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filterPrivacy="1" defaultThemeVersion="124226"/>
  <xr:revisionPtr revIDLastSave="0" documentId="13_ncr:1_{5265D277-343D-48AD-9281-4EF65FE5806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Прайс MILWAUKEE®" sheetId="1" r:id="rId1"/>
    <sheet name="LEGEND" sheetId="5" state="hidden" r:id="rId2"/>
  </sheets>
  <definedNames>
    <definedName name="_xlnm._FilterDatabase" localSheetId="1" hidden="1">LEGEND!$B$1:$J$5310</definedName>
    <definedName name="_xlnm._FilterDatabase" localSheetId="0" hidden="1">'Прайс MILWAUKEE®'!$A$9:$AC$5317</definedName>
    <definedName name="a" localSheetId="0" hidden="1">'Прайс MILWAUKEE®'!$B$9:$AA$5317</definedName>
    <definedName name="exch.rate">#REF!</definedName>
    <definedName name="k">#REF!</definedName>
    <definedName name="k_CIS">#REF!</definedName>
    <definedName name="k_RRP">#REF!</definedName>
    <definedName name="_xlnm.Print_Area" localSheetId="0">'Прайс MILWAUKEE®'!$A$1:$AA$5327</definedName>
    <definedName name="_xlnm.Print_Titles" localSheetId="0">'Прайс MILWAUKEE®'!$9:$9</definedName>
  </definedNames>
  <calcPr calcId="191028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5158" i="1" l="1"/>
  <c r="U4757" i="1"/>
  <c r="U4758" i="1"/>
  <c r="U3340" i="1"/>
  <c r="U5169" i="1"/>
  <c r="U1966" i="1"/>
  <c r="U3352" i="1"/>
  <c r="U3516" i="1"/>
  <c r="U4445" i="1"/>
  <c r="U4446" i="1"/>
  <c r="U4477" i="1"/>
  <c r="U1569" i="1"/>
  <c r="U3364" i="1"/>
  <c r="U1572" i="1"/>
  <c r="U4479" i="1"/>
  <c r="U3381" i="1"/>
  <c r="U3384" i="1"/>
  <c r="U4778" i="1"/>
  <c r="U4941" i="1"/>
  <c r="U1606" i="1"/>
  <c r="U4985" i="1"/>
  <c r="U4837" i="1"/>
  <c r="U4839" i="1"/>
  <c r="U3976" i="1"/>
  <c r="U1622" i="1"/>
  <c r="U4461" i="1"/>
  <c r="U3408" i="1"/>
  <c r="U4465" i="1"/>
  <c r="U1644" i="1"/>
  <c r="U4781" i="1"/>
  <c r="U3767" i="1"/>
  <c r="U4856" i="1"/>
  <c r="U3420" i="1"/>
  <c r="U4783" i="1"/>
  <c r="U5297" i="1"/>
  <c r="U4037" i="1"/>
  <c r="U2439" i="1"/>
  <c r="U2440" i="1"/>
  <c r="U4341" i="1"/>
  <c r="U5101" i="1"/>
  <c r="U3135" i="1"/>
  <c r="U612" i="1"/>
  <c r="U724" i="1"/>
  <c r="U4216" i="1"/>
  <c r="U5181" i="1"/>
  <c r="U1973" i="1"/>
  <c r="U4869" i="1"/>
  <c r="U5106" i="1"/>
  <c r="U973" i="1"/>
  <c r="U988" i="1"/>
  <c r="U983" i="1"/>
  <c r="U990" i="1"/>
  <c r="U1016" i="1"/>
  <c r="U813" i="1"/>
  <c r="U1384" i="1"/>
  <c r="U1348" i="1"/>
  <c r="U1037" i="1"/>
  <c r="U884" i="1"/>
  <c r="U1068" i="1"/>
  <c r="U1063" i="1"/>
  <c r="U1060" i="1"/>
  <c r="U1055" i="1"/>
  <c r="U4518" i="1"/>
  <c r="U1084" i="1"/>
  <c r="U1092" i="1"/>
  <c r="U1385" i="1"/>
  <c r="U532" i="1"/>
  <c r="U425" i="1"/>
  <c r="U316" i="1"/>
  <c r="U1156" i="1"/>
  <c r="U3707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4" i="1"/>
  <c r="U975" i="1"/>
  <c r="U976" i="1"/>
  <c r="U977" i="1"/>
  <c r="U978" i="1"/>
  <c r="U979" i="1"/>
  <c r="U980" i="1"/>
  <c r="U981" i="1"/>
  <c r="U982" i="1"/>
  <c r="U984" i="1"/>
  <c r="U985" i="1"/>
  <c r="U986" i="1"/>
  <c r="U987" i="1"/>
  <c r="U989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6" i="1"/>
  <c r="U1057" i="1"/>
  <c r="U1058" i="1"/>
  <c r="U1059" i="1"/>
  <c r="U1061" i="1"/>
  <c r="U1062" i="1"/>
  <c r="U1064" i="1"/>
  <c r="U1065" i="1"/>
  <c r="U1066" i="1"/>
  <c r="U1067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7" i="1"/>
  <c r="U1088" i="1"/>
  <c r="U1089" i="1"/>
  <c r="U1090" i="1"/>
  <c r="U1091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70" i="1"/>
  <c r="U1571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7" i="1"/>
  <c r="U1968" i="1"/>
  <c r="U1969" i="1"/>
  <c r="U1970" i="1"/>
  <c r="U1971" i="1"/>
  <c r="U1972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1" i="1"/>
  <c r="U3342" i="1"/>
  <c r="U3343" i="1"/>
  <c r="U3344" i="1"/>
  <c r="U3345" i="1"/>
  <c r="U3346" i="1"/>
  <c r="U3347" i="1"/>
  <c r="U3348" i="1"/>
  <c r="U3349" i="1"/>
  <c r="U3350" i="1"/>
  <c r="U3351" i="1"/>
  <c r="U3353" i="1"/>
  <c r="U3354" i="1"/>
  <c r="U3355" i="1"/>
  <c r="U3356" i="1"/>
  <c r="U3357" i="1"/>
  <c r="U3358" i="1"/>
  <c r="U3359" i="1"/>
  <c r="U3360" i="1"/>
  <c r="U3361" i="1"/>
  <c r="U3362" i="1"/>
  <c r="U3363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2" i="1"/>
  <c r="U3383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9" i="1"/>
  <c r="U3410" i="1"/>
  <c r="U3411" i="1"/>
  <c r="U3412" i="1"/>
  <c r="U3413" i="1"/>
  <c r="U3414" i="1"/>
  <c r="U3415" i="1"/>
  <c r="U3416" i="1"/>
  <c r="U3417" i="1"/>
  <c r="U3418" i="1"/>
  <c r="U3419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2" i="1"/>
  <c r="U4463" i="1"/>
  <c r="U4464" i="1"/>
  <c r="U4466" i="1"/>
  <c r="U4467" i="1"/>
  <c r="U4468" i="1"/>
  <c r="U4469" i="1"/>
  <c r="U4470" i="1"/>
  <c r="U4471" i="1"/>
  <c r="U4472" i="1"/>
  <c r="U4473" i="1"/>
  <c r="U4474" i="1"/>
  <c r="U4475" i="1"/>
  <c r="U4476" i="1"/>
  <c r="U4478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9" i="1"/>
  <c r="U4780" i="1"/>
  <c r="U4782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8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2" i="1"/>
  <c r="U5103" i="1"/>
  <c r="U5104" i="1"/>
  <c r="U5105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9" i="1"/>
  <c r="U5160" i="1"/>
  <c r="U5161" i="1"/>
  <c r="U5162" i="1"/>
  <c r="U5163" i="1"/>
  <c r="U5164" i="1"/>
  <c r="U5165" i="1"/>
  <c r="U5166" i="1"/>
  <c r="U5167" i="1"/>
  <c r="U5168" i="1"/>
  <c r="U5170" i="1"/>
  <c r="U5171" i="1"/>
  <c r="U5172" i="1"/>
  <c r="U5173" i="1"/>
  <c r="U5174" i="1"/>
  <c r="U5175" i="1"/>
  <c r="U5176" i="1"/>
  <c r="U5177" i="1"/>
  <c r="U5178" i="1"/>
  <c r="U5179" i="1"/>
  <c r="U5180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10" i="1"/>
  <c r="M1375" i="1" l="1"/>
  <c r="M1376" i="1"/>
  <c r="M1380" i="1"/>
  <c r="M13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4" i="1"/>
  <c r="M4726" i="1"/>
  <c r="M4728" i="1"/>
  <c r="M4730" i="1"/>
  <c r="M4782" i="1"/>
  <c r="M4784" i="1"/>
  <c r="M4785" i="1"/>
  <c r="M4786" i="1"/>
  <c r="M4787" i="1"/>
  <c r="M4789" i="1"/>
  <c r="M4790" i="1"/>
  <c r="M4791" i="1"/>
  <c r="M4792" i="1"/>
  <c r="M4793" i="1"/>
  <c r="M4794" i="1"/>
  <c r="M4803" i="1"/>
  <c r="M4804" i="1"/>
  <c r="M4805" i="1"/>
  <c r="M4806" i="1"/>
  <c r="M4807" i="1"/>
  <c r="M4808" i="1"/>
  <c r="M4810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7" i="1"/>
  <c r="M4828" i="1"/>
  <c r="M4833" i="1"/>
  <c r="M4835" i="1"/>
  <c r="M4838" i="1"/>
  <c r="M4843" i="1"/>
  <c r="M4847" i="1"/>
  <c r="M4848" i="1"/>
  <c r="M4851" i="1"/>
  <c r="M4861" i="1"/>
  <c r="M4865" i="1"/>
  <c r="M4866" i="1"/>
  <c r="M4867" i="1"/>
  <c r="M4868" i="1"/>
  <c r="M4869" i="1"/>
  <c r="M4870" i="1"/>
  <c r="M4871" i="1"/>
  <c r="M4876" i="1"/>
  <c r="M4872" i="1"/>
  <c r="M4873" i="1"/>
  <c r="M4874" i="1"/>
  <c r="M4875" i="1"/>
  <c r="M4879" i="1"/>
  <c r="M4881" i="1"/>
  <c r="M4882" i="1"/>
  <c r="M4883" i="1"/>
  <c r="M4884" i="1"/>
  <c r="M4885" i="1"/>
  <c r="M4886" i="1"/>
  <c r="M4887" i="1"/>
  <c r="M4888" i="1"/>
  <c r="M4889" i="1"/>
  <c r="M4891" i="1"/>
  <c r="M4892" i="1"/>
  <c r="M4893" i="1"/>
  <c r="M4894" i="1"/>
  <c r="M4895" i="1"/>
  <c r="M4897" i="1"/>
  <c r="M4898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30" i="1"/>
  <c r="M4931" i="1"/>
  <c r="M4932" i="1"/>
  <c r="M4933" i="1"/>
  <c r="M4934" i="1"/>
  <c r="M4935" i="1"/>
  <c r="M4936" i="1"/>
  <c r="M4937" i="1"/>
  <c r="M4938" i="1"/>
  <c r="M4939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7" i="1"/>
  <c r="M4978" i="1"/>
  <c r="M4979" i="1"/>
  <c r="M4980" i="1"/>
  <c r="M4981" i="1"/>
  <c r="M4982" i="1"/>
  <c r="M4983" i="1"/>
  <c r="M4984" i="1"/>
  <c r="M4986" i="1"/>
  <c r="M4987" i="1"/>
  <c r="M4988" i="1"/>
  <c r="M4989" i="1"/>
  <c r="M4990" i="1"/>
  <c r="M4991" i="1"/>
  <c r="M4992" i="1"/>
  <c r="M4993" i="1"/>
  <c r="M4994" i="1"/>
  <c r="M4995" i="1"/>
  <c r="M4996" i="1"/>
  <c r="M4999" i="1"/>
  <c r="M5000" i="1"/>
  <c r="M5001" i="1"/>
  <c r="M5003" i="1"/>
  <c r="M5004" i="1"/>
  <c r="M5005" i="1"/>
  <c r="M5006" i="1"/>
  <c r="M5007" i="1"/>
  <c r="M5008" i="1"/>
  <c r="M5009" i="1"/>
  <c r="M5010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1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82" i="1"/>
  <c r="M5083" i="1"/>
  <c r="M5084" i="1"/>
  <c r="M5085" i="1"/>
  <c r="M5087" i="1"/>
  <c r="M5088" i="1"/>
  <c r="M5089" i="1"/>
  <c r="M5090" i="1"/>
  <c r="M5102" i="1"/>
  <c r="M5103" i="1"/>
  <c r="M5104" i="1"/>
  <c r="M5105" i="1"/>
  <c r="M5107" i="1"/>
  <c r="M5108" i="1"/>
  <c r="M5109" i="1"/>
  <c r="M5110" i="1"/>
  <c r="M5117" i="1"/>
  <c r="M5118" i="1"/>
  <c r="M5119" i="1"/>
  <c r="M5120" i="1"/>
  <c r="M5122" i="1"/>
  <c r="M5123" i="1"/>
  <c r="M5124" i="1"/>
  <c r="M5125" i="1"/>
  <c r="M5132" i="1"/>
  <c r="M5133" i="1"/>
  <c r="M5134" i="1"/>
  <c r="M5135" i="1"/>
  <c r="M5147" i="1"/>
  <c r="M5148" i="1"/>
  <c r="M5149" i="1"/>
  <c r="M5150" i="1"/>
  <c r="M5152" i="1"/>
  <c r="M5153" i="1"/>
  <c r="M5154" i="1"/>
  <c r="M5155" i="1"/>
  <c r="M5172" i="1"/>
  <c r="M5173" i="1"/>
  <c r="M5174" i="1"/>
  <c r="M5175" i="1"/>
  <c r="M5177" i="1"/>
  <c r="M5178" i="1"/>
  <c r="M5179" i="1"/>
  <c r="M5180" i="1"/>
  <c r="M5182" i="1"/>
  <c r="M5183" i="1"/>
  <c r="M5184" i="1"/>
  <c r="M5185" i="1"/>
  <c r="M5187" i="1"/>
  <c r="M5188" i="1"/>
  <c r="M5189" i="1"/>
  <c r="M5190" i="1"/>
  <c r="M5192" i="1"/>
  <c r="M5193" i="1"/>
  <c r="M5194" i="1"/>
  <c r="M5195" i="1"/>
  <c r="M5197" i="1"/>
  <c r="M5198" i="1"/>
  <c r="M5199" i="1"/>
  <c r="M5200" i="1"/>
  <c r="M5202" i="1"/>
  <c r="M5203" i="1"/>
  <c r="M5204" i="1"/>
  <c r="M5205" i="1"/>
  <c r="M5207" i="1"/>
  <c r="M5208" i="1"/>
  <c r="M5209" i="1"/>
  <c r="M5210" i="1"/>
  <c r="M5212" i="1"/>
  <c r="M5213" i="1"/>
  <c r="M5214" i="1"/>
  <c r="M5215" i="1"/>
  <c r="M5217" i="1"/>
  <c r="M5218" i="1"/>
  <c r="M5219" i="1"/>
  <c r="M5220" i="1"/>
  <c r="M5222" i="1"/>
  <c r="M5223" i="1"/>
  <c r="M5224" i="1"/>
  <c r="M5225" i="1"/>
  <c r="M5227" i="1"/>
  <c r="M5228" i="1"/>
  <c r="M5229" i="1"/>
  <c r="M5230" i="1"/>
  <c r="M5233" i="1"/>
  <c r="M5234" i="1"/>
  <c r="M5235" i="1"/>
  <c r="M5236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78" i="1"/>
  <c r="M5279" i="1"/>
  <c r="M5280" i="1"/>
  <c r="M5281" i="1"/>
  <c r="M5282" i="1"/>
  <c r="M5283" i="1"/>
  <c r="M5284" i="1"/>
  <c r="M5285" i="1"/>
  <c r="M5287" i="1"/>
  <c r="M5288" i="1"/>
  <c r="M5289" i="1"/>
  <c r="M5290" i="1"/>
  <c r="M5291" i="1"/>
  <c r="M3988" i="1"/>
  <c r="M1470" i="1"/>
  <c r="M1471" i="1"/>
  <c r="M1472" i="1"/>
  <c r="M1473" i="1"/>
  <c r="M1475" i="1"/>
  <c r="M1474" i="1"/>
  <c r="M1477" i="1"/>
  <c r="M1476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5" i="1"/>
  <c r="M1469" i="1"/>
  <c r="M1468" i="1"/>
  <c r="M1467" i="1"/>
  <c r="M1622" i="1"/>
  <c r="M5237" i="1"/>
  <c r="M5238" i="1"/>
  <c r="M5239" i="1"/>
  <c r="M5240" i="1"/>
  <c r="M3772" i="1"/>
  <c r="M4339" i="1"/>
  <c r="M3045" i="1"/>
  <c r="M3041" i="1"/>
  <c r="M3042" i="1"/>
  <c r="M3043" i="1"/>
  <c r="M3048" i="1"/>
  <c r="M3044" i="1"/>
  <c r="M3046" i="1"/>
  <c r="M3047" i="1"/>
  <c r="M1726" i="1"/>
  <c r="M1782" i="1"/>
  <c r="M5040" i="1"/>
  <c r="M5026" i="1"/>
  <c r="M4957" i="1"/>
  <c r="M4958" i="1"/>
  <c r="M5092" i="1"/>
  <c r="M5093" i="1"/>
  <c r="M5094" i="1"/>
  <c r="M5095" i="1"/>
  <c r="M5112" i="1"/>
  <c r="M5113" i="1"/>
  <c r="M5114" i="1"/>
  <c r="M5115" i="1"/>
  <c r="M1572" i="1"/>
  <c r="M1608" i="1"/>
  <c r="M4343" i="1"/>
  <c r="M3513" i="1"/>
  <c r="M4976" i="1"/>
  <c r="M4896" i="1"/>
  <c r="M4929" i="1"/>
  <c r="M1505" i="1"/>
  <c r="M2622" i="1"/>
  <c r="M2640" i="1"/>
  <c r="M2650" i="1"/>
  <c r="M5078" i="1"/>
  <c r="M4514" i="1"/>
  <c r="M4505" i="1"/>
  <c r="M4506" i="1"/>
  <c r="M4246" i="1"/>
  <c r="M2568" i="1"/>
  <c r="M3797" i="1"/>
  <c r="M4264" i="1"/>
  <c r="M1512" i="1"/>
  <c r="M1558" i="1"/>
  <c r="M1569" i="1"/>
  <c r="M1597" i="1"/>
  <c r="M2442" i="1"/>
  <c r="M2431" i="1"/>
  <c r="M2433" i="1"/>
  <c r="M2432" i="1"/>
  <c r="M2434" i="1"/>
  <c r="M2435" i="1"/>
  <c r="M2436" i="1"/>
  <c r="M2437" i="1"/>
  <c r="M2439" i="1"/>
  <c r="M2438" i="1"/>
  <c r="M2440" i="1"/>
  <c r="M2441" i="1"/>
  <c r="M4293" i="1"/>
  <c r="M4341" i="1"/>
  <c r="M4037" i="1"/>
  <c r="M4034" i="1"/>
  <c r="M4031" i="1"/>
  <c r="M3994" i="1"/>
  <c r="M4008" i="1"/>
  <c r="M4016" i="1"/>
  <c r="M4043" i="1"/>
  <c r="M4022" i="1"/>
  <c r="M4038" i="1"/>
  <c r="M4041" i="1"/>
  <c r="M3990" i="1"/>
  <c r="M3991" i="1"/>
  <c r="M4060" i="1"/>
  <c r="M4048" i="1"/>
  <c r="M4058" i="1"/>
  <c r="M5080" i="1"/>
  <c r="M4435" i="1"/>
  <c r="M4902" i="1"/>
  <c r="M2518" i="1"/>
  <c r="M2594" i="1"/>
  <c r="M2595" i="1"/>
  <c r="M2667" i="1"/>
  <c r="M4338" i="1"/>
  <c r="M4337" i="1"/>
  <c r="M2596" i="1"/>
  <c r="M2601" i="1"/>
  <c r="M4335" i="1"/>
  <c r="M2606" i="1"/>
  <c r="M2610" i="1"/>
  <c r="M2617" i="1"/>
  <c r="M4334" i="1"/>
  <c r="M4336" i="1"/>
  <c r="M1845" i="1"/>
  <c r="M2566" i="1"/>
  <c r="M2571" i="1"/>
  <c r="M2567" i="1"/>
  <c r="M18" i="1"/>
  <c r="M19" i="1"/>
  <c r="M10" i="1"/>
  <c r="M12" i="1"/>
  <c r="M14" i="1"/>
  <c r="M16" i="1"/>
  <c r="M11" i="1"/>
  <c r="M13" i="1"/>
  <c r="M15" i="1"/>
  <c r="M52" i="1"/>
  <c r="M54" i="1"/>
  <c r="M51" i="1"/>
  <c r="M53" i="1"/>
  <c r="M55" i="1"/>
  <c r="M56" i="1"/>
  <c r="M44" i="1"/>
  <c r="M46" i="1"/>
  <c r="M47" i="1"/>
  <c r="M49" i="1"/>
  <c r="M45" i="1"/>
  <c r="M48" i="1"/>
  <c r="M50" i="1"/>
  <c r="M87" i="1"/>
  <c r="M88" i="1"/>
  <c r="M86" i="1"/>
  <c r="M85" i="1"/>
  <c r="M109" i="1"/>
  <c r="M113" i="1"/>
  <c r="M110" i="1"/>
  <c r="M114" i="1"/>
  <c r="M111" i="1"/>
  <c r="M112" i="1"/>
  <c r="M94" i="1"/>
  <c r="M101" i="1"/>
  <c r="M95" i="1"/>
  <c r="M96" i="1"/>
  <c r="M102" i="1"/>
  <c r="M97" i="1"/>
  <c r="M104" i="1"/>
  <c r="M98" i="1"/>
  <c r="M103" i="1"/>
  <c r="M100" i="1"/>
  <c r="M99" i="1"/>
  <c r="M106" i="1"/>
  <c r="M108" i="1"/>
  <c r="M105" i="1"/>
  <c r="M107" i="1"/>
  <c r="M199" i="1"/>
  <c r="M200" i="1"/>
  <c r="M201" i="1"/>
  <c r="M203" i="1"/>
  <c r="M202" i="1"/>
  <c r="M205" i="1"/>
  <c r="M204" i="1"/>
  <c r="M206" i="1"/>
  <c r="M207" i="1"/>
  <c r="M211" i="1"/>
  <c r="M213" i="1"/>
  <c r="M214" i="1"/>
  <c r="M215" i="1"/>
  <c r="M216" i="1"/>
  <c r="M217" i="1"/>
  <c r="M218" i="1"/>
  <c r="M219" i="1"/>
  <c r="M295" i="1"/>
  <c r="M296" i="1"/>
  <c r="M391" i="1"/>
  <c r="M392" i="1"/>
  <c r="M404" i="1"/>
  <c r="M406" i="1"/>
  <c r="M405" i="1"/>
  <c r="M407" i="1"/>
  <c r="M416" i="1"/>
  <c r="M417" i="1"/>
  <c r="M418" i="1"/>
  <c r="M456" i="1"/>
  <c r="M469" i="1"/>
  <c r="M470" i="1"/>
  <c r="M471" i="1"/>
  <c r="M501" i="1"/>
  <c r="M502" i="1"/>
  <c r="M497" i="1"/>
  <c r="M498" i="1"/>
  <c r="M499" i="1"/>
  <c r="M500" i="1"/>
  <c r="M1395" i="1"/>
  <c r="M1396" i="1"/>
  <c r="M529" i="1"/>
  <c r="M530" i="1"/>
  <c r="M531" i="1"/>
  <c r="M532" i="1"/>
  <c r="M541" i="1"/>
  <c r="M542" i="1"/>
  <c r="M539" i="1"/>
  <c r="M540" i="1"/>
  <c r="M553" i="1"/>
  <c r="M554" i="1"/>
  <c r="M576" i="1"/>
  <c r="M577" i="1"/>
  <c r="M578" i="1"/>
  <c r="M574" i="1"/>
  <c r="M575" i="1"/>
  <c r="M583" i="1"/>
  <c r="M599" i="1"/>
  <c r="M597" i="1"/>
  <c r="M598" i="1"/>
  <c r="M596" i="1"/>
  <c r="M629" i="1"/>
  <c r="M633" i="1"/>
  <c r="M630" i="1"/>
  <c r="M628" i="1"/>
  <c r="M634" i="1"/>
  <c r="M631" i="1"/>
  <c r="M666" i="1"/>
  <c r="M667" i="1"/>
  <c r="M670" i="1"/>
  <c r="M671" i="1"/>
  <c r="M672" i="1"/>
  <c r="M678" i="1"/>
  <c r="M679" i="1"/>
  <c r="M684" i="1"/>
  <c r="M685" i="1"/>
  <c r="M703" i="1"/>
  <c r="M704" i="1"/>
  <c r="M706" i="1"/>
  <c r="M705" i="1"/>
  <c r="M707" i="1"/>
  <c r="M699" i="1"/>
  <c r="M700" i="1"/>
  <c r="M701" i="1"/>
  <c r="M702" i="1"/>
  <c r="M720" i="1"/>
  <c r="M721" i="1"/>
  <c r="M722" i="1"/>
  <c r="M723" i="1"/>
  <c r="M724" i="1"/>
  <c r="M741" i="1"/>
  <c r="M743" i="1"/>
  <c r="M742" i="1"/>
  <c r="M755" i="1"/>
  <c r="M756" i="1"/>
  <c r="M757" i="1"/>
  <c r="M758" i="1"/>
  <c r="M759" i="1"/>
  <c r="M781" i="1"/>
  <c r="M782" i="1"/>
  <c r="M779" i="1"/>
  <c r="M780" i="1"/>
  <c r="M805" i="1"/>
  <c r="M806" i="1"/>
  <c r="M807" i="1"/>
  <c r="M817" i="1"/>
  <c r="M818" i="1"/>
  <c r="M816" i="1"/>
  <c r="M824" i="1"/>
  <c r="M835" i="1"/>
  <c r="M836" i="1"/>
  <c r="M830" i="1"/>
  <c r="M831" i="1"/>
  <c r="M832" i="1"/>
  <c r="M894" i="1"/>
  <c r="M895" i="1"/>
  <c r="M896" i="1"/>
  <c r="M897" i="1"/>
  <c r="M898" i="1"/>
  <c r="M899" i="1"/>
  <c r="M900" i="1"/>
  <c r="M1217" i="1"/>
  <c r="M1218" i="1"/>
  <c r="M1227" i="1"/>
  <c r="M1228" i="1"/>
  <c r="M1229" i="1"/>
  <c r="M1230" i="1"/>
  <c r="M1344" i="1"/>
  <c r="M1345" i="1"/>
  <c r="M1348" i="1"/>
  <c r="M1350" i="1"/>
  <c r="M1352" i="1"/>
  <c r="M1353" i="1"/>
  <c r="M1349" i="1"/>
  <c r="M1351" i="1"/>
  <c r="M738" i="1"/>
  <c r="M740" i="1"/>
  <c r="M739" i="1"/>
  <c r="M31" i="1"/>
  <c r="M25" i="1"/>
  <c r="M29" i="1"/>
  <c r="M30" i="1"/>
  <c r="M32" i="1"/>
  <c r="M33" i="1"/>
  <c r="M24" i="1"/>
  <c r="M27" i="1"/>
  <c r="M28" i="1"/>
  <c r="M26" i="1"/>
  <c r="M20" i="1"/>
  <c r="M22" i="1"/>
  <c r="M21" i="1"/>
  <c r="M23" i="1"/>
  <c r="M68" i="1"/>
  <c r="M69" i="1"/>
  <c r="M70" i="1"/>
  <c r="M71" i="1"/>
  <c r="M64" i="1"/>
  <c r="M67" i="1"/>
  <c r="M63" i="1"/>
  <c r="M65" i="1"/>
  <c r="M66" i="1"/>
  <c r="M59" i="1"/>
  <c r="M57" i="1"/>
  <c r="M61" i="1"/>
  <c r="M60" i="1"/>
  <c r="M58" i="1"/>
  <c r="M62" i="1"/>
  <c r="M89" i="1"/>
  <c r="M90" i="1"/>
  <c r="M164" i="1"/>
  <c r="M166" i="1"/>
  <c r="M165" i="1"/>
  <c r="M162" i="1"/>
  <c r="M168" i="1"/>
  <c r="M160" i="1"/>
  <c r="M167" i="1"/>
  <c r="M159" i="1"/>
  <c r="M156" i="1"/>
  <c r="M158" i="1"/>
  <c r="M163" i="1"/>
  <c r="M161" i="1"/>
  <c r="M155" i="1"/>
  <c r="M157" i="1"/>
  <c r="M130" i="1"/>
  <c r="M146" i="1"/>
  <c r="M129" i="1"/>
  <c r="M145" i="1"/>
  <c r="M115" i="1"/>
  <c r="M135" i="1"/>
  <c r="M121" i="1"/>
  <c r="M139" i="1"/>
  <c r="M117" i="1"/>
  <c r="M119" i="1"/>
  <c r="M138" i="1"/>
  <c r="M127" i="1"/>
  <c r="M144" i="1"/>
  <c r="M126" i="1"/>
  <c r="M125" i="1"/>
  <c r="M143" i="1"/>
  <c r="M122" i="1"/>
  <c r="M140" i="1"/>
  <c r="M136" i="1"/>
  <c r="M132" i="1"/>
  <c r="M148" i="1"/>
  <c r="M133" i="1"/>
  <c r="M152" i="1"/>
  <c r="M151" i="1"/>
  <c r="M154" i="1"/>
  <c r="M150" i="1"/>
  <c r="M153" i="1"/>
  <c r="M134" i="1"/>
  <c r="M149" i="1"/>
  <c r="M128" i="1"/>
  <c r="M131" i="1"/>
  <c r="M147" i="1"/>
  <c r="M118" i="1"/>
  <c r="M137" i="1"/>
  <c r="M120" i="1"/>
  <c r="M124" i="1"/>
  <c r="M142" i="1"/>
  <c r="M116" i="1"/>
  <c r="M123" i="1"/>
  <c r="M141" i="1"/>
  <c r="M185" i="1"/>
  <c r="M186" i="1"/>
  <c r="M212" i="1"/>
  <c r="M220" i="1"/>
  <c r="M221" i="1"/>
  <c r="M258" i="1"/>
  <c r="M257" i="1"/>
  <c r="M259" i="1"/>
  <c r="M229" i="1"/>
  <c r="M239" i="1"/>
  <c r="M244" i="1"/>
  <c r="M249" i="1"/>
  <c r="M233" i="1"/>
  <c r="M243" i="1"/>
  <c r="M247" i="1"/>
  <c r="M230" i="1"/>
  <c r="M231" i="1"/>
  <c r="M234" i="1"/>
  <c r="M236" i="1"/>
  <c r="M245" i="1"/>
  <c r="M232" i="1"/>
  <c r="M235" i="1"/>
  <c r="M240" i="1"/>
  <c r="M251" i="1"/>
  <c r="M241" i="1"/>
  <c r="M242" i="1"/>
  <c r="M248" i="1"/>
  <c r="M250" i="1"/>
  <c r="M237" i="1"/>
  <c r="M238" i="1"/>
  <c r="M246" i="1"/>
  <c r="M273" i="1"/>
  <c r="M274" i="1"/>
  <c r="M275" i="1"/>
  <c r="M276" i="1"/>
  <c r="M320" i="1"/>
  <c r="M322" i="1"/>
  <c r="M321" i="1"/>
  <c r="M323" i="1"/>
  <c r="M315" i="1"/>
  <c r="M297" i="1"/>
  <c r="M316" i="1"/>
  <c r="M310" i="1"/>
  <c r="M318" i="1"/>
  <c r="M311" i="1"/>
  <c r="M319" i="1"/>
  <c r="M313" i="1"/>
  <c r="M314" i="1"/>
  <c r="M298" i="1"/>
  <c r="M299" i="1"/>
  <c r="M300" i="1"/>
  <c r="M301" i="1"/>
  <c r="M312" i="1"/>
  <c r="M304" i="1"/>
  <c r="M309" i="1"/>
  <c r="M302" i="1"/>
  <c r="M303" i="1"/>
  <c r="M305" i="1"/>
  <c r="M306" i="1"/>
  <c r="M307" i="1"/>
  <c r="M308" i="1"/>
  <c r="M317" i="1"/>
  <c r="M359" i="1"/>
  <c r="M360" i="1"/>
  <c r="M363" i="1"/>
  <c r="M361" i="1"/>
  <c r="M362" i="1"/>
  <c r="M364" i="1"/>
  <c r="M393" i="1"/>
  <c r="M394" i="1"/>
  <c r="M395" i="1"/>
  <c r="M408" i="1"/>
  <c r="M409" i="1"/>
  <c r="M420" i="1"/>
  <c r="M421" i="1"/>
  <c r="M419" i="1"/>
  <c r="M422" i="1"/>
  <c r="M423" i="1"/>
  <c r="M424" i="1"/>
  <c r="M457" i="1"/>
  <c r="M1388" i="1"/>
  <c r="M458" i="1"/>
  <c r="M463" i="1"/>
  <c r="M460" i="1"/>
  <c r="M459" i="1"/>
  <c r="M461" i="1"/>
  <c r="M462" i="1"/>
  <c r="M467" i="1"/>
  <c r="M468" i="1"/>
  <c r="M483" i="1"/>
  <c r="M472" i="1"/>
  <c r="M474" i="1"/>
  <c r="M475" i="1"/>
  <c r="M473" i="1"/>
  <c r="M480" i="1"/>
  <c r="M476" i="1"/>
  <c r="M478" i="1"/>
  <c r="M481" i="1"/>
  <c r="M477" i="1"/>
  <c r="M479" i="1"/>
  <c r="M482" i="1"/>
  <c r="M511" i="1"/>
  <c r="M513" i="1"/>
  <c r="M512" i="1"/>
  <c r="M514" i="1"/>
  <c r="M503" i="1"/>
  <c r="M507" i="1"/>
  <c r="M505" i="1"/>
  <c r="M509" i="1"/>
  <c r="M504" i="1"/>
  <c r="M508" i="1"/>
  <c r="M506" i="1"/>
  <c r="M510" i="1"/>
  <c r="M1391" i="1"/>
  <c r="M1393" i="1"/>
  <c r="M1389" i="1"/>
  <c r="M1392" i="1"/>
  <c r="M521" i="1"/>
  <c r="M523" i="1"/>
  <c r="M522" i="1"/>
  <c r="M524" i="1"/>
  <c r="M525" i="1"/>
  <c r="M534" i="1"/>
  <c r="M535" i="1"/>
  <c r="M536" i="1"/>
  <c r="M537" i="1"/>
  <c r="M544" i="1"/>
  <c r="M546" i="1"/>
  <c r="M543" i="1"/>
  <c r="M545" i="1"/>
  <c r="M551" i="1"/>
  <c r="M552" i="1"/>
  <c r="M560" i="1"/>
  <c r="M562" i="1"/>
  <c r="M559" i="1"/>
  <c r="M561" i="1"/>
  <c r="M556" i="1"/>
  <c r="M558" i="1"/>
  <c r="M555" i="1"/>
  <c r="M557" i="1"/>
  <c r="M568" i="1"/>
  <c r="M569" i="1"/>
  <c r="M570" i="1"/>
  <c r="M571" i="1"/>
  <c r="M581" i="1"/>
  <c r="M582" i="1"/>
  <c r="M579" i="1"/>
  <c r="M580" i="1"/>
  <c r="M588" i="1"/>
  <c r="M589" i="1"/>
  <c r="M601" i="1"/>
  <c r="M600" i="1"/>
  <c r="M636" i="1"/>
  <c r="M639" i="1"/>
  <c r="M643" i="1"/>
  <c r="M642" i="1"/>
  <c r="M635" i="1"/>
  <c r="M646" i="1"/>
  <c r="M647" i="1"/>
  <c r="M648" i="1"/>
  <c r="M644" i="1"/>
  <c r="M637" i="1"/>
  <c r="M640" i="1"/>
  <c r="M641" i="1"/>
  <c r="M645" i="1"/>
  <c r="M638" i="1"/>
  <c r="M650" i="1"/>
  <c r="M651" i="1"/>
  <c r="M656" i="1"/>
  <c r="M657" i="1"/>
  <c r="M660" i="1"/>
  <c r="M653" i="1"/>
  <c r="M658" i="1"/>
  <c r="M661" i="1"/>
  <c r="M662" i="1"/>
  <c r="M663" i="1"/>
  <c r="M664" i="1"/>
  <c r="M668" i="1"/>
  <c r="M669" i="1"/>
  <c r="M673" i="1"/>
  <c r="M674" i="1"/>
  <c r="M680" i="1"/>
  <c r="M686" i="1"/>
  <c r="M687" i="1"/>
  <c r="M688" i="1"/>
  <c r="M717" i="1"/>
  <c r="M716" i="1"/>
  <c r="M719" i="1"/>
  <c r="M718" i="1"/>
  <c r="M713" i="1"/>
  <c r="M714" i="1"/>
  <c r="M715" i="1"/>
  <c r="M712" i="1"/>
  <c r="M708" i="1"/>
  <c r="M710" i="1"/>
  <c r="M709" i="1"/>
  <c r="M711" i="1"/>
  <c r="M725" i="1"/>
  <c r="M726" i="1"/>
  <c r="M729" i="1"/>
  <c r="M734" i="1"/>
  <c r="M727" i="1"/>
  <c r="M732" i="1"/>
  <c r="M733" i="1"/>
  <c r="M730" i="1"/>
  <c r="M728" i="1"/>
  <c r="M746" i="1"/>
  <c r="M744" i="1"/>
  <c r="M745" i="1"/>
  <c r="M748" i="1"/>
  <c r="M747" i="1"/>
  <c r="M749" i="1"/>
  <c r="M768" i="1"/>
  <c r="M761" i="1"/>
  <c r="M765" i="1"/>
  <c r="M767" i="1"/>
  <c r="M760" i="1"/>
  <c r="M762" i="1"/>
  <c r="M763" i="1"/>
  <c r="M766" i="1"/>
  <c r="M1397" i="1"/>
  <c r="M1398" i="1"/>
  <c r="M1400" i="1"/>
  <c r="M813" i="1"/>
  <c r="M819" i="1"/>
  <c r="M820" i="1"/>
  <c r="M822" i="1"/>
  <c r="M821" i="1"/>
  <c r="M825" i="1"/>
  <c r="M839" i="1"/>
  <c r="M840" i="1"/>
  <c r="M838" i="1"/>
  <c r="M869" i="1"/>
  <c r="M870" i="1"/>
  <c r="M877" i="1"/>
  <c r="M878" i="1"/>
  <c r="M879" i="1"/>
  <c r="M880" i="1"/>
  <c r="M881" i="1"/>
  <c r="M871" i="1"/>
  <c r="M872" i="1"/>
  <c r="M875" i="1"/>
  <c r="M873" i="1"/>
  <c r="M874" i="1"/>
  <c r="M876" i="1"/>
  <c r="M905" i="1"/>
  <c r="M916" i="1"/>
  <c r="M918" i="1"/>
  <c r="M919" i="1"/>
  <c r="M922" i="1"/>
  <c r="M920" i="1"/>
  <c r="M910" i="1"/>
  <c r="M911" i="1"/>
  <c r="M923" i="1"/>
  <c r="M904" i="1"/>
  <c r="M917" i="1"/>
  <c r="M921" i="1"/>
  <c r="M924" i="1"/>
  <c r="M906" i="1"/>
  <c r="M907" i="1"/>
  <c r="M912" i="1"/>
  <c r="M913" i="1"/>
  <c r="M914" i="1"/>
  <c r="M915" i="1"/>
  <c r="M1184" i="1"/>
  <c r="M1185" i="1"/>
  <c r="M1207" i="1"/>
  <c r="M1209" i="1"/>
  <c r="M1208" i="1"/>
  <c r="M1419" i="1"/>
  <c r="M1420" i="1"/>
  <c r="M1418" i="1"/>
  <c r="M1219" i="1"/>
  <c r="M1220" i="1"/>
  <c r="M1221" i="1"/>
  <c r="M1225" i="1"/>
  <c r="M1226" i="1"/>
  <c r="M1232" i="1"/>
  <c r="M1233" i="1"/>
  <c r="M1231" i="1"/>
  <c r="M1252" i="1"/>
  <c r="M1253" i="1"/>
  <c r="M1254" i="1"/>
  <c r="M1255" i="1"/>
  <c r="M1287" i="1"/>
  <c r="M1288" i="1"/>
  <c r="M1289" i="1"/>
  <c r="M1290" i="1"/>
  <c r="M1337" i="1"/>
  <c r="M1340" i="1"/>
  <c r="M1341" i="1"/>
  <c r="M1338" i="1"/>
  <c r="M1339" i="1"/>
  <c r="M1361" i="1"/>
  <c r="M1362" i="1"/>
  <c r="M1360" i="1"/>
  <c r="M1356" i="1"/>
  <c r="M1359" i="1"/>
  <c r="M260" i="1"/>
  <c r="M261" i="1"/>
  <c r="M262" i="1"/>
  <c r="M263" i="1"/>
  <c r="M264" i="1"/>
  <c r="M324" i="1"/>
  <c r="M326" i="1"/>
  <c r="M325" i="1"/>
  <c r="M327" i="1"/>
  <c r="M484" i="1"/>
  <c r="M515" i="1"/>
  <c r="M602" i="1"/>
  <c r="M735" i="1"/>
  <c r="M750" i="1"/>
  <c r="M795" i="1"/>
  <c r="M792" i="1"/>
  <c r="M793" i="1"/>
  <c r="M794" i="1"/>
  <c r="M796" i="1"/>
  <c r="M799" i="1"/>
  <c r="M797" i="1"/>
  <c r="M800" i="1"/>
  <c r="M801" i="1"/>
  <c r="M798" i="1"/>
  <c r="M804" i="1"/>
  <c r="M42" i="1"/>
  <c r="M41" i="1"/>
  <c r="M43" i="1"/>
  <c r="M81" i="1"/>
  <c r="M82" i="1"/>
  <c r="M83" i="1"/>
  <c r="M84" i="1"/>
  <c r="M93" i="1"/>
  <c r="M182" i="1"/>
  <c r="M173" i="1"/>
  <c r="M171" i="1"/>
  <c r="M175" i="1"/>
  <c r="M174" i="1"/>
  <c r="M181" i="1"/>
  <c r="M179" i="1"/>
  <c r="M177" i="1"/>
  <c r="M172" i="1"/>
  <c r="M176" i="1"/>
  <c r="M183" i="1"/>
  <c r="M180" i="1"/>
  <c r="M178" i="1"/>
  <c r="M190" i="1"/>
  <c r="M191" i="1"/>
  <c r="M192" i="1"/>
  <c r="M193" i="1"/>
  <c r="M194" i="1"/>
  <c r="M208" i="1"/>
  <c r="M209" i="1"/>
  <c r="M210" i="1"/>
  <c r="M225" i="1"/>
  <c r="M226" i="1"/>
  <c r="M228" i="1"/>
  <c r="M227" i="1"/>
  <c r="M294" i="1"/>
  <c r="M293" i="1"/>
  <c r="L293" i="1" s="1"/>
  <c r="M351" i="1"/>
  <c r="M352" i="1"/>
  <c r="M387" i="1"/>
  <c r="M388" i="1"/>
  <c r="M401" i="1"/>
  <c r="M402" i="1"/>
  <c r="M403" i="1"/>
  <c r="M415" i="1"/>
  <c r="M414" i="1"/>
  <c r="M433" i="1"/>
  <c r="M452" i="1"/>
  <c r="M445" i="1"/>
  <c r="M440" i="1"/>
  <c r="M434" i="1"/>
  <c r="M435" i="1"/>
  <c r="M442" i="1"/>
  <c r="M439" i="1"/>
  <c r="M448" i="1"/>
  <c r="M443" i="1"/>
  <c r="M438" i="1"/>
  <c r="M441" i="1"/>
  <c r="M446" i="1"/>
  <c r="M450" i="1"/>
  <c r="M454" i="1"/>
  <c r="M430" i="1"/>
  <c r="M432" i="1"/>
  <c r="M455" i="1"/>
  <c r="M453" i="1"/>
  <c r="M431" i="1"/>
  <c r="M449" i="1"/>
  <c r="M444" i="1"/>
  <c r="M451" i="1"/>
  <c r="M447" i="1"/>
  <c r="M437" i="1"/>
  <c r="M436" i="1"/>
  <c r="M465" i="1"/>
  <c r="M466" i="1"/>
  <c r="M496" i="1"/>
  <c r="M493" i="1"/>
  <c r="M494" i="1"/>
  <c r="M491" i="1"/>
  <c r="M495" i="1"/>
  <c r="M490" i="1"/>
  <c r="M492" i="1"/>
  <c r="M520" i="1"/>
  <c r="M533" i="1"/>
  <c r="M550" i="1"/>
  <c r="M549" i="1"/>
  <c r="M548" i="1"/>
  <c r="M567" i="1"/>
  <c r="M566" i="1"/>
  <c r="M572" i="1"/>
  <c r="M573" i="1"/>
  <c r="M592" i="1"/>
  <c r="M593" i="1"/>
  <c r="M595" i="1"/>
  <c r="M594" i="1"/>
  <c r="M665" i="1"/>
  <c r="M677" i="1"/>
  <c r="M676" i="1"/>
  <c r="M675" i="1"/>
  <c r="M681" i="1"/>
  <c r="M682" i="1"/>
  <c r="M683" i="1"/>
  <c r="M690" i="1"/>
  <c r="M689" i="1"/>
  <c r="M691" i="1"/>
  <c r="M698" i="1"/>
  <c r="M697" i="1"/>
  <c r="M695" i="1"/>
  <c r="M696" i="1"/>
  <c r="M692" i="1"/>
  <c r="M693" i="1"/>
  <c r="M694" i="1"/>
  <c r="M771" i="1"/>
  <c r="M773" i="1"/>
  <c r="M772" i="1"/>
  <c r="M774" i="1"/>
  <c r="M770" i="1"/>
  <c r="M775" i="1"/>
  <c r="M778" i="1"/>
  <c r="M777" i="1"/>
  <c r="M776" i="1"/>
  <c r="M784" i="1"/>
  <c r="M787" i="1"/>
  <c r="M785" i="1"/>
  <c r="M791" i="1"/>
  <c r="M790" i="1"/>
  <c r="M786" i="1"/>
  <c r="M803" i="1"/>
  <c r="M802" i="1"/>
  <c r="M812" i="1"/>
  <c r="M810" i="1"/>
  <c r="M811" i="1"/>
  <c r="M809" i="1"/>
  <c r="M808" i="1"/>
  <c r="M823" i="1"/>
  <c r="M827" i="1"/>
  <c r="M826" i="1"/>
  <c r="M828" i="1"/>
  <c r="M829" i="1"/>
  <c r="M841" i="1"/>
  <c r="M842" i="1"/>
  <c r="M843" i="1"/>
  <c r="M844" i="1"/>
  <c r="M845" i="1"/>
  <c r="M846" i="1"/>
  <c r="M847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92" i="1"/>
  <c r="M882" i="1"/>
  <c r="M883" i="1"/>
  <c r="M889" i="1"/>
  <c r="M885" i="1"/>
  <c r="M891" i="1"/>
  <c r="M884" i="1"/>
  <c r="M890" i="1"/>
  <c r="M886" i="1"/>
  <c r="M887" i="1"/>
  <c r="M888" i="1"/>
  <c r="M893" i="1"/>
  <c r="M1079" i="1"/>
  <c r="M1080" i="1"/>
  <c r="M1081" i="1"/>
  <c r="M1082" i="1"/>
  <c r="M1083" i="1"/>
  <c r="M1084" i="1"/>
  <c r="M1085" i="1"/>
  <c r="M1086" i="1"/>
  <c r="M1087" i="1"/>
  <c r="M1088" i="1"/>
  <c r="M931" i="1"/>
  <c r="M1053" i="1"/>
  <c r="M1054" i="1"/>
  <c r="M1055" i="1"/>
  <c r="M1056" i="1"/>
  <c r="M1057" i="1"/>
  <c r="M1058" i="1"/>
  <c r="M1059" i="1"/>
  <c r="M1060" i="1"/>
  <c r="M1061" i="1"/>
  <c r="M932" i="1"/>
  <c r="M1029" i="1"/>
  <c r="M983" i="1"/>
  <c r="M1030" i="1"/>
  <c r="M990" i="1"/>
  <c r="M1031" i="1"/>
  <c r="M984" i="1"/>
  <c r="M972" i="1"/>
  <c r="M985" i="1"/>
  <c r="M991" i="1"/>
  <c r="M928" i="1"/>
  <c r="M992" i="1"/>
  <c r="M1032" i="1"/>
  <c r="M986" i="1"/>
  <c r="M1033" i="1"/>
  <c r="M993" i="1"/>
  <c r="M973" i="1"/>
  <c r="M994" i="1"/>
  <c r="M974" i="1"/>
  <c r="M975" i="1"/>
  <c r="M976" i="1"/>
  <c r="M977" i="1"/>
  <c r="M929" i="1"/>
  <c r="M965" i="1"/>
  <c r="M941" i="1"/>
  <c r="M966" i="1"/>
  <c r="M951" i="1"/>
  <c r="M967" i="1"/>
  <c r="M942" i="1"/>
  <c r="M933" i="1"/>
  <c r="M943" i="1"/>
  <c r="M952" i="1"/>
  <c r="M925" i="1"/>
  <c r="M953" i="1"/>
  <c r="M968" i="1"/>
  <c r="M944" i="1"/>
  <c r="M969" i="1"/>
  <c r="M954" i="1"/>
  <c r="M934" i="1"/>
  <c r="M955" i="1"/>
  <c r="M935" i="1"/>
  <c r="M936" i="1"/>
  <c r="M945" i="1"/>
  <c r="M937" i="1"/>
  <c r="M938" i="1"/>
  <c r="M926" i="1"/>
  <c r="M1071" i="1"/>
  <c r="M1072" i="1"/>
  <c r="M1073" i="1"/>
  <c r="M1062" i="1"/>
  <c r="M1063" i="1"/>
  <c r="M1064" i="1"/>
  <c r="M1113" i="1"/>
  <c r="M1095" i="1"/>
  <c r="M1096" i="1"/>
  <c r="M1097" i="1"/>
  <c r="M1098" i="1"/>
  <c r="M1150" i="1"/>
  <c r="M1128" i="1"/>
  <c r="M1099" i="1"/>
  <c r="M1129" i="1"/>
  <c r="M1107" i="1"/>
  <c r="M1108" i="1"/>
  <c r="M1109" i="1"/>
  <c r="M1112" i="1"/>
  <c r="M1153" i="1"/>
  <c r="M1130" i="1"/>
  <c r="M1100" i="1"/>
  <c r="M1114" i="1"/>
  <c r="M1101" i="1"/>
  <c r="M1102" i="1"/>
  <c r="M1103" i="1"/>
  <c r="M1152" i="1"/>
  <c r="M1115" i="1"/>
  <c r="M1131" i="1"/>
  <c r="M1104" i="1"/>
  <c r="M1132" i="1"/>
  <c r="M1105" i="1"/>
  <c r="M1106" i="1"/>
  <c r="M1110" i="1"/>
  <c r="M1151" i="1"/>
  <c r="M1140" i="1"/>
  <c r="M1116" i="1"/>
  <c r="M1117" i="1"/>
  <c r="M1118" i="1"/>
  <c r="M1119" i="1"/>
  <c r="M1120" i="1"/>
  <c r="M1161" i="1"/>
  <c r="M1164" i="1"/>
  <c r="M1154" i="1"/>
  <c r="M1111" i="1"/>
  <c r="M1165" i="1"/>
  <c r="M1155" i="1"/>
  <c r="M1141" i="1"/>
  <c r="M1121" i="1"/>
  <c r="M1142" i="1"/>
  <c r="M1135" i="1"/>
  <c r="M1147" i="1"/>
  <c r="M1133" i="1"/>
  <c r="M1136" i="1"/>
  <c r="M1143" i="1"/>
  <c r="M1122" i="1"/>
  <c r="M1144" i="1"/>
  <c r="M1123" i="1"/>
  <c r="M1124" i="1"/>
  <c r="M1138" i="1"/>
  <c r="M1139" i="1"/>
  <c r="M1125" i="1"/>
  <c r="M1134" i="1"/>
  <c r="M1126" i="1"/>
  <c r="M1127" i="1"/>
  <c r="M1137" i="1"/>
  <c r="M1145" i="1"/>
  <c r="M1146" i="1"/>
  <c r="M1148" i="1"/>
  <c r="M1149" i="1"/>
  <c r="M995" i="1"/>
  <c r="M1036" i="1"/>
  <c r="M1037" i="1"/>
  <c r="M996" i="1"/>
  <c r="M997" i="1"/>
  <c r="M1038" i="1"/>
  <c r="M987" i="1"/>
  <c r="M988" i="1"/>
  <c r="M956" i="1"/>
  <c r="M978" i="1"/>
  <c r="M946" i="1"/>
  <c r="M979" i="1"/>
  <c r="M957" i="1"/>
  <c r="M947" i="1"/>
  <c r="M958" i="1"/>
  <c r="M948" i="1"/>
  <c r="M939" i="1"/>
  <c r="M949" i="1"/>
  <c r="M950" i="1"/>
  <c r="M998" i="1"/>
  <c r="M999" i="1"/>
  <c r="M1000" i="1"/>
  <c r="M1001" i="1"/>
  <c r="M1002" i="1"/>
  <c r="M1003" i="1"/>
  <c r="M1004" i="1"/>
  <c r="M1005" i="1"/>
  <c r="M1006" i="1"/>
  <c r="M1007" i="1"/>
  <c r="M1008" i="1"/>
  <c r="M1089" i="1"/>
  <c r="M1090" i="1"/>
  <c r="M1091" i="1"/>
  <c r="M1092" i="1"/>
  <c r="M1093" i="1"/>
  <c r="M1094" i="1"/>
  <c r="M1075" i="1"/>
  <c r="M1076" i="1"/>
  <c r="M1077" i="1"/>
  <c r="M1074" i="1"/>
  <c r="M1078" i="1"/>
  <c r="M1039" i="1"/>
  <c r="M1040" i="1"/>
  <c r="M1021" i="1"/>
  <c r="M1041" i="1"/>
  <c r="M1042" i="1"/>
  <c r="M1022" i="1"/>
  <c r="M1034" i="1"/>
  <c r="M1023" i="1"/>
  <c r="M1043" i="1"/>
  <c r="M980" i="1"/>
  <c r="M1024" i="1"/>
  <c r="M1025" i="1"/>
  <c r="M930" i="1"/>
  <c r="M959" i="1"/>
  <c r="M981" i="1"/>
  <c r="M970" i="1"/>
  <c r="M982" i="1"/>
  <c r="M960" i="1"/>
  <c r="M961" i="1"/>
  <c r="M971" i="1"/>
  <c r="M962" i="1"/>
  <c r="M940" i="1"/>
  <c r="M963" i="1"/>
  <c r="M964" i="1"/>
  <c r="M927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167" i="1"/>
  <c r="M1169" i="1"/>
  <c r="M1159" i="1"/>
  <c r="M1162" i="1"/>
  <c r="M1174" i="1"/>
  <c r="M1160" i="1"/>
  <c r="M1163" i="1"/>
  <c r="M1172" i="1"/>
  <c r="M1177" i="1"/>
  <c r="M1168" i="1"/>
  <c r="M1173" i="1"/>
  <c r="M1170" i="1"/>
  <c r="M1171" i="1"/>
  <c r="M1175" i="1"/>
  <c r="M1176" i="1"/>
  <c r="M1183" i="1"/>
  <c r="M1178" i="1"/>
  <c r="M1182" i="1"/>
  <c r="M1179" i="1"/>
  <c r="M1180" i="1"/>
  <c r="M1181" i="1"/>
  <c r="M1157" i="1"/>
  <c r="M1156" i="1"/>
  <c r="M1166" i="1"/>
  <c r="M1158" i="1"/>
  <c r="M1065" i="1"/>
  <c r="M1050" i="1"/>
  <c r="M1066" i="1"/>
  <c r="M1067" i="1"/>
  <c r="M1049" i="1"/>
  <c r="M1051" i="1"/>
  <c r="M1068" i="1"/>
  <c r="M1052" i="1"/>
  <c r="M1069" i="1"/>
  <c r="M1070" i="1"/>
  <c r="M1044" i="1"/>
  <c r="M1026" i="1"/>
  <c r="M1035" i="1"/>
  <c r="M1045" i="1"/>
  <c r="M989" i="1"/>
  <c r="M1027" i="1"/>
  <c r="M1046" i="1"/>
  <c r="M1028" i="1"/>
  <c r="M1047" i="1"/>
  <c r="M1048" i="1"/>
  <c r="M1191" i="1"/>
  <c r="M1188" i="1"/>
  <c r="M1190" i="1"/>
  <c r="M1193" i="1"/>
  <c r="M1198" i="1"/>
  <c r="M1200" i="1"/>
  <c r="M1205" i="1"/>
  <c r="M1189" i="1"/>
  <c r="M1186" i="1"/>
  <c r="M1187" i="1"/>
  <c r="M1199" i="1"/>
  <c r="M1202" i="1"/>
  <c r="M1192" i="1"/>
  <c r="M1197" i="1"/>
  <c r="M1201" i="1"/>
  <c r="M1203" i="1"/>
  <c r="M1206" i="1"/>
  <c r="M1204" i="1"/>
  <c r="M1194" i="1"/>
  <c r="M1195" i="1"/>
  <c r="M1196" i="1"/>
  <c r="M1210" i="1"/>
  <c r="M1214" i="1"/>
  <c r="M1212" i="1"/>
  <c r="M1215" i="1"/>
  <c r="M1213" i="1"/>
  <c r="M1211" i="1"/>
  <c r="M1216" i="1"/>
  <c r="M1223" i="1"/>
  <c r="M1222" i="1"/>
  <c r="M1250" i="1"/>
  <c r="M1244" i="1"/>
  <c r="M1247" i="1"/>
  <c r="M1239" i="1"/>
  <c r="M1243" i="1"/>
  <c r="M1241" i="1"/>
  <c r="M1246" i="1"/>
  <c r="M1237" i="1"/>
  <c r="M1235" i="1"/>
  <c r="M1249" i="1"/>
  <c r="M1251" i="1"/>
  <c r="M1238" i="1"/>
  <c r="M1242" i="1"/>
  <c r="M1245" i="1"/>
  <c r="M1240" i="1"/>
  <c r="M1248" i="1"/>
  <c r="M1236" i="1"/>
  <c r="M1234" i="1"/>
  <c r="M1274" i="1"/>
  <c r="M1271" i="1"/>
  <c r="M1277" i="1"/>
  <c r="M1283" i="1"/>
  <c r="M1273" i="1"/>
  <c r="M1284" i="1"/>
  <c r="M1278" i="1"/>
  <c r="M1267" i="1"/>
  <c r="M1280" i="1"/>
  <c r="M1276" i="1"/>
  <c r="M1286" i="1"/>
  <c r="M1269" i="1"/>
  <c r="M1282" i="1"/>
  <c r="M1275" i="1"/>
  <c r="M1270" i="1"/>
  <c r="M1279" i="1"/>
  <c r="M1258" i="1"/>
  <c r="M1256" i="1"/>
  <c r="M1281" i="1"/>
  <c r="M1262" i="1"/>
  <c r="M1260" i="1"/>
  <c r="M1264" i="1"/>
  <c r="M1261" i="1"/>
  <c r="M1257" i="1"/>
  <c r="M1265" i="1"/>
  <c r="M1285" i="1"/>
  <c r="M1263" i="1"/>
  <c r="M1272" i="1"/>
  <c r="M1268" i="1"/>
  <c r="M1259" i="1"/>
  <c r="M1266" i="1"/>
  <c r="M1329" i="1"/>
  <c r="M1330" i="1"/>
  <c r="M1314" i="1"/>
  <c r="M1315" i="1"/>
  <c r="M1317" i="1"/>
  <c r="M1318" i="1"/>
  <c r="M1309" i="1"/>
  <c r="M1310" i="1"/>
  <c r="M1324" i="1"/>
  <c r="M1323" i="1"/>
  <c r="M1334" i="1"/>
  <c r="M1325" i="1"/>
  <c r="M1328" i="1"/>
  <c r="M1326" i="1"/>
  <c r="M1327" i="1"/>
  <c r="M1311" i="1"/>
  <c r="M1312" i="1"/>
  <c r="M1321" i="1"/>
  <c r="M1295" i="1"/>
  <c r="M1299" i="1"/>
  <c r="M1294" i="1"/>
  <c r="M1291" i="1"/>
  <c r="M1292" i="1"/>
  <c r="M1301" i="1"/>
  <c r="M1303" i="1"/>
  <c r="M1332" i="1"/>
  <c r="M1333" i="1"/>
  <c r="M1320" i="1"/>
  <c r="M1307" i="1"/>
  <c r="M1319" i="1"/>
  <c r="M1331" i="1"/>
  <c r="M1296" i="1"/>
  <c r="M1304" i="1"/>
  <c r="M1298" i="1"/>
  <c r="M1300" i="1"/>
  <c r="M1316" i="1"/>
  <c r="M1293" i="1"/>
  <c r="M1308" i="1"/>
  <c r="M1313" i="1"/>
  <c r="M1322" i="1"/>
  <c r="M1306" i="1"/>
  <c r="M1302" i="1"/>
  <c r="M1305" i="1"/>
  <c r="M1297" i="1"/>
  <c r="M1342" i="1"/>
  <c r="M1427" i="1"/>
  <c r="M1428" i="1"/>
  <c r="M1426" i="1"/>
  <c r="M1423" i="1"/>
  <c r="M1424" i="1"/>
  <c r="M1421" i="1"/>
  <c r="M1425" i="1"/>
  <c r="M1422" i="1"/>
  <c r="M1347" i="1"/>
  <c r="M1346" i="1"/>
  <c r="M1374" i="1"/>
  <c r="M1371" i="1"/>
  <c r="M1379" i="1"/>
  <c r="M1370" i="1"/>
  <c r="M1364" i="1"/>
  <c r="M1381" i="1"/>
  <c r="M1382" i="1"/>
  <c r="M1383" i="1"/>
  <c r="M1378" i="1"/>
  <c r="M1373" i="1"/>
  <c r="M1372" i="1"/>
  <c r="M1366" i="1"/>
  <c r="M1368" i="1"/>
  <c r="M1369" i="1"/>
  <c r="M1367" i="1"/>
  <c r="M1365" i="1"/>
  <c r="M72" i="1"/>
  <c r="M605" i="1"/>
  <c r="M607" i="1"/>
  <c r="M604" i="1"/>
  <c r="M603" i="1"/>
  <c r="M609" i="1"/>
  <c r="M611" i="1"/>
  <c r="M608" i="1"/>
  <c r="M610" i="1"/>
  <c r="M614" i="1"/>
  <c r="M615" i="1"/>
  <c r="M625" i="1"/>
  <c r="M619" i="1"/>
  <c r="M620" i="1"/>
  <c r="M623" i="1"/>
  <c r="M621" i="1"/>
  <c r="M627" i="1"/>
  <c r="M612" i="1"/>
  <c r="M613" i="1"/>
  <c r="M624" i="1"/>
  <c r="M616" i="1"/>
  <c r="M617" i="1"/>
  <c r="M622" i="1"/>
  <c r="M618" i="1"/>
  <c r="M626" i="1"/>
  <c r="M606" i="1"/>
  <c r="M737" i="1"/>
  <c r="M736" i="1"/>
  <c r="M751" i="1"/>
  <c r="M752" i="1"/>
  <c r="M753" i="1"/>
  <c r="M754" i="1"/>
  <c r="M769" i="1"/>
  <c r="M788" i="1"/>
  <c r="M789" i="1"/>
  <c r="M37" i="1"/>
  <c r="M38" i="1"/>
  <c r="M39" i="1"/>
  <c r="M34" i="1"/>
  <c r="M35" i="1"/>
  <c r="M36" i="1"/>
  <c r="M40" i="1"/>
  <c r="M80" i="1"/>
  <c r="M73" i="1"/>
  <c r="M75" i="1"/>
  <c r="M78" i="1"/>
  <c r="M79" i="1"/>
  <c r="M76" i="1"/>
  <c r="M77" i="1"/>
  <c r="M74" i="1"/>
  <c r="M91" i="1"/>
  <c r="M92" i="1"/>
  <c r="M169" i="1"/>
  <c r="M170" i="1"/>
  <c r="M187" i="1"/>
  <c r="M189" i="1"/>
  <c r="M188" i="1"/>
  <c r="M197" i="1"/>
  <c r="M198" i="1"/>
  <c r="M195" i="1"/>
  <c r="M196" i="1"/>
  <c r="M223" i="1"/>
  <c r="M222" i="1"/>
  <c r="M224" i="1"/>
  <c r="M265" i="1"/>
  <c r="M266" i="1"/>
  <c r="M269" i="1"/>
  <c r="M270" i="1"/>
  <c r="M271" i="1"/>
  <c r="M267" i="1"/>
  <c r="M268" i="1"/>
  <c r="M272" i="1"/>
  <c r="M277" i="1"/>
  <c r="M278" i="1"/>
  <c r="M279" i="1"/>
  <c r="M280" i="1"/>
  <c r="M281" i="1"/>
  <c r="M282" i="1"/>
  <c r="M286" i="1"/>
  <c r="M289" i="1"/>
  <c r="M290" i="1"/>
  <c r="M291" i="1"/>
  <c r="M292" i="1"/>
  <c r="M284" i="1"/>
  <c r="M283" i="1"/>
  <c r="M285" i="1"/>
  <c r="M287" i="1"/>
  <c r="M288" i="1"/>
  <c r="M332" i="1"/>
  <c r="M333" i="1"/>
  <c r="M335" i="1"/>
  <c r="M329" i="1"/>
  <c r="M334" i="1"/>
  <c r="M330" i="1"/>
  <c r="M331" i="1"/>
  <c r="M336" i="1"/>
  <c r="M337" i="1"/>
  <c r="M328" i="1"/>
  <c r="M338" i="1"/>
  <c r="M347" i="1"/>
  <c r="M348" i="1"/>
  <c r="M339" i="1"/>
  <c r="M340" i="1"/>
  <c r="M345" i="1"/>
  <c r="M341" i="1"/>
  <c r="M346" i="1"/>
  <c r="M349" i="1"/>
  <c r="M342" i="1"/>
  <c r="M350" i="1"/>
  <c r="M343" i="1"/>
  <c r="M344" i="1"/>
  <c r="M356" i="1"/>
  <c r="M354" i="1"/>
  <c r="M355" i="1"/>
  <c r="M353" i="1"/>
  <c r="M357" i="1"/>
  <c r="M358" i="1"/>
  <c r="M365" i="1"/>
  <c r="M366" i="1"/>
  <c r="M372" i="1"/>
  <c r="M373" i="1"/>
  <c r="M380" i="1"/>
  <c r="M381" i="1"/>
  <c r="M369" i="1"/>
  <c r="M367" i="1"/>
  <c r="M368" i="1"/>
  <c r="M382" i="1"/>
  <c r="M375" i="1"/>
  <c r="M376" i="1"/>
  <c r="M377" i="1"/>
  <c r="M378" i="1"/>
  <c r="M371" i="1"/>
  <c r="M370" i="1"/>
  <c r="M374" i="1"/>
  <c r="M379" i="1"/>
  <c r="M383" i="1"/>
  <c r="M384" i="1"/>
  <c r="M385" i="1"/>
  <c r="M386" i="1"/>
  <c r="M389" i="1"/>
  <c r="M390" i="1"/>
  <c r="M397" i="1"/>
  <c r="M398" i="1"/>
  <c r="M399" i="1"/>
  <c r="M400" i="1"/>
  <c r="M396" i="1"/>
  <c r="M410" i="1"/>
  <c r="M413" i="1"/>
  <c r="M412" i="1"/>
  <c r="M411" i="1"/>
  <c r="M425" i="1"/>
  <c r="M426" i="1"/>
  <c r="M427" i="1"/>
  <c r="M428" i="1"/>
  <c r="M429" i="1"/>
  <c r="M487" i="1"/>
  <c r="M485" i="1"/>
  <c r="M489" i="1"/>
  <c r="M488" i="1"/>
  <c r="M486" i="1"/>
  <c r="M516" i="1"/>
  <c r="M518" i="1"/>
  <c r="M517" i="1"/>
  <c r="M519" i="1"/>
  <c r="M526" i="1"/>
  <c r="M527" i="1"/>
  <c r="M528" i="1"/>
  <c r="M538" i="1"/>
  <c r="M547" i="1"/>
  <c r="M564" i="1"/>
  <c r="M563" i="1"/>
  <c r="M565" i="1"/>
  <c r="M584" i="1"/>
  <c r="M587" i="1"/>
  <c r="M590" i="1"/>
  <c r="M591" i="1"/>
  <c r="M652" i="1"/>
  <c r="M1405" i="1"/>
  <c r="M1407" i="1"/>
  <c r="M256" i="1"/>
  <c r="M783" i="1"/>
  <c r="M632" i="1"/>
  <c r="M1363" i="1"/>
  <c r="M833" i="1"/>
  <c r="M834" i="1"/>
  <c r="M837" i="1"/>
  <c r="M901" i="1"/>
  <c r="M902" i="1"/>
  <c r="M903" i="1"/>
  <c r="M1399" i="1"/>
  <c r="M1401" i="1"/>
  <c r="M1390" i="1"/>
  <c r="M1394" i="1"/>
  <c r="M654" i="1"/>
  <c r="M655" i="1"/>
  <c r="M659" i="1"/>
  <c r="M252" i="1"/>
  <c r="M254" i="1"/>
  <c r="M253" i="1"/>
  <c r="M255" i="1"/>
  <c r="M908" i="1"/>
  <c r="M909" i="1"/>
  <c r="M585" i="1"/>
  <c r="M586" i="1"/>
  <c r="M764" i="1"/>
  <c r="M731" i="1"/>
  <c r="M1343" i="1"/>
  <c r="M1402" i="1"/>
  <c r="M1403" i="1"/>
  <c r="M1335" i="1"/>
  <c r="M1336" i="1"/>
  <c r="M649" i="1"/>
  <c r="M1354" i="1"/>
  <c r="M1357" i="1"/>
  <c r="M1355" i="1"/>
  <c r="M1358" i="1"/>
  <c r="M1384" i="1"/>
  <c r="M1385" i="1"/>
  <c r="M1386" i="1"/>
  <c r="M1387" i="1"/>
  <c r="M1408" i="1"/>
  <c r="M1415" i="1"/>
  <c r="M1416" i="1"/>
  <c r="M1417" i="1"/>
  <c r="M848" i="1"/>
  <c r="M849" i="1"/>
  <c r="M1411" i="1"/>
  <c r="M1409" i="1"/>
  <c r="M1412" i="1"/>
  <c r="M1413" i="1"/>
  <c r="M1414" i="1"/>
  <c r="M814" i="1"/>
  <c r="M815" i="1"/>
  <c r="M184" i="1"/>
  <c r="M464" i="1"/>
  <c r="M1224" i="1"/>
  <c r="M1406" i="1"/>
  <c r="M1410" i="1"/>
  <c r="M1404" i="1"/>
  <c r="M3116" i="1"/>
  <c r="M3096" i="1"/>
  <c r="M3110" i="1"/>
  <c r="M3112" i="1"/>
  <c r="M3113" i="1"/>
  <c r="M3231" i="1"/>
  <c r="M3268" i="1"/>
  <c r="M3269" i="1"/>
  <c r="M3288" i="1"/>
  <c r="M4267" i="1"/>
  <c r="M4268" i="1"/>
  <c r="M4287" i="1"/>
  <c r="M5273" i="1"/>
  <c r="M5277" i="1"/>
  <c r="M5274" i="1"/>
  <c r="M5275" i="1"/>
  <c r="M5276" i="1"/>
  <c r="M1494" i="1"/>
  <c r="M1521" i="1"/>
  <c r="M1815" i="1"/>
  <c r="M1822" i="1"/>
  <c r="M1846" i="1"/>
  <c r="M1852" i="1"/>
  <c r="M1856" i="1"/>
  <c r="M1862" i="1"/>
  <c r="M1902" i="1"/>
  <c r="M1906" i="1"/>
  <c r="M1899" i="1"/>
  <c r="M1755" i="1"/>
  <c r="M1837" i="1"/>
  <c r="M3709" i="1"/>
  <c r="M3723" i="1"/>
  <c r="M3722" i="1"/>
  <c r="M1503" i="1"/>
  <c r="M1508" i="1"/>
  <c r="M1509" i="1"/>
  <c r="M1818" i="1"/>
  <c r="M1839" i="1"/>
  <c r="M1848" i="1"/>
  <c r="M1921" i="1"/>
  <c r="M1501" i="1"/>
  <c r="M1762" i="1"/>
  <c r="M1777" i="1"/>
  <c r="M1785" i="1"/>
  <c r="M1797" i="1"/>
  <c r="M1817" i="1"/>
  <c r="M1789" i="1"/>
  <c r="M1803" i="1"/>
  <c r="M1810" i="1"/>
  <c r="M1833" i="1"/>
  <c r="M1898" i="1"/>
  <c r="M1888" i="1"/>
  <c r="M1890" i="1"/>
  <c r="M1895" i="1"/>
  <c r="M1904" i="1"/>
  <c r="M1720" i="1"/>
  <c r="M1730" i="1"/>
  <c r="M1721" i="1"/>
  <c r="M1659" i="1"/>
  <c r="M4091" i="1"/>
  <c r="M4093" i="1"/>
  <c r="M4074" i="1"/>
  <c r="M4035" i="1"/>
  <c r="M4053" i="1"/>
  <c r="M4063" i="1"/>
  <c r="M3285" i="1"/>
  <c r="M3287" i="1"/>
  <c r="M3286" i="1"/>
  <c r="M2958" i="1"/>
  <c r="M3697" i="1"/>
  <c r="M3657" i="1"/>
  <c r="M3658" i="1"/>
  <c r="M3659" i="1"/>
  <c r="M3271" i="1"/>
  <c r="M3727" i="1"/>
  <c r="M3710" i="1"/>
  <c r="M4020" i="1"/>
  <c r="M4070" i="1"/>
  <c r="M1736" i="1"/>
  <c r="M1882" i="1"/>
  <c r="M1731" i="1"/>
  <c r="M4023" i="1"/>
  <c r="M1907" i="1"/>
  <c r="M1874" i="1"/>
  <c r="M1497" i="1"/>
  <c r="M4106" i="1"/>
  <c r="M4104" i="1"/>
  <c r="M4105" i="1"/>
  <c r="M4107" i="1"/>
  <c r="M4108" i="1"/>
  <c r="M1606" i="1"/>
  <c r="M1615" i="1"/>
  <c r="M1626" i="1"/>
  <c r="M1641" i="1"/>
  <c r="M1644" i="1"/>
  <c r="M1649" i="1"/>
  <c r="M4344" i="1"/>
  <c r="M1653" i="1"/>
  <c r="M1667" i="1"/>
  <c r="M1673" i="1"/>
  <c r="M1682" i="1"/>
  <c r="M1499" i="1"/>
  <c r="M1429" i="1"/>
  <c r="M303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10" i="1"/>
  <c r="M3311" i="1"/>
  <c r="M3312" i="1"/>
  <c r="M3319" i="1"/>
  <c r="M3323" i="1"/>
  <c r="M3325" i="1"/>
  <c r="M3327" i="1"/>
  <c r="M3333" i="1"/>
  <c r="M3313" i="1"/>
  <c r="M3314" i="1"/>
  <c r="M3315" i="1"/>
  <c r="M3316" i="1"/>
  <c r="M3317" i="1"/>
  <c r="M3320" i="1"/>
  <c r="M3321" i="1"/>
  <c r="M3318" i="1"/>
  <c r="M3322" i="1"/>
  <c r="M3326" i="1"/>
  <c r="M3324" i="1"/>
  <c r="M3328" i="1"/>
  <c r="M3329" i="1"/>
  <c r="M3330" i="1"/>
  <c r="M3332" i="1"/>
  <c r="M3334" i="1"/>
  <c r="M3335" i="1"/>
  <c r="M3337" i="1"/>
  <c r="M3342" i="1"/>
  <c r="M3348" i="1"/>
  <c r="M3351" i="1"/>
  <c r="M3356" i="1"/>
  <c r="M3357" i="1"/>
  <c r="M3364" i="1"/>
  <c r="M3395" i="1"/>
  <c r="M3396" i="1"/>
  <c r="M3353" i="1"/>
  <c r="M3361" i="1"/>
  <c r="M3309" i="1"/>
  <c r="M3331" i="1"/>
  <c r="M3359" i="1"/>
  <c r="M3338" i="1"/>
  <c r="M3339" i="1"/>
  <c r="M3340" i="1"/>
  <c r="M3349" i="1"/>
  <c r="M3341" i="1"/>
  <c r="M3343" i="1"/>
  <c r="M3344" i="1"/>
  <c r="M3346" i="1"/>
  <c r="M3347" i="1"/>
  <c r="M3345" i="1"/>
  <c r="M3352" i="1"/>
  <c r="M3355" i="1"/>
  <c r="M3350" i="1"/>
  <c r="M3354" i="1"/>
  <c r="M3358" i="1"/>
  <c r="M3362" i="1"/>
  <c r="M3392" i="1"/>
  <c r="M3397" i="1"/>
  <c r="M3368" i="1"/>
  <c r="M3369" i="1"/>
  <c r="M3370" i="1"/>
  <c r="M3371" i="1"/>
  <c r="M3377" i="1"/>
  <c r="M3372" i="1"/>
  <c r="M3378" i="1"/>
  <c r="M3379" i="1"/>
  <c r="M3373" i="1"/>
  <c r="M3380" i="1"/>
  <c r="M3381" i="1"/>
  <c r="M3374" i="1"/>
  <c r="M3382" i="1"/>
  <c r="M3376" i="1"/>
  <c r="M3383" i="1"/>
  <c r="M3384" i="1"/>
  <c r="M3386" i="1"/>
  <c r="M3385" i="1"/>
  <c r="M3390" i="1"/>
  <c r="M3388" i="1"/>
  <c r="M3400" i="1"/>
  <c r="M3401" i="1"/>
  <c r="M3399" i="1"/>
  <c r="M3403" i="1"/>
  <c r="M3406" i="1"/>
  <c r="M3404" i="1"/>
  <c r="M3408" i="1"/>
  <c r="M3360" i="1"/>
  <c r="M3375" i="1"/>
  <c r="M3407" i="1"/>
  <c r="M3363" i="1"/>
  <c r="M3365" i="1"/>
  <c r="M3366" i="1"/>
  <c r="M3367" i="1"/>
  <c r="M3389" i="1"/>
  <c r="M3387" i="1"/>
  <c r="M3391" i="1"/>
  <c r="M3393" i="1"/>
  <c r="M3398" i="1"/>
  <c r="M3402" i="1"/>
  <c r="M3405" i="1"/>
  <c r="M3409" i="1"/>
  <c r="M3418" i="1"/>
  <c r="M3419" i="1"/>
  <c r="M3421" i="1"/>
  <c r="M3410" i="1"/>
  <c r="M3411" i="1"/>
  <c r="M3412" i="1"/>
  <c r="M3415" i="1"/>
  <c r="M3414" i="1"/>
  <c r="M3413" i="1"/>
  <c r="M3425" i="1"/>
  <c r="M3422" i="1"/>
  <c r="M3424" i="1"/>
  <c r="M3427" i="1"/>
  <c r="M3428" i="1"/>
  <c r="M3429" i="1"/>
  <c r="M3430" i="1"/>
  <c r="M3416" i="1"/>
  <c r="M3420" i="1"/>
  <c r="M3394" i="1"/>
  <c r="M3417" i="1"/>
  <c r="M3336" i="1"/>
  <c r="M3308" i="1"/>
  <c r="M3290" i="1"/>
  <c r="M3291" i="1"/>
  <c r="M3289" i="1"/>
  <c r="M3423" i="1"/>
  <c r="M3426" i="1"/>
  <c r="M1936" i="1"/>
  <c r="M1937" i="1"/>
  <c r="M1935" i="1"/>
  <c r="M1934" i="1"/>
  <c r="M1943" i="1"/>
  <c r="M1940" i="1"/>
  <c r="M1944" i="1"/>
  <c r="M1938" i="1"/>
  <c r="M1945" i="1"/>
  <c r="M1953" i="1"/>
  <c r="M1941" i="1"/>
  <c r="M1947" i="1"/>
  <c r="M1942" i="1"/>
  <c r="M1948" i="1"/>
  <c r="M1939" i="1"/>
  <c r="M1946" i="1"/>
  <c r="M1951" i="1"/>
  <c r="M1949" i="1"/>
  <c r="M1950" i="1"/>
  <c r="M1952" i="1"/>
  <c r="M1955" i="1"/>
  <c r="M1962" i="1"/>
  <c r="M1956" i="1"/>
  <c r="M1954" i="1"/>
  <c r="M1958" i="1"/>
  <c r="M1963" i="1"/>
  <c r="M1959" i="1"/>
  <c r="M1957" i="1"/>
  <c r="M1960" i="1"/>
  <c r="M1964" i="1"/>
  <c r="M1961" i="1"/>
  <c r="M1966" i="1"/>
  <c r="M1965" i="1"/>
  <c r="M1967" i="1"/>
  <c r="M1968" i="1"/>
  <c r="M1969" i="1"/>
  <c r="M2250" i="1"/>
  <c r="M2248" i="1"/>
  <c r="M2247" i="1"/>
  <c r="M2249" i="1"/>
  <c r="M2254" i="1"/>
  <c r="M1973" i="1"/>
  <c r="M1970" i="1"/>
  <c r="M4928" i="1"/>
  <c r="M4463" i="1"/>
  <c r="M4466" i="1"/>
  <c r="M4464" i="1"/>
  <c r="M4467" i="1"/>
  <c r="M4458" i="1"/>
  <c r="M4461" i="1"/>
  <c r="M4462" i="1"/>
  <c r="M4465" i="1"/>
  <c r="M4956" i="1"/>
  <c r="M4795" i="1"/>
  <c r="M5011" i="1"/>
  <c r="M5042" i="1"/>
  <c r="M4798" i="1"/>
  <c r="M4796" i="1"/>
  <c r="M4941" i="1"/>
  <c r="M4940" i="1"/>
  <c r="M4890" i="1"/>
  <c r="M5073" i="1"/>
  <c r="M5075" i="1"/>
  <c r="M5074" i="1"/>
  <c r="M5076" i="1"/>
  <c r="M5077" i="1"/>
  <c r="M4797" i="1"/>
  <c r="M4799" i="1"/>
  <c r="M4800" i="1"/>
  <c r="M4877" i="1"/>
  <c r="M4878" i="1"/>
  <c r="M4880" i="1"/>
  <c r="M4668" i="1"/>
  <c r="M4899" i="1"/>
  <c r="M4900" i="1"/>
  <c r="M4901" i="1"/>
  <c r="M4420" i="1"/>
  <c r="M4998" i="1"/>
  <c r="M4997" i="1"/>
  <c r="M4346" i="1"/>
  <c r="M4347" i="1"/>
  <c r="M4348" i="1"/>
  <c r="M4451" i="1"/>
  <c r="M4452" i="1"/>
  <c r="M4455" i="1"/>
  <c r="M4457" i="1"/>
  <c r="M4459" i="1"/>
  <c r="M4449" i="1"/>
  <c r="M4450" i="1"/>
  <c r="M4454" i="1"/>
  <c r="M4456" i="1"/>
  <c r="M4460" i="1"/>
  <c r="M4640" i="1"/>
  <c r="M4644" i="1"/>
  <c r="M4646" i="1"/>
  <c r="M4647" i="1"/>
  <c r="M4654" i="1"/>
  <c r="M4660" i="1"/>
  <c r="M4663" i="1"/>
  <c r="M4641" i="1"/>
  <c r="M4648" i="1"/>
  <c r="M4656" i="1"/>
  <c r="M4661" i="1"/>
  <c r="M4642" i="1"/>
  <c r="M4649" i="1"/>
  <c r="M4657" i="1"/>
  <c r="M4662" i="1"/>
  <c r="M4643" i="1"/>
  <c r="M4645" i="1"/>
  <c r="M4652" i="1"/>
  <c r="M4653" i="1"/>
  <c r="M4655" i="1"/>
  <c r="M4650" i="1"/>
  <c r="M4658" i="1"/>
  <c r="M4651" i="1"/>
  <c r="M4659" i="1"/>
  <c r="M4639" i="1"/>
  <c r="M4664" i="1"/>
  <c r="M4666" i="1"/>
  <c r="M4665" i="1"/>
  <c r="M4667" i="1"/>
  <c r="M4443" i="1"/>
  <c r="M4444" i="1"/>
  <c r="M4445" i="1"/>
  <c r="M4446" i="1"/>
  <c r="M4447" i="1"/>
  <c r="M4448" i="1"/>
  <c r="M4670" i="1"/>
  <c r="M4671" i="1"/>
  <c r="M4672" i="1"/>
  <c r="M4673" i="1"/>
  <c r="M4722" i="1"/>
  <c r="M4723" i="1"/>
  <c r="M4725" i="1"/>
  <c r="M4727" i="1"/>
  <c r="M4729" i="1"/>
  <c r="M4731" i="1"/>
  <c r="M4741" i="1"/>
  <c r="M4743" i="1"/>
  <c r="M4744" i="1"/>
  <c r="M4745" i="1"/>
  <c r="M4739" i="1"/>
  <c r="M4740" i="1"/>
  <c r="M4732" i="1"/>
  <c r="M4733" i="1"/>
  <c r="M4734" i="1"/>
  <c r="M4735" i="1"/>
  <c r="M4736" i="1"/>
  <c r="M4737" i="1"/>
  <c r="M4738" i="1"/>
  <c r="M4742" i="1"/>
  <c r="M4746" i="1"/>
  <c r="M4747" i="1"/>
  <c r="M4749" i="1"/>
  <c r="M4750" i="1"/>
  <c r="M4752" i="1"/>
  <c r="M4754" i="1"/>
  <c r="M4755" i="1"/>
  <c r="M4748" i="1"/>
  <c r="M4751" i="1"/>
  <c r="M4753" i="1"/>
  <c r="M4756" i="1"/>
  <c r="M4757" i="1"/>
  <c r="M4758" i="1"/>
  <c r="M4767" i="1"/>
  <c r="M4759" i="1"/>
  <c r="M4760" i="1"/>
  <c r="M4761" i="1"/>
  <c r="M4762" i="1"/>
  <c r="M4763" i="1"/>
  <c r="M4764" i="1"/>
  <c r="M4765" i="1"/>
  <c r="M4766" i="1"/>
  <c r="M4768" i="1"/>
  <c r="M4769" i="1"/>
  <c r="M4770" i="1"/>
  <c r="M4771" i="1"/>
  <c r="M4772" i="1"/>
  <c r="M4773" i="1"/>
  <c r="M4774" i="1"/>
  <c r="M4775" i="1"/>
  <c r="M4776" i="1"/>
  <c r="M4777" i="1"/>
  <c r="M4778" i="1"/>
  <c r="M4829" i="1"/>
  <c r="M4830" i="1"/>
  <c r="M4832" i="1"/>
  <c r="M4834" i="1"/>
  <c r="M4837" i="1"/>
  <c r="M4839" i="1"/>
  <c r="M4841" i="1"/>
  <c r="M4842" i="1"/>
  <c r="M4844" i="1"/>
  <c r="M4845" i="1"/>
  <c r="M4846" i="1"/>
  <c r="M4850" i="1"/>
  <c r="M4854" i="1"/>
  <c r="M4855" i="1"/>
  <c r="M4858" i="1"/>
  <c r="M4801" i="1"/>
  <c r="M4802" i="1"/>
  <c r="M4826" i="1"/>
  <c r="M4831" i="1"/>
  <c r="M4836" i="1"/>
  <c r="M4840" i="1"/>
  <c r="M5002" i="1"/>
  <c r="M4849" i="1"/>
  <c r="M4853" i="1"/>
  <c r="M4856" i="1"/>
  <c r="M4860" i="1"/>
  <c r="M4862" i="1"/>
  <c r="M4809" i="1"/>
  <c r="M4811" i="1"/>
  <c r="M4852" i="1"/>
  <c r="M4857" i="1"/>
  <c r="M4859" i="1"/>
  <c r="M4863" i="1"/>
  <c r="M4864" i="1"/>
  <c r="M4779" i="1"/>
  <c r="M4780" i="1"/>
  <c r="M4781" i="1"/>
  <c r="M4783" i="1"/>
  <c r="M4788" i="1"/>
  <c r="M5270" i="1"/>
  <c r="M5271" i="1"/>
  <c r="M5272" i="1"/>
  <c r="M5267" i="1"/>
  <c r="M5268" i="1"/>
  <c r="M5269" i="1"/>
  <c r="M5295" i="1"/>
  <c r="M5294" i="1"/>
  <c r="M5293" i="1"/>
  <c r="M5081" i="1"/>
  <c r="M5101" i="1"/>
  <c r="M5116" i="1"/>
  <c r="M5086" i="1"/>
  <c r="M5106" i="1"/>
  <c r="M5121" i="1"/>
  <c r="M5091" i="1"/>
  <c r="M5111" i="1"/>
  <c r="M5131" i="1"/>
  <c r="M5176" i="1"/>
  <c r="M5191" i="1"/>
  <c r="M5151" i="1"/>
  <c r="M5181" i="1"/>
  <c r="M5201" i="1"/>
  <c r="M5171" i="1"/>
  <c r="M5186" i="1"/>
  <c r="M5206" i="1"/>
  <c r="M5146" i="1"/>
  <c r="M5196" i="1"/>
  <c r="M5232" i="1"/>
  <c r="M5226" i="1"/>
  <c r="M5231" i="1"/>
  <c r="M5246" i="1"/>
  <c r="M5241" i="1"/>
  <c r="M5216" i="1"/>
  <c r="M5211" i="1"/>
  <c r="M5221" i="1"/>
  <c r="M5096" i="1"/>
  <c r="M5141" i="1"/>
  <c r="M5142" i="1"/>
  <c r="M5143" i="1"/>
  <c r="M5144" i="1"/>
  <c r="M5145" i="1"/>
  <c r="M5156" i="1"/>
  <c r="M5157" i="1"/>
  <c r="M5158" i="1"/>
  <c r="M5159" i="1"/>
  <c r="M5160" i="1"/>
  <c r="M5126" i="1"/>
  <c r="M5127" i="1"/>
  <c r="M5128" i="1"/>
  <c r="M5129" i="1"/>
  <c r="M5130" i="1"/>
  <c r="M5136" i="1"/>
  <c r="M5137" i="1"/>
  <c r="M5138" i="1"/>
  <c r="M5139" i="1"/>
  <c r="M5140" i="1"/>
  <c r="M5161" i="1"/>
  <c r="M5162" i="1"/>
  <c r="M5163" i="1"/>
  <c r="M5164" i="1"/>
  <c r="M5165" i="1"/>
  <c r="M5166" i="1"/>
  <c r="M5167" i="1"/>
  <c r="M5168" i="1"/>
  <c r="M5169" i="1"/>
  <c r="M5170" i="1"/>
  <c r="M5296" i="1"/>
  <c r="M5297" i="1"/>
  <c r="M5298" i="1"/>
  <c r="M5292" i="1"/>
  <c r="M5317" i="1"/>
  <c r="M5286" i="1"/>
  <c r="M5097" i="1"/>
  <c r="M5098" i="1"/>
  <c r="M5099" i="1"/>
  <c r="M5100" i="1"/>
  <c r="M4518" i="1"/>
  <c r="M5079" i="1"/>
  <c r="M4985" i="1"/>
  <c r="M5247" i="1"/>
  <c r="M5248" i="1"/>
  <c r="M5249" i="1"/>
  <c r="M5250" i="1"/>
  <c r="M5242" i="1"/>
  <c r="M5243" i="1"/>
  <c r="M5244" i="1"/>
  <c r="M5245" i="1"/>
  <c r="M5299" i="1"/>
  <c r="M5300" i="1"/>
  <c r="M5301" i="1"/>
  <c r="M5302" i="1"/>
  <c r="M5313" i="1"/>
  <c r="M5314" i="1"/>
  <c r="M5308" i="1"/>
  <c r="M5309" i="1"/>
  <c r="M5310" i="1"/>
  <c r="M5311" i="1"/>
  <c r="M5312" i="1"/>
  <c r="M5303" i="1"/>
  <c r="M5304" i="1"/>
  <c r="M5305" i="1"/>
  <c r="M5306" i="1"/>
  <c r="M5307" i="1"/>
  <c r="M5315" i="1"/>
  <c r="M5316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96" i="1"/>
  <c r="M1498" i="1"/>
  <c r="M1500" i="1"/>
  <c r="M1502" i="1"/>
  <c r="M1504" i="1"/>
  <c r="M1506" i="1"/>
  <c r="M1507" i="1"/>
  <c r="M1510" i="1"/>
  <c r="M1511" i="1"/>
  <c r="M1513" i="1"/>
  <c r="M1514" i="1"/>
  <c r="M1515" i="1"/>
  <c r="M1516" i="1"/>
  <c r="M1526" i="1"/>
  <c r="M1517" i="1"/>
  <c r="M1518" i="1"/>
  <c r="M1519" i="1"/>
  <c r="M1520" i="1"/>
  <c r="M1522" i="1"/>
  <c r="M1523" i="1"/>
  <c r="M1524" i="1"/>
  <c r="M1525" i="1"/>
  <c r="M1527" i="1"/>
  <c r="M1528" i="1"/>
  <c r="M1529" i="1"/>
  <c r="M1530" i="1"/>
  <c r="M1531" i="1"/>
  <c r="M1542" i="1"/>
  <c r="M1532" i="1"/>
  <c r="M1533" i="1"/>
  <c r="M1534" i="1"/>
  <c r="M1535" i="1"/>
  <c r="M1547" i="1"/>
  <c r="M1536" i="1"/>
  <c r="M1537" i="1"/>
  <c r="M1538" i="1"/>
  <c r="M1539" i="1"/>
  <c r="M1540" i="1"/>
  <c r="M1541" i="1"/>
  <c r="M1556" i="1"/>
  <c r="M1543" i="1"/>
  <c r="M1544" i="1"/>
  <c r="M1559" i="1"/>
  <c r="M1545" i="1"/>
  <c r="M1546" i="1"/>
  <c r="M1548" i="1"/>
  <c r="M1549" i="1"/>
  <c r="M1550" i="1"/>
  <c r="M1551" i="1"/>
  <c r="M1552" i="1"/>
  <c r="M1553" i="1"/>
  <c r="M1554" i="1"/>
  <c r="M1555" i="1"/>
  <c r="M1557" i="1"/>
  <c r="M1560" i="1"/>
  <c r="M1561" i="1"/>
  <c r="M1562" i="1"/>
  <c r="M1563" i="1"/>
  <c r="M1564" i="1"/>
  <c r="M1583" i="1"/>
  <c r="M1565" i="1"/>
  <c r="M1566" i="1"/>
  <c r="M1567" i="1"/>
  <c r="M1568" i="1"/>
  <c r="M1570" i="1"/>
  <c r="M1571" i="1"/>
  <c r="M1589" i="1"/>
  <c r="M1573" i="1"/>
  <c r="M1574" i="1"/>
  <c r="M1575" i="1"/>
  <c r="M1576" i="1"/>
  <c r="M1577" i="1"/>
  <c r="M1578" i="1"/>
  <c r="M1579" i="1"/>
  <c r="M1580" i="1"/>
  <c r="M1581" i="1"/>
  <c r="M1592" i="1"/>
  <c r="M1582" i="1"/>
  <c r="M1584" i="1"/>
  <c r="M1585" i="1"/>
  <c r="M1586" i="1"/>
  <c r="M1587" i="1"/>
  <c r="M1588" i="1"/>
  <c r="M1590" i="1"/>
  <c r="M1591" i="1"/>
  <c r="M1593" i="1"/>
  <c r="M1594" i="1"/>
  <c r="M1595" i="1"/>
  <c r="M1596" i="1"/>
  <c r="M1598" i="1"/>
  <c r="M1599" i="1"/>
  <c r="M1600" i="1"/>
  <c r="M1601" i="1"/>
  <c r="M1602" i="1"/>
  <c r="M1603" i="1"/>
  <c r="M1604" i="1"/>
  <c r="M1605" i="1"/>
  <c r="M1607" i="1"/>
  <c r="M1609" i="1"/>
  <c r="M1610" i="1"/>
  <c r="M1611" i="1"/>
  <c r="M1612" i="1"/>
  <c r="M1613" i="1"/>
  <c r="M1614" i="1"/>
  <c r="M1616" i="1"/>
  <c r="M1617" i="1"/>
  <c r="M1618" i="1"/>
  <c r="M1619" i="1"/>
  <c r="M1620" i="1"/>
  <c r="M1621" i="1"/>
  <c r="M1623" i="1"/>
  <c r="M1624" i="1"/>
  <c r="M1625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2" i="1"/>
  <c r="M1643" i="1"/>
  <c r="M1645" i="1"/>
  <c r="M1646" i="1"/>
  <c r="M1647" i="1"/>
  <c r="M1648" i="1"/>
  <c r="M1650" i="1"/>
  <c r="M1651" i="1"/>
  <c r="M1652" i="1"/>
  <c r="M1654" i="1"/>
  <c r="M1655" i="1"/>
  <c r="M1656" i="1"/>
  <c r="M1657" i="1"/>
  <c r="M1658" i="1"/>
  <c r="M1660" i="1"/>
  <c r="M1661" i="1"/>
  <c r="M1662" i="1"/>
  <c r="M1663" i="1"/>
  <c r="M1664" i="1"/>
  <c r="M1665" i="1"/>
  <c r="M1666" i="1"/>
  <c r="M1668" i="1"/>
  <c r="M1669" i="1"/>
  <c r="M1670" i="1"/>
  <c r="M1671" i="1"/>
  <c r="M1672" i="1"/>
  <c r="M1674" i="1"/>
  <c r="M1675" i="1"/>
  <c r="M1676" i="1"/>
  <c r="M1677" i="1"/>
  <c r="M1678" i="1"/>
  <c r="M1679" i="1"/>
  <c r="M1680" i="1"/>
  <c r="M1681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2" i="1"/>
  <c r="M1723" i="1"/>
  <c r="M1724" i="1"/>
  <c r="M1725" i="1"/>
  <c r="M1727" i="1"/>
  <c r="M1728" i="1"/>
  <c r="M1729" i="1"/>
  <c r="M1732" i="1"/>
  <c r="M1733" i="1"/>
  <c r="M1734" i="1"/>
  <c r="M1735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697" i="1"/>
  <c r="M1750" i="1"/>
  <c r="M1751" i="1"/>
  <c r="M1752" i="1"/>
  <c r="M1753" i="1"/>
  <c r="M1754" i="1"/>
  <c r="M1756" i="1"/>
  <c r="M1757" i="1"/>
  <c r="M1758" i="1"/>
  <c r="M1759" i="1"/>
  <c r="M1760" i="1"/>
  <c r="M1761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911" i="1"/>
  <c r="M1778" i="1"/>
  <c r="M1779" i="1"/>
  <c r="M1780" i="1"/>
  <c r="M1698" i="1"/>
  <c r="M1781" i="1"/>
  <c r="M1783" i="1"/>
  <c r="M1784" i="1"/>
  <c r="M1786" i="1"/>
  <c r="M1787" i="1"/>
  <c r="M1788" i="1"/>
  <c r="M1790" i="1"/>
  <c r="M1791" i="1"/>
  <c r="M1792" i="1"/>
  <c r="M1793" i="1"/>
  <c r="M1794" i="1"/>
  <c r="M1795" i="1"/>
  <c r="M1796" i="1"/>
  <c r="M1798" i="1"/>
  <c r="M1799" i="1"/>
  <c r="M1800" i="1"/>
  <c r="M1801" i="1"/>
  <c r="M1802" i="1"/>
  <c r="M1804" i="1"/>
  <c r="M1805" i="1"/>
  <c r="M1806" i="1"/>
  <c r="M1807" i="1"/>
  <c r="M1808" i="1"/>
  <c r="M1809" i="1"/>
  <c r="M1811" i="1"/>
  <c r="M1812" i="1"/>
  <c r="M1813" i="1"/>
  <c r="M1814" i="1"/>
  <c r="M1816" i="1"/>
  <c r="M1819" i="1"/>
  <c r="M1820" i="1"/>
  <c r="M1821" i="1"/>
  <c r="M1823" i="1"/>
  <c r="M1824" i="1"/>
  <c r="M1825" i="1"/>
  <c r="M1826" i="1"/>
  <c r="M1827" i="1"/>
  <c r="M1828" i="1"/>
  <c r="M1829" i="1"/>
  <c r="M1830" i="1"/>
  <c r="M1831" i="1"/>
  <c r="M1832" i="1"/>
  <c r="M1834" i="1"/>
  <c r="M1835" i="1"/>
  <c r="M1836" i="1"/>
  <c r="M1838" i="1"/>
  <c r="M1840" i="1"/>
  <c r="M1841" i="1"/>
  <c r="M1842" i="1"/>
  <c r="M1843" i="1"/>
  <c r="M1844" i="1"/>
  <c r="M1847" i="1"/>
  <c r="M1849" i="1"/>
  <c r="M1850" i="1"/>
  <c r="M1851" i="1"/>
  <c r="M1853" i="1"/>
  <c r="M1854" i="1"/>
  <c r="M1855" i="1"/>
  <c r="M1857" i="1"/>
  <c r="M1858" i="1"/>
  <c r="M1859" i="1"/>
  <c r="M1860" i="1"/>
  <c r="M1861" i="1"/>
  <c r="M1863" i="1"/>
  <c r="M1864" i="1"/>
  <c r="M1865" i="1"/>
  <c r="M1866" i="1"/>
  <c r="M1867" i="1"/>
  <c r="M1868" i="1"/>
  <c r="M1869" i="1"/>
  <c r="M1870" i="1"/>
  <c r="M1871" i="1"/>
  <c r="M1872" i="1"/>
  <c r="M1873" i="1"/>
  <c r="M1875" i="1"/>
  <c r="M1876" i="1"/>
  <c r="M1877" i="1"/>
  <c r="M1878" i="1"/>
  <c r="M1879" i="1"/>
  <c r="M1880" i="1"/>
  <c r="M1881" i="1"/>
  <c r="M1883" i="1"/>
  <c r="M1884" i="1"/>
  <c r="M1885" i="1"/>
  <c r="M1886" i="1"/>
  <c r="M1887" i="1"/>
  <c r="M1889" i="1"/>
  <c r="M1891" i="1"/>
  <c r="M1892" i="1"/>
  <c r="M1893" i="1"/>
  <c r="M1894" i="1"/>
  <c r="M1896" i="1"/>
  <c r="M1897" i="1"/>
  <c r="M1900" i="1"/>
  <c r="M1901" i="1"/>
  <c r="M1903" i="1"/>
  <c r="M1905" i="1"/>
  <c r="M1908" i="1"/>
  <c r="M1909" i="1"/>
  <c r="M1910" i="1"/>
  <c r="M1912" i="1"/>
  <c r="M1913" i="1"/>
  <c r="M1922" i="1"/>
  <c r="M1923" i="1"/>
  <c r="M1924" i="1"/>
  <c r="M1925" i="1"/>
  <c r="M1926" i="1"/>
  <c r="M1914" i="1"/>
  <c r="M1915" i="1"/>
  <c r="M1916" i="1"/>
  <c r="M1917" i="1"/>
  <c r="M1918" i="1"/>
  <c r="M1919" i="1"/>
  <c r="M1920" i="1"/>
  <c r="M1927" i="1"/>
  <c r="M1928" i="1"/>
  <c r="M1929" i="1"/>
  <c r="M1930" i="1"/>
  <c r="M1931" i="1"/>
  <c r="M1932" i="1"/>
  <c r="M1933" i="1"/>
  <c r="M2102" i="1"/>
  <c r="M2103" i="1"/>
  <c r="M2104" i="1"/>
  <c r="M2105" i="1"/>
  <c r="M2106" i="1"/>
  <c r="M2107" i="1"/>
  <c r="M2113" i="1"/>
  <c r="M2108" i="1"/>
  <c r="M2109" i="1"/>
  <c r="M2110" i="1"/>
  <c r="M2111" i="1"/>
  <c r="M2112" i="1"/>
  <c r="M2443" i="1"/>
  <c r="M2114" i="1"/>
  <c r="M2115" i="1"/>
  <c r="M2116" i="1"/>
  <c r="M2117" i="1"/>
  <c r="M2118" i="1"/>
  <c r="M2444" i="1"/>
  <c r="M2445" i="1"/>
  <c r="M2446" i="1"/>
  <c r="M2119" i="1"/>
  <c r="M2120" i="1"/>
  <c r="M2121" i="1"/>
  <c r="M2122" i="1"/>
  <c r="M2448" i="1"/>
  <c r="M2123" i="1"/>
  <c r="M2124" i="1"/>
  <c r="M2447" i="1"/>
  <c r="M2452" i="1"/>
  <c r="M2125" i="1"/>
  <c r="M2126" i="1"/>
  <c r="M2127" i="1"/>
  <c r="M2449" i="1"/>
  <c r="M2450" i="1"/>
  <c r="M2451" i="1"/>
  <c r="M2453" i="1"/>
  <c r="M2454" i="1"/>
  <c r="M2455" i="1"/>
  <c r="M2128" i="1"/>
  <c r="M2129" i="1"/>
  <c r="M2130" i="1"/>
  <c r="M2456" i="1"/>
  <c r="M2461" i="1"/>
  <c r="M2131" i="1"/>
  <c r="M2457" i="1"/>
  <c r="M2458" i="1"/>
  <c r="M2459" i="1"/>
  <c r="M2460" i="1"/>
  <c r="M2462" i="1"/>
  <c r="M2132" i="1"/>
  <c r="M2463" i="1"/>
  <c r="M2464" i="1"/>
  <c r="M2465" i="1"/>
  <c r="M2466" i="1"/>
  <c r="M2467" i="1"/>
  <c r="M2468" i="1"/>
  <c r="M2469" i="1"/>
  <c r="M2133" i="1"/>
  <c r="M2470" i="1"/>
  <c r="M2471" i="1"/>
  <c r="M2472" i="1"/>
  <c r="M2473" i="1"/>
  <c r="M2474" i="1"/>
  <c r="M2475" i="1"/>
  <c r="M2476" i="1"/>
  <c r="M2477" i="1"/>
  <c r="M2478" i="1"/>
  <c r="M2134" i="1"/>
  <c r="M2135" i="1"/>
  <c r="M2136" i="1"/>
  <c r="M2479" i="1"/>
  <c r="M2480" i="1"/>
  <c r="M2481" i="1"/>
  <c r="M2482" i="1"/>
  <c r="M2483" i="1"/>
  <c r="M2484" i="1"/>
  <c r="M2485" i="1"/>
  <c r="M2137" i="1"/>
  <c r="M2138" i="1"/>
  <c r="M2486" i="1"/>
  <c r="M2487" i="1"/>
  <c r="M2488" i="1"/>
  <c r="M2139" i="1"/>
  <c r="M2140" i="1"/>
  <c r="M2141" i="1"/>
  <c r="M2142" i="1"/>
  <c r="M2489" i="1"/>
  <c r="M2143" i="1"/>
  <c r="M2144" i="1"/>
  <c r="M2145" i="1"/>
  <c r="M2495" i="1"/>
  <c r="M2490" i="1"/>
  <c r="M2491" i="1"/>
  <c r="M2492" i="1"/>
  <c r="M2493" i="1"/>
  <c r="M2146" i="1"/>
  <c r="M2147" i="1"/>
  <c r="M2494" i="1"/>
  <c r="M2148" i="1"/>
  <c r="M2149" i="1"/>
  <c r="M2150" i="1"/>
  <c r="M2496" i="1"/>
  <c r="M2497" i="1"/>
  <c r="M2151" i="1"/>
  <c r="M2504" i="1"/>
  <c r="M2498" i="1"/>
  <c r="M2499" i="1"/>
  <c r="M2500" i="1"/>
  <c r="M2501" i="1"/>
  <c r="M2502" i="1"/>
  <c r="M2503" i="1"/>
  <c r="M2152" i="1"/>
  <c r="M2505" i="1"/>
  <c r="M2153" i="1"/>
  <c r="M2506" i="1"/>
  <c r="M2154" i="1"/>
  <c r="M2155" i="1"/>
  <c r="M2507" i="1"/>
  <c r="M2159" i="1"/>
  <c r="M2510" i="1"/>
  <c r="M2508" i="1"/>
  <c r="M2156" i="1"/>
  <c r="M2157" i="1"/>
  <c r="M2158" i="1"/>
  <c r="M2509" i="1"/>
  <c r="M2511" i="1"/>
  <c r="M2512" i="1"/>
  <c r="M2160" i="1"/>
  <c r="M2513" i="1"/>
  <c r="M2514" i="1"/>
  <c r="M2161" i="1"/>
  <c r="M2162" i="1"/>
  <c r="M2163" i="1"/>
  <c r="M2164" i="1"/>
  <c r="M2165" i="1"/>
  <c r="M1982" i="1"/>
  <c r="M2166" i="1"/>
  <c r="M2167" i="1"/>
  <c r="M2515" i="1"/>
  <c r="M2516" i="1"/>
  <c r="M2517" i="1"/>
  <c r="M2168" i="1"/>
  <c r="M2169" i="1"/>
  <c r="M2170" i="1"/>
  <c r="M2171" i="1"/>
  <c r="M2172" i="1"/>
  <c r="M2519" i="1"/>
  <c r="M2520" i="1"/>
  <c r="M2521" i="1"/>
  <c r="M2522" i="1"/>
  <c r="M2173" i="1"/>
  <c r="M2174" i="1"/>
  <c r="M2175" i="1"/>
  <c r="M2523" i="1"/>
  <c r="M2524" i="1"/>
  <c r="M2525" i="1"/>
  <c r="M1983" i="1"/>
  <c r="M2177" i="1"/>
  <c r="M2176" i="1"/>
  <c r="M2178" i="1"/>
  <c r="M2179" i="1"/>
  <c r="M2526" i="1"/>
  <c r="M2180" i="1"/>
  <c r="M2181" i="1"/>
  <c r="M2182" i="1"/>
  <c r="M2527" i="1"/>
  <c r="M2528" i="1"/>
  <c r="M2529" i="1"/>
  <c r="M2183" i="1"/>
  <c r="M2530" i="1"/>
  <c r="M2531" i="1"/>
  <c r="M2197" i="1"/>
  <c r="M2184" i="1"/>
  <c r="M2188" i="1"/>
  <c r="M2185" i="1"/>
  <c r="M2186" i="1"/>
  <c r="M2187" i="1"/>
  <c r="M2189" i="1"/>
  <c r="M2190" i="1"/>
  <c r="M2532" i="1"/>
  <c r="M2533" i="1"/>
  <c r="M2534" i="1"/>
  <c r="M2191" i="1"/>
  <c r="M2192" i="1"/>
  <c r="M2193" i="1"/>
  <c r="M2194" i="1"/>
  <c r="M2195" i="1"/>
  <c r="M2196" i="1"/>
  <c r="M2198" i="1"/>
  <c r="M2535" i="1"/>
  <c r="M2199" i="1"/>
  <c r="M2200" i="1"/>
  <c r="M2201" i="1"/>
  <c r="M2202" i="1"/>
  <c r="M2203" i="1"/>
  <c r="M2204" i="1"/>
  <c r="M2536" i="1"/>
  <c r="M2205" i="1"/>
  <c r="M2206" i="1"/>
  <c r="M2207" i="1"/>
  <c r="M1984" i="1"/>
  <c r="M2208" i="1"/>
  <c r="M2209" i="1"/>
  <c r="M2537" i="1"/>
  <c r="M2210" i="1"/>
  <c r="M2211" i="1"/>
  <c r="M2212" i="1"/>
  <c r="M2213" i="1"/>
  <c r="M2539" i="1"/>
  <c r="M2214" i="1"/>
  <c r="M2215" i="1"/>
  <c r="M2538" i="1"/>
  <c r="M2216" i="1"/>
  <c r="M2217" i="1"/>
  <c r="M2541" i="1"/>
  <c r="M2218" i="1"/>
  <c r="M2542" i="1"/>
  <c r="M2219" i="1"/>
  <c r="M2220" i="1"/>
  <c r="M2540" i="1"/>
  <c r="M2221" i="1"/>
  <c r="M2222" i="1"/>
  <c r="M2223" i="1"/>
  <c r="M2224" i="1"/>
  <c r="M2225" i="1"/>
  <c r="M2226" i="1"/>
  <c r="M2227" i="1"/>
  <c r="M2228" i="1"/>
  <c r="M2229" i="1"/>
  <c r="M2230" i="1"/>
  <c r="M2543" i="1"/>
  <c r="M2544" i="1"/>
  <c r="M2231" i="1"/>
  <c r="M2232" i="1"/>
  <c r="M2233" i="1"/>
  <c r="M2234" i="1"/>
  <c r="M2546" i="1"/>
  <c r="M2235" i="1"/>
  <c r="M2236" i="1"/>
  <c r="M2545" i="1"/>
  <c r="M2237" i="1"/>
  <c r="M2238" i="1"/>
  <c r="M2239" i="1"/>
  <c r="M2547" i="1"/>
  <c r="M2240" i="1"/>
  <c r="M2548" i="1"/>
  <c r="M2549" i="1"/>
  <c r="M2241" i="1"/>
  <c r="M2242" i="1"/>
  <c r="M1985" i="1"/>
  <c r="M2243" i="1"/>
  <c r="M2244" i="1"/>
  <c r="M2245" i="1"/>
  <c r="M2246" i="1"/>
  <c r="M2252" i="1"/>
  <c r="M2550" i="1"/>
  <c r="M2251" i="1"/>
  <c r="M2551" i="1"/>
  <c r="M2554" i="1"/>
  <c r="M2253" i="1"/>
  <c r="M2552" i="1"/>
  <c r="M2255" i="1"/>
  <c r="M2256" i="1"/>
  <c r="M2257" i="1"/>
  <c r="M2555" i="1"/>
  <c r="M2553" i="1"/>
  <c r="M2258" i="1"/>
  <c r="M2259" i="1"/>
  <c r="M2260" i="1"/>
  <c r="M2261" i="1"/>
  <c r="M2262" i="1"/>
  <c r="M2263" i="1"/>
  <c r="M2556" i="1"/>
  <c r="M2264" i="1"/>
  <c r="M2265" i="1"/>
  <c r="M2266" i="1"/>
  <c r="M2267" i="1"/>
  <c r="M2557" i="1"/>
  <c r="M2268" i="1"/>
  <c r="M2269" i="1"/>
  <c r="M2270" i="1"/>
  <c r="M2558" i="1"/>
  <c r="M2559" i="1"/>
  <c r="M2272" i="1"/>
  <c r="M2271" i="1"/>
  <c r="M2273" i="1"/>
  <c r="M2560" i="1"/>
  <c r="M2274" i="1"/>
  <c r="M2275" i="1"/>
  <c r="M2276" i="1"/>
  <c r="M2561" i="1"/>
  <c r="M2277" i="1"/>
  <c r="M2278" i="1"/>
  <c r="M2281" i="1"/>
  <c r="M2279" i="1"/>
  <c r="M2280" i="1"/>
  <c r="M2282" i="1"/>
  <c r="M1979" i="1"/>
  <c r="M2562" i="1"/>
  <c r="M2283" i="1"/>
  <c r="M2563" i="1"/>
  <c r="M2285" i="1"/>
  <c r="M2284" i="1"/>
  <c r="M2286" i="1"/>
  <c r="M2287" i="1"/>
  <c r="M2564" i="1"/>
  <c r="M2289" i="1"/>
  <c r="M2288" i="1"/>
  <c r="M2290" i="1"/>
  <c r="M2565" i="1"/>
  <c r="M2291" i="1"/>
  <c r="M2292" i="1"/>
  <c r="M2293" i="1"/>
  <c r="M1986" i="1"/>
  <c r="M1980" i="1"/>
  <c r="M2294" i="1"/>
  <c r="M2295" i="1"/>
  <c r="M2296" i="1"/>
  <c r="M2297" i="1"/>
  <c r="M2298" i="1"/>
  <c r="M2299" i="1"/>
  <c r="M2300" i="1"/>
  <c r="M2301" i="1"/>
  <c r="M2302" i="1"/>
  <c r="M2303" i="1"/>
  <c r="M1987" i="1"/>
  <c r="M2304" i="1"/>
  <c r="M2305" i="1"/>
  <c r="M1981" i="1"/>
  <c r="M2306" i="1"/>
  <c r="M2307" i="1"/>
  <c r="M2308" i="1"/>
  <c r="M2309" i="1"/>
  <c r="M2311" i="1"/>
  <c r="M2310" i="1"/>
  <c r="M2313" i="1"/>
  <c r="M2312" i="1"/>
  <c r="M2314" i="1"/>
  <c r="M2315" i="1"/>
  <c r="M1988" i="1"/>
  <c r="M2316" i="1"/>
  <c r="M2318" i="1"/>
  <c r="M2319" i="1"/>
  <c r="M2317" i="1"/>
  <c r="M1989" i="1"/>
  <c r="M2322" i="1"/>
  <c r="M2320" i="1"/>
  <c r="M2321" i="1"/>
  <c r="M2323" i="1"/>
  <c r="M1990" i="1"/>
  <c r="M2569" i="1"/>
  <c r="M2324" i="1"/>
  <c r="M1991" i="1"/>
  <c r="M2325" i="1"/>
  <c r="M2326" i="1"/>
  <c r="M2327" i="1"/>
  <c r="M2329" i="1"/>
  <c r="M2328" i="1"/>
  <c r="M2330" i="1"/>
  <c r="M2331" i="1"/>
  <c r="M2332" i="1"/>
  <c r="M1992" i="1"/>
  <c r="M2334" i="1"/>
  <c r="M2333" i="1"/>
  <c r="M1993" i="1"/>
  <c r="M2335" i="1"/>
  <c r="M1994" i="1"/>
  <c r="M2570" i="1"/>
  <c r="M1995" i="1"/>
  <c r="M2336" i="1"/>
  <c r="M2337" i="1"/>
  <c r="M2338" i="1"/>
  <c r="M2339" i="1"/>
  <c r="M2340" i="1"/>
  <c r="M2342" i="1"/>
  <c r="M1996" i="1"/>
  <c r="M2341" i="1"/>
  <c r="M2343" i="1"/>
  <c r="M2344" i="1"/>
  <c r="M2345" i="1"/>
  <c r="M2346" i="1"/>
  <c r="M1997" i="1"/>
  <c r="M1998" i="1"/>
  <c r="M2347" i="1"/>
  <c r="M2354" i="1"/>
  <c r="M2348" i="1"/>
  <c r="M1999" i="1"/>
  <c r="M2000" i="1"/>
  <c r="M2349" i="1"/>
  <c r="M2001" i="1"/>
  <c r="M2002" i="1"/>
  <c r="M2350" i="1"/>
  <c r="M2351" i="1"/>
  <c r="M2352" i="1"/>
  <c r="M2353" i="1"/>
  <c r="M2003" i="1"/>
  <c r="M2004" i="1"/>
  <c r="M2355" i="1"/>
  <c r="M2356" i="1"/>
  <c r="M2005" i="1"/>
  <c r="M2357" i="1"/>
  <c r="M2006" i="1"/>
  <c r="M2358" i="1"/>
  <c r="M2572" i="1"/>
  <c r="M2007" i="1"/>
  <c r="M2359" i="1"/>
  <c r="M2360" i="1"/>
  <c r="M2361" i="1"/>
  <c r="M2362" i="1"/>
  <c r="M2008" i="1"/>
  <c r="M2363" i="1"/>
  <c r="M2364" i="1"/>
  <c r="M2365" i="1"/>
  <c r="M2573" i="1"/>
  <c r="M2009" i="1"/>
  <c r="M2574" i="1"/>
  <c r="M2366" i="1"/>
  <c r="M2010" i="1"/>
  <c r="M2011" i="1"/>
  <c r="M2367" i="1"/>
  <c r="M2012" i="1"/>
  <c r="M2368" i="1"/>
  <c r="M2013" i="1"/>
  <c r="M2369" i="1"/>
  <c r="M2575" i="1"/>
  <c r="M2370" i="1"/>
  <c r="M2014" i="1"/>
  <c r="M2015" i="1"/>
  <c r="M2016" i="1"/>
  <c r="M2371" i="1"/>
  <c r="M2372" i="1"/>
  <c r="M2017" i="1"/>
  <c r="M2018" i="1"/>
  <c r="M2019" i="1"/>
  <c r="M2020" i="1"/>
  <c r="M2373" i="1"/>
  <c r="M2374" i="1"/>
  <c r="M2375" i="1"/>
  <c r="M2376" i="1"/>
  <c r="M2021" i="1"/>
  <c r="M2380" i="1"/>
  <c r="M2022" i="1"/>
  <c r="M2377" i="1"/>
  <c r="M2378" i="1"/>
  <c r="M2379" i="1"/>
  <c r="M2023" i="1"/>
  <c r="M2381" i="1"/>
  <c r="M2382" i="1"/>
  <c r="M2383" i="1"/>
  <c r="M2576" i="1"/>
  <c r="M2384" i="1"/>
  <c r="M2024" i="1"/>
  <c r="M2025" i="1"/>
  <c r="M2385" i="1"/>
  <c r="M2026" i="1"/>
  <c r="M2577" i="1"/>
  <c r="M2027" i="1"/>
  <c r="M2578" i="1"/>
  <c r="M2028" i="1"/>
  <c r="M2029" i="1"/>
  <c r="M2389" i="1"/>
  <c r="M2579" i="1"/>
  <c r="M2030" i="1"/>
  <c r="M2386" i="1"/>
  <c r="M2387" i="1"/>
  <c r="M2031" i="1"/>
  <c r="M1971" i="1"/>
  <c r="M2388" i="1"/>
  <c r="M2032" i="1"/>
  <c r="M2033" i="1"/>
  <c r="M2390" i="1"/>
  <c r="M2034" i="1"/>
  <c r="M2391" i="1"/>
  <c r="M1972" i="1"/>
  <c r="M2035" i="1"/>
  <c r="M2036" i="1"/>
  <c r="M2042" i="1"/>
  <c r="M2392" i="1"/>
  <c r="M2037" i="1"/>
  <c r="M2038" i="1"/>
  <c r="M2393" i="1"/>
  <c r="M2394" i="1"/>
  <c r="M2044" i="1"/>
  <c r="M2039" i="1"/>
  <c r="M2040" i="1"/>
  <c r="M2041" i="1"/>
  <c r="M2046" i="1"/>
  <c r="M1974" i="1"/>
  <c r="M2043" i="1"/>
  <c r="M2395" i="1"/>
  <c r="M2048" i="1"/>
  <c r="M2049" i="1"/>
  <c r="M2050" i="1"/>
  <c r="M2396" i="1"/>
  <c r="M2045" i="1"/>
  <c r="M2397" i="1"/>
  <c r="M2047" i="1"/>
  <c r="M1975" i="1"/>
  <c r="M2398" i="1"/>
  <c r="M2051" i="1"/>
  <c r="M2052" i="1"/>
  <c r="M2063" i="1"/>
  <c r="M2053" i="1"/>
  <c r="M2054" i="1"/>
  <c r="M2055" i="1"/>
  <c r="M2056" i="1"/>
  <c r="M2057" i="1"/>
  <c r="M2064" i="1"/>
  <c r="M1976" i="1"/>
  <c r="M2058" i="1"/>
  <c r="M2059" i="1"/>
  <c r="M2060" i="1"/>
  <c r="M2061" i="1"/>
  <c r="M2062" i="1"/>
  <c r="M2399" i="1"/>
  <c r="M2065" i="1"/>
  <c r="M2400" i="1"/>
  <c r="M2401" i="1"/>
  <c r="M2066" i="1"/>
  <c r="M2067" i="1"/>
  <c r="M2068" i="1"/>
  <c r="M2069" i="1"/>
  <c r="M2403" i="1"/>
  <c r="M2070" i="1"/>
  <c r="M2402" i="1"/>
  <c r="M2404" i="1"/>
  <c r="M2071" i="1"/>
  <c r="M2072" i="1"/>
  <c r="M2073" i="1"/>
  <c r="M2405" i="1"/>
  <c r="M2074" i="1"/>
  <c r="M2075" i="1"/>
  <c r="M2406" i="1"/>
  <c r="M2076" i="1"/>
  <c r="M2407" i="1"/>
  <c r="M1977" i="1"/>
  <c r="M2077" i="1"/>
  <c r="M2078" i="1"/>
  <c r="M2079" i="1"/>
  <c r="M2408" i="1"/>
  <c r="M2080" i="1"/>
  <c r="M2081" i="1"/>
  <c r="M2082" i="1"/>
  <c r="M2083" i="1"/>
  <c r="M2084" i="1"/>
  <c r="M2085" i="1"/>
  <c r="M2086" i="1"/>
  <c r="M2087" i="1"/>
  <c r="M2088" i="1"/>
  <c r="M2089" i="1"/>
  <c r="M2409" i="1"/>
  <c r="M2090" i="1"/>
  <c r="M2410" i="1"/>
  <c r="M2411" i="1"/>
  <c r="M2091" i="1"/>
  <c r="M2412" i="1"/>
  <c r="M2413" i="1"/>
  <c r="M2092" i="1"/>
  <c r="M2414" i="1"/>
  <c r="M2415" i="1"/>
  <c r="M2416" i="1"/>
  <c r="M2419" i="1"/>
  <c r="M2093" i="1"/>
  <c r="M2094" i="1"/>
  <c r="M2095" i="1"/>
  <c r="M2417" i="1"/>
  <c r="M2096" i="1"/>
  <c r="M1978" i="1"/>
  <c r="M2418" i="1"/>
  <c r="M2097" i="1"/>
  <c r="M2098" i="1"/>
  <c r="M2099" i="1"/>
  <c r="M2420" i="1"/>
  <c r="M2100" i="1"/>
  <c r="M2421" i="1"/>
  <c r="M2422" i="1"/>
  <c r="M2101" i="1"/>
  <c r="M2423" i="1"/>
  <c r="M2424" i="1"/>
  <c r="M2425" i="1"/>
  <c r="M2426" i="1"/>
  <c r="M2427" i="1"/>
  <c r="M2428" i="1"/>
  <c r="M2429" i="1"/>
  <c r="M2430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7" i="1"/>
  <c r="M2598" i="1"/>
  <c r="M2599" i="1"/>
  <c r="M2600" i="1"/>
  <c r="M2602" i="1"/>
  <c r="M2603" i="1"/>
  <c r="M2604" i="1"/>
  <c r="M2605" i="1"/>
  <c r="M2607" i="1"/>
  <c r="M2608" i="1"/>
  <c r="M2609" i="1"/>
  <c r="M2611" i="1"/>
  <c r="M2612" i="1"/>
  <c r="M2613" i="1"/>
  <c r="M2614" i="1"/>
  <c r="M2615" i="1"/>
  <c r="M2616" i="1"/>
  <c r="M2618" i="1"/>
  <c r="M2619" i="1"/>
  <c r="M2620" i="1"/>
  <c r="M2621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1" i="1"/>
  <c r="M2642" i="1"/>
  <c r="M2643" i="1"/>
  <c r="M2644" i="1"/>
  <c r="M2645" i="1"/>
  <c r="M2646" i="1"/>
  <c r="M2647" i="1"/>
  <c r="M2648" i="1"/>
  <c r="M2649" i="1"/>
  <c r="M2653" i="1"/>
  <c r="M2651" i="1"/>
  <c r="M2652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3018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3019" i="1"/>
  <c r="M2954" i="1"/>
  <c r="M2955" i="1"/>
  <c r="M2956" i="1"/>
  <c r="M2964" i="1"/>
  <c r="M2957" i="1"/>
  <c r="M2959" i="1"/>
  <c r="M2960" i="1"/>
  <c r="M2961" i="1"/>
  <c r="M2962" i="1"/>
  <c r="M2963" i="1"/>
  <c r="M2965" i="1"/>
  <c r="M3020" i="1"/>
  <c r="M2966" i="1"/>
  <c r="M2967" i="1"/>
  <c r="M2968" i="1"/>
  <c r="M3021" i="1"/>
  <c r="M2969" i="1"/>
  <c r="M2970" i="1"/>
  <c r="M2971" i="1"/>
  <c r="M2972" i="1"/>
  <c r="M2973" i="1"/>
  <c r="M3022" i="1"/>
  <c r="M2974" i="1"/>
  <c r="M2975" i="1"/>
  <c r="M2976" i="1"/>
  <c r="M2977" i="1"/>
  <c r="M2978" i="1"/>
  <c r="M2979" i="1"/>
  <c r="M2980" i="1"/>
  <c r="M2987" i="1"/>
  <c r="M2981" i="1"/>
  <c r="M2982" i="1"/>
  <c r="M2983" i="1"/>
  <c r="M2984" i="1"/>
  <c r="M3023" i="1"/>
  <c r="M2985" i="1"/>
  <c r="M2986" i="1"/>
  <c r="M2994" i="1"/>
  <c r="M2988" i="1"/>
  <c r="M2989" i="1"/>
  <c r="M2990" i="1"/>
  <c r="M2991" i="1"/>
  <c r="M2992" i="1"/>
  <c r="M2993" i="1"/>
  <c r="M2995" i="1"/>
  <c r="M2996" i="1"/>
  <c r="M2997" i="1"/>
  <c r="M2998" i="1"/>
  <c r="M2999" i="1"/>
  <c r="M3000" i="1"/>
  <c r="M3024" i="1"/>
  <c r="M3001" i="1"/>
  <c r="M3002" i="1"/>
  <c r="M3025" i="1"/>
  <c r="M3003" i="1"/>
  <c r="M3004" i="1"/>
  <c r="M3005" i="1"/>
  <c r="M3007" i="1"/>
  <c r="M3006" i="1"/>
  <c r="M3009" i="1"/>
  <c r="M3010" i="1"/>
  <c r="M3026" i="1"/>
  <c r="M3008" i="1"/>
  <c r="M3027" i="1"/>
  <c r="M3028" i="1"/>
  <c r="M3011" i="1"/>
  <c r="M3012" i="1"/>
  <c r="M3013" i="1"/>
  <c r="M3014" i="1"/>
  <c r="M3029" i="1"/>
  <c r="M3015" i="1"/>
  <c r="M3030" i="1"/>
  <c r="M3016" i="1"/>
  <c r="M3017" i="1"/>
  <c r="M3032" i="1"/>
  <c r="M3033" i="1"/>
  <c r="M3034" i="1"/>
  <c r="M3035" i="1"/>
  <c r="M3036" i="1"/>
  <c r="M3037" i="1"/>
  <c r="M3038" i="1"/>
  <c r="M3039" i="1"/>
  <c r="M3040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70" i="1"/>
  <c r="M3068" i="1"/>
  <c r="M3071" i="1"/>
  <c r="M3069" i="1"/>
  <c r="M3072" i="1"/>
  <c r="M3073" i="1"/>
  <c r="M3074" i="1"/>
  <c r="M3075" i="1"/>
  <c r="M3076" i="1"/>
  <c r="M3077" i="1"/>
  <c r="M3078" i="1"/>
  <c r="M3079" i="1"/>
  <c r="M3080" i="1"/>
  <c r="M3081" i="1"/>
  <c r="M3082" i="1"/>
  <c r="M3085" i="1"/>
  <c r="M3083" i="1"/>
  <c r="M3084" i="1"/>
  <c r="M3086" i="1"/>
  <c r="M3087" i="1"/>
  <c r="M3088" i="1"/>
  <c r="M3089" i="1"/>
  <c r="M3090" i="1"/>
  <c r="M3091" i="1"/>
  <c r="M3092" i="1"/>
  <c r="M3093" i="1"/>
  <c r="M3094" i="1"/>
  <c r="M3095" i="1"/>
  <c r="M3097" i="1"/>
  <c r="M3098" i="1"/>
  <c r="M3099" i="1"/>
  <c r="M3100" i="1"/>
  <c r="M3101" i="1"/>
  <c r="M3102" i="1"/>
  <c r="M3103" i="1"/>
  <c r="M3106" i="1"/>
  <c r="M3104" i="1"/>
  <c r="M3105" i="1"/>
  <c r="M3107" i="1"/>
  <c r="M3108" i="1"/>
  <c r="M3109" i="1"/>
  <c r="M3111" i="1"/>
  <c r="M3114" i="1"/>
  <c r="M3115" i="1"/>
  <c r="M3117" i="1"/>
  <c r="M3208" i="1"/>
  <c r="M3232" i="1"/>
  <c r="M3209" i="1"/>
  <c r="M3210" i="1"/>
  <c r="M3211" i="1"/>
  <c r="M3118" i="1"/>
  <c r="M3212" i="1"/>
  <c r="M3119" i="1"/>
  <c r="M3120" i="1"/>
  <c r="M3121" i="1"/>
  <c r="M3122" i="1"/>
  <c r="M3123" i="1"/>
  <c r="M3124" i="1"/>
  <c r="M3125" i="1"/>
  <c r="M3126" i="1"/>
  <c r="M3127" i="1"/>
  <c r="M3128" i="1"/>
  <c r="M3129" i="1"/>
  <c r="M3213" i="1"/>
  <c r="M3214" i="1"/>
  <c r="M3215" i="1"/>
  <c r="M3130" i="1"/>
  <c r="M3131" i="1"/>
  <c r="M3132" i="1"/>
  <c r="M3133" i="1"/>
  <c r="M3134" i="1"/>
  <c r="M3135" i="1"/>
  <c r="M3216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217" i="1"/>
  <c r="M3218" i="1"/>
  <c r="M3219" i="1"/>
  <c r="M3153" i="1"/>
  <c r="M3154" i="1"/>
  <c r="M3155" i="1"/>
  <c r="M3156" i="1"/>
  <c r="M3220" i="1"/>
  <c r="M3157" i="1"/>
  <c r="M3158" i="1"/>
  <c r="M3159" i="1"/>
  <c r="M3160" i="1"/>
  <c r="M3161" i="1"/>
  <c r="M3162" i="1"/>
  <c r="M3163" i="1"/>
  <c r="M3164" i="1"/>
  <c r="M3165" i="1"/>
  <c r="M3169" i="1"/>
  <c r="M3166" i="1"/>
  <c r="M3167" i="1"/>
  <c r="M3168" i="1"/>
  <c r="M3170" i="1"/>
  <c r="M3171" i="1"/>
  <c r="M3172" i="1"/>
  <c r="M3173" i="1"/>
  <c r="M3174" i="1"/>
  <c r="M3221" i="1"/>
  <c r="M3222" i="1"/>
  <c r="M3175" i="1"/>
  <c r="M3176" i="1"/>
  <c r="M3223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224" i="1"/>
  <c r="M3199" i="1"/>
  <c r="M3200" i="1"/>
  <c r="M3225" i="1"/>
  <c r="M3226" i="1"/>
  <c r="M3201" i="1"/>
  <c r="M3202" i="1"/>
  <c r="M3227" i="1"/>
  <c r="M3228" i="1"/>
  <c r="M3203" i="1"/>
  <c r="M3229" i="1"/>
  <c r="M3204" i="1"/>
  <c r="M3205" i="1"/>
  <c r="M3206" i="1"/>
  <c r="M3230" i="1"/>
  <c r="M3207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70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4" i="1"/>
  <c r="M3515" i="1"/>
  <c r="M3516" i="1"/>
  <c r="M3517" i="1"/>
  <c r="M3518" i="1"/>
  <c r="M3519" i="1"/>
  <c r="M3520" i="1"/>
  <c r="M3521" i="1"/>
  <c r="M3522" i="1"/>
  <c r="M3523" i="1"/>
  <c r="M3431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558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8" i="1"/>
  <c r="M3699" i="1"/>
  <c r="M3700" i="1"/>
  <c r="M3701" i="1"/>
  <c r="M3702" i="1"/>
  <c r="M3703" i="1"/>
  <c r="M3704" i="1"/>
  <c r="M3705" i="1"/>
  <c r="M3706" i="1"/>
  <c r="M3707" i="1"/>
  <c r="M370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11" i="1"/>
  <c r="M3762" i="1"/>
  <c r="M3763" i="1"/>
  <c r="M3712" i="1"/>
  <c r="M3764" i="1"/>
  <c r="M3765" i="1"/>
  <c r="M3713" i="1"/>
  <c r="M3766" i="1"/>
  <c r="M3767" i="1"/>
  <c r="M3768" i="1"/>
  <c r="M3769" i="1"/>
  <c r="M3714" i="1"/>
  <c r="M3715" i="1"/>
  <c r="M3716" i="1"/>
  <c r="M3717" i="1"/>
  <c r="M3770" i="1"/>
  <c r="M3771" i="1"/>
  <c r="M3773" i="1"/>
  <c r="M3774" i="1"/>
  <c r="M3775" i="1"/>
  <c r="M3776" i="1"/>
  <c r="M3777" i="1"/>
  <c r="M3778" i="1"/>
  <c r="M3779" i="1"/>
  <c r="M3780" i="1"/>
  <c r="M3781" i="1"/>
  <c r="M3782" i="1"/>
  <c r="M3718" i="1"/>
  <c r="M3783" i="1"/>
  <c r="M3719" i="1"/>
  <c r="M3720" i="1"/>
  <c r="M3721" i="1"/>
  <c r="M3784" i="1"/>
  <c r="M3785" i="1"/>
  <c r="M3786" i="1"/>
  <c r="M3787" i="1"/>
  <c r="M3724" i="1"/>
  <c r="M3788" i="1"/>
  <c r="M3789" i="1"/>
  <c r="M3725" i="1"/>
  <c r="M3726" i="1"/>
  <c r="M3728" i="1"/>
  <c r="M3790" i="1"/>
  <c r="M3791" i="1"/>
  <c r="M3792" i="1"/>
  <c r="M3793" i="1"/>
  <c r="M3794" i="1"/>
  <c r="M3798" i="1"/>
  <c r="M3799" i="1"/>
  <c r="M3800" i="1"/>
  <c r="M3801" i="1"/>
  <c r="M3795" i="1"/>
  <c r="M3802" i="1"/>
  <c r="M3796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826" i="1"/>
  <c r="M3906" i="1"/>
  <c r="M3907" i="1"/>
  <c r="M3908" i="1"/>
  <c r="M3909" i="1"/>
  <c r="M3910" i="1"/>
  <c r="M3911" i="1"/>
  <c r="M3912" i="1"/>
  <c r="M3913" i="1"/>
  <c r="M3914" i="1"/>
  <c r="M3915" i="1"/>
  <c r="M3916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37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17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92" i="1"/>
  <c r="M3993" i="1"/>
  <c r="M3995" i="1"/>
  <c r="M3996" i="1"/>
  <c r="M3997" i="1"/>
  <c r="M3998" i="1"/>
  <c r="M3999" i="1"/>
  <c r="M4000" i="1"/>
  <c r="M4001" i="1"/>
  <c r="M4002" i="1"/>
  <c r="M4004" i="1"/>
  <c r="M4003" i="1"/>
  <c r="M4005" i="1"/>
  <c r="M4006" i="1"/>
  <c r="M4007" i="1"/>
  <c r="M4009" i="1"/>
  <c r="M4010" i="1"/>
  <c r="M4011" i="1"/>
  <c r="M4012" i="1"/>
  <c r="M4013" i="1"/>
  <c r="M4014" i="1"/>
  <c r="M4015" i="1"/>
  <c r="M4017" i="1"/>
  <c r="M4018" i="1"/>
  <c r="M4019" i="1"/>
  <c r="M4021" i="1"/>
  <c r="M3989" i="1"/>
  <c r="M4024" i="1"/>
  <c r="M4025" i="1"/>
  <c r="M4026" i="1"/>
  <c r="M4027" i="1"/>
  <c r="M4028" i="1"/>
  <c r="M4029" i="1"/>
  <c r="M4030" i="1"/>
  <c r="M4032" i="1"/>
  <c r="M4033" i="1"/>
  <c r="M4036" i="1"/>
  <c r="M4039" i="1"/>
  <c r="M4040" i="1"/>
  <c r="M4042" i="1"/>
  <c r="M4044" i="1"/>
  <c r="M4045" i="1"/>
  <c r="M4046" i="1"/>
  <c r="M4047" i="1"/>
  <c r="M4049" i="1"/>
  <c r="M4050" i="1"/>
  <c r="M4051" i="1"/>
  <c r="M4052" i="1"/>
  <c r="M4054" i="1"/>
  <c r="M4055" i="1"/>
  <c r="M4056" i="1"/>
  <c r="M4057" i="1"/>
  <c r="M4059" i="1"/>
  <c r="M4061" i="1"/>
  <c r="M4062" i="1"/>
  <c r="M4064" i="1"/>
  <c r="M4065" i="1"/>
  <c r="M4066" i="1"/>
  <c r="M4067" i="1"/>
  <c r="M4068" i="1"/>
  <c r="M4069" i="1"/>
  <c r="M4071" i="1"/>
  <c r="M4072" i="1"/>
  <c r="M4073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2" i="1"/>
  <c r="M4094" i="1"/>
  <c r="M4095" i="1"/>
  <c r="M4096" i="1"/>
  <c r="M4097" i="1"/>
  <c r="M4098" i="1"/>
  <c r="M4099" i="1"/>
  <c r="M4100" i="1"/>
  <c r="M4101" i="1"/>
  <c r="M4102" i="1"/>
  <c r="M4103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4" i="1"/>
  <c r="M4185" i="1"/>
  <c r="M4186" i="1"/>
  <c r="M4182" i="1"/>
  <c r="M4183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9" i="1"/>
  <c r="M4237" i="1"/>
  <c r="M4238" i="1"/>
  <c r="M4240" i="1"/>
  <c r="M4241" i="1"/>
  <c r="M4242" i="1"/>
  <c r="M4243" i="1"/>
  <c r="M4244" i="1"/>
  <c r="M4245" i="1"/>
  <c r="M4247" i="1"/>
  <c r="M4248" i="1"/>
  <c r="M4249" i="1"/>
  <c r="M4263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8" i="1"/>
  <c r="M4289" i="1"/>
  <c r="M4290" i="1"/>
  <c r="M4292" i="1"/>
  <c r="M4291" i="1"/>
  <c r="M4265" i="1"/>
  <c r="M4295" i="1"/>
  <c r="M4266" i="1"/>
  <c r="M4294" i="1"/>
  <c r="M4296" i="1"/>
  <c r="M4297" i="1"/>
  <c r="M4298" i="1"/>
  <c r="M429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00" i="1"/>
  <c r="M4301" i="1"/>
  <c r="M4322" i="1"/>
  <c r="M4323" i="1"/>
  <c r="M4324" i="1"/>
  <c r="M4302" i="1"/>
  <c r="M4303" i="1"/>
  <c r="M4304" i="1"/>
  <c r="M4305" i="1"/>
  <c r="M4306" i="1"/>
  <c r="M4307" i="1"/>
  <c r="M4308" i="1"/>
  <c r="M4309" i="1"/>
  <c r="M4325" i="1"/>
  <c r="M4326" i="1"/>
  <c r="M4327" i="1"/>
  <c r="M4328" i="1"/>
  <c r="M4329" i="1"/>
  <c r="M4330" i="1"/>
  <c r="M4331" i="1"/>
  <c r="M4332" i="1"/>
  <c r="M4333" i="1"/>
  <c r="M4340" i="1"/>
  <c r="M4342" i="1"/>
  <c r="M4345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3" i="1"/>
  <c r="M4362" i="1"/>
  <c r="M4365" i="1"/>
  <c r="M4364" i="1"/>
  <c r="M4366" i="1"/>
  <c r="M4367" i="1"/>
  <c r="M4368" i="1"/>
  <c r="M4369" i="1"/>
  <c r="M4370" i="1"/>
  <c r="M4371" i="1"/>
  <c r="M4372" i="1"/>
  <c r="M4373" i="1"/>
  <c r="M4374" i="1"/>
  <c r="M4375" i="1"/>
  <c r="M4378" i="1"/>
  <c r="M4376" i="1"/>
  <c r="M4377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7" i="1"/>
  <c r="M4438" i="1"/>
  <c r="M4439" i="1"/>
  <c r="M4440" i="1"/>
  <c r="M4441" i="1"/>
  <c r="M4442" i="1"/>
  <c r="M4436" i="1"/>
  <c r="M4453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9" i="1"/>
  <c r="M4495" i="1"/>
  <c r="M4496" i="1"/>
  <c r="M4497" i="1"/>
  <c r="M4498" i="1"/>
  <c r="M4500" i="1"/>
  <c r="M4504" i="1"/>
  <c r="M4501" i="1"/>
  <c r="M4502" i="1"/>
  <c r="M4503" i="1"/>
  <c r="M4507" i="1"/>
  <c r="M4508" i="1"/>
  <c r="M4509" i="1"/>
  <c r="M4510" i="1"/>
  <c r="M4511" i="1"/>
  <c r="M4512" i="1"/>
  <c r="M4513" i="1"/>
  <c r="M4515" i="1"/>
  <c r="M4516" i="1"/>
  <c r="M4517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69" i="1"/>
  <c r="M4674" i="1"/>
  <c r="M4675" i="1"/>
  <c r="M4676" i="1"/>
  <c r="M4677" i="1"/>
  <c r="M17" i="1"/>
  <c r="G97" i="5"/>
  <c r="L9" i="1" l="1"/>
  <c r="L8" i="1" l="1"/>
  <c r="C7" i="1" l="1"/>
  <c r="G4442" i="5"/>
  <c r="G4899" i="5" l="1"/>
  <c r="L849" i="1"/>
  <c r="G4445" i="5"/>
  <c r="L1385" i="1"/>
  <c r="G4497" i="5"/>
  <c r="L1335" i="1"/>
  <c r="G5282" i="5"/>
  <c r="L909" i="1"/>
  <c r="G5053" i="5"/>
  <c r="L654" i="1"/>
  <c r="G4984" i="5"/>
  <c r="L837" i="1"/>
  <c r="G2334" i="5"/>
  <c r="L1405" i="1"/>
  <c r="G4691" i="5"/>
  <c r="L564" i="1"/>
  <c r="G5045" i="5"/>
  <c r="L518" i="1"/>
  <c r="G5140" i="5"/>
  <c r="L428" i="1"/>
  <c r="G4544" i="5"/>
  <c r="L396" i="1"/>
  <c r="G4973" i="5"/>
  <c r="L385" i="1"/>
  <c r="G4791" i="5"/>
  <c r="L377" i="1"/>
  <c r="G4818" i="5"/>
  <c r="L380" i="1"/>
  <c r="G4608" i="5"/>
  <c r="L355" i="1"/>
  <c r="G4809" i="5"/>
  <c r="L346" i="1"/>
  <c r="G3660" i="5"/>
  <c r="L328" i="1"/>
  <c r="G3866" i="5"/>
  <c r="L333" i="1"/>
  <c r="G5259" i="5"/>
  <c r="L291" i="1"/>
  <c r="G5125" i="5"/>
  <c r="L278" i="1"/>
  <c r="G4606" i="5"/>
  <c r="L266" i="1"/>
  <c r="G5269" i="5"/>
  <c r="L197" i="1"/>
  <c r="G5018" i="5"/>
  <c r="L40" i="1"/>
  <c r="G4938" i="5"/>
  <c r="L789" i="1"/>
  <c r="G3864" i="5"/>
  <c r="L624" i="1"/>
  <c r="G3102" i="5"/>
  <c r="L604" i="1"/>
  <c r="G3063" i="5"/>
  <c r="L1371" i="1"/>
  <c r="G4417" i="5"/>
  <c r="L1423" i="1"/>
  <c r="G3464" i="5"/>
  <c r="L1306" i="1"/>
  <c r="G3231" i="5"/>
  <c r="L1304" i="1"/>
  <c r="G3230" i="5"/>
  <c r="L1303" i="1"/>
  <c r="G3602" i="5"/>
  <c r="L1312" i="1"/>
  <c r="G4241" i="5"/>
  <c r="L1324" i="1"/>
  <c r="G4464" i="5"/>
  <c r="L1329" i="1"/>
  <c r="G3438" i="5"/>
  <c r="L1257" i="1"/>
  <c r="G4434" i="5"/>
  <c r="L1279" i="1"/>
  <c r="G3437" i="5"/>
  <c r="L1267" i="1"/>
  <c r="G3787" i="5"/>
  <c r="L1249" i="1"/>
  <c r="G3671" i="5"/>
  <c r="L1244" i="1"/>
  <c r="G4240" i="5"/>
  <c r="L1212" i="1"/>
  <c r="G2951" i="5"/>
  <c r="L1203" i="1"/>
  <c r="G2332" i="5"/>
  <c r="L1189" i="1"/>
  <c r="G4127" i="5"/>
  <c r="L1048" i="1"/>
  <c r="G4072" i="5"/>
  <c r="L1026" i="1"/>
  <c r="G4193" i="5"/>
  <c r="L1067" i="1"/>
  <c r="G5252" i="5"/>
  <c r="L1181" i="1"/>
  <c r="G5181" i="5"/>
  <c r="L1171" i="1"/>
  <c r="G5186" i="5"/>
  <c r="L1174" i="1"/>
  <c r="G4057" i="5"/>
  <c r="L1017" i="1"/>
  <c r="G4049" i="5"/>
  <c r="L1009" i="1"/>
  <c r="G3944" i="5"/>
  <c r="L960" i="1"/>
  <c r="G3998" i="5"/>
  <c r="L980" i="1"/>
  <c r="G4119" i="5"/>
  <c r="L1040" i="1"/>
  <c r="G4293" i="5"/>
  <c r="L1093" i="1"/>
  <c r="G4045" i="5"/>
  <c r="L1005" i="1"/>
  <c r="G3924" i="5"/>
  <c r="L950" i="1"/>
  <c r="G3920" i="5"/>
  <c r="L946" i="1"/>
  <c r="G4116" i="5"/>
  <c r="L1037" i="1"/>
  <c r="G4635" i="5"/>
  <c r="L1127" i="1"/>
  <c r="G4693" i="5"/>
  <c r="L1144" i="1"/>
  <c r="G4628" i="5"/>
  <c r="L1121" i="1"/>
  <c r="G4626" i="5"/>
  <c r="L1120" i="1"/>
  <c r="G4581" i="5"/>
  <c r="L1106" i="1"/>
  <c r="G4577" i="5"/>
  <c r="L1102" i="1"/>
  <c r="G4587" i="5"/>
  <c r="L1108" i="1"/>
  <c r="G4571" i="5"/>
  <c r="L1096" i="1"/>
  <c r="G4206" i="5"/>
  <c r="L1071" i="1"/>
  <c r="G3884" i="5"/>
  <c r="L934" i="1"/>
  <c r="G3917" i="5"/>
  <c r="L943" i="1"/>
  <c r="G5254" i="5"/>
  <c r="L929" i="1"/>
  <c r="G4092" i="5"/>
  <c r="L1033" i="1"/>
  <c r="G4012" i="5"/>
  <c r="L984" i="1"/>
  <c r="G4186" i="5"/>
  <c r="L1060" i="1"/>
  <c r="G2639" i="5"/>
  <c r="L931" i="1"/>
  <c r="G4261" i="5"/>
  <c r="L1081" i="1"/>
  <c r="G4167" i="5"/>
  <c r="L884" i="1"/>
  <c r="G4897" i="5"/>
  <c r="L867" i="1"/>
  <c r="G3360" i="5"/>
  <c r="L859" i="1"/>
  <c r="G3352" i="5"/>
  <c r="L851" i="1"/>
  <c r="G3491" i="5"/>
  <c r="L841" i="1"/>
  <c r="G4429" i="5"/>
  <c r="L811" i="1"/>
  <c r="G3350" i="5"/>
  <c r="L785" i="1"/>
  <c r="G4751" i="5"/>
  <c r="L774" i="1"/>
  <c r="G2330" i="5"/>
  <c r="L695" i="1"/>
  <c r="G2129" i="5"/>
  <c r="L681" i="1"/>
  <c r="G1789" i="5"/>
  <c r="L592" i="1"/>
  <c r="G2827" i="5"/>
  <c r="L533" i="1"/>
  <c r="G4037" i="5"/>
  <c r="L496" i="1"/>
  <c r="G3470" i="5"/>
  <c r="L449" i="1"/>
  <c r="G3212" i="5"/>
  <c r="L446" i="1"/>
  <c r="G2380" i="5"/>
  <c r="L435" i="1"/>
  <c r="G5262" i="5"/>
  <c r="L194" i="1"/>
  <c r="G2636" i="5"/>
  <c r="L173" i="1"/>
  <c r="G4844" i="5"/>
  <c r="L324" i="1"/>
  <c r="G5286" i="5"/>
  <c r="L1290" i="1"/>
  <c r="G4943" i="5"/>
  <c r="L1231" i="1"/>
  <c r="G4176" i="5"/>
  <c r="L1219" i="1"/>
  <c r="G5152" i="5"/>
  <c r="L1184" i="1"/>
  <c r="G5303" i="5"/>
  <c r="L921" i="1"/>
  <c r="G5301" i="5"/>
  <c r="L919" i="1"/>
  <c r="G5231" i="5"/>
  <c r="L872" i="1"/>
  <c r="G5023" i="5"/>
  <c r="L869" i="1"/>
  <c r="G4514" i="5"/>
  <c r="L819" i="1"/>
  <c r="G4583" i="5"/>
  <c r="L762" i="1"/>
  <c r="G5009" i="5"/>
  <c r="L709" i="1"/>
  <c r="G4831" i="5"/>
  <c r="L713" i="1"/>
  <c r="G4808" i="5"/>
  <c r="L680" i="1"/>
  <c r="G5017" i="5"/>
  <c r="L661" i="1"/>
  <c r="G4462" i="5"/>
  <c r="L638" i="1"/>
  <c r="G5177" i="5"/>
  <c r="L647" i="1"/>
  <c r="G4688" i="5"/>
  <c r="L570" i="1"/>
  <c r="G4696" i="5"/>
  <c r="L559" i="1"/>
  <c r="G4955" i="5"/>
  <c r="L544" i="1"/>
  <c r="G5189" i="5"/>
  <c r="L523" i="1"/>
  <c r="G5052" i="5"/>
  <c r="L508" i="1"/>
  <c r="G4709" i="5"/>
  <c r="L513" i="1"/>
  <c r="G5223" i="5"/>
  <c r="L467" i="1"/>
  <c r="G4008" i="5"/>
  <c r="L457" i="1"/>
  <c r="G4596" i="5"/>
  <c r="L408" i="1"/>
  <c r="G4855" i="5"/>
  <c r="L360" i="1"/>
  <c r="G4687" i="5"/>
  <c r="L303" i="1"/>
  <c r="G4403" i="5"/>
  <c r="L298" i="1"/>
  <c r="G4891" i="5"/>
  <c r="L323" i="1"/>
  <c r="G5130" i="5"/>
  <c r="L246" i="1"/>
  <c r="G4981" i="5"/>
  <c r="L240" i="1"/>
  <c r="G5132" i="5"/>
  <c r="L247" i="1"/>
  <c r="G4867" i="5"/>
  <c r="L257" i="1"/>
  <c r="G4595" i="5"/>
  <c r="L123" i="1"/>
  <c r="G4866" i="5"/>
  <c r="L131" i="1"/>
  <c r="G5165" i="5"/>
  <c r="L152" i="1"/>
  <c r="G5037" i="5"/>
  <c r="L143" i="1"/>
  <c r="G4996" i="5"/>
  <c r="L139" i="1"/>
  <c r="G4865" i="5"/>
  <c r="L157" i="1"/>
  <c r="G4007" i="5"/>
  <c r="L160" i="1"/>
  <c r="G4592" i="5"/>
  <c r="L89" i="1"/>
  <c r="G4591" i="5"/>
  <c r="L65" i="1"/>
  <c r="G5015" i="5"/>
  <c r="L23" i="1"/>
  <c r="G4805" i="5"/>
  <c r="L33" i="1"/>
  <c r="G5295" i="5"/>
  <c r="L1344" i="1"/>
  <c r="G5277" i="5"/>
  <c r="L899" i="1"/>
  <c r="G4702" i="5"/>
  <c r="L830" i="1"/>
  <c r="G5164" i="5"/>
  <c r="L807" i="1"/>
  <c r="G4810" i="5"/>
  <c r="L700" i="1"/>
  <c r="G4461" i="5"/>
  <c r="L684" i="1"/>
  <c r="G4349" i="5"/>
  <c r="L631" i="1"/>
  <c r="G4804" i="5"/>
  <c r="L554" i="1"/>
  <c r="G4436" i="5"/>
  <c r="L502" i="1"/>
  <c r="G4660" i="5"/>
  <c r="L417" i="1"/>
  <c r="G4803" i="5"/>
  <c r="L296" i="1"/>
  <c r="G4647" i="5"/>
  <c r="L213" i="1"/>
  <c r="G4523" i="5"/>
  <c r="L100" i="1"/>
  <c r="G4645" i="5"/>
  <c r="L101" i="1"/>
  <c r="G4172" i="5"/>
  <c r="L85" i="1"/>
  <c r="G4739" i="5"/>
  <c r="L47" i="1"/>
  <c r="G3834" i="5"/>
  <c r="L52" i="1"/>
  <c r="G4590" i="5"/>
  <c r="L19" i="1"/>
  <c r="G2105" i="5"/>
  <c r="L3116" i="1"/>
  <c r="G217" i="5"/>
  <c r="L4336" i="1"/>
  <c r="G419" i="5"/>
  <c r="L4337" i="1"/>
  <c r="G3876" i="5"/>
  <c r="L5080" i="1"/>
  <c r="G2912" i="5"/>
  <c r="L4022" i="1"/>
  <c r="G3347" i="5"/>
  <c r="L4341" i="1"/>
  <c r="G2977" i="5"/>
  <c r="L2435" i="1"/>
  <c r="G1858" i="5"/>
  <c r="L1558" i="1"/>
  <c r="G3067" i="5"/>
  <c r="L4514" i="1"/>
  <c r="G1811" i="5"/>
  <c r="L4976" i="1"/>
  <c r="G4299" i="5"/>
  <c r="L5112" i="1"/>
  <c r="G3686" i="5"/>
  <c r="L5040" i="1"/>
  <c r="G3326" i="5"/>
  <c r="L3042" i="1"/>
  <c r="G2627" i="5"/>
  <c r="L5237" i="1"/>
  <c r="G3647" i="5"/>
  <c r="L1491" i="1"/>
  <c r="G3054" i="5"/>
  <c r="L1483" i="1"/>
  <c r="G2772" i="5"/>
  <c r="L1474" i="1"/>
  <c r="G2867" i="5"/>
  <c r="L5290" i="1"/>
  <c r="G1413" i="5"/>
  <c r="L5281" i="1"/>
  <c r="G1889" i="5"/>
  <c r="L5262" i="1"/>
  <c r="G1280" i="5"/>
  <c r="L5254" i="1"/>
  <c r="G2301" i="5"/>
  <c r="L5230" i="1"/>
  <c r="G2420" i="5"/>
  <c r="L5220" i="1"/>
  <c r="G5237" i="5"/>
  <c r="L5210" i="1"/>
  <c r="G5160" i="5"/>
  <c r="L5200" i="1"/>
  <c r="G3989" i="5"/>
  <c r="L5190" i="1"/>
  <c r="G3078" i="5"/>
  <c r="L5180" i="1"/>
  <c r="G1278" i="5"/>
  <c r="L5155" i="1"/>
  <c r="G635" i="5"/>
  <c r="L5135" i="1"/>
  <c r="G4883" i="5"/>
  <c r="L5120" i="1"/>
  <c r="G3511" i="5"/>
  <c r="L5105" i="1"/>
  <c r="G1007" i="5"/>
  <c r="L5085" i="1"/>
  <c r="G2942" i="5"/>
  <c r="L5068" i="1"/>
  <c r="G1885" i="5"/>
  <c r="L5060" i="1"/>
  <c r="G1216" i="5"/>
  <c r="L5052" i="1"/>
  <c r="G4376" i="5"/>
  <c r="L5044" i="1"/>
  <c r="G4114" i="5"/>
  <c r="L5034" i="1"/>
  <c r="G3844" i="5"/>
  <c r="L5025" i="1"/>
  <c r="G2038" i="5"/>
  <c r="L5017" i="1"/>
  <c r="G3934" i="5"/>
  <c r="L5008" i="1"/>
  <c r="G745" i="5"/>
  <c r="L4999" i="1"/>
  <c r="G2556" i="5"/>
  <c r="L4989" i="1"/>
  <c r="G2184" i="5"/>
  <c r="L4980" i="1"/>
  <c r="G1696" i="5"/>
  <c r="L4971" i="1"/>
  <c r="G1196" i="5"/>
  <c r="L4963" i="1"/>
  <c r="G3410" i="5"/>
  <c r="L4952" i="1"/>
  <c r="G1990" i="5"/>
  <c r="L4944" i="1"/>
  <c r="G2290" i="5"/>
  <c r="L4934" i="1"/>
  <c r="G2549" i="5"/>
  <c r="L4924" i="1"/>
  <c r="G1695" i="5"/>
  <c r="L4916" i="1"/>
  <c r="G1175" i="5"/>
  <c r="L4908" i="1"/>
  <c r="G2974" i="5"/>
  <c r="L4895" i="1"/>
  <c r="G1743" i="5"/>
  <c r="L4886" i="1"/>
  <c r="G4505" i="5"/>
  <c r="L4874" i="1"/>
  <c r="G3763" i="5"/>
  <c r="L4867" i="1"/>
  <c r="G2318" i="5"/>
  <c r="L4838" i="1"/>
  <c r="G2111" i="5"/>
  <c r="L4822" i="1"/>
  <c r="G1784" i="5"/>
  <c r="L4814" i="1"/>
  <c r="G1444" i="5"/>
  <c r="L4804" i="1"/>
  <c r="G3255" i="5"/>
  <c r="L4787" i="1"/>
  <c r="G567" i="5"/>
  <c r="L4724" i="1"/>
  <c r="G492" i="5"/>
  <c r="L4714" i="1"/>
  <c r="G437" i="5"/>
  <c r="L4706" i="1"/>
  <c r="G375" i="5"/>
  <c r="L4698" i="1"/>
  <c r="G367" i="5"/>
  <c r="L4690" i="1"/>
  <c r="G335" i="5"/>
  <c r="L4682" i="1"/>
  <c r="G258" i="5"/>
  <c r="L4674" i="1"/>
  <c r="G2824" i="5"/>
  <c r="L4632" i="1"/>
  <c r="G2177" i="5"/>
  <c r="L4624" i="1"/>
  <c r="G1907" i="5"/>
  <c r="L4616" i="1"/>
  <c r="G1574" i="5"/>
  <c r="L4608" i="1"/>
  <c r="G1401" i="5"/>
  <c r="L4600" i="1"/>
  <c r="G1296" i="5"/>
  <c r="L4592" i="1"/>
  <c r="G1157" i="5"/>
  <c r="L4584" i="1"/>
  <c r="G1033" i="5"/>
  <c r="L4576" i="1"/>
  <c r="G608" i="5"/>
  <c r="L4568" i="1"/>
  <c r="G366" i="5"/>
  <c r="L4560" i="1"/>
  <c r="G305" i="5"/>
  <c r="L4552" i="1"/>
  <c r="G252" i="5"/>
  <c r="L4544" i="1"/>
  <c r="G3451" i="5"/>
  <c r="L4536" i="1"/>
  <c r="G3006" i="5"/>
  <c r="L4528" i="1"/>
  <c r="G2321" i="5"/>
  <c r="L4520" i="1"/>
  <c r="G2923" i="5"/>
  <c r="L4510" i="1"/>
  <c r="G2766" i="5"/>
  <c r="L4500" i="1"/>
  <c r="G2416" i="5"/>
  <c r="L4492" i="1"/>
  <c r="G2200" i="5"/>
  <c r="L4484" i="1"/>
  <c r="G1861" i="5"/>
  <c r="L4476" i="1"/>
  <c r="G2858" i="5"/>
  <c r="L4468" i="1"/>
  <c r="G1713" i="5"/>
  <c r="L4437" i="1"/>
  <c r="G667" i="5"/>
  <c r="L4427" i="1"/>
  <c r="G607" i="5"/>
  <c r="L4418" i="1"/>
  <c r="G1901" i="5"/>
  <c r="L4410" i="1"/>
  <c r="G4546" i="5"/>
  <c r="L4402" i="1"/>
  <c r="G2839" i="5"/>
  <c r="L4394" i="1"/>
  <c r="G3902" i="5"/>
  <c r="L4386" i="1"/>
  <c r="G3531" i="5"/>
  <c r="L4377" i="1"/>
  <c r="G3254" i="5"/>
  <c r="L4370" i="1"/>
  <c r="G3000" i="5"/>
  <c r="L4363" i="1"/>
  <c r="G2009" i="5"/>
  <c r="L4354" i="1"/>
  <c r="G2239" i="5"/>
  <c r="L4340" i="1"/>
  <c r="G161" i="5"/>
  <c r="L4326" i="1"/>
  <c r="G770" i="5"/>
  <c r="L4303" i="1"/>
  <c r="G574" i="5"/>
  <c r="L4320" i="1"/>
  <c r="G268" i="5"/>
  <c r="L4312" i="1"/>
  <c r="G1831" i="5"/>
  <c r="L4266" i="1"/>
  <c r="G204" i="5"/>
  <c r="L4286" i="1"/>
  <c r="G101" i="5"/>
  <c r="L4278" i="1"/>
  <c r="G29" i="5"/>
  <c r="L4270" i="1"/>
  <c r="G2911" i="5"/>
  <c r="L4256" i="1"/>
  <c r="G1232" i="5"/>
  <c r="L4249" i="1"/>
  <c r="G5204" i="5"/>
  <c r="L4240" i="1"/>
  <c r="G4081" i="5"/>
  <c r="L4232" i="1"/>
  <c r="G3831" i="5"/>
  <c r="L4224" i="1"/>
  <c r="G3714" i="5"/>
  <c r="L4216" i="1"/>
  <c r="G3450" i="5"/>
  <c r="L4208" i="1"/>
  <c r="G3119" i="5"/>
  <c r="L4200" i="1"/>
  <c r="G2615" i="5"/>
  <c r="L4192" i="1"/>
  <c r="G2491" i="5"/>
  <c r="L4186" i="1"/>
  <c r="G2231" i="5"/>
  <c r="L4176" i="1"/>
  <c r="G1980" i="5"/>
  <c r="L4168" i="1"/>
  <c r="G1853" i="5"/>
  <c r="L4160" i="1"/>
  <c r="G1803" i="5"/>
  <c r="L4152" i="1"/>
  <c r="G1669" i="5"/>
  <c r="L4144" i="1"/>
  <c r="G1486" i="5"/>
  <c r="L4136" i="1"/>
  <c r="G1356" i="5"/>
  <c r="L4128" i="1"/>
  <c r="G1270" i="5"/>
  <c r="L4120" i="1"/>
  <c r="G890" i="5"/>
  <c r="L4112" i="1"/>
  <c r="G3654" i="5"/>
  <c r="L4099" i="1"/>
  <c r="G2596" i="5"/>
  <c r="L4089" i="1"/>
  <c r="G1769" i="5"/>
  <c r="L4081" i="1"/>
  <c r="G1530" i="5"/>
  <c r="L4072" i="1"/>
  <c r="G3830" i="5"/>
  <c r="L4062" i="1"/>
  <c r="G3474" i="5"/>
  <c r="L4051" i="1"/>
  <c r="G3224" i="5"/>
  <c r="L4040" i="1"/>
  <c r="G3003" i="5"/>
  <c r="L4027" i="1"/>
  <c r="G2845" i="5"/>
  <c r="L4017" i="1"/>
  <c r="G2665" i="5"/>
  <c r="L4007" i="1"/>
  <c r="G2355" i="5"/>
  <c r="L3999" i="1"/>
  <c r="G4422" i="5"/>
  <c r="L3986" i="1"/>
  <c r="G2590" i="5"/>
  <c r="L3978" i="1"/>
  <c r="G3297" i="5"/>
  <c r="L3970" i="1"/>
  <c r="G2305" i="5"/>
  <c r="L3963" i="1"/>
  <c r="G889" i="5"/>
  <c r="L3937" i="1"/>
  <c r="G1213" i="5"/>
  <c r="L3948" i="1"/>
  <c r="G936" i="5"/>
  <c r="L3940" i="1"/>
  <c r="G789" i="5"/>
  <c r="L3931" i="1"/>
  <c r="G687" i="5"/>
  <c r="L3923" i="1"/>
  <c r="G1244" i="5"/>
  <c r="L3914" i="1"/>
  <c r="G922" i="5"/>
  <c r="L3906" i="1"/>
  <c r="G1557" i="5"/>
  <c r="L3899" i="1"/>
  <c r="G1426" i="5"/>
  <c r="L3891" i="1"/>
  <c r="G1228" i="5"/>
  <c r="L3883" i="1"/>
  <c r="G910" i="5"/>
  <c r="L3875" i="1"/>
  <c r="G755" i="5"/>
  <c r="L3867" i="1"/>
  <c r="G582" i="5"/>
  <c r="L3859" i="1"/>
  <c r="G502" i="5"/>
  <c r="L3851" i="1"/>
  <c r="G431" i="5"/>
  <c r="L3843" i="1"/>
  <c r="G289" i="5"/>
  <c r="L3835" i="1"/>
  <c r="G237" i="5"/>
  <c r="L3827" i="1"/>
  <c r="G887" i="5"/>
  <c r="L3818" i="1"/>
  <c r="G3653" i="5"/>
  <c r="L3810" i="1"/>
  <c r="G2708" i="5"/>
  <c r="L3796" i="1"/>
  <c r="G4909" i="5"/>
  <c r="L3793" i="1"/>
  <c r="G3854" i="5"/>
  <c r="L3788" i="1"/>
  <c r="G3581" i="5"/>
  <c r="L3719" i="1"/>
  <c r="G3253" i="5"/>
  <c r="L3777" i="1"/>
  <c r="G3052" i="5"/>
  <c r="L3716" i="1"/>
  <c r="G2705" i="5"/>
  <c r="L3765" i="1"/>
  <c r="G2570" i="5"/>
  <c r="L3759" i="1"/>
  <c r="G2398" i="5"/>
  <c r="L3751" i="1"/>
  <c r="G2148" i="5"/>
  <c r="L3743" i="1"/>
  <c r="G1553" i="5"/>
  <c r="L3735" i="1"/>
  <c r="G4915" i="5"/>
  <c r="L3707" i="1"/>
  <c r="G2968" i="5"/>
  <c r="L3699" i="1"/>
  <c r="G2116" i="5"/>
  <c r="L3690" i="1"/>
  <c r="G1631" i="5"/>
  <c r="L3682" i="1"/>
  <c r="G1483" i="5"/>
  <c r="L3674" i="1"/>
  <c r="G1332" i="5"/>
  <c r="L3666" i="1"/>
  <c r="G1268" i="5"/>
  <c r="L3655" i="1"/>
  <c r="G1154" i="5"/>
  <c r="L3647" i="1"/>
  <c r="G1074" i="5"/>
  <c r="L3639" i="1"/>
  <c r="G1041" i="5"/>
  <c r="L3631" i="1"/>
  <c r="G452" i="5"/>
  <c r="L3624" i="1"/>
  <c r="G123" i="5"/>
  <c r="L3616" i="1"/>
  <c r="G110" i="5"/>
  <c r="L3608" i="1"/>
  <c r="G89" i="5"/>
  <c r="L3600" i="1"/>
  <c r="G81" i="5"/>
  <c r="L3592" i="1"/>
  <c r="G73" i="5"/>
  <c r="L3584" i="1"/>
  <c r="G49" i="5"/>
  <c r="L3576" i="1"/>
  <c r="G41" i="5"/>
  <c r="L3568" i="1"/>
  <c r="G24" i="5"/>
  <c r="L3560" i="1"/>
  <c r="G3541" i="5"/>
  <c r="L3551" i="1"/>
  <c r="G3221" i="5"/>
  <c r="L3543" i="1"/>
  <c r="G2963" i="5"/>
  <c r="L3535" i="1"/>
  <c r="G2856" i="5"/>
  <c r="L3527" i="1"/>
  <c r="G2005" i="5"/>
  <c r="L3520" i="1"/>
  <c r="G1439" i="5"/>
  <c r="L3511" i="1"/>
  <c r="G1073" i="5"/>
  <c r="L3503" i="1"/>
  <c r="G957" i="5"/>
  <c r="L3495" i="1"/>
  <c r="G766" i="5"/>
  <c r="L3487" i="1"/>
  <c r="G656" i="5"/>
  <c r="L3479" i="1"/>
  <c r="G643" i="5"/>
  <c r="L3471" i="1"/>
  <c r="G603" i="5"/>
  <c r="L3463" i="1"/>
  <c r="G566" i="5"/>
  <c r="L3455" i="1"/>
  <c r="G541" i="5"/>
  <c r="L3447" i="1"/>
  <c r="G386" i="5"/>
  <c r="L3439" i="1"/>
  <c r="G3398" i="5"/>
  <c r="L3284" i="1"/>
  <c r="G2115" i="5"/>
  <c r="L3276" i="1"/>
  <c r="G2753" i="5"/>
  <c r="L3265" i="1"/>
  <c r="G2544" i="5"/>
  <c r="L3257" i="1"/>
  <c r="G2304" i="5"/>
  <c r="L3249" i="1"/>
  <c r="G2078" i="5"/>
  <c r="L3241" i="1"/>
  <c r="G3446" i="5"/>
  <c r="L3233" i="1"/>
  <c r="G4738" i="5"/>
  <c r="L3228" i="1"/>
  <c r="G4510" i="5"/>
  <c r="L3224" i="1"/>
  <c r="G4398" i="5"/>
  <c r="L3191" i="1"/>
  <c r="G4326" i="5"/>
  <c r="L3183" i="1"/>
  <c r="G4166" i="5"/>
  <c r="L3176" i="1"/>
  <c r="G4110" i="5"/>
  <c r="L3170" i="1"/>
  <c r="G3928" i="5"/>
  <c r="L3162" i="1"/>
  <c r="G3829" i="5"/>
  <c r="L3155" i="1"/>
  <c r="G3762" i="5"/>
  <c r="L3150" i="1"/>
  <c r="G3684" i="5"/>
  <c r="L3142" i="1"/>
  <c r="G3609" i="5"/>
  <c r="L3135" i="1"/>
  <c r="G3502" i="5"/>
  <c r="L3213" i="1"/>
  <c r="G3240" i="5"/>
  <c r="L3122" i="1"/>
  <c r="G2926" i="5"/>
  <c r="L3209" i="1"/>
  <c r="G3748" i="5"/>
  <c r="L3108" i="1"/>
  <c r="G3342" i="5"/>
  <c r="L3100" i="1"/>
  <c r="G2397" i="5"/>
  <c r="L3091" i="1"/>
  <c r="G1438" i="5"/>
  <c r="L3085" i="1"/>
  <c r="G3843" i="5"/>
  <c r="L3075" i="1"/>
  <c r="G3322" i="5"/>
  <c r="L3067" i="1"/>
  <c r="G2449" i="5"/>
  <c r="L3059" i="1"/>
  <c r="G2064" i="5"/>
  <c r="L3051" i="1"/>
  <c r="G2242" i="5"/>
  <c r="L3035" i="1"/>
  <c r="G4132" i="5"/>
  <c r="L3029" i="1"/>
  <c r="G3661" i="5"/>
  <c r="L3026" i="1"/>
  <c r="G3538" i="5"/>
  <c r="L3025" i="1"/>
  <c r="G3421" i="5"/>
  <c r="L2996" i="1"/>
  <c r="G3404" i="5"/>
  <c r="L2994" i="1"/>
  <c r="G3307" i="5"/>
  <c r="L2987" i="1"/>
  <c r="G3171" i="5"/>
  <c r="L3022" i="1"/>
  <c r="G3090" i="5"/>
  <c r="L2967" i="1"/>
  <c r="G2982" i="5"/>
  <c r="L2959" i="1"/>
  <c r="G2870" i="5"/>
  <c r="L2952" i="1"/>
  <c r="G2774" i="5"/>
  <c r="L2944" i="1"/>
  <c r="G2649" i="5"/>
  <c r="L2937" i="1"/>
  <c r="G2587" i="5"/>
  <c r="L2929" i="1"/>
  <c r="G2484" i="5"/>
  <c r="L2921" i="1"/>
  <c r="G2349" i="5"/>
  <c r="L2913" i="1"/>
  <c r="G2238" i="5"/>
  <c r="L2905" i="1"/>
  <c r="G2146" i="5"/>
  <c r="L2897" i="1"/>
  <c r="G2062" i="5"/>
  <c r="L2889" i="1"/>
  <c r="G1942" i="5"/>
  <c r="L2881" i="1"/>
  <c r="G1881" i="5"/>
  <c r="L2873" i="1"/>
  <c r="G1838" i="5"/>
  <c r="L2865" i="1"/>
  <c r="G1741" i="5"/>
  <c r="L2857" i="1"/>
  <c r="G1701" i="5"/>
  <c r="L2849" i="1"/>
  <c r="G1644" i="5"/>
  <c r="L2841" i="1"/>
  <c r="G1594" i="5"/>
  <c r="L2833" i="1"/>
  <c r="G1508" i="5"/>
  <c r="L2825" i="1"/>
  <c r="G1476" i="5"/>
  <c r="L2817" i="1"/>
  <c r="G1453" i="5"/>
  <c r="L2809" i="1"/>
  <c r="G1390" i="5"/>
  <c r="L2801" i="1"/>
  <c r="G1309" i="5"/>
  <c r="L2793" i="1"/>
  <c r="G1253" i="5"/>
  <c r="L2785" i="1"/>
  <c r="G1167" i="5"/>
  <c r="L2777" i="1"/>
  <c r="G1097" i="5"/>
  <c r="L2769" i="1"/>
  <c r="G1053" i="5"/>
  <c r="L2761" i="1"/>
  <c r="G1028" i="5"/>
  <c r="L2753" i="1"/>
  <c r="G974" i="5"/>
  <c r="L2745" i="1"/>
  <c r="G903" i="5"/>
  <c r="L2737" i="1"/>
  <c r="G852" i="5"/>
  <c r="L2729" i="1"/>
  <c r="G828" i="5"/>
  <c r="L2721" i="1"/>
  <c r="G743" i="5"/>
  <c r="L2713" i="1"/>
  <c r="G694" i="5"/>
  <c r="L2705" i="1"/>
  <c r="G662" i="5"/>
  <c r="L2697" i="1"/>
  <c r="G588" i="5"/>
  <c r="L2689" i="1"/>
  <c r="G534" i="5"/>
  <c r="L2681" i="1"/>
  <c r="G446" i="5"/>
  <c r="L2673" i="1"/>
  <c r="G402" i="5"/>
  <c r="L2664" i="1"/>
  <c r="G348" i="5"/>
  <c r="L2656" i="1"/>
  <c r="G265" i="5"/>
  <c r="L2647" i="1"/>
  <c r="G221" i="5"/>
  <c r="L2638" i="1"/>
  <c r="G179" i="5"/>
  <c r="L2630" i="1"/>
  <c r="G139" i="5"/>
  <c r="L2621" i="1"/>
  <c r="G107" i="5"/>
  <c r="L2612" i="1"/>
  <c r="G26" i="5"/>
  <c r="L2602" i="1"/>
  <c r="G638" i="5"/>
  <c r="L2590" i="1"/>
  <c r="G209" i="5"/>
  <c r="L2582" i="1"/>
  <c r="G4848" i="5"/>
  <c r="L2425" i="1"/>
  <c r="G4683" i="5"/>
  <c r="L2099" i="1"/>
  <c r="G4521" i="5"/>
  <c r="L2094" i="1"/>
  <c r="G4459" i="5"/>
  <c r="L2412" i="1"/>
  <c r="G4392" i="5"/>
  <c r="L2087" i="1"/>
  <c r="G4345" i="5"/>
  <c r="L2408" i="1"/>
  <c r="G4288" i="5"/>
  <c r="L2075" i="1"/>
  <c r="G4243" i="5"/>
  <c r="L2070" i="1"/>
  <c r="G4164" i="5"/>
  <c r="L2065" i="1"/>
  <c r="G4152" i="5"/>
  <c r="L2064" i="1"/>
  <c r="G3961" i="5"/>
  <c r="L2051" i="1"/>
  <c r="G3945" i="5"/>
  <c r="L2049" i="1"/>
  <c r="G3785" i="5"/>
  <c r="L2039" i="1"/>
  <c r="G3751" i="5"/>
  <c r="L2036" i="1"/>
  <c r="G3631" i="5"/>
  <c r="L2388" i="1"/>
  <c r="G3576" i="5"/>
  <c r="L2029" i="1"/>
  <c r="G3536" i="5"/>
  <c r="L2024" i="1"/>
  <c r="G3483" i="5"/>
  <c r="L2378" i="1"/>
  <c r="G3459" i="5"/>
  <c r="L2373" i="1"/>
  <c r="G3403" i="5"/>
  <c r="L2015" i="1"/>
  <c r="G3371" i="5"/>
  <c r="L2367" i="1"/>
  <c r="G3306" i="5"/>
  <c r="L2364" i="1"/>
  <c r="G3294" i="5"/>
  <c r="L2572" i="1"/>
  <c r="G3184" i="5"/>
  <c r="L2003" i="1"/>
  <c r="G3143" i="5"/>
  <c r="L2000" i="1"/>
  <c r="G3096" i="5"/>
  <c r="L2345" i="1"/>
  <c r="G3026" i="5"/>
  <c r="L2338" i="1"/>
  <c r="G2978" i="5"/>
  <c r="L2333" i="1"/>
  <c r="G2934" i="5"/>
  <c r="L2327" i="1"/>
  <c r="G2857" i="5"/>
  <c r="L2321" i="1"/>
  <c r="G2819" i="5"/>
  <c r="L1988" i="1"/>
  <c r="G2773" i="5"/>
  <c r="L2308" i="1"/>
  <c r="G2732" i="5"/>
  <c r="L2302" i="1"/>
  <c r="G2623" i="5"/>
  <c r="L2294" i="1"/>
  <c r="G2511" i="5"/>
  <c r="L2288" i="1"/>
  <c r="G2429" i="5"/>
  <c r="L2283" i="1"/>
  <c r="G2319" i="5"/>
  <c r="L2277" i="1"/>
  <c r="G2269" i="5"/>
  <c r="L2272" i="1"/>
  <c r="G2161" i="5"/>
  <c r="L2266" i="1"/>
  <c r="G2053" i="5"/>
  <c r="L2259" i="1"/>
  <c r="G1941" i="5"/>
  <c r="L2253" i="1"/>
  <c r="G1799" i="5"/>
  <c r="L2244" i="1"/>
  <c r="G1709" i="5"/>
  <c r="L2547" i="1"/>
  <c r="G1602" i="5"/>
  <c r="L2234" i="1"/>
  <c r="G1463" i="5"/>
  <c r="L2228" i="1"/>
  <c r="G1389" i="5"/>
  <c r="L2540" i="1"/>
  <c r="G1300" i="5"/>
  <c r="L2538" i="1"/>
  <c r="G1199" i="5"/>
  <c r="L2537" i="1"/>
  <c r="G1081" i="5"/>
  <c r="L2204" i="1"/>
  <c r="G1012" i="5"/>
  <c r="L2196" i="1"/>
  <c r="G986" i="5"/>
  <c r="L2532" i="1"/>
  <c r="G1025" i="5"/>
  <c r="L2197" i="1"/>
  <c r="G905" i="5"/>
  <c r="L2181" i="1"/>
  <c r="G867" i="5"/>
  <c r="L2525" i="1"/>
  <c r="G827" i="5"/>
  <c r="L2520" i="1"/>
  <c r="G784" i="5"/>
  <c r="L2516" i="1"/>
  <c r="G747" i="5"/>
  <c r="L2162" i="1"/>
  <c r="G710" i="5"/>
  <c r="L2158" i="1"/>
  <c r="G671" i="5"/>
  <c r="L2154" i="1"/>
  <c r="G615" i="5"/>
  <c r="L2500" i="1"/>
  <c r="G544" i="5"/>
  <c r="L2149" i="1"/>
  <c r="G481" i="5"/>
  <c r="L2490" i="1"/>
  <c r="G470" i="5"/>
  <c r="L2140" i="1"/>
  <c r="G395" i="5"/>
  <c r="L2484" i="1"/>
  <c r="G345" i="5"/>
  <c r="L2134" i="1"/>
  <c r="G293" i="5"/>
  <c r="L2471" i="1"/>
  <c r="G243" i="5"/>
  <c r="L2464" i="1"/>
  <c r="G200" i="5"/>
  <c r="L2131" i="1"/>
  <c r="G187" i="5"/>
  <c r="L2453" i="1"/>
  <c r="G167" i="5"/>
  <c r="L2447" i="1"/>
  <c r="G150" i="5"/>
  <c r="L2446" i="1"/>
  <c r="G136" i="5"/>
  <c r="L2443" i="1"/>
  <c r="G68" i="5"/>
  <c r="L2106" i="1"/>
  <c r="G1874" i="5"/>
  <c r="L1930" i="1"/>
  <c r="G2447" i="5"/>
  <c r="L1916" i="1"/>
  <c r="G577" i="5"/>
  <c r="L1913" i="1"/>
  <c r="G2945" i="5"/>
  <c r="L1900" i="1"/>
  <c r="G2662" i="5"/>
  <c r="L1887" i="1"/>
  <c r="G2532" i="5"/>
  <c r="L1878" i="1"/>
  <c r="G2256" i="5"/>
  <c r="L1869" i="1"/>
  <c r="G2089" i="5"/>
  <c r="L1860" i="1"/>
  <c r="G1924" i="5"/>
  <c r="L1850" i="1"/>
  <c r="G1736" i="5"/>
  <c r="L1838" i="1"/>
  <c r="G1621" i="5"/>
  <c r="L1828" i="1"/>
  <c r="G1434" i="5"/>
  <c r="L1819" i="1"/>
  <c r="G1265" i="5"/>
  <c r="L1807" i="1"/>
  <c r="G1180" i="5"/>
  <c r="L1798" i="1"/>
  <c r="G1096" i="5"/>
  <c r="L1788" i="1"/>
  <c r="G984" i="5"/>
  <c r="L1779" i="1"/>
  <c r="G948" i="5"/>
  <c r="L1771" i="1"/>
  <c r="G858" i="5"/>
  <c r="L1763" i="1"/>
  <c r="G675" i="5"/>
  <c r="L1753" i="1"/>
  <c r="G558" i="5"/>
  <c r="L1746" i="1"/>
  <c r="G427" i="5"/>
  <c r="L1738" i="1"/>
  <c r="G356" i="5"/>
  <c r="L1727" i="1"/>
  <c r="G211" i="5"/>
  <c r="L1716" i="1"/>
  <c r="G113" i="5"/>
  <c r="L1708" i="1"/>
  <c r="G2" i="5"/>
  <c r="L1699" i="1"/>
  <c r="G4005" i="5"/>
  <c r="L1689" i="1"/>
  <c r="G3775" i="5"/>
  <c r="L1680" i="1"/>
  <c r="G3418" i="5"/>
  <c r="L1671" i="1"/>
  <c r="G3234" i="5"/>
  <c r="L1662" i="1"/>
  <c r="G3059" i="5"/>
  <c r="L1652" i="1"/>
  <c r="G2767" i="5"/>
  <c r="L1642" i="1"/>
  <c r="G2661" i="5"/>
  <c r="L1633" i="1"/>
  <c r="G2550" i="5"/>
  <c r="L1624" i="1"/>
  <c r="G2428" i="5"/>
  <c r="L1614" i="1"/>
  <c r="G2235" i="5"/>
  <c r="L1604" i="1"/>
  <c r="G2141" i="5"/>
  <c r="L1595" i="1"/>
  <c r="G2032" i="5"/>
  <c r="L1585" i="1"/>
  <c r="G1964" i="5"/>
  <c r="L1577" i="1"/>
  <c r="G1922" i="5"/>
  <c r="L1568" i="1"/>
  <c r="G1869" i="5"/>
  <c r="L1561" i="1"/>
  <c r="G1796" i="5"/>
  <c r="L1550" i="1"/>
  <c r="G1847" i="5"/>
  <c r="L1556" i="1"/>
  <c r="G1661" i="5"/>
  <c r="L1535" i="1"/>
  <c r="G1580" i="5"/>
  <c r="L1528" i="1"/>
  <c r="G1468" i="5"/>
  <c r="L1518" i="1"/>
  <c r="G1165" i="5"/>
  <c r="L1510" i="1"/>
  <c r="G3814" i="5"/>
  <c r="L1466" i="1"/>
  <c r="G3154" i="5"/>
  <c r="L1458" i="1"/>
  <c r="G2530" i="5"/>
  <c r="L1450" i="1"/>
  <c r="G1846" i="5"/>
  <c r="L1442" i="1"/>
  <c r="G627" i="5"/>
  <c r="L1434" i="1"/>
  <c r="G3272" i="5"/>
  <c r="L5306" i="1"/>
  <c r="G4156" i="5"/>
  <c r="L5308" i="1"/>
  <c r="G2267" i="5"/>
  <c r="L5244" i="1"/>
  <c r="G3872" i="5"/>
  <c r="L5079" i="1"/>
  <c r="G3103" i="5"/>
  <c r="L5292" i="1"/>
  <c r="G1545" i="5"/>
  <c r="L5166" i="1"/>
  <c r="G777" i="5"/>
  <c r="L5138" i="1"/>
  <c r="G1366" i="5"/>
  <c r="L5160" i="1"/>
  <c r="G1020" i="5"/>
  <c r="L5142" i="1"/>
  <c r="G2412" i="5"/>
  <c r="L5231" i="1"/>
  <c r="G5197" i="5"/>
  <c r="L5201" i="1"/>
  <c r="G5074" i="5"/>
  <c r="L5121" i="1"/>
  <c r="G1304" i="5"/>
  <c r="L5295" i="1"/>
  <c r="G3046" i="5"/>
  <c r="L4783" i="1"/>
  <c r="G2909" i="5"/>
  <c r="L4852" i="1"/>
  <c r="G2786" i="5"/>
  <c r="L5002" i="1"/>
  <c r="G2988" i="5"/>
  <c r="L4855" i="1"/>
  <c r="G2353" i="5"/>
  <c r="L4839" i="1"/>
  <c r="G1977" i="5"/>
  <c r="L4776" i="1"/>
  <c r="G1619" i="5"/>
  <c r="L4768" i="1"/>
  <c r="G1500" i="5"/>
  <c r="L4759" i="1"/>
  <c r="G1289" i="5"/>
  <c r="L4755" i="1"/>
  <c r="G824" i="5"/>
  <c r="L4738" i="1"/>
  <c r="G843" i="5"/>
  <c r="L4739" i="1"/>
  <c r="G583" i="5"/>
  <c r="L4725" i="1"/>
  <c r="G1910" i="5"/>
  <c r="L4447" i="1"/>
  <c r="G2742" i="5"/>
  <c r="L4664" i="1"/>
  <c r="G1238" i="5"/>
  <c r="L4652" i="1"/>
  <c r="G1284" i="5"/>
  <c r="L4656" i="1"/>
  <c r="G1107" i="5"/>
  <c r="L4644" i="1"/>
  <c r="G2341" i="5"/>
  <c r="L4457" i="1"/>
  <c r="G2914" i="5"/>
  <c r="L4998" i="1"/>
  <c r="G4209" i="5"/>
  <c r="L4877" i="1"/>
  <c r="G5187" i="5"/>
  <c r="L5073" i="1"/>
  <c r="G3292" i="5"/>
  <c r="L4795" i="1"/>
  <c r="G2822" i="5"/>
  <c r="L4466" i="1"/>
  <c r="G1865" i="5"/>
  <c r="L2248" i="1"/>
  <c r="G1261" i="5"/>
  <c r="L1964" i="1"/>
  <c r="G931" i="5"/>
  <c r="L1962" i="1"/>
  <c r="G344" i="5"/>
  <c r="L1948" i="1"/>
  <c r="G218" i="5"/>
  <c r="L1940" i="1"/>
  <c r="G281" i="5"/>
  <c r="L3289" i="1"/>
  <c r="G2897" i="5"/>
  <c r="L3416" i="1"/>
  <c r="G2811" i="5"/>
  <c r="L3413" i="1"/>
  <c r="G2976" i="5"/>
  <c r="L3418" i="1"/>
  <c r="G2060" i="5"/>
  <c r="L3389" i="1"/>
  <c r="G2641" i="5"/>
  <c r="L3408" i="1"/>
  <c r="G2074" i="5"/>
  <c r="L3390" i="1"/>
  <c r="G1995" i="5"/>
  <c r="L3381" i="1"/>
  <c r="G1970" i="5"/>
  <c r="L3370" i="1"/>
  <c r="G1699" i="5"/>
  <c r="L3350" i="1"/>
  <c r="G1535" i="5"/>
  <c r="L3341" i="1"/>
  <c r="G1895" i="5"/>
  <c r="L3361" i="1"/>
  <c r="G1645" i="5"/>
  <c r="L3348" i="1"/>
  <c r="G1126" i="5"/>
  <c r="L3328" i="1"/>
  <c r="G944" i="5"/>
  <c r="L3316" i="1"/>
  <c r="G979" i="5"/>
  <c r="L3319" i="1"/>
  <c r="G696" i="5"/>
  <c r="L3303" i="1"/>
  <c r="G555" i="5"/>
  <c r="L3295" i="1"/>
  <c r="G3455" i="5"/>
  <c r="L1673" i="1"/>
  <c r="G2432" i="5"/>
  <c r="L1615" i="1"/>
  <c r="G2442" i="5"/>
  <c r="L1874" i="1"/>
  <c r="G2465" i="5"/>
  <c r="L3710" i="1"/>
  <c r="G3673" i="5"/>
  <c r="L3286" i="1"/>
  <c r="G3329" i="5"/>
  <c r="L4091" i="1"/>
  <c r="G2798" i="5"/>
  <c r="L1888" i="1"/>
  <c r="G1047" i="5"/>
  <c r="L1785" i="1"/>
  <c r="G1160" i="5"/>
  <c r="L1509" i="1"/>
  <c r="G2944" i="5"/>
  <c r="L1899" i="1"/>
  <c r="G1414" i="5"/>
  <c r="L1815" i="1"/>
  <c r="G225" i="5"/>
  <c r="L4287" i="1"/>
  <c r="G3897" i="5"/>
  <c r="L3112" i="1"/>
  <c r="G4100" i="5"/>
  <c r="L112" i="1"/>
  <c r="G4106" i="5"/>
  <c r="L729" i="1"/>
  <c r="G1429" i="5"/>
  <c r="L1365" i="1"/>
  <c r="G3562" i="5"/>
  <c r="L87" i="1"/>
  <c r="G3907" i="5"/>
  <c r="L456" i="1"/>
  <c r="G3564" i="5"/>
  <c r="L628" i="1"/>
  <c r="G3191" i="5"/>
  <c r="L720" i="1"/>
  <c r="G3620" i="5"/>
  <c r="L738" i="1"/>
  <c r="G3913" i="5"/>
  <c r="L726" i="1"/>
  <c r="G4064" i="5"/>
  <c r="L813" i="1"/>
  <c r="G4321" i="5"/>
  <c r="L799" i="1"/>
  <c r="G527" i="5"/>
  <c r="L414" i="1"/>
  <c r="G1584" i="5"/>
  <c r="L1237" i="1"/>
  <c r="G2505" i="5"/>
  <c r="L1194" i="1"/>
  <c r="G2979" i="5"/>
  <c r="L603" i="1"/>
  <c r="G3367" i="5"/>
  <c r="L769" i="1"/>
  <c r="G4232" i="5"/>
  <c r="L365" i="1"/>
  <c r="G4726" i="5"/>
  <c r="L815" i="1"/>
  <c r="G4898" i="5"/>
  <c r="L848" i="1"/>
  <c r="G4075" i="5"/>
  <c r="L1384" i="1"/>
  <c r="G4784" i="5"/>
  <c r="L1403" i="1"/>
  <c r="G5281" i="5"/>
  <c r="L908" i="1"/>
  <c r="G5154" i="5"/>
  <c r="L1394" i="1"/>
  <c r="G4783" i="5"/>
  <c r="L834" i="1"/>
  <c r="G4795" i="5"/>
  <c r="L652" i="1"/>
  <c r="G4926" i="5"/>
  <c r="L547" i="1"/>
  <c r="G4786" i="5"/>
  <c r="L516" i="1"/>
  <c r="G5119" i="5"/>
  <c r="L427" i="1"/>
  <c r="G5073" i="5"/>
  <c r="L400" i="1"/>
  <c r="G4958" i="5"/>
  <c r="L384" i="1"/>
  <c r="G4790" i="5"/>
  <c r="L376" i="1"/>
  <c r="G4723" i="5"/>
  <c r="L373" i="1"/>
  <c r="G4607" i="5"/>
  <c r="L354" i="1"/>
  <c r="G4413" i="5"/>
  <c r="L341" i="1"/>
  <c r="G4353" i="5"/>
  <c r="L337" i="1"/>
  <c r="G3865" i="5"/>
  <c r="L332" i="1"/>
  <c r="G5215" i="5"/>
  <c r="L290" i="1"/>
  <c r="G5019" i="5"/>
  <c r="L277" i="1"/>
  <c r="G4516" i="5"/>
  <c r="L265" i="1"/>
  <c r="G5229" i="5"/>
  <c r="L188" i="1"/>
  <c r="G4411" i="5"/>
  <c r="L36" i="1"/>
  <c r="G4875" i="5"/>
  <c r="L788" i="1"/>
  <c r="G3659" i="5"/>
  <c r="L613" i="1"/>
  <c r="G3724" i="5"/>
  <c r="L1377" i="1"/>
  <c r="G4332" i="5"/>
  <c r="L1383" i="1"/>
  <c r="G3672" i="5"/>
  <c r="L1374" i="1"/>
  <c r="G4426" i="5"/>
  <c r="L1426" i="1"/>
  <c r="G4128" i="5"/>
  <c r="L1322" i="1"/>
  <c r="G2687" i="5"/>
  <c r="L1296" i="1"/>
  <c r="G3044" i="5"/>
  <c r="L1301" i="1"/>
  <c r="G3601" i="5"/>
  <c r="L1311" i="1"/>
  <c r="G3596" i="5"/>
  <c r="L1310" i="1"/>
  <c r="G3043" i="5"/>
  <c r="L1266" i="1"/>
  <c r="G1792" i="5"/>
  <c r="L1261" i="1"/>
  <c r="G3600" i="5"/>
  <c r="L1270" i="1"/>
  <c r="G4430" i="5"/>
  <c r="L1278" i="1"/>
  <c r="G1299" i="5"/>
  <c r="L1236" i="1"/>
  <c r="G1298" i="5"/>
  <c r="L1235" i="1"/>
  <c r="G3951" i="5"/>
  <c r="L1250" i="1"/>
  <c r="G4373" i="5"/>
  <c r="L1214" i="1"/>
  <c r="G2780" i="5"/>
  <c r="L1201" i="1"/>
  <c r="G3085" i="5"/>
  <c r="L1205" i="1"/>
  <c r="G4126" i="5"/>
  <c r="L1047" i="1"/>
  <c r="G4123" i="5"/>
  <c r="L1044" i="1"/>
  <c r="G4192" i="5"/>
  <c r="L1066" i="1"/>
  <c r="G5251" i="5"/>
  <c r="L1180" i="1"/>
  <c r="G5180" i="5"/>
  <c r="L1170" i="1"/>
  <c r="G5142" i="5"/>
  <c r="L1162" i="1"/>
  <c r="G4056" i="5"/>
  <c r="L1016" i="1"/>
  <c r="G5222" i="5"/>
  <c r="L927" i="1"/>
  <c r="G4000" i="5"/>
  <c r="L982" i="1"/>
  <c r="G4122" i="5"/>
  <c r="L1043" i="1"/>
  <c r="G4118" i="5"/>
  <c r="L1039" i="1"/>
  <c r="G4292" i="5"/>
  <c r="L1092" i="1"/>
  <c r="G4044" i="5"/>
  <c r="L1004" i="1"/>
  <c r="G3923" i="5"/>
  <c r="L949" i="1"/>
  <c r="G3996" i="5"/>
  <c r="L978" i="1"/>
  <c r="G4115" i="5"/>
  <c r="L1036" i="1"/>
  <c r="G4634" i="5"/>
  <c r="L1126" i="1"/>
  <c r="G4630" i="5"/>
  <c r="L1122" i="1"/>
  <c r="G4681" i="5"/>
  <c r="L1141" i="1"/>
  <c r="G4625" i="5"/>
  <c r="L1119" i="1"/>
  <c r="G4580" i="5"/>
  <c r="L1105" i="1"/>
  <c r="G4576" i="5"/>
  <c r="L1101" i="1"/>
  <c r="G4586" i="5"/>
  <c r="L1107" i="1"/>
  <c r="G4570" i="5"/>
  <c r="L1095" i="1"/>
  <c r="G5219" i="5"/>
  <c r="L926" i="1"/>
  <c r="G3938" i="5"/>
  <c r="L954" i="1"/>
  <c r="G3883" i="5"/>
  <c r="L933" i="1"/>
  <c r="G3995" i="5"/>
  <c r="L977" i="1"/>
  <c r="G4014" i="5"/>
  <c r="L986" i="1"/>
  <c r="G4090" i="5"/>
  <c r="L1031" i="1"/>
  <c r="G4185" i="5"/>
  <c r="L1059" i="1"/>
  <c r="G4268" i="5"/>
  <c r="L1088" i="1"/>
  <c r="G4260" i="5"/>
  <c r="L1080" i="1"/>
  <c r="G4836" i="5"/>
  <c r="L891" i="1"/>
  <c r="G4896" i="5"/>
  <c r="L866" i="1"/>
  <c r="G3359" i="5"/>
  <c r="L858" i="1"/>
  <c r="G3351" i="5"/>
  <c r="L850" i="1"/>
  <c r="G3746" i="5"/>
  <c r="L829" i="1"/>
  <c r="G4245" i="5"/>
  <c r="L810" i="1"/>
  <c r="G4286" i="5"/>
  <c r="L787" i="1"/>
  <c r="G4518" i="5"/>
  <c r="L772" i="1"/>
  <c r="G4506" i="5"/>
  <c r="L573" i="1"/>
  <c r="G4928" i="5"/>
  <c r="L520" i="1"/>
  <c r="G4036" i="5"/>
  <c r="L466" i="1"/>
  <c r="G723" i="5"/>
  <c r="L431" i="1"/>
  <c r="G3020" i="5"/>
  <c r="L441" i="1"/>
  <c r="G2326" i="5"/>
  <c r="L434" i="1"/>
  <c r="G2128" i="5"/>
  <c r="L227" i="1"/>
  <c r="G5206" i="5"/>
  <c r="L193" i="1"/>
  <c r="G3084" i="5"/>
  <c r="L182" i="1"/>
  <c r="G2436" i="5"/>
  <c r="L42" i="1"/>
  <c r="G2361" i="5"/>
  <c r="L796" i="1"/>
  <c r="G5173" i="5"/>
  <c r="L264" i="1"/>
  <c r="G4860" i="5"/>
  <c r="L1362" i="1"/>
  <c r="G5280" i="5"/>
  <c r="L1289" i="1"/>
  <c r="G5024" i="5"/>
  <c r="L1233" i="1"/>
  <c r="G4617" i="5"/>
  <c r="L1418" i="1"/>
  <c r="G5293" i="5"/>
  <c r="L915" i="1"/>
  <c r="G5299" i="5"/>
  <c r="L917" i="1"/>
  <c r="G5300" i="5"/>
  <c r="L918" i="1"/>
  <c r="G5230" i="5"/>
  <c r="L871" i="1"/>
  <c r="G5272" i="5"/>
  <c r="L838" i="1"/>
  <c r="G4356" i="5"/>
  <c r="L760" i="1"/>
  <c r="G4545" i="5"/>
  <c r="L734" i="1"/>
  <c r="G5022" i="5"/>
  <c r="L710" i="1"/>
  <c r="G4779" i="5"/>
  <c r="L718" i="1"/>
  <c r="G4711" i="5"/>
  <c r="L674" i="1"/>
  <c r="G5094" i="5"/>
  <c r="L658" i="1"/>
  <c r="G5086" i="5"/>
  <c r="L646" i="1"/>
  <c r="G4923" i="5"/>
  <c r="L589" i="1"/>
  <c r="G5176" i="5"/>
  <c r="L569" i="1"/>
  <c r="G5082" i="5"/>
  <c r="L562" i="1"/>
  <c r="G5148" i="5"/>
  <c r="L537" i="1"/>
  <c r="G5112" i="5"/>
  <c r="L521" i="1"/>
  <c r="G4778" i="5"/>
  <c r="L504" i="1"/>
  <c r="G5066" i="5"/>
  <c r="L480" i="1"/>
  <c r="G4530" i="5"/>
  <c r="L462" i="1"/>
  <c r="G4385" i="5"/>
  <c r="L424" i="1"/>
  <c r="G5032" i="5"/>
  <c r="L395" i="1"/>
  <c r="G4615" i="5"/>
  <c r="L302" i="1"/>
  <c r="G4893" i="5"/>
  <c r="L314" i="1"/>
  <c r="G4350" i="5"/>
  <c r="L321" i="1"/>
  <c r="G4934" i="5"/>
  <c r="L238" i="1"/>
  <c r="G4870" i="5"/>
  <c r="L235" i="1"/>
  <c r="G5085" i="5"/>
  <c r="L243" i="1"/>
  <c r="G5038" i="5"/>
  <c r="L258" i="1"/>
  <c r="G4527" i="5"/>
  <c r="L116" i="1"/>
  <c r="G4773" i="5"/>
  <c r="L128" i="1"/>
  <c r="G4917" i="5"/>
  <c r="L133" i="1"/>
  <c r="G4703" i="5"/>
  <c r="L125" i="1"/>
  <c r="G4593" i="5"/>
  <c r="L121" i="1"/>
  <c r="G4203" i="5"/>
  <c r="L155" i="1"/>
  <c r="G4864" i="5"/>
  <c r="L168" i="1"/>
  <c r="G5020" i="5"/>
  <c r="L62" i="1"/>
  <c r="G4677" i="5"/>
  <c r="L21" i="1"/>
  <c r="G4694" i="5"/>
  <c r="L32" i="1"/>
  <c r="G4649" i="5"/>
  <c r="L1351" i="1"/>
  <c r="G4758" i="5"/>
  <c r="L1230" i="1"/>
  <c r="G5276" i="5"/>
  <c r="L898" i="1"/>
  <c r="G4977" i="5"/>
  <c r="L836" i="1"/>
  <c r="G4757" i="5"/>
  <c r="L806" i="1"/>
  <c r="G4140" i="5"/>
  <c r="L757" i="1"/>
  <c r="G4770" i="5"/>
  <c r="L699" i="1"/>
  <c r="G4662" i="5"/>
  <c r="L679" i="1"/>
  <c r="G4382" i="5"/>
  <c r="L553" i="1"/>
  <c r="G4479" i="5"/>
  <c r="L295" i="1"/>
  <c r="G4478" i="5"/>
  <c r="L211" i="1"/>
  <c r="G4512" i="5"/>
  <c r="L200" i="1"/>
  <c r="G4747" i="5"/>
  <c r="L103" i="1"/>
  <c r="G4277" i="5"/>
  <c r="L94" i="1"/>
  <c r="G3440" i="5"/>
  <c r="L86" i="1"/>
  <c r="G4659" i="5"/>
  <c r="L46" i="1"/>
  <c r="G4802" i="5"/>
  <c r="L15" i="1"/>
  <c r="G148" i="5"/>
  <c r="L4334" i="1"/>
  <c r="G759" i="5"/>
  <c r="L4338" i="1"/>
  <c r="G3648" i="5"/>
  <c r="L4058" i="1"/>
  <c r="G3328" i="5"/>
  <c r="L4043" i="1"/>
  <c r="G1714" i="5"/>
  <c r="L4293" i="1"/>
  <c r="G2927" i="5"/>
  <c r="L2434" i="1"/>
  <c r="G1283" i="5"/>
  <c r="L1512" i="1"/>
  <c r="G1817" i="5"/>
  <c r="L5078" i="1"/>
  <c r="G1606" i="5"/>
  <c r="L3513" i="1"/>
  <c r="G2015" i="5"/>
  <c r="L5095" i="1"/>
  <c r="G1016" i="5"/>
  <c r="L1782" i="1"/>
  <c r="G3190" i="5"/>
  <c r="L3041" i="1"/>
  <c r="G2526" i="5"/>
  <c r="L1622" i="1"/>
  <c r="G3543" i="5"/>
  <c r="L1490" i="1"/>
  <c r="G2997" i="5"/>
  <c r="L1482" i="1"/>
  <c r="G2784" i="5"/>
  <c r="L1475" i="1"/>
  <c r="G2847" i="5"/>
  <c r="L5289" i="1"/>
  <c r="G1297" i="5"/>
  <c r="L5280" i="1"/>
  <c r="G1888" i="5"/>
  <c r="L5261" i="1"/>
  <c r="G1279" i="5"/>
  <c r="L5253" i="1"/>
  <c r="G2300" i="5"/>
  <c r="L5229" i="1"/>
  <c r="G2419" i="5"/>
  <c r="L5219" i="1"/>
  <c r="G5236" i="5"/>
  <c r="L5209" i="1"/>
  <c r="G5159" i="5"/>
  <c r="L5199" i="1"/>
  <c r="G3988" i="5"/>
  <c r="L5189" i="1"/>
  <c r="G3077" i="5"/>
  <c r="L5179" i="1"/>
  <c r="G1277" i="5"/>
  <c r="L5154" i="1"/>
  <c r="G634" i="5"/>
  <c r="L5134" i="1"/>
  <c r="G4882" i="5"/>
  <c r="L5119" i="1"/>
  <c r="G3510" i="5"/>
  <c r="L5104" i="1"/>
  <c r="G1006" i="5"/>
  <c r="L5084" i="1"/>
  <c r="G3315" i="5"/>
  <c r="L5067" i="1"/>
  <c r="G1884" i="5"/>
  <c r="L5059" i="1"/>
  <c r="G1215" i="5"/>
  <c r="L5051" i="1"/>
  <c r="G4283" i="5"/>
  <c r="L5043" i="1"/>
  <c r="G4086" i="5"/>
  <c r="L5033" i="1"/>
  <c r="G3646" i="5"/>
  <c r="L5024" i="1"/>
  <c r="G2037" i="5"/>
  <c r="L5016" i="1"/>
  <c r="G4258" i="5"/>
  <c r="L5007" i="1"/>
  <c r="G3614" i="5"/>
  <c r="L4996" i="1"/>
  <c r="G2499" i="5"/>
  <c r="L4988" i="1"/>
  <c r="G2092" i="5"/>
  <c r="L4979" i="1"/>
  <c r="G1577" i="5"/>
  <c r="L4970" i="1"/>
  <c r="G1003" i="5"/>
  <c r="L4962" i="1"/>
  <c r="G3389" i="5"/>
  <c r="L4951" i="1"/>
  <c r="G1412" i="5"/>
  <c r="L4943" i="1"/>
  <c r="G2103" i="5"/>
  <c r="L4933" i="1"/>
  <c r="G2308" i="5"/>
  <c r="L4923" i="1"/>
  <c r="G1597" i="5"/>
  <c r="L4915" i="1"/>
  <c r="G1174" i="5"/>
  <c r="L4907" i="1"/>
  <c r="G2666" i="5"/>
  <c r="L4894" i="1"/>
  <c r="G1989" i="5"/>
  <c r="L4885" i="1"/>
  <c r="G4470" i="5"/>
  <c r="L4873" i="1"/>
  <c r="G3645" i="5"/>
  <c r="L4866" i="1"/>
  <c r="G2277" i="5"/>
  <c r="L4835" i="1"/>
  <c r="G2048" i="5"/>
  <c r="L4821" i="1"/>
  <c r="G1705" i="5"/>
  <c r="L4813" i="1"/>
  <c r="G1386" i="5"/>
  <c r="L4803" i="1"/>
  <c r="G3189" i="5"/>
  <c r="L4786" i="1"/>
  <c r="G519" i="5"/>
  <c r="L4721" i="1"/>
  <c r="G491" i="5"/>
  <c r="L4713" i="1"/>
  <c r="G412" i="5"/>
  <c r="L4705" i="1"/>
  <c r="G374" i="5"/>
  <c r="L4697" i="1"/>
  <c r="G342" i="5"/>
  <c r="L4689" i="1"/>
  <c r="G310" i="5"/>
  <c r="L4681" i="1"/>
  <c r="G2201" i="5"/>
  <c r="L4669" i="1"/>
  <c r="G2626" i="5"/>
  <c r="L4631" i="1"/>
  <c r="G2154" i="5"/>
  <c r="L4623" i="1"/>
  <c r="G1816" i="5"/>
  <c r="L4615" i="1"/>
  <c r="G1573" i="5"/>
  <c r="L4607" i="1"/>
  <c r="G1385" i="5"/>
  <c r="L4599" i="1"/>
  <c r="G1272" i="5"/>
  <c r="L4591" i="1"/>
  <c r="G1156" i="5"/>
  <c r="L4583" i="1"/>
  <c r="G940" i="5"/>
  <c r="L4575" i="1"/>
  <c r="G514" i="5"/>
  <c r="L4567" i="1"/>
  <c r="G365" i="5"/>
  <c r="L4559" i="1"/>
  <c r="G304" i="5"/>
  <c r="L4551" i="1"/>
  <c r="G251" i="5"/>
  <c r="L4543" i="1"/>
  <c r="G3434" i="5"/>
  <c r="L4535" i="1"/>
  <c r="G3001" i="5"/>
  <c r="L4527" i="1"/>
  <c r="G2020" i="5"/>
  <c r="L4519" i="1"/>
  <c r="G2916" i="5"/>
  <c r="L4509" i="1"/>
  <c r="G2723" i="5"/>
  <c r="L4498" i="1"/>
  <c r="G2410" i="5"/>
  <c r="L4491" i="1"/>
  <c r="G2199" i="5"/>
  <c r="L4483" i="1"/>
  <c r="G1787" i="5"/>
  <c r="L4475" i="1"/>
  <c r="G2120" i="5"/>
  <c r="L4453" i="1"/>
  <c r="G1487" i="5"/>
  <c r="L4434" i="1"/>
  <c r="G486" i="5"/>
  <c r="L4426" i="1"/>
  <c r="G511" i="5"/>
  <c r="L4417" i="1"/>
  <c r="G1638" i="5"/>
  <c r="L4409" i="1"/>
  <c r="G4536" i="5"/>
  <c r="L4401" i="1"/>
  <c r="G2209" i="5"/>
  <c r="L4393" i="1"/>
  <c r="G3855" i="5"/>
  <c r="L4385" i="1"/>
  <c r="G3526" i="5"/>
  <c r="L4376" i="1"/>
  <c r="G3241" i="5"/>
  <c r="L4369" i="1"/>
  <c r="G2915" i="5"/>
  <c r="L4361" i="1"/>
  <c r="G1805" i="5"/>
  <c r="L4353" i="1"/>
  <c r="G2474" i="5"/>
  <c r="L4333" i="1"/>
  <c r="G147" i="5"/>
  <c r="L4325" i="1"/>
  <c r="G769" i="5"/>
  <c r="L4302" i="1"/>
  <c r="G573" i="5"/>
  <c r="L4319" i="1"/>
  <c r="G267" i="5"/>
  <c r="L4311" i="1"/>
  <c r="G1822" i="5"/>
  <c r="L4295" i="1"/>
  <c r="G203" i="5"/>
  <c r="L4285" i="1"/>
  <c r="G66" i="5"/>
  <c r="L4277" i="1"/>
  <c r="G19" i="5"/>
  <c r="L4269" i="1"/>
  <c r="G2910" i="5"/>
  <c r="L4255" i="1"/>
  <c r="G1062" i="5"/>
  <c r="L4248" i="1"/>
  <c r="G4285" i="5"/>
  <c r="L4238" i="1"/>
  <c r="G3978" i="5"/>
  <c r="L4231" i="1"/>
  <c r="G3812" i="5"/>
  <c r="L4223" i="1"/>
  <c r="G3667" i="5"/>
  <c r="L4215" i="1"/>
  <c r="G3449" i="5"/>
  <c r="L4207" i="1"/>
  <c r="G3066" i="5"/>
  <c r="L4199" i="1"/>
  <c r="G2602" i="5"/>
  <c r="L4191" i="1"/>
  <c r="G2487" i="5"/>
  <c r="L4185" i="1"/>
  <c r="G2221" i="5"/>
  <c r="L4175" i="1"/>
  <c r="G1959" i="5"/>
  <c r="L4167" i="1"/>
  <c r="G1852" i="5"/>
  <c r="L4159" i="1"/>
  <c r="G1752" i="5"/>
  <c r="L4151" i="1"/>
  <c r="G1604" i="5"/>
  <c r="L4143" i="1"/>
  <c r="G1442" i="5"/>
  <c r="L4135" i="1"/>
  <c r="G1355" i="5"/>
  <c r="L4127" i="1"/>
  <c r="G1269" i="5"/>
  <c r="L4119" i="1"/>
  <c r="G875" i="5"/>
  <c r="L4111" i="1"/>
  <c r="G3559" i="5"/>
  <c r="L4098" i="1"/>
  <c r="G2583" i="5"/>
  <c r="L4088" i="1"/>
  <c r="G1721" i="5"/>
  <c r="L4080" i="1"/>
  <c r="G1520" i="5"/>
  <c r="L4071" i="1"/>
  <c r="G3811" i="5"/>
  <c r="L4061" i="1"/>
  <c r="G3467" i="5"/>
  <c r="L4050" i="1"/>
  <c r="G3223" i="5"/>
  <c r="L4039" i="1"/>
  <c r="G2999" i="5"/>
  <c r="L4026" i="1"/>
  <c r="G2801" i="5"/>
  <c r="L4015" i="1"/>
  <c r="G2651" i="5"/>
  <c r="L4006" i="1"/>
  <c r="G2296" i="5"/>
  <c r="L3998" i="1"/>
  <c r="G4297" i="5"/>
  <c r="L3985" i="1"/>
  <c r="G2422" i="5"/>
  <c r="L3977" i="1"/>
  <c r="G2737" i="5"/>
  <c r="L3917" i="1"/>
  <c r="G2280" i="5"/>
  <c r="L3962" i="1"/>
  <c r="G1409" i="5"/>
  <c r="L3955" i="1"/>
  <c r="G1171" i="5"/>
  <c r="L3947" i="1"/>
  <c r="G929" i="5"/>
  <c r="L3939" i="1"/>
  <c r="G788" i="5"/>
  <c r="L3930" i="1"/>
  <c r="G686" i="5"/>
  <c r="L3922" i="1"/>
  <c r="G2099" i="5"/>
  <c r="L3913" i="1"/>
  <c r="G2561" i="5"/>
  <c r="L3826" i="1"/>
  <c r="G1556" i="5"/>
  <c r="L3898" i="1"/>
  <c r="G1400" i="5"/>
  <c r="L3890" i="1"/>
  <c r="G1227" i="5"/>
  <c r="L3882" i="1"/>
  <c r="G900" i="5"/>
  <c r="L3874" i="1"/>
  <c r="G754" i="5"/>
  <c r="L3866" i="1"/>
  <c r="G581" i="5"/>
  <c r="L3858" i="1"/>
  <c r="G501" i="5"/>
  <c r="L3850" i="1"/>
  <c r="G430" i="5"/>
  <c r="L3842" i="1"/>
  <c r="G288" i="5"/>
  <c r="L3834" i="1"/>
  <c r="G2171" i="5"/>
  <c r="L3825" i="1"/>
  <c r="G854" i="5"/>
  <c r="L3817" i="1"/>
  <c r="G3625" i="5"/>
  <c r="L3809" i="1"/>
  <c r="G2591" i="5"/>
  <c r="L3802" i="1"/>
  <c r="G4823" i="5"/>
  <c r="L3792" i="1"/>
  <c r="G3822" i="5"/>
  <c r="L3724" i="1"/>
  <c r="G3580" i="5"/>
  <c r="L3783" i="1"/>
  <c r="G3222" i="5"/>
  <c r="L3776" i="1"/>
  <c r="G2950" i="5"/>
  <c r="L3715" i="1"/>
  <c r="G2704" i="5"/>
  <c r="L3764" i="1"/>
  <c r="G2513" i="5"/>
  <c r="L3758" i="1"/>
  <c r="G2390" i="5"/>
  <c r="L3750" i="1"/>
  <c r="G2135" i="5"/>
  <c r="L3742" i="1"/>
  <c r="G1518" i="5"/>
  <c r="L3734" i="1"/>
  <c r="G3520" i="5"/>
  <c r="L3706" i="1"/>
  <c r="G2851" i="5"/>
  <c r="L3698" i="1"/>
  <c r="G1930" i="5"/>
  <c r="L3689" i="1"/>
  <c r="G1630" i="5"/>
  <c r="L3681" i="1"/>
  <c r="G1482" i="5"/>
  <c r="L3673" i="1"/>
  <c r="G1331" i="5"/>
  <c r="L3665" i="1"/>
  <c r="G1225" i="5"/>
  <c r="L3654" i="1"/>
  <c r="G1153" i="5"/>
  <c r="L3646" i="1"/>
  <c r="G1058" i="5"/>
  <c r="L3638" i="1"/>
  <c r="G1040" i="5"/>
  <c r="L3630" i="1"/>
  <c r="G322" i="5"/>
  <c r="L3623" i="1"/>
  <c r="G122" i="5"/>
  <c r="L3615" i="1"/>
  <c r="G96" i="5"/>
  <c r="L3607" i="1"/>
  <c r="G88" i="5"/>
  <c r="L3599" i="1"/>
  <c r="G80" i="5"/>
  <c r="L3591" i="1"/>
  <c r="G56" i="5"/>
  <c r="L3583" i="1"/>
  <c r="G48" i="5"/>
  <c r="L3575" i="1"/>
  <c r="G40" i="5"/>
  <c r="L3567" i="1"/>
  <c r="G23" i="5"/>
  <c r="L3559" i="1"/>
  <c r="G3540" i="5"/>
  <c r="L3550" i="1"/>
  <c r="G3136" i="5"/>
  <c r="L3542" i="1"/>
  <c r="G2958" i="5"/>
  <c r="L3534" i="1"/>
  <c r="G2855" i="5"/>
  <c r="L3526" i="1"/>
  <c r="G1943" i="5"/>
  <c r="L3519" i="1"/>
  <c r="G1310" i="5"/>
  <c r="L3510" i="1"/>
  <c r="G995" i="5"/>
  <c r="L3502" i="1"/>
  <c r="G956" i="5"/>
  <c r="L3494" i="1"/>
  <c r="G730" i="5"/>
  <c r="L3486" i="1"/>
  <c r="G655" i="5"/>
  <c r="L3478" i="1"/>
  <c r="G642" i="5"/>
  <c r="L3470" i="1"/>
  <c r="G602" i="5"/>
  <c r="L3462" i="1"/>
  <c r="G565" i="5"/>
  <c r="L3454" i="1"/>
  <c r="G508" i="5"/>
  <c r="L3446" i="1"/>
  <c r="G385" i="5"/>
  <c r="L3438" i="1"/>
  <c r="G3383" i="5"/>
  <c r="L3283" i="1"/>
  <c r="G2028" i="5"/>
  <c r="L3275" i="1"/>
  <c r="G2735" i="5"/>
  <c r="L3264" i="1"/>
  <c r="G2518" i="5"/>
  <c r="L3256" i="1"/>
  <c r="G2294" i="5"/>
  <c r="L3248" i="1"/>
  <c r="G2046" i="5"/>
  <c r="L3240" i="1"/>
  <c r="G5002" i="5"/>
  <c r="L3207" i="1"/>
  <c r="G4672" i="5"/>
  <c r="L3227" i="1"/>
  <c r="G4474" i="5"/>
  <c r="L3198" i="1"/>
  <c r="G4396" i="5"/>
  <c r="L3190" i="1"/>
  <c r="G4306" i="5"/>
  <c r="L3182" i="1"/>
  <c r="G4165" i="5"/>
  <c r="L3175" i="1"/>
  <c r="G4085" i="5"/>
  <c r="L3168" i="1"/>
  <c r="G3906" i="5"/>
  <c r="L3161" i="1"/>
  <c r="G3820" i="5"/>
  <c r="L3154" i="1"/>
  <c r="G3761" i="5"/>
  <c r="L3149" i="1"/>
  <c r="G3680" i="5"/>
  <c r="L3141" i="1"/>
  <c r="G3608" i="5"/>
  <c r="L3134" i="1"/>
  <c r="G3473" i="5"/>
  <c r="L3129" i="1"/>
  <c r="G3219" i="5"/>
  <c r="L3121" i="1"/>
  <c r="G2617" i="5"/>
  <c r="L3232" i="1"/>
  <c r="G3530" i="5"/>
  <c r="L3107" i="1"/>
  <c r="G3309" i="5"/>
  <c r="L3099" i="1"/>
  <c r="G2373" i="5"/>
  <c r="L3090" i="1"/>
  <c r="G1257" i="5"/>
  <c r="L3082" i="1"/>
  <c r="G3740" i="5"/>
  <c r="L3074" i="1"/>
  <c r="G3308" i="5"/>
  <c r="L3066" i="1"/>
  <c r="G2251" i="5"/>
  <c r="L3058" i="1"/>
  <c r="G1957" i="5"/>
  <c r="L3050" i="1"/>
  <c r="G717" i="5"/>
  <c r="L3034" i="1"/>
  <c r="G3932" i="5"/>
  <c r="L3014" i="1"/>
  <c r="G3747" i="5"/>
  <c r="L3010" i="1"/>
  <c r="G3537" i="5"/>
  <c r="L3002" i="1"/>
  <c r="G3405" i="5"/>
  <c r="L2995" i="1"/>
  <c r="G3296" i="5"/>
  <c r="L2986" i="1"/>
  <c r="G3237" i="5"/>
  <c r="L2980" i="1"/>
  <c r="G3170" i="5"/>
  <c r="L2973" i="1"/>
  <c r="G3080" i="5"/>
  <c r="L2966" i="1"/>
  <c r="G2962" i="5"/>
  <c r="L2957" i="1"/>
  <c r="G2863" i="5"/>
  <c r="L2951" i="1"/>
  <c r="G2765" i="5"/>
  <c r="L2943" i="1"/>
  <c r="G2648" i="5"/>
  <c r="L2936" i="1"/>
  <c r="G2565" i="5"/>
  <c r="L2928" i="1"/>
  <c r="G2483" i="5"/>
  <c r="L2920" i="1"/>
  <c r="G2343" i="5"/>
  <c r="L2912" i="1"/>
  <c r="G2237" i="5"/>
  <c r="L2904" i="1"/>
  <c r="G2145" i="5"/>
  <c r="L2896" i="1"/>
  <c r="G2054" i="5"/>
  <c r="L2888" i="1"/>
  <c r="G1929" i="5"/>
  <c r="L2880" i="1"/>
  <c r="G1875" i="5"/>
  <c r="L2872" i="1"/>
  <c r="G1837" i="5"/>
  <c r="L2864" i="1"/>
  <c r="G1740" i="5"/>
  <c r="L2856" i="1"/>
  <c r="G1700" i="5"/>
  <c r="L2848" i="1"/>
  <c r="G1643" i="5"/>
  <c r="L2840" i="1"/>
  <c r="G1593" i="5"/>
  <c r="L2832" i="1"/>
  <c r="G1497" i="5"/>
  <c r="L2824" i="1"/>
  <c r="G1475" i="5"/>
  <c r="L2816" i="1"/>
  <c r="G1418" i="5"/>
  <c r="L2808" i="1"/>
  <c r="G1378" i="5"/>
  <c r="L2800" i="1"/>
  <c r="G1308" i="5"/>
  <c r="L2792" i="1"/>
  <c r="G1246" i="5"/>
  <c r="L2784" i="1"/>
  <c r="G1151" i="5"/>
  <c r="L2776" i="1"/>
  <c r="G1089" i="5"/>
  <c r="L2768" i="1"/>
  <c r="G1052" i="5"/>
  <c r="L2760" i="1"/>
  <c r="G1027" i="5"/>
  <c r="L2752" i="1"/>
  <c r="G973" i="5"/>
  <c r="L2744" i="1"/>
  <c r="G895" i="5"/>
  <c r="L2736" i="1"/>
  <c r="G851" i="5"/>
  <c r="L2728" i="1"/>
  <c r="G799" i="5"/>
  <c r="L2720" i="1"/>
  <c r="G742" i="5"/>
  <c r="L2712" i="1"/>
  <c r="G693" i="5"/>
  <c r="L2704" i="1"/>
  <c r="G652" i="5"/>
  <c r="L2696" i="1"/>
  <c r="G587" i="5"/>
  <c r="L2688" i="1"/>
  <c r="G533" i="5"/>
  <c r="L2680" i="1"/>
  <c r="G442" i="5"/>
  <c r="L2672" i="1"/>
  <c r="G401" i="5"/>
  <c r="L2663" i="1"/>
  <c r="G330" i="5"/>
  <c r="L2655" i="1"/>
  <c r="G249" i="5"/>
  <c r="L2646" i="1"/>
  <c r="G216" i="5"/>
  <c r="L2637" i="1"/>
  <c r="G178" i="5"/>
  <c r="L2629" i="1"/>
  <c r="G132" i="5"/>
  <c r="L2620" i="1"/>
  <c r="G98" i="5"/>
  <c r="L2611" i="1"/>
  <c r="G17" i="5"/>
  <c r="L2600" i="1"/>
  <c r="G637" i="5"/>
  <c r="L2589" i="1"/>
  <c r="G208" i="5"/>
  <c r="L2581" i="1"/>
  <c r="G4838" i="5"/>
  <c r="L2424" i="1"/>
  <c r="G4627" i="5"/>
  <c r="L2098" i="1"/>
  <c r="G4508" i="5"/>
  <c r="L2093" i="1"/>
  <c r="G4458" i="5"/>
  <c r="L2091" i="1"/>
  <c r="G4390" i="5"/>
  <c r="L2086" i="1"/>
  <c r="G4340" i="5"/>
  <c r="L2079" i="1"/>
  <c r="G4282" i="5"/>
  <c r="L2074" i="1"/>
  <c r="G4242" i="5"/>
  <c r="L2403" i="1"/>
  <c r="G4161" i="5"/>
  <c r="L2399" i="1"/>
  <c r="G4079" i="5"/>
  <c r="L2057" i="1"/>
  <c r="G3956" i="5"/>
  <c r="L2398" i="1"/>
  <c r="G3930" i="5"/>
  <c r="L2048" i="1"/>
  <c r="G3852" i="5"/>
  <c r="L2044" i="1"/>
  <c r="G3750" i="5"/>
  <c r="L2035" i="1"/>
  <c r="G3624" i="5"/>
  <c r="L1971" i="1"/>
  <c r="G3572" i="5"/>
  <c r="L2028" i="1"/>
  <c r="G3529" i="5"/>
  <c r="L2384" i="1"/>
  <c r="G3482" i="5"/>
  <c r="L2377" i="1"/>
  <c r="G3458" i="5"/>
  <c r="L2020" i="1"/>
  <c r="G3402" i="5"/>
  <c r="L2014" i="1"/>
  <c r="G3370" i="5"/>
  <c r="L2011" i="1"/>
  <c r="G3305" i="5"/>
  <c r="L2363" i="1"/>
  <c r="G3247" i="5"/>
  <c r="L2358" i="1"/>
  <c r="G3183" i="5"/>
  <c r="L2353" i="1"/>
  <c r="G3139" i="5"/>
  <c r="L1999" i="1"/>
  <c r="G3092" i="5"/>
  <c r="L2344" i="1"/>
  <c r="G3024" i="5"/>
  <c r="L2337" i="1"/>
  <c r="G2980" i="5"/>
  <c r="L2334" i="1"/>
  <c r="G2932" i="5"/>
  <c r="L2326" i="1"/>
  <c r="G2853" i="5"/>
  <c r="L2320" i="1"/>
  <c r="G2813" i="5"/>
  <c r="L2315" i="1"/>
  <c r="G2770" i="5"/>
  <c r="L2307" i="1"/>
  <c r="G2712" i="5"/>
  <c r="L2301" i="1"/>
  <c r="G2622" i="5"/>
  <c r="L1980" i="1"/>
  <c r="G2521" i="5"/>
  <c r="L2289" i="1"/>
  <c r="G2421" i="5"/>
  <c r="L2562" i="1"/>
  <c r="G2358" i="5"/>
  <c r="L2561" i="1"/>
  <c r="G2250" i="5"/>
  <c r="L2559" i="1"/>
  <c r="G2160" i="5"/>
  <c r="L2265" i="1"/>
  <c r="G2044" i="5"/>
  <c r="L2258" i="1"/>
  <c r="G2052" i="5"/>
  <c r="L2554" i="1"/>
  <c r="G1798" i="5"/>
  <c r="L2243" i="1"/>
  <c r="G1691" i="5"/>
  <c r="L2239" i="1"/>
  <c r="G1591" i="5"/>
  <c r="L2233" i="1"/>
  <c r="G1437" i="5"/>
  <c r="L2227" i="1"/>
  <c r="G1375" i="5"/>
  <c r="L2220" i="1"/>
  <c r="G1291" i="5"/>
  <c r="L2215" i="1"/>
  <c r="G1194" i="5"/>
  <c r="L2209" i="1"/>
  <c r="G1080" i="5"/>
  <c r="L2203" i="1"/>
  <c r="G1011" i="5"/>
  <c r="L2195" i="1"/>
  <c r="G972" i="5"/>
  <c r="L2190" i="1"/>
  <c r="G934" i="5"/>
  <c r="L2531" i="1"/>
  <c r="G880" i="5"/>
  <c r="L2180" i="1"/>
  <c r="G866" i="5"/>
  <c r="L2524" i="1"/>
  <c r="G826" i="5"/>
  <c r="L2519" i="1"/>
  <c r="G783" i="5"/>
  <c r="L2515" i="1"/>
  <c r="G746" i="5"/>
  <c r="L2161" i="1"/>
  <c r="G709" i="5"/>
  <c r="L2157" i="1"/>
  <c r="G665" i="5"/>
  <c r="L2506" i="1"/>
  <c r="G614" i="5"/>
  <c r="L2499" i="1"/>
  <c r="G543" i="5"/>
  <c r="L2148" i="1"/>
  <c r="G542" i="5"/>
  <c r="L2495" i="1"/>
  <c r="G445" i="5"/>
  <c r="L2139" i="1"/>
  <c r="G389" i="5"/>
  <c r="L2483" i="1"/>
  <c r="G328" i="5"/>
  <c r="L2478" i="1"/>
  <c r="G292" i="5"/>
  <c r="L2470" i="1"/>
  <c r="G242" i="5"/>
  <c r="L2463" i="1"/>
  <c r="G226" i="5"/>
  <c r="L2461" i="1"/>
  <c r="G177" i="5"/>
  <c r="L2451" i="1"/>
  <c r="G157" i="5"/>
  <c r="L2124" i="1"/>
  <c r="G149" i="5"/>
  <c r="L2445" i="1"/>
  <c r="G106" i="5"/>
  <c r="L2112" i="1"/>
  <c r="G67" i="5"/>
  <c r="L2105" i="1"/>
  <c r="G1146" i="5"/>
  <c r="L1929" i="1"/>
  <c r="G2274" i="5"/>
  <c r="L1915" i="1"/>
  <c r="G112" i="5"/>
  <c r="L1912" i="1"/>
  <c r="G2898" i="5"/>
  <c r="L1897" i="1"/>
  <c r="G2643" i="5"/>
  <c r="L1886" i="1"/>
  <c r="G2509" i="5"/>
  <c r="L1877" i="1"/>
  <c r="G2253" i="5"/>
  <c r="L1868" i="1"/>
  <c r="G2088" i="5"/>
  <c r="L1859" i="1"/>
  <c r="G1923" i="5"/>
  <c r="L1849" i="1"/>
  <c r="G1717" i="5"/>
  <c r="L1836" i="1"/>
  <c r="G1589" i="5"/>
  <c r="L1827" i="1"/>
  <c r="G1417" i="5"/>
  <c r="L1816" i="1"/>
  <c r="G1264" i="5"/>
  <c r="L1806" i="1"/>
  <c r="G1145" i="5"/>
  <c r="L1796" i="1"/>
  <c r="G1067" i="5"/>
  <c r="L1787" i="1"/>
  <c r="G969" i="5"/>
  <c r="L1778" i="1"/>
  <c r="G932" i="5"/>
  <c r="L1770" i="1"/>
  <c r="G845" i="5"/>
  <c r="L1761" i="1"/>
  <c r="G674" i="5"/>
  <c r="L1752" i="1"/>
  <c r="G545" i="5"/>
  <c r="L1745" i="1"/>
  <c r="G426" i="5"/>
  <c r="L1737" i="1"/>
  <c r="G351" i="5"/>
  <c r="L1725" i="1"/>
  <c r="G210" i="5"/>
  <c r="L1715" i="1"/>
  <c r="G70" i="5"/>
  <c r="L1707" i="1"/>
  <c r="G4337" i="5"/>
  <c r="L1696" i="1"/>
  <c r="G4001" i="5"/>
  <c r="L1688" i="1"/>
  <c r="G3738" i="5"/>
  <c r="L1679" i="1"/>
  <c r="G3393" i="5"/>
  <c r="L1670" i="1"/>
  <c r="G3216" i="5"/>
  <c r="L1661" i="1"/>
  <c r="G3013" i="5"/>
  <c r="L1651" i="1"/>
  <c r="G2744" i="5"/>
  <c r="L1640" i="1"/>
  <c r="G2647" i="5"/>
  <c r="L1632" i="1"/>
  <c r="G2531" i="5"/>
  <c r="L1623" i="1"/>
  <c r="G2427" i="5"/>
  <c r="L1613" i="1"/>
  <c r="G2223" i="5"/>
  <c r="L1603" i="1"/>
  <c r="G2140" i="5"/>
  <c r="L1594" i="1"/>
  <c r="G2031" i="5"/>
  <c r="L1584" i="1"/>
  <c r="G1963" i="5"/>
  <c r="L1576" i="1"/>
  <c r="G1921" i="5"/>
  <c r="L1567" i="1"/>
  <c r="G1868" i="5"/>
  <c r="L1560" i="1"/>
  <c r="G1786" i="5"/>
  <c r="L1549" i="1"/>
  <c r="G1727" i="5"/>
  <c r="L1541" i="1"/>
  <c r="G1660" i="5"/>
  <c r="L1534" i="1"/>
  <c r="G1579" i="5"/>
  <c r="L1527" i="1"/>
  <c r="G1459" i="5"/>
  <c r="L1517" i="1"/>
  <c r="G1008" i="5"/>
  <c r="L1507" i="1"/>
  <c r="G3545" i="5"/>
  <c r="L1465" i="1"/>
  <c r="G2727" i="5"/>
  <c r="L1457" i="1"/>
  <c r="G2527" i="5"/>
  <c r="L1449" i="1"/>
  <c r="G1795" i="5"/>
  <c r="L1441" i="1"/>
  <c r="G495" i="5"/>
  <c r="L1433" i="1"/>
  <c r="G3271" i="5"/>
  <c r="L5305" i="1"/>
  <c r="G4504" i="5"/>
  <c r="L5314" i="1"/>
  <c r="G2266" i="5"/>
  <c r="L5243" i="1"/>
  <c r="G4210" i="5"/>
  <c r="L4518" i="1"/>
  <c r="G3293" i="5"/>
  <c r="L5298" i="1"/>
  <c r="G1371" i="5"/>
  <c r="L5165" i="1"/>
  <c r="G776" i="5"/>
  <c r="L5137" i="1"/>
  <c r="G1365" i="5"/>
  <c r="L5159" i="1"/>
  <c r="G1019" i="5"/>
  <c r="L5141" i="1"/>
  <c r="G2292" i="5"/>
  <c r="L5226" i="1"/>
  <c r="G3757" i="5"/>
  <c r="L5181" i="1"/>
  <c r="G3891" i="5"/>
  <c r="L5106" i="1"/>
  <c r="G5036" i="5"/>
  <c r="L5269" i="1"/>
  <c r="G2890" i="5"/>
  <c r="L4781" i="1"/>
  <c r="G1658" i="5"/>
  <c r="L4811" i="1"/>
  <c r="G2362" i="5"/>
  <c r="L4840" i="1"/>
  <c r="G2981" i="5"/>
  <c r="L4854" i="1"/>
  <c r="G2314" i="5"/>
  <c r="L4837" i="1"/>
  <c r="G1824" i="5"/>
  <c r="L4775" i="1"/>
  <c r="G1507" i="5"/>
  <c r="L4766" i="1"/>
  <c r="G1536" i="5"/>
  <c r="L4767" i="1"/>
  <c r="G1288" i="5"/>
  <c r="L4754" i="1"/>
  <c r="G823" i="5"/>
  <c r="L4737" i="1"/>
  <c r="G996" i="5"/>
  <c r="L4745" i="1"/>
  <c r="G538" i="5"/>
  <c r="L4723" i="1"/>
  <c r="G1856" i="5"/>
  <c r="L4446" i="1"/>
  <c r="G864" i="5"/>
  <c r="L4639" i="1"/>
  <c r="G1127" i="5"/>
  <c r="L4645" i="1"/>
  <c r="G1163" i="5"/>
  <c r="L4648" i="1"/>
  <c r="G1075" i="5"/>
  <c r="L4640" i="1"/>
  <c r="G2220" i="5"/>
  <c r="L4455" i="1"/>
  <c r="G816" i="5"/>
  <c r="L4420" i="1"/>
  <c r="G4378" i="5"/>
  <c r="L4800" i="1"/>
  <c r="G2219" i="5"/>
  <c r="L4890" i="1"/>
  <c r="G2097" i="5"/>
  <c r="L4956" i="1"/>
  <c r="G2747" i="5"/>
  <c r="L4463" i="1"/>
  <c r="G1909" i="5"/>
  <c r="L2250" i="1"/>
  <c r="G815" i="5"/>
  <c r="L1960" i="1"/>
  <c r="G611" i="5"/>
  <c r="L1955" i="1"/>
  <c r="G230" i="5"/>
  <c r="L1942" i="1"/>
  <c r="G247" i="5"/>
  <c r="L1943" i="1"/>
  <c r="G415" i="5"/>
  <c r="L3291" i="1"/>
  <c r="G3688" i="5"/>
  <c r="L3430" i="1"/>
  <c r="G2821" i="5"/>
  <c r="L3414" i="1"/>
  <c r="G2777" i="5"/>
  <c r="L3409" i="1"/>
  <c r="G1947" i="5"/>
  <c r="L3367" i="1"/>
  <c r="G2346" i="5"/>
  <c r="L3404" i="1"/>
  <c r="G2023" i="5"/>
  <c r="L3385" i="1"/>
  <c r="G1994" i="5"/>
  <c r="L3380" i="1"/>
  <c r="G1969" i="5"/>
  <c r="L3369" i="1"/>
  <c r="G1773" i="5"/>
  <c r="L3355" i="1"/>
  <c r="G1646" i="5"/>
  <c r="L3349" i="1"/>
  <c r="G1735" i="5"/>
  <c r="L3353" i="1"/>
  <c r="G1578" i="5"/>
  <c r="L3342" i="1"/>
  <c r="G1065" i="5"/>
  <c r="L3324" i="1"/>
  <c r="G943" i="5"/>
  <c r="L3315" i="1"/>
  <c r="G912" i="5"/>
  <c r="L3312" i="1"/>
  <c r="G621" i="5"/>
  <c r="L3302" i="1"/>
  <c r="G554" i="5"/>
  <c r="L3294" i="1"/>
  <c r="G3338" i="5"/>
  <c r="L1667" i="1"/>
  <c r="G2241" i="5"/>
  <c r="L1606" i="1"/>
  <c r="G3604" i="5"/>
  <c r="L1907" i="1"/>
  <c r="G3960" i="5"/>
  <c r="L3727" i="1"/>
  <c r="G3709" i="5"/>
  <c r="L3287" i="1"/>
  <c r="G3196" i="5"/>
  <c r="L1659" i="1"/>
  <c r="G2899" i="5"/>
  <c r="L1898" i="1"/>
  <c r="G962" i="5"/>
  <c r="L1777" i="1"/>
  <c r="G1159" i="5"/>
  <c r="L1508" i="1"/>
  <c r="G3195" i="5"/>
  <c r="L1906" i="1"/>
  <c r="G1490" i="5"/>
  <c r="L1521" i="1"/>
  <c r="G12" i="5"/>
  <c r="L4268" i="1"/>
  <c r="G3768" i="5"/>
  <c r="L3110" i="1"/>
  <c r="G4101" i="5"/>
  <c r="L391" i="1"/>
  <c r="G4107" i="5"/>
  <c r="L730" i="1"/>
  <c r="G3288" i="5"/>
  <c r="L607" i="1"/>
  <c r="G3694" i="5"/>
  <c r="L109" i="1"/>
  <c r="G3697" i="5"/>
  <c r="L501" i="1"/>
  <c r="G3909" i="5"/>
  <c r="L630" i="1"/>
  <c r="G3569" i="5"/>
  <c r="L755" i="1"/>
  <c r="G4454" i="5"/>
  <c r="L115" i="1"/>
  <c r="G3621" i="5"/>
  <c r="L725" i="1"/>
  <c r="G3368" i="5"/>
  <c r="L1360" i="1"/>
  <c r="G4322" i="5"/>
  <c r="L800" i="1"/>
  <c r="G528" i="5"/>
  <c r="L430" i="1"/>
  <c r="G1140" i="5"/>
  <c r="L1234" i="1"/>
  <c r="G2071" i="5"/>
  <c r="L593" i="1"/>
  <c r="G2718" i="5"/>
  <c r="L1256" i="1"/>
  <c r="G3912" i="5"/>
  <c r="L625" i="1"/>
  <c r="G4456" i="5"/>
  <c r="L37" i="1"/>
  <c r="G4323" i="5"/>
  <c r="L368" i="1"/>
  <c r="G3065" i="5"/>
  <c r="L814" i="1"/>
  <c r="G3214" i="5"/>
  <c r="L1417" i="1"/>
  <c r="G5123" i="5"/>
  <c r="L1358" i="1"/>
  <c r="G4355" i="5"/>
  <c r="L1402" i="1"/>
  <c r="G5067" i="5"/>
  <c r="L255" i="1"/>
  <c r="G4905" i="5"/>
  <c r="L1390" i="1"/>
  <c r="G4569" i="5"/>
  <c r="L833" i="1"/>
  <c r="G4495" i="5"/>
  <c r="L591" i="1"/>
  <c r="G4925" i="5"/>
  <c r="L538" i="1"/>
  <c r="G4699" i="5"/>
  <c r="L486" i="1"/>
  <c r="G5044" i="5"/>
  <c r="L426" i="1"/>
  <c r="G4904" i="5"/>
  <c r="L399" i="1"/>
  <c r="G4957" i="5"/>
  <c r="L383" i="1"/>
  <c r="G4789" i="5"/>
  <c r="L375" i="1"/>
  <c r="G4722" i="5"/>
  <c r="L372" i="1"/>
  <c r="G4656" i="5"/>
  <c r="L356" i="1"/>
  <c r="G4493" i="5"/>
  <c r="L345" i="1"/>
  <c r="G4312" i="5"/>
  <c r="L336" i="1"/>
  <c r="G5191" i="5"/>
  <c r="L288" i="1"/>
  <c r="G5214" i="5"/>
  <c r="L289" i="1"/>
  <c r="G4975" i="5"/>
  <c r="L272" i="1"/>
  <c r="G4567" i="5"/>
  <c r="L224" i="1"/>
  <c r="G5267" i="5"/>
  <c r="L189" i="1"/>
  <c r="G4491" i="5"/>
  <c r="L76" i="1"/>
  <c r="G4352" i="5"/>
  <c r="L35" i="1"/>
  <c r="G4009" i="5"/>
  <c r="L626" i="1"/>
  <c r="G3658" i="5"/>
  <c r="L612" i="1"/>
  <c r="G4061" i="5"/>
  <c r="L1380" i="1"/>
  <c r="G4331" i="5"/>
  <c r="L1382" i="1"/>
  <c r="G3366" i="5"/>
  <c r="L1346" i="1"/>
  <c r="G4520" i="5"/>
  <c r="L1428" i="1"/>
  <c r="G3603" i="5"/>
  <c r="L1313" i="1"/>
  <c r="G4472" i="5"/>
  <c r="L1331" i="1"/>
  <c r="G2385" i="5"/>
  <c r="L1292" i="1"/>
  <c r="G4336" i="5"/>
  <c r="L1327" i="1"/>
  <c r="G3528" i="5"/>
  <c r="L1309" i="1"/>
  <c r="G3041" i="5"/>
  <c r="L1264" i="1"/>
  <c r="G4198" i="5"/>
  <c r="L1275" i="1"/>
  <c r="G4787" i="5"/>
  <c r="L1284" i="1"/>
  <c r="G3780" i="5"/>
  <c r="L1248" i="1"/>
  <c r="G3904" i="5"/>
  <c r="L1222" i="1"/>
  <c r="G2133" i="5"/>
  <c r="L1210" i="1"/>
  <c r="G2640" i="5"/>
  <c r="L1197" i="1"/>
  <c r="G2757" i="5"/>
  <c r="L1200" i="1"/>
  <c r="G4074" i="5"/>
  <c r="L1028" i="1"/>
  <c r="G4196" i="5"/>
  <c r="L1070" i="1"/>
  <c r="G4149" i="5"/>
  <c r="L1050" i="1"/>
  <c r="G5250" i="5"/>
  <c r="L1179" i="1"/>
  <c r="G5185" i="5"/>
  <c r="L1173" i="1"/>
  <c r="G5137" i="5"/>
  <c r="L1159" i="1"/>
  <c r="G4055" i="5"/>
  <c r="L1015" i="1"/>
  <c r="G3950" i="5"/>
  <c r="L964" i="1"/>
  <c r="G3974" i="5"/>
  <c r="L970" i="1"/>
  <c r="G4069" i="5"/>
  <c r="L1023" i="1"/>
  <c r="G4250" i="5"/>
  <c r="L1078" i="1"/>
  <c r="G4291" i="5"/>
  <c r="L1091" i="1"/>
  <c r="G4043" i="5"/>
  <c r="L1003" i="1"/>
  <c r="G3889" i="5"/>
  <c r="L939" i="1"/>
  <c r="G3940" i="5"/>
  <c r="L956" i="1"/>
  <c r="G4026" i="5"/>
  <c r="L995" i="1"/>
  <c r="G4643" i="5"/>
  <c r="L1134" i="1"/>
  <c r="G4692" i="5"/>
  <c r="L1143" i="1"/>
  <c r="G4850" i="5"/>
  <c r="L1155" i="1"/>
  <c r="G4624" i="5"/>
  <c r="L1118" i="1"/>
  <c r="G4641" i="5"/>
  <c r="L1132" i="1"/>
  <c r="G4620" i="5"/>
  <c r="L1114" i="1"/>
  <c r="G4638" i="5"/>
  <c r="L1129" i="1"/>
  <c r="G4603" i="5"/>
  <c r="L1113" i="1"/>
  <c r="G3888" i="5"/>
  <c r="L938" i="1"/>
  <c r="G3973" i="5"/>
  <c r="L969" i="1"/>
  <c r="G3916" i="5"/>
  <c r="L942" i="1"/>
  <c r="G3994" i="5"/>
  <c r="L976" i="1"/>
  <c r="G4091" i="5"/>
  <c r="L1032" i="1"/>
  <c r="G4021" i="5"/>
  <c r="L990" i="1"/>
  <c r="G4184" i="5"/>
  <c r="L1058" i="1"/>
  <c r="G4267" i="5"/>
  <c r="L1087" i="1"/>
  <c r="G4259" i="5"/>
  <c r="L1079" i="1"/>
  <c r="G4425" i="5"/>
  <c r="L885" i="1"/>
  <c r="G4895" i="5"/>
  <c r="L865" i="1"/>
  <c r="G3358" i="5"/>
  <c r="L857" i="1"/>
  <c r="G3497" i="5"/>
  <c r="L847" i="1"/>
  <c r="G3618" i="5"/>
  <c r="L828" i="1"/>
  <c r="G5114" i="5"/>
  <c r="L812" i="1"/>
  <c r="G4725" i="5"/>
  <c r="L773" i="1"/>
  <c r="G3732" i="5"/>
  <c r="L698" i="1"/>
  <c r="G2328" i="5"/>
  <c r="L676" i="1"/>
  <c r="G3163" i="5"/>
  <c r="L572" i="1"/>
  <c r="G2779" i="5"/>
  <c r="L492" i="1"/>
  <c r="G3256" i="5"/>
  <c r="L465" i="1"/>
  <c r="G3903" i="5"/>
  <c r="L453" i="1"/>
  <c r="G2681" i="5"/>
  <c r="L438" i="1"/>
  <c r="G3019" i="5"/>
  <c r="L440" i="1"/>
  <c r="G722" i="5"/>
  <c r="L401" i="1"/>
  <c r="G2680" i="5"/>
  <c r="L228" i="1"/>
  <c r="G5135" i="5"/>
  <c r="L192" i="1"/>
  <c r="G2826" i="5"/>
  <c r="L177" i="1"/>
  <c r="G3475" i="5"/>
  <c r="L93" i="1"/>
  <c r="G5150" i="5"/>
  <c r="L263" i="1"/>
  <c r="G4655" i="5"/>
  <c r="L1361" i="1"/>
  <c r="G5260" i="5"/>
  <c r="L1288" i="1"/>
  <c r="G4963" i="5"/>
  <c r="L1232" i="1"/>
  <c r="G4816" i="5"/>
  <c r="L1420" i="1"/>
  <c r="G5292" i="5"/>
  <c r="L914" i="1"/>
  <c r="G5257" i="5"/>
  <c r="L904" i="1"/>
  <c r="G5294" i="5"/>
  <c r="L916" i="1"/>
  <c r="G5305" i="5"/>
  <c r="L881" i="1"/>
  <c r="G5171" i="5"/>
  <c r="L840" i="1"/>
  <c r="G4815" i="5"/>
  <c r="L1400" i="1"/>
  <c r="G4948" i="5"/>
  <c r="L767" i="1"/>
  <c r="G4788" i="5"/>
  <c r="L719" i="1"/>
  <c r="G4489" i="5"/>
  <c r="L673" i="1"/>
  <c r="G4993" i="5"/>
  <c r="L653" i="1"/>
  <c r="G5080" i="5"/>
  <c r="L645" i="1"/>
  <c r="G3657" i="5"/>
  <c r="L635" i="1"/>
  <c r="G4175" i="5"/>
  <c r="L588" i="1"/>
  <c r="G5103" i="5"/>
  <c r="L568" i="1"/>
  <c r="G4907" i="5"/>
  <c r="L560" i="1"/>
  <c r="G5071" i="5"/>
  <c r="L536" i="1"/>
  <c r="G5079" i="5"/>
  <c r="L1392" i="1"/>
  <c r="G5109" i="5"/>
  <c r="L509" i="1"/>
  <c r="G5167" i="5"/>
  <c r="L482" i="1"/>
  <c r="G4814" i="5"/>
  <c r="L473" i="1"/>
  <c r="G4529" i="5"/>
  <c r="L461" i="1"/>
  <c r="G4651" i="5"/>
  <c r="L423" i="1"/>
  <c r="G4695" i="5"/>
  <c r="L394" i="1"/>
  <c r="G4813" i="5"/>
  <c r="L359" i="1"/>
  <c r="G4777" i="5"/>
  <c r="L309" i="1"/>
  <c r="G4892" i="5"/>
  <c r="L313" i="1"/>
  <c r="G4962" i="5"/>
  <c r="L316" i="1"/>
  <c r="G4871" i="5"/>
  <c r="L322" i="1"/>
  <c r="G4919" i="5"/>
  <c r="L237" i="1"/>
  <c r="G4830" i="5"/>
  <c r="L232" i="1"/>
  <c r="G4868" i="5"/>
  <c r="L233" i="1"/>
  <c r="G4774" i="5"/>
  <c r="L221" i="1"/>
  <c r="G5006" i="5"/>
  <c r="L142" i="1"/>
  <c r="G5095" i="5"/>
  <c r="L149" i="1"/>
  <c r="G5089" i="5"/>
  <c r="L148" i="1"/>
  <c r="G4720" i="5"/>
  <c r="L126" i="1"/>
  <c r="G4966" i="5"/>
  <c r="L135" i="1"/>
  <c r="G4173" i="5"/>
  <c r="L161" i="1"/>
  <c r="G4202" i="5"/>
  <c r="L162" i="1"/>
  <c r="G4650" i="5"/>
  <c r="L58" i="1"/>
  <c r="G4954" i="5"/>
  <c r="L67" i="1"/>
  <c r="G4987" i="5"/>
  <c r="L22" i="1"/>
  <c r="G3965" i="5"/>
  <c r="L30" i="1"/>
  <c r="G4366" i="5"/>
  <c r="L1349" i="1"/>
  <c r="G4484" i="5"/>
  <c r="L1229" i="1"/>
  <c r="G5275" i="5"/>
  <c r="L897" i="1"/>
  <c r="G4976" i="5"/>
  <c r="L835" i="1"/>
  <c r="G4538" i="5"/>
  <c r="L805" i="1"/>
  <c r="G3868" i="5"/>
  <c r="L756" i="1"/>
  <c r="G4732" i="5"/>
  <c r="L707" i="1"/>
  <c r="G4969" i="5"/>
  <c r="L540" i="1"/>
  <c r="G4989" i="5"/>
  <c r="L1396" i="1"/>
  <c r="G4972" i="5"/>
  <c r="L471" i="1"/>
  <c r="G4741" i="5"/>
  <c r="L407" i="1"/>
  <c r="G4884" i="5"/>
  <c r="L219" i="1"/>
  <c r="G4348" i="5"/>
  <c r="L207" i="1"/>
  <c r="G4477" i="5"/>
  <c r="L199" i="1"/>
  <c r="G4381" i="5"/>
  <c r="L88" i="1"/>
  <c r="G4276" i="5"/>
  <c r="L44" i="1"/>
  <c r="G4685" i="5"/>
  <c r="L13" i="1"/>
  <c r="G128" i="5"/>
  <c r="L2617" i="1"/>
  <c r="G413" i="5"/>
  <c r="L2667" i="1"/>
  <c r="G3414" i="5"/>
  <c r="L4048" i="1"/>
  <c r="G2838" i="5"/>
  <c r="L4016" i="1"/>
  <c r="G3346" i="5"/>
  <c r="L2441" i="1"/>
  <c r="G2791" i="5"/>
  <c r="L2432" i="1"/>
  <c r="G4600" i="5"/>
  <c r="L4264" i="1"/>
  <c r="G290" i="5"/>
  <c r="L2650" i="1"/>
  <c r="G2104" i="5"/>
  <c r="L4343" i="1"/>
  <c r="G2014" i="5"/>
  <c r="L5094" i="1"/>
  <c r="G355" i="5"/>
  <c r="L1726" i="1"/>
  <c r="G3469" i="5"/>
  <c r="L3045" i="1"/>
  <c r="G20" i="5"/>
  <c r="L1467" i="1"/>
  <c r="G3468" i="5"/>
  <c r="L1489" i="1"/>
  <c r="G2971" i="5"/>
  <c r="L1481" i="1"/>
  <c r="G2730" i="5"/>
  <c r="L1473" i="1"/>
  <c r="G2578" i="5"/>
  <c r="L5288" i="1"/>
  <c r="G2525" i="5"/>
  <c r="L5279" i="1"/>
  <c r="G1450" i="5"/>
  <c r="L5260" i="1"/>
  <c r="G1105" i="5"/>
  <c r="L5252" i="1"/>
  <c r="G2299" i="5"/>
  <c r="L5228" i="1"/>
  <c r="G2418" i="5"/>
  <c r="L5218" i="1"/>
  <c r="G5235" i="5"/>
  <c r="L5208" i="1"/>
  <c r="G5158" i="5"/>
  <c r="L5198" i="1"/>
  <c r="G3987" i="5"/>
  <c r="L5188" i="1"/>
  <c r="G3076" i="5"/>
  <c r="L5178" i="1"/>
  <c r="G1276" i="5"/>
  <c r="L5153" i="1"/>
  <c r="G633" i="5"/>
  <c r="L5133" i="1"/>
  <c r="G4881" i="5"/>
  <c r="L5118" i="1"/>
  <c r="G3509" i="5"/>
  <c r="L5103" i="1"/>
  <c r="G1005" i="5"/>
  <c r="L5083" i="1"/>
  <c r="G3298" i="5"/>
  <c r="L5066" i="1"/>
  <c r="G1759" i="5"/>
  <c r="L5058" i="1"/>
  <c r="G1197" i="5"/>
  <c r="L5050" i="1"/>
  <c r="G4727" i="5"/>
  <c r="L5041" i="1"/>
  <c r="G3984" i="5"/>
  <c r="L5032" i="1"/>
  <c r="G3633" i="5"/>
  <c r="L5023" i="1"/>
  <c r="G1387" i="5"/>
  <c r="L5015" i="1"/>
  <c r="G3953" i="5"/>
  <c r="L5006" i="1"/>
  <c r="G2983" i="5"/>
  <c r="L4995" i="1"/>
  <c r="G2435" i="5"/>
  <c r="L4987" i="1"/>
  <c r="G2091" i="5"/>
  <c r="L4978" i="1"/>
  <c r="G1534" i="5"/>
  <c r="L4969" i="1"/>
  <c r="G639" i="5"/>
  <c r="L4961" i="1"/>
  <c r="G3283" i="5"/>
  <c r="L4950" i="1"/>
  <c r="G911" i="5"/>
  <c r="L4942" i="1"/>
  <c r="G2102" i="5"/>
  <c r="L4932" i="1"/>
  <c r="G2278" i="5"/>
  <c r="L4922" i="1"/>
  <c r="G1596" i="5"/>
  <c r="L4914" i="1"/>
  <c r="G901" i="5"/>
  <c r="L4906" i="1"/>
  <c r="G2399" i="5"/>
  <c r="L4893" i="1"/>
  <c r="G3668" i="5"/>
  <c r="L4884" i="1"/>
  <c r="G4334" i="5"/>
  <c r="L4872" i="1"/>
  <c r="G3314" i="5"/>
  <c r="L4865" i="1"/>
  <c r="G2248" i="5"/>
  <c r="L4833" i="1"/>
  <c r="G2021" i="5"/>
  <c r="L4820" i="1"/>
  <c r="G1704" i="5"/>
  <c r="L4812" i="1"/>
  <c r="G4244" i="5"/>
  <c r="L4794" i="1"/>
  <c r="G3175" i="5"/>
  <c r="L4785" i="1"/>
  <c r="G518" i="5"/>
  <c r="L4720" i="1"/>
  <c r="G490" i="5"/>
  <c r="L4712" i="1"/>
  <c r="G411" i="5"/>
  <c r="L4704" i="1"/>
  <c r="G373" i="5"/>
  <c r="L4696" i="1"/>
  <c r="G341" i="5"/>
  <c r="L4688" i="1"/>
  <c r="G309" i="5"/>
  <c r="L4680" i="1"/>
  <c r="G4796" i="5"/>
  <c r="L4638" i="1"/>
  <c r="G2616" i="5"/>
  <c r="L4630" i="1"/>
  <c r="G2101" i="5"/>
  <c r="L4622" i="1"/>
  <c r="G1772" i="5"/>
  <c r="L4614" i="1"/>
  <c r="G1572" i="5"/>
  <c r="L4606" i="1"/>
  <c r="G1384" i="5"/>
  <c r="L4598" i="1"/>
  <c r="G1271" i="5"/>
  <c r="L4590" i="1"/>
  <c r="G1121" i="5"/>
  <c r="L4582" i="1"/>
  <c r="G863" i="5"/>
  <c r="L4574" i="1"/>
  <c r="G513" i="5"/>
  <c r="L4566" i="1"/>
  <c r="G334" i="5"/>
  <c r="L4558" i="1"/>
  <c r="G303" i="5"/>
  <c r="L4550" i="1"/>
  <c r="G250" i="5"/>
  <c r="L4542" i="1"/>
  <c r="G3343" i="5"/>
  <c r="L4534" i="1"/>
  <c r="G2887" i="5"/>
  <c r="L4526" i="1"/>
  <c r="G3593" i="5"/>
  <c r="L4517" i="1"/>
  <c r="G2913" i="5"/>
  <c r="L4508" i="1"/>
  <c r="G2722" i="5"/>
  <c r="L4497" i="1"/>
  <c r="G2405" i="5"/>
  <c r="L4490" i="1"/>
  <c r="G2198" i="5"/>
  <c r="L4482" i="1"/>
  <c r="G1754" i="5"/>
  <c r="L4474" i="1"/>
  <c r="G3335" i="5"/>
  <c r="L4436" i="1"/>
  <c r="G1312" i="5"/>
  <c r="L4433" i="1"/>
  <c r="G485" i="5"/>
  <c r="L4425" i="1"/>
  <c r="G939" i="5"/>
  <c r="L4416" i="1"/>
  <c r="G2875" i="5"/>
  <c r="L4408" i="1"/>
  <c r="G4170" i="5"/>
  <c r="L4400" i="1"/>
  <c r="G1347" i="5"/>
  <c r="L4392" i="1"/>
  <c r="G3801" i="5"/>
  <c r="L4384" i="1"/>
  <c r="G3574" i="5"/>
  <c r="L4378" i="1"/>
  <c r="G3188" i="5"/>
  <c r="L4368" i="1"/>
  <c r="G2698" i="5"/>
  <c r="L4360" i="1"/>
  <c r="G1694" i="5"/>
  <c r="L4352" i="1"/>
  <c r="G862" i="5"/>
  <c r="L4332" i="1"/>
  <c r="G805" i="5"/>
  <c r="L4309" i="1"/>
  <c r="G707" i="5"/>
  <c r="L4324" i="1"/>
  <c r="G423" i="5"/>
  <c r="L4318" i="1"/>
  <c r="G266" i="5"/>
  <c r="L4310" i="1"/>
  <c r="G1804" i="5"/>
  <c r="L4265" i="1"/>
  <c r="G202" i="5"/>
  <c r="L4284" i="1"/>
  <c r="G65" i="5"/>
  <c r="L4276" i="1"/>
  <c r="G3584" i="5"/>
  <c r="L4262" i="1"/>
  <c r="G2463" i="5"/>
  <c r="L4254" i="1"/>
  <c r="G1061" i="5"/>
  <c r="L4247" i="1"/>
  <c r="G4284" i="5"/>
  <c r="L4237" i="1"/>
  <c r="G3901" i="5"/>
  <c r="L4230" i="1"/>
  <c r="G3778" i="5"/>
  <c r="L4222" i="1"/>
  <c r="G3644" i="5"/>
  <c r="L4214" i="1"/>
  <c r="G3448" i="5"/>
  <c r="L4206" i="1"/>
  <c r="G3057" i="5"/>
  <c r="L4198" i="1"/>
  <c r="G2571" i="5"/>
  <c r="L4190" i="1"/>
  <c r="G2434" i="5"/>
  <c r="L4184" i="1"/>
  <c r="G2215" i="5"/>
  <c r="L4174" i="1"/>
  <c r="G1917" i="5"/>
  <c r="L4166" i="1"/>
  <c r="G1851" i="5"/>
  <c r="L4158" i="1"/>
  <c r="G1751" i="5"/>
  <c r="L4150" i="1"/>
  <c r="G1603" i="5"/>
  <c r="L4142" i="1"/>
  <c r="G1427" i="5"/>
  <c r="L4134" i="1"/>
  <c r="G1346" i="5"/>
  <c r="L4126" i="1"/>
  <c r="G1260" i="5"/>
  <c r="L4118" i="1"/>
  <c r="G768" i="5"/>
  <c r="L4110" i="1"/>
  <c r="G3558" i="5"/>
  <c r="L4097" i="1"/>
  <c r="G2370" i="5"/>
  <c r="L4087" i="1"/>
  <c r="G1720" i="5"/>
  <c r="L4079" i="1"/>
  <c r="G1441" i="5"/>
  <c r="L4069" i="1"/>
  <c r="G3665" i="5"/>
  <c r="L4059" i="1"/>
  <c r="G3426" i="5"/>
  <c r="L4049" i="1"/>
  <c r="G3208" i="5"/>
  <c r="L4036" i="1"/>
  <c r="G2973" i="5"/>
  <c r="L4025" i="1"/>
  <c r="G2760" i="5"/>
  <c r="L4014" i="1"/>
  <c r="G2646" i="5"/>
  <c r="L4005" i="1"/>
  <c r="G2286" i="5"/>
  <c r="L3997" i="1"/>
  <c r="G4296" i="5"/>
  <c r="L3984" i="1"/>
  <c r="G2409" i="5"/>
  <c r="L3976" i="1"/>
  <c r="G2404" i="5"/>
  <c r="L3969" i="1"/>
  <c r="G2259" i="5"/>
  <c r="L3961" i="1"/>
  <c r="G1396" i="5"/>
  <c r="L3954" i="1"/>
  <c r="G1170" i="5"/>
  <c r="L3946" i="1"/>
  <c r="G928" i="5"/>
  <c r="L3938" i="1"/>
  <c r="G767" i="5"/>
  <c r="L3929" i="1"/>
  <c r="G682" i="5"/>
  <c r="L3921" i="1"/>
  <c r="G1820" i="5"/>
  <c r="L3912" i="1"/>
  <c r="G1781" i="5"/>
  <c r="L3905" i="1"/>
  <c r="G1555" i="5"/>
  <c r="L3897" i="1"/>
  <c r="G1399" i="5"/>
  <c r="L3889" i="1"/>
  <c r="G1212" i="5"/>
  <c r="L3881" i="1"/>
  <c r="G899" i="5"/>
  <c r="L3873" i="1"/>
  <c r="G753" i="5"/>
  <c r="L3865" i="1"/>
  <c r="G580" i="5"/>
  <c r="L3857" i="1"/>
  <c r="G477" i="5"/>
  <c r="L3849" i="1"/>
  <c r="G394" i="5"/>
  <c r="L3841" i="1"/>
  <c r="G287" i="5"/>
  <c r="L3833" i="1"/>
  <c r="G1554" i="5"/>
  <c r="L3824" i="1"/>
  <c r="G663" i="5"/>
  <c r="L3816" i="1"/>
  <c r="G3332" i="5"/>
  <c r="L3808" i="1"/>
  <c r="G2486" i="5"/>
  <c r="L3795" i="1"/>
  <c r="G4501" i="5"/>
  <c r="L3791" i="1"/>
  <c r="G3810" i="5"/>
  <c r="L3787" i="1"/>
  <c r="G3557" i="5"/>
  <c r="L3718" i="1"/>
  <c r="G3187" i="5"/>
  <c r="L3775" i="1"/>
  <c r="G2935" i="5"/>
  <c r="L3714" i="1"/>
  <c r="G2678" i="5"/>
  <c r="L3712" i="1"/>
  <c r="G2496" i="5"/>
  <c r="L3757" i="1"/>
  <c r="G2359" i="5"/>
  <c r="L3749" i="1"/>
  <c r="G2117" i="5"/>
  <c r="L3741" i="1"/>
  <c r="G1205" i="5"/>
  <c r="L3733" i="1"/>
  <c r="G2374" i="5"/>
  <c r="L3705" i="1"/>
  <c r="G2768" i="5"/>
  <c r="L3696" i="1"/>
  <c r="G1900" i="5"/>
  <c r="L3688" i="1"/>
  <c r="G1629" i="5"/>
  <c r="L3680" i="1"/>
  <c r="G1481" i="5"/>
  <c r="L3672" i="1"/>
  <c r="G1330" i="5"/>
  <c r="L3664" i="1"/>
  <c r="G1224" i="5"/>
  <c r="L3653" i="1"/>
  <c r="G1152" i="5"/>
  <c r="L3645" i="1"/>
  <c r="G1057" i="5"/>
  <c r="L3637" i="1"/>
  <c r="G1031" i="5"/>
  <c r="L3629" i="1"/>
  <c r="G321" i="5"/>
  <c r="L3622" i="1"/>
  <c r="G121" i="5"/>
  <c r="L3614" i="1"/>
  <c r="G95" i="5"/>
  <c r="L3606" i="1"/>
  <c r="G87" i="5"/>
  <c r="L3598" i="1"/>
  <c r="G79" i="5"/>
  <c r="L3590" i="1"/>
  <c r="G55" i="5"/>
  <c r="L3582" i="1"/>
  <c r="G47" i="5"/>
  <c r="L3574" i="1"/>
  <c r="G39" i="5"/>
  <c r="L3566" i="1"/>
  <c r="G4002" i="5"/>
  <c r="L3557" i="1"/>
  <c r="G3503" i="5"/>
  <c r="L3549" i="1"/>
  <c r="G3128" i="5"/>
  <c r="L3541" i="1"/>
  <c r="G2957" i="5"/>
  <c r="L3533" i="1"/>
  <c r="G2850" i="5"/>
  <c r="L3525" i="1"/>
  <c r="G1899" i="5"/>
  <c r="L3518" i="1"/>
  <c r="G1258" i="5"/>
  <c r="L3509" i="1"/>
  <c r="G994" i="5"/>
  <c r="L3501" i="1"/>
  <c r="G909" i="5"/>
  <c r="L3493" i="1"/>
  <c r="G729" i="5"/>
  <c r="L3485" i="1"/>
  <c r="G654" i="5"/>
  <c r="L3477" i="1"/>
  <c r="G625" i="5"/>
  <c r="L3469" i="1"/>
  <c r="G601" i="5"/>
  <c r="L3461" i="1"/>
  <c r="G564" i="5"/>
  <c r="L3453" i="1"/>
  <c r="G507" i="5"/>
  <c r="L3445" i="1"/>
  <c r="G352" i="5"/>
  <c r="L3437" i="1"/>
  <c r="G3220" i="5"/>
  <c r="L3282" i="1"/>
  <c r="G1937" i="5"/>
  <c r="L3274" i="1"/>
  <c r="G2713" i="5"/>
  <c r="L3263" i="1"/>
  <c r="G2497" i="5"/>
  <c r="L3255" i="1"/>
  <c r="G2279" i="5"/>
  <c r="L3247" i="1"/>
  <c r="G2045" i="5"/>
  <c r="L3239" i="1"/>
  <c r="G4968" i="5"/>
  <c r="L3230" i="1"/>
  <c r="G4668" i="5"/>
  <c r="L3202" i="1"/>
  <c r="G4466" i="5"/>
  <c r="L3197" i="1"/>
  <c r="G4380" i="5"/>
  <c r="L3189" i="1"/>
  <c r="G4281" i="5"/>
  <c r="L3181" i="1"/>
  <c r="G4155" i="5"/>
  <c r="L3222" i="1"/>
  <c r="G4062" i="5"/>
  <c r="L3167" i="1"/>
  <c r="G3905" i="5"/>
  <c r="L3160" i="1"/>
  <c r="G3819" i="5"/>
  <c r="L3153" i="1"/>
  <c r="G3752" i="5"/>
  <c r="L3148" i="1"/>
  <c r="G3663" i="5"/>
  <c r="L3140" i="1"/>
  <c r="G3590" i="5"/>
  <c r="L3133" i="1"/>
  <c r="G3472" i="5"/>
  <c r="L3128" i="1"/>
  <c r="G3207" i="5"/>
  <c r="L3120" i="1"/>
  <c r="G2472" i="5"/>
  <c r="L3208" i="1"/>
  <c r="G3501" i="5"/>
  <c r="L3105" i="1"/>
  <c r="G3251" i="5"/>
  <c r="L3098" i="1"/>
  <c r="G2345" i="5"/>
  <c r="L3089" i="1"/>
  <c r="G1131" i="5"/>
  <c r="L3081" i="1"/>
  <c r="G3727" i="5"/>
  <c r="L3073" i="1"/>
  <c r="G3239" i="5"/>
  <c r="L3065" i="1"/>
  <c r="G2183" i="5"/>
  <c r="L3057" i="1"/>
  <c r="G1956" i="5"/>
  <c r="L3049" i="1"/>
  <c r="G525" i="5"/>
  <c r="L3033" i="1"/>
  <c r="G3817" i="5"/>
  <c r="L3013" i="1"/>
  <c r="G3726" i="5"/>
  <c r="L3009" i="1"/>
  <c r="G3506" i="5"/>
  <c r="L3001" i="1"/>
  <c r="G3396" i="5"/>
  <c r="L2993" i="1"/>
  <c r="G3295" i="5"/>
  <c r="L2985" i="1"/>
  <c r="G3236" i="5"/>
  <c r="L2979" i="1"/>
  <c r="G3147" i="5"/>
  <c r="L2972" i="1"/>
  <c r="G3073" i="5"/>
  <c r="L3020" i="1"/>
  <c r="G3047" i="5"/>
  <c r="L2964" i="1"/>
  <c r="G2854" i="5"/>
  <c r="L2950" i="1"/>
  <c r="G2752" i="5"/>
  <c r="L2942" i="1"/>
  <c r="G2644" i="5"/>
  <c r="L2935" i="1"/>
  <c r="G2554" i="5"/>
  <c r="L2927" i="1"/>
  <c r="G2448" i="5"/>
  <c r="L2919" i="1"/>
  <c r="G2342" i="5"/>
  <c r="L2911" i="1"/>
  <c r="G2213" i="5"/>
  <c r="L2903" i="1"/>
  <c r="G2114" i="5"/>
  <c r="L2895" i="1"/>
  <c r="G2035" i="5"/>
  <c r="L2887" i="1"/>
  <c r="G1926" i="5"/>
  <c r="L2879" i="1"/>
  <c r="G1857" i="5"/>
  <c r="L2871" i="1"/>
  <c r="G1826" i="5"/>
  <c r="L2863" i="1"/>
  <c r="G1739" i="5"/>
  <c r="L2855" i="1"/>
  <c r="G1682" i="5"/>
  <c r="L2847" i="1"/>
  <c r="G1642" i="5"/>
  <c r="L2839" i="1"/>
  <c r="G1592" i="5"/>
  <c r="L2831" i="1"/>
  <c r="G1496" i="5"/>
  <c r="L2823" i="1"/>
  <c r="G1474" i="5"/>
  <c r="L2815" i="1"/>
  <c r="G1408" i="5"/>
  <c r="L2807" i="1"/>
  <c r="G1377" i="5"/>
  <c r="L2799" i="1"/>
  <c r="G1307" i="5"/>
  <c r="L2791" i="1"/>
  <c r="G1210" i="5"/>
  <c r="L2783" i="1"/>
  <c r="G1150" i="5"/>
  <c r="L2775" i="1"/>
  <c r="G1088" i="5"/>
  <c r="L2767" i="1"/>
  <c r="G1051" i="5"/>
  <c r="L2759" i="1"/>
  <c r="G1026" i="5"/>
  <c r="L2751" i="1"/>
  <c r="G920" i="5"/>
  <c r="L2743" i="1"/>
  <c r="G886" i="5"/>
  <c r="L2735" i="1"/>
  <c r="G850" i="5"/>
  <c r="L2727" i="1"/>
  <c r="G786" i="5"/>
  <c r="L2719" i="1"/>
  <c r="G741" i="5"/>
  <c r="L2711" i="1"/>
  <c r="G692" i="5"/>
  <c r="L2703" i="1"/>
  <c r="G617" i="5"/>
  <c r="L2695" i="1"/>
  <c r="G586" i="5"/>
  <c r="L2687" i="1"/>
  <c r="G474" i="5"/>
  <c r="L2679" i="1"/>
  <c r="G436" i="5"/>
  <c r="L2671" i="1"/>
  <c r="G400" i="5"/>
  <c r="L2662" i="1"/>
  <c r="G329" i="5"/>
  <c r="L2654" i="1"/>
  <c r="G246" i="5"/>
  <c r="L2645" i="1"/>
  <c r="G215" i="5"/>
  <c r="L2636" i="1"/>
  <c r="G169" i="5"/>
  <c r="L2628" i="1"/>
  <c r="G131" i="5"/>
  <c r="L2619" i="1"/>
  <c r="G69" i="5"/>
  <c r="L2609" i="1"/>
  <c r="G14" i="5"/>
  <c r="L2599" i="1"/>
  <c r="G498" i="5"/>
  <c r="L2588" i="1"/>
  <c r="G207" i="5"/>
  <c r="L2580" i="1"/>
  <c r="G4837" i="5"/>
  <c r="L2423" i="1"/>
  <c r="G4553" i="5"/>
  <c r="L2097" i="1"/>
  <c r="G4554" i="5"/>
  <c r="L2419" i="1"/>
  <c r="G4457" i="5"/>
  <c r="L2411" i="1"/>
  <c r="G4389" i="5"/>
  <c r="L2085" i="1"/>
  <c r="G4338" i="5"/>
  <c r="L2078" i="1"/>
  <c r="G4275" i="5"/>
  <c r="L2405" i="1"/>
  <c r="G4222" i="5"/>
  <c r="L2069" i="1"/>
  <c r="G4129" i="5"/>
  <c r="L2062" i="1"/>
  <c r="G4033" i="5"/>
  <c r="L2056" i="1"/>
  <c r="G3952" i="5"/>
  <c r="L1975" i="1"/>
  <c r="G3828" i="5"/>
  <c r="L2395" i="1"/>
  <c r="G3772" i="5"/>
  <c r="L2394" i="1"/>
  <c r="G3739" i="5"/>
  <c r="L1972" i="1"/>
  <c r="G3623" i="5"/>
  <c r="L2031" i="1"/>
  <c r="G3606" i="5"/>
  <c r="L2578" i="1"/>
  <c r="G3571" i="5"/>
  <c r="L2576" i="1"/>
  <c r="G3481" i="5"/>
  <c r="L2022" i="1"/>
  <c r="G3457" i="5"/>
  <c r="L2019" i="1"/>
  <c r="G3401" i="5"/>
  <c r="L2370" i="1"/>
  <c r="G3340" i="5"/>
  <c r="L2010" i="1"/>
  <c r="G3304" i="5"/>
  <c r="L2008" i="1"/>
  <c r="G3235" i="5"/>
  <c r="L2006" i="1"/>
  <c r="G3169" i="5"/>
  <c r="L2352" i="1"/>
  <c r="G3131" i="5"/>
  <c r="L2348" i="1"/>
  <c r="G3056" i="5"/>
  <c r="L2343" i="1"/>
  <c r="G3023" i="5"/>
  <c r="L2336" i="1"/>
  <c r="G2975" i="5"/>
  <c r="L1992" i="1"/>
  <c r="G2921" i="5"/>
  <c r="L2325" i="1"/>
  <c r="G2861" i="5"/>
  <c r="L2322" i="1"/>
  <c r="G2800" i="5"/>
  <c r="L2314" i="1"/>
  <c r="G2759" i="5"/>
  <c r="L2306" i="1"/>
  <c r="G2695" i="5"/>
  <c r="L2300" i="1"/>
  <c r="G2607" i="5"/>
  <c r="L1986" i="1"/>
  <c r="G2517" i="5"/>
  <c r="L2564" i="1"/>
  <c r="G2424" i="5"/>
  <c r="L1979" i="1"/>
  <c r="G2303" i="5"/>
  <c r="L2276" i="1"/>
  <c r="G2230" i="5"/>
  <c r="L2558" i="1"/>
  <c r="G2153" i="5"/>
  <c r="L2264" i="1"/>
  <c r="G2034" i="5"/>
  <c r="L2553" i="1"/>
  <c r="G1913" i="5"/>
  <c r="L2551" i="1"/>
  <c r="G1808" i="5"/>
  <c r="L1985" i="1"/>
  <c r="G1666" i="5"/>
  <c r="L2238" i="1"/>
  <c r="G1590" i="5"/>
  <c r="L2232" i="1"/>
  <c r="G1425" i="5"/>
  <c r="L2226" i="1"/>
  <c r="G1338" i="5"/>
  <c r="L2219" i="1"/>
  <c r="G1267" i="5"/>
  <c r="L2214" i="1"/>
  <c r="G1193" i="5"/>
  <c r="L2208" i="1"/>
  <c r="G1071" i="5"/>
  <c r="L2202" i="1"/>
  <c r="G1002" i="5"/>
  <c r="L2194" i="1"/>
  <c r="G971" i="5"/>
  <c r="L2189" i="1"/>
  <c r="G927" i="5"/>
  <c r="L2530" i="1"/>
  <c r="G879" i="5"/>
  <c r="L2526" i="1"/>
  <c r="G849" i="5"/>
  <c r="L2523" i="1"/>
  <c r="G812" i="5"/>
  <c r="L2172" i="1"/>
  <c r="G782" i="5"/>
  <c r="L2167" i="1"/>
  <c r="G737" i="5"/>
  <c r="L2514" i="1"/>
  <c r="G708" i="5"/>
  <c r="L2156" i="1"/>
  <c r="G653" i="5"/>
  <c r="L2153" i="1"/>
  <c r="G613" i="5"/>
  <c r="L2498" i="1"/>
  <c r="G523" i="5"/>
  <c r="L2494" i="1"/>
  <c r="G480" i="5"/>
  <c r="L2145" i="1"/>
  <c r="G444" i="5"/>
  <c r="L2488" i="1"/>
  <c r="G388" i="5"/>
  <c r="L2482" i="1"/>
  <c r="G313" i="5"/>
  <c r="L2477" i="1"/>
  <c r="G282" i="5"/>
  <c r="L2133" i="1"/>
  <c r="G231" i="5"/>
  <c r="L2132" i="1"/>
  <c r="G195" i="5"/>
  <c r="L2456" i="1"/>
  <c r="G176" i="5"/>
  <c r="L2450" i="1"/>
  <c r="G154" i="5"/>
  <c r="L2123" i="1"/>
  <c r="G138" i="5"/>
  <c r="L2444" i="1"/>
  <c r="G105" i="5"/>
  <c r="L2111" i="1"/>
  <c r="G60" i="5"/>
  <c r="L2104" i="1"/>
  <c r="G1079" i="5"/>
  <c r="L1928" i="1"/>
  <c r="G2152" i="5"/>
  <c r="L1914" i="1"/>
  <c r="G4255" i="5"/>
  <c r="L1910" i="1"/>
  <c r="G2884" i="5"/>
  <c r="L1896" i="1"/>
  <c r="G2632" i="5"/>
  <c r="L1885" i="1"/>
  <c r="G2446" i="5"/>
  <c r="L1876" i="1"/>
  <c r="G2252" i="5"/>
  <c r="L1867" i="1"/>
  <c r="G2076" i="5"/>
  <c r="L1858" i="1"/>
  <c r="G1870" i="5"/>
  <c r="L1847" i="1"/>
  <c r="G1690" i="5"/>
  <c r="L1835" i="1"/>
  <c r="G1588" i="5"/>
  <c r="L1826" i="1"/>
  <c r="G1403" i="5"/>
  <c r="L1814" i="1"/>
  <c r="G1241" i="5"/>
  <c r="L1805" i="1"/>
  <c r="G1144" i="5"/>
  <c r="L1795" i="1"/>
  <c r="G1048" i="5"/>
  <c r="L1786" i="1"/>
  <c r="G954" i="5"/>
  <c r="L1911" i="1"/>
  <c r="G925" i="5"/>
  <c r="L1769" i="1"/>
  <c r="G825" i="5"/>
  <c r="L1760" i="1"/>
  <c r="G673" i="5"/>
  <c r="L1751" i="1"/>
  <c r="G540" i="5"/>
  <c r="L1744" i="1"/>
  <c r="G422" i="5"/>
  <c r="L1735" i="1"/>
  <c r="G325" i="5"/>
  <c r="L1724" i="1"/>
  <c r="G197" i="5"/>
  <c r="L1714" i="1"/>
  <c r="G32" i="5"/>
  <c r="L1706" i="1"/>
  <c r="G4307" i="5"/>
  <c r="L1695" i="1"/>
  <c r="G3976" i="5"/>
  <c r="L1687" i="1"/>
  <c r="G3710" i="5"/>
  <c r="L1678" i="1"/>
  <c r="G3376" i="5"/>
  <c r="L1669" i="1"/>
  <c r="G3199" i="5"/>
  <c r="L1660" i="1"/>
  <c r="G2985" i="5"/>
  <c r="L1650" i="1"/>
  <c r="G2731" i="5"/>
  <c r="L1639" i="1"/>
  <c r="G2619" i="5"/>
  <c r="L1631" i="1"/>
  <c r="G2494" i="5"/>
  <c r="L1621" i="1"/>
  <c r="G2426" i="5"/>
  <c r="L1612" i="1"/>
  <c r="G2212" i="5"/>
  <c r="L1602" i="1"/>
  <c r="G2124" i="5"/>
  <c r="L1593" i="1"/>
  <c r="G2025" i="5"/>
  <c r="L1582" i="1"/>
  <c r="G1955" i="5"/>
  <c r="L1575" i="1"/>
  <c r="G1920" i="5"/>
  <c r="L1566" i="1"/>
  <c r="G1848" i="5"/>
  <c r="L1557" i="1"/>
  <c r="G1785" i="5"/>
  <c r="L1548" i="1"/>
  <c r="G1726" i="5"/>
  <c r="L1540" i="1"/>
  <c r="G1659" i="5"/>
  <c r="L1533" i="1"/>
  <c r="G1550" i="5"/>
  <c r="L1525" i="1"/>
  <c r="G1565" i="5"/>
  <c r="L1526" i="1"/>
  <c r="G902" i="5"/>
  <c r="L1506" i="1"/>
  <c r="G3505" i="5"/>
  <c r="L1464" i="1"/>
  <c r="G2726" i="5"/>
  <c r="L1456" i="1"/>
  <c r="G2520" i="5"/>
  <c r="L1448" i="1"/>
  <c r="G1415" i="5"/>
  <c r="L1440" i="1"/>
  <c r="G469" i="5"/>
  <c r="L1432" i="1"/>
  <c r="G3270" i="5"/>
  <c r="L5304" i="1"/>
  <c r="G4503" i="5"/>
  <c r="L5313" i="1"/>
  <c r="G2265" i="5"/>
  <c r="L5242" i="1"/>
  <c r="G2657" i="5"/>
  <c r="L5100" i="1"/>
  <c r="G3141" i="5"/>
  <c r="L5297" i="1"/>
  <c r="G1370" i="5"/>
  <c r="L5164" i="1"/>
  <c r="G775" i="5"/>
  <c r="L5136" i="1"/>
  <c r="G1364" i="5"/>
  <c r="L5158" i="1"/>
  <c r="G2653" i="5"/>
  <c r="L5096" i="1"/>
  <c r="G2466" i="5"/>
  <c r="L5232" i="1"/>
  <c r="G1263" i="5"/>
  <c r="L5151" i="1"/>
  <c r="G1515" i="5"/>
  <c r="L5086" i="1"/>
  <c r="G5035" i="5"/>
  <c r="L5268" i="1"/>
  <c r="G2750" i="5"/>
  <c r="L4780" i="1"/>
  <c r="G1610" i="5"/>
  <c r="L4809" i="1"/>
  <c r="G2287" i="5"/>
  <c r="L4836" i="1"/>
  <c r="G2804" i="5"/>
  <c r="L4850" i="1"/>
  <c r="G2273" i="5"/>
  <c r="L4834" i="1"/>
  <c r="G1748" i="5"/>
  <c r="L4774" i="1"/>
  <c r="G1506" i="5"/>
  <c r="L4765" i="1"/>
  <c r="G1451" i="5"/>
  <c r="L4758" i="1"/>
  <c r="G1189" i="5"/>
  <c r="L4752" i="1"/>
  <c r="G822" i="5"/>
  <c r="L4736" i="1"/>
  <c r="G947" i="5"/>
  <c r="L4744" i="1"/>
  <c r="G522" i="5"/>
  <c r="L4722" i="1"/>
  <c r="G1806" i="5"/>
  <c r="L4445" i="1"/>
  <c r="G1287" i="5"/>
  <c r="L4659" i="1"/>
  <c r="G1078" i="5"/>
  <c r="L4643" i="1"/>
  <c r="G1076" i="5"/>
  <c r="L4641" i="1"/>
  <c r="G2538" i="5"/>
  <c r="L4460" i="1"/>
  <c r="G2106" i="5"/>
  <c r="L4452" i="1"/>
  <c r="G1587" i="5"/>
  <c r="L4901" i="1"/>
  <c r="G4145" i="5"/>
  <c r="L4799" i="1"/>
  <c r="G568" i="5"/>
  <c r="L4940" i="1"/>
  <c r="G2749" i="5"/>
  <c r="L4465" i="1"/>
  <c r="G983" i="5"/>
  <c r="L4928" i="1"/>
  <c r="G2061" i="5"/>
  <c r="L1969" i="1"/>
  <c r="G713" i="5"/>
  <c r="L1957" i="1"/>
  <c r="G440" i="5"/>
  <c r="L1952" i="1"/>
  <c r="G343" i="5"/>
  <c r="L1947" i="1"/>
  <c r="G151" i="5"/>
  <c r="L1934" i="1"/>
  <c r="G414" i="5"/>
  <c r="L3290" i="1"/>
  <c r="G3640" i="5"/>
  <c r="L3429" i="1"/>
  <c r="G2896" i="5"/>
  <c r="L3415" i="1"/>
  <c r="G2400" i="5"/>
  <c r="L3405" i="1"/>
  <c r="G1946" i="5"/>
  <c r="L3366" i="1"/>
  <c r="G2516" i="5"/>
  <c r="L3406" i="1"/>
  <c r="G2039" i="5"/>
  <c r="L3386" i="1"/>
  <c r="G1973" i="5"/>
  <c r="L3373" i="1"/>
  <c r="G1968" i="5"/>
  <c r="L3368" i="1"/>
  <c r="G1707" i="5"/>
  <c r="L3352" i="1"/>
  <c r="G1513" i="5"/>
  <c r="L3340" i="1"/>
  <c r="G2188" i="5"/>
  <c r="L3396" i="1"/>
  <c r="G1491" i="5"/>
  <c r="L3337" i="1"/>
  <c r="G1093" i="5"/>
  <c r="L3326" i="1"/>
  <c r="G942" i="5"/>
  <c r="L3314" i="1"/>
  <c r="G876" i="5"/>
  <c r="L3311" i="1"/>
  <c r="G620" i="5"/>
  <c r="L3301" i="1"/>
  <c r="G553" i="5"/>
  <c r="L3293" i="1"/>
  <c r="G3079" i="5"/>
  <c r="L1653" i="1"/>
  <c r="G5014" i="5"/>
  <c r="L4108" i="1"/>
  <c r="G2953" i="5"/>
  <c r="L4023" i="1"/>
  <c r="G3784" i="5"/>
  <c r="L3271" i="1"/>
  <c r="G3428" i="5"/>
  <c r="L3285" i="1"/>
  <c r="G284" i="5"/>
  <c r="L1721" i="1"/>
  <c r="G1685" i="5"/>
  <c r="L1833" i="1"/>
  <c r="G856" i="5"/>
  <c r="L1762" i="1"/>
  <c r="G760" i="5"/>
  <c r="L1503" i="1"/>
  <c r="G3050" i="5"/>
  <c r="L1902" i="1"/>
  <c r="G3954" i="5"/>
  <c r="L1494" i="1"/>
  <c r="G7" i="5"/>
  <c r="L4267" i="1"/>
  <c r="G3068" i="5"/>
  <c r="L3096" i="1"/>
  <c r="G3285" i="5"/>
  <c r="L597" i="1"/>
  <c r="G3287" i="5"/>
  <c r="L602" i="1"/>
  <c r="G2689" i="5"/>
  <c r="L737" i="1"/>
  <c r="G3695" i="5"/>
  <c r="L110" i="1"/>
  <c r="G4226" i="5"/>
  <c r="L530" i="1"/>
  <c r="G4451" i="5"/>
  <c r="L633" i="1"/>
  <c r="G4324" i="5"/>
  <c r="L758" i="1"/>
  <c r="G4317" i="5"/>
  <c r="L320" i="1"/>
  <c r="G4374" i="5"/>
  <c r="L732" i="1"/>
  <c r="G4228" i="5"/>
  <c r="L794" i="1"/>
  <c r="G1675" i="5"/>
  <c r="L41" i="1"/>
  <c r="G2501" i="5"/>
  <c r="L437" i="1"/>
  <c r="G1678" i="5"/>
  <c r="L1259" i="1"/>
  <c r="G2502" i="5"/>
  <c r="L677" i="1"/>
  <c r="G1982" i="5"/>
  <c r="L1262" i="1"/>
  <c r="G3701" i="5"/>
  <c r="L615" i="1"/>
  <c r="G4229" i="5"/>
  <c r="L73" i="1"/>
  <c r="G4234" i="5"/>
  <c r="L584" i="1"/>
  <c r="G2134" i="5"/>
  <c r="L1404" i="1"/>
  <c r="G2995" i="5"/>
  <c r="L1414" i="1"/>
  <c r="G3213" i="5"/>
  <c r="L1416" i="1"/>
  <c r="G5062" i="5"/>
  <c r="L1355" i="1"/>
  <c r="G5309" i="5"/>
  <c r="L1343" i="1"/>
  <c r="G4821" i="5"/>
  <c r="L253" i="1"/>
  <c r="G5104" i="5"/>
  <c r="L1401" i="1"/>
  <c r="G5047" i="5"/>
  <c r="L1363" i="1"/>
  <c r="G4664" i="5"/>
  <c r="L528" i="1"/>
  <c r="G4782" i="5"/>
  <c r="L488" i="1"/>
  <c r="G4750" i="5"/>
  <c r="L425" i="1"/>
  <c r="G4657" i="5"/>
  <c r="L398" i="1"/>
  <c r="G4793" i="5"/>
  <c r="L379" i="1"/>
  <c r="G4820" i="5"/>
  <c r="L382" i="1"/>
  <c r="G4404" i="5"/>
  <c r="L344" i="1"/>
  <c r="G4412" i="5"/>
  <c r="L340" i="1"/>
  <c r="G3842" i="5"/>
  <c r="L331" i="1"/>
  <c r="G5190" i="5"/>
  <c r="L287" i="1"/>
  <c r="G5151" i="5"/>
  <c r="L286" i="1"/>
  <c r="G4760" i="5"/>
  <c r="L268" i="1"/>
  <c r="G4441" i="5"/>
  <c r="L222" i="1"/>
  <c r="G5216" i="5"/>
  <c r="L187" i="1"/>
  <c r="G4605" i="5"/>
  <c r="L79" i="1"/>
  <c r="G4139" i="5"/>
  <c r="L34" i="1"/>
  <c r="G3805" i="5"/>
  <c r="L618" i="1"/>
  <c r="G4177" i="5"/>
  <c r="L72" i="1"/>
  <c r="G3723" i="5"/>
  <c r="L1376" i="1"/>
  <c r="G4330" i="5"/>
  <c r="L1381" i="1"/>
  <c r="G2333" i="5"/>
  <c r="L1347" i="1"/>
  <c r="G4519" i="5"/>
  <c r="L1427" i="1"/>
  <c r="G3515" i="5"/>
  <c r="L1308" i="1"/>
  <c r="G3791" i="5"/>
  <c r="L1319" i="1"/>
  <c r="G2384" i="5"/>
  <c r="L1291" i="1"/>
  <c r="G4335" i="5"/>
  <c r="L1326" i="1"/>
  <c r="G3790" i="5"/>
  <c r="L1318" i="1"/>
  <c r="G3513" i="5"/>
  <c r="L1268" i="1"/>
  <c r="G1791" i="5"/>
  <c r="L1260" i="1"/>
  <c r="G4534" i="5"/>
  <c r="L1282" i="1"/>
  <c r="G3788" i="5"/>
  <c r="L1273" i="1"/>
  <c r="G3463" i="5"/>
  <c r="L1240" i="1"/>
  <c r="G3708" i="5"/>
  <c r="L1246" i="1"/>
  <c r="G2685" i="5"/>
  <c r="L1223" i="1"/>
  <c r="G2572" i="5"/>
  <c r="L1196" i="1"/>
  <c r="G2439" i="5"/>
  <c r="L1192" i="1"/>
  <c r="G2683" i="5"/>
  <c r="L1198" i="1"/>
  <c r="G4125" i="5"/>
  <c r="L1046" i="1"/>
  <c r="G4195" i="5"/>
  <c r="L1069" i="1"/>
  <c r="G4191" i="5"/>
  <c r="L1065" i="1"/>
  <c r="G5261" i="5"/>
  <c r="L1182" i="1"/>
  <c r="G5174" i="5"/>
  <c r="L1168" i="1"/>
  <c r="G5179" i="5"/>
  <c r="L1169" i="1"/>
  <c r="G4054" i="5"/>
  <c r="L1014" i="1"/>
  <c r="G3949" i="5"/>
  <c r="L963" i="1"/>
  <c r="G3999" i="5"/>
  <c r="L981" i="1"/>
  <c r="G4093" i="5"/>
  <c r="L1034" i="1"/>
  <c r="G4238" i="5"/>
  <c r="L1074" i="1"/>
  <c r="G4290" i="5"/>
  <c r="L1090" i="1"/>
  <c r="G4042" i="5"/>
  <c r="L1002" i="1"/>
  <c r="G3922" i="5"/>
  <c r="L948" i="1"/>
  <c r="G4016" i="5"/>
  <c r="L988" i="1"/>
  <c r="G4744" i="5"/>
  <c r="L1149" i="1"/>
  <c r="G4633" i="5"/>
  <c r="L1125" i="1"/>
  <c r="G4666" i="5"/>
  <c r="L1136" i="1"/>
  <c r="G5146" i="5"/>
  <c r="L1165" i="1"/>
  <c r="G4623" i="5"/>
  <c r="L1117" i="1"/>
  <c r="G4579" i="5"/>
  <c r="L1104" i="1"/>
  <c r="G4575" i="5"/>
  <c r="L1100" i="1"/>
  <c r="G4574" i="5"/>
  <c r="L1099" i="1"/>
  <c r="G4190" i="5"/>
  <c r="L1064" i="1"/>
  <c r="G3887" i="5"/>
  <c r="L937" i="1"/>
  <c r="G3918" i="5"/>
  <c r="L944" i="1"/>
  <c r="G3971" i="5"/>
  <c r="L967" i="1"/>
  <c r="G3993" i="5"/>
  <c r="L975" i="1"/>
  <c r="G4023" i="5"/>
  <c r="L992" i="1"/>
  <c r="G4089" i="5"/>
  <c r="L1030" i="1"/>
  <c r="G4183" i="5"/>
  <c r="L1057" i="1"/>
  <c r="G4266" i="5"/>
  <c r="L1086" i="1"/>
  <c r="G5046" i="5"/>
  <c r="L893" i="1"/>
  <c r="G4745" i="5"/>
  <c r="L889" i="1"/>
  <c r="G3365" i="5"/>
  <c r="L864" i="1"/>
  <c r="G3357" i="5"/>
  <c r="L856" i="1"/>
  <c r="G3496" i="5"/>
  <c r="L846" i="1"/>
  <c r="G2756" i="5"/>
  <c r="L826" i="1"/>
  <c r="G3164" i="5"/>
  <c r="L802" i="1"/>
  <c r="G2437" i="5"/>
  <c r="L776" i="1"/>
  <c r="G4424" i="5"/>
  <c r="L771" i="1"/>
  <c r="G3349" i="5"/>
  <c r="L691" i="1"/>
  <c r="G2327" i="5"/>
  <c r="L490" i="1"/>
  <c r="G2381" i="5"/>
  <c r="L436" i="1"/>
  <c r="G4237" i="5"/>
  <c r="L455" i="1"/>
  <c r="G3040" i="5"/>
  <c r="L443" i="1"/>
  <c r="G3192" i="5"/>
  <c r="L445" i="1"/>
  <c r="G4269" i="5"/>
  <c r="L388" i="1"/>
  <c r="G3162" i="5"/>
  <c r="L191" i="1"/>
  <c r="G3017" i="5"/>
  <c r="L179" i="1"/>
  <c r="G3544" i="5"/>
  <c r="L84" i="1"/>
  <c r="G3862" i="5"/>
  <c r="L804" i="1"/>
  <c r="G4542" i="5"/>
  <c r="L515" i="1"/>
  <c r="G5149" i="5"/>
  <c r="L262" i="1"/>
  <c r="G5287" i="5"/>
  <c r="L1339" i="1"/>
  <c r="G5240" i="5"/>
  <c r="L1287" i="1"/>
  <c r="G5042" i="5"/>
  <c r="L1226" i="1"/>
  <c r="G4531" i="5"/>
  <c r="L1419" i="1"/>
  <c r="G5291" i="5"/>
  <c r="L913" i="1"/>
  <c r="G5306" i="5"/>
  <c r="L923" i="1"/>
  <c r="G5268" i="5"/>
  <c r="L905" i="1"/>
  <c r="G5298" i="5"/>
  <c r="L880" i="1"/>
  <c r="G5170" i="5"/>
  <c r="L839" i="1"/>
  <c r="G4843" i="5"/>
  <c r="L1398" i="1"/>
  <c r="G4878" i="5"/>
  <c r="L765" i="1"/>
  <c r="G4018" i="5"/>
  <c r="L746" i="1"/>
  <c r="G4921" i="5"/>
  <c r="L716" i="1"/>
  <c r="G5102" i="5"/>
  <c r="L669" i="1"/>
  <c r="G5127" i="5"/>
  <c r="L660" i="1"/>
  <c r="G4807" i="5"/>
  <c r="L641" i="1"/>
  <c r="G4992" i="5"/>
  <c r="L642" i="1"/>
  <c r="G5028" i="5"/>
  <c r="L580" i="1"/>
  <c r="G5033" i="5"/>
  <c r="L557" i="1"/>
  <c r="G5227" i="5"/>
  <c r="L552" i="1"/>
  <c r="G5055" i="5"/>
  <c r="L535" i="1"/>
  <c r="G4894" i="5"/>
  <c r="L1389" i="1"/>
  <c r="G4982" i="5"/>
  <c r="L505" i="1"/>
  <c r="G5060" i="5"/>
  <c r="L479" i="1"/>
  <c r="G4936" i="5"/>
  <c r="L475" i="1"/>
  <c r="G4351" i="5"/>
  <c r="L459" i="1"/>
  <c r="G4384" i="5"/>
  <c r="L422" i="1"/>
  <c r="G4616" i="5"/>
  <c r="L393" i="1"/>
  <c r="G5039" i="5"/>
  <c r="L317" i="1"/>
  <c r="G4704" i="5"/>
  <c r="L304" i="1"/>
  <c r="G5111" i="5"/>
  <c r="L319" i="1"/>
  <c r="G4402" i="5"/>
  <c r="L297" i="1"/>
  <c r="G5192" i="5"/>
  <c r="L250" i="1"/>
  <c r="G5122" i="5"/>
  <c r="L245" i="1"/>
  <c r="G5166" i="5"/>
  <c r="L249" i="1"/>
  <c r="G4486" i="5"/>
  <c r="L220" i="1"/>
  <c r="G4613" i="5"/>
  <c r="L124" i="1"/>
  <c r="G4918" i="5"/>
  <c r="L134" i="1"/>
  <c r="G4890" i="5"/>
  <c r="L132" i="1"/>
  <c r="G5041" i="5"/>
  <c r="L144" i="1"/>
  <c r="G4279" i="5"/>
  <c r="L163" i="1"/>
  <c r="G4961" i="5"/>
  <c r="L60" i="1"/>
  <c r="G4409" i="5"/>
  <c r="L64" i="1"/>
  <c r="G4539" i="5"/>
  <c r="L20" i="1"/>
  <c r="G4960" i="5"/>
  <c r="L29" i="1"/>
  <c r="G4853" i="5"/>
  <c r="L1353" i="1"/>
  <c r="G4483" i="5"/>
  <c r="L1228" i="1"/>
  <c r="G5274" i="5"/>
  <c r="L896" i="1"/>
  <c r="G5010" i="5"/>
  <c r="L780" i="1"/>
  <c r="G4562" i="5"/>
  <c r="L705" i="1"/>
  <c r="G4610" i="5"/>
  <c r="L672" i="1"/>
  <c r="G4852" i="5"/>
  <c r="L575" i="1"/>
  <c r="G4769" i="5"/>
  <c r="L539" i="1"/>
  <c r="G4768" i="5"/>
  <c r="L1395" i="1"/>
  <c r="G4942" i="5"/>
  <c r="L470" i="1"/>
  <c r="G4365" i="5"/>
  <c r="L405" i="1"/>
  <c r="G4729" i="5"/>
  <c r="L218" i="1"/>
  <c r="G4308" i="5"/>
  <c r="L206" i="1"/>
  <c r="G5118" i="5"/>
  <c r="L107" i="1"/>
  <c r="G4767" i="5"/>
  <c r="L104" i="1"/>
  <c r="G3802" i="5"/>
  <c r="L111" i="1"/>
  <c r="G4686" i="5"/>
  <c r="L56" i="1"/>
  <c r="G4347" i="5"/>
  <c r="L11" i="1"/>
  <c r="G71" i="5"/>
  <c r="L2610" i="1"/>
  <c r="G6" i="5"/>
  <c r="L2595" i="1"/>
  <c r="G3681" i="5"/>
  <c r="L4060" i="1"/>
  <c r="G2668" i="5"/>
  <c r="L4008" i="1"/>
  <c r="G3327" i="5"/>
  <c r="L2440" i="1"/>
  <c r="G2892" i="5"/>
  <c r="L2433" i="1"/>
  <c r="G1698" i="5"/>
  <c r="L3797" i="1"/>
  <c r="G233" i="5"/>
  <c r="L2640" i="1"/>
  <c r="G2310" i="5"/>
  <c r="L1608" i="1"/>
  <c r="G2013" i="5"/>
  <c r="L5093" i="1"/>
  <c r="G3598" i="5"/>
  <c r="L3047" i="1"/>
  <c r="G3679" i="5"/>
  <c r="L4339" i="1"/>
  <c r="G405" i="5"/>
  <c r="L1468" i="1"/>
  <c r="G3390" i="5"/>
  <c r="L1488" i="1"/>
  <c r="G2943" i="5"/>
  <c r="L1480" i="1"/>
  <c r="G2715" i="5"/>
  <c r="L1472" i="1"/>
  <c r="G2568" i="5"/>
  <c r="L5287" i="1"/>
  <c r="G2480" i="5"/>
  <c r="L5278" i="1"/>
  <c r="G1449" i="5"/>
  <c r="L5259" i="1"/>
  <c r="G1104" i="5"/>
  <c r="L5251" i="1"/>
  <c r="G2298" i="5"/>
  <c r="L5227" i="1"/>
  <c r="G2417" i="5"/>
  <c r="L5217" i="1"/>
  <c r="G5234" i="5"/>
  <c r="L5207" i="1"/>
  <c r="G5157" i="5"/>
  <c r="L5197" i="1"/>
  <c r="G3986" i="5"/>
  <c r="L5187" i="1"/>
  <c r="G3075" i="5"/>
  <c r="L5177" i="1"/>
  <c r="G1275" i="5"/>
  <c r="L5152" i="1"/>
  <c r="G632" i="5"/>
  <c r="L5132" i="1"/>
  <c r="G4880" i="5"/>
  <c r="L5117" i="1"/>
  <c r="G3508" i="5"/>
  <c r="L5102" i="1"/>
  <c r="G1004" i="5"/>
  <c r="L5082" i="1"/>
  <c r="G3268" i="5"/>
  <c r="L5065" i="1"/>
  <c r="G1758" i="5"/>
  <c r="L5057" i="1"/>
  <c r="G4003" i="5"/>
  <c r="L5049" i="1"/>
  <c r="G3412" i="5"/>
  <c r="L5039" i="1"/>
  <c r="G3743" i="5"/>
  <c r="L5031" i="1"/>
  <c r="G3411" i="5"/>
  <c r="L5022" i="1"/>
  <c r="G1015" i="5"/>
  <c r="L5014" i="1"/>
  <c r="G3490" i="5"/>
  <c r="L5005" i="1"/>
  <c r="G2843" i="5"/>
  <c r="L4994" i="1"/>
  <c r="G2423" i="5"/>
  <c r="L4986" i="1"/>
  <c r="G1902" i="5"/>
  <c r="L4977" i="1"/>
  <c r="G1533" i="5"/>
  <c r="L4968" i="1"/>
  <c r="G2475" i="5"/>
  <c r="L4960" i="1"/>
  <c r="G3225" i="5"/>
  <c r="L4949" i="1"/>
  <c r="G3638" i="5"/>
  <c r="L4939" i="1"/>
  <c r="G1893" i="5"/>
  <c r="L4931" i="1"/>
  <c r="G2222" i="5"/>
  <c r="L4921" i="1"/>
  <c r="G1446" i="5"/>
  <c r="L4913" i="1"/>
  <c r="G855" i="5"/>
  <c r="L4905" i="1"/>
  <c r="G2395" i="5"/>
  <c r="L4892" i="1"/>
  <c r="G3388" i="5"/>
  <c r="L4883" i="1"/>
  <c r="G4034" i="5"/>
  <c r="L4876" i="1"/>
  <c r="G3243" i="5"/>
  <c r="L4861" i="1"/>
  <c r="G2169" i="5"/>
  <c r="L4828" i="1"/>
  <c r="G1945" i="5"/>
  <c r="L4819" i="1"/>
  <c r="G1635" i="5"/>
  <c r="L4810" i="1"/>
  <c r="G4204" i="5"/>
  <c r="L4793" i="1"/>
  <c r="G3113" i="5"/>
  <c r="L4784" i="1"/>
  <c r="G517" i="5"/>
  <c r="L4719" i="1"/>
  <c r="G489" i="5"/>
  <c r="L4711" i="1"/>
  <c r="G410" i="5"/>
  <c r="L4703" i="1"/>
  <c r="G372" i="5"/>
  <c r="L4695" i="1"/>
  <c r="G340" i="5"/>
  <c r="L4687" i="1"/>
  <c r="G308" i="5"/>
  <c r="L4679" i="1"/>
  <c r="G3344" i="5"/>
  <c r="L4637" i="1"/>
  <c r="G2562" i="5"/>
  <c r="L4629" i="1"/>
  <c r="G2100" i="5"/>
  <c r="L4621" i="1"/>
  <c r="G1674" i="5"/>
  <c r="L4613" i="1"/>
  <c r="G1509" i="5"/>
  <c r="L4605" i="1"/>
  <c r="G1359" i="5"/>
  <c r="L4597" i="1"/>
  <c r="G1234" i="5"/>
  <c r="L4589" i="1"/>
  <c r="G1120" i="5"/>
  <c r="L4581" i="1"/>
  <c r="G834" i="5"/>
  <c r="L4573" i="1"/>
  <c r="G512" i="5"/>
  <c r="L4565" i="1"/>
  <c r="G333" i="5"/>
  <c r="L4557" i="1"/>
  <c r="G257" i="5"/>
  <c r="L4549" i="1"/>
  <c r="G3832" i="5"/>
  <c r="L4541" i="1"/>
  <c r="G3325" i="5"/>
  <c r="L4533" i="1"/>
  <c r="G2880" i="5"/>
  <c r="L4525" i="1"/>
  <c r="G3242" i="5"/>
  <c r="L4516" i="1"/>
  <c r="G2886" i="5"/>
  <c r="L4507" i="1"/>
  <c r="G2699" i="5"/>
  <c r="L4496" i="1"/>
  <c r="G2360" i="5"/>
  <c r="L4489" i="1"/>
  <c r="G2036" i="5"/>
  <c r="L4481" i="1"/>
  <c r="G1753" i="5"/>
  <c r="L4473" i="1"/>
  <c r="G2149" i="5"/>
  <c r="L4442" i="1"/>
  <c r="G1046" i="5"/>
  <c r="L4432" i="1"/>
  <c r="G484" i="5"/>
  <c r="L4424" i="1"/>
  <c r="G938" i="5"/>
  <c r="L4415" i="1"/>
  <c r="G2836" i="5"/>
  <c r="L4407" i="1"/>
  <c r="G3856" i="5"/>
  <c r="L4399" i="1"/>
  <c r="G978" i="5"/>
  <c r="L4391" i="1"/>
  <c r="G3736" i="5"/>
  <c r="L4383" i="1"/>
  <c r="G3488" i="5"/>
  <c r="L4375" i="1"/>
  <c r="G3174" i="5"/>
  <c r="L4367" i="1"/>
  <c r="G2375" i="5"/>
  <c r="L4359" i="1"/>
  <c r="G1521" i="5"/>
  <c r="L4351" i="1"/>
  <c r="G792" i="5"/>
  <c r="L4331" i="1"/>
  <c r="G804" i="5"/>
  <c r="L4308" i="1"/>
  <c r="G706" i="5"/>
  <c r="L4323" i="1"/>
  <c r="G302" i="5"/>
  <c r="L4317" i="1"/>
  <c r="G4555" i="5"/>
  <c r="L4299" i="1"/>
  <c r="G1045" i="5"/>
  <c r="L4291" i="1"/>
  <c r="G201" i="5"/>
  <c r="L4283" i="1"/>
  <c r="G64" i="5"/>
  <c r="L4275" i="1"/>
  <c r="G3583" i="5"/>
  <c r="L4261" i="1"/>
  <c r="G2137" i="5"/>
  <c r="L4253" i="1"/>
  <c r="G572" i="5"/>
  <c r="L4245" i="1"/>
  <c r="G4298" i="5"/>
  <c r="L4239" i="1"/>
  <c r="G3882" i="5"/>
  <c r="L4229" i="1"/>
  <c r="G3777" i="5"/>
  <c r="L4221" i="1"/>
  <c r="G3626" i="5"/>
  <c r="L4213" i="1"/>
  <c r="G3433" i="5"/>
  <c r="L4205" i="1"/>
  <c r="G2987" i="5"/>
  <c r="L4197" i="1"/>
  <c r="G2555" i="5"/>
  <c r="L4189" i="1"/>
  <c r="G2324" i="5"/>
  <c r="L4181" i="1"/>
  <c r="G2164" i="5"/>
  <c r="L4173" i="1"/>
  <c r="G1916" i="5"/>
  <c r="L4165" i="1"/>
  <c r="G1845" i="5"/>
  <c r="L4157" i="1"/>
  <c r="G1733" i="5"/>
  <c r="L4149" i="1"/>
  <c r="G1571" i="5"/>
  <c r="L4141" i="1"/>
  <c r="G1411" i="5"/>
  <c r="L4133" i="1"/>
  <c r="G1345" i="5"/>
  <c r="L4125" i="1"/>
  <c r="G1245" i="5"/>
  <c r="L4117" i="1"/>
  <c r="G4130" i="5"/>
  <c r="L4109" i="1"/>
  <c r="G3551" i="5"/>
  <c r="L4096" i="1"/>
  <c r="G2281" i="5"/>
  <c r="L4086" i="1"/>
  <c r="G1703" i="5"/>
  <c r="L4078" i="1"/>
  <c r="G1138" i="5"/>
  <c r="L4068" i="1"/>
  <c r="G3637" i="5"/>
  <c r="L4057" i="1"/>
  <c r="G3408" i="5"/>
  <c r="L4047" i="1"/>
  <c r="G3160" i="5"/>
  <c r="L4033" i="1"/>
  <c r="G2954" i="5"/>
  <c r="L4024" i="1"/>
  <c r="G2739" i="5"/>
  <c r="L4013" i="1"/>
  <c r="G2608" i="5"/>
  <c r="L4003" i="1"/>
  <c r="G2244" i="5"/>
  <c r="L3996" i="1"/>
  <c r="G2625" i="5"/>
  <c r="L3983" i="1"/>
  <c r="G2393" i="5"/>
  <c r="L3975" i="1"/>
  <c r="G2403" i="5"/>
  <c r="L3968" i="1"/>
  <c r="G1637" i="5"/>
  <c r="L3960" i="1"/>
  <c r="G1381" i="5"/>
  <c r="L3953" i="1"/>
  <c r="G1099" i="5"/>
  <c r="L3945" i="1"/>
  <c r="G888" i="5"/>
  <c r="L3936" i="1"/>
  <c r="G758" i="5"/>
  <c r="L3928" i="1"/>
  <c r="G664" i="5"/>
  <c r="L3920" i="1"/>
  <c r="G1684" i="5"/>
  <c r="L3911" i="1"/>
  <c r="G1652" i="5"/>
  <c r="L3904" i="1"/>
  <c r="G1543" i="5"/>
  <c r="L3896" i="1"/>
  <c r="G1398" i="5"/>
  <c r="L3888" i="1"/>
  <c r="G1195" i="5"/>
  <c r="L3880" i="1"/>
  <c r="G898" i="5"/>
  <c r="L3872" i="1"/>
  <c r="G714" i="5"/>
  <c r="L3864" i="1"/>
  <c r="G547" i="5"/>
  <c r="L3856" i="1"/>
  <c r="G476" i="5"/>
  <c r="L3848" i="1"/>
  <c r="G393" i="5"/>
  <c r="L3840" i="1"/>
  <c r="G286" i="5"/>
  <c r="L3832" i="1"/>
  <c r="G1419" i="5"/>
  <c r="L3823" i="1"/>
  <c r="G636" i="5"/>
  <c r="L3815" i="1"/>
  <c r="G3114" i="5"/>
  <c r="L3807" i="1"/>
  <c r="G2350" i="5"/>
  <c r="L3801" i="1"/>
  <c r="G4500" i="5"/>
  <c r="L3790" i="1"/>
  <c r="G3770" i="5"/>
  <c r="L3786" i="1"/>
  <c r="G3447" i="5"/>
  <c r="L3782" i="1"/>
  <c r="G3149" i="5"/>
  <c r="L3774" i="1"/>
  <c r="G2925" i="5"/>
  <c r="L3769" i="1"/>
  <c r="G2664" i="5"/>
  <c r="L3763" i="1"/>
  <c r="G2462" i="5"/>
  <c r="L3756" i="1"/>
  <c r="G2337" i="5"/>
  <c r="L3748" i="1"/>
  <c r="G1802" i="5"/>
  <c r="L3740" i="1"/>
  <c r="G1169" i="5"/>
  <c r="L3732" i="1"/>
  <c r="G2323" i="5"/>
  <c r="L3704" i="1"/>
  <c r="G2736" i="5"/>
  <c r="L3695" i="1"/>
  <c r="G1768" i="5"/>
  <c r="L3687" i="1"/>
  <c r="G1628" i="5"/>
  <c r="L3679" i="1"/>
  <c r="G1480" i="5"/>
  <c r="L3671" i="1"/>
  <c r="G1329" i="5"/>
  <c r="L3663" i="1"/>
  <c r="G1223" i="5"/>
  <c r="L3652" i="1"/>
  <c r="G1118" i="5"/>
  <c r="L3644" i="1"/>
  <c r="G1056" i="5"/>
  <c r="L3636" i="1"/>
  <c r="G1013" i="5"/>
  <c r="L3628" i="1"/>
  <c r="G320" i="5"/>
  <c r="L3621" i="1"/>
  <c r="G120" i="5"/>
  <c r="L3613" i="1"/>
  <c r="G94" i="5"/>
  <c r="L3605" i="1"/>
  <c r="G86" i="5"/>
  <c r="L3597" i="1"/>
  <c r="G78" i="5"/>
  <c r="L3589" i="1"/>
  <c r="G54" i="5"/>
  <c r="L3581" i="1"/>
  <c r="G46" i="5"/>
  <c r="L3573" i="1"/>
  <c r="G38" i="5"/>
  <c r="L3565" i="1"/>
  <c r="G3963" i="5"/>
  <c r="L3556" i="1"/>
  <c r="G3424" i="5"/>
  <c r="L3548" i="1"/>
  <c r="G3093" i="5"/>
  <c r="L3540" i="1"/>
  <c r="G2956" i="5"/>
  <c r="L3532" i="1"/>
  <c r="G2775" i="5"/>
  <c r="L3524" i="1"/>
  <c r="G1843" i="5"/>
  <c r="L3517" i="1"/>
  <c r="G1243" i="5"/>
  <c r="L3508" i="1"/>
  <c r="G993" i="5"/>
  <c r="L3500" i="1"/>
  <c r="G853" i="5"/>
  <c r="L3492" i="1"/>
  <c r="G704" i="5"/>
  <c r="L3484" i="1"/>
  <c r="G648" i="5"/>
  <c r="L3476" i="1"/>
  <c r="G624" i="5"/>
  <c r="L3468" i="1"/>
  <c r="G600" i="5"/>
  <c r="L3460" i="1"/>
  <c r="G563" i="5"/>
  <c r="L3452" i="1"/>
  <c r="G482" i="5"/>
  <c r="L3444" i="1"/>
  <c r="G326" i="5"/>
  <c r="L3436" i="1"/>
  <c r="G2659" i="5"/>
  <c r="L3281" i="1"/>
  <c r="G1882" i="5"/>
  <c r="L3273" i="1"/>
  <c r="G2693" i="5"/>
  <c r="L3262" i="1"/>
  <c r="G2485" i="5"/>
  <c r="L3254" i="1"/>
  <c r="G2258" i="5"/>
  <c r="L3246" i="1"/>
  <c r="G2027" i="5"/>
  <c r="L3238" i="1"/>
  <c r="G4940" i="5"/>
  <c r="L3206" i="1"/>
  <c r="G4636" i="5"/>
  <c r="L3201" i="1"/>
  <c r="G4443" i="5"/>
  <c r="L3196" i="1"/>
  <c r="G4361" i="5"/>
  <c r="L3188" i="1"/>
  <c r="G4219" i="5"/>
  <c r="L3180" i="1"/>
  <c r="G4154" i="5"/>
  <c r="L3221" i="1"/>
  <c r="G4019" i="5"/>
  <c r="L3166" i="1"/>
  <c r="G3900" i="5"/>
  <c r="L3159" i="1"/>
  <c r="G3818" i="5"/>
  <c r="L3219" i="1"/>
  <c r="G3735" i="5"/>
  <c r="L3147" i="1"/>
  <c r="G3662" i="5"/>
  <c r="L3139" i="1"/>
  <c r="G3579" i="5"/>
  <c r="L3132" i="1"/>
  <c r="G3445" i="5"/>
  <c r="L3127" i="1"/>
  <c r="G3173" i="5"/>
  <c r="L3119" i="1"/>
  <c r="G2425" i="5"/>
  <c r="L3117" i="1"/>
  <c r="G3500" i="5"/>
  <c r="L3104" i="1"/>
  <c r="G3123" i="5"/>
  <c r="L3097" i="1"/>
  <c r="G2204" i="5"/>
  <c r="L3088" i="1"/>
  <c r="G1090" i="5"/>
  <c r="L3080" i="1"/>
  <c r="G3556" i="5"/>
  <c r="L3072" i="1"/>
  <c r="G3238" i="5"/>
  <c r="L3064" i="1"/>
  <c r="G2182" i="5"/>
  <c r="L3056" i="1"/>
  <c r="G2841" i="5"/>
  <c r="L3040" i="1"/>
  <c r="G524" i="5"/>
  <c r="L3032" i="1"/>
  <c r="G3798" i="5"/>
  <c r="L3012" i="1"/>
  <c r="G3607" i="5"/>
  <c r="L3006" i="1"/>
  <c r="G3485" i="5"/>
  <c r="L3024" i="1"/>
  <c r="G3381" i="5"/>
  <c r="L2992" i="1"/>
  <c r="G3277" i="5"/>
  <c r="L3023" i="1"/>
  <c r="G3218" i="5"/>
  <c r="L2978" i="1"/>
  <c r="G3146" i="5"/>
  <c r="L2971" i="1"/>
  <c r="G3069" i="5"/>
  <c r="L2965" i="1"/>
  <c r="G2961" i="5"/>
  <c r="L2956" i="1"/>
  <c r="G2830" i="5"/>
  <c r="L2949" i="1"/>
  <c r="G2728" i="5"/>
  <c r="L2941" i="1"/>
  <c r="G2624" i="5"/>
  <c r="L2934" i="1"/>
  <c r="G2534" i="5"/>
  <c r="L2926" i="1"/>
  <c r="G2431" i="5"/>
  <c r="L2918" i="1"/>
  <c r="G2317" i="5"/>
  <c r="L2910" i="1"/>
  <c r="G2196" i="5"/>
  <c r="L2902" i="1"/>
  <c r="G2096" i="5"/>
  <c r="L2894" i="1"/>
  <c r="G2026" i="5"/>
  <c r="L2886" i="1"/>
  <c r="G1925" i="5"/>
  <c r="L2878" i="1"/>
  <c r="G1850" i="5"/>
  <c r="L2870" i="1"/>
  <c r="G1800" i="5"/>
  <c r="L2862" i="1"/>
  <c r="G1738" i="5"/>
  <c r="L2854" i="1"/>
  <c r="G1681" i="5"/>
  <c r="L2846" i="1"/>
  <c r="G1624" i="5"/>
  <c r="L2838" i="1"/>
  <c r="G1581" i="5"/>
  <c r="L2830" i="1"/>
  <c r="G1495" i="5"/>
  <c r="L2822" i="1"/>
  <c r="G1473" i="5"/>
  <c r="L2814" i="1"/>
  <c r="G1407" i="5"/>
  <c r="L2806" i="1"/>
  <c r="G1376" i="5"/>
  <c r="L2798" i="1"/>
  <c r="G1293" i="5"/>
  <c r="L2790" i="1"/>
  <c r="G1209" i="5"/>
  <c r="L2782" i="1"/>
  <c r="G1149" i="5"/>
  <c r="L2774" i="1"/>
  <c r="G1087" i="5"/>
  <c r="L2766" i="1"/>
  <c r="G1050" i="5"/>
  <c r="L2758" i="1"/>
  <c r="G991" i="5"/>
  <c r="L2750" i="1"/>
  <c r="G919" i="5"/>
  <c r="L2742" i="1"/>
  <c r="G885" i="5"/>
  <c r="L2734" i="1"/>
  <c r="G839" i="5"/>
  <c r="L2726" i="1"/>
  <c r="G785" i="5"/>
  <c r="L2718" i="1"/>
  <c r="G740" i="5"/>
  <c r="L2710" i="1"/>
  <c r="G691" i="5"/>
  <c r="L2702" i="1"/>
  <c r="G609" i="5"/>
  <c r="L2694" i="1"/>
  <c r="G585" i="5"/>
  <c r="L2686" i="1"/>
  <c r="G458" i="5"/>
  <c r="L2678" i="1"/>
  <c r="G424" i="5"/>
  <c r="L2670" i="1"/>
  <c r="G399" i="5"/>
  <c r="L2661" i="1"/>
  <c r="G298" i="5"/>
  <c r="L2652" i="1"/>
  <c r="G245" i="5"/>
  <c r="L2644" i="1"/>
  <c r="G214" i="5"/>
  <c r="L2635" i="1"/>
  <c r="G168" i="5"/>
  <c r="L2627" i="1"/>
  <c r="G130" i="5"/>
  <c r="L2618" i="1"/>
  <c r="G61" i="5"/>
  <c r="L2608" i="1"/>
  <c r="G11" i="5"/>
  <c r="L2598" i="1"/>
  <c r="G363" i="5"/>
  <c r="L2587" i="1"/>
  <c r="G5091" i="5"/>
  <c r="L2430" i="1"/>
  <c r="G4754" i="5"/>
  <c r="L2101" i="1"/>
  <c r="G4550" i="5"/>
  <c r="L2418" i="1"/>
  <c r="G4475" i="5"/>
  <c r="L2416" i="1"/>
  <c r="G4435" i="5"/>
  <c r="L2410" i="1"/>
  <c r="G4377" i="5"/>
  <c r="L2084" i="1"/>
  <c r="G4333" i="5"/>
  <c r="L2077" i="1"/>
  <c r="G4274" i="5"/>
  <c r="L2073" i="1"/>
  <c r="G4217" i="5"/>
  <c r="L2068" i="1"/>
  <c r="G4113" i="5"/>
  <c r="L2061" i="1"/>
  <c r="G4032" i="5"/>
  <c r="L2055" i="1"/>
  <c r="G3926" i="5"/>
  <c r="L2047" i="1"/>
  <c r="G3826" i="5"/>
  <c r="L2043" i="1"/>
  <c r="G3771" i="5"/>
  <c r="L2393" i="1"/>
  <c r="G3725" i="5"/>
  <c r="L2391" i="1"/>
  <c r="G3630" i="5"/>
  <c r="L2387" i="1"/>
  <c r="G3549" i="5"/>
  <c r="L2027" i="1"/>
  <c r="G3523" i="5"/>
  <c r="L2383" i="1"/>
  <c r="G3516" i="5"/>
  <c r="L2380" i="1"/>
  <c r="G3444" i="5"/>
  <c r="L2018" i="1"/>
  <c r="G3429" i="5"/>
  <c r="L2575" i="1"/>
  <c r="G3339" i="5"/>
  <c r="L2366" i="1"/>
  <c r="G3276" i="5"/>
  <c r="L2362" i="1"/>
  <c r="G3217" i="5"/>
  <c r="L2357" i="1"/>
  <c r="G3158" i="5"/>
  <c r="L2351" i="1"/>
  <c r="G3200" i="5"/>
  <c r="L2354" i="1"/>
  <c r="G3049" i="5"/>
  <c r="L2341" i="1"/>
  <c r="G3014" i="5"/>
  <c r="L1995" i="1"/>
  <c r="G2970" i="5"/>
  <c r="L2332" i="1"/>
  <c r="G2903" i="5"/>
  <c r="L1991" i="1"/>
  <c r="G2837" i="5"/>
  <c r="L1989" i="1"/>
  <c r="G2793" i="5"/>
  <c r="L2312" i="1"/>
  <c r="G2764" i="5"/>
  <c r="L1981" i="1"/>
  <c r="G2676" i="5"/>
  <c r="L2299" i="1"/>
  <c r="G2586" i="5"/>
  <c r="L2293" i="1"/>
  <c r="G2510" i="5"/>
  <c r="L2287" i="1"/>
  <c r="G2372" i="5"/>
  <c r="L2282" i="1"/>
  <c r="G2302" i="5"/>
  <c r="L2275" i="1"/>
  <c r="G2227" i="5"/>
  <c r="L2270" i="1"/>
  <c r="G2126" i="5"/>
  <c r="L2556" i="1"/>
  <c r="G2125" i="5"/>
  <c r="L2555" i="1"/>
  <c r="G1912" i="5"/>
  <c r="L2251" i="1"/>
  <c r="G1797" i="5"/>
  <c r="L2242" i="1"/>
  <c r="G1663" i="5"/>
  <c r="L2237" i="1"/>
  <c r="G1568" i="5"/>
  <c r="L2231" i="1"/>
  <c r="G1424" i="5"/>
  <c r="L2225" i="1"/>
  <c r="G1436" i="5"/>
  <c r="L2542" i="1"/>
  <c r="G1374" i="5"/>
  <c r="L2539" i="1"/>
  <c r="G1181" i="5"/>
  <c r="L1984" i="1"/>
  <c r="G1070" i="5"/>
  <c r="L2201" i="1"/>
  <c r="G1001" i="5"/>
  <c r="L2193" i="1"/>
  <c r="G965" i="5"/>
  <c r="L2187" i="1"/>
  <c r="G933" i="5"/>
  <c r="L2183" i="1"/>
  <c r="G871" i="5"/>
  <c r="L2179" i="1"/>
  <c r="G848" i="5"/>
  <c r="L2175" i="1"/>
  <c r="G811" i="5"/>
  <c r="L2171" i="1"/>
  <c r="G781" i="5"/>
  <c r="L2166" i="1"/>
  <c r="G736" i="5"/>
  <c r="L2513" i="1"/>
  <c r="G688" i="5"/>
  <c r="L2508" i="1"/>
  <c r="G651" i="5"/>
  <c r="L2505" i="1"/>
  <c r="G650" i="5"/>
  <c r="L2504" i="1"/>
  <c r="G521" i="5"/>
  <c r="L2147" i="1"/>
  <c r="G479" i="5"/>
  <c r="L2144" i="1"/>
  <c r="G435" i="5"/>
  <c r="L2487" i="1"/>
  <c r="G361" i="5"/>
  <c r="L2481" i="1"/>
  <c r="G312" i="5"/>
  <c r="L2476" i="1"/>
  <c r="G274" i="5"/>
  <c r="L2469" i="1"/>
  <c r="G227" i="5"/>
  <c r="L2462" i="1"/>
  <c r="G194" i="5"/>
  <c r="L2130" i="1"/>
  <c r="G175" i="5"/>
  <c r="L2449" i="1"/>
  <c r="G170" i="5"/>
  <c r="L2448" i="1"/>
  <c r="G135" i="5"/>
  <c r="L2118" i="1"/>
  <c r="G104" i="5"/>
  <c r="L2110" i="1"/>
  <c r="G58" i="5"/>
  <c r="L2103" i="1"/>
  <c r="G578" i="5"/>
  <c r="L1927" i="1"/>
  <c r="G1897" i="5"/>
  <c r="L1926" i="1"/>
  <c r="G3808" i="5"/>
  <c r="L1909" i="1"/>
  <c r="G2869" i="5"/>
  <c r="L1894" i="1"/>
  <c r="G2620" i="5"/>
  <c r="L1884" i="1"/>
  <c r="G2445" i="5"/>
  <c r="L1875" i="1"/>
  <c r="G2225" i="5"/>
  <c r="L1866" i="1"/>
  <c r="G2051" i="5"/>
  <c r="L1857" i="1"/>
  <c r="G1849" i="5"/>
  <c r="L1844" i="1"/>
  <c r="G1689" i="5"/>
  <c r="L1834" i="1"/>
  <c r="G1567" i="5"/>
  <c r="L1825" i="1"/>
  <c r="G1373" i="5"/>
  <c r="L1813" i="1"/>
  <c r="G1240" i="5"/>
  <c r="L1804" i="1"/>
  <c r="G1128" i="5"/>
  <c r="L1794" i="1"/>
  <c r="G1036" i="5"/>
  <c r="L1784" i="1"/>
  <c r="G953" i="5"/>
  <c r="L1776" i="1"/>
  <c r="G915" i="5"/>
  <c r="L1768" i="1"/>
  <c r="G807" i="5"/>
  <c r="L1759" i="1"/>
  <c r="G641" i="5"/>
  <c r="L1750" i="1"/>
  <c r="G526" i="5"/>
  <c r="L1743" i="1"/>
  <c r="G384" i="5"/>
  <c r="L1734" i="1"/>
  <c r="G291" i="5"/>
  <c r="L1723" i="1"/>
  <c r="G191" i="5"/>
  <c r="L1713" i="1"/>
  <c r="G22" i="5"/>
  <c r="L1705" i="1"/>
  <c r="G4221" i="5"/>
  <c r="L1694" i="1"/>
  <c r="G3925" i="5"/>
  <c r="L1686" i="1"/>
  <c r="G3674" i="5"/>
  <c r="L1677" i="1"/>
  <c r="G3375" i="5"/>
  <c r="L1668" i="1"/>
  <c r="G3182" i="5"/>
  <c r="L1658" i="1"/>
  <c r="G2879" i="5"/>
  <c r="L1648" i="1"/>
  <c r="G2721" i="5"/>
  <c r="L1638" i="1"/>
  <c r="G2610" i="5"/>
  <c r="L1630" i="1"/>
  <c r="G2482" i="5"/>
  <c r="L1620" i="1"/>
  <c r="G2347" i="5"/>
  <c r="L1611" i="1"/>
  <c r="G2193" i="5"/>
  <c r="L1601" i="1"/>
  <c r="G2112" i="5"/>
  <c r="L1591" i="1"/>
  <c r="G2123" i="5"/>
  <c r="L1592" i="1"/>
  <c r="G1954" i="5"/>
  <c r="L1574" i="1"/>
  <c r="G1911" i="5"/>
  <c r="L1565" i="1"/>
  <c r="G1836" i="5"/>
  <c r="L1555" i="1"/>
  <c r="G1775" i="5"/>
  <c r="L1546" i="1"/>
  <c r="G1725" i="5"/>
  <c r="L1539" i="1"/>
  <c r="G1639" i="5"/>
  <c r="L1532" i="1"/>
  <c r="G1516" i="5"/>
  <c r="L1524" i="1"/>
  <c r="G1433" i="5"/>
  <c r="L1516" i="1"/>
  <c r="G762" i="5"/>
  <c r="L1504" i="1"/>
  <c r="G3417" i="5"/>
  <c r="L1463" i="1"/>
  <c r="G2696" i="5"/>
  <c r="L1455" i="1"/>
  <c r="G2458" i="5"/>
  <c r="L1447" i="1"/>
  <c r="G1179" i="5"/>
  <c r="L1439" i="1"/>
  <c r="G441" i="5"/>
  <c r="L1431" i="1"/>
  <c r="G3269" i="5"/>
  <c r="L5303" i="1"/>
  <c r="G4254" i="5"/>
  <c r="L5302" i="1"/>
  <c r="G2471" i="5"/>
  <c r="L5250" i="1"/>
  <c r="G2656" i="5"/>
  <c r="L5099" i="1"/>
  <c r="G2893" i="5"/>
  <c r="L5296" i="1"/>
  <c r="G1369" i="5"/>
  <c r="L5163" i="1"/>
  <c r="G468" i="5"/>
  <c r="L5130" i="1"/>
  <c r="G1363" i="5"/>
  <c r="L5157" i="1"/>
  <c r="G2540" i="5"/>
  <c r="L5221" i="1"/>
  <c r="G5156" i="5"/>
  <c r="L5196" i="1"/>
  <c r="G4949" i="5"/>
  <c r="L5191" i="1"/>
  <c r="G4879" i="5"/>
  <c r="L5116" i="1"/>
  <c r="G5034" i="5"/>
  <c r="L5267" i="1"/>
  <c r="G2456" i="5"/>
  <c r="L4779" i="1"/>
  <c r="G3258" i="5"/>
  <c r="L4862" i="1"/>
  <c r="G2202" i="5"/>
  <c r="L4831" i="1"/>
  <c r="G2652" i="5"/>
  <c r="L4846" i="1"/>
  <c r="G2211" i="5"/>
  <c r="L4832" i="1"/>
  <c r="G1747" i="5"/>
  <c r="L4773" i="1"/>
  <c r="G1505" i="5"/>
  <c r="L4764" i="1"/>
  <c r="G1388" i="5"/>
  <c r="L4757" i="1"/>
  <c r="G1109" i="5"/>
  <c r="L4750" i="1"/>
  <c r="G821" i="5"/>
  <c r="L4735" i="1"/>
  <c r="G913" i="5"/>
  <c r="L4743" i="1"/>
  <c r="G223" i="5"/>
  <c r="L4673" i="1"/>
  <c r="G1724" i="5"/>
  <c r="L4444" i="1"/>
  <c r="G1178" i="5"/>
  <c r="L4651" i="1"/>
  <c r="G1458" i="5"/>
  <c r="L4662" i="1"/>
  <c r="G1514" i="5"/>
  <c r="L4663" i="1"/>
  <c r="G2316" i="5"/>
  <c r="L4456" i="1"/>
  <c r="G2086" i="5"/>
  <c r="L4451" i="1"/>
  <c r="G1162" i="5"/>
  <c r="L4900" i="1"/>
  <c r="G3871" i="5"/>
  <c r="L4797" i="1"/>
  <c r="G2178" i="5"/>
  <c r="L4941" i="1"/>
  <c r="G2604" i="5"/>
  <c r="L4462" i="1"/>
  <c r="G2255" i="5"/>
  <c r="L1970" i="1"/>
  <c r="G1601" i="5"/>
  <c r="L1968" i="1"/>
  <c r="G774" i="5"/>
  <c r="L1959" i="1"/>
  <c r="G378" i="5"/>
  <c r="L1950" i="1"/>
  <c r="G229" i="5"/>
  <c r="L1941" i="1"/>
  <c r="G158" i="5"/>
  <c r="L1935" i="1"/>
  <c r="G797" i="5"/>
  <c r="L3308" i="1"/>
  <c r="G3416" i="5"/>
  <c r="L3428" i="1"/>
  <c r="G2810" i="5"/>
  <c r="L3412" i="1"/>
  <c r="G2249" i="5"/>
  <c r="L3402" i="1"/>
  <c r="G1939" i="5"/>
  <c r="L3365" i="1"/>
  <c r="G2291" i="5"/>
  <c r="L3403" i="1"/>
  <c r="G2022" i="5"/>
  <c r="L3384" i="1"/>
  <c r="G1993" i="5"/>
  <c r="L3379" i="1"/>
  <c r="G2189" i="5"/>
  <c r="L3397" i="1"/>
  <c r="G1609" i="5"/>
  <c r="L3345" i="1"/>
  <c r="G1512" i="5"/>
  <c r="L3339" i="1"/>
  <c r="G2187" i="5"/>
  <c r="L3395" i="1"/>
  <c r="G1431" i="5"/>
  <c r="L3335" i="1"/>
  <c r="G982" i="5"/>
  <c r="L3322" i="1"/>
  <c r="G941" i="5"/>
  <c r="L3313" i="1"/>
  <c r="G842" i="5"/>
  <c r="L3310" i="1"/>
  <c r="G595" i="5"/>
  <c r="L3300" i="1"/>
  <c r="G552" i="5"/>
  <c r="L3292" i="1"/>
  <c r="G3031" i="5"/>
  <c r="L4344" i="1"/>
  <c r="G4995" i="5"/>
  <c r="L4107" i="1"/>
  <c r="G381" i="5"/>
  <c r="L1731" i="1"/>
  <c r="G1323" i="5"/>
  <c r="L3659" i="1"/>
  <c r="G3929" i="5"/>
  <c r="L4063" i="1"/>
  <c r="G380" i="5"/>
  <c r="L1730" i="1"/>
  <c r="G1320" i="5"/>
  <c r="L1810" i="1"/>
  <c r="G537" i="5"/>
  <c r="L1501" i="1"/>
  <c r="G3683" i="5"/>
  <c r="L3722" i="1"/>
  <c r="G2186" i="5"/>
  <c r="L1862" i="1"/>
  <c r="G2585" i="5"/>
  <c r="L5276" i="1"/>
  <c r="G4083" i="5"/>
  <c r="L3288" i="1"/>
  <c r="G4102" i="5"/>
  <c r="L599" i="1"/>
  <c r="G1876" i="5"/>
  <c r="L402" i="1"/>
  <c r="G2690" i="5"/>
  <c r="L751" i="1"/>
  <c r="G4315" i="5"/>
  <c r="L96" i="1"/>
  <c r="G4063" i="5"/>
  <c r="L529" i="1"/>
  <c r="G4453" i="5"/>
  <c r="L678" i="1"/>
  <c r="G3910" i="5"/>
  <c r="L824" i="1"/>
  <c r="G4455" i="5"/>
  <c r="L299" i="1"/>
  <c r="G3914" i="5"/>
  <c r="L727" i="1"/>
  <c r="G3911" i="5"/>
  <c r="L793" i="1"/>
  <c r="G2716" i="5"/>
  <c r="L176" i="1"/>
  <c r="G263" i="5"/>
  <c r="L566" i="1"/>
  <c r="G1679" i="5"/>
  <c r="L1368" i="1"/>
  <c r="G2072" i="5"/>
  <c r="L675" i="1"/>
  <c r="G2507" i="5"/>
  <c r="L1294" i="1"/>
  <c r="G3700" i="5"/>
  <c r="L614" i="1"/>
  <c r="G4231" i="5"/>
  <c r="L91" i="1"/>
  <c r="G4235" i="5"/>
  <c r="L590" i="1"/>
  <c r="G3833" i="5"/>
  <c r="L17" i="1"/>
  <c r="G2387" i="5"/>
  <c r="L1406" i="1"/>
  <c r="G3317" i="5"/>
  <c r="L184" i="1"/>
  <c r="G2878" i="5"/>
  <c r="L1413" i="1"/>
  <c r="G3064" i="5"/>
  <c r="L1415" i="1"/>
  <c r="G5106" i="5"/>
  <c r="L1357" i="1"/>
  <c r="G4357" i="5"/>
  <c r="L731" i="1"/>
  <c r="G5040" i="5"/>
  <c r="L254" i="1"/>
  <c r="G4714" i="5"/>
  <c r="L1399" i="1"/>
  <c r="G4354" i="5"/>
  <c r="L632" i="1"/>
  <c r="G4994" i="5"/>
  <c r="L587" i="1"/>
  <c r="G5221" i="5"/>
  <c r="L527" i="1"/>
  <c r="G4922" i="5"/>
  <c r="L489" i="1"/>
  <c r="G4679" i="5"/>
  <c r="L411" i="1"/>
  <c r="G4568" i="5"/>
  <c r="L397" i="1"/>
  <c r="G4781" i="5"/>
  <c r="L374" i="1"/>
  <c r="G4415" i="5"/>
  <c r="L343" i="1"/>
  <c r="G4372" i="5"/>
  <c r="L339" i="1"/>
  <c r="G3806" i="5"/>
  <c r="L330" i="1"/>
  <c r="G5136" i="5"/>
  <c r="L285" i="1"/>
  <c r="G5005" i="5"/>
  <c r="L282" i="1"/>
  <c r="G4698" i="5"/>
  <c r="L267" i="1"/>
  <c r="G4492" i="5"/>
  <c r="L223" i="1"/>
  <c r="G4543" i="5"/>
  <c r="L170" i="1"/>
  <c r="G4597" i="5"/>
  <c r="L78" i="1"/>
  <c r="G4876" i="5"/>
  <c r="L39" i="1"/>
  <c r="G3118" i="5"/>
  <c r="L753" i="1"/>
  <c r="G3840" i="5"/>
  <c r="L621" i="1"/>
  <c r="G3441" i="5"/>
  <c r="L608" i="1"/>
  <c r="G3722" i="5"/>
  <c r="L1375" i="1"/>
  <c r="G724" i="5"/>
  <c r="L1364" i="1"/>
  <c r="G4109" i="5"/>
  <c r="L1422" i="1"/>
  <c r="G3634" i="5"/>
  <c r="L1342" i="1"/>
  <c r="G2386" i="5"/>
  <c r="L1293" i="1"/>
  <c r="G3514" i="5"/>
  <c r="L1307" i="1"/>
  <c r="G4421" i="5"/>
  <c r="L1328" i="1"/>
  <c r="G3789" i="5"/>
  <c r="L1317" i="1"/>
  <c r="G3718" i="5"/>
  <c r="L1272" i="1"/>
  <c r="G3595" i="5"/>
  <c r="L1269" i="1"/>
  <c r="G4602" i="5"/>
  <c r="L1283" i="1"/>
  <c r="G3687" i="5"/>
  <c r="L1245" i="1"/>
  <c r="G3534" i="5"/>
  <c r="L1241" i="1"/>
  <c r="G4629" i="5"/>
  <c r="L1216" i="1"/>
  <c r="G2877" i="5"/>
  <c r="L1202" i="1"/>
  <c r="G4073" i="5"/>
  <c r="L1027" i="1"/>
  <c r="G4151" i="5"/>
  <c r="L1052" i="1"/>
  <c r="G5121" i="5"/>
  <c r="L1158" i="1"/>
  <c r="G5249" i="5"/>
  <c r="L1178" i="1"/>
  <c r="G5217" i="5"/>
  <c r="L1177" i="1"/>
  <c r="G5172" i="5"/>
  <c r="L1167" i="1"/>
  <c r="G4053" i="5"/>
  <c r="L1013" i="1"/>
  <c r="G3890" i="5"/>
  <c r="L940" i="1"/>
  <c r="G3943" i="5"/>
  <c r="L959" i="1"/>
  <c r="G4068" i="5"/>
  <c r="L1022" i="1"/>
  <c r="G4249" i="5"/>
  <c r="L1077" i="1"/>
  <c r="G4289" i="5"/>
  <c r="L1089" i="1"/>
  <c r="G4041" i="5"/>
  <c r="L1001" i="1"/>
  <c r="G3942" i="5"/>
  <c r="L958" i="1"/>
  <c r="G4015" i="5"/>
  <c r="L987" i="1"/>
  <c r="G4718" i="5"/>
  <c r="L1148" i="1"/>
  <c r="G4670" i="5"/>
  <c r="L1139" i="1"/>
  <c r="G4642" i="5"/>
  <c r="L1133" i="1"/>
  <c r="G4599" i="5"/>
  <c r="L1111" i="1"/>
  <c r="G4622" i="5"/>
  <c r="L1116" i="1"/>
  <c r="G4640" i="5"/>
  <c r="L1131" i="1"/>
  <c r="G4639" i="5"/>
  <c r="L1130" i="1"/>
  <c r="G4637" i="5"/>
  <c r="L1128" i="1"/>
  <c r="G4189" i="5"/>
  <c r="L1063" i="1"/>
  <c r="G3919" i="5"/>
  <c r="L945" i="1"/>
  <c r="G3972" i="5"/>
  <c r="L968" i="1"/>
  <c r="G3935" i="5"/>
  <c r="L951" i="1"/>
  <c r="G3992" i="5"/>
  <c r="L974" i="1"/>
  <c r="G5224" i="5"/>
  <c r="L928" i="1"/>
  <c r="G4011" i="5"/>
  <c r="L983" i="1"/>
  <c r="G4182" i="5"/>
  <c r="L1056" i="1"/>
  <c r="G4265" i="5"/>
  <c r="L1085" i="1"/>
  <c r="G4609" i="5"/>
  <c r="L888" i="1"/>
  <c r="G3706" i="5"/>
  <c r="L883" i="1"/>
  <c r="G3364" i="5"/>
  <c r="L863" i="1"/>
  <c r="G3356" i="5"/>
  <c r="L855" i="1"/>
  <c r="G3495" i="5"/>
  <c r="L845" i="1"/>
  <c r="G2929" i="5"/>
  <c r="L827" i="1"/>
  <c r="G3229" i="5"/>
  <c r="L803" i="1"/>
  <c r="G3021" i="5"/>
  <c r="L777" i="1"/>
  <c r="G2329" i="5"/>
  <c r="L689" i="1"/>
  <c r="G3639" i="5"/>
  <c r="L665" i="1"/>
  <c r="G3392" i="5"/>
  <c r="L495" i="1"/>
  <c r="G3300" i="5"/>
  <c r="L448" i="1"/>
  <c r="G3705" i="5"/>
  <c r="L452" i="1"/>
  <c r="G4213" i="5"/>
  <c r="L387" i="1"/>
  <c r="G1788" i="5"/>
  <c r="L225" i="1"/>
  <c r="G2928" i="5"/>
  <c r="L190" i="1"/>
  <c r="G3038" i="5"/>
  <c r="L181" i="1"/>
  <c r="G3227" i="5"/>
  <c r="L83" i="1"/>
  <c r="G4138" i="5"/>
  <c r="L798" i="1"/>
  <c r="G4532" i="5"/>
  <c r="L484" i="1"/>
  <c r="G5030" i="5"/>
  <c r="L261" i="1"/>
  <c r="G5279" i="5"/>
  <c r="L1338" i="1"/>
  <c r="G5256" i="5"/>
  <c r="L1255" i="1"/>
  <c r="G4780" i="5"/>
  <c r="L1225" i="1"/>
  <c r="G5061" i="5"/>
  <c r="L1208" i="1"/>
  <c r="G5290" i="5"/>
  <c r="L912" i="1"/>
  <c r="G5289" i="5"/>
  <c r="L911" i="1"/>
  <c r="G5253" i="5"/>
  <c r="L876" i="1"/>
  <c r="G5297" i="5"/>
  <c r="L879" i="1"/>
  <c r="G5003" i="5"/>
  <c r="L825" i="1"/>
  <c r="G4582" i="5"/>
  <c r="L761" i="1"/>
  <c r="G4970" i="5"/>
  <c r="L708" i="1"/>
  <c r="G4930" i="5"/>
  <c r="L717" i="1"/>
  <c r="G5013" i="5"/>
  <c r="L668" i="1"/>
  <c r="G5088" i="5"/>
  <c r="L657" i="1"/>
  <c r="G4710" i="5"/>
  <c r="L640" i="1"/>
  <c r="G5029" i="5"/>
  <c r="L643" i="1"/>
  <c r="G4689" i="5"/>
  <c r="L579" i="1"/>
  <c r="G4697" i="5"/>
  <c r="L555" i="1"/>
  <c r="G5194" i="5"/>
  <c r="L551" i="1"/>
  <c r="G4759" i="5"/>
  <c r="L534" i="1"/>
  <c r="G5093" i="5"/>
  <c r="L1393" i="1"/>
  <c r="G5021" i="5"/>
  <c r="L507" i="1"/>
  <c r="G5001" i="5"/>
  <c r="L477" i="1"/>
  <c r="G4856" i="5"/>
  <c r="L474" i="1"/>
  <c r="G4369" i="5"/>
  <c r="L460" i="1"/>
  <c r="G4749" i="5"/>
  <c r="L419" i="1"/>
  <c r="G5100" i="5"/>
  <c r="L364" i="1"/>
  <c r="G4708" i="5"/>
  <c r="L308" i="1"/>
  <c r="G4874" i="5"/>
  <c r="L312" i="1"/>
  <c r="G4873" i="5"/>
  <c r="L311" i="1"/>
  <c r="G5210" i="5"/>
  <c r="L276" i="1"/>
  <c r="G5162" i="5"/>
  <c r="L248" i="1"/>
  <c r="G4901" i="5"/>
  <c r="L236" i="1"/>
  <c r="G5115" i="5"/>
  <c r="L244" i="1"/>
  <c r="G4566" i="5"/>
  <c r="L212" i="1"/>
  <c r="G4565" i="5"/>
  <c r="L120" i="1"/>
  <c r="G5202" i="5"/>
  <c r="L153" i="1"/>
  <c r="G4979" i="5"/>
  <c r="L136" i="1"/>
  <c r="G4734" i="5"/>
  <c r="L127" i="1"/>
  <c r="G5064" i="5"/>
  <c r="L145" i="1"/>
  <c r="G4944" i="5"/>
  <c r="L158" i="1"/>
  <c r="G4367" i="5"/>
  <c r="L165" i="1"/>
  <c r="G4978" i="5"/>
  <c r="L61" i="1"/>
  <c r="G4806" i="5"/>
  <c r="L71" i="1"/>
  <c r="G4563" i="5"/>
  <c r="L26" i="1"/>
  <c r="G4401" i="5"/>
  <c r="L25" i="1"/>
  <c r="G4785" i="5"/>
  <c r="L1352" i="1"/>
  <c r="G4482" i="5"/>
  <c r="L1227" i="1"/>
  <c r="G5263" i="5"/>
  <c r="L895" i="1"/>
  <c r="G4965" i="5"/>
  <c r="L779" i="1"/>
  <c r="G3656" i="5"/>
  <c r="L742" i="1"/>
  <c r="G4611" i="5"/>
  <c r="L706" i="1"/>
  <c r="G4438" i="5"/>
  <c r="L671" i="1"/>
  <c r="G4524" i="5"/>
  <c r="L574" i="1"/>
  <c r="G4840" i="5"/>
  <c r="L542" i="1"/>
  <c r="G4888" i="5"/>
  <c r="L500" i="1"/>
  <c r="G4675" i="5"/>
  <c r="L469" i="1"/>
  <c r="G4740" i="5"/>
  <c r="L406" i="1"/>
  <c r="G4513" i="5"/>
  <c r="L217" i="1"/>
  <c r="G4674" i="5"/>
  <c r="L204" i="1"/>
  <c r="G5099" i="5"/>
  <c r="L105" i="1"/>
  <c r="G4363" i="5"/>
  <c r="L97" i="1"/>
  <c r="G4400" i="5"/>
  <c r="L114" i="1"/>
  <c r="G4911" i="5"/>
  <c r="L50" i="1"/>
  <c r="G4839" i="5"/>
  <c r="L16" i="1"/>
  <c r="G2785" i="5"/>
  <c r="L2567" i="1"/>
  <c r="G34" i="5"/>
  <c r="L2606" i="1"/>
  <c r="G5" i="5"/>
  <c r="L2594" i="1"/>
  <c r="G1934" i="5"/>
  <c r="L3991" i="1"/>
  <c r="G2185" i="5"/>
  <c r="L3994" i="1"/>
  <c r="G3226" i="5"/>
  <c r="L2438" i="1"/>
  <c r="G2537" i="5"/>
  <c r="L2431" i="1"/>
  <c r="G2807" i="5"/>
  <c r="L2568" i="1"/>
  <c r="G141" i="5"/>
  <c r="L2622" i="1"/>
  <c r="G1952" i="5"/>
  <c r="L1572" i="1"/>
  <c r="G2012" i="5"/>
  <c r="L5092" i="1"/>
  <c r="G3533" i="5"/>
  <c r="L3046" i="1"/>
  <c r="G3107" i="5"/>
  <c r="L3772" i="1"/>
  <c r="G1158" i="5"/>
  <c r="L1469" i="1"/>
  <c r="G3299" i="5"/>
  <c r="L1487" i="1"/>
  <c r="G2917" i="5"/>
  <c r="L1479" i="1"/>
  <c r="G2703" i="5"/>
  <c r="L1471" i="1"/>
  <c r="G2172" i="5"/>
  <c r="L5285" i="1"/>
  <c r="G3030" i="5"/>
  <c r="L5266" i="1"/>
  <c r="G1448" i="5"/>
  <c r="L5258" i="1"/>
  <c r="G2479" i="5"/>
  <c r="L5236" i="1"/>
  <c r="G2548" i="5"/>
  <c r="L5225" i="1"/>
  <c r="G2058" i="5"/>
  <c r="L5215" i="1"/>
  <c r="G5201" i="5"/>
  <c r="L5205" i="1"/>
  <c r="G4953" i="5"/>
  <c r="L5195" i="1"/>
  <c r="G3767" i="5"/>
  <c r="L5185" i="1"/>
  <c r="G1657" i="5"/>
  <c r="L5175" i="1"/>
  <c r="G1103" i="5"/>
  <c r="L5150" i="1"/>
  <c r="G5078" i="5"/>
  <c r="L5125" i="1"/>
  <c r="G3896" i="5"/>
  <c r="L5110" i="1"/>
  <c r="G1525" i="5"/>
  <c r="L5090" i="1"/>
  <c r="G3209" i="5"/>
  <c r="L5072" i="1"/>
  <c r="G3083" i="5"/>
  <c r="L5064" i="1"/>
  <c r="G1723" i="5"/>
  <c r="L5056" i="1"/>
  <c r="G3875" i="5"/>
  <c r="L5048" i="1"/>
  <c r="G3374" i="5"/>
  <c r="L5038" i="1"/>
  <c r="G3655" i="5"/>
  <c r="L5030" i="1"/>
  <c r="G3053" i="5"/>
  <c r="L5021" i="1"/>
  <c r="G772" i="5"/>
  <c r="L5013" i="1"/>
  <c r="G3336" i="5"/>
  <c r="L5004" i="1"/>
  <c r="G2635" i="5"/>
  <c r="L4993" i="1"/>
  <c r="G2297" i="5"/>
  <c r="L4984" i="1"/>
  <c r="G1757" i="5"/>
  <c r="L4975" i="1"/>
  <c r="G1510" i="5"/>
  <c r="L4967" i="1"/>
  <c r="G2411" i="5"/>
  <c r="L4959" i="1"/>
  <c r="G3034" i="5"/>
  <c r="L4948" i="1"/>
  <c r="G3345" i="5"/>
  <c r="L4938" i="1"/>
  <c r="G1360" i="5"/>
  <c r="L4930" i="1"/>
  <c r="G2121" i="5"/>
  <c r="L4920" i="1"/>
  <c r="G1349" i="5"/>
  <c r="L4912" i="1"/>
  <c r="G124" i="5"/>
  <c r="L4904" i="1"/>
  <c r="G2394" i="5"/>
  <c r="L4891" i="1"/>
  <c r="G2498" i="5"/>
  <c r="L4882" i="1"/>
  <c r="G3964" i="5"/>
  <c r="L4871" i="1"/>
  <c r="G2825" i="5"/>
  <c r="L4851" i="1"/>
  <c r="G2159" i="5"/>
  <c r="L4827" i="1"/>
  <c r="G1931" i="5"/>
  <c r="L4818" i="1"/>
  <c r="G1576" i="5"/>
  <c r="L4808" i="1"/>
  <c r="G3857" i="5"/>
  <c r="L4792" i="1"/>
  <c r="G3029" i="5"/>
  <c r="L4782" i="1"/>
  <c r="G516" i="5"/>
  <c r="L4718" i="1"/>
  <c r="G463" i="5"/>
  <c r="L4710" i="1"/>
  <c r="G409" i="5"/>
  <c r="L4702" i="1"/>
  <c r="G371" i="5"/>
  <c r="L4694" i="1"/>
  <c r="G339" i="5"/>
  <c r="L4686" i="1"/>
  <c r="G262" i="5"/>
  <c r="L4678" i="1"/>
  <c r="G3150" i="5"/>
  <c r="L4636" i="1"/>
  <c r="G2464" i="5"/>
  <c r="L4628" i="1"/>
  <c r="G2011" i="5"/>
  <c r="L4620" i="1"/>
  <c r="G1673" i="5"/>
  <c r="L4612" i="1"/>
  <c r="G1489" i="5"/>
  <c r="L4604" i="1"/>
  <c r="G1358" i="5"/>
  <c r="L4596" i="1"/>
  <c r="G1233" i="5"/>
  <c r="L4588" i="1"/>
  <c r="G1119" i="5"/>
  <c r="L4580" i="1"/>
  <c r="G721" i="5"/>
  <c r="L4572" i="1"/>
  <c r="G488" i="5"/>
  <c r="L4564" i="1"/>
  <c r="G332" i="5"/>
  <c r="L4556" i="1"/>
  <c r="G256" i="5"/>
  <c r="L4548" i="1"/>
  <c r="G3716" i="5"/>
  <c r="L4540" i="1"/>
  <c r="G3313" i="5"/>
  <c r="L4532" i="1"/>
  <c r="G2832" i="5"/>
  <c r="L4524" i="1"/>
  <c r="G3082" i="5"/>
  <c r="L4515" i="1"/>
  <c r="G2803" i="5"/>
  <c r="L4503" i="1"/>
  <c r="G2660" i="5"/>
  <c r="L4495" i="1"/>
  <c r="G2351" i="5"/>
  <c r="L4488" i="1"/>
  <c r="G1988" i="5"/>
  <c r="L4480" i="1"/>
  <c r="G4246" i="5"/>
  <c r="L4472" i="1"/>
  <c r="G1987" i="5"/>
  <c r="L4441" i="1"/>
  <c r="G841" i="5"/>
  <c r="L4431" i="1"/>
  <c r="G459" i="5"/>
  <c r="L4423" i="1"/>
  <c r="G1465" i="5"/>
  <c r="L4414" i="1"/>
  <c r="G2029" i="5"/>
  <c r="L4406" i="1"/>
  <c r="G3527" i="5"/>
  <c r="L4398" i="1"/>
  <c r="G4162" i="5"/>
  <c r="L4390" i="1"/>
  <c r="G3730" i="5"/>
  <c r="L4382" i="1"/>
  <c r="G3461" i="5"/>
  <c r="L4374" i="1"/>
  <c r="G3121" i="5"/>
  <c r="L4366" i="1"/>
  <c r="G2260" i="5"/>
  <c r="L4358" i="1"/>
  <c r="G930" i="5"/>
  <c r="L4350" i="1"/>
  <c r="G483" i="5"/>
  <c r="L4330" i="1"/>
  <c r="G803" i="5"/>
  <c r="L4307" i="1"/>
  <c r="G705" i="5"/>
  <c r="L4322" i="1"/>
  <c r="G301" i="5"/>
  <c r="L4316" i="1"/>
  <c r="G4476" i="5"/>
  <c r="L4298" i="1"/>
  <c r="G1063" i="5"/>
  <c r="L4292" i="1"/>
  <c r="G160" i="5"/>
  <c r="L4282" i="1"/>
  <c r="G63" i="5"/>
  <c r="L4274" i="1"/>
  <c r="G3573" i="5"/>
  <c r="L4260" i="1"/>
  <c r="G2136" i="5"/>
  <c r="L4252" i="1"/>
  <c r="G571" i="5"/>
  <c r="L4244" i="1"/>
  <c r="G4271" i="5"/>
  <c r="L4236" i="1"/>
  <c r="G3874" i="5"/>
  <c r="L4228" i="1"/>
  <c r="G3776" i="5"/>
  <c r="L4220" i="1"/>
  <c r="G3612" i="5"/>
  <c r="L4212" i="1"/>
  <c r="G3312" i="5"/>
  <c r="L4204" i="1"/>
  <c r="G2865" i="5"/>
  <c r="L4196" i="1"/>
  <c r="G2536" i="5"/>
  <c r="L4188" i="1"/>
  <c r="G2288" i="5"/>
  <c r="L4180" i="1"/>
  <c r="G2122" i="5"/>
  <c r="L4172" i="1"/>
  <c r="G1906" i="5"/>
  <c r="L4164" i="1"/>
  <c r="G1828" i="5"/>
  <c r="L4156" i="1"/>
  <c r="G1729" i="5"/>
  <c r="L4148" i="1"/>
  <c r="G1563" i="5"/>
  <c r="L4140" i="1"/>
  <c r="G1410" i="5"/>
  <c r="L4132" i="1"/>
  <c r="G1317" i="5"/>
  <c r="L4124" i="1"/>
  <c r="G1231" i="5"/>
  <c r="L4116" i="1"/>
  <c r="G4169" i="5"/>
  <c r="L4103" i="1"/>
  <c r="G3487" i="5"/>
  <c r="L4095" i="1"/>
  <c r="G2229" i="5"/>
  <c r="L4085" i="1"/>
  <c r="G1665" i="5"/>
  <c r="L4077" i="1"/>
  <c r="G1137" i="5"/>
  <c r="L4067" i="1"/>
  <c r="G3611" i="5"/>
  <c r="L4056" i="1"/>
  <c r="G3387" i="5"/>
  <c r="L4046" i="1"/>
  <c r="G3159" i="5"/>
  <c r="L4032" i="1"/>
  <c r="G2906" i="5"/>
  <c r="L3989" i="1"/>
  <c r="G2738" i="5"/>
  <c r="L4012" i="1"/>
  <c r="G2618" i="5"/>
  <c r="L4004" i="1"/>
  <c r="G2205" i="5"/>
  <c r="L3995" i="1"/>
  <c r="G2595" i="5"/>
  <c r="L3982" i="1"/>
  <c r="G2392" i="5"/>
  <c r="L3974" i="1"/>
  <c r="G2338" i="5"/>
  <c r="L3967" i="1"/>
  <c r="G1634" i="5"/>
  <c r="L3959" i="1"/>
  <c r="G1344" i="5"/>
  <c r="L3952" i="1"/>
  <c r="G1060" i="5"/>
  <c r="L3944" i="1"/>
  <c r="G874" i="5"/>
  <c r="L3935" i="1"/>
  <c r="G757" i="5"/>
  <c r="L3927" i="1"/>
  <c r="G660" i="5"/>
  <c r="L3919" i="1"/>
  <c r="G1544" i="5"/>
  <c r="L3910" i="1"/>
  <c r="G1583" i="5"/>
  <c r="L3903" i="1"/>
  <c r="G1542" i="5"/>
  <c r="L3895" i="1"/>
  <c r="G1352" i="5"/>
  <c r="L3887" i="1"/>
  <c r="G1188" i="5"/>
  <c r="L3879" i="1"/>
  <c r="G897" i="5"/>
  <c r="L3871" i="1"/>
  <c r="G685" i="5"/>
  <c r="L3863" i="1"/>
  <c r="G532" i="5"/>
  <c r="L3855" i="1"/>
  <c r="G450" i="5"/>
  <c r="L3847" i="1"/>
  <c r="G392" i="5"/>
  <c r="L3839" i="1"/>
  <c r="G241" i="5"/>
  <c r="L3831" i="1"/>
  <c r="G1397" i="5"/>
  <c r="L3822" i="1"/>
  <c r="G4900" i="5"/>
  <c r="L3814" i="1"/>
  <c r="G2938" i="5"/>
  <c r="L3806" i="1"/>
  <c r="G2295" i="5"/>
  <c r="L3800" i="1"/>
  <c r="G4391" i="5"/>
  <c r="L3728" i="1"/>
  <c r="G3753" i="5"/>
  <c r="L3785" i="1"/>
  <c r="G3425" i="5"/>
  <c r="L3781" i="1"/>
  <c r="G3110" i="5"/>
  <c r="L3773" i="1"/>
  <c r="G2924" i="5"/>
  <c r="L3768" i="1"/>
  <c r="G2663" i="5"/>
  <c r="L3762" i="1"/>
  <c r="G2455" i="5"/>
  <c r="L3755" i="1"/>
  <c r="G2307" i="5"/>
  <c r="L3747" i="1"/>
  <c r="G1801" i="5"/>
  <c r="L3739" i="1"/>
  <c r="G1168" i="5"/>
  <c r="L3731" i="1"/>
  <c r="G5169" i="5"/>
  <c r="L3703" i="1"/>
  <c r="G2711" i="5"/>
  <c r="L3694" i="1"/>
  <c r="G1719" i="5"/>
  <c r="L3686" i="1"/>
  <c r="G1627" i="5"/>
  <c r="L3678" i="1"/>
  <c r="G1395" i="5"/>
  <c r="L3670" i="1"/>
  <c r="G1328" i="5"/>
  <c r="L3662" i="1"/>
  <c r="G1185" i="5"/>
  <c r="L3651" i="1"/>
  <c r="G1117" i="5"/>
  <c r="L3643" i="1"/>
  <c r="G1055" i="5"/>
  <c r="L3635" i="1"/>
  <c r="G961" i="5"/>
  <c r="L3627" i="1"/>
  <c r="G319" i="5"/>
  <c r="L3620" i="1"/>
  <c r="G119" i="5"/>
  <c r="L3612" i="1"/>
  <c r="G93" i="5"/>
  <c r="L3604" i="1"/>
  <c r="G85" i="5"/>
  <c r="L3596" i="1"/>
  <c r="G77" i="5"/>
  <c r="L3588" i="1"/>
  <c r="G53" i="5"/>
  <c r="L3580" i="1"/>
  <c r="G45" i="5"/>
  <c r="L3572" i="1"/>
  <c r="G37" i="5"/>
  <c r="L3564" i="1"/>
  <c r="G3860" i="5"/>
  <c r="L3555" i="1"/>
  <c r="G3406" i="5"/>
  <c r="L3547" i="1"/>
  <c r="G3081" i="5"/>
  <c r="L3539" i="1"/>
  <c r="G2947" i="5"/>
  <c r="L3531" i="1"/>
  <c r="G2754" i="5"/>
  <c r="L3431" i="1"/>
  <c r="G1742" i="5"/>
  <c r="L3516" i="1"/>
  <c r="G1211" i="5"/>
  <c r="L3507" i="1"/>
  <c r="G992" i="5"/>
  <c r="L3499" i="1"/>
  <c r="G831" i="5"/>
  <c r="L3491" i="1"/>
  <c r="G703" i="5"/>
  <c r="L3483" i="1"/>
  <c r="G647" i="5"/>
  <c r="L3475" i="1"/>
  <c r="G623" i="5"/>
  <c r="L3467" i="1"/>
  <c r="G599" i="5"/>
  <c r="L3459" i="1"/>
  <c r="G562" i="5"/>
  <c r="L3451" i="1"/>
  <c r="G451" i="5"/>
  <c r="L3443" i="1"/>
  <c r="G317" i="5"/>
  <c r="L3435" i="1"/>
  <c r="G2142" i="5"/>
  <c r="L3280" i="1"/>
  <c r="G1712" i="5"/>
  <c r="L3272" i="1"/>
  <c r="G2634" i="5"/>
  <c r="L3261" i="1"/>
  <c r="G2473" i="5"/>
  <c r="L3253" i="1"/>
  <c r="G2243" i="5"/>
  <c r="L3245" i="1"/>
  <c r="G2018" i="5"/>
  <c r="L3237" i="1"/>
  <c r="G4887" i="5"/>
  <c r="L3205" i="1"/>
  <c r="G4604" i="5"/>
  <c r="L3226" i="1"/>
  <c r="G4432" i="5"/>
  <c r="L3195" i="1"/>
  <c r="G4359" i="5"/>
  <c r="L3187" i="1"/>
  <c r="G4218" i="5"/>
  <c r="L3179" i="1"/>
  <c r="G4148" i="5"/>
  <c r="L3174" i="1"/>
  <c r="G4098" i="5"/>
  <c r="L3169" i="1"/>
  <c r="G3880" i="5"/>
  <c r="L3158" i="1"/>
  <c r="G3800" i="5"/>
  <c r="L3218" i="1"/>
  <c r="G3728" i="5"/>
  <c r="L3146" i="1"/>
  <c r="G3651" i="5"/>
  <c r="L3138" i="1"/>
  <c r="G3578" i="5"/>
  <c r="L3131" i="1"/>
  <c r="G3323" i="5"/>
  <c r="L3126" i="1"/>
  <c r="G3098" i="5"/>
  <c r="L3212" i="1"/>
  <c r="G4339" i="5"/>
  <c r="L3115" i="1"/>
  <c r="G3524" i="5"/>
  <c r="L3106" i="1"/>
  <c r="G2806" i="5"/>
  <c r="L3095" i="1"/>
  <c r="G2110" i="5"/>
  <c r="L3087" i="1"/>
  <c r="G1072" i="5"/>
  <c r="L3079" i="1"/>
  <c r="G3518" i="5"/>
  <c r="L3069" i="1"/>
  <c r="G3172" i="5"/>
  <c r="L3063" i="1"/>
  <c r="G2181" i="5"/>
  <c r="L3055" i="1"/>
  <c r="G2673" i="5"/>
  <c r="L3039" i="1"/>
  <c r="G5081" i="5"/>
  <c r="L3017" i="1"/>
  <c r="G3793" i="5"/>
  <c r="L3011" i="1"/>
  <c r="G3650" i="5"/>
  <c r="L3007" i="1"/>
  <c r="G3484" i="5"/>
  <c r="L3000" i="1"/>
  <c r="G3380" i="5"/>
  <c r="L2991" i="1"/>
  <c r="G3265" i="5"/>
  <c r="L2984" i="1"/>
  <c r="G3206" i="5"/>
  <c r="L2977" i="1"/>
  <c r="G3145" i="5"/>
  <c r="L2970" i="1"/>
  <c r="G3028" i="5"/>
  <c r="L2963" i="1"/>
  <c r="G2946" i="5"/>
  <c r="L2955" i="1"/>
  <c r="G2814" i="5"/>
  <c r="L2948" i="1"/>
  <c r="G2724" i="5"/>
  <c r="L2940" i="1"/>
  <c r="G2613" i="5"/>
  <c r="L2933" i="1"/>
  <c r="G2528" i="5"/>
  <c r="L2925" i="1"/>
  <c r="G2407" i="5"/>
  <c r="L2917" i="1"/>
  <c r="G2315" i="5"/>
  <c r="L2909" i="1"/>
  <c r="G2179" i="5"/>
  <c r="L2901" i="1"/>
  <c r="G2084" i="5"/>
  <c r="L2893" i="1"/>
  <c r="G2008" i="5"/>
  <c r="L2885" i="1"/>
  <c r="G1915" i="5"/>
  <c r="L2877" i="1"/>
  <c r="G1842" i="5"/>
  <c r="L2869" i="1"/>
  <c r="G1780" i="5"/>
  <c r="L2861" i="1"/>
  <c r="G1737" i="5"/>
  <c r="L2853" i="1"/>
  <c r="G1680" i="5"/>
  <c r="L2845" i="1"/>
  <c r="G1623" i="5"/>
  <c r="L2837" i="1"/>
  <c r="G1569" i="5"/>
  <c r="L2829" i="1"/>
  <c r="G1494" i="5"/>
  <c r="L2821" i="1"/>
  <c r="G1472" i="5"/>
  <c r="L2813" i="1"/>
  <c r="G1394" i="5"/>
  <c r="L2805" i="1"/>
  <c r="G1342" i="5"/>
  <c r="L2797" i="1"/>
  <c r="G1292" i="5"/>
  <c r="L2789" i="1"/>
  <c r="G1208" i="5"/>
  <c r="L2781" i="1"/>
  <c r="G1148" i="5"/>
  <c r="L2773" i="1"/>
  <c r="G1086" i="5"/>
  <c r="L2765" i="1"/>
  <c r="G1049" i="5"/>
  <c r="L2757" i="1"/>
  <c r="G990" i="5"/>
  <c r="L2749" i="1"/>
  <c r="G918" i="5"/>
  <c r="L2741" i="1"/>
  <c r="G884" i="5"/>
  <c r="L2733" i="1"/>
  <c r="G838" i="5"/>
  <c r="L2725" i="1"/>
  <c r="G765" i="5"/>
  <c r="L2717" i="1"/>
  <c r="G739" i="5"/>
  <c r="L2709" i="1"/>
  <c r="G690" i="5"/>
  <c r="L2701" i="1"/>
  <c r="G592" i="5"/>
  <c r="L2693" i="1"/>
  <c r="G551" i="5"/>
  <c r="L2685" i="1"/>
  <c r="G457" i="5"/>
  <c r="L2677" i="1"/>
  <c r="G417" i="5"/>
  <c r="L2669" i="1"/>
  <c r="G398" i="5"/>
  <c r="L2660" i="1"/>
  <c r="G297" i="5"/>
  <c r="L2651" i="1"/>
  <c r="G244" i="5"/>
  <c r="L2643" i="1"/>
  <c r="G196" i="5"/>
  <c r="L2634" i="1"/>
  <c r="G156" i="5"/>
  <c r="L2626" i="1"/>
  <c r="G127" i="5"/>
  <c r="L2616" i="1"/>
  <c r="G59" i="5"/>
  <c r="L2607" i="1"/>
  <c r="G10" i="5"/>
  <c r="L2597" i="1"/>
  <c r="G362" i="5"/>
  <c r="L2586" i="1"/>
  <c r="G5059" i="5"/>
  <c r="L2429" i="1"/>
  <c r="G4737" i="5"/>
  <c r="L2422" i="1"/>
  <c r="G4549" i="5"/>
  <c r="L1978" i="1"/>
  <c r="G4473" i="5"/>
  <c r="L2415" i="1"/>
  <c r="G4428" i="5"/>
  <c r="L2090" i="1"/>
  <c r="G4375" i="5"/>
  <c r="L2083" i="1"/>
  <c r="G4328" i="5"/>
  <c r="L1977" i="1"/>
  <c r="G4273" i="5"/>
  <c r="L2072" i="1"/>
  <c r="G4216" i="5"/>
  <c r="L2067" i="1"/>
  <c r="G4097" i="5"/>
  <c r="L2060" i="1"/>
  <c r="G4029" i="5"/>
  <c r="L2054" i="1"/>
  <c r="G3931" i="5"/>
  <c r="L2397" i="1"/>
  <c r="G3816" i="5"/>
  <c r="L1974" i="1"/>
  <c r="G3769" i="5"/>
  <c r="L2038" i="1"/>
  <c r="G3711" i="5"/>
  <c r="L2034" i="1"/>
  <c r="G3629" i="5"/>
  <c r="L2386" i="1"/>
  <c r="G3589" i="5"/>
  <c r="L2577" i="1"/>
  <c r="G3522" i="5"/>
  <c r="L2382" i="1"/>
  <c r="G3478" i="5"/>
  <c r="L2021" i="1"/>
  <c r="G3443" i="5"/>
  <c r="L2017" i="1"/>
  <c r="G3395" i="5"/>
  <c r="L2369" i="1"/>
  <c r="G3377" i="5"/>
  <c r="L2574" i="1"/>
  <c r="G3275" i="5"/>
  <c r="L2361" i="1"/>
  <c r="G3203" i="5"/>
  <c r="L2005" i="1"/>
  <c r="G3157" i="5"/>
  <c r="L2350" i="1"/>
  <c r="G3127" i="5"/>
  <c r="L2347" i="1"/>
  <c r="G3048" i="5"/>
  <c r="L1996" i="1"/>
  <c r="G3055" i="5"/>
  <c r="L2570" i="1"/>
  <c r="G2969" i="5"/>
  <c r="L2331" i="1"/>
  <c r="G2902" i="5"/>
  <c r="L2324" i="1"/>
  <c r="G2829" i="5"/>
  <c r="L2317" i="1"/>
  <c r="G2795" i="5"/>
  <c r="L2313" i="1"/>
  <c r="G2755" i="5"/>
  <c r="L2305" i="1"/>
  <c r="G2670" i="5"/>
  <c r="L2298" i="1"/>
  <c r="G2553" i="5"/>
  <c r="L2292" i="1"/>
  <c r="G2495" i="5"/>
  <c r="L2286" i="1"/>
  <c r="G2367" i="5"/>
  <c r="L2280" i="1"/>
  <c r="G2282" i="5"/>
  <c r="L2274" i="1"/>
  <c r="G2195" i="5"/>
  <c r="L2269" i="1"/>
  <c r="G2113" i="5"/>
  <c r="L2263" i="1"/>
  <c r="G2001" i="5"/>
  <c r="L2257" i="1"/>
  <c r="G1880" i="5"/>
  <c r="L2550" i="1"/>
  <c r="G1779" i="5"/>
  <c r="L2241" i="1"/>
  <c r="G1648" i="5"/>
  <c r="L2545" i="1"/>
  <c r="G1539" i="5"/>
  <c r="L2544" i="1"/>
  <c r="G1423" i="5"/>
  <c r="L2224" i="1"/>
  <c r="G1314" i="5"/>
  <c r="L2218" i="1"/>
  <c r="G1252" i="5"/>
  <c r="L2213" i="1"/>
  <c r="G1130" i="5"/>
  <c r="L2207" i="1"/>
  <c r="G1069" i="5"/>
  <c r="L2200" i="1"/>
  <c r="G1000" i="5"/>
  <c r="L2192" i="1"/>
  <c r="G964" i="5"/>
  <c r="L2186" i="1"/>
  <c r="G926" i="5"/>
  <c r="L2529" i="1"/>
  <c r="G870" i="5"/>
  <c r="L2178" i="1"/>
  <c r="G847" i="5"/>
  <c r="L2174" i="1"/>
  <c r="G810" i="5"/>
  <c r="L2170" i="1"/>
  <c r="G780" i="5"/>
  <c r="L1982" i="1"/>
  <c r="G735" i="5"/>
  <c r="L2160" i="1"/>
  <c r="G728" i="5"/>
  <c r="L2510" i="1"/>
  <c r="G629" i="5"/>
  <c r="L2152" i="1"/>
  <c r="G584" i="5"/>
  <c r="L2151" i="1"/>
  <c r="G520" i="5"/>
  <c r="L2146" i="1"/>
  <c r="G478" i="5"/>
  <c r="L2143" i="1"/>
  <c r="G434" i="5"/>
  <c r="L2486" i="1"/>
  <c r="G360" i="5"/>
  <c r="L2480" i="1"/>
  <c r="G311" i="5"/>
  <c r="L2475" i="1"/>
  <c r="G273" i="5"/>
  <c r="L2468" i="1"/>
  <c r="G220" i="5"/>
  <c r="L2460" i="1"/>
  <c r="G193" i="5"/>
  <c r="L2129" i="1"/>
  <c r="G174" i="5"/>
  <c r="L2127" i="1"/>
  <c r="G145" i="5"/>
  <c r="L2122" i="1"/>
  <c r="G134" i="5"/>
  <c r="L2117" i="1"/>
  <c r="G103" i="5"/>
  <c r="L2109" i="1"/>
  <c r="G57" i="5"/>
  <c r="L2102" i="1"/>
  <c r="G2920" i="5"/>
  <c r="L1920" i="1"/>
  <c r="G1763" i="5"/>
  <c r="L1925" i="1"/>
  <c r="G3605" i="5"/>
  <c r="L1908" i="1"/>
  <c r="G2860" i="5"/>
  <c r="L1893" i="1"/>
  <c r="G2611" i="5"/>
  <c r="L1883" i="1"/>
  <c r="G2396" i="5"/>
  <c r="L1873" i="1"/>
  <c r="G2224" i="5"/>
  <c r="L1865" i="1"/>
  <c r="G2033" i="5"/>
  <c r="L1855" i="1"/>
  <c r="G1819" i="5"/>
  <c r="L1843" i="1"/>
  <c r="G1662" i="5"/>
  <c r="L1832" i="1"/>
  <c r="G1566" i="5"/>
  <c r="L1824" i="1"/>
  <c r="G1337" i="5"/>
  <c r="L1812" i="1"/>
  <c r="G1222" i="5"/>
  <c r="L1802" i="1"/>
  <c r="G1113" i="5"/>
  <c r="L1793" i="1"/>
  <c r="G1024" i="5"/>
  <c r="L1783" i="1"/>
  <c r="G952" i="5"/>
  <c r="L1775" i="1"/>
  <c r="G914" i="5"/>
  <c r="L1767" i="1"/>
  <c r="G764" i="5"/>
  <c r="L1758" i="1"/>
  <c r="G628" i="5"/>
  <c r="L1697" i="1"/>
  <c r="G506" i="5"/>
  <c r="L1742" i="1"/>
  <c r="G383" i="5"/>
  <c r="L1733" i="1"/>
  <c r="G285" i="5"/>
  <c r="L1722" i="1"/>
  <c r="G183" i="5"/>
  <c r="L1712" i="1"/>
  <c r="G18" i="5"/>
  <c r="L1704" i="1"/>
  <c r="G4220" i="5"/>
  <c r="L1693" i="1"/>
  <c r="G3899" i="5"/>
  <c r="L1685" i="1"/>
  <c r="G3635" i="5"/>
  <c r="L1676" i="1"/>
  <c r="G3319" i="5"/>
  <c r="L1666" i="1"/>
  <c r="G3181" i="5"/>
  <c r="L1657" i="1"/>
  <c r="G2873" i="5"/>
  <c r="L1647" i="1"/>
  <c r="G2706" i="5"/>
  <c r="L1637" i="1"/>
  <c r="G2606" i="5"/>
  <c r="L1629" i="1"/>
  <c r="G2481" i="5"/>
  <c r="L1619" i="1"/>
  <c r="G2336" i="5"/>
  <c r="L1610" i="1"/>
  <c r="G2192" i="5"/>
  <c r="L1600" i="1"/>
  <c r="G2107" i="5"/>
  <c r="L1590" i="1"/>
  <c r="G2017" i="5"/>
  <c r="L1581" i="1"/>
  <c r="G1953" i="5"/>
  <c r="L1573" i="1"/>
  <c r="G2030" i="5"/>
  <c r="L1583" i="1"/>
  <c r="G1825" i="5"/>
  <c r="L1554" i="1"/>
  <c r="G1774" i="5"/>
  <c r="L1545" i="1"/>
  <c r="G1688" i="5"/>
  <c r="L1538" i="1"/>
  <c r="G1749" i="5"/>
  <c r="L1542" i="1"/>
  <c r="G1493" i="5"/>
  <c r="L1523" i="1"/>
  <c r="G1416" i="5"/>
  <c r="L1515" i="1"/>
  <c r="G539" i="5"/>
  <c r="L1502" i="1"/>
  <c r="G3330" i="5"/>
  <c r="L1462" i="1"/>
  <c r="G2642" i="5"/>
  <c r="L1454" i="1"/>
  <c r="G2401" i="5"/>
  <c r="L1446" i="1"/>
  <c r="G924" i="5"/>
  <c r="L1438" i="1"/>
  <c r="G376" i="5"/>
  <c r="L1430" i="1"/>
  <c r="G4160" i="5"/>
  <c r="L5312" i="1"/>
  <c r="G4253" i="5"/>
  <c r="L5301" i="1"/>
  <c r="G2470" i="5"/>
  <c r="L5249" i="1"/>
  <c r="G2655" i="5"/>
  <c r="L5098" i="1"/>
  <c r="G1549" i="5"/>
  <c r="L5170" i="1"/>
  <c r="G1368" i="5"/>
  <c r="L5162" i="1"/>
  <c r="G467" i="5"/>
  <c r="L5129" i="1"/>
  <c r="G1362" i="5"/>
  <c r="L5156" i="1"/>
  <c r="G2050" i="5"/>
  <c r="L5211" i="1"/>
  <c r="G1095" i="5"/>
  <c r="L5146" i="1"/>
  <c r="G3074" i="5"/>
  <c r="L5176" i="1"/>
  <c r="G3504" i="5"/>
  <c r="L5101" i="1"/>
  <c r="G5213" i="5"/>
  <c r="L5272" i="1"/>
  <c r="G3301" i="5"/>
  <c r="L4864" i="1"/>
  <c r="G3111" i="5"/>
  <c r="L4860" i="1"/>
  <c r="G2150" i="5"/>
  <c r="L4826" i="1"/>
  <c r="G2605" i="5"/>
  <c r="L4845" i="1"/>
  <c r="G2191" i="5"/>
  <c r="L4830" i="1"/>
  <c r="G1746" i="5"/>
  <c r="L4772" i="1"/>
  <c r="G1504" i="5"/>
  <c r="L4763" i="1"/>
  <c r="G1303" i="5"/>
  <c r="L4756" i="1"/>
  <c r="G1108" i="5"/>
  <c r="L4749" i="1"/>
  <c r="G820" i="5"/>
  <c r="L4734" i="1"/>
  <c r="G865" i="5"/>
  <c r="L4741" i="1"/>
  <c r="G222" i="5"/>
  <c r="L4672" i="1"/>
  <c r="G1618" i="5"/>
  <c r="L4443" i="1"/>
  <c r="G1286" i="5"/>
  <c r="L4658" i="1"/>
  <c r="G1285" i="5"/>
  <c r="L4657" i="1"/>
  <c r="G1456" i="5"/>
  <c r="L4660" i="1"/>
  <c r="G2163" i="5"/>
  <c r="L4454" i="1"/>
  <c r="G3588" i="5"/>
  <c r="L4348" i="1"/>
  <c r="G891" i="5"/>
  <c r="L4899" i="1"/>
  <c r="G5126" i="5"/>
  <c r="L5077" i="1"/>
  <c r="G3781" i="5"/>
  <c r="L4796" i="1"/>
  <c r="G2597" i="5"/>
  <c r="L4461" i="1"/>
  <c r="G3807" i="5"/>
  <c r="L1973" i="1"/>
  <c r="G1600" i="5"/>
  <c r="L1967" i="1"/>
  <c r="G1066" i="5"/>
  <c r="L1963" i="1"/>
  <c r="G350" i="5"/>
  <c r="L1949" i="1"/>
  <c r="G453" i="5"/>
  <c r="L1953" i="1"/>
  <c r="G165" i="5"/>
  <c r="L1937" i="1"/>
  <c r="G1432" i="5"/>
  <c r="L3336" i="1"/>
  <c r="G3318" i="5"/>
  <c r="L3427" i="1"/>
  <c r="G2809" i="5"/>
  <c r="L3411" i="1"/>
  <c r="G2190" i="5"/>
  <c r="L3398" i="1"/>
  <c r="G1932" i="5"/>
  <c r="L3363" i="1"/>
  <c r="G2206" i="5"/>
  <c r="L3399" i="1"/>
  <c r="G1997" i="5"/>
  <c r="L3383" i="1"/>
  <c r="G1992" i="5"/>
  <c r="L3378" i="1"/>
  <c r="G2093" i="5"/>
  <c r="L3392" i="1"/>
  <c r="G1625" i="5"/>
  <c r="L3347" i="1"/>
  <c r="G1499" i="5"/>
  <c r="L3338" i="1"/>
  <c r="G1938" i="5"/>
  <c r="L3364" i="1"/>
  <c r="G1324" i="5"/>
  <c r="L3334" i="1"/>
  <c r="G946" i="5"/>
  <c r="L3318" i="1"/>
  <c r="G1302" i="5"/>
  <c r="L3333" i="1"/>
  <c r="G796" i="5"/>
  <c r="L3307" i="1"/>
  <c r="G594" i="5"/>
  <c r="L3299" i="1"/>
  <c r="G3981" i="5"/>
  <c r="L3031" i="1"/>
  <c r="G2948" i="5"/>
  <c r="L1649" i="1"/>
  <c r="G4824" i="5"/>
  <c r="L4105" i="1"/>
  <c r="G2609" i="5"/>
  <c r="L1882" i="1"/>
  <c r="G1322" i="5"/>
  <c r="L3658" i="1"/>
  <c r="G3521" i="5"/>
  <c r="L4053" i="1"/>
  <c r="G283" i="5"/>
  <c r="L1720" i="1"/>
  <c r="G1236" i="5"/>
  <c r="L1803" i="1"/>
  <c r="G1198" i="5"/>
  <c r="L1921" i="1"/>
  <c r="G3749" i="5"/>
  <c r="L3723" i="1"/>
  <c r="G2049" i="5"/>
  <c r="L1856" i="1"/>
  <c r="G2340" i="5"/>
  <c r="L5275" i="1"/>
  <c r="G3291" i="5"/>
  <c r="L3269" i="1"/>
  <c r="G4103" i="5"/>
  <c r="L1348" i="1"/>
  <c r="G1878" i="5"/>
  <c r="L415" i="1"/>
  <c r="G4448" i="5"/>
  <c r="L18" i="1"/>
  <c r="G4449" i="5"/>
  <c r="L98" i="1"/>
  <c r="G4450" i="5"/>
  <c r="L577" i="1"/>
  <c r="G3704" i="5"/>
  <c r="L724" i="1"/>
  <c r="G3565" i="5"/>
  <c r="L816" i="1"/>
  <c r="G4318" i="5"/>
  <c r="L511" i="1"/>
  <c r="G4078" i="5"/>
  <c r="L728" i="1"/>
  <c r="G3699" i="5"/>
  <c r="L792" i="1"/>
  <c r="G2500" i="5"/>
  <c r="L172" i="1"/>
  <c r="G529" i="5"/>
  <c r="L567" i="1"/>
  <c r="G1585" i="5"/>
  <c r="L1366" i="1"/>
  <c r="G2717" i="5"/>
  <c r="L697" i="1"/>
  <c r="G2719" i="5"/>
  <c r="L1370" i="1"/>
  <c r="G3568" i="5"/>
  <c r="L610" i="1"/>
  <c r="G4230" i="5"/>
  <c r="L74" i="1"/>
  <c r="G2508" i="5"/>
  <c r="L1407" i="1"/>
  <c r="G5264" i="5"/>
  <c r="L1408" i="1"/>
  <c r="G5031" i="5"/>
  <c r="L1354" i="1"/>
  <c r="G4822" i="5"/>
  <c r="L764" i="1"/>
  <c r="G4658" i="5"/>
  <c r="L252" i="1"/>
  <c r="G5244" i="5"/>
  <c r="L903" i="1"/>
  <c r="G5193" i="5"/>
  <c r="L783" i="1"/>
  <c r="G5057" i="5"/>
  <c r="L526" i="1"/>
  <c r="G4619" i="5"/>
  <c r="L485" i="1"/>
  <c r="G4743" i="5"/>
  <c r="L412" i="1"/>
  <c r="G5183" i="5"/>
  <c r="L390" i="1"/>
  <c r="G4598" i="5"/>
  <c r="L370" i="1"/>
  <c r="G4313" i="5"/>
  <c r="L367" i="1"/>
  <c r="G4713" i="5"/>
  <c r="L358" i="1"/>
  <c r="G4913" i="5"/>
  <c r="L350" i="1"/>
  <c r="G4902" i="5"/>
  <c r="L348" i="1"/>
  <c r="G4010" i="5"/>
  <c r="L334" i="1"/>
  <c r="G5025" i="5"/>
  <c r="L283" i="1"/>
  <c r="G5208" i="5"/>
  <c r="L281" i="1"/>
  <c r="G4877" i="5"/>
  <c r="L271" i="1"/>
  <c r="G5248" i="5"/>
  <c r="L196" i="1"/>
  <c r="G4515" i="5"/>
  <c r="L169" i="1"/>
  <c r="G4386" i="5"/>
  <c r="L75" i="1"/>
  <c r="G4463" i="5"/>
  <c r="L38" i="1"/>
  <c r="G3117" i="5"/>
  <c r="L752" i="1"/>
  <c r="G3841" i="5"/>
  <c r="L622" i="1"/>
  <c r="G3863" i="5"/>
  <c r="L623" i="1"/>
  <c r="G3086" i="5"/>
  <c r="L1372" i="1"/>
  <c r="G4419" i="5"/>
  <c r="L1425" i="1"/>
  <c r="G2688" i="5"/>
  <c r="L1297" i="1"/>
  <c r="G3721" i="5"/>
  <c r="L1316" i="1"/>
  <c r="G3825" i="5"/>
  <c r="L1320" i="1"/>
  <c r="G2781" i="5"/>
  <c r="L1299" i="1"/>
  <c r="G4287" i="5"/>
  <c r="L1325" i="1"/>
  <c r="G3720" i="5"/>
  <c r="L1315" i="1"/>
  <c r="G2908" i="5"/>
  <c r="L1263" i="1"/>
  <c r="G4502" i="5"/>
  <c r="L1281" i="1"/>
  <c r="G4863" i="5"/>
  <c r="L1286" i="1"/>
  <c r="G4388" i="5"/>
  <c r="L1277" i="1"/>
  <c r="G3535" i="5"/>
  <c r="L1242" i="1"/>
  <c r="G3575" i="5"/>
  <c r="L1243" i="1"/>
  <c r="G3707" i="5"/>
  <c r="L1211" i="1"/>
  <c r="G2684" i="5"/>
  <c r="L1199" i="1"/>
  <c r="G2383" i="5"/>
  <c r="L1190" i="1"/>
  <c r="G4017" i="5"/>
  <c r="L989" i="1"/>
  <c r="G4194" i="5"/>
  <c r="L1068" i="1"/>
  <c r="G5163" i="5"/>
  <c r="L1166" i="1"/>
  <c r="G5265" i="5"/>
  <c r="L1183" i="1"/>
  <c r="G5182" i="5"/>
  <c r="L1172" i="1"/>
  <c r="G4060" i="5"/>
  <c r="L1020" i="1"/>
  <c r="G4052" i="5"/>
  <c r="L1012" i="1"/>
  <c r="G3948" i="5"/>
  <c r="L962" i="1"/>
  <c r="G5255" i="5"/>
  <c r="L930" i="1"/>
  <c r="G4121" i="5"/>
  <c r="L1042" i="1"/>
  <c r="G4248" i="5"/>
  <c r="L1076" i="1"/>
  <c r="G4048" i="5"/>
  <c r="L1008" i="1"/>
  <c r="G4040" i="5"/>
  <c r="L1000" i="1"/>
  <c r="G3921" i="5"/>
  <c r="L947" i="1"/>
  <c r="G4117" i="5"/>
  <c r="L1038" i="1"/>
  <c r="G4716" i="5"/>
  <c r="L1146" i="1"/>
  <c r="G4669" i="5"/>
  <c r="L1138" i="1"/>
  <c r="G4717" i="5"/>
  <c r="L1147" i="1"/>
  <c r="G4849" i="5"/>
  <c r="L1154" i="1"/>
  <c r="G4673" i="5"/>
  <c r="L1140" i="1"/>
  <c r="G4621" i="5"/>
  <c r="L1115" i="1"/>
  <c r="G4825" i="5"/>
  <c r="L1153" i="1"/>
  <c r="G4762" i="5"/>
  <c r="L1150" i="1"/>
  <c r="G4188" i="5"/>
  <c r="L1062" i="1"/>
  <c r="G3886" i="5"/>
  <c r="L936" i="1"/>
  <c r="G3937" i="5"/>
  <c r="L953" i="1"/>
  <c r="G3970" i="5"/>
  <c r="L966" i="1"/>
  <c r="G4025" i="5"/>
  <c r="L994" i="1"/>
  <c r="G4022" i="5"/>
  <c r="L991" i="1"/>
  <c r="G4088" i="5"/>
  <c r="L1029" i="1"/>
  <c r="G4181" i="5"/>
  <c r="L1055" i="1"/>
  <c r="G4264" i="5"/>
  <c r="L1084" i="1"/>
  <c r="G4517" i="5"/>
  <c r="L887" i="1"/>
  <c r="G3587" i="5"/>
  <c r="L882" i="1"/>
  <c r="G3363" i="5"/>
  <c r="L862" i="1"/>
  <c r="G3355" i="5"/>
  <c r="L854" i="1"/>
  <c r="G3494" i="5"/>
  <c r="L844" i="1"/>
  <c r="G3670" i="5"/>
  <c r="L823" i="1"/>
  <c r="G3617" i="5"/>
  <c r="L786" i="1"/>
  <c r="G3153" i="5"/>
  <c r="L778" i="1"/>
  <c r="G2382" i="5"/>
  <c r="L690" i="1"/>
  <c r="G1790" i="5"/>
  <c r="L594" i="1"/>
  <c r="G3062" i="5"/>
  <c r="L548" i="1"/>
  <c r="G2638" i="5"/>
  <c r="L491" i="1"/>
  <c r="G3245" i="5"/>
  <c r="L447" i="1"/>
  <c r="G2994" i="5"/>
  <c r="L439" i="1"/>
  <c r="G3731" i="5"/>
  <c r="L352" i="1"/>
  <c r="G2379" i="5"/>
  <c r="L210" i="1"/>
  <c r="G2907" i="5"/>
  <c r="L178" i="1"/>
  <c r="G2637" i="5"/>
  <c r="L174" i="1"/>
  <c r="G3151" i="5"/>
  <c r="L82" i="1"/>
  <c r="G4490" i="5"/>
  <c r="L801" i="1"/>
  <c r="G5098" i="5"/>
  <c r="L327" i="1"/>
  <c r="G5004" i="5"/>
  <c r="L260" i="1"/>
  <c r="G5310" i="5"/>
  <c r="L1341" i="1"/>
  <c r="G5225" i="5"/>
  <c r="L1254" i="1"/>
  <c r="G4833" i="5"/>
  <c r="L1221" i="1"/>
  <c r="G5072" i="5"/>
  <c r="L1209" i="1"/>
  <c r="G5273" i="5"/>
  <c r="L907" i="1"/>
  <c r="G5285" i="5"/>
  <c r="L910" i="1"/>
  <c r="G5239" i="5"/>
  <c r="L874" i="1"/>
  <c r="G5288" i="5"/>
  <c r="L878" i="1"/>
  <c r="G4886" i="5"/>
  <c r="L821" i="1"/>
  <c r="G4712" i="5"/>
  <c r="L1397" i="1"/>
  <c r="G4985" i="5"/>
  <c r="L768" i="1"/>
  <c r="G5226" i="5"/>
  <c r="L712" i="1"/>
  <c r="G4842" i="5"/>
  <c r="L688" i="1"/>
  <c r="G5129" i="5"/>
  <c r="L664" i="1"/>
  <c r="G5087" i="5"/>
  <c r="L656" i="1"/>
  <c r="G4653" i="5"/>
  <c r="L639" i="1"/>
  <c r="G4908" i="5"/>
  <c r="L582" i="1"/>
  <c r="G5083" i="5"/>
  <c r="L558" i="1"/>
  <c r="G5011" i="5"/>
  <c r="L545" i="1"/>
  <c r="G4937" i="5"/>
  <c r="L525" i="1"/>
  <c r="G4920" i="5"/>
  <c r="L1391" i="1"/>
  <c r="G4652" i="5"/>
  <c r="L503" i="1"/>
  <c r="G5124" i="5"/>
  <c r="L481" i="1"/>
  <c r="G4794" i="5"/>
  <c r="L472" i="1"/>
  <c r="G4174" i="5"/>
  <c r="L463" i="1"/>
  <c r="G4929" i="5"/>
  <c r="L421" i="1"/>
  <c r="G4946" i="5"/>
  <c r="L362" i="1"/>
  <c r="G4707" i="5"/>
  <c r="L307" i="1"/>
  <c r="G4614" i="5"/>
  <c r="L301" i="1"/>
  <c r="G5110" i="5"/>
  <c r="L318" i="1"/>
  <c r="G5155" i="5"/>
  <c r="L275" i="1"/>
  <c r="G5026" i="5"/>
  <c r="L242" i="1"/>
  <c r="G4869" i="5"/>
  <c r="L234" i="1"/>
  <c r="G4980" i="5"/>
  <c r="L239" i="1"/>
  <c r="G5266" i="5"/>
  <c r="L186" i="1"/>
  <c r="G4988" i="5"/>
  <c r="L137" i="1"/>
  <c r="G5147" i="5"/>
  <c r="L150" i="1"/>
  <c r="G4997" i="5"/>
  <c r="L140" i="1"/>
  <c r="G4990" i="5"/>
  <c r="L138" i="1"/>
  <c r="G4811" i="5"/>
  <c r="L129" i="1"/>
  <c r="G4383" i="5"/>
  <c r="L156" i="1"/>
  <c r="G4772" i="5"/>
  <c r="L166" i="1"/>
  <c r="G4526" i="5"/>
  <c r="L57" i="1"/>
  <c r="G4485" i="5"/>
  <c r="L70" i="1"/>
  <c r="G4854" i="5"/>
  <c r="L28" i="1"/>
  <c r="G4439" i="5"/>
  <c r="L31" i="1"/>
  <c r="G4612" i="5"/>
  <c r="L1350" i="1"/>
  <c r="G5245" i="5"/>
  <c r="L894" i="1"/>
  <c r="G4525" i="5"/>
  <c r="L818" i="1"/>
  <c r="G5101" i="5"/>
  <c r="L782" i="1"/>
  <c r="G3867" i="5"/>
  <c r="L743" i="1"/>
  <c r="G4561" i="5"/>
  <c r="L704" i="1"/>
  <c r="G4201" i="5"/>
  <c r="L670" i="1"/>
  <c r="G3836" i="5"/>
  <c r="L629" i="1"/>
  <c r="G4661" i="5"/>
  <c r="L578" i="1"/>
  <c r="G4437" i="5"/>
  <c r="L541" i="1"/>
  <c r="G4827" i="5"/>
  <c r="L499" i="1"/>
  <c r="G4364" i="5"/>
  <c r="L404" i="1"/>
  <c r="G4964" i="5"/>
  <c r="L216" i="1"/>
  <c r="G4719" i="5"/>
  <c r="L205" i="1"/>
  <c r="G5131" i="5"/>
  <c r="L108" i="1"/>
  <c r="G4728" i="5"/>
  <c r="L102" i="1"/>
  <c r="G4766" i="5"/>
  <c r="L48" i="1"/>
  <c r="G4136" i="5"/>
  <c r="L53" i="1"/>
  <c r="G4756" i="5"/>
  <c r="L14" i="1"/>
  <c r="G3120" i="5"/>
  <c r="L2571" i="1"/>
  <c r="G9" i="5"/>
  <c r="L4335" i="1"/>
  <c r="G814" i="5"/>
  <c r="L2518" i="1"/>
  <c r="G1829" i="5"/>
  <c r="L3990" i="1"/>
  <c r="G3122" i="5"/>
  <c r="L4031" i="1"/>
  <c r="G3284" i="5"/>
  <c r="L2439" i="1"/>
  <c r="G3594" i="5"/>
  <c r="L2442" i="1"/>
  <c r="G795" i="5"/>
  <c r="L4246" i="1"/>
  <c r="G794" i="5"/>
  <c r="L1505" i="1"/>
  <c r="G4302" i="5"/>
  <c r="L5115" i="1"/>
  <c r="G2352" i="5"/>
  <c r="L4958" i="1"/>
  <c r="G3427" i="5"/>
  <c r="L3044" i="1"/>
  <c r="G2630" i="5"/>
  <c r="L5240" i="1"/>
  <c r="G3959" i="5"/>
  <c r="L1495" i="1"/>
  <c r="G3244" i="5"/>
  <c r="L1486" i="1"/>
  <c r="G2881" i="5"/>
  <c r="L1478" i="1"/>
  <c r="G2692" i="5"/>
  <c r="L1470" i="1"/>
  <c r="G2080" i="5"/>
  <c r="L5284" i="1"/>
  <c r="G2254" i="5"/>
  <c r="L5265" i="1"/>
  <c r="G1447" i="5"/>
  <c r="L5257" i="1"/>
  <c r="G2478" i="5"/>
  <c r="L5235" i="1"/>
  <c r="G2547" i="5"/>
  <c r="L5224" i="1"/>
  <c r="G2057" i="5"/>
  <c r="L5214" i="1"/>
  <c r="G5200" i="5"/>
  <c r="L5204" i="1"/>
  <c r="G4952" i="5"/>
  <c r="L5194" i="1"/>
  <c r="G3766" i="5"/>
  <c r="L5184" i="1"/>
  <c r="G1656" i="5"/>
  <c r="L5174" i="1"/>
  <c r="G1102" i="5"/>
  <c r="L5149" i="1"/>
  <c r="G5077" i="5"/>
  <c r="L5124" i="1"/>
  <c r="G3895" i="5"/>
  <c r="L5109" i="1"/>
  <c r="G1524" i="5"/>
  <c r="L5089" i="1"/>
  <c r="G4272" i="5"/>
  <c r="L5071" i="1"/>
  <c r="G2840" i="5"/>
  <c r="L5063" i="1"/>
  <c r="G1350" i="5"/>
  <c r="L5055" i="1"/>
  <c r="G3786" i="5"/>
  <c r="L5047" i="1"/>
  <c r="G2984" i="5"/>
  <c r="L5037" i="1"/>
  <c r="G3628" i="5"/>
  <c r="L5029" i="1"/>
  <c r="G2761" i="5"/>
  <c r="L5020" i="1"/>
  <c r="G649" i="5"/>
  <c r="L5012" i="1"/>
  <c r="G2815" i="5"/>
  <c r="L5003" i="1"/>
  <c r="G2603" i="5"/>
  <c r="L4992" i="1"/>
  <c r="G2263" i="5"/>
  <c r="L4983" i="1"/>
  <c r="G1756" i="5"/>
  <c r="L4974" i="1"/>
  <c r="G1361" i="5"/>
  <c r="L4966" i="1"/>
  <c r="G3742" i="5"/>
  <c r="L4955" i="1"/>
  <c r="G2589" i="5"/>
  <c r="L4947" i="1"/>
  <c r="G3267" i="5"/>
  <c r="L4937" i="1"/>
  <c r="G3561" i="5"/>
  <c r="L4927" i="1"/>
  <c r="G1950" i="5"/>
  <c r="L4919" i="1"/>
  <c r="G1336" i="5"/>
  <c r="L4911" i="1"/>
  <c r="G100" i="5"/>
  <c r="L4903" i="1"/>
  <c r="G2006" i="5"/>
  <c r="L4889" i="1"/>
  <c r="G2357" i="5"/>
  <c r="L4881" i="1"/>
  <c r="G3933" i="5"/>
  <c r="L4870" i="1"/>
  <c r="G2741" i="5"/>
  <c r="L4848" i="1"/>
  <c r="G2139" i="5"/>
  <c r="L4825" i="1"/>
  <c r="G1918" i="5"/>
  <c r="L4817" i="1"/>
  <c r="G1564" i="5"/>
  <c r="L4807" i="1"/>
  <c r="G3813" i="5"/>
  <c r="L4791" i="1"/>
  <c r="G695" i="5"/>
  <c r="L4730" i="1"/>
  <c r="G515" i="5"/>
  <c r="L4717" i="1"/>
  <c r="G462" i="5"/>
  <c r="L4709" i="1"/>
  <c r="G408" i="5"/>
  <c r="L4701" i="1"/>
  <c r="G370" i="5"/>
  <c r="L4693" i="1"/>
  <c r="G338" i="5"/>
  <c r="L4685" i="1"/>
  <c r="G261" i="5"/>
  <c r="L4677" i="1"/>
  <c r="G3037" i="5"/>
  <c r="L4635" i="1"/>
  <c r="G2454" i="5"/>
  <c r="L4627" i="1"/>
  <c r="G1961" i="5"/>
  <c r="L4619" i="1"/>
  <c r="G1672" i="5"/>
  <c r="L4611" i="1"/>
  <c r="G1488" i="5"/>
  <c r="L4603" i="1"/>
  <c r="G1348" i="5"/>
  <c r="L4595" i="1"/>
  <c r="G1206" i="5"/>
  <c r="L4587" i="1"/>
  <c r="G1064" i="5"/>
  <c r="L4579" i="1"/>
  <c r="G670" i="5"/>
  <c r="L4571" i="1"/>
  <c r="G487" i="5"/>
  <c r="L4563" i="1"/>
  <c r="G331" i="5"/>
  <c r="L4555" i="1"/>
  <c r="G255" i="5"/>
  <c r="L4547" i="1"/>
  <c r="G3586" i="5"/>
  <c r="L4539" i="1"/>
  <c r="G3161" i="5"/>
  <c r="L4531" i="1"/>
  <c r="G2740" i="5"/>
  <c r="L4523" i="1"/>
  <c r="G3061" i="5"/>
  <c r="L4513" i="1"/>
  <c r="G2802" i="5"/>
  <c r="L4502" i="1"/>
  <c r="G2763" i="5"/>
  <c r="L4499" i="1"/>
  <c r="G2325" i="5"/>
  <c r="L4487" i="1"/>
  <c r="G1960" i="5"/>
  <c r="L4479" i="1"/>
  <c r="G4236" i="5"/>
  <c r="L4471" i="1"/>
  <c r="G1981" i="5"/>
  <c r="L4440" i="1"/>
  <c r="G720" i="5"/>
  <c r="L4430" i="1"/>
  <c r="G140" i="5"/>
  <c r="L4422" i="1"/>
  <c r="G1464" i="5"/>
  <c r="L4413" i="1"/>
  <c r="G1927" i="5"/>
  <c r="L4405" i="1"/>
  <c r="G3135" i="5"/>
  <c r="L4397" i="1"/>
  <c r="G4082" i="5"/>
  <c r="L4389" i="1"/>
  <c r="G3692" i="5"/>
  <c r="L4381" i="1"/>
  <c r="G3400" i="5"/>
  <c r="L4373" i="1"/>
  <c r="G3072" i="5"/>
  <c r="L4364" i="1"/>
  <c r="G2119" i="5"/>
  <c r="L4357" i="1"/>
  <c r="G923" i="5"/>
  <c r="L4349" i="1"/>
  <c r="G349" i="5"/>
  <c r="L4329" i="1"/>
  <c r="G791" i="5"/>
  <c r="L4306" i="1"/>
  <c r="G659" i="5"/>
  <c r="L4301" i="1"/>
  <c r="G300" i="5"/>
  <c r="L4315" i="1"/>
  <c r="G4379" i="5"/>
  <c r="L4297" i="1"/>
  <c r="G447" i="5"/>
  <c r="L4290" i="1"/>
  <c r="G159" i="5"/>
  <c r="L4281" i="1"/>
  <c r="G62" i="5"/>
  <c r="L4273" i="1"/>
  <c r="G3334" i="5"/>
  <c r="L4259" i="1"/>
  <c r="G2047" i="5"/>
  <c r="L4251" i="1"/>
  <c r="G570" i="5"/>
  <c r="L4243" i="1"/>
  <c r="G4153" i="5"/>
  <c r="L4235" i="1"/>
  <c r="G3859" i="5"/>
  <c r="L4227" i="1"/>
  <c r="G3774" i="5"/>
  <c r="L4219" i="1"/>
  <c r="G3592" i="5"/>
  <c r="L4211" i="1"/>
  <c r="G3311" i="5"/>
  <c r="L4203" i="1"/>
  <c r="G2729" i="5"/>
  <c r="L4195" i="1"/>
  <c r="G2535" i="5"/>
  <c r="L4187" i="1"/>
  <c r="G2247" i="5"/>
  <c r="L4179" i="1"/>
  <c r="G2118" i="5"/>
  <c r="L4171" i="1"/>
  <c r="G1905" i="5"/>
  <c r="L4163" i="1"/>
  <c r="G1827" i="5"/>
  <c r="L4155" i="1"/>
  <c r="G1693" i="5"/>
  <c r="L4147" i="1"/>
  <c r="G1562" i="5"/>
  <c r="L4139" i="1"/>
  <c r="G1383" i="5"/>
  <c r="L4131" i="1"/>
  <c r="G1316" i="5"/>
  <c r="L4123" i="1"/>
  <c r="G1230" i="5"/>
  <c r="L4115" i="1"/>
  <c r="G4030" i="5"/>
  <c r="L4102" i="1"/>
  <c r="G3409" i="5"/>
  <c r="L4094" i="1"/>
  <c r="G2214" i="5"/>
  <c r="L4084" i="1"/>
  <c r="G1664" i="5"/>
  <c r="L4076" i="1"/>
  <c r="G1136" i="5"/>
  <c r="L4066" i="1"/>
  <c r="G3597" i="5"/>
  <c r="L4055" i="1"/>
  <c r="G3386" i="5"/>
  <c r="L4045" i="1"/>
  <c r="G3088" i="5"/>
  <c r="L4030" i="1"/>
  <c r="G2874" i="5"/>
  <c r="L4021" i="1"/>
  <c r="G2701" i="5"/>
  <c r="L4011" i="1"/>
  <c r="G2430" i="5"/>
  <c r="L4002" i="1"/>
  <c r="G2090" i="5"/>
  <c r="L3993" i="1"/>
  <c r="G2594" i="5"/>
  <c r="L3981" i="1"/>
  <c r="G2391" i="5"/>
  <c r="L3973" i="1"/>
  <c r="G2320" i="5"/>
  <c r="L3966" i="1"/>
  <c r="G1570" i="5"/>
  <c r="L3958" i="1"/>
  <c r="G1334" i="5"/>
  <c r="L3951" i="1"/>
  <c r="G1059" i="5"/>
  <c r="L3943" i="1"/>
  <c r="G873" i="5"/>
  <c r="L3934" i="1"/>
  <c r="G734" i="5"/>
  <c r="L3926" i="1"/>
  <c r="G531" i="5"/>
  <c r="L3918" i="1"/>
  <c r="G1354" i="5"/>
  <c r="L3909" i="1"/>
  <c r="G1582" i="5"/>
  <c r="L3902" i="1"/>
  <c r="G1541" i="5"/>
  <c r="L3894" i="1"/>
  <c r="G1248" i="5"/>
  <c r="L3886" i="1"/>
  <c r="G1187" i="5"/>
  <c r="L3878" i="1"/>
  <c r="G802" i="5"/>
  <c r="L3870" i="1"/>
  <c r="G684" i="5"/>
  <c r="L3862" i="1"/>
  <c r="G505" i="5"/>
  <c r="L3854" i="1"/>
  <c r="G449" i="5"/>
  <c r="L3846" i="1"/>
  <c r="G391" i="5"/>
  <c r="L3838" i="1"/>
  <c r="G240" i="5"/>
  <c r="L3830" i="1"/>
  <c r="G1226" i="5"/>
  <c r="L3821" i="1"/>
  <c r="G4469" i="5"/>
  <c r="L3813" i="1"/>
  <c r="G2937" i="5"/>
  <c r="L3805" i="1"/>
  <c r="G2208" i="5"/>
  <c r="L3799" i="1"/>
  <c r="G3946" i="5"/>
  <c r="L3726" i="1"/>
  <c r="G3685" i="5"/>
  <c r="L3784" i="1"/>
  <c r="G3407" i="5"/>
  <c r="L3780" i="1"/>
  <c r="G3099" i="5"/>
  <c r="L3771" i="1"/>
  <c r="G2895" i="5"/>
  <c r="L3767" i="1"/>
  <c r="G2645" i="5"/>
  <c r="L3711" i="1"/>
  <c r="G2453" i="5"/>
  <c r="L3754" i="1"/>
  <c r="G2276" i="5"/>
  <c r="L3746" i="1"/>
  <c r="G1702" i="5"/>
  <c r="L3738" i="1"/>
  <c r="G1032" i="5"/>
  <c r="L3730" i="1"/>
  <c r="G3148" i="5"/>
  <c r="L3702" i="1"/>
  <c r="G2650" i="5"/>
  <c r="L3693" i="1"/>
  <c r="G1692" i="5"/>
  <c r="L3685" i="1"/>
  <c r="G1552" i="5"/>
  <c r="L3677" i="1"/>
  <c r="G1380" i="5"/>
  <c r="L3669" i="1"/>
  <c r="G1327" i="5"/>
  <c r="L3661" i="1"/>
  <c r="G1184" i="5"/>
  <c r="L3650" i="1"/>
  <c r="G1116" i="5"/>
  <c r="L3642" i="1"/>
  <c r="G1054" i="5"/>
  <c r="L3634" i="1"/>
  <c r="G921" i="5"/>
  <c r="L3558" i="1"/>
  <c r="G318" i="5"/>
  <c r="L3619" i="1"/>
  <c r="G118" i="5"/>
  <c r="L3611" i="1"/>
  <c r="G92" i="5"/>
  <c r="L3603" i="1"/>
  <c r="G84" i="5"/>
  <c r="L3595" i="1"/>
  <c r="G76" i="5"/>
  <c r="L3587" i="1"/>
  <c r="G52" i="5"/>
  <c r="L3579" i="1"/>
  <c r="G44" i="5"/>
  <c r="L3571" i="1"/>
  <c r="G36" i="5"/>
  <c r="L3563" i="1"/>
  <c r="G3821" i="5"/>
  <c r="L3554" i="1"/>
  <c r="G3399" i="5"/>
  <c r="L3546" i="1"/>
  <c r="G3005" i="5"/>
  <c r="L3538" i="1"/>
  <c r="G2933" i="5"/>
  <c r="L3530" i="1"/>
  <c r="G2714" i="5"/>
  <c r="L3523" i="1"/>
  <c r="G1683" i="5"/>
  <c r="L3515" i="1"/>
  <c r="G1133" i="5"/>
  <c r="L3506" i="1"/>
  <c r="G960" i="5"/>
  <c r="L3498" i="1"/>
  <c r="G813" i="5"/>
  <c r="L3490" i="1"/>
  <c r="G702" i="5"/>
  <c r="L3482" i="1"/>
  <c r="G646" i="5"/>
  <c r="L3474" i="1"/>
  <c r="G606" i="5"/>
  <c r="L3466" i="1"/>
  <c r="G598" i="5"/>
  <c r="L3458" i="1"/>
  <c r="G561" i="5"/>
  <c r="L3450" i="1"/>
  <c r="G429" i="5"/>
  <c r="L3442" i="1"/>
  <c r="G316" i="5"/>
  <c r="L3434" i="1"/>
  <c r="G2582" i="5"/>
  <c r="L3279" i="1"/>
  <c r="G3729" i="5"/>
  <c r="L3270" i="1"/>
  <c r="G2601" i="5"/>
  <c r="L3260" i="1"/>
  <c r="G2461" i="5"/>
  <c r="L3252" i="1"/>
  <c r="G2207" i="5"/>
  <c r="L3244" i="1"/>
  <c r="G1986" i="5"/>
  <c r="L3236" i="1"/>
  <c r="G4801" i="5"/>
  <c r="L3204" i="1"/>
  <c r="G4585" i="5"/>
  <c r="L3225" i="1"/>
  <c r="G4431" i="5"/>
  <c r="L3194" i="1"/>
  <c r="G4343" i="5"/>
  <c r="L3186" i="1"/>
  <c r="G4215" i="5"/>
  <c r="L3178" i="1"/>
  <c r="G4147" i="5"/>
  <c r="L3173" i="1"/>
  <c r="G3977" i="5"/>
  <c r="L3165" i="1"/>
  <c r="G3879" i="5"/>
  <c r="L3157" i="1"/>
  <c r="G3794" i="5"/>
  <c r="L3217" i="1"/>
  <c r="G3713" i="5"/>
  <c r="L3145" i="1"/>
  <c r="G3636" i="5"/>
  <c r="L3137" i="1"/>
  <c r="G3539" i="5"/>
  <c r="L3130" i="1"/>
  <c r="G3279" i="5"/>
  <c r="L3125" i="1"/>
  <c r="G3015" i="5"/>
  <c r="L3118" i="1"/>
  <c r="G4143" i="5"/>
  <c r="L3114" i="1"/>
  <c r="G3423" i="5"/>
  <c r="L3103" i="1"/>
  <c r="G2697" i="5"/>
  <c r="L3094" i="1"/>
  <c r="G1777" i="5"/>
  <c r="L3086" i="1"/>
  <c r="G4394" i="5"/>
  <c r="L3078" i="1"/>
  <c r="G3486" i="5"/>
  <c r="L3071" i="1"/>
  <c r="G3095" i="5"/>
  <c r="L3062" i="1"/>
  <c r="G2067" i="5"/>
  <c r="L3054" i="1"/>
  <c r="G2581" i="5"/>
  <c r="L3038" i="1"/>
  <c r="G4427" i="5"/>
  <c r="L3016" i="1"/>
  <c r="G3782" i="5"/>
  <c r="L3028" i="1"/>
  <c r="G3577" i="5"/>
  <c r="L3005" i="1"/>
  <c r="G3460" i="5"/>
  <c r="L2999" i="1"/>
  <c r="G3372" i="5"/>
  <c r="L2990" i="1"/>
  <c r="G3264" i="5"/>
  <c r="L2983" i="1"/>
  <c r="G3205" i="5"/>
  <c r="L2976" i="1"/>
  <c r="G3125" i="5"/>
  <c r="L2969" i="1"/>
  <c r="G3008" i="5"/>
  <c r="L2962" i="1"/>
  <c r="G2939" i="5"/>
  <c r="L2954" i="1"/>
  <c r="G2805" i="5"/>
  <c r="L2947" i="1"/>
  <c r="G2710" i="5"/>
  <c r="L3018" i="1"/>
  <c r="G2612" i="5"/>
  <c r="L2932" i="1"/>
  <c r="G2523" i="5"/>
  <c r="L2924" i="1"/>
  <c r="G2389" i="5"/>
  <c r="L2916" i="1"/>
  <c r="G2285" i="5"/>
  <c r="L2908" i="1"/>
  <c r="G2175" i="5"/>
  <c r="L2900" i="1"/>
  <c r="G2083" i="5"/>
  <c r="L2892" i="1"/>
  <c r="G2004" i="5"/>
  <c r="L2884" i="1"/>
  <c r="G1914" i="5"/>
  <c r="L2876" i="1"/>
  <c r="G1841" i="5"/>
  <c r="L2868" i="1"/>
  <c r="G1767" i="5"/>
  <c r="L2860" i="1"/>
  <c r="G1732" i="5"/>
  <c r="L2852" i="1"/>
  <c r="G1668" i="5"/>
  <c r="L2844" i="1"/>
  <c r="G1622" i="5"/>
  <c r="L2836" i="1"/>
  <c r="G1551" i="5"/>
  <c r="L2828" i="1"/>
  <c r="G1479" i="5"/>
  <c r="L2820" i="1"/>
  <c r="G1471" i="5"/>
  <c r="L2812" i="1"/>
  <c r="G1393" i="5"/>
  <c r="L2804" i="1"/>
  <c r="G1341" i="5"/>
  <c r="L2796" i="1"/>
  <c r="G1256" i="5"/>
  <c r="L2788" i="1"/>
  <c r="G1204" i="5"/>
  <c r="L2780" i="1"/>
  <c r="G1147" i="5"/>
  <c r="L2772" i="1"/>
  <c r="G1085" i="5"/>
  <c r="L2764" i="1"/>
  <c r="G1039" i="5"/>
  <c r="L2756" i="1"/>
  <c r="G977" i="5"/>
  <c r="L2748" i="1"/>
  <c r="G917" i="5"/>
  <c r="L2740" i="1"/>
  <c r="G883" i="5"/>
  <c r="L2732" i="1"/>
  <c r="G837" i="5"/>
  <c r="L2724" i="1"/>
  <c r="G752" i="5"/>
  <c r="L2716" i="1"/>
  <c r="G738" i="5"/>
  <c r="L2708" i="1"/>
  <c r="G689" i="5"/>
  <c r="L2700" i="1"/>
  <c r="G591" i="5"/>
  <c r="L2692" i="1"/>
  <c r="G550" i="5"/>
  <c r="L2684" i="1"/>
  <c r="G456" i="5"/>
  <c r="L2676" i="1"/>
  <c r="G416" i="5"/>
  <c r="L2668" i="1"/>
  <c r="G397" i="5"/>
  <c r="L2659" i="1"/>
  <c r="G323" i="5"/>
  <c r="L2653" i="1"/>
  <c r="G236" i="5"/>
  <c r="L2642" i="1"/>
  <c r="G190" i="5"/>
  <c r="L2633" i="1"/>
  <c r="G155" i="5"/>
  <c r="L2625" i="1"/>
  <c r="G115" i="5"/>
  <c r="L2615" i="1"/>
  <c r="G33" i="5"/>
  <c r="L2605" i="1"/>
  <c r="G989" i="5"/>
  <c r="L2593" i="1"/>
  <c r="G276" i="5"/>
  <c r="L2585" i="1"/>
  <c r="G5051" i="5"/>
  <c r="L2428" i="1"/>
  <c r="G4701" i="5"/>
  <c r="L2421" i="1"/>
  <c r="G4548" i="5"/>
  <c r="L2096" i="1"/>
  <c r="G4468" i="5"/>
  <c r="L2414" i="1"/>
  <c r="G4397" i="5"/>
  <c r="L2409" i="1"/>
  <c r="G4360" i="5"/>
  <c r="L2082" i="1"/>
  <c r="G4327" i="5"/>
  <c r="L2407" i="1"/>
  <c r="G4270" i="5"/>
  <c r="L2071" i="1"/>
  <c r="G4214" i="5"/>
  <c r="L2066" i="1"/>
  <c r="G4096" i="5"/>
  <c r="L2059" i="1"/>
  <c r="G4006" i="5"/>
  <c r="L2053" i="1"/>
  <c r="G3873" i="5"/>
  <c r="L2045" i="1"/>
  <c r="G3892" i="5"/>
  <c r="L2046" i="1"/>
  <c r="G3759" i="5"/>
  <c r="L2037" i="1"/>
  <c r="G3675" i="5"/>
  <c r="L2390" i="1"/>
  <c r="G3622" i="5"/>
  <c r="L2030" i="1"/>
  <c r="G3548" i="5"/>
  <c r="L2026" i="1"/>
  <c r="G3517" i="5"/>
  <c r="L2381" i="1"/>
  <c r="G3477" i="5"/>
  <c r="L2376" i="1"/>
  <c r="G3430" i="5"/>
  <c r="L2372" i="1"/>
  <c r="G3394" i="5"/>
  <c r="L2013" i="1"/>
  <c r="G3331" i="5"/>
  <c r="L2009" i="1"/>
  <c r="G3274" i="5"/>
  <c r="L2360" i="1"/>
  <c r="G3202" i="5"/>
  <c r="L2356" i="1"/>
  <c r="G3156" i="5"/>
  <c r="L2002" i="1"/>
  <c r="G3112" i="5"/>
  <c r="L1998" i="1"/>
  <c r="G3051" i="5"/>
  <c r="L2342" i="1"/>
  <c r="G3007" i="5"/>
  <c r="L1994" i="1"/>
  <c r="G2960" i="5"/>
  <c r="L2330" i="1"/>
  <c r="G2931" i="5"/>
  <c r="L2569" i="1"/>
  <c r="G2835" i="5"/>
  <c r="L2319" i="1"/>
  <c r="G2788" i="5"/>
  <c r="L2310" i="1"/>
  <c r="G2751" i="5"/>
  <c r="L2304" i="1"/>
  <c r="G2669" i="5"/>
  <c r="L2297" i="1"/>
  <c r="G2552" i="5"/>
  <c r="L2291" i="1"/>
  <c r="G2490" i="5"/>
  <c r="L2284" i="1"/>
  <c r="G2366" i="5"/>
  <c r="L2279" i="1"/>
  <c r="G2275" i="5"/>
  <c r="L2560" i="1"/>
  <c r="G2174" i="5"/>
  <c r="L2268" i="1"/>
  <c r="G2109" i="5"/>
  <c r="L2262" i="1"/>
  <c r="G1985" i="5"/>
  <c r="L2256" i="1"/>
  <c r="G1936" i="5"/>
  <c r="L2252" i="1"/>
  <c r="G1764" i="5"/>
  <c r="L2549" i="1"/>
  <c r="G1614" i="5"/>
  <c r="L2236" i="1"/>
  <c r="G1538" i="5"/>
  <c r="L2543" i="1"/>
  <c r="G1406" i="5"/>
  <c r="L2223" i="1"/>
  <c r="G1422" i="5"/>
  <c r="L2541" i="1"/>
  <c r="G1251" i="5"/>
  <c r="L2212" i="1"/>
  <c r="G1129" i="5"/>
  <c r="L2206" i="1"/>
  <c r="G1068" i="5"/>
  <c r="L2199" i="1"/>
  <c r="G999" i="5"/>
  <c r="L2191" i="1"/>
  <c r="G963" i="5"/>
  <c r="L2185" i="1"/>
  <c r="G916" i="5"/>
  <c r="L2528" i="1"/>
  <c r="G859" i="5"/>
  <c r="L2176" i="1"/>
  <c r="G846" i="5"/>
  <c r="L2173" i="1"/>
  <c r="G809" i="5"/>
  <c r="L2169" i="1"/>
  <c r="G750" i="5"/>
  <c r="L2165" i="1"/>
  <c r="G732" i="5"/>
  <c r="L2512" i="1"/>
  <c r="G727" i="5"/>
  <c r="L2159" i="1"/>
  <c r="G619" i="5"/>
  <c r="L2503" i="1"/>
  <c r="G549" i="5"/>
  <c r="L2497" i="1"/>
  <c r="G500" i="5"/>
  <c r="L2493" i="1"/>
  <c r="G473" i="5"/>
  <c r="L2489" i="1"/>
  <c r="G421" i="5"/>
  <c r="L2138" i="1"/>
  <c r="G359" i="5"/>
  <c r="L2479" i="1"/>
  <c r="G296" i="5"/>
  <c r="L2474" i="1"/>
  <c r="G272" i="5"/>
  <c r="L2467" i="1"/>
  <c r="G219" i="5"/>
  <c r="L2459" i="1"/>
  <c r="G192" i="5"/>
  <c r="L2128" i="1"/>
  <c r="G172" i="5"/>
  <c r="L2126" i="1"/>
  <c r="G144" i="5"/>
  <c r="L2121" i="1"/>
  <c r="G129" i="5"/>
  <c r="L2116" i="1"/>
  <c r="G99" i="5"/>
  <c r="L2108" i="1"/>
  <c r="G3689" i="5"/>
  <c r="L1933" i="1"/>
  <c r="G2812" i="5"/>
  <c r="L1919" i="1"/>
  <c r="G1731" i="5"/>
  <c r="L1924" i="1"/>
  <c r="G3168" i="5"/>
  <c r="L1905" i="1"/>
  <c r="G2818" i="5"/>
  <c r="L1892" i="1"/>
  <c r="G2576" i="5"/>
  <c r="L1881" i="1"/>
  <c r="G2365" i="5"/>
  <c r="L1872" i="1"/>
  <c r="G2203" i="5"/>
  <c r="L1864" i="1"/>
  <c r="G2000" i="5"/>
  <c r="L1854" i="1"/>
  <c r="G1818" i="5"/>
  <c r="L1842" i="1"/>
  <c r="G1641" i="5"/>
  <c r="L1831" i="1"/>
  <c r="G1517" i="5"/>
  <c r="L1823" i="1"/>
  <c r="G1325" i="5"/>
  <c r="L1811" i="1"/>
  <c r="G1221" i="5"/>
  <c r="L1801" i="1"/>
  <c r="G1112" i="5"/>
  <c r="L1792" i="1"/>
  <c r="G1010" i="5"/>
  <c r="L1781" i="1"/>
  <c r="G951" i="5"/>
  <c r="L1774" i="1"/>
  <c r="G894" i="5"/>
  <c r="L1766" i="1"/>
  <c r="G763" i="5"/>
  <c r="L1757" i="1"/>
  <c r="G622" i="5"/>
  <c r="L1749" i="1"/>
  <c r="G499" i="5"/>
  <c r="L1741" i="1"/>
  <c r="G382" i="5"/>
  <c r="L1732" i="1"/>
  <c r="G248" i="5"/>
  <c r="L1719" i="1"/>
  <c r="G180" i="5"/>
  <c r="L1711" i="1"/>
  <c r="G16" i="5"/>
  <c r="L1703" i="1"/>
  <c r="G4211" i="5"/>
  <c r="L1692" i="1"/>
  <c r="G3877" i="5"/>
  <c r="L1684" i="1"/>
  <c r="G3480" i="5"/>
  <c r="L1675" i="1"/>
  <c r="G3303" i="5"/>
  <c r="L1665" i="1"/>
  <c r="G3142" i="5"/>
  <c r="L1656" i="1"/>
  <c r="G2844" i="5"/>
  <c r="L1646" i="1"/>
  <c r="G2675" i="5"/>
  <c r="L1636" i="1"/>
  <c r="G2580" i="5"/>
  <c r="L1628" i="1"/>
  <c r="G2459" i="5"/>
  <c r="L1618" i="1"/>
  <c r="G2335" i="5"/>
  <c r="L1609" i="1"/>
  <c r="G2180" i="5"/>
  <c r="L1599" i="1"/>
  <c r="G2087" i="5"/>
  <c r="L1588" i="1"/>
  <c r="G1999" i="5"/>
  <c r="L1580" i="1"/>
  <c r="G2094" i="5"/>
  <c r="L1589" i="1"/>
  <c r="G1903" i="5"/>
  <c r="L1564" i="1"/>
  <c r="G1814" i="5"/>
  <c r="L1553" i="1"/>
  <c r="G1867" i="5"/>
  <c r="L1559" i="1"/>
  <c r="G1687" i="5"/>
  <c r="L1537" i="1"/>
  <c r="G1636" i="5"/>
  <c r="L1531" i="1"/>
  <c r="G1492" i="5"/>
  <c r="L1522" i="1"/>
  <c r="G1402" i="5"/>
  <c r="L1514" i="1"/>
  <c r="G510" i="5"/>
  <c r="L1500" i="1"/>
  <c r="G3261" i="5"/>
  <c r="L1461" i="1"/>
  <c r="G2575" i="5"/>
  <c r="L1453" i="1"/>
  <c r="G2293" i="5"/>
  <c r="L1445" i="1"/>
  <c r="G857" i="5"/>
  <c r="L1437" i="1"/>
  <c r="G2042" i="5"/>
  <c r="L5316" i="1"/>
  <c r="G4159" i="5"/>
  <c r="L5311" i="1"/>
  <c r="G4252" i="5"/>
  <c r="L5300" i="1"/>
  <c r="G2469" i="5"/>
  <c r="L5248" i="1"/>
  <c r="G2654" i="5"/>
  <c r="L5097" i="1"/>
  <c r="G1548" i="5"/>
  <c r="L5169" i="1"/>
  <c r="G1367" i="5"/>
  <c r="L5161" i="1"/>
  <c r="G466" i="5"/>
  <c r="L5128" i="1"/>
  <c r="G1023" i="5"/>
  <c r="L5145" i="1"/>
  <c r="G2413" i="5"/>
  <c r="L5216" i="1"/>
  <c r="G5233" i="5"/>
  <c r="L5206" i="1"/>
  <c r="G631" i="5"/>
  <c r="L5131" i="1"/>
  <c r="G998" i="5"/>
  <c r="L5081" i="1"/>
  <c r="G5212" i="5"/>
  <c r="L5271" i="1"/>
  <c r="G3259" i="5"/>
  <c r="L4863" i="1"/>
  <c r="G2990" i="5"/>
  <c r="L4856" i="1"/>
  <c r="G997" i="5"/>
  <c r="L4802" i="1"/>
  <c r="G2574" i="5"/>
  <c r="L4844" i="1"/>
  <c r="G2173" i="5"/>
  <c r="L4829" i="1"/>
  <c r="G1716" i="5"/>
  <c r="L4771" i="1"/>
  <c r="G1503" i="5"/>
  <c r="L4762" i="1"/>
  <c r="G1220" i="5"/>
  <c r="L4753" i="1"/>
  <c r="G1018" i="5"/>
  <c r="L4747" i="1"/>
  <c r="G819" i="5"/>
  <c r="L4733" i="1"/>
  <c r="G817" i="5"/>
  <c r="L4731" i="1"/>
  <c r="G213" i="5"/>
  <c r="L4671" i="1"/>
  <c r="G3479" i="5"/>
  <c r="L4667" i="1"/>
  <c r="G1177" i="5"/>
  <c r="L4650" i="1"/>
  <c r="G1164" i="5"/>
  <c r="L4649" i="1"/>
  <c r="G1250" i="5"/>
  <c r="L4654" i="1"/>
  <c r="G1976" i="5"/>
  <c r="L4450" i="1"/>
  <c r="G3167" i="5"/>
  <c r="L4347" i="1"/>
  <c r="G4199" i="5"/>
  <c r="L4668" i="1"/>
  <c r="G5205" i="5"/>
  <c r="L5076" i="1"/>
  <c r="G3898" i="5"/>
  <c r="L4798" i="1"/>
  <c r="G2519" i="5"/>
  <c r="L4458" i="1"/>
  <c r="G1962" i="5"/>
  <c r="L2254" i="1"/>
  <c r="G1526" i="5"/>
  <c r="L1965" i="1"/>
  <c r="G773" i="5"/>
  <c r="L1958" i="1"/>
  <c r="G420" i="5"/>
  <c r="L1951" i="1"/>
  <c r="G280" i="5"/>
  <c r="L1945" i="1"/>
  <c r="G164" i="5"/>
  <c r="L1936" i="1"/>
  <c r="G2900" i="5"/>
  <c r="L3417" i="1"/>
  <c r="G3180" i="5"/>
  <c r="L3424" i="1"/>
  <c r="G2808" i="5"/>
  <c r="L3410" i="1"/>
  <c r="G2143" i="5"/>
  <c r="L3393" i="1"/>
  <c r="G2533" i="5"/>
  <c r="L3407" i="1"/>
  <c r="G2218" i="5"/>
  <c r="L3401" i="1"/>
  <c r="G1983" i="5"/>
  <c r="L3376" i="1"/>
  <c r="G1972" i="5"/>
  <c r="L3372" i="1"/>
  <c r="G1896" i="5"/>
  <c r="L3362" i="1"/>
  <c r="G1617" i="5"/>
  <c r="L3346" i="1"/>
  <c r="G1855" i="5"/>
  <c r="L3359" i="1"/>
  <c r="G1833" i="5"/>
  <c r="L3357" i="1"/>
  <c r="G1237" i="5"/>
  <c r="L3332" i="1"/>
  <c r="G981" i="5"/>
  <c r="L3321" i="1"/>
  <c r="G1125" i="5"/>
  <c r="L3327" i="1"/>
  <c r="G761" i="5"/>
  <c r="L3306" i="1"/>
  <c r="G593" i="5"/>
  <c r="L3298" i="1"/>
  <c r="G3846" i="5"/>
  <c r="L1429" i="1"/>
  <c r="G2794" i="5"/>
  <c r="L1644" i="1"/>
  <c r="G4800" i="5"/>
  <c r="L4104" i="1"/>
  <c r="G425" i="5"/>
  <c r="L1736" i="1"/>
  <c r="G1321" i="5"/>
  <c r="L3657" i="1"/>
  <c r="G3197" i="5"/>
  <c r="L4035" i="1"/>
  <c r="G3166" i="5"/>
  <c r="L1904" i="1"/>
  <c r="G1106" i="5"/>
  <c r="L1789" i="1"/>
  <c r="G1894" i="5"/>
  <c r="L1848" i="1"/>
  <c r="G2016" i="5"/>
  <c r="L3709" i="1"/>
  <c r="G1967" i="5"/>
  <c r="L1852" i="1"/>
  <c r="G2339" i="5"/>
  <c r="L5274" i="1"/>
  <c r="G3165" i="5"/>
  <c r="L3268" i="1"/>
  <c r="G4104" i="5"/>
  <c r="L24" i="1"/>
  <c r="G1877" i="5"/>
  <c r="L403" i="1"/>
  <c r="G4314" i="5"/>
  <c r="L10" i="1"/>
  <c r="G4557" i="5"/>
  <c r="L201" i="1"/>
  <c r="G3908" i="5"/>
  <c r="L576" i="1"/>
  <c r="G3703" i="5"/>
  <c r="L723" i="1"/>
  <c r="G4316" i="5"/>
  <c r="L1218" i="1"/>
  <c r="G3566" i="5"/>
  <c r="L601" i="1"/>
  <c r="G4498" i="5"/>
  <c r="L748" i="1"/>
  <c r="G4320" i="5"/>
  <c r="L795" i="1"/>
  <c r="G2069" i="5"/>
  <c r="L226" i="1"/>
  <c r="G530" i="5"/>
  <c r="L693" i="1"/>
  <c r="G1586" i="5"/>
  <c r="L1367" i="1"/>
  <c r="G2503" i="5"/>
  <c r="L696" i="1"/>
  <c r="G3178" i="5"/>
  <c r="L605" i="1"/>
  <c r="G4065" i="5"/>
  <c r="L627" i="1"/>
  <c r="G4559" i="5"/>
  <c r="L77" i="1"/>
  <c r="G2720" i="5"/>
  <c r="L1412" i="1"/>
  <c r="G4076" i="5"/>
  <c r="L1224" i="1"/>
  <c r="G2441" i="5"/>
  <c r="G4447" i="5"/>
  <c r="L1387" i="1"/>
  <c r="G4178" i="5"/>
  <c r="L649" i="1"/>
  <c r="G5068" i="5"/>
  <c r="L586" i="1"/>
  <c r="G5113" i="5"/>
  <c r="L659" i="1"/>
  <c r="G5243" i="5"/>
  <c r="L902" i="1"/>
  <c r="G4496" i="5"/>
  <c r="L256" i="1"/>
  <c r="G4724" i="5"/>
  <c r="L565" i="1"/>
  <c r="G5056" i="5"/>
  <c r="L519" i="1"/>
  <c r="G4761" i="5"/>
  <c r="L487" i="1"/>
  <c r="G4846" i="5"/>
  <c r="L413" i="1"/>
  <c r="G5108" i="5"/>
  <c r="L389" i="1"/>
  <c r="G4618" i="5"/>
  <c r="L371" i="1"/>
  <c r="G4387" i="5"/>
  <c r="L369" i="1"/>
  <c r="G4690" i="5"/>
  <c r="L357" i="1"/>
  <c r="G4414" i="5"/>
  <c r="L342" i="1"/>
  <c r="G4835" i="5"/>
  <c r="L347" i="1"/>
  <c r="G5105" i="5"/>
  <c r="L284" i="1"/>
  <c r="G5184" i="5"/>
  <c r="L280" i="1"/>
  <c r="G4834" i="5"/>
  <c r="L270" i="1"/>
  <c r="G4971" i="5"/>
  <c r="L195" i="1"/>
  <c r="G4370" i="5"/>
  <c r="L92" i="1"/>
  <c r="G3804" i="5"/>
  <c r="L617" i="1"/>
  <c r="G3839" i="5"/>
  <c r="L620" i="1"/>
  <c r="G1793" i="5"/>
  <c r="L1369" i="1"/>
  <c r="G3290" i="5"/>
  <c r="L1373" i="1"/>
  <c r="G3980" i="5"/>
  <c r="L1379" i="1"/>
  <c r="G3796" i="5"/>
  <c r="L1421" i="1"/>
  <c r="G3232" i="5"/>
  <c r="L1305" i="1"/>
  <c r="G2952" i="5"/>
  <c r="L1300" i="1"/>
  <c r="G4861" i="5"/>
  <c r="L1333" i="1"/>
  <c r="G2686" i="5"/>
  <c r="L1295" i="1"/>
  <c r="G5096" i="5"/>
  <c r="L1334" i="1"/>
  <c r="G3719" i="5"/>
  <c r="L1314" i="1"/>
  <c r="G4799" i="5"/>
  <c r="L1285" i="1"/>
  <c r="G4225" i="5"/>
  <c r="L1276" i="1"/>
  <c r="G3717" i="5"/>
  <c r="L1271" i="1"/>
  <c r="G2573" i="5"/>
  <c r="L1238" i="1"/>
  <c r="G3415" i="5"/>
  <c r="L1239" i="1"/>
  <c r="G4305" i="5"/>
  <c r="L1213" i="1"/>
  <c r="G3022" i="5"/>
  <c r="L1204" i="1"/>
  <c r="G2132" i="5"/>
  <c r="L1187" i="1"/>
  <c r="G2331" i="5"/>
  <c r="L1188" i="1"/>
  <c r="G4124" i="5"/>
  <c r="L1045" i="1"/>
  <c r="G4150" i="5"/>
  <c r="L1051" i="1"/>
  <c r="G4986" i="5"/>
  <c r="L1156" i="1"/>
  <c r="G5196" i="5"/>
  <c r="L1176" i="1"/>
  <c r="G5143" i="5"/>
  <c r="L1163" i="1"/>
  <c r="G4059" i="5"/>
  <c r="L1019" i="1"/>
  <c r="G4051" i="5"/>
  <c r="L1011" i="1"/>
  <c r="G3975" i="5"/>
  <c r="L971" i="1"/>
  <c r="G4071" i="5"/>
  <c r="L1025" i="1"/>
  <c r="G4120" i="5"/>
  <c r="L1041" i="1"/>
  <c r="G4247" i="5"/>
  <c r="L1075" i="1"/>
  <c r="G4047" i="5"/>
  <c r="L1007" i="1"/>
  <c r="G4039" i="5"/>
  <c r="L999" i="1"/>
  <c r="G3941" i="5"/>
  <c r="L957" i="1"/>
  <c r="G4028" i="5"/>
  <c r="L997" i="1"/>
  <c r="G4715" i="5"/>
  <c r="L1145" i="1"/>
  <c r="G4632" i="5"/>
  <c r="L1124" i="1"/>
  <c r="G4665" i="5"/>
  <c r="L1135" i="1"/>
  <c r="G5144" i="5"/>
  <c r="L1164" i="1"/>
  <c r="G4765" i="5"/>
  <c r="L1151" i="1"/>
  <c r="G4798" i="5"/>
  <c r="L1152" i="1"/>
  <c r="G4601" i="5"/>
  <c r="L1112" i="1"/>
  <c r="G4573" i="5"/>
  <c r="L1098" i="1"/>
  <c r="G4208" i="5"/>
  <c r="L1073" i="1"/>
  <c r="G3885" i="5"/>
  <c r="L935" i="1"/>
  <c r="G5188" i="5"/>
  <c r="L925" i="1"/>
  <c r="G3915" i="5"/>
  <c r="L941" i="1"/>
  <c r="G3991" i="5"/>
  <c r="L973" i="1"/>
  <c r="G4013" i="5"/>
  <c r="L985" i="1"/>
  <c r="G2682" i="5"/>
  <c r="L932" i="1"/>
  <c r="G4180" i="5"/>
  <c r="L1054" i="1"/>
  <c r="G4263" i="5"/>
  <c r="L1083" i="1"/>
  <c r="G4507" i="5"/>
  <c r="L886" i="1"/>
  <c r="G4927" i="5"/>
  <c r="L892" i="1"/>
  <c r="G3362" i="5"/>
  <c r="L861" i="1"/>
  <c r="G3354" i="5"/>
  <c r="L853" i="1"/>
  <c r="G3493" i="5"/>
  <c r="L843" i="1"/>
  <c r="G3745" i="5"/>
  <c r="L808" i="1"/>
  <c r="G3599" i="5"/>
  <c r="L790" i="1"/>
  <c r="G4112" i="5"/>
  <c r="L775" i="1"/>
  <c r="G3246" i="5"/>
  <c r="L683" i="1"/>
  <c r="G3228" i="5"/>
  <c r="L595" i="1"/>
  <c r="G3152" i="5"/>
  <c r="L549" i="1"/>
  <c r="G3289" i="5"/>
  <c r="L494" i="1"/>
  <c r="G3682" i="5"/>
  <c r="L451" i="1"/>
  <c r="G4020" i="5"/>
  <c r="L454" i="1"/>
  <c r="G3039" i="5"/>
  <c r="L442" i="1"/>
  <c r="G3512" i="5"/>
  <c r="L351" i="1"/>
  <c r="G2378" i="5"/>
  <c r="L209" i="1"/>
  <c r="G3018" i="5"/>
  <c r="L180" i="1"/>
  <c r="G2679" i="5"/>
  <c r="L175" i="1"/>
  <c r="G3016" i="5"/>
  <c r="L81" i="1"/>
  <c r="G4845" i="5"/>
  <c r="L325" i="1"/>
  <c r="G5133" i="5"/>
  <c r="L1359" i="1"/>
  <c r="G5308" i="5"/>
  <c r="L1340" i="1"/>
  <c r="G5220" i="5"/>
  <c r="L1253" i="1"/>
  <c r="G4742" i="5"/>
  <c r="L1207" i="1"/>
  <c r="G5271" i="5"/>
  <c r="L906" i="1"/>
  <c r="G5302" i="5"/>
  <c r="L920" i="1"/>
  <c r="G5238" i="5"/>
  <c r="L873" i="1"/>
  <c r="G5284" i="5"/>
  <c r="L877" i="1"/>
  <c r="G4967" i="5"/>
  <c r="L822" i="1"/>
  <c r="G4914" i="5"/>
  <c r="L766" i="1"/>
  <c r="G4535" i="5"/>
  <c r="L749" i="1"/>
  <c r="G4499" i="5"/>
  <c r="L733" i="1"/>
  <c r="G5203" i="5"/>
  <c r="L711" i="1"/>
  <c r="G4859" i="5"/>
  <c r="L715" i="1"/>
  <c r="G4678" i="5"/>
  <c r="L687" i="1"/>
  <c r="G5128" i="5"/>
  <c r="L663" i="1"/>
  <c r="G4956" i="5"/>
  <c r="L651" i="1"/>
  <c r="G5043" i="5"/>
  <c r="L644" i="1"/>
  <c r="G4137" i="5"/>
  <c r="L636" i="1"/>
  <c r="G4410" i="5"/>
  <c r="L581" i="1"/>
  <c r="G4885" i="5"/>
  <c r="L556" i="1"/>
  <c r="G4857" i="5"/>
  <c r="L543" i="1"/>
  <c r="G5218" i="5"/>
  <c r="L524" i="1"/>
  <c r="G5116" i="5"/>
  <c r="L510" i="1"/>
  <c r="G4947" i="5"/>
  <c r="L514" i="1"/>
  <c r="G5016" i="5"/>
  <c r="L478" i="1"/>
  <c r="G5008" i="5"/>
  <c r="L483" i="1"/>
  <c r="G4311" i="5"/>
  <c r="L458" i="1"/>
  <c r="G4368" i="5"/>
  <c r="L420" i="1"/>
  <c r="G4935" i="5"/>
  <c r="L361" i="1"/>
  <c r="G4706" i="5"/>
  <c r="L306" i="1"/>
  <c r="G4528" i="5"/>
  <c r="L300" i="1"/>
  <c r="G4872" i="5"/>
  <c r="L310" i="1"/>
  <c r="G4945" i="5"/>
  <c r="L315" i="1"/>
  <c r="G5141" i="5"/>
  <c r="L274" i="1"/>
  <c r="G5007" i="5"/>
  <c r="L241" i="1"/>
  <c r="G4812" i="5"/>
  <c r="L231" i="1"/>
  <c r="G4775" i="5"/>
  <c r="L229" i="1"/>
  <c r="G5246" i="5"/>
  <c r="L185" i="1"/>
  <c r="G4541" i="5"/>
  <c r="L118" i="1"/>
  <c r="G5207" i="5"/>
  <c r="L154" i="1"/>
  <c r="G4594" i="5"/>
  <c r="L122" i="1"/>
  <c r="G4564" i="5"/>
  <c r="L119" i="1"/>
  <c r="G5070" i="5"/>
  <c r="L146" i="1"/>
  <c r="G3968" i="5"/>
  <c r="L159" i="1"/>
  <c r="G4310" i="5"/>
  <c r="L164" i="1"/>
  <c r="G4771" i="5"/>
  <c r="L59" i="1"/>
  <c r="G3967" i="5"/>
  <c r="L69" i="1"/>
  <c r="G4733" i="5"/>
  <c r="L27" i="1"/>
  <c r="G3869" i="5"/>
  <c r="L739" i="1"/>
  <c r="G5049" i="5"/>
  <c r="L832" i="1"/>
  <c r="G4481" i="5"/>
  <c r="L817" i="1"/>
  <c r="G5069" i="5"/>
  <c r="L781" i="1"/>
  <c r="G3115" i="5"/>
  <c r="L741" i="1"/>
  <c r="G4916" i="5"/>
  <c r="L702" i="1"/>
  <c r="G4560" i="5"/>
  <c r="L703" i="1"/>
  <c r="G4676" i="5"/>
  <c r="L667" i="1"/>
  <c r="G3101" i="5"/>
  <c r="L596" i="1"/>
  <c r="G4748" i="5"/>
  <c r="L532" i="1"/>
  <c r="G4731" i="5"/>
  <c r="L498" i="1"/>
  <c r="G4648" i="5"/>
  <c r="L392" i="1"/>
  <c r="G4933" i="5"/>
  <c r="L215" i="1"/>
  <c r="G5117" i="5"/>
  <c r="L106" i="1"/>
  <c r="G4407" i="5"/>
  <c r="L113" i="1"/>
  <c r="G4362" i="5"/>
  <c r="L45" i="1"/>
  <c r="G4644" i="5"/>
  <c r="L12" i="1"/>
  <c r="G2631" i="5"/>
  <c r="L2566" i="1"/>
  <c r="G21" i="5"/>
  <c r="L2601" i="1"/>
  <c r="G4205" i="5"/>
  <c r="L4902" i="1"/>
  <c r="G3316" i="5"/>
  <c r="L4041" i="1"/>
  <c r="G3177" i="5"/>
  <c r="L4034" i="1"/>
  <c r="G3010" i="5"/>
  <c r="L2437" i="1"/>
  <c r="G2165" i="5"/>
  <c r="L1597" i="1"/>
  <c r="G2868" i="5"/>
  <c r="L4506" i="1"/>
  <c r="G1139" i="5"/>
  <c r="L4929" i="1"/>
  <c r="G4301" i="5"/>
  <c r="L5114" i="1"/>
  <c r="G2309" i="5"/>
  <c r="L4957" i="1"/>
  <c r="G3669" i="5"/>
  <c r="L3048" i="1"/>
  <c r="G2629" i="5"/>
  <c r="L5239" i="1"/>
  <c r="G3744" i="5"/>
  <c r="L1493" i="1"/>
  <c r="G3176" i="5"/>
  <c r="L1485" i="1"/>
  <c r="G2848" i="5"/>
  <c r="L1476" i="1"/>
  <c r="G2888" i="5"/>
  <c r="L3988" i="1"/>
  <c r="G1823" i="5"/>
  <c r="L5283" i="1"/>
  <c r="G1891" i="5"/>
  <c r="L5264" i="1"/>
  <c r="G1282" i="5"/>
  <c r="L5256" i="1"/>
  <c r="G2477" i="5"/>
  <c r="L5234" i="1"/>
  <c r="G2546" i="5"/>
  <c r="L5223" i="1"/>
  <c r="G2056" i="5"/>
  <c r="L5213" i="1"/>
  <c r="G5199" i="5"/>
  <c r="L5203" i="1"/>
  <c r="G4951" i="5"/>
  <c r="L5193" i="1"/>
  <c r="G3765" i="5"/>
  <c r="L5183" i="1"/>
  <c r="G1655" i="5"/>
  <c r="L5173" i="1"/>
  <c r="G1101" i="5"/>
  <c r="L5148" i="1"/>
  <c r="G5076" i="5"/>
  <c r="L5123" i="1"/>
  <c r="G3894" i="5"/>
  <c r="L5108" i="1"/>
  <c r="G1523" i="5"/>
  <c r="L5088" i="1"/>
  <c r="G3824" i="5"/>
  <c r="L5070" i="1"/>
  <c r="G1887" i="5"/>
  <c r="L5062" i="1"/>
  <c r="G1218" i="5"/>
  <c r="L5054" i="1"/>
  <c r="G3755" i="5"/>
  <c r="L5046" i="1"/>
  <c r="G2859" i="5"/>
  <c r="L5036" i="1"/>
  <c r="G3554" i="5"/>
  <c r="L5028" i="1"/>
  <c r="G2217" i="5"/>
  <c r="L5019" i="1"/>
  <c r="G4509" i="5"/>
  <c r="L5010" i="1"/>
  <c r="G1951" i="5"/>
  <c r="L5001" i="1"/>
  <c r="G2671" i="5"/>
  <c r="L4991" i="1"/>
  <c r="G2262" i="5"/>
  <c r="L4982" i="1"/>
  <c r="G1755" i="5"/>
  <c r="L4973" i="1"/>
  <c r="G1274" i="5"/>
  <c r="L4965" i="1"/>
  <c r="G3737" i="5"/>
  <c r="L4954" i="1"/>
  <c r="G2584" i="5"/>
  <c r="L4946" i="1"/>
  <c r="G2797" i="5"/>
  <c r="L4936" i="1"/>
  <c r="G3453" i="5"/>
  <c r="L4926" i="1"/>
  <c r="G1734" i="5"/>
  <c r="L4918" i="1"/>
  <c r="G1335" i="5"/>
  <c r="L4910" i="1"/>
  <c r="G1273" i="5"/>
  <c r="L4898" i="1"/>
  <c r="G1745" i="5"/>
  <c r="L4888" i="1"/>
  <c r="G4736" i="5"/>
  <c r="L4879" i="1"/>
  <c r="G3850" i="5"/>
  <c r="L4869" i="1"/>
  <c r="G2733" i="5"/>
  <c r="L4847" i="1"/>
  <c r="G2138" i="5"/>
  <c r="L4824" i="1"/>
  <c r="G1871" i="5"/>
  <c r="L4816" i="1"/>
  <c r="G1467" i="5"/>
  <c r="L4806" i="1"/>
  <c r="G3560" i="5"/>
  <c r="L4790" i="1"/>
  <c r="G640" i="5"/>
  <c r="L4728" i="1"/>
  <c r="G494" i="5"/>
  <c r="L4716" i="1"/>
  <c r="G439" i="5"/>
  <c r="L4708" i="1"/>
  <c r="G407" i="5"/>
  <c r="L4700" i="1"/>
  <c r="G369" i="5"/>
  <c r="L4692" i="1"/>
  <c r="G337" i="5"/>
  <c r="L4684" i="1"/>
  <c r="G260" i="5"/>
  <c r="L4676" i="1"/>
  <c r="G3036" i="5"/>
  <c r="L4634" i="1"/>
  <c r="G2344" i="5"/>
  <c r="L4626" i="1"/>
  <c r="G1944" i="5"/>
  <c r="L4618" i="1"/>
  <c r="G1605" i="5"/>
  <c r="L4610" i="1"/>
  <c r="G1466" i="5"/>
  <c r="L4602" i="1"/>
  <c r="G1319" i="5"/>
  <c r="L4594" i="1"/>
  <c r="G1173" i="5"/>
  <c r="L4586" i="1"/>
  <c r="G1035" i="5"/>
  <c r="L4578" i="1"/>
  <c r="G669" i="5"/>
  <c r="L4570" i="1"/>
  <c r="G461" i="5"/>
  <c r="L4562" i="1"/>
  <c r="G307" i="5"/>
  <c r="L4554" i="1"/>
  <c r="G254" i="5"/>
  <c r="L4546" i="1"/>
  <c r="G3553" i="5"/>
  <c r="L4538" i="1"/>
  <c r="G3129" i="5"/>
  <c r="L4530" i="1"/>
  <c r="G2539" i="5"/>
  <c r="L4522" i="1"/>
  <c r="G3058" i="5"/>
  <c r="L4512" i="1"/>
  <c r="G2771" i="5"/>
  <c r="L4501" i="1"/>
  <c r="G2614" i="5"/>
  <c r="L4494" i="1"/>
  <c r="G2289" i="5"/>
  <c r="L4486" i="1"/>
  <c r="G1949" i="5"/>
  <c r="L4478" i="1"/>
  <c r="G4224" i="5"/>
  <c r="L4470" i="1"/>
  <c r="G1928" i="5"/>
  <c r="L4439" i="1"/>
  <c r="G719" i="5"/>
  <c r="L4429" i="1"/>
  <c r="G102" i="5"/>
  <c r="L4421" i="1"/>
  <c r="G2846" i="5"/>
  <c r="L4412" i="1"/>
  <c r="G2233" i="5"/>
  <c r="L4404" i="1"/>
  <c r="G2789" i="5"/>
  <c r="L4396" i="1"/>
  <c r="G4035" i="5"/>
  <c r="L4388" i="1"/>
  <c r="G3613" i="5"/>
  <c r="L4380" i="1"/>
  <c r="G3373" i="5"/>
  <c r="L4372" i="1"/>
  <c r="G3100" i="5"/>
  <c r="L4365" i="1"/>
  <c r="G2068" i="5"/>
  <c r="L4356" i="1"/>
  <c r="G4031" i="5"/>
  <c r="L4345" i="1"/>
  <c r="G186" i="5"/>
  <c r="L4328" i="1"/>
  <c r="G790" i="5"/>
  <c r="L4305" i="1"/>
  <c r="G658" i="5"/>
  <c r="L4300" i="1"/>
  <c r="G299" i="5"/>
  <c r="L4314" i="1"/>
  <c r="G4256" i="5"/>
  <c r="L4296" i="1"/>
  <c r="G354" i="5"/>
  <c r="L4289" i="1"/>
  <c r="G137" i="5"/>
  <c r="L4280" i="1"/>
  <c r="G31" i="5"/>
  <c r="L4272" i="1"/>
  <c r="G3106" i="5"/>
  <c r="L4258" i="1"/>
  <c r="G1771" i="5"/>
  <c r="L4250" i="1"/>
  <c r="G569" i="5"/>
  <c r="L4242" i="1"/>
  <c r="G4133" i="5"/>
  <c r="L4234" i="1"/>
  <c r="G3849" i="5"/>
  <c r="L4226" i="1"/>
  <c r="G3741" i="5"/>
  <c r="L4218" i="1"/>
  <c r="G3582" i="5"/>
  <c r="L4210" i="1"/>
  <c r="G3133" i="5"/>
  <c r="L4202" i="1"/>
  <c r="G2725" i="5"/>
  <c r="L4194" i="1"/>
  <c r="G2415" i="5"/>
  <c r="L4183" i="1"/>
  <c r="G2245" i="5"/>
  <c r="L4178" i="1"/>
  <c r="G2079" i="5"/>
  <c r="L4170" i="1"/>
  <c r="G1860" i="5"/>
  <c r="L4162" i="1"/>
  <c r="G1821" i="5"/>
  <c r="L4154" i="1"/>
  <c r="G1671" i="5"/>
  <c r="L4146" i="1"/>
  <c r="G1561" i="5"/>
  <c r="L4138" i="1"/>
  <c r="G1382" i="5"/>
  <c r="L4130" i="1"/>
  <c r="G1315" i="5"/>
  <c r="L4122" i="1"/>
  <c r="G1155" i="5"/>
  <c r="L4114" i="1"/>
  <c r="G3823" i="5"/>
  <c r="L4101" i="1"/>
  <c r="G3333" i="5"/>
  <c r="L4092" i="1"/>
  <c r="G1830" i="5"/>
  <c r="L4083" i="1"/>
  <c r="G1653" i="5"/>
  <c r="L4075" i="1"/>
  <c r="G1135" i="5"/>
  <c r="L4065" i="1"/>
  <c r="G3591" i="5"/>
  <c r="L4054" i="1"/>
  <c r="G3385" i="5"/>
  <c r="L4044" i="1"/>
  <c r="G3087" i="5"/>
  <c r="L4029" i="1"/>
  <c r="G2866" i="5"/>
  <c r="L4019" i="1"/>
  <c r="G2700" i="5"/>
  <c r="L4010" i="1"/>
  <c r="G2369" i="5"/>
  <c r="L4001" i="1"/>
  <c r="G1979" i="5"/>
  <c r="L3992" i="1"/>
  <c r="G2593" i="5"/>
  <c r="L3980" i="1"/>
  <c r="G2197" i="5"/>
  <c r="L3972" i="1"/>
  <c r="G2312" i="5"/>
  <c r="L3965" i="1"/>
  <c r="G1560" i="5"/>
  <c r="L3957" i="1"/>
  <c r="G1301" i="5"/>
  <c r="L3950" i="1"/>
  <c r="G966" i="5"/>
  <c r="L3942" i="1"/>
  <c r="G833" i="5"/>
  <c r="L3933" i="1"/>
  <c r="G733" i="5"/>
  <c r="L3925" i="1"/>
  <c r="G3677" i="5"/>
  <c r="L3916" i="1"/>
  <c r="G1353" i="5"/>
  <c r="L3908" i="1"/>
  <c r="G1559" i="5"/>
  <c r="L3901" i="1"/>
  <c r="G1519" i="5"/>
  <c r="L3893" i="1"/>
  <c r="G1247" i="5"/>
  <c r="L3885" i="1"/>
  <c r="G1186" i="5"/>
  <c r="L3877" i="1"/>
  <c r="G787" i="5"/>
  <c r="L3869" i="1"/>
  <c r="G683" i="5"/>
  <c r="L3861" i="1"/>
  <c r="G504" i="5"/>
  <c r="L3853" i="1"/>
  <c r="G433" i="5"/>
  <c r="L3845" i="1"/>
  <c r="G390" i="5"/>
  <c r="L3837" i="1"/>
  <c r="G239" i="5"/>
  <c r="L3829" i="1"/>
  <c r="G1014" i="5"/>
  <c r="L3820" i="1"/>
  <c r="G3962" i="5"/>
  <c r="L3812" i="1"/>
  <c r="G2831" i="5"/>
  <c r="L3804" i="1"/>
  <c r="G1844" i="5"/>
  <c r="L3798" i="1"/>
  <c r="G3881" i="5"/>
  <c r="L3725" i="1"/>
  <c r="G3664" i="5"/>
  <c r="L3721" i="1"/>
  <c r="G3384" i="5"/>
  <c r="L3779" i="1"/>
  <c r="G3091" i="5"/>
  <c r="L3770" i="1"/>
  <c r="G2894" i="5"/>
  <c r="L3766" i="1"/>
  <c r="G2588" i="5"/>
  <c r="L3761" i="1"/>
  <c r="G2452" i="5"/>
  <c r="L3753" i="1"/>
  <c r="G2158" i="5"/>
  <c r="L3745" i="1"/>
  <c r="G1633" i="5"/>
  <c r="L3737" i="1"/>
  <c r="G872" i="5"/>
  <c r="L3729" i="1"/>
  <c r="G3071" i="5"/>
  <c r="L3701" i="1"/>
  <c r="G2228" i="5"/>
  <c r="L3692" i="1"/>
  <c r="G1651" i="5"/>
  <c r="L3684" i="1"/>
  <c r="G1485" i="5"/>
  <c r="L3676" i="1"/>
  <c r="G1343" i="5"/>
  <c r="L3668" i="1"/>
  <c r="G1326" i="5"/>
  <c r="L3660" i="1"/>
  <c r="G1183" i="5"/>
  <c r="L3649" i="1"/>
  <c r="G1115" i="5"/>
  <c r="L3641" i="1"/>
  <c r="G1043" i="5"/>
  <c r="L3633" i="1"/>
  <c r="G861" i="5"/>
  <c r="L3626" i="1"/>
  <c r="G185" i="5"/>
  <c r="L3618" i="1"/>
  <c r="G117" i="5"/>
  <c r="L3610" i="1"/>
  <c r="G91" i="5"/>
  <c r="L3602" i="1"/>
  <c r="G83" i="5"/>
  <c r="L3594" i="1"/>
  <c r="G75" i="5"/>
  <c r="L3586" i="1"/>
  <c r="G51" i="5"/>
  <c r="L3578" i="1"/>
  <c r="G43" i="5"/>
  <c r="L3570" i="1"/>
  <c r="G35" i="5"/>
  <c r="L3562" i="1"/>
  <c r="G3676" i="5"/>
  <c r="L3553" i="1"/>
  <c r="G3310" i="5"/>
  <c r="L3545" i="1"/>
  <c r="G2972" i="5"/>
  <c r="L3537" i="1"/>
  <c r="G2905" i="5"/>
  <c r="L3529" i="1"/>
  <c r="G2677" i="5"/>
  <c r="L3522" i="1"/>
  <c r="G1650" i="5"/>
  <c r="L3514" i="1"/>
  <c r="G1132" i="5"/>
  <c r="L3505" i="1"/>
  <c r="G959" i="5"/>
  <c r="L3497" i="1"/>
  <c r="G801" i="5"/>
  <c r="L3489" i="1"/>
  <c r="G701" i="5"/>
  <c r="L3481" i="1"/>
  <c r="G645" i="5"/>
  <c r="L3473" i="1"/>
  <c r="G605" i="5"/>
  <c r="L3465" i="1"/>
  <c r="G597" i="5"/>
  <c r="L3457" i="1"/>
  <c r="G560" i="5"/>
  <c r="L3449" i="1"/>
  <c r="G428" i="5"/>
  <c r="L3441" i="1"/>
  <c r="G315" i="5"/>
  <c r="L3433" i="1"/>
  <c r="G2272" i="5"/>
  <c r="L3278" i="1"/>
  <c r="G3002" i="5"/>
  <c r="L3267" i="1"/>
  <c r="G2567" i="5"/>
  <c r="L3259" i="1"/>
  <c r="G2457" i="5"/>
  <c r="L3251" i="1"/>
  <c r="G2098" i="5"/>
  <c r="L3243" i="1"/>
  <c r="G1958" i="5"/>
  <c r="L3235" i="1"/>
  <c r="G4763" i="5"/>
  <c r="L3229" i="1"/>
  <c r="G4584" i="5"/>
  <c r="L3200" i="1"/>
  <c r="G4420" i="5"/>
  <c r="L3193" i="1"/>
  <c r="G4342" i="5"/>
  <c r="L3185" i="1"/>
  <c r="G4212" i="5"/>
  <c r="L3177" i="1"/>
  <c r="G4144" i="5"/>
  <c r="L3172" i="1"/>
  <c r="G3958" i="5"/>
  <c r="L3164" i="1"/>
  <c r="G3878" i="5"/>
  <c r="L3220" i="1"/>
  <c r="G3783" i="5"/>
  <c r="L3152" i="1"/>
  <c r="G3712" i="5"/>
  <c r="L3144" i="1"/>
  <c r="G3632" i="5"/>
  <c r="L3136" i="1"/>
  <c r="G3525" i="5"/>
  <c r="L3215" i="1"/>
  <c r="G3278" i="5"/>
  <c r="L3124" i="1"/>
  <c r="G3009" i="5"/>
  <c r="L3211" i="1"/>
  <c r="G3799" i="5"/>
  <c r="L3111" i="1"/>
  <c r="G3397" i="5"/>
  <c r="L3102" i="1"/>
  <c r="G2600" i="5"/>
  <c r="L3093" i="1"/>
  <c r="G1379" i="5"/>
  <c r="L3084" i="1"/>
  <c r="G3927" i="5"/>
  <c r="L3077" i="1"/>
  <c r="G3466" i="5"/>
  <c r="L3068" i="1"/>
  <c r="G2621" i="5"/>
  <c r="L3061" i="1"/>
  <c r="G2066" i="5"/>
  <c r="L3053" i="1"/>
  <c r="G2566" i="5"/>
  <c r="L3037" i="1"/>
  <c r="G4358" i="5"/>
  <c r="L3030" i="1"/>
  <c r="G3734" i="5"/>
  <c r="L3027" i="1"/>
  <c r="G3555" i="5"/>
  <c r="L3004" i="1"/>
  <c r="G3431" i="5"/>
  <c r="L2998" i="1"/>
  <c r="G3341" i="5"/>
  <c r="L2989" i="1"/>
  <c r="G3250" i="5"/>
  <c r="L2982" i="1"/>
  <c r="G3204" i="5"/>
  <c r="L2975" i="1"/>
  <c r="G3124" i="5"/>
  <c r="L3021" i="1"/>
  <c r="G2992" i="5"/>
  <c r="L2961" i="1"/>
  <c r="G2919" i="5"/>
  <c r="L3019" i="1"/>
  <c r="G2783" i="5"/>
  <c r="L2946" i="1"/>
  <c r="G2707" i="5"/>
  <c r="L2939" i="1"/>
  <c r="G2599" i="5"/>
  <c r="L2931" i="1"/>
  <c r="G2522" i="5"/>
  <c r="L2923" i="1"/>
  <c r="G2368" i="5"/>
  <c r="L2915" i="1"/>
  <c r="G2284" i="5"/>
  <c r="L2907" i="1"/>
  <c r="G2167" i="5"/>
  <c r="L2899" i="1"/>
  <c r="G2077" i="5"/>
  <c r="L2891" i="1"/>
  <c r="G2003" i="5"/>
  <c r="L2883" i="1"/>
  <c r="G1904" i="5"/>
  <c r="L2875" i="1"/>
  <c r="G1840" i="5"/>
  <c r="L2867" i="1"/>
  <c r="G1766" i="5"/>
  <c r="L2859" i="1"/>
  <c r="G1711" i="5"/>
  <c r="L2851" i="1"/>
  <c r="G1667" i="5"/>
  <c r="L2843" i="1"/>
  <c r="G1615" i="5"/>
  <c r="L2835" i="1"/>
  <c r="G1540" i="5"/>
  <c r="L2827" i="1"/>
  <c r="G1478" i="5"/>
  <c r="L2819" i="1"/>
  <c r="G1455" i="5"/>
  <c r="L2811" i="1"/>
  <c r="G1392" i="5"/>
  <c r="L2803" i="1"/>
  <c r="G1340" i="5"/>
  <c r="L2795" i="1"/>
  <c r="G1255" i="5"/>
  <c r="L2787" i="1"/>
  <c r="G1203" i="5"/>
  <c r="L2779" i="1"/>
  <c r="G1124" i="5"/>
  <c r="L2771" i="1"/>
  <c r="G1084" i="5"/>
  <c r="L2763" i="1"/>
  <c r="G1030" i="5"/>
  <c r="L2755" i="1"/>
  <c r="G976" i="5"/>
  <c r="L2747" i="1"/>
  <c r="G908" i="5"/>
  <c r="L2739" i="1"/>
  <c r="G882" i="5"/>
  <c r="L2731" i="1"/>
  <c r="G830" i="5"/>
  <c r="L2723" i="1"/>
  <c r="G751" i="5"/>
  <c r="L2715" i="1"/>
  <c r="G716" i="5"/>
  <c r="L2707" i="1"/>
  <c r="G679" i="5"/>
  <c r="L2699" i="1"/>
  <c r="G590" i="5"/>
  <c r="L2691" i="1"/>
  <c r="G536" i="5"/>
  <c r="L2683" i="1"/>
  <c r="G455" i="5"/>
  <c r="L2675" i="1"/>
  <c r="G404" i="5"/>
  <c r="L2666" i="1"/>
  <c r="G377" i="5"/>
  <c r="L2658" i="1"/>
  <c r="G278" i="5"/>
  <c r="L2649" i="1"/>
  <c r="G235" i="5"/>
  <c r="L2641" i="1"/>
  <c r="G182" i="5"/>
  <c r="L2632" i="1"/>
  <c r="G152" i="5"/>
  <c r="L2624" i="1"/>
  <c r="G114" i="5"/>
  <c r="L2614" i="1"/>
  <c r="G28" i="5"/>
  <c r="L2604" i="1"/>
  <c r="G881" i="5"/>
  <c r="L2592" i="1"/>
  <c r="G275" i="5"/>
  <c r="L2584" i="1"/>
  <c r="G4941" i="5"/>
  <c r="L2427" i="1"/>
  <c r="G4700" i="5"/>
  <c r="L2100" i="1"/>
  <c r="G4537" i="5"/>
  <c r="L2417" i="1"/>
  <c r="G4467" i="5"/>
  <c r="L2092" i="1"/>
  <c r="G4395" i="5"/>
  <c r="L2089" i="1"/>
  <c r="G4346" i="5"/>
  <c r="L2081" i="1"/>
  <c r="G4304" i="5"/>
  <c r="L2076" i="1"/>
  <c r="G4257" i="5"/>
  <c r="L2404" i="1"/>
  <c r="G4171" i="5"/>
  <c r="L2401" i="1"/>
  <c r="G4095" i="5"/>
  <c r="L2058" i="1"/>
  <c r="G4131" i="5"/>
  <c r="L2063" i="1"/>
  <c r="G3858" i="5"/>
  <c r="L2396" i="1"/>
  <c r="G3809" i="5"/>
  <c r="L2041" i="1"/>
  <c r="G3758" i="5"/>
  <c r="L2392" i="1"/>
  <c r="G3649" i="5"/>
  <c r="L2033" i="1"/>
  <c r="G3642" i="5"/>
  <c r="L2579" i="1"/>
  <c r="G3547" i="5"/>
  <c r="L2385" i="1"/>
  <c r="G3499" i="5"/>
  <c r="L2023" i="1"/>
  <c r="G3471" i="5"/>
  <c r="L2375" i="1"/>
  <c r="G3420" i="5"/>
  <c r="L2371" i="1"/>
  <c r="G3379" i="5"/>
  <c r="L2368" i="1"/>
  <c r="G3369" i="5"/>
  <c r="L2573" i="1"/>
  <c r="G3263" i="5"/>
  <c r="L2359" i="1"/>
  <c r="G3201" i="5"/>
  <c r="L2355" i="1"/>
  <c r="G3155" i="5"/>
  <c r="L2001" i="1"/>
  <c r="G3109" i="5"/>
  <c r="L1997" i="1"/>
  <c r="G3033" i="5"/>
  <c r="L2340" i="1"/>
  <c r="G2991" i="5"/>
  <c r="L2335" i="1"/>
  <c r="G2949" i="5"/>
  <c r="L2328" i="1"/>
  <c r="G2871" i="5"/>
  <c r="L1990" i="1"/>
  <c r="G2833" i="5"/>
  <c r="L2318" i="1"/>
  <c r="G2790" i="5"/>
  <c r="L2311" i="1"/>
  <c r="G2734" i="5"/>
  <c r="L1987" i="1"/>
  <c r="G2658" i="5"/>
  <c r="L2296" i="1"/>
  <c r="G2543" i="5"/>
  <c r="L2565" i="1"/>
  <c r="G2493" i="5"/>
  <c r="L2285" i="1"/>
  <c r="G2371" i="5"/>
  <c r="L2281" i="1"/>
  <c r="G2270" i="5"/>
  <c r="L2273" i="1"/>
  <c r="G2226" i="5"/>
  <c r="L2557" i="1"/>
  <c r="G2108" i="5"/>
  <c r="L2261" i="1"/>
  <c r="G1966" i="5"/>
  <c r="L2255" i="1"/>
  <c r="G1815" i="5"/>
  <c r="L2246" i="1"/>
  <c r="G1728" i="5"/>
  <c r="L2548" i="1"/>
  <c r="G1613" i="5"/>
  <c r="L2235" i="1"/>
  <c r="G1537" i="5"/>
  <c r="L2230" i="1"/>
  <c r="G1405" i="5"/>
  <c r="L2222" i="1"/>
  <c r="G1306" i="5"/>
  <c r="L2217" i="1"/>
  <c r="G1201" i="5"/>
  <c r="L2211" i="1"/>
  <c r="G1122" i="5"/>
  <c r="L2205" i="1"/>
  <c r="G1038" i="5"/>
  <c r="L2535" i="1"/>
  <c r="G988" i="5"/>
  <c r="L2534" i="1"/>
  <c r="G970" i="5"/>
  <c r="L2188" i="1"/>
  <c r="G907" i="5"/>
  <c r="L2527" i="1"/>
  <c r="G869" i="5"/>
  <c r="L2177" i="1"/>
  <c r="G836" i="5"/>
  <c r="L2522" i="1"/>
  <c r="G808" i="5"/>
  <c r="L2168" i="1"/>
  <c r="G749" i="5"/>
  <c r="L2164" i="1"/>
  <c r="G731" i="5"/>
  <c r="L2511" i="1"/>
  <c r="G680" i="5"/>
  <c r="L2507" i="1"/>
  <c r="G618" i="5"/>
  <c r="L2502" i="1"/>
  <c r="G548" i="5"/>
  <c r="L2496" i="1"/>
  <c r="G497" i="5"/>
  <c r="L2492" i="1"/>
  <c r="G472" i="5"/>
  <c r="L2142" i="1"/>
  <c r="G418" i="5"/>
  <c r="L2137" i="1"/>
  <c r="G347" i="5"/>
  <c r="L2136" i="1"/>
  <c r="G295" i="5"/>
  <c r="L2473" i="1"/>
  <c r="G271" i="5"/>
  <c r="L2466" i="1"/>
  <c r="G206" i="5"/>
  <c r="L2458" i="1"/>
  <c r="G189" i="5"/>
  <c r="L2455" i="1"/>
  <c r="G171" i="5"/>
  <c r="L2125" i="1"/>
  <c r="G143" i="5"/>
  <c r="L2120" i="1"/>
  <c r="G126" i="5"/>
  <c r="L2115" i="1"/>
  <c r="G108" i="5"/>
  <c r="L2113" i="1"/>
  <c r="G2667" i="5"/>
  <c r="L1932" i="1"/>
  <c r="G2762" i="5"/>
  <c r="L1918" i="1"/>
  <c r="G1435" i="5"/>
  <c r="L1923" i="1"/>
  <c r="G3070" i="5"/>
  <c r="L1903" i="1"/>
  <c r="G2817" i="5"/>
  <c r="L1891" i="1"/>
  <c r="G2560" i="5"/>
  <c r="L1880" i="1"/>
  <c r="G2364" i="5"/>
  <c r="L1871" i="1"/>
  <c r="G2194" i="5"/>
  <c r="L1863" i="1"/>
  <c r="G1978" i="5"/>
  <c r="L1853" i="1"/>
  <c r="G1807" i="5"/>
  <c r="L1841" i="1"/>
  <c r="G1640" i="5"/>
  <c r="L1830" i="1"/>
  <c r="G1462" i="5"/>
  <c r="L1821" i="1"/>
  <c r="G1313" i="5"/>
  <c r="L1809" i="1"/>
  <c r="G1192" i="5"/>
  <c r="L1800" i="1"/>
  <c r="G1111" i="5"/>
  <c r="L1791" i="1"/>
  <c r="G1009" i="5"/>
  <c r="L1698" i="1"/>
  <c r="G950" i="5"/>
  <c r="L1773" i="1"/>
  <c r="G893" i="5"/>
  <c r="L1765" i="1"/>
  <c r="G726" i="5"/>
  <c r="L1756" i="1"/>
  <c r="G610" i="5"/>
  <c r="L1748" i="1"/>
  <c r="G475" i="5"/>
  <c r="L1740" i="1"/>
  <c r="G358" i="5"/>
  <c r="L1729" i="1"/>
  <c r="G234" i="5"/>
  <c r="L1718" i="1"/>
  <c r="G173" i="5"/>
  <c r="L1710" i="1"/>
  <c r="G15" i="5"/>
  <c r="L1702" i="1"/>
  <c r="G4142" i="5"/>
  <c r="L1691" i="1"/>
  <c r="G3851" i="5"/>
  <c r="L1683" i="1"/>
  <c r="G3456" i="5"/>
  <c r="L1674" i="1"/>
  <c r="G3302" i="5"/>
  <c r="L1664" i="1"/>
  <c r="G3138" i="5"/>
  <c r="L1655" i="1"/>
  <c r="G2834" i="5"/>
  <c r="L1645" i="1"/>
  <c r="G2674" i="5"/>
  <c r="L1635" i="1"/>
  <c r="G2579" i="5"/>
  <c r="L1627" i="1"/>
  <c r="G2444" i="5"/>
  <c r="L1617" i="1"/>
  <c r="G2246" i="5"/>
  <c r="L1607" i="1"/>
  <c r="G2166" i="5"/>
  <c r="L1598" i="1"/>
  <c r="G2082" i="5"/>
  <c r="L1587" i="1"/>
  <c r="G1998" i="5"/>
  <c r="L1579" i="1"/>
  <c r="G1948" i="5"/>
  <c r="L1571" i="1"/>
  <c r="G1873" i="5"/>
  <c r="L1563" i="1"/>
  <c r="G1813" i="5"/>
  <c r="L1552" i="1"/>
  <c r="G1762" i="5"/>
  <c r="L1544" i="1"/>
  <c r="G1686" i="5"/>
  <c r="L1536" i="1"/>
  <c r="G1612" i="5"/>
  <c r="L1530" i="1"/>
  <c r="G1470" i="5"/>
  <c r="L1520" i="1"/>
  <c r="G1372" i="5"/>
  <c r="L1513" i="1"/>
  <c r="G166" i="5"/>
  <c r="L1498" i="1"/>
  <c r="G3260" i="5"/>
  <c r="L1460" i="1"/>
  <c r="G2559" i="5"/>
  <c r="L1452" i="1"/>
  <c r="G2234" i="5"/>
  <c r="L1444" i="1"/>
  <c r="G699" i="5"/>
  <c r="L1436" i="1"/>
  <c r="G2041" i="5"/>
  <c r="L5315" i="1"/>
  <c r="G4158" i="5"/>
  <c r="L5310" i="1"/>
  <c r="G4251" i="5"/>
  <c r="L5299" i="1"/>
  <c r="G2468" i="5"/>
  <c r="L5247" i="1"/>
  <c r="G2406" i="5"/>
  <c r="L5286" i="1"/>
  <c r="G1547" i="5"/>
  <c r="L5168" i="1"/>
  <c r="G779" i="5"/>
  <c r="L5140" i="1"/>
  <c r="G465" i="5"/>
  <c r="L5127" i="1"/>
  <c r="G1022" i="5"/>
  <c r="L5144" i="1"/>
  <c r="G2264" i="5"/>
  <c r="L5241" i="1"/>
  <c r="G3985" i="5"/>
  <c r="L5186" i="1"/>
  <c r="G4295" i="5"/>
  <c r="L5111" i="1"/>
  <c r="G1190" i="5"/>
  <c r="L5293" i="1"/>
  <c r="G5211" i="5"/>
  <c r="L5270" i="1"/>
  <c r="G3104" i="5"/>
  <c r="L4859" i="1"/>
  <c r="G2922" i="5"/>
  <c r="L4853" i="1"/>
  <c r="G968" i="5"/>
  <c r="L4801" i="1"/>
  <c r="G2433" i="5"/>
  <c r="L4842" i="1"/>
  <c r="G2075" i="5"/>
  <c r="L4778" i="1"/>
  <c r="G1715" i="5"/>
  <c r="L4770" i="1"/>
  <c r="G1502" i="5"/>
  <c r="L4761" i="1"/>
  <c r="G1143" i="5"/>
  <c r="L4751" i="1"/>
  <c r="G1017" i="5"/>
  <c r="L4746" i="1"/>
  <c r="G818" i="5"/>
  <c r="L4732" i="1"/>
  <c r="G677" i="5"/>
  <c r="L4729" i="1"/>
  <c r="G212" i="5"/>
  <c r="L4670" i="1"/>
  <c r="G2876" i="5"/>
  <c r="L4665" i="1"/>
  <c r="G1262" i="5"/>
  <c r="L4655" i="1"/>
  <c r="G1077" i="5"/>
  <c r="L4642" i="1"/>
  <c r="G1142" i="5"/>
  <c r="L4647" i="1"/>
  <c r="G1919" i="5"/>
  <c r="L4449" i="1"/>
  <c r="G2901" i="5"/>
  <c r="L4346" i="1"/>
  <c r="G4764" i="5"/>
  <c r="L4880" i="1"/>
  <c r="G5241" i="5"/>
  <c r="L5074" i="1"/>
  <c r="G4847" i="5"/>
  <c r="L5042" i="1"/>
  <c r="G2823" i="5"/>
  <c r="L4467" i="1"/>
  <c r="G1866" i="5"/>
  <c r="L2249" i="1"/>
  <c r="G1599" i="5"/>
  <c r="L1966" i="1"/>
  <c r="G579" i="5"/>
  <c r="L1954" i="1"/>
  <c r="G324" i="5"/>
  <c r="L1946" i="1"/>
  <c r="G198" i="5"/>
  <c r="L1938" i="1"/>
  <c r="G3233" i="5"/>
  <c r="L3426" i="1"/>
  <c r="G2162" i="5"/>
  <c r="L3394" i="1"/>
  <c r="G3130" i="5"/>
  <c r="L3422" i="1"/>
  <c r="G3089" i="5"/>
  <c r="L3421" i="1"/>
  <c r="G2081" i="5"/>
  <c r="L3391" i="1"/>
  <c r="G1975" i="5"/>
  <c r="L3375" i="1"/>
  <c r="G2210" i="5"/>
  <c r="L3400" i="1"/>
  <c r="G1996" i="5"/>
  <c r="L3382" i="1"/>
  <c r="G1991" i="5"/>
  <c r="L3377" i="1"/>
  <c r="G1834" i="5"/>
  <c r="L3358" i="1"/>
  <c r="G1608" i="5"/>
  <c r="L3344" i="1"/>
  <c r="G1219" i="5"/>
  <c r="L3331" i="1"/>
  <c r="G1794" i="5"/>
  <c r="L3356" i="1"/>
  <c r="G1207" i="5"/>
  <c r="L3330" i="1"/>
  <c r="G980" i="5"/>
  <c r="L3320" i="1"/>
  <c r="G1092" i="5"/>
  <c r="L3325" i="1"/>
  <c r="G698" i="5"/>
  <c r="L3305" i="1"/>
  <c r="G557" i="5"/>
  <c r="L3297" i="1"/>
  <c r="G379" i="5"/>
  <c r="L1499" i="1"/>
  <c r="G2746" i="5"/>
  <c r="L1641" i="1"/>
  <c r="G4931" i="5"/>
  <c r="L4106" i="1"/>
  <c r="G1461" i="5"/>
  <c r="L4070" i="1"/>
  <c r="G2769" i="5"/>
  <c r="L3697" i="1"/>
  <c r="G1607" i="5"/>
  <c r="L4074" i="1"/>
  <c r="G2882" i="5"/>
  <c r="L1895" i="1"/>
  <c r="G1421" i="5"/>
  <c r="L1817" i="1"/>
  <c r="G1760" i="5"/>
  <c r="L1839" i="1"/>
  <c r="G1730" i="5"/>
  <c r="L1837" i="1"/>
  <c r="G1864" i="5"/>
  <c r="L1846" i="1"/>
  <c r="G2322" i="5"/>
  <c r="L5277" i="1"/>
  <c r="G5258" i="5"/>
  <c r="L3231" i="1"/>
  <c r="G4105" i="5"/>
  <c r="L63" i="1"/>
  <c r="G1879" i="5"/>
  <c r="L432" i="1"/>
  <c r="G3693" i="5"/>
  <c r="L51" i="1"/>
  <c r="G4558" i="5"/>
  <c r="L202" i="1"/>
  <c r="G3563" i="5"/>
  <c r="L583" i="1"/>
  <c r="G3619" i="5"/>
  <c r="L722" i="1"/>
  <c r="G3698" i="5"/>
  <c r="L1217" i="1"/>
  <c r="G4227" i="5"/>
  <c r="L637" i="1"/>
  <c r="G3570" i="5"/>
  <c r="L745" i="1"/>
  <c r="G3436" i="5"/>
  <c r="L750" i="1"/>
  <c r="G1676" i="5"/>
  <c r="L294" i="1"/>
  <c r="G264" i="5"/>
  <c r="L692" i="1"/>
  <c r="G2073" i="5"/>
  <c r="L736" i="1"/>
  <c r="G2504" i="5"/>
  <c r="L1193" i="1"/>
  <c r="G3615" i="5"/>
  <c r="L611" i="1"/>
  <c r="G3179" i="5"/>
  <c r="L606" i="1"/>
  <c r="G3702" i="5"/>
  <c r="L329" i="1"/>
  <c r="G4066" i="5"/>
  <c r="L464" i="1"/>
  <c r="G2930" i="5"/>
  <c r="L1411" i="1"/>
  <c r="G4446" i="5"/>
  <c r="L1386" i="1"/>
  <c r="G4735" i="5"/>
  <c r="L1336" i="1"/>
  <c r="G4906" i="5"/>
  <c r="L585" i="1"/>
  <c r="G5054" i="5"/>
  <c r="L655" i="1"/>
  <c r="G5168" i="5"/>
  <c r="L901" i="1"/>
  <c r="G4533" i="5"/>
  <c r="L563" i="1"/>
  <c r="G4939" i="5"/>
  <c r="L517" i="1"/>
  <c r="G5161" i="5"/>
  <c r="L429" i="1"/>
  <c r="G4405" i="5"/>
  <c r="L410" i="1"/>
  <c r="G4974" i="5"/>
  <c r="L386" i="1"/>
  <c r="G4792" i="5"/>
  <c r="L378" i="1"/>
  <c r="G4819" i="5"/>
  <c r="L381" i="1"/>
  <c r="G4494" i="5"/>
  <c r="L353" i="1"/>
  <c r="G4903" i="5"/>
  <c r="L349" i="1"/>
  <c r="G4371" i="5"/>
  <c r="L338" i="1"/>
  <c r="G4280" i="5"/>
  <c r="L335" i="1"/>
  <c r="G5283" i="5"/>
  <c r="L292" i="1"/>
  <c r="G5134" i="5"/>
  <c r="L279" i="1"/>
  <c r="G4817" i="5"/>
  <c r="L269" i="1"/>
  <c r="G5270" i="5"/>
  <c r="L198" i="1"/>
  <c r="G4991" i="5"/>
  <c r="L80" i="1"/>
  <c r="G3803" i="5"/>
  <c r="L616" i="1"/>
  <c r="G3838" i="5"/>
  <c r="L619" i="1"/>
  <c r="G3827" i="5"/>
  <c r="L1378" i="1"/>
  <c r="G4418" i="5"/>
  <c r="L1424" i="1"/>
  <c r="G3045" i="5"/>
  <c r="L1302" i="1"/>
  <c r="G2758" i="5"/>
  <c r="L1298" i="1"/>
  <c r="G4797" i="5"/>
  <c r="L1332" i="1"/>
  <c r="G3870" i="5"/>
  <c r="L1321" i="1"/>
  <c r="G4135" i="5"/>
  <c r="L1323" i="1"/>
  <c r="G4465" i="5"/>
  <c r="L1330" i="1"/>
  <c r="G3042" i="5"/>
  <c r="L1265" i="1"/>
  <c r="G4862" i="5"/>
  <c r="L1258" i="1"/>
  <c r="G4444" i="5"/>
  <c r="L1280" i="1"/>
  <c r="G4197" i="5"/>
  <c r="L1274" i="1"/>
  <c r="G3979" i="5"/>
  <c r="L1251" i="1"/>
  <c r="G3733" i="5"/>
  <c r="L1247" i="1"/>
  <c r="G4471" i="5"/>
  <c r="L1215" i="1"/>
  <c r="G3257" i="5"/>
  <c r="L1206" i="1"/>
  <c r="G2131" i="5"/>
  <c r="L1186" i="1"/>
  <c r="G2438" i="5"/>
  <c r="L1191" i="1"/>
  <c r="G4108" i="5"/>
  <c r="L1035" i="1"/>
  <c r="G4134" i="5"/>
  <c r="L1049" i="1"/>
  <c r="G5092" i="5"/>
  <c r="L1157" i="1"/>
  <c r="G5195" i="5"/>
  <c r="L1175" i="1"/>
  <c r="G5138" i="5"/>
  <c r="L1160" i="1"/>
  <c r="G4058" i="5"/>
  <c r="L1018" i="1"/>
  <c r="G4050" i="5"/>
  <c r="L1010" i="1"/>
  <c r="G3947" i="5"/>
  <c r="L961" i="1"/>
  <c r="G4070" i="5"/>
  <c r="L1024" i="1"/>
  <c r="G4067" i="5"/>
  <c r="L1021" i="1"/>
  <c r="G4294" i="5"/>
  <c r="L1094" i="1"/>
  <c r="G4046" i="5"/>
  <c r="L1006" i="1"/>
  <c r="G4038" i="5"/>
  <c r="L998" i="1"/>
  <c r="G3997" i="5"/>
  <c r="L979" i="1"/>
  <c r="G4027" i="5"/>
  <c r="L996" i="1"/>
  <c r="G4667" i="5"/>
  <c r="L1137" i="1"/>
  <c r="G4631" i="5"/>
  <c r="L1123" i="1"/>
  <c r="G4682" i="5"/>
  <c r="L1142" i="1"/>
  <c r="G5139" i="5"/>
  <c r="L1161" i="1"/>
  <c r="G4589" i="5"/>
  <c r="L1110" i="1"/>
  <c r="G4578" i="5"/>
  <c r="L1103" i="1"/>
  <c r="G4588" i="5"/>
  <c r="L1109" i="1"/>
  <c r="G4572" i="5"/>
  <c r="L1097" i="1"/>
  <c r="G4207" i="5"/>
  <c r="L1072" i="1"/>
  <c r="G3939" i="5"/>
  <c r="L955" i="1"/>
  <c r="G3936" i="5"/>
  <c r="L952" i="1"/>
  <c r="G3969" i="5"/>
  <c r="L965" i="1"/>
  <c r="G4024" i="5"/>
  <c r="L993" i="1"/>
  <c r="G3990" i="5"/>
  <c r="L972" i="1"/>
  <c r="G4187" i="5"/>
  <c r="L1061" i="1"/>
  <c r="G4179" i="5"/>
  <c r="L1053" i="1"/>
  <c r="G4262" i="5"/>
  <c r="L1082" i="1"/>
  <c r="G4753" i="5"/>
  <c r="L890" i="1"/>
  <c r="G4959" i="5"/>
  <c r="L868" i="1"/>
  <c r="G3361" i="5"/>
  <c r="L860" i="1"/>
  <c r="G3353" i="5"/>
  <c r="L852" i="1"/>
  <c r="G3492" i="5"/>
  <c r="L842" i="1"/>
  <c r="G3756" i="5"/>
  <c r="L809" i="1"/>
  <c r="G4752" i="5"/>
  <c r="L791" i="1"/>
  <c r="G4004" i="5"/>
  <c r="L770" i="1"/>
  <c r="G2130" i="5"/>
  <c r="L682" i="1"/>
  <c r="G3194" i="5"/>
  <c r="L550" i="1"/>
  <c r="G3193" i="5"/>
  <c r="L493" i="1"/>
  <c r="G3116" i="5"/>
  <c r="L444" i="1"/>
  <c r="G3616" i="5"/>
  <c r="L450" i="1"/>
  <c r="G2377" i="5"/>
  <c r="L208" i="1"/>
  <c r="G3391" i="5"/>
  <c r="L183" i="1"/>
  <c r="G2376" i="5"/>
  <c r="L171" i="1"/>
  <c r="G3795" i="5"/>
  <c r="L43" i="1"/>
  <c r="G3837" i="5"/>
  <c r="L797" i="1"/>
  <c r="G5097" i="5"/>
  <c r="L326" i="1"/>
  <c r="G5090" i="5"/>
  <c r="L1356" i="1"/>
  <c r="G4721" i="5"/>
  <c r="L1337" i="1"/>
  <c r="G5145" i="5"/>
  <c r="L1252" i="1"/>
  <c r="G4924" i="5"/>
  <c r="L1220" i="1"/>
  <c r="G5232" i="5"/>
  <c r="L1185" i="1"/>
  <c r="G5307" i="5"/>
  <c r="L924" i="1"/>
  <c r="G5304" i="5"/>
  <c r="L922" i="1"/>
  <c r="G5242" i="5"/>
  <c r="L875" i="1"/>
  <c r="G5120" i="5"/>
  <c r="L870" i="1"/>
  <c r="G4654" i="5"/>
  <c r="L820" i="1"/>
  <c r="G4680" i="5"/>
  <c r="L763" i="1"/>
  <c r="G4141" i="5"/>
  <c r="L747" i="1"/>
  <c r="G4832" i="5"/>
  <c r="L714" i="1"/>
  <c r="G4440" i="5"/>
  <c r="L686" i="1"/>
  <c r="G5050" i="5"/>
  <c r="L662" i="1"/>
  <c r="G5178" i="5"/>
  <c r="L648" i="1"/>
  <c r="G4858" i="5"/>
  <c r="L571" i="1"/>
  <c r="G5012" i="5"/>
  <c r="L561" i="1"/>
  <c r="G5107" i="5"/>
  <c r="L546" i="1"/>
  <c r="G5175" i="5"/>
  <c r="L522" i="1"/>
  <c r="G4983" i="5"/>
  <c r="L506" i="1"/>
  <c r="G4488" i="5"/>
  <c r="L512" i="1"/>
  <c r="G5000" i="5"/>
  <c r="L476" i="1"/>
  <c r="G5247" i="5"/>
  <c r="L468" i="1"/>
  <c r="G4487" i="5"/>
  <c r="L1388" i="1"/>
  <c r="G4999" i="5"/>
  <c r="L409" i="1"/>
  <c r="G5063" i="5"/>
  <c r="L363" i="1"/>
  <c r="G4705" i="5"/>
  <c r="L305" i="1"/>
  <c r="G5027" i="5"/>
  <c r="L273" i="1"/>
  <c r="G5209" i="5"/>
  <c r="L251" i="1"/>
  <c r="G4776" i="5"/>
  <c r="L230" i="1"/>
  <c r="G5065" i="5"/>
  <c r="L259" i="1"/>
  <c r="G4998" i="5"/>
  <c r="L141" i="1"/>
  <c r="G5084" i="5"/>
  <c r="L147" i="1"/>
  <c r="G5153" i="5"/>
  <c r="L151" i="1"/>
  <c r="G4540" i="5"/>
  <c r="L117" i="1"/>
  <c r="G4829" i="5"/>
  <c r="L130" i="1"/>
  <c r="G4828" i="5"/>
  <c r="L167" i="1"/>
  <c r="G4912" i="5"/>
  <c r="L90" i="1"/>
  <c r="G4841" i="5"/>
  <c r="L66" i="1"/>
  <c r="G3966" i="5"/>
  <c r="L68" i="1"/>
  <c r="G5296" i="5"/>
  <c r="L1345" i="1"/>
  <c r="G5278" i="5"/>
  <c r="L900" i="1"/>
  <c r="G5048" i="5"/>
  <c r="L831" i="1"/>
  <c r="G4416" i="5"/>
  <c r="L759" i="1"/>
  <c r="G4889" i="5"/>
  <c r="L701" i="1"/>
  <c r="G4663" i="5"/>
  <c r="L685" i="1"/>
  <c r="G4309" i="5"/>
  <c r="L666" i="1"/>
  <c r="G3835" i="5"/>
  <c r="L598" i="1"/>
  <c r="G4480" i="5"/>
  <c r="L531" i="1"/>
  <c r="G4408" i="5"/>
  <c r="L497" i="1"/>
  <c r="G4730" i="5"/>
  <c r="L418" i="1"/>
  <c r="G4851" i="5"/>
  <c r="L214" i="1"/>
  <c r="G4646" i="5"/>
  <c r="L203" i="1"/>
  <c r="G4511" i="5"/>
  <c r="L99" i="1"/>
  <c r="G4278" i="5"/>
  <c r="L95" i="1"/>
  <c r="G4826" i="5"/>
  <c r="L49" i="1"/>
  <c r="G4406" i="5"/>
  <c r="L54" i="1"/>
  <c r="G1854" i="5"/>
  <c r="L1845" i="1"/>
  <c r="G8" i="5"/>
  <c r="L2596" i="1"/>
  <c r="G4433" i="5"/>
  <c r="L4435" i="1"/>
  <c r="G3211" i="5"/>
  <c r="L4038" i="1"/>
  <c r="G3210" i="5"/>
  <c r="L4037" i="1"/>
  <c r="G2993" i="5"/>
  <c r="L2436" i="1"/>
  <c r="G1933" i="5"/>
  <c r="L1569" i="1"/>
  <c r="G2852" i="5"/>
  <c r="L4505" i="1"/>
  <c r="G2569" i="5"/>
  <c r="L4896" i="1"/>
  <c r="G4300" i="5"/>
  <c r="L5113" i="1"/>
  <c r="G4087" i="5"/>
  <c r="L5026" i="1"/>
  <c r="G3413" i="5"/>
  <c r="L3043" i="1"/>
  <c r="G2628" i="5"/>
  <c r="L5238" i="1"/>
  <c r="G3678" i="5"/>
  <c r="L1492" i="1"/>
  <c r="G3126" i="5"/>
  <c r="L1484" i="1"/>
  <c r="G2849" i="5"/>
  <c r="L1477" i="1"/>
  <c r="G2955" i="5"/>
  <c r="L5291" i="1"/>
  <c r="G1498" i="5"/>
  <c r="L5282" i="1"/>
  <c r="G1890" i="5"/>
  <c r="L5263" i="1"/>
  <c r="G1281" i="5"/>
  <c r="L5255" i="1"/>
  <c r="G2476" i="5"/>
  <c r="L5233" i="1"/>
  <c r="G2545" i="5"/>
  <c r="L5222" i="1"/>
  <c r="G2055" i="5"/>
  <c r="L5212" i="1"/>
  <c r="G5198" i="5"/>
  <c r="L5202" i="1"/>
  <c r="G4950" i="5"/>
  <c r="L5192" i="1"/>
  <c r="G3764" i="5"/>
  <c r="L5182" i="1"/>
  <c r="G1654" i="5"/>
  <c r="L5172" i="1"/>
  <c r="G1100" i="5"/>
  <c r="L5147" i="1"/>
  <c r="G5075" i="5"/>
  <c r="L5122" i="1"/>
  <c r="G3893" i="5"/>
  <c r="L5107" i="1"/>
  <c r="G1522" i="5"/>
  <c r="L5087" i="1"/>
  <c r="G2965" i="5"/>
  <c r="L5069" i="1"/>
  <c r="G1886" i="5"/>
  <c r="L5061" i="1"/>
  <c r="G1217" i="5"/>
  <c r="L5053" i="1"/>
  <c r="G3454" i="5"/>
  <c r="L5045" i="1"/>
  <c r="G4163" i="5"/>
  <c r="L5035" i="1"/>
  <c r="G3462" i="5"/>
  <c r="L5027" i="1"/>
  <c r="G2216" i="5"/>
  <c r="L5018" i="1"/>
  <c r="G4329" i="5"/>
  <c r="L5009" i="1"/>
  <c r="G793" i="5"/>
  <c r="L5000" i="1"/>
  <c r="G2563" i="5"/>
  <c r="L4990" i="1"/>
  <c r="G2261" i="5"/>
  <c r="L4981" i="1"/>
  <c r="G1697" i="5"/>
  <c r="L4972" i="1"/>
  <c r="G1235" i="5"/>
  <c r="L4964" i="1"/>
  <c r="G3627" i="5"/>
  <c r="L4953" i="1"/>
  <c r="G2515" i="5"/>
  <c r="L4945" i="1"/>
  <c r="G2782" i="5"/>
  <c r="L4935" i="1"/>
  <c r="G3452" i="5"/>
  <c r="L4925" i="1"/>
  <c r="G1722" i="5"/>
  <c r="L4917" i="1"/>
  <c r="G1214" i="5"/>
  <c r="L4909" i="1"/>
  <c r="G1249" i="5"/>
  <c r="L4897" i="1"/>
  <c r="G1744" i="5"/>
  <c r="L4887" i="1"/>
  <c r="G4547" i="5"/>
  <c r="L4875" i="1"/>
  <c r="G3779" i="5"/>
  <c r="L4868" i="1"/>
  <c r="G2514" i="5"/>
  <c r="L4843" i="1"/>
  <c r="G2127" i="5"/>
  <c r="L4823" i="1"/>
  <c r="G1862" i="5"/>
  <c r="L4815" i="1"/>
  <c r="G1445" i="5"/>
  <c r="L4805" i="1"/>
  <c r="G3532" i="5"/>
  <c r="L4789" i="1"/>
  <c r="G626" i="5"/>
  <c r="L4726" i="1"/>
  <c r="G493" i="5"/>
  <c r="L4715" i="1"/>
  <c r="G438" i="5"/>
  <c r="L4707" i="1"/>
  <c r="G406" i="5"/>
  <c r="L4699" i="1"/>
  <c r="G368" i="5"/>
  <c r="L4691" i="1"/>
  <c r="G336" i="5"/>
  <c r="L4683" i="1"/>
  <c r="G259" i="5"/>
  <c r="L4675" i="1"/>
  <c r="G2891" i="5"/>
  <c r="L4633" i="1"/>
  <c r="G2313" i="5"/>
  <c r="L4625" i="1"/>
  <c r="G1908" i="5"/>
  <c r="L4617" i="1"/>
  <c r="G1575" i="5"/>
  <c r="L4609" i="1"/>
  <c r="G1443" i="5"/>
  <c r="L4601" i="1"/>
  <c r="G1318" i="5"/>
  <c r="L4593" i="1"/>
  <c r="G1172" i="5"/>
  <c r="L4585" i="1"/>
  <c r="G1034" i="5"/>
  <c r="L4577" i="1"/>
  <c r="G668" i="5"/>
  <c r="L4569" i="1"/>
  <c r="G460" i="5"/>
  <c r="L4561" i="1"/>
  <c r="G306" i="5"/>
  <c r="L4553" i="1"/>
  <c r="G253" i="5"/>
  <c r="L4545" i="1"/>
  <c r="G3489" i="5"/>
  <c r="L4537" i="1"/>
  <c r="G3027" i="5"/>
  <c r="L4529" i="1"/>
  <c r="G2488" i="5"/>
  <c r="L4521" i="1"/>
  <c r="G2989" i="5"/>
  <c r="L4511" i="1"/>
  <c r="G2842" i="5"/>
  <c r="L4504" i="1"/>
  <c r="G2492" i="5"/>
  <c r="L4493" i="1"/>
  <c r="G2240" i="5"/>
  <c r="L4485" i="1"/>
  <c r="G1883" i="5"/>
  <c r="L4477" i="1"/>
  <c r="G4223" i="5"/>
  <c r="L4469" i="1"/>
  <c r="G1832" i="5"/>
  <c r="L4438" i="1"/>
  <c r="G718" i="5"/>
  <c r="L4428" i="1"/>
  <c r="G840" i="5"/>
  <c r="L4419" i="1"/>
  <c r="G2745" i="5"/>
  <c r="L4411" i="1"/>
  <c r="G4671" i="5"/>
  <c r="L4403" i="1"/>
  <c r="G3137" i="5"/>
  <c r="L4395" i="1"/>
  <c r="G3983" i="5"/>
  <c r="L4387" i="1"/>
  <c r="G3585" i="5"/>
  <c r="L4379" i="1"/>
  <c r="G3282" i="5"/>
  <c r="L4371" i="1"/>
  <c r="G2941" i="5"/>
  <c r="L4362" i="1"/>
  <c r="G2010" i="5"/>
  <c r="L4355" i="1"/>
  <c r="G448" i="5"/>
  <c r="L4342" i="1"/>
  <c r="G162" i="5"/>
  <c r="L4327" i="1"/>
  <c r="G771" i="5"/>
  <c r="L4304" i="1"/>
  <c r="G575" i="5"/>
  <c r="L4321" i="1"/>
  <c r="G269" i="5"/>
  <c r="L4313" i="1"/>
  <c r="G1783" i="5"/>
  <c r="L4294" i="1"/>
  <c r="G353" i="5"/>
  <c r="L4288" i="1"/>
  <c r="G116" i="5"/>
  <c r="L4279" i="1"/>
  <c r="G30" i="5"/>
  <c r="L4271" i="1"/>
  <c r="G2936" i="5"/>
  <c r="L4257" i="1"/>
  <c r="G1770" i="5"/>
  <c r="L4263" i="1"/>
  <c r="G5228" i="5"/>
  <c r="L4241" i="1"/>
  <c r="G4099" i="5"/>
  <c r="L4233" i="1"/>
  <c r="G3848" i="5"/>
  <c r="L4225" i="1"/>
  <c r="G3715" i="5"/>
  <c r="L4217" i="1"/>
  <c r="G3552" i="5"/>
  <c r="L4209" i="1"/>
  <c r="G3132" i="5"/>
  <c r="L4201" i="1"/>
  <c r="G2702" i="5"/>
  <c r="L4193" i="1"/>
  <c r="G2414" i="5"/>
  <c r="L4182" i="1"/>
  <c r="G2232" i="5"/>
  <c r="L4177" i="1"/>
  <c r="G2019" i="5"/>
  <c r="L4169" i="1"/>
  <c r="G1859" i="5"/>
  <c r="L4161" i="1"/>
  <c r="G1810" i="5"/>
  <c r="L4153" i="1"/>
  <c r="G1670" i="5"/>
  <c r="L4145" i="1"/>
  <c r="G1532" i="5"/>
  <c r="L4137" i="1"/>
  <c r="G1357" i="5"/>
  <c r="L4129" i="1"/>
  <c r="G1295" i="5"/>
  <c r="L4121" i="1"/>
  <c r="G967" i="5"/>
  <c r="L4113" i="1"/>
  <c r="G3666" i="5"/>
  <c r="L4100" i="1"/>
  <c r="G2940" i="5"/>
  <c r="L4090" i="1"/>
  <c r="G1782" i="5"/>
  <c r="L4082" i="1"/>
  <c r="G1531" i="5"/>
  <c r="L4073" i="1"/>
  <c r="G1134" i="5"/>
  <c r="L4064" i="1"/>
  <c r="G3507" i="5"/>
  <c r="L4052" i="1"/>
  <c r="G3324" i="5"/>
  <c r="L4042" i="1"/>
  <c r="G3004" i="5"/>
  <c r="L4028" i="1"/>
  <c r="G2864" i="5"/>
  <c r="L4018" i="1"/>
  <c r="G2694" i="5"/>
  <c r="L4009" i="1"/>
  <c r="G2356" i="5"/>
  <c r="L4000" i="1"/>
  <c r="G4423" i="5"/>
  <c r="L3987" i="1"/>
  <c r="G2592" i="5"/>
  <c r="L3979" i="1"/>
  <c r="G2168" i="5"/>
  <c r="L3971" i="1"/>
  <c r="G2311" i="5"/>
  <c r="L3964" i="1"/>
  <c r="G1420" i="5"/>
  <c r="L3956" i="1"/>
  <c r="G1294" i="5"/>
  <c r="L3949" i="1"/>
  <c r="G937" i="5"/>
  <c r="L3941" i="1"/>
  <c r="G832" i="5"/>
  <c r="L3932" i="1"/>
  <c r="G712" i="5"/>
  <c r="L3924" i="1"/>
  <c r="G1440" i="5"/>
  <c r="L3915" i="1"/>
  <c r="G1259" i="5"/>
  <c r="L3907" i="1"/>
  <c r="G1558" i="5"/>
  <c r="L3900" i="1"/>
  <c r="G1460" i="5"/>
  <c r="L3892" i="1"/>
  <c r="G1229" i="5"/>
  <c r="L3884" i="1"/>
  <c r="G935" i="5"/>
  <c r="L3876" i="1"/>
  <c r="G756" i="5"/>
  <c r="L3868" i="1"/>
  <c r="G612" i="5"/>
  <c r="L3860" i="1"/>
  <c r="G503" i="5"/>
  <c r="L3852" i="1"/>
  <c r="G432" i="5"/>
  <c r="L3844" i="1"/>
  <c r="G327" i="5"/>
  <c r="L3836" i="1"/>
  <c r="G238" i="5"/>
  <c r="L3828" i="1"/>
  <c r="G896" i="5"/>
  <c r="L3819" i="1"/>
  <c r="G3754" i="5"/>
  <c r="L3811" i="1"/>
  <c r="G2796" i="5"/>
  <c r="L3803" i="1"/>
  <c r="G4910" i="5"/>
  <c r="L3794" i="1"/>
  <c r="G3861" i="5"/>
  <c r="L3789" i="1"/>
  <c r="G3652" i="5"/>
  <c r="L3720" i="1"/>
  <c r="G3281" i="5"/>
  <c r="L3778" i="1"/>
  <c r="G3060" i="5"/>
  <c r="L3717" i="1"/>
  <c r="G2820" i="5"/>
  <c r="L3713" i="1"/>
  <c r="G2577" i="5"/>
  <c r="L3760" i="1"/>
  <c r="G2402" i="5"/>
  <c r="L3752" i="1"/>
  <c r="G2157" i="5"/>
  <c r="L3744" i="1"/>
  <c r="G1616" i="5"/>
  <c r="L3736" i="1"/>
  <c r="G3280" i="5"/>
  <c r="L3708" i="1"/>
  <c r="G3035" i="5"/>
  <c r="L3700" i="1"/>
  <c r="G2176" i="5"/>
  <c r="L3691" i="1"/>
  <c r="G1632" i="5"/>
  <c r="L3683" i="1"/>
  <c r="G1484" i="5"/>
  <c r="L3675" i="1"/>
  <c r="G1333" i="5"/>
  <c r="L3667" i="1"/>
  <c r="G1311" i="5"/>
  <c r="L3656" i="1"/>
  <c r="G1182" i="5"/>
  <c r="L3648" i="1"/>
  <c r="G1114" i="5"/>
  <c r="L3640" i="1"/>
  <c r="G1042" i="5"/>
  <c r="L3632" i="1"/>
  <c r="G509" i="5"/>
  <c r="L3625" i="1"/>
  <c r="G133" i="5"/>
  <c r="L3617" i="1"/>
  <c r="G111" i="5"/>
  <c r="L3609" i="1"/>
  <c r="G90" i="5"/>
  <c r="L3601" i="1"/>
  <c r="G82" i="5"/>
  <c r="L3593" i="1"/>
  <c r="G74" i="5"/>
  <c r="L3585" i="1"/>
  <c r="G50" i="5"/>
  <c r="L3577" i="1"/>
  <c r="G42" i="5"/>
  <c r="L3569" i="1"/>
  <c r="G25" i="5"/>
  <c r="L3561" i="1"/>
  <c r="G3542" i="5"/>
  <c r="L3552" i="1"/>
  <c r="G3266" i="5"/>
  <c r="L3544" i="1"/>
  <c r="G2964" i="5"/>
  <c r="L3536" i="1"/>
  <c r="G2904" i="5"/>
  <c r="L3528" i="1"/>
  <c r="G2451" i="5"/>
  <c r="L3521" i="1"/>
  <c r="G1529" i="5"/>
  <c r="L3512" i="1"/>
  <c r="G1098" i="5"/>
  <c r="L3504" i="1"/>
  <c r="G958" i="5"/>
  <c r="L3496" i="1"/>
  <c r="G800" i="5"/>
  <c r="L3488" i="1"/>
  <c r="G676" i="5"/>
  <c r="L3480" i="1"/>
  <c r="G644" i="5"/>
  <c r="L3472" i="1"/>
  <c r="G604" i="5"/>
  <c r="L3464" i="1"/>
  <c r="G596" i="5"/>
  <c r="L3456" i="1"/>
  <c r="G559" i="5"/>
  <c r="L3448" i="1"/>
  <c r="G387" i="5"/>
  <c r="L3440" i="1"/>
  <c r="G314" i="5"/>
  <c r="L3432" i="1"/>
  <c r="G2271" i="5"/>
  <c r="L3277" i="1"/>
  <c r="G2885" i="5"/>
  <c r="L3266" i="1"/>
  <c r="G2564" i="5"/>
  <c r="L3258" i="1"/>
  <c r="G2450" i="5"/>
  <c r="L3250" i="1"/>
  <c r="G2085" i="5"/>
  <c r="L3242" i="1"/>
  <c r="G1091" i="5"/>
  <c r="L3234" i="1"/>
  <c r="G4755" i="5"/>
  <c r="L3203" i="1"/>
  <c r="G4551" i="5"/>
  <c r="L3199" i="1"/>
  <c r="G4399" i="5"/>
  <c r="L3192" i="1"/>
  <c r="G4341" i="5"/>
  <c r="L3184" i="1"/>
  <c r="G4200" i="5"/>
  <c r="L3223" i="1"/>
  <c r="G4111" i="5"/>
  <c r="L3171" i="1"/>
  <c r="G3957" i="5"/>
  <c r="L3163" i="1"/>
  <c r="G3847" i="5"/>
  <c r="L3156" i="1"/>
  <c r="G3773" i="5"/>
  <c r="L3151" i="1"/>
  <c r="G3691" i="5"/>
  <c r="L3143" i="1"/>
  <c r="G3610" i="5"/>
  <c r="L3216" i="1"/>
  <c r="G3519" i="5"/>
  <c r="L3214" i="1"/>
  <c r="G3252" i="5"/>
  <c r="L3123" i="1"/>
  <c r="G2967" i="5"/>
  <c r="L3210" i="1"/>
  <c r="G3760" i="5"/>
  <c r="L3109" i="1"/>
  <c r="G3382" i="5"/>
  <c r="L3101" i="1"/>
  <c r="G2460" i="5"/>
  <c r="L3092" i="1"/>
  <c r="G1351" i="5"/>
  <c r="L3083" i="1"/>
  <c r="G3853" i="5"/>
  <c r="L3076" i="1"/>
  <c r="G3432" i="5"/>
  <c r="L3070" i="1"/>
  <c r="G2524" i="5"/>
  <c r="L3060" i="1"/>
  <c r="G2065" i="5"/>
  <c r="L3052" i="1"/>
  <c r="G2408" i="5"/>
  <c r="L3036" i="1"/>
  <c r="G4146" i="5"/>
  <c r="L3015" i="1"/>
  <c r="G3690" i="5"/>
  <c r="L3008" i="1"/>
  <c r="G3550" i="5"/>
  <c r="L3003" i="1"/>
  <c r="G3422" i="5"/>
  <c r="L2997" i="1"/>
  <c r="G3321" i="5"/>
  <c r="L2988" i="1"/>
  <c r="G3249" i="5"/>
  <c r="L2981" i="1"/>
  <c r="G3186" i="5"/>
  <c r="L2974" i="1"/>
  <c r="G3105" i="5"/>
  <c r="L2968" i="1"/>
  <c r="G2986" i="5"/>
  <c r="L2960" i="1"/>
  <c r="G2918" i="5"/>
  <c r="L2953" i="1"/>
  <c r="G2778" i="5"/>
  <c r="L2945" i="1"/>
  <c r="G2691" i="5"/>
  <c r="L2938" i="1"/>
  <c r="G2598" i="5"/>
  <c r="L2930" i="1"/>
  <c r="G2512" i="5"/>
  <c r="L2922" i="1"/>
  <c r="G2354" i="5"/>
  <c r="L2914" i="1"/>
  <c r="G2283" i="5"/>
  <c r="L2906" i="1"/>
  <c r="G2147" i="5"/>
  <c r="L2898" i="1"/>
  <c r="G2063" i="5"/>
  <c r="L2890" i="1"/>
  <c r="G2002" i="5"/>
  <c r="L2882" i="1"/>
  <c r="G1898" i="5"/>
  <c r="L2874" i="1"/>
  <c r="G1839" i="5"/>
  <c r="L2866" i="1"/>
  <c r="G1765" i="5"/>
  <c r="L2858" i="1"/>
  <c r="G1710" i="5"/>
  <c r="L2850" i="1"/>
  <c r="G1649" i="5"/>
  <c r="L2842" i="1"/>
  <c r="G1595" i="5"/>
  <c r="L2834" i="1"/>
  <c r="G1528" i="5"/>
  <c r="L2826" i="1"/>
  <c r="G1477" i="5"/>
  <c r="L2818" i="1"/>
  <c r="G1454" i="5"/>
  <c r="L2810" i="1"/>
  <c r="G1391" i="5"/>
  <c r="L2802" i="1"/>
  <c r="G1339" i="5"/>
  <c r="L2794" i="1"/>
  <c r="G1254" i="5"/>
  <c r="L2786" i="1"/>
  <c r="G1202" i="5"/>
  <c r="L2778" i="1"/>
  <c r="G1123" i="5"/>
  <c r="L2770" i="1"/>
  <c r="G1083" i="5"/>
  <c r="L2762" i="1"/>
  <c r="G1029" i="5"/>
  <c r="L2754" i="1"/>
  <c r="G975" i="5"/>
  <c r="L2746" i="1"/>
  <c r="G904" i="5"/>
  <c r="L2738" i="1"/>
  <c r="G860" i="5"/>
  <c r="L2730" i="1"/>
  <c r="G829" i="5"/>
  <c r="L2722" i="1"/>
  <c r="G744" i="5"/>
  <c r="L2714" i="1"/>
  <c r="G715" i="5"/>
  <c r="L2706" i="1"/>
  <c r="G666" i="5"/>
  <c r="L2698" i="1"/>
  <c r="G589" i="5"/>
  <c r="L2690" i="1"/>
  <c r="G535" i="5"/>
  <c r="L2682" i="1"/>
  <c r="G454" i="5"/>
  <c r="L2674" i="1"/>
  <c r="G403" i="5"/>
  <c r="L2665" i="1"/>
  <c r="G364" i="5"/>
  <c r="L2657" i="1"/>
  <c r="G277" i="5"/>
  <c r="L2648" i="1"/>
  <c r="G232" i="5"/>
  <c r="L2639" i="1"/>
  <c r="G181" i="5"/>
  <c r="L2631" i="1"/>
  <c r="G146" i="5"/>
  <c r="L2623" i="1"/>
  <c r="G109" i="5"/>
  <c r="L2613" i="1"/>
  <c r="G27" i="5"/>
  <c r="L2603" i="1"/>
  <c r="G681" i="5"/>
  <c r="L2591" i="1"/>
  <c r="G228" i="5"/>
  <c r="L2583" i="1"/>
  <c r="G4932" i="5"/>
  <c r="L2426" i="1"/>
  <c r="G4684" i="5"/>
  <c r="L2420" i="1"/>
  <c r="G4522" i="5"/>
  <c r="L2095" i="1"/>
  <c r="G4460" i="5"/>
  <c r="L2413" i="1"/>
  <c r="G4393" i="5"/>
  <c r="L2088" i="1"/>
  <c r="G4344" i="5"/>
  <c r="L2080" i="1"/>
  <c r="G4303" i="5"/>
  <c r="L2406" i="1"/>
  <c r="G4239" i="5"/>
  <c r="L2402" i="1"/>
  <c r="G4168" i="5"/>
  <c r="L2400" i="1"/>
  <c r="G4080" i="5"/>
  <c r="L1976" i="1"/>
  <c r="G3982" i="5"/>
  <c r="L2052" i="1"/>
  <c r="G3955" i="5"/>
  <c r="L2050" i="1"/>
  <c r="G3792" i="5"/>
  <c r="L2040" i="1"/>
  <c r="G3815" i="5"/>
  <c r="L2042" i="1"/>
  <c r="G3643" i="5"/>
  <c r="L2032" i="1"/>
  <c r="G3641" i="5"/>
  <c r="L2389" i="1"/>
  <c r="G3546" i="5"/>
  <c r="L2025" i="1"/>
  <c r="G3498" i="5"/>
  <c r="L2379" i="1"/>
  <c r="G3465" i="5"/>
  <c r="L2374" i="1"/>
  <c r="G3419" i="5"/>
  <c r="L2016" i="1"/>
  <c r="G3378" i="5"/>
  <c r="L2012" i="1"/>
  <c r="G3320" i="5"/>
  <c r="L2365" i="1"/>
  <c r="G3248" i="5"/>
  <c r="L2007" i="1"/>
  <c r="G3185" i="5"/>
  <c r="L2004" i="1"/>
  <c r="G3144" i="5"/>
  <c r="L2349" i="1"/>
  <c r="G3097" i="5"/>
  <c r="L2346" i="1"/>
  <c r="G3032" i="5"/>
  <c r="L2339" i="1"/>
  <c r="G2996" i="5"/>
  <c r="L1993" i="1"/>
  <c r="G2959" i="5"/>
  <c r="L2329" i="1"/>
  <c r="G2862" i="5"/>
  <c r="L2323" i="1"/>
  <c r="G2828" i="5"/>
  <c r="L2316" i="1"/>
  <c r="G2787" i="5"/>
  <c r="L2309" i="1"/>
  <c r="G2743" i="5"/>
  <c r="L2303" i="1"/>
  <c r="G2633" i="5"/>
  <c r="L2295" i="1"/>
  <c r="G2542" i="5"/>
  <c r="L2290" i="1"/>
  <c r="G2489" i="5"/>
  <c r="L2563" i="1"/>
  <c r="G2348" i="5"/>
  <c r="L2278" i="1"/>
  <c r="G2257" i="5"/>
  <c r="L2271" i="1"/>
  <c r="G2170" i="5"/>
  <c r="L2267" i="1"/>
  <c r="G2095" i="5"/>
  <c r="L2260" i="1"/>
  <c r="G1965" i="5"/>
  <c r="L2552" i="1"/>
  <c r="G1809" i="5"/>
  <c r="L2245" i="1"/>
  <c r="G1718" i="5"/>
  <c r="L2240" i="1"/>
  <c r="G1708" i="5"/>
  <c r="L2546" i="1"/>
  <c r="G1527" i="5"/>
  <c r="L2229" i="1"/>
  <c r="G1404" i="5"/>
  <c r="L2221" i="1"/>
  <c r="G1305" i="5"/>
  <c r="L2216" i="1"/>
  <c r="G1200" i="5"/>
  <c r="L2210" i="1"/>
  <c r="G1082" i="5"/>
  <c r="L2536" i="1"/>
  <c r="G1037" i="5"/>
  <c r="L2198" i="1"/>
  <c r="G987" i="5"/>
  <c r="L2533" i="1"/>
  <c r="G955" i="5"/>
  <c r="L2184" i="1"/>
  <c r="G906" i="5"/>
  <c r="L2182" i="1"/>
  <c r="G868" i="5"/>
  <c r="L1983" i="1"/>
  <c r="G835" i="5"/>
  <c r="L2521" i="1"/>
  <c r="G798" i="5"/>
  <c r="L2517" i="1"/>
  <c r="G748" i="5"/>
  <c r="L2163" i="1"/>
  <c r="G711" i="5"/>
  <c r="L2509" i="1"/>
  <c r="G678" i="5"/>
  <c r="L2155" i="1"/>
  <c r="G616" i="5"/>
  <c r="L2501" i="1"/>
  <c r="G546" i="5"/>
  <c r="L2150" i="1"/>
  <c r="G496" i="5"/>
  <c r="L2491" i="1"/>
  <c r="G471" i="5"/>
  <c r="L2141" i="1"/>
  <c r="G396" i="5"/>
  <c r="L2485" i="1"/>
  <c r="G346" i="5"/>
  <c r="L2135" i="1"/>
  <c r="G294" i="5"/>
  <c r="L2472" i="1"/>
  <c r="G270" i="5"/>
  <c r="L2465" i="1"/>
  <c r="G205" i="5"/>
  <c r="L2457" i="1"/>
  <c r="G188" i="5"/>
  <c r="L2454" i="1"/>
  <c r="G184" i="5"/>
  <c r="L2452" i="1"/>
  <c r="G142" i="5"/>
  <c r="L2119" i="1"/>
  <c r="G125" i="5"/>
  <c r="L2114" i="1"/>
  <c r="G72" i="5"/>
  <c r="L2107" i="1"/>
  <c r="G2156" i="5"/>
  <c r="L1931" i="1"/>
  <c r="G2709" i="5"/>
  <c r="L1917" i="1"/>
  <c r="G1242" i="5"/>
  <c r="L1922" i="1"/>
  <c r="G3025" i="5"/>
  <c r="L1901" i="1"/>
  <c r="G2799" i="5"/>
  <c r="L1889" i="1"/>
  <c r="G2541" i="5"/>
  <c r="L1879" i="1"/>
  <c r="G2363" i="5"/>
  <c r="L1870" i="1"/>
  <c r="G2151" i="5"/>
  <c r="L1861" i="1"/>
  <c r="G1940" i="5"/>
  <c r="L1851" i="1"/>
  <c r="G1776" i="5"/>
  <c r="L1840" i="1"/>
  <c r="G1626" i="5"/>
  <c r="L1829" i="1"/>
  <c r="G1452" i="5"/>
  <c r="L1820" i="1"/>
  <c r="G1266" i="5"/>
  <c r="L1808" i="1"/>
  <c r="G1191" i="5"/>
  <c r="L1799" i="1"/>
  <c r="G1110" i="5"/>
  <c r="L1790" i="1"/>
  <c r="G985" i="5"/>
  <c r="L1780" i="1"/>
  <c r="G949" i="5"/>
  <c r="L1772" i="1"/>
  <c r="G878" i="5"/>
  <c r="L1764" i="1"/>
  <c r="G700" i="5"/>
  <c r="L1754" i="1"/>
  <c r="G576" i="5"/>
  <c r="L1747" i="1"/>
  <c r="G443" i="5"/>
  <c r="L1739" i="1"/>
  <c r="G357" i="5"/>
  <c r="L1728" i="1"/>
  <c r="G224" i="5"/>
  <c r="L1717" i="1"/>
  <c r="G153" i="5"/>
  <c r="L1709" i="1"/>
  <c r="G13" i="5"/>
  <c r="L1701" i="1"/>
  <c r="G4084" i="5"/>
  <c r="L1690" i="1"/>
  <c r="G3797" i="5"/>
  <c r="L1681" i="1"/>
  <c r="G3442" i="5"/>
  <c r="L1672" i="1"/>
  <c r="G3262" i="5"/>
  <c r="L1663" i="1"/>
  <c r="G3108" i="5"/>
  <c r="L1654" i="1"/>
  <c r="G2776" i="5"/>
  <c r="L1643" i="1"/>
  <c r="G2672" i="5"/>
  <c r="L1634" i="1"/>
  <c r="G2551" i="5"/>
  <c r="L1625" i="1"/>
  <c r="G2443" i="5"/>
  <c r="L1616" i="1"/>
  <c r="G2236" i="5"/>
  <c r="L1605" i="1"/>
  <c r="G2155" i="5"/>
  <c r="L1596" i="1"/>
  <c r="G2043" i="5"/>
  <c r="L1586" i="1"/>
  <c r="G1984" i="5"/>
  <c r="L1578" i="1"/>
  <c r="G1935" i="5"/>
  <c r="L1570" i="1"/>
  <c r="G1872" i="5"/>
  <c r="L1562" i="1"/>
  <c r="G1812" i="5"/>
  <c r="L1551" i="1"/>
  <c r="G1750" i="5"/>
  <c r="L1543" i="1"/>
  <c r="G1778" i="5"/>
  <c r="L1547" i="1"/>
  <c r="G1611" i="5"/>
  <c r="L1529" i="1"/>
  <c r="G1469" i="5"/>
  <c r="L1519" i="1"/>
  <c r="G1166" i="5"/>
  <c r="L1511" i="1"/>
  <c r="G4" i="5"/>
  <c r="L1496" i="1"/>
  <c r="G3215" i="5"/>
  <c r="L1459" i="1"/>
  <c r="G2558" i="5"/>
  <c r="L1451" i="1"/>
  <c r="G2144" i="5"/>
  <c r="L1443" i="1"/>
  <c r="G672" i="5"/>
  <c r="L1435" i="1"/>
  <c r="G3273" i="5"/>
  <c r="L5307" i="1"/>
  <c r="G4157" i="5"/>
  <c r="L5309" i="1"/>
  <c r="G2268" i="5"/>
  <c r="L5245" i="1"/>
  <c r="G2306" i="5"/>
  <c r="L4985" i="1"/>
  <c r="G661" i="5"/>
  <c r="L5317" i="1"/>
  <c r="G1546" i="5"/>
  <c r="L5167" i="1"/>
  <c r="G778" i="5"/>
  <c r="L5139" i="1"/>
  <c r="G464" i="5"/>
  <c r="L5126" i="1"/>
  <c r="G1021" i="5"/>
  <c r="L5143" i="1"/>
  <c r="G2467" i="5"/>
  <c r="L5246" i="1"/>
  <c r="G1647" i="5"/>
  <c r="L5171" i="1"/>
  <c r="G2007" i="5"/>
  <c r="L5091" i="1"/>
  <c r="G1290" i="5"/>
  <c r="L5294" i="1"/>
  <c r="G3476" i="5"/>
  <c r="L4788" i="1"/>
  <c r="G2998" i="5"/>
  <c r="L4857" i="1"/>
  <c r="G2792" i="5"/>
  <c r="L4849" i="1"/>
  <c r="G3094" i="5"/>
  <c r="L4858" i="1"/>
  <c r="G2388" i="5"/>
  <c r="L4841" i="1"/>
  <c r="G2024" i="5"/>
  <c r="L4777" i="1"/>
  <c r="G1620" i="5"/>
  <c r="L4769" i="1"/>
  <c r="G1501" i="5"/>
  <c r="L4760" i="1"/>
  <c r="G1094" i="5"/>
  <c r="L4748" i="1"/>
  <c r="G892" i="5"/>
  <c r="L4742" i="1"/>
  <c r="G844" i="5"/>
  <c r="L4740" i="1"/>
  <c r="G630" i="5"/>
  <c r="L4727" i="1"/>
  <c r="G3134" i="5"/>
  <c r="L4448" i="1"/>
  <c r="G2883" i="5"/>
  <c r="L4666" i="1"/>
  <c r="G1239" i="5"/>
  <c r="L4653" i="1"/>
  <c r="G1457" i="5"/>
  <c r="L4661" i="1"/>
  <c r="G1141" i="5"/>
  <c r="L4646" i="1"/>
  <c r="G2529" i="5"/>
  <c r="L4459" i="1"/>
  <c r="G2889" i="5"/>
  <c r="L4997" i="1"/>
  <c r="G4552" i="5"/>
  <c r="L4878" i="1"/>
  <c r="G5058" i="5"/>
  <c r="L5075" i="1"/>
  <c r="G4746" i="5"/>
  <c r="L5011" i="1"/>
  <c r="G2748" i="5"/>
  <c r="L4464" i="1"/>
  <c r="G1835" i="5"/>
  <c r="L2247" i="1"/>
  <c r="G877" i="5"/>
  <c r="L1961" i="1"/>
  <c r="G657" i="5"/>
  <c r="L1956" i="1"/>
  <c r="G199" i="5"/>
  <c r="L1939" i="1"/>
  <c r="G279" i="5"/>
  <c r="L1944" i="1"/>
  <c r="G3140" i="5"/>
  <c r="L3423" i="1"/>
  <c r="G3012" i="5"/>
  <c r="L3420" i="1"/>
  <c r="G3198" i="5"/>
  <c r="L3425" i="1"/>
  <c r="G3011" i="5"/>
  <c r="L3419" i="1"/>
  <c r="G2040" i="5"/>
  <c r="L3387" i="1"/>
  <c r="G1892" i="5"/>
  <c r="L3360" i="1"/>
  <c r="G2059" i="5"/>
  <c r="L3388" i="1"/>
  <c r="G1974" i="5"/>
  <c r="L3374" i="1"/>
  <c r="G1971" i="5"/>
  <c r="L3371" i="1"/>
  <c r="G1761" i="5"/>
  <c r="L3354" i="1"/>
  <c r="G1598" i="5"/>
  <c r="L3343" i="1"/>
  <c r="G806" i="5"/>
  <c r="L3309" i="1"/>
  <c r="G1706" i="5"/>
  <c r="L3351" i="1"/>
  <c r="G1176" i="5"/>
  <c r="L3329" i="1"/>
  <c r="G945" i="5"/>
  <c r="L3317" i="1"/>
  <c r="G1044" i="5"/>
  <c r="L3323" i="1"/>
  <c r="G697" i="5"/>
  <c r="L3304" i="1"/>
  <c r="G556" i="5"/>
  <c r="L3296" i="1"/>
  <c r="G3845" i="5"/>
  <c r="L1682" i="1"/>
  <c r="G2557" i="5"/>
  <c r="L1626" i="1"/>
  <c r="G163" i="5"/>
  <c r="L1497" i="1"/>
  <c r="G2872" i="5"/>
  <c r="L4020" i="1"/>
  <c r="G2966" i="5"/>
  <c r="L2958" i="1"/>
  <c r="G3337" i="5"/>
  <c r="L4093" i="1"/>
  <c r="G2816" i="5"/>
  <c r="L1890" i="1"/>
  <c r="G1161" i="5"/>
  <c r="L1797" i="1"/>
  <c r="G1430" i="5"/>
  <c r="L1818" i="1"/>
  <c r="G725" i="5"/>
  <c r="L1755" i="1"/>
  <c r="G1511" i="5"/>
  <c r="L1822" i="1"/>
  <c r="G1863" i="5"/>
  <c r="L5273" i="1"/>
  <c r="G4094" i="5"/>
  <c r="L3113" i="1"/>
  <c r="G3286" i="5"/>
  <c r="L600" i="1"/>
  <c r="G1428" i="5"/>
  <c r="L694" i="1"/>
  <c r="G4556" i="5"/>
  <c r="L55" i="1"/>
  <c r="G3696" i="5"/>
  <c r="L416" i="1"/>
  <c r="G4452" i="5"/>
  <c r="L634" i="1"/>
  <c r="G3435" i="5"/>
  <c r="L721" i="1"/>
  <c r="G4077" i="5"/>
  <c r="L740" i="1"/>
  <c r="G4319" i="5"/>
  <c r="L650" i="1"/>
  <c r="G3348" i="5"/>
  <c r="L744" i="1"/>
  <c r="G4325" i="5"/>
  <c r="L735" i="1"/>
  <c r="G2070" i="5"/>
  <c r="L433" i="1"/>
  <c r="G1677" i="5"/>
  <c r="L784" i="1"/>
  <c r="G3" i="5"/>
  <c r="L1700" i="1"/>
  <c r="G2506" i="5"/>
  <c r="L1195" i="1"/>
  <c r="G3567" i="5"/>
  <c r="L609" i="1"/>
  <c r="G3439" i="5"/>
  <c r="L754" i="1"/>
  <c r="G4233" i="5"/>
  <c r="L366" i="1"/>
  <c r="G2440" i="5" l="1"/>
  <c r="L1409" i="1"/>
  <c r="L141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E4260" authorId="0" shapeId="0" xr:uid="{C21F58C6-43A0-412A-B7AB-4C34DAE45725}">
      <text>
        <r>
          <rPr>
            <b/>
            <sz val="9"/>
            <color indexed="81"/>
            <rFont val="Tahoma"/>
            <family val="2"/>
          </rPr>
          <t>ранее 5300 из-за ошибочного AMP</t>
        </r>
      </text>
    </comment>
  </commentList>
</comments>
</file>

<file path=xl/sharedStrings.xml><?xml version="1.0" encoding="utf-8"?>
<sst xmlns="http://schemas.openxmlformats.org/spreadsheetml/2006/main" count="127117" uniqueCount="32162">
  <si>
    <t xml:space="preserve">↑ Технические данные </t>
  </si>
  <si>
    <t>Прайс-лист продукции MILWAUKEE®</t>
  </si>
  <si>
    <t>Скидка Инстр.</t>
  </si>
  <si>
    <t>Скидка Осн.</t>
  </si>
  <si>
    <t>Цена</t>
  </si>
  <si>
    <t>Кол-во</t>
  </si>
  <si>
    <t>Category</t>
  </si>
  <si>
    <t>Platform</t>
  </si>
  <si>
    <t>Group1</t>
  </si>
  <si>
    <t>Group2</t>
  </si>
  <si>
    <t>Technology</t>
  </si>
  <si>
    <t>Sub Brand</t>
  </si>
  <si>
    <t>CAT</t>
  </si>
  <si>
    <t>Material</t>
  </si>
  <si>
    <t>Material Description (RU)</t>
  </si>
  <si>
    <t>Material Description</t>
  </si>
  <si>
    <t>Discount</t>
  </si>
  <si>
    <t>Technical Features</t>
  </si>
  <si>
    <t>Status</t>
  </si>
  <si>
    <t>Logistics Status</t>
  </si>
  <si>
    <t>Warehouse Status</t>
  </si>
  <si>
    <t>First shipment to Russia (The dates are approximate and can change)</t>
  </si>
  <si>
    <t>Special offer</t>
  </si>
  <si>
    <t>Product Image</t>
  </si>
  <si>
    <t>EAN</t>
  </si>
  <si>
    <t xml:space="preserve">Сountry of origin </t>
  </si>
  <si>
    <t>Length [mm]</t>
  </si>
  <si>
    <t>Width [mm]</t>
  </si>
  <si>
    <t>Height [mm]</t>
  </si>
  <si>
    <t>Weight brutto [kg]</t>
  </si>
  <si>
    <t>Категория</t>
  </si>
  <si>
    <t>Платформа</t>
  </si>
  <si>
    <t>Группа ур.1</t>
  </si>
  <si>
    <t>Группа ур.2</t>
  </si>
  <si>
    <t>Технология</t>
  </si>
  <si>
    <t>Суб Бренд</t>
  </si>
  <si>
    <t>Серия</t>
  </si>
  <si>
    <t>Артикул</t>
  </si>
  <si>
    <t>Модель</t>
  </si>
  <si>
    <t>Модель (EN)</t>
  </si>
  <si>
    <t>Скидка</t>
  </si>
  <si>
    <t>Характеристики</t>
  </si>
  <si>
    <t>Новинка</t>
  </si>
  <si>
    <t>Статус</t>
  </si>
  <si>
    <t>Статус "Склад"</t>
  </si>
  <si>
    <t>Первое поступление в РФ (Дата примерная. Может меняться)</t>
  </si>
  <si>
    <t>Специальное предложение</t>
  </si>
  <si>
    <t>Ссылка на сайт</t>
  </si>
  <si>
    <t xml:space="preserve">Страна производства </t>
  </si>
  <si>
    <t>Длина [мм]</t>
  </si>
  <si>
    <t>Ширина [мм]</t>
  </si>
  <si>
    <t>Высота [мм]</t>
  </si>
  <si>
    <t>Вес брутто [кг]</t>
  </si>
  <si>
    <t>Кол-во в единичн. упаковке, шт.</t>
  </si>
  <si>
    <t>Кратность заказа рекоменд., шт.</t>
  </si>
  <si>
    <t>1_Электроинструмент</t>
  </si>
  <si>
    <t>M12</t>
  </si>
  <si>
    <t>01_Дрели и шуруповерты</t>
  </si>
  <si>
    <t>01_Ударные дрели</t>
  </si>
  <si>
    <t>03_M12 щеточные</t>
  </si>
  <si>
    <t>-</t>
  </si>
  <si>
    <t>M12BPD-0</t>
  </si>
  <si>
    <t>4933441950</t>
  </si>
  <si>
    <t>Акк. дрель/ш. M12 BPD-0</t>
  </si>
  <si>
    <t>M12BPD0        BTY.PERCUSS.DRILL    XXX</t>
  </si>
  <si>
    <t>1/2 скорость 0-400/0-1500 об/мин; крутящий момент 30 Нм; сверление в дереве/кирпиче/металле 22/10/10 мм; кол-во уд/мин 1/2Скорость 0-6000/0-22500; картон</t>
  </si>
  <si>
    <t>Поставляется</t>
  </si>
  <si>
    <t>Складская позиция</t>
  </si>
  <si>
    <t>Уже в продаже</t>
  </si>
  <si>
    <t>https://ru.milwaukeetool.eu/ru-ru/м12-субкомпактная-ударная-дрель/m12-bpd/</t>
  </si>
  <si>
    <t>4002395002702</t>
  </si>
  <si>
    <t>CN</t>
  </si>
  <si>
    <t>M12BPD-202C</t>
  </si>
  <si>
    <t>4933441940</t>
  </si>
  <si>
    <t>Акк. дрель/ш. M12 BPD-202С (Li-Ion2Ач)</t>
  </si>
  <si>
    <t>M12BPD202C     BTY.PERCUSS.DRILL    IN2</t>
  </si>
  <si>
    <t>1/2 скорость 0-400/0-1500 об/мин; крутящий момент 30 Нм; сверление в дереве/кирпиче/металле 22/10/10 мм; кол-во уд/мин 1/2Скорость 0-6000/0-22500; 2 аккумулятора; з/у; Вес 1,2; кейс</t>
  </si>
  <si>
    <t>4002395002641</t>
  </si>
  <si>
    <t>M12BPD-402C</t>
  </si>
  <si>
    <t>4933441935</t>
  </si>
  <si>
    <t>Акк. дрель/ш. M12 BPD-402С (Li-Ion4Ач)</t>
  </si>
  <si>
    <t>M12BPD402C  BTY.PERCUSS.DRILL   IN2</t>
  </si>
  <si>
    <t>1/2 скорость 0-400/0-1500 об/мин; крутящий момент 38 Нм; сверление в дереве/кирпиче/металле 22/10/10 мм; кол-во уд/мин 1/2Скорость 0-6000/0-22500; 2 аккумулятора; з/у; Вес 1,5; кейс</t>
  </si>
  <si>
    <t>4002395002672</t>
  </si>
  <si>
    <t>01_M12 FUEL</t>
  </si>
  <si>
    <t>FUEL</t>
  </si>
  <si>
    <t>M12FPD-0</t>
  </si>
  <si>
    <t>4933459801</t>
  </si>
  <si>
    <t>Акк. дрель/ш. M12 FPD-0 FUEL</t>
  </si>
  <si>
    <t>M12FPD0 BTY.PERCUSSION DRILL XXX</t>
  </si>
  <si>
    <t>Бесщеточный двигатель POWERSTATE; 1/2 скорость 0-450/0-1700 об/мин; крутящий момент 37 Нм; патрон 13мм; функция удара; HD кейс</t>
  </si>
  <si>
    <t>https://ru.milwaukeetool.eu/ru-ru/m12-fuel-субкомпактная-ударная-дрель/m12-fpd/</t>
  </si>
  <si>
    <t>4058546029739</t>
  </si>
  <si>
    <t>M12FPD-202X</t>
  </si>
  <si>
    <t>4933459802</t>
  </si>
  <si>
    <t>Акк. дрель/ш. M12 FPD-202X FUEL (Li-Ion2Ач)</t>
  </si>
  <si>
    <t>M12FPD202X BTY.PERCUSSION DRILL IN2</t>
  </si>
  <si>
    <t>Бесщеточный двигатель POWERSTATE; 1/2 скорость 0-450/0-1700 об/мин; крутящий момент 37 Нм; 2 аккумулятора; з/у; вес 1,2; патрон 13мм; функция удара; HD кейс</t>
  </si>
  <si>
    <t>4058546029746</t>
  </si>
  <si>
    <t>M12FPD-402X</t>
  </si>
  <si>
    <t>4933459804</t>
  </si>
  <si>
    <t>Акк. дрель/ш. M12 FPD-402X FUEL (Li-Ion4Ач)</t>
  </si>
  <si>
    <t>M12FPD402X BTY.PERCUSSION DRILL IN2</t>
  </si>
  <si>
    <t>Бесщеточный двигатель POWERSTATE; 1/2 скорость 0-450/0-1700 об/мин; крутящий момент 44 Нм; 2 аккумулятора; з/у; вес 1,5; патрон 13мм; функция удара; HD кейс</t>
  </si>
  <si>
    <t>4058546029760</t>
  </si>
  <si>
    <t>M12FPD-602X</t>
  </si>
  <si>
    <t>4933459806</t>
  </si>
  <si>
    <t>Акк. дрель/ш. M12 FPD-602X FUEL (Li-Ion6Aч)</t>
  </si>
  <si>
    <t>M12FPD602X BTY.PERCUSSION DRILL IN2</t>
  </si>
  <si>
    <t>4058546029784</t>
  </si>
  <si>
    <t>M12FPDX-0</t>
  </si>
  <si>
    <t>4933464135</t>
  </si>
  <si>
    <t>Акк. дрель/ш. со сменными насадками M12 FPDX-0 FUEL</t>
  </si>
  <si>
    <t>M12FPDX0 FUEL HAMMER DRILL XXX</t>
  </si>
  <si>
    <t>Тоже что и M12 FPDX, но без аккумуляторов и зарядного устройства; HD кейс</t>
  </si>
  <si>
    <t>https://ru.milwaukeetool.eu/ru-ru/m12-субкомпактная-ударная-дрель-со-съемным-патроном/m12-fpdx/</t>
  </si>
  <si>
    <t>4058546220808</t>
  </si>
  <si>
    <t>M12FPDX-202X</t>
  </si>
  <si>
    <t>4933464136</t>
  </si>
  <si>
    <t>Акк. дрель/ш. со сменными насадками M12 FPDX-202X FUEL (Li-Ion2Ач)</t>
  </si>
  <si>
    <t>M12FPDX202X FUEL HAMMER DRILL IN2</t>
  </si>
  <si>
    <t>Бесщеточный двигатель POWERSTATE; 1/2 скорость 0-450/0-1700 об/мин; функция удара; крутящий момент 37 Нм; патрон 13мм; сверление в дереве/металле/камне 35/13/13мм; 2 аккумулятора; з/у; Вес 1,2; HD кейс</t>
  </si>
  <si>
    <t>4058546220815</t>
  </si>
  <si>
    <t>M12FPDXKIT-202X</t>
  </si>
  <si>
    <t>4933464138</t>
  </si>
  <si>
    <t>Акк. дрель/ш. со сменными насадками M12 FPDXKIT-202X FUEL (Li-Ion2Ач)</t>
  </si>
  <si>
    <t>M12FPDXKIT202X FUEL HAMMER DRILL IN2</t>
  </si>
  <si>
    <t>Бесщеточный двигатель POWERSTATE; 1/2 скорость 0-450/0-1700 об/мин; функция удара; крутящий момент 37 Нм; патрон 13мм; патрон угловой 1/4Hex; патрон со смещенным центром (коаксиальный) 1/4Hex; сверление в дереве/металле/камне 35/13/13мм; 2 аккумулятора; з/у; Вес 1,2; HD кейс</t>
  </si>
  <si>
    <t>4058546220839</t>
  </si>
  <si>
    <t>02_Дрели-шуруповерты</t>
  </si>
  <si>
    <t>C12RAD-0</t>
  </si>
  <si>
    <t>4933416900</t>
  </si>
  <si>
    <t>Акк. угловой шуруповерт C12RAD-0</t>
  </si>
  <si>
    <t>C12RAD0  RIGHT ANGLE DRILL  XXX</t>
  </si>
  <si>
    <t>Скорость 0-800 об/мин; максимальный момент затяжки 12 Нм; вес 1.1; картон</t>
  </si>
  <si>
    <t>https://ru.milwaukeetool.eu/ru-ru/м12-субкомпактная-угловая-дрель/c12-rad/</t>
  </si>
  <si>
    <t>4002395237678</t>
  </si>
  <si>
    <t>C12RAD-202B</t>
  </si>
  <si>
    <t>4933441215</t>
  </si>
  <si>
    <t>Акк. угловой шуруповерт C12RAD-202В (Li-Ion2Ач)</t>
  </si>
  <si>
    <t>C12RAD202B  BATT. SCREWDRIVER       IN2</t>
  </si>
  <si>
    <t>Скорость 0-800 об/мин; максимальный момент затяжки 12 Нм; 2 аккумулятора; з/у; вес 1.1; сумка</t>
  </si>
  <si>
    <t>4002395001248</t>
  </si>
  <si>
    <t>M12BDD-0</t>
  </si>
  <si>
    <t>4933441930</t>
  </si>
  <si>
    <t>Акк. дрель/ш. M12BDD-0</t>
  </si>
  <si>
    <t>M12BDD0  SUB COMPACT DRILL DRIVER  XXX</t>
  </si>
  <si>
    <t>1/2 скорость 0-400/0-1500 об/мин; крутящий момент 30 Нм; сверление в дереве/металле 22/10 мм; картон</t>
  </si>
  <si>
    <t>Лёгкий старт M12™</t>
  </si>
  <si>
    <t>https://ru.milwaukeetool.eu/ru-ru/м12-субкомпактныи-шуруповерт/m12-bdd/</t>
  </si>
  <si>
    <t>4002395002658</t>
  </si>
  <si>
    <t>M12BDD-202C</t>
  </si>
  <si>
    <t>4933441915</t>
  </si>
  <si>
    <t>Акк. дрель/ш. M12BDD-202С (Li-Ion2Ач)</t>
  </si>
  <si>
    <t>M12BDD202C      BATT. SCREWDRIVER   IN2</t>
  </si>
  <si>
    <t>1/2 скорость 0-400/0-1500 об/мин; крутящий момент 30 Нм; сверление в дереве/металле 22/10 мм; 2 аккумулятора; з/у; Вес 1,2; кейс</t>
  </si>
  <si>
    <t xml:space="preserve">TOP-10 Плюс (скидка до 20%) </t>
  </si>
  <si>
    <t>4002395002627</t>
  </si>
  <si>
    <t>M12BDD-402C</t>
  </si>
  <si>
    <t>4933441925</t>
  </si>
  <si>
    <t>Акк. дрель/ш. M12BDD-402С (Li-Ion4Ач)</t>
  </si>
  <si>
    <t>M12BDD402C BATT. SCREWDRIVER   IN2</t>
  </si>
  <si>
    <t>1/2 скорость 0-400/0-1500 об/мин; крутящий момент 38 Нм; сверление в дереве/металле 22/10 мм; 2 аккумулятора; з/у; Вес 1,4; кейс</t>
  </si>
  <si>
    <t>4002395002634</t>
  </si>
  <si>
    <t>M12BDDXKIT-202C</t>
  </si>
  <si>
    <t>4933447836</t>
  </si>
  <si>
    <t>Акк. дрель/ш. со сменными насадками M12 BDDXKIT-202C (Li-Ion2Ач)</t>
  </si>
  <si>
    <t>M12BDDXKIT202C   BATT. SCREWDRIVER  IN2</t>
  </si>
  <si>
    <t>1/2 скорость 0-400/0-1500 об/мин; крутящий момент 32 Нм; патрон быстрозажимной 10 мм; патрон угловой 1/4Hex; патрон со смещенным центром (коаксиальный) 1/4Hex; сверление в дереве/металле 22/10 мм; 2 аккумулятора; з/у; Вес 1,2; кейс</t>
  </si>
  <si>
    <t>https://ru.milwaukeetool.eu/ru-ru/м12-субкомпактныи-шуруповерт-со-сменным-патроном/m12-bddx/</t>
  </si>
  <si>
    <t>4002395006595</t>
  </si>
  <si>
    <t>M12FDD-0</t>
  </si>
  <si>
    <t>4933459815</t>
  </si>
  <si>
    <t>Акк. дрель/ш. M12 FDD-0 FUEL</t>
  </si>
  <si>
    <t>M12FDD0 BTY. DRILL DRIVER XXX</t>
  </si>
  <si>
    <t>Бесщеточный двигатель POWERSTATE; 1/2 скорость 0-450/0-1700 об/мин; крутящий момент 37 Нм; патрон 13мм; картон</t>
  </si>
  <si>
    <t>Лёгкий старт M12 FUEL™</t>
  </si>
  <si>
    <t>https://ru.milwaukeetool.eu/ru-ru/m12-fuel-субкомпактная-дрель-шуруповерт/m12-fdd/</t>
  </si>
  <si>
    <t>4058546029876</t>
  </si>
  <si>
    <t>M12FDD-202X</t>
  </si>
  <si>
    <t>4933459816</t>
  </si>
  <si>
    <t>Акк. дрель/ш. M12 FDD-202X FUEL (Li-Ion2Aч)</t>
  </si>
  <si>
    <t>M12FDD202X BTY. DRILL DRIVER IN2</t>
  </si>
  <si>
    <t>Бесщеточный двигатель POWERSTATE; 1/2 скорость 0-450/0-1700 об/мин; крутящий момент 37 Нм; 2 аккумулятора; з/у; вес 1,2; патрон 13мм; HD кейс</t>
  </si>
  <si>
    <t>4058546029883</t>
  </si>
  <si>
    <t>M12FDD-402X</t>
  </si>
  <si>
    <t>4933459818</t>
  </si>
  <si>
    <t>Акк. дрель/ш. M12 FDD-402X FUEL (Li-Ion4Aч)</t>
  </si>
  <si>
    <t>M12FDD402X BTY. DRILL DRIVER IN2</t>
  </si>
  <si>
    <t>Бесщеточный двигатель POWERSTATE; 1/2 скорость 0-450/0-1700 об/мин; крутящий момент 44 Нм; 2 аккумулятора; з/у; вес 1,5; патрон 13мм; HD кейс</t>
  </si>
  <si>
    <t>4058546029906</t>
  </si>
  <si>
    <t>M12FDD-602X</t>
  </si>
  <si>
    <t>4933459820</t>
  </si>
  <si>
    <t>Акк. дрель/ш. M12 FDD-602X FUEL (Li-Ion6Aч)</t>
  </si>
  <si>
    <t>M12FDD602X BTY. DRILL DRIVER IN2</t>
  </si>
  <si>
    <t>4058546029920</t>
  </si>
  <si>
    <t>M12FDDX-0</t>
  </si>
  <si>
    <t>4933464978</t>
  </si>
  <si>
    <t>Акк. дрель/ш. со сменными насадками M12 FDDX-0 FUEL</t>
  </si>
  <si>
    <t>M12 FUEL Drill/Driver w Removable Chuck</t>
  </si>
  <si>
    <t>крутящий момент, Нм-34; В-12; Тип аккумулятора Li-ion; Скорость об/мин 400/1600; без АКБ; з/у нет; Поставляется без кейса или сумки</t>
  </si>
  <si>
    <t>https://ru.milwaukeetool.eu/ru-ru/m12-fuel-дрель-шуруповерт-со-съемными-насадками/m12-fddx/</t>
  </si>
  <si>
    <t>4058546229238</t>
  </si>
  <si>
    <t>M12FDDXKIT-0X</t>
  </si>
  <si>
    <t>4933471332</t>
  </si>
  <si>
    <t>Акк. дрель/ш. со сменными насадками M12 FDDXKIT-0X FUEL</t>
  </si>
  <si>
    <t>M12 FUEL Drill/Driver w Attachments &amp; HD Box  Bare Tool</t>
  </si>
  <si>
    <t>крутящий момент, Нм-34; В-12; Тип аккумулятора Li-ion; Скорость об/мин 400/1600; комплект сменных патронов, з/у нет, без АКБ Поставляется в кейсе</t>
  </si>
  <si>
    <t>4058546289607</t>
  </si>
  <si>
    <t>M12FDDXKIT-202X</t>
  </si>
  <si>
    <t>4933464979</t>
  </si>
  <si>
    <t>Акк. дрель/ш. со сменными насадками M12 FDDXKIT-202X FUEL (Li-Ion2Ач)</t>
  </si>
  <si>
    <t>M12 FUEL Drill/Driver w Removable Chuck KIT 2.0Ah</t>
  </si>
  <si>
    <t>крутящий момент, Нм-34; В-12; Скорость об/мин 400/1600; 2 x M12 B2 Аккумуляторные наборы, з/у, Динакейс; комплект сменных патронов.</t>
  </si>
  <si>
    <t>4058546229245</t>
  </si>
  <si>
    <t>03_Шуруповерты</t>
  </si>
  <si>
    <t>M12BD-0</t>
  </si>
  <si>
    <t>4933441910</t>
  </si>
  <si>
    <t>Акк. шуруповерт M12BD-0</t>
  </si>
  <si>
    <t>M12BD0        SUB COMPACT DRIVER   XXX</t>
  </si>
  <si>
    <t>1/2 скорость 0-400/0-1500 об/мин; крутящий момент 30 Нм; сверление в дереве/металле 20/10 мм; патрон 1/4" Нех; кейс</t>
  </si>
  <si>
    <t>https://ru.milwaukeetool.eu/ru-ru/m12-субкомпактныи-шуруповерт/m12-bd/</t>
  </si>
  <si>
    <t>4002395002566</t>
  </si>
  <si>
    <t>M12BD-202C</t>
  </si>
  <si>
    <t>4933441900</t>
  </si>
  <si>
    <t>Акк. шуруповерт M12BD-202C (Li-Ion2Ач)</t>
  </si>
  <si>
    <t>M12BD202C   BATT. SCREWDRIVER   IN2</t>
  </si>
  <si>
    <t>1/2 скорость 0-400/0-1500 об/мин; крутящий момент 30 Нм; сверление в дереве/металле 20/10 мм; 2 аккумулятора; з/у; Вес 1,0; патрон 1/4" Нех; кейс</t>
  </si>
  <si>
    <t>4002395002559</t>
  </si>
  <si>
    <t>M12BSD-0</t>
  </si>
  <si>
    <t>4933447135</t>
  </si>
  <si>
    <t>Акк. шуруповерт M12 BSD-0</t>
  </si>
  <si>
    <t>M12BSD0         BATT. SCREWDRIVER   XXX</t>
  </si>
  <si>
    <t>Скорость 0-500 об/мин; крутящий момент 20 Нм; сверление в дереве/металле 16/10 мм; Без аккумулятора и з/у; Вес 0,9; патрон 1/4" Нех; картон</t>
  </si>
  <si>
    <t>https://ru.milwaukeetool.eu/ru-ru/м12-субкомпактныи-односкоростнои-шуруповерт/m12-bsd/</t>
  </si>
  <si>
    <t>4002395006021</t>
  </si>
  <si>
    <t>M12CD-0</t>
  </si>
  <si>
    <t>4933440450</t>
  </si>
  <si>
    <t>Акк. шуруповерт M12 CD-0 FUEL</t>
  </si>
  <si>
    <t>M12CD0  COMPACT 2 SPEED DRIVER  XXX</t>
  </si>
  <si>
    <t>Бесщеточный двигатель POWERSTATE; 1/2Скорость 0-450/0-1700 об/мин; крутящий момент 37 Нм диаметр сверления в стали/дереве 13/25мм; без аккумуляторов и з/у; Вес 1,2; патрон 1/4" Нех; картон</t>
  </si>
  <si>
    <t>https://ru.milwaukeetool.eu/ru-ru/m12-fuel-субкомпактныи-шуруповерт/m12-cd/</t>
  </si>
  <si>
    <t>4002395000968</t>
  </si>
  <si>
    <t>04_Импульсный винтоверт/гайковерт</t>
  </si>
  <si>
    <t>M12BID-0</t>
  </si>
  <si>
    <t>4933441955</t>
  </si>
  <si>
    <t>Акк. винтоверт M12BID-0</t>
  </si>
  <si>
    <t>M12BID0  BATT. IMPACT DRIVER XXX</t>
  </si>
  <si>
    <t>Скорость 0-2500 об/мин; частота ударов 0-3300 уд/мин; крутящий момент 112 Нм; патрон 1/4" Нех; картон</t>
  </si>
  <si>
    <t>https://ru.milwaukeetool.eu/ru-ru/м12-субкомпактныи-импульсныи-винтоверт-8243;-hex/m12-bid/</t>
  </si>
  <si>
    <t>4002395002689</t>
  </si>
  <si>
    <t>M12BID-202C</t>
  </si>
  <si>
    <t>4933441960</t>
  </si>
  <si>
    <t>Акк. винтоверт M12BID-202С (Li-Ion2Ач)</t>
  </si>
  <si>
    <t>M12BID202C      BATT. IMPACT WRENCH IN2</t>
  </si>
  <si>
    <t>Скорость 0-2500 об/мин; частота ударов 0-3300 уд/мин; крутящий момент 112 Нм; 2 аккумулятора; з/у; Вес 1,0; патрон 1/4" Нех; кейс</t>
  </si>
  <si>
    <t>4002395002696</t>
  </si>
  <si>
    <t>M12BIW12-0</t>
  </si>
  <si>
    <t>4933447134</t>
  </si>
  <si>
    <t>Акк. гайковерт M12 BIW12-0</t>
  </si>
  <si>
    <t>M12BIW120  BTY.IMPACT WRENCH   XXX</t>
  </si>
  <si>
    <t>Скорость 0-2500 об/мин; частота ударов 0-3300 уд/мин; макс. крутящий момент 138 Нм; патрон 1/2"; картон</t>
  </si>
  <si>
    <t>https://ru.milwaukeetool.eu/ru-ru/m12-субкомпактныи-8243;-импульсныи-гаиковерт/m12-biw12/</t>
  </si>
  <si>
    <t>4002395006014</t>
  </si>
  <si>
    <t>M12BIW12-202C</t>
  </si>
  <si>
    <t>4933447133</t>
  </si>
  <si>
    <t>Акк. гайковерт M12 BIW12-202C (Li-Ion2Ач)</t>
  </si>
  <si>
    <t>M12BIW12202C    BTY.IMPACT WRENCH   IN2</t>
  </si>
  <si>
    <t>Скорость 0-2500 об/мин; частота ударов 0-3300 уд/мин; макс. крутящий момент 138 Нм; 2 аккумулятора; з/у; Вес 1,0; патрон 1/2"; кейс</t>
  </si>
  <si>
    <t>4002395006007</t>
  </si>
  <si>
    <t>M12BIW38-0</t>
  </si>
  <si>
    <t>4933441985</t>
  </si>
  <si>
    <t>Акк. гайковерт M12BIW38-0</t>
  </si>
  <si>
    <t>M12BIW380 BATT. IMPACT WRENCH XXX</t>
  </si>
  <si>
    <t>Скорость 0-2500 об/мин; частота ударов 0-3300 уд/мин; макс. крутящий момент 135 Нм; патрон 3/8"; картон</t>
  </si>
  <si>
    <t>https://ru.milwaukeetool.eu/ru-ru/m12-субкомпактныи-8243;-импульсныи-гаиковерт/m12-biw38/</t>
  </si>
  <si>
    <t>4002395002603</t>
  </si>
  <si>
    <t>M12BRAID-0</t>
  </si>
  <si>
    <t>4933451247</t>
  </si>
  <si>
    <t>Акк. угловой импульсный винтоверт M12 BRAID-0</t>
  </si>
  <si>
    <t>M12BRAID0 RIGHT ANGLE IMPACT DRIVER XXX</t>
  </si>
  <si>
    <t>Поставляется без аккумуляторов и зарядного устройства; частота ударов 0-3300 уд/мин; патрон 1/4" Нех; крутящий момент 68 Нм; патрон 1/4" Нех; вес 1,2кг; картон</t>
  </si>
  <si>
    <t>https://ru.milwaukeetool.eu/ru-ru/м12-субкомпактныи-угловои-импульсныи-винтоверт/m12-braid/</t>
  </si>
  <si>
    <t>4002395167715</t>
  </si>
  <si>
    <t>M12FID-0</t>
  </si>
  <si>
    <t>4933459822</t>
  </si>
  <si>
    <t>Акк. винтоверт M12 FID-0 FUEL</t>
  </si>
  <si>
    <t>M12FID0 BTY. IMPACT DRIVER XXX</t>
  </si>
  <si>
    <t>Бесщеточный двигатель POWERSTATE; 1/2/3/4 скорость 0-1300/0-2400/0-3300/0-3300об/мин; частота ударов 0-400 уд/мин; макс. крутящий момент 147 Нм; патрон 1/4" Нех</t>
  </si>
  <si>
    <t>https://ru.milwaukeetool.eu/ru-ru/m12-fuel-субкомпактныи-импульсныи-винтоверт-с-хвостовиком-8243;-hex/m12-fid/</t>
  </si>
  <si>
    <t>4058546029944</t>
  </si>
  <si>
    <t>M12FID-202X</t>
  </si>
  <si>
    <t>4933459823</t>
  </si>
  <si>
    <t>Акк. винтоверт M12 FID-202X FUEL (Li-Ion2Ач)</t>
  </si>
  <si>
    <t>M12FID202X BTY. IMPACT DRIVER IN2</t>
  </si>
  <si>
    <t>Бесщеточный двигатель POWERSTATE; 1/2/3/4 скорость 0-1300/0-2400/0-3300/0-3300об/мин; частота ударов 0-400 уд/мин; макс. крутящий момент 147 Нм; 2 аккумулятора; з/у; вес 1,1кг; патрон 1/4" Нех</t>
  </si>
  <si>
    <t>4058546029951</t>
  </si>
  <si>
    <t>M12FIW14-0</t>
  </si>
  <si>
    <t>4933464611</t>
  </si>
  <si>
    <t>Акк. гайковерт M12 FIW14-0 FUEL</t>
  </si>
  <si>
    <t>M12FIW140 FUEL IMPACT WRENCH 1/4 XXX</t>
  </si>
  <si>
    <t>Бесщеточный двигатель POWERSTATE; 4 режима: скорость 0-1300/0-1900/0-3200/0-3200 об/мин; частота ударов 0-1300/0-2000/0-4300/авто отключение 1с./ уд/мин; макс крутящий момент 136 Нм; без аккумулятора и з/у; Вес 0,9; патрон 1/4"; картон</t>
  </si>
  <si>
    <t>https://ru.milwaukeetool.eu/ru-ru/m12-fuel-компактныи-8243;-импульсныи-гаиковерт/m12-fiw14/</t>
  </si>
  <si>
    <t>4058546225568</t>
  </si>
  <si>
    <t>M12FIW38-0</t>
  </si>
  <si>
    <t>4933464612</t>
  </si>
  <si>
    <t>Акк. гайковерт M12 FIW38-0 FUEL</t>
  </si>
  <si>
    <t>M12FIW380 FUEL IMPACT WRENCH 3/8 XXX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</si>
  <si>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без аккумулятора и з/у; Вес 1,1; патрон 3/8"; картон</t>
  </si>
  <si>
    <t>https://ru.milwaukeetool.eu/ru-ru/m12-fuel-субкомпактныи-8243;-импульсныи-гаиковерт/m12-fiw38/</t>
  </si>
  <si>
    <t>4058546225575</t>
  </si>
  <si>
    <t>M12FIW38-422X</t>
  </si>
  <si>
    <t>4933464613</t>
  </si>
  <si>
    <t>Акк. гайковерт M12 FIW38-422X FUEL (Li-Ion2/4Ач)</t>
  </si>
  <si>
    <t>M12FIW38422X FUEL IMPACT WRENCH 3/8 IN2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</si>
  <si>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2 аккумулятора 2Ач/4Ач; з/у; Вес 1,1; патрон 3/8"; кейс HD box</t>
  </si>
  <si>
    <t>4058546225582</t>
  </si>
  <si>
    <t>M12FIWF12-0</t>
  </si>
  <si>
    <t>4933464615</t>
  </si>
  <si>
    <t>Акк. гайковерт M12 FIWF12-0 FUEL</t>
  </si>
  <si>
    <t>M12FIWF120 WRENCH 1/2 XXX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</si>
  <si>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без аккумулятора и з/у; Вес 1,1; патрон 1/2"; картон</t>
  </si>
  <si>
    <t>https://ru.milwaukeetool.eu/ru-ru/m12-fuel-субкомпактныи-8243;-импульсныи-гаиковерт/m12-fiwf12/</t>
  </si>
  <si>
    <t>4058546225605</t>
  </si>
  <si>
    <t>M12FIWF12-422X</t>
  </si>
  <si>
    <t>4933464616</t>
  </si>
  <si>
    <t>Акк. гайковерт M12 FIWF12-422X FUEL (Li-Ion2/4Ач)</t>
  </si>
  <si>
    <t>M12FIWF12422X FUEL IMP. WRENCH 1/2 IN2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</si>
  <si>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2 аккумулятора 2Ач/4Ач; з/у; Вес 1,1; патрон 1/2"; кейс HD box</t>
  </si>
  <si>
    <t>4058546225612</t>
  </si>
  <si>
    <t>M12FQID-0</t>
  </si>
  <si>
    <t>4933464972</t>
  </si>
  <si>
    <t>Акк. винтоверт M12 FQID-0 FUEL SURGE</t>
  </si>
  <si>
    <t>M12 FUEL Quiet Impact Driver  Bare Tool</t>
  </si>
  <si>
    <t>Бесщеточный двигатель POWERSTATE; крутящий момент 50 Нм; 4 скорости; патрон HEX 1/4"; картон</t>
  </si>
  <si>
    <t>https://ru.milwaukeetool.eu/ru-ru/m12-fuel-surge-8243;-hex-гидравлическии-импульсныи-винтоверт/m12-fqid/</t>
  </si>
  <si>
    <t>4058546229177</t>
  </si>
  <si>
    <t>M12FQID-202X</t>
  </si>
  <si>
    <t>4933464973</t>
  </si>
  <si>
    <t>Акк. винтоверт M12 FQID-202X FUEL SURGE (Li-Ion2Ач)</t>
  </si>
  <si>
    <t>M12 FUEL Quiet Impact Driver  Kit 2.0Ah x2</t>
  </si>
  <si>
    <t>Бесщеточный двигатель POWERSTATE; крутящий момент 50 Нм; 4 скорости; патрон HEX 1/4"; 2 аккумулятора; з/у; HD кейс</t>
  </si>
  <si>
    <t>4058546229184</t>
  </si>
  <si>
    <t>M12FRAIWF12-0</t>
  </si>
  <si>
    <t>4933471699</t>
  </si>
  <si>
    <t>Акк. угловой ударный гайковёрт 1/2'' M12FRAIWF12-0 FUEL</t>
  </si>
  <si>
    <t>M12FRAIWF12-0 A. IMPACT WRENCH-1/2</t>
  </si>
  <si>
    <t>½″ квадрат; Крутящий момент (Нм) 270; Макс. диаметр болта М16; (об/мин) 0-1150/ 0-2300/ 0-3000/ 0-3000; без АКБ; Поставляется без кейса или сумки</t>
  </si>
  <si>
    <t>https://ru.milwaukeetool.eu/ru-ru/m12-fuel-8243;-угловои-ударныи-гаиковерт-с-фрикционным-кольцом/m12-fraiwf12/</t>
  </si>
  <si>
    <t>4058546295981</t>
  </si>
  <si>
    <t>M12FRAIWF38-0</t>
  </si>
  <si>
    <t>4933471700</t>
  </si>
  <si>
    <t>Акк. угловой ударный гайковёрт 3/8'' M12FRAIWF38-0 FUEL</t>
  </si>
  <si>
    <t>M12FRAIWF38-0 A. IMPACT WRENCH-3/8</t>
  </si>
  <si>
    <t>⅜″ квадрат; крутящий момент (Нм) 270; Макс. диаметр болта М16; (об/мин) 0-1550/ 0-2300/ 0-3000/ 0-3000; Поставляется без кейса или сумки</t>
  </si>
  <si>
    <t>https://ru.milwaukeetool.eu/ru-ru/m12-fuel-8243;-угловои-ударныи-гаиковерт-с-фрикционным-кольцом/m12-fraiwf38/</t>
  </si>
  <si>
    <t>4058546295998</t>
  </si>
  <si>
    <t>M12ONEFTR12-0C</t>
  </si>
  <si>
    <t>4933464969</t>
  </si>
  <si>
    <t>Акк. электронный динамометрический ключ 1/2'' M12ONEFTR12-0C FUEL</t>
  </si>
  <si>
    <t>M12ONEFTR12-0C Digital Torque Wrench XXX</t>
  </si>
  <si>
    <t>1/2''; точность: 2% по ч/с, 3% против ч/с; ONE-KEY; кейс</t>
  </si>
  <si>
    <t>https://ru.milwaukeetool.eu/ru-ru/m12-fuel-one-key-8243;-электронныи-динамометрическии-ключ/m12-oneftr12/</t>
  </si>
  <si>
    <t>4058546229146</t>
  </si>
  <si>
    <t>M12ONEFTR12-201C</t>
  </si>
  <si>
    <t>4933464970</t>
  </si>
  <si>
    <t>Акк. электронный динамометрический ключ 1/2'' M12ONEFTR12-201C FUEL</t>
  </si>
  <si>
    <t>M12ONEFTR12-201C Dig. Torque Wrench IN2</t>
  </si>
  <si>
    <t>1/2''; точность: 2% по ч/с, 3% против ч/с; ONE-KEY; в комплекте: аккумулятор 2 Ач.; з/у; кейс</t>
  </si>
  <si>
    <t>4058546229153</t>
  </si>
  <si>
    <t>M12ONEFTR38-0C</t>
  </si>
  <si>
    <t>4933464966</t>
  </si>
  <si>
    <t>Акк. электронный динамометрический ключ 3/8'' M12ONEFTR38-0C FUEL</t>
  </si>
  <si>
    <t>M12ONEFTR38-0C Digital Torque Wrench XXX</t>
  </si>
  <si>
    <t>3/8''; точность: 2% по ч/с, 3% против ч/с; ONE-KEY; кейс</t>
  </si>
  <si>
    <t>https://ru.milwaukeetool.eu/ru-ru/m12-fuel-one-key-8243;-электронныи-динамометрическии-ключ/m12-oneftr38/</t>
  </si>
  <si>
    <t>4058546229115</t>
  </si>
  <si>
    <t>M12ONEFTR38-201C</t>
  </si>
  <si>
    <t>4933464967</t>
  </si>
  <si>
    <t>Акк. электронный динамометрический ключ 3/8'' M12ONEFTR38-201C FUEL</t>
  </si>
  <si>
    <t>M12ONEFTR38-201C Dig. Torque Wrench IN2</t>
  </si>
  <si>
    <t>3/8''; точность: 2% по ч/с, 3% против ч/с; ONE-KEY; в комплекте: аккумулятор 2 Ач.; з/у; кейс</t>
  </si>
  <si>
    <t>4058546229122</t>
  </si>
  <si>
    <t>08_Трещотки</t>
  </si>
  <si>
    <t>M12FHIR14-0</t>
  </si>
  <si>
    <t>4933478171</t>
  </si>
  <si>
    <t>Акк. трещотка M12FHIR14-0 FUEL</t>
  </si>
  <si>
    <t>M12FHIR14-0 HIGH SPEED RATCHET 1/4 XXX</t>
  </si>
  <si>
    <t>¼″ квадратный; Макс. крутящий момент (Нм) 47; Длина (мм) 272; Скорость без нагрузки (об/мин) 0 - 450; Поставляется без кейса или сумки</t>
  </si>
  <si>
    <t>https://ru.milwaukeetool.eu/ru-ru/m12-fuel-8243;-трещотка-с-повышеннои-скоростью/m12-fhir14/</t>
  </si>
  <si>
    <t>4058546341046</t>
  </si>
  <si>
    <t>M12FHIR38-0</t>
  </si>
  <si>
    <t>4933478172</t>
  </si>
  <si>
    <t>Акк. трещотка M12FHIR38-0 FUEL</t>
  </si>
  <si>
    <t>M12FHIR38-0 HIGH SPEED RATCHET 3/8 XXX</t>
  </si>
  <si>
    <t>⅜″ квадратный; Макс. крутящий момент (Нм) 47; Скорость без нагрузки (об/мин) 0-450; Поставляется без кейса или сумки</t>
  </si>
  <si>
    <t>https://ru.milwaukeetool.eu/ru-ru/m12-fuel-8243;-трещотка-с-повышеннои-скоростью/m12-fhir38/</t>
  </si>
  <si>
    <t>4058546341053</t>
  </si>
  <si>
    <t>M12FIR12-0</t>
  </si>
  <si>
    <t>4933459800</t>
  </si>
  <si>
    <t>Акк. трещотка M12 FIR12-0 (1/2") FUEL</t>
  </si>
  <si>
    <t>M12FIR120 FUEL RATCHET 1/2 XXX</t>
  </si>
  <si>
    <t>Напряжение 12; емкость 2Ач; хвостовик 1/2"; макс. крутящий момент 81Нм; скорость без нагрузки 175 об/мин; вес 1,5; без аккумуляторов и з/у; картон</t>
  </si>
  <si>
    <t>https://ru.milwaukeetool.eu/ru-ru/m12-fuel-субкомпактная-8243;-импульсная-трещотка/m12-fir12/</t>
  </si>
  <si>
    <t>4058546029722</t>
  </si>
  <si>
    <t>M12FIR14LR-0</t>
  </si>
  <si>
    <t>4933471499</t>
  </si>
  <si>
    <t>Акк. трещотка M12 FIR14LR-0 (1/4") FUEL удлинённая</t>
  </si>
  <si>
    <t>M12 FUEL 1/4'' Long Reach Ratchet Bare Tool</t>
  </si>
  <si>
    <t>Напряжение 12;  хвостовик 1/4"; макс. крутящий момент 81Нм; картон</t>
  </si>
  <si>
    <t>https://ru.milwaukeetool.eu/ru-ru/m12-fuel-8243;-удлиненная-трещотка/m12-fir14lr/</t>
  </si>
  <si>
    <t>4058546293987</t>
  </si>
  <si>
    <t>M12FIR38-0</t>
  </si>
  <si>
    <t>4933459797</t>
  </si>
  <si>
    <t>Акк. трещотка M12 FIR38-0 (3/8") FUEL</t>
  </si>
  <si>
    <t>M12FIR380 FUEL RATCHET 3/8 XXX</t>
  </si>
  <si>
    <t>Напряжение 12; емкость 2Ач; хвостовик 3/8"; макс. крутящий момент 75Нм; скорость без нагрузки 200 об/мин; картон</t>
  </si>
  <si>
    <t>https://ru.milwaukeetool.eu/ru-ru/m12-fuel-субкомпактная-8243;-импульсная-трещотка/m12-fir38/</t>
  </si>
  <si>
    <t>4058546029692</t>
  </si>
  <si>
    <t>M12FIR38-201B</t>
  </si>
  <si>
    <t>4933459798</t>
  </si>
  <si>
    <t>Акк. трещотка M12 FIR38-201B (3/8") FUEL (Li-Ion2Ач)</t>
  </si>
  <si>
    <t>M12FIR38201B FUEL RATCHET 3/8 IN2</t>
  </si>
  <si>
    <t>Напряжение 12; емкость 2Ач; хвостовик 3/8"; макс. крутящий момент 75Нм; скорость без нагрузки 200 об/мин; вес 1,4; 1аккумулятор; зарядное устройство; сумка</t>
  </si>
  <si>
    <t>4058546029708</t>
  </si>
  <si>
    <t>M12FIR38LR-0</t>
  </si>
  <si>
    <t>4933471500</t>
  </si>
  <si>
    <t>Акк. трещотка M12 FIR38LR-0 (3/8") FUEL удлинённая</t>
  </si>
  <si>
    <t>M12 FUEL 3/8'' Long Reach Ratchet Bare Tool</t>
  </si>
  <si>
    <t>Напряжение 12; хвостовик 3/8"; макс. крутящий момент 81Нм; картон</t>
  </si>
  <si>
    <t>https://ru.milwaukeetool.eu/ru-ru/m12-fuel-8243;-удлиненная-трещотка/m12-fir38lr/</t>
  </si>
  <si>
    <t>4058546293994</t>
  </si>
  <si>
    <t>M12IR-201B(1/4")</t>
  </si>
  <si>
    <t>4933441725</t>
  </si>
  <si>
    <t>Акк. торцевый гайковерт M12 IR-201B (1/4")</t>
  </si>
  <si>
    <t>M12IR201B 1/4" 230V BATTERY RATCHET IN2</t>
  </si>
  <si>
    <t>Напряжение 12; емкость 2Ач; хвостовик 1/4"; макс. крутящий момент 40Нм; скорость без нагрузки 250 об/мин; вес 0,9; 1аккумулятор; зарядное устройство; сумка</t>
  </si>
  <si>
    <t>https://ru.milwaukeetool.eu/ru-ru/м12-субкомпактная-импульсная-трещотка/m12-ir/</t>
  </si>
  <si>
    <t>4002395002030</t>
  </si>
  <si>
    <t>M12IR-201B(3/8")</t>
  </si>
  <si>
    <t>4933441720</t>
  </si>
  <si>
    <t>Акк. торцевый гайковерт M12 IR-201B (3/8")</t>
  </si>
  <si>
    <t>M12IR201B 3/8"  BATTERY RATCHET     IN2</t>
  </si>
  <si>
    <t>Напряжение 12; емкость 2Ач; хвостовик 3/8"; макс. крутящий момент 47Нм; скорость без нагрузки 250 об/мин; вес 0,9; 1аккумулятор; зарядное устройство; сумка</t>
  </si>
  <si>
    <t>4002395002023</t>
  </si>
  <si>
    <t>09_Прочие дрели и шуруповерты</t>
  </si>
  <si>
    <t>M12FTB-0</t>
  </si>
  <si>
    <t>4933472215</t>
  </si>
  <si>
    <t>Акк. прямошлифмашина для обработки шин M12FTB-0 FUEL</t>
  </si>
  <si>
    <t>M12FTB-0 M12 FUEL TYRE BUFFER XXX</t>
  </si>
  <si>
    <t>⁷⁄₁₆″ Hex; (1 п.) (об/мин) 0-1200; (2 п.) (об/мин) 0-2500; Адаптор; Поставляется без кейса или сумки</t>
  </si>
  <si>
    <t>https://ru.milwaukeetool.eu/ru-ru/m12-fuel-низкоскоростная-машина-для-полировки-шин/m12-ftb/</t>
  </si>
  <si>
    <t>4058546326111</t>
  </si>
  <si>
    <t>02_Перфораторы и отбойные молотки</t>
  </si>
  <si>
    <t>01_Перфораторы (SDS Plus)</t>
  </si>
  <si>
    <t>M12CH-0</t>
  </si>
  <si>
    <t>4933441947</t>
  </si>
  <si>
    <t>Акк. перфоратор M12 CH-0 FUEL</t>
  </si>
  <si>
    <t>M12CH0   BTY. ROTARY HAMMER  XXX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</si>
  <si>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картон</t>
  </si>
  <si>
    <t>https://ru.milwaukeetool.eu/ru-ru/m12-fuel-субкомпактныи-sds-plus-перфоратор/m12-ch/</t>
  </si>
  <si>
    <t>4002395002719</t>
  </si>
  <si>
    <t>M12CH-202C</t>
  </si>
  <si>
    <t>4933441997</t>
  </si>
  <si>
    <t>Акк. перфоратор M12 CH-202C FUEL (Li-Ion2Ач)</t>
  </si>
  <si>
    <t>M12CH202C      BTY. ROTARY HAMMER   IN2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</si>
  <si>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1,7; кейс</t>
  </si>
  <si>
    <t>4002395002665</t>
  </si>
  <si>
    <t>M12CH-402C</t>
  </si>
  <si>
    <t>4933441475</t>
  </si>
  <si>
    <t>Акк. перфоратор M12 CH-402C FUEL (Li-Ion4Ач)</t>
  </si>
  <si>
    <t>M12CH402C       BTY. ROTARY HAMMER  IN2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</si>
  <si>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1,9; кейс</t>
  </si>
  <si>
    <t>Под заказ</t>
  </si>
  <si>
    <t>4002395002610</t>
  </si>
  <si>
    <t>M12CH-602X</t>
  </si>
  <si>
    <t>4933451510</t>
  </si>
  <si>
    <t>Акк. перфоратор M12 CH-602X FUEL (Li-Ion6Ач)</t>
  </si>
  <si>
    <t>M12CH602X BTY. ROTARY HAMMER IN2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</si>
  <si>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1,9; HD кейс</t>
  </si>
  <si>
    <t>4002395161584</t>
  </si>
  <si>
    <t>M12H-0</t>
  </si>
  <si>
    <t>4933431355</t>
  </si>
  <si>
    <t>Акк. перфоратор M12 H-0</t>
  </si>
  <si>
    <t>M12H0  M12 SDS+2 MODE ROTARY HAMMER XXX</t>
  </si>
  <si>
    <t>Патрон SDS Plus; 2 Режима (сверление/сверление с ударом); энергия удара 0,9Дж; максимальный диаметр сверления в бетоне 13мм; картон</t>
  </si>
  <si>
    <t>https://ru.milwaukeetool.eu/ru-ru/m12-субкомпактныи-sds-plus-перфоратор/m12-h/</t>
  </si>
  <si>
    <t>4002395243679</t>
  </si>
  <si>
    <t>M12H-202C</t>
  </si>
  <si>
    <t>4933431340</t>
  </si>
  <si>
    <t>Акк. перфоратор M12 H-202C (Li-Ion2Ач)</t>
  </si>
  <si>
    <t>M12H202C 2.0AH BTY. ROTARY HAMMER   IN2</t>
  </si>
  <si>
    <t>Патрон SDS Plus; 2 Режима (сверление/сверление с ударом); энергия удара 0,9Дж; максимальный диаметр сверления в бетоне 13мм; 2 аккумулятора; з/у; вес 1,6; кейс</t>
  </si>
  <si>
    <t>4002395243693</t>
  </si>
  <si>
    <t>M12H-402C</t>
  </si>
  <si>
    <t>4933441164</t>
  </si>
  <si>
    <t>Акк. перфоратор M12 H-402C (Li-Ion4Ач)</t>
  </si>
  <si>
    <t>M12H402C    BTY. ROTARY HAMMER    IN2</t>
  </si>
  <si>
    <t>Патрон SDS Plus; 2 Режима (сверление/сверление с ударом); энергия удара 0,9Дж; максимальный диаметр сверления в бетоне 13мм; 2 аккумулятора; з/у; вес 1,8; кейс</t>
  </si>
  <si>
    <t>4002395001149</t>
  </si>
  <si>
    <t>03_Шлифмашины</t>
  </si>
  <si>
    <t>01_Малые углошлифовальные машины</t>
  </si>
  <si>
    <t>M12FCOT-0</t>
  </si>
  <si>
    <t>4933464618</t>
  </si>
  <si>
    <t>Акк.отрезнаямашина M12 FCOT-0 FUEL</t>
  </si>
  <si>
    <t>M12FCOT0 FUEL CUT OFF TOOL XXX</t>
  </si>
  <si>
    <t>Бесщеточный двигатель POWERSTATE; скорость 20 000 об/мин; глубина резания 16,3 мм; диаметр диска: внешний 76 мм / внутренний 10 мм; комплектация: (1) Алмазный диск для плитки, (1) Абразивный диск, (1) Отрезной диск по металлу, (1) Регулируемая подошва; без аккумулятора и з/у; Вес 0,7; картон</t>
  </si>
  <si>
    <t>https://ru.milwaukeetool.eu/ru-ru/m12-fuel-субкомпактная-многофункциональная-отрезная-машина/m12-fcot/</t>
  </si>
  <si>
    <t>4058546225636</t>
  </si>
  <si>
    <t>M12FCOT-422X</t>
  </si>
  <si>
    <t>4933464619</t>
  </si>
  <si>
    <t>Акк.отрезнаямашина M12 FCOT-422X FUEL (Li-Ion2/4Ач)</t>
  </si>
  <si>
    <t>M12FCOT422X FUEL CUT OFF TOOL IN2</t>
  </si>
  <si>
    <t>Бесщеточный двигатель POWERSTATE; скорость 20 000 об/мин; глубина резания 16,3 мм; диаметр диска: внешний 76 мм / внутренний 10 мм; комплектация: (1) Алмазный диск для плитки, (1) Абразивный диск, (1) Отрезной диск по металлу, (1) Регулируемая подошва; 2 аккумулятора 2Ач/4Ач; з/у; Вес 1,1; кейс HD box</t>
  </si>
  <si>
    <t>4058546225643</t>
  </si>
  <si>
    <t>06_Полирование и шлифование</t>
  </si>
  <si>
    <t>M12BPS-0</t>
  </si>
  <si>
    <t>4933447791</t>
  </si>
  <si>
    <t>Акк. полировальная машина M12 BPS-0</t>
  </si>
  <si>
    <t>M12BPS0    POLISHER    XXX</t>
  </si>
  <si>
    <t>Диаметр полировальных кругов 76мм; диаметр шлифовального круга 51мм; обороты 1/2 скорость 0-2800/ 0-8300; вес 1кг (2Ач), 1,2кг (4ач); боковая рукоятка; гибкая шлифподошва; мягкая, жесткая губка; подошва из овечьей шерсти; картон</t>
  </si>
  <si>
    <t>https://ru.milwaukeetool.eu/ru-ru/м12-субкомпактная-полировальная-машина/m12-bps/</t>
  </si>
  <si>
    <t>4002395006557</t>
  </si>
  <si>
    <t>M12BPS-421X</t>
  </si>
  <si>
    <t>4933447799</t>
  </si>
  <si>
    <t>Акк. полировальная машина M12 BPS-421X (Li-Ion4Ач/2Ач)</t>
  </si>
  <si>
    <t>M12BPS421X     POLISHER             IN2</t>
  </si>
  <si>
    <t>Диаметр полировальных кругов 76мм; диаметр шлифовального круга 51мм; обороты 1/2 скорость 0-2800/ 0-8300; вес 1кг (2Ач), 1,2кг (4ач); боковая рукоятка; гибкая шлифподошва; мягкая, жесткая губка; подошва из овечьей шерсти; фирменный кейс</t>
  </si>
  <si>
    <t>4002395006564</t>
  </si>
  <si>
    <t>07_Прочие шлифователи</t>
  </si>
  <si>
    <t>M12FDGA-0</t>
  </si>
  <si>
    <t>4933471438</t>
  </si>
  <si>
    <t>Акк. цанговая угловая шлифмашина M12FDGA-0 FUEL</t>
  </si>
  <si>
    <t>M12FDGA-0 F. ANGLED DIE GRINDER -0 XXX</t>
  </si>
  <si>
    <t xml:space="preserve">В комплекте: цанги; картон
</t>
  </si>
  <si>
    <t>https://ru.milwaukeetool.eu/ru-ru/m12-fuel-угловая-цанговая-шлифмашина/m12-fdga/</t>
  </si>
  <si>
    <t>4058546290665</t>
  </si>
  <si>
    <t>M12FDGA-422B</t>
  </si>
  <si>
    <t>4933471439</t>
  </si>
  <si>
    <t>Акк. цанговая угловая шлифмашина M12FDGA-422B FUEL</t>
  </si>
  <si>
    <t>M12FDGA-422B F.ANG. DIE GRINDER-KIT IN2</t>
  </si>
  <si>
    <t xml:space="preserve">В комплекте: аккумуляторы 2 Ач и 4 Ач, з/у, цанги; cумка
</t>
  </si>
  <si>
    <t>4058546290672</t>
  </si>
  <si>
    <t>M12FDGS-0</t>
  </si>
  <si>
    <t>4933471435</t>
  </si>
  <si>
    <t>Акк. цанговая прямошлифмашина M12FDGS-0 FUEL</t>
  </si>
  <si>
    <t>M12FDGS-0 F. STRAIGHT DIE GRINDER -0 XXX</t>
  </si>
  <si>
    <t>https://ru.milwaukeetool.eu/ru-ru/m12-fuel-цанговая-прямошлифмашина/m12-fdgs/</t>
  </si>
  <si>
    <t>4058546290634</t>
  </si>
  <si>
    <t>M12FDGS-422B</t>
  </si>
  <si>
    <t>4933471436</t>
  </si>
  <si>
    <t>Акк. цанговая прямошлифмашина M12FDGS-422B FUEL</t>
  </si>
  <si>
    <t>M12FDGS-422B F. STR. DIE GRINDER-KIT IN2</t>
  </si>
  <si>
    <t>4058546290641</t>
  </si>
  <si>
    <t>04_Пылесосы и воздуходувки</t>
  </si>
  <si>
    <t>01_Переносные пылесосы</t>
  </si>
  <si>
    <t>M12HV-0</t>
  </si>
  <si>
    <t>4933448390</t>
  </si>
  <si>
    <t>Акк. пылесос M12 HV-0</t>
  </si>
  <si>
    <t>M12HV0       Hand vacuum cleaner    XXX</t>
  </si>
  <si>
    <t>Напряжение 12; поставляется без аккумулятора и зарядного устройства; удлиняющий патрубок 450 мм; широкая насадка; щелевая насадка; РЕТ фильтр; картон</t>
  </si>
  <si>
    <t>https://ru.milwaukeetool.eu/ru-ru/м12-субкомпактныи-пылесос/m12-hv/</t>
  </si>
  <si>
    <t>4002395262908</t>
  </si>
  <si>
    <t>M12UDEL-0B</t>
  </si>
  <si>
    <t>4933471460</t>
  </si>
  <si>
    <t>Акк. система пылеудаления M12 UDE-0X</t>
  </si>
  <si>
    <t>M12UDEL-0B M12 GEN2 UNI DUST EXTRACT XXX</t>
  </si>
  <si>
    <t>диаметр бура (мм) 30; давление (мбар) 23.4; Объем воздуха (л/мин) 466; Поставляется без аккумуляторов; 2 сопла и боковая рукоятка</t>
  </si>
  <si>
    <t>https://ru.milwaukeetool.eu/ru-ru/m12-универсальная-насадка-для-пылеудаления-класса-l/m12-udel/</t>
  </si>
  <si>
    <t>4058546290887</t>
  </si>
  <si>
    <t>M12UDEL-201B</t>
  </si>
  <si>
    <t>4933471461</t>
  </si>
  <si>
    <t>Акк. система пылеудаления M12 UDE-201X</t>
  </si>
  <si>
    <t>M12UDEL-201B GEN 2 UNIV. DUST EXTR.-IN2</t>
  </si>
  <si>
    <t>диаметр бура (мм) 30; давление (мбар) 23.4; Объем воздуха (л/мин) 466; 1 x M12 B2 Аккумуляторный набор, C12 C Зарядное устройство</t>
  </si>
  <si>
    <t>4058546290894</t>
  </si>
  <si>
    <t>03_Ручные воздуходувки</t>
  </si>
  <si>
    <t>M12BBL-0</t>
  </si>
  <si>
    <t>4933472214</t>
  </si>
  <si>
    <t>Акк. воздуходувка M12BBL-0</t>
  </si>
  <si>
    <t>M12BBL-0 M12 BLOWER XXX</t>
  </si>
  <si>
    <t>Напряжение (В) 12; Объем воздуха (л/с) 0 - 3.5/ 0 - 4.9; Скорость воздушного потока (км/ч) 0 - 128/ 0 - 177; Поставляется без кейса или сумки</t>
  </si>
  <si>
    <t>Временно недоступен к ввозу</t>
  </si>
  <si>
    <t>Не применимо</t>
  </si>
  <si>
    <t>4058546326104</t>
  </si>
  <si>
    <t>TH</t>
  </si>
  <si>
    <t>05_Пилы</t>
  </si>
  <si>
    <t>01_Ручные циркулярные пилы</t>
  </si>
  <si>
    <t>M12CCS44-0</t>
  </si>
  <si>
    <t>4933448225</t>
  </si>
  <si>
    <t xml:space="preserve">Акк. циркулярная пила M12 CCS44-0 FUEL </t>
  </si>
  <si>
    <t>M12CCS440        BATTERY CIRCUL.SAW XXX</t>
  </si>
  <si>
    <t>Бесщеточный двигатель POWERSTATE; скорость 3600 об/мин; диаметр диска 140 мм; диаметр шпинделя 20; картон</t>
  </si>
  <si>
    <t>https://ru.milwaukeetool.eu/ru-ru/m12-fuel-субкомпактная-циркулярная-пила/m12-ccs44/</t>
  </si>
  <si>
    <t>4002395262809</t>
  </si>
  <si>
    <t>M12CCS44-402C</t>
  </si>
  <si>
    <t>4933448235</t>
  </si>
  <si>
    <t>Акк. циркулярная пила M12 CCS44-402C FUEL (Li-Ion4Ач)</t>
  </si>
  <si>
    <t>M12CCS44402C     BATTERY CIRCUL.SAW IN2</t>
  </si>
  <si>
    <t>Бесщеточный двигатель POWERSTATE; скорость 3600 об/мин; диаметр диска 140 мм; диаметр шпинделя 20; 2 аккумулятора; з/у; вес 2,7; кейс</t>
  </si>
  <si>
    <t>4002395262816</t>
  </si>
  <si>
    <t>M12CCS44-602X</t>
  </si>
  <si>
    <t>4933451512</t>
  </si>
  <si>
    <t>Акк. циркулярная пила M12 CCS44-602X FUEL (Li-Ion6Ач)</t>
  </si>
  <si>
    <t>M12CCS44602X BATTERY CIRCUL.SAW   IN2</t>
  </si>
  <si>
    <t>Бесщеточный двигатель POWERSTATE; скорость 3600 об/мин; диаметр диска 140 мм; диаметр шпинделя 20; 2 аккумулятора; з/у; вес 2,7; HD кейс</t>
  </si>
  <si>
    <t>4002395162208</t>
  </si>
  <si>
    <t>02_Сабельные пилы</t>
  </si>
  <si>
    <t>C12HZ-0</t>
  </si>
  <si>
    <t>4933411925</t>
  </si>
  <si>
    <t>Акк. сабельная пила C12HZ-0</t>
  </si>
  <si>
    <t>C12HZ0      M12 COMPACT HACKZALL    XXX</t>
  </si>
  <si>
    <t>Скорость 0-3000 дв/мин; длина хода 13мм; Вес 1,2; картон</t>
  </si>
  <si>
    <t>https://ru.milwaukeetool.eu/ru-ru/m12-субкомпактная-сабельная-пила-hackzall/c12-hz/</t>
  </si>
  <si>
    <t>4002395236367</t>
  </si>
  <si>
    <t>C12HZ-202C</t>
  </si>
  <si>
    <t>4933441195</t>
  </si>
  <si>
    <t>Акк. сабельная пила C12HZ-202С (Li-Ion2Ач)</t>
  </si>
  <si>
    <t>C12HZ202C 230VBATT.RECIPROCAT.SAW   IN2</t>
  </si>
  <si>
    <t>Скорость 0-3000 дв/мин; длина хода 13мм; 2 аккумулятора; з/у; Вес 1,2; кейс</t>
  </si>
  <si>
    <t>4002395001200</t>
  </si>
  <si>
    <t>M12CHZ-0</t>
  </si>
  <si>
    <t>4933446960</t>
  </si>
  <si>
    <t>Акк. сабельная пила M12 CHZ-0 FUEL</t>
  </si>
  <si>
    <t>M12CHZ0 BATT.RECIPROCAT.SAW  XXX</t>
  </si>
  <si>
    <t>Скорость 0-3000 дв/мин; длина хода 13мм; картон</t>
  </si>
  <si>
    <t>https://ru.milwaukeetool.eu/ru-ru/m12-fuel-компактная-сабельная-пила-hackzall/m12-chz/</t>
  </si>
  <si>
    <t>4002395005727</t>
  </si>
  <si>
    <t>M12CHZ-202X</t>
  </si>
  <si>
    <t>4933447738</t>
  </si>
  <si>
    <t>Акк. сабельная пила M12 CHZ-202X FUEL (LiIon2Ач)</t>
  </si>
  <si>
    <t>M12CHZ202X      BATT.RECIPROCAT.SAW IN2</t>
  </si>
  <si>
    <t>Скорость 0-3000 дв/мин; длина хода 13мм; 2 аккумулятора; з/у; Вес 1,2; HD кейс</t>
  </si>
  <si>
    <t>4002395006632</t>
  </si>
  <si>
    <t>M12CHZ-402C</t>
  </si>
  <si>
    <t>4933446950</t>
  </si>
  <si>
    <t>Акк. сабельная пила M12 CHZ-402C FUEL (Li-Ion4Ач)</t>
  </si>
  <si>
    <t>M12CHZ402C     BATT.RECIPROCAT.     IN2</t>
  </si>
  <si>
    <t>Бесщеточный двигатель POWERSTATE; скорость 0-3000 дв/мин; длина хода 16мм; пилка; 2 аккумулятора; з/у; Вес 1,5; кейс</t>
  </si>
  <si>
    <t>4002395005710</t>
  </si>
  <si>
    <t>M12CHZ-602X</t>
  </si>
  <si>
    <t>4933451511</t>
  </si>
  <si>
    <t>Акк. сабельная пила M12 CHZ-602X FUEL (Li-Ion6Ач)</t>
  </si>
  <si>
    <t>M12CHZ602X  BATT.RECIPROCAT. SAW    IN2</t>
  </si>
  <si>
    <t>Бесщеточный двигатель POWERSTATE; скорость 0-3000 дв/мин; длина хода 16мм; пилка; 2 аккумулятора; з/у; Вес 1,5; HD кейс</t>
  </si>
  <si>
    <t>4002395161591</t>
  </si>
  <si>
    <t>2_Садовая техника</t>
  </si>
  <si>
    <t>04_Секаторы</t>
  </si>
  <si>
    <t>M12FHS-0</t>
  </si>
  <si>
    <t>4933472211</t>
  </si>
  <si>
    <t>Акк. цепная садовая пила M12FHS-0 FUEL</t>
  </si>
  <si>
    <t>M12FHS-0 FUEL HATCHET PRUNING SAW XXX</t>
  </si>
  <si>
    <t>Длина шины (см) 15; Стандартная комплектация 1 х шина и цепь 15 см (6'') Oregon, 1 х ножны, 1 х ключ; без АКБ; Поставляется без кейса или сумки</t>
  </si>
  <si>
    <t>https://ru.milwaukeetool.eu/ru-ru/m12-fuel-hatchet-цепная-садовая-пила/m12-fhs/</t>
  </si>
  <si>
    <t>4058546326074</t>
  </si>
  <si>
    <t>M12FHS-602X</t>
  </si>
  <si>
    <t>4933472212</t>
  </si>
  <si>
    <t>Акк. цепная садовая пила M12FHS-602X FUEL (Li-Ion 6 Ач)</t>
  </si>
  <si>
    <t>M12FHS-602X FUEL HATCHET PRUNING SAW IN2</t>
  </si>
  <si>
    <t>Длина шины (см) 15; 1 х шина и цепь 15 см (6'') Oregon, 1 х ножны, 1 х ключ; 2 x M12 B6 Аккумуляторные наборы, C12 C Зарядное устройство, Динакейс</t>
  </si>
  <si>
    <t>4058546326081</t>
  </si>
  <si>
    <t>08_Роликовые труборезы</t>
  </si>
  <si>
    <t>C12PC-0</t>
  </si>
  <si>
    <t>4933411920</t>
  </si>
  <si>
    <t>Акк. труборез C12PC-0 (медь)</t>
  </si>
  <si>
    <t>C12PC0   COPPER PIPE CUTTER    XXX</t>
  </si>
  <si>
    <t>Скорость 0-500 об/мин; диаметр медных труб 12-28 мм; вес с аккумулятором 1.5кг; картон</t>
  </si>
  <si>
    <t>https://ru.milwaukeetool.eu/ru-ru/м12-субкомпактныи-труборез-для-медных-труб/c12-pc/</t>
  </si>
  <si>
    <t>4002395236374</t>
  </si>
  <si>
    <t>C12PPC-0</t>
  </si>
  <si>
    <t>4933416550</t>
  </si>
  <si>
    <t xml:space="preserve">Акк. труборез C12PPC-0 Акк. (РЕХ) </t>
  </si>
  <si>
    <t>C12PPC0 M12 PVC PIPE CUTTER         XXX</t>
  </si>
  <si>
    <t>Аккумулятор и зарядное устройство в комплект не входят; резка труб РЕХ до 50 мм; вес 1,9; картон</t>
  </si>
  <si>
    <t>https://ru.milwaukeetool.eu/ru-ru/м12-субкомпактныи-труборез-для-рех/c12-ppc/</t>
  </si>
  <si>
    <t>4002395237203</t>
  </si>
  <si>
    <t>M12PCSS-0</t>
  </si>
  <si>
    <t>4933479241</t>
  </si>
  <si>
    <t>Акк. труборез по нержавеющей стали M12PCSS-0</t>
  </si>
  <si>
    <t xml:space="preserve">M12 Pipe Cutter Stainless Steel </t>
  </si>
  <si>
    <t>Скорость без нагрузки (об/мин) 500; Диаметр трубы (мм) 12, 15, 18, 22, 28; без аккумуляторов, без зарядного устройства, Поставляется без кейса или сумки</t>
  </si>
  <si>
    <t>4058546370350</t>
  </si>
  <si>
    <t>M12PCSS-202C</t>
  </si>
  <si>
    <t>4933479242</t>
  </si>
  <si>
    <t>Акк. труборез по нержавеющей стали M12PCSS-202C</t>
  </si>
  <si>
    <t>Скорость без нагрузки (об/мин) 500; Диаметр трубы (мм) 12, 15, 18, 22, 28; 2 x M12 B2 Аккумуляторные наборы, C12 C Зарядное устройство, Кейс</t>
  </si>
  <si>
    <t>4058546370367</t>
  </si>
  <si>
    <t>10_Ленточные пилы по металлу</t>
  </si>
  <si>
    <t>M12BS-0</t>
  </si>
  <si>
    <t>4933431310</t>
  </si>
  <si>
    <t>Акк. ленточная пила M12 BS-0</t>
  </si>
  <si>
    <t>M12BS0     M12 CORDLESS BANDSAW     XXX</t>
  </si>
  <si>
    <t>Скорость 0-85 об/мин; макс. сечение реза 41х41 мм; картон</t>
  </si>
  <si>
    <t>https://ru.milwaukeetool.eu/ru-ru/м12-субкомпактная-ленточная-пила/m12-bs/</t>
  </si>
  <si>
    <t>4002395242092</t>
  </si>
  <si>
    <t>M12BS-402C</t>
  </si>
  <si>
    <t>4933441805</t>
  </si>
  <si>
    <t>Акк. ленточная пила M12 BS-402C (Li-Ion4Ач)</t>
  </si>
  <si>
    <t>M12BS402C 230V  BTY. BAND SAW       IN2</t>
  </si>
  <si>
    <t>Скорость 0-85 об/мин; макс. сечение реза 41х41 мм; вес 3.2; 2 аккумулятора; з/у; кейс</t>
  </si>
  <si>
    <t>4002395002344</t>
  </si>
  <si>
    <t>M12FBS64-0C</t>
  </si>
  <si>
    <t>4933478440</t>
  </si>
  <si>
    <t>Акк. ленточная пила M12FBS64-0C FUEL</t>
  </si>
  <si>
    <t>M12FBS64-0C COMPACT BAND SAW XXX</t>
  </si>
  <si>
    <t>Напряжение (В) 12; Длина лезвия (мм) 776,3; Скорость без нагрузки (об/мин) 0-174 ;Поставляется без аккумуляторов; кейс</t>
  </si>
  <si>
    <t>https://ru.milwaukeetool.eu/ru-ru/m12-fuel-субкомпактная-ленточная-пила-64-мм/m12-fbs64/</t>
  </si>
  <si>
    <t>4058546346317</t>
  </si>
  <si>
    <t>M12FBS64-402C</t>
  </si>
  <si>
    <t>4933478441</t>
  </si>
  <si>
    <t>Акк. ленточная пила M12FBS64-402C FUEL (Li-Ion 4 Ач)</t>
  </si>
  <si>
    <t>M12FBS64-402C COMPACT BAND SAW 4AH IN2</t>
  </si>
  <si>
    <t>Напряжение (В) 12; Длина лезвия (мм) 776,3; Скорость без нагрузки (об/мин) 0-174 ; 2 x M12 B4 Аккумуляторные наборы, C12 C Зарядное устройство, Кейс</t>
  </si>
  <si>
    <t>4058546346324</t>
  </si>
  <si>
    <t>16_Лобзики</t>
  </si>
  <si>
    <t>M12JS-0</t>
  </si>
  <si>
    <t>4933431305</t>
  </si>
  <si>
    <t>Акк. лобзик M12 JS-0</t>
  </si>
  <si>
    <t>M12JS0 JIG SAW  NO CHR CARDBOX      XXX</t>
  </si>
  <si>
    <t>Напряжение 12; кол-во ходов в минуту 0-2800 х/мин; максимальный угол реза 45 градусов; зажим полотна QUIK-LOK; 2 полотна; не оставляющая царапин подошва; картон</t>
  </si>
  <si>
    <t>https://ru.milwaukeetool.eu/ru-ru/м12-субкомпактныи-лобзик/m12-js/</t>
  </si>
  <si>
    <t>4002395242085</t>
  </si>
  <si>
    <t>M12JS-402B</t>
  </si>
  <si>
    <t>4933441700</t>
  </si>
  <si>
    <t>Акк. лобзик M12 JS-402B (Li-Ion4Ач)</t>
  </si>
  <si>
    <t>M12JS402B     BATTERY JIG SAW       IN2</t>
  </si>
  <si>
    <t>Напряжение 12; емкость 4Ач; кол-во ходов в минуту 0-2800 х/мин; максимальный угол реза 45 градусов; зажим полотна QUIK-LOK; вес 2,1; 2аккумулятора; з/у; 2 полотна; не оставляющая царапин подошва; сумка</t>
  </si>
  <si>
    <t>4002395001965</t>
  </si>
  <si>
    <t>07_Мультитулы</t>
  </si>
  <si>
    <t>01_Мультитулы</t>
  </si>
  <si>
    <t>C12MT-0</t>
  </si>
  <si>
    <t>4933427180</t>
  </si>
  <si>
    <t>Акк. мультиинструмент C12 MT-0</t>
  </si>
  <si>
    <t>C12MT0       M12 MULTI TOOL         XXX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</si>
  <si>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вес 1,0; картон</t>
  </si>
  <si>
    <t>https://ru.milwaukeetool.eu/ru-ru/m12-субкомпактныи-мультитул/c12-mt/</t>
  </si>
  <si>
    <t>4002395239276</t>
  </si>
  <si>
    <t>C12MT-202B</t>
  </si>
  <si>
    <t>4933441710</t>
  </si>
  <si>
    <t>Акк. мультиинструмент C12 MT-202B (Li-Ion2Ач)</t>
  </si>
  <si>
    <t>C12MT202B 230V  MULTI HEADS TOOL    IN2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</si>
  <si>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2аккумулятора; з/у; вес 1,0; сумка</t>
  </si>
  <si>
    <t>4002395002009</t>
  </si>
  <si>
    <t>C12MT-402B</t>
  </si>
  <si>
    <t>4933441705</t>
  </si>
  <si>
    <t>Акк. мультиинструмент C12 MT-402B (Li-Ion4ач)</t>
  </si>
  <si>
    <t>C12MT402B 230V    MULTITOOL 12V     IN2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</si>
  <si>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2аккумулятора; з/у; вес 1,2; кейс</t>
  </si>
  <si>
    <t>4002395001989</t>
  </si>
  <si>
    <t>M12FMT-0</t>
  </si>
  <si>
    <t>4933472238</t>
  </si>
  <si>
    <t>Акк. мульти-тул M12FMT-0 FUEL</t>
  </si>
  <si>
    <t>M12FMT-0 FUEL M12 MULTITOOL XXX</t>
  </si>
  <si>
    <t>Картон</t>
  </si>
  <si>
    <t>https://ru.milwaukeetool.eu/ru-ru/m12-fuel-мультитул/m12-fmt/</t>
  </si>
  <si>
    <t>4058546326340</t>
  </si>
  <si>
    <t>M12FMT-422X</t>
  </si>
  <si>
    <t>4933472239</t>
  </si>
  <si>
    <t>Акк. мульти-тул M12FMT-422X FUEL</t>
  </si>
  <si>
    <t>M12FMT-422X FUEL M12 MULTITOOL IN2</t>
  </si>
  <si>
    <t>В комплекте: аккумуляторы 2 Ач и 4 Ач, з/у; кейс</t>
  </si>
  <si>
    <t>4058546326357</t>
  </si>
  <si>
    <t>02_Прочие мультитулы</t>
  </si>
  <si>
    <t>C12RT-0</t>
  </si>
  <si>
    <t>4933427183</t>
  </si>
  <si>
    <t>Акк. прямошлифмашина C12 RT-0</t>
  </si>
  <si>
    <t>C12RT0      M12 ROTARY TOOL         XXX</t>
  </si>
  <si>
    <t>Аккумулятор и зарядное устройство в комплект не входят; скорость без нагрузки 5000-3200 об/мин; цанга 0,8-3,2мм; вес 0,6; картон</t>
  </si>
  <si>
    <t>https://ru.milwaukeetool.eu/ru-ru/м12-субкомпактная-прямая-шлифмашина/c12-rt/</t>
  </si>
  <si>
    <t>4002395239030</t>
  </si>
  <si>
    <t>09_Приборы освещения</t>
  </si>
  <si>
    <t>01_Освещение</t>
  </si>
  <si>
    <t>M12MLED-0</t>
  </si>
  <si>
    <t>4933451899</t>
  </si>
  <si>
    <t>Акк. фонарь M12 MLED-0</t>
  </si>
  <si>
    <t>M12MLED0 METAL TORCH  XXX</t>
  </si>
  <si>
    <t>Без аккумулятора и з/у в комплекте; LED 1 шт.; блистер; 3 режима; светоотдача 800 / 325 / 800 люмен</t>
  </si>
  <si>
    <t>https://ru.milwaukeetool.eu/ru-ru/m12-светодиодныи-высокопроизводительныи-фонарь/m12-mled/</t>
  </si>
  <si>
    <t>4002395281480</t>
  </si>
  <si>
    <t>M12SL-0</t>
  </si>
  <si>
    <t>4932430178</t>
  </si>
  <si>
    <t>Акк. фонарь M12 SL-0</t>
  </si>
  <si>
    <t>M12SL0   BATTERY LAMP               XXX</t>
  </si>
  <si>
    <t>Без аккумулятора и з/у в комплекте; LED 3 шт.; блистер; светоотдача 220 люмен</t>
  </si>
  <si>
    <t>https://ru.milwaukeetool.eu/ru-ru/м12-светодиодныи-инспекционныи-фонарь/m12-sl/</t>
  </si>
  <si>
    <t>4002395378395</t>
  </si>
  <si>
    <t>M12SLED-0</t>
  </si>
  <si>
    <t>4933451261</t>
  </si>
  <si>
    <t>Акк. фонарь M12 SLED-0</t>
  </si>
  <si>
    <t>M12SLED0 BTY. SPOT LIGHT XXX</t>
  </si>
  <si>
    <t>Без аккумулятора и з/у в комплекте; LED 1 шт.; блистер; 3 режима; светоотдача 750 / 400 / 750 люмен</t>
  </si>
  <si>
    <t>https://ru.milwaukeetool.eu/ru-ru/м12светодиодныи-прожектор/m12-sled/</t>
  </si>
  <si>
    <t>4002395170159</t>
  </si>
  <si>
    <t>M12TLED-0</t>
  </si>
  <si>
    <t>4932430360</t>
  </si>
  <si>
    <t>Акк. фонарь С12 TLED-0</t>
  </si>
  <si>
    <t>M12TLED0 M12 LED TORCH              XXX</t>
  </si>
  <si>
    <t>Без аккумулятора и з/у в комплекте; LED 1 шт.; блистер; светоотдача 120 люмен</t>
  </si>
  <si>
    <t>https://ru.milwaukeetool.eu/ru-ru/м12-светодиодныи-фонарь/m12-tled/</t>
  </si>
  <si>
    <t>4002395380213</t>
  </si>
  <si>
    <t>02_Прожекторы</t>
  </si>
  <si>
    <t>TRUE VIEW</t>
  </si>
  <si>
    <t>M12PAL-0</t>
  </si>
  <si>
    <t>4933478226</t>
  </si>
  <si>
    <t>Акк. фонарь с шарнирным световым блоком M12 PAL-0</t>
  </si>
  <si>
    <t>M12PAL-0 M12 PIVOT AREA LIGHT XXX</t>
  </si>
  <si>
    <t>люмен 700/ 250/ -/ -; M12™; Световой поток 700; Поставляется в блистере</t>
  </si>
  <si>
    <t>https://ru.milwaukeetool.eu/ru-ru/m12-фонарь-с-шарнирным-световым-блоком/m12-pal/</t>
  </si>
  <si>
    <t>4058546344030</t>
  </si>
  <si>
    <t>M12UCL-0</t>
  </si>
  <si>
    <t>4933478868</t>
  </si>
  <si>
    <t>Акк. подрамный фонарь M12 UCL-0</t>
  </si>
  <si>
    <t>M12 Under Carriage Light EMEA version</t>
  </si>
  <si>
    <t>Люмен 1200/ 800/ 600/ -; M12™; время работы М12 В4 (ч) 5/ 8/ 15/ - ;Поставляется без кейса или сумки</t>
  </si>
  <si>
    <t>4058546361501</t>
  </si>
  <si>
    <t>M12AL-0</t>
  </si>
  <si>
    <t>4933451394</t>
  </si>
  <si>
    <t>Акк. фонарь M12 AL-0</t>
  </si>
  <si>
    <t>M12AL0 AREA LIGHT XXX</t>
  </si>
  <si>
    <t>Без аккумулятора и з/у в комплекте; LED 5 шт.; блистер; 3 режима; светоотдача 1000 / 500 / 250 люмен</t>
  </si>
  <si>
    <t>https://ru.milwaukeetool.eu/ru-ru/m12-светодиодныи-прожектор/m12-al/</t>
  </si>
  <si>
    <t>4002395158621</t>
  </si>
  <si>
    <t>M12LL-0</t>
  </si>
  <si>
    <t>4932430562</t>
  </si>
  <si>
    <t>Акк. фонарь M12 LL-0</t>
  </si>
  <si>
    <t>M12LL0     BATTERY LAMP             XXX</t>
  </si>
  <si>
    <t>Без аккумулятора в комплекте; LED 360°; USB; 4 режима; светоотдача 400 / 200 / 40 / 400 (стробоскоп) люмен; блистер</t>
  </si>
  <si>
    <t>https://ru.milwaukeetool.eu/ru-ru/м12-cветодиодныи-фонарь/m12-ll/</t>
  </si>
  <si>
    <t>4002395382231</t>
  </si>
  <si>
    <t>M12SAL-0</t>
  </si>
  <si>
    <t>4933464823</t>
  </si>
  <si>
    <t>Акк. фонарь мачта освещения M12 SAL-0</t>
  </si>
  <si>
    <t>M12SAL0 STAND LIGHT XXX</t>
  </si>
  <si>
    <t>Без аккумуляторов и з/у; высота 1,72м; 2 режима; светоотдача 1400/700 люмен; вес 3,4</t>
  </si>
  <si>
    <t>https://ru.milwaukeetool.eu/ru-ru/m12-мачта-освещения/m12-sal/</t>
  </si>
  <si>
    <t>4058546227685</t>
  </si>
  <si>
    <t>M12UHL-0</t>
  </si>
  <si>
    <t>4933459432</t>
  </si>
  <si>
    <t>Акк. фонарь M12 UHL-0 (для подкапотного пространства)</t>
  </si>
  <si>
    <t>M12UHL0 AREA LIGHT XXX</t>
  </si>
  <si>
    <t>Без аккумулятора в комплекте; вес 1,1; аккумулятор 12В; 2 режима; светоотдача 1350/600 люмен</t>
  </si>
  <si>
    <t>https://ru.milwaukeetool.eu/ru-ru/m12-светодиодныи-подкапотныи-фонарь/m12-uhl/</t>
  </si>
  <si>
    <t>4058546010935</t>
  </si>
  <si>
    <t>13_Нейлеры</t>
  </si>
  <si>
    <t>05_Мебельные и ударные степлеры</t>
  </si>
  <si>
    <t>M12BST-0</t>
  </si>
  <si>
    <t>4933459634</t>
  </si>
  <si>
    <t>Акк. степлер M12 BST-0</t>
  </si>
  <si>
    <t>M12BST0 Brushed Stapler XXX</t>
  </si>
  <si>
    <t>Тип скобы Т50; емкость магазина 84шт; ширина скобы 11,4; длина скобы 6-14мм; картон</t>
  </si>
  <si>
    <t>https://ru.milwaukeetool.eu/ru-ru/m12-субкомпактныи-степлер/m12-bst/</t>
  </si>
  <si>
    <t>4058546028060</t>
  </si>
  <si>
    <t>M12BST-202X</t>
  </si>
  <si>
    <t>4933459635</t>
  </si>
  <si>
    <t>Акк. степлер M12 BST-202X (Li-Ion2Ач)</t>
  </si>
  <si>
    <t>M12BST202X Brushed Stapler IN2</t>
  </si>
  <si>
    <t>Тип скобы Т50; емкость магазина 84шт; ширина скобы 11,4; длина скобы 6-14мм; аккумулятор 2шт; з/у; вес 1,6; HD кейс</t>
  </si>
  <si>
    <t>4058546028077</t>
  </si>
  <si>
    <t>06_Прочие гвоздезабиватели</t>
  </si>
  <si>
    <t>C12PN-0</t>
  </si>
  <si>
    <t>4933427182</t>
  </si>
  <si>
    <t>Акк. молоток C12 PN-0</t>
  </si>
  <si>
    <t>C12PN0    M12 PALM NAILER           XXX</t>
  </si>
  <si>
    <t>Без аккумулятора и зарядного устройства; частота ударов 2700 уд/мин; размер гвоздя 100 мм; вес 1,6; картон</t>
  </si>
  <si>
    <t>https://ru.milwaukeetool.eu/ru-ru/м12-субкомпактныи-наладонныи-молоток/c12-pn/</t>
  </si>
  <si>
    <t>4002395239238</t>
  </si>
  <si>
    <t>14_Клеевой пистолет</t>
  </si>
  <si>
    <t>01_300мл</t>
  </si>
  <si>
    <t>M12PCG/310C-0</t>
  </si>
  <si>
    <t>4933441783</t>
  </si>
  <si>
    <t xml:space="preserve">Клеевой пистолет M12 PCG/310C-0 </t>
  </si>
  <si>
    <t>M12PCG 310C0  CAULK ADHES. GUN  XXX</t>
  </si>
  <si>
    <t>Кронштейн для стандартного тюбика 310 мм; 6-и позиционная регулировка подачи; сила нажатия 1780Нм; картон</t>
  </si>
  <si>
    <t>https://ru.milwaukeetool.eu/ru-ru/м12-субкомпактныи-клеевои-пистолет-310-мл-с-держателем-картриджа/m12-pcg/310/</t>
  </si>
  <si>
    <t>4002395002269</t>
  </si>
  <si>
    <t>M12PCG/310C-201B</t>
  </si>
  <si>
    <t>4933441655</t>
  </si>
  <si>
    <t>Клеевой пистолет M12 PCG/310C-201B (Li-Ion2Ач)</t>
  </si>
  <si>
    <t>M12PCG 310C201B CAULK ADHESI.GUN   IN2</t>
  </si>
  <si>
    <t>Кронштейн для стандартного тюбика 310 мм; 6-и позиционная регулировка подачи; сила нажатия 1780Нм; 1 аккумулятор; з/у; вес 1,9; сумка</t>
  </si>
  <si>
    <t>4002395001866</t>
  </si>
  <si>
    <t>02_400мл</t>
  </si>
  <si>
    <t>M12PCG/400A-0</t>
  </si>
  <si>
    <t>4933441780</t>
  </si>
  <si>
    <t>Клеевой пистолет M12 PCG/400A-0</t>
  </si>
  <si>
    <t>M12PCG/400A0    CAULK A.ADHESI.GUN  XXX</t>
  </si>
  <si>
    <t>Алюминиевая туба 400 мм; 6-и позиционная регулировка подачи; сила нажатия 1780Нм; картон</t>
  </si>
  <si>
    <t>https://ru.milwaukeetool.eu/ru-ru/м12-субкомпактныи-клеевои-пистолет-с-400-мл-тубои/m12-pcg/400/</t>
  </si>
  <si>
    <t>4002395002276</t>
  </si>
  <si>
    <t>M12PCG/400A-201B</t>
  </si>
  <si>
    <t>4933441665</t>
  </si>
  <si>
    <t>Клеевой пистолет M12 PCG/400A-201B (Li-Ion2Ач)</t>
  </si>
  <si>
    <t>M12PCG 400A201B CAULK A.ADHESI.GUN  IN2</t>
  </si>
  <si>
    <t>Алюминиевая туба 400 мм; 6-и позиционная регулировка подачи; сила нажатия 1780Нм; 1 аккумулятор; з/у; вес 1,9; сумка</t>
  </si>
  <si>
    <t>4002395001880</t>
  </si>
  <si>
    <t>03_600мл</t>
  </si>
  <si>
    <t>M12PCG/600A-0</t>
  </si>
  <si>
    <t>4933441786</t>
  </si>
  <si>
    <t>Клеевой пистолет M12 PCG/600A-0</t>
  </si>
  <si>
    <t>M12PCG 600A0  CAULK ADHES. GUN  XXX</t>
  </si>
  <si>
    <t>Алюминиевая туба 600 мм; 6-и позиционная регулировка подачи; сила нажатия 1780Нм; картон</t>
  </si>
  <si>
    <t>https://ru.milwaukeetool.eu/ru-ru/м12-субкомпактныи-клеевои-пистолет-с-600-мл-тубои/m12-pcg/600/</t>
  </si>
  <si>
    <t>4002395002283</t>
  </si>
  <si>
    <t>M12PCG/600A-201B</t>
  </si>
  <si>
    <t>4933441670</t>
  </si>
  <si>
    <t>Клеевой пистолет M12 PCG/600A-201B (Li-Ion2Ач)</t>
  </si>
  <si>
    <t>M12PCG 600A201B CAULK ADHESI.GUN  IN2</t>
  </si>
  <si>
    <t>Алюминиевая туба 600 мм; 6-и позиционная регулировка подачи; сила нажатия 1780Нм; 1 аккумулятор; з/у; вес 1,9; сумка</t>
  </si>
  <si>
    <t>4002395001897</t>
  </si>
  <si>
    <t>15_Наборы</t>
  </si>
  <si>
    <t>01_Наборы Combo</t>
  </si>
  <si>
    <t>M12BPP2B-421C</t>
  </si>
  <si>
    <t>4933443497</t>
  </si>
  <si>
    <t>Набор инструментов М12 ВPP2В-421С (Li-Ion2Ач/4Ач)</t>
  </si>
  <si>
    <t>M12BPP2B421C    SET POWERPACK       IN2</t>
  </si>
  <si>
    <t>C12ВРD; C12ВID; аккумуляторы М12В2 х 1шт, М12В4 х 1шт; з/у; кейс</t>
  </si>
  <si>
    <t>Вместе выгодно (скидка до 20%) Предложение огранич.</t>
  </si>
  <si>
    <t>https://ru.milwaukeetool.eu/ru-ru/м12-набор/m12-bpp2b/</t>
  </si>
  <si>
    <t>4002395004614</t>
  </si>
  <si>
    <t>M12BPP2C-402B</t>
  </si>
  <si>
    <t>4933441230</t>
  </si>
  <si>
    <t>Набор инструментов М12 ВPP2В-402В (Li-Ion4Ач)</t>
  </si>
  <si>
    <t>M12BPP2C402B    SET POWERPACK       IN2</t>
  </si>
  <si>
    <t>C12ВРD; C12НZ; аккумуляторы М12В4 х 2шт; з/у; сумка</t>
  </si>
  <si>
    <t>https://ru.milwaukeetool.eu/ru-ru/m12-набор/m12-bpp2c/</t>
  </si>
  <si>
    <t>4002395001279</t>
  </si>
  <si>
    <t>M12BPP2D-402B</t>
  </si>
  <si>
    <t>4933441250</t>
  </si>
  <si>
    <t>Набор инструментов М12 ВPP2D-402В (Li-Ion4Ач)</t>
  </si>
  <si>
    <t>M12BPP2D402B    SET POWERPACK       IN2</t>
  </si>
  <si>
    <t>C12ВDD; C12MT; аккумуляторы М12В4 х 2шт; з/у; сумка</t>
  </si>
  <si>
    <t>https://ru.milwaukeetool.eu/ru-ru/m12-набор/m12-bpp2d/</t>
  </si>
  <si>
    <t>4002395001316</t>
  </si>
  <si>
    <t>M12BPP3A-202B</t>
  </si>
  <si>
    <t>4933441225</t>
  </si>
  <si>
    <t>Набор инструментов М12 ВPP3А-202В (Li-Ion2Ач)</t>
  </si>
  <si>
    <t>M12BPP3A202B    SET POWERPACK       IN2</t>
  </si>
  <si>
    <t>C12ВDD; C12ВID; фонарь С12Т; аккумуляторы М12В2 х 2шт; з/у; сумка</t>
  </si>
  <si>
    <t>https://ru.milwaukeetool.eu/ru-ru/m12-набор/m12-bpp3a/</t>
  </si>
  <si>
    <t>4002395001262</t>
  </si>
  <si>
    <t>M12BPP4A-202B</t>
  </si>
  <si>
    <t>4933441240</t>
  </si>
  <si>
    <t>Набор инструментов М12 ВPP4А-202В (Li-Ion2Ач)</t>
  </si>
  <si>
    <t>M12BPP4A202B    SET POWERPACK       IN2</t>
  </si>
  <si>
    <t>C12ВDD; C12НZ; C12ВID; фонарь С12Т; аккумуляторы М12В2 х 2шт; з/у; сумка</t>
  </si>
  <si>
    <t>https://ru.milwaukeetool.eu/ru-ru/m12-набор/m12-bpp4a/</t>
  </si>
  <si>
    <t>4002395001293</t>
  </si>
  <si>
    <t>M12FPP2A-402X</t>
  </si>
  <si>
    <t>4933459808</t>
  </si>
  <si>
    <t>Набор инструментов M12 FPP2A-402X</t>
  </si>
  <si>
    <t>M12FPP2A402X FUEL POWERPACK IN2</t>
  </si>
  <si>
    <t>M12 FPD; M12 FID; аккумуляторы М12 В4 х 2шт; з/у; HD кейс</t>
  </si>
  <si>
    <t>https://ru.milwaukeetool.eu/ru-ru/m12-fuel-набор/m12-fpp2a/</t>
  </si>
  <si>
    <t>4058546029807</t>
  </si>
  <si>
    <t>M12FPP2A-602X</t>
  </si>
  <si>
    <t>4933459810</t>
  </si>
  <si>
    <t>Набор инструментов M12 FPP2A-602X</t>
  </si>
  <si>
    <t>M12FPP2A602X FUEL POWERPACK IN2</t>
  </si>
  <si>
    <t>M12 FPD; M12 FID; аккумуляторы М12 В6 х 2шт; з/у; HD кейс</t>
  </si>
  <si>
    <t>4058546029821</t>
  </si>
  <si>
    <t>M12FPP2B-402X</t>
  </si>
  <si>
    <t>4933459812</t>
  </si>
  <si>
    <t>Набор инструментов M12 FPP2B-402X</t>
  </si>
  <si>
    <t>M12FPP2B402X FUEL POWERPACK IN2</t>
  </si>
  <si>
    <t>M12 FPD; M12 CH; аккумуляторы М12 В4 х 2шт; з/у; HD кейс</t>
  </si>
  <si>
    <t>https://ru.milwaukeetool.eu/ru-ru/m12-fuel-набор/m12-fpp2b/</t>
  </si>
  <si>
    <t>4058546029845</t>
  </si>
  <si>
    <t>M12FPP2B-602X</t>
  </si>
  <si>
    <t>4933459813</t>
  </si>
  <si>
    <t>Набор инструментов M12 FPP2B-602X</t>
  </si>
  <si>
    <t>M12FPP2B602X FUEL POWERPACK IN2</t>
  </si>
  <si>
    <t>M12 FPD; M12 CH; аккумуляторы М12 В6 х 2шт; з/у; HD кейс</t>
  </si>
  <si>
    <t>4058546029852</t>
  </si>
  <si>
    <t>16_Аккумуляторы и зарядные устройства</t>
  </si>
  <si>
    <t>01_Аккумуляторы</t>
  </si>
  <si>
    <t>04_M12 аккумуляторы и зарядные устройства</t>
  </si>
  <si>
    <t>M12B2</t>
  </si>
  <si>
    <t>4932430064</t>
  </si>
  <si>
    <t>Аккумулятор M12 B2 (Li-Ion2Ач)</t>
  </si>
  <si>
    <t>M12B2 LIION BATTERY PACK 2.0AH XXX</t>
  </si>
  <si>
    <t>Напряжение 12 В; ёмкость 2Ач; Li-Ion REDLITHIUM; блистер</t>
  </si>
  <si>
    <t>https://ru.milwaukeetool.eu/ru-ru/м12-20-ач-аккумулятор/m12-b2/</t>
  </si>
  <si>
    <t>4002395377251</t>
  </si>
  <si>
    <t>M12B3</t>
  </si>
  <si>
    <t>4932451388</t>
  </si>
  <si>
    <t>Аккумулятор M12 B3 (Li-Ion3Ач)</t>
  </si>
  <si>
    <t>M12B3 LIION BATTERY 3.0AH  XXX</t>
  </si>
  <si>
    <t>Напряжение 12 В; ёмкость 3Ач; Li-Ion REDLITHIUM; блистер</t>
  </si>
  <si>
    <t>https://ru.milwaukeetool.eu/ru-ru/м12-30-ач-аккумулятор/m12-b3/</t>
  </si>
  <si>
    <t>4002395157969</t>
  </si>
  <si>
    <t>M12B4</t>
  </si>
  <si>
    <t>4932430065</t>
  </si>
  <si>
    <t>Аккумулятор M12 B4 (Li-Ion4Ач)</t>
  </si>
  <si>
    <t>M12B4 LIION BATTERY PACK 4.0AH  XXX</t>
  </si>
  <si>
    <t>Напряжение 12 В; ёмкость 4Ач; Li-Ion REDLITHIUM; блистер</t>
  </si>
  <si>
    <t>https://ru.milwaukeetool.eu/ru-ru/м12-40-ач-аккумулятор/m12-b4/</t>
  </si>
  <si>
    <t>4002395377268</t>
  </si>
  <si>
    <t>M12B6</t>
  </si>
  <si>
    <t>4932451395</t>
  </si>
  <si>
    <t>Аккумулятор M12 B6 (Li-Ion6Ач)</t>
  </si>
  <si>
    <t>M12B6 LIION BATTERY PACK 6.0AH  XXX</t>
  </si>
  <si>
    <t>Напряжение 12 В; ёмкость 6Ач; Li-Ion REDLITHIUM; блистер</t>
  </si>
  <si>
    <t>https://ru.milwaukeetool.eu/ru-ru/м12-60-ач-аккумулятор/m12-b6/</t>
  </si>
  <si>
    <t>4002395158638</t>
  </si>
  <si>
    <t>MXL12</t>
  </si>
  <si>
    <t>4932399311</t>
  </si>
  <si>
    <t>Аккумулятор MXL 12 3А NiMH Milwaukee</t>
  </si>
  <si>
    <t>MXL12 METCO 3.0AH P1 XXX</t>
  </si>
  <si>
    <t>Напряжение 12В; емкость 3Ач; NiMH; картон</t>
  </si>
  <si>
    <t>4002395360307</t>
  </si>
  <si>
    <t>02_Зарядные устройства</t>
  </si>
  <si>
    <t>C12C</t>
  </si>
  <si>
    <t>4932352000</t>
  </si>
  <si>
    <t>Зарядное устройство C12 C</t>
  </si>
  <si>
    <t>C12C   CHARGER M12   IN2</t>
  </si>
  <si>
    <t>Система М12; картон</t>
  </si>
  <si>
    <t>https://ru.milwaukeetool.eu/ru-ru/м12-зарядное-устроиство/c12-c/</t>
  </si>
  <si>
    <t>4002395366606</t>
  </si>
  <si>
    <t>M12C4</t>
  </si>
  <si>
    <t>4932430554</t>
  </si>
  <si>
    <t>Зарядное устройство M12 C4</t>
  </si>
  <si>
    <t>M12C4   BATTERY CHARGER    IN2</t>
  </si>
  <si>
    <t>Система М12; 4 порта; картон</t>
  </si>
  <si>
    <t>https://ru.milwaukeetool.eu/ru-ru/m12-зарядное-устроиство-на-4-порта/m12-c4/</t>
  </si>
  <si>
    <t>4002395382156</t>
  </si>
  <si>
    <t>M12TC</t>
  </si>
  <si>
    <t>4932459450</t>
  </si>
  <si>
    <t>Зарядное устройство компактное M12 TC</t>
  </si>
  <si>
    <t>M12TC TRAVEL CHARGER IN2</t>
  </si>
  <si>
    <t>Система М12; подходит для куртки с подогревом; блистер</t>
  </si>
  <si>
    <t>https://ru.milwaukeetool.eu/ru-ru/m12-компактное-зарядное-устроиство-и-источник-питания/m12-tc/</t>
  </si>
  <si>
    <t>4058546011116</t>
  </si>
  <si>
    <t>03_Энергокомплекты и Прочие зарядные устройства</t>
  </si>
  <si>
    <t>M12NRG-201</t>
  </si>
  <si>
    <t>4933451900</t>
  </si>
  <si>
    <t>Энергокомплект M12 NRG-201</t>
  </si>
  <si>
    <t>M12NRG201 NRG KIT IN2</t>
  </si>
  <si>
    <t>Комплект М12В2 1шт; з/у С12С; комплект для одежды с подогревом</t>
  </si>
  <si>
    <t>https://ru.milwaukeetool.eu/ru-ru/м12-nrg-энергокомплект/m12-nrg-201/</t>
  </si>
  <si>
    <t>4002395281497</t>
  </si>
  <si>
    <t>M12NRG-202</t>
  </si>
  <si>
    <t>4933459209</t>
  </si>
  <si>
    <t>Энергокомплект M12 NRG-202 (Li-Ion2Ач)</t>
  </si>
  <si>
    <t>M12NRG202 NRG KIT IN2</t>
  </si>
  <si>
    <t>Комплект М12В2 2шт; з/у С12С</t>
  </si>
  <si>
    <t>https://ru.milwaukeetool.eu/ru-ru/м12-nrg-энергокомплект/m12-nrg-202/</t>
  </si>
  <si>
    <t>4002395287246</t>
  </si>
  <si>
    <t>M12NRG-302</t>
  </si>
  <si>
    <t>4933451902</t>
  </si>
  <si>
    <t>Энергокомплект M12 NRG-302</t>
  </si>
  <si>
    <t>M12NRG302   NRG KIT   IN2</t>
  </si>
  <si>
    <t>Комплект М12В3 2шт; з/у С12С</t>
  </si>
  <si>
    <t>https://ru.milwaukeetool.eu/ru-ru/м12-nrg-энергокомплект/m12-nrg-302/</t>
  </si>
  <si>
    <t>4002395282111</t>
  </si>
  <si>
    <t>M12NRG-402</t>
  </si>
  <si>
    <t>4933459211</t>
  </si>
  <si>
    <t>Энергокомплект M12 NRG-402 (Li-Ion4Ач)</t>
  </si>
  <si>
    <t>M12NRG402 NRG KIT IN2</t>
  </si>
  <si>
    <t>Комплект М12В4 2шт; з/у С12С</t>
  </si>
  <si>
    <t>https://ru.milwaukeetool.eu/ru-ru/m12-nrg-энергокомплект/m12-nrg-402/</t>
  </si>
  <si>
    <t>4002395287260</t>
  </si>
  <si>
    <t>M12NRG-602</t>
  </si>
  <si>
    <t>4933451903</t>
  </si>
  <si>
    <t>Энергокомплект M12 NRG-602</t>
  </si>
  <si>
    <t>M12NRG602   NRG KIT   IN2</t>
  </si>
  <si>
    <t>Комплект М12В6 2шт; з/у С12С</t>
  </si>
  <si>
    <t>https://ru.milwaukeetool.eu/ru-ru/м12-nrg-энергокомплект/m12-nrg-602/</t>
  </si>
  <si>
    <t>4002395282128</t>
  </si>
  <si>
    <t>22_Лазеры</t>
  </si>
  <si>
    <t>02_Линейный</t>
  </si>
  <si>
    <t>M123PL-0C</t>
  </si>
  <si>
    <t>4933478103</t>
  </si>
  <si>
    <t>Акк. мультилинейный лазерный нивелир M12 3PL-0C</t>
  </si>
  <si>
    <t>M123PL-0C M12 3 PLANE LASER XXX</t>
  </si>
  <si>
    <t>3 линии 360°; цвет лазера: зелёный; видимость: 30 м (50 м с детектором); самовыравнивание: есть; микровыравнивание: есть; время работы: до 18 ч; степень защиты: IP54; кейс</t>
  </si>
  <si>
    <t>https://ru.milwaukeetool.eu/ru-ru/m12-мультилинеиныи-лазерныи-нивелир/m12-3pl/</t>
  </si>
  <si>
    <t>4058546340360</t>
  </si>
  <si>
    <t>M123PL-401C</t>
  </si>
  <si>
    <t>4933478102</t>
  </si>
  <si>
    <t>Акк. мультилинейный лазерный нивелир M12 3PL-401C (Li-Ion 4 Ач)</t>
  </si>
  <si>
    <t>M123PL-401C M12 3 PLANE LASER IN2</t>
  </si>
  <si>
    <t>3 линии 360°; цвет лазера: зелёный; видимость: 30 м (50 м с детектором); самовыравнивание: есть; микровыравнивание: есть; время работы: до 18 ч; степень защиты: IP54; 1 акк. 12В, 4Ач; з/у; кейс</t>
  </si>
  <si>
    <t>4058546340353</t>
  </si>
  <si>
    <t>M12CLLP-0C</t>
  </si>
  <si>
    <t>4933478101</t>
  </si>
  <si>
    <t>Акк. линейно-точечный лазерный нивелир M12 CLLP-0C</t>
  </si>
  <si>
    <t>M12CLLP-0C M12 CROSS LINE/2P. LASER XXX</t>
  </si>
  <si>
    <t>2 линии + 2 точки; цвет лазера: зелёный; видимость: 30 м (50 м с детектором); самовыравнивание: есть; микровыравнивание: есть; время работы: до 18 ч; степень защиты: IP54; кейс</t>
  </si>
  <si>
    <t>https://ru.milwaukeetool.eu/ru-ru/m12-линеино-точечныи-лазерныи-нивелир-с-двумя-отвесными-точками-с-зеленым-лучом/m12-cllp/</t>
  </si>
  <si>
    <t>4058546340346</t>
  </si>
  <si>
    <t>M12CLLP-301C</t>
  </si>
  <si>
    <t>4933478100</t>
  </si>
  <si>
    <t>Акк. линейно-точечный лазерный нивелир M12 CLLP-301C (Li-Ion 3 Ач)</t>
  </si>
  <si>
    <t>M12CLLP-301C M12 CROSS LINE/2P.LASER IN2</t>
  </si>
  <si>
    <t>2 линии + 2 точки; цвет лазера: зелёный; видимость: 30 м (50 м с детектором); самовыравнивание: есть; микровыравнивание: есть; время работы: до 18 ч; степень защиты: IP54; 1 акк. 12В, 3Ач; з/у; кейс</t>
  </si>
  <si>
    <t>4058546340339</t>
  </si>
  <si>
    <t>23_Измерительные приборы</t>
  </si>
  <si>
    <t>07_Камера</t>
  </si>
  <si>
    <t>M12IC</t>
  </si>
  <si>
    <t>4933431615</t>
  </si>
  <si>
    <t>Акк. цифровая камера M12 IC-0(S)</t>
  </si>
  <si>
    <t>M12IC0 S        INSPECTION CAMERA   XXX</t>
  </si>
  <si>
    <t>дисплей 68,6; разрешение дисплея 320х240; диаметр головки камеры 9мм; длина кабеля 914мм; вес с кабелем 0,6кг; принадлежности-зеркало, магнит, крюк; картон</t>
  </si>
  <si>
    <t>https://ru.milwaukeetool.eu/ru-ru/m12-аккумуляторная-цифровая-камера-m-spector-360-176;/m12-ic/</t>
  </si>
  <si>
    <t>4002395241774</t>
  </si>
  <si>
    <t>4933441680</t>
  </si>
  <si>
    <t>Акк. цифровая камера M12 IC-201C(S) M-SPECTOR 360 (Li-Ion2Ач)</t>
  </si>
  <si>
    <t>M12IC201C(S)   INSPECTION CAMERA    IN2</t>
  </si>
  <si>
    <t>дисплей 68,6; разрешение дисплея 320х240; диаметр головки камеры 9мм; длина кабеля 914мм; вес с кабелем 0,6кг; принадлежности-зеркало, магнит, крюк; 1 аккумулятор; з/у; кейс</t>
  </si>
  <si>
    <t>4002395001910</t>
  </si>
  <si>
    <t>M12ICAV3-201C</t>
  </si>
  <si>
    <t>4933451367</t>
  </si>
  <si>
    <t>Акк. цифровая камера M12 ICAV3-201C (Li-Ion2Ач)</t>
  </si>
  <si>
    <t>M12ICAV3201C Bty Inspection Cam IN2</t>
  </si>
  <si>
    <t>дисплей 85мм; разрешение дисплея 320х240; диаметр головки камеры 12мм; длина кабеля 2,7м; вес с кабелем 0,72кг; съемный экран; 1 аккумулятор; з/у; кейс</t>
  </si>
  <si>
    <t>https://ru.milwaukeetool.eu/ru-ru/м12-аккумуляторная-цифровая-камера/m12-ic-av3/</t>
  </si>
  <si>
    <t>4002395159994</t>
  </si>
  <si>
    <t>26_Звук и связь</t>
  </si>
  <si>
    <t>03_Радио</t>
  </si>
  <si>
    <t>M12RCDAB+-0</t>
  </si>
  <si>
    <t>4933472114</t>
  </si>
  <si>
    <t>Акк. радио DAD+/зарядное устройство M12 RCDAB+</t>
  </si>
  <si>
    <t>M12RCDAB+0 M12 RADIO IN2</t>
  </si>
  <si>
    <t>Cтандарты DAB+ &amp; AM/FM; Bluetooth; картон</t>
  </si>
  <si>
    <t>https://ru.milwaukeetool.eu/ru-ru/m12-радио-dab-зарядное-устроиство/m12-rcdab/</t>
  </si>
  <si>
    <t>4058546325107</t>
  </si>
  <si>
    <t>M12-18JSSP-0</t>
  </si>
  <si>
    <t>4933459275</t>
  </si>
  <si>
    <t>Акк. динамик M12-18 JSSP-0</t>
  </si>
  <si>
    <t>M1218JSSP0 Bluetooth Speaker XXX</t>
  </si>
  <si>
    <t>Работает с аккумуляторами М12 и М18; 2.1А USB зарядное устройство для смартфонов; IP54; Bluetooth; Мощность динамика 40 Вт; вес 2.3; картон</t>
  </si>
  <si>
    <t>https://ru.milwaukeetool.eu/ru-ru/m12-m18-bluetooth-динамик/m12-18-jssp/</t>
  </si>
  <si>
    <t>4058546002411</t>
  </si>
  <si>
    <t>M12JSSP-0</t>
  </si>
  <si>
    <t>4933448380</t>
  </si>
  <si>
    <t>Акк. BLUETOOTH динамик M12 JSSP-0</t>
  </si>
  <si>
    <t>M12JSSP0 BLUETOOTH SPEAKER          XXX</t>
  </si>
  <si>
    <t>Поставляется без аккумулятора и зарядного устройства; вход AUX; соединение по Bluetooth; USB разъем для зарядки девайсов; картон</t>
  </si>
  <si>
    <t>https://ru.milwaukeetool.eu/ru-ru/m12-динамик-беспроводнои-с-bluetooth/m12-jssp/</t>
  </si>
  <si>
    <t>4002395262892</t>
  </si>
  <si>
    <t>35_Пневмоинструмент</t>
  </si>
  <si>
    <t>01_Компрессор</t>
  </si>
  <si>
    <t>M12BI-0</t>
  </si>
  <si>
    <t>4933464124</t>
  </si>
  <si>
    <t>Акк. компрессор M12 BI-0</t>
  </si>
  <si>
    <t>M12BI0 BRUSHED INFLATOR XXX</t>
  </si>
  <si>
    <t>Без аккумулятора в комплекте; аккумулятор 12В; макс. возможность Бар 0-8,3; шланг 60 см; набор насадок; вес 1,8кг</t>
  </si>
  <si>
    <t>https://ru.milwaukeetool.eu/ru-ru/m12-компактныи-насос/m12-bi/</t>
  </si>
  <si>
    <t>4058546220693</t>
  </si>
  <si>
    <t>39_Инструменты высокой мощности</t>
  </si>
  <si>
    <t>01_Расширители труб</t>
  </si>
  <si>
    <t>C12PXP-I06202C</t>
  </si>
  <si>
    <t>4933427275</t>
  </si>
  <si>
    <t>Акк. расширитель для труб C12PXP-I06202C</t>
  </si>
  <si>
    <t>C12PXPI06202C   BTY. EXPANDER    IN2</t>
  </si>
  <si>
    <t>Амплитуда хода, мм 14; Скорость, уд/мин 60; Тип головки Авто - вращение Напряжение, В 12; Кейс з/у Количество аккумуляторов, шт 2</t>
  </si>
  <si>
    <t>4002395240043</t>
  </si>
  <si>
    <t>C12PXP-I10202C</t>
  </si>
  <si>
    <t>4933441730</t>
  </si>
  <si>
    <t>Акк. расширитель для труб C12PXP-I10202C</t>
  </si>
  <si>
    <t>C12PXPI10202C   BTY.EXPANDER        IN2</t>
  </si>
  <si>
    <t>Амплитуда хода, мм 14; Скорость, уд/мин 60; Тип головки Авто - вращение; Напряжение, В 12; Количество аккумуляторов, шт 2; кейс; з/у</t>
  </si>
  <si>
    <t>4002395002047</t>
  </si>
  <si>
    <t>M12FPXP-0C</t>
  </si>
  <si>
    <t>4933472018</t>
  </si>
  <si>
    <t>Акк. расширитель для труб M12FPXP-0C</t>
  </si>
  <si>
    <t>M12FPXP-0C PEX EXPANDER 0 VERSION XXX</t>
  </si>
  <si>
    <t>Амплитуда хода (мм) 14 ;Макс. диаметр трубы при 10 бар (мм) 25 x 3.5; Макс. диаметр трубы при 6 бар (мм) без аккумуляторов, Кейс</t>
  </si>
  <si>
    <t>4058546324148</t>
  </si>
  <si>
    <t>M12FPXP-I06202C</t>
  </si>
  <si>
    <t>4933472021</t>
  </si>
  <si>
    <t>Акк. расширитель для труб M12FPXP-I06202C</t>
  </si>
  <si>
    <t>M12FPXP-I06202C EXPANDOR IN2</t>
  </si>
  <si>
    <t>Амплитуда хода (мм) 14 ;Головки 6 бар 16 / 20 / 25 мм; 2 x M12 B2 Аккумуляторные наборы, C12 C З/У, Кейс</t>
  </si>
  <si>
    <t>4058546324179</t>
  </si>
  <si>
    <t>M12FPXP-I10202C</t>
  </si>
  <si>
    <t>4933472020</t>
  </si>
  <si>
    <t>Акк. расширитель для труб M12FPXP-I10202C</t>
  </si>
  <si>
    <t>M12FPXP-I10202C PEX EXPAND 10BAR KIT IN2</t>
  </si>
  <si>
    <t>4058546324162</t>
  </si>
  <si>
    <t>03_Обжим</t>
  </si>
  <si>
    <t>FORCE LOGIC</t>
  </si>
  <si>
    <t>M12HPT-0C</t>
  </si>
  <si>
    <t>4933478247</t>
  </si>
  <si>
    <t>Акк. гидравлический инструмент для обжима M12HPT-0C</t>
  </si>
  <si>
    <t>M12HPT-0C M12 PRESSTOOL 0-VERSION XXX</t>
  </si>
  <si>
    <t>размер по металлу (мм) 35; по пластику (мм) 40; Поставляется без аккумуляторов; Кейс</t>
  </si>
  <si>
    <t>https://ru.milwaukeetool.eu/ru-ru/м12-субкомпактныи-force-logic-гидравлическии-инструмент-для-обжима/m12-hpt/</t>
  </si>
  <si>
    <t>4058546344245</t>
  </si>
  <si>
    <t>DE</t>
  </si>
  <si>
    <t>M12HPT-202C</t>
  </si>
  <si>
    <t>4933443085</t>
  </si>
  <si>
    <t>Акк. пресс-инструмент M12 HPT-202C (Li-Ion2Ач)</t>
  </si>
  <si>
    <t>M12HPT202C PRESS  TOOL    KIT IN2</t>
  </si>
  <si>
    <t>40000 пресс циклов; поставляется без тисков; 2 аккумулятора; з/у; вес 1,8; кейс</t>
  </si>
  <si>
    <t>4002395003037</t>
  </si>
  <si>
    <t>4933443095</t>
  </si>
  <si>
    <t>Акк. пресс-инструмент M12 HPT-202C M-KIT (Li-Ion2Ач)</t>
  </si>
  <si>
    <t>M12HPT202C PRESS  TOOL    M   IN2</t>
  </si>
  <si>
    <t>40000 пресс циклов; поставляется с клещами профиль М; 2 аккумулятора; з/у; вес 1,8; кейс</t>
  </si>
  <si>
    <t>4002395003044</t>
  </si>
  <si>
    <t>4933443100</t>
  </si>
  <si>
    <t>Акк. пресс-инструмент M12 HPT-202C V-KIT (Li-Ion2Ач)</t>
  </si>
  <si>
    <t>M12HPT202C PRESS  TOOL    V   IN2</t>
  </si>
  <si>
    <t>40000 пресс циклов; поставляется с клещами профиль V; 2 аккумулятора; з/у; вес 1,8; кейс</t>
  </si>
  <si>
    <t>4002395003051</t>
  </si>
  <si>
    <t>4933443105</t>
  </si>
  <si>
    <t>Акк. пресс-инструмент M12 HPT-202C TH-KIT (Li-Ion2Ач)</t>
  </si>
  <si>
    <t>M12HPT202C PRESS  TOOL    TH  IN2</t>
  </si>
  <si>
    <t>40000 пресс циклов; поставляется с клещами профиль TH; 2 аккумулятора; з/у; вес 1,8; кейс</t>
  </si>
  <si>
    <t>4002395003068</t>
  </si>
  <si>
    <t>4933443110</t>
  </si>
  <si>
    <t>Акк. пресс-инструмент M12 HPT-202C U-KIT (Li-Ion2Ач)</t>
  </si>
  <si>
    <t>M12HPT202C PRESS  TOOL    U   IN2</t>
  </si>
  <si>
    <t>40000 пресс циклов; поставляется с клещами профиль U; 2 аккумулятора; з/у; вес 1,8; кейс</t>
  </si>
  <si>
    <t>4002395003075</t>
  </si>
  <si>
    <t>M12HPT-202CV-SET2</t>
  </si>
  <si>
    <t>4933459382</t>
  </si>
  <si>
    <t>Акк. пресс-инструмент M12HPT-202C V-SET2 PRESSTOOL IN2</t>
  </si>
  <si>
    <t>M12HPT202C VSET2 PRESSTOOL IN2</t>
  </si>
  <si>
    <t>4058546010430</t>
  </si>
  <si>
    <t>49_Фены</t>
  </si>
  <si>
    <t>M12SI-0</t>
  </si>
  <si>
    <t>4933459760</t>
  </si>
  <si>
    <t>Акк. паяльник M12 SI-0</t>
  </si>
  <si>
    <t>M12SI0 SOLDERING IRON XXX</t>
  </si>
  <si>
    <t>Напряжение 12В; аккумулятор 2Ач; Мощность 90Вт; максимальная температура 400°C; картон</t>
  </si>
  <si>
    <t>https://ru.milwaukeetool.eu/ru-ru/m12-субкомпактныи-паяльник/m12-si/</t>
  </si>
  <si>
    <t>4058546029326</t>
  </si>
  <si>
    <t>M12SI-201C</t>
  </si>
  <si>
    <t>4933459761</t>
  </si>
  <si>
    <t>Акк. паяльник M12 SI-201C (Li-Ion2Ач)</t>
  </si>
  <si>
    <t>M12SI201C SOLDERING IRON IN2</t>
  </si>
  <si>
    <t>Напряжение 12В; аккумулятор 2Ач; Мощность 90Вт; максимальная температура 400°C; 1 аккумулятор; з/у; вес 0,5кг; кейс</t>
  </si>
  <si>
    <t>4058546029333</t>
  </si>
  <si>
    <t>56_Прочистка труб</t>
  </si>
  <si>
    <t>03_Ручные прочистные машины</t>
  </si>
  <si>
    <t>M12BDC6-0C</t>
  </si>
  <si>
    <t>4933451634</t>
  </si>
  <si>
    <t>Акк. прочистная машина M12 BDC6-0C</t>
  </si>
  <si>
    <t>M12BDC60C BTY. DRAINCLEANER XXX</t>
  </si>
  <si>
    <t>Скорость 0-500 об/мин; максимальный диаметр трубы 50 мм; диаметр тросика 6мм; длина тросика 7.6м; ведро ёмкость 22л; картон</t>
  </si>
  <si>
    <t>https://ru.milwaukeetool.eu/ru-ru/m12-субкомпактная-прочистная-машина-с-тросиком-6-мм/m12-bdc6/</t>
  </si>
  <si>
    <t>4002395141616</t>
  </si>
  <si>
    <t>M12BDC6-202C</t>
  </si>
  <si>
    <t>4933451635</t>
  </si>
  <si>
    <t>Акк. прочистная машина M12 BDC6-202C (Li-Ion2Ач)</t>
  </si>
  <si>
    <t>M12BDC6202C BTY. DRAINCLEANER IN2</t>
  </si>
  <si>
    <t>4002395141623</t>
  </si>
  <si>
    <t>M12BDC8-0C</t>
  </si>
  <si>
    <t>4933451632</t>
  </si>
  <si>
    <t>Акк. прочистная машина M12 BDC8-0C</t>
  </si>
  <si>
    <t>M12BDC80C BTY. DRAINCLEANER XXX</t>
  </si>
  <si>
    <t>Скорость 0-500 об/мин; максимальный диаметр трубы 60 мм; диаметр тросика 8мм; длина тросика 7.6м; ведро ёмкость 22л; картон</t>
  </si>
  <si>
    <t>https://ru.milwaukeetool.eu/ru-ru/m12-субкомпактная-прочистная-машина-с-тросиком-8-мм/m12-bdc8/</t>
  </si>
  <si>
    <t>4002395140992</t>
  </si>
  <si>
    <t>M12BDC8-202C</t>
  </si>
  <si>
    <t>4933451633</t>
  </si>
  <si>
    <t>Акк. прочистная машина M12 BDC8-202C (Li-Ion2Ач)</t>
  </si>
  <si>
    <t>M12BDC8202C BTY. DRAINCLEANER IN2</t>
  </si>
  <si>
    <t>4002395141609</t>
  </si>
  <si>
    <t>61_Диагностика и инспекция</t>
  </si>
  <si>
    <t>14_Локаторы</t>
  </si>
  <si>
    <t>M12PL-0C</t>
  </si>
  <si>
    <t>4933471995</t>
  </si>
  <si>
    <t>Акк. локатор M12 PL-0C</t>
  </si>
  <si>
    <t>M12PL-0C M12 PLUMBING LOCATOR 0 BOX XXX</t>
  </si>
  <si>
    <t>В комплекте: аккумулятор 2 Ач, з/у; кейс</t>
  </si>
  <si>
    <t>https://ru.milwaukeetool.eu/ru-ru/m12-локатор/m12-pl/</t>
  </si>
  <si>
    <t>4058546298944</t>
  </si>
  <si>
    <t>M12PL-201C</t>
  </si>
  <si>
    <t>4933478615</t>
  </si>
  <si>
    <t>Акк. локатор M12 PL-201C</t>
  </si>
  <si>
    <t>M12PL-201C PLUMBING LOCATOR 0 IN BOX XXX</t>
  </si>
  <si>
    <t>Размер экрана 4.3; Частота трассировки 33, 83; ‎Частота зонда 512, 640, 33; 1 x M12 B2 Аккумуляторный набор, C12 C Зарядное устройство, Кейс</t>
  </si>
  <si>
    <t>4058546348083</t>
  </si>
  <si>
    <t>80_Прочие инструменты</t>
  </si>
  <si>
    <t>11_Прочее</t>
  </si>
  <si>
    <t>M12AF-0</t>
  </si>
  <si>
    <t>4933478228</t>
  </si>
  <si>
    <t>Акк. вентилятор M12AF-0</t>
  </si>
  <si>
    <t>M12AF-0 AIR FAN IN2</t>
  </si>
  <si>
    <t>Объем воздуха 1 (м³/мин) 12.4; Скорость воздушного потока [м в мин] 600/ 400/ 300; Поставляется без аккумуляторов, Поставляется без зарядного устройства, Поставляется без кейса или сумки</t>
  </si>
  <si>
    <t>4058546344054</t>
  </si>
  <si>
    <t>M12BPRT-0</t>
  </si>
  <si>
    <t>4933464404</t>
  </si>
  <si>
    <t>Акк. заклепочник M12 BPRT-0</t>
  </si>
  <si>
    <t>M12BPRT0 BRUSHED POP RIVET TOOL XXX</t>
  </si>
  <si>
    <t>Тоже что и M12 BPRT, но без аккумуляторов и зарядного устройства</t>
  </si>
  <si>
    <t>https://ru.milwaukeetool.eu/ru-ru/m12-субкомпактныи-заклепочник/m12-bprt/</t>
  </si>
  <si>
    <t>4058546223496</t>
  </si>
  <si>
    <t>M12BPRT-201X</t>
  </si>
  <si>
    <t>4933464405</t>
  </si>
  <si>
    <t>Акк. заклепочник M12 BPRT-201X (Li-Ion2Ач)</t>
  </si>
  <si>
    <t>M12BPRT201X BRUSHED POP RIVET TOOL IN2</t>
  </si>
  <si>
    <t>4типа заклепок (2.4,3.2,4.0,4.8мм) ; длина 20,3мм; сила тяги 9000Нм; 1 аккумулятор; з/у; HD кейс</t>
  </si>
  <si>
    <t>4058546223502</t>
  </si>
  <si>
    <t>M12CC-0</t>
  </si>
  <si>
    <t>4933431600</t>
  </si>
  <si>
    <t>Акк. кабелерез M12 CC-0</t>
  </si>
  <si>
    <t>M12CC0          CABLE CUTTER        XXX</t>
  </si>
  <si>
    <t>Макс. диаметр реза 32мм; усилие 32кН; 2 скорости; вес 2,6; без аккумулятора и з/у; картон</t>
  </si>
  <si>
    <t>https://ru.milwaukeetool.eu/ru-ru/м12-субкомпактныи-кабелерез/m12-cc/</t>
  </si>
  <si>
    <t>4002395242832</t>
  </si>
  <si>
    <t>M12GG-0</t>
  </si>
  <si>
    <t>4933440435</t>
  </si>
  <si>
    <t>Шприц для смазки M12 GG-0</t>
  </si>
  <si>
    <t>M12GG0      GREASE GUN              XXX</t>
  </si>
  <si>
    <t>Максимальное давление 562Бар; картон</t>
  </si>
  <si>
    <t>https://ru.milwaukeetool.eu/ru-ru/м12-субкомпактныи-смазочныи-пистолет/m12-gg/</t>
  </si>
  <si>
    <t>4002395000951</t>
  </si>
  <si>
    <t>M12GG-401B</t>
  </si>
  <si>
    <t>4933441675</t>
  </si>
  <si>
    <t>Шприц для смазки M12 GG-401B (Li-Ion4Ач)</t>
  </si>
  <si>
    <t>M12GG401B      GREASE GUN           IN2</t>
  </si>
  <si>
    <t>Максимальное давление 562Бар; 1 аккумулятор; зарядное устройство; Вес 3,2; сумка</t>
  </si>
  <si>
    <t>4002395001903</t>
  </si>
  <si>
    <t>M14</t>
  </si>
  <si>
    <t>90_Прочие</t>
  </si>
  <si>
    <t>M14B</t>
  </si>
  <si>
    <t>4932352665</t>
  </si>
  <si>
    <t>Аккумулятор M14 B (Li-Ion1.5Ач)</t>
  </si>
  <si>
    <t>M14B    BATTERY PACK    1.5AH VP MED XXX</t>
  </si>
  <si>
    <t>Напряжение 14 В; емкость 1.5Ач; Li-Ion; блистер</t>
  </si>
  <si>
    <t>https://ru.milwaukeetool.eu/ru-ru/m14-15-aч-аккумулятор/m14-b/</t>
  </si>
  <si>
    <t>4002395373239</t>
  </si>
  <si>
    <t>M14B4</t>
  </si>
  <si>
    <t>4932430323</t>
  </si>
  <si>
    <t>Аккумулятор M14 B4 (Li-Ion4Ач)</t>
  </si>
  <si>
    <t>M14B4 LIION BATTERY PACK 4.0AH XXX</t>
  </si>
  <si>
    <t>Напряжение 14 В; емкость 4Ач; Li-Ion; блистер</t>
  </si>
  <si>
    <t>https://ru.milwaukeetool.eu/ru-ru/m14-b4/m14-b4/</t>
  </si>
  <si>
    <t>4002395379842</t>
  </si>
  <si>
    <t>MXL14.4</t>
  </si>
  <si>
    <t>4932399413</t>
  </si>
  <si>
    <t>Аккумулятор MXL 14.4 3A NiMH Milwaukee</t>
  </si>
  <si>
    <t>MXL14.4 BATTERY PACK 3.0AH P1 XXX</t>
  </si>
  <si>
    <t>Напряжение 14,4В; емкость 3Ач; NiMH; картон</t>
  </si>
  <si>
    <t>4002395360321</t>
  </si>
  <si>
    <t>JP</t>
  </si>
  <si>
    <t>M18</t>
  </si>
  <si>
    <t>13_M18 щеточные</t>
  </si>
  <si>
    <t>HD18PD-0</t>
  </si>
  <si>
    <t>4933446925</t>
  </si>
  <si>
    <t>Акк. дрель/ш. HD18 PD-0</t>
  </si>
  <si>
    <t>HD18PD0 BATT. PERCUSSION DRILL  XXX</t>
  </si>
  <si>
    <t>Без аккумуляторов и зарядного устройства; 1/2 скорость 0-450/0-1800 об/мин; функция удара; крутящий момент 85Нм; вес 2,5; картон</t>
  </si>
  <si>
    <t>https://ru.milwaukeetool.eu/ru-ru/m18-ударная-дрель/hd18-pd/</t>
  </si>
  <si>
    <t>4002395005666</t>
  </si>
  <si>
    <t>12_M18 бесщёточные</t>
  </si>
  <si>
    <t>M18BLPD2-0X</t>
  </si>
  <si>
    <t>4933464516</t>
  </si>
  <si>
    <t>Акк. дрель/ш. M18 BLPD2-0X</t>
  </si>
  <si>
    <t>M18BLPD20X BRUSHL.PERC.DRILL XXX</t>
  </si>
  <si>
    <t>Поставляется без аккумуляторов и зарядного устройства; Бесщеточный двигатель; 1/2 скорость 0-550/0-1800 об/мин; частота ударов 0-28800 уд/мин; крутящий момент 82Нм; HD кейс</t>
  </si>
  <si>
    <t>https://ru.milwaukeetool.eu/ru-ru/m18-бесщеточная-ударная-дрель/m18-blpd2/</t>
  </si>
  <si>
    <t>4058546224615</t>
  </si>
  <si>
    <t>M18BLPD2-502X</t>
  </si>
  <si>
    <t>4933464517</t>
  </si>
  <si>
    <t>Акк. дрель/ш. M18 BLPD2-502X (Li-Ion5Ач)</t>
  </si>
  <si>
    <t>M18BLPD2502X BRUSHL.PERC.DRILL IN2</t>
  </si>
  <si>
    <t>Бесщеточный двигатель; 1/2 скорость 0-550/0-1800 об/мин; частота ударов 0-28800 уд/мин; крутящий момент 82Нм; 2 аккумулятора; з/у; вес 2кг; HD кейс</t>
  </si>
  <si>
    <t>4058546224622</t>
  </si>
  <si>
    <t>M18BPD-0</t>
  </si>
  <si>
    <t>4933443500</t>
  </si>
  <si>
    <t>Акк. дрель/ш. M18 BPD-0</t>
  </si>
  <si>
    <t>M18BPD0         BTY.PERCUSS.DRILL   XXX</t>
  </si>
  <si>
    <t>1/2 скорость 0-450/0-1800 об/мин; функция удара; крутящий момент 50Нм; картон</t>
  </si>
  <si>
    <t>https://ru.milwaukeetool.eu/ru-ru/м18-компактная-ударная-дрель/m18-bpd/</t>
  </si>
  <si>
    <t>4002395003143</t>
  </si>
  <si>
    <t>M18BPD-202C</t>
  </si>
  <si>
    <t>4933443515</t>
  </si>
  <si>
    <t>Акк. дрель/ш. M18 BPD-202C (Li-Ion2Ач)</t>
  </si>
  <si>
    <t>M18BPD202C     BTY.PERCUSS.DRILL    IN2</t>
  </si>
  <si>
    <t>1/2 скорость 0-450/0-1800 об/мин; функция удара; крутящий момент 50Нм; 2 аккумулятора; з/у; вес 1,9; кейс</t>
  </si>
  <si>
    <t>4002395003167</t>
  </si>
  <si>
    <t>M18BPD-402C</t>
  </si>
  <si>
    <t>4933443520</t>
  </si>
  <si>
    <t>Акк. дрель/ш. M18 BPD-402C (Li-Ion4Ач)</t>
  </si>
  <si>
    <t>M18BPD402C 230V BTY.PERCUSS.DRILL   IN2</t>
  </si>
  <si>
    <t>1/2 скорость 0-450/0-1800 об/мин; функция удара; крутящий момент 60Нм; 2 аккумулятора; з/у; вес 2,1; кейс</t>
  </si>
  <si>
    <t>4002395003174</t>
  </si>
  <si>
    <t>M18CBLPD-0</t>
  </si>
  <si>
    <t>4933464319</t>
  </si>
  <si>
    <t>Акк. дрель/ш. M18 CBLPD-0</t>
  </si>
  <si>
    <t>M18CBLPD0 BRUSHL.PERCUSION DRILL  XXX</t>
  </si>
  <si>
    <t>Бесщеточный двигатель; 1/2 скорость 0-500/0-1800 об/мин; функция удара; крутящий момент 60Нм; без аккумулятора и з/у; вес 1,5; патрон 13мм; картон</t>
  </si>
  <si>
    <t>https://ru.milwaukeetool.eu/ru-ru/m18-компактная-бесщеточная-ударная-дрель/m18-cblpd/</t>
  </si>
  <si>
    <t>4058546222642</t>
  </si>
  <si>
    <t>M18CBLPD-202C</t>
  </si>
  <si>
    <t>4933464320</t>
  </si>
  <si>
    <t>Акк. дрель/ш. M18 CBLPD-202C (Li-Ion2Ач)</t>
  </si>
  <si>
    <t>M18CBLPD202C BRUSHL.PERC.DRILL  IN2</t>
  </si>
  <si>
    <t>Бесщеточный двигатель; 1/2 скорость 0-500/0-1800 об/мин; функция удара; крутящий момент 60Нм; 2 аккумулятора; з/у; вес 1,5; патрон 13мм; кейс</t>
  </si>
  <si>
    <t>4058546222659</t>
  </si>
  <si>
    <t>M18CBLPD-402C</t>
  </si>
  <si>
    <t>4933464537</t>
  </si>
  <si>
    <t>Акк. дрель/ш. M18 CBLPD-402C (Li-Ion4Ач)</t>
  </si>
  <si>
    <t>M18CBLPD402C BRUSHL.PERC.DRILL  IN2</t>
  </si>
  <si>
    <t>4058546224820</t>
  </si>
  <si>
    <t>M18CBLPD-422C</t>
  </si>
  <si>
    <t>4933472116</t>
  </si>
  <si>
    <t>Набор инструментов M18 CBLPD-422C</t>
  </si>
  <si>
    <t>M18CBLPD422C COMP BLESS POWERPACK IN2</t>
  </si>
  <si>
    <t>Ударная выгода (скидка до 20%) Предложение огранич.</t>
  </si>
  <si>
    <t>4058546325121</t>
  </si>
  <si>
    <t>11_M18 FUEL</t>
  </si>
  <si>
    <t>M18FPD2-0X</t>
  </si>
  <si>
    <t>4933464263</t>
  </si>
  <si>
    <t>Акк. дрель/ш. M18FPD2-0X (кейс HD BOX)</t>
  </si>
  <si>
    <t>M18FPD20X FUEL PERCUSSION DRILL XXX</t>
  </si>
  <si>
    <t>Бесщеточный двигатель POWERSTATE; 1/2 скорость 0-550/0-2000 об/мин; макс. диаметр сверления в дереве 89мм/стали 16мм/ каменной кладке 16мм; функция удара; крутящий момент 135Нм; без аккумулятора и з/у; вес 2,2; патрон 13мм; HD кейс</t>
  </si>
  <si>
    <t>https://ru.milwaukeetool.eu/ru-ru/m18-fuel-ударная-дрель/m18-fpd2/</t>
  </si>
  <si>
    <t>4058546222086</t>
  </si>
  <si>
    <t>M18FPD2-502X</t>
  </si>
  <si>
    <t>4933464264</t>
  </si>
  <si>
    <t>Акк. дрель/ш. M18 FPD2-502X FUEL (Li-Ion5Ач)</t>
  </si>
  <si>
    <t>M18FPD2502X FUEL PERCUSSION DRILL IN2</t>
  </si>
  <si>
    <t>Бесщеточный двигатель POWERSTATE; 1/2 скорость 0-550/0-2000 об/мин; макс. диаметр сверления в дереве 89мм/стали 16мм/ каменной кладке 16мм; функция удара; крутящий момент 135Нм; 2 аккумулятора; турбо з/у M12-18 FC; вес 2,2; патрон 13мм; HD кейс</t>
  </si>
  <si>
    <t>4058546222093</t>
  </si>
  <si>
    <t>M18ONEPD2-0X</t>
  </si>
  <si>
    <t>4933464526</t>
  </si>
  <si>
    <t>Акк. дрель/ш. M18 ONEPD2-0X FUEL ONE-KEY</t>
  </si>
  <si>
    <t>M18ONEPD20X ONE KEY PERC. DRILL XXX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</si>
  <si>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1/2 скорость 550/2000 об/мин; частота ударов 0-32000 уд/мин; крутящий момент 135Нм; HD кейс</t>
  </si>
  <si>
    <t>https://ru.milwaukeetool.eu/ru-ru/m18-fuel-one-key-ударная-дрель/m18-onepd2/</t>
  </si>
  <si>
    <t>4058546224714</t>
  </si>
  <si>
    <t>M18ONEPD2-502X</t>
  </si>
  <si>
    <t>4933464527</t>
  </si>
  <si>
    <t>Акк. дрель/ш. M18 ONEPD2-502X FUEL ONE-KEY (Li-Ion5Ач)</t>
  </si>
  <si>
    <t>M18ONEPD2502X ONE KEY PERC. DRILL IN2</t>
  </si>
  <si>
    <t>POWERSTATE Бесщеточный двигатель; ONE-KEY технология предустановки характеристик через Bluetooth и специальное ПО; 1/2 скорость 550/2000 об/мин; частота ударов 0-32000 уд/мин; крутящий момент 135Нм; 2 аккумулятора; турбо з/у M12-18 FC; вес 2,1; HD кейс</t>
  </si>
  <si>
    <t>4058546224721</t>
  </si>
  <si>
    <t>C18RAD-0</t>
  </si>
  <si>
    <t>4933427189</t>
  </si>
  <si>
    <t>Акк. угловая дрель C18 RAD-0</t>
  </si>
  <si>
    <t>C18RAD0 M18 COMP RIGHT ANGLE DRL    XXX</t>
  </si>
  <si>
    <t>Скорость 0-1500 об/мин; крутящий момент 20Нм; вес 1,9; картон</t>
  </si>
  <si>
    <t>https://ru.milwaukeetool.eu/ru-ru/м18-компактная-угловая-дрель/c18-rad/</t>
  </si>
  <si>
    <t>4002395239085</t>
  </si>
  <si>
    <t>M18BDD-0</t>
  </si>
  <si>
    <t>4933443530</t>
  </si>
  <si>
    <t>Акк. дрель/ш. M18 BDD-0</t>
  </si>
  <si>
    <t>M18BDD0  BTY. DRILL DRIVER XXX</t>
  </si>
  <si>
    <t>1/2 скорость 0-450/0-1800 об/мин; крутящий момент 50Нм; картон</t>
  </si>
  <si>
    <t>https://ru.milwaukeetool.eu/ru-ru/м18-компактная-дрель-шуруповерт/m18-bdd/</t>
  </si>
  <si>
    <t>4002395003198</t>
  </si>
  <si>
    <t>M18BDD-202C</t>
  </si>
  <si>
    <t>4933443555</t>
  </si>
  <si>
    <t>Акк. дрель/ш. M18 BDD-202C (Li-Ion2Ач)</t>
  </si>
  <si>
    <t>M18BDD202C 230V BTY. DRILL/SCREWDR. IN2</t>
  </si>
  <si>
    <t>1/2 скорость 0-450/0-1800 об/мин; крутящий момент 50Нм; 2 аккумулятора; з/у; вес 1,8; кейс</t>
  </si>
  <si>
    <t>4002395003204</t>
  </si>
  <si>
    <t>M18BDD-402C</t>
  </si>
  <si>
    <t>4933443565</t>
  </si>
  <si>
    <t>Акк. дрель/ш. M18 BDD-402C (Li-Ion4Ач)</t>
  </si>
  <si>
    <t>M18BDD402C 230V BTY. DRILL/SCREWDR. IN2</t>
  </si>
  <si>
    <t>1/2 скорость 0-450/0-1800 об/мин; крутящий момент 60Нм; 2 аккумулятора; з/у; вес 2,0; кейс</t>
  </si>
  <si>
    <t>4002395003228</t>
  </si>
  <si>
    <t>M18BLDD2-0X</t>
  </si>
  <si>
    <t>4933464514</t>
  </si>
  <si>
    <t>Акк. дрель/ш. M18 BLDD2-0X</t>
  </si>
  <si>
    <t>M18BLDD20X BRUSHL. DRILL DRIVER XXX</t>
  </si>
  <si>
    <t>Поставляется без аккумуляторов и зарядного устройства; Бесщеточный двигатель; 1/2 скорость 0-550/0-1800 об/мин; крутящий момент 82Нм; HD кейс</t>
  </si>
  <si>
    <t>https://ru.milwaukeetool.eu/ru-ru/m18-бесщеточная-дрель-шуруповерт/m18-bldd2/</t>
  </si>
  <si>
    <t>4058546224592</t>
  </si>
  <si>
    <t>M18BLDD2-502X</t>
  </si>
  <si>
    <t>4933464515</t>
  </si>
  <si>
    <t>Акк. дрель/ш. M18 BLDD2-502X (Li-Ion5Ач)</t>
  </si>
  <si>
    <t>M18BLDD2502X BRUSHL. DRILL DRIVER IN2</t>
  </si>
  <si>
    <t>Бесщеточный двигатель; 1/2 скорость 0-550/0-1800 об/мин; крутящий момент 82Нм; 2 аккумулятора; з/у; вес 2кг; HD кейс</t>
  </si>
  <si>
    <t>4058546224608</t>
  </si>
  <si>
    <t>M18CBLDD-0</t>
  </si>
  <si>
    <t>4933464316</t>
  </si>
  <si>
    <t>Акк. дрель/ш. M18 CBLDD-0</t>
  </si>
  <si>
    <t>M18CBLDD0 COMP.BRUSHL.DRILL DRIVER XXX</t>
  </si>
  <si>
    <t>Бесщеточный двигатель; 1/2 скорость 0-500/0-1800 об/мин; крутящий момент 60Нм; без аккумулятора и з/у; вес 1,5; патрон 13мм; картон</t>
  </si>
  <si>
    <t>https://ru.milwaukeetool.eu/ru-ru/m18-компактная-бесщеточная-дрель-шуруповерт/m18-cbldd/</t>
  </si>
  <si>
    <t>4058546222611</t>
  </si>
  <si>
    <t>M18CBLDD-202C</t>
  </si>
  <si>
    <t>4933464317</t>
  </si>
  <si>
    <t>Акк. дрель/ш. M18 CBLDD-202C (Li-Ion2Ач)</t>
  </si>
  <si>
    <t>M18CBLDD202C BRUSHL.DRILL DRIVER IN2</t>
  </si>
  <si>
    <t>Бесщеточный двигатель; 1/2 скорость 0-500/0-1800 об/мин; крутящий момент 60Нм; 2 аккумулятора; з/у; вес 1,5; патрон 13мм; кейс</t>
  </si>
  <si>
    <t>4058546222628</t>
  </si>
  <si>
    <t>M18CBLDD-402C</t>
  </si>
  <si>
    <t>4933464539</t>
  </si>
  <si>
    <t>Акк. дрель/ш. M18 CBLDD-402C (Li-Ion4Ач)</t>
  </si>
  <si>
    <t>M18CBLDD402C BRUSHL.DRILL DRIVER IN2</t>
  </si>
  <si>
    <t>4058546224844</t>
  </si>
  <si>
    <t>M18CRAD2-0X</t>
  </si>
  <si>
    <t>4933471641</t>
  </si>
  <si>
    <t>Акк. компактная угловая дрель M18CRAD2-0X FUEL</t>
  </si>
  <si>
    <t>M18CRAD2-0X GEN2 FUEL 1/2" HOLEHAWG XXX</t>
  </si>
  <si>
    <t>крутящий момент (Нм) 30; Патрон (мм) 13;(об/мин) 0 - 1500; Поставляется без аккумуляторов; Динакейс</t>
  </si>
  <si>
    <t>https://ru.milwaukeetool.eu/ru-ru/m18-fuel-угловая-дрель/m18-crad2/</t>
  </si>
  <si>
    <t>4058546295400</t>
  </si>
  <si>
    <t>M18FDD2-0X</t>
  </si>
  <si>
    <t>4933464266</t>
  </si>
  <si>
    <t>Акк. дрель/ш. M18FDD2-0X (кейс HD BOX)</t>
  </si>
  <si>
    <t>M18FDD20X FUEL DRILL DRIVER XXX</t>
  </si>
  <si>
    <t>Бесщеточный двигатель POWERSTATE; 1/2 скорость 0-550/0-2000 об/мин; макс. диаметр сверления в дереве 89мм/стали 16мм; крутящий момент 135Нм; без аккумулятора и з/у; вес 2,2; патрон 13мм; HD кейс</t>
  </si>
  <si>
    <t>https://ru.milwaukeetool.eu/ru-ru/m18-fuel-дрель-шуруповерт/m18-fdd2/</t>
  </si>
  <si>
    <t>4058546222116</t>
  </si>
  <si>
    <t>M18FDD2-502X</t>
  </si>
  <si>
    <t>4933464267</t>
  </si>
  <si>
    <t>Акк. дрель/ш. M18 FDD2-502X FUEL (Li-Ion5Ач)</t>
  </si>
  <si>
    <t>M18FDD2502X FUEL DRILL DRIVER IN2</t>
  </si>
  <si>
    <t>Бесщеточный двигатель POWERSTATE; 1/2 скорость 0-550/0-2000 об/мин; макс. диаметр сверления в дереве 89мм/стали 16мм; крутящий момент 135Нм; 2 аккумулятора; турбо з/у M12-18 FC; вес 2,2; патрон 13мм; HD кейс</t>
  </si>
  <si>
    <t>4058546222123</t>
  </si>
  <si>
    <t>M18FRAD2-0</t>
  </si>
  <si>
    <t>4933471207</t>
  </si>
  <si>
    <t>Акк. угловая дрель M18 FRAD2-0 FUEL</t>
  </si>
  <si>
    <t>M18 FUEL 
SuperHawg</t>
  </si>
  <si>
    <t>крутящий момент (Нм) 122; Патрон (мм) 13; (1 п.) (об/мин) 0 - 500; (2 п.) (об/мин) 0 - 1550; Поставляется без аккумуляторов; без кейса или сумки</t>
  </si>
  <si>
    <t>https://ru.milwaukeetool.eu/ru-ru/m18-fuel-super-hawg-2-скоростная-угловая-дрель-2-го-поколения/m18-frad2/</t>
  </si>
  <si>
    <t>4058546288358</t>
  </si>
  <si>
    <t>M18ONEDD2-0X</t>
  </si>
  <si>
    <t>4933464524</t>
  </si>
  <si>
    <t>Акк. дрель/ш. M18 ONEDD2-0X FUEL ONE-KEY</t>
  </si>
  <si>
    <t>M18ONEDD20X ONE KEY DRILL DRIVER XXX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</si>
  <si>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1/2 скорость 550/2000 об/мин; крутящий момент 135Нм; HD кейс</t>
  </si>
  <si>
    <t>https://ru.milwaukeetool.eu/ru-ru/m18-fuel-one-key-дрель-шуруповерт/m18-onedd2/</t>
  </si>
  <si>
    <t>4058546224691</t>
  </si>
  <si>
    <t>M18ONEDD2-502X</t>
  </si>
  <si>
    <t>4933464525</t>
  </si>
  <si>
    <t>Акк. дрель/ш. M18 ONEDD2-502X FUEL ONE-KEY (Li-Ion5Ач)</t>
  </si>
  <si>
    <t>M18ONEDD2502X ONE KEY DRILL DRIVER IN2</t>
  </si>
  <si>
    <t>POWERSTATE Бесщеточный двигатель; ONE-KEY технология предустановки характеристик через Bluetooth и специальное ПО; 1/2 скорость 550/2000 об/мин; крутящий момент 135Нм; 2 аккумулятора; турбо з/у M12-18 FC; вес 2,1; HD кейс</t>
  </si>
  <si>
    <t>4058546224707</t>
  </si>
  <si>
    <t>M18FSG-0X</t>
  </si>
  <si>
    <t>4933459201</t>
  </si>
  <si>
    <t>Акк. шуруповерт для гипсокартона M18 FSG-0X FUEL</t>
  </si>
  <si>
    <t>M18FSG0X FUEL Drywall Screw Gun XXX</t>
  </si>
  <si>
    <t>Бесщеточный двигатель POWERSTATE; скорость 0-4500 об/мин; шурупы 25-55мм; АВТО старт; магазин СА55; кейс HD BOX</t>
  </si>
  <si>
    <t>https://ru.milwaukeetool.eu/ru-ru/m18-fuel-шуруповерт-для-гипсокартона/m18-fsg/</t>
  </si>
  <si>
    <t>4002395289967</t>
  </si>
  <si>
    <t>M18FSGC-202X</t>
  </si>
  <si>
    <t>4933459199</t>
  </si>
  <si>
    <t>Акк. шуруповерт для гипсокартона M18 FSGC-202X FUEL (Li-Ion2Ач)</t>
  </si>
  <si>
    <t>M18FSGC202X  FUEL Drywall Screw Gun IN2</t>
  </si>
  <si>
    <t>Бесщеточный двигатель POWERSTATE; скорость 0-4500 об/мин; шурупы 25-55мм; АВТО старт; магазин СА55; 2 аккумулятора; турбо з/у М12-18FC; вес2.0; кейс HD BOX</t>
  </si>
  <si>
    <t>https://ru.milwaukeetool.eu/ru-ru/m18-fuel-шуруповерт-для-гипсокартона-с-магазином/m18-fsgc/</t>
  </si>
  <si>
    <t>4002395289943</t>
  </si>
  <si>
    <t>HD18HIW-0</t>
  </si>
  <si>
    <t>4933416195</t>
  </si>
  <si>
    <t>Акк. гайковерт HD18 HIW-0</t>
  </si>
  <si>
    <t>HD18HIW0        BATT. IMPACT WRENCH XXX</t>
  </si>
  <si>
    <t>Хвостовик SQ 1/2"(пин); крутящий момент 640Нм; картон</t>
  </si>
  <si>
    <t>https://ru.milwaukeetool.eu/ru-ru/м18импульсныи-гаиковерт-с-фиксациеи-пином/hd18-hiw/</t>
  </si>
  <si>
    <t>4002395236879</t>
  </si>
  <si>
    <t>HD18HIW-402C</t>
  </si>
  <si>
    <t>4933441260</t>
  </si>
  <si>
    <t>Акк. гайковерт HD18 HIW-402С (Li-Ion4Ач)</t>
  </si>
  <si>
    <t>HD18HIW402C BATT. IMPACT WRENCH    IN2</t>
  </si>
  <si>
    <t>Хвостовик SQ 1/2"(пин); крутящий момент 640Нм; 2 аккумулятора; з/у; вес 3,0; кейс</t>
  </si>
  <si>
    <t>До окончания складских запасов</t>
  </si>
  <si>
    <t>4002395001330</t>
  </si>
  <si>
    <t>HD18HIWF-0</t>
  </si>
  <si>
    <t>4933441794</t>
  </si>
  <si>
    <t>Акк. гайковерт HD18 HIWF-0</t>
  </si>
  <si>
    <t>HD18HIWF0     BTY.IMPACT WRENCH     XXX</t>
  </si>
  <si>
    <t>Хвостовик SQ 1/2"(кольцо); крутящий момент 640Нм; кейс</t>
  </si>
  <si>
    <t>4002395002313</t>
  </si>
  <si>
    <t>M18BID-0</t>
  </si>
  <si>
    <t>4933443570</t>
  </si>
  <si>
    <t>Акк. винтоверт M18 BID-0</t>
  </si>
  <si>
    <t>M18BID0 BTY.IMPACT DRIVER  XXX</t>
  </si>
  <si>
    <t>Патрон HEX 1/4"; крутящий момент 180Нм; картон</t>
  </si>
  <si>
    <t>https://ru.milwaukeetool.eu/ru-ru/м18-компактныи-импульсныи-винтоверт-8243;-hex/m18-bid/</t>
  </si>
  <si>
    <t>4002395003235</t>
  </si>
  <si>
    <t>M18BID-402C</t>
  </si>
  <si>
    <t>4933443580</t>
  </si>
  <si>
    <t>Акк. винтоверт M18 BID-402C (Li-Ion4Ач)</t>
  </si>
  <si>
    <t>M18BID402C 230V BTY.IMPACT DRIVER   IN2</t>
  </si>
  <si>
    <t>Патрон HEX 1/4"; крутящий момент 180Нм; 2 аккумулятора; з/у; вес 1,7; кейс</t>
  </si>
  <si>
    <t>4002395003242</t>
  </si>
  <si>
    <t>M18BIW12-0</t>
  </si>
  <si>
    <t>4933443590</t>
  </si>
  <si>
    <t>Акк. гайковерт M18 BIW12-0</t>
  </si>
  <si>
    <t>M18BIW120   BTY.IMPACT WRENCH       XXX</t>
  </si>
  <si>
    <t>Хвостовик SQ 1/2"(пин); крутящий момент 240Нм; картон</t>
  </si>
  <si>
    <t>https://ru.milwaukeetool.eu/ru-ru/м18-импульсныи-гаиковерт-с-хвостовиком-189;-8243;/m18-biw12/</t>
  </si>
  <si>
    <t>4002395003266</t>
  </si>
  <si>
    <t>M18BIW12-402C</t>
  </si>
  <si>
    <t>4933443607</t>
  </si>
  <si>
    <t>Акк. гайковерт M18 BIW12-402C (Li-Ion4Ач)</t>
  </si>
  <si>
    <t>M18BIW12402C    BTY.IMPACT WRENCH   IN2</t>
  </si>
  <si>
    <t>Хвостовик SQ 1/2"(пин); крутящий момент 240Нм; 2 аккумулятора; з/у; вес 1,9; кейс</t>
  </si>
  <si>
    <t>4002395003280</t>
  </si>
  <si>
    <t>M18BIW38-0</t>
  </si>
  <si>
    <t>4933443600</t>
  </si>
  <si>
    <t>Акк. гайковерт M18 BIW38-0</t>
  </si>
  <si>
    <t>M18BIW380   BTY.IMPACT WRENCH       XXX</t>
  </si>
  <si>
    <t>Скорость 0-2450 об/мин; частота ударов 0-3350; мощность 210 Нм; без аккумулятора и з/у; вес 1,1; патрон 3/8"(кольцо); картон</t>
  </si>
  <si>
    <t>https://ru.milwaukeetool.eu/ru-ru/м18-импульсныи-гаиковерт-с-хвостовиком-8243;/m18-biw38/</t>
  </si>
  <si>
    <t>4002395003273</t>
  </si>
  <si>
    <t>M18BLID2-0X</t>
  </si>
  <si>
    <t>4933464519</t>
  </si>
  <si>
    <t>Акк. винтоверт M18 BLID2-0X</t>
  </si>
  <si>
    <t>M18BLID20X BRUSHLESS IMPACT DRIVER XXX</t>
  </si>
  <si>
    <t>Поставляется без аккумуляторов и зарядного устройства; Бесщеточный двигатель; патрон HEX 1/4"; крутящий момент 180Нм; HD кейс</t>
  </si>
  <si>
    <t>https://ru.milwaukeetool.eu/ru-ru/m18-бесщеточныи-импульсныи-винтоверт/m18-blid2/</t>
  </si>
  <si>
    <t>4058546224646</t>
  </si>
  <si>
    <t>M18BLID2-502X</t>
  </si>
  <si>
    <t>4933464520</t>
  </si>
  <si>
    <t>Акк. винтоверт M18 BLID2-502X (Li-Ion5Ач)</t>
  </si>
  <si>
    <t>M18BLID2502X BRUSHLESS IMP.DRIVER IN2</t>
  </si>
  <si>
    <t>Бесщеточный двигатель; патрон HEX 1/4"; крутящий момент 180Нм; 2 аккумулятора; з/у; вес 1,7кг; HD кейс</t>
  </si>
  <si>
    <t>4058546224653</t>
  </si>
  <si>
    <t>M18BRAID-0</t>
  </si>
  <si>
    <t>4933447891</t>
  </si>
  <si>
    <t>Акк. угловой винтоверт M18 BRAID-0</t>
  </si>
  <si>
    <t>M18BRAID0 BTY.IMPACT DRIVER   XXX</t>
  </si>
  <si>
    <t>Поставляется без аккумулятора и зарядного устройства; патрон 1/4" Нех; крутящий момент 1/2 скорость 40/76Нм; вес 1,8; картон</t>
  </si>
  <si>
    <t>https://ru.milwaukeetool.eu/ru-ru/м18-компактныи-угловои-импульсныи-винтоверт/m18-braid/</t>
  </si>
  <si>
    <t>4002395006663</t>
  </si>
  <si>
    <t>M18BRAIW-0</t>
  </si>
  <si>
    <t>4933447899</t>
  </si>
  <si>
    <t>Акк. угловой гайковерт M18 BRAIW-0</t>
  </si>
  <si>
    <t>M18BRAIW0 BTY.IMPACT WRENCH         XXX</t>
  </si>
  <si>
    <t>Поставляется без аккумулятора и зарядного устройства; хвостовик SQ 3/8"(кольцо); крутящий момент 1/2 скорость 40/76Нм; вес 1,8; картон</t>
  </si>
  <si>
    <t>https://ru.milwaukeetool.eu/ru-ru/м18-компактныи-угловои-импульсныи-гаиковерт/m18-braiw/</t>
  </si>
  <si>
    <t>4002395006670</t>
  </si>
  <si>
    <t>M18CBLID-0</t>
  </si>
  <si>
    <t>4933464476</t>
  </si>
  <si>
    <t>Акк. винтоверт M18 CBLID-0</t>
  </si>
  <si>
    <t>M18CBLID0 COMP.BRUSHL.IMPACT DRIVER XXX</t>
  </si>
  <si>
    <t>Бесщеточный двигатель; скорость 0-3400 об/мин; частота ударов 0-4200 уд/мин; крутящий момент 180Нм; без аккумуляторов и з/у; вес 1,7; патрон HEX 1/4"; картон</t>
  </si>
  <si>
    <t>https://ru.milwaukeetool.eu/ru-ru/m18-компактныи-импульсныи-винтоверт/m18-cblid/</t>
  </si>
  <si>
    <t>4058546224219</t>
  </si>
  <si>
    <t>M18CBLID-402C</t>
  </si>
  <si>
    <t>4933464534</t>
  </si>
  <si>
    <t>Акк. винтоверт M18 CBLID-402C (Li-Ion4Ач)</t>
  </si>
  <si>
    <t>M18CBLID402C BRUSHL.IMPACT DRIVER IN2</t>
  </si>
  <si>
    <t>Бесщеточный двигатель; скорость 0-3400 об/мин; частота ударов 0-4200 уд/мин; крутящий момент 180Нм; 2 аккумулятора; з/у; вес 1,7; патрон HEX 1/4"; кейс</t>
  </si>
  <si>
    <t>4058546224790</t>
  </si>
  <si>
    <t>M18FHIWF12-0X</t>
  </si>
  <si>
    <t>4933459695</t>
  </si>
  <si>
    <t>Акк. гайковерт M18 FHIWF12-0X FUEL (кейс HD BOX)</t>
  </si>
  <si>
    <t>M18FHIWF120X BTY. IMPACT WRENCH XXX</t>
  </si>
  <si>
    <t>Бесщеточный двигатель POWERSTATE; хвостовик SQ 1/2"(кольцо); крутящий момент 1/2/3/4 скорость 130/400/1356/1356Нм (автостоп); крутящий момент на срыв 1898Нм; HD кейс</t>
  </si>
  <si>
    <t>https://ru.milwaukeetool.eu/ru-ru/m18-fuel-8243;-высокомоментныи-импульсныи-гаиковерт-с-фиксациеи-фрикционным-кольцом/m18-fhiwf12/</t>
  </si>
  <si>
    <t>4058546028671</t>
  </si>
  <si>
    <t>M18FHIWF12-502X</t>
  </si>
  <si>
    <t>4933459696</t>
  </si>
  <si>
    <t>Акк. гайковерт M18 FHIWF12-502X FUEL (Li-Ion5Ач)</t>
  </si>
  <si>
    <t>M18FHIWF12502X BTY. IMPACT WRENCH IN2</t>
  </si>
  <si>
    <t>Бесщеточный двигатель POWERSTATE; хвостовик SQ 1/2"(кольцо); крутящий момент 1/2/3/4 скорость 130/400/1356/1356Нм (автостоп); крутящий момент на срыв 1898Нм; 2 аккумулятора; турбо з/у M12-18 FC; вес 3,3; HD кейс</t>
  </si>
  <si>
    <t>4058546028688</t>
  </si>
  <si>
    <t>M18FHIWP12-0X</t>
  </si>
  <si>
    <t>4933459692</t>
  </si>
  <si>
    <t>Акк. гайковерт M18 FHIWP12-0X FUEL (кейс HD BOX)</t>
  </si>
  <si>
    <t>M18FHIWP120X BTY. IMPACT WRENCH XXX</t>
  </si>
  <si>
    <t>Бесщеточный двигатель POWERSTATE; хвостовик SQ 1/2"(пин); крутящий момент 1/2/3/4 скорость 190/400/1017/1017Нм (автостоп); крутящий момент на срыв 1491Нм; HD кейс</t>
  </si>
  <si>
    <t>https://ru.milwaukeetool.eu/ru-ru/m18-fuel-8243;-высокомоментныи-импульсныи-гаиковерт-с-фиксациеи-пином/m18-fhiwp12/</t>
  </si>
  <si>
    <t>4058546028640</t>
  </si>
  <si>
    <t>M18FHIWP12-502X</t>
  </si>
  <si>
    <t>4933459693</t>
  </si>
  <si>
    <t>Акк. гайковерт M18 FHIWP12-502X FUEL (Li-Ion5Ач)</t>
  </si>
  <si>
    <t>M18FHIWP12502X BTY. IMPACT WRENCH IN2</t>
  </si>
  <si>
    <t>Бесщеточный двигатель POWERSTATE; хвостовик SQ 1/2"(пин); крутящий момент 1/2/3/4 скорость 190/400/1017/1017Нм (автостоп); крутящий момент на срыв 1491Нм; 2 аккумулятора; турбо з/у M12-18 FC; вес 3,2; HD кейс</t>
  </si>
  <si>
    <t>4058546028657</t>
  </si>
  <si>
    <t>M18FID2-0X</t>
  </si>
  <si>
    <t>4933464087</t>
  </si>
  <si>
    <t>Акк. винтоверт M18 FID2-0Х (кейс HD BOX)</t>
  </si>
  <si>
    <t>M18FID20X FUEL IMPACT DRIVER XXX</t>
  </si>
  <si>
    <t>Бесщеточный двигатель POWERSTATE; 4 режима: скорость 0-1900/0-2800/0-3600/для кровельных саморезов об/мин; частота ударов 0-1200/0-3400/0-4300/для кровельных саморезов уд/мин; крутящий момент 119/176/226/авто/ Нм; без аккумулятора и з/у; вес 1,7; патрон HEX 1/4"; HD кейс</t>
  </si>
  <si>
    <t>https://ru.milwaukeetool.eu/ru-ru/m18-fuel-8243;-hex-импульсныи-винтоверт/m18-fid2/</t>
  </si>
  <si>
    <t>4058546220327</t>
  </si>
  <si>
    <t>M18FID2-502X</t>
  </si>
  <si>
    <t>4933464088</t>
  </si>
  <si>
    <t>Акк. винтоверт M18 FID2-502X FUEL (Li-Ion5Ач)</t>
  </si>
  <si>
    <t>M18FID2502X FUEL IMPACT DRIVER IN2</t>
  </si>
  <si>
    <t>Бесщеточный двигатель POWERSTATE; 4 режима: скорость 0-1900/0-2800/0-3600/для кровельных саморезов об/мин; частота ударов 0-1200/0-3400/0-4300/для кровельных саморезов уд/мин; крутящий момент 119/176/226/авто/ Нм; 2 аккумулятора; турбо з/у M12-18 FC; вес 1,7; патрон HEX 1/4"; HD кейс</t>
  </si>
  <si>
    <t>4058546220334</t>
  </si>
  <si>
    <t>M18FIW2F12-0X</t>
  </si>
  <si>
    <t>4933478443</t>
  </si>
  <si>
    <t>Акк. гайковёрт M18FIW2F12-0X FUEL</t>
  </si>
  <si>
    <t>M18FIW2F12-0X COMPACT IMPACT WRENCH XXX</t>
  </si>
  <si>
    <t>(Нм)339; ½″ квадрат; Динакейс</t>
  </si>
  <si>
    <t>https://ru.milwaukeetool.eu/ru-ru/m18-fuel-8243;-компактныи-ударныи-гаиковерт-с-фрикционным-кольцом/m18-fiw2f12/</t>
  </si>
  <si>
    <t>4058546346348</t>
  </si>
  <si>
    <t>M18FIW2F12-502X</t>
  </si>
  <si>
    <t>4933478444</t>
  </si>
  <si>
    <t>Акк. гайковёрт M18FIW2F12-502X FUEL (Li-Ion 5 Ач)</t>
  </si>
  <si>
    <t>M18FIW2F12-502X COMP. IMPACT WRENCH IN2</t>
  </si>
  <si>
    <t xml:space="preserve">(Нм)339; ½″ квадрат; 2 x M18 B5 Аккумуляторные наборы, M12-18 FC Зарядное устройство, Динакейс	</t>
  </si>
  <si>
    <t>4058546346355</t>
  </si>
  <si>
    <t>M18FIW2F38-0X</t>
  </si>
  <si>
    <t>4933478650</t>
  </si>
  <si>
    <t>Акк. гайковёрт M18FIW2F38-0X FUEL</t>
  </si>
  <si>
    <t>M18FIW2F38-0X BASEL. COMPACT WRENCH XXX</t>
  </si>
  <si>
    <t>(Нм) 339; ⅜″ квадрат; (уд/мин) 0-1000 / 0-2400 / 0-3500; Динакейс</t>
  </si>
  <si>
    <t>https://ru.milwaukeetool.eu/ru-ru/m18-fuel-3-8-8243;-компактныи-ударныи-гаиковерт-с-фиксациеи-фрикционным-кольцом/m18-fiw2f38/</t>
  </si>
  <si>
    <t>4058546348434</t>
  </si>
  <si>
    <t>M18FIW2P12-0X</t>
  </si>
  <si>
    <t>4933478446</t>
  </si>
  <si>
    <t>Акк. гайковёрт M18FIW2P12-0X FUEL</t>
  </si>
  <si>
    <t>M18FIW2P12-0X COMPACT IMPACT WRENCH XXX</t>
  </si>
  <si>
    <t>½″ квадрат; Нм 339; об/мин 0-900 / 0-1650 / 0-2400 / 0-1200; Динакейс</t>
  </si>
  <si>
    <t>https://ru.milwaukeetool.eu/ru-ru/m18-fuel-8243;-компактныи-ударныи-гаиковерт-с-фиксациеи-пином/m18-fiw2p12/</t>
  </si>
  <si>
    <t>4058546346379</t>
  </si>
  <si>
    <t>M18FIW2P12-502X</t>
  </si>
  <si>
    <t>4933478447</t>
  </si>
  <si>
    <t>Акк. гайковёрт M18FIW2P12-502X FUEL (Li-Ion 5 Ач)</t>
  </si>
  <si>
    <t>M18FIW2P12-502X COMP. IMPACT WRENCH IN2</t>
  </si>
  <si>
    <t>½″ квадрат; Нм 339; об/мин 0-900 / 0-1650 / 0-2400 / 0-1200; 2 x M18 B5 Аккумуляторные наборы, M12-18 FC Зарядное устройство, Динакейс</t>
  </si>
  <si>
    <t>4058546346386</t>
  </si>
  <si>
    <t>M18FMTIW2F12-0X</t>
  </si>
  <si>
    <t>4933478449</t>
  </si>
  <si>
    <t>Акк. гайковёрт M18FMTIW2F12-0X  FUEL</t>
  </si>
  <si>
    <t>M18FMTIW2F12-0X MID IMPACT WRENCH XXX</t>
  </si>
  <si>
    <t xml:space="preserve">½″ квадрат; Нм 745; (об/мин) 0-1250 / 0-1950 / 0-2575 / 0-1325; Динакейс	</t>
  </si>
  <si>
    <t>https://ru.milwaukeetool.eu/ru-ru/m18-fuel-8243;-среднемоментныи-ударныи-гаиковерт-с-фиксациеи-фрикционным-кольцом/m18-fmtiw2f12/</t>
  </si>
  <si>
    <t>4058546346409</t>
  </si>
  <si>
    <t>M18FMTIW2F12-502X</t>
  </si>
  <si>
    <t>4933478450</t>
  </si>
  <si>
    <t>Акк. гайковёрт M18FMTIW2F12-502X  FUEL (Li-Ion 5 Ач)</t>
  </si>
  <si>
    <t>M18FMTIW2F12-502X MID IMPACT WRENCH IN2</t>
  </si>
  <si>
    <t xml:space="preserve">½″ квадрат; Нм 745; (об/мин) 0-1250 / 0-1950 / 0-2575 / 0-1325; 2 x M18 B5 Аккумуляторные наборы, M12-18 FC Зарядное устройство, Динакейс	</t>
  </si>
  <si>
    <t>4058546346416</t>
  </si>
  <si>
    <t>M18FMTIW2F38-0X</t>
  </si>
  <si>
    <t>4933479153</t>
  </si>
  <si>
    <t>Акк. гайковёрт M18 FMTIW2F38-0X</t>
  </si>
  <si>
    <t>M18 Fuel Mid Torque Impact Wrench 3/8" Friction Ring</t>
  </si>
  <si>
    <t>⅜″ квадрат; крутящий момент (Нм) 745; диаметр болта М22; Динакейс</t>
  </si>
  <si>
    <t>4058546369477</t>
  </si>
  <si>
    <t>M18FMTIW2P12-0X</t>
  </si>
  <si>
    <t>4933478452</t>
  </si>
  <si>
    <t>Акк. гайковёрт M18FMTIW2P12-0X  FUEL</t>
  </si>
  <si>
    <t>M18FMTIW2P12-0X MID IMPACT WRENCH XXX</t>
  </si>
  <si>
    <t>½″ квадрат; Нм 745; (об/мин) 0-1250 / 0-1950 / 0-2575 / 0-1325; Динакейс</t>
  </si>
  <si>
    <t>https://ru.milwaukeetool.eu/ru-ru/m18-fuel-8243;-среднемоментныи-ударныи-гаиковерт-с-фиксациеи-пином/m18-fmtiw2p12/</t>
  </si>
  <si>
    <t>4058546346430</t>
  </si>
  <si>
    <t>M18FMTIW2P12-502X</t>
  </si>
  <si>
    <t>4933478453</t>
  </si>
  <si>
    <t>Акк. гайковёрт M18FMTIW2P12-502X FUEL (Li-Ion 5 Ач)</t>
  </si>
  <si>
    <t>M18FMTIW2P12-502X MID IMPACT WRENCH IN2</t>
  </si>
  <si>
    <t>4058546346447</t>
  </si>
  <si>
    <t>M18FQID-0X</t>
  </si>
  <si>
    <t>4933459187</t>
  </si>
  <si>
    <t>Акк. винтоверт M18 FQID-0X FUEL</t>
  </si>
  <si>
    <t>M18FQID0X Quiet Impact Driver  XXX</t>
  </si>
  <si>
    <t>Бесщеточный двигатель POWERSTATE; 4 режима предустановки; уровень звукового давления 77dB; кейс HD BOX</t>
  </si>
  <si>
    <t>https://ru.milwaukeetool.eu/ru-ru/m18-fuel-surge-гидравлическии-импульсныи-винтоверт-с-хвостовиком-8243;-hex/m18-fqid/</t>
  </si>
  <si>
    <t>4002395289226</t>
  </si>
  <si>
    <t>M18FQID-502X</t>
  </si>
  <si>
    <t>4933451790</t>
  </si>
  <si>
    <t>Акк. винтоверт M18 FQID-502X FUEL (Li-Ion5Ач)</t>
  </si>
  <si>
    <t>M18FQID502X Quiet Impact Driver  IN2</t>
  </si>
  <si>
    <t>Бесщеточный двигатель POWERSTATE; 4 режима предустановки; уровень звукового давления 77dB; 2 аккумулятора; турбо з/у M12-18 FC; вес 0.9; кейс HD BOX</t>
  </si>
  <si>
    <t>4002395277636</t>
  </si>
  <si>
    <t>M18ONEFHIWF1-0X</t>
  </si>
  <si>
    <t>4933459732</t>
  </si>
  <si>
    <t>Акк. гайковерт M18 ONEFHIWF1-0X ONE-KEY FUEL 1"</t>
  </si>
  <si>
    <t>M18ONEFHIWF10X IMPACT WRENCH XXX</t>
  </si>
  <si>
    <t>Бесщеточный двигатель POWERSTATE; ONE-KEY; хвостовик 1"; крутящий момент на затяжку 2034 Нм; крутящий момент на срыв 2440 Нм; вес 3 кг; HD кейс</t>
  </si>
  <si>
    <t>https://ru.milwaukeetool.eu/ru-ru/m18-fuel-one-key-1-8243;-высокомоментныи-импульсныи-гаиковерт-с-фиксациеи-фрикционным-кольцом/m18-onefhiwf1/</t>
  </si>
  <si>
    <t>4058546029043</t>
  </si>
  <si>
    <t>M18ONEFHIWF12-0X</t>
  </si>
  <si>
    <t>4933459726</t>
  </si>
  <si>
    <t>Акк. гайковерт M18 ONEFHIWF12-0X ONE-KEY FUEL 1/2"</t>
  </si>
  <si>
    <t>M18ONEFHIWF120X IMPACT WRENCH XXX</t>
  </si>
  <si>
    <t>Бесщеточный двигатель POWERSTATE; ONE-KEY; хвостовик SQ 1/2"(кольцо); крутящий момент 1/2/3/4 скорость 130/400/1356/1356Нм (автостоп); крутящий момент на срыв 1898Нм; HD кейс</t>
  </si>
  <si>
    <t>https://ru.milwaukeetool.eu/ru-ru/m18-fuel-one-key-8243;-высокомоментныи-импульсныи-гаиковерт-с-фиксациеи-фрикционным-кольцом/m18-onefhiwf12/</t>
  </si>
  <si>
    <t>4058546028985</t>
  </si>
  <si>
    <t>M18ONEFHIWF12-502X</t>
  </si>
  <si>
    <t>4933459727</t>
  </si>
  <si>
    <t>Акк. гайковерт M18 ONEFHIWF12-502X ONE-KEY FUEL 1/2"</t>
  </si>
  <si>
    <t>M18ONEFHIWF12502X IMPACT WRENCH IN2</t>
  </si>
  <si>
    <t>Бесщеточный двигатель POWERSTATE; ONE-KEY; хвостовик SQ 1/2"(кольцо); крутящий момент 1/2/3/4 скорость 130/400/1356/1356Нм (автостоп); крутящий момент на срыв 1898Нм; 2 аккумулятора; турбо з/у M12-18 FC; вес 3,3; HD кейс</t>
  </si>
  <si>
    <t>4058546028992</t>
  </si>
  <si>
    <t>M18ONEFHIWF12E-0X</t>
  </si>
  <si>
    <t>4933478405</t>
  </si>
  <si>
    <t>Акк. ударный гайковёрт 1/2'' с удлинённым шпинделем M18ONEFHIWF12E-0X</t>
  </si>
  <si>
    <t>M18ONEFHIWF12E-0X M18 EXT.ANV W/O XXX</t>
  </si>
  <si>
    <t xml:space="preserve">Нм 1500;диаметр болта M33; уд/мин 0-1600/0-2400/0-2400/0-2400; ½″ квадрат Кейс </t>
  </si>
  <si>
    <t>https://ru.milwaukeetool.eu/ru-ru/m18-fuel-one-key-8243;-высокомоментныи-ударныи-гаиковерт-с-фрикционным-кольцом-и-удлиненным-шпинделем/m18-onefhiwf12e/</t>
  </si>
  <si>
    <t>4058546345969</t>
  </si>
  <si>
    <t>M18ONEFHIWF1-802X</t>
  </si>
  <si>
    <t>4933459733</t>
  </si>
  <si>
    <t>Акк. гайковерт M18 ONEFHIWF1-802X ONE-KEY FUEL 1"</t>
  </si>
  <si>
    <t>M18ONEFHIWF1802X IMPACT WRENCH IN2</t>
  </si>
  <si>
    <t>Бесщеточный двигатель POWERSTATE; ONE-KEY; хвостовик 1"; крутящий момент на затяжку 2034 Нм; крутящий момент на срыв 2440 Нм; 2 аккумулятора; з/у; вес 3 кг; HD кейс</t>
  </si>
  <si>
    <t>4058546029050</t>
  </si>
  <si>
    <t>M18ONEFHIWF1D-0C</t>
  </si>
  <si>
    <t>4933471755</t>
  </si>
  <si>
    <t>Акк. высокомоментный ударный гайковёрт 1'' с D-образной рукояткой  M18ONEFHIWF1D-0C FUEL</t>
  </si>
  <si>
    <t>M18ONEFHIWF1D-0C IMPACT WRENCH XXX</t>
  </si>
  <si>
    <t>1″ квадрат Нм 2711; Макс. диаметр болта M 42;Динакейс</t>
  </si>
  <si>
    <t>4058546296544</t>
  </si>
  <si>
    <t>M18ONEFHIWF1D-121C</t>
  </si>
  <si>
    <t>4933471756</t>
  </si>
  <si>
    <t>Акк. высокомоментный ударный гайковёрт 1'' с D-образной рукояткой M18ONEFHIWF1D-121C EU</t>
  </si>
  <si>
    <t>M18ONEFHIWF1D-121C IMPACT WRENCH IN2</t>
  </si>
  <si>
    <t>1″ квадрат Нм 2711; Макс. диаметр болта M 42; Динакейс; рукоятка; 1 акб; з/у</t>
  </si>
  <si>
    <t>4058546296551</t>
  </si>
  <si>
    <t>M18ONEFHIWF1DS-0C</t>
  </si>
  <si>
    <t>4933472071</t>
  </si>
  <si>
    <t>Акк. высокомоментный ударный гайковёрт 1'' с D-образной рукояткой (укороченный) M18 ONEFHIWF1DS-0C FUEL</t>
  </si>
  <si>
    <t>M18ONEFHIWF1DS-0C IMPACT WRENCH XXX</t>
  </si>
  <si>
    <t>1″ квадрат; Нм 2711; Боковая рукоятка; Поставляется без аккумуляторов</t>
  </si>
  <si>
    <t>https://ru.milwaukeetool.eu/ru-ru/m18-fuel-one-key-1-8243;-высокомоментныи-ударныи-гаиковерт-с-d-образнои-рукояткои,-фрикционным-кольцом-и-укороченным-шпинделем/m18-onefhiwf1ds/</t>
  </si>
  <si>
    <t>4058546324674</t>
  </si>
  <si>
    <t>M18ONEFHIWF1DS-121C</t>
  </si>
  <si>
    <t>4933472072</t>
  </si>
  <si>
    <t>Акк. высокомоментный ударный гайковёрт 1'' с D-образной рукояткой (укороченный) M18 ONEFHIWF1DS-121C FUEL</t>
  </si>
  <si>
    <t>M18ONEFHIWF1DS-121C IMPACTBMC IN2</t>
  </si>
  <si>
    <t>1″ квадрат; Нм 2711; Боковая рукоятка; 1 x M18 HB12 Аккумуляторный набор, M12-18 FC Зарядное устройство, Кейс</t>
  </si>
  <si>
    <t>4058546324681</t>
  </si>
  <si>
    <t>M18ONEFHIWF34-0X</t>
  </si>
  <si>
    <t>4933459729</t>
  </si>
  <si>
    <t>Акк. гайковерт M18 ONEFHIWF34-0X ONE-KEY FUEL 3/4"</t>
  </si>
  <si>
    <t>M18ONEFHIWF340X IMPACT WRENCH XXX</t>
  </si>
  <si>
    <t>Бесщеточный двигатель POWERSTATE; ONE-KEY; хвостовик SQ 3/4"(кольцо); крутящий момент на затяжку 1627 Нм; крутящий момент на срыв 2034Нм; HD кейс</t>
  </si>
  <si>
    <t>https://ru.milwaukeetool.eu/ru-ru/m18-fuel-one-key-8243;-высокомоментныи-импульсныи-гаиковерт-с-фиксациеи-фрикционным-кольцом/m18-onefhiwf34/</t>
  </si>
  <si>
    <t>4058546029012</t>
  </si>
  <si>
    <t>M18ONEFHIWF34-502X</t>
  </si>
  <si>
    <t>4933459730</t>
  </si>
  <si>
    <t>Акк. гайковерт M18 ONEFHIWF34-502X ONE-KEY FUEL 3/4"</t>
  </si>
  <si>
    <t>M18ONEFHIWF34502X IMPACT WRENCH IN2</t>
  </si>
  <si>
    <t>Бесщеточный двигатель POWERSTATE; ONE-KEY; хвостовик SQ 3/4"(кольцо); крутящий момент на затяжку 1627 Нм; крутящий момент на срыв 2034Нм; 2 аккумулятора; турбо з/у M12-18 FC; вес 3,5; HD кейс</t>
  </si>
  <si>
    <t>4058546029029</t>
  </si>
  <si>
    <t>M18ONEFHIWH716-0X</t>
  </si>
  <si>
    <t>4933479152</t>
  </si>
  <si>
    <t>Акк. гайковёрт M18 ONEFHIWH716-0X</t>
  </si>
  <si>
    <t xml:space="preserve">M18 Fuel High Torque Impact Wrench Hex 7/16 with One-Key </t>
  </si>
  <si>
    <t>⁷⁄₁₆″ Hex ;крутящий момент (Нм) 1017; (об/мин) 0-900 / 0-1200 / 0-1800 / 0-2300; Динакейс</t>
  </si>
  <si>
    <t>4058546369460</t>
  </si>
  <si>
    <t>M18ONEFHIWP12-0X</t>
  </si>
  <si>
    <t>4933459724</t>
  </si>
  <si>
    <t>Акк. гайковерт M18 ONEFHIWP12-0X ONE-KEY FUEL 1/2"</t>
  </si>
  <si>
    <t>M18ONEFHIWP120X IMPACT WRENCH XXX</t>
  </si>
  <si>
    <t>Бесщеточный двигатель POWERSTATE; ONE-KEY; хвостовик SQ 1/2"(пин); крутящий момент 1/2/3/4 скорость 190/400/1017/1017Нм (автостоп); крутящий момент на срыв 1491Нм; HD кейс</t>
  </si>
  <si>
    <t>https://ru.milwaukeetool.eu/ru-ru/m18-fuel-one-key-8243;-высокомоментныи-импульсныи-гаиковерт-с-фиксациеи-пином/m18-onefhiwp12/</t>
  </si>
  <si>
    <t>4058546028961</t>
  </si>
  <si>
    <t>M18ONEFHIWP12-502X</t>
  </si>
  <si>
    <t>4933459725</t>
  </si>
  <si>
    <t>Акк. гайковерт M18 ONEFHIWP12-502X ONE-KEY FUEL 1/2"</t>
  </si>
  <si>
    <t>M18ONEFHIWP12502X IMPACT WRENCH IN2</t>
  </si>
  <si>
    <t>Бесщеточный двигатель POWERSTATE; ONE-KEY; хвостовик SQ 1/2"(пин); крутящий момент 1/2/3/4 скорость 190/400/1017/1017Нм (автостоп); крутящий момент на срыв 1491Нм; 2 аккумулятора; турбо з/у M12-18 FC; вес 3,2; HD кейс</t>
  </si>
  <si>
    <t>4058546028978</t>
  </si>
  <si>
    <t>M18ONEID2-0X</t>
  </si>
  <si>
    <t>4933464090</t>
  </si>
  <si>
    <t>Акк. винтоверт M18 ONEID2-0X FUEL ONE-KEY</t>
  </si>
  <si>
    <t>M18ONEID20X  1/4 HEX IMPACT DRIVER XXX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</si>
  <si>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крутящий момент 1/2/3/4 скорость 119/176/226/0-226Нм; патрон HEX 1/4"; HD кейс</t>
  </si>
  <si>
    <t>https://ru.milwaukeetool.eu/ru-ru/one-key-fuel-8243;-hex-импульсныи-винтоверт/m18-oneid2/</t>
  </si>
  <si>
    <t>4058546220358</t>
  </si>
  <si>
    <t>M18ONEID2-502X</t>
  </si>
  <si>
    <t>4933464091</t>
  </si>
  <si>
    <t>Акк. винтоверт M18 ONEID2-502X FUEL ONE-KEY (Li-Ion5Ач)</t>
  </si>
  <si>
    <t>M18ONEID2502X  1/4 HEX IMP.DRIVER IN2</t>
  </si>
  <si>
    <t>POWERSTATE Бесщеточный двигатель; ONE-KEY технология предустановки характеристик через Bluetooth и специальное ПО; крутящий момент 1/2/3/4 скорость 119/176/226/0-226Нм; патрон HEX 1/4"; 2 аккумулятора; з/у; вес 1,7кг; HD кейс</t>
  </si>
  <si>
    <t>4058546220365</t>
  </si>
  <si>
    <t>M18ONEIWF12-0</t>
  </si>
  <si>
    <t>4933451153</t>
  </si>
  <si>
    <t>Акк. гайковерт M18 ONEIWF12-0 FUEL ONE-KEY</t>
  </si>
  <si>
    <t>M18ONEIWF120   BTY. IMPACT WRENCH   XXX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</si>
  <si>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(автостоп);картон</t>
  </si>
  <si>
    <t>https://ru.milwaukeetool.eu/ru-ru/one-key-fuel-импульсныи-гаиковерт-с-хвостовиком-8243;-и-фиксациеи-фрикционным-кольцом/m18-oneiwf12/</t>
  </si>
  <si>
    <t>4002395138227</t>
  </si>
  <si>
    <t>M18ONEIWF12-0X</t>
  </si>
  <si>
    <t>4933459198</t>
  </si>
  <si>
    <t>Акк. гайковерт M18 ONEIWF12-0X FUEL ONE-KEY</t>
  </si>
  <si>
    <t>M18ONEIWF120X BTY. IMPACT WRENCH XXX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</si>
  <si>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 HD кейс</t>
  </si>
  <si>
    <t>4002395289936</t>
  </si>
  <si>
    <t>M18ONEIWF12-502X</t>
  </si>
  <si>
    <t>4933451374</t>
  </si>
  <si>
    <t>Акк. гайковерт M18 ONEIWF12-502X FUEL ONE-KEY (Li-Ion5Ач)</t>
  </si>
  <si>
    <t>M18ONEIWF12502X  BTY. IMPACT WRENCH IN2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</si>
  <si>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 2 аккумулятора; турбо з/у M12-18 FC; вес 1,8; HD кейс</t>
  </si>
  <si>
    <t>4002395160525</t>
  </si>
  <si>
    <t>M18ONEIWP12-0</t>
  </si>
  <si>
    <t>4933451152</t>
  </si>
  <si>
    <t>Акк. гайковерт M18 ONEIWP12-0 FUEL ONE-KEY</t>
  </si>
  <si>
    <t>M18ONEIWP120   BTY. IMPACT WRENCH   XXX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</si>
  <si>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картон</t>
  </si>
  <si>
    <t>https://ru.milwaukeetool.eu/ru-ru/one-key-fuel-импульсныи-гаиковерт-с-хвостовиком-8243;-и-фиксациеи-пином/m18-oneiwp12/</t>
  </si>
  <si>
    <t>4002395138210</t>
  </si>
  <si>
    <t>M18ONEIWP12-0X</t>
  </si>
  <si>
    <t>4933459197</t>
  </si>
  <si>
    <t>Акк. гайковерт M18 ONEIWP12-0X FUEL ONE-KEY</t>
  </si>
  <si>
    <t>M18ONEIWP120X BTY. IMPACT WRENCH XXX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</si>
  <si>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HD кейс</t>
  </si>
  <si>
    <t>4002395289929</t>
  </si>
  <si>
    <t>M18ONEIWP12-502X</t>
  </si>
  <si>
    <t>4933451372</t>
  </si>
  <si>
    <t>Акк. гайковерт M18 ONEIWP12-502X FUEL ONE-KEY (Li-Ion5Ач)</t>
  </si>
  <si>
    <t>M18ONEIWP12502X  BTY. IMPACT WRENCH IN2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</si>
  <si>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2 аккумулятора; турбо з/у M12-18 FC; вес 1,8; HD кейс</t>
  </si>
  <si>
    <t>4002395160501</t>
  </si>
  <si>
    <t>05_Дрели на магнитной станине</t>
  </si>
  <si>
    <t>M18FMDP-0C</t>
  </si>
  <si>
    <t>4933451636</t>
  </si>
  <si>
    <t>Акк. дрель на магнитной станине M18 FMDP-0C FUEL</t>
  </si>
  <si>
    <t>M18FMDP0C BTY. MAGNETIC DRILL STAND XXX</t>
  </si>
  <si>
    <t>Бесщеточный двигатель POWERSTATE; хвостовик Weldon 19 FIXTEC; об/мин 1/2 скорость 0-400/0-690; макс. диаметр фрезы 38мм; макс. глубина 50 мм; страховочный ремень; патрон 13мм; ёмкость для подачи сож; LED подсветка; выталкиватель 30 мм; выталкиватель 50 мм; магнит постоянный отключаемый; кейс</t>
  </si>
  <si>
    <t>https://ru.milwaukeetool.eu/ru-ru/m18-fuel-аккумуляторная-дрель-на-магнитнои-станине-с-постоянным-магнитом/m18-fmdp/</t>
  </si>
  <si>
    <t>4002395142330</t>
  </si>
  <si>
    <t>M18FMDP-502C</t>
  </si>
  <si>
    <t>4933451012</t>
  </si>
  <si>
    <t>Акк. дрель на магнитной станине M18 FMDP-502C FUEL (Li-Ion5Ач)</t>
  </si>
  <si>
    <t>M18FMDP502C  MAGNETIC DRILL STAND   IN2</t>
  </si>
  <si>
    <t>Бесщеточный двигатель POWERSTATE; хвостовик Weldon 19 FIXTEC; об/мин 1/2 скорость 0-400/0-690; макс. диаметр фрезы 38мм; макс. глубина 50 мм; страховочный ремень; патрон 13мм; ёмкость для подачи сож; LED подсветка; выталкиватель 30 мм; выталкиватель 50 мм; магнит постоянный отключаемый; 2 аккумулятора; турбо з/у M12-18 FC; вес 11,5; кейс</t>
  </si>
  <si>
    <t>4002395136650</t>
  </si>
  <si>
    <t>M18FPM-0X</t>
  </si>
  <si>
    <t>4933459719</t>
  </si>
  <si>
    <t>Акк. миксер M18 FPM-0X FUEL</t>
  </si>
  <si>
    <t>M18FPM0X FUEL PADDLE MIXER XXX</t>
  </si>
  <si>
    <t>Бесщеточный двигатель POWERSTATE; скорость 0-500 об/мин; макс. диаметр насадки 120 мм; без аккумулятора и з/у; вес 2,3; HD кейс</t>
  </si>
  <si>
    <t>https://ru.milwaukeetool.eu/ru-ru/m18-fuel-миксер/m18-fpm/</t>
  </si>
  <si>
    <t>4058546028916</t>
  </si>
  <si>
    <t>M18BH-0</t>
  </si>
  <si>
    <t>4933443320</t>
  </si>
  <si>
    <t>Акк. перфоратор M18 BH-0</t>
  </si>
  <si>
    <t>M18BH0   BTY. ROTARY HAMMER   XXX</t>
  </si>
  <si>
    <t>Патрон SDS Plus; 2 Режима (сверление/сверление с ударом); энергия удара 1,2Дж; максимальный диаметр сверления в бетоне 16мм; картон</t>
  </si>
  <si>
    <t>https://ru.milwaukeetool.eu/ru-ru/m18-компактныи-2-режимныи-sds-plus-перфоратор/m18-bh/</t>
  </si>
  <si>
    <t>4002395003730</t>
  </si>
  <si>
    <t>M18BH-402C</t>
  </si>
  <si>
    <t>4933443330</t>
  </si>
  <si>
    <t>Акк. перфоратор M18 BH-402C (Li-Ion4Ач)</t>
  </si>
  <si>
    <t>M18BH402C    BTY. ROTARY HAMMER     IN2</t>
  </si>
  <si>
    <t>Патрон SDS Plus; 2 Режима (сверление/сверление с ударом); энергия удара 1,2Дж; максимальный диаметр сверления в бетоне 16мм; 2 аккумулятора; з/у; вес 1,9; кейс</t>
  </si>
  <si>
    <t>4002395003747</t>
  </si>
  <si>
    <t xml:space="preserve">02_Комбинированные перфораторы (SDS Plus) </t>
  </si>
  <si>
    <t>HD18H-402C</t>
  </si>
  <si>
    <t>4933443468</t>
  </si>
  <si>
    <t>Акк. перфоратор HD18 H-402C (Li-Ion4Ач)</t>
  </si>
  <si>
    <t>HD18H402C  BTY. COMBI HAMMER       IN2</t>
  </si>
  <si>
    <t>Патрон SDS Plus; 4 Режима (сверление/сверление с ударом/предустановка долота/режим удара); энергия удара 2Дж; максимальный диаметр сверления в бетоне 24мм; 2 аккумулятора; з/у; вес 3,5; кейс</t>
  </si>
  <si>
    <t>https://ru.milwaukeetool.eu/ru-ru/m18-4-режимныи-sds-plus-перфоратор/hd18-h/</t>
  </si>
  <si>
    <t>4002395004355</t>
  </si>
  <si>
    <t>HD18HX-0</t>
  </si>
  <si>
    <t>4933408320</t>
  </si>
  <si>
    <t>Акк. перфоратор HD18 HX-0</t>
  </si>
  <si>
    <t>HD18HX0 BTY. COMBI HAMMER XXX</t>
  </si>
  <si>
    <t>Патрон SDS Plus FIXTEC; 4 Режима (сверление/сверление с ударом/предустановка долота/режим удара); энергия удара 2Дж; максимальный диаметр сверления в бетоне 24мм; картон</t>
  </si>
  <si>
    <t>https://ru.milwaukeetool.eu/ru-ru/m18-4-режимныи-sds-plus-перфоратор-с-патроном-fixtec/hd18-hx/</t>
  </si>
  <si>
    <t>4002395239689</t>
  </si>
  <si>
    <t>HD18HX-402C-2X4.0AH</t>
  </si>
  <si>
    <t>4933441280</t>
  </si>
  <si>
    <t>Акк. перфоратор HD18 HX-402С (Li-Ion4Ач)</t>
  </si>
  <si>
    <t>HD18HX402C     BTY. COMBI HAMMER   IN2</t>
  </si>
  <si>
    <t>Патрон SDS Plus FIXTEC; 4 Режима (сверление/сверление с ударом/предустановка долота/режим удара); энергия удара 2Дж; максимальный диаметр сверления в бетоне 24мм; 2 аккумулятора; з/у; вес 3,7; кейс</t>
  </si>
  <si>
    <t>4002395001378</t>
  </si>
  <si>
    <t>M18CH-0X</t>
  </si>
  <si>
    <t>4933471275</t>
  </si>
  <si>
    <t>Акк. перфоратор M18 CH-0X FUEL</t>
  </si>
  <si>
    <t>M18 Fuel SDS plus Hammer</t>
  </si>
  <si>
    <t>Бесщеточный двигатель POWERSTATE; патрон SDS Plus; 4 Режима (сверление/сверление с ударом/предустановка долота/режим удара); энергия удара 2,5Дж; макс. диаметр сверления в бетоне 26мм; HD кейс</t>
  </si>
  <si>
    <t>https://ru.milwaukeetool.eu/ru-ru/m18-fuel-sds-plus-перфоратор/m18-ch/</t>
  </si>
  <si>
    <t>4058546289034</t>
  </si>
  <si>
    <t>M18CHPX-0X</t>
  </si>
  <si>
    <t>4933451431</t>
  </si>
  <si>
    <t>Акк. перфоратор M18 CHPX-0Х (кейс HD BOX)</t>
  </si>
  <si>
    <t>M18CHPX0X  HD BOX XXX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</si>
  <si>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HD кейс</t>
  </si>
  <si>
    <t>https://ru.milwaukeetool.eu/ru-ru/m18-fuel-высокопроизводительныи-4-х-режимныи-sds-plus-перфоратор-с-патроном-fixtec/m18-chpx/</t>
  </si>
  <si>
    <t>4002395163304</t>
  </si>
  <si>
    <t>M18CHPX-502X</t>
  </si>
  <si>
    <t>4933451380</t>
  </si>
  <si>
    <t>Акк. перфоратор M18 CHPX-502X FUEL (Li-Ion5Ач)</t>
  </si>
  <si>
    <t>M18CHPX502X  BTY. COMBI HAMMER   IN2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</si>
  <si>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2 аккумулятора; турбо з/у M12-18 FC; вес 4,3; HD кейс</t>
  </si>
  <si>
    <t>4002395160587</t>
  </si>
  <si>
    <t>M18CHPXDE-502C</t>
  </si>
  <si>
    <t>4933448180</t>
  </si>
  <si>
    <t>Акк. перфоратор с системой пылеудаления M18 CHPXDE-502C FUEL (Li-Ion5Ач)</t>
  </si>
  <si>
    <t>M18CHPXDE502C SET POWERPACK         IN2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</si>
  <si>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2 аккумулятора; турбо з/у M12-18 FC; вес 4,3; система пылеудаления M18-28 CPDEX-0; кейс</t>
  </si>
  <si>
    <t>https://ru.milwaukeetool.eu/ru-ru/m18-fuel-высокопроизводительныи-sds-plus-перфоратор-с-системои-пылеудаления/m18-chpxde/</t>
  </si>
  <si>
    <t>4002395262748</t>
  </si>
  <si>
    <t>M18CHX-0X</t>
  </si>
  <si>
    <t>4933451430</t>
  </si>
  <si>
    <t>Акк. перфоратор M18 CHX-0Х (кейс HD BOX)</t>
  </si>
  <si>
    <t>M18CHX0X  HD BOX XXX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</si>
  <si>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HD кейс</t>
  </si>
  <si>
    <t>https://ru.milwaukeetool.eu/ru-ru/m18-fuel-4-х-режимныи-sds-plus-перфоратор-с-патроном-fixtec/m18-chx/</t>
  </si>
  <si>
    <t>4002395162697</t>
  </si>
  <si>
    <t>M18CHX-502X</t>
  </si>
  <si>
    <t>4933451381</t>
  </si>
  <si>
    <t>Акк. перфоратор M18 CHX-502X FUEL (Li-Ion5Ач)</t>
  </si>
  <si>
    <t>M18CHX502X BTY. COMBI HAMMER       IN2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</si>
  <si>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2 аккумулятора; турбо з/у M12-18 FC; вес 3,5; HD кейс</t>
  </si>
  <si>
    <t>4002395160594</t>
  </si>
  <si>
    <t>M18CHXDE-502C</t>
  </si>
  <si>
    <t>4933448185</t>
  </si>
  <si>
    <t>Акк. перфоратор с системой пылеудаления M18 CHXDE-502C FUEL (Li-Ion5Ач)</t>
  </si>
  <si>
    <t>M18CHXDE502C SET POWERPACK         IN2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</si>
  <si>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2 аккумулятора; турбо з/у M12-18 FC; вес 3,5; система пылеудаления M18 CDEX-0; кейс</t>
  </si>
  <si>
    <t>https://ru.milwaukeetool.eu/ru-ru/m18-fuel-sds-plus-перфоратор-с-системои-пылеудаления/m18-chxde/</t>
  </si>
  <si>
    <t>4002395262755</t>
  </si>
  <si>
    <t>M18FH-0</t>
  </si>
  <si>
    <t>4933478499</t>
  </si>
  <si>
    <t>Акк. SDS-Plus перфоратор M18 FH-0</t>
  </si>
  <si>
    <t>M18 FUEL SDS-plus 26mm Hammer - 
Bare Version
Carton Box</t>
  </si>
  <si>
    <t>Бесщеточный двигатель POWERSTATE; патрон SDS Plus; 4 Режима (сверление/сверление с ударом/предустановка долота/режим удара); энергия удара 2,5Дж; макс. диаметр сверления в бетоне 26мм; Динакейс</t>
  </si>
  <si>
    <t>4058546346928</t>
  </si>
  <si>
    <t>M18FH-0X</t>
  </si>
  <si>
    <t>4933478500</t>
  </si>
  <si>
    <t>Акк. SDS-Plus перфоратор M18 FH-0X FUEL</t>
  </si>
  <si>
    <t>M18 FUEL SDS-plus 26mm Hammer - Bare Version
BMC</t>
  </si>
  <si>
    <t>4058546346935</t>
  </si>
  <si>
    <t>M18FHX-0</t>
  </si>
  <si>
    <t>4933478887</t>
  </si>
  <si>
    <t>Акк. SDS-Plus перфоратор M18 FHX-0</t>
  </si>
  <si>
    <t>M18 FUEL SDS-plus 26mm Hammer FIXTEC - 
Bare Version
Carton Box</t>
  </si>
  <si>
    <t>Бесщеточный двигатель POWERSTATE; быстросъемный патрон SDS Plus; 4 Режима (сверление/сверление с ударом/предустановка долота/режим удара); энергия удара 2,5Дж; макс. диаметр сверления в бетоне 26мм; Динакейс</t>
  </si>
  <si>
    <t>4058546361693</t>
  </si>
  <si>
    <t>M18FHX-0X</t>
  </si>
  <si>
    <t>4933478888</t>
  </si>
  <si>
    <t>Акк. SDS-Plus перфоратор M18 FHX-0X</t>
  </si>
  <si>
    <t>M18 FUEL SDS-plus 26mm Hammer FIXTEC- 
Bare Version
HD Box</t>
  </si>
  <si>
    <t xml:space="preserve">Бесщеточный двигатель POWERSTATE; быстросъемный патрон SDS Plus; 4 Режима (сверление/сверление с ударом/предустановка долота/режим удара); энергия удара 2,5Дж; макс. диаметр сверления в бетоне 26мм; Динакейс
</t>
  </si>
  <si>
    <t>4058546361709</t>
  </si>
  <si>
    <t>M18FHX-552X</t>
  </si>
  <si>
    <t>4933478889</t>
  </si>
  <si>
    <t>Акк. SDS-Plus перфоратор M18 FHX-552X</t>
  </si>
  <si>
    <t>M18 FUEL SDS-plus 26mm Hammer FIXTEC - 5.5 Ah Kit Version
HD Box - IN2</t>
  </si>
  <si>
    <t xml:space="preserve">Бесщеточный двигатель POWERSTATE; быстросъемный патрон SDS Plus; 4 Режима (сверление/сверление с ударом/предустановка долота/режим удара); энергия удара 2,5Дж; макс. диаметр сверления в бетоне 26мм; 2 x M18 HB5.5 Аккумуляторные наборы, M12-18 FC Зарядное устройство, Динакейс
</t>
  </si>
  <si>
    <t>4058546361716</t>
  </si>
  <si>
    <t>M18ONEFH-0</t>
  </si>
  <si>
    <t>4933478895</t>
  </si>
  <si>
    <t>Акк. SDS-Plus перфоратор M18 ONE FH-0</t>
  </si>
  <si>
    <t>M18 FUEL SDS-plus 26mm ONE-KEY Hammer - 
Bare Version
Carton Box</t>
  </si>
  <si>
    <t xml:space="preserve">Бесщеточный двигатель POWERSTATE; SDS Plus; ONE-KEY; 4 Режима (сверление/сверление с ударом/предустановка долота/режим удара); энергия удара 2,5Дж; макс. диаметр сверления в бетоне 26мм; коробка
</t>
  </si>
  <si>
    <t>4058546361778</t>
  </si>
  <si>
    <t>M18ONEFH-0X</t>
  </si>
  <si>
    <t>4933478886</t>
  </si>
  <si>
    <t>Акк. SDS-Plus перфоратор M18 ONE FH-0X</t>
  </si>
  <si>
    <t>M18 FUEL SDS-plus 26mm ONE-KEY Hammer - 
Bare Version
HD Box</t>
  </si>
  <si>
    <t xml:space="preserve">Бесщеточный двигатель POWERSTATE; SDS Plus; ONE-KEY; 4 Режима (сверление/сверление с ударом/предустановка долота/режим удара); энергия удара 2,5Дж; макс. диаметр сверления в бетоне 26мм; Динакейс
</t>
  </si>
  <si>
    <t>4058546361686</t>
  </si>
  <si>
    <t>M18ONEFHP-0X</t>
  </si>
  <si>
    <t>4933478884</t>
  </si>
  <si>
    <t>Акк. SDS-Plus перфоратор M18 ONE FHP-0X</t>
  </si>
  <si>
    <t>M18 FUEL SDS-plus 30mm ONE-KEY Hammer - Bare Version
HD Box</t>
  </si>
  <si>
    <t xml:space="preserve">Бесщеточный двигатель POWERSTATE; SDS Plus; ONE-KEY; 4 Режима (сверление/сверление с ударом/предустановка долота/режим удара); энергия удара 2,5Дж; макс. диаметр сверления в бетоне 32мм; M12-18 FC Зарядное устройство, Динакейс
</t>
  </si>
  <si>
    <t>4058546361662</t>
  </si>
  <si>
    <t>M18ONEFHPXDEL-552C</t>
  </si>
  <si>
    <t>4933478498</t>
  </si>
  <si>
    <t>Акк. SDS-Plus перфоратор с системой пылеудаления M18 ONE FHPX DEL-552C FUEL (Li-Ion 5.5 Ач)</t>
  </si>
  <si>
    <t>M18 FUEL SDS-plus 28mm Hammer FIXTEC - 6.0 Ah Kit Version
incl. DDE
Blow Molded Case</t>
  </si>
  <si>
    <t xml:space="preserve">Бесщеточный двигатель POWERSTATE; быстросъемный патрон SDS Plus; ONE-KEY; насадка пылеудаления; 4 Режима (сверление/сверление с ударом/предустановка долота/режим удара); энергия удара 2,5Дж; макс. диаметр сверления в бетоне 32мм; M12-18 FC Зарядное устройство, Динакейс
</t>
  </si>
  <si>
    <t>4058546346911</t>
  </si>
  <si>
    <t>M18ONEFHPX-0</t>
  </si>
  <si>
    <t>4933478885</t>
  </si>
  <si>
    <t>Акк. SDS-Plus перфоратор M18 ONE FHPX-0</t>
  </si>
  <si>
    <t>M18 FUEL SDS-plus 30mm ONE-KEY Hammer FIXTEC - Bare Version
Carton Box</t>
  </si>
  <si>
    <t xml:space="preserve">Бесщеточный двигатель POWERSTATE; быстросъемный патрон SDS Plus; ONE-KEY; 4 Режима (сверление/сверление с ударом/предустановка долота/режим удара); энергия удара 2,5Дж; макс. диаметр сверления в бетоне 32мм; M12-18 FC Зарядное устройство, Динакейс
</t>
  </si>
  <si>
    <t>4058546361679</t>
  </si>
  <si>
    <t>M18ONEFHPX-0X</t>
  </si>
  <si>
    <t>4933478495</t>
  </si>
  <si>
    <t>Акк. SDS-Plus перфоратор M18 ONE FHPX-0X FUEL</t>
  </si>
  <si>
    <t>M18ONEFHPX-0C SDS+ 28MM HAMMER FIXT XXX</t>
  </si>
  <si>
    <t xml:space="preserve">SDS-Plus + 13 MM; Дж 5.0; (уд/мин) 0 - 4600; Поставляется без аккумуляторов, Поставляется без зарядного устройства, Динакейс	</t>
  </si>
  <si>
    <t>4058546346881</t>
  </si>
  <si>
    <t>M18ONEFHPX-552X</t>
  </si>
  <si>
    <t>4933478496</t>
  </si>
  <si>
    <t>Акк. SDS-Plus перфоратор M18 ONE FHPX-552X FUEL (Li-Ion 5.5 Ач)</t>
  </si>
  <si>
    <t>M18 FUEL SDS-plus 28mm Hammer FIXTEC - 5.5 Ah Kit Version
BMC</t>
  </si>
  <si>
    <t>4058546346898</t>
  </si>
  <si>
    <t>M18ONEFHXDEL-552C</t>
  </si>
  <si>
    <t>4933478506</t>
  </si>
  <si>
    <t>Акк. SDS-Plus перфоратор с системой пылеудаления M18 ONE FHX DEL-552C FUEL (Li-Ion 5.5 Ач)</t>
  </si>
  <si>
    <t>M18 FUEL SDS-plus 26mm Hammer FIXTEC - 6.0 Ah Kit Version
incl. DDE
Blow Molded Case</t>
  </si>
  <si>
    <t xml:space="preserve">Бесщеточный двигатель POWERSTATE; быстросъемный патрон SDS Plus; насадка для пылиудаления; 4 Режима (сверление/сверление с ударом/предустановка долота/режим удара); энергия удара 2,5Дж; макс. диаметр сверления в бетоне 26мм; 2 x M18 HB5.5 Аккумуляторные наборы, M12-18 FC Зарядное устройство, Динакейс
</t>
  </si>
  <si>
    <t>4058546346997</t>
  </si>
  <si>
    <t>M18ONEFHX-0</t>
  </si>
  <si>
    <t>4933478502</t>
  </si>
  <si>
    <t>Акк. SDS-Plus перфоратор M18 ONE FHX-0</t>
  </si>
  <si>
    <t>M18 FUEL SDS-plus 26mm ONE-KEY Hammer FIXTEC - Bare Version
Carton Box</t>
  </si>
  <si>
    <t xml:space="preserve">Бесщеточный двигатель POWERSTATE; быстросъемный патрон SDS Plus; ONE-KEY; 4 Режима (сверление/сверление с ударом/предустановка долота/режим удара); энергия удара 2,5Дж; макс. диаметр сверления в бетоне 26мм; Динакейс
</t>
  </si>
  <si>
    <t>4058546346959</t>
  </si>
  <si>
    <t>M18ONEFHX-0X</t>
  </si>
  <si>
    <t>4933478503</t>
  </si>
  <si>
    <t>Акк. SDS-Plus перфоратор M18 ONE FHX-0X FUEL</t>
  </si>
  <si>
    <t>M18ONEFHX-0C SDS+26MM HAMMER FIXT XXX</t>
  </si>
  <si>
    <t xml:space="preserve">SDS-Plus + 13 MM; Дж 5.0; (уд/мин) 0 - 4600; Быстросъемный патрон; Поставляется без аккумуляторов, Поставляется без зарядного устройства, Динакейс	</t>
  </si>
  <si>
    <t>4058546346966</t>
  </si>
  <si>
    <t>M18ONEFHX-552X</t>
  </si>
  <si>
    <t>4933478504</t>
  </si>
  <si>
    <t>Акк. SDS-Plus перфоратор M18 ONE FHX-552X FUEL (Li-Ion 5.5 Ач)</t>
  </si>
  <si>
    <t>M18 FUEL SDS-plus 26mm Hammer FIXTEC - 5.5 Ah Kit Version
BMC</t>
  </si>
  <si>
    <t xml:space="preserve">Бесщеточный двигатель POWERSTATE; быстросъемный патрон SDS Plus; ONE-KEY; 4 Режима (сверление/сверление с ударом/предустановка долота/режим удара); энергия удара 2,5Дж; макс. диаметр сверления в бетоне 26мм; 2 x M18 HB5.5 Аккумуляторные наборы, M12-18 FC Зарядное устройство, Динакейс
</t>
  </si>
  <si>
    <t>4058546346973</t>
  </si>
  <si>
    <t>03_Большие комбинированные перфораторы (SDS Max / Hex)</t>
  </si>
  <si>
    <t>M18CHM-0</t>
  </si>
  <si>
    <t>4933451362</t>
  </si>
  <si>
    <t>Акк. перфоратор SDS-MAX M18CHM-0 FUEL</t>
  </si>
  <si>
    <t>M18CHM0 BTY. SDS MAX COMBI HAMMER XXX</t>
  </si>
  <si>
    <t xml:space="preserve">Бесщеточный двигатель POWERSTATE; патрон SDS-MAX FIXTEC; 2 Режима (сверление с ударом/режим удара); энергия удара 6,0Дж; макс. диаметр сверления в бетоне 40 мм; картон </t>
  </si>
  <si>
    <t>https://ru.milwaukeetool.eu/ru-ru/m18-fuel-5-кг-sds-max-2-х-режимныи-перфоратор/m18-chm/</t>
  </si>
  <si>
    <t>4002395159208</t>
  </si>
  <si>
    <t>M18CHM-121C</t>
  </si>
  <si>
    <t>4933471284</t>
  </si>
  <si>
    <t>Акк. перфоратор M18 CHM-121C FUEL (Li-Ion12Ач)</t>
  </si>
  <si>
    <t>M18CHM121С BTY.SDS Max COMBI HAMMER IN2</t>
  </si>
  <si>
    <t>Бесщеточный двигатель POWERSTATE; патрон SDS-MAX FIXTEC; 2 Режима (сверление с ударом/режим удара); энергия удара 6,0Дж; макс. диаметр сверления в бетоне 40 мм; 1 аккумулятор 12Ач; з/у; вес 6,7; кейс</t>
  </si>
  <si>
    <t>4058546289126</t>
  </si>
  <si>
    <t>M18FHM-0C</t>
  </si>
  <si>
    <t>4933464893</t>
  </si>
  <si>
    <t>Акк. перфоратор M18 FHM-0C FUEL</t>
  </si>
  <si>
    <t>M18 Full featured SDS Max M18FHM0C</t>
  </si>
  <si>
    <t>Без аккумуляторов и з/у; бесщеточный двигатель POWERSTATE; энергия удара 11 Дж; Макс. диаметр сверления в бетоне/туннельным буром/коронками 45/85/150 мм; ; кейс</t>
  </si>
  <si>
    <t>https://ru.milwaukeetool.eu/ru-ru/m18-fuel-one-key-8-кг-sds-max-перфоратор-для-бурения-и-разрушения/m18-fhm/</t>
  </si>
  <si>
    <t>4058546228385</t>
  </si>
  <si>
    <t>M18FHM-121C</t>
  </si>
  <si>
    <t>4933464894</t>
  </si>
  <si>
    <t>Акк. перфоратор M18 FHM-121C FUEL (Li-Ion12Ач)</t>
  </si>
  <si>
    <t>M18 Full featured SDS Max M18FHM121C</t>
  </si>
  <si>
    <t>Бесщеточный двигатель POWERSTATE; энергия удара 11 Дж; макс. диаметр сверления в бетоне/туннельным буром/коронками 45/85/150 мм; 1 аккумулятор 12Ач; з/у; вес 10,2; кейс</t>
  </si>
  <si>
    <t>4058546228392</t>
  </si>
  <si>
    <t>HD18AG115-0</t>
  </si>
  <si>
    <t>4933411210</t>
  </si>
  <si>
    <t>Акк. УШМ HD18 AG115-0</t>
  </si>
  <si>
    <t>HD18AG0 18V M18 ANGLE GRINDER       XXX</t>
  </si>
  <si>
    <t>Скорость без нагрузки 9000 об/мин; диаметр диска 115мм; резьба шпинделя М14; ползунковый переключатель; картон</t>
  </si>
  <si>
    <t>https://ru.milwaukeetool.eu/ru-ru/m18-115-мм-углошлифовальная-машина-с-выключателем-лопаточного-типа/hd18-ag-115/</t>
  </si>
  <si>
    <t>4002395235681</t>
  </si>
  <si>
    <t>HD18AG115-402C</t>
  </si>
  <si>
    <t>4933441300</t>
  </si>
  <si>
    <t>Акк. УШМ HD18 AG115-402С (Li-Ion4Ач)</t>
  </si>
  <si>
    <t>HD18AG115402C  BTY. ANGLE GRINDER   IN2</t>
  </si>
  <si>
    <t>Скорость без нагрузки 9000 об/мин; диаметр диска 115мм; резьба шпинделя М14; 2 аккумулятора; з/у; вес 2,4; ползунковый переключатель; кейс</t>
  </si>
  <si>
    <t>4002395001415</t>
  </si>
  <si>
    <t>HD18AG125-0</t>
  </si>
  <si>
    <t>4933441502</t>
  </si>
  <si>
    <t>Акк. УШМ HD18 AG125-0</t>
  </si>
  <si>
    <t>HD18AG1250      ANGLE GRINDER       XXX</t>
  </si>
  <si>
    <t>Скорость без нагрузки 9000 об/мин; диаметр диска 125мм; резьба шпинделя М14; ползунковый переключатель; картон</t>
  </si>
  <si>
    <t>https://ru.milwaukeetool.eu/ru-ru/m18-125-мм-углошлифовальная-машина-с-выключателем-лопаточного-типа/hd18-ag-125/</t>
  </si>
  <si>
    <t>4002395002177</t>
  </si>
  <si>
    <t>HD18AG125-402C</t>
  </si>
  <si>
    <t>4933441507</t>
  </si>
  <si>
    <t>Акк. УШМ HD18 AG125-402С (Li-Ion44Ач)</t>
  </si>
  <si>
    <t>HD18AG125402C   ANGLE GRINDER       IN2</t>
  </si>
  <si>
    <t>Скорость без нагрузки 9000 об/мин; диаметр диска 125мм; резьба шпинделя М14; 2 аккумулятора; з/у; вес 2,4; ползунковый переключатель; кейс</t>
  </si>
  <si>
    <t>4002395002184</t>
  </si>
  <si>
    <t>M18CAG115X-502X</t>
  </si>
  <si>
    <t>4933448861</t>
  </si>
  <si>
    <t>Акк. УШМ M18 CAG115X-502X FUEL (Li-Ion5Ач)</t>
  </si>
  <si>
    <t>M18CAG115X502X ANGLE GRINDER   IN2</t>
  </si>
  <si>
    <t>Бесщеточный двигатель POWERSTATE; скорость 8500 об/мин; диаметр диска 115мм; резьба шпинделя М14; 2 аккумулятора; турбо з/у M12-18 FC; вес 2,5; ползунковый переключатель; HD кейс</t>
  </si>
  <si>
    <t>4002395263462</t>
  </si>
  <si>
    <t>M18CAG125X-0X</t>
  </si>
  <si>
    <t>4933451439</t>
  </si>
  <si>
    <t>Акк. УШМ M18 CAG125X-0X (кейс HD BOX)</t>
  </si>
  <si>
    <t>M18CAG125X0X   HD BOX XXX</t>
  </si>
  <si>
    <t>Бесщеточный двигатель POWERSTATE; скорость 8500 об/мин; диаметр диска 125мм; резьба шпинделя М14; ползунковый переключатель; HD кейс</t>
  </si>
  <si>
    <t>4002395163380</t>
  </si>
  <si>
    <t>M18CAG125X-502X</t>
  </si>
  <si>
    <t>4933448866</t>
  </si>
  <si>
    <t>Акк. УШМ M18 CAG125X-502С FUEL (Li-Ion5Ач)</t>
  </si>
  <si>
    <t>M18CAG125X502X ANGLE GRINDER        IN2</t>
  </si>
  <si>
    <t>Бесщеточный двигатель POWERSTATE; скорость 8500 об/мин; диаметр диска 125мм; резьба шпинделя М14; 2 аккумулятора; турбо з/у M12-18 FC; вес 2,5; ползунковый переключатель; HD кейс</t>
  </si>
  <si>
    <t>4002395263486</t>
  </si>
  <si>
    <t>M18FHSAG125XB-0X</t>
  </si>
  <si>
    <t>4933471077</t>
  </si>
  <si>
    <t>Акк. УШМ M18 FHSAG125 XB-0X FUEL</t>
  </si>
  <si>
    <t>M18 Fuel High Performance Braking Grinder M18FHSAG125XB0X</t>
  </si>
  <si>
    <t>Бесщеточный двигатель POWERSTATE; скорость 9000 об/мин; диаметр диска 125 мм; резьба шпинделя М14; ползунковый переключатель; кейс</t>
  </si>
  <si>
    <t>https://ru.milwaukeetool.eu/ru-ru/m18-fuel-высокопроизводительная-ушм-125-мм-с-тормозом-и-ползунковым-выключателем/m18-fhsag125xb/</t>
  </si>
  <si>
    <t>4058546287054</t>
  </si>
  <si>
    <t>M18FHSAG125XB-552X</t>
  </si>
  <si>
    <t>4933471079</t>
  </si>
  <si>
    <t>Акк. УШМ M18 FHSAG125 XB-552X FUEL (Li-Ion5,5Ач)</t>
  </si>
  <si>
    <t>M18 Fuel High Performance Braking Grinder M18FHSAG125XB552X</t>
  </si>
  <si>
    <t>Бесщеточный двигатель POWERSTATE; скорость 9000 об/мин; диаметр диска 125 мм; резьба шпинделя М14; аккумулятор M18 HB5,5 2шт; турбо з/у M12-18 FC; ползунковый переключатель; кейс</t>
  </si>
  <si>
    <t>4058546287078</t>
  </si>
  <si>
    <t>M18FHSAG125XPDB-0X</t>
  </si>
  <si>
    <t>4933471078</t>
  </si>
  <si>
    <t>Акк. УШМ M18 FHSAG125 XPDB-0X FUEL</t>
  </si>
  <si>
    <t>M18 Fuel High Performance Braking Grinder M18FHSAG125XPDB0X</t>
  </si>
  <si>
    <t>Бесщеточный двигатель POWERSTATE; скорость 9000 об/мин; диаметр диска 125 мм; резьба шпинделя М14; лопаточный переключатель; кейс</t>
  </si>
  <si>
    <t>https://ru.milwaukeetool.eu/ru-ru/m18-fuel-высокопроизводительная-ушм-125-мм-с-тормозом-и-лопаточным-выключателем/m18-fhsag125xpdb/</t>
  </si>
  <si>
    <t>4058546287061</t>
  </si>
  <si>
    <t>M18FHSAG125XPDB-552X</t>
  </si>
  <si>
    <t>4933471080</t>
  </si>
  <si>
    <t>Акк. УШМ M18 FHSAG125 XPDB-552X FUEL (Li-Ion5,5Ач)</t>
  </si>
  <si>
    <t>M18 Fuel High Performance Braking Grinder M18FHSAG125XPDB552X</t>
  </si>
  <si>
    <t>Бесщеточный двигатель POWERSTATE; скорость 9000 об/мин; диаметр диска 125 мм; резьба шпинделя М14; аккумулятор M18 HB5,5 2шт; турбо з/у M12-18 FC; лопаточный переключатель; кейс</t>
  </si>
  <si>
    <t>4058546287085</t>
  </si>
  <si>
    <t>M18FHSAG150XB-0X</t>
  </si>
  <si>
    <t>4933471084</t>
  </si>
  <si>
    <t>Акк. УШМ M18 FHSAG150 XB-0X FUEL</t>
  </si>
  <si>
    <t>M18 Fuel High Performance Braking Grinder M18FHSAG150XB0X</t>
  </si>
  <si>
    <t>Бесщеточный двигатель POWERSTATE; скорость 9000 об/мин; диаметр диска 150 мм; резьба шпинделя М14; ползунковый переключатель; кейс</t>
  </si>
  <si>
    <t>https://ru.milwaukeetool.eu/ru-ru/m18-fuel-высокопроизводительная-ушм-150-мм-с-тормозом-и-ползунковым-выключателем/m18-fhsag150xb/</t>
  </si>
  <si>
    <t>4058546287122</t>
  </si>
  <si>
    <t>M18FHSAG150XPDB-0X</t>
  </si>
  <si>
    <t>4933471085</t>
  </si>
  <si>
    <t>Акк. УШМ M18 FHSAG150 XPDB-0X FUEL</t>
  </si>
  <si>
    <t>M18 Fuel High Performance Braking Grinder M18FHSAG150XPDB0X</t>
  </si>
  <si>
    <t>Бесщеточный двигатель POWERSTATE; скорость 9000 об/мин; диаметр диска 150 мм; резьба шпинделя М14; лопаточный переключатель; кейс</t>
  </si>
  <si>
    <t>https://ru.milwaukeetool.eu/ru-ru/m18-fuel-высокопроизводительная-ушм-150-мм-с-тормозом-и-лопаточным-выключателем/m18-fhsag150xpdb/</t>
  </si>
  <si>
    <t>4058546287139</t>
  </si>
  <si>
    <t>M18FSAG115X-0</t>
  </si>
  <si>
    <t>4933478772</t>
  </si>
  <si>
    <t>Акк. УШМ M18FSAG115X-0 FUEL</t>
  </si>
  <si>
    <t>M18FSAG115X-0 FUEL ANGLE GRINDER XXX</t>
  </si>
  <si>
    <t>диск (мм) 115; (об/мин) 8500;защитный кожух, рукоятка, фланцевая гайка, ключ, противопылевой экран; Поставляется без аккумуляторов</t>
  </si>
  <si>
    <t>https://ru.milwaukeetool.eu/ru-ru/m18-fuel-115-160;mm-angle-grinder-with-slide-switch/m18-fsag115x/</t>
  </si>
  <si>
    <t>4058546360542</t>
  </si>
  <si>
    <t>M18FSAG125X-0</t>
  </si>
  <si>
    <t>4933478701</t>
  </si>
  <si>
    <t>Акк. УШМ M18FSAG125X-0 FUEL</t>
  </si>
  <si>
    <t>M18FSAG125X-0 FUEL ANGLE GRINDER XXX</t>
  </si>
  <si>
    <t>диск (мм) 125; (об/мин) 8500;защитный кожух, рукоятка, фланцевая гайка, ключ, противопылевой экран; Поставляется без аккумуляторов коробка</t>
  </si>
  <si>
    <t>https://ru.milwaukeetool.eu/ru-ru/m18-fuel-125-мм-ушм-с-ползунковым-выключателем/m18-fsag125x/</t>
  </si>
  <si>
    <t>4058546348946</t>
  </si>
  <si>
    <t>M18FSAG125X-0X</t>
  </si>
  <si>
    <t>4933478428</t>
  </si>
  <si>
    <t>Акк. УШМ M18FSAG125X-0X FUEL</t>
  </si>
  <si>
    <t>M18FSAG125X-0X F.S. ANGLE GRINDER II XXX</t>
  </si>
  <si>
    <t>диск (мм) 125; (об/мин) 8500;защитный кожух, рукоятка, фланцевая гайка, ключ, противопылевой экран; Поставляется без аккумуляторов Динакейс</t>
  </si>
  <si>
    <t>4058546346195</t>
  </si>
  <si>
    <t>M18FSAG125XB-0X</t>
  </si>
  <si>
    <t>4933478429</t>
  </si>
  <si>
    <t>Акк. УШМ M18FSAG125XB-0X FUEL</t>
  </si>
  <si>
    <t>M18FSAG125XB-0X F.S. ANG.GRINDER II XXX</t>
  </si>
  <si>
    <t>диск (мм) 125; глубина резания (мм) 33; защитный кожух, рукоятка, фланец, фланцевая гайка, ключ, противопылевой экран; без АКБ Динакейс</t>
  </si>
  <si>
    <t>https://ru.milwaukeetool.eu/ru-ru/m18-fuel-125-160;mm-braking-angle-grinder-with-slide-switch/m18-fsag125xb/</t>
  </si>
  <si>
    <t>4058546346201</t>
  </si>
  <si>
    <t>M18FSAG125XB-502X</t>
  </si>
  <si>
    <t>4933478430</t>
  </si>
  <si>
    <t>Акк. УШМ M18FSAG125XB-502X FUEL (Li-Ion 5 Ач)</t>
  </si>
  <si>
    <t>M18FSAG125XB-502X F.S.ANG GRI.II 5AH IN2</t>
  </si>
  <si>
    <t xml:space="preserve">диск (мм) 125; глубина резания (мм) 33; защитный кожух, рукоятка, фланец, фланцевая гайка, ключ, противопылевой экран; 2 x M18 B5 Аккумуляторные наборы, M12-18 FC Зарядное устройство, Динакейс	</t>
  </si>
  <si>
    <t>4058546346218</t>
  </si>
  <si>
    <t>M18FSAGF125XB-0X</t>
  </si>
  <si>
    <t>4933478438</t>
  </si>
  <si>
    <t>Акк. УШМ с плоским редуктором M18FSAGF125XB-0X</t>
  </si>
  <si>
    <t>M18FSAGF125XB-0X ANG.GRINDER XXX</t>
  </si>
  <si>
    <t>диск (мм) 125; (об/мин) 8500; Плоский редуктор; Быстрозажимной защитный кожух, защита от случайного включения, антивибрационная боковая рукоятка, фланец, фланцевая гайка, ключ, противопылевой экран; без акб Динакейс</t>
  </si>
  <si>
    <t>https://ru.milwaukeetool.eu/ru-ru/m18-fuel-125-160;mm-flathead-braking-angle-grinder-with-slide-switch/m18-fsagf125xb/</t>
  </si>
  <si>
    <t>4058546346294</t>
  </si>
  <si>
    <t>M18FSAGF125XPDB-0X</t>
  </si>
  <si>
    <t>4933478439</t>
  </si>
  <si>
    <t>Акк. УШМ с плоским редуктором M18FSAGF125XPDB-0X</t>
  </si>
  <si>
    <t>M18FSAGF125XPDB-0X ANG.GRINDER XXX</t>
  </si>
  <si>
    <t>диск (мм) 125; (об/мин) 8500;Лопаточный выключатель;Фиксируемый выключатель; Плоский редуктор; Быстрозажимной защитный кожух, защита от случайного включения, антивибрационная боковая рукоятка, фланец, фланцевая гайка, ключ, противопылевой экран; без акб Динакейс</t>
  </si>
  <si>
    <t>https://ru.milwaukeetool.eu/ru-ru/m18-fuel-125-160;mm-flathead-braking-angle-grinder-with-paddle-switch/m18-fsagf125xpdb/</t>
  </si>
  <si>
    <t>4058546346300</t>
  </si>
  <si>
    <t>M18FSAGV115XPDB-0</t>
  </si>
  <si>
    <t>4933478774</t>
  </si>
  <si>
    <t>Акк. УШМ M18 FSAGV115XPDB-0 FUEL</t>
  </si>
  <si>
    <t>M18FSAGV115XPDB-0 FUEL ANGLE GRINDER XXX</t>
  </si>
  <si>
    <t>диск (мм) 115; (об/мин) 3500 - 8500;Поставляется без аккумуляторов; Поставляется без кейса или сумки</t>
  </si>
  <si>
    <t>https://ru.milwaukeetool.eu/ru-ru/m18-fuel-115-160;mm-variable-speed-braking-angle-grinder-with-paddle-switch/m18-fsagv115xpdb/</t>
  </si>
  <si>
    <t>4058546360566</t>
  </si>
  <si>
    <t>M18FSAGV115XPDB-0X</t>
  </si>
  <si>
    <t>4933478773</t>
  </si>
  <si>
    <t>Акк. УШМ M18 FSAGV115XPDB-0X FUEL</t>
  </si>
  <si>
    <t>M18FSAGV115XPDB-0X FUEL A.GRIND XXX</t>
  </si>
  <si>
    <t>диск (мм) 115; (об/мин) 3500 - 8500; Поставляется без аккумуляторов; Динакейс</t>
  </si>
  <si>
    <t>4058546360559</t>
  </si>
  <si>
    <t>M18FSAGV125XB-0X</t>
  </si>
  <si>
    <t>4933478436</t>
  </si>
  <si>
    <t>Акк. УШМ M18FSAGV125XB-0X FUEL</t>
  </si>
  <si>
    <t>M18FSAGV125XB-0X ANG.GRINDER XXX</t>
  </si>
  <si>
    <t>диск (мм) 125; (об/мин) 3500 - 8500; Поставляется без аккумуляторов; Динакейс; Нефиксируемый лопаточный выключатель</t>
  </si>
  <si>
    <t>https://ru.milwaukeetool.eu/ru-ru/m18-fuel-125-160;mm-variable-speed-braking-angle-grinder-with-slide-switch/m18-fsagv125xb/</t>
  </si>
  <si>
    <t>4058546346270</t>
  </si>
  <si>
    <t>M18FSAGV125XPDB-0X</t>
  </si>
  <si>
    <t>4933478437</t>
  </si>
  <si>
    <t>Акк. УШМ M18FSAGV125XPDB-0X FUEL</t>
  </si>
  <si>
    <t>M18FSAGV125XPDB-0X ANG.GRINDER XXX</t>
  </si>
  <si>
    <t>диск (мм) 125; (об/мин) 3500 - 8500; Поставляется без аккумуляторов; Динакейс; Ползунковый выключатель с блокировкой</t>
  </si>
  <si>
    <t>https://ru.milwaukeetool.eu/ru-ru/m18-fuel-125-160;mm-variable-speed-braking-angle-grinder-with-paddle-switch/m18-fsagv125xpdb/</t>
  </si>
  <si>
    <t>4058546346287</t>
  </si>
  <si>
    <t>M18ONEFSAG125XB-0X</t>
  </si>
  <si>
    <t>4933478433</t>
  </si>
  <si>
    <t>Акк. УШМ M18ONEFSAG125XB-0X FUEL</t>
  </si>
  <si>
    <t>M18ONEFSAG125XB-0X ANG.GRINDER XXX</t>
  </si>
  <si>
    <t>диск (мм) 125; (об/мин)8500; Ползунковый выключатель защитный кожух, антивибрационная боковая рукоятка, фланец, фланцевая гайка, ключ, противопылевой экран; Динакейс</t>
  </si>
  <si>
    <t>https://ru.milwaukeetool.eu/ru-ru/m18-fuel-one-key-125-160;mm-braking-angle-grinder-with-slide-switch/m18-onefsag125xb/</t>
  </si>
  <si>
    <t>4058546346249</t>
  </si>
  <si>
    <t>M18ONEFSAG125XPDB-0X</t>
  </si>
  <si>
    <t>4933478434</t>
  </si>
  <si>
    <t>Акк. УШМ M18ONEFSAG125XPDB-0X FUEL</t>
  </si>
  <si>
    <t>M18ONEFSAG125XPDB-0X ANG.GRINDER XXX</t>
  </si>
  <si>
    <t>диск (мм) 125; (об/мин)8500; Лопаточный выключатель; защитный кожух, антивибрационная боковая рукоятка, фланец, фланцевая гайка, ключ, противопылевой экран; Динакейс</t>
  </si>
  <si>
    <t>https://ru.milwaukeetool.eu/ru-ru/m18-fuel-one-key-125-160;mm-braking-angle-grinder-with-paddle-switch/m18-onefsag125xpdb/</t>
  </si>
  <si>
    <t>4058546346256</t>
  </si>
  <si>
    <t>M18ONEFSAG125XPDB-502X</t>
  </si>
  <si>
    <t>4933478435</t>
  </si>
  <si>
    <t>Акк. УШМ M18ONEFSAG125XPDB-502X FUEL (Li-Ion 5 Ач)</t>
  </si>
  <si>
    <t>M18ONEFSAG125XPDB-502X ANG.GRINDER IN2</t>
  </si>
  <si>
    <t xml:space="preserve">диск (мм) 125; (об/мин)8500; Лопаточный выключатель; защитный кожух, антивибрационная боковая рукоятка, фланец, фланцевая гайка, ключ, противопылевой экран; 2 x M18 B5 Аккумуляторные наборы, M12-18 FC Зарядное устройство, Динакейс	</t>
  </si>
  <si>
    <t>4058546346263</t>
  </si>
  <si>
    <t>03_Большие углошлифовальные машины</t>
  </si>
  <si>
    <t>M18FLAG180XPDB-0</t>
  </si>
  <si>
    <t>4933464112</t>
  </si>
  <si>
    <t>Акк . УШМ M18 FLAG180 XPDB-0 FUEL</t>
  </si>
  <si>
    <t>M18FLAG180XPDB0 ANGLE GRINDER XXX</t>
  </si>
  <si>
    <t>Без аккумуляторов и з/у; бесщеточный двигатель POWERSTATE; скорость 6600 об/мин; диаметр диска 180мм; резьба шпинделя М14; лопаточный переключатель; картон</t>
  </si>
  <si>
    <t>https://ru.milwaukeetool.eu/ru-ru/m18-fuel-180-мм-ушм-с-тормозом-диска-и-лопаточным-выключателем/m18-flag180xpdb/</t>
  </si>
  <si>
    <t>4058546220570</t>
  </si>
  <si>
    <t>M18FLAG230XPDB-0C</t>
  </si>
  <si>
    <t>4933464114</t>
  </si>
  <si>
    <t>Акк . УШМ M18 FLAG230 XPDB-0С FUEL</t>
  </si>
  <si>
    <t>M18FLAG230XPDB0C ANGLE GRINDER XXX</t>
  </si>
  <si>
    <t>Без аккумуляторов и з/у; бесщеточный двигатель POWERSTATE; скорость 6600 об/мин; диаметр диска 230мм; резьба шпинделя М14; лопаточный переключатель; кейс</t>
  </si>
  <si>
    <t>https://ru.milwaukeetool.eu/ru-ru/m18-fuel-230-мм-большая-углошлифовальная-машина-с-лопаточным-выключателем/m18-flag230xpdb/</t>
  </si>
  <si>
    <t>4058546220594</t>
  </si>
  <si>
    <t>M18FLAG230XPDB-121C</t>
  </si>
  <si>
    <t>4933464115</t>
  </si>
  <si>
    <t>Акк. УШМ M18 FLAG230XPDB-121C FUEL (Li-Ion12Ач)</t>
  </si>
  <si>
    <t>M18FLAG230XPDB121C ANGLE GRINDER IN2</t>
  </si>
  <si>
    <t>Бесщеточный двигатель POWERSTATE; скорость 6600 об/мин; диаметр диска 230 мм; резьба шпинделя М14; 1 аккумулятор M18 HB12; турбо з/у M12-18 FC; вес 5,3; лопаточный переключатель; кейс</t>
  </si>
  <si>
    <t>4058546220600</t>
  </si>
  <si>
    <t>M18ONEFLAG230XPDB-0</t>
  </si>
  <si>
    <t>4933478781</t>
  </si>
  <si>
    <t>Акк. УШМ M18ONEFLAG230XPDB-0</t>
  </si>
  <si>
    <t>M18ONEFLAG230XPDB-0 M18 FUEL A.GRIND XXX</t>
  </si>
  <si>
    <t>(об/мин) 6000; Диаметр диска (мм) 230; Макс. глубина резания (мм) 65; Нефиксируемый лопаточный выключатель; Коробка</t>
  </si>
  <si>
    <t>4058546360634</t>
  </si>
  <si>
    <t>M18ONEFLAG230XPDB-0C</t>
  </si>
  <si>
    <t>4933478782</t>
  </si>
  <si>
    <t>Акк. УШМ M18ONEFLAG230XPDB-0C</t>
  </si>
  <si>
    <t>M18ONEFLAG230XPDB-0C FUEL A.GRIND XXX</t>
  </si>
  <si>
    <t>(об/мин) 6000; Диаметр диска (мм) 230; Макс. глубина резания (мм) 65; Нефиксируемый лопаточный выключатель; Кейс</t>
  </si>
  <si>
    <t>4058546360641</t>
  </si>
  <si>
    <t>M18ONEFLAG230XPDB-121C</t>
  </si>
  <si>
    <t>4933478783</t>
  </si>
  <si>
    <t>Акк. УШМ M18ONEFLAG230XPDB-121C</t>
  </si>
  <si>
    <t>M18ONEFLAG230XPDB-121C FUEL A.GRIND IN2</t>
  </si>
  <si>
    <t>(об/мин) 6000; Диаметр диска (мм) 230; Макс. глубина резания (мм) 65; 2 x M18 HB12 Аккумуляторные наборы, M12-18 FC Зарядное устройство, Кейс</t>
  </si>
  <si>
    <t>4058546360658</t>
  </si>
  <si>
    <t>M18FAP180-0</t>
  </si>
  <si>
    <t>4933451549</t>
  </si>
  <si>
    <t>Акк. полировальная машина M18 FAP180-0 FUEL</t>
  </si>
  <si>
    <t>M18FAP1800 BTY. POLISHER XXX</t>
  </si>
  <si>
    <t>Регулируемая скорость 360-2200 об/мин; диаметр подошвы 180 мм; резьба шпинделя М14; набор принадлежностей; картон</t>
  </si>
  <si>
    <t>https://ru.milwaukeetool.eu/ru-ru/m18-fuel-полировальная-машина/m18-fap/</t>
  </si>
  <si>
    <t>4002395144518</t>
  </si>
  <si>
    <t>M18FAP180-0X</t>
  </si>
  <si>
    <t>4933451552</t>
  </si>
  <si>
    <t>Акк. полировальная машина M18 FAP180-0X FUEL</t>
  </si>
  <si>
    <t>M18FAP1800X BTY. POLISHER XXX</t>
  </si>
  <si>
    <t>Регулируемая скорость 360-2200 об/мин; диаметр подошвы 180 мм; резьба шпинделя М14; набор принадлежностей; HD кейс</t>
  </si>
  <si>
    <t>4002395144549</t>
  </si>
  <si>
    <t>M18FAP180-502X</t>
  </si>
  <si>
    <t>4933451550</t>
  </si>
  <si>
    <t>Акк. полировальная машина M18 FAP180-502X FUEL (Li-Ion5Ач)</t>
  </si>
  <si>
    <t>M18FAP180502X BTY. POLISHER IN2</t>
  </si>
  <si>
    <t>Регулируемая скорость 360-2200 об/мин; диаметр подошвы 180 мм; резьба шпинделя М14; 2 аккумулятора; турбо з/у; вес 2,2; набор принадлежностей; HD кейс</t>
  </si>
  <si>
    <t>4002395144525</t>
  </si>
  <si>
    <t>M18FDG-0X</t>
  </si>
  <si>
    <t>4933459190</t>
  </si>
  <si>
    <t>Акк. прямошлифмашина M18 FDG-0X FUEL (HD BOX)</t>
  </si>
  <si>
    <t>M18FDG0X BTY. DIE GRINDER XXX</t>
  </si>
  <si>
    <t>Бесщеточный двигатель POWERSTATE; скорость 27000 об/мин; цанга 6/8мм; макс. диаметр насадки 50 мм; HD кейс</t>
  </si>
  <si>
    <t>https://ru.milwaukeetool.eu/ru-ru/m18-fuel-прямошлифовальная-машина/m18-fdg/</t>
  </si>
  <si>
    <t>4002395289257</t>
  </si>
  <si>
    <t>M18FDG-502X</t>
  </si>
  <si>
    <t>4933459107</t>
  </si>
  <si>
    <t>Акк. прямошлифмашина M18 FDG-502X FUEL (Li-Ion5Ач)</t>
  </si>
  <si>
    <t>M18FDG502X BTY. DIE GRINDER IN2</t>
  </si>
  <si>
    <t>Бесщеточный двигатель POWERSTATE; скорость 27000 об/мин; цанга 6/8мм; макс. диаметр насадки 50 мм; 2 аккумулятора; турбо з/у M12-18 FC; вес 2,1; HD кейс</t>
  </si>
  <si>
    <t>4002395287017</t>
  </si>
  <si>
    <t>M18CV-0</t>
  </si>
  <si>
    <t>4933459204</t>
  </si>
  <si>
    <t>Акк. пылесос M18 CV</t>
  </si>
  <si>
    <t>M18CV0  Hand Vac  XXX</t>
  </si>
  <si>
    <t>Поставляется без аккумуляторов и зарядного устройства; емкость для сухих веществ/жидкостей 1.1л; скорость потока 1019 л/мин; макс разрежение 94 мбар; вес 1.9; шланг, патрубки 2шт, щётка для пола, щелевая насадка; картон</t>
  </si>
  <si>
    <t>https://ru.milwaukeetool.eu/ru-ru/m18-компактныи-пылесос/m18-cv/</t>
  </si>
  <si>
    <t>4002395289998</t>
  </si>
  <si>
    <t>VN</t>
  </si>
  <si>
    <t>M18FBPV-0</t>
  </si>
  <si>
    <t>4933464483</t>
  </si>
  <si>
    <t>Акк. ранцевый пылесос M18 FBPV-0</t>
  </si>
  <si>
    <t>M18FBPV0 FUEL BACK PACK VAC XXX</t>
  </si>
  <si>
    <t>Поставляется без аккумуляторов и зарядного устройства; емкость для сухих веществ 3,8л; диаметр шланга 36мм; скорость потока 1557,43 л/мин; макс разрежение 189мбар; вес 8,5кг; картон</t>
  </si>
  <si>
    <t>https://ru.milwaukeetool.eu/ru-ru/m18-fuel-ранцевыи-пылесос/m18-fbpv/</t>
  </si>
  <si>
    <t>4058546224288</t>
  </si>
  <si>
    <t>M18FCVL-0</t>
  </si>
  <si>
    <t>4933478185</t>
  </si>
  <si>
    <t>Акк. пылесос M18 FCVL-0</t>
  </si>
  <si>
    <t>M18FCVL-0 M18 Fuel Stick Vac XXX</t>
  </si>
  <si>
    <t>Класс пыли L; Длина шланга (м) 0.5 - 1.2; Диаметр шланга (мм) 40; Поставляется без кейса или сумки</t>
  </si>
  <si>
    <t>https://ru.milwaukeetool.eu/ru-ru/m18-fuel-компактныи-пылесос/m18-fcvl/</t>
  </si>
  <si>
    <t>4058546341183</t>
  </si>
  <si>
    <t>02_Ёмкость сухой и влажной уборки для пылесосов</t>
  </si>
  <si>
    <t>M12FVCL-0</t>
  </si>
  <si>
    <t>4933478186</t>
  </si>
  <si>
    <t>Акк. пылесос для воды и сухого мусора M12 FVCL-0</t>
  </si>
  <si>
    <t>M12FVCL-0 M12 FUEL WET DRY VACUUM XXX</t>
  </si>
  <si>
    <t>Диаметр шланга (мм) 41; Длина шланга (м) 0.5; Класс пыли L; давление (мбар) 105; Поставляется без кейса или сумки</t>
  </si>
  <si>
    <t>https://ru.milwaukeetool.eu/ru-ru/m12-fuel-пылесос-для-воды-и-сухого-мусора/m12-fvcl/</t>
  </si>
  <si>
    <t>4058546341190</t>
  </si>
  <si>
    <t>M18FPOVCL-0</t>
  </si>
  <si>
    <t>4933478187</t>
  </si>
  <si>
    <t>Акк. пылесос для воды и сухого мусора M18 FPOVCL-0</t>
  </si>
  <si>
    <t>M18FPOVCL-0 PACKOUT WET DRY VACUUM XXX</t>
  </si>
  <si>
    <t>Класс пыли L; (л/мин) 1416; Объем жидкости (л) 7 Поставляется без кейса или сумки</t>
  </si>
  <si>
    <t>https://ru.milwaukeetool.eu/ru-ru/m18-fuel-packout-пылесос-для-воды-и-сухого-мусора/m18-fpovcl/</t>
  </si>
  <si>
    <t>4058546341206</t>
  </si>
  <si>
    <t>US</t>
  </si>
  <si>
    <t>M18VC-2</t>
  </si>
  <si>
    <t>4933464029</t>
  </si>
  <si>
    <t>Акк. пылесос для влажной и сухой уборки M18 VC2</t>
  </si>
  <si>
    <t>M18VC2 M18 VACUUM  XXX</t>
  </si>
  <si>
    <t>Поставляется без аккумуляторов и зарядного устройства; емкость для сухих веществ/жидкостей 9,79/7,5л; диаметр шланга 41мм; длина шланга 0,47м; скорость потока 1300 л/мин; макс разрежение 80мбар; вес 5,3; совместим с системой DEK24; для сухой и влажной уборки; картон</t>
  </si>
  <si>
    <t>https://ru.milwaukeetool.eu/ru-ru/m18-пылесос-для-влажнои-и-сухои-уборки/m18-vc2/</t>
  </si>
  <si>
    <t>4058546219741</t>
  </si>
  <si>
    <t>M18BBL</t>
  </si>
  <si>
    <t>4933446216</t>
  </si>
  <si>
    <t>Акк. воздуходувка М18 BBL-0</t>
  </si>
  <si>
    <t>M18BBL0 BLOWER   XXX</t>
  </si>
  <si>
    <t>Поставляется без аккумуляторов и зарядного устройства; объем воздуха 100 м/мин; скорость воздушного потока 257км/ч; скорость вентилятора 18000 об/мин; вес 1,2; картон</t>
  </si>
  <si>
    <t>https://ru.milwaukeetool.eu/ru-ru/м18-аккумуляторная-воздуходувка/m18-bbl/</t>
  </si>
  <si>
    <t>4002395004942</t>
  </si>
  <si>
    <t>M18FBL-0</t>
  </si>
  <si>
    <t>4933459825</t>
  </si>
  <si>
    <t>Акк. воздуходувка M18 FBL-0 FUEL</t>
  </si>
  <si>
    <t>M18FBL0 FUEL GEN II BLOWER XXX</t>
  </si>
  <si>
    <t>Бесщеточный двигатель POWERSTATE; поставляется без аккумуляторов и зарядного устройства; объем воздуха 1/2 скорость 8,75/12,7 м³/мин; скорость воздушного потока 1/2 скорость 133/193 км/ч; скорость вентилятора 14000 об/мин; вес 4,4; картон</t>
  </si>
  <si>
    <t>https://ru.milwaukeetool.eu/ru-ru/m18-fuel-воздуходувка/m18-fbl/</t>
  </si>
  <si>
    <t>4058546029975</t>
  </si>
  <si>
    <t>06_Прочие пылесосы и воздуходувки</t>
  </si>
  <si>
    <t>M18-28CPDEX</t>
  </si>
  <si>
    <t>4933446810</t>
  </si>
  <si>
    <t>Система пылеудаления M18-28 CPDEX-0</t>
  </si>
  <si>
    <t>M1828CPDEX0 DUST EXTRACTION        XXX</t>
  </si>
  <si>
    <t>система пылеудаления для М18/28 CHРX; вес 1,6; картон</t>
  </si>
  <si>
    <t>https://ru.milwaukeetool.eu/ru-ru/m18-28-fuel-sds-plus-система-пылеудаления/m18-28-cpdex/</t>
  </si>
  <si>
    <t>4002395005505</t>
  </si>
  <si>
    <t>M18AF-0</t>
  </si>
  <si>
    <t>4933451022</t>
  </si>
  <si>
    <t>Акк. вентилятор M18 AF-0</t>
  </si>
  <si>
    <t>M18AF0            FAN               IN2</t>
  </si>
  <si>
    <t>Поставляется без аккумулятора и зарядного устройства; Сетевой адаптер в комплекте; три скорости позволяют выбрать оптимальный воздушный поток до 1290 м/ч; картон</t>
  </si>
  <si>
    <t>https://ru.milwaukeetool.eu/ru-ru/м18-вентилятор/m18-af/</t>
  </si>
  <si>
    <t>4002395136971</t>
  </si>
  <si>
    <t>M18CDE</t>
  </si>
  <si>
    <t>4933447450</t>
  </si>
  <si>
    <t>Система пылеудаления M18 CDEX-0</t>
  </si>
  <si>
    <t>M18CDEX DUST EXTRACTION              XXX</t>
  </si>
  <si>
    <t>система пылеудаления для М18 CHX; вес 1,6; картон</t>
  </si>
  <si>
    <t>https://ru.milwaukeetool.eu/ru-ru/m18-fuel-sds-plus-система-пылеудаления/m18-cdex/</t>
  </si>
  <si>
    <t>4002395006243</t>
  </si>
  <si>
    <t>M18FCDDEL-0</t>
  </si>
  <si>
    <t>4933478507</t>
  </si>
  <si>
    <t>Акк. cистема пылеудаления M18 FCDDEL-0</t>
  </si>
  <si>
    <t>M18 COMPACT Dedicated Dust Extraction for FHX- SDS-plus</t>
  </si>
  <si>
    <t>Макс. диаметр бура (мм) 26; Макс. глубина сверления (мм)	96; Макс. длина сверла (мм) 200; Поставляется без кейса или сумки</t>
  </si>
  <si>
    <t>4058546347000</t>
  </si>
  <si>
    <t>M18FDDEXL-0</t>
  </si>
  <si>
    <t>4933478509</t>
  </si>
  <si>
    <t>Акк. cистема пылеудаления M18 FDDEXL-0</t>
  </si>
  <si>
    <t>M18FDDEXL-0 DED.DUST EXTR. FHX SDS+ XXX</t>
  </si>
  <si>
    <t xml:space="preserve">Макс. диаметр бура (мм) 32;Макс. глубина сверления (мм) 230; Макс. длина сверла (мм) 260; Поставляется без кейса или сумки	</t>
  </si>
  <si>
    <t>4058546347024</t>
  </si>
  <si>
    <t>M18FPDDEXL-0</t>
  </si>
  <si>
    <t>4933478508</t>
  </si>
  <si>
    <t>Акк. cистема пылеудаления M18 FPDDEXL-0</t>
  </si>
  <si>
    <t>M18FPDDEXL-0 DED.DUST EXTR.FHPX SDS+ XXX</t>
  </si>
  <si>
    <t xml:space="preserve">Макс. диаметр бура (мм) 26; Макс. глубина сверления (мм) 152;Макс. длина сверла (мм) 210; Поставляется без кейса или сумки	</t>
  </si>
  <si>
    <t>4058546347017</t>
  </si>
  <si>
    <t>05_Нарезание резьбы и канавок</t>
  </si>
  <si>
    <t>23_Ручной резьбонарезной инструмент</t>
  </si>
  <si>
    <t>M18FPT2-0C</t>
  </si>
  <si>
    <t>4933478596</t>
  </si>
  <si>
    <t>Акк. резьбонарезной инструмент для труб M18 FPT2-0C</t>
  </si>
  <si>
    <t>M18FPT2-0C FUEL PIPE THREADER 2IN XXX</t>
  </si>
  <si>
    <t>Размер резьбы (мм) 3.2 - 52 / ⅛″ - 2″; (об/мин) 0 - 29/ 0 - 41; 1 х опорное плечо; Кейс</t>
  </si>
  <si>
    <t>https://ru.milwaukeetool.eu/ru-ru/m18-fuel-резьбонарезнои-инструмент-для-труб-2-8243;-с-one-key/m18-fpt2/</t>
  </si>
  <si>
    <t>4058546347895</t>
  </si>
  <si>
    <t>M18FPT2-121C</t>
  </si>
  <si>
    <t>4933478597</t>
  </si>
  <si>
    <t>Акк. резьбонарезной инструмент для труб M18 FPT2-121C</t>
  </si>
  <si>
    <t>M18FPT2-121C M18 PIPE THREADER 2IN IN2</t>
  </si>
  <si>
    <t>Размер резьбы (мм) 3.2 - 52 / ⅛″ - 2″; (об/мин) 0 - 29/ 0 - 41; 1 х опорное плечо; 1 x M18 HB12 Аккумуляторный набор, M12-18 FC Зарядное устройство, Кейс</t>
  </si>
  <si>
    <t>4058546347901</t>
  </si>
  <si>
    <t>HD18CS-402B</t>
  </si>
  <si>
    <t>4933441400</t>
  </si>
  <si>
    <t>Акк. циркулярная пила HD18 CS-402B (Li-Ion4Ач)</t>
  </si>
  <si>
    <t>HD18CS402B 230V BATTERY CIRCUL.SAW  IN2</t>
  </si>
  <si>
    <t>Диск 165х15,87; макс. глубина пропила 55мм; 2 аккумулятора; з/у; вес 3,8; кейс</t>
  </si>
  <si>
    <t>https://ru.milwaukeetool.eu/ru-ru/м18-55-мм-циркулярная-пила-по-дереву-и-пластику/hd18-cs/</t>
  </si>
  <si>
    <t>4002395001613</t>
  </si>
  <si>
    <t>M18BLCS66-0</t>
  </si>
  <si>
    <t>4933464588</t>
  </si>
  <si>
    <t>Акк. циркулярная пила M18 BLCS66-0</t>
  </si>
  <si>
    <t>M18BLCS660 BTY CIRCULAR SAW XXX</t>
  </si>
  <si>
    <t>Поставляется без аккумуляторов и зарядного устройства; Бесщеточный двигатель; скорость 5000 об/мин; диск 190х30; макс. глубина пропила 66мм; картон</t>
  </si>
  <si>
    <t>https://ru.milwaukeetool.eu/ru-ru/m18-бесщеточная-66-мм-дисковая-пила-по-дереву-и-пластику/m18-blcs66/</t>
  </si>
  <si>
    <t>4058546225339</t>
  </si>
  <si>
    <t>M18BLCS66-0X</t>
  </si>
  <si>
    <t>4933464589</t>
  </si>
  <si>
    <t>Акк. циркулярная пила M18 BLCS66-0X</t>
  </si>
  <si>
    <t>M18BLCS660X BTY CIRCULAR SAW XXX</t>
  </si>
  <si>
    <t>Поставляется без аккумуляторов и зарядного устройства; Бесщеточный двигатель; скорость 5000 об/мин; диск 190х30; макс. глубина пропила 66мм; вес 3кг; HD кейс</t>
  </si>
  <si>
    <t>4058546225346</t>
  </si>
  <si>
    <t>M18BLCS66-502X</t>
  </si>
  <si>
    <t>4933464590</t>
  </si>
  <si>
    <t>Акк. циркулярная пила M18 BLCS66-502X (Li-Ion5Ач)</t>
  </si>
  <si>
    <t>M18BLCS66502X BTY CIRCULAR SAW IN2</t>
  </si>
  <si>
    <t>Бесщеточный двигатель; скорость 5000 об/мин; диск 190х30; макс. глубина пропила 66мм; 2 аккумулятора; з/у; вес 4кг; HD кейс</t>
  </si>
  <si>
    <t>4058546225353</t>
  </si>
  <si>
    <t>M18CCS55-0X</t>
  </si>
  <si>
    <t>4933451429</t>
  </si>
  <si>
    <t>Акк. циркулярная пила M18 CCS55-0Х (кейс HD BOX)</t>
  </si>
  <si>
    <t>M18CCS550X  HD BOX XXX</t>
  </si>
  <si>
    <t>Бесщеточный двигатель POWERSTATE; диск 165х15,87; макс. глубина пропила 55мм; HD кейс</t>
  </si>
  <si>
    <t>https://ru.milwaukeetool.eu/ru-ru/м18-fuel-55-мм-циркулярная-пила-по-дереву-и-пластику/m18-ccs55/</t>
  </si>
  <si>
    <t>4002395162680</t>
  </si>
  <si>
    <t>M18CCS55-502X</t>
  </si>
  <si>
    <t>4933451376</t>
  </si>
  <si>
    <t>Акк. циркулярная пила M18 CCS55-502X FUEL (Li-Ion5Ач)</t>
  </si>
  <si>
    <t>M18CCS55502X BATTERY CIRCUL.SAW   IN2</t>
  </si>
  <si>
    <t>Бесщеточный двигатель POWERSTATE; диск 165х15,87; макс. глубина пропила 55мм; 2 аккумулятора; турбо з/у M12-18 FC; вес 3,2; HD кейс</t>
  </si>
  <si>
    <t>4002395160549</t>
  </si>
  <si>
    <t>M18FCS66-0C</t>
  </si>
  <si>
    <t>4933464725</t>
  </si>
  <si>
    <t>Акк. циркулярная пила M18 FCS66-0C FUEL</t>
  </si>
  <si>
    <t>M18FCS660C CIRCULAR SAW XXX</t>
  </si>
  <si>
    <t>Без аккумуляторов и з/у; бесщеточный двигатель POWERSTATE; скорость 5800 об/мин; диск 190х30мм; макс. глубина пропила 66мм; картон</t>
  </si>
  <si>
    <t>https://ru.milwaukeetool.eu/ru-ru/m18-fuel-66-мм-дисковая-пила-по-дереву-и-пластику/m18-fcs66/</t>
  </si>
  <si>
    <t>4058546226701</t>
  </si>
  <si>
    <t>M18FCSG66-0</t>
  </si>
  <si>
    <t>4933472163</t>
  </si>
  <si>
    <t>Акк. циркулярная пила M18FCSG66-0C FUEL</t>
  </si>
  <si>
    <t>M18FCSG66-0 FUEL CIRCULAR SAW XXX</t>
  </si>
  <si>
    <t>Диск 190 мм; глубина пропила 66 мм; кейс</t>
  </si>
  <si>
    <t>https://ru.milwaukeetool.eu/ru-ru/m18-fuel-66-мм-циркулярная-пила-по-дереву-и-пластику-совместимая-с-направляющеи/m18-fcsg66/</t>
  </si>
  <si>
    <t>4058546325596</t>
  </si>
  <si>
    <t>M18FCSG66-121C</t>
  </si>
  <si>
    <t>4933471195</t>
  </si>
  <si>
    <t>Акк. циркулярная пила M18FCSG66-121C FUEL</t>
  </si>
  <si>
    <t>M18FCSG66-121C FUEL CIRCULAR SAW IN2</t>
  </si>
  <si>
    <t>Диск 190 мм; глубина пропила 66 мм; в комплекте 1 акк. 12 Ач., з/у; кейс</t>
  </si>
  <si>
    <t>4058546288235</t>
  </si>
  <si>
    <t>M18FCSRH66-0</t>
  </si>
  <si>
    <t>4933471444</t>
  </si>
  <si>
    <t>Акк. циркулярная пила FCSRH66-0</t>
  </si>
  <si>
    <t>M18 Fuel Circular Saw</t>
  </si>
  <si>
    <t>Бесщеточный двигатель; диск 190х30; макс. глубина пропила 66 мм; картон</t>
  </si>
  <si>
    <t>https://ru.milwaukeetool.eu/ru-ru/m18-fuel-циркулярная-пила-по-дереву-с-заднеи-рукояткои/m18-fcsrh66/</t>
  </si>
  <si>
    <t>4058546290726</t>
  </si>
  <si>
    <t>M18FPS55-0P</t>
  </si>
  <si>
    <t>4933478777</t>
  </si>
  <si>
    <t>Акк. погружная циркулярная пила M18FPS55-0P FUEL</t>
  </si>
  <si>
    <t>M18FPS55-0P PLUNGESAW XXX</t>
  </si>
  <si>
    <t>Регулируемая скорость от 2500 об/мин до 6500 об/мин; угл наклона 22.5°, 45° и 48°; упаковка PACKOUT</t>
  </si>
  <si>
    <t>4058546360597</t>
  </si>
  <si>
    <t>M18FPS55-552P</t>
  </si>
  <si>
    <t>4933478778</t>
  </si>
  <si>
    <t>Акк. погружная циркулярная пила M18FPS55-552P FUEL (Li-Ion 5.5 Ач)</t>
  </si>
  <si>
    <t>M18FPS55-552P PLUNGESAW IN2</t>
  </si>
  <si>
    <t>Регулируемая скорость от 2500 об/мин до 6500 об/мин; угл наклона 22.5°, 45° и 48°; упаковка PACKOUT; з/у 2хакб 5.5 А</t>
  </si>
  <si>
    <t>4058546360603</t>
  </si>
  <si>
    <t>C18HZ-0</t>
  </si>
  <si>
    <t>4933416785</t>
  </si>
  <si>
    <t>Акк. компактная сабельная пила C18 HZ-0</t>
  </si>
  <si>
    <t>C18HZ0     M18 COMPACT HACKZALL     XXX</t>
  </si>
  <si>
    <t>Частота хода 0-3000; ход пилы 20.0 мм; картон</t>
  </si>
  <si>
    <t>https://ru.milwaukeetool.eu/ru-ru/m18-hackzall-сабельная-пила/c18-hz/</t>
  </si>
  <si>
    <t>4002395237982</t>
  </si>
  <si>
    <t>C18HZ-402B</t>
  </si>
  <si>
    <t>4933441340</t>
  </si>
  <si>
    <t>Акк. компактная сабельная пила C18 HZ-402В (Li-Ion4Ач)</t>
  </si>
  <si>
    <t>C18HZ402B 230V BATT.RECIPROCAT.SAW  IN2</t>
  </si>
  <si>
    <t>Частота хода 0-3000; ход пилы 20.0 мм; 2 аккумулятора; з/у; вес 2,5; кейс</t>
  </si>
  <si>
    <t>4002395001491</t>
  </si>
  <si>
    <t>M18BSX-0</t>
  </si>
  <si>
    <t>4933447275</t>
  </si>
  <si>
    <t>Акк. сабельная пила M18 BSX-0</t>
  </si>
  <si>
    <t>M18BSX0 BATT.RECIPROCAT.SAW         XXX</t>
  </si>
  <si>
    <t>Частота хода 0-3000; ход пилы 28.6мм; картон</t>
  </si>
  <si>
    <t>https://ru.milwaukeetool.eu/ru-ru/m18-sawzall-сабельная-пила/m18-bsx/</t>
  </si>
  <si>
    <t>4002395006113</t>
  </si>
  <si>
    <t>M18BSX-402C</t>
  </si>
  <si>
    <t>4933447285</t>
  </si>
  <si>
    <t>Акк. сабельная пила M18 BSX-402С (Li-Ion4Ач)</t>
  </si>
  <si>
    <t>M18BSX402C BATT.RECIPROCAT.SAW      IN2</t>
  </si>
  <si>
    <t>Частота хода 0-3000; ход пилы 28.6мм; 2 аккумулятора; з/у; вес 4,0; кейс</t>
  </si>
  <si>
    <t>4002395006120</t>
  </si>
  <si>
    <t>M18FHZ-0X</t>
  </si>
  <si>
    <t>4933459887</t>
  </si>
  <si>
    <t>Акк. сабельная пила M18 FHZ-0X FUEL (Кейс HD box)</t>
  </si>
  <si>
    <t>M18FHZ0X M18 FUEL HACKZALL XXX</t>
  </si>
  <si>
    <t>Частота хода 0-3000; ход пилы 22мм; HD кейс</t>
  </si>
  <si>
    <t>https://ru.milwaukeetool.eu/ru-ru/m18-fuel-hackzall-компактная-сабельная-пила/m18-fhz/</t>
  </si>
  <si>
    <t>4058546030599</t>
  </si>
  <si>
    <t>M18FHZ-502X</t>
  </si>
  <si>
    <t>4933459885</t>
  </si>
  <si>
    <t>Акк. сабельная пила M18 FHZ-502X FUEL (Li-Ion5Ач)</t>
  </si>
  <si>
    <t>M18FHZ502X M18 FUEL HACKZALL IN2</t>
  </si>
  <si>
    <t>Частота хода 0-3000; ход пилы 22мм; 2 аккумулятора; з/у; вес 2,6; HD кейс</t>
  </si>
  <si>
    <t>4058546030575</t>
  </si>
  <si>
    <t>M18FSX-0C</t>
  </si>
  <si>
    <t>4933464724</t>
  </si>
  <si>
    <t>Акк. сабельная пила M18 FSX-0C FUEL SAWZALL</t>
  </si>
  <si>
    <t>M18FSX0C SAWZALL XXX</t>
  </si>
  <si>
    <t>Без аккумуляторов и з/у; бесщеточный двигатель POWERSTATE; частота хода 0-3000; ход пилы 32мм; кейс</t>
  </si>
  <si>
    <t>https://ru.milwaukeetool.eu/ru-ru/m18-fuel-super-sawzall-сабельная-пила/m18-fsx/</t>
  </si>
  <si>
    <t>4058546226695</t>
  </si>
  <si>
    <t>M18FSX-121X</t>
  </si>
  <si>
    <t>4933464484</t>
  </si>
  <si>
    <t>Акк. сабельная пила M18 FSX-121C FUEL Super SAWZALL (Li-Ion12Ач)</t>
  </si>
  <si>
    <t>M18FSX121X FUELL SAWZALL IN2</t>
  </si>
  <si>
    <t>Бесщеточный двигатель POWERSTATE; частота хода 0-3000; ход пилы 32мм; 1 аккумулятор M18 HB12; турбо з/у M12-18 FC; вес 5,5; картон</t>
  </si>
  <si>
    <t>4058546224295</t>
  </si>
  <si>
    <t>M18FSZ-0X</t>
  </si>
  <si>
    <t>4933478293</t>
  </si>
  <si>
    <t>Акк. сабельная пила M18FSZ-0X</t>
  </si>
  <si>
    <t>M18FSZ-0X SAWZALL XXX</t>
  </si>
  <si>
    <t>Амплитуда хода (мм) 32; (дв / мин) 0-3000; Динакейс</t>
  </si>
  <si>
    <t>https://ru.milwaukeetool.eu/ru-ru/m18-fuel-sawzall-сабельная-пила/m18-fsz/</t>
  </si>
  <si>
    <t>4058546344702</t>
  </si>
  <si>
    <t>M18FSZ-502X</t>
  </si>
  <si>
    <t>4933478291</t>
  </si>
  <si>
    <t>Акк. сабельная пила M18 FSZ-502X</t>
  </si>
  <si>
    <t>M18FSZ-502X SAWZALL IN2</t>
  </si>
  <si>
    <t>Амплитуда хода (мм) 32; (дв / мин) 0-3000; 2 x M18 B5 Аккумуляторные наборы, M12-18 FC Зарядное устройство, Динакейс</t>
  </si>
  <si>
    <t>4058546344689</t>
  </si>
  <si>
    <t>M18ONEFSZ-0X</t>
  </si>
  <si>
    <t>4933478296</t>
  </si>
  <si>
    <t>Акк. сабельная пила M18ONEFSZ-0X</t>
  </si>
  <si>
    <t>M18ONEFSZ-0X ONEKEY SAWZALL XXX</t>
  </si>
  <si>
    <t>Амплитуда хода (мм)	32; (дв/мин) 0-3000; Динакейс</t>
  </si>
  <si>
    <t>https://ru.milwaukeetool.eu/ru-ru/m18-fuel-one-key-sawzall-сабельная-пила/m18-onefsz/</t>
  </si>
  <si>
    <t>4058546344733</t>
  </si>
  <si>
    <t>M18ONEFSZ-502X</t>
  </si>
  <si>
    <t>4933478294</t>
  </si>
  <si>
    <t>Акк. сабельная пила M18ONEFSZ-502X</t>
  </si>
  <si>
    <t>M18ONEFSZ-502X ONEKEY SAWZALL IN2</t>
  </si>
  <si>
    <t>Амплитуда хода (мм)	32; (дв/мин) 0-3000; 2 x M18 B5 Аккумуляторные наборы, M12-18 FC Зарядное устройство, Динакейс</t>
  </si>
  <si>
    <t>4058546344719</t>
  </si>
  <si>
    <t>03_Цепные пилы</t>
  </si>
  <si>
    <t>M18FCHS-0</t>
  </si>
  <si>
    <t>4933464723</t>
  </si>
  <si>
    <t>Акк. цепная пила M18 FCHS-0 FUEL</t>
  </si>
  <si>
    <t>M18FCHS0 CHAINSAW XXX</t>
  </si>
  <si>
    <t>Без аккумуляторов и з/у; бесщеточный двигатель POWERSTATE; скорость цепи 12,4 м/с; длина шины 400мм; комплектация: 80 мл цепного масла, цепной ключ, чехол для шины; картон</t>
  </si>
  <si>
    <t>https://ru.milwaukeetool.eu/ru-ru/m18-fuel-цепная-пила-с-шинои-40-см/m18-fchs/</t>
  </si>
  <si>
    <t>4058546226688</t>
  </si>
  <si>
    <t>M18FCHS-121B</t>
  </si>
  <si>
    <t>4933464223</t>
  </si>
  <si>
    <t>Акк. цепная пила M18 FCHS-121B FUEL (Li-Ion12Ач)</t>
  </si>
  <si>
    <t>M18FCHS121B BTY.CHAINSAW IN2</t>
  </si>
  <si>
    <t>Бесщеточный двигатель POWERSTATE; скорость цепи 12,4 м/с; длина шины 400 мм; комплектация: 80 мл цепного масла, цепной ключ, чехол для шины; 1 аккумулятор M18 HB12; турбо з/у M12-18 FC; вес 6,4; картон</t>
  </si>
  <si>
    <t>4058546221683</t>
  </si>
  <si>
    <t>M18FCHSC-0</t>
  </si>
  <si>
    <t>4933471441</t>
  </si>
  <si>
    <t>Акк. цепная пила M18 FCHSC-0 FUEL</t>
  </si>
  <si>
    <t>M18 FCHSC0 EMEA Chainsaw</t>
  </si>
  <si>
    <t>Без аккумуляторов и з/у; бесщеточный двигатель POWERSTATE; скорость цепи 12,4 м/с; длина шины 300мм; комплектация: 80 мл цепного масла, цепной ключ, чехол для шины; картон</t>
  </si>
  <si>
    <t>https://ru.milwaukeetool.eu/ru-ru/m18-fuel-цепная-пила-с-шинои-30-см/m18-fchsc/</t>
  </si>
  <si>
    <t>4058546290696</t>
  </si>
  <si>
    <t>M18FCHSC-121</t>
  </si>
  <si>
    <t>4933471442</t>
  </si>
  <si>
    <t>Акк. цепная пила M18 FCHSC-121 FUEL (Li-Ion12Ач)</t>
  </si>
  <si>
    <t>M18 FCHSC121 EMEA Chainsaw</t>
  </si>
  <si>
    <t>Бесщеточный двигатель POWERSTATE; скорость цепи 12,4 м/с; длина шины 300 мм; комплектация: 80 мл цепного масла, цепной ключ, чехол для шины; 1 аккумулятор M18 HB12; турбо з/у M12-18 FC; картон</t>
  </si>
  <si>
    <t>4058546290702</t>
  </si>
  <si>
    <t>06_Торцовочные пилы</t>
  </si>
  <si>
    <t>M18FMS190-0</t>
  </si>
  <si>
    <t>4933459619</t>
  </si>
  <si>
    <t>Акк. торцовочная пила M18 FMS190-0 FUEL</t>
  </si>
  <si>
    <t>M18FMS1900 MITRE SAW XXX</t>
  </si>
  <si>
    <t>Скорость 0-5000 об/мин; диск 190х30; вес 12,7; картон</t>
  </si>
  <si>
    <t>https://ru.milwaukeetool.eu/ru-ru/m18-fuel-190-мм-торцовочная-пила/m18-fms190/</t>
  </si>
  <si>
    <t>4058546027919</t>
  </si>
  <si>
    <t>M18FMS254-0</t>
  </si>
  <si>
    <t>4933451729</t>
  </si>
  <si>
    <t>Акк. торцовочная пила M18 FMS254-0 FUEL</t>
  </si>
  <si>
    <t>M18FMS2540 BTY. MITRESAW XXX</t>
  </si>
  <si>
    <t>Скорость 0-2700 об/мин; диск 216х30 48зубов; вес 14,5; картон</t>
  </si>
  <si>
    <t>https://ru.milwaukeetool.eu/ru-ru/m18-fuel-254-мм-торцовочная-пила/m18-fms254/</t>
  </si>
  <si>
    <t>4002395279418</t>
  </si>
  <si>
    <t>TW</t>
  </si>
  <si>
    <t>M18FMS305-0</t>
  </si>
  <si>
    <t>4933471205</t>
  </si>
  <si>
    <t>Акк. торцовочная пила M18 FMS305-0 FUEL</t>
  </si>
  <si>
    <t>M18FMS305-0 M18 MITRE SAW XXX</t>
  </si>
  <si>
    <t>Скорость 0-5000 об/мин; диск 305х51; картон</t>
  </si>
  <si>
    <t>https://ru.milwaukeetool.eu/ru-ru/m18-fuel-one-key-305-мм-торцовочная-пила/m18-fms305/</t>
  </si>
  <si>
    <t>4058546288334</t>
  </si>
  <si>
    <t>M18FMS305-121</t>
  </si>
  <si>
    <t>4933471122</t>
  </si>
  <si>
    <t>Акк. торцовочная пила M18 FMS305-121 FUEL (Li-Ion12Ач)</t>
  </si>
  <si>
    <t>M18FMS305-121 FUEL SLIDE MITRE SAW IN2</t>
  </si>
  <si>
    <t>Скорость 0-5000 об/мин; диск 305х51; 1 аккумулятор; з/у; картон</t>
  </si>
  <si>
    <t>4058546287504</t>
  </si>
  <si>
    <t>M18SMS216-0</t>
  </si>
  <si>
    <t>4933471057</t>
  </si>
  <si>
    <t>Акк. торцовочная пила M18 SMS216-0</t>
  </si>
  <si>
    <t>M18SMS2160 SLIDING MITRE SAW XXX</t>
  </si>
  <si>
    <t>https://ru.milwaukeetool.eu/ru-ru/m18-216-мм-торцовочная-пила/m18-sms216/</t>
  </si>
  <si>
    <t>4058546286859</t>
  </si>
  <si>
    <t>09_Циркулярные пилы по металлу</t>
  </si>
  <si>
    <t>M18FMCS-0X</t>
  </si>
  <si>
    <t>4933459192</t>
  </si>
  <si>
    <t>Акк. циркулярная пила по металлу M18 FMCS-0X FUEL (HD BOX)</t>
  </si>
  <si>
    <t>M18FMCS0X BTY. METAL SAW XXX</t>
  </si>
  <si>
    <t>Бесщеточный двигатель POWERSTATE; частота хода 0-3000; ход пилы 28.6мм; HD кейс</t>
  </si>
  <si>
    <t>https://ru.milwaukeetool.eu/ru-ru/m18-fuel-циркулярная-пила-по-металлу/m18-fmcs/</t>
  </si>
  <si>
    <t>4002395289271</t>
  </si>
  <si>
    <t>M18FMCS-502X</t>
  </si>
  <si>
    <t>4933459193</t>
  </si>
  <si>
    <t>Акк. циркулярная пила по металлу M18 FMCS-502X FUEL (Li-Ion5Ач)</t>
  </si>
  <si>
    <t>M18FMCS502X BTY. METAL SAW IN2</t>
  </si>
  <si>
    <t>Бесщеточный двигатель POWERSTATE; частота хода 0-3000; ход пилы 28.6мм; 2 аккумулятора; турбо з/у M12-18 FC; вес 4,1; HD кейс</t>
  </si>
  <si>
    <t>4002395289288</t>
  </si>
  <si>
    <t>M18FMCS66-0C</t>
  </si>
  <si>
    <t>4933472110</t>
  </si>
  <si>
    <t>Акк. циркулярная пила по металлу 66 мм M18FMCS66-0C FUEL</t>
  </si>
  <si>
    <t>M18FMCS66-0C M18 FUEL CIRCULAR SAW XXX</t>
  </si>
  <si>
    <t>Глубина пропила 66 мм; в комплекте: диск из твердосплавной стали, шестигранный ключ; кейс</t>
  </si>
  <si>
    <t>https://ru.milwaukeetool.eu/ru-ru/m18-fuel-66-мм-циркулярная-пила-по-металлу/m18-fmcs66/</t>
  </si>
  <si>
    <t>4058546325060</t>
  </si>
  <si>
    <t>M18FMCS66-121C</t>
  </si>
  <si>
    <t>4933472111</t>
  </si>
  <si>
    <t>Акк. циркулярная пила по металлу 66 мм M18FMCS66-121C FUEL</t>
  </si>
  <si>
    <t>M18FMCS66-121C M18 FUEL CIRC SAW KIT IN2</t>
  </si>
  <si>
    <t>Глубина пропила 66 мм; в комплекте: диск из твердосплавной стали, шестигранный ключ, аккумулятор 12 Ач, бысрое з/у; кейс</t>
  </si>
  <si>
    <t>4058546325077</t>
  </si>
  <si>
    <t>M18CBS125-0</t>
  </si>
  <si>
    <t>4933447150</t>
  </si>
  <si>
    <t>Акк. ленточная пила M18 CBS125-0 FUEL</t>
  </si>
  <si>
    <t>M18CBS1250 BTY. BAND SAW       XXX</t>
  </si>
  <si>
    <t>Бесщеточный двигатель POWERSTATE; поддержание постоянных оборотов; скорость 0-116 об/мин; макс сечение реза 125мм; полотно 1140 мм; LED-подсветка; картон</t>
  </si>
  <si>
    <t>https://ru.milwaukeetool.eu/ru-ru/m18-fuel-ленточная-пила-по-металлу/m18-cbs125/</t>
  </si>
  <si>
    <t>4002395006038</t>
  </si>
  <si>
    <t>M18CBS125-502C</t>
  </si>
  <si>
    <t>4933448195</t>
  </si>
  <si>
    <t>Акк. ленточная пила M18 CBS125-502C FUEL (Li-Ion5Ач)</t>
  </si>
  <si>
    <t>M18CBS125502C BTY. BAND SAW         IN2</t>
  </si>
  <si>
    <t>Бесщеточный двигатель POWERSTATE; поддержание постоянных оборотов; скорость 0-116 об/мин; макс сечение реза 125мм; полотно 1140 мм; LED-подсветка; 2 аккумулятора; турбо з/у M12-18 FC; вес 7,3; кейс</t>
  </si>
  <si>
    <t>4002395262779</t>
  </si>
  <si>
    <t>M18FBS85-0C</t>
  </si>
  <si>
    <t>4933471496</t>
  </si>
  <si>
    <t>Акк. компактная ленточная пила M18FBS85-0C</t>
  </si>
  <si>
    <t>M18FBS85-0C COMP. BAND SAW BARE KIT XXX</t>
  </si>
  <si>
    <t>Режущая способность (мм) 85; (об/мин) 0-165; Защитные чехлы, премиальное полотно 14 зубов на дюйм, кейс</t>
  </si>
  <si>
    <t>https://ru.milwaukeetool.eu/ru-ru/m18-fuel-компактная-ленточная-пила/m18-fbs85/</t>
  </si>
  <si>
    <t>4058546293956</t>
  </si>
  <si>
    <t>M18FBS85-202C</t>
  </si>
  <si>
    <t>4933471497</t>
  </si>
  <si>
    <t>Акк. компактная ленточная пила M18FBS85-202C</t>
  </si>
  <si>
    <t>M18FBS85-202C COMP. BAND SAW 2AH KIT IN2</t>
  </si>
  <si>
    <t>Длина лезвия (мм) 898.52; Защитные чехлы, премиальное полотно 14 зубов на дюйм, 2 аккумулятора 2.0 Ач, зарядное устройство, кейс</t>
  </si>
  <si>
    <t>4058546293963</t>
  </si>
  <si>
    <t>12_Настольные пилы</t>
  </si>
  <si>
    <t>M18FTS210-0</t>
  </si>
  <si>
    <t>4933464722</t>
  </si>
  <si>
    <t>Акк. настольная пила M18 FTS210-0 FUEL ONE-KEY</t>
  </si>
  <si>
    <t>M18FTS2100 TABLE SAW XXX</t>
  </si>
  <si>
    <t>Без аккумуляторов и з/у; бесщеточный двигатель POWERSTATE; скорость 6300 об/мин; диаметр диска внешний 210мм / внутренний 30мм; комплектация: Пильный диск, ключ для диска, толкатель, параллельный упор, измерительная шкала, защитные упоры, расклинивающий нож, адаптер для системы пылеудаления; картон</t>
  </si>
  <si>
    <t>https://ru.milwaukeetool.eu/ru-ru/m18-fuel-one-key-настольная-пила/m18-fts210/</t>
  </si>
  <si>
    <t>4058546226671</t>
  </si>
  <si>
    <t>M18FTS210-121B</t>
  </si>
  <si>
    <t>4933464225</t>
  </si>
  <si>
    <t>Акк. настольная пила M18 FTS210-121B FUEL ONE-KEY (Li-Ion12Ач)</t>
  </si>
  <si>
    <t>M18FTS210121B BTY.TABLE SAW IN2</t>
  </si>
  <si>
    <t>Бесщеточный двигатель POWERSTATE; скорость 6300 об/мин; диаметр диска внешний 210 мм / внутренний 30 мм; комплектация: Пильный диск, ключ для диска, толкатель, параллельный упор, измерительная шкала, защитные упоры, расклинивающий нож, адаптер для системы пылеудаления; аккумулятор M18 HB12; турбо з/у M12-18 FC; вес 22,3; картон</t>
  </si>
  <si>
    <t>4058546221706</t>
  </si>
  <si>
    <t>HD18JSB-0</t>
  </si>
  <si>
    <t>4933417845</t>
  </si>
  <si>
    <t>Акк. лобзик HD18 JSB-0</t>
  </si>
  <si>
    <t>HD18JSB0 H/ DUTY BODY GRIP JIGSAW   XXX</t>
  </si>
  <si>
    <t>Движений в минуту 1/2 скорость 0-2050/0-2700; толщина резки в дереве/стали 120/10 мм; ход пилы 26,0 мм; картон</t>
  </si>
  <si>
    <t>https://ru.milwaukeetool.eu/ru-ru/м18-heavy-duty-лобзик/hd18-jsb/</t>
  </si>
  <si>
    <t>4002395241590</t>
  </si>
  <si>
    <t>CZ</t>
  </si>
  <si>
    <t>HD18JSB-402C</t>
  </si>
  <si>
    <t>4933426660</t>
  </si>
  <si>
    <t>Акк. лобзик HD18 JSB-402С (Li-Ion4Ач)</t>
  </si>
  <si>
    <t>HD18JSB402C BODYGRIP JIGSAW 2X4.0A IN2</t>
  </si>
  <si>
    <t>Движений в минуту 1/2 скорость 0-2050/0-2700; толщина резки в дереве/стали 120/10 мм; ход пилы 26,0 мм; 2 аккумулятора; з/у; вес 2,9; кейс</t>
  </si>
  <si>
    <t>4002395002139</t>
  </si>
  <si>
    <t>M18BJS-0</t>
  </si>
  <si>
    <t>4933451391</t>
  </si>
  <si>
    <t>Акк. лобзик M18 BJS-0</t>
  </si>
  <si>
    <t>M18BJS0 BTY. JIGSAW XXX</t>
  </si>
  <si>
    <t>Движений в минуту 0-2700; толщина резки в дереве/стали 135/10 мм; ход пилы 25мм; картон</t>
  </si>
  <si>
    <t>https://ru.milwaukeetool.eu/ru-ru/m18-лобзик-со-скобовиднои-рукояткои/m18-bjs/</t>
  </si>
  <si>
    <t>4002395157990</t>
  </si>
  <si>
    <t>M18BJS-402C</t>
  </si>
  <si>
    <t>4933451389</t>
  </si>
  <si>
    <t>Акк. лобзик M18 BJS-402C (Li-Ion4Ач)</t>
  </si>
  <si>
    <t>M18BJS402C BTY. JIGSAW IN2</t>
  </si>
  <si>
    <t>движений в минуту 0-2700; толщина резки в дереве/стали 135/10 мм; ход пилы 25мм; 2 аккумулятора; з/у; вес 2.5; кейс</t>
  </si>
  <si>
    <t>4002395157976</t>
  </si>
  <si>
    <t>M18FBJS-0X</t>
  </si>
  <si>
    <t>4933464799</t>
  </si>
  <si>
    <t>Акк. лобзик M18 FBJS-0X FUEL</t>
  </si>
  <si>
    <t>M18FBJS0X BTY. JIGSAW XXX</t>
  </si>
  <si>
    <t>Без аккумуляторов и з/у; бесщеточный двигатель POWERSTATE; движений в минуту 800-3500; толщина резки в дереве/стали 100/10мм; ход пилы 25мм; HD кейс</t>
  </si>
  <si>
    <t>https://ru.milwaukeetool.eu/ru-ru/m18-fuel-лобзик-с-грибовиднои-рукояткои/m18-fbjs/</t>
  </si>
  <si>
    <t>4058546227449</t>
  </si>
  <si>
    <t>M18FBJS-502X</t>
  </si>
  <si>
    <t>4933464800</t>
  </si>
  <si>
    <t>Акк. лобзик M18 FBJS-502X FUEL (Li-Ion5Ач)</t>
  </si>
  <si>
    <t>M18FBJS502X BTY. JIGSAW IN2</t>
  </si>
  <si>
    <t>Бесщеточный двигатель POWERSTATE; движений в минуту 800-3500; толщина резки в дереве/стали 100/10мм; ход пилы 25мм; 2 аккумулятора; з/у; вес 2.8; HD кейс</t>
  </si>
  <si>
    <t>4058546227456</t>
  </si>
  <si>
    <t>M18FJS-0X</t>
  </si>
  <si>
    <t>4933464726</t>
  </si>
  <si>
    <t>Акк. лобзик M18 FJS-0X FUEL</t>
  </si>
  <si>
    <t>M18 FJS0X FUEL Top Handle jigsaw</t>
  </si>
  <si>
    <t>Без аккумуляторов и з/у; бесщеточный двигатель POWERSTATE; движений в минуту 0-3500; толщина резки в дереве/стали 135/10 мм; ход пилы 25мм; HD кейс</t>
  </si>
  <si>
    <t>https://ru.milwaukeetool.eu/ru-ru/m18-fuel-лобзик-со-скобовиднои-рукояткои/m18-fjs/</t>
  </si>
  <si>
    <t>4058546226718</t>
  </si>
  <si>
    <t>M18FJS-502X</t>
  </si>
  <si>
    <t>4933464727</t>
  </si>
  <si>
    <t>Акк. лобзик M18 FJS-502X FUEL (Li-Ion5Ач)</t>
  </si>
  <si>
    <t>M18 FJS502X FUEL Top Handle jigsaw</t>
  </si>
  <si>
    <t>Бесщеточный двигатель POWERSTATE; движений в минуту 0-3500; толщина резки в дереве/стали 135/10 мм; ход пилы 25мм; 2 аккумулятора; з/у; вес 2.9; HD кейс</t>
  </si>
  <si>
    <t>4058546226725</t>
  </si>
  <si>
    <t>18_Прочие пилы</t>
  </si>
  <si>
    <t>M18FCOS230-0</t>
  </si>
  <si>
    <t>4933471696</t>
  </si>
  <si>
    <t>Акк. отрезная машина M18FCOS230-0</t>
  </si>
  <si>
    <t>M18FCOS230-0 M18 FUEL CUT OFF SAW</t>
  </si>
  <si>
    <t>Диаметр диска (мм) 230; глубина резания (мм) 85; Поставляется без аккумуляторов; Поставляется без кейса или сумки</t>
  </si>
  <si>
    <t>https://ru.milwaukeetool.eu/ru-ru/m18-fuel-отрезная-машина/m18-fcos230/</t>
  </si>
  <si>
    <t>4058546295950</t>
  </si>
  <si>
    <t>M18FCOS230-121</t>
  </si>
  <si>
    <t>4933471697</t>
  </si>
  <si>
    <t>Акк. отрезная машина M18FCOS230-121</t>
  </si>
  <si>
    <t>M18FCOS230-121 CUT OFF SAW - KIT V. IN2</t>
  </si>
  <si>
    <t>Диаметр диска (мм) 230; глубина резания (мм) 85; 1 x M18 HB12 Аккумуляторный набор, M12-18 FC Зарядное устройство, Поставляется без кейса или сумки</t>
  </si>
  <si>
    <t>4058546295967</t>
  </si>
  <si>
    <t>06_Ножницы</t>
  </si>
  <si>
    <t>01_Ножницы по металлу</t>
  </si>
  <si>
    <t>M18BMS12-0</t>
  </si>
  <si>
    <t>4933447925</t>
  </si>
  <si>
    <t>Акк. ножницы M18 BMS12-0</t>
  </si>
  <si>
    <t>M18BMS120 BATTER.PLATE SHEARS       XXX</t>
  </si>
  <si>
    <t>Поставляется без аккумуляторов и зарядного устройства; скорость 0-2500; макс режущая способность в стали/алюминии 1,2/2,0; мин радиус резания 180; вес 2,3; поворотная головка; картон</t>
  </si>
  <si>
    <t>https://ru.milwaukeetool.eu/ru-ru/м18-ножницы-по-металлу/m18-bms12/</t>
  </si>
  <si>
    <t>4002395006731</t>
  </si>
  <si>
    <t>M18BMS20-0</t>
  </si>
  <si>
    <t>4933447935</t>
  </si>
  <si>
    <t>Акк. ножницы M18 BMS20-0</t>
  </si>
  <si>
    <t>M18BMS200 BATTER.PLATE SHEARS       XXX</t>
  </si>
  <si>
    <t>Поставляется без аккумуляторов и зарядного устройства; скорость 0-2500; макс режущая способность в стали/алюминии 2,0/3,8; мин радиус резания 180; вес 2,6; поворотная головка; картон</t>
  </si>
  <si>
    <t>https://ru.milwaukeetool.eu/ru-ru/м18-ножницы-по-металлу/m18-bms20/</t>
  </si>
  <si>
    <t>4002395006748</t>
  </si>
  <si>
    <t>M18BMT-0</t>
  </si>
  <si>
    <t>4933446203</t>
  </si>
  <si>
    <t>Акк. мультиинструмент M18 BMT-0</t>
  </si>
  <si>
    <t>M18BMT0  MULTI HEADS TOOL    XXX</t>
  </si>
  <si>
    <t>Угол колебательных движений влево/вправо 1,7/1,7; частота колебаний 12000-18000 дв/мин; принадлежности в комплекте (адаптер, нож, шлиф/подошва, шлиф.листы, система пылеотвода); картон</t>
  </si>
  <si>
    <t>https://ru.milwaukeetool.eu/ru-ru/м18-мультитул/m18-bmt/</t>
  </si>
  <si>
    <t>4002395004928</t>
  </si>
  <si>
    <t>M18BMT-421C</t>
  </si>
  <si>
    <t>4933446210</t>
  </si>
  <si>
    <t>Акк. мультиинструмент M18 BMT-421C (Li-Ion2Ач/4Ач)</t>
  </si>
  <si>
    <t>M18BMT421C     MULTI HEADS TOOL     IN2</t>
  </si>
  <si>
    <t>Угол колебательных движений влево/вправо 1,7/1,7; частота колебаний 12000-18000 дв/мин; принадлежности в комплекте (адаптер, нож, шлиф/подошва, шлиф.листы, система пылеотвода); 2 аккумулятора; з/у; вес 1,7; кейс</t>
  </si>
  <si>
    <t>4002395004911</t>
  </si>
  <si>
    <t>M18FMT-0X</t>
  </si>
  <si>
    <t>4933478491</t>
  </si>
  <si>
    <t>Акк. мультитул M18FMT-0X FUEL</t>
  </si>
  <si>
    <t>M18FMT-0X FUEL M18 MULTITOOL XXX</t>
  </si>
  <si>
    <t>Скорость без нагрузки (об/мин) 10,000 - 20,000; угол 2.1; Динакейс</t>
  </si>
  <si>
    <t>https://ru.milwaukeetool.eu/ru-ru/m18-fuel-мультитул/m18-fmt/</t>
  </si>
  <si>
    <t>4058546346843</t>
  </si>
  <si>
    <t>M18FMT-502X</t>
  </si>
  <si>
    <t>4933478492</t>
  </si>
  <si>
    <t>Акк. мультитул M18FMT-502X FUEL (Li-Ion 5 Ач)</t>
  </si>
  <si>
    <t>M18FMT-502X FUEL M18 MULTITOOL IN2</t>
  </si>
  <si>
    <t>Скорость без нагрузки (об/мин) 10,000 - 20,000; угол 2.1; 2 x M18 B5 Аккумуляторные наборы, M12-18 FC Зарядное устройство, Динакейс</t>
  </si>
  <si>
    <t>4058546346850</t>
  </si>
  <si>
    <t>08_Шлифовка</t>
  </si>
  <si>
    <t>04_Эксцентриковая шлифмашина</t>
  </si>
  <si>
    <t>M18BOS125-0</t>
  </si>
  <si>
    <t>4933464228</t>
  </si>
  <si>
    <t>Акк. эксцентриковая шлифмашина M18 BOS125-0</t>
  </si>
  <si>
    <t>M18BOS1250 BTY.ORBITAL SANDER XXX</t>
  </si>
  <si>
    <t>Скорость 12 000 об/мин; частота колебаний 14 000-24 000 дв/мин; амплитуда колебаний 2,4мм; подошва круглая 125мм; комплектация: Пылесборник, адаптер для пылесоса, удлиняющий адаптер, два шлифовальных диска; без аккумулятора и з/у; вес 1,2; картон</t>
  </si>
  <si>
    <t>https://ru.milwaukeetool.eu/ru-ru/m18-125-мм-эксцентриковая-шлифмашина/m18-bos125/</t>
  </si>
  <si>
    <t>4058546221737</t>
  </si>
  <si>
    <t>M18BOS125-502B</t>
  </si>
  <si>
    <t>4933464229</t>
  </si>
  <si>
    <t>Акк. эксцентриковая шлифмашина M18 BOS125-502B (Li-Ion5Ач)</t>
  </si>
  <si>
    <t>M18BOS125502B BTY.ORBITAL SANDER IN2</t>
  </si>
  <si>
    <t>Скорость 12 000 об/мин; частота колебаний 14 000-24 000 дв/мин; амплитуда колебаний 2,4мм; подошва круглая 125мм; комплектация: Пылесборник, адаптер для пылесоса, удлиняющий адаптер, два шлифовальных диска; 2 аккумулятора M18 B5; з/у M12-18 C; вес 1,6; сумка</t>
  </si>
  <si>
    <t>4058546221744</t>
  </si>
  <si>
    <t>M18IL-0</t>
  </si>
  <si>
    <t>4932430564</t>
  </si>
  <si>
    <t>Акк. фонарь M18 IL-0</t>
  </si>
  <si>
    <t>M18IL0       BATTERY LAMP           XXX</t>
  </si>
  <si>
    <t>Без аккумулятора в комплекте; вес 1,2; блистер; 2 режима; светоотдача 300/130 люмен</t>
  </si>
  <si>
    <t>https://ru.milwaukeetool.eu/ru-ru/m18-светодиодныи-инспекционныи-фонарь/m18-il/</t>
  </si>
  <si>
    <t>4002395382255</t>
  </si>
  <si>
    <t>M18TLED-0</t>
  </si>
  <si>
    <t>4932430361</t>
  </si>
  <si>
    <t>Акк. фонарь М18 TLED-0</t>
  </si>
  <si>
    <t>M18TLED0      M18 LED TORCH         XXX</t>
  </si>
  <si>
    <t>Без аккумулятора в комплекте; вес 0,7; блистер; светоотдача 120 люмен</t>
  </si>
  <si>
    <t>https://ru.milwaukeetool.eu/ru-ru/м18-светодиодныи-фонарь/m18-tled/</t>
  </si>
  <si>
    <t>4002395380220</t>
  </si>
  <si>
    <t>M18AL-0</t>
  </si>
  <si>
    <t>4932430392</t>
  </si>
  <si>
    <t>Акк. фонарь М18 АL-0</t>
  </si>
  <si>
    <t>M18AL0      AREA LIGHT              XXX</t>
  </si>
  <si>
    <t>Без аккумулятора в комплекте; вес 2,1; блистер; 2 режима; светоотдача 1500 / 780 люмен</t>
  </si>
  <si>
    <t>https://ru.milwaukeetool.eu/ru-ru/m18-светодиодныи-прожектор-для-освещения-строиплощадки/m18-al/</t>
  </si>
  <si>
    <t>4002395380534</t>
  </si>
  <si>
    <t>M18HOAL-0</t>
  </si>
  <si>
    <t>4933478118</t>
  </si>
  <si>
    <t>Акк. высокомощный фонарь M18 HOAL-0</t>
  </si>
  <si>
    <t>M18HOAL-0 HIGH OUTPUT  AREA LIGHT IN2</t>
  </si>
  <si>
    <t xml:space="preserve">(люмен) 4000/ 2000/ 1200; работа от сети; Поставляется без кейса или сумки </t>
  </si>
  <si>
    <t>https://ru.milwaukeetool.eu/ru-ru/m18-высокомощныи-фонарь/m18-hoal/</t>
  </si>
  <si>
    <t>4058546340513</t>
  </si>
  <si>
    <t>M18HOSALC-0</t>
  </si>
  <si>
    <t>4933478116</t>
  </si>
  <si>
    <t>Акк. высокомощная мачта освещения с функцией зарядного устройства M18 HOSALC-0</t>
  </si>
  <si>
    <t>M18HOSALC-0 HG.O.STAND A.LT.CHARGER IN2</t>
  </si>
  <si>
    <t>(люмен) 6000/ 4000/ 1700/-; работа от сети; 2 x M18 HB5.5 Аккумуляторные наборы, Встроенное зарядное устройство</t>
  </si>
  <si>
    <t>https://ru.milwaukeetool.eu/ru-ru/m18-высокомощная-мачта-освещения-зарядное-устроиство/m18-hosalc/</t>
  </si>
  <si>
    <t>4058546340490</t>
  </si>
  <si>
    <t>M18HSAL-0</t>
  </si>
  <si>
    <t>4933451392</t>
  </si>
  <si>
    <t>Акк. фонарь мачта освещения M18 HSAL-0 с возможностью работы от сети</t>
  </si>
  <si>
    <t>M18HSAL0 STAND LIGHT PREMIUM IN2</t>
  </si>
  <si>
    <t>Без аккумулятора в комплекте; высота 2.24м; максимальная яркость 3000 Люмен; возможность подключения к сети 220вольт; функция зарядного устройства</t>
  </si>
  <si>
    <t>https://ru.milwaukeetool.eu/ru-ru/m18-высокопроизводительная-светодиодная-мачта-освещения/m18-hsal/</t>
  </si>
  <si>
    <t>4002395158607</t>
  </si>
  <si>
    <t>M18LL-0</t>
  </si>
  <si>
    <t>4932430563</t>
  </si>
  <si>
    <t>Акк. фонарь M18 LL-0</t>
  </si>
  <si>
    <t>M18LL0         BATTERY LAMP         XXX</t>
  </si>
  <si>
    <t>Без аккумулятора в комплекте; LED 360°; USB; 4 режима; светоотдача 700 / 350 / 70 / 700 (стробоскоп) люмен; вес 1,4; блистер</t>
  </si>
  <si>
    <t>https://ru.milwaukeetool.eu/ru-ru/m18-светодиодныи-фонарь/m18-ll/</t>
  </si>
  <si>
    <t>4002395382248</t>
  </si>
  <si>
    <t>M18ONERSAL</t>
  </si>
  <si>
    <t>4933459431</t>
  </si>
  <si>
    <t>Акк. мачта освещения M18 ONE RSAL-0 ONE-KEY</t>
  </si>
  <si>
    <t>M18ONERSAL AREA LIGHT XXX</t>
  </si>
  <si>
    <t>Без аккумулятора в комплекте; вес 9,1; картон; аккумулятор 18В; 3 режима; светоотдача 5400/3000/1550; ONE-KEY</t>
  </si>
  <si>
    <t>https://ru.milwaukeetool.eu/ru-ru/m18-one-key-светодиодная-мачта-освещения/m18-onersal/</t>
  </si>
  <si>
    <t>4058546010928</t>
  </si>
  <si>
    <t>M18ONESLDP-0</t>
  </si>
  <si>
    <t>4933459162</t>
  </si>
  <si>
    <t>Акк. светодиодный фонарь с зарядным устройством M18 ONESLDP-0 ONE-KEY с возможностью работы от сети</t>
  </si>
  <si>
    <t>M18ONESLDP0 AREA LIGHT FR2</t>
  </si>
  <si>
    <t>Без аккумулятора в комплекте; вес 12,1; сетевой 220В; аккумулятор 18В; 3 режима; светоотдача 9000/4800/2500 люмен; заряжает аккумуляторы; ONE-KEY; кабель 2,5м; разъём French, Belgium, CEE</t>
  </si>
  <si>
    <t>4002395287178</t>
  </si>
  <si>
    <t>4933459160</t>
  </si>
  <si>
    <t>M18ONESLDP0 AREA LIGHT IN3</t>
  </si>
  <si>
    <t>Без аккумулятора в комплекте; вес 12,1; сетевой 220В; аккумулятор 18В; 3 режима; светоотдача 9000/4800/2500 люмен; заряжает аккумуляторы; ONE-KEY; кабель 2,5м; разъём SCHUKO GALP</t>
  </si>
  <si>
    <t>https://ru.milwaukeetool.eu/ru-ru/m18-one-key-cветодиодныи-фонарь-с-зарядным-устроиством/m18-onesldp/</t>
  </si>
  <si>
    <t>4002395287154</t>
  </si>
  <si>
    <t>M18ONESLSP-0</t>
  </si>
  <si>
    <t>4933459155</t>
  </si>
  <si>
    <t>Акк. фонарь M18 ONESLSP-0 ONE-KEY с возможностью работы от сети</t>
  </si>
  <si>
    <t>M18ONESLSP0 AREA LIGHT IN3</t>
  </si>
  <si>
    <t>Без аккумулятора в комплекте; вес 5,4; возможность работы от сети 220В; аккумулятор 18В; 3 режима; светоотдача 4400/2100/1000 люмен; ONE-KEY; кабель 2,5м</t>
  </si>
  <si>
    <t>https://ru.milwaukeetool.eu/ru-ru/m18-one-key-компактныи-светодиодныи-фонарь/m18-oneslsp/</t>
  </si>
  <si>
    <t>4002395287109</t>
  </si>
  <si>
    <t>M18PAL-0</t>
  </si>
  <si>
    <t>4933464105</t>
  </si>
  <si>
    <t>Акк. фонарь с шарнирным световым блоком M18 PAL-0</t>
  </si>
  <si>
    <t>M18PAL0 AREA LIGHT XXX</t>
  </si>
  <si>
    <t>Без аккумулятора в комплекте; вес 2,1; аккумулятор 18В; 3 режима; светоотдача 1500/600/300 люмен</t>
  </si>
  <si>
    <t>https://ru.milwaukeetool.eu/ru-ru/m18-фонарь-с-шарнирным-световым-блоком/m18-pal/</t>
  </si>
  <si>
    <t>4058546220501</t>
  </si>
  <si>
    <t>M18POALC-0</t>
  </si>
  <si>
    <t>4933478120</t>
  </si>
  <si>
    <t>Акк. фонарь с функцией зарядного устройства на базе PACKOUT M18 POALC-0</t>
  </si>
  <si>
    <t>M18POALC-0 PACKOUT AREA Lt. CHARGER IN2</t>
  </si>
  <si>
    <t>Сетевой, Аккумуляторный; Ip54; (люмен) 3000/ 1500/ 1000/ -; Поставляется без аккумуляторов</t>
  </si>
  <si>
    <t>https://ru.milwaukeetool.eu/ru-ru/m18-packout-фонарь-зарядное-устроиство/m18-poalc/</t>
  </si>
  <si>
    <t>4058546340537</t>
  </si>
  <si>
    <t>M18SAL-0</t>
  </si>
  <si>
    <t>4933451246</t>
  </si>
  <si>
    <t>Акк. фонарь мачта освещения M18 SAL-0</t>
  </si>
  <si>
    <t>M18SAL0 STAND LIGHT BASIC XXX</t>
  </si>
  <si>
    <t>Без аккумулятора в комплекте; высота от 1,10 до 2,20м; вес 7,3; картон; 3 режима; светоотдача 2000 / 1300 / 850 люмен</t>
  </si>
  <si>
    <t>https://ru.milwaukeetool.eu/ru-ru/м18-светодиодная-мачта-освещения/m18-sal/</t>
  </si>
  <si>
    <t>4002395167708</t>
  </si>
  <si>
    <t>M18SAL-502B</t>
  </si>
  <si>
    <t>4933451896</t>
  </si>
  <si>
    <t>Акк. фонарь мачта освещения M18 SAL-502B</t>
  </si>
  <si>
    <t>M18SAL502B STAND LIGHT BASIC IN2</t>
  </si>
  <si>
    <t>Аккумулятор М18В5х2шт; зарядное устройство М12-18С; высота от 1,10 до 2,20м; вес 7,3; сумка; 3 режима; светоотдача 2000 / 1300 / 850 люмен</t>
  </si>
  <si>
    <t>4002395281459</t>
  </si>
  <si>
    <t>M18TAL-0</t>
  </si>
  <si>
    <t>4933464134</t>
  </si>
  <si>
    <t>Акк. фонарь M18 TAL-0</t>
  </si>
  <si>
    <t>M18TAL0 AREA LIGHT XXX</t>
  </si>
  <si>
    <t>Без аккумулятора в комплекте; вес 5,4; аккумулятор 18В; светоотдача 3000 люмен</t>
  </si>
  <si>
    <t>https://ru.milwaukeetool.eu/ru-ru/m18-профессиональныи-фонарь/m18-tal/</t>
  </si>
  <si>
    <t>4058546220792</t>
  </si>
  <si>
    <t>03_Прочие фонари</t>
  </si>
  <si>
    <t>M18SLED-0</t>
  </si>
  <si>
    <t>4933459159</t>
  </si>
  <si>
    <t>Акк. фонарь M18 SLED-0</t>
  </si>
  <si>
    <t>M18SLED0 BTY. SPOT LIGHT XXX</t>
  </si>
  <si>
    <t>Без аккумулятора в комплекте; вес 1.5; 1200 Люмен; 4 режима; IP54; картон</t>
  </si>
  <si>
    <t>https://ru.milwaukeetool.eu/ru-ru/m18-светодиодныи-прожектор/m18-sled/</t>
  </si>
  <si>
    <t>4002395287147</t>
  </si>
  <si>
    <t>M18UBL-0</t>
  </si>
  <si>
    <t>4933459433</t>
  </si>
  <si>
    <t>Акк. фонарь M18 UBL-0</t>
  </si>
  <si>
    <t>M18UBL0 AREA LIGHT XXX</t>
  </si>
  <si>
    <t>Без аккумулятора в комплекте; вес 4,7; аккумулятор 18В; 3 режима; светоотдача 2500/2200/800 люмен</t>
  </si>
  <si>
    <t>https://ru.milwaukeetool.eu/ru-ru/m18-светодиодныи-фонарь/m18-ubl/</t>
  </si>
  <si>
    <t>4058546010942</t>
  </si>
  <si>
    <t>02_Отделка</t>
  </si>
  <si>
    <t>M18CN15GA-0X</t>
  </si>
  <si>
    <t>4933459633</t>
  </si>
  <si>
    <t>Акк. гвоздезабиватель M18 CN15GA-0X FUEL</t>
  </si>
  <si>
    <t>M18CN15GA0X BTY. NAILER XXX</t>
  </si>
  <si>
    <t>Тип шпильки 15 (наклонная); наклонный магазина (34 градуса); длина шпильки от 32 мм до 63мм; бесключевая регулировка глубины; LED подсветка; Без аккумулятора и з/у; вес 3,3; HD кейс</t>
  </si>
  <si>
    <t>https://ru.milwaukeetool.eu/ru-ru/m18-fuel-15-ga-неилер-с-наклонным-магазином/m18-cn15ga/</t>
  </si>
  <si>
    <t>4058546028053</t>
  </si>
  <si>
    <t>M18CN16GA-0X</t>
  </si>
  <si>
    <t>4933451958</t>
  </si>
  <si>
    <t>Акк. гвоздезабиватель M18 CN16GA-0X FUEL</t>
  </si>
  <si>
    <t>M18CN16GA0X BTY. NAILER XXX</t>
  </si>
  <si>
    <t>Тип шпильки 16 (наклонная); наклонный магазина (20 градусов); длина шпильки от 31 мм до 63мм; бесключевая регулировка глубины; LED подсветка; HD кейс</t>
  </si>
  <si>
    <t>https://ru.milwaukeetool.eu/ru-ru/m18-fuel-16-ga-неилер-с-наклонным-магазином/m18-cn16ga/</t>
  </si>
  <si>
    <t>4002395282289</t>
  </si>
  <si>
    <t>M18CN16GA-202X</t>
  </si>
  <si>
    <t>4933451570</t>
  </si>
  <si>
    <t>Акк. гвоздезабиватель M18 CN16GA-202X FUEL (Li-Ion2Ач)</t>
  </si>
  <si>
    <t>M18CN16GA202X BTY. Nailer IN2</t>
  </si>
  <si>
    <t>Тип шпильки 16 (наклонная); наклонный магазина (20 градусов); длина шпильки от 31 мм до 63мм; бесключевая регулировка глубины; LED подсветка; 2 аккумулятора; турбо з/у M12-18 FC; вес 7,0; HD кейс</t>
  </si>
  <si>
    <t>4002395140718</t>
  </si>
  <si>
    <t>M18FN18GS-0X</t>
  </si>
  <si>
    <t>4933471409</t>
  </si>
  <si>
    <t>Акк. гвоздезабиватель M18 FN18GS-0X</t>
  </si>
  <si>
    <t xml:space="preserve">M18FN18GS0X Framing Nailer </t>
  </si>
  <si>
    <t>Прямой магазин; HD кейс</t>
  </si>
  <si>
    <t>https://ru.milwaukeetool.eu/ru-ru/m18-fuel-18-gs-неилер/m18-fn18gs/</t>
  </si>
  <si>
    <t>4058546290375</t>
  </si>
  <si>
    <t>M18FN18GS-202X</t>
  </si>
  <si>
    <t>4933471407</t>
  </si>
  <si>
    <t>Акк. гвоздезабиватель M18 FN18GS-202X</t>
  </si>
  <si>
    <t xml:space="preserve">M18FN18GS202X Framing Nailer </t>
  </si>
  <si>
    <t>Прямой магазин; 2 аккумулятора; з/у; HD кейс</t>
  </si>
  <si>
    <t>4058546290351</t>
  </si>
  <si>
    <t>03_Каркас</t>
  </si>
  <si>
    <t>M18FFN-0C</t>
  </si>
  <si>
    <t>4933471406</t>
  </si>
  <si>
    <t>Акк. гвоздезабиватель M18 FFN-0C</t>
  </si>
  <si>
    <t>M18FFN-0C FRAMING NAILER XXX</t>
  </si>
  <si>
    <t>Наклонный магазин; длина шпильки от 50 до 90 мм; кейс</t>
  </si>
  <si>
    <t>https://ru.milwaukeetool.eu/ru-ru/m18-fuel-неилер/m18-ffn/</t>
  </si>
  <si>
    <t>4058546290344</t>
  </si>
  <si>
    <t>M18FFN21-0C</t>
  </si>
  <si>
    <t>4933478993</t>
  </si>
  <si>
    <t>Акк. гвоздезабиватель M18 FFN21-0C</t>
  </si>
  <si>
    <t>Framing Nailer M18 FFN21-0C</t>
  </si>
  <si>
    <t>Наклонный магазин 21 град; длина шпильки до 90мм, кейс</t>
  </si>
  <si>
    <t>https://ru.milwaukeetool.eu/ru-ru/m18-fuel-21-176;-framing-nailer/m18-ffn21/</t>
  </si>
  <si>
    <t>4058546362751</t>
  </si>
  <si>
    <t>M18FFN-502C</t>
  </si>
  <si>
    <t>4933471404</t>
  </si>
  <si>
    <t>Акк. гвоздезабиватель M18 FFN-502C</t>
  </si>
  <si>
    <t>M18FFN-502C FRAMING NAILER IN2</t>
  </si>
  <si>
    <t>Наклонный магазин; длина шпильки от 50 до 90 мм; 2 аккумулятора; з/у; кейс</t>
  </si>
  <si>
    <t>4058546290320</t>
  </si>
  <si>
    <t>M18FFNS-502C</t>
  </si>
  <si>
    <t>4933478302</t>
  </si>
  <si>
    <t>Акк. нейлер с одиночным выстрелом M18FFNS-502C</t>
  </si>
  <si>
    <t>M18FFNS-502C FRAMING NAILER IN2</t>
  </si>
  <si>
    <t>Диметр шляпки (мм) 2.8 - 3.3; Емкость магазина 51; 2 x M18 B5 Аккумуляторные наборы, M12-18 FC Зарядное устройство, Кейс</t>
  </si>
  <si>
    <t>https://ru.milwaukeetool.eu/ru-ru/m18-fuel-неилер-с-одиночным-выстрелом/m18-ffns/</t>
  </si>
  <si>
    <t>4058546344795</t>
  </si>
  <si>
    <t>M18FNCS18GS-0X</t>
  </si>
  <si>
    <t>4933471942</t>
  </si>
  <si>
    <t>Акк. зауженный степлер 18 GA M18 FNCS18GS-0X FUEL</t>
  </si>
  <si>
    <t>M18FNCS18GS-0X NARROW CROWN STAPLER XXX</t>
  </si>
  <si>
    <t>Гвозди 18GA; прямой магазин на 63 гвоздя; HD кейс</t>
  </si>
  <si>
    <t>https://ru.milwaukeetool.eu/ru-ru/m18-fuel-зауженныи-степлер/m18-fncs18gs/</t>
  </si>
  <si>
    <t>4058546298418</t>
  </si>
  <si>
    <t>M18FNCS18GS-202X</t>
  </si>
  <si>
    <t>4933471940</t>
  </si>
  <si>
    <t>Акк. зауженный степлер 18 GA M18 FNCS18GS-202X FUEL</t>
  </si>
  <si>
    <t>M18FNCS18GS-202X NARRW CROWN STAPLER IN2</t>
  </si>
  <si>
    <t>Гвозди 18GA; прямой магазин на 63 гвоздя; в комплекте: 2 аккумулятора 2.0 Ач, быстрое з/у; HD кейс</t>
  </si>
  <si>
    <t>4058546298395</t>
  </si>
  <si>
    <t>C18PCG/310C-0B</t>
  </si>
  <si>
    <t>4933459637</t>
  </si>
  <si>
    <t>Клеевой пистолет C18 PCG/310C-0B</t>
  </si>
  <si>
    <t>C18PCG/310C0B Caulk Gun XXX</t>
  </si>
  <si>
    <t>Кронштейн для стандартного тюбика 310 мм; максимальное усилие 4500Нм; картон/сумка</t>
  </si>
  <si>
    <t>https://ru.milwaukeetool.eu/ru-ru/м18-клеевои-пистолет-на-310-мл/c18-pcg/310/</t>
  </si>
  <si>
    <t>4058546028091</t>
  </si>
  <si>
    <t>C18PCG/310C-201B</t>
  </si>
  <si>
    <t>4933441310</t>
  </si>
  <si>
    <t>Клеевой пистолет C18 PCG/310C-201B (Li-Ion2Ач)</t>
  </si>
  <si>
    <t>C18PCG/310C201BCAULK A.ADHESI.GUN   IN2</t>
  </si>
  <si>
    <t>Кронштейн для стандартного тюбика 310 мм; максимальное усилие 4500Нм; 1 аккумулятор; з/у; вес 2,3; сумка</t>
  </si>
  <si>
    <t>4002395001439</t>
  </si>
  <si>
    <t>C18PCG/400T-201B</t>
  </si>
  <si>
    <t>4933441812</t>
  </si>
  <si>
    <t>Клеевой пистолет C18 PCG/400Т-201B (Li-Ion2Ач)</t>
  </si>
  <si>
    <t>C18PCG/400T201B CAULK ADHESI.GUN  IN2</t>
  </si>
  <si>
    <t>Прозрачная пластиковая туба 400 мм; максимальное усилие 4500Нм; 1 аккумулятор; з/у; вес 2,3; сумка</t>
  </si>
  <si>
    <t>https://ru.milwaukeetool.eu/ru-ru/m18-клеевои-пистолет-на-400-мл/c18-pcg/400/</t>
  </si>
  <si>
    <t>4002395002368</t>
  </si>
  <si>
    <t>C18PCG/600A-0B</t>
  </si>
  <si>
    <t>4933459638</t>
  </si>
  <si>
    <t xml:space="preserve">Клеевой пистолет C18 PCG/600A-0B </t>
  </si>
  <si>
    <t>C18PCG/600A0B  Caulk Gun XXX</t>
  </si>
  <si>
    <t>Алюминиевая туба 600 мм; максимальное усилие 4500Нм; картон/сумка</t>
  </si>
  <si>
    <t>https://ru.milwaukeetool.eu/ru-ru/m18-клеевои-пистолет-на-600-мл/c18-pcg/600/</t>
  </si>
  <si>
    <t>4058546028107</t>
  </si>
  <si>
    <t>C18PCG/600A-201B</t>
  </si>
  <si>
    <t>4933441305</t>
  </si>
  <si>
    <t>Клеевой пистолет C18 PCG/600A-201B (Li-Ion2Ач)</t>
  </si>
  <si>
    <t>C18PCG 600A201B CAULK A.ADHESI.GUN IN2</t>
  </si>
  <si>
    <t>Алюминиевая туба 600 мм; максимальное усилие 4500Нм; 1 аккумулятор; з/у; вес 2,3; сумка</t>
  </si>
  <si>
    <t>4002395001422</t>
  </si>
  <si>
    <t>C18PCG/600T-201B</t>
  </si>
  <si>
    <t>4933441808</t>
  </si>
  <si>
    <t>Клеевой пистолет C18 PCG/600T-201B (Li-Ion2Ач)</t>
  </si>
  <si>
    <t>C18PCG/600T201B CAULK ADHESI.GUN  IN2</t>
  </si>
  <si>
    <t>Прозрачная пластиковая туба 600 мм; максимальное усилие 4500Нм; 1 аккумулятор; з/у; вес 2,3; сумка</t>
  </si>
  <si>
    <t>4002395002375</t>
  </si>
  <si>
    <t>M18BLPP2A2-502X</t>
  </si>
  <si>
    <t>4933464522</t>
  </si>
  <si>
    <t>Набор инструментов M18 BLPP2A2-502X (Li-Ion5Ач)</t>
  </si>
  <si>
    <t>M18BLPP2A2502X MID SIZE COMBI KIT IN2</t>
  </si>
  <si>
    <t>M18 BLPD2; M18 BLID2; аккумуляторы М18В5 х 2шт; з/у M12-18FC; HD кейс</t>
  </si>
  <si>
    <t>https://ru.milwaukeetool.eu/ru-ru/m18-набор/m18-blpp2a2/</t>
  </si>
  <si>
    <t>4058546224677</t>
  </si>
  <si>
    <t>M18BLPP2B2-502X</t>
  </si>
  <si>
    <t>4933464594</t>
  </si>
  <si>
    <t>Набор инструментов M18 BLPP2B2-502X (Li-Ion5Ач)</t>
  </si>
  <si>
    <t>M18BLPP2B2502X MID SIZE COMBI KIT IN2</t>
  </si>
  <si>
    <t>M18 BLDD2; M18 BLID2; аккумуляторы М18В5 х 2шт; з/у M12-18FC; HD кейс</t>
  </si>
  <si>
    <t>https://ru.milwaukeetool.eu/ru-ru/m18-набор/m18-blpp2b2/</t>
  </si>
  <si>
    <t>4058546225391</t>
  </si>
  <si>
    <t>M18BPP2C-402C</t>
  </si>
  <si>
    <t>4933443552</t>
  </si>
  <si>
    <t>Набор инструментов M18 BPP2C-402C</t>
  </si>
  <si>
    <t>M18BPP2C402C  BTY. DRILL/SCREWDR.   IN2</t>
  </si>
  <si>
    <t>M18 BPD; M18 BID; аккумуляторы М18В4 х 2шт; з/у; кейс</t>
  </si>
  <si>
    <t>https://ru.milwaukeetool.eu/ru-ru/набор-m18/m18-bpp2c/</t>
  </si>
  <si>
    <t>4002395003419</t>
  </si>
  <si>
    <t>M18BPP2D-402C</t>
  </si>
  <si>
    <t>4933447126</t>
  </si>
  <si>
    <t>Набор инструментов M18 BPP2D-402C</t>
  </si>
  <si>
    <t>M18BPP2D402C    SET POWERPACK       IN2</t>
  </si>
  <si>
    <t>M18 BDD; M18 BID; аккумуляторы М18В4 х 2шт; з/у; кейс</t>
  </si>
  <si>
    <t>https://ru.milwaukeetool.eu/ru-ru/м18-набор/m18-bpp2d/</t>
  </si>
  <si>
    <t>4002395005901</t>
  </si>
  <si>
    <t>M18CBLPP2A-402C</t>
  </si>
  <si>
    <t>4933464536</t>
  </si>
  <si>
    <t>Набор инструментов M18 CBLPP2A-402C</t>
  </si>
  <si>
    <t>M18CBLPP2A402C BRUSHL.COMBO KIT IN2</t>
  </si>
  <si>
    <t>M18 CBLPD; M18 CBLID; аккумуляторы М18В4 х 2шт; з/у; кейс</t>
  </si>
  <si>
    <t>https://ru.milwaukeetool.eu/ru-ru/m18-набор/m18-cblpp2a/</t>
  </si>
  <si>
    <t>4058546224813</t>
  </si>
  <si>
    <t>M18CBLPP2B-402C</t>
  </si>
  <si>
    <t>4933464593</t>
  </si>
  <si>
    <t>Набор инструментов M18 CBLPP2B-402C</t>
  </si>
  <si>
    <t>M18CBLPP2B402C SET POWERPACK IN2</t>
  </si>
  <si>
    <t>M18 CBLDD; M18 CBLID; аккумуляторы М18В4 х 2шт; з/у; кейс</t>
  </si>
  <si>
    <t>https://ru.milwaukeetool.eu/ru-ru/m18-набор/m18-cblpp2b/</t>
  </si>
  <si>
    <t>4058546225384</t>
  </si>
  <si>
    <t>M18CBLPP2B-502C</t>
  </si>
  <si>
    <t>4933464718</t>
  </si>
  <si>
    <t>Набор инструментов M18 CBLPP2B-502C</t>
  </si>
  <si>
    <t>M18CBLPP2B502C SET POWERPACK IN2</t>
  </si>
  <si>
    <t>M18 CBLDD; M18 CBLID; аккумуляторы М18В5 х 2шт; з/у; кейс</t>
  </si>
  <si>
    <t>4058546226633</t>
  </si>
  <si>
    <t>M18FHPP3A-122B</t>
  </si>
  <si>
    <t>4933464831</t>
  </si>
  <si>
    <t>Набор инструментов M18 FHPP3A-122B</t>
  </si>
  <si>
    <t>M18FHPP3A122B HIGH PERFORMANCE PACK IN2</t>
  </si>
  <si>
    <t>Набор инструмента: M18FLAG230XPDB-0, M18FSX-0, M18 HNRG-122, M18FCCS66-0, Contractor FUEL Bag (4933459429)</t>
  </si>
  <si>
    <t>4058546227760</t>
  </si>
  <si>
    <t>M18FPP2A2-502X</t>
  </si>
  <si>
    <t>4933464268</t>
  </si>
  <si>
    <t>Набор инструментов M18 FPP2A2-502X</t>
  </si>
  <si>
    <t>M18FPP2A2502X FUEL POWER PACK IN2</t>
  </si>
  <si>
    <t>M18FPD2; M18FID2; аккумуляторы М18В5 х 2шт; турбо з/у M12-18 FC; HD кейс</t>
  </si>
  <si>
    <t>https://ru.milwaukeetool.eu/ru-ru/m18-fuel-набор/m18-fpp2a2/</t>
  </si>
  <si>
    <t>4058546222130</t>
  </si>
  <si>
    <t>M18ONEPP2A2-502X</t>
  </si>
  <si>
    <t>4933464529</t>
  </si>
  <si>
    <t>Набор инструментов M18 ONEPP2A2-502X FUEL ONE-KEY (Li-Ion5Ач)</t>
  </si>
  <si>
    <t>M18ONEPP2A2502X ONE KEY COMBO KIT IN2</t>
  </si>
  <si>
    <t>M18 ONEPD2; M18 ONEID2; аккумулятор M18 B5 х 2шт; з/у M12-18FC; HD кейс</t>
  </si>
  <si>
    <t>https://ru.milwaukeetool.eu/ru-ru/one-key-fuel-набор/m18-onepp2a2/</t>
  </si>
  <si>
    <t>4058546224745</t>
  </si>
  <si>
    <t>M18ONEPP2B2-502X</t>
  </si>
  <si>
    <t>4933464595</t>
  </si>
  <si>
    <t>Набор инструментов M18 ONEPP2B2-502X FUEL ONE-KEY (Li-Ion5Ач)</t>
  </si>
  <si>
    <t>M18ONEPP2B2502X ONE KEY COMBO KIT IN2</t>
  </si>
  <si>
    <t>M18 ONEPD2; M18 ONEIW2; аккумулятор M18 B5 х 2шт; з/у M12-18FC; HD кейс</t>
  </si>
  <si>
    <t>https://ru.milwaukeetool.eu/ru-ru/m18-fuel-one-key-набор/m18-onepp2b2/</t>
  </si>
  <si>
    <t>4058546225407</t>
  </si>
  <si>
    <t>M18PP6B-502B</t>
  </si>
  <si>
    <t>4933451038</t>
  </si>
  <si>
    <t>Набор инструментов M18 PP6B-502B</t>
  </si>
  <si>
    <t>M18PP6B502B    SET POWERPACK        IN2</t>
  </si>
  <si>
    <t>M18 BPD; M18 BIW12; HD18 AG125; HD18 CS; M18 BSX; M18 TLED; аккумуляторы М18В5 х 2шт; з/у; сумка</t>
  </si>
  <si>
    <t>https://ru.milwaukeetool.eu/ru-ru/m18-набор/m18-pp6b/</t>
  </si>
  <si>
    <t>4002395136919</t>
  </si>
  <si>
    <t>14_M18 аккумуляторы и зарядные устройства</t>
  </si>
  <si>
    <t>M18B2</t>
  </si>
  <si>
    <t>4932430062</t>
  </si>
  <si>
    <t>Аккумулятор M18 B2 (Li-Ion2Ач)</t>
  </si>
  <si>
    <t>M18B2 LIION BATTERY PACK 2.0AH  XXX</t>
  </si>
  <si>
    <t>Напряжение 18 В; ёмкость 2Ач; Li-Ion REDLITHIUM; блистер</t>
  </si>
  <si>
    <t>https://ru.milwaukeetool.eu/ru-ru/м18-20-ач-аккумулятор/m18-b2/</t>
  </si>
  <si>
    <t>4002395377237</t>
  </si>
  <si>
    <t>M18B4</t>
  </si>
  <si>
    <t>4932430063</t>
  </si>
  <si>
    <t>Аккумулятор M18 B4 (Li-Ion4Ач)</t>
  </si>
  <si>
    <t>M18B4 LIION BATTERY PACK 4.0AH  XXX</t>
  </si>
  <si>
    <t>Напряжение 18 В; ёмкость 4Ач; Li-Ion REDLITHIUM; блистер</t>
  </si>
  <si>
    <t>https://ru.milwaukeetool.eu/ru-ru/м18-40-ач-аккумулятор/m18-b4/</t>
  </si>
  <si>
    <t>4002395377244</t>
  </si>
  <si>
    <t>M18B5</t>
  </si>
  <si>
    <t>4932430483</t>
  </si>
  <si>
    <t>Аккумулятор M18 B5 (Li-Ion5Ач)</t>
  </si>
  <si>
    <t>M18B5 LIION BATTERY PACK 5.0AH  XXX</t>
  </si>
  <si>
    <t>Напряжение 18 В; ёмкость 5Ач; Li-Ion REDLITHIUM; блистер</t>
  </si>
  <si>
    <t>https://ru.milwaukeetool.eu/ru-ru/м18-50-ач-аккумулятор/m18-b5/</t>
  </si>
  <si>
    <t>4002395381449</t>
  </si>
  <si>
    <t>M18HB12</t>
  </si>
  <si>
    <t>4932464260</t>
  </si>
  <si>
    <t>Аккумулятор M18 HB12 (Li-Ion12Ач)</t>
  </si>
  <si>
    <t>M18HB12 BATTERY PACK XXX</t>
  </si>
  <si>
    <t>Напряжение 18 В; ёмкость 12Ач; Li-Ion HIGH OUTPUT REDLITHIUM; картон</t>
  </si>
  <si>
    <t>https://ru.milwaukeetool.eu/ru-ru/m18-high-output-120-aч-аккумулятор/m18-hb12/</t>
  </si>
  <si>
    <t>4058546222055</t>
  </si>
  <si>
    <t>M18HB3</t>
  </si>
  <si>
    <t>4932471069</t>
  </si>
  <si>
    <t>Аккумулятор M18 HB3</t>
  </si>
  <si>
    <t>M18HB3 HB BATTERY XXX</t>
  </si>
  <si>
    <t>Напряжение 18 В; ёмкость 3Ач; Li-Ion HIGH OUTPUT REDLITHIUM; картон</t>
  </si>
  <si>
    <t>https://ru.milwaukeetool.eu/ru-ru/m18-high-output-30-ah-battery/m18-hb3/</t>
  </si>
  <si>
    <t>4058546286972</t>
  </si>
  <si>
    <t>M18HB5.5</t>
  </si>
  <si>
    <t>4932464712</t>
  </si>
  <si>
    <t>Аккумулятор M18 HB5.5</t>
  </si>
  <si>
    <t>M18HB5.5 LIION BATTERY XXX</t>
  </si>
  <si>
    <t>Напряжение 18 В; ёмкость 5,5Ач; Li-Ion HIGH OUTPUT REDLITHIUM; картон</t>
  </si>
  <si>
    <t>https://ru.milwaukeetool.eu/ru-ru/m18-high-output-55-ah-battery/m18-hb5-5/</t>
  </si>
  <si>
    <t>4058546226572</t>
  </si>
  <si>
    <t>M18HB8</t>
  </si>
  <si>
    <t>4932471070</t>
  </si>
  <si>
    <t>Аккумулятор M18 HB8</t>
  </si>
  <si>
    <t>M18HB8 HB BATTERY XXX</t>
  </si>
  <si>
    <t>Напряжение 18 В; ёмкость 8Ач; Li-Ion HIGH OUTPUT REDLITHIUM; картон</t>
  </si>
  <si>
    <t>https://ru.milwaukeetool.eu/ru-ru/m18-high-output-80-ah-battery/m18-hb8/</t>
  </si>
  <si>
    <t>4058546286989</t>
  </si>
  <si>
    <t>MV18BX</t>
  </si>
  <si>
    <t>4932352968</t>
  </si>
  <si>
    <t>Аккумулятор MV 18 BX (3Ah Li-Ion)</t>
  </si>
  <si>
    <t>MV18BX BATTERY PACK 3.0AH VP MET XXX</t>
  </si>
  <si>
    <t>Напряжение 18 В; емкость 3Ач; Li-Ion; картон</t>
  </si>
  <si>
    <t>4002395376261</t>
  </si>
  <si>
    <t>MXL18</t>
  </si>
  <si>
    <t>4932399415</t>
  </si>
  <si>
    <t>Аккумулятор MXL 18 3А NiMH Milwaukee</t>
  </si>
  <si>
    <t>MXL18 BATTERY PACK 3.0AH P1 XXX</t>
  </si>
  <si>
    <t>Напряжение 18В; емкость 3Ач; NiMH; картон</t>
  </si>
  <si>
    <t>4002395360345</t>
  </si>
  <si>
    <t>M12-18AC</t>
  </si>
  <si>
    <t>4932459205</t>
  </si>
  <si>
    <t>Зарядное устройство M12-18 AC (автомобильное)</t>
  </si>
  <si>
    <t>M1218 AC  12 Volt Car Charger XXX</t>
  </si>
  <si>
    <t>Система М12/М14/М18; ток заряда 3А; блистер</t>
  </si>
  <si>
    <t>https://ru.milwaukeetool.eu/ru-ru/m12-m18-автомобильное-зарядное-устроиство/m12-18-ac/</t>
  </si>
  <si>
    <t>4002395287208</t>
  </si>
  <si>
    <t>M12-18C</t>
  </si>
  <si>
    <t>4932352959</t>
  </si>
  <si>
    <t>Зарядное устройство М12-18С</t>
  </si>
  <si>
    <t>M1218C   BATTERY CHARGER   IN2</t>
  </si>
  <si>
    <t>Система М12/М14/М18; картон</t>
  </si>
  <si>
    <t>https://ru.milwaukeetool.eu/ru-ru/универсальное-зарядное-устроиство/m12-18-c/</t>
  </si>
  <si>
    <t>4002395376179</t>
  </si>
  <si>
    <t>M12-18FC</t>
  </si>
  <si>
    <t>4932451079</t>
  </si>
  <si>
    <t>Зарядное устройство M12-18 FC (TURBO)</t>
  </si>
  <si>
    <t>M1218FC    FAST CHARGER      IN2</t>
  </si>
  <si>
    <t>Система М12/М14/М18; скорость зарядки М12 2/4Ач-28/57мин; М18 2/4/5Ач-26/47/59мин; картон</t>
  </si>
  <si>
    <t>https://ru.milwaukeetool.eu/ru-ru/быстрое-зарядное-устроиство/m12-18-fc/</t>
  </si>
  <si>
    <t>4002395810581</t>
  </si>
  <si>
    <t>M12-18SC</t>
  </si>
  <si>
    <t>4932471736</t>
  </si>
  <si>
    <t>Зарядное устройство M12-18SCEU</t>
  </si>
  <si>
    <t>M12-18SCEU M12/M18 SUPER CHARGER IN2</t>
  </si>
  <si>
    <t>M12/M18;Тип аккумулятора Li-ion; поставляется в коробке</t>
  </si>
  <si>
    <t>https://ru.milwaukeetool.eu/ru-ru/m12-m18-сверхбыстрое-зарядное-устроиство/m12-18-sc/</t>
  </si>
  <si>
    <t>4058546296353</t>
  </si>
  <si>
    <t>M1418C6</t>
  </si>
  <si>
    <t>4932430086</t>
  </si>
  <si>
    <t>Зарядное устройство M1418C6</t>
  </si>
  <si>
    <t>M1418C6   BATTERY CHARGER (1418V)  IN2</t>
  </si>
  <si>
    <t>Система М14/М18; 6 портов; картон</t>
  </si>
  <si>
    <t>https://ru.milwaukeetool.eu/ru-ru/м14-м18-зарядная-станция/m1418c6/</t>
  </si>
  <si>
    <t>4002395377473</t>
  </si>
  <si>
    <t>M18DFC</t>
  </si>
  <si>
    <t>4932472073</t>
  </si>
  <si>
    <t>Быстрое зарядное устройство 18 В на 2 порта</t>
  </si>
  <si>
    <t>M18DFC M18 DUAL BAY RAPID CHARGER IN2</t>
  </si>
  <si>
    <t>2 x M18™; 6 А на два порта одновременно; постоявляется в коробке</t>
  </si>
  <si>
    <t>https://ru.milwaukeetool.eu/ru-ru/m18-быстрое-зарядное-устроиство-на-два-порта/m18-dfc/</t>
  </si>
  <si>
    <t>4058546324698</t>
  </si>
  <si>
    <t>M18HNRG-122</t>
  </si>
  <si>
    <t>4933464261</t>
  </si>
  <si>
    <t xml:space="preserve">Энергокомплект M18 NRG-122 (Li-Ion12Ач) </t>
  </si>
  <si>
    <t>M18HNRG122 NRG KIT IN2</t>
  </si>
  <si>
    <t>Комплект М18 HВ12 2шт; з/у M12-18FC</t>
  </si>
  <si>
    <t>Аккумулятор M12™ в подарок</t>
  </si>
  <si>
    <t>https://ru.milwaukeetool.eu/ru-ru/m18-high-output-nrg-энергокомплект/m18-hnrg-122/</t>
  </si>
  <si>
    <t>4058546222062</t>
  </si>
  <si>
    <t>M18HNRG-302</t>
  </si>
  <si>
    <t>4933471071</t>
  </si>
  <si>
    <t>Энергокомплект M18 HNRG-302</t>
  </si>
  <si>
    <t>M18HNRG302 NRG KIT</t>
  </si>
  <si>
    <t>Комплект М18 HВ3 2шт; з/у M12-18FC</t>
  </si>
  <si>
    <t>https://ru.milwaukeetool.eu/ru-ru/m18-high-output-nrg-pack/m18-hnrg-302/</t>
  </si>
  <si>
    <t>4058546286996</t>
  </si>
  <si>
    <t>M18HNRG-552</t>
  </si>
  <si>
    <t>4933464713</t>
  </si>
  <si>
    <t>Энергокомплект M18 HNRG-552</t>
  </si>
  <si>
    <t>M18HNRG552 NRG KIT IN2</t>
  </si>
  <si>
    <t>Комплект М18 HВ5,5 2шт; з/у M12-18FC</t>
  </si>
  <si>
    <t>https://ru.milwaukeetool.eu/ru-ru/m18-high-output-nrg-энергокомплект/m18-hnrg-552/</t>
  </si>
  <si>
    <t>4058546226589</t>
  </si>
  <si>
    <t>M18HNRG-802</t>
  </si>
  <si>
    <t>4933471073</t>
  </si>
  <si>
    <t>Энергокомплект M18 HNRG-802</t>
  </si>
  <si>
    <t>M18HNRG802 NRG KIT IN2</t>
  </si>
  <si>
    <t>Комплект М18 HВ8 2шт; з/у M12-18FC</t>
  </si>
  <si>
    <t>https://ru.milwaukeetool.eu/ru-ru/m18-high-output-nrg-pack/m18-hnrg-802/</t>
  </si>
  <si>
    <t>4058546287016</t>
  </si>
  <si>
    <t>M18NRG-202</t>
  </si>
  <si>
    <t>4933459213</t>
  </si>
  <si>
    <t>Энергокомплект M18 NRG-202 (Li-Ion2Ач)</t>
  </si>
  <si>
    <t>M18NRG202 NRG KIT IN2</t>
  </si>
  <si>
    <t>Комплект М18В2 2шт; з/у M12-18FC</t>
  </si>
  <si>
    <t>https://ru.milwaukeetool.eu/ru-ru/m18-nrg-энергокомплект/m18-nrg-202/</t>
  </si>
  <si>
    <t>4002395287284</t>
  </si>
  <si>
    <t>M18NRG-402</t>
  </si>
  <si>
    <t>4933459215</t>
  </si>
  <si>
    <t>Энергокомплект M18 NRG-402 (Li-Ion4Ач)</t>
  </si>
  <si>
    <t>M18NRG402 NRG KIT IN2</t>
  </si>
  <si>
    <t>Комплект М18В4 2шт; з/у M12-18FC</t>
  </si>
  <si>
    <t>https://ru.milwaukeetool.eu/ru-ru/m18-nrg-энергокомплект/m18-nrg-402/</t>
  </si>
  <si>
    <t>4002395287901</t>
  </si>
  <si>
    <t>M18NRG-502</t>
  </si>
  <si>
    <t>4933459217</t>
  </si>
  <si>
    <t>Энергокомплект M18 NRG-502</t>
  </si>
  <si>
    <t>M18NRG502 NRG KIT IN2</t>
  </si>
  <si>
    <t>Комплект М18В5 2шт; з/у M12-18FC</t>
  </si>
  <si>
    <t>https://ru.milwaukeetool.eu/ru-ru/m18-nrg-энергокомплект/m18-nrg-502/</t>
  </si>
  <si>
    <t>4002395287925</t>
  </si>
  <si>
    <t>M18NRG-503</t>
  </si>
  <si>
    <t>4933451423</t>
  </si>
  <si>
    <t>Энергокомплект M18 NRG-503</t>
  </si>
  <si>
    <t>M18NRG503  NRG KIT  IN2</t>
  </si>
  <si>
    <t>Комплект М18В5 3шт; з/у M12-18FC</t>
  </si>
  <si>
    <t>https://ru.milwaukeetool.eu/ru-ru/м18-nrg-энергокомплект/m18-nrg-503/</t>
  </si>
  <si>
    <t>4002395162628</t>
  </si>
  <si>
    <t>17_Триммеры</t>
  </si>
  <si>
    <t>01_Триммер</t>
  </si>
  <si>
    <t>M18BLLT-0</t>
  </si>
  <si>
    <t>4933472218</t>
  </si>
  <si>
    <t>Акк. триммер M18BLLT-0 FUEL</t>
  </si>
  <si>
    <t>M18BLLT-0 M18 BRUSHLESS LINE TRIMMER XXX</t>
  </si>
  <si>
    <t>1 х стальной пин, 1 х ключ Torx T30, 1 х триммер; скашивания (см) 40; Поставляется без аккумуляторов;без кейса или сумки</t>
  </si>
  <si>
    <t>https://ru.milwaukeetool.eu/ru-ru/m18-бесщеточныи-триммер/m18-bllt/</t>
  </si>
  <si>
    <t>4058546326142</t>
  </si>
  <si>
    <t>05_Прочие травокосилки</t>
  </si>
  <si>
    <t>M18FOPHLTKIT-0</t>
  </si>
  <si>
    <t>4933464956</t>
  </si>
  <si>
    <t>Акк. многофункциональный привод M18 FOPHLTKIT-0 FUEL (в комплектации триммер)</t>
  </si>
  <si>
    <t>M18FOPHLTKIT0 OUTD.POWER HEAD KIT XXX</t>
  </si>
  <si>
    <t>Без аккумуляторов и з/у; бесщеточный двигатель POWERSTATE; 2-скорости; привод M18 FOPH-LTA; вес 5; картон</t>
  </si>
  <si>
    <t>https://ru.milwaukeetool.eu/ru-ru/m18-fuel-многофункциональныи-привод-с-триммернои-насадкои/m18-fophltkit/</t>
  </si>
  <si>
    <t>4058546229016</t>
  </si>
  <si>
    <t>18_Кусторезы</t>
  </si>
  <si>
    <t>01_Высоторезы</t>
  </si>
  <si>
    <t>M18CHT-0</t>
  </si>
  <si>
    <t>4933459346</t>
  </si>
  <si>
    <t>Акк. кусторез M18 CHT-0 FUEL</t>
  </si>
  <si>
    <t>M18CHT0 Fuel Hedge Trimmer XXX</t>
  </si>
  <si>
    <t>Бесщеточный двигатель POWERSTATE; скорость 3400 м/мин; длина полотна 610 мм; расстояние между зубьями 20 мм; 2 аккумулятора; з/у; вес 5,0; картон</t>
  </si>
  <si>
    <t>https://ru.milwaukeetool.eu/ru-ru/m18-fuel-кусторез/m18-cht/</t>
  </si>
  <si>
    <t>4058546010072</t>
  </si>
  <si>
    <t>09_Прочие тестовые и измерительные инструменты</t>
  </si>
  <si>
    <t>M18ONEKA-0</t>
  </si>
  <si>
    <t>4933451386</t>
  </si>
  <si>
    <t>Адаптер M18ONEKA-0</t>
  </si>
  <si>
    <t>M18ONEKA0 ONE KEY ADAPTER  XXX</t>
  </si>
  <si>
    <t>Совместим со всеми гидравлическими обжимными инструментами М18 ™ FORCE LOGIC™; подключает инструмент к компьютеру для выведения отчета и диагностики; комплектуется кабелем 45 см USB 2.0/Micro USB</t>
  </si>
  <si>
    <t>4002395157945</t>
  </si>
  <si>
    <t>M18JSR-0</t>
  </si>
  <si>
    <t>4933451250</t>
  </si>
  <si>
    <t>Радио M18 JSR-0</t>
  </si>
  <si>
    <t>M18JSR0 JOBSITE RADIO IN2</t>
  </si>
  <si>
    <t>Цифровой тюнер AM/FM; динамики 30Вт; USB-зарядка для девайсов; питание от розетки или М18; шнур; 2-е батарейки ААА; вес 4,9; картон</t>
  </si>
  <si>
    <t>https://ru.milwaukeetool.eu/ru-ru/m18-радио/m18-jsr/</t>
  </si>
  <si>
    <t>4002395167753</t>
  </si>
  <si>
    <t>M18JSRDAB+-0</t>
  </si>
  <si>
    <t>4933451251</t>
  </si>
  <si>
    <t>Радио M18 JSR DAB+-0</t>
  </si>
  <si>
    <t>M18JSRDAB+0 JOBSITE RADIO IN2</t>
  </si>
  <si>
    <t>Не поставляется в РФ / не поддерживается формат DAB+</t>
  </si>
  <si>
    <t>https://ru.milwaukeetool.eu/ru-ru/м18-радио-dab/m18-jsr-dab/</t>
  </si>
  <si>
    <t>4002395167760</t>
  </si>
  <si>
    <t>M18PRCDAB+-0</t>
  </si>
  <si>
    <t>4933472112</t>
  </si>
  <si>
    <t>Акк. радио DAD+/зарядное устройство M18PRCDAB+-0</t>
  </si>
  <si>
    <t>M18PRCDAB+-0 EU M18 RADIO IN2</t>
  </si>
  <si>
    <t>Совместимость с системой хранения PACKOUT; стандарты DAB+ &amp; AM/FM; картон</t>
  </si>
  <si>
    <t>https://ru.milwaukeetool.eu/ru-ru/m18-packout-радио-зарядное-устроиство/m18-prcdab/</t>
  </si>
  <si>
    <t>4058546325084</t>
  </si>
  <si>
    <t>M18RC-0</t>
  </si>
  <si>
    <t>4933446639</t>
  </si>
  <si>
    <t>Радио / зарядное устройство М18 RC-0</t>
  </si>
  <si>
    <t>M18RC0         RADIO / CHARGER      IN2</t>
  </si>
  <si>
    <t>Цифровой тюнер AM/FM; динамики 40Вт; Bluetooth; открывалка для бутылок; встроенное з/у для аккумуляторов М18; USB; питание от розетки или М18; шнур; 2-е батарейки ААА; вес 7,7; картон</t>
  </si>
  <si>
    <t>https://ru.milwaukeetool.eu/ru-ru/м18-радио-зарядное-устроиство-c-bluetooth/m18-rc/</t>
  </si>
  <si>
    <t>4002395005420</t>
  </si>
  <si>
    <t>M18FAC-0</t>
  </si>
  <si>
    <t>4933472166</t>
  </si>
  <si>
    <t>Акк. компрессор M18FAC-0 FUEL</t>
  </si>
  <si>
    <t>M18FAC-0 FUEL AIR COMPRESSOR XXX</t>
  </si>
  <si>
    <t>9.5 л; 9.3 бар; картон</t>
  </si>
  <si>
    <t>https://ru.milwaukeetool.eu/ru-ru/m18-fuel-компрессор/m18-fac/</t>
  </si>
  <si>
    <t>4058546325626</t>
  </si>
  <si>
    <t>MX</t>
  </si>
  <si>
    <t>HD18PXP-H06202C</t>
  </si>
  <si>
    <t>4933441771</t>
  </si>
  <si>
    <t>Акк. расширитель для труб HD18PXP-H06202C</t>
  </si>
  <si>
    <t>HD18PXPH06202C 230V EXPANDER        IN2</t>
  </si>
  <si>
    <t>Амплитуда хода, мм-14; Скорость, уд/мин 45; Тип головки Авто - вращение; Напряжение, В 18; Количество аккумуляторов, шт-2; з/у; Поставляется в кейсе</t>
  </si>
  <si>
    <t>4002395001835</t>
  </si>
  <si>
    <t>HD18PXP-H10202C</t>
  </si>
  <si>
    <t>4933441774</t>
  </si>
  <si>
    <t>Акк. расширитель для труб HD18PXP-H10202C</t>
  </si>
  <si>
    <t>HD18PXPH10202C 230V EXPANDER        IN2</t>
  </si>
  <si>
    <t>Амплитуда хода, мм-25; Скорость, уд/мин-45; Тип головки Авто - вращение; Напряжение, В-18; Количество аккумуляторов, шт-2; з/у; кейс</t>
  </si>
  <si>
    <t>4002395001842</t>
  </si>
  <si>
    <t>M18ONEBLPXPL-502C</t>
  </si>
  <si>
    <t>4933464299</t>
  </si>
  <si>
    <t>Акк. расширитель для труб M18ONEBLPXPL-502C ONE-KEY FUEL</t>
  </si>
  <si>
    <t>M18ONEBLPXPL502C BTY. EXPANDER IN2</t>
  </si>
  <si>
    <t>Амплитуда хода, мм 55.5; Поставляется в кейсе; з/у; 2 АКБ</t>
  </si>
  <si>
    <t>4058546222444</t>
  </si>
  <si>
    <t>02_Резка</t>
  </si>
  <si>
    <t>M18BLTRC-0</t>
  </si>
  <si>
    <t>4933471150</t>
  </si>
  <si>
    <t>Акк. шпилькорез M18 BLTRC-0</t>
  </si>
  <si>
    <t>M18 Brushless Threaded Rod Cutter  Bare Tool</t>
  </si>
  <si>
    <t>Лезвия для шпилек M6, M8, M10 и M12; масса 3.9 кг; картон</t>
  </si>
  <si>
    <t>https://ru.milwaukeetool.eu/ru-ru/m18-бесщеточныи-шпилькорез/m18-bltrc/</t>
  </si>
  <si>
    <t>4058546287788</t>
  </si>
  <si>
    <t>M18BLTRC-522X</t>
  </si>
  <si>
    <t>4933471151</t>
  </si>
  <si>
    <t>Акк. шпилькорез M18 BLTRC-522X (Li-Ion5/2Ач)</t>
  </si>
  <si>
    <t>M18 Brushless Threaded Rod Cutter  2 + 5.0 Ah Kit</t>
  </si>
  <si>
    <t>Лезвия для шпилек M6, M8, M10 и M12; масса 3.9 кг; 2 аккумулятора; з/у; картон</t>
  </si>
  <si>
    <t>4058546287795</t>
  </si>
  <si>
    <t>M18HCC45-0C</t>
  </si>
  <si>
    <t>4933459265</t>
  </si>
  <si>
    <t>Акк. гидравлический инструмент для резки кабеля M18 HCC45-0C FUEL ONE-KEY</t>
  </si>
  <si>
    <t>M18HCC450C Overhead Cable Cutter XXX</t>
  </si>
  <si>
    <t>Бесщеточный двигатель POWERSTATE; усилие 77кН; макс. диаметр кабеля 44 мм; для кабелей ACSR и ACSS; кейс; ONE-KEY</t>
  </si>
  <si>
    <t>https://ru.milwaukeetool.eu/ru-ru/m18-force-logic-гидравлическии-кабелерез/m18-hcc45/</t>
  </si>
  <si>
    <t>4058546002312</t>
  </si>
  <si>
    <t>M18HCC45-522C</t>
  </si>
  <si>
    <t>4933459266</t>
  </si>
  <si>
    <t>Акк. гидравлический инструмент для резки кабеля M18 HCC45-522C FUEL ONE-KEY (Li-Ion5/2Ач)</t>
  </si>
  <si>
    <t>M18HCC45522C Overhead Cable Cutter IN2</t>
  </si>
  <si>
    <t>Бесщеточный двигатель POWERSTATE; усилие 77кН; макс. диаметр кабеля 44 мм; для кабелей ACSR и ACSS; 2 аккумулятора 1х5Ач и 1х2Ач; турбо з/у M12-18 FC; вес 6,0; кейс; ONE-KEY</t>
  </si>
  <si>
    <t>4058546002329</t>
  </si>
  <si>
    <t>M18HCC75-0C</t>
  </si>
  <si>
    <t>4933459268</t>
  </si>
  <si>
    <t>Акк. гидравлический инструмент для резки кабеля (подземный) M18 HCC75-0C FUEL ONE-KEY</t>
  </si>
  <si>
    <t>M18HCC750C Undergrd. Cable Cutter XXX</t>
  </si>
  <si>
    <t>Бесщеточный двигатель POWERSTATE; усилие 77кН; макс. диаметр кабеля 75 мм; для кабелей алюм и медь; кейс; ONE-KEY</t>
  </si>
  <si>
    <t>https://ru.milwaukeetool.eu/ru-ru/m18-force-logic-гидравлическии-кабелерез-для-подземных-кабелеи/m18-hcc75/</t>
  </si>
  <si>
    <t>4058546002343</t>
  </si>
  <si>
    <t>M18HCC75-502C</t>
  </si>
  <si>
    <t>4933459269</t>
  </si>
  <si>
    <t>Акк. гидравлический инструмент для резки кабеля (подземный) M18 HCC75-502C FUEL ONE-KEY (Li-Ion5Ач)</t>
  </si>
  <si>
    <t>M18HCC75502C Undergrd. Cable Cutter IN2</t>
  </si>
  <si>
    <t>Бесщеточный двигатель POWERSTATE; усилие 77кН; макс. диаметр кабеля 75 мм; для кабелей алюм и медь; 2 аккумулятора; турбо з/у M12-18 FC; вес 7,9; кейс; ONE-KEY</t>
  </si>
  <si>
    <t>4058546002350</t>
  </si>
  <si>
    <t>M18HCC75R-502C</t>
  </si>
  <si>
    <t>4933459271</t>
  </si>
  <si>
    <t>Акк. гидравлический инструмент для резки кабеля (подземный с пультом д/у) M18 HCC75R-502C FUEL ONE-KEY (Li-Ion5Ач)</t>
  </si>
  <si>
    <t>M18HCC75R502C Undergd. Cable Cutter IN2</t>
  </si>
  <si>
    <t>Бесщеточный двигатель POWERSTATE; усилие 77кН; макс. диаметр кабеля 75 мм; для кабелей алюм и медь; 2 аккумулятора; турбо з/у M12-18 FC; вес 7,9; кейс; ONE-KEY; пульт дистанционного управления</t>
  </si>
  <si>
    <t>https://ru.milwaukeetool.eu/ru-ru/m18-force-logic-гидравлическии-кабелерез-с-дистанционным-управлением-для-подземных-кабелеи/m18-hcc75r/</t>
  </si>
  <si>
    <t>4058546002374</t>
  </si>
  <si>
    <t>M18ONEHCC-0CACSRSET</t>
  </si>
  <si>
    <t>4933464303</t>
  </si>
  <si>
    <t>Акк. гидравлический инструмент для резки кабеля M18ONEHCC-0C ACSR SET</t>
  </si>
  <si>
    <t>M18ONEHCC0C ACSR SET BTY. CUTTER XXX</t>
  </si>
  <si>
    <t>Бесщеточный двигатель POWERSTATE; усилие 53кН; макс. диаметр кабеля 22,5 мм; для кабелей ACSR; кейс</t>
  </si>
  <si>
    <t>https://ru.milwaukeetool.eu/ru-ru/m18-force-logic-гидравлическии-инструмент-для-резки-кабеля-до-35-мм/m18-onehcc/</t>
  </si>
  <si>
    <t>4058546222482</t>
  </si>
  <si>
    <t>M18ONEHCC-0CCU/AL-SET</t>
  </si>
  <si>
    <t>4933464300</t>
  </si>
  <si>
    <t>Акк. гидравлический инструмент для резки кабеля M18ONEHCC-0C CU/AL-SET</t>
  </si>
  <si>
    <t>M18ONEHCC0C CU/ALSET BTY. CUTTER XXX</t>
  </si>
  <si>
    <t>Бесщеточный двигатель POWERSTATE; усилие 53кН; макс. диаметр кабеля 35 мм; для медных и алюминиевых кабелей; кейс</t>
  </si>
  <si>
    <t>4058546222451</t>
  </si>
  <si>
    <t>M18ONEHCC-0CFSWSET</t>
  </si>
  <si>
    <t>4933464308</t>
  </si>
  <si>
    <t>Акк. гидравлический инструмент для резки кабеля M18ONEHCC-0C FSW</t>
  </si>
  <si>
    <t>M18ONEHCC0C FSW SET BTY. CUTTER XXX</t>
  </si>
  <si>
    <t>Бесщеточный двигатель POWERSTATE; усилие 53кН; макс. диаметр кабеля 35 мм; для кабелей FSW; кейс</t>
  </si>
  <si>
    <t>4058546222536</t>
  </si>
  <si>
    <t>M18ONEHCC-201CACSRSET</t>
  </si>
  <si>
    <t>4933464304</t>
  </si>
  <si>
    <t>Акк. гидравлический инструмент для резки кабеля M18ONEHCC-201C ACSR SET</t>
  </si>
  <si>
    <t>M18ONEHCC201C ACSR SET BTY. CUTTER IN2</t>
  </si>
  <si>
    <t>Бесщеточный двигатель POWERSTATE; усилие 53кН; макс. диаметр кабеля 22,5 мм; для кабелей ACSR; 1 аккумулятор; турбо з/у M12-18 FC; кейс</t>
  </si>
  <si>
    <t>4058546222499</t>
  </si>
  <si>
    <t>M18ONEHCC-201CCU/AL-SET</t>
  </si>
  <si>
    <t>4933464301</t>
  </si>
  <si>
    <t>Акк. гидравлический инструмент для резки кабеля M18ONEHCC-201C CU/AL-SET</t>
  </si>
  <si>
    <t>M18ONEHCC201C CU/ALSET BTY. CUTTER IN2</t>
  </si>
  <si>
    <t>Бесщеточный двигатель POWERSTATE; усилие 53кН; макс. диаметр кабеля 35 мм; для медных и алюминиевых кабелей; 1 аккумулятор; турбо з/у M12-18 FC; кейс</t>
  </si>
  <si>
    <t>4058546222468</t>
  </si>
  <si>
    <t>M18ONEHCC-201CFSWSET</t>
  </si>
  <si>
    <t>4933464309</t>
  </si>
  <si>
    <t>Акк. гидравлический инструмент для резки кабеля M18ONEHCC-201C FSW</t>
  </si>
  <si>
    <t>M18ONEHCC201C FSW SET BTY. CUTTER IN2</t>
  </si>
  <si>
    <t>Бесщеточный двигатель POWERSTATE; усилие 53кН; макс. диаметр кабеля 35 мм; для кабелей FSW; 1 аккумулятор; турбо з/у M12-18 FC; кейс</t>
  </si>
  <si>
    <t>4058546222543</t>
  </si>
  <si>
    <t>M18BLHPT-0C</t>
  </si>
  <si>
    <t>4933478248</t>
  </si>
  <si>
    <t>Акк. гидравлический инструмент для обжима M18BLHPT-0C</t>
  </si>
  <si>
    <t>M18BLHPT-0C M18 PRESSTOOL 0-VERSION XXX</t>
  </si>
  <si>
    <t xml:space="preserve">обжим стали [мм] 108; обжим композитных материалов [мм] 110; меди [мм] 108; стали [дюйм] 4; Кейс; без акб; </t>
  </si>
  <si>
    <t>https://ru.milwaukeetool.eu/ru-ru/m18-force-logic-бесщеточныи-инструмент-для-обжима-труб/m18-blhpt/</t>
  </si>
  <si>
    <t>4058546344252</t>
  </si>
  <si>
    <t>M18BLHPT-202C</t>
  </si>
  <si>
    <t>4933451132</t>
  </si>
  <si>
    <t>Акк. пресс-инструмент M18 BLHPT-202C (Li-Ion2Ач)</t>
  </si>
  <si>
    <t>M18BLHPT202C BRUSHLESS PRESSTOOL    IN2</t>
  </si>
  <si>
    <t>Бесщеточный двигатель POWERSTATE; 40000 пресс циклов; поставляется без тисков; 2 аккумулятора; з/у; вес 2,9; кейс</t>
  </si>
  <si>
    <t>4002395138012</t>
  </si>
  <si>
    <t>M18BLHPT-202CM-SET</t>
  </si>
  <si>
    <t>4933451133</t>
  </si>
  <si>
    <t>Акк. пресс-инструмент M18 BLHPT-202C M-SET (Li-Ion2Ач)</t>
  </si>
  <si>
    <t>M18BLHPT202C MSET BRUSHL.PRESSTOOL IN2</t>
  </si>
  <si>
    <t>Бесщеточный двигатель POWERSTATE; 40000 пресс циклов; поставляется с тисками профиль М; з/у; вес 2,9; кейс</t>
  </si>
  <si>
    <t>4002395138029</t>
  </si>
  <si>
    <t>M18BLHPT-202CTH-SET</t>
  </si>
  <si>
    <t>4933451135</t>
  </si>
  <si>
    <t>Акк. пресс-инструмент M18 BLHPT-202C TH-SET (Li-Ion2Ач)</t>
  </si>
  <si>
    <t>M18BLHPT202C THSET BRUSHL.PRESST.  IN2</t>
  </si>
  <si>
    <t>Бесщеточный двигатель POWERSTATE; 40000 пресс циклов; поставляется с тисками профиль TH; 2 аккумулятора; з/у; вес 2,9; кейс</t>
  </si>
  <si>
    <t>4002395138043</t>
  </si>
  <si>
    <t>M18BLHPT-202CU-SET</t>
  </si>
  <si>
    <t>4933451136</t>
  </si>
  <si>
    <t>Акк. пресс-инструмент M18 BLHPT-202C U-SET (Li-Ion2Ач)</t>
  </si>
  <si>
    <t>M18BLHPT202C USET BRUSHL.PRESSTOOL IN2</t>
  </si>
  <si>
    <t>Бесщеточный двигатель POWERSTATE; 40000 пресс циклов; поставляется с тисками профиль U; 2 аккумулятора; з/у; вес 2,9; кейс</t>
  </si>
  <si>
    <t>4002395138050</t>
  </si>
  <si>
    <t>M18BLHPT-202CV-SET</t>
  </si>
  <si>
    <t>4933451134</t>
  </si>
  <si>
    <t>Акк. пресс-инструмент M18 BLHPT-202C V-SET (Li-Ion2Ач)</t>
  </si>
  <si>
    <t>M18BLHPT202C VSET BRUSHL.PRESSTOOL IN2</t>
  </si>
  <si>
    <t>Бесщеточный двигатель POWERSTATE; 40000 пресс циклов; поставляется с тисками профиль V; 2 аккумулятора; з/у; вес 2,9; кейс</t>
  </si>
  <si>
    <t>4002395138036</t>
  </si>
  <si>
    <t>M18BLHPTXL-0C</t>
  </si>
  <si>
    <t>4933479440</t>
  </si>
  <si>
    <t>Акк. XL инструмент для обжима для труб M18 BLHPTXL-0C</t>
  </si>
  <si>
    <t>M18 XL Presstool 0-Version</t>
  </si>
  <si>
    <t>обжим стали [мм] 108; обжим композитных материалов [мм] 110; меди [мм] 108; стали [дюйм] 4;Кейс</t>
  </si>
  <si>
    <t>4058546372347</t>
  </si>
  <si>
    <t>M18BLHPTXL-502C</t>
  </si>
  <si>
    <t>4933479441</t>
  </si>
  <si>
    <t>Акк. XL инструмент для обжима для труб M18 BLHPTXL-502C</t>
  </si>
  <si>
    <t>M18 XL Presstool Battery kit version</t>
  </si>
  <si>
    <t>обжим стали [мм] 108; обжим композитных материалов [мм] 110; меди [мм] 108; стали [дюйм] 4;2 x M18 B5 Аккумуляторные наборы, M12-18 C з/у, Кейс</t>
  </si>
  <si>
    <t>4058546372354</t>
  </si>
  <si>
    <t>M18HCCT109/42-522C</t>
  </si>
  <si>
    <t>4933459273</t>
  </si>
  <si>
    <t>Акк. гидравлический инструмент для обжима кабеля M18HCCT109/42-522C 12т</t>
  </si>
  <si>
    <t>M18HCCT109/42522C Hyd.12t Crimper  IN2</t>
  </si>
  <si>
    <t>Бесщеточный двигатель POWERSTATE; ONE-KEY технология предустановки характеристик через Bluetooth и специальное ПО; сила обжима 109кН; сечение кабеля до 400 мм² CU и 300 мм² AL; 2 аккумулятора 1х5Ач и 1х2Ач; турбо з/у M12-18 FC; кейс</t>
  </si>
  <si>
    <t>https://ru.milwaukeetool.eu/ru-ru/m18-force-logic-гидравлическии-инструмент-109-кн-для-обжима-кабеля/m18-hcct109/42/</t>
  </si>
  <si>
    <t>4058546002398</t>
  </si>
  <si>
    <t>M18HCCT-201C</t>
  </si>
  <si>
    <t>4933451194</t>
  </si>
  <si>
    <t xml:space="preserve">Акк. гидравлический инструмент для обжима кабеля M18 HCCT-201C FUEL ONE-KEY (Li-Ion2Ач) </t>
  </si>
  <si>
    <t>M18HCCT201C   BTY.CRIMPER   IN2</t>
  </si>
  <si>
    <t>Бесщеточный двигатель POWERSTATE; ONE-KEY технология предустановки характеристик через Bluetooth и специальное ПО; сила обжима 60кН; 40000 пресс циклов; сечение кабеля 16-300 мм²; 1 аккумулятор; турбо з/у M12-18 FC; вес 3,7; кейс</t>
  </si>
  <si>
    <t>https://ru.milwaukeetool.eu/ru-ru/m18-force-logic-гидравлическии-53-кн-инструмент-для-обжима-кабеля/m18-hcct/</t>
  </si>
  <si>
    <t>4002395138821</t>
  </si>
  <si>
    <t>M18HDCT-0C</t>
  </si>
  <si>
    <t>4933471949</t>
  </si>
  <si>
    <t>Акк. гидравлический обжимный инструмент M18 HDCT-0C</t>
  </si>
  <si>
    <t>M18HDCT-0C HYDR.DIELESS CRIMP.TOOL XXX</t>
  </si>
  <si>
    <t>обжим (мм²) 10 - 300; Кейс Поставляется без аккумуляторов</t>
  </si>
  <si>
    <t>https://ru.milwaukeetool.eu/ru-ru/m18-force-logic-безматричныи-гидравлическии-инструмент-для-обжима-кабеля/m18-hdct/</t>
  </si>
  <si>
    <t>4058546298487</t>
  </si>
  <si>
    <t>M18HDCT-202C</t>
  </si>
  <si>
    <t>4933471950</t>
  </si>
  <si>
    <t>Акк. гидравлический обжимный инструмент M18 HDCT-202C (Li-Ion2ач)</t>
  </si>
  <si>
    <t>M18HDCT-202C HYDR.DIELESS CRIMP.TOOL IN2</t>
  </si>
  <si>
    <t xml:space="preserve">обжим (мм²) 10 - 300; 2 x M18 B2 Аккумуляторные наборы, M12-18 C Зарядное устройство, Кейс	</t>
  </si>
  <si>
    <t>4058546298494</t>
  </si>
  <si>
    <t>M18HUP700-121</t>
  </si>
  <si>
    <t>4933471813</t>
  </si>
  <si>
    <t>Акк. вспомогательный гидравлический насос M18 HUP700-121 (Li-Ion12Ач)</t>
  </si>
  <si>
    <t>M18HUP700-121 HYDR. UTILITY PUMP IN2</t>
  </si>
  <si>
    <t>давление 700 / 10.000; 1 x M18 HB12 Аккумуляторный набор, M12-18 FC Зарядное устройство, Поставляется без кейса или сумки</t>
  </si>
  <si>
    <t>https://ru.milwaukeetool.eu/ru-ru/m18-вспомогательныи-гидравлическии-насос/m18-hup700/</t>
  </si>
  <si>
    <t>4058546297121</t>
  </si>
  <si>
    <t>M18ONEBLHPT-0C</t>
  </si>
  <si>
    <t>4933478305</t>
  </si>
  <si>
    <t>Акк. инструмент для обжима труб M18 ONEBLHPT-0C</t>
  </si>
  <si>
    <t>M18 ONEBLHPT-0C ONEKEY PRESSTOOL 0 XXX</t>
  </si>
  <si>
    <t>по металлу (мм) 108; по пластику (мм) 110; Сила обжима (кН) 32; кейс; Поставляется без аккумуляторов</t>
  </si>
  <si>
    <t>https://ru.milwaukeetool.eu/ru-ru/m18-force-logic-бесщеточныи-инструмент-для-обжима-труб-с-системои-one-key/m18-oneblhpt/</t>
  </si>
  <si>
    <t>4058546344825</t>
  </si>
  <si>
    <t>M18ONEBLHPT-302C</t>
  </si>
  <si>
    <t>4933478306</t>
  </si>
  <si>
    <t>Акк. инструмент для обжима труб M18 ONEBLHPT-302C</t>
  </si>
  <si>
    <t>M18 ONEBLHPT-302C ONEKEY PRESSTOOL 0 IN2</t>
  </si>
  <si>
    <t>по металлу (мм) 108; по пластику (мм) 110; Сила обжима (кН) 32; M18 HB3 Аккумуляторные наборы, M12-18 FC Зарядное устройство, Кейс</t>
  </si>
  <si>
    <t>4058546344832</t>
  </si>
  <si>
    <t>M18ONEBLHPT-302CM-SET</t>
  </si>
  <si>
    <t>4933478310</t>
  </si>
  <si>
    <t>Акк. инструмент для обжима труб M18 ONEBLHPT-302C M-SET</t>
  </si>
  <si>
    <t>M18ONEBLHPT-302C M-SET PRESST.M JAW IN2</t>
  </si>
  <si>
    <t>по металлу (мм) 108; по пластику (мм) 110; 3 х клещи для M профиля (15/22/28 мм) 2 x M18 HB3 Аккумуляторные наборы, M12-18 FC Зарядное устройство, Кейс</t>
  </si>
  <si>
    <t>4058546345013</t>
  </si>
  <si>
    <t>M18ONEBLHPT-302CTH-SET</t>
  </si>
  <si>
    <t>4933478307</t>
  </si>
  <si>
    <t>Акк. инструмент для обжима труб M18 ONEBLHPT-302C TH-SET</t>
  </si>
  <si>
    <t>M18 ONEBLHPT-302C TH-SET PRESST. JAW IN2</t>
  </si>
  <si>
    <t>по металлу (мм) 108; по пластику (мм) 110; Сила обж. (кН) 32;3 х клещи 16/20/32; 2 x M18 HB3 Аккумуляторные наборы, M12-18 FC Зарядное устройство, Кейс</t>
  </si>
  <si>
    <t>4058546344986</t>
  </si>
  <si>
    <t>M18ONEBLHPT-302CU-SET</t>
  </si>
  <si>
    <t>4933478309</t>
  </si>
  <si>
    <t>Акк. инструмент для обжима труб M18 ONEBLHPT-302C U-SET</t>
  </si>
  <si>
    <t>M18ONEBLHPT-302C U-SET PRESST.U JAW IN2</t>
  </si>
  <si>
    <t>по металлу (мм) 108; по пластику (мм) 110; 3 х клещи для U профиля (16/20/25 мм)	 2 x M18 HB3 Аккумуляторные наборы, M12-18 FC Зарядное устройство, Кейс</t>
  </si>
  <si>
    <t>4058546345006</t>
  </si>
  <si>
    <t>M18ONEBLHPT-302CV-SET</t>
  </si>
  <si>
    <t>4933478308</t>
  </si>
  <si>
    <t>Акк. инструмент для обжима труб M18 ONEBLHPT-302C V-SET</t>
  </si>
  <si>
    <t>M18 ONEBLHPT-302C V-SET PRESST.V JAW IN2</t>
  </si>
  <si>
    <t>по металлу (мм) 108; по пластику (мм) 110; Сила обж. (кН) 32;3 х клещи 15/22/28; 2 x M18 HB3 Аккумуляторные наборы, M12-18 FC Зарядное устройство, Кейс</t>
  </si>
  <si>
    <t>4058546344993</t>
  </si>
  <si>
    <t>04_Пробивка</t>
  </si>
  <si>
    <t>M18HKP-201C</t>
  </si>
  <si>
    <t>4933451202</t>
  </si>
  <si>
    <t>Акк. гидравлический пробойник M18 HKP-201C FUEL (Li-Ion2Ач)</t>
  </si>
  <si>
    <t>M18HKP201C   BTY.KNOCKOUT TOOL   IN2</t>
  </si>
  <si>
    <t>Бесщеточный двигатель POWERSTATE; усилие 60кН; макс. Диаметр пробивки 100 мм; 1 аккумулятор; турбо з/у M12-18 FC; кейс</t>
  </si>
  <si>
    <t>https://ru.milwaukeetool.eu/ru-ru/m18-force-logic-гидравлическии-пробоиник-отверстии/m18-hkp/</t>
  </si>
  <si>
    <t>4002395138906</t>
  </si>
  <si>
    <t>M18HKP-201CA</t>
  </si>
  <si>
    <t>4933451204</t>
  </si>
  <si>
    <t>Акк. гидравлический пробойник M18 HKP-201CA FUEL (Li-Ion2Ач)</t>
  </si>
  <si>
    <t>M18HKP201CA   BTY.KNOCKOUT TOOL   IN2</t>
  </si>
  <si>
    <t>Бесщеточный двигатель POWERSTATE; усилие 60кН; макс. Диаметр пробивки 100 мм; в комплекте с пробойниками; 1 аккумулятор; турбо з/у M12-18 FC; вес 2,3; кейс</t>
  </si>
  <si>
    <t>4002395138920</t>
  </si>
  <si>
    <t>06_Прочие высокомощные инструменты</t>
  </si>
  <si>
    <t>M18FPFT-0</t>
  </si>
  <si>
    <t>4933471952</t>
  </si>
  <si>
    <t>Акк. устройство для протяжки кабеля M18 FPFT-0X FUEL</t>
  </si>
  <si>
    <t>M18FPFT-0 FUEL FISH TAPE 0-VERSION XXX</t>
  </si>
  <si>
    <t>Поставляется без проволоки, аккумуляторов и з/у; HD кейс</t>
  </si>
  <si>
    <t>https://ru.milwaukeetool.eu/ru-ru/m18-fuel-устроиство-для-протяжки-кабеля/m18-fpft/</t>
  </si>
  <si>
    <t>4058546298517</t>
  </si>
  <si>
    <t>M18FPFT-20230mNCSet</t>
  </si>
  <si>
    <t>4933471954</t>
  </si>
  <si>
    <t>Акк. устройство для протяжки кабеля M18 FPFT-202X 30mNC Set FUEL</t>
  </si>
  <si>
    <t>M18FPFT-202 30M NC SET FUEL F TAPE IN2</t>
  </si>
  <si>
    <t>В комплекте: барабан с 30 м изолированной проволокой, 2 аккумулятора 2.0 Ач, быстрое з/у; HD кейс</t>
  </si>
  <si>
    <t>4058546298531</t>
  </si>
  <si>
    <t>M18FPFT-20236mStSet</t>
  </si>
  <si>
    <t>4933471953</t>
  </si>
  <si>
    <t>Акк. устройство для протяжки кабеля M18 FPFT-202X 36mSt Set FUEL</t>
  </si>
  <si>
    <t>M18FPFT-202 36M ST SET F TAPE ST. IN2</t>
  </si>
  <si>
    <t>В комплекте: барабан с 30 м стальной проволокой, 2 аккумулятора 2.0 Ач, быстрое з/у; HD кейс</t>
  </si>
  <si>
    <t>4058546298524</t>
  </si>
  <si>
    <t>48_Прочие садовые инструменты</t>
  </si>
  <si>
    <t>M18BPFPH-0</t>
  </si>
  <si>
    <t>4933464961</t>
  </si>
  <si>
    <t>Акк. опрыскиватель SWITCH TANK™ база M18 BPFPH-0</t>
  </si>
  <si>
    <t>M18BPFPH0 BACK PACK FLUID PUMP XXX</t>
  </si>
  <si>
    <t>Технология сменных ёмкостей SWITCH TANK™; давление насоса 8.27 бар; масса 5 кг; совместим с ёмкостями 15 л; картон</t>
  </si>
  <si>
    <t>https://ru.milwaukeetool.eu/ru-ru/m18-switch-tank/m18-bpfph/</t>
  </si>
  <si>
    <t>4058546229061</t>
  </si>
  <si>
    <t>M18BPFPH-401</t>
  </si>
  <si>
    <t>4933464962</t>
  </si>
  <si>
    <t>Акк. опрыскиватель SWITCH TANK™ база M18 BPFPH-401 (Li-Ion4Ач)</t>
  </si>
  <si>
    <t>M18BPFPH401 BACK PACK FLUID PUMP IN2</t>
  </si>
  <si>
    <t>Технология сменных ёмкостей SWITCH TANK™; давление насоса 8.27 бар; масса 5 кг; совместим с ёмкостями 15 л; 1 аккумулятор; картон</t>
  </si>
  <si>
    <t>4058546229078</t>
  </si>
  <si>
    <t>M18FOPH-0</t>
  </si>
  <si>
    <t>4933464954</t>
  </si>
  <si>
    <t>Акк. многофункциональный привод M18 FOPH-0 FUEL</t>
  </si>
  <si>
    <t>M18FOPH0 OUTDOOR POWER HEAD XXX</t>
  </si>
  <si>
    <t>Без аккумуляторов и з/у; бесщеточный двигатель POWERSTATE; 2-скорости; вес 2; картон</t>
  </si>
  <si>
    <t>https://ru.milwaukeetool.eu/ru-ru/m18-fuel-многофункциональныи-привод-с-quik-lok/m18-foph/</t>
  </si>
  <si>
    <t>4058546228996</t>
  </si>
  <si>
    <t>M18BHG-0</t>
  </si>
  <si>
    <t>4933459771</t>
  </si>
  <si>
    <t>Акк. компактный технический фен M18BHG-0</t>
  </si>
  <si>
    <t>M18BHG0 BTY.HEATGUN XXX</t>
  </si>
  <si>
    <t>Напряжение 18В; аккумулятор 5Ач; максимальная температура 470°C; объем воздуха 170 л/мин; картон</t>
  </si>
  <si>
    <t>https://ru.milwaukeetool.eu/ru-ru/m18компактныи-техническии-фен/m18-bhg/</t>
  </si>
  <si>
    <t>4058546029432</t>
  </si>
  <si>
    <t>M18BHG-502C</t>
  </si>
  <si>
    <t>4933459772</t>
  </si>
  <si>
    <t>Акк. компактный технический фен M18BHG-502C</t>
  </si>
  <si>
    <t>M18BHG502C BTY.HEATGUN IN2</t>
  </si>
  <si>
    <t>Напряжение 18В; аккумулятор 5Ач; максимальная температура 470°C; объем воздуха 170 л/мин; 2 аккумулятора; з/у; вес 1,4кг; кейс</t>
  </si>
  <si>
    <t>4058546029449</t>
  </si>
  <si>
    <t>50_Фрезеры</t>
  </si>
  <si>
    <t>M18FTR8-0X</t>
  </si>
  <si>
    <t>4933479073</t>
  </si>
  <si>
    <t>Кромочный фрезер M18 FTR8-0X</t>
  </si>
  <si>
    <t>M18 Trim Router</t>
  </si>
  <si>
    <t>(об/мин) 31,000; пылеудаления, пластиковая накладка 146 мм, совместима с втулками 31.75 мм, цанги 6 мм и 8 мм, погружная база и 2 упора</t>
  </si>
  <si>
    <t>4058546368678</t>
  </si>
  <si>
    <t>51_Рубанки и рейсмусы</t>
  </si>
  <si>
    <t>M18BP-0</t>
  </si>
  <si>
    <t>4933451113</t>
  </si>
  <si>
    <t>Акк. рубанок M18 BP-0</t>
  </si>
  <si>
    <t>M18BP0        BATTERY PLANER        XXX</t>
  </si>
  <si>
    <t>Скорость 14000 об/мин; рабочая ширина 82мм; глубина реза 2мм; глубина выборки паза до 10,7мм; картон</t>
  </si>
  <si>
    <t>https://ru.milwaukeetool.eu/ru-ru/m18-рубанок/m18-bp/</t>
  </si>
  <si>
    <t>4002395137374</t>
  </si>
  <si>
    <t>M18BP-402C</t>
  </si>
  <si>
    <t>4933451114</t>
  </si>
  <si>
    <t>Акк. рубанок M18 BP-402C (Li-Ion4Ач)</t>
  </si>
  <si>
    <t>M18BP402C      BATTERY PLANER       IN2</t>
  </si>
  <si>
    <t>Скорость 14000 об/мин; рабочая ширина 82мм; глубина реза 2мм; глубина выборки паза до 10,7мм; 2 аккумулятора; з/у; вес 3,5; кейс</t>
  </si>
  <si>
    <t>4002395137381</t>
  </si>
  <si>
    <t>M18FDCPF10-0C</t>
  </si>
  <si>
    <t>4933459684</t>
  </si>
  <si>
    <t>Акк. прочистная машина с Тросиком 10 мм M18 FDCPF10-0C FUEL</t>
  </si>
  <si>
    <t>M18FDCPF100C BTY. DRAIN CLEANER XXX</t>
  </si>
  <si>
    <t>Бесщеточный двигатель POWERSTATE; скорость 0-600 об/мин; максимальный диаметр трубы 75мм; диаметр тросика 10 мм; длина тросика 10,6м; ведро; картон</t>
  </si>
  <si>
    <t>https://ru.milwaukeetool.eu/ru-ru/m18-fuel-прочистная-машина-с-тросиком-10-мм/m18-fdcpf10/</t>
  </si>
  <si>
    <t>4058546028565</t>
  </si>
  <si>
    <t>M18FDCPF10-201C</t>
  </si>
  <si>
    <t>4933459685</t>
  </si>
  <si>
    <t>Акк. прочистная машина с Тросиком 10 мм M18 FDCPF10-201C FUEL (Li-Ion2Ач)</t>
  </si>
  <si>
    <t>M18FDCPF10201C BTY. DRAIN CLEANER IN2</t>
  </si>
  <si>
    <t>Бесщеточный двигатель POWERSTATE; скорость 0-600 об/мин; максимальный диаметр трубы 75мм; диаметр тросика 10 мм; длина тросика 10,6м; вес 6,9кг; ведро; аккумулятор 2шт; турбо з/у; картон</t>
  </si>
  <si>
    <t>4058546028572</t>
  </si>
  <si>
    <t>M18FDCPF8-0C</t>
  </si>
  <si>
    <t>4933459683</t>
  </si>
  <si>
    <t>Акк. прочистная машина с Тросиком 8 мм M18 FDCPF8-0C FUEL</t>
  </si>
  <si>
    <t>M18FDCPF80C BTY. DRAIN CLEANER XXX</t>
  </si>
  <si>
    <t>Бесщеточный двигатель POWERSTATE; скорость 0-600 об/мин; максимальный диаметр трубы 64мм; диаметр тросика 8мм; длина тросика 10,6м; вес 6,9кг; ведро; картон</t>
  </si>
  <si>
    <t>https://ru.milwaukeetool.eu/ru-ru/m18-fuel-прочистная-машина-с-тросиком-8-мм/m18-fdcpf8/</t>
  </si>
  <si>
    <t>4058546028558</t>
  </si>
  <si>
    <t>04_Стационарные прочистные машины</t>
  </si>
  <si>
    <t>M18FFSDC10-0</t>
  </si>
  <si>
    <t>4933459707</t>
  </si>
  <si>
    <t>Акк. прочистная ранцевая машина с Тросиком 10 мм M18 FFSDC10-0 FUEL</t>
  </si>
  <si>
    <t>M18FFSDC100 DRAIN CLEANER 10MM XXX</t>
  </si>
  <si>
    <t>Бесщеточный двигатель POWERSTATE; скорость 0-250 об/мин; максимальный диаметр трубы 75мм; диаметр тросика 10 мм; длина тросика 15м; вес 13,4кг; картон</t>
  </si>
  <si>
    <t>https://ru.milwaukeetool.eu/ru-ru/m18-fuel-ранцевая-прочистная-машина-с-тросиком-10-мм/m18-ffsdc10/</t>
  </si>
  <si>
    <t>4058546028794</t>
  </si>
  <si>
    <t>M18FFSDC13-0</t>
  </si>
  <si>
    <t>4933459708</t>
  </si>
  <si>
    <t>Акк. прочистная ранцевая машина с Тросиком 13 мм M18 FFSDC13-0 FUEL</t>
  </si>
  <si>
    <t>M18FFSDC130 DRAIN CLEANER 13MM XXX</t>
  </si>
  <si>
    <t>Бесщеточный двигатель POWERSTATE; скорость 0-250 об/мин; максимальный диаметр трубы 100 мм; диаметр тросика 13мм; длина тросика 15м; вес 13,4кг; картон</t>
  </si>
  <si>
    <t>https://ru.milwaukeetool.eu/ru-ru/m18-fuel-ранцевая-прочистная-машина-с-тросиком-13-мм/m18-ffsdc13/</t>
  </si>
  <si>
    <t>4058546028800</t>
  </si>
  <si>
    <t>M18FFSDC16-0</t>
  </si>
  <si>
    <t>4933459709</t>
  </si>
  <si>
    <t>Акк. прочистная ранцевая машина с Тросиком 16 мм M18 FFSDC16-0 FUEL</t>
  </si>
  <si>
    <t>M18FFSDC160 DRAIN CLEANER 16MM XXX</t>
  </si>
  <si>
    <t>Бесщеточный двигатель POWERSTATE; скорость 0-250 об/мин; максимальный диаметр трубы 75мм; диаметр тросика 16мм; длина тросика 15м; картон</t>
  </si>
  <si>
    <t>https://ru.milwaukeetool.eu/ru-ru/m18-fuel-ранцевая-прочистная-машина-с-тросиком-16-мм/m18-ffsdc16/</t>
  </si>
  <si>
    <t>4058546028817</t>
  </si>
  <si>
    <t>M18FFSDC16-502</t>
  </si>
  <si>
    <t>4933459710</t>
  </si>
  <si>
    <t>Акк. прочистная ранцевая машина с Тросиком 16 мм M18 FFSDC16-502 FUEL (Li-Ion5Ач)</t>
  </si>
  <si>
    <t>M18FFSDC16502 DRAIN CLEANER 16MM IN2</t>
  </si>
  <si>
    <t>Бесщеточный двигатель POWERSTATE; скорость 0-250 об/мин; максимальный диаметр трубы 75мм; диаметр тросика 16мм; длина тросика 15м; аккумулятор 2шт; турбо з/у; вес 13,4кг; картон</t>
  </si>
  <si>
    <t>4058546028824</t>
  </si>
  <si>
    <t>05_Секционные машины</t>
  </si>
  <si>
    <t>M18FCSSM-0</t>
  </si>
  <si>
    <t>4933478408</t>
  </si>
  <si>
    <t>Акк. прочистная машина M18 FCSSM-0 FUEL</t>
  </si>
  <si>
    <t>M18FCSSM-0 M18 FUEL SEWER MACHINE XXX</t>
  </si>
  <si>
    <t>Диаметр водопровода (мм) 32-160; спирали (мм) 16.22; 1 х лямка, 1 х 22 мм шланг;1 x M18 HB12 Акк, M12-18 FC з/у, Поставляется без кейса или сумки</t>
  </si>
  <si>
    <t>https://ru.milwaukeetool.eu/ru-ru/m18-fuel-компактная-секционная-прочистная-машина/m18-fcssm/</t>
  </si>
  <si>
    <t>4058546345990</t>
  </si>
  <si>
    <t>M18FCSSM-121</t>
  </si>
  <si>
    <t>4933478407</t>
  </si>
  <si>
    <t>Акк. прочистная машина M18 FCSSM-121 FUEL (Li-Ion 12 Ач)</t>
  </si>
  <si>
    <t>M18FCSSM-121 M18 FUEL SEWER MACHINE IN2</t>
  </si>
  <si>
    <t>Диаметр водопровода (мм) 32-160; спирали (мм) 16.22; 1 х плечевая лямка, 1 х 22 мм направляющий шланг; Поставляется без кейса или сумки</t>
  </si>
  <si>
    <t>4058546345983</t>
  </si>
  <si>
    <t>M18FSSM-0</t>
  </si>
  <si>
    <t>4933471411</t>
  </si>
  <si>
    <t>Акк. секционная прочистная машина M18FSSM-0 FUEL</t>
  </si>
  <si>
    <t>M18FSSM-0 FUEL SECT. SEWER MACHINE XXX</t>
  </si>
  <si>
    <t>Бесщёточный двигатель; ONE-KEY; встроенный TICK; в комплекте: контейнер для тросиков, трубка, аккумулятор 12 Ач, быстрое з/у; картон</t>
  </si>
  <si>
    <t>https://ru.milwaukeetool.eu/ru-ru/m18-fuel-секционная-прочистная-машина/m18-fssm/</t>
  </si>
  <si>
    <t>4058546290399</t>
  </si>
  <si>
    <t>M18FSSM-121</t>
  </si>
  <si>
    <t>4933471410</t>
  </si>
  <si>
    <t>Акк. секционная прочистная машина M18FSSM-121 FUEL</t>
  </si>
  <si>
    <t>M18FSSM-121 FUEL SECT. SEW. MACHINE IN2</t>
  </si>
  <si>
    <t>4058546290382</t>
  </si>
  <si>
    <t>58_Насосы</t>
  </si>
  <si>
    <t>16_Насосы для перекачки</t>
  </si>
  <si>
    <t>M18BTP-0</t>
  </si>
  <si>
    <t>4933471494</t>
  </si>
  <si>
    <t>Акк. насос для воды M18 BTP-0</t>
  </si>
  <si>
    <t>M18BTP-0 TRANSFER PUMP XXX</t>
  </si>
  <si>
    <t>Скорость перекачки 1824 л/ч; картон</t>
  </si>
  <si>
    <t>https://ru.milwaukeetool.eu/ru-ru/m18-компактныи-насос-для-перекачки/m18-btp/</t>
  </si>
  <si>
    <t>4058546293932</t>
  </si>
  <si>
    <t>13_Инспекционные камеры</t>
  </si>
  <si>
    <t>M18SIC36</t>
  </si>
  <si>
    <t>4933471413</t>
  </si>
  <si>
    <t>Акк. канализационная инспекционная камера 36 м M18SIC36-0</t>
  </si>
  <si>
    <t>M18SIC36-0 SEWER INSP. CAMERA 36M XXX</t>
  </si>
  <si>
    <t>Кабель: 36 м; ONE-KEY; встроенный TICK; 34 мм камера и встроенный зонд; картон</t>
  </si>
  <si>
    <t>https://ru.milwaukeetool.eu/ru-ru/m18-канализационная-инспекционная-камера-36-м/m18-sic36/</t>
  </si>
  <si>
    <t>4058546290412</t>
  </si>
  <si>
    <t>M18SIC60</t>
  </si>
  <si>
    <t>4933471412</t>
  </si>
  <si>
    <t>Акк. канализационная инспекционная камера 60 м M18SIC60-0</t>
  </si>
  <si>
    <t>M18SIC60-0 SEWER INSP. CAMERA 60M XXX</t>
  </si>
  <si>
    <t>Кабель: 60 м; ONE-KEY; встроенный TICK; 34 мм камера и встроенный зонд; картон</t>
  </si>
  <si>
    <t>https://ru.milwaukeetool.eu/ru-ru/m18-канализационная-инспекционная-камера-60-м/m18-sic60/</t>
  </si>
  <si>
    <t>4058546290405</t>
  </si>
  <si>
    <t>M18SIM-0</t>
  </si>
  <si>
    <t>4933471414</t>
  </si>
  <si>
    <t>Акк. монитор для канализационной инспекционной камеры M18SIM-0</t>
  </si>
  <si>
    <t>M18 SEWER CAMERA MONITOR XXX</t>
  </si>
  <si>
    <t>ONE-KEY; встроенный TICK; картон</t>
  </si>
  <si>
    <t>https://ru.milwaukeetool.eu/ru-ru/m18-монитор-для-канализационнои-инспекционнои-камеры/m18-sim/</t>
  </si>
  <si>
    <t>4058546290429</t>
  </si>
  <si>
    <t>M18SISH-0</t>
  </si>
  <si>
    <t>4933471415</t>
  </si>
  <si>
    <t>Акк. система управления для канализационной инспекционной камеры M18SISH-0</t>
  </si>
  <si>
    <t>M18SISH-0 M18 SEWER INSP. SMART HUB XXX</t>
  </si>
  <si>
    <t>ONE-KEY; картон</t>
  </si>
  <si>
    <t>https://ru.milwaukeetool.eu/ru-ru/m18-система-управления-для-канализационнои-инспекционнои-камеры/m18-sish/</t>
  </si>
  <si>
    <t>4058546290436</t>
  </si>
  <si>
    <t>M18GG-0</t>
  </si>
  <si>
    <t>4933440493</t>
  </si>
  <si>
    <t>Шприц для смазки M18 GG-0</t>
  </si>
  <si>
    <t>M18GG0         GREASE GUN           XXX</t>
  </si>
  <si>
    <t>https://ru.milwaukeetool.eu/ru-ru/м18-heavy-duty-смазочныи-пистолет/m18-gg/</t>
  </si>
  <si>
    <t>4002395000357</t>
  </si>
  <si>
    <t>M18GG-201C</t>
  </si>
  <si>
    <t>4933440490</t>
  </si>
  <si>
    <t>Шприц для смазки M18 GG-201C (Li-Ion2Ач)</t>
  </si>
  <si>
    <t>M18GG201C      GREASE GUN           IN2</t>
  </si>
  <si>
    <t>Максимальное давление 562Бар; 1 аккумулятор; з/у; вес 3,9; кейс</t>
  </si>
  <si>
    <t>4002395000340</t>
  </si>
  <si>
    <t>M18HOSALC-0Bag</t>
  </si>
  <si>
    <t>4933479643</t>
  </si>
  <si>
    <t>Сумка для мачты освещения M18 HOSALC-0 Bag</t>
  </si>
  <si>
    <t>M18 TOWER LIGHT BAG</t>
  </si>
  <si>
    <t>подходит для мачт M18 HOSALC и M18 SAL; полиэстер</t>
  </si>
  <si>
    <t>4058546374372</t>
  </si>
  <si>
    <t>M18ONEFPRT-0X</t>
  </si>
  <si>
    <t>4933478601</t>
  </si>
  <si>
    <t>Акк. заклёпочник M18 ONEFPRT-0X</t>
  </si>
  <si>
    <t>M18ONEFPRT-0X RIVET TOOL XXX</t>
  </si>
  <si>
    <t>ход (мм) 30; сила втягивания [Н] 20.000; Динакейс</t>
  </si>
  <si>
    <t>https://ru.milwaukeetool.eu/ru-ru/m18-fuel-rivet-tool-with-one-key/m18-onefprt/</t>
  </si>
  <si>
    <t>4058546347949</t>
  </si>
  <si>
    <t>M18ONEFPRT-202X</t>
  </si>
  <si>
    <t>4933478602</t>
  </si>
  <si>
    <t>Акк. заклёпочник M18 ONEFPRT-202X</t>
  </si>
  <si>
    <t>M18ONEFPRT-202X RIVET TOOL IN2</t>
  </si>
  <si>
    <t>ход (мм) 30; сила втягивания [Н] 20.000; 2 x M18 B2 Аккумуляторные наборы, M12-18 FC Зарядное устройство, Динакейс</t>
  </si>
  <si>
    <t>4058546347956</t>
  </si>
  <si>
    <t>M28</t>
  </si>
  <si>
    <t>31_M28 FUEL</t>
  </si>
  <si>
    <t>M28CHPX-0</t>
  </si>
  <si>
    <t>4933448000</t>
  </si>
  <si>
    <t>Акк. перфоратор M28 CHPX-0 FUEL</t>
  </si>
  <si>
    <t>M28CHPX0 BTY. COMBI HAMMER         XXX</t>
  </si>
  <si>
    <t>Бесщеточный двигатель POWERSTATE; диаметр сверления бетон/дерево/сталь 28/30/13; энергия удара 4,7Дж; картон</t>
  </si>
  <si>
    <t>https://ru.milwaukeetool.eu/ru-ru/m28-fuel-heavy-duty-перфоратор-sds-plus/m28-chpx/</t>
  </si>
  <si>
    <t>4002395006755</t>
  </si>
  <si>
    <t>M28CHPX-0X</t>
  </si>
  <si>
    <t>4933451029</t>
  </si>
  <si>
    <t>Акк. перфоратор M28 CHPX-0X FUEL</t>
  </si>
  <si>
    <t>M28CHPX0X     BTY. COMBI HAMMER    XXX</t>
  </si>
  <si>
    <t>Бесщеточный двигатель POWERSTATE; диаметр сверления бетон/дерево/сталь 28/30/13; энергия удара 4,7Дж; HD кейс</t>
  </si>
  <si>
    <t>4002395136933</t>
  </si>
  <si>
    <t>M28CHPX-502C</t>
  </si>
  <si>
    <t>4933448010</t>
  </si>
  <si>
    <t>Акк. перфоратор M28 CHPX-502C FUEL (Li-Ion5Ач)</t>
  </si>
  <si>
    <t>M28CHPX502C 240V BTY. COMBI HAMMER IN2</t>
  </si>
  <si>
    <t>Бесщеточный двигатель POWERSTATE; диаметр сверления бетон/дерево/сталь 28/30/13; энергия удара 4,7Дж; 2 аккумулятора; з/у; вес 4,7; кейс</t>
  </si>
  <si>
    <t>4002395006762</t>
  </si>
  <si>
    <t>M28CHPX-502X</t>
  </si>
  <si>
    <t>4933451025</t>
  </si>
  <si>
    <t>Акк. перфоратор M28 CHPX-502X FUEL (Li-Ion5Ач)</t>
  </si>
  <si>
    <t>M28CHPX502X    BTY. COMBI HAMMER   IN2</t>
  </si>
  <si>
    <t>Бесщеточный двигатель POWERSTATE; диаметр сверления бетон/дерево/сталь 28/30/13; энергия удара 4,1Дж; 2 аккумулятора; з/у; вес 4,7; HD кейс</t>
  </si>
  <si>
    <t>4002395137008</t>
  </si>
  <si>
    <t>M28CHPXDE-502C</t>
  </si>
  <si>
    <t>4933448015</t>
  </si>
  <si>
    <t>Акк. перфоратор с системой пылеудаления M28 CHPXDE-502C FUEL (Li-Ion5Ач)</t>
  </si>
  <si>
    <t>M28CHPXDE502C BTY. COMBI HAMMER    IN2</t>
  </si>
  <si>
    <t>Бесщеточный двигатель POWERSTATE; диаметр сверления бетон/дерево/сталь 28/30/13; энергия удара 4,7Дж; 2 аккумулятора; з/у; вес 4,7; система пылеудаления М18-28 CPDEX-0; кейс</t>
  </si>
  <si>
    <t>https://ru.milwaukeetool.eu/ru-ru/m28-fuel-heavy-duty-перфоратор-sds-plus-с-ситемои-пылеудаления/m28-chpxde/</t>
  </si>
  <si>
    <t>4002395006779</t>
  </si>
  <si>
    <t>32_M28 щёточные</t>
  </si>
  <si>
    <t>HD28AG115-0X</t>
  </si>
  <si>
    <t>4933432146</t>
  </si>
  <si>
    <t>Акк. УШМ HD28 AG115-0Х</t>
  </si>
  <si>
    <t>HD28AG1150X     BTY. ANGLE GRINDER  XXX</t>
  </si>
  <si>
    <t>Скорость 9000 об/мин; диаметр диска 115мм; поворотный кожух; боковая рукоятка с AVS; гайка FIXTEC; HD кейс</t>
  </si>
  <si>
    <t>https://ru.milwaukeetool.eu/ru-ru/m28-115-мм-углошлифовальная-машина/hd28-ag115/</t>
  </si>
  <si>
    <t>4002395243785</t>
  </si>
  <si>
    <t>HD28AG115-502X</t>
  </si>
  <si>
    <t>4933448540</t>
  </si>
  <si>
    <t>Акк. УШМ HD28 AG115-502X (Li-Ion5Ач)</t>
  </si>
  <si>
    <t>HD28AG115502X BTY. ANGLE GRINDER    IN2</t>
  </si>
  <si>
    <t>Скорость 9000 об/мин; диаметр диска 115мм; поворотный кожух; боковая рукоятка с AVS; гайка FIXTEC; 2 аккумулятора; з/у; вес 2.8; HD кейс</t>
  </si>
  <si>
    <t>4002395263110</t>
  </si>
  <si>
    <t>HD28AG125-0X</t>
  </si>
  <si>
    <t>4933432225</t>
  </si>
  <si>
    <t>Акк. УШМ HD28 AG125-0Х</t>
  </si>
  <si>
    <t>HD28AG1250X    BTY. ANGLE GRINDER   XXX</t>
  </si>
  <si>
    <t>Скорость 9000 об/мин; диаметр 125; поворотный кожух; боковая рукоятка с AVS; гайка FIXTEC; HD кейс</t>
  </si>
  <si>
    <t>https://ru.milwaukeetool.eu/ru-ru/m28-125-мм-углошлифовальная-машина/hd28-ag125/</t>
  </si>
  <si>
    <t>4002395243952</t>
  </si>
  <si>
    <t>HD28AG125-502X</t>
  </si>
  <si>
    <t>4933448541</t>
  </si>
  <si>
    <t>Акк. УШМ HD28 AG125-502X</t>
  </si>
  <si>
    <t>HD28AG125502X BTY. ANGLE GRINDER    IN2</t>
  </si>
  <si>
    <t>Скорость 9000 об/мин; диаметр 125; поворотный кожух; боковая рукоятка с AVS; гайка FIXTEC; 2 аккумулятора; з/у; вес 2,8; HD кейс</t>
  </si>
  <si>
    <t>4002395263127</t>
  </si>
  <si>
    <t>HD28CS-0</t>
  </si>
  <si>
    <t>4933419022</t>
  </si>
  <si>
    <t>Акк. циркулярная пила HD28 CS-0</t>
  </si>
  <si>
    <t>HD28CS0      M28 CIRC SAW           XXX</t>
  </si>
  <si>
    <t>Скорость 4200 об/мин; пильный диск 165х15,87; параллельный упор; кейс</t>
  </si>
  <si>
    <t>https://ru.milwaukeetool.eu/ru-ru/м28-54-мм-дисковая-пила/hd28-cs/</t>
  </si>
  <si>
    <t>4002395238804</t>
  </si>
  <si>
    <t>HD28SX-0</t>
  </si>
  <si>
    <t>4933416860</t>
  </si>
  <si>
    <t xml:space="preserve">Акк. сабельная пила HD28 SX-0 </t>
  </si>
  <si>
    <t>HD28SX0         M28 SAWZALL         XXX</t>
  </si>
  <si>
    <t>1/2 скорость 0-2000/0-3000 х/мин; ход полотна 29мм; 2 полотна Super Sawzall; кейс</t>
  </si>
  <si>
    <t>https://ru.milwaukeetool.eu/ru-ru/m28-sawzall-сабельная-пила/hd28-sx/</t>
  </si>
  <si>
    <t>4002395237807</t>
  </si>
  <si>
    <t>M28WL-0</t>
  </si>
  <si>
    <t>4932352527</t>
  </si>
  <si>
    <t>Акк. фонарь M28 WL LED-0</t>
  </si>
  <si>
    <t>M28LED0      28V LED WORKLIGHT      XXX</t>
  </si>
  <si>
    <t>Без аккумулятора в комплекте; +5 часов работы на одном заряде аккумулятора; блистер</t>
  </si>
  <si>
    <t>4002395371853</t>
  </si>
  <si>
    <t>33_M28 аккумуляторы и зарядные устройства</t>
  </si>
  <si>
    <t>M28B5</t>
  </si>
  <si>
    <t>4932430484</t>
  </si>
  <si>
    <t>Аккумулятор M28 B5 (Li-Ion5Ач)</t>
  </si>
  <si>
    <t>M28B5M28 5.0AH REDLITHIUM BATTERY   XXX</t>
  </si>
  <si>
    <t>Напряжение 28 В; емкость 5Ач; Li-Ion REDLITHIUM; картон</t>
  </si>
  <si>
    <t>https://ru.milwaukeetool.eu/ru-ru/m28-50-aч-аккумулятор/m28-b5/</t>
  </si>
  <si>
    <t>4002395381456</t>
  </si>
  <si>
    <t>M28C</t>
  </si>
  <si>
    <t>4932352524</t>
  </si>
  <si>
    <t>Зарядное устройство M28 C</t>
  </si>
  <si>
    <t>M28C    CHARGER          IN2</t>
  </si>
  <si>
    <t>Система M28; картон</t>
  </si>
  <si>
    <t>https://ru.milwaukeetool.eu/ru-ru/28-в-зарядное-устроиство/m28-c/</t>
  </si>
  <si>
    <t>4002395371822</t>
  </si>
  <si>
    <t>T&amp;M</t>
  </si>
  <si>
    <t>01_Лазерный дальномер</t>
  </si>
  <si>
    <t>LDM100</t>
  </si>
  <si>
    <t>4933459278</t>
  </si>
  <si>
    <t>Лазерный дальномер LDM 100</t>
  </si>
  <si>
    <t>LDM100 Laser Distance Meter XXX</t>
  </si>
  <si>
    <t>LCD экран 31,5х40 мм; диапазон измерений 0,15-100м; точность м/ мм ±1,5; Класс лазера 2; цифровой уровень; функция Пифагора; датчик наклона; измерение высоты; габариты 113х48х31; IP 54; батарейки АААх2шт; вес 0,11кг; картон</t>
  </si>
  <si>
    <t>https://ru.milwaukeetool.eu/ru-ru/100-м-лазерныи-дальномер/ldm-100/</t>
  </si>
  <si>
    <t>4058546002442</t>
  </si>
  <si>
    <t>LDM30</t>
  </si>
  <si>
    <t>4933459276</t>
  </si>
  <si>
    <t>Лазерный дальномер LDM 30</t>
  </si>
  <si>
    <t>LDM30 Laser Distance Meter XXX</t>
  </si>
  <si>
    <t>LCD экран 25х25мм; диапазон измерений 0,15-30м; точность м/ мм ±2; Класс лазера 2; габариты 101х38х28; IP 54; батарейки АААх2шт; вес 0,1кг; блистер</t>
  </si>
  <si>
    <t>https://ru.milwaukeetool.eu/ru-ru/30-м-лазерныи-дальномер/ldm-30/</t>
  </si>
  <si>
    <t>4058546002428</t>
  </si>
  <si>
    <t>LDM45</t>
  </si>
  <si>
    <t>4933459277</t>
  </si>
  <si>
    <t>Лазерный дальномер LDM 45</t>
  </si>
  <si>
    <t>LDM45 Laser Distance Meter XXX</t>
  </si>
  <si>
    <t>LCD экран 31,5х40 мм; диапазон измерений 0,15-45м; точность м/ мм ±1,5; Класс лазера 2; габариты 105х48х24; IP 54; батарейки АААх2шт; вес 0,11кг; картон</t>
  </si>
  <si>
    <t>https://ru.milwaukeetool.eu/ru-ru/45-м-лазерныи-дальномер/ldm-45/</t>
  </si>
  <si>
    <t>4058546002435</t>
  </si>
  <si>
    <t>LDM50</t>
  </si>
  <si>
    <t>4933447700</t>
  </si>
  <si>
    <t>Лазерный дальномер LDM 50</t>
  </si>
  <si>
    <t>LDM50         LASERINSTRUMENT       XXX</t>
  </si>
  <si>
    <t>Диапазон измерений 0,05-50м; точность м/ мм ±1,5; Класс лазера 2; габариты 119х40х30; функция Пифагора; измерение высоты; IP 54 батарейки АААх2шт; вес 0,08кг; картон</t>
  </si>
  <si>
    <t>https://ru.milwaukeetool.eu/ru-ru/50-м-лазерныи-дальномер/ldm-50/</t>
  </si>
  <si>
    <t>4002395006540</t>
  </si>
  <si>
    <t>04_Напряжение</t>
  </si>
  <si>
    <t>2200-40</t>
  </si>
  <si>
    <t>4932352561</t>
  </si>
  <si>
    <t>Индикатор напряжения 2200-40</t>
  </si>
  <si>
    <t>220040 VOLTAGE METER (ALKALINE)     XXX</t>
  </si>
  <si>
    <t>Напряжение переменный ток 50-1000В; Kat. IV 1000В; аккумулятор типа ААх2шт; вес 0,4кг; блистер</t>
  </si>
  <si>
    <t>https://ru.milwaukeetool.eu/ru-ru/индикатор-напряжения/2200-40/</t>
  </si>
  <si>
    <t>4002395372195</t>
  </si>
  <si>
    <t>2205-40</t>
  </si>
  <si>
    <t>4933416972</t>
  </si>
  <si>
    <t>Вилочные токовые клещи 2205-40</t>
  </si>
  <si>
    <t>220540  AFME FORK METER ELECTR.ALK  XXX</t>
  </si>
  <si>
    <t>Для электриков; Категория безопасности КАТ.III 1000В, КАТ IV 600В; Набор щупов 1шт; сумка; Аккумулятор типа АА 2 шт.</t>
  </si>
  <si>
    <t>https://ru.milwaukeetool.eu/ru-ru/вилочные-токовые-клещи-для-электриков/2205-40/</t>
  </si>
  <si>
    <t>4002395238026</t>
  </si>
  <si>
    <t>2212-20</t>
  </si>
  <si>
    <t>4933447776</t>
  </si>
  <si>
    <t>Тестер автоматический 2212-20</t>
  </si>
  <si>
    <t>221220 ELECTRICAL TESTER XXX</t>
  </si>
  <si>
    <t>Автоматически определяет необходимость проверки напряжения или целостности цепи и отображает все измерения с надлежащим разрешением; напряжение 600 В пер./пост. Тока; категория безопасности КАТ. IV 600 B.; Аккумулятор типа АА 2 шт.; картон</t>
  </si>
  <si>
    <t>https://ru.milwaukeetool.eu/ru-ru/автоматическии-тестер-напряжения-и-целостности-цепи/2212-20/</t>
  </si>
  <si>
    <t>4002395006526</t>
  </si>
  <si>
    <t>2216-40</t>
  </si>
  <si>
    <t>4933427309</t>
  </si>
  <si>
    <t>Цифровой мультиметр 2216-40</t>
  </si>
  <si>
    <t>221640 AMMLC ALK M.METER LGT COMMER XXX</t>
  </si>
  <si>
    <t>TRMS; Kat. III 600В; Пер/Пост ток 10А; напряжение пер/пост ток 600В; Сопротивление 600.0 Ом-40.0 Мом; Целостность цепи; частота 10-50Гц; батарейки типа ААх2шт; измерительные щупы; вес 0,4кг; картон</t>
  </si>
  <si>
    <t>https://ru.milwaukeetool.eu/ru-ru/цифровои-мультиметр/2216-40/</t>
  </si>
  <si>
    <t>4002395240128</t>
  </si>
  <si>
    <t>2217-40</t>
  </si>
  <si>
    <t>4933416976</t>
  </si>
  <si>
    <t>Цифровой мультиметр 2217-40</t>
  </si>
  <si>
    <t>221740 DMM DIG.MULTIMETER ALKALINE  XXX</t>
  </si>
  <si>
    <t>TRMS; Kat. III 600В; Пер/Пост ток 10А; напряжение пер/пост ток 600В; Функция Lo-Z; Сопротивление 40.0 Мом; Целостность цепи-Звуковой; частота 2-50Гц; Измерение температуры; батарейки типа ААх2шт; измерительные щупы; термопара; вес 0,4кг; сумка</t>
  </si>
  <si>
    <t>https://ru.milwaukeetool.eu/ru-ru/цифровои-мультиметр/2217-40/</t>
  </si>
  <si>
    <t>4002395238064</t>
  </si>
  <si>
    <t>2235-40</t>
  </si>
  <si>
    <t>4933427315</t>
  </si>
  <si>
    <t>Токовые клещи 2235-40</t>
  </si>
  <si>
    <t>223540 ACMLC ALK CLAMP METER LGT    XXX</t>
  </si>
  <si>
    <t>Более простой вариант с меньшим кол-вом функции и классическим экраном; токовые клещи; сумка</t>
  </si>
  <si>
    <t>https://ru.milwaukeetool.eu/ru-ru/токовые-клещи/2235-40/</t>
  </si>
  <si>
    <t>4002395240135</t>
  </si>
  <si>
    <t>06_Температура</t>
  </si>
  <si>
    <t>2267-40</t>
  </si>
  <si>
    <t>4933451906</t>
  </si>
  <si>
    <t>Термометр дистанционный 2266-40</t>
  </si>
  <si>
    <t>226740 Temp GunAlkaline XXX</t>
  </si>
  <si>
    <t>Диапазон температур -30 до +400; точность в стандартных условиях 2%; аккумулятор типа крона 9В; блистер</t>
  </si>
  <si>
    <t>https://ru.milwaukeetool.eu/ru-ru/10-1-инфракрасныи-термометр-temp-gun/2267-40/</t>
  </si>
  <si>
    <t>4002395282159</t>
  </si>
  <si>
    <t>Прочие</t>
  </si>
  <si>
    <t>98_Системные принадлежности</t>
  </si>
  <si>
    <t>HANDLEPDE/DEP1AEG</t>
  </si>
  <si>
    <t>4932364149</t>
  </si>
  <si>
    <t>Боковая рукоятка с ограничителем глубины для PDE/DE</t>
  </si>
  <si>
    <t>HANDLE PDE/DE P1 AEG</t>
  </si>
  <si>
    <t>https://ru.milwaukeetool.eu/ru-ru/боковая-рукоятка-для-ударнои-дрели/</t>
  </si>
  <si>
    <t>4002395342198</t>
  </si>
  <si>
    <t>HANDLEPHEP1A/M</t>
  </si>
  <si>
    <t>4932373725</t>
  </si>
  <si>
    <t>Рукоятка для PHE</t>
  </si>
  <si>
    <t>HANDLE PHE P1 A/M</t>
  </si>
  <si>
    <t>4002395352647</t>
  </si>
  <si>
    <t>RIGHTANGLEDRATTP1M</t>
  </si>
  <si>
    <t>48062871</t>
  </si>
  <si>
    <t>Угл.перех для дрели US</t>
  </si>
  <si>
    <t>ANGLE DRILL HEAD   RightAngle Dr Att P1M</t>
  </si>
  <si>
    <t>https://ru.milwaukeetool.eu/ru-ru/универсальная-угловая-насадка-для-дрели/</t>
  </si>
  <si>
    <t>045242088812</t>
  </si>
  <si>
    <t>M12BDDX-OA</t>
  </si>
  <si>
    <t>4932430432</t>
  </si>
  <si>
    <t>Патрон для M12BDDX (OA-прямой со смещением)</t>
  </si>
  <si>
    <t>ANGLE ATTACHMENT    M12 BDDXOA 1pc</t>
  </si>
  <si>
    <t>https://ru.milwaukeetool.eu/ru-ru/насадка-со-смещеннои-осью-м12-bddx/</t>
  </si>
  <si>
    <t>4002395380930</t>
  </si>
  <si>
    <t>M12BDDX-RAA</t>
  </si>
  <si>
    <t>4932430433</t>
  </si>
  <si>
    <t>Патрон для M12BDDX (RAA-угловой)</t>
  </si>
  <si>
    <t>ANGLE ATTACHMENT    M12 BDDXRAA1pc</t>
  </si>
  <si>
    <t>https://ru.milwaukeetool.eu/ru-ru/угловая-насадка-для-м12-bddx/</t>
  </si>
  <si>
    <t>4002395380947</t>
  </si>
  <si>
    <t>M12FPDX-OA</t>
  </si>
  <si>
    <t>4932464481</t>
  </si>
  <si>
    <t>Насадка со смещенным центром для M12FPDX</t>
  </si>
  <si>
    <t>M12FPDXOA OFFSET ATTACH. 1/4 HEX</t>
  </si>
  <si>
    <t>https://ru.milwaukeetool.eu/ru-ru/m12fpdx-oa/</t>
  </si>
  <si>
    <t>4058546224264</t>
  </si>
  <si>
    <t>M12FPDX-RAA</t>
  </si>
  <si>
    <t>4932464480</t>
  </si>
  <si>
    <t>Угловая насадка для M12FPDX</t>
  </si>
  <si>
    <t>M12FPDXRAA RIGHT ANGLE ATTACH. M12FPDX</t>
  </si>
  <si>
    <t>https://ru.milwaukeetool.eu/ru-ru/m12fpdx-raa/</t>
  </si>
  <si>
    <t>4058546224257</t>
  </si>
  <si>
    <t>CA55</t>
  </si>
  <si>
    <t>4933459202</t>
  </si>
  <si>
    <t>Магазин CA55 для шуруповерта по гипсокартону</t>
  </si>
  <si>
    <t>CA55 Collated Attachment XXX</t>
  </si>
  <si>
    <t>для ленточной подачи шурупов 25-55мм</t>
  </si>
  <si>
    <t>https://ru.milwaukeetool.eu/ru-ru/m18-collated-attachment/ca55/</t>
  </si>
  <si>
    <t>4002395289974</t>
  </si>
  <si>
    <t>RUBBERSLEEVE</t>
  </si>
  <si>
    <t>49162861</t>
  </si>
  <si>
    <t>Резиновая манжета для M18 FMTIWP/F</t>
  </si>
  <si>
    <t>RUBBER SLEEVE 1PC</t>
  </si>
  <si>
    <t>https://ru.milwaukeetool.eu/ru-ru/резиновые-чехлы-для-импульсных-гаиковертов/</t>
  </si>
  <si>
    <t>045242510146</t>
  </si>
  <si>
    <t>RubbersleeveforM12FID(1pcs)</t>
  </si>
  <si>
    <t>4932479102</t>
  </si>
  <si>
    <t>Резиновая манжета для M12FID (1 шт.)</t>
  </si>
  <si>
    <t>Rubber sleeve for M12FID (1pcs)</t>
  </si>
  <si>
    <t>4058546368968</t>
  </si>
  <si>
    <t>RubbersleeveforM12FIR38(1pcs)</t>
  </si>
  <si>
    <t>4932479100</t>
  </si>
  <si>
    <t>Резиновая манжета для M12FIR38 (1 шт.)</t>
  </si>
  <si>
    <t>Rubber sleeve for M12FIR38 (1pcs)</t>
  </si>
  <si>
    <t>4058546368944</t>
  </si>
  <si>
    <t>RubbersleeveforM12FIWF(1pcs)EMEAversion</t>
  </si>
  <si>
    <t>4932478758</t>
  </si>
  <si>
    <t xml:space="preserve">Резиновый рукав для M12FIWF  </t>
  </si>
  <si>
    <t>Rubber sleeve for M12FIWF (1pcs)</t>
  </si>
  <si>
    <t>4058546360405</t>
  </si>
  <si>
    <t>RubbersleeveforM12FRAIWF38+WF121pc</t>
  </si>
  <si>
    <t>4932479098</t>
  </si>
  <si>
    <t>Резиновая манжета для M12FRAIWF38 + WF12 1 шт.</t>
  </si>
  <si>
    <t>Rubber sleeve for M12FRAIWF38 + WF12 1pc</t>
  </si>
  <si>
    <t>4058546368920</t>
  </si>
  <si>
    <t>RUBBERSLEEVEFORM18FHIWF12-502X</t>
  </si>
  <si>
    <t>49162767</t>
  </si>
  <si>
    <t>Резиновый чехол для M18FHIWF12-502X</t>
  </si>
  <si>
    <t>Rubber sleeve for M18FHIWF12502X  1pc</t>
  </si>
  <si>
    <t>045242506422</t>
  </si>
  <si>
    <t>RUBBERSLEEVEFORM18FHIWP12-502X</t>
  </si>
  <si>
    <t>49162766</t>
  </si>
  <si>
    <t>Резиновый чехол для M18FHIWP12-502X</t>
  </si>
  <si>
    <t>Rubber sleeve for M18FHIWP12502X  1pc</t>
  </si>
  <si>
    <t>045242506415</t>
  </si>
  <si>
    <t>RubbersleeveforM18FID2+M18ONEID(1pcs)</t>
  </si>
  <si>
    <t>4932479103</t>
  </si>
  <si>
    <t>Резиновая манжета для M18FID2 + M18ONEID (1 шт.)</t>
  </si>
  <si>
    <t>Rubber sleeve for M18FID2 +M18ONEID (1pcs)</t>
  </si>
  <si>
    <t>4058546368975</t>
  </si>
  <si>
    <t>RubbersleeveforM18FIW2F+M18FIW2P-1pc</t>
  </si>
  <si>
    <t>4932478770</t>
  </si>
  <si>
    <t xml:space="preserve">Резиновый рукав для M18FIW2F+M18FIW2P </t>
  </si>
  <si>
    <t>RBR. sleeve for M18FIW2F+M18FIW2P- 1pc</t>
  </si>
  <si>
    <t>4058546360528</t>
  </si>
  <si>
    <t>RubbersleeveforM18FMTIW2F+M18FMTIW2P-1pc</t>
  </si>
  <si>
    <t>4932478771</t>
  </si>
  <si>
    <t>Резиновый рукав для M18FMTIW2F+M18FMTIW2P</t>
  </si>
  <si>
    <t>RBR.sleeve M18FMTIW2F+M18FMTIW2P 1pc</t>
  </si>
  <si>
    <t>4058546360535</t>
  </si>
  <si>
    <t>RubbersleeveforM18ONEFHIWF1-1pc</t>
  </si>
  <si>
    <t>4932478760</t>
  </si>
  <si>
    <t>Резиновый рукав для M18ONEFHIWF1</t>
  </si>
  <si>
    <t>Rubber sleeve for M18ONEFHIWF1 - 1pc</t>
  </si>
  <si>
    <t>4058546360429</t>
  </si>
  <si>
    <t>RUBBERSLEEVECHIW</t>
  </si>
  <si>
    <t>49162763</t>
  </si>
  <si>
    <t>Резиновая манжета для гайковерта M18CHIW</t>
  </si>
  <si>
    <t>RUBBER SLEEVE      Rubber SleeveCHIW1pc</t>
  </si>
  <si>
    <t>045242324255</t>
  </si>
  <si>
    <t>RUBBERSLEEVECIW</t>
  </si>
  <si>
    <t>49162754</t>
  </si>
  <si>
    <t>Резиновая манжета для гайковерта M18CIW</t>
  </si>
  <si>
    <t>RUBBER SLEEVE       Rubber SleeveCIW1pc</t>
  </si>
  <si>
    <t>045242320455</t>
  </si>
  <si>
    <t>OILCOOL.FEEDRINGMDE42</t>
  </si>
  <si>
    <t>4932371785</t>
  </si>
  <si>
    <t>Кольцо подачи СОЖ MDE42</t>
  </si>
  <si>
    <t>OIL COOL. FEED RING MDE42</t>
  </si>
  <si>
    <t>https://ru.milwaukeetool.eu/ru-ru/oil-feed-ring/</t>
  </si>
  <si>
    <t>4002395344611</t>
  </si>
  <si>
    <t>GB</t>
  </si>
  <si>
    <t>OILCUPASSEMBLYMDE42/MD4-</t>
  </si>
  <si>
    <t>4932371782</t>
  </si>
  <si>
    <t>Резервуар для СОЖ MDE42/MD4-85</t>
  </si>
  <si>
    <t>OIL CUP ASSEMBLY MDE42/MD4</t>
  </si>
  <si>
    <t>https://ru.milwaukeetool.eu/ru-ru/oil-cup-assembly/</t>
  </si>
  <si>
    <t>4002395344581</t>
  </si>
  <si>
    <t>06_Алмазное сверление</t>
  </si>
  <si>
    <t>DR152T</t>
  </si>
  <si>
    <t>4933428020</t>
  </si>
  <si>
    <t>Станина для алмазного сверления DR 152 T</t>
  </si>
  <si>
    <t>DR152T     DIAMOND DRILL RIG      XXX</t>
  </si>
  <si>
    <t>Для установки алмазного бурения DD 3-152; размер основания 330 х 210; Угол наклона 45°; вес 10,0; картон</t>
  </si>
  <si>
    <t>https://ru.milwaukeetool.eu/ru-ru/стоика-под-дрель-для-алмазного-сверления-dd-3-152/dr-152-t/</t>
  </si>
  <si>
    <t>4002395239818</t>
  </si>
  <si>
    <t>DR250TV</t>
  </si>
  <si>
    <t>4933400590</t>
  </si>
  <si>
    <t>Станина для алмазного сверления DR 250 TV</t>
  </si>
  <si>
    <t>DR250TV DIAMOND DRILL RIG IN2</t>
  </si>
  <si>
    <t>Для установки алмазного сверления DСM 2-250; размер основания 276 х 467; Угол наклона 45°; вес 10; встроенная вакуумная подошва; картон</t>
  </si>
  <si>
    <t>https://ru.milwaukeetool.eu/ru-ru/алюминиевая-стоика-для-алмазного-сверления-для-dcm-2-250-c/dr-250-tv/</t>
  </si>
  <si>
    <t>4002395234028</t>
  </si>
  <si>
    <t>NL</t>
  </si>
  <si>
    <t>DR350T</t>
  </si>
  <si>
    <t>4933400600</t>
  </si>
  <si>
    <t>Станина для алмазного сверления DR 350 T</t>
  </si>
  <si>
    <t>DR350T DIAMOND DRILL RIG IN2</t>
  </si>
  <si>
    <t>Для установки алмазного сверления DСM 3-250; размер основания 391 х 523; Угол наклона 45°; вес 19,5; картон</t>
  </si>
  <si>
    <t>https://ru.milwaukeetool.eu/ru-ru/алюминиевая-стоика-для-алмазного-сверления-для-dcm-2-350-c/dr-350-t/</t>
  </si>
  <si>
    <t>4002395234011</t>
  </si>
  <si>
    <t>RubbersleeveforM12FHIR14+R381pcs</t>
  </si>
  <si>
    <t>4932479099</t>
  </si>
  <si>
    <t>Резиновая манжета для M12FHIR14 + R38 1 шт.</t>
  </si>
  <si>
    <t>Rubber sleeve for M12FHIR14 + R38 1pcs</t>
  </si>
  <si>
    <t>https://ru.milwaukeetool.eu/ru-ru/rubber-sleeves-for-ratchets/</t>
  </si>
  <si>
    <t>4058546368937</t>
  </si>
  <si>
    <t>RubbersleeveforM12FIR12(1pcs)</t>
  </si>
  <si>
    <t>4932479101</t>
  </si>
  <si>
    <t>Резиновая манжета для M12FIR12 (1 шт.)</t>
  </si>
  <si>
    <t>Rubber sleeve for M12FIR12 (1pcs)</t>
  </si>
  <si>
    <t>4058546368951</t>
  </si>
  <si>
    <t>RubbersleeveforM12FIR38LR(1pcs)</t>
  </si>
  <si>
    <t>4932479097</t>
  </si>
  <si>
    <t>Резиновая манжета для M12FIR38LR (1 шт.)</t>
  </si>
  <si>
    <t>Rubber sleeve for M12FIR38LR (1pcs)</t>
  </si>
  <si>
    <t>4058546368913</t>
  </si>
  <si>
    <t>M12/18DENOZZLE-2PCNOZZLE</t>
  </si>
  <si>
    <t>49902301</t>
  </si>
  <si>
    <t>Принадлежности для M12 DE/M18 CDEX/M18/28CPDEX- сменный наконечник (2шт)</t>
  </si>
  <si>
    <t>M12 /18DE Nozzle2pc NOZZLE</t>
  </si>
  <si>
    <t>https://ru.milwaukeetool.eu/ru-ru/дополнительное-оборудование-для-систем-пылеудаления-м12-м18/</t>
  </si>
  <si>
    <t>045242337279</t>
  </si>
  <si>
    <t>M12DEDUSTFILTERFILTER-3PC</t>
  </si>
  <si>
    <t>49902306</t>
  </si>
  <si>
    <t>Фильтр для M12DE (3шт)</t>
  </si>
  <si>
    <t>M12DE DUST FILTER  FILTER  3PC</t>
  </si>
  <si>
    <t>Принадлежности для M12 DE- Фильтр (3шт)</t>
  </si>
  <si>
    <t>045242299454</t>
  </si>
  <si>
    <t>M12DEFILTERSET-3PC</t>
  </si>
  <si>
    <t>49902340</t>
  </si>
  <si>
    <t>Принадлежности для M12 DE- Пылесборник, фильтр, крышка</t>
  </si>
  <si>
    <t>M12DE FILTER SET3PC</t>
  </si>
  <si>
    <t>045242299461</t>
  </si>
  <si>
    <t>M18DEFILTERSETSET</t>
  </si>
  <si>
    <t>49902342</t>
  </si>
  <si>
    <t>Принадлежности для M18/M28 для CDEX/CPDEX- Пылесборник, фильтр, крышка</t>
  </si>
  <si>
    <t>M18DE Filter Set1pcSET</t>
  </si>
  <si>
    <t>045242341948</t>
  </si>
  <si>
    <t>06_Прочие перфораторы</t>
  </si>
  <si>
    <t>DEXT.BOXM12DEAC</t>
  </si>
  <si>
    <t>4932430479</t>
  </si>
  <si>
    <t>Насадка для системы пылеудаления M12DEAC</t>
  </si>
  <si>
    <t>D Ext. Box M12DEAC   DUST GUARD</t>
  </si>
  <si>
    <t>Принадлежности для M12 DE- M12DEAC</t>
  </si>
  <si>
    <t>https://ru.milwaukeetool.eu/ru-ru/система-пылеудаления-м12-deac-для-перфораторов-12в/</t>
  </si>
  <si>
    <t>4002395381401</t>
  </si>
  <si>
    <t>YOKEYOKEAEG</t>
  </si>
  <si>
    <t>4932378478</t>
  </si>
  <si>
    <t>Защитный щиток для рук AS12QE</t>
  </si>
  <si>
    <t>YOKE YOKE AEG</t>
  </si>
  <si>
    <t>https://ru.milwaukeetool.eu/ru-ru/принадлежности-угловые-шлифовальные-машины/</t>
  </si>
  <si>
    <t>4002395347353</t>
  </si>
  <si>
    <t>DUSTGUARDDEC125</t>
  </si>
  <si>
    <t>4932430467</t>
  </si>
  <si>
    <t>Кожух для УШМ с пылеудалением для резки DEC125</t>
  </si>
  <si>
    <t>DUST GUARD            Dust Guard DEC125</t>
  </si>
  <si>
    <t>https://ru.milwaukeetool.eu/ru-ru/защита-от-пыли/</t>
  </si>
  <si>
    <t>4002395381289</t>
  </si>
  <si>
    <t>DUSTGUARDDEG125</t>
  </si>
  <si>
    <t>4932430468</t>
  </si>
  <si>
    <t>Кожух для УШМ с пылеудалением для шлифовки DEG125</t>
  </si>
  <si>
    <t>DUST GUARD            Dust Guard DEG125</t>
  </si>
  <si>
    <t>4002395381296</t>
  </si>
  <si>
    <t>DUSTEXT.GUARDDEC230</t>
  </si>
  <si>
    <t>4932459340</t>
  </si>
  <si>
    <t>Кожух с системой пылеудаления DEC230</t>
  </si>
  <si>
    <t>Dust Ext. Guard DEC2301pc</t>
  </si>
  <si>
    <t>https://ru.milwaukeetool.eu/ru-ru/dust-guard-for-cutting/</t>
  </si>
  <si>
    <t>4058546010010</t>
  </si>
  <si>
    <t>DUSTEXT.GUARDDEC230K</t>
  </si>
  <si>
    <t>4932459341</t>
  </si>
  <si>
    <t>Кожух с системой пылеудаления DEC230К</t>
  </si>
  <si>
    <t>Dust Ext. Guard DEC230K1pc</t>
  </si>
  <si>
    <t>4058546010027</t>
  </si>
  <si>
    <t>DUSTPROTEC.GRILLEWS125-150P1AEG</t>
  </si>
  <si>
    <t>4932329397</t>
  </si>
  <si>
    <t>Пылезащитная решетка для WCE30/ WCS45</t>
  </si>
  <si>
    <t>DUST PROTEC. GRILLE WS125150     P1 AEG</t>
  </si>
  <si>
    <t>4002395303892</t>
  </si>
  <si>
    <t>DUSTPROTEC.GRILLEWS180-230P2A/M</t>
  </si>
  <si>
    <t>4932326525</t>
  </si>
  <si>
    <t>Пылезащитная решетка для WCE65 (2 шт.)</t>
  </si>
  <si>
    <t>DUST PROTEC. GRILLE WS180230     P2 A/M</t>
  </si>
  <si>
    <t>4002395303311</t>
  </si>
  <si>
    <t>MFEP1A/M</t>
  </si>
  <si>
    <t>4932334706</t>
  </si>
  <si>
    <t>Фланец MFE</t>
  </si>
  <si>
    <t>CLAMPING FLANGE     MFE           P1 A/M</t>
  </si>
  <si>
    <t>Фланец</t>
  </si>
  <si>
    <t>https://ru.milwaukeetool.eu/ru-ru/фланец/</t>
  </si>
  <si>
    <t>4002395304455</t>
  </si>
  <si>
    <t>RubbersleeveforM12FDGA(1pcs)EMEAversion</t>
  </si>
  <si>
    <t>4932478759</t>
  </si>
  <si>
    <t xml:space="preserve">Резиновый рукав для M12FDGA  </t>
  </si>
  <si>
    <t>Rubber sleeve for M12FDGA (1pcs)</t>
  </si>
  <si>
    <t>https://ru.milwaukeetool.eu/ru-ru/rubber-sleeves-for-grinders/</t>
  </si>
  <si>
    <t>4058546360412</t>
  </si>
  <si>
    <t>WS115-230</t>
  </si>
  <si>
    <t>4932449324</t>
  </si>
  <si>
    <t xml:space="preserve">Подкладная шайба </t>
  </si>
  <si>
    <t>CLAMPING FLANGE     WS115230</t>
  </si>
  <si>
    <t>Подкладная шайба</t>
  </si>
  <si>
    <t>4002395245185</t>
  </si>
  <si>
    <t>35MMX0,5MP1A/M</t>
  </si>
  <si>
    <t>4932346620</t>
  </si>
  <si>
    <t>Труба всасывающая для пылесоса диаметр 35мм длина 500мм</t>
  </si>
  <si>
    <t>SUCTION TUBE        35MMX0,5M     P1 A/M</t>
  </si>
  <si>
    <t>Труба всасывающая для пылесоса диаметр 35 мм длина 500 мм</t>
  </si>
  <si>
    <t>https://ru.milwaukeetool.eu/ru-ru/8960;-50-mm-suction-tube/</t>
  </si>
  <si>
    <t>4002395319503</t>
  </si>
  <si>
    <t>35MMX5MP1A/M</t>
  </si>
  <si>
    <t>4932373626</t>
  </si>
  <si>
    <t>Шланг 35ммХ5м</t>
  </si>
  <si>
    <t>SUCTION HOSE 35MMX5M P1 A/M</t>
  </si>
  <si>
    <t>https://ru.milwaukeetool.eu/ru-ru/удлинительные-шланги/</t>
  </si>
  <si>
    <t>4002395351534</t>
  </si>
  <si>
    <t>AS30/42FLEECEFILTERBAGS</t>
  </si>
  <si>
    <t>4932459689</t>
  </si>
  <si>
    <t>Мешок флисовый для AS 30/42 (5шт)</t>
  </si>
  <si>
    <t>AS 30/42 FLEECE FILTER BAGS  5PCS</t>
  </si>
  <si>
    <t>Мешок флисовый для AS 30/42 (5 шт.)</t>
  </si>
  <si>
    <t>https://ru.milwaukeetool.eu/ru-ru/filter-bags/</t>
  </si>
  <si>
    <t>4058546028619</t>
  </si>
  <si>
    <t>DISPOSALBAGS(30L)</t>
  </si>
  <si>
    <t>4932459690</t>
  </si>
  <si>
    <t>Мешок полиэтиленовый 30л. для AS 30/42 (5шт)</t>
  </si>
  <si>
    <t>DISPOSAL BAGS (30L)  5PCS</t>
  </si>
  <si>
    <t>Мешок полиэтиленовый 30л. для AS 30/42 (5 шт.)</t>
  </si>
  <si>
    <t>https://ru.milwaukeetool.eu/ru-ru/disposable-bags/</t>
  </si>
  <si>
    <t>4058546028626</t>
  </si>
  <si>
    <t>DryFilterHEPA</t>
  </si>
  <si>
    <t>4932478814</t>
  </si>
  <si>
    <t>Фильтр HEPA для пылесоса сухой</t>
  </si>
  <si>
    <t>Dry Filter HEPA M18  FCVL replacement</t>
  </si>
  <si>
    <t>https://ru.milwaukeetool.eu/ru-ru/фильтры-для-пылесосов/</t>
  </si>
  <si>
    <t>4058546360962</t>
  </si>
  <si>
    <t>4932478754</t>
  </si>
  <si>
    <t>DRY FILTER HEPA UNIVERSAL REPLACEMENT</t>
  </si>
  <si>
    <t>4058546360368</t>
  </si>
  <si>
    <t>FILTER(CLOTH)30LFILTRBAGX5P5AM</t>
  </si>
  <si>
    <t>4932352307</t>
  </si>
  <si>
    <t>Мешочный фильтр 30л. 5шт,</t>
  </si>
  <si>
    <t>FILTER (CLOTH) 30L FILTR BAGX5 P5AM</t>
  </si>
  <si>
    <t>Мешочный фильтр 5 шт. 30л.</t>
  </si>
  <si>
    <t>4002395369669</t>
  </si>
  <si>
    <t>FILTER(CLOTH)30LPVCBAGX5P5AM</t>
  </si>
  <si>
    <t>4932352309</t>
  </si>
  <si>
    <t>Мешок для отходов 30л. 5шт. (ПВХ)</t>
  </si>
  <si>
    <t>FILTER (CLOTH) 30L PVC BAG X 5 P5AM</t>
  </si>
  <si>
    <t>Мешок для отходов 5 шт. 30л.(пластик)</t>
  </si>
  <si>
    <t>4002395369683</t>
  </si>
  <si>
    <t>FILTER(CLOTH)50LFILTRBAGX5P5AM</t>
  </si>
  <si>
    <t>4932352308</t>
  </si>
  <si>
    <t>Мешочный фильтр 50л. 5шт,</t>
  </si>
  <si>
    <t>FILTER (CLOTH) 50L FILTR BAGX5 P5AM</t>
  </si>
  <si>
    <t>Мешочный фильтр 5 шт. 50л.</t>
  </si>
  <si>
    <t>4002395369676</t>
  </si>
  <si>
    <t>FILTER(CLOTH)50LPVCBAGX5P5AM</t>
  </si>
  <si>
    <t>4932352310</t>
  </si>
  <si>
    <t>Мешок для отходов 50л. 5шт. (ПВХ)</t>
  </si>
  <si>
    <t>FILTER (CLOTH) 50L PVC BAG X 5 P5AM</t>
  </si>
  <si>
    <t>Мешок для отходов 5 шт. 50л. (пластик)</t>
  </si>
  <si>
    <t>4002395369690</t>
  </si>
  <si>
    <t>FILTER(CLOTH)FILTERBAG5PC</t>
  </si>
  <si>
    <t>4932352306</t>
  </si>
  <si>
    <t>Мешочный фильтр для ECP 5шт.</t>
  </si>
  <si>
    <t>FILTER (CLOTH) FILTER BAG 5 PC P5AM</t>
  </si>
  <si>
    <t>Мешочный фильтр для ECP 5 шт.</t>
  </si>
  <si>
    <t>4002395369652</t>
  </si>
  <si>
    <t>FILTERCARTRIDGEFILTERCARTDGEP1AM</t>
  </si>
  <si>
    <t>4932352303</t>
  </si>
  <si>
    <t>Фильтр для ECP</t>
  </si>
  <si>
    <t>FILTER CARTRIDGE FILTER CARTDGE P1AM</t>
  </si>
  <si>
    <t>4002395369621</t>
  </si>
  <si>
    <t>RO</t>
  </si>
  <si>
    <t>4932352304</t>
  </si>
  <si>
    <t>Фильтр для ELCP</t>
  </si>
  <si>
    <t>Фильтр для ECP/ELCP</t>
  </si>
  <si>
    <t>4002395369638</t>
  </si>
  <si>
    <t>FILTERCARTRIDGEFILTERCARTDGEP2AM</t>
  </si>
  <si>
    <t>4932352305</t>
  </si>
  <si>
    <t>Фильтр EMAC/ELAC</t>
  </si>
  <si>
    <t>FILTER CARTRIDGE FILTER CARTDGE P2AM</t>
  </si>
  <si>
    <t>4002395369645</t>
  </si>
  <si>
    <t>FILTERCARTRIDGEP2AEG</t>
  </si>
  <si>
    <t>4932373623</t>
  </si>
  <si>
    <t>Картридж фильтра ASE/RSE/ASM</t>
  </si>
  <si>
    <t>ASE1400 FILTER CARTRIDGE P2AEG</t>
  </si>
  <si>
    <t>4002395351510</t>
  </si>
  <si>
    <t>FITS35MMHOSE-1PC</t>
  </si>
  <si>
    <t>4932430833</t>
  </si>
  <si>
    <t>Адаптер к шлангу 35мм.</t>
  </si>
  <si>
    <t>Fits 35mm hose  1pc  ADAPTER        XXX</t>
  </si>
  <si>
    <t>https://ru.milwaukeetool.eu/ru-ru/adaptor-for-direct-connection-of-suction-hose-330552/</t>
  </si>
  <si>
    <t>4002395384952</t>
  </si>
  <si>
    <t>Fleece3,5l-3pcs</t>
  </si>
  <si>
    <t>4932478762</t>
  </si>
  <si>
    <t>Флисовый фильтр-мешок 3.5 л 3 шт</t>
  </si>
  <si>
    <t>Fleece Filter Bag 3.5 l 3pcs</t>
  </si>
  <si>
    <t>4058546360443</t>
  </si>
  <si>
    <t>HOSE4MANTISTATP1AM</t>
  </si>
  <si>
    <t>4932352311</t>
  </si>
  <si>
    <t>Шланг Anti static 4м.</t>
  </si>
  <si>
    <t>SUCTION HOSE HOSE4M ANTI STATP1AM</t>
  </si>
  <si>
    <t>4002395369706</t>
  </si>
  <si>
    <t>METALPUSHHANDLE</t>
  </si>
  <si>
    <t>4932459691</t>
  </si>
  <si>
    <t>Рукоятка для AS 30/42 (1шт)</t>
  </si>
  <si>
    <t>METAL PUSH HANDLE  1PCS</t>
  </si>
  <si>
    <t>Рукоятка для AS 30/42 (1 шт.)</t>
  </si>
  <si>
    <t>https://ru.milwaukeetool.eu/ru-ru/металлическая-рукоятка/</t>
  </si>
  <si>
    <t>4058546028633</t>
  </si>
  <si>
    <t>HU</t>
  </si>
  <si>
    <t>NT(E)/RSE/ASP1A/M</t>
  </si>
  <si>
    <t>4932316074</t>
  </si>
  <si>
    <t>Сужающий рукав NT(E)/RSE/AS</t>
  </si>
  <si>
    <t>REDUCER             NT(E)/RSE/AS  P1 A/M</t>
  </si>
  <si>
    <t>4002395310456</t>
  </si>
  <si>
    <t>PAPERBAGP5A/M</t>
  </si>
  <si>
    <t>4932373621</t>
  </si>
  <si>
    <t>Мешок для ASE1400 (5шт)</t>
  </si>
  <si>
    <t>ASE1400 PAPER BAG P5 A/M</t>
  </si>
  <si>
    <t>Мешок для ASE1400 50 л (5 шт.)</t>
  </si>
  <si>
    <t>4002395351503</t>
  </si>
  <si>
    <t>PETMOTORCOOLINGFILTER</t>
  </si>
  <si>
    <t>4932459688</t>
  </si>
  <si>
    <t>Фильтр PET для двигателя AS 30/42 (1шт)</t>
  </si>
  <si>
    <t>PET MOTOR COOLING FILTER 1PC</t>
  </si>
  <si>
    <t>Фильтр PET для двигателя AS 30/42 (1 шт.)</t>
  </si>
  <si>
    <t>4058546028602</t>
  </si>
  <si>
    <t>PTFEFLATFILTER</t>
  </si>
  <si>
    <t>4932459687</t>
  </si>
  <si>
    <t>Фильтр PTFE плоский для AS 30/42 (1шт)</t>
  </si>
  <si>
    <t>PTFE FLAT FILTER  1PC</t>
  </si>
  <si>
    <t>Фильтр PTFE плоский для AS 30/42 (1 шт.)</t>
  </si>
  <si>
    <t>4058546028596</t>
  </si>
  <si>
    <t>RSE1400P5A/MPAPERBAG</t>
  </si>
  <si>
    <t>4932373852</t>
  </si>
  <si>
    <t>Мешок для RSE1400 25л. (5шт)</t>
  </si>
  <si>
    <t>RSE1400 P5 A/M PAPER BAG</t>
  </si>
  <si>
    <t>Мешок для RSE1400 25л. (5 шт.)</t>
  </si>
  <si>
    <t>4002395352821</t>
  </si>
  <si>
    <t>UNIV.REDUCTIONPCS/WDCP1A/M</t>
  </si>
  <si>
    <t>4932369282</t>
  </si>
  <si>
    <t>Универсальный сужающий рукав</t>
  </si>
  <si>
    <t>UNIV.REDUCTION PCS/WDC P1 A/M</t>
  </si>
  <si>
    <t>https://ru.milwaukeetool.eu/ru-ru/8960;-50-mm-to-8960;-35-mm-reduction-sleeve/</t>
  </si>
  <si>
    <t>4002395338412</t>
  </si>
  <si>
    <t>IT</t>
  </si>
  <si>
    <t>WetFilter</t>
  </si>
  <si>
    <t>4932478802</t>
  </si>
  <si>
    <t>Фильтр для пылесоса для воды</t>
  </si>
  <si>
    <t>Wet Filter Universal replacement</t>
  </si>
  <si>
    <t>4058546360849</t>
  </si>
  <si>
    <t>RCO</t>
  </si>
  <si>
    <t>4932479620</t>
  </si>
  <si>
    <t>Пульт дистанционного управления RCO</t>
  </si>
  <si>
    <t xml:space="preserve">Remote Controller </t>
  </si>
  <si>
    <t>4058546374143</t>
  </si>
  <si>
    <t>RCS</t>
  </si>
  <si>
    <t>4932478965</t>
  </si>
  <si>
    <t>Розетка с пультом дистанционного управления</t>
  </si>
  <si>
    <t>Remote Control Socket</t>
  </si>
  <si>
    <t>4058546362478</t>
  </si>
  <si>
    <t>GR1400</t>
  </si>
  <si>
    <t>4932479066</t>
  </si>
  <si>
    <t>Направляющая GR1400</t>
  </si>
  <si>
    <t>Guide Rail</t>
  </si>
  <si>
    <t>4058546368609</t>
  </si>
  <si>
    <t>PSA-1</t>
  </si>
  <si>
    <t>4932479068</t>
  </si>
  <si>
    <t>Зажимы для направляющей</t>
  </si>
  <si>
    <t>Guide Rail Clamps</t>
  </si>
  <si>
    <t>4058546368623</t>
  </si>
  <si>
    <t>PSA-2</t>
  </si>
  <si>
    <t>4932479069</t>
  </si>
  <si>
    <t>Коннектор для направляющей</t>
  </si>
  <si>
    <t>Guide Rail Connector</t>
  </si>
  <si>
    <t>4058546368630</t>
  </si>
  <si>
    <t>PSA-3</t>
  </si>
  <si>
    <t>4932479070</t>
  </si>
  <si>
    <t>Противоскольная лента для направляющей</t>
  </si>
  <si>
    <t>Splinter Strip</t>
  </si>
  <si>
    <t>4058546368647</t>
  </si>
  <si>
    <t>PSA-4</t>
  </si>
  <si>
    <t>4932479071</t>
  </si>
  <si>
    <t>Сумка для направляющей</t>
  </si>
  <si>
    <t>Guide Rail Bag</t>
  </si>
  <si>
    <t>4058546368654</t>
  </si>
  <si>
    <t>PSA-5</t>
  </si>
  <si>
    <t>4932479072</t>
  </si>
  <si>
    <t>Верхняя лента для направляющей</t>
  </si>
  <si>
    <t>Low Friction Strip</t>
  </si>
  <si>
    <t>4058546368661</t>
  </si>
  <si>
    <t>RIPFENCEKIT</t>
  </si>
  <si>
    <t>49224146</t>
  </si>
  <si>
    <t>Боковой упор для SCS 65Q</t>
  </si>
  <si>
    <t>FENCE               RIP FENCE KIT</t>
  </si>
  <si>
    <t>https://ru.milwaukeetool.eu/ru-ru/parallel-guide-fence/</t>
  </si>
  <si>
    <t>045242181896</t>
  </si>
  <si>
    <t>SPC-1</t>
  </si>
  <si>
    <t>4932478816</t>
  </si>
  <si>
    <t>Трубный зажим для сабельной пилы SPC-1</t>
  </si>
  <si>
    <t>Sawzall Pipe Clamp</t>
  </si>
  <si>
    <t>https://ru.milwaukeetool.eu/ru-ru/sawzall-pipe-clamp/</t>
  </si>
  <si>
    <t>4058546360986</t>
  </si>
  <si>
    <t>PCSSW</t>
  </si>
  <si>
    <t>4932479243</t>
  </si>
  <si>
    <t>Лезвия для трубореза по нержавеющей стали</t>
  </si>
  <si>
    <t>Pipe Cutter Stainless Steel Wheels 2pc</t>
  </si>
  <si>
    <t>4058546370374</t>
  </si>
  <si>
    <t>BANDSAWCOVERLARGE</t>
  </si>
  <si>
    <t>4932471459</t>
  </si>
  <si>
    <t>Защитный кожух пилы M18 CBS125</t>
  </si>
  <si>
    <t>Band saw cover M18 CBS125</t>
  </si>
  <si>
    <t>https://ru.milwaukeetool.eu/ru-ru/кожухи-для-ленточных-пил/</t>
  </si>
  <si>
    <t>4058546290870</t>
  </si>
  <si>
    <t>BANDSAWCOVERM</t>
  </si>
  <si>
    <t>4932472241</t>
  </si>
  <si>
    <t>Защитный кожух для ленточной пилы M18FBS85</t>
  </si>
  <si>
    <t>Band Saw Cover M18FBS85</t>
  </si>
  <si>
    <t>4058546326371</t>
  </si>
  <si>
    <t>BANDSAWCOVERSMALL</t>
  </si>
  <si>
    <t>4932471458</t>
  </si>
  <si>
    <t>Защитный кожух пилы HD18 BS</t>
  </si>
  <si>
    <t>Band saw cover HD18 BS</t>
  </si>
  <si>
    <t>4058546290863</t>
  </si>
  <si>
    <t>JSPE90XGUIDESHOEJSSHOE-1PC</t>
  </si>
  <si>
    <t>4932430356</t>
  </si>
  <si>
    <t>Подошва для JSPE90X</t>
  </si>
  <si>
    <t>JSPE90X GUIDE SHOE JS SHOE  1PC</t>
  </si>
  <si>
    <t>https://ru.milwaukeetool.eu/ru-ru/опорная-платформа/</t>
  </si>
  <si>
    <t>4002395380176</t>
  </si>
  <si>
    <t>STEP,F(B)SPE-1PCGLIDINGSHOEXXX</t>
  </si>
  <si>
    <t>4932430834</t>
  </si>
  <si>
    <t>Пластиковая платформа для лобзика STEP,F(B)SPE</t>
  </si>
  <si>
    <t>STEP, F(B)SPE  1pc  GLIDING SHOE    XXX</t>
  </si>
  <si>
    <t>4002395384969</t>
  </si>
  <si>
    <t>SHEARBLADE</t>
  </si>
  <si>
    <t>48440150</t>
  </si>
  <si>
    <t>Центровой нож</t>
  </si>
  <si>
    <t>SHEAR BLADE</t>
  </si>
  <si>
    <t>https://ru.milwaukeetool.eu/ru-ru/cutting-table-blade-four-sided-blade/</t>
  </si>
  <si>
    <t>045242140701</t>
  </si>
  <si>
    <t>SHEARHEAD</t>
  </si>
  <si>
    <t>48080500</t>
  </si>
  <si>
    <t>Сменная голова ножниц SMC1,2 Q</t>
  </si>
  <si>
    <t>SHEAR HEAD</t>
  </si>
  <si>
    <t>https://ru.milwaukeetool.eu/ru-ru/replacement-shear-head-assembly/</t>
  </si>
  <si>
    <t>045242089253</t>
  </si>
  <si>
    <t>ROS125ESANDINGPADBASEPLATE</t>
  </si>
  <si>
    <t>4932430091</t>
  </si>
  <si>
    <t>Шлифовальная платформа для ROS 125мм 8отверстий</t>
  </si>
  <si>
    <t>ROS125E SANDING PAD BASE PLATE</t>
  </si>
  <si>
    <t>Шлифовальная подошва MILWAUKEE для ROS 125 E</t>
  </si>
  <si>
    <t>https://ru.milwaukeetool.eu/ru-ru/принадлежности-для-эксцентриковых-машин/</t>
  </si>
  <si>
    <t>4002395377527</t>
  </si>
  <si>
    <t>99_Абразивные материалы</t>
  </si>
  <si>
    <t>ROS150BASEPLATEBASEPLATEROS1501P</t>
  </si>
  <si>
    <t>4932430145</t>
  </si>
  <si>
    <t>Шлифовальная подошва Milwaukee для ROS150</t>
  </si>
  <si>
    <t>ROS150 BASE PLATE BASE PLATE ROS150 1P</t>
  </si>
  <si>
    <t>Шлифовальная подошва MILWAUKEE для ROS 150 E</t>
  </si>
  <si>
    <t>https://ru.milwaukeetool.eu/ru-ru/system-attachments-random-orbital-sanders/</t>
  </si>
  <si>
    <t>4002395378067</t>
  </si>
  <si>
    <t>125/150MMP1A/M</t>
  </si>
  <si>
    <t>4932346182</t>
  </si>
  <si>
    <t>Пылесборник (тканевый) для виброшлифмашин 125/150мм</t>
  </si>
  <si>
    <t>CHIP BAG (CLOTH)    125/150MM     P1 A/M</t>
  </si>
  <si>
    <t>Пылесборник (тканевый) для виброшлифмашин 125/150 мм</t>
  </si>
  <si>
    <t>4002395313273</t>
  </si>
  <si>
    <t>HBS(E)/BBS(E)P1A/M</t>
  </si>
  <si>
    <t>4932336597</t>
  </si>
  <si>
    <t>Пылесборник для HBS(E)/BBS(E)</t>
  </si>
  <si>
    <t>DUST BAG            HBS(E)/BBS(E) P1 A/M</t>
  </si>
  <si>
    <t>Пылесборник</t>
  </si>
  <si>
    <t>https://ru.milwaukeetool.eu/ru-ru/принадлежности-для-ленточных-шлифовальных-машин/</t>
  </si>
  <si>
    <t>4002395311026</t>
  </si>
  <si>
    <t>FNA-1</t>
  </si>
  <si>
    <t>4932471605</t>
  </si>
  <si>
    <t>Магазин удлиненный для гвоздезабивателя</t>
  </si>
  <si>
    <t>FNA-1 FRAMING NAILER EXTENDED MAGAZINE</t>
  </si>
  <si>
    <t>https://ru.milwaukeetool.eu/ru-ru/extended-magazine-for-m18-fuel-framing-nailer/</t>
  </si>
  <si>
    <t>4058546295042</t>
  </si>
  <si>
    <t>CGUN310MLCARRG12V</t>
  </si>
  <si>
    <t>48080900</t>
  </si>
  <si>
    <t>Каретка 310мм в сборе "М12"</t>
  </si>
  <si>
    <t>CARTRIDGE HOLDER    CGun 310ml carrg 12V</t>
  </si>
  <si>
    <t>Принадлежности для клеевых пистолетов: каретка 310мл в сборе (М12 PCG)</t>
  </si>
  <si>
    <t>https://ru.milwaukeetool.eu/ru-ru/310-ml-standard-carriage-accepts-all-standard-250-ml-and-310-ml-tubes-cartridges/</t>
  </si>
  <si>
    <t>045242286355</t>
  </si>
  <si>
    <t>PLROD310P1M</t>
  </si>
  <si>
    <t>4932352937</t>
  </si>
  <si>
    <t>Шток поршня для каретки 310мл. в сборе "C18"</t>
  </si>
  <si>
    <t>PLUNGER RODS CGUN PL ROD 310 P1M</t>
  </si>
  <si>
    <t>Принадлежности для клеевых пистолетов: шток поршня для каретки 310мл (C18 PCG)</t>
  </si>
  <si>
    <t>https://ru.milwaukeetool.eu/ru-ru/plunger-rod-assembly-for-310-ml-carriage-for-use-with-48080900-310-ml-standard-carriage/</t>
  </si>
  <si>
    <t>4002395375950</t>
  </si>
  <si>
    <t>PLROD310ML12VP1M</t>
  </si>
  <si>
    <t>4932430099</t>
  </si>
  <si>
    <t>Шток поршня в сборе для каретки 310мл "М12"</t>
  </si>
  <si>
    <t>PLUNGER RODS CGUN PL ROD 310ML 12V P1M</t>
  </si>
  <si>
    <t>4002395377602</t>
  </si>
  <si>
    <t>CGUN400MLALUMP1M</t>
  </si>
  <si>
    <t>4932352844</t>
  </si>
  <si>
    <t>Принадлежности для клеевых пистолетов: туба алюминиевая 400мл. "M12/С18"</t>
  </si>
  <si>
    <t>SET                 CGun 400ml alum P1M</t>
  </si>
  <si>
    <t>Принадлежности для клеевых пистолетов: туба алюминиевая 400мл (M12/C18)</t>
  </si>
  <si>
    <t>https://ru.milwaukeetool.eu/ru-ru/310-ml-aluminium-sausage-tube-barrel-accepts-standard-310-ml-8220;sausage-style-8221;-material-packs-and-380-ml-cartridges-requires-plunger-rod-49520660/</t>
  </si>
  <si>
    <t>4002395375028</t>
  </si>
  <si>
    <t>PLUNGERRODSCGUNPLROD400ML</t>
  </si>
  <si>
    <t>4932430100</t>
  </si>
  <si>
    <t>Шток поршня в сборе для тубы 400мм "М12"</t>
  </si>
  <si>
    <t>PLUNGER RODS CGUN PL ROD 600ML 12V P1M</t>
  </si>
  <si>
    <t>Принадлежности для клеевых пистолетов: шток поршня для тубы 400мл (M12 PCG)</t>
  </si>
  <si>
    <t>4002395377619</t>
  </si>
  <si>
    <t>SETCGUN400MLTRANSP1M</t>
  </si>
  <si>
    <t>4932352842</t>
  </si>
  <si>
    <t>Принадлежности для клеевых пистолетов: туба пластиковая, прозрачная 400мл. "М12/С18"</t>
  </si>
  <si>
    <t>SET CGUN 400ML TRANS P1M</t>
  </si>
  <si>
    <t>4002395375004</t>
  </si>
  <si>
    <t>PLUNGERRODSCGUNPLROD600ML12VP1M</t>
  </si>
  <si>
    <t>4932430101</t>
  </si>
  <si>
    <t>Шток поршня в сборе для тубы 600мм "М12"</t>
  </si>
  <si>
    <t>Принадлежности для клеевых пистолетов: шток поршня для тубы 600мл (M12 PCG)</t>
  </si>
  <si>
    <t>4002395377626</t>
  </si>
  <si>
    <t>SETCGUN600MLALUMP1M</t>
  </si>
  <si>
    <t>4932352845</t>
  </si>
  <si>
    <t>Принадлежности для клеевых пистолетов: туба алюминиевая 600мл. "M12/С18"</t>
  </si>
  <si>
    <t>SET CGUN 600ML ALUM P1M</t>
  </si>
  <si>
    <t>Принадлежности для клеевых пистолетов: туба алюминиевая 600мл (M12/C18)</t>
  </si>
  <si>
    <t>4002395375035</t>
  </si>
  <si>
    <t>SETCGUN600MLTRANSP1M</t>
  </si>
  <si>
    <t>4932352843</t>
  </si>
  <si>
    <t>Принадлежности для клеевых пистолетов: туба пластиковая, прозрачная 600мл. "М12/С18"</t>
  </si>
  <si>
    <t>SET CGUN 600ML TRANS P1M</t>
  </si>
  <si>
    <t>Принадлежности для клеевых пистолетов: туба пластиковая, прозрачная 600мл (М12/C18)</t>
  </si>
  <si>
    <t>4002395375011</t>
  </si>
  <si>
    <t>07_Прочие клеевые пистолеты</t>
  </si>
  <si>
    <t>310MLSAUSAGETUBEHOLDER</t>
  </si>
  <si>
    <t>48081085</t>
  </si>
  <si>
    <t>Держатель тюбика 310мл</t>
  </si>
  <si>
    <t>CARTRIDGE 310ML     Sausage tube holder</t>
  </si>
  <si>
    <t>Принадлежности для клеевых пистолетов: алюминиевый держатель тюбика 310мл (PCG14)</t>
  </si>
  <si>
    <t>045242089246</t>
  </si>
  <si>
    <t>CGUN310MLCARRGP1M</t>
  </si>
  <si>
    <t>48081076</t>
  </si>
  <si>
    <t>Принадлежности для клеевых пистолетов: стандартная каретка на тюбик 310мл в сборе "М18"</t>
  </si>
  <si>
    <t>CARTRIDGE HOLDER    CGun 310ml carrg P1M</t>
  </si>
  <si>
    <t>Принадлежности для клеевых пистолетов: каретка 310мл в сборе (C18 PCG)</t>
  </si>
  <si>
    <t>045242263127</t>
  </si>
  <si>
    <t>CGUNPLROD400P1M</t>
  </si>
  <si>
    <t>48091090</t>
  </si>
  <si>
    <t>Принадлежности для клеевых пистолетов Шток поршня 400мм</t>
  </si>
  <si>
    <t>PLUNGER RODS        CGun pl rod 400 P1M</t>
  </si>
  <si>
    <t>Принадлежности для клеевых пистолетов: шток поршня для тубы 400мл (C18 PCG)</t>
  </si>
  <si>
    <t>045242263158</t>
  </si>
  <si>
    <t>CGUNPLROD600P1M</t>
  </si>
  <si>
    <t>48091091</t>
  </si>
  <si>
    <t>Принадлежности для клеевых пистолетов Шток поршня 600мм</t>
  </si>
  <si>
    <t>PLUNGER RODS        CGun pl rod 600 P1M</t>
  </si>
  <si>
    <t>Принадлежности для клеевых пистолетов: шток поршня для тубы 600мл (C18 PCG)</t>
  </si>
  <si>
    <t>045242263165</t>
  </si>
  <si>
    <t>PISTON</t>
  </si>
  <si>
    <t>44700330</t>
  </si>
  <si>
    <t>Поршень для каретки в сборе</t>
  </si>
  <si>
    <t>https://ru.milwaukeetool.eu/ru-ru/piston-for-carriage-assemblies/</t>
  </si>
  <si>
    <t>045242260928</t>
  </si>
  <si>
    <t>44700375</t>
  </si>
  <si>
    <t>Принадлежности для клеевых пистолетов: поршень для держателя тюбика 400/800мм "М12/18"</t>
  </si>
  <si>
    <t>Принадлежности для клеевых пистолетов: поршень для держателя тюбика 400/800 мм (М12/C18)</t>
  </si>
  <si>
    <t>045242277438</t>
  </si>
  <si>
    <t>PLUNGERRODS</t>
  </si>
  <si>
    <t>49520600</t>
  </si>
  <si>
    <t>Шток поршня для тюбика 310мм</t>
  </si>
  <si>
    <t>PLUNGER RODS</t>
  </si>
  <si>
    <t>Принадлежности для клеевых пистолетов: шток поршня 340 мм (PCG 14).</t>
  </si>
  <si>
    <t>045242190201</t>
  </si>
  <si>
    <t>21_Стенды и верстаки</t>
  </si>
  <si>
    <t>01_Мачты</t>
  </si>
  <si>
    <t>MSL1000</t>
  </si>
  <si>
    <t>4933428970</t>
  </si>
  <si>
    <t>Станина для торцовочной пилы MSL 1000</t>
  </si>
  <si>
    <t>MSL1000 LEGSTAND FOR 216MM MITRE SAW XXX</t>
  </si>
  <si>
    <t>Высота 850 мм; длина платформы 1065мм-раздвигается до 2125мм; складывается до 1065 мм включая ролик; несущая способность 180кг; вес 17,0; картон</t>
  </si>
  <si>
    <t>https://ru.milwaukeetool.eu/ru-ru/станина-для-торцовочнои-пилы-с-расширением-до-2-м/</t>
  </si>
  <si>
    <t>4002395241729</t>
  </si>
  <si>
    <t>MSL2000</t>
  </si>
  <si>
    <t>4933459617</t>
  </si>
  <si>
    <t>Станина для торцовочной пилы MSL2000</t>
  </si>
  <si>
    <t>MSL2000 Miter Saw Legstand XXX</t>
  </si>
  <si>
    <t>Высота 860 мм; длина платформы 1093мм-раздвигается до 2542мм; складывается до 1093 мм включая ролик; несущая способность 227кг; вес 14,0; картон</t>
  </si>
  <si>
    <t>https://ru.milwaukeetool.eu/ru-ru/станина-для-торцовочнои-пилы-с-расширением-до-25-м/</t>
  </si>
  <si>
    <t>4058546027896</t>
  </si>
  <si>
    <t>MSL3000</t>
  </si>
  <si>
    <t>4933411565</t>
  </si>
  <si>
    <t>Станина для торцовочной пилы MSL 3000</t>
  </si>
  <si>
    <t>MSL3000        LEGSTAND        XXX</t>
  </si>
  <si>
    <t>Высота 810 мм; длина платформы 1100 мм-раздвигается до 3000 мм; складывается до 1200 мм включая ролик; несущая способность 250кг; вес 23,0; картон</t>
  </si>
  <si>
    <t>https://ru.milwaukeetool.eu/ru-ru/станина-для-торцовочнои-пилы-с-расширением-до-3-м/</t>
  </si>
  <si>
    <t>4002395236213</t>
  </si>
  <si>
    <t>MSUV280</t>
  </si>
  <si>
    <t>4933478992</t>
  </si>
  <si>
    <t>Подставка для торцовочной пилы MSUV280</t>
  </si>
  <si>
    <t>Miter Saw Legstand</t>
  </si>
  <si>
    <t>Вес (кг)	27; Воспринимаемая нагрузка (кг) 136; Высота (мм) 850; Длина (мм) 1320 Поставляется без кейса или сумки</t>
  </si>
  <si>
    <t>https://ru.milwaukeetool.eu/ru-ru/mitre-saw-stand-extendable-up-to-28-m/</t>
  </si>
  <si>
    <t>4058546362744</t>
  </si>
  <si>
    <t>TSS1000</t>
  </si>
  <si>
    <t>4933464227</t>
  </si>
  <si>
    <t>Станина для настольной пилы TSS 1000</t>
  </si>
  <si>
    <t>TSS1000 TABLE SAW STAND XXX</t>
  </si>
  <si>
    <t>Высота 559мм; длина платформы 578мм; несущая способность 82кг; вес 6,63; картон</t>
  </si>
  <si>
    <t>https://ru.milwaukeetool.eu/ru-ru/подставка-для-распиловочного-станка/</t>
  </si>
  <si>
    <t>4058546221720</t>
  </si>
  <si>
    <t>03_Сверлильные станки</t>
  </si>
  <si>
    <t>BRT</t>
  </si>
  <si>
    <t>4933459794</t>
  </si>
  <si>
    <t>Тележка для отбойного молотка BRT</t>
  </si>
  <si>
    <t>BRT BREAKER TROLLEY  XXX</t>
  </si>
  <si>
    <t>Грузоподъемность 100кг; вес 14,3</t>
  </si>
  <si>
    <t>https://ru.milwaukeetool.eu/ru-ru/тележка-для-отбоиных-молотков/brt/</t>
  </si>
  <si>
    <t>4058546029661</t>
  </si>
  <si>
    <t>04_Прочие стенды и верстаки</t>
  </si>
  <si>
    <t>MSLA1</t>
  </si>
  <si>
    <t>4932459712</t>
  </si>
  <si>
    <t>Станина для торцовочной пилы: полозья MSLA1</t>
  </si>
  <si>
    <t>MSLA1 LEGSTAND BRACKETS (2PCS) XXX</t>
  </si>
  <si>
    <t>Принадлежности для MSL 2000</t>
  </si>
  <si>
    <t>https://ru.milwaukeetool.eu/ru-ru/mitre-saw-legstand-brackets/</t>
  </si>
  <si>
    <t>4058546028848</t>
  </si>
  <si>
    <t>MSLA2</t>
  </si>
  <si>
    <t>4932459713</t>
  </si>
  <si>
    <t>Станина для торцовочной пилы: столешница MSLA2</t>
  </si>
  <si>
    <t>MSLA2 LEGSTAND WORK TABLE XXX</t>
  </si>
  <si>
    <t>https://ru.milwaukeetool.eu/ru-ru/work-table/</t>
  </si>
  <si>
    <t>4058546028855</t>
  </si>
  <si>
    <t>MSLA3</t>
  </si>
  <si>
    <t>4932459720</t>
  </si>
  <si>
    <t>Станина для торцовочной пилы: ремень для переноски MSLA3</t>
  </si>
  <si>
    <t>MSLA3 LEGSTAND CARRY STRAP XXX</t>
  </si>
  <si>
    <t>https://ru.milwaukeetool.eu/ru-ru/carry-strap/</t>
  </si>
  <si>
    <t>4058546028923</t>
  </si>
  <si>
    <t>HI-VIST</t>
  </si>
  <si>
    <t>4932478108</t>
  </si>
  <si>
    <t>Мишень (для лазерного нивелира) HI-VIST</t>
  </si>
  <si>
    <t>HI-VIS Target Plate</t>
  </si>
  <si>
    <t>https://ru.milwaukeetool.eu/ru-ru/мишень-с-высокои-видимостью-для-лазерного-нивелира/</t>
  </si>
  <si>
    <t>4058546340414</t>
  </si>
  <si>
    <t>LLD50</t>
  </si>
  <si>
    <t>4932478104</t>
  </si>
  <si>
    <t>Детектор лазера (для лазерного нивелира) LLD50</t>
  </si>
  <si>
    <t>Line Laser Detector</t>
  </si>
  <si>
    <t>https://ru.milwaukeetool.eu/ru-ru/детектор-для-линеиного-лазерного-нивелира/</t>
  </si>
  <si>
    <t>4058546340377</t>
  </si>
  <si>
    <t>LM360</t>
  </si>
  <si>
    <t>4932478105</t>
  </si>
  <si>
    <t>Настенный адатпер (для лазерного нивелира) LM360</t>
  </si>
  <si>
    <t>360 Laser Mount</t>
  </si>
  <si>
    <t>https://ru.milwaukeetool.eu/ru-ru/360-176;-настенныи-адаптер-для-лазерного-нивелира/</t>
  </si>
  <si>
    <t>4058546340384</t>
  </si>
  <si>
    <t>LRD100</t>
  </si>
  <si>
    <t>4932479555</t>
  </si>
  <si>
    <t>Детектор лазера для линейных и ротационнах нивелиров LRD100</t>
  </si>
  <si>
    <t>Line/Rotary Laser Detector, red/green</t>
  </si>
  <si>
    <t>https://ru.milwaukeetool.eu/ru-ru/line-rotary-laser-detector/</t>
  </si>
  <si>
    <t>4058546373498</t>
  </si>
  <si>
    <t>TRP120</t>
  </si>
  <si>
    <t>4932478959</t>
  </si>
  <si>
    <t>Штатив 1.2 м TRP120</t>
  </si>
  <si>
    <t>1,2 meter Tripod</t>
  </si>
  <si>
    <t>https://ru.milwaukeetool.eu/ru-ru/12-meter-compact-laser-tripod/</t>
  </si>
  <si>
    <t>4058546362416</t>
  </si>
  <si>
    <t>TRP180</t>
  </si>
  <si>
    <t>4932478106</t>
  </si>
  <si>
    <t>Штатив 1.8 м (для лазерного нивелира) TRP180</t>
  </si>
  <si>
    <t>1.8 meter Tripod</t>
  </si>
  <si>
    <t>https://ru.milwaukeetool.eu/ru-ru/штатив-для-лазерного-нивелира-18-м/</t>
  </si>
  <si>
    <t>4058546340391</t>
  </si>
  <si>
    <t>IN</t>
  </si>
  <si>
    <t>CLAMP</t>
  </si>
  <si>
    <t>49771005</t>
  </si>
  <si>
    <t>Зажимы типа "крокодил" для измерительных приборов</t>
  </si>
  <si>
    <t>https://ru.milwaukeetool.eu/ru-ru/электрические-зажимы-типа-крокодил/</t>
  </si>
  <si>
    <t>045242238972</t>
  </si>
  <si>
    <t>TESTER</t>
  </si>
  <si>
    <t>49771004</t>
  </si>
  <si>
    <t>Щупы для измерительных приборов</t>
  </si>
  <si>
    <t>https://ru.milwaukeetool.eu/ru-ru/электрика-системные-принадлежности/</t>
  </si>
  <si>
    <t>045242238965</t>
  </si>
  <si>
    <t>1MARTICULATINGCABLE</t>
  </si>
  <si>
    <t>48530155</t>
  </si>
  <si>
    <t>Кабель для инспекционной камеры поворотный 1м Articulating Cable</t>
  </si>
  <si>
    <t>EXTENSION 1m Articulating Cable1PC</t>
  </si>
  <si>
    <t>https://ru.milwaukeetool.eu/ru-ru/удлинительные-кабели/</t>
  </si>
  <si>
    <t>045242344215</t>
  </si>
  <si>
    <t>1MREPLACEMENTCABLECAMERA</t>
  </si>
  <si>
    <t>48530150</t>
  </si>
  <si>
    <t>Кабель для M12 ICAV3 инспекционной камеры 1м</t>
  </si>
  <si>
    <t>EXTENSION 1m Replacem.Cable Camera1PC</t>
  </si>
  <si>
    <t>045242344208</t>
  </si>
  <si>
    <t>3MREPLACEMENTCABLECAMERA</t>
  </si>
  <si>
    <t>48530151</t>
  </si>
  <si>
    <t>Кабель для M12 ICAV3 инспекционной камеры 3м</t>
  </si>
  <si>
    <t>EXTENSION 3m Replacem.Cable Camera1PC</t>
  </si>
  <si>
    <t>045242344222</t>
  </si>
  <si>
    <t>DCABLEEXT.90CMP1M</t>
  </si>
  <si>
    <t>48530141</t>
  </si>
  <si>
    <t>Удлинитель кабеля для инспекционной камеры С12AVD/AVA (90см)</t>
  </si>
  <si>
    <t>EXTENSION           DCable ext.90cm P1M</t>
  </si>
  <si>
    <t>045242216529</t>
  </si>
  <si>
    <t>MSPEC.90CMEXT.P1M</t>
  </si>
  <si>
    <t>48530110</t>
  </si>
  <si>
    <t>Удлинитель кабеля для инспекционной камеры С12IC (90см)</t>
  </si>
  <si>
    <t>EXTENSION           Mspec. 90cm ext. P1M</t>
  </si>
  <si>
    <t>Удлинитель кабеля для инспекционной камеры (90см)</t>
  </si>
  <si>
    <t>045242157747</t>
  </si>
  <si>
    <t>31_Принадлежности для пиления</t>
  </si>
  <si>
    <t>03_Циркулярные пилы</t>
  </si>
  <si>
    <t>DUSTKITMSAW-1PC</t>
  </si>
  <si>
    <t>4932430005</t>
  </si>
  <si>
    <t>Комплект шлангов для торцовочной пилы DEK 26</t>
  </si>
  <si>
    <t>DUST EXTR.CONNECTOR DUST KIT M SAW  1PC</t>
  </si>
  <si>
    <t>https://ru.milwaukeetool.eu/ru-ru/dek26-система-пылеудаления-для-торцовочнои-пилы-ms216/</t>
  </si>
  <si>
    <t>4002395376667</t>
  </si>
  <si>
    <t>38_Оборудование для хранения</t>
  </si>
  <si>
    <t>01_Кейсы и сумки</t>
  </si>
  <si>
    <t>CONTRACTORBAGMILSIZEL(WITHOUTWHEELS)</t>
  </si>
  <si>
    <t>4931411254</t>
  </si>
  <si>
    <t>Сумка строителя (саквояж) размер L</t>
  </si>
  <si>
    <t>CONTRACTORBAG MIL SIZE L(WITHOUT WHEELS)</t>
  </si>
  <si>
    <t>Сумка-саквояж; размер L</t>
  </si>
  <si>
    <t>https://ru.milwaukeetool.eu/ru-ru/contractor-bag/contractor-bag/</t>
  </si>
  <si>
    <t>4002395899074</t>
  </si>
  <si>
    <t>CONTRACTORBAGMILSIZEM(WITHOUTWHEELS)</t>
  </si>
  <si>
    <t>4931411958</t>
  </si>
  <si>
    <t>Сумка строителя (саквояж) размер М</t>
  </si>
  <si>
    <t>CONTRACTORBAG MIL SIZE M(WITHOUT WHEELS)</t>
  </si>
  <si>
    <t>Сумка-саквояж; размер М</t>
  </si>
  <si>
    <t>4002395899098</t>
  </si>
  <si>
    <t>FUELWHEELBAGSIZEXL</t>
  </si>
  <si>
    <t>4933459429</t>
  </si>
  <si>
    <t>Сумка строителя (с колесиками) размер XL с надписью FUEL</t>
  </si>
  <si>
    <t>FUEL WHEEL BAG SIZE XL   XXX</t>
  </si>
  <si>
    <t>Сумка размер XL с надписью FUEL с колесиками</t>
  </si>
  <si>
    <t>https://ru.milwaukeetool.eu/ru-ru/fuel-wheel-bag/fuel-wheel-bag/</t>
  </si>
  <si>
    <t>4058546010904</t>
  </si>
  <si>
    <t>STANDLIGHTBASICBAG</t>
  </si>
  <si>
    <t>4933459195</t>
  </si>
  <si>
    <t>Сумка для мачты освещения</t>
  </si>
  <si>
    <t>STAND LIGHT BASIC BAG XXX</t>
  </si>
  <si>
    <t>Сумка для М18SAL; М18HSAL</t>
  </si>
  <si>
    <t>https://ru.milwaukeetool.eu/ru-ru/сумка-для-мачты-освещения/stand-light-bag/</t>
  </si>
  <si>
    <t>4002395289905</t>
  </si>
  <si>
    <t>FPXPH16I-14</t>
  </si>
  <si>
    <t>4932472151</t>
  </si>
  <si>
    <t>Насадкадля расширителя труб (16мм, 6 и 10 бар) FPXPH16I-14</t>
  </si>
  <si>
    <t>16mm Expander Head for 6&amp;10Bar</t>
  </si>
  <si>
    <t>4058546325473</t>
  </si>
  <si>
    <t>FPXPH20I-1406</t>
  </si>
  <si>
    <t>4932472152</t>
  </si>
  <si>
    <t>Насадкадля расширителя труб (20мм, 6 бар) FPXPH20I-1406</t>
  </si>
  <si>
    <t>20mm Expander Head for 6 Bar</t>
  </si>
  <si>
    <t>4058546325480</t>
  </si>
  <si>
    <t>FPXPH20I-1410</t>
  </si>
  <si>
    <t>4932472153</t>
  </si>
  <si>
    <t>Насадкадля расширителя труб (20мм, 10 бар) FPXPH20I-1410</t>
  </si>
  <si>
    <t>20mm Expander Head for 10 Bar</t>
  </si>
  <si>
    <t>4058546325497</t>
  </si>
  <si>
    <t>FPXPH25I-1406</t>
  </si>
  <si>
    <t>4932472271</t>
  </si>
  <si>
    <t>Насадкадля расширителя труб (25мм, 6 бар) FPXPH25I-1406</t>
  </si>
  <si>
    <t>25mm Expander Head for 6 Bar</t>
  </si>
  <si>
    <t>4058546339173</t>
  </si>
  <si>
    <t>FPXPH25I-1410</t>
  </si>
  <si>
    <t>4932472272</t>
  </si>
  <si>
    <t>Насадкадля расширителя труб (25мм, 10 бар) FPXPH25I-1410</t>
  </si>
  <si>
    <t>25mm Expander Head for 10 Bar</t>
  </si>
  <si>
    <t>4058546339180</t>
  </si>
  <si>
    <t>FPXPH32I-1406</t>
  </si>
  <si>
    <t>4932472273</t>
  </si>
  <si>
    <t>Насадкадля расширителя труб (32мм, 6 бар) FPXPH32I-1406</t>
  </si>
  <si>
    <t>32mm Expander Head for 6 Bar</t>
  </si>
  <si>
    <t>4058546339197</t>
  </si>
  <si>
    <t>FPXPH9.9I-14</t>
  </si>
  <si>
    <t>4932472150</t>
  </si>
  <si>
    <t>Насадкадля расширителя труб (9.9мм, 6 и 10 бар) FPXPH9.9I-14</t>
  </si>
  <si>
    <t>9.9mm Expander Head for 6&amp;10Bar</t>
  </si>
  <si>
    <t>4058546325466</t>
  </si>
  <si>
    <t>HEADPXPH12I-14EX.H</t>
  </si>
  <si>
    <t>4932352716</t>
  </si>
  <si>
    <t>Насадка PXPH12I-14 Eх. Н</t>
  </si>
  <si>
    <t>HEAD                PXPH12I14EX. H P1M</t>
  </si>
  <si>
    <t>https://ru.milwaukeetool.eu/ru-ru/расширительная-головка/</t>
  </si>
  <si>
    <t>4002395373741</t>
  </si>
  <si>
    <t>HEADPXPH16I-1406EX.H</t>
  </si>
  <si>
    <t>4932430103</t>
  </si>
  <si>
    <t>Насадка PXPH 16I-1406 Exp H</t>
  </si>
  <si>
    <t>HEAD                 PXPH 16I1406 Exp H</t>
  </si>
  <si>
    <t>4002395377640</t>
  </si>
  <si>
    <t>HEADPXPH9.9-144/8EXP.</t>
  </si>
  <si>
    <t>4932430102</t>
  </si>
  <si>
    <t>Насадка PXPH 9.9-144/8 Exp H</t>
  </si>
  <si>
    <t>HEAD                PXPH 9.9144/8 Exp.</t>
  </si>
  <si>
    <t>4002395377633</t>
  </si>
  <si>
    <t>HEADPXPH15N-14EX.H</t>
  </si>
  <si>
    <t>4932352727</t>
  </si>
  <si>
    <t>Насадка PXPH15N-14 Ex. H</t>
  </si>
  <si>
    <t>HEAD                PXPH15N14 Ex. H P1M</t>
  </si>
  <si>
    <t>4002395373857</t>
  </si>
  <si>
    <t>HEADPXPH16I-14EX.H</t>
  </si>
  <si>
    <t>4932352717</t>
  </si>
  <si>
    <t>Насадка PXPH16I-14 Ex. H</t>
  </si>
  <si>
    <t>HEAD                PXPH16I14 Ex. H P1M</t>
  </si>
  <si>
    <t>4002395373758</t>
  </si>
  <si>
    <t>HEADPXPH20I-1406EX.H</t>
  </si>
  <si>
    <t>4932352718</t>
  </si>
  <si>
    <t>Насадка PXPH20I-1406 Ex.H</t>
  </si>
  <si>
    <t>HEAD                PXPH20I1406 Ex.HP1M</t>
  </si>
  <si>
    <t>4002395373765</t>
  </si>
  <si>
    <t>HEADPXPH20I-1410EX.H</t>
  </si>
  <si>
    <t>4932352719</t>
  </si>
  <si>
    <t>Насадка PXPH20I-1410 Ex. H</t>
  </si>
  <si>
    <t>HEAD                PXPH20I1410 Ex.HP1M</t>
  </si>
  <si>
    <t>4002395373772</t>
  </si>
  <si>
    <t>HEADPXPH25I-1406EX.H</t>
  </si>
  <si>
    <t>4932352720</t>
  </si>
  <si>
    <t>Насадка PXPH25I-1406 Ex. H</t>
  </si>
  <si>
    <t>HEAD                PXPH25I1406 Ex.HP1M</t>
  </si>
  <si>
    <t>4002395373789</t>
  </si>
  <si>
    <t>HEADPXPH25I-1410EX.H</t>
  </si>
  <si>
    <t>4932352721</t>
  </si>
  <si>
    <t>Насадка PXPH25I-1410 Ex. H</t>
  </si>
  <si>
    <t>HEAD PXPH25I1410 EX.HP1M</t>
  </si>
  <si>
    <t>4002395373796</t>
  </si>
  <si>
    <t>HEADPXPH28N-14EX.H</t>
  </si>
  <si>
    <t>4932352730</t>
  </si>
  <si>
    <t>Насадка PXPH28N-14 Ex. H</t>
  </si>
  <si>
    <t>HEAD                PXPH28N14 Ex. H P1M</t>
  </si>
  <si>
    <t>4002395373888</t>
  </si>
  <si>
    <t>HEADPXPH32I-1406EX.H</t>
  </si>
  <si>
    <t>4932352723</t>
  </si>
  <si>
    <t>Насадка PXPH32I-1406 Ex. H</t>
  </si>
  <si>
    <t>HEAD                PXPH32I1406 Ex.HP1M</t>
  </si>
  <si>
    <t>4002395373819</t>
  </si>
  <si>
    <t>HEADPXPH32I-25EX.H</t>
  </si>
  <si>
    <t>4932352724</t>
  </si>
  <si>
    <t>Насадка PXPH32I-25 Ex. H</t>
  </si>
  <si>
    <t>HEAD                PXPH32I25 Ex. H P1M</t>
  </si>
  <si>
    <t>4002395373826</t>
  </si>
  <si>
    <t>HEADPXPH40I-2506EX.H</t>
  </si>
  <si>
    <t>4932352725</t>
  </si>
  <si>
    <t>Насадка PXPH40I-2506 Ex. H</t>
  </si>
  <si>
    <t>HEAD                PXPH40I2506 Ex.HP1M</t>
  </si>
  <si>
    <t>4002395373833</t>
  </si>
  <si>
    <t>HEADPXPH18N-14EX.H</t>
  </si>
  <si>
    <t>4932352728</t>
  </si>
  <si>
    <t>Насадка PXPH18N-14 Ex. H</t>
  </si>
  <si>
    <t>HEAD PXPH18N14 EX. H P1M</t>
  </si>
  <si>
    <t>4002395373864</t>
  </si>
  <si>
    <t>HEADPXPH22N-14EX.H</t>
  </si>
  <si>
    <t>4932352729</t>
  </si>
  <si>
    <t>Насадка PXPH22N -14 Ex.H</t>
  </si>
  <si>
    <t>HEAD PXPH22N 14 EX.H P1M</t>
  </si>
  <si>
    <t>4002395373871</t>
  </si>
  <si>
    <t>PXPH40I-5606/10</t>
  </si>
  <si>
    <t>4932451396</t>
  </si>
  <si>
    <t>Насадка PXPH40I-5606/10 DN40</t>
  </si>
  <si>
    <t>PXPH40I5606/10 Expanding Head DN401pc</t>
  </si>
  <si>
    <t>4002395160884</t>
  </si>
  <si>
    <t>PXPH50I-5606/10</t>
  </si>
  <si>
    <t>4932451397</t>
  </si>
  <si>
    <t>Насадка PXPH50I-5606/10 DN50</t>
  </si>
  <si>
    <t>PXPH50I5606/10 Expanding Head DN501pc</t>
  </si>
  <si>
    <t>4002395160891</t>
  </si>
  <si>
    <t>PXPH63I-5606/10</t>
  </si>
  <si>
    <t>4932451398</t>
  </si>
  <si>
    <t>Насадка PXPH63I-5606/10 DN63</t>
  </si>
  <si>
    <t>PXPH63I5606/10 Expanding Head DN631pc</t>
  </si>
  <si>
    <t>4002395158102</t>
  </si>
  <si>
    <t>PXPH75I-5606/10</t>
  </si>
  <si>
    <t>4932451399</t>
  </si>
  <si>
    <t>Насадка PXPH75I-5606/10 DN75</t>
  </si>
  <si>
    <t>PXPH75I5606/10 Expanding Head DN751pc</t>
  </si>
  <si>
    <t>4002395158119</t>
  </si>
  <si>
    <t>ArmoredCableJaw</t>
  </si>
  <si>
    <t>4932464867</t>
  </si>
  <si>
    <t>Клещи для M18 HCC для резки стального бронированного кабеля (SWA)</t>
  </si>
  <si>
    <t>SWA STEEL WIRE ARM.CABLE CUTT.JAW-M18HCC</t>
  </si>
  <si>
    <t>https://ru.milwaukeetool.eu/ru-ru/cable-cutter-jaws-and-blades-for-m18-hcc-onehcc/</t>
  </si>
  <si>
    <t>4058546228125</t>
  </si>
  <si>
    <t>BLADE-ACSR</t>
  </si>
  <si>
    <t>48440412</t>
  </si>
  <si>
    <t>Лезвие для кабелереза ACSR</t>
  </si>
  <si>
    <t>Blade ACSR1pc</t>
  </si>
  <si>
    <t>https://ru.milwaukeetool.eu/ru-ru/cable-cutter-blade/</t>
  </si>
  <si>
    <t>045242355235</t>
  </si>
  <si>
    <t>BLADECU/AL</t>
  </si>
  <si>
    <t>4932464498</t>
  </si>
  <si>
    <t>Матрица-нож для резки меди и алюминия</t>
  </si>
  <si>
    <t>Blade Cu/Al1pc</t>
  </si>
  <si>
    <t>https://ru.milwaukeetool.eu/ru-ru/клещи-для-резки-кабеля-совместимые-с-m18-hcct/</t>
  </si>
  <si>
    <t>4058546224431</t>
  </si>
  <si>
    <t>CRIMPERJAW+BLADECU/AL</t>
  </si>
  <si>
    <t>4932464497</t>
  </si>
  <si>
    <t>Обжимные клещи + Матрица-нож для резки меди и алюминия</t>
  </si>
  <si>
    <t>Crimper Jaw + Blade Cu/Al 1PC</t>
  </si>
  <si>
    <t>4058546224424</t>
  </si>
  <si>
    <t>EHSGUYWIREBLADE-M18HCC</t>
  </si>
  <si>
    <t>48442777</t>
  </si>
  <si>
    <t xml:space="preserve">Принадлежности для кабелереза Лезвие для стальных тросов </t>
  </si>
  <si>
    <t>EHS Guy Wire Blade  M18 HCC1PC</t>
  </si>
  <si>
    <t>045242505456</t>
  </si>
  <si>
    <t>EHSGUYWIRECUTTINGJAW-M18HCC</t>
  </si>
  <si>
    <t>49162777</t>
  </si>
  <si>
    <t>Принадлежности для кабелереза Клещи + Лезвие для стальных тросов</t>
  </si>
  <si>
    <t>EHS Guy Wire Cutting Jaw  M18 HCC1PC</t>
  </si>
  <si>
    <t>045242505449</t>
  </si>
  <si>
    <t>FSWF.STRAND.WIRECUTTINGBLADE-M18HCC</t>
  </si>
  <si>
    <t>48442778</t>
  </si>
  <si>
    <t>Сменные лезвия для резки многожильного кабеля (FSW) для M18HCC</t>
  </si>
  <si>
    <t>FSW F.STRAND.WIRE CUTTING BLADEM18HCC</t>
  </si>
  <si>
    <t>045242505739</t>
  </si>
  <si>
    <t>FSWF.STRAND.WIRECUTTINGJAW-M18HCC</t>
  </si>
  <si>
    <t>49162778</t>
  </si>
  <si>
    <t>Клещи для резки многожильного кабеля (FSW) для M18HCC</t>
  </si>
  <si>
    <t>FSW F.STRAND.WIRE CUTTING JAWM18HCC</t>
  </si>
  <si>
    <t>045242505722</t>
  </si>
  <si>
    <t>JAW+BLADEACSR</t>
  </si>
  <si>
    <t>49162773</t>
  </si>
  <si>
    <t>Клещи + Лезвие для кабелереза ACSR</t>
  </si>
  <si>
    <t>Jaw + Blade ACSR  1pc</t>
  </si>
  <si>
    <t>045242350070</t>
  </si>
  <si>
    <t>JAW+BLADECU/AL</t>
  </si>
  <si>
    <t>4932430839</t>
  </si>
  <si>
    <t>Принадлежности для кабелереза Клещи + Лезвие Cu/Al</t>
  </si>
  <si>
    <t>Jaw + Blade Cu/Al 1pc</t>
  </si>
  <si>
    <t>4002395385010</t>
  </si>
  <si>
    <t>M18HCC45</t>
  </si>
  <si>
    <t>49162775</t>
  </si>
  <si>
    <t xml:space="preserve">Набор ножей для подземного кабелереза ACSR M18HCC45    </t>
  </si>
  <si>
    <t>ACSR Blade M18HCC45 1PC</t>
  </si>
  <si>
    <t xml:space="preserve">Набор ножей для подземного кабелереза ACSR M18HCC45 </t>
  </si>
  <si>
    <t>https://ru.milwaukeetool.eu/ru-ru/сменные-лезвия-для-кабелереза-m18-hcc45/</t>
  </si>
  <si>
    <t>045242486632</t>
  </si>
  <si>
    <t>M18HCC75</t>
  </si>
  <si>
    <t>49162774</t>
  </si>
  <si>
    <t>Набор ножей для подземного кабелереза M18HCC75</t>
  </si>
  <si>
    <t>Underg. Cutter  Blade M18HCC75 1PC</t>
  </si>
  <si>
    <t>https://ru.milwaukeetool.eu/ru-ru/сменные-лезвия-для-кабелереза-m18-hcc75/</t>
  </si>
  <si>
    <t>045242486663</t>
  </si>
  <si>
    <t>AEH13CU120</t>
  </si>
  <si>
    <t>4932459521</t>
  </si>
  <si>
    <t>Матрица AEH13 Cu120</t>
  </si>
  <si>
    <t>Crimp Die AEH13 Cu 1201pc</t>
  </si>
  <si>
    <t>4058546026936</t>
  </si>
  <si>
    <t>AEH13CU150</t>
  </si>
  <si>
    <t>4932459522</t>
  </si>
  <si>
    <t>Матрица AEH13 Cu150</t>
  </si>
  <si>
    <t>Crimp Die AEH13 Cu 1501pc</t>
  </si>
  <si>
    <t>4058546026943</t>
  </si>
  <si>
    <t>AEH13CU16</t>
  </si>
  <si>
    <t>4932459515</t>
  </si>
  <si>
    <t>Матрица AEH13 Cu16</t>
  </si>
  <si>
    <t>Crimp Die AEH13 Cu 161pc</t>
  </si>
  <si>
    <t>4058546026875</t>
  </si>
  <si>
    <t>AEH13CU185</t>
  </si>
  <si>
    <t>4932459523</t>
  </si>
  <si>
    <t>Матрица AEH13 Cu185</t>
  </si>
  <si>
    <t>Crimp Die AEH13 Cu 1851pc</t>
  </si>
  <si>
    <t>4058546026950</t>
  </si>
  <si>
    <t>AEH13CU240</t>
  </si>
  <si>
    <t>4932459524</t>
  </si>
  <si>
    <t>Матрица AEH13 Cu240</t>
  </si>
  <si>
    <t>Crimp Die AEH13 Cu 2401pc</t>
  </si>
  <si>
    <t>4058546026967</t>
  </si>
  <si>
    <t>AEH13CU25</t>
  </si>
  <si>
    <t>4932459516</t>
  </si>
  <si>
    <t>Матрица AEH13 Cu25</t>
  </si>
  <si>
    <t>Crimp Die AEH13 Cu 251pc</t>
  </si>
  <si>
    <t>4058546026882</t>
  </si>
  <si>
    <t>AEH13CU35</t>
  </si>
  <si>
    <t>4932459517</t>
  </si>
  <si>
    <t>Матрица AEH13 Cu35</t>
  </si>
  <si>
    <t>Crimp Die AEH13 Cu 351pc</t>
  </si>
  <si>
    <t>4058546026899</t>
  </si>
  <si>
    <t>AEH13CU50</t>
  </si>
  <si>
    <t>4932459518</t>
  </si>
  <si>
    <t>Матрица AEH13 Cu50</t>
  </si>
  <si>
    <t>Crimp Die AEH13 Cu 501pc</t>
  </si>
  <si>
    <t>4058546026905</t>
  </si>
  <si>
    <t>AEH13CU70</t>
  </si>
  <si>
    <t>4932459519</t>
  </si>
  <si>
    <t>Матрица AEH13 Cu70</t>
  </si>
  <si>
    <t>Crimp Die AEH13 Cu 701pc</t>
  </si>
  <si>
    <t>4058546026912</t>
  </si>
  <si>
    <t>AEH13CU95</t>
  </si>
  <si>
    <t>4932459520</t>
  </si>
  <si>
    <t>Матрица AEH13 Cu95</t>
  </si>
  <si>
    <t>Crimp Die AEH13 Cu 951pc</t>
  </si>
  <si>
    <t>4058546026929</t>
  </si>
  <si>
    <t>BOX12T</t>
  </si>
  <si>
    <t>4932464211</t>
  </si>
  <si>
    <t>Кейс для матриц обжимного инструмента</t>
  </si>
  <si>
    <t>CRIMP DIE BOX 12T 1PC</t>
  </si>
  <si>
    <t>https://ru.milwaukeetool.eu/ru-ru/кеис-для-матриц/</t>
  </si>
  <si>
    <t>4058546221560</t>
  </si>
  <si>
    <t>C13CU10</t>
  </si>
  <si>
    <t>4932459530</t>
  </si>
  <si>
    <t>Матрица C13 Cu10</t>
  </si>
  <si>
    <t>Crimp Die C13 Cu 101pc</t>
  </si>
  <si>
    <t>4058546027025</t>
  </si>
  <si>
    <t>C13CU10-35</t>
  </si>
  <si>
    <t>4932459531</t>
  </si>
  <si>
    <t>Матрица C13 Cu10-35</t>
  </si>
  <si>
    <t>Crimp Die C13 Cu 10351pc</t>
  </si>
  <si>
    <t>4058546027032</t>
  </si>
  <si>
    <t>C13CU16</t>
  </si>
  <si>
    <t>4932459525</t>
  </si>
  <si>
    <t>Матрица C13 Cu16</t>
  </si>
  <si>
    <t>Crimp Die C13 Cu 161pc</t>
  </si>
  <si>
    <t>4058546026974</t>
  </si>
  <si>
    <t>C13CU25</t>
  </si>
  <si>
    <t>4932459526</t>
  </si>
  <si>
    <t>Матрица C13 Cu25</t>
  </si>
  <si>
    <t>Crimp Die C13 Cu 251pc</t>
  </si>
  <si>
    <t>4058546026981</t>
  </si>
  <si>
    <t>C13CU25-50</t>
  </si>
  <si>
    <t>4932459532</t>
  </si>
  <si>
    <t>Матрица C13 Cu25-50</t>
  </si>
  <si>
    <t>Crimp Die C13 Cu 25501pc</t>
  </si>
  <si>
    <t>4058546027049</t>
  </si>
  <si>
    <t>C13CU35</t>
  </si>
  <si>
    <t>4932459527</t>
  </si>
  <si>
    <t>Матрица C13 Cu35</t>
  </si>
  <si>
    <t>Crimp Die C13 Cu 351pc</t>
  </si>
  <si>
    <t>4058546026998</t>
  </si>
  <si>
    <t>C13CU35-70</t>
  </si>
  <si>
    <t>4932459533</t>
  </si>
  <si>
    <t>Матрица C13 Cu35-70</t>
  </si>
  <si>
    <t>Crimp Die C13 Cu 35701pc</t>
  </si>
  <si>
    <t>4058546027056</t>
  </si>
  <si>
    <t>C13CU50</t>
  </si>
  <si>
    <t>4932459528</t>
  </si>
  <si>
    <t>Матрица C13 Cu50</t>
  </si>
  <si>
    <t>Crimp Die C13 Cu 501pc</t>
  </si>
  <si>
    <t>4058546027001</t>
  </si>
  <si>
    <t>C13CU70</t>
  </si>
  <si>
    <t>4932459529</t>
  </si>
  <si>
    <t>Матрица C13 Cu70</t>
  </si>
  <si>
    <t>Crimp Die C13 Cu 701pc</t>
  </si>
  <si>
    <t>4058546027018</t>
  </si>
  <si>
    <t>CRIMP/DIEBOX</t>
  </si>
  <si>
    <t>4932459339</t>
  </si>
  <si>
    <t>Кейс для системы Crimp/ Die</t>
  </si>
  <si>
    <t>Crimp/ Die Box 1pc</t>
  </si>
  <si>
    <t>4058546010003</t>
  </si>
  <si>
    <t>DIN13AL150</t>
  </si>
  <si>
    <t>4932459511</t>
  </si>
  <si>
    <t>Матрица DIN13 AL 150</t>
  </si>
  <si>
    <t>Crimp Die DIN13 AL 1501pc</t>
  </si>
  <si>
    <t>4058546026837</t>
  </si>
  <si>
    <t>DIN13AL16/25</t>
  </si>
  <si>
    <t>4932459506</t>
  </si>
  <si>
    <t>Матрица DIN13 AL 16/25</t>
  </si>
  <si>
    <t>Crimp Die DIN13 AL 16/251pc</t>
  </si>
  <si>
    <t>4058546026783</t>
  </si>
  <si>
    <t>DIN13AL185</t>
  </si>
  <si>
    <t>4932459512</t>
  </si>
  <si>
    <t>Матрица DIN13 AL 185</t>
  </si>
  <si>
    <t>Crimp Die DIN13 AL 1851pc</t>
  </si>
  <si>
    <t>4058546026844</t>
  </si>
  <si>
    <t>DIN13AL240</t>
  </si>
  <si>
    <t>4932459513</t>
  </si>
  <si>
    <t>Матрица DIN13 AL 240</t>
  </si>
  <si>
    <t>Crimp Die DIN13 AL 2401pc</t>
  </si>
  <si>
    <t>4058546026851</t>
  </si>
  <si>
    <t>DIN13AL300</t>
  </si>
  <si>
    <t>4932459514</t>
  </si>
  <si>
    <t>Матрица DIN13 AL 300</t>
  </si>
  <si>
    <t>Crimp Die DIN13 AL 3001pc</t>
  </si>
  <si>
    <t>4058546026868</t>
  </si>
  <si>
    <t>DIN13AL35</t>
  </si>
  <si>
    <t>4932459507</t>
  </si>
  <si>
    <t>Матрица DIN13 AL 35</t>
  </si>
  <si>
    <t>Crimp Die DIN13 AL 351pc</t>
  </si>
  <si>
    <t>4058546026790</t>
  </si>
  <si>
    <t>DIN13AL50</t>
  </si>
  <si>
    <t>4932459508</t>
  </si>
  <si>
    <t>Матрица DIN13 AL 50</t>
  </si>
  <si>
    <t>Crimp Die DIN13 AL 501pc</t>
  </si>
  <si>
    <t>4058546026806</t>
  </si>
  <si>
    <t>DIN13AL70</t>
  </si>
  <si>
    <t>4932459509</t>
  </si>
  <si>
    <t>Матрица DIN13 AL 70</t>
  </si>
  <si>
    <t>Crimp Die DIN13 AL 701pc</t>
  </si>
  <si>
    <t>4058546026813</t>
  </si>
  <si>
    <t>DIN13AL95/120</t>
  </si>
  <si>
    <t>4932459510</t>
  </si>
  <si>
    <t>Матрица DIN13 AL 95/120</t>
  </si>
  <si>
    <t>Crimp Die DIN13 AL 95/1201pc</t>
  </si>
  <si>
    <t>4058546026820</t>
  </si>
  <si>
    <t>DIN13ALDIESET</t>
  </si>
  <si>
    <t>4932472001</t>
  </si>
  <si>
    <t>Набор матриц для аллюминиевых наконечников DIN13 (16-300мм)</t>
  </si>
  <si>
    <t>DIN13 AL DIE SET Box incl. Dies 16300mm</t>
  </si>
  <si>
    <t>https://ru.milwaukeetool.eu/ru-ru/din13-al-crimping-die-kit-for-m18-hcct109-42/</t>
  </si>
  <si>
    <t>4058546323974</t>
  </si>
  <si>
    <t>DIN13CU120</t>
  </si>
  <si>
    <t>4932459471</t>
  </si>
  <si>
    <t>Матрица DIN13 Cu120</t>
  </si>
  <si>
    <t>Crimp Die DIN13 Cu 1201pc</t>
  </si>
  <si>
    <t>4058546011321</t>
  </si>
  <si>
    <t>DIN13CU150</t>
  </si>
  <si>
    <t>4932459472</t>
  </si>
  <si>
    <t>Матрица DIN13 Cu150</t>
  </si>
  <si>
    <t>Crimp Die DIN13 Cu 1501pc</t>
  </si>
  <si>
    <t>4058546011338</t>
  </si>
  <si>
    <t>DIN13CU16</t>
  </si>
  <si>
    <t>4932459465</t>
  </si>
  <si>
    <t>Матрица DIN13 Cu16</t>
  </si>
  <si>
    <t>Crimp Die DIN13 Cu 161pc</t>
  </si>
  <si>
    <t>4058546011260</t>
  </si>
  <si>
    <t>DIN13CU185</t>
  </si>
  <si>
    <t>4932459473</t>
  </si>
  <si>
    <t>Матрица DIN13 Cu185</t>
  </si>
  <si>
    <t>Crimp Die DIN13 Cu 1851pc</t>
  </si>
  <si>
    <t>4058546011345</t>
  </si>
  <si>
    <t>DIN13CU240</t>
  </si>
  <si>
    <t>4932459474</t>
  </si>
  <si>
    <t>Матрица DIN13 Cu240</t>
  </si>
  <si>
    <t>Crimp Die DIN13 Cu 2401pc</t>
  </si>
  <si>
    <t>4058546011352</t>
  </si>
  <si>
    <t>DIN13CU25</t>
  </si>
  <si>
    <t>4932459466</t>
  </si>
  <si>
    <t>Матрица DIN13 Cu25</t>
  </si>
  <si>
    <t>Crimp Die DIN13 Cu 251pc</t>
  </si>
  <si>
    <t>4058546011277</t>
  </si>
  <si>
    <t>DIN13CU300</t>
  </si>
  <si>
    <t>4932459475</t>
  </si>
  <si>
    <t>Матрица DIN13 Cu300</t>
  </si>
  <si>
    <t>Crimp Die DIN13 Cu 3001pc</t>
  </si>
  <si>
    <t>4058546011369</t>
  </si>
  <si>
    <t>DIN13CU35</t>
  </si>
  <si>
    <t>4932459467</t>
  </si>
  <si>
    <t>Матрица DIN13 Cu35</t>
  </si>
  <si>
    <t>Crimp Die DIN13 Cu 351pc</t>
  </si>
  <si>
    <t>4058546011284</t>
  </si>
  <si>
    <t>DIN13CU50</t>
  </si>
  <si>
    <t>4932459468</t>
  </si>
  <si>
    <t>Матрица DIN13 Cu50</t>
  </si>
  <si>
    <t>Crimp Die DIN13 Cu 501pc</t>
  </si>
  <si>
    <t>4058546011291</t>
  </si>
  <si>
    <t>DIN13CU70</t>
  </si>
  <si>
    <t>4932459469</t>
  </si>
  <si>
    <t>Матрица DIN13 Cu70</t>
  </si>
  <si>
    <t>Crimp Die DIN13 Cu 701pc</t>
  </si>
  <si>
    <t>4058546011307</t>
  </si>
  <si>
    <t>DIN13CU95</t>
  </si>
  <si>
    <t>4932459470</t>
  </si>
  <si>
    <t>Матрица DIN13 Cu95</t>
  </si>
  <si>
    <t>Crimp Die DIN13 Cu 951pc</t>
  </si>
  <si>
    <t>4058546011314</t>
  </si>
  <si>
    <t>DIN13CUDIESET</t>
  </si>
  <si>
    <t>4932472000</t>
  </si>
  <si>
    <t>Набор матриц для медных наконечников DIN13 (16-300мм)</t>
  </si>
  <si>
    <t>DIN13 CU DIE SET Box incl. Dies 16300mm</t>
  </si>
  <si>
    <t>https://ru.milwaukeetool.eu/ru-ru/din13-cu-crimping-die-kit-for-m18-hcct109-42/</t>
  </si>
  <si>
    <t>4058546323967</t>
  </si>
  <si>
    <t>DIN22AL150</t>
  </si>
  <si>
    <t>4932451776</t>
  </si>
  <si>
    <t>Матрица DIN22 AL 150</t>
  </si>
  <si>
    <t>Crimp Die DIN22 AL 1501PC</t>
  </si>
  <si>
    <t>https://ru.milwaukeetool.eu/ru-ru/матрица-din-aluminium/</t>
  </si>
  <si>
    <t>4002395279678</t>
  </si>
  <si>
    <t>DIN22AL16/25</t>
  </si>
  <si>
    <t>4932451771</t>
  </si>
  <si>
    <t>Матрица DIN22 AL 16/25</t>
  </si>
  <si>
    <t>Crimp Die DIN22 AL 16/251PC</t>
  </si>
  <si>
    <t>4002395279623</t>
  </si>
  <si>
    <t>DIN22AL185</t>
  </si>
  <si>
    <t>4932451777</t>
  </si>
  <si>
    <t>Матрица DIN22 AL 185</t>
  </si>
  <si>
    <t>Crimp Die DIN22 AL 1851PC</t>
  </si>
  <si>
    <t>4002395279685</t>
  </si>
  <si>
    <t>DIN22AL240</t>
  </si>
  <si>
    <t>4932451778</t>
  </si>
  <si>
    <t>Матрица DIN22 AL 240</t>
  </si>
  <si>
    <t>Crimp Die DIN22 AL 2401PC</t>
  </si>
  <si>
    <t>4002395279692</t>
  </si>
  <si>
    <t>DIN22AL300</t>
  </si>
  <si>
    <t>4932451779</t>
  </si>
  <si>
    <t>Матрица DIN22 AL 300</t>
  </si>
  <si>
    <t>Crimp Die DIN22 AL 3001PC</t>
  </si>
  <si>
    <t>4002395276905</t>
  </si>
  <si>
    <t>DIN22AL35</t>
  </si>
  <si>
    <t>4932451772</t>
  </si>
  <si>
    <t>Матрица DIN22 AL 35</t>
  </si>
  <si>
    <t>Crimp Die DIN22 AL 351PC</t>
  </si>
  <si>
    <t>4002395279630</t>
  </si>
  <si>
    <t>DIN22AL50</t>
  </si>
  <si>
    <t>4932451773</t>
  </si>
  <si>
    <t>Матрица DIN22 AL 50</t>
  </si>
  <si>
    <t>Crimp Die DIN22 AL 501PC</t>
  </si>
  <si>
    <t>Матрица для обжимного инструмента DIN22 AL 50</t>
  </si>
  <si>
    <t>4002395279647</t>
  </si>
  <si>
    <t>DIN22AL70</t>
  </si>
  <si>
    <t>4932451774</t>
  </si>
  <si>
    <t>Матрица DIN22 AL 70</t>
  </si>
  <si>
    <t>Crimp Die DIN22 AL 701PC</t>
  </si>
  <si>
    <t>Матрица для обжимного инструмента DIN22 AL70</t>
  </si>
  <si>
    <t>4002395279654</t>
  </si>
  <si>
    <t>DIN22AL95/120</t>
  </si>
  <si>
    <t>4932451775</t>
  </si>
  <si>
    <t>Матрица DIN22 AL 95/120</t>
  </si>
  <si>
    <t>Crimp Die DIN22 AL 95/1201PC</t>
  </si>
  <si>
    <t>Матрица для обжимного инструмента DIN22 AL 95/120</t>
  </si>
  <si>
    <t>4002395279661</t>
  </si>
  <si>
    <t>DIN22ALDIEKIT</t>
  </si>
  <si>
    <t>4932471998</t>
  </si>
  <si>
    <t>Набор матриц для аллюминиевых наконечников DIN22 (16-300мм)</t>
  </si>
  <si>
    <t>DIN22 AL DIE KIT Box incl. Dies 16300mm</t>
  </si>
  <si>
    <t>https://ru.milwaukeetool.eu/ru-ru/din22-al-crimping-die-kit-for-m18-hcct/</t>
  </si>
  <si>
    <t>4058546298975</t>
  </si>
  <si>
    <t>DIN22CU120</t>
  </si>
  <si>
    <t>4932451750</t>
  </si>
  <si>
    <t>Матрица DIN22 Cu 120</t>
  </si>
  <si>
    <t>Crimp Die DIN22 Cu 1201PC</t>
  </si>
  <si>
    <t>https://ru.milwaukeetool.eu/ru-ru/матрица-din-по-меди/</t>
  </si>
  <si>
    <t>4002395278213</t>
  </si>
  <si>
    <t>DIN22CU150</t>
  </si>
  <si>
    <t>4932451751</t>
  </si>
  <si>
    <t>Матрица DIN22 Cu 150</t>
  </si>
  <si>
    <t>Crimp Die DIN22 Cu 1501PC</t>
  </si>
  <si>
    <t>4002395278220</t>
  </si>
  <si>
    <t>DIN22CU16</t>
  </si>
  <si>
    <t>4932451744</t>
  </si>
  <si>
    <t>Матрица DIN22 Cu 16</t>
  </si>
  <si>
    <t>Crimp Die DIN22 Cu 161PC</t>
  </si>
  <si>
    <t>4002395277551</t>
  </si>
  <si>
    <t>DIN22CU185</t>
  </si>
  <si>
    <t>4932451752</t>
  </si>
  <si>
    <t>Матрица DIN22 Cu 185</t>
  </si>
  <si>
    <t>Crimp Die DIN22 Cu 1851PC</t>
  </si>
  <si>
    <t>4002395278237</t>
  </si>
  <si>
    <t>DIN22CU240</t>
  </si>
  <si>
    <t>4932451753</t>
  </si>
  <si>
    <t>Матрица DIN22 Cu 240</t>
  </si>
  <si>
    <t>Crimp Die DIN22 Cu 2401PC</t>
  </si>
  <si>
    <t>4002395278244</t>
  </si>
  <si>
    <t>DIN22CU25</t>
  </si>
  <si>
    <t>4932451745</t>
  </si>
  <si>
    <t>Матрица DIN22 Cu 25</t>
  </si>
  <si>
    <t>Crimp Die DIN22 Cu 251PC</t>
  </si>
  <si>
    <t>Матрица для обжимного инструмента DIN22 Cu 25</t>
  </si>
  <si>
    <t>4002395277568</t>
  </si>
  <si>
    <t>DIN22CU300</t>
  </si>
  <si>
    <t>4932451754</t>
  </si>
  <si>
    <t>Матрица DIN22 Cu 300</t>
  </si>
  <si>
    <t>Crimp Die DIN22 Cu 3001PC</t>
  </si>
  <si>
    <t>4002395278251</t>
  </si>
  <si>
    <t>DIN22CU35</t>
  </si>
  <si>
    <t>4932451746</t>
  </si>
  <si>
    <t>Матрица DIN22 Cu 35</t>
  </si>
  <si>
    <t>Crimp Die DIN22 Cu 351PC</t>
  </si>
  <si>
    <t>4002395277575</t>
  </si>
  <si>
    <t>DIN22CU50</t>
  </si>
  <si>
    <t>4932451747</t>
  </si>
  <si>
    <t>Матрица DIN22 Cu 50</t>
  </si>
  <si>
    <t>Crimp Die DIN22 Cu 501PC</t>
  </si>
  <si>
    <t>Матрица для обжимного инструмента DIN22 Cu 50</t>
  </si>
  <si>
    <t>4002395277582</t>
  </si>
  <si>
    <t>DIN22CU6</t>
  </si>
  <si>
    <t>4932464861</t>
  </si>
  <si>
    <t>Матрица DIN22 Cu 6</t>
  </si>
  <si>
    <t>CRIMP DIE DIN22 CU 6 1PC</t>
  </si>
  <si>
    <t>4058546228064</t>
  </si>
  <si>
    <t>DIN22CU70</t>
  </si>
  <si>
    <t>4932451748</t>
  </si>
  <si>
    <t>Матрица DIN22 Cu 70</t>
  </si>
  <si>
    <t>Crimp Die DIN22 Cu 701PC</t>
  </si>
  <si>
    <t>4002395277599</t>
  </si>
  <si>
    <t>DIN22CU95</t>
  </si>
  <si>
    <t>4932451749</t>
  </si>
  <si>
    <t>Матрица DIN22 Cu 95</t>
  </si>
  <si>
    <t>Crimp Die DIN22 Cu 951PC</t>
  </si>
  <si>
    <t>Матрица для обжимного инструмента DIN22 Cu 95</t>
  </si>
  <si>
    <t>4002395278206</t>
  </si>
  <si>
    <t>DIN22CUDIEKIT</t>
  </si>
  <si>
    <t>4932471997</t>
  </si>
  <si>
    <t>Набор матриц для медных наконечников DIN22 (16-300мм)</t>
  </si>
  <si>
    <t>DIN22 CU DIE KIT Box incl. Dies 16300mm</t>
  </si>
  <si>
    <t>https://ru.milwaukeetool.eu/ru-ru/din22-cu-crimping-die-kit-for-m18-hcct/</t>
  </si>
  <si>
    <t>4058546298968</t>
  </si>
  <si>
    <t>DP13CU2X50</t>
  </si>
  <si>
    <t>4932459537</t>
  </si>
  <si>
    <t>Матрица DP13 Cu2x50</t>
  </si>
  <si>
    <t>Crimp Die DP13 Cu 2x501pc</t>
  </si>
  <si>
    <t>4058546027094</t>
  </si>
  <si>
    <t>DP13CU2X70</t>
  </si>
  <si>
    <t>4932459538</t>
  </si>
  <si>
    <t>Матрица DP13 Cu2x70</t>
  </si>
  <si>
    <t>Crimp Die DP13 Cu 2x701pc</t>
  </si>
  <si>
    <t>4058546027100</t>
  </si>
  <si>
    <t>DP13CU2X95</t>
  </si>
  <si>
    <t>4932459539</t>
  </si>
  <si>
    <t>Матрица DP13 Cu2x95</t>
  </si>
  <si>
    <t>Crimp Die DP13 Cu 2x951pc</t>
  </si>
  <si>
    <t>4058546027117</t>
  </si>
  <si>
    <t>HAH13CU120</t>
  </si>
  <si>
    <t>4932459536</t>
  </si>
  <si>
    <t>Матрица HAH13 Cu120</t>
  </si>
  <si>
    <t>Crimp Die HAH13 Cu 1201pc</t>
  </si>
  <si>
    <t>4058546027087</t>
  </si>
  <si>
    <t>HAH13CU70</t>
  </si>
  <si>
    <t>4932459534</t>
  </si>
  <si>
    <t>Матрица HAH13 Cu70</t>
  </si>
  <si>
    <t>Crimp Die HAH13 Cu 701pc</t>
  </si>
  <si>
    <t>4058546027063</t>
  </si>
  <si>
    <t>HAH13CU95</t>
  </si>
  <si>
    <t>4932459535</t>
  </si>
  <si>
    <t>Матрица HAH13 Cu95</t>
  </si>
  <si>
    <t>Crimp Die HAH13 Cu 951pc</t>
  </si>
  <si>
    <t>4058546027070</t>
  </si>
  <si>
    <t>J12-M12</t>
  </si>
  <si>
    <t>4932430243</t>
  </si>
  <si>
    <t>Обжимные клещи J12-M12</t>
  </si>
  <si>
    <t>Jaw  J12M121pc</t>
  </si>
  <si>
    <t>https://ru.milwaukeetool.eu/ru-ru/обжимные-клещи/</t>
  </si>
  <si>
    <t>4002395379040</t>
  </si>
  <si>
    <t>J12-M15</t>
  </si>
  <si>
    <t>4932430245</t>
  </si>
  <si>
    <t>Обжимные клещи J12-M15</t>
  </si>
  <si>
    <t>Jaw J12M151pc</t>
  </si>
  <si>
    <t>4002395379064</t>
  </si>
  <si>
    <t>J12-M18</t>
  </si>
  <si>
    <t>4932430247</t>
  </si>
  <si>
    <t>Обжимные клещи J12-M18</t>
  </si>
  <si>
    <t>Jaw J12M181pc</t>
  </si>
  <si>
    <t>4002395379088</t>
  </si>
  <si>
    <t>J12-M22</t>
  </si>
  <si>
    <t>4932430249</t>
  </si>
  <si>
    <t>Обжимные клещи J12-M22</t>
  </si>
  <si>
    <t>Jaw J12M221pc</t>
  </si>
  <si>
    <t>4002395379101</t>
  </si>
  <si>
    <t>J12-M28</t>
  </si>
  <si>
    <t>4932430251</t>
  </si>
  <si>
    <t>Обжимные клещи J12-M28</t>
  </si>
  <si>
    <t>Jaw J12M281pc</t>
  </si>
  <si>
    <t>4002395379125</t>
  </si>
  <si>
    <t>J12-M35</t>
  </si>
  <si>
    <t>4932430253</t>
  </si>
  <si>
    <t>Обжимные клещи J12-M35</t>
  </si>
  <si>
    <t>Jaw J12M351pc</t>
  </si>
  <si>
    <t>4002395379149</t>
  </si>
  <si>
    <t>J12-TH14</t>
  </si>
  <si>
    <t>4932430274</t>
  </si>
  <si>
    <t>Обжимные клещи J12-TH14</t>
  </si>
  <si>
    <t>Jaw J12TH141pc</t>
  </si>
  <si>
    <t>4002395379354</t>
  </si>
  <si>
    <t>J12-TH16</t>
  </si>
  <si>
    <t>4932430276</t>
  </si>
  <si>
    <t>Обжимные клещи J12-TH16</t>
  </si>
  <si>
    <t>Jaw J12TH161pc</t>
  </si>
  <si>
    <t>4002395379378</t>
  </si>
  <si>
    <t>J12-TH18</t>
  </si>
  <si>
    <t>4932430278</t>
  </si>
  <si>
    <t>Обжимные клещи J12-TH18</t>
  </si>
  <si>
    <t>Jaw J12TH181pc</t>
  </si>
  <si>
    <t>4002395379392</t>
  </si>
  <si>
    <t>J12-TH20</t>
  </si>
  <si>
    <t>4932430280</t>
  </si>
  <si>
    <t>Обжимные клещи J12-TH20</t>
  </si>
  <si>
    <t>Jaw J12TH201pc</t>
  </si>
  <si>
    <t>4002395379415</t>
  </si>
  <si>
    <t>J12-TH25</t>
  </si>
  <si>
    <t>4932430282</t>
  </si>
  <si>
    <t>Обжимные клещи J12-TH25</t>
  </si>
  <si>
    <t>Jaw J12TH251pc</t>
  </si>
  <si>
    <t>4002395379439</t>
  </si>
  <si>
    <t>J12-TH26</t>
  </si>
  <si>
    <t>4932430283</t>
  </si>
  <si>
    <t>Обжимные клещи J12-TH26</t>
  </si>
  <si>
    <t>Jaw J12TH261pc</t>
  </si>
  <si>
    <t>4002395379446</t>
  </si>
  <si>
    <t>J12-TH32</t>
  </si>
  <si>
    <t>4932430285</t>
  </si>
  <si>
    <t>Обжимные клещи J12-TH32</t>
  </si>
  <si>
    <t>Jaw J12TH321pc</t>
  </si>
  <si>
    <t>4002395379460</t>
  </si>
  <si>
    <t>J12-TH40</t>
  </si>
  <si>
    <t>4932430287</t>
  </si>
  <si>
    <t>Обжимные клещи J12-TH40</t>
  </si>
  <si>
    <t>Jaw J12TH401pc</t>
  </si>
  <si>
    <t>4002395379484</t>
  </si>
  <si>
    <t>J12-U14</t>
  </si>
  <si>
    <t>4932430291</t>
  </si>
  <si>
    <t>Обжимные клещи J12-U14</t>
  </si>
  <si>
    <t>Jaw J12U141pc</t>
  </si>
  <si>
    <t>4002395379521</t>
  </si>
  <si>
    <t>J12-U16</t>
  </si>
  <si>
    <t>4932430293</t>
  </si>
  <si>
    <t>Обжимные клещи J12-U16</t>
  </si>
  <si>
    <t>Jaw J12U161pc</t>
  </si>
  <si>
    <t>4002395379545</t>
  </si>
  <si>
    <t>J12-U18</t>
  </si>
  <si>
    <t>4932430295</t>
  </si>
  <si>
    <t>Обжимные клещи J12-U18</t>
  </si>
  <si>
    <t>Jaw J12U181pc</t>
  </si>
  <si>
    <t>4002395379569</t>
  </si>
  <si>
    <t>J12-U20</t>
  </si>
  <si>
    <t>4932430297</t>
  </si>
  <si>
    <t>Обжимные клещи J12-U20</t>
  </si>
  <si>
    <t>Jaw J12U201pc</t>
  </si>
  <si>
    <t>4002395379583</t>
  </si>
  <si>
    <t>J12-U25</t>
  </si>
  <si>
    <t>4932430299</t>
  </si>
  <si>
    <t>Обжимные клещи J12-U25</t>
  </si>
  <si>
    <t>Jaw J12U251pc</t>
  </si>
  <si>
    <t>4002395379606</t>
  </si>
  <si>
    <t>J12-U32</t>
  </si>
  <si>
    <t>4932430301</t>
  </si>
  <si>
    <t>Обжимные клещи J12-U32</t>
  </si>
  <si>
    <t>Jaw J12U321pc</t>
  </si>
  <si>
    <t>4002395379620</t>
  </si>
  <si>
    <t>J12-U40</t>
  </si>
  <si>
    <t>4932430303</t>
  </si>
  <si>
    <t>Обжимные клещи J12-U40</t>
  </si>
  <si>
    <t>Jaw J12U401pc</t>
  </si>
  <si>
    <t>4002395379644</t>
  </si>
  <si>
    <t>J12-V12</t>
  </si>
  <si>
    <t>4932430260</t>
  </si>
  <si>
    <t>Обжимные клещи J12-V12</t>
  </si>
  <si>
    <t>Jaw J12V121pc</t>
  </si>
  <si>
    <t>4002395379217</t>
  </si>
  <si>
    <t>J12-V14</t>
  </si>
  <si>
    <t>4932451660</t>
  </si>
  <si>
    <t>Обжимные клещи J12-V14</t>
  </si>
  <si>
    <t>Jaw J12V141pc</t>
  </si>
  <si>
    <t>4002395273423</t>
  </si>
  <si>
    <t>J12-V15</t>
  </si>
  <si>
    <t>4932430262</t>
  </si>
  <si>
    <t>Обжимные клещи J12-V15</t>
  </si>
  <si>
    <t>Jaw J12V151pc</t>
  </si>
  <si>
    <t>4002395379231</t>
  </si>
  <si>
    <t>J12-V16</t>
  </si>
  <si>
    <t>4932451661</t>
  </si>
  <si>
    <t>Обжимные клещи J12-V16</t>
  </si>
  <si>
    <t>Jaw J12V161pc</t>
  </si>
  <si>
    <t>4002395273430</t>
  </si>
  <si>
    <t>J12-V18</t>
  </si>
  <si>
    <t>4932430264</t>
  </si>
  <si>
    <t>Обжимные клещи J12-V18</t>
  </si>
  <si>
    <t>Jaw J12V181pc</t>
  </si>
  <si>
    <t>4002395379255</t>
  </si>
  <si>
    <t>J12-V22</t>
  </si>
  <si>
    <t>4932430266</t>
  </si>
  <si>
    <t>Обжимные клещи J12-V22</t>
  </si>
  <si>
    <t>Jaw  J12V221pc</t>
  </si>
  <si>
    <t>4002395379279</t>
  </si>
  <si>
    <t>J12-V28</t>
  </si>
  <si>
    <t>4932430268</t>
  </si>
  <si>
    <t>Обжимные клещи J12-V28</t>
  </si>
  <si>
    <t>Jaw J12V281pc</t>
  </si>
  <si>
    <t>4002395379293</t>
  </si>
  <si>
    <t>J12-V35</t>
  </si>
  <si>
    <t>4932430270</t>
  </si>
  <si>
    <t>Обжимные клещи J12-V35</t>
  </si>
  <si>
    <t>Jaw J12V351pc</t>
  </si>
  <si>
    <t>4002395379316</t>
  </si>
  <si>
    <t>J18-M12</t>
  </si>
  <si>
    <t>4932430244</t>
  </si>
  <si>
    <t>Обжимные клещи J18-M12</t>
  </si>
  <si>
    <t>Jaw  J18M121pc</t>
  </si>
  <si>
    <t>4002395379057</t>
  </si>
  <si>
    <t>J18-M15</t>
  </si>
  <si>
    <t>4932430246</t>
  </si>
  <si>
    <t>Обжимные клещи J18-M15</t>
  </si>
  <si>
    <t>Jaw J18M151pc</t>
  </si>
  <si>
    <t>4002395379071</t>
  </si>
  <si>
    <t>J18-M18</t>
  </si>
  <si>
    <t>4932430248</t>
  </si>
  <si>
    <t>Обжимные клещи J18-M18</t>
  </si>
  <si>
    <t>Jaw J18M181pc</t>
  </si>
  <si>
    <t>4002395379095</t>
  </si>
  <si>
    <t>J18-M22</t>
  </si>
  <si>
    <t>4932430250</t>
  </si>
  <si>
    <t>Обжимные клещи J18-M22</t>
  </si>
  <si>
    <t>Jaw J18M221pc</t>
  </si>
  <si>
    <t>4002395379118</t>
  </si>
  <si>
    <t>J18-M28</t>
  </si>
  <si>
    <t>4932430252</t>
  </si>
  <si>
    <t>Обжимные клещи J18-M28</t>
  </si>
  <si>
    <t>Jaw J18M281pc</t>
  </si>
  <si>
    <t>4002395379132</t>
  </si>
  <si>
    <t>J18-M35</t>
  </si>
  <si>
    <t>4932430254</t>
  </si>
  <si>
    <t>Обжимные клещи J18-M35</t>
  </si>
  <si>
    <t>Jaw J18M351pc</t>
  </si>
  <si>
    <t>4002395379156</t>
  </si>
  <si>
    <t>J18-MP11/2"</t>
  </si>
  <si>
    <t>4932479446</t>
  </si>
  <si>
    <t>Клещи 1 1/2" для системы Mega Press J18-MP1 1/2"</t>
  </si>
  <si>
    <t>1 1/2" Ring Jaw for Mega Press System</t>
  </si>
  <si>
    <t>4058546372408</t>
  </si>
  <si>
    <t>J18-MP11/4"</t>
  </si>
  <si>
    <t>4932479445</t>
  </si>
  <si>
    <t>Клещи 1 1/4" для системы Mega Press J18-MP1 1/4"</t>
  </si>
  <si>
    <t>1 1/4" Ring Jaw for Mega Press System</t>
  </si>
  <si>
    <t>4058546372392</t>
  </si>
  <si>
    <t>J18-MP1"</t>
  </si>
  <si>
    <t>4932479444</t>
  </si>
  <si>
    <t>Клещи 1" для системы Mega Press J18-MP1"</t>
  </si>
  <si>
    <t>1" Press Jaw for Mega Press System</t>
  </si>
  <si>
    <t>4058546372385</t>
  </si>
  <si>
    <t>J18-MP1/2"</t>
  </si>
  <si>
    <t>4932479442</t>
  </si>
  <si>
    <t>Клещи 1/2" для системы Mega Press J18-MP1/2"</t>
  </si>
  <si>
    <t>1/2" Press Jaw for Mega Press System</t>
  </si>
  <si>
    <t>4058546372361</t>
  </si>
  <si>
    <t>J18-MP2"</t>
  </si>
  <si>
    <t>4932479447</t>
  </si>
  <si>
    <t>Клещи 2" для системы Mega Press J18-MP2"</t>
  </si>
  <si>
    <t>2" Ring Jaw for Mega Press System</t>
  </si>
  <si>
    <t>4058546372415</t>
  </si>
  <si>
    <t>J18-MP3/4"</t>
  </si>
  <si>
    <t>4932479443</t>
  </si>
  <si>
    <t>Клещи 3/4" для системы Mega Press J18-MP3/4"</t>
  </si>
  <si>
    <t>3/4" Press Jaw for Mega Press System</t>
  </si>
  <si>
    <t>4058546372378</t>
  </si>
  <si>
    <t>J18-TH14</t>
  </si>
  <si>
    <t>4932430275</t>
  </si>
  <si>
    <t>Обжимные клещи J18-TH14</t>
  </si>
  <si>
    <t>Jaw J18TH141pc</t>
  </si>
  <si>
    <t>4002395379361</t>
  </si>
  <si>
    <t>J18-TH16</t>
  </si>
  <si>
    <t>4932430277</t>
  </si>
  <si>
    <t>Обжимные клещи J18-TH16</t>
  </si>
  <si>
    <t>Jaw J18TH161pc</t>
  </si>
  <si>
    <t>4002395379385</t>
  </si>
  <si>
    <t>J18-TH18</t>
  </si>
  <si>
    <t>4932430279</t>
  </si>
  <si>
    <t>Обжимные клещи J18-TH18</t>
  </si>
  <si>
    <t>Jaw J18TH181pc</t>
  </si>
  <si>
    <t>4002395379408</t>
  </si>
  <si>
    <t>J18-TH20</t>
  </si>
  <si>
    <t>4932430281</t>
  </si>
  <si>
    <t>Обжимные клещи J18-TH20</t>
  </si>
  <si>
    <t>Jaw J18TH201pc</t>
  </si>
  <si>
    <t>4002395379422</t>
  </si>
  <si>
    <t>J18-TH25</t>
  </si>
  <si>
    <t>4932430355</t>
  </si>
  <si>
    <t>Обжимные клещи J18-TH25</t>
  </si>
  <si>
    <t>Jaw J18TH251PC</t>
  </si>
  <si>
    <t>4002395380169</t>
  </si>
  <si>
    <t>J18-TH26</t>
  </si>
  <si>
    <t>4932430284</t>
  </si>
  <si>
    <t>Обжимные клещи J18-TH26</t>
  </si>
  <si>
    <t>Jaw J18TH261pc</t>
  </si>
  <si>
    <t>4002395379453</t>
  </si>
  <si>
    <t>J18-TH32</t>
  </si>
  <si>
    <t>4932430286</t>
  </si>
  <si>
    <t>Обжимные клещи J18-TH32</t>
  </si>
  <si>
    <t>Jaw J18TH321pc</t>
  </si>
  <si>
    <t>4002395379477</t>
  </si>
  <si>
    <t>J18-U14</t>
  </si>
  <si>
    <t>4932430292</t>
  </si>
  <si>
    <t>Обжимные клещи J18-U14</t>
  </si>
  <si>
    <t>Jaw J18U141pc</t>
  </si>
  <si>
    <t>4002395379538</t>
  </si>
  <si>
    <t>J18-U16</t>
  </si>
  <si>
    <t>4932430294</t>
  </si>
  <si>
    <t>Обжимные клещи J18-U16</t>
  </si>
  <si>
    <t>Jaw J18U161pc</t>
  </si>
  <si>
    <t>4002395379552</t>
  </si>
  <si>
    <t>J18-U18</t>
  </si>
  <si>
    <t>4932430296</t>
  </si>
  <si>
    <t>Обжимные клещи J18-U18</t>
  </si>
  <si>
    <t>Jaw J18U181pc</t>
  </si>
  <si>
    <t>4002395379576</t>
  </si>
  <si>
    <t>J18-U20</t>
  </si>
  <si>
    <t>4932430298</t>
  </si>
  <si>
    <t>Обжимные клещи J18-U20</t>
  </si>
  <si>
    <t>Jaw J18U201pc</t>
  </si>
  <si>
    <t>4002395379590</t>
  </si>
  <si>
    <t>J18-U25</t>
  </si>
  <si>
    <t>4932430300</t>
  </si>
  <si>
    <t>Обжимные клещи J18-U25</t>
  </si>
  <si>
    <t>Jaw J18U251pc</t>
  </si>
  <si>
    <t>4002395379613</t>
  </si>
  <si>
    <t>J18-U32</t>
  </si>
  <si>
    <t>4932430302</t>
  </si>
  <si>
    <t>Обжимные клещи J18-U32</t>
  </si>
  <si>
    <t>Jaw J18U321pc</t>
  </si>
  <si>
    <t>4002395379637</t>
  </si>
  <si>
    <t>J18-V12</t>
  </si>
  <si>
    <t>4932430261</t>
  </si>
  <si>
    <t>Обжимные клещи J18-V12</t>
  </si>
  <si>
    <t>Jaw J18V121pc</t>
  </si>
  <si>
    <t>4002395379224</t>
  </si>
  <si>
    <t>J18-V15</t>
  </si>
  <si>
    <t>4932430263</t>
  </si>
  <si>
    <t>Обжимные клещи J18-V15</t>
  </si>
  <si>
    <t>Jaw J18V151pc</t>
  </si>
  <si>
    <t>4002395379248</t>
  </si>
  <si>
    <t>J18-V18</t>
  </si>
  <si>
    <t>4932430265</t>
  </si>
  <si>
    <t>Обжимные клещи J18-V18</t>
  </si>
  <si>
    <t>Jaw J18V181pc</t>
  </si>
  <si>
    <t>4002395379262</t>
  </si>
  <si>
    <t>J18-V22</t>
  </si>
  <si>
    <t>4932430267</t>
  </si>
  <si>
    <t>Обжимные клещи J18-V22</t>
  </si>
  <si>
    <t>Jaw J18V221pc</t>
  </si>
  <si>
    <t>4002395379286</t>
  </si>
  <si>
    <t>J18-V28</t>
  </si>
  <si>
    <t>4932430269</t>
  </si>
  <si>
    <t>Обжимные клещи J18-V28</t>
  </si>
  <si>
    <t>Jaw J18V281pc</t>
  </si>
  <si>
    <t>4002395379309</t>
  </si>
  <si>
    <t>J18-V35</t>
  </si>
  <si>
    <t>4932430271</t>
  </si>
  <si>
    <t>Обжимные клещи J18-V35</t>
  </si>
  <si>
    <t>Jaw J18V351pc</t>
  </si>
  <si>
    <t>4002395379323</t>
  </si>
  <si>
    <t>JAWJ12-ACZ12-1PC</t>
  </si>
  <si>
    <t>4932459388</t>
  </si>
  <si>
    <t>Обжимные клещи J12-ACz12</t>
  </si>
  <si>
    <t>JAW J12ACz 12  1PC</t>
  </si>
  <si>
    <t>4058546010492</t>
  </si>
  <si>
    <t>JAWJ12-ACZ16-1PC</t>
  </si>
  <si>
    <t>4932459389</t>
  </si>
  <si>
    <t>Обжимные клещи J12-ACz16</t>
  </si>
  <si>
    <t>JAW J12ACz 16  1PC</t>
  </si>
  <si>
    <t>4058546010508</t>
  </si>
  <si>
    <t>JAWJ12-ACZ20-1PC</t>
  </si>
  <si>
    <t>4932459390</t>
  </si>
  <si>
    <t>Обжимные клещи J12-ACz20</t>
  </si>
  <si>
    <t>JAW J12ACz 20  1PC</t>
  </si>
  <si>
    <t>4058546010515</t>
  </si>
  <si>
    <t>JAWJ12-ACZ25-1PC</t>
  </si>
  <si>
    <t>4932459391</t>
  </si>
  <si>
    <t>Обжимные клещи J12-ACz25</t>
  </si>
  <si>
    <t>JAW J12ACz 25  1PC</t>
  </si>
  <si>
    <t>4058546010522</t>
  </si>
  <si>
    <t>NF13CU120</t>
  </si>
  <si>
    <t>4932459459</t>
  </si>
  <si>
    <t>Матрица NF13 Cu120</t>
  </si>
  <si>
    <t>Crimp Die NF13 Cu 1201pc</t>
  </si>
  <si>
    <t>4058546011208</t>
  </si>
  <si>
    <t>NF13CU150</t>
  </si>
  <si>
    <t>4932459460</t>
  </si>
  <si>
    <t>Матрица NF13 Cu150</t>
  </si>
  <si>
    <t>Crimp Die NF13 Cu 1501pc</t>
  </si>
  <si>
    <t>4058546011215</t>
  </si>
  <si>
    <t>NF13CU185</t>
  </si>
  <si>
    <t>4932459461</t>
  </si>
  <si>
    <t>Матрица NF13 Cu185</t>
  </si>
  <si>
    <t>Crimp Die NF13 Cu 1851pc</t>
  </si>
  <si>
    <t>4058546011222</t>
  </si>
  <si>
    <t>NF13CU240</t>
  </si>
  <si>
    <t>4932459462</t>
  </si>
  <si>
    <t>Матрица NF13 Cu240</t>
  </si>
  <si>
    <t>Crimp Die NF13 Cu 2401pc</t>
  </si>
  <si>
    <t>4058546011239</t>
  </si>
  <si>
    <t>NF13CU300</t>
  </si>
  <si>
    <t>4932459463</t>
  </si>
  <si>
    <t>Матрица NF13 Cu300</t>
  </si>
  <si>
    <t>Crimp Die NF13 Cu 3001pc</t>
  </si>
  <si>
    <t>4058546011246</t>
  </si>
  <si>
    <t>NF13CU400</t>
  </si>
  <si>
    <t>4932459464</t>
  </si>
  <si>
    <t>Матрица NF13 Cu400</t>
  </si>
  <si>
    <t>Crimp Die NF13 Cu 4001pc</t>
  </si>
  <si>
    <t>4058546011253</t>
  </si>
  <si>
    <t>NF13CU70</t>
  </si>
  <si>
    <t>4932459457</t>
  </si>
  <si>
    <t>Матрица NF13 Cu70</t>
  </si>
  <si>
    <t>Crimp Die NF13 Cu 701pc</t>
  </si>
  <si>
    <t>4058546011185</t>
  </si>
  <si>
    <t>NF13CU95</t>
  </si>
  <si>
    <t>4932459458</t>
  </si>
  <si>
    <t>Матрица NF13 Cu95</t>
  </si>
  <si>
    <t>Crimp Die NF13 Cu 951pc</t>
  </si>
  <si>
    <t>4058546011192</t>
  </si>
  <si>
    <t>NF22CU120</t>
  </si>
  <si>
    <t>4932451739</t>
  </si>
  <si>
    <t>Матрица NF22 Cu 120</t>
  </si>
  <si>
    <t>Crimp Die NF22 Cu 1201PC</t>
  </si>
  <si>
    <t>https://ru.milwaukeetool.eu/ru-ru/матрица-nf/</t>
  </si>
  <si>
    <t>4002395276899</t>
  </si>
  <si>
    <t>NF22CU150</t>
  </si>
  <si>
    <t>4932451740</t>
  </si>
  <si>
    <t>Матрица NF22 Cu 150</t>
  </si>
  <si>
    <t>Crimp Die NF22 Cu 1501PC</t>
  </si>
  <si>
    <t>4002395277506</t>
  </si>
  <si>
    <t>NF22CU16</t>
  </si>
  <si>
    <t>4932451733</t>
  </si>
  <si>
    <t>Матрица NF22 Cu 16</t>
  </si>
  <si>
    <t>Crimp Die NF22 Cu 161PC</t>
  </si>
  <si>
    <t>4002395276837</t>
  </si>
  <si>
    <t>NF22CU185</t>
  </si>
  <si>
    <t>4932451741</t>
  </si>
  <si>
    <t>Матрица NF22 Cu 185</t>
  </si>
  <si>
    <t>Crimp Die NF22 Cu 1851PC</t>
  </si>
  <si>
    <t>4002395277513</t>
  </si>
  <si>
    <t>NF22CU240</t>
  </si>
  <si>
    <t>4932451742</t>
  </si>
  <si>
    <t>Матрица NF22 Cu 240</t>
  </si>
  <si>
    <t>Crimp Die NF22 Cu 2401PC</t>
  </si>
  <si>
    <t>4002395277520</t>
  </si>
  <si>
    <t>NF22CU25</t>
  </si>
  <si>
    <t>4932451734</t>
  </si>
  <si>
    <t>Матрица NF22 Cu 25</t>
  </si>
  <si>
    <t>Crimp Die NF22 Cu 251PC</t>
  </si>
  <si>
    <t>Матрица для обжимного инструмента NF22 Cu 25</t>
  </si>
  <si>
    <t>4002395276844</t>
  </si>
  <si>
    <t>NF22CU300</t>
  </si>
  <si>
    <t>4932451743</t>
  </si>
  <si>
    <t>Матрица NF22 Cu 300</t>
  </si>
  <si>
    <t>Crimp Die NF22 Cu 3001PC</t>
  </si>
  <si>
    <t>4002395277544</t>
  </si>
  <si>
    <t>NF22CU35</t>
  </si>
  <si>
    <t>4932451735</t>
  </si>
  <si>
    <t>Матрица NF22 Cu 35</t>
  </si>
  <si>
    <t>Crimp Die NF22 Cu 351PC</t>
  </si>
  <si>
    <t>4002395276851</t>
  </si>
  <si>
    <t>NF22CU50</t>
  </si>
  <si>
    <t>4932451736</t>
  </si>
  <si>
    <t>Матрица NF22 Cu 50</t>
  </si>
  <si>
    <t>Crimp Die NF22 Cu 501PC</t>
  </si>
  <si>
    <t>Матрица для обжимного инструмента NF22 Cu 50</t>
  </si>
  <si>
    <t>4002395276868</t>
  </si>
  <si>
    <t>NF22CU70</t>
  </si>
  <si>
    <t>4932451737</t>
  </si>
  <si>
    <t>Матрица NF22 Cu 70</t>
  </si>
  <si>
    <t>Crimp Die NF22 Cu 701PC</t>
  </si>
  <si>
    <t>4002395276875</t>
  </si>
  <si>
    <t>NF22CU95</t>
  </si>
  <si>
    <t>4932451738</t>
  </si>
  <si>
    <t>Матрица NF22 Cu 95</t>
  </si>
  <si>
    <t>Crimp Die NF22 Cu 951PC</t>
  </si>
  <si>
    <t>4002395276882</t>
  </si>
  <si>
    <t>NF22E100</t>
  </si>
  <si>
    <t>4932479403</t>
  </si>
  <si>
    <t>Матрица NF22 E100</t>
  </si>
  <si>
    <t>Crimp Die NF22 E100</t>
  </si>
  <si>
    <t>https://ru.milwaukeetool.eu/ru-ru/crimping-dies-nfe/</t>
  </si>
  <si>
    <t>4058546371975</t>
  </si>
  <si>
    <t>NF22E120</t>
  </si>
  <si>
    <t>4932479404</t>
  </si>
  <si>
    <t>Матрица NF22 E120</t>
  </si>
  <si>
    <t>Crimp Die NF22 E120</t>
  </si>
  <si>
    <t>4058546371982</t>
  </si>
  <si>
    <t>NF22E140</t>
  </si>
  <si>
    <t>4932479394</t>
  </si>
  <si>
    <t>Матрица NF22 E140</t>
  </si>
  <si>
    <t>Crimp DieNF22 E140</t>
  </si>
  <si>
    <t>4058546371883</t>
  </si>
  <si>
    <t>NF22E173</t>
  </si>
  <si>
    <t>4932479395</t>
  </si>
  <si>
    <t>Матрица NF22 E173</t>
  </si>
  <si>
    <t>Crimp Die NF22 E173</t>
  </si>
  <si>
    <t>4058546371890</t>
  </si>
  <si>
    <t>NF22E215</t>
  </si>
  <si>
    <t>4932479398</t>
  </si>
  <si>
    <t>Матрица NF22 E215</t>
  </si>
  <si>
    <t>Crimp Die NF22 E215</t>
  </si>
  <si>
    <t>4058546371920</t>
  </si>
  <si>
    <t>NF22E235</t>
  </si>
  <si>
    <t>4932479396</t>
  </si>
  <si>
    <t>Матрица NF22 E235</t>
  </si>
  <si>
    <t>Crimp Die NF22 E235</t>
  </si>
  <si>
    <t>4058546371906</t>
  </si>
  <si>
    <t>NF22E260</t>
  </si>
  <si>
    <t>4932479397</t>
  </si>
  <si>
    <t>Матрица NF22 E260</t>
  </si>
  <si>
    <t>Crimp Die NF22 E260</t>
  </si>
  <si>
    <t>4058546371913</t>
  </si>
  <si>
    <t>NF22E50</t>
  </si>
  <si>
    <t>4932479399</t>
  </si>
  <si>
    <t>Матрица NF22 E50</t>
  </si>
  <si>
    <t>Crimp Die NF22 E50</t>
  </si>
  <si>
    <t>4058546371937</t>
  </si>
  <si>
    <t>NF22E68</t>
  </si>
  <si>
    <t>4932479400</t>
  </si>
  <si>
    <t>Матрица NF22 E68</t>
  </si>
  <si>
    <t>Crimp Die NF22 E68</t>
  </si>
  <si>
    <t>4058546371944</t>
  </si>
  <si>
    <t>NF22E72</t>
  </si>
  <si>
    <t>4932479401</t>
  </si>
  <si>
    <t>Матрица NF22 E72</t>
  </si>
  <si>
    <t>Crimp Die NF22 E72</t>
  </si>
  <si>
    <t>4058546371951</t>
  </si>
  <si>
    <t>NF22E83</t>
  </si>
  <si>
    <t>4932479402</t>
  </si>
  <si>
    <t>Матрица NF22 E83</t>
  </si>
  <si>
    <t>Crimp Die NF22 E83</t>
  </si>
  <si>
    <t>4058546371968</t>
  </si>
  <si>
    <t>Q13CU16</t>
  </si>
  <si>
    <t>4932459477</t>
  </si>
  <si>
    <t>Матрица Q13 Cu16</t>
  </si>
  <si>
    <t>Crimp Die Q13 CU 161pc</t>
  </si>
  <si>
    <t>4058546011383</t>
  </si>
  <si>
    <t>Q13CU25</t>
  </si>
  <si>
    <t>4932459478</t>
  </si>
  <si>
    <t>Матрица Q13 Cu25</t>
  </si>
  <si>
    <t>Crimp Die Q13 CU 251pc</t>
  </si>
  <si>
    <t>4058546011390</t>
  </si>
  <si>
    <t>Q13CU35</t>
  </si>
  <si>
    <t>4932459479</t>
  </si>
  <si>
    <t>Матрица Q13 Cu35</t>
  </si>
  <si>
    <t>Crimp Die Q13 CU 351pc</t>
  </si>
  <si>
    <t>4058546011406</t>
  </si>
  <si>
    <t>Q13CU50</t>
  </si>
  <si>
    <t>4932459480</t>
  </si>
  <si>
    <t>Матрица Q13 Cu50</t>
  </si>
  <si>
    <t>Crimp Die Q13 CU 501pc</t>
  </si>
  <si>
    <t>4058546011413</t>
  </si>
  <si>
    <t>Q13CU70</t>
  </si>
  <si>
    <t>4932459481</t>
  </si>
  <si>
    <t>Матрица Q13 Cu70</t>
  </si>
  <si>
    <t>Crimp Die Q13 CU 701pc</t>
  </si>
  <si>
    <t>4058546011420</t>
  </si>
  <si>
    <t>Q13CU95</t>
  </si>
  <si>
    <t>4932459482</t>
  </si>
  <si>
    <t>Матрица Q13 Cu95</t>
  </si>
  <si>
    <t>Crimp Die Q13 CU 951pc</t>
  </si>
  <si>
    <t>4058546011437</t>
  </si>
  <si>
    <t>Q22CU16</t>
  </si>
  <si>
    <t>4932451766</t>
  </si>
  <si>
    <t>Матрица Q22 CU 16</t>
  </si>
  <si>
    <t>Crimp Die Q22 CU 161PC</t>
  </si>
  <si>
    <t>https://ru.milwaukeetool.eu/ru-ru/матрица-q/</t>
  </si>
  <si>
    <t>4002395278978</t>
  </si>
  <si>
    <t>Q22CU25</t>
  </si>
  <si>
    <t>4932451767</t>
  </si>
  <si>
    <t>Матрица Q22 CU 25</t>
  </si>
  <si>
    <t>Crimp Die Q22 CU 251PC</t>
  </si>
  <si>
    <t>4002395278985</t>
  </si>
  <si>
    <t>Q22CU35</t>
  </si>
  <si>
    <t>4932451768</t>
  </si>
  <si>
    <t>Матрица Q22 CU 35</t>
  </si>
  <si>
    <t>Crimp Die Q22 CU 351PC</t>
  </si>
  <si>
    <t>4002395278992</t>
  </si>
  <si>
    <t>Q22CU50</t>
  </si>
  <si>
    <t>4932451769</t>
  </si>
  <si>
    <t>Матрица Q22 CU 50</t>
  </si>
  <si>
    <t>Crimp Die Q22 CU 501PC</t>
  </si>
  <si>
    <t>4002395279609</t>
  </si>
  <si>
    <t>Q22CU70</t>
  </si>
  <si>
    <t>4932451770</t>
  </si>
  <si>
    <t>Матрица Q22 CU 70</t>
  </si>
  <si>
    <t>Crimp Die Q22 CU 701PC</t>
  </si>
  <si>
    <t>4002395279616</t>
  </si>
  <si>
    <t>R13CU120</t>
  </si>
  <si>
    <t>4932459500</t>
  </si>
  <si>
    <t>Матрица R13 Cu120</t>
  </si>
  <si>
    <t>Crimp Die R13 Cu 1201pc</t>
  </si>
  <si>
    <t>4058546011611</t>
  </si>
  <si>
    <t>R13CU150</t>
  </si>
  <si>
    <t>4932459501</t>
  </si>
  <si>
    <t>Матрица R13 Cu150</t>
  </si>
  <si>
    <t>Crimp Die R13 Cu 1501pc</t>
  </si>
  <si>
    <t>4058546011628</t>
  </si>
  <si>
    <t>R13CU16</t>
  </si>
  <si>
    <t>4932459494</t>
  </si>
  <si>
    <t>Матрица R13 Cu16</t>
  </si>
  <si>
    <t>Crimp Die R13 Cu 161pc</t>
  </si>
  <si>
    <t>4058546011550</t>
  </si>
  <si>
    <t>R13CU185</t>
  </si>
  <si>
    <t>4932459502</t>
  </si>
  <si>
    <t>Матрица R13 Cu185</t>
  </si>
  <si>
    <t>Crimp Die R13 Cu 1851pc</t>
  </si>
  <si>
    <t>4058546011635</t>
  </si>
  <si>
    <t>R13CU240</t>
  </si>
  <si>
    <t>4932459503</t>
  </si>
  <si>
    <t>Матрица R13 Cu240</t>
  </si>
  <si>
    <t>Crimp Die R13 Cu 2401pc</t>
  </si>
  <si>
    <t>4058546011642</t>
  </si>
  <si>
    <t>R13CU25</t>
  </si>
  <si>
    <t>4932459495</t>
  </si>
  <si>
    <t>Матрица R13 Cu25</t>
  </si>
  <si>
    <t>Crimp Die R13 Cu 251pc</t>
  </si>
  <si>
    <t>4058546011567</t>
  </si>
  <si>
    <t>R13CU300</t>
  </si>
  <si>
    <t>4932459504</t>
  </si>
  <si>
    <t>Матрица R13 Cu300</t>
  </si>
  <si>
    <t>Crimp Die R13 Cu 3001pc</t>
  </si>
  <si>
    <t>4058546026769</t>
  </si>
  <si>
    <t>R13CU35</t>
  </si>
  <si>
    <t>4932459496</t>
  </si>
  <si>
    <t>Матрица R13 Cu35</t>
  </si>
  <si>
    <t>Crimp Die R13 Cu 351pc</t>
  </si>
  <si>
    <t>4058546011574</t>
  </si>
  <si>
    <t>R13CU400</t>
  </si>
  <si>
    <t>4932459505</t>
  </si>
  <si>
    <t>Матрица R13 Cu400</t>
  </si>
  <si>
    <t>Crimp Die R13 Cu 4001pc</t>
  </si>
  <si>
    <t>4058546026776</t>
  </si>
  <si>
    <t>R13CU50</t>
  </si>
  <si>
    <t>4932459497</t>
  </si>
  <si>
    <t>Матрица R13 Cu50</t>
  </si>
  <si>
    <t>Crimp Die R13 Cu 501pc</t>
  </si>
  <si>
    <t>4058546011581</t>
  </si>
  <si>
    <t>R13CU70</t>
  </si>
  <si>
    <t>4932459498</t>
  </si>
  <si>
    <t>Матрица R13 Cu70</t>
  </si>
  <si>
    <t>Crimp Die R13 Cu 701pc</t>
  </si>
  <si>
    <t>4058546011598</t>
  </si>
  <si>
    <t>R13CU95</t>
  </si>
  <si>
    <t>4932459499</t>
  </si>
  <si>
    <t>Матрица R13 Cu95</t>
  </si>
  <si>
    <t>Crimp Die R13 Cu 951pc</t>
  </si>
  <si>
    <t>4058546011604</t>
  </si>
  <si>
    <t>R13CUDIESET</t>
  </si>
  <si>
    <t>4932472002</t>
  </si>
  <si>
    <t>Набор матриц для медных наконечников R13 (16-300мм)</t>
  </si>
  <si>
    <t>R13 CU DIE SET Box incl. Dies 16300mm</t>
  </si>
  <si>
    <t>https://ru.milwaukeetool.eu/ru-ru/r13-cu-crimping-die-kit-for-m18-hcct109-42/</t>
  </si>
  <si>
    <t>4058546323981</t>
  </si>
  <si>
    <t>R22CU120</t>
  </si>
  <si>
    <t>4932451761</t>
  </si>
  <si>
    <t>Матрица R22 Cu 120</t>
  </si>
  <si>
    <t>Crimp Die R22 Cu 1201PC</t>
  </si>
  <si>
    <t>https://ru.milwaukeetool.eu/ru-ru/матрица-r/</t>
  </si>
  <si>
    <t>4002395278923</t>
  </si>
  <si>
    <t>R22CU150</t>
  </si>
  <si>
    <t>4932451762</t>
  </si>
  <si>
    <t>Матрица R22 Cu 150</t>
  </si>
  <si>
    <t>Crimp Die R22 Cu 1501PC</t>
  </si>
  <si>
    <t>4002395278930</t>
  </si>
  <si>
    <t>R22CU16</t>
  </si>
  <si>
    <t>4932451755</t>
  </si>
  <si>
    <t>Матрица R22 Cu 16</t>
  </si>
  <si>
    <t>Crimp Die R22 Cu 161PC</t>
  </si>
  <si>
    <t>4002395278268</t>
  </si>
  <si>
    <t>R22CU185</t>
  </si>
  <si>
    <t>4932451763</t>
  </si>
  <si>
    <t>Матрица R22 Cu 185</t>
  </si>
  <si>
    <t>Crimp Die R22 Cu 1851PC</t>
  </si>
  <si>
    <t>4002395278947</t>
  </si>
  <si>
    <t>R22CU240</t>
  </si>
  <si>
    <t>4932451764</t>
  </si>
  <si>
    <t>Матрица R22 Cu 240</t>
  </si>
  <si>
    <t>Crimp Die R22 Cu 2401PC</t>
  </si>
  <si>
    <t>4002395278954</t>
  </si>
  <si>
    <t>R22CU25</t>
  </si>
  <si>
    <t>4932451756</t>
  </si>
  <si>
    <t>Матрица R22 Cu 25</t>
  </si>
  <si>
    <t>Crimp Die R22 Cu 251PC</t>
  </si>
  <si>
    <t>Матрица для обжимного инструмента R22 Cu 25</t>
  </si>
  <si>
    <t>4002395278275</t>
  </si>
  <si>
    <t>R22CU300</t>
  </si>
  <si>
    <t>4932451765</t>
  </si>
  <si>
    <t>Матрица R22 Cu 300</t>
  </si>
  <si>
    <t>Crimp Die R22 Cu 3001PC</t>
  </si>
  <si>
    <t>4002395278961</t>
  </si>
  <si>
    <t>R22CU35</t>
  </si>
  <si>
    <t>4932451757</t>
  </si>
  <si>
    <t>Матрица R22 Cu 35</t>
  </si>
  <si>
    <t>Crimp Die R22 Cu 351PC</t>
  </si>
  <si>
    <t>4002395278282</t>
  </si>
  <si>
    <t>R22CU50</t>
  </si>
  <si>
    <t>4932451758</t>
  </si>
  <si>
    <t>Матрица R22 Cu 50</t>
  </si>
  <si>
    <t>Crimp Die R22 Cu 501PC</t>
  </si>
  <si>
    <t>Матрица для обжимного инструмента R22 Cu 50</t>
  </si>
  <si>
    <t>4002395278299</t>
  </si>
  <si>
    <t>R22CU70</t>
  </si>
  <si>
    <t>4932451759</t>
  </si>
  <si>
    <t>Матрица R22 Cu 70</t>
  </si>
  <si>
    <t>Crimp Die R22 Cu 701PC</t>
  </si>
  <si>
    <t>Матрица для обжимного инструмента R22 Cu 70</t>
  </si>
  <si>
    <t>4002395278909</t>
  </si>
  <si>
    <t>R22CU95</t>
  </si>
  <si>
    <t>4932451760</t>
  </si>
  <si>
    <t>Матрица R22 Cu 95</t>
  </si>
  <si>
    <t>Crimp Die R22 Cu 951PC</t>
  </si>
  <si>
    <t>Матрица для обжимного инструмента R22 Cu 95</t>
  </si>
  <si>
    <t>4002395278916</t>
  </si>
  <si>
    <t>R22CUDIEKIT</t>
  </si>
  <si>
    <t>4932471999</t>
  </si>
  <si>
    <t>Набор матриц для медных наконечников R22 (16-300мм)</t>
  </si>
  <si>
    <t>R22 CU DIE KIT Box incl. Dies 16300mm</t>
  </si>
  <si>
    <t>https://ru.milwaukeetool.eu/ru-ru/r22-cu-crimping-die-kit-for-m18-hcct/</t>
  </si>
  <si>
    <t>4058546298982</t>
  </si>
  <si>
    <t>R22OU/KRF10</t>
  </si>
  <si>
    <t>4932479378</t>
  </si>
  <si>
    <t>Матрица R22 OU/KRF 10</t>
  </si>
  <si>
    <t>Crimp Die R22 OU/KRF 10</t>
  </si>
  <si>
    <t>https://ru.milwaukeetool.eu/ru-ru/crimping-dies-krf/</t>
  </si>
  <si>
    <t>4058546371722</t>
  </si>
  <si>
    <t>R22OU/KRF120</t>
  </si>
  <si>
    <t>4932479385</t>
  </si>
  <si>
    <t>Матрица R22 OU/KRF 120</t>
  </si>
  <si>
    <t>Crimp Die R22 OU/KRF 120</t>
  </si>
  <si>
    <t>4058546371791</t>
  </si>
  <si>
    <t>R22OU/KRF150</t>
  </si>
  <si>
    <t>4932479386</t>
  </si>
  <si>
    <t>Матрица R22 OU/KRF 150</t>
  </si>
  <si>
    <t>Crimp Die R22 OU/KRF 150</t>
  </si>
  <si>
    <t>4058546371807</t>
  </si>
  <si>
    <t>R22OU/KRF16</t>
  </si>
  <si>
    <t>4932479379</t>
  </si>
  <si>
    <t>Матрица R22 OU/KRF 16</t>
  </si>
  <si>
    <t>Crimp Die R22 OU/KRF 16</t>
  </si>
  <si>
    <t>4058546371739</t>
  </si>
  <si>
    <t>R22OU/KRF185</t>
  </si>
  <si>
    <t>4932479387</t>
  </si>
  <si>
    <t>Матрица R22 OU/KRF 185</t>
  </si>
  <si>
    <t>Crimp Die R22 OU/KRF 185</t>
  </si>
  <si>
    <t>4058546371814</t>
  </si>
  <si>
    <t>R22OU/KRF240</t>
  </si>
  <si>
    <t>4932479388</t>
  </si>
  <si>
    <t>Матрица R22 OU/KRF 240</t>
  </si>
  <si>
    <t>Crimp Die R22 OU/KRF 240</t>
  </si>
  <si>
    <t>4058546371821</t>
  </si>
  <si>
    <t>R22OU/KRF25</t>
  </si>
  <si>
    <t>4932479380</t>
  </si>
  <si>
    <t>Матрица R22 OU/KRF 25</t>
  </si>
  <si>
    <t>Crimp Die R22 OU/KRF 25</t>
  </si>
  <si>
    <t>4058546371746</t>
  </si>
  <si>
    <t>R22OU/KRF300</t>
  </si>
  <si>
    <t>4932479389</t>
  </si>
  <si>
    <t>Матрица R22 OU/KRF 300</t>
  </si>
  <si>
    <t>Crimp Die R22 OU/KRF 300</t>
  </si>
  <si>
    <t>4058546371838</t>
  </si>
  <si>
    <t>R22OU/KRF35</t>
  </si>
  <si>
    <t>4932479381</t>
  </si>
  <si>
    <t>Матрица R22 OU/KRF 35</t>
  </si>
  <si>
    <t>Crimp Die R22 OU/KRF 35</t>
  </si>
  <si>
    <t>4058546371753</t>
  </si>
  <si>
    <t>R22OU/KRF50</t>
  </si>
  <si>
    <t>4932479382</t>
  </si>
  <si>
    <t>Матрица R22 OU/KRF 50</t>
  </si>
  <si>
    <t>Crimp Die R22 OU/KRF 50</t>
  </si>
  <si>
    <t>4058546371760</t>
  </si>
  <si>
    <t>R22OU/KRF70</t>
  </si>
  <si>
    <t>4932479383</t>
  </si>
  <si>
    <t>Матрица R22 OU/KRF 70</t>
  </si>
  <si>
    <t>Crimp Die R22 OU/KRF 70</t>
  </si>
  <si>
    <t>4058546371777</t>
  </si>
  <si>
    <t>R22OU/KRF95</t>
  </si>
  <si>
    <t>4932479384</t>
  </si>
  <si>
    <t>Матрица R22 OU/KRF 95</t>
  </si>
  <si>
    <t>Crimp Die R22 OU/KRF 95</t>
  </si>
  <si>
    <t>4058546371784</t>
  </si>
  <si>
    <t>RJ18-M42</t>
  </si>
  <si>
    <t>4932430255</t>
  </si>
  <si>
    <t>Обжимные клещи Кольцевые RJ18-M42</t>
  </si>
  <si>
    <t>Ring Jaw RJ18M421pc</t>
  </si>
  <si>
    <t>4002395379163</t>
  </si>
  <si>
    <t>RJ18-M54</t>
  </si>
  <si>
    <t>4932430256</t>
  </si>
  <si>
    <t>Обжимные клещи Кольцевые RJ18-M54</t>
  </si>
  <si>
    <t>Ring Jaw RJ18M541pc</t>
  </si>
  <si>
    <t>4002395379170</t>
  </si>
  <si>
    <t>RJ18-TH40</t>
  </si>
  <si>
    <t>4932430288</t>
  </si>
  <si>
    <t>Обжимные клещи Кольцевые RJ18-TH40</t>
  </si>
  <si>
    <t>RingJawRJ18TH401pc</t>
  </si>
  <si>
    <t>4002395379491</t>
  </si>
  <si>
    <t>RJ18-TH50</t>
  </si>
  <si>
    <t>4932430289</t>
  </si>
  <si>
    <t>Обжимные клещи Кольцевые RJ18-TH50</t>
  </si>
  <si>
    <t>RingJawRJ18TH501pc</t>
  </si>
  <si>
    <t>4002395379507</t>
  </si>
  <si>
    <t>RJ18-TH63</t>
  </si>
  <si>
    <t>4932430290</t>
  </si>
  <si>
    <t>Обжимные клещи Кольцевые RJ18-TH63</t>
  </si>
  <si>
    <t>RingJawRJ18TH631pc</t>
  </si>
  <si>
    <t>4002395379514</t>
  </si>
  <si>
    <t>RJ18-U40</t>
  </si>
  <si>
    <t>4932430304</t>
  </si>
  <si>
    <t>Обжимные клещи Кольцевые RJ18-U40</t>
  </si>
  <si>
    <t>RingJaw RJ18U401pc</t>
  </si>
  <si>
    <t>4002395379651</t>
  </si>
  <si>
    <t>RJ18-U50</t>
  </si>
  <si>
    <t>4932430305</t>
  </si>
  <si>
    <t>Обжимные клещи Кольцевые RJ18-U50</t>
  </si>
  <si>
    <t>RingJaw RJ18U501pc</t>
  </si>
  <si>
    <t>4002395379668</t>
  </si>
  <si>
    <t>RJ18-U63</t>
  </si>
  <si>
    <t>4932430306</t>
  </si>
  <si>
    <t>Обжимные клещи Кольцевые RJ18-U63</t>
  </si>
  <si>
    <t>RingJaw RJ18U631pc</t>
  </si>
  <si>
    <t>4002395379675</t>
  </si>
  <si>
    <t>RJ18-V108</t>
  </si>
  <si>
    <t>4932479457</t>
  </si>
  <si>
    <t>Клещи с V-профилем 108 мм RJ18-V108</t>
  </si>
  <si>
    <t>108mm Ring Jaw with 
V Profile</t>
  </si>
  <si>
    <t>4058546372514</t>
  </si>
  <si>
    <t>RJ18-V42</t>
  </si>
  <si>
    <t>4932430272</t>
  </si>
  <si>
    <t>Обжимные клещи Кольцевые RJ18-V42</t>
  </si>
  <si>
    <t>RingJaw RJ18V421pc</t>
  </si>
  <si>
    <t>4002395379330</t>
  </si>
  <si>
    <t>RJ18-V54</t>
  </si>
  <si>
    <t>4932430273</t>
  </si>
  <si>
    <t>Обжимные клещи Кольцевые RJ18-V54</t>
  </si>
  <si>
    <t>RingJaw RJ18V541pc</t>
  </si>
  <si>
    <t>4002395379347</t>
  </si>
  <si>
    <t>RJ18-V64</t>
  </si>
  <si>
    <t>4932479453</t>
  </si>
  <si>
    <t>Клещи с V-профилем 64 мм RJ18-V64</t>
  </si>
  <si>
    <t>64mm Ring Jaw with 
V Profile</t>
  </si>
  <si>
    <t>4058546372477</t>
  </si>
  <si>
    <t>RJ18-V66.7</t>
  </si>
  <si>
    <t>4932479454</t>
  </si>
  <si>
    <t>Клещи с V-профилем 66.7 мм RJ18-V66.7</t>
  </si>
  <si>
    <t>66,7mm Ring Jaw with 
V Profile</t>
  </si>
  <si>
    <t>4058546372484</t>
  </si>
  <si>
    <t>RJ18-V76,1</t>
  </si>
  <si>
    <t>4932479455</t>
  </si>
  <si>
    <t>Клещи с V-профилем 76.1 мм RJ18-V76.1</t>
  </si>
  <si>
    <t>76,1mm Ring Jaw with 
V Profile</t>
  </si>
  <si>
    <t>4058546372491</t>
  </si>
  <si>
    <t>RJ18-V88,9</t>
  </si>
  <si>
    <t>4932479456</t>
  </si>
  <si>
    <t>Клещи с V-профилем 88.9 мм RJ18-V88,9</t>
  </si>
  <si>
    <t>88,9mm Ring Jaw with 
V Profile</t>
  </si>
  <si>
    <t>4058546372507</t>
  </si>
  <si>
    <t>RJ18XL-M108</t>
  </si>
  <si>
    <t>4932479460</t>
  </si>
  <si>
    <t>Клещи XL 108 мм с M-профилем RJ18XL-M108</t>
  </si>
  <si>
    <t>108mm XL Ring Jaw with 
M Profile</t>
  </si>
  <si>
    <t>4058546372545</t>
  </si>
  <si>
    <t>RJ18XL-M76,1</t>
  </si>
  <si>
    <t>4932479458</t>
  </si>
  <si>
    <t>Клещи XL 76.1 мм с M-профилем RJ18XL-M76,1</t>
  </si>
  <si>
    <t>76,1mm XL Ring Jaw with 
M Profile</t>
  </si>
  <si>
    <t>4058546372521</t>
  </si>
  <si>
    <t>RJ18XL-M88,9</t>
  </si>
  <si>
    <t>4932479459</t>
  </si>
  <si>
    <t>Клещи XL 88.9 мм с M-профилем RJ18XL-M88,9</t>
  </si>
  <si>
    <t>88,9mm XL Ring Jaw with 
M Profile</t>
  </si>
  <si>
    <t>4058546372538</t>
  </si>
  <si>
    <t>RJ18XL-MP21/2"</t>
  </si>
  <si>
    <t>4932479448</t>
  </si>
  <si>
    <t>Клещи XL 2 1/2" для системы Mega Press RJ18XL-MP2 1/2"</t>
  </si>
  <si>
    <t>2 1/2" XL Ring Jaw for Mega Press System</t>
  </si>
  <si>
    <t>4058546372422</t>
  </si>
  <si>
    <t>RJ18XL-MP3"</t>
  </si>
  <si>
    <t>4932479449</t>
  </si>
  <si>
    <t>Клещи XL 3" для системы Mega Press RJ18XL-MP3"</t>
  </si>
  <si>
    <t>3" XL Ring Jaw for Mega Press System</t>
  </si>
  <si>
    <t>4058546372439</t>
  </si>
  <si>
    <t>RJ18XL-MP4"</t>
  </si>
  <si>
    <t>4932479450</t>
  </si>
  <si>
    <t>Клещи XL 4" для системы Mega Press RJ18XL-MP4"</t>
  </si>
  <si>
    <t>4" XL Ring Jaw for Mega Press System</t>
  </si>
  <si>
    <t>4058546372446</t>
  </si>
  <si>
    <t>RJA-1</t>
  </si>
  <si>
    <t>4932430307</t>
  </si>
  <si>
    <t>Адаптор кольцевых клещей RJA-1</t>
  </si>
  <si>
    <t>ADAPTER SLEEVE      RJ Adaptor RJA11pc</t>
  </si>
  <si>
    <t>4002395379682</t>
  </si>
  <si>
    <t>RJAV-2</t>
  </si>
  <si>
    <t>4932479604</t>
  </si>
  <si>
    <t>Адаптер с V-профилем</t>
  </si>
  <si>
    <t>Ring Adaptor Jaw for V Profile</t>
  </si>
  <si>
    <t>4058546373986</t>
  </si>
  <si>
    <t>RJAXL-1</t>
  </si>
  <si>
    <t>4932479451</t>
  </si>
  <si>
    <t>Адаптер 1 для XL инструмента для обжима RJAXL-1</t>
  </si>
  <si>
    <t>Ring Adaptor Jaw 1 for XL Presstool</t>
  </si>
  <si>
    <t>4058546372453</t>
  </si>
  <si>
    <t>RJAXL-2</t>
  </si>
  <si>
    <t>4932479452</t>
  </si>
  <si>
    <t>Адаптер 2 для XL инструмента для обжима RJAXL-2</t>
  </si>
  <si>
    <t>Ring Adaptor Jaw 2 for XL Presstool</t>
  </si>
  <si>
    <t>4058546372460</t>
  </si>
  <si>
    <t>RU13CU/AL16</t>
  </si>
  <si>
    <t>4932459483</t>
  </si>
  <si>
    <t>Матрица RU13 Cu/Al16</t>
  </si>
  <si>
    <t>Crimp Die RU13 Cu/Al 161pc</t>
  </si>
  <si>
    <t>4058546011444</t>
  </si>
  <si>
    <t>RU13CU120/AL95</t>
  </si>
  <si>
    <t>4932459488</t>
  </si>
  <si>
    <t>Матрица RU13 Cu120/AL95</t>
  </si>
  <si>
    <t>Crimp Die RU13 Cu120/AL951pc</t>
  </si>
  <si>
    <t>4058546011499</t>
  </si>
  <si>
    <t>RU13CU150/AL120</t>
  </si>
  <si>
    <t>4932459489</t>
  </si>
  <si>
    <t>Матрица RU13 Cu150/AL120</t>
  </si>
  <si>
    <t>Crimp Die RU13 Cu150/AL1201pc</t>
  </si>
  <si>
    <t>4058546011505</t>
  </si>
  <si>
    <t>RU13CU185/AL150</t>
  </si>
  <si>
    <t>4932459490</t>
  </si>
  <si>
    <t>Матрица RU13 Cu185/AL150</t>
  </si>
  <si>
    <t>Crimp Die RU13 Cu185/AL1501pc</t>
  </si>
  <si>
    <t>4058546011512</t>
  </si>
  <si>
    <t>RU13CU240/AL185</t>
  </si>
  <si>
    <t>4932459491</t>
  </si>
  <si>
    <t>Матрица RU13 Cu240/AL185</t>
  </si>
  <si>
    <t>Crimp Die RU13 Cu240/AL1851pc</t>
  </si>
  <si>
    <t>4058546011529</t>
  </si>
  <si>
    <t>RU13CU300/AL240</t>
  </si>
  <si>
    <t>4932459492</t>
  </si>
  <si>
    <t>Матрица RU13 Cu300/AL240</t>
  </si>
  <si>
    <t>Crimp Die RU13 Cu300/AL2401pc</t>
  </si>
  <si>
    <t>4058546011536</t>
  </si>
  <si>
    <t>RU13CU35/AL25</t>
  </si>
  <si>
    <t>4932459484</t>
  </si>
  <si>
    <t>Матрица RU13 Cu35/AL25</t>
  </si>
  <si>
    <t>Crimp Die RU13 Cu35/AL251pc</t>
  </si>
  <si>
    <t>4058546011451</t>
  </si>
  <si>
    <t>RU13CU50/AL35</t>
  </si>
  <si>
    <t>4932459485</t>
  </si>
  <si>
    <t>Матрица RU13 Cu50/AL35</t>
  </si>
  <si>
    <t>Crimp Die RU13 Cu50/AL351pc</t>
  </si>
  <si>
    <t>4058546011468</t>
  </si>
  <si>
    <t>RU13CU70/AL50</t>
  </si>
  <si>
    <t>4932459486</t>
  </si>
  <si>
    <t>Матрица RU13 Cu70/AL50</t>
  </si>
  <si>
    <t>Crimp Die RU13 Cu70/AL501pc</t>
  </si>
  <si>
    <t>4058546011475</t>
  </si>
  <si>
    <t>RU13CU95/AL70</t>
  </si>
  <si>
    <t>4932459487</t>
  </si>
  <si>
    <t>Матрица RU13 Cu95/AL70</t>
  </si>
  <si>
    <t>Crimp Die RU13 Cu95/AL701pc</t>
  </si>
  <si>
    <t>4058546011482</t>
  </si>
  <si>
    <t>RU22CU/AL16</t>
  </si>
  <si>
    <t>4932451780</t>
  </si>
  <si>
    <t>Матрица RU22 Cu/Al 16</t>
  </si>
  <si>
    <t>Crimp Die RU22 Cu/Al 161PC</t>
  </si>
  <si>
    <t>https://ru.milwaukeetool.eu/ru-ru/матрица-ru/</t>
  </si>
  <si>
    <t>4002395276912</t>
  </si>
  <si>
    <t>RU22CU120/AL95</t>
  </si>
  <si>
    <t>4932451785</t>
  </si>
  <si>
    <t>Матрица RU22 Cu/Al 95</t>
  </si>
  <si>
    <t>Crimp Die RU22 Cu120/AL951PC</t>
  </si>
  <si>
    <t>4002395276967</t>
  </si>
  <si>
    <t>RU22CU150/AL120</t>
  </si>
  <si>
    <t>4932451786</t>
  </si>
  <si>
    <t>Матрица RU22 Cu/Al 120</t>
  </si>
  <si>
    <t>Crimp Die RU22 Cu150/AL1201PC</t>
  </si>
  <si>
    <t>4002395276974</t>
  </si>
  <si>
    <t>RU22CU185/AL150</t>
  </si>
  <si>
    <t>4932451787</t>
  </si>
  <si>
    <t>Матрица RU22 Cu/Al 150</t>
  </si>
  <si>
    <t>Crimp Die RU22 Cu185/AL1501PC</t>
  </si>
  <si>
    <t>4002395276981</t>
  </si>
  <si>
    <t>RU22CU240/AL185</t>
  </si>
  <si>
    <t>4932451788</t>
  </si>
  <si>
    <t>Матрица RU22 Cu/Al 185</t>
  </si>
  <si>
    <t>Crimp Die RU22 Cu240/AL1851PC</t>
  </si>
  <si>
    <t>4002395276998</t>
  </si>
  <si>
    <t>RU22CU300/AL240</t>
  </si>
  <si>
    <t>4932451789</t>
  </si>
  <si>
    <t>Матрица RU22 Cu/Al 240</t>
  </si>
  <si>
    <t>Crimp Die RU22 Cu300/AL2401PC</t>
  </si>
  <si>
    <t>4002395277605</t>
  </si>
  <si>
    <t>RU22CU35/AL25</t>
  </si>
  <si>
    <t>4932451781</t>
  </si>
  <si>
    <t>Матрица RU22 Cu/Al 25</t>
  </si>
  <si>
    <t>Crimp Die RU22 Cu35/AL251PC</t>
  </si>
  <si>
    <t>4002395276929</t>
  </si>
  <si>
    <t>RU22CU50/AL35</t>
  </si>
  <si>
    <t>4932451782</t>
  </si>
  <si>
    <t>Матрица RU22 Cu/Al 35</t>
  </si>
  <si>
    <t>Crimp Die RU22 Cu50/AL351PC</t>
  </si>
  <si>
    <t>4002395276936</t>
  </si>
  <si>
    <t>RU22CU70/AL50</t>
  </si>
  <si>
    <t>4932451783</t>
  </si>
  <si>
    <t>Матрица RU22 Cu/Al 50</t>
  </si>
  <si>
    <t>Crimp Die RU22 Cu70/AL501PC</t>
  </si>
  <si>
    <t>4002395276943</t>
  </si>
  <si>
    <t>RU22CU95/AL70</t>
  </si>
  <si>
    <t>4932451784</t>
  </si>
  <si>
    <t>Матрица RU22 Cu/Al 70</t>
  </si>
  <si>
    <t>Crimp Die RU22 Cu95/AL701PC</t>
  </si>
  <si>
    <t>4002395276950</t>
  </si>
  <si>
    <t>ADAPTORHKP1</t>
  </si>
  <si>
    <t>49162685</t>
  </si>
  <si>
    <t>Адаптор для пробойника HKP 1 для сторонних производителей</t>
  </si>
  <si>
    <t>Adaptor HKP 1  1pc</t>
  </si>
  <si>
    <t>Адаптер для пробойника HKP 1 для сторонних производителей</t>
  </si>
  <si>
    <t>https://ru.milwaukeetool.eu/ru-ru/системные-принадлежности-для-гидравлического-пробоиника-отверстии/</t>
  </si>
  <si>
    <t>045242337965</t>
  </si>
  <si>
    <t>DIEM16</t>
  </si>
  <si>
    <t>4932430913</t>
  </si>
  <si>
    <t>Ограничительная гильза M16 -1 шт.</t>
  </si>
  <si>
    <t>Die M16 1pc</t>
  </si>
  <si>
    <t>4002395385751</t>
  </si>
  <si>
    <t>DIEM25</t>
  </si>
  <si>
    <t>4932430916</t>
  </si>
  <si>
    <t>Ограничительная гильза M25-1 шт.</t>
  </si>
  <si>
    <t>Die M251pc</t>
  </si>
  <si>
    <t>4002395385782</t>
  </si>
  <si>
    <t>DIEM32</t>
  </si>
  <si>
    <t>4932430918</t>
  </si>
  <si>
    <t>Ограничительная гильза M32-1 шт.</t>
  </si>
  <si>
    <t>Die M321pc</t>
  </si>
  <si>
    <t>4002395385805</t>
  </si>
  <si>
    <t>DIEM40</t>
  </si>
  <si>
    <t>4932430919</t>
  </si>
  <si>
    <t>Ограничительная гильза M40-1 шт</t>
  </si>
  <si>
    <t>Die M401pc</t>
  </si>
  <si>
    <t>Ограничительная гильза M40-1 шт.</t>
  </si>
  <si>
    <t>4002395385812</t>
  </si>
  <si>
    <t>DIEM50</t>
  </si>
  <si>
    <t>4932430920</t>
  </si>
  <si>
    <t>Ограничительная гильза M50-1 шт</t>
  </si>
  <si>
    <t>Die M501pc</t>
  </si>
  <si>
    <t>Ограничительная гильза M50-1 шт.</t>
  </si>
  <si>
    <t>4002395385829</t>
  </si>
  <si>
    <t>DIEM63</t>
  </si>
  <si>
    <t>4932430921</t>
  </si>
  <si>
    <t>Ограничительная гильза M63-1 шт</t>
  </si>
  <si>
    <t>Die M631pc</t>
  </si>
  <si>
    <t>Ограничительная гильза M63-1 шт.</t>
  </si>
  <si>
    <t>4002395385836</t>
  </si>
  <si>
    <t>DIEPG13/M20</t>
  </si>
  <si>
    <t>4932430914</t>
  </si>
  <si>
    <t>Ограничительная гильза PG13/M20-1 шт.</t>
  </si>
  <si>
    <t>Die PG13/M201pc</t>
  </si>
  <si>
    <t>4002395385768</t>
  </si>
  <si>
    <t>DIEPG16</t>
  </si>
  <si>
    <t>4932430915</t>
  </si>
  <si>
    <t>Ограничительная гильза PG16-1 шт</t>
  </si>
  <si>
    <t>Die PG161pc</t>
  </si>
  <si>
    <t>Ограничительная гильза PG16-1 шт.</t>
  </si>
  <si>
    <t>4002395385775</t>
  </si>
  <si>
    <t>DIEPG21</t>
  </si>
  <si>
    <t>4932430917</t>
  </si>
  <si>
    <t>Ограничительная гильза PG21-1 шт</t>
  </si>
  <si>
    <t>Die PG211pc</t>
  </si>
  <si>
    <t>Ограничительная гильза PG21-1 шт.</t>
  </si>
  <si>
    <t>4002395385799</t>
  </si>
  <si>
    <t>DRAWBOLT11,1MM</t>
  </si>
  <si>
    <t>49162680</t>
  </si>
  <si>
    <t>Шпилька направляющая для EXACT 11.1мм</t>
  </si>
  <si>
    <t>Draw Bolt 11,1mm1pc</t>
  </si>
  <si>
    <t>045242311774</t>
  </si>
  <si>
    <t>DRAWBOLT19MM</t>
  </si>
  <si>
    <t>49162681</t>
  </si>
  <si>
    <t>Шпилька направляющая для EXACT 19мм</t>
  </si>
  <si>
    <t>Draw Bolt 19mm1pc</t>
  </si>
  <si>
    <t>045242311781</t>
  </si>
  <si>
    <t>PUNCHM16</t>
  </si>
  <si>
    <t>4932430841</t>
  </si>
  <si>
    <t>Пробойник M16-1pc</t>
  </si>
  <si>
    <t>Punch M161pc</t>
  </si>
  <si>
    <t>4002395385034</t>
  </si>
  <si>
    <t>PUNCHM25</t>
  </si>
  <si>
    <t>4932430844</t>
  </si>
  <si>
    <t>Пробойник M25-1pc</t>
  </si>
  <si>
    <t>Punch M251pc</t>
  </si>
  <si>
    <t>4002395385065</t>
  </si>
  <si>
    <t>PUNCHM32</t>
  </si>
  <si>
    <t>4932430846</t>
  </si>
  <si>
    <t>Пробойник M32-1pc</t>
  </si>
  <si>
    <t>Punch M321pc</t>
  </si>
  <si>
    <t>4002395385089</t>
  </si>
  <si>
    <t>PUNCHM40</t>
  </si>
  <si>
    <t>4932430847</t>
  </si>
  <si>
    <t>Пробойник M40-1pc</t>
  </si>
  <si>
    <t>Punch M401pc</t>
  </si>
  <si>
    <t>4002395385096</t>
  </si>
  <si>
    <t>PUNCHM50</t>
  </si>
  <si>
    <t>4932430848</t>
  </si>
  <si>
    <t>Пробойник M50-1pc</t>
  </si>
  <si>
    <t>Punch M501pc</t>
  </si>
  <si>
    <t>4002395385102</t>
  </si>
  <si>
    <t>PUNCHM63</t>
  </si>
  <si>
    <t>4932430849</t>
  </si>
  <si>
    <t>Пробойник M63-1pc</t>
  </si>
  <si>
    <t>Punch M631pc</t>
  </si>
  <si>
    <t>4002395385119</t>
  </si>
  <si>
    <t>PUNCHPG13/M20</t>
  </si>
  <si>
    <t>4932430842</t>
  </si>
  <si>
    <t>Пробойник PG13/M20-1pc</t>
  </si>
  <si>
    <t>Punch PG13/M201pc</t>
  </si>
  <si>
    <t>4002395385041</t>
  </si>
  <si>
    <t>PUNCHPG16</t>
  </si>
  <si>
    <t>4932430843</t>
  </si>
  <si>
    <t>Пробойник PG16-1pc</t>
  </si>
  <si>
    <t>Punch PG161pc</t>
  </si>
  <si>
    <t>4002395385058</t>
  </si>
  <si>
    <t>PUNCHPG21</t>
  </si>
  <si>
    <t>4932430845</t>
  </si>
  <si>
    <t>Пробойник PG21-1pc</t>
  </si>
  <si>
    <t>Punch PG211pc</t>
  </si>
  <si>
    <t>4002395385072</t>
  </si>
  <si>
    <t>1.8MeterControllerExtensionCord</t>
  </si>
  <si>
    <t>49122775</t>
  </si>
  <si>
    <t>1.8 м удлинитель кабеля для пульта управления насосом M18HUP</t>
  </si>
  <si>
    <t>1.8M Controller Extension Cord</t>
  </si>
  <si>
    <t>https://ru.milwaukeetool.eu/ru-ru/18-м-удлинитель-кабеля-для-пульта-управления-насосом-m18hup700/</t>
  </si>
  <si>
    <t>4058546326487</t>
  </si>
  <si>
    <t>30mNon-ConductivePolyesterDrum</t>
  </si>
  <si>
    <t>48445195</t>
  </si>
  <si>
    <t>Барабан с изолированной проволокой 30 м</t>
  </si>
  <si>
    <t>30 M NON-CONDUCTIVE POLYESTER DRUM</t>
  </si>
  <si>
    <t>https://ru.milwaukeetool.eu/ru-ru/барабаны-с-изолированнои-проволокои/</t>
  </si>
  <si>
    <t>4058546326463</t>
  </si>
  <si>
    <t>36mx3mmSteelFishDrum</t>
  </si>
  <si>
    <t>48445176</t>
  </si>
  <si>
    <t>Барабан со стальной проволокой 36 м х 3 мм</t>
  </si>
  <si>
    <t>36 M X 3 MM STEEL FISH DRUM</t>
  </si>
  <si>
    <t>https://ru.milwaukeetool.eu/ru-ru/барабаны-со-стальнои-проволокои/</t>
  </si>
  <si>
    <t>4058546326432</t>
  </si>
  <si>
    <t>60mNon-ConductivePolyesterDrum</t>
  </si>
  <si>
    <t>48445197</t>
  </si>
  <si>
    <t>Барабан с изолированной проволокой 60 м</t>
  </si>
  <si>
    <t>60 M NON-CONDUCTIVE POLYESTER DRUM</t>
  </si>
  <si>
    <t>4058546326470</t>
  </si>
  <si>
    <t>72mx3mmSteelFishDrum</t>
  </si>
  <si>
    <t>48445178</t>
  </si>
  <si>
    <t>Барабан со стальной проволокой 72 м х 3 мм</t>
  </si>
  <si>
    <t>72 M X 3 MM STEEL FISH DRUM</t>
  </si>
  <si>
    <t>4058546326449</t>
  </si>
  <si>
    <t>M18BLTRC</t>
  </si>
  <si>
    <t>4932471372</t>
  </si>
  <si>
    <t>Матрицы для аккумуляторногго шпилькореза M18 BLTRC</t>
  </si>
  <si>
    <t>M18BLTRC THREADED ROD CUTTER XXX</t>
  </si>
  <si>
    <t>https://ru.milwaukeetool.eu/ru-ru/матрицы-для-шпилькореза-m18-bltrc/</t>
  </si>
  <si>
    <t>4058546290009</t>
  </si>
  <si>
    <t>SteelFrameBucketHanger</t>
  </si>
  <si>
    <t>49122776</t>
  </si>
  <si>
    <t>Подвеска на корзину подъёмника для насоса M18HUP</t>
  </si>
  <si>
    <t>Steel Frame Bucket Hanger</t>
  </si>
  <si>
    <t>https://ru.milwaukeetool.eu/ru-ru/подвеска-на-корзину-подъемника-для-насоса-m18hup700/</t>
  </si>
  <si>
    <t>045242535231</t>
  </si>
  <si>
    <t>RCA-1</t>
  </si>
  <si>
    <t>4932479425</t>
  </si>
  <si>
    <t>Цанга фрезерная RCA-1</t>
  </si>
  <si>
    <t>Router Collet</t>
  </si>
  <si>
    <t>4058546372194</t>
  </si>
  <si>
    <t>TRB-1</t>
  </si>
  <si>
    <t>4932471946</t>
  </si>
  <si>
    <t>Смещённая насадка для кромочного фрезера</t>
  </si>
  <si>
    <t>TRB-1 Trim Router off set base XXX</t>
  </si>
  <si>
    <t>https://ru.milwaukeetool.eu/ru-ru/trb-1/</t>
  </si>
  <si>
    <t>4058546298456</t>
  </si>
  <si>
    <t>10MMX10,5MSPIRALM18PF</t>
  </si>
  <si>
    <t>48532675</t>
  </si>
  <si>
    <t>Тросик 10мм х 10.5м с грушевидным наконечником для ручной барабанной прочистной машины M18</t>
  </si>
  <si>
    <t>10MM X 10,5M SPIRAL M181PC</t>
  </si>
  <si>
    <t>https://ru.milwaukeetool.eu/ru-ru/тросик-с-плотнои-спиралью-hh/</t>
  </si>
  <si>
    <t>045242482788</t>
  </si>
  <si>
    <t>6MMX10,5MSPIRALBULBAUGERM18PF</t>
  </si>
  <si>
    <t>48532671</t>
  </si>
  <si>
    <t>Тросик 6мм х 10.5м с грушевидным наконечником для ручной барабанной прочистной машины M18</t>
  </si>
  <si>
    <t>6MM X 10,5M SPIRAL BULB AUGER M18 1PC</t>
  </si>
  <si>
    <t>045242482740</t>
  </si>
  <si>
    <t>8MMX10,5MSPIRALBULBAUGERM18PF</t>
  </si>
  <si>
    <t>48532673</t>
  </si>
  <si>
    <t>Тросик 8мм х 10.5м с грушевидным наконечником для ручной барабанной прочистной машины M18</t>
  </si>
  <si>
    <t>8MM X 10,5M SPIRAL M181PC</t>
  </si>
  <si>
    <t>045242482764</t>
  </si>
  <si>
    <t>BULBAUGER</t>
  </si>
  <si>
    <t>48532573</t>
  </si>
  <si>
    <t>Тросик для прочистной машины 6мм x 7.6м spiral, bulb auger</t>
  </si>
  <si>
    <t>BULB AUGER 6MM X 7.6M SPIRAL  1PC</t>
  </si>
  <si>
    <t>Тросик для прочистной машины 6 мм x 7.6м spiral, bulb auger</t>
  </si>
  <si>
    <t>045242471270</t>
  </si>
  <si>
    <t>48532571</t>
  </si>
  <si>
    <t>Тросик для прочистной машины 8мм x 7.6м spiral, bulb auger</t>
  </si>
  <si>
    <t>BULB AUGER 8MM X 7.6M SPIRAL  1PC</t>
  </si>
  <si>
    <t>Тросик для прочистной машины 8 мм x 7.6м spiral, bulb auger</t>
  </si>
  <si>
    <t>045242364213</t>
  </si>
  <si>
    <t>BULBAUGER+DRUM</t>
  </si>
  <si>
    <t>48532583</t>
  </si>
  <si>
    <t>Тросик для прочистной машины 6мм x 7.6м spiral, bulb auger + барабан</t>
  </si>
  <si>
    <t>BULB AUGER + DRUM 6MM X 7.6M SPIRAL1PC</t>
  </si>
  <si>
    <t>Тросик для прочистной машины 6 мм x 7.6м spiral, bulb auger + барабан</t>
  </si>
  <si>
    <t>045242480609</t>
  </si>
  <si>
    <t>48532581</t>
  </si>
  <si>
    <t>Тросик для прочистной машины 8мм x 7.6м spiral, bulb auger + барабан</t>
  </si>
  <si>
    <t>BULB AUGER + DRUM 8MM X 7.6M SPIRAL 1PC</t>
  </si>
  <si>
    <t>Тросик для прочистной машины 8 мм x 7.6м spiral, bulb auger + барабан</t>
  </si>
  <si>
    <t>045242480586</t>
  </si>
  <si>
    <t>DOWNRETRIEVERBULBM18PF</t>
  </si>
  <si>
    <t>48532682</t>
  </si>
  <si>
    <t>Шарнирный грушевидный наконечник для ручной барабанной прочистной машины M18</t>
  </si>
  <si>
    <t>DOWN RETRIEVER BULB M18 1PC</t>
  </si>
  <si>
    <t>https://ru.milwaukeetool.eu/ru-ru/шарнирныи-наконечник-hh/</t>
  </si>
  <si>
    <t>045242503810</t>
  </si>
  <si>
    <t>GREASECUTTERM18PF-1PC</t>
  </si>
  <si>
    <t>48532684</t>
  </si>
  <si>
    <t>Наконечник-резак для жировых отложений для ручной барабанной прочистной машины М18</t>
  </si>
  <si>
    <t>GREASE CUTTER M18  1PC</t>
  </si>
  <si>
    <t>https://ru.milwaukeetool.eu/ru-ru/наконечник-резак-hh/</t>
  </si>
  <si>
    <t>045242503834</t>
  </si>
  <si>
    <t>M18PF6MMX15MSPIRALBULBAUGER-1PC</t>
  </si>
  <si>
    <t>48532672</t>
  </si>
  <si>
    <t>Тросик 6мм x 15м с грушевидным наконечником для ручной барабанной прочистной машины М18</t>
  </si>
  <si>
    <t>M18PF 6mm x 15m Spiral Bulb Auger  1pc</t>
  </si>
  <si>
    <t>045242482757</t>
  </si>
  <si>
    <t>M18PF8MMX15MSPIRALBULBAUGER-1PC</t>
  </si>
  <si>
    <t>48532674</t>
  </si>
  <si>
    <t>Тросик 8мм x 15м с грушевидным наконечником для ручной барабанной прочистной машины М18</t>
  </si>
  <si>
    <t>M18PF 8mm x 15m Spiral Bulb Auger  1pc</t>
  </si>
  <si>
    <t>045242482771</t>
  </si>
  <si>
    <t>M18PFDRAINCLEANER5PCSSET-1PC</t>
  </si>
  <si>
    <t>48532685</t>
  </si>
  <si>
    <t>Набор наконечников для ранцевой барабанной прочистной машины М18 (5 шт.)</t>
  </si>
  <si>
    <t>M18 DRAIN CLEANER 4PCS SET  1PC</t>
  </si>
  <si>
    <t>https://ru.milwaukeetool.eu/ru-ru/набор-наконечников-hh/</t>
  </si>
  <si>
    <t>045242503841</t>
  </si>
  <si>
    <t>PIVOTBULBAUGER</t>
  </si>
  <si>
    <t>48532574</t>
  </si>
  <si>
    <t>Тросик для прочистной машины 6мм x 7.6м spiral, pivot bulb auger</t>
  </si>
  <si>
    <t>PIVOT BULB AUGER 6MM X 7.6M SPIRAL  1PC</t>
  </si>
  <si>
    <t>Тросик для прочистной машины 6 мм x 7.6м spiral, pivot bulb auger</t>
  </si>
  <si>
    <t>045242471287</t>
  </si>
  <si>
    <t>48532572</t>
  </si>
  <si>
    <t>Тросик для прочистной машины 8мм x 7.6м spiral, pivot bulb auger</t>
  </si>
  <si>
    <t>PIVOT BULB AUGER 8MM X 7.6M SPIRAL  1PC</t>
  </si>
  <si>
    <t>Тросик для прочистной машины 8 мм x 7.6м spiral, pivot bulb auger</t>
  </si>
  <si>
    <t>045242364206</t>
  </si>
  <si>
    <t>PIVOTBULBAUGER+DRUM</t>
  </si>
  <si>
    <t>48532584</t>
  </si>
  <si>
    <t>Тросик для прочистной машины 6мм x 7.6м spiral, pivot bulb auger + барабан</t>
  </si>
  <si>
    <t>PIVOT BULB AUGER+DRUM6MM X7.6MSPIRAL1PC</t>
  </si>
  <si>
    <t>Тросик для прочистной машины 6 мм x 7.6м spiral, pivot bulb auger + барабан</t>
  </si>
  <si>
    <t>045242480616</t>
  </si>
  <si>
    <t>48532582</t>
  </si>
  <si>
    <t>Тросик для прочистной машины 8мм x 7.6м  spiral, pivot bulb auger + барабан</t>
  </si>
  <si>
    <t>PIVOT BULB AUGER+DRUM8MM X7.6MSPIRAL1PC</t>
  </si>
  <si>
    <t>Тросик для прочистной машины 8 мм x 7.6м spiral, pivot bulb auger + барабан</t>
  </si>
  <si>
    <t>045242480593</t>
  </si>
  <si>
    <t>RETRIEVERBULBM18PF</t>
  </si>
  <si>
    <t>48532681</t>
  </si>
  <si>
    <t>Наконечник в виде грушевидной спирали</t>
  </si>
  <si>
    <t>RETRIEVER BULB M18 1PC</t>
  </si>
  <si>
    <t>https://ru.milwaukeetool.eu/ru-ru/грушевидныи-наконечник-hh/</t>
  </si>
  <si>
    <t>045242503803</t>
  </si>
  <si>
    <t>SPADEBITM18PF-1PC</t>
  </si>
  <si>
    <t>48532683</t>
  </si>
  <si>
    <t>Лопаточный наконечник для ручной барабанной прочистной машины М18</t>
  </si>
  <si>
    <t>SPADE BIT M18  1PC</t>
  </si>
  <si>
    <t>https://ru.milwaukeetool.eu/ru-ru/лопаточныи-наконечник-hh/</t>
  </si>
  <si>
    <t>045242503827</t>
  </si>
  <si>
    <t>100mmChainKnockerDrumMachine</t>
  </si>
  <si>
    <t>48532838</t>
  </si>
  <si>
    <t>Цепной наконечник-резак для жировых отложений для барабанной машины 100мм (16мм + 20мм трос.)</t>
  </si>
  <si>
    <t>100mm Chain Knocker for 16 20mm Cables</t>
  </si>
  <si>
    <t>https://ru.milwaukeetool.eu/ru-ru/цепнои-наконечник-sd/</t>
  </si>
  <si>
    <t>4058546323455</t>
  </si>
  <si>
    <t>100mmRootCutterDrumMachine</t>
  </si>
  <si>
    <t>48532833</t>
  </si>
  <si>
    <t>Наконечник-резак для корней для барабанной машины 100мм (16мм + 20мм трос.)</t>
  </si>
  <si>
    <t>100mm Root Cutter for 16 20mm Cables</t>
  </si>
  <si>
    <t>https://ru.milwaukeetool.eu/ru-ru/наконечник-резак-для-корнеи-sd/</t>
  </si>
  <si>
    <t>4058546323400</t>
  </si>
  <si>
    <t>10MMX15MSPIRALM18FS</t>
  </si>
  <si>
    <t>48532773</t>
  </si>
  <si>
    <t>Тросик 10мм x 15м для ранцевой барабанной прочистной машины М18</t>
  </si>
  <si>
    <t>10mm x 15m spiral  M18FS 1pc</t>
  </si>
  <si>
    <t>https://ru.milwaukeetool.eu/ru-ru/тросики-с-плотнои-спиралью-sd/</t>
  </si>
  <si>
    <t>045242513086</t>
  </si>
  <si>
    <t>13MMX15MSPIRALM18FS</t>
  </si>
  <si>
    <t>48532774</t>
  </si>
  <si>
    <t>Тросик 13мм x 15м для ранцевой барабанной прочистной машины М18</t>
  </si>
  <si>
    <t>13mm x 15m spiral  M18FS 1pc</t>
  </si>
  <si>
    <t>045242513093</t>
  </si>
  <si>
    <t>150mmRootCutterDrumMachine</t>
  </si>
  <si>
    <t>48532834</t>
  </si>
  <si>
    <t>Наконечник-резак для корней для барабанной машины 150мм (16мм + 20мм трос.)</t>
  </si>
  <si>
    <t>150mm Root Cutter for 16, 20mm Cables</t>
  </si>
  <si>
    <t>4058546323417</t>
  </si>
  <si>
    <t>16mmx15.2mCouplingEndCableIC</t>
  </si>
  <si>
    <t>4932471702</t>
  </si>
  <si>
    <t>Тросик с коннектором 16мм х 15.2м с сердечником</t>
  </si>
  <si>
    <t>16mm x 15.2m Inner Core Coupling End</t>
  </si>
  <si>
    <t>4058546296018</t>
  </si>
  <si>
    <t>16MMX15MSPIRALM18FS</t>
  </si>
  <si>
    <t>48532775</t>
  </si>
  <si>
    <t>Тросик 16мм x 15м для ранцевой барабанной прочистной машины М18</t>
  </si>
  <si>
    <t>16mm x 15m spiral  M18FS 1pc</t>
  </si>
  <si>
    <t>https://ru.milwaukeetool.eu/ru-ru/тросик-пустотелыи-sd/</t>
  </si>
  <si>
    <t>045242513109</t>
  </si>
  <si>
    <t>16mmx60cmLeaderCable</t>
  </si>
  <si>
    <t>4932471708</t>
  </si>
  <si>
    <t>Ведущий тросик 16мм х 600мм</t>
  </si>
  <si>
    <t>16mm x 60cm Leader Cable Coupling End</t>
  </si>
  <si>
    <t>4058546296070</t>
  </si>
  <si>
    <t>16mmx7.6mCouplingEndCableIC</t>
  </si>
  <si>
    <t>4932471701</t>
  </si>
  <si>
    <t>Тросик с коннектором 16мм х 7.6м с сердечником</t>
  </si>
  <si>
    <t>16mm x 7.6 Inner Core Coupling End</t>
  </si>
  <si>
    <t>4058546296001</t>
  </si>
  <si>
    <t>20mmAnchorCable</t>
  </si>
  <si>
    <t>4932471707</t>
  </si>
  <si>
    <t>Закрепительный тросик 16мм</t>
  </si>
  <si>
    <t>16mm Anchor Cable Coupling end</t>
  </si>
  <si>
    <t>4058546296063</t>
  </si>
  <si>
    <t>20mmx15.2mCouplingEndCableIC</t>
  </si>
  <si>
    <t>4932471704</t>
  </si>
  <si>
    <t>Тросик с коннектором 20мм х 15.2м с сердечником</t>
  </si>
  <si>
    <t>20mm x 15.2m Inner Core Coupling End</t>
  </si>
  <si>
    <t>4058546296032</t>
  </si>
  <si>
    <t>20mmx60cmLeaderCable</t>
  </si>
  <si>
    <t>4932471709</t>
  </si>
  <si>
    <t>Ведущий тросик 20мм х 600мм</t>
  </si>
  <si>
    <t>20mm x 60cm Leader Cable Coupling End</t>
  </si>
  <si>
    <t>4058546296087</t>
  </si>
  <si>
    <t>20mmx7.6mCouplingEndCableIC</t>
  </si>
  <si>
    <t>4932471703</t>
  </si>
  <si>
    <t>Тросик с коннектором 20мм х 7.6м с сердечником</t>
  </si>
  <si>
    <t>20mm x 7.6m Inner Core Coupling End</t>
  </si>
  <si>
    <t>4058546296025</t>
  </si>
  <si>
    <t>70mmChainKnockerDrumMachine</t>
  </si>
  <si>
    <t>48532837</t>
  </si>
  <si>
    <t>Цепной наконечник-резак для жировых отложений для барабанной машины 75мм (16мм + 20мм трос.)</t>
  </si>
  <si>
    <t>75mm Chain Knocker for 16 20mm Cables</t>
  </si>
  <si>
    <t>4058546323448</t>
  </si>
  <si>
    <t>75mmrootcutterDrumMachine</t>
  </si>
  <si>
    <t>48532832</t>
  </si>
  <si>
    <t>Наконечник-резак для корней для барабанной машины 75мм (16мм + 20мм трос.)</t>
  </si>
  <si>
    <t>75mm Root Cutter for 16 20mm Cables</t>
  </si>
  <si>
    <t>4058546323394</t>
  </si>
  <si>
    <t>8MMX23MSPIRALBULBAUGERM18FS</t>
  </si>
  <si>
    <t>48532772</t>
  </si>
  <si>
    <t>Тросик 8мм x 23м с грушевидным наконечником для ранцевой барабанной прочистной машины М18</t>
  </si>
  <si>
    <t>8mm x 23m spiral bulb auger M18FS 1pc</t>
  </si>
  <si>
    <t>045242513079</t>
  </si>
  <si>
    <t>AutofeedforSwitchpack</t>
  </si>
  <si>
    <t>4932471993</t>
  </si>
  <si>
    <t>Автоподача для M18FFSDC</t>
  </si>
  <si>
    <t>Switch Pack Auto-Feed for M18 FFSDC Seri</t>
  </si>
  <si>
    <t>https://ru.milwaukeetool.eu/ru-ru/система-автоподачи-switch-pack/</t>
  </si>
  <si>
    <t>4058546298920</t>
  </si>
  <si>
    <t>BasePlateAutofeed</t>
  </si>
  <si>
    <t>4932478225</t>
  </si>
  <si>
    <t>Базовая плита для системы подачи M18FFSDC</t>
  </si>
  <si>
    <t>Base Plate for Switch Pack Auto-Feed</t>
  </si>
  <si>
    <t>https://ru.milwaukeetool.eu/ru-ru/базовая-плита-для-системы-подачи-switch-pack/</t>
  </si>
  <si>
    <t>4058546344023</t>
  </si>
  <si>
    <t>DRAINCLEANERDRUMONLY-M18FFSDC</t>
  </si>
  <si>
    <t>4932464277</t>
  </si>
  <si>
    <t>Барабан для ранцевой барабанной прочистной машины М18</t>
  </si>
  <si>
    <t>Drain Cleaner Drum only  M18FFSDC</t>
  </si>
  <si>
    <t>https://ru.milwaukeetool.eu/ru-ru/switch-pack-барабан/</t>
  </si>
  <si>
    <t>4058546222222</t>
  </si>
  <si>
    <t>DROPHEADM18FS</t>
  </si>
  <si>
    <t>48532787</t>
  </si>
  <si>
    <t>Шарнирный грушевидный наконечник для ранцевой барабанной прочистной машины M18</t>
  </si>
  <si>
    <t>Drop Head M18FS1pc</t>
  </si>
  <si>
    <t>https://ru.milwaukeetool.eu/ru-ru/шарнирныи-наконечник-sd/</t>
  </si>
  <si>
    <t>045242006113</t>
  </si>
  <si>
    <t>FUNNELRETRIEVERM18FS</t>
  </si>
  <si>
    <t>48532786</t>
  </si>
  <si>
    <t>Конусообразный наконечник для ранцевой барабанной прочистной машины М18</t>
  </si>
  <si>
    <t>Funnel Retriever  M18FS 1pc</t>
  </si>
  <si>
    <t>https://ru.milwaukeetool.eu/ru-ru/конусообразныи-наконечник-sd/</t>
  </si>
  <si>
    <t>045242006106</t>
  </si>
  <si>
    <t>FunnelRetrieverDrumMachine</t>
  </si>
  <si>
    <t>48532831</t>
  </si>
  <si>
    <t>Конусообразный наконечник для барабанной машины (16мм + 20мм трос.)</t>
  </si>
  <si>
    <t>Funnel Auger for 16 20mm Cables</t>
  </si>
  <si>
    <t>4058546323387</t>
  </si>
  <si>
    <t>GREASECUTTERM18FS-1PC</t>
  </si>
  <si>
    <t>48532789</t>
  </si>
  <si>
    <t>Наконечник-резак для жировых отложений для ранцевой барабанной прочистной машины М18</t>
  </si>
  <si>
    <t>Grease Cutter M18 FS 1pc</t>
  </si>
  <si>
    <t>https://ru.milwaukeetool.eu/ru-ru/наконечник-резак-sd/</t>
  </si>
  <si>
    <t>045242006137</t>
  </si>
  <si>
    <t>GuidehoseforSwitchpack</t>
  </si>
  <si>
    <t>4932471994</t>
  </si>
  <si>
    <t>Направляющий шланг для M18FFSDC</t>
  </si>
  <si>
    <t>Guide Hose for Switch Pack Auto-Feed</t>
  </si>
  <si>
    <t>https://ru.milwaukeetool.eu/ru-ru/направляющии-шланг-для-системы-автоподачи-switch-pack/</t>
  </si>
  <si>
    <t>4058546298937</t>
  </si>
  <si>
    <t>HeadAttachmentBox</t>
  </si>
  <si>
    <t>4932471718</t>
  </si>
  <si>
    <t>Ящик для наконечников</t>
  </si>
  <si>
    <t>Head Attachment Tool Box</t>
  </si>
  <si>
    <t>4058546296179</t>
  </si>
  <si>
    <t>MX FUEL</t>
  </si>
  <si>
    <t>HeadAttachmentKitforDrumMachine</t>
  </si>
  <si>
    <t>48532840</t>
  </si>
  <si>
    <t>Набор наконечников для барабанной машины (16мм + 20мм трос.)</t>
  </si>
  <si>
    <t>9pc Head Kit for 16 20mm Cables</t>
  </si>
  <si>
    <t>https://ru.milwaukeetool.eu/ru-ru/набор-наконечников-sd/</t>
  </si>
  <si>
    <t>4058546296131</t>
  </si>
  <si>
    <t>M18FSDRAINCLEANER5PCSSET-1PC</t>
  </si>
  <si>
    <t>48532790</t>
  </si>
  <si>
    <t>M18FS Drain Cleaner 5pcs set  1pc</t>
  </si>
  <si>
    <t>045242006144</t>
  </si>
  <si>
    <t>MediumOpeningtoolDrumMachine</t>
  </si>
  <si>
    <t>48532836</t>
  </si>
  <si>
    <t>Средний наконечник-бур для барабанной машины (16мм + 20мм трос.)</t>
  </si>
  <si>
    <t>Medium Opening Tool for 16 20mm Cables</t>
  </si>
  <si>
    <t>https://ru.milwaukeetool.eu/ru-ru/наконечник-бур-sd/</t>
  </si>
  <si>
    <t>4058546323431</t>
  </si>
  <si>
    <t>SmallOpeningToolDrumMachine</t>
  </si>
  <si>
    <t>48532835</t>
  </si>
  <si>
    <t>Малый наконечник-бур для барабанной машины (16мм + 20мм трос.)</t>
  </si>
  <si>
    <t>Small Opening Tool for 16 20mm Cables</t>
  </si>
  <si>
    <t>4058546323424</t>
  </si>
  <si>
    <t>SPADEBITM18FS-1PC</t>
  </si>
  <si>
    <t>48532788</t>
  </si>
  <si>
    <t>Лопаточный наконечник для ранцевой барабанной прочистной машины М18</t>
  </si>
  <si>
    <t>Spade Bit M18FS  1pc</t>
  </si>
  <si>
    <t>https://ru.milwaukeetool.eu/ru-ru/лопаточныи-наконечник-sd/</t>
  </si>
  <si>
    <t>045242006120</t>
  </si>
  <si>
    <t>StraightAugerDrumMachine</t>
  </si>
  <si>
    <t>48532830</t>
  </si>
  <si>
    <t>Наконечник в виде прямой спирали для барабанной машины (16мм + 20мм трос.)</t>
  </si>
  <si>
    <t>Straight Auger for 16 20mm Cables</t>
  </si>
  <si>
    <t>https://ru.milwaukeetool.eu/ru-ru/наконечник-с-прямои-спиралью-sd/</t>
  </si>
  <si>
    <t>4058546323370</t>
  </si>
  <si>
    <t>100mmChainKnocker22mm</t>
  </si>
  <si>
    <t>48533838</t>
  </si>
  <si>
    <t>Цепной наконечник-резак для жировых отложений для секционной машины 100мм (22мм трос.)</t>
  </si>
  <si>
    <t>100mm Chain Knocker for 22mm Cables</t>
  </si>
  <si>
    <t>https://ru.milwaukeetool.eu/ru-ru/цепные-наконечники-sm/</t>
  </si>
  <si>
    <t>4058546323547</t>
  </si>
  <si>
    <t>100mmChainKnocker32mm</t>
  </si>
  <si>
    <t>48534838</t>
  </si>
  <si>
    <t>Цепной наконечник-резак для жировых отложений для секционной машины 100мм (32мм трос.)</t>
  </si>
  <si>
    <t>100mm Chain Knocker for 32mm Cables</t>
  </si>
  <si>
    <t>4058546323639</t>
  </si>
  <si>
    <t>100mmRootCutter22mm</t>
  </si>
  <si>
    <t>48533833</t>
  </si>
  <si>
    <t>Наконечник-резак для корней для секционной машины 100мм (22мм трос.)</t>
  </si>
  <si>
    <t>100mm root Cutter for 22mm Cables</t>
  </si>
  <si>
    <t>https://ru.milwaukeetool.eu/ru-ru/резаки-для-корнеи-sm/</t>
  </si>
  <si>
    <t>4058546323493</t>
  </si>
  <si>
    <t>100mmRootCutter32mm</t>
  </si>
  <si>
    <t>48534833</t>
  </si>
  <si>
    <t>Наконечник-резак для корней для секционной машины 100мм (32мм трос.)</t>
  </si>
  <si>
    <t>100mm Root Cutter for 32mm Cables</t>
  </si>
  <si>
    <t>4058546323585</t>
  </si>
  <si>
    <t>150mmRootCutter22mm</t>
  </si>
  <si>
    <t>48533834</t>
  </si>
  <si>
    <t>Наконечник-резак для корней для секционной машины 150мм (22мм трос.)</t>
  </si>
  <si>
    <t>150mm Root Cutter for 22mm Cables</t>
  </si>
  <si>
    <t>4058546323509</t>
  </si>
  <si>
    <t>150mmRootCutter32mm</t>
  </si>
  <si>
    <t>48534834</t>
  </si>
  <si>
    <t>Наконечник-резак для корней для секционной машины 150мм (32мм трос.)</t>
  </si>
  <si>
    <t>150mm Root Cutter for 32mm Cables</t>
  </si>
  <si>
    <t>4058546323592</t>
  </si>
  <si>
    <t>16mmx2.3mAllPurposeSectionalCable</t>
  </si>
  <si>
    <t>4932478413</t>
  </si>
  <si>
    <t>Тросик 16мм x 2.3м пустотелый с коннетором для секционной прочистной машины M18</t>
  </si>
  <si>
    <t>16mm x 2.3m Open Wind Coupling End</t>
  </si>
  <si>
    <t>https://ru.milwaukeetool.eu/ru-ru/пустотелые-тросики-sm/</t>
  </si>
  <si>
    <t>4058546346041</t>
  </si>
  <si>
    <t>16mmx2.3mHDSectionalCableInnerCore</t>
  </si>
  <si>
    <t>4932478414</t>
  </si>
  <si>
    <t>Тросик 16мм x 2.3м с сердечником с коннетором для секционной прочистной машины M18</t>
  </si>
  <si>
    <t>16mm x 2.3m OpenWind Inner Core Coupling</t>
  </si>
  <si>
    <t>4058546346058</t>
  </si>
  <si>
    <t>22mmx4.5mCableOW</t>
  </si>
  <si>
    <t>4932471712</t>
  </si>
  <si>
    <t>Тросик с коннектором 22мм х 4.5м пустотелый</t>
  </si>
  <si>
    <t>22mm x 4.5m Open Wind Coupling End</t>
  </si>
  <si>
    <t>4058546296117</t>
  </si>
  <si>
    <t>22mmx4.5mHDInnercoreCable</t>
  </si>
  <si>
    <t>4932478415</t>
  </si>
  <si>
    <t>Тросик 22мм x 4.5м с сердечником с коннетором для секционной прочистной машины M18</t>
  </si>
  <si>
    <t>22mm x 4.5m OpenWind Inner Core Coupling</t>
  </si>
  <si>
    <t>4058546346065</t>
  </si>
  <si>
    <t>22mmx4.5mKit</t>
  </si>
  <si>
    <t>4932471713</t>
  </si>
  <si>
    <t>Тросик с коннектором 22мм х 4.5м пустотелый (7 шт.)</t>
  </si>
  <si>
    <t>22mm x 4.5m Open Wind Coupling End Kit</t>
  </si>
  <si>
    <t>4058546296124</t>
  </si>
  <si>
    <t>32mmx4.5mCableOW</t>
  </si>
  <si>
    <t>4932471710</t>
  </si>
  <si>
    <t>Тросик с коннектором 32мм х 4.5м пустотелый</t>
  </si>
  <si>
    <t>32mm x 4.5m Open Wind Coupling End</t>
  </si>
  <si>
    <t>4058546296094</t>
  </si>
  <si>
    <t>32mmx4.5mHDCableOW</t>
  </si>
  <si>
    <t>4932471711</t>
  </si>
  <si>
    <t>Тросик с коннектором 32мм х 4.5м пустотелый для тяжёлых применений</t>
  </si>
  <si>
    <t>32mm x 4.5m OpenWind Coupling Heavy Duty</t>
  </si>
  <si>
    <t>4058546296100</t>
  </si>
  <si>
    <t>70mmChainKnocker22mm</t>
  </si>
  <si>
    <t>48533837</t>
  </si>
  <si>
    <t>Цепной наконечник-резак для жировых отложений для секционной машины 75мм (22мм трос.)</t>
  </si>
  <si>
    <t>75mm Chain Knocker for 22mm Cables</t>
  </si>
  <si>
    <t>4058546323530</t>
  </si>
  <si>
    <t>70mmChainKnocker32mm</t>
  </si>
  <si>
    <t>48534837</t>
  </si>
  <si>
    <t>Цепной наконечник-резак для жировых отложений для секционной машины 75мм (32мм трос.)</t>
  </si>
  <si>
    <t>75mm Chain Knocker for 32mm Cables</t>
  </si>
  <si>
    <t>4058546323622</t>
  </si>
  <si>
    <t>75mmRootCutter22mm</t>
  </si>
  <si>
    <t>48533832</t>
  </si>
  <si>
    <t>Наконечник-резак для корней для секционной машины 75мм (22мм трос.)</t>
  </si>
  <si>
    <t>75mm Root Cutter for 22mm Cables</t>
  </si>
  <si>
    <t>4058546323486</t>
  </si>
  <si>
    <t>75mmRootCutter32mm</t>
  </si>
  <si>
    <t>48534832</t>
  </si>
  <si>
    <t>Наконечник-резак для корней для секционной машины 75мм (32мм трос.)</t>
  </si>
  <si>
    <t>75mmRoot Cutter for 32mm Cables</t>
  </si>
  <si>
    <t>4058546323578</t>
  </si>
  <si>
    <t>CableCarrier</t>
  </si>
  <si>
    <t>4932471719</t>
  </si>
  <si>
    <t>Контейнер для тросиков для M18 FSSM</t>
  </si>
  <si>
    <t>32mm Cable Drum for FCSSM/FSSM</t>
  </si>
  <si>
    <t>https://ru.milwaukeetool.eu/ru-ru/барабаны-для-тросиков/</t>
  </si>
  <si>
    <t>4058546296186</t>
  </si>
  <si>
    <t>DROPHEADBULBAUGER16MM</t>
  </si>
  <si>
    <t>48533811</t>
  </si>
  <si>
    <t>Шарнирный грушевидный наконечник для секционной прочистной машины М18 (под тросики 16мм)</t>
  </si>
  <si>
    <t>Drop Head Bulb 16mm Cables</t>
  </si>
  <si>
    <t>https://ru.milwaukeetool.eu/ru-ru/шарнирные-наконечники-sm/</t>
  </si>
  <si>
    <t>4058546346133</t>
  </si>
  <si>
    <t>DROPHEADSTRAIGHTAUGER16MM</t>
  </si>
  <si>
    <t>48533812</t>
  </si>
  <si>
    <t>Шарнирный наконечник в виде прямой спирали для секционной прочистной машины М18 (под тросики 16мм)</t>
  </si>
  <si>
    <t>Drop Head Straight Auger 16mm</t>
  </si>
  <si>
    <t>4058546346126</t>
  </si>
  <si>
    <t>EXTRASMALLOPENINGTOOL16MM</t>
  </si>
  <si>
    <t>48533814</t>
  </si>
  <si>
    <t>Сверхмалый наконечник-бур для секционной прочистной машины М18 (под тросики 16мм)</t>
  </si>
  <si>
    <t>Extra Small Opening Tool for 16mm Cables</t>
  </si>
  <si>
    <t>https://ru.milwaukeetool.eu/ru-ru/наконечники-буры-sm/</t>
  </si>
  <si>
    <t>4058546346157</t>
  </si>
  <si>
    <t>FUNNELAUGER16MM</t>
  </si>
  <si>
    <t>48533813</t>
  </si>
  <si>
    <t>Конусообразный наконечник для секционной прочистной машины М18 (под тросики 16мм)</t>
  </si>
  <si>
    <t>Funnel Auger for 16mm Cables</t>
  </si>
  <si>
    <t>https://ru.milwaukeetool.eu/ru-ru/конусообразные-наконечники-sm/</t>
  </si>
  <si>
    <t>4058546346140</t>
  </si>
  <si>
    <t>FUNNELAUGERFOR50MMPIPE22MM</t>
  </si>
  <si>
    <t>48533828</t>
  </si>
  <si>
    <t>Малый конусообразный наконечник для труб 40-50мм для секционной прочистной машины М18 (под тросики 22мм)</t>
  </si>
  <si>
    <t>Small Funnel Auger for 22mm Cables</t>
  </si>
  <si>
    <t>4058546346089</t>
  </si>
  <si>
    <t>FunnelRetriever22mm</t>
  </si>
  <si>
    <t>48533831</t>
  </si>
  <si>
    <t>Конусообразный наконечник для секционной машины (22мм трос.)</t>
  </si>
  <si>
    <t>Medium Funnel Auger for 22mm Cables</t>
  </si>
  <si>
    <t>4058546323479</t>
  </si>
  <si>
    <t>FunnelRetriever32mm</t>
  </si>
  <si>
    <t>48534831</t>
  </si>
  <si>
    <t>Конусообразный наконечник для секционной машины (32мм трос.)</t>
  </si>
  <si>
    <t>Funnel Auger for 32mm Cables</t>
  </si>
  <si>
    <t>4058546323561</t>
  </si>
  <si>
    <t>HeadAttachmentKit22mm</t>
  </si>
  <si>
    <t>48533840</t>
  </si>
  <si>
    <t>Набор наконечников для секционной машины (22мм трос.)</t>
  </si>
  <si>
    <t>9 pc Head Kit for 22mm Cables</t>
  </si>
  <si>
    <t>https://ru.milwaukeetool.eu/ru-ru/наборы-наконечников-sm/</t>
  </si>
  <si>
    <t>4058546296148</t>
  </si>
  <si>
    <t>HeadAttachmentKit32mm</t>
  </si>
  <si>
    <t>48534839</t>
  </si>
  <si>
    <t>Набор наконечников для секционной машины (32мм трос.)</t>
  </si>
  <si>
    <t>9pc Head Kit for 32mm Cables</t>
  </si>
  <si>
    <t>4058546296155</t>
  </si>
  <si>
    <t>MEDIUMCABLEREEL</t>
  </si>
  <si>
    <t>4932478411</t>
  </si>
  <si>
    <t>Барабан для тросика 22мм для секционной прочистной машины М18</t>
  </si>
  <si>
    <t>22mm Cable Drum for FCSSM/FSSM</t>
  </si>
  <si>
    <t>4058546346027</t>
  </si>
  <si>
    <t>MediumOpeningTool22mm</t>
  </si>
  <si>
    <t>48533836</t>
  </si>
  <si>
    <t>Средний наконечник-бур для секционной машины (22мм трос.)</t>
  </si>
  <si>
    <t>Medium Opening Tool for 22mm Cables</t>
  </si>
  <si>
    <t>4058546323523</t>
  </si>
  <si>
    <t>MediumOpeningTool32mm</t>
  </si>
  <si>
    <t>48534836</t>
  </si>
  <si>
    <t>Средний наконечник-бур для секционной машины (32мм трос.)</t>
  </si>
  <si>
    <t>Medium Opening Tool for 32mm Cables</t>
  </si>
  <si>
    <t>4058546323615</t>
  </si>
  <si>
    <t>Mediumrearguidehose</t>
  </si>
  <si>
    <t>4932478409</t>
  </si>
  <si>
    <t>Задний направляю щий шланг (средний) для M18 FCSSM</t>
  </si>
  <si>
    <t>Medium Guide Hose for FCSSM</t>
  </si>
  <si>
    <t>https://ru.milwaukeetool.eu/ru-ru/среднии-направляющии-шланг/</t>
  </si>
  <si>
    <t>4058546346003</t>
  </si>
  <si>
    <t>OPENINGTOOLFOR50MMPIPE22MM</t>
  </si>
  <si>
    <t>48533827</t>
  </si>
  <si>
    <t>Наконечник-бур для труб 40-50мм для секционной прочистной машины М18 (под тросики 22мм)</t>
  </si>
  <si>
    <t>Small Opening Tool for 22mm Cables</t>
  </si>
  <si>
    <t>4058546346096</t>
  </si>
  <si>
    <t>PilotTube</t>
  </si>
  <si>
    <t>4932471720</t>
  </si>
  <si>
    <t>Шланг для M18 FSSM</t>
  </si>
  <si>
    <t>Large Guide Hose for FSSM</t>
  </si>
  <si>
    <t>https://ru.milwaukeetool.eu/ru-ru/большои-направляющии-шланг/</t>
  </si>
  <si>
    <t>4058546296193</t>
  </si>
  <si>
    <t>PinKey</t>
  </si>
  <si>
    <t>4932471717</t>
  </si>
  <si>
    <t>Ключ для pin-коннекторов (16мм, 20 мм, 22мм, 32мм трос.)</t>
  </si>
  <si>
    <t>Pin Key for All Cables</t>
  </si>
  <si>
    <t>4058546296162</t>
  </si>
  <si>
    <t>ROOTCUTTERFOR50MMPIPE22MM</t>
  </si>
  <si>
    <t>48533825</t>
  </si>
  <si>
    <t>Набор наконечников-резаков для корней 50мм для секционной прочистной машины М18 (под торсик 22мм) (5 шт)</t>
  </si>
  <si>
    <t>5mall Root Cutter for 22mm Cables</t>
  </si>
  <si>
    <t>4058546346119</t>
  </si>
  <si>
    <t>SMALLCABLEREEL</t>
  </si>
  <si>
    <t>4932478412</t>
  </si>
  <si>
    <t>Барабан для тросика 16 мм для секционной прочистной машины M18 FCSSM</t>
  </si>
  <si>
    <t>16mm Cable Drum for FCSSM</t>
  </si>
  <si>
    <t>4058546346034</t>
  </si>
  <si>
    <t>SMALLOPENINGTOOL16MM</t>
  </si>
  <si>
    <t>48533815</t>
  </si>
  <si>
    <t>Малый наконечник-бур для секционной прочистной машины М18 (под тросики 16мм)</t>
  </si>
  <si>
    <t>Small Opening Tool for 16mm Cables</t>
  </si>
  <si>
    <t>4058546346164</t>
  </si>
  <si>
    <t>SmallOpeningTool22mm</t>
  </si>
  <si>
    <t>48533835</t>
  </si>
  <si>
    <t>Малый наконечник-бур для секционной машины (22мм трос.)</t>
  </si>
  <si>
    <t>4058546323516</t>
  </si>
  <si>
    <t>SmallOpeningTool32mm</t>
  </si>
  <si>
    <t>48534835</t>
  </si>
  <si>
    <t>Малый наконечник-бур для секционной машины (32мм трос.)</t>
  </si>
  <si>
    <t>Small Opening Tool for 32mm Cables</t>
  </si>
  <si>
    <t>4058546323608</t>
  </si>
  <si>
    <t>smallrearguidehose</t>
  </si>
  <si>
    <t>4932478410</t>
  </si>
  <si>
    <t>Малый направляющий шланг для секционной прочистной машины M18 FCSSM</t>
  </si>
  <si>
    <t>Small Guide Hose for FCSSM</t>
  </si>
  <si>
    <t>https://ru.milwaukeetool.eu/ru-ru/малыи-направляющии-шланг/</t>
  </si>
  <si>
    <t>4058546346010</t>
  </si>
  <si>
    <t>SPRINGCLEANERFOR40+50MMPIPE16MM</t>
  </si>
  <si>
    <t>48533816</t>
  </si>
  <si>
    <t>Spring Cleaner для труб 40-50мм для секционной прочистной машины М18 (под тросики 16мм)</t>
  </si>
  <si>
    <t>Spring Cleaner for 16mm Cables</t>
  </si>
  <si>
    <t>https://ru.milwaukeetool.eu/ru-ru/наконечники-spring-cleaner-sm/</t>
  </si>
  <si>
    <t>4058546346171</t>
  </si>
  <si>
    <t>StraightAuger22mm</t>
  </si>
  <si>
    <t>48533830</t>
  </si>
  <si>
    <t>Наконечник в виде прямой спирали для секционной машины (22мм трос.)</t>
  </si>
  <si>
    <t>Medium Straight Auger for 22mm Cables</t>
  </si>
  <si>
    <t>https://ru.milwaukeetool.eu/ru-ru/прямые-спирали-sm/</t>
  </si>
  <si>
    <t>4058546323462</t>
  </si>
  <si>
    <t>StraightAuger32mm</t>
  </si>
  <si>
    <t>48534830</t>
  </si>
  <si>
    <t>Наконечник в виде прямой спирали для секционной машины (32мм трос.)</t>
  </si>
  <si>
    <t>Straight Auger for 32mm Cables</t>
  </si>
  <si>
    <t>4058546323554</t>
  </si>
  <si>
    <t>STRAIGHTAUGERFOR50MMPIPE22MM</t>
  </si>
  <si>
    <t>48533829</t>
  </si>
  <si>
    <t>Наконечник в виде прямой спирали для труб 40-50мм для секционной прочистной машины М18 (под тросики 22мм)</t>
  </si>
  <si>
    <t>Small Straight Auger for 22mm Cables</t>
  </si>
  <si>
    <t>4058546346072</t>
  </si>
  <si>
    <t>SITM</t>
  </si>
  <si>
    <t>4932478406</t>
  </si>
  <si>
    <t>Адаптер для планшета для канализационной инспекционной камеры</t>
  </si>
  <si>
    <t>Sewer Inspection Tablet Mount</t>
  </si>
  <si>
    <t>https://ru.milwaukeetool.eu/ru-ru/адаптер-для-планшета-для-канализационнои-инспекционнои-камеры/</t>
  </si>
  <si>
    <t>4058546324100</t>
  </si>
  <si>
    <t>63_Принадлежности для садово-парковой техники</t>
  </si>
  <si>
    <t>01_Принадлежности</t>
  </si>
  <si>
    <t>M18BPFP-CCST</t>
  </si>
  <si>
    <t>4933471371</t>
  </si>
  <si>
    <t>Акк. опрыскиватель SWITCH TANK™ ёмкость для бетона M18BPFP-CCST</t>
  </si>
  <si>
    <t>M18BPFPCCST0 CONCRETE SPRAYER TANK XXX</t>
  </si>
  <si>
    <t>Технология сменных ёмкостей SWITCH TANK™; ёмкость для бетонообработки + шланг + распылитель; объём 15 л; картон</t>
  </si>
  <si>
    <t>https://ru.milwaukeetool.eu/ru-ru/m18-switch-tank-опрыскиватель-с-емкостью-для-обработки-бетона-15-л/m18-bpfp-ccst/</t>
  </si>
  <si>
    <t>4058546289997</t>
  </si>
  <si>
    <t>M18BPFP-CST</t>
  </si>
  <si>
    <t>4933464964</t>
  </si>
  <si>
    <t>Акк. опрыскиватель SWITCH TANK™ ёмкость для химии M18BPFPCS-0</t>
  </si>
  <si>
    <t>M18BPFPCS0 CHEM.FLUID SPRAYER TANK XXX</t>
  </si>
  <si>
    <t>Технология сменных ёмкостей SWITCH TANK™; ёмкость для химии + шланг + распылитель; объём 15 л; картон</t>
  </si>
  <si>
    <t>https://ru.milwaukeetool.eu/ru-ru/m18-switch-tank-опрыскиватель-с-емкостью-для-химии-на-15-л/m18-bpfp-cst/</t>
  </si>
  <si>
    <t>4058546229092</t>
  </si>
  <si>
    <t>M18BPFP-WST</t>
  </si>
  <si>
    <t>4933464965</t>
  </si>
  <si>
    <t>Акк. опрыскиватель SWITCH TANK™ ёмкость для воды M18BPFPWS-0</t>
  </si>
  <si>
    <t>M18BPFPWS0 WATER SPRAYER TANK XXX</t>
  </si>
  <si>
    <t>Технология сменных ёмкостей SWITCH TANK™; ёмкость для воды + шланг; объём 15 л; картон</t>
  </si>
  <si>
    <t>https://ru.milwaukeetool.eu/ru-ru/m18-switch-tank-система-подачи-воды-с-емкостью-15-л/m18-bpfp-wst/</t>
  </si>
  <si>
    <t>4058546229108</t>
  </si>
  <si>
    <t>M18FOPH-CSA</t>
  </si>
  <si>
    <t>4932464957</t>
  </si>
  <si>
    <t>Насадка высоторез M18 FOPH-CSA</t>
  </si>
  <si>
    <t>M18FOPHCSA CHAIN SAW ATTACHMENT XXX</t>
  </si>
  <si>
    <t>Насадка высоторез для многофункционального привода M18 FOPH-0</t>
  </si>
  <si>
    <t>https://ru.milwaukeetool.eu/ru-ru/quik-lok-насадка-высоторез-для-многофункционального-привода/m18-foph-csa/</t>
  </si>
  <si>
    <t>4058546229023</t>
  </si>
  <si>
    <t>M18FOPH-EA</t>
  </si>
  <si>
    <t>4932464958</t>
  </si>
  <si>
    <t>Насадка подрезчик кромок M18 FOPH-EA</t>
  </si>
  <si>
    <t>M18FOPHEA EDGER ATTACHMENT XXX</t>
  </si>
  <si>
    <t>Насадка подрезчик кромок для многофункционального привода M18 FOPH-0</t>
  </si>
  <si>
    <t>https://ru.milwaukeetool.eu/ru-ru/quik-lok-насадка-подрезчик-кромок-для-многофункционального-привода/m18-foph-ea/</t>
  </si>
  <si>
    <t>4058546229030</t>
  </si>
  <si>
    <t>M18FOPH-EXA</t>
  </si>
  <si>
    <t>4932464960</t>
  </si>
  <si>
    <t>Насадка удлинитель M18 FOPH-EXA</t>
  </si>
  <si>
    <t>M18FOPHEXA EXTENSION ATTACHMENT XXX</t>
  </si>
  <si>
    <t>Насадка удлинитель для многофункционального привода M18 FOPH-0</t>
  </si>
  <si>
    <t>https://ru.milwaukeetool.eu/ru-ru/quik-lok-удлинитель-насадок-для-многофункционального-привода/m18-foph-exa/</t>
  </si>
  <si>
    <t>4058546229054</t>
  </si>
  <si>
    <t>M18FOPH-HTA</t>
  </si>
  <si>
    <t>4932464959</t>
  </si>
  <si>
    <t>Насадка кусторез M18 FOPH-HTA</t>
  </si>
  <si>
    <t>M18FOPHHTA HEDGE TRIMMER ATTACHMENT XXX</t>
  </si>
  <si>
    <t>Насадка кусторез для многофункционального привода M18 FOPH-0</t>
  </si>
  <si>
    <t>https://ru.milwaukeetool.eu/ru-ru/quik-lok-насадка-кусторез-для-многофункционального-привода/m18-foph-hta/</t>
  </si>
  <si>
    <t>4058546229047</t>
  </si>
  <si>
    <t>M18FOPH-LTA</t>
  </si>
  <si>
    <t>4932464955</t>
  </si>
  <si>
    <t>Насадка триммер M18 FOPH-LTA</t>
  </si>
  <si>
    <t>M18FOPHLTA LINE TRIMMER ATTACHMENT XXX</t>
  </si>
  <si>
    <t>Насадка триммер для многофункционального привода M18 FOPH-0</t>
  </si>
  <si>
    <t>https://ru.milwaukeetool.eu/ru-ru/quik-lok-насадка-триммер-для-многофункционального-привода/m18-foph-lta/</t>
  </si>
  <si>
    <t>4058546229009</t>
  </si>
  <si>
    <t>01_Обогрев</t>
  </si>
  <si>
    <t>CABLEANDPLU12VCP/ECHJ-1PCG</t>
  </si>
  <si>
    <t>4932430085</t>
  </si>
  <si>
    <t>Адаптер для автомобильного прикуривателя 12В для куртки с подогревом</t>
  </si>
  <si>
    <t>CABLE AND PLU 12V CP/EC HJ  1PCG</t>
  </si>
  <si>
    <t>https://ru.milwaukeetool.eu/ru-ru/системные-принадлежности-куртки-с-подогревом/</t>
  </si>
  <si>
    <t>4002395377466</t>
  </si>
  <si>
    <t>M18USBPSHJ2</t>
  </si>
  <si>
    <t>4932471597</t>
  </si>
  <si>
    <t>Энергонакопитель M18USBPSHJ2</t>
  </si>
  <si>
    <t>M18 USB PS HJ2 POWER SOURCE</t>
  </si>
  <si>
    <t>USB; совместим с М12</t>
  </si>
  <si>
    <t>4058546294960</t>
  </si>
  <si>
    <t>152MMRIVETTOOLEXTENSIONNOSE</t>
  </si>
  <si>
    <t>48950100</t>
  </si>
  <si>
    <t>Удлинитель 152мм для заклепочника</t>
  </si>
  <si>
    <t>152MM RIVET TOOL EXTENSION NOSE</t>
  </si>
  <si>
    <t>https://ru.milwaukeetool.eu/ru-ru/extension-nose/</t>
  </si>
  <si>
    <t>045242504459</t>
  </si>
  <si>
    <t>4PCSRIVETTOOLNOSESET(RETAINING)</t>
  </si>
  <si>
    <t>48540100</t>
  </si>
  <si>
    <t>Набор наконечников для заклепочника</t>
  </si>
  <si>
    <t>4PCS RIV.TOOL NOSE SET (RETAINING)</t>
  </si>
  <si>
    <t>https://ru.milwaukeetool.eu/ru-ru/4-piece-nose-set-to-suit-m12-rivet-tool/</t>
  </si>
  <si>
    <t>045242504466</t>
  </si>
  <si>
    <t>CARRY.C.W.COVERBOXMET</t>
  </si>
  <si>
    <t>4932383357</t>
  </si>
  <si>
    <t>Кейс металлический для WCS45</t>
  </si>
  <si>
    <t>CARRY.C.W.COVER BOX MET</t>
  </si>
  <si>
    <t>https://ru.milwaukeetool.eu/ru-ru/переносные-кеисы/</t>
  </si>
  <si>
    <t>4002395357390</t>
  </si>
  <si>
    <t>COLLET</t>
  </si>
  <si>
    <t>48660978</t>
  </si>
  <si>
    <t>Цанга</t>
  </si>
  <si>
    <t>https://ru.milwaukeetool.eu/ru-ru/8960;-8-mm-collet/</t>
  </si>
  <si>
    <t>045242155620</t>
  </si>
  <si>
    <t>CONNECTOR</t>
  </si>
  <si>
    <t>4932373252</t>
  </si>
  <si>
    <t>Скобы боковые для HD кейса (2шт)</t>
  </si>
  <si>
    <t>4002395347247</t>
  </si>
  <si>
    <t>FPT2AK-RE</t>
  </si>
  <si>
    <t>4932478839</t>
  </si>
  <si>
    <t>Набор адаптеров для резьбонарезного инструмента (для Rems)</t>
  </si>
  <si>
    <t>Pipe Threader Adapter Kit for REMS Quick Change Heads</t>
  </si>
  <si>
    <t>https://ru.milwaukeetool.eu/ru-ru/набор-адаптеров-для-трубного-резьбонарезного-под-rems/</t>
  </si>
  <si>
    <t>4058546361211</t>
  </si>
  <si>
    <t>FPT2AK-RI</t>
  </si>
  <si>
    <t>4932478838</t>
  </si>
  <si>
    <t>Набор адаптеров для резьбонарезного инструмента (для Ridgid)</t>
  </si>
  <si>
    <t>Pipe Threader Adapter Kit for Ridgid 11R Heads</t>
  </si>
  <si>
    <t>https://ru.milwaukeetool.eu/ru-ru/набор-адаптеров-для-трубного-резьбонарезного-под-ridgid-11-r/</t>
  </si>
  <si>
    <t>4058546361204</t>
  </si>
  <si>
    <t>FPT2AK-RO</t>
  </si>
  <si>
    <t>4932478840</t>
  </si>
  <si>
    <t>Набор адаптеров для резьбонарезного инструмента (для Rothenberger)</t>
  </si>
  <si>
    <t>Pipe threader Adapter Kit for Rothenberger</t>
  </si>
  <si>
    <t>https://ru.milwaukeetool.eu/ru-ru/набор-адаптеров-для-трубного-резьбонарезного-под-rothenberger/</t>
  </si>
  <si>
    <t>4058546361228</t>
  </si>
  <si>
    <t>M18ONEFPRT-EXT</t>
  </si>
  <si>
    <t>4932478962</t>
  </si>
  <si>
    <t>Удлинительный носик для заклёпочника M18 FUEL</t>
  </si>
  <si>
    <t>M18 Fuel Rivet Tool Extension Nose Piece 
152.4 mm long</t>
  </si>
  <si>
    <t>https://ru.milwaukeetool.eu/ru-ru/extension-nose-piece-for-m18-fuel-rivet-tool-with-one-key/</t>
  </si>
  <si>
    <t>4058546362447</t>
  </si>
  <si>
    <t>M18ONEFPRT-JS</t>
  </si>
  <si>
    <t>4932479797</t>
  </si>
  <si>
    <t>Сменные клещи для заклёпочника M18 ONEFPRT-JS</t>
  </si>
  <si>
    <t xml:space="preserve">M18 Fuel Rivet Tool Jaw Replacement Set  </t>
  </si>
  <si>
    <t>4058546375911</t>
  </si>
  <si>
    <t>M18ONEFPRT-RP</t>
  </si>
  <si>
    <t>4932478961</t>
  </si>
  <si>
    <t>Набор носиков для заклёпочника M18 FUEL</t>
  </si>
  <si>
    <t xml:space="preserve">M18 Fuel Rivet Tool Retention Nose Pieces Set
4.8mm, 6mm, 6.4mm, 7mm </t>
  </si>
  <si>
    <t xml:space="preserve">4.8 мм, 6 мм, 6.4 мм, 7 мм </t>
  </si>
  <si>
    <t>https://ru.milwaukeetool.eu/ru-ru/retention-nose-pieces-set-for-m18-fuel-rivet-tool-with-one-key/</t>
  </si>
  <si>
    <t>4058546362430</t>
  </si>
  <si>
    <t>MPS-NCJ</t>
  </si>
  <si>
    <t>4932478924</t>
  </si>
  <si>
    <t>Неопреновые клешни для трубного стенда</t>
  </si>
  <si>
    <t>Milwaukee Pipe Stand Neoprane Jaws</t>
  </si>
  <si>
    <t>4058546362065</t>
  </si>
  <si>
    <t>MPS-RJ</t>
  </si>
  <si>
    <t>4932478923</t>
  </si>
  <si>
    <t>Сменные клешни для трубного стенда</t>
  </si>
  <si>
    <t>Milwaukee Pipe Stand Repacable Jaws</t>
  </si>
  <si>
    <t>4058546362058</t>
  </si>
  <si>
    <t>MPS-RS</t>
  </si>
  <si>
    <t>4932478926</t>
  </si>
  <si>
    <t>Съёмная полка для трубного стенда</t>
  </si>
  <si>
    <t>Milwaukee Pipe Stand Removable Shelf</t>
  </si>
  <si>
    <t>4058546362089</t>
  </si>
  <si>
    <t>MPS-SSJ</t>
  </si>
  <si>
    <t>4932478925</t>
  </si>
  <si>
    <t>Клешни из нержавеющей стали для трубного стенда</t>
  </si>
  <si>
    <t>Milwaukee Pipe Stand Stainless Steel Jaws</t>
  </si>
  <si>
    <t>4058546362072</t>
  </si>
  <si>
    <t>OF/E6MMP1A/M</t>
  </si>
  <si>
    <t>4932313192</t>
  </si>
  <si>
    <t>Цанга OF/E  6мм</t>
  </si>
  <si>
    <t>COLLET              OF/E  6MM     P1 A/M</t>
  </si>
  <si>
    <t>Цанговый патрон 6мм</t>
  </si>
  <si>
    <t>https://ru.milwaukeetool.eu/ru-ru/принадлежности-для-фрезера/</t>
  </si>
  <si>
    <t>4002395302833</t>
  </si>
  <si>
    <t>OF/E8MMP1A/M</t>
  </si>
  <si>
    <t>4932313190</t>
  </si>
  <si>
    <t>Цанга OF/E 8мм</t>
  </si>
  <si>
    <t>COLLET              OF/E  8MM     P1 A/M</t>
  </si>
  <si>
    <t>Цанга 8мм</t>
  </si>
  <si>
    <t>4002395302840</t>
  </si>
  <si>
    <t>OFE6303MMP1A/M</t>
  </si>
  <si>
    <t>4932308974</t>
  </si>
  <si>
    <t>Цанга OFE630 3мм</t>
  </si>
  <si>
    <t>COLLET              OFE630  3MM   P1 A/M</t>
  </si>
  <si>
    <t>Цанговый патрон 3мм</t>
  </si>
  <si>
    <t>4002395309092</t>
  </si>
  <si>
    <t>OFS4506.35MMP1A/M</t>
  </si>
  <si>
    <t>4932313194</t>
  </si>
  <si>
    <t>Цанга OFS450 6.35мм</t>
  </si>
  <si>
    <t>COLLET              OFS450 6.35MM P1 A/M</t>
  </si>
  <si>
    <t>Цанговый патрон 6,35мм(1/4")</t>
  </si>
  <si>
    <t>4002395302857</t>
  </si>
  <si>
    <t>REBATEDEPTHGAUGEH/HB(E)P1AEG</t>
  </si>
  <si>
    <t>4932274069</t>
  </si>
  <si>
    <t>Ограничитель глубины</t>
  </si>
  <si>
    <t>REBATE DEPTH GAUGE  H/HB(E)       P1 AEG</t>
  </si>
  <si>
    <t>https://ru.milwaukeetool.eu/ru-ru/системные-принадлежности-рубанки/</t>
  </si>
  <si>
    <t>4002395300129</t>
  </si>
  <si>
    <t>Прочие аккумуляторные</t>
  </si>
  <si>
    <t>M4D-202B</t>
  </si>
  <si>
    <t>4933440475</t>
  </si>
  <si>
    <t>Акк. отвертка M4 D-202B</t>
  </si>
  <si>
    <t>M4D202B M4C     BATT. SCREWDRIVER   IN2</t>
  </si>
  <si>
    <t>1/2 скорость 0-200/0-600 об/мин; крутящий момент 5 Нм; 2 аккумулятора; з/у</t>
  </si>
  <si>
    <t>https://ru.milwaukeetool.eu/ru-ru/m4-аккумуляторная-отвертка/m4-d/</t>
  </si>
  <si>
    <t>4002395000388</t>
  </si>
  <si>
    <t>FL-LED</t>
  </si>
  <si>
    <t>4933464824</t>
  </si>
  <si>
    <t>Фонарь на батарейках FL-LED</t>
  </si>
  <si>
    <t>FLLED</t>
  </si>
  <si>
    <t>Элемент питания 2хАА; 2 режима; светоотдача 300/100 люмен; вес 0,1</t>
  </si>
  <si>
    <t>https://ru.milwaukeetool.eu/ru-ru/карманныи-фонарь-на-батареиках/fl-led/</t>
  </si>
  <si>
    <t>4058546227692</t>
  </si>
  <si>
    <t>HL2-LED</t>
  </si>
  <si>
    <t>4933471286</t>
  </si>
  <si>
    <t>Налобный фонарь на батарейках HL2-LED</t>
  </si>
  <si>
    <t>Alkaline Slim Headlamp</t>
  </si>
  <si>
    <t>Световой поток, люмен 350 / 150 / 25 / -; Напряжение, В 4.5; Тип аккумулятора 3 x AAA Аккумуляторы; Тип ламп: светодиод; Поставляется в блистере</t>
  </si>
  <si>
    <t>https://ru.milwaukeetool.eu/ru-ru/фонарь-налобныи-на-батареиках/hl2-led/</t>
  </si>
  <si>
    <t>4058546289140</t>
  </si>
  <si>
    <t>HL-SF</t>
  </si>
  <si>
    <t>4933471388</t>
  </si>
  <si>
    <t>Налобный фонарь на батарейках HL-SF</t>
  </si>
  <si>
    <t>HL-SF ALKALINE SPOT FLOOD HEADLAMP XXX</t>
  </si>
  <si>
    <t xml:space="preserve"> 350/150/25  люменов при рассеянном луче; 350/450 люменов при сфокусированном луче; защита IP54; в комплекте: съёмный ремешок, клипсы для крепления на каску, батарейки; картон</t>
  </si>
  <si>
    <t>https://ru.milwaukeetool.eu/ru-ru/налобныи-фонарь-на-батареиках/hl-sf/</t>
  </si>
  <si>
    <t>4058546290160</t>
  </si>
  <si>
    <t>IPL-LED</t>
  </si>
  <si>
    <t>4933459440</t>
  </si>
  <si>
    <t>Компактный фонарь на батарейках IPL-LED</t>
  </si>
  <si>
    <t>IPLLED ALKALINE PEN LIGHT XXX</t>
  </si>
  <si>
    <t>Батарейки ААА 2шт; светоотдача 100 люмен; вес 0,04</t>
  </si>
  <si>
    <t>https://ru.milwaukeetool.eu/ru-ru/компактныи-фонарь-на-батареиках/ipl-led/</t>
  </si>
  <si>
    <t>4058546011017</t>
  </si>
  <si>
    <t>IRFL500</t>
  </si>
  <si>
    <t>4933478586</t>
  </si>
  <si>
    <t>Акк. фонарь IR FL500</t>
  </si>
  <si>
    <t>IRFL500 USB RE.LASHLIGHT 500 LM EMEA XXX</t>
  </si>
  <si>
    <t>Габариты, мм-140 х 50 х 225; Световой поток, люмен-500;Вес, кг-0,4; Поставляется в блистере</t>
  </si>
  <si>
    <t>https://ru.milwaukeetool.eu/ru-ru/internal-usb-rechargeable-flashlight-500-lumens/ir-fl/</t>
  </si>
  <si>
    <t>4058546347796</t>
  </si>
  <si>
    <t>IRHL450</t>
  </si>
  <si>
    <t>4933478587</t>
  </si>
  <si>
    <t>Акк. налобный фонарь IR HL450</t>
  </si>
  <si>
    <t>IRHL450 USB RE.HEADLAMP 450 LM EMEA XXX</t>
  </si>
  <si>
    <t>Макс. время работы, ч	2.5 / 4 / 8 / 4 / 14; Общий вес, кг-0.15; Световой поток, люмен-450; Напряжение, В-4; Тип аккумулятора Li-ion; Поставляется в блистере</t>
  </si>
  <si>
    <t>https://ru.milwaukeetool.eu/ru-ru/налобныи-фонарь-450-люмен-с-несъемным-аккумулятором-заряжаемым-через-usb/ir-hl/</t>
  </si>
  <si>
    <t>4058546347802</t>
  </si>
  <si>
    <t>IRPL250</t>
  </si>
  <si>
    <t>4933478705</t>
  </si>
  <si>
    <t>Акк. фонарь IR PL250</t>
  </si>
  <si>
    <t>Internal USB Rechargeable Penlight 250 lumens EMEA version</t>
  </si>
  <si>
    <t>Габариты, мм	64 х 58 х 101; Макс. время работы, ч-8; Общий вес, кг 0.06 Макс. светоотдача, люмен-250 Вес, кг-0,2; Поставляется в блистере</t>
  </si>
  <si>
    <t>4058546348984</t>
  </si>
  <si>
    <t>ISHL-LED</t>
  </si>
  <si>
    <t>4933478112</t>
  </si>
  <si>
    <t>Налобный фонарь на батарейках безопасный ISHL-0</t>
  </si>
  <si>
    <t>ISHL-LED INTRINSI. SAFE AL. HEADLAMP XXX</t>
  </si>
  <si>
    <t>Макс. время работы (ч) 4/ 6/ 10/ 40/ 8; Люмены 310/ 235/ 155/ 25/ 155; 3 x AAA батарейки, Поставляется в блистере</t>
  </si>
  <si>
    <t>https://ru.milwaukeetool.eu/ru-ru/безопасныи-налобныи-фонарь-на-батареиках/ishl-led/</t>
  </si>
  <si>
    <t>4058546340452</t>
  </si>
  <si>
    <t>L4FFL-301</t>
  </si>
  <si>
    <t>4933479766</t>
  </si>
  <si>
    <t>Акк. фонарь заряжаемый через USB L4 FFL-301</t>
  </si>
  <si>
    <t xml:space="preserve">USB Rechargeble Folding Flood Light Kit w/3.0ah battery </t>
  </si>
  <si>
    <t xml:space="preserve">Люмены 550/ 250/ 100/; 1 x L4 B3 Аккумуляторный набор, USB кабель, Блистер
</t>
  </si>
  <si>
    <t>4058546375607</t>
  </si>
  <si>
    <t>L4FL-301</t>
  </si>
  <si>
    <t>4933479763</t>
  </si>
  <si>
    <t>Акк. фонарь заряжаемый через USB L4 FL-301</t>
  </si>
  <si>
    <t xml:space="preserve">USB Rechargeble Pocket Flood Light Kit w/3.0ah battery </t>
  </si>
  <si>
    <t>Люмены 445; 1 x L4 B3 Аккумуляторный набор, USB кабель, Блистер</t>
  </si>
  <si>
    <t>4058546375577</t>
  </si>
  <si>
    <t>L4FMLED-301</t>
  </si>
  <si>
    <t>4933479770</t>
  </si>
  <si>
    <t>Акк. фонарь заряжаемый через USB L4 FMLED-301</t>
  </si>
  <si>
    <t xml:space="preserve">USB Rechargeble 800L Fixed Flashlight Kit w/3.0ah battery </t>
  </si>
  <si>
    <t xml:space="preserve">Люмен 800/ -/ 100/; 1 x L4 B3 Аккумуляторный набор, USB кабель, Блистер
</t>
  </si>
  <si>
    <t>4058546375645</t>
  </si>
  <si>
    <t>L4HL-301</t>
  </si>
  <si>
    <t>4933479764</t>
  </si>
  <si>
    <t>Акк. фонарь заряжаемый через USB L4 HL-301</t>
  </si>
  <si>
    <t xml:space="preserve">USB Rechargeble Headlamp Kit w/3.0ah battery </t>
  </si>
  <si>
    <t>Люмены 475; 1 x L4 B3 Аккумуляторный набор, USB кабель, Блистер</t>
  </si>
  <si>
    <t>4058546375584</t>
  </si>
  <si>
    <t>L4HLRP-301</t>
  </si>
  <si>
    <t>4933479767</t>
  </si>
  <si>
    <t>Акк. фонарь заряжаемый через USB L4 HLRP-301</t>
  </si>
  <si>
    <t xml:space="preserve">USB Rechargable Hard Hat Headlamp Light Kit w/3.0ah battery </t>
  </si>
  <si>
    <t xml:space="preserve">Люмены 600/ 350/ 125/ 25; 1 x L4 B3 Аккумуляторный набор, USB кабель, Блистер
</t>
  </si>
  <si>
    <t>4058546375614</t>
  </si>
  <si>
    <t>L4HL-VIS-301</t>
  </si>
  <si>
    <t>4933479768</t>
  </si>
  <si>
    <t>Акк. фонарь заряжаемый через USB L4 HL-VIS-301</t>
  </si>
  <si>
    <t xml:space="preserve">USB Rechargable HI-VIS Headlamp Light Kit w/3.0ah battery </t>
  </si>
  <si>
    <t xml:space="preserve">Люмены 600/ 400/ 200/ 25/ 400; 1 x L4 B3 Аккумуляторный набор, USB кабель, Блистер
</t>
  </si>
  <si>
    <t>4058546375621</t>
  </si>
  <si>
    <t>L4PWL-301</t>
  </si>
  <si>
    <t>4933479765</t>
  </si>
  <si>
    <t>Акк. фонарь заряжаемый через USB L4 PWL-301</t>
  </si>
  <si>
    <t xml:space="preserve">USB Rechargeble Pivoting work Light Kit w/3.0ah battery </t>
  </si>
  <si>
    <t>Люмены 500; 1 x L4 B3 Аккумуляторный набор, USB кабель, Блистер</t>
  </si>
  <si>
    <t>4058546375591</t>
  </si>
  <si>
    <t>L4TMLED-301</t>
  </si>
  <si>
    <t>4933479769</t>
  </si>
  <si>
    <t>Акк. фонарь заряжаемый через USB L4 TMLED-301</t>
  </si>
  <si>
    <t xml:space="preserve">USB Rechargeble 1100L Twist Focus Light Kit w/3.0ah battery </t>
  </si>
  <si>
    <t>Люмены 1100; 1 x L4 B3 Аккумуляторный набор, USB кабель, Блистер</t>
  </si>
  <si>
    <t>4058546375638</t>
  </si>
  <si>
    <t>L4FFL-201</t>
  </si>
  <si>
    <t>4933464821</t>
  </si>
  <si>
    <t>Акк. фонарь заряжаемый через USB L4 FFL-201</t>
  </si>
  <si>
    <t>L4FFL201 USB FOLDING FLOOD LIGHT XXX</t>
  </si>
  <si>
    <t>REDLITHIUM USB; аккумулятор 4В 2,5Ач; 3 режима; светоотдача 550/250/100 люмен; вес 0,2</t>
  </si>
  <si>
    <t>https://ru.milwaukeetool.eu/ru-ru/фонарь-заряжаемыи-через-usb/l4-ffl/</t>
  </si>
  <si>
    <t>4058546227661</t>
  </si>
  <si>
    <t>L4FL-201</t>
  </si>
  <si>
    <t>4933459442</t>
  </si>
  <si>
    <t>Фонарь карманный заряжаемый через USB L4 FL-201</t>
  </si>
  <si>
    <t>L4FL201 REDLITHIUM FLOOD LIGHT XXX</t>
  </si>
  <si>
    <t>Без аккумулятора в комплекте; вес 0,2; аккумулятор 4В; 2 режима; светоотдача 445/100 люмен</t>
  </si>
  <si>
    <t>https://ru.milwaukeetool.eu/ru-ru/фонарь-карманныи-заряжаемыи-через-usb/l4-fl/</t>
  </si>
  <si>
    <t>4058546011031</t>
  </si>
  <si>
    <t>L4FMLED-201</t>
  </si>
  <si>
    <t>4933478113</t>
  </si>
  <si>
    <t>Фонарь светодиодный металлический без регулировки фокуса</t>
  </si>
  <si>
    <t>L4FMLED-201 USB RE.800L FIX.FLASHLT. XXX</t>
  </si>
  <si>
    <t>Емкость аккумулятора (Ач) 2.5; люмен 800/ -/ 100/ -; 1 x L4 B2 Аккумуляторный набор, USB кабель; Поставляется в	 блистере</t>
  </si>
  <si>
    <t>https://ru.milwaukeetool.eu/ru-ru/фонарь-800-люменов-без-регулировки-фокуса,-заряжаемыи-через-usb/l4-fmled/</t>
  </si>
  <si>
    <t>4058546340469</t>
  </si>
  <si>
    <t>L4HL-201</t>
  </si>
  <si>
    <t>4933459443</t>
  </si>
  <si>
    <t>Налобный фонарь заряжаемый через USB L4 HL-201</t>
  </si>
  <si>
    <t>L4HL201 REDLITHIUM HARD HAT LIGHT XXX</t>
  </si>
  <si>
    <t>Без аккумулятора в комплекте; вес 0,2; аккумулятор 4В; 3 режима; светоотдача 475/25, 150, 300/300 люмен</t>
  </si>
  <si>
    <t>https://ru.milwaukeetool.eu/ru-ru/налобныи-фонарь-заряжаемыи-через-usb/l4-hl/</t>
  </si>
  <si>
    <t>4058546011048</t>
  </si>
  <si>
    <t>L4HLRP-201</t>
  </si>
  <si>
    <t>4933471390</t>
  </si>
  <si>
    <t>Акк. налобный фонарь L4HLRP-201, заряжаемый через USB</t>
  </si>
  <si>
    <t>L4HLRP-201 REDLI. HARD HAT LIGHT XXX</t>
  </si>
  <si>
    <t>500/300/25 люменов; защита IP54; в комплекте: съёмный ремешок, клипсы для крепления на каску, встроенный аккумулятор; картон</t>
  </si>
  <si>
    <t>https://ru.milwaukeetool.eu/ru-ru/налобныи-фонарь-для-ношения-на-каске,-заряжаемыи-через-usb/l4-hlrp/</t>
  </si>
  <si>
    <t>4058546290184</t>
  </si>
  <si>
    <t>L4HL-VIS-201</t>
  </si>
  <si>
    <t>4933471389</t>
  </si>
  <si>
    <t>Акк. налобный фонарь L4HLVIS-201, заряжаемый через USB</t>
  </si>
  <si>
    <t>L4HL-VIS-201 REDLI. HARD HAT LIGHT XXX</t>
  </si>
  <si>
    <t>400/200/25 люменов при рассеянном луче; 575 люменов при сфокусированном луче; защита IP54; в комплекте: съёмный ремешок, клипсы для крепления на каску, встроенный аккумулятор; картон</t>
  </si>
  <si>
    <t>https://ru.milwaukeetool.eu/ru-ru/налобныи-фонарь-заряжаемыи-через-usb/l4-hl-vis/</t>
  </si>
  <si>
    <t>4058546290177</t>
  </si>
  <si>
    <t>L4PWL-201</t>
  </si>
  <si>
    <t>4933464822</t>
  </si>
  <si>
    <t>Акк. фонарь заряжаемый через USB L4 PWL-201</t>
  </si>
  <si>
    <t>L4PWL201 USB PIVOTING WORK LIGHT XXX</t>
  </si>
  <si>
    <t>REDLITHIUM USB; аккумулятор 4В 2,5Ач; 4 режима; светоотдача 400/стробоскоп/100/500 люмен; вес 0,2</t>
  </si>
  <si>
    <t>https://ru.milwaukeetool.eu/ru-ru/фонарь-с-наклонным-световым-блоком-заряжаемыи-через-usb/l4-pwl/</t>
  </si>
  <si>
    <t>4058546227678</t>
  </si>
  <si>
    <t>L4TMLED-201</t>
  </si>
  <si>
    <t>4933478114</t>
  </si>
  <si>
    <t>Фонарь светодиодный металлический с регулировкой фокуса поворотом</t>
  </si>
  <si>
    <t>L4TMLED-201 USB RE.1100L TWI.FLASHLT XXX</t>
  </si>
  <si>
    <t>Макс. время работы(ч) 1.5/ 4/ 12/ -; люмен 1100/ 600/ 100/ -; 1 x L4 B2 Аккумуляторный набор, USB кабель; Поставляется в блистере</t>
  </si>
  <si>
    <t>https://ru.milwaukeetool.eu/ru-ru/фонарь-1100-люменов-с-регулировкои-фокуса-поворотом,-заряжаемыи-через-usb/l4-tmled/</t>
  </si>
  <si>
    <t>4058546340476</t>
  </si>
  <si>
    <t>ML-LED</t>
  </si>
  <si>
    <t>4933464825</t>
  </si>
  <si>
    <t>Фонарь на батарейках ML-LED</t>
  </si>
  <si>
    <t>MLLED ALKALINE FLASHLIGHT XXX</t>
  </si>
  <si>
    <t>Элемент питания 3хААA; 2 режима; светоотдача 325/25 люмен; вес 0,13</t>
  </si>
  <si>
    <t>https://ru.milwaukeetool.eu/ru-ru/фонарь-на-батареиках/ml-led/</t>
  </si>
  <si>
    <t>4058546227708</t>
  </si>
  <si>
    <t>50_Прочие аккумуляторы и зарядные устройства</t>
  </si>
  <si>
    <t>L4B3</t>
  </si>
  <si>
    <t>4933478311</t>
  </si>
  <si>
    <t>Аккумулятор L4B3 (Li-Ion 3 Ач)</t>
  </si>
  <si>
    <t>L4B3 SINGLE CELL 3AH  XXX</t>
  </si>
  <si>
    <t>Время зарядки, мин-120; Напряжение, В-4; Емкость аккумулятора, Ач-3.0; Система REDLITHIUM™ USB; Вес, кг-0.04; Поставляется в блистере</t>
  </si>
  <si>
    <t>https://ru.milwaukeetool.eu/ru-ru/redlithium-usb-30-ач/l4-b3/</t>
  </si>
  <si>
    <t>4058546345020</t>
  </si>
  <si>
    <t>M4B2</t>
  </si>
  <si>
    <t>4932430098</t>
  </si>
  <si>
    <t>Аккумулятор М4 В2 (Li-Ion2Ач)</t>
  </si>
  <si>
    <t>M4B2 LIION BATTERY PACK  2.0AH XXX</t>
  </si>
  <si>
    <t>Напряжение 4 В; емкость 2Ач; Li-Ion; блистер</t>
  </si>
  <si>
    <t>https://ru.milwaukeetool.eu/ru-ru/m4-b2/m4-b2/</t>
  </si>
  <si>
    <t>4002395377596</t>
  </si>
  <si>
    <t>CUSB</t>
  </si>
  <si>
    <t>4932459888</t>
  </si>
  <si>
    <t>Кабель CUSB Milwaukee</t>
  </si>
  <si>
    <t>CUSB USBB PLUG AND CABLE IN2</t>
  </si>
  <si>
    <t xml:space="preserve">Кабель USB - microUSB </t>
  </si>
  <si>
    <t>https://ru.milwaukeetool.eu/ru-ru/usb-зарядное-устроиство/cusb/</t>
  </si>
  <si>
    <t>4058546030605</t>
  </si>
  <si>
    <t>L4C</t>
  </si>
  <si>
    <t>4932459446</t>
  </si>
  <si>
    <t>Зарядное устройство L4 C</t>
  </si>
  <si>
    <t>L4C REDLITHIUM SINGLE CELL CHARGER XXX</t>
  </si>
  <si>
    <t>Система L4; блистер</t>
  </si>
  <si>
    <t>https://ru.milwaukeetool.eu/ru-ru/redlithium-usb-зарядное-устроиство/l4-c/</t>
  </si>
  <si>
    <t>4058546011079</t>
  </si>
  <si>
    <t>M4C</t>
  </si>
  <si>
    <t>4932352958</t>
  </si>
  <si>
    <t>Зарядное устройство М4 С</t>
  </si>
  <si>
    <t>M4C   BATTERY CHARGER 220240V VP  IN2</t>
  </si>
  <si>
    <t>Система М4; блистер</t>
  </si>
  <si>
    <t>https://ru.milwaukeetool.eu/ru-ru/m4-charger/m4-c/</t>
  </si>
  <si>
    <t>4002395376162</t>
  </si>
  <si>
    <t>RCA7224MB220-240V</t>
  </si>
  <si>
    <t>4932386670</t>
  </si>
  <si>
    <t>Зарядное устройство RCA 7224 MB</t>
  </si>
  <si>
    <t>RCA220240V P1 CHARGER IN2</t>
  </si>
  <si>
    <t>Система PBS3000; картон</t>
  </si>
  <si>
    <t>https://ru.milwaukeetool.eu/ru-ru/универсальное-зарядное-устроиство/rca-7224-mb/</t>
  </si>
  <si>
    <t>4002395352388</t>
  </si>
  <si>
    <t>SK</t>
  </si>
  <si>
    <t>L4NRG-201</t>
  </si>
  <si>
    <t>4932459448</t>
  </si>
  <si>
    <t>Энергокомплект L4 NRG-201</t>
  </si>
  <si>
    <t>L4NRG201 REDLI.SINGLE CELL ENER.KIT IN2</t>
  </si>
  <si>
    <t>Комплект L4 B2 1 шт.; з/у L4С</t>
  </si>
  <si>
    <t>https://ru.milwaukeetool.eu/ru-ru/redlithium-usb-аккумулятор-и-зарядное-устроиство/l4-nrg-201/</t>
  </si>
  <si>
    <t>4058546011093</t>
  </si>
  <si>
    <t>L4CLL-301C</t>
  </si>
  <si>
    <t>4933478098</t>
  </si>
  <si>
    <t>Акк. линейный лазерный нивелир  L4 CLL-301C</t>
  </si>
  <si>
    <t>L4CLL-301C REDL.USB CROSS L.LASER IN2</t>
  </si>
  <si>
    <t>2 линии; цвет лазера: зелёный; видимость: 30 м (50 м с детектором); микровыравнивание: есть; время работы: до 18 ч; степень защиты: IP54; встр. акк. 4В, 3Ач, заряжаемый через USB; кейс</t>
  </si>
  <si>
    <t>https://ru.milwaukeetool.eu/ru-ru/линеиныи-лазерныи-нивелир-с-зеленым-лучом-заряжаемыи-через-usb/l4-cll/</t>
  </si>
  <si>
    <t>4058546340315</t>
  </si>
  <si>
    <t>L4CLLP-301C</t>
  </si>
  <si>
    <t>4933478099</t>
  </si>
  <si>
    <t>Акк. линейно-точечный лазерный нивелир L4 CLLP-301C</t>
  </si>
  <si>
    <t>L4CLLP-301C R.USB CROSS L./2P.LASER IN2</t>
  </si>
  <si>
    <t>2 линии + 2 точки; цвет лазера: зелёный; видимость: 30 м (50 м с детектором); микровыравнивание: есть; время работы: до 18 ч; степень защиты: IP54; встр. акк. 4В, 3Ач, заряжаемый через USB; кейс</t>
  </si>
  <si>
    <t>https://ru.milwaukeetool.eu/ru-ru/линеино-точечныи-лазерныи-нивелир-с-двумя-отвесными-точками-с-зеленым-лучом-заряжаемыи-через-usb/l4-cllp/</t>
  </si>
  <si>
    <t>4058546340322</t>
  </si>
  <si>
    <t>Сетевой</t>
  </si>
  <si>
    <t>PD2E22R</t>
  </si>
  <si>
    <t>4933419570</t>
  </si>
  <si>
    <t>Ударная дрель PD2E 22 R</t>
  </si>
  <si>
    <t>PD2E22R   PERCUSSION DRILL   IN2</t>
  </si>
  <si>
    <t>Мощность 850; патрон 13мм; макс. крутящий момент 56Нм; частота 0-1000/0-3200; диаметр 20/22/13/40, вес 2,9; 4м кабель; кейс</t>
  </si>
  <si>
    <t>https://ru.milwaukeetool.eu/ru-ru/850-вт-двухскоростная-ударная-дрель/pd2e-22-r/</t>
  </si>
  <si>
    <t>4002395238613</t>
  </si>
  <si>
    <t>PD2E24R</t>
  </si>
  <si>
    <t>4933419595</t>
  </si>
  <si>
    <t>Ударная дрель PD2E 24 R</t>
  </si>
  <si>
    <t>PD2E24R   PERCUSSION DRILL   IN2</t>
  </si>
  <si>
    <t>Мощность 1020; патрон 13мм; макс. крутящий момент 60Нм; частота 0-1000/0-3200; диаметр 22/24/16/40, вес 3,0; 4м кабель; кейс</t>
  </si>
  <si>
    <t>https://ru.milwaukeetool.eu/ru-ru/1020-вт-двухскоростная-ударная-дрель/pd2e-24-r/</t>
  </si>
  <si>
    <t>4002395238651</t>
  </si>
  <si>
    <t>PD2E24RS</t>
  </si>
  <si>
    <t>4933380462</t>
  </si>
  <si>
    <t>Ударная дрель PD2E 24 RS</t>
  </si>
  <si>
    <t>PD2E24RS   PERCUSSION DRILL   IN2</t>
  </si>
  <si>
    <t>Мощность 1010; патрон 13мм; макс. крутящий момент 54Нм; частота 0-1450/0-3400; диаметр 20/24/16/40, вес 3,1; 4м кабель; кейс</t>
  </si>
  <si>
    <t>https://ru.milwaukeetool.eu/ru-ru/1010-вт-двухскоростная-ударная-дрель/pd2e-24-rs/</t>
  </si>
  <si>
    <t>4002395227273</t>
  </si>
  <si>
    <t>PD705</t>
  </si>
  <si>
    <t>4933431955</t>
  </si>
  <si>
    <t>Ударная дрель PD-705</t>
  </si>
  <si>
    <t>PD705        PERCUSSION DRILL        IN2</t>
  </si>
  <si>
    <t>Мощность 705; патрон 13мм; макс. крутящий момент 15Нм; частота 0-3000; диаметр 13/30/15; вес 1,9; 4м кабель; картон</t>
  </si>
  <si>
    <t>https://ru.milwaukeetool.eu/ru-ru/705-вт-ударная-дрель/pd-705/</t>
  </si>
  <si>
    <t>4002395243914</t>
  </si>
  <si>
    <t>PDE13RX</t>
  </si>
  <si>
    <t>4933409200</t>
  </si>
  <si>
    <t xml:space="preserve">Ударная дрель PDE 13 RX </t>
  </si>
  <si>
    <t>PDE13RX   PERCUSSION DRILL   IN2</t>
  </si>
  <si>
    <t>Мощность 630; патрон 13мм; макс. крутящий момент 21Нм; частота 0-2900; диаметр 15/18/30/13; вес 1,8; 4м кабель; кейс</t>
  </si>
  <si>
    <t>https://ru.milwaukeetool.eu/ru-ru/630-вт-односкоростная-ударная-дрель/pde-13-rx/</t>
  </si>
  <si>
    <t>4002395235322</t>
  </si>
  <si>
    <t>PDE16RP</t>
  </si>
  <si>
    <t>4933409206</t>
  </si>
  <si>
    <t xml:space="preserve">Ударная дрель PDE 16 RP </t>
  </si>
  <si>
    <t>PDE16RP   PERCUSSION DRILL   IN2</t>
  </si>
  <si>
    <t>Мощность 630; патрон 16мм; макс. крутящий момент 59Нм; частота 0-950;диаметр 16/20/40/13/16; вес 2,0; 4м кабель; кейс</t>
  </si>
  <si>
    <t>https://ru.milwaukeetool.eu/ru-ru/630-вт-односкоростная-ударная-дрель/pde-16-rp/</t>
  </si>
  <si>
    <t>4002395235339</t>
  </si>
  <si>
    <t>SB2-35D</t>
  </si>
  <si>
    <t>4933380507</t>
  </si>
  <si>
    <t>Ударная дрель SB 2-35 D</t>
  </si>
  <si>
    <t>SB235D   PERCUSSION DRILL   IN2</t>
  </si>
  <si>
    <t>Мощность 1010; патрон 16мм; макс. крутящий момент 57Нм; частота 650/1350; диаметр 35/40/16/50, вес 3,2; 4м кабель; картон</t>
  </si>
  <si>
    <t>https://ru.milwaukeetool.eu/ru-ru/1010-вт-двухскоростная-ударная-дрель/sb-2-35-d/</t>
  </si>
  <si>
    <t>4002395227280</t>
  </si>
  <si>
    <t>B2E16RLD</t>
  </si>
  <si>
    <t>4933380482</t>
  </si>
  <si>
    <t>Дрель B2E 16 RLD</t>
  </si>
  <si>
    <t>B2E16RLD        DRILL        IN2</t>
  </si>
  <si>
    <t>Мощность 900Вт; патрон 16мм; макс. крутящий момент 88Нм; об/мин 0-750/0-1600; диаметр 16/40, вес 4,2; 4м кабель; картон</t>
  </si>
  <si>
    <t>https://ru.milwaukeetool.eu/ru-ru/900-вт-двухскоростная-дрель/b2e-16-rld/</t>
  </si>
  <si>
    <t>4002395227198</t>
  </si>
  <si>
    <t>DE10RX</t>
  </si>
  <si>
    <t>4933409211</t>
  </si>
  <si>
    <t xml:space="preserve">Дрель DE 10 RX </t>
  </si>
  <si>
    <t>DE10RX/S        ELECTR. DRILL        IN2</t>
  </si>
  <si>
    <t>Мощность 630Вт; патрон 10 мм; крутящий момент 21Нм; скорость 0-2700об/мин; диаметр 10/30; вес 1,6; 4м кабель; картон</t>
  </si>
  <si>
    <t>https://ru.milwaukeetool.eu/ru-ru/630-вт-односкоростная-дрель/de-10-rx/</t>
  </si>
  <si>
    <t>4002395235353</t>
  </si>
  <si>
    <t>DE13RP</t>
  </si>
  <si>
    <t>4933409194</t>
  </si>
  <si>
    <t xml:space="preserve">Дрель DE 13 RP </t>
  </si>
  <si>
    <t>DE13RP/SK   ELECTR. DRILL   IN2</t>
  </si>
  <si>
    <t>Мощность 630Вт; патрон 13мм; крутящий момент 59Нм; скорость 0-950об/мин; диаметр 13/40; вес 2,1; 4м кабель; кейс</t>
  </si>
  <si>
    <t>https://ru.milwaukeetool.eu/ru-ru/630-вт-односкоростная-дрель/de-13-rp/</t>
  </si>
  <si>
    <t>4002395235346</t>
  </si>
  <si>
    <t>HD2E13R</t>
  </si>
  <si>
    <t>4933390186</t>
  </si>
  <si>
    <t>Дрель HD2E 13 R</t>
  </si>
  <si>
    <t>HD2E13R        DRILL        IN2</t>
  </si>
  <si>
    <t>Мощность 705Вт; патрон 13мм; макс. крутящий момент 60Нм; об/мин 0-1050/0-2200; диаметр 13/40, вес 2,7; 4м кабель; картон</t>
  </si>
  <si>
    <t>https://ru.milwaukeetool.eu/ru-ru/705-вт-двухскоростная-дрель/hd2e-13-r/</t>
  </si>
  <si>
    <t>4002395231454</t>
  </si>
  <si>
    <t>HDE13RQD</t>
  </si>
  <si>
    <t>110750</t>
  </si>
  <si>
    <t>Дрель HDE 13 RQD</t>
  </si>
  <si>
    <t>HDE13RQD         DRILL               IN2</t>
  </si>
  <si>
    <t>Мощность 825Вт; патрон 13мм; крутящий момент 101Нм; скорость 0-500об/мин; диаметр 13/38; вес 3,2; 4м QUIK-LOK кабель; картон</t>
  </si>
  <si>
    <t>https://ru.milwaukeetool.eu/ru-ru/825-вт-односкоростная-дрель/hde-13-rqd/</t>
  </si>
  <si>
    <t>4002395229659</t>
  </si>
  <si>
    <t>HDE13RQX</t>
  </si>
  <si>
    <t>030250</t>
  </si>
  <si>
    <t>Дрель HDE 13 RQX</t>
  </si>
  <si>
    <t>HDE13RQX         DRILL               IN2</t>
  </si>
  <si>
    <t>Мощность 950Вт; патрон 13мм; крутящий момент 94Нм; скорость 0-850об/мин; диаметр 13/38; вес 2,0; 4м QUIK-LOK кабель; картон</t>
  </si>
  <si>
    <t>https://ru.milwaukeetool.eu/ru-ru/950-вт-односкоростная-дрель/hde-13-rqx/</t>
  </si>
  <si>
    <t>4002395229642</t>
  </si>
  <si>
    <t>4933428550</t>
  </si>
  <si>
    <t>Дрель HDE 13 RQX KIT</t>
  </si>
  <si>
    <t>HDE13RQXKIT   ELECTR. DRILL   IN2</t>
  </si>
  <si>
    <t>Мощность 950Вт; патрон 13мм; крутящий момент 94Нм; скорость 0-850об/мин; диаметр 13/38; вес 2,0; 4м QUIK-LOK кабель; кейс</t>
  </si>
  <si>
    <t>4002395241576</t>
  </si>
  <si>
    <t>HDE6RQ</t>
  </si>
  <si>
    <t>010150</t>
  </si>
  <si>
    <t>Дрель HDE 6 RQ</t>
  </si>
  <si>
    <t>HDE6RQ           DRILL               IN2</t>
  </si>
  <si>
    <t>Мощность 725Вт; патрон 6мм; крутящий момент 30Нм; скорость 0-4000об/мин; диаметр 6/16; вес 1,4; 4м QUIK-LOK кабель; картон</t>
  </si>
  <si>
    <t>4002395229611</t>
  </si>
  <si>
    <t>DWSE4000Q</t>
  </si>
  <si>
    <t>674350</t>
  </si>
  <si>
    <t>Шуруповерт DWSE 4000 Q</t>
  </si>
  <si>
    <t>DWSE4000Q        SCREW DRIVER        IN2</t>
  </si>
  <si>
    <t>Мощность 725; частота 0-4000; для шурупов 4,8мм; макс. крутящий момент 20Нм; вес 1,3; 4м QUIK LOK кабель; поясная скоба; насадка PH2; держатель бит; картон</t>
  </si>
  <si>
    <t>https://ru.milwaukeetool.eu/ru-ru/шуруповерт-для-работ-по-гипсокартону/dwse-4000-q/</t>
  </si>
  <si>
    <t>4002395229680</t>
  </si>
  <si>
    <t>TKSE2500Q</t>
  </si>
  <si>
    <t>679050</t>
  </si>
  <si>
    <t>Шуруповерт TKSE 2500 Q</t>
  </si>
  <si>
    <t>TKSE2500Q     SCREW DRIVER           IN2</t>
  </si>
  <si>
    <t>Мощность 725; частота 0-2500; для шурупов 6мм; макс. крутящий момент 25Нм; вес 1,4; 4м QUIK LOK кабель; поясная скоба; набор торцевых насадок 6/8/10 мм; держатель бит; картон</t>
  </si>
  <si>
    <t>https://ru.milwaukeetool.eu/ru-ru/шуруповерт-для-закручивания-самоврезающихся-шурупов/tkse-2500-q/</t>
  </si>
  <si>
    <t>4002395229710</t>
  </si>
  <si>
    <t>IPWE400R</t>
  </si>
  <si>
    <t>4933451524</t>
  </si>
  <si>
    <t>Гайковерт IPWE 400 R</t>
  </si>
  <si>
    <t>IPWE400R IMPACT WRENCH IN2</t>
  </si>
  <si>
    <t>Мощность 725; хвостовик 1/2˝ квадратный; частота 0-1700; макс, диаметр М20; вес 2,7; 4м кабель; крут момент 400Нм; картон</t>
  </si>
  <si>
    <t>https://ru.milwaukeetool.eu/ru-ru/189;-8243;-гаиковерт/ipwe-400-r/</t>
  </si>
  <si>
    <t>4002395143511</t>
  </si>
  <si>
    <t>IPWE520R</t>
  </si>
  <si>
    <t>4933451525</t>
  </si>
  <si>
    <t>Гайковерт IPWE 520 R</t>
  </si>
  <si>
    <t>IPWE520R IMPACT WRENCH IN2</t>
  </si>
  <si>
    <t>Мощность 725; хвостовик 3/4˝ квадратный; частота 0-1700; макс. диаметр М24; вес 2,8; 4м кабель; крут момент 520Нм; картон</t>
  </si>
  <si>
    <t>https://ru.milwaukeetool.eu/ru-ru/190;-8243;-гаиковерт/ipwe-520-r/</t>
  </si>
  <si>
    <t>4002395143528</t>
  </si>
  <si>
    <t>MDE41</t>
  </si>
  <si>
    <t>4933451015</t>
  </si>
  <si>
    <t>Дрель на магнитной станине MDE 41</t>
  </si>
  <si>
    <t>MDE41     Magnetic Drill Stand       IN2</t>
  </si>
  <si>
    <t>Мощность 1200Вт; хвостовик Weldon19 FIXTEC; 1/2 скорость 475-730 об/мин; макс. диаметр фрезы 41мм; макс глубина 50 мм; вес 13,5; страховочный ремень; быстрозажимной патрон; СОЖ; кейс</t>
  </si>
  <si>
    <t>https://ru.milwaukeetool.eu/ru-ru/дрель-на-магнитнои-станине-с-электромагнитом/mde-41/</t>
  </si>
  <si>
    <t>4002395136681</t>
  </si>
  <si>
    <t>MDE42</t>
  </si>
  <si>
    <t>4933380832</t>
  </si>
  <si>
    <t>Дрель на магнитной станине MDE 42</t>
  </si>
  <si>
    <t>MDE42   MAGNETIC STAND BASE       IN2</t>
  </si>
  <si>
    <t>Мощность 1200Вт; хвостовик Weldon 19; крутящий момент 85Нм; скорость 300-640 об/мин; макс. диаметр фрезы 42мм; макс глубина 50 мм; вес 11,5; страховочный ремень; набор ключей; СОЖ; кейс</t>
  </si>
  <si>
    <t>https://ru.milwaukeetool.eu/ru-ru/дрель-на-магнитнои-станине/mde-42/</t>
  </si>
  <si>
    <t>4002395228881</t>
  </si>
  <si>
    <t>MDP41</t>
  </si>
  <si>
    <t>4933451014</t>
  </si>
  <si>
    <t>Дрель на магнитной станине MDP 41</t>
  </si>
  <si>
    <t>MDP41      Magnetic Drill Stand      IN2</t>
  </si>
  <si>
    <t>Мощность 1200Вт; постоянный отключаемый магнит; хвостовик Weldon19 FIXTEC; 1/2 скорость 475-730 об/мин; макс. диаметр фрезы 41мм; макс глубина 50 мм; вес 14,0; страховочный ремень; быстрозажимной патрон; СОЖ; кейс</t>
  </si>
  <si>
    <t>https://ru.milwaukeetool.eu/ru-ru/дрель-на-магнитнои-станине-с-постоянным-магнитом/mdp-41/</t>
  </si>
  <si>
    <t>4002395136674</t>
  </si>
  <si>
    <t>DCM2-250C</t>
  </si>
  <si>
    <t>40964</t>
  </si>
  <si>
    <t>Установка алмазного сверления DCM2-250 C</t>
  </si>
  <si>
    <t>DCM2250C      DIAMOND DRILL         IN2</t>
  </si>
  <si>
    <t>Мощность 2800Вт; хвостовик 1 1/4"UNC; скорость 450/900 об/мин; макс. диаметр сверления 250; вес 9,0; набор ключей; картон</t>
  </si>
  <si>
    <t>https://ru.milwaukeetool.eu/ru-ru/электродвигатель-для-алмазного-сверления/dcm-2-250-c/</t>
  </si>
  <si>
    <t>4002395229796</t>
  </si>
  <si>
    <t>DCM2-350C</t>
  </si>
  <si>
    <t>40044</t>
  </si>
  <si>
    <t>Установка алмазного сверления DCM2-350 C</t>
  </si>
  <si>
    <t>DCM2350C    DIAMOND DRILL           IN2</t>
  </si>
  <si>
    <t>Мощность 2800Вт; хвостовик 1 1/4"UNC; скорость 300/600 об/мин; макс. диаметр сверления 350; вес 9,0; набор ключей; картон</t>
  </si>
  <si>
    <t>https://ru.milwaukeetool.eu/ru-ru/электродвигатель-для-алмазного-сверления/dcm-2-350-c/</t>
  </si>
  <si>
    <t>4002395229772</t>
  </si>
  <si>
    <t>DD2-160XE</t>
  </si>
  <si>
    <t>4933368690</t>
  </si>
  <si>
    <t>Дрель для сухого алмазного бурения DD2- 160XE</t>
  </si>
  <si>
    <t>DD2160XE   DIAMOND DRILL   IN2</t>
  </si>
  <si>
    <t>Мощность 1500Вт; 1/2 скорость 0-890/0-1770об/мин; макс. диаметр бурения 162мм; вес 4,2; 4м кабель; быстросъемный адаптер для буров SDS-plus и алмазных коронок M16; кейс</t>
  </si>
  <si>
    <t>https://ru.milwaukeetool.eu/ru-ru/двухскоростная-дрель-для-сухого-алмазного-сверления/dd-2-160-xe/</t>
  </si>
  <si>
    <t>4002395232505</t>
  </si>
  <si>
    <t>DD3-152</t>
  </si>
  <si>
    <t>4933428000</t>
  </si>
  <si>
    <t>Установка алмазного сверления DD 3-152</t>
  </si>
  <si>
    <t>DD3152 230V COMBI DIAMOND DRILL IN2</t>
  </si>
  <si>
    <t>Мощность 1900Вт; хвостовик 1/2"G+1 1/4"UNC; 1/2/3 скорость 550/1250/2700 об/мин; макс. диаметр бурения бетон/кирпич 152/202; вес 6,5; кейс</t>
  </si>
  <si>
    <t>https://ru.milwaukeetool.eu/ru-ru/трехскоростная-комбинированная-дрель-для-алмазного-сверления/dd-3-152/</t>
  </si>
  <si>
    <t>4002395239801</t>
  </si>
  <si>
    <t>PFH26</t>
  </si>
  <si>
    <t>4933428230</t>
  </si>
  <si>
    <t xml:space="preserve">Перфоратор PFH 26 </t>
  </si>
  <si>
    <t>PFH26        ROTARY HAMMER        IN2</t>
  </si>
  <si>
    <t>Мощность 725; частота 4500; диаметр 26/30/13; энергия удара 2,4Дж; вес 2,4; боковая рукоятка с ограничителем глубины; кейс</t>
  </si>
  <si>
    <t>https://ru.milwaukeetool.eu/ru-ru/26-мм-sds-plus-2-режимныи-перфоратор/pfh-26/</t>
  </si>
  <si>
    <t>4002395239832</t>
  </si>
  <si>
    <t>PFH26T</t>
  </si>
  <si>
    <t>4933464581</t>
  </si>
  <si>
    <t>Перфоратор PFH 26 T</t>
  </si>
  <si>
    <t>PFH26T ROTARY HAMMER IN2</t>
  </si>
  <si>
    <t>2-режимный; мощность 800; частота ударов 0-4500 уд/мин; скорость 0-1500 об/мин; диаметр бетон 26мм/ дерево 30 мм/ сталь 13мм; энергия удара 2,4Дж; вес 2,4; боковая рукоятка с ограничителем глубины; кейс</t>
  </si>
  <si>
    <t>https://ru.milwaukeetool.eu/ru-ru/26-мм-2-режимныи-sds-plus-перфоратор/pfh-26-t/</t>
  </si>
  <si>
    <t>4058546225261</t>
  </si>
  <si>
    <t>PLH20</t>
  </si>
  <si>
    <t>4933408070</t>
  </si>
  <si>
    <t xml:space="preserve">Перфоратор PLH 20 </t>
  </si>
  <si>
    <t>PLH20 MINI MUNGOROTARY HAMMER IN2</t>
  </si>
  <si>
    <t>Мощность 620; частота 0-4400; диаметр 20/13/30; энергия удара 2,0Дж; вес 1,9; боковая рукоятка с ограничителем глубины; кейс</t>
  </si>
  <si>
    <t>https://ru.milwaukeetool.eu/ru-ru/20-мм-sds-plus-2-режимныи-l-образныи-перфоратор/plh-20/</t>
  </si>
  <si>
    <t>4002395237531</t>
  </si>
  <si>
    <t>PH26T</t>
  </si>
  <si>
    <t>4933464580</t>
  </si>
  <si>
    <t>Перфоратор PH 26 T</t>
  </si>
  <si>
    <t>PH26T ROTARY HAMMER IN2</t>
  </si>
  <si>
    <t>3-режимный; мощность 800; частота ударов 0-4500 уд/мин; скорость 0-1500 об/мин; диаметр бетон 26мм/ дерево 30 мм/ сталь 13мм; энергия удара 2,4Дж; вес 2,6; боковая рукоятка с ограничителем глубины; кейс</t>
  </si>
  <si>
    <t>https://ru.milwaukeetool.eu/ru-ru/26-мм-sds-plus-3-режимныи-перфоратор/ph-26-t/</t>
  </si>
  <si>
    <t>4058546225254</t>
  </si>
  <si>
    <t>PH26TX</t>
  </si>
  <si>
    <t>4933464579</t>
  </si>
  <si>
    <t>Перфоратор PH 26 TX</t>
  </si>
  <si>
    <t>PH26TX ROTARY HAMMER IN2</t>
  </si>
  <si>
    <t>3-режимный; мощность 800; частота ударов 0-4500 уд/мин; скорость 0-1500 об/мин; диаметр бетон 26мм/ дерево 30 мм/ сталь 13мм; энергия удара 2,4Дж; вес 2,6; боковая рукоятка с ограничителем глубины; сменный патрон FIXTEC; кейс</t>
  </si>
  <si>
    <t>4058546225247</t>
  </si>
  <si>
    <t>PH28</t>
  </si>
  <si>
    <t>4933396396</t>
  </si>
  <si>
    <t xml:space="preserve">Перфоратор PH 28 </t>
  </si>
  <si>
    <t>PH28        COMBI HAMMER        IN2</t>
  </si>
  <si>
    <t>Мощность 820; частота 4500; диаметр 28/30/13; энергия удара 3,4Дж; вес 2,7; боковая рукоятка с ограничителем глубины; кейс</t>
  </si>
  <si>
    <t>https://ru.milwaukeetool.eu/ru-ru/28-мм-sds-plus-3-режимныи-перфоратор/ph-28/</t>
  </si>
  <si>
    <t>4002395234936</t>
  </si>
  <si>
    <t>PH28X</t>
  </si>
  <si>
    <t>4933396392</t>
  </si>
  <si>
    <t xml:space="preserve">Перфоратор PH 28 X </t>
  </si>
  <si>
    <t>PH28X        COMBI HAMMER        IN2</t>
  </si>
  <si>
    <t>Мощность 820; частота 4500; диаметр 28/30/13; энергия удара 3,4Дж; вес 2,9; боковая рукоятка с ограничителем глубины; патрон FIXTEC; кейс</t>
  </si>
  <si>
    <t>4002395234943</t>
  </si>
  <si>
    <t>PH30POWERX</t>
  </si>
  <si>
    <t>4933396420</t>
  </si>
  <si>
    <t xml:space="preserve">Перфоратор PH 30 PowerX </t>
  </si>
  <si>
    <t>PH30X 240V SDS PLUS COMBI HAMMER IN2</t>
  </si>
  <si>
    <t>Мощность 1030; частота 3500; диаметр 30/40/13; энергия удара 3,6Дж; вес 2,9; боковая рукоятка с ограничителем глубины; патрон FIXTEC; кейс</t>
  </si>
  <si>
    <t>https://ru.milwaukeetool.eu/ru-ru/30-мм-sds-plus-3-режимныи-перфоратор/ph-30/</t>
  </si>
  <si>
    <t>4002395234967</t>
  </si>
  <si>
    <t>PLH28E</t>
  </si>
  <si>
    <t>4933446790</t>
  </si>
  <si>
    <t>Перфоратор PLH 28 E</t>
  </si>
  <si>
    <t>PLH28E        COMBI HAMMER        IN2</t>
  </si>
  <si>
    <t>Мощность 800; частота 0-4000; диаметр 28/40/13; энергия удара 4,1Дж; вес 3,5; смазка; плавный пуск; активная система AVS; муфта безопасности; кабель 4м; кейс</t>
  </si>
  <si>
    <t>TOP-10 (скидка до 20%)</t>
  </si>
  <si>
    <t>https://ru.milwaukeetool.eu/ru-ru/28-мм-sds-plus-3-режимныи-l-образныи-перфоратор/plh-28/</t>
  </si>
  <si>
    <t>4002395005482</t>
  </si>
  <si>
    <t>PLH28XE</t>
  </si>
  <si>
    <t>4933446800</t>
  </si>
  <si>
    <t>Перфоратор PLH 28 XE</t>
  </si>
  <si>
    <t>PLH28XE        COMBI HAMMER        IN2</t>
  </si>
  <si>
    <t>Мощность 800; частота 0-4000; диаметр 28/40/13; энергия удара 4,1Дж; вес 3,5; смазка; 13 мм патрон; переходник; патрон FIXTEC; плавный пуск; активная система AVS; муфта безопасности; кабель 4м; кейс</t>
  </si>
  <si>
    <t>4002395005499</t>
  </si>
  <si>
    <t>PLH32XE</t>
  </si>
  <si>
    <t>4933400069</t>
  </si>
  <si>
    <t>Перфоратор PLH 32 XE</t>
  </si>
  <si>
    <t>PLH32XE 240V COMBI HAMMER IN2</t>
  </si>
  <si>
    <t>Мощность 900; скорость 0-800 об/мин; диаметр 32/40/16; энергия удара 3,8Дж; вес 3,6; смазка; 13 мм бесключ патрон; переходник; патрон FIXTEC; кейс</t>
  </si>
  <si>
    <t>https://ru.milwaukeetool.eu/ru-ru/32-мм-sds-plus-3-режимныи-l-образныи-перфоратор/plh-32/</t>
  </si>
  <si>
    <t>4002395233342</t>
  </si>
  <si>
    <t>K540S</t>
  </si>
  <si>
    <t>4933418100</t>
  </si>
  <si>
    <t>Перфоратор K 540 S</t>
  </si>
  <si>
    <t>K540S   COMBI HAMMER          IN2</t>
  </si>
  <si>
    <t>Мощность 1100;диаметр 40/100; энергия удара 7,5Дж; вес 6,3; 4м кабель; боковая рукоятка; смазка; кейс</t>
  </si>
  <si>
    <t>https://ru.milwaukeetool.eu/ru-ru/5-кг-перфоратор/k-540-s/</t>
  </si>
  <si>
    <t>4002395238422</t>
  </si>
  <si>
    <t>K545S</t>
  </si>
  <si>
    <t>4933398200</t>
  </si>
  <si>
    <t>Перфоратор K 545 S</t>
  </si>
  <si>
    <t>K545S   COMBI HAMMER IN2</t>
  </si>
  <si>
    <t>Мощность 1300;диаметр 45/100; энергия удара 8,5Дж; вес 6,7; 6м кабель; боковая рукоятка; смазка; острое долото; чемодан</t>
  </si>
  <si>
    <t>https://ru.milwaukeetool.eu/ru-ru/5-кг-перфоратор/k-545-s/</t>
  </si>
  <si>
    <t>4002395234073</t>
  </si>
  <si>
    <t>K750S</t>
  </si>
  <si>
    <t>4933398600</t>
  </si>
  <si>
    <t xml:space="preserve">Перфоратор K 750 S </t>
  </si>
  <si>
    <t>K750S    COMBI HAMMER SDS IN2</t>
  </si>
  <si>
    <t>Мощность 1550; энергия удара 11,9 Дж; скорость 300 об/мин; вес 8,3; патрон SDS-Max; уровень вибрации 9,5 м/с²; кабель 6 м; доп. рукоятка; смазка; кейс</t>
  </si>
  <si>
    <t>https://ru.milwaukeetool.eu/ru-ru/7-кг-перфоратор/k-750-s/</t>
  </si>
  <si>
    <t>4002395235193</t>
  </si>
  <si>
    <t>K850S</t>
  </si>
  <si>
    <t>4933464896</t>
  </si>
  <si>
    <t>Перфоратор K850 S</t>
  </si>
  <si>
    <t>AC Full featured SDS Max</t>
  </si>
  <si>
    <t>Мощность 1400 Вт; энергия удара 11 Дж; макс. диаметр сверления в бетоне/туннельным буром/коронками 45/85/150 мм; вес 9,6; кейс</t>
  </si>
  <si>
    <t>https://ru.milwaukeetool.eu/ru-ru/8-кг-перфоратор-для-сверления-и-разрушения/k-850/</t>
  </si>
  <si>
    <t>4058546228415</t>
  </si>
  <si>
    <t>K950S</t>
  </si>
  <si>
    <t>4933375710</t>
  </si>
  <si>
    <t>Перфоратор K 950 S</t>
  </si>
  <si>
    <t>K950S   COMBI HAMMER  IN2</t>
  </si>
  <si>
    <t>Мощность 1700; частота 125-250; диаметр 50/150; энергия удара 20Дж; вес 11,8;6м кабель; SDS max; кейс</t>
  </si>
  <si>
    <t>https://ru.milwaukeetool.eu/ru-ru/10-кг-перфоратор/k-950/</t>
  </si>
  <si>
    <t>4002395232031</t>
  </si>
  <si>
    <t>04_Отбойные молотки (SDS Plus)</t>
  </si>
  <si>
    <t>PCE3Q</t>
  </si>
  <si>
    <t>4933384300</t>
  </si>
  <si>
    <t xml:space="preserve">Отбойный молоток PCE 3 </t>
  </si>
  <si>
    <t>PCE3        DEMOLITION HAMMER        IN2</t>
  </si>
  <si>
    <t>Мощность 720; частота 0-3650; энергия удара 4,1Дж; вес 3,7; 4м кабель; SDS-Plus; доп. рукоятка; кейс</t>
  </si>
  <si>
    <t>https://ru.milwaukeetool.eu/ru-ru/3-кг-sds-plus-отбоиныи-молоток/pce-3/k/</t>
  </si>
  <si>
    <t>4002395232215</t>
  </si>
  <si>
    <t>05_Большие отбойные молотки (SDS Max / Hex)</t>
  </si>
  <si>
    <t>K1000S</t>
  </si>
  <si>
    <t>4933464120</t>
  </si>
  <si>
    <t>Отбойный молоток K1000S 10кг</t>
  </si>
  <si>
    <t>K1000S 10KG BREAKER IN2</t>
  </si>
  <si>
    <t>Мощность 1750 Вт; энергия удара (EPTA) 26 Дж; Вес 12,7 кг; тип хвостовика SDS-Max; уровень вибрации при долблении 6,7 м/с²; боковая рукоятка; кейс с колесами</t>
  </si>
  <si>
    <t>https://ru.milwaukeetool.eu/ru-ru/10-кг-sds-max-отбоиныи-молоток/k-1000-s/</t>
  </si>
  <si>
    <t>4058546220655</t>
  </si>
  <si>
    <t>K1528H</t>
  </si>
  <si>
    <t>4933464118</t>
  </si>
  <si>
    <t>Отбойный молоток K1528H 16кг</t>
  </si>
  <si>
    <t>K1528H 16KG BREAKER IN2</t>
  </si>
  <si>
    <t xml:space="preserve">Мощность 2100 Вт; энергия удара (EPTA) 39 Дж; вес 17,2 кг; тип хвостовика K-Hex 30 мм; уровень вибрации при долблении 8,4 м/с²; боковая рукоятка; пластиковый кейс с колесами </t>
  </si>
  <si>
    <t>https://ru.milwaukeetool.eu/ru-ru/16-кг-отбоиныи-молоток-с-хвостовиком-28-мм-hex/k-1528-h/</t>
  </si>
  <si>
    <t>4058546220631</t>
  </si>
  <si>
    <t>K1530H</t>
  </si>
  <si>
    <t>4933464117</t>
  </si>
  <si>
    <t>Отбойный молоток K1530H 16кг</t>
  </si>
  <si>
    <t>K1530H  16KG BREAKER IN2</t>
  </si>
  <si>
    <t xml:space="preserve">Мощность 2100 Вт; энергия удара (EPTA) 39 Дж; Вес 17,2 кг; тип хвостовика K-Hex 28 мм ; уровень вибрации при долблении 8,8 м/с²; боковая рукоятка; пластиковый кейс с колесами </t>
  </si>
  <si>
    <t>https://ru.milwaukeetool.eu/ru-ru/16-кг-отбоиныи-молоток-с-хвостовиком-30-мм-hex/k-1530-h/</t>
  </si>
  <si>
    <t>4058546220624</t>
  </si>
  <si>
    <t>K2000H</t>
  </si>
  <si>
    <t>4933459604</t>
  </si>
  <si>
    <t>Отбойный молоток 22кг K 2000 H</t>
  </si>
  <si>
    <t>K2000H 22KG Breaker IN2</t>
  </si>
  <si>
    <t>Мощность 2200; энергия удара 42Дж; 1300 уд/мин; вес 24,2; хвостовик К-Нех 28мм; уровень вибрации 4,7 м/с²; кабель 6м; картон</t>
  </si>
  <si>
    <t>https://ru.milwaukeetool.eu/ru-ru/20-кг-отбоиныи-молоток-с-хвостовиком-28-мм-hex/k-2000-h/</t>
  </si>
  <si>
    <t>4058546027766</t>
  </si>
  <si>
    <t>K2628H</t>
  </si>
  <si>
    <t>4933471685</t>
  </si>
  <si>
    <t>Отбойный молоток K2628H 25кг</t>
  </si>
  <si>
    <t>K2628H 25KG BREAKER-28MM HEX REC. IN2</t>
  </si>
  <si>
    <t>Мощность, Вт-2400; Энергия удара EPTA, Дж-64;  уд/мин-1200;Тип хвостовика-K-Hex; Уровень вибрации, м/с²-6.2; Поставляется в картонной коробке
Вес, кг	25.7</t>
  </si>
  <si>
    <t>https://ru.milwaukeetool.eu/ru-ru/25-отбоиныи-молоток-с-хвостовиком-28-мм-hex/k-2628-h/</t>
  </si>
  <si>
    <t>4058546295844</t>
  </si>
  <si>
    <t>K500S</t>
  </si>
  <si>
    <t>4933398220</t>
  </si>
  <si>
    <t>Отбойный молоток K 500 S</t>
  </si>
  <si>
    <t>K500S   CHIPPING HAMMER IN2</t>
  </si>
  <si>
    <t>Мощность 1300; энергия удара 8,5Дж; вес 6,3; 6м кабель; боковая рукоятка; смазка; острое долото; кейс</t>
  </si>
  <si>
    <t>https://ru.milwaukeetool.eu/ru-ru/5-кг-отбоиныи-молоток/k-500-s/</t>
  </si>
  <si>
    <t>4002395234059</t>
  </si>
  <si>
    <t>K500ST</t>
  </si>
  <si>
    <t>4933443180</t>
  </si>
  <si>
    <t>Отбойный молоток K 500 ST</t>
  </si>
  <si>
    <t>K500ST  DEMOLITION HAMMER      IN2</t>
  </si>
  <si>
    <t>Мощность 1100; энергия удара 7,5Дж; вес 6,3; 4м кабель; боковая рукоятка; смазка; кейс</t>
  </si>
  <si>
    <t>https://ru.milwaukeetool.eu/ru-ru/5-кг-отбоиныи-молоток/k-500-st/</t>
  </si>
  <si>
    <t>4002395003402</t>
  </si>
  <si>
    <t>K700S</t>
  </si>
  <si>
    <t>4933459148</t>
  </si>
  <si>
    <t>Отбойный молоток K 700 S</t>
  </si>
  <si>
    <t>K700S CHIPPING HAMMER IN2</t>
  </si>
  <si>
    <t>Мощность 1550; энергия удара 11,9 Дж;; вес 8,3; патрон SDS-Max; уровень вибрации 9,5 м/с²; кабель 6 м; доп. рукоятка; смазка; кейс</t>
  </si>
  <si>
    <t>https://ru.milwaukeetool.eu/ru-ru/7-kg-class-breaking-hammer/k-700-s/</t>
  </si>
  <si>
    <t>4002395289837</t>
  </si>
  <si>
    <t>K900K</t>
  </si>
  <si>
    <t>4933375650</t>
  </si>
  <si>
    <t>Отбойный молоток K 900 K</t>
  </si>
  <si>
    <t>K900K        CHIPPING HAMMER        IN2</t>
  </si>
  <si>
    <t>Мощность 1600; частота 950-1900; энергия удара 20Дж; вес 11; 6м кабель; K-Hex; кейс</t>
  </si>
  <si>
    <t>https://ru.milwaukeetool.eu/ru-ru/10-кг-отбоиныи-молоток/k-900/</t>
  </si>
  <si>
    <t>4002395231614</t>
  </si>
  <si>
    <t>K900S</t>
  </si>
  <si>
    <t>4933375720</t>
  </si>
  <si>
    <t>Отбойный молоток K 900 S</t>
  </si>
  <si>
    <t>K900S   CHIPPING HAMMER  IN2</t>
  </si>
  <si>
    <t>Мощность 1600; частота 950-1900; энергия удара 20Дж; вес 11; 6м кабель; SDS max; кейс</t>
  </si>
  <si>
    <t>4002395232048</t>
  </si>
  <si>
    <t>AG10-115EK</t>
  </si>
  <si>
    <t>4933451219</t>
  </si>
  <si>
    <t xml:space="preserve">УШМ AG 10-115 EK </t>
  </si>
  <si>
    <t>AG10115EK ANGLE GRINDER          IN2</t>
  </si>
  <si>
    <t>Скорость 11000 об/мин; Мощность 1000Вт; вес 2,1; 4м кабель; картон</t>
  </si>
  <si>
    <t>https://ru.milwaukeetool.eu/ru-ru/1000-вт-углошлифовальная-машина/ag-10-ek/</t>
  </si>
  <si>
    <t>4002395260867</t>
  </si>
  <si>
    <t>AG10-125EK</t>
  </si>
  <si>
    <t>4933451220</t>
  </si>
  <si>
    <t xml:space="preserve">УШМ AG 10-125 EK </t>
  </si>
  <si>
    <t>AG10125EK ANGLE GRINDER IN2</t>
  </si>
  <si>
    <t>4002395260874</t>
  </si>
  <si>
    <t>AG13-125XSPD</t>
  </si>
  <si>
    <t>4933451577</t>
  </si>
  <si>
    <t>УШМ AG 13-125 XSPD</t>
  </si>
  <si>
    <t>AG13125XSPD ANGLE GRINDER IN2</t>
  </si>
  <si>
    <t>Скорость 12000 об/мин; Мощность 1250Вт; вес 2,3; 4м кабель; боковая рукоятка; интегрированная система FIXTEC; картон</t>
  </si>
  <si>
    <t>https://ru.milwaukeetool.eu/ru-ru/углошлифовальная-машина-1250-вт/ag-13-xspd/</t>
  </si>
  <si>
    <t>4002395140787</t>
  </si>
  <si>
    <t>AG800-115E</t>
  </si>
  <si>
    <t>4933451210</t>
  </si>
  <si>
    <t>УШМ AG 800-115 E</t>
  </si>
  <si>
    <t>AG800115E ANGLE GRINDER IN2</t>
  </si>
  <si>
    <t>Скорость 11500 об/мин; Мощность 800Вт; вес 2,0; 4м кабель; ключевой кожух; картон</t>
  </si>
  <si>
    <t>https://ru.milwaukeetool.eu/ru-ru/углошлифовальная-машина-800-вт/ag-800-e/</t>
  </si>
  <si>
    <t>4002395260171</t>
  </si>
  <si>
    <t>AG800-115ED-SET</t>
  </si>
  <si>
    <t>4933451281</t>
  </si>
  <si>
    <t>УШМ AG 800-115 E D-SET</t>
  </si>
  <si>
    <t>AG800115EDSET ANGLE GRINDER IN2</t>
  </si>
  <si>
    <t>Скорость 11500 об/мин; Мощность 800Вт; вес 2,0; 4м кабель; ключевой кожух; кейс</t>
  </si>
  <si>
    <t>4002395170777</t>
  </si>
  <si>
    <t>AG800-125E</t>
  </si>
  <si>
    <t>4933451211</t>
  </si>
  <si>
    <t>УШМ AG 800-125 E</t>
  </si>
  <si>
    <t>AG800125E ANGLE GRINDER IN2</t>
  </si>
  <si>
    <t>4002395260188</t>
  </si>
  <si>
    <t>AG800-125EK</t>
  </si>
  <si>
    <t>4933451213</t>
  </si>
  <si>
    <t>УШМ AG 800-125 EK</t>
  </si>
  <si>
    <t>AG800125EK ANGLE GRINDER IN2</t>
  </si>
  <si>
    <t>Скорость 11500 об/мин; Мощность 800Вт; вес 2,0; 4м кабель; картон</t>
  </si>
  <si>
    <t>https://ru.milwaukeetool.eu/ru-ru/800-вт-углошлифовальная-машина/ag-800-ek/</t>
  </si>
  <si>
    <t>4002395260805</t>
  </si>
  <si>
    <t>AG9-125XC</t>
  </si>
  <si>
    <t>4933403200</t>
  </si>
  <si>
    <t>УШМ AG 9-125 XC</t>
  </si>
  <si>
    <t>AG9125XC   ANGLE GRINDER   IN2</t>
  </si>
  <si>
    <t>Скорость 10000 об/мин; Мощность 850Вт; вес 1,8; гайка FIXTEC; 4м кабель; картон</t>
  </si>
  <si>
    <t>https://ru.milwaukeetool.eu/ru-ru/углошлифовальная-машина-850-вт/ag-9/</t>
  </si>
  <si>
    <t>4002395233779</t>
  </si>
  <si>
    <t>AG9-125XE</t>
  </si>
  <si>
    <t>4933403206</t>
  </si>
  <si>
    <t>УШМ AG 9-125 XE</t>
  </si>
  <si>
    <t>AG9125XE   ANGLE GRINDER   IN2</t>
  </si>
  <si>
    <t>Скорость 2700-10000 об/мин; Мощность 850Вт; вес 1,8; гайка FIXTEC; 4м кабель; картон</t>
  </si>
  <si>
    <t>4002395233786</t>
  </si>
  <si>
    <t>AGV10-125EK</t>
  </si>
  <si>
    <t>4933451222</t>
  </si>
  <si>
    <t xml:space="preserve">УШМ AGV 10-125 EK </t>
  </si>
  <si>
    <t>AGV10125EK  ANGLE GRINDER IN2</t>
  </si>
  <si>
    <t>Скорость 11000 об/мин; Мощность 1000Вт; вес 2,2; 4м кабель; боковая рукоятка AVS; картон</t>
  </si>
  <si>
    <t>https://ru.milwaukeetool.eu/ru-ru/углошлифовальная-машина-1000-вт/agv-10-ek/</t>
  </si>
  <si>
    <t>4002395260898</t>
  </si>
  <si>
    <t>AGV12-125X</t>
  </si>
  <si>
    <t>4933428085</t>
  </si>
  <si>
    <t>УШМ AGV 12-125 X</t>
  </si>
  <si>
    <t>AGV12125X   ANGLE GRINDER   IN2</t>
  </si>
  <si>
    <t>Скорость 11000 об/мин; Мощность 1200Вт; вес 2,4; 4м кабель; боковая рукоятка AVS; защита от заклинивания диска; интегрированная система FIXTEC; картон</t>
  </si>
  <si>
    <t>https://ru.milwaukeetool.eu/ru-ru/углошлифовальная-машина-1200-вт/agv-12/</t>
  </si>
  <si>
    <t>4002395239597</t>
  </si>
  <si>
    <t>AGV12-125XDEC-SET</t>
  </si>
  <si>
    <t>4933448020</t>
  </si>
  <si>
    <t>УШМ с системой пылеудаления для резки AGV 12-125X DEC-SET</t>
  </si>
  <si>
    <t>AGV12125X DECSET  ANGLE GRINDER    IN2</t>
  </si>
  <si>
    <t>Скорость 11000 об/мин; Мощность 1200Вт; диаметр диска 125мм; вес 2,4; кабель 4м; защита от заклинивания диска; интегрированная система FIXTEC; быстросъемный защитный кожух; боковая рукоятка AVS, кожух с пылеудалением для резки бетона; диск DUH 125,фланцевая подкладная / зажимная гайки; ключ; HD кейс</t>
  </si>
  <si>
    <t>https://ru.milwaukeetool.eu/ru-ru/1200-вт-углошлифовальная-машина-с-системои-пылеудаления/agv-12-dec/</t>
  </si>
  <si>
    <t>4002395006809</t>
  </si>
  <si>
    <t>AGV12-125XDEG-SET</t>
  </si>
  <si>
    <t>4933448030</t>
  </si>
  <si>
    <t>Шлифовальная машина по бетону с системой пылеудаления AGV 12-125XC DEG-SET</t>
  </si>
  <si>
    <t>AGV12125X DEGSET  ANGLE GRINDER    IN2</t>
  </si>
  <si>
    <t>Скорость 11000 об/мин; Мощность 1200Вт; диаметр диска 125мм; вес 2,4кг; кабель 4м; защита от заклинивания диска; интегрированная система FIXTEC; быстросъемный защитный кожух, скобовидная рукоятка, кожух с пылеудалением для шлифования бетона, чашка 125 мм, фланцевая подкладная / зажимная гайки; ключ; HD кейс</t>
  </si>
  <si>
    <t>https://ru.milwaukeetool.eu/ru-ru/1200-вт-углошлифовальная-машина-с-системои-пылеудаления/agv-12-deg/</t>
  </si>
  <si>
    <t>4002395006823</t>
  </si>
  <si>
    <t>AGV13-125XE</t>
  </si>
  <si>
    <t>4933451218</t>
  </si>
  <si>
    <t>УШМ AGV 13-125 XE</t>
  </si>
  <si>
    <t>AGV13125XE ANGLE GRINDER IN2</t>
  </si>
  <si>
    <t>Скорость 2800-11500 об/мин; Мощность 1250Вт; вес 2,45; 4м кабель; боковая рукоятка AVS; защита от заклинивания диска; интегрированная система FIXTEC; картон</t>
  </si>
  <si>
    <t>https://ru.milwaukeetool.eu/ru-ru/углошлифовальная-машина-с-регулировкои-оборотов-1250-вт/agv-13/</t>
  </si>
  <si>
    <t>4002395260850</t>
  </si>
  <si>
    <t>AGV13-125XSPDE</t>
  </si>
  <si>
    <t>4933451578</t>
  </si>
  <si>
    <t>УШМ AGV 13-125 XSPDE</t>
  </si>
  <si>
    <t>AGV13125XSPDE ANGLE GRINDER IN2</t>
  </si>
  <si>
    <t>Скорость 12000 об/мин; Мощность 1250Вт; вес 2,5; 4м кабель; боковая рукоятка AVS; интегрированная система FIXTEC; плавный пуск; защита от заклинивания; защита от перегрузки; картон</t>
  </si>
  <si>
    <t>https://ru.milwaukeetool.eu/ru-ru/1250-вт-углошлифовальная-машина-с-avs-и-лопаточным-выключателем/agv-13-xspde/</t>
  </si>
  <si>
    <t>4002395140794</t>
  </si>
  <si>
    <t>AGV13-125XSPDEB</t>
  </si>
  <si>
    <t>4933464998</t>
  </si>
  <si>
    <t>УШМ AGV 13-125 XSPDEB</t>
  </si>
  <si>
    <t>AGV13125XSPDEB ANGLE GRINDER IN2</t>
  </si>
  <si>
    <t>Скорость 12000 об/мин; Мощность 1250Вт; вес 2,5; 4м кабель; боковая рукоятка AVS; интегрированная система FIXTEC; плавный пуск; защита от заклинивания; защита от перегрузки; электронный быстрый тормоз диска; картон</t>
  </si>
  <si>
    <t>https://ru.milwaukeetool.eu/ru-ru/1250-вт-углошлифовальная-машина-с-avs,-тормозом-и-лопаточным-выключателем/agv-13-xspdeb/</t>
  </si>
  <si>
    <t>4058546229436</t>
  </si>
  <si>
    <t>AGV15-125XC</t>
  </si>
  <si>
    <t>4933428120</t>
  </si>
  <si>
    <t>УШМ AGV 15-125 XC</t>
  </si>
  <si>
    <t>AGV15125XC   ANGLE GRINDER   IN2</t>
  </si>
  <si>
    <t>Скорость 11000 об/мин; Мощность 1550Вт; вес 2,6; 4м кабель; боковая рукоятка AVS; защита от заклинивания диска; интегрированная система FIXTEC; картон</t>
  </si>
  <si>
    <t>https://ru.milwaukeetool.eu/ru-ru/1550-вт-углошлифовальная-машина-с-avs/agv-15/</t>
  </si>
  <si>
    <t>4002395239641</t>
  </si>
  <si>
    <t>AGV15-125XCDEC-SET</t>
  </si>
  <si>
    <t>4933448025</t>
  </si>
  <si>
    <t>УШМ с системой пылеудаления для резки AGV 15-125XС DEC-SET</t>
  </si>
  <si>
    <t>AGV15125XC DECSET ANGLE GRINDER    IN2</t>
  </si>
  <si>
    <t>Частота 11000 об/мин; Мощность 1550Вт; диаметр 125; вес 2,6; 4м кабель; защита от заклинивания диска; интегрированная система FIXTEC; Быстросъемный защитный кожух, боковая рукоятка AVS; кожух с пылеудалением для резки бетона; диск DUH 125; фланцевая подкладная / зажимная гайки; ключ; HD кейс</t>
  </si>
  <si>
    <t>https://ru.milwaukeetool.eu/ru-ru/1550-вт-углошлифовальная-машина-с-системои-пылеудаления/agv-15-dec/</t>
  </si>
  <si>
    <t>4002395006816</t>
  </si>
  <si>
    <t>AGV15-125XCDEG-SET</t>
  </si>
  <si>
    <t>4933448035</t>
  </si>
  <si>
    <t>Шлифовальная машина по бетону с системой пылеудаления AGV 15-125XC DEG-SET</t>
  </si>
  <si>
    <t>AGV15125XC DEGSET   ANGLE GRINDER  IN2</t>
  </si>
  <si>
    <t>Частота 11000 об/мин; Мощность 1550Вт; диаметр 125; вес 2,6; 4м кабель; защита от заклинивания диска; интегрированная система FIXTEC; Быстросъемный защитный кожух; скобовидная рукоятка; кожух с пылеудалением для шлифования бетона; чашка 125 мм; фланцевая подкладная / зажимная гайки; ключ; HD кейс</t>
  </si>
  <si>
    <t>https://ru.milwaukeetool.eu/ru-ru/1550-вт-углошлифовальная-машина-с-системои-пылеудаления/agv-15-deg/</t>
  </si>
  <si>
    <t>4002395006830</t>
  </si>
  <si>
    <t>AGV15-125XE</t>
  </si>
  <si>
    <t>4933428127</t>
  </si>
  <si>
    <t>УШМ AGV 15-125 XE</t>
  </si>
  <si>
    <t>AGV15125XE   ANGLE GRINDER   IN2</t>
  </si>
  <si>
    <t>Скорость 2800-11000 об/мин; Мощность 1550Вт; вес 2,6; 4м кабель; боковая рукоятка AVS; защита от заклинивания диска; интегрированная система FIXTEC; картон</t>
  </si>
  <si>
    <t>4002395239658</t>
  </si>
  <si>
    <t>AGV15-125XEDEG-SET</t>
  </si>
  <si>
    <t>4933448830</t>
  </si>
  <si>
    <t>Шлифовальная машина по бетону с системой пылеудаления AGV 15-125XE DEG-SET</t>
  </si>
  <si>
    <t>AGV15125XE DEGSET  ANGLE GRINDER   IN2</t>
  </si>
  <si>
    <t>Частота 2800-11000об/мин; Мощность 1550Вт; диаметр 125; вес 2,6; 4м кабель; защита от заклинивания диска; интегрированная система FIXTEC; Быстросъемный защитный кожух; скобовидная рукоятка; кожух с пылеудалением для шлифования бетона; чашка 125 мм; фланцевая подкладная / зажимная гайки; ключ; HD кейс</t>
  </si>
  <si>
    <t>4002395263424</t>
  </si>
  <si>
    <t>AGV15-150XC</t>
  </si>
  <si>
    <t>4933433250</t>
  </si>
  <si>
    <t>УШМ AGV 15-150 XC</t>
  </si>
  <si>
    <t>AGV15150XC   ANGLE GRINDER   IN2</t>
  </si>
  <si>
    <t>Скорость 9000 об/мин; Мощность 1550Вт; вес 2,6; 4м кабель; боковая рукоятка AVS; защита от заклинивания диска; интегрированная система FIXTEC</t>
  </si>
  <si>
    <t>4002395244164</t>
  </si>
  <si>
    <t>AGV15-150XCDMS</t>
  </si>
  <si>
    <t>4933459165</t>
  </si>
  <si>
    <t>УШМ AGV 15-150 XC DMS</t>
  </si>
  <si>
    <t>AGV15150XC DMS ANGLE GRINDER IN2</t>
  </si>
  <si>
    <t>4002395287802</t>
  </si>
  <si>
    <t>02_Средние углошлифовальные машины</t>
  </si>
  <si>
    <t>AGV17-125INOX</t>
  </si>
  <si>
    <t>4933449870</t>
  </si>
  <si>
    <t>УШМ AGV 17-125 INOX</t>
  </si>
  <si>
    <t>AGV17125INOX  ANGLE GRINDER         IN2</t>
  </si>
  <si>
    <t>Скорость 2000-7600 об/мин; Мощность 1750Вт; вес 2,8; 4м кабель; боковая рукоятка AVS; гайка FIXTEC; картон</t>
  </si>
  <si>
    <t>https://ru.milwaukeetool.eu/ru-ru/1750-вт-низкооборотистая-углошлифовальная-машина/agv-17-inox/</t>
  </si>
  <si>
    <t>4002395247912</t>
  </si>
  <si>
    <t>AGV17-125XC</t>
  </si>
  <si>
    <t>4933449850</t>
  </si>
  <si>
    <t>УШМ AGV 17-125 XC</t>
  </si>
  <si>
    <t>AGV17125XC  ANGLE GRINDER           IN2</t>
  </si>
  <si>
    <t>Скорость 11000 об/мин; Мощность 1750Вт; вес 2,8; 4м кабель; боковая рукоятка AVS; гайка FIXTEC; картон</t>
  </si>
  <si>
    <t>https://ru.milwaukeetool.eu/ru-ru/углошлифовальная-машина-1750-вт/agv-17/</t>
  </si>
  <si>
    <t>4002395247295</t>
  </si>
  <si>
    <t>4933455140</t>
  </si>
  <si>
    <t>УШМ AGV 17-125 XC/DMS</t>
  </si>
  <si>
    <t>AGV17125XC DMS  ANGLE GRINDER    IN2</t>
  </si>
  <si>
    <t>Скорость 11000 об/мин; Мощность 1750Вт; вес 2,8; 4м кабель; боковая рукоятка AVS; гайка FIXTEC; кнопка DMS (без фиксации); картон</t>
  </si>
  <si>
    <t>4002395247905</t>
  </si>
  <si>
    <t>AGV17-125XE</t>
  </si>
  <si>
    <t>4933432230</t>
  </si>
  <si>
    <t>УШМ AGV 17-125 XE</t>
  </si>
  <si>
    <t>AGV17125XE   ANGLE GRINDER   IN2</t>
  </si>
  <si>
    <t>Скорость 2600-11000 об/мин; Мощность 1750Вт; вес 2,8; 4м кабель; боковая рукоятка AVS; гайка FIXTEC; картон</t>
  </si>
  <si>
    <t>4002395243983</t>
  </si>
  <si>
    <t>AGV17-150XC</t>
  </si>
  <si>
    <t>4933432250</t>
  </si>
  <si>
    <t>УШМ AGV 17-150 XC/DMS</t>
  </si>
  <si>
    <t>AGV17150XC DMS   ANGLE GRINDER   IN2</t>
  </si>
  <si>
    <t>Скорость 9500 об/мин; Мощность 1750Вт; вес 3,0; 4м кабель; боковая рукоятка AVS; гайка FIXTEC; кнопка DMS (без фиксации); картон</t>
  </si>
  <si>
    <t>4002395243990</t>
  </si>
  <si>
    <t>AGV17-180XC</t>
  </si>
  <si>
    <t>4933432270</t>
  </si>
  <si>
    <t>УШМ AGV 17-180 XC/DMS</t>
  </si>
  <si>
    <t>AGV17180XC DMS   ANGLE GRINDER   IN2</t>
  </si>
  <si>
    <t>Скорость 7600 об/мин; Мощность 1750Вт; вес 3,1; 4м кабель; боковая рукоятка AVS; гайка FIXTEC; кнопка DMS (без фиксации); картон</t>
  </si>
  <si>
    <t>4002395244003</t>
  </si>
  <si>
    <t>AG22-180</t>
  </si>
  <si>
    <t>4933431830</t>
  </si>
  <si>
    <t>УШМ AG 22-180 DMS</t>
  </si>
  <si>
    <t>AG22180        ANGLE GRINDER        IN2</t>
  </si>
  <si>
    <t>Скорость 6600 об/мин; Мощность 2200Вт; вес 5,1; 2,5м кабель; кнопка DMS (без фиксации); ключевая фиксация кожуха; картон</t>
  </si>
  <si>
    <t>https://ru.milwaukeetool.eu/ru-ru/углошлифовальная-машина-2200-вт/ag-22/</t>
  </si>
  <si>
    <t>4002395243846</t>
  </si>
  <si>
    <t>AG22-230</t>
  </si>
  <si>
    <t>4933433630</t>
  </si>
  <si>
    <t>УШМ AG 22-230 DMS</t>
  </si>
  <si>
    <t>AG22230 DMS   ANGLE GRINDER         IN2</t>
  </si>
  <si>
    <t>Скорость 6600 об/мин; Мощность 2200Вт; вес 5,2; 2,5м кабель; кнопка DMS (без фиксации); ключевая фиксация кожуха; картон</t>
  </si>
  <si>
    <t>4002395244423</t>
  </si>
  <si>
    <t>AG24-230E</t>
  </si>
  <si>
    <t>4933402325</t>
  </si>
  <si>
    <t xml:space="preserve">УШМ AG 24-230 E </t>
  </si>
  <si>
    <t>AG24230E   ANGLE GRINDER   IN2</t>
  </si>
  <si>
    <t>Скорость 6600 об/мин; Мощность 2400Вт; вес 5,3; 4м кабель; плавный пуск; поворотный кожух; картон</t>
  </si>
  <si>
    <t>https://ru.milwaukeetool.eu/ru-ru/углошлифовальная-машина-2400-вт/ag-24/</t>
  </si>
  <si>
    <t>4002395234219</t>
  </si>
  <si>
    <t>4933402450</t>
  </si>
  <si>
    <t>УШМ AG 24-230 E/DMS</t>
  </si>
  <si>
    <t>AG24230E/DMS   ANGLE GRINDER   IN2</t>
  </si>
  <si>
    <t>Скорость 6600 об/мин; Мощность 2400Вт; вес 5,3; 4м кабель; плавный пуск; поворотный кожух; система защиты от случайного включения; картон</t>
  </si>
  <si>
    <t>4002395234325</t>
  </si>
  <si>
    <t>AGV21-230GEX</t>
  </si>
  <si>
    <t>4933402304</t>
  </si>
  <si>
    <t>УШМ AGV 21-230 GEX</t>
  </si>
  <si>
    <t>AGV21230GEX   ANGLE GRINDER   IN2</t>
  </si>
  <si>
    <t>Скорость 6600 об/мин; Мощность 2100Вт; вес 5,4; 4м кабель; поворотный кожух; боковая рукоятка AVS; Autobalancer; гайка FIXTEC; картон</t>
  </si>
  <si>
    <t>https://ru.milwaukeetool.eu/ru-ru/углошлифовальная-машина-2100-вт/agv-21-gex/</t>
  </si>
  <si>
    <t>4002395234158</t>
  </si>
  <si>
    <t>4933402525</t>
  </si>
  <si>
    <t>УШМ AGV 21-230 GEX/DMS</t>
  </si>
  <si>
    <t>AGV21230GEX/DMS   ANGLE GRINDER   IN2</t>
  </si>
  <si>
    <t>Скорость 6600 об/мин; Мощность 2100Вт; вес 5,4; 4м кабель; поворотный кожух; боковая рукоятка AVS; ключ; Autobalancer; кнопка DMS (без фиксации); картон</t>
  </si>
  <si>
    <t>4002395234424</t>
  </si>
  <si>
    <t>AGV22-180E</t>
  </si>
  <si>
    <t>4933431820</t>
  </si>
  <si>
    <t>УШМ AGV 22-180 E</t>
  </si>
  <si>
    <t>AGV22180E   ANGLE GRINDER   IN2</t>
  </si>
  <si>
    <t>Скорость 8500 об/мин; Мощность 2200Вт; вес 5,3; 4м кабель; рукоятка AVS; кнопка LLO-защита от повторного включения (с фиксацией); плавный пуск; картон</t>
  </si>
  <si>
    <t>https://ru.milwaukeetool.eu/ru-ru/углошлифовальная-машина-2200-вт/agv-22/</t>
  </si>
  <si>
    <t>4002395243839</t>
  </si>
  <si>
    <t>AGV22-230</t>
  </si>
  <si>
    <t>4933431860</t>
  </si>
  <si>
    <t>УШМ AGV 22-230 DMS</t>
  </si>
  <si>
    <t>AGV22230        ANGLE GRINDER       IN2</t>
  </si>
  <si>
    <t>Скорость 6600 об/мин; Мощность 2200Вт; вес 5,4; 4м кабель; рукоятка AVS; кнопка DMS (без фиксации); плавный пуск; картон</t>
  </si>
  <si>
    <t>4002395243877</t>
  </si>
  <si>
    <t>AGV22-230E</t>
  </si>
  <si>
    <t>4933431850</t>
  </si>
  <si>
    <t>УШМ AGV 22-230 E</t>
  </si>
  <si>
    <t>AGV22230E   ANGLE GRINDER   IN2</t>
  </si>
  <si>
    <t>Скорость 6600 об/мин; Мощность 2200Вт; вес 5,4; 4м кабель; рукоятка AVS; кнопка LLO-защита от повторного включения (с фиксацией); плавный пуск; картон</t>
  </si>
  <si>
    <t>4002395243860</t>
  </si>
  <si>
    <t>AGV24-230E</t>
  </si>
  <si>
    <t>4933402335</t>
  </si>
  <si>
    <t>УШМ AGV 24-230 E</t>
  </si>
  <si>
    <t>AGV24230E   ANGLE GRINDER   IN2</t>
  </si>
  <si>
    <t>Скорость 6600 об/мин; Мощность 2400Вт; вес 5,5; 4м кабель; плавный пуск; поворотный кожух; антивибрационная система; картон</t>
  </si>
  <si>
    <t>https://ru.milwaukeetool.eu/ru-ru/углошлифовальная-машина-2400-вт/agv-24/</t>
  </si>
  <si>
    <t>4002395234233</t>
  </si>
  <si>
    <t>AGV24-230GE</t>
  </si>
  <si>
    <t>4933402330</t>
  </si>
  <si>
    <t>УШМ AGV 24-230 GE</t>
  </si>
  <si>
    <t>AGV24230GE   ANGLE GRINDER   IN2</t>
  </si>
  <si>
    <t>Скорость 6600 об/мин; Мощность 2400Вт; вес 5,5; 4м кабель; плавный пуск; поворотный кожух; антивибрационная система; поворотная основная рукоятка; картон</t>
  </si>
  <si>
    <t>4002395234226</t>
  </si>
  <si>
    <t>4933402520</t>
  </si>
  <si>
    <t>УШМ AGV 24-230 GE/DMS</t>
  </si>
  <si>
    <t>AGV24230GE/DMS   ANGLE GRINDER   IN2</t>
  </si>
  <si>
    <t>Скорость 6600 об/мин; Мощность 2400Вт; вес 5,5; 4м кабель; плавный пуск; поворотный кожух; система защиты от случайного включения; антивибрационная система; поворотная основная рукоятка; картон</t>
  </si>
  <si>
    <t>4002395234400</t>
  </si>
  <si>
    <t>AGV26-230GE</t>
  </si>
  <si>
    <t>4933402490</t>
  </si>
  <si>
    <t>УШМ AGV 26-230 GE DMS</t>
  </si>
  <si>
    <t>AGV26230GE/DMS   ANGLE GRINDER   IN2</t>
  </si>
  <si>
    <t>Скорость 6600 об/мин; Мощность 2600Вт; вес 5,5; 4м кабель; плавный пуск; поворотный кожух; система защиты от случайного включения; антивибрационная система; поворотная основная рукоятка; картон</t>
  </si>
  <si>
    <t>https://ru.milwaukeetool.eu/ru-ru/углошлифовальная-машина-2600-вт/agv-26/</t>
  </si>
  <si>
    <t>4002395234356</t>
  </si>
  <si>
    <t>4933402360</t>
  </si>
  <si>
    <t>УШМ AGV 26-230 GE</t>
  </si>
  <si>
    <t>AGV26230GE   ANGLE GRINDER   IN2</t>
  </si>
  <si>
    <t>Скорость 6600 об/мин; Мощность 2600Вт; вес 5,5; 4м кабель; плавный пуск; поворотный кожух; антивибрационная система; поворотная основная рукоятка; картон</t>
  </si>
  <si>
    <t>4002395234257</t>
  </si>
  <si>
    <t>AGVK24-230EK</t>
  </si>
  <si>
    <t>4933451413</t>
  </si>
  <si>
    <t>УШМ AGVK 24-230 EK</t>
  </si>
  <si>
    <t>AGVK24230EK ANGLE GRINDER           IN2</t>
  </si>
  <si>
    <t>Скорость 6600 об/мин; Мощность 2400Вт; вес 5,4; 4м кабель; плавный пуск; поворотный кожух; антивибрационная система; поворотная основная рукоятка; гайка FIXTEС; электронная система безопасности; картон</t>
  </si>
  <si>
    <t>https://ru.milwaukeetool.eu/ru-ru/2400-вт-углошлифовальная-машина/agvk-24/</t>
  </si>
  <si>
    <t>4002395161683</t>
  </si>
  <si>
    <t>AGVK24-230EKDMS</t>
  </si>
  <si>
    <t>4933451414</t>
  </si>
  <si>
    <t>УШМ AGVK 24-230 EK DMS</t>
  </si>
  <si>
    <t>AGVK24230EK DMS ANGLE GRINDER       IN2</t>
  </si>
  <si>
    <t>Скорость 6600 об/мин; Мощность 2400Вт; вес 5,4; 4м кабель; плавный пуск; поворотный кожух; антивибрационная система; система защиты от случайного включения; поворотная основная рукоятка; гайка FIXTEС; электронная система безопасности; картон</t>
  </si>
  <si>
    <t>4002395161690</t>
  </si>
  <si>
    <t>AGVKB24-230EKX</t>
  </si>
  <si>
    <t>4933471464</t>
  </si>
  <si>
    <t>УШМ AGVKB-24-230 EKX</t>
  </si>
  <si>
    <t>AGVKB-24-230EKX 2400W AC BRAKING LAG IN2</t>
  </si>
  <si>
    <t>Мощность, Вт 2400 Скорость без нагрузки, об/мин 6500 Диаметр диска, мм 230 Фиксируемый кнопочный выключатель. Поставляется без кейса или сумки</t>
  </si>
  <si>
    <t>https://ru.milwaukeetool.eu/ru-ru/2400-вт-ушм-с-тормозом,-защитои-от-обратного-удара-и-avs/agvkb-24/</t>
  </si>
  <si>
    <t>4058546293635</t>
  </si>
  <si>
    <t>AGVKB24-230EKXDMS</t>
  </si>
  <si>
    <t>4933471463</t>
  </si>
  <si>
    <t>УШМ AGVKB-24-230 EKX DMS</t>
  </si>
  <si>
    <t>AGVKB24-230 EKX DMS AC BRAKING LAG IN2</t>
  </si>
  <si>
    <t>Мощность, Вт 2400 Скорость без нагрузки, об/мин 6500 Диаметр диска, мм 230 Нефиксируемый выключатель. Поставляется без кейса или сумки</t>
  </si>
  <si>
    <t>4058546293628</t>
  </si>
  <si>
    <t>AGVM24-230GEX</t>
  </si>
  <si>
    <t>4933402340</t>
  </si>
  <si>
    <t>УШМ AGVM 24-230 GEX</t>
  </si>
  <si>
    <t>AGVM24230GEX   ANGLE GRINDER   IN2</t>
  </si>
  <si>
    <t>Скорость 6600 об/мин; Мощность 2400Вт; вес 5,8; 4м кабель; плавный пуск; поворотный кожух; антивибрационная система; поворотная основная рукоятка; гайка FIXTEС; система безопасности B-Guard; картон</t>
  </si>
  <si>
    <t>https://ru.milwaukeetool.eu/ru-ru/углошлифовальная-машина-2400-вт/agvm-24/</t>
  </si>
  <si>
    <t>4002395234240</t>
  </si>
  <si>
    <t>4933402475</t>
  </si>
  <si>
    <t>УШМ AGVM 24-230 GEX /DMS</t>
  </si>
  <si>
    <t>AGVM24230GEX/DMS   ANGLE GRINDER   IN2</t>
  </si>
  <si>
    <t>Скорость 6600 об/мин; Мощность 2400Вт; вес 5,8; 4м кабель; плавный пуск; поворотный кожух; антивибрационная система; система защиты от случайного включения; поворотная основная рукоятка; гайка FIXTEС; система безопасности B-Guard; картон</t>
  </si>
  <si>
    <t>4002395234370</t>
  </si>
  <si>
    <t>AGVM26-230GEX</t>
  </si>
  <si>
    <t>4933402495</t>
  </si>
  <si>
    <t>УШМ AGVM 26-230 GEX/DMS</t>
  </si>
  <si>
    <t>AGVM26230GEX/DMS   ANGLE GRINDER   IN2</t>
  </si>
  <si>
    <t>Скорость 6600 об/мин; Мощность 2600Вт; вес 5,8; 4м кабель; плавный пуск; поворотный кожух; система защиты от случайного включения; антивибрационная система; поворотная основная рукоятка; гайка FIXTEС; система безопасности B-Guard; картон</t>
  </si>
  <si>
    <t>https://ru.milwaukeetool.eu/ru-ru/углошлифовальная-машина-2600-вт/agvm-26/</t>
  </si>
  <si>
    <t>4002395234394</t>
  </si>
  <si>
    <t>4933402365</t>
  </si>
  <si>
    <t>УШМ AGVM 26-230 GEX</t>
  </si>
  <si>
    <t>AGVM26230GEX   ANGLE GRINDER   IN2</t>
  </si>
  <si>
    <t>Скорость 6600 об/мин; Мощность 2600Вт; вес 5,8; 4м кабель; плавный пуск; поворотный кожух; антивибрационная система; поворотная основная рукоятка; гайка FIXTEС; система безопасности B-Guard; картон</t>
  </si>
  <si>
    <t>4002395234271</t>
  </si>
  <si>
    <t>04_Алмазные чашки</t>
  </si>
  <si>
    <t>WCE30</t>
  </si>
  <si>
    <t>4933383855</t>
  </si>
  <si>
    <t>Штроборез WCE 30</t>
  </si>
  <si>
    <t>WCE30 240V WALL CHASER IN2</t>
  </si>
  <si>
    <t>Мощность 1500Вт; скорость 9500об/мин; ширина штробы 15-26мм; вес 3,8; 4м кабель; долото; 2 алмазных диска; метал. чемодан</t>
  </si>
  <si>
    <t>https://ru.milwaukeetool.eu/ru-ru/штроборез-мощностью-1500-вт,-диск-125-мм,-глубина-реза-30-мм/wce-30/</t>
  </si>
  <si>
    <t>4002395228980</t>
  </si>
  <si>
    <t>WCS45</t>
  </si>
  <si>
    <t>4933383350</t>
  </si>
  <si>
    <t>Штроборез WCS 45</t>
  </si>
  <si>
    <t>WCS45/M   WALLGROVE MIL.CUT.   IN2</t>
  </si>
  <si>
    <t>Мощность 1900Вт; скорость 5800об/мин; ширина штробы 17-45мм; вес 6,5; 4м кабель; 2 алмазных диска 150 мм; метал. чемодан</t>
  </si>
  <si>
    <t>https://ru.milwaukeetool.eu/ru-ru/штроборез-мощностью-1900-вт,-диск-150-мм,-глубина-реза-45-мм/wcs-45/</t>
  </si>
  <si>
    <t>4002395229086</t>
  </si>
  <si>
    <t>AGS15-125C</t>
  </si>
  <si>
    <t>4933407480</t>
  </si>
  <si>
    <t>Зачистная машина AGS 15-125 C</t>
  </si>
  <si>
    <t>AGS15125C   ANGLE GRINDER   IN2</t>
  </si>
  <si>
    <t>Скорость 7600 об/мин; Мощность 1500Вт; вес 2,4; 4м кабель; картон</t>
  </si>
  <si>
    <t>https://ru.milwaukeetool.eu/ru-ru/1500-вт-компактная-углошлифовальная-машина/ags-15-125-c/</t>
  </si>
  <si>
    <t>4002395236015</t>
  </si>
  <si>
    <t>AP12E</t>
  </si>
  <si>
    <t>4933383925</t>
  </si>
  <si>
    <t>Полировальная машина AP 12 E</t>
  </si>
  <si>
    <t>AP12E 230V ANGLE POLISHER IN2</t>
  </si>
  <si>
    <t>Скорость 900-2500 об/мин; Мощность 1250Вт; вес 2,1; 6м кабель; боковая рукоятка; картон</t>
  </si>
  <si>
    <t>https://ru.milwaukeetool.eu/ru-ru/1200-вт-полировальная-машина-с-электроннои-регулировкои-скорости/ap-12-e/</t>
  </si>
  <si>
    <t>4002395229406</t>
  </si>
  <si>
    <t>AP14-2200E</t>
  </si>
  <si>
    <t>4933432800</t>
  </si>
  <si>
    <t>Полировальная машина AP 14-2 200 E</t>
  </si>
  <si>
    <t>AP142 200E   ANGLE POLISHER   IN2</t>
  </si>
  <si>
    <t>Скорость 490-2100 об/мин; Мощность 1450Вт; вес 2,6; 6м кабель; боковая рукоятка; гибкая шлифподошва; картон</t>
  </si>
  <si>
    <t>https://ru.milwaukeetool.eu/ru-ru/1450-вт-полировальная-машина/ap-14-2-200-e/</t>
  </si>
  <si>
    <t>4002395001156</t>
  </si>
  <si>
    <t>4933432795</t>
  </si>
  <si>
    <t>Полировальная машина AP 14-2 200 E SET</t>
  </si>
  <si>
    <t>AP142 200E KIT   ANGLE POLISHER   IN2</t>
  </si>
  <si>
    <t>Скорость 490-2100 об/мин; Мощность 1450Вт; диаметр диска 200; вес 2,6; 6м кабель; боковая рукоятка; гибкая шлифподошва; мягкая жесткая губка; подошва из овечьей шерсти; ткань; полироль; HD кейс</t>
  </si>
  <si>
    <t>4002395004348</t>
  </si>
  <si>
    <t>AS12E</t>
  </si>
  <si>
    <t>4933383940</t>
  </si>
  <si>
    <t>Зачистная машина AS 12 E</t>
  </si>
  <si>
    <t>AS12E 230V ANGLE SANDER  IN2</t>
  </si>
  <si>
    <t>Скорость 1800-4800 об/мин; Мощность 1200Вт0; вес 2,1; 4м кабель; защитный щиток; боковая рукоятка; планшайба; гайка; ключ; картон</t>
  </si>
  <si>
    <t>https://ru.milwaukeetool.eu/ru-ru/1200-вт-зачистная-машина-с-электроннои-регулировкои-скорости/as-12-e/</t>
  </si>
  <si>
    <t>4002395229390</t>
  </si>
  <si>
    <t>DG30E</t>
  </si>
  <si>
    <t>4933385100</t>
  </si>
  <si>
    <t>Прямошлифмашина DG 30 E</t>
  </si>
  <si>
    <t>DG30E        STRAIGHT SANDER        IN2</t>
  </si>
  <si>
    <t>Скорость 10000-30000 об/мин; Мощность 500Вт; цанга 6мм; вес 1,3; 4м кабель; картон</t>
  </si>
  <si>
    <t>https://ru.milwaukeetool.eu/ru-ru/одноручная-прямая-шлифовальная-машина-с-регулировкои-скорости/dg-30-e/</t>
  </si>
  <si>
    <t>4002395230013</t>
  </si>
  <si>
    <t>DG7E</t>
  </si>
  <si>
    <t>4933391200</t>
  </si>
  <si>
    <t>Прямошлифмашина DG 7Е</t>
  </si>
  <si>
    <t>DG7E        STRAIGHT SANDER        IN2</t>
  </si>
  <si>
    <t>Скорость 3000-7000 об/мин; Мощность 600Вт; цанга 6+8мм; вес 1,5; 4м кабель; картон</t>
  </si>
  <si>
    <t>https://ru.milwaukeetool.eu/ru-ru/низкооборотистая-прямая-шлифовальная-машина/dg-7-e/</t>
  </si>
  <si>
    <t>4002395231928</t>
  </si>
  <si>
    <t>DGL30E</t>
  </si>
  <si>
    <t>4933385120</t>
  </si>
  <si>
    <t>Прямошлифмашина DGL 30 E</t>
  </si>
  <si>
    <t>DGL30E        STRAIGHT SANDER        IN2</t>
  </si>
  <si>
    <t>Скорость 10000-30000 об/мин; Мощность 600Вт; цанга 6мм; вес 1,9; 4м кабель; картон</t>
  </si>
  <si>
    <t>https://ru.milwaukeetool.eu/ru-ru/прямая-шлифовальная-машина-с-регулировкои-скорости/dgl-30-e/</t>
  </si>
  <si>
    <t>4002395230037</t>
  </si>
  <si>
    <t>DGL34</t>
  </si>
  <si>
    <t>4933385110</t>
  </si>
  <si>
    <t>Прямошлифмашина DGL 34</t>
  </si>
  <si>
    <t>DGL34        STRAIGHT SANDER        IN2</t>
  </si>
  <si>
    <t>Скорость 34000 об/мин; Мощность 500Вт; цанга 6мм; вес 1,8; 4м кабель; картон</t>
  </si>
  <si>
    <t>https://ru.milwaukeetool.eu/ru-ru/односкоростная-прямая-шлифовальная-машина/dgl-34/</t>
  </si>
  <si>
    <t>4002395230020</t>
  </si>
  <si>
    <t>AS2-250ELCP</t>
  </si>
  <si>
    <t>4933447480</t>
  </si>
  <si>
    <t>Промышленный пылесос AS 2-250 ELCP</t>
  </si>
  <si>
    <t>AS2250ELCP  WETDRY CLEANER      IN2</t>
  </si>
  <si>
    <t>Мощность 1000Вт: контейнер 25; производительность 3600 л/мин; максимальное разряжение 190 мбар;переходник,патрубок,2 дополнительных патрубка, насадка для пола, щелевая насадка, мешок тканевый, мешок для мусора; картон</t>
  </si>
  <si>
    <t>https://ru.milwaukeetool.eu/ru-ru/промышленныи-пылесос/as-2-250-elcp/</t>
  </si>
  <si>
    <t>4002395006274</t>
  </si>
  <si>
    <t>AS300ELCP</t>
  </si>
  <si>
    <t>4933416060</t>
  </si>
  <si>
    <t>Промышленный пылесос AS 300 ELCP</t>
  </si>
  <si>
    <t>AS300ELCP   WETDRY CLEANER   IN2</t>
  </si>
  <si>
    <t>Мощность 1500Вт; контейнер 30; производительность 3700 л/мин; максимальное разряжение 250 мбар; шланг; мешок для мусора; тканевый мешок; набор для чистки пола; картон</t>
  </si>
  <si>
    <t>https://ru.milwaukeetool.eu/ru-ru/промышленныи-пылесос/as-300-elcp/</t>
  </si>
  <si>
    <t>4002395236602</t>
  </si>
  <si>
    <t>AS-30LACAC30LLCLASS</t>
  </si>
  <si>
    <t>4933459411</t>
  </si>
  <si>
    <t>Промышленный пылесос AS-30LAC</t>
  </si>
  <si>
    <t>AS30LAC AC 30L L CL.WETDRY CLEANER IN2</t>
  </si>
  <si>
    <t>Мощность 1200Вт; фильтр PTFE L класса; контейнер 30л;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36мм; вес 14,5кг; картон</t>
  </si>
  <si>
    <t>https://ru.milwaukeetool.eu/ru-ru/30-л-пылесос-l-класса/as-30-lac/</t>
  </si>
  <si>
    <t>4058546010720</t>
  </si>
  <si>
    <t>AS-30MACAC30LMCLASS</t>
  </si>
  <si>
    <t>4933459415</t>
  </si>
  <si>
    <t>Промышленный пылесос AS-30MAC</t>
  </si>
  <si>
    <t>AS30MAC AC 30L M CL.WETDRY CLEANER IN2</t>
  </si>
  <si>
    <t>Мощность 1200Вт; фильтр PTFE М класса; контейнер 30л;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38мм; вес 14,5кг; картон</t>
  </si>
  <si>
    <t>https://ru.milwaukeetool.eu/ru-ru/30-л-пылесос-м-класса/as-30-mac/</t>
  </si>
  <si>
    <t>4058546010768</t>
  </si>
  <si>
    <t>AS-42MACAC42LMCLASS</t>
  </si>
  <si>
    <t>4933459418</t>
  </si>
  <si>
    <t>Промышленный пылесос AS-42MAC</t>
  </si>
  <si>
    <t>AS42MAC AC 42L M CL.WETDRY CLEANER IN2</t>
  </si>
  <si>
    <t>Мощность 1200Вт; фильтр PTFE М класса; контейнер 42л;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38мм; вес 17,5кг; картон</t>
  </si>
  <si>
    <t>https://ru.milwaukeetool.eu/ru-ru/42-л-пылесос-м-класса/as-42-mac/</t>
  </si>
  <si>
    <t>4058546010799</t>
  </si>
  <si>
    <t>CS55</t>
  </si>
  <si>
    <t>4933403635</t>
  </si>
  <si>
    <t xml:space="preserve">Циркулярная пила CS 55 </t>
  </si>
  <si>
    <t>CS55        EL.CIRCULAR SAW        IN2</t>
  </si>
  <si>
    <t>Скорость 6000 об/мин; Мощность 1200Вт; макс глубина пропила 55мм; вес 4,2; 4м кабель; пильный диск 165х30; картон</t>
  </si>
  <si>
    <t>https://ru.milwaukeetool.eu/ru-ru/циркулярная-пила-165-мм/cs-55/</t>
  </si>
  <si>
    <t>4002395234417</t>
  </si>
  <si>
    <t>CS60</t>
  </si>
  <si>
    <t>4933419225</t>
  </si>
  <si>
    <t>Циркулярная пила CS 60</t>
  </si>
  <si>
    <t>CS60 F        CIRCULAR SAW        IN2</t>
  </si>
  <si>
    <t>Скорость 5800 об/мин; Мощность 1600Вт; макс глубина пропила 61мм; вес 4,8; 4м кабель; пильный диск 184х30; картон</t>
  </si>
  <si>
    <t>https://ru.milwaukeetool.eu/ru-ru/циркулярная-пила-184-мм/cs-60/</t>
  </si>
  <si>
    <t>4002395238361</t>
  </si>
  <si>
    <t>CS85CBE</t>
  </si>
  <si>
    <t>4933451116</t>
  </si>
  <si>
    <t>Циркулярная пила CS 85 CBE</t>
  </si>
  <si>
    <t>CS85CBE         CIRCULAR SAW         IN2</t>
  </si>
  <si>
    <t>Скорость 4500 об/мин; Мощность 2200Вт; макс глубина пропила 85мм; вес 7,7; 4м кабель; пильный диск 235х30; плавный пуск; электронный тормоз 3.5сек; кейс</t>
  </si>
  <si>
    <t>https://ru.milwaukeetool.eu/ru-ru/235-мм-дисковая-пила/cs-85-cbe/</t>
  </si>
  <si>
    <t>4002395137404</t>
  </si>
  <si>
    <t>CS85SB</t>
  </si>
  <si>
    <t>4933451117</t>
  </si>
  <si>
    <t>Циркулярная пила CS 85 SB</t>
  </si>
  <si>
    <t>CS85SB         CIRCULAR SAW          IN2</t>
  </si>
  <si>
    <t>Скорость 4500 об/мин; Мощность 2200Вт; макс глубина пропила 85мм; вес 6,6; 4м кабель; пильный диск 235х30; плавный пуск; картон</t>
  </si>
  <si>
    <t>https://ru.milwaukeetool.eu/ru-ru/235-мм-дисковая-пила/cs-85-sb/</t>
  </si>
  <si>
    <t>4002395137411</t>
  </si>
  <si>
    <t>SCS65Q</t>
  </si>
  <si>
    <t>638051</t>
  </si>
  <si>
    <t>Циркулярная пила SCS 65 Q</t>
  </si>
  <si>
    <t>SCS65Q       CIRCULAR SAW            IN2</t>
  </si>
  <si>
    <t>Скорость 5800 об/мин; Мощность 1900Вт; макс глубина пропила 65мм; вес 5,6; 4м QUIK-LOK кабель; пильный диск 190х30; кейс</t>
  </si>
  <si>
    <t>https://ru.milwaukeetool.eu/ru-ru/циркулярная-пила-190-мм/scs-65-q/</t>
  </si>
  <si>
    <t>4002395229529</t>
  </si>
  <si>
    <t>SSD1100X</t>
  </si>
  <si>
    <t>4933416710</t>
  </si>
  <si>
    <t>Сабельная пила SSD 1100 X</t>
  </si>
  <si>
    <t>SSD1100X D HANDLE RECIP SAW 230V AC IN2</t>
  </si>
  <si>
    <t>Частота 0-2900 х/мин; Мощность 1100Вт; ход пилы 28мм; вес 3,2; 4м кабель; 1 полотно; FIXTEC; кейс</t>
  </si>
  <si>
    <t>https://ru.milwaukeetool.eu/ru-ru/сабельная-пила-sawzall-1100-вт/ssd-1100-x/</t>
  </si>
  <si>
    <t>4002395237623</t>
  </si>
  <si>
    <t>SSPE1300RX</t>
  </si>
  <si>
    <t>4933440590</t>
  </si>
  <si>
    <t>Сабельная пила SSPE 1300 RX</t>
  </si>
  <si>
    <t>SSPE1300RX       RECIPROCATING SAW   IN2</t>
  </si>
  <si>
    <t>Частота 0-3000 х/мин; Мощность 1300Вт; ход пилы 32мм; орбитальный ход; вес 4,2; 4м кабель; 1 полотно; FIXTEC; вращающаяся рукоятка; кейс</t>
  </si>
  <si>
    <t>https://ru.milwaukeetool.eu/ru-ru/сабельная-пила-sawzall-1300-вт-с-поворачивающеися-рукояткои/sspe-1300-rx/</t>
  </si>
  <si>
    <t>4002395001095</t>
  </si>
  <si>
    <t>SSPE1300SX</t>
  </si>
  <si>
    <t>4933428520</t>
  </si>
  <si>
    <t>Сабельная пила SSPE 1300 SX</t>
  </si>
  <si>
    <t>SSPE1300SX   RECIPROCATING SAW   IN2</t>
  </si>
  <si>
    <t>Частота 0-2800 х/мин; Мощность 1300Вт; ход пилы 32мм; орбитальный ход; вес 3,9; 4м кабель; 1 полотно; FIXTEC+дополнительный зажим полотна для крепления полотна с помощью ключа; кейс</t>
  </si>
  <si>
    <t>https://ru.milwaukeetool.eu/ru-ru/сабельная-пила-sawzall-1300-вт/sspe-1300-sx/</t>
  </si>
  <si>
    <t>4002395241545</t>
  </si>
  <si>
    <t>SSPE1500X</t>
  </si>
  <si>
    <t>4933428900</t>
  </si>
  <si>
    <t>Сабельная пила SSPE 1500 X</t>
  </si>
  <si>
    <t>SSPE1500X 240V 1500W RECIP SAW IN2</t>
  </si>
  <si>
    <t>Частота 0-2800 х/мин; Мощность 1500Вт; ход пилы 32мм; орбитальный ход; вес 4,5; 4м кабель; 1 полотно; FIXTEC+дополнительный зажим полотна для крепления полотна с помощью ключа; кейс</t>
  </si>
  <si>
    <t>https://ru.milwaukeetool.eu/ru-ru/сабельная-пила-sawzall-1500-вт/sspe-1500-x/</t>
  </si>
  <si>
    <t>4002395241699</t>
  </si>
  <si>
    <t>MS216SB</t>
  </si>
  <si>
    <t>4933471055</t>
  </si>
  <si>
    <t>Торцовочная пила MS 216 B</t>
  </si>
  <si>
    <t>MS216SB SLIDING MITRE SAW IN2</t>
  </si>
  <si>
    <t>Скорость 6000 об/мин; Мощность 1800Вт; 3м кабель; диск 216х30 48зубов; вес 14,5; картон</t>
  </si>
  <si>
    <t>https://ru.milwaukeetool.eu/ru-ru/торцовочная-пила-216-мм/ms-216/</t>
  </si>
  <si>
    <t>4058546286835</t>
  </si>
  <si>
    <t>MS304DB</t>
  </si>
  <si>
    <t>4933471052</t>
  </si>
  <si>
    <t>Торцовочная пила MS 304 DB</t>
  </si>
  <si>
    <t>MS304DB COMPOUND MITER SAW IN2</t>
  </si>
  <si>
    <t>Скорость 3900 об/мин; мощность 1800 Вт; диск 305х30 60 зубов; вес 29,5; картон</t>
  </si>
  <si>
    <t>https://ru.milwaukeetool.eu/ru-ru/торцовочная-пила-305-мм/ms-304-db/</t>
  </si>
  <si>
    <t>4058546286804</t>
  </si>
  <si>
    <t>07_Отрезные пилы по металлу</t>
  </si>
  <si>
    <t>CHS355</t>
  </si>
  <si>
    <t>4933411760</t>
  </si>
  <si>
    <t>Отрезная пила CHS 355</t>
  </si>
  <si>
    <t>CHS355        CUTOFF MACHINE        IN2</t>
  </si>
  <si>
    <t>Скорость 3800 об/мин; Мощность 2300Вт; отрезной диск 355х25,4; вес 18,0; картон</t>
  </si>
  <si>
    <t>https://ru.milwaukeetool.eu/ru-ru/2300-вт-отрезная-пила/chs-355/</t>
  </si>
  <si>
    <t>4002395236220</t>
  </si>
  <si>
    <t>MCS66</t>
  </si>
  <si>
    <t>4933440615</t>
  </si>
  <si>
    <t>Циркуляная пила по металлу MCS 66</t>
  </si>
  <si>
    <t>MCS66        CIRCULAR SAW            IN2</t>
  </si>
  <si>
    <t xml:space="preserve">Скорость 4000 об/мин; Мощность 1500Вт; пильный диск по металлу 203х15,87; вес 6,4; кейс </t>
  </si>
  <si>
    <t>https://ru.milwaukeetool.eu/ru-ru/циркулярная-пила-по-металлу/mcs-66/</t>
  </si>
  <si>
    <t>4002395000432</t>
  </si>
  <si>
    <t>BS125</t>
  </si>
  <si>
    <t>4933448245</t>
  </si>
  <si>
    <t>Ленточная пила BS 125</t>
  </si>
  <si>
    <t>BS125 220240V CORDED BAND SAW       IN2</t>
  </si>
  <si>
    <t>Скорость 0-116 об/мин; Мощность 1100Вт; режущая способность 125х125; полотно 1140 мм; вес 6,5; кейс</t>
  </si>
  <si>
    <t>https://ru.milwaukeetool.eu/ru-ru/ленточная-пила-для-глубокого-реза/bs-125/</t>
  </si>
  <si>
    <t>4002395262830</t>
  </si>
  <si>
    <t>FSPE110X</t>
  </si>
  <si>
    <t>4933357990</t>
  </si>
  <si>
    <t>Лобзик FSPE 110 X</t>
  </si>
  <si>
    <t>FSPE110X   PENDULUM JIG SAW   IN2</t>
  </si>
  <si>
    <t>Частота 500-3000 х/мин; Мощность 710Вт; ход пилы 26мм; дерево/металл/алюминий 120/10/30; 4м кабель; 5 полотен; вес 2,5; кейс</t>
  </si>
  <si>
    <t>https://ru.milwaukeetool.eu/ru-ru/лобзик-с-грибовиднои-рукояткои/fspe-110-x/</t>
  </si>
  <si>
    <t>4002395229185</t>
  </si>
  <si>
    <t>JS120X</t>
  </si>
  <si>
    <t>4933381680</t>
  </si>
  <si>
    <t>Лобзик JS 120</t>
  </si>
  <si>
    <t>JS120X        JIG SAW        IN2</t>
  </si>
  <si>
    <t>Частота 500-2800 х/мин; Мощность 710Вт; ход пилы 26мм; дерево/металл/алюминий 120/10/30; 4м кабель; 5 полотен; вес 2,3; кейс</t>
  </si>
  <si>
    <t>https://ru.milwaukeetool.eu/ru-ru/лобзик-с-грибовиднои-рукояткои/js-120-x/</t>
  </si>
  <si>
    <t>4002395234677</t>
  </si>
  <si>
    <t>JSPE135TX</t>
  </si>
  <si>
    <t>4933381230</t>
  </si>
  <si>
    <t>Лобзик JSPE 135 TX</t>
  </si>
  <si>
    <t>JSPE135TX   PENDULUM JIG SAW   IN2</t>
  </si>
  <si>
    <t>Частота 800-3000 х/мин; Мощность 750Вт; ход пилы 26мм; дерево/металл/алюминий 135/10/30; 4м кабель; 5 полотен; вес 2,5; кейс</t>
  </si>
  <si>
    <t>https://ru.milwaukeetool.eu/ru-ru/лобзик-со-скобовиднои-рукояткои/jspe-135/</t>
  </si>
  <si>
    <t>4002395232529</t>
  </si>
  <si>
    <t>01_Шлифовальный станок</t>
  </si>
  <si>
    <t>SPS140</t>
  </si>
  <si>
    <t>4933447015</t>
  </si>
  <si>
    <t>Шлифмашина SPS 140</t>
  </si>
  <si>
    <t>SPS140  SHEET SANDER         IN2</t>
  </si>
  <si>
    <t>Скорость 14700 об/мин; Мощность 260Вт; подошва 113х105мм; амплитуда колебаний 1,6мм; 4м кабель; пылесборник; комплект листов абразивной бумаги; вес 1,6; сумка</t>
  </si>
  <si>
    <t>https://ru.milwaukeetool.eu/ru-ru/шлифмашина-188;-8243;/sps-140/</t>
  </si>
  <si>
    <t>4002395005826</t>
  </si>
  <si>
    <t>03_Шлифовальный станок</t>
  </si>
  <si>
    <t>BS100LE</t>
  </si>
  <si>
    <t>4933385150</t>
  </si>
  <si>
    <t>Шлифмашина ленточная BS 100 LE</t>
  </si>
  <si>
    <t>BS100LE   ELECT.W.BELT SANDER   IN2</t>
  </si>
  <si>
    <t>Скорость 230-400 об/мин; Мощность 1010Вт; лента 100х620; вес 5,3; 4м кабель; мешок пылесборник; шлифлента; картон</t>
  </si>
  <si>
    <t>https://ru.milwaukeetool.eu/ru-ru/ленточная-шлифмашина-с-ширинои-шлифовки-100-мм/bs-100-le/</t>
  </si>
  <si>
    <t>4002395229222</t>
  </si>
  <si>
    <t>ROS125E</t>
  </si>
  <si>
    <t>4933433180</t>
  </si>
  <si>
    <t>Шлифмашина ROS 125 E</t>
  </si>
  <si>
    <t>ROS125E 125MM RANDOM ORB SANDER (EU) IN2</t>
  </si>
  <si>
    <t>Скорость 7000-12000 об/мин; Мощность 300Вт; подошва круглая 125мм; вес 1,7; 4м кабель; пылесборник; комплект листов абразивной бумаги; сумка</t>
  </si>
  <si>
    <t>https://ru.milwaukeetool.eu/ru-ru/эксцентриковая-шлифмашина-125-мм/ros-125-e/</t>
  </si>
  <si>
    <t>4002395244010</t>
  </si>
  <si>
    <t>ROS150E-2</t>
  </si>
  <si>
    <t>4933431170</t>
  </si>
  <si>
    <t>Шлифмашина ROS 150 E-2</t>
  </si>
  <si>
    <t>ROS150E2   RANDOM ORBIT SANDER   IN2</t>
  </si>
  <si>
    <t>Скорость 4000-10000 об/мин; Мощность 440Вт; подошва круглая 150 мм; вес 2,8; 4м кабель; пылесборник; комплект листов абразивной бумаги; сумка</t>
  </si>
  <si>
    <t>https://ru.milwaukeetool.eu/ru-ru/эксцентриковая-шлифмашина-150-мм/ros-150-e-2/</t>
  </si>
  <si>
    <t>4002395243624</t>
  </si>
  <si>
    <t>HOBL7000</t>
  </si>
  <si>
    <t>4933464126</t>
  </si>
  <si>
    <t>Высокомощный фонарь HOBL 7000</t>
  </si>
  <si>
    <t>HOBL7000 HIGH BAY LIGHT XXX</t>
  </si>
  <si>
    <t>сетевой 90-220В; вес 3,7; кабель 4м; стальной тросик 1,2м; светоотдача 7700 люмен</t>
  </si>
  <si>
    <t>https://ru.milwaukeetool.eu/ru-ru/высокомощныи-фонарь/hobl-7000/</t>
  </si>
  <si>
    <t>4058546220716</t>
  </si>
  <si>
    <t xml:space="preserve">19_Пиление и резка </t>
  </si>
  <si>
    <t>15_Работа в саду</t>
  </si>
  <si>
    <t>SawchainforM18ChainSawAttachment</t>
  </si>
  <si>
    <t>4932471329</t>
  </si>
  <si>
    <t>Цепь для M18 FOPH-CSA (3/8"x254x1.1)</t>
  </si>
  <si>
    <t xml:space="preserve">Saw Chain 3/8" x 254 x 1,1 </t>
  </si>
  <si>
    <t>https://ru.milwaukeetool.eu/ru-ru/10-254-мм-цепь/</t>
  </si>
  <si>
    <t>4058546289577</t>
  </si>
  <si>
    <t>SAWCHAIN3/8X406X1,1</t>
  </si>
  <si>
    <t>4932464873</t>
  </si>
  <si>
    <t>Цепь для пилы M18FCHS (3/8"x406x1.1)</t>
  </si>
  <si>
    <t>SAW CHAIN 3/8X406X1,1 1PC</t>
  </si>
  <si>
    <t>https://ru.milwaukeetool.eu/ru-ru/16-4064-мм-цепь/</t>
  </si>
  <si>
    <t>4058546228187</t>
  </si>
  <si>
    <t>M18CHD-0</t>
  </si>
  <si>
    <t>4933479903</t>
  </si>
  <si>
    <t>Акк. перфоратор M18CHD-0</t>
  </si>
  <si>
    <t>M18CHD-0 18V SDS+ HAMMER D-SHAPE XXX</t>
  </si>
  <si>
    <t>4058546376970</t>
  </si>
  <si>
    <t>M123PLKIT-401P</t>
  </si>
  <si>
    <t>4933478960</t>
  </si>
  <si>
    <t>Набор принадлежностей для лазерного нивелира M12 3PLKIT-401P</t>
  </si>
  <si>
    <t>M12 3 Plane Laser                   Accessory Kit</t>
  </si>
  <si>
    <t>4058546362423</t>
  </si>
  <si>
    <t>M12CML-401</t>
  </si>
  <si>
    <t>4933479366</t>
  </si>
  <si>
    <t>Акк. фонарь для цветоподбора M12 CML-401</t>
  </si>
  <si>
    <t>M12 Colour Matching Light EMEA version</t>
  </si>
  <si>
    <t>4058546371609</t>
  </si>
  <si>
    <t>MPS</t>
  </si>
  <si>
    <t>4933472022</t>
  </si>
  <si>
    <t xml:space="preserve">Стол Milwaukee с тисками для труб </t>
  </si>
  <si>
    <t xml:space="preserve">Milwaukee Pipe Stand  </t>
  </si>
  <si>
    <t>4058546324186</t>
  </si>
  <si>
    <t>C12PXP-I06</t>
  </si>
  <si>
    <t>4933381858</t>
  </si>
  <si>
    <t>Акк. расширитель для труб C12PXP-I06</t>
  </si>
  <si>
    <t>C12PXPI06     BTY.EXPANDER          XXX</t>
  </si>
  <si>
    <t>4002395134526</t>
  </si>
  <si>
    <t>C12PXP-22C</t>
  </si>
  <si>
    <t>4933427247</t>
  </si>
  <si>
    <t>Акк. расширитель для труб C12PXP-202C</t>
  </si>
  <si>
    <t>C12PXP202C      EXPANDER            IN2</t>
  </si>
  <si>
    <t>4002395240029</t>
  </si>
  <si>
    <t>4933441715</t>
  </si>
  <si>
    <t>C12PXPI06202C    BTY.EXPANDER       IN2</t>
  </si>
  <si>
    <t>4002395002016</t>
  </si>
  <si>
    <t>M18FPXP-0C</t>
  </si>
  <si>
    <t>4933479436</t>
  </si>
  <si>
    <t>Акк. расширитель для труб M18FPXP-0C</t>
  </si>
  <si>
    <t>M18FPXP-0C FUEL PIPE EXPANDER XXX</t>
  </si>
  <si>
    <t>4058546372309</t>
  </si>
  <si>
    <t>M18FPXP-H10502C</t>
  </si>
  <si>
    <t>4933479437</t>
  </si>
  <si>
    <t>Акк. расширитель для труб M18FPXP-H10502C</t>
  </si>
  <si>
    <t>M18FPXP-H10502C FUEL PIPE EXPANDER IN2</t>
  </si>
  <si>
    <t xml:space="preserve">Амплитуда хода (мм) 31.1; Тип головки с автоматическим вращением; 2 x M18 B5  акк., M12-18 FC з/у, Кейс	</t>
  </si>
  <si>
    <t>4058546372316</t>
  </si>
  <si>
    <t>M18FPXP-H06502C</t>
  </si>
  <si>
    <t>4933479438</t>
  </si>
  <si>
    <t>Акк. расширитель для труб M18FPXP-H06502C</t>
  </si>
  <si>
    <t>M18FPXP-H06502C FUEL PIPE EXPANDER IN2</t>
  </si>
  <si>
    <t>4058546372323</t>
  </si>
  <si>
    <t>M18FHT45-0</t>
  </si>
  <si>
    <t>4933479677</t>
  </si>
  <si>
    <t>Акк. кусторез M18FHT45-0</t>
  </si>
  <si>
    <t>M18FHT45-0 FUEL HEDGE TRIMMER 45CM XXX</t>
  </si>
  <si>
    <t>4058546374716</t>
  </si>
  <si>
    <t>M18 FHT45-802</t>
  </si>
  <si>
    <t>4933480113</t>
  </si>
  <si>
    <t>Акк. кусторез M18 FHT45-802</t>
  </si>
  <si>
    <t>M18FHT45-802 FUEL HEDGE TRIMMER 45CM XXX</t>
  </si>
  <si>
    <t>Скорость без нагрузки (м/мин) 3400; Длина лезвия (мм) 450; Расстояние между зубьми (мм) 17.5; Режущая способность (мм) 19; 2 x M18 HB8  акк., M12-18 FC з/у, Поставляется без кейса или сумки</t>
  </si>
  <si>
    <t>4058546403980</t>
  </si>
  <si>
    <t>M18FCHS35-0</t>
  </si>
  <si>
    <t>4933479678</t>
  </si>
  <si>
    <t>Акк. цепная пила M18FCHS35-0</t>
  </si>
  <si>
    <t>M18FCHS35-0 FUEL CHAIN SAW 35CM XXX</t>
  </si>
  <si>
    <t>4058546374723</t>
  </si>
  <si>
    <t>M18FCHS35-122</t>
  </si>
  <si>
    <t>4933479679</t>
  </si>
  <si>
    <t>Акк. цепная пила M18FCHS35-122</t>
  </si>
  <si>
    <t>M18FCHS35-122 FUEL CHAIN SAW 35CM IN2</t>
  </si>
  <si>
    <t>Длина шины (см) 35; Скорость цепи (м/с) 12.4; Поставляется без аккумуляторов, Поставляется без зарядного устройства, Поставляется без кейса или сумки</t>
  </si>
  <si>
    <t>4058546374730</t>
  </si>
  <si>
    <t>M18FN15GA-0X</t>
  </si>
  <si>
    <t>4933478091</t>
  </si>
  <si>
    <t>Акк. нейлер M18 FN15GA-0X</t>
  </si>
  <si>
    <t>M18FN15GA-0X FINISH NAILER XXX</t>
  </si>
  <si>
    <t>4058546340247</t>
  </si>
  <si>
    <t>M18FN16GA-0X</t>
  </si>
  <si>
    <t>4933478094</t>
  </si>
  <si>
    <t>Акк. нейлер M18 FN16GA-0X</t>
  </si>
  <si>
    <t>M18FN16GA-0X FINISH NAILER XXX</t>
  </si>
  <si>
    <t>4058546340278</t>
  </si>
  <si>
    <t>M18FN16GA-202X</t>
  </si>
  <si>
    <t>4933478092</t>
  </si>
  <si>
    <t>Акк. нейлер M18 FN16GA-202X</t>
  </si>
  <si>
    <t>M18FN16GA-202X FINISH NAILER IN2</t>
  </si>
  <si>
    <t>Угол наклона (°) 20; Диметр шляпки (мм) 1.6; Диметр шляпки (мм) 32-64; Емкость магазина для гвоздей 110; 2 x M18 B2  акк., M12-18 FC з/у, Динакейс</t>
  </si>
  <si>
    <t>4058546340254</t>
  </si>
  <si>
    <t>M18BLH-0</t>
  </si>
  <si>
    <t>4933479426</t>
  </si>
  <si>
    <t>Акк. перфоратор M18BLH-0</t>
  </si>
  <si>
    <t>M18BLH-0  BRUSHLESS SDS+ 26MM HAMMER XXX</t>
  </si>
  <si>
    <t>4058546372200</t>
  </si>
  <si>
    <t>M18BLH-502X</t>
  </si>
  <si>
    <t>4933478894</t>
  </si>
  <si>
    <t>Акк. перфоратор M18 BLH-502X</t>
  </si>
  <si>
    <t>M18 Brushless SDS-plus 26mm Hammer FIXTEC - 5.5 Ah Kit Version
HD Box - IN2</t>
  </si>
  <si>
    <t>SDS-plus; (Дж) 2.3; (об/мин) 0-1400; (уд/мин) 0-5100; 2 x M18 B5  акк., M12-18 FC з/у, Динакейс</t>
  </si>
  <si>
    <t>4058546361761</t>
  </si>
  <si>
    <t>M18BLHX-0X</t>
  </si>
  <si>
    <t>4933478891</t>
  </si>
  <si>
    <t>Акк. перфоратор M18 BLHX-0X</t>
  </si>
  <si>
    <t>M18 Brushless SDS-plus 26mm Hammer FIXTEC- 
Bare Version
HD Box</t>
  </si>
  <si>
    <t>4058546361730</t>
  </si>
  <si>
    <t>M18BLHX-502X</t>
  </si>
  <si>
    <t>4933478892</t>
  </si>
  <si>
    <t>Акк. перфоратор M18 BLHX-502X</t>
  </si>
  <si>
    <t>SDS-plus; (Дж) 2.3; (об/мин) 0-1400; (уд/мин) 0-5100; Быстросъемный патрон; 2 x M18 B5  акк., M12-18 FC з/у, Динакейс</t>
  </si>
  <si>
    <t>4058546361747</t>
  </si>
  <si>
    <t>M18ONEHCCT60-0C</t>
  </si>
  <si>
    <t>4933479683</t>
  </si>
  <si>
    <t>Акк. инструмент для обжима кабеля M18ONEHCCT60-0C</t>
  </si>
  <si>
    <t>M18ONEHCCT60-0C GUILLOTINE CRIMPER XXX</t>
  </si>
  <si>
    <t>Сила обжима (кН) 60; диапозон обжима (мм)  6-300; время обжима (с) 3; вес (кг) 7; поставляется без акк. и з/у; кейс</t>
  </si>
  <si>
    <t>4058546374778</t>
  </si>
  <si>
    <t>M18ONEHCCT60-202C</t>
  </si>
  <si>
    <t>4933479684</t>
  </si>
  <si>
    <t>Акк. инструмент для обжима кабеля M18ONEHCCT60-202C</t>
  </si>
  <si>
    <t>M18ONEHCCT60-202C GUILLOTINE CRIMPER IN2</t>
  </si>
  <si>
    <t>4058546374785</t>
  </si>
  <si>
    <t>M18FBTS75-0</t>
  </si>
  <si>
    <t>4933479614</t>
  </si>
  <si>
    <t>Акк. ленточная шлифмашина M18FBTS75-0</t>
  </si>
  <si>
    <t>M18FBTS75-0 FUEL 75MM BELT SANDER XXX</t>
  </si>
  <si>
    <t>Скорость удаления материала (м/мин) 213-396; ширина ленты (мм) 75; длина ленты (мм) 457;вес (кг) 3.8; поставляется без акк. и з/у;</t>
  </si>
  <si>
    <t>4058546374082</t>
  </si>
  <si>
    <t>M18FBTS75-502X</t>
  </si>
  <si>
    <t>4933479615</t>
  </si>
  <si>
    <t>Акк. ленточная шлифмашина M18FBTS75-502X</t>
  </si>
  <si>
    <t>M18FBTS75-502X FUEL 75MM BELT SANDER IN2</t>
  </si>
  <si>
    <t>Скорость удаления материала (м/мин) 213-396; ширина ленты (мм) 75; длина ленты (мм) 457;вес (кг) 3.8; 2 акк. и з/у; кейс</t>
  </si>
  <si>
    <t>4058546374099</t>
  </si>
  <si>
    <t>M18NRGCR-502</t>
  </si>
  <si>
    <t>4932479831</t>
  </si>
  <si>
    <t>Энергокомплект M18NRGCR-502</t>
  </si>
  <si>
    <t>Chemical resistant Energy kit</t>
  </si>
  <si>
    <t>Комплект M18B5-CR 2шт; з/у M12-18FC</t>
  </si>
  <si>
    <t>4058546376253</t>
  </si>
  <si>
    <t>M18B5-CR</t>
  </si>
  <si>
    <t>4932479265</t>
  </si>
  <si>
    <t>Аккумулятор устойчивый к химикатам M18B5-CR</t>
  </si>
  <si>
    <t>Chemical  Resistance Battery</t>
  </si>
  <si>
    <t>4058546370596</t>
  </si>
  <si>
    <t>M18SIC60SC</t>
  </si>
  <si>
    <t>4933480585</t>
  </si>
  <si>
    <t>Акк. малая канализационная инспекционная камера 60 м M18SIC60SC</t>
  </si>
  <si>
    <t xml:space="preserve">M18 Sewer Inspection Camera 60m Small Camera </t>
  </si>
  <si>
    <t>4058546408701</t>
  </si>
  <si>
    <t>04_Прочие кусторезы</t>
  </si>
  <si>
    <t>M12FHT20-0</t>
  </si>
  <si>
    <t>4933479675</t>
  </si>
  <si>
    <t>Акк. кусторез M12FHT20-0</t>
  </si>
  <si>
    <t>M12FHT20-0 FUEL HEDGE TRIMMER 20 CM XXX</t>
  </si>
  <si>
    <t>Бесщеточный двигатель POWERSTATE; скорость 2700 м/мин; длина полотна 200мм; расстояние между зубьями 14 мм; вес 1,7 (с М12 6.0Ач); без акк. и з/у; картон</t>
  </si>
  <si>
    <t>4058546374693</t>
  </si>
  <si>
    <t>M12FHT20-202</t>
  </si>
  <si>
    <t>4933479676</t>
  </si>
  <si>
    <t>Акк. кусторез M12FHT20-202</t>
  </si>
  <si>
    <t>M12FHT20-202 FUEL HEDGE TRIMMER 20CM IN2</t>
  </si>
  <si>
    <t>Бесщеточный двигатель POWERSTATE; скорость 2700 м/мин; длина полотна 200мм; расстояние между зубьями 14 мм; вес 1,7 (с М12 6.0Ач);  2 акк.; з/у; картон</t>
  </si>
  <si>
    <t>4058546374709</t>
  </si>
  <si>
    <t>M12BSWP-0</t>
  </si>
  <si>
    <t>4933479639</t>
  </si>
  <si>
    <t>Акк. насос для перекачки M12BSWP-0</t>
  </si>
  <si>
    <t>M12BSWP-0 BRUSHED STICK WATER PUMP XXX</t>
  </si>
  <si>
    <t>Производительность (л/мин) 34; макс.высота подачи (м) 4,5; температура (С) 60; резьба 3/4 19мм";вес (кг) 2,0 (м12 В6);  поставляется без акк. и з/у; картон</t>
  </si>
  <si>
    <t>4058546374334</t>
  </si>
  <si>
    <t>M12BSWP-601</t>
  </si>
  <si>
    <t>4933479640</t>
  </si>
  <si>
    <t>Акк. насос для перекачки M12BSWP-601</t>
  </si>
  <si>
    <t>M12BSWP-601BRUSHED STICK WATER PUMP IN2</t>
  </si>
  <si>
    <t>Производительность (л/мин) 34; макс.высота подачи (м) 4,5; температура (С) 60; резьба 3/4 19мм";вес (кг) 2,0 (м12 В6); 1 акк. и з/у; картон</t>
  </si>
  <si>
    <t>4058546374341</t>
  </si>
  <si>
    <t>L4SL550-301</t>
  </si>
  <si>
    <t>4933478869</t>
  </si>
  <si>
    <t>Акк. фонарь заряжаемый через USB L4 SL550-301</t>
  </si>
  <si>
    <t>USB Rechargeable 550L Stick Light</t>
  </si>
  <si>
    <t>Технология TRUEVIEW™; светоотдача (Л) 500; защита (IP) 54; вес (кг) 0,3;</t>
  </si>
  <si>
    <t>4058546361518</t>
  </si>
  <si>
    <t>M18FCVN12-0</t>
  </si>
  <si>
    <t>4933479596</t>
  </si>
  <si>
    <t>Акк. вибратор для бетона M18FCVN12-0</t>
  </si>
  <si>
    <t>M18FCVN12-0 NEEDLE CONCRETE VIBRATOR XXX</t>
  </si>
  <si>
    <t>Производительность (к/мин) 10800; вес (кг) 3,9; длина вала 1.2 м; поставляется без акк. и з/у.</t>
  </si>
  <si>
    <t>4058546373900</t>
  </si>
  <si>
    <t>M18FCVN12-551</t>
  </si>
  <si>
    <t>4933479597</t>
  </si>
  <si>
    <t>Акк. вибратор для бетона M18FCVN12-551</t>
  </si>
  <si>
    <t>M18FCVN12-551 NEEDLE CONCRETE VIBRA. IN2</t>
  </si>
  <si>
    <t>Производительность (к/мин) 10800; вес (кг) 3,9; длина вала 1.2 м;  1 акк. и з/у.</t>
  </si>
  <si>
    <t>4058546373917</t>
  </si>
  <si>
    <t>M18FCVN24-0</t>
  </si>
  <si>
    <t>4933479599</t>
  </si>
  <si>
    <t>Акк. вибратор для бетона M18FCVN24-0</t>
  </si>
  <si>
    <t>M18FCVN24-0 NEEDLE CONCRETE VIBRATOR XXX</t>
  </si>
  <si>
    <t>Производительность (к/мин) 10800; вес (кг) 3,9; длина вала 2.4 м; поставляется без акк. и з/у.</t>
  </si>
  <si>
    <t>4058546373931</t>
  </si>
  <si>
    <t>M18FCVN24-551</t>
  </si>
  <si>
    <t>4933479600</t>
  </si>
  <si>
    <t>Акк. вибратор для бетона M18FCVN24-551</t>
  </si>
  <si>
    <t>M18FCVN24-551 NEEDLE CONCRETE VIBRA. IN2</t>
  </si>
  <si>
    <t>Производительность (к/мин) 10800; вес (кг) 3,9; длина вала 2.4 м; 1 акк. и з/у.</t>
  </si>
  <si>
    <t>4058546373948</t>
  </si>
  <si>
    <t>Assed ID TAG small Plastic Surface</t>
  </si>
  <si>
    <t>4932480559</t>
  </si>
  <si>
    <t>Метки пластиковые малые ONE-KEY™ (200 шт.)</t>
  </si>
  <si>
    <t>ONE-KEY™ Asset ID Tag – Sm. Plastic Surface - 200 pcs.</t>
  </si>
  <si>
    <t>4058546408442</t>
  </si>
  <si>
    <t>AIDTl large Plastic Surface</t>
  </si>
  <si>
    <t>4932480560</t>
  </si>
  <si>
    <t>Метки пластиковые большие ONE-KEY™ (100 шт.)</t>
  </si>
  <si>
    <t>ONE-KEY™ Asset ID Tag – Lg. Plastic Surface 100 pcs.</t>
  </si>
  <si>
    <t>4058546408459</t>
  </si>
  <si>
    <t>AIDTsm. Metal Surface</t>
  </si>
  <si>
    <t>4932480561</t>
  </si>
  <si>
    <t>Метки металлические малые ONE-KEY™ (100 шт.)</t>
  </si>
  <si>
    <t>ONE-KEY™ Asset ID Tag – Sm. Metal Surface 100 pcs.</t>
  </si>
  <si>
    <t>4058546408466</t>
  </si>
  <si>
    <t xml:space="preserve">AIDTl large Metal Surface </t>
  </si>
  <si>
    <t>4932480562</t>
  </si>
  <si>
    <t>Метки металлические большие ONE-KEY™ (25 шт.)</t>
  </si>
  <si>
    <t>ONE-KEY™ Asset ID Tag – Lg. Metal Surface 25 pcs.</t>
  </si>
  <si>
    <t>4058546408473</t>
  </si>
  <si>
    <t>20_Газонокосилки</t>
  </si>
  <si>
    <t>01_Роторные газонокосилки</t>
  </si>
  <si>
    <t>M18F2LM53-122</t>
  </si>
  <si>
    <t>4933479585</t>
  </si>
  <si>
    <t>Акк. самоходная газонокосилка M18F2LM53-122</t>
  </si>
  <si>
    <t>M18F2LM53-122 SELF-PROP. LAWN MOWER IN2</t>
  </si>
  <si>
    <t>Ширина скашивания (мм) 53; 2 слота для акк.; скорость лезвия (об/мин) 3300; объём травосборника (л) 70; заглушка для мульчирования; 2 акк. и з/у</t>
  </si>
  <si>
    <t>4058546373795</t>
  </si>
  <si>
    <t>47_Стандартные садовые принадлежности</t>
  </si>
  <si>
    <t>05_Аксессуары для газонокосилок</t>
  </si>
  <si>
    <t xml:space="preserve">Mower Blade 21’’/ 53 cm </t>
  </si>
  <si>
    <t>4932479818</t>
  </si>
  <si>
    <t>Нож для газонокосилки 21’’/ 53 см</t>
  </si>
  <si>
    <t>4058546376123</t>
  </si>
  <si>
    <t xml:space="preserve">Mower Blade HP 21’’/ 53 cm </t>
  </si>
  <si>
    <t>4932479819</t>
  </si>
  <si>
    <t>Нож для газонокосилки HP 21’’/ 53 см</t>
  </si>
  <si>
    <t>4058546376130</t>
  </si>
  <si>
    <t>Lawn Mower Cover 21’’/ 53 cm</t>
  </si>
  <si>
    <t>4932479821</t>
  </si>
  <si>
    <t>Чехол для газонокосилки 21’’/ 53 см</t>
  </si>
  <si>
    <t>4058546376154</t>
  </si>
  <si>
    <t>PXPH40I-2510</t>
  </si>
  <si>
    <t>4932479581</t>
  </si>
  <si>
    <t>Расширительная головка PXPH40I-2510 (40 мм, 10 бар)</t>
  </si>
  <si>
    <t>40mm Expander Head for 10 Bar</t>
  </si>
  <si>
    <t>4058546373757</t>
  </si>
  <si>
    <t>PXPH50I-25</t>
  </si>
  <si>
    <t>4932479582</t>
  </si>
  <si>
    <t>Расширительная головка PXPH50I-25 (50 мм, 6 + 10 бар)</t>
  </si>
  <si>
    <t>50mm Expander Head for 6 + 10 Bar</t>
  </si>
  <si>
    <t>4058546373764</t>
  </si>
  <si>
    <t>02_Аксессуары для ценых пил</t>
  </si>
  <si>
    <t>Guide Bar 14''/35cm M18 FCHS35</t>
  </si>
  <si>
    <t>4932480172</t>
  </si>
  <si>
    <t>Шина для цепной пилы M18FCHS35 14''/35 см</t>
  </si>
  <si>
    <t>Guide Bar 14''/35cm</t>
  </si>
  <si>
    <t>4058546404574</t>
  </si>
  <si>
    <t>Saw Chain Rear Handle 3/8LP X 356 X 1.1</t>
  </si>
  <si>
    <t>4932479820</t>
  </si>
  <si>
    <t>Цепь для пилы M18FCHS35 (3/8''x356x1.1)</t>
  </si>
  <si>
    <t>Saw Chain for M18FCHS35</t>
  </si>
  <si>
    <t>4058546376147</t>
  </si>
  <si>
    <t>Guide Bar 6''/15cm M12FHS</t>
  </si>
  <si>
    <t>4932480168</t>
  </si>
  <si>
    <t>Шина для цепной пилы M12FHS 6''/15 см</t>
  </si>
  <si>
    <t>Guide Bar 6''/15cm</t>
  </si>
  <si>
    <t>4058546404536</t>
  </si>
  <si>
    <t>Guide Bar 10''/25cm M18FOPH-CSA</t>
  </si>
  <si>
    <t>4932480170</t>
  </si>
  <si>
    <t>Шина для высотореза M18FOPH-CSA 10''/25 см</t>
  </si>
  <si>
    <t xml:space="preserve">Guide Bar 10''/25cm </t>
  </si>
  <si>
    <t>4058546404550</t>
  </si>
  <si>
    <t>Guide Bar 16''/40cm M18FCHS</t>
  </si>
  <si>
    <t>4932480174</t>
  </si>
  <si>
    <t>Шина для цепной пилы M18FCHS 16''/40 см</t>
  </si>
  <si>
    <t>4058546404598</t>
  </si>
  <si>
    <t>24_Устройства контроля</t>
  </si>
  <si>
    <t>03_Прочие устройства контроля</t>
  </si>
  <si>
    <t>ONEBATM-1</t>
  </si>
  <si>
    <t>4933478640</t>
  </si>
  <si>
    <t>Bluetooth tracker</t>
  </si>
  <si>
    <t>4058546348335</t>
  </si>
  <si>
    <t>ONEBATM-10</t>
  </si>
  <si>
    <t>4933478643</t>
  </si>
  <si>
    <t>4058546348366</t>
  </si>
  <si>
    <t>Rubber sleeve for M18ONEFHIWF1 (1pcs)</t>
  </si>
  <si>
    <t>4932479975</t>
  </si>
  <si>
    <t>Рукав резиновый для M18ONEFHIWF1</t>
  </si>
  <si>
    <t>4058546377694</t>
  </si>
  <si>
    <t>M12AUN</t>
  </si>
  <si>
    <t>4932479461</t>
  </si>
  <si>
    <t>Акк.  Насадка на пылесос для напольного покрытия M12AUN</t>
  </si>
  <si>
    <t>M12 Vacuum Floor Tool</t>
  </si>
  <si>
    <t>Ширина раб. зоны (мм) 153; диаметр патрубка (мм) 32/48/63,5; картон;</t>
  </si>
  <si>
    <t>4058546372552</t>
  </si>
  <si>
    <t>TRA-2</t>
  </si>
  <si>
    <t>4932480544</t>
  </si>
  <si>
    <t>Погружная база для кромочного фрезера</t>
  </si>
  <si>
    <t>Router Plunge Base</t>
  </si>
  <si>
    <t>4058546408299</t>
  </si>
  <si>
    <t>SawChain3/8"x304,8x1,1</t>
  </si>
  <si>
    <t>4932471385</t>
  </si>
  <si>
    <t>Цепь для пилы M18FCHSC (3/8"x304.8x1.1 )</t>
  </si>
  <si>
    <t xml:space="preserve">Saw Chain 3/8" x 304,8 x 1,1 </t>
  </si>
  <si>
    <t>4058546290139</t>
  </si>
  <si>
    <t>Sawchain3/8x152x1.1P1</t>
  </si>
  <si>
    <t>4932478427</t>
  </si>
  <si>
    <t>Цепь для пилы M12FHS (3/8''x152x1.1)</t>
  </si>
  <si>
    <t>Sawchain 3/8x152x1.1  P1</t>
  </si>
  <si>
    <t>4058546346188</t>
  </si>
  <si>
    <t>3_Оснастка</t>
  </si>
  <si>
    <t>Прочее</t>
  </si>
  <si>
    <t>03_Алмазное применение</t>
  </si>
  <si>
    <t>05_Алмазные диски</t>
  </si>
  <si>
    <t>4932471333</t>
  </si>
  <si>
    <t>Алмазный диск DHMM 76мм для M12 FCOT (1 шт)</t>
  </si>
  <si>
    <t>Diamond Multi Material Blade 76  1 pc</t>
  </si>
  <si>
    <t>4058546289614</t>
  </si>
  <si>
    <t>KR</t>
  </si>
  <si>
    <t>4932399541</t>
  </si>
  <si>
    <t>Алмазный диск DUH 180 (распродажа) (1 шт)</t>
  </si>
  <si>
    <t>DIAMOND CUTT.WHEEL  DiaBl DUH 180 P1M</t>
  </si>
  <si>
    <t>4002395361885</t>
  </si>
  <si>
    <t>4932479463</t>
  </si>
  <si>
    <t>Алмазный диск SUDD 230 (1 шт)</t>
  </si>
  <si>
    <t>Dia.Disc SUDD 230mm-1pc</t>
  </si>
  <si>
    <t>4058546372576</t>
  </si>
  <si>
    <t>4932478952</t>
  </si>
  <si>
    <t>Алмазный диск ADD 350 (1 шт)</t>
  </si>
  <si>
    <t>Dia.Disc ADD 350mm-1pc</t>
  </si>
  <si>
    <t>4058546362348</t>
  </si>
  <si>
    <t>4932479462</t>
  </si>
  <si>
    <t>Алмазный диск SUDD 350 (1 шт)</t>
  </si>
  <si>
    <t>Dia.Disc SUDD 350mm-1pc</t>
  </si>
  <si>
    <t>4058546372569</t>
  </si>
  <si>
    <t>05_Алмазные коронки</t>
  </si>
  <si>
    <t>4932352094</t>
  </si>
  <si>
    <t>Ваккуумная помпа VP6 (1 шт)</t>
  </si>
  <si>
    <t>VACUUM EQUIPMENT VP6 230V P1M</t>
  </si>
  <si>
    <t>4002395367474</t>
  </si>
  <si>
    <t>29_Алмазные сверла</t>
  </si>
  <si>
    <t>4932479078</t>
  </si>
  <si>
    <t>Алмазная кольцевая фреза М14 20мм (1 шт)</t>
  </si>
  <si>
    <t>M14 Diamond Router Bit 20mm-1pc</t>
  </si>
  <si>
    <t>4058546368722</t>
  </si>
  <si>
    <t>4932479079</t>
  </si>
  <si>
    <t>Алмазная шлифовальная чашка М14 50мм (1 шт)</t>
  </si>
  <si>
    <t>M14 Diamond Grinding Cup 50mm-1pc</t>
  </si>
  <si>
    <t>4058546368739</t>
  </si>
  <si>
    <t xml:space="preserve">54_Алмазная шлифовальная чашка </t>
  </si>
  <si>
    <t>4932451188</t>
  </si>
  <si>
    <t>Алмазная чашка DCWS 125 (1 шт)</t>
  </si>
  <si>
    <t>DCWS125  1PC   DIAMOND CUP WHEEL    XXX</t>
  </si>
  <si>
    <t>4002395138760</t>
  </si>
  <si>
    <t>21_Шлифовка, резка и полировка</t>
  </si>
  <si>
    <t>65_Отрезные диски</t>
  </si>
  <si>
    <t>4932479577</t>
  </si>
  <si>
    <t>Отрезной диск SCS41/115X1 (RU) (1 шт)</t>
  </si>
  <si>
    <t>Cut.W Trade SCS41 115x1.0mm-1pc</t>
  </si>
  <si>
    <t>4058546373719</t>
  </si>
  <si>
    <t>TR</t>
  </si>
  <si>
    <t>4932479578</t>
  </si>
  <si>
    <t>Отрезной диск SCS 41/125х1 (RU) (1 шт)</t>
  </si>
  <si>
    <t>Cut.W Trade SCS41 125x1.0mm-1pc</t>
  </si>
  <si>
    <t>4058546373726</t>
  </si>
  <si>
    <t>4932479579</t>
  </si>
  <si>
    <t>Отрезной диск SCS 41/230х1,9 (RU) (1 шт)</t>
  </si>
  <si>
    <t>Cut.W Trade SCS41 230x1.9mm-1pc</t>
  </si>
  <si>
    <t>4058546373733</t>
  </si>
  <si>
    <t>6_СИЗ</t>
  </si>
  <si>
    <t>03_Защита органов дыхания</t>
  </si>
  <si>
    <t>03_Респираторы одноразовые</t>
  </si>
  <si>
    <t>90_Прочее</t>
  </si>
  <si>
    <t>4932478548</t>
  </si>
  <si>
    <t>Респиратор с клапаном FFP2 (10шт)</t>
  </si>
  <si>
    <t>10pc FFP2 Respirator w/ Gasket</t>
  </si>
  <si>
    <t>4058546347413</t>
  </si>
  <si>
    <t>Ручной инструмент</t>
  </si>
  <si>
    <t>4932478801</t>
  </si>
  <si>
    <t>Респиратор складной с клапаном FFP2 (15шт)</t>
  </si>
  <si>
    <t>FFP2 RESPIRATOR FOLDABLE - 20PC XXX</t>
  </si>
  <si>
    <t>4058546360832</t>
  </si>
  <si>
    <t>4932479237</t>
  </si>
  <si>
    <t>Респиратор без клапана FFP2 (20шт)</t>
  </si>
  <si>
    <t>FFP2 Respirator  - 20pc</t>
  </si>
  <si>
    <t>4058546370312</t>
  </si>
  <si>
    <t>4932479238</t>
  </si>
  <si>
    <t>Респиратор складной без клапана FFP2 (20шт)</t>
  </si>
  <si>
    <t>FFP2 Respirator Foldable - 20pc</t>
  </si>
  <si>
    <t>4058546370329</t>
  </si>
  <si>
    <t>4932471906</t>
  </si>
  <si>
    <t>Респиратор с клапаном FFP3 (10шт)</t>
  </si>
  <si>
    <t>10pc FFP3 Respirator w/ Gasket</t>
  </si>
  <si>
    <t>4058546298050</t>
  </si>
  <si>
    <t>01_Сверление</t>
  </si>
  <si>
    <t>02_Коронки</t>
  </si>
  <si>
    <t>4932479057</t>
  </si>
  <si>
    <t>Цельная твердосплавная коронка TCT для стали/нержавеющей стали 102мм (1 шт)</t>
  </si>
  <si>
    <t>Holesaw TCT 102mm-1pc</t>
  </si>
  <si>
    <t>4058546368517</t>
  </si>
  <si>
    <t>Коронки</t>
  </si>
  <si>
    <t>4932479470</t>
  </si>
  <si>
    <t>Удлинитель 300мм для коронок с хвостовиком 9,5мм Нех (1 шт) (замена для 48284008)</t>
  </si>
  <si>
    <t>Holesaw Extension Hex 9.5/300mm-1pc</t>
  </si>
  <si>
    <t>4058546372644</t>
  </si>
  <si>
    <t>07_Сверление в дереве</t>
  </si>
  <si>
    <t>Сверла по дереву</t>
  </si>
  <si>
    <t>4932479481</t>
  </si>
  <si>
    <t>Самоврезающаяся насадка 35мм (1 шт) (замена для 48251372)</t>
  </si>
  <si>
    <t>Wood Drill Selfeed Bit 35mm-1pc</t>
  </si>
  <si>
    <t>4058546372750</t>
  </si>
  <si>
    <t>4932479482</t>
  </si>
  <si>
    <t>Самоврезающаяся насадка 38мм (1 шт) (замена для 48251502)</t>
  </si>
  <si>
    <t>Wood Drill Selfeed Bit 38mm-1pc</t>
  </si>
  <si>
    <t>4058546372767</t>
  </si>
  <si>
    <t>4932479484</t>
  </si>
  <si>
    <t>Самоврезающаяся насадка 51мм (1 шт) (замена для 48252002)</t>
  </si>
  <si>
    <t>Wood Drill Selfeed Bit 51mm-1pc</t>
  </si>
  <si>
    <t>4058546372781</t>
  </si>
  <si>
    <t>4932479485</t>
  </si>
  <si>
    <t>Самоврезающаяся насадка 54мм (1 шт) (замена для 48252122)</t>
  </si>
  <si>
    <t>Wood Drill Selfeed Bit 54mm-1pc</t>
  </si>
  <si>
    <t>4058546372798</t>
  </si>
  <si>
    <t>4932479486</t>
  </si>
  <si>
    <t>Самоврезающаяся насадка 57мм (1 шт) (замена для 48252252)</t>
  </si>
  <si>
    <t>Wood Drill Selfeed Bit 57mm-1pc</t>
  </si>
  <si>
    <t>4058546372804</t>
  </si>
  <si>
    <t>4932479487</t>
  </si>
  <si>
    <t>Самоврезающаяся насадка 65мм (1 шт) (замена для 48252562)</t>
  </si>
  <si>
    <t>Wood Drill Selfeed Bit 65mm-1pc</t>
  </si>
  <si>
    <t>4058546372811</t>
  </si>
  <si>
    <t>4932479490</t>
  </si>
  <si>
    <t>Самоврезающаяся насадка 92мм (1 шт) (замена для 48253621)</t>
  </si>
  <si>
    <t>Wood Drill Selfeed Bit 92mm-1pc</t>
  </si>
  <si>
    <t>4058546372842</t>
  </si>
  <si>
    <t>4932479491</t>
  </si>
  <si>
    <t>Самоврезающаяся насадка 117мм (1 шт) (замена для 48254621)</t>
  </si>
  <si>
    <t>Wood Drill Selfeed Bit 117mm-1pc</t>
  </si>
  <si>
    <t>4058546372859</t>
  </si>
  <si>
    <t>4932479501</t>
  </si>
  <si>
    <t>Самоврезающаяся насадка Switchblade 57мм (1 шт) (замена для 48255143)</t>
  </si>
  <si>
    <t>Wood Drill SWB Selfeed Bit 57mm-1pc</t>
  </si>
  <si>
    <t>4058546372958</t>
  </si>
  <si>
    <t>4932479552</t>
  </si>
  <si>
    <t>Сервисный набор для Switchblade (1 шт) (замена для 48255280)</t>
  </si>
  <si>
    <t>Wood Drill SWB Selfeed Service Kit-5pc</t>
  </si>
  <si>
    <t>4058546373467</t>
  </si>
  <si>
    <t>4932479493</t>
  </si>
  <si>
    <t>Удлинитель 140мм Quick Lok 7/16" Нех (1 шт) (замена для 48281030)</t>
  </si>
  <si>
    <t>Wood Drill Extension QL 7/16 140mm-1pc</t>
  </si>
  <si>
    <t>4058546372873</t>
  </si>
  <si>
    <t>09_Демонтаж</t>
  </si>
  <si>
    <t>28_Долота</t>
  </si>
  <si>
    <t>4932480543</t>
  </si>
  <si>
    <t>Сервисный набор для скребка SDS-plus (1 шт) (замена для 4932352920)</t>
  </si>
  <si>
    <t>SDS Plus Flr.Scraper Service Set-11pc</t>
  </si>
  <si>
    <t>4058546408282</t>
  </si>
  <si>
    <t>4932479244</t>
  </si>
  <si>
    <t>Долото плоское HEX-30мм 400х125мм(лопатообразное) (1 шт) (замена для 4932464165)</t>
  </si>
  <si>
    <t>30mm Hex Spade Chisel 400x125mm-1pc</t>
  </si>
  <si>
    <t>4058546370381</t>
  </si>
  <si>
    <t>4932479245</t>
  </si>
  <si>
    <t>Долото плоское HEX-30мм 400х90мм(для асфальта) (1 шт) (замена для 4932464166)</t>
  </si>
  <si>
    <t>30mm Hex Hex Asphalt Cutter 400x115mm-1pc</t>
  </si>
  <si>
    <t>4058546370398</t>
  </si>
  <si>
    <t>4932479465</t>
  </si>
  <si>
    <t>Хвостовик для коронок 14-30 1/2"x20 хвостовик Hex 9,5 (1 шт) (замена для 49567010)</t>
  </si>
  <si>
    <t>Holesaw Arbor Hex 9.5/14-30mm-1pc</t>
  </si>
  <si>
    <t>4058546372590</t>
  </si>
  <si>
    <t>4932479466</t>
  </si>
  <si>
    <t>Хвостовик для коронок 32-210 5/8"x18 хвостовик Hex 9,5 (1 шт) (замена для 49567250)</t>
  </si>
  <si>
    <t>Holesaw Arbor Hex 9.5/32-210mm-1pc</t>
  </si>
  <si>
    <t>4058546372606</t>
  </si>
  <si>
    <t>4932479467</t>
  </si>
  <si>
    <t>Хвостовик для коронок 32-210 5/8"x18 хвостовик Hex 7/16" (1 шт) (замена для 49569100)</t>
  </si>
  <si>
    <t>Holesaw Arbor Hex 7/16 32-210mm-1pc</t>
  </si>
  <si>
    <t>4058546372613</t>
  </si>
  <si>
    <t>4932479494</t>
  </si>
  <si>
    <t>Удлинитель 300мм для СВН с хвостовиком 7/16"Нех (1 шт) (замена для 48284006)</t>
  </si>
  <si>
    <t>Wood Drill Extension 7/16 300mm-1pc</t>
  </si>
  <si>
    <t>4058546372880</t>
  </si>
  <si>
    <t>4932479495</t>
  </si>
  <si>
    <t>Удлинитель 450мм для СВН с хвостовиком 7/16"Нех (1 шт) (замена для 48284011)</t>
  </si>
  <si>
    <t>Wood Drill Extension 7/16 450mm-1pc</t>
  </si>
  <si>
    <t>4058546372897</t>
  </si>
  <si>
    <t>4932479496</t>
  </si>
  <si>
    <t>Удлинитель 600мм для СВН с хвостовиком 7/16"Нех (1 шт) (замена для 48284016)</t>
  </si>
  <si>
    <t>Wood Drill Extension 7/16 600mm-1pc</t>
  </si>
  <si>
    <t>4058546372903</t>
  </si>
  <si>
    <t>17_Прочее сверление</t>
  </si>
  <si>
    <t>4932479553</t>
  </si>
  <si>
    <t>Удлинитель 75мм Quik-Lok на 1/4"HEX (1 шт) (замена для (замена для 48281000)</t>
  </si>
  <si>
    <t>Holesaw Adj. QL Arbor 1/4 75mm-1pc</t>
  </si>
  <si>
    <t>4058546373474</t>
  </si>
  <si>
    <t>4932479469</t>
  </si>
  <si>
    <t>Сверло направляющее 6х100 под коронки Bi-Metal HOLEDOZER для хвостовика 49567140/49566950 (1 шт) (замена для 49568000)</t>
  </si>
  <si>
    <t>Holesaw Pilot Drill 6x100mm-1pc</t>
  </si>
  <si>
    <t>4058546372637</t>
  </si>
  <si>
    <t>4932479471</t>
  </si>
  <si>
    <t>Сверло по дереву Speed Feed 13x165 (1 шт) (замена для 48130048)</t>
  </si>
  <si>
    <t>Wood Drill SpFeed 13x165mm-1pc</t>
  </si>
  <si>
    <t>4058546372651</t>
  </si>
  <si>
    <t>4932479473</t>
  </si>
  <si>
    <t>Сверло по дереву Speed Feed 20х165 (1 шт) (замена для 48130068)</t>
  </si>
  <si>
    <t>Wood Drill SpFeed 20x165mm-1pc</t>
  </si>
  <si>
    <t>4058546372675</t>
  </si>
  <si>
    <t>4932479474</t>
  </si>
  <si>
    <t>Сверло по дереву Speed Feed 22x165 (1 шт) (замена для 48130078)</t>
  </si>
  <si>
    <t>Wood Drill SpFeed 22x165mm-1pc</t>
  </si>
  <si>
    <t>4058546372682</t>
  </si>
  <si>
    <t>4932479475</t>
  </si>
  <si>
    <t>Сверло по дереву Speed Feed 25x165 (1 шт) (замена для 48130088)</t>
  </si>
  <si>
    <t>Wood Drill SpFeed 25x165mm-1pc</t>
  </si>
  <si>
    <t>4058546372699</t>
  </si>
  <si>
    <t>4932479476</t>
  </si>
  <si>
    <t>Сверло по дереву Speed Feed 32x165 (1 шт) (замена для 48130108)</t>
  </si>
  <si>
    <t>Wood Drill SpFeed 32x165mm-1pc</t>
  </si>
  <si>
    <t>4058546372705</t>
  </si>
  <si>
    <t>4932479478</t>
  </si>
  <si>
    <t>Самоврезающаяся насадка 25мм (1 шт) (замена для 48251002)</t>
  </si>
  <si>
    <t>Wood Drill Selfeed Bit 25mm-1pc</t>
  </si>
  <si>
    <t>4058546372729</t>
  </si>
  <si>
    <t>4932479479</t>
  </si>
  <si>
    <t>Самоврезающаяся насадка 29мм (1 шт) (замена для 48251122)</t>
  </si>
  <si>
    <t>Wood Drill Selfeed Bit 29mm-1pc</t>
  </si>
  <si>
    <t>4058546372736</t>
  </si>
  <si>
    <t>4932479480</t>
  </si>
  <si>
    <t>Самоврезающаяся насадка 32мм (1 шт) (замена для 48251252)</t>
  </si>
  <si>
    <t>Wood Drill Selfeed Bit 32mm-1pc</t>
  </si>
  <si>
    <t>4058546372743</t>
  </si>
  <si>
    <t>4932479483</t>
  </si>
  <si>
    <t>Самоврезающаяся насадка 44мм (1 шт) (замена для 48251752)</t>
  </si>
  <si>
    <t>Wood Drill Selfeed Bit 44mm-1pc</t>
  </si>
  <si>
    <t>4058546372774</t>
  </si>
  <si>
    <t>4932479489</t>
  </si>
  <si>
    <t>Самоврезающаяся насадка 76мм (1 шт) (замена для 48253001)</t>
  </si>
  <si>
    <t>Wood Drill Selfeed Bit 76mm-1pc</t>
  </si>
  <si>
    <t>4058546372835</t>
  </si>
  <si>
    <t>4932479497</t>
  </si>
  <si>
    <t>Самоврезающаяся насадка Switchblade 35мм (1 шт) (замена для 48255120)</t>
  </si>
  <si>
    <t>Wood Drill SWB Selfeed Bit 35mm-1pc</t>
  </si>
  <si>
    <t>4058546372910</t>
  </si>
  <si>
    <t>4932479499</t>
  </si>
  <si>
    <t>Самоврезающаяся насадка Switchblade 51мм (1 шт) (замена для 48255135)</t>
  </si>
  <si>
    <t>Wood Drill SWB Selfeed Bit 51mm-1pc</t>
  </si>
  <si>
    <t>4058546372934</t>
  </si>
  <si>
    <t>4932479500</t>
  </si>
  <si>
    <t>Самоврезающаяся насадка Switchblade 54мм (1 шт) (замена для 48255140)</t>
  </si>
  <si>
    <t>Wood Drill SWB Selfeed Bit 54mm-1pc</t>
  </si>
  <si>
    <t>4058546372941</t>
  </si>
  <si>
    <t>4932479502</t>
  </si>
  <si>
    <t>Самоврезающаяся насадка Switchblade 65мм (1 шт) (замена для 48255150)</t>
  </si>
  <si>
    <t>Wood Drill SWB Selfeed Bit 65mm-1pc</t>
  </si>
  <si>
    <t>4058546372965</t>
  </si>
  <si>
    <t>4932479546</t>
  </si>
  <si>
    <t>Сменное лезвие Switchblade 35мм (1 шт) (замена для 48255420)</t>
  </si>
  <si>
    <t>Wood Drill SWB Selfeed Blade 35mm-1pc</t>
  </si>
  <si>
    <t>4058546373405</t>
  </si>
  <si>
    <t>4932479549</t>
  </si>
  <si>
    <t>Сменное лезвие Switchblade 54мм (1 шт) (замена для 48255440)</t>
  </si>
  <si>
    <t>Wood Drill SWB Selfeed Blade 54mm-1pc</t>
  </si>
  <si>
    <t>4058546373436</t>
  </si>
  <si>
    <t>4932479551</t>
  </si>
  <si>
    <t>Сменное лезвие Switchblade 65мм (1 шт) (замена для 48255450)</t>
  </si>
  <si>
    <t>Wood Drill SWB Selfeed Blade 65mm-1pc</t>
  </si>
  <si>
    <t>4058546373450</t>
  </si>
  <si>
    <t>4932479803</t>
  </si>
  <si>
    <t>ПРОМО 2021 КОРОНКИ Big Hawg + HOLEDOZER</t>
  </si>
  <si>
    <t>Promo H/Saw 76mm Hawg + H/Dozer + Arbor</t>
  </si>
  <si>
    <t>4058546375973</t>
  </si>
  <si>
    <t>60_Полотна и оснастка для мультитулов</t>
  </si>
  <si>
    <t xml:space="preserve">Диски для циркулярных пил </t>
  </si>
  <si>
    <t>48906114</t>
  </si>
  <si>
    <t>Набор полотен для мультитул для работ с деревом - 5 ед. (1 шт)</t>
  </si>
  <si>
    <t>OMT SL Set Wood-5pc</t>
  </si>
  <si>
    <t>045242670680</t>
  </si>
  <si>
    <t>48906115</t>
  </si>
  <si>
    <t>Набор полотен для мультитул для работ с деревом/металлом - 5 ед. (1 шт)</t>
  </si>
  <si>
    <t>OMT SL Set Wood/Metal-5pc</t>
  </si>
  <si>
    <t>045242670697</t>
  </si>
  <si>
    <t>48906000</t>
  </si>
  <si>
    <t>Биметаллическое полотно для мультитул 20 мм по древесине с гвоздями (1 шт)</t>
  </si>
  <si>
    <t>OMT SL Plunge Bl. WM BiM 20x34mm-1pc</t>
  </si>
  <si>
    <t>045242670673</t>
  </si>
  <si>
    <t xml:space="preserve">109_Диски для циркулярных пил </t>
  </si>
  <si>
    <t>4932479574</t>
  </si>
  <si>
    <t>ПРОМО 2022 Набор пильных дисков 190 мм 24T/48T - 2 ед. (1 шт)</t>
  </si>
  <si>
    <t>Circ.Saw B. Twin Pack 190 x 24T/48T-2pc</t>
  </si>
  <si>
    <t>4058546373689</t>
  </si>
  <si>
    <t>4932479575</t>
  </si>
  <si>
    <t>ПРОМО 2022 Набор пильных дисков 216 мм 48T/60T - 2 ед. (1 шт)</t>
  </si>
  <si>
    <t>Circ.Saw B. Twin Pack 216 x 48T/60T-2pc</t>
  </si>
  <si>
    <t>4058546373696</t>
  </si>
  <si>
    <t>4932479576</t>
  </si>
  <si>
    <t>ПРОМО 2022 Набор пильных дисков 254 мм 60T/80T - 2 ед. (1 шт)</t>
  </si>
  <si>
    <t>Circ.Saw B. Twin Pack 254 x 60T/80T-2pc</t>
  </si>
  <si>
    <t>4058546373702</t>
  </si>
  <si>
    <t>4932479093</t>
  </si>
  <si>
    <t>Алмазная коронка SDCWA 125 мм (1 шт)</t>
  </si>
  <si>
    <t>Diamond Cup Wheel Abrasive 125mm-1pc</t>
  </si>
  <si>
    <t>4058546368876</t>
  </si>
  <si>
    <t>4932479094</t>
  </si>
  <si>
    <t>Алмазная коронка SDCWSF 125 мм (1 шт)</t>
  </si>
  <si>
    <t>Diamond Cup Wheel Prem. 125mm-1pc</t>
  </si>
  <si>
    <t>4058546368883</t>
  </si>
  <si>
    <t>4932480219</t>
  </si>
  <si>
    <t>Алмазная коронка SDCWUG 125 мм (1 шт)</t>
  </si>
  <si>
    <t>Dia.Cup+Grinding Wheel SDCWUG 125mm-1pc</t>
  </si>
  <si>
    <t>4058546405045</t>
  </si>
  <si>
    <t>63_Сверла по металлу</t>
  </si>
  <si>
    <t>Сверла по металлу</t>
  </si>
  <si>
    <t>4932479854</t>
  </si>
  <si>
    <t>ПРОМО 2022 Набор SHOCKWAVE - биты, сверла по металлу RedHEX TiN, сверла по мультиматериалам - 39 ед. (1 шт) (дисплей 6шт)</t>
  </si>
  <si>
    <t>ShW CD Drill+Drive TiN MM 2x8 Set-39pc</t>
  </si>
  <si>
    <t>4058546376482</t>
  </si>
  <si>
    <t>04_Завинчивание и крепление</t>
  </si>
  <si>
    <t>32_Завинчивание</t>
  </si>
  <si>
    <t>Крепление - Shockwave</t>
  </si>
  <si>
    <t>4932479855</t>
  </si>
  <si>
    <t>ПРОМО 2022 Набор SHOCKWAVE - биты с карабином, сверла по мультиматериалам - 54 ед. (1 шт) (дисплей 6шт)</t>
  </si>
  <si>
    <t>ShW CD Drill+Drive+Carabiner Set-54pc</t>
  </si>
  <si>
    <t>4058546376499</t>
  </si>
  <si>
    <t>4932479856</t>
  </si>
  <si>
    <t>ПРОМО 2022 Насадка Milwaukee PH2 25мм (25 шт/упак) + магнитный держатель для бит (1 шт) (дисплей 5 шт)</t>
  </si>
  <si>
    <t>ShW Tube TicTac+MBH PH2 25mm-26pc</t>
  </si>
  <si>
    <t>4058546376505</t>
  </si>
  <si>
    <t>4932479857</t>
  </si>
  <si>
    <t>ПРОМО 2022 Насадка Milwaukee PZ2 25мм (25 шт/упак) + магнитный держатель для бит (1 шт) (дисплей 5 шт)</t>
  </si>
  <si>
    <t>ShW Tube TicTac+MBH PZ2 25mm-26pc</t>
  </si>
  <si>
    <t>4058546376512</t>
  </si>
  <si>
    <t>4932479858</t>
  </si>
  <si>
    <t>ПРОМО 2022 Насадка Milwaukee TX2 25мм (25 шт/упак) + магнитный держатель для бит (1 шт) (дисплей 5 шт)</t>
  </si>
  <si>
    <t>ShW Tube TicTac+MBH TX25 25mm-26pc</t>
  </si>
  <si>
    <t>4058546376529</t>
  </si>
  <si>
    <t>4932479958</t>
  </si>
  <si>
    <t>ПРОМО 2022 Набор сверл по мультиматериалам 8 ед. + набор алмазных корончатых сверл 4 ед. (1 шт)</t>
  </si>
  <si>
    <t>Promo M14 Diamond Set+MultiMaterial-12pc</t>
  </si>
  <si>
    <t>4058546377526</t>
  </si>
  <si>
    <t>4932480474</t>
  </si>
  <si>
    <t>SDS Max Скребок для чистки пола 635х152 мм (1 шт) (замена для 4932399272)</t>
  </si>
  <si>
    <t>SDS Max Sledge Flr.Scraper 635x152mm-1pc</t>
  </si>
  <si>
    <t>4058546407599</t>
  </si>
  <si>
    <t>4932480475</t>
  </si>
  <si>
    <t>Сервисный набор для скребка SDS Max (1 шт) (замена для 4932352300)</t>
  </si>
  <si>
    <t>SDS Max Flr.Scraper Service Set-10pc</t>
  </si>
  <si>
    <t>4058546407605</t>
  </si>
  <si>
    <t>4932479836</t>
  </si>
  <si>
    <t>ПРОМО 2022 Набор пильных дисков 165 мм 24T/24T - 2 ед. (1 шт)</t>
  </si>
  <si>
    <t>Circ.Saw B. Twin Pack 165 x 24T/24T-2pc</t>
  </si>
  <si>
    <t>4058546376307</t>
  </si>
  <si>
    <t>4932479838</t>
  </si>
  <si>
    <t>Кейс для полотен мультитул, пустой, 6 точек крепления (1шт)</t>
  </si>
  <si>
    <t>OMT Blade Case-1pc</t>
  </si>
  <si>
    <t>4058546376321</t>
  </si>
  <si>
    <t>4932479550</t>
  </si>
  <si>
    <t>Сменное лезвие Switchblade 57мм (1 шт) (замена для 48255443)</t>
  </si>
  <si>
    <t>Wood Drill SWB Selfeed Blade 57mm-1pc</t>
  </si>
  <si>
    <t>4058546373443</t>
  </si>
  <si>
    <t>4932479498</t>
  </si>
  <si>
    <t>Самоврезающаяся насадка Switchblade 38мм (1 шт) (замена для 48255125)</t>
  </si>
  <si>
    <t>Wood Drill SWB Selfeed Bit 38mm-1pc</t>
  </si>
  <si>
    <t>4058546372927</t>
  </si>
  <si>
    <t>4932479547</t>
  </si>
  <si>
    <t>Сменное лезвие Switchblade 38мм (1 шт) (замена для 48255425)</t>
  </si>
  <si>
    <t>Wood Drill SWB Selfeed Blade 38mm-1pc</t>
  </si>
  <si>
    <t>4058546373412</t>
  </si>
  <si>
    <t>4932479554</t>
  </si>
  <si>
    <t>Пильный диск для циркулярной пилы по металлу 150x20x1,6x34 (1 шт) (замена для 48404215)</t>
  </si>
  <si>
    <t>Circ.Saw B. P M 150x20x1.6x34-1pc</t>
  </si>
  <si>
    <t>4058546373481</t>
  </si>
  <si>
    <t>4932479488</t>
  </si>
  <si>
    <t>Набор самоврезающихся насадок - 7 ед. (1 шт) (замена для 49220130)</t>
  </si>
  <si>
    <t>Wood Drill Selfeed Bit Set-8pc</t>
  </si>
  <si>
    <t>4058546372828</t>
  </si>
  <si>
    <t>4932479477</t>
  </si>
  <si>
    <t>Набор сверл по дереву Milwaukee Speed Feed - 4 ед. (1 шт) (замена для 48130400)</t>
  </si>
  <si>
    <t>Wood Drill SpFeed Set-4pc</t>
  </si>
  <si>
    <t>4058546372712</t>
  </si>
  <si>
    <t>4932479468</t>
  </si>
  <si>
    <t>Сверло направляющее 6х89 для коронок bi-metal для хвостовика 49567140/49566950 (1 шт) (замена для 49568010)</t>
  </si>
  <si>
    <t>Holesaw Pilot Drill 6x89mm-1pc</t>
  </si>
  <si>
    <t>4058546372620</t>
  </si>
  <si>
    <t>48906531</t>
  </si>
  <si>
    <t>Биметаллическое полотно 28 мм по древесине с гвоздями (50 шт/упак) (1 шт)</t>
  </si>
  <si>
    <t>OMT SL Plunge Bl. WM BiM 28x47mm-50pc</t>
  </si>
  <si>
    <t>045242739936</t>
  </si>
  <si>
    <t>48906521</t>
  </si>
  <si>
    <t>Биметаллическое полотно 35 мм по древесине с гвоздями (50 шт/упак) (1 шт)</t>
  </si>
  <si>
    <t>OMT SL Plunge Bl. WM BiM 35x42mm-50pc</t>
  </si>
  <si>
    <t>045242739929</t>
  </si>
  <si>
    <t>48906511</t>
  </si>
  <si>
    <t>Полотно по дереву 35 мм с 3 режущими кромками на зубьях для быстрого и чистого реза (50 шт/упак) (1 шт)</t>
  </si>
  <si>
    <t>OMT SL Plunge Bl. W 3C 35x42mm-50pc</t>
  </si>
  <si>
    <t>045242739974</t>
  </si>
  <si>
    <t>48906505</t>
  </si>
  <si>
    <t>Полотно по дереву 65 мм (50 шт/упак) (1 шт)</t>
  </si>
  <si>
    <t>OMT SL Plunge Bl. W  65x42mm-50pc</t>
  </si>
  <si>
    <t>045242739943</t>
  </si>
  <si>
    <t>48906527</t>
  </si>
  <si>
    <t>Биметаллическое полотно 65 мм по древесине с гвоздями (50 шт/упак) (1 шт)</t>
  </si>
  <si>
    <t>OMT SL Plunge Bl. WM BiM 65x42mm-50pc</t>
  </si>
  <si>
    <t>045242739950</t>
  </si>
  <si>
    <t>49560807</t>
  </si>
  <si>
    <t>Биметаллическая коронка HOLEDOZER CARBIDE 27мм (1 шт)</t>
  </si>
  <si>
    <t>Holesaw TCT HOLE DOZER 27mm-1pc</t>
  </si>
  <si>
    <t>045242594764</t>
  </si>
  <si>
    <t>49560711</t>
  </si>
  <si>
    <t>Биметаллическая коронка HOLEDOZER CARBIDE 33мм (1 шт)</t>
  </si>
  <si>
    <t>Holesaw TCT HOLE DOZER 33mm-1pc</t>
  </si>
  <si>
    <t>045242630790</t>
  </si>
  <si>
    <t>49560714</t>
  </si>
  <si>
    <t>Биметаллическая коронка HOLEDOZER CARBIDE 41мм (1 шт)</t>
  </si>
  <si>
    <t>Holesaw TCT HOLE DOZER 41mm-1pc</t>
  </si>
  <si>
    <t>045242594771</t>
  </si>
  <si>
    <t>49560728</t>
  </si>
  <si>
    <t>Биметаллическая коронка HOLEDOZER CARBIDE 65мм (1 шт)</t>
  </si>
  <si>
    <t>Holesaw TCT HOLE DOZER 65mm-1pc</t>
  </si>
  <si>
    <t>045242594788</t>
  </si>
  <si>
    <t>49560730</t>
  </si>
  <si>
    <t>Биметаллическая коронка HOLEDOZER CARBIDE 68мм (1 шт)</t>
  </si>
  <si>
    <t>Holesaw TCT HOLE DOZER 68mm-1pc</t>
  </si>
  <si>
    <t>045242594795</t>
  </si>
  <si>
    <t>49560735</t>
  </si>
  <si>
    <t>Биметаллическая коронка HOLEDOZER CARBIDE 79мм (1 шт)</t>
  </si>
  <si>
    <t>Holesaw TCT HOLE DOZER 79mm-1pc</t>
  </si>
  <si>
    <t>045242603831</t>
  </si>
  <si>
    <t>49560736</t>
  </si>
  <si>
    <t>Биметаллическая коронка HOLEDOZER CARBIDE 83мм (1 шт)</t>
  </si>
  <si>
    <t>H/Saw TCT  83mm1pc</t>
  </si>
  <si>
    <t>045242504237</t>
  </si>
  <si>
    <t>49560737</t>
  </si>
  <si>
    <t>Биметаллическая коронка HOLEDOZER CARBIDE 86мм (1 шт)</t>
  </si>
  <si>
    <t>Holesaw TCT HOLE DOZER 86mm-1pc</t>
  </si>
  <si>
    <t>045242594801</t>
  </si>
  <si>
    <t>49560847</t>
  </si>
  <si>
    <t>Биметаллическая коронка HOLEDOZER CARBIDE 121мм (1 шт)</t>
  </si>
  <si>
    <t>Holesaw TCT HOLE DOZER 121mm-1pc</t>
  </si>
  <si>
    <t>045242594849</t>
  </si>
  <si>
    <t>49560848</t>
  </si>
  <si>
    <t>Биметаллическая коронка HOLEDOZER CARBIDE 140мм (1 шт)</t>
  </si>
  <si>
    <t>Holesaw TCT HOLE DOZER 140mm-1pc</t>
  </si>
  <si>
    <t>045242594856</t>
  </si>
  <si>
    <t>49223079</t>
  </si>
  <si>
    <t>Набор коронок HOLEDOZER CARBIDE - 9 ед. (1 шт)</t>
  </si>
  <si>
    <t>Holesaw TCT HOLE DOZER Set-9pc</t>
  </si>
  <si>
    <t>045242533039</t>
  </si>
  <si>
    <t>49567100</t>
  </si>
  <si>
    <t>Направляющее сверло HSS-Co Ø 6 x 89 мм (1 шт)</t>
  </si>
  <si>
    <t>Holesaw Pilot Drill HSS-Co 6x89mm-1pc</t>
  </si>
  <si>
    <t>045242612093</t>
  </si>
  <si>
    <t>SDS Max</t>
  </si>
  <si>
    <t>4932471991</t>
  </si>
  <si>
    <t>Пылеулавливающая насадка для зубил SDS-Max (1 шт)</t>
  </si>
  <si>
    <t>SDS_MAX CHISEL BOOT</t>
  </si>
  <si>
    <t>4058546298906</t>
  </si>
  <si>
    <t>4932471992</t>
  </si>
  <si>
    <t>Пылеулавливающая насадка для отбойных молотков (1 шт)</t>
  </si>
  <si>
    <t>BREAKER BOOT</t>
  </si>
  <si>
    <t>4058546298913</t>
  </si>
  <si>
    <t>21_Ударные головки</t>
  </si>
  <si>
    <t>4932480302</t>
  </si>
  <si>
    <t>Головка ShW 1/2 8 мм (1 шт) (замена для 4932478034)</t>
  </si>
  <si>
    <t>Hex socket ShW 1/2 STD 8mm-1pc</t>
  </si>
  <si>
    <t>4058546405878</t>
  </si>
  <si>
    <t>4932480303</t>
  </si>
  <si>
    <t>Головка ShW 1/2 9 мм (1 шт)</t>
  </si>
  <si>
    <t>Hex socket ShW 1/2 STD 9mm-1pc</t>
  </si>
  <si>
    <t>4058546405885</t>
  </si>
  <si>
    <t>4932480304</t>
  </si>
  <si>
    <t>Головка ShW 1/2 10 мм (1 шт) (замена для 4932478035)</t>
  </si>
  <si>
    <t>Hex socket ShW 1/2 STD 10mm-1pc</t>
  </si>
  <si>
    <t>4058546405892</t>
  </si>
  <si>
    <t>4932480305</t>
  </si>
  <si>
    <t>Головка ShW 1/2 11 мм (1 шт) (замена для 4932478036)</t>
  </si>
  <si>
    <t>Hex socket ShW 1/2 STD 11mm-1pc</t>
  </si>
  <si>
    <t>4058546405908</t>
  </si>
  <si>
    <t>4932480306</t>
  </si>
  <si>
    <t>Головка ShW 1/2 12 мм (1 шт) (замена для 4932478037)</t>
  </si>
  <si>
    <t>Hex socket ShW 1/2 STD 12mm-1pc</t>
  </si>
  <si>
    <t>4058546405915</t>
  </si>
  <si>
    <t>4932480307</t>
  </si>
  <si>
    <t>Головка ShW 1/2 13 мм (1 шт) (замена для 4932478038)</t>
  </si>
  <si>
    <t>Hex socket ShW 1/2 STD 13mm-1pc</t>
  </si>
  <si>
    <t>4058546405922</t>
  </si>
  <si>
    <t>4932480308</t>
  </si>
  <si>
    <t>Головка ShW 1/2 14 мм (1 шт) (замена для 4932478039)</t>
  </si>
  <si>
    <t>Hex socket ShW 1/2 STD 14mm-1pc</t>
  </si>
  <si>
    <t>4058546405939</t>
  </si>
  <si>
    <t>4932480309</t>
  </si>
  <si>
    <t>Головка ShW 1/2 15 мм (1 шт) (замена для 4932478040)</t>
  </si>
  <si>
    <t>Hex socket ShW 1/2 STD 15mm-1pc</t>
  </si>
  <si>
    <t>4058546405946</t>
  </si>
  <si>
    <t>4932480310</t>
  </si>
  <si>
    <t>Головка ShW 1/2 16 мм (1 шт) (замена для 4932478041)</t>
  </si>
  <si>
    <t>Hex socket ShW 1/2 STD 16mm-1pc</t>
  </si>
  <si>
    <t>4058546405953</t>
  </si>
  <si>
    <t>4932480311</t>
  </si>
  <si>
    <t>Головка ShW 1/2 17 мм (1 шт) (замена для 4932478042)</t>
  </si>
  <si>
    <t>Hex socket ShW 1/2 STD 17mm-1pc</t>
  </si>
  <si>
    <t>4058546405960</t>
  </si>
  <si>
    <t>4932480312</t>
  </si>
  <si>
    <t>Головка ShW 1/2 18 мм (1 шт) (замена для 4932478043)</t>
  </si>
  <si>
    <t>Hex socket ShW 1/2 STD 18mm-1pc</t>
  </si>
  <si>
    <t>4058546405977</t>
  </si>
  <si>
    <t>4932480313</t>
  </si>
  <si>
    <t>Головка ShW 1/2 19 мм (1 шт) (замена для 4932478044)</t>
  </si>
  <si>
    <t>Hex socket ShW 1/2 STD 19mm-1pc</t>
  </si>
  <si>
    <t>4058546405984</t>
  </si>
  <si>
    <t>4932480314</t>
  </si>
  <si>
    <t>Головка ShW 1/2 20 мм (1 шт)</t>
  </si>
  <si>
    <t>Hex socket ShW 1/2 STD 20mm-1pc</t>
  </si>
  <si>
    <t>4058546405991</t>
  </si>
  <si>
    <t>4932480315</t>
  </si>
  <si>
    <t>Головка ShW 1/2 21 мм (1 шт) (замена для 4932478045)</t>
  </si>
  <si>
    <t>Hex socket ShW 1/2 STD 21mm-1pc</t>
  </si>
  <si>
    <t>4058546406004</t>
  </si>
  <si>
    <t>4932480316</t>
  </si>
  <si>
    <t>Головка ShW 1/2 22 мм (1 шт) (замена для 4932478046)</t>
  </si>
  <si>
    <t>Hex socket ShW 1/2 STD 22mm-1pc</t>
  </si>
  <si>
    <t>4058546406011</t>
  </si>
  <si>
    <t>4932480317</t>
  </si>
  <si>
    <t>Головка ShW 1/2 23 мм (1 шт)</t>
  </si>
  <si>
    <t>Hex socket ShW 1/2 STD 23mm-1pc</t>
  </si>
  <si>
    <t>4058546406028</t>
  </si>
  <si>
    <t>4932480318</t>
  </si>
  <si>
    <t>Головка ShW 1/2 24 мм (1 шт) (замена для 4932478047)</t>
  </si>
  <si>
    <t>Hex socket ShW 1/2 STD 24mm-1pc</t>
  </si>
  <si>
    <t>4058546406035</t>
  </si>
  <si>
    <t>4932480319</t>
  </si>
  <si>
    <t>Головка ShW 1/2 25 мм (1 шт)</t>
  </si>
  <si>
    <t>Hex socket ShW 1/2 STD 25mm-1pc</t>
  </si>
  <si>
    <t>4058546406042</t>
  </si>
  <si>
    <t>4932480320</t>
  </si>
  <si>
    <t>Головка ShW 1/2 26 мм (1 шт)</t>
  </si>
  <si>
    <t>Hex socket ShW 1/2 STD 26mm-1pc</t>
  </si>
  <si>
    <t>4058546406059</t>
  </si>
  <si>
    <t>4932480321</t>
  </si>
  <si>
    <t>Головка ShW 1/2 27 мм (1 шт) (замена для 4932478048)</t>
  </si>
  <si>
    <t>Hex socket ShW 1/2 STD 27mm-1pc</t>
  </si>
  <si>
    <t>4058546406066</t>
  </si>
  <si>
    <t>4932480322</t>
  </si>
  <si>
    <t>Головка ShW 1/2 28 мм (1 шт)</t>
  </si>
  <si>
    <t>Hex socket ShW 1/2 STD 28mm-1pc</t>
  </si>
  <si>
    <t>4058546406073</t>
  </si>
  <si>
    <t>4932480323</t>
  </si>
  <si>
    <t>Головка ShW 1/2 29 мм (1 шт)</t>
  </si>
  <si>
    <t>Hex socket ShW 1/2 STD 29mm-1pc</t>
  </si>
  <si>
    <t>4058546406080</t>
  </si>
  <si>
    <t>4932480324</t>
  </si>
  <si>
    <t>Головка ShW 1/2 30 мм (1 шт) (замена для 4932478049)</t>
  </si>
  <si>
    <t>Hex socket ShW 1/2 STD 30mm-1pc</t>
  </si>
  <si>
    <t>4058546406097</t>
  </si>
  <si>
    <t>4932480325</t>
  </si>
  <si>
    <t>Головка ShW 1/2 32 мм (1 шт) (замена для 4932478050)</t>
  </si>
  <si>
    <t>Hex socket ShW 1/2 STD 32mm-1pc</t>
  </si>
  <si>
    <t>4058546406103</t>
  </si>
  <si>
    <t>4932480326</t>
  </si>
  <si>
    <t>Головка ShW 1/2 8 мм, удлиненная (1 шт) (замена для 4932352847)</t>
  </si>
  <si>
    <t>Hex socket ShW 1/2 deep 8mm-1pc</t>
  </si>
  <si>
    <t>4058546406110</t>
  </si>
  <si>
    <t>4932480327</t>
  </si>
  <si>
    <t>Головка ShW 1/2 9 мм, удлиненная (1 шт)</t>
  </si>
  <si>
    <t>Hex socket ShW 1/2 deep 9mm-1pc</t>
  </si>
  <si>
    <t>4058546406127</t>
  </si>
  <si>
    <t>4932480328</t>
  </si>
  <si>
    <t>Головка ShW 1/2 10 мм, удлиненная (1 шт) (замена для 4932352848)</t>
  </si>
  <si>
    <t>Hex socket ShW 1/2 deep 10mm-1pc</t>
  </si>
  <si>
    <t>4058546406134</t>
  </si>
  <si>
    <t>4932480329</t>
  </si>
  <si>
    <t>Головка ShW 1/2 11 мм, удлиненная (1 шт) (замена для 4932352849)</t>
  </si>
  <si>
    <t>Hex socket ShW 1/2 deep 11mm-1pc</t>
  </si>
  <si>
    <t>4058546406141</t>
  </si>
  <si>
    <t>4932480330</t>
  </si>
  <si>
    <t>Головка ShW 1/2 12 мм, удлиненная (1 шт) (замена для 4932352850)</t>
  </si>
  <si>
    <t>Hex socket ShW 1/2 deep 12mm-1pc</t>
  </si>
  <si>
    <t>4058546406158</t>
  </si>
  <si>
    <t>4932480331</t>
  </si>
  <si>
    <t>Головка ShW 1/2 13 мм, удлиненная (1 шт) (замена для 4932352851)</t>
  </si>
  <si>
    <t>Hex socket ShW 1/2 deep 13mm-1pc</t>
  </si>
  <si>
    <t>4058546406165</t>
  </si>
  <si>
    <t>4932480332</t>
  </si>
  <si>
    <t>Головка ShW 1/2 14 мм, удлиненная (1 шт) (замена для 4932352852)</t>
  </si>
  <si>
    <t>Hex socket ShW 1/2 deep 14mm-1pc</t>
  </si>
  <si>
    <t>4058546406172</t>
  </si>
  <si>
    <t>4932480333</t>
  </si>
  <si>
    <t>Головка ShW 1/2 15 мм, удлиненная (1 шт) (замена для 4932471737)</t>
  </si>
  <si>
    <t>Hex socket ShW 1/2 deep 15mm-1pc</t>
  </si>
  <si>
    <t>4058546406189</t>
  </si>
  <si>
    <t>4932480334</t>
  </si>
  <si>
    <t>Головка ShW 1/2 16 мм, удлиненная (1 шт) (замена для 4932352853)</t>
  </si>
  <si>
    <t>Hex socket ShW 1/2 deep 16mm-1pc</t>
  </si>
  <si>
    <t>4058546406196</t>
  </si>
  <si>
    <t>4932480335</t>
  </si>
  <si>
    <t>Головка ShW 1/2 17 мм, удлиненная (1 шт) (замена для 4932352854)</t>
  </si>
  <si>
    <t>Hex socket ShW 1/2 deep 17mm-1pc</t>
  </si>
  <si>
    <t>4058546406202</t>
  </si>
  <si>
    <t>4932480336</t>
  </si>
  <si>
    <t>Головка ShW 1/2 18 мм, удлиненная (1 шт) (замена для 4932471738)</t>
  </si>
  <si>
    <t>Hex socket ShW 1/2 deep 18mm-1pc</t>
  </si>
  <si>
    <t>4058546406219</t>
  </si>
  <si>
    <t>4932480337</t>
  </si>
  <si>
    <t>Головка ShW 1/2 19 мм, удлиненная (1 шт) (замена для 4932352855)</t>
  </si>
  <si>
    <t>Hex socket ShW 1/2 deep 19mm-1pc</t>
  </si>
  <si>
    <t>4058546406226</t>
  </si>
  <si>
    <t>4932480338</t>
  </si>
  <si>
    <t>Головка ShW 1/2 20 мм, удлиненная (1 шт)</t>
  </si>
  <si>
    <t>Hex socket ShW 1/2 deep 20mm-1pc</t>
  </si>
  <si>
    <t>4058546406233</t>
  </si>
  <si>
    <t>4932480339</t>
  </si>
  <si>
    <t>Головка ShW 1/2 21 мм, удлиненная (1 шт) (замена для 4932352856)</t>
  </si>
  <si>
    <t>Hex socket ShW 1/2 deep 21mm-1pc</t>
  </si>
  <si>
    <t>4058546406240</t>
  </si>
  <si>
    <t>4932480340</t>
  </si>
  <si>
    <t>Головка ShW 1/2 22 мм, удлиненная (1 шт) (замена для 4932471166)</t>
  </si>
  <si>
    <t>Hex socket ShW 1/2 deep 22mm-1pc</t>
  </si>
  <si>
    <t>4058546406257</t>
  </si>
  <si>
    <t>4932480341</t>
  </si>
  <si>
    <t>Головка ShW 1/2 23 мм, удлиненная (1 шт)</t>
  </si>
  <si>
    <t>Hex socket ShW 1/2 deep 23mm-1pc</t>
  </si>
  <si>
    <t>4058546406264</t>
  </si>
  <si>
    <t>4932480342</t>
  </si>
  <si>
    <t>Головка ShW 1/2 24 мм, удлиненная (1 шт) (замена для 4932352857)</t>
  </si>
  <si>
    <t>Hex socket ShW 1/2 deep 24mm-1pc</t>
  </si>
  <si>
    <t>4058546406271</t>
  </si>
  <si>
    <t>4932480343</t>
  </si>
  <si>
    <t>Головка ShW 1/2 25 мм, удлиненная (1 шт)</t>
  </si>
  <si>
    <t>Hex socket ShW 1/2 deep 25mm-1pc</t>
  </si>
  <si>
    <t>4058546406288</t>
  </si>
  <si>
    <t>4932480344</t>
  </si>
  <si>
    <t>Головка ShW 1/2 26 мм, удлиненная (1 шт)</t>
  </si>
  <si>
    <t>Hex socket ShW 1/2 deep 26mm-1pc</t>
  </si>
  <si>
    <t>4058546406295</t>
  </si>
  <si>
    <t>4932480345</t>
  </si>
  <si>
    <t>Головка ShW 1/2 27 мм, удлиненная (1 шт) (замена для 4932352858)</t>
  </si>
  <si>
    <t>Hex socket ShW 1/2 deep 27mm-1pc</t>
  </si>
  <si>
    <t>4058546406301</t>
  </si>
  <si>
    <t>4932480346</t>
  </si>
  <si>
    <t>Головка ShW 1/2 28 мм, удлиненная (1 шт)</t>
  </si>
  <si>
    <t>Hex socket ShW 1/2 deep 28mm-1pc</t>
  </si>
  <si>
    <t>4058546406318</t>
  </si>
  <si>
    <t>4932480347</t>
  </si>
  <si>
    <t>Головка ShW 1/2 29 мм, удлиненная (1 шт)</t>
  </si>
  <si>
    <t>Hex socket ShW 1/2 deep 29mm-1pc</t>
  </si>
  <si>
    <t>4058546406325</t>
  </si>
  <si>
    <t>4932480348</t>
  </si>
  <si>
    <t>Головка ShW 1/2 30 мм, удлиненная (1 шт) (замена для 4932352859)</t>
  </si>
  <si>
    <t>Hex socket ShW 1/2 deep 30mm-1pc</t>
  </si>
  <si>
    <t>4058546406332</t>
  </si>
  <si>
    <t>4932480349</t>
  </si>
  <si>
    <t>Головка ShW 1/2 32 мм, удлиненная (1 шт) (замена для 4932352860)</t>
  </si>
  <si>
    <t>Hex socket ShW 1/2 deep 32mm-1pc</t>
  </si>
  <si>
    <t>4058546406349</t>
  </si>
  <si>
    <t>4932480350</t>
  </si>
  <si>
    <t>Головка ShW 1/2 33 мм, удлиненная (1 шт)</t>
  </si>
  <si>
    <t>Hex socket ShW 1/2 deep 33mm-1pc</t>
  </si>
  <si>
    <t>4058546406356</t>
  </si>
  <si>
    <t>4932480351</t>
  </si>
  <si>
    <t>Головка ShW 1/2 36 мм, удлиненная (1 шт)</t>
  </si>
  <si>
    <t>Hex socket ShW 1/2 deep 36mm-1pc</t>
  </si>
  <si>
    <t>4058546406363</t>
  </si>
  <si>
    <t>4932480352</t>
  </si>
  <si>
    <t>Удлинитель для головок 150 мм - ShW 1/2 (1 шт) (замена для 4932478057)</t>
  </si>
  <si>
    <t>Hex skt. extension ShW 1/2 150mm-1pc</t>
  </si>
  <si>
    <t>4058546406370</t>
  </si>
  <si>
    <t>4932480353</t>
  </si>
  <si>
    <t>Удлинитель для головок 250 мм - ShW 1/2 (1 шт) (замена для 4932478058)</t>
  </si>
  <si>
    <t>Hex skt. extension ShW 1/2 250mm-1pc</t>
  </si>
  <si>
    <t>4058546406387</t>
  </si>
  <si>
    <t>4932480354</t>
  </si>
  <si>
    <t>Переходник для головок ShW 1/2 квадрат-3/8 квадрат (1 шт) (замена для 4932478053)</t>
  </si>
  <si>
    <t>Hex skt. reducer ShW 1/2 to 3/8-1pc</t>
  </si>
  <si>
    <t>4058546406394</t>
  </si>
  <si>
    <t>4932480355</t>
  </si>
  <si>
    <t>Переходник для головок ShW 1/2 квадрат-3/4 квадрат (1 шт)</t>
  </si>
  <si>
    <t>Hex skt. adaptor ShW 1/2 to 3/4-1pc</t>
  </si>
  <si>
    <t>4058546406400</t>
  </si>
  <si>
    <t>4932480356</t>
  </si>
  <si>
    <t>Набор переходников для головок ShW - 4 ед. (1 шт)</t>
  </si>
  <si>
    <t>Hex skt. adaptor ShW Set-4pc</t>
  </si>
  <si>
    <t>4058546406417</t>
  </si>
  <si>
    <t>4932480357</t>
  </si>
  <si>
    <t>Переходник шарнирный для головок ShW 1/2 (1 шт)</t>
  </si>
  <si>
    <t>Hex skt. univ. joint ShW 1/2-1pc</t>
  </si>
  <si>
    <t>4058546406424</t>
  </si>
  <si>
    <t>4932480361</t>
  </si>
  <si>
    <t>Головка ShW 3/4 17 мм (1 шт)</t>
  </si>
  <si>
    <t>Hex socket ShW 3/4 STD 17mm-1pc</t>
  </si>
  <si>
    <t>4058546406462</t>
  </si>
  <si>
    <t>4932480362</t>
  </si>
  <si>
    <t>Головка ShW 3/4 19 мм (1 шт)</t>
  </si>
  <si>
    <t>Hex socket ShW 3/4 STD 19mm-1pc</t>
  </si>
  <si>
    <t>4058546406479</t>
  </si>
  <si>
    <t>4932480363</t>
  </si>
  <si>
    <t>Головка ShW 3/4 21 мм (1 шт)</t>
  </si>
  <si>
    <t>Hex socket ShW 3/4 STD 21mm-1pc</t>
  </si>
  <si>
    <t>4058546406486</t>
  </si>
  <si>
    <t>4932480364</t>
  </si>
  <si>
    <t>Головка ShW 3/4 22 мм (1 шт)</t>
  </si>
  <si>
    <t>Hex socket ShW 3/4 STD 22mm-1pc</t>
  </si>
  <si>
    <t>4058546406493</t>
  </si>
  <si>
    <t>4932480365</t>
  </si>
  <si>
    <t>Головка ShW 3/4 23 мм (1 шт)</t>
  </si>
  <si>
    <t>Hex socket ShW 3/4 STD 23mm-1pc</t>
  </si>
  <si>
    <t>4058546406509</t>
  </si>
  <si>
    <t>4932480366</t>
  </si>
  <si>
    <t>Головка ShW 3/4 24 мм (1 шт)</t>
  </si>
  <si>
    <t>Hex socket ShW 3/4 STD 24mm-1pc</t>
  </si>
  <si>
    <t>4058546406516</t>
  </si>
  <si>
    <t>4932480367</t>
  </si>
  <si>
    <t>Головка ShW 3/4 27 мм (1 шт)</t>
  </si>
  <si>
    <t>Hex socket ShW 3/4 STD 27mm-1pc</t>
  </si>
  <si>
    <t>4058546406523</t>
  </si>
  <si>
    <t>4932480368</t>
  </si>
  <si>
    <t>Головка ShW 3/4 30 мм (1 шт)</t>
  </si>
  <si>
    <t>Hex socket ShW 3/4 STD 30mm-1pc</t>
  </si>
  <si>
    <t>4058546406530</t>
  </si>
  <si>
    <t>4932480369</t>
  </si>
  <si>
    <t>Головка ShW 3/4 32 мм (1 шт)</t>
  </si>
  <si>
    <t>Hex socket ShW 3/4 STD 32mm-1pc</t>
  </si>
  <si>
    <t>4058546406547</t>
  </si>
  <si>
    <t>4932480370</t>
  </si>
  <si>
    <t>Головка ShW 3/4 33 мм (1 шт)</t>
  </si>
  <si>
    <t>Hex socket ShW 3/4 STD 33mm-1pc</t>
  </si>
  <si>
    <t>4058546406554</t>
  </si>
  <si>
    <t>4932480371</t>
  </si>
  <si>
    <t>Головка ShW 3/4 34 мм (1 шт)</t>
  </si>
  <si>
    <t>Hex socket ShW 3/4 STD 34mm-1pc</t>
  </si>
  <si>
    <t>4058546406561</t>
  </si>
  <si>
    <t>4932480372</t>
  </si>
  <si>
    <t>Головка ShW 3/4 36 мм (1 шт)</t>
  </si>
  <si>
    <t>Hex socket ShW 3/4 STD 36mm-1pc</t>
  </si>
  <si>
    <t>4058546406578</t>
  </si>
  <si>
    <t>4932480373</t>
  </si>
  <si>
    <t>Головка ShW 3/4 38 мм (1 шт)</t>
  </si>
  <si>
    <t>Hex socket ShW 3/4 STD 38mm-1pc</t>
  </si>
  <si>
    <t>4058546406585</t>
  </si>
  <si>
    <t>4932480374</t>
  </si>
  <si>
    <t>Головка ShW 3/4 39 мм (1 шт)</t>
  </si>
  <si>
    <t>Hex socket ShW 3/4 STD 39mm-1pc</t>
  </si>
  <si>
    <t>4058546406592</t>
  </si>
  <si>
    <t>4932480375</t>
  </si>
  <si>
    <t>Головка ShW 3/4 41 мм (1 шт)</t>
  </si>
  <si>
    <t>Hex socket ShW 3/4 STD 41mm-1pc</t>
  </si>
  <si>
    <t>4058546406608</t>
  </si>
  <si>
    <t>4932480376</t>
  </si>
  <si>
    <t>Головка ShW 3/4 46 мм (1 шт)</t>
  </si>
  <si>
    <t>Hex socket ShW 3/4 STD 46mm-1pc</t>
  </si>
  <si>
    <t>4058546406615</t>
  </si>
  <si>
    <t>4932480377</t>
  </si>
  <si>
    <t>Головка ShW 3/4 50 мм (1 шт)</t>
  </si>
  <si>
    <t>Hex socket ShW 3/4 STD 50mm-1pc</t>
  </si>
  <si>
    <t>4058546406622</t>
  </si>
  <si>
    <t>4932480378</t>
  </si>
  <si>
    <t>Головка ShW 3/4 17 мм, удлиненная (1 шт) (замена для 4932471642)</t>
  </si>
  <si>
    <t>Hex socket ShW 3/4 deep 17mm-1pc</t>
  </si>
  <si>
    <t>4058546406639</t>
  </si>
  <si>
    <t>4932480379</t>
  </si>
  <si>
    <t>Головка ShW 3/4 19 мм, удлиненная (1 шт) (замена для 4932471643)</t>
  </si>
  <si>
    <t>Hex socket ShW 3/4 deep 19mm-1pc</t>
  </si>
  <si>
    <t>4058546406646</t>
  </si>
  <si>
    <t>4932480380</t>
  </si>
  <si>
    <t>Головка ShW 3/4 21 мм, удлиненная (1 шт) (замена для 4932471644)</t>
  </si>
  <si>
    <t>Hex socket ShW 3/4 deep 21mm-1pc</t>
  </si>
  <si>
    <t>4058546406653</t>
  </si>
  <si>
    <t>4932480381</t>
  </si>
  <si>
    <t>Головка ShW 3/4 22 мм, удлиненная (1 шт) (замена для 4932471645)</t>
  </si>
  <si>
    <t>Hex socket ShW 3/4 deep 22mm-1pc</t>
  </si>
  <si>
    <t>4058546406660</t>
  </si>
  <si>
    <t>4932480382</t>
  </si>
  <si>
    <t>Головка ShW 3/4 23 мм, удлиненная (1 шт)</t>
  </si>
  <si>
    <t>Hex socket ShW 3/4 deep 23mm-1pc</t>
  </si>
  <si>
    <t>4058546406677</t>
  </si>
  <si>
    <t>4932480383</t>
  </si>
  <si>
    <t>Головка ShW 3/4 24 мм, удлиненная (1 шт) (замена для 4932471646)</t>
  </si>
  <si>
    <t>Hex socket ShW 3/4 deep 24mm-1pc</t>
  </si>
  <si>
    <t>4058546406684</t>
  </si>
  <si>
    <t>4932480384</t>
  </si>
  <si>
    <t>Головка ShW 3/4 25 мм, удлиненная (1 шт)</t>
  </si>
  <si>
    <t>Hex socket ShW 3/4 deep 25mm-1pc</t>
  </si>
  <si>
    <t>4058546406691</t>
  </si>
  <si>
    <t>4932480385</t>
  </si>
  <si>
    <t>Головка ShW 3/4 26 мм, удлиненная (1 шт)</t>
  </si>
  <si>
    <t>Hex socket ShW 3/4 deep 26mm-1pc</t>
  </si>
  <si>
    <t>4058546406707</t>
  </si>
  <si>
    <t>4932480386</t>
  </si>
  <si>
    <t>Головка ShW 3/4 27 мм, удлиненная (1 шт) (замена для 4932471647)</t>
  </si>
  <si>
    <t>Hex socket ShW 3/4 deep 27mm-1pc</t>
  </si>
  <si>
    <t>4058546406714</t>
  </si>
  <si>
    <t>4932480387</t>
  </si>
  <si>
    <t>Головка ShW 3/4 28 мм, удлиненная (1 шт)</t>
  </si>
  <si>
    <t>Hex socket ShW 3/4 deep 28mm-1pc</t>
  </si>
  <si>
    <t>4058546406721</t>
  </si>
  <si>
    <t>4932480388</t>
  </si>
  <si>
    <t>Головка ShW 3/4 29 мм, удлиненная (1 шт)</t>
  </si>
  <si>
    <t>Hex socket ShW 3/4 deep 29mm-1pc</t>
  </si>
  <si>
    <t>4058546406738</t>
  </si>
  <si>
    <t>4932480389</t>
  </si>
  <si>
    <t>Головка ShW 3/4 30 мм, удлиненная (1 шт) (замена для 4932471648)</t>
  </si>
  <si>
    <t>Hex socket ShW 3/4 deep 30mm-1pc</t>
  </si>
  <si>
    <t>4058546406745</t>
  </si>
  <si>
    <t>4932480390</t>
  </si>
  <si>
    <t>Головка ShW 3/4 31 мм, удлиненная (1 шт)</t>
  </si>
  <si>
    <t>Hex socket ShW 3/4 deep 31mm-1pc</t>
  </si>
  <si>
    <t>4058546406752</t>
  </si>
  <si>
    <t>4932480391</t>
  </si>
  <si>
    <t>Головка ShW 3/4 32 мм, удлиненная (1 шт) (замена для 4932471649)</t>
  </si>
  <si>
    <t>Hex socket ShW 3/4 deep 32mm-1pc</t>
  </si>
  <si>
    <t>4058546406769</t>
  </si>
  <si>
    <t>4932480392</t>
  </si>
  <si>
    <t>Головка ShW 3/4 33 мм, удлиненная (1 шт) (замена для 4932471650)</t>
  </si>
  <si>
    <t>Hex socket ShW 3/4 deep 33mm-1pc</t>
  </si>
  <si>
    <t>4058546406776</t>
  </si>
  <si>
    <t>4932480393</t>
  </si>
  <si>
    <t>Головка ShW 3/4 34 мм, удлиненная (1 шт)</t>
  </si>
  <si>
    <t>Hex socket ShW 3/4 deep 34mm-1pc</t>
  </si>
  <si>
    <t>4058546406783</t>
  </si>
  <si>
    <t>4932480394</t>
  </si>
  <si>
    <t>Головка ShW 3/4 35 мм, удлиненная (1 шт)</t>
  </si>
  <si>
    <t>Hex socket ShW 3/4 deep 35mm-1pc</t>
  </si>
  <si>
    <t>4058546406790</t>
  </si>
  <si>
    <t>4932480395</t>
  </si>
  <si>
    <t>Головка ShW 3/4 36 мм, удлиненная (1 шт) (замена для 4932471651)</t>
  </si>
  <si>
    <t>Hex socket ShW 3/4 deep 36mm-1pc</t>
  </si>
  <si>
    <t>4058546406806</t>
  </si>
  <si>
    <t>4932480396</t>
  </si>
  <si>
    <t>Головка ShW 3/4 37 мм, удлиненная (1 шт)</t>
  </si>
  <si>
    <t>Hex socket ShW 3/4 deep 37mm-1pc</t>
  </si>
  <si>
    <t>4058546406813</t>
  </si>
  <si>
    <t>4932480397</t>
  </si>
  <si>
    <t>Головка ShW 3/4 38 мм, удлиненная (1 шт)</t>
  </si>
  <si>
    <t>Hex socket ShW 3/4 deep 38mm-1pc</t>
  </si>
  <si>
    <t>4058546406820</t>
  </si>
  <si>
    <t>4932480398</t>
  </si>
  <si>
    <t>Головка ShW 3/4 39 мм, удлиненная (1 шт)</t>
  </si>
  <si>
    <t>Hex socket ShW 3/4 deep 39mm-1pc</t>
  </si>
  <si>
    <t>4058546406837</t>
  </si>
  <si>
    <t>4932480399</t>
  </si>
  <si>
    <t>Головка ShW 3/4 40 мм, удлиненная (1 шт)</t>
  </si>
  <si>
    <t>Hex socket ShW 3/4 deep 40mm-1pc</t>
  </si>
  <si>
    <t>4058546406844</t>
  </si>
  <si>
    <t>4932480400</t>
  </si>
  <si>
    <t>Головка ShW 3/4 41 мм, удлиненная (1 шт) (замена для 4932471652)</t>
  </si>
  <si>
    <t>Hex socket ShW 3/4 deep 41mm-1pc</t>
  </si>
  <si>
    <t>4058546406851</t>
  </si>
  <si>
    <t>4932480401</t>
  </si>
  <si>
    <t>Головка ShW 3/4 46 мм, удлиненная (1 шт) (замена для 4932471653)</t>
  </si>
  <si>
    <t>Hex socket ShW 3/4 deep 46mm-1pc</t>
  </si>
  <si>
    <t>4058546406868</t>
  </si>
  <si>
    <t>4932480402</t>
  </si>
  <si>
    <t>Головка ShW 3/4 50 мм, удлиненная (1 шт) (замена для 4932471654)</t>
  </si>
  <si>
    <t>Hex socket ShW 3/4 deep 50mm-1pc</t>
  </si>
  <si>
    <t>4058546406875</t>
  </si>
  <si>
    <t>4932480403</t>
  </si>
  <si>
    <t>Удлинитель для головок 175 мм - ShW 3/4 (1 шт) (замена для 4932471655)</t>
  </si>
  <si>
    <t>Hex skt. extension ShW 3/4 175mm-1pc</t>
  </si>
  <si>
    <t>4058546406882</t>
  </si>
  <si>
    <t>4932480404</t>
  </si>
  <si>
    <t>Удлинитель для головок 250 мм - ShW 3/4 (1 шт) (замена для 4932471656)</t>
  </si>
  <si>
    <t>Hex skt. extension ShW 3/4 250mm-1pc</t>
  </si>
  <si>
    <t>4058546406899</t>
  </si>
  <si>
    <t>4932480405</t>
  </si>
  <si>
    <t>Переходник для головок ShW 3/4 квадрат-1/2 квадрат (1 шт) (замена для 4932471657)</t>
  </si>
  <si>
    <t>Hex skt. reducer ShW 3/4 to 1/2-1pc</t>
  </si>
  <si>
    <t>4058546406905</t>
  </si>
  <si>
    <t>4932480406</t>
  </si>
  <si>
    <t>Переходник для головок ShW 3/4 квадрат-1 квадрат (1 шт) (замена для 4932471658)</t>
  </si>
  <si>
    <t>Hex skt. adaptor ShW 3/4 to 1in-1pc</t>
  </si>
  <si>
    <t>4058546406912</t>
  </si>
  <si>
    <t>4932480407</t>
  </si>
  <si>
    <t>Переходник шарнирный для головок ShW 3/4 (1 шт)</t>
  </si>
  <si>
    <t>Hex skt. univ. joint ShW 3/4-1pc</t>
  </si>
  <si>
    <t>4058546406929</t>
  </si>
  <si>
    <t>4932480408</t>
  </si>
  <si>
    <t>Головка ShW 1 27мм (1 шт) (замена для 4932471663)</t>
  </si>
  <si>
    <t>Hex socket ShW 1in STD 27mm-1pc</t>
  </si>
  <si>
    <t>4058546406936</t>
  </si>
  <si>
    <t>4932480409</t>
  </si>
  <si>
    <t>Головка ShW 1 30мм (1 шт) (замена для 4932471664)</t>
  </si>
  <si>
    <t>Hex socket ShW 1in STD 30mm-1pc</t>
  </si>
  <si>
    <t>4058546406943</t>
  </si>
  <si>
    <t>4932480410</t>
  </si>
  <si>
    <t>Головка ShW 1 32мм (1 шт) (замена для 4932471665)</t>
  </si>
  <si>
    <t>Hex socket ShW 1in STD 32mm-1pc</t>
  </si>
  <si>
    <t>4058546406950</t>
  </si>
  <si>
    <t>4932480411</t>
  </si>
  <si>
    <t>Головка ShW 1 33мм (1 шт) (замена для 4932471666)</t>
  </si>
  <si>
    <t>Hex socket ShW 1in STD 33mm-1pc</t>
  </si>
  <si>
    <t>4058546406967</t>
  </si>
  <si>
    <t>4932480412</t>
  </si>
  <si>
    <t>Головка ShW 1 34мм (1 шт)</t>
  </si>
  <si>
    <t>Hex socket ShW 1in STD 34mm-1pc</t>
  </si>
  <si>
    <t>4058546406974</t>
  </si>
  <si>
    <t>4932480413</t>
  </si>
  <si>
    <t>Головка ShW 1 36мм (1 шт) (замена для 4932471667)</t>
  </si>
  <si>
    <t>Hex socket ShW 1in STD 36mm-1pc</t>
  </si>
  <si>
    <t>4058546406981</t>
  </si>
  <si>
    <t>4932480414</t>
  </si>
  <si>
    <t>Головка ShW 1 38мм (1 шт)</t>
  </si>
  <si>
    <t>Hex socket ShW 1in STD 38mm-1pc</t>
  </si>
  <si>
    <t>4058546406998</t>
  </si>
  <si>
    <t>4932480416</t>
  </si>
  <si>
    <t>Головка ShW 1 41мм (1 шт) (замена для 4932471668)</t>
  </si>
  <si>
    <t>Hex socket ShW 1in STD 41mm-1pc</t>
  </si>
  <si>
    <t>4058546407018</t>
  </si>
  <si>
    <t>4932480417</t>
  </si>
  <si>
    <t>Головка ShW 1 42мм (1 шт)</t>
  </si>
  <si>
    <t>Hex socket ShW 1in STD 42mm-1pc</t>
  </si>
  <si>
    <t>4058546407025</t>
  </si>
  <si>
    <t>4932480418</t>
  </si>
  <si>
    <t>Головка ShW 1 46мм (1 шт) (замена для 4932471669)</t>
  </si>
  <si>
    <t>Hex socket ShW 1in STD 46mm-1pc</t>
  </si>
  <si>
    <t>4058546407032</t>
  </si>
  <si>
    <t>4932480419</t>
  </si>
  <si>
    <t>Головка ShW 1 50мм (1 шт) (замена для 4932471670)</t>
  </si>
  <si>
    <t>Hex socket ShW 1in STD 50mm-1pc</t>
  </si>
  <si>
    <t>4058546407049</t>
  </si>
  <si>
    <t>4932480420</t>
  </si>
  <si>
    <t>Головка ShW 1 55мм (1 шт) (замена для 4932471671)</t>
  </si>
  <si>
    <t>Hex socket ShW 1in STD 55mm-1pc</t>
  </si>
  <si>
    <t>4058546407056</t>
  </si>
  <si>
    <t>4932480421</t>
  </si>
  <si>
    <t>Головка ShW 1 60мм (1 шт) (замена для 4932471672)</t>
  </si>
  <si>
    <t>Hex socket ShW 1in STD 60mm-1pc</t>
  </si>
  <si>
    <t>4058546407063</t>
  </si>
  <si>
    <t>4932480422</t>
  </si>
  <si>
    <t>Головка ShW 1 65мм (1 шт) (замена для 4932471673)</t>
  </si>
  <si>
    <t>Hex socket ShW 1in STD 65mm-1pc</t>
  </si>
  <si>
    <t>4058546407070</t>
  </si>
  <si>
    <t>4932480423</t>
  </si>
  <si>
    <t>Головка ShW 1 70мм (1 шт) (замена для 4932471674)</t>
  </si>
  <si>
    <t>Hex socket ShW 1in STD 70mm-1pc</t>
  </si>
  <si>
    <t>4058546407087</t>
  </si>
  <si>
    <t>4932480424</t>
  </si>
  <si>
    <t>Головка ShW 1 27мм, удлиненная (1 шт)</t>
  </si>
  <si>
    <t>Hex socket ShW 1in deep 27mm-1pc</t>
  </si>
  <si>
    <t>4058546407094</t>
  </si>
  <si>
    <t>4932480425</t>
  </si>
  <si>
    <t>Головка ShW 1 30мм, удлиненная (1 шт)</t>
  </si>
  <si>
    <t>Hex socket ShW 1in deep 30mm-1pc</t>
  </si>
  <si>
    <t>4058546407100</t>
  </si>
  <si>
    <t>4932480426</t>
  </si>
  <si>
    <t>Головка ShW 1 32мм, удлиненная (1 шт)</t>
  </si>
  <si>
    <t>Hex socket ShW 1in deep 32mm-1pc</t>
  </si>
  <si>
    <t>4058546407117</t>
  </si>
  <si>
    <t>4932480427</t>
  </si>
  <si>
    <t>Головка ShW 1 33мм, удлиненная (1 шт)</t>
  </si>
  <si>
    <t>Hex socket ShW 1in deep 33mm-1pc</t>
  </si>
  <si>
    <t>4058546407124</t>
  </si>
  <si>
    <t>4932480428</t>
  </si>
  <si>
    <t>Головка ShW 1 34мм, удлиненная (1 шт)</t>
  </si>
  <si>
    <t>Hex socket ShW 1in deep 34mm-1pc</t>
  </si>
  <si>
    <t>4058546407131</t>
  </si>
  <si>
    <t>4932480429</t>
  </si>
  <si>
    <t>Головка ShW 1 36мм, удлиненная (1 шт)</t>
  </si>
  <si>
    <t>Hex socket ShW 1in deep 36mm-1pc</t>
  </si>
  <si>
    <t>4058546407148</t>
  </si>
  <si>
    <t>4932480430</t>
  </si>
  <si>
    <t>Головка ShW 1 38мм, удлиненная (1 шт)</t>
  </si>
  <si>
    <t>Hex socket ShW 1in deep 38mm-1pc</t>
  </si>
  <si>
    <t>4058546407155</t>
  </si>
  <si>
    <t>4932480432</t>
  </si>
  <si>
    <t>Головка ShW 1 41мм, удлиненная (1 шт)</t>
  </si>
  <si>
    <t>Hex socket ShW 1in deep 41mm-1pc</t>
  </si>
  <si>
    <t>4058546407179</t>
  </si>
  <si>
    <t>4932480434</t>
  </si>
  <si>
    <t>Головка ShW 1 46мм, удлиненная (1 шт)</t>
  </si>
  <si>
    <t>Hex socket ShW 1in deep 46mm-1pc</t>
  </si>
  <si>
    <t>4058546407193</t>
  </si>
  <si>
    <t>4932480435</t>
  </si>
  <si>
    <t>Головка ShW 1 50мм, удлиненная (1 шт)</t>
  </si>
  <si>
    <t>Hex socket ShW 1in deep 50mm-1pc</t>
  </si>
  <si>
    <t>4058546407209</t>
  </si>
  <si>
    <t>4932480436</t>
  </si>
  <si>
    <t>Головка ShW 1 55мм, удлиненная (1 шт)</t>
  </si>
  <si>
    <t>Hex socket ShW 1in deep 55mm-1pc</t>
  </si>
  <si>
    <t>4058546407216</t>
  </si>
  <si>
    <t>4932480437</t>
  </si>
  <si>
    <t>Головка ShW 1 60мм, удлиненная (1 шт)</t>
  </si>
  <si>
    <t>Hex socket ShW 1in deep 60mm-1pc</t>
  </si>
  <si>
    <t>4058546407223</t>
  </si>
  <si>
    <t>4932480438</t>
  </si>
  <si>
    <t>Головка ShW 1 65мм, удлиненная (1 шт)</t>
  </si>
  <si>
    <t>Hex socket ShW 1in deep 65mm-1pc</t>
  </si>
  <si>
    <t>4058546407230</t>
  </si>
  <si>
    <t>4932480440</t>
  </si>
  <si>
    <t>Удлинитель для головок 175 мм - ShW 1 (1 шт) (замена для 4932471675)</t>
  </si>
  <si>
    <t>Hex skt. extension ShW 1in 175mm-1pc</t>
  </si>
  <si>
    <t>4058546407254</t>
  </si>
  <si>
    <t>4932480441</t>
  </si>
  <si>
    <t>Удлинитель для головок 250 мм - ShW 1 (1 шт) (замена для 4932471676)</t>
  </si>
  <si>
    <t>Hex skt. extension ShW 1in 250mm-1pc</t>
  </si>
  <si>
    <t>4058546407261</t>
  </si>
  <si>
    <t>4932480442</t>
  </si>
  <si>
    <t>Переходник для головок ShW 1 квадрат- 3/4 квадрат (1 шт) (замена для 4932471677)</t>
  </si>
  <si>
    <t>Hex skt. reducer ShW 1in to 3/4-1pc</t>
  </si>
  <si>
    <t>4058546407278</t>
  </si>
  <si>
    <t>4932480443</t>
  </si>
  <si>
    <t>Переходник шарнирный для головок ShW 1 (1 шт)</t>
  </si>
  <si>
    <t>Hex skt. univ. joint ShW 1in-1pc</t>
  </si>
  <si>
    <t>4058546407285</t>
  </si>
  <si>
    <t>4932480448</t>
  </si>
  <si>
    <t>Держатель головок ShW 1/2 350 мм (1 шт)</t>
  </si>
  <si>
    <t>Hex socket rail+clips 1/2 350mm-1pc</t>
  </si>
  <si>
    <t>4058546407339</t>
  </si>
  <si>
    <t>4932480449</t>
  </si>
  <si>
    <t>Дополнительные клипсы для держателя головок ShW 1/2 - 10 ед. (1 шт)</t>
  </si>
  <si>
    <t>Hex socket rail extra clips 1/2-10pc</t>
  </si>
  <si>
    <t>4058546407346</t>
  </si>
  <si>
    <t>4932480450</t>
  </si>
  <si>
    <t>Фиксирующее кольцо с пином для головок ShW 3/4 (1 шт)</t>
  </si>
  <si>
    <t>Hex skt. retain ring+pin 3/4-1pc</t>
  </si>
  <si>
    <t>4058546407353</t>
  </si>
  <si>
    <t>4932480451</t>
  </si>
  <si>
    <t>Фиксирующее кольцо с пином для головок ShW 1 27-44 мм (1 шт)</t>
  </si>
  <si>
    <t>Hex skt. retain ring+pin 1in 27-44mm-1pc</t>
  </si>
  <si>
    <t>4058546407360</t>
  </si>
  <si>
    <t>4932480452</t>
  </si>
  <si>
    <t>Фиксирующее кольцо с пином для головок ShW 1 46-70 мм (1 шт)</t>
  </si>
  <si>
    <t>Hex skt. retain ring+pin 1in 46-70mm-1pc</t>
  </si>
  <si>
    <t>4058546407377</t>
  </si>
  <si>
    <t>4932480456</t>
  </si>
  <si>
    <t>Набор головок ShW 1/2 - 13 ед. (1 шт)</t>
  </si>
  <si>
    <t>Hex socket ShW 1/2 STD set-13pc</t>
  </si>
  <si>
    <t>4058546407414</t>
  </si>
  <si>
    <t>4932480457</t>
  </si>
  <si>
    <t>Набор головок ShW 1/2, удлиненные - 10 ед. (1 шт)</t>
  </si>
  <si>
    <t>Hex socket ShW 1/2 deep set-10pc</t>
  </si>
  <si>
    <t>4058546407421</t>
  </si>
  <si>
    <t>27_Сверление по бетону и камню</t>
  </si>
  <si>
    <t>4932480123</t>
  </si>
  <si>
    <t>Сверло по бетону 3x60 мм (1 шт) (замена для 4932363630)</t>
  </si>
  <si>
    <t>HAMMER DRILL 3X60MM-1PC</t>
  </si>
  <si>
    <t>4058546404086</t>
  </si>
  <si>
    <t>4932480124</t>
  </si>
  <si>
    <t>Сверло по бетону 3.5x60 мм (1 шт) (замена для 4932399916)</t>
  </si>
  <si>
    <t>HAMMER DRILL 3.5X60MM-1PC</t>
  </si>
  <si>
    <t>4058546404093</t>
  </si>
  <si>
    <t>4932480125</t>
  </si>
  <si>
    <t>Сверло по бетону 4x70 мм (1 шт) (замена для 4932363631)</t>
  </si>
  <si>
    <t>HAMMER DRILL 4X70MM-1PC</t>
  </si>
  <si>
    <t>4058546404109</t>
  </si>
  <si>
    <t>4932480126</t>
  </si>
  <si>
    <t>Сверло по бетону 5x85 мм (1 шт) (замена для 4932363633)</t>
  </si>
  <si>
    <t>HAMMER DRILL 5X85MM-1PC</t>
  </si>
  <si>
    <t>4058546404116</t>
  </si>
  <si>
    <t>4932480127</t>
  </si>
  <si>
    <t>Сверло по бетону 5x150 мм (1 шт) (замена для 4932363634)</t>
  </si>
  <si>
    <t>HAMMER DRILL 5X150MM-1PC</t>
  </si>
  <si>
    <t>4058546404123</t>
  </si>
  <si>
    <t>4932480128</t>
  </si>
  <si>
    <t>Сверло по бетону 5.5x100 мм (1 шт) (замена для 4932363635)</t>
  </si>
  <si>
    <t>HAMMER DRILL 5.5X100MM-1PC</t>
  </si>
  <si>
    <t>4058546404130</t>
  </si>
  <si>
    <t>4932480129</t>
  </si>
  <si>
    <t>Сверло по бетону 5.5x150 мм (1 шт) (замена для 4932367035)</t>
  </si>
  <si>
    <t>HAMMER DRILL 5.5X150MM-1PC</t>
  </si>
  <si>
    <t>4058546404147</t>
  </si>
  <si>
    <t>4932480130</t>
  </si>
  <si>
    <t>Сверло по бетону 6x100 мм (1 шт) (замена для 4932363636)</t>
  </si>
  <si>
    <t>HAMMER DRILL 6X100MM-1PC</t>
  </si>
  <si>
    <t>4058546404154</t>
  </si>
  <si>
    <t>4932480131</t>
  </si>
  <si>
    <t>Сверло по бетону 6x150 мм (1 шт) (замена для 4932363637)</t>
  </si>
  <si>
    <t>HAMMER DRILL 6X150MM-1PC</t>
  </si>
  <si>
    <t>4058546404161</t>
  </si>
  <si>
    <t>4932480132</t>
  </si>
  <si>
    <t>Сверло по бетону 6x200 мм (1 шт) (замена для 4932399383)</t>
  </si>
  <si>
    <t>HAMMER DRILL 6X200MM-1PC</t>
  </si>
  <si>
    <t>4058546404178</t>
  </si>
  <si>
    <t>4932480133</t>
  </si>
  <si>
    <t>Сверло по бетону 6.5x100 мм (1 шт) (замена для 4932363638)</t>
  </si>
  <si>
    <t>HAMMER DRILL 6.5X100MM-1PC</t>
  </si>
  <si>
    <t>4058546404185</t>
  </si>
  <si>
    <t>4932480134</t>
  </si>
  <si>
    <t>Сверло по бетону 6.5x150 мм (1 шт) (замена для 4932367036)</t>
  </si>
  <si>
    <t>HAMMER DRILL 6.5X150MM-1PC</t>
  </si>
  <si>
    <t>4058546404192</t>
  </si>
  <si>
    <t>4932480135</t>
  </si>
  <si>
    <t>Сверло по бетону 7x100 мм (1 шт) (замена для 4932363639)</t>
  </si>
  <si>
    <t>HAMMER DRILL 7X100MM-1PC</t>
  </si>
  <si>
    <t>4058546404208</t>
  </si>
  <si>
    <t>4932480136</t>
  </si>
  <si>
    <t>Сверло по бетону 7x150 мм (1 шт) (замена для 4932367037)</t>
  </si>
  <si>
    <t>HAMMER DRILL 7X150MM-1PC</t>
  </si>
  <si>
    <t>4058546404215</t>
  </si>
  <si>
    <t>4932480137</t>
  </si>
  <si>
    <t>Сверло по бетону 8x110 мм (1 шт) (замена для 4932363640)</t>
  </si>
  <si>
    <t>HAMMER DRILL 8X110MM-1PC</t>
  </si>
  <si>
    <t>4058546404222</t>
  </si>
  <si>
    <t>4932480138</t>
  </si>
  <si>
    <t>Сверло по бетону 8x150 мм (1 шт)</t>
  </si>
  <si>
    <t>HAMMER DRILL 8X150MM-1PC</t>
  </si>
  <si>
    <t>4058546404239</t>
  </si>
  <si>
    <t>4932480139</t>
  </si>
  <si>
    <t>Сверло по бетону 8x200 мм (1 шт) (замена для 4932363641)</t>
  </si>
  <si>
    <t>HAMMER DRILL 8X200MM-1PC</t>
  </si>
  <si>
    <t>4058546404246</t>
  </si>
  <si>
    <t>4932480140</t>
  </si>
  <si>
    <t>Сверло по бетону 9x110 мм (1 шт) (замена для 4932363643)</t>
  </si>
  <si>
    <t>HAMMER DRILL 9X110MM-1PC</t>
  </si>
  <si>
    <t>4058546404253</t>
  </si>
  <si>
    <t>4932480141</t>
  </si>
  <si>
    <t>Сверло по бетону 10x110 мм (1 шт) (замена для 4932363644)</t>
  </si>
  <si>
    <t>HAMMER DRILL 10X110MM-1PC</t>
  </si>
  <si>
    <t>4058546404260</t>
  </si>
  <si>
    <t>4932480142</t>
  </si>
  <si>
    <t>Сверло по бетону 10x150 мм (1 шт)</t>
  </si>
  <si>
    <t>HAMMER DRILL 10X150MM-1PC</t>
  </si>
  <si>
    <t>4058546404277</t>
  </si>
  <si>
    <t>4932480143</t>
  </si>
  <si>
    <t>Сверло по бетону 10x200 мм (1 шт) (замена для 4932363645)</t>
  </si>
  <si>
    <t>HAMMER DRILL 10X200MM-1PC</t>
  </si>
  <si>
    <t>4058546404284</t>
  </si>
  <si>
    <t>4932480144</t>
  </si>
  <si>
    <t>Сверло по бетону 10x400 мм (1 шт) (замена для 4932399385)</t>
  </si>
  <si>
    <t>HAMMER DRILL 10X400MM-1PC</t>
  </si>
  <si>
    <t>4058546404291</t>
  </si>
  <si>
    <t>4932480145</t>
  </si>
  <si>
    <t>Сверло по бетону 11x150 мм (1 шт) (замена для 4932363646)</t>
  </si>
  <si>
    <t>HAMMER DRILL 11X150MM-1PC</t>
  </si>
  <si>
    <t>4058546404307</t>
  </si>
  <si>
    <t>4932480146</t>
  </si>
  <si>
    <t>Сверло по бетону 12x150 мм (1 шт) (замена для 4932363647)</t>
  </si>
  <si>
    <t>HAMMER DRILL 12X150MM-1PC</t>
  </si>
  <si>
    <t>4058546404314</t>
  </si>
  <si>
    <t>4932480147</t>
  </si>
  <si>
    <t>Сверло по бетону 12x200 мм (1 шт) (замена для 4932363648)</t>
  </si>
  <si>
    <t>HAMMER DRILL 12X200MM-1PC</t>
  </si>
  <si>
    <t>4058546404321</t>
  </si>
  <si>
    <t>4932480148</t>
  </si>
  <si>
    <t>Сверло по бетону 12x400 мм (1 шт) (замена для 4932399386)</t>
  </si>
  <si>
    <t>HAMMER DRILL 12X400MM-1PC</t>
  </si>
  <si>
    <t>4058546404338</t>
  </si>
  <si>
    <t>4932480149</t>
  </si>
  <si>
    <t>Сверло по бетону 13x150 мм (1 шт) (замена для 4932363649)</t>
  </si>
  <si>
    <t>HAMMER DRILL 13X150MM-1PC</t>
  </si>
  <si>
    <t>4058546404345</t>
  </si>
  <si>
    <t>4932480150</t>
  </si>
  <si>
    <t>Сверло по бетону 14x150 мм (1 шт) (замена для 4932363650)</t>
  </si>
  <si>
    <t>HAMMER DRILL 14X150MM-1PC</t>
  </si>
  <si>
    <t>4058546404352</t>
  </si>
  <si>
    <t>4932480151</t>
  </si>
  <si>
    <t>Сверло по бетону 14x200 мм (1 шт)</t>
  </si>
  <si>
    <t>HAMMER DRILL 14X200MM-1PC</t>
  </si>
  <si>
    <t>4058546404369</t>
  </si>
  <si>
    <t>4932480152</t>
  </si>
  <si>
    <t>Сверло по бетону 14x400 мм (1 шт) (замена для 4932399387)</t>
  </si>
  <si>
    <t>HAMMER DRILL 14X400MM-1PC</t>
  </si>
  <si>
    <t>4058546404376</t>
  </si>
  <si>
    <t>4932480153</t>
  </si>
  <si>
    <t>Сверло по бетону 16x150 мм (1 шт) (замена для 4932373914)</t>
  </si>
  <si>
    <t>HAMMER DRILL 16X150MM-1PC</t>
  </si>
  <si>
    <t>4058546404383</t>
  </si>
  <si>
    <t>4932480154</t>
  </si>
  <si>
    <t>Сверло по бетону 16x400 мм (1 шт) (замена для 4932399388)</t>
  </si>
  <si>
    <t>HAMMER DRILL 16X400MM-1PC</t>
  </si>
  <si>
    <t>4058546404390</t>
  </si>
  <si>
    <t>4932480155</t>
  </si>
  <si>
    <t>Сверло по бетону 18x160 мм (1 шт) (замена для 4932399229)</t>
  </si>
  <si>
    <t>HAMMER DRILL 18X160MM-1PC</t>
  </si>
  <si>
    <t>4058546404406</t>
  </si>
  <si>
    <t>4932480156</t>
  </si>
  <si>
    <t>Сверло по бетону 20x160 мм (1 шт) (замена для 4932399230)</t>
  </si>
  <si>
    <t>HAMMER DRILL 20X160MM-1PC</t>
  </si>
  <si>
    <t>4058546404413</t>
  </si>
  <si>
    <t>4932480157</t>
  </si>
  <si>
    <t>Набор сверл по бетону - 5 ед. (1 шт) (замена для 4932352333)</t>
  </si>
  <si>
    <t>HAMMER DRILL SET 1-5PC</t>
  </si>
  <si>
    <t>4058546404420</t>
  </si>
  <si>
    <t>4932480158</t>
  </si>
  <si>
    <t>Набор сверл по бетону - 8 ед. (1 шт) (замена для 4932352334)</t>
  </si>
  <si>
    <t>HAMMER DRILL SET 2-8PC</t>
  </si>
  <si>
    <t>4058546404437</t>
  </si>
  <si>
    <t>SDS Plus</t>
  </si>
  <si>
    <t>4932471155</t>
  </si>
  <si>
    <t>Бур DC SDS+ 5x136 мм (1 шт)</t>
  </si>
  <si>
    <t>SDS+ DC 5x146</t>
  </si>
  <si>
    <t>4058546287832</t>
  </si>
  <si>
    <t>4932471156</t>
  </si>
  <si>
    <t>Бур DC SDS+ 6x136 мм (1 шт)</t>
  </si>
  <si>
    <t>SDS+ DC 6x146</t>
  </si>
  <si>
    <t>4058546287849</t>
  </si>
  <si>
    <t>4932471157</t>
  </si>
  <si>
    <t>Бур DC SDS+ 8x136 мм (1 шт)</t>
  </si>
  <si>
    <t>SDS+ DC 8x146</t>
  </si>
  <si>
    <t>4058546287856</t>
  </si>
  <si>
    <t>4932471158</t>
  </si>
  <si>
    <t>Бур DC SDS+ 10x136 мм (1 шт)</t>
  </si>
  <si>
    <t>SDS+ DC 10x146</t>
  </si>
  <si>
    <t>4058546287863</t>
  </si>
  <si>
    <t>4932471159</t>
  </si>
  <si>
    <t>Бур DC SDS+ 12x136 мм (1 шт)</t>
  </si>
  <si>
    <t>SDS+ DC 12x146</t>
  </si>
  <si>
    <t>4058546287870</t>
  </si>
  <si>
    <t>4932480689</t>
  </si>
  <si>
    <t>Коронка по бетону SDS+ TCT 100х50 мм (1 шт)</t>
  </si>
  <si>
    <t>SDS+ TCT Core Cutter 100x50mm-1pc</t>
  </si>
  <si>
    <t>4058546409746</t>
  </si>
  <si>
    <t>4932480690</t>
  </si>
  <si>
    <t>Хвостовик для коронок по бетону SDS-Max 115 мм (1 шт)</t>
  </si>
  <si>
    <t>SDS+ 2P TCT Arbor 115mm-1pc</t>
  </si>
  <si>
    <t>4058546409753</t>
  </si>
  <si>
    <t>4_Ручной инструмент</t>
  </si>
  <si>
    <t>41_Ручные режущие инструменты</t>
  </si>
  <si>
    <t>Ручные режущие инструменты</t>
  </si>
  <si>
    <t>4932479783</t>
  </si>
  <si>
    <t>Нож-пилка для гипсокартона (1 шт) (замена для 48229304)</t>
  </si>
  <si>
    <t>Rasping Jabsaw</t>
  </si>
  <si>
    <t>4058546375775</t>
  </si>
  <si>
    <t>06_Ручные ударные и демонтажные инструменты</t>
  </si>
  <si>
    <t>30_Ударный</t>
  </si>
  <si>
    <t>4932478653</t>
  </si>
  <si>
    <t>Стальной молоток с прямым гвоздодером 16 унций/450 грамм (1 шт)</t>
  </si>
  <si>
    <t>Steel RIP Claw Hammer 16oz / 450g</t>
  </si>
  <si>
    <t>4058546348465</t>
  </si>
  <si>
    <t>4932478654</t>
  </si>
  <si>
    <t>Стальной молоток с прямым гвоздодером 20 унций/570 грамм (1 шт)</t>
  </si>
  <si>
    <t>Steel RIP Claw Hammer 20oz / 570g</t>
  </si>
  <si>
    <t>4058546348472</t>
  </si>
  <si>
    <t>4932478655</t>
  </si>
  <si>
    <t>Стальной молоток с закругленным гвоздодером 16 унций/450 грамм (1 шт)</t>
  </si>
  <si>
    <t>Steel Curved Claw Hammer 16oz / 450g</t>
  </si>
  <si>
    <t>4058546348489</t>
  </si>
  <si>
    <t>4932478656</t>
  </si>
  <si>
    <t>Стальной молоток с закругленным гвоздодером 20 унций/570 грамм (заменя для 4932464028) (1 шт)</t>
  </si>
  <si>
    <t>Steel Curved Claw Hammer 20oz / 570g</t>
  </si>
  <si>
    <t>4058546348496</t>
  </si>
  <si>
    <t>4932478657</t>
  </si>
  <si>
    <t>Молоток с рукояткой из стекловолокна 16 унций/450 грамм (1 шт)</t>
  </si>
  <si>
    <t>Fglass Curved Claw Hammer 16oz / 450g</t>
  </si>
  <si>
    <t>4058546348502</t>
  </si>
  <si>
    <t>4932478658</t>
  </si>
  <si>
    <t>Молоток с рукояткой из стекловолокна 20 унций/570 грамм (1 шт)</t>
  </si>
  <si>
    <t>Fglass Curved Claw Hammer 20oz / 570g</t>
  </si>
  <si>
    <t>4058546348519</t>
  </si>
  <si>
    <t>4932478659</t>
  </si>
  <si>
    <t>Молоток с рукояткой из гикори 16 унций/450 грамм (1 шт)</t>
  </si>
  <si>
    <t>Hickory Curved Claw Hammer 16oz / 450g</t>
  </si>
  <si>
    <t>4058546348526</t>
  </si>
  <si>
    <t>4932478660</t>
  </si>
  <si>
    <t>Молоток с рукояткой из гикори 20 унций/570 грамм (1 шт)</t>
  </si>
  <si>
    <t>Hickory Curved Claw Hammer 20oz / 570g</t>
  </si>
  <si>
    <t>4058546348533</t>
  </si>
  <si>
    <t>70_Ножницы</t>
  </si>
  <si>
    <t>4932478620</t>
  </si>
  <si>
    <t>Ножницы электрика (1 шт)</t>
  </si>
  <si>
    <t>Electrical Scissor</t>
  </si>
  <si>
    <t>4058546348137</t>
  </si>
  <si>
    <t>08_Инструменты крепления</t>
  </si>
  <si>
    <t>31_Трещотки и головки</t>
  </si>
  <si>
    <t>4932479096</t>
  </si>
  <si>
    <t>Набор ударных бит, головок с трещоткой 1/4" - 38 ед. (1 шт)</t>
  </si>
  <si>
    <t>1/4in Ratchet Driver + Socket Set 38pc</t>
  </si>
  <si>
    <t>4058546368906</t>
  </si>
  <si>
    <t>5_Системы хранения</t>
  </si>
  <si>
    <t>01_Модульная система хранения</t>
  </si>
  <si>
    <t>24_Транспортное решение</t>
  </si>
  <si>
    <t>4932478161</t>
  </si>
  <si>
    <t>PACKOUT™ ящик на колесах XL (1 шт)</t>
  </si>
  <si>
    <t>PACKOUT ROLLING TOOL CHEST -1PC XXX</t>
  </si>
  <si>
    <t>4058546340940</t>
  </si>
  <si>
    <t>IL</t>
  </si>
  <si>
    <t>56_Системы хранения</t>
  </si>
  <si>
    <t>4932479957</t>
  </si>
  <si>
    <t>PACKOUT™ набор №2 (ящик на кол.+ящик с 2-мя выдв. отс.+тонк. орг.) (1 шт)</t>
  </si>
  <si>
    <t>PACKOUT Starter Set (Trolley, Drawers and Slim Organiser)</t>
  </si>
  <si>
    <t>4058546377519</t>
  </si>
  <si>
    <t>4932478813</t>
  </si>
  <si>
    <t>Набор метрических головок с трещоткой 3/8˝ в компактном тонком органайзере PACKOUT™ - 38 ед. (1 шт)</t>
  </si>
  <si>
    <t>3/8in Metric 32p Ratchet+Socket PACK Set</t>
  </si>
  <si>
    <t>4058546360955</t>
  </si>
  <si>
    <t>4932478812</t>
  </si>
  <si>
    <t>Набор метрических головок с трещоткой 1/4˝в компактном тонком органайзере PACKOUT™ - 28 ед. (1 шт)</t>
  </si>
  <si>
    <t>1/4in Metric 28p Ratchet+Socket PACK Set</t>
  </si>
  <si>
    <t>4058546360948</t>
  </si>
  <si>
    <t>64_Труборезы</t>
  </si>
  <si>
    <t>4932479407</t>
  </si>
  <si>
    <t>Резак для пластиковых труб (1 шт) (замена для 48224202)</t>
  </si>
  <si>
    <t>Plastic Cutter</t>
  </si>
  <si>
    <t>4058546372019</t>
  </si>
  <si>
    <t>4932479408</t>
  </si>
  <si>
    <t>Сменные лезвия для резака для пластиковых труб (1 шт) (замена для 48224203)</t>
  </si>
  <si>
    <t>Plastic Cutter Blade Replacement</t>
  </si>
  <si>
    <t>4058546372026</t>
  </si>
  <si>
    <t>4932479784</t>
  </si>
  <si>
    <t>ПРОМО 2022 Набор для работ по гипсокартону (1 шт)</t>
  </si>
  <si>
    <t>Drywall Kit</t>
  </si>
  <si>
    <t>4058546375782</t>
  </si>
  <si>
    <t>05_Металическая система хранения</t>
  </si>
  <si>
    <t>77_Инструментальный шкаф</t>
  </si>
  <si>
    <t>4932478849</t>
  </si>
  <si>
    <t>Инструментальная тележка 30˝ / 78 см, 7 полок (1 шт)</t>
  </si>
  <si>
    <t>30 INCH STEEL ROLLING CABINET XXX</t>
  </si>
  <si>
    <t>4058546361310</t>
  </si>
  <si>
    <t>78_Инструментальная тумба</t>
  </si>
  <si>
    <t>4932478850</t>
  </si>
  <si>
    <t>Ящик для инструментов 30˝ / 78, 4 полки (1 шт)</t>
  </si>
  <si>
    <t>30 INCH STEEL TOP CHEST XXX</t>
  </si>
  <si>
    <t>4058546361327</t>
  </si>
  <si>
    <t>4932478852</t>
  </si>
  <si>
    <t>Инструментальная тележка 46˝ / 117 см, 10 полок (1 шт)</t>
  </si>
  <si>
    <t>46 INCH STEEL CABINET XXX</t>
  </si>
  <si>
    <t>4058546361341</t>
  </si>
  <si>
    <t>4932478854</t>
  </si>
  <si>
    <t>Ящик для инструментов 46˝ / 117, 6 полок (1 шт)</t>
  </si>
  <si>
    <t>46 INCH STEEL TOP CHEST XXX</t>
  </si>
  <si>
    <t>4058546361365</t>
  </si>
  <si>
    <t>79_Инструментальная тележка</t>
  </si>
  <si>
    <t>4932478856</t>
  </si>
  <si>
    <t>Тележка открытая 40˝ / 102 см (1 шт)</t>
  </si>
  <si>
    <t>40 INCH STEEL WORK CART XXX</t>
  </si>
  <si>
    <t>4058546361389</t>
  </si>
  <si>
    <t>4932479824</t>
  </si>
  <si>
    <t>Ложемент с головками и трещоткой 1/4˝ - 28 ед. (1 шт)</t>
  </si>
  <si>
    <t>1/4in Ratchet + Socket Set Foam 28 pc</t>
  </si>
  <si>
    <t>4058546376185</t>
  </si>
  <si>
    <t>4932479825</t>
  </si>
  <si>
    <t>Ложемент с головками и трещоткой 3/8˝ - 32 ед. (1 шт)</t>
  </si>
  <si>
    <t>3/8in Ratchet and Socket Set Foam 32 pc</t>
  </si>
  <si>
    <t>4058546376192</t>
  </si>
  <si>
    <t>4932479826</t>
  </si>
  <si>
    <t>Ложемент с головками и трещоткой 1/2˝ - 28 ед. (1 шт)</t>
  </si>
  <si>
    <t>1/2in Ratchet and Socket Set Foam 28 pc</t>
  </si>
  <si>
    <t>4058546376208</t>
  </si>
  <si>
    <t>35_Ключи</t>
  </si>
  <si>
    <t>4932479827</t>
  </si>
  <si>
    <t>Ложемент с комбинированными ключами MAX BITE™ - 15 ед. (1 шт)</t>
  </si>
  <si>
    <t>Maxbite Combinat. Spanner Set Foam 15pc</t>
  </si>
  <si>
    <t>4058546376215</t>
  </si>
  <si>
    <t>4932479828</t>
  </si>
  <si>
    <t>Ложемент с комбинированными ключами с трещоткой и шарниром MAX BITE™ - 15 ед. (1 шт)</t>
  </si>
  <si>
    <t>Max. Ratch. Spanner Set Foam Insert 15pc</t>
  </si>
  <si>
    <t>4058546376222</t>
  </si>
  <si>
    <t>4932479829</t>
  </si>
  <si>
    <t>Ложемент с комбинированными ключами с трещоткой MAX BITE™ - 15 ед. (1 шт)</t>
  </si>
  <si>
    <t>Maxb. Head Spanner Set Foam Insert 15pc</t>
  </si>
  <si>
    <t>4058546376239</t>
  </si>
  <si>
    <t>4932479830</t>
  </si>
  <si>
    <t>Ложемент с трехгранными отвертками - 23 ед. (1 шт)</t>
  </si>
  <si>
    <t>23 pc Trilobe Screwdriver Foam Insert</t>
  </si>
  <si>
    <t>4058546376246</t>
  </si>
  <si>
    <t>05_Ножи и лезвия</t>
  </si>
  <si>
    <t>4932480106</t>
  </si>
  <si>
    <t>Лезвия сменные сегментированные 9 мм Milwaukee (10 шт/упак) (замена для 48229109) (1 шт)</t>
  </si>
  <si>
    <t>9mm Silver blade, 10PCS/CASE</t>
  </si>
  <si>
    <t>4058546403911</t>
  </si>
  <si>
    <t>4932480107</t>
  </si>
  <si>
    <t>Лезвия сменные сегментированные 18 мм Milwaukee (10 шт/упак) (замена для 48229118) (1 шт)</t>
  </si>
  <si>
    <t>18mm Silver blade, 10PCS/CASE</t>
  </si>
  <si>
    <t>4058546403928</t>
  </si>
  <si>
    <t>4932480108</t>
  </si>
  <si>
    <t>Лезвия сменные сегментированные 25 мм Milwaukee (10 шт/упак) (замена для 48229125) (1 шт)</t>
  </si>
  <si>
    <t>25mm Silver blade , 10PCS/CASE</t>
  </si>
  <si>
    <t>4058546403935</t>
  </si>
  <si>
    <t>03_Маркировки и разметка</t>
  </si>
  <si>
    <t>54_Маркеры</t>
  </si>
  <si>
    <t>4932480551</t>
  </si>
  <si>
    <t>ПРОМО 2022 Набор маркеров INKZALL для стройплощадки тонкий - 4 ед.  (1 шт)</t>
  </si>
  <si>
    <t>Inkzall Merker Set  4pc</t>
  </si>
  <si>
    <t>4058546408367</t>
  </si>
  <si>
    <t>53_Измерительные приборы</t>
  </si>
  <si>
    <t>4932480552</t>
  </si>
  <si>
    <t>ПРОМО 2022 Набор "Измерение и маркировка" - 3 ед.  (1 шт)</t>
  </si>
  <si>
    <t>Measure + Marking Set</t>
  </si>
  <si>
    <t>4058546408374</t>
  </si>
  <si>
    <t>4932480553</t>
  </si>
  <si>
    <t>ПРОМО 2022 Набор "Измерение и резка" - 4 ед.  (1 шт)</t>
  </si>
  <si>
    <t>Measure + Mark +Cut Set</t>
  </si>
  <si>
    <t>4058546408381</t>
  </si>
  <si>
    <t>01_Уровни</t>
  </si>
  <si>
    <t>01_Двутавровый профиль</t>
  </si>
  <si>
    <t>4932478565</t>
  </si>
  <si>
    <t>Уровень I-Beam магнитный - 60 см (1 шт)</t>
  </si>
  <si>
    <t>60cm Magnetic IBeam Level</t>
  </si>
  <si>
    <t>4058546347581</t>
  </si>
  <si>
    <t>4932478566</t>
  </si>
  <si>
    <t>Уровень I-Beam магнитный - 120 см (1 шт)</t>
  </si>
  <si>
    <t>120cm Magnetic IBeam Level</t>
  </si>
  <si>
    <t>4058546347598</t>
  </si>
  <si>
    <t>4932478567</t>
  </si>
  <si>
    <t>Уровень I-Beam магнитный - 200 см (1 шт)</t>
  </si>
  <si>
    <t>180cm Magnetic IBeam Level</t>
  </si>
  <si>
    <t>4058546347604</t>
  </si>
  <si>
    <t>4932478661</t>
  </si>
  <si>
    <t>Молоток инженерный с рукояткой из стекловолокна 200 грамм (1 шт)</t>
  </si>
  <si>
    <t>Fiberglass Engineers Hammer  200g</t>
  </si>
  <si>
    <t>4058546348540</t>
  </si>
  <si>
    <t>4932478662</t>
  </si>
  <si>
    <t>Молоток инженерный с рукояткой из стекловолокна 300 грамм (1 шт)</t>
  </si>
  <si>
    <t>Fiberglass Engineers Hammer 300g</t>
  </si>
  <si>
    <t>4058546348557</t>
  </si>
  <si>
    <t>4932478663</t>
  </si>
  <si>
    <t>Молоток инженерный с рукояткой из стекловолокна 500 грамм (1 шт)</t>
  </si>
  <si>
    <t>Fiberglass Engineers Hammer  500g</t>
  </si>
  <si>
    <t>4058546348564</t>
  </si>
  <si>
    <t>4932478664</t>
  </si>
  <si>
    <t>Молоток инженерный с рукояткой из стекловолокна 800 грамм (1 шт)</t>
  </si>
  <si>
    <t>Fiberglass Engineers Hammer  800g</t>
  </si>
  <si>
    <t>4058546348571</t>
  </si>
  <si>
    <t>4932478665</t>
  </si>
  <si>
    <t>Молоток инженерный с рукояткой из стекловолокна 1000 грамм (1 шт)</t>
  </si>
  <si>
    <t>Fiberglass Engineers Hammer 1000g</t>
  </si>
  <si>
    <t>4058546348588</t>
  </si>
  <si>
    <t>4932478666</t>
  </si>
  <si>
    <t>Молоток инженерный с рукояткой из гикори 200 грамм (1 шт)</t>
  </si>
  <si>
    <t>Hickory Engineers Hammer 200g</t>
  </si>
  <si>
    <t>4058546348595</t>
  </si>
  <si>
    <t>4932478667</t>
  </si>
  <si>
    <t>Молоток инженерный с рукояткой из гикори 300 грамм (1 шт)</t>
  </si>
  <si>
    <t>Hickory Engineers Hammer 300g</t>
  </si>
  <si>
    <t>4058546348601</t>
  </si>
  <si>
    <t>4932478668</t>
  </si>
  <si>
    <t>Молоток инженерный с рукояткой из гикори 500 грамм (1 шт)</t>
  </si>
  <si>
    <t>Hickory Engineers Hammer 500g</t>
  </si>
  <si>
    <t>4058546348618</t>
  </si>
  <si>
    <t>4932478669</t>
  </si>
  <si>
    <t>Молоток инженерный с рукояткой из гикори 800 грамм (1 шт)</t>
  </si>
  <si>
    <t>Hickory Engineers Hammer 800g</t>
  </si>
  <si>
    <t>4058546348625</t>
  </si>
  <si>
    <t>4932478670</t>
  </si>
  <si>
    <t>Молоток инженерный с рукояткой из гикори 1000 грамм (1 шт)</t>
  </si>
  <si>
    <t>Hickory Engineers Hammer 1000g</t>
  </si>
  <si>
    <t>4058546348632</t>
  </si>
  <si>
    <t>4932478712</t>
  </si>
  <si>
    <t>Трехгранная отвертка, изолированная VDE SL 0.4X2.5X75 (1 шт) (замена для 4932464034)</t>
  </si>
  <si>
    <t>Tri-Lobe VDE Screwdriver 0.4X2.5X75</t>
  </si>
  <si>
    <t>4058546349059</t>
  </si>
  <si>
    <t>4932478713</t>
  </si>
  <si>
    <t>Трехгранная отвертка, изолированная VDE SL 0.5X3X100 (1 шт) (замена для 4932464035)</t>
  </si>
  <si>
    <t>Tri-Lobe VDE Screwdriver 0.5X3X100</t>
  </si>
  <si>
    <t>4058546349066</t>
  </si>
  <si>
    <t>4932478714</t>
  </si>
  <si>
    <t>Трехгранная отвертка, изолированная VDE SL 0.6X3.5X100 (1 шт) (замена для 4932464036)</t>
  </si>
  <si>
    <t>Tri-Lobe VDE Screwdriver 0.6X3.5X100</t>
  </si>
  <si>
    <t>4058546349073</t>
  </si>
  <si>
    <t>4932478715</t>
  </si>
  <si>
    <t>Трехгранная отвертка, изолированная VDE SL 0.8X4X100 (1 шт) (замена для 4932464037)</t>
  </si>
  <si>
    <t>Tri-Lobe VDE Screwdriver 0.8X4X100</t>
  </si>
  <si>
    <t>4058546349080</t>
  </si>
  <si>
    <t>4932478716</t>
  </si>
  <si>
    <t>Трехгранная отвертка, изолированная VDE SL 1.0X5.5X125 (1 шт) (замена для 4932464038)</t>
  </si>
  <si>
    <t>Tri-Lobe VDE Screwdriver 1.0X5.5X125</t>
  </si>
  <si>
    <t>4058546349097</t>
  </si>
  <si>
    <t>4932478717</t>
  </si>
  <si>
    <t>Трехгранная отвертка, изолированная VDE SL 1.2X6.5X150 (1 шт) (замена для 4932464039)</t>
  </si>
  <si>
    <t>Tri-Lobe VDE Screwdriver 1.2X6.5X150</t>
  </si>
  <si>
    <t>4058546349103</t>
  </si>
  <si>
    <t>4932478718</t>
  </si>
  <si>
    <t>Трехгранная отвертка, изолированная VDE SL 1.6X8X175 (1 шт) (замена для 4932464040)</t>
  </si>
  <si>
    <t>Tri-Lobe VDE Screwdriver 1.6X8X175</t>
  </si>
  <si>
    <t>4058546349110</t>
  </si>
  <si>
    <t>4932478720</t>
  </si>
  <si>
    <t>Трехгранная отвертка, изолированная VDE PH0 X60 (1 шт) (замена для 4932464042)</t>
  </si>
  <si>
    <t>Tri-Lobe VDE Screwdriver  PH0 X60</t>
  </si>
  <si>
    <t>4058546349134</t>
  </si>
  <si>
    <t>4932478721</t>
  </si>
  <si>
    <t>Трехгранная отвертка, изолированная VDE PH1 X80 (1 шт) (замена для 4932464043)</t>
  </si>
  <si>
    <t>Tri-Lobe VDE Screwdriver  PH1 X80</t>
  </si>
  <si>
    <t>4058546349141</t>
  </si>
  <si>
    <t>4932478722</t>
  </si>
  <si>
    <t>Трехгранная отвертка, изолированная VDE PH2 X100 (1 шт) (замена для 4932464044)</t>
  </si>
  <si>
    <t>Tri-Lobe VDE Screwdriver  PH2 X100</t>
  </si>
  <si>
    <t>4058546349158</t>
  </si>
  <si>
    <t>4932478723</t>
  </si>
  <si>
    <t>Трехгранная отвертка, изолированная VDE PH3 X150 (1 шт) (замена для 4932464045)</t>
  </si>
  <si>
    <t>Tri-Lobe VDE Screwdriver  PH3 X150</t>
  </si>
  <si>
    <t>4058546349165</t>
  </si>
  <si>
    <t>4932478724</t>
  </si>
  <si>
    <t>Трехгранная отвертка, изолированная VDE PZ0 X60 (1 шт) (замена для 4932464046)</t>
  </si>
  <si>
    <t>Tri-Lobe VDE Screwdriver  PZ0 X60</t>
  </si>
  <si>
    <t>4058546349172</t>
  </si>
  <si>
    <t>4932478725</t>
  </si>
  <si>
    <t>Трехгранная отвертка, изолированная VDE PZ1 X80 (1 шт) (замена для 4932464047)</t>
  </si>
  <si>
    <t>Tri-Lobe VDE Screwdriver  PZ1 X80</t>
  </si>
  <si>
    <t>4058546349189</t>
  </si>
  <si>
    <t>4932478726</t>
  </si>
  <si>
    <t>Трехгранная отвертка, изолированная VDE PZ2 X100 (1 шт) (замена для 4932464048)</t>
  </si>
  <si>
    <t>Tri-Lobe VDE Screwdriver  PZ2 X100</t>
  </si>
  <si>
    <t>4058546360085</t>
  </si>
  <si>
    <t>4932478727</t>
  </si>
  <si>
    <t>Трехгранная отвертка, изолированная VDE PZ3 X150 (1 шт) (замена для 4932464049)</t>
  </si>
  <si>
    <t>Tri-Lobe VDE Screwdriver  PZ3 X150</t>
  </si>
  <si>
    <t>4058546360092</t>
  </si>
  <si>
    <t>4932478728</t>
  </si>
  <si>
    <t>Трехгранная отвертка, изолированная VDE T10 X60 (1 шт) (замена для 4932464050)</t>
  </si>
  <si>
    <t>Tri-Lobe VDE Screwdriver  T10 X60</t>
  </si>
  <si>
    <t>4058546360108</t>
  </si>
  <si>
    <t>4932478729</t>
  </si>
  <si>
    <t>Трехгранная отвертка, изолированная VDE T15 X75 (1 шт) (замена для 4932464051)</t>
  </si>
  <si>
    <t>Tri-Lobe VDE Screwdriver  T15 X75</t>
  </si>
  <si>
    <t>4058546360115</t>
  </si>
  <si>
    <t>4932478730</t>
  </si>
  <si>
    <t>Трехгранная отвертка, изолированная VDE T20 X100 (1 шт) (замена для 4932464052)</t>
  </si>
  <si>
    <t>Tri-Lobe VDE Screwdriver  T20 X100</t>
  </si>
  <si>
    <t>4058546360122</t>
  </si>
  <si>
    <t>4932478731</t>
  </si>
  <si>
    <t>Трехгранная отвертка, изолированная VDE T25 X100 (1 шт) (замена для 4932464053)</t>
  </si>
  <si>
    <t>Tri-Lobe VDE Screwdriver  T25 X100</t>
  </si>
  <si>
    <t>4058546360139</t>
  </si>
  <si>
    <t>4932478732</t>
  </si>
  <si>
    <t>Трехгранная отвертка, изолированная VDE T30 X100 (1 шт) (замена для 4932464054)</t>
  </si>
  <si>
    <t>Tri-Lobe VDE Screwdriver  T30 X100</t>
  </si>
  <si>
    <t>4058546360146</t>
  </si>
  <si>
    <t>4932478733</t>
  </si>
  <si>
    <t>Трехгранная отвертка, изолированная VDE PH/SL1 X80 (1 шт) (замена для 4932464055)</t>
  </si>
  <si>
    <t>Tri-Lobe VDE Screwdriver  PH/S L1 X80</t>
  </si>
  <si>
    <t>4058546360153</t>
  </si>
  <si>
    <t>4932478734</t>
  </si>
  <si>
    <t>Трехгранная отвертка, изолированная VDE PH/SL2 X100 (1 шт) (замена для 4932464056)</t>
  </si>
  <si>
    <t>Tri-Lobe VDE Screwdriver  PH/ SL2 X100</t>
  </si>
  <si>
    <t>4058546360160</t>
  </si>
  <si>
    <t>4932478735</t>
  </si>
  <si>
    <t>Трехгранная отвертка, изолированная VDE PZ/SL1 X80 (1 шт) (замена для 4932464057)</t>
  </si>
  <si>
    <t>Tri-Lobe VDE Screwdriver  PZ/ SL1 X80</t>
  </si>
  <si>
    <t>4058546360177</t>
  </si>
  <si>
    <t>4932478736</t>
  </si>
  <si>
    <t>Трехгранная отвертка, изолированная VDE PZ/SL2 X100 (1 шт) (замена для 4932464058)</t>
  </si>
  <si>
    <t>Tri-Lobe VDE Screwdriver  PZ/ SL2 X100</t>
  </si>
  <si>
    <t>4058546360184</t>
  </si>
  <si>
    <t>4932478719</t>
  </si>
  <si>
    <t>Тестер напряжения 0.5 х 3 х 65 (1 шт) (замена для 4932464041)</t>
  </si>
  <si>
    <t>Tester 0.5X3X65</t>
  </si>
  <si>
    <t>4058546349127</t>
  </si>
  <si>
    <t>4932478737</t>
  </si>
  <si>
    <t>Набор трехгранных отверток VDE PZ/SL + тестер напряжения - 5 ед. (1 шт)</t>
  </si>
  <si>
    <t>Tri-Lobe VDE Screwdriver  SET -5PC</t>
  </si>
  <si>
    <t>4058546360191</t>
  </si>
  <si>
    <t>4932478738</t>
  </si>
  <si>
    <t>Набор трехгранных отверток VDE SL/PZ/PH + тестер напряжения - 7 ед. (1 шт)</t>
  </si>
  <si>
    <t>Tri-Lobe VDE Screwdriver PZ SET -7PCS</t>
  </si>
  <si>
    <t>4058546360207</t>
  </si>
  <si>
    <t>4932478739</t>
  </si>
  <si>
    <t>Набор трехгранных отверток VDE SL/PH + тестер напряжения - 7 ед. (1 шт)</t>
  </si>
  <si>
    <t>Tri-Lobe VDE Screwdriver PH SET -7PCS</t>
  </si>
  <si>
    <t>4058546360214</t>
  </si>
  <si>
    <t>4932479095</t>
  </si>
  <si>
    <t>Набор трехгранных отверток VDE SL/PH/PZ/T + тестер напряжения - 12 ед. (1 шт)</t>
  </si>
  <si>
    <t>Tri-Lobe VDE Screwdriver 12PC SET</t>
  </si>
  <si>
    <t>4058546368890</t>
  </si>
  <si>
    <t>4932479892</t>
  </si>
  <si>
    <t>Стамеска плоская 1/4” (6мм)  (1 шт)</t>
  </si>
  <si>
    <t>1/4" Beveled Edge Chisel</t>
  </si>
  <si>
    <t>4058546376864</t>
  </si>
  <si>
    <t>4932479893</t>
  </si>
  <si>
    <t>Стамеска плоская 1/2" (12 мм) (1 шт)</t>
  </si>
  <si>
    <t>1/2" Beveled Edge Chisel</t>
  </si>
  <si>
    <t>4058546376871</t>
  </si>
  <si>
    <t>4932479894</t>
  </si>
  <si>
    <t>Стамеска плоская 3/4" (18 мм) (1 шт)</t>
  </si>
  <si>
    <t>3/4" Beveled Edge Chisel</t>
  </si>
  <si>
    <t>4058546376888</t>
  </si>
  <si>
    <t>4932479895</t>
  </si>
  <si>
    <t>Стамеска плоская 1" (24 мм) (1 шт)</t>
  </si>
  <si>
    <t>1" Beveled Edge Chisel</t>
  </si>
  <si>
    <t>4058546376895</t>
  </si>
  <si>
    <t>4932479896</t>
  </si>
  <si>
    <t>Стамеска плоская 1 1/4" (32 мм) (1 шт)</t>
  </si>
  <si>
    <t>1 1/4" Beveled Edge Chisel</t>
  </si>
  <si>
    <t>4058546376901</t>
  </si>
  <si>
    <t>4932479897</t>
  </si>
  <si>
    <t>Набор плоских стамесок - 4 ед. (1 шт)</t>
  </si>
  <si>
    <t>4pc Set Beveled Edge Chisels</t>
  </si>
  <si>
    <t>4058546376918</t>
  </si>
  <si>
    <t>4932479992</t>
  </si>
  <si>
    <t>1/4" головка - 4 мм (1 шт)</t>
  </si>
  <si>
    <t>1/4 Drive Socket,Metric Standard-4MM</t>
  </si>
  <si>
    <t>4058546377861</t>
  </si>
  <si>
    <t>4932479993</t>
  </si>
  <si>
    <t>1/4" головка - 4.5 мм (1 шт)</t>
  </si>
  <si>
    <t>1/4 Drive Socket,Metric Standard-4.5MM</t>
  </si>
  <si>
    <t>4058546377878</t>
  </si>
  <si>
    <t>4932479994</t>
  </si>
  <si>
    <t>1/4" головка удлиненная - 4 мм (1 шт)</t>
  </si>
  <si>
    <t>1/4 Drive Socket,Metric Deep-4MM</t>
  </si>
  <si>
    <t>4058546377885</t>
  </si>
  <si>
    <t>4932479995</t>
  </si>
  <si>
    <t>1/4" головка удлиненная - 4.5 мм (1 шт)</t>
  </si>
  <si>
    <t>1/4 Drive Socket,Metric Deep-4.5MM</t>
  </si>
  <si>
    <t>4058546377892</t>
  </si>
  <si>
    <t>4932479996</t>
  </si>
  <si>
    <t>3/8" головка -20 мм (1 шт)</t>
  </si>
  <si>
    <t>3/8 Drive Socket,Metric Standard-20MM</t>
  </si>
  <si>
    <t>4058546377908</t>
  </si>
  <si>
    <t>4932479997</t>
  </si>
  <si>
    <t>3/8" головка -21 мм (1 шт)</t>
  </si>
  <si>
    <t>3/8 Drive Socket,Metric Standard-21MM</t>
  </si>
  <si>
    <t>4058546377915</t>
  </si>
  <si>
    <t>4932479998</t>
  </si>
  <si>
    <t>3/8" головка -22 мм (1 шт)</t>
  </si>
  <si>
    <t>3/8 Drive Socket,Metric Standard-22MM</t>
  </si>
  <si>
    <t>4058546377922</t>
  </si>
  <si>
    <t>4932479999</t>
  </si>
  <si>
    <t>3/8" головка -23 мм (1 шт)</t>
  </si>
  <si>
    <t>3/8 Drive Socket,Metric Standard-23MM</t>
  </si>
  <si>
    <t>4058546377939</t>
  </si>
  <si>
    <t>4932480000</t>
  </si>
  <si>
    <t>3/8" головка -24 мм (1 шт)</t>
  </si>
  <si>
    <t>3/8 Drive Socket,Metric Standard-24MM</t>
  </si>
  <si>
    <t>4058546377946</t>
  </si>
  <si>
    <t>4932480001</t>
  </si>
  <si>
    <t>3/8" головка удлиненная - 20 мм (1 шт)</t>
  </si>
  <si>
    <t>3/8 Drive Socket,Metric Deep-20MM</t>
  </si>
  <si>
    <t>4058546377953</t>
  </si>
  <si>
    <t>4932480002</t>
  </si>
  <si>
    <t>3/8" головка удлиненная - 21 мм (1 шт)</t>
  </si>
  <si>
    <t>3/8 Drive Socket,Metric Deep-21MM</t>
  </si>
  <si>
    <t>4058546377960</t>
  </si>
  <si>
    <t>4932480003</t>
  </si>
  <si>
    <t>3/8" головка удлиненная - 22 мм (1 шт)</t>
  </si>
  <si>
    <t>3/8 Drive Socket,Metric Deep-22MM</t>
  </si>
  <si>
    <t>4058546377977</t>
  </si>
  <si>
    <t>4932480004</t>
  </si>
  <si>
    <t>3/8" головка удлиненная - 23 мм (1 шт)</t>
  </si>
  <si>
    <t>3/8 Drive Socket,Metric Deep-23MM</t>
  </si>
  <si>
    <t>4058546377984</t>
  </si>
  <si>
    <t>4932480005</t>
  </si>
  <si>
    <t>3/8" головка удлиненная - 24 мм (1 шт)</t>
  </si>
  <si>
    <t>3/8 Drive Socket,Metric Deep-24MM</t>
  </si>
  <si>
    <t>4058546377991</t>
  </si>
  <si>
    <t>4932480006</t>
  </si>
  <si>
    <t>1/2" головка - 8 мм (1 шт)</t>
  </si>
  <si>
    <t>1/2 Drive Socket,Metric Standard-8MM</t>
  </si>
  <si>
    <t>4058546378004</t>
  </si>
  <si>
    <t>4932480007</t>
  </si>
  <si>
    <t>1/2" головка - 9 мм (1 шт)</t>
  </si>
  <si>
    <t>1/2 Drive Socket,Metric Standard-9MM</t>
  </si>
  <si>
    <t>4058546378011</t>
  </si>
  <si>
    <t>4932480008</t>
  </si>
  <si>
    <t>1/2" головка - 10 мм (1 шт)</t>
  </si>
  <si>
    <t>1/2 Drive Socket, Metric Standard-10MM</t>
  </si>
  <si>
    <t>4058546378028</t>
  </si>
  <si>
    <t>4932480009</t>
  </si>
  <si>
    <t>1/2" головка - 11 мм (1 шт)</t>
  </si>
  <si>
    <t>1/2 Drive Socket, Metric Standard-11MM</t>
  </si>
  <si>
    <t>4058546378035</t>
  </si>
  <si>
    <t>4932480010</t>
  </si>
  <si>
    <t>1/2" головка - 12 мм (1 шт)</t>
  </si>
  <si>
    <t>1/2 Drive Socket, Metric Standard-12MM</t>
  </si>
  <si>
    <t>4058546378042</t>
  </si>
  <si>
    <t>4932480011</t>
  </si>
  <si>
    <t>1/2" головка - 13 мм (1 шт)</t>
  </si>
  <si>
    <t>1/2 Drive Socket, Metric Standard-13MM</t>
  </si>
  <si>
    <t>4058546378059</t>
  </si>
  <si>
    <t>4932480012</t>
  </si>
  <si>
    <t>1/2" головка - 14 мм (1 шт)</t>
  </si>
  <si>
    <t>1/2 Drive Socket, Metric Standard-14MM</t>
  </si>
  <si>
    <t>4058546378066</t>
  </si>
  <si>
    <t>4932480013</t>
  </si>
  <si>
    <t>1/2" головка - 15 мм (1 шт)</t>
  </si>
  <si>
    <t>1/2 Drive Socket, Metric Standard-15MM</t>
  </si>
  <si>
    <t>4058546378073</t>
  </si>
  <si>
    <t>4932480014</t>
  </si>
  <si>
    <t>1/2" головка - 16 мм (1 шт)</t>
  </si>
  <si>
    <t>1/2 Drive Socket, Metric Standard-16MM</t>
  </si>
  <si>
    <t>4058546378080</t>
  </si>
  <si>
    <t>4932480015</t>
  </si>
  <si>
    <t>1/2" головка - 17 мм (1 шт)</t>
  </si>
  <si>
    <t>1/2 Drive Socket, Metric Standard-17MM</t>
  </si>
  <si>
    <t>4058546378097</t>
  </si>
  <si>
    <t>4932480016</t>
  </si>
  <si>
    <t>1/2" головка - 18 мм (1 шт)</t>
  </si>
  <si>
    <t>1/2 Drive Socket, Metric Standard-18MM</t>
  </si>
  <si>
    <t>4058546378103</t>
  </si>
  <si>
    <t>4932480017</t>
  </si>
  <si>
    <t>1/2" головка - 19 мм (1 шт)</t>
  </si>
  <si>
    <t>1/2 Drive Socket, Metric Standard-19MM</t>
  </si>
  <si>
    <t>4058546378110</t>
  </si>
  <si>
    <t>4932480018</t>
  </si>
  <si>
    <t>1/2" головка - 20 мм (1 шт)</t>
  </si>
  <si>
    <t>1/2 Drive Socket, Metric Standard-20MM</t>
  </si>
  <si>
    <t>4058546378127</t>
  </si>
  <si>
    <t>4932480019</t>
  </si>
  <si>
    <t>1/2" головка - 21 мм (1 шт)</t>
  </si>
  <si>
    <t>1/2 Drive Socket, Metric Standard-21MM</t>
  </si>
  <si>
    <t>4058546378134</t>
  </si>
  <si>
    <t>4932480020</t>
  </si>
  <si>
    <t>1/2" головка - 22 мм (1 шт)</t>
  </si>
  <si>
    <t>1/2 Drive Socket, Metric Standard-22MM</t>
  </si>
  <si>
    <t>4058546378141</t>
  </si>
  <si>
    <t>4932480021</t>
  </si>
  <si>
    <t>1/2" головка - 23 мм (1 шт)</t>
  </si>
  <si>
    <t>1/2 Drive Socket, Metric Standard-23MM</t>
  </si>
  <si>
    <t>4058546378158</t>
  </si>
  <si>
    <t>4932480022</t>
  </si>
  <si>
    <t>1/2" головка - 24 мм (1 шт)</t>
  </si>
  <si>
    <t>1/2 Drive Socket, Metric Standard-24MM</t>
  </si>
  <si>
    <t>4058546378165</t>
  </si>
  <si>
    <t>4932480023</t>
  </si>
  <si>
    <t>1/2" головка - 25 мм (1 шт)</t>
  </si>
  <si>
    <t>1/2 Drive Socket,Metric Standard-25MM</t>
  </si>
  <si>
    <t>4058546378172</t>
  </si>
  <si>
    <t>4932480024</t>
  </si>
  <si>
    <t>1/2" головка - 26 мм (1 шт)</t>
  </si>
  <si>
    <t>1/2 Drive Socket,Metric Standard-26MM</t>
  </si>
  <si>
    <t>4058546378189</t>
  </si>
  <si>
    <t>4932480025</t>
  </si>
  <si>
    <t>1/2" головка - 27 мм (1 шт)</t>
  </si>
  <si>
    <t>1/2 Drive Socket,Metric Standard-27MM</t>
  </si>
  <si>
    <t>4058546378196</t>
  </si>
  <si>
    <t>4932480026</t>
  </si>
  <si>
    <t>1/2" головка - 28 мм (1 шт)</t>
  </si>
  <si>
    <t>1/2 Drive Socket,Metric Standard-28MM</t>
  </si>
  <si>
    <t>4058546378202</t>
  </si>
  <si>
    <t>4932480027</t>
  </si>
  <si>
    <t>1/2" головка - 30 мм (1 шт)</t>
  </si>
  <si>
    <t>1/2 Drive Socket,Metric Standard-30MM</t>
  </si>
  <si>
    <t>4058546378219</t>
  </si>
  <si>
    <t>4932480028</t>
  </si>
  <si>
    <t>1/2" головка - 32 мм (1 шт)</t>
  </si>
  <si>
    <t>1/2 Drive Socket,Metric Standard-32MM</t>
  </si>
  <si>
    <t>4058546378226</t>
  </si>
  <si>
    <t>4932480029</t>
  </si>
  <si>
    <t>1/2" головка - 36 мм (1 шт)</t>
  </si>
  <si>
    <t>1/2 Drive Socket,Metric Standard-36MM</t>
  </si>
  <si>
    <t>4058546378233</t>
  </si>
  <si>
    <t>4932480030</t>
  </si>
  <si>
    <t>1/2" головка удлиненная - 10 мм (1 шт)</t>
  </si>
  <si>
    <t>1/2 Drive Socket, Metric Deep-10MM</t>
  </si>
  <si>
    <t>4058546378240</t>
  </si>
  <si>
    <t>4932480031</t>
  </si>
  <si>
    <t>1/2" головка удлиненная - 11 мм (1 шт)</t>
  </si>
  <si>
    <t>1/2 Drive Socket, Metric Deep-11MM</t>
  </si>
  <si>
    <t>4058546378257</t>
  </si>
  <si>
    <t>4932480032</t>
  </si>
  <si>
    <t>1/2" головка удлиненная - 12 мм (1 шт)</t>
  </si>
  <si>
    <t>1/2 Drive Socket, Metric Deep-12MM</t>
  </si>
  <si>
    <t>4058546378264</t>
  </si>
  <si>
    <t>4932480033</t>
  </si>
  <si>
    <t>1/2" головка удлиненная - 13 мм (1 шт)</t>
  </si>
  <si>
    <t>1/2 Drive Socket, Metric Deep-13MM</t>
  </si>
  <si>
    <t>4058546420550</t>
  </si>
  <si>
    <t>4932480034</t>
  </si>
  <si>
    <t>1/2" головка удлиненная - 14 мм (1 шт)</t>
  </si>
  <si>
    <t>1/2 Drive Socket, Metric Deep-14MM</t>
  </si>
  <si>
    <t>4058546376048</t>
  </si>
  <si>
    <t>4932480035</t>
  </si>
  <si>
    <t>1/2" головка удлиненная - 15 мм (1 шт)</t>
  </si>
  <si>
    <t>1/2 Drive Socket, Metric Deep-15MM</t>
  </si>
  <si>
    <t>4058546376055</t>
  </si>
  <si>
    <t>4932480036</t>
  </si>
  <si>
    <t>1/2" головка удлиненная - 16 мм (1 шт)</t>
  </si>
  <si>
    <t>1/2 Drive Socket, Metric Deep-16MM</t>
  </si>
  <si>
    <t>4058546376062</t>
  </si>
  <si>
    <t>4932480037</t>
  </si>
  <si>
    <t>1/2" головка удлиненная - 17 мм (1 шт)</t>
  </si>
  <si>
    <t>1/2 Drive Socket, Metric Deep-17MM</t>
  </si>
  <si>
    <t>4058546376079</t>
  </si>
  <si>
    <t>4932480038</t>
  </si>
  <si>
    <t>1/2" головка удлиненная - 18 мм (1 шт)</t>
  </si>
  <si>
    <t>1/2 Drive Socket, Metric Deep-18MM</t>
  </si>
  <si>
    <t>4058546376086</t>
  </si>
  <si>
    <t>4932480039</t>
  </si>
  <si>
    <t>1/2" головка удлиненная - 19 мм (1 шт)</t>
  </si>
  <si>
    <t>1/2 Drive Socket, Metric Deep-19MM</t>
  </si>
  <si>
    <t>4058546376093</t>
  </si>
  <si>
    <t>4932480040</t>
  </si>
  <si>
    <t>1/2" головка удлиненная - 20 мм (1 шт)</t>
  </si>
  <si>
    <t>1/2 Drive Socket,Metric Deep-20MM</t>
  </si>
  <si>
    <t>4058546376109</t>
  </si>
  <si>
    <t>4932480041</t>
  </si>
  <si>
    <t>1/2" головка удлиненная - 21 мм (1 шт)</t>
  </si>
  <si>
    <t>1/2 Drive Socket,Metric Deep-21MM</t>
  </si>
  <si>
    <t>4058546376116</t>
  </si>
  <si>
    <t>4932480042</t>
  </si>
  <si>
    <t>1/2" головка удлиненная - 22 мм (1 шт)</t>
  </si>
  <si>
    <t>1/2 Drive Socket,Metric Deep-22MM</t>
  </si>
  <si>
    <t>4058546403270</t>
  </si>
  <si>
    <t>4932480043</t>
  </si>
  <si>
    <t>1/2" головка удлиненная - 23 мм (1 шт)</t>
  </si>
  <si>
    <t>1/2 Drive Socket,Metric Deep-23MM</t>
  </si>
  <si>
    <t>4058546403287</t>
  </si>
  <si>
    <t>4932480044</t>
  </si>
  <si>
    <t>1/2" головка удлиненная - 24 мм (1 шт)</t>
  </si>
  <si>
    <t>1/2 Drive Socket,Metric Deep-24MM</t>
  </si>
  <si>
    <t>4058546403294</t>
  </si>
  <si>
    <t>4932480045</t>
  </si>
  <si>
    <t>1/2" головка удлиненная - 27 мм (1 шт)</t>
  </si>
  <si>
    <t>1/2 Drive Socket,Metric Deep-27MM</t>
  </si>
  <si>
    <t>4058546403300</t>
  </si>
  <si>
    <t>4932480046</t>
  </si>
  <si>
    <t>1/2" головка удлиненная - 30 мм (1 шт)</t>
  </si>
  <si>
    <t>1/2 Drive Socket,Metric Deep-30MM</t>
  </si>
  <si>
    <t>4058546403317</t>
  </si>
  <si>
    <t>4932480047</t>
  </si>
  <si>
    <t>1/2" головка удлиненная - 32 мм (1 шт)</t>
  </si>
  <si>
    <t>1/2 Drive Socket,Metric Deep-32MM</t>
  </si>
  <si>
    <t>4058546403324</t>
  </si>
  <si>
    <t>4932480048</t>
  </si>
  <si>
    <t>1/2" головка удлиненная - 36 мм (1 шт)</t>
  </si>
  <si>
    <t>1/2 Drive Socket,Metric Deep-36MM</t>
  </si>
  <si>
    <t>4058546403331</t>
  </si>
  <si>
    <t>4932480181</t>
  </si>
  <si>
    <t>Комбинированный ключ MAX BITE™ с трещоткой и шарниром - 8 мм (1 шт)</t>
  </si>
  <si>
    <t>Maxbite Flex Head Ratch. Spanner - 8mm</t>
  </si>
  <si>
    <t>4058546404666</t>
  </si>
  <si>
    <t>4932480182</t>
  </si>
  <si>
    <t>Комбинированный ключ MAX BITE™ с трещоткой и шарниром - 9 мм (1 шт)</t>
  </si>
  <si>
    <t>Maxbite Flex Head Ratch. Spanner - 9mm</t>
  </si>
  <si>
    <t>4058546404673</t>
  </si>
  <si>
    <t>4932480183</t>
  </si>
  <si>
    <t>Комбинированный ключ MAX BITE™ с трещоткой и шарниром - 10 мм (1 шт)</t>
  </si>
  <si>
    <t>Maxbite Flex Head Ratch. Spanner - 10mm</t>
  </si>
  <si>
    <t>4058546404680</t>
  </si>
  <si>
    <t>4932480184</t>
  </si>
  <si>
    <t>Комбинированный ключ MAX BITE™ с трещоткой и шарниром - 11 мм (1 шт)</t>
  </si>
  <si>
    <t>Maxbite Flex Head Ratch. Spanner - 11mm</t>
  </si>
  <si>
    <t>4058546404697</t>
  </si>
  <si>
    <t>4932480185</t>
  </si>
  <si>
    <t>Комбинированный ключ MAX BITE™ с трещоткой и шарниром - 12 мм (1 шт)</t>
  </si>
  <si>
    <t>Maxbite Flex Head Ratch. Spanner - 12mm</t>
  </si>
  <si>
    <t>4058546404703</t>
  </si>
  <si>
    <t>4932480186</t>
  </si>
  <si>
    <t>Комбинированный ключ MAX BITE™ с трещоткой и шарниром - 13 мм (1 шт)</t>
  </si>
  <si>
    <t>Maxbite Flex Head Ratch. Spanner - 13mm</t>
  </si>
  <si>
    <t>4058546404710</t>
  </si>
  <si>
    <t>4932480187</t>
  </si>
  <si>
    <t>Комбинированный ключ MAX BITE™ с трещоткой и шарниром - 14 мм (1 шт)</t>
  </si>
  <si>
    <t>Maxbite Flex Head Ratch. Spanner - 14mm</t>
  </si>
  <si>
    <t>4058546404727</t>
  </si>
  <si>
    <t>4932480188</t>
  </si>
  <si>
    <t>Комбинированный ключ MAX BITE™ с трещоткой и шарниром - 15 мм (1 шт)</t>
  </si>
  <si>
    <t>Maxbite Flex Head Ratch. Spanner - 15mm</t>
  </si>
  <si>
    <t>4058546404734</t>
  </si>
  <si>
    <t>4932480189</t>
  </si>
  <si>
    <t>Комбинированный ключ MAX BITE™ с трещоткой и шарниром - 16 мм (1 шт)</t>
  </si>
  <si>
    <t>Maxbite Flex Head Ratch. Spanner - 16mm</t>
  </si>
  <si>
    <t>4058546404741</t>
  </si>
  <si>
    <t>4932480190</t>
  </si>
  <si>
    <t>Комбинированный ключ MAX BITE™ с трещоткой и шарниром - 17 мм (1 шт)</t>
  </si>
  <si>
    <t>Maxbite Flex Head Ratch. Spanner - 17mm</t>
  </si>
  <si>
    <t>4058546404758</t>
  </si>
  <si>
    <t>4932480191</t>
  </si>
  <si>
    <t>Комбинированный ключ MAX BITE™ с трещоткой и шарниром - 18 мм (1 шт)</t>
  </si>
  <si>
    <t>Maxbite Flex Head Ratch. Spanner - 18mm</t>
  </si>
  <si>
    <t>4058546404765</t>
  </si>
  <si>
    <t>4932480192</t>
  </si>
  <si>
    <t>Комбинированный ключ MAX BITE™ с трещоткой и шарниром - 19 мм (1 шт)</t>
  </si>
  <si>
    <t>Maxbite Flex Head Ratch. Spanner - 19mm</t>
  </si>
  <si>
    <t>4058546404772</t>
  </si>
  <si>
    <t>4932480193</t>
  </si>
  <si>
    <t>Комбинированный ключ MAX BITE™ с трещоткой и шарниром - 20 мм (1 шт)</t>
  </si>
  <si>
    <t>Maxbite Flex Head Ratch. Spanner - 20mm</t>
  </si>
  <si>
    <t>4058546404789</t>
  </si>
  <si>
    <t>4932480194</t>
  </si>
  <si>
    <t>Комбинированный ключ MAX BITE™ с трещоткой и шарниром - 21 мм (1 шт)</t>
  </si>
  <si>
    <t>Maxbite Flex Head Ratch. Spanner - 21mm</t>
  </si>
  <si>
    <t>4058546404796</t>
  </si>
  <si>
    <t>4932480195</t>
  </si>
  <si>
    <t>Комбинированный ключ MAX BITE™ с трещоткой и шарниром - 22 мм (1 шт)</t>
  </si>
  <si>
    <t>Maxbite Flex Head Ratch. Spanner - 22mm</t>
  </si>
  <si>
    <t>4058546404802</t>
  </si>
  <si>
    <t>4932480197</t>
  </si>
  <si>
    <t>Комбинированный ключ MAX BITE™ - 6 мм (1 шт)</t>
  </si>
  <si>
    <t>Maxbite Metric Combination Spanner - 6mm</t>
  </si>
  <si>
    <t>4058546404826</t>
  </si>
  <si>
    <t>4932480198</t>
  </si>
  <si>
    <t>Комбинированный ключ MAX BITE™ - 7 мм (1 шт)</t>
  </si>
  <si>
    <t>Maxbite Metric Combination Spanner - 7mm</t>
  </si>
  <si>
    <t>4058546404833</t>
  </si>
  <si>
    <t>4932480199</t>
  </si>
  <si>
    <t>Комбинированный ключ MAX BITE™ - 23 мм (1 шт)</t>
  </si>
  <si>
    <t>Maxbite Metric Combinat. Spanner - 23mm</t>
  </si>
  <si>
    <t>4058546404840</t>
  </si>
  <si>
    <t>4932480200</t>
  </si>
  <si>
    <t>Комбинированный ключ MAX BITE™ - 24 мм (1 шт)</t>
  </si>
  <si>
    <t>Maxbite Metric Combinat. Spanner - 24mm</t>
  </si>
  <si>
    <t>4058546404857</t>
  </si>
  <si>
    <t>4932480201</t>
  </si>
  <si>
    <t>Комбинированный ключ MAX BITE™ - 25 мм (1 шт)</t>
  </si>
  <si>
    <t>Maxbite Metric Combinat. Spanner - 25mm</t>
  </si>
  <si>
    <t>4058546404864</t>
  </si>
  <si>
    <t>4932480202</t>
  </si>
  <si>
    <t>Комбинированный ключ MAX BITE™ - 26 мм (1 шт)</t>
  </si>
  <si>
    <t>Maxbite Metric Combinat. Spanner - 26mm</t>
  </si>
  <si>
    <t>4058546404871</t>
  </si>
  <si>
    <t>4932480203</t>
  </si>
  <si>
    <t>Комбинированный ключ MAX BITE™ - 27 мм (1 шт)</t>
  </si>
  <si>
    <t>Maxbite Metric Combinat. Spanner - 27mm</t>
  </si>
  <si>
    <t>4058546404888</t>
  </si>
  <si>
    <t>4932480204</t>
  </si>
  <si>
    <t>Комбинированный ключ MAX BITE™ - 28 мм (1 шт)</t>
  </si>
  <si>
    <t>Maxbite Metric Combinat. Spanner - 28mm</t>
  </si>
  <si>
    <t>4058546404895</t>
  </si>
  <si>
    <t>4932480205</t>
  </si>
  <si>
    <t>Комбинированный ключ MAX BITE™ - 29 мм (1 шт)</t>
  </si>
  <si>
    <t>Maxbite Metric Combinat. Spanner - 29mm</t>
  </si>
  <si>
    <t>4058546404901</t>
  </si>
  <si>
    <t>4932480206</t>
  </si>
  <si>
    <t>Комбинированный ключ MAX BITE™ - 30 мм (1 шт)</t>
  </si>
  <si>
    <t>Maxbite Metric Combinat. Spanner - 30mm</t>
  </si>
  <si>
    <t>4058546404918</t>
  </si>
  <si>
    <t>4932480207</t>
  </si>
  <si>
    <t>Комбинированный ключ MAX BITE™ - 32 мм (1 шт)</t>
  </si>
  <si>
    <t>Maxbite Metric Combinat. Spanner - 32mm</t>
  </si>
  <si>
    <t>4058546404925</t>
  </si>
  <si>
    <t>4932480208</t>
  </si>
  <si>
    <t>Комбинированный ключ MAX BITE™ - 36 мм (1 шт)</t>
  </si>
  <si>
    <t>Maxbite Metric Combinat. Spanner - 36mm</t>
  </si>
  <si>
    <t>4058546404932</t>
  </si>
  <si>
    <t>4932480209</t>
  </si>
  <si>
    <t>Комбинированный ключ MAX BITE™ с трещоткой - 6 мм (1 шт)</t>
  </si>
  <si>
    <t>Maxbite Ratch. Metric Com. Spanner - 6mm</t>
  </si>
  <si>
    <t>4058546404949</t>
  </si>
  <si>
    <t>4932480210</t>
  </si>
  <si>
    <t>Комбинированный ключ MAX BITE™ с трещоткой - 7 мм (1 шт)</t>
  </si>
  <si>
    <t>Maxbite Ratch. Metric Com. Spanner - 7mm</t>
  </si>
  <si>
    <t>4058546404956</t>
  </si>
  <si>
    <t>4932480211</t>
  </si>
  <si>
    <t>Комбинированный ключ MAX BITE™ с трещоткой - 24 мм (1 шт)</t>
  </si>
  <si>
    <t>Maxbite Ratch. Metric Com Spanner - 24mm</t>
  </si>
  <si>
    <t>4058546404963</t>
  </si>
  <si>
    <t>4932480212</t>
  </si>
  <si>
    <t>Комбинированный ключ MAX BITE™ с трещоткой - 25 мм (1 шт)</t>
  </si>
  <si>
    <t>Maxbite Ratch. Metric Com Spanner - 25mm</t>
  </si>
  <si>
    <t>4058546404970</t>
  </si>
  <si>
    <t>4932480213</t>
  </si>
  <si>
    <t>Комбинированный ключ MAX BITE™ с трещоткой - 27 мм (1 шт)</t>
  </si>
  <si>
    <t>Maxbite Ratch. Metric Com Spanner - 27mm</t>
  </si>
  <si>
    <t>4058546404987</t>
  </si>
  <si>
    <t>4932480214</t>
  </si>
  <si>
    <t>Комбинированный ключ MAX BITE™ с трещоткой - 30 мм (1 шт)</t>
  </si>
  <si>
    <t>Maxbite Ratch. Metric Com Spanner - 30mm</t>
  </si>
  <si>
    <t>4058546404994</t>
  </si>
  <si>
    <t>4932480215</t>
  </si>
  <si>
    <t>Комбинированный ключ MAX BITE™ с трещоткой - 32 мм (1 шт)</t>
  </si>
  <si>
    <t>Maxbite Ratch. Metric Com Spanner - 32mm</t>
  </si>
  <si>
    <t>4058546405007</t>
  </si>
  <si>
    <t>4932479646</t>
  </si>
  <si>
    <t>Трещотка для головок 1/4˝, укороченная (1 шт)</t>
  </si>
  <si>
    <t>1/4" Fixed Head Ratchet (3")</t>
  </si>
  <si>
    <t>4058546374402</t>
  </si>
  <si>
    <t>4932479647</t>
  </si>
  <si>
    <t>Трещотка для головок 1/4˝, удлиненная (1 шт)</t>
  </si>
  <si>
    <t>1/4" Fixed Head Ratchet (9")</t>
  </si>
  <si>
    <t>4058546374419</t>
  </si>
  <si>
    <t>4932479650</t>
  </si>
  <si>
    <t>Трещотка для головок 3/8˝, укороченная (1 шт)</t>
  </si>
  <si>
    <t>3/8" Fixed Head Ratchet (5")</t>
  </si>
  <si>
    <t>4058546374440</t>
  </si>
  <si>
    <t>4932479651</t>
  </si>
  <si>
    <t>Трещотка для головок 3/8˝, удлиненная (1 шт)</t>
  </si>
  <si>
    <t>3/8" Fixed Head Ratchet (12")</t>
  </si>
  <si>
    <t>4058546374457</t>
  </si>
  <si>
    <t>4932479654</t>
  </si>
  <si>
    <t>Трещотка для головок 1/2˝, удлиненная (1 шт)</t>
  </si>
  <si>
    <t>1/2" Fixed Head Ratchet (18")</t>
  </si>
  <si>
    <t>4058546374488</t>
  </si>
  <si>
    <t>02_Защита зрения</t>
  </si>
  <si>
    <t>06_Очки</t>
  </si>
  <si>
    <t>4932479024</t>
  </si>
  <si>
    <t>Очки ENHANCED с покрытием AS/AF (бесцветные) (Многоштучная упаковка - 144 пары)</t>
  </si>
  <si>
    <t>BULK ENHANCED SAFETY GLASSES CLEAR XXX</t>
  </si>
  <si>
    <t>4058546363147</t>
  </si>
  <si>
    <t>4932479025</t>
  </si>
  <si>
    <t>Очки ENHANCED с покрытием AS/AF (затемненные) (Многоштучная упаковка - 144 пары)</t>
  </si>
  <si>
    <t>BULK ENHANCED SAFETY GLASSES TINTED XXX</t>
  </si>
  <si>
    <t>4058546363154</t>
  </si>
  <si>
    <t>4932479026</t>
  </si>
  <si>
    <t>Очки ENHANCED с покрытием AS/AF (серые) (Многоштучная упаковка - 144 пары)</t>
  </si>
  <si>
    <t>BULK ENHANCED SAFETY GLASSES GREY XXX</t>
  </si>
  <si>
    <t>4058546363161</t>
  </si>
  <si>
    <t>4932479027</t>
  </si>
  <si>
    <t>Очки PERFORMANCE с покрытием AS/AF (бесцветные) (Многоштучная упаковка - 48 пар)</t>
  </si>
  <si>
    <t>BULK PERF SAFETY GLASSES CLEAR XXX</t>
  </si>
  <si>
    <t>4058546363178</t>
  </si>
  <si>
    <t>4932479028</t>
  </si>
  <si>
    <t>Очки PERFORMANCE с покрытием AS/AF (затемненные) (Многоштучная упаковка - 48 пар)</t>
  </si>
  <si>
    <t>BULK PERF SAFETY GLASSES TINTED XXX</t>
  </si>
  <si>
    <t>4058546363185</t>
  </si>
  <si>
    <t>4932479029</t>
  </si>
  <si>
    <t>Очки PERFORMANCE с покрытием AS/AF (серые) (Многоштучная упаковка - 48 пар)</t>
  </si>
  <si>
    <t>BULK PERF SAFETY GLASSES GREY XXX</t>
  </si>
  <si>
    <t>4058546363192</t>
  </si>
  <si>
    <t>05_Защита органа слуха</t>
  </si>
  <si>
    <t>04_Беруши</t>
  </si>
  <si>
    <t>4932478135</t>
  </si>
  <si>
    <t>Беруши на дужке (1 шт)</t>
  </si>
  <si>
    <t>Banded Ear Plugs  1pc</t>
  </si>
  <si>
    <t>4058546340681</t>
  </si>
  <si>
    <t>4932478549</t>
  </si>
  <si>
    <t>Сменные комплекты для берушей на дужке, многоразовые - 5 пар</t>
  </si>
  <si>
    <t>Silicone Replacement  5pairs</t>
  </si>
  <si>
    <t>4058546347420</t>
  </si>
  <si>
    <t>4932478550</t>
  </si>
  <si>
    <t>Сменные комплекты для берушей на дужке, одноразовые - 5 пар</t>
  </si>
  <si>
    <t>Foam Replacement  5pairs</t>
  </si>
  <si>
    <t>4058546347437</t>
  </si>
  <si>
    <t>01_Защита рук</t>
  </si>
  <si>
    <t>01_Сопротивление холоду</t>
  </si>
  <si>
    <t>4932479704</t>
  </si>
  <si>
    <t xml:space="preserve">Перчатки с уровнем сопротивления порезам 1, зимние, размер S/7 </t>
  </si>
  <si>
    <t>WINTER CUT LVL 1/A GLOVES S/7 - 1PC XXX</t>
  </si>
  <si>
    <t>4058546374983</t>
  </si>
  <si>
    <t>4932479705</t>
  </si>
  <si>
    <t>Перчатки с уровнем сопротивления порезам 1, зимние, размер S/7 (Многоштучная упаковка - 12 пар)</t>
  </si>
  <si>
    <t>12 PAC WINT LVL 1/A GLOVES S/7 - 1PC XXX</t>
  </si>
  <si>
    <t>4058546374990</t>
  </si>
  <si>
    <t>4932479706</t>
  </si>
  <si>
    <t>Перчатки с уровнем сопротивления порезам 1, зимние, размер S/7 (Многоштучная упаковка - 72 пары)</t>
  </si>
  <si>
    <t>BULK WINT LVL 1/A GLOVES S/7 - 1PC XXX</t>
  </si>
  <si>
    <t>4058546375003</t>
  </si>
  <si>
    <t>4932479707</t>
  </si>
  <si>
    <t xml:space="preserve">Перчатки с уровнем сопротивления порезам 3, зимние, размер S/7 </t>
  </si>
  <si>
    <t>WINTER CUT LVL 3/C GLOVES S/7 - 1PC XXX</t>
  </si>
  <si>
    <t>4058546375010</t>
  </si>
  <si>
    <t>4932479708</t>
  </si>
  <si>
    <t>Перчатки с уровнем сопротивления порезам 3, зимние, размер S/7 (Многоштучная упаковка - 12 пар)</t>
  </si>
  <si>
    <t>12 PAC WINT LVL 3/C GLOVES S/7 - 1PC XXX</t>
  </si>
  <si>
    <t>4058546375027</t>
  </si>
  <si>
    <t>4932479709</t>
  </si>
  <si>
    <t>Перчатки с уровнем сопротивления порезам 3, зимние, размер S/7 (Многоштучная упаковка - 72 пары)</t>
  </si>
  <si>
    <t>BULK WINT LVL 3/C GLOVES S/7 - 1PC XXX</t>
  </si>
  <si>
    <t>4058546375034</t>
  </si>
  <si>
    <t>4932479710</t>
  </si>
  <si>
    <t xml:space="preserve">Перчатки с уровнем сопротивления порезам 5, зимние, размер S/7 </t>
  </si>
  <si>
    <t>WINTER CUT LVL 5/E GLOVES S/7 - 1PC XXX</t>
  </si>
  <si>
    <t>4058546375041</t>
  </si>
  <si>
    <t>4932479711</t>
  </si>
  <si>
    <t>Перчатки с уровнем сопротивления порезам 5, зимние, размер S/7 (Многоштучная упаковка - 12 пар)</t>
  </si>
  <si>
    <t>12 PAC WINT LVL 5/E GLOVES S/7 - 1PC XXX</t>
  </si>
  <si>
    <t>4058546375058</t>
  </si>
  <si>
    <t>02_Сопротивление порезу</t>
  </si>
  <si>
    <t>4932479712</t>
  </si>
  <si>
    <t xml:space="preserve">Перчатки с уровнем сопротивления порезам 1, размер S/7 </t>
  </si>
  <si>
    <t>CUT LEVEL 1/A GLOVES S/7 - 1PC XXX</t>
  </si>
  <si>
    <t>4058546375065</t>
  </si>
  <si>
    <t>4932479713</t>
  </si>
  <si>
    <t>Перчатки с уровнем сопротивления порезам 1, размер S/7 (Многоштучная упаковка - 12 пар)</t>
  </si>
  <si>
    <t>12 PAC LVL 1/A GLOVES S/7 - 1PC XXX</t>
  </si>
  <si>
    <t>4058546375072</t>
  </si>
  <si>
    <t>4932479714</t>
  </si>
  <si>
    <t>Перчатки с уровнем сопротивления порезам 1, размер S/7 (Многоштучная упаковка - 144 пары)</t>
  </si>
  <si>
    <t>BULK LVL 1/A GLOVES S/7 - 1PC XXX</t>
  </si>
  <si>
    <t>4058546375089</t>
  </si>
  <si>
    <t>4932479715</t>
  </si>
  <si>
    <t xml:space="preserve">Перчатки с уровнем сопротивления порезам 3, размер S/7 </t>
  </si>
  <si>
    <t>CUT LEVEL 3/C GLOVES S/7 - 1PC XXX</t>
  </si>
  <si>
    <t>4058546375096</t>
  </si>
  <si>
    <t>4932479716</t>
  </si>
  <si>
    <t>Перчатки с уровнем сопротивления порезам 3, размер S/7 (Многоштучная упаковка - 12 пар)</t>
  </si>
  <si>
    <t>12 PAC LVL 3/C GLOVES S/7 - 1PC XXX</t>
  </si>
  <si>
    <t>4058546375102</t>
  </si>
  <si>
    <t>4932479717</t>
  </si>
  <si>
    <t>Перчатки с уровнем сопротивления порезам 3, размер S/7 (Многоштучная упаковка - 144 пары)</t>
  </si>
  <si>
    <t>BULK LVL 3/C GLOVES S/7 - 1PC XXX</t>
  </si>
  <si>
    <t>4058546375119</t>
  </si>
  <si>
    <t>4932479718</t>
  </si>
  <si>
    <t xml:space="preserve">Перчатки с уровнем сопротивления порезам 5, размер S/7 </t>
  </si>
  <si>
    <t>CUT LEVEL 5/E GLOVES S/7 - 1PC XXX</t>
  </si>
  <si>
    <t>4058546375126</t>
  </si>
  <si>
    <t>4932479719</t>
  </si>
  <si>
    <t>Перчатки с уровнем сопротивления порезам 5, размер S/7 (Многоштучная упаковка - 12 пар)</t>
  </si>
  <si>
    <t>12 PAC LVL 5/E GLOVES S/7 - 1PC XXX</t>
  </si>
  <si>
    <t>4058546375133</t>
  </si>
  <si>
    <t>4932479720</t>
  </si>
  <si>
    <t>Перчатки с уровнем сопротивления порезам 5, размер S/7 (Многоштучная упаковка - 144 пары)</t>
  </si>
  <si>
    <t>BULK CUT LEVEL 5/E GLOVES S/7 - 1PC XXX</t>
  </si>
  <si>
    <t>4058546375140</t>
  </si>
  <si>
    <t>4932479721</t>
  </si>
  <si>
    <t>Перчатки сигнальные с уровнем сопротивления порезам 3, размер S/7</t>
  </si>
  <si>
    <t>HI-VIS LVL 3/C GLOVES S/7 - 1PC XXX</t>
  </si>
  <si>
    <t>4058546375157</t>
  </si>
  <si>
    <t>4932479722</t>
  </si>
  <si>
    <t>Перчатки сигнальные с уровнем сопротивления порезам 3, размер S/7 (Многоштучная упаковка - 144 пары)</t>
  </si>
  <si>
    <t>BULK HI-VIS LVL 3/C GLOVES S/7 - 1PC XXX</t>
  </si>
  <si>
    <t>4058546375164</t>
  </si>
  <si>
    <t>08_Сопротивление удару</t>
  </si>
  <si>
    <t>4932479723</t>
  </si>
  <si>
    <t>Перчатки Impact Demolition с защитой от удара, размер S/7</t>
  </si>
  <si>
    <t>IMPACT DEMOLITION GLOVES S/7 - 1PC XXX</t>
  </si>
  <si>
    <t>4058546375171</t>
  </si>
  <si>
    <t>4932479724</t>
  </si>
  <si>
    <t>Перчатки с защитой от удара и сопротивлением порезам уровень 3, размер S/7</t>
  </si>
  <si>
    <t>IMPACT CUT LEVEL 3 GLOVES S/7 - 1PC XXX</t>
  </si>
  <si>
    <t>4058546375188</t>
  </si>
  <si>
    <t>4932479725</t>
  </si>
  <si>
    <t>Перчатки с защитой от удара и сопротивлением порезам уровень 5, размер S/7</t>
  </si>
  <si>
    <t>IMPACT CUT LEVEL 5 GLOVES S/7 - 1PC XXX</t>
  </si>
  <si>
    <t>4058546375195</t>
  </si>
  <si>
    <t>10_Кожанные перчатки</t>
  </si>
  <si>
    <t>4932479726</t>
  </si>
  <si>
    <t>Перчатки гибридные, размер S/7 (1 пара)</t>
  </si>
  <si>
    <t>HYBRID LEATHER GLOVES S/7 - 1PC XXX</t>
  </si>
  <si>
    <t>4058546375201</t>
  </si>
  <si>
    <t>KH</t>
  </si>
  <si>
    <t>4932479727</t>
  </si>
  <si>
    <t>Кожаные перчатки, размер 7/S (1 пара)</t>
  </si>
  <si>
    <t>LEATHER GLOVES S/7 - 1PC XXX</t>
  </si>
  <si>
    <t>4058546375218</t>
  </si>
  <si>
    <t>BD</t>
  </si>
  <si>
    <t>05_Общее назначение</t>
  </si>
  <si>
    <t>4932479728</t>
  </si>
  <si>
    <t>Перчатки беспалые, размер S/7</t>
  </si>
  <si>
    <t>FINGERLESS GLOVES S/7 - 1PC XXX</t>
  </si>
  <si>
    <t>4058546375225</t>
  </si>
  <si>
    <t>4932479729</t>
  </si>
  <si>
    <t>Перчатки FREE-FLEX, размер S/7</t>
  </si>
  <si>
    <t>FREE FLEX WORK GLOVES S/7 - 1PC XXX</t>
  </si>
  <si>
    <t>4058546375232</t>
  </si>
  <si>
    <t>4932479730</t>
  </si>
  <si>
    <t>Перчатки Demolition, размер S/7</t>
  </si>
  <si>
    <t>WORK GLOVES S/7 - 1PC XXX</t>
  </si>
  <si>
    <t>4058546375249</t>
  </si>
  <si>
    <t>4932479731</t>
  </si>
  <si>
    <t>Перчатки Demolition, зимние, размер S/7</t>
  </si>
  <si>
    <t>WINTER DEMOLITION GLOVES S/7 - 1PC XXX</t>
  </si>
  <si>
    <t>4058546375256</t>
  </si>
  <si>
    <t>4932479906</t>
  </si>
  <si>
    <t>Перчатки с уровнем сопротивления порезам 2, размер S/7</t>
  </si>
  <si>
    <t>CUT LEVEL 2 GLOVES - S/7 - 1PC</t>
  </si>
  <si>
    <t>4058546377007</t>
  </si>
  <si>
    <t>4932479907</t>
  </si>
  <si>
    <t>Перчатки с уровнем сопротивления порезам 2, размер M/8</t>
  </si>
  <si>
    <t>CUT LEVEL 2 GLOVES - M/8 - 1PC</t>
  </si>
  <si>
    <t>4058546377014</t>
  </si>
  <si>
    <t>4932479908</t>
  </si>
  <si>
    <t>Перчатки с уровнем сопротивления порезам 2, размер L/9</t>
  </si>
  <si>
    <t>CUT LEVEL 2 GLOVES - L/9 - 1PC</t>
  </si>
  <si>
    <t>4058546377021</t>
  </si>
  <si>
    <t>4932479909</t>
  </si>
  <si>
    <t>Перчатки с уровнем сопротивления порезам 2, размер XL/</t>
  </si>
  <si>
    <t>CUT LEVEL 2 GLOVES - XL/10 - 1PC</t>
  </si>
  <si>
    <t>4058546377038</t>
  </si>
  <si>
    <t>4932479910</t>
  </si>
  <si>
    <t>Перчатки с уровнем сопротивления порезам 2, размер XXL</t>
  </si>
  <si>
    <t>CUT LEVEL 2 GLOVES - XXL/11 - 1PC</t>
  </si>
  <si>
    <t>4058546377045</t>
  </si>
  <si>
    <t>4932479911</t>
  </si>
  <si>
    <t>Перчатки с уровнем сопротивления порезам 4, размер S/7</t>
  </si>
  <si>
    <t>CUT LEVEL 4 GLOVES - S/7 - 1PC</t>
  </si>
  <si>
    <t>4058546377052</t>
  </si>
  <si>
    <t>4932479912</t>
  </si>
  <si>
    <t>Перчатки с уровнем сопротивления порезам 4, размер M/8</t>
  </si>
  <si>
    <t>CUT LEVEL 4 GLOVES - M/8 - 1PC</t>
  </si>
  <si>
    <t>4058546377069</t>
  </si>
  <si>
    <t>4932479913</t>
  </si>
  <si>
    <t>Перчатки с уровнем сопротивления порезам 4, размер L/9</t>
  </si>
  <si>
    <t>CUT LEVEL 4 GLOVES - L/9 - 1PC</t>
  </si>
  <si>
    <t>4058546377076</t>
  </si>
  <si>
    <t>4932479914</t>
  </si>
  <si>
    <t>Перчатки с уровнем сопротивления порезам 4, размер XL/</t>
  </si>
  <si>
    <t>CUT LEVEL 4 GLOVES - XL/10 - 1PC</t>
  </si>
  <si>
    <t>4058546377083</t>
  </si>
  <si>
    <t>4932479915</t>
  </si>
  <si>
    <t>Перчатки с уровнем сопротивления порезам 4, размер XXL</t>
  </si>
  <si>
    <t>CUT LEVEL 4 GLOVES - XXL/11 - 1PC</t>
  </si>
  <si>
    <t>4058546377090</t>
  </si>
  <si>
    <t>4932479916</t>
  </si>
  <si>
    <t>Перчатки сигнальные с уровнем сопротивления порезам 1, размер S/7</t>
  </si>
  <si>
    <t>HI-VIS CUT LEVEL 1 - S/7 - 1PC</t>
  </si>
  <si>
    <t>4058546377106</t>
  </si>
  <si>
    <t>4932479917</t>
  </si>
  <si>
    <t>Перчатки сигнальные с уровнем сопротивления порезам 1, размер M/8</t>
  </si>
  <si>
    <t>HI-VIS CUT LEVEL 1 - M/8 - 1PC</t>
  </si>
  <si>
    <t>4058546377113</t>
  </si>
  <si>
    <t>4932479918</t>
  </si>
  <si>
    <t>Перчатки сигнальные с уровнем сопротивления порезам 1, размер L/9</t>
  </si>
  <si>
    <t>HI-VIS CUT LEVEL 1 - L/9- 1PC</t>
  </si>
  <si>
    <t>4058546377120</t>
  </si>
  <si>
    <t>4932479919</t>
  </si>
  <si>
    <t>Перчатки сигнальные с уровнем сопротивления порезам 1, размер XL/10</t>
  </si>
  <si>
    <t>HI-VIS CUT LEVEL 1 - XL/10 - 1PC</t>
  </si>
  <si>
    <t>4058546377137</t>
  </si>
  <si>
    <t>4932479920</t>
  </si>
  <si>
    <t>Перчатки сигнальные с уровнем сопротивления порезам 1, размер XXL/11</t>
  </si>
  <si>
    <t>HI-VIS CUT LEVEL 1 - XXL/11 - 1PC</t>
  </si>
  <si>
    <t>4058546377144</t>
  </si>
  <si>
    <t>4932479921</t>
  </si>
  <si>
    <t>Перчатки сигнальные с уровнем сопротивления порезам 2, размер S/7</t>
  </si>
  <si>
    <t>HI-VIS CUT LEVEL 2 - S/7 - 1PC</t>
  </si>
  <si>
    <t>4058546377151</t>
  </si>
  <si>
    <t>4932479922</t>
  </si>
  <si>
    <t>Перчатки сигнальные с уровнем сопротивления порезам 2, размер M/8</t>
  </si>
  <si>
    <t>HI-VIS CUT LEVEL 2 - M/8 - 1PC</t>
  </si>
  <si>
    <t>4058546377168</t>
  </si>
  <si>
    <t>4932479923</t>
  </si>
  <si>
    <t>Перчатки сигнальные с уровнем сопротивления порезам 2, размер L/9</t>
  </si>
  <si>
    <t>HI-VIS CUT LEVEL 2 - L/9- 1PC</t>
  </si>
  <si>
    <t>4058546377175</t>
  </si>
  <si>
    <t>4932479924</t>
  </si>
  <si>
    <t>Перчатки сигнальные с уровнем сопротивления порезам 2, размер XL/10</t>
  </si>
  <si>
    <t>HI-VIS CUT LEVEL 2 - XL/10 - 1PC</t>
  </si>
  <si>
    <t>4058546377182</t>
  </si>
  <si>
    <t>4932479925</t>
  </si>
  <si>
    <t>Перчатки сигнальные с уровнем сопротивления порезам 2, размер XXL/11</t>
  </si>
  <si>
    <t>HI-VIS CUT LEVEL 2 - XXL/11 - 1PC</t>
  </si>
  <si>
    <t>4058546377199</t>
  </si>
  <si>
    <t>4932479926</t>
  </si>
  <si>
    <t>Перчатки сигнальные с уровнем сопротивления порезам 4, размер S/7</t>
  </si>
  <si>
    <t>HI-VIS CUT LEVEL 4 - S/7 - 1PC</t>
  </si>
  <si>
    <t>4058546377205</t>
  </si>
  <si>
    <t>4932479927</t>
  </si>
  <si>
    <t>Перчатки сигнальные с уровнем сопротивления порезам 4, размер M/8</t>
  </si>
  <si>
    <t>HI-VIS CUT LEVEL 4 - M/8 - 1PC</t>
  </si>
  <si>
    <t>4058546377212</t>
  </si>
  <si>
    <t>4932479928</t>
  </si>
  <si>
    <t>Перчатки сигнальные с уровнем сопротивления порезам 4, размер L/9</t>
  </si>
  <si>
    <t>HI-VIS CUT LEVEL 4 - L/9- 1PC</t>
  </si>
  <si>
    <t>4058546377229</t>
  </si>
  <si>
    <t>4932479929</t>
  </si>
  <si>
    <t>Перчатки сигнальные с уровнем сопротивления порезам 4, размер XL/10</t>
  </si>
  <si>
    <t>HI-VIS CUT LEVEL 4 - XL/10 - 1PC</t>
  </si>
  <si>
    <t>4058546377236</t>
  </si>
  <si>
    <t>4932479930</t>
  </si>
  <si>
    <t>Перчатки сигнальные с уровнем сопротивления порезам 4, размер XXL/11</t>
  </si>
  <si>
    <t>HI-VIS CUT LEVEL 4 - XXL/11 - 1PC</t>
  </si>
  <si>
    <t>4058546377243</t>
  </si>
  <si>
    <t>4932479931</t>
  </si>
  <si>
    <t>Перчатки сигнальные с уровнем сопротивления порезам 5, размер S/7</t>
  </si>
  <si>
    <t>HI-VIS CUT LEVEL 5 - S/7 - 1PC</t>
  </si>
  <si>
    <t>4058546377250</t>
  </si>
  <si>
    <t>4932479932</t>
  </si>
  <si>
    <t>Перчатки сигнальные с уровнем сопротивления порезам 5, размер M/8</t>
  </si>
  <si>
    <t>HI-VIS CUT LEVEL 5 - M/8 - 1PC</t>
  </si>
  <si>
    <t>4058546377267</t>
  </si>
  <si>
    <t>4932479933</t>
  </si>
  <si>
    <t>Перчатки сигнальные с уровнем сопротивления порезам 5, размер L/9</t>
  </si>
  <si>
    <t>HI-VIS CUT LEVEL 5 - L/9- 1PC</t>
  </si>
  <si>
    <t>4058546377274</t>
  </si>
  <si>
    <t>4932479934</t>
  </si>
  <si>
    <t>Перчатки сигнальные с уровнем сопротивления порезам 5, размер XL/10</t>
  </si>
  <si>
    <t>HI-VIS CUT LEVEL 5 - XL/10 - 1PC</t>
  </si>
  <si>
    <t>4058546377281</t>
  </si>
  <si>
    <t>4932479935</t>
  </si>
  <si>
    <t>Перчатки сигнальные с уровнем сопротивления порезам 5, размер XXL/11</t>
  </si>
  <si>
    <t>HI-VIS CUT LEVEL 5 - XXL/11 - 1PC</t>
  </si>
  <si>
    <t>4058546377298</t>
  </si>
  <si>
    <t>05_Одежда</t>
  </si>
  <si>
    <t>09_Наколенники</t>
  </si>
  <si>
    <t>4932478136</t>
  </si>
  <si>
    <t>Наколенники Flexible 1 пара</t>
  </si>
  <si>
    <t>Flexible Knee Pad  1 pair</t>
  </si>
  <si>
    <t>4058546340698</t>
  </si>
  <si>
    <t>4932478137</t>
  </si>
  <si>
    <t>Наколенники Hard 1 пара</t>
  </si>
  <si>
    <t xml:space="preserve">Hard Knee Pad  1 pair </t>
  </si>
  <si>
    <t>4058546340704</t>
  </si>
  <si>
    <t>4932478139</t>
  </si>
  <si>
    <t>Наколенники Premium 1 пара</t>
  </si>
  <si>
    <t>Premium NonMarking Knee Pad   1 pair</t>
  </si>
  <si>
    <t>4058546340728</t>
  </si>
  <si>
    <t>04_Защита от падения</t>
  </si>
  <si>
    <t>12_Системы страховки</t>
  </si>
  <si>
    <t>4932472106</t>
  </si>
  <si>
    <t>Самовтягивающийся строп QUICK-CONNECT™ до 2.2 кг</t>
  </si>
  <si>
    <t xml:space="preserve">2.2 kg QuickConnect Retractable Tool Lanyard 1pc </t>
  </si>
  <si>
    <t>4058546325022</t>
  </si>
  <si>
    <t>43_Одежда и экипировка</t>
  </si>
  <si>
    <t>08_Защитная экипировка</t>
  </si>
  <si>
    <t>4932471904</t>
  </si>
  <si>
    <t>Многоразовые беруши на шнурке - 3 пары (1 шт)</t>
  </si>
  <si>
    <t>Reusable Ear Plugs Corded</t>
  </si>
  <si>
    <t>4058546298036</t>
  </si>
  <si>
    <t>4932472108</t>
  </si>
  <si>
    <t>Крепление на запястье QUICK-CONNECT™</t>
  </si>
  <si>
    <t>Quick Change Wrist Lanyard  1pc</t>
  </si>
  <si>
    <t>4058546325046</t>
  </si>
  <si>
    <t>4932479566</t>
  </si>
  <si>
    <t>Перчатки Demolition, зимние, размер 8/M</t>
  </si>
  <si>
    <t>WINTER DEMOLITION GLOVES - 8/M - 1PC</t>
  </si>
  <si>
    <t>4058546373603</t>
  </si>
  <si>
    <t>4932479567</t>
  </si>
  <si>
    <t>Перчатки Demolition, зимние, размер 9/L</t>
  </si>
  <si>
    <t>WINTER DEMOLITION GLOVES - 9/L - 1PC</t>
  </si>
  <si>
    <t>4058546373610</t>
  </si>
  <si>
    <t>4932479568</t>
  </si>
  <si>
    <t>Перчатки Demolition, зимние, размер 10/XL</t>
  </si>
  <si>
    <t>WINTER DEMOLITION GLOVES - 10/XL - 1PC</t>
  </si>
  <si>
    <t>4058546373627</t>
  </si>
  <si>
    <t>4932479569</t>
  </si>
  <si>
    <t>Перчатки Demolition, зимние, размер 11/XXL</t>
  </si>
  <si>
    <t>WINTER DEMOLITION GLOVES - 11/XXL - 1PC</t>
  </si>
  <si>
    <t>4058546373634</t>
  </si>
  <si>
    <t>07_Пассатижы и зажимной инструмент</t>
  </si>
  <si>
    <t>01_Пассатижи</t>
  </si>
  <si>
    <t>4932478671</t>
  </si>
  <si>
    <t>ПРОМО21 PACKOUT органайзер + 11 VDE инструментов</t>
  </si>
  <si>
    <t>11pc VDE Packout Set</t>
  </si>
  <si>
    <t>4058546348649</t>
  </si>
  <si>
    <t>4932478841</t>
  </si>
  <si>
    <t>ПРОМО21 PACKOUT сумка открытая 40 см + комп органайзер</t>
  </si>
  <si>
    <t>Packout 40cm Tote+Compact  Org. Set</t>
  </si>
  <si>
    <t>4058546361235</t>
  </si>
  <si>
    <t>MM</t>
  </si>
  <si>
    <t>01_Короткие рулетки</t>
  </si>
  <si>
    <t>Измерительные приборы</t>
  </si>
  <si>
    <t>4932478794</t>
  </si>
  <si>
    <t>ПРОМО21 рулетка STUD 5м + открывалка</t>
  </si>
  <si>
    <t>STUD 5m+Trilobe Bottle Opener Promo Set</t>
  </si>
  <si>
    <t>4058546360764</t>
  </si>
  <si>
    <t>4932471912</t>
  </si>
  <si>
    <t>Перчатки гибридные, размер M/8 (1 пара)</t>
  </si>
  <si>
    <t>Hybrid Leather Gloves  M/8  1pc</t>
  </si>
  <si>
    <t>4058546298111</t>
  </si>
  <si>
    <t>4932471913</t>
  </si>
  <si>
    <t>Перчатки гибридные, размер L/9 (1 пара)</t>
  </si>
  <si>
    <t>Hybrid Leather Gloves  L/9  1pc</t>
  </si>
  <si>
    <t>4058546298128</t>
  </si>
  <si>
    <t>4932471914</t>
  </si>
  <si>
    <t>Перчатки гибридные, размер XL/10 (1 пара)</t>
  </si>
  <si>
    <t>Hybrid Leather Gloves  XL/10  1pc</t>
  </si>
  <si>
    <t>4058546298135</t>
  </si>
  <si>
    <t>4932471915</t>
  </si>
  <si>
    <t>Перчатки гибридные, размер XXL/11 (1 пара)</t>
  </si>
  <si>
    <t>Hybrid Leather Gloves  XXL/11  1pc</t>
  </si>
  <si>
    <t>4058546298142</t>
  </si>
  <si>
    <t>4932478123</t>
  </si>
  <si>
    <t>Кожаные перчатки, размер 8/M (1 пара)</t>
  </si>
  <si>
    <t>Leather Gloves  8/M</t>
  </si>
  <si>
    <t>4058546340568</t>
  </si>
  <si>
    <t>4932478124</t>
  </si>
  <si>
    <t>Кожаные перчатки, размер 9/L (1 пара)</t>
  </si>
  <si>
    <t>Leather Gloves  9/L</t>
  </si>
  <si>
    <t>4058546340575</t>
  </si>
  <si>
    <t>4932478125</t>
  </si>
  <si>
    <t>Кожаные перчатки, размер 10/XL (1 пара)</t>
  </si>
  <si>
    <t>Leather Gloves  10/XL</t>
  </si>
  <si>
    <t>4058546340582</t>
  </si>
  <si>
    <t>4932478126</t>
  </si>
  <si>
    <t>Кожаные перчатки, размер 11/XXL (1 пара)</t>
  </si>
  <si>
    <t>Leather Gloves  11/XXL</t>
  </si>
  <si>
    <t>4058546340599</t>
  </si>
  <si>
    <t>01_Экипировка</t>
  </si>
  <si>
    <t>03_M12</t>
  </si>
  <si>
    <t>4933464352</t>
  </si>
  <si>
    <t>Толстовка серая M12 HHGREY3-0 (S)</t>
  </si>
  <si>
    <t>M12HHGREY30(S) HEATED HOODIE XXX</t>
  </si>
  <si>
    <t>4058546222970</t>
  </si>
  <si>
    <t>4933464353</t>
  </si>
  <si>
    <t>Толстовка серая M12 HHGREY3-0 (M)</t>
  </si>
  <si>
    <t>M12HHGREY30(M) HEATED HOODIE XXX</t>
  </si>
  <si>
    <t>4058546222987</t>
  </si>
  <si>
    <t>4933464355</t>
  </si>
  <si>
    <t>Толстовка серая M12 HHGREY3-0 (XL)</t>
  </si>
  <si>
    <t>M12HHGREY30(XL) HEATED HOODIE XXX</t>
  </si>
  <si>
    <t>4058546223007</t>
  </si>
  <si>
    <t>4933464356</t>
  </si>
  <si>
    <t>Толстовка серая M12 HHGREY3-0 (2XL)</t>
  </si>
  <si>
    <t>M12HHGREY30(2XL) HEATED HOODIE XXX</t>
  </si>
  <si>
    <t>4058546223014</t>
  </si>
  <si>
    <t>4933464387</t>
  </si>
  <si>
    <t>Комбинезон WGT-RM</t>
  </si>
  <si>
    <t>WGTRM OVERALL XXX</t>
  </si>
  <si>
    <t>4058546223328</t>
  </si>
  <si>
    <t>4933464390</t>
  </si>
  <si>
    <t>Комбинезон WGT-R2XL</t>
  </si>
  <si>
    <t>WGTR2XL OVERALL XXX</t>
  </si>
  <si>
    <t>4058546223359</t>
  </si>
  <si>
    <t>4933478081</t>
  </si>
  <si>
    <t>Футболка с длинным рукавом с подогревом L4 HBLB-301S</t>
  </si>
  <si>
    <t>L4HBLB-301S HEATED BASE LAYER IN2</t>
  </si>
  <si>
    <t>4058546340148</t>
  </si>
  <si>
    <t>4933478082</t>
  </si>
  <si>
    <t>Футболка с длинным рукавом с подогревом L4 HBLB-301M</t>
  </si>
  <si>
    <t>L4HBLB-301M HEATED BASE LAYER IN2</t>
  </si>
  <si>
    <t>4058546340155</t>
  </si>
  <si>
    <t>4933478083</t>
  </si>
  <si>
    <t>Футболка с длинным рукавом с подогревом L4 HBLB-301L</t>
  </si>
  <si>
    <t>L4HBLB-301L HEATED BASE LAYER IN2</t>
  </si>
  <si>
    <t>4058546340162</t>
  </si>
  <si>
    <t>4933478084</t>
  </si>
  <si>
    <t>Футболка с длинным рукавом с подогревом L4 HBLB-301XL</t>
  </si>
  <si>
    <t>L4HBLB-301XL HEATED BASE LAYER IN2</t>
  </si>
  <si>
    <t>4058546340179</t>
  </si>
  <si>
    <t>4933478085</t>
  </si>
  <si>
    <t>Футболка с длинным рукавом с подогревом L4 HBLB-301XXL</t>
  </si>
  <si>
    <t>L4HBLB-301XXL HEATED BASE LAYER IN2</t>
  </si>
  <si>
    <t>4058546340186</t>
  </si>
  <si>
    <t>4933478212</t>
  </si>
  <si>
    <t>Толстовка чёрная WHB-S</t>
  </si>
  <si>
    <t>WHB-S WORK HOODIE BLACK XXX</t>
  </si>
  <si>
    <t>4058546343897</t>
  </si>
  <si>
    <t>PK</t>
  </si>
  <si>
    <t>4933478213</t>
  </si>
  <si>
    <t>Толстовка чёрная WHB-M</t>
  </si>
  <si>
    <t>WHB-M WORK HOODIE BLACK XXX</t>
  </si>
  <si>
    <t>4058546343903</t>
  </si>
  <si>
    <t>4933478214</t>
  </si>
  <si>
    <t>Толстовка чёрная WHB-L</t>
  </si>
  <si>
    <t>WHB-L WORK HOODIE BLACK XXX</t>
  </si>
  <si>
    <t>4058546343910</t>
  </si>
  <si>
    <t>4933478215</t>
  </si>
  <si>
    <t>Толстовка чёрная WHB-XL</t>
  </si>
  <si>
    <t>WHB-XL WORK HOODIE BLACK XXX</t>
  </si>
  <si>
    <t>4058546343927</t>
  </si>
  <si>
    <t>4933478216</t>
  </si>
  <si>
    <t>Толстовка чёрная WHB-XXL</t>
  </si>
  <si>
    <t>WHB-XXL WORK HOODIE BLACK XXX</t>
  </si>
  <si>
    <t>4058546343934</t>
  </si>
  <si>
    <t>05_Защита головы</t>
  </si>
  <si>
    <t>4933478766</t>
  </si>
  <si>
    <t>Гейтор-маска серый NGFM-G</t>
  </si>
  <si>
    <t>NGFM-G NECK GAITER + FACE MASK GREY XXX</t>
  </si>
  <si>
    <t>4058546360481</t>
  </si>
  <si>
    <t>4933478780</t>
  </si>
  <si>
    <t>Гейтор-маска красный NGFM-R</t>
  </si>
  <si>
    <t>NGFM-R NECK GAITER + FACE MASK RED XXX</t>
  </si>
  <si>
    <t>4058546360627</t>
  </si>
  <si>
    <t>01_Патроны</t>
  </si>
  <si>
    <t>Патроны</t>
  </si>
  <si>
    <t>4932304684</t>
  </si>
  <si>
    <t>Ключ патрона Тип D (1 шт)</t>
  </si>
  <si>
    <t>CHUCK KEY           Ch Key S14 P1M</t>
  </si>
  <si>
    <t>4002395300105</t>
  </si>
  <si>
    <t>4932319995</t>
  </si>
  <si>
    <t>Ключ патрона тип G S2 (1 шт)</t>
  </si>
  <si>
    <t>CHUCK KEY           Ch Key S2 P1M</t>
  </si>
  <si>
    <t>4002395303724</t>
  </si>
  <si>
    <t>4932221378</t>
  </si>
  <si>
    <t>Ключ патрона Тип A (1 шт)</t>
  </si>
  <si>
    <t>CHUCK KEY           Ch Key S2A P1M</t>
  </si>
  <si>
    <t>4002395302765</t>
  </si>
  <si>
    <t>48663350</t>
  </si>
  <si>
    <t>Ключ патрона тип H (1 шт)</t>
  </si>
  <si>
    <t>CHUCK KEY           Ch Key P1M</t>
  </si>
  <si>
    <t>045242157600</t>
  </si>
  <si>
    <t>4932310612</t>
  </si>
  <si>
    <t>Ключ патрона тип B S2AT (1 шт)</t>
  </si>
  <si>
    <t>CHUCK KEY           Ch Key S2AT P1M</t>
  </si>
  <si>
    <t>4002395309177</t>
  </si>
  <si>
    <t>4932221379</t>
  </si>
  <si>
    <t>Ключ патрона Тип C (1 шт)</t>
  </si>
  <si>
    <t>CHUCK KEY           Ch Key S3T P1M</t>
  </si>
  <si>
    <t>4002395306381</t>
  </si>
  <si>
    <t>48663240</t>
  </si>
  <si>
    <t>Ключ патрона Тип J (1 шт)</t>
  </si>
  <si>
    <t>045242157501</t>
  </si>
  <si>
    <t>48663280</t>
  </si>
  <si>
    <t>Ключ для патрона HDE13RQD (1 шт)</t>
  </si>
  <si>
    <t>045242157556</t>
  </si>
  <si>
    <t>4932604226</t>
  </si>
  <si>
    <t>Выталкиватель для конуса (1 шт)</t>
  </si>
  <si>
    <t>DRIFT KEY           Ejector Tool P1M</t>
  </si>
  <si>
    <t>4002395311248</t>
  </si>
  <si>
    <t>4932367166</t>
  </si>
  <si>
    <t>Переходник SDS+ (1 шт)</t>
  </si>
  <si>
    <t>ADAPTER             ChAdapSDS+1/2x20P1M</t>
  </si>
  <si>
    <t>4002395334438</t>
  </si>
  <si>
    <t>4932221380</t>
  </si>
  <si>
    <t>Ключ патрона Тип Е (1 шт)</t>
  </si>
  <si>
    <t>CHUCK KEY           Ch Key S4 P1M</t>
  </si>
  <si>
    <t>4002395306398</t>
  </si>
  <si>
    <t>4932267980</t>
  </si>
  <si>
    <t>Патрон ключевой 1,5-13 1/2"х20 (1 шт)</t>
  </si>
  <si>
    <t>THREE JAW CHUCK     Ch 1,5131/2x20 P1M</t>
  </si>
  <si>
    <t>4002395300488</t>
  </si>
  <si>
    <t>4932117042</t>
  </si>
  <si>
    <t>Переходник патрона (МТ3-В16) (1 шт)</t>
  </si>
  <si>
    <t>MORSE TAPER         Ch Adap MT3B16 P1M</t>
  </si>
  <si>
    <t>4002395305834</t>
  </si>
  <si>
    <t>4932430444</t>
  </si>
  <si>
    <t>Патрон для M12BDDX (CK-быстрозажимной) (1 шт)</t>
  </si>
  <si>
    <t>QUICK ACTION CHUCK  Ch KL 10mmF1pc</t>
  </si>
  <si>
    <t>4002395381050</t>
  </si>
  <si>
    <t>4932314867</t>
  </si>
  <si>
    <t>Патрон ключевой с хвостовиком 1/4" 0,5-6,5 (1 шт)</t>
  </si>
  <si>
    <t>THREE JAW CHUCK     Ch 0,56,5 Hex P1M</t>
  </si>
  <si>
    <t>4002395300112</t>
  </si>
  <si>
    <t>4932367438</t>
  </si>
  <si>
    <t>Переходник SDS+ 1/4" с резьбой под патрон (1 шт)</t>
  </si>
  <si>
    <t>ADAPTER SHANK       ChAdapSDS+1/2x20P1M</t>
  </si>
  <si>
    <t>4002395337668</t>
  </si>
  <si>
    <t>4932464479</t>
  </si>
  <si>
    <t>Съемный патрон для M12FPDX (1 шт)</t>
  </si>
  <si>
    <t>M12FPDXCK CHUCK 13XX M12FPDX</t>
  </si>
  <si>
    <t>4058546224240</t>
  </si>
  <si>
    <t>48660817</t>
  </si>
  <si>
    <t>Патрон ключевой 1-10 3/8"х24 для HDE6RQ (1 шт)</t>
  </si>
  <si>
    <t>CHUCK               Ch 110 3/8x24 P1M</t>
  </si>
  <si>
    <t>045242155705</t>
  </si>
  <si>
    <t>4932376533</t>
  </si>
  <si>
    <t>Патрон бесключевой 1,5-13 1/2"х20 (1 шт)</t>
  </si>
  <si>
    <t>QUICK ACTION CHUCK  ChKL1,513 1/2x20P1M</t>
  </si>
  <si>
    <t>4002395346349</t>
  </si>
  <si>
    <t>4932371018</t>
  </si>
  <si>
    <t>Патрон бесключевой быстрозажимной 1-10 3/8"x24 (1 шт)</t>
  </si>
  <si>
    <t>KEYLESS CHUCK       Ch KLF110 3/8x24P1M</t>
  </si>
  <si>
    <t>4002395339365</t>
  </si>
  <si>
    <t>4932376531</t>
  </si>
  <si>
    <t>4002395346332</t>
  </si>
  <si>
    <t>4932349457</t>
  </si>
  <si>
    <t>Патрон бесключевой 1-10 3/8"х24 (1 шт)</t>
  </si>
  <si>
    <t>KEYLESS CHUCK       Ch KL 110 3/8x24P1M</t>
  </si>
  <si>
    <t>4002395318155</t>
  </si>
  <si>
    <t>4932372443</t>
  </si>
  <si>
    <t>Патрон бесключевой быстрозажимной 1-10 1/2"х20 (1 шт)</t>
  </si>
  <si>
    <t>QUICK ACTION CHUCK  Ch KLF110 1/2x20P1M</t>
  </si>
  <si>
    <t>4002395345458</t>
  </si>
  <si>
    <t>4932364382</t>
  </si>
  <si>
    <t>Патрон бесключевой 1-10 1/2"х20 (1 шт)</t>
  </si>
  <si>
    <t>KEYLESS CHUCK       Ch KL 110 1/2x20P1M</t>
  </si>
  <si>
    <t>4002395337675</t>
  </si>
  <si>
    <t>4932399492</t>
  </si>
  <si>
    <t>Патрон бесключевой быстрозажимной 1,5-13 3/8"х24 Промышленный (1 шт)</t>
  </si>
  <si>
    <t>KEYLESS CHUCK       ChKLF1,5133/8x24P1M</t>
  </si>
  <si>
    <t>4002395361137</t>
  </si>
  <si>
    <t>4932364265</t>
  </si>
  <si>
    <t>KEYLESS CHUCK       ChKL1,513 1/2x20P1M</t>
  </si>
  <si>
    <t>4002395334056</t>
  </si>
  <si>
    <t>4932364267</t>
  </si>
  <si>
    <t>Патрон бесключевой 1,5-13 1/2"х20 Промышленный (1 шт)</t>
  </si>
  <si>
    <t>4002395334070</t>
  </si>
  <si>
    <t>4932371913</t>
  </si>
  <si>
    <t>Патрон бесключевой быстрозажимной 1,5-13 1/2"х20 Промышленный (1 шт)</t>
  </si>
  <si>
    <t>QUICK ACTION CHUCK  ChKLF1,5131/2x20P1M</t>
  </si>
  <si>
    <t>4002395345366</t>
  </si>
  <si>
    <t>4932399214</t>
  </si>
  <si>
    <t>Патрон бесключевой быстрозажимной FIXTEC "Raptor/PDD" (1 шт)</t>
  </si>
  <si>
    <t>Chuck               ChKLF1,513 Fxtc P1M</t>
  </si>
  <si>
    <t>4002395358236</t>
  </si>
  <si>
    <t>4932320014</t>
  </si>
  <si>
    <t>Патрон ключевой 3-16 М18х2,5 (1 шт)</t>
  </si>
  <si>
    <t>THREE JAW CHUCK     Ch 316 M18 P1M</t>
  </si>
  <si>
    <t>4002395310784</t>
  </si>
  <si>
    <t>48661520</t>
  </si>
  <si>
    <t>Патрон бесключевой 1-10 1/2"х20 для HDE10RQX (1 шт)</t>
  </si>
  <si>
    <t>CHUCK               Ch KL 110 1/2x20P1M</t>
  </si>
  <si>
    <t>045242156795</t>
  </si>
  <si>
    <t>48662125</t>
  </si>
  <si>
    <t>Хвостовик и патрон для MDE38 (1 шт)</t>
  </si>
  <si>
    <t>ADAPTER             Adapt    12x20 P1M</t>
  </si>
  <si>
    <t>045242157334</t>
  </si>
  <si>
    <t>4932127010</t>
  </si>
  <si>
    <t>Патрон ключевой 1-16 В16 (1 шт)</t>
  </si>
  <si>
    <t>THREE JAW CHUCK     Ch 116 B16 P1M</t>
  </si>
  <si>
    <t>4002395306169</t>
  </si>
  <si>
    <t>4932372781</t>
  </si>
  <si>
    <t>Шпиндель фрезы MDE42 (1 шт)</t>
  </si>
  <si>
    <t>ADAPTER SHANK       Adapt 1/2x20WLDNP1M</t>
  </si>
  <si>
    <t>4002395345694</t>
  </si>
  <si>
    <t>4932364266</t>
  </si>
  <si>
    <t>Патрон бесключевой 1/2"х20/1,0-13мм Промышленный (1 шт)</t>
  </si>
  <si>
    <t>KEYLESS CHUCK       Ch KL 113 1/2x20P1M</t>
  </si>
  <si>
    <t>4002395334063</t>
  </si>
  <si>
    <t>4932343310</t>
  </si>
  <si>
    <t>Шпиндель фрезы МТ3-Weldon19 (1 шт)</t>
  </si>
  <si>
    <t>ADAPTER             Ch AdapMT3WeldonP1M</t>
  </si>
  <si>
    <t>4002395318827</t>
  </si>
  <si>
    <t>4932371788</t>
  </si>
  <si>
    <t>Шпиндель МТ3 с подачей смазки (1 шт)</t>
  </si>
  <si>
    <t>OIL COOLANT ARBOR   Adapt MT3oilWLDNP1M</t>
  </si>
  <si>
    <t>4002395344642</t>
  </si>
  <si>
    <t>4932430466</t>
  </si>
  <si>
    <t>Принадлежности для коронок Shockwave (пружина,болт) (1 шт)</t>
  </si>
  <si>
    <t>SPRING              ShW H Saw Spring1pc</t>
  </si>
  <si>
    <t>4002395381272</t>
  </si>
  <si>
    <t>49568010</t>
  </si>
  <si>
    <t>Сверло направляющее 6х89 для коронок bi-metal для хвостовика 49567140/49566950 (1 шт)</t>
  </si>
  <si>
    <t>H/S PDrill 6x891pc</t>
  </si>
  <si>
    <t>045242200450</t>
  </si>
  <si>
    <t>4932464940</t>
  </si>
  <si>
    <t>Центрирующее сверло для коронок по мультиматериалам BIG HAWG (1 шт)</t>
  </si>
  <si>
    <t>MULTI MAT. BIG HAWG PILOT DRILL 1PC</t>
  </si>
  <si>
    <t>4058546228859</t>
  </si>
  <si>
    <t>49568000</t>
  </si>
  <si>
    <t>Сверло направляющее 6х100 для коронок bi-metal-длинное для хвостовика 49567140/49566950 (1 шт)</t>
  </si>
  <si>
    <t>Pilot Drill Long 1pc</t>
  </si>
  <si>
    <t>045242200351</t>
  </si>
  <si>
    <t>49567010</t>
  </si>
  <si>
    <t>Хвостовик для коронок bi-metal 14-30 Milw. 1/2"x20 хвостовик Hex 9,5 (1 шт)</t>
  </si>
  <si>
    <t>ADAPTER             HsawArbor1430mm1pc</t>
  </si>
  <si>
    <t>045242200177</t>
  </si>
  <si>
    <t>4932430477</t>
  </si>
  <si>
    <t>Принадлежности для коронок Shockwave (напр.сверло) (1 шт)</t>
  </si>
  <si>
    <t>PILOT DRILL          ShWHSaw P Drill1pc</t>
  </si>
  <si>
    <t>4002395381388</t>
  </si>
  <si>
    <t>4932472089</t>
  </si>
  <si>
    <t>Центрирующее сверло для коронок HCS длина 150мм. (1 шт)</t>
  </si>
  <si>
    <t>HCS H/Saw Pilot Drill 150mm1pc</t>
  </si>
  <si>
    <t>4058546324858</t>
  </si>
  <si>
    <t>49567250</t>
  </si>
  <si>
    <t>Хвостовик для коронок bi-metal 32-175 Milw. 5/8"x18 хвостовик Hex 9,5 (1 шт)</t>
  </si>
  <si>
    <t>ADAPTER             HSawArb32210/951pc</t>
  </si>
  <si>
    <t>045242225798</t>
  </si>
  <si>
    <t>49569100</t>
  </si>
  <si>
    <t>Хвостовик для коронок bi-metal 32-210 Milw. 5/8"x18 хвостовик Hex 11 (1 шт)</t>
  </si>
  <si>
    <t>ADAPTER             HSawArb32210/111pc</t>
  </si>
  <si>
    <t>045242200832</t>
  </si>
  <si>
    <t>49565090</t>
  </si>
  <si>
    <t>Коронка Bi-Metal многоштучная упаковка 19мм Milwaukee (III) (заказ кратно 25 шт)</t>
  </si>
  <si>
    <t>HSaw  4/619mm  Display (25)</t>
  </si>
  <si>
    <t>045242176199</t>
  </si>
  <si>
    <t>49565100</t>
  </si>
  <si>
    <t>Коронка Bi-Metal многоштучная упаковка 22мм Milwaukee (III) (заказ кратно 25 шт)</t>
  </si>
  <si>
    <t>HSaw  4/622mm  Display (25)</t>
  </si>
  <si>
    <t>045242156375</t>
  </si>
  <si>
    <t>4932464941</t>
  </si>
  <si>
    <t>Хвостовик с центрирующим сверлом для коронок по мультиматериалам BIG HAWG (1 шт)</t>
  </si>
  <si>
    <t>MULTI MAT.BIG HAWG ARBOR+PILOT DRILL1PC</t>
  </si>
  <si>
    <t>4058546228866</t>
  </si>
  <si>
    <t>49565110</t>
  </si>
  <si>
    <t>Коронка Bi-Metal многоштучная упаковка 25мм Milwaukee (III) (заказ кратно 25 шт)</t>
  </si>
  <si>
    <t>HSaw  4/625mm  Display (25)</t>
  </si>
  <si>
    <t>045242156382</t>
  </si>
  <si>
    <t>49565091</t>
  </si>
  <si>
    <t>Коронка Bi-Metal многоштучная упаковка 20мм Milwaukee (III) (заказ кратно 25 шт)</t>
  </si>
  <si>
    <t>HSaw  4/620mm  Display (25)</t>
  </si>
  <si>
    <t>045242528943</t>
  </si>
  <si>
    <t>49565120</t>
  </si>
  <si>
    <t>Коронка Bi-Metal многоштучная упаковка 29мм Milwaukee (III) (заказ кратно 25 шт)</t>
  </si>
  <si>
    <t>HSaw  4/629mm  Display (25)</t>
  </si>
  <si>
    <t>045242156399</t>
  </si>
  <si>
    <t>49565125</t>
  </si>
  <si>
    <t>Коронка Bi-Metal многоштучная упаковка 30мм Milwaukee (III) (заказ кратно 25 шт)</t>
  </si>
  <si>
    <t>HSaw  4/630mm  Display (25)</t>
  </si>
  <si>
    <t>045242243976</t>
  </si>
  <si>
    <t>4932430464</t>
  </si>
  <si>
    <t>Адаптер для УШМ алмазной коронки DP M14-малый (1 шт)</t>
  </si>
  <si>
    <t>ADAPTER             Adapter M14 1/2x20</t>
  </si>
  <si>
    <t>4002395381258</t>
  </si>
  <si>
    <t>4932430465</t>
  </si>
  <si>
    <t>Адаптер для УШМ алмазной коронки DP M14-большой (1 шт)</t>
  </si>
  <si>
    <t>ADAPTER              Adapter M14 5/8x18</t>
  </si>
  <si>
    <t>4002395381265</t>
  </si>
  <si>
    <t>48284008</t>
  </si>
  <si>
    <t>Удлинитель 300мм для коронок bi-metal с хвостовиком 9,5мм Нех (1 шт)</t>
  </si>
  <si>
    <t>EXTENSION           HSaw Ext 300/9,51pc</t>
  </si>
  <si>
    <t>045242225811</t>
  </si>
  <si>
    <t>49565130</t>
  </si>
  <si>
    <t>Коронка Bi-Metal многоштучная упаковка 32мм Milwaukee (III) (заказ кратно 25 шт)</t>
  </si>
  <si>
    <t>HSaw  4/632mm  Display (25)</t>
  </si>
  <si>
    <t>045242156412</t>
  </si>
  <si>
    <t>49565140</t>
  </si>
  <si>
    <t>Коронка Bi-Metal многоштучная упаковка 35мм Milwaukee (III) (заказ кратно 25 шт)</t>
  </si>
  <si>
    <t>HSaw  4/635mm  Display (25)</t>
  </si>
  <si>
    <t>045242156429</t>
  </si>
  <si>
    <t>49565150</t>
  </si>
  <si>
    <t>Коронка Bi-Metal многоштучная упаковка 38мм Milwaukee (III) (заказ кратно 25 шт)</t>
  </si>
  <si>
    <t>HSaw  4/638mm  Display (25)</t>
  </si>
  <si>
    <t>045242156436</t>
  </si>
  <si>
    <t>49560012</t>
  </si>
  <si>
    <t>Коронка Bi-Metal 16мм Milwaukee (III) (1 шт)</t>
  </si>
  <si>
    <t>HOLE SAW            HSaw  4/616mm 1pc</t>
  </si>
  <si>
    <t>045242192922</t>
  </si>
  <si>
    <t>49565152</t>
  </si>
  <si>
    <t>Коронка Bi-Metal многоштучная упаковка 41мм Milwaukee (III) (заказ кратно 25 шт)</t>
  </si>
  <si>
    <t>HSaw  4/641mm  Display (25)</t>
  </si>
  <si>
    <t>045242176229</t>
  </si>
  <si>
    <t>49560023</t>
  </si>
  <si>
    <t>Коронка Bi-Metal 19мм Milwaukee (III) (1 шт)</t>
  </si>
  <si>
    <t>HOLE SAW            HSaw  4/619mm 1pc</t>
  </si>
  <si>
    <t>045242192632</t>
  </si>
  <si>
    <t>49565155</t>
  </si>
  <si>
    <t>Коронка Bi-Metal многоштучная упаковка 44мм Milwaukee (III) (заказ кратно 25 шт)</t>
  </si>
  <si>
    <t>HSaw  4/644mm  Display (25)</t>
  </si>
  <si>
    <t>045242176267</t>
  </si>
  <si>
    <t>49560032</t>
  </si>
  <si>
    <t>Коронка Bi-Metal 22мм Milwaukee (III) (1 шт)</t>
  </si>
  <si>
    <t>HOLE SAW            HSaw  4/622mm 1pc</t>
  </si>
  <si>
    <t>045242192878</t>
  </si>
  <si>
    <t>49560002</t>
  </si>
  <si>
    <t>Коронка Bi-Metal 14мм Milwaukee (III) (1 шт)</t>
  </si>
  <si>
    <t>HOLE SAW             HSaw 4/6 14mm 1pc</t>
  </si>
  <si>
    <t>045242271061</t>
  </si>
  <si>
    <t>49560027</t>
  </si>
  <si>
    <t>Коронка Bi-Metal 21мм Milwaukee (III) (1 шт)</t>
  </si>
  <si>
    <t>HOLE SAW            HSaw  4/621mm 1pc</t>
  </si>
  <si>
    <t>045242192649</t>
  </si>
  <si>
    <t>49560037</t>
  </si>
  <si>
    <t>Коронка Bi-Metal 24мм Milwaukee (III) (1 шт)</t>
  </si>
  <si>
    <t>HOLE SAW            HSaw  4/624mm 1pc</t>
  </si>
  <si>
    <t>045242192885</t>
  </si>
  <si>
    <t>49560043</t>
  </si>
  <si>
    <t>Коронка Bi-Metal 25мм Milwaukee (III) (1 шт)</t>
  </si>
  <si>
    <t>HOLE SAW            HSaw  4/625mm 1pc</t>
  </si>
  <si>
    <t>045242192526</t>
  </si>
  <si>
    <t>49565160</t>
  </si>
  <si>
    <t>Коронка Bi-Metal многоштучная упаковка 51мм Milwaukee (III) (заказ кратно 25 шт)</t>
  </si>
  <si>
    <t>HSaw  4/651mm  Display (25)</t>
  </si>
  <si>
    <t>045242156443</t>
  </si>
  <si>
    <t>49560024</t>
  </si>
  <si>
    <t>Коронка Bi-Metal 20мм Milwaukee (III) (1 шт)</t>
  </si>
  <si>
    <t>HOLE SAW             HSaw  4/620mm 1pc</t>
  </si>
  <si>
    <t>045242271016</t>
  </si>
  <si>
    <t>49560047</t>
  </si>
  <si>
    <t>Коронка Bi-Metal 27мм Milwaukee (III) (1 шт)</t>
  </si>
  <si>
    <t>HOLE SAW            HSaw  4/627mm 1pc</t>
  </si>
  <si>
    <t>045242192892</t>
  </si>
  <si>
    <t>49560052</t>
  </si>
  <si>
    <t>Коронка Bi-Metal 29мм Milwaukee (III) (1 шт)</t>
  </si>
  <si>
    <t>HOLE SAW            HSaw  4/629mm 1pc</t>
  </si>
  <si>
    <t>045242192939</t>
  </si>
  <si>
    <t>49565165</t>
  </si>
  <si>
    <t>Коронка Bi-Metal многоштучная упаковка 54мм Milwaukee (III) (заказ кратно 25 шт)</t>
  </si>
  <si>
    <t>HSaw  4/654mm  Display (25)</t>
  </si>
  <si>
    <t>045242176366</t>
  </si>
  <si>
    <t>49560057</t>
  </si>
  <si>
    <t>Коронка Bi-Metal 30мм Milwaukee (III) (1 шт)</t>
  </si>
  <si>
    <t>HOLE SAW            HSaw  4/630mm 1pc</t>
  </si>
  <si>
    <t>045242192946</t>
  </si>
  <si>
    <t>49560062</t>
  </si>
  <si>
    <t>Коронка Bi-Metal 32мм Milwaukee (III) (1 шт)</t>
  </si>
  <si>
    <t>HOLE SAW            HSaw  4/632mm 1pc</t>
  </si>
  <si>
    <t>045242192977</t>
  </si>
  <si>
    <t>49565167</t>
  </si>
  <si>
    <t>Коронка Bi-Metal многоштучная упаковка 57мм Milwaukee (III) (заказ кратно 25 шт)</t>
  </si>
  <si>
    <t>HSaw  4/657mm  Display (25)</t>
  </si>
  <si>
    <t>045242176373</t>
  </si>
  <si>
    <t>49560067</t>
  </si>
  <si>
    <t>Коронка Bi-Metal 33мм Milwaukee (III) (1 шт)</t>
  </si>
  <si>
    <t>HOLE SAW            HSaw  4/633mm 1pc</t>
  </si>
  <si>
    <t>045242192984</t>
  </si>
  <si>
    <t>49565169</t>
  </si>
  <si>
    <t>Коронка Bi-Metal многоштучная упаковка 60мм Milwaukee (III) (заказ кратно 25 шт)</t>
  </si>
  <si>
    <t>HSaw  4/660mm  Display (25)</t>
  </si>
  <si>
    <t>045242528950</t>
  </si>
  <si>
    <t>49560072</t>
  </si>
  <si>
    <t>Коронка Bi-Metal 35мм Milwaukee (III) (1 шт)</t>
  </si>
  <si>
    <t>HOLE SAW            HSaw  4/635mm 1pc</t>
  </si>
  <si>
    <t>045242192991</t>
  </si>
  <si>
    <t>49560077</t>
  </si>
  <si>
    <t>Коронка Bi-Metal 37мм Milwaukee (III) (1 шт)</t>
  </si>
  <si>
    <t>HOLE SAW            HSaw  4/637mm 1pc</t>
  </si>
  <si>
    <t>045242193028</t>
  </si>
  <si>
    <t>49560082</t>
  </si>
  <si>
    <t>Коронка Bi-Metal 38мм Milwaukee (III) (1 шт)</t>
  </si>
  <si>
    <t>HOLE SAW            HSaw  4/638mm 1pc</t>
  </si>
  <si>
    <t>045242193035</t>
  </si>
  <si>
    <t>49560290</t>
  </si>
  <si>
    <t>Лезвия сменные для раздвижной коронки (балеринки) (4 шт)</t>
  </si>
  <si>
    <t>HOLE SAW           Hsaw repl. blades4pc</t>
  </si>
  <si>
    <t>045242346370</t>
  </si>
  <si>
    <t>49560087</t>
  </si>
  <si>
    <t>Коронка Bi-Metal 40мм Milwaukee (III) (1 шт)</t>
  </si>
  <si>
    <t>HOLE SAW            HSaw  4/640mm 1pc</t>
  </si>
  <si>
    <t>045242193042</t>
  </si>
  <si>
    <t>49565170</t>
  </si>
  <si>
    <t>Коронка Bi-Metal многоштучная упаковка 64мм Milwaukee (III) (заказ кратно 25 шт)</t>
  </si>
  <si>
    <t>HSaw  4/664mm  Display (25)</t>
  </si>
  <si>
    <t>045242156467</t>
  </si>
  <si>
    <t>49560092</t>
  </si>
  <si>
    <t>Коронка Bi-Metal 41мм Milwaukee (III) (1 шт)</t>
  </si>
  <si>
    <t>HOLE SAW            HSaw  4/641mm 1pc</t>
  </si>
  <si>
    <t>045242193073</t>
  </si>
  <si>
    <t>49560097</t>
  </si>
  <si>
    <t>Коронка Bi-Metal 43мм Milwaukee (III) (1 шт)</t>
  </si>
  <si>
    <t>HOLE SAW            HSaw  4/643mm 1pc</t>
  </si>
  <si>
    <t>045242193080</t>
  </si>
  <si>
    <t>49565175</t>
  </si>
  <si>
    <t>Коронка Bi-Metal многоштучная упаковка 67мм Milwaukee (III) (заказ кратно 16 шт)</t>
  </si>
  <si>
    <t>HSaw  4/667mm  Display (16)</t>
  </si>
  <si>
    <t>045242176380</t>
  </si>
  <si>
    <t>49565178</t>
  </si>
  <si>
    <t>Коронка Bi-Metal многоштучная упаковка 68мм Milwaukee (III) (заказ кратно 16 шт)</t>
  </si>
  <si>
    <t>HSaw  4/668mm  Display (16)</t>
  </si>
  <si>
    <t>045242528967</t>
  </si>
  <si>
    <t>49560102</t>
  </si>
  <si>
    <t>Коронка Bi-Metal 44мм Milwaukee (III) (1 шт)</t>
  </si>
  <si>
    <t>HOLE SAW            HSaw  4/644mm 1pc</t>
  </si>
  <si>
    <t>045242193097</t>
  </si>
  <si>
    <t>49560107</t>
  </si>
  <si>
    <t>Коронка Bi-Metal 46мм Milwaukee (III) (1 шт)</t>
  </si>
  <si>
    <t>HOLE SAW            HSaw  4/646mm 1pc</t>
  </si>
  <si>
    <t>045242193127</t>
  </si>
  <si>
    <t>49560112</t>
  </si>
  <si>
    <t>Коронка Bi-Metal 48мм Milwaukee (III) (1 шт)</t>
  </si>
  <si>
    <t>HOLE SAW            HSaw  4/648mm 1pc</t>
  </si>
  <si>
    <t>045242193134</t>
  </si>
  <si>
    <t>49560122</t>
  </si>
  <si>
    <t>Коронка Bi-Metal 52мм Milwaukee (III) (1 шт)</t>
  </si>
  <si>
    <t>HOLE SAW            HSaw  4/652mm 1pc</t>
  </si>
  <si>
    <t>045242193172</t>
  </si>
  <si>
    <t>49565180</t>
  </si>
  <si>
    <t>Коронка Bi-Metal многоштучная упаковка 76мм Milwaukee (III) (заказ кратно 16 шт)</t>
  </si>
  <si>
    <t>HSaw  4/676mm  Display (16)</t>
  </si>
  <si>
    <t>045242176397</t>
  </si>
  <si>
    <t>49560117</t>
  </si>
  <si>
    <t>Коронка Bi-Metal 51мм Milwaukee (III) (1 шт)</t>
  </si>
  <si>
    <t>HOLE SAW            HSaw  4/651mm 1pc</t>
  </si>
  <si>
    <t>045242193141</t>
  </si>
  <si>
    <t>49560127</t>
  </si>
  <si>
    <t>Коронка Bi-Metal 54мм Milwaukee (III) (1 шт)</t>
  </si>
  <si>
    <t>HOLE SAW            HSaw  4/654mm 1pc</t>
  </si>
  <si>
    <t>045242193189</t>
  </si>
  <si>
    <t>49560132</t>
  </si>
  <si>
    <t>Коронка Bi-Metal 57мм Milwaukee (III) (1 шт)</t>
  </si>
  <si>
    <t>HOLE SAW            HSaw  4/657mm 1pc</t>
  </si>
  <si>
    <t>045242193196</t>
  </si>
  <si>
    <t>49560113</t>
  </si>
  <si>
    <t>Коронка Bi-Metal 50мм Milwaukee (III) (1 шт)</t>
  </si>
  <si>
    <t>HOLE SAW             HSaw  4/650mm 1pc</t>
  </si>
  <si>
    <t>045242271023</t>
  </si>
  <si>
    <t>49569810</t>
  </si>
  <si>
    <t>Коронка Shockwave 22мм (1 шт)</t>
  </si>
  <si>
    <t>HOLE SAW              ShW H Saw 22mm1pc</t>
  </si>
  <si>
    <t>045242321100</t>
  </si>
  <si>
    <t>49560142</t>
  </si>
  <si>
    <t>Коронка Bi-Metal 60мм Milwaukee (III) (1 шт)</t>
  </si>
  <si>
    <t>HOLE SAW            HSaw  4/660mm 1pc</t>
  </si>
  <si>
    <t>045242193233</t>
  </si>
  <si>
    <t>49560702</t>
  </si>
  <si>
    <t>Биметаллическая коронка HOLEDOZER CARBIDE 19мм (1 шт)</t>
  </si>
  <si>
    <t>H/Saw TCT  19mm1pc</t>
  </si>
  <si>
    <t>045242503971</t>
  </si>
  <si>
    <t>49569815</t>
  </si>
  <si>
    <t>Коронка Shockwave 25мм (1 шт)</t>
  </si>
  <si>
    <t>HOLE SAW              ShW H Saw 25mm1pc</t>
  </si>
  <si>
    <t>045242321117</t>
  </si>
  <si>
    <t>49569805</t>
  </si>
  <si>
    <t>Коронка Shockwave 19мм (1 шт)</t>
  </si>
  <si>
    <t>HOLE SAW              ShW H Saw 19mm1pc</t>
  </si>
  <si>
    <t>045242321094</t>
  </si>
  <si>
    <t>49569820</t>
  </si>
  <si>
    <t>Коронка Shockwave 29мм (1 шт)</t>
  </si>
  <si>
    <t>HOLE SAW              ShW H Saw 29mm1pc</t>
  </si>
  <si>
    <t>045242321124</t>
  </si>
  <si>
    <t>49560014</t>
  </si>
  <si>
    <t>Коронка Bi-Metal 17мм Milwaukee (III) (1 шт)</t>
  </si>
  <si>
    <t>HOLE SAW            HSaw Bi Metal    1pc</t>
  </si>
  <si>
    <t>045242193639</t>
  </si>
  <si>
    <t>49560147</t>
  </si>
  <si>
    <t>Коронка Bi-Metal 64мм Milwaukee (III) (1 шт)</t>
  </si>
  <si>
    <t>HOLE SAW            HSaw  4/664mm 1pc</t>
  </si>
  <si>
    <t>045242193240</t>
  </si>
  <si>
    <t>49560153</t>
  </si>
  <si>
    <t>Коронка Bi-Metal 65мм Milwaukee (III) (1 шт)</t>
  </si>
  <si>
    <t>HOLE SAW            HSaw  4/665mm 1pc</t>
  </si>
  <si>
    <t>045242193271</t>
  </si>
  <si>
    <t>49565190</t>
  </si>
  <si>
    <t>Коронка Bi-Metal многоштучная упаковка 89мм Milwaukee (III) (заказ кратно 9 шт)</t>
  </si>
  <si>
    <t>HSaw  4/689mm  Display (9)</t>
  </si>
  <si>
    <t>045242176403</t>
  </si>
  <si>
    <t>49560158</t>
  </si>
  <si>
    <t>Коронка Bi-Metal 67мм Milwaukee (III) (1 шт)</t>
  </si>
  <si>
    <t>HOLE SAW            HSaw  4/667mm 1pc</t>
  </si>
  <si>
    <t>045242193288</t>
  </si>
  <si>
    <t>49569825</t>
  </si>
  <si>
    <t>Коронка Shockwave 32мм (1 шт)</t>
  </si>
  <si>
    <t>HOLE SAW              ShW H Saw 32mm1pc</t>
  </si>
  <si>
    <t>045242321131</t>
  </si>
  <si>
    <t>49560159</t>
  </si>
  <si>
    <t>Коронка Bi-Metal 68мм Milwaukee (III) (1 шт)</t>
  </si>
  <si>
    <t>HOLE SAW             HSaw  4/668mm 1pc</t>
  </si>
  <si>
    <t>045242271030</t>
  </si>
  <si>
    <t>49565195</t>
  </si>
  <si>
    <t>Коронка Bi-Metal многоштучная упаковка 92мм Milwaukee (III) (заказ кратно 9 шт)</t>
  </si>
  <si>
    <t>HSaw  4/692mm  Display (9)</t>
  </si>
  <si>
    <t>045242176410</t>
  </si>
  <si>
    <t>49569830</t>
  </si>
  <si>
    <t>Коронка Shockwave 35мм (1 шт)</t>
  </si>
  <si>
    <t>HOLE SAW              ShW H Saw 35mm1pc</t>
  </si>
  <si>
    <t>045242321148</t>
  </si>
  <si>
    <t>49560163</t>
  </si>
  <si>
    <t>Коронка Bi-Metal 70мм Milwaukee (III) (1 шт)</t>
  </si>
  <si>
    <t>HOLE SAW            HSaw  4/670mm 1pc</t>
  </si>
  <si>
    <t>045242193295</t>
  </si>
  <si>
    <t>49560713</t>
  </si>
  <si>
    <t>Биметаллическая коронка HOLEDOZER CARBIDE 38мм (1 шт)</t>
  </si>
  <si>
    <t>H/Saw TCT  38mm1pc</t>
  </si>
  <si>
    <t>045242504053</t>
  </si>
  <si>
    <t>49569835</t>
  </si>
  <si>
    <t>Коронка Shockwave 38мм (1 шт)</t>
  </si>
  <si>
    <t>HOLE SAW              ShW H Saw 38mm1pc</t>
  </si>
  <si>
    <t>045242321155</t>
  </si>
  <si>
    <t>49560167</t>
  </si>
  <si>
    <t>Коронка Bi-Metal 73мм Milwaukee (III) (1 шт)</t>
  </si>
  <si>
    <t>HOLE SAW            HSaw  4/673mm 1pc</t>
  </si>
  <si>
    <t>045242193325</t>
  </si>
  <si>
    <t>49560704</t>
  </si>
  <si>
    <t>Биметаллическая коронка HOLEDOZER CARBIDE 22мм (1 шт)</t>
  </si>
  <si>
    <t>H/Saw TCT  22mm1pc</t>
  </si>
  <si>
    <t>045242503995</t>
  </si>
  <si>
    <t>49560173</t>
  </si>
  <si>
    <t>Коронка Bi-Metal 76мм Milwaukee (III) (1 шт)</t>
  </si>
  <si>
    <t>HOLE SAW            HSaw  4/676mm 1pc</t>
  </si>
  <si>
    <t>045242193332</t>
  </si>
  <si>
    <t>49560177</t>
  </si>
  <si>
    <t>Коронка Bi-Metal 79мм Milwaukee (III) (1 шт)</t>
  </si>
  <si>
    <t>HOLE SAW            HSaw  4/679mm 1pc</t>
  </si>
  <si>
    <t>045242193349</t>
  </si>
  <si>
    <t>49565200</t>
  </si>
  <si>
    <t>Коронка Bi-Metal многоштучная упаковка 102мм Milwaukee (III) (заказ кратно 9 шт)</t>
  </si>
  <si>
    <t>HSaw  4/6102mm  Display (9)</t>
  </si>
  <si>
    <t>045242176427</t>
  </si>
  <si>
    <t>49565205</t>
  </si>
  <si>
    <t>Коронка Bi-Metal многоштучная упаковка 105мм Milwaukee (III) (заказ кратно 9 шт)</t>
  </si>
  <si>
    <t>HSaw  4/6105mm  Display (9)</t>
  </si>
  <si>
    <t>045242176434</t>
  </si>
  <si>
    <t>49560183</t>
  </si>
  <si>
    <t>Коронка Bi-Metal 83мм Milwaukee (III) (1 шт)</t>
  </si>
  <si>
    <t>HOLE SAW            HSaw  4/683mm 1pc</t>
  </si>
  <si>
    <t>045242193370</t>
  </si>
  <si>
    <t>4932471694</t>
  </si>
  <si>
    <t>Хвостовик для коронок bi-metal 14-30 Milw. 1/2"x20 FIXTEC хвостовик SDS+ (1 шт)</t>
  </si>
  <si>
    <t>H/Saw SDS Arbor 1/2 X20 1pc</t>
  </si>
  <si>
    <t>4058546295936</t>
  </si>
  <si>
    <t>49560187</t>
  </si>
  <si>
    <t>Коронка Bi-Metal 86мм Milwaukee (III) (1 шт)</t>
  </si>
  <si>
    <t>HOLE SAW            HSaw  4/686mm 1pc</t>
  </si>
  <si>
    <t>045242193387</t>
  </si>
  <si>
    <t>49560707</t>
  </si>
  <si>
    <t>Биметаллическая коронка HOLEDOZER CARBIDE 25мм (1 шт)</t>
  </si>
  <si>
    <t>H/Saw TCT  25mm1pc</t>
  </si>
  <si>
    <t>045242504008</t>
  </si>
  <si>
    <t>49560193</t>
  </si>
  <si>
    <t>Коронка Bi-Metal 89мм Milwaukee (III) (1 шт)</t>
  </si>
  <si>
    <t>HOLE SAW            HSaw  4/689mm 1pc</t>
  </si>
  <si>
    <t>045242193394</t>
  </si>
  <si>
    <t>49560197</t>
  </si>
  <si>
    <t>Коронка Bi-Metal 92мм Milwaukee (III) (1 шт)</t>
  </si>
  <si>
    <t>HOLE SAW            HSaw  4/692mm 1pc</t>
  </si>
  <si>
    <t>045242193431</t>
  </si>
  <si>
    <t>49560203</t>
  </si>
  <si>
    <t>Коронка Bi-Metal 95мм Milwaukee (III) (1 шт)</t>
  </si>
  <si>
    <t>HOLE SAW            HSaw  4/695mm 1pc</t>
  </si>
  <si>
    <t>045242193448</t>
  </si>
  <si>
    <t>49560137</t>
  </si>
  <si>
    <t>Коронка Bi-Metal 59мм Milwaukee (III) (1 шт)</t>
  </si>
  <si>
    <t>HOLE SAW            HSaw  4/659mm 1pc</t>
  </si>
  <si>
    <t>045242193226</t>
  </si>
  <si>
    <t>49560708</t>
  </si>
  <si>
    <t>Биметаллическая коронка HOLEDOZER CARBIDE 39мм (1 шт)</t>
  </si>
  <si>
    <t>H/Saw TCT  29mm1pc</t>
  </si>
  <si>
    <t>045242504015</t>
  </si>
  <si>
    <t>49560207</t>
  </si>
  <si>
    <t>Коронка Bi-Metal 98мм Milwaukee (III) (1 шт)</t>
  </si>
  <si>
    <t>HOLE SAW            HSaw  4/698mm 1pc</t>
  </si>
  <si>
    <t>045242193479</t>
  </si>
  <si>
    <t>49560213</t>
  </si>
  <si>
    <t>Коронка Bi-Metal 102мм Milwaukee (III) (1 шт)</t>
  </si>
  <si>
    <t>HOLE SAW            HSaw  4/6102mm 1pc</t>
  </si>
  <si>
    <t>045242193486</t>
  </si>
  <si>
    <t>4932472088</t>
  </si>
  <si>
    <t>Хвостовик для коронок HCS 32-210 Milw. 5/8"x18 хвостовик Hex 11 (1 шт)</t>
  </si>
  <si>
    <t>HCS H/Saw Arbor 11mmx5/8x181pc</t>
  </si>
  <si>
    <t>4058546324841</t>
  </si>
  <si>
    <t>49560129</t>
  </si>
  <si>
    <t>Коронка Bi-Metal 56мм Milwaukee (III) (1 шт)</t>
  </si>
  <si>
    <t>Holesaw BiM 4/6  56mm   1PC</t>
  </si>
  <si>
    <t>045242504664</t>
  </si>
  <si>
    <t>49560217</t>
  </si>
  <si>
    <t>Коронка Bi-Metal 105мм Milwaukee (III) (1 шт)</t>
  </si>
  <si>
    <t>HOLE SAW            HSaw  4/6105mm 1pc</t>
  </si>
  <si>
    <t>045242193493</t>
  </si>
  <si>
    <t>4932471695</t>
  </si>
  <si>
    <t>Хвостовик для коронок bi-metal 32-175 Milw. 5/8"x18 хвостовик SDS+ (1 шт)</t>
  </si>
  <si>
    <t>H/Saw SDS+ Arbor 5/8 X181pc</t>
  </si>
  <si>
    <t>4058546295943</t>
  </si>
  <si>
    <t>49560223</t>
  </si>
  <si>
    <t>Коронка Bi-Metal 108мм Milwaukee (III) (1 шт)</t>
  </si>
  <si>
    <t>HOLE SAW HSAW 4/6108MM 1PC</t>
  </si>
  <si>
    <t>045242193523</t>
  </si>
  <si>
    <t>49560710</t>
  </si>
  <si>
    <t>Биметаллическая коронка HOLEDOZER CARBIDE 32мм (1 шт)</t>
  </si>
  <si>
    <t>H/Saw TCT  32mm1pc</t>
  </si>
  <si>
    <t>045242504022</t>
  </si>
  <si>
    <t>4932464923</t>
  </si>
  <si>
    <t>Коронка по мультиматериалам Big Hawg 35мм (1 шт)</t>
  </si>
  <si>
    <t>MULTI MAT. BIG HAWG  35MM 1PC</t>
  </si>
  <si>
    <t>4058546228682</t>
  </si>
  <si>
    <t>4932464924</t>
  </si>
  <si>
    <t>Коронка по мультиматериалам Big Hawg 44мм (1 шт)</t>
  </si>
  <si>
    <t>MULTI MAT. BIG HAWG 44MM 1PC</t>
  </si>
  <si>
    <t>4058546228699</t>
  </si>
  <si>
    <t>4932464926</t>
  </si>
  <si>
    <t>Коронка по мультиматериалам Big Hawg 54мм (1 шт)</t>
  </si>
  <si>
    <t>MULTI MAT. BIG HAWG 54MM 1PC</t>
  </si>
  <si>
    <t>4058546228712</t>
  </si>
  <si>
    <t>4932464927</t>
  </si>
  <si>
    <t>Коронка по мультиматериалам Big Hawg 57мм (1 шт)</t>
  </si>
  <si>
    <t>MULTI MAT. BIG HAWG 57MM 1PC</t>
  </si>
  <si>
    <t>4058546228729</t>
  </si>
  <si>
    <t>49560227</t>
  </si>
  <si>
    <t>Коронка Bi-Metal 111мм Milwaukee (III) (1 шт)</t>
  </si>
  <si>
    <t>HOLE SAW            HSaw  4/6111mm 1pc</t>
  </si>
  <si>
    <t>045242193530</t>
  </si>
  <si>
    <t>4932464921</t>
  </si>
  <si>
    <t>Коронка по мультиматериалам Big Hawg 25мм (1 шт)</t>
  </si>
  <si>
    <t>MULTI MAT. BIG HAWG 25MM 1PC</t>
  </si>
  <si>
    <t>4058546228668</t>
  </si>
  <si>
    <t>4932464925</t>
  </si>
  <si>
    <t>Коронка по мультиматериалам Big Hawg 51мм (1 шт)</t>
  </si>
  <si>
    <t>MULTI MAT. BIG HAWG 51MM 1PC</t>
  </si>
  <si>
    <t>4058546228705</t>
  </si>
  <si>
    <t>49560233</t>
  </si>
  <si>
    <t>Коронка Bi-Metal 114мм Milwaukee (III) (1 шт)</t>
  </si>
  <si>
    <t>HOLE SAW            HSaw  4/6114mm 1pc</t>
  </si>
  <si>
    <t>045242193547</t>
  </si>
  <si>
    <t>4932464922</t>
  </si>
  <si>
    <t>Коронка по мультиматериалам Big Hawg 30мм (1 шт)</t>
  </si>
  <si>
    <t>MULTI MAT. BIG HAWG  30MM 1PC</t>
  </si>
  <si>
    <t>4058546228675</t>
  </si>
  <si>
    <t>4932464928</t>
  </si>
  <si>
    <t>Коронка по мультиматериалам Big Hawg 65мм (1 шт)</t>
  </si>
  <si>
    <t>MULTI MAT. BIG HAWG 65MM 1PC</t>
  </si>
  <si>
    <t>4058546228736</t>
  </si>
  <si>
    <t>49560237</t>
  </si>
  <si>
    <t>Коронка Bi-Metal 121мм Milwaukee (III) (1 шт)</t>
  </si>
  <si>
    <t>HOLE SAW            HSaw  4/6121mm 1pc</t>
  </si>
  <si>
    <t>045242193578</t>
  </si>
  <si>
    <t>49560717</t>
  </si>
  <si>
    <t>Биметаллическая коронка HOLEDOZER CARBIDE 44мм (1 шт)</t>
  </si>
  <si>
    <t>H/Saw TCT  44mm1pc</t>
  </si>
  <si>
    <t>045242504107</t>
  </si>
  <si>
    <t>4932464929</t>
  </si>
  <si>
    <t>Коронка по мультиматериалам Big Hawg 68мм (1 шт)</t>
  </si>
  <si>
    <t>MULTI MAT. BIG HAWG 68MM 1PC</t>
  </si>
  <si>
    <t>4058546228743</t>
  </si>
  <si>
    <t>4932464930</t>
  </si>
  <si>
    <t>Коронка по мультиматериалам Big Hawg 70мм (1 шт)</t>
  </si>
  <si>
    <t>MULTI MAT. BIG HAWG 70MM 1PC</t>
  </si>
  <si>
    <t>4058546228750</t>
  </si>
  <si>
    <t>49560719</t>
  </si>
  <si>
    <t>Биметаллическая коронка HOLEDOZER CARBIDE 48мм (1 шт)</t>
  </si>
  <si>
    <t>H/Saw TCT  48mm1pc</t>
  </si>
  <si>
    <t>045242504114</t>
  </si>
  <si>
    <t>49560243</t>
  </si>
  <si>
    <t>Коронка Bi-Metal 127мм Milwaukee (III) (1 шт)</t>
  </si>
  <si>
    <t>HOLE SAW            HSaw  4/6127mm 1pc</t>
  </si>
  <si>
    <t>045242193585</t>
  </si>
  <si>
    <t>49560720</t>
  </si>
  <si>
    <t>Биметаллическая коронка HOLEDOZER CARBIDE 51мм (1 шт)</t>
  </si>
  <si>
    <t>H/Saw TCT  51mm1pc</t>
  </si>
  <si>
    <t>045242504145</t>
  </si>
  <si>
    <t>4932464931</t>
  </si>
  <si>
    <t>Коронка по мультиматериалам Big Hawg 76мм (1 шт)</t>
  </si>
  <si>
    <t>MULTI MAT. BIG HAWG  76MM 1PC</t>
  </si>
  <si>
    <t>4058546228767</t>
  </si>
  <si>
    <t>49560722</t>
  </si>
  <si>
    <t>Биметаллическая коронка HOLEDOZER CARBIDE 54мм (1 шт)</t>
  </si>
  <si>
    <t>H/Saw TCT  54mm1pc</t>
  </si>
  <si>
    <t>045242504152</t>
  </si>
  <si>
    <t>49560260</t>
  </si>
  <si>
    <t>Коронка для сверления мягких материалов 51-178мм (балеринка) (1 шт)</t>
  </si>
  <si>
    <t>HOLE SAW           Hsaw Adj 51178mm1pc</t>
  </si>
  <si>
    <t>045242350261</t>
  </si>
  <si>
    <t>49560724</t>
  </si>
  <si>
    <t>Биметаллическая коронка HOLEDOZER CARBIDE 57мм (1 шт)</t>
  </si>
  <si>
    <t>H/Saw TCT  57mm1pc</t>
  </si>
  <si>
    <t>045242504169</t>
  </si>
  <si>
    <t>49560726</t>
  </si>
  <si>
    <t>Биметаллическая коронка HOLEDOZER CARBIDE 60мм (1 шт)</t>
  </si>
  <si>
    <t>H/Saw TCT  60mm1pc</t>
  </si>
  <si>
    <t>045242504176</t>
  </si>
  <si>
    <t>49560727</t>
  </si>
  <si>
    <t>Биметаллическая коронка HOLEDOZER CARBIDE 64мм (1 шт)</t>
  </si>
  <si>
    <t>H/Saw TCT  64mm1pc</t>
  </si>
  <si>
    <t>045242504183</t>
  </si>
  <si>
    <t>49560253</t>
  </si>
  <si>
    <t>Коронка Bi-Metal 152мм Milwaukee (III) (1 шт)</t>
  </si>
  <si>
    <t>HOLE SAW            HSaw  4/6152mm 1pc</t>
  </si>
  <si>
    <t>045242193622</t>
  </si>
  <si>
    <t>49560244</t>
  </si>
  <si>
    <t>Коронка Bi-Metal 133мм Milwaukee (III) (1 шт)</t>
  </si>
  <si>
    <t>HOLE SAW            HSaw  4/6133mm 1pc</t>
  </si>
  <si>
    <t>045242271078</t>
  </si>
  <si>
    <t>49560247</t>
  </si>
  <si>
    <t>Коронка Bi-Metal 140мм Milwaukee (III) (1 шт)</t>
  </si>
  <si>
    <t>HOLE SAW            HSaw  4/6140mm 1pc</t>
  </si>
  <si>
    <t>045242193592</t>
  </si>
  <si>
    <t>49560729</t>
  </si>
  <si>
    <t>Биметаллическая коронка HOLEDOZER CARBIDE 67мм (1 шт)</t>
  </si>
  <si>
    <t>H/Saw TCT  67mm1pc</t>
  </si>
  <si>
    <t>045242504190</t>
  </si>
  <si>
    <t>4932430327</t>
  </si>
  <si>
    <t>Кейс для коронок Bi-Metal BMC (1 шт)</t>
  </si>
  <si>
    <t>CARRYING CASE        Holesaw BMC1pc</t>
  </si>
  <si>
    <t>4002395379880</t>
  </si>
  <si>
    <t>49560731</t>
  </si>
  <si>
    <t>Биметаллическая коронка HOLEDOZER CARBIDE 70мм (1 шт)</t>
  </si>
  <si>
    <t>H/Saw TCT  70mm1pc</t>
  </si>
  <si>
    <t>045242504206</t>
  </si>
  <si>
    <t>4932464932</t>
  </si>
  <si>
    <t>Коронка по мультиматериалам Big Hawg 82мм (1 шт)</t>
  </si>
  <si>
    <t>MULTI MAT. BIG HAWG 82MM 1PC</t>
  </si>
  <si>
    <t>4058546228774</t>
  </si>
  <si>
    <t>49560734</t>
  </si>
  <si>
    <t>Биметаллическая коронка HOLEDOZER CARBIDE 76мм (1 шт)</t>
  </si>
  <si>
    <t>H/Saw TCT  76mm1pc</t>
  </si>
  <si>
    <t>045242504220</t>
  </si>
  <si>
    <t>49560712</t>
  </si>
  <si>
    <t>Биметаллическая коронка HOLEDOZER CARBIDE 35мм (1 шт)</t>
  </si>
  <si>
    <t>H/Saw TCT  35mm1pc</t>
  </si>
  <si>
    <t>045242504039</t>
  </si>
  <si>
    <t>49560738</t>
  </si>
  <si>
    <t>Биметаллическая коронка HOLEDOZER CARBIDE 89мм (1 шт)</t>
  </si>
  <si>
    <t>H/Saw TCT  89mm1pc</t>
  </si>
  <si>
    <t>045242504244</t>
  </si>
  <si>
    <t>49560739</t>
  </si>
  <si>
    <t>Биметаллическая коронка HOLEDOZER CARBIDE 92мм (1 шт)</t>
  </si>
  <si>
    <t>H/Saw TCT  92mm1pc</t>
  </si>
  <si>
    <t>045242504251</t>
  </si>
  <si>
    <t>49224800</t>
  </si>
  <si>
    <t>Набор коронок Shockwave 22/29/35 мм (1 шт)</t>
  </si>
  <si>
    <t>HOLE SAW               ShW H Saw Set3pc</t>
  </si>
  <si>
    <t>045242321162</t>
  </si>
  <si>
    <t>49560742</t>
  </si>
  <si>
    <t>Биметаллическая коронка HOLEDOZER CARBIDE 102мм (1 шт)</t>
  </si>
  <si>
    <t>H/Saw TCT  102mm1pc</t>
  </si>
  <si>
    <t>045242504275</t>
  </si>
  <si>
    <t>4932464933</t>
  </si>
  <si>
    <t>Коронка по мультиматериалам Big Hawg 92мм (1 шт)</t>
  </si>
  <si>
    <t>MULTI MAT. BIG HAWG  92MM 1PC</t>
  </si>
  <si>
    <t>4058546228781</t>
  </si>
  <si>
    <t>49560744</t>
  </si>
  <si>
    <t>Биметаллическая коронка HOLEDOZER CARBIDE 108мм (1 шт)</t>
  </si>
  <si>
    <t>H/Saw TCT  108mm1pc</t>
  </si>
  <si>
    <t>045242504282</t>
  </si>
  <si>
    <t>4932464934</t>
  </si>
  <si>
    <t>Коронка по мультиматериалам Big Hawg 102мм (1 шт)</t>
  </si>
  <si>
    <t>MULTI MAT. BIG HAWG 102MM 1PC</t>
  </si>
  <si>
    <t>4058546228798</t>
  </si>
  <si>
    <t>49560746</t>
  </si>
  <si>
    <t>Биметаллическая коронка HOLEDOZER CARBIDE 114мм (1 шт)</t>
  </si>
  <si>
    <t>H/Saw TCT  114mm1pc</t>
  </si>
  <si>
    <t>045242504299</t>
  </si>
  <si>
    <t>4932464935</t>
  </si>
  <si>
    <t>Коронка по мультиматериалам Big Hawg 108мм (1 шт)</t>
  </si>
  <si>
    <t>MULTI MAT. BIG HAWG 108MM 1PC</t>
  </si>
  <si>
    <t>4058546228804</t>
  </si>
  <si>
    <t>4932399885</t>
  </si>
  <si>
    <t>Коронка Bi-metal 160мм Milwaukee (III) (1 шт)</t>
  </si>
  <si>
    <t>HOLE SAW            HSaw 160 P1M</t>
  </si>
  <si>
    <t>4002395365395</t>
  </si>
  <si>
    <t>4932464936</t>
  </si>
  <si>
    <t>Коронка по мультиматериалам Big Hawg 117мм (1 шт)</t>
  </si>
  <si>
    <t>MULTI MAT. BIG HAWG 117MM 1PC</t>
  </si>
  <si>
    <t>4058546228811</t>
  </si>
  <si>
    <t>4932399886</t>
  </si>
  <si>
    <t>Коронка Bi-metal 168мм Milwaukee (III) (1 шт)</t>
  </si>
  <si>
    <t>HOLE SAW            HSaw 168 P1M</t>
  </si>
  <si>
    <t>4002395365401</t>
  </si>
  <si>
    <t>49560748</t>
  </si>
  <si>
    <t>Биметаллическая коронка HOLEDOZER CARBIDE 127мм (1 шт)</t>
  </si>
  <si>
    <t>H/Saw TCT  127mm1pc</t>
  </si>
  <si>
    <t>045242504305</t>
  </si>
  <si>
    <t>4932399887</t>
  </si>
  <si>
    <t>Коронка Bi-Metal 177мм Milwaukee (III) (1 шт)</t>
  </si>
  <si>
    <t>HOLE SAW            HSaw 177 P1M</t>
  </si>
  <si>
    <t>4002395365418</t>
  </si>
  <si>
    <t>4932464937</t>
  </si>
  <si>
    <t>Коронка по мультиматериалам Big Hawg 133мм (1 шт)</t>
  </si>
  <si>
    <t>MULTI MAT. BIG HAWG 133MM 1PC</t>
  </si>
  <si>
    <t>4058546228828</t>
  </si>
  <si>
    <t>4932472076</t>
  </si>
  <si>
    <t>Коронка HCS по дерву и пластику 121мм (1 шт)</t>
  </si>
  <si>
    <t>H/Saw HCS  121mm1pc</t>
  </si>
  <si>
    <t>4058546324728</t>
  </si>
  <si>
    <t>4932464938</t>
  </si>
  <si>
    <t>Коронка по мультиматериалам Big Hawg 159мм (1 шт)</t>
  </si>
  <si>
    <t>MULTI MAT. BIG HAWG 159MM 1PC</t>
  </si>
  <si>
    <t>4058546228835</t>
  </si>
  <si>
    <t>49224083</t>
  </si>
  <si>
    <t>Набор коронок Bi-Metal (7 шт)</t>
  </si>
  <si>
    <t>HOLE SAW             HSaw 4/6 SET  7PCS</t>
  </si>
  <si>
    <t>045242310760</t>
  </si>
  <si>
    <t>4932472077</t>
  </si>
  <si>
    <t>Коронка HCS по дерву и пластику 127мм (1 шт)</t>
  </si>
  <si>
    <t>H/Saw HCS  127mm1pc</t>
  </si>
  <si>
    <t>4058546324735</t>
  </si>
  <si>
    <t>4932399888</t>
  </si>
  <si>
    <t>Коронка Bi-metal 200мм Milwaukee (III) (1 шт)</t>
  </si>
  <si>
    <t>HOLE SAW            HSaw 200 P1M</t>
  </si>
  <si>
    <t>4002395365425</t>
  </si>
  <si>
    <t>49560749</t>
  </si>
  <si>
    <t>Биметаллическая коронка HOLEDOZER CARBIDE 152мм (1 шт)</t>
  </si>
  <si>
    <t>H/Saw TCT  152mm1pc</t>
  </si>
  <si>
    <t>045242504312</t>
  </si>
  <si>
    <t>4932399889</t>
  </si>
  <si>
    <t>Коронка Bi-metal 210мм Milwaukee (III) (1 шт)</t>
  </si>
  <si>
    <t>HOLE SAW            HSaw 210 P1M</t>
  </si>
  <si>
    <t>4002395365432</t>
  </si>
  <si>
    <t>4932472079</t>
  </si>
  <si>
    <t>Коронка HCS по дерву и пластику 138мм (1 шт)</t>
  </si>
  <si>
    <t>H/Saw HCS  138mm1pc</t>
  </si>
  <si>
    <t>4058546324759</t>
  </si>
  <si>
    <t>4932472081</t>
  </si>
  <si>
    <t>Коронка HCS по дерву и пластику 168мм (1 шт)</t>
  </si>
  <si>
    <t>H/Saw HCS  168mm1pc</t>
  </si>
  <si>
    <t>4058546324773</t>
  </si>
  <si>
    <t>4932472082</t>
  </si>
  <si>
    <t>Коронка HCS по дерву и пластику 172мм (1 шт)</t>
  </si>
  <si>
    <t>H/Saw HCS  172mm1pc</t>
  </si>
  <si>
    <t>4058546324780</t>
  </si>
  <si>
    <t>4932472083</t>
  </si>
  <si>
    <t>Коронка HCS по дерву и пластику 177мм (1 шт)</t>
  </si>
  <si>
    <t>H/Saw HCS  177mm1pc</t>
  </si>
  <si>
    <t>4058546324797</t>
  </si>
  <si>
    <t>4932472078</t>
  </si>
  <si>
    <t>Коронка HCS по дерву и пластику 133мм (1 шт)</t>
  </si>
  <si>
    <t>H/Saw HCS  133mm1pc</t>
  </si>
  <si>
    <t>4058546324742</t>
  </si>
  <si>
    <t>4932472080</t>
  </si>
  <si>
    <t>Коронка HCS по дерву и пластику 150мм (1 шт)</t>
  </si>
  <si>
    <t>H/Saw HCS  150mm1pc</t>
  </si>
  <si>
    <t>4058546324766</t>
  </si>
  <si>
    <t>4932472084</t>
  </si>
  <si>
    <t>Коронка HCS по дерву и пластику 186мм (1 шт)</t>
  </si>
  <si>
    <t>H/Saw HCS  186mm1pc</t>
  </si>
  <si>
    <t>4058546324803</t>
  </si>
  <si>
    <t>49224201</t>
  </si>
  <si>
    <t>Набор коронок Bi-Metal 25,32,40,54,68,76мм (10 шт)</t>
  </si>
  <si>
    <t>HOLE SAW            HSaw 4/6 SET  10PCS</t>
  </si>
  <si>
    <t>045242348091</t>
  </si>
  <si>
    <t>4932471326</t>
  </si>
  <si>
    <t>Набор коронок (9 шт)</t>
  </si>
  <si>
    <t>Holesaw Kit no. 8  9pc</t>
  </si>
  <si>
    <t>4058546289546</t>
  </si>
  <si>
    <t>4932472087</t>
  </si>
  <si>
    <t>Коронка HCS по дерву и пластику 226мм (1 шт)</t>
  </si>
  <si>
    <t>H/Saw HCS  226mm1pc</t>
  </si>
  <si>
    <t>4058546324834</t>
  </si>
  <si>
    <t>49224152</t>
  </si>
  <si>
    <t>Набор коронок Bi-Metal (14 шт)</t>
  </si>
  <si>
    <t>HOLE SAW             HSaw  4/6 Set14pcs</t>
  </si>
  <si>
    <t>045242271047</t>
  </si>
  <si>
    <t>4932472085</t>
  </si>
  <si>
    <t>Коронка HCS по дерву и пластику 210мм (1 шт)</t>
  </si>
  <si>
    <t>H/Saw HCS  210mm1pc</t>
  </si>
  <si>
    <t>4058546324810</t>
  </si>
  <si>
    <t>4932472086</t>
  </si>
  <si>
    <t>Коронка HCS по дерву и пластику 212мм (1 шт)</t>
  </si>
  <si>
    <t>H/Saw HCS  212mm1pc</t>
  </si>
  <si>
    <t>4058546324827</t>
  </si>
  <si>
    <t>4932464939</t>
  </si>
  <si>
    <t>Набор коронок по мультматериалам Big Hawg (10 шт)</t>
  </si>
  <si>
    <t>MULTI MAT. BIG HAWG 10PCS SET  10PC</t>
  </si>
  <si>
    <t>4058546228842</t>
  </si>
  <si>
    <t>4932451548</t>
  </si>
  <si>
    <t>Набор коронок №2 (1 шт)</t>
  </si>
  <si>
    <t>Holesaw Kit2  1pc</t>
  </si>
  <si>
    <t>4002395143818</t>
  </si>
  <si>
    <t>4932472237</t>
  </si>
  <si>
    <t>Набор коронок Holedozer (13 шт)</t>
  </si>
  <si>
    <t>Holesaw Kit no. 10  13pc</t>
  </si>
  <si>
    <t>4058546326333</t>
  </si>
  <si>
    <t>4932451658</t>
  </si>
  <si>
    <t>Набор коронок Bi-Metal №3 (11 шт) (диаметры 25,32,35,51,54,76,92,114,удлинитель300мм)</t>
  </si>
  <si>
    <t>Holesaw Kit3  1PCpc</t>
  </si>
  <si>
    <t>4002395274765</t>
  </si>
  <si>
    <t>4932451547</t>
  </si>
  <si>
    <t>Набор коронок Bi-Metal №1 (11 шт) (диаметры 19,22,32,51,60,73,76,83,102)</t>
  </si>
  <si>
    <t>Holesaw Kit1  1pc</t>
  </si>
  <si>
    <t>4002395143801</t>
  </si>
  <si>
    <t>4932471370</t>
  </si>
  <si>
    <t>Набор коронок Holedozer (15 шт) (не каталожный)</t>
  </si>
  <si>
    <t>Holesaw Kit no. 9  15pc</t>
  </si>
  <si>
    <t>4058546289980</t>
  </si>
  <si>
    <t>49224102</t>
  </si>
  <si>
    <t>Набор коронок Bi-Metal (17 шт)</t>
  </si>
  <si>
    <t>HOLE SAW             HSaw  4/6 Set17pcs</t>
  </si>
  <si>
    <t>045242271054</t>
  </si>
  <si>
    <t>06832625</t>
  </si>
  <si>
    <t>Винт 1/4-20х1/4 (1 шт)</t>
  </si>
  <si>
    <t>SCREW 1/4-20X1/4</t>
  </si>
  <si>
    <t>4058546040857</t>
  </si>
  <si>
    <t>06833150</t>
  </si>
  <si>
    <t>Набор винтов 5x5/16-18х1/2 HEX SKT. (1 шт)</t>
  </si>
  <si>
    <t>SCREW PACK/5 5/16-18X1/2 HEX SKT.</t>
  </si>
  <si>
    <t>4058546040864</t>
  </si>
  <si>
    <t>4932363651</t>
  </si>
  <si>
    <t>Сверло по дереву трехточечное 3х60мм (1 шт)</t>
  </si>
  <si>
    <t>WOOD DRILL BIT      W drill 3X60 P1M</t>
  </si>
  <si>
    <t>4002395331307</t>
  </si>
  <si>
    <t>4932363652</t>
  </si>
  <si>
    <t>Сверло по дереву трехточечное 4х75мм (1 шт)</t>
  </si>
  <si>
    <t>WOOD DRILL BIT      W drill  4X75 P1M</t>
  </si>
  <si>
    <t>4002395331314</t>
  </si>
  <si>
    <t>4932363653</t>
  </si>
  <si>
    <t>Сверло по дереву трехточечное 5х85мм (1 шт)</t>
  </si>
  <si>
    <t>WOOD DRILL BIT      W drill  5X85 P1M</t>
  </si>
  <si>
    <t>4002395331321</t>
  </si>
  <si>
    <t>4932363654</t>
  </si>
  <si>
    <t>Сверло по дереву трехточечное 6х97мм (1 шт)</t>
  </si>
  <si>
    <t>WOOD DRILL BIT      W drill  6X97 P1M</t>
  </si>
  <si>
    <t>4002395331338</t>
  </si>
  <si>
    <t>4932363655</t>
  </si>
  <si>
    <t>Сверло по дереву трехточечное 7х104мм (1 шт)</t>
  </si>
  <si>
    <t>WOOD DRILL BIT      W drill  7X104 P1M</t>
  </si>
  <si>
    <t>4002395331345</t>
  </si>
  <si>
    <t>4932363656</t>
  </si>
  <si>
    <t>Сверло по дереву трехточечное 8х117мм (1 шт)</t>
  </si>
  <si>
    <t>WOOD DRILL BIT      W drill  8X117 P1M</t>
  </si>
  <si>
    <t>4002395331352</t>
  </si>
  <si>
    <t>4932363657</t>
  </si>
  <si>
    <t>Сверло по дереву трехточечное 9х120мм (1 шт)</t>
  </si>
  <si>
    <t>WOOD DRILL BIT      W drill  9X120 P1M</t>
  </si>
  <si>
    <t>4002395331369</t>
  </si>
  <si>
    <t>4932363658</t>
  </si>
  <si>
    <t>Сверло по дереву трехточечное 10х133мм (1 шт)</t>
  </si>
  <si>
    <t>WOOD DRILL BIT      W drill 10X133 P1M</t>
  </si>
  <si>
    <t>4002395331376</t>
  </si>
  <si>
    <t>4932363659</t>
  </si>
  <si>
    <t>Сверло по дереву трехточечное 11х142мм (1 шт)</t>
  </si>
  <si>
    <t>WOOD DRILL BIT      W drill 11X142 P1M</t>
  </si>
  <si>
    <t>4002395331383</t>
  </si>
  <si>
    <t>4932363660</t>
  </si>
  <si>
    <t>Сверло по дереву трехточечное 12х151мм (1 шт)</t>
  </si>
  <si>
    <t>WOOD DRILL BIT      W drill 12X151 P1M</t>
  </si>
  <si>
    <t>4002395331390</t>
  </si>
  <si>
    <t>4932352487</t>
  </si>
  <si>
    <t>Сверло перьевое 6x152 (1 шт)</t>
  </si>
  <si>
    <t>FLAT BORING BIT     Wflat bit 6x152 P1M</t>
  </si>
  <si>
    <t>4002395371457</t>
  </si>
  <si>
    <t>4932363130</t>
  </si>
  <si>
    <t>Сверло перьевое 8х152 (1 шт)</t>
  </si>
  <si>
    <t>FLAT BORING BIT     W flat bit 8x152 P1M</t>
  </si>
  <si>
    <t>4002395332618</t>
  </si>
  <si>
    <t>48286870</t>
  </si>
  <si>
    <t>Винт подачи-крупная резьба 1/4 для СВН (1 шт)</t>
  </si>
  <si>
    <t>SCREW               SelfBFScr coarse P1M</t>
  </si>
  <si>
    <t>045242122707</t>
  </si>
  <si>
    <t>4932363131</t>
  </si>
  <si>
    <t>Сверло перьевое 10х152 (1 шт)</t>
  </si>
  <si>
    <t>FLAT BORING BIT     Wflat bit 10x152 P1M</t>
  </si>
  <si>
    <t>4002395332625</t>
  </si>
  <si>
    <t>48286880</t>
  </si>
  <si>
    <t>Винт подачи-обычная резьба для СВН (1 шт)</t>
  </si>
  <si>
    <t>SCREW               SelfBFScr regul P1M</t>
  </si>
  <si>
    <t>045242122806</t>
  </si>
  <si>
    <t>4932363661</t>
  </si>
  <si>
    <t>Сверло по дереву трехточечное 13х151мм (1 шт)</t>
  </si>
  <si>
    <t>WOOD DRILL BIT      W drill 13X151 P1M</t>
  </si>
  <si>
    <t>4002395331406</t>
  </si>
  <si>
    <t>4932363132</t>
  </si>
  <si>
    <t>Сверло перьевое 12х152 (1 шт)</t>
  </si>
  <si>
    <t>FLAT BORING BIT     Wflat bit 12x152 P1M</t>
  </si>
  <si>
    <t>4002395332632</t>
  </si>
  <si>
    <t>4932363662</t>
  </si>
  <si>
    <t>Сверло по дереву трехточечное 14х160мм (1 шт)</t>
  </si>
  <si>
    <t>WOOD DRILL BIT      W drill 14X160 P1M</t>
  </si>
  <si>
    <t>4002395331413</t>
  </si>
  <si>
    <t>4932363133</t>
  </si>
  <si>
    <t>Сверло перьевое 13х152 (1 шт)</t>
  </si>
  <si>
    <t>FLAT BORING BIT     Wflat bit 13x152 P1M</t>
  </si>
  <si>
    <t>4002395332649</t>
  </si>
  <si>
    <t>48255450</t>
  </si>
  <si>
    <t>Сменное лезвие Switchblade 65мм (1 шт)</t>
  </si>
  <si>
    <t>WOOD DRILL BIT     Switchblade 65mm 1pc</t>
  </si>
  <si>
    <t>045242226474</t>
  </si>
  <si>
    <t>4932363134</t>
  </si>
  <si>
    <t>Сверло перьевое 14х152 (1 шт)</t>
  </si>
  <si>
    <t>FLAT BORING BIT     Wflat bit 14x152 P1M</t>
  </si>
  <si>
    <t>4002395332656</t>
  </si>
  <si>
    <t>4932363135</t>
  </si>
  <si>
    <t>Сверло перьевое 16х152 (1 шт)</t>
  </si>
  <si>
    <t>FLAT BORING BIT     Wflat bit 16x152 P1M</t>
  </si>
  <si>
    <t>4002395332663</t>
  </si>
  <si>
    <t>4932363663</t>
  </si>
  <si>
    <t>Сверло по дереву трехточечное 15х151мм (1 шт)</t>
  </si>
  <si>
    <t>WOOD DRILL BIT      W drill 15X169 P1M</t>
  </si>
  <si>
    <t>4002395331420</t>
  </si>
  <si>
    <t>4932363136</t>
  </si>
  <si>
    <t>Сверло перьевое 18х152 (1 шт)</t>
  </si>
  <si>
    <t>FLAT BORING BIT     Wflat bit 18x152 P1M</t>
  </si>
  <si>
    <t>4002395332670</t>
  </si>
  <si>
    <t>4932363137</t>
  </si>
  <si>
    <t>Сверло перьевое 19х152 (1 шт)</t>
  </si>
  <si>
    <t>FLAT BORING BIT     Wflat bit 19x152 P1M</t>
  </si>
  <si>
    <t>4002395332687</t>
  </si>
  <si>
    <t>4932363138</t>
  </si>
  <si>
    <t>Сверло перьевое 20х152 (1 шт)</t>
  </si>
  <si>
    <t>FLAT BORING BIT     Wflat bit 20x152 P1M</t>
  </si>
  <si>
    <t>4002395332694</t>
  </si>
  <si>
    <t>4932363139</t>
  </si>
  <si>
    <t>Сверло перьевое 22х152 (1 шт)</t>
  </si>
  <si>
    <t>FLAT BORING BIT     Wflat bit 22x152 P1M</t>
  </si>
  <si>
    <t>4002395332700</t>
  </si>
  <si>
    <t>48255425</t>
  </si>
  <si>
    <t>Сменное лезвие Switchblade 38мм (1 шт)</t>
  </si>
  <si>
    <t>WOOD DRILL BIT     Switchblade 38mm 1pc</t>
  </si>
  <si>
    <t>045242225859</t>
  </si>
  <si>
    <t>48255440</t>
  </si>
  <si>
    <t>Сменное лезвие Switchblade 54мм (1 шт)</t>
  </si>
  <si>
    <t>WOOD DRILL BIT     Switchblade 54mm 1pc</t>
  </si>
  <si>
    <t>045242225873</t>
  </si>
  <si>
    <t>4932363140</t>
  </si>
  <si>
    <t>Сверло перьевое 24х152 (1 шт)</t>
  </si>
  <si>
    <t>FLAT BORING BIT     Wflat bit 24x152 P1M</t>
  </si>
  <si>
    <t>4002395332717</t>
  </si>
  <si>
    <t>48255443</t>
  </si>
  <si>
    <t>Сменное лезвие Switchblade 57мм (1 шт)</t>
  </si>
  <si>
    <t>WOOD DRILL BIT     Switchblade 57mm 1pc</t>
  </si>
  <si>
    <t>045242225880</t>
  </si>
  <si>
    <t>4932363664</t>
  </si>
  <si>
    <t>Сверло по дереву трехточечное 16х151мм (1 шт)</t>
  </si>
  <si>
    <t>WOOD DRILL BIT      W drill 16X178 P1M</t>
  </si>
  <si>
    <t>4002395331437</t>
  </si>
  <si>
    <t>4932363141</t>
  </si>
  <si>
    <t>Сверло перьевое 25х152 (1 шт)</t>
  </si>
  <si>
    <t>FLAT BORING BIT     Wflat bit 25x152 P1M</t>
  </si>
  <si>
    <t>4002395332724</t>
  </si>
  <si>
    <t>4932363142</t>
  </si>
  <si>
    <t>Сверло перьевое 26х152 (1 шт)</t>
  </si>
  <si>
    <t>FLAT BORING BIT     Wflat bit 26x152 P1M</t>
  </si>
  <si>
    <t>4002395332731</t>
  </si>
  <si>
    <t>4932363143</t>
  </si>
  <si>
    <t>Сверло перьевое 28х152 (1 шт)</t>
  </si>
  <si>
    <t>FLAT BORING BIT     Wflat bit 28x152 P1M</t>
  </si>
  <si>
    <t>4002395332748</t>
  </si>
  <si>
    <t>4932363703</t>
  </si>
  <si>
    <t>Насадка FORSTNER 10X90 P1 (1 шт)</t>
  </si>
  <si>
    <t>FORSTNER BIT        Forst 10x90 P1M</t>
  </si>
  <si>
    <t>4002395331468</t>
  </si>
  <si>
    <t>4932363144</t>
  </si>
  <si>
    <t>Сверло перьевое 30х152 (1 шт)</t>
  </si>
  <si>
    <t>FLAT BORING BIT     Wflat bit 30x152 P1M</t>
  </si>
  <si>
    <t>4002395332755</t>
  </si>
  <si>
    <t>4932363704</t>
  </si>
  <si>
    <t>Насадка FORSTNER 12X90 P1 (1 шт)</t>
  </si>
  <si>
    <t>FORSTNER BIT        Forst  12x90 P1M</t>
  </si>
  <si>
    <t>4002395331475</t>
  </si>
  <si>
    <t>4932363145</t>
  </si>
  <si>
    <t>Сверло перьевое 32х152 (1 шт)</t>
  </si>
  <si>
    <t>FLAT BORING BIT     Wflat bit 32x152 P1M</t>
  </si>
  <si>
    <t>4002395332762</t>
  </si>
  <si>
    <t>4932363705</t>
  </si>
  <si>
    <t>Насадка FORSTNER 14X90 P1 (1 шт)</t>
  </si>
  <si>
    <t>FORSTNER BIT        Forst  14x90 P1M</t>
  </si>
  <si>
    <t>4002395331482</t>
  </si>
  <si>
    <t>4932363146</t>
  </si>
  <si>
    <t>Сверло перьевое 36х152 (1 шт)</t>
  </si>
  <si>
    <t>FLAT BORING BIT     Wflat bit 36x152 P1M</t>
  </si>
  <si>
    <t>4002395332779</t>
  </si>
  <si>
    <t>4932363147</t>
  </si>
  <si>
    <t>Сверло перьевое 38х152 (1 шт)</t>
  </si>
  <si>
    <t>FLAT BORING BIT     Wflat bit 38x152 P1M</t>
  </si>
  <si>
    <t>4002395332786</t>
  </si>
  <si>
    <t>4932363883</t>
  </si>
  <si>
    <t>Насадка FORSTNER 15X90 P1 (1 шт)</t>
  </si>
  <si>
    <t>FORSTNER BIT        Forst  15x90 P1M</t>
  </si>
  <si>
    <t>4002395333738</t>
  </si>
  <si>
    <t>4932479227</t>
  </si>
  <si>
    <t>Сверло перьевое 40x152 (1 шт)</t>
  </si>
  <si>
    <t>Wood Drill Flat Bit 40x152mm-1pc</t>
  </si>
  <si>
    <t>4058546370213</t>
  </si>
  <si>
    <t>4932363706</t>
  </si>
  <si>
    <t>Насадка FORSTNER 16X90 P1 (1 шт)</t>
  </si>
  <si>
    <t>FORSTNER BIT        Forst  16x90 P1M</t>
  </si>
  <si>
    <t>4002395331499</t>
  </si>
  <si>
    <t>4932363681</t>
  </si>
  <si>
    <t>Спиральное сверло 8Х230 (1 шт)</t>
  </si>
  <si>
    <t>WOOD AUGER BIT      AugB 8X230 P1M</t>
  </si>
  <si>
    <t>4002395331796</t>
  </si>
  <si>
    <t>4932363707</t>
  </si>
  <si>
    <t>Насадка FORSTNER 18X90 P1 (1 шт)</t>
  </si>
  <si>
    <t>FORSTNER BIT        Forst  18x90 P1M</t>
  </si>
  <si>
    <t>4002395331505</t>
  </si>
  <si>
    <t>4932430175</t>
  </si>
  <si>
    <t>Спиральное сверло 6Х230 (1 шт)</t>
  </si>
  <si>
    <t>WOOD AUGER BIT      AugerB 6x230 P1M</t>
  </si>
  <si>
    <t>4002395378364</t>
  </si>
  <si>
    <t>4932352465</t>
  </si>
  <si>
    <t>Набор сверл по дереву Milwaukee трехточечные (4,5,6,8,10) (1 шт)</t>
  </si>
  <si>
    <t>SET                 W drill 5pc set P5M</t>
  </si>
  <si>
    <t>4002395371242</t>
  </si>
  <si>
    <t>4932363682</t>
  </si>
  <si>
    <t>Спиральное сверло 10X230 (1 шт)</t>
  </si>
  <si>
    <t>WOOD AUGER BIT      AugB 10X230 P1M</t>
  </si>
  <si>
    <t>4002395331802</t>
  </si>
  <si>
    <t>4932363665</t>
  </si>
  <si>
    <t>Сверло по дереву трехточечное 18х180мм (1 шт)</t>
  </si>
  <si>
    <t>WOOD DRILL BIT      W drill 18X180 P1M</t>
  </si>
  <si>
    <t>4002395331444</t>
  </si>
  <si>
    <t>4932363708</t>
  </si>
  <si>
    <t>Насадка FORSTNER 20X90 P1 (1 шт)</t>
  </si>
  <si>
    <t>FORSTNER BIT        Forst  20x90 P1M</t>
  </si>
  <si>
    <t>4002395331512</t>
  </si>
  <si>
    <t>4932363683</t>
  </si>
  <si>
    <t>Спиральное сверло 12X230 (1 шт)</t>
  </si>
  <si>
    <t>WOOD AUGER BIT      AugB 12X230 P1M</t>
  </si>
  <si>
    <t>4002395331819</t>
  </si>
  <si>
    <t>4932363684</t>
  </si>
  <si>
    <t>Спиральное сверло 14X230 (1 шт)</t>
  </si>
  <si>
    <t>WOOD AUGER BIT      AugB 14X230 P1M</t>
  </si>
  <si>
    <t>4002395331826</t>
  </si>
  <si>
    <t>48130048</t>
  </si>
  <si>
    <t>Сверло по дереву Speed Feed 13x165 (1 шт)</t>
  </si>
  <si>
    <t>WOOD DRILL BIT      Spauger 13x165 P1M</t>
  </si>
  <si>
    <t>045242224807</t>
  </si>
  <si>
    <t>4932363711</t>
  </si>
  <si>
    <t>Насадка FORSTNER 25X90 P1 (1 шт)</t>
  </si>
  <si>
    <t>FORSTNER BIT        Forst  25x90 P1M</t>
  </si>
  <si>
    <t>4002395331543</t>
  </si>
  <si>
    <t>4932363712</t>
  </si>
  <si>
    <t>Насадка FORSTNER 26X90 P1 (1 шт)</t>
  </si>
  <si>
    <t>FORSTNER BIT        Forst  26x90 P1M</t>
  </si>
  <si>
    <t>4002395331550</t>
  </si>
  <si>
    <t>48130058</t>
  </si>
  <si>
    <t>Сверло по дереву Speed Feed 16x165 (1 шт)</t>
  </si>
  <si>
    <t>WOOD DRILL BIT      Spauger 16x165 P1M</t>
  </si>
  <si>
    <t>045242224814</t>
  </si>
  <si>
    <t>4932363685</t>
  </si>
  <si>
    <t>Спиральное сверло 16X230 (1 шт)</t>
  </si>
  <si>
    <t>WOOD AUGER BIT      AugB 16X230 P1M</t>
  </si>
  <si>
    <t>4002395331833</t>
  </si>
  <si>
    <t>4932352488</t>
  </si>
  <si>
    <t>Сверло перьевое 6x400 (1 шт)</t>
  </si>
  <si>
    <t>FLAT BORING BIT     Wflat bit 6x400 P1M</t>
  </si>
  <si>
    <t>4002395371464</t>
  </si>
  <si>
    <t>4932363714</t>
  </si>
  <si>
    <t>Насадка FORSTNER 30X90 P1 (1 шт)</t>
  </si>
  <si>
    <t>FORSTNER BIT        Forst  30x90 P1M</t>
  </si>
  <si>
    <t>4002395331574</t>
  </si>
  <si>
    <t>4932352489</t>
  </si>
  <si>
    <t>Сверло перьевое 8x400 (1 шт)</t>
  </si>
  <si>
    <t>FLAT BORING BIT     Wflat bit 8x400 P1M</t>
  </si>
  <si>
    <t>4002395371471</t>
  </si>
  <si>
    <t>4932352490</t>
  </si>
  <si>
    <t>Сверло перьевое 10x400 (1 шт)</t>
  </si>
  <si>
    <t>FLAT BORING BIT     Wflat bit 10x400 P1M</t>
  </si>
  <si>
    <t>4002395371488</t>
  </si>
  <si>
    <t>48130068</t>
  </si>
  <si>
    <t>Сверло по дереву Speed Feed 20х165 (1 шт)</t>
  </si>
  <si>
    <t>WOOD DRILL BIT      Spauger 20x165 P1M</t>
  </si>
  <si>
    <t>045242224821</t>
  </si>
  <si>
    <t>4932363666</t>
  </si>
  <si>
    <t>Сверло по дереву трехточечное 20х200мм (1 шт)</t>
  </si>
  <si>
    <t>WOOD DRILL BIT      W drill 20X200 P1M</t>
  </si>
  <si>
    <t>4002395331451</t>
  </si>
  <si>
    <t>4932363686</t>
  </si>
  <si>
    <t>Спиральное сверло 18X230 (1 шт)</t>
  </si>
  <si>
    <t>WOOD AUGER BIT      AugB 18X230 P1M</t>
  </si>
  <si>
    <t>4002395331840</t>
  </si>
  <si>
    <t>4932363688</t>
  </si>
  <si>
    <t>Спиральное сверло 8Х460 (1 шт)</t>
  </si>
  <si>
    <t>WOOD AUGER BIT      AugB 08X460 P1M</t>
  </si>
  <si>
    <t>4002395331710</t>
  </si>
  <si>
    <t>4932363715</t>
  </si>
  <si>
    <t>Насадка FORSTNER 32X90 P1 (1 шт)</t>
  </si>
  <si>
    <t>FORSTNER BIT        Forst  32x90 P1M</t>
  </si>
  <si>
    <t>4002395331581</t>
  </si>
  <si>
    <t>4932430176</t>
  </si>
  <si>
    <t>Спиральное сверло 6x460 (1 шт)</t>
  </si>
  <si>
    <t>WOOD AUGER BIT      AugerB 6x460 P1M</t>
  </si>
  <si>
    <t>4002395378371</t>
  </si>
  <si>
    <t>4932464071</t>
  </si>
  <si>
    <t>Сверло по дереву Speed Feed 18x165 (1 шт)</t>
  </si>
  <si>
    <t>SPEED FEED DRILL 18MM 1PC</t>
  </si>
  <si>
    <t>4058546220167</t>
  </si>
  <si>
    <t>4932352491</t>
  </si>
  <si>
    <t>Сверло перьевое 12x400 (1 шт)</t>
  </si>
  <si>
    <t>FLAT BORING BIT     Wflat bit 12x400 P1M</t>
  </si>
  <si>
    <t>4002395371495</t>
  </si>
  <si>
    <t>4932352466</t>
  </si>
  <si>
    <t>Набор сверл по дереву Milwaukee трехточечные (3,4,5,6,7,8,9,10) (1 шт)</t>
  </si>
  <si>
    <t>SET                 W drill 8pc set P8M</t>
  </si>
  <si>
    <t>4002395371259</t>
  </si>
  <si>
    <t>4932363689</t>
  </si>
  <si>
    <t>Спиральное сверло 10Х460 (1 шт)</t>
  </si>
  <si>
    <t>WOOD AUGER BIT      AugB 10X460 P1M</t>
  </si>
  <si>
    <t>4002395331727</t>
  </si>
  <si>
    <t>48070201</t>
  </si>
  <si>
    <t>Сменный хвостовик для СВН (для коронок 76,92,116мм) (1 шт)</t>
  </si>
  <si>
    <t>ADAPTER             SelfeedBit Arbor P1M</t>
  </si>
  <si>
    <t>045242088904</t>
  </si>
  <si>
    <t>4932352492</t>
  </si>
  <si>
    <t>Сверло перьевое 13x400 (1 шт)</t>
  </si>
  <si>
    <t>FLAT BORING BIT     Wflat bit 13x400 P1M</t>
  </si>
  <si>
    <t>4002395371501</t>
  </si>
  <si>
    <t>4932363717</t>
  </si>
  <si>
    <t>Насадка FORSTNER 35X90 P1 (1 шт)</t>
  </si>
  <si>
    <t>FORSTNER BIT        Forst  35x90 P1M</t>
  </si>
  <si>
    <t>4002395331604</t>
  </si>
  <si>
    <t>4932352493</t>
  </si>
  <si>
    <t>Сверло перьевое 14x400 (1 шт)</t>
  </si>
  <si>
    <t>FLAT BORING BIT     Wflat bit 14x400 P1M</t>
  </si>
  <si>
    <t>4002395371518</t>
  </si>
  <si>
    <t>48130078</t>
  </si>
  <si>
    <t>Сверло по дереву Speed Feed 22x165 (1 шт)</t>
  </si>
  <si>
    <t>WOOD DRILL BIT      Spauger 22x165 P1M</t>
  </si>
  <si>
    <t>045242224838</t>
  </si>
  <si>
    <t>4932352494</t>
  </si>
  <si>
    <t>Сверло перьевое 16x400 (1 шт)</t>
  </si>
  <si>
    <t>FLAT BORING BIT     Wflat bit 16x400 P1M</t>
  </si>
  <si>
    <t>4002395371525</t>
  </si>
  <si>
    <t>4932363690</t>
  </si>
  <si>
    <t>Спиральное сверло 12Х460 (1 шт)</t>
  </si>
  <si>
    <t>WOOD AUGER BIT      AugB 12X460 P1M</t>
  </si>
  <si>
    <t>4002395331734</t>
  </si>
  <si>
    <t>4932352495</t>
  </si>
  <si>
    <t>Сверло перьевое 18x400 (1 шт)</t>
  </si>
  <si>
    <t>FLAT BORING BIT     Wflat bit 18x400 P1M</t>
  </si>
  <si>
    <t>4002395371532</t>
  </si>
  <si>
    <t>48251002</t>
  </si>
  <si>
    <t>Самоврезающаяся насадка 25мм (1 шт)</t>
  </si>
  <si>
    <t>DRILL               SelfB 25mm P1M</t>
  </si>
  <si>
    <t>045242119028</t>
  </si>
  <si>
    <t>4932363667</t>
  </si>
  <si>
    <t>Сверло универсальное с длинным хвостовиком 8х400 (1 шт)</t>
  </si>
  <si>
    <t>CABLE BIT           HSSG Cable 8X400 P1M</t>
  </si>
  <si>
    <t>4002395331932</t>
  </si>
  <si>
    <t>ES</t>
  </si>
  <si>
    <t>4932399672</t>
  </si>
  <si>
    <t>Сверло по дереву с длинным хвостовиком 6х400 (1 шт)</t>
  </si>
  <si>
    <t>CABLE BIT           HSSG Cable 6X400 P1M</t>
  </si>
  <si>
    <t>4002395363223</t>
  </si>
  <si>
    <t>4932352496</t>
  </si>
  <si>
    <t>Сверло перьевое 19x400 (1 шт)</t>
  </si>
  <si>
    <t>FLAT BORING BIT     Wflat bit 19x400 P1M</t>
  </si>
  <si>
    <t>4002395371549</t>
  </si>
  <si>
    <t>48130088</t>
  </si>
  <si>
    <t>Сверло по дереву Speed Feed 25x165 (1 шт)</t>
  </si>
  <si>
    <t>WOOD DRILL BIT      Spauger 25x165 P1M</t>
  </si>
  <si>
    <t>045242224845</t>
  </si>
  <si>
    <t>4932363687</t>
  </si>
  <si>
    <t>Спиральное сверло 20X230 (1 шт)</t>
  </si>
  <si>
    <t>WOOD AUGER BIT      AugB 20X230 P1M</t>
  </si>
  <si>
    <t>4002395331857</t>
  </si>
  <si>
    <t>4932352497</t>
  </si>
  <si>
    <t>Сверло перьевое 20x400 (1 шт)</t>
  </si>
  <si>
    <t>FLAT BORING BIT     Wflat bit 20x400 P1M</t>
  </si>
  <si>
    <t>4002395371556</t>
  </si>
  <si>
    <t>4932363674</t>
  </si>
  <si>
    <t>Сверло универсальное с длинным хвостовиком 8х600 (1 шт)</t>
  </si>
  <si>
    <t>CABLE BIT           HSSGCable 08X600 P1M</t>
  </si>
  <si>
    <t>4002395331864</t>
  </si>
  <si>
    <t>4932399675</t>
  </si>
  <si>
    <t>Сверло универсальное с длинным хвостовиком 6х600 (1 шт)</t>
  </si>
  <si>
    <t>CABLE BIT           HSSG Cable 6X600 P1M</t>
  </si>
  <si>
    <t>4002395363254</t>
  </si>
  <si>
    <t>4932363691</t>
  </si>
  <si>
    <t>Спиральное сверло 14Х460 (1 шт)</t>
  </si>
  <si>
    <t>WOOD AUGER BIT      AugB 14X460 P1M</t>
  </si>
  <si>
    <t>4002395331741</t>
  </si>
  <si>
    <t>4932363720</t>
  </si>
  <si>
    <t>Насадка FORSTNER 40X90 P1 (1 шт)</t>
  </si>
  <si>
    <t>FORSTNER BIT        Forst  40x90 P1M</t>
  </si>
  <si>
    <t>4002395331635</t>
  </si>
  <si>
    <t>4932352498</t>
  </si>
  <si>
    <t>Сверло перьевое 22x400 (1 шт)</t>
  </si>
  <si>
    <t>FLAT BORING BIT     Wflat bit 22x400 P1M</t>
  </si>
  <si>
    <t>4002395371563</t>
  </si>
  <si>
    <t>48251122</t>
  </si>
  <si>
    <t>Самоврезающаяся насадка 29мм (1 шт)</t>
  </si>
  <si>
    <t>DRILL               SelfB 29mm P1M</t>
  </si>
  <si>
    <t>045242119073</t>
  </si>
  <si>
    <t>4932363668</t>
  </si>
  <si>
    <t>Сверло универсальное с длинным хвостовиком 10х400 (1 шт)</t>
  </si>
  <si>
    <t>CABLE BIT           HSSGCable 10X400 P1M</t>
  </si>
  <si>
    <t>4002395331949</t>
  </si>
  <si>
    <t>4932363696</t>
  </si>
  <si>
    <t>Спиральное сверло 10х600 (1 шт)</t>
  </si>
  <si>
    <t>WOOD AUGER BIT      AugB 10X600 P1M</t>
  </si>
  <si>
    <t>4002395331642</t>
  </si>
  <si>
    <t>4932373363</t>
  </si>
  <si>
    <t>Спиральное сверло 22X230 (1 шт)</t>
  </si>
  <si>
    <t>WOOD AUGER BIT      AugB 22X230 P1M</t>
  </si>
  <si>
    <t>4002395347889</t>
  </si>
  <si>
    <t>4932352499</t>
  </si>
  <si>
    <t>Сверло перьевое 25x400 (1 шт)</t>
  </si>
  <si>
    <t>FLAT BORING BIT     Wflat bit 25x400 P1M</t>
  </si>
  <si>
    <t>4002395371570</t>
  </si>
  <si>
    <t>48251252</t>
  </si>
  <si>
    <t>Самоврезающаяся насадка 32мм (1 шт)</t>
  </si>
  <si>
    <t>DRILL               SelfB 32mm P1M</t>
  </si>
  <si>
    <t>045242119127</t>
  </si>
  <si>
    <t>4932363692</t>
  </si>
  <si>
    <t>Спиральное сверло 16х460 (1 шт)</t>
  </si>
  <si>
    <t>WOOD AUGER BIT      AugB 16X460 P1M</t>
  </si>
  <si>
    <t>4002395331758</t>
  </si>
  <si>
    <t>4932363675</t>
  </si>
  <si>
    <t>Сверло универсальное с длинным хвостовиком 10х600 (1 шт)</t>
  </si>
  <si>
    <t>CABLE BIT           HSSGCable 10X600 P1M</t>
  </si>
  <si>
    <t>4002395331871</t>
  </si>
  <si>
    <t>4932352500</t>
  </si>
  <si>
    <t>Сверло перьевое 28x400 (1 шт)</t>
  </si>
  <si>
    <t>FLAT BORING BIT     Wflat bit 28x400 P1M</t>
  </si>
  <si>
    <t>4002395371587</t>
  </si>
  <si>
    <t>48251372</t>
  </si>
  <si>
    <t>Самоврезающаяся насадка 35мм (1 шт)</t>
  </si>
  <si>
    <t>DRILL               SelfB 35mm P1M</t>
  </si>
  <si>
    <t>045242119172</t>
  </si>
  <si>
    <t>48130108</t>
  </si>
  <si>
    <t>Сверло по дереву Speed Feed 32x165 (1 шт)</t>
  </si>
  <si>
    <t>WOOD DRILL BIT      Spauger 32x165 P1M</t>
  </si>
  <si>
    <t>045242224852</t>
  </si>
  <si>
    <t>4932373364</t>
  </si>
  <si>
    <t>Спиральное сверло 24X230 (1 шт)</t>
  </si>
  <si>
    <t>WOOD AUGER BIT      AugB 24X230 P1M</t>
  </si>
  <si>
    <t>4002395347896</t>
  </si>
  <si>
    <t>4932352501</t>
  </si>
  <si>
    <t>Сверло перьевое 30x400 (1 шт)</t>
  </si>
  <si>
    <t>FLAT BORING BIT     Wflat bit 30x400 P1M</t>
  </si>
  <si>
    <t>4002395371594</t>
  </si>
  <si>
    <t>48130683</t>
  </si>
  <si>
    <t>Спиральное сверло Milwaukee Impact 18х153 (1 шт)</t>
  </si>
  <si>
    <t>WOOD AUGER BIT      AugB Imp 18x153 P1M</t>
  </si>
  <si>
    <t>045242091379</t>
  </si>
  <si>
    <t>4932352502</t>
  </si>
  <si>
    <t>Сверло перьевое 32x400 (1 шт)</t>
  </si>
  <si>
    <t>FLAT BORING BIT     Wflat bit 32x400 P1M</t>
  </si>
  <si>
    <t>4002395371600</t>
  </si>
  <si>
    <t>4932363697</t>
  </si>
  <si>
    <t>Спиральное сверло 12х600 (1 шт)</t>
  </si>
  <si>
    <t>WOOD AUGER BIT      AugB 12X600 P1M</t>
  </si>
  <si>
    <t>4002395331659</t>
  </si>
  <si>
    <t>4932363669</t>
  </si>
  <si>
    <t>Сверло универсальное с длинным хвостовиком 12х400 (1 шт)</t>
  </si>
  <si>
    <t>CABLE BIT           HSSGCable 12X400 P1M</t>
  </si>
  <si>
    <t>4002395331956</t>
  </si>
  <si>
    <t>4932363693</t>
  </si>
  <si>
    <t>Спиральное сверло 18х460 (1 шт)</t>
  </si>
  <si>
    <t>WOOD AUGER BIT      AugB 18X460 P1M</t>
  </si>
  <si>
    <t>4002395331765</t>
  </si>
  <si>
    <t>4932373923</t>
  </si>
  <si>
    <t>Насадка FORSTNER 50X90 P1 (1 шт)</t>
  </si>
  <si>
    <t>FORSTNER BIT        Forst  50x90 P1M</t>
  </si>
  <si>
    <t>4002395353538</t>
  </si>
  <si>
    <t>48130813</t>
  </si>
  <si>
    <t>Спиральное сверло Milwaukee Impact 20х153 (1 шт)</t>
  </si>
  <si>
    <t>WOOD AUGER BIT      AugB Imp 20x153 P1M</t>
  </si>
  <si>
    <t>045242091522</t>
  </si>
  <si>
    <t>4932363676</t>
  </si>
  <si>
    <t>Сверло универсальное с длинным хвостовиком 12х600 (1 шт)</t>
  </si>
  <si>
    <t>CABLE BIT           HSSGCable 12X600 P1M</t>
  </si>
  <si>
    <t>4002395331888</t>
  </si>
  <si>
    <t>4932352503</t>
  </si>
  <si>
    <t>Сверло перьевое 35x400 (1 шт)</t>
  </si>
  <si>
    <t>FLAT BORING BIT     Wflat bit 36x400 P1M</t>
  </si>
  <si>
    <t>4002395371617</t>
  </si>
  <si>
    <t>4932373365</t>
  </si>
  <si>
    <t>Спиральное сверло 26X230 (1 шт)</t>
  </si>
  <si>
    <t>WOOD AUGER BIT      AugB 26X230 P1M</t>
  </si>
  <si>
    <t>4002395348503</t>
  </si>
  <si>
    <t>48251752</t>
  </si>
  <si>
    <t>Самоврезающаяся насадка 44мм (1 шт)</t>
  </si>
  <si>
    <t>DRILL               SelfB 44mm P1M</t>
  </si>
  <si>
    <t>045242119271</t>
  </si>
  <si>
    <t>4932363698</t>
  </si>
  <si>
    <t>Спиральное сверло 14х600 (1 шт)</t>
  </si>
  <si>
    <t>WOOD AUGER BIT      AugB 14X600 P1M</t>
  </si>
  <si>
    <t>4002395331666</t>
  </si>
  <si>
    <t>4932363694</t>
  </si>
  <si>
    <t>Спиральное сверло 20Х460 (1 шт)</t>
  </si>
  <si>
    <t>WOOD AUGER BIT      AugB 20X460 P1M</t>
  </si>
  <si>
    <t>4002395331772</t>
  </si>
  <si>
    <t>48130873</t>
  </si>
  <si>
    <t>Спиральное сверло Milwaukee Impact 22х153 (1 шт)</t>
  </si>
  <si>
    <t>WOOD AUGER BIT      AugB Imp 22x153 P1M</t>
  </si>
  <si>
    <t>045242091638</t>
  </si>
  <si>
    <t>4932363699</t>
  </si>
  <si>
    <t>Спиральное сверло 16Х600 (1 шт)</t>
  </si>
  <si>
    <t>WOOD AUGER BIT      AugB 16X600 P1M</t>
  </si>
  <si>
    <t>4002395331673</t>
  </si>
  <si>
    <t>4932363670</t>
  </si>
  <si>
    <t>Сверло универсальное с длинным хвостовиком 14х400 (1 шт)</t>
  </si>
  <si>
    <t>CABLE BIT           HSSGCable 14X400 P1M</t>
  </si>
  <si>
    <t>4002395331963</t>
  </si>
  <si>
    <t>4932363695</t>
  </si>
  <si>
    <t>Спиральное сверло 22Х460 (1 шт)</t>
  </si>
  <si>
    <t>WOOD AUGER BIT      AugB 22X460 P1M</t>
  </si>
  <si>
    <t>4002395331789</t>
  </si>
  <si>
    <t>4932373366</t>
  </si>
  <si>
    <t>Спиральное сверло 28X230 (1 шт)</t>
  </si>
  <si>
    <t>WOOD AUGER BIT      AugB 28X230 P1M</t>
  </si>
  <si>
    <t>4002395348510</t>
  </si>
  <si>
    <t>4932363677</t>
  </si>
  <si>
    <t>Сверло универсальное с длинным хвостовиком 14х600 (1 шт)</t>
  </si>
  <si>
    <t>CABLE BIT           HSSGCable 14X600 P1M</t>
  </si>
  <si>
    <t>4002395331895</t>
  </si>
  <si>
    <t>48252002</t>
  </si>
  <si>
    <t>Самоврезающаяся насадка 51мм (1 шт)</t>
  </si>
  <si>
    <t>DRILL               SelfB 51mm P1M</t>
  </si>
  <si>
    <t>045242119325</t>
  </si>
  <si>
    <t>48131003</t>
  </si>
  <si>
    <t>Спиральное сверло Milwaukee Impact 25х153 (1 шт)</t>
  </si>
  <si>
    <t>WOOD AUGER BIT      AugB Imp 25x153 P1M</t>
  </si>
  <si>
    <t>045242091782</t>
  </si>
  <si>
    <t>4932373367</t>
  </si>
  <si>
    <t>Спиральное сверло 30X230 (1 шт)</t>
  </si>
  <si>
    <t>WOOD AUGER BIT      AugB 30X230 P1M</t>
  </si>
  <si>
    <t>4002395348527</t>
  </si>
  <si>
    <t>4932363700</t>
  </si>
  <si>
    <t>Спиральное сверло 18Х600 (1 шт)</t>
  </si>
  <si>
    <t>WOOD AUGER BIT      AugB 18X600 P1M</t>
  </si>
  <si>
    <t>4002395331680</t>
  </si>
  <si>
    <t>48252122</t>
  </si>
  <si>
    <t>Самоврезающаяся насадка 54мм (1 шт)</t>
  </si>
  <si>
    <t>DRILL               SelfB 54mm P1M</t>
  </si>
  <si>
    <t>045242119370</t>
  </si>
  <si>
    <t>4932363671</t>
  </si>
  <si>
    <t>Сверло универсальное с длинным хвостовиком 16х400 (1 шт)</t>
  </si>
  <si>
    <t>CABLE BIT           HSSGCable 16X400 P1M</t>
  </si>
  <si>
    <t>4002395331970</t>
  </si>
  <si>
    <t>4932373368</t>
  </si>
  <si>
    <t>Спиральное сверло 32X230 (1 шт)</t>
  </si>
  <si>
    <t>WOOD AUGER BIT      AugB 32X230 P1M</t>
  </si>
  <si>
    <t>4002395348534</t>
  </si>
  <si>
    <t>48252252</t>
  </si>
  <si>
    <t>Самоврезающаяся насадка 57мм (1 шт)</t>
  </si>
  <si>
    <t>DRILL               SelfB 57mm P1M</t>
  </si>
  <si>
    <t>045242119424</t>
  </si>
  <si>
    <t>4932363678</t>
  </si>
  <si>
    <t>Сверло универсальное с длинным хвостовиком 16х600 (1 шт)</t>
  </si>
  <si>
    <t>CABLE BIT           HSSGCable 16X600 P1M</t>
  </si>
  <si>
    <t>4002395331901</t>
  </si>
  <si>
    <t>4932363701</t>
  </si>
  <si>
    <t>Спиральное сверло 20Х600 (1 шт)</t>
  </si>
  <si>
    <t>WOOD AUGER BIT      AugB 20X600 P1M</t>
  </si>
  <si>
    <t>4002395331697</t>
  </si>
  <si>
    <t>4932373370</t>
  </si>
  <si>
    <t>Спиральное сверло 24x460 (1 шт)</t>
  </si>
  <si>
    <t>WOOD AUGER BIT      AugB 24X460 P1M</t>
  </si>
  <si>
    <t>4002395348558</t>
  </si>
  <si>
    <t>48131123</t>
  </si>
  <si>
    <t>Спиральное сверло Milwaukee Impact 28х153 (1 шт)</t>
  </si>
  <si>
    <t>WOOD AUGER BIT     AugerB Imp 28x1531pc</t>
  </si>
  <si>
    <t>045242091935</t>
  </si>
  <si>
    <t>48252562</t>
  </si>
  <si>
    <t>Самоврезающаяся насадка 65мм (1 шт)</t>
  </si>
  <si>
    <t>DRILL               SelfB 65mm P1M</t>
  </si>
  <si>
    <t>045242119479</t>
  </si>
  <si>
    <t>4932363672</t>
  </si>
  <si>
    <t>Сверло универсальное с длинным хвостовиком 18х400 (1 шт)</t>
  </si>
  <si>
    <t>CABLE BIT           HSSGCable 18X400 P1M</t>
  </si>
  <si>
    <t>4002395331987</t>
  </si>
  <si>
    <t>48136754</t>
  </si>
  <si>
    <t>Сверло спиральное Milwaukee Impact Linemans 14x460 (1 шт)</t>
  </si>
  <si>
    <t>AUGB IMP 14X460 WOOD AUGER BIT 1PC</t>
  </si>
  <si>
    <t>045242518999</t>
  </si>
  <si>
    <t>4932373371</t>
  </si>
  <si>
    <t>Спиральное сверло 26Х460 (1 шт)</t>
  </si>
  <si>
    <t>WOOD AUGER BIT      AugB 26X460 P1M</t>
  </si>
  <si>
    <t>4002395348565</t>
  </si>
  <si>
    <t>48136756</t>
  </si>
  <si>
    <t>Сверло спиральное Milwaukee Impact Linemans 16x460 (1 шт)</t>
  </si>
  <si>
    <t>AUGB IMP 16X460 WOOD AUGER BIT 1PC</t>
  </si>
  <si>
    <t>045242519002</t>
  </si>
  <si>
    <t>4932363679</t>
  </si>
  <si>
    <t>Сверло универсальное с длинным хвостовиком 18х600 (1 шт)</t>
  </si>
  <si>
    <t>CABLE BIT           HSSGCable 18X600 P1M</t>
  </si>
  <si>
    <t>4002395331918</t>
  </si>
  <si>
    <t>4932363702</t>
  </si>
  <si>
    <t>Спиральное сверло 22Х600 (1 шт)</t>
  </si>
  <si>
    <t>WOOD AUGER BIT      AugB 22X600 P1M</t>
  </si>
  <si>
    <t>4002395331703</t>
  </si>
  <si>
    <t>48136758</t>
  </si>
  <si>
    <t>Сверло спиральное Milwaukee Impact Linemans 18x460 (1 шт)</t>
  </si>
  <si>
    <t>AUGB IMP 18X460 WOOD AUGER BIT 1PC</t>
  </si>
  <si>
    <t>045242500994</t>
  </si>
  <si>
    <t>48253001</t>
  </si>
  <si>
    <t>Самоврезающаяся насадка 76мм (1 шт)</t>
  </si>
  <si>
    <t>DRILL               SelfB 76mm P1M</t>
  </si>
  <si>
    <t>045242119509</t>
  </si>
  <si>
    <t>4932373372</t>
  </si>
  <si>
    <t>Спиральное сверло 28Х460 (1 шт)</t>
  </si>
  <si>
    <t>WOOD AUGER BIT      AugB 28X460 P1M</t>
  </si>
  <si>
    <t>4002395348572</t>
  </si>
  <si>
    <t>48131253</t>
  </si>
  <si>
    <t>Спиральное сверло Milwaukee Impact 32х153 (1 шт)</t>
  </si>
  <si>
    <t>WOOD AUGER BIT      AugB Imp 32x153 P1M</t>
  </si>
  <si>
    <t>045242092031</t>
  </si>
  <si>
    <t>48130400</t>
  </si>
  <si>
    <t>Набор сверл по дереву Milwaukee Speed Feed (4 шт)</t>
  </si>
  <si>
    <t>SET                 SPAUGER 4PCSET P1M</t>
  </si>
  <si>
    <t>045242234448</t>
  </si>
  <si>
    <t>48136759</t>
  </si>
  <si>
    <t>Сверло спиральное Milwaukee Impact Linemans 19x460 (1 шт)</t>
  </si>
  <si>
    <t>AUGB IMP 19X460 WOOD AUGER BIT 1PC</t>
  </si>
  <si>
    <t>045242519019</t>
  </si>
  <si>
    <t>4932363673</t>
  </si>
  <si>
    <t>Сверло по дереву с длинным хвостовиком 20х400 (1 шт)</t>
  </si>
  <si>
    <t>CABLE BIT           HSSGCable 20X400 P1M</t>
  </si>
  <si>
    <t>4002395331994</t>
  </si>
  <si>
    <t>4932373373</t>
  </si>
  <si>
    <t>Спиральное сверло 30Х460 (1 шт)</t>
  </si>
  <si>
    <t>WOOD AUGER BIT      AugB 30X460 P1M</t>
  </si>
  <si>
    <t>4002395348589</t>
  </si>
  <si>
    <t>48136760</t>
  </si>
  <si>
    <t>Сверло спиральное Milwaukee Impact Linemans 20x460 (1 шт)</t>
  </si>
  <si>
    <t>AUGB IMP 20X460 WOOD AUGER BIT 1PC</t>
  </si>
  <si>
    <t>045242501007</t>
  </si>
  <si>
    <t>4932363680</t>
  </si>
  <si>
    <t>Сверло по дереву с длинным хвостовиком 20х600 (1 шт)</t>
  </si>
  <si>
    <t>CABLE BIT           HSSGCable 20X600 P1M</t>
  </si>
  <si>
    <t>4002395331925</t>
  </si>
  <si>
    <t>4932352504</t>
  </si>
  <si>
    <t>Набор перьевых сверл (8 шт)</t>
  </si>
  <si>
    <t>FLAT BORING BIT     Wflat bit 8pcset P1M</t>
  </si>
  <si>
    <t>4002395371624</t>
  </si>
  <si>
    <t>48255125</t>
  </si>
  <si>
    <t>Самоврезающаяся насадка Switchblade 38мм (1 шт)</t>
  </si>
  <si>
    <t>WOOD DRILL BIT     SWB Self B  38mm 1pc</t>
  </si>
  <si>
    <t>045242157488</t>
  </si>
  <si>
    <t>48136762</t>
  </si>
  <si>
    <t>Сверло спиральное Milwaukee Impact Linemans 22x460 (1 шт)</t>
  </si>
  <si>
    <t>AUGB IMP 22X460 WOOD AUGER BIT 1PC</t>
  </si>
  <si>
    <t>045242519033</t>
  </si>
  <si>
    <t>4932373374</t>
  </si>
  <si>
    <t>Спиральное сверло 32Х460 (1 шт)</t>
  </si>
  <si>
    <t>WOOD AUGER BIT      AugB 32X460 P1M</t>
  </si>
  <si>
    <t>4002395348596</t>
  </si>
  <si>
    <t>4932373379</t>
  </si>
  <si>
    <t>Набор сверл Forstner (5 шт)</t>
  </si>
  <si>
    <t>FORSTNER BIT        Forst  5pc set  P5M</t>
  </si>
  <si>
    <t>4002395349241</t>
  </si>
  <si>
    <t>48253621</t>
  </si>
  <si>
    <t>Самоврезающаяся насадка 92мм (1 шт)</t>
  </si>
  <si>
    <t>DRILL               SelfB 92mm P1M</t>
  </si>
  <si>
    <t>045242119554</t>
  </si>
  <si>
    <t>48255120</t>
  </si>
  <si>
    <t>Самоврезающаяся насадка Switchblade 35мм (1 шт)</t>
  </si>
  <si>
    <t>WOOD DRILL BIT     SWB Self B  35mm 1pc</t>
  </si>
  <si>
    <t>045242157471</t>
  </si>
  <si>
    <t>48255135</t>
  </si>
  <si>
    <t>Самоврезающаяся насадка Switchblade 51мм (1 шт)</t>
  </si>
  <si>
    <t>WOOD DRILL BIT     SWB Self B  51mm 1pc</t>
  </si>
  <si>
    <t>045242157495</t>
  </si>
  <si>
    <t>4932399673</t>
  </si>
  <si>
    <t>Сверло по дереву с длинным хвостовиком 22х400 (1 шт)</t>
  </si>
  <si>
    <t>CABLE BIT           HSSG Cable22X400 P1M</t>
  </si>
  <si>
    <t>4002395363230</t>
  </si>
  <si>
    <t>48136766</t>
  </si>
  <si>
    <t>Сверло спиральное Milwaukee Impact Linemans 26x460 (1 шт)</t>
  </si>
  <si>
    <t>AUGB IMP 26X460 WOOD AUGER BIT 1PC</t>
  </si>
  <si>
    <t>045242501014</t>
  </si>
  <si>
    <t>4932399676</t>
  </si>
  <si>
    <t>Сверло по дереву с длинным хвостовиком 22х600 (1 шт)</t>
  </si>
  <si>
    <t>CABLE BIT           HSSG Cable22X600 P1M</t>
  </si>
  <si>
    <t>4002395363261</t>
  </si>
  <si>
    <t>48255140</t>
  </si>
  <si>
    <t>Самоврезающаяся насадка Switchblade 54мм (1 шт)</t>
  </si>
  <si>
    <t>WOOD DRILL BIT     SWB Self B  54mm 1pc</t>
  </si>
  <si>
    <t>045242157525</t>
  </si>
  <si>
    <t>48254621</t>
  </si>
  <si>
    <t>Самоврезающаяся насадка 116мм (1 шт)</t>
  </si>
  <si>
    <t>DRILL               SelfB 117mm P1M</t>
  </si>
  <si>
    <t>045242119608</t>
  </si>
  <si>
    <t>48255143</t>
  </si>
  <si>
    <t>Самоврезающаяся насадка Switchblade 57мм (1 шт)</t>
  </si>
  <si>
    <t>WOOD DRILL BIT     SWB Self B  57mm 1pc</t>
  </si>
  <si>
    <t>045242225903</t>
  </si>
  <si>
    <t>48136769</t>
  </si>
  <si>
    <t>Сверло спиральное Milwaukee Impact Linemans 29x460 (1 шт)</t>
  </si>
  <si>
    <t>AUGB IMP 29X460 WOOD AUGER BIT 1PC</t>
  </si>
  <si>
    <t>045242519057</t>
  </si>
  <si>
    <t>4932373380</t>
  </si>
  <si>
    <t>Набор спиральных сверл 230мм (6 шт)</t>
  </si>
  <si>
    <t>WOOD AUGER BIT      AugB 6pc set/230 P6M</t>
  </si>
  <si>
    <t>4002395349258</t>
  </si>
  <si>
    <t>48255150</t>
  </si>
  <si>
    <t>Самоврезающаяся насадка Switchblade 65мм (1 шт)</t>
  </si>
  <si>
    <t>FLEXIB.BACKING PAD SWB Self B  65mm 1pc</t>
  </si>
  <si>
    <t>045242157532</t>
  </si>
  <si>
    <t>49220130</t>
  </si>
  <si>
    <t>Набор самоврезающихся насадок (7 шт)</t>
  </si>
  <si>
    <t>DRILL SET           SelfB 7pc set P1M</t>
  </si>
  <si>
    <t>045242180301</t>
  </si>
  <si>
    <t>48136780</t>
  </si>
  <si>
    <t>Набор спиральных сверл Milwaukee Impact Linemans 4шт (1 шт)</t>
  </si>
  <si>
    <t>AUGB IMP SET WOOD AUGER BIT 4PC</t>
  </si>
  <si>
    <t>045242005383</t>
  </si>
  <si>
    <t>49225100</t>
  </si>
  <si>
    <t>Набор самоврезающихся насадок SWITCHBLADE (5 шт)</t>
  </si>
  <si>
    <t>WOOD DRILL BIT      SWB Self B Set 5pcs</t>
  </si>
  <si>
    <t>045242157686</t>
  </si>
  <si>
    <t>49960070</t>
  </si>
  <si>
    <t>Торцевой ключ 3/32"(принадлежности для листовых ножниц) (1 шт)</t>
  </si>
  <si>
    <t>HEXAG.CAP HEAD KEY</t>
  </si>
  <si>
    <t>045242221554</t>
  </si>
  <si>
    <t>4932409546</t>
  </si>
  <si>
    <t>Рукоятка для УШМ (1 шт)</t>
  </si>
  <si>
    <t>HANDLE</t>
  </si>
  <si>
    <t>4002395370870</t>
  </si>
  <si>
    <t>4932363148</t>
  </si>
  <si>
    <t>Удлинитель 300мм для перьевого сверла 1/4"Hex (1 шт)</t>
  </si>
  <si>
    <t>EXTENSION           Wdrill extn305mm P1M</t>
  </si>
  <si>
    <t>4002395332793</t>
  </si>
  <si>
    <t>48284006</t>
  </si>
  <si>
    <t>Удлинитель 300мм для коронок bi-metal и СВН с хвостовиком 11мм Нех (1 шт)</t>
  </si>
  <si>
    <t>EXTENSION PIECE     Extn 7/16Hex300</t>
  </si>
  <si>
    <t>045242122516</t>
  </si>
  <si>
    <t>48281030</t>
  </si>
  <si>
    <t>Удлинитель 140мм Quick Lok 7/16" Нех (1 шт)</t>
  </si>
  <si>
    <t>EXTENSION           QL Ext.7/16140mm1p</t>
  </si>
  <si>
    <t>045242122653</t>
  </si>
  <si>
    <t>48284011</t>
  </si>
  <si>
    <t>Удлинитель 450мм для СВН с хвостовиком 7/16"Нех (1 шт)</t>
  </si>
  <si>
    <t>EXTENSION PIECE     Extn 7/16Hex450 P1M</t>
  </si>
  <si>
    <t>045242122561</t>
  </si>
  <si>
    <t>48284016</t>
  </si>
  <si>
    <t>Удлинитель 600мм для СВН с хвостовиком 7/16"Нех (1 шт)</t>
  </si>
  <si>
    <t>EXTENSION PIECE     Extn 7/16Hex600 P1M</t>
  </si>
  <si>
    <t>045242122615</t>
  </si>
  <si>
    <t>4932373502</t>
  </si>
  <si>
    <t>Кабель Quik-Lok 4м (1 шт)</t>
  </si>
  <si>
    <t>CONNECTION CABLE QUIKLOK 4</t>
  </si>
  <si>
    <t>4002395351725</t>
  </si>
  <si>
    <t>4932373504</t>
  </si>
  <si>
    <t>Кабель QUIK-LOK 4м CH (не доступно для заказа) (1 шт)</t>
  </si>
  <si>
    <t>4002395351749</t>
  </si>
  <si>
    <t>4932373506</t>
  </si>
  <si>
    <t>Кабель QUIK-LOK 4м AUS (не доступно для заказа) (1 шт)</t>
  </si>
  <si>
    <t>CONNECTION CABLE    QUIKLOK4M AUS P1MET</t>
  </si>
  <si>
    <t>4002395351763</t>
  </si>
  <si>
    <t>4932364483</t>
  </si>
  <si>
    <t>Кабель Quik-Lok 6м (1 шт)</t>
  </si>
  <si>
    <t>CONNECTION CABLE QUIKLOK 6</t>
  </si>
  <si>
    <t>4002395337620</t>
  </si>
  <si>
    <t>4932373503</t>
  </si>
  <si>
    <t>Кабель Quik-Lok 10м (1 шт)</t>
  </si>
  <si>
    <t>QUIK LOK 10M CABLE</t>
  </si>
  <si>
    <t>4002395351732</t>
  </si>
  <si>
    <t>4932373508</t>
  </si>
  <si>
    <t>Кабель QUIK-LOK 4м GB (не доступно для заказа) (1 шт)</t>
  </si>
  <si>
    <t>CONNECTION CABLE QUIKLOK 4M GB P1MET</t>
  </si>
  <si>
    <t>4002395351787</t>
  </si>
  <si>
    <t>49590020</t>
  </si>
  <si>
    <t>Хвостовик и патрон 13мм для М18 FMDP (1 шт)</t>
  </si>
  <si>
    <t>CHUCK W KEY AND ADAPT.1PC</t>
  </si>
  <si>
    <t>045242364053</t>
  </si>
  <si>
    <t>18_Системы пылеудаления</t>
  </si>
  <si>
    <t>4932430912</t>
  </si>
  <si>
    <t>Пылесборное кольцо (1 шт)</t>
  </si>
  <si>
    <t>DUST CATCHER        Dust CollectRing1pc</t>
  </si>
  <si>
    <t>4002395385744</t>
  </si>
  <si>
    <t>4932464917</t>
  </si>
  <si>
    <t>Сменный рукав для системы пылеудаления (4932464916) (1 шт)</t>
  </si>
  <si>
    <t>DUST TRAP SLEEVE</t>
  </si>
  <si>
    <t>4058546228620</t>
  </si>
  <si>
    <t>4932362778</t>
  </si>
  <si>
    <t>Переходник шланга для WCE (1 шт)</t>
  </si>
  <si>
    <t>ADAPTER DME P1 AEG</t>
  </si>
  <si>
    <t>4002395334285</t>
  </si>
  <si>
    <t>4932430446</t>
  </si>
  <si>
    <t>Экстрактор Milwaukee Xtractor (1 шт)</t>
  </si>
  <si>
    <t>DUST EXTRACTOR FOR HAMMERS</t>
  </si>
  <si>
    <t>4002395381074</t>
  </si>
  <si>
    <t>4932464916</t>
  </si>
  <si>
    <t>Насадка для пылеудаления на перфораторы SDS+ (1 шт)</t>
  </si>
  <si>
    <t>SDS+ DUST TRAP</t>
  </si>
  <si>
    <t>4058546228613</t>
  </si>
  <si>
    <t>4932430480</t>
  </si>
  <si>
    <t>Экстрактор Milwaukee PHDE72 (1 шт)</t>
  </si>
  <si>
    <t>D Ext. PHDE72       DUST GUARD</t>
  </si>
  <si>
    <t>4002395381418</t>
  </si>
  <si>
    <t>4932430835</t>
  </si>
  <si>
    <t>Система пылеудаления DE 16 (1 шт)</t>
  </si>
  <si>
    <t>DUST GUARD          DE 16 Vac Assist1pc</t>
  </si>
  <si>
    <t>4002395384976</t>
  </si>
  <si>
    <t>4932471210</t>
  </si>
  <si>
    <t>Бур SDS+ CONTRACTOR 4x110 (1 шт)</t>
  </si>
  <si>
    <t>LPP SDS+ Drill bit M2 4x110  1pc</t>
  </si>
  <si>
    <t>4058546288389</t>
  </si>
  <si>
    <t>4932471212</t>
  </si>
  <si>
    <t>Бур SDS+ CONTRACTOR 5x110 (1 шт)</t>
  </si>
  <si>
    <t>LPP SDS+ Drill bit M2 5x110  1pc</t>
  </si>
  <si>
    <t>4058546288402</t>
  </si>
  <si>
    <t>4932471211</t>
  </si>
  <si>
    <t>Бур SDS+ CONTRACTOR 4x160 (1 шт)</t>
  </si>
  <si>
    <t>LPP SDS+ Drill bit M2 4x160  1pc</t>
  </si>
  <si>
    <t>4058546288396</t>
  </si>
  <si>
    <t>4932471215</t>
  </si>
  <si>
    <t>Бур SDS+ CONTRACTOR 5.5x110 (1 шт)</t>
  </si>
  <si>
    <t>LPP SDS+ Drill bit M2 5,5x110  1pc</t>
  </si>
  <si>
    <t>4058546288433</t>
  </si>
  <si>
    <t>4932471217</t>
  </si>
  <si>
    <t>Бур SDS+ CONTRACTOR 6x110 (1 шт)</t>
  </si>
  <si>
    <t>LPP SDS+ Drill bit M2 6x110  1pc</t>
  </si>
  <si>
    <t>4058546288457</t>
  </si>
  <si>
    <t>4932471214</t>
  </si>
  <si>
    <t>Бур SDS+ CONTRACTOR 5x160 (1 шт)</t>
  </si>
  <si>
    <t>LPP SDS+ Drill bit M2 5x160  1pc</t>
  </si>
  <si>
    <t>4058546288426</t>
  </si>
  <si>
    <t>4932471220</t>
  </si>
  <si>
    <t>Бур SDS+ CONTRACTOR 6.5x110 (1 шт)</t>
  </si>
  <si>
    <t>LPP SDS+ Drill bit M2 6,5x1101pc</t>
  </si>
  <si>
    <t>4058546288488</t>
  </si>
  <si>
    <t>4932471227</t>
  </si>
  <si>
    <t>Бур SDS+ CONTRACTOR 8x110 (1 шт)</t>
  </si>
  <si>
    <t>LPP SDS+ Drill bit M2 8x1101pc</t>
  </si>
  <si>
    <t>4058546288556</t>
  </si>
  <si>
    <t>4932471216</t>
  </si>
  <si>
    <t>Бур SDS+ CONTRACTOR 5.5x160 (1 шт)</t>
  </si>
  <si>
    <t>LPP SDS+ Drill bit M2 5,5x160  1pc</t>
  </si>
  <si>
    <t>4058546288440</t>
  </si>
  <si>
    <t>4932471218</t>
  </si>
  <si>
    <t>Бур SDS+ CONTRACTOR 6x160 (1 шт)</t>
  </si>
  <si>
    <t>LPP SDS+ Drill bit M2 6x160  1pc</t>
  </si>
  <si>
    <t>4058546288464</t>
  </si>
  <si>
    <t>4932471221</t>
  </si>
  <si>
    <t>Бур SDS+ CONTRACTOR 6.5x160 (1 шт)</t>
  </si>
  <si>
    <t>LPP SDS+ Drill bit M2 6,5x1601pc</t>
  </si>
  <si>
    <t>4058546288495</t>
  </si>
  <si>
    <t>4932471224</t>
  </si>
  <si>
    <t>Бур SDS+ CONTRACTOR 7x110 (1 шт)</t>
  </si>
  <si>
    <t>LPP SDS+ Drill bit M2 7x1101pc</t>
  </si>
  <si>
    <t>4058546288525</t>
  </si>
  <si>
    <t>Сверление камня</t>
  </si>
  <si>
    <t>4932363633</t>
  </si>
  <si>
    <t>Сверло по бетону 5х85 (1 шт)</t>
  </si>
  <si>
    <t>CONCRETE DRILL BIT  Conc 5x85 P1M</t>
  </si>
  <si>
    <t>4002395332038</t>
  </si>
  <si>
    <t>4932471225</t>
  </si>
  <si>
    <t>Бур SDS+ CONTRACTOR 7x160 (1 шт)</t>
  </si>
  <si>
    <t>LPP SDS+ Drill bit M2 7x1601pc</t>
  </si>
  <si>
    <t>4058546288532</t>
  </si>
  <si>
    <t>4932471228</t>
  </si>
  <si>
    <t>Бур SDS+ CONTRACTOR 8x160 (1 шт)</t>
  </si>
  <si>
    <t>LPP SDS+ Drill bit M2 8x1601pc</t>
  </si>
  <si>
    <t>4058546288563</t>
  </si>
  <si>
    <t>4932471233</t>
  </si>
  <si>
    <t>Бур SDS+ CONTRACTOR 10x160 (1 шт)</t>
  </si>
  <si>
    <t>LPP SDS+ Drill bit M2 10x1601pc</t>
  </si>
  <si>
    <t>4058546288617</t>
  </si>
  <si>
    <t>4932471219</t>
  </si>
  <si>
    <t>Бур SDS+ CONTRACTOR 6x210 (1 шт)</t>
  </si>
  <si>
    <t>LPP SDS+ Drill bit M2 6x210  1pc</t>
  </si>
  <si>
    <t>4058546288471</t>
  </si>
  <si>
    <t>4932471264</t>
  </si>
  <si>
    <t>Бур SDS+ CONTRACTOR 5.5x210 (1 шт)</t>
  </si>
  <si>
    <t>LPP SDS+ Drill bit M2 5.5x2101pc</t>
  </si>
  <si>
    <t>4058546288921</t>
  </si>
  <si>
    <t>4932363631</t>
  </si>
  <si>
    <t>Сверло по бетону 4х85 (1 шт)</t>
  </si>
  <si>
    <t>CONCRETE DRILL BIT  Conc 4x85 P1M</t>
  </si>
  <si>
    <t>4002395332014</t>
  </si>
  <si>
    <t>4932363635</t>
  </si>
  <si>
    <t>Сверло по бетону 5,5х85 (1 шт)</t>
  </si>
  <si>
    <t>CONCRETE DRILL BIT  Conc 5.5x85 P1M</t>
  </si>
  <si>
    <t>4002395332052</t>
  </si>
  <si>
    <t>4932363636</t>
  </si>
  <si>
    <t>Сверло по бетону 6х100 (1 шт)</t>
  </si>
  <si>
    <t>CONCRETE DRILL BIT  Conc 6x100 P1M</t>
  </si>
  <si>
    <t>4002395332069</t>
  </si>
  <si>
    <t>4932471222</t>
  </si>
  <si>
    <t>Бур SDS+ CONTRACTOR 6.5x210 (1 шт)</t>
  </si>
  <si>
    <t>LPP SDS+ Drill bit M2 6,5x2101pc</t>
  </si>
  <si>
    <t>4058546288501</t>
  </si>
  <si>
    <t>4932471226</t>
  </si>
  <si>
    <t>Бур SDS+ CONTRACTOR 7x210 (1 шт)</t>
  </si>
  <si>
    <t>LPP SDS+ Drill bit M2 7x2101pc</t>
  </si>
  <si>
    <t>4058546288549</t>
  </si>
  <si>
    <t>4932471229</t>
  </si>
  <si>
    <t>Бур SDS+ CONTRACTOR 8x210 (1 шт)</t>
  </si>
  <si>
    <t>LPP SDS+ Drill bit M2 8x2101pc</t>
  </si>
  <si>
    <t>4058546288570</t>
  </si>
  <si>
    <t>4932471236</t>
  </si>
  <si>
    <t>Бур SDS+ CONTRACTOR 12x160 (1 шт)</t>
  </si>
  <si>
    <t>LPP SDS+ Drill bit M2 12x1601pc</t>
  </si>
  <si>
    <t>4058546288648</t>
  </si>
  <si>
    <t>4932363632</t>
  </si>
  <si>
    <t>Сверло по бетону 4,5х85 (1 шт)</t>
  </si>
  <si>
    <t>CONCRETE DRILL BIT  Conc 4.5x85 P1M</t>
  </si>
  <si>
    <t>4002395332021</t>
  </si>
  <si>
    <t>4932471266</t>
  </si>
  <si>
    <t>Бур SDS+ CONTRACTOR 6x260 (1 шт)</t>
  </si>
  <si>
    <t>LPP SDS+ Drill bit M2 6x2601pc</t>
  </si>
  <si>
    <t>4058546288945</t>
  </si>
  <si>
    <t>4932471223</t>
  </si>
  <si>
    <t>Бур SDS+ CONTRACTOR 6.5x260 (1 шт)</t>
  </si>
  <si>
    <t>LPP SDS+ Drill bit M2 6,5x2601pc</t>
  </si>
  <si>
    <t>4058546288518</t>
  </si>
  <si>
    <t>4932363630</t>
  </si>
  <si>
    <t>Сверло по бетону 3х70 (1 шт)</t>
  </si>
  <si>
    <t>CONCRETE DRILL BIT  Conc 3x70 P1M</t>
  </si>
  <si>
    <t>4002395332007</t>
  </si>
  <si>
    <t>4932363638</t>
  </si>
  <si>
    <t>Сверло по бетону 6,5х100 (1 шт)</t>
  </si>
  <si>
    <t>CONCRETE DRILL BIT  Conc 6.5x100 P1M</t>
  </si>
  <si>
    <t>4002395332083</t>
  </si>
  <si>
    <t>4932471234</t>
  </si>
  <si>
    <t>Бур SDS+ CONTRACTOR 10x210 (1 шт)</t>
  </si>
  <si>
    <t>LPP SDS+ Drill bit M2 10x2101pc</t>
  </si>
  <si>
    <t>4058546288624</t>
  </si>
  <si>
    <t>4932471237</t>
  </si>
  <si>
    <t>Бур SDS+ CONTRACTOR 12x210 (1 шт)</t>
  </si>
  <si>
    <t>LPP SDS+ Drill bit M2 12x2101pc</t>
  </si>
  <si>
    <t>4058546288655</t>
  </si>
  <si>
    <t>4932471230</t>
  </si>
  <si>
    <t>Бур SDS+ CONTRACTOR 8x260 (1 шт)</t>
  </si>
  <si>
    <t>LPP SDS+ Drill bit M2 8x2601pc</t>
  </si>
  <si>
    <t>4058546288587</t>
  </si>
  <si>
    <t>4932471167</t>
  </si>
  <si>
    <t>Ударное сверло Премиум 3,0x90 (1 шт) (замена для 4932399394)</t>
  </si>
  <si>
    <t>Concrete Drill Bit 3,0x90</t>
  </si>
  <si>
    <t>4058546287955</t>
  </si>
  <si>
    <t>4932471169</t>
  </si>
  <si>
    <t>Ударное сверло Премиум 4,0x90 (1 шт) (замена для 4932399395)</t>
  </si>
  <si>
    <t>Concrete Drill Bit 4,0x90</t>
  </si>
  <si>
    <t>4058546287979</t>
  </si>
  <si>
    <t>4932471171</t>
  </si>
  <si>
    <t>Ударное сверло Премиум 5,0x100 (1 шт) (замена для 4932399396)</t>
  </si>
  <si>
    <t>Concrete Drill Bit 5,0x100</t>
  </si>
  <si>
    <t>4058546287993</t>
  </si>
  <si>
    <t>4932471173</t>
  </si>
  <si>
    <t>Ударное сверло Премиум 5,5x100 (1 шт) (замена для 4932399397)</t>
  </si>
  <si>
    <t>Concrete Drill Bit 5,5x100</t>
  </si>
  <si>
    <t>4058546288013</t>
  </si>
  <si>
    <t>4932471175</t>
  </si>
  <si>
    <t>Ударное сверло Премиум 6,0x100 (1 шт) (замена для 4932399398)</t>
  </si>
  <si>
    <t>Concrete Drill Bit 6,0x100</t>
  </si>
  <si>
    <t>4058546288037</t>
  </si>
  <si>
    <t>4932471178</t>
  </si>
  <si>
    <t>Ударное сверло Премиум 6,5x100 (1 шт) (замена для 4932399399)</t>
  </si>
  <si>
    <t>Concrete Drill Bit 6,5x100</t>
  </si>
  <si>
    <t>4058546288068</t>
  </si>
  <si>
    <t>4932471235</t>
  </si>
  <si>
    <t>Бур SDS+ CONTRACTOR 10x260 (1 шт)</t>
  </si>
  <si>
    <t>LPP SDS+ Drill bit M2 10x2601pc</t>
  </si>
  <si>
    <t>4058546288631</t>
  </si>
  <si>
    <t>4932471238</t>
  </si>
  <si>
    <t>Бур SDS+ CONTRACTOR 12x260 (1 шт)</t>
  </si>
  <si>
    <t>LPP SDS+ Drill bit M2 12x2601pc</t>
  </si>
  <si>
    <t>4058546288662</t>
  </si>
  <si>
    <t>4932471231</t>
  </si>
  <si>
    <t>Бур SDS+ CONTRACTOR 8x310 (1 шт)</t>
  </si>
  <si>
    <t>LPP SDS+ Drill bit M2 8x3101pc</t>
  </si>
  <si>
    <t>4058546288594</t>
  </si>
  <si>
    <t>4932363639</t>
  </si>
  <si>
    <t>Сверло по бетону 7х100 (1 шт)</t>
  </si>
  <si>
    <t>CONCRETE DRILL BIT  Conc 7x100 P1M</t>
  </si>
  <si>
    <t>4002395332090</t>
  </si>
  <si>
    <t>4932363640</t>
  </si>
  <si>
    <t>Сверло по бетону 8х120 (1 шт)</t>
  </si>
  <si>
    <t>CONCRETE DRILL BIT  Conc 8x120 P1M</t>
  </si>
  <si>
    <t>4002395332106</t>
  </si>
  <si>
    <t>4932471267</t>
  </si>
  <si>
    <t>Бур SDS+ CONTRACTOR 10x310 (1 шт)</t>
  </si>
  <si>
    <t>LPP SDS+ Drill bit M2 10x3101pc</t>
  </si>
  <si>
    <t>4058546288952</t>
  </si>
  <si>
    <t>4932471091</t>
  </si>
  <si>
    <t>Сверло по мультиматериалам HEX 3x90 (1 шт) (замена для 4932430147)</t>
  </si>
  <si>
    <t>Multi Mat.Drill 3x90 1pc</t>
  </si>
  <si>
    <t>4058546287191</t>
  </si>
  <si>
    <t>4932471092</t>
  </si>
  <si>
    <t>Сверло по мультиматериалам HEX 4x90 (1 шт) (замена для 4932430148)</t>
  </si>
  <si>
    <t>Multi Mat.Drill 4x90 1pc</t>
  </si>
  <si>
    <t>4058546287207</t>
  </si>
  <si>
    <t>4932399394</t>
  </si>
  <si>
    <t>Сверло по бетону S Plus 3x70 (1 шт)</t>
  </si>
  <si>
    <t>CONCRETE DRILL      Conc S 3x70 P1M</t>
  </si>
  <si>
    <t>4002395360116</t>
  </si>
  <si>
    <t>4932399916</t>
  </si>
  <si>
    <t>Сверло по бетону 3,5x80 (1 шт)</t>
  </si>
  <si>
    <t>CONCRETE DRILL      Conc 3.5x70 P1M</t>
  </si>
  <si>
    <t>4002395365746</t>
  </si>
  <si>
    <t>4932471180</t>
  </si>
  <si>
    <t>Ударное сверло Премиум 7,0x100 (1 шт) (замена для 4932399400)</t>
  </si>
  <si>
    <t>Concrete Drill Bit 7,0x100</t>
  </si>
  <si>
    <t>4058546288082</t>
  </si>
  <si>
    <t>4932471239</t>
  </si>
  <si>
    <t>Бур SDS+ CONTRACTOR 14x160 (1 шт)</t>
  </si>
  <si>
    <t>LPP SDS+ Drill bit M2 14x1601pc</t>
  </si>
  <si>
    <t>4058546288679</t>
  </si>
  <si>
    <t>4932363634</t>
  </si>
  <si>
    <t>Сверло по бетону 5х150 (1 шт)</t>
  </si>
  <si>
    <t>CONCRETE DRILL BIT  Conc 5x150 P1M</t>
  </si>
  <si>
    <t>4002395332045</t>
  </si>
  <si>
    <t>4932399396</t>
  </si>
  <si>
    <t>Сверло по бетону S Plus 5x85 (1 шт)</t>
  </si>
  <si>
    <t>CONCRETE DRILL      Conc S 5x85 P1M</t>
  </si>
  <si>
    <t>4002395360130</t>
  </si>
  <si>
    <t>4932471093</t>
  </si>
  <si>
    <t>Сверло по мультиматериалам HEX 5x100 (1 шт) (замена для 4932430149)</t>
  </si>
  <si>
    <t>Multi Mat.Drill 5x100 1pc</t>
  </si>
  <si>
    <t>4058546287214</t>
  </si>
  <si>
    <t>4932471094</t>
  </si>
  <si>
    <t>Сверло по мультиматериалам HEX 5.5x100 (1 шт) (замена для 4932430150)</t>
  </si>
  <si>
    <t>Multi Mat.Drill 5.5x100 1pc</t>
  </si>
  <si>
    <t>4058546287221</t>
  </si>
  <si>
    <t>4932471176</t>
  </si>
  <si>
    <t>Ударное сверло Премиум 6,0x150 (1 шт)</t>
  </si>
  <si>
    <t>Concrete Drill Bit 6,0x150</t>
  </si>
  <si>
    <t>4058546288044</t>
  </si>
  <si>
    <t>4932471179</t>
  </si>
  <si>
    <t>Ударное сверло Премиум 6,5x150 (1 шт)</t>
  </si>
  <si>
    <t>Concrete Drill Bit 6,5x150</t>
  </si>
  <si>
    <t>4058546288075</t>
  </si>
  <si>
    <t>4932471182</t>
  </si>
  <si>
    <t>Ударное сверло Премиум 8x100 (1 шт) (замена для 4932399401)</t>
  </si>
  <si>
    <t>Concrete Drill Bit 8x100</t>
  </si>
  <si>
    <t>4058546288105</t>
  </si>
  <si>
    <t>4932471269</t>
  </si>
  <si>
    <t>Бур SDS+ CONTRACTOR 12x310 (1 шт)</t>
  </si>
  <si>
    <t>LPP SDS+ Drill bit M2 12x3101pc</t>
  </si>
  <si>
    <t>4058546288976</t>
  </si>
  <si>
    <t>4932363637</t>
  </si>
  <si>
    <t>Сверло по бетону 6х150 (1 шт)</t>
  </si>
  <si>
    <t>CONCRETE DRILL BIT  Conc 6x150 P1M</t>
  </si>
  <si>
    <t>4002395332076</t>
  </si>
  <si>
    <t>4932367035</t>
  </si>
  <si>
    <t>Сверло по бетону 5,5х150 (1 шт)</t>
  </si>
  <si>
    <t>STONE DRILL BIT     Conc 5.5x150 P1M</t>
  </si>
  <si>
    <t>4002395333998</t>
  </si>
  <si>
    <t>4932399395</t>
  </si>
  <si>
    <t>Сверло по бетону S Plus 4x85 (1 шт)</t>
  </si>
  <si>
    <t>CONCRETE DRILL      Conc S 4x85 P1M</t>
  </si>
  <si>
    <t>4002395360123</t>
  </si>
  <si>
    <t>4932399397</t>
  </si>
  <si>
    <t>Сверло по бетону S Plus 5,5x85 (1 шт)</t>
  </si>
  <si>
    <t>CONCRETE DRILL      Conc S 5.5x85 P1M</t>
  </si>
  <si>
    <t>4002395360147</t>
  </si>
  <si>
    <t>4932399398</t>
  </si>
  <si>
    <t>Сверло по бетону S Plus 6x100 (1 шт)</t>
  </si>
  <si>
    <t>CONCRETE DRILL      Conc S 6x100 P1M</t>
  </si>
  <si>
    <t>4002395360154</t>
  </si>
  <si>
    <t>4932471095</t>
  </si>
  <si>
    <t>Сверло по мультиматериалам HEX 5.5x150 (1 шт) (замена для 4932430151)</t>
  </si>
  <si>
    <t>Multi Mat.Drill 5.5x150 1pc</t>
  </si>
  <si>
    <t>4058546287238</t>
  </si>
  <si>
    <t>4932471096</t>
  </si>
  <si>
    <t>Сверло по мультиматериалам HEX 6x100 (1 шт) (замена для 4932430152)</t>
  </si>
  <si>
    <t>Multi Mat.Drill 6x100 1pc</t>
  </si>
  <si>
    <t>4058546287245</t>
  </si>
  <si>
    <t>4932471181</t>
  </si>
  <si>
    <t>Ударное сверло Премиум 7,0x150 (1 шт)</t>
  </si>
  <si>
    <t>Concrete Drill Bit 7,0x150</t>
  </si>
  <si>
    <t>4058546288099</t>
  </si>
  <si>
    <t>4932363643</t>
  </si>
  <si>
    <t>Сверло по бетону 9х120 (1 шт)</t>
  </si>
  <si>
    <t>CONCRETE DRILL BIT  Conc 9x120 P1M</t>
  </si>
  <si>
    <t>4002395332137</t>
  </si>
  <si>
    <t>4932307067</t>
  </si>
  <si>
    <t>Бур SDS+ M2 5x110 (1 шт)</t>
  </si>
  <si>
    <t>HAMMER DRILL BIT    SDS+ 5x110 P1M</t>
  </si>
  <si>
    <t>4002395308835</t>
  </si>
  <si>
    <t>4932307068</t>
  </si>
  <si>
    <t>Бур SDS+ M2 6x110 (1 шт)</t>
  </si>
  <si>
    <t>HAMMER DRILL BIT    SDS+ 6x110 P1M</t>
  </si>
  <si>
    <t>4002395308842</t>
  </si>
  <si>
    <t>4932471240</t>
  </si>
  <si>
    <t>Бур SDS+ CONTRACTOR 14x210 (1 шт)</t>
  </si>
  <si>
    <t>LPP SDS+ Drill bit M2 14x2101pc</t>
  </si>
  <si>
    <t>4058546288686</t>
  </si>
  <si>
    <t>4932471097</t>
  </si>
  <si>
    <t>Сверло по мультиматериалам HEX 6x150 (1 шт) (замена для 4932430153)</t>
  </si>
  <si>
    <t>Multi Mat.Drill 6x150 1pc</t>
  </si>
  <si>
    <t>4058546287252</t>
  </si>
  <si>
    <t>4932363644</t>
  </si>
  <si>
    <t>Сверло по бетону 10х120 (1 шт)</t>
  </si>
  <si>
    <t>CONCRETE DRILL BIT  Conc 10x120 P1M</t>
  </si>
  <si>
    <t>4002395332144</t>
  </si>
  <si>
    <t>4932367036</t>
  </si>
  <si>
    <t>Сверло по бетону 6,5х150 (1 шт)</t>
  </si>
  <si>
    <t>STONE DRILL BIT     Conc 6.5x150 P1M</t>
  </si>
  <si>
    <t>4002395334605</t>
  </si>
  <si>
    <t>4932471100</t>
  </si>
  <si>
    <t>Сверло по мультиматериалам HEX 6.5x150 (1 шт) (замена для 4932430155)</t>
  </si>
  <si>
    <t>Multi Mat.Drill 6.5x150 1pc</t>
  </si>
  <si>
    <t>4058546287283</t>
  </si>
  <si>
    <t>4932471183</t>
  </si>
  <si>
    <t>Ударное сверло Премиум 8x150 (1 шт)</t>
  </si>
  <si>
    <t>Concrete Drill Bit 8x150</t>
  </si>
  <si>
    <t>4058546288112</t>
  </si>
  <si>
    <t>4932399400</t>
  </si>
  <si>
    <t>Сверло по бетону S Plus 7x100 (1 шт)</t>
  </si>
  <si>
    <t>CONCRETE DRILL      Conc S 7x100 P1M</t>
  </si>
  <si>
    <t>4002395360178</t>
  </si>
  <si>
    <t>4932399917</t>
  </si>
  <si>
    <t>Сверло по бетону 7,5х100 (1 шт)</t>
  </si>
  <si>
    <t>CONCRETE DRILL      Conc 7.5x100 P1M</t>
  </si>
  <si>
    <t>4002395365753</t>
  </si>
  <si>
    <t>4932307069</t>
  </si>
  <si>
    <t>Бур SDS+ M2 6x160 (1 шт)</t>
  </si>
  <si>
    <t>HAMMER DRILL BIT    SDS+ 6x160 P1M</t>
  </si>
  <si>
    <t>4002395308859</t>
  </si>
  <si>
    <t>4932471271</t>
  </si>
  <si>
    <t>Бур SDS+ CONTRACTOR 14x260 (1 шт)</t>
  </si>
  <si>
    <t>LPP SDS+ Drill bit M2 14x2601pc</t>
  </si>
  <si>
    <t>4058546288990</t>
  </si>
  <si>
    <t>4932367037</t>
  </si>
  <si>
    <t>Сверло по бетону 7х150 (1 шт)</t>
  </si>
  <si>
    <t>STONE DRILL BIT     Conc 7x150 P1M</t>
  </si>
  <si>
    <t>4002395334612</t>
  </si>
  <si>
    <t>4932399401</t>
  </si>
  <si>
    <t>Сверло по бетону S Plus 8x120 (1 шт)</t>
  </si>
  <si>
    <t>CONCRETE DRILL      Conc S 8x120 P1M</t>
  </si>
  <si>
    <t>4002395360185</t>
  </si>
  <si>
    <t>4932471103</t>
  </si>
  <si>
    <t>Сверло по мультиматериалам HEX 7x100 (1 шт) (замена для 4932430157)</t>
  </si>
  <si>
    <t>Multi Mat.Drill 7x100 1pc</t>
  </si>
  <si>
    <t>4058546287313</t>
  </si>
  <si>
    <t>4932307070</t>
  </si>
  <si>
    <t>Бур SDS+ M2 8x110 (1 шт)</t>
  </si>
  <si>
    <t>HAMMER DRILL BIT    SDS+ 8x110 P1M</t>
  </si>
  <si>
    <t>4002395308866</t>
  </si>
  <si>
    <t>4932471268</t>
  </si>
  <si>
    <t>Бур SDS+ CONTRACTOR 10x460 (1 шт)</t>
  </si>
  <si>
    <t>LPP SDS+ Drill bit M2 10x4501pc</t>
  </si>
  <si>
    <t>4058546288969</t>
  </si>
  <si>
    <t>4932471241</t>
  </si>
  <si>
    <t>Бур SDS+ CONTRACTOR 16x210 (1 шт)</t>
  </si>
  <si>
    <t>LPP SDS+ Drill bit M2 16x1601pc</t>
  </si>
  <si>
    <t>4058546288693</t>
  </si>
  <si>
    <t>4932471270</t>
  </si>
  <si>
    <t>Бур SDS+ CONTRACTOR 12x450 (1 шт)</t>
  </si>
  <si>
    <t>LPP SDS+ Drill bit M2 12x4501pc</t>
  </si>
  <si>
    <t>4058546288983</t>
  </si>
  <si>
    <t>4932471098</t>
  </si>
  <si>
    <t>Сверло по мультиматериалам HEX 6x200 (1 шт) (замена для 4932430154)</t>
  </si>
  <si>
    <t>Multi Mat.Drill 6x200 1pc</t>
  </si>
  <si>
    <t>4058546287269</t>
  </si>
  <si>
    <t>4932344292</t>
  </si>
  <si>
    <t>Бур SDS+ M2 6.5x110 (1 шт)</t>
  </si>
  <si>
    <t>HAMMER DRILL BIT    SDS+ 6.5x110 P1M</t>
  </si>
  <si>
    <t>4002395312276</t>
  </si>
  <si>
    <t>4932353820</t>
  </si>
  <si>
    <t>Бур SDS+ M2 7x110 (1 шт)</t>
  </si>
  <si>
    <t>HAMMER DRILL BIT    SDS+ 7x110 P1M</t>
  </si>
  <si>
    <t>4002395320134</t>
  </si>
  <si>
    <t>4932399315</t>
  </si>
  <si>
    <t>Бур SDS+ M2 5x160 (1 шт)</t>
  </si>
  <si>
    <t>HAMMER DRILL BIT    SDS+ 5x160 P1M</t>
  </si>
  <si>
    <t>4002395359431</t>
  </si>
  <si>
    <t>4932363642</t>
  </si>
  <si>
    <t>Сверло по бетону 8,5х120 (1 шт)</t>
  </si>
  <si>
    <t>CONCRETE DRILL BIT  Conc 8.5x120 P1M</t>
  </si>
  <si>
    <t>4002395332120</t>
  </si>
  <si>
    <t>4932399383</t>
  </si>
  <si>
    <t>Сверло по бетону 6х200 (1 шт)</t>
  </si>
  <si>
    <t>CONCRETE DRILL      Conc 6x200 P1M</t>
  </si>
  <si>
    <t>4002395360000</t>
  </si>
  <si>
    <t>4932471101</t>
  </si>
  <si>
    <t>Сверло по мультиматериалам HEX 6.5x200 (1 шт) (замена для 4932430156)</t>
  </si>
  <si>
    <t>Multi Mat.Drill 6.5x200 1pc</t>
  </si>
  <si>
    <t>4058546287290</t>
  </si>
  <si>
    <t>4932471186</t>
  </si>
  <si>
    <t>Ударное сверло Премиум 10x150 (1 шт) (замена для 4932399403)</t>
  </si>
  <si>
    <t>Concrete Drill Bit 10x150</t>
  </si>
  <si>
    <t>4058546288143</t>
  </si>
  <si>
    <t>4932399399</t>
  </si>
  <si>
    <t>Сверло по бетону S Plus 6,5x100 (1 шт)</t>
  </si>
  <si>
    <t>CONCRETE DRILL      Conc S 6.5x100 P1M</t>
  </si>
  <si>
    <t>4002395360161</t>
  </si>
  <si>
    <t>4932307071</t>
  </si>
  <si>
    <t>Бур SDS+ M2 8x160 (1 шт)</t>
  </si>
  <si>
    <t>HAMMER DRILL BIT    SDS+ 8x160 P1M</t>
  </si>
  <si>
    <t>4002395308873</t>
  </si>
  <si>
    <t>4932339499</t>
  </si>
  <si>
    <t>Бур SDS+ M2 5.5x110 (1 шт)</t>
  </si>
  <si>
    <t>HAMMER DRILL BIT    SDS+ 5.5x110 P1M</t>
  </si>
  <si>
    <t>4002395304578</t>
  </si>
  <si>
    <t>4932471104</t>
  </si>
  <si>
    <t>Сверло по мультиматериалам HEX 8x120 (1 шт) (замена для 4932430158)</t>
  </si>
  <si>
    <t>Multi Mat.Drill 8x120 1pc</t>
  </si>
  <si>
    <t>4058546287320</t>
  </si>
  <si>
    <t>4932340410</t>
  </si>
  <si>
    <t>Бур SDS+ M2 10x110 (1 шт)</t>
  </si>
  <si>
    <t>HAMMER DRILL BIT    SDS+ 10x110 P1M</t>
  </si>
  <si>
    <t>4002395311934</t>
  </si>
  <si>
    <t>4932344293</t>
  </si>
  <si>
    <t>Бур SDS+ M2 6.5x160 (1 шт)</t>
  </si>
  <si>
    <t>HAMMER DRILL BIT    SDS+ 6.5x160 P1M</t>
  </si>
  <si>
    <t>4002395312269</t>
  </si>
  <si>
    <t>4932340408</t>
  </si>
  <si>
    <t>Бур SDS+ M2 5.5x160 (1 шт)</t>
  </si>
  <si>
    <t>HAMMER DRILL BIT    SDS+ 5.5x160 P1M</t>
  </si>
  <si>
    <t>4002395311910</t>
  </si>
  <si>
    <t>4932363647</t>
  </si>
  <si>
    <t>Сверло по бетону 12х150 (1 шт)</t>
  </si>
  <si>
    <t>CONCRETE DRILL BIT  Conc 12x150 P1M</t>
  </si>
  <si>
    <t>4002395332175</t>
  </si>
  <si>
    <t>4932399403</t>
  </si>
  <si>
    <t>Сверло по бетону S Plus 10x120 (1 шт)</t>
  </si>
  <si>
    <t>CONCRETE DRILL      Conc S 10x120 P1M</t>
  </si>
  <si>
    <t>4002395360208</t>
  </si>
  <si>
    <t>4932339498</t>
  </si>
  <si>
    <t>Бур SDS+ M2 4x110 (1 шт)</t>
  </si>
  <si>
    <t>HAMMER DRILL BIT    SDS+ 4x110 P1M</t>
  </si>
  <si>
    <t>4002395304561</t>
  </si>
  <si>
    <t>4932363646</t>
  </si>
  <si>
    <t>Сверло по бетону 11х150 (1 шт)</t>
  </si>
  <si>
    <t>CONCRETE DRILL BIT  Conc 11x150 P1M</t>
  </si>
  <si>
    <t>4002395332168</t>
  </si>
  <si>
    <t>4932363641</t>
  </si>
  <si>
    <t>Сверло по бетону 8х200 (1 шт)</t>
  </si>
  <si>
    <t>CONCRETE DRILL BIT  Conc 8x200 P1M</t>
  </si>
  <si>
    <t>4002395332113</t>
  </si>
  <si>
    <t>4932430147</t>
  </si>
  <si>
    <t>Сверло универсальное 3x70 (1 шт)</t>
  </si>
  <si>
    <t>MULTIPURP.BIT   Multi Mat.Drill 3x70 1pc</t>
  </si>
  <si>
    <t>4002395378081</t>
  </si>
  <si>
    <t>4932430149</t>
  </si>
  <si>
    <t>Сверло универсальное 5x85 (1 шт)</t>
  </si>
  <si>
    <t>MULTIPURP.DRILL BIT Hammerbohrer     x85</t>
  </si>
  <si>
    <t>4002395378104</t>
  </si>
  <si>
    <t>4932430150</t>
  </si>
  <si>
    <t>Сверло универсальное 5.5x85 (1 шт)</t>
  </si>
  <si>
    <t>4002395378111</t>
  </si>
  <si>
    <t>4932471105</t>
  </si>
  <si>
    <t>Сверло по мультиматериалам HEX 8x260 (1 шт) (замена для 4932430159)</t>
  </si>
  <si>
    <t>Multi Mat.Drill 8x250 1pc</t>
  </si>
  <si>
    <t>4058546287337</t>
  </si>
  <si>
    <t>4932471107</t>
  </si>
  <si>
    <t>Сверло по мультиматериалам HEX 10x120 (1 шт) (замена для 4932430160)</t>
  </si>
  <si>
    <t>Multi Mat.Drill 10x120 1pc</t>
  </si>
  <si>
    <t>4058546287351</t>
  </si>
  <si>
    <t>4932340409</t>
  </si>
  <si>
    <t>Бур SDS+ M2 7x160 (1 шт)</t>
  </si>
  <si>
    <t>HAMMER DRILL BIT    SDS+ 7x160 P1M</t>
  </si>
  <si>
    <t>4002395311927</t>
  </si>
  <si>
    <t>4932471187</t>
  </si>
  <si>
    <t>Ударное сверло Премиум 10x260 (1 шт)</t>
  </si>
  <si>
    <t>Concrete Drill Bit 10x250</t>
  </si>
  <si>
    <t>4058546288150</t>
  </si>
  <si>
    <t>4932373918</t>
  </si>
  <si>
    <t>Бур универсальный SDS+ TCT 6х160 (металл/дерево/камень) (1 шт)</t>
  </si>
  <si>
    <t>MULTIPURP.DRILL BIT SDS+ MP160x160 P1M</t>
  </si>
  <si>
    <t>4002395353484</t>
  </si>
  <si>
    <t>4932430158</t>
  </si>
  <si>
    <t>Сверло универсальное 8x120 (1 шт)</t>
  </si>
  <si>
    <t>MULTIPURP.DRILL BIT Hammerbohrer     120</t>
  </si>
  <si>
    <t>4002395378197</t>
  </si>
  <si>
    <t>4932307073</t>
  </si>
  <si>
    <t>Бур SDS+ M2 10x160 (1 шт)</t>
  </si>
  <si>
    <t>HAMMER DRILL BIT    SDS+ 10x160 P1M</t>
  </si>
  <si>
    <t>4002395308897</t>
  </si>
  <si>
    <t>4932307072</t>
  </si>
  <si>
    <t>Бур SDS+ M2 8x210 (1 шт)</t>
  </si>
  <si>
    <t>HAMMER DRILL BIT    SDS+ 8x210 P1M</t>
  </si>
  <si>
    <t>4002395308880</t>
  </si>
  <si>
    <t>4932399402</t>
  </si>
  <si>
    <t>Сверло по бетону S Plus 9x120 (1 шт)</t>
  </si>
  <si>
    <t>CONCRETE DRILL      Conc S 9x120 P1M</t>
  </si>
  <si>
    <t>4002395360192</t>
  </si>
  <si>
    <t>4932399125</t>
  </si>
  <si>
    <t>Направляющее сверло ТСТ для работ по бетоу, камню и кирпичу (1 шт)</t>
  </si>
  <si>
    <t>PILOT DRILL         Pilot bit 8x120 P1M</t>
  </si>
  <si>
    <t>4002395357291</t>
  </si>
  <si>
    <t>4932399020</t>
  </si>
  <si>
    <t>Сверло направляющее для коронки SDS+ (1 шт)</t>
  </si>
  <si>
    <t>PILOT DRILL         Pilot drill P1M</t>
  </si>
  <si>
    <t>4002395356058</t>
  </si>
  <si>
    <t>4932430157</t>
  </si>
  <si>
    <t>Сверло универсальное 7x100 (1 шт)</t>
  </si>
  <si>
    <t>MULTIPURP.DRILL BIT Hammerbohrer     100</t>
  </si>
  <si>
    <t>4002395378180</t>
  </si>
  <si>
    <t>4932373136</t>
  </si>
  <si>
    <t>Бур SDS+ M2 6x210 (1 шт)</t>
  </si>
  <si>
    <t>HAMMER DRILL BIT    SDS+ 6x210 P1M</t>
  </si>
  <si>
    <t>4002395346394</t>
  </si>
  <si>
    <t>4932399143</t>
  </si>
  <si>
    <t>Бур SDS+ M2 4x160 (1 шт)</t>
  </si>
  <si>
    <t>HAMMER DRILL BIT    SDS+ 4x160 P1M</t>
  </si>
  <si>
    <t>4002395357505</t>
  </si>
  <si>
    <t>4932399316</t>
  </si>
  <si>
    <t>Бур SDS+ M2 5x210 (1 шт)</t>
  </si>
  <si>
    <t>HAMMER DRILL BIT    SDS+ 5x210 P1M</t>
  </si>
  <si>
    <t>4002395359448</t>
  </si>
  <si>
    <t>4932471188</t>
  </si>
  <si>
    <t>Ударное сверло Премиум 12x150 (1 шт) (замена для 4932399404)</t>
  </si>
  <si>
    <t>Concrete Drill Bit 12x150</t>
  </si>
  <si>
    <t>4058546288167</t>
  </si>
  <si>
    <t>4932471108</t>
  </si>
  <si>
    <t>Сверло по мультиматериалам HEX 10x260 (1 шт) (замена для 4932430161)</t>
  </si>
  <si>
    <t>Multi Mat.Drill 10x250 1pc</t>
  </si>
  <si>
    <t>4058546287368</t>
  </si>
  <si>
    <t>4932471190</t>
  </si>
  <si>
    <t>Ударное сверло Премиум 14x150 (1 шт) (замена для 4932399405)</t>
  </si>
  <si>
    <t>Concrete Drill Bit 14x150</t>
  </si>
  <si>
    <t>4058546288181</t>
  </si>
  <si>
    <t>4932353823</t>
  </si>
  <si>
    <t>Бур SDS+ M2 9x160 (1 шт)</t>
  </si>
  <si>
    <t>HAMMER DRILL BIT    SDS+ 9x160 P1M</t>
  </si>
  <si>
    <t>4002395320165</t>
  </si>
  <si>
    <t>4932363645</t>
  </si>
  <si>
    <t>Сверло по бетону 10х200 (1 шт)</t>
  </si>
  <si>
    <t>CONCRETE DRILL BIT  Conc 10x200 P1M</t>
  </si>
  <si>
    <t>4002395332151</t>
  </si>
  <si>
    <t>4932399404</t>
  </si>
  <si>
    <t>Сверло по бетону S Plus 12x150 (1 шт)</t>
  </si>
  <si>
    <t>CONCRETE DRILL      Conc S 12x150 P1M</t>
  </si>
  <si>
    <t>4002395360215</t>
  </si>
  <si>
    <t>4932307075</t>
  </si>
  <si>
    <t>Бур SDS+ M2 12x160 (1 шт)</t>
  </si>
  <si>
    <t>HAMMER DRILL BIT    SDS+ 12x160 P1M</t>
  </si>
  <si>
    <t>4002395308910</t>
  </si>
  <si>
    <t>4932399147</t>
  </si>
  <si>
    <t>Бур SDS+ M2 6.5x210 (1 шт)</t>
  </si>
  <si>
    <t>HAMMER DRILL BIT    SDS+ 6.5x210 P1M</t>
  </si>
  <si>
    <t>4002395357574</t>
  </si>
  <si>
    <t>4932352007</t>
  </si>
  <si>
    <t>Бур SDS+ MX45x115 (1 шт)</t>
  </si>
  <si>
    <t>HAMMER DRILL BIT SDS+ MX4 5X115  1 PC</t>
  </si>
  <si>
    <t>4002395366644</t>
  </si>
  <si>
    <t>4932352009</t>
  </si>
  <si>
    <t>Бур SDS+ MX45.5x115 (1 шт)</t>
  </si>
  <si>
    <t>HAMMER DRILL BIT SDS+ MX4 5,5X115  1 PC</t>
  </si>
  <si>
    <t>4002395368907</t>
  </si>
  <si>
    <t>4932352011</t>
  </si>
  <si>
    <t>Бур SDS+ MX46x115 (1 шт)</t>
  </si>
  <si>
    <t>HAMMER DRILL BIT SDS+ MX4 6X115  1 PC</t>
  </si>
  <si>
    <t>4002395368921</t>
  </si>
  <si>
    <t>4932604214</t>
  </si>
  <si>
    <t>Выталкиватель сверла коронки по бетону SDS-MAX (1 шт)</t>
  </si>
  <si>
    <t>DRIFT KEY           Ejector tool P1M</t>
  </si>
  <si>
    <t>4002395311231</t>
  </si>
  <si>
    <t>4932307074</t>
  </si>
  <si>
    <t>Бур SDS+ M2 10x210 (1 шт)</t>
  </si>
  <si>
    <t>HAMMER DRILL BIT    SDS+ 10x210 P1M</t>
  </si>
  <si>
    <t>4002395308903</t>
  </si>
  <si>
    <t>4932399222</t>
  </si>
  <si>
    <t>Бур SDS+ M2 7x210 (1 шт)</t>
  </si>
  <si>
    <t>HAMMER DRILL BIT    SDS+ 7x210 P1M</t>
  </si>
  <si>
    <t>4002395358366</t>
  </si>
  <si>
    <t>4932471110</t>
  </si>
  <si>
    <t>Сверло по мультиматериалам HEX 12x150 (1 шт) (замена для 4932430162)</t>
  </si>
  <si>
    <t>Multi Mat.Drill 12x150 1pc</t>
  </si>
  <si>
    <t>4058546287382</t>
  </si>
  <si>
    <t>4932399919</t>
  </si>
  <si>
    <t>Сверло по бетону 9,5x120 (1 шт)</t>
  </si>
  <si>
    <t>CONCRETE DRILL      Conc 9.5x120 P1M</t>
  </si>
  <si>
    <t>4002395365777</t>
  </si>
  <si>
    <t>4932430155</t>
  </si>
  <si>
    <t>Сверло универсальное 6,5x150 (1 шт)</t>
  </si>
  <si>
    <t>MULTIPURP.DRILL BIT Hammerbohrer     150</t>
  </si>
  <si>
    <t>4002395378166</t>
  </si>
  <si>
    <t>4932353821</t>
  </si>
  <si>
    <t>Бур SDS+ M2 8x260 (1 шт)</t>
  </si>
  <si>
    <t>HAMMER DRILL BIT    SDS+ 8x260 P1M</t>
  </si>
  <si>
    <t>4002395320141</t>
  </si>
  <si>
    <t>4932367066</t>
  </si>
  <si>
    <t>Бур SDS+ M2 11x160 (1 шт)</t>
  </si>
  <si>
    <t>HAMMER DRILL BIT    SDS+ 11x160 P1M</t>
  </si>
  <si>
    <t>4002395336722</t>
  </si>
  <si>
    <t>4932352008</t>
  </si>
  <si>
    <t>Бур SDS+ MX45x165 (1 шт)</t>
  </si>
  <si>
    <t>HAMMER DRILL BIT SDS+ MX4 5X165  1 PC</t>
  </si>
  <si>
    <t>4002395368891</t>
  </si>
  <si>
    <t>4932352010</t>
  </si>
  <si>
    <t>Бур SDS+ MX45.5x165 (1 шт)</t>
  </si>
  <si>
    <t>HAMMER DRILL BIT SDS+ MX4 5,5X165  1 PC</t>
  </si>
  <si>
    <t>4002395368914</t>
  </si>
  <si>
    <t>4932352012</t>
  </si>
  <si>
    <t>Бур SDS+ MX46x165 (1 шт)</t>
  </si>
  <si>
    <t>HAMMER DRILL BIT SDS+ MX4 6X165  1 PC</t>
  </si>
  <si>
    <t>4002395368938</t>
  </si>
  <si>
    <t>4932363649</t>
  </si>
  <si>
    <t>Сверло по бетону 13х150 (1 шт)</t>
  </si>
  <si>
    <t>CONCRETE DRILL BIT  Conc 13x150 P1M</t>
  </si>
  <si>
    <t>4002395332199</t>
  </si>
  <si>
    <t>4932430160</t>
  </si>
  <si>
    <t>Сверло универсальное 10x120 (1 шт)</t>
  </si>
  <si>
    <t>4002395378210</t>
  </si>
  <si>
    <t>4932471099</t>
  </si>
  <si>
    <t>Сверло по мультиматериалам HEX 6x400 (1 шт)</t>
  </si>
  <si>
    <t>Multi Mat.Drill 6x400 1pc</t>
  </si>
  <si>
    <t>4058546287276</t>
  </si>
  <si>
    <t>4932471102</t>
  </si>
  <si>
    <t>Сверло по мультиматериалам HEX 6,5x400 (1 шт)</t>
  </si>
  <si>
    <t>Multi Mat.Drill 6,5x400 1pc</t>
  </si>
  <si>
    <t>4058546287306</t>
  </si>
  <si>
    <t>4932352130</t>
  </si>
  <si>
    <t>Бур SDS+ M2 4.8x110 (1 шт)</t>
  </si>
  <si>
    <t>HAMMER DRILL BIT    SDS+ 4.8x110 P1M</t>
  </si>
  <si>
    <t>4002395367832</t>
  </si>
  <si>
    <t>4932344295</t>
  </si>
  <si>
    <t>Бур SDS+ M2 10x260 (1 шт)</t>
  </si>
  <si>
    <t>HAMMER DRILL BIT    SDS+ 10x260 P1M</t>
  </si>
  <si>
    <t>4002395312252</t>
  </si>
  <si>
    <t>4932353822</t>
  </si>
  <si>
    <t>Бур SDS+ M2 9x210 (1 шт)</t>
  </si>
  <si>
    <t>HAMMER DRILL BIT    SDS+ 9x210 P1M</t>
  </si>
  <si>
    <t>4002395320158</t>
  </si>
  <si>
    <t>4932363650</t>
  </si>
  <si>
    <t>Сверло по бетону 14х150 (1 шт)</t>
  </si>
  <si>
    <t>CONCRETE DRILL BIT  Conc 14x150 P1M</t>
  </si>
  <si>
    <t>4002395332205</t>
  </si>
  <si>
    <t>4932471106</t>
  </si>
  <si>
    <t>Сверло по мультиматериалам HEX 8x400 (1 шт)</t>
  </si>
  <si>
    <t>Multi Mat.Drill 8x400 1pc</t>
  </si>
  <si>
    <t>4058546287344</t>
  </si>
  <si>
    <t>4932471189</t>
  </si>
  <si>
    <t>Ударное сверло Премиум 12x260 (1 шт)</t>
  </si>
  <si>
    <t>Concrete Drill Bit 12x250</t>
  </si>
  <si>
    <t>4058546288174</t>
  </si>
  <si>
    <t>4932245967</t>
  </si>
  <si>
    <t>Сверло направляющее для коронки по бетону SDS-MAX 11х120мм (1 шт)</t>
  </si>
  <si>
    <t>PILOT DRILL SPLINE  Pilot bit 11x120</t>
  </si>
  <si>
    <t>4002395307111</t>
  </si>
  <si>
    <t>4932307076</t>
  </si>
  <si>
    <t>Бур SDS+ M2 12x210 (1 шт)</t>
  </si>
  <si>
    <t>HAMMER DRILL BIT    SDS+ 12x210 P1M</t>
  </si>
  <si>
    <t>4002395308927</t>
  </si>
  <si>
    <t>4932352021</t>
  </si>
  <si>
    <t>Бур SDS+ MX48x115 (1 шт)</t>
  </si>
  <si>
    <t>HAMMER DRILL BIT SDS+ MX4 8X115  1 PC</t>
  </si>
  <si>
    <t>4002395366781</t>
  </si>
  <si>
    <t>4932353819</t>
  </si>
  <si>
    <t>Бур SDS+ M2 6x260 (1 шт)</t>
  </si>
  <si>
    <t>HAMMER DRILL BIT    SDS+ 6x260 P1M</t>
  </si>
  <si>
    <t>4002395320127</t>
  </si>
  <si>
    <t>4932373919</t>
  </si>
  <si>
    <t>Бур универсальный SDS+ TCT 8х210 (металл/дерево/камень) (1 шт)</t>
  </si>
  <si>
    <t>MULTIPURP.DRILL BIT SDS+ MP210x210 P1M</t>
  </si>
  <si>
    <t>4002395353491</t>
  </si>
  <si>
    <t>4932363648</t>
  </si>
  <si>
    <t>Сверло по бетону 12х200 (1 шт)</t>
  </si>
  <si>
    <t>CONCRETE DRILL BIT  Conc 12x200 P1M</t>
  </si>
  <si>
    <t>4002395332182</t>
  </si>
  <si>
    <t>4932399317</t>
  </si>
  <si>
    <t>Бур SDS+ M2 5.5x210 (1 шт)</t>
  </si>
  <si>
    <t>HAMMER DRILL BIT    SDS+ 5.5x210 P1M</t>
  </si>
  <si>
    <t>4002395359455</t>
  </si>
  <si>
    <t>4932352022</t>
  </si>
  <si>
    <t>Бур SDS+ MX48x165 (1 шт)</t>
  </si>
  <si>
    <t>HAMMER DRILL BIT SDS+ MX4 8X165  1 PC</t>
  </si>
  <si>
    <t>4002395366798</t>
  </si>
  <si>
    <t>4932352025</t>
  </si>
  <si>
    <t>Бур SDS+ MX410x115 (1 шт)</t>
  </si>
  <si>
    <t>HAMMER DRILL BIT SDS+ MX4 10X110  1 pc</t>
  </si>
  <si>
    <t>4002395366828</t>
  </si>
  <si>
    <t>4932430154</t>
  </si>
  <si>
    <t>Сверло универсальное 6x200 (1 шт)</t>
  </si>
  <si>
    <t>MULTIPURP.DRILL BIT Hammerbohrer     200</t>
  </si>
  <si>
    <t>4002395378159</t>
  </si>
  <si>
    <t>4932471191</t>
  </si>
  <si>
    <t>Ударное сверло Премиум 14x260 (1 шт)</t>
  </si>
  <si>
    <t>Concrete Drill Bit 14x250</t>
  </si>
  <si>
    <t>4058546288198</t>
  </si>
  <si>
    <t>4932471109</t>
  </si>
  <si>
    <t>Сверло по мультиматериалам HEX 10x400 (1 шт)</t>
  </si>
  <si>
    <t>Multi Mat.Drill 10x400 1pc</t>
  </si>
  <si>
    <t>4058546287375</t>
  </si>
  <si>
    <t>4932307078</t>
  </si>
  <si>
    <t>Бур SDS+ M2 14x160 (1 шт)</t>
  </si>
  <si>
    <t>HAMMER DRILL BIT    SDS+ 14x160 P1M</t>
  </si>
  <si>
    <t>4002395308941</t>
  </si>
  <si>
    <t>4932478465</t>
  </si>
  <si>
    <t>Бур SDS+ MX45X215 (1 шт)</t>
  </si>
  <si>
    <t>SDS+ MX4 5X215  1 pc</t>
  </si>
  <si>
    <t>4058546346560</t>
  </si>
  <si>
    <t>4932471111</t>
  </si>
  <si>
    <t>Сверло по мультиматериалам HEX 12x260 (1 шт)</t>
  </si>
  <si>
    <t>Multi Mat.Drill 12x250 1pc</t>
  </si>
  <si>
    <t>4058546287399</t>
  </si>
  <si>
    <t>4932373908</t>
  </si>
  <si>
    <t>Бур SDS+ M2 3.5x110 (1 шт)</t>
  </si>
  <si>
    <t>HAMMER DRILL BIT    SDS+ 3.5x110 P1M</t>
  </si>
  <si>
    <t>4002395353378</t>
  </si>
  <si>
    <t>4932352892</t>
  </si>
  <si>
    <t>Бур SDS+ M2 3x110 (1 шт)</t>
  </si>
  <si>
    <t>SDS+ DRILL BITS    SDS+ 3 x 110 P1M</t>
  </si>
  <si>
    <t>4002395375509</t>
  </si>
  <si>
    <t>4932471242</t>
  </si>
  <si>
    <t>Набор буров Бур SDS+ CONTRACTOR(5/6х110, 6/8/10х160) (5 шт)</t>
  </si>
  <si>
    <t>LPP SDS+ Drill bit M2 set  5 pc EU</t>
  </si>
  <si>
    <t>4058546288709</t>
  </si>
  <si>
    <t>4932352019</t>
  </si>
  <si>
    <t>Бур SDS+ MX47x115 (1 шт)</t>
  </si>
  <si>
    <t>HAMMER DRILL BIT SDS+ MX4 7X115  1 PC</t>
  </si>
  <si>
    <t>4002395366767</t>
  </si>
  <si>
    <t>4932352026</t>
  </si>
  <si>
    <t>Бур SDS+ MX410x165 (1 шт)</t>
  </si>
  <si>
    <t>HAMMER DRILL BIT SDS+ MX4 10X160  1 pc</t>
  </si>
  <si>
    <t>4002395366835</t>
  </si>
  <si>
    <t>4932352944</t>
  </si>
  <si>
    <t>Бур SDS+ MX49x160 (1 шт)</t>
  </si>
  <si>
    <t>SDS+ DRILL BITS SDS+ MX4 9x160  1pc</t>
  </si>
  <si>
    <t>4002395376025</t>
  </si>
  <si>
    <t>4932307946</t>
  </si>
  <si>
    <t>Бур SDS+ M2 13x160 (1 шт)</t>
  </si>
  <si>
    <t>HAMMER DRILL BIT    SDS+ 13x160 P1M</t>
  </si>
  <si>
    <t>4002395309054</t>
  </si>
  <si>
    <t>4932399329</t>
  </si>
  <si>
    <t>Бур SDS+ M2 11x260 (1 шт)</t>
  </si>
  <si>
    <t>HAMMER DRILL BIT    SDS+ 11x260 P1M</t>
  </si>
  <si>
    <t>4002395359578</t>
  </si>
  <si>
    <t>4932373914</t>
  </si>
  <si>
    <t>Сверло по бетону 16х160 (1 шт)</t>
  </si>
  <si>
    <t>CONCRETE DRILL BIT  Conc 16x160 P1M</t>
  </si>
  <si>
    <t>4002395353446</t>
  </si>
  <si>
    <t>4932430156</t>
  </si>
  <si>
    <t>Сверло универсальное 6,5x200 (1 шт)</t>
  </si>
  <si>
    <t>4002395378173</t>
  </si>
  <si>
    <t>4932430159</t>
  </si>
  <si>
    <t>Сверло универсальное 8x250 (1 шт)</t>
  </si>
  <si>
    <t>MULTIPURP.DRILL BIT Hammerbohrer     250</t>
  </si>
  <si>
    <t>4002395378203</t>
  </si>
  <si>
    <t>4932399148</t>
  </si>
  <si>
    <t>Бур SDS+ M2 6.5x260 (1 шт)</t>
  </si>
  <si>
    <t>HAMMER DRILL BIT    SDS+ 6.5x260 P1M</t>
  </si>
  <si>
    <t>4002395357581</t>
  </si>
  <si>
    <t>4932352013</t>
  </si>
  <si>
    <t>Бур SDS+ MX46x215 (1 шт)</t>
  </si>
  <si>
    <t>HAMMER DRILL BIT SDS+ MX4 6X215  1 PC</t>
  </si>
  <si>
    <t>4002395366705</t>
  </si>
  <si>
    <t>4932352023</t>
  </si>
  <si>
    <t>Бур SDS+ MX48x215 (1 шт)</t>
  </si>
  <si>
    <t>HAMMER DRILL BIT SDS+ MX4 8X215  1 PC</t>
  </si>
  <si>
    <t>4002395366804</t>
  </si>
  <si>
    <t>4932430146</t>
  </si>
  <si>
    <t>Бур SDS+ MX46.5x105 (1 шт)</t>
  </si>
  <si>
    <t>SDS+ DRILL BITS SDS+ MX4 6,5X105  1 PC</t>
  </si>
  <si>
    <t>4002395378074</t>
  </si>
  <si>
    <t>4932344297</t>
  </si>
  <si>
    <t>Бур SDS+ M2 12x260 (1 шт)</t>
  </si>
  <si>
    <t>HAMMER DRILL BIT    SDS+ 12x260 P1M</t>
  </si>
  <si>
    <t>4002395312238</t>
  </si>
  <si>
    <t>4932352020</t>
  </si>
  <si>
    <t>Бур SDS+ MX47x165 (1 шт)</t>
  </si>
  <si>
    <t>HAMMER DRILL BIT SDS+ MX4 7X165  1 PC</t>
  </si>
  <si>
    <t>4002395366774</t>
  </si>
  <si>
    <t>4932399325</t>
  </si>
  <si>
    <t>Бур SDS+ M2 8x310 (1 шт)</t>
  </si>
  <si>
    <t>HAMMER DRILL BIT    SDS+ 8x310 P1M</t>
  </si>
  <si>
    <t>4002395359530</t>
  </si>
  <si>
    <t>4932399405</t>
  </si>
  <si>
    <t>Сверло по бетону S Plus 14x150 (1 шт)</t>
  </si>
  <si>
    <t>CONCRETE DRILL      Conc S 14x150 P1M</t>
  </si>
  <si>
    <t>4002395360222</t>
  </si>
  <si>
    <t>4932399318</t>
  </si>
  <si>
    <t>Бур SDS+ M2 5.5x260 (1 шт)</t>
  </si>
  <si>
    <t>HAMMER DRILL BIT    SDS+ 5.5x260 P1M</t>
  </si>
  <si>
    <t>4002395359462</t>
  </si>
  <si>
    <t>4932352031</t>
  </si>
  <si>
    <t>Бур SDS+ MX412x160 (1 шт)</t>
  </si>
  <si>
    <t>HAMMER DRILL BIT SDS+ MX4 12X160  1 pc</t>
  </si>
  <si>
    <t>4002395366880</t>
  </si>
  <si>
    <t>4932353824</t>
  </si>
  <si>
    <t>Бур SDS+ M2 10x310 (1 шт)</t>
  </si>
  <si>
    <t>HAMMER DRILL BIT    SDS+ 10x310 P1M</t>
  </si>
  <si>
    <t>4002395320172</t>
  </si>
  <si>
    <t>4932399324</t>
  </si>
  <si>
    <t>Бур SDS+ M2 7x250 (1 шт)</t>
  </si>
  <si>
    <t>HAMMER DRILL BIT    SDS+ 7x250 P1M</t>
  </si>
  <si>
    <t>4002395359523</t>
  </si>
  <si>
    <t>4932352027</t>
  </si>
  <si>
    <t>Бур SDS+ MX410x215 (1 шт)</t>
  </si>
  <si>
    <t>HAMMER DRILL BIT SDS+ MX4 10X210  1 pc</t>
  </si>
  <si>
    <t>4002395366842</t>
  </si>
  <si>
    <t>4932373920</t>
  </si>
  <si>
    <t>Бур универсальный SDS+ TCT 10х210 (металл/дерево/камень) (1 шт)</t>
  </si>
  <si>
    <t>MULTIPURP.DRILL BIT SDS+ MP260x260 P1M</t>
  </si>
  <si>
    <t>4002395353507</t>
  </si>
  <si>
    <t>4932399380</t>
  </si>
  <si>
    <t>Сверло по бетону 15х160 (1 шт)</t>
  </si>
  <si>
    <t>CONCRETE DRILL      Conc 15x160 P1M</t>
  </si>
  <si>
    <t>4002395359974</t>
  </si>
  <si>
    <t>4932353826</t>
  </si>
  <si>
    <t>Бур SDS+ M2 14x210 (1 шт)</t>
  </si>
  <si>
    <t>HAMMER DRILL BIT    SDS+ 14x210 P1M</t>
  </si>
  <si>
    <t>4002395320196</t>
  </si>
  <si>
    <t>4932373910</t>
  </si>
  <si>
    <t>Бур SDS+ M2 15x160 (1 шт)</t>
  </si>
  <si>
    <t>HAMMER DRILL BIT    SDS+ 15x160 P1M</t>
  </si>
  <si>
    <t>4002395353392</t>
  </si>
  <si>
    <t>4932399323</t>
  </si>
  <si>
    <t>Бур SDS+ M2 6.5x310 (1 шт)</t>
  </si>
  <si>
    <t>HAMMER DRILL BIT    SDS+ 6.5x310 P1M</t>
  </si>
  <si>
    <t>4002395359516</t>
  </si>
  <si>
    <t>4932399021</t>
  </si>
  <si>
    <t>Выталкиватель сверла для коронок SDS-MAX (1 шт)</t>
  </si>
  <si>
    <t>4002395356065</t>
  </si>
  <si>
    <t>4932352014</t>
  </si>
  <si>
    <t>Бур SDS+ MX46x265 (1 шт)</t>
  </si>
  <si>
    <t>HAMMER DRILL BIT SDS+ MX4 6X265  1 PC</t>
  </si>
  <si>
    <t>4002395366712</t>
  </si>
  <si>
    <t>4932352024</t>
  </si>
  <si>
    <t>Бур SDS+ MX48x265 (1 шт)</t>
  </si>
  <si>
    <t>HAMMER DRILL BIT SDS+ MX4 8X265  1 PC</t>
  </si>
  <si>
    <t>4002395366811</t>
  </si>
  <si>
    <t>4932399385</t>
  </si>
  <si>
    <t>Сверло по бетону 10х400 (1 шт)</t>
  </si>
  <si>
    <t>CONCRETE DRILL      Conc 10x400 P1M</t>
  </si>
  <si>
    <t>4002395360024</t>
  </si>
  <si>
    <t>4932307080</t>
  </si>
  <si>
    <t>Бур SDS+ M2 16x160 (1 шт)</t>
  </si>
  <si>
    <t>HAMMER DRILL BIT    SDS+ 16x160 P1M</t>
  </si>
  <si>
    <t>4002395308965</t>
  </si>
  <si>
    <t>4932478469</t>
  </si>
  <si>
    <t>Бур SDS+ MX45.5X215 (1 шт)</t>
  </si>
  <si>
    <t>SDS+ MX4 5.5X215  1 pc</t>
  </si>
  <si>
    <t>4058546346607</t>
  </si>
  <si>
    <t>4932307079</t>
  </si>
  <si>
    <t>Бур SDS+ M2 14x260 (1 шт)</t>
  </si>
  <si>
    <t>HAMMER DRILL BIT    SDS+ 14x260 P1M</t>
  </si>
  <si>
    <t>4002395308958</t>
  </si>
  <si>
    <t>4932352028</t>
  </si>
  <si>
    <t>Бур SDS+ MX410x265 (1 шт)</t>
  </si>
  <si>
    <t>HAMMER DRILL BIT SDS+ MX4 10X260  1 pc</t>
  </si>
  <si>
    <t>4002395366859</t>
  </si>
  <si>
    <t>4932399386</t>
  </si>
  <si>
    <t>Сверло по бетону 12х400 (1 шт)</t>
  </si>
  <si>
    <t>CONCRETE DRILL      Conc 12x400 P1M</t>
  </si>
  <si>
    <t>4002395360031</t>
  </si>
  <si>
    <t>4932352032</t>
  </si>
  <si>
    <t>Бур SDS+ MX412x210 (1 шт)</t>
  </si>
  <si>
    <t>HAMMER DRILL BIT SDS+ MX4 12X210  1 pc</t>
  </si>
  <si>
    <t>4002395366897</t>
  </si>
  <si>
    <t>4932344298</t>
  </si>
  <si>
    <t>Бур SDS+ M2 13x260 (1 шт)</t>
  </si>
  <si>
    <t>HAMMER DRILL BIT    SDS+ 13x260 P1M</t>
  </si>
  <si>
    <t>4002395312221</t>
  </si>
  <si>
    <t>4932399384</t>
  </si>
  <si>
    <t>Сверло по бетону 8х400 (1 шт)</t>
  </si>
  <si>
    <t>CONCRETE DRILL      Conc 8x400 P1M</t>
  </si>
  <si>
    <t>4002395360017</t>
  </si>
  <si>
    <t>4932353825</t>
  </si>
  <si>
    <t>Бур SDS+ M2 12x310 (1 шт)</t>
  </si>
  <si>
    <t>HAMMER DRILL BIT    SDS+ 12x310 P1M</t>
  </si>
  <si>
    <t>4002395320189</t>
  </si>
  <si>
    <t>4932352016</t>
  </si>
  <si>
    <t>Бур SDS+ MX46.5x215 (1 шт)</t>
  </si>
  <si>
    <t>HAMMER DRILL BIT SDS+ MX4 6,5X215  1 PC</t>
  </si>
  <si>
    <t>4002395366736</t>
  </si>
  <si>
    <t>4932399229</t>
  </si>
  <si>
    <t>Сверло по бетону 18х160 (1 шт)</t>
  </si>
  <si>
    <t>CONCRETE DRILL BIT  Conc 18x160 P1M</t>
  </si>
  <si>
    <t>4002395358434</t>
  </si>
  <si>
    <t>4932399326</t>
  </si>
  <si>
    <t>Бур SDS+ M2 8x400 (1 шт)</t>
  </si>
  <si>
    <t>HAMMER DRILL BIT    SDS+ 8x400 P1M</t>
  </si>
  <si>
    <t>4002395359547</t>
  </si>
  <si>
    <t>4932399406</t>
  </si>
  <si>
    <t>Сверло по бетону S Plus 15x160 (1 шт)</t>
  </si>
  <si>
    <t>CONCRETE DRILL      Conc S 15x160 P1M</t>
  </si>
  <si>
    <t>4002395360239</t>
  </si>
  <si>
    <t>4932471244</t>
  </si>
  <si>
    <t>Набор буров Бур SDS+ CONTRACTOR(5/5/6/8х110, 6/8/10/12х160) (7 шт)</t>
  </si>
  <si>
    <t>LPP SDS+ Drill bit M2 set  8 pc GB</t>
  </si>
  <si>
    <t>4058546288723</t>
  </si>
  <si>
    <t>4932399319</t>
  </si>
  <si>
    <t>Бур SDS+ M2 5.5x310 (1 шт)</t>
  </si>
  <si>
    <t>HAMMER DRILL BIT    SDS+ 5.5x310 P1M</t>
  </si>
  <si>
    <t>4002395359479</t>
  </si>
  <si>
    <t>4932352333</t>
  </si>
  <si>
    <t>Набор сверл по бетону Milwaukee (5 шт)</t>
  </si>
  <si>
    <t>CONCRETE DRILL BIT  Conc 5pc set P5M</t>
  </si>
  <si>
    <t>4002395369928</t>
  </si>
  <si>
    <t>4932307081</t>
  </si>
  <si>
    <t>Бур SDS+ M2 16x210 (1 шт)</t>
  </si>
  <si>
    <t>HAMMER DRILL BIT    SDS+ 16x210 P1M</t>
  </si>
  <si>
    <t>4002395308972</t>
  </si>
  <si>
    <t>4932399321</t>
  </si>
  <si>
    <t>Бур SDS+ M2 6x310 (1 шт)</t>
  </si>
  <si>
    <t>HAMMER DRILL BIT    SDS+ 6x310 P1M</t>
  </si>
  <si>
    <t>4002395359493</t>
  </si>
  <si>
    <t>4932399330</t>
  </si>
  <si>
    <t>Бур SDS+ M2 14x310 (1 шт)</t>
  </si>
  <si>
    <t>HAMMER DRILL BIT    SDS+ 14x310 P1M</t>
  </si>
  <si>
    <t>4002395359585</t>
  </si>
  <si>
    <t>4932344300</t>
  </si>
  <si>
    <t>Бур SDS+ M2 15x260 (1 шт)</t>
  </si>
  <si>
    <t>HAMMER DRILL BIT    SDS+ 15x260 P1M</t>
  </si>
  <si>
    <t>4002395312207</t>
  </si>
  <si>
    <t>4932367013</t>
  </si>
  <si>
    <t>Бур SDS+ M2 8x460 (1 шт)</t>
  </si>
  <si>
    <t>HAMMER DRILL BIT    SDS+ 8x460 P1M</t>
  </si>
  <si>
    <t>4002395336692</t>
  </si>
  <si>
    <t>4932352033</t>
  </si>
  <si>
    <t>Бур SDS+ MX412x260 (1 шт)</t>
  </si>
  <si>
    <t>HAMMER DRILL BIT SDS+ MX4 12X260  1 pc</t>
  </si>
  <si>
    <t>4002395366903</t>
  </si>
  <si>
    <t>4932352036</t>
  </si>
  <si>
    <t>Бур SDS+ MX414x160 (1 шт)</t>
  </si>
  <si>
    <t>HAMMER DRILL BIT SDS+ MX4 14X160  1 pc</t>
  </si>
  <si>
    <t>4002395366934</t>
  </si>
  <si>
    <t>4932478467</t>
  </si>
  <si>
    <t>Бур SDS+ MX45X315 (1 шт)</t>
  </si>
  <si>
    <t>SDS+ MX4 5X315  1 pc</t>
  </si>
  <si>
    <t>4058546346584</t>
  </si>
  <si>
    <t>4932478470</t>
  </si>
  <si>
    <t>Бур SDS+ MX45.5X315 (1 шт)</t>
  </si>
  <si>
    <t>SDS+ MX4 5.5X315  1 pc</t>
  </si>
  <si>
    <t>4058546346614</t>
  </si>
  <si>
    <t>4932344296</t>
  </si>
  <si>
    <t>Бур SDS+ M2 10x450 (1 шт)</t>
  </si>
  <si>
    <t>HAMMER DRILL BIT    SDS+ 10x450 P1M</t>
  </si>
  <si>
    <t>4002395312245</t>
  </si>
  <si>
    <t>4932399230</t>
  </si>
  <si>
    <t>Сверло по бетону 20х160 (1 шт)</t>
  </si>
  <si>
    <t>CONCRETE DRILL BIT  Conc 20x160 P1M</t>
  </si>
  <si>
    <t>4002395358441</t>
  </si>
  <si>
    <t>4932399407</t>
  </si>
  <si>
    <t>Сверло по бетону S Plus 16x160 (1 шт)</t>
  </si>
  <si>
    <t>CONCRETE DRILL      Conc S 16x160 P1M</t>
  </si>
  <si>
    <t>4002395360246</t>
  </si>
  <si>
    <t>4932399331</t>
  </si>
  <si>
    <t>Бур SDS+ M2 16x260 (1 шт)</t>
  </si>
  <si>
    <t>HAMMER DRILL BIT    SDS+ 16x260 P1M</t>
  </si>
  <si>
    <t>4002395359592</t>
  </si>
  <si>
    <t>4932352015</t>
  </si>
  <si>
    <t>Бур SDS+ MX46x315 (1 шт)</t>
  </si>
  <si>
    <t>HAMMER DRILL BIT SDS+ MX4 6X315  1 PC</t>
  </si>
  <si>
    <t>4002395366729</t>
  </si>
  <si>
    <t>4932352712</t>
  </si>
  <si>
    <t>Бур SDS+ MX48x315 (1 шт)</t>
  </si>
  <si>
    <t>SDS+ DRILL BITS SDS+ MX4 8X315  1 PC</t>
  </si>
  <si>
    <t>4002395373703</t>
  </si>
  <si>
    <t>4932399320</t>
  </si>
  <si>
    <t>Бур SDS+ M2 5.5x410 (1 шт)</t>
  </si>
  <si>
    <t>HAMMER DRILL BIT    SDS+ 5.5x410 P1M</t>
  </si>
  <si>
    <t>4002395359486</t>
  </si>
  <si>
    <t>4932352507</t>
  </si>
  <si>
    <t>Сверло по бетону 8x600 (1 шт)</t>
  </si>
  <si>
    <t>CONCRETE DRILL BIT  Conc 8x600 P1M</t>
  </si>
  <si>
    <t>4002395371655</t>
  </si>
  <si>
    <t>4932352017</t>
  </si>
  <si>
    <t>Бур SDS+ MX46.5x265 (1 шт)</t>
  </si>
  <si>
    <t>HAMMER DRILL BIT SDS+ MX4 6.5X265  1 PC</t>
  </si>
  <si>
    <t>4002395366743</t>
  </si>
  <si>
    <t>4932352029</t>
  </si>
  <si>
    <t>Бур SDS+ MX410x315 (1 шт)</t>
  </si>
  <si>
    <t>HAMMER DRILL BIT SDS+ MX4 10X310  1 pc</t>
  </si>
  <si>
    <t>4002395366866</t>
  </si>
  <si>
    <t>4932352512</t>
  </si>
  <si>
    <t>Сверло по бетону 13x400 (1 шт)</t>
  </si>
  <si>
    <t>CONCRETE DRILL BIT  Conc 13x400 P1M</t>
  </si>
  <si>
    <t>4002395371709</t>
  </si>
  <si>
    <t>4932478466</t>
  </si>
  <si>
    <t>Бур SDS+ MX45X265 (1 шт)</t>
  </si>
  <si>
    <t>SDS+ MX4 5X265  1 pc</t>
  </si>
  <si>
    <t>4058546346577</t>
  </si>
  <si>
    <t>4932373921</t>
  </si>
  <si>
    <t>Бур универсальный SDS+ TCT 12х210 (металл/дерево/камень) (1 шт)</t>
  </si>
  <si>
    <t>4002395353514</t>
  </si>
  <si>
    <t>4932399322</t>
  </si>
  <si>
    <t>Бур SDS+ M2 6x460 (1 шт)</t>
  </si>
  <si>
    <t>HAMMER DRILL BIT    SDS+ 6x460 P1M</t>
  </si>
  <si>
    <t>4002395359509</t>
  </si>
  <si>
    <t>4932352506</t>
  </si>
  <si>
    <t>Сверло по бетону 6x600 (1 шт)</t>
  </si>
  <si>
    <t>CONCRETE DRILL BIT  Conc 6x600 P1M</t>
  </si>
  <si>
    <t>4002395371648</t>
  </si>
  <si>
    <t>4932307077</t>
  </si>
  <si>
    <t>Бур SDS+ M2 12x450 (1 шт)</t>
  </si>
  <si>
    <t>HAMMER DRILL BIT    SDS+ 12x450 P1M</t>
  </si>
  <si>
    <t>4002395308934</t>
  </si>
  <si>
    <t>4932399387</t>
  </si>
  <si>
    <t>Сверло по бетону 14х400 (1 шт)</t>
  </si>
  <si>
    <t>CONCRETE DRILL      Conc 14x400 P1M</t>
  </si>
  <si>
    <t>4002395360048</t>
  </si>
  <si>
    <t>4932399388</t>
  </si>
  <si>
    <t>Сверло по бетону 16х400 (1 шт)</t>
  </si>
  <si>
    <t>CONCRETE DRILL      Conc 16x400 P1M</t>
  </si>
  <si>
    <t>4002395360055</t>
  </si>
  <si>
    <t>4932344301</t>
  </si>
  <si>
    <t>Бур SDS+ M2 16x310 (1 шт)</t>
  </si>
  <si>
    <t>HAMMER DRILL BIT    SDS+ 16x310 P1M</t>
  </si>
  <si>
    <t>4002395312191</t>
  </si>
  <si>
    <t>4932307088</t>
  </si>
  <si>
    <t>Бур SDS+ M2 14x450 (1 шт)</t>
  </si>
  <si>
    <t>HAMMER DRILL BIT    SDS+ 14x450 P1M</t>
  </si>
  <si>
    <t>4002395309047</t>
  </si>
  <si>
    <t>4932430738</t>
  </si>
  <si>
    <t>Коронка SDS-Max Vario Stud-1pc (1 шт)</t>
  </si>
  <si>
    <t>THREADED BOLT       SDSMax Vario Stud1p</t>
  </si>
  <si>
    <t>4002395383993</t>
  </si>
  <si>
    <t>4932352018</t>
  </si>
  <si>
    <t>Бур SDS+ MX46.5x315 (1 шт)</t>
  </si>
  <si>
    <t>HAMMER DRILL BIT SDS+ MX4 6,5X315  1 PC</t>
  </si>
  <si>
    <t>4002395366750</t>
  </si>
  <si>
    <t>4932352037</t>
  </si>
  <si>
    <t>Бур SDS+ MX414x210 (1 шт)</t>
  </si>
  <si>
    <t>HAMMER DRILL BIT SDS+ MX4 14X210  1 pc</t>
  </si>
  <si>
    <t>4002395366941</t>
  </si>
  <si>
    <t>4932352338</t>
  </si>
  <si>
    <t>Набор буров SDS+ (5 шт)</t>
  </si>
  <si>
    <t>HAMMER DRILL BIT    SDS+ 5pc set P5M</t>
  </si>
  <si>
    <t>4002395369973</t>
  </si>
  <si>
    <t>4932352034</t>
  </si>
  <si>
    <t>Бур SDS+ MX412x310 (1 шт)</t>
  </si>
  <si>
    <t>HAMMER DRILL BIT SDS+ MX4 12X310  1pc</t>
  </si>
  <si>
    <t>4002395366910</t>
  </si>
  <si>
    <t>4932352834</t>
  </si>
  <si>
    <t>Набор буров SDS+ M2 GB (5 шт)</t>
  </si>
  <si>
    <t>Set SdS+  5pc GB P5M</t>
  </si>
  <si>
    <t>4002395374922</t>
  </si>
  <si>
    <t>4932352336</t>
  </si>
  <si>
    <t>Набор сверл по бетону Milwaukee S Plus (5 шт)</t>
  </si>
  <si>
    <t>CONCRETE DRILL BIT  Conc S 5pc set P5M</t>
  </si>
  <si>
    <t>4002395369959</t>
  </si>
  <si>
    <t>4932344303</t>
  </si>
  <si>
    <t>Бур SDS+ M2 18x200 (1 шт)</t>
  </si>
  <si>
    <t>HAMMER DRILL BIT    SDS+ 18x200 P1M</t>
  </si>
  <si>
    <t>4002395312177</t>
  </si>
  <si>
    <t>4932352513</t>
  </si>
  <si>
    <t>Сверло по бетону 14x600 (1 шт)</t>
  </si>
  <si>
    <t>CONCRETE DRILL BIT  Conc 14x600 P1M</t>
  </si>
  <si>
    <t>4002395371716</t>
  </si>
  <si>
    <t>4932352515</t>
  </si>
  <si>
    <t>Сверло по бетону 18x400 (1 шт)</t>
  </si>
  <si>
    <t>CONCRETE DRILL BIT  Conc 18x400 P1M</t>
  </si>
  <si>
    <t>4002395371730</t>
  </si>
  <si>
    <t>4932399327</t>
  </si>
  <si>
    <t>Бур SDS+ M2 8x600 (1 шт)</t>
  </si>
  <si>
    <t>HAMMER DRILL BIT    SDS+ 8x600 P1M</t>
  </si>
  <si>
    <t>4002395359554</t>
  </si>
  <si>
    <t>4932352508</t>
  </si>
  <si>
    <t>Сверло по бетону 10x600 (1 шт)</t>
  </si>
  <si>
    <t>CONCRETE DRILL BIT  Conc 10x600 P1M</t>
  </si>
  <si>
    <t>4002395371662</t>
  </si>
  <si>
    <t>4932430725</t>
  </si>
  <si>
    <t>Бур SDS+ MX415x160 (1 шт)</t>
  </si>
  <si>
    <t>SDS+ DRILL BITS SDS+ MX4 15X160  1 pc</t>
  </si>
  <si>
    <t>4002395383863</t>
  </si>
  <si>
    <t>4932352949</t>
  </si>
  <si>
    <t>Бур SDS+ MX414x260 (1 шт)</t>
  </si>
  <si>
    <t>SDS+ DRILL BITS SDS+ MX4 14X260  1 pcpc</t>
  </si>
  <si>
    <t>4002395376070</t>
  </si>
  <si>
    <t>4932367014</t>
  </si>
  <si>
    <t>Бур SDS+ M2 10x600 (1 шт)</t>
  </si>
  <si>
    <t>HAMMER DRILL BIT    SDS+ 10x600 P1M</t>
  </si>
  <si>
    <t>4002395336708</t>
  </si>
  <si>
    <t>4932352514</t>
  </si>
  <si>
    <t>Сверло по бетону 16x600 (1 шт)</t>
  </si>
  <si>
    <t>CONCRETE DRILL BIT  Conc 16x600 P1M</t>
  </si>
  <si>
    <t>4002395371723</t>
  </si>
  <si>
    <t>4932352334</t>
  </si>
  <si>
    <t>Набор сверл по бетону Milwaukee (8 шт)</t>
  </si>
  <si>
    <t>CONCRETE DRILL BIT  Conc 8pc set P8M</t>
  </si>
  <si>
    <t>4002395369935</t>
  </si>
  <si>
    <t>4932430726</t>
  </si>
  <si>
    <t>Бур SDS+ MX416x160 (1 шт)</t>
  </si>
  <si>
    <t>DRILL BITS SDS+ MX4 16X160  1pc</t>
  </si>
  <si>
    <t>4002395383870</t>
  </si>
  <si>
    <t>4932352038</t>
  </si>
  <si>
    <t>Бур SDS+ MX414x310 (1 шт)</t>
  </si>
  <si>
    <t>HAMMER DRILL BIT SDS+ MX4 14X310  1pc</t>
  </si>
  <si>
    <t>4002395366958</t>
  </si>
  <si>
    <t>4932367068</t>
  </si>
  <si>
    <t>Бур SDS+ M2 12x600 (1 шт)</t>
  </si>
  <si>
    <t>HAMMER DRILL BIT    SDS+ 12x600 P1M</t>
  </si>
  <si>
    <t>4002395336746</t>
  </si>
  <si>
    <t>4932307082</t>
  </si>
  <si>
    <t>Бур SDS+ M2 16x450 (1 шт)</t>
  </si>
  <si>
    <t>HAMMER DRILL BIT    SDS+ 16x450 P1M</t>
  </si>
  <si>
    <t>4002395308989</t>
  </si>
  <si>
    <t>4932307083</t>
  </si>
  <si>
    <t>Бур SDS+ M2 18x250 (1 шт)</t>
  </si>
  <si>
    <t>HAMMER DRILL BIT    SDS+ 18x250 P1M</t>
  </si>
  <si>
    <t>4002395308996</t>
  </si>
  <si>
    <t>4932344304</t>
  </si>
  <si>
    <t>Бур SDS+ M2 18x300 (1 шт)</t>
  </si>
  <si>
    <t>HAMMER DRILL BIT    SDS+ 18x300 P1M</t>
  </si>
  <si>
    <t>4002395312160</t>
  </si>
  <si>
    <t>4932399408</t>
  </si>
  <si>
    <t>Сверло по бетону S Plus 18x160 (1 шт)</t>
  </si>
  <si>
    <t>CONCRETE DRILL      Conc S 18x160 P1M</t>
  </si>
  <si>
    <t>4002395360253</t>
  </si>
  <si>
    <t>4932352713</t>
  </si>
  <si>
    <t>Бур SDS+ MX48x450 (1 шт)</t>
  </si>
  <si>
    <t>SDS+ DRILL BITS       SDS+ MX4 8X450 P1M</t>
  </si>
  <si>
    <t>4002395373710</t>
  </si>
  <si>
    <t>4932344305</t>
  </si>
  <si>
    <t>Бур SDS+ M2 20x200 (1 шт)</t>
  </si>
  <si>
    <t>HAMMER DRILL BIT    SDS+ 20x200 P1M</t>
  </si>
  <si>
    <t>4002395312153</t>
  </si>
  <si>
    <t>4932352953</t>
  </si>
  <si>
    <t>Бур SDS+ MX416x210 (1 шт)</t>
  </si>
  <si>
    <t>DRILL BITS SDS+ MX4 16X210  1pc</t>
  </si>
  <si>
    <t>4002395376117</t>
  </si>
  <si>
    <t>4932352030</t>
  </si>
  <si>
    <t>Бур SDS+ MX410x455 (1 шт)</t>
  </si>
  <si>
    <t>HAMMER DRILL BIT SDS+ MX4 10X450  1 pc</t>
  </si>
  <si>
    <t>4002395366873</t>
  </si>
  <si>
    <t>4932399968</t>
  </si>
  <si>
    <t>Хвостовик HEX11 90мм для коронок ТСТ по бетону с резьбой М16х2 (1 шт)</t>
  </si>
  <si>
    <t>ADAPTER             Arbor Hex1190mmx P1M</t>
  </si>
  <si>
    <t>4002395366279</t>
  </si>
  <si>
    <t>4932478473</t>
  </si>
  <si>
    <t>Бур SDS+ MX414X380 (1 шт)</t>
  </si>
  <si>
    <t>SDS+ MX4 14X380  1 pc</t>
  </si>
  <si>
    <t>4058546346645</t>
  </si>
  <si>
    <t>4932367018</t>
  </si>
  <si>
    <t>Бур SDS+ M2 14x600 (1 шт)</t>
  </si>
  <si>
    <t>HAMMER DRILL BIT    SDS+ 14x600 P1M</t>
  </si>
  <si>
    <t>4002395336777</t>
  </si>
  <si>
    <t>4932352952</t>
  </si>
  <si>
    <t>Бур SDS+ MX415x260 (1 шт)</t>
  </si>
  <si>
    <t>DRILL BIT SDS+ MX4 15X260  1 pc</t>
  </si>
  <si>
    <t>4002395376100</t>
  </si>
  <si>
    <t>4932352510</t>
  </si>
  <si>
    <t>Сверло по бетону 12x600 (1 шт)</t>
  </si>
  <si>
    <t>CONCRETE DRILL BIT  Conc 12x600 P1M</t>
  </si>
  <si>
    <t>4002395371686</t>
  </si>
  <si>
    <t>4932399389</t>
  </si>
  <si>
    <t>Сверло по бетону 20х400 (1 шт)</t>
  </si>
  <si>
    <t>CONCRETE DRILL      Conc 20x400 P1M</t>
  </si>
  <si>
    <t>4002395360062</t>
  </si>
  <si>
    <t>4932399027</t>
  </si>
  <si>
    <t>Бур SDS+ M2 20x300 (1 шт)</t>
  </si>
  <si>
    <t>HAMMER DRILL BIT    SDS+ 20x300 P1M</t>
  </si>
  <si>
    <t>4002395356126</t>
  </si>
  <si>
    <t>4932352035</t>
  </si>
  <si>
    <t>Бур SDS+ MX412x450 (1 шт)</t>
  </si>
  <si>
    <t>HAMMER DRILL BIT SDS+ MX4 12X450  1pc</t>
  </si>
  <si>
    <t>4002395366927</t>
  </si>
  <si>
    <t>4932430002</t>
  </si>
  <si>
    <t>Набор SDS+ M2 Буры / Долота (1 шт)</t>
  </si>
  <si>
    <t>SET                 SDS+Chis /Drill Set</t>
  </si>
  <si>
    <t>4002395376636</t>
  </si>
  <si>
    <t>4932399409</t>
  </si>
  <si>
    <t>Сверло по бетону S Plus 20x160 (1 шт)</t>
  </si>
  <si>
    <t>CONCRETE DRILL      Conc S 20x160 P1M</t>
  </si>
  <si>
    <t>4002395360260</t>
  </si>
  <si>
    <t>4932352819</t>
  </si>
  <si>
    <t>Бур SDS+ MX416x260 (1 шт)</t>
  </si>
  <si>
    <t>DRILL BIT SDS+ MX4 16X260  1 pc</t>
  </si>
  <si>
    <t>4002395374779</t>
  </si>
  <si>
    <t>4932367069</t>
  </si>
  <si>
    <t>Бур SDS+ M2 16x600 (1 шт)</t>
  </si>
  <si>
    <t>HAMMER DRILL BIT    SDS+ 16x600 P1M</t>
  </si>
  <si>
    <t>4002395336791</t>
  </si>
  <si>
    <t>4932352039</t>
  </si>
  <si>
    <t>Бур SDS+ MX414x450 (1 шт)</t>
  </si>
  <si>
    <t>HAMMER DRILL BIT SDS+ MX4 14X450  1 pc</t>
  </si>
  <si>
    <t>4002395366965</t>
  </si>
  <si>
    <t>4932399966</t>
  </si>
  <si>
    <t>Хвостовик SDS+ 105мм для коронок ТСТ по бетону с резьбой М16 (1 шт)</t>
  </si>
  <si>
    <t>ADAPTER             Arbor SDS+ 105mm P1M</t>
  </si>
  <si>
    <t>4002395366255</t>
  </si>
  <si>
    <t>4932371704</t>
  </si>
  <si>
    <t>Бур SDS+ M2 6x110 (10 шт)</t>
  </si>
  <si>
    <t>HAMMER DRILL BIT    SDS+ 6x110 P10M</t>
  </si>
  <si>
    <t>4002395344031</t>
  </si>
  <si>
    <t>4932352954</t>
  </si>
  <si>
    <t>Бур SDS+ MX416x310 (1 шт)</t>
  </si>
  <si>
    <t>DRILL BIT SDS+ MX4 16X310  1 pc</t>
  </si>
  <si>
    <t>4002395376124</t>
  </si>
  <si>
    <t>4932340411</t>
  </si>
  <si>
    <t>Бур SDS+ M2 18x450 (1 шт)</t>
  </si>
  <si>
    <t>HAMMER DRILL BIT    SDS+ 18x450 P1M</t>
  </si>
  <si>
    <t>4002395311941</t>
  </si>
  <si>
    <t>4932478529</t>
  </si>
  <si>
    <t>Бур SDS+ MX45x115 (5 шт)</t>
  </si>
  <si>
    <t>SDSPlus MX4 5 x 115  5 pc</t>
  </si>
  <si>
    <t>4058546347222</t>
  </si>
  <si>
    <t>4932478530</t>
  </si>
  <si>
    <t>Бур SDS+ MX46x115 (5 шт)</t>
  </si>
  <si>
    <t>SDSPlus MX4 6 x 115  5 pc</t>
  </si>
  <si>
    <t>4058546347239</t>
  </si>
  <si>
    <t>4932352945</t>
  </si>
  <si>
    <t>Бур SDS+ MX410x600 (1 шт)</t>
  </si>
  <si>
    <t>SDS+ DRILL BITS     SDS+ MX4 10x600 1pc</t>
  </si>
  <si>
    <t>4002395376032</t>
  </si>
  <si>
    <t>4932399154</t>
  </si>
  <si>
    <t>Переходник к патрону FIX (длин.юбка) 1/2"х20-FIXTEC (1 шт)</t>
  </si>
  <si>
    <t>ADAPTER             1/2"X20FIXTEC P1A/M</t>
  </si>
  <si>
    <t>4002395357635</t>
  </si>
  <si>
    <t>4932352516</t>
  </si>
  <si>
    <t>Сверло по бетону 20x600 (1 шт)</t>
  </si>
  <si>
    <t>CONCRETE DRILL BIT  Conc 20x600 P1M</t>
  </si>
  <si>
    <t>4002395371747</t>
  </si>
  <si>
    <t>4932352339</t>
  </si>
  <si>
    <t>Набор буров SDS+ M2 - 7 шт (1 шт)</t>
  </si>
  <si>
    <t>HAMMER DRILL BIT    SDS+ 7pc set P7M</t>
  </si>
  <si>
    <t>4002395369980</t>
  </si>
  <si>
    <t>4932352836</t>
  </si>
  <si>
    <t>Набор сверл универсальный Milwaukee (7 шт)</t>
  </si>
  <si>
    <t>SET                 MP drill 7pc set P7M</t>
  </si>
  <si>
    <t>4002395374946</t>
  </si>
  <si>
    <t>4932373911</t>
  </si>
  <si>
    <t>Бур SDS+ M2 22x250 (1 шт)</t>
  </si>
  <si>
    <t>HAMMER DRILL BIT    SDS+ 22x250 P1M</t>
  </si>
  <si>
    <t>4002395353408</t>
  </si>
  <si>
    <t>4932352835</t>
  </si>
  <si>
    <t>Набор буров SDS+ MX4 GB (5 шт)</t>
  </si>
  <si>
    <t>DRILL BIT Set SDS+ MX4  5 pc GB</t>
  </si>
  <si>
    <t>4002395374939</t>
  </si>
  <si>
    <t>4932478531</t>
  </si>
  <si>
    <t>Бур SDS+ MX46x165 (5 шт)</t>
  </si>
  <si>
    <t>SDSPlus MX4 6 x 165  5 pc</t>
  </si>
  <si>
    <t>4058546347246</t>
  </si>
  <si>
    <t>4932371702</t>
  </si>
  <si>
    <t>Бур SDS+ M2 5x110 (10 шт)</t>
  </si>
  <si>
    <t>HAMMER DRILL BIT    SDS+ 5x110 P10M</t>
  </si>
  <si>
    <t>4002395344017</t>
  </si>
  <si>
    <t>4932471112</t>
  </si>
  <si>
    <t>Сверло по мультиматериалам HEX - набор (8 шт) (замена для 4932352335)</t>
  </si>
  <si>
    <t>Multi Mat.Drill  7pc set</t>
  </si>
  <si>
    <t>4058546287405</t>
  </si>
  <si>
    <t>4932371705</t>
  </si>
  <si>
    <t>Бур SDS+ M2 6x160 (10 шт)</t>
  </si>
  <si>
    <t>HAMMER DRILL BIT    SDS+ 6x160 P10M</t>
  </si>
  <si>
    <t>4002395344048</t>
  </si>
  <si>
    <t>4932356502</t>
  </si>
  <si>
    <t>Бур SDS+ MX418x250 (1 шт)</t>
  </si>
  <si>
    <t>HAMMER DRILL BITSDS+ MX4 18X250  1 pc</t>
  </si>
  <si>
    <t>4002395320950</t>
  </si>
  <si>
    <t>4932307085</t>
  </si>
  <si>
    <t>Бур SDS+ M2 20x450 (1 шт)</t>
  </si>
  <si>
    <t>HAMMER DRILL BIT    SDS+ 20x450 P1M</t>
  </si>
  <si>
    <t>4002395309016</t>
  </si>
  <si>
    <t>4932471192</t>
  </si>
  <si>
    <t>Ударное сверло Премиум - Набор (8 шт) (замена для 4932352336)</t>
  </si>
  <si>
    <t>Concrete Drill Bit  7pc set</t>
  </si>
  <si>
    <t>4058546288204</t>
  </si>
  <si>
    <t>4932367022</t>
  </si>
  <si>
    <t>Бур SDS+ M2 18x600 (1 шт)</t>
  </si>
  <si>
    <t>HAMMER DRILL BIT    SDS+ 18x600 P1M</t>
  </si>
  <si>
    <t>4002395336821</t>
  </si>
  <si>
    <t>4932478474</t>
  </si>
  <si>
    <t>Бур SDS+ MX417X210 (1 шт)</t>
  </si>
  <si>
    <t>SDS+ MX4 17X210  1 pc</t>
  </si>
  <si>
    <t>4058546346652</t>
  </si>
  <si>
    <t>4932371706</t>
  </si>
  <si>
    <t>Бур SDS+ M2 8x160 (10 шт)</t>
  </si>
  <si>
    <t>HAMMER DRILL BIT    SDS+ 8x160 P10M</t>
  </si>
  <si>
    <t>4002395344055</t>
  </si>
  <si>
    <t>4932399242</t>
  </si>
  <si>
    <t>Удлинитель SDSMAX 320мм (1 шт)</t>
  </si>
  <si>
    <t>EXTENSION           Drill C ext.320mmP1M</t>
  </si>
  <si>
    <t>4002395358533</t>
  </si>
  <si>
    <t>4932399152</t>
  </si>
  <si>
    <t>Патрон SDS+ BH/PLH (1 шт)</t>
  </si>
  <si>
    <t>ADAPTER             SDS+FIXTEC    P1 A/M</t>
  </si>
  <si>
    <t>4002395357628</t>
  </si>
  <si>
    <t>4932367025</t>
  </si>
  <si>
    <t>Бур SDS+ M2 20x600 (1 шт)</t>
  </si>
  <si>
    <t>HAMMER DRILL BIT    SDS+ 20x600 P1M</t>
  </si>
  <si>
    <t>4002395336876</t>
  </si>
  <si>
    <t>4932352820</t>
  </si>
  <si>
    <t>Бур SDS+ MX416x450 (1 шт)</t>
  </si>
  <si>
    <t>DRILL BIT SDS+ MX4 16X450  1 pc</t>
  </si>
  <si>
    <t>4002395374786</t>
  </si>
  <si>
    <t>4932356504</t>
  </si>
  <si>
    <t>Бур SDS+ MX420x250 (1 шт)</t>
  </si>
  <si>
    <t>HAMMER DRILL BITSDS+ MX4 20X250  1 pc</t>
  </si>
  <si>
    <t>4002395320974</t>
  </si>
  <si>
    <t>4932352520</t>
  </si>
  <si>
    <t>Бур SDS+ M2 5x160 (10 шт)</t>
  </si>
  <si>
    <t>SDS+ DRILL BITS     SDS+ 5x160 P10M</t>
  </si>
  <si>
    <t>4002395371785</t>
  </si>
  <si>
    <t>4932478533</t>
  </si>
  <si>
    <t>Бур SDS+ MX48x165 (5 шт)</t>
  </si>
  <si>
    <t>SDSPlus MX4 8 x 165  5 pc</t>
  </si>
  <si>
    <t>4058546347260</t>
  </si>
  <si>
    <t>4932352833</t>
  </si>
  <si>
    <t>Набор буров SDS+ MX4 (5 шт)</t>
  </si>
  <si>
    <t>DRILL BIT Set SDS+ MX4  5 pc</t>
  </si>
  <si>
    <t>4002395374915</t>
  </si>
  <si>
    <t>4932352947</t>
  </si>
  <si>
    <t>Бур SDS+ MX412x600 (1 шт)</t>
  </si>
  <si>
    <t>SDS+ DRILL BITS     SDS+ MX4 12x600 1pc</t>
  </si>
  <si>
    <t>4002395376056</t>
  </si>
  <si>
    <t>4932373922</t>
  </si>
  <si>
    <t>Бур SDS+ M2 24x250 (1 шт)</t>
  </si>
  <si>
    <t>HAMMER DRILL BIT    SDS+ 24x250 P1M</t>
  </si>
  <si>
    <t>4002395353521</t>
  </si>
  <si>
    <t>4932344307</t>
  </si>
  <si>
    <t>Бур SDS+ M2 22x450 (1 шт)</t>
  </si>
  <si>
    <t>HAMMER DRILL BIT    SDS+ 22x450 P1M</t>
  </si>
  <si>
    <t>4002395312139</t>
  </si>
  <si>
    <t>4932352522</t>
  </si>
  <si>
    <t>Бур SDS+ M2 10x110 (10 шт)</t>
  </si>
  <si>
    <t>SDS+ DRILL BITS     SDS+ 10x110 P10M</t>
  </si>
  <si>
    <t>4002395371808</t>
  </si>
  <si>
    <t>4932430736</t>
  </si>
  <si>
    <t>Коронка SDS-Max Vario Хвостовик (1 шт) (распродажа)</t>
  </si>
  <si>
    <t>ADAPTER SHANK       SDSMax VarioArbor1p</t>
  </si>
  <si>
    <t>4002395383979</t>
  </si>
  <si>
    <t>4932371708</t>
  </si>
  <si>
    <t>Бур SDS+ M2 10x160 (10 шт)</t>
  </si>
  <si>
    <t>HAMMER DRILL BIT    SDS+ 10x160 P10M</t>
  </si>
  <si>
    <t>4002395344079</t>
  </si>
  <si>
    <t>4932352521</t>
  </si>
  <si>
    <t>Бур SDS+ M2 5.5x110 (10 шт)</t>
  </si>
  <si>
    <t>SDS+ DRILL BITS     SDS+ 5,5x110 P10M</t>
  </si>
  <si>
    <t>4002395371792</t>
  </si>
  <si>
    <t>4932379877</t>
  </si>
  <si>
    <t>Патрон SDS+ FIXTEC (1 шт)</t>
  </si>
  <si>
    <t>4002395346561</t>
  </si>
  <si>
    <t>4932478535</t>
  </si>
  <si>
    <t>Бур SDS+ MX410x165 (5 шт)</t>
  </si>
  <si>
    <t>SDSPlus MX4 10 x 165  5 pc</t>
  </si>
  <si>
    <t>4058546347284</t>
  </si>
  <si>
    <t>4932399338</t>
  </si>
  <si>
    <t>Бур SDS+ M2 6.5x160 (10 шт)</t>
  </si>
  <si>
    <t>HAMMER DRILL BIT    SDS+ 6.5x160 P10M</t>
  </si>
  <si>
    <t>4002395359660</t>
  </si>
  <si>
    <t>4932478534</t>
  </si>
  <si>
    <t>Бур SDS+ MX48x215 (5 шт)</t>
  </si>
  <si>
    <t>SDSPlus MX4 8 x 215  5 pc</t>
  </si>
  <si>
    <t>4058546347277</t>
  </si>
  <si>
    <t>4932399328</t>
  </si>
  <si>
    <t>Бур SDS+ M2 8x1000 (1 шт)</t>
  </si>
  <si>
    <t>HAMMER DRILL BIT    SDS+ 8x1000 P1M</t>
  </si>
  <si>
    <t>4002395359561</t>
  </si>
  <si>
    <t>4932344308</t>
  </si>
  <si>
    <t>Бур SDS+ M2 25x250 (1 шт)</t>
  </si>
  <si>
    <t>HAMMER DRILL BIT    SDS+ 25x250 P1M</t>
  </si>
  <si>
    <t>4002395312122</t>
  </si>
  <si>
    <t>4932352950</t>
  </si>
  <si>
    <t>Бур SDS+ MX414x600 (1 шт)</t>
  </si>
  <si>
    <t>SDS+ DRILL BITS     SDS+ MX4 14x600 1pc</t>
  </si>
  <si>
    <t>4002395376087</t>
  </si>
  <si>
    <t>4932307084</t>
  </si>
  <si>
    <t>Бур SDS+ M2 20x250 (1 шт)</t>
  </si>
  <si>
    <t>HAMMER DRILL BIT    SDS+ 20x250 P1M</t>
  </si>
  <si>
    <t>4002395309009</t>
  </si>
  <si>
    <t>4932478532</t>
  </si>
  <si>
    <t>Бур SDS+ MX46x215 (5 шт)</t>
  </si>
  <si>
    <t>SDSPlus MX4 6 x 215  5 pc</t>
  </si>
  <si>
    <t>4058546347253</t>
  </si>
  <si>
    <t>4932399332</t>
  </si>
  <si>
    <t>Бур SDS+ MX422x250 (1 шт)</t>
  </si>
  <si>
    <t>HAMMER DRILL BITSDS+ MX4 22X250  1 pc</t>
  </si>
  <si>
    <t>4002395359608</t>
  </si>
  <si>
    <t>4932373225</t>
  </si>
  <si>
    <t>Бур SDS+ M2 7x160 (10 шт)</t>
  </si>
  <si>
    <t>HAMMER DRILL BIT    SDS+ 7x160 P10M</t>
  </si>
  <si>
    <t>4002395348619</t>
  </si>
  <si>
    <t>4932343667</t>
  </si>
  <si>
    <t>Хвостовик для коронок по бетону SDS-MAX 180мм (1 шт)</t>
  </si>
  <si>
    <t>ADAPTER SHANK       ArborSDSMAX180mm P1M</t>
  </si>
  <si>
    <t>4002395315932</t>
  </si>
  <si>
    <t>4932367027</t>
  </si>
  <si>
    <t>Бур SDS+ M2 22x600 (1 шт)</t>
  </si>
  <si>
    <t>HAMMER DRILL BIT    SDS+ 22x600 P1M</t>
  </si>
  <si>
    <t>4002395336890</t>
  </si>
  <si>
    <t>4932344310</t>
  </si>
  <si>
    <t>Бур SDS+ M2 26x250 (1 шт)</t>
  </si>
  <si>
    <t>HAMMER DRILL BIT    SDS+ 26x250 P1M</t>
  </si>
  <si>
    <t>4002395323814</t>
  </si>
  <si>
    <t>4932352340</t>
  </si>
  <si>
    <t>Набор буров SDS+ M2 (10 шт)</t>
  </si>
  <si>
    <t>HAMMER DRILL BIT    SDS+ 10pc set P10M</t>
  </si>
  <si>
    <t>4002395369997</t>
  </si>
  <si>
    <t>4932356503</t>
  </si>
  <si>
    <t>Бур SDS+ MX418x450 (1 шт)</t>
  </si>
  <si>
    <t>HAMMER DRILL BITSDS+ MX4 18X450  1 pc</t>
  </si>
  <si>
    <t>4002395320967</t>
  </si>
  <si>
    <t>4932399129</t>
  </si>
  <si>
    <t>Удлинитель SDSMAX 750мм (1 шт)</t>
  </si>
  <si>
    <t>EXTENSION           Drill C ext.750mmP1M</t>
  </si>
  <si>
    <t>4002395357338</t>
  </si>
  <si>
    <t>4932371703</t>
  </si>
  <si>
    <t>Бур SDS+ M2 5.5x160 (10 шт)</t>
  </si>
  <si>
    <t>HAMMER DRILL BIT    SDS+ 5.5x160 P10M</t>
  </si>
  <si>
    <t>4002395344024</t>
  </si>
  <si>
    <t>4932352955</t>
  </si>
  <si>
    <t>Бур SDS+ MX416x600 (1 шт)</t>
  </si>
  <si>
    <t>SDS+ DRILL BITS     SDS+ MX4 16x600 1pc</t>
  </si>
  <si>
    <t>4002395376131</t>
  </si>
  <si>
    <t>4932478536</t>
  </si>
  <si>
    <t>Бур SDS+ MX410x215 (5 шт)</t>
  </si>
  <si>
    <t>SDSPlus MX4 10 x 215  5 pc</t>
  </si>
  <si>
    <t>4058546347291</t>
  </si>
  <si>
    <t>4932478537</t>
  </si>
  <si>
    <t>Бур SDS+ MX412x160 (5 шт)</t>
  </si>
  <si>
    <t>SDSPlus MX4 12 x 160  5 pc</t>
  </si>
  <si>
    <t>4058546347307</t>
  </si>
  <si>
    <t>4932352750</t>
  </si>
  <si>
    <t>SDS Max MX4 12x340 (1 шт)</t>
  </si>
  <si>
    <t>SDS MAX DRILL BITS 12x340  1PC</t>
  </si>
  <si>
    <t>4002395374083</t>
  </si>
  <si>
    <t>4932399967</t>
  </si>
  <si>
    <t>Хвостовик SDS+ 370мм для коронок ТСТ по бетону с резьбой М16 (1 шт)</t>
  </si>
  <si>
    <t>ADAPTER             Arbor SDS+ 370mm P1M</t>
  </si>
  <si>
    <t>4002395366262</t>
  </si>
  <si>
    <t>4932399337</t>
  </si>
  <si>
    <t>Бур SDS+ M2 6x210 (10 шт)</t>
  </si>
  <si>
    <t>HAMMER DRILL BIT    SDS+ 6x210 P10M</t>
  </si>
  <si>
    <t>4002395359653</t>
  </si>
  <si>
    <t>4932352752</t>
  </si>
  <si>
    <t>SDS Max MX4 14x340 (1 шт)</t>
  </si>
  <si>
    <t>SDS MAX DRILL BITS 14x340  1PC</t>
  </si>
  <si>
    <t>4002395374106</t>
  </si>
  <si>
    <t>4932356505</t>
  </si>
  <si>
    <t>Бур SDS+ MX420x450 (1 шт)</t>
  </si>
  <si>
    <t>HAMMER DRILL BITSDS+ MX4 20X450  1 pc</t>
  </si>
  <si>
    <t>4002395320981</t>
  </si>
  <si>
    <t>4932307087</t>
  </si>
  <si>
    <t>Бур SDS+ M2 24x450 (1 шт)</t>
  </si>
  <si>
    <t>HAMMER DRILL BIT    SDS+ 24x450 P1M</t>
  </si>
  <si>
    <t>4002395309030</t>
  </si>
  <si>
    <t>4932478627</t>
  </si>
  <si>
    <t>Набор буров MX4 SDS+ (5.5 / 6 x 115 мм,  5 / 5.5 / 6 / 8 / 10 x 165 мм) (1 шт)</t>
  </si>
  <si>
    <t>SDS+ MX4 7pc Set  NG EMEA II in PDQ</t>
  </si>
  <si>
    <t>4058546348205</t>
  </si>
  <si>
    <t>4932344309</t>
  </si>
  <si>
    <t>Бур SDS+ M2 25x450 (1 шт)</t>
  </si>
  <si>
    <t>HAMMER DRILL BIT    SDS+ 25x450 P1M</t>
  </si>
  <si>
    <t>4002395312115</t>
  </si>
  <si>
    <t>4932399333</t>
  </si>
  <si>
    <t>Бур SDS+ MX425x250 (1 шт)</t>
  </si>
  <si>
    <t>HAMMER DRILL BITSDS+ MX4 25X250  1 pc</t>
  </si>
  <si>
    <t>4002395359615</t>
  </si>
  <si>
    <t>4932399339</t>
  </si>
  <si>
    <t>Бур SDS+ M2 6.5x210 (10 шт)</t>
  </si>
  <si>
    <t>HAMMER DRILL BIT    SDS+ 6.5x210 P10M</t>
  </si>
  <si>
    <t>4002395359677</t>
  </si>
  <si>
    <t>4932367015</t>
  </si>
  <si>
    <t>Бур SDS+ M2 10x1000 (1 шт)</t>
  </si>
  <si>
    <t>HAMMER DRILL BIT    SDS+ 10x1000 P1M</t>
  </si>
  <si>
    <t>4002395336715</t>
  </si>
  <si>
    <t>4932399343</t>
  </si>
  <si>
    <t>Бур SDS+ M2 12x160 (10 шт)</t>
  </si>
  <si>
    <t>HAMMER DRILL BIT    SDS+ 12x160 P10M</t>
  </si>
  <si>
    <t>4002395359714</t>
  </si>
  <si>
    <t>4932352754</t>
  </si>
  <si>
    <t>SDS Max MX4 15x340 (1 шт)</t>
  </si>
  <si>
    <t>SDS MAX DRILL BITS 15x340  1PC</t>
  </si>
  <si>
    <t>4002395374120</t>
  </si>
  <si>
    <t>4932371709</t>
  </si>
  <si>
    <t>Бур SDS+ M2 10x210 (10 шт)</t>
  </si>
  <si>
    <t>HAMMER DRILL BIT    SDS+ 10x210 P10M</t>
  </si>
  <si>
    <t>4002395344086</t>
  </si>
  <si>
    <t>4932478626</t>
  </si>
  <si>
    <t>Набор буров MX4 SDS+ (5 / 6 x 115 мм,  6 / 8 / 8 / 10 / 12 x165 мм ) (1 шт)</t>
  </si>
  <si>
    <t>SDS+ MX4 7pc Set  NG EMEA</t>
  </si>
  <si>
    <t>4058546348199</t>
  </si>
  <si>
    <t>4932352751</t>
  </si>
  <si>
    <t>SDS Max MX4 12x540 (1 шт)</t>
  </si>
  <si>
    <t>SDS MAX DRILL BITS 12x540  1PC</t>
  </si>
  <si>
    <t>4002395374090</t>
  </si>
  <si>
    <t>4932356507</t>
  </si>
  <si>
    <t>Бур SDS+ MX424X250 (1 шт)</t>
  </si>
  <si>
    <t>HAMMER DRILL BITSDS+ MX4 24X250  1 pc</t>
  </si>
  <si>
    <t>4002395321001</t>
  </si>
  <si>
    <t>4932352756</t>
  </si>
  <si>
    <t>SDS Max MX4 16x340 (1 шт)</t>
  </si>
  <si>
    <t>SDS MAX DRILL BITS 16x340  1PC</t>
  </si>
  <si>
    <t>4002395374144</t>
  </si>
  <si>
    <t>4932344478</t>
  </si>
  <si>
    <t>Коронка по бетону SDS+ TCT 35х58мм (1 шт)</t>
  </si>
  <si>
    <t>TCT CORE CUTTER     TCT Core 35x58 P1M</t>
  </si>
  <si>
    <t>4002395312559</t>
  </si>
  <si>
    <t>4932352760</t>
  </si>
  <si>
    <t>SDS Max MX4 18x340 (1 шт)</t>
  </si>
  <si>
    <t>SDS MAX DRILL BITS 18x340  1PC</t>
  </si>
  <si>
    <t>4002395374182</t>
  </si>
  <si>
    <t>4932352040</t>
  </si>
  <si>
    <t>Бур SDS+ MX45x115 (10 шт)</t>
  </si>
  <si>
    <t>HAMMER DRILL BIT SDS+ MX4 5X115  10 pc</t>
  </si>
  <si>
    <t>4002395366972</t>
  </si>
  <si>
    <t>4932352042</t>
  </si>
  <si>
    <t>Бур SDS+ MX46x115 (10 шт)</t>
  </si>
  <si>
    <t>HAMMER DRILL BIT SDS+ MX4 6X115  10 pc</t>
  </si>
  <si>
    <t>4002395366996</t>
  </si>
  <si>
    <t>4932471251</t>
  </si>
  <si>
    <t>Бур SDS+ MX45.5x115 (10 шт)</t>
  </si>
  <si>
    <t>SDS+ MX4 5.5X115  10 pc</t>
  </si>
  <si>
    <t>4058546288792</t>
  </si>
  <si>
    <t>4932399341</t>
  </si>
  <si>
    <t>Бур SDS+ M2 8x210 (10 шт)</t>
  </si>
  <si>
    <t>HAMMER DRILL BIT    SDS+ 8x210 P10M</t>
  </si>
  <si>
    <t>4002395359691</t>
  </si>
  <si>
    <t>4932356506</t>
  </si>
  <si>
    <t>Бур SDS+ MX422x450 (1 шт)</t>
  </si>
  <si>
    <t>HAMMER DRILL BITSDS+ MX4 22X450  1 pc</t>
  </si>
  <si>
    <t>4002395320998</t>
  </si>
  <si>
    <t>4932344311</t>
  </si>
  <si>
    <t>Бур SDS+ M2 26x450 (1 шт)</t>
  </si>
  <si>
    <t>HAMMER DRILL BIT    SDS+ 26x450 P1M</t>
  </si>
  <si>
    <t>4002395312092</t>
  </si>
  <si>
    <t>4932352764</t>
  </si>
  <si>
    <t>SDS Max MX4 20x320 (1 шт)</t>
  </si>
  <si>
    <t>SDS MAX DRILL BITS 20x320  1PC</t>
  </si>
  <si>
    <t>4002395374229</t>
  </si>
  <si>
    <t>4932478538</t>
  </si>
  <si>
    <t>Бур SDS+ MX412x210 (5 шт)</t>
  </si>
  <si>
    <t>SDSPlus MX4 12 x 210  5 pc</t>
  </si>
  <si>
    <t>4058546347314</t>
  </si>
  <si>
    <t>4932367017</t>
  </si>
  <si>
    <t>Бур SDS+ M2 12x1000 (1 шт)</t>
  </si>
  <si>
    <t>HAMMER DRILL BIT    SDS+ 12x1000 P1M</t>
  </si>
  <si>
    <t>4002395336760</t>
  </si>
  <si>
    <t>4932471250</t>
  </si>
  <si>
    <t>Бур SDS+ MX45x165 (10 шт)</t>
  </si>
  <si>
    <t>SDS+ MX4 5X165  10 pc</t>
  </si>
  <si>
    <t>4058546288785</t>
  </si>
  <si>
    <t>4932352041</t>
  </si>
  <si>
    <t>Бур SDS+ MX45.5x165 (10 шт)</t>
  </si>
  <si>
    <t>HAMMER DRILL BIT SDS+ MX4 5,5X165  10pc</t>
  </si>
  <si>
    <t>4002395366989</t>
  </si>
  <si>
    <t>4932352043</t>
  </si>
  <si>
    <t>Бур SDS+ MX46x165 (10 шт)</t>
  </si>
  <si>
    <t>HAMMER DRILL BIT SDS+ MX4 6X165  10 pc</t>
  </si>
  <si>
    <t>4002395367009</t>
  </si>
  <si>
    <t>4932352753</t>
  </si>
  <si>
    <t>SDS Max MX4 14x540 (1 шт)</t>
  </si>
  <si>
    <t>SDS MAX DRILL BITS 14x540  1PC</t>
  </si>
  <si>
    <t>4002395374113</t>
  </si>
  <si>
    <t>4932399243</t>
  </si>
  <si>
    <t>Удлинитель SDSMAX 1100мм (1 шт)</t>
  </si>
  <si>
    <t>EXTENSION           Drill C ext1100mmP1M</t>
  </si>
  <si>
    <t>4002395358540</t>
  </si>
  <si>
    <t>4932367019</t>
  </si>
  <si>
    <t>Бур SDS+ M2 14x1000 (1 шт)</t>
  </si>
  <si>
    <t>HAMMER DRILL BIT    SDS+ 14x1000 P1M</t>
  </si>
  <si>
    <t>4002395336784</t>
  </si>
  <si>
    <t>4932352699</t>
  </si>
  <si>
    <t>Бур SDS+Trade 8x210 (10 шт)</t>
  </si>
  <si>
    <t>SDS+ DRILL BITS     SDS+Trade 8x210 P10M</t>
  </si>
  <si>
    <t>4002395373574</t>
  </si>
  <si>
    <t>4932356508</t>
  </si>
  <si>
    <t>Бур SDS+ MX424X450 (1 шт)</t>
  </si>
  <si>
    <t>HAMMER DRILL BITSDS+ MX4 24X450  1 pc</t>
  </si>
  <si>
    <t>4002395321018</t>
  </si>
  <si>
    <t>4932352755</t>
  </si>
  <si>
    <t>SDS Max MX4 15x540 (1 шт)</t>
  </si>
  <si>
    <t>SDS MAX DRILL BITS 15x540  1PC</t>
  </si>
  <si>
    <t>4002395374137</t>
  </si>
  <si>
    <t>4932352768</t>
  </si>
  <si>
    <t>SDS Max MX4 22x320 (1 шт)</t>
  </si>
  <si>
    <t>SDS MAX DRILL BITS 22x320  1PC</t>
  </si>
  <si>
    <t>4002395374267</t>
  </si>
  <si>
    <t>4932371710</t>
  </si>
  <si>
    <t>Бур SDS+ M2 12x210 (10 шт)</t>
  </si>
  <si>
    <t>HAMMER DRILL BIT    SDS+ 12x210 P10M</t>
  </si>
  <si>
    <t>4002395344093</t>
  </si>
  <si>
    <t>4932352757</t>
  </si>
  <si>
    <t>SDS Max MX4 16x540 (1 шт)</t>
  </si>
  <si>
    <t>SDS MAX DRILL BITS 16x540  1PC</t>
  </si>
  <si>
    <t>4002395374151</t>
  </si>
  <si>
    <t>4932352761</t>
  </si>
  <si>
    <t>SDS Max MX4 18x540 (1 шт)</t>
  </si>
  <si>
    <t>SDS MAX DRILL BITS 18x540  1PC</t>
  </si>
  <si>
    <t>4002395374199</t>
  </si>
  <si>
    <t>4932479556</t>
  </si>
  <si>
    <t>Бур SDS+ MX46.5X165- 10 шт (1 шт)</t>
  </si>
  <si>
    <t>SDS+ MX4 6.5X165-10pc</t>
  </si>
  <si>
    <t>4058546373504</t>
  </si>
  <si>
    <t>4932352045</t>
  </si>
  <si>
    <t>Бур SDS+ MX48x115 (10 шт)</t>
  </si>
  <si>
    <t>HAMMER DRILL BIT SDS+ MX4 8X115  10 pc</t>
  </si>
  <si>
    <t>4002395367023</t>
  </si>
  <si>
    <t>4932356509</t>
  </si>
  <si>
    <t>Бур SDS+ MX425x450 (1 шт)</t>
  </si>
  <si>
    <t>HAMMER DRILL BITSDS+ MX4 25X450  1 pc</t>
  </si>
  <si>
    <t>4002395321025</t>
  </si>
  <si>
    <t>4932367021</t>
  </si>
  <si>
    <t>Бур SDS+ M2 16x1000 (1 шт)</t>
  </si>
  <si>
    <t>HAMMER DRILL BIT    SDS+ 16x1000 P1M</t>
  </si>
  <si>
    <t>4002395336814</t>
  </si>
  <si>
    <t>4932352774</t>
  </si>
  <si>
    <t>SDS Max MX4 25x320 (1 шт)</t>
  </si>
  <si>
    <t>SDS MAX DRILL BITS 25x320  1PC</t>
  </si>
  <si>
    <t>4002395374328</t>
  </si>
  <si>
    <t>4932352772</t>
  </si>
  <si>
    <t>SDS Max MX4 24x320 (1 шт)</t>
  </si>
  <si>
    <t>SDS MAX DRILL BITS 24x320  1PC</t>
  </si>
  <si>
    <t>4002395374304</t>
  </si>
  <si>
    <t>4932352046</t>
  </si>
  <si>
    <t>Бур SDS+ MX48x165 (10 шт)</t>
  </si>
  <si>
    <t>HAMMER DRILL BIT SDS+ MX4 8X165  10 pc</t>
  </si>
  <si>
    <t>4002395367030</t>
  </si>
  <si>
    <t>4932399342</t>
  </si>
  <si>
    <t>Бур SDS+ M2 10x260 (10 шт)</t>
  </si>
  <si>
    <t>HAMMER DRILL BIT    SDS+ 10x260 P10M</t>
  </si>
  <si>
    <t>4002395359707</t>
  </si>
  <si>
    <t>4932352765</t>
  </si>
  <si>
    <t>SDS Max MX4 20x520 (1 шт)</t>
  </si>
  <si>
    <t>SDS MAX DRILL BITS 20x520  1PC</t>
  </si>
  <si>
    <t>4002395374236</t>
  </si>
  <si>
    <t>4932399334</t>
  </si>
  <si>
    <t>Бур SDS+ MX428x250 (1 шт)</t>
  </si>
  <si>
    <t>HAMMER DRILL BITSDS+ MX4 28X250  1 pc</t>
  </si>
  <si>
    <t>4002395359622</t>
  </si>
  <si>
    <t>4932352769</t>
  </si>
  <si>
    <t>SDS Max MX4 22x520 (1 шт)</t>
  </si>
  <si>
    <t>SDS MAX DRILL BITS 22x520  1PC</t>
  </si>
  <si>
    <t>4002395374274</t>
  </si>
  <si>
    <t>4932399340</t>
  </si>
  <si>
    <t>Бур SDS+ M2 6.5x260 (10 шт)</t>
  </si>
  <si>
    <t>HAMMER DRILL BIT    SDS+ 6.5x260 P10M</t>
  </si>
  <si>
    <t>4002395359684</t>
  </si>
  <si>
    <t>4932344479</t>
  </si>
  <si>
    <t>Коронка по бетону SDS+ TCT 50х58мм (1 шт)</t>
  </si>
  <si>
    <t>TCT CORE CUTTER     TCT Core 50x58 P1M</t>
  </si>
  <si>
    <t>4002395312566</t>
  </si>
  <si>
    <t>4932430727</t>
  </si>
  <si>
    <t>SDS Max MX4 12x740 (1 шт)</t>
  </si>
  <si>
    <t>SDS MAX DRILL BITS 12x690  1PC</t>
  </si>
  <si>
    <t>4002395383887</t>
  </si>
  <si>
    <t>4932367024</t>
  </si>
  <si>
    <t>Бур SDS+ M2 18x1000 (1 шт)</t>
  </si>
  <si>
    <t>HAMMER DRILL BIT    SDS+ 18x1000 P1M</t>
  </si>
  <si>
    <t>4002395336845</t>
  </si>
  <si>
    <t>4932399344</t>
  </si>
  <si>
    <t>Бур SDS+ M2 12x260 (10 шт)</t>
  </si>
  <si>
    <t>HAMMER DRILL BIT    SDS+ 12x260 P10M</t>
  </si>
  <si>
    <t>4002395359721</t>
  </si>
  <si>
    <t>4932352047</t>
  </si>
  <si>
    <t>Бур SDS+ MX410x165 (10 шт)</t>
  </si>
  <si>
    <t>HAMMER DRILL BIT SDS+ MX4 10X160  10 pc</t>
  </si>
  <si>
    <t>4002395367047</t>
  </si>
  <si>
    <t>4932464872</t>
  </si>
  <si>
    <t>Бур SDS+ MX48x215 (10 шт)</t>
  </si>
  <si>
    <t>SDS+ MX4 8X215  10 PCS</t>
  </si>
  <si>
    <t>4058546228170</t>
  </si>
  <si>
    <t>4932352775</t>
  </si>
  <si>
    <t>SDS Max MX4 25x520 (1 шт)</t>
  </si>
  <si>
    <t>SDS MAX DRILL BITS 25x520  1PC</t>
  </si>
  <si>
    <t>4002395374335</t>
  </si>
  <si>
    <t>4932430234</t>
  </si>
  <si>
    <t>Бур SDS+ MX46x215 (10 шт)</t>
  </si>
  <si>
    <t>SDS+ DRILL BITS SDS+ MX4 6X215  10 pc</t>
  </si>
  <si>
    <t>4002395378951</t>
  </si>
  <si>
    <t>4932399335</t>
  </si>
  <si>
    <t>Бур SDS+ MX430x250 (1 шт)</t>
  </si>
  <si>
    <t>HAMMER DRILL BITSDS+ MX4 30X250  1 pc</t>
  </si>
  <si>
    <t>4002395359639</t>
  </si>
  <si>
    <t>4932352044</t>
  </si>
  <si>
    <t>Бур SDS+ MX47x165 (10 шт)</t>
  </si>
  <si>
    <t>HAMMER DRILL BIT SDS+ MX4 7X165  10 pc</t>
  </si>
  <si>
    <t>4002395367016</t>
  </si>
  <si>
    <t>4932344480</t>
  </si>
  <si>
    <t>Коронка по бетону SDS+ TCT 65х50мм (1 шт)</t>
  </si>
  <si>
    <t>TCT CORE CUTTER     TCT Core 65x50 P1M</t>
  </si>
  <si>
    <t>4002395312573</t>
  </si>
  <si>
    <t>4932343670</t>
  </si>
  <si>
    <t>Хвостовик для коронок по бетону SDS-MAX ТСТ 450мм (1 шт)</t>
  </si>
  <si>
    <t>ADAPTER SHANK       ArborSDSMAX450mm P1M</t>
  </si>
  <si>
    <t>4002395315949</t>
  </si>
  <si>
    <t>4932399099</t>
  </si>
  <si>
    <t>Коронка по бетону SDS+ TCT 68х50мм (1 шт)</t>
  </si>
  <si>
    <t>TCT CORE CUTTER     TCT Core 68x50 P1M</t>
  </si>
  <si>
    <t>4002395357031</t>
  </si>
  <si>
    <t>4932352946</t>
  </si>
  <si>
    <t>Бур SDS+ MX410x1000 (1 шт)</t>
  </si>
  <si>
    <t>SDS+ DRILL BITS     SDS+ MX4 10x10001pc</t>
  </si>
  <si>
    <t>4002395376049</t>
  </si>
  <si>
    <t>4932430737</t>
  </si>
  <si>
    <t>Коронка SDS-Max Vario Удлинитель (1 шт) (распродажа)</t>
  </si>
  <si>
    <t>EXTENSION           SDSMax Vario Ext1pc</t>
  </si>
  <si>
    <t>4002395383986</t>
  </si>
  <si>
    <t>4932352773</t>
  </si>
  <si>
    <t>SDS Max MX4 24x520 (1 шт)</t>
  </si>
  <si>
    <t>SDS MAX DRILL BITS 24x520  1PC</t>
  </si>
  <si>
    <t>4002395374311</t>
  </si>
  <si>
    <t>4932367026</t>
  </si>
  <si>
    <t>Бур SDS+ M2 20x1000 (1 шт)</t>
  </si>
  <si>
    <t>HAMMER DRILL BIT    SDS+ 20x1000 P1M</t>
  </si>
  <si>
    <t>4002395336883</t>
  </si>
  <si>
    <t>4932352758</t>
  </si>
  <si>
    <t>SDS Max MX4 16x940 (1 шт)</t>
  </si>
  <si>
    <t>SDS MAX DRILL BITS 16x940  1PC</t>
  </si>
  <si>
    <t>4002395374168</t>
  </si>
  <si>
    <t>4932352049</t>
  </si>
  <si>
    <t>Бур SDS+ MX412x160 (10 шт)</t>
  </si>
  <si>
    <t>HAMMER DRILL BIT SDS+ MX4 12X160  10 pc</t>
  </si>
  <si>
    <t>4002395367061</t>
  </si>
  <si>
    <t>4932430732</t>
  </si>
  <si>
    <t>Коронка литая SDS-Max TCT 2p 50x100 (1 шт)</t>
  </si>
  <si>
    <t>CORE CUTTER        SDS Max 2p 50x1001pc</t>
  </si>
  <si>
    <t>4002395383931</t>
  </si>
  <si>
    <t>4932352048</t>
  </si>
  <si>
    <t>Бур SDS+ MX410x215 (10 шт)</t>
  </si>
  <si>
    <t>HAMMER DRILL BIT SDS+ MX4 10X210  10pc</t>
  </si>
  <si>
    <t>4002395367054</t>
  </si>
  <si>
    <t>4932344481</t>
  </si>
  <si>
    <t>Коронка по бетону SDS+ TCT 82х50мм (1 шт)</t>
  </si>
  <si>
    <t>TCT CORE CUTTER     TCT Core 82x50 P1M</t>
  </si>
  <si>
    <t>4002395312580</t>
  </si>
  <si>
    <t>4932352948</t>
  </si>
  <si>
    <t>Бур SDS+ MX412x1000 (1 шт)</t>
  </si>
  <si>
    <t>SDS+ DRILL BITS    SDS+ MX4 12x1000 1pc</t>
  </si>
  <si>
    <t>4002395376063</t>
  </si>
  <si>
    <t>4932430728</t>
  </si>
  <si>
    <t>SDS Max MX4 26x520 (1 шт)</t>
  </si>
  <si>
    <t>SDS MAX DRILL BITS 26x520  1PC</t>
  </si>
  <si>
    <t>4002395383894</t>
  </si>
  <si>
    <t>4932352778</t>
  </si>
  <si>
    <t>SDS Max MX4 28x370 (1 шт)</t>
  </si>
  <si>
    <t>SDS MAX DRILL BITS 28x370  1PC</t>
  </si>
  <si>
    <t>4002395374366</t>
  </si>
  <si>
    <t>4932352762</t>
  </si>
  <si>
    <t>SDS Max MX4 18x940 (1 шт)</t>
  </si>
  <si>
    <t>SDS MAX DRILL BITS 18x940  1PC</t>
  </si>
  <si>
    <t>4002395374205</t>
  </si>
  <si>
    <t>4932356510</t>
  </si>
  <si>
    <t>Бур SDS+ MX428x450 (1 шт)</t>
  </si>
  <si>
    <t>HAMMER DRILL BITSDS+ MX4 28X450  1 pc</t>
  </si>
  <si>
    <t>4002395321032</t>
  </si>
  <si>
    <t>4932352951</t>
  </si>
  <si>
    <t>Бур SDS+ MX414x1000 (1 шт)</t>
  </si>
  <si>
    <t>SDS+ DRILL BITS    SDS+ MX4 14x1000 1pc</t>
  </si>
  <si>
    <t>4002395376094</t>
  </si>
  <si>
    <t>4932359490</t>
  </si>
  <si>
    <t>Переходник SDSMAX-SDS+ (1 шт)</t>
  </si>
  <si>
    <t>ADAPTER             Adapt.SDMAX SDS+P1M</t>
  </si>
  <si>
    <t>4002395325795</t>
  </si>
  <si>
    <t>4932352783</t>
  </si>
  <si>
    <t>SDS Max MX4 30x370 (1 шт)</t>
  </si>
  <si>
    <t>SDS MAX DRILL BITS 30x370  1PC</t>
  </si>
  <si>
    <t>4002395374410</t>
  </si>
  <si>
    <t>4932430748</t>
  </si>
  <si>
    <t xml:space="preserve">Коронка SDS-Max Vario Stud/Taper (1 шт) </t>
  </si>
  <si>
    <t>THREADED BOLT       SDSMax Stud/Taper1p</t>
  </si>
  <si>
    <t>4002395384099</t>
  </si>
  <si>
    <t>4932352766</t>
  </si>
  <si>
    <t>SDS Max MX4 20x920 (1 шт)</t>
  </si>
  <si>
    <t>SDS MAX DRILL BITS 20x920  1PC</t>
  </si>
  <si>
    <t>4002395374243</t>
  </si>
  <si>
    <t>4932459283</t>
  </si>
  <si>
    <t>Бур SDS+ с пылеотводом 12х325 (1 шт)</t>
  </si>
  <si>
    <t>SDS+ Drill Dustless 12x3251pc</t>
  </si>
  <si>
    <t>4058546002497</t>
  </si>
  <si>
    <t>4932367029</t>
  </si>
  <si>
    <t>Бур SDS+ M2 22x1000 (1 шт)</t>
  </si>
  <si>
    <t>HAMMER DRILL BIT    SDS+ 22x1000 P1M</t>
  </si>
  <si>
    <t>4002395336913</t>
  </si>
  <si>
    <t>4932471252</t>
  </si>
  <si>
    <t>Бур SDS+ MX46x265 (10 шт)</t>
  </si>
  <si>
    <t>SDS+ MX4 6X265  10 pc</t>
  </si>
  <si>
    <t>4058546288808</t>
  </si>
  <si>
    <t>4932352801</t>
  </si>
  <si>
    <t>Набор буров SDS+ M2 450мм (5 шт)</t>
  </si>
  <si>
    <t>SET                 SDS+ Set Long P5M</t>
  </si>
  <si>
    <t>4002395374595</t>
  </si>
  <si>
    <t>4932352785</t>
  </si>
  <si>
    <t>SDS Max MX4 32x370 (1 шт)</t>
  </si>
  <si>
    <t>SDS MAX DRILL BITS 32x370  1PC</t>
  </si>
  <si>
    <t>4002395374434</t>
  </si>
  <si>
    <t>4932471153</t>
  </si>
  <si>
    <t>Удлинитель SDS+ 300мм (1 шт)</t>
  </si>
  <si>
    <t>SDS+ Extension 300mm</t>
  </si>
  <si>
    <t>4058546287818</t>
  </si>
  <si>
    <t>4932352789</t>
  </si>
  <si>
    <t>SDS Max MX4 35x370 (1 шт)</t>
  </si>
  <si>
    <t>SDS MAX DRILL BITS 35x370  1PC</t>
  </si>
  <si>
    <t>4002395374472</t>
  </si>
  <si>
    <t>4932459284</t>
  </si>
  <si>
    <t>Бур SDS+ с пылеотводом 14х360 (1 шт)</t>
  </si>
  <si>
    <t>SDS+ Drill Dustless 14x3601pc</t>
  </si>
  <si>
    <t>4058546002503</t>
  </si>
  <si>
    <t>4932356511</t>
  </si>
  <si>
    <t>Бур SDS+ MX430x450 (1 шт)</t>
  </si>
  <si>
    <t>HAMMER DRILL BITSDS+ MX4 30X450  1 pc</t>
  </si>
  <si>
    <t>4002395321049</t>
  </si>
  <si>
    <t>4932471253</t>
  </si>
  <si>
    <t>Бур SDS+ MX48x265 (10 шт)</t>
  </si>
  <si>
    <t>SDS+ MX4 8X265  10 pc</t>
  </si>
  <si>
    <t>4058546288815</t>
  </si>
  <si>
    <t>4932352779</t>
  </si>
  <si>
    <t>SDS Max MX4 28x570 (1 шт)</t>
  </si>
  <si>
    <t>SDS MAX DRILL BITS 28x570  1PC</t>
  </si>
  <si>
    <t>4002395374373</t>
  </si>
  <si>
    <t>4932352956</t>
  </si>
  <si>
    <t>Бур SDS+ MX416x1000 (1 шт)</t>
  </si>
  <si>
    <t>SDS+ DRILL BITS     SDS+ MX4 16x1000 1p</t>
  </si>
  <si>
    <t>4002395376148</t>
  </si>
  <si>
    <t>4932459285</t>
  </si>
  <si>
    <t>Бур SDS+ с пылеотводом 16х360 (1 шт)</t>
  </si>
  <si>
    <t>SDS+ Drill Dustless 16x3601pc</t>
  </si>
  <si>
    <t>4058546002510</t>
  </si>
  <si>
    <t>4932352050</t>
  </si>
  <si>
    <t>Бур SDS+ MX412x210 (10 шт)</t>
  </si>
  <si>
    <t>HAMMER DRILL BIT SDS+ MX4 12X210  10 pc</t>
  </si>
  <si>
    <t>4002395367078</t>
  </si>
  <si>
    <t>4932399295</t>
  </si>
  <si>
    <t>Коронка по бетону SDS+ ТСТ 65х50мм (в сборе) (1 шт)</t>
  </si>
  <si>
    <t>TCT CORE CUTTER     TCT Core Set65mm P1M</t>
  </si>
  <si>
    <t>4002395359097</t>
  </si>
  <si>
    <t>4932471254</t>
  </si>
  <si>
    <t>Бур SDS+ MX410x265 (10 шт)</t>
  </si>
  <si>
    <t>SDS+ MX4 10X265  10 pc</t>
  </si>
  <si>
    <t>4058546288822</t>
  </si>
  <si>
    <t>4932245992</t>
  </si>
  <si>
    <t>Коронка составная SDS-Max 40х100 ТСТ (по бетону) (1 шт)</t>
  </si>
  <si>
    <t>TCT CORE CUTTER     SDSMAXCore 40x100P1M</t>
  </si>
  <si>
    <t>4002395307180</t>
  </si>
  <si>
    <t>4932430733</t>
  </si>
  <si>
    <t>Коронка литая SDS-Max TCT 60x100 (1 шт)</t>
  </si>
  <si>
    <t>CORE CUTTER        SDS Max 2p 60x1001pc</t>
  </si>
  <si>
    <t>4002395383948</t>
  </si>
  <si>
    <t>4932430235</t>
  </si>
  <si>
    <t>Бур SDS+ MX46.5x215 (10 шт)</t>
  </si>
  <si>
    <t>DRILL BIT SDS+ MX4 6.5X215  10 pc</t>
  </si>
  <si>
    <t>4002395378968</t>
  </si>
  <si>
    <t>4932352770</t>
  </si>
  <si>
    <t>SDS Max MX4 22x920 (1 шт)</t>
  </si>
  <si>
    <t>SDS MAX DRILL BITS 22x920  1PC</t>
  </si>
  <si>
    <t>4002395374281</t>
  </si>
  <si>
    <t>4932344482</t>
  </si>
  <si>
    <t>Коронка по бетону SDS+ TCT 90х50мм (1 шт)</t>
  </si>
  <si>
    <t>TCT CORE CUTTER     TCT Core 90x50 P1M</t>
  </si>
  <si>
    <t>4002395312597</t>
  </si>
  <si>
    <t>4932352784</t>
  </si>
  <si>
    <t>SDS Max MX4 30x570 (1 шт)</t>
  </si>
  <si>
    <t>SDS MAX DRILL BITS 30x570  1PC</t>
  </si>
  <si>
    <t>4002395374427</t>
  </si>
  <si>
    <t>4932399296</t>
  </si>
  <si>
    <t>Коронка по бетону SDS+ ТСТ 68х50мм (в сборе) (1 шт)</t>
  </si>
  <si>
    <t>TCT CORE CUTTER     TCT Core Set68mm P1M</t>
  </si>
  <si>
    <t>4002395359103</t>
  </si>
  <si>
    <t>4932352786</t>
  </si>
  <si>
    <t>SDS Max MX4 32x570 (1 шт)</t>
  </si>
  <si>
    <t>SDS MAX DRILL BITS 32x570  1PC</t>
  </si>
  <si>
    <t>4002395374441</t>
  </si>
  <si>
    <t>4932245994</t>
  </si>
  <si>
    <t>Коронка составная SDS-Max 65х100 ТСТ (по бетону) (1 шт)</t>
  </si>
  <si>
    <t>TCT CORE CUTTER     SDSMAXCore 65x100P1M</t>
  </si>
  <si>
    <t>4002395307203</t>
  </si>
  <si>
    <t>4932471154</t>
  </si>
  <si>
    <t>Удлинитель SDS+ 450мм (1 шт)</t>
  </si>
  <si>
    <t>SDS+ Extension 450mm</t>
  </si>
  <si>
    <t>4058546287825</t>
  </si>
  <si>
    <t>4932399297</t>
  </si>
  <si>
    <t>Коронка по бетону SDS+ TCT 82мм (в сборе) (1 шт)</t>
  </si>
  <si>
    <t>TCT CORE CUTTER     TCT Core Set82mm P1M</t>
  </si>
  <si>
    <t>4002395359110</t>
  </si>
  <si>
    <t>4932352790</t>
  </si>
  <si>
    <t>SDS Max MX4 35x570 (1 шт)</t>
  </si>
  <si>
    <t>SDS MAX DRILL BITS 35x570  1PC</t>
  </si>
  <si>
    <t>4002395374489</t>
  </si>
  <si>
    <t>4932367030</t>
  </si>
  <si>
    <t>Бур SDS+ M2 25x1000 (1 шт)</t>
  </si>
  <si>
    <t>HAMMER DRILL BIT    SDS+ 25x1000 P1M</t>
  </si>
  <si>
    <t>4002395336975</t>
  </si>
  <si>
    <t>4932371711</t>
  </si>
  <si>
    <t>Бур SDS+ M2 14x260 (10 шт)</t>
  </si>
  <si>
    <t>HAMMER DRILL BIT    SDS+ 14x260 P10M</t>
  </si>
  <si>
    <t>4002395344109</t>
  </si>
  <si>
    <t>4932352780</t>
  </si>
  <si>
    <t>SDS Max MX4 28x670 (1 шт)</t>
  </si>
  <si>
    <t>SDS MAX DRILL BITS 28x670  1PC</t>
  </si>
  <si>
    <t>4002395374380</t>
  </si>
  <si>
    <t>4932479345</t>
  </si>
  <si>
    <t>Бур SDS+ MX418X1000 (1 шт)</t>
  </si>
  <si>
    <t>SDS+ MX4 18X1000 - 1 pc</t>
  </si>
  <si>
    <t>4058546371395</t>
  </si>
  <si>
    <t>4932471256</t>
  </si>
  <si>
    <t>Бур SDS+ MX412x260 (10 шт)</t>
  </si>
  <si>
    <t>SDS+ MX4 12X260  10 pc</t>
  </si>
  <si>
    <t>4058546288846</t>
  </si>
  <si>
    <t>4932430734</t>
  </si>
  <si>
    <t>Коронка литая SDS-Max TCT 2p 68x100 (1 шт)</t>
  </si>
  <si>
    <t>CORE CUTTER        SDS Max 2p 68x1001pc</t>
  </si>
  <si>
    <t>4002395383955</t>
  </si>
  <si>
    <t>4932352776</t>
  </si>
  <si>
    <t>SDS Max MX4 25x920 (1 шт)</t>
  </si>
  <si>
    <t>SDS MAX DRILL BITS 25x920  1PC</t>
  </si>
  <si>
    <t>4002395374342</t>
  </si>
  <si>
    <t>4932459286</t>
  </si>
  <si>
    <t>Бур SDS+ с пылеотводом 18х360 (1 шт)</t>
  </si>
  <si>
    <t>SDS+ Drill Dustless 18x3601pc</t>
  </si>
  <si>
    <t>4058546002527</t>
  </si>
  <si>
    <t>4932352792</t>
  </si>
  <si>
    <t>SDS Max MX4 38x370 (1 шт)</t>
  </si>
  <si>
    <t>SDS MAX DRILL BITS 38x370  1PC</t>
  </si>
  <si>
    <t>4002395374502</t>
  </si>
  <si>
    <t>4932399336</t>
  </si>
  <si>
    <t>Бур SDS+ MX432x450 (1 шт)</t>
  </si>
  <si>
    <t>HAMMER DRILL BIT SDS+ MX4 32X450  1 pc</t>
  </si>
  <si>
    <t>4002395359646</t>
  </si>
  <si>
    <t>4932479346</t>
  </si>
  <si>
    <t>Бур SDS+ MX420X1000 (1 шт)</t>
  </si>
  <si>
    <t>SDS+ MX4 20X1000 - 1 pc</t>
  </si>
  <si>
    <t>4058546371401</t>
  </si>
  <si>
    <t>4932352794</t>
  </si>
  <si>
    <t>SDS Max MX4 40x370 (1 шт)</t>
  </si>
  <si>
    <t>SDS MAX DRILL BITS 40x370  1PC</t>
  </si>
  <si>
    <t>4002395374526</t>
  </si>
  <si>
    <t>4932399374</t>
  </si>
  <si>
    <t>Коронка литая SDS-Max TCT 68x290мм (распродажа) (1 шт)</t>
  </si>
  <si>
    <t>TCT CORE CUTTER     SDSMAX Core68x290P1M</t>
  </si>
  <si>
    <t>4002395359912</t>
  </si>
  <si>
    <t>4932459287</t>
  </si>
  <si>
    <t>Бур SDS Max с пылеудалением 16x600 (1 шт)</t>
  </si>
  <si>
    <t>SDS MaxDrill Dustless 16x6001pc</t>
  </si>
  <si>
    <t>4058546002534</t>
  </si>
  <si>
    <t>4932399178</t>
  </si>
  <si>
    <t>Бур SDS+ M2 6x110 (50 шт)</t>
  </si>
  <si>
    <t>HAMMER DRILL BIT    SDS+ 6x110 P50M</t>
  </si>
  <si>
    <t>4002395357857</t>
  </si>
  <si>
    <t>4932352781</t>
  </si>
  <si>
    <t>SDS Max MX4 28x920 (1 шт)</t>
  </si>
  <si>
    <t>SDS MAX DRILL BITS 28x920  1PC</t>
  </si>
  <si>
    <t>4002395374397</t>
  </si>
  <si>
    <t>4932245995</t>
  </si>
  <si>
    <t>Коронка составная SDS-Max 80х100 ТСТ (по бетону) (1 шт)</t>
  </si>
  <si>
    <t>TCT CORE CUTTER     SDSMAXCore 80x100P1M</t>
  </si>
  <si>
    <t>4002395307210</t>
  </si>
  <si>
    <t>4932459588</t>
  </si>
  <si>
    <t>Бур SDS+ MX46.5x265 (10 шт)</t>
  </si>
  <si>
    <t>H.DRILL BIT SDS+ MX4 6.5X265  10 pc</t>
  </si>
  <si>
    <t>4058546027605</t>
  </si>
  <si>
    <t>4932471255</t>
  </si>
  <si>
    <t>Бур SDS+ MX410x315 (10 шт)</t>
  </si>
  <si>
    <t>SDS+ MX4 10X315  10 pc</t>
  </si>
  <si>
    <t>4058546288839</t>
  </si>
  <si>
    <t>4932459288</t>
  </si>
  <si>
    <t>Бур SDS Max с пылеудалением 18x600 (1 шт)</t>
  </si>
  <si>
    <t>SDS MaxDrill Dustless 18x6001pc</t>
  </si>
  <si>
    <t>4058546002541</t>
  </si>
  <si>
    <t>4932430729</t>
  </si>
  <si>
    <t>SDS Max MX4 30x920 (1 шт)</t>
  </si>
  <si>
    <t>SDS MAX DRILL BITS 30x920  1PC</t>
  </si>
  <si>
    <t>4002395383900</t>
  </si>
  <si>
    <t>4932459289</t>
  </si>
  <si>
    <t>Бур SDS Max с пылеудалением 20x600 (1 шт)</t>
  </si>
  <si>
    <t>SDS MaxDrill Dustless 20x6001pc</t>
  </si>
  <si>
    <t>4058546002558</t>
  </si>
  <si>
    <t>4932352793</t>
  </si>
  <si>
    <t>SDS Max MX4 38x570 (1 шт)</t>
  </si>
  <si>
    <t>SDS MAX DRILL BITS 38x570  1PC</t>
  </si>
  <si>
    <t>4002395374519</t>
  </si>
  <si>
    <t>4932459290</t>
  </si>
  <si>
    <t>Бур SDS Max с пылеудалением 22x600 (1 шт)</t>
  </si>
  <si>
    <t>SDS MaxDrill Dustless 22x6001pc</t>
  </si>
  <si>
    <t>4058546002565</t>
  </si>
  <si>
    <t>4932479347</t>
  </si>
  <si>
    <t>Бур SDS+ MX422X1000 (1 шт)</t>
  </si>
  <si>
    <t>SDS+ MX4 22X1000 - 1 pc</t>
  </si>
  <si>
    <t>4058546371418</t>
  </si>
  <si>
    <t>4932352787</t>
  </si>
  <si>
    <t>SDS Max MX4 32x920 (1 шт)</t>
  </si>
  <si>
    <t>SDS MAX DRILL BITS 32x920  1PC</t>
  </si>
  <si>
    <t>4002395374458</t>
  </si>
  <si>
    <t>4932399176</t>
  </si>
  <si>
    <t>Бур SDS+ M2 5x110 (50 шт)</t>
  </si>
  <si>
    <t>HAMMER DRILL BIT    SDS+ 5x110 P50M</t>
  </si>
  <si>
    <t>4002395357833</t>
  </si>
  <si>
    <t>4932459291</t>
  </si>
  <si>
    <t>Бур SDS Max с пылеудалением 24x600 (1 шт)</t>
  </si>
  <si>
    <t>SDS MaxDrill Dustless 24x6001pc</t>
  </si>
  <si>
    <t>4058546002572</t>
  </si>
  <si>
    <t>4932459292</t>
  </si>
  <si>
    <t>Бур SDS Max с пылеудалением 25x600 (1 шт)</t>
  </si>
  <si>
    <t>SDS MaxDrill Dustless 25x6001pc</t>
  </si>
  <si>
    <t>4058546002589</t>
  </si>
  <si>
    <t>4932430744</t>
  </si>
  <si>
    <t>Коронка SDS-Max Vario Tunnl 45x150-1pc (распродажа) (1 шт)</t>
  </si>
  <si>
    <t>TUNNELBIT           SDSMaxTunnl45x1501p</t>
  </si>
  <si>
    <t>4002395384051</t>
  </si>
  <si>
    <t>4932471257</t>
  </si>
  <si>
    <t>Бур SDS+ MX414x210 (10 шт)</t>
  </si>
  <si>
    <t>SDS+ MX4 14X210  10 pc</t>
  </si>
  <si>
    <t>4058546288853</t>
  </si>
  <si>
    <t>4932352795</t>
  </si>
  <si>
    <t>SDS Max MX4 40x570 (1 шт)</t>
  </si>
  <si>
    <t>SDS MAX DRILL BITS 40x570  1PC</t>
  </si>
  <si>
    <t>4002395374533</t>
  </si>
  <si>
    <t>4932399179</t>
  </si>
  <si>
    <t>Бур SDS+ M2 6x160 (50 шт)</t>
  </si>
  <si>
    <t>HAMMER DRILL BIT    SDS+ 6x160 P50M</t>
  </si>
  <si>
    <t>4002395357864</t>
  </si>
  <si>
    <t>4932430735</t>
  </si>
  <si>
    <t>Коронка литая SDS-Max TCT 2p 90x100 (1 шт)</t>
  </si>
  <si>
    <t>CORE CUTTER        SDS Max 2p 90x1001pc</t>
  </si>
  <si>
    <t>4002395383962</t>
  </si>
  <si>
    <t>4932479348</t>
  </si>
  <si>
    <t>Бур SDS+ MX424X1000 (1 шт)</t>
  </si>
  <si>
    <t>SDS+ MX4 24X1000 - 1 pc</t>
  </si>
  <si>
    <t>4058546371425</t>
  </si>
  <si>
    <t>4932399182</t>
  </si>
  <si>
    <t>Бур SDS+ M2 8x160 (50 шт)</t>
  </si>
  <si>
    <t>HAMMER DRILL BIT    SDS+ 8x160 P50M</t>
  </si>
  <si>
    <t>4002395357895</t>
  </si>
  <si>
    <t>4932459293</t>
  </si>
  <si>
    <t>Бур SDS Max с пылеудалением 28x600 (1 шт)</t>
  </si>
  <si>
    <t>SDS MaxDrill Dustless 28x6001pc</t>
  </si>
  <si>
    <t>4058546002596</t>
  </si>
  <si>
    <t>4932459295</t>
  </si>
  <si>
    <t>Бур SDS Max с пылеудалением 30x600 (1 шт)</t>
  </si>
  <si>
    <t>SDS MaxDrill Dustless 30x6001pc</t>
  </si>
  <si>
    <t>4058546002619</t>
  </si>
  <si>
    <t>4932430745</t>
  </si>
  <si>
    <t>Коронка SDS-Max Vario Tunnl 55x150-1pc (распродажа) (1 шт)</t>
  </si>
  <si>
    <t>TUNNELBIT           SDSMaxTunnl55x1501p</t>
  </si>
  <si>
    <t>4002395384068</t>
  </si>
  <si>
    <t>4932352759</t>
  </si>
  <si>
    <t>SDS Max MX4 16x1320 (1 шт)</t>
  </si>
  <si>
    <t>SDS MAX DRILL BITS 16x1320  1PC</t>
  </si>
  <si>
    <t>4002395374175</t>
  </si>
  <si>
    <t>4932459297</t>
  </si>
  <si>
    <t>Бур SDS Max с пылеудалением 32x600 (1 шт)</t>
  </si>
  <si>
    <t>SDS MaxDrill Dustless 32x6001pc</t>
  </si>
  <si>
    <t>4058546002633</t>
  </si>
  <si>
    <t>4932430740</t>
  </si>
  <si>
    <t xml:space="preserve">Коронка SDS-Max Vario Tunnl 35x150 (1 шт) </t>
  </si>
  <si>
    <t>TUNNELBIT           SDSMaxTunnl35x1501p</t>
  </si>
  <si>
    <t>4002395384013</t>
  </si>
  <si>
    <t>4932399373</t>
  </si>
  <si>
    <t>Коронка литая SDS-Max TCT 50х290мм (1 шт)</t>
  </si>
  <si>
    <t>TCT CORE CUTTER     SDSMAX Core50x290P1M</t>
  </si>
  <si>
    <t>4002395359905</t>
  </si>
  <si>
    <t>4932367304</t>
  </si>
  <si>
    <t>Коронка составная SDS-Max 100х100 ТСТ (по бетону) (1 шт)</t>
  </si>
  <si>
    <t>TCT CORE CUTTER     SDSMAXCore100x100P1M</t>
  </si>
  <si>
    <t>4002395336432</t>
  </si>
  <si>
    <t>4932459299</t>
  </si>
  <si>
    <t>Бур SDS Max с пылеудалением 35x600 (1 шт)</t>
  </si>
  <si>
    <t>SDS MaxDrill Dustless 35x6001pc</t>
  </si>
  <si>
    <t>4058546002657</t>
  </si>
  <si>
    <t>4932479349</t>
  </si>
  <si>
    <t>Бур SDS+ MX425X1000 (1 шт)</t>
  </si>
  <si>
    <t>SDS+ MX4 25X1000 - 1 pc</t>
  </si>
  <si>
    <t>4058546371432</t>
  </si>
  <si>
    <t>4932352763</t>
  </si>
  <si>
    <t>SDS Max MX4 18x1320 (1 шт)</t>
  </si>
  <si>
    <t>SDS MAX DRILL BITS 18x1320  1PC</t>
  </si>
  <si>
    <t>4002395374212</t>
  </si>
  <si>
    <t>4932352791</t>
  </si>
  <si>
    <t>SDS Max MX4 35x920 (1 шт)</t>
  </si>
  <si>
    <t>SDS MAX DRILL BITS 35x920  1PC</t>
  </si>
  <si>
    <t>4002395374496</t>
  </si>
  <si>
    <t>4932373884</t>
  </si>
  <si>
    <t>Коронка литая SDS-Max ТСТ 50х550мм (1 шт)</t>
  </si>
  <si>
    <t>TCT CORE CUTTER     SDSMAX Core50x550P1M</t>
  </si>
  <si>
    <t>4002395353132</t>
  </si>
  <si>
    <t>4932430739</t>
  </si>
  <si>
    <t xml:space="preserve">Коронка SDS-Max Vario Tunnl 30x150 (1 шт) </t>
  </si>
  <si>
    <t>TUNNELBIT           SDSMaxTunnl30x1501p</t>
  </si>
  <si>
    <t>4002395384006</t>
  </si>
  <si>
    <t>4932430743</t>
  </si>
  <si>
    <t xml:space="preserve">Коронка SDS-Max Vario Tunnl 40x150 (1 шт) </t>
  </si>
  <si>
    <t>TUNNELBIT           SDSMaxTunnl40x1501p</t>
  </si>
  <si>
    <t>4002395384044</t>
  </si>
  <si>
    <t>4932399345</t>
  </si>
  <si>
    <t>Бур SDS+ M2 10x160 (50 шт)</t>
  </si>
  <si>
    <t>HAMMER DRILL BIT  SDS+ 10x160      50PC</t>
  </si>
  <si>
    <t>4002395359738</t>
  </si>
  <si>
    <t>4932352767</t>
  </si>
  <si>
    <t>SDS Max MX4 20x1320 (1 шт)</t>
  </si>
  <si>
    <t>SDS MAX DRILL BITS 20x1320  1PC</t>
  </si>
  <si>
    <t>4002395374250</t>
  </si>
  <si>
    <t>4932399181</t>
  </si>
  <si>
    <t>Бур SDS+ M2 7x160 (50 шт)</t>
  </si>
  <si>
    <t>HAMMER DRILL BIT    SDS+ 7x160 P50M</t>
  </si>
  <si>
    <t>4002395357888</t>
  </si>
  <si>
    <t>4932399177</t>
  </si>
  <si>
    <t>Бур SDS+ M2 5.5x160 (50 шт)</t>
  </si>
  <si>
    <t>HAMMER DRILL BIT    SDS+ 5.5x160 P50M</t>
  </si>
  <si>
    <t>4002395357840</t>
  </si>
  <si>
    <t>4932367306</t>
  </si>
  <si>
    <t>Коронка составная SDS-Max 125х100 ТСТ (по бетону) (1 шт)</t>
  </si>
  <si>
    <t>TCT CORE CUTTER     SDSMAXCore125x100P1M</t>
  </si>
  <si>
    <t>4002395336456</t>
  </si>
  <si>
    <t>4932352771</t>
  </si>
  <si>
    <t>SDS Max MX4 22x1320 (1 шт)</t>
  </si>
  <si>
    <t>SDS MAX DRILL BITS 22x1320  1PC</t>
  </si>
  <si>
    <t>4002395374298</t>
  </si>
  <si>
    <t>4932373892</t>
  </si>
  <si>
    <t>Туннельный бур SDS Max 45X550 (1 шт)</t>
  </si>
  <si>
    <t>TUNNELBIT          SDSMAX Tun45x550 1PC</t>
  </si>
  <si>
    <t>4002395353217</t>
  </si>
  <si>
    <t>4932352798</t>
  </si>
  <si>
    <t>SDS Max MX4 45x570 (1 шт)</t>
  </si>
  <si>
    <t>SDS MAX DRILL BITS 45x570  1PC</t>
  </si>
  <si>
    <t>4002395374564</t>
  </si>
  <si>
    <t>4932399183</t>
  </si>
  <si>
    <t>Бур SDS+ M2 8x210 (50 шт)</t>
  </si>
  <si>
    <t>HAMMER DRILL BIT    SDS+ 8x210 P50M</t>
  </si>
  <si>
    <t>4002395357901</t>
  </si>
  <si>
    <t>4932352777</t>
  </si>
  <si>
    <t>SDS Max MX4 25x1320 (1 шт)</t>
  </si>
  <si>
    <t>SDS MAX DRILL BITS 25x1320  1PC</t>
  </si>
  <si>
    <t>4002395374359</t>
  </si>
  <si>
    <t>4932430437</t>
  </si>
  <si>
    <t>Бур SDS+ MX46x115 (50 шт)</t>
  </si>
  <si>
    <t>DRILL BIT SDS+ MX4 6X115  50 pc</t>
  </si>
  <si>
    <t>4002395380985</t>
  </si>
  <si>
    <t>4932472234</t>
  </si>
  <si>
    <t>Бур SDS+ MX45.5x165 (50 шт)</t>
  </si>
  <si>
    <t>SDS+ MX4 5.5X165  50 pc</t>
  </si>
  <si>
    <t>4058546326302</t>
  </si>
  <si>
    <t>4932373885</t>
  </si>
  <si>
    <t>Коронка литая SDS-Max TCT 68x550мм (1 шт)</t>
  </si>
  <si>
    <t>TCT CORE CUTTER     SDSMAX Core68x550P1M</t>
  </si>
  <si>
    <t>4002395353149</t>
  </si>
  <si>
    <t>4932459294</t>
  </si>
  <si>
    <t>Бур SDS Max с пылеудалением 28x900 (1 шт)</t>
  </si>
  <si>
    <t>SDS MaxDrill Dustless 28x9001pc</t>
  </si>
  <si>
    <t>4058546002602</t>
  </si>
  <si>
    <t>4932352796</t>
  </si>
  <si>
    <t>SDS Max MX4 40x920 (1 шт)</t>
  </si>
  <si>
    <t>SDS MAX DRILL BITS 40x920  1PC</t>
  </si>
  <si>
    <t>4002395374540</t>
  </si>
  <si>
    <t>4932471258</t>
  </si>
  <si>
    <t>Бур SDS+ MX416x260 (10 шт)</t>
  </si>
  <si>
    <t>SDS+ MX4 16X260  10 pc</t>
  </si>
  <si>
    <t>4058546288860</t>
  </si>
  <si>
    <t>4932399375</t>
  </si>
  <si>
    <t>Коронка литая SDS-Max TCT 80x290мм (1 шт)</t>
  </si>
  <si>
    <t>TCT CORE CUTTER     SDSMAX Core80x290P1M</t>
  </si>
  <si>
    <t>4002395359929</t>
  </si>
  <si>
    <t>4932459296</t>
  </si>
  <si>
    <t>Бур SDS Max с пылеудалением 30x900 (1 шт)</t>
  </si>
  <si>
    <t>SDS MaxDrill Dustless 30x9001pc</t>
  </si>
  <si>
    <t>4058546002626</t>
  </si>
  <si>
    <t>4932430438</t>
  </si>
  <si>
    <t>Бур SDS+ MX46x165 (50 шт)</t>
  </si>
  <si>
    <t>DRILL BIT SDS+ MX4 6X165  50 pc</t>
  </si>
  <si>
    <t>4002395380992</t>
  </si>
  <si>
    <t>4932352782</t>
  </si>
  <si>
    <t>SDS Max MX4 28x1320 (1 шт)</t>
  </si>
  <si>
    <t>SDS MAX DRILL BITS 28x1320  1PC</t>
  </si>
  <si>
    <t>4002395374403</t>
  </si>
  <si>
    <t>4932479557</t>
  </si>
  <si>
    <t>Бур SDS+ MX46.5X165 (50 шт)</t>
  </si>
  <si>
    <t>SDS+ MX4 6.5X165-50pc</t>
  </si>
  <si>
    <t>4058546373511</t>
  </si>
  <si>
    <t>4932479368</t>
  </si>
  <si>
    <t>Бур SDS+ MX48X115 (50 шт)</t>
  </si>
  <si>
    <t>SDS+ MX4 8X115-50pc</t>
  </si>
  <si>
    <t>4058546371623</t>
  </si>
  <si>
    <t>4932399366</t>
  </si>
  <si>
    <t>Туннельный бур SDS-Max 45X990 (1 шт)</t>
  </si>
  <si>
    <t>TUNNELBIT          SDSMAX Tun45x990 1PC</t>
  </si>
  <si>
    <t>4002395359837</t>
  </si>
  <si>
    <t>4932352788</t>
  </si>
  <si>
    <t>SDS Max MX4 32x1320 (1 шт)</t>
  </si>
  <si>
    <t>SDS MAX DRILL BITS 32x1320  1PC</t>
  </si>
  <si>
    <t>4002395374465</t>
  </si>
  <si>
    <t>4932459298</t>
  </si>
  <si>
    <t>Бур SDS Max с пылеудалением 32x900 (1 шт)</t>
  </si>
  <si>
    <t>SDS MaxDrill Dustless 32x9001pc</t>
  </si>
  <si>
    <t>4058546002640</t>
  </si>
  <si>
    <t>4932399184</t>
  </si>
  <si>
    <t>Бур SDS+ M2 10x210 (50 шт)</t>
  </si>
  <si>
    <t>HAMMER DRILL BIT    SDS+ 10x210 P50M</t>
  </si>
  <si>
    <t>4002395357918</t>
  </si>
  <si>
    <t>4932373893</t>
  </si>
  <si>
    <t>Туннельный бур SDS Max 55X550 (1 шт)</t>
  </si>
  <si>
    <t>TUNNELBIT          SDSMAX Tun55x550 1PC</t>
  </si>
  <si>
    <t>4002395353224</t>
  </si>
  <si>
    <t>4932430741</t>
  </si>
  <si>
    <t xml:space="preserve">Коронка SDS-Max Vario Tunnl 60x150 (1 шт) </t>
  </si>
  <si>
    <t>TUNNELBIT           SDSMaxTunnl60x1501p</t>
  </si>
  <si>
    <t>4002395384020</t>
  </si>
  <si>
    <t>4932459300</t>
  </si>
  <si>
    <t>Бур SDS Max с пылеудалением 35x900 (1 шт)</t>
  </si>
  <si>
    <t>SDS MaxDrill Dustless 35x9001pc</t>
  </si>
  <si>
    <t>4058546002664</t>
  </si>
  <si>
    <t>4932373886</t>
  </si>
  <si>
    <t>Коронка литая SDS-Max TCT 80x550мм (1 шт)</t>
  </si>
  <si>
    <t>TCT CORE CUTTER     SDSMAX Core80x550P1M</t>
  </si>
  <si>
    <t>4002395353156</t>
  </si>
  <si>
    <t>4932399128</t>
  </si>
  <si>
    <t>Универсальный соединитель SDS-Max (1 шт)</t>
  </si>
  <si>
    <t>ADAPTER             SDSMXDrillConnectP1M</t>
  </si>
  <si>
    <t>4002395357321</t>
  </si>
  <si>
    <t>4932373894</t>
  </si>
  <si>
    <t>Туннельный бур SDS Max 65Х550 (1 шт)</t>
  </si>
  <si>
    <t>TUNNELBIT          SDSMAX Tun65x550 1PC</t>
  </si>
  <si>
    <t>4002395353231</t>
  </si>
  <si>
    <t>4932399368</t>
  </si>
  <si>
    <t>Туннельный бур SDS-Mах 55X990 (снято с производства-замена4932430745, 4932430736, 2х4932430737) (1 шт)</t>
  </si>
  <si>
    <t>TUNNELBIT          SDSMAX Tun55x990 1PC</t>
  </si>
  <si>
    <t>4002395359851</t>
  </si>
  <si>
    <t>4932430746</t>
  </si>
  <si>
    <t xml:space="preserve">Коронка SDS-Max Vario Tunnl 68x150 (1 шт) </t>
  </si>
  <si>
    <t>TUNNELBIT           SDSMaxTunnl68x1501p</t>
  </si>
  <si>
    <t>4002395384075</t>
  </si>
  <si>
    <t>4932352799</t>
  </si>
  <si>
    <t>SDS Max MX4 52x570 (1 шт)</t>
  </si>
  <si>
    <t>SDS MAX DRILL BITS 52x570  1PC</t>
  </si>
  <si>
    <t>4002395374571</t>
  </si>
  <si>
    <t>4932430730</t>
  </si>
  <si>
    <t>SDS Max MX4 45x920 (1 шт)</t>
  </si>
  <si>
    <t>SDS MAX DRILL BITS 45x920  1PC</t>
  </si>
  <si>
    <t>4002395383917</t>
  </si>
  <si>
    <t>4932430439</t>
  </si>
  <si>
    <t>Бур SDS+ MX48x165 (50 шт)</t>
  </si>
  <si>
    <t>DRILL BIT SDS+ MX4 8X165  50 pc</t>
  </si>
  <si>
    <t>4002395381005</t>
  </si>
  <si>
    <t>4932430731</t>
  </si>
  <si>
    <t>SDS Max MX4 50x570 (1 шт)</t>
  </si>
  <si>
    <t>SDS MAX DRILL BITS 50x570  1PC</t>
  </si>
  <si>
    <t>4002395383924</t>
  </si>
  <si>
    <t>4932399186</t>
  </si>
  <si>
    <t>Бур SDS+ M2 12x210 (50 шт)</t>
  </si>
  <si>
    <t>HAMMER DRILL BIT    SDS+ 12x210 P50M</t>
  </si>
  <si>
    <t>4002395357932</t>
  </si>
  <si>
    <t>4932399185</t>
  </si>
  <si>
    <t>Бур SDS+ M2 10x260 (50 шт)</t>
  </si>
  <si>
    <t>HAMMER DRILL BIT    SDS+ 10x260 P50M</t>
  </si>
  <si>
    <t>4002395357925</t>
  </si>
  <si>
    <t>4932373895</t>
  </si>
  <si>
    <t>Туннельный бур SDS Max 80Х550 (1 шт)</t>
  </si>
  <si>
    <t>TUNNELBIT          SDSMAX Tun80x550 1PC</t>
  </si>
  <si>
    <t>4002395353248</t>
  </si>
  <si>
    <t>4932472154</t>
  </si>
  <si>
    <t>Бур SDS+ MX47x115 (50 шт)</t>
  </si>
  <si>
    <t>SDS+ MX4 7X115  50 pc</t>
  </si>
  <si>
    <t>4058546325503</t>
  </si>
  <si>
    <t>4932430441</t>
  </si>
  <si>
    <t>Бур SDS+ MX410x165 (50 шт)</t>
  </si>
  <si>
    <t>DRILL BIT SDS+ MX4 10X160  50 pc</t>
  </si>
  <si>
    <t>4002395381029</t>
  </si>
  <si>
    <t>4932399370</t>
  </si>
  <si>
    <t>Туннельный бур SDS-Max 65Х990 (1 шт)</t>
  </si>
  <si>
    <t>TUNNELBIT          SDSMAX Tun65x990 1PC</t>
  </si>
  <si>
    <t>4002395359875</t>
  </si>
  <si>
    <t>4932472155</t>
  </si>
  <si>
    <t>Бур SDS+ MX47x165 (50 шт)</t>
  </si>
  <si>
    <t>SDS+ MX4 7X165  50 pc</t>
  </si>
  <si>
    <t>4058546325510</t>
  </si>
  <si>
    <t>4932430462</t>
  </si>
  <si>
    <t>Бур SDS+ MX46x215 (50 шт)</t>
  </si>
  <si>
    <t>DRILL BIT SDS+ MX4 6X215  50 pc</t>
  </si>
  <si>
    <t>4002395381234</t>
  </si>
  <si>
    <t>4932430440</t>
  </si>
  <si>
    <t>Бур SDS+ MX48x215 (50 шт)</t>
  </si>
  <si>
    <t>DRILL BIT SDS+ MX4 8X215  50 pc</t>
  </si>
  <si>
    <t>4002395381012</t>
  </si>
  <si>
    <t>4932352341</t>
  </si>
  <si>
    <t>Дисплей SDS+ CD 7pc set (10 шт)</t>
  </si>
  <si>
    <t>DISPLAY             SDS+ CD 7pc set P10M</t>
  </si>
  <si>
    <t>4002395370009</t>
  </si>
  <si>
    <t>4932352797</t>
  </si>
  <si>
    <t>SDS Max MX4 40x1320 (1 шт)</t>
  </si>
  <si>
    <t>SDS MAX DRILL BITS 40x1320  1PC</t>
  </si>
  <si>
    <t>4002395374557</t>
  </si>
  <si>
    <t>4932367308</t>
  </si>
  <si>
    <t>Коронка составная SDS-Max 150х100 ТСТ (по бетону) (1 шт)</t>
  </si>
  <si>
    <t>TCT CORE CUTTER     SDSMAXCore150x100P1M</t>
  </si>
  <si>
    <t>4002395336470</t>
  </si>
  <si>
    <t>4932352800</t>
  </si>
  <si>
    <t>Набор буров SDS Max (5 шт)</t>
  </si>
  <si>
    <t>SET SDSMAX SET  5PC</t>
  </si>
  <si>
    <t>4002395374588</t>
  </si>
  <si>
    <t>4932472160</t>
  </si>
  <si>
    <t>Бур SDS+ MX412x160 (50 шт)</t>
  </si>
  <si>
    <t>SDS+ MX4 12X160  50 pc</t>
  </si>
  <si>
    <t>4058546325565</t>
  </si>
  <si>
    <t>4932373888</t>
  </si>
  <si>
    <t>Коронка литая SDS-Max TCT 100x550мм (1 шт)</t>
  </si>
  <si>
    <t>TCT CORE CUTTER     SDSMAXCore100x550P1M</t>
  </si>
  <si>
    <t>4002395353170</t>
  </si>
  <si>
    <t>4932479369</t>
  </si>
  <si>
    <t>Бур SDS+ MX410X115 (50 шт)</t>
  </si>
  <si>
    <t>SDS+ MX4 10X115-50pc</t>
  </si>
  <si>
    <t>4058546371630</t>
  </si>
  <si>
    <t>4932430442</t>
  </si>
  <si>
    <t>Бур SDS+ MX410x215 (50 шт)</t>
  </si>
  <si>
    <t>DRILL BIT SDS+ MX4 10X210  50 pc</t>
  </si>
  <si>
    <t>4002395381036</t>
  </si>
  <si>
    <t>4932430747</t>
  </si>
  <si>
    <t xml:space="preserve">Коронка SDS-Max Vario Tunnl 80x150 (1 шт) </t>
  </si>
  <si>
    <t>TUNNELBIT           SDSMaxTunnl80x1501p</t>
  </si>
  <si>
    <t>4002395384082</t>
  </si>
  <si>
    <t>4932399372</t>
  </si>
  <si>
    <t>Туннельный бур SDS-Max 80Х990 (1 шт)</t>
  </si>
  <si>
    <t>TUNNELBIT          SDSMAX Tun80x990 1PC</t>
  </si>
  <si>
    <t>4002395359899</t>
  </si>
  <si>
    <t>4932373889</t>
  </si>
  <si>
    <t>Коронка литая SDS-Max TCT 125x550мм (1 шт)</t>
  </si>
  <si>
    <t>TCT CORE CUTTER     SDSMAXCore125x550P1M</t>
  </si>
  <si>
    <t>4002395353187</t>
  </si>
  <si>
    <t>4932430443</t>
  </si>
  <si>
    <t>Бур SDS+ MX412x210 (50 шт)</t>
  </si>
  <si>
    <t>DRILL BIT SDS+ MX4 12X210  50 pc</t>
  </si>
  <si>
    <t>4002395381043</t>
  </si>
  <si>
    <t>4932430742</t>
  </si>
  <si>
    <t xml:space="preserve">Коронка SDS-Max Vario Tunnl 90x150 (1 шт) </t>
  </si>
  <si>
    <t>TUNNELBIT           SDSMaxTunnl90x1501p</t>
  </si>
  <si>
    <t>4002395384037</t>
  </si>
  <si>
    <t>4932430463</t>
  </si>
  <si>
    <t>Бур SDS+ MX46.5x215 (50 шт)</t>
  </si>
  <si>
    <t>DRILL BIT SDS+ MX4 6.5X215  50 pc</t>
  </si>
  <si>
    <t>4002395381241</t>
  </si>
  <si>
    <t>4932352342</t>
  </si>
  <si>
    <t>Дисплей SDS+ CD10pc set (10 шт)</t>
  </si>
  <si>
    <t>Display             SDS+ CD10pc set P10M</t>
  </si>
  <si>
    <t>4002395370016</t>
  </si>
  <si>
    <t>4932373890</t>
  </si>
  <si>
    <t>Коронка литая SDS-Max TCT 150x550мм (1 шт)</t>
  </si>
  <si>
    <t>TCT CORE CUTTER     SDSMAXCore150x550P1M</t>
  </si>
  <si>
    <t>4002395353194</t>
  </si>
  <si>
    <t>4932459589</t>
  </si>
  <si>
    <t>Бур SDS+ MX46.5x265 (50 шт)</t>
  </si>
  <si>
    <t>H.DRILL BIT SDS+ MX4 6.5X265  50 pc</t>
  </si>
  <si>
    <t>4058546027612</t>
  </si>
  <si>
    <t>4932472158</t>
  </si>
  <si>
    <t>Бур SDS+ MX410x315 (50 шт)</t>
  </si>
  <si>
    <t>SDS+ MX4 10X315  50 pc</t>
  </si>
  <si>
    <t>4058546325541</t>
  </si>
  <si>
    <t>4932472156</t>
  </si>
  <si>
    <t>Бур SDS+ MX48x315 (50 шт)</t>
  </si>
  <si>
    <t>SDS+ MX4 8X315  50 pc</t>
  </si>
  <si>
    <t>4058546325527</t>
  </si>
  <si>
    <t>4932478097</t>
  </si>
  <si>
    <t>Бур SDS+ MX414x210 (50 шт)</t>
  </si>
  <si>
    <t>SDS+ MX4 14X210  50 pc</t>
  </si>
  <si>
    <t>4058546340308</t>
  </si>
  <si>
    <t>4932472161</t>
  </si>
  <si>
    <t>Бур SDS+ MX412x310 (50 шт)</t>
  </si>
  <si>
    <t>SDS+ MX4 12X310  50 pc</t>
  </si>
  <si>
    <t>4058546325572</t>
  </si>
  <si>
    <t>4932472157</t>
  </si>
  <si>
    <t>Бур SDS+ MX48x465 (50 шт)</t>
  </si>
  <si>
    <t>SDS+ MX4 8X465  50 pc</t>
  </si>
  <si>
    <t>4058546325534</t>
  </si>
  <si>
    <t>4932472159</t>
  </si>
  <si>
    <t>Бур SDS+ MX410x455 (50 шт)</t>
  </si>
  <si>
    <t>SDS+ MX4 10X455  50 pc</t>
  </si>
  <si>
    <t>4058546325558</t>
  </si>
  <si>
    <t>4932472162</t>
  </si>
  <si>
    <t>Бур SDS+ MX412x450 (50 шт)</t>
  </si>
  <si>
    <t>SDS+ MX4 12X450  50 pc</t>
  </si>
  <si>
    <t>4058546325589</t>
  </si>
  <si>
    <t>29_Сверление по стеклу и плитке</t>
  </si>
  <si>
    <t>4932471955</t>
  </si>
  <si>
    <t>Сверло по стеклу и плитке GENII 3x50 (1 шт) (замена для 4932399393)</t>
  </si>
  <si>
    <t>GLASS + Tile Drill Bit 3x90  1pc</t>
  </si>
  <si>
    <t>4058546298548</t>
  </si>
  <si>
    <t>4932471956</t>
  </si>
  <si>
    <t>Сверло по стеклу и плитке GENII 4x50 (1 шт) (замена для 4932363884)</t>
  </si>
  <si>
    <t>Glass + Tile drill bit 4x90  1pc</t>
  </si>
  <si>
    <t>4058546298555</t>
  </si>
  <si>
    <t>4932471957</t>
  </si>
  <si>
    <t>Сверло по стеклу и плитке GENII 5x50 (1 шт) (замена для 4932363885)</t>
  </si>
  <si>
    <t>Glass + Tile drill bit 5x90  1pc</t>
  </si>
  <si>
    <t>4058546298562</t>
  </si>
  <si>
    <t>4932471855</t>
  </si>
  <si>
    <t>Сверло по стеклу и плитке GENII 5.5x50 (1 шт)</t>
  </si>
  <si>
    <t>Glass + Tile drill bit 5.5x90  1pc</t>
  </si>
  <si>
    <t>4058546297541</t>
  </si>
  <si>
    <t>4932471958</t>
  </si>
  <si>
    <t>Сверло по стеклу и плитке GENII 6x60 (1 шт) (замена для 4932363886)</t>
  </si>
  <si>
    <t>Glass + Tile drill bit 6x90  1pc</t>
  </si>
  <si>
    <t>4058546298579</t>
  </si>
  <si>
    <t>4932471856</t>
  </si>
  <si>
    <t>Сверло по стеклу и плитке GENII 6.5x60 (1 шт)</t>
  </si>
  <si>
    <t>Glass + Tile drill bit 6.5x90  1pc</t>
  </si>
  <si>
    <t>4058546297558</t>
  </si>
  <si>
    <t>4932471857</t>
  </si>
  <si>
    <t>Сверло по стеклу и плитке GENII 7x60 (1 шт)</t>
  </si>
  <si>
    <t>Glass + Tile drill bit 7x90  1pc</t>
  </si>
  <si>
    <t>4058546297565</t>
  </si>
  <si>
    <t>4932471959</t>
  </si>
  <si>
    <t>Сверло по стеклу и плитке GENII 8x60 (1 шт) (замена для 4932363887)</t>
  </si>
  <si>
    <t>Glass + Tile drill bit 8x95  1pc</t>
  </si>
  <si>
    <t>4058546298586</t>
  </si>
  <si>
    <t>4932471960</t>
  </si>
  <si>
    <t>Сверло по стеклу и плитке GENII 10x95 (1 шт) (замена для 4932363888)</t>
  </si>
  <si>
    <t>Glass + Tile drill bit 10x100  1pc</t>
  </si>
  <si>
    <t>4058546298593</t>
  </si>
  <si>
    <t>4932471961</t>
  </si>
  <si>
    <t>Сверло по стеклу и плитке GENII 12x95 (1 шт)</t>
  </si>
  <si>
    <t>Glass + Tile drill bit 12x100  1pc</t>
  </si>
  <si>
    <t>4058546298609</t>
  </si>
  <si>
    <t>4932363886</t>
  </si>
  <si>
    <t>Сверло по стеклу и плитке 6,0х90 (1 шт)</t>
  </si>
  <si>
    <t>TILE DRILL          Glass dr.6x90 P1M</t>
  </si>
  <si>
    <t>4002395333608</t>
  </si>
  <si>
    <t>4932399393</t>
  </si>
  <si>
    <t>Сверло по стеклу и плитке 3,0х90 (1 шт)</t>
  </si>
  <si>
    <t>TILE DRILL          Glass dr.3x90 P1M</t>
  </si>
  <si>
    <t>4002395360109</t>
  </si>
  <si>
    <t>4932471858</t>
  </si>
  <si>
    <t>Сверло по стеклу и плитке GENII 14x95 (1 шт)</t>
  </si>
  <si>
    <t>Glass + Tile drill bit 14x100  1pc</t>
  </si>
  <si>
    <t>4058546297572</t>
  </si>
  <si>
    <t>4932471859</t>
  </si>
  <si>
    <t>Сверло по стеклу и плитке GENII 16x100 (1 шт)</t>
  </si>
  <si>
    <t>Glass + Tile drill bit 16x100  1pc</t>
  </si>
  <si>
    <t>4058546297589</t>
  </si>
  <si>
    <t>4932352345</t>
  </si>
  <si>
    <t>Сверло по металлу THUNDERWEB HSS-G 1.0x34 (2 шт)</t>
  </si>
  <si>
    <t>METAL DRILL BIT     HSSG 1.0x34 P2M</t>
  </si>
  <si>
    <t>4002395370047</t>
  </si>
  <si>
    <t>4932352346</t>
  </si>
  <si>
    <t>Сверло по металлу THUNDERWEB HSS-G 1.5х40 (2 шт)</t>
  </si>
  <si>
    <t>METAL DRILL BIT     HSSG 1.5X40 P2M</t>
  </si>
  <si>
    <t>4002395370054</t>
  </si>
  <si>
    <t>4932352347</t>
  </si>
  <si>
    <t>Сверло по металлу THUNDERWEB HSS-G 2.0х49 (2 шт)</t>
  </si>
  <si>
    <t>METAL DRILL BIT     HSSG 2.0X49 P2M</t>
  </si>
  <si>
    <t>4002395370061</t>
  </si>
  <si>
    <t>4932352353</t>
  </si>
  <si>
    <t>Сверло по металлу THUNDERWEB HSS-G 4.2x75 (1 шт)</t>
  </si>
  <si>
    <t>METAL DRILL BIT     HSSG 4.2x80 P1M</t>
  </si>
  <si>
    <t>4002395370122</t>
  </si>
  <si>
    <t>4932352348</t>
  </si>
  <si>
    <t>Сверло по металлу THUNDERWEB HSS-G 2.5x57 (2 шт)</t>
  </si>
  <si>
    <t>METAL DRILL BIT     HSSG 2.5x57 P2M</t>
  </si>
  <si>
    <t>4002395370078</t>
  </si>
  <si>
    <t>4932352354</t>
  </si>
  <si>
    <t>Сверло по металлу THUNDERWEB HSS-G 4.5x80 (1 шт)</t>
  </si>
  <si>
    <t>METAL DRILL BIT     HSSG 4.5x80 P1M</t>
  </si>
  <si>
    <t>4002395370139</t>
  </si>
  <si>
    <t>4932352355</t>
  </si>
  <si>
    <t>Сверло по металлу THUNDERWEB HSS-G 4.8x86 (1 шт)</t>
  </si>
  <si>
    <t>METAL DRILL BIT     HSSG 4.8x86 P1M</t>
  </si>
  <si>
    <t>4002395370146</t>
  </si>
  <si>
    <t>4932352349</t>
  </si>
  <si>
    <t>Сверло по металлу THUNDERWEB HSS-G 3.0x61 (2 шт)</t>
  </si>
  <si>
    <t>METAL DRILL BIT     HSSG 3.0x61 P2M</t>
  </si>
  <si>
    <t>4002395370085</t>
  </si>
  <si>
    <t>4932352356</t>
  </si>
  <si>
    <t>Сверло по металлу THUNDERWEB HSS-G 5.0x86 (1 шт)</t>
  </si>
  <si>
    <t>METAL DRILL BIT     HSSG 5.0x86 P1M</t>
  </si>
  <si>
    <t>4002395370153</t>
  </si>
  <si>
    <t>4932352350</t>
  </si>
  <si>
    <t>Сверло по металлу THUNDERWEB HSS-G 3.2x65 (2 шт)</t>
  </si>
  <si>
    <t>METAL DRILL BIT     HSSG 3.2x65 P2M</t>
  </si>
  <si>
    <t>4002395370092</t>
  </si>
  <si>
    <t>4932352351</t>
  </si>
  <si>
    <t>Сверло по металлу THUNDERWEB HSS-G 3.5x70 (2 шт)</t>
  </si>
  <si>
    <t>METAL DRILL BIT     HSSG 3.5x70 P2M</t>
  </si>
  <si>
    <t>4002395370108</t>
  </si>
  <si>
    <t>4932352352</t>
  </si>
  <si>
    <t>Сверло по металлу THUNDERWEB HSS-G 4.0x75 (2 шт)</t>
  </si>
  <si>
    <t>METAL DRILL BIT     HSSG 4.0x75 P2M</t>
  </si>
  <si>
    <t>4002395370115</t>
  </si>
  <si>
    <t>4932352357</t>
  </si>
  <si>
    <t>Сверло по металлу THUNDERWEB HSS-G 5.5x93 (1 шт)</t>
  </si>
  <si>
    <t>METAL DRILL BIT     HSSG 5.5x93 P1M</t>
  </si>
  <si>
    <t>4002395370160</t>
  </si>
  <si>
    <t>4932363248</t>
  </si>
  <si>
    <t>Сверло по металлу HSS-CO 1,0мм (2 шт)</t>
  </si>
  <si>
    <t>METAL DRILL BIT     HSSCo DIN338 1,0 P2M</t>
  </si>
  <si>
    <t>4002395333080</t>
  </si>
  <si>
    <t>4932352358</t>
  </si>
  <si>
    <t>Сверло по металлу THUNDERWEB HSS-G 6.0x93 (1 шт)</t>
  </si>
  <si>
    <t>METAL DRILL BIT     HSSG 6.0x93 P1M</t>
  </si>
  <si>
    <t>4002395370177</t>
  </si>
  <si>
    <t>4932363249</t>
  </si>
  <si>
    <t>Сверло по металлу HSS-CO 1,5мм (2 шт)</t>
  </si>
  <si>
    <t>METAL DRILL BIT     HSSCo DIN338 1,5 P2M</t>
  </si>
  <si>
    <t>4002395333097</t>
  </si>
  <si>
    <t>4932363250</t>
  </si>
  <si>
    <t>Сверло по металлу HSS-CO 2,0мм (2 шт)</t>
  </si>
  <si>
    <t>METAL DRILL BIT     HSSCo DIN338 2,0 P2M</t>
  </si>
  <si>
    <t>4002395333103</t>
  </si>
  <si>
    <t>48894709</t>
  </si>
  <si>
    <t>Сверло по металлу Milwaukee RedHEX HSS-G TiN 4.2мм (1 шт)</t>
  </si>
  <si>
    <t>Metal Drill SWave HSSG Ti. 4.2mm 1pc</t>
  </si>
  <si>
    <t>045242501601</t>
  </si>
  <si>
    <t>48894710</t>
  </si>
  <si>
    <t>Сверло по металлу Milwaukee RedHEX HSS-G TiN 4.5мм (1 шт)</t>
  </si>
  <si>
    <t>Metal Drill SWave HSSG Ti. 4.5mm 1pc</t>
  </si>
  <si>
    <t>045242501618</t>
  </si>
  <si>
    <t>48894711</t>
  </si>
  <si>
    <t>Сверло по металлу Milwaukee RedHEX HSS-G TiN 4.8мм (1 шт)</t>
  </si>
  <si>
    <t>Metal Drill SWave HSSG Ti. 4.8mm 1pc</t>
  </si>
  <si>
    <t>045242501625</t>
  </si>
  <si>
    <t>4932352359</t>
  </si>
  <si>
    <t>Сверло по металлу THUNDERWEB HSS-G 6.5x101 (1 шт)</t>
  </si>
  <si>
    <t>METAL DRILL BIT     HSSG 6.5x101 P1M</t>
  </si>
  <si>
    <t>4002395370184</t>
  </si>
  <si>
    <t>4932352360</t>
  </si>
  <si>
    <t>Сверло по металлу THUNDERWEB HSS-G 6.8x109 (1 шт)</t>
  </si>
  <si>
    <t>METAL DRILL BIT     HSSG 6.8x109 P1M</t>
  </si>
  <si>
    <t>4002395370191</t>
  </si>
  <si>
    <t>4932363251</t>
  </si>
  <si>
    <t>Сверло по металлу HSS-CO 2,5мм (2 шт)</t>
  </si>
  <si>
    <t>METAL DRILL BIT     HSSCo DIN338 2,5 P2M</t>
  </si>
  <si>
    <t>4002395333110</t>
  </si>
  <si>
    <t>4932363260</t>
  </si>
  <si>
    <t>Сверло по металлу HSS-CO 4,2мм (1 шт)</t>
  </si>
  <si>
    <t>METAL DRILL BIT     HSSCo DIN338 4,2 P1M</t>
  </si>
  <si>
    <t>4002395333202</t>
  </si>
  <si>
    <t>4932363262</t>
  </si>
  <si>
    <t>Сверло по металлу HSS-CO 4,5мм (1 шт)</t>
  </si>
  <si>
    <t>METAL DRILL BIT     HSSCo DIN338 4,5 P1M</t>
  </si>
  <si>
    <t>4002395333226</t>
  </si>
  <si>
    <t>4932352361</t>
  </si>
  <si>
    <t>Сверло по металлу THUNDERWEB HSS-G 7.0x109 (1 шт)</t>
  </si>
  <si>
    <t>METAL DRILL BIT     HSSG 7.0x109 P1M</t>
  </si>
  <si>
    <t>4002395370207</t>
  </si>
  <si>
    <t>4932363444</t>
  </si>
  <si>
    <t>Сверло по металлу HSS-R 1,0мм (10 шт)</t>
  </si>
  <si>
    <t>METAL DRILL BIT     HSSR DIN338 1,0 P10M</t>
  </si>
  <si>
    <t>4002395329458</t>
  </si>
  <si>
    <t>48894703</t>
  </si>
  <si>
    <t>Сверло по металлу Milwaukee RedHEX HSS-G TiN 2мм (2 шт)</t>
  </si>
  <si>
    <t>Metal Drill SWave HSSG Ti. 2mm 2pcs</t>
  </si>
  <si>
    <t>045242501557</t>
  </si>
  <si>
    <t>48894704</t>
  </si>
  <si>
    <t>Сверло по металлу Milwaukee RedHEX HSS-G TiN 2.5мм (2 шт)</t>
  </si>
  <si>
    <t>Metal Drill SWave HSSG Ti. 2.5mm 2pcs</t>
  </si>
  <si>
    <t>045242501564</t>
  </si>
  <si>
    <t>4932352362</t>
  </si>
  <si>
    <t>Сверло по металлу THUNDERWEB HSS-G 7.5x109 (1 шт)</t>
  </si>
  <si>
    <t>METAL DRILL BIT     HSSG 7.5x109 P1M</t>
  </si>
  <si>
    <t>4002395370214</t>
  </si>
  <si>
    <t>4932363449</t>
  </si>
  <si>
    <t>Сверло по металлу HSS-R 1,5мм (10 шт)</t>
  </si>
  <si>
    <t>METAL DRILL BIT     HSSR DIN338 1,5 P10M</t>
  </si>
  <si>
    <t>4002395329502</t>
  </si>
  <si>
    <t>48894763</t>
  </si>
  <si>
    <t>Сверло по металлу Milwaukee RedHEX HSS-G TiN 3мм (2 шт)</t>
  </si>
  <si>
    <t>Metal Drill SWave HSSG Ti. 3mm 2pcs</t>
  </si>
  <si>
    <t>045242506866</t>
  </si>
  <si>
    <t>4932363253</t>
  </si>
  <si>
    <t>Сверло по металлу HSS-CO 3,0мм (2 шт)</t>
  </si>
  <si>
    <t>METAL DRILL BIT     HSSCo DIN338 3,0 P2M</t>
  </si>
  <si>
    <t>4002395333134</t>
  </si>
  <si>
    <t>48894706</t>
  </si>
  <si>
    <t>Сверло по металлу Milwaukee RedHEX HSS-G TiN 3.2мм (2 шт)</t>
  </si>
  <si>
    <t>Metal Drill SWave HSSG Ti. 3.2mm 2pcs</t>
  </si>
  <si>
    <t>045242501571</t>
  </si>
  <si>
    <t>48894707</t>
  </si>
  <si>
    <t>Сверло по металлу Milwaukee RedHEX HSS-G TiN 3.5мм (2 шт)</t>
  </si>
  <si>
    <t>Metal Drill SWave HSSG Ti. 3.5mm 2pcs</t>
  </si>
  <si>
    <t>045242501588</t>
  </si>
  <si>
    <t>4932363263</t>
  </si>
  <si>
    <t>Сверло по металлу HSS-CO 4,8мм (1 шт)</t>
  </si>
  <si>
    <t>METAL DRILL BIT     HSSCo DIN338 4,8 P1M</t>
  </si>
  <si>
    <t>4002395333233</t>
  </si>
  <si>
    <t>4932363454</t>
  </si>
  <si>
    <t>Сверло по металлу HSS-R 2,0мм (10 шт)</t>
  </si>
  <si>
    <t>METAL DRILL BIT     HSSR DIN338 2,0 P10M</t>
  </si>
  <si>
    <t>4002395329557</t>
  </si>
  <si>
    <t>4932363254</t>
  </si>
  <si>
    <t>Сверло по металлу HSS-CO 3,2мм (2 шт)</t>
  </si>
  <si>
    <t>METAL DRILL BIT     HSSCo DIN338 3,2 P2M</t>
  </si>
  <si>
    <t>4002395333141</t>
  </si>
  <si>
    <t>4932363256</t>
  </si>
  <si>
    <t>Сверло по металлу HSS-CO 3,5мм (2 шт)</t>
  </si>
  <si>
    <t>METAL DRILL BIT     HSSCo DIN338 3,5 P2M</t>
  </si>
  <si>
    <t>4002395333165</t>
  </si>
  <si>
    <t>48894708</t>
  </si>
  <si>
    <t>Сверло по металлу Milwaukee RedHEX HSS-G TiN 4мм (2 шт)</t>
  </si>
  <si>
    <t>Metal Drill SWave HSSG Ti. 4mm 2pcs</t>
  </si>
  <si>
    <t>045242501595</t>
  </si>
  <si>
    <t>48894712</t>
  </si>
  <si>
    <t>Сверло по металлу Milwaukee RedHEX HSS-G TiN 5мм (1 шт)</t>
  </si>
  <si>
    <t>Metal Drill SWave HSSG Ti. 5mm 1pc</t>
  </si>
  <si>
    <t>045242501632</t>
  </si>
  <si>
    <t>4932352363</t>
  </si>
  <si>
    <t>Сверло по металлу THUNDERWEB HSS-G 8.0x117 (1 шт)</t>
  </si>
  <si>
    <t>METAL DRILL BIT     HSSG 8.0x117 P1M</t>
  </si>
  <si>
    <t>4002395370221</t>
  </si>
  <si>
    <t>4932363459</t>
  </si>
  <si>
    <t>Сверло по металлу HSS-R 2.5мм (10 шт)</t>
  </si>
  <si>
    <t>METAL DRILL BIT     HSSR DIN338 2,5 P10M</t>
  </si>
  <si>
    <t>4002395329601</t>
  </si>
  <si>
    <t>4932363264</t>
  </si>
  <si>
    <t>Сверло по металлу HSS-CO 5,0мм (1 шт)</t>
  </si>
  <si>
    <t>METAL DRILL BIT     HSSCo DIN338 5,0 P1M</t>
  </si>
  <si>
    <t>4002395333240</t>
  </si>
  <si>
    <t>4932363267</t>
  </si>
  <si>
    <t>Сверло по металлу HSS-CO 5,5мм (1 шт)</t>
  </si>
  <si>
    <t>METAL DRILL BIT     HSSCo DIN338 5,5 P1M</t>
  </si>
  <si>
    <t>4002395333271</t>
  </si>
  <si>
    <t>4932471140</t>
  </si>
  <si>
    <t>Сверло по металлу HSS-CO 3,3мм (2 шт)</t>
  </si>
  <si>
    <t>HSSCo DIN338 3.3  2pc</t>
  </si>
  <si>
    <t>4058546287689</t>
  </si>
  <si>
    <t>4932471089</t>
  </si>
  <si>
    <t>Сверло по металлу Milwaukee RedHEX HSS-G TiN. 3.3мм (2 шт)</t>
  </si>
  <si>
    <t>Metal Drill SWave HSSG Ti. 3.3mm 2pc</t>
  </si>
  <si>
    <t>4058546287177</t>
  </si>
  <si>
    <t>48894764</t>
  </si>
  <si>
    <t>Сверло по металлу Milwaukee RedHEX HSS-G TiN 5.5мм (1 шт)</t>
  </si>
  <si>
    <t>Metal Drill SWave HSSG Ti. 5.5mm 1pc</t>
  </si>
  <si>
    <t>045242506873</t>
  </si>
  <si>
    <t>4932352364</t>
  </si>
  <si>
    <t>Сверло по металлу THUNDERWEB HSS-G 8.5x117 (1 шт)</t>
  </si>
  <si>
    <t>METAL DRILL BIT     HSSG 8.5x117 P1M</t>
  </si>
  <si>
    <t>4002395370238</t>
  </si>
  <si>
    <t>4932363464</t>
  </si>
  <si>
    <t>Сверло по металлу HSS-R 3.0мм (10 шт)</t>
  </si>
  <si>
    <t>METAL DRILL BIT     HSSR DIN338 3,0 P10M</t>
  </si>
  <si>
    <t>4002395329656</t>
  </si>
  <si>
    <t>4932363466</t>
  </si>
  <si>
    <t>Сверло по металлу HSS-R 3.2мм (10 шт)</t>
  </si>
  <si>
    <t>METAL DRILL BIT     HSSR DIN338 3,2 P10M</t>
  </si>
  <si>
    <t>4002395329670</t>
  </si>
  <si>
    <t>4932363469</t>
  </si>
  <si>
    <t>Сверло по металлу HSS-R 3.5мм (10 шт)</t>
  </si>
  <si>
    <t>METAL DRILL BIT     HSSR DIN338 3,5 P10M</t>
  </si>
  <si>
    <t>4002395329700</t>
  </si>
  <si>
    <t>4932363258</t>
  </si>
  <si>
    <t>Сверло по металлу HSS-CO 4,0мм (2 шт)</t>
  </si>
  <si>
    <t>METAL DRILL BIT     HSSCo DIN338 4,0 P2M</t>
  </si>
  <si>
    <t>4002395333189</t>
  </si>
  <si>
    <t>48894714</t>
  </si>
  <si>
    <t>Сверло по металлу Milwaukee RedHEX HSS-G TiN 6мм (1 шт)</t>
  </si>
  <si>
    <t>Metal Drill SWave HSSG Ti. 6mm 1pc</t>
  </si>
  <si>
    <t>045242501649</t>
  </si>
  <si>
    <t>4932363268</t>
  </si>
  <si>
    <t>Сверло по металлу HSS-CO 6,0мм (1 шт)</t>
  </si>
  <si>
    <t>METAL DRILL BIT     HSSCo DIN338 6,0 P1M</t>
  </si>
  <si>
    <t>4002395333288</t>
  </si>
  <si>
    <t>4932352365</t>
  </si>
  <si>
    <t>Сверло по металлу THUNDERWEB HSS-G 9.0x125 (1 шт)</t>
  </si>
  <si>
    <t>METAL DRILL BIT     HSSG 9.0x125 P1M</t>
  </si>
  <si>
    <t>4002395370245</t>
  </si>
  <si>
    <t>4932352377</t>
  </si>
  <si>
    <t>Набор сверл по металлу HSS-G 1.0x34 P10M (1 шт)</t>
  </si>
  <si>
    <t>METAL DRILL BIT     HSSG 1.0x34 P10M</t>
  </si>
  <si>
    <t>4002395370368</t>
  </si>
  <si>
    <t>4932352378</t>
  </si>
  <si>
    <t>Набор сверл по металлу HSS-G 1.5X40 P10M (1 шт)</t>
  </si>
  <si>
    <t>METAL DRILL BIT     HSSG 1.5X40 P10M</t>
  </si>
  <si>
    <t>4002395370375</t>
  </si>
  <si>
    <t>4932363474</t>
  </si>
  <si>
    <t>Сверло по металлу HSS-R 4.0мм (10 шт)</t>
  </si>
  <si>
    <t>METAL DRILL BIT     HSSR DIN338 4,0 P10M</t>
  </si>
  <si>
    <t>4002395329755</t>
  </si>
  <si>
    <t>4932459826</t>
  </si>
  <si>
    <t>Сверло по металлу THUNDERWEB HSS-G 1,1 x 36 (10 шт)</t>
  </si>
  <si>
    <t>HSSG THW 1.1 METAL DRILL BIT  10PC</t>
  </si>
  <si>
    <t>4058546029982</t>
  </si>
  <si>
    <t>4932459827</t>
  </si>
  <si>
    <t>Сверло по металлу THUNDERWEB HSS-G 1,2 x 38 (10 шт)</t>
  </si>
  <si>
    <t>HSSG THW 1.2 METAL DRILL BIT  10PC</t>
  </si>
  <si>
    <t>4058546029999</t>
  </si>
  <si>
    <t>4932459828</t>
  </si>
  <si>
    <t>Сверло по металлу THUNDERWEB HSS-G 1,3 x 38 (10 шт)</t>
  </si>
  <si>
    <t>HSSG THW 1.3 METAL DRILL BIT  10PC</t>
  </si>
  <si>
    <t>4058546030001</t>
  </si>
  <si>
    <t>4932459829</t>
  </si>
  <si>
    <t>Сверло по металлу THUNDERWEB HSS-G 1,4 x 40 (10 шт)</t>
  </si>
  <si>
    <t>HSSG THW 1.4 METAL DRILL BIT  10PC</t>
  </si>
  <si>
    <t>4058546030018</t>
  </si>
  <si>
    <t>48894715</t>
  </si>
  <si>
    <t>Сверло по металлу Milwaukee RedHEX HSS-G TiN 6.5мм (1 шт)</t>
  </si>
  <si>
    <t>Metal Drill SWave HSSG Ti. 6.5mm 1pc</t>
  </si>
  <si>
    <t>045242501656</t>
  </si>
  <si>
    <t>48894716</t>
  </si>
  <si>
    <t>Сверло по металлу Milwaukee RedHEX HSS-G TiN 6.8мм (1 шт)</t>
  </si>
  <si>
    <t>Metal Drill SWave HSSG Ti. 6.8mm 1pc</t>
  </si>
  <si>
    <t>045242501663</t>
  </si>
  <si>
    <t>48894717</t>
  </si>
  <si>
    <t>Сверло по металлу Milwaukee RedHEX HSS-G TiN 7мм (1 шт)</t>
  </si>
  <si>
    <t>Metal Drill SWave HSSG Ti. 7mm 1pc</t>
  </si>
  <si>
    <t>045242501670</t>
  </si>
  <si>
    <t>4932352366</t>
  </si>
  <si>
    <t>Сверло по металлу THUNDERWEB HSS-G 9.5x125 (1 шт)</t>
  </si>
  <si>
    <t>METAL DRILL BIT     HSSG 9.5x125 P1M</t>
  </si>
  <si>
    <t>4002395370252</t>
  </si>
  <si>
    <t>4932363269</t>
  </si>
  <si>
    <t>Сверло по металлу HSS-CO 6,5мм (1 шт)</t>
  </si>
  <si>
    <t>METAL DRILL BIT     HSSCo DIN338 6,5 P1M</t>
  </si>
  <si>
    <t>4002395333295</t>
  </si>
  <si>
    <t>48894718</t>
  </si>
  <si>
    <t>Сверло по металлу Milwaukee RedHEX HSS-G TiN 7.5мм (1 шт)</t>
  </si>
  <si>
    <t>Metal Drill SWave HSSG Ti. 7.5mm 1pc</t>
  </si>
  <si>
    <t>045242501687</t>
  </si>
  <si>
    <t>4932352379</t>
  </si>
  <si>
    <t>Сверло по металлу THUNDERWEB HSS-G 2.0X49 (10 шт)</t>
  </si>
  <si>
    <t>METAL DRILL BIT     HSSG 2.0X49 P10M</t>
  </si>
  <si>
    <t>4002395370382</t>
  </si>
  <si>
    <t>4932459830</t>
  </si>
  <si>
    <t>Сверло по металлу THUNDERWEB HSS-G 1,6 x 43 (10 шт)</t>
  </si>
  <si>
    <t>HSSG THW 1.6 METAL DRILL BIT  10PC</t>
  </si>
  <si>
    <t>4058546030025</t>
  </si>
  <si>
    <t>4932459831</t>
  </si>
  <si>
    <t>Сверло по металлу THUNDERWEB HSS-G 1,7 x 43 (10 шт)</t>
  </si>
  <si>
    <t>HSSG THW 1.7 METAL DRILL BIT  10PC</t>
  </si>
  <si>
    <t>4058546030032</t>
  </si>
  <si>
    <t>4932459832</t>
  </si>
  <si>
    <t>Сверло по металлу THUNDERWEB HSS-G 1,8 x 46 (10 шт)</t>
  </si>
  <si>
    <t>HSSG THW 1.8 METAL DRILL BIT  10PC</t>
  </si>
  <si>
    <t>4058546030049</t>
  </si>
  <si>
    <t>4932459833</t>
  </si>
  <si>
    <t>Сверло по металлу THUNDERWEB HSS-G 1,9 x 46 (10 шт)</t>
  </si>
  <si>
    <t>HSSG THW 1.9 METAL DRILL BIT  10PC</t>
  </si>
  <si>
    <t>4058546030056</t>
  </si>
  <si>
    <t>48894719</t>
  </si>
  <si>
    <t>Сверло по металлу Milwaukee RedHEX HSS-G TiN 8мм (1 шт)</t>
  </si>
  <si>
    <t>Metal Drill SWave HSSG Ti. 8mm 1pc</t>
  </si>
  <si>
    <t>045242501694</t>
  </si>
  <si>
    <t>4932352200</t>
  </si>
  <si>
    <t>Сверло по металлу HSS-G DIN1897 2,0 (10 шт)</t>
  </si>
  <si>
    <t>METAL DRILL BIT     HSSGDIN1897 2,0 P10M</t>
  </si>
  <si>
    <t>4002395368532</t>
  </si>
  <si>
    <t>4932363270</t>
  </si>
  <si>
    <t>Сверло по металлу HSS-CO 6,8мм (1 шт)</t>
  </si>
  <si>
    <t>METAL DRILL BIT     HSSCo DIN338 6,8 P1M</t>
  </si>
  <si>
    <t>4002395333301</t>
  </si>
  <si>
    <t>4932363271</t>
  </si>
  <si>
    <t>Сверло по металлу HSS-CO 7,0мм (1 шт)</t>
  </si>
  <si>
    <t>METAL DRILL BIT     HSSCo DIN338 7,0 P1M</t>
  </si>
  <si>
    <t>4002395333318</t>
  </si>
  <si>
    <t>4932363476</t>
  </si>
  <si>
    <t>Сверло по металлу HSS-R 4.2мм (10 шт)</t>
  </si>
  <si>
    <t>METAL DRILL BIT     HSSR DIN338 4,2 P10M</t>
  </si>
  <si>
    <t>4002395329779</t>
  </si>
  <si>
    <t>4932352367</t>
  </si>
  <si>
    <t>Сверло по металлу THUNDERWEB HSS-G 10.0x133 (1 шт)</t>
  </si>
  <si>
    <t>METAL DRILL BIT     HSSG 10.0x133 P1M</t>
  </si>
  <si>
    <t>4002395370269</t>
  </si>
  <si>
    <t>4932363479</t>
  </si>
  <si>
    <t>Сверло по металлу HSS-R 4.5мм (10 шт)</t>
  </si>
  <si>
    <t>METAL DRILL BIT     HSSR DIN338 4,5 P10M</t>
  </si>
  <si>
    <t>4002395329809</t>
  </si>
  <si>
    <t>4932352201</t>
  </si>
  <si>
    <t>Сверло по металлу HSS-G DIN1897 2,5 (10 шт)</t>
  </si>
  <si>
    <t>METAL DRILL BIT     HSSGDIN1897 2,5 P10M</t>
  </si>
  <si>
    <t>4002395368549</t>
  </si>
  <si>
    <t>4932352368</t>
  </si>
  <si>
    <t>Сверло по металлу THUNDERWEB HSS-G 10.5x133 (1 шт)</t>
  </si>
  <si>
    <t>METAL DRILL BIT     HSSG 10.5x133 P1M</t>
  </si>
  <si>
    <t>4002395370276</t>
  </si>
  <si>
    <t>4932363272</t>
  </si>
  <si>
    <t>Сверло по металлу HSS-CO 7,5мм (1 шт)</t>
  </si>
  <si>
    <t>METAL DRILL BIT     HSSCo DIN338 7,5 P1M</t>
  </si>
  <si>
    <t>4002395333325</t>
  </si>
  <si>
    <t>4932363482</t>
  </si>
  <si>
    <t>Сверло по металлу HSS-R 4.8мм (10 шт)</t>
  </si>
  <si>
    <t>METAL DRILL BIT     HSSR DIN338 4,8 P10M</t>
  </si>
  <si>
    <t>4002395329830</t>
  </si>
  <si>
    <t>4932363484</t>
  </si>
  <si>
    <t>Сверло по металлу HSS-R 5,0мм (10 шт)</t>
  </si>
  <si>
    <t>METAL DRILL BIT     HSSR DIN338 5,0 P10M</t>
  </si>
  <si>
    <t>4002395329854</t>
  </si>
  <si>
    <t>4932459834</t>
  </si>
  <si>
    <t>Сверло по металлу THUNDERWEB HSS-G 2,1 x 49 (10 шт)</t>
  </si>
  <si>
    <t>HSSG THW 2.1 METAL DRILL BIT  10PC</t>
  </si>
  <si>
    <t>4058546030063</t>
  </si>
  <si>
    <t>4932459835</t>
  </si>
  <si>
    <t>Сверло по металлу THUNDERWEB HSS-G 2,2 x 53 (10 шт)</t>
  </si>
  <si>
    <t>HSSG THW 2.2 METAL DRILL BIT  10PC</t>
  </si>
  <si>
    <t>4058546030070</t>
  </si>
  <si>
    <t>4932459836</t>
  </si>
  <si>
    <t>Сверло по металлу THUNDERWEB HSS-G 2,3 x 53 (10 шт)</t>
  </si>
  <si>
    <t>HSSG THW 2.3 METAL DRILL BIT  10PC</t>
  </si>
  <si>
    <t>4058546030087</t>
  </si>
  <si>
    <t>48894720</t>
  </si>
  <si>
    <t>Сверло по металлу Milwaukee RedHEX HSS-G TiN 8.5мм (1 шт)</t>
  </si>
  <si>
    <t>Metal Drill SWave HSSG Ti. 8.5mm 1pc</t>
  </si>
  <si>
    <t>045242501700</t>
  </si>
  <si>
    <t>4932352380</t>
  </si>
  <si>
    <t>Сверло по металлу THUNDERWEB HSS-G 2.5x57 (10 шт)</t>
  </si>
  <si>
    <t>METAL DRILL BIT     HSSG 2.5x57 P10M</t>
  </si>
  <si>
    <t>4002395370399</t>
  </si>
  <si>
    <t>48894721</t>
  </si>
  <si>
    <t>Сверло по металлу Milwaukee RedHEX HSS-G TiN 9мм (1 шт)</t>
  </si>
  <si>
    <t>Metal Drill SWave HSSG Ti. 9mm 1pc</t>
  </si>
  <si>
    <t>045242501717</t>
  </si>
  <si>
    <t>48894722</t>
  </si>
  <si>
    <t>Сверло по металлу Milwaukee RedHEX HSS-G TiN 9.5мм (1 шт)</t>
  </si>
  <si>
    <t>Metal Drill SWave HSSG Ti. 9.5mm 1pc</t>
  </si>
  <si>
    <t>045242501724</t>
  </si>
  <si>
    <t>4932352369</t>
  </si>
  <si>
    <t>Сверло по металлу THUNDERWEB HSS-G 11.0x142 (1 шт)</t>
  </si>
  <si>
    <t>METAL DRILL BIT     HSSG 11.0x142 P1M</t>
  </si>
  <si>
    <t>4002395370283</t>
  </si>
  <si>
    <t>4932363274</t>
  </si>
  <si>
    <t>Сверло по металлу HSS-CO 8,0мм (1 шт)</t>
  </si>
  <si>
    <t>METAL DRILL BIT     HSSCo DIN338 8,0 P1M</t>
  </si>
  <si>
    <t>4002395333349</t>
  </si>
  <si>
    <t>4932352381</t>
  </si>
  <si>
    <t>Сверло по металлу THUNDERWEB HSS-G 3.0x61 (10 шт)</t>
  </si>
  <si>
    <t>METAL DRILL BIT     HSSG 3.0x61 P10M</t>
  </si>
  <si>
    <t>4002395370405</t>
  </si>
  <si>
    <t>4932363489</t>
  </si>
  <si>
    <t>Сверло по металлу HSS-R 5.5мм (10 шт)</t>
  </si>
  <si>
    <t>METAL DRILL BIT     HSSR DIN338 5,5 P10M</t>
  </si>
  <si>
    <t>4002395329908</t>
  </si>
  <si>
    <t>4932459837</t>
  </si>
  <si>
    <t>Сверло по металлу THUNDERWEB HSS-G 2,6 x 57 (10 шт)</t>
  </si>
  <si>
    <t>HSSG THW 2.6 METAL DRILL BIT  10PC</t>
  </si>
  <si>
    <t>4058546030094</t>
  </si>
  <si>
    <t>4932459838</t>
  </si>
  <si>
    <t>Сверло по металлу THUNDERWEB HSS-G 2,7 x 61 (10 шт)</t>
  </si>
  <si>
    <t>HSSG THW 2.7 METAL DRILL BIT  10PC</t>
  </si>
  <si>
    <t>4058546030100</t>
  </si>
  <si>
    <t>4932459839</t>
  </si>
  <si>
    <t>Сверло по металлу THUNDERWEB HSS-G 2,8 x 61 (10 шт)</t>
  </si>
  <si>
    <t>HSSG THW 2.8 METAL DRILL BIT  10PC</t>
  </si>
  <si>
    <t>4058546030117</t>
  </si>
  <si>
    <t>4932459840</t>
  </si>
  <si>
    <t>Сверло по металлу THUNDERWEB HSS-G 2,9 x 61 (10 шт)</t>
  </si>
  <si>
    <t>HSSG THW 2.9 METAL DRILL BIT  10PC</t>
  </si>
  <si>
    <t>4058546030124</t>
  </si>
  <si>
    <t>4932363276</t>
  </si>
  <si>
    <t>Сверло по металлу HSS-CO 8,5мм (1 шт)</t>
  </si>
  <si>
    <t>METAL DRILL BIT     HSSCo DIN338 8,5 P1M</t>
  </si>
  <si>
    <t>4002395333363</t>
  </si>
  <si>
    <t>4932363494</t>
  </si>
  <si>
    <t>Сверло по металлу HSS-R 6,0мм (10 шт)</t>
  </si>
  <si>
    <t>METAL DRILL BIT     HSSR DIN338 6,0 P10M</t>
  </si>
  <si>
    <t>4002395329953</t>
  </si>
  <si>
    <t>4932352382</t>
  </si>
  <si>
    <t>Набор сверл по металлу HSS-G 3.2x65 P10M (1 шт)</t>
  </si>
  <si>
    <t>METAL DRILL BIT     HSSG 3.2x65 P10M</t>
  </si>
  <si>
    <t>4002395370412</t>
  </si>
  <si>
    <t>4932352383</t>
  </si>
  <si>
    <t>Сверло по металлу THUNDERWEB HSS-G 3.5x70 (10 шт)</t>
  </si>
  <si>
    <t>METAL DRILL BIT     HSSG 3.5x70 P10M</t>
  </si>
  <si>
    <t>4002395370429</t>
  </si>
  <si>
    <t>4932373318</t>
  </si>
  <si>
    <t>Сверло по металлу HSS-R (с хвостовиком-10мм) 13.5мм (1 шт)</t>
  </si>
  <si>
    <t>METAL DRILL BIT     HSSR DIN338 13,5 P1M</t>
  </si>
  <si>
    <t>4002395348435</t>
  </si>
  <si>
    <t>4932430328</t>
  </si>
  <si>
    <t>Сверло по металлу HSS-G DIN340 2,0 (10 шт)</t>
  </si>
  <si>
    <t>METAL DRILL BIT     HSSG DIN340 2.010pc</t>
  </si>
  <si>
    <t>4002395379897</t>
  </si>
  <si>
    <t>4932459841</t>
  </si>
  <si>
    <t>Сверло по металлу THUNDERWEB HSS-G 3,1 x 65 (10 шт)</t>
  </si>
  <si>
    <t>HSSG THW 3.1 METAL DRILL BIT  10PC</t>
  </si>
  <si>
    <t>4058546030131</t>
  </si>
  <si>
    <t>4932459842</t>
  </si>
  <si>
    <t>Сверло по металлу THUNDERWEB HSS-G 3,3 x 65 (10 шт)</t>
  </si>
  <si>
    <t>HSSG THW 3.3 METAL DRILL BIT  10PC</t>
  </si>
  <si>
    <t>4058546030148</t>
  </si>
  <si>
    <t>4932459843</t>
  </si>
  <si>
    <t>Сверло по металлу THUNDERWEB HSS-G 3,4 x 70 (10 шт)</t>
  </si>
  <si>
    <t>HSSG THW 3.4 METAL DRILL BIT  10PC</t>
  </si>
  <si>
    <t>4058546030155</t>
  </si>
  <si>
    <t>4932352370</t>
  </si>
  <si>
    <t>Сверло по металлу THUNDERWEB HSS-G 11.5x142 (1 шт)</t>
  </si>
  <si>
    <t>METAL DRILL BIT     HSSG 11.5x142 P1M</t>
  </si>
  <si>
    <t>4002395370290</t>
  </si>
  <si>
    <t>4932430569</t>
  </si>
  <si>
    <t>Сверло по металлу THUNDERWEB HSS-G 2.4x57 (10 шт)</t>
  </si>
  <si>
    <t>METAL DRILL BIT     HSSG Thw 2.4mm 10pc</t>
  </si>
  <si>
    <t>4002395382309</t>
  </si>
  <si>
    <t>4932373332</t>
  </si>
  <si>
    <t>Сверло по металлу HSS-CO 1,0мм (10 шт)</t>
  </si>
  <si>
    <t>METAL DRILL BIT     HSSCoDIN338 1,0 P10M</t>
  </si>
  <si>
    <t>4002395349173</t>
  </si>
  <si>
    <t>4932373319</t>
  </si>
  <si>
    <t>Сверло по металлу HSS-R (с хвостовиком-10мм) 14.0мм (1 шт)</t>
  </si>
  <si>
    <t>METAL DRILL BIT     HSSR DIN338 14,0 P1M</t>
  </si>
  <si>
    <t>4002395348442</t>
  </si>
  <si>
    <t>48894723</t>
  </si>
  <si>
    <t>Сверло по металлу Milwaukee RedHEX HSS-G TiN 10мм (1 шт)</t>
  </si>
  <si>
    <t>Metal Drill SWave HSSG Ti. 10mm 1pc</t>
  </si>
  <si>
    <t>045242501731</t>
  </si>
  <si>
    <t>4932373333</t>
  </si>
  <si>
    <t>Сверло по металлу HSS-CO 1,5мм (10 шт)</t>
  </si>
  <si>
    <t>METAL DRILL BIT     HSSCoDIN338 1,5 P10M</t>
  </si>
  <si>
    <t>4002395349180</t>
  </si>
  <si>
    <t>4932459844</t>
  </si>
  <si>
    <t>Сверло по металлу THUNDERWEB HSS-G 3,6 x 70 (10 шт)</t>
  </si>
  <si>
    <t>HSSG THW 3.6 METAL DRILL BIT  10PC</t>
  </si>
  <si>
    <t>4058546030162</t>
  </si>
  <si>
    <t>4932459845</t>
  </si>
  <si>
    <t>Сверло по металлу THUNDERWEB HSS-G 3,7 x 70 (10 шт)</t>
  </si>
  <si>
    <t>HSSG THW 3.7 METAL DRILL BIT  10PC</t>
  </si>
  <si>
    <t>4058546030179</t>
  </si>
  <si>
    <t>4932373334</t>
  </si>
  <si>
    <t>Сверло по металлу HSS-CO 2,0мм (10 шт)</t>
  </si>
  <si>
    <t>METAL DRILL BIT     HSSCoDIN338 2,0 P10M</t>
  </si>
  <si>
    <t>4002395349197</t>
  </si>
  <si>
    <t>4932352371</t>
  </si>
  <si>
    <t>Сверло по металлу THUNDERWEB HSS-G 12.0x151 (1 шт)</t>
  </si>
  <si>
    <t>METAL DRILL BIT     HSSG 12.0x151 P1M</t>
  </si>
  <si>
    <t>4002395370306</t>
  </si>
  <si>
    <t>4932352384</t>
  </si>
  <si>
    <t>Сверло по металлу THUNDERWEB HSS-G 4.0x75 (10 шт)</t>
  </si>
  <si>
    <t>METAL DRILL BIT     HSSG 4.0x75 P10M</t>
  </si>
  <si>
    <t>4002395370436</t>
  </si>
  <si>
    <t>4932363277</t>
  </si>
  <si>
    <t>Сверло по металлу HSS-CO 9,0мм (1 шт)</t>
  </si>
  <si>
    <t>METAL DRILL BIT     HSSCo DIN338 9,0 P1M</t>
  </si>
  <si>
    <t>4002395333370</t>
  </si>
  <si>
    <t>48894724</t>
  </si>
  <si>
    <t>Сверло по металлу Milwaukee RedHEX HSS-G TiN 10.5мм (1 шт)</t>
  </si>
  <si>
    <t>Metal Drill SWave HSSG Ti. 10.5mm 1pc</t>
  </si>
  <si>
    <t>045242501748</t>
  </si>
  <si>
    <t>4932363499</t>
  </si>
  <si>
    <t>Сверло по металлу HSS-R 6.5мм (10 шт)</t>
  </si>
  <si>
    <t>METAL DRILL BIT     HSSR DIN338 6,5 P10M</t>
  </si>
  <si>
    <t>4002395330003</t>
  </si>
  <si>
    <t>4932373320</t>
  </si>
  <si>
    <t>Сверло по металлу HSS-R (с хвостовиком-10мм) 14.5мм (1 шт)</t>
  </si>
  <si>
    <t>METAL DRILL BIT     HSSR DIN338 14,5 P1M</t>
  </si>
  <si>
    <t>4002395348459</t>
  </si>
  <si>
    <t>48894725</t>
  </si>
  <si>
    <t>Сверло по металлу Milwaukee RedHEX HSS-G TiN 11мм (1 шт)</t>
  </si>
  <si>
    <t>Metal Drill SWave HSSG Ti. 11mm 1pc</t>
  </si>
  <si>
    <t>045242501755</t>
  </si>
  <si>
    <t>4932471090</t>
  </si>
  <si>
    <t>Сверло по металлу Milwaukee RedHEX HSS-G TiN. 10.2мм (1 шт)</t>
  </si>
  <si>
    <t>Metal Drill SWave HSSG Ti. 10.2mm 1pc</t>
  </si>
  <si>
    <t>4058546287184</t>
  </si>
  <si>
    <t>4932352385</t>
  </si>
  <si>
    <t>Сверло по металлу THUNDERWEB HSS-G 4.2x75 (10 шт)</t>
  </si>
  <si>
    <t>METAL DRILL BIT     HSSG 4.2x80 P10M</t>
  </si>
  <si>
    <t>4002395370443</t>
  </si>
  <si>
    <t>4932373321</t>
  </si>
  <si>
    <t>Сверло по металлу HSS-R (с хвостовиком-10мм) 15.0мм (1 шт)</t>
  </si>
  <si>
    <t>METAL DRILL BIT     HSSR DIN338 15,0 P1M</t>
  </si>
  <si>
    <t>4002395348466</t>
  </si>
  <si>
    <t>4932430329</t>
  </si>
  <si>
    <t>Сверло по металлу HSS-G DIN340 2,5 (10 шт)</t>
  </si>
  <si>
    <t>METAL DRILL BIT     HSSG DIN340 2.510pc</t>
  </si>
  <si>
    <t>4002395379903</t>
  </si>
  <si>
    <t>4932459847</t>
  </si>
  <si>
    <t>Сверло по металлу THUNDERWEB HSS-G 4,1 x 75 (10 шт)</t>
  </si>
  <si>
    <t>HSSG THW 4.1 METAL DRILL BIT  10PC</t>
  </si>
  <si>
    <t>4058546030193</t>
  </si>
  <si>
    <t>4932363278</t>
  </si>
  <si>
    <t>Сверло по металлу HSS-CO 9,5мм (1 шт)</t>
  </si>
  <si>
    <t>METAL DRILL BIT     HSSCo DIN338 9,5 P1M</t>
  </si>
  <si>
    <t>4002395333387</t>
  </si>
  <si>
    <t>4932459848</t>
  </si>
  <si>
    <t>Сверло по металлу THUNDERWEB HSS-G 4,3 x 80 (10 шт)</t>
  </si>
  <si>
    <t>HSSG THW 4.3 METAL DRILL BIT  10PC</t>
  </si>
  <si>
    <t>4058546030209</t>
  </si>
  <si>
    <t>4932459849</t>
  </si>
  <si>
    <t>Сверло по металлу THUNDERWEB HSS-G 4,4 x 80 (10 шт)</t>
  </si>
  <si>
    <t>HSSG THW 4.4 METAL DRILL BIT  10PC</t>
  </si>
  <si>
    <t>4058546030216</t>
  </si>
  <si>
    <t>4932373335</t>
  </si>
  <si>
    <t>Сверло по металлу HSS-CO 2,5мм (10 шт)</t>
  </si>
  <si>
    <t>METAL DRILL BIT     HSSCoDIN338 2,5 P10M</t>
  </si>
  <si>
    <t>4002395349807</t>
  </si>
  <si>
    <t>48894726</t>
  </si>
  <si>
    <t>Сверло по металлу Milwaukee RedHEX HSS-G TiN 11.5мм (1 шт)</t>
  </si>
  <si>
    <t>Metal Drill SWave HSSG Ti. 11.5mm 1pc</t>
  </si>
  <si>
    <t>045242501762</t>
  </si>
  <si>
    <t>4932352372</t>
  </si>
  <si>
    <t>Сверло по металлу THUNDERWEB HSS-G 12.5x151 (1 шт)</t>
  </si>
  <si>
    <t>METAL DRILL BIT     HSSG 12.5x151 P1M</t>
  </si>
  <si>
    <t>4002395370313</t>
  </si>
  <si>
    <t>4932430547</t>
  </si>
  <si>
    <t>Сверло по металлу THUNDERWEB HSS-G 3.8x70 (10 шт)</t>
  </si>
  <si>
    <t>METAL DRILL BIT     HSSG Thw 3,8mm 10pc</t>
  </si>
  <si>
    <t>4002395382088</t>
  </si>
  <si>
    <t>4932459846</t>
  </si>
  <si>
    <t>Сверло по металлу THUNDERWEB HSS-G 3,9 x 75 (10 шт)</t>
  </si>
  <si>
    <t>HSSG THW 3.9 METAL DRILL BIT  10PC</t>
  </si>
  <si>
    <t>4058546030186</t>
  </si>
  <si>
    <t>4932352202</t>
  </si>
  <si>
    <t>Сверло по металлу HSS-G DIN1897 3,0 (10 шт)</t>
  </si>
  <si>
    <t>METAL DRILL BIT     HSSGDIN1897 3,0 P10M</t>
  </si>
  <si>
    <t>4002395368556</t>
  </si>
  <si>
    <t>4932352373</t>
  </si>
  <si>
    <t>Сверло по металлу THUNDERWEB HSS-G 13.0x151 (1 шт)</t>
  </si>
  <si>
    <t>METAL DRILL BIT     HSSG 13.0x151 P1M</t>
  </si>
  <si>
    <t>4002395370320</t>
  </si>
  <si>
    <t>4932373322</t>
  </si>
  <si>
    <t>Сверло по металлу HSS-R (с хвостовиком-10мм) 15.5мм (1 шт)</t>
  </si>
  <si>
    <t>METAL DRILL BIT     HSSR DIN338 15,5 P1M</t>
  </si>
  <si>
    <t>4002395348473</t>
  </si>
  <si>
    <t>48894727</t>
  </si>
  <si>
    <t>Сверло по металлу Milwaukee RedHEX HSS-G TiN 12мм (1 шт)</t>
  </si>
  <si>
    <t>Metal Drill SWave HSSG Ti. 12mm 1pc</t>
  </si>
  <si>
    <t>045242501779</t>
  </si>
  <si>
    <t>4932363279</t>
  </si>
  <si>
    <t>Сверло по металлу HSS-CO 10,0мм (1 шт)</t>
  </si>
  <si>
    <t>METAL DRILL BIT     HSSCoDIN338 10,0 P1M</t>
  </si>
  <si>
    <t>4002395333394</t>
  </si>
  <si>
    <t>4932363502</t>
  </si>
  <si>
    <t>Сверло по металлу HSS-R 6.8мм (10 шт)</t>
  </si>
  <si>
    <t>METAL DRILL BIT     HSSR DIN338 6,8 P10M</t>
  </si>
  <si>
    <t>4002395330034</t>
  </si>
  <si>
    <t>4932363504</t>
  </si>
  <si>
    <t>Сверло по металлу HSS-R 7,0мм (10 шт)</t>
  </si>
  <si>
    <t>METAL DRILL BIT     HSSR DIN338 7,0 P10M</t>
  </si>
  <si>
    <t>4002395330058</t>
  </si>
  <si>
    <t>4932352386</t>
  </si>
  <si>
    <t>Сверло по металлу THUNDERWEB HSS-G 4.5x80 (10 шт)</t>
  </si>
  <si>
    <t>METAL DRILL BIT     HSSG 4.5x80 P10M</t>
  </si>
  <si>
    <t>4002395370450</t>
  </si>
  <si>
    <t>4932352392</t>
  </si>
  <si>
    <t>Набор сверл по металлу HSS-G 6.8x109 P5M (1 шт)</t>
  </si>
  <si>
    <t>METAL DRILL BIT     HSSG 6.8x109 P5M</t>
  </si>
  <si>
    <t>4002395370511</t>
  </si>
  <si>
    <t>4932459860</t>
  </si>
  <si>
    <t>Сверло по металлу THUNDERWEB HSS-G 6,6 x 101 (5 шт)</t>
  </si>
  <si>
    <t>HSSG THW 6.6 METAL DRILL BIT6  5PC</t>
  </si>
  <si>
    <t>4058546030322</t>
  </si>
  <si>
    <t>4932459861</t>
  </si>
  <si>
    <t>Сверло по металлу THUNDERWEB HSS-G 6,7 x 101 (5 шт)</t>
  </si>
  <si>
    <t>HSSG THW 6.7 METAL DRILL BIT  5PC</t>
  </si>
  <si>
    <t>4058546030339</t>
  </si>
  <si>
    <t>4932459862</t>
  </si>
  <si>
    <t>Сверло по металлу THUNDERWEB HSS-G 6,9 x 109 (5 шт)</t>
  </si>
  <si>
    <t>HSSG THW 6.9 METAL DRILL BIT  5PC</t>
  </si>
  <si>
    <t>4058546030346</t>
  </si>
  <si>
    <t>4932373323</t>
  </si>
  <si>
    <t>Сверло по металлу HSS-R (с хвостовиком-10мм) 16.0мм (1 шт)</t>
  </si>
  <si>
    <t>METAL DRILL BIT     HSSR DIN338 16,0 P1M</t>
  </si>
  <si>
    <t>4002395348480</t>
  </si>
  <si>
    <t>48894728</t>
  </si>
  <si>
    <t>Сверло по металлу Milwaukee RedHEX HSS-G TiN 12.5мм (1 шт)</t>
  </si>
  <si>
    <t>Metal Drill SWave HSSG Ti. 12.5mm 1pc</t>
  </si>
  <si>
    <t>045242501786</t>
  </si>
  <si>
    <t>4932352387</t>
  </si>
  <si>
    <t>Сверло по металлу HSS-G DIN338 4,8 (10 шт)</t>
  </si>
  <si>
    <t>METAL DRILL BIT     HSSG 4.8x86 P10M</t>
  </si>
  <si>
    <t>4002395370467</t>
  </si>
  <si>
    <t>4932459850</t>
  </si>
  <si>
    <t>Сверло по металлу THUNDERWEB HSS-G 4,6 x 80 (10 шт)</t>
  </si>
  <si>
    <t>HSSG THW 4.6 METAL DRILL BIT  10PC</t>
  </si>
  <si>
    <t>4058546030223</t>
  </si>
  <si>
    <t>4932459851</t>
  </si>
  <si>
    <t>Сверло по металлу THUNDERWEB HSS-G 4,7 x 80 (10 шт)</t>
  </si>
  <si>
    <t>HSSG THW 4.7 METAL DRILL BIT  10PC</t>
  </si>
  <si>
    <t>4058546030230</t>
  </si>
  <si>
    <t>4932459852</t>
  </si>
  <si>
    <t>Сверло по металлу THUNDERWEB HSS-G 4,9 x 86 (10 шт)</t>
  </si>
  <si>
    <t>HSSG THW 4.9 METAL DRILL BIT  10PC</t>
  </si>
  <si>
    <t>4058546030247</t>
  </si>
  <si>
    <t>48894729</t>
  </si>
  <si>
    <t>Сверло по металлу Milwaukee RedHEX HSS-G TiN 13мм (1 шт)</t>
  </si>
  <si>
    <t>Metal Drill SWave HSSG Ti. 13mm 1pc</t>
  </si>
  <si>
    <t>045242501793</t>
  </si>
  <si>
    <t>4932352203</t>
  </si>
  <si>
    <t>Сверло по металлу HSS-G DIN1897 3,2 (10 шт)</t>
  </si>
  <si>
    <t>METAL DRILL BIT     HSSGDIN1897 3,2 P10M</t>
  </si>
  <si>
    <t>4002395368563</t>
  </si>
  <si>
    <t>4932352204</t>
  </si>
  <si>
    <t>Сверло по металлу HSS-G DIN1897 3,3 (10 шт)</t>
  </si>
  <si>
    <t>METAL DRILL BIT     HSSGDIN1897 3,3 P10M</t>
  </si>
  <si>
    <t>4002395368570</t>
  </si>
  <si>
    <t>4932352205</t>
  </si>
  <si>
    <t>Сверло по металлу HSS-G 3.5мм DIN1897 (10 шт)</t>
  </si>
  <si>
    <t>METAL DRILL BIT     HSSGDIN1897 3,5 P10M</t>
  </si>
  <si>
    <t>4002395368587</t>
  </si>
  <si>
    <t>4932352393</t>
  </si>
  <si>
    <t>Сверло по металлу THUNDERWEB HSS-G 7.0x109 (5 шт)</t>
  </si>
  <si>
    <t>METAL DRILL BIT     HSSG 7.0x109 P5M</t>
  </si>
  <si>
    <t>4002395370528</t>
  </si>
  <si>
    <t>4932363509</t>
  </si>
  <si>
    <t>Сверло по металлу HSS-R 7.5мм (10 шт)</t>
  </si>
  <si>
    <t>METAL DRILL BIT     HSSR DIN338 7,5 P10M</t>
  </si>
  <si>
    <t>4002395330102</t>
  </si>
  <si>
    <t>4932373324</t>
  </si>
  <si>
    <t>Сверло по металлу HSS-R (с хвостовиком-10мм) 16.5мм (1 шт)</t>
  </si>
  <si>
    <t>METAL DRILL BIT     HSSR DIN338 16,5 P1M</t>
  </si>
  <si>
    <t>4002395348497</t>
  </si>
  <si>
    <t>4932363281</t>
  </si>
  <si>
    <t>Сверло по металлу HSS-CO 10,5мм (1 шт)</t>
  </si>
  <si>
    <t>METAL DRILL BIT     HSSCoDIN338 10,5 P1M</t>
  </si>
  <si>
    <t>4002395333417</t>
  </si>
  <si>
    <t>4932373325</t>
  </si>
  <si>
    <t>Сверло по металлу HSS-R (с хвостовиком-10мм) 17.0мм (1 шт)</t>
  </si>
  <si>
    <t>METAL DRILL BIT     HSSR DIN338 17,0 P1M</t>
  </si>
  <si>
    <t>4002395349104</t>
  </si>
  <si>
    <t>4932430330</t>
  </si>
  <si>
    <t>Сверло по металлу HSS-G DIN340 3,0 (10 шт)</t>
  </si>
  <si>
    <t>METAL DRILL BIT     HSSG DIN340 3.010pc</t>
  </si>
  <si>
    <t>4002395379910</t>
  </si>
  <si>
    <t>4932352206</t>
  </si>
  <si>
    <t>Сверло по металлу HSS-G DIN1897 3,7 (10 шт)</t>
  </si>
  <si>
    <t>METAL DRILL BIT     HSSGDIN1897 3,7 P10M</t>
  </si>
  <si>
    <t>4002395368594</t>
  </si>
  <si>
    <t>4932352207</t>
  </si>
  <si>
    <t>Сверло по металлу HSS-G DIN1897 4,0 (10 шт)</t>
  </si>
  <si>
    <t>METAL DRILL BIT     HSSGDIN1897 4,0 P10M</t>
  </si>
  <si>
    <t>4002395368600</t>
  </si>
  <si>
    <t>4932352388</t>
  </si>
  <si>
    <t>Сверло по металлу THUNDERWEB HSS-G 5.0x86 (10 шт)</t>
  </si>
  <si>
    <t>METAL DRILL BIT     HSSG 5.0x86 P10M</t>
  </si>
  <si>
    <t>4002395370474</t>
  </si>
  <si>
    <t>4932471141</t>
  </si>
  <si>
    <t>Сверло по металлу HSS-CO 10,2мм (1 шт)</t>
  </si>
  <si>
    <t>HSSCo DIN338 10.2  1pc</t>
  </si>
  <si>
    <t>4058546287696</t>
  </si>
  <si>
    <t>4932478175</t>
  </si>
  <si>
    <t>Сверло по металлу Milwaukee RedHEX HSS-G TiN. 2.5мм (10 шт)</t>
  </si>
  <si>
    <t>Metal Drill SWave HSSG Ti. 2.5mm 10pcs</t>
  </si>
  <si>
    <t>4058546341084</t>
  </si>
  <si>
    <t>4932363539</t>
  </si>
  <si>
    <t>Сверло по металлу HSS-R 10,5мм (5 шт)</t>
  </si>
  <si>
    <t>METAL DRILL BIT     HSSR DIN338 10,5 P5M</t>
  </si>
  <si>
    <t>4002395330409</t>
  </si>
  <si>
    <t>4932352222</t>
  </si>
  <si>
    <t>Сверло по металлу двухстороннее HSS-G DBL 2,5 (10 шт)</t>
  </si>
  <si>
    <t>METAL DRILL BIT     HSSG DBL E 2,5 P10M</t>
  </si>
  <si>
    <t>4002395368754</t>
  </si>
  <si>
    <t>4932352223</t>
  </si>
  <si>
    <t>Сверло по металлу двухстороннее HSS-G DBL 3,0 (10 шт)</t>
  </si>
  <si>
    <t>METAL DRILL BIT     HSSG DBL E 3,0P10M</t>
  </si>
  <si>
    <t>4002395368761</t>
  </si>
  <si>
    <t>4932352394</t>
  </si>
  <si>
    <t>Сверло по металлу HSS-G DIN338 7,5 (5 шт)</t>
  </si>
  <si>
    <t>METAL DRILL BIT     HSSG 7.5x109 P5M</t>
  </si>
  <si>
    <t>4002395370535</t>
  </si>
  <si>
    <t>4932478176</t>
  </si>
  <si>
    <t>Сверло по металлу Milwaukee RedHEX HSS-G TiN. 3мм (10 шт)</t>
  </si>
  <si>
    <t>Metal Drill SWave HSSG Ti. 3mm 10pcs</t>
  </si>
  <si>
    <t>4058546341091</t>
  </si>
  <si>
    <t>4932363282</t>
  </si>
  <si>
    <t>Сверло по металлу HSS-CO 11,0мм (1 шт)</t>
  </si>
  <si>
    <t>METAL DRILL BIT     HSSCoDIN338 11,0 P1M</t>
  </si>
  <si>
    <t>4002395333424</t>
  </si>
  <si>
    <t>4932373336</t>
  </si>
  <si>
    <t>Сверло по металлу HSS-CO 3,0мм (10 шт)</t>
  </si>
  <si>
    <t>METAL DRILL BIT     HSSCoDIN338 3,0 P10M</t>
  </si>
  <si>
    <t>4002395349814</t>
  </si>
  <si>
    <t>4932373326</t>
  </si>
  <si>
    <t>Сверло по металлу HSS-R (с хвостовиком-10мм) 17.5мм (1 шт)</t>
  </si>
  <si>
    <t>METAL DRILL BIT     HSSR DIN338 17,5 P1M</t>
  </si>
  <si>
    <t>4002395349111</t>
  </si>
  <si>
    <t>4932352224</t>
  </si>
  <si>
    <t>Сверло по металлу двухстороннее HSS-G DBL 3,2 (10 шт)</t>
  </si>
  <si>
    <t>METAL DRILL BIT     HSSG DBL E 3,2 P10M</t>
  </si>
  <si>
    <t>4002395368778</t>
  </si>
  <si>
    <t>4932352225</t>
  </si>
  <si>
    <t>Сверло по металлу двухстороннее HSS-G DBL 3,3 (10 шт)</t>
  </si>
  <si>
    <t>METAL DRILL BIT     HSSG DBL E 3,3 P10M</t>
  </si>
  <si>
    <t>4002395368785</t>
  </si>
  <si>
    <t>4932352226</t>
  </si>
  <si>
    <t>Сверло по металлу двухстороннее HSS-G DBL 3,5 (10 шт)</t>
  </si>
  <si>
    <t>METAL DRILL BIT     HSSG DBL E 3,5 P10M</t>
  </si>
  <si>
    <t>4002395368792</t>
  </si>
  <si>
    <t>4932373327</t>
  </si>
  <si>
    <t>Сверло по металлу HSS-R (с хвостовиком-10мм) 18.0мм (1 шт)</t>
  </si>
  <si>
    <t>METAL DRILL BIT     HSSR DIN338 18,0 P1M</t>
  </si>
  <si>
    <t>4002395349128</t>
  </si>
  <si>
    <t>4932363514</t>
  </si>
  <si>
    <t>Сверло по металлу HSS-R 8,0мм (10 шт)</t>
  </si>
  <si>
    <t>METAL DRILL BIT     HSSR DIN338 8,0 P10M</t>
  </si>
  <si>
    <t>4002395330157</t>
  </si>
  <si>
    <t>4932363544</t>
  </si>
  <si>
    <t>Сверло по металлу HSS-R 11,0мм (5 шт)</t>
  </si>
  <si>
    <t>METAL DRILL BIT     HSSR DIN338 11,0 P5M</t>
  </si>
  <si>
    <t>4002395330454</t>
  </si>
  <si>
    <t>4932363283</t>
  </si>
  <si>
    <t>Сверло по металлу HSS-CO 11,5мм (1 шт)</t>
  </si>
  <si>
    <t>METAL DRILL BIT     HSSCoDIN338 11,5 P1M</t>
  </si>
  <si>
    <t>4002395333431</t>
  </si>
  <si>
    <t>4932373337</t>
  </si>
  <si>
    <t>Сверло по металлу HSS-CO 3,2мм (10 шт)</t>
  </si>
  <si>
    <t>METAL DRILL BIT     HSSCoDIN338 3,2 P10M</t>
  </si>
  <si>
    <t>4002395349821</t>
  </si>
  <si>
    <t>4932373338</t>
  </si>
  <si>
    <t>Сверло по металлу HSS-CO 3,5мм (10 шт)</t>
  </si>
  <si>
    <t>METAL DRILL BIT     HSSCoDIN338 3,5 P10M</t>
  </si>
  <si>
    <t>4002395349838</t>
  </si>
  <si>
    <t>4932352389</t>
  </si>
  <si>
    <t>Сверло по металлу THUNDERWEB HSS-G 5.5x93 (10 шт)</t>
  </si>
  <si>
    <t>METAL DRILL BIT     HSSG 5.5x93 P10M</t>
  </si>
  <si>
    <t>4002395370481</t>
  </si>
  <si>
    <t>4932459863</t>
  </si>
  <si>
    <t>Сверло по металлу THUNDERWEB HSS-G 7,1 x 109 (5 шт)</t>
  </si>
  <si>
    <t>HSSG THW 7.1 METAL DRILL BIT  5PC</t>
  </si>
  <si>
    <t>4058546030353</t>
  </si>
  <si>
    <t>4932459864</t>
  </si>
  <si>
    <t>Сверло по металлу THUNDERWEB HSS-G 7,3 x 109 (5 шт)</t>
  </si>
  <si>
    <t>HSSG THW 7.3 METAL DRILL BIT  5PC</t>
  </si>
  <si>
    <t>4058546030360</t>
  </si>
  <si>
    <t>4932459865</t>
  </si>
  <si>
    <t>Сверло по металлу THUNDERWEB HSS-G 7,4 x 109 (5 шт)</t>
  </si>
  <si>
    <t>HSSG THW 7.4 METAL DRILL BIT  5PC</t>
  </si>
  <si>
    <t>4058546030377</t>
  </si>
  <si>
    <t>4932471142</t>
  </si>
  <si>
    <t>Сверло по металлу HSS-CO 3,3мм (10 шт)</t>
  </si>
  <si>
    <t>HSSCo DIN338 3.3  10pc</t>
  </si>
  <si>
    <t>4058546287702</t>
  </si>
  <si>
    <t>4932478177</t>
  </si>
  <si>
    <t>Сверло по металлу Milwaukee RedHEX HSS-G TiN. 3.5мм (10 шт)</t>
  </si>
  <si>
    <t>Metal Drill SWave HSSG Ti. 3.5mm 10pcs</t>
  </si>
  <si>
    <t>4058546341107</t>
  </si>
  <si>
    <t>4932352227</t>
  </si>
  <si>
    <t>Сверло по металлу двухстороннее HSS-G DBL 4,0 (10 шт)</t>
  </si>
  <si>
    <t>METAL DRILL BIT     HSSG DBL E 4,0 P10M</t>
  </si>
  <si>
    <t>4002395368808</t>
  </si>
  <si>
    <t>4932352208</t>
  </si>
  <si>
    <t>Сверло по металлу HSS-G DIN1897 4,2 (10 шт)</t>
  </si>
  <si>
    <t>METAL DRILL BIT     HSSGDIN1897 4,2 P10M</t>
  </si>
  <si>
    <t>4002395368617</t>
  </si>
  <si>
    <t>4932363549</t>
  </si>
  <si>
    <t>Сверло по металлу HSS-R 11,5мм (5 шт)</t>
  </si>
  <si>
    <t>METAL DRILL BIT     HSSR DIN338 11,5 P5M</t>
  </si>
  <si>
    <t>4002395330508</t>
  </si>
  <si>
    <t>4932373328</t>
  </si>
  <si>
    <t>Сверло по металлу HSS-R (с хвостовиком-10мм) 18.5мм (1 шт)</t>
  </si>
  <si>
    <t>METAL DRILL BIT     HSSR DIN338 18,5 P1M</t>
  </si>
  <si>
    <t>4002395349135</t>
  </si>
  <si>
    <t>4932373329</t>
  </si>
  <si>
    <t>Сверло по металлу HSS-R (с хвостовиком-10мм) 19.0мм (1 шт)</t>
  </si>
  <si>
    <t>METAL DRILL BIT     HSSR DIN338 19,0 P1M</t>
  </si>
  <si>
    <t>4002395349142</t>
  </si>
  <si>
    <t>4932430551</t>
  </si>
  <si>
    <t>Сверло по металлу THUNDERWEB HSS-G 7.2x109 (5 шт)</t>
  </si>
  <si>
    <t>METAL DRILL BIT     HSSG Thw 7.2mm  5pc</t>
  </si>
  <si>
    <t>4002395382125</t>
  </si>
  <si>
    <t>4932352209</t>
  </si>
  <si>
    <t>Сверло по металлу HSS-G DIN1897 4,5 (10 шт)</t>
  </si>
  <si>
    <t>METAL DRILL BIT     HSSGDIN1897 4,5 P10M</t>
  </si>
  <si>
    <t>4002395368624</t>
  </si>
  <si>
    <t>4932363284</t>
  </si>
  <si>
    <t>Сверло по металлу HSS-CO 12,0мм (1 шт)</t>
  </si>
  <si>
    <t>METAL DRILL BIT     HSSCoDIN338 12,0 P1M</t>
  </si>
  <si>
    <t>4002395333448</t>
  </si>
  <si>
    <t>4932363519</t>
  </si>
  <si>
    <t>Сверло по металлу HSS-R 8.5мм (10 шт)</t>
  </si>
  <si>
    <t>METAL DRILL BIT     HSSR DIN338 8,5 P10M</t>
  </si>
  <si>
    <t>4002395330201</t>
  </si>
  <si>
    <t>4932352228</t>
  </si>
  <si>
    <t>Сверло по металлу двухстороннее HSS-G DBL 4,1 (10 шт)</t>
  </si>
  <si>
    <t>METAL DRILL BIT     HSSG DBL E 4,1 P10M</t>
  </si>
  <si>
    <t>4002395368815</t>
  </si>
  <si>
    <t>4932352229</t>
  </si>
  <si>
    <t>Сверло по металлу двухстороннее HSS-G DBL 4,2 (10 шт)</t>
  </si>
  <si>
    <t>METAL DRILL BIT     HSSG DBL E 4,2 P10M</t>
  </si>
  <si>
    <t>4002395368822</t>
  </si>
  <si>
    <t>4932478178</t>
  </si>
  <si>
    <t>Сверло по металлу Milwaukee RedHEX HSS-G TiN. 4мм (10 шт)</t>
  </si>
  <si>
    <t>Metal Drill SWave HSSG Ti. 4mm 10pcs</t>
  </si>
  <si>
    <t>4058546341114</t>
  </si>
  <si>
    <t>4932352390</t>
  </si>
  <si>
    <t>Сверло по металлу THUNDERWEB HSS-G 6.0x93 (10 шт)</t>
  </si>
  <si>
    <t>METAL DRILL BIT     HSSG 6.0x93 P10M</t>
  </si>
  <si>
    <t>4002395370498</t>
  </si>
  <si>
    <t>4932352395</t>
  </si>
  <si>
    <t>Сверло по металлу THUNDERWEB HSS-G 8.0x117 (5 шт)</t>
  </si>
  <si>
    <t>METAL DRILL BIT     HSSG 8.0x117 P5M</t>
  </si>
  <si>
    <t>4002395370542</t>
  </si>
  <si>
    <t>4932373330</t>
  </si>
  <si>
    <t>Сверло по металлу HSS-R (с хвостовиком-10мм) 19.5мм (1 шт)</t>
  </si>
  <si>
    <t>METAL DRILL BIT     HSSR DIN338 19,5 P1M</t>
  </si>
  <si>
    <t>4002395349159</t>
  </si>
  <si>
    <t>4932430331</t>
  </si>
  <si>
    <t>Сверло по металлу HSS-G DIN340 3,5 (10 шт)</t>
  </si>
  <si>
    <t>METAL DRILL BIT     HSSG DIN340 3.510pc</t>
  </si>
  <si>
    <t>4002395379927</t>
  </si>
  <si>
    <t>4932430548</t>
  </si>
  <si>
    <t>Сверло по металлу THUNDERWEB HSS-G 5.2x86 (10 шт)</t>
  </si>
  <si>
    <t>METAL DRILL BIT     HSSG Thw 5,2mm 10pc</t>
  </si>
  <si>
    <t>4002395382095</t>
  </si>
  <si>
    <t>4932459853</t>
  </si>
  <si>
    <t>Сверло по металлу THUNDERWEB HSS-G 5,1 x 86 (10 шт)</t>
  </si>
  <si>
    <t>HSSG THW 5.1 METAL DRILL BIT  10PC</t>
  </si>
  <si>
    <t>4058546030254</t>
  </si>
  <si>
    <t>4932459854</t>
  </si>
  <si>
    <t>Сверло по металлу THUNDERWEB HSS-G 5,3 x 86 (10 шт)</t>
  </si>
  <si>
    <t>HSSG THW 5.3 METAL DRILL BIT  10PC</t>
  </si>
  <si>
    <t>4058546030261</t>
  </si>
  <si>
    <t>4932459855</t>
  </si>
  <si>
    <t>Сверло по металлу THUNDERWEB HSS-G 5,4 x 93 (10 шт)</t>
  </si>
  <si>
    <t>HSSG THW 5.4 METAL DRILL BIT  10PC</t>
  </si>
  <si>
    <t>4058546030278</t>
  </si>
  <si>
    <t>4932459868</t>
  </si>
  <si>
    <t>Сверло по металлу THUNDERWEB HSS-G 7,8 x 117 (5 шт)</t>
  </si>
  <si>
    <t>HSSG THW 7.8 METAL DRILL BIT  5PC</t>
  </si>
  <si>
    <t>4058546030407</t>
  </si>
  <si>
    <t>4932373331</t>
  </si>
  <si>
    <t>Сверло по металлу HSS-R (с хвостовиком-10мм) 20.0мм (1 шт)</t>
  </si>
  <si>
    <t>METAL DRILL BIT     HSSR DIN338 20,0 P1M</t>
  </si>
  <si>
    <t>4002395349166</t>
  </si>
  <si>
    <t>4932459866</t>
  </si>
  <si>
    <t>Сверло по металлу THUNDERWEB HSS-G 7,6 x 117 (5 шт)</t>
  </si>
  <si>
    <t>HSSG THW 7.6 METAL DRILL BIT  5PC</t>
  </si>
  <si>
    <t>4058546030384</t>
  </si>
  <si>
    <t>4932459867</t>
  </si>
  <si>
    <t>Сверло по металлу THUNDERWEB HSS-G 7,7 x 117 (5 шт)</t>
  </si>
  <si>
    <t>HSSG THW 7.7 METAL DRILL BIT  5PC</t>
  </si>
  <si>
    <t>4058546030391</t>
  </si>
  <si>
    <t>4932459869</t>
  </si>
  <si>
    <t>Сверло по металлу THUNDERWEB HSS-G 7,9 x 117 (5 шт)</t>
  </si>
  <si>
    <t>HSSG THW 7.9 METAL DRILL BIT  5PC</t>
  </si>
  <si>
    <t>4058546030414</t>
  </si>
  <si>
    <t>4932373339</t>
  </si>
  <si>
    <t>Сверло по металлу HSS-CO 4,0мм (10 шт)</t>
  </si>
  <si>
    <t>METAL DRILL BIT     HSSCoDIN338 4,0 P10M</t>
  </si>
  <si>
    <t>4002395349845</t>
  </si>
  <si>
    <t>4932363554</t>
  </si>
  <si>
    <t>Сверло по металлу HSS-R 12,0мм (5 шт)</t>
  </si>
  <si>
    <t>METAL DRILL BIT     HSSR DIN338 12,0 P5M</t>
  </si>
  <si>
    <t>4002395330553</t>
  </si>
  <si>
    <t>4932478179</t>
  </si>
  <si>
    <t>Сверло по металлу Milwaukee RedHEX HSS-G TiN. 4.5мм (10 шт)</t>
  </si>
  <si>
    <t>Metal Drill SWave HSSG Ti. 4.5mm 10pcs</t>
  </si>
  <si>
    <t>4058546341121</t>
  </si>
  <si>
    <t>4932363285</t>
  </si>
  <si>
    <t>Сверло по металлу HSS-CO 12,5мм (1 шт)</t>
  </si>
  <si>
    <t>METAL DRILL BIT     HSSCoDIN338 12,5 P1M</t>
  </si>
  <si>
    <t>4002395333455</t>
  </si>
  <si>
    <t>4932352391</t>
  </si>
  <si>
    <t>Сверло по металлу THUNDERWEB HSS-G 6.5x101 (10 шт)</t>
  </si>
  <si>
    <t>METAL DRILL BIT     HSSG 6.5x101 P10M</t>
  </si>
  <si>
    <t>4002395370504</t>
  </si>
  <si>
    <t>4932352396</t>
  </si>
  <si>
    <t>Сверло по металлу HSS-G DIN338 8,5 (5 шт)</t>
  </si>
  <si>
    <t>METAL DRILL BIT     HSSG 8.5x117 P5M</t>
  </si>
  <si>
    <t>4002395370559</t>
  </si>
  <si>
    <t>4932352210</t>
  </si>
  <si>
    <t>Сверло по металлу HSS-G DIN1897 4,8 (10 шт)</t>
  </si>
  <si>
    <t>METAL DRILL BIT     HSSGDIN1897 4,8 P10M</t>
  </si>
  <si>
    <t>4002395368631</t>
  </si>
  <si>
    <t>4932352211</t>
  </si>
  <si>
    <t>Сверло по металлу HSS-G DIN1897 5,0 (10 шт)</t>
  </si>
  <si>
    <t>METAL DRILL BIT     HSSGDIN1897 5,0 P10M</t>
  </si>
  <si>
    <t>4002395368648</t>
  </si>
  <si>
    <t>4932459856</t>
  </si>
  <si>
    <t>Сверло по металлу THUNDERWEB HSS-G 5,7 x 93 (10 шт)</t>
  </si>
  <si>
    <t>HSSG THW 5.7 METAL DRILL BIT  10PC</t>
  </si>
  <si>
    <t>4058546030285</t>
  </si>
  <si>
    <t>4932459857</t>
  </si>
  <si>
    <t>Сверло по металлу THUNDERWEB HSS-G 5,9 x 93 (10 шт)</t>
  </si>
  <si>
    <t>HSSG THW 5.9 METAL DRILL BIT  10PC</t>
  </si>
  <si>
    <t>4058546030292</t>
  </si>
  <si>
    <t>4932363286</t>
  </si>
  <si>
    <t>Сверло по металлу HSS-CO 13,0мм (1 шт)</t>
  </si>
  <si>
    <t>METAL DRILL BIT     HSSCoDIN338 13,0 P1M</t>
  </si>
  <si>
    <t>4002395333462</t>
  </si>
  <si>
    <t>4932352230</t>
  </si>
  <si>
    <t>Сверло по металлу двухстороннее HSS-G DBL 4,5 (10 шт)</t>
  </si>
  <si>
    <t>METAL DRILL BIT     HSSG DBL E 4,5 P10M</t>
  </si>
  <si>
    <t>4002395368839</t>
  </si>
  <si>
    <t>4932430549</t>
  </si>
  <si>
    <t>Сверло по металлу THUNDERWEB HSS-G 5.8x93 (10 шт)</t>
  </si>
  <si>
    <t>METAL DRILL BIT     HSSG Thw 5.8mm 10pc</t>
  </si>
  <si>
    <t>4002395382101</t>
  </si>
  <si>
    <t>4932430570</t>
  </si>
  <si>
    <t>Сверло по металлу THUNDERWEB HSS-G 5.6x93 (10 шт)</t>
  </si>
  <si>
    <t>METAL DRILL BIT     HSSG Thw 5.6mm 10pc</t>
  </si>
  <si>
    <t>4002395382316</t>
  </si>
  <si>
    <t>4932373340</t>
  </si>
  <si>
    <t>Сверло по металлу HSS-CO 4,2мм (10 шт)</t>
  </si>
  <si>
    <t>METAL DRILL BIT     HSSCoDIN338 4,2 P10M</t>
  </si>
  <si>
    <t>4002395349852</t>
  </si>
  <si>
    <t>4932373341</t>
  </si>
  <si>
    <t>Сверло по металлу HSS-CO 4,5мм (10 шт)</t>
  </si>
  <si>
    <t>METAL DRILL BIT     HSSCoDIN338 4,5 P10M</t>
  </si>
  <si>
    <t>4002395349869</t>
  </si>
  <si>
    <t>4932363524</t>
  </si>
  <si>
    <t>Сверло по металлу HSS-R 9,0мм (10 шт)</t>
  </si>
  <si>
    <t>METAL DRILL BIT     HSSR DIN338 9,0 P10M</t>
  </si>
  <si>
    <t>4002395330256</t>
  </si>
  <si>
    <t>4932363559</t>
  </si>
  <si>
    <t>Сверло по металлу HSS-R 12,5мм (5 шт)</t>
  </si>
  <si>
    <t>METAL DRILL BIT     HSSR DIN338 12,5 P5M</t>
  </si>
  <si>
    <t>4002395330607</t>
  </si>
  <si>
    <t>4932459858</t>
  </si>
  <si>
    <t>Сверло по металлу THUNDERWEB HSS-G 6,1 x 101 (10 шт)</t>
  </si>
  <si>
    <t>HSSG THW 6.1 METAL DRILL BIT  10PC</t>
  </si>
  <si>
    <t>4058546030308</t>
  </si>
  <si>
    <t>4932459859</t>
  </si>
  <si>
    <t>Сверло по металлу THUNDERWEB HSS-G 6,3 x 101 (10 шт)</t>
  </si>
  <si>
    <t>HSSG THW 6.3 METAL DRILL BIT  10PC</t>
  </si>
  <si>
    <t>4058546030315</t>
  </si>
  <si>
    <t>4932430332</t>
  </si>
  <si>
    <t>Сверло по металлу HSS-G DIN340 4,0 (10 шт)</t>
  </si>
  <si>
    <t>METAL DRILL BIT     HSSG DIN340 4.010pc</t>
  </si>
  <si>
    <t>4002395379934</t>
  </si>
  <si>
    <t>4932459870</t>
  </si>
  <si>
    <t>Сверло по металлу THUNDERWEB HSS-G 8,1 x 117 (5 шт)</t>
  </si>
  <si>
    <t>HSSG THW 8.1 METAL DRILL BIT  5PC</t>
  </si>
  <si>
    <t>4058546030421</t>
  </si>
  <si>
    <t>4932459871</t>
  </si>
  <si>
    <t>Сверло по металлу THUNDERWEB HSS-G 8,3 x 117 (5 шт)</t>
  </si>
  <si>
    <t>HSSG THW 8.3 METAL DRILL BIT  5PC</t>
  </si>
  <si>
    <t>4058546030438</t>
  </si>
  <si>
    <t>4932430550</t>
  </si>
  <si>
    <t>Сверло по металлу THUNDERWEB HSS-G 6.2x93 (10 шт)</t>
  </si>
  <si>
    <t>METAL DRILL BIT     HSSG Thw 6.2mm 10pc</t>
  </si>
  <si>
    <t>4002395382118</t>
  </si>
  <si>
    <t>4932430571</t>
  </si>
  <si>
    <t>Сверло по металлу THUNDERWEB HSS-G 6.4x101 (10 шт)</t>
  </si>
  <si>
    <t>METAL DRILL BIT     HSSG Thw 6.4mm 10pc</t>
  </si>
  <si>
    <t>4002395382323</t>
  </si>
  <si>
    <t>4932430552</t>
  </si>
  <si>
    <t>Сверло по металлу THUNDERWEB HSS-G 8.2x117 (5 шт)</t>
  </si>
  <si>
    <t>METAL DRILL BIT     HSSG Thw 8.2mm  5pc</t>
  </si>
  <si>
    <t>4002395382132</t>
  </si>
  <si>
    <t>4932430553</t>
  </si>
  <si>
    <t>Сверло по металлу THUNDERWEB HSS-G 8.4x117 (5 шт)</t>
  </si>
  <si>
    <t>METAL DRILL BIT     HSSG Thw 8.4mm  5pc</t>
  </si>
  <si>
    <t>4002395382149</t>
  </si>
  <si>
    <t>4932363564</t>
  </si>
  <si>
    <t>Сверло по металлу HSS-R 13,0мм (5 шт)</t>
  </si>
  <si>
    <t>METAL DRILL BIT     HSSR DIN338 13,0 P5M</t>
  </si>
  <si>
    <t>4002395330652</t>
  </si>
  <si>
    <t>4932352397</t>
  </si>
  <si>
    <t>Сверло по металлу THUNDERWEB HSS-G 9.0x125 (5 шт)</t>
  </si>
  <si>
    <t>METAL DRILL BIT     HSSG 9.0x125 P5M</t>
  </si>
  <si>
    <t>4002395370566</t>
  </si>
  <si>
    <t>4932459872</t>
  </si>
  <si>
    <t>Сверло по металлу THUNDERWEB HSS-G 8,6 x 125 (5 шт)</t>
  </si>
  <si>
    <t>HSSG THW 8.6 METAL DRILL BIT  5PC</t>
  </si>
  <si>
    <t>4058546030445</t>
  </si>
  <si>
    <t>4932459873</t>
  </si>
  <si>
    <t>Сверло по металлу THUNDERWEB HSS-G 8,7 x 125 (5 шт)</t>
  </si>
  <si>
    <t>HSSG THW 8.7 METAL DRILL BIT  5PC</t>
  </si>
  <si>
    <t>4058546030452</t>
  </si>
  <si>
    <t>4932459874</t>
  </si>
  <si>
    <t>Сверло по металлу THUNDERWEB HSS-G 8,8 x 125 (5 шт)</t>
  </si>
  <si>
    <t>HSSG THW 8.8 METAL DRILL BIT  5PC</t>
  </si>
  <si>
    <t>4058546030469</t>
  </si>
  <si>
    <t>4932459875</t>
  </si>
  <si>
    <t>Сверло по металлу THUNDERWEB HSS-G 8,9 x 125 (5 шт)</t>
  </si>
  <si>
    <t>HSSG THW 8.9 METAL DRILL BIT  5PC</t>
  </si>
  <si>
    <t>4058546030476</t>
  </si>
  <si>
    <t>4932352231</t>
  </si>
  <si>
    <t>Сверло по металлу двухстороннее HSS-G DBL 4,8 (10 шт)</t>
  </si>
  <si>
    <t>METAL DRILL BIT     HSSG DBL E 4,8 P10M</t>
  </si>
  <si>
    <t>4002395368846</t>
  </si>
  <si>
    <t>4932352232</t>
  </si>
  <si>
    <t>Сверло по металлу двухстороннее HSS-G DBL 5,0 (10 шт)</t>
  </si>
  <si>
    <t>METAL DRILL BIT     HSSG DBL E 5,0 P10M</t>
  </si>
  <si>
    <t>4002395368853</t>
  </si>
  <si>
    <t>4932363529</t>
  </si>
  <si>
    <t>Сверло по металлу HSS-R 9,5мм (10 шт)</t>
  </si>
  <si>
    <t>METAL DRILL BIT     HSSR DIN338 9,5 P10M</t>
  </si>
  <si>
    <t>4002395330300</t>
  </si>
  <si>
    <t>4932352217</t>
  </si>
  <si>
    <t>Сверло по металлу HSS-G DIN1897 7,5 (5 шт)</t>
  </si>
  <si>
    <t>METAL DRILL BIT     HSSGDIN1897 7,5 P5M</t>
  </si>
  <si>
    <t>4002395368709</t>
  </si>
  <si>
    <t>4932478182</t>
  </si>
  <si>
    <t>Сверло по металлу Milwaukee RedHEX HSS-G TiN. 7мм (5 шт)</t>
  </si>
  <si>
    <t>Metal Drill SWave HSSG Ti. 7mm 5pcs</t>
  </si>
  <si>
    <t>4058546341152</t>
  </si>
  <si>
    <t>4932363534</t>
  </si>
  <si>
    <t>Сверло по металлу HSS-R 10,0мм (10 шт)</t>
  </si>
  <si>
    <t>METAL DRILL BIT     HSSR DIN33810,0 P10M</t>
  </si>
  <si>
    <t>4002395330355</t>
  </si>
  <si>
    <t>4932352398</t>
  </si>
  <si>
    <t>Сверло по металлу THUNDERWEB HSS-G 9.5x125 (5 шт)</t>
  </si>
  <si>
    <t>METAL DRILL BIT     HSSG 9.5x125 P5M</t>
  </si>
  <si>
    <t>4002395370573</t>
  </si>
  <si>
    <t>4932352468</t>
  </si>
  <si>
    <t>Набор сверл по металлу Milwaukee HSS-R (19 шт)</t>
  </si>
  <si>
    <t>METAL DRILL BIT     HSSRDIN33819psetP19M</t>
  </si>
  <si>
    <t>4002395371273</t>
  </si>
  <si>
    <t>4932430333</t>
  </si>
  <si>
    <t>Сверло по металлу HSS-G DIN340 4,5 (10 шт)</t>
  </si>
  <si>
    <t>METAL DRILL BIT     HSSG DIN340 4.510pc</t>
  </si>
  <si>
    <t>4002395379941</t>
  </si>
  <si>
    <t>4932459876</t>
  </si>
  <si>
    <t>Сверло по металлу THUNDERWEB HSS-G 9,1 x 125 (5 шт)</t>
  </si>
  <si>
    <t>HSSG THW 9.1 METAL DRILL BIT  5PC</t>
  </si>
  <si>
    <t>4058546030483</t>
  </si>
  <si>
    <t>4932459877</t>
  </si>
  <si>
    <t>Сверло по металлу THUNDERWEB HSS-G 9,2 x 125 (5 шт)</t>
  </si>
  <si>
    <t>HSSG THW 9.2 METAL DRILL BIT  5PC</t>
  </si>
  <si>
    <t>4058546030490</t>
  </si>
  <si>
    <t>4932459878</t>
  </si>
  <si>
    <t>Сверло по металлу THUNDERWEB HSS-G 9,3 x 125 (5 шт)</t>
  </si>
  <si>
    <t>HSSG THW 9.3 METAL DRILL BIT  5PC</t>
  </si>
  <si>
    <t>4058546030506</t>
  </si>
  <si>
    <t>4932459879</t>
  </si>
  <si>
    <t>Сверло по металлу THUNDERWEB HSS-G 9,4 x 125 (5 шт)</t>
  </si>
  <si>
    <t>HSSG THW 9.4 METAL DRILL BIT  5PC</t>
  </si>
  <si>
    <t>4058546030513</t>
  </si>
  <si>
    <t>4932371740</t>
  </si>
  <si>
    <t>Кольцевая фреза D12х30мм (1 шт)</t>
  </si>
  <si>
    <t>MILLING CUTTER      Annu C  12X30 P1M</t>
  </si>
  <si>
    <t>4002395344161</t>
  </si>
  <si>
    <t>4932371741</t>
  </si>
  <si>
    <t>Кольцевая фреза D13х30мм (1 шт)</t>
  </si>
  <si>
    <t>MILLING CUTTER      Annu C  13X30 P1M</t>
  </si>
  <si>
    <t>4002395344178</t>
  </si>
  <si>
    <t>4932343270</t>
  </si>
  <si>
    <t>Кольцевая фреза D14х30мм (1 шт)</t>
  </si>
  <si>
    <t>MILLING CUTTER      Annu C 14X30 P1M</t>
  </si>
  <si>
    <t>4002395315130</t>
  </si>
  <si>
    <t>4932343271</t>
  </si>
  <si>
    <t>Кольцевая фреза D15х30мм (1 шт)</t>
  </si>
  <si>
    <t>MILLING CUTTER      Annu C 15X30 P1M</t>
  </si>
  <si>
    <t>4002395315147</t>
  </si>
  <si>
    <t>4932478183</t>
  </si>
  <si>
    <t>Сверло по металлу Milwaukee RedHEX HSS-G TiN. 8мм (5 шт)</t>
  </si>
  <si>
    <t>Metal Drill SWave HSSG Ti. 8mm 5pcs</t>
  </si>
  <si>
    <t>4058546341169</t>
  </si>
  <si>
    <t>4932352212</t>
  </si>
  <si>
    <t>Сверло по металлу HSS-G DIN1897 5,2 (10 шт)</t>
  </si>
  <si>
    <t>METAL DRILL BIT     HSSGDIN1897 5,2 P10M</t>
  </si>
  <si>
    <t>4002395368655</t>
  </si>
  <si>
    <t>4932352213</t>
  </si>
  <si>
    <t>Сверло по металлу HSS-G DIN1897 5,5 (10 шт)</t>
  </si>
  <si>
    <t>METAL DRILL BIT     HSSGDIN1897 5,5 P10M</t>
  </si>
  <si>
    <t>4002395368662</t>
  </si>
  <si>
    <t>4932373347</t>
  </si>
  <si>
    <t>Сверло по металлу HSS-CO 6,8мм (5 шт)</t>
  </si>
  <si>
    <t>METAL DRILL BIT     HSSCoDIN338 6,8 P5M</t>
  </si>
  <si>
    <t>4002395347124</t>
  </si>
  <si>
    <t>4932373348</t>
  </si>
  <si>
    <t>Сверло по металлу HSS-CO 7,0мм (5 шт)</t>
  </si>
  <si>
    <t>METAL DRILL BIT     HSSCoDIN338 7,0 P5M</t>
  </si>
  <si>
    <t>4002395347131</t>
  </si>
  <si>
    <t>4932478180</t>
  </si>
  <si>
    <t>Сверло по металлу Milwaukee RedHEX HSS-G TiN. 5мм (10 шт)</t>
  </si>
  <si>
    <t>Metal Drill SWave HSSG Ti. 5mm 10pcs</t>
  </si>
  <si>
    <t>4058546341138</t>
  </si>
  <si>
    <t>4932343272</t>
  </si>
  <si>
    <t>Кольцевая фреза D16х30мм (1 шт)</t>
  </si>
  <si>
    <t>MILLING CUTTER      Annu C 16X30 P1M</t>
  </si>
  <si>
    <t>4002395315154</t>
  </si>
  <si>
    <t>4932459880</t>
  </si>
  <si>
    <t>Сверло по металлу THUNDERWEB HSS-G 9,6 x 133 (5 шт)</t>
  </si>
  <si>
    <t>HSSG THW 9.6 METAL DRILL BIT  5PC</t>
  </si>
  <si>
    <t>4058546030520</t>
  </si>
  <si>
    <t>4932459881</t>
  </si>
  <si>
    <t>Сверло по металлу THUNDERWEB HSS-G 9,7 x 133 (5 шт)</t>
  </si>
  <si>
    <t>HSSG THW 9.7 METAL DRILL BIT  5PC</t>
  </si>
  <si>
    <t>4058546030537</t>
  </si>
  <si>
    <t>4932459882</t>
  </si>
  <si>
    <t>Сверло по металлу THUNDERWEB HSS-G 9,8 x 133 (5 шт)</t>
  </si>
  <si>
    <t>HSSG THW 9.8 METAL DRILL BIT  5PC</t>
  </si>
  <si>
    <t>4058546030544</t>
  </si>
  <si>
    <t>4932459883</t>
  </si>
  <si>
    <t>Сверло по металлу THUNDERWEB HSS-G 9,9 x 133 (5 шт)</t>
  </si>
  <si>
    <t>HSSG THW 9.9 METAL DRILL BIT  5PC</t>
  </si>
  <si>
    <t>4058546030551</t>
  </si>
  <si>
    <t>4932373342</t>
  </si>
  <si>
    <t>Сверло по металлу HSS-CO 4,8мм (10 шт)</t>
  </si>
  <si>
    <t>METAL DRILL BIT     HSSCoDIN338 4,8 P10M</t>
  </si>
  <si>
    <t>4002395349876</t>
  </si>
  <si>
    <t>4932343273</t>
  </si>
  <si>
    <t>Кольцевая фреза D17х30мм (1 шт)</t>
  </si>
  <si>
    <t>MILLING CUTTER      Annu C 17X30 P1M</t>
  </si>
  <si>
    <t>4002395315161</t>
  </si>
  <si>
    <t>4932352399</t>
  </si>
  <si>
    <t>Сверло по металлу THUNDERWEB HSS-G 10.0x133 (5 шт)</t>
  </si>
  <si>
    <t>METAL DRILL BIT     HSSG 10.0x133 P5M</t>
  </si>
  <si>
    <t>4002395370580</t>
  </si>
  <si>
    <t>4932352214</t>
  </si>
  <si>
    <t>Сверло по металлу HSS-G DIN1897 6,0 (10 шт)</t>
  </si>
  <si>
    <t>METAL DRILL BIT     HSSGDIN1897 6,0 P10M</t>
  </si>
  <si>
    <t>4002395368679</t>
  </si>
  <si>
    <t>4932352218</t>
  </si>
  <si>
    <t>Сверло по металлу HSS-G DIN1897 8,0 (5 шт)</t>
  </si>
  <si>
    <t>METAL DRILL BIT     HSSGDIN1897 8,0 P5M</t>
  </si>
  <si>
    <t>4002395368716</t>
  </si>
  <si>
    <t>4932373349</t>
  </si>
  <si>
    <t>Сверло по металлу HSS-CO 7,5мм (5 шт)</t>
  </si>
  <si>
    <t>METAL DRILL BIT     HSSCoDIN338 7,5 P5M</t>
  </si>
  <si>
    <t>4002395347148</t>
  </si>
  <si>
    <t>4932343274</t>
  </si>
  <si>
    <t>Кольцевая фреза D18х30мм (1 шт)</t>
  </si>
  <si>
    <t>MILLING CUTTER      Annu C 18X30 P1M</t>
  </si>
  <si>
    <t>4002395315178</t>
  </si>
  <si>
    <t>4932430334</t>
  </si>
  <si>
    <t>Сверло по металлу HSS-G DIN340 5,0 (10 шт)</t>
  </si>
  <si>
    <t>METAL DRILL BIT     HSSG DIN340 5.010pc</t>
  </si>
  <si>
    <t>4002395379958</t>
  </si>
  <si>
    <t>4932343275</t>
  </si>
  <si>
    <t>Кольцевая фреза D19х30мм (1 шт)</t>
  </si>
  <si>
    <t>MILLING CUTTER      Annu C 19X30 P1M</t>
  </si>
  <si>
    <t>4002395315185</t>
  </si>
  <si>
    <t>4932373343</t>
  </si>
  <si>
    <t>Сверло по металлу HSS-CO 5,0мм (10 шт)</t>
  </si>
  <si>
    <t>METAL DRILL BIT     HSSCoDIN338 5,0 P10M</t>
  </si>
  <si>
    <t>4002395349883</t>
  </si>
  <si>
    <t>4932352219</t>
  </si>
  <si>
    <t>Сверло по металлу HSS-G DIN1897 8,5 (5 шт)</t>
  </si>
  <si>
    <t>METAL DRILL BIT     HSSGDIN1897 8,5 P5M</t>
  </si>
  <si>
    <t>4002395368723</t>
  </si>
  <si>
    <t>4932352233</t>
  </si>
  <si>
    <t>Сверло по металлу двухстороннее HSS-G DBL 5.5 (10 шт)</t>
  </si>
  <si>
    <t>METAL DRILL BIT     HSSG DBL E 5,5 P10M</t>
  </si>
  <si>
    <t>4002395368860</t>
  </si>
  <si>
    <t>4932352400</t>
  </si>
  <si>
    <t>Сверло по металлу HSS-G DIN338 10,5 (5 шт)</t>
  </si>
  <si>
    <t>METAL DRILL BIT     HSSG 10.5x133 P5M</t>
  </si>
  <si>
    <t>4002395370597</t>
  </si>
  <si>
    <t>4932352215</t>
  </si>
  <si>
    <t>Сверло по металлу HSS-G DIN1897 6,5 (10 шт)</t>
  </si>
  <si>
    <t>METAL DRILL BIT     HSSGDIN1897 6,5 P10M</t>
  </si>
  <si>
    <t>4002395368686</t>
  </si>
  <si>
    <t>4932352234</t>
  </si>
  <si>
    <t>Сверло по металлу двухстороннее HSS-G DBL 6,0 (10 шт)</t>
  </si>
  <si>
    <t>METAL DRILL BIT     HSSG DBL E 6,0 P10M</t>
  </si>
  <si>
    <t>4002395368877</t>
  </si>
  <si>
    <t>4932373344</t>
  </si>
  <si>
    <t>Сверло по металлу HSS-CO 5,5мм (10 шт)</t>
  </si>
  <si>
    <t>METAL DRILL BIT     HSSCoDIN338 5,5 P10M</t>
  </si>
  <si>
    <t>4002395349890</t>
  </si>
  <si>
    <t>4932373350</t>
  </si>
  <si>
    <t>Сверло по металлу HSS-CO 8,0мм (5 шт)</t>
  </si>
  <si>
    <t>METAL DRILL BIT     HSSCoDIN338 8,0 P5M</t>
  </si>
  <si>
    <t>4002395347155</t>
  </si>
  <si>
    <t>4932343276</t>
  </si>
  <si>
    <t>Кольцевая фреза D20х30мм (1 шт)</t>
  </si>
  <si>
    <t>MILLING CUTTER      Annu C 20X30 P1M</t>
  </si>
  <si>
    <t>4002395315192</t>
  </si>
  <si>
    <t>49590011</t>
  </si>
  <si>
    <t>Выталкиватель телескопический 30мм (2 шт)</t>
  </si>
  <si>
    <t>25MM TELESCOPIC PILOT PIN2PC</t>
  </si>
  <si>
    <t>045242364039</t>
  </si>
  <si>
    <t>4932343277</t>
  </si>
  <si>
    <t>Кольцевая фреза D21х30мм (1 шт)</t>
  </si>
  <si>
    <t>MILLING CUTTER      Annu C 21X30 P1M</t>
  </si>
  <si>
    <t>4002395315208</t>
  </si>
  <si>
    <t>4932343278</t>
  </si>
  <si>
    <t>Кольцевая фреза D22х30мм (1 шт)</t>
  </si>
  <si>
    <t>MILLING CUTTER      Annu C 22X30 P1M</t>
  </si>
  <si>
    <t>4002395315215</t>
  </si>
  <si>
    <t>4932352401</t>
  </si>
  <si>
    <t>Сверло по металлу HSS-G DIN338 11,0 (5 шт)</t>
  </si>
  <si>
    <t>METAL DRILL BIT     HSSG 11.0x142 P5M</t>
  </si>
  <si>
    <t>4002395370603</t>
  </si>
  <si>
    <t>4932373351</t>
  </si>
  <si>
    <t>Сверло по металлу HSS-CO 8,5мм (5 шт)</t>
  </si>
  <si>
    <t>METAL DRILL BIT     HSSCoDIN338 8,5 P5M</t>
  </si>
  <si>
    <t>4002395347162</t>
  </si>
  <si>
    <t>4932352220</t>
  </si>
  <si>
    <t>Сверло по металлу HSS-G DIN1897 9,0 (5 шт)</t>
  </si>
  <si>
    <t>METAL DRILL BIT     HSSGDIN1897 9,0 P5M</t>
  </si>
  <si>
    <t>4002395368730</t>
  </si>
  <si>
    <t>4932343279</t>
  </si>
  <si>
    <t>Кольцевая фреза D23х30мм (1 шт)</t>
  </si>
  <si>
    <t>MILLING CUTTER      Annu C 23X30 P1M</t>
  </si>
  <si>
    <t>4002395315222</t>
  </si>
  <si>
    <t>4932373345</t>
  </si>
  <si>
    <t>Сверло по металлу HSS-CO 6,0мм (10 шт)</t>
  </si>
  <si>
    <t>METAL DRILL BIT     HSSCoDIN338 6,0 P10M</t>
  </si>
  <si>
    <t>4002395347100</t>
  </si>
  <si>
    <t>4932430335</t>
  </si>
  <si>
    <t>Сверло по металлу HSS-G DIN340 5,5 (10 шт)</t>
  </si>
  <si>
    <t>METAL DRILL BIT     HSSG DIN340 5.510pc</t>
  </si>
  <si>
    <t>4002395379965</t>
  </si>
  <si>
    <t>4932343280</t>
  </si>
  <si>
    <t>Кольцевая фреза D24х30мм (1 шт)</t>
  </si>
  <si>
    <t>MILLING CUTTER      Annu C 24X30 P1M</t>
  </si>
  <si>
    <t>4002395315239</t>
  </si>
  <si>
    <t>4932352216</t>
  </si>
  <si>
    <t>Сверло по металлу HSS-G DIN1897 7,0 (10 шт)</t>
  </si>
  <si>
    <t>METAL DRILL BIT     HSSGDIN1897 7,0 P10M</t>
  </si>
  <si>
    <t>4002395368693</t>
  </si>
  <si>
    <t>4932352402</t>
  </si>
  <si>
    <t>Сверло по металлу THUNDERWEB HSS-G 11.5x142 (5 шт)</t>
  </si>
  <si>
    <t>METAL DRILL BIT     HSSG 11.5x142 P5M</t>
  </si>
  <si>
    <t>4002395370610</t>
  </si>
  <si>
    <t>4932343289</t>
  </si>
  <si>
    <t>Кольцевая фреза D14х50мм (1 шт)</t>
  </si>
  <si>
    <t>MILLING CUTTER      Annu C 14X50 P1M</t>
  </si>
  <si>
    <t>4002395315352</t>
  </si>
  <si>
    <t>4932478184</t>
  </si>
  <si>
    <t>Сверло по металлу Milwaukee RedHEX HSS-G TiN. 10мм (5 шт)</t>
  </si>
  <si>
    <t>Metal Drill SWave HSSG Ti. 10mm 5pcs</t>
  </si>
  <si>
    <t>4058546341176</t>
  </si>
  <si>
    <t>4932343290</t>
  </si>
  <si>
    <t>Кольцевая фреза D15х50мм (1 шт)</t>
  </si>
  <si>
    <t>MILLING CUTTER      Annu C 15X50 P1M</t>
  </si>
  <si>
    <t>4002395315369</t>
  </si>
  <si>
    <t>4932478181</t>
  </si>
  <si>
    <t>Сверло по металлу Milwaukee RedHEX HSS-G TiN. 6мм (10 шт)</t>
  </si>
  <si>
    <t>Metal Drill SWave HSSG Ti. 6mm 10pcs</t>
  </si>
  <si>
    <t>4058546341145</t>
  </si>
  <si>
    <t>4932343291</t>
  </si>
  <si>
    <t>Кольцевая фреза D16х50мм (1 шт)</t>
  </si>
  <si>
    <t>MILLING CUTTER      Annu C 16X50 P1M</t>
  </si>
  <si>
    <t>4002395315376</t>
  </si>
  <si>
    <t>4932430336</t>
  </si>
  <si>
    <t>Сверло по металлу HSS-G DIN340 6,0 (10 шт)</t>
  </si>
  <si>
    <t>METAL DRILL BIT     HSSG DIN340 6.010pc</t>
  </si>
  <si>
    <t>4002395379972</t>
  </si>
  <si>
    <t>4932352374</t>
  </si>
  <si>
    <t>Набор сверл по металлу Milwaukee HSS-G THUNDERWEB (19 шт)</t>
  </si>
  <si>
    <t>METAL DRILL BIT    HSSG 19pcs set P19M</t>
  </si>
  <si>
    <t>4002395370337</t>
  </si>
  <si>
    <t>4932343292</t>
  </si>
  <si>
    <t>Кольцевая фреза D17х50мм (1 шт)</t>
  </si>
  <si>
    <t>MILLING CUTTER      Annu C 17X50 P1M</t>
  </si>
  <si>
    <t>4002395315383</t>
  </si>
  <si>
    <t>4932373346</t>
  </si>
  <si>
    <t>Сверло по металлу HSS-CO 6,5мм (10 шт)</t>
  </si>
  <si>
    <t>METAL DRILL BIT     HSSCoDIN338 6,5 P10M</t>
  </si>
  <si>
    <t>4002395347117</t>
  </si>
  <si>
    <t>4932373352</t>
  </si>
  <si>
    <t>Сверло по металлу HSS-CO 9,0мм (5 шт)</t>
  </si>
  <si>
    <t>METAL DRILL BIT     HSSCoDIN338 9,0 P5M</t>
  </si>
  <si>
    <t>4002395347179</t>
  </si>
  <si>
    <t>4932343281</t>
  </si>
  <si>
    <t>Кольцевая фреза D25x30мм (1 шт)</t>
  </si>
  <si>
    <t>MILLING CUTTER      Annu C 25X30 P1M</t>
  </si>
  <si>
    <t>4002395315246</t>
  </si>
  <si>
    <t>4932352403</t>
  </si>
  <si>
    <t>Сверло по металлу THUNDERWEB HSS-G 12.0x151 (5 шт)</t>
  </si>
  <si>
    <t>METAL DRILL BIT     HSSG 12.0x151 P5M</t>
  </si>
  <si>
    <t>4002395370627</t>
  </si>
  <si>
    <t>4932343282</t>
  </si>
  <si>
    <t>Кольцевая фреза D26х30мм (1 шт)</t>
  </si>
  <si>
    <t>MILLING CUTTER      Annu C 26X30 P1M</t>
  </si>
  <si>
    <t>4002395315253</t>
  </si>
  <si>
    <t>4932343293</t>
  </si>
  <si>
    <t>Кольцевая фреза D18х50мм (1 шт)</t>
  </si>
  <si>
    <t>MILLING CUTTER      Annu C 18X50 P1M</t>
  </si>
  <si>
    <t>4002395315390</t>
  </si>
  <si>
    <t>4932343283</t>
  </si>
  <si>
    <t>Кольцевая фреза D27х30мм (1 шт)</t>
  </si>
  <si>
    <t>MILLING CUTTER      Annu C 27X30 P1M</t>
  </si>
  <si>
    <t>4002395315260</t>
  </si>
  <si>
    <t>4932352469</t>
  </si>
  <si>
    <t>Набор сверл по металлу Milwaukee HSS-R (25 шт)</t>
  </si>
  <si>
    <t>METAL DRILL BIT     HSSRDIN33825psetP25M</t>
  </si>
  <si>
    <t>4002395371280</t>
  </si>
  <si>
    <t>4932373353</t>
  </si>
  <si>
    <t>Сверло по металлу HSS-CO 9,5мм (5 шт)</t>
  </si>
  <si>
    <t>METAL DRILL BIT     HSSCoDIN338 9,5 P5M</t>
  </si>
  <si>
    <t>4002395347186</t>
  </si>
  <si>
    <t>48894759</t>
  </si>
  <si>
    <t>Набор сверл по металлу Milwaukee RedHEX HSS-G TiN (10 шт)</t>
  </si>
  <si>
    <t>M.Drill SWave HSSG Ti. 10pc Set 10pc</t>
  </si>
  <si>
    <t>045242502066</t>
  </si>
  <si>
    <t>4932352221</t>
  </si>
  <si>
    <t>Сверло по металлу HSS-G DIN1897 10,0 (5 шт)</t>
  </si>
  <si>
    <t>METAL DRILL BIT     HSSGDIN189710,0 P5M</t>
  </si>
  <si>
    <t>4002395368747</t>
  </si>
  <si>
    <t>4932352404</t>
  </si>
  <si>
    <t>Сверло по металлу THUNDERWEB HSS-G 12.5x151 (5 шт)</t>
  </si>
  <si>
    <t>METAL DRILL BIT     HSSG 12.5x151 P5M</t>
  </si>
  <si>
    <t>4002395370634</t>
  </si>
  <si>
    <t>4932343294</t>
  </si>
  <si>
    <t>Кольцевая фреза D19х50мм (1 шт)</t>
  </si>
  <si>
    <t>MILLING CUTTER      Annu C 19X50 P1M</t>
  </si>
  <si>
    <t>4002395315406</t>
  </si>
  <si>
    <t>49590012</t>
  </si>
  <si>
    <t>Выталкиватель телескопический 50мм (2 шт)</t>
  </si>
  <si>
    <t>50MM TELESCOPIC PILOT PIN2PC</t>
  </si>
  <si>
    <t>045242364046</t>
  </si>
  <si>
    <t>4932430337</t>
  </si>
  <si>
    <t>Сверло по металлу HSS-G DIN340 6,5 (10 шт)</t>
  </si>
  <si>
    <t>METAL DRILL BIT     HSSG DIN340 6.510pc</t>
  </si>
  <si>
    <t>4002395379989</t>
  </si>
  <si>
    <t>4932343295</t>
  </si>
  <si>
    <t>Кольцевая фреза D20x50мм (1 шт)</t>
  </si>
  <si>
    <t>MILLING CUTTER      Annu C 20X50 P1M</t>
  </si>
  <si>
    <t>4002395315413</t>
  </si>
  <si>
    <t>Ступенчатые сверла</t>
  </si>
  <si>
    <t>48899301</t>
  </si>
  <si>
    <t>Ступенчатое сверло 4-12мм с шагом 1мм (1 шт)</t>
  </si>
  <si>
    <t>STEP DRILL 4 12/1MM 1PC</t>
  </si>
  <si>
    <t>045242342532</t>
  </si>
  <si>
    <t>4932352405</t>
  </si>
  <si>
    <t>Сверло по металлу HSS-G DIN338 13,0 (5 шт)</t>
  </si>
  <si>
    <t>METAL DRILL BIT     HSSG 13.0x151 P5M</t>
  </si>
  <si>
    <t>4002395370641</t>
  </si>
  <si>
    <t>4932343284</t>
  </si>
  <si>
    <t>Кольцевая фреза D28х30мм (1 шт)</t>
  </si>
  <si>
    <t>MILLING CUTTER      Annu C 28X30 P1M</t>
  </si>
  <si>
    <t>4002395315277</t>
  </si>
  <si>
    <t>4932343296</t>
  </si>
  <si>
    <t>Кольцевая фреза D21х50мм (1 шт)</t>
  </si>
  <si>
    <t>MILLING CUTTER      Annu C 21X50 P1M</t>
  </si>
  <si>
    <t>4002395315420</t>
  </si>
  <si>
    <t>4932343285</t>
  </si>
  <si>
    <t>Кольцевая фреза D29х30мм (1 шт)</t>
  </si>
  <si>
    <t>MILLING CUTTER      Annu C 29X30 P1M</t>
  </si>
  <si>
    <t>4002395315284</t>
  </si>
  <si>
    <t>4932373354</t>
  </si>
  <si>
    <t>Сверло по металлу HSS-CO 10,0мм (5 шт)</t>
  </si>
  <si>
    <t>METAL DRILL BIT     HSSCoDIN338 10,0 P5M</t>
  </si>
  <si>
    <t>4002395347193</t>
  </si>
  <si>
    <t>4932343286</t>
  </si>
  <si>
    <t>Кольцевая фреза D30х30мм (1 шт)</t>
  </si>
  <si>
    <t>MILLING CUTTER      Annu C 30X30 P1M</t>
  </si>
  <si>
    <t>4002395315291</t>
  </si>
  <si>
    <t>4932343297</t>
  </si>
  <si>
    <t>Кольцевая фреза D22х50мм (1 шт)</t>
  </si>
  <si>
    <t>MILLING CUTTER      Annu C 22X50 P1M</t>
  </si>
  <si>
    <t>4002395315437</t>
  </si>
  <si>
    <t>4932343287</t>
  </si>
  <si>
    <t>Кольцевая фреза D31х30мм (1 шт)</t>
  </si>
  <si>
    <t>MILLING CUTTER      Annu C 31X30 P1M</t>
  </si>
  <si>
    <t>4002395315307</t>
  </si>
  <si>
    <t>4932343298</t>
  </si>
  <si>
    <t>Кольцевая фреза D23x50мм (1 шт)</t>
  </si>
  <si>
    <t>MILLING CUTTER      Annu C 23X50 P1M</t>
  </si>
  <si>
    <t>4002395315444</t>
  </si>
  <si>
    <t>4932343288</t>
  </si>
  <si>
    <t>Кольцевая фреза D32х30мм (1 шт)</t>
  </si>
  <si>
    <t>MILLING CUTTER      Annu C 32X30 P1M</t>
  </si>
  <si>
    <t>4002395315314</t>
  </si>
  <si>
    <t>4932343299</t>
  </si>
  <si>
    <t>Кольцевая фреза D24х50мм (1 шт)</t>
  </si>
  <si>
    <t>MILLING CUTTER      Annu C 24X50 P1M</t>
  </si>
  <si>
    <t>4002395315451</t>
  </si>
  <si>
    <t>4932430338</t>
  </si>
  <si>
    <t>Сверло по металлу HSS-G DIN340 7,0 (10 шт)</t>
  </si>
  <si>
    <t>METAL DRILL BIT     HSSG DIN340 7.010pc</t>
  </si>
  <si>
    <t>4002395379996</t>
  </si>
  <si>
    <t>4932373355</t>
  </si>
  <si>
    <t>Сверло по металлу HSS-CO 10,5мм (5 шт)</t>
  </si>
  <si>
    <t>METAL DRILL BIT     HSSCoDIN338 10,5 P5M</t>
  </si>
  <si>
    <t>4002395347803</t>
  </si>
  <si>
    <t>4932371742</t>
  </si>
  <si>
    <t>Кольцевая фреза D33х30мм (1 шт)</t>
  </si>
  <si>
    <t>MILLING CUTTER      Annu C  33X30 P1M</t>
  </si>
  <si>
    <t>4002395344185</t>
  </si>
  <si>
    <t>48899320</t>
  </si>
  <si>
    <t>Ступенчатое сверло 4-20мм (1 шт)</t>
  </si>
  <si>
    <t>STEP DRILL 420MM1PC</t>
  </si>
  <si>
    <t>045242344406</t>
  </si>
  <si>
    <t>4932371743</t>
  </si>
  <si>
    <t>Кольцевая фреза D34х30мм (1 шт)</t>
  </si>
  <si>
    <t>MILLING CUTTER      Annu C  34X30 P1M</t>
  </si>
  <si>
    <t>4002395344192</t>
  </si>
  <si>
    <t>4932471143</t>
  </si>
  <si>
    <t>Сверло по металлу HSS-CO 10,2мм (5 шт)</t>
  </si>
  <si>
    <t>HSSCo DIN338 10.2  5pc</t>
  </si>
  <si>
    <t>4058546287719</t>
  </si>
  <si>
    <t>4932343300</t>
  </si>
  <si>
    <t>Кольцевая фреза D25x50мм (1 шт)</t>
  </si>
  <si>
    <t>MILLING CUTTER      Annu C 25X50 P1M</t>
  </si>
  <si>
    <t>4002395315468</t>
  </si>
  <si>
    <t>4932343304</t>
  </si>
  <si>
    <t>Кольцевая фреза D29х50мм (1 шт)</t>
  </si>
  <si>
    <t>MILLING CUTTER      Annu C 29X50 P1M</t>
  </si>
  <si>
    <t>4002395315505</t>
  </si>
  <si>
    <t>4932371744</t>
  </si>
  <si>
    <t>Кольцевая фреза D35х30мм (1 шт)</t>
  </si>
  <si>
    <t>MILLING CUTTER      Annu C  35X30 P1M</t>
  </si>
  <si>
    <t>4002395344208</t>
  </si>
  <si>
    <t>4932371745</t>
  </si>
  <si>
    <t>Кольцевая фреза D36х30мм (1 шт)</t>
  </si>
  <si>
    <t>MILLING CUTTER      Annu C  36X30 P1M</t>
  </si>
  <si>
    <t>4002395344215</t>
  </si>
  <si>
    <t>4932373356</t>
  </si>
  <si>
    <t>Сверло по металлу HSS-CO 11,0мм (5 шт)</t>
  </si>
  <si>
    <t>METAL DRILL BIT     HSSCoDIN338 11,0 P5M</t>
  </si>
  <si>
    <t>4002395347810</t>
  </si>
  <si>
    <t>4932343301</t>
  </si>
  <si>
    <t>Кольцевая фреза D26х50мм (1 шт)</t>
  </si>
  <si>
    <t>MILLING CUTTER      Annu C 26X50 P1M</t>
  </si>
  <si>
    <t>4002395315475</t>
  </si>
  <si>
    <t>4932371746</t>
  </si>
  <si>
    <t>Кольцевая фреза D37х30мм (1 шт)</t>
  </si>
  <si>
    <t>MILLING CUTTER      Annu C  37X30 P1M</t>
  </si>
  <si>
    <t>4002395344222</t>
  </si>
  <si>
    <t>4932343302</t>
  </si>
  <si>
    <t>Кольцевая фреза D27х50мм (1 шт)</t>
  </si>
  <si>
    <t>MILLING CUTTER      Annu C 27X50 P1M</t>
  </si>
  <si>
    <t>4002395315482</t>
  </si>
  <si>
    <t>4932373357</t>
  </si>
  <si>
    <t>Сверло по металлу HSS-CO 11,5мм (5 шт)</t>
  </si>
  <si>
    <t>METAL DRILL BIT     HSSCoDIN338 11,5 P5M</t>
  </si>
  <si>
    <t>4002395347827</t>
  </si>
  <si>
    <t>48899262</t>
  </si>
  <si>
    <t>Ступенчатое сверло ShW 4-12мм шаг 2мм (1 шт)</t>
  </si>
  <si>
    <t>SHOCKWAVE STEP DRILL 412/2MM1PC</t>
  </si>
  <si>
    <t>045242505173</t>
  </si>
  <si>
    <t>4932343303</t>
  </si>
  <si>
    <t>Кольцевая фреза D28х50мм (1 шт)</t>
  </si>
  <si>
    <t>MILLING CUTTER      Annu C 28X50 P1M</t>
  </si>
  <si>
    <t>4002395315499</t>
  </si>
  <si>
    <t>4932371747</t>
  </si>
  <si>
    <t>Кольцевая фреза D38х30мм (1 шт)</t>
  </si>
  <si>
    <t>MILLING CUTTER      Annu C  38X30 P1M</t>
  </si>
  <si>
    <t>4002395344239</t>
  </si>
  <si>
    <t>4932371748</t>
  </si>
  <si>
    <t>Кольцевая фреза D39х30мм (1 шт)</t>
  </si>
  <si>
    <t>MILLING CUTTER      Annu C  39X30 P1M</t>
  </si>
  <si>
    <t>4002395344246</t>
  </si>
  <si>
    <t>48899261</t>
  </si>
  <si>
    <t>Ступенчатое сверло ShW 4-12мм шаг 1мм (1 шт)</t>
  </si>
  <si>
    <t>SHOCKWAVE STEP DRILL 4 12/1MM 1PC</t>
  </si>
  <si>
    <t>045242505166</t>
  </si>
  <si>
    <t>48894760</t>
  </si>
  <si>
    <t>Набор сверл по металлу Milwaukee RedHEX HSS-G TiN (19 шт)</t>
  </si>
  <si>
    <t>M.Drill SWave HSSG Ti. 19pc Set 19pc</t>
  </si>
  <si>
    <t>045242502073</t>
  </si>
  <si>
    <t>4932343305</t>
  </si>
  <si>
    <t>Кольцевая фреза D30x50мм (1 шт)</t>
  </si>
  <si>
    <t>MILLING CUTTER      Annu C 30X50 P1M</t>
  </si>
  <si>
    <t>4002395315512</t>
  </si>
  <si>
    <t>4932373358</t>
  </si>
  <si>
    <t>Сверло по металлу HSS-CO 12,0мм (5 шт)</t>
  </si>
  <si>
    <t>METAL DRILL BIT     HSSCoDIN338 12,0 P5M</t>
  </si>
  <si>
    <t>4002395347834</t>
  </si>
  <si>
    <t>4932430339</t>
  </si>
  <si>
    <t>Сверло по металлу HSS-G DIN340 8,0 (10 шт)</t>
  </si>
  <si>
    <t>METAL DRILL BIT     HSSG DIN340 8.010pc</t>
  </si>
  <si>
    <t>4002395380008</t>
  </si>
  <si>
    <t>4932343306</t>
  </si>
  <si>
    <t>Кольцевая фреза D31х50мм (1 шт)</t>
  </si>
  <si>
    <t>MILLING CUTTER      Annu C 31X50 P1M</t>
  </si>
  <si>
    <t>4002395315529</t>
  </si>
  <si>
    <t>48899321</t>
  </si>
  <si>
    <t>Ступенчатое сверло PG7-PG21 (1 шт)</t>
  </si>
  <si>
    <t>STEP DRILLBIT PG7PG21</t>
  </si>
  <si>
    <t>045242364060</t>
  </si>
  <si>
    <t>4932371749</t>
  </si>
  <si>
    <t>Кольцевая фреза D40X30мм (1 шт)</t>
  </si>
  <si>
    <t>MILLING CUTTER      Annu C  40X30 P1M</t>
  </si>
  <si>
    <t>4002395344253</t>
  </si>
  <si>
    <t>4932373359</t>
  </si>
  <si>
    <t>Сверло по металлу HSS-CO 12,5мм (5 шт)</t>
  </si>
  <si>
    <t>METAL DRILL BIT     HSSCoDIN338 12,5 P5M</t>
  </si>
  <si>
    <t>4002395347841</t>
  </si>
  <si>
    <t>4932430342</t>
  </si>
  <si>
    <t>Сверло по металлу HSS-G DIN340 11,0 (5 шт)</t>
  </si>
  <si>
    <t>METAL DRILL BIT     HSSG DIN340 11.05pc</t>
  </si>
  <si>
    <t>4002395380039</t>
  </si>
  <si>
    <t>4932371750</t>
  </si>
  <si>
    <t>Кольцевая фреза D41х30мм (1 шт)</t>
  </si>
  <si>
    <t>MILLING CUTTER      Annu C  41X30 P1M</t>
  </si>
  <si>
    <t>4002395344260</t>
  </si>
  <si>
    <t>4932343307</t>
  </si>
  <si>
    <t>Кольцевая фреза D32х50мм (1 шт)</t>
  </si>
  <si>
    <t>MILLING CUTTER      Annu C 32X50 P1M</t>
  </si>
  <si>
    <t>4002395315536</t>
  </si>
  <si>
    <t>4932352376</t>
  </si>
  <si>
    <t>Набор сверл по металлу Milwaukee HSS-G THUNDERWEB (25 шт)</t>
  </si>
  <si>
    <t>METAL DRILL BIT     HSSG 25pc set P25M</t>
  </si>
  <si>
    <t>4002395370351</t>
  </si>
  <si>
    <t>4932371751</t>
  </si>
  <si>
    <t>Кольцевая фреза D42х30мм (1 шт)</t>
  </si>
  <si>
    <t>MILLING CUTTER      Annu C  42X30 P1M</t>
  </si>
  <si>
    <t>4002395344277</t>
  </si>
  <si>
    <t>4932371764</t>
  </si>
  <si>
    <t>Кольцевая фреза D37х50мм (1 шт)</t>
  </si>
  <si>
    <t>MILLING CUTTER      Annu C  37X50 P1M</t>
  </si>
  <si>
    <t>4002395344406</t>
  </si>
  <si>
    <t>4932371760</t>
  </si>
  <si>
    <t>Кольцевая фреза D33x50мм (1 шт)</t>
  </si>
  <si>
    <t>MILLING CUTTER      Annu C  33X50 P1M</t>
  </si>
  <si>
    <t>4002395344369</t>
  </si>
  <si>
    <t>4932371752</t>
  </si>
  <si>
    <t>Кольцевая фреза D43х30мм (1 шт)</t>
  </si>
  <si>
    <t>MILLING CUTTER      Annu C  43X30 P1M</t>
  </si>
  <si>
    <t>4002395344284</t>
  </si>
  <si>
    <t>4932371753</t>
  </si>
  <si>
    <t>Кольцевая фреза D44х25мм (1 шт)</t>
  </si>
  <si>
    <t>MILLING CUTTER      Annu C  44X30 P1M</t>
  </si>
  <si>
    <t>4002395344291</t>
  </si>
  <si>
    <t>4932373360</t>
  </si>
  <si>
    <t>Сверло по металлу HSS-CO 13,0мм (5 шт)</t>
  </si>
  <si>
    <t>METAL DRILL BIT     HSSCoDIN338 13,0 P5M</t>
  </si>
  <si>
    <t>4002395347858</t>
  </si>
  <si>
    <t>48899263</t>
  </si>
  <si>
    <t>Ступенчатое сверло ShW 4-20мм  (1 шт)</t>
  </si>
  <si>
    <t>SHOCKWAVE STEP DRILL 420MM1PC</t>
  </si>
  <si>
    <t>045242505180</t>
  </si>
  <si>
    <t>4932371754</t>
  </si>
  <si>
    <t>Кольцевая фреза D45х30мм (1 шт)</t>
  </si>
  <si>
    <t>MILLING CUTTER      Annu C  45X30 P1M</t>
  </si>
  <si>
    <t>4002395344307</t>
  </si>
  <si>
    <t>4932371761</t>
  </si>
  <si>
    <t>Кольцевая фреза D34х50мм (1 шт)</t>
  </si>
  <si>
    <t>MILLING CUTTER      Annu C  34X50 P1M</t>
  </si>
  <si>
    <t>4002395344376</t>
  </si>
  <si>
    <t>4932371766</t>
  </si>
  <si>
    <t>Кольцевая фреза D39х50мм (1 шт)</t>
  </si>
  <si>
    <t>MILLING CUTTER      Annu C  39X50 P1M</t>
  </si>
  <si>
    <t>4002395344420</t>
  </si>
  <si>
    <t>4932371762</t>
  </si>
  <si>
    <t>Кольцевая фреза D35х50мм (1 шт)</t>
  </si>
  <si>
    <t>MILLING CUTTER      Annu C  35X50 P1M</t>
  </si>
  <si>
    <t>4002395344383</t>
  </si>
  <si>
    <t>4932371763</t>
  </si>
  <si>
    <t>Кольцевая фреза D36х50мм (1 шт)</t>
  </si>
  <si>
    <t>MILLING CUTTER      Annu C  36X50 P1M</t>
  </si>
  <si>
    <t>4002395344390</t>
  </si>
  <si>
    <t>4932430343</t>
  </si>
  <si>
    <t>Сверло по металлу HSS-G DIN340 12,0 (5 шт)</t>
  </si>
  <si>
    <t>METAL DRILL BIT     HSSG DIN340 12.05pc</t>
  </si>
  <si>
    <t>4002395380046</t>
  </si>
  <si>
    <t>4932371755</t>
  </si>
  <si>
    <t>Кольцевая фреза D46х30мм (1 шт)</t>
  </si>
  <si>
    <t>MILLING CUTTER      Annu C  46X30 P1M</t>
  </si>
  <si>
    <t>4002395344314</t>
  </si>
  <si>
    <t>4932430340</t>
  </si>
  <si>
    <t>Сверло по металлу HSS-G DIN340 9,0 (10 шт)</t>
  </si>
  <si>
    <t>METAL DRILL BIT     HSSG DIN340 9.010pc</t>
  </si>
  <si>
    <t>4002395380015</t>
  </si>
  <si>
    <t>4932371756</t>
  </si>
  <si>
    <t>Кольцевая фреза D47х30мм (1 шт)</t>
  </si>
  <si>
    <t>MILLING CUTTER      Annu C  47X30 P1M</t>
  </si>
  <si>
    <t>4002395344321</t>
  </si>
  <si>
    <t>4932371765</t>
  </si>
  <si>
    <t>Кольцевая фреза D38х50мм (1 шт)</t>
  </si>
  <si>
    <t>MILLING CUTTER      Annu C  38X50 P1M</t>
  </si>
  <si>
    <t>4002395344413</t>
  </si>
  <si>
    <t>4932371757</t>
  </si>
  <si>
    <t>Кольцевая фреза D48х30мм (1 шт)</t>
  </si>
  <si>
    <t>MILLING CUTTER      Annu C  48X30 P1M</t>
  </si>
  <si>
    <t>4002395344338</t>
  </si>
  <si>
    <t>4932352470</t>
  </si>
  <si>
    <t>Набор сверл по металлу Milwaukee HSS-G Co (19 шт)</t>
  </si>
  <si>
    <t>METAL DRILL BIT     HSSCoDIN33819pstP19M</t>
  </si>
  <si>
    <t>4002395371297</t>
  </si>
  <si>
    <t>4932371758</t>
  </si>
  <si>
    <t>Кольцевая фреза D49х30мм (1 шт)</t>
  </si>
  <si>
    <t>MILLING CUTTER      Annu C  49X30 P1M</t>
  </si>
  <si>
    <t>4002395344345</t>
  </si>
  <si>
    <t>4932371759</t>
  </si>
  <si>
    <t>Кольцевая фреза D50х30мм (1 шт)</t>
  </si>
  <si>
    <t>MILLING CUTTER      Annu C  50X30 P1M</t>
  </si>
  <si>
    <t>4002395344352</t>
  </si>
  <si>
    <t>4932430344</t>
  </si>
  <si>
    <t>Сверло по металлу HSS-G DIN340 13,0 (5 шт)</t>
  </si>
  <si>
    <t>METAL DRILL BIT     HSSG DIN340 13.05pc</t>
  </si>
  <si>
    <t>4002395380053</t>
  </si>
  <si>
    <t>48899335</t>
  </si>
  <si>
    <t>Ступенчатое сверло 6-35мм (1 шт)</t>
  </si>
  <si>
    <t>STEP DRILL 635MM1PC</t>
  </si>
  <si>
    <t>045242344413</t>
  </si>
  <si>
    <t>4932371767</t>
  </si>
  <si>
    <t>Кольцевая фреза D40х50мм (1 шт)</t>
  </si>
  <si>
    <t>MILLING CUTTER      Annu C  40X50 P1M</t>
  </si>
  <si>
    <t>4002395344437</t>
  </si>
  <si>
    <t>4932371768</t>
  </si>
  <si>
    <t>Кольцевая фреза D41х50мм (1 шт)</t>
  </si>
  <si>
    <t>MILLING CUTTER      Annu C  41X50 P1M</t>
  </si>
  <si>
    <t>4002395344444</t>
  </si>
  <si>
    <t>48899332</t>
  </si>
  <si>
    <t>Ступенчатое сверло M6-M32 (1 шт)</t>
  </si>
  <si>
    <t>STEP DRILL M6M321PC</t>
  </si>
  <si>
    <t>045242344437</t>
  </si>
  <si>
    <t>4932430341</t>
  </si>
  <si>
    <t>Сверло по металлу HSS-G DIN340 10,0 (10 шт)</t>
  </si>
  <si>
    <t>METAL DRILL BIT    HSSG DIN340 10.010pc</t>
  </si>
  <si>
    <t>4002395380022</t>
  </si>
  <si>
    <t>4932371769</t>
  </si>
  <si>
    <t>Кольцевая фреза D42х50мм (1 шт)</t>
  </si>
  <si>
    <t>MILLING CUTTER      Annu C  42X50 P1M</t>
  </si>
  <si>
    <t>4002395344451</t>
  </si>
  <si>
    <t>4932371770</t>
  </si>
  <si>
    <t>Кольцевая фреза D43х50мм (1 шт)</t>
  </si>
  <si>
    <t>MILLING CUTTER      Annu C  43X50 P1M</t>
  </si>
  <si>
    <t>4002395344468</t>
  </si>
  <si>
    <t>4932371773</t>
  </si>
  <si>
    <t>Кольцевая фреза D46х50мм (1 шт)</t>
  </si>
  <si>
    <t>MILLING CUTTER      Annu C  46X50 P1M</t>
  </si>
  <si>
    <t>4002395344499</t>
  </si>
  <si>
    <t>4932371771</t>
  </si>
  <si>
    <t>Кольцевая фреза D44х50мм (1 шт)</t>
  </si>
  <si>
    <t>MILLING CUTTER      Annu C  44X50 P1M</t>
  </si>
  <si>
    <t>4002395344475</t>
  </si>
  <si>
    <t>4932371774</t>
  </si>
  <si>
    <t>Кольцевая фреза D47х50мм (1 шт)</t>
  </si>
  <si>
    <t>MILLING CUTTER      Annu C  47X50 P1M</t>
  </si>
  <si>
    <t>4002395344505</t>
  </si>
  <si>
    <t>4932371775</t>
  </si>
  <si>
    <t>Кольцевая фреза D48х50мм (1 шт)</t>
  </si>
  <si>
    <t>MILLING CUTTER      Annu C  48X50 P1M</t>
  </si>
  <si>
    <t>4002395344512</t>
  </si>
  <si>
    <t>48899350</t>
  </si>
  <si>
    <t>Набор ступенчатых сверл и сверл по металлу (1 шт)</t>
  </si>
  <si>
    <t>STEP DRILL/ TH.WEB COMBO SET</t>
  </si>
  <si>
    <t>045242538836</t>
  </si>
  <si>
    <t>4932371772</t>
  </si>
  <si>
    <t>Кольцевая фреза D45х50мм (1 шт)</t>
  </si>
  <si>
    <t>MILLING CUTTER      Annu C  45X50 P1M</t>
  </si>
  <si>
    <t>4002395344482</t>
  </si>
  <si>
    <t>48899340</t>
  </si>
  <si>
    <t>Ступенчатое сверло 6-40,5мм (1 шт)</t>
  </si>
  <si>
    <t>STEP DRILL 640.5MM1PC</t>
  </si>
  <si>
    <t>045242547777</t>
  </si>
  <si>
    <t>48899265</t>
  </si>
  <si>
    <t>Ступенчатое сверло ShW 4-30мм (1 шт)</t>
  </si>
  <si>
    <t>SHOCKWAVE STEP DRILL 430MM1PC</t>
  </si>
  <si>
    <t>045242505203</t>
  </si>
  <si>
    <t>4932372533</t>
  </si>
  <si>
    <t>Набор кольцевых фрез HSS (14/16/18/20/22/24) (1 шт)</t>
  </si>
  <si>
    <t>MILLING CUTTER SET  Annu C 6pc set P6M</t>
  </si>
  <si>
    <t>4002395345236</t>
  </si>
  <si>
    <t>4932371776</t>
  </si>
  <si>
    <t>Кольцевая фреза D49х50мм (1 шт)</t>
  </si>
  <si>
    <t>MILLING CUTTER      Annu C  49X50 P1M</t>
  </si>
  <si>
    <t>4002395344529</t>
  </si>
  <si>
    <t>4932371777</t>
  </si>
  <si>
    <t>Кольцевая фреза D50х50мм (1 шт)</t>
  </si>
  <si>
    <t>MILLING CUTTER      Annu C  50X50 P1M</t>
  </si>
  <si>
    <t>4002395344536</t>
  </si>
  <si>
    <t>4932352471</t>
  </si>
  <si>
    <t>Набор сверл по металлу Milwaukee HSS-G Co (25 шт)</t>
  </si>
  <si>
    <t>METAL DRILL BIT     HSSCoDIN33825pstP25M</t>
  </si>
  <si>
    <t>4002395371303</t>
  </si>
  <si>
    <t>48899399</t>
  </si>
  <si>
    <t>Набор ступенчатых сверл 3шт (1 шт)</t>
  </si>
  <si>
    <t>STEP DRILL SET3PC</t>
  </si>
  <si>
    <t>045242344420</t>
  </si>
  <si>
    <t>4932352375</t>
  </si>
  <si>
    <t>Дисплей из 6шт Наборов сверл по металлу Milwaukee HSS-G THUNDERWEB (19 шт)</t>
  </si>
  <si>
    <t>DISPLAY             HSSG CD19pc set P6M</t>
  </si>
  <si>
    <t>4002395370344</t>
  </si>
  <si>
    <t>48899266</t>
  </si>
  <si>
    <t>Набор ступенчатых сверл ShW 3шт (1 шт)</t>
  </si>
  <si>
    <t>SHOCKWAVE STEP DRILL SET3PC</t>
  </si>
  <si>
    <t>045242505210</t>
  </si>
  <si>
    <t>4932352674</t>
  </si>
  <si>
    <t>Набор сверл по металлу Шкафчик (345 шт)</t>
  </si>
  <si>
    <t>SET Metal HSSR drill bits cabinet</t>
  </si>
  <si>
    <t>4002395373321</t>
  </si>
  <si>
    <t>4932352645</t>
  </si>
  <si>
    <t>Дисплей Red Rack THUNDERWEB (1 шт)</t>
  </si>
  <si>
    <t>DISPLAY             Red Rack Thunderweb</t>
  </si>
  <si>
    <t>4002395373031</t>
  </si>
  <si>
    <t>02_Прямое крепление</t>
  </si>
  <si>
    <t>20_Скобы</t>
  </si>
  <si>
    <t>4932459147</t>
  </si>
  <si>
    <t>Набор скоб для степлера T50/14мм (600 шт)</t>
  </si>
  <si>
    <t>Staples T50/14mm600pc</t>
  </si>
  <si>
    <t>4002395289820</t>
  </si>
  <si>
    <t>4932459145</t>
  </si>
  <si>
    <t>Набор скоб для степлера T50/6мм (1200 шт)</t>
  </si>
  <si>
    <t>Staples T50/6mm1,2kpc</t>
  </si>
  <si>
    <t>4002395289806</t>
  </si>
  <si>
    <t>4932459146</t>
  </si>
  <si>
    <t>Набор скоб для степлера T50/8мм (1200 шт)</t>
  </si>
  <si>
    <t>Staples T50/8mm1,2kpc</t>
  </si>
  <si>
    <t>4002395289813</t>
  </si>
  <si>
    <t>4932478391</t>
  </si>
  <si>
    <t>Скобы покрытые смолой, гальванизированные 18G/25мм RC G-P4600 для M18FNCS18G (1 шт)</t>
  </si>
  <si>
    <t>Staples 18G/25mm RC GP4600</t>
  </si>
  <si>
    <t>4058546345822</t>
  </si>
  <si>
    <t>4932478392</t>
  </si>
  <si>
    <t>Скобы покрытые смолой, гальванизированные 18G/30мм RC G-P4600 для M18FNCS18G (1 шт)</t>
  </si>
  <si>
    <t>Staples 18G/30mm RC GP4600</t>
  </si>
  <si>
    <t>4058546345839</t>
  </si>
  <si>
    <t>4932478393</t>
  </si>
  <si>
    <t>Скобы покрытые смолой, гальванизированные 18G/32мм RC G-P4600 для M18FNCS18G (1 шт)</t>
  </si>
  <si>
    <t>Staples 18G/32mm RC GP4600</t>
  </si>
  <si>
    <t>4058546345846</t>
  </si>
  <si>
    <t>4932478394</t>
  </si>
  <si>
    <t>Скобы покрытые смолой, гальванизированные 8G/36мм RC G-P4600 для M18FNCS18G (1 шт)</t>
  </si>
  <si>
    <t>Staples 18G/36mm RC GP4600</t>
  </si>
  <si>
    <t>4058546345853</t>
  </si>
  <si>
    <t>4932478389</t>
  </si>
  <si>
    <t>Скобы покрытые смолой, гальванизированные 18G/15мм RC G-P9200 для M18FNCS18G (1 шт)</t>
  </si>
  <si>
    <t>Staples 18G/15mm RC GP9200</t>
  </si>
  <si>
    <t>4058546345808</t>
  </si>
  <si>
    <t>4932478390</t>
  </si>
  <si>
    <t>Скобы покрытые смолой, гальванизированные 18G/20мм RC G-P9200 для M18FNCS18G (1 шт)</t>
  </si>
  <si>
    <t>Staples 18G/20mm RC GP9200</t>
  </si>
  <si>
    <t>4058546345815</t>
  </si>
  <si>
    <t>22_Гвозди</t>
  </si>
  <si>
    <t>4932459140</t>
  </si>
  <si>
    <t>Набор гвоздей для гвоздезабивного инструмента 16G/32мм/20° (2000 шт)</t>
  </si>
  <si>
    <t>Nails 16G/32mm/20°2kpc</t>
  </si>
  <si>
    <t>4002395289158</t>
  </si>
  <si>
    <t>4932459126</t>
  </si>
  <si>
    <t>Набор гвоздей для гвоздезабивного инструмента 18G/25мм (5000 шт)</t>
  </si>
  <si>
    <t>Nails 18G/25mm5kpc</t>
  </si>
  <si>
    <t>4002395288410</t>
  </si>
  <si>
    <t>4932459141</t>
  </si>
  <si>
    <t>Набор гвоздей для гвоздезабивного инструмента 16G/38мм/20° (2000 шт)</t>
  </si>
  <si>
    <t>Nails 16G/38mm/20°2kpc</t>
  </si>
  <si>
    <t>4002395289165</t>
  </si>
  <si>
    <t>4932459128</t>
  </si>
  <si>
    <t>Набор гвоздей для гвоздезабивного инструмента 18G/32мм (5000 шт)</t>
  </si>
  <si>
    <t>Nails 18G/32mm5kpc</t>
  </si>
  <si>
    <t>4002395288434</t>
  </si>
  <si>
    <t>4932459127</t>
  </si>
  <si>
    <t>Набор гвоздей для гвоздезабивного инструмента 18G/30мм (5000 шт)</t>
  </si>
  <si>
    <t>Nails 18G/30mm5kpc</t>
  </si>
  <si>
    <t>4002395288427</t>
  </si>
  <si>
    <t>4932459130</t>
  </si>
  <si>
    <t>Набор гвоздей для гвоздезабивного инструмента 18G/45мм (4000 шт)</t>
  </si>
  <si>
    <t>Nails 18G/45mm4kpc</t>
  </si>
  <si>
    <t>4002395288458</t>
  </si>
  <si>
    <t>4932459143</t>
  </si>
  <si>
    <t>Набор гвоздей для гвоздезабивного инструмента 16G/50мм/20° (2000 шт)</t>
  </si>
  <si>
    <t>Nails 16G/50mm/20°2kpc</t>
  </si>
  <si>
    <t>4002395289189</t>
  </si>
  <si>
    <t>4932459142</t>
  </si>
  <si>
    <t>Набор гвоздей для гвоздезабивного инструмента 16G/45мм/20° (2000 шт)</t>
  </si>
  <si>
    <t>Nails 16G/45mm/20°2kpc</t>
  </si>
  <si>
    <t>4002395289172</t>
  </si>
  <si>
    <t>4932459131</t>
  </si>
  <si>
    <t>Набор гвоздей для гвоздезабивного инструмента 18G/50мм (4000 шт)</t>
  </si>
  <si>
    <t>Nails 18G/50mm4kpc</t>
  </si>
  <si>
    <t>4002395288465</t>
  </si>
  <si>
    <t>4932459129</t>
  </si>
  <si>
    <t>Набор гвоздей для гвоздезабивного инструмента 18G/40мм (5000 шт)</t>
  </si>
  <si>
    <t>Nails 18G/40mm5kpc</t>
  </si>
  <si>
    <t>4002395288441</t>
  </si>
  <si>
    <t>4932459124</t>
  </si>
  <si>
    <t>Набор гвоздей для гвоздезабивного инструмента 18G/16мм (10000 шт)</t>
  </si>
  <si>
    <t>Nails 18G/16mm10kpc</t>
  </si>
  <si>
    <t>4002395287796</t>
  </si>
  <si>
    <t>4932459144</t>
  </si>
  <si>
    <t>Набор гвоздей для гвоздезабивного инструмента 16G/64мм/20° (2000 шт)</t>
  </si>
  <si>
    <t>Nails 16G/64mm/20°2kpc</t>
  </si>
  <si>
    <t>4002395289196</t>
  </si>
  <si>
    <t>4932459125</t>
  </si>
  <si>
    <t>Набор гвоздей для гвоздезабивного инструмента 18G/19мм (10000 шт)</t>
  </si>
  <si>
    <t>Nails 18G/19mm10kpc</t>
  </si>
  <si>
    <t>4002395288403</t>
  </si>
  <si>
    <t>4932459134</t>
  </si>
  <si>
    <t>Набор гвоздей для гвоздезабивного инструмента 18G/25мм INOX (5000 шт)</t>
  </si>
  <si>
    <t>Nails Inox 18G/25mm5kpc</t>
  </si>
  <si>
    <t>4002395288496</t>
  </si>
  <si>
    <t>4932459136</t>
  </si>
  <si>
    <t>Набор гвоздей для гвоздезабивного инструмента 18G/32мм INOX (5000 шт)</t>
  </si>
  <si>
    <t>Nails Inox 18G/32mm5kpc</t>
  </si>
  <si>
    <t>4002395289110</t>
  </si>
  <si>
    <t>4932459135</t>
  </si>
  <si>
    <t>Набор гвоздей для гвоздезабивного инструмента 18G/30мм INOX (5000 шт)</t>
  </si>
  <si>
    <t>Nails Inox 18G/30mm5kpc</t>
  </si>
  <si>
    <t>4002395289103</t>
  </si>
  <si>
    <t>4932459138</t>
  </si>
  <si>
    <t>Набор гвоздей для гвоздезабивного инструмента 18G/45мм INOX (4000 шт)</t>
  </si>
  <si>
    <t>Nails Inox 18G/45mm4kpc</t>
  </si>
  <si>
    <t>4002395289134</t>
  </si>
  <si>
    <t>4932459139</t>
  </si>
  <si>
    <t>Набор гвоздей для гвоздезабивного инструмента 18G/50мм INOX (4000 шт)</t>
  </si>
  <si>
    <t>Nails Inox 18G/50mm4kpc</t>
  </si>
  <si>
    <t>4002395289141</t>
  </si>
  <si>
    <t>4932459137</t>
  </si>
  <si>
    <t>Набор гвоздей для гвоздезабивного инструмента 18G/40мм INOX (5000 шт)</t>
  </si>
  <si>
    <t>Nails Inox 18G/40mm5kpc</t>
  </si>
  <si>
    <t>4002395289127</t>
  </si>
  <si>
    <t>4932478396</t>
  </si>
  <si>
    <t>Гвозди с кольцевой накаткой и полокруглой головой 7,4x2,8/50мм RS-P4000 для M18FFN (1 шт)</t>
  </si>
  <si>
    <t>Nails 7,4x2,8/50mmRSP4000</t>
  </si>
  <si>
    <t>4058546345877</t>
  </si>
  <si>
    <t>PL</t>
  </si>
  <si>
    <t>4932459132</t>
  </si>
  <si>
    <t>Набор гвоздей для гвоздезабивного инструмента 18G/16мм INOX (10000 шт)</t>
  </si>
  <si>
    <t>Nails Inox 18G/16mm10kpc</t>
  </si>
  <si>
    <t>4002395288472</t>
  </si>
  <si>
    <t>4932478399</t>
  </si>
  <si>
    <t>Гвозди с кольцевой накаткой и полокруглой головой 7,4x2,8/80мм RS-P3000 для M18FFN (1 шт)</t>
  </si>
  <si>
    <t>Nails 7,4x2,8/80mm RSP3000</t>
  </si>
  <si>
    <t>4058546345907</t>
  </si>
  <si>
    <t>4932459133</t>
  </si>
  <si>
    <t>Набор гвоздей для гвоздезабивного инструмента 18G/19мм INOX (10000 шт)</t>
  </si>
  <si>
    <t>Nails Inox 18G/19mm10kpc</t>
  </si>
  <si>
    <t>4002395288489</t>
  </si>
  <si>
    <t>4932478397</t>
  </si>
  <si>
    <t>Гвозди с кольцевой накаткой и полокруглой головой 7,4x2,8/63мм RS-P4000 для M18FFN (1 шт)</t>
  </si>
  <si>
    <t>Nails 7,4x2,8/63mm RSP4000</t>
  </si>
  <si>
    <t>4058546345884</t>
  </si>
  <si>
    <t>4932478398</t>
  </si>
  <si>
    <t>Гвозди с кольцевой накаткой и полокруглой головой 7,4x2,8/75мм RS-P4000 для M18FFN (1 шт)</t>
  </si>
  <si>
    <t>Nails 7,4x2,8/75mm RSP4000</t>
  </si>
  <si>
    <t>4058546345891</t>
  </si>
  <si>
    <t>4932478400</t>
  </si>
  <si>
    <t>Гвозди с кольцевой накаткой и полокруглой головой 7,4x3,1/90мм RS-P3000 для M18FFN (1 шт)</t>
  </si>
  <si>
    <t>Nails 7,4x3,1/90mm RSP3000</t>
  </si>
  <si>
    <t>4058546345914</t>
  </si>
  <si>
    <t>4932478403</t>
  </si>
  <si>
    <t>Гвозди гальванизированные с кольцевой накаткой и полокруглой головой 7,4x3,1/80мм RS G-P3000 для M18FFN (1 шт)</t>
  </si>
  <si>
    <t>Nails 7,4x3,1/80mm RS GP3000</t>
  </si>
  <si>
    <t>4058546345945</t>
  </si>
  <si>
    <t>4932478402</t>
  </si>
  <si>
    <t>Гвозди гальванизированные с кольцевой накаткой и полокруглой головой 7,4x2,8/75мм RS G-P4000 для M18FFN (1 шт)</t>
  </si>
  <si>
    <t>Nails 7,4x2,8/75mm RS GP4000</t>
  </si>
  <si>
    <t>4058546345938</t>
  </si>
  <si>
    <t>4932478404</t>
  </si>
  <si>
    <t>Гвозди гальванизированные с кольцевой накаткой и полокруглой головой 7,4x3,1/90мм RS G-P3000 для M18FFN (1 шт)</t>
  </si>
  <si>
    <t>Nails 7,4x3,1/90mm RS GP3000</t>
  </si>
  <si>
    <t>4058546345952</t>
  </si>
  <si>
    <t>4932478401</t>
  </si>
  <si>
    <t>Гвозди гальванизированные с кольцевой накаткой и полокруглой головой 7,4x2,8/63мм RS G-P4000 для M18FFN (1 шт)</t>
  </si>
  <si>
    <t>Nails 7,4x2,8/63mm RS GP4000</t>
  </si>
  <si>
    <t>4058546345921</t>
  </si>
  <si>
    <t>4932399552</t>
  </si>
  <si>
    <t>Алмазный диск DHTi 115 (1 шт)</t>
  </si>
  <si>
    <t>DIAMOND CUTT.WHEEL  DiaBl DHTI 115 P1M</t>
  </si>
  <si>
    <t>4002395361991</t>
  </si>
  <si>
    <t>4932399521</t>
  </si>
  <si>
    <t>Алмазный диск DU 115 (1 шт)</t>
  </si>
  <si>
    <t>DIAMOND CUTT.WHEEL  DiaBl DU 115 P1M</t>
  </si>
  <si>
    <t>4002395361687</t>
  </si>
  <si>
    <t>4932464716</t>
  </si>
  <si>
    <t>Диск по дереву 76мм (1 шт)</t>
  </si>
  <si>
    <t>CARBIDE BLADE 76  1PC</t>
  </si>
  <si>
    <t>4058546226619</t>
  </si>
  <si>
    <t>4932399526</t>
  </si>
  <si>
    <t>Алмазный диск DUT 115 (1 шт)</t>
  </si>
  <si>
    <t>DIAMOND CUTT.WHEEL  DiaBl DUT 115 P1M</t>
  </si>
  <si>
    <t>4002395361731</t>
  </si>
  <si>
    <t>4932399527</t>
  </si>
  <si>
    <t>Алмазный диск DUT 125 (распродажа) (1 шт)</t>
  </si>
  <si>
    <t>DIAMOND CUTT.WHEEL  DiaBl DUT 125 P1M</t>
  </si>
  <si>
    <t>4002395361748</t>
  </si>
  <si>
    <t>4932399553</t>
  </si>
  <si>
    <t>Алмазный диск DHTi 125 (1 шт)</t>
  </si>
  <si>
    <t>DIAMOND CUTT.WHEEL  DiaBl DHTI 125 P1M</t>
  </si>
  <si>
    <t>4002395362004</t>
  </si>
  <si>
    <t>4932399522</t>
  </si>
  <si>
    <t>Алмазный диск DU 125 (1 шт)</t>
  </si>
  <si>
    <t>DIAMOND CUTT.WHEEL  DiaBl DU 125 P1M</t>
  </si>
  <si>
    <t>4002395361694</t>
  </si>
  <si>
    <t>4932464715</t>
  </si>
  <si>
    <t>Алмазный диск 76мм (1 шт)</t>
  </si>
  <si>
    <t>DHTS 76 Diamond Blade  1PC</t>
  </si>
  <si>
    <t>4058546226602</t>
  </si>
  <si>
    <t>4932399528</t>
  </si>
  <si>
    <t>Алмазный диск DUT 180 (1 шт)</t>
  </si>
  <si>
    <t>DIAMOND CUTT.WHEEL  DiaBl DUT 180 P1M</t>
  </si>
  <si>
    <t>4002395361755</t>
  </si>
  <si>
    <t>4932399539</t>
  </si>
  <si>
    <t>Алмазный диск DUH 115 (1 шт)</t>
  </si>
  <si>
    <t>DIAMOND CUTT.WHEEL  DiaBl DUH 115 P1M</t>
  </si>
  <si>
    <t>4002395361861</t>
  </si>
  <si>
    <t>4932399555</t>
  </si>
  <si>
    <t>Алмазный диск DHTi 230 (распродажа) (1 шт)</t>
  </si>
  <si>
    <t>DIAMOND CUTT.WHEEL  DiaBl DHTI 230 P1M</t>
  </si>
  <si>
    <t>4002395362028</t>
  </si>
  <si>
    <t>4932399523</t>
  </si>
  <si>
    <t>Алмазный диск DU 180 (1 шт)</t>
  </si>
  <si>
    <t>DIAMOND CUTT.WHEEL  DiaBl DU 180 P1M</t>
  </si>
  <si>
    <t>4002395361700</t>
  </si>
  <si>
    <t>4932399145</t>
  </si>
  <si>
    <t>Алмазный диск DHTS 115 (1 шт)</t>
  </si>
  <si>
    <t>DIAMOND CUTT.WHEEL  DiaBl DHTS 115 P1M</t>
  </si>
  <si>
    <t>4002395357550</t>
  </si>
  <si>
    <t>4932479464</t>
  </si>
  <si>
    <t>Алмазный диск DUH 125 (1 шт)</t>
  </si>
  <si>
    <t>CIS Dia.Disc DUH 125mm-1pc</t>
  </si>
  <si>
    <t>4058546372583</t>
  </si>
  <si>
    <t>4932399146</t>
  </si>
  <si>
    <t>Алмазный диск DHTS 125 (1 шт)</t>
  </si>
  <si>
    <t>DIAMOND CUTT.WHEEL  DiaBl DHTS 125 P1M</t>
  </si>
  <si>
    <t>4002395357567</t>
  </si>
  <si>
    <t>4932399529</t>
  </si>
  <si>
    <t>Алмазный диск DUT 230 (1 шт)</t>
  </si>
  <si>
    <t>DIAMOND CUTT.WHEEL  DiaBl DUT 230 P1M</t>
  </si>
  <si>
    <t>4002395361762</t>
  </si>
  <si>
    <t>4932399524</t>
  </si>
  <si>
    <t>Алмазный диск DU 230 (1 шт)</t>
  </si>
  <si>
    <t>DIAMOND CUTT.WHEEL  DiaBl DU 230 P1M</t>
  </si>
  <si>
    <t>4002395361717</t>
  </si>
  <si>
    <t>4932478710</t>
  </si>
  <si>
    <t>Алмазный диск DUH 230 (RU) (1 шт)</t>
  </si>
  <si>
    <t>CIS DIAMOND CUTT.WHEEL  DiaBl DUH 230  1 pc</t>
  </si>
  <si>
    <t>4058546349035</t>
  </si>
  <si>
    <t>4932373147</t>
  </si>
  <si>
    <t>Алмазный диск DSU 125 (1 шт)</t>
  </si>
  <si>
    <t>DIAMOND CUTT. WHEEL DiaBl DSU 125 P1M</t>
  </si>
  <si>
    <t>4002395346455</t>
  </si>
  <si>
    <t>4932399819</t>
  </si>
  <si>
    <t>Алмазный диск HUDD 115 Milwaukee (1 шт)</t>
  </si>
  <si>
    <t>DIAMOND CUTT.WHEEL  DiaBl HUDD 115 P1M</t>
  </si>
  <si>
    <t>4002395364749</t>
  </si>
  <si>
    <t>4932399823</t>
  </si>
  <si>
    <t>Алмазный диск AUDD 115 Milwaukee (1 шт)</t>
  </si>
  <si>
    <t>DIAMOND CUTT.WHEEL  DiaBl AUDD 115 P1M</t>
  </si>
  <si>
    <t>4002395364787</t>
  </si>
  <si>
    <t>4932399820</t>
  </si>
  <si>
    <t>Алмазный диск HUDD 125 Milwaukee (1 шт)</t>
  </si>
  <si>
    <t>DIAMOND CUTT.WHEEL  DiaBl HUDD 125 P1M</t>
  </si>
  <si>
    <t>4002395364756</t>
  </si>
  <si>
    <t>4932399550</t>
  </si>
  <si>
    <t>Алмазный диск DHTS 230 (1 шт)</t>
  </si>
  <si>
    <t>DIAMOND CUTT.WHEEL  DiaBl DHTS 230 P1M</t>
  </si>
  <si>
    <t>4002395361977</t>
  </si>
  <si>
    <t>4932399824</t>
  </si>
  <si>
    <t>Алмазный диск AUDD 125 Milwaukee (1 шт)</t>
  </si>
  <si>
    <t>DIAMOND CUTT.WHEEL  DiaBl AUDD 125 P1M</t>
  </si>
  <si>
    <t>4002395364794</t>
  </si>
  <si>
    <t>4932478707</t>
  </si>
  <si>
    <t>Алмазный диск DUH 350 (RU) (1 шт)</t>
  </si>
  <si>
    <t>CIS DIAMOND CUTT.WHEEL  DiaBl DUH 350 MPP  1 pc</t>
  </si>
  <si>
    <t>4058546349004</t>
  </si>
  <si>
    <t>4932373148</t>
  </si>
  <si>
    <t>Алмазный диск DSU 150 (1 шт)</t>
  </si>
  <si>
    <t>DIAMOND CUTT. WHEEL DiaBl DSU 150 P1M</t>
  </si>
  <si>
    <t>4002395346462</t>
  </si>
  <si>
    <t>4932399821</t>
  </si>
  <si>
    <t>Алмазный диск HUDD 150 Milwaukee (1 шт)</t>
  </si>
  <si>
    <t>DIAMOND CUTT.WHEEL  DiaBl HUDD 150 P1M</t>
  </si>
  <si>
    <t>4002395364763</t>
  </si>
  <si>
    <t>4932399825</t>
  </si>
  <si>
    <t>Алмазный диск AUDD 150 Milwaukee (1 шт)</t>
  </si>
  <si>
    <t>DIAMOND CUTT.WHEEL  DiaBl AUDD 150 P1M</t>
  </si>
  <si>
    <t>4002395364800</t>
  </si>
  <si>
    <t>4932478708</t>
  </si>
  <si>
    <t>Алмазный диск AUDD 350 (RU) (1 шт)</t>
  </si>
  <si>
    <t>CIS DIAMOND CUTT.WHEEL  DiaBl AUDD 350  1 pc</t>
  </si>
  <si>
    <t>4058546349011</t>
  </si>
  <si>
    <t>4932399822</t>
  </si>
  <si>
    <t>Алмазный диск HUDD 230 Milwaukee (1 шт)</t>
  </si>
  <si>
    <t>DIAMOND CUTT.WHEEL  DiaBl HUDD 230 P1M</t>
  </si>
  <si>
    <t>4002395364770</t>
  </si>
  <si>
    <t>4932399826</t>
  </si>
  <si>
    <t>Алмазный диск AUDD 230 Milwaukee (1 шт)</t>
  </si>
  <si>
    <t>DIAMOND CUTT.WHEEL  DiaBl  AUDD 230 P1M</t>
  </si>
  <si>
    <t>4002395364817</t>
  </si>
  <si>
    <t>4932478709</t>
  </si>
  <si>
    <t>Алмазный диск STEELHEAD 350 (RU) (1 шт)</t>
  </si>
  <si>
    <t>CIS DIAMOND CUTT.WHEEL  DiaBl DH STEELHEAD 350  1 pc</t>
  </si>
  <si>
    <t>4058546349028</t>
  </si>
  <si>
    <t>4932471985</t>
  </si>
  <si>
    <t>Алмазный диск HUDD 350  (1 шт)</t>
  </si>
  <si>
    <t>DIAMOND CUTT.WHEEL HUDD 350 HPP  1 pc</t>
  </si>
  <si>
    <t>4058546298845</t>
  </si>
  <si>
    <t>4932399221</t>
  </si>
  <si>
    <t>Направляюший стержень для DD2-160 (1 шт)</t>
  </si>
  <si>
    <t>CENTERING PIN DIACRDRYCENTUNITSP1M</t>
  </si>
  <si>
    <t>4002395358359</t>
  </si>
  <si>
    <t>4932371807</t>
  </si>
  <si>
    <t>Переходник к патрону 1/2"х20-FIXTEC (1 шт)</t>
  </si>
  <si>
    <t>ADAPTER             1/2"X20FIXTECP1 AEG</t>
  </si>
  <si>
    <t>4002395344710</t>
  </si>
  <si>
    <t>4932352627</t>
  </si>
  <si>
    <t>Переходник с 1 1/4"UNC на 1/2"G (1 шт)</t>
  </si>
  <si>
    <t>P1M ADAPTER</t>
  </si>
  <si>
    <t>4002395372850</t>
  </si>
  <si>
    <t>4932352678</t>
  </si>
  <si>
    <t>Резиновая крышка для системы водоотвода макс. диаметр 152мм (1 шт)</t>
  </si>
  <si>
    <t>RUBBER RING RUBBER RING P1M</t>
  </si>
  <si>
    <t>4002395373369</t>
  </si>
  <si>
    <t>4932352332</t>
  </si>
  <si>
    <t>Направляющая для алмазных коронок (1 шт)</t>
  </si>
  <si>
    <t>DRILLGUIDE          Drill Guide P1M</t>
  </si>
  <si>
    <t>4002395369911</t>
  </si>
  <si>
    <t>4932399729</t>
  </si>
  <si>
    <t>Резиновая крышка для системы водоотвода макс. диаметр 180мм (1 шт)</t>
  </si>
  <si>
    <t>RUBBER RING SPARE RUBBER DR250TV</t>
  </si>
  <si>
    <t>4002395363803</t>
  </si>
  <si>
    <t>4932371978</t>
  </si>
  <si>
    <t>Алм. коронка DCU 68х60 (М16) (1 шт)</t>
  </si>
  <si>
    <t>DIAMOND CORE CUTTER DiaCr Dry DCU 68 P1M</t>
  </si>
  <si>
    <t>4002395346035</t>
  </si>
  <si>
    <t>4932399730</t>
  </si>
  <si>
    <t>Резиновая крышка для системы водоотвода макс. диаметр 300мм (1 шт)</t>
  </si>
  <si>
    <t>RUBBER RING SPARE RUBBER DR350T</t>
  </si>
  <si>
    <t>4002395363810</t>
  </si>
  <si>
    <t>4932352072</t>
  </si>
  <si>
    <t>Коронка алмазная WCHP-SB 8 (1 шт)</t>
  </si>
  <si>
    <t>DIAMOND CORE CUTTER DiaCr Wet WCHP 8 P1M</t>
  </si>
  <si>
    <t>4002395367269</t>
  </si>
  <si>
    <t>4932352075</t>
  </si>
  <si>
    <t>Коронка алмазная WCHP-SB 14 (1 шт)</t>
  </si>
  <si>
    <t>DIAMOND CORE CUTTER DiaCr Wet WCHP14 P1M</t>
  </si>
  <si>
    <t>4002395367290</t>
  </si>
  <si>
    <t>4932399579</t>
  </si>
  <si>
    <t>Коронка алмазная DCH68 68х60 (Сухое алмазное сверление) (1 шт)</t>
  </si>
  <si>
    <t>DIAMOND CORE CUTTER DiaCr Dry DCH 68 P1M</t>
  </si>
  <si>
    <t>4002395362080</t>
  </si>
  <si>
    <t>4932352077</t>
  </si>
  <si>
    <t>Алмазная коронка WCHP-SB 16 (1 шт)</t>
  </si>
  <si>
    <t>DIAMOND CORE CUTTER DiaCr Wet WCHP16 P1M</t>
  </si>
  <si>
    <t>4002395367313</t>
  </si>
  <si>
    <t>4932371979</t>
  </si>
  <si>
    <t>Алм. коронка DCU 82x60 (М16) (1 шт)</t>
  </si>
  <si>
    <t>DIAMOND CORE CUTTER DiaCr Dry DCU 82 P1M</t>
  </si>
  <si>
    <t>4002395346042</t>
  </si>
  <si>
    <t>4932352079</t>
  </si>
  <si>
    <t>Алмазная коронка WCHP-SB 20 (1 шт)</t>
  </si>
  <si>
    <t>DIAMOND CORE CUTTER DiaCr Wet WCHP20 P1M</t>
  </si>
  <si>
    <t>4002395367337</t>
  </si>
  <si>
    <t>4932352080</t>
  </si>
  <si>
    <t>Алмазная коронка WCHP-SB 22 (1 шт)</t>
  </si>
  <si>
    <t>DIAMOND CORE CUTTER DiaCr Wet WCHP22 P1M</t>
  </si>
  <si>
    <t>4002395367344</t>
  </si>
  <si>
    <t>4932399217</t>
  </si>
  <si>
    <t>Алм.коронка DCHX 68 1 1/4" (сухое алмазное сверление) (1 шт)</t>
  </si>
  <si>
    <t>DIAMOND CORE CUTTER DiaCr Dry DCHX68 P1M</t>
  </si>
  <si>
    <t>4002395358311</t>
  </si>
  <si>
    <t>4932399173</t>
  </si>
  <si>
    <t>CENTERING PIN DIACRDRYCENTUNITLP1M</t>
  </si>
  <si>
    <t>4002395357802</t>
  </si>
  <si>
    <t>4932399580</t>
  </si>
  <si>
    <t>Коронка алмазная DCH82 68х60 (Сухое алмазное сверление) (1 шт)</t>
  </si>
  <si>
    <t>DIAMOND CORE CUTTER DiaCr Dry DCH 82 P1M</t>
  </si>
  <si>
    <t>4002395362097</t>
  </si>
  <si>
    <t>4932352084</t>
  </si>
  <si>
    <t>Алмазная коронка WCHP-SB 30 (1 шт)</t>
  </si>
  <si>
    <t>DIAMOND CORE CUTTER DiaCr Wet WCHP30 P1M</t>
  </si>
  <si>
    <t>4002395367382</t>
  </si>
  <si>
    <t>4932399174</t>
  </si>
  <si>
    <t>Переходник FIXTEC М18х2,5-М16 (сухое алмазное сверление) (1 шт)</t>
  </si>
  <si>
    <t>FIXTEC ADAPTER FIXTEC M18/16 P1 MET</t>
  </si>
  <si>
    <t>4002395357819</t>
  </si>
  <si>
    <t>4932399724</t>
  </si>
  <si>
    <t>Удлинитель для установки алмазного бурения 1 1/4" 300мм (1 шт)</t>
  </si>
  <si>
    <t>EXTENSION 1 1/4 INCH 300</t>
  </si>
  <si>
    <t>4002395363759</t>
  </si>
  <si>
    <t>4932399731</t>
  </si>
  <si>
    <t>Комплект крепления в бетоне (крепёжный болт, гайка-барашек, шайба, 5 анкеров) (1 шт)</t>
  </si>
  <si>
    <t>CLAMPING SET DRILL RIG FIXING SET</t>
  </si>
  <si>
    <t>4002395363827</t>
  </si>
  <si>
    <t>4932352085</t>
  </si>
  <si>
    <t>Алмазная коронка WCHP-SB 32 (1 шт)</t>
  </si>
  <si>
    <t>DIAMOND CORE CUTTER DiaCr Wet WCHP32 P1M</t>
  </si>
  <si>
    <t>4002395367399</t>
  </si>
  <si>
    <t>4932472168</t>
  </si>
  <si>
    <t>Алмазная коронка WCHP-TK 14мм (для MX FUEL)  - 1/2˝ G замена для (4932352075) (1 шт)</t>
  </si>
  <si>
    <t>WCHPTK 14mm   1/2in G 1 pc</t>
  </si>
  <si>
    <t>4058546325640</t>
  </si>
  <si>
    <t>4932399218</t>
  </si>
  <si>
    <t>Коронка алмазная DCHX 82 1 1/4" (Сухое алмазное сверление) (1 шт)</t>
  </si>
  <si>
    <t>DIAMOND CORE CUTTER DiaCr Dry DCHX82 P1M</t>
  </si>
  <si>
    <t>4002395358328</t>
  </si>
  <si>
    <t>4932472169</t>
  </si>
  <si>
    <t>Алмазная коронка WCHP-TK 16мм (для MX FUEL)  - 1/2˝ G замена для (4932352077) (1 шт)</t>
  </si>
  <si>
    <t>WCHPTK 16mm   1/2in G 1 pc</t>
  </si>
  <si>
    <t>4058546325657</t>
  </si>
  <si>
    <t>4932472170</t>
  </si>
  <si>
    <t>Алмазная коронка WCHP-TK 18мм (для MX FUEL)  - 1/2˝ G замена для (4932352078) (1 шт)</t>
  </si>
  <si>
    <t>WCHPTK 18mm   1/2in G 1 pc</t>
  </si>
  <si>
    <t>4058546325664</t>
  </si>
  <si>
    <t>4932352086</t>
  </si>
  <si>
    <t>Алмазная коронка WCHP-SB 35 (1 шт)</t>
  </si>
  <si>
    <t>DIAMOND CORE CUTTER DiaCr Wet WCHP35 P1M</t>
  </si>
  <si>
    <t>4002395367405</t>
  </si>
  <si>
    <t>4932352680</t>
  </si>
  <si>
    <t>Направляющая штанга S (1 шт)</t>
  </si>
  <si>
    <t>ROD GUIDE ROD S P1M</t>
  </si>
  <si>
    <t>4002395373383</t>
  </si>
  <si>
    <t>4932472171</t>
  </si>
  <si>
    <t>Алмазная коронка WCHP-TK 20мм (для MX FUEL)  - 1/2˝ G замена для (4932352079) (1 шт)</t>
  </si>
  <si>
    <t>WCHPTK 20mm   1/2in G 1 pc</t>
  </si>
  <si>
    <t>4058546325671</t>
  </si>
  <si>
    <t>4932472172</t>
  </si>
  <si>
    <t>Алмазная коронка WCHP-TK 22мм (для MX FUEL)  - 1/2˝ G замена для (4932352080) (1 шт)</t>
  </si>
  <si>
    <t>WCHPTK 22mm   1/2in G 1 pc</t>
  </si>
  <si>
    <t>4058546325688</t>
  </si>
  <si>
    <t>4932472173</t>
  </si>
  <si>
    <t>Алмазная коронка WCHP-TK 24мм (для MX FUEL)  - 1/2˝ G замена для (4932352081) (1 шт)</t>
  </si>
  <si>
    <t>WCHPTK 24mm   1/2in G 1 pc</t>
  </si>
  <si>
    <t>4058546325695</t>
  </si>
  <si>
    <t>4932472174</t>
  </si>
  <si>
    <t>Алмазная коронка WCHP-TK 25мм (для MX FUEL)  - 1/2˝ G замена для (4932352082) (1 шт)</t>
  </si>
  <si>
    <t>WCHPTK 25mm   1/2in G 1 pc</t>
  </si>
  <si>
    <t>4058546325701</t>
  </si>
  <si>
    <t>4932352628</t>
  </si>
  <si>
    <t>Коронка алмазная DCH 52-150 (1 шт)</t>
  </si>
  <si>
    <t>DIAMOND CORE CUTTER DiCDry DCH52150 P1M</t>
  </si>
  <si>
    <t>4002395372867</t>
  </si>
  <si>
    <t>4932472167</t>
  </si>
  <si>
    <t>Алмазная коронка WCHP-TK 12мм (для MX FUEL)  - 1/2˝ G  замена для (4932352074) (1 шт)</t>
  </si>
  <si>
    <t>WCHPTK 12mm   1/2in G 1 pc</t>
  </si>
  <si>
    <t>4058546325633</t>
  </si>
  <si>
    <t>4932472175</t>
  </si>
  <si>
    <t>Алмазная коронка WCHP-TK 28мм (для MX FUEL)  - 1/2˝ G замена для (4932352083) (1 шт)</t>
  </si>
  <si>
    <t>WCHPTK 28mm   1/2in G 1 pc</t>
  </si>
  <si>
    <t>4058546325718</t>
  </si>
  <si>
    <t>4932472176</t>
  </si>
  <si>
    <t>Алмазная коронка WCHP-TK 30мм (для MX FUEL)  - 1/2˝ G замена для (4932352084) (1 шт)</t>
  </si>
  <si>
    <t>WCHPTK 30mm   1/2in G 1 pc</t>
  </si>
  <si>
    <t>4058546325725</t>
  </si>
  <si>
    <t>4932399707</t>
  </si>
  <si>
    <t>Алмазная коронка WCHP 52 (1 шт)</t>
  </si>
  <si>
    <t>DIAMOND CORE CUTTER DiaCr Wet WCHP52 P1M</t>
  </si>
  <si>
    <t>4002395363582</t>
  </si>
  <si>
    <t>4932352087</t>
  </si>
  <si>
    <t>Коронка алмазная WCHP-SB 37 (1 шт)</t>
  </si>
  <si>
    <t>DIAMOND CORE CUTTER DiaCr Wet WCHP37 P1M</t>
  </si>
  <si>
    <t>4002395367412</t>
  </si>
  <si>
    <t>4932352734</t>
  </si>
  <si>
    <t>Коронка алмазная WCHP-SB 52 (1 шт)</t>
  </si>
  <si>
    <t>DIAMOND CORE CUTTER DiaCrWetWCHPSB52P1M</t>
  </si>
  <si>
    <t>4002395373925</t>
  </si>
  <si>
    <t>BE</t>
  </si>
  <si>
    <t>4932399753</t>
  </si>
  <si>
    <t>Коронка алмазная DCHXL 38 (1 шт)</t>
  </si>
  <si>
    <t>DIAMOND CORE CUTTER DiaCrDry DCHXL38 P1M</t>
  </si>
  <si>
    <t>4002395364060</t>
  </si>
  <si>
    <t>4932352629</t>
  </si>
  <si>
    <t>Коронка алмазная DCH 62-150 (1 шт)</t>
  </si>
  <si>
    <t>DIAMOND CORE CUTTER DiCDry DCH62150 P1M</t>
  </si>
  <si>
    <t>4002395372874</t>
  </si>
  <si>
    <t>4932472177</t>
  </si>
  <si>
    <t>Алмазная коронка WCHP-TK 32мм (для MX FUEL)  - 1/2˝ G замена для (4932352085) (1 шт)</t>
  </si>
  <si>
    <t>WCHPTK 32mm   1/2in G 1 pc</t>
  </si>
  <si>
    <t>4058546325732</t>
  </si>
  <si>
    <t>4932472178</t>
  </si>
  <si>
    <t>Алмазная коронка WCHP-TK 35мм (для MX FUEL)  - 1/2˝ G замена для (4932352086) (1 шт)</t>
  </si>
  <si>
    <t>WCHPTK 35mm   1/2in G 1 pc</t>
  </si>
  <si>
    <t>4058546325749</t>
  </si>
  <si>
    <t>4932399708</t>
  </si>
  <si>
    <t>Алмазная коронка WCHP 62 (1 шт)</t>
  </si>
  <si>
    <t>DIAMOND CORE CUTTER DiaCr Wet WCHP62 P1M</t>
  </si>
  <si>
    <t>4002395363599</t>
  </si>
  <si>
    <t>4932478953</t>
  </si>
  <si>
    <t>Алмазная коронка WCHP-TK 46мм (для MX FUEL)  - 1 1/4˝ UNC (1 шт)</t>
  </si>
  <si>
    <t>Dia.Cr Wet 1 1/4 UNC WCHP-TK 46mm-1pc</t>
  </si>
  <si>
    <t>4058546362355</t>
  </si>
  <si>
    <t>4932369736</t>
  </si>
  <si>
    <t>Удлинитель (сухое алмазное сверление) 16/M16 300мм (1 шт)</t>
  </si>
  <si>
    <t>EXTENSION 16/M16 300MM P1 AC</t>
  </si>
  <si>
    <t>4002395346028</t>
  </si>
  <si>
    <t>4932399725</t>
  </si>
  <si>
    <t>Удлинитель для установки алмазного бурения 1 1/4" 500мм (1 шт)</t>
  </si>
  <si>
    <t>EXTENSION 1 1/4 INCH 500</t>
  </si>
  <si>
    <t>4002395363766</t>
  </si>
  <si>
    <t>4932352679</t>
  </si>
  <si>
    <t>Направляющая штанга L (1 шт)</t>
  </si>
  <si>
    <t>ROD GUIDE ROD L P1M</t>
  </si>
  <si>
    <t>4002395373376</t>
  </si>
  <si>
    <t>4932352089</t>
  </si>
  <si>
    <t>Алмазная коронка WCHP-SB 42 (1 шт)</t>
  </si>
  <si>
    <t>DIAMOND CORE CUTTER DiaCr Wet WCHP42 P1M</t>
  </si>
  <si>
    <t>4002395367436</t>
  </si>
  <si>
    <t>4932399163</t>
  </si>
  <si>
    <t>Коронка алмазная DCHXL 52 (1 шт)</t>
  </si>
  <si>
    <t>DIAMOND CORE CUTTER DiaCrDry DCHXL52 P1M</t>
  </si>
  <si>
    <t>4002395357703</t>
  </si>
  <si>
    <t>4932399709</t>
  </si>
  <si>
    <t>Алмазная коронка WCHP 72 (1 шт)</t>
  </si>
  <si>
    <t>DIAMOND CORE CUTTER DiaCr Wet WCHP72 P1M</t>
  </si>
  <si>
    <t>4002395363605</t>
  </si>
  <si>
    <t>4932352630</t>
  </si>
  <si>
    <t>Коронка алмазная DCH 68-150 (1 шт)</t>
  </si>
  <si>
    <t>DIAMOND CORE CUTTER DiCDry DCH68150 P1M</t>
  </si>
  <si>
    <t>4002395372881</t>
  </si>
  <si>
    <t>4932399220</t>
  </si>
  <si>
    <t>Переходник FIXTEC Нех11-М16 (сухое алмазное сверление) (1 шт)</t>
  </si>
  <si>
    <t>FIXTEC ADAPTER FIXTEC SW11/M16 MET</t>
  </si>
  <si>
    <t>4002395358342</t>
  </si>
  <si>
    <t>4932472184</t>
  </si>
  <si>
    <t>Алмазная коронка WCHP-TK 51мм (для MX FUEL)  - 1 1/4˝ UNC замена для (4932352092) (1 шт)</t>
  </si>
  <si>
    <t>WCHPTK 51mm   1 1/4in UNC 1 pc</t>
  </si>
  <si>
    <t>4058546325800</t>
  </si>
  <si>
    <t>4932352090</t>
  </si>
  <si>
    <t>Коронка алмазная WCHP-SB 45 (1 шт)</t>
  </si>
  <si>
    <t>DIAMOND CORE CUTTER DiaCr Wet WCHP45 P1M</t>
  </si>
  <si>
    <t>4002395367443</t>
  </si>
  <si>
    <t>4932352631</t>
  </si>
  <si>
    <t>Коронка алмазная DCH 82-150 (1 шт)</t>
  </si>
  <si>
    <t>DIAMOND CORE CUTTER DiCDry DCH82150 P1M</t>
  </si>
  <si>
    <t>4002395372898</t>
  </si>
  <si>
    <t>4932472185</t>
  </si>
  <si>
    <t>Алмазная коронка WCHP-TK 56мм (для MX FUEL)  - 1 1/4˝ UNC (1 шт)</t>
  </si>
  <si>
    <t>WCHPTK 56mm   1 1/4in UNC 1 pc</t>
  </si>
  <si>
    <t>4058546325817</t>
  </si>
  <si>
    <t>4932472186</t>
  </si>
  <si>
    <t>Алмазная коронка WCHP-TK 61мм (для MX FUEL)  - 1 1/4˝ UNC замена для (4932352735) (1 шт)</t>
  </si>
  <si>
    <t>WCHPTK 61mm   1 1/4in UNC 1 pc</t>
  </si>
  <si>
    <t>4058546325824</t>
  </si>
  <si>
    <t>4932399164</t>
  </si>
  <si>
    <t>Коронка алмазная DCHXL 68 (1 шт)</t>
  </si>
  <si>
    <t>DIAMOND CORE CUTTER DiaCrDry DCHXL68 P1M</t>
  </si>
  <si>
    <t>4002395357710</t>
  </si>
  <si>
    <t>4932472187</t>
  </si>
  <si>
    <t>Алмазная коронка WCHP-TK 66мм (для MX FUEL)  - 1 1/4˝ UNC (1 шт)</t>
  </si>
  <si>
    <t>WCHPTK 66mm   1 1/4in UNC 1 pc</t>
  </si>
  <si>
    <t>4058546325831</t>
  </si>
  <si>
    <t>4932352092</t>
  </si>
  <si>
    <t>Алмазная коронка WCHP-SB 50 (1 шт)</t>
  </si>
  <si>
    <t>DIAMOND CORE CUTTER DiaCr Wet WCHP50 P1M</t>
  </si>
  <si>
    <t>4002395367467</t>
  </si>
  <si>
    <t>4932399710</t>
  </si>
  <si>
    <t>Алмазная коронка WCHP 82 (1 шт)</t>
  </si>
  <si>
    <t>DIAMOND CORE CUTTER DiaCr Wet WCHP82 P1M</t>
  </si>
  <si>
    <t>4002395363612</t>
  </si>
  <si>
    <t>4932472180</t>
  </si>
  <si>
    <t>Алмазная коронка WCHP-TK 40мм (для MX FUEL)  - 1/2˝ G замена для (4932352088) (1 шт)</t>
  </si>
  <si>
    <t>WCHPTK 40mm   1/2in G 1 pc</t>
  </si>
  <si>
    <t>4058546325763</t>
  </si>
  <si>
    <t>4932399165</t>
  </si>
  <si>
    <t>Коронка алмазная DCHXL 82 (1 шт)</t>
  </si>
  <si>
    <t>DIAMOND CORE CUTTER DiaCrDry DCHXL82 P1M</t>
  </si>
  <si>
    <t>4002395357727</t>
  </si>
  <si>
    <t>4932472188</t>
  </si>
  <si>
    <t>Алмазная коронка WCHP-TK 71мм (для MX FUEL)  - 1 1/4˝ UNC (1 шт)</t>
  </si>
  <si>
    <t>WCHPTK 71mm   1 1/4in UNC 1 pc</t>
  </si>
  <si>
    <t>4058546325848</t>
  </si>
  <si>
    <t>4932478954</t>
  </si>
  <si>
    <t>Алмазная коронка WCHP-TK 68мм (для MX FUEL)  - 1 1/4˝ UNC (1 шт)</t>
  </si>
  <si>
    <t>Dia.Cr Wet 1 1/4 UNC WCHP-TK 68mm-1pc</t>
  </si>
  <si>
    <t>4058546362362</t>
  </si>
  <si>
    <t>4932399711</t>
  </si>
  <si>
    <t>Алмазная коронка WCHP 92 (1 шт)</t>
  </si>
  <si>
    <t>DIAMOND CORE CUTTER DiaCr Wet WCHP92 P1M</t>
  </si>
  <si>
    <t>4002395363629</t>
  </si>
  <si>
    <t>4932352632</t>
  </si>
  <si>
    <t>Коронка алмазная DCH 102-150 (1 шт)</t>
  </si>
  <si>
    <t>DIAMOND CORE CUTTER DiCDry DCH102150P1M</t>
  </si>
  <si>
    <t>4002395372904</t>
  </si>
  <si>
    <t>4932472190</t>
  </si>
  <si>
    <t>Алмазная коронка WCHP-TK 81мм (для MX FUEL)  - 1 1/4˝ UNC замена для (4932352736) (1 шт)</t>
  </si>
  <si>
    <t>WCHPTK 81mm   1 1/4in UNC 1 pc</t>
  </si>
  <si>
    <t>4058546325862</t>
  </si>
  <si>
    <t>4932472192</t>
  </si>
  <si>
    <t>Алмазная коронка WCHP-TK 91мм (для MX FUEL)  - 1 1/4˝ UNC замена для (4932352737) (1 шт)</t>
  </si>
  <si>
    <t>WCHPTK 91mm   1 1/4in UNC 1 pc</t>
  </si>
  <si>
    <t>4058546325886</t>
  </si>
  <si>
    <t>4932472189</t>
  </si>
  <si>
    <t>Алмазная коронка WCHP-TK 76мм (для MX FUEL)  - 1 1/4˝ UNC (1 шт)</t>
  </si>
  <si>
    <t>WCHPTK 76mm   1 1/4in UNC 1 pc</t>
  </si>
  <si>
    <t>4058546325855</t>
  </si>
  <si>
    <t>4932399733</t>
  </si>
  <si>
    <t>Каретка для крепления двигателя алмазного сверления (1 шт)</t>
  </si>
  <si>
    <t>QUICK CHANGE ADAPTER MILWAUKEE</t>
  </si>
  <si>
    <t>4002395363841</t>
  </si>
  <si>
    <t>4932399736</t>
  </si>
  <si>
    <t>Вставка для алмазного сверления (1 шт)</t>
  </si>
  <si>
    <t>DISTANCE PIECE SPACER 50MM</t>
  </si>
  <si>
    <t>4002395363872</t>
  </si>
  <si>
    <t>4932352633</t>
  </si>
  <si>
    <t>Коронка алмазная DCH 127-150 (1 шт)</t>
  </si>
  <si>
    <t>DIAMOND CORE CUTTER DiCDry DCH127150P1M</t>
  </si>
  <si>
    <t>4002395372911</t>
  </si>
  <si>
    <t>4932399712</t>
  </si>
  <si>
    <t>Алмазная коронка WCHP 102 (1 шт)</t>
  </si>
  <si>
    <t>DIAMOND CORE CUTTER DiaCr WetWCHP102 P1M</t>
  </si>
  <si>
    <t>4002395363636</t>
  </si>
  <si>
    <t>4932352053</t>
  </si>
  <si>
    <t>Система FIXTEC для алмазных двигателей с резьбой 1 1/4" (1 шт)</t>
  </si>
  <si>
    <t>FIXTEC RELEASE FIXTEC RELEASE</t>
  </si>
  <si>
    <t>4002395367108</t>
  </si>
  <si>
    <t>4932472191</t>
  </si>
  <si>
    <t>Алмазная коронка WCHP-TK 86мм (для MX FUEL)  - 1 1/4˝ UNC (1 шт)</t>
  </si>
  <si>
    <t>WCHPTK 86mm   1 1/4in UNC 1 pc</t>
  </si>
  <si>
    <t>4058546325879</t>
  </si>
  <si>
    <t>4932399713</t>
  </si>
  <si>
    <t>Алмазная коронка WCHP 112 (1 шт)</t>
  </si>
  <si>
    <t>DIAMOND CORE CUTTER DiaCr WetWCHP112 P1M</t>
  </si>
  <si>
    <t>4002395363643</t>
  </si>
  <si>
    <t>4932352739</t>
  </si>
  <si>
    <t>Коронка алмазная WCHP-SB 112 (1 шт)</t>
  </si>
  <si>
    <t>DIAMOND CORE CUTTER DiaCWetWCHPSB112P1M</t>
  </si>
  <si>
    <t>4002395373970</t>
  </si>
  <si>
    <t>4932472193</t>
  </si>
  <si>
    <t>Алмазная коронка WCHP-TK 101мм (для MX FUEL)  - 1 1/4˝ UNC замена для (4932352738) (1 шт)</t>
  </si>
  <si>
    <t>WCHPTK 101mm   1 1/4in UNC 1 pc</t>
  </si>
  <si>
    <t>4058546325893</t>
  </si>
  <si>
    <t>4932399166</t>
  </si>
  <si>
    <t>Коронка алмазная DCHXL 102 (1 шт)</t>
  </si>
  <si>
    <t>DIAMOND CORE CUTTER DiaCrDryDCHXL102 P1M</t>
  </si>
  <si>
    <t>4002395357734</t>
  </si>
  <si>
    <t>4932399714</t>
  </si>
  <si>
    <t>Алмазная коронка WCHP 122 (1 шт)</t>
  </si>
  <si>
    <t>DIAMOND CORE CUTTER DiaCr WetWCHP122 P1M</t>
  </si>
  <si>
    <t>4002395363650</t>
  </si>
  <si>
    <t>4932472195</t>
  </si>
  <si>
    <t>Алмазная коронка WCHP-TK 111мм (для MX FUEL)  - 1 1/4˝ UNC замена для (4932352739) (1 шт)</t>
  </si>
  <si>
    <t>WCHPTK 111mm   1 1/4in UNC 1 pc</t>
  </si>
  <si>
    <t>4058546325916</t>
  </si>
  <si>
    <t>4932472196</t>
  </si>
  <si>
    <t>Алмазная коронка WCHP-TK 121мм (для MX FUEL)  - 1 1/4˝ UNC замена для (4932352740) (1 шт)</t>
  </si>
  <si>
    <t>WCHPTK 121mm   1 1/4in UNC 1 pc</t>
  </si>
  <si>
    <t>4058546325923</t>
  </si>
  <si>
    <t>4932399167</t>
  </si>
  <si>
    <t>Коронка алмазная DCHXL 112 (1 шт)</t>
  </si>
  <si>
    <t>DIAMOND CORE CUTTER DiaCrDryDCHXL112 P1M</t>
  </si>
  <si>
    <t>4002395357741</t>
  </si>
  <si>
    <t>4932399754</t>
  </si>
  <si>
    <t>Коронка алмазная DCHXL 107 (1 шт)</t>
  </si>
  <si>
    <t>DIAMOND CORE CUTTER DiaCrDryDCHXL107 P1M</t>
  </si>
  <si>
    <t>4002395364077</t>
  </si>
  <si>
    <t>4932399715</t>
  </si>
  <si>
    <t>Алмазная коронка WCHP 132 (1 шт)</t>
  </si>
  <si>
    <t>DIAMOND CORE CUTTER DiaCr WetWCHP132 P1M</t>
  </si>
  <si>
    <t>4002395363667</t>
  </si>
  <si>
    <t>4932399755</t>
  </si>
  <si>
    <t>Коронка алмазная DCHXL 117 (1 шт)</t>
  </si>
  <si>
    <t>DIAMOND CORE CUTTER DiaCrDryDCHXL117 P1M</t>
  </si>
  <si>
    <t>4002395364084</t>
  </si>
  <si>
    <t>4932399168</t>
  </si>
  <si>
    <t>Коронка алмазная DCHXL 122 (1 шт)</t>
  </si>
  <si>
    <t>DIAMOND CORE CUTTER DiaCrDryDCHXL122 P1M</t>
  </si>
  <si>
    <t>4002395357758</t>
  </si>
  <si>
    <t>4932472197</t>
  </si>
  <si>
    <t>Алмазная коронка WCHP-TK 130мм (для MX FUEL)  - 1 1/4˝ UNC замена для (4932352741) (1 шт)</t>
  </si>
  <si>
    <t>WCHPTK 130mm   1 1/4in UNC 1 pc</t>
  </si>
  <si>
    <t>4058546325930</t>
  </si>
  <si>
    <t>4932472194</t>
  </si>
  <si>
    <t>Алмазная коронка WCHP-TK 105мм (для MX FUEL)  - 1 1/4˝ UNC (1 шт)</t>
  </si>
  <si>
    <t>WCHPTK 105mm   1 1/4in UNC 1 pc</t>
  </si>
  <si>
    <t>4058546325909</t>
  </si>
  <si>
    <t>4932399169</t>
  </si>
  <si>
    <t>Коронка алмазная DCHXL 127 (1 шт)</t>
  </si>
  <si>
    <t>DIAMOND CORE CUTTER DiaCrDryDCHXL 127P1M</t>
  </si>
  <si>
    <t>4002395357765</t>
  </si>
  <si>
    <t>4932478955</t>
  </si>
  <si>
    <t>Алмазная коронка WCHP-TK 126мм (для MX FUEL)  - 1 1/4˝ UNC (1 шт)</t>
  </si>
  <si>
    <t>Dia.Cr Wet 1 1/4 UNC WCHP-TK 126mm-1pc</t>
  </si>
  <si>
    <t>4058546362379</t>
  </si>
  <si>
    <t>4932399170</t>
  </si>
  <si>
    <t>Коронка алмазная DCHXL 132 (1 шт)</t>
  </si>
  <si>
    <t>DIAMOND CORE CUTTER DiaCrDryDCHXL132 P1M</t>
  </si>
  <si>
    <t>4002395357772</t>
  </si>
  <si>
    <t>4932472198</t>
  </si>
  <si>
    <t>Алмазная коронка WCHP-TK 140мм (для MX FUEL)  - 1 1/4˝ UNC (1 шт)</t>
  </si>
  <si>
    <t>WCHPTK 140mm   1 1/4in UNC 1 pc</t>
  </si>
  <si>
    <t>4058546325947</t>
  </si>
  <si>
    <t>4932472199</t>
  </si>
  <si>
    <t>Алмазная коронка WCHP-TK 150мм (для MX FUEL)  - 1 1/4˝ UNC замена для (4932352742) (1 шт)</t>
  </si>
  <si>
    <t>WCHPTK 150mm   1 1/4in UNC 1 pc</t>
  </si>
  <si>
    <t>4058546325954</t>
  </si>
  <si>
    <t>4932399716</t>
  </si>
  <si>
    <t>Алмазная коронка WCHP 152 (1 шт)</t>
  </si>
  <si>
    <t>DIAMOND CORE CUTTER DiaCr WetWCHP152 P1M</t>
  </si>
  <si>
    <t>4002395363674</t>
  </si>
  <si>
    <t>4932399171</t>
  </si>
  <si>
    <t>Коронка алмазная DCHXL 152 (1 шт)</t>
  </si>
  <si>
    <t>DIAMOND CORE CUTTER DiaCrDryDCHXL152 P1M</t>
  </si>
  <si>
    <t>4002395357789</t>
  </si>
  <si>
    <t>4932352676</t>
  </si>
  <si>
    <t>Вакуумная пластина для DR 152 T (1 шт)</t>
  </si>
  <si>
    <t>BASE PLATE VACUUM PLATE P1M</t>
  </si>
  <si>
    <t>4002395373345</t>
  </si>
  <si>
    <t>4932399172</t>
  </si>
  <si>
    <t>Коронка алмазная DCHXL 162 (1 шт)</t>
  </si>
  <si>
    <t>DIAMOND CORE CUTTER DiaCrDryDCHXL162 P1M</t>
  </si>
  <si>
    <t>4002395357796</t>
  </si>
  <si>
    <t>4932399717</t>
  </si>
  <si>
    <t>Алмазная коронка WCHP 162 (1 шт)</t>
  </si>
  <si>
    <t>DIAMOND CORE CUTTER DiaCr WetWCHP162 P1M</t>
  </si>
  <si>
    <t>4002395363681</t>
  </si>
  <si>
    <t>4932399726</t>
  </si>
  <si>
    <t>Резервуар для воды WT10 (1 шт)</t>
  </si>
  <si>
    <t>WATER TANK WT10,10L,2.5M HOS</t>
  </si>
  <si>
    <t>4002395363773</t>
  </si>
  <si>
    <t>4932352677</t>
  </si>
  <si>
    <t>Система водосбора для стойки DR 152 T (1 шт)</t>
  </si>
  <si>
    <t>VARIABLE RING WATER COLLECTRINGP1M</t>
  </si>
  <si>
    <t>4002395373352</t>
  </si>
  <si>
    <t>4932352052</t>
  </si>
  <si>
    <t>Алмазная коронка WCHP 172 (1 шт)</t>
  </si>
  <si>
    <t>DIAMOND CORE CUTTER DiaCrWet WCHP172 P1M</t>
  </si>
  <si>
    <t>4002395367092</t>
  </si>
  <si>
    <t>4932399718</t>
  </si>
  <si>
    <t>Алмазная коронка WCHP 182 (1 шт)</t>
  </si>
  <si>
    <t>DIAMOND CORE CUTTER DiaCr WetWCHP182 P1M</t>
  </si>
  <si>
    <t>4002395363698</t>
  </si>
  <si>
    <t>4932352172</t>
  </si>
  <si>
    <t>Система CleanLineTurbo FIXTEC M18x2.5x1 1/4" (1 шт)</t>
  </si>
  <si>
    <t>FIXTEC CLR M18X2.5 / 1 1/4 P1M</t>
  </si>
  <si>
    <t>4002395368242</t>
  </si>
  <si>
    <t>4932399727</t>
  </si>
  <si>
    <t>Система водоотвода для DR 250TV (1 шт)</t>
  </si>
  <si>
    <t>CORE LIFTER RING WATER COLLECTING DR2</t>
  </si>
  <si>
    <t>4002395363780</t>
  </si>
  <si>
    <t>4932399719</t>
  </si>
  <si>
    <t>Алмазная коронка WCHP 202 (1 шт)</t>
  </si>
  <si>
    <t>DIAMOND CORE CUTTER DiaCr WetWCHP202 P1M</t>
  </si>
  <si>
    <t>4002395363704</t>
  </si>
  <si>
    <t>4932399728</t>
  </si>
  <si>
    <t>Система водоотвода для DR 350T (1 шт)</t>
  </si>
  <si>
    <t>CORE LIFTER RING WATER COLLECTING DR3</t>
  </si>
  <si>
    <t>4002395363797</t>
  </si>
  <si>
    <t>4932399720</t>
  </si>
  <si>
    <t>Алмазная коронка WCHP 225 (1 шт)</t>
  </si>
  <si>
    <t>DIAMOND CORE CUTTER DiaCr WetWCHP225 P1M</t>
  </si>
  <si>
    <t>4002395363711</t>
  </si>
  <si>
    <t>4932399721</t>
  </si>
  <si>
    <t>Алмазная коронка WCHP 250 (1 шт)</t>
  </si>
  <si>
    <t>DIAMOND CORE CUTTER DiaCr WetWCHP250 P1M</t>
  </si>
  <si>
    <t>4002395363728</t>
  </si>
  <si>
    <t>4932399722</t>
  </si>
  <si>
    <t>Алмазная коронка WCHP 300 (1 шт)</t>
  </si>
  <si>
    <t>DIAMOND CORE CUTTER DiaCr WetWCHP300 P1M</t>
  </si>
  <si>
    <t>4002395363735</t>
  </si>
  <si>
    <t>4932399732</t>
  </si>
  <si>
    <t>Телескопический удлинитель 1,7-2,9м (1 шт)</t>
  </si>
  <si>
    <t>EXTENSION EXTENS.1,72,9M,500K</t>
  </si>
  <si>
    <t>4002395363834</t>
  </si>
  <si>
    <t>4932399723</t>
  </si>
  <si>
    <t>Алмазная коронка WCHP 350 (1 шт)</t>
  </si>
  <si>
    <t>DIAMOND CORE CUTTER DiaCr WetWCHP350 P1M</t>
  </si>
  <si>
    <t>4002395363742</t>
  </si>
  <si>
    <t>4932471990</t>
  </si>
  <si>
    <t>Пылеотвод для сверления (до 152мм) (1 шт)</t>
  </si>
  <si>
    <t>DRY CORING ATTACHMENT</t>
  </si>
  <si>
    <t>4058546298890</t>
  </si>
  <si>
    <t>4932472090</t>
  </si>
  <si>
    <t>Адаптер M9x0,75M - M14F (для использования корончатых сверл M14 c M12 BPS) (1 шт)</t>
  </si>
  <si>
    <t>Adaptor M9 x 0,75 M  M14 M</t>
  </si>
  <si>
    <t>4058546324865</t>
  </si>
  <si>
    <t>49560503</t>
  </si>
  <si>
    <t>Алм. Корончатое сверло Diamond Plus Ø 5мм (1 шт)</t>
  </si>
  <si>
    <t>DIAMOND DRILL BIT    Dmd Drill 5mm1pc</t>
  </si>
  <si>
    <t>045242223732</t>
  </si>
  <si>
    <t>49560505</t>
  </si>
  <si>
    <t>Алм. Корончатое сверло Diamond Plus Ø 6мм (1 шт)</t>
  </si>
  <si>
    <t>DIAMOND DRILL BIT    Dmd Drill 6mm1pc</t>
  </si>
  <si>
    <t>045242223749</t>
  </si>
  <si>
    <t>49560507</t>
  </si>
  <si>
    <t>Алм. Корончатое сверло Diamond Plus Ø 8мм (1 шт)</t>
  </si>
  <si>
    <t>DIAMOND DRILL BIT    Dmd Drill 8mm1pc</t>
  </si>
  <si>
    <t>045242223756</t>
  </si>
  <si>
    <t>49560509</t>
  </si>
  <si>
    <t>Алм. Корончатое сверло Diamond Plus Ø 10мм (1 шт)</t>
  </si>
  <si>
    <t>DIAMOND DRILL BIT     Dmd Drill 10mm1pc</t>
  </si>
  <si>
    <t>045242223763</t>
  </si>
  <si>
    <t>4932472265</t>
  </si>
  <si>
    <t>Переходник М16(внутр) - М14 (внешн) для использования алм сверл с М12FDGA (1 шт)</t>
  </si>
  <si>
    <t>Adaptor M16 x 1 F  M14 M</t>
  </si>
  <si>
    <t>4058546339111</t>
  </si>
  <si>
    <t>4932471758</t>
  </si>
  <si>
    <t>Алмазное корончатое сверло М14 5мм  (1 шт)</t>
  </si>
  <si>
    <t>M14 Diamond Drill 5mm  1pc</t>
  </si>
  <si>
    <t>4058546296575</t>
  </si>
  <si>
    <t>4932471759</t>
  </si>
  <si>
    <t>Алмазное корончатое сверло М14 6мм  (1 шт)</t>
  </si>
  <si>
    <t>M14 Diamond Drill 6mm  1pc</t>
  </si>
  <si>
    <t>4058546296582</t>
  </si>
  <si>
    <t>4932471760</t>
  </si>
  <si>
    <t>Алмазное корончатое сверло М14 8мм  (1 шт)</t>
  </si>
  <si>
    <t>M14 Diamond Drill 8mm  1pc</t>
  </si>
  <si>
    <t>4058546296599</t>
  </si>
  <si>
    <t>4932471761</t>
  </si>
  <si>
    <t>Алмазное корончатое сверло М14 10мм  (1 шт)</t>
  </si>
  <si>
    <t>M14 Diamond Drill 10mm  1pc</t>
  </si>
  <si>
    <t>4058546296605</t>
  </si>
  <si>
    <t>4932478276</t>
  </si>
  <si>
    <t>Алмазное корончатое сверло М14 18мм (1 шт)</t>
  </si>
  <si>
    <t>M14 Diamond Drill 18mm  1pc</t>
  </si>
  <si>
    <t>4058546344535</t>
  </si>
  <si>
    <t>4932471762</t>
  </si>
  <si>
    <t>Алмазное корончатое сверло М14 12мм  (1 шт)</t>
  </si>
  <si>
    <t>M14 Diamond Drill 12mm  1pc</t>
  </si>
  <si>
    <t>4058546296612</t>
  </si>
  <si>
    <t>4932471763</t>
  </si>
  <si>
    <t>Алмазное корончатое сверло М14 14мм  (1 шт)</t>
  </si>
  <si>
    <t>M14 Diamond Drill 14mm  1pc</t>
  </si>
  <si>
    <t>4058546296629</t>
  </si>
  <si>
    <t>49560511</t>
  </si>
  <si>
    <t>Алм. Корончатое сверло Diamond Plus Ø 12мм (1 шт)</t>
  </si>
  <si>
    <t>DIAMOND DRILL BIT    Dmd Drill 12mm1pc</t>
  </si>
  <si>
    <t>045242223770</t>
  </si>
  <si>
    <t>4932478277</t>
  </si>
  <si>
    <t>Алмазное корончатое сверло М14 20мм (1 шт)</t>
  </si>
  <si>
    <t>M14 Diamond Drill 20mm  1pc</t>
  </si>
  <si>
    <t>4058546344542</t>
  </si>
  <si>
    <t>4932471764</t>
  </si>
  <si>
    <t>Алмазное корончатое сверло М14 16мм  (1 шт)</t>
  </si>
  <si>
    <t>M14 Diamond Drill 16mm  1pc</t>
  </si>
  <si>
    <t>4058546296636</t>
  </si>
  <si>
    <t>4932479231</t>
  </si>
  <si>
    <t>Алм. Корончатое сверло Diamond Plus Ø 5мм (2 шт)</t>
  </si>
  <si>
    <t>Diamond Plus Tile Drill 5mm Twinpack-1pc</t>
  </si>
  <si>
    <t>4058546370251</t>
  </si>
  <si>
    <t>49560513</t>
  </si>
  <si>
    <t>Алм. Корончатое сверло Diamond Plus Ø 15мм (1 шт)</t>
  </si>
  <si>
    <t>DIAMOND DRILL BIT    Dmd Drill 15mm1pc</t>
  </si>
  <si>
    <t>045242223787</t>
  </si>
  <si>
    <t>4932478281</t>
  </si>
  <si>
    <t>Алмазное корончатое сверло М14 40мм (1 шт)</t>
  </si>
  <si>
    <t>M14 Diamond Drill 40mm  1pc</t>
  </si>
  <si>
    <t>4058546344580</t>
  </si>
  <si>
    <t>4932479232</t>
  </si>
  <si>
    <t>Алм. Корончатое сверло Diamond Plus Ø 6мм (2 шт)</t>
  </si>
  <si>
    <t>Diamond Plus Tile Drill 6mm Twinpack-1pc</t>
  </si>
  <si>
    <t>4058546370268</t>
  </si>
  <si>
    <t>4932478278</t>
  </si>
  <si>
    <t>Алмазное корончатое сверло М14 25мм (1 шт)</t>
  </si>
  <si>
    <t>M14 Diamond Drill 25mm  1pc</t>
  </si>
  <si>
    <t>4058546344559</t>
  </si>
  <si>
    <t>4932479233</t>
  </si>
  <si>
    <t>Алм. Корончатое сверло Diamond Plus Ø 8мм (2 шт)</t>
  </si>
  <si>
    <t>Diamond Plus Tile Drill 8mm Twinpack-1pc</t>
  </si>
  <si>
    <t>4058546370275</t>
  </si>
  <si>
    <t>4932479234</t>
  </si>
  <si>
    <t>Алм. Корончатое сверло Diamond Plus Ø 10мм (2 шт)</t>
  </si>
  <si>
    <t>Diamond Plus Tile Drill 10mm Twinpack-1pc</t>
  </si>
  <si>
    <t>4058546370282</t>
  </si>
  <si>
    <t>4932478282</t>
  </si>
  <si>
    <t>Алмазное корончатое сверло М14 44мм (1 шт)</t>
  </si>
  <si>
    <t>M14 Diamond Drill 44mm  1pc</t>
  </si>
  <si>
    <t>4058546344597</t>
  </si>
  <si>
    <t>49560515</t>
  </si>
  <si>
    <t>Алм. Корончатое сверло Diamond Plus Ø 20мм (1 шт)</t>
  </si>
  <si>
    <t>DIAMOND DRILL BIT    Dmd Drill 20mm1pc</t>
  </si>
  <si>
    <t>045242223794</t>
  </si>
  <si>
    <t>4932478283</t>
  </si>
  <si>
    <t>Алмазное корончатое сверло М14 51мм (1 шт)</t>
  </si>
  <si>
    <t>M14 Diamond Drill 51mm  1pc</t>
  </si>
  <si>
    <t>4058546344603</t>
  </si>
  <si>
    <t>4932478284</t>
  </si>
  <si>
    <t>Алмазное корончатое сверло М14 55мм (1 шт)</t>
  </si>
  <si>
    <t>M14 Diamond Drill 55mm  1pc</t>
  </si>
  <si>
    <t>4058546344610</t>
  </si>
  <si>
    <t>49560517</t>
  </si>
  <si>
    <t>Алм. Корончатое сверло Diamond Plus Ø 25мм (1 шт)</t>
  </si>
  <si>
    <t>DIAMOND DRILL BIT    Dmd Drill 25mm1pc</t>
  </si>
  <si>
    <t>045242223800</t>
  </si>
  <si>
    <t>4932478279</t>
  </si>
  <si>
    <t>Алмазное корончатое сверло М14 32мм (1 шт)</t>
  </si>
  <si>
    <t>M14 Diamond Drill 32mm  1pc</t>
  </si>
  <si>
    <t>4058546344566</t>
  </si>
  <si>
    <t>4932478285</t>
  </si>
  <si>
    <t>Алмазное корончатое сверло М14 68мм (1 шт)</t>
  </si>
  <si>
    <t>M14 Diamond Drill 68mm  1pc</t>
  </si>
  <si>
    <t>4058546344627</t>
  </si>
  <si>
    <t>4932478280</t>
  </si>
  <si>
    <t>Алмазное корончатое сверло М14 35мм (1 шт)</t>
  </si>
  <si>
    <t>M14 Diamond Drill 35mm  1pc</t>
  </si>
  <si>
    <t>4058546344573</t>
  </si>
  <si>
    <t>4932478286</t>
  </si>
  <si>
    <t>Алмазное корончатое сверло М14 75мм (1 шт)</t>
  </si>
  <si>
    <t>M14 Diamond Drill 75mm  1pc</t>
  </si>
  <si>
    <t>4058546344634</t>
  </si>
  <si>
    <t>4932478287</t>
  </si>
  <si>
    <t>Алмазное корончатое сверло М14 102мм (1 шт)</t>
  </si>
  <si>
    <t>M14 Diamond Drill 102mm  1pc</t>
  </si>
  <si>
    <t>4058546344641</t>
  </si>
  <si>
    <t>4932471771</t>
  </si>
  <si>
    <t>Набор Алм. Корончатых сверл Diamond Plus (6, 8,10мм) (1 шт)</t>
  </si>
  <si>
    <t>Diamond Drill 3pcs Set 3pc</t>
  </si>
  <si>
    <t>4058546296704</t>
  </si>
  <si>
    <t>4932471863</t>
  </si>
  <si>
    <t>Набор Алмазных корончатых сверл М14 (6,8,10,14мм) (1 шт)</t>
  </si>
  <si>
    <t>M14 Diamond Drill 4pc Set</t>
  </si>
  <si>
    <t>4058546297626</t>
  </si>
  <si>
    <t>50_Алмазные коронки</t>
  </si>
  <si>
    <t>49565605</t>
  </si>
  <si>
    <t>Алм. Коронка Diamond Plus Ø 22мм (1 шт)</t>
  </si>
  <si>
    <t>HOLE SAW            H Saw Dmd 22mm 1pc</t>
  </si>
  <si>
    <t>045242308439</t>
  </si>
  <si>
    <t>49565615</t>
  </si>
  <si>
    <t>Алм. Коронка Diamond Plus Ø 29мм (1 шт)</t>
  </si>
  <si>
    <t>HOLE SAW            H Saw Dmd 29mm 1pc</t>
  </si>
  <si>
    <t>045242308446</t>
  </si>
  <si>
    <t>49565620</t>
  </si>
  <si>
    <t>Алм. Коронка Diamond Plus Ø 32мм (1 шт)</t>
  </si>
  <si>
    <t>045242308453</t>
  </si>
  <si>
    <t>49565625</t>
  </si>
  <si>
    <t>Алм. Коронка Diamond Plus Ø 35мм (1 шт)</t>
  </si>
  <si>
    <t>HOLE SAW            H Saw Dmd 35mm 1pc</t>
  </si>
  <si>
    <t>045242308460</t>
  </si>
  <si>
    <t>49565630</t>
  </si>
  <si>
    <t>Алм. Коронка Diamond Plus Ø 38мм (1 шт)</t>
  </si>
  <si>
    <t>HOLE SAW            H Saw Dmd 38mm 1pc</t>
  </si>
  <si>
    <t>045242308477</t>
  </si>
  <si>
    <t>49565640</t>
  </si>
  <si>
    <t>Алм. Коронка Diamond Plus Ø 44мм (1 шт)</t>
  </si>
  <si>
    <t>HOLE SAW            H Saw Dmd 44mm 1pc</t>
  </si>
  <si>
    <t>045242308491</t>
  </si>
  <si>
    <t>49565645</t>
  </si>
  <si>
    <t>Алм. Коронка Diamond Plus Ø 51мм (1 шт)</t>
  </si>
  <si>
    <t>HOLE SAW            H Saw Dmd 51mm 1pc</t>
  </si>
  <si>
    <t>045242308507</t>
  </si>
  <si>
    <t>49565664</t>
  </si>
  <si>
    <t>Алм. Коронка Diamond Plus Ø 68мм (1 шт)</t>
  </si>
  <si>
    <t>HOLE SAW            H Saw Dmd 68mm 1pc</t>
  </si>
  <si>
    <t>045242337835</t>
  </si>
  <si>
    <t>4932451185</t>
  </si>
  <si>
    <t>Алм. шлифовальная чашка DCWU 100 (1 шт)</t>
  </si>
  <si>
    <t>DCWU100  1PC    DIAMOND CUP WHEEL   XXX</t>
  </si>
  <si>
    <t>4002395138739</t>
  </si>
  <si>
    <t>4932451186</t>
  </si>
  <si>
    <t>Алм. шлифовальная чашка DCWU 125 (1 шт)</t>
  </si>
  <si>
    <t>DCWU125  1PC   DIAMOND CUP WHEEL    XXX</t>
  </si>
  <si>
    <t>4002395138746</t>
  </si>
  <si>
    <t>4932430080</t>
  </si>
  <si>
    <t>Алм. шлифовальная чашка 100мм (распродажа) (1 шт)</t>
  </si>
  <si>
    <t>DIAMOND CUP WHEEL  cup wheel 100mm  1pc</t>
  </si>
  <si>
    <t>4002395377411</t>
  </si>
  <si>
    <t>4932451187</t>
  </si>
  <si>
    <t>Алмазная чашка DCWUT 125 (1 шт)</t>
  </si>
  <si>
    <t>DCWUT125  1PC   DIAMOND CUP WHEEL   XXX</t>
  </si>
  <si>
    <t>4002395138753</t>
  </si>
  <si>
    <t>4932430081</t>
  </si>
  <si>
    <t>Алм. шлифовальная чашка 125мм (1 шт)</t>
  </si>
  <si>
    <t>DIAMOND CUP WHEEL  cup wheel 125mm  1pc</t>
  </si>
  <si>
    <t>4002395377428</t>
  </si>
  <si>
    <t>4932478008</t>
  </si>
  <si>
    <t>3/8˝ головка ShW 8мм (1 шт)</t>
  </si>
  <si>
    <t>HEXAGON SOCKET ShW 3/8 SKT short 8mm</t>
  </si>
  <si>
    <t>4058546339418</t>
  </si>
  <si>
    <t>4932478009</t>
  </si>
  <si>
    <t>3/8˝ головка ShW 10мм (1 шт)</t>
  </si>
  <si>
    <t>HEXAGON SOCKET ShW 3/8 SKT short 10mm</t>
  </si>
  <si>
    <t>4058546339425</t>
  </si>
  <si>
    <t>4932478010</t>
  </si>
  <si>
    <t>3/8˝ головка ShW 11мм (1 шт)</t>
  </si>
  <si>
    <t>HEXAGON SOCKET ShW 3/8 SKT short 11mm</t>
  </si>
  <si>
    <t>4058546339432</t>
  </si>
  <si>
    <t>4932478011</t>
  </si>
  <si>
    <t>3/8˝ головка ShW 12мм (1 шт)</t>
  </si>
  <si>
    <t>HEXAGON SOCKET ShW 3/8 SKT short 12mm</t>
  </si>
  <si>
    <t>4058546339449</t>
  </si>
  <si>
    <t>49170405</t>
  </si>
  <si>
    <t>Стопорная шпилька, квадратная (1 шт)</t>
  </si>
  <si>
    <t>LOCKING BOLT        POSITIVE DETENT PIN</t>
  </si>
  <si>
    <t>045242178919</t>
  </si>
  <si>
    <t>4932478012</t>
  </si>
  <si>
    <t>3/8˝ головка ShW 13мм (1 шт)</t>
  </si>
  <si>
    <t>HEXAGON SOCKET ShW 3/8 SKT short 13mm</t>
  </si>
  <si>
    <t>4058546339456</t>
  </si>
  <si>
    <t>4932478013</t>
  </si>
  <si>
    <t>3/8˝ головка ShW 14мм (1 шт)</t>
  </si>
  <si>
    <t>HEXAGON SOCKET ShW 3/8 SKT short 14mm</t>
  </si>
  <si>
    <t>4058546339463</t>
  </si>
  <si>
    <t>4932478014</t>
  </si>
  <si>
    <t>3/8˝ головка ShW 15мм (1 шт)</t>
  </si>
  <si>
    <t>HEXAGON SOCKET ShW 3/8 SKT short 15mm</t>
  </si>
  <si>
    <t>4058546339470</t>
  </si>
  <si>
    <t>4932471661</t>
  </si>
  <si>
    <t>Фиксирующий пин для головок 17-49мм 3/4 (1 шт)</t>
  </si>
  <si>
    <t>HEX. SOCK. Sec. Pin 1749 mmShW 3/4SKT</t>
  </si>
  <si>
    <t>4058546295608</t>
  </si>
  <si>
    <t>4932478015</t>
  </si>
  <si>
    <t>3/8˝ головка ShW 16мм (1 шт)</t>
  </si>
  <si>
    <t>HEXAGON SOCKET ShW 3/8 SKT short 16mm</t>
  </si>
  <si>
    <t>4058546339487</t>
  </si>
  <si>
    <t>4932478016</t>
  </si>
  <si>
    <t>3/8˝ головка ShW 17мм (1 шт)</t>
  </si>
  <si>
    <t>HEXAGON SOCKET ShW 3/8 SKT short 17mm</t>
  </si>
  <si>
    <t>4058546339494</t>
  </si>
  <si>
    <t>4932478017</t>
  </si>
  <si>
    <t>3/8˝ головка ShW 18мм (1 шт)</t>
  </si>
  <si>
    <t>HEXAGON SOCKET ShW 3/8 SKT short 18mm</t>
  </si>
  <si>
    <t>4058546339500</t>
  </si>
  <si>
    <t>4932478018</t>
  </si>
  <si>
    <t>3/8˝ головка ShW 19мм (1 шт)</t>
  </si>
  <si>
    <t>HEXAGON SOCKET ShW 3/8 SKT short 19mm</t>
  </si>
  <si>
    <t>4058546339517</t>
  </si>
  <si>
    <t>4932471662</t>
  </si>
  <si>
    <t>Фиксирующий пин для головок 50-70мм 3/4 (1 шт)</t>
  </si>
  <si>
    <t>HEX. SOCK. Sec. Pin 5070 mmShW 3/4 SKT</t>
  </si>
  <si>
    <t>4058546295615</t>
  </si>
  <si>
    <t>4932471679</t>
  </si>
  <si>
    <t>Фиксирующий пин для головок 1 дюйм (1 шт)</t>
  </si>
  <si>
    <t>HEX. SOCK. Security PinShW 1SKT</t>
  </si>
  <si>
    <t>4058546295783</t>
  </si>
  <si>
    <t>4932471659</t>
  </si>
  <si>
    <t>Резиновое фиксирующее пин кольцо для головок 17-49мм 3/4 (1 шт)</t>
  </si>
  <si>
    <t>HEX.SOCK.ORing 1749mmShW 3/4SKT (NBR)</t>
  </si>
  <si>
    <t>4058546295585</t>
  </si>
  <si>
    <t>4932478019</t>
  </si>
  <si>
    <t>3/8˝ головка ShW 21мм (1 шт)</t>
  </si>
  <si>
    <t>HEXAGON SOCKET ShW 3/8 SKT short 21mm</t>
  </si>
  <si>
    <t>4058546339524</t>
  </si>
  <si>
    <t>4932478034</t>
  </si>
  <si>
    <t>Головка ShW 1/2 SKT 8мм (1 шт)</t>
  </si>
  <si>
    <t>HEXAGON SOCKET ShW 1/2 SKT short 8mm</t>
  </si>
  <si>
    <t>4058546339678</t>
  </si>
  <si>
    <t>4932478035</t>
  </si>
  <si>
    <t>Головка ShW 1/2 SKT 10мм (1 шт)</t>
  </si>
  <si>
    <t>HEXAGON SOCKET ShW 1/2 SKT short 10mm</t>
  </si>
  <si>
    <t>4058546339685</t>
  </si>
  <si>
    <t>4932478036</t>
  </si>
  <si>
    <t>Головка ShW 1/2 SKT 11мм (1 шт)</t>
  </si>
  <si>
    <t>HEXAGON SOCKET ShW 1/2 SKT short 11mm</t>
  </si>
  <si>
    <t>4058546339692</t>
  </si>
  <si>
    <t>4932478037</t>
  </si>
  <si>
    <t>Головка ShW 1/2 SKT 12мм (1 шт)</t>
  </si>
  <si>
    <t>HEXAGON SOCKET ShW 1/2 SKT short 12mm</t>
  </si>
  <si>
    <t>4058546339708</t>
  </si>
  <si>
    <t>4932478038</t>
  </si>
  <si>
    <t>Головка ShW 1/2 SKT 13мм (1 шт)</t>
  </si>
  <si>
    <t>HEXAGON SOCKET ShW 1/2 SKT short 13mm</t>
  </si>
  <si>
    <t>4058546339715</t>
  </si>
  <si>
    <t>4932471660</t>
  </si>
  <si>
    <t>Резиновое фиксирующее пин кольцо для головок 50-70мм 3/4 (1 шт)</t>
  </si>
  <si>
    <t>HEX.SOCK.ORing 5070mmShW 3/4SKT (NBR)</t>
  </si>
  <si>
    <t>4058546295592</t>
  </si>
  <si>
    <t>4932471678</t>
  </si>
  <si>
    <t>Резиновое фиксирующее пин кольцо для головок 1 дюйм (1 шт)</t>
  </si>
  <si>
    <t>HEX. SOCK. Sec. ORingShW 1SKT (NBR)</t>
  </si>
  <si>
    <t>4058546295776</t>
  </si>
  <si>
    <t>4932472283</t>
  </si>
  <si>
    <t>Головка удлиненная ShW 1/2 SKT 4мм (1 шт)</t>
  </si>
  <si>
    <t>HEXAGON SOCKET ShW 1/4 SKT long 4mm</t>
  </si>
  <si>
    <t>4058546339296</t>
  </si>
  <si>
    <t>4932472284</t>
  </si>
  <si>
    <t>Головка удлиненная ShW 1/2 SKT 4.5мм (1 шт)</t>
  </si>
  <si>
    <t>HEXAGON SOCKET ShW 1/4 SKT long 4.5mm</t>
  </si>
  <si>
    <t>4058546339302</t>
  </si>
  <si>
    <t>4932472285</t>
  </si>
  <si>
    <t>Головка удлиненная ShW 1/2 SKT 5мм (1 шт)</t>
  </si>
  <si>
    <t>HEXAGON SOCKET ShW 1/4 SKT long 5mm</t>
  </si>
  <si>
    <t>4058546339319</t>
  </si>
  <si>
    <t>4932472286</t>
  </si>
  <si>
    <t>Головка удлиненная ShW 1/2 SKT 5.5мм (1 шт)</t>
  </si>
  <si>
    <t>HEXAGON SOCKET ShW 1/4 SKT long 5.5mm</t>
  </si>
  <si>
    <t>4058546339326</t>
  </si>
  <si>
    <t>4932478000</t>
  </si>
  <si>
    <t>Головка удлиненная ShW 1/2 SKT 6мм (1 шт)</t>
  </si>
  <si>
    <t>HEXAGON SOCKET ShW 1/4 SKT long 6mm</t>
  </si>
  <si>
    <t>4058546339333</t>
  </si>
  <si>
    <t>4932478001</t>
  </si>
  <si>
    <t>Головка удлиненная ShW 1/2 SKT 7мм (1 шт)</t>
  </si>
  <si>
    <t>HEXAGON SOCKET ShW 1/4 SKT long 7mm</t>
  </si>
  <si>
    <t>4058546339340</t>
  </si>
  <si>
    <t>4932478002</t>
  </si>
  <si>
    <t>Головка удлиненная ShW 1/2 SKT 8мм (1 шт)</t>
  </si>
  <si>
    <t>HEXAGON SOCKET ShW 1/4 SKT long 8mm</t>
  </si>
  <si>
    <t>4058546339357</t>
  </si>
  <si>
    <t>4932478020</t>
  </si>
  <si>
    <t>3/8˝ головка ShW 22мм (1 шт)</t>
  </si>
  <si>
    <t>HEXAGON SOCKET ShW 3/8 SKT short 22mm</t>
  </si>
  <si>
    <t>4058546339531</t>
  </si>
  <si>
    <t>4932478039</t>
  </si>
  <si>
    <t>Головка ShW 1/2 SKT 14мм (1 шт)</t>
  </si>
  <si>
    <t>HEXAGON SOCKET ShW 1/2 SKT short 14mm</t>
  </si>
  <si>
    <t>4058546339722</t>
  </si>
  <si>
    <t>4932478040</t>
  </si>
  <si>
    <t>Головка ShW 1/2 SKT 15мм (1 шт)</t>
  </si>
  <si>
    <t>HEXAGON SOCKET ShW 1/2 SKT short 15mm</t>
  </si>
  <si>
    <t>4058546339739</t>
  </si>
  <si>
    <t>4932478041</t>
  </si>
  <si>
    <t>Головка ShW 1/2 SKT 16мм (1 шт)</t>
  </si>
  <si>
    <t>HEXAGON SOCKET ShW 1/2 SKT short 16mm</t>
  </si>
  <si>
    <t>4058546339746</t>
  </si>
  <si>
    <t>4932478003</t>
  </si>
  <si>
    <t>Головка удлиненная ShW 1/2 SKT 9мм (1 шт)</t>
  </si>
  <si>
    <t>HEXAGON SOCKET ShW 1/4 SKT long 9mm</t>
  </si>
  <si>
    <t>4058546339364</t>
  </si>
  <si>
    <t>4932478042</t>
  </si>
  <si>
    <t>Головка ShW 1/2 SKT 17мм (1 шт)</t>
  </si>
  <si>
    <t>HEXAGON SOCKET ShW 1/2 SKT short 17mm</t>
  </si>
  <si>
    <t>4058546339753</t>
  </si>
  <si>
    <t>4932478043</t>
  </si>
  <si>
    <t>Головка ShW 1/2 SKT 18мм (1 шт)</t>
  </si>
  <si>
    <t>HEXAGON SOCKET ShW 1/2 SKT short 18mm</t>
  </si>
  <si>
    <t>4058546339760</t>
  </si>
  <si>
    <t>4932478004</t>
  </si>
  <si>
    <t>Головка удлиненная ShW 1/2 SKT 10мм (1 шт)</t>
  </si>
  <si>
    <t>HEXAGON SOCKET ShW 1/4 SKT long 10mm</t>
  </si>
  <si>
    <t>4058546339371</t>
  </si>
  <si>
    <t>4932478021</t>
  </si>
  <si>
    <t>3/8˝ головка удлиненная ShW 8мм (1 шт)</t>
  </si>
  <si>
    <t>HEXAGON SOCKET ShW 3/8 SKT long 8mm</t>
  </si>
  <si>
    <t>4058546339548</t>
  </si>
  <si>
    <t>4932478022</t>
  </si>
  <si>
    <t>3/8˝ головка удлиненная ShW 10мм (1 шт)</t>
  </si>
  <si>
    <t>HEXAGON SOCKET ShW 3/8 SKT long 10mm</t>
  </si>
  <si>
    <t>4058546339555</t>
  </si>
  <si>
    <t>4932478023</t>
  </si>
  <si>
    <t>3/8˝ головка удлиненная ShW 11мм (1 шт)</t>
  </si>
  <si>
    <t>HEXAGON SOCKET ShW 3/8 SKT long 11mm</t>
  </si>
  <si>
    <t>4058546339562</t>
  </si>
  <si>
    <t>4932478024</t>
  </si>
  <si>
    <t>3/8˝ головка удлиненная ShW 12мм (1 шт)</t>
  </si>
  <si>
    <t>HEXAGON SOCKET ShW 3/8 SKT long 12mm</t>
  </si>
  <si>
    <t>4058546339579</t>
  </si>
  <si>
    <t>4932478025</t>
  </si>
  <si>
    <t>3/8˝ головка удлиненная ShW 13мм (1 шт)</t>
  </si>
  <si>
    <t>HEXAGON SOCKET ShW 3/8 SKT long 13mm</t>
  </si>
  <si>
    <t>4058546339586</t>
  </si>
  <si>
    <t>4932478052</t>
  </si>
  <si>
    <t>Преходник для головок-ShW 3/8 квадрат-1/4 квадрат (1 шт)</t>
  </si>
  <si>
    <t>HEX. SOCK. AdapterShW 3/8 SQ1/4 SQ</t>
  </si>
  <si>
    <t>4058546339852</t>
  </si>
  <si>
    <t>4932478005</t>
  </si>
  <si>
    <t>Головка удлиненная ShW 1/2 SKT 11мм (1 шт)</t>
  </si>
  <si>
    <t>HEXAGON SOCKET ShW 1/4 SKT long 11mm</t>
  </si>
  <si>
    <t>4058546339388</t>
  </si>
  <si>
    <t>4932478026</t>
  </si>
  <si>
    <t>3/8˝ головка удлиненная ShW 14мм (1 шт)</t>
  </si>
  <si>
    <t>HEXAGON SOCKET ShW 3/8 SKT long 14mm</t>
  </si>
  <si>
    <t>4058546339593</t>
  </si>
  <si>
    <t>4932478027</t>
  </si>
  <si>
    <t>3/8˝ головка удлиненная ShW 15мм (1 шт)</t>
  </si>
  <si>
    <t>HEXAGON SOCKET ShW 3/8 SKT long 15mm</t>
  </si>
  <si>
    <t>4058546339609</t>
  </si>
  <si>
    <t>4932478051</t>
  </si>
  <si>
    <t>Преходник для головок-ShW 3/8 квадрат-1/2 квадрат (1 шт)</t>
  </si>
  <si>
    <t>HEX. SOCK. AdapterShW 3/8 SQ1/2 SQ</t>
  </si>
  <si>
    <t>4058546339845</t>
  </si>
  <si>
    <t>4932478006</t>
  </si>
  <si>
    <t>Головка удлиненная ShW 1/2 SKT 12мм (1 шт)</t>
  </si>
  <si>
    <t>HEXAGON SOCKET ShW 1/4 SKT long 12mm</t>
  </si>
  <si>
    <t>4058546339395</t>
  </si>
  <si>
    <t>4932478007</t>
  </si>
  <si>
    <t>Головка удлиненная ShW 1/2 SKT 13мм (1 шт)</t>
  </si>
  <si>
    <t>HEXAGON SOCKET ShW 1/4 SKT long 13mm</t>
  </si>
  <si>
    <t>4058546339401</t>
  </si>
  <si>
    <t>4932478044</t>
  </si>
  <si>
    <t>Головка ShW 1/2 SKT 19мм (1 шт)</t>
  </si>
  <si>
    <t>HEXAGON SOCKET ShW 1/2 SKT short 19mm</t>
  </si>
  <si>
    <t>4058546339777</t>
  </si>
  <si>
    <t>4932478045</t>
  </si>
  <si>
    <t>Головка ShW 1/2 SKT 21мм (1 шт)</t>
  </si>
  <si>
    <t>HEXAGON SOCKET ShW 1/2 SKT short 21mm</t>
  </si>
  <si>
    <t>4058546339784</t>
  </si>
  <si>
    <t>4932478028</t>
  </si>
  <si>
    <t>3/8˝ головка удлиненная ShW 16мм (1 шт)</t>
  </si>
  <si>
    <t>HEXAGON SOCKET ShW 3/8 SKT long 16mm</t>
  </si>
  <si>
    <t>4058546339616</t>
  </si>
  <si>
    <t>4932478029</t>
  </si>
  <si>
    <t>3/8˝ головка удлиненная ShW 17мм (1 шт)</t>
  </si>
  <si>
    <t>HEXAGON SOCKET ShW 3/8 SKT long 17mm</t>
  </si>
  <si>
    <t>4058546339623</t>
  </si>
  <si>
    <t>4932478046</t>
  </si>
  <si>
    <t>Головка ShW 1/2 SKT 22мм (1 шт)</t>
  </si>
  <si>
    <t>HEXAGON SOCKET ShW 1/2 SKT short 22mm</t>
  </si>
  <si>
    <t>4058546339791</t>
  </si>
  <si>
    <t>4932478030</t>
  </si>
  <si>
    <t>3/8˝ головка удлиненная ShW 18мм (1 шт)</t>
  </si>
  <si>
    <t>HEXAGON SOCKET ShW 3/8 SKT long 18mm</t>
  </si>
  <si>
    <t>4058546339630</t>
  </si>
  <si>
    <t>4932478031</t>
  </si>
  <si>
    <t>3/8˝ головка удлиненная ShW 19мм (1 шт)</t>
  </si>
  <si>
    <t>HEXAGON SOCKET ShW 3/8 SKT long 19mm</t>
  </si>
  <si>
    <t>4058546339647</t>
  </si>
  <si>
    <t>4932478053</t>
  </si>
  <si>
    <t>Преходник для головок-ShW 1/2 квадрат-3/8 квадрат (1 шт)</t>
  </si>
  <si>
    <t>HEX. SOCK. AdapterShW 1/2 SQ3/8 SQ</t>
  </si>
  <si>
    <t>4058546339869</t>
  </si>
  <si>
    <t>4932478032</t>
  </si>
  <si>
    <t>3/8˝ головка удлиненная ShW 21мм (1 шт)</t>
  </si>
  <si>
    <t>HEXAGON SOCKET ShW 3/8 SKT long 21mm</t>
  </si>
  <si>
    <t>4058546339654</t>
  </si>
  <si>
    <t>4932478047</t>
  </si>
  <si>
    <t>Головка ShW 1/2 SKT 24мм (1 шт)</t>
  </si>
  <si>
    <t>HEXAGON SOCKET ShW 1/2 SKT short 24mm</t>
  </si>
  <si>
    <t>4058546339807</t>
  </si>
  <si>
    <t>4932478033</t>
  </si>
  <si>
    <t>3/8˝ головка удлиненная ShW 22мм (1 шт)</t>
  </si>
  <si>
    <t>HEXAGON SOCKET ShW 3/8 SKT long 22mm</t>
  </si>
  <si>
    <t>4058546339661</t>
  </si>
  <si>
    <t>4932471737</t>
  </si>
  <si>
    <t>Головка ShW 1/2, 15мм  удлиненная (1 шт)</t>
  </si>
  <si>
    <t>HEXAGON SOCKET ShW 1/2 SKT long 15mm XXX</t>
  </si>
  <si>
    <t>4058546296360</t>
  </si>
  <si>
    <t>4932352847</t>
  </si>
  <si>
    <t>HEXAGON SOCKET      ShW 1/2 SKT 8mm P1M</t>
  </si>
  <si>
    <t>4002395375059</t>
  </si>
  <si>
    <t>4932352848</t>
  </si>
  <si>
    <t>HEXAGON SOCKET      ShW 1/2 SKT 10mm P1M</t>
  </si>
  <si>
    <t>4002395375066</t>
  </si>
  <si>
    <t>4932352849</t>
  </si>
  <si>
    <t>HEXAGON SOCKET      ShW 1/2 SKT 11mm P1M</t>
  </si>
  <si>
    <t>4002395375073</t>
  </si>
  <si>
    <t>4932352850</t>
  </si>
  <si>
    <t>HEXAGON SOCKET     ShW 1/2 SKT 12mm P1M</t>
  </si>
  <si>
    <t>4002395375080</t>
  </si>
  <si>
    <t>4932478048</t>
  </si>
  <si>
    <t>Головка ShW 1/2 SKT 27мм (1 шт)</t>
  </si>
  <si>
    <t>HEXAGON SOCKET ShW 1/2 SKT short 27mm</t>
  </si>
  <si>
    <t>4058546339814</t>
  </si>
  <si>
    <t>4932352851</t>
  </si>
  <si>
    <t>HEXAGON SOCKET      ShW 1/2 SKT 13mm P1M</t>
  </si>
  <si>
    <t>4002395375097</t>
  </si>
  <si>
    <t>4932352852</t>
  </si>
  <si>
    <t>HEXAGON SOCKET      ShW 1/2 SKT 14mm P1M</t>
  </si>
  <si>
    <t>4002395375103</t>
  </si>
  <si>
    <t>4932352853</t>
  </si>
  <si>
    <t>HEXAGON SOCKET      ShW 1/2 SKT 16MM P1M</t>
  </si>
  <si>
    <t>4002395375110</t>
  </si>
  <si>
    <t>4932471738</t>
  </si>
  <si>
    <t>Головка ShW 1/2, 18мм  удлиненная (1 шт)</t>
  </si>
  <si>
    <t>HEXAGON SOCKET ShW 1/2 SKT long 18mm XXX</t>
  </si>
  <si>
    <t>4058546296377</t>
  </si>
  <si>
    <t>4932352854</t>
  </si>
  <si>
    <t>HEXAGON SOCKET      ShW 1/2 SKT 17mm P1M</t>
  </si>
  <si>
    <t>4002395375127</t>
  </si>
  <si>
    <t>4932478049</t>
  </si>
  <si>
    <t>Головка ShW 1/2 SKT 30мм (1 шт)</t>
  </si>
  <si>
    <t>HEXAGON SOCKET ShW 1/2 SKT short 30mm</t>
  </si>
  <si>
    <t>4058546339821</t>
  </si>
  <si>
    <t>4932352855</t>
  </si>
  <si>
    <t>HEXAGON SOCKET      ShW 1/2 SKT 19MM P1M</t>
  </si>
  <si>
    <t>4002395375134</t>
  </si>
  <si>
    <t>4932352856</t>
  </si>
  <si>
    <t>HEXAGON SOCKET      ShW 1/2 SKT 21mm P1M</t>
  </si>
  <si>
    <t>4002395375141</t>
  </si>
  <si>
    <t>4932471166</t>
  </si>
  <si>
    <t>1/2 Impact Socket 22mm  1pc</t>
  </si>
  <si>
    <t>4058546287948</t>
  </si>
  <si>
    <t>4932478055</t>
  </si>
  <si>
    <t>Удлинитель для головок 150 мм - ShW 3/8 SKT (1 шт)</t>
  </si>
  <si>
    <t>HEXAGON SOCKET Ext. 150 mm  ShW 3/8 SKT</t>
  </si>
  <si>
    <t>4058546339883</t>
  </si>
  <si>
    <t>4932478050</t>
  </si>
  <si>
    <t>Головка ShW 1/2 SKT 32мм (1 шт)</t>
  </si>
  <si>
    <t>HEXAGON SOCKET ShW 1/2 SKT short 32mm</t>
  </si>
  <si>
    <t>4058546339838</t>
  </si>
  <si>
    <t>4932352857</t>
  </si>
  <si>
    <t>HEXAGON SOCKET      ShW 1/2 SKT 24mm P1M</t>
  </si>
  <si>
    <t>4002395375158</t>
  </si>
  <si>
    <t>4932478056</t>
  </si>
  <si>
    <t>Удлинитель для головок 250 мм - ShW 3/8 SKT (1 шт)</t>
  </si>
  <si>
    <t>HEXAGON SOCKET Ext. 250 mm  ShW 3/8 SKT</t>
  </si>
  <si>
    <t>4058546339890</t>
  </si>
  <si>
    <t>4932352858</t>
  </si>
  <si>
    <t>HEXAGON SOCKET      ShW 1/2 SKT 27mm P1M</t>
  </si>
  <si>
    <t>4002395375165</t>
  </si>
  <si>
    <t>4932471828</t>
  </si>
  <si>
    <t>Переходник с 1/2" квадратный хвостовик на 1/4"HEX  (замена для 48034410) (1 шт)</t>
  </si>
  <si>
    <t>ADAPTER ShW1/2Sq1/4Hex</t>
  </si>
  <si>
    <t>4058546297275</t>
  </si>
  <si>
    <t>4932478057</t>
  </si>
  <si>
    <t>Удлинитель для головок 150 мм - ShW 1/2 SKT (1 шт)</t>
  </si>
  <si>
    <t>HEXAGON SOCKET Ext. 150 mm  ShW 1/2 SKT</t>
  </si>
  <si>
    <t>4058546339906</t>
  </si>
  <si>
    <t>4932352859</t>
  </si>
  <si>
    <t>HEXAGON SOCKET      ShW 1/2 SKT 30mm P1M</t>
  </si>
  <si>
    <t>4002395375172</t>
  </si>
  <si>
    <t>4932478058</t>
  </si>
  <si>
    <t>Удлинитель для головок 250 мм - ShW 1/2 SKT (1 шт)</t>
  </si>
  <si>
    <t>HEXAGON SOCKET Ext. 250 mm  ShW 1/2 SKT</t>
  </si>
  <si>
    <t>4058546339913</t>
  </si>
  <si>
    <t>4932352860</t>
  </si>
  <si>
    <t>HEXAGON SOCKET      ShW 1/2 SKT 32mm P1M</t>
  </si>
  <si>
    <t>4002395375189</t>
  </si>
  <si>
    <t>4932478288</t>
  </si>
  <si>
    <t>Набор головок ShW 3/8" 8 шт ( 8, 10, 12, 13, 16, 17, 18, 19) (1 шт)</t>
  </si>
  <si>
    <t>SET ShW 3/8 SKTSet short  8pc</t>
  </si>
  <si>
    <t>4058546344658</t>
  </si>
  <si>
    <t>4932471657</t>
  </si>
  <si>
    <t>Переходник для головок ShW 3/4 -&gt; 1/2 (1 шт)</t>
  </si>
  <si>
    <t>HEX. SOCK. AdapterShW 3/4 SKT1/2SKT</t>
  </si>
  <si>
    <t>4058546295561</t>
  </si>
  <si>
    <t>4932478289</t>
  </si>
  <si>
    <t>Набор удлиненных головок ShW 3/8" 8 шт (8, 10, 12, 13, 16, 17, 18, 19) (1 шт)</t>
  </si>
  <si>
    <t>SET ShW 3/8 SKTSet long  8pc</t>
  </si>
  <si>
    <t>4058546344665</t>
  </si>
  <si>
    <t>4932471658</t>
  </si>
  <si>
    <t>Переходник для головок ShW 3/4 -&gt; 1 (1 шт)</t>
  </si>
  <si>
    <t>HEX. SOCK. AdapterShW 3/4SKT1SKT</t>
  </si>
  <si>
    <t>4058546295578</t>
  </si>
  <si>
    <t>48660061</t>
  </si>
  <si>
    <t>Переходник с 1/2" на 7/16" (1 шт)</t>
  </si>
  <si>
    <t>ADAPTER SHANK</t>
  </si>
  <si>
    <t>045242155118</t>
  </si>
  <si>
    <t>4932471642</t>
  </si>
  <si>
    <t>Головка ShW 3/4, 17мм  удлиненная (1 шт)</t>
  </si>
  <si>
    <t>HEXAGON SOCKET ShW 3/4 SKT long 17 mm</t>
  </si>
  <si>
    <t>4058546295417</t>
  </si>
  <si>
    <t>4932471663</t>
  </si>
  <si>
    <t>Головка ShW 1 дюйм, 27мм  (1 шт)</t>
  </si>
  <si>
    <t>HEXAGON SOCKET ShW 1 SKT short 27 mm</t>
  </si>
  <si>
    <t>4058546295622</t>
  </si>
  <si>
    <t>4932471645</t>
  </si>
  <si>
    <t>Головка ShW 3/4, 22мм  удлиненная (1 шт)</t>
  </si>
  <si>
    <t>HEXAGON SOCKET ShW 3/4 SKT long 22 mm</t>
  </si>
  <si>
    <t>4058546295448</t>
  </si>
  <si>
    <t>4932471646</t>
  </si>
  <si>
    <t>Головка ShW 3/4, 24мм  удлиненная (1 шт)</t>
  </si>
  <si>
    <t>HEXAGON SOCKET ShW 3/4 SKT long 24 mm</t>
  </si>
  <si>
    <t>4058546295455</t>
  </si>
  <si>
    <t>4932471664</t>
  </si>
  <si>
    <t>Головка ShW 1 дюйм, 30мм  (1 шт)</t>
  </si>
  <si>
    <t>HEXAGON SOCKET ShW 1 SKT short 30 mm</t>
  </si>
  <si>
    <t>4058546295639</t>
  </si>
  <si>
    <t>4932471665</t>
  </si>
  <si>
    <t>Головка ShW 1 дюйм, 32мм  (1 шт)</t>
  </si>
  <si>
    <t>HEXAGON SOCKET ShW 1 SKT short 32 mm</t>
  </si>
  <si>
    <t>4058546295646</t>
  </si>
  <si>
    <t>4932471643</t>
  </si>
  <si>
    <t>Головка ShW 3/4, 19мм  удлиненная (1 шт)</t>
  </si>
  <si>
    <t>HEXAGON SOCKET ShW 3/4 SKT long 19 mm</t>
  </si>
  <si>
    <t>4058546295424</t>
  </si>
  <si>
    <t>4932451568</t>
  </si>
  <si>
    <t>Набор головок Automotive для гайковерта 17/19/21мм (1 шт)</t>
  </si>
  <si>
    <t>Automotive 3pcs Socket set  1PC</t>
  </si>
  <si>
    <t>4002395140091</t>
  </si>
  <si>
    <t>4932471644</t>
  </si>
  <si>
    <t>Головка ShW 3/4, 21мм  удлиненная (1 шт)</t>
  </si>
  <si>
    <t>HEXAGON SOCKET ShW 3/4 SKT long 21 mm</t>
  </si>
  <si>
    <t>4058546295431</t>
  </si>
  <si>
    <t>4932471647</t>
  </si>
  <si>
    <t>Головка ShW 3/4, 27мм  удлиненная (1 шт)</t>
  </si>
  <si>
    <t>HEXAGON SOCKET ShW 3/4 SKT long 27 mm</t>
  </si>
  <si>
    <t>4058546295462</t>
  </si>
  <si>
    <t>4932471648</t>
  </si>
  <si>
    <t>Головка ShW 3/4, 30мм  удлиненная (1 шт)</t>
  </si>
  <si>
    <t>HEXAGON SOCKET ShW 3/4 SKT long 30 mm</t>
  </si>
  <si>
    <t>4058546295479</t>
  </si>
  <si>
    <t>4932471649</t>
  </si>
  <si>
    <t>Головка ShW 3/4, 32мм  удлиненная (1 шт)</t>
  </si>
  <si>
    <t>HEXAGON SOCKET ShW 3/4 SKT long 32 mm</t>
  </si>
  <si>
    <t>4058546295486</t>
  </si>
  <si>
    <t>4932471650</t>
  </si>
  <si>
    <t>Головка ShW 3/4, 33мм  удлиненная (1 шт)</t>
  </si>
  <si>
    <t>HEXAGON SOCKET ShW 3/4 SKT long 33 mm</t>
  </si>
  <si>
    <t>4058546295493</t>
  </si>
  <si>
    <t>4932471666</t>
  </si>
  <si>
    <t>Головка ShW 1 дюйм, 33мм  (1 шт)</t>
  </si>
  <si>
    <t>HEXAGON SOCKET ShW 1 SKT short 33 mm</t>
  </si>
  <si>
    <t>4058546295653</t>
  </si>
  <si>
    <t>4932471667</t>
  </si>
  <si>
    <t>Головка ShW 1 дюйм, 36мм  (1 шт)</t>
  </si>
  <si>
    <t>HEXAGON SOCKET ShW 1 SKT short 36 mm</t>
  </si>
  <si>
    <t>4058546295660</t>
  </si>
  <si>
    <t>4932471651</t>
  </si>
  <si>
    <t>Головка ShW 3/4, 36мм  удлиненная (1 шт)</t>
  </si>
  <si>
    <t>HEXAGON SOCKET ShW 3/4 SKT long 36 mm</t>
  </si>
  <si>
    <t>4058546295509</t>
  </si>
  <si>
    <t>4932471677</t>
  </si>
  <si>
    <t>Переходник для головок ShW 1 дюйм -&gt; 3/4 (1 шт)</t>
  </si>
  <si>
    <t>HEX. SOCK. AdapterShW 1 SKT3/4 SKT</t>
  </si>
  <si>
    <t>4058546295769</t>
  </si>
  <si>
    <t>4932471655</t>
  </si>
  <si>
    <t>Удлинитель для головок ShW 3/4, 150мм (1 шт)</t>
  </si>
  <si>
    <t>HEXAGON SOCKET Ext. 150 mmShW 3/4 SKT</t>
  </si>
  <si>
    <t>4058546295547</t>
  </si>
  <si>
    <t>4932471652</t>
  </si>
  <si>
    <t>Головка ShW 3/4, 41мм  удлиненная (1 шт)</t>
  </si>
  <si>
    <t>HEXAGON SOCKET ShW 3/4 SKT long 41 mm</t>
  </si>
  <si>
    <t>4058546295516</t>
  </si>
  <si>
    <t>4932471668</t>
  </si>
  <si>
    <t>Головка ShW 1 дюйм, 41мм  (1 шт)</t>
  </si>
  <si>
    <t>HEXAGON SOCKET ShW 1 SKT short 41 mm</t>
  </si>
  <si>
    <t>4058546295677</t>
  </si>
  <si>
    <t>4932471653</t>
  </si>
  <si>
    <t>Головка ShW 3/4, 46мм  удлиненная (1 шт)</t>
  </si>
  <si>
    <t>HEXAGON SOCKET ShW 3/4 SKT long 46 mm</t>
  </si>
  <si>
    <t>4058546295523</t>
  </si>
  <si>
    <t>4932471669</t>
  </si>
  <si>
    <t>Головка ShW 1 дюйм, 46мм  (1 шт)</t>
  </si>
  <si>
    <t>HEXAGON SOCKET ShW 1 SKT short 46 mm</t>
  </si>
  <si>
    <t>4058546295684</t>
  </si>
  <si>
    <t>4932471670</t>
  </si>
  <si>
    <t>Головка ShW 1 дюйм, 50мм  (1 шт)</t>
  </si>
  <si>
    <t>HEXAGON SOCKET ShW 1 SKT short 50 mm</t>
  </si>
  <si>
    <t>4058546295691</t>
  </si>
  <si>
    <t>4932478290</t>
  </si>
  <si>
    <t>Набор головок ShW 1/2" 10 шт: (10, 12, 13, 16, 17, 18, 19, 21, 24 + адаптер 1/4" Hex &gt; 1/2"SQ + удлинтель 1/2" 150мм (1 шт)</t>
  </si>
  <si>
    <t>SET ShW 1/2 SKTSet short  11pc</t>
  </si>
  <si>
    <t>4058546344672</t>
  </si>
  <si>
    <t>4932471656</t>
  </si>
  <si>
    <t>Удлинитель для головок ShW 3/4, 250мм (1 шт)</t>
  </si>
  <si>
    <t>HEXAGON SOCKET Ext. 250 mmShW 3/4 SKT</t>
  </si>
  <si>
    <t>4058546295554</t>
  </si>
  <si>
    <t>4932471654</t>
  </si>
  <si>
    <t>Головка ShW 3/4, 50мм  удлиненная (1 шт)</t>
  </si>
  <si>
    <t>HEXAGON SOCKET ShW 3/4 SKT long 50 mm</t>
  </si>
  <si>
    <t>4058546295530</t>
  </si>
  <si>
    <t>4932471675</t>
  </si>
  <si>
    <t>Удлинитель для головок ShW 1 дюйм, 175мм (1 шт)</t>
  </si>
  <si>
    <t>HEXAGON SOCKET Ext. 175 mm  ShW 1 SKT</t>
  </si>
  <si>
    <t>4058546295745</t>
  </si>
  <si>
    <t>4932471671</t>
  </si>
  <si>
    <t>Головка ShW 1 дюйм, 55мм  (1 шт)</t>
  </si>
  <si>
    <t>HEXAGON SOCKET ShW 1 SKT short 55 mm</t>
  </si>
  <si>
    <t>4058546295707</t>
  </si>
  <si>
    <t>4932352862</t>
  </si>
  <si>
    <t>Набор головок ShW 1/4 SKT (20предм.) (1 шт)</t>
  </si>
  <si>
    <t>SET                 ShW 1/4 SKTSet P20M</t>
  </si>
  <si>
    <t>4002395375202</t>
  </si>
  <si>
    <t>4932352861</t>
  </si>
  <si>
    <t>Набор головок ShW 1/2 SKT (10предм.) (1 шт)</t>
  </si>
  <si>
    <t>SET                 ShW 1/2 SKTSet P10M</t>
  </si>
  <si>
    <t>4002395375196</t>
  </si>
  <si>
    <t>4932471672</t>
  </si>
  <si>
    <t>Головка ShW 1 дюйм, 60мм  (1 шт)</t>
  </si>
  <si>
    <t>HEXAGON SOCKET ShW 1 SKT short 60 mm</t>
  </si>
  <si>
    <t>4058546295714</t>
  </si>
  <si>
    <t>4932471673</t>
  </si>
  <si>
    <t>Головка ShW 1 дюйм, 65мм  (1 шт)</t>
  </si>
  <si>
    <t>HEXAGON SOCKET ShW 1 SKT short 65 mm</t>
  </si>
  <si>
    <t>4058546295721</t>
  </si>
  <si>
    <t>4932471676</t>
  </si>
  <si>
    <t>Удлинитель для головок ShW 1 дюйм, 300мм (1 шт)</t>
  </si>
  <si>
    <t>HEXAGON SOCKET Ext. 300 mm  ShW 1 SKT</t>
  </si>
  <si>
    <t>4058546295752</t>
  </si>
  <si>
    <t>4932471674</t>
  </si>
  <si>
    <t>Головка ShW 1 дюйм, 70мм  (1 шт)</t>
  </si>
  <si>
    <t>HEXAGON SOCKET ShW 1 SKT short 70 mm</t>
  </si>
  <si>
    <t>4058546295738</t>
  </si>
  <si>
    <t>4932471564</t>
  </si>
  <si>
    <t>Насадка Milwaukee SHOCKWAVE PH1 50мм (1 шт)</t>
  </si>
  <si>
    <t>SCREWDRIVER BIT ShW PH1  50mm1pc</t>
  </si>
  <si>
    <t>4058546294632</t>
  </si>
  <si>
    <t>4932471566</t>
  </si>
  <si>
    <t>Насадка Milwaukee SHOCKWAVE PZ1 50мм (1 шт)</t>
  </si>
  <si>
    <t>SCREWDRIVER BIT ShW PZ1  50mm1pc</t>
  </si>
  <si>
    <t>4058546294656</t>
  </si>
  <si>
    <t>4932471570</t>
  </si>
  <si>
    <t>Насадка Milwaukee SHOCKWAVE TX10 50мм (1 шт)</t>
  </si>
  <si>
    <t>SCREWDRIVER BIT ShW TX10 50mm1pc</t>
  </si>
  <si>
    <t>4058546294694</t>
  </si>
  <si>
    <t>4932430891</t>
  </si>
  <si>
    <t>Насадка Milwaukee SHOCKWAVE TX50 25мм (2 шт)</t>
  </si>
  <si>
    <t>SCREWDRIVER BIT      ShW TX50 25mm  2pc</t>
  </si>
  <si>
    <t>4002395385539</t>
  </si>
  <si>
    <t>4932471567</t>
  </si>
  <si>
    <t>Насадка Milwaukee SHOCKWAVE TX7 25мм (2 шт)</t>
  </si>
  <si>
    <t>SCREWDRIVER BIT ShW TX7 25mm2pc</t>
  </si>
  <si>
    <t>4058546294663</t>
  </si>
  <si>
    <t>4932471568</t>
  </si>
  <si>
    <t>Насадка Milwaukee SHOCKWAVE TX8 25мм (2 шт)</t>
  </si>
  <si>
    <t>SCREWDRIVER BIT ShW TX8 25mm2pc</t>
  </si>
  <si>
    <t>4058546294670</t>
  </si>
  <si>
    <t>4932471569</t>
  </si>
  <si>
    <t>Насадка Milwaukee SHOCKWAVE TX9 25мм (2 шт)</t>
  </si>
  <si>
    <t>SCREWDRIVER BIT ShW TX9 25mm2pc</t>
  </si>
  <si>
    <t>4058546294687</t>
  </si>
  <si>
    <t>4932471577</t>
  </si>
  <si>
    <t>Насадка Milwaukee SHOCKWAVE TX BO7 25мм (2 шт)</t>
  </si>
  <si>
    <t>SCREWDRIVER BIT ShW TX BO7 25mm2pc</t>
  </si>
  <si>
    <t>4058546294762</t>
  </si>
  <si>
    <t>4932471578</t>
  </si>
  <si>
    <t>Насадка Milwaukee SHOCKWAVE TX BO8 25мм (2 шт)</t>
  </si>
  <si>
    <t>SCREWDRIVER BIT ShW TX BO8 25mm2pc</t>
  </si>
  <si>
    <t>4058546294779</t>
  </si>
  <si>
    <t>4932471579</t>
  </si>
  <si>
    <t>Насадка Milwaukee SHOCKWAVE TX BO9 25мм (2 шт)</t>
  </si>
  <si>
    <t>SCREWDRIVER BIT ShW TX BO9 25mm2pc</t>
  </si>
  <si>
    <t>4058546294786</t>
  </si>
  <si>
    <t>4932471580</t>
  </si>
  <si>
    <t>Насадка Milwaukee SHOCKWAVE TX BO10 25мм (2 шт)</t>
  </si>
  <si>
    <t>SCREWDRIVER BIT ShW TX BO10 25mm2pc</t>
  </si>
  <si>
    <t>4058546294793</t>
  </si>
  <si>
    <t>4932471581</t>
  </si>
  <si>
    <t>Насадка Milwaukee SHOCKWAVE TX BO15 25мм (2 шт)</t>
  </si>
  <si>
    <t>SCREWDRIVER BIT ShW TX BO15 25mm2pc</t>
  </si>
  <si>
    <t>4058546294809</t>
  </si>
  <si>
    <t>4932471582</t>
  </si>
  <si>
    <t>Насадка Milwaukee SHOCKWAVE TX BO20 25мм (2 шт)</t>
  </si>
  <si>
    <t>SCREWDRIVER BIT ShW TX BO20 25mm2pc</t>
  </si>
  <si>
    <t>4058546294816</t>
  </si>
  <si>
    <t>4932471583</t>
  </si>
  <si>
    <t>Насадка Milwaukee SHOCKWAVE TX BO25 25мм (2 шт)</t>
  </si>
  <si>
    <t>SCREWDRIVER BIT ShW TX BO25 25mm2pc</t>
  </si>
  <si>
    <t>4058546294823</t>
  </si>
  <si>
    <t>4932471584</t>
  </si>
  <si>
    <t>Насадка Milwaukee SHOCKWAVE TX BO30 25мм (2 шт)</t>
  </si>
  <si>
    <t>SCREWDRIVER BIT ShW TX BO30 25mm2pc</t>
  </si>
  <si>
    <t>4058546294830</t>
  </si>
  <si>
    <t>4932471585</t>
  </si>
  <si>
    <t>Насадка Milwaukee SHOCKWAVE TX BO40 25мм (2 шт)</t>
  </si>
  <si>
    <t>SCREWDRIVER BIT ShW TX BO40 25mm2pc</t>
  </si>
  <si>
    <t>4058546294847</t>
  </si>
  <si>
    <t>4932430854</t>
  </si>
  <si>
    <t>Насадка Milwaukee SHOCKWAVE PH2 50мм (1 шт)</t>
  </si>
  <si>
    <t>SCREWDRIVER BIT       ShW PH2 50mm  1pc</t>
  </si>
  <si>
    <t>4002395385164</t>
  </si>
  <si>
    <t>4932430858</t>
  </si>
  <si>
    <t>Насадка Milwaukee SHOCKWAVE PH3 50мм (1 шт)</t>
  </si>
  <si>
    <t>SCREWDRIVER BIT       ShW PH3 50mm  1pc</t>
  </si>
  <si>
    <t>4002395385201</t>
  </si>
  <si>
    <t>4932430865</t>
  </si>
  <si>
    <t>Насадка Milwaukee SHOCKWAVE PZ2 50мм (1 шт)</t>
  </si>
  <si>
    <t>SCREWDRIVER BIT       ShW PZ2 50mm  1pc</t>
  </si>
  <si>
    <t>4002395385270</t>
  </si>
  <si>
    <t>4932430870</t>
  </si>
  <si>
    <t>Насадка Milwaukee SHOCKWAVE PZ3 50мм (1 шт)</t>
  </si>
  <si>
    <t>SCREWDRIVER BIT       ShW PZ3 50mm  1pc</t>
  </si>
  <si>
    <t>4002395385324</t>
  </si>
  <si>
    <t>4932430876</t>
  </si>
  <si>
    <t>Насадка Milwaukee SHOCKWAVE TX20 50мм (1 шт)</t>
  </si>
  <si>
    <t>SCREWDRIVER BIT      ShW TX20 50mm  1pc</t>
  </si>
  <si>
    <t>4002395385386</t>
  </si>
  <si>
    <t>4932430881</t>
  </si>
  <si>
    <t>Насадка Milwaukee SHOCKWAVE TX25 50мм (1 шт)</t>
  </si>
  <si>
    <t>SCREWDRIVER BIT      ShW TX25 50mm  1pc</t>
  </si>
  <si>
    <t>4002395385430</t>
  </si>
  <si>
    <t>4932430887</t>
  </si>
  <si>
    <t>Насадка Milwaukee SHOCKWAVE TX30 50мм (1 шт)</t>
  </si>
  <si>
    <t>SCREWDRIVER BIT      ShW TX30 50mm  1pc</t>
  </si>
  <si>
    <t>4002395385492</t>
  </si>
  <si>
    <t>4932430890</t>
  </si>
  <si>
    <t>Насадка Milwaukee SHOCKWAVE TX40 50мм (1 шт)</t>
  </si>
  <si>
    <t>SCREWDRIVER BIT      ShW TX40 50mm  1pc</t>
  </si>
  <si>
    <t>4002395385522</t>
  </si>
  <si>
    <t>4932451286</t>
  </si>
  <si>
    <t>Насадка Milwaukee SHOCKWAVE TX15 50мм (1 шт)</t>
  </si>
  <si>
    <t>SHW TX15 50MM SCREWDRIVER BIT1pc</t>
  </si>
  <si>
    <t>4002395157440</t>
  </si>
  <si>
    <t>4932430850</t>
  </si>
  <si>
    <t>Насадка Milwaukee SHOCKWAVE PH1 25мм (2 шт)</t>
  </si>
  <si>
    <t>SCREWDRIVER BIT       ShW PH1 25mm  2pc</t>
  </si>
  <si>
    <t>4002395385126</t>
  </si>
  <si>
    <t>4932430852</t>
  </si>
  <si>
    <t>Насадка Milwaukee SHOCKWAVE PH2 25мм (2 шт)</t>
  </si>
  <si>
    <t>SCREWDRIVER BIT       ShW PH2 25mm  2pc</t>
  </si>
  <si>
    <t>4002395385140</t>
  </si>
  <si>
    <t>4932430857</t>
  </si>
  <si>
    <t>Насадка Milwaukee SHOCKWAVE PH3 25мм (2 шт)</t>
  </si>
  <si>
    <t>SCREWDRIVER BIT       ShW PH3 25mm  2pc</t>
  </si>
  <si>
    <t>4002395385195</t>
  </si>
  <si>
    <t>4932430860</t>
  </si>
  <si>
    <t>Насадка Milwaukee SHOCKWAVE PZ1 25мм (2 шт)</t>
  </si>
  <si>
    <t>SCREWDRIVER BIT       ShW PZ1 25mm  2pc</t>
  </si>
  <si>
    <t>4002395385225</t>
  </si>
  <si>
    <t>4932430863</t>
  </si>
  <si>
    <t>Насадка Milwaukee SHOCKWAVE PZ2 25мм (2 шт)</t>
  </si>
  <si>
    <t>SCREWDRIVER BIT       ShW PZ2 25mm  2pc</t>
  </si>
  <si>
    <t>4002395385256</t>
  </si>
  <si>
    <t>4932430868</t>
  </si>
  <si>
    <t>Насадка Milwaukee SHOCKWAVE PZ3 25мм (2 шт)</t>
  </si>
  <si>
    <t>SCREWDRIVER BIT       ShW PZ3 25mm  2pc</t>
  </si>
  <si>
    <t>4002395385300</t>
  </si>
  <si>
    <t>4932430871</t>
  </si>
  <si>
    <t>Насадка Milwaukee SHOCKWAVE TX10 25мм (2 шт)</t>
  </si>
  <si>
    <t>SCREWDRIVER BIT      ShW TX10 25mm  2pc</t>
  </si>
  <si>
    <t>4002395385331</t>
  </si>
  <si>
    <t>4932430872</t>
  </si>
  <si>
    <t>Насадка Milwaukee SHOCKWAVE TX15 25мм (2 шт)</t>
  </si>
  <si>
    <t>SCREWDRIVER BIT      ShW TX15 25mm  2pc</t>
  </si>
  <si>
    <t>4002395385348</t>
  </si>
  <si>
    <t>4932430874</t>
  </si>
  <si>
    <t>Насадка Milwaukee SHOCKWAVE TX20 25мм (2 шт)</t>
  </si>
  <si>
    <t>SCREWDRIVER BIT      ShW TX20 25mm  2pc</t>
  </si>
  <si>
    <t>4002395385362</t>
  </si>
  <si>
    <t>4932430879</t>
  </si>
  <si>
    <t>Насадка Milwaukee SHOCKWAVE TX25 25мм (2 шт)</t>
  </si>
  <si>
    <t>SCREWDRIVER BIT      ShW TX25 25mm  2pc</t>
  </si>
  <si>
    <t>4002395385416</t>
  </si>
  <si>
    <t>4932430884</t>
  </si>
  <si>
    <t>Насадка Milwaukee SHOCKWAVE TX27 25мм (2 шт)</t>
  </si>
  <si>
    <t>SCREWDRIVER BIT      ShW TX27 25mm  2pc</t>
  </si>
  <si>
    <t>4002395385461</t>
  </si>
  <si>
    <t>4932430885</t>
  </si>
  <si>
    <t>Насадка Milwaukee SHOCKWAVE TX30 25мм (2 шт)</t>
  </si>
  <si>
    <t>SCREWDRIVER BIT      ShW TX30 25mm  2pc</t>
  </si>
  <si>
    <t>4002395385478</t>
  </si>
  <si>
    <t>4932430888</t>
  </si>
  <si>
    <t>Насадка Milwaukee SHOCKWAVE TX40 25мм (2 шт)</t>
  </si>
  <si>
    <t>SCREWDRIVER BIT      ShW TX40 25mm  2pc</t>
  </si>
  <si>
    <t>4002395385508</t>
  </si>
  <si>
    <t>4932430893</t>
  </si>
  <si>
    <t>Насадка Milwaukee SHOCKWAVE Hex2,5 25мм (2 шт)</t>
  </si>
  <si>
    <t>SCREWDRIVER BIT      ShW Hex2,5 25mm2pc</t>
  </si>
  <si>
    <t>4002395385553</t>
  </si>
  <si>
    <t>4932430894</t>
  </si>
  <si>
    <t>Насадка Milwaukee SHOCKWAVE Hex3 25мм (2 шт)</t>
  </si>
  <si>
    <t>SCREWDRIVER BIT      ShW Hex3 25mm  2pc</t>
  </si>
  <si>
    <t>4002395385560</t>
  </si>
  <si>
    <t>4932430895</t>
  </si>
  <si>
    <t>Насадка Milwaukee SHOCKWAVE Hex4 25мм (2 шт)</t>
  </si>
  <si>
    <t>SCREWDRIVER BIT      ShW Hex4 25mm  2pc</t>
  </si>
  <si>
    <t>4002395385577</t>
  </si>
  <si>
    <t>4932430896</t>
  </si>
  <si>
    <t>Насадка Milwaukee SHOCKWAVE Hex5 25мм (2 шт)</t>
  </si>
  <si>
    <t>SCREWDRIVER BIT      ShW Hex5 25mm  2pc</t>
  </si>
  <si>
    <t>4002395385584</t>
  </si>
  <si>
    <t>4932430897</t>
  </si>
  <si>
    <t>Насадка Milwaukee SHOCKWAVE Hex6 25мм (2 шт)</t>
  </si>
  <si>
    <t>SCREWDRIVER BIT      ShW Hex6 25mm  2pc</t>
  </si>
  <si>
    <t>4002395385591</t>
  </si>
  <si>
    <t>4932430898</t>
  </si>
  <si>
    <t>Насадка Milwaukee SHOCKWAVE Hex8 25мм (2 шт)</t>
  </si>
  <si>
    <t>SCREWDRIVER BIT      ShW Hex8 25mm  2pc</t>
  </si>
  <si>
    <t>4002395385607</t>
  </si>
  <si>
    <t>4932430899</t>
  </si>
  <si>
    <t>Насадка Milwaukee SHOCKWAVE Hex10 25мм (2 шт)</t>
  </si>
  <si>
    <t>SCREWDRIVER BIT     ShW Hex10 25mm  2pc</t>
  </si>
  <si>
    <t>4002395385614</t>
  </si>
  <si>
    <t>4932430900</t>
  </si>
  <si>
    <t>Насадка Milwaukee SHOCKWAVE Hex12 25мм (2 шт)</t>
  </si>
  <si>
    <t>SCREWDRIVER BIT     ShW Hex12 25mm  2pc</t>
  </si>
  <si>
    <t>4002395385621</t>
  </si>
  <si>
    <t>4932430901</t>
  </si>
  <si>
    <t>Насадка Milwaukee SHOCKWAVE SL0,6x4,5 25мм (2 шт)</t>
  </si>
  <si>
    <t>SCREWDRIVER BIT   ShW SL0,6x4,5 25mm2pc</t>
  </si>
  <si>
    <t>4002395385638</t>
  </si>
  <si>
    <t>4932430902</t>
  </si>
  <si>
    <t>Насадка Milwaukee SHOCKWAVE SL0,8x5,5 25мм (2 шт)</t>
  </si>
  <si>
    <t>SCREWDRIVER BIT   ShW SL0,8x5,5 25mm2pc</t>
  </si>
  <si>
    <t>4002395385645</t>
  </si>
  <si>
    <t>4932430903</t>
  </si>
  <si>
    <t>Насадка Milwaukee SHOCKWAVE SL1,2x6,5 25мм (2 шт)</t>
  </si>
  <si>
    <t>SCREWDRIVER BIT   ShW SL1,2x6,5 25mm2pc</t>
  </si>
  <si>
    <t>4002395385652</t>
  </si>
  <si>
    <t>4932471571</t>
  </si>
  <si>
    <t>Насадка Milwaukee SHOCKWAVE TX15 90мм (1 шт)</t>
  </si>
  <si>
    <t>SCREWDRIVER BIT ShW TX15 90mm1pc</t>
  </si>
  <si>
    <t>4058546294700</t>
  </si>
  <si>
    <t>4932471575</t>
  </si>
  <si>
    <t>Насадка Milwaukee SHOCKWAVE TX30 90мм (1 шт)</t>
  </si>
  <si>
    <t>SCREWDRIVER BIT ShW TX30 90mm1pc</t>
  </si>
  <si>
    <t>4058546294748</t>
  </si>
  <si>
    <t>4932430851</t>
  </si>
  <si>
    <t>Насадка Milwaukee SHOCKWAVE PH1 90мм (1 шт)</t>
  </si>
  <si>
    <t>SCREWDRIVER BIT       ShW PH1 90mm  1pc</t>
  </si>
  <si>
    <t>4002395385133</t>
  </si>
  <si>
    <t>4932430856</t>
  </si>
  <si>
    <t>Насадка Milwaukee SHOCKWAVE PH2 90мм (1 шт)</t>
  </si>
  <si>
    <t>SCREWDRIVER BIT       ShW PH2 90mm  1pc</t>
  </si>
  <si>
    <t>4002395385188</t>
  </si>
  <si>
    <t>4932430859</t>
  </si>
  <si>
    <t>Насадка Milwaukee SHOCKWAVE PH3 90мм (1 шт)</t>
  </si>
  <si>
    <t>SCREWDRIVER BIT       ShW PH3 90mm  1pc</t>
  </si>
  <si>
    <t>4002395385218</t>
  </si>
  <si>
    <t>4932430862</t>
  </si>
  <si>
    <t>Насадка Milwaukee SHOCKWAVE PZ1 90мм (1 шт)</t>
  </si>
  <si>
    <t>SCREWDRIVER BIT       ShW PZ1 90mm  1pc</t>
  </si>
  <si>
    <t>4002395385249</t>
  </si>
  <si>
    <t>4932430867</t>
  </si>
  <si>
    <t>Насадка Milwaukee SHOCKWAVE PZ2 90мм (1 шт)</t>
  </si>
  <si>
    <t>SCREWDRIVER BIT       ShW PZ2 90mm  1pc</t>
  </si>
  <si>
    <t>4002395385294</t>
  </si>
  <si>
    <t>4932430878</t>
  </si>
  <si>
    <t>Насадка Milwaukee SHOCKWAVE TX20 90мм (1 шт)</t>
  </si>
  <si>
    <t>SCREWDRIVER BIT      ShW TX20 90mm  1pc</t>
  </si>
  <si>
    <t>4002395385409</t>
  </si>
  <si>
    <t>4932430883</t>
  </si>
  <si>
    <t>Насадка Milwaukee SHOCKWAVE TX25 90мм (1 шт)</t>
  </si>
  <si>
    <t>SCREWDRIVER BIT      ShW TX25 90mm  1pc</t>
  </si>
  <si>
    <t>4002395385454</t>
  </si>
  <si>
    <t>4932471826</t>
  </si>
  <si>
    <t>Переходник с 1/4"HEX на 1/4"квадратный хвостовик (замена для 48325030) (1 шт)</t>
  </si>
  <si>
    <t>ADAPTER ShW1/4Hex1/4Sq</t>
  </si>
  <si>
    <t>4058546297251</t>
  </si>
  <si>
    <t>4932478054</t>
  </si>
  <si>
    <t>Адаптер  ShW1/4Hex-3/8квадрат (1 шт)</t>
  </si>
  <si>
    <t>ADAPTER ShW1/4Hex3/8Sq</t>
  </si>
  <si>
    <t>4058546339876</t>
  </si>
  <si>
    <t>4932471565</t>
  </si>
  <si>
    <t>Насадка Milwaukee SHOCKWAVE PH2 150мм (1 шт)</t>
  </si>
  <si>
    <t>SCREWDRIVER BIT ShW PH2 150mm1pc</t>
  </si>
  <si>
    <t>4058546294649</t>
  </si>
  <si>
    <t>4932471572</t>
  </si>
  <si>
    <t>Насадка Milwaukee SHOCKWAVE TX15 150мм (1 шт)</t>
  </si>
  <si>
    <t>SCREWDRIVER BIT ShW TX15 150mm1pc</t>
  </si>
  <si>
    <t>4058546294717</t>
  </si>
  <si>
    <t>4932471573</t>
  </si>
  <si>
    <t>Насадка Milwaukee SHOCKWAVE TX20 150мм (1 шт)</t>
  </si>
  <si>
    <t>SCREWDRIVER BIT ShW TX20 150mm1pc</t>
  </si>
  <si>
    <t>4058546294724</t>
  </si>
  <si>
    <t>4932471928</t>
  </si>
  <si>
    <t>Насадка Milwaukee SHOCKWAVE PZ2 150мм (1 шт)</t>
  </si>
  <si>
    <t>SCREWDRIVER BIT Shw PZ2x150 mm  1 pc</t>
  </si>
  <si>
    <t>4058546298272</t>
  </si>
  <si>
    <t>4932471929</t>
  </si>
  <si>
    <t>Насадка Milwaukee SHOCKWAVE PZ3 150мм (1 шт)</t>
  </si>
  <si>
    <t>SCREWDRIVER BIT Shw PZ3x150 mm  1 pc</t>
  </si>
  <si>
    <t>4058546298289</t>
  </si>
  <si>
    <t>4932430478</t>
  </si>
  <si>
    <t>Магнитный держатель для бит ShW1/4 60мм (отгрузка и заказ кратно упаковке100 шт)</t>
  </si>
  <si>
    <t>MAGNETIC BIT HOLDER Shw Bit H Jar  1pc</t>
  </si>
  <si>
    <t>4002395381395</t>
  </si>
  <si>
    <t>4932352406</t>
  </si>
  <si>
    <t>Магнитный держатель для бит ShW1/4 60мм (1 шт)</t>
  </si>
  <si>
    <t>MAGNETIC BIT HOLDER ShW1/4 60mm Imp P1M</t>
  </si>
  <si>
    <t>4002395370658</t>
  </si>
  <si>
    <t>4932471822</t>
  </si>
  <si>
    <t>Магнитный держатель для бит ShW1/4 152мм (замена для 48324511) (1 шт)</t>
  </si>
  <si>
    <t>MAGNETIC BIT HOLDER Mag Bit H. 1521pc</t>
  </si>
  <si>
    <t>4058546297213</t>
  </si>
  <si>
    <t>4932479228</t>
  </si>
  <si>
    <t>Набор переходников с HEX на квадратный хвостовик (3 шт)</t>
  </si>
  <si>
    <t>Socket Adaptor ShW Set-3pc</t>
  </si>
  <si>
    <t>4058546370220</t>
  </si>
  <si>
    <t>4932459394</t>
  </si>
  <si>
    <t>Битодержатель 75мм (1 шт)</t>
  </si>
  <si>
    <t>Mag / Ring .Bit Holder 75mm  1PC</t>
  </si>
  <si>
    <t>4058546010553</t>
  </si>
  <si>
    <t>4932471823</t>
  </si>
  <si>
    <t>Магнитный держатель для бит ShW1/4 305мм (замена для 48324512) (1 шт)</t>
  </si>
  <si>
    <t>MAGNETIC BIT HOLDER Mag Bit H. 305mm1pc</t>
  </si>
  <si>
    <t>4058546297220</t>
  </si>
  <si>
    <t>4932459393</t>
  </si>
  <si>
    <t>Насадка PH2 148мм (3 шт)</t>
  </si>
  <si>
    <t>PH2 148MM SCREWDRIVING BIT 3PC</t>
  </si>
  <si>
    <t>4058546010546</t>
  </si>
  <si>
    <t>4932471574</t>
  </si>
  <si>
    <t>Насадка Milwaukee SHOCKWAVE CD TX30 50мм (10 шт)</t>
  </si>
  <si>
    <t>SCREWDRIVER BIT ShW CD TX30 50mm10pc</t>
  </si>
  <si>
    <t>4058546294731</t>
  </si>
  <si>
    <t>4932352536</t>
  </si>
  <si>
    <t>Торцевая насадка Milwaukee ShW5,5 (1 шт)</t>
  </si>
  <si>
    <t>MAGNETIC NUT DRIVER ShWHex 5,5 /65mm P1M</t>
  </si>
  <si>
    <t>4002395371945</t>
  </si>
  <si>
    <t>4932352537</t>
  </si>
  <si>
    <t>Торцевая насадка Milwaukee ShW6 (1 шт)</t>
  </si>
  <si>
    <t>MAGNETIC NUT DRIVER ShWHex 6 / 65mm P1M</t>
  </si>
  <si>
    <t>4002395371952</t>
  </si>
  <si>
    <t>4932352538</t>
  </si>
  <si>
    <t>Торцевая насадка Milwaukee ShW 1/4" (1 шт)</t>
  </si>
  <si>
    <t>MAGNETIC NUT DRIVER ShWHex 1/4 /65mm P1M</t>
  </si>
  <si>
    <t>4002395371969</t>
  </si>
  <si>
    <t>4932373483</t>
  </si>
  <si>
    <t>Магнитный держатель бит 58мм с фиксатором (1 шт)</t>
  </si>
  <si>
    <t>MAGNETIC BIT HOLDER MagBitHld QR58mm P1M</t>
  </si>
  <si>
    <t>4002395351060</t>
  </si>
  <si>
    <t>4932430855</t>
  </si>
  <si>
    <t>Насадка Milwaukee SHOCKWAVE PH2 50мм (10 шт)</t>
  </si>
  <si>
    <t>DISPLAY           ShW CD PH2 50mm  10pc</t>
  </si>
  <si>
    <t>4002395385171</t>
  </si>
  <si>
    <t>4932430866</t>
  </si>
  <si>
    <t>Насадка Milwaukee SHOCKWAVE PZ2 50мм (10 шт)</t>
  </si>
  <si>
    <t>SCREWDRIVER BIT     ShW CD PZ2 50mm10pc</t>
  </si>
  <si>
    <t>4002395385287</t>
  </si>
  <si>
    <t>4932430877</t>
  </si>
  <si>
    <t>Насадка Milwaukee SHOCKWAVE TX20 50мм (10 шт)</t>
  </si>
  <si>
    <t>SCREWDRIVER BIT    ShW CD TX20 50mm10pc</t>
  </si>
  <si>
    <t>4002395385393</t>
  </si>
  <si>
    <t>4932430882</t>
  </si>
  <si>
    <t>Насадка Milwaukee SHOCKWAVE TX25 50мм (10 шт)</t>
  </si>
  <si>
    <t>SCREWDRIVER BIT    ShW CD TX25 50mm10pc</t>
  </si>
  <si>
    <t>4002395385447</t>
  </si>
  <si>
    <t>4932459398</t>
  </si>
  <si>
    <t>Магнитный держатель для бит с фиксатором 76мм (1 шт)</t>
  </si>
  <si>
    <t>Locking Bit Holder 73 mm  1 pc</t>
  </si>
  <si>
    <t>4058546010591</t>
  </si>
  <si>
    <t>4932352539</t>
  </si>
  <si>
    <t>Торцевая насадка Milwaukee ShW7 (1 шт)</t>
  </si>
  <si>
    <t>MAGNETIC NUT DRIVER ShWHex 7 / 65mm P1M</t>
  </si>
  <si>
    <t>4002395371976</t>
  </si>
  <si>
    <t>4932352540</t>
  </si>
  <si>
    <t>Торцевая насадка Milwaukee ShW 5/16" (1 шт)</t>
  </si>
  <si>
    <t>MAGNETIC NUT DRIVER ShWHex 5/16/65mm P1M</t>
  </si>
  <si>
    <t>4002395371983</t>
  </si>
  <si>
    <t>4932352541</t>
  </si>
  <si>
    <t>Торцевая насадка Milwaukee ShW8 (1 шт)</t>
  </si>
  <si>
    <t>MAGNETIC NUT DRIVER ShWHex 8 / 65mm P1M</t>
  </si>
  <si>
    <t>4002395371990</t>
  </si>
  <si>
    <t>4932352542</t>
  </si>
  <si>
    <t>Торцевая насадка Milwaukee ShW 3/8" (1 шт)</t>
  </si>
  <si>
    <t>MAGNETIC NUT DRIVER ShWHex 3/8 /65mm P1M</t>
  </si>
  <si>
    <t>4002395372003</t>
  </si>
  <si>
    <t>4932352543</t>
  </si>
  <si>
    <t>Торцевая насадка Milwaukee ShW10 (1 шт)</t>
  </si>
  <si>
    <t>MAGNETIC NUT DRIVER ShWHex 10 / 65mm P1M</t>
  </si>
  <si>
    <t>4002395372010</t>
  </si>
  <si>
    <t>4932478063</t>
  </si>
  <si>
    <t>1/2 ударная головка с рабочей частью HEX5 (1 шт)</t>
  </si>
  <si>
    <t>1/2 Impact HEX Bit Socket HEX5</t>
  </si>
  <si>
    <t>4058546339968</t>
  </si>
  <si>
    <t>4932478064</t>
  </si>
  <si>
    <t>1/2 ударная головка с рабочей частью HEX6 (1 шт)</t>
  </si>
  <si>
    <t>1/2 Impact HEX Bit Socket HEX6</t>
  </si>
  <si>
    <t>4058546339975</t>
  </si>
  <si>
    <t>4932478065</t>
  </si>
  <si>
    <t>1/2 ударная головка с рабочей частью HEX8 (1 шт)</t>
  </si>
  <si>
    <t>1/2 Impact HEX Bit Socket HEX8</t>
  </si>
  <si>
    <t>4058546339982</t>
  </si>
  <si>
    <t>4932478066</t>
  </si>
  <si>
    <t>1/2 ударная головка с рабочей частью HEX10 (1 шт)</t>
  </si>
  <si>
    <t>1/2 Impact HEX Bit Socket HEX10</t>
  </si>
  <si>
    <t>4058546339999</t>
  </si>
  <si>
    <t>4932478059</t>
  </si>
  <si>
    <t>1/2 ударная головка с рабочей частью TX30 (1 шт)</t>
  </si>
  <si>
    <t>1/2 Impact TX Bit Socket TX30</t>
  </si>
  <si>
    <t>4058546339920</t>
  </si>
  <si>
    <t>4932478060</t>
  </si>
  <si>
    <t>1/2 ударная головка с рабочей частью TX40 (1 шт)</t>
  </si>
  <si>
    <t>1/2 Impact TX Bit Socket TX40</t>
  </si>
  <si>
    <t>4058546339937</t>
  </si>
  <si>
    <t>4932478061</t>
  </si>
  <si>
    <t>1/2 ударная головка с рабочей частью TX45 (1 шт)</t>
  </si>
  <si>
    <t>1/2 Impact TX Bit Socket TX45</t>
  </si>
  <si>
    <t>4058546339944</t>
  </si>
  <si>
    <t>4932478067</t>
  </si>
  <si>
    <t>1/2 ударная головка с рабочей частью HEX12 (1 шт)</t>
  </si>
  <si>
    <t>1/2 Impact HEX Bit Socket HEX12</t>
  </si>
  <si>
    <t>4058546340001</t>
  </si>
  <si>
    <t>4932478062</t>
  </si>
  <si>
    <t>1/2 ударная головка с рабочей частью TX50 (1 шт)</t>
  </si>
  <si>
    <t>1/2 Impact TX Bit Socket TX50</t>
  </si>
  <si>
    <t>4058546339951</t>
  </si>
  <si>
    <t>4932471824</t>
  </si>
  <si>
    <t>Магнитный держатель бит 152мм с фиксатором (замена для 48324532) (1 шт)</t>
  </si>
  <si>
    <t>Locking Bit Holder 152 mm  1 pc</t>
  </si>
  <si>
    <t>4058546297237</t>
  </si>
  <si>
    <t>48323065</t>
  </si>
  <si>
    <t>Магнитный держатель бит 76мм для сетевого шуруповерта (1 шт)</t>
  </si>
  <si>
    <t>MAGNETIC BIT HOLDER                  MET</t>
  </si>
  <si>
    <t>045242128600</t>
  </si>
  <si>
    <t>4932352544</t>
  </si>
  <si>
    <t>Торцевая насадка Milwaukee ShW12 (1 шт)</t>
  </si>
  <si>
    <t>MAGNETIC NUT DRIVER ShWHex 12 / 65mm P1M</t>
  </si>
  <si>
    <t>4002395372027</t>
  </si>
  <si>
    <t>4932430861</t>
  </si>
  <si>
    <t>Насадка Milwaukee SHOCKWAVE PZ1 25мм (25 шт)</t>
  </si>
  <si>
    <t>SCREWDRIVER BIT     ShW CD PZ1 25mm25pc</t>
  </si>
  <si>
    <t>4002395385232</t>
  </si>
  <si>
    <t>4932430864</t>
  </si>
  <si>
    <t>Насадка Milwaukee SHOCKWAVE PZ2 25мм (25 шт)</t>
  </si>
  <si>
    <t>SCREWDRIVER BIT     ShW CD PZ2 25mm25pc</t>
  </si>
  <si>
    <t>4002395385263</t>
  </si>
  <si>
    <t>4932430869</t>
  </si>
  <si>
    <t>Насадка Milwaukee SHOCKWAVE PZ3 25мм (25 шт)</t>
  </si>
  <si>
    <t>SCREWDRIVER BIT     ShW CD PZ3 25mm25pc</t>
  </si>
  <si>
    <t>4002395385317</t>
  </si>
  <si>
    <t>4932430873</t>
  </si>
  <si>
    <t>Насадка Milwaukee SHOCKWAVE TX15 25мм (25 шт)</t>
  </si>
  <si>
    <t>SCREWDRIVER BIT    ShW CD TX15 25mm25pc</t>
  </si>
  <si>
    <t>4002395385355</t>
  </si>
  <si>
    <t>4932430875</t>
  </si>
  <si>
    <t>Насадка Milwaukee SHOCKWAVE TX20 25мм (25 шт)</t>
  </si>
  <si>
    <t>SCREWDRIVER BIT    ShW CD TX20 25mm25pc</t>
  </si>
  <si>
    <t>4002395385379</t>
  </si>
  <si>
    <t>4932430880</t>
  </si>
  <si>
    <t>Насадка Milwaukee SHOCKWAVE TX25 25мм (25 шт)</t>
  </si>
  <si>
    <t>SCREWDRIVER BIT    ShW CD TX25 25mm25pc</t>
  </si>
  <si>
    <t>4002395385423</t>
  </si>
  <si>
    <t>4932430886</t>
  </si>
  <si>
    <t>Насадка Milwaukee SHOCKWAVE TX30 25мм (25 шт)</t>
  </si>
  <si>
    <t>SCREWDRIVER BIT    ShW CD TX30 25mm25pc</t>
  </si>
  <si>
    <t>4002395385485</t>
  </si>
  <si>
    <t>4932430889</t>
  </si>
  <si>
    <t>Насадка Milwaukee SHOCKWAVE TX40 25мм (25 шт)</t>
  </si>
  <si>
    <t>SCREWDRIVER BIT    ShW CD TX40 25mm25pc</t>
  </si>
  <si>
    <t>4002395385515</t>
  </si>
  <si>
    <t>4932430853</t>
  </si>
  <si>
    <t>Насадка Milwaukee SHOCKWAVE PH2 25мм (25 шт)</t>
  </si>
  <si>
    <t>ShW CD PH2 25mm  25pc</t>
  </si>
  <si>
    <t>4002395385157</t>
  </si>
  <si>
    <t>4932352545</t>
  </si>
  <si>
    <t>Торцевая насадка Milwaukee ShW13 (1 шт)</t>
  </si>
  <si>
    <t>MAGNETIC NUT DRIVER ShWHex 13 / 65mm P1M</t>
  </si>
  <si>
    <t>4002395372034</t>
  </si>
  <si>
    <t>4932471825</t>
  </si>
  <si>
    <t>Магнитный держатель бит 305мм с фиксатором (замена для 48324533) (1 шт)</t>
  </si>
  <si>
    <t>Locking Bit Holder 305 mm  1 pc</t>
  </si>
  <si>
    <t>4058546297244</t>
  </si>
  <si>
    <t>4932399586</t>
  </si>
  <si>
    <t>Насадка Milwaukee PH1 25мм (25 шт)</t>
  </si>
  <si>
    <t>SCREWDRIVER BIT     Scr PH1 25mm P25M</t>
  </si>
  <si>
    <t>4002395362363</t>
  </si>
  <si>
    <t>4932399587</t>
  </si>
  <si>
    <t>Насадка Milwaukee PH2 25мм (25 шт)</t>
  </si>
  <si>
    <t>SCREWDRIVER BIT     Scr PH2 25mm P25M</t>
  </si>
  <si>
    <t>4002395362370</t>
  </si>
  <si>
    <t>4932399588</t>
  </si>
  <si>
    <t>Насадка Milwaukee PH3 25мм (25 шт)</t>
  </si>
  <si>
    <t>SCREWDRIVER BIT     Scr PH3 25mm P25M</t>
  </si>
  <si>
    <t>4002395362387</t>
  </si>
  <si>
    <t>4932399589</t>
  </si>
  <si>
    <t>Насадка Milwaukee PZ1 25мм (25 шт)</t>
  </si>
  <si>
    <t>SCREWDRIVER BIT     Scr PZ1 25mm P25M</t>
  </si>
  <si>
    <t>4002395362394</t>
  </si>
  <si>
    <t>4932399590</t>
  </si>
  <si>
    <t>Насадка Milwaukee PZ2 25мм (25 шт)</t>
  </si>
  <si>
    <t>SCREWDRIVER BIT     Scr PZ2 25mm P25M</t>
  </si>
  <si>
    <t>4002395362400</t>
  </si>
  <si>
    <t>4932399591</t>
  </si>
  <si>
    <t>Насадка Milwaukee PZ3 25мм (25 шт)</t>
  </si>
  <si>
    <t>SCREWDRIVER BIT     Scr PZ3 25mm P25M</t>
  </si>
  <si>
    <t>4002395362417</t>
  </si>
  <si>
    <t>4932430892</t>
  </si>
  <si>
    <t>Насадка Milwaukee SHOCKWAVE TX50 25мм (15 шт)</t>
  </si>
  <si>
    <t>SCREWDRIVER BIT    ShW CD TX50 25mm15pc</t>
  </si>
  <si>
    <t>4002395385546</t>
  </si>
  <si>
    <t>4932399594</t>
  </si>
  <si>
    <t>Насадка Milwaukee TX10 25мм (25 шт)</t>
  </si>
  <si>
    <t>SCREWDRIVER BIT     Scr TX10 25mm P25M</t>
  </si>
  <si>
    <t>4002395362448</t>
  </si>
  <si>
    <t>4932399595</t>
  </si>
  <si>
    <t>Насадка Milwaukee TX15 25мм (25 шт)</t>
  </si>
  <si>
    <t>SCREWDRIVER BIT     Scr TX15 25mm P25M</t>
  </si>
  <si>
    <t>4002395362455</t>
  </si>
  <si>
    <t>4932399596</t>
  </si>
  <si>
    <t>Насадка Milwaukee TX20 25мм (25 шт)</t>
  </si>
  <si>
    <t>SCREWDRIVER BIT     Scr TX20 25mm P25M</t>
  </si>
  <si>
    <t>4002395362462</t>
  </si>
  <si>
    <t>4932399597</t>
  </si>
  <si>
    <t>Насадка Milwaukee TX25 25мм (25 шт)</t>
  </si>
  <si>
    <t>SCREWDRIVER BIT     Scr TX25 25mm P25M</t>
  </si>
  <si>
    <t>4002395362479</t>
  </si>
  <si>
    <t>4932399599</t>
  </si>
  <si>
    <t>Насадка Milwaukee TX30 25мм (25 шт)</t>
  </si>
  <si>
    <t>SCREWDRIVER BIT     Scr TX30 25mm P25M</t>
  </si>
  <si>
    <t>4002395362493</t>
  </si>
  <si>
    <t>4932399600</t>
  </si>
  <si>
    <t>Насадка Milwaukee TX40 25мм (25 шт)</t>
  </si>
  <si>
    <t>SCREWDRIVER BIT     Scr TX40 25mm P25M</t>
  </si>
  <si>
    <t>4002395362509</t>
  </si>
  <si>
    <t>48323070</t>
  </si>
  <si>
    <t>Наконечник магнитный для TKSE 2500Q 76мм (1 шт)</t>
  </si>
  <si>
    <t>SCREWDRIVER ATTACH.</t>
  </si>
  <si>
    <t>045242128655</t>
  </si>
  <si>
    <t>4932430179</t>
  </si>
  <si>
    <t>Магнитный держатель бит с фиксатором для гипсокартона (1 шт)</t>
  </si>
  <si>
    <t>MAGNETIC BIT HOLDER Dry Wall BHolder1pc</t>
  </si>
  <si>
    <t>4002395378401</t>
  </si>
  <si>
    <t>4932352546</t>
  </si>
  <si>
    <t>Торцевая насадка Milwaukee ShW17 (1 шт)</t>
  </si>
  <si>
    <t>MAGNETIC NUT DRIVER ShWHex 17 / 65mm P1M</t>
  </si>
  <si>
    <t>4002395372041</t>
  </si>
  <si>
    <t>4932430904</t>
  </si>
  <si>
    <t>Набор бит Milwaukee SHOCKWAVE (15 шт) (дисплей 10 шт)</t>
  </si>
  <si>
    <t>ShW CD PUCK  15pc</t>
  </si>
  <si>
    <t>4002395385669</t>
  </si>
  <si>
    <t>4932430910</t>
  </si>
  <si>
    <t>Набор бит Milwaukee SHOCKWAVE "Крокодил №2" (12 шт) (дисплей 10 шт)</t>
  </si>
  <si>
    <t>DISPLAY         ShW CD D Guide V2  12pc</t>
  </si>
  <si>
    <t>4002395385720</t>
  </si>
  <si>
    <t>4932471586</t>
  </si>
  <si>
    <t>Набор бит Milwaukee SHOCKWAVE TORX 32шт (1 шт)</t>
  </si>
  <si>
    <t>SET ShW CD Torx Set  32pc</t>
  </si>
  <si>
    <t>4058546294854</t>
  </si>
  <si>
    <t>4932352068</t>
  </si>
  <si>
    <t>Набор бит Milwaukee Trade (35 шт) (дисплей 6 шт)</t>
  </si>
  <si>
    <t>BIT SET             Trade B scr 35p P1M</t>
  </si>
  <si>
    <t>4002395367214</t>
  </si>
  <si>
    <t>4932399513</t>
  </si>
  <si>
    <t>Набор бит в пл.кейсе Orange (12 шт)</t>
  </si>
  <si>
    <t>BIT SET             Scr12psetOrange P12M</t>
  </si>
  <si>
    <t>4002395361601</t>
  </si>
  <si>
    <t>4932464240</t>
  </si>
  <si>
    <t>Набор бит Milwaukee SHOCKWAVE 32шт (выписывать кратно 12 шт)</t>
  </si>
  <si>
    <t>32 pcs ShW Compact Cassette  1 pc</t>
  </si>
  <si>
    <t>4058546221850</t>
  </si>
  <si>
    <t>4932352747</t>
  </si>
  <si>
    <t>Набор бит Milwaukee (27 шт)</t>
  </si>
  <si>
    <t>SET                 Set Scr 27pc P27M</t>
  </si>
  <si>
    <t>4002395374052</t>
  </si>
  <si>
    <t>4932430905</t>
  </si>
  <si>
    <t>Набор бит Milwaukee SHOCKWAVE (33 шт)</t>
  </si>
  <si>
    <t>SCREWDRIVER BIT    ShW CD Drive Set33pc</t>
  </si>
  <si>
    <t>4002395385676</t>
  </si>
  <si>
    <t>49663004</t>
  </si>
  <si>
    <t>Обжимные клещи J12-V14 (1 шт)</t>
  </si>
  <si>
    <t>HEXAG.CAP HEAD BIT</t>
  </si>
  <si>
    <t>045242207848</t>
  </si>
  <si>
    <t>4932430907</t>
  </si>
  <si>
    <t>Набор бит Milwaukee SHOCKWAVE (56 шт)</t>
  </si>
  <si>
    <t>SET                ShW CD Drive Set56pc</t>
  </si>
  <si>
    <t>4002395385690</t>
  </si>
  <si>
    <t>4932430906</t>
  </si>
  <si>
    <t>Набор бит Milwaukee SHOCKWAVE (48 шт)</t>
  </si>
  <si>
    <t>SET                ShW CD Drill/Dri48pc</t>
  </si>
  <si>
    <t>4002395385683</t>
  </si>
  <si>
    <t>4932430908</t>
  </si>
  <si>
    <t>Набор бит Milwaukee SHOCKWAVE (40 шт)</t>
  </si>
  <si>
    <t>SET                ShW CD Drill/Dri40pc</t>
  </si>
  <si>
    <t>4002395385706</t>
  </si>
  <si>
    <t>4932471587</t>
  </si>
  <si>
    <t>Набор бит Milwaukee SHOCKWAVE 70шт</t>
  </si>
  <si>
    <t>SET ShW CD Set  70pc</t>
  </si>
  <si>
    <t>4058546294861</t>
  </si>
  <si>
    <t>4932471588</t>
  </si>
  <si>
    <t>Набор бит Milwaukee SHOCKWAVE (75 шт)</t>
  </si>
  <si>
    <t>SET ShW CD Set  75pc</t>
  </si>
  <si>
    <t>4058546294878</t>
  </si>
  <si>
    <t>4932352822</t>
  </si>
  <si>
    <t>Набор торцевых насадок Milwaukee ScW (5принадл.) (1 шт)</t>
  </si>
  <si>
    <t>SET                 ScW Set NutDr P5M</t>
  </si>
  <si>
    <t>4002395374809</t>
  </si>
  <si>
    <t>4932451317</t>
  </si>
  <si>
    <t>Дисплей SHOCKWAVE RED RACK (1 шт)</t>
  </si>
  <si>
    <t>SHOCKWAVE RED RACK SCREWDRIVER BIT</t>
  </si>
  <si>
    <t>4002395151998</t>
  </si>
  <si>
    <t>38_Крепления под прямым углом и со смещением</t>
  </si>
  <si>
    <t>4932459781</t>
  </si>
  <si>
    <t>Угловая насадка Knuckle (1 шт)</t>
  </si>
  <si>
    <t>SHW KNUCKLE  1PC</t>
  </si>
  <si>
    <t>4058546029531</t>
  </si>
  <si>
    <t>4932471274</t>
  </si>
  <si>
    <t>Угловая насадка SHOCKWAVE (дисплей 12 шт)</t>
  </si>
  <si>
    <t>ShW Right Angle Attachment  1pc</t>
  </si>
  <si>
    <t>4058546289027</t>
  </si>
  <si>
    <t>4932352320</t>
  </si>
  <si>
    <t>Угловая насадка Milwaukee OSD 2 (1 шт)</t>
  </si>
  <si>
    <t>ANGLE ATTACHMENT    OSD 2   P1M</t>
  </si>
  <si>
    <t>4002395369799</t>
  </si>
  <si>
    <t>4932352321</t>
  </si>
  <si>
    <t>Дисплей Milwaukee OSD 2 (6 шт)</t>
  </si>
  <si>
    <t>DISPLAY             OSD 2 C Display  P6M</t>
  </si>
  <si>
    <t>4002395369805</t>
  </si>
  <si>
    <t>4932455280</t>
  </si>
  <si>
    <t>Система пылеудаления PCHDE SDS-Max для острого долота (1 шт)</t>
  </si>
  <si>
    <t>PCHDE Chiseling Dust Extraction 1PC</t>
  </si>
  <si>
    <t>4002395247943</t>
  </si>
  <si>
    <t>Долота</t>
  </si>
  <si>
    <t>4932451732</t>
  </si>
  <si>
    <t>Долото плоское SDS+ 180мм (1 шт)</t>
  </si>
  <si>
    <t>THIN FLAT CHISEL SDS+ 1801pc</t>
  </si>
  <si>
    <t>4002395276820</t>
  </si>
  <si>
    <t>4932478263</t>
  </si>
  <si>
    <t>Долото плоское самозатачивающееся SDS-Plus SLEDGE 250 x 20мм (замена для 4932459280) (1 шт)</t>
  </si>
  <si>
    <t>SDS+ "Sledge" Flat Chisel 250 x 20 mm  1 pc</t>
  </si>
  <si>
    <t>4058546344405</t>
  </si>
  <si>
    <t>4932339625</t>
  </si>
  <si>
    <t>Долото острое SDS+ 250мм (1 шт)</t>
  </si>
  <si>
    <t>POINTED CHISEL      Chis P SDS+250 P1M</t>
  </si>
  <si>
    <t>4002395304813</t>
  </si>
  <si>
    <t>4932339626</t>
  </si>
  <si>
    <t>Долото плоское SDS+ 250x20мм (1 шт)</t>
  </si>
  <si>
    <t>FLAT CHISEL         Chis F SDS+250x20P1M</t>
  </si>
  <si>
    <t>4002395304820</t>
  </si>
  <si>
    <t>4932478262</t>
  </si>
  <si>
    <t>Долото острое самозатачивающееся SDS-Plus SLEDGE 250мм (замена для 4932459279) (1 шт)</t>
  </si>
  <si>
    <t>SDS+ "Sledge" Point Chisel 250 mm  1 pc</t>
  </si>
  <si>
    <t>4058546344399</t>
  </si>
  <si>
    <t>4932367146</t>
  </si>
  <si>
    <t>Долото плоское SDS+ 250х40мм (1 шт)</t>
  </si>
  <si>
    <t>WIDE CHISEL         ChisW SDS+250x40 P1M</t>
  </si>
  <si>
    <t>4002395334377</t>
  </si>
  <si>
    <t>4932451731</t>
  </si>
  <si>
    <t>Долото острое SDS+ 180мм (1 шт)</t>
  </si>
  <si>
    <t>THIN POINTED CHISEL SDS+ 1801pc</t>
  </si>
  <si>
    <t>4002395276813</t>
  </si>
  <si>
    <t>4932343734</t>
  </si>
  <si>
    <t>Долото острое SDS-Max 280мм (1 шт)</t>
  </si>
  <si>
    <t>POINTED CHISEL      Chis P SDSMax280 P1M</t>
  </si>
  <si>
    <t>4002395317509</t>
  </si>
  <si>
    <t>4932353424</t>
  </si>
  <si>
    <t>Долото для снятия плитки SDS+ (1 шт)</t>
  </si>
  <si>
    <t>TILE CHISEL         ChisWKSDS+250x40 P1M</t>
  </si>
  <si>
    <t>4002395320202</t>
  </si>
  <si>
    <t>4932343737</t>
  </si>
  <si>
    <t>Долото плоское SDS-Max 280x25мм (1 шт)</t>
  </si>
  <si>
    <t>FLAT CHISEL         Chis F SDSMax280 P1M</t>
  </si>
  <si>
    <t>4002395317530</t>
  </si>
  <si>
    <t>4932343735</t>
  </si>
  <si>
    <t>Долото острое SDS-Max 400мм (1 шт)</t>
  </si>
  <si>
    <t>POINTED CHISEL      Chis P SDSMax400 P1M</t>
  </si>
  <si>
    <t>4002395317516</t>
  </si>
  <si>
    <t>4932343738</t>
  </si>
  <si>
    <t>Долото плоское SDS-Max 400х25мм (1 шт)</t>
  </si>
  <si>
    <t>FLAT CHISEL         Chis F SDSMax400 P1M</t>
  </si>
  <si>
    <t>4002395317547</t>
  </si>
  <si>
    <t>4932339627</t>
  </si>
  <si>
    <t>Долото полукруглое SDS+ (1 шт)</t>
  </si>
  <si>
    <t>CHASING GOUG.CHISEL ChisG SDS+250x25 P1M</t>
  </si>
  <si>
    <t>4002395304837</t>
  </si>
  <si>
    <t>4932343736</t>
  </si>
  <si>
    <t>Долото острое SDS-Max 600мм (1 шт)</t>
  </si>
  <si>
    <t>POINTED CHISEL      Chis P SDSMax600 P1M</t>
  </si>
  <si>
    <t>4002395317523</t>
  </si>
  <si>
    <t>4932343739</t>
  </si>
  <si>
    <t>Долото плоское SDS-Max 600х25мм (1 шт)</t>
  </si>
  <si>
    <t>FLAT CHISEL         Chis F SDSMax600 P1M</t>
  </si>
  <si>
    <t>4002395317554</t>
  </si>
  <si>
    <t>4932455144</t>
  </si>
  <si>
    <t>Долото острое SDS Max Pointed 400мм DE (для системы пылеудаления) (1 шт)</t>
  </si>
  <si>
    <t>POINTED CHISEL SDSMAX 400MM M ORING</t>
  </si>
  <si>
    <t>4002395247981</t>
  </si>
  <si>
    <t>4932455145</t>
  </si>
  <si>
    <t>Долото плоское SDS Max Pointed 400мм DE (для системы пылеудаления) (1 шт)</t>
  </si>
  <si>
    <t>FLAT CHISEL SDSMAX 400MM  M ORING</t>
  </si>
  <si>
    <t>4002395247974</t>
  </si>
  <si>
    <t>4932478264</t>
  </si>
  <si>
    <t>Долото плоское широкое самозатачивающееся SDS-Plus SLEDGE 250 x 40мм (1 шт)</t>
  </si>
  <si>
    <t>SDS+ "Sledge" Wide Chisel 250 x 40 mm  1 pc</t>
  </si>
  <si>
    <t>4058546344412</t>
  </si>
  <si>
    <t>4932352344</t>
  </si>
  <si>
    <t>Долото плоское SDS+ 165x75мм (1 шт)</t>
  </si>
  <si>
    <t>WIDE CHISEL         ChisW SDS+165x75 P1M</t>
  </si>
  <si>
    <t>4002395370030</t>
  </si>
  <si>
    <t>4932478265</t>
  </si>
  <si>
    <t>Долото для снятия плитки самозатачивающееся SDS-Plus SLEDGE 250 х 50мм (замена для 4932352343) (1 шт)</t>
  </si>
  <si>
    <t>SDS+ "Sledge" Tile Chisel 250 x 50 mm  1 pc</t>
  </si>
  <si>
    <t>4058546344429</t>
  </si>
  <si>
    <t>4932478271</t>
  </si>
  <si>
    <t>Долото для снятия плитки самозатачивающееся SDS-МАХ SLEDGE 300 х 50мм (1 шт)</t>
  </si>
  <si>
    <t>SDS Max "Sledge" Tile Chisel 300 x 50 mm  1 pc</t>
  </si>
  <si>
    <t>4058546344481</t>
  </si>
  <si>
    <t>4932343743</t>
  </si>
  <si>
    <t>Долото плоское SDS-Max 400х50мм (1 шт)</t>
  </si>
  <si>
    <t>WIDE CHISEL         ChisW SDSMx400x50P1M</t>
  </si>
  <si>
    <t>4002395317592</t>
  </si>
  <si>
    <t>4932343744</t>
  </si>
  <si>
    <t>Долото плоское SDS-Max 300х80мм (1 шт)</t>
  </si>
  <si>
    <t>WIDE CHISEL         ChisWSDSMx300x80 P1M</t>
  </si>
  <si>
    <t>4002395317608</t>
  </si>
  <si>
    <t>4932459281</t>
  </si>
  <si>
    <t>Долото острое SDS-Max 400мм самозатачивающееся (1 шт)</t>
  </si>
  <si>
    <t>SDS Max Point Chisel HP 400mm1pc</t>
  </si>
  <si>
    <t>4058546002473</t>
  </si>
  <si>
    <t>4932459282</t>
  </si>
  <si>
    <t>Долото плоское SDS-Max 400х25мм самозатачивающееся (1 шт)</t>
  </si>
  <si>
    <t>SDS Max Flat Chisel HP 25x4001pc</t>
  </si>
  <si>
    <t>4058546002480</t>
  </si>
  <si>
    <t>4932478270</t>
  </si>
  <si>
    <t>Долото для снятия плитки самозатачивающееся SDS-МАХ SLEDGE 380 х 50мм (1 шт)</t>
  </si>
  <si>
    <t>SDS Max "Sledge" Tile Chisel 380 x 50 mm  1 pc</t>
  </si>
  <si>
    <t>4058546344474</t>
  </si>
  <si>
    <t>4932478267</t>
  </si>
  <si>
    <t>Долото плоское самозатачивающееся SDS-МАХ SLEDGE 400 х 25мм (замена для 4932459282) (1 шт)</t>
  </si>
  <si>
    <t>SDS Max "Sledge" Flat Chisel 400 x 25 mm  1 pc</t>
  </si>
  <si>
    <t>4058546344443</t>
  </si>
  <si>
    <t>4932478266</t>
  </si>
  <si>
    <t>Долото острое самозатачивающееся SDS-МАХ SLEDGE 400мм (замена для 4932459281) (1 шт)</t>
  </si>
  <si>
    <t>SDS Max "Sledge" Point Chisel 400 mm  1 pc</t>
  </si>
  <si>
    <t>4058546344436</t>
  </si>
  <si>
    <t>4932478268</t>
  </si>
  <si>
    <t>Долото плоское широкое самозатачивающееся SDS-МАХ SLEDGE 400 х 50мм (1 шт)</t>
  </si>
  <si>
    <t>SDS Max "Sledge" 2" Wide Chisel 380 x 50 mm  1 pc</t>
  </si>
  <si>
    <t>4058546344450</t>
  </si>
  <si>
    <t>4932478269</t>
  </si>
  <si>
    <t>Долото плоское широкое самозатачивающееся SDS-МАХ SLEDGE 400 х 80мм (1 шт)</t>
  </si>
  <si>
    <t>SDS Max "Sledge" 3" Wide Chisel 300 x 80 mm  1 pc</t>
  </si>
  <si>
    <t>4058546344467</t>
  </si>
  <si>
    <t>4932430001</t>
  </si>
  <si>
    <t>Долото SDS+ 250мм острое/плоское/широкое (3 шт)</t>
  </si>
  <si>
    <t>SET                 Chis SDS+ 3pcSet3pc</t>
  </si>
  <si>
    <t>4002395376629</t>
  </si>
  <si>
    <t>4932399234</t>
  </si>
  <si>
    <t>Долото для снятия плитки SDS-Max 300x80 (1 шт)</t>
  </si>
  <si>
    <t>TILE CHISEL         ChisWKSDSMx300x80P1M</t>
  </si>
  <si>
    <t>4002395358489</t>
  </si>
  <si>
    <t>4932343740</t>
  </si>
  <si>
    <t>Долото полукруглое SDS-Max 300 (1 шт)</t>
  </si>
  <si>
    <t>CHASING GOUG.CHISEL ChisG SDSMx300x26P1M</t>
  </si>
  <si>
    <t>4002395317561</t>
  </si>
  <si>
    <t>4932479212</t>
  </si>
  <si>
    <t>21 мм K-Hex острое долото 380 мм (замена для 4932399251) (1 шт)</t>
  </si>
  <si>
    <t>21mm K-Hex Point Chisel 380mm-1pc</t>
  </si>
  <si>
    <t>4058546370060</t>
  </si>
  <si>
    <t>4932399251</t>
  </si>
  <si>
    <t>Долото острое KGO 380мм (1 шт)</t>
  </si>
  <si>
    <t>POINTED CHISEL      Chis P KHex380 P1M</t>
  </si>
  <si>
    <t>4002395358632</t>
  </si>
  <si>
    <t>4932399256</t>
  </si>
  <si>
    <t>Долото плоское KGO 380х25 (1 шт)</t>
  </si>
  <si>
    <t>FLAT CHISEL         Chis F KHex380X25P1M</t>
  </si>
  <si>
    <t>4002395358687</t>
  </si>
  <si>
    <t>4932479214</t>
  </si>
  <si>
    <t>21 мм K-Hex плоское долото 380х24 мм (замена для 4932399256) (1 шт)</t>
  </si>
  <si>
    <t>21mm K-Hex Flat Chisel 380x24mm-1pc</t>
  </si>
  <si>
    <t>4058546370084</t>
  </si>
  <si>
    <t>4932399252</t>
  </si>
  <si>
    <t>Долото острое KGO 450мм (1 шт)</t>
  </si>
  <si>
    <t>POINTED CHISEL      Chis P KHex450 P1M</t>
  </si>
  <si>
    <t>4002395358649</t>
  </si>
  <si>
    <t>4932399257</t>
  </si>
  <si>
    <t>Долото плоское KGO 450х25 (1 шт)</t>
  </si>
  <si>
    <t>FLAT CHISEL         Chis F KHex450X25P1M</t>
  </si>
  <si>
    <t>4002395358694</t>
  </si>
  <si>
    <t>4932479216</t>
  </si>
  <si>
    <t>21 мм K-Hex широкое долото 300х50 мм (замена для 4932399260) (1 шт)</t>
  </si>
  <si>
    <t>21mm K-Hex Wide Chisel 300x50mm-1pc</t>
  </si>
  <si>
    <t>4058546370107</t>
  </si>
  <si>
    <t>4932399253</t>
  </si>
  <si>
    <t>Долото острое KGO 600мм (1 шт)</t>
  </si>
  <si>
    <t>POINTED CHISEL      Chis P KHex600 P1M</t>
  </si>
  <si>
    <t>4002395358656</t>
  </si>
  <si>
    <t>4932399258</t>
  </si>
  <si>
    <t>Долото плоское KGO 600х25 (1 шт)</t>
  </si>
  <si>
    <t>FLAT CHISEL         Chis F KHex600X25P1M</t>
  </si>
  <si>
    <t>4002395358700</t>
  </si>
  <si>
    <t>4932478539</t>
  </si>
  <si>
    <t>Долото острое SDS+ 250мм (5 шт)</t>
  </si>
  <si>
    <t>SDSPlus Pointed chisel 250  5 pc</t>
  </si>
  <si>
    <t>4058546347321</t>
  </si>
  <si>
    <t>4932478540</t>
  </si>
  <si>
    <t>Долото плоское SDS+ 250x20мм (5 шт)</t>
  </si>
  <si>
    <t>SDSPlus Flat chisel 250 x 20  5 pc</t>
  </si>
  <si>
    <t>4058546347338</t>
  </si>
  <si>
    <t>4932479213</t>
  </si>
  <si>
    <t>21 мм K-Hex острое долото 600 мм (замена для 4932399253) (1 шт)</t>
  </si>
  <si>
    <t>21mm K-Hex Point Chisel 600mm-1pc</t>
  </si>
  <si>
    <t>4058546370077</t>
  </si>
  <si>
    <t>4932479215</t>
  </si>
  <si>
    <t>21 мм K-Hex плоское долото 600х24 мм (замена для 4932399258) (1 шт)</t>
  </si>
  <si>
    <t>21mm K-Hex Flat Chisel 600x24mm-1pc</t>
  </si>
  <si>
    <t>4058546370091</t>
  </si>
  <si>
    <t>4932479217</t>
  </si>
  <si>
    <t>21 мм K-Hex широкое долото 300х75 мм (замена для 4932399261) (1 шт)</t>
  </si>
  <si>
    <t>21mm K-Hex Wide Chisel 300x75mm-1pc</t>
  </si>
  <si>
    <t>4058546370114</t>
  </si>
  <si>
    <t>4932479219</t>
  </si>
  <si>
    <t>21 мм K-Hex универсальный конусный держатель 300 мм (замена для 4932399280) (1 шт)</t>
  </si>
  <si>
    <t>21mm K-Hex Taper Toolholder 300mm-1pc</t>
  </si>
  <si>
    <t>4058546370138</t>
  </si>
  <si>
    <t>4932343745</t>
  </si>
  <si>
    <t>Долото плоское SDS-Max 300х115мм (1 шт)</t>
  </si>
  <si>
    <t>WIDE CHISEL         ChisWSDSMx300x115P1M</t>
  </si>
  <si>
    <t>4002395317615</t>
  </si>
  <si>
    <t>4932399260</t>
  </si>
  <si>
    <t>Долото плоское KGO 300х50 (1 шт)</t>
  </si>
  <si>
    <t>WIDE CHISEL         ChisW KHex300x50P1M</t>
  </si>
  <si>
    <t>4002395358724</t>
  </si>
  <si>
    <t>4932399261</t>
  </si>
  <si>
    <t>Долото плоское KGO 300х75 (1 шт)</t>
  </si>
  <si>
    <t>WIDE CHISEL         ChisW KHex300x75P1M</t>
  </si>
  <si>
    <t>4002395358731</t>
  </si>
  <si>
    <t>4932464162</t>
  </si>
  <si>
    <t>Долото острое HEX-30мм 400мм (1 шт)</t>
  </si>
  <si>
    <t>30mm Hex 400mm Point Chisel 1pc</t>
  </si>
  <si>
    <t>4058546221072</t>
  </si>
  <si>
    <t>4932459774</t>
  </si>
  <si>
    <t>Долото острое HEX 28мм 400мм (1 шт)</t>
  </si>
  <si>
    <t>28MM HEX 400MM POINT CHISEL 1PC</t>
  </si>
  <si>
    <t>4058546029463</t>
  </si>
  <si>
    <t>4932459775</t>
  </si>
  <si>
    <t>Долото плоское HEX 28мм 400x35мм (1 шт)</t>
  </si>
  <si>
    <t>28MM HEX 400 X 35MM FLAT CHISEL 1PC</t>
  </si>
  <si>
    <t>4058546029470</t>
  </si>
  <si>
    <t>4932464163</t>
  </si>
  <si>
    <t>Долото плоское HEX-30мм 400х35мм (1 шт)</t>
  </si>
  <si>
    <t>30mm Hex 400 x 32mm Flat Chisel 1pc</t>
  </si>
  <si>
    <t>4058546221089</t>
  </si>
  <si>
    <t>4932455275</t>
  </si>
  <si>
    <t>Система пылеудаления PCHDE SDS-Max для плоского долота (1 шт)</t>
  </si>
  <si>
    <t>FLAT CHISEL</t>
  </si>
  <si>
    <t>4002395247936</t>
  </si>
  <si>
    <t>4932478541</t>
  </si>
  <si>
    <t>Долото острое SDS-Max 400мм (5 шт)</t>
  </si>
  <si>
    <t>SDSMax Pointed chisel 400  1 pc</t>
  </si>
  <si>
    <t>4058546347345</t>
  </si>
  <si>
    <t>4932478542</t>
  </si>
  <si>
    <t>Долото плоское SDS-Max 400х25мм (5 шт)</t>
  </si>
  <si>
    <t>SDSMax Flat chisel 400 x 25  5 pc</t>
  </si>
  <si>
    <t>4058546347352</t>
  </si>
  <si>
    <t>4932343747</t>
  </si>
  <si>
    <t>Долото лопаточное SDS-Max 400х110мм (1 шт)</t>
  </si>
  <si>
    <t>SPADE CHISEL        ChisSpSDSM400x110P1M</t>
  </si>
  <si>
    <t>4002395317639</t>
  </si>
  <si>
    <t>4932478273</t>
  </si>
  <si>
    <t>Долото плоское самозатачивающееся SDS-Plus SLEDGE 250 x 20мм (10 шт)</t>
  </si>
  <si>
    <t>SDS+ "Sledge" Flat Chisel 250 x 20 mm  10 pc</t>
  </si>
  <si>
    <t>4058546344504</t>
  </si>
  <si>
    <t>4932479225</t>
  </si>
  <si>
    <t>30 мм Hex широкое долото 200х200 мм (замена для 4932464164) (1 шт)</t>
  </si>
  <si>
    <t>30mm Hex Flat Wide Chisel 400x75mm-1pc</t>
  </si>
  <si>
    <t>4058546370190</t>
  </si>
  <si>
    <t>4932478272</t>
  </si>
  <si>
    <t>Долото острое самозатачивающееся SDS-Plus SLEDGE 250мм (10 шт)</t>
  </si>
  <si>
    <t>SDS+ "Sledge" Point Chisel 250 mm  10 pc</t>
  </si>
  <si>
    <t>4058546344498</t>
  </si>
  <si>
    <t>4932479220</t>
  </si>
  <si>
    <t>21 мм K-Hex трамбовочная пластина 120х120 мм (замена для 4932399270) (1 шт)</t>
  </si>
  <si>
    <t>21mm K-Hex Tamping Plate 120x120mm-1pc</t>
  </si>
  <si>
    <t>4058546370145</t>
  </si>
  <si>
    <t>4932479226</t>
  </si>
  <si>
    <t>30 мм Hex держатель для трамбовочной пластины 390 мм (замена для 4932459780) (1 шт)</t>
  </si>
  <si>
    <t>30mm Hex Taper Toolholder 360mm-1pc</t>
  </si>
  <si>
    <t>4058546370206</t>
  </si>
  <si>
    <t>4932479218</t>
  </si>
  <si>
    <t>21 мм K-Hex лопаточное долото 450х100 мм (замена для 4932399264) (1 шт)</t>
  </si>
  <si>
    <t>21mm K-Hex Spade Chisel 450x100mm-1pc</t>
  </si>
  <si>
    <t>4058546370121</t>
  </si>
  <si>
    <t>4932464166</t>
  </si>
  <si>
    <t>Долото плоское HEX-30мм 400х90мм(для асфальта) (1 шт)</t>
  </si>
  <si>
    <t>30mm Hex 400x90mm Asphalt Cutter  1pc</t>
  </si>
  <si>
    <t>4058546221119</t>
  </si>
  <si>
    <t>4932464165</t>
  </si>
  <si>
    <t>Долото плоское HEX-30мм 400х125мм(лопатообразное) (1 шт)</t>
  </si>
  <si>
    <t>30mm Hex 400 x 100mm Spade Chisel 1pc</t>
  </si>
  <si>
    <t>4058546221102</t>
  </si>
  <si>
    <t>4932472030</t>
  </si>
  <si>
    <t>Долото для кирпичной кладки SDS+ 200х32мм (1 шт)</t>
  </si>
  <si>
    <t>SDS+Mortar Chisel 200x32mm  1 pc</t>
  </si>
  <si>
    <t>4058546324261</t>
  </si>
  <si>
    <t>4932472029</t>
  </si>
  <si>
    <t>Долото для кирпичной кладки SDS+ 125х32мм (1 шт)</t>
  </si>
  <si>
    <t>SDS+Mortar Chisel 125x32mm  1 pc</t>
  </si>
  <si>
    <t>4058546324254</t>
  </si>
  <si>
    <t>4932479221</t>
  </si>
  <si>
    <t>28 мм Hex лопаточное долото 400х125 мм (замена для 4932459777) (1 шт)</t>
  </si>
  <si>
    <t>28mm Hex Spade Chisel 400x125mm-1pc</t>
  </si>
  <si>
    <t>4058546370152</t>
  </si>
  <si>
    <t>4932472031</t>
  </si>
  <si>
    <t>Долото для кирпичной кладки SDS-MAX 280х38мм (1 шт)</t>
  </si>
  <si>
    <t>SDS MAX Mortar Chisel 280x38mm  1 pc</t>
  </si>
  <si>
    <t>4058546324278</t>
  </si>
  <si>
    <t>4932459776</t>
  </si>
  <si>
    <t>Долото плоское HEX 28мм 400x80мм (широкое) (1 шт)</t>
  </si>
  <si>
    <t>28MM HEX 400 X 80MM FLAT WIDE CHISEL1PC</t>
  </si>
  <si>
    <t>4058546029487</t>
  </si>
  <si>
    <t>4932479222</t>
  </si>
  <si>
    <t>28 мм Hex долото для асфальта 440х115 мм (замена для 4932459778) (1 шт)</t>
  </si>
  <si>
    <t>28mm Hex Asphalt Cutter 440x115mm-1pc</t>
  </si>
  <si>
    <t>4058546370169</t>
  </si>
  <si>
    <t>4932479223</t>
  </si>
  <si>
    <t>28 мм Hex держатель для трамбовочной пластины 390 мм (замена для 4932459779) (1 шт)</t>
  </si>
  <si>
    <t>28mm Hex Taper Toolholder 390mm-1pc</t>
  </si>
  <si>
    <t>4058546370176</t>
  </si>
  <si>
    <t>4932479224</t>
  </si>
  <si>
    <t>28 мм Hex трамбовочная пластина 200х200 мм (замена для 4932459780) (1 шт)</t>
  </si>
  <si>
    <t>Hex Tamping Plate 200x200mm-1pc</t>
  </si>
  <si>
    <t>4058546370183</t>
  </si>
  <si>
    <t>4932399302</t>
  </si>
  <si>
    <t>Долото острое SDS-Max 400мм (20 шт)</t>
  </si>
  <si>
    <t>POINTED CHISEL      Chis P SDSMax400P20M</t>
  </si>
  <si>
    <t>4002395359165</t>
  </si>
  <si>
    <t>4932399303</t>
  </si>
  <si>
    <t>Долото плоское SDS-Max 400х25мм (20 шт)</t>
  </si>
  <si>
    <t>FLAT CHISEL         Chis F SDSMax400P20M</t>
  </si>
  <si>
    <t>4002395359172</t>
  </si>
  <si>
    <t>4932478275</t>
  </si>
  <si>
    <t>Долото плоское самозатачивающееся SDS-МАХ SLEDGE 400 х 25мм (20 шт) (замена для 4932459343)</t>
  </si>
  <si>
    <t>SDS Max "Sledge" Flat Chisel 400 x 25 mm  20 pc</t>
  </si>
  <si>
    <t>4058546344528</t>
  </si>
  <si>
    <t>4932478274</t>
  </si>
  <si>
    <t>Долото острое самозатачивающееся SDS-МАХ SLEDGE 400мм (20 шт) (замена для 4932459342)</t>
  </si>
  <si>
    <t>SDS Max "Sledge" Point Chisel 400 mm  20 pc</t>
  </si>
  <si>
    <t>4058546344511</t>
  </si>
  <si>
    <t>4932459343</t>
  </si>
  <si>
    <t>Долото плоское SDSMAX самозатачивающееся 25х400мм (20 шт)</t>
  </si>
  <si>
    <t>SDS Max Flat Chisel HP 25x40020pc</t>
  </si>
  <si>
    <t>4058546010041</t>
  </si>
  <si>
    <t>52_Прочее</t>
  </si>
  <si>
    <t>4932352920</t>
  </si>
  <si>
    <t>Сменное лезвие для скребка 4932352919 (1 шт)</t>
  </si>
  <si>
    <t>SPARE BLADE           Scraper Blade  P1M</t>
  </si>
  <si>
    <t>4002395375783</t>
  </si>
  <si>
    <t>4932399275</t>
  </si>
  <si>
    <t>Сервисный набор для 4932399273 (1 шт)</t>
  </si>
  <si>
    <t>CLAMPING PLATE</t>
  </si>
  <si>
    <t>4002395358878</t>
  </si>
  <si>
    <t>4932399280</t>
  </si>
  <si>
    <t>Универсальный хвостовик KGO 300мм (1 шт)</t>
  </si>
  <si>
    <t>ADAPTER SHANK       Adptr KHex 300 P1M</t>
  </si>
  <si>
    <t>4002395358922</t>
  </si>
  <si>
    <t>4932399273</t>
  </si>
  <si>
    <t>Сменное лезвие для скребка 4932399273 (1 шт)</t>
  </si>
  <si>
    <t>SPARE BLADE         F C Blade 2 P1M</t>
  </si>
  <si>
    <t>4002395358854</t>
  </si>
  <si>
    <t>4932352300</t>
  </si>
  <si>
    <t>Резервуар для воды (1 шт)</t>
  </si>
  <si>
    <t>SET                 F/CleanRep. Set P1AM</t>
  </si>
  <si>
    <t>4002395369591</t>
  </si>
  <si>
    <t>4932399281</t>
  </si>
  <si>
    <t>Универсальный хвостовик KGO 450мм (1 шт)</t>
  </si>
  <si>
    <t>ADAPTER SHANK       Adptr KHex 450 P1M</t>
  </si>
  <si>
    <t>4002395358939</t>
  </si>
  <si>
    <t>4932352299</t>
  </si>
  <si>
    <t>ADAPTER             FixtecSDS+ P1AM</t>
  </si>
  <si>
    <t>4002395369584</t>
  </si>
  <si>
    <t>4932343771</t>
  </si>
  <si>
    <t>Универсальный хвостовик SDS-Max (1 шт)</t>
  </si>
  <si>
    <t>BIT RECEPTION       Adapr SDSMTaper P1M</t>
  </si>
  <si>
    <t>4002395317745</t>
  </si>
  <si>
    <t>4932464167</t>
  </si>
  <si>
    <t>Держатель трамбовочной пластины HEX-30мм  (1 шт)</t>
  </si>
  <si>
    <t>30mm Hex Taper Toolholder1pc</t>
  </si>
  <si>
    <t>4058546221126</t>
  </si>
  <si>
    <t>4932451354</t>
  </si>
  <si>
    <t>Насадка SDS-Max для забивания электродов и арматуры 13,3мм (1 шт)</t>
  </si>
  <si>
    <t>SDSMax Ground Rod Driver 13,3mm 1pc</t>
  </si>
  <si>
    <t>4002395159031</t>
  </si>
  <si>
    <t>4932451355</t>
  </si>
  <si>
    <t>Насадка SDS-Max для забивания электродов и арматуры16,6мм (1 шт)</t>
  </si>
  <si>
    <t>SDSMax Ground Rod Driver 16,6mm 1pc</t>
  </si>
  <si>
    <t>4002395159048</t>
  </si>
  <si>
    <t>4932451356</t>
  </si>
  <si>
    <t>Насадка SDS-Max для забивания электродов и арматуры 22,2мм (1 шт)</t>
  </si>
  <si>
    <t>SDSMax Ground Rod Driver 22,2mm 1pc</t>
  </si>
  <si>
    <t>4002395159055</t>
  </si>
  <si>
    <t>4932352919</t>
  </si>
  <si>
    <t>Долото Скребок SDS+ (1 шт)</t>
  </si>
  <si>
    <t>CHISEL              Scraper SDS+ P1M</t>
  </si>
  <si>
    <t>4002395375776</t>
  </si>
  <si>
    <t>4932399265</t>
  </si>
  <si>
    <t>Долото для забивания электродов K-Hex 12 (1 шт)</t>
  </si>
  <si>
    <t>GROUND.BAR DRIVER   GrondRod KHex12P1M</t>
  </si>
  <si>
    <t>4002395358779</t>
  </si>
  <si>
    <t>4932399269</t>
  </si>
  <si>
    <t>Долото для забивания электродов K-Hex 25 (1 шт)</t>
  </si>
  <si>
    <t>GROUND.BAR DRIVER   GrondRod KHex25P1M</t>
  </si>
  <si>
    <t>4002395358816</t>
  </si>
  <si>
    <t>4932352918</t>
  </si>
  <si>
    <t>Трамбовочная насадка SDS-Max 240х50мм (1 шт)</t>
  </si>
  <si>
    <t>CHISEL      Chs.Bush50mmSDSMXP1M</t>
  </si>
  <si>
    <t>4002395375769</t>
  </si>
  <si>
    <t>4932399272</t>
  </si>
  <si>
    <t>Скребок для чистки пола в сборе (1 шт)</t>
  </si>
  <si>
    <t>VIBRATING HEAD      F C Blade 1,5 P1M</t>
  </si>
  <si>
    <t>4002395358847</t>
  </si>
  <si>
    <t>4932459779</t>
  </si>
  <si>
    <t>Универсальный хвостовик HEX 28мм (1 шт)</t>
  </si>
  <si>
    <t>28MM HEX TAPER TOOLHOLDER 1PC</t>
  </si>
  <si>
    <t>4058546029517</t>
  </si>
  <si>
    <t>4932459780</t>
  </si>
  <si>
    <t>Трамбовочная насадка 200x200мм для хвостовика HEX 28мм (1 шт)</t>
  </si>
  <si>
    <t>200 X 200 TAMPING PLATE 1PC</t>
  </si>
  <si>
    <t>4058546029524</t>
  </si>
  <si>
    <t>11_Шлифовка и полировка</t>
  </si>
  <si>
    <t>06_Принадлежности для полировальных машин</t>
  </si>
  <si>
    <t>4932430490</t>
  </si>
  <si>
    <t>Полировальная губка мягкая 80х25мм. (1 шт)</t>
  </si>
  <si>
    <t>Sponge Soft 80mm1pc POLISHING SPONGE</t>
  </si>
  <si>
    <t>4002395381517</t>
  </si>
  <si>
    <t>4932430489</t>
  </si>
  <si>
    <t>Полировальная губка твердая 75мм. (1 шт)</t>
  </si>
  <si>
    <t>Sponge Hard 80mm1pc POLISHING SPONGE</t>
  </si>
  <si>
    <t>4002395381500</t>
  </si>
  <si>
    <t>4932430492</t>
  </si>
  <si>
    <t>Полировальная платформа фибровая 46мм. (1 шт)</t>
  </si>
  <si>
    <t>POLISHING DISC      Fibre b pad 46mm1pc</t>
  </si>
  <si>
    <t>4002395381531</t>
  </si>
  <si>
    <t>4932430488</t>
  </si>
  <si>
    <t>Полировальная платформа 76мм. (1 шт)</t>
  </si>
  <si>
    <t>POLISHING DISC       Back pad 76mm 1pc</t>
  </si>
  <si>
    <t>4002395381494</t>
  </si>
  <si>
    <t>4932345760</t>
  </si>
  <si>
    <t>Гибкая опорная тарелка УШМ 110х14,2мм (1 шт)</t>
  </si>
  <si>
    <t>FLEXIB.BACKING PAD  Flexbackpad 110 P1M</t>
  </si>
  <si>
    <t>4002395313488</t>
  </si>
  <si>
    <t>BG</t>
  </si>
  <si>
    <t>4932430838</t>
  </si>
  <si>
    <t>Полировальный диск из овечьей шерсти (1 шт)</t>
  </si>
  <si>
    <t>LAMBW.POLISH.BONNE    Lambwool Pad  1pc</t>
  </si>
  <si>
    <t>4002395385003</t>
  </si>
  <si>
    <t>4932345761</t>
  </si>
  <si>
    <t>Гибкая опорная тарелка УШМ 125мм (1 шт)</t>
  </si>
  <si>
    <t>FLEXIB.BACKING PAD  Flexbackpad 125 P1M</t>
  </si>
  <si>
    <t>4002395313495</t>
  </si>
  <si>
    <t>4932352744</t>
  </si>
  <si>
    <t>Гибкая опорная тарелка УШМ 170х22,2мм (1 шт)</t>
  </si>
  <si>
    <t>FLEXIB.BACKING PAD  Flbackpad 170x22 P1M</t>
  </si>
  <si>
    <t>4002395374021</t>
  </si>
  <si>
    <t>4932345758</t>
  </si>
  <si>
    <t>Гибкая опорная тарелка УШМ 170х14,2мм (1 шт)</t>
  </si>
  <si>
    <t>FLEXIB.BACKING PAD  Flexbackpad 170 P1M</t>
  </si>
  <si>
    <t>4002395313501</t>
  </si>
  <si>
    <t>4932430398</t>
  </si>
  <si>
    <t>Полировальные принадлежности: Салфетка из микрофибры (1 шт)</t>
  </si>
  <si>
    <t>TOWEL               Pol mfiber cloth1pc</t>
  </si>
  <si>
    <t>4002395380596</t>
  </si>
  <si>
    <t>4932430394</t>
  </si>
  <si>
    <t>Полировальная платформа М14х125мм (1 шт)</t>
  </si>
  <si>
    <t>POLISHING DISC      Backing pad 125 1pc</t>
  </si>
  <si>
    <t>4002395380558</t>
  </si>
  <si>
    <t>49_Бумага для шлифования</t>
  </si>
  <si>
    <t>4932358492</t>
  </si>
  <si>
    <t>Шлифовальная бумага 105x105 зерно 60 (5 шт)</t>
  </si>
  <si>
    <t>SAND PAPER PERFORAT AbrDHL105x105G60 P5M</t>
  </si>
  <si>
    <t>4002395324248</t>
  </si>
  <si>
    <t>4932358493</t>
  </si>
  <si>
    <t>Шлифовальная бумага 105x105 зерно 80 (5 шт)</t>
  </si>
  <si>
    <t>SAND PAPER PERFORAT AbrDHL105x105G80 P5M</t>
  </si>
  <si>
    <t>4002395324255</t>
  </si>
  <si>
    <t>4932358494</t>
  </si>
  <si>
    <t>Шлифовальная бумага 105x105 зерно 120 (5 шт)</t>
  </si>
  <si>
    <t>SAND PAPER PERFORAT AbrDHL105x105G120P5M</t>
  </si>
  <si>
    <t>4002395324262</t>
  </si>
  <si>
    <t>4932358495</t>
  </si>
  <si>
    <t>Шлифовальная бумага 105x105 зерно 180 (5 шт)</t>
  </si>
  <si>
    <t>SAND PAPER PERFORAT AbrDHL105x105G180P5M</t>
  </si>
  <si>
    <t>4002395324279</t>
  </si>
  <si>
    <t>4932358496</t>
  </si>
  <si>
    <t>Шлифовальная бумага 105x105 зерно 240 (5 шт)</t>
  </si>
  <si>
    <t>SAND PAPER PERFORAT AbrDHL105x105G240P5M</t>
  </si>
  <si>
    <t>4002395324286</t>
  </si>
  <si>
    <t>4932367742</t>
  </si>
  <si>
    <t>Шлифкруг 8отверстий 125 зерно 80 (5 шт)</t>
  </si>
  <si>
    <t>SAND PAPER PERFORAT Abr HL 125/8 G80 P5M</t>
  </si>
  <si>
    <t>4002395338634</t>
  </si>
  <si>
    <t>4932367743</t>
  </si>
  <si>
    <t>Шлифкруг 8отверстий 125 зерно 120 (5 шт)</t>
  </si>
  <si>
    <t>SAND PAPER PERFORAT AbrHL 125/8 G120 P5M</t>
  </si>
  <si>
    <t>4002395338641</t>
  </si>
  <si>
    <t>4932367744</t>
  </si>
  <si>
    <t>Шлифкруг 8отверстий 125 зерно 180 (5 шт)</t>
  </si>
  <si>
    <t>SAND PAPER PERFORAT AbrHL 125/8 G180 P5M</t>
  </si>
  <si>
    <t>4002395338658</t>
  </si>
  <si>
    <t>4932367745</t>
  </si>
  <si>
    <t>Шлифкруг 8отверстий 125 зерно 240 (5 шт)</t>
  </si>
  <si>
    <t>SAND PAPER PERFORAT AbrHL 125/8 G240 P5M</t>
  </si>
  <si>
    <t>4002395338665</t>
  </si>
  <si>
    <t>4932367741</t>
  </si>
  <si>
    <t>Шлифкруг 8отверстий 125 зерно 60 (5 шт)</t>
  </si>
  <si>
    <t>SAND PAPER PERFORAT Abr HL 125/8 G60 P5M</t>
  </si>
  <si>
    <t>4002395338627</t>
  </si>
  <si>
    <t>4932351667</t>
  </si>
  <si>
    <t>Шлифовальная бумага 80х133 зерно 80 (10 шт)</t>
  </si>
  <si>
    <t>SANDING PAPER       AbrHL80x133 G80 P10M</t>
  </si>
  <si>
    <t>4002395319312</t>
  </si>
  <si>
    <t>4932351668</t>
  </si>
  <si>
    <t>Шлифовальная бумага 80х133 зерно 120 (10 шт)</t>
  </si>
  <si>
    <t>SANDING PAPER       AbrHL80x133G120 P10M</t>
  </si>
  <si>
    <t>4002395319329</t>
  </si>
  <si>
    <t>4932351669</t>
  </si>
  <si>
    <t>Шлифовальная бумага 80х133 зерно 180 (10 шт)</t>
  </si>
  <si>
    <t>SANDING PAPER       AbrHL80x133G180 P10M</t>
  </si>
  <si>
    <t>4002395319336</t>
  </si>
  <si>
    <t>4932351670</t>
  </si>
  <si>
    <t>Шлифовальная бумага 80х133 зерно 240 (10 шт)</t>
  </si>
  <si>
    <t>SANDING PAPER       AbrHL80x133G240 P10M</t>
  </si>
  <si>
    <t>4002395319343</t>
  </si>
  <si>
    <t>4932367740</t>
  </si>
  <si>
    <t>Шлифкруг 8отверстий 125 зерно 40 (5 шт)</t>
  </si>
  <si>
    <t>SAND PAPER PERFORAT Abr HL 125/8 G40 P5M</t>
  </si>
  <si>
    <t>4002395338610</t>
  </si>
  <si>
    <t>4932351666</t>
  </si>
  <si>
    <t>Шлифовальная бумага 80х133 зерно 60 (10 шт)</t>
  </si>
  <si>
    <t>SANDING PAPER       AbrHL80x133 G60 P10M</t>
  </si>
  <si>
    <t>4002395319305</t>
  </si>
  <si>
    <t>4932371593</t>
  </si>
  <si>
    <t>Шлифкруг 6отверстий 150 зерно 120 (5 шт)</t>
  </si>
  <si>
    <t>SANDING PAPER       AbrHL 150/6 G120 P5M</t>
  </si>
  <si>
    <t>4002395343201</t>
  </si>
  <si>
    <t>4932371594</t>
  </si>
  <si>
    <t>Шлифкруг 6отверстий 150 зерно 180 (5 шт)</t>
  </si>
  <si>
    <t>SANDING PAPER       AbrHL 150/6 G180 P5M</t>
  </si>
  <si>
    <t>4002395343218</t>
  </si>
  <si>
    <t>4932371595</t>
  </si>
  <si>
    <t>Шлифкруг 6отверстий 150 зерно 240 (5 шт)</t>
  </si>
  <si>
    <t>SANDING PAPER       AbrHL 150/6 G240 P5M</t>
  </si>
  <si>
    <t>4002395343225</t>
  </si>
  <si>
    <t>4932305179</t>
  </si>
  <si>
    <t>Шлифовальная бумага 93х230 зерно 150 (10 шт)</t>
  </si>
  <si>
    <t>SANDING PAPER       Abr 93x230 G150 P10M</t>
  </si>
  <si>
    <t>4002395300037</t>
  </si>
  <si>
    <t>4932371592</t>
  </si>
  <si>
    <t>Шлифкруг 6отверстий 150 зерно 80 (5 шт)</t>
  </si>
  <si>
    <t>SANDING PAPER       Abr HL 150/6 G80 P5M</t>
  </si>
  <si>
    <t>4002395343195</t>
  </si>
  <si>
    <t>4932305178</t>
  </si>
  <si>
    <t>Шлифовальная бумага 93х230 зерно 100 (10 шт)</t>
  </si>
  <si>
    <t>SANDING PAPER       Abr 93x230 G100 P10M</t>
  </si>
  <si>
    <t>4002395300020</t>
  </si>
  <si>
    <t>4932371591</t>
  </si>
  <si>
    <t>Шлифкруг 6отверстий 150 зерно 60 (5 шт)</t>
  </si>
  <si>
    <t>SANDING PAPER       Abr HL 150/6 G60 P5M</t>
  </si>
  <si>
    <t>4002395343188</t>
  </si>
  <si>
    <t>48902060</t>
  </si>
  <si>
    <t>Шлифовальная бумага H&amp;L 93x93 зерно 60 (8 шт)</t>
  </si>
  <si>
    <t>Sand Paper 93x93 60 Grit 8pc</t>
  </si>
  <si>
    <t>045242349166</t>
  </si>
  <si>
    <t>48902080</t>
  </si>
  <si>
    <t>Шлифовальная бумага H&amp;L 93x93 зерно 80 (8 шт)</t>
  </si>
  <si>
    <t>Sand Paper 93x93 80 Grit 8pc</t>
  </si>
  <si>
    <t>045242349173</t>
  </si>
  <si>
    <t>48902120</t>
  </si>
  <si>
    <t>Шлифовальная бумага H&amp;L 93x93 зерно 120 (8 шт)</t>
  </si>
  <si>
    <t>Sand Paper 93x93 120 Grit 8pc</t>
  </si>
  <si>
    <t>045242349135</t>
  </si>
  <si>
    <t>48902240</t>
  </si>
  <si>
    <t>Шлифовальная бумага H&amp;L 93x93 зерно 240 (8 шт)</t>
  </si>
  <si>
    <t>Sand Paper 93x93 240 Grit 8pc</t>
  </si>
  <si>
    <t>045242366064</t>
  </si>
  <si>
    <t>4932305177</t>
  </si>
  <si>
    <t>Шлифовальная бумага 93х230 зерно 80 (10 шт)</t>
  </si>
  <si>
    <t>SANDING PAPER       Abr 93x230 G80 P10M</t>
  </si>
  <si>
    <t>4002395300013</t>
  </si>
  <si>
    <t>4932371590</t>
  </si>
  <si>
    <t>Шлифкруг 6отверстий 150 зерно 40 (5 шт)</t>
  </si>
  <si>
    <t>SANDING PAPER       Abr HL 150/6 G40 P5M</t>
  </si>
  <si>
    <t>4002395343171</t>
  </si>
  <si>
    <t>4932305176</t>
  </si>
  <si>
    <t>Шлифовальная бумага 93х230 зерно 50 (10 шт)</t>
  </si>
  <si>
    <t>SANDING PAPER       Abr 93x230 G50 P10M</t>
  </si>
  <si>
    <t>4002395300006</t>
  </si>
  <si>
    <t>4932430816</t>
  </si>
  <si>
    <t>Шлиф. бумага 115x107 зерно 80 (10 шт)</t>
  </si>
  <si>
    <t>SANDING PAPER         115x107 G80  10pc</t>
  </si>
  <si>
    <t>4002395384778</t>
  </si>
  <si>
    <t>4932430817</t>
  </si>
  <si>
    <t>Шлиф. бумага 115x107 зерно 120 (10 шт)</t>
  </si>
  <si>
    <t>SANDING PAPER        115x107 G120  10pc</t>
  </si>
  <si>
    <t>4002395384785</t>
  </si>
  <si>
    <t>4932430818</t>
  </si>
  <si>
    <t>Шлиф. бумага 115x107 зерно 240 (10 шт)</t>
  </si>
  <si>
    <t>SANDING PAPER        115x107 G240  10pc</t>
  </si>
  <si>
    <t>4002395384792</t>
  </si>
  <si>
    <t>4932430815</t>
  </si>
  <si>
    <t>Шлиф. бумага 115x107 зерно 60 (10 шт)</t>
  </si>
  <si>
    <t>SANDING PAPER         115x107 G60  10pc</t>
  </si>
  <si>
    <t>4002395384761</t>
  </si>
  <si>
    <t>4932430820</t>
  </si>
  <si>
    <t>Шлиф. бумага 115x140 зерно 80 (10 шт)</t>
  </si>
  <si>
    <t>SANDING PAPER         115x140 G80  10pc</t>
  </si>
  <si>
    <t>4002395384822</t>
  </si>
  <si>
    <t>4932430821</t>
  </si>
  <si>
    <t>Шлиф. бумага 115x140 зерно 120 (10 шт)</t>
  </si>
  <si>
    <t>SANDING PAPER        115x140 G240  10pc</t>
  </si>
  <si>
    <t>4002395384839</t>
  </si>
  <si>
    <t>4932430822</t>
  </si>
  <si>
    <t>Шлиф. бумага 115x140 зерно 240 (10 шт)</t>
  </si>
  <si>
    <t>SANDING PAPER        115x140 G120  10pc</t>
  </si>
  <si>
    <t>4002395384846</t>
  </si>
  <si>
    <t>4932430819</t>
  </si>
  <si>
    <t>Шлиф. бумага 115x140 зерно 60 (10 шт)</t>
  </si>
  <si>
    <t>SANDING PAPER         115x140 G60  10pc</t>
  </si>
  <si>
    <t>4002395384815</t>
  </si>
  <si>
    <t>4932312101</t>
  </si>
  <si>
    <t>Шлиф. лента 100х560 зерно 80 (3 шт)</t>
  </si>
  <si>
    <t>CLOTH SANDING BELT  AbrB 100x560 G80 P3M</t>
  </si>
  <si>
    <t>4002395300433</t>
  </si>
  <si>
    <t>4932312102</t>
  </si>
  <si>
    <t>Шлиф. лента 100х560 зерно 100 (3 шт)</t>
  </si>
  <si>
    <t>CLOTH SANDING BELT  AbrB100x560 G100 P3M</t>
  </si>
  <si>
    <t>4002395300440</t>
  </si>
  <si>
    <t>4932312103</t>
  </si>
  <si>
    <t>Шлиф. лента 100х560 зерно 150 (3 шт)</t>
  </si>
  <si>
    <t>CLOTH SANDING BELT  AbrB100x560 G150 P3M</t>
  </si>
  <si>
    <t>4002395300457</t>
  </si>
  <si>
    <t>4932312104</t>
  </si>
  <si>
    <t>Шлиф. лента 100х560 зерно 240 (3 шт)</t>
  </si>
  <si>
    <t>CLOTH SANDING BELT  AbrB100x560 G240 P3M</t>
  </si>
  <si>
    <t>4002395300464</t>
  </si>
  <si>
    <t>4932312100</t>
  </si>
  <si>
    <t>Шлиф. лента 100х560 зерно 60 (3 шт)</t>
  </si>
  <si>
    <t>CLOTH SANDING BELT  AbrB 100x560 G60 P3M</t>
  </si>
  <si>
    <t>4002395300426</t>
  </si>
  <si>
    <t>4932312099</t>
  </si>
  <si>
    <t>Шлиф. лента 100х560 зерно 40 (3 шт)</t>
  </si>
  <si>
    <t>CLOTH SANDING BELT  AbrB 100x560 G40 P3M</t>
  </si>
  <si>
    <t>4002395300419</t>
  </si>
  <si>
    <t>4932312477</t>
  </si>
  <si>
    <t>Шлиф. лента 75х533 зерно 80 (5 шт)</t>
  </si>
  <si>
    <t>CLOTH SANDING BELT  AbrB 75x533 G80 P5M</t>
  </si>
  <si>
    <t>4002395301287</t>
  </si>
  <si>
    <t>4932312478</t>
  </si>
  <si>
    <t>Шлиф. лента 75х533 зерно 100 (5 шт)</t>
  </si>
  <si>
    <t>CLOTH SANDING BELT  AbrB 75x533 G100 P5M</t>
  </si>
  <si>
    <t>4002395301294</t>
  </si>
  <si>
    <t>4932312479</t>
  </si>
  <si>
    <t>Шлиф. лента 75х533 зерно 150 (5 шт)</t>
  </si>
  <si>
    <t>CLOTH SANDING BELT  AbrB 75x533 G150 P5M</t>
  </si>
  <si>
    <t>4002395301300</t>
  </si>
  <si>
    <t>4932312480</t>
  </si>
  <si>
    <t>Шлиф. лента 75х533 зерно 240 (5 шт)</t>
  </si>
  <si>
    <t>CLOTH SANDING BELT  AbrB 75x533 G240 P5M</t>
  </si>
  <si>
    <t>4002395301317</t>
  </si>
  <si>
    <t>4932312476</t>
  </si>
  <si>
    <t>Шлиф. лента 75х533 зерно 60 (5 шт)</t>
  </si>
  <si>
    <t>CLOTH SANDING BELT  AbrB 75x533 G60 P5M</t>
  </si>
  <si>
    <t>4002395301270</t>
  </si>
  <si>
    <t>4932312475</t>
  </si>
  <si>
    <t>Шлиф. лента 75х533 зерно 40 (5 шт)</t>
  </si>
  <si>
    <t>CLOTH SANDING BELT  AbrB 75x533 G40 P5M</t>
  </si>
  <si>
    <t>4002395301263</t>
  </si>
  <si>
    <t>4932371398</t>
  </si>
  <si>
    <t>Шлифкруг 8отверстий 125 зерно 120 (25 шт)</t>
  </si>
  <si>
    <t>SAND PAPER PERFORAT AbrHL125/8 G120 P25M</t>
  </si>
  <si>
    <t>4002395341689</t>
  </si>
  <si>
    <t>4932371399</t>
  </si>
  <si>
    <t>Шлифкруг 8отверстий 125 зерно 180 (25 шт)</t>
  </si>
  <si>
    <t>SAND PAPER PERFORAT AbrHL125/8 G180 P25M</t>
  </si>
  <si>
    <t>4002395341696</t>
  </si>
  <si>
    <t>4932371400</t>
  </si>
  <si>
    <t>Шлифкруг 8отверстий 125 зерно 240 (25 шт)</t>
  </si>
  <si>
    <t>SAND PAPER PERFORAT AbrHL125/8 G240 P25M</t>
  </si>
  <si>
    <t>4002395341702</t>
  </si>
  <si>
    <t>4932371397</t>
  </si>
  <si>
    <t>Шлифкруг 8отверстий 125 зерно 80 (25 шт)</t>
  </si>
  <si>
    <t>SAND PAPER PERFORAT AbrHL 125/8 G80 P25M</t>
  </si>
  <si>
    <t>4002395341672</t>
  </si>
  <si>
    <t>4932371396</t>
  </si>
  <si>
    <t>Шлифкруг 8отверстий 125 зерно 60 (25 шт)</t>
  </si>
  <si>
    <t>SAND PAPER PERFORAT AbrHL 125/8 G60 P25M</t>
  </si>
  <si>
    <t>4002395341665</t>
  </si>
  <si>
    <t>4932355142</t>
  </si>
  <si>
    <t>Шлифовальная бумага дельта 100x147 зерно 120 (10 шт)</t>
  </si>
  <si>
    <t>DELTA SANDING PAPER AbDHL100x147G120P10M</t>
  </si>
  <si>
    <t>4002395320011</t>
  </si>
  <si>
    <t>4932355143</t>
  </si>
  <si>
    <t>Шлифовальная бумага дельта 100x147 зерно 180 (10 шт)</t>
  </si>
  <si>
    <t>DELTA SANDING PAPER AbDHL100x147G180P10M</t>
  </si>
  <si>
    <t>4002395320028</t>
  </si>
  <si>
    <t>4932355144</t>
  </si>
  <si>
    <t>Шлифовальная бумага дельта 100x147 зерно 240 (10 шт)</t>
  </si>
  <si>
    <t>DELTA SANDING PAPER AbDHL100x147G240P10M</t>
  </si>
  <si>
    <t>4002395320035</t>
  </si>
  <si>
    <t>4932355140</t>
  </si>
  <si>
    <t>Шлифовальная бумага дельта 100x147 зерно 60 (10 шт)</t>
  </si>
  <si>
    <t>DELTA SANDING PAPER AbrDHL100x147G60P10M</t>
  </si>
  <si>
    <t>4002395319992</t>
  </si>
  <si>
    <t>4932355141</t>
  </si>
  <si>
    <t>Шлифовальная бумага дельта 100x147 зерно 80 (10 шт)</t>
  </si>
  <si>
    <t>DELTA SANDING PAPER AbrDHL100x147G80P10M</t>
  </si>
  <si>
    <t>4002395320004</t>
  </si>
  <si>
    <t>4932371470</t>
  </si>
  <si>
    <t>Шлифкруг 8отверстий 125 зерно 40 (25 шт)</t>
  </si>
  <si>
    <t>SAND PAPER PERFORAT AbrHL 125/8 G40 P25M</t>
  </si>
  <si>
    <t>4002395341870</t>
  </si>
  <si>
    <t>4932341613</t>
  </si>
  <si>
    <t>Шлиф. лента 100х620 зерно 100 (5 шт)</t>
  </si>
  <si>
    <t>CLOTH SANDING BELT  AbrB100x620 G100 P5M</t>
  </si>
  <si>
    <t>4002395304912</t>
  </si>
  <si>
    <t>4932341614</t>
  </si>
  <si>
    <t>Шлиф. лента 100х620 зерно 150 (5 шт)</t>
  </si>
  <si>
    <t>CLOTH SANDING BELT  AbrB100x620 G150 P5M</t>
  </si>
  <si>
    <t>4002395304929</t>
  </si>
  <si>
    <t>4932341615</t>
  </si>
  <si>
    <t>Шлиф. лента 100х620 зерно 240 (5 шт)</t>
  </si>
  <si>
    <t>CLOTH SANDING BELT  AbrB 100x620 G220P5M</t>
  </si>
  <si>
    <t>4002395304936</t>
  </si>
  <si>
    <t>4932341612</t>
  </si>
  <si>
    <t>Шлиф. лента 100х620 зерно 80 (5 шт)</t>
  </si>
  <si>
    <t>CLOTH SANDING BELT  AbrB 100x620 G80 P5M</t>
  </si>
  <si>
    <t>4002395304905</t>
  </si>
  <si>
    <t>4932341611</t>
  </si>
  <si>
    <t>Шлиф. лента 100х620 зерно 60 (5 шт)</t>
  </si>
  <si>
    <t>CLOTH SANDING BELT  AbrB 100x620 G60 P5M</t>
  </si>
  <si>
    <t>4002395304899</t>
  </si>
  <si>
    <t>4932355068</t>
  </si>
  <si>
    <t>Шлиф. лента 100х610 зерно 80 (5 шт)</t>
  </si>
  <si>
    <t>CLOTH SANDING BELT  AbrB 100x610 G80 P5M</t>
  </si>
  <si>
    <t>4002395319848</t>
  </si>
  <si>
    <t>4932355069</t>
  </si>
  <si>
    <t>Шлиф. лента 100х610 зерно 100 (5 шт)</t>
  </si>
  <si>
    <t>CLOTH SANDING BELT  AbrB100x610 G100 P5M</t>
  </si>
  <si>
    <t>4002395319855</t>
  </si>
  <si>
    <t>4932355070</t>
  </si>
  <si>
    <t>Шлиф. лента 100х610 зерно 150 (5 шт)</t>
  </si>
  <si>
    <t>CLOTH SANDING BELT  AbrB100x610 G150 P5M</t>
  </si>
  <si>
    <t>4002395319862</t>
  </si>
  <si>
    <t>4932355071</t>
  </si>
  <si>
    <t>Шлиф. лента 100х610 зерно 240 (5 шт)</t>
  </si>
  <si>
    <t>CLOTH SANDING BELT  AbrB100x610 G240 P5M</t>
  </si>
  <si>
    <t>4002395319879</t>
  </si>
  <si>
    <t>4932355067</t>
  </si>
  <si>
    <t>Шлиф. лента 100х610 зерно 60 (5 шт)</t>
  </si>
  <si>
    <t>CLOTH SANDING BELT  AbrB 100x610 G60 P5M</t>
  </si>
  <si>
    <t>4002395319831</t>
  </si>
  <si>
    <t>4932371598</t>
  </si>
  <si>
    <t>Шлифкруг 6отверстий 150 зерно 80 (25 шт)</t>
  </si>
  <si>
    <t>SANDING PAPER       AbrHL 150/6 G80 P25M</t>
  </si>
  <si>
    <t>4002395343256</t>
  </si>
  <si>
    <t>4932371599</t>
  </si>
  <si>
    <t>Шлифкруг 6отверстий 150 зерно 120 (25 шт)</t>
  </si>
  <si>
    <t>SANDING PAPER       AbrHL150/6 G120 P25M</t>
  </si>
  <si>
    <t>4002395343263</t>
  </si>
  <si>
    <t>4932371600</t>
  </si>
  <si>
    <t>Шлифкруг 6отверстий 150 зерно 180 (25 шт)</t>
  </si>
  <si>
    <t>SANDING PAPER       AbrHL150/6 G180 P25M</t>
  </si>
  <si>
    <t>4002395343270</t>
  </si>
  <si>
    <t>4932371601</t>
  </si>
  <si>
    <t>Шлифкруг 6отверстий 150 зерно 240 (25 шт)</t>
  </si>
  <si>
    <t>SANDING PAPER       AbrHL150/6 G240 P25M</t>
  </si>
  <si>
    <t>4002395343287</t>
  </si>
  <si>
    <t>4932341610</t>
  </si>
  <si>
    <t>Шлиф. лента 100х620 зерно 40 (5 шт)</t>
  </si>
  <si>
    <t>CLOTH SANDING BELT  AbrB 100x620 G40 P5M</t>
  </si>
  <si>
    <t>4002395304882</t>
  </si>
  <si>
    <t>4932355066</t>
  </si>
  <si>
    <t>Шлиф. лента 100х610 зерно 40 (5 шт)</t>
  </si>
  <si>
    <t>CLOTH SANDING BELT  AbrB 100x610 G40 P5M</t>
  </si>
  <si>
    <t>4002395319824</t>
  </si>
  <si>
    <t>4932371597</t>
  </si>
  <si>
    <t>Шлифкруг 6отверстий 150 зерно 60 (25 шт)</t>
  </si>
  <si>
    <t>SANDING PAPER       AbrHL 150/6 G60 P25M</t>
  </si>
  <si>
    <t>4002395343249</t>
  </si>
  <si>
    <t>4932371596</t>
  </si>
  <si>
    <t>Шлифкруг 6отверстий 150 зерно 40 (25 шт)</t>
  </si>
  <si>
    <t>SANDING PAPER       AbrHL 150/6 G40 P25M</t>
  </si>
  <si>
    <t>4002395343232</t>
  </si>
  <si>
    <t>4932357591</t>
  </si>
  <si>
    <t>Платформа 150мм, 6 отверстий (1 шт) (бывшая4932341269)</t>
  </si>
  <si>
    <t>GRINDING DISK       ROS 150MM P1  P1 A/M</t>
  </si>
  <si>
    <t>4002395343317</t>
  </si>
  <si>
    <t>53_Пильные диски</t>
  </si>
  <si>
    <t>4932373163</t>
  </si>
  <si>
    <t>Полировальный диск войлочный 150мм. (1 шт)</t>
  </si>
  <si>
    <t>FELT POLISH.DISC    FeltpolishHL150 P1AM</t>
  </si>
  <si>
    <t>4002395347902</t>
  </si>
  <si>
    <t>4932430397</t>
  </si>
  <si>
    <t>Полировальная губка мягкая 145мм посадочный 125мм (1 шт)</t>
  </si>
  <si>
    <t>POLISHING SPONGE    Sponge soft 1451pc</t>
  </si>
  <si>
    <t>4002395380589</t>
  </si>
  <si>
    <t>4932373165</t>
  </si>
  <si>
    <t>Полировальная губка твердая 150х50мм. (1 шт)</t>
  </si>
  <si>
    <t>POLISHING SPONGE    Plsponge HL 150 P1AM</t>
  </si>
  <si>
    <t>4002395347940</t>
  </si>
  <si>
    <t>4932373186</t>
  </si>
  <si>
    <t>Полировальная губка мягкая 150х50мм. (1 шт)</t>
  </si>
  <si>
    <t>POLISHING SPONGE    PlspongeHL150/S P1AM</t>
  </si>
  <si>
    <t>4002395347964</t>
  </si>
  <si>
    <t>4932373164</t>
  </si>
  <si>
    <t>Полировальный диск из овечьей шерсти 150мм. (1 шт)</t>
  </si>
  <si>
    <t>LAMBW.POLISH.BONNE  LambpolishHL150 P1AM</t>
  </si>
  <si>
    <t>4002395347926</t>
  </si>
  <si>
    <t>4932430396</t>
  </si>
  <si>
    <t>Полировальная губка твердая 145мм посадочный 125мм (1 шт)</t>
  </si>
  <si>
    <t>POLISHING SPONGE    Sponge hard 145 1pc</t>
  </si>
  <si>
    <t>4002395380572</t>
  </si>
  <si>
    <t>4932430395</t>
  </si>
  <si>
    <t>Полировальный диск из овечьей шерсти 135мм посадочная 125мм (1 шт)</t>
  </si>
  <si>
    <t>LAMBW.POLISH.BONNE   Lambswool 135mm1pc</t>
  </si>
  <si>
    <t>4002395380565</t>
  </si>
  <si>
    <t>4932373161</t>
  </si>
  <si>
    <t>Платформа для полировального диска 150мм посадка М14 (1 шт)</t>
  </si>
  <si>
    <t>POLISHING DISC      PlbackpHL150/M14P1AM</t>
  </si>
  <si>
    <t>4002395347285</t>
  </si>
  <si>
    <t>12_Фрезеровка и строгание</t>
  </si>
  <si>
    <t>51_Лезвия для рубанков и аксессуары</t>
  </si>
  <si>
    <t>4932273484</t>
  </si>
  <si>
    <t>Ножи для рубанка 82 P2 (1 шт)</t>
  </si>
  <si>
    <t>REVERSIBLE BLADES   Planer Bl 82 P2M</t>
  </si>
  <si>
    <t>4002395300150</t>
  </si>
  <si>
    <t>4932316243</t>
  </si>
  <si>
    <t>Ножи для рубанка 102 P2 (1 шт)</t>
  </si>
  <si>
    <t>REVERSIBLE BLADES   Planer Bl 102 P2M</t>
  </si>
  <si>
    <t>4002395300167</t>
  </si>
  <si>
    <t>55_Фрезы и аксессуары</t>
  </si>
  <si>
    <t>4932451668</t>
  </si>
  <si>
    <t>Набор фрез для фрезера 12шт; хвостовик 8мм Milwaukee (1 шт)</t>
  </si>
  <si>
    <t>Router Bit Set  12 pc</t>
  </si>
  <si>
    <t>4002395275564</t>
  </si>
  <si>
    <t>04_Пилки для лобзиков</t>
  </si>
  <si>
    <t>Пилки для лобзиков</t>
  </si>
  <si>
    <t>4932254071</t>
  </si>
  <si>
    <t>Полотна для лобзика T111C 75мм (5 шт)</t>
  </si>
  <si>
    <t>JIG SAW BLADE       JigBl 75x3 T111C P5M</t>
  </si>
  <si>
    <t>4002395301539</t>
  </si>
  <si>
    <t>4932213116</t>
  </si>
  <si>
    <t>Полотна для лобзика T144D (5 шт)</t>
  </si>
  <si>
    <t>JIG SAW BLADE       JigBl 75x4 T144D P5M</t>
  </si>
  <si>
    <t>4002395301492</t>
  </si>
  <si>
    <t>4932274353</t>
  </si>
  <si>
    <t>Полотна для лобзика T119B 50мм (5 шт)</t>
  </si>
  <si>
    <t>JIG SAW BLADE       JigBl 50x2 T119B P5M</t>
  </si>
  <si>
    <t>4002395301553</t>
  </si>
  <si>
    <t>4932254063</t>
  </si>
  <si>
    <t>Полотна для лобзика T118A (5 шт)</t>
  </si>
  <si>
    <t>JIG SAW BLADE       JigBl55x1,2T118A P5M</t>
  </si>
  <si>
    <t>4002395301614</t>
  </si>
  <si>
    <t>4932254064</t>
  </si>
  <si>
    <t>Полотна для лобзика T118B (5 шт)</t>
  </si>
  <si>
    <t>JIG SAW BLADE       JigBl55x2T118B P5M</t>
  </si>
  <si>
    <t>4002395301591</t>
  </si>
  <si>
    <t>4932274652</t>
  </si>
  <si>
    <t>Полотна для лобзика T118G (5 шт)</t>
  </si>
  <si>
    <t>JIG SAW BLADE       JigBl 50x0,7T118GP5M</t>
  </si>
  <si>
    <t>4002395301621</t>
  </si>
  <si>
    <t>4932346078</t>
  </si>
  <si>
    <t>Полотна для лобзика T244D 75мм (5 шт)</t>
  </si>
  <si>
    <t>JIG SAW BLADE       JigBl 75x4 T244D P5M</t>
  </si>
  <si>
    <t>4002395312375</t>
  </si>
  <si>
    <t>4932254061</t>
  </si>
  <si>
    <t>Полотна для лобзика T101B (5 шт)</t>
  </si>
  <si>
    <t>JIG SAW BLADE       JigBl 75x2,5T101BP5M</t>
  </si>
  <si>
    <t>4002395301522</t>
  </si>
  <si>
    <t>4932346082</t>
  </si>
  <si>
    <t>Полотна для лобзика T218A 55мм (5 шт)</t>
  </si>
  <si>
    <t>JIG SAW BLADE       JigBl 55x1,2T218AP5M</t>
  </si>
  <si>
    <t>4002395312368</t>
  </si>
  <si>
    <t>4932345825</t>
  </si>
  <si>
    <t>Полотна для лобзика Milwaukee Набор (5 шт)(213116,254061/063/064/071)</t>
  </si>
  <si>
    <t>JIG SAW BLADE       JigBl 5pc set P5M</t>
  </si>
  <si>
    <t>4002395314850</t>
  </si>
  <si>
    <t>4932354508</t>
  </si>
  <si>
    <t>Полотна для лобзика 75x4 U Sh (5 шт)</t>
  </si>
  <si>
    <t>JIG SAW BLADE       JigBl 75x4 U Sh P5M</t>
  </si>
  <si>
    <t>4002395321070</t>
  </si>
  <si>
    <t>4932274351</t>
  </si>
  <si>
    <t>Полотна для лобзика T101D 75мм (5 шт)</t>
  </si>
  <si>
    <t>JIG SAW BLADE       JigBl 75x4 T101D P5M</t>
  </si>
  <si>
    <t>4002395301515</t>
  </si>
  <si>
    <t>4932346079</t>
  </si>
  <si>
    <t>Полотна для лобзика T101BR 75мм (5 шт)</t>
  </si>
  <si>
    <t>JIG SAW BLADE       JigBl75x2,5T101BRP5M</t>
  </si>
  <si>
    <t>4002395312382</t>
  </si>
  <si>
    <t>4932373392</t>
  </si>
  <si>
    <t>Полотна для лобзика T101AO 50мм (5 шт)</t>
  </si>
  <si>
    <t>JIG SAW BLADE       JigBl50x1,3T101AOP5M</t>
  </si>
  <si>
    <t>4002395348879</t>
  </si>
  <si>
    <t>4932274650</t>
  </si>
  <si>
    <t>Полотна для лобзика T119BO 50мм (5 шт)</t>
  </si>
  <si>
    <t>JIG SAW BLADE       JigBl 50x2 T119BOP5M</t>
  </si>
  <si>
    <t>4002395301485</t>
  </si>
  <si>
    <t>4932354506</t>
  </si>
  <si>
    <t>Полотна для лобзика 75x2,5 USh (5 шт)</t>
  </si>
  <si>
    <t>JIG SAW BLADE       JigBl 75x2,5 USh P5M</t>
  </si>
  <si>
    <t>4002395321056</t>
  </si>
  <si>
    <t>4932213231</t>
  </si>
  <si>
    <t>Полотна для лобзика T130 54мм (1 шт)</t>
  </si>
  <si>
    <t>JIG SAW BLADE       JigBl 54xGR T130 P1M</t>
  </si>
  <si>
    <t>4002395301645</t>
  </si>
  <si>
    <t>4932213232</t>
  </si>
  <si>
    <t>Полотна для лобзика T150 54мм (1 шт)</t>
  </si>
  <si>
    <t>JIG SAW BLADE       JigBl 54xGR T150 P1M</t>
  </si>
  <si>
    <t>4002395301652</t>
  </si>
  <si>
    <t>4932274315</t>
  </si>
  <si>
    <t>Полотна для лобзика T127D 75мм (5 шт)</t>
  </si>
  <si>
    <t>JIG SAW BLADE       JigBl 75x3 T127D P5M</t>
  </si>
  <si>
    <t>4002395301560</t>
  </si>
  <si>
    <t>4932345826</t>
  </si>
  <si>
    <t>Полотна для лобзика T118A Sp. 75мм (5 шт)</t>
  </si>
  <si>
    <t>JIG SAW BLADE       JigBl 75x1,2  P5M</t>
  </si>
  <si>
    <t>4002395313464</t>
  </si>
  <si>
    <t>4932346081</t>
  </si>
  <si>
    <t>Полотна для лобзика T227D 75мм (5 шт)</t>
  </si>
  <si>
    <t>JIG SAW BLADE       JigBl 75x3 T227D P5M</t>
  </si>
  <si>
    <t>4002395312351</t>
  </si>
  <si>
    <t>4932340011</t>
  </si>
  <si>
    <t>Полотна для лобзика T118AF Bi-Metal 55мм (5 шт)</t>
  </si>
  <si>
    <t>JIG SAW BLADE       JigBl55x1,2T118AFP5M</t>
  </si>
  <si>
    <t>4002395304684</t>
  </si>
  <si>
    <t>4932340012</t>
  </si>
  <si>
    <t>Полотна для лобзика T118BF Bi-Metal 55мм (5 шт)</t>
  </si>
  <si>
    <t>JIG SAW BLADE       JigBl 55x2T118BF P5M</t>
  </si>
  <si>
    <t>4002395304691</t>
  </si>
  <si>
    <t>4932373080</t>
  </si>
  <si>
    <t>Полотна для лобзика T101DP 75мм (5 шт)</t>
  </si>
  <si>
    <t>JIG SAW BLADE       JigBl 75x4T101DP P5M</t>
  </si>
  <si>
    <t>4002395346073</t>
  </si>
  <si>
    <t>4932399307</t>
  </si>
  <si>
    <t>Полотна для лобзика T318A (5 шт)</t>
  </si>
  <si>
    <t>JIG SAW BLADE       JigBl 105x1T318A P5M</t>
  </si>
  <si>
    <t>4002395359219</t>
  </si>
  <si>
    <t>4932430141</t>
  </si>
  <si>
    <t>Полотна для лобзика T234X (5 шт)</t>
  </si>
  <si>
    <t>JIG SAW BLADE       Bl.91x2.5m T234X5pc</t>
  </si>
  <si>
    <t>4002395378029</t>
  </si>
  <si>
    <t>4932430142</t>
  </si>
  <si>
    <t>Полотна для лобзика T123XF TWIN CUT (5 шт)</t>
  </si>
  <si>
    <t>JIG SAW BLADE       Bl.91x2.5/1,8mm 5pcs</t>
  </si>
  <si>
    <t>4002395378036</t>
  </si>
  <si>
    <t>4932274653</t>
  </si>
  <si>
    <t>Полотна для лобзика T318BF (5 шт)</t>
  </si>
  <si>
    <t>JIG SAW BLADE       JigBl 105x2T344BFP5M</t>
  </si>
  <si>
    <t>4002395301584</t>
  </si>
  <si>
    <t>4932274654</t>
  </si>
  <si>
    <t>Полотна для лобзика T318AF (5 шт)</t>
  </si>
  <si>
    <t>JIG SAW BLADE       JigB105x1,2T344AFP5M</t>
  </si>
  <si>
    <t>4002395301607</t>
  </si>
  <si>
    <t>4932311633</t>
  </si>
  <si>
    <t>Полотна для лобзика T344D 105мм (5 шт)</t>
  </si>
  <si>
    <t>JIG SAW BLADE       JigBl 105x4T344D P5M</t>
  </si>
  <si>
    <t>4002395301508</t>
  </si>
  <si>
    <t>4932373391</t>
  </si>
  <si>
    <t>Полотна для лобзика T144DF Bi-Metal 75мм (5 шт)</t>
  </si>
  <si>
    <t>JIG SAW BLADE       JigBl 75x4T144DF P5M</t>
  </si>
  <si>
    <t>4002395348862</t>
  </si>
  <si>
    <t>4932346071</t>
  </si>
  <si>
    <t>Полотна для лобзика T301DL 105мм (5 шт)</t>
  </si>
  <si>
    <t>JIG SAW BLADE       JigBl105x4T301DL P5M</t>
  </si>
  <si>
    <t>4002395312399</t>
  </si>
  <si>
    <t>4932348072</t>
  </si>
  <si>
    <t>Полотна для лобзика T101BR Sp. 105мм (5 шт)</t>
  </si>
  <si>
    <t>JIG SAW BLADE       JigBl 105x2,5 P5M</t>
  </si>
  <si>
    <t>4002395313860</t>
  </si>
  <si>
    <t>4932399306</t>
  </si>
  <si>
    <t>Полотна для лобзика T301CD 105мм (5 шт)</t>
  </si>
  <si>
    <t>JIG SAW BLADE       JigBl105x3T301CD P5M</t>
  </si>
  <si>
    <t>4002395359202</t>
  </si>
  <si>
    <t>4932274651</t>
  </si>
  <si>
    <t>Полотна для лобзика T101A Sp. Bi-Metal 75мм (5 шт)</t>
  </si>
  <si>
    <t>JIG SAW BLADE       JigBl 75x2,5  P5M</t>
  </si>
  <si>
    <t>4002395301577</t>
  </si>
  <si>
    <t>4932430143</t>
  </si>
  <si>
    <t>Полотна для лобзика Curve 75мм (5 шт)</t>
  </si>
  <si>
    <t>JIG SAW BLADE      Bl.75x2.5mm Curve 5pc</t>
  </si>
  <si>
    <t>4002395378043</t>
  </si>
  <si>
    <t>4932373083</t>
  </si>
  <si>
    <t>Полотна для лобзика SPECIAL 60мм (5 шт)</t>
  </si>
  <si>
    <t>JIG SAW BLADE       JigBl 60x1,9  P5M</t>
  </si>
  <si>
    <t>4002395346080</t>
  </si>
  <si>
    <t>4932265312</t>
  </si>
  <si>
    <t>Полотна для лобзика SPECIAL 75мм 5шт.</t>
  </si>
  <si>
    <t>JIG SAW BLADE       JigBl 75x4/1,2  P5M</t>
  </si>
  <si>
    <t>4002395301478</t>
  </si>
  <si>
    <t>4932373390</t>
  </si>
  <si>
    <t>Полотна для лобзика T101BF Bi-Metal 75мм (5 шт)</t>
  </si>
  <si>
    <t>JIG SAW BLADE       JigBl75x2,5T101BFP5M</t>
  </si>
  <si>
    <t>4002395348855</t>
  </si>
  <si>
    <t>4932373388</t>
  </si>
  <si>
    <t>Полотна для лобзика T101DP Sp. 105мм (5 шт)</t>
  </si>
  <si>
    <t>JIG SAW BLADE       JigBl 105x4  P5M</t>
  </si>
  <si>
    <t>4002395348831</t>
  </si>
  <si>
    <t>4932399308</t>
  </si>
  <si>
    <t>Полотна для лобзика T141HM 75мм (1 шт)</t>
  </si>
  <si>
    <t>JIG SAW BLADE       JigBl75x4,2T141HMP1M</t>
  </si>
  <si>
    <t>4002395359226</t>
  </si>
  <si>
    <t>4932373387</t>
  </si>
  <si>
    <t>Полотна для лобзика T341HM (1 шт)</t>
  </si>
  <si>
    <t>JIG SAW BLADE       JigB105x4,2T341HMP1M</t>
  </si>
  <si>
    <t>4002395348824</t>
  </si>
  <si>
    <t>4932373086</t>
  </si>
  <si>
    <t>Полотна для лобзика T718AF Bi-Metal 155мм (5 шт)</t>
  </si>
  <si>
    <t>JIG SAW BLADE       JigBl 155x1T718AFP5M</t>
  </si>
  <si>
    <t>4002395346097</t>
  </si>
  <si>
    <t>4932373487</t>
  </si>
  <si>
    <t>Полотна для лобзика T144D 25шт (1 шт)</t>
  </si>
  <si>
    <t>JIG SAW BLADE       JigBl 75x4T144D P25M</t>
  </si>
  <si>
    <t>4002395349272</t>
  </si>
  <si>
    <t>4932354745</t>
  </si>
  <si>
    <t>Полотна для лобзика T744D Sp. (5 шт)</t>
  </si>
  <si>
    <t>JIG SAW BLADE       JigBl 75x4T744D P5M</t>
  </si>
  <si>
    <t>4002395324095</t>
  </si>
  <si>
    <t>4932373486</t>
  </si>
  <si>
    <t>Полотна для лобзика T118A 25шт (1 шт)</t>
  </si>
  <si>
    <t>JIG SAW BLADE       JigBl55x1,2T118AP25M</t>
  </si>
  <si>
    <t>4002395349265</t>
  </si>
  <si>
    <t>4932373393</t>
  </si>
  <si>
    <t>Полотна для лобзика T118AHM 50мм 2шт (1 шт)</t>
  </si>
  <si>
    <t>JIG SAW BLADE       JigBl50x11T118AHMP2M</t>
  </si>
  <si>
    <t>4002395348886</t>
  </si>
  <si>
    <t>CH</t>
  </si>
  <si>
    <t>4932373394</t>
  </si>
  <si>
    <t>Полотна для лобзика T118EHM 2шт (1 шт)</t>
  </si>
  <si>
    <t>JIG SAW BLADE       JigBl50x14T118EHMP2M</t>
  </si>
  <si>
    <t>4002395348893</t>
  </si>
  <si>
    <t>4932373492</t>
  </si>
  <si>
    <t>Полотна для лобзика T244D 25шт (1 шт)</t>
  </si>
  <si>
    <t>JIG SAW BLADE       JigBl 75x4 T244D25p</t>
  </si>
  <si>
    <t>4002395349920</t>
  </si>
  <si>
    <t>4932430144</t>
  </si>
  <si>
    <t>Полотна для лобзика T313AW (5 шт)</t>
  </si>
  <si>
    <t>JIG SAW BLADE       Bl.155xknife T31 5pc</t>
  </si>
  <si>
    <t>4002395378050</t>
  </si>
  <si>
    <t>4932373489</t>
  </si>
  <si>
    <t>Полотна для лобзика T101B 25шт (1 шт)</t>
  </si>
  <si>
    <t>JIG SAW BLADE       JigBl75x2,5T101BP25M</t>
  </si>
  <si>
    <t>4002395349296</t>
  </si>
  <si>
    <t>4932373490</t>
  </si>
  <si>
    <t>Полотна для лобзика T101D 25шт (1 шт)</t>
  </si>
  <si>
    <t>JIG SAW BLADE       JigBl 75x4T101D P25M</t>
  </si>
  <si>
    <t>4002395349906</t>
  </si>
  <si>
    <t>4932479088</t>
  </si>
  <si>
    <t>Набор полотен для лобзиков - 35 шт (1 шт)</t>
  </si>
  <si>
    <t>Jigsaw B. Set 2-35pc</t>
  </si>
  <si>
    <t>4058546368821</t>
  </si>
  <si>
    <t>4932430461</t>
  </si>
  <si>
    <t>Полотна для лобзика T144D (100 шт)</t>
  </si>
  <si>
    <t>JIG SAW BLADE       JigBl75x4T144D100pc</t>
  </si>
  <si>
    <t>4002395381227</t>
  </si>
  <si>
    <t>06_Полотна для ленточных пил</t>
  </si>
  <si>
    <t>Полотна для сабельных ножовок</t>
  </si>
  <si>
    <t>48390572</t>
  </si>
  <si>
    <t>Полотно для ленточной пилы д.687 ш.з.18 (3 шт)</t>
  </si>
  <si>
    <t>BAND SAW BLADE  Bandsaw Blmmx18 Tpi3pcs</t>
  </si>
  <si>
    <t>045242272341</t>
  </si>
  <si>
    <t>48390711</t>
  </si>
  <si>
    <t>Полотно PREMIUM для ленточной пилы д. 687,57мм,TPI 12/14 (3 шт)</t>
  </si>
  <si>
    <t>Prem. Bandsaw Blade 687,57x12/14 3pc</t>
  </si>
  <si>
    <t>045242536436</t>
  </si>
  <si>
    <t>48390519</t>
  </si>
  <si>
    <t>Полотно для ленточной пилы д.900 ш.з.14 (3 шт)</t>
  </si>
  <si>
    <t>BAND SAW BLADE   Bsaw Bl. 898,52x14 P3M</t>
  </si>
  <si>
    <t>045242201594</t>
  </si>
  <si>
    <t>48390529</t>
  </si>
  <si>
    <t>Полотно для ленточной пилы д.900 ш.з.18 (3 шт)</t>
  </si>
  <si>
    <t>BAND SAW BLADE   BSaw Bl. 898,52x18 P3M</t>
  </si>
  <si>
    <t>045242201747</t>
  </si>
  <si>
    <t>48390539</t>
  </si>
  <si>
    <t>Полотно для ленточной пилы д.900 ш.з.25 (3 шт)</t>
  </si>
  <si>
    <t>BAND SAW BLADE   Bsaw Bl. 898,52x25 P3M</t>
  </si>
  <si>
    <t>045242201815</t>
  </si>
  <si>
    <t>48390619</t>
  </si>
  <si>
    <t>Полотно PREMIUM для ленточной пилы д. 898,52мм,TPI 12/14 (3 шт)</t>
  </si>
  <si>
    <t>Prem. Bandsaw Blade 898,52x12/14 3pc</t>
  </si>
  <si>
    <t>045242536429</t>
  </si>
  <si>
    <t>48390609</t>
  </si>
  <si>
    <t>Полотно PREMIUM для ленточной пилы д. 898,52мм,TPI 8/10 (3 шт)</t>
  </si>
  <si>
    <t>Prem. Bandsaw Blade 898,52x8/10 3pc</t>
  </si>
  <si>
    <t>045242536412</t>
  </si>
  <si>
    <t>48390601</t>
  </si>
  <si>
    <t>Полотно PREMIUM для ленточной пилы д. 1139.83мм,TPI 8/10 (3 шт)</t>
  </si>
  <si>
    <t>Prem. Bandsaw Blade 1139.83x8/10 3pc</t>
  </si>
  <si>
    <t>045242530298</t>
  </si>
  <si>
    <t>48390501</t>
  </si>
  <si>
    <t>Полотно для ленточной пилы д.1140 ш.з.2,5 т.м.&gt;8мм (3 шт)</t>
  </si>
  <si>
    <t>BAND SAW BLADE      BSaw Bl 1140x10 P3M</t>
  </si>
  <si>
    <t>045242132096</t>
  </si>
  <si>
    <t>48390511</t>
  </si>
  <si>
    <t>Полотно для ленточной пилы д.1140 ш.з.1,8 т.м.5-8мм (3 шт)</t>
  </si>
  <si>
    <t>BAND SAW BLADE      Bsaw Bl. 1140x14 P3M</t>
  </si>
  <si>
    <t>045242132164</t>
  </si>
  <si>
    <t>48390521</t>
  </si>
  <si>
    <t>Полотно для ленточной пилы д.1140 ш.з.1,4 т.м.4-5мм (3 шт)</t>
  </si>
  <si>
    <t>BAND SAW            BSaw Bl. 1140x18 P3M</t>
  </si>
  <si>
    <t>045242132263</t>
  </si>
  <si>
    <t>48390531</t>
  </si>
  <si>
    <t>Полотно для ленточной пилы д.1140 ш.з.&lt;4мм (3 шт)</t>
  </si>
  <si>
    <t>BAND SAW BLADE      Bsaw Bl. 1140x25 P3M</t>
  </si>
  <si>
    <t>045242132362</t>
  </si>
  <si>
    <t>48390611</t>
  </si>
  <si>
    <t>Полотно PREMIUM для ленточной пилы д. 1139.83мм,TPI 12/14 (3 шт)</t>
  </si>
  <si>
    <t>Prem. Bandsaw Blade 1139.83x12/14 3pc</t>
  </si>
  <si>
    <t>045242530328</t>
  </si>
  <si>
    <t>48390606</t>
  </si>
  <si>
    <t>Полотно PREMIUM для ленточной пилы д. 898,52мм,TPI 8/10, 25шт (1 шт)</t>
  </si>
  <si>
    <t>Prem. Bandsaw Blade 898,52x8/10 25pc</t>
  </si>
  <si>
    <t>045242537754</t>
  </si>
  <si>
    <t>48390616</t>
  </si>
  <si>
    <t>Полотно PREMIUM для ленточной пилы д. 898,52мм,TPI 12/14, 25шт (1 шт)</t>
  </si>
  <si>
    <t>Prem. Bandsaw Blade 898,52x12/14 25pc</t>
  </si>
  <si>
    <t>045242537761</t>
  </si>
  <si>
    <t>48390605</t>
  </si>
  <si>
    <t>Полотно PREMIUM для ленточной пилы д. 1139.83мм,TPI 8/10, 25шт (1 шт)</t>
  </si>
  <si>
    <t>Prem. Bandsaw Blade 1139.83x8/10 25pc</t>
  </si>
  <si>
    <t>045242539697</t>
  </si>
  <si>
    <t>48390615</t>
  </si>
  <si>
    <t>Полотно PREMIUM для ленточной пилы д. 1139.83мм,TPI 12/14, 25шт (1 шт)</t>
  </si>
  <si>
    <t>Prem. Bandsaw Blade 1139.83x12/14 25pc</t>
  </si>
  <si>
    <t>045242539703</t>
  </si>
  <si>
    <t>4932471310</t>
  </si>
  <si>
    <t>Пильный диск для циркулярной пилы по дереву 140x20x1,6x18 скошенные зубья (замена для 4932430719) (1 шт)</t>
  </si>
  <si>
    <t>CSB P W 140X20X1.6X18ATB</t>
  </si>
  <si>
    <t>4058546289386</t>
  </si>
  <si>
    <t>4932464174</t>
  </si>
  <si>
    <t>Диск для циркулярной пилы 210х30х24Z (1 шт)</t>
  </si>
  <si>
    <t>CIRCS WTS 210X30X24Z 1PC</t>
  </si>
  <si>
    <t>4058546221195</t>
  </si>
  <si>
    <t>4932471311</t>
  </si>
  <si>
    <t>Пильный диск для циркулярной пилы по дереву 165x15.87x1.6x24 скошенные зубья (замена для 4932352313) (1 шт)</t>
  </si>
  <si>
    <t>CSB P W 165X15.87X1.6X24ATB</t>
  </si>
  <si>
    <t>4058546289393</t>
  </si>
  <si>
    <t>4932471931</t>
  </si>
  <si>
    <t>Пильный диск для циркулярной пилы по дереву 165x20x1.6x24 скошенные зубья (замена для 4932352131) (1 шт)</t>
  </si>
  <si>
    <t>CSB P W 165x20x1.6x24ATB</t>
  </si>
  <si>
    <t>4058546298302</t>
  </si>
  <si>
    <t>4932471378</t>
  </si>
  <si>
    <t>Пильный диск для циркулярной пилы по дереву 184x5/8x1,6x24 скошенные зубья (1 шт)</t>
  </si>
  <si>
    <t>CSB P W 184X5/8X1.6X24ATB</t>
  </si>
  <si>
    <t>4058546290061</t>
  </si>
  <si>
    <t>4932471297</t>
  </si>
  <si>
    <t>Пильный диск для циркулярной пилы по дереву 184x30x1,6x24 скошенные зубья (замена для 4932352327) (1 шт)</t>
  </si>
  <si>
    <t>CSB P W 184X30X1.6X24ATB</t>
  </si>
  <si>
    <t>4058546289256</t>
  </si>
  <si>
    <t>4932471290</t>
  </si>
  <si>
    <t>Пильный диск для циркулярной пилы по дереву 160x20x2,2x24 скошенные зубья (замена для 4932327743) (1 шт)</t>
  </si>
  <si>
    <t>CSB P W 160X20X2.2X24ATB</t>
  </si>
  <si>
    <t>4058546289188</t>
  </si>
  <si>
    <t>4932471294</t>
  </si>
  <si>
    <t>Пильный диск для циркулярной пилы по дереву 165x20x2,2x24 скошенные зубья (1 шт)</t>
  </si>
  <si>
    <t>CSB P W 165X20X2.2X24ATB</t>
  </si>
  <si>
    <t>4058546289225</t>
  </si>
  <si>
    <t>4932471312</t>
  </si>
  <si>
    <t>Пильный диск для циркулярной пилы по дереву 165x15.87x1.6x40 скошенные зубья (замена для 4932352314) (1 шт)</t>
  </si>
  <si>
    <t>CSB P W 165X15.87X1.6X40ATB</t>
  </si>
  <si>
    <t>4058546289409</t>
  </si>
  <si>
    <t>4932471932</t>
  </si>
  <si>
    <t>Пильный диск для циркулярной пилы по дереву 165x20x1.6x40 скошенные зубья (замена для 4932352132) (1 шт)</t>
  </si>
  <si>
    <t>CSB P W 165x20x1.6x40ATB</t>
  </si>
  <si>
    <t>4058546298319</t>
  </si>
  <si>
    <t>4932471300</t>
  </si>
  <si>
    <t>Пильный диск для циркулярной пилы по дереву 190x30x1,6x24 скошенные зубья (замена для 4932256387) (1 шт)</t>
  </si>
  <si>
    <t>CSB P W 190X30X1.6X24ATB</t>
  </si>
  <si>
    <t>4058546289287</t>
  </si>
  <si>
    <t>4932471301</t>
  </si>
  <si>
    <t>Пильный диск для циркулярной пилы по дереву 190x30x1,6x36 скошенные зубья (замена для 4932327969) (1 шт)</t>
  </si>
  <si>
    <t>CSB P W 190X30X1.6X36ATB</t>
  </si>
  <si>
    <t>4058546289294</t>
  </si>
  <si>
    <t>4932478095</t>
  </si>
  <si>
    <t>Пильный диск для настольной пилы по дереву 210x30x1,9x24 скошенные зубья отрицат. угол (замена для 4932464174) (1 шт)</t>
  </si>
  <si>
    <t>CSB TS W 210x30x1.9x24ATB</t>
  </si>
  <si>
    <t>4058546340285</t>
  </si>
  <si>
    <t>4932471291</t>
  </si>
  <si>
    <t>Пильный диск для циркулярной пилы по дереву 160x20x2,2x48 скошенные зубья (замена для 4932248233) (1 шт)</t>
  </si>
  <si>
    <t>CSB P W 160X20X2.2X48ATB</t>
  </si>
  <si>
    <t>4058546289195</t>
  </si>
  <si>
    <t>4932471295</t>
  </si>
  <si>
    <t>Пильный диск для циркулярной пилы по дереву 165x20x2,2x48 скошенные зубья (1 шт)</t>
  </si>
  <si>
    <t>CSB P W 165X20X2.2X48ATB</t>
  </si>
  <si>
    <t>4058546289232</t>
  </si>
  <si>
    <t>4932471324</t>
  </si>
  <si>
    <t>Пильный диск для торцовочной пилы по дереву 210x30x2.4x16 скошенные зубья (замена для 4932259182) (1 шт)</t>
  </si>
  <si>
    <t>CSB MS W 210X30X2.4X16ATB</t>
  </si>
  <si>
    <t>4058546289522</t>
  </si>
  <si>
    <t>4932471379</t>
  </si>
  <si>
    <t>Пильный диск для циркулярной пилы по дереву 184x5/8x2,1x40 скошенные зубья (1 шт)</t>
  </si>
  <si>
    <t>CSB P W 184X5/8X2.1X40ATB</t>
  </si>
  <si>
    <t>4058546290078</t>
  </si>
  <si>
    <t>4932471298</t>
  </si>
  <si>
    <t>Пильный диск для циркулярной пилы по дереву 184x30x2,1x40 скошенные зубья (замена для 4932352328) (1 шт)</t>
  </si>
  <si>
    <t>CSB P W 184X30X2.1X40ATB</t>
  </si>
  <si>
    <t>4058546289263</t>
  </si>
  <si>
    <t>4932471292</t>
  </si>
  <si>
    <t>Пильный диск для циркулярной пилы по алюминию 160x20x2,2x52 трапецевидный зуб/плоский зуб (замена для 4932346511) (1 шт)</t>
  </si>
  <si>
    <t>CSB P W 160X20X2.2X52TF</t>
  </si>
  <si>
    <t>4058546289201</t>
  </si>
  <si>
    <t>4932471296</t>
  </si>
  <si>
    <t>Пильный диск для циркулярной пилы по алюминию165x20x2,2x52 трапецевидный зуб/плоский зуб отрицат. угол (1 шт)</t>
  </si>
  <si>
    <t>CSB P ALU165X20X2.2X52TF NEG.</t>
  </si>
  <si>
    <t>4058546289249</t>
  </si>
  <si>
    <t>4932399909</t>
  </si>
  <si>
    <t>Пильный диск 165/30 Z24 (1 шт)</t>
  </si>
  <si>
    <t>CIRCULAR SAW BLADE  Circ S165x30x24Z P1M</t>
  </si>
  <si>
    <t>4002395365647</t>
  </si>
  <si>
    <t>4932471380</t>
  </si>
  <si>
    <t>Пильный диск для циркулярной пилы по дереву 190x30x2,1x48 скошенные зубья (замена для 4932256388) (1 шт)</t>
  </si>
  <si>
    <t>CSB P W 190X30X2.1X48ATB</t>
  </si>
  <si>
    <t>4058546290085</t>
  </si>
  <si>
    <t>4932471314</t>
  </si>
  <si>
    <t>Пильный диск для торцовочной пилы по дереву 190x30x2,4x40 скошенные зубья отрицат. угол (замена для 4932459544) (1 шт)</t>
  </si>
  <si>
    <t>CSB MS W 190X30X2.4X40ATB NEG.</t>
  </si>
  <si>
    <t>4058546289423</t>
  </si>
  <si>
    <t>4932471299</t>
  </si>
  <si>
    <t>Пильный диск для циркулярной пилы по алюминию184x30x2,4x54 трапецевидный зуб/плоский зуб отрицат. угол (замена для 4932352329) (1 шт)</t>
  </si>
  <si>
    <t>CSB P ALU184X30X2.4X54TF NEG.</t>
  </si>
  <si>
    <t>4058546289270</t>
  </si>
  <si>
    <t>4932471315</t>
  </si>
  <si>
    <t>Пильный диск для торцовочной пилы по дереву 216x30x2,4x24 скошенные зубья отрицат. угол (замена для 4932352839) (1 шт)</t>
  </si>
  <si>
    <t>CSB MS W 216X30X2.4X24ATB NEG.</t>
  </si>
  <si>
    <t>4058546289430</t>
  </si>
  <si>
    <t>4932471305</t>
  </si>
  <si>
    <t>Пильный диск для циркулярной пилы по дереву 235x30x2,4x24 скошенные зубья (замена для 4932451725) (1 шт)</t>
  </si>
  <si>
    <t>CSB P W 235X30X2.4X24ATB</t>
  </si>
  <si>
    <t>4058546289331</t>
  </si>
  <si>
    <t>4932361072</t>
  </si>
  <si>
    <t>Фреза 6-зубчатая 100х22.2 мм.(PJ710,LF650) (1 шт)</t>
  </si>
  <si>
    <t>PARTING WHEEL       Circ S100x22,2x6ZP1M</t>
  </si>
  <si>
    <t>4002395326679</t>
  </si>
  <si>
    <t>48404215</t>
  </si>
  <si>
    <t>Пильный диск для циркулярной пилы по металлу 150x20x1,6x34 (замена для 48404080) (1 шт)</t>
  </si>
  <si>
    <t>CSB P M 150x20x1,6x30</t>
  </si>
  <si>
    <t>045242568994</t>
  </si>
  <si>
    <t>4932471306</t>
  </si>
  <si>
    <t>Пильный диск для циркулярной пилы по дереву 235x30x2,4x36 скошенные зубья (замена для 4932451726) (1 шт)</t>
  </si>
  <si>
    <t>CSB P W 235X30X2.4X36ATB</t>
  </si>
  <si>
    <t>4058546289348</t>
  </si>
  <si>
    <t>4932471303</t>
  </si>
  <si>
    <t>Пильный диск для циркулярной пилы по алюминию190x30x2,4x54 трапецевидный зуб/плоский зуб отрицат. угол (замена для 4932346512) (1 шт)</t>
  </si>
  <si>
    <t>CSB P ALU190X30X2.4X54TF NEG.</t>
  </si>
  <si>
    <t>4058546289317</t>
  </si>
  <si>
    <t>4932471316</t>
  </si>
  <si>
    <t>Пильный диск для торцовочной пилы по дереву 216x30x2,4x48 скошенные зубья отрицат. угол (замена для 4932430720) (1 шт)</t>
  </si>
  <si>
    <t>CSB MS W 216X30X2.4X48ATB NEG.</t>
  </si>
  <si>
    <t>4058546289447</t>
  </si>
  <si>
    <t>4932471325</t>
  </si>
  <si>
    <t>Пильный диск для торцовочной пилы по дереву 210x30x2.8x48 скошенные зубья (замена для 4932259136) (1 шт)</t>
  </si>
  <si>
    <t>CSB MS W 210X30X2.8X48ATB</t>
  </si>
  <si>
    <t>4058546289539</t>
  </si>
  <si>
    <t>4932471307</t>
  </si>
  <si>
    <t>Пильный диск для циркулярной пилы по дереву 235x30x2,4x48 скошенные зубья (замена для 4932451727) (1 шт)</t>
  </si>
  <si>
    <t>CSB P W 235X30X2.4X48ATB</t>
  </si>
  <si>
    <t>4058546289355</t>
  </si>
  <si>
    <t>4932471317</t>
  </si>
  <si>
    <t>Пильный диск для торцовочной пилы по дереву 216x30x2,4x60 скошенные зубья отрицат. угол (замена для 4932352840) (1 шт)</t>
  </si>
  <si>
    <t>CSB MS W 216X30X2.4X60ATB NEG.</t>
  </si>
  <si>
    <t>4058546289454</t>
  </si>
  <si>
    <t>4932471308</t>
  </si>
  <si>
    <t>Пильный диск для циркулярной пилы по дереву 235x30x2,4x60 скошенные зубья (1 шт)</t>
  </si>
  <si>
    <t>CSB P W 235X30X2.4X60ATB</t>
  </si>
  <si>
    <t>4058546289362</t>
  </si>
  <si>
    <t>48404070</t>
  </si>
  <si>
    <t>Пильный диск по металлу 135х20 Z30 (1 шт)</t>
  </si>
  <si>
    <t>CICULAR SAW BLADE   Kreissaegeblatt</t>
  </si>
  <si>
    <t>045242233786</t>
  </si>
  <si>
    <t>4932471309</t>
  </si>
  <si>
    <t>Пильный диск для циркулярной пилы по алюминию235x30x2,4x60 трапецевидный зуб/плоский зуб отрицат. угол (1 шт)</t>
  </si>
  <si>
    <t>CSB P ALU235X30X2.4X60TF NEG.</t>
  </si>
  <si>
    <t>4058546289379</t>
  </si>
  <si>
    <t>4932471319</t>
  </si>
  <si>
    <t>Пильный диск для торцовочной пилы по алюминию216x30x2,4x80 трапецевидный зуб/плоский зуб отрицат. угол (замена для 4932352841) (1 шт)</t>
  </si>
  <si>
    <t>CSB MS ALU216X30X2.4X80TF NEG.</t>
  </si>
  <si>
    <t>4058546289478</t>
  </si>
  <si>
    <t>48404075</t>
  </si>
  <si>
    <t>Пильный диск по металлу 135х20 Z50 (1 шт)</t>
  </si>
  <si>
    <t>METAL CIRCULAR SAW  Circ S135x20x50Z P1M</t>
  </si>
  <si>
    <t>045242233793</t>
  </si>
  <si>
    <t>48404220</t>
  </si>
  <si>
    <t>Пильный диск для циркулярной пилы по металлу 165x5/8x1,6x48 (замена для 48404015) (1 шт)</t>
  </si>
  <si>
    <t>CSB P M 165x5/8x1,6x48</t>
  </si>
  <si>
    <t>045242569069</t>
  </si>
  <si>
    <t>4932472015</t>
  </si>
  <si>
    <t>Пильный диск для торцовочной пилы по дереву 250x30x2,8x40 скошенные зубья (1 шт)</t>
  </si>
  <si>
    <t>CSB MS W 250x30x2.8x40ATB</t>
  </si>
  <si>
    <t>4058546324117</t>
  </si>
  <si>
    <t>48404016</t>
  </si>
  <si>
    <t>Пильный диск по металлу 174x20 Z36 (1 шт)</t>
  </si>
  <si>
    <t>CIRCULAR SAW BLADE  Circ S174x20x36Z P1M</t>
  </si>
  <si>
    <t>045242134120</t>
  </si>
  <si>
    <t>48404225</t>
  </si>
  <si>
    <t>Пильный диск для циркулярной пилы по металлу 174x20x1,6x60 (замена для 48404016) (1 шт)</t>
  </si>
  <si>
    <t>CSB P M 174x20x1,6x60</t>
  </si>
  <si>
    <t>045242569052</t>
  </si>
  <si>
    <t>4932471320</t>
  </si>
  <si>
    <t>Пильный диск для торцовочной пилы по дереву 254x30x3,0x60 скошенные зубья отрицат. угол (замена для 4932451728) (1 шт)</t>
  </si>
  <si>
    <t>CSB MS W 254X30X3.0X60ATB NEG.</t>
  </si>
  <si>
    <t>4058546289485</t>
  </si>
  <si>
    <t>4932472016</t>
  </si>
  <si>
    <t>Пильный диск для торцовочной пилы по дереву 250x30x2,8x60 скошенные зубья (1 шт)</t>
  </si>
  <si>
    <t>CSB MS W 250x30x2.8x60ATB</t>
  </si>
  <si>
    <t>4058546324124</t>
  </si>
  <si>
    <t>48404515</t>
  </si>
  <si>
    <t>Пильный диск по металлу 203х16 Z42 Milwaukee (1 шт)</t>
  </si>
  <si>
    <t>CIRCULAR SAW BLADE  CircS203x15,8x42ZP1M</t>
  </si>
  <si>
    <t>045242134465</t>
  </si>
  <si>
    <t>48404345</t>
  </si>
  <si>
    <t>Пильный диск для циркулярной пилы по алюминию203x5/8x2,4x58  (1 шт)</t>
  </si>
  <si>
    <t>CSB P Alu 203x5/8x2,4x58</t>
  </si>
  <si>
    <t>045242569113</t>
  </si>
  <si>
    <t>4932471318</t>
  </si>
  <si>
    <t>Пильный диск для торцовочной пилы по алюминию254x30x3,0x80 трапецевидный зуб/плоский зуб отрицат. угол (1 шт)</t>
  </si>
  <si>
    <t>CSB MS ALU254X30X3.0X80TF NEG.</t>
  </si>
  <si>
    <t>4058546289461</t>
  </si>
  <si>
    <t>48404017</t>
  </si>
  <si>
    <t>Пильный диск по металлу 174x20 Z50 (1 шт)</t>
  </si>
  <si>
    <t>CIRCULAR SAW BLADE  Circ S174x20x50Z P1M</t>
  </si>
  <si>
    <t>045242151738</t>
  </si>
  <si>
    <t>4932471304</t>
  </si>
  <si>
    <t>Пильный диск для циркулярной пилы по фиброцементу 190x30x1,8x4зуб из поликристаллического алмаза (1 шт)</t>
  </si>
  <si>
    <t>CSB P FC 190X30X1.8X4D</t>
  </si>
  <si>
    <t>4058546289324</t>
  </si>
  <si>
    <t>48404520</t>
  </si>
  <si>
    <t>Пильный диск по металлу 203х16 Z50 Milwaukee (1 шт)</t>
  </si>
  <si>
    <t>CIRCULAR SAW BLADE  CircS203x15,8x50ZP1M</t>
  </si>
  <si>
    <t>045242134472</t>
  </si>
  <si>
    <t>4932471293</t>
  </si>
  <si>
    <t>Пильный диск для циркулярной пилы по фиброцементу 160x20x2,2x4 зуб из поликристаллического алмаза (1 шт)</t>
  </si>
  <si>
    <t>CSB P FC 160X20X2.2X4D</t>
  </si>
  <si>
    <t>4058546289218</t>
  </si>
  <si>
    <t>4932471321</t>
  </si>
  <si>
    <t>Пильный диск для торцовочной пилы по дереву 305x30x3,0x60 скошенные зубья отрицат. угол (замена для 4932352141) (1 шт)</t>
  </si>
  <si>
    <t>CSB MS W 305X30X3.0X60ATB NEG.</t>
  </si>
  <si>
    <t>4058546289492</t>
  </si>
  <si>
    <t>4932471323</t>
  </si>
  <si>
    <t>Пильный диск для торцовочной пилы по алюминию305x30x3,0x96 трапецевидный зуб/плоский зуб отрицат. угол (замена для 4932352143) (1 шт)</t>
  </si>
  <si>
    <t>CSB MS ALU305X30X3.0X96TF NEG.</t>
  </si>
  <si>
    <t>4058546289515</t>
  </si>
  <si>
    <t>4932471322</t>
  </si>
  <si>
    <t>Пильный диск для торцовочной пилы по дереву 305x30x3,0x100 скошенные зубья отрицат. угол (замена для 4932352142) (1 шт)</t>
  </si>
  <si>
    <t>CSB MS W 305X30X3.0X100ATB NEG.</t>
  </si>
  <si>
    <t>4058546289508</t>
  </si>
  <si>
    <t>48906071</t>
  </si>
  <si>
    <t>Шлифовальная бумага на липучке 93x93x93 зерно 60 (6 шт) (замена для 48902060)</t>
  </si>
  <si>
    <t>Abr HL 93x93x93 G60  P6</t>
  </si>
  <si>
    <t>045242600588</t>
  </si>
  <si>
    <t>48906072</t>
  </si>
  <si>
    <t>Шлифовальная бумага на липучке 93x93x93 зерно 80 (6 шт) (замена для 48902080)</t>
  </si>
  <si>
    <t>Abr HL 93x93x93 G80  P6</t>
  </si>
  <si>
    <t>045242600595</t>
  </si>
  <si>
    <t>48906073</t>
  </si>
  <si>
    <t>Шлифовальная бумага на липучке 93x93x93 зерно 120 (6 шт) (замена для 48902120)</t>
  </si>
  <si>
    <t>Abr HL 93x93x93 G120  P6</t>
  </si>
  <si>
    <t>045242600601</t>
  </si>
  <si>
    <t>48906074</t>
  </si>
  <si>
    <t>Шлифовальная бумага на липучке 93x93x93 зерно 180 (6 шт)</t>
  </si>
  <si>
    <t>Abr HL 93x93x93 G1800  P6</t>
  </si>
  <si>
    <t>045242600618</t>
  </si>
  <si>
    <t>48906075</t>
  </si>
  <si>
    <t>Шлифовальная бумага на липучке 93x93x93 зерно 240 (6 шт) (замена для 48902240)</t>
  </si>
  <si>
    <t>Abr HL 93x93x93 G240  P6</t>
  </si>
  <si>
    <t>045242600632</t>
  </si>
  <si>
    <t>48906001</t>
  </si>
  <si>
    <t>Полотно по дереву 35 мм (1 шт)</t>
  </si>
  <si>
    <t>OMT SL Plunge Bl. W  35x42mmP1</t>
  </si>
  <si>
    <t>045242600298</t>
  </si>
  <si>
    <t>48906021</t>
  </si>
  <si>
    <t>Биметаллическое полотно 35 мм по древесине с гвоздями (1 шт)</t>
  </si>
  <si>
    <t>OMT SL Plunge Bl. WM BiM 35x42mmP1</t>
  </si>
  <si>
    <t>045242600359</t>
  </si>
  <si>
    <t>48906011</t>
  </si>
  <si>
    <t>Полотно по дереву 35 мм с 3 режущими кромками на зубьях для быстрого и чистого реза (1 шт)</t>
  </si>
  <si>
    <t>OMT SL Plunge Bl. W 3C 35x42mmP1</t>
  </si>
  <si>
    <t>045242600304</t>
  </si>
  <si>
    <t>48906031</t>
  </si>
  <si>
    <t>Биметаллическое полотно 28 мм по мультиматериалам (1 шт)</t>
  </si>
  <si>
    <t>OMT SL Plunge Bl. WM BiM 28x47mmP1</t>
  </si>
  <si>
    <t>045242600380</t>
  </si>
  <si>
    <t>48906035</t>
  </si>
  <si>
    <t>Биметаллическое полотно 43 мм по мультиматериалам (1 шт)</t>
  </si>
  <si>
    <t>OMT SL Plunge Bl. WM BiM 43x47mmP1</t>
  </si>
  <si>
    <t>045242600403</t>
  </si>
  <si>
    <t>48906005</t>
  </si>
  <si>
    <t>Полотно по дереву 65 мм (1 шт)</t>
  </si>
  <si>
    <t>OMT SL Plunge Bl. W  65x42mmP1</t>
  </si>
  <si>
    <t>045242600274</t>
  </si>
  <si>
    <t>48906061</t>
  </si>
  <si>
    <t>Гибкий скребок для удаления силикона, акрила, коврового клей и старой краски (1 шт)</t>
  </si>
  <si>
    <t>OMT SL Scraper Flexible  52x37mmP1</t>
  </si>
  <si>
    <t>045242600540</t>
  </si>
  <si>
    <t>48906063</t>
  </si>
  <si>
    <t>Гибкое полотно/скребок для силиконовой и мягкой оконной шпатлевки (1 шт)</t>
  </si>
  <si>
    <t>OMT SL Scraper Flexible  70xmmP1</t>
  </si>
  <si>
    <t>045242600564</t>
  </si>
  <si>
    <t>48906015</t>
  </si>
  <si>
    <t>Полотно по дереву 65 мм с 3 режущими кромками на зубьях для быстрого и чистого реза (1 шт)</t>
  </si>
  <si>
    <t>OMT SL Plunge Bl. W 3C 65x42mmP1</t>
  </si>
  <si>
    <t>045242600328</t>
  </si>
  <si>
    <t>48906027</t>
  </si>
  <si>
    <t>Биметаллическое полотно 65 мм по древесине с гвоздями (1 шт)</t>
  </si>
  <si>
    <t>OMT SL Plunge Bl. WM BiM 65x42mmP1</t>
  </si>
  <si>
    <t>045242600373</t>
  </si>
  <si>
    <t>48906070</t>
  </si>
  <si>
    <t>Шлифовальная подошва 93 х 93 мм с липучкой (замена для 48902000) (1 шт)</t>
  </si>
  <si>
    <t>OMT SL Sand. Pad  93mmP1</t>
  </si>
  <si>
    <t>045242600571</t>
  </si>
  <si>
    <t>48906062</t>
  </si>
  <si>
    <t>Жесткий скребок для удаления твердого клея, плиточного клея, остатков бетона и старой краски (1 шт)</t>
  </si>
  <si>
    <t>OMT SL Scraper Firm  52x37mmP1</t>
  </si>
  <si>
    <t>045242600557</t>
  </si>
  <si>
    <t>48906017</t>
  </si>
  <si>
    <t>Биметаллическое полотно по дереву 35 мм с 3 режущими кромками на зубьях для быстрого и чистого реза (1 шт)</t>
  </si>
  <si>
    <t>OMT SL Plunge Bl. W BiM3C 35x42mmP1</t>
  </si>
  <si>
    <t>045242600335</t>
  </si>
  <si>
    <t>48906040</t>
  </si>
  <si>
    <t>Полотно по мультиматериалам 35 мм с зубьями из твердосплава для долгого срока службы (до 30 раз по сравнению с обыкновенными полотнами) (1 шт)</t>
  </si>
  <si>
    <t>OMT SL Plunge Bl. M TCTTi 35x32mmP1</t>
  </si>
  <si>
    <t>045242600458</t>
  </si>
  <si>
    <t>48906038</t>
  </si>
  <si>
    <t>Полотно по мультиматериалам диаметром 85мм для резки заподлицо (1 шт)</t>
  </si>
  <si>
    <t>OMT SL Seg.Bl. M  85x20mmP1</t>
  </si>
  <si>
    <t>045242600410</t>
  </si>
  <si>
    <t>48906054</t>
  </si>
  <si>
    <t>Шлифовальная насадка с напылением из твердосплава для грубой шлифовки плиточного клея, строительного раствора и древесины (1 шт)</t>
  </si>
  <si>
    <t>OMT SL Rasp B TCG 80mmP1</t>
  </si>
  <si>
    <t>045242600496</t>
  </si>
  <si>
    <t>48906051</t>
  </si>
  <si>
    <t>Полотно толщиной 2.2 мм для удаления затирки с твердосплавным зернистым напылением. Для удаления затирки между настенными или напольными плитками (1 шт)</t>
  </si>
  <si>
    <t>OMT SL Seg.Bl. B TCG 75x2,2mmP1</t>
  </si>
  <si>
    <t>045242600441</t>
  </si>
  <si>
    <t>48906060</t>
  </si>
  <si>
    <t>Нож с 3 режущими кромками. Для резки ковровых покрытий, напольных покрытий из ПВХ, картона и кровельного войлока (1 шт)</t>
  </si>
  <si>
    <t>OMT SL Knife  40xmmP1</t>
  </si>
  <si>
    <t>045242600519</t>
  </si>
  <si>
    <t>48906050</t>
  </si>
  <si>
    <t>Полотно толщиной 1.2 мм для удаления затирки с твердосплавным зернистым напылением. Для удаления затирки между настенными или напольными плитками (1 шт)</t>
  </si>
  <si>
    <t>OMT SL Seg.Bl. B TCG 75x1,2mmP1</t>
  </si>
  <si>
    <t>045242600434</t>
  </si>
  <si>
    <t>48906039</t>
  </si>
  <si>
    <t>Биметаллическое полотно по мультиматериалам диаметром 100 мм для резки заподлицо (1 шт)</t>
  </si>
  <si>
    <t>OMT SL Seg.Bl. M BiM 100x28mmP1</t>
  </si>
  <si>
    <t>045242600427</t>
  </si>
  <si>
    <t>48906053</t>
  </si>
  <si>
    <t>Полотно толщиной 2.2 мм для удаления затирки с алмазным напылением для долгого срока службы. Для удаления затирки между настенными или напольными плитками (1 шт)</t>
  </si>
  <si>
    <t>OMT SL Seg.Bl. B D 90x2,2mmP1</t>
  </si>
  <si>
    <t>045242600489</t>
  </si>
  <si>
    <t>48904015</t>
  </si>
  <si>
    <t xml:space="preserve">Полотно для мультитул 19мм Pluge Cut (10 шт) </t>
  </si>
  <si>
    <t>MULTITOOL BLADE 19MM PLUNGE CUT10PC</t>
  </si>
  <si>
    <t>045242475148</t>
  </si>
  <si>
    <t>48906004</t>
  </si>
  <si>
    <t>Полотно по дереву 35 мм (10 шт)</t>
  </si>
  <si>
    <t>OMT SL Plunge Bl. W  35x42mmP10</t>
  </si>
  <si>
    <t>045242600281</t>
  </si>
  <si>
    <t>48906024</t>
  </si>
  <si>
    <t>Биметаллическое полотно 35 мм по древесине с гвоздями (10 шт)</t>
  </si>
  <si>
    <t>OMT SL Plunge Bl. WM BiM 35x42mmP10</t>
  </si>
  <si>
    <t>045242600366</t>
  </si>
  <si>
    <t>48906014</t>
  </si>
  <si>
    <t>Полотно по дереву 35 мм с 3 режущими кромками на зубьях для быстрого и чистого реза (10 шт)</t>
  </si>
  <si>
    <t>OMT SL Plunge Bl. W 3C 35x42mmP10</t>
  </si>
  <si>
    <t>045242600311</t>
  </si>
  <si>
    <t>48906034</t>
  </si>
  <si>
    <t>Биметаллическое полотно 28 мм по мультиматериалам (10 шт)</t>
  </si>
  <si>
    <t>OMT SL Plunge Bl. WM BiM 28x47mmP10</t>
  </si>
  <si>
    <t>045242600397</t>
  </si>
  <si>
    <t>48904055</t>
  </si>
  <si>
    <t>Полотно для мультитул 32мм Fast Cut (10 шт)</t>
  </si>
  <si>
    <t>MULTITOOL BLADE 32MM FAST CUT10PC</t>
  </si>
  <si>
    <t>045242475155</t>
  </si>
  <si>
    <t>48906052</t>
  </si>
  <si>
    <t>Полотно толщиной 1.2 мм для удаления затирки с алмазным напылением для долгого срока службы. Для удаления затирки между настенными или напольными плитками (1 шт)</t>
  </si>
  <si>
    <t>OMT SL Seg.Bl. B D 75x1,2mmP1</t>
  </si>
  <si>
    <t>045242600465</t>
  </si>
  <si>
    <t>48906019</t>
  </si>
  <si>
    <t>Биметаллическое полотно по дереву 35 мм с 3 режущими кромками на зубьях для быстрого и чистого реза (10 шт)</t>
  </si>
  <si>
    <t>OMT SL Plunge Bl. W BiM3C 35x42mmP10</t>
  </si>
  <si>
    <t>045242600342</t>
  </si>
  <si>
    <t>48906088</t>
  </si>
  <si>
    <t>Набор полотен для мультитул (8 шт)</t>
  </si>
  <si>
    <t>Set OMT RenovationP8</t>
  </si>
  <si>
    <t>045242600649</t>
  </si>
  <si>
    <t>48906090</t>
  </si>
  <si>
    <t>Набор полотен для мультитул (11 шт)</t>
  </si>
  <si>
    <t>Set OMT GeneralP11</t>
  </si>
  <si>
    <t>045242600663</t>
  </si>
  <si>
    <t>66_Направляющие</t>
  </si>
  <si>
    <t>4932451265</t>
  </si>
  <si>
    <t>Направляющая для циркулярной пилы GRU1400 (1 шт)</t>
  </si>
  <si>
    <t>GRU1400     GUIDE RAIL          XXX</t>
  </si>
  <si>
    <t>4002395170197</t>
  </si>
  <si>
    <t>SI</t>
  </si>
  <si>
    <t>78_Полотна для сабельных ножовок</t>
  </si>
  <si>
    <t>48001640</t>
  </si>
  <si>
    <t>Полотно для саб.пилы по гипсокартону (1 шт)</t>
  </si>
  <si>
    <t>SABRE SAW BLADE     SZ Bl.  Drywall1pc</t>
  </si>
  <si>
    <t>045242300181</t>
  </si>
  <si>
    <t>48001075</t>
  </si>
  <si>
    <t>Полотно для саб.пилы 150х4,2 (3 шт)</t>
  </si>
  <si>
    <t>SABRE SAW BLADE     SZ BL 150x6  P3M</t>
  </si>
  <si>
    <t>045242079810</t>
  </si>
  <si>
    <t>48001076</t>
  </si>
  <si>
    <t>Полотно для саб.пилы 150х6 (3 шт)</t>
  </si>
  <si>
    <t>045242079827</t>
  </si>
  <si>
    <t>49005456</t>
  </si>
  <si>
    <t>Полотно для саб.пилы Скребок:76мм (1 шт)</t>
  </si>
  <si>
    <t>SABRE SAW BLADE     HZ Bl Scraper76mmP1M</t>
  </si>
  <si>
    <t>045242219476</t>
  </si>
  <si>
    <t>48004184</t>
  </si>
  <si>
    <t>Полотно для саб.пилы Metal 150х1,4 Ice Edge (5 шт)</t>
  </si>
  <si>
    <t>SAEBRE SAW BLADE   SSZ BL 150x18 ice P5M</t>
  </si>
  <si>
    <t>045242081042</t>
  </si>
  <si>
    <t>48001079</t>
  </si>
  <si>
    <t>Полотно для саб.пилы 300x6 (3 шт)</t>
  </si>
  <si>
    <t>SABRE SAW BLADE     SZ BL 300x6 P3M</t>
  </si>
  <si>
    <t>045242079858</t>
  </si>
  <si>
    <t>48005292</t>
  </si>
  <si>
    <t>Полотно для саб.пилы GP 150х2,5/1,8 (5 шт)</t>
  </si>
  <si>
    <t>SABRE SAW BLADE     SZ BL 150x10/14 P5M</t>
  </si>
  <si>
    <t>045242350490</t>
  </si>
  <si>
    <t>48005182</t>
  </si>
  <si>
    <t>Полотно для саб.пилы Metal 150х1,8 (5 шт)</t>
  </si>
  <si>
    <t>SABRE SAW BLADE     SZ BL 150x14 P5M</t>
  </si>
  <si>
    <t>045242082834</t>
  </si>
  <si>
    <t>48005184</t>
  </si>
  <si>
    <t>Полотно для саб.пилы Metal 150х1,4 (5 шт)</t>
  </si>
  <si>
    <t>SABRE SAW BLADE     SZ BL 150x18 P5M</t>
  </si>
  <si>
    <t>045242082858</t>
  </si>
  <si>
    <t>48005092</t>
  </si>
  <si>
    <t>Полотно для саб.пилы GP 150х2,5 (5 шт)</t>
  </si>
  <si>
    <t>SABRE SAW BLADE     SZ BL 150x10 P5M</t>
  </si>
  <si>
    <t>045242082766</t>
  </si>
  <si>
    <t>48005186</t>
  </si>
  <si>
    <t>Полотно для саб.пилы Metal 150х1,0 (5 шт)</t>
  </si>
  <si>
    <t>SABRE SAW BLADE     SZ BL 150x25 P5M</t>
  </si>
  <si>
    <t>045242082872</t>
  </si>
  <si>
    <t>48004182</t>
  </si>
  <si>
    <t>Полотно для саб.пилы Metal 150х1,8 Ice Edge (5 шт)</t>
  </si>
  <si>
    <t>SABRE SAW BLADE    SSZ BL 150x14 ice P5M</t>
  </si>
  <si>
    <t>045242081035</t>
  </si>
  <si>
    <t>48005162</t>
  </si>
  <si>
    <t>Полотно для саб.пилы Metal 90х1.8 для фигурной резки (5 шт)</t>
  </si>
  <si>
    <t>SABRE SAW BLADE     SZ BL 90x14 P5M</t>
  </si>
  <si>
    <t>045242082803</t>
  </si>
  <si>
    <t>48005183</t>
  </si>
  <si>
    <t>Полотно для саб.пилы Metal 100х1,4 (5 шт)</t>
  </si>
  <si>
    <t>SABRE SAW BLADE     SZ BL 100x18 P5M</t>
  </si>
  <si>
    <t>045242082841</t>
  </si>
  <si>
    <t>49005614</t>
  </si>
  <si>
    <t>Полотно для саб.пилы HACKZALL 150х1,8 (5 шт)</t>
  </si>
  <si>
    <t>SABRE SAW BLADE     HZ BL. 150X14P5M</t>
  </si>
  <si>
    <t>045242160334</t>
  </si>
  <si>
    <t>48005185</t>
  </si>
  <si>
    <t>Полотно для саб.пилы Metal 100х1,0 (5 шт)</t>
  </si>
  <si>
    <t>SABRE SAW BLADE     SZ BL 100x25 P5M</t>
  </si>
  <si>
    <t>045242082865</t>
  </si>
  <si>
    <t>49005460</t>
  </si>
  <si>
    <t>Полотно для саб.пилы HACKZALL 100х4,2 (5 шт)</t>
  </si>
  <si>
    <t>SABRE SAW BLADE     HZ BL. 100X6P5M</t>
  </si>
  <si>
    <t>045242160273</t>
  </si>
  <si>
    <t>48001420</t>
  </si>
  <si>
    <t>Полотно для саб.пилы CERAMIC 150мм (3 шт)</t>
  </si>
  <si>
    <t>SABRE SAW BLADE     SZ BL 150xGrit P3M</t>
  </si>
  <si>
    <t>045242081950</t>
  </si>
  <si>
    <t>49005418</t>
  </si>
  <si>
    <t>Полотно для саб.пилы HACKZALL 100х1,4 (5 шт)</t>
  </si>
  <si>
    <t>SABRE SAW BLADE     HZ BL. 100X18  P5M</t>
  </si>
  <si>
    <t>045242160341</t>
  </si>
  <si>
    <t>49005424</t>
  </si>
  <si>
    <t>Полотно для саб.пилы HACKZALL 100х1,0 (5 шт)</t>
  </si>
  <si>
    <t>SABRE SAW BLADE     HZ BL. 100X25  P5M</t>
  </si>
  <si>
    <t>045242160358</t>
  </si>
  <si>
    <t>48005784</t>
  </si>
  <si>
    <t>Полотно для саб.пилы THE TORCH 150х1,4 (5 шт)</t>
  </si>
  <si>
    <t>SABRE SAW BLADE     SZ BL150x18Torch P5M</t>
  </si>
  <si>
    <t>045242083084</t>
  </si>
  <si>
    <t>48005181</t>
  </si>
  <si>
    <t>Полотно для саб.пилы Metal 100х1,8 (5 шт)</t>
  </si>
  <si>
    <t>SABRE SAW BLADE     SZ BL 100x14 P5M</t>
  </si>
  <si>
    <t>045242082827</t>
  </si>
  <si>
    <t>48005712</t>
  </si>
  <si>
    <t>Полотно для саб.пилы THE TORCH 150х2,5 (5 шт)</t>
  </si>
  <si>
    <t>SABRE SAW BLADE     SZ BL150x10Torch P5M</t>
  </si>
  <si>
    <t>045242083039</t>
  </si>
  <si>
    <t>48005782</t>
  </si>
  <si>
    <t>Полотно для саб.пилы THE TORCH 150х1,8 (5 шт)</t>
  </si>
  <si>
    <t>SABRE SAW BLADE     SZ BL150x14Torch P5M</t>
  </si>
  <si>
    <t>045242083060</t>
  </si>
  <si>
    <t>48001082</t>
  </si>
  <si>
    <t>Полотно для саб.пилы 300х6,4 по заморож.материалам (1 шт)</t>
  </si>
  <si>
    <t>SABRE SAW BLADE     SZ BL 300x4 inox P1M</t>
  </si>
  <si>
    <t>045242079889</t>
  </si>
  <si>
    <t>48004784</t>
  </si>
  <si>
    <t>Полотно для саб.пилы THE TORCH 150x1,4 Ice Edge (5 шт)</t>
  </si>
  <si>
    <t>SAEBRE SAW BLADE   1SZBL150x18 iceTo P5M</t>
  </si>
  <si>
    <t>045242081110</t>
  </si>
  <si>
    <t>48005091</t>
  </si>
  <si>
    <t>Полотно для саб.пилы GP 150х3,2/2,1 (5 шт)</t>
  </si>
  <si>
    <t>SABRE SAW BLADE     SZ BL 150x8/12 P5M</t>
  </si>
  <si>
    <t>045242082759</t>
  </si>
  <si>
    <t>48005035</t>
  </si>
  <si>
    <t>Полотно для саб.пилы FANG TIP 150х5 (5 шт)</t>
  </si>
  <si>
    <t>SABRE SAW BLADE     SZ BL 150x5 P5M</t>
  </si>
  <si>
    <t>045242082698</t>
  </si>
  <si>
    <t>48001084</t>
  </si>
  <si>
    <t>Полотно для саб.пилы 300хВолнистый нож (1 шт)</t>
  </si>
  <si>
    <t>SABRE SAW BLADE     SZ BL 300xknife P1M</t>
  </si>
  <si>
    <t>045242079902</t>
  </si>
  <si>
    <t>48004712</t>
  </si>
  <si>
    <t>Полотно для саб.пилы THE TORCH 150x2,5 Ice Edge (5 шт)</t>
  </si>
  <si>
    <t>SAEBRE SAW BLADE   1SZ BL150x10iceTo P5M</t>
  </si>
  <si>
    <t>045242081073</t>
  </si>
  <si>
    <t>48004782</t>
  </si>
  <si>
    <t>Полотно для саб.пилы THE TORCH 150x1,8 Ice Edge (5 шт)</t>
  </si>
  <si>
    <t>SAEBRE SAW BLADE   1SZBL150x14 iceTo P5M</t>
  </si>
  <si>
    <t>045242081097</t>
  </si>
  <si>
    <t>48005293</t>
  </si>
  <si>
    <t>Полотно для саб.пилы GP 200х2,5/1,8 (5 шт)</t>
  </si>
  <si>
    <t>SABRE SAW BLADE   SSZ BL200x10/14  P5M</t>
  </si>
  <si>
    <t>045242265657</t>
  </si>
  <si>
    <t>48001077</t>
  </si>
  <si>
    <t>Полотно для саб.пилы 240х5,5/6 (3 шт)</t>
  </si>
  <si>
    <t>SABRE SAW BLADE     SZ BL 240x4/5 P3M</t>
  </si>
  <si>
    <t>045242079834</t>
  </si>
  <si>
    <t>48005052</t>
  </si>
  <si>
    <t>Полотно для саб.пилы 125х4,2 по гипсокартону (5 шт)</t>
  </si>
  <si>
    <t>SABRE SAW BLADE     SZ BL 125x6 P5M</t>
  </si>
  <si>
    <t>045242082735</t>
  </si>
  <si>
    <t>48005021</t>
  </si>
  <si>
    <t>Полотно для саб.пилы THE AX FANG TIP 150х5 (5 шт)</t>
  </si>
  <si>
    <t>SABRE SAW BLADE     SZ BL 150x5 AX P5M</t>
  </si>
  <si>
    <t>045242082988</t>
  </si>
  <si>
    <t>48005187</t>
  </si>
  <si>
    <t>Полотно для саб.пилы Metal 230x1,8 (5 шт)</t>
  </si>
  <si>
    <t>SABRE SAW BLADE     SZ BL 230x14 P5M</t>
  </si>
  <si>
    <t>045242082889</t>
  </si>
  <si>
    <t>48005188</t>
  </si>
  <si>
    <t>Полотно для саб.пилы Metal 230х1,4 (5 шт)</t>
  </si>
  <si>
    <t>SABRE SAW BLADE     SZ BL 230x18 P5M</t>
  </si>
  <si>
    <t>045242082896</t>
  </si>
  <si>
    <t>48001430</t>
  </si>
  <si>
    <t>Полотно для саб.пилы CERAMIC 230мм (3 шт)</t>
  </si>
  <si>
    <t>SABRE SAW BLADE     SZ BL 230xGrit P3M</t>
  </si>
  <si>
    <t>045242082001</t>
  </si>
  <si>
    <t>48001083</t>
  </si>
  <si>
    <t>Полотно для саб.пилы 400х8,5 по заморож.материалам (1 шт)</t>
  </si>
  <si>
    <t>SABRE SAW BLADE     SZ BL 400x3 inox P1M</t>
  </si>
  <si>
    <t>045242079896</t>
  </si>
  <si>
    <t>48004188</t>
  </si>
  <si>
    <t>Полотно для саб.пилы Metal 230х1,4 Ice Edge (5 шт)</t>
  </si>
  <si>
    <t>SAEBRE SAW BLADE   SSZ BL 230x18 ice P5M</t>
  </si>
  <si>
    <t>045242081066</t>
  </si>
  <si>
    <t>48004187</t>
  </si>
  <si>
    <t>Полотно для саб.пилы Metal 230х1,8 IceEdge (5 шт)</t>
  </si>
  <si>
    <t>SAEBRE SAW BLADE   SSZ BL 230x14 ice P5M</t>
  </si>
  <si>
    <t>045242080991</t>
  </si>
  <si>
    <t>49005450</t>
  </si>
  <si>
    <t>Полотно для саб.пилы HACKZALL Для удаления затирки (1 шт)</t>
  </si>
  <si>
    <t>SABRE SAW BLADE          HZ Bl Grout P1M</t>
  </si>
  <si>
    <t>045242221066</t>
  </si>
  <si>
    <t>48005701</t>
  </si>
  <si>
    <t>Полотно для саб.пилы The WRECKER 150х3,2 (5 шт)</t>
  </si>
  <si>
    <t>SABRE SAW BLADE     SZ BL150x8 WRECK P5M</t>
  </si>
  <si>
    <t>045242082476</t>
  </si>
  <si>
    <t>48001078</t>
  </si>
  <si>
    <t>Полотно для саб.пилы 240x8,5 (3 шт)</t>
  </si>
  <si>
    <t>SABRE SAW BLADE     SZ BL 240x3 P3M</t>
  </si>
  <si>
    <t>045242079841</t>
  </si>
  <si>
    <t>48001450</t>
  </si>
  <si>
    <t>Полотно для саб.пилы THE TORCH 230 с алмазным напылением (1 шт)</t>
  </si>
  <si>
    <t>SABRE SAW BLADE     SZ BL 200X DGRT P1M</t>
  </si>
  <si>
    <t>045242187416</t>
  </si>
  <si>
    <t>48005788</t>
  </si>
  <si>
    <t>Полотно для саб.пилы THE TORCH 230х1,4 (5 шт)</t>
  </si>
  <si>
    <t>SABRE SAW BLADE     SZ BL230x18Torch P5M</t>
  </si>
  <si>
    <t>045242083091</t>
  </si>
  <si>
    <t>48009787</t>
  </si>
  <si>
    <t>Полотно для саб.пилы THE TORCH 230x1,4 (6 шт)</t>
  </si>
  <si>
    <t>SZ BL Torch 230x14Tpi6pc</t>
  </si>
  <si>
    <t>045242005970</t>
  </si>
  <si>
    <t>48001630</t>
  </si>
  <si>
    <t>Полотно для саб.пилы по тонкому металлу (5 шт)</t>
  </si>
  <si>
    <t>SABRE SAW BLADE     SZ Bl.Metal/Duct5pc</t>
  </si>
  <si>
    <t>045242300174</t>
  </si>
  <si>
    <t>48005713</t>
  </si>
  <si>
    <t>Полотно для саб.пилы THE TORCH 230х2,5 (5 шт)</t>
  </si>
  <si>
    <t>SABRE SAW BLADE     SZ BL230x10Torch P5M</t>
  </si>
  <si>
    <t>045242083046</t>
  </si>
  <si>
    <t>48005787</t>
  </si>
  <si>
    <t>Полотно для саб.пилы THE TORCH 230х1,8 (5 шт)</t>
  </si>
  <si>
    <t>SABRE SAW BLADE     SZ BL230x14Torch P5M</t>
  </si>
  <si>
    <t>045242083077</t>
  </si>
  <si>
    <t>48009788</t>
  </si>
  <si>
    <t>Полотно для саб.пилы THE TORCH 230x1,8 (6 шт)</t>
  </si>
  <si>
    <t>SZ BL Torch 230x18Tpi6pc</t>
  </si>
  <si>
    <t>045242006052</t>
  </si>
  <si>
    <t>48004788</t>
  </si>
  <si>
    <t>Полотно для саб.пилы THE TORCH 230x1,4 Ice Edge (5 шт)</t>
  </si>
  <si>
    <t>SABRE SAW BLADE     SZBL230x18 iceTo P5M</t>
  </si>
  <si>
    <t>045242081134</t>
  </si>
  <si>
    <t>49005455</t>
  </si>
  <si>
    <t>Полотно для саб.пилы Скребок:125мм (1 шт)</t>
  </si>
  <si>
    <t>SABRE SAW BLADE      Scraper 125mm 1pc</t>
  </si>
  <si>
    <t>045242293421</t>
  </si>
  <si>
    <t>48005241</t>
  </si>
  <si>
    <t>Полотно для саб.пилы WRECKER TCT 150/6T (1 шт)</t>
  </si>
  <si>
    <t>SZ Bl. TCT Wrecker 150/7T1pc</t>
  </si>
  <si>
    <t>045242567980</t>
  </si>
  <si>
    <t>48004787</t>
  </si>
  <si>
    <t>Полотно для саб.пилы THE TORCH 230x1,8 Ice Edge (5 шт)</t>
  </si>
  <si>
    <t>SABRE SAW BLADE     SZBL230x14 iceTo P5M</t>
  </si>
  <si>
    <t>045242081127</t>
  </si>
  <si>
    <t>48001600</t>
  </si>
  <si>
    <t>Полотно для саб.пилы FLUSH CUT (1 шт)</t>
  </si>
  <si>
    <t>SABRE SAW BLADE      SZ Bl. 300 x 5 1pc</t>
  </si>
  <si>
    <t>045242253272</t>
  </si>
  <si>
    <t>48004713</t>
  </si>
  <si>
    <t>Полотно для саб.пилы THE TORCH 230x2,5 Ice Edge (5 шт)</t>
  </si>
  <si>
    <t>SAEBRE SAW BLADE   2SZBL230x10 iceTo P5M</t>
  </si>
  <si>
    <t>045242081080</t>
  </si>
  <si>
    <t>48005093</t>
  </si>
  <si>
    <t>Полотно для саб.пилы GP 200х3,2/2,1 (5 шт)</t>
  </si>
  <si>
    <t>SABRE SAW BLADE     SZ BL 200x8/12 P5M</t>
  </si>
  <si>
    <t>045242082773</t>
  </si>
  <si>
    <t>48005189</t>
  </si>
  <si>
    <t>Полотно для саб.пилы Metal 300x1.4 (5 шт)</t>
  </si>
  <si>
    <t>SABRE SAW BLADE     SZ BL 300x18 P5M</t>
  </si>
  <si>
    <t>045242082902</t>
  </si>
  <si>
    <t>48005036</t>
  </si>
  <si>
    <t>Полотно для саб.пилы FANG TIP 230х5 (5 шт)</t>
  </si>
  <si>
    <t>SABRE SAW BLADE     SZ BL 230x5 P5M</t>
  </si>
  <si>
    <t>045242082704</t>
  </si>
  <si>
    <t>48005194</t>
  </si>
  <si>
    <t>Полотно для саб.пилы GP 300х2,5/1,8 (5 шт)</t>
  </si>
  <si>
    <t>SABRE SAW BLADE     SZ BL 300x10/14 P5M</t>
  </si>
  <si>
    <t>045242082926</t>
  </si>
  <si>
    <t>48005221</t>
  </si>
  <si>
    <t>Полотно для саб.пилы TСT AX 150 (1 шт)</t>
  </si>
  <si>
    <t>Sawzall Blade TCT AX 150  1pc</t>
  </si>
  <si>
    <t>045242483716</t>
  </si>
  <si>
    <t>48005789</t>
  </si>
  <si>
    <t>Полотно для саб.пилы THE TORCH 300х1,4 (5 шт)</t>
  </si>
  <si>
    <t>SABRE SAW BLADE     SZ BL300x18Torch P5M</t>
  </si>
  <si>
    <t>045242083107</t>
  </si>
  <si>
    <t>48005026</t>
  </si>
  <si>
    <t>Полотно для саб.пилы THE AX FANG TIP 230х5 (5 шт)</t>
  </si>
  <si>
    <t>SABRE SAW BLADE     SZ BL 230x5 AX P5M</t>
  </si>
  <si>
    <t>045242082995</t>
  </si>
  <si>
    <t>48005706</t>
  </si>
  <si>
    <t>Полотно для саб.пилы The WRECKER 230х3,2 (5 шт)</t>
  </si>
  <si>
    <t>SABRE SAW BLADE     SZ BL230x8 WRECK P5M</t>
  </si>
  <si>
    <t>045242082483</t>
  </si>
  <si>
    <t>48005201</t>
  </si>
  <si>
    <t>Полотно для саб.пилы THE TORCH 150 TCT (1 шт)</t>
  </si>
  <si>
    <t>SZ BL. TCT TORCH 150/7T SABR.SAW BL.1PC</t>
  </si>
  <si>
    <t>045242521036</t>
  </si>
  <si>
    <t>49222205</t>
  </si>
  <si>
    <t>Набор сабельных полотен 5 шт (1 шт)</t>
  </si>
  <si>
    <t>SZ BLADE SET 5PC</t>
  </si>
  <si>
    <t>045242536528</t>
  </si>
  <si>
    <t>48005094</t>
  </si>
  <si>
    <t>Полотно для саб.пилы GP 300х3,2/2,1 (5 шт)</t>
  </si>
  <si>
    <t>SABRE SAW BLADE     SZ BL 300x8/12 P5M</t>
  </si>
  <si>
    <t>045242082780</t>
  </si>
  <si>
    <t>48005242</t>
  </si>
  <si>
    <t>Полотно для саб.пилы WRECKER TCT 230/6T (1 шт)</t>
  </si>
  <si>
    <t>SZ Bl. TCT Wrecker 230/7T1pc</t>
  </si>
  <si>
    <t>045242567997</t>
  </si>
  <si>
    <t>48005037</t>
  </si>
  <si>
    <t>Полотно для саб.пилы FANG TIP 300х5 (5 шт)</t>
  </si>
  <si>
    <t>SABRE SAW BLADE     SZ BL 300x5 P5M</t>
  </si>
  <si>
    <t>045242082711</t>
  </si>
  <si>
    <t>48005714</t>
  </si>
  <si>
    <t>Полотно для саб.пилы THE TORCH 300х2,5 (5 шт)</t>
  </si>
  <si>
    <t>SZ Bl. Torch 300/10T5pc</t>
  </si>
  <si>
    <t>045242222810</t>
  </si>
  <si>
    <t>48005226</t>
  </si>
  <si>
    <t>Полотно для саб.пилы TСT AX 230 (1 шт)</t>
  </si>
  <si>
    <t>Sawzall Blade TCT AX 230  1pc</t>
  </si>
  <si>
    <t>045242483723</t>
  </si>
  <si>
    <t>48005027</t>
  </si>
  <si>
    <t>Полотно для саб.пилы THE AX FANG TIP 300х5 (5 шт)</t>
  </si>
  <si>
    <t>SABRE SAW BLADE     SZ BL 300x5 AX P5M</t>
  </si>
  <si>
    <t>045242083022</t>
  </si>
  <si>
    <t>48005202</t>
  </si>
  <si>
    <t>Полотно для саб.пилы THE TORCH 230 TCT (1 шт)</t>
  </si>
  <si>
    <t>SZ BL. TCT TORCH 230/7T SABR.SAW BL.1PC</t>
  </si>
  <si>
    <t>045242520787</t>
  </si>
  <si>
    <t>48005016</t>
  </si>
  <si>
    <t>Полотно для саб.пилы 230х4,2 (5 шт)</t>
  </si>
  <si>
    <t>SABRE SAW BLADE     SZ BL 230x6 P5M</t>
  </si>
  <si>
    <t>045242082636</t>
  </si>
  <si>
    <t>48390630</t>
  </si>
  <si>
    <t>Полотно PREMIUM для ленточной пилы д. 776,29x8/10 (3 шт)</t>
  </si>
  <si>
    <t>Prem. Bandsaw Blade 776.29x8/10 3pc</t>
  </si>
  <si>
    <t>045242605156</t>
  </si>
  <si>
    <t>48390631</t>
  </si>
  <si>
    <t>Полотно PREMIUM для ленточной пилы д. 776,29x12/14 (3 шт)</t>
  </si>
  <si>
    <t>Prem. Bandsaw Blade 776.29x12/14 3pc</t>
  </si>
  <si>
    <t>045242605125</t>
  </si>
  <si>
    <t>48005243</t>
  </si>
  <si>
    <t>Полотно для саб.пилы WRECKER TCT 300/6T (1 шт)</t>
  </si>
  <si>
    <t>SZ Bl. TCT Wrecker 300/7T1pc</t>
  </si>
  <si>
    <t>045242568000</t>
  </si>
  <si>
    <t>48005711</t>
  </si>
  <si>
    <t>Полотно для саб.пилы The WRECKER 300х3,2 (5 шт)</t>
  </si>
  <si>
    <t>SABRE SAW BLADE     SZ BL300x8 WRECK P5M</t>
  </si>
  <si>
    <t>045242082490</t>
  </si>
  <si>
    <t>48005227</t>
  </si>
  <si>
    <t>Полотно для саб.пилы TСT AX 300 (1 шт)</t>
  </si>
  <si>
    <t>Sawzall Blade TCT AX 300  1pc</t>
  </si>
  <si>
    <t>045242483730</t>
  </si>
  <si>
    <t>48005261</t>
  </si>
  <si>
    <t>Полотно для саб.пилы THE TORCH NITRUS 150 TCT (1 шт)</t>
  </si>
  <si>
    <t>SZ Bl. TCT Torch NITRUS 150/7T1pc</t>
  </si>
  <si>
    <t>045242569694</t>
  </si>
  <si>
    <t>49220220</t>
  </si>
  <si>
    <t>Полотно для саб.пилы HACKZALL Набор (10 шт)</t>
  </si>
  <si>
    <t>SABRE SAW BLADE     HZ BL 10pc SET  P10M</t>
  </si>
  <si>
    <t>045242160365</t>
  </si>
  <si>
    <t>49222211</t>
  </si>
  <si>
    <t>Набор сабельных полотен 10 шт (1 шт)</t>
  </si>
  <si>
    <t>SZ BLADE SET 10PC</t>
  </si>
  <si>
    <t>045242536856</t>
  </si>
  <si>
    <t>48005203</t>
  </si>
  <si>
    <t>Полотно для саб.пилы THE TORCH 300 TCT (1 шт)</t>
  </si>
  <si>
    <t>SZ BL. TCT TORCH 300/7T SABR.SAW BL.1PC</t>
  </si>
  <si>
    <t>045242520794</t>
  </si>
  <si>
    <t>48001080</t>
  </si>
  <si>
    <t>Полотно для саб.пилы 305х8,5 по абразивным материалам (1 шт)</t>
  </si>
  <si>
    <t>SABRE SAW BLADE     SZ BL 305x3 TC P1M</t>
  </si>
  <si>
    <t>045242079865</t>
  </si>
  <si>
    <t>4932471693</t>
  </si>
  <si>
    <t>Полотно по дереву и пластику 275мм (2 шт)</t>
  </si>
  <si>
    <t>SZ Blade 275x62pc  275x62pc</t>
  </si>
  <si>
    <t>4058546295929</t>
  </si>
  <si>
    <t>SE</t>
  </si>
  <si>
    <t>48005262</t>
  </si>
  <si>
    <t>Полотно для саб.пилы THE TORCH NITRUS 230 TCT (1 шт)</t>
  </si>
  <si>
    <t>SZ Bl. TCT Torch NITRUS 230/7T1pc</t>
  </si>
  <si>
    <t>045242569724</t>
  </si>
  <si>
    <t>48001460</t>
  </si>
  <si>
    <t>Полотно для саб.пилы 450х12 по абразив.материалам (1 шт)</t>
  </si>
  <si>
    <t>SABRE SAW BLADE     SZ BL 450x1.5P1M</t>
  </si>
  <si>
    <t>045242235353</t>
  </si>
  <si>
    <t>DK</t>
  </si>
  <si>
    <t>49222229</t>
  </si>
  <si>
    <t>Набор сабельных полотен 12 шт (1 шт)</t>
  </si>
  <si>
    <t>SZ BLADE SET 12PC</t>
  </si>
  <si>
    <t>045242536863</t>
  </si>
  <si>
    <t>48005263</t>
  </si>
  <si>
    <t>Полотно для саб.пилы THE TORCH NITRUS 300 TCT (1 шт)</t>
  </si>
  <si>
    <t>SZ Bl. TCT Torch NITRUS 300/7T1pc</t>
  </si>
  <si>
    <t>045242569755</t>
  </si>
  <si>
    <t>48008784</t>
  </si>
  <si>
    <t>Полотно для саб.пилы THE TORCH 150х1,4 (25 шт)</t>
  </si>
  <si>
    <t>SABRE SAW BLADE     SZBL150x18Torch P25M</t>
  </si>
  <si>
    <t>045242082407</t>
  </si>
  <si>
    <t>48008712</t>
  </si>
  <si>
    <t>Полотно для саб.пилы THE TORCH 150х2,5 (25 шт)</t>
  </si>
  <si>
    <t>SABRE SAW BLADE     SZBL150x10Torch P25M</t>
  </si>
  <si>
    <t>045242082377</t>
  </si>
  <si>
    <t>48008782</t>
  </si>
  <si>
    <t>Полотно для саб.пилы THE TORCH 150х1,8 (25 шт)</t>
  </si>
  <si>
    <t>SABRE SAW BLADE     SZBL150x14Torch P25M</t>
  </si>
  <si>
    <t>045242082391</t>
  </si>
  <si>
    <t>48008021</t>
  </si>
  <si>
    <t>Полотно для саб.пилы THE AX FANG TIP 150х5 (25 шт)</t>
  </si>
  <si>
    <t>SABRE SAW BLADE      SZ BL 150x5 AX P25M</t>
  </si>
  <si>
    <t>045242082285</t>
  </si>
  <si>
    <t>49222231</t>
  </si>
  <si>
    <t>Набор сабельных полотен (13 шт)</t>
  </si>
  <si>
    <t>Sawzall 13pcs Set  Sawzall 13pcs Set</t>
  </si>
  <si>
    <t>045242540686</t>
  </si>
  <si>
    <t>48008788</t>
  </si>
  <si>
    <t>Полотно для саб.пилы THE TORCH 230х1,4 (25 шт)</t>
  </si>
  <si>
    <t>SABRE SAW BLADE     SZBL230x18Torch P25M</t>
  </si>
  <si>
    <t>045242082421</t>
  </si>
  <si>
    <t>48008713</t>
  </si>
  <si>
    <t>Полотно для саб.пилы THE TORCH 230х2,5 (25 шт)</t>
  </si>
  <si>
    <t>SABRE SAW BLADE     SZBL230x10Torch P25M</t>
  </si>
  <si>
    <t>045242082384</t>
  </si>
  <si>
    <t>48008787</t>
  </si>
  <si>
    <t>Полотно для саб.пилы THE TORCH 230х1,8 (25 шт)</t>
  </si>
  <si>
    <t>SABRE SAW BLADE     SZBL230x14Torch P25M</t>
  </si>
  <si>
    <t>045242082414</t>
  </si>
  <si>
    <t>48005541</t>
  </si>
  <si>
    <t>Полотно для саб.пилы WRECKER TCT 150/6T (5 шт)</t>
  </si>
  <si>
    <t>SZ Bl. TCT Wrecker 150/7T5pc</t>
  </si>
  <si>
    <t>045242568048</t>
  </si>
  <si>
    <t>48005521</t>
  </si>
  <si>
    <t>Полотно для саб.пилы TСT AX 150 (5 шт)</t>
  </si>
  <si>
    <t>SZ BL. TCT AX 150 SABRE SAW BLADE 5PC</t>
  </si>
  <si>
    <t>045242521104</t>
  </si>
  <si>
    <t>48016182</t>
  </si>
  <si>
    <t>Полотно для саб.пилы Metal 150х1,8 (50 шт)</t>
  </si>
  <si>
    <t>SABRE SAW BLADE     SZ BL 150x14 P50M</t>
  </si>
  <si>
    <t>045242084722</t>
  </si>
  <si>
    <t>48016184</t>
  </si>
  <si>
    <t>Полотно для саб.пилы Metal 150х1,4 (50 шт)</t>
  </si>
  <si>
    <t>SABRE SAW BLADE     SZ BL 150x18 P50M</t>
  </si>
  <si>
    <t>045242084739</t>
  </si>
  <si>
    <t>48008789</t>
  </si>
  <si>
    <t>Полотно для саб.пилы THE TORCH 300х1,4 (25 шт)</t>
  </si>
  <si>
    <t>SABRE SAW BLADE     SZ BL300x25TORCHP25M</t>
  </si>
  <si>
    <t>045242082438</t>
  </si>
  <si>
    <t>48016292</t>
  </si>
  <si>
    <t>Полотно для саб.пилы GP 150х2,5/1,8 (50 шт)</t>
  </si>
  <si>
    <t>SABRE SAW BLADE     SZ BL 150x10/14 P50M</t>
  </si>
  <si>
    <t>045242084081</t>
  </si>
  <si>
    <t>48005501</t>
  </si>
  <si>
    <t>Полотно для саб.пилы THE TORCH 150 TCT (5 шт)</t>
  </si>
  <si>
    <t>SZ BL. TCT TORCH 150/7T SABR.SAW BL.5PC</t>
  </si>
  <si>
    <t>045242520862</t>
  </si>
  <si>
    <t>48005542</t>
  </si>
  <si>
    <t>Полотно для саб.пилы WRECKER TCT 230/6T (5 шт)</t>
  </si>
  <si>
    <t>SZ Bl. TCT Wrecker 230/7T5pc</t>
  </si>
  <si>
    <t>045242568055</t>
  </si>
  <si>
    <t>48008706</t>
  </si>
  <si>
    <t>Полотно для саб.пилы The WRECKER 230х3,2 (25 шт)</t>
  </si>
  <si>
    <t>SSZ BL Wrecker 230x7/11  25pc</t>
  </si>
  <si>
    <t>045242082520</t>
  </si>
  <si>
    <t>48008026</t>
  </si>
  <si>
    <t>Полотно для саб.пилы THE AX FANG TIP 230х5 (25 шт)</t>
  </si>
  <si>
    <t>SABRE SAW BLADE      SZ BL 230x5 AX P25M</t>
  </si>
  <si>
    <t>045242082292</t>
  </si>
  <si>
    <t>48005526</t>
  </si>
  <si>
    <t>Полотно для саб.пилы TСT AX 230 (5 шт)</t>
  </si>
  <si>
    <t>SZ BL. TCT AX 230 SABRE SAW BLADE 5PC</t>
  </si>
  <si>
    <t>045242521111</t>
  </si>
  <si>
    <t>49222206</t>
  </si>
  <si>
    <t>Набор сабельных полотен CARBIDE (2xAX 230mm, 1xTorch 230mm,2xTorch 150mm) (1 шт)</t>
  </si>
  <si>
    <t>Sawzall Carbide 5pcs Demolition Set</t>
  </si>
  <si>
    <t>045242567492</t>
  </si>
  <si>
    <t>48016293</t>
  </si>
  <si>
    <t>Полотно для саб.пилы GP 200х2,5/1,8 (50 шт) (распродажа)</t>
  </si>
  <si>
    <t>SABRE SAW BLADE     SZ BL 200x10/14 P50M</t>
  </si>
  <si>
    <t>045242084098</t>
  </si>
  <si>
    <t>48016091</t>
  </si>
  <si>
    <t>Полотно для саб.пилы GP 150х3,2/2,1 (50 шт)</t>
  </si>
  <si>
    <t>SABRE SAW BLADE     SZ BL 150x8/12 P50M</t>
  </si>
  <si>
    <t>045242084685</t>
  </si>
  <si>
    <t>48005561</t>
  </si>
  <si>
    <t>Полотно для саб.пилы THE TORCH NITRUS 150 TCT (5 шт)</t>
  </si>
  <si>
    <t>SZ Bl. TCT Torch NITRUS 150/7T5pc</t>
  </si>
  <si>
    <t>045242569717</t>
  </si>
  <si>
    <t>48005502</t>
  </si>
  <si>
    <t>Полотно для саб.пилы THE TORCH 230 TCT (5 шт)</t>
  </si>
  <si>
    <t>SZ BL. TCT TORCH 230/7T SABR.SAW BL.5PC</t>
  </si>
  <si>
    <t>045242520879</t>
  </si>
  <si>
    <t>48005543</t>
  </si>
  <si>
    <t>Полотно для саб.пилы WRECKER TCT 300/6T (5 шт)</t>
  </si>
  <si>
    <t>SZ Bl. TCT Wrecker 300/7T5pc</t>
  </si>
  <si>
    <t>045242568062</t>
  </si>
  <si>
    <t>48008027</t>
  </si>
  <si>
    <t>Полотно для саб.пилы THE AX FANG TIP 300x5 (25 шт)</t>
  </si>
  <si>
    <t>SABRE SAW BLADE     SZ BL 300x5 AX P25M</t>
  </si>
  <si>
    <t>045242082308</t>
  </si>
  <si>
    <t>48005527</t>
  </si>
  <si>
    <t>Полотно для саб.пилы TСT AX 300 (5 шт)</t>
  </si>
  <si>
    <t>SZ BL. TCT AX 300 SABRE SAW BLADE 5PC</t>
  </si>
  <si>
    <t>045242521128</t>
  </si>
  <si>
    <t>4932478111</t>
  </si>
  <si>
    <t>Полотно для саб.пилы 240х5,5/6 (50 шт)</t>
  </si>
  <si>
    <t>SZ BL 240x4/5  50pc</t>
  </si>
  <si>
    <t>4058546340445</t>
  </si>
  <si>
    <t>48016188</t>
  </si>
  <si>
    <t>Полотно для саб.пилы Metal 230х1,4 (50 шт)</t>
  </si>
  <si>
    <t>SABRE SAW BLADE     SZ BL 230x18 P50M</t>
  </si>
  <si>
    <t>045242084876</t>
  </si>
  <si>
    <t>48016187</t>
  </si>
  <si>
    <t>Полотно для саб.пилы Metal 230х1,8 (50 шт)</t>
  </si>
  <si>
    <t>SABRE SAW BLADE     SZ BL 230x14 P50M</t>
  </si>
  <si>
    <t>045242084869</t>
  </si>
  <si>
    <t>48008711</t>
  </si>
  <si>
    <t>Полотно для саб.пилы The WRECKER 300х3,2 (25 шт)</t>
  </si>
  <si>
    <t>Sawzall B. WRECKER 300x7/11-25pc</t>
  </si>
  <si>
    <t>045242082537</t>
  </si>
  <si>
    <t>48005503</t>
  </si>
  <si>
    <t>Полотно для саб.пилы THE TORCH 300 TCT (5 шт)</t>
  </si>
  <si>
    <t>SZ BL. TCT TORCH 300/7T SABR.SAW BL.5PC</t>
  </si>
  <si>
    <t>045242520886</t>
  </si>
  <si>
    <t>48005562</t>
  </si>
  <si>
    <t>Полотно для саб.пилы THE TORCH NITRUS 230 TCT (5 шт)</t>
  </si>
  <si>
    <t>SZ Bl. TCT Torch NITRUS 230/7T5pc</t>
  </si>
  <si>
    <t>045242569748</t>
  </si>
  <si>
    <t>48016189</t>
  </si>
  <si>
    <t>Полотно для саб.пилы Metal 300x1.4 (50 шт)</t>
  </si>
  <si>
    <t>SABRE SAW BLADE     SZ BL 300x18 P50M</t>
  </si>
  <si>
    <t>045242084883</t>
  </si>
  <si>
    <t>48018713</t>
  </si>
  <si>
    <t>Полотно для саб.пилы THE TORCH 230x2,5 Ice Edge (50 шт)</t>
  </si>
  <si>
    <t>SSZ BL Torch ice  230x10  50pc</t>
  </si>
  <si>
    <t>045242253555</t>
  </si>
  <si>
    <t>48016093</t>
  </si>
  <si>
    <t>Полотно для саб.пилы GP 200х3,2/2,1 (50 шт)</t>
  </si>
  <si>
    <t>SABRE SAW BLADE     SZ BL 200x8/12 P50M</t>
  </si>
  <si>
    <t>045242084708</t>
  </si>
  <si>
    <t>48005563</t>
  </si>
  <si>
    <t>Полотно для саб.пилы THE TORCH NITRUS 300 TCT (5 шт)</t>
  </si>
  <si>
    <t>SZ Bl. TCT Torch NITRUS 300/7T5pc</t>
  </si>
  <si>
    <t>045242569779</t>
  </si>
  <si>
    <t>48016094</t>
  </si>
  <si>
    <t>Полотно для саб.пилы GP 300х3,2/2,1 (50 шт)</t>
  </si>
  <si>
    <t>SABRE SAW BLADE     SZ BL 300x8/12 P50M</t>
  </si>
  <si>
    <t>045242084715</t>
  </si>
  <si>
    <t>48390635</t>
  </si>
  <si>
    <t>Полотно PREMIUM для ленточной пилы д. 776,29x8/10, 25шт (1 шт)</t>
  </si>
  <si>
    <t>Prem. Bandsaw Blade 776.29x8/10 25pc</t>
  </si>
  <si>
    <t>045242605163</t>
  </si>
  <si>
    <t>48390636</t>
  </si>
  <si>
    <t>Полотно PREMIUM для ленточной пилы д. 776,29x12/14, 25шт (1 шт)</t>
  </si>
  <si>
    <t>Prem. Bandsaw Blade 776.29x12/14 25pc</t>
  </si>
  <si>
    <t>045242605132</t>
  </si>
  <si>
    <t>48016000</t>
  </si>
  <si>
    <t>Полотно для саб.пилы GP 200х3,2/2,1 (500 шт)</t>
  </si>
  <si>
    <t>SABRE SAW BLADE     SZ BL 200x8/12 P500M</t>
  </si>
  <si>
    <t>045242084951</t>
  </si>
  <si>
    <t>4932352647</t>
  </si>
  <si>
    <t>Дисплей Red Rack полотна SAWZALL (1 шт)</t>
  </si>
  <si>
    <t>DISPLAY             Red Rack Sawzall Bl</t>
  </si>
  <si>
    <t>4002395373055</t>
  </si>
  <si>
    <t>4932345628</t>
  </si>
  <si>
    <t>Фланцевая гайка М14 115-230мм (1 шт)</t>
  </si>
  <si>
    <t>FLANGE NUT          M14  3MM      P1 A/M</t>
  </si>
  <si>
    <t>4002395313105</t>
  </si>
  <si>
    <t>4932367712</t>
  </si>
  <si>
    <t>Ключ планшайбы 115-230/WP/WSAP1 A/M (1 шт)</t>
  </si>
  <si>
    <t>PIN SPANNER 115230/WP/WSAP1 A/M</t>
  </si>
  <si>
    <t>4002395338467</t>
  </si>
  <si>
    <t>4932345627</t>
  </si>
  <si>
    <t>Фланцевая гайка M14 (1 шт)</t>
  </si>
  <si>
    <t>FLANGE NUT          M14           P1 AEG</t>
  </si>
  <si>
    <t>4002395313112</t>
  </si>
  <si>
    <t>4932371469</t>
  </si>
  <si>
    <t>Ключ с двумя штифтами изогнутый для стальных щеток (1 шт)</t>
  </si>
  <si>
    <t>PIN SPANNER WS(A) P1 A/M</t>
  </si>
  <si>
    <t>4002395342181</t>
  </si>
  <si>
    <t>4932352473</t>
  </si>
  <si>
    <t>Гайка FIXTEC Milwaukee (1 шт)</t>
  </si>
  <si>
    <t>FIXTEC NUT P1</t>
  </si>
  <si>
    <t>4002395371327</t>
  </si>
  <si>
    <t>4932345712</t>
  </si>
  <si>
    <t>Ключ с двумя отверстиями для кромочного фрезера (1 шт)</t>
  </si>
  <si>
    <t>SPANNER             DME,PJ        P1 AEG</t>
  </si>
  <si>
    <t>4002395305551</t>
  </si>
  <si>
    <t>48380010</t>
  </si>
  <si>
    <t>Диски для трубореза C12PC (1 шт)</t>
  </si>
  <si>
    <t>CUTTER              Pipe cutter wheel P2</t>
  </si>
  <si>
    <t>045242159710</t>
  </si>
  <si>
    <t>4932464610</t>
  </si>
  <si>
    <t>Гайка FIXTEС MILWAUKEE XL  (1 шт)</t>
  </si>
  <si>
    <t>FIXTEC NUT XL  1PC</t>
  </si>
  <si>
    <t>4058546225551</t>
  </si>
  <si>
    <t>4932334667</t>
  </si>
  <si>
    <t>Фланцевая гайка (1 шт)</t>
  </si>
  <si>
    <t>FLANGE NUT          M14           P1 A/M</t>
  </si>
  <si>
    <t>4002395304448</t>
  </si>
  <si>
    <t>4932345710</t>
  </si>
  <si>
    <t>Ключ рожковый SW 17/24 (1 шт)</t>
  </si>
  <si>
    <t>OPENENDED SPANNER  SW17/24       P1 A/M</t>
  </si>
  <si>
    <t>4002395307722</t>
  </si>
  <si>
    <t>4932399991</t>
  </si>
  <si>
    <t>Рукоятка AVS для УШМ&lt;Ø180мм. (1 шт)</t>
  </si>
  <si>
    <t>HANDLE AVS AG&lt;Ø180MM P1M</t>
  </si>
  <si>
    <t>4002395366507</t>
  </si>
  <si>
    <t>4932399992</t>
  </si>
  <si>
    <t>Рукоятка AVS для УШМ&gt;Ø180мм. (1 шт)</t>
  </si>
  <si>
    <t>HANDLE AVS AG&gt;Ø180MM P1M</t>
  </si>
  <si>
    <t>4002395366514</t>
  </si>
  <si>
    <t>49964705</t>
  </si>
  <si>
    <t>Гаечный ключ 1 3/8" (1 шт)</t>
  </si>
  <si>
    <t>WRENCH             1 3/8" SPANNER P1M</t>
  </si>
  <si>
    <t>045242222766</t>
  </si>
  <si>
    <t>4932308838</t>
  </si>
  <si>
    <t>Лезвие сменное нижнее для PPS 14,4 (1 шт)</t>
  </si>
  <si>
    <t>CUTTING TABLE BLADE AKS1.6        P1 A/M</t>
  </si>
  <si>
    <t>4002395309085</t>
  </si>
  <si>
    <t>4932308837</t>
  </si>
  <si>
    <t>Лезвие сменное верхнее для PPS 14,4 (1 шт)</t>
  </si>
  <si>
    <t>UPPER CUTTING KNIFE AKS1.6        P1 MET</t>
  </si>
  <si>
    <t>4002395311583</t>
  </si>
  <si>
    <t>4932430171</t>
  </si>
  <si>
    <t>Четырехсторонний нож для S2.5 (1 шт)</t>
  </si>
  <si>
    <t>CUTTER TABLE BL SHEARS 1PC</t>
  </si>
  <si>
    <t>4002395378326</t>
  </si>
  <si>
    <t>4932351632</t>
  </si>
  <si>
    <t>Подкладная шайба для WS2300 (1 шт)</t>
  </si>
  <si>
    <t>CLAMPING FLANGE     WS2300        P1 AEG</t>
  </si>
  <si>
    <t>4002395321636</t>
  </si>
  <si>
    <t>4932430070</t>
  </si>
  <si>
    <t>Ножи для кабелереза M12CC (1 шт)</t>
  </si>
  <si>
    <t>SPARE BLADE         Cable Cutter Bl Stat</t>
  </si>
  <si>
    <t>4002395377312</t>
  </si>
  <si>
    <t>4932430172</t>
  </si>
  <si>
    <t>Пуансон для ножниц N2 (1 шт)</t>
  </si>
  <si>
    <t>PUNCH NIBBLERS  1PC</t>
  </si>
  <si>
    <t>4002395378333</t>
  </si>
  <si>
    <t>4932279565</t>
  </si>
  <si>
    <t>Резак(принадлежности для вырубных ножниц) (1 шт)</t>
  </si>
  <si>
    <t>MATRIX              KN2/AKN1      P1 A/M</t>
  </si>
  <si>
    <t>4002395308521</t>
  </si>
  <si>
    <t>LI</t>
  </si>
  <si>
    <t>4932279498</t>
  </si>
  <si>
    <t>Резак для гофрированной стали 1,5мм(принадлежности для вырубных ножниц) (1 шт)</t>
  </si>
  <si>
    <t>4002395308514</t>
  </si>
  <si>
    <t>4932451474</t>
  </si>
  <si>
    <t>Отрезной диск SCS41/115X1 (1 шт)</t>
  </si>
  <si>
    <t>CutWSCS41/115X1 CUTTING WHEEL 1pc</t>
  </si>
  <si>
    <t>4002395163250</t>
  </si>
  <si>
    <t>4932451476</t>
  </si>
  <si>
    <t>Отрезной диск SCS41/115X1,5 (1 шт)</t>
  </si>
  <si>
    <t>CutWSCS41/115X1,5 CUTTING WHEEL  1pc</t>
  </si>
  <si>
    <t>4002395163274</t>
  </si>
  <si>
    <t>4932451491</t>
  </si>
  <si>
    <t>Отрезной диск SC 41/115х3 PRO+ (1 шт) (заказ кратно 25 шт)</t>
  </si>
  <si>
    <t>CutWSC41/115X3 PRO+ CUTTING WHEEL  1pc</t>
  </si>
  <si>
    <t>4002395161324</t>
  </si>
  <si>
    <t>4932451495</t>
  </si>
  <si>
    <t>Отрезной диск SCS 42/115х3 PRO+ (1 шт) (заказ кратно 25 шт)</t>
  </si>
  <si>
    <t>CutWSC42/115X3 PRO+ CUTTING WHEEL  1pc</t>
  </si>
  <si>
    <t>4002395161379</t>
  </si>
  <si>
    <t>4932451477</t>
  </si>
  <si>
    <t>Отрезной диск SCS 41/125х1 (1 шт) (заказ кратно 50 шт)</t>
  </si>
  <si>
    <t>CutWSCS41/125X1 CUTTING WHEEL  1pc</t>
  </si>
  <si>
    <t>4002395163281</t>
  </si>
  <si>
    <t>4932451479</t>
  </si>
  <si>
    <t>Отрезной диск SCS 41/125х1,5 (1 шт) (заказ кратно 50 шт)</t>
  </si>
  <si>
    <t>CutWSCS41/125X1,5 CUTTING WHEEL  1pc</t>
  </si>
  <si>
    <t>4002395163908</t>
  </si>
  <si>
    <t>4932451492</t>
  </si>
  <si>
    <t>Отрезной диск SC 41/125х3 PRO+ (1 шт) (заказ кратно 25 шт)</t>
  </si>
  <si>
    <t>CutWSC41/125X3 PRO+ CUTTING WHEEL  1pc</t>
  </si>
  <si>
    <t>4002395161331</t>
  </si>
  <si>
    <t>4932451496</t>
  </si>
  <si>
    <t>Отрезной диск SCS 42/125х3 PRO+ (1 шт) (заказ кратно 25 шт)</t>
  </si>
  <si>
    <t>CutWSC42/125X3 PRO+ CUTTING WHEEL  1pc</t>
  </si>
  <si>
    <t>4002395161393</t>
  </si>
  <si>
    <t>4932451499</t>
  </si>
  <si>
    <t>Отрезной диск по камню CC 42/115х3 PRO+ (1 шт) (заказ кратно 25 шт)</t>
  </si>
  <si>
    <t>CutWCC42/115X3 PRO+ STONE CUT.WHEEL1pc</t>
  </si>
  <si>
    <t>4002395162024</t>
  </si>
  <si>
    <t>4932451484</t>
  </si>
  <si>
    <t>Отрезной диск SCS 41/115x1 PRO+ (1 шт) (заказ кратно 50 шт)</t>
  </si>
  <si>
    <t>CutWSCS41/115X1 PRO+ CUTTING WHEEL  1pc</t>
  </si>
  <si>
    <t>4002395163953</t>
  </si>
  <si>
    <t>4932451486</t>
  </si>
  <si>
    <t>Отрезной диск SCS 41/115х1,5 PRO+ (1 шт) (заказ кратно 50 шт)</t>
  </si>
  <si>
    <t>CutWSCS41/115X1,5 PRO+ CUTTING WHEEL1pc</t>
  </si>
  <si>
    <t>4002395163977</t>
  </si>
  <si>
    <t>4932451487</t>
  </si>
  <si>
    <t>Отрезной диск SCS 41/125х1 PRO+ (1 шт) (заказ кратно 50 шт)</t>
  </si>
  <si>
    <t>CutWSCS41/125X1 PRO+ CUTTING WHEEL  1pc</t>
  </si>
  <si>
    <t>4002395163984</t>
  </si>
  <si>
    <t>4932451493</t>
  </si>
  <si>
    <t>Отрезной диск SC 41/180x3мм (1 шт) (заказ кратно 25 шт)</t>
  </si>
  <si>
    <t>CutWSC41/180X3 PRO+ CUTTING WHEEL  1pc</t>
  </si>
  <si>
    <t>4002395161348</t>
  </si>
  <si>
    <t>4932451497</t>
  </si>
  <si>
    <t>Отрезной диск SCS 42/180х3 PRO+ (1 шт) (заказ кратно 25 шт)</t>
  </si>
  <si>
    <t>CutWSC42/180X3 PRO+ CUTTING WHEEL  1pc</t>
  </si>
  <si>
    <t>4002395162000</t>
  </si>
  <si>
    <t>4932471386</t>
  </si>
  <si>
    <t>Отрезной диск SCS 41/150х1.5 PRO+ (1 шт) (заказ кратно 25 шт)</t>
  </si>
  <si>
    <t>CUT.WHEEL CUTWSCS41/150X1.5 PRO+ 1PC</t>
  </si>
  <si>
    <t>4058546290146</t>
  </si>
  <si>
    <t>4932451489</t>
  </si>
  <si>
    <t>Отрезной диск SCS 41/180х1.5 PRO+ (1 шт) (заказ кратно 25 шт)</t>
  </si>
  <si>
    <t>CutWSCS41/180X1,5 PRO+ CUTTING WHEEL1pc</t>
  </si>
  <si>
    <t>4002395161300</t>
  </si>
  <si>
    <t>4932451494</t>
  </si>
  <si>
    <t>Отрезной диск SC 41/230х3мм PRO+ (1 шт) (заказ кратно 25 шт)</t>
  </si>
  <si>
    <t>CutWSC41/230X3 PRO+ CUTTING WHEEL  1pc</t>
  </si>
  <si>
    <t>4002395161362</t>
  </si>
  <si>
    <t>4932451498</t>
  </si>
  <si>
    <t>Отрезной диск SCS 42/230х3 PRO+ (1 шт) (заказ кратно 25 шт)</t>
  </si>
  <si>
    <t>CutWSC42/230X3 PRO+ CUTTING WHEEL  1pc</t>
  </si>
  <si>
    <t>4002395162017</t>
  </si>
  <si>
    <t>4932451480</t>
  </si>
  <si>
    <t>Отрезной диск SCS 41/230х1,9 (1 шт) (заказ кратно 25 шт)</t>
  </si>
  <si>
    <t>CutWSCS41/230X1,9 CUTTING WHEEL  1pc</t>
  </si>
  <si>
    <t>4002395163915</t>
  </si>
  <si>
    <t>4932451500</t>
  </si>
  <si>
    <t>Отрезной диск по камню CC 42/230х3 PRO+ (1 шт) (заказ кратно 25 шт)</t>
  </si>
  <si>
    <t>CutWCC42/230X3 PRO+ STONE CUT.WHEEL1pc</t>
  </si>
  <si>
    <t>4002395162031</t>
  </si>
  <si>
    <t>4932451490</t>
  </si>
  <si>
    <t>Отрезной диск SCS 41/230х1,9 PRO+ (1 шт) (заказ кратно 25 шт)</t>
  </si>
  <si>
    <t>CutWSCS41/230X1,9 PRO+ CUTTING WHEEL1pc</t>
  </si>
  <si>
    <t>4002395161317</t>
  </si>
  <si>
    <t>4932451505</t>
  </si>
  <si>
    <t>Отрезной диск SC 41/355x2,5мм PRO+ (1 шт) (заказ кратно 10 шт)</t>
  </si>
  <si>
    <t>CutWSC41/355X2,5 PRO+ CUTTING WHEEL 1pc</t>
  </si>
  <si>
    <t>4002395162086</t>
  </si>
  <si>
    <t>4932464717</t>
  </si>
  <si>
    <t>Отрезной диск по металу 76мм (5 шт)</t>
  </si>
  <si>
    <t>SCS41/76 ABRASIVE CUTTING DISC  5PC</t>
  </si>
  <si>
    <t>4058546226626</t>
  </si>
  <si>
    <t>4932478997</t>
  </si>
  <si>
    <t>Отрезной диск SCS 41/115x1 PRO+ (10 шт) в металлическом боксе</t>
  </si>
  <si>
    <t>Cut.W Pro+ SCS41 115x1.0mm MetalBox-10pc</t>
  </si>
  <si>
    <t>4058546362799</t>
  </si>
  <si>
    <t>4932472264</t>
  </si>
  <si>
    <t>Диск абразивный по мультиматериалам ССS41/350x4x25,4мм (1 шт)</t>
  </si>
  <si>
    <t>CCS 41 / 350 X 4.0 X 25.4 MM  1 PC</t>
  </si>
  <si>
    <t>4058546339104</t>
  </si>
  <si>
    <t>4932478998</t>
  </si>
  <si>
    <t>Отрезной диск SCS 41/125x1 PRO+ (10 шт) в металлическом боксе</t>
  </si>
  <si>
    <t>Cut.W Pro+ SCS41 125x1.0mm MetalBox-10pc</t>
  </si>
  <si>
    <t>4058546362805</t>
  </si>
  <si>
    <t>4932471989</t>
  </si>
  <si>
    <t>Отрезной диск SCS 41/350х4,0 PRO+ (1 шт) (заказ кратно 10 шт)</t>
  </si>
  <si>
    <t>CutWSCS41/350X4 PRO+ CUTTING WHEEL  1pc</t>
  </si>
  <si>
    <t>4058546298883</t>
  </si>
  <si>
    <t>4932451475</t>
  </si>
  <si>
    <t>Отрезной диск SCS41/115X1 - 200шт (1 шт)</t>
  </si>
  <si>
    <t>CutWSCS41/115X1 CUTTING WHEEL  200pc</t>
  </si>
  <si>
    <t>4002395163267</t>
  </si>
  <si>
    <t>4932451478</t>
  </si>
  <si>
    <t>Отрезной диск SCS 41/125х1 (дисплей 200 шт)</t>
  </si>
  <si>
    <t>CutWSCS41/125X1 CUTTING WHEEL  200pc</t>
  </si>
  <si>
    <t>4002395163298</t>
  </si>
  <si>
    <t>4932451485</t>
  </si>
  <si>
    <t>Отрезной диск SCS 41/115х1 PRO+ (дисплей 200 шт)</t>
  </si>
  <si>
    <t>CutWSCS41/115X1 PRO+ CUTTING WHEEL200pc</t>
  </si>
  <si>
    <t>4002395163960</t>
  </si>
  <si>
    <t>4932451488</t>
  </si>
  <si>
    <t>Отрезной диск SCS 41/125x1 PRO+ (дисплей 200 шт)</t>
  </si>
  <si>
    <t>CutWSCS41/125X1 PRO+ CUTTING WHEEL200pc</t>
  </si>
  <si>
    <t>4002395163991</t>
  </si>
  <si>
    <t>72_Лепестковые диски</t>
  </si>
  <si>
    <t>4932472220</t>
  </si>
  <si>
    <t>Лепестковый диск SL50/115G40 Zirconium 115 мм / зерно 40 (заказ кратно 10 шт)</t>
  </si>
  <si>
    <t>FLAP GRINDING DISC   SL50/115 G40  1 pc</t>
  </si>
  <si>
    <t>4058546326166</t>
  </si>
  <si>
    <t>4932472221</t>
  </si>
  <si>
    <t>Лепестковый диск SL50/115G60 Zirconium 115 мм / зерно 60 (заказ кратно 10 шт)</t>
  </si>
  <si>
    <t>FLAP GRINDING DISC   SL50/115 G60  1 pc</t>
  </si>
  <si>
    <t>4058546326173</t>
  </si>
  <si>
    <t>4932472222</t>
  </si>
  <si>
    <t>Лепестковый диск SL50/115G80 Zirconium 115 мм / зерно 80 замена для 4932430412 (заказ кратно 10 шт)</t>
  </si>
  <si>
    <t>FLAP GRINDING DISC   SL50/115 G80  1 pc</t>
  </si>
  <si>
    <t>4058546326180</t>
  </si>
  <si>
    <t>4932472223</t>
  </si>
  <si>
    <t>Лепестковый диск SL50/115G120 Zirconium 115 мм / зерно 120 замена для 4932430413 (заказ кратно 10 шт)</t>
  </si>
  <si>
    <t>FLAP GRINDING DISC  SL50/115 G120  1 pc</t>
  </si>
  <si>
    <t>4058546326197</t>
  </si>
  <si>
    <t>4932472224</t>
  </si>
  <si>
    <t>Лепестковый диск SL50/125G40 Zirconium 125 мм / зерно 40 (заказ кратно 10 шт)</t>
  </si>
  <si>
    <t>FLAP GRINDING DISC   SL50/125 G40  1 pc</t>
  </si>
  <si>
    <t>4058546326203</t>
  </si>
  <si>
    <t>4932472225</t>
  </si>
  <si>
    <t>Лепестковый диск SL50/125G60 Zirconium 125 мм / зерно 60 (заказ кратно 10 шт)</t>
  </si>
  <si>
    <t>FLAP GRINDING DISC   SL50/125 G60  1 pc</t>
  </si>
  <si>
    <t>4058546326210</t>
  </si>
  <si>
    <t>4932472226</t>
  </si>
  <si>
    <t>Лепестковый диск SL50/125G80 Zirconium 125 мм / зерно 80 замена для 4932430414 (заказ кратно 10 шт)</t>
  </si>
  <si>
    <t>FLAP GRINDING DISC   SL50/125 G80  1 pc</t>
  </si>
  <si>
    <t>4058546326227</t>
  </si>
  <si>
    <t>4932472227</t>
  </si>
  <si>
    <t>Лепестковый диск SL50/125G120 Zirconium 125 мм / зерно 120 замена для 4932430415 (заказ кратно 10 шт)</t>
  </si>
  <si>
    <t>FLAP GRINDING DISC  SL50/125 G120  1 pc</t>
  </si>
  <si>
    <t>4058546326234</t>
  </si>
  <si>
    <t>4932430413</t>
  </si>
  <si>
    <t>Лепестковый диск ZIRCONIUM SL 50/115 зерно 120 (1 шт)</t>
  </si>
  <si>
    <t>FLAP GRINDING DISC   SL50/115 G120  1pc</t>
  </si>
  <si>
    <t>4002395380749</t>
  </si>
  <si>
    <t>4932472228</t>
  </si>
  <si>
    <t>Лепестковый диск SLC50/115G40 CERA TURBO 115 мм / зерно 40 замена для 4932430407 (заказ кратно 10 шт)</t>
  </si>
  <si>
    <t>FLAP GRINDING DISC  SLC50/115 G40  1 pc</t>
  </si>
  <si>
    <t>4058546326241</t>
  </si>
  <si>
    <t>4932472229</t>
  </si>
  <si>
    <t>Лепестковый диск SLC50/115G60 CERA TURBO 115 мм / зерно 60 (заказ кратно 10 шт)</t>
  </si>
  <si>
    <t>FLAP GRINDING DISC SLC50/115 G60  1 pc</t>
  </si>
  <si>
    <t>4058546326258</t>
  </si>
  <si>
    <t>4932472230</t>
  </si>
  <si>
    <t>Лепестковый диск SLC50/115G80 CERA TURBO 115 мм / зерно 80 (заказ кратно 10 шт)</t>
  </si>
  <si>
    <t>FLAP GRINDING DISC  SLC50/115 G80  1 pc</t>
  </si>
  <si>
    <t>4058546326265</t>
  </si>
  <si>
    <t>4932479089</t>
  </si>
  <si>
    <t>Лепестковый диск SLC50/115G40 ALUMINIUM 115 мм / зерно 40 (заказ кратно 10 шт)</t>
  </si>
  <si>
    <t>FLAP DISC ALU SLC50/115mm G40-1 pc</t>
  </si>
  <si>
    <t>4058546368838</t>
  </si>
  <si>
    <t>4932479090</t>
  </si>
  <si>
    <t>Лепестковый диск SLC50/115G60 ALUMINIUM 115 мм / зерно 60 (заказ кратно 10 шт)</t>
  </si>
  <si>
    <t>FLAP DISC ALU SLC50/115mm G60-1 pc</t>
  </si>
  <si>
    <t>4058546368845</t>
  </si>
  <si>
    <t>4932472231</t>
  </si>
  <si>
    <t>Лепестковый диск SLC50/125G40 CERA TURBO 125 мм / зерно 40 замена для 4932430408 (заказ кратно 10 шт)</t>
  </si>
  <si>
    <t>FLAP GRINDING DISC  SLC50/125 G40  1 pc</t>
  </si>
  <si>
    <t>4058546326272</t>
  </si>
  <si>
    <t>4932472232</t>
  </si>
  <si>
    <t>Лепестковый диск SLC50/125G60 CERA TURBO 125 мм / зерно 60 (заказ кратно 10 шт)</t>
  </si>
  <si>
    <t>FLAP GRINDING DISC  SLC50/125 G60  1 pc</t>
  </si>
  <si>
    <t>4058546326289</t>
  </si>
  <si>
    <t>4932472233</t>
  </si>
  <si>
    <t>Лепестковый диск SLC50/125G80 CERA TURBO 125 мм / зерно 80 (заказ кратно 10 шт)</t>
  </si>
  <si>
    <t>FLAP GRINDING DISC  SLC50/125 G80  1 pc</t>
  </si>
  <si>
    <t>4058546326296</t>
  </si>
  <si>
    <t>4932478946</t>
  </si>
  <si>
    <t>Лепестковый диск SLC50/115G40 CERA TURBO XL 115 мм / зерно 40 (заказ кратно 10 шт)</t>
  </si>
  <si>
    <t>FLAP DISC XL SLC50/115mm G40-1 pc</t>
  </si>
  <si>
    <t>4058546362287</t>
  </si>
  <si>
    <t>4932478947</t>
  </si>
  <si>
    <t>Лепестковый диск SLC50/115G60 CERA TURBO XL 115 мм / зерно 60 (заказ кратно 10 шт)</t>
  </si>
  <si>
    <t>FLAP DISC XL SLC50/115mm G60-1 pc</t>
  </si>
  <si>
    <t>4058546362294</t>
  </si>
  <si>
    <t>4932478948</t>
  </si>
  <si>
    <t>Лепестковый диск SLC50/115G80 CERA TURBO XL 115 мм / зерно 80 (заказ кратно 10 шт)</t>
  </si>
  <si>
    <t>FLAP DISC XL SLC50/115mm G80-1 pc</t>
  </si>
  <si>
    <t>4058546362300</t>
  </si>
  <si>
    <t>4932479091</t>
  </si>
  <si>
    <t>Лепестковый диск SLC50/125G40 ALUMINIUM 125 мм / зерно 40 (заказ кратно 10 шт)</t>
  </si>
  <si>
    <t>FLAP DISC ALU SLC50/125mm G40-1 pc</t>
  </si>
  <si>
    <t>4058546368852</t>
  </si>
  <si>
    <t>4932479092</t>
  </si>
  <si>
    <t>Лепестковый диск SLC50/125G60 ALUMINIUM 125 мм / зерно 60 (заказ кратно 10 шт)</t>
  </si>
  <si>
    <t>FLAP DISC ALU SLC50/125mm G60-1 pc</t>
  </si>
  <si>
    <t>4058546368869</t>
  </si>
  <si>
    <t>4932478949</t>
  </si>
  <si>
    <t>Лепестковый диск SLC50/125G40 CERA TURBO XL 125 мм / зерно 40 (заказ кратно 10 шт)</t>
  </si>
  <si>
    <t>FLAP DISC XL SLC50/125mm G40-1 pc</t>
  </si>
  <si>
    <t>4058546362317</t>
  </si>
  <si>
    <t>4932478950</t>
  </si>
  <si>
    <t>Лепестковый диск SLC50/125G60 CERA TURBO XL 125 мм / зерно 60 (заказ кратно 10 шт)</t>
  </si>
  <si>
    <t>FLAP DISC XL SLC50/125mm G60-1 pc</t>
  </si>
  <si>
    <t>4058546362324</t>
  </si>
  <si>
    <t>4932478951</t>
  </si>
  <si>
    <t>Лепестковый диск SLC50/125G80 CERA TURBO XL 125 мм / зерно 80 (заказ кратно 10 шт)</t>
  </si>
  <si>
    <t>FLAP DISC XL SLC50/125mm G80-1 pc</t>
  </si>
  <si>
    <t>4058546362331</t>
  </si>
  <si>
    <t>73_Шлифовальные диски</t>
  </si>
  <si>
    <t>4932451481</t>
  </si>
  <si>
    <t>Шлифовальный диск SG27/115X6 (1 шт)</t>
  </si>
  <si>
    <t>GrWSG27/115X6 GRINDING WHEEL  1pc</t>
  </si>
  <si>
    <t>4002395163922</t>
  </si>
  <si>
    <t>4932451482</t>
  </si>
  <si>
    <t>Шлифовальный диск по металлу SG 27/125х6 (1 шт) (заказ кратно 25 шт)</t>
  </si>
  <si>
    <t>GrWSG27/125X6 GRINDING WHEEL  1pc</t>
  </si>
  <si>
    <t>4002395163939</t>
  </si>
  <si>
    <t>4932451501</t>
  </si>
  <si>
    <t>Шлифовальный диск по металлу SG 27/115х6 PRO+ (1 шт) (заказ кратно 25 шт)</t>
  </si>
  <si>
    <t>GrW SG27/115X6 PRO+ GRINDING WHEEL  1pc</t>
  </si>
  <si>
    <t>4002395162048</t>
  </si>
  <si>
    <t>4932451502</t>
  </si>
  <si>
    <t>Шлифовальный диск по металлу SG 27/125x6 PRO+ (1 шт) (заказ кратно 25 шт)</t>
  </si>
  <si>
    <t>GrW SG27/125X6 PRO+ GRINDING WHEEL  1pc</t>
  </si>
  <si>
    <t>4002395162055</t>
  </si>
  <si>
    <t>4932451503</t>
  </si>
  <si>
    <t>Шлифовальный диск по металлу SG 27/180х6 PRO+ (1 шт) (заказ кратно 10 шт)</t>
  </si>
  <si>
    <t>GrW SG27/180X6 PRO+ GRINDING WHEEL  1pc</t>
  </si>
  <si>
    <t>4002395162062</t>
  </si>
  <si>
    <t>4932471387</t>
  </si>
  <si>
    <t>Шлифовальный диск по металлу SG 27/150х6 PRO+ (1 шт) (заказ кратно 10 шт)</t>
  </si>
  <si>
    <t>GRINDINGWHEEL GRW SG27/150X6 PRO+ 1PC</t>
  </si>
  <si>
    <t>4058546290153</t>
  </si>
  <si>
    <t>4932451483</t>
  </si>
  <si>
    <t>Шлифовальный диск по металлу SG 27/230х6 (1 шт) (заказ кратно 10 шт)</t>
  </si>
  <si>
    <t>GrWSG27/230X6 GRINDING WHEEL  1pc</t>
  </si>
  <si>
    <t>4002395163946</t>
  </si>
  <si>
    <t>4932451504</t>
  </si>
  <si>
    <t>Шлифовальный диск по металлу SG 27/230x6 PRO+ (1 шт) (заказ кратно 10 шт)</t>
  </si>
  <si>
    <t>GrW SG27/230X6 PRO+ GRINDING WHEEL  1pc</t>
  </si>
  <si>
    <t>4002395162079</t>
  </si>
  <si>
    <t>27_Сверла</t>
  </si>
  <si>
    <t>4932478899</t>
  </si>
  <si>
    <t>Бур SDS+ MX418x200 (1 шт)</t>
  </si>
  <si>
    <t>SDS+ MX4 18x200mm-1 pc</t>
  </si>
  <si>
    <t>4058546361815</t>
  </si>
  <si>
    <t>29_Крепежные принадлежности</t>
  </si>
  <si>
    <t>4932478806</t>
  </si>
  <si>
    <t>Быстрозажимной патрон индустриальный для машин с FIXTEC 1.5-13 9/16x18 (1 шт)</t>
  </si>
  <si>
    <t>Keyless Chuck 1.5-13 9/16x18-1pc</t>
  </si>
  <si>
    <t>4058546360887</t>
  </si>
  <si>
    <t>03_Ударные биты и головки</t>
  </si>
  <si>
    <t>4932478803</t>
  </si>
  <si>
    <t>Переходник с 1/4"HEX на 1/2"квадратный хвостовик (замена для 4932471827) (1 шт)</t>
  </si>
  <si>
    <t>Adaptor ShW 1/4Hex - 1/2SQ-1pc</t>
  </si>
  <si>
    <t>4058546360856</t>
  </si>
  <si>
    <t>4932478815</t>
  </si>
  <si>
    <t>Пильный диск для циркулярной пилы по металлу 203x5/8"x1,6x70 (1 шт)</t>
  </si>
  <si>
    <t>CSB P M 203x5/8"x1,6x70-1pc</t>
  </si>
  <si>
    <t>4058546360979</t>
  </si>
  <si>
    <t>02_Кейс</t>
  </si>
  <si>
    <t>4932459680</t>
  </si>
  <si>
    <t>Колпачки для уровня REDSTICK Backbone (2шт)</t>
  </si>
  <si>
    <t>REDSTICK BACKBONE ENDCAPS  2PC</t>
  </si>
  <si>
    <t>4058546028527</t>
  </si>
  <si>
    <t>4932459681</t>
  </si>
  <si>
    <t>Колпачки для уровня REDSTICK Compact (2шт)</t>
  </si>
  <si>
    <t>REDSTICK COMPACT ENDCAPS  2PC</t>
  </si>
  <si>
    <t>4058546028534</t>
  </si>
  <si>
    <t>4932459090</t>
  </si>
  <si>
    <t>Уровень Milwaukee Slim 40</t>
  </si>
  <si>
    <t>LEVEL Slim 40  1pc</t>
  </si>
  <si>
    <t>4002395282432</t>
  </si>
  <si>
    <t>4932478897</t>
  </si>
  <si>
    <t>Уровень SLIM 20см магнитный</t>
  </si>
  <si>
    <t>20cm Mag Slim Level - 10pc</t>
  </si>
  <si>
    <t>4058546361792</t>
  </si>
  <si>
    <t>4932459091</t>
  </si>
  <si>
    <t>Уровень Milwaukee Slim 60</t>
  </si>
  <si>
    <t>LEVEL Slim 60  1pc</t>
  </si>
  <si>
    <t>4002395282449</t>
  </si>
  <si>
    <t>4932459092</t>
  </si>
  <si>
    <t>Уровень Milwaukee Slim 80</t>
  </si>
  <si>
    <t>LEVEL Slim 80  1pc</t>
  </si>
  <si>
    <t>4002395282456</t>
  </si>
  <si>
    <t>4932464854</t>
  </si>
  <si>
    <t>Уровень SLIM 40см магнитный</t>
  </si>
  <si>
    <t>MAGNETIC SLIM LEVEL 40MM 1PC</t>
  </si>
  <si>
    <t>4058546227999</t>
  </si>
  <si>
    <t>4932459093</t>
  </si>
  <si>
    <t>Уровень Milwaukee Slim 100</t>
  </si>
  <si>
    <t>LEVEL Slim 100  1pc</t>
  </si>
  <si>
    <t>4002395282463</t>
  </si>
  <si>
    <t>4932464855</t>
  </si>
  <si>
    <t>Уровень SLIM 60см магнитный</t>
  </si>
  <si>
    <t>MAGNETIC SLIM LEVEL 60MM 1PC</t>
  </si>
  <si>
    <t>4058546228002</t>
  </si>
  <si>
    <t>4932459094</t>
  </si>
  <si>
    <t>Уровень Milwaukee Slim 120</t>
  </si>
  <si>
    <t>LEVEL Slim 120  1pc</t>
  </si>
  <si>
    <t>4002395282470</t>
  </si>
  <si>
    <t>4932464856</t>
  </si>
  <si>
    <t>Уровень SLIM 100см магнитный</t>
  </si>
  <si>
    <t>MAGNETIC SLIM LEVEL 100MM 1PC</t>
  </si>
  <si>
    <t>4058546228019</t>
  </si>
  <si>
    <t>4932459095</t>
  </si>
  <si>
    <t>Уровень Milwaukee Slim 180</t>
  </si>
  <si>
    <t>LEVEL Slim 180  1pc</t>
  </si>
  <si>
    <t>4002395282487</t>
  </si>
  <si>
    <t>4932464857</t>
  </si>
  <si>
    <t>Уровень SLIM 180см магнитный</t>
  </si>
  <si>
    <t>MAGNETIC SLIM LEVEL 180MM 1PC</t>
  </si>
  <si>
    <t>4058546228026</t>
  </si>
  <si>
    <t>4932459078</t>
  </si>
  <si>
    <t>Уровень Milwaukee Compact 40</t>
  </si>
  <si>
    <t>LEVEL Box Compact 40cm1pc</t>
  </si>
  <si>
    <t>4002395281718</t>
  </si>
  <si>
    <t>4932459590</t>
  </si>
  <si>
    <t>Уровень Milwaukee Slim 200</t>
  </si>
  <si>
    <t>LEVEL   Slim 200  1pc</t>
  </si>
  <si>
    <t>4058546027629</t>
  </si>
  <si>
    <t>4932459080</t>
  </si>
  <si>
    <t>Уровень Milwaukee Compact 60</t>
  </si>
  <si>
    <t>LEVEL Box Compact 60cm1pc</t>
  </si>
  <si>
    <t>4002395281732</t>
  </si>
  <si>
    <t>4932459082</t>
  </si>
  <si>
    <t>Уровень Milwaukee Compact 80</t>
  </si>
  <si>
    <t>LEVEL Box Compact 80cm1pc</t>
  </si>
  <si>
    <t>4002395281756</t>
  </si>
  <si>
    <t>4932459079</t>
  </si>
  <si>
    <t>Уровень Milwaukee Compact 40 Магнитный</t>
  </si>
  <si>
    <t>LEVEL Box Compact 40cm Magnetic1pc</t>
  </si>
  <si>
    <t>4002395281725</t>
  </si>
  <si>
    <t>4932459084</t>
  </si>
  <si>
    <t>Уровень Milwaukee Compact 100</t>
  </si>
  <si>
    <t>LEVEL Box Compact 100cm1pc</t>
  </si>
  <si>
    <t>4002395281770</t>
  </si>
  <si>
    <t>4932459081</t>
  </si>
  <si>
    <t>Уровень Milwaukee Compact 60 Магнитный</t>
  </si>
  <si>
    <t>LEVEL Box Compact 60cm Magnetic1pc</t>
  </si>
  <si>
    <t>4002395281749</t>
  </si>
  <si>
    <t>4932459083</t>
  </si>
  <si>
    <t>Уровень Milwaukee Compact 80 Магнитный</t>
  </si>
  <si>
    <t>LEVEL Box Compact 80cm Magnetic1pc</t>
  </si>
  <si>
    <t>4002395281763</t>
  </si>
  <si>
    <t>4932459060</t>
  </si>
  <si>
    <t>Уровень Milwaukee REDSTICK Backbone 40</t>
  </si>
  <si>
    <t>LEVEL REDSTICK Backbone 40  1pc</t>
  </si>
  <si>
    <t>4002395280315</t>
  </si>
  <si>
    <t>4932459086</t>
  </si>
  <si>
    <t>Уровень Milwaukee Compact 120</t>
  </si>
  <si>
    <t>LEVEL Box Compact 120cm1pc</t>
  </si>
  <si>
    <t>4002395281794</t>
  </si>
  <si>
    <t>4932459061</t>
  </si>
  <si>
    <t>Уровень Milwaukee REDSTICK Backbone 40 Магнитный</t>
  </si>
  <si>
    <t>LEVEL REDSTICK Backbone 40Mag1pc</t>
  </si>
  <si>
    <t>4002395280322</t>
  </si>
  <si>
    <t>4932459085</t>
  </si>
  <si>
    <t>Уровень Milwaukee Compact 100 Магнитный</t>
  </si>
  <si>
    <t>LEVEL Box Compact 100cm Magnetic1pc</t>
  </si>
  <si>
    <t>4002395281787</t>
  </si>
  <si>
    <t>4932459062</t>
  </si>
  <si>
    <t>Уровень Milwaukee REDSTICK Backbone 60</t>
  </si>
  <si>
    <t>LEVEL REDSTICK Backbone 60  1pc</t>
  </si>
  <si>
    <t>4002395280339</t>
  </si>
  <si>
    <t>4932459087</t>
  </si>
  <si>
    <t>Уровень Milwaukee Compact 120 Магнитный</t>
  </si>
  <si>
    <t>LEVEL Box Compact 120cm Magnetic1pc</t>
  </si>
  <si>
    <t>4002395282401</t>
  </si>
  <si>
    <t>4932459088</t>
  </si>
  <si>
    <t>Уровень Milwaukee Compact 180</t>
  </si>
  <si>
    <t>LEVEL Box Compact 180cm1pc</t>
  </si>
  <si>
    <t>4002395282418</t>
  </si>
  <si>
    <t>4932459063</t>
  </si>
  <si>
    <t>Уровень Milwaukee REDSTICK Backbone 60 Магнитный</t>
  </si>
  <si>
    <t>LEVEL REDSTICK Backbone 60Mag1pc</t>
  </si>
  <si>
    <t>4002395280346</t>
  </si>
  <si>
    <t>4932459064</t>
  </si>
  <si>
    <t>Уровень Milwaukee REDSTICK Backbone 80</t>
  </si>
  <si>
    <t>LEVEL REDSTICK Backbone 80  1pc</t>
  </si>
  <si>
    <t>4002395280353</t>
  </si>
  <si>
    <t>4932459066</t>
  </si>
  <si>
    <t>Уровень Milwaukee REDSTICK Backbone 100</t>
  </si>
  <si>
    <t>LEVEL REDSTICK Backbone 100  1pc</t>
  </si>
  <si>
    <t>4002395280377</t>
  </si>
  <si>
    <t>4932459065</t>
  </si>
  <si>
    <t>Уровень Milwaukee REDSTICK Backbone 80 Магнитный</t>
  </si>
  <si>
    <t>LEVEL REDSTICK Backbone 80Mag 1pc</t>
  </si>
  <si>
    <t>4002395280360</t>
  </si>
  <si>
    <t>4932459068</t>
  </si>
  <si>
    <t>Уровень Milwaukee REDSTICK Backbone 120</t>
  </si>
  <si>
    <t>LEVEL REDSTICK Backbone 120  1pc</t>
  </si>
  <si>
    <t>4002395280391</t>
  </si>
  <si>
    <t>4932459067</t>
  </si>
  <si>
    <t>Уровень Milwaukee REDSTICK Backbone 100 Магнитный</t>
  </si>
  <si>
    <t>LEVEL REDSTICK Backbone 100Mag1pc</t>
  </si>
  <si>
    <t>4002395280384</t>
  </si>
  <si>
    <t>4932459089</t>
  </si>
  <si>
    <t>Уровень Milwaukee Compact 180 Магнитный</t>
  </si>
  <si>
    <t>LEVEL Box Compact 180cm Magnetic1pc</t>
  </si>
  <si>
    <t>4002395282425</t>
  </si>
  <si>
    <t>4932459069</t>
  </si>
  <si>
    <t>Уровень Milwaukee REDSTICK Backbone 120 Магнитный</t>
  </si>
  <si>
    <t>LEVEL REDSTICK Backbone 120Mag1pc</t>
  </si>
  <si>
    <t>4002395281008</t>
  </si>
  <si>
    <t>4932459070</t>
  </si>
  <si>
    <t>Уровень Milwaukee REDSTICK Backbone 180</t>
  </si>
  <si>
    <t>LEVEL REDSTICK Backbone 180  1pc</t>
  </si>
  <si>
    <t>4002395281015</t>
  </si>
  <si>
    <t>4932459072</t>
  </si>
  <si>
    <t>Уровень Milwaukee REDSTICK Backbone 200</t>
  </si>
  <si>
    <t>LEVEL REDSTICK Backbone 200  1pc</t>
  </si>
  <si>
    <t>4002395281053</t>
  </si>
  <si>
    <t>4932459074</t>
  </si>
  <si>
    <t>Уровень Milwaukee REDSTICK Backbone 240</t>
  </si>
  <si>
    <t>LEVEL REDSTICK Backbone 240  1pc</t>
  </si>
  <si>
    <t>4002395281077</t>
  </si>
  <si>
    <t>4932459071</t>
  </si>
  <si>
    <t>Уровень Milwaukee REDSTICK Backbone 180 Магнитный</t>
  </si>
  <si>
    <t>LEVEL REDSTICK Backbone 180Mag1pc</t>
  </si>
  <si>
    <t>4002395281046</t>
  </si>
  <si>
    <t>4932459073</t>
  </si>
  <si>
    <t>Уровень Milwaukee REDSTICK Backbone 200 Магнитный</t>
  </si>
  <si>
    <t>LEVEL REDSTICK Backbone 200Mag1pc</t>
  </si>
  <si>
    <t>4002395281060</t>
  </si>
  <si>
    <t>4932459075</t>
  </si>
  <si>
    <t>Уровень Milwaukee REDSTICK Backbone 240 Магнитный</t>
  </si>
  <si>
    <t>DSTICK Backbone 240Mag1pc</t>
  </si>
  <si>
    <t>4002395281084</t>
  </si>
  <si>
    <t>04_Torpedo</t>
  </si>
  <si>
    <t>4932459100</t>
  </si>
  <si>
    <t>Уровень Milwaukee MINIBOX</t>
  </si>
  <si>
    <t>LEVEL HANDY 10 cm CD</t>
  </si>
  <si>
    <t>4002395283446</t>
  </si>
  <si>
    <t>4932472091</t>
  </si>
  <si>
    <t>Уровень Milwaukee Slim 20</t>
  </si>
  <si>
    <t>20cm Slim Level  1pc</t>
  </si>
  <si>
    <t>4058546324872</t>
  </si>
  <si>
    <t>4932472122</t>
  </si>
  <si>
    <t>Уровень Torpedo компактный (магнитный)</t>
  </si>
  <si>
    <t>Compact Torpedo  1pc</t>
  </si>
  <si>
    <t>4058546325183</t>
  </si>
  <si>
    <t>4932459097</t>
  </si>
  <si>
    <t>Уровень Milwaukee магнитный Billet Torpedo</t>
  </si>
  <si>
    <t>LEVEL Billet Torpedo  1PC</t>
  </si>
  <si>
    <t>4002395283101</t>
  </si>
  <si>
    <t>4932459096</t>
  </si>
  <si>
    <t>Уровень Milwaukee магнитный Block Torpedo</t>
  </si>
  <si>
    <t>LEVEL Block Torpedo  1pc</t>
  </si>
  <si>
    <t>4002395282494</t>
  </si>
  <si>
    <t>05_Специализированные уровни</t>
  </si>
  <si>
    <t>4932459098</t>
  </si>
  <si>
    <t>Уровень Milwaukee REDCAST 60</t>
  </si>
  <si>
    <t>LEVEL REDCAST 60  1pc</t>
  </si>
  <si>
    <t>4002395283118</t>
  </si>
  <si>
    <t>4932459099</t>
  </si>
  <si>
    <t>Уровень Milwaukee REDCAST 80</t>
  </si>
  <si>
    <t>LEVEL REDCAST 80  1pc</t>
  </si>
  <si>
    <t>4002395283125</t>
  </si>
  <si>
    <t>4932459893</t>
  </si>
  <si>
    <t>Redstick правило с уровнем 60см, шт (распродажа)</t>
  </si>
  <si>
    <t>REDSTICK CONCRETE LEVEL 60CM 1PC</t>
  </si>
  <si>
    <t>4058546030650</t>
  </si>
  <si>
    <t>4932459894</t>
  </si>
  <si>
    <t>Redstick правило с уровнем 120см, шт (распродажа)</t>
  </si>
  <si>
    <t>REDSTICK CONCRETE LEVEL 120CM 1PC</t>
  </si>
  <si>
    <t>4058546030667</t>
  </si>
  <si>
    <t>4932459895</t>
  </si>
  <si>
    <t>Redstick правило с уровнем 180см, шт (распродажа)</t>
  </si>
  <si>
    <t>REDSTICK CONCRETE LEVEL 180CM 1PC</t>
  </si>
  <si>
    <t>4058546030674</t>
  </si>
  <si>
    <t>4932471355</t>
  </si>
  <si>
    <t>Уровень выдвижной 200см-365см</t>
  </si>
  <si>
    <t>Expandable  200cm  365cm Level  1pc</t>
  </si>
  <si>
    <t>4058546289836</t>
  </si>
  <si>
    <t>4933471978</t>
  </si>
  <si>
    <t>Уровень цифровой 60см</t>
  </si>
  <si>
    <t>Digital Level 60cm IN2</t>
  </si>
  <si>
    <t>4058546298777</t>
  </si>
  <si>
    <t>4933471979</t>
  </si>
  <si>
    <t>Уровень цифровой 120см</t>
  </si>
  <si>
    <t>Digital Level 120cm IN2</t>
  </si>
  <si>
    <t>4058546298784</t>
  </si>
  <si>
    <t>71_Карманный уровень</t>
  </si>
  <si>
    <t>4932459597</t>
  </si>
  <si>
    <t>Уровень карманный</t>
  </si>
  <si>
    <t>Pocket Level  1pc</t>
  </si>
  <si>
    <t>4058546027698</t>
  </si>
  <si>
    <t>26_квадрат</t>
  </si>
  <si>
    <t>4932472124</t>
  </si>
  <si>
    <t>Угольник-транспортир метрический</t>
  </si>
  <si>
    <t>Rafter Square Metric 1pc</t>
  </si>
  <si>
    <t>4058546325206</t>
  </si>
  <si>
    <t>4932472123</t>
  </si>
  <si>
    <t>Угольник-транспортир дюймовый</t>
  </si>
  <si>
    <t>Rafter Square Imperial   1pc</t>
  </si>
  <si>
    <t>4058546325190</t>
  </si>
  <si>
    <t>4932472125</t>
  </si>
  <si>
    <t>Угольник столярный дюймовый</t>
  </si>
  <si>
    <t>Framing Square Imperial    1pc</t>
  </si>
  <si>
    <t>4058546325213</t>
  </si>
  <si>
    <t>4932472126</t>
  </si>
  <si>
    <t>Уголник столярный метрический</t>
  </si>
  <si>
    <t>Framing Square Metric  1pc</t>
  </si>
  <si>
    <t>4058546325220</t>
  </si>
  <si>
    <t>39_Разметочный шнур</t>
  </si>
  <si>
    <t>Маркеры</t>
  </si>
  <si>
    <t>4932471636</t>
  </si>
  <si>
    <t>Сменный разметочный шнур 30м</t>
  </si>
  <si>
    <t>30m Replacement Line Chalk Reel</t>
  </si>
  <si>
    <t>4058546295356</t>
  </si>
  <si>
    <t>4932471637</t>
  </si>
  <si>
    <t>Сменный разметочный шнур 45м</t>
  </si>
  <si>
    <t>45m Replacement Line Chalk Reel</t>
  </si>
  <si>
    <t>4058546295363</t>
  </si>
  <si>
    <t>4932471634</t>
  </si>
  <si>
    <t>Шнурка 30м</t>
  </si>
  <si>
    <t>30m Large Capacity Chalk Reel</t>
  </si>
  <si>
    <t>4058546295332</t>
  </si>
  <si>
    <t>4932471635</t>
  </si>
  <si>
    <t>Шнурка 45м</t>
  </si>
  <si>
    <t>45m Large Capacity Chalk Reel</t>
  </si>
  <si>
    <t>4058546295349</t>
  </si>
  <si>
    <t>42_Ручки</t>
  </si>
  <si>
    <t>48223164</t>
  </si>
  <si>
    <t>Ручки INKZALL Fine Tip Черные (4шт)</t>
  </si>
  <si>
    <t>INKZALL Fine Tip Black Pens  4pc</t>
  </si>
  <si>
    <t>045242479818</t>
  </si>
  <si>
    <t>48223165</t>
  </si>
  <si>
    <t>Ручки INKZALL Fine Tip Цветные (4шт)</t>
  </si>
  <si>
    <t>INKZALL Fine Tip Colour Pens  4pc</t>
  </si>
  <si>
    <t>045242479825</t>
  </si>
  <si>
    <t>43_Текстмаркер</t>
  </si>
  <si>
    <t>48223201</t>
  </si>
  <si>
    <t>Маркер INKZALL текстовыделитель Желтый 5шт</t>
  </si>
  <si>
    <t>INKZALL Highlighters Yellow  5pc</t>
  </si>
  <si>
    <t>045242482573</t>
  </si>
  <si>
    <t>48223206</t>
  </si>
  <si>
    <t>Маркер INKZALL текстовыделитель Цветные 5шт</t>
  </si>
  <si>
    <t>INKZALL Highlighters Coloured  5pc</t>
  </si>
  <si>
    <t>045242482580</t>
  </si>
  <si>
    <t>44_Маркеры на жидкой основе</t>
  </si>
  <si>
    <t>48223721</t>
  </si>
  <si>
    <t>Маркер INKZALL Желтый - LP (отгружать и заказывать кратно 12шт)</t>
  </si>
  <si>
    <t>Marker Yellow LP 1pc</t>
  </si>
  <si>
    <t>045242363377</t>
  </si>
  <si>
    <t>48223731</t>
  </si>
  <si>
    <t>Маркер INKZALL Черный - LP (отгружать и заказывать кратно 12шт)</t>
  </si>
  <si>
    <t>Marker Black LP 1pc</t>
  </si>
  <si>
    <t>045242363384</t>
  </si>
  <si>
    <t>48223711</t>
  </si>
  <si>
    <t>Маркер INKZALL Белый - LP (отгружать и заказывать кратно 12шт)</t>
  </si>
  <si>
    <t>Marker White LP 1pc</t>
  </si>
  <si>
    <t>045242363360</t>
  </si>
  <si>
    <t>48223100</t>
  </si>
  <si>
    <t>Маркер INKZALL для стройплощадки тонкий 1шт (заказ кратно 36шт)</t>
  </si>
  <si>
    <t>MARKER</t>
  </si>
  <si>
    <t>045242319473</t>
  </si>
  <si>
    <t>48223170</t>
  </si>
  <si>
    <t>Маркер красный INKZALL для стройплощадки тонкий 1шт (заказ кратно 36шт), шт</t>
  </si>
  <si>
    <t>FINE POINT MARKER  RED  1PC</t>
  </si>
  <si>
    <t>045242355259</t>
  </si>
  <si>
    <t>4932471555</t>
  </si>
  <si>
    <t>Маркер INKZALL для стройплощадки большой черный (1шт, дисплей 12 шт)</t>
  </si>
  <si>
    <t>INKZALL BLACK L CHISEL TIP MARKER. BULK</t>
  </si>
  <si>
    <t>4058546294540</t>
  </si>
  <si>
    <t>4932471556</t>
  </si>
  <si>
    <t>Маркер INKZALL для стройплощадки большой красный (1шт, дисплей 12 шт)</t>
  </si>
  <si>
    <t>INKZALL RED L CHISEL TIP MARKER. BULK</t>
  </si>
  <si>
    <t>4058546294557</t>
  </si>
  <si>
    <t>4932471557</t>
  </si>
  <si>
    <t>Маркер INKZALL для стройплощадки большой синий (1шт, дисплей 12 шт)</t>
  </si>
  <si>
    <t>INKZALL BLUE L CHISEL TIP MARKER. BULK</t>
  </si>
  <si>
    <t>4058546294564</t>
  </si>
  <si>
    <t>48223103</t>
  </si>
  <si>
    <t>Маркер INKZALL для стройплощадки широкий 1шт</t>
  </si>
  <si>
    <t>MARKER    Chisel Point  1pc</t>
  </si>
  <si>
    <t>045242333608</t>
  </si>
  <si>
    <t>4932471558</t>
  </si>
  <si>
    <t>Маркер INKZALL для стройплощадки супер-большой XL черный (1шт, в блистере)</t>
  </si>
  <si>
    <t>INKZALL BLA. XL CHISEL TIP MARKER (1PK)</t>
  </si>
  <si>
    <t>4058546294571</t>
  </si>
  <si>
    <t>4932471559</t>
  </si>
  <si>
    <t>Маркер INKZALL для стройплощадки супер-большой XL черный (1шт, дисплей 12 шт)</t>
  </si>
  <si>
    <t>INKZALL BLA. XL CHISEL TIP MARKER. BULK</t>
  </si>
  <si>
    <t>4058546294588</t>
  </si>
  <si>
    <t>4932471560</t>
  </si>
  <si>
    <t>Маркер INKZALL для стройплощадки супер-большой XL красный (1шт, дисплей 12 шт)</t>
  </si>
  <si>
    <t>INKZALL RED XL CHISEL TIP MARKER. BULK</t>
  </si>
  <si>
    <t>4058546294595</t>
  </si>
  <si>
    <t>4932471561</t>
  </si>
  <si>
    <t>Маркер INKZALL для стройплощадки супер-большой XL синий (1шт, дисплей 12 шт)</t>
  </si>
  <si>
    <t>INKZALL BL. XL CHISEL TIP MARKER. BULK</t>
  </si>
  <si>
    <t>4058546294601</t>
  </si>
  <si>
    <t>48223106</t>
  </si>
  <si>
    <t>Маркер INKZALL Набор (Синий/Красный/Зеленый/Черный)</t>
  </si>
  <si>
    <t>MARKER              Fine Point Set  4pc</t>
  </si>
  <si>
    <t>045242333585</t>
  </si>
  <si>
    <t>4932471554</t>
  </si>
  <si>
    <t>Маркер INKZALL для стройплощадки большой черный (3шт в блистере)</t>
  </si>
  <si>
    <t>BLACK L CHISEL TIP MARKER (3PK)</t>
  </si>
  <si>
    <t>4058546294533</t>
  </si>
  <si>
    <t>48223154</t>
  </si>
  <si>
    <t>Маркер INKZALL для стройплощадки ультра-тонкий (4шт)</t>
  </si>
  <si>
    <t>INKZALL Fine Tip Markers  4pc</t>
  </si>
  <si>
    <t>045242479764</t>
  </si>
  <si>
    <t>48223101</t>
  </si>
  <si>
    <t>Маркер INKZALL для стройплощадки тонкий со Стилусом 1шт</t>
  </si>
  <si>
    <t>MARKER               Marker Stylus  1pc</t>
  </si>
  <si>
    <t>045242297436</t>
  </si>
  <si>
    <t>25_Протягивание</t>
  </si>
  <si>
    <t>4932478253</t>
  </si>
  <si>
    <t>12˝ Гвоздодер широкий</t>
  </si>
  <si>
    <t>12" Wrecking Bar</t>
  </si>
  <si>
    <t>4058546344306</t>
  </si>
  <si>
    <t>4932478249</t>
  </si>
  <si>
    <t>Гвоздодер 23 см</t>
  </si>
  <si>
    <t>9" Nail Puller</t>
  </si>
  <si>
    <t>4058546344269</t>
  </si>
  <si>
    <t>4932478254</t>
  </si>
  <si>
    <t>15˝ Гвоздодер широкий</t>
  </si>
  <si>
    <t>15" Wrecking Bar</t>
  </si>
  <si>
    <t>4058546344313</t>
  </si>
  <si>
    <t>4932478252</t>
  </si>
  <si>
    <t>Широкий гвоздодер 25 см</t>
  </si>
  <si>
    <t>10" Trim Puller</t>
  </si>
  <si>
    <t>4058546344290</t>
  </si>
  <si>
    <t>4932478250</t>
  </si>
  <si>
    <t>Гвоздодер 25 см</t>
  </si>
  <si>
    <t>10" Nail Puller</t>
  </si>
  <si>
    <t>4058546344276</t>
  </si>
  <si>
    <t>4932478251</t>
  </si>
  <si>
    <t>Гвоздодер 30 см</t>
  </si>
  <si>
    <t>12" Nail Puller</t>
  </si>
  <si>
    <t>4058546344283</t>
  </si>
  <si>
    <t>48229214</t>
  </si>
  <si>
    <t>Набор монтировок (4шт в наборе)</t>
  </si>
  <si>
    <t>4PC PRY BAR SET</t>
  </si>
  <si>
    <t>045242508099</t>
  </si>
  <si>
    <t>4932478255</t>
  </si>
  <si>
    <t>1.36 кг Кувалда</t>
  </si>
  <si>
    <t xml:space="preserve">1.36kg Club Hammer </t>
  </si>
  <si>
    <t>4058546344320</t>
  </si>
  <si>
    <t>4932464028</t>
  </si>
  <si>
    <t>Молоток закругленный 560 грамм (20унций) 35см (14дюймов)</t>
  </si>
  <si>
    <t>20OZ /14"  CURVED CLAW HAMMER  1PC</t>
  </si>
  <si>
    <t>4058546219734</t>
  </si>
  <si>
    <t>4932352585</t>
  </si>
  <si>
    <t>Титановый молоток с деревянной рукояткой Ti14MC-H16</t>
  </si>
  <si>
    <t>HAMMER              Ti14MCH16</t>
  </si>
  <si>
    <t>4002395372430</t>
  </si>
  <si>
    <t>4932352586</t>
  </si>
  <si>
    <t>Титановый молоток с деревянной рукояткой Ti14SC-H16</t>
  </si>
  <si>
    <t>HAMMER              Ti14SCH16</t>
  </si>
  <si>
    <t>4002395372447</t>
  </si>
  <si>
    <t>4932352584</t>
  </si>
  <si>
    <t>Титановый молоток с деревянной рукояткой Ti14SC-H18</t>
  </si>
  <si>
    <t>HAMMER              Ti14SCH18</t>
  </si>
  <si>
    <t>4002395372423</t>
  </si>
  <si>
    <t>4932352583</t>
  </si>
  <si>
    <t>Титановый молоток с деревянной рукояткой Ti14MC-H18</t>
  </si>
  <si>
    <t>HAMMER          Ti14MCH18</t>
  </si>
  <si>
    <t>4002395372416</t>
  </si>
  <si>
    <t>4932472262</t>
  </si>
  <si>
    <t>Ручной инструмент зажим 4" LONG NOSE (100мм) замена для 48223504</t>
  </si>
  <si>
    <t>4 INCH TORQUE LOCK long nose  1pc</t>
  </si>
  <si>
    <t>4058546339081</t>
  </si>
  <si>
    <t>4932471731</t>
  </si>
  <si>
    <t>Ручной инструмент зажим 6" LONG NOSE (150мм) NEW (замена для 48223506)</t>
  </si>
  <si>
    <t>6 Long Nose Locking Pliers  1pc</t>
  </si>
  <si>
    <t>4058546296308</t>
  </si>
  <si>
    <t>4932472263</t>
  </si>
  <si>
    <t>Ручной инструмент зажим 5" CURVED JAW (127мм)  замена для 48223422</t>
  </si>
  <si>
    <t>5 INCH TORQUE LOCK curved jaw 1pc</t>
  </si>
  <si>
    <t>4058546339098</t>
  </si>
  <si>
    <t>4932471725</t>
  </si>
  <si>
    <t>Ручной инструмент зажим 10” TORQUE LOCK™ закругленные губки NEW (замена для 48223420)</t>
  </si>
  <si>
    <t>10 Torque Lock Curv. Jaw Loc. Pliers1pc</t>
  </si>
  <si>
    <t>4058546296247</t>
  </si>
  <si>
    <t>4932471732</t>
  </si>
  <si>
    <t>Ручной инструмент зажим 7" CURVED JAW (170мм) NEW (замена для 48223421)</t>
  </si>
  <si>
    <t>7 Torque Curv.Jaw Locking Pliers  1pc</t>
  </si>
  <si>
    <t>4058546296315</t>
  </si>
  <si>
    <t>4932471730</t>
  </si>
  <si>
    <t>Ручной инструмент зажим 7" MAX BITE (170мм) NEW (замена для 48223607)</t>
  </si>
  <si>
    <t>7 MAXBITE Curved Locking Pliers  1pc</t>
  </si>
  <si>
    <t>4058546296292</t>
  </si>
  <si>
    <t>4932471726</t>
  </si>
  <si>
    <t>Ручной инструмент зажим 10” TORQUE LOCK™ прямые губки NEW (замена для 48223510)</t>
  </si>
  <si>
    <t>10 Torque Lock Str. Jaw Lock. Pliers1pc</t>
  </si>
  <si>
    <t>4058546296254</t>
  </si>
  <si>
    <t>4932471733</t>
  </si>
  <si>
    <t>Ручной инструмент зажим 9" LONG NOSE (230мм) NEW (замена для 48223509)</t>
  </si>
  <si>
    <t>9 Torque Long Nose Locking Pliers  1pc</t>
  </si>
  <si>
    <t>4058546296322</t>
  </si>
  <si>
    <t>4932471729</t>
  </si>
  <si>
    <t>Ручной инструмент зажим 10" MAX BITE (250мм) NEW (замена для 48223610)</t>
  </si>
  <si>
    <t>10 MAXBITE Curved Locking Pliers  1pc</t>
  </si>
  <si>
    <t>4058546296285</t>
  </si>
  <si>
    <t>4932471734</t>
  </si>
  <si>
    <t>Ручной инструмент TORQUE LOCK зажим с плоскими губками 8" (200мм) NEW (замена для 48223540)</t>
  </si>
  <si>
    <t>8 Torque Lock Locking Seamer  1pc</t>
  </si>
  <si>
    <t>4058546296339</t>
  </si>
  <si>
    <t>48226106</t>
  </si>
  <si>
    <t>Ручной инструмент Кусачки 160мм NEW</t>
  </si>
  <si>
    <t>PLIERS             160mm Diagonal C 1pc</t>
  </si>
  <si>
    <t>045242342181</t>
  </si>
  <si>
    <t>48226407</t>
  </si>
  <si>
    <t>Ручной инструмент Торцевые кусачки 180 мм</t>
  </si>
  <si>
    <t>Nipping Pliers 180mm1pc</t>
  </si>
  <si>
    <t>045242356096</t>
  </si>
  <si>
    <t>48226101</t>
  </si>
  <si>
    <t>Ручной инструмент Длинногубцы 200мм NEW</t>
  </si>
  <si>
    <t>PLIERS             Long Nose Pliers 1pc</t>
  </si>
  <si>
    <t>045242342211</t>
  </si>
  <si>
    <t>48226107</t>
  </si>
  <si>
    <t>Ручной инструмент Кусачки 180мм NEW</t>
  </si>
  <si>
    <t>PLIERS             180mm Diagonal C 1pc</t>
  </si>
  <si>
    <t>045242342198</t>
  </si>
  <si>
    <t>4932471728</t>
  </si>
  <si>
    <t>Ручной инструмент TORQUE LOCK струбцина тип С с неподвижными губками 11" (280мм) NEW (замена для 48223531)</t>
  </si>
  <si>
    <t>11 Torque Lock. CClamp w. Reg.Jaws1pc</t>
  </si>
  <si>
    <t>4058546296278</t>
  </si>
  <si>
    <t>48226104</t>
  </si>
  <si>
    <t>Ручной инструмент Кабелерез ручной</t>
  </si>
  <si>
    <t>Cable Cutting Pliers1pc</t>
  </si>
  <si>
    <t>045242356140</t>
  </si>
  <si>
    <t>4932472258</t>
  </si>
  <si>
    <t>Ручной инструмент TORQUE LOCK струбцина тип С с шарнирными губками 9" (230мм)  замена для 48223523</t>
  </si>
  <si>
    <t>9 INCH deep reach clamp swiv. jaws 1pc</t>
  </si>
  <si>
    <t>4058546339043</t>
  </si>
  <si>
    <t>4932472257</t>
  </si>
  <si>
    <t>Ручной инструмент TORQUE LOCK струбцина тип С с неподвижными губками 9" (230мм) замена для 48223533</t>
  </si>
  <si>
    <t>9 INCH deep reach clamp reg. jaws 1pc</t>
  </si>
  <si>
    <t>4058546339036</t>
  </si>
  <si>
    <t>4932471727</t>
  </si>
  <si>
    <t>Ручной инструмент TORQUE LOCK струбцина тип С с шарнирными губками 11" (280мм) NEW (замена для 48223521)</t>
  </si>
  <si>
    <t>11 Torque Locking CClamp w. Sw.Jaws1pc</t>
  </si>
  <si>
    <t>4058546296261</t>
  </si>
  <si>
    <t>4932478554</t>
  </si>
  <si>
    <t>Комбинированные кусачки для зачистки проводов 7 в 1 (замена для 48229079)</t>
  </si>
  <si>
    <t>7 in 1 Combination Plier</t>
  </si>
  <si>
    <t>4058546347475</t>
  </si>
  <si>
    <t>48226210</t>
  </si>
  <si>
    <t>Ручной инструмент Плоскогубцы переставные 250мм NEW</t>
  </si>
  <si>
    <t>PLIERS              250mm WP Plier  1pc</t>
  </si>
  <si>
    <t>045242342242</t>
  </si>
  <si>
    <t>48226208</t>
  </si>
  <si>
    <t>Ручной инструмент Плоскогубцы переставные 200мм NEW</t>
  </si>
  <si>
    <t>PLIERS              200mm WP Plier  1pc</t>
  </si>
  <si>
    <t>045242342235</t>
  </si>
  <si>
    <t>4932464565</t>
  </si>
  <si>
    <t>Длинногубцы изогнутые 45 град VDE 205мм</t>
  </si>
  <si>
    <t>VDE Long 45deg. Round Nose Pliers 205mm</t>
  </si>
  <si>
    <t>4058546225100</t>
  </si>
  <si>
    <t>4932464566</t>
  </si>
  <si>
    <t>Кусачки VDE 145мм</t>
  </si>
  <si>
    <t>VDE Diagonal Cutter 145mm</t>
  </si>
  <si>
    <t>4058546225117</t>
  </si>
  <si>
    <t>48226100</t>
  </si>
  <si>
    <t>Ручной инструмент Пассатижи HD NEW</t>
  </si>
  <si>
    <t>PLIERS              Linemans Pliers 1pc</t>
  </si>
  <si>
    <t>045242342228</t>
  </si>
  <si>
    <t>4932464567</t>
  </si>
  <si>
    <t>Кусачки VDE 160мм</t>
  </si>
  <si>
    <t>VDE Diagonal Cutter 160mm</t>
  </si>
  <si>
    <t>4058546225124</t>
  </si>
  <si>
    <t>4932464571</t>
  </si>
  <si>
    <t>Пассатижи VDE 165мм</t>
  </si>
  <si>
    <t>VDE Combination Plier 165mm</t>
  </si>
  <si>
    <t>4058546225162</t>
  </si>
  <si>
    <t>48223542</t>
  </si>
  <si>
    <t>Ручной инструмент TORQUE LOCK зажим цепной 9" (270мм)</t>
  </si>
  <si>
    <t>LOCKING CHAIN WRENCH 1pc</t>
  </si>
  <si>
    <t>045242472727</t>
  </si>
  <si>
    <t>4932464569</t>
  </si>
  <si>
    <t>Кусачки усиленные VDE 180мм</t>
  </si>
  <si>
    <t>VDE Heavy Duty Diagonal Cutter 180mm</t>
  </si>
  <si>
    <t>4058546225148</t>
  </si>
  <si>
    <t>4932464572</t>
  </si>
  <si>
    <t>Пассатижи VDE 180мм</t>
  </si>
  <si>
    <t>VDE Combination Plier 180mm</t>
  </si>
  <si>
    <t>4058546225179</t>
  </si>
  <si>
    <t>4932464568</t>
  </si>
  <si>
    <t>Кусачки VDE 180мм</t>
  </si>
  <si>
    <t>VDE Diagonal Cutter 180mm</t>
  </si>
  <si>
    <t>4058546225131</t>
  </si>
  <si>
    <t>4932464573</t>
  </si>
  <si>
    <t>Инструмент для зачистки проводов VDE 160мм</t>
  </si>
  <si>
    <t>VDE Wire Stripping Plier 160mm</t>
  </si>
  <si>
    <t>4058546225186</t>
  </si>
  <si>
    <t>4932464564</t>
  </si>
  <si>
    <t>Длинногубцы VDE 205мм</t>
  </si>
  <si>
    <t>VDE Long Round Nose Pliers 205mm</t>
  </si>
  <si>
    <t>4058546225094</t>
  </si>
  <si>
    <t>4932472260</t>
  </si>
  <si>
    <t>Ручной инструмент TORQUE LOCK струбцина тип С с неподвижными губками 18" (480мм) замена для 48223530</t>
  </si>
  <si>
    <t>18 INCH C clamp w. regular jaws  1pc</t>
  </si>
  <si>
    <t>4058546339067</t>
  </si>
  <si>
    <t>48226212</t>
  </si>
  <si>
    <t>Ручной инструмент Плоскогубцы переставные 300мм NEW</t>
  </si>
  <si>
    <t>PLIERS              300mm WP Plier  1pc</t>
  </si>
  <si>
    <t>045242342259</t>
  </si>
  <si>
    <t>4932464574</t>
  </si>
  <si>
    <t>Трубный ключ VDE 240мм</t>
  </si>
  <si>
    <t>VDE Water pump plier 240mm</t>
  </si>
  <si>
    <t>4058546225193</t>
  </si>
  <si>
    <t>4932472261</t>
  </si>
  <si>
    <t>Ручной инструмент TORQUE LOCK струбцина тип С с шарнирными губками 18" (480мм)  замена для 48223520</t>
  </si>
  <si>
    <t>18 INCH C clamp w. swivel jaws  1pc</t>
  </si>
  <si>
    <t>4058546339074</t>
  </si>
  <si>
    <t>4932464562</t>
  </si>
  <si>
    <t>Кабелерез VDE 160мм</t>
  </si>
  <si>
    <t>VDE Cable Cutter 160mm</t>
  </si>
  <si>
    <t>4058546225070</t>
  </si>
  <si>
    <t>4932464570</t>
  </si>
  <si>
    <t>Кусачки усиленные VDE 200мм</t>
  </si>
  <si>
    <t>VDE Heavy Duty Diagonal Cutter 200mm</t>
  </si>
  <si>
    <t>4058546225155</t>
  </si>
  <si>
    <t>4932472259</t>
  </si>
  <si>
    <t>Ручной инструмент TORQUE LOCK струбцина тип С с неподвижными губками 18" (480мм) замена для 48223529</t>
  </si>
  <si>
    <t>18 INCH deep reach clamp reg. jaws 1pc</t>
  </si>
  <si>
    <t>4058546339050</t>
  </si>
  <si>
    <t>4932464563</t>
  </si>
  <si>
    <t>Кабелерез VDE 210мм</t>
  </si>
  <si>
    <t>VDE Cable Cutter 210mm</t>
  </si>
  <si>
    <t>4058546225087</t>
  </si>
  <si>
    <t>4932464575</t>
  </si>
  <si>
    <t xml:space="preserve">Набор кусачки, длинногубцы, пассатижи VDE </t>
  </si>
  <si>
    <t>VDE 3pcs Plier  Set</t>
  </si>
  <si>
    <t>4058546225209</t>
  </si>
  <si>
    <t>02_Ключи</t>
  </si>
  <si>
    <t>48227406</t>
  </si>
  <si>
    <t>Разводной ключ 150 мм</t>
  </si>
  <si>
    <t>150mm Adj Wrench1pc</t>
  </si>
  <si>
    <t>045242356225</t>
  </si>
  <si>
    <t>48227408</t>
  </si>
  <si>
    <t>Разводной ключ 200 мм</t>
  </si>
  <si>
    <t>200mm Adj Wrench1pc</t>
  </si>
  <si>
    <t>045242356218</t>
  </si>
  <si>
    <t>48227508</t>
  </si>
  <si>
    <t>Разводной ключ усиленный 200 мм</t>
  </si>
  <si>
    <t>200mm Wide Adj Wrench1pc</t>
  </si>
  <si>
    <t>045242356232</t>
  </si>
  <si>
    <t>48227410</t>
  </si>
  <si>
    <t>Разводной ключ 250 мм</t>
  </si>
  <si>
    <t>250mm Adj Wrench1pc</t>
  </si>
  <si>
    <t>045242356201</t>
  </si>
  <si>
    <t>48227110</t>
  </si>
  <si>
    <t>Трубный ключ 10" стальной</t>
  </si>
  <si>
    <t>10 INCH Steel Pipe Wrench1pc</t>
  </si>
  <si>
    <t>045242342334</t>
  </si>
  <si>
    <t>48227412</t>
  </si>
  <si>
    <t>Разводной ключ 300 мм</t>
  </si>
  <si>
    <t>300mm Adj Wrench1pc</t>
  </si>
  <si>
    <t>045242356195</t>
  </si>
  <si>
    <t>48227112</t>
  </si>
  <si>
    <t>Трубный ключ 12" стальной</t>
  </si>
  <si>
    <t>12 INCH Steel Pipe Wrench1pc</t>
  </si>
  <si>
    <t>045242342341</t>
  </si>
  <si>
    <t>48227210</t>
  </si>
  <si>
    <t>Трубный ключ 10" ALUMINUM</t>
  </si>
  <si>
    <t>10INCH Al Pipe Wrench1pc</t>
  </si>
  <si>
    <t>045242342372</t>
  </si>
  <si>
    <t>48227212</t>
  </si>
  <si>
    <t>Трубный ключ 12" ALUMINUM</t>
  </si>
  <si>
    <t>12INCH Al Pipe Wrench1pc</t>
  </si>
  <si>
    <t>045242342389</t>
  </si>
  <si>
    <t>48227400</t>
  </si>
  <si>
    <t>Разводной ключ набор 150/250 мм (2шт)</t>
  </si>
  <si>
    <t>Twin Pack 150/250mm Adj Wrench 2pc</t>
  </si>
  <si>
    <t>045242358823</t>
  </si>
  <si>
    <t>48227114</t>
  </si>
  <si>
    <t>Трубный ключ 14" стальной</t>
  </si>
  <si>
    <t>14 INCH Steel Pipe Wrench1pc</t>
  </si>
  <si>
    <t>045242342358</t>
  </si>
  <si>
    <t>48227214</t>
  </si>
  <si>
    <t>Трубный ключ 14" ALUMINUM</t>
  </si>
  <si>
    <t>14INCH Al Pipe Wrench1pc</t>
  </si>
  <si>
    <t>045242342396</t>
  </si>
  <si>
    <t>48227001</t>
  </si>
  <si>
    <t>Ручной инструмент Ключ для гибкой подводки 32 мм</t>
  </si>
  <si>
    <t>Basin Wrench 32mm1pc</t>
  </si>
  <si>
    <t>045242366170</t>
  </si>
  <si>
    <t>48227002</t>
  </si>
  <si>
    <t>Ручной инструмент Ключ для гибкой подводки 57 мм</t>
  </si>
  <si>
    <t>Basin Wrench 57mm1pc</t>
  </si>
  <si>
    <t>045242366187</t>
  </si>
  <si>
    <t>4932464576</t>
  </si>
  <si>
    <t>Газовый ключ 340мм</t>
  </si>
  <si>
    <t>S Jaw Pipe Wrench  340mm</t>
  </si>
  <si>
    <t>4058546225216</t>
  </si>
  <si>
    <t>48227118</t>
  </si>
  <si>
    <t>Трубный ключ 18" стальной</t>
  </si>
  <si>
    <t>18 INCH Steel Pipe Wrench1pc</t>
  </si>
  <si>
    <t>045242342365</t>
  </si>
  <si>
    <t>48227218</t>
  </si>
  <si>
    <t>Трубный ключ 18" ALUMINUM</t>
  </si>
  <si>
    <t>18INCH Al Pipe Wrench1pc</t>
  </si>
  <si>
    <t>045242342419</t>
  </si>
  <si>
    <t>48227314</t>
  </si>
  <si>
    <t>Трубный ключ 3в1 Cheater настраиваемый стальной</t>
  </si>
  <si>
    <t>Steel Pipe Wrench Cheater1pc</t>
  </si>
  <si>
    <t>045242342402</t>
  </si>
  <si>
    <t>4932464577</t>
  </si>
  <si>
    <t>Газовый ключ 430мм</t>
  </si>
  <si>
    <t>S Jaw Pipe Wrench  430mm</t>
  </si>
  <si>
    <t>4058546225223</t>
  </si>
  <si>
    <t>48227415</t>
  </si>
  <si>
    <t>Разводной ключ 380 мм</t>
  </si>
  <si>
    <t>380mm Adj Wrench1pc</t>
  </si>
  <si>
    <t>045242356188</t>
  </si>
  <si>
    <t>4932478672</t>
  </si>
  <si>
    <t>Трубный ключ Cheater регулируемый алюминиевый</t>
  </si>
  <si>
    <t xml:space="preserve">Cheater Aluminium Adjustable Pipe Wrench </t>
  </si>
  <si>
    <t>4058546348656</t>
  </si>
  <si>
    <t>48227224</t>
  </si>
  <si>
    <t>Трубный ключ 24" ALUMINUM</t>
  </si>
  <si>
    <t>24INCH Al Pipe Wrench1pc</t>
  </si>
  <si>
    <t>045242342426</t>
  </si>
  <si>
    <t>4932464578</t>
  </si>
  <si>
    <t>Газовый ключ 550мм</t>
  </si>
  <si>
    <t>S Jaw Pipe Wrench  550mm</t>
  </si>
  <si>
    <t>4058546225230</t>
  </si>
  <si>
    <t>4932471773</t>
  </si>
  <si>
    <t xml:space="preserve">Отвертка магнитная с трехгранной рукояткой SL 0,4x2x65 </t>
  </si>
  <si>
    <t>Trilobe S/Driver SL 0.4x2x65  1pc</t>
  </si>
  <si>
    <t>4058546296728</t>
  </si>
  <si>
    <t>4932471774</t>
  </si>
  <si>
    <t xml:space="preserve">Отвертка магнитная с трехгранной рукояткой SL 0,4x2,5x75 </t>
  </si>
  <si>
    <t>Trilobe S/Driver SL 0.4x2.5x75  1pc</t>
  </si>
  <si>
    <t>4058546296735</t>
  </si>
  <si>
    <t>4932471775</t>
  </si>
  <si>
    <t xml:space="preserve">Отвертка магнитная с трехгранной рукояткой SL 0,5x3x75 </t>
  </si>
  <si>
    <t>Trilobe S/Driver SL 0.5x3x75  1pc</t>
  </si>
  <si>
    <t>4058546296742</t>
  </si>
  <si>
    <t>4932471795</t>
  </si>
  <si>
    <t xml:space="preserve">Отвертка магнитная с трехгранной рукояткой T6x65 </t>
  </si>
  <si>
    <t>Trilobe S/Driver T6x65  1pc</t>
  </si>
  <si>
    <t>4058546296940</t>
  </si>
  <si>
    <t>4932471796</t>
  </si>
  <si>
    <t xml:space="preserve">Отвертка магнитная с трехгранной рукояткой T7x65 </t>
  </si>
  <si>
    <t>Trilobe S/Driver T7x65  1pc</t>
  </si>
  <si>
    <t>4058546296957</t>
  </si>
  <si>
    <t>4932471797</t>
  </si>
  <si>
    <t xml:space="preserve">Отвертка магнитная с трехгранной рукояткой T8x65 </t>
  </si>
  <si>
    <t>Trilobe S/Driver T8x65  1pc</t>
  </si>
  <si>
    <t>4058546296964</t>
  </si>
  <si>
    <t>4932471798</t>
  </si>
  <si>
    <t xml:space="preserve">Отвертка магнитная с трехгранной рукояткой T9x75 </t>
  </si>
  <si>
    <t>Trilobe S/Driver T9x75  1pc</t>
  </si>
  <si>
    <t>4058546296971</t>
  </si>
  <si>
    <t>4932471799</t>
  </si>
  <si>
    <t xml:space="preserve">Отвертка магнитная с трехгранной рукояткой T10x75 </t>
  </si>
  <si>
    <t>Trilobe S/Driver T10x75  1pc</t>
  </si>
  <si>
    <t>4058546296988</t>
  </si>
  <si>
    <t>4932471780</t>
  </si>
  <si>
    <t xml:space="preserve">Отвертка магнитная с трехгранной рукояткой SL 1,2x6,5x45 </t>
  </si>
  <si>
    <t>Trilobe S/Driver SL 1.2x6.5x45  1pc</t>
  </si>
  <si>
    <t>4058546296797</t>
  </si>
  <si>
    <t>4932471785</t>
  </si>
  <si>
    <t xml:space="preserve">Отвертка магнитная с трехгранной рукояткой PH0x75 </t>
  </si>
  <si>
    <t>Trilobe S/Driver PH0x75  1pc</t>
  </si>
  <si>
    <t>4058546296841</t>
  </si>
  <si>
    <t>4932471787</t>
  </si>
  <si>
    <t xml:space="preserve">Отвертка магнитная с трехгранной рукояткой PH2x45 </t>
  </si>
  <si>
    <t>Trilobe S/Driver PH2x45  1pc</t>
  </si>
  <si>
    <t>4058546296865</t>
  </si>
  <si>
    <t>4932471790</t>
  </si>
  <si>
    <t xml:space="preserve">Отвертка магнитная с трехгранной рукояткой PZ0x75 </t>
  </si>
  <si>
    <t>Trilobe S/Driver PZ0x75  1pc</t>
  </si>
  <si>
    <t>4058546296896</t>
  </si>
  <si>
    <t>4932471792</t>
  </si>
  <si>
    <t xml:space="preserve">Отвертка магнитная с трехгранной рукояткой PZ2x45 </t>
  </si>
  <si>
    <t>Trilobe S/Driver PZ2x45  1pc</t>
  </si>
  <si>
    <t>4058546296919</t>
  </si>
  <si>
    <t>4932471776</t>
  </si>
  <si>
    <t xml:space="preserve">Отвертка магнитная с трехгранной рукояткой SL 0,5x3x150 </t>
  </si>
  <si>
    <t>Trilobe S/Driver SL 0.5x3x150  1pc</t>
  </si>
  <si>
    <t>4058546296759</t>
  </si>
  <si>
    <t>4932471777</t>
  </si>
  <si>
    <t xml:space="preserve">Отвертка магнитная с трехгранной рукояткой SL 0,6x3,5x100 </t>
  </si>
  <si>
    <t>Trilobe S/Driver SL 0.6x3.5x100  1pc</t>
  </si>
  <si>
    <t>4058546296766</t>
  </si>
  <si>
    <t>4932471778</t>
  </si>
  <si>
    <t xml:space="preserve">Отвертка магнитная с трехгранной рукояткой SL 0,8x4x100 </t>
  </si>
  <si>
    <t>Trilobe S/Driver SL 0.8x4x100  1pc</t>
  </si>
  <si>
    <t>4058546296773</t>
  </si>
  <si>
    <t>4932471800</t>
  </si>
  <si>
    <t xml:space="preserve">Отвертка магнитная с трехгранной рукояткой T15x75 </t>
  </si>
  <si>
    <t>Trilobe S/Driver T15x75  1pc</t>
  </si>
  <si>
    <t>4058546296995</t>
  </si>
  <si>
    <t>4932471786</t>
  </si>
  <si>
    <t xml:space="preserve">Отвертка магнитная с трехгранной рукояткой PH1x100 </t>
  </si>
  <si>
    <t>Trilobe S/Driver PH1x100  1pc</t>
  </si>
  <si>
    <t>4058546296858</t>
  </si>
  <si>
    <t>4932471791</t>
  </si>
  <si>
    <t xml:space="preserve">Отвертка магнитная с трехгранной рукояткой PZ1x100 </t>
  </si>
  <si>
    <t>Trilobe S/Driver PZ1x100  1pc</t>
  </si>
  <si>
    <t>4058546296902</t>
  </si>
  <si>
    <t>4932471801</t>
  </si>
  <si>
    <t xml:space="preserve">Отвертка магнитная с трехгранной рукояткой T20x100 </t>
  </si>
  <si>
    <t>Trilobe S/Driver T20x100  1pc</t>
  </si>
  <si>
    <t>4058546297008</t>
  </si>
  <si>
    <t>4932471802</t>
  </si>
  <si>
    <t xml:space="preserve">Отвертка магнитная с трехгранной рукояткой T25x100 </t>
  </si>
  <si>
    <t>Trilobe S/Driver T25x100  1pc</t>
  </si>
  <si>
    <t>4058546297015</t>
  </si>
  <si>
    <t>4932471779</t>
  </si>
  <si>
    <t xml:space="preserve">Отвертка магнитная с трехгранной рукояткой SL 1,0x5,5x125 </t>
  </si>
  <si>
    <t>Trilobe S/Driver SL 1.0x5.5x125  1pc</t>
  </si>
  <si>
    <t>4058546296780</t>
  </si>
  <si>
    <t>4932471803</t>
  </si>
  <si>
    <t xml:space="preserve">Отвертка магнитная с трехгранной рукояткой T30x125 </t>
  </si>
  <si>
    <t>Trilobe S/Driver T30x125  1pc</t>
  </si>
  <si>
    <t>4058546297022</t>
  </si>
  <si>
    <t>4932471781</t>
  </si>
  <si>
    <t xml:space="preserve">Отвертка магнитная с трехгранной рукояткой SL 1,2x6,5x125 </t>
  </si>
  <si>
    <t>Trilobe S/Driver SL 1.2x6.5x125  1pc</t>
  </si>
  <si>
    <t>4058546296803</t>
  </si>
  <si>
    <t>4932471788</t>
  </si>
  <si>
    <t xml:space="preserve">Отвертка магнитная с трехгранной рукояткой PH2x125 </t>
  </si>
  <si>
    <t>Trilobe S/Driver PH2x125  1pc</t>
  </si>
  <si>
    <t>4058546296872</t>
  </si>
  <si>
    <t>4932471793</t>
  </si>
  <si>
    <t xml:space="preserve">Отвертка магнитная с трехгранной рукояткой PZ2x125 </t>
  </si>
  <si>
    <t>Trilobe S/Driver PZ2x125  1pc</t>
  </si>
  <si>
    <t>4058546296926</t>
  </si>
  <si>
    <t>4932471804</t>
  </si>
  <si>
    <t xml:space="preserve">Отвертка магнитная с трехгранной рукояткой T40x125 </t>
  </si>
  <si>
    <t>Trilobe S/Driver T40x125  1pc</t>
  </si>
  <si>
    <t>4058546297039</t>
  </si>
  <si>
    <t>4932471782</t>
  </si>
  <si>
    <t xml:space="preserve">Отвертка магнитная с трехгранной рукояткой SL 1,2x8x150 </t>
  </si>
  <si>
    <t>Trilobe S/Driver SL 1.2x8x150  1pc</t>
  </si>
  <si>
    <t>4058546296810</t>
  </si>
  <si>
    <t>4932471789</t>
  </si>
  <si>
    <t xml:space="preserve">Отвертка магнитная с трехгранной рукояткой PH3x150 </t>
  </si>
  <si>
    <t>Trilobe S/Driver PH3x150  1pc</t>
  </si>
  <si>
    <t>4058546296889</t>
  </si>
  <si>
    <t>4932471794</t>
  </si>
  <si>
    <t xml:space="preserve">Отвертка магнитная с трехгранной рукояткой PZ3x150 </t>
  </si>
  <si>
    <t>Trilobe S/Driver PZ3x150  1pc</t>
  </si>
  <si>
    <t>4058546296933</t>
  </si>
  <si>
    <t>4932471783</t>
  </si>
  <si>
    <t xml:space="preserve">Отвертка магнитная с трехгранной рукояткой SL 1,6x8x175 </t>
  </si>
  <si>
    <t>Trilobe S/Driver SL 1.6x8x175  1pc</t>
  </si>
  <si>
    <t>4058546296827</t>
  </si>
  <si>
    <t>4932471810</t>
  </si>
  <si>
    <t>Набор коротких отверток магнитных с трехгранной рукояткой (2шт)</t>
  </si>
  <si>
    <t>Trilobe S/Driver Stubby set  2pc</t>
  </si>
  <si>
    <t>4058546297091</t>
  </si>
  <si>
    <t>4932471784</t>
  </si>
  <si>
    <t xml:space="preserve">Отвертка магнитная с трехгранной рукояткой SL 1,6x10x200 </t>
  </si>
  <si>
    <t>Trilobe S/Driver SL 1.6x10x200  1pc</t>
  </si>
  <si>
    <t>4058546296834</t>
  </si>
  <si>
    <t>4932464034</t>
  </si>
  <si>
    <t>Отвертка изолированая VDE SL0,4x2.5 x75</t>
  </si>
  <si>
    <t>VDE S/DRIVER SL 0,4X2,5X75 1PC</t>
  </si>
  <si>
    <t>4058546219796</t>
  </si>
  <si>
    <t>4932464035</t>
  </si>
  <si>
    <t>Отвертка изолированная VDE SL0,5x3 x100</t>
  </si>
  <si>
    <t>VDE S/DRIVER SL 0,5X3X100 1PC</t>
  </si>
  <si>
    <t>4058546219802</t>
  </si>
  <si>
    <t>4932464036</t>
  </si>
  <si>
    <t>Отвертка изолированная VDE SL0,6x3,5 x100</t>
  </si>
  <si>
    <t>VDE S/DRIVER SL 0,6X3,5X100 1PC</t>
  </si>
  <si>
    <t>4058546219819</t>
  </si>
  <si>
    <t>4932464037</t>
  </si>
  <si>
    <t>Отвертка изолированная VDE SL0,8x4 x100</t>
  </si>
  <si>
    <t>VDE S/DRIVER SL 0,8X4X100 1PC</t>
  </si>
  <si>
    <t>4058546219826</t>
  </si>
  <si>
    <t>4932464041</t>
  </si>
  <si>
    <t>Отвертка изолированная тестер VDE SL 0,5x3x65</t>
  </si>
  <si>
    <t>VOLT TESTER SL 0,5X3X65 1PC</t>
  </si>
  <si>
    <t>4058546219864</t>
  </si>
  <si>
    <t>4932464038</t>
  </si>
  <si>
    <t>Отвертка изолированная VDE SL1,0x5,5 x125</t>
  </si>
  <si>
    <t>VDE S/DRIVER SL 1,0X5,5X125 1PC</t>
  </si>
  <si>
    <t>4058546219833</t>
  </si>
  <si>
    <t>4932464042</t>
  </si>
  <si>
    <t>Отвертка изолированная VDE PH0 x60</t>
  </si>
  <si>
    <t>VDE S/DRIVER PH0 X60 1PC</t>
  </si>
  <si>
    <t>4058546219871</t>
  </si>
  <si>
    <t>4932464046</t>
  </si>
  <si>
    <t>Отвертка изолированная VDE PZ0 x60</t>
  </si>
  <si>
    <t>VDE S/DRIVER PZ0 X60 1PC</t>
  </si>
  <si>
    <t>4058546219918</t>
  </si>
  <si>
    <t>4932464043</t>
  </si>
  <si>
    <t>Отвертка изолированная VDE PH1 x80</t>
  </si>
  <si>
    <t>VDE S/DRIVER PH1 X80 1PC</t>
  </si>
  <si>
    <t>4058546219888</t>
  </si>
  <si>
    <t>4932464047</t>
  </si>
  <si>
    <t>Отвертка изолированная VDE PZ1 x80</t>
  </si>
  <si>
    <t>VDE S/DRIVER PZ1 X80 1PC</t>
  </si>
  <si>
    <t>4058546219925</t>
  </si>
  <si>
    <t>4932464044</t>
  </si>
  <si>
    <t>Отвертка изолированная VDE PH2 x100</t>
  </si>
  <si>
    <t>VDE S/DRIVER PH2 X100 1PC</t>
  </si>
  <si>
    <t>4058546219895</t>
  </si>
  <si>
    <t>4932464048</t>
  </si>
  <si>
    <t>Отвертка изолированная VDE PZ2 x100</t>
  </si>
  <si>
    <t>VDE S/DRIVER PZ2 X100 1PC</t>
  </si>
  <si>
    <t>4058546219932</t>
  </si>
  <si>
    <t>4932464039</t>
  </si>
  <si>
    <t>Отвертка изолированная VDE SL1,2x6,5 x150</t>
  </si>
  <si>
    <t>VDE S/DRIVER SL 1,2X6,5X150 1PC</t>
  </si>
  <si>
    <t>4058546219840</t>
  </si>
  <si>
    <t>4932464055</t>
  </si>
  <si>
    <t>Отвертка изолированная VDE PH/SL1 x80</t>
  </si>
  <si>
    <t>VDE S/DRIVER PH/S L1 X80 1PC</t>
  </si>
  <si>
    <t>4058546220006</t>
  </si>
  <si>
    <t>4932464057</t>
  </si>
  <si>
    <t>Отвертка изолированная VDE PZ/SL1 x80</t>
  </si>
  <si>
    <t>VDE S/DRIVER PZ/ SL1 X80 1PC</t>
  </si>
  <si>
    <t>4058546220020</t>
  </si>
  <si>
    <t>4932464056</t>
  </si>
  <si>
    <t>Отвертка изолированная VDE PH/SL2 x100</t>
  </si>
  <si>
    <t>VDE S/DRIVER PH/ SL2 X100 1PC</t>
  </si>
  <si>
    <t>4058546220013</t>
  </si>
  <si>
    <t>4932464058</t>
  </si>
  <si>
    <t>Отвертка изолированная VDE PZ/SL2 x100</t>
  </si>
  <si>
    <t>VDE S/DRIVER PZ/ SL2 X100 1PC</t>
  </si>
  <si>
    <t>4058546220037</t>
  </si>
  <si>
    <t>4932464050</t>
  </si>
  <si>
    <t>Отвертка изолированная VDE T10 x60</t>
  </si>
  <si>
    <t>VDE S/DRIVER T10 X60 1PC</t>
  </si>
  <si>
    <t>4058546219956</t>
  </si>
  <si>
    <t>4932471448</t>
  </si>
  <si>
    <t xml:space="preserve">Отвертка изолированная тонкая VDE PH1 x80 </t>
  </si>
  <si>
    <t>VDE slim S/Driver PH1 x80 1pc</t>
  </si>
  <si>
    <t>4058546290764</t>
  </si>
  <si>
    <t>4932471450</t>
  </si>
  <si>
    <t xml:space="preserve">Отвертка изолированная тонкая VDE PZ1 x80 </t>
  </si>
  <si>
    <t>VDE slim S/Driver PZ1 x80 1pc</t>
  </si>
  <si>
    <t>4058546290788</t>
  </si>
  <si>
    <t>4932464051</t>
  </si>
  <si>
    <t>Отвертка изолированная VDE T15 x75</t>
  </si>
  <si>
    <t>VDE S/DRIVER T15 X75 1PC</t>
  </si>
  <si>
    <t>4058546219963</t>
  </si>
  <si>
    <t>4932471449</t>
  </si>
  <si>
    <t xml:space="preserve">Отвертка изолированная тонкая VDE PH2 x100 </t>
  </si>
  <si>
    <t>VDE slim S/Driver PH2 x100 1pc</t>
  </si>
  <si>
    <t>4058546290771</t>
  </si>
  <si>
    <t>4932471451</t>
  </si>
  <si>
    <t xml:space="preserve">Отвертка изолированная тонкая VDE PZ2 x100 </t>
  </si>
  <si>
    <t>VDE slim S/Driver PZ2 x100 1pc</t>
  </si>
  <si>
    <t>4058546290795</t>
  </si>
  <si>
    <t>4932471445</t>
  </si>
  <si>
    <t>Отвертка изолированная тонкая VDE SL 0,5x3x100</t>
  </si>
  <si>
    <t>VDE slim S/Driver SL 0,5x3x100 1pc</t>
  </si>
  <si>
    <t>4058546290733</t>
  </si>
  <si>
    <t>4932471446</t>
  </si>
  <si>
    <t>Отвертка изолированная тонкая VDE SL 0,8x4x100</t>
  </si>
  <si>
    <t>VDE SLIM S/DRIVER SL 0.8X4X100 1PC</t>
  </si>
  <si>
    <t>4058546290740</t>
  </si>
  <si>
    <t>4932464052</t>
  </si>
  <si>
    <t>Отвертка изолированная VDE T20 x100</t>
  </si>
  <si>
    <t>VDE S/DRIVER T20 X100 1PC</t>
  </si>
  <si>
    <t>4058546219970</t>
  </si>
  <si>
    <t>4932471447</t>
  </si>
  <si>
    <t>Отвертка изолированная тонкая VDE SL 1,0x5,5x125</t>
  </si>
  <si>
    <t>VDE slim S/Driver SL 1,0x5,5x125 1pc</t>
  </si>
  <si>
    <t>4058546290757</t>
  </si>
  <si>
    <t>4932471872</t>
  </si>
  <si>
    <t>Набор отверток для работы с ударом (2шт)</t>
  </si>
  <si>
    <t>Trilobe Demolition Screwdriver Set</t>
  </si>
  <si>
    <t>4058546297718</t>
  </si>
  <si>
    <t>4932464053</t>
  </si>
  <si>
    <t>Отвертка изолированная VDE T25 x100</t>
  </si>
  <si>
    <t>VDE S/DRIVER T25 X100 1PC</t>
  </si>
  <si>
    <t>4058546219987</t>
  </si>
  <si>
    <t>4932464054</t>
  </si>
  <si>
    <t>Отвертка изолированная VDE T30 x100</t>
  </si>
  <si>
    <t>VDE S/DRIVER T30 X100 1PC</t>
  </si>
  <si>
    <t>4058546219994</t>
  </si>
  <si>
    <t>48222532</t>
  </si>
  <si>
    <t>Торцевая отвертка Hex 5,5мм</t>
  </si>
  <si>
    <t>SCREWDRIVER  Hex5,5mm1pc</t>
  </si>
  <si>
    <t>045242294435</t>
  </si>
  <si>
    <t>48222531</t>
  </si>
  <si>
    <t>Торцевая отвертка Hex 5мм</t>
  </si>
  <si>
    <t>SCREWDRIVER         S Driver Hex 5mm1pc</t>
  </si>
  <si>
    <t>045242294428</t>
  </si>
  <si>
    <t>48222533</t>
  </si>
  <si>
    <t>Торцевая отвертка Hex 6мм</t>
  </si>
  <si>
    <t>SCREWDRIVER         S Driver Hex 6mm1pc</t>
  </si>
  <si>
    <t>045242294442</t>
  </si>
  <si>
    <t>48222534</t>
  </si>
  <si>
    <t>Торцевая отвертка Hex 7мм</t>
  </si>
  <si>
    <t>SCREWDRIVER         S Driver Hex 7mm1pc</t>
  </si>
  <si>
    <t>045242294459</t>
  </si>
  <si>
    <t>48222535</t>
  </si>
  <si>
    <t>Торцевая отвертка Hex 8мм</t>
  </si>
  <si>
    <t>SCREWDRIVER         S Driver Hex 8mm1pc</t>
  </si>
  <si>
    <t>045242294466</t>
  </si>
  <si>
    <t>48222536</t>
  </si>
  <si>
    <t>Торцевая отвертка Hex 10мм</t>
  </si>
  <si>
    <t>SCREWDRIVER         S Driver Hex 10mm1p</t>
  </si>
  <si>
    <t>045242294473</t>
  </si>
  <si>
    <t>4932464040</t>
  </si>
  <si>
    <t>Отвертка изолированная VDE SL1,2x8 x175</t>
  </si>
  <si>
    <t>VDE S/DRIVER SL 1,2X8X175 1PC</t>
  </si>
  <si>
    <t>4058546219857</t>
  </si>
  <si>
    <t>4932464045</t>
  </si>
  <si>
    <t>Отвертка изолированная VDE PH3 x150</t>
  </si>
  <si>
    <t>VDE S/DRIVER PH3 X150 1PC</t>
  </si>
  <si>
    <t>4058546219901</t>
  </si>
  <si>
    <t>4932464049</t>
  </si>
  <si>
    <t>Отвертка изолированная VDE PZ3 x150</t>
  </si>
  <si>
    <t>VDE S/DRIVER PZ3 X150 1PC</t>
  </si>
  <si>
    <t>4058546219949</t>
  </si>
  <si>
    <t>48222537</t>
  </si>
  <si>
    <t>Торцевая отвертка Hex 13мм</t>
  </si>
  <si>
    <t>SCREWDRIVER         S Driver Hex 13mm1p</t>
  </si>
  <si>
    <t>045242294480</t>
  </si>
  <si>
    <t>4932471868</t>
  </si>
  <si>
    <t>Отвертка универсальная короткая с трещоткой 8 в 1</t>
  </si>
  <si>
    <t>8 in 1 Comp. Multibit Screwdriver1pc</t>
  </si>
  <si>
    <t>4058546297671</t>
  </si>
  <si>
    <t>4932471806</t>
  </si>
  <si>
    <t>Набор отверток магнитных с трехгранной рукояткой 1 (6шт)</t>
  </si>
  <si>
    <t xml:space="preserve">Trilobe S/Driver Set 1 </t>
  </si>
  <si>
    <t>4058546297053</t>
  </si>
  <si>
    <t>4932471807</t>
  </si>
  <si>
    <t>Набор отверток магнитных с трехгранной рукояткой 2 (6шт)</t>
  </si>
  <si>
    <t>Trilobe S/Driver Set 2  6pc</t>
  </si>
  <si>
    <t>4058546297060</t>
  </si>
  <si>
    <t>4932471809</t>
  </si>
  <si>
    <t>Набор отверток магнитных с трехгранной рукояткой TORX (6шт)</t>
  </si>
  <si>
    <t>Trilobe S/Driver Torx set  6pc</t>
  </si>
  <si>
    <t>4058546297084</t>
  </si>
  <si>
    <t>4932471871</t>
  </si>
  <si>
    <t>Отвертка для работы с ударом</t>
  </si>
  <si>
    <t>Demo Driver</t>
  </si>
  <si>
    <t>4058546297701</t>
  </si>
  <si>
    <t>4932464059</t>
  </si>
  <si>
    <t>Отвертка изолированная VDE SW6 x125</t>
  </si>
  <si>
    <t>VDE S/DRIVER SW6 X125 1PC</t>
  </si>
  <si>
    <t>4058546220044</t>
  </si>
  <si>
    <t>4932464060</t>
  </si>
  <si>
    <t>Отвертка изолированная VDE SW7 x125</t>
  </si>
  <si>
    <t>VDE S/DRIVER SW7 X125 1PC</t>
  </si>
  <si>
    <t>4058546220051</t>
  </si>
  <si>
    <t>4932464061</t>
  </si>
  <si>
    <t>Отвертка изолированная VDE SW8 x125</t>
  </si>
  <si>
    <t>VDE S/DRIVER SW8 X125 1PC</t>
  </si>
  <si>
    <t>4058546220068</t>
  </si>
  <si>
    <t>4932464062</t>
  </si>
  <si>
    <t>Отвертка изолированная VDE SW9 x125</t>
  </si>
  <si>
    <t>VDE S/DRIVER SW9 X125 1PC</t>
  </si>
  <si>
    <t>4058546220075</t>
  </si>
  <si>
    <t>4932464063</t>
  </si>
  <si>
    <t>Отвертка изолированная VDE SW10 x125</t>
  </si>
  <si>
    <t>VDE S/DRIVER SW10 X125 1PC</t>
  </si>
  <si>
    <t>4058546220082</t>
  </si>
  <si>
    <t>4932471598</t>
  </si>
  <si>
    <t>Отвертка универсальная с трещоткой 9 в1 (1шт, дисплей 12шт) замена для 48222311</t>
  </si>
  <si>
    <t>9 IN 1 RAT. MULTIBIT DRIVERUNI. 1PC</t>
  </si>
  <si>
    <t>4058546294977</t>
  </si>
  <si>
    <t>4932471599</t>
  </si>
  <si>
    <t>Отвертка HEX с трещоткой 9 в1 (1шт, дисплей 12шт) замена для 48229306</t>
  </si>
  <si>
    <t>9 IN 1 RATCHET MULTIBIT DRIVERHEX 1PC</t>
  </si>
  <si>
    <t>4058546294984</t>
  </si>
  <si>
    <t>4932464064</t>
  </si>
  <si>
    <t>Отвертка изолированная VDE SW11 x125</t>
  </si>
  <si>
    <t>VDE S/DRIVER SW11 X125 1PC</t>
  </si>
  <si>
    <t>4058546220099</t>
  </si>
  <si>
    <t>4932464065</t>
  </si>
  <si>
    <t>Отвертка изолированная VDE SW13 x125</t>
  </si>
  <si>
    <t>VDE S/DRIVER SW13 X125 1PC</t>
  </si>
  <si>
    <t>4058546220105</t>
  </si>
  <si>
    <t>4932471808</t>
  </si>
  <si>
    <t>Набор отверток магнитных с трехгранной рукояткой 3 (10шт)</t>
  </si>
  <si>
    <t>Trilobe S/Driver Set 3  10pc</t>
  </si>
  <si>
    <t>4058546297077</t>
  </si>
  <si>
    <t>4932471869</t>
  </si>
  <si>
    <t>Набор отверток для точной механики (6шт)</t>
  </si>
  <si>
    <t>Precision Screwdriver Set 6pc</t>
  </si>
  <si>
    <t>4058546297688</t>
  </si>
  <si>
    <t>4932471870</t>
  </si>
  <si>
    <t>Набор отверток для точной механики TORX (6шт)</t>
  </si>
  <si>
    <t>Torx Precision Screwdriver Set 6pc</t>
  </si>
  <si>
    <t>4058546297695</t>
  </si>
  <si>
    <t>4932464066</t>
  </si>
  <si>
    <t>Набор отверток изолированных VDE SL3, SL4, PZ1, PZ2, индикатор напряжения</t>
  </si>
  <si>
    <t>VDE S/DRIVER SET 5PC</t>
  </si>
  <si>
    <t>4058546220112</t>
  </si>
  <si>
    <t>4932472003</t>
  </si>
  <si>
    <t>Набор отверток магнитных с трехгранной рукояткой в пластиковом кейсе (12шт)</t>
  </si>
  <si>
    <t>Trilobe S/Driver Set 4  12pc</t>
  </si>
  <si>
    <t>4058546323998</t>
  </si>
  <si>
    <t>4932464067</t>
  </si>
  <si>
    <t>Набор отверток изолированных VDE SL2.5, SL3, SL4, PH2, PZ1, PZ2, индикатор напряжения</t>
  </si>
  <si>
    <t>VDE S/DRIVER SET 7PCS</t>
  </si>
  <si>
    <t>4058546220129</t>
  </si>
  <si>
    <t>4932464068</t>
  </si>
  <si>
    <t>Набор отверток изолированных VDE SL2.5, SL3, SL4, SL5.5. PH1. PH2, индикатор напряжения</t>
  </si>
  <si>
    <t>4058546220136</t>
  </si>
  <si>
    <t>4932471452</t>
  </si>
  <si>
    <t>Набор отверток изолированных тонких VDE (SL0.5, SL0.8, SL1.0, PZ1, PZ2)</t>
  </si>
  <si>
    <t xml:space="preserve">VDE slim S/Driver Set 1  5pcs </t>
  </si>
  <si>
    <t>4058546290801</t>
  </si>
  <si>
    <t>4932471453</t>
  </si>
  <si>
    <t>Набор отверток изолированных тонких VDE (SL0.5, SL0.8, SL1.0,PH1, PH2, PZ1, PZ2)</t>
  </si>
  <si>
    <t xml:space="preserve">VDE slim S/Driver Set 2  7pcs </t>
  </si>
  <si>
    <t>4058546290818</t>
  </si>
  <si>
    <t>4932472208</t>
  </si>
  <si>
    <t>Планка на стенд с отвертками магнитными с трехгранной рукояткой</t>
  </si>
  <si>
    <t>TriLobe Screwdriver  1m Row</t>
  </si>
  <si>
    <t>4058546326043</t>
  </si>
  <si>
    <t>4932478621</t>
  </si>
  <si>
    <t>Набор шестигранных ключей - 9 шт.</t>
  </si>
  <si>
    <t>Hex Key 9pc Set</t>
  </si>
  <si>
    <t>4058546348144</t>
  </si>
  <si>
    <t>4932478312</t>
  </si>
  <si>
    <t>1/4 ˝ головка-5мм</t>
  </si>
  <si>
    <t>1/4 Drive Socket,Metric Standard5MM</t>
  </si>
  <si>
    <t>4058546345037</t>
  </si>
  <si>
    <t>4932478313</t>
  </si>
  <si>
    <t>1/4 ˝ головка-5.5мм</t>
  </si>
  <si>
    <t>1/4 Drive Socket,Metric Standard5.5MM</t>
  </si>
  <si>
    <t>4058546345044</t>
  </si>
  <si>
    <t>4932478314</t>
  </si>
  <si>
    <t>1/4 ˝ головка-6мм</t>
  </si>
  <si>
    <t>1/4 Drive Socket,Metric Standard6MM</t>
  </si>
  <si>
    <t>4058546345051</t>
  </si>
  <si>
    <t>4932478315</t>
  </si>
  <si>
    <t>1/4 ˝ головка-7мм</t>
  </si>
  <si>
    <t>1/4 Drive Socket,Metric Standard7MM</t>
  </si>
  <si>
    <t>4058546345068</t>
  </si>
  <si>
    <t>4932478316</t>
  </si>
  <si>
    <t>1/4 ˝ головка-8мм</t>
  </si>
  <si>
    <t>1/4 Drive Socket,Metric Standard8MM</t>
  </si>
  <si>
    <t>4058546345075</t>
  </si>
  <si>
    <t>4932478317</t>
  </si>
  <si>
    <t>1/4 ˝ головка-9мм</t>
  </si>
  <si>
    <t>1/4 Drive Socket,Metric Standard9MM</t>
  </si>
  <si>
    <t>4058546345082</t>
  </si>
  <si>
    <t>4932478318</t>
  </si>
  <si>
    <t>1/4 ˝ головка-10мм</t>
  </si>
  <si>
    <t>1/4 Drive Socket,Metric Standard10MM</t>
  </si>
  <si>
    <t>4058546345099</t>
  </si>
  <si>
    <t>4932478319</t>
  </si>
  <si>
    <t>1/4 ˝ головка-11мм</t>
  </si>
  <si>
    <t>1/4 Drive Socket,Metric Standard11MM</t>
  </si>
  <si>
    <t>4058546345105</t>
  </si>
  <si>
    <t>4932478320</t>
  </si>
  <si>
    <t>1/4 ˝ головка-12мм</t>
  </si>
  <si>
    <t>1/4 Drive Socket,Metric Standard12MM</t>
  </si>
  <si>
    <t>4058546345112</t>
  </si>
  <si>
    <t>4932478321</t>
  </si>
  <si>
    <t>1/4 ˝ головка-13мм</t>
  </si>
  <si>
    <t>1/4 Drive Socket,Metric Standard13MM</t>
  </si>
  <si>
    <t>4058546345129</t>
  </si>
  <si>
    <t>4932478324</t>
  </si>
  <si>
    <t>1/4˝ головка удлиненная-5мм</t>
  </si>
  <si>
    <t>1/4 Drive Socket,Metric Deep5MM</t>
  </si>
  <si>
    <t>4058546345150</t>
  </si>
  <si>
    <t>4932478325</t>
  </si>
  <si>
    <t>1/4˝ головка удлиненная-5.5мм</t>
  </si>
  <si>
    <t>1/4 Drive Socket,Metric Deep5.5MM</t>
  </si>
  <si>
    <t>4058546345167</t>
  </si>
  <si>
    <t>4932478326</t>
  </si>
  <si>
    <t>1/4˝ головка удлиненная-6мм</t>
  </si>
  <si>
    <t>1/4 Drive Socket,Metric Deep6MM</t>
  </si>
  <si>
    <t>4058546345174</t>
  </si>
  <si>
    <t>4932478327</t>
  </si>
  <si>
    <t>1/4˝ головка удлиненная-7мм</t>
  </si>
  <si>
    <t>1/4 Drive Socket,Metric Deep7MM</t>
  </si>
  <si>
    <t>4058546345181</t>
  </si>
  <si>
    <t>4932478328</t>
  </si>
  <si>
    <t>1/4˝ головка удлиненная-8мм</t>
  </si>
  <si>
    <t>1/4 Drive Socket,Metric Deep8MM</t>
  </si>
  <si>
    <t>4058546345198</t>
  </si>
  <si>
    <t>4932478329</t>
  </si>
  <si>
    <t>1/4˝ головка удлиненная-9мм</t>
  </si>
  <si>
    <t>1/4 Drive Socket,Metric Deep9MM</t>
  </si>
  <si>
    <t>4058546345204</t>
  </si>
  <si>
    <t>4932478322</t>
  </si>
  <si>
    <t>1/4 ˝ головка-14мм</t>
  </si>
  <si>
    <t>1/4 Drive Socket,Metric Standard14MM</t>
  </si>
  <si>
    <t>4058546345136</t>
  </si>
  <si>
    <t>4932478330</t>
  </si>
  <si>
    <t>1/4˝ головка удлиненная-10мм</t>
  </si>
  <si>
    <t>1/4 Drive Socket,Metric Deep10MM</t>
  </si>
  <si>
    <t>4058546345211</t>
  </si>
  <si>
    <t>4932478336</t>
  </si>
  <si>
    <t>3/8˝ головка-6мм</t>
  </si>
  <si>
    <t>3/8 Drive Socket, Metric Standard6MM</t>
  </si>
  <si>
    <t>4058546345273</t>
  </si>
  <si>
    <t>4932478337</t>
  </si>
  <si>
    <t>3/8˝ головка-7мм</t>
  </si>
  <si>
    <t>3/8 Drive Socket, Metric Standard7MM</t>
  </si>
  <si>
    <t>4058546345280</t>
  </si>
  <si>
    <t>4932478338</t>
  </si>
  <si>
    <t>3/8˝ головка-8мм</t>
  </si>
  <si>
    <t>3/8 Drive Socket, Metric Standard8MM</t>
  </si>
  <si>
    <t>4058546345297</t>
  </si>
  <si>
    <t>4932478339</t>
  </si>
  <si>
    <t>3/8˝ головка-9мм</t>
  </si>
  <si>
    <t>3/8 Drive Socket, Metric Standard9MM</t>
  </si>
  <si>
    <t>4058546345303</t>
  </si>
  <si>
    <t>4932478340</t>
  </si>
  <si>
    <t>3/8˝ головка-10мм</t>
  </si>
  <si>
    <t>3/8 Drive Socket, Metric Standard10MM</t>
  </si>
  <si>
    <t>4058546345310</t>
  </si>
  <si>
    <t>4932478341</t>
  </si>
  <si>
    <t>3/8˝ головка-11мм</t>
  </si>
  <si>
    <t>3/8 Drive Socket, Metric Standard11MM</t>
  </si>
  <si>
    <t>4058546345327</t>
  </si>
  <si>
    <t>4932478342</t>
  </si>
  <si>
    <t>3/8˝ головка-12мм</t>
  </si>
  <si>
    <t>3/8 Drive Socket, Metric Standard12MM</t>
  </si>
  <si>
    <t>4058546345334</t>
  </si>
  <si>
    <t>4932478323</t>
  </si>
  <si>
    <t>1/4 ˝ головка-15мм</t>
  </si>
  <si>
    <t>1/4 Drive Socket,Metric Standard15MM</t>
  </si>
  <si>
    <t>4058546345143</t>
  </si>
  <si>
    <t>4932478331</t>
  </si>
  <si>
    <t>1/4˝ головка удлиненная-11мм</t>
  </si>
  <si>
    <t>1/4 Drive Socket,Metric Deep11MM</t>
  </si>
  <si>
    <t>4058546345228</t>
  </si>
  <si>
    <t>4932478343</t>
  </si>
  <si>
    <t>3/8˝ головка-13мм</t>
  </si>
  <si>
    <t>3/8 Drive Socket, Metric Standard13MM</t>
  </si>
  <si>
    <t>4058546345341</t>
  </si>
  <si>
    <t>4932478344</t>
  </si>
  <si>
    <t>3/8˝ головка-14мм</t>
  </si>
  <si>
    <t>3/8 Drive Socket, Metric Standard14MM</t>
  </si>
  <si>
    <t>4058546345358</t>
  </si>
  <si>
    <t>4932478350</t>
  </si>
  <si>
    <t>3/8˝ головка удлиненная-6мм</t>
  </si>
  <si>
    <t>3/8 Drive Socket, Metric Deep6MM</t>
  </si>
  <si>
    <t>4058546345419</t>
  </si>
  <si>
    <t>4932478351</t>
  </si>
  <si>
    <t>3/8˝ головка удлиненная-7мм</t>
  </si>
  <si>
    <t>3/8 Drive Socket, Metric Deep7MM</t>
  </si>
  <si>
    <t>4058546345426</t>
  </si>
  <si>
    <t>4932478352</t>
  </si>
  <si>
    <t>3/8˝ головка удлиненная-8мм</t>
  </si>
  <si>
    <t>3/8 Drive Socket, Metric Deep8MM</t>
  </si>
  <si>
    <t>4058546345433</t>
  </si>
  <si>
    <t>4932478332</t>
  </si>
  <si>
    <t>1/4˝ головка удлиненная-12мм</t>
  </si>
  <si>
    <t>1/4 Drive Socket,Metric Deep12MM</t>
  </si>
  <si>
    <t>4058546345235</t>
  </si>
  <si>
    <t>4932478345</t>
  </si>
  <si>
    <t>3/8˝ головка-15мм</t>
  </si>
  <si>
    <t>3/8 Drive Socket, Metric Standard15MM</t>
  </si>
  <si>
    <t>4058546345365</t>
  </si>
  <si>
    <t>4932478346</t>
  </si>
  <si>
    <t>3/8˝ головка-16мм</t>
  </si>
  <si>
    <t>3/8 Drive Socket, Metric Standard16MM</t>
  </si>
  <si>
    <t>4058546345372</t>
  </si>
  <si>
    <t>4932478333</t>
  </si>
  <si>
    <t>1/4˝ головка удлиненная-13мм</t>
  </si>
  <si>
    <t>1/4 Drive Socket,Metric Deep13MM</t>
  </si>
  <si>
    <t>4058546345242</t>
  </si>
  <si>
    <t>4932478347</t>
  </si>
  <si>
    <t>3/8˝ головка-17мм</t>
  </si>
  <si>
    <t>3/8 Drive Socket, Metric Standard17MM</t>
  </si>
  <si>
    <t>4058546345389</t>
  </si>
  <si>
    <t>4932478334</t>
  </si>
  <si>
    <t>1/4˝ головка удлиненная-14мм</t>
  </si>
  <si>
    <t>1/4 Drive Socket,Metric Deep14MM</t>
  </si>
  <si>
    <t>4058546345259</t>
  </si>
  <si>
    <t>4932478335</t>
  </si>
  <si>
    <t>1/4˝ головка удлиненная-15мм</t>
  </si>
  <si>
    <t>1/4 Drive Socket,Metric Deep15MM</t>
  </si>
  <si>
    <t>4058546345266</t>
  </si>
  <si>
    <t>4932478353</t>
  </si>
  <si>
    <t>3/8˝ головка удлиненная-9мм</t>
  </si>
  <si>
    <t>3/8 Drive Socket, Metric Deep9MM</t>
  </si>
  <si>
    <t>4058546345440</t>
  </si>
  <si>
    <t>4932478354</t>
  </si>
  <si>
    <t>3/8˝ головка удлиненная-10мм</t>
  </si>
  <si>
    <t>3/8 Drive Socket, Metric Deep10MM</t>
  </si>
  <si>
    <t>4058546345457</t>
  </si>
  <si>
    <t>4932478355</t>
  </si>
  <si>
    <t>3/8˝ головка удлиненная-11мм</t>
  </si>
  <si>
    <t>3/8 Drive Socket, Metric Deep11MM</t>
  </si>
  <si>
    <t>4058546345464</t>
  </si>
  <si>
    <t>4932478356</t>
  </si>
  <si>
    <t>3/8˝ головка удлиненная-12мм</t>
  </si>
  <si>
    <t>3/8 Drive Socket, Metric Deep12MM</t>
  </si>
  <si>
    <t>4058546345471</t>
  </si>
  <si>
    <t>4932478348</t>
  </si>
  <si>
    <t>3/8˝ головка-18мм</t>
  </si>
  <si>
    <t>3/8 Drive Socket, Metric Standard18MM</t>
  </si>
  <si>
    <t>4058546345396</t>
  </si>
  <si>
    <t>4932478349</t>
  </si>
  <si>
    <t>3/8˝ головка-19мм</t>
  </si>
  <si>
    <t>3/8 Drive Socket, Metric Standard19MM</t>
  </si>
  <si>
    <t>4058546345402</t>
  </si>
  <si>
    <t>4932478357</t>
  </si>
  <si>
    <t>3/8˝ головка удлиненная-13мм</t>
  </si>
  <si>
    <t>3/8 Drive Socket, Metric Deep13MM</t>
  </si>
  <si>
    <t>4058546345488</t>
  </si>
  <si>
    <t>4932478358</t>
  </si>
  <si>
    <t>3/8˝ головка удлиненная-14мм</t>
  </si>
  <si>
    <t>3/8 Drive Socket, Metric Deep14MM</t>
  </si>
  <si>
    <t>4058546345495</t>
  </si>
  <si>
    <t>4932478359</t>
  </si>
  <si>
    <t>3/8˝ головка удлиненная-15мм</t>
  </si>
  <si>
    <t>3/8 Drive Socket, Metric Deep15MM</t>
  </si>
  <si>
    <t>4058546345501</t>
  </si>
  <si>
    <t>4932478360</t>
  </si>
  <si>
    <t>3/8˝ головка удлиненная-16мм</t>
  </si>
  <si>
    <t>3/8 Drive Socket, Metric Deep16MM</t>
  </si>
  <si>
    <t>4058546345518</t>
  </si>
  <si>
    <t>4932478361</t>
  </si>
  <si>
    <t>3/8˝ головка удлиненная-17мм</t>
  </si>
  <si>
    <t>3/8 Drive Socket, Metric Deep17MM</t>
  </si>
  <si>
    <t>4058546345525</t>
  </si>
  <si>
    <t>4932478362</t>
  </si>
  <si>
    <t>3/8˝ головка удлиненная-18мм</t>
  </si>
  <si>
    <t>3/8 Drive Socket, Metric Deep18MM</t>
  </si>
  <si>
    <t>4058546345532</t>
  </si>
  <si>
    <t>4932478363</t>
  </si>
  <si>
    <t>3/8˝ головка удлиненная-19мм</t>
  </si>
  <si>
    <t>3/8 Drive Socket, Metric Deep19MM</t>
  </si>
  <si>
    <t>4058546345549</t>
  </si>
  <si>
    <t>48229014</t>
  </si>
  <si>
    <t>Вороток с трещоткой 1/4</t>
  </si>
  <si>
    <t>1/4” Drive Ratchet</t>
  </si>
  <si>
    <t>045242513017</t>
  </si>
  <si>
    <t>4932471866</t>
  </si>
  <si>
    <t>Вороток шарнирный 1/2" 380мм</t>
  </si>
  <si>
    <t>1/2in Drive Breaker Bar 15in</t>
  </si>
  <si>
    <t>4058546297657</t>
  </si>
  <si>
    <t>4932471865</t>
  </si>
  <si>
    <t>Вороток с трещоткой 1/2</t>
  </si>
  <si>
    <t>1/2in Drive Ratchet</t>
  </si>
  <si>
    <t>4058546297640</t>
  </si>
  <si>
    <t>48229038</t>
  </si>
  <si>
    <t>Вороток с трещоткой 3/8</t>
  </si>
  <si>
    <t>3/8” Drive Ratchet</t>
  </si>
  <si>
    <t>045242513024</t>
  </si>
  <si>
    <t>4932471867</t>
  </si>
  <si>
    <t>Вороток шарнирный 1/2" 610мм</t>
  </si>
  <si>
    <t>1/2in Drive Breaker Bar 24in</t>
  </si>
  <si>
    <t>4058546297664</t>
  </si>
  <si>
    <t>4932464943</t>
  </si>
  <si>
    <t>Набор метрических головок с воротком 1/4 дюйма (28 предметов)</t>
  </si>
  <si>
    <t>1/4 Drive 28pc Ratchet+Socket Set Metric</t>
  </si>
  <si>
    <t>4058546228880</t>
  </si>
  <si>
    <t>48229001</t>
  </si>
  <si>
    <t>Набор головок 3/8" - (12шт)</t>
  </si>
  <si>
    <t>TRADESMAN 3/8 RATCHET SET 12PCS</t>
  </si>
  <si>
    <t>045242495078</t>
  </si>
  <si>
    <t>4932464944</t>
  </si>
  <si>
    <t>Набор метрических и дюймовых головок с воротком 1/4 дюйма (50 предметов)</t>
  </si>
  <si>
    <t>1/4 50pc Drive Ratch.+Sock.Set SAE+Metr.</t>
  </si>
  <si>
    <t>4058546228897</t>
  </si>
  <si>
    <t>4932464945</t>
  </si>
  <si>
    <t>Набор метрических головок с воротком 3/8 дюйма (32 предмета)</t>
  </si>
  <si>
    <t>3/8 Drive 32pc Ratch.+Sock.Set Metr.</t>
  </si>
  <si>
    <t>4058546228903</t>
  </si>
  <si>
    <t>4932464946</t>
  </si>
  <si>
    <t>Набор метрических и дюймовых головок с воротком 3/8 дюйма (56 предметов)</t>
  </si>
  <si>
    <t>3/8 Drive 56pc Ratch.+Sock.Set SAE+Metr.</t>
  </si>
  <si>
    <t>4058546228910</t>
  </si>
  <si>
    <t>4932471864</t>
  </si>
  <si>
    <t>Набор метрических головок с воротком 1/2 дюйма (28 предметов)</t>
  </si>
  <si>
    <t>1/2in Metric Ratchet + Socket Set</t>
  </si>
  <si>
    <t>4058546297633</t>
  </si>
  <si>
    <t>4932471516</t>
  </si>
  <si>
    <t>Ключ MAXBITE рожково-накидной 8мм</t>
  </si>
  <si>
    <t>Maxbite Met Comb Span 8mm  1pc</t>
  </si>
  <si>
    <t>4058546294151</t>
  </si>
  <si>
    <t>4932471517</t>
  </si>
  <si>
    <t>Ключ MAXBITE рожково-накидной 9мм</t>
  </si>
  <si>
    <t>Maxbite Met Comb Span 9mm  1pc</t>
  </si>
  <si>
    <t>4058546294168</t>
  </si>
  <si>
    <t>4932471518</t>
  </si>
  <si>
    <t>Ключ MAXBITE рожково-накидной 10мм</t>
  </si>
  <si>
    <t>Maxbite Met Comb Span 10mm  1pc</t>
  </si>
  <si>
    <t>4058546294175</t>
  </si>
  <si>
    <t>4932471519</t>
  </si>
  <si>
    <t>Ключ MAXBITE рожково-накидной 11мм</t>
  </si>
  <si>
    <t>Maxbite Met Comb Span 11mm  1pc</t>
  </si>
  <si>
    <t>4058546294182</t>
  </si>
  <si>
    <t>4932471520</t>
  </si>
  <si>
    <t>Ключ MAXBITE рожково-накидной 12мм</t>
  </si>
  <si>
    <t>Maxbite Met Comb Span 12mm  1pc</t>
  </si>
  <si>
    <t>4058546294199</t>
  </si>
  <si>
    <t>4932471521</t>
  </si>
  <si>
    <t>Ключ MAXBITE рожково-накидной 13мм</t>
  </si>
  <si>
    <t>Maxbite Met Comb Span 13mm  1pc</t>
  </si>
  <si>
    <t>4058546294205</t>
  </si>
  <si>
    <t>4932471522</t>
  </si>
  <si>
    <t>Ключ MAXBITE рожково-накидной 14мм</t>
  </si>
  <si>
    <t>Maxbite Met Comb Span 14mm  1pc</t>
  </si>
  <si>
    <t>4058546294212</t>
  </si>
  <si>
    <t>4932471523</t>
  </si>
  <si>
    <t>Ключ MAXBITE рожково-накидной 15мм</t>
  </si>
  <si>
    <t>Maxbite Met Comb Span 15mm  1pc</t>
  </si>
  <si>
    <t>4058546294229</t>
  </si>
  <si>
    <t>4932471524</t>
  </si>
  <si>
    <t>Ключ MAXBITE рожково-накидной 16мм</t>
  </si>
  <si>
    <t>Maxbite Met Comb Span 16mm  1pc</t>
  </si>
  <si>
    <t>4058546294236</t>
  </si>
  <si>
    <t>4932471525</t>
  </si>
  <si>
    <t>Ключ MAXBITE рожково-накидной 17мм</t>
  </si>
  <si>
    <t>Maxbite Met Comb Span 17mm  1pc</t>
  </si>
  <si>
    <t>4058546294243</t>
  </si>
  <si>
    <t>4932471526</t>
  </si>
  <si>
    <t>Ключ MAXBITE рожково-накидной 18мм</t>
  </si>
  <si>
    <t>Maxbite Met Comb Span 18mm  1pc</t>
  </si>
  <si>
    <t>4058546294250</t>
  </si>
  <si>
    <t>4932471527</t>
  </si>
  <si>
    <t>Ключ MAXBITE рожково-накидной 19мм</t>
  </si>
  <si>
    <t>Maxbite Met Comb Span 19mm  1pc</t>
  </si>
  <si>
    <t>4058546294267</t>
  </si>
  <si>
    <t>4932471501</t>
  </si>
  <si>
    <t>Ключ MAXBITE рожково-накидной с трещоткой  8мм</t>
  </si>
  <si>
    <t>Maxbite Rat Met Comb Span 8mm  1pc</t>
  </si>
  <si>
    <t>4058546294007</t>
  </si>
  <si>
    <t>4932471502</t>
  </si>
  <si>
    <t>Ключ MAXBITE рожково-накидной с трещоткой  9мм</t>
  </si>
  <si>
    <t>Maxbite Rat Met Comb Span 9mm  1pc</t>
  </si>
  <si>
    <t>4058546294014</t>
  </si>
  <si>
    <t>4932471503</t>
  </si>
  <si>
    <t>Ключ MAXBITE рожково-накидной с трещоткой  10мм</t>
  </si>
  <si>
    <t>Maxbite Rat Met Comb Span 10mm  1pc</t>
  </si>
  <si>
    <t>4058546294021</t>
  </si>
  <si>
    <t>4932471504</t>
  </si>
  <si>
    <t>Ключ MAXBITE рожково-накидной с трещоткой  11мм</t>
  </si>
  <si>
    <t>Maxbite Rat Met Comb Span 11mm  1pc</t>
  </si>
  <si>
    <t>4058546294038</t>
  </si>
  <si>
    <t>4932471505</t>
  </si>
  <si>
    <t>Ключ MAXBITE рожково-накидной с трещоткой  12мм</t>
  </si>
  <si>
    <t>Maxbite Rat Met Comb Span 12mm  1pc</t>
  </si>
  <si>
    <t>4058546294045</t>
  </si>
  <si>
    <t>4932471506</t>
  </si>
  <si>
    <t>Ключ MAXBITE рожково-накидной с трещоткой  13мм</t>
  </si>
  <si>
    <t>Maxbite Rat Met Comb Span 13mm  1pc</t>
  </si>
  <si>
    <t>4058546294052</t>
  </si>
  <si>
    <t>4932471507</t>
  </si>
  <si>
    <t>Ключ MAXBITE рожково-накидной с трещоткой  14мм</t>
  </si>
  <si>
    <t>Maxbite Rat Met Comb Span 14mm  1pc</t>
  </si>
  <si>
    <t>4058546294069</t>
  </si>
  <si>
    <t>4932471528</t>
  </si>
  <si>
    <t>Ключ MAXBITE рожково-накидной 20мм</t>
  </si>
  <si>
    <t>Maxbite Met Comb Span 20mm  1pc</t>
  </si>
  <si>
    <t>4058546294274</t>
  </si>
  <si>
    <t>4932471529</t>
  </si>
  <si>
    <t>Ключ MAXBITE рожково-накидной 21мм</t>
  </si>
  <si>
    <t>Maxbite Met Comb Span 21mm  1pc</t>
  </si>
  <si>
    <t>4058546294281</t>
  </si>
  <si>
    <t>4932471508</t>
  </si>
  <si>
    <t>Ключ MAXBITE рожково-накидной с трещоткой  15мм</t>
  </si>
  <si>
    <t>Maxbite Rat Met Comb Span 15mm  1pc</t>
  </si>
  <si>
    <t>4058546294076</t>
  </si>
  <si>
    <t>4932471530</t>
  </si>
  <si>
    <t>Ключ MAXBITE рожково-накидной 22мм</t>
  </si>
  <si>
    <t>Maxbite Met Comb Span 22mm  1pc</t>
  </si>
  <si>
    <t>4058546294298</t>
  </si>
  <si>
    <t>4932471509</t>
  </si>
  <si>
    <t>Ключ MAXBITE рожково-накидной с трещоткой  16мм</t>
  </si>
  <si>
    <t>Maxbite Rat Met Comb Span 16mm  1pc</t>
  </si>
  <si>
    <t>4058546294083</t>
  </si>
  <si>
    <t>4932471510</t>
  </si>
  <si>
    <t>Ключ MAXBITE рожково-накидной с трещоткой  17мм -1 pc</t>
  </si>
  <si>
    <t>Maxbite Rat Met Comb Span 17mm 1 pc</t>
  </si>
  <si>
    <t>4058546294090</t>
  </si>
  <si>
    <t>4932471511</t>
  </si>
  <si>
    <t>Ключ MAXBITE рожково-накидной с трещоткой  18мм</t>
  </si>
  <si>
    <t>Maxbite Rat Met Comb Span 18mm  1pc</t>
  </si>
  <si>
    <t>4058546294106</t>
  </si>
  <si>
    <t>4932471512</t>
  </si>
  <si>
    <t>Ключ MAXBITE рожково-накидной с трещоткой  19мм</t>
  </si>
  <si>
    <t>Maxbite Rat Met Comb Span 19mm  1pc</t>
  </si>
  <si>
    <t>4058546294113</t>
  </si>
  <si>
    <t>4932471513</t>
  </si>
  <si>
    <t>Ключ MAXBITE рожково-накидной с трещоткой  20мм</t>
  </si>
  <si>
    <t>Maxbite Rat Met Comb Span 20mm  1pc</t>
  </si>
  <si>
    <t>4058546294120</t>
  </si>
  <si>
    <t>4932471514</t>
  </si>
  <si>
    <t>Ключ MAXBITE рожково-накидной с трещоткой  21мм</t>
  </si>
  <si>
    <t>Maxbite Rat Met Comb Span 21mm  1pc</t>
  </si>
  <si>
    <t>4058546294137</t>
  </si>
  <si>
    <t>4932471515</t>
  </si>
  <si>
    <t>Ключ MAXBITE рожково-накидной с трещоткой  22мм</t>
  </si>
  <si>
    <t>Maxbite Rat Met Comb Span 22mm  1pc</t>
  </si>
  <si>
    <t>4058546294144</t>
  </si>
  <si>
    <t>4932471341</t>
  </si>
  <si>
    <t>Набор метрических ключей (8, 10, 12, 13, 14, 15, 17) 7шт.</t>
  </si>
  <si>
    <t>7pc Met Comb Span Set– 1pc</t>
  </si>
  <si>
    <t>4058546289690</t>
  </si>
  <si>
    <t>4932464257</t>
  </si>
  <si>
    <t>Набор метрических ключей MAXBITE 7 шт, шт</t>
  </si>
  <si>
    <t>7pc Metric Comb. Spanner Set – 1pc</t>
  </si>
  <si>
    <t>4058546222024</t>
  </si>
  <si>
    <t>48229407</t>
  </si>
  <si>
    <t>Набор дюймовых ключей MAXBITE 7 шт</t>
  </si>
  <si>
    <t>7pc Imperial Comb. Spanner Set – 1pc</t>
  </si>
  <si>
    <t>045242499038</t>
  </si>
  <si>
    <t>4932471339</t>
  </si>
  <si>
    <t>Набор метрических ключей с трещоткой в накидной части (8, 10, 12, 13, 14, 17, 19) 7шт.</t>
  </si>
  <si>
    <t>7pc Rat Met Comb Span Set– 1pc</t>
  </si>
  <si>
    <t>4058546289676</t>
  </si>
  <si>
    <t>4932464993</t>
  </si>
  <si>
    <t>Набор метрических ключей MAXBITE с трещоткой в накидной части 7 шт.</t>
  </si>
  <si>
    <t>7pc Ratchet.Metr.Comb.Spanner Set –1pc</t>
  </si>
  <si>
    <t>4058546229382</t>
  </si>
  <si>
    <t>4932464995</t>
  </si>
  <si>
    <t>Набор дюймовых ключей с трещоткой в накидной части 7 шт.</t>
  </si>
  <si>
    <t>7pc Ratchet.Imper.Comb.Spanner Set –1pc</t>
  </si>
  <si>
    <t>4058546229405</t>
  </si>
  <si>
    <t>4932471342</t>
  </si>
  <si>
    <t>Набор метрических ключей (8,9,10, 11, 12, 13, 14, 15, 16, 17,18,19,20,21,22) 15 шт.</t>
  </si>
  <si>
    <t>15pc Met Comb Span Set 1pc</t>
  </si>
  <si>
    <t>4058546289706</t>
  </si>
  <si>
    <t>4932464258</t>
  </si>
  <si>
    <t>Набор метрических ключей MAXBITE 15 шт, шт</t>
  </si>
  <si>
    <t>15pc Metric Comb. Spanner Set – 1pc</t>
  </si>
  <si>
    <t>4058546222031</t>
  </si>
  <si>
    <t>4932478557</t>
  </si>
  <si>
    <t>Набор комбинированных ключей MAXBITE с шарниром - 7 шт.</t>
  </si>
  <si>
    <t>7pc Maxbite Flex Head Spanner Set</t>
  </si>
  <si>
    <t>4058546347505</t>
  </si>
  <si>
    <t>48229415</t>
  </si>
  <si>
    <t>Набор дюймовых ключей MAXBITE 15 шт</t>
  </si>
  <si>
    <t>15pc Imperial Comb. Spanner Set – 1pc</t>
  </si>
  <si>
    <t>045242499021</t>
  </si>
  <si>
    <t>4932471340</t>
  </si>
  <si>
    <t>Набор метрических ключей с трещоткой в накидной части (8,9,10, 11, 12, 13, 14, 15, 16, 17,18,19,20,21,22) 15 шт.</t>
  </si>
  <si>
    <t>15pc Rat Met Comb Span Set 1pc</t>
  </si>
  <si>
    <t>4058546289683</t>
  </si>
  <si>
    <t>4932464994</t>
  </si>
  <si>
    <t>Набор метрических ключей MAXBITE с трещоткой в накидной части 15 шт.</t>
  </si>
  <si>
    <t>15pc Ratchet.Metr.Comb.Spanner Set –1pc</t>
  </si>
  <si>
    <t>4058546229399</t>
  </si>
  <si>
    <t>4932464996</t>
  </si>
  <si>
    <t>Набор дюймовых ключей с трещоткой в накидной части 15 шт.</t>
  </si>
  <si>
    <t>15pc Ratchet.Imper.Comb.Spanner Set –1pc</t>
  </si>
  <si>
    <t>4058546229412</t>
  </si>
  <si>
    <t>4932478558</t>
  </si>
  <si>
    <t>Набор комбинированных ключей MAXBITE с шарниром - 15 шт.</t>
  </si>
  <si>
    <t>15pc Maxbite Flex Head Spanner Set</t>
  </si>
  <si>
    <t>4058546347512</t>
  </si>
  <si>
    <t>10_Инструменты для гибки и протяжки</t>
  </si>
  <si>
    <t>34_Зонд для протяжки кабеля</t>
  </si>
  <si>
    <t>4932472120</t>
  </si>
  <si>
    <t>Ручная протяжка для кабеля 7.5м (стальная)</t>
  </si>
  <si>
    <t>7.5m Steel Fish Tape 1pc</t>
  </si>
  <si>
    <t>4058546325169</t>
  </si>
  <si>
    <t>4932472121</t>
  </si>
  <si>
    <t>Ручная протяжка для кабеля 15м (стальная)</t>
  </si>
  <si>
    <t xml:space="preserve">15m Steel Fish Tape 1pc </t>
  </si>
  <si>
    <t>4058546325176</t>
  </si>
  <si>
    <t>4932472118</t>
  </si>
  <si>
    <t>Ручная протяжка для кабеля 15м (изолированная)</t>
  </si>
  <si>
    <t>15m NonSteel FL Fish Tape 1pc</t>
  </si>
  <si>
    <t>4058546325145</t>
  </si>
  <si>
    <t>4932472119</t>
  </si>
  <si>
    <t>Ручная протяжка для кабеля 30м (изолированная)</t>
  </si>
  <si>
    <t>30m NonSteel FL Fish Tape 1pc</t>
  </si>
  <si>
    <t>4058546325152</t>
  </si>
  <si>
    <t>48_Крюк и шило</t>
  </si>
  <si>
    <t>48229215</t>
  </si>
  <si>
    <t>Набор Крюков и Шил (4шт)</t>
  </si>
  <si>
    <t>4PCS HOOK &amp; PICK SET 1PC</t>
  </si>
  <si>
    <t>045242508105</t>
  </si>
  <si>
    <t>48224510</t>
  </si>
  <si>
    <t>Ручной инструмент Ножницы по металлу Левый рез NEW, шт</t>
  </si>
  <si>
    <t>METAL SNIPS LEFT CUT  1PC</t>
  </si>
  <si>
    <t>045242503629</t>
  </si>
  <si>
    <t>48224520</t>
  </si>
  <si>
    <t>Ручной инструмент Ножницы по металлу Правый рез NEW, шт</t>
  </si>
  <si>
    <t>METAL SNIPS RIGHT CUT  1PC</t>
  </si>
  <si>
    <t>045242503636</t>
  </si>
  <si>
    <t>48224530</t>
  </si>
  <si>
    <t>Ручной инструмент Ножницы по металлу Прямой рез NEW</t>
  </si>
  <si>
    <t>METAL SNIPS STRAIGHT CUT  1PC</t>
  </si>
  <si>
    <t>045242503643</t>
  </si>
  <si>
    <t>48224532</t>
  </si>
  <si>
    <t>Ручной инструмент Ножницы 45градусов по металлу Прямой рез NEW, шт</t>
  </si>
  <si>
    <t>OFFSET METAL SNIPS STRAIGHT CUT  1PC</t>
  </si>
  <si>
    <t>045242503674</t>
  </si>
  <si>
    <t>48224512</t>
  </si>
  <si>
    <t>Ручной инструмент Ножницы 45градусов по металлу Левый рез NEW</t>
  </si>
  <si>
    <t>OFFSET METAL SNIPS LEFT CUT  1PC</t>
  </si>
  <si>
    <t>045242503650</t>
  </si>
  <si>
    <t>48224522</t>
  </si>
  <si>
    <t>Ручной инструмент Ножницы 45градусов по металлу Правый рез NEW</t>
  </si>
  <si>
    <t>OFFSET METAL SNIPS RIGHT CUT  1PC</t>
  </si>
  <si>
    <t>045242503667</t>
  </si>
  <si>
    <t>48224537</t>
  </si>
  <si>
    <t>Ручной инструмент Ножницы по металлу длинные Прямые NEW</t>
  </si>
  <si>
    <t>METAL SNIPS LONG CUT STRAIGHT  1PC</t>
  </si>
  <si>
    <t>045242503681</t>
  </si>
  <si>
    <t>48224538</t>
  </si>
  <si>
    <t>Ручной инструмент Ножницы по металлу длинные Скошенные NEW</t>
  </si>
  <si>
    <t>METAL SNIPS LONG CUT OFFSET  1PC</t>
  </si>
  <si>
    <t>045242503698</t>
  </si>
  <si>
    <t>48224533</t>
  </si>
  <si>
    <t>Ручной инструмент Ножницы по металлу (3шт)</t>
  </si>
  <si>
    <t>3PCS SET METAL SNIPS 1PC</t>
  </si>
  <si>
    <t>045242503735</t>
  </si>
  <si>
    <t>04_Прочие ручные режущие инструменты</t>
  </si>
  <si>
    <t>48224257</t>
  </si>
  <si>
    <t>Сменное лезвие для гратоснимателя (3шт)</t>
  </si>
  <si>
    <t>Reaming Blades 3pc</t>
  </si>
  <si>
    <t>045242356263</t>
  </si>
  <si>
    <t>48224255</t>
  </si>
  <si>
    <t>Гратосниматель</t>
  </si>
  <si>
    <t>Reaming Pen 1pc</t>
  </si>
  <si>
    <t>045242356249</t>
  </si>
  <si>
    <t>48221905</t>
  </si>
  <si>
    <t>Лезвия сменные трапециевидные Milwaukee (5шт)</t>
  </si>
  <si>
    <t>GP Utility Blades 5pcs</t>
  </si>
  <si>
    <t>045242268061</t>
  </si>
  <si>
    <t>48221934</t>
  </si>
  <si>
    <t>Лезвия сменные для резки картона Milwaukee (5шт)</t>
  </si>
  <si>
    <t>UNIVERSAL BLADE      Safe Blade  5pc</t>
  </si>
  <si>
    <t>045242286942</t>
  </si>
  <si>
    <t>48221960</t>
  </si>
  <si>
    <t>Ручной инструмент Нож для картона 9мм</t>
  </si>
  <si>
    <t>POCKET KNIFE           Snap kn 9mm  1pc</t>
  </si>
  <si>
    <t>045242296811</t>
  </si>
  <si>
    <t>48229109</t>
  </si>
  <si>
    <t>Лезвия сменные сегментированные 9мм Milwaukee (10шт)</t>
  </si>
  <si>
    <t>UNIVERSAL BLADE     Snap blade 9mm 10pc</t>
  </si>
  <si>
    <t>045242288649</t>
  </si>
  <si>
    <t>48221961</t>
  </si>
  <si>
    <t>Ручной инструмент Нож для картона 18мм</t>
  </si>
  <si>
    <t>POCKET KNIFE          Snap kn 18mm  1pc</t>
  </si>
  <si>
    <t>045242296798</t>
  </si>
  <si>
    <t>48229118</t>
  </si>
  <si>
    <t>Лезвия сменные сегментированные 18мм Milwaukee (10шт)</t>
  </si>
  <si>
    <t>UNIVERSAL BLADE     Snap blade 18mm10pc</t>
  </si>
  <si>
    <t>045242288656</t>
  </si>
  <si>
    <t>48221962</t>
  </si>
  <si>
    <t>Ручной инструмент Нож для картона 25мм</t>
  </si>
  <si>
    <t>POCKET KNIFE          Snap kn 25mm  1pc</t>
  </si>
  <si>
    <t>045242296828</t>
  </si>
  <si>
    <t>4932471359</t>
  </si>
  <si>
    <t>Нож м/ф выдвижной (1шт, дисплей 6 шт) замена для 48229910</t>
  </si>
  <si>
    <t>Sliding Utility Knife 1pc</t>
  </si>
  <si>
    <t>4058546289874</t>
  </si>
  <si>
    <t>4932471361</t>
  </si>
  <si>
    <t>Нож м/ф с фиксированным лезвием (1шт, дисплей 6 шт)</t>
  </si>
  <si>
    <t>Fixed blade Utility Knife  1pc</t>
  </si>
  <si>
    <t>4058546289898</t>
  </si>
  <si>
    <t>4932478561</t>
  </si>
  <si>
    <t>Нож м/ф с фиксированным лезвием</t>
  </si>
  <si>
    <t>Compact Slide Utility Knife  1pc</t>
  </si>
  <si>
    <t>4058546347543</t>
  </si>
  <si>
    <t>4932471360</t>
  </si>
  <si>
    <t>Нож м/ф выдвижной без стопора  (1шт, дисплей 6 шт) замена для 48221915</t>
  </si>
  <si>
    <t>Self Retracting Safety Knife 1pc</t>
  </si>
  <si>
    <t>4058546289881</t>
  </si>
  <si>
    <t>4932471356</t>
  </si>
  <si>
    <t>Нож м/ф складной компактный (1шт, дисплей 6 шт) замена для 48221906</t>
  </si>
  <si>
    <t>Compact Flip Utility Knife  1pc</t>
  </si>
  <si>
    <t>4058546289843</t>
  </si>
  <si>
    <t>48229125</t>
  </si>
  <si>
    <t>Лезвия сменные сегментированные 25мм Milwaukee (10шт)</t>
  </si>
  <si>
    <t>UNIVERSAL BLADE     Snap blade 25mm10pc</t>
  </si>
  <si>
    <t>045242288663</t>
  </si>
  <si>
    <t>4932478560</t>
  </si>
  <si>
    <t>Компактный карманный нож</t>
  </si>
  <si>
    <t>Compact Pocket Knife  1pc</t>
  </si>
  <si>
    <t>4058546347536</t>
  </si>
  <si>
    <t>48221950</t>
  </si>
  <si>
    <t>Лезвия сменные трапецевидные Milwaukee (50шт)</t>
  </si>
  <si>
    <t>UNIVERSAL BLADE     Utility Blade  50pc</t>
  </si>
  <si>
    <t>045242344444</t>
  </si>
  <si>
    <t>4932471357</t>
  </si>
  <si>
    <t>Нож м/ф складной (1шт, дисплей 6 шт) замена для 48229901</t>
  </si>
  <si>
    <t>Flip Utility Knife  1pc</t>
  </si>
  <si>
    <t>4058546289850</t>
  </si>
  <si>
    <t>4932471358</t>
  </si>
  <si>
    <t>Нож м/ф складной с отсеком для хранения лезвий  (1шт, дисплей 6 шт) замен для 48221903</t>
  </si>
  <si>
    <t>Flip Utility Knife W Blade Storage  1pc</t>
  </si>
  <si>
    <t>4058546289867</t>
  </si>
  <si>
    <t>48221990</t>
  </si>
  <si>
    <t>Ручной инструмент Нож раскладной Fastback</t>
  </si>
  <si>
    <t>Fastback Smooth Knife 1pc   XXX</t>
  </si>
  <si>
    <t>045242296842</t>
  </si>
  <si>
    <t>4932478559</t>
  </si>
  <si>
    <t>Нож FASTBACK 6 в 1</t>
  </si>
  <si>
    <t>6in1 Utility Knife  1pc</t>
  </si>
  <si>
    <t>4058546347529</t>
  </si>
  <si>
    <t>4932464829</t>
  </si>
  <si>
    <t>Нож с загнутым носом (для кабеля)</t>
  </si>
  <si>
    <t>Hawkbill Knife  1pc</t>
  </si>
  <si>
    <t>4058546227746</t>
  </si>
  <si>
    <t>4932464828</t>
  </si>
  <si>
    <t>Нож с фиксированным лезвием</t>
  </si>
  <si>
    <t>Fixed Blade Knife  1pc</t>
  </si>
  <si>
    <t>4058546227739</t>
  </si>
  <si>
    <t>48221952</t>
  </si>
  <si>
    <t>Лезвия сменные крюк Milwaukee (50шт)</t>
  </si>
  <si>
    <t>UNIVERSAL BLADE        Hook Blade  50pc</t>
  </si>
  <si>
    <t>045242286980</t>
  </si>
  <si>
    <t>48221994</t>
  </si>
  <si>
    <t>Ручной инструмент Нож раскладной Hardline Smooth</t>
  </si>
  <si>
    <t>Hardline Folding Knife Smooth  1pc</t>
  </si>
  <si>
    <t>045242477043</t>
  </si>
  <si>
    <t>48221998</t>
  </si>
  <si>
    <t>Ручной инструмент Нож раскладной Hardline Serrated</t>
  </si>
  <si>
    <t>Hardline Folding Knife Serrated  1pc</t>
  </si>
  <si>
    <t>045242359165</t>
  </si>
  <si>
    <t>4932464830</t>
  </si>
  <si>
    <t>Нож HARDLINE с фиксированным лезвием</t>
  </si>
  <si>
    <t>Hardline Fixed Blade  1pc</t>
  </si>
  <si>
    <t>4058546227753</t>
  </si>
  <si>
    <t>48229304</t>
  </si>
  <si>
    <t>Ручной инструмент Нож-пилка для гипсокартона Milwaukee NEW</t>
  </si>
  <si>
    <t>SAW   CD Jabsaw1pc</t>
  </si>
  <si>
    <t>045242480555</t>
  </si>
  <si>
    <t>48220222</t>
  </si>
  <si>
    <t>Полотно для ножовки по пластику - 1 шт</t>
  </si>
  <si>
    <t>PVC Sawblade1pc</t>
  </si>
  <si>
    <t>045242467532</t>
  </si>
  <si>
    <t>48220012</t>
  </si>
  <si>
    <t>Ручной инструмент Ножовка компактная по металлу</t>
  </si>
  <si>
    <t>Compact Hacksaw 1pc</t>
  </si>
  <si>
    <t>045242204571</t>
  </si>
  <si>
    <t>48220212</t>
  </si>
  <si>
    <t>Ручной инструмент Ножовка по пластику</t>
  </si>
  <si>
    <t>PVC Saw1pc</t>
  </si>
  <si>
    <t>045242467518</t>
  </si>
  <si>
    <t>48220305</t>
  </si>
  <si>
    <t>Ручной инструмент Ножовка складная</t>
  </si>
  <si>
    <t>FOLDING JABSAW 1PC</t>
  </si>
  <si>
    <t>045242204618</t>
  </si>
  <si>
    <t>48220050</t>
  </si>
  <si>
    <t>Ручной инструмент Ножовка 300мм</t>
  </si>
  <si>
    <t>Hacksaw 300mm 1pc</t>
  </si>
  <si>
    <t>045242362226</t>
  </si>
  <si>
    <t>62_Болторезы</t>
  </si>
  <si>
    <t>4932464827</t>
  </si>
  <si>
    <t>Болторез 36см</t>
  </si>
  <si>
    <t>14 INCH BOLT CUTTER 1PC</t>
  </si>
  <si>
    <t>4058546227722</t>
  </si>
  <si>
    <t>4932464826</t>
  </si>
  <si>
    <t>Болторез 61см</t>
  </si>
  <si>
    <t>24 INCH BOLT CUTTER 1PC</t>
  </si>
  <si>
    <t>4058546227715</t>
  </si>
  <si>
    <t>4932464850</t>
  </si>
  <si>
    <t>Болторез с телескопическими рукоятками 36-46см</t>
  </si>
  <si>
    <t>14/18 EXTENDIBLE BOLT CUTTER 1PC</t>
  </si>
  <si>
    <t>4058546227951</t>
  </si>
  <si>
    <t>4932464851</t>
  </si>
  <si>
    <t>Болторез с телескопическими рукоятками 61-76см</t>
  </si>
  <si>
    <t>24/30 EXTENDIBLE BOLT CUTTER 1PC</t>
  </si>
  <si>
    <t>4058546227968</t>
  </si>
  <si>
    <t>48224203</t>
  </si>
  <si>
    <t>Лезвие для резака по пластику</t>
  </si>
  <si>
    <t>SPARE BLADE         Blade Pex Gen ll1pc</t>
  </si>
  <si>
    <t>045242343140</t>
  </si>
  <si>
    <t>48224256</t>
  </si>
  <si>
    <t>Диски для ручных труборезов Сu (2шт)</t>
  </si>
  <si>
    <t>Cutting Wheels Cu  2pc</t>
  </si>
  <si>
    <t>045242356256</t>
  </si>
  <si>
    <t>48229250</t>
  </si>
  <si>
    <t>Труборез для медных труб Mini 3-15мм</t>
  </si>
  <si>
    <t>Mini Tube Cutter 315mm1pc</t>
  </si>
  <si>
    <t>045242521210</t>
  </si>
  <si>
    <t>48224202</t>
  </si>
  <si>
    <t>Ручной инструмент Резак для пластиковых труб</t>
  </si>
  <si>
    <t>CUTTER              Pex Cutter Genll1pc</t>
  </si>
  <si>
    <t>045242343133</t>
  </si>
  <si>
    <t>48229251</t>
  </si>
  <si>
    <t>Труборез для медных труб Mini 3-28мм</t>
  </si>
  <si>
    <t>Mini Tube Cutter 328mm1pc</t>
  </si>
  <si>
    <t>045242521227</t>
  </si>
  <si>
    <t>48229258</t>
  </si>
  <si>
    <t>Труборез для медных труб Mini 3-22мм</t>
  </si>
  <si>
    <t>Mini Tube Cutter 322mm1pc</t>
  </si>
  <si>
    <t>045242521258</t>
  </si>
  <si>
    <t>48229259</t>
  </si>
  <si>
    <t>Труборез для медных труб 3-28мм, шт</t>
  </si>
  <si>
    <t>Tube Cutter 3 28mm1pc</t>
  </si>
  <si>
    <t>045242521265</t>
  </si>
  <si>
    <t>48224211</t>
  </si>
  <si>
    <t>Лезвие для резака ПВХ труб с храповым механизмом 42мм , шт</t>
  </si>
  <si>
    <t>BLADE RAT. PVC CUTTER 42MM 1PC</t>
  </si>
  <si>
    <t>045242477012</t>
  </si>
  <si>
    <t>48224216</t>
  </si>
  <si>
    <t>Лезвие для резака ПВХ труб с храповым механизмом 63мм, шт</t>
  </si>
  <si>
    <t>BLADE RAT. PVC CUTTER 60MM 1PC</t>
  </si>
  <si>
    <t>045242477036</t>
  </si>
  <si>
    <t>4932464511</t>
  </si>
  <si>
    <t>Диски для ручных труборезов ПО НЕРЖАВЕЙКЕ (4шт.)</t>
  </si>
  <si>
    <t>STAINLESS STEEL CUTTING BLADE 4PC</t>
  </si>
  <si>
    <t>4058546224561</t>
  </si>
  <si>
    <t>48229252</t>
  </si>
  <si>
    <t>Труборез для медных труб 3,2-42мм</t>
  </si>
  <si>
    <t>Tube Cutter 3,242mm1pc</t>
  </si>
  <si>
    <t>045242521234</t>
  </si>
  <si>
    <t>4932464172</t>
  </si>
  <si>
    <t>Резак с храповым механизмом для ПФХ труб до 42 мм</t>
  </si>
  <si>
    <t>RAT. PVC CUTTER 42MM1PC</t>
  </si>
  <si>
    <t>4058546221171</t>
  </si>
  <si>
    <t>48229253</t>
  </si>
  <si>
    <t>Труборез для медных труб 16-67мм, шт</t>
  </si>
  <si>
    <t>Tube Cutter 1667mm1pc</t>
  </si>
  <si>
    <t>045242521241</t>
  </si>
  <si>
    <t>4932464173</t>
  </si>
  <si>
    <t>Резак с храповым механизмом для ПФХ труб до 60 мм</t>
  </si>
  <si>
    <t>RAT. PVC CUTTER 60MM1PC</t>
  </si>
  <si>
    <t>4058546221188</t>
  </si>
  <si>
    <t>48224044</t>
  </si>
  <si>
    <t>Ручной инструмент Ножницы прямые, шт</t>
  </si>
  <si>
    <t>SHEARS               Str Scissors  1pc</t>
  </si>
  <si>
    <t>045242347483</t>
  </si>
  <si>
    <t>48224043</t>
  </si>
  <si>
    <t>Ручной инструмент Ножницы скошенные, шт</t>
  </si>
  <si>
    <t>SHEARS              Offset Scissors 1pc</t>
  </si>
  <si>
    <t>045242347476</t>
  </si>
  <si>
    <t>48225502</t>
  </si>
  <si>
    <t>Рулетка не магнитная 2м 1шт (отгружать кратно 12шт)</t>
  </si>
  <si>
    <t>Tape M C26/13  1pc</t>
  </si>
  <si>
    <t>045242468034</t>
  </si>
  <si>
    <t>48227703</t>
  </si>
  <si>
    <t>Рулетка SLIM 3м / ширна 16мм</t>
  </si>
  <si>
    <t>S3/16 TAPE MEASURE  1PC</t>
  </si>
  <si>
    <t>045242512898</t>
  </si>
  <si>
    <t>48227705</t>
  </si>
  <si>
    <t>Рулетка SLIM 5м / ширна 19мм</t>
  </si>
  <si>
    <t>S5/19 TAPE MEASURE  1PC</t>
  </si>
  <si>
    <t>045242512904</t>
  </si>
  <si>
    <t>4932459591</t>
  </si>
  <si>
    <t>Рулетка Pro 3м/16</t>
  </si>
  <si>
    <t>Tape Measure Pro C3/16  1pc</t>
  </si>
  <si>
    <t>4058546027636</t>
  </si>
  <si>
    <t>48227706</t>
  </si>
  <si>
    <t>Рулетка SLIM 5м / ширна 25мм</t>
  </si>
  <si>
    <t>S5/25 TAPE MEASURE  1PC</t>
  </si>
  <si>
    <t>045242512911</t>
  </si>
  <si>
    <t>48226602</t>
  </si>
  <si>
    <t>Рулетка с подсветкой 3м</t>
  </si>
  <si>
    <t>TAPE W/ LED 310/ 16  1PC</t>
  </si>
  <si>
    <t>045242529285</t>
  </si>
  <si>
    <t>4932459592</t>
  </si>
  <si>
    <t>Рулетка Pro 5м/19</t>
  </si>
  <si>
    <t>Tape Measure Pro C5/19  1pc</t>
  </si>
  <si>
    <t>4058546027643</t>
  </si>
  <si>
    <t>48227708</t>
  </si>
  <si>
    <t>Рулетка SLIM 8м / ширна 25мм</t>
  </si>
  <si>
    <t>S8/25 TAPE MEASURE  1PC</t>
  </si>
  <si>
    <t>045242512928</t>
  </si>
  <si>
    <t>48227717</t>
  </si>
  <si>
    <t>Рулетка SLIM 5м-16фт / ширна 25мм</t>
  </si>
  <si>
    <t>S516/25 TAPE MEASURE  1PC</t>
  </si>
  <si>
    <t>045242512935</t>
  </si>
  <si>
    <t>48227726</t>
  </si>
  <si>
    <t>Рулетка SLIM 8м-26фт / ширна 25мм</t>
  </si>
  <si>
    <t>S826/25 TAPE MEASURE  1PC</t>
  </si>
  <si>
    <t>045242512942</t>
  </si>
  <si>
    <t>4932459593</t>
  </si>
  <si>
    <t>Рулетка Pro 5м/25</t>
  </si>
  <si>
    <t>Tape Measure Pro C5/25  1pc</t>
  </si>
  <si>
    <t>4058546027650</t>
  </si>
  <si>
    <t>4932459595</t>
  </si>
  <si>
    <t>Рулетка Pro 5м-16фт/25</t>
  </si>
  <si>
    <t>Tape Measure Pro C516/25  1pc</t>
  </si>
  <si>
    <t>4058546027674</t>
  </si>
  <si>
    <t>4932459594</t>
  </si>
  <si>
    <t>Рулетка Pro 8м/25</t>
  </si>
  <si>
    <t>Tape Measure Pro C8/25  1pc</t>
  </si>
  <si>
    <t>4058546027667</t>
  </si>
  <si>
    <t>4932459596</t>
  </si>
  <si>
    <t>Рулетка Pro 8м-26фт/25</t>
  </si>
  <si>
    <t>Tape Measure Pro C826/25  1pc</t>
  </si>
  <si>
    <t>4058546027681</t>
  </si>
  <si>
    <t>4932464663</t>
  </si>
  <si>
    <t>Рулетка Autolock 5м (25мм)</t>
  </si>
  <si>
    <t>TAPE MEASURE AUTOLOCK 5/25  1PC</t>
  </si>
  <si>
    <t>4058546226084</t>
  </si>
  <si>
    <t>4932464664</t>
  </si>
  <si>
    <t>Рулетка Autolock 8м (25мм)</t>
  </si>
  <si>
    <t>TAPE MEASURE AUTOLOCK 8/25  1PC</t>
  </si>
  <si>
    <t>4058546226091</t>
  </si>
  <si>
    <t>4932464599</t>
  </si>
  <si>
    <t>Рулетка магнитная GEN III 5м/ширина 27мм (замена для 48227305)</t>
  </si>
  <si>
    <t>Mag Tape 5/27  1pc</t>
  </si>
  <si>
    <t>4058546225445</t>
  </si>
  <si>
    <t>4932464602</t>
  </si>
  <si>
    <t>Рулетка магнитная GEN III 5м-16фт / ширина 27мм (замена для 48227216)</t>
  </si>
  <si>
    <t>Mag Tape 516/27  1pc</t>
  </si>
  <si>
    <t>4058546225476</t>
  </si>
  <si>
    <t>4932471817</t>
  </si>
  <si>
    <t>Рулетка Премиум с широким полотном  5м-16фт (футовая)</t>
  </si>
  <si>
    <t>Premium Wide Blade 516  1pc</t>
  </si>
  <si>
    <t>4058546297169</t>
  </si>
  <si>
    <t>4932464600</t>
  </si>
  <si>
    <t>Рулетка магнитная GEN III 8м / ширина 27мм (замена для 48227308)</t>
  </si>
  <si>
    <t>Mag Tape 8/27  1pc</t>
  </si>
  <si>
    <t>4058546225452</t>
  </si>
  <si>
    <t>4932464603</t>
  </si>
  <si>
    <t>Рулетка магнитная GEN III 8м-26фт / ширина 27мм (замена для 48227225)</t>
  </si>
  <si>
    <t>Mag Tape 826/27  1pc</t>
  </si>
  <si>
    <t>4058546225483</t>
  </si>
  <si>
    <t>4932471628</t>
  </si>
  <si>
    <t>Рулетка STUD GEN II  5м-16 (футовая)</t>
  </si>
  <si>
    <t>Tape Measure STUD 2 STUD Gen2 516  1pc</t>
  </si>
  <si>
    <t>4058546295271</t>
  </si>
  <si>
    <t>4932471815</t>
  </si>
  <si>
    <t>Рулетка Премиум с широким полотном  5м</t>
  </si>
  <si>
    <t>Premium Wide Blade 5  1pc</t>
  </si>
  <si>
    <t>4058546297145</t>
  </si>
  <si>
    <t>4932471818</t>
  </si>
  <si>
    <t>Рулетка Премиум с широким полотном  8м-26фт (футовая)</t>
  </si>
  <si>
    <t>Premium Wide Blade 826  1pc</t>
  </si>
  <si>
    <t>4058546297176</t>
  </si>
  <si>
    <t>4932471626</t>
  </si>
  <si>
    <t>Рулетка STUD GEN II  5м</t>
  </si>
  <si>
    <t>Tape Measure STUD 2 STUD Gen2 5  1pc</t>
  </si>
  <si>
    <t>4058546295257</t>
  </si>
  <si>
    <t>4932471629</t>
  </si>
  <si>
    <t>Рулетка STUD GEN II  8м-26 (футовая)</t>
  </si>
  <si>
    <t>Tape Measure STUD 2 STUD Gen2 826  1pc</t>
  </si>
  <si>
    <t>4058546295288</t>
  </si>
  <si>
    <t>4932464601</t>
  </si>
  <si>
    <t>Рулетка магнитная GEN III 10м / ширина 27мм (замена для 48227310)</t>
  </si>
  <si>
    <t>Mag Tape 10/27  1pc</t>
  </si>
  <si>
    <t>4058546225469</t>
  </si>
  <si>
    <t>4932471816</t>
  </si>
  <si>
    <t>Рулетка Премиум с широким полотном  8м</t>
  </si>
  <si>
    <t>Premium Wide Blade 8  1pc</t>
  </si>
  <si>
    <t>4058546297152</t>
  </si>
  <si>
    <t>4932471627</t>
  </si>
  <si>
    <t>Рулетка STUD GEN II 8м</t>
  </si>
  <si>
    <t>Tape Measure STUD 2 STUD Gen2 8  1pc</t>
  </si>
  <si>
    <t>4058546295264</t>
  </si>
  <si>
    <t>02_Длинные рулетки</t>
  </si>
  <si>
    <t>48225330</t>
  </si>
  <si>
    <t>Рулетка из стекловолокна 30м/100фт</t>
  </si>
  <si>
    <t>Long Tape Fibreglass LTF30100  1pc</t>
  </si>
  <si>
    <t>045242527731</t>
  </si>
  <si>
    <t>48225103</t>
  </si>
  <si>
    <t>Рулетка закрытая LTC 30м</t>
  </si>
  <si>
    <t>Long Closed Tape LTC30m  1pc</t>
  </si>
  <si>
    <t>045242486106</t>
  </si>
  <si>
    <t>48225360</t>
  </si>
  <si>
    <t>Рулетка из стекловолокна 60м/200фт</t>
  </si>
  <si>
    <t>Long Tape Fibreglass LTF60200  1pc</t>
  </si>
  <si>
    <t>045242527748</t>
  </si>
  <si>
    <t>48225203</t>
  </si>
  <si>
    <t>Рулетка открытая LTO 30м-100фт</t>
  </si>
  <si>
    <t>Long Open Tape LTO30m100ft  1pc</t>
  </si>
  <si>
    <t>045242486069</t>
  </si>
  <si>
    <t>48225211</t>
  </si>
  <si>
    <t>Рулетка открытая LTO 100м-300фт</t>
  </si>
  <si>
    <t>Long Open Tape LTO100m330ft  1pc</t>
  </si>
  <si>
    <t>045242486076</t>
  </si>
  <si>
    <t>58_Линейки</t>
  </si>
  <si>
    <t>4932459303</t>
  </si>
  <si>
    <t>Складной метр 2м деревянный тонкий</t>
  </si>
  <si>
    <t>Folding Rule Slim2m</t>
  </si>
  <si>
    <t>4058546002695</t>
  </si>
  <si>
    <t>4932459302</t>
  </si>
  <si>
    <t>Складной метр 2м деревянный</t>
  </si>
  <si>
    <t>Folding Rule 2m</t>
  </si>
  <si>
    <t>4058546002688</t>
  </si>
  <si>
    <t>4932459301</t>
  </si>
  <si>
    <t>Складной метр 2м композитный</t>
  </si>
  <si>
    <t>Folding Rule Composite 2m</t>
  </si>
  <si>
    <t>4058546002671</t>
  </si>
  <si>
    <t>4932478996</t>
  </si>
  <si>
    <t>PACKOUT Вертикальный профиль для стеллажной системы</t>
  </si>
  <si>
    <t>Vertical E-Track for PACKOUT Racking System 50 cm - 2 pcs.</t>
  </si>
  <si>
    <t>4058546362782</t>
  </si>
  <si>
    <t>4932472128</t>
  </si>
  <si>
    <t>PACKOUT рабочая поверхность</t>
  </si>
  <si>
    <t>PACKOUT Customisable Work Surface  1pc</t>
  </si>
  <si>
    <t>4058546325244</t>
  </si>
  <si>
    <t>4932478711</t>
  </si>
  <si>
    <t>PACKOUT Стеллажная система - одиночная полка</t>
  </si>
  <si>
    <t>PACKOUT Racking System - Single Shelf - 1pc</t>
  </si>
  <si>
    <t>4058546349042</t>
  </si>
  <si>
    <t>4932471722</t>
  </si>
  <si>
    <t>PACKOUT кейс-термосумка</t>
  </si>
  <si>
    <t>PACKOUT Hard Cooler  1pc</t>
  </si>
  <si>
    <t>4058546296216</t>
  </si>
  <si>
    <t>4932472127</t>
  </si>
  <si>
    <t>PACKOUT Стеллажная система - комплект</t>
  </si>
  <si>
    <t>PACKOUT Racking System Kit  1pc</t>
  </si>
  <si>
    <t>4058546325237</t>
  </si>
  <si>
    <t>4932471068</t>
  </si>
  <si>
    <t>PACKOUT тележка для перемещения кейсов по ровным поверхностям</t>
  </si>
  <si>
    <t>PACKOUT FLAT TROLLEY  1PC</t>
  </si>
  <si>
    <t>4058546286965</t>
  </si>
  <si>
    <t>4932464078</t>
  </si>
  <si>
    <t>PACKOUT ящик на колесах</t>
  </si>
  <si>
    <t>Packout Trolley Case 1 1pc</t>
  </si>
  <si>
    <t>4058546220235</t>
  </si>
  <si>
    <t>4932472131</t>
  </si>
  <si>
    <t>PACKOUT тележка на 2 колесах</t>
  </si>
  <si>
    <t>PACKOUT 2 Wheeled Cart  1pc</t>
  </si>
  <si>
    <t>4058546325275</t>
  </si>
  <si>
    <t>33_Вставка и крепление</t>
  </si>
  <si>
    <t>4932478300</t>
  </si>
  <si>
    <t>PACKOUT запчасть ячейки для органайзеров 5шт (1 большая, 4 маленьких)</t>
  </si>
  <si>
    <t>Bins for PACKOUT Organizer and Compact Organizer  5pc</t>
  </si>
  <si>
    <t>4058546344771</t>
  </si>
  <si>
    <t>4932478301</t>
  </si>
  <si>
    <t>PACKOUT запчасть ячейки для тонких органайзеров 5шт(1 большая, 4 маленьких)</t>
  </si>
  <si>
    <t>Bins for PACKOUT Slim Organizer and Compact Slim Organizer  5pc</t>
  </si>
  <si>
    <t>4058546344788</t>
  </si>
  <si>
    <t>4932478298</t>
  </si>
  <si>
    <t>PACKOUT запчасть трей для кейса на колесах и большого кейса</t>
  </si>
  <si>
    <t>Tray for PACKOUT Trolley Box and Large Box  1pc</t>
  </si>
  <si>
    <t>4058546344757</t>
  </si>
  <si>
    <t>4932478299</t>
  </si>
  <si>
    <t>PACKOUT запчасть набор органайзеров для кейса (2 органайзера с прегородками, органайзер, пенал)</t>
  </si>
  <si>
    <t>Tray for PACKOUT Box  1pc</t>
  </si>
  <si>
    <t>4058546344764</t>
  </si>
  <si>
    <t>4932479104</t>
  </si>
  <si>
    <t>PACKOUT Разделительные планки для ящика с 3-мя выдвижными отсеками</t>
  </si>
  <si>
    <t xml:space="preserve">Dividers for PACKOUT 3 Drawer Tool Box </t>
  </si>
  <si>
    <t>4058546368982</t>
  </si>
  <si>
    <t>4932479105</t>
  </si>
  <si>
    <t>PACKOUT Разделительные планки для ящика с 2-мя выдвижными отсеками</t>
  </si>
  <si>
    <t xml:space="preserve">Dividers for PACKOUT 2 Drawer Tool Box  </t>
  </si>
  <si>
    <t>4058546368999</t>
  </si>
  <si>
    <t>4932479157</t>
  </si>
  <si>
    <t>Вставка из вспененного материала для ящиков с выдвижными отсеками</t>
  </si>
  <si>
    <t>Foam Insert for PACKOUT Drawer Tool Boxes</t>
  </si>
  <si>
    <t>4058546369514</t>
  </si>
  <si>
    <t>4932471428</t>
  </si>
  <si>
    <t>PACKOUT вкладыш из пенного материала</t>
  </si>
  <si>
    <t>PACKOUT FOAM INSERT</t>
  </si>
  <si>
    <t>4058546290566</t>
  </si>
  <si>
    <t>4932464081</t>
  </si>
  <si>
    <t>PACKOUT адаптер для HD BOX</t>
  </si>
  <si>
    <t>Packout AdaptorPlate for HD Box  1pc</t>
  </si>
  <si>
    <t>4058546220266</t>
  </si>
  <si>
    <t>4932471638</t>
  </si>
  <si>
    <t>PACKOUT платформа для фиксации на поверхностях</t>
  </si>
  <si>
    <t>PACKOUT Mounting Plate  1pc</t>
  </si>
  <si>
    <t>4058546295370</t>
  </si>
  <si>
    <t>4932471927</t>
  </si>
  <si>
    <t>PACKOUT наполнитель из вспененного материала для ящика с колесами</t>
  </si>
  <si>
    <t>PACKOUT Trolley Foam Insert</t>
  </si>
  <si>
    <t>4058546298265</t>
  </si>
  <si>
    <t>36_Ящики для инструментов закрытые</t>
  </si>
  <si>
    <t>4932471723</t>
  </si>
  <si>
    <t>PACKOUT компактный кейс</t>
  </si>
  <si>
    <t>PACKOUT Compact Tool Box  1pc</t>
  </si>
  <si>
    <t>4058546292232</t>
  </si>
  <si>
    <t>4932464080</t>
  </si>
  <si>
    <t>PACKOUT кейс</t>
  </si>
  <si>
    <t>Packout  Case 3 1pc</t>
  </si>
  <si>
    <t>4058546220259</t>
  </si>
  <si>
    <t>4932464079</t>
  </si>
  <si>
    <t>PACKOUT большой кейс</t>
  </si>
  <si>
    <t>Packout Case 2  1pc</t>
  </si>
  <si>
    <t>4058546220242</t>
  </si>
  <si>
    <t>37_Ящики для инструментов открытые</t>
  </si>
  <si>
    <t>4932471724</t>
  </si>
  <si>
    <t>PACKOUT открытый ящик</t>
  </si>
  <si>
    <t>PACKOUT Crate 1pc</t>
  </si>
  <si>
    <t>4058546296230</t>
  </si>
  <si>
    <t>40_Модульная система хранения из тканевых материалов</t>
  </si>
  <si>
    <t>4932471066</t>
  </si>
  <si>
    <t>PACKOUT сумка закрытая 38 см</t>
  </si>
  <si>
    <t>PACKOUT DUFFEL BAG 15IN/38CM</t>
  </si>
  <si>
    <t>4058546286941</t>
  </si>
  <si>
    <t>4932471132</t>
  </si>
  <si>
    <t>PACKOUT термосумка</t>
  </si>
  <si>
    <t>Packout Jobsite Cooler  1pc</t>
  </si>
  <si>
    <t>4058546287603</t>
  </si>
  <si>
    <t>4932464084</t>
  </si>
  <si>
    <t>PACKOUT Сумка для инструмента 25см</t>
  </si>
  <si>
    <t>25cm Tote Toolbag 1pc</t>
  </si>
  <si>
    <t>4058546220297</t>
  </si>
  <si>
    <t>4932471067</t>
  </si>
  <si>
    <t>PACKOUT сумка закрытая 50 см</t>
  </si>
  <si>
    <t>PACKOUT DUFFEL BAG 20IN/50CM</t>
  </si>
  <si>
    <t>4058546286958</t>
  </si>
  <si>
    <t>4932464085</t>
  </si>
  <si>
    <t>PACKOUT Сумка для инструмента 40см</t>
  </si>
  <si>
    <t>40cm Tote Toolbag 1pc</t>
  </si>
  <si>
    <t>4058546220303</t>
  </si>
  <si>
    <t>4932464086</t>
  </si>
  <si>
    <t>PACKOUT Сумка для инструмента 50см</t>
  </si>
  <si>
    <t>50cm Tote Toolbag 1pc</t>
  </si>
  <si>
    <t>4058546220310</t>
  </si>
  <si>
    <t>4932471131</t>
  </si>
  <si>
    <t>PACKOUT рюкзак</t>
  </si>
  <si>
    <t>Packout Backpack  1pc</t>
  </si>
  <si>
    <t>4058546287597</t>
  </si>
  <si>
    <t>4932471130</t>
  </si>
  <si>
    <t>PACKOUT техническая сумка</t>
  </si>
  <si>
    <t>Packout Tech Bag  1pc</t>
  </si>
  <si>
    <t>4058546287580</t>
  </si>
  <si>
    <t>41_Органайзеры</t>
  </si>
  <si>
    <t>4932471065</t>
  </si>
  <si>
    <t>PACKOUT тонкий компактный органайзер</t>
  </si>
  <si>
    <t>PACKOUT COMPACT SLIM ORGANISER 1PC</t>
  </si>
  <si>
    <t>4058546286934</t>
  </si>
  <si>
    <t>4932464083</t>
  </si>
  <si>
    <t>PACKOUT компактный органайзер</t>
  </si>
  <si>
    <t>Packout Compact Organiser Case 1pc</t>
  </si>
  <si>
    <t>4058546220280</t>
  </si>
  <si>
    <t>4932471064</t>
  </si>
  <si>
    <t>PACKOUT тонкий органайзер</t>
  </si>
  <si>
    <t>PACKOUT SLIM ORGANISER 1PC</t>
  </si>
  <si>
    <t>4058546286927</t>
  </si>
  <si>
    <t>4932464082</t>
  </si>
  <si>
    <t>PACKOUT органайзер</t>
  </si>
  <si>
    <t>Packout Organiser Case  1pc</t>
  </si>
  <si>
    <t>4058546220273</t>
  </si>
  <si>
    <t>4932464244</t>
  </si>
  <si>
    <t>PACKOUT набор (ящик на кол.+ бол. кейс+ кейс)</t>
  </si>
  <si>
    <t>Packout 3pcs Set  1pc</t>
  </si>
  <si>
    <t>4058546221898</t>
  </si>
  <si>
    <t>75_Ящики с выдвижными отсеками</t>
  </si>
  <si>
    <t>4932472129</t>
  </si>
  <si>
    <t>PACKOUT Ящик с 2-мя выдвижными отсеками</t>
  </si>
  <si>
    <t>PACKOUT 2 Drawer Tool Box  1pc</t>
  </si>
  <si>
    <t>4058546325251</t>
  </si>
  <si>
    <t>4932472130</t>
  </si>
  <si>
    <t>PACKOUT Ящик с 3-мя выдвижными отсеками</t>
  </si>
  <si>
    <t>PACKOUT 3 Drawer Tool Box  1pc</t>
  </si>
  <si>
    <t>4058546325268</t>
  </si>
  <si>
    <t>02_Система хранения из тканевых материалов</t>
  </si>
  <si>
    <t>4932464835</t>
  </si>
  <si>
    <t>Термосумка для строителей</t>
  </si>
  <si>
    <t>JOBSITE COOLER 1PC</t>
  </si>
  <si>
    <t>4058546227807</t>
  </si>
  <si>
    <t>47_Рюкзак</t>
  </si>
  <si>
    <t>4932464252</t>
  </si>
  <si>
    <t>Рюкзак NEW</t>
  </si>
  <si>
    <t>TRADESMAN BACKPACK  1PC</t>
  </si>
  <si>
    <t>4058546221973</t>
  </si>
  <si>
    <t>4932464834</t>
  </si>
  <si>
    <t>Компактный рюкзак для инструмента</t>
  </si>
  <si>
    <t>LOW PROFILE BACKPACK 1PC</t>
  </si>
  <si>
    <t>4058546227791</t>
  </si>
  <si>
    <t>48228200</t>
  </si>
  <si>
    <t>Рюкзак</t>
  </si>
  <si>
    <t>TOOL STORAGE</t>
  </si>
  <si>
    <t>045242333943</t>
  </si>
  <si>
    <t>4932464833</t>
  </si>
  <si>
    <t>Рюкзак с жестким дном большой</t>
  </si>
  <si>
    <t>ULTIMATE JOBSITE BACKPACK 1PC</t>
  </si>
  <si>
    <t>4058546227784</t>
  </si>
  <si>
    <t>03_Пластиковые ящики для хранения</t>
  </si>
  <si>
    <t>4932440936</t>
  </si>
  <si>
    <t>Вставка для кейса HD Box №1</t>
  </si>
  <si>
    <t>HD Box Insert 1  1pc</t>
  </si>
  <si>
    <t>4002395147588</t>
  </si>
  <si>
    <t>4932453379</t>
  </si>
  <si>
    <t>Вставка для кейса HD Box №3</t>
  </si>
  <si>
    <t>HD Box Insert 3  1pc</t>
  </si>
  <si>
    <t>4002395148202</t>
  </si>
  <si>
    <t>4932453507</t>
  </si>
  <si>
    <t>Вставка для кейса HD Box №9</t>
  </si>
  <si>
    <t>HD Box Insert 9  1pc</t>
  </si>
  <si>
    <t>4002395143603</t>
  </si>
  <si>
    <t>4932453509</t>
  </si>
  <si>
    <t>Вставка для кейса HD Box №10, шт</t>
  </si>
  <si>
    <t>HD Box Insert 10  1pc</t>
  </si>
  <si>
    <t>4002395143610</t>
  </si>
  <si>
    <t>4932453510</t>
  </si>
  <si>
    <t>Вставка для кейса HD Box №11</t>
  </si>
  <si>
    <t>HD Box Insert 11  1pc</t>
  </si>
  <si>
    <t>4002395143627</t>
  </si>
  <si>
    <t>4932453508</t>
  </si>
  <si>
    <t>Вставка для кейса HD Box №8</t>
  </si>
  <si>
    <t>HD Box Insert 8  1pc</t>
  </si>
  <si>
    <t>4002395146390</t>
  </si>
  <si>
    <t>4932451546</t>
  </si>
  <si>
    <t>Вставка для кейса HD Box Принадлежности</t>
  </si>
  <si>
    <t>HD Box Access. Insert 1 1pc</t>
  </si>
  <si>
    <t>4002395146598</t>
  </si>
  <si>
    <t>4932453855</t>
  </si>
  <si>
    <t>Вставка для кейса HD Box №13, шт</t>
  </si>
  <si>
    <t>HD Box Insert 131pc</t>
  </si>
  <si>
    <t>4002395275656</t>
  </si>
  <si>
    <t>4932453860</t>
  </si>
  <si>
    <t>Вставка для кейса HD Box №17, шт</t>
  </si>
  <si>
    <t>HD Box Insert 171pc</t>
  </si>
  <si>
    <t>4002395275694</t>
  </si>
  <si>
    <t>4932453856</t>
  </si>
  <si>
    <t>Вставка для кейса HD Box №14, шт</t>
  </si>
  <si>
    <t>HD Box Insert 141pc</t>
  </si>
  <si>
    <t>4002395275663</t>
  </si>
  <si>
    <t>4932453857</t>
  </si>
  <si>
    <t>Вставка для кейса HD Box №15</t>
  </si>
  <si>
    <t>HD Box Insert 151pc</t>
  </si>
  <si>
    <t>4002395275670</t>
  </si>
  <si>
    <t>4932453858</t>
  </si>
  <si>
    <t>Вставка для кейса HD Box №16, шт</t>
  </si>
  <si>
    <t>HD Box Insert 161pc</t>
  </si>
  <si>
    <t>4002395275687</t>
  </si>
  <si>
    <t>4932453859</t>
  </si>
  <si>
    <t>Вставка для кейса HD Box №12</t>
  </si>
  <si>
    <t>HD Box Insert 121pc</t>
  </si>
  <si>
    <t>4002395275649</t>
  </si>
  <si>
    <t>4932453385</t>
  </si>
  <si>
    <t>Кейс HD Box №1</t>
  </si>
  <si>
    <t>HD Box 1  1pc</t>
  </si>
  <si>
    <t>4002395146376</t>
  </si>
  <si>
    <t>4932453386</t>
  </si>
  <si>
    <t>Кейс HD Box №3</t>
  </si>
  <si>
    <t>HD Box 3  1pc</t>
  </si>
  <si>
    <t>4002395143634</t>
  </si>
  <si>
    <t>4932451545</t>
  </si>
  <si>
    <t>Кейс HD Box Organiser</t>
  </si>
  <si>
    <t>HD Box Organiser1pc</t>
  </si>
  <si>
    <t>4002395146581</t>
  </si>
  <si>
    <t>4932459751</t>
  </si>
  <si>
    <t>Кейс HD Box универсальный (1шт) (поролоновая вставка)</t>
  </si>
  <si>
    <t>HD BOX 1  UNIV.  1PC</t>
  </si>
  <si>
    <t>4058546029234</t>
  </si>
  <si>
    <t>4932459206</t>
  </si>
  <si>
    <t>Кейс HD Box универсальный с надписью FUEL (поролоновая вставка)</t>
  </si>
  <si>
    <t>HD Box Universal1  1PC</t>
  </si>
  <si>
    <t>4002395287215</t>
  </si>
  <si>
    <t>04_Разгрузочные пояса и сумки</t>
  </si>
  <si>
    <t>45_Разгрузочные пояса</t>
  </si>
  <si>
    <t>48228145</t>
  </si>
  <si>
    <t>Подтяжки для ремня 48228140</t>
  </si>
  <si>
    <t>Padded Rig  1PC</t>
  </si>
  <si>
    <t>045242358212</t>
  </si>
  <si>
    <t>48228140</t>
  </si>
  <si>
    <t>Ремень рабочий</t>
  </si>
  <si>
    <t>Work Belt  1PC</t>
  </si>
  <si>
    <t>045242358168</t>
  </si>
  <si>
    <t>48228110</t>
  </si>
  <si>
    <t>Пояс разгрузочный</t>
  </si>
  <si>
    <t>045242333936</t>
  </si>
  <si>
    <t>48228120</t>
  </si>
  <si>
    <t>Пояс разгрузочный с подвеской</t>
  </si>
  <si>
    <t>045242333974</t>
  </si>
  <si>
    <t>46_Сумки</t>
  </si>
  <si>
    <t>48228112</t>
  </si>
  <si>
    <t>Сумка электрика NEW</t>
  </si>
  <si>
    <t>ELECTRICIANS POUCH   1PC</t>
  </si>
  <si>
    <t>045242509157</t>
  </si>
  <si>
    <t>4932471343</t>
  </si>
  <si>
    <t xml:space="preserve">Перчатки с уровнем сопротивления порезам 1, зимние, размер M/8 </t>
  </si>
  <si>
    <t>GLOVES WINTER CUT LEVEL 1 M/8 1PC</t>
  </si>
  <si>
    <t>4058546289713</t>
  </si>
  <si>
    <t>4932471344</t>
  </si>
  <si>
    <t xml:space="preserve">Перчатки с уровнем сопротивления порезам 1, зимние, размер L/9 </t>
  </si>
  <si>
    <t>GLOVES WINTER CUT LEVEL 1 L/9 1PC</t>
  </si>
  <si>
    <t>4058546289720</t>
  </si>
  <si>
    <t>4932471345</t>
  </si>
  <si>
    <t xml:space="preserve">Перчатки с уровнем сопротивления порезам 1, зимние, размер XL/10 </t>
  </si>
  <si>
    <t>GLOVES WINTER CUT LEVEL 1 XL/10 1PC</t>
  </si>
  <si>
    <t>4058546289737</t>
  </si>
  <si>
    <t>4932471346</t>
  </si>
  <si>
    <t xml:space="preserve">Перчатки с уровнем сопротивления порезам 1, зимние, размер XXL/11 </t>
  </si>
  <si>
    <t>GLOVES WINTERCUT LEVEL 1 XXL/11 1PC</t>
  </si>
  <si>
    <t>4058546289744</t>
  </si>
  <si>
    <t>4932471347</t>
  </si>
  <si>
    <t xml:space="preserve">Перчатки с уровнем сопротивления порезам 3, зимние, размер M/8 </t>
  </si>
  <si>
    <t>GLOVES WINTER CUT LEVEL 3 M/8 1PC</t>
  </si>
  <si>
    <t>4058546289751</t>
  </si>
  <si>
    <t>4932471348</t>
  </si>
  <si>
    <t xml:space="preserve">Перчатки с уровнем сопротивления порезам 3, зимние, размер L/9 </t>
  </si>
  <si>
    <t>GLOVES WINTER CUT LEVEL 3 L/9 1PC</t>
  </si>
  <si>
    <t>4058546289768</t>
  </si>
  <si>
    <t>4932471349</t>
  </si>
  <si>
    <t xml:space="preserve">Перчатки с уровнем сопротивления порезам 3, зимние, размер XL/10 </t>
  </si>
  <si>
    <t>GLOVES WINTER CUT LEVEL 3 XL/10 1PC</t>
  </si>
  <si>
    <t>4058546289775</t>
  </si>
  <si>
    <t>4932471350</t>
  </si>
  <si>
    <t xml:space="preserve">Перчатки с уровнем сопротивления порезам 3, зимние, размер XXL/11 </t>
  </si>
  <si>
    <t>GLOVES WINTER CUT LEVEL 3 XXL/11 1PC</t>
  </si>
  <si>
    <t>4058546289782</t>
  </si>
  <si>
    <t>4932471607</t>
  </si>
  <si>
    <t>Перчатки с уровнем сопротивления порезам 1, зимние, размер L/9 (Многоштучная упаковка - 12 пар)</t>
  </si>
  <si>
    <t>12PACK WINTER CUT L.1 DIP. GLOVESL/9</t>
  </si>
  <si>
    <t>4058546295066</t>
  </si>
  <si>
    <t>4932471608</t>
  </si>
  <si>
    <t>Перчатки с уровнем сопротивления порезам 1, зимние, размер XL/10 (Многоштучная упаковка - 12 пар)</t>
  </si>
  <si>
    <t>12PACK WINTER CUT L.1 DIP. GLOVESXL/10</t>
  </si>
  <si>
    <t>4058546295073</t>
  </si>
  <si>
    <t>4932471609</t>
  </si>
  <si>
    <t>Перчатки с уровнем сопротивления порезам 1, зимние, размер XXL/11 (Многоштучная упаковка - 12 пар)</t>
  </si>
  <si>
    <t>12PACK WINTER CUT L.1 DIP. GLOVESXXL/11</t>
  </si>
  <si>
    <t>4058546295080</t>
  </si>
  <si>
    <t>4932471606</t>
  </si>
  <si>
    <t>Перчатки с уровнем сопротивления порезам 1, зимние, размер M/8 (Многоштучная упаковка - 12 пар)</t>
  </si>
  <si>
    <t>12PACK WINTER CUT L.1 DIP. GLOVESM/8</t>
  </si>
  <si>
    <t>4058546295059</t>
  </si>
  <si>
    <t>4932471610</t>
  </si>
  <si>
    <t>Перчатки с уровнем сопротивления порезам 3, зимние, размер M/8 (Многоштучная упаковка - 12 пар)</t>
  </si>
  <si>
    <t>12PACK WINTER CUT L.3 DIP. GLOVES M/8</t>
  </si>
  <si>
    <t>4058546295097</t>
  </si>
  <si>
    <t>4932471611</t>
  </si>
  <si>
    <t>Перчатки с уровнем сопротивления порезам 3, зимние, размер L/9 (Многоштучная упаковка - 12 пар)</t>
  </si>
  <si>
    <t>12PACK WINTER CUT L.3 DIP. GLOVES L/9</t>
  </si>
  <si>
    <t>4058546295103</t>
  </si>
  <si>
    <t>4932471612</t>
  </si>
  <si>
    <t>Перчатки с уровнем сопротивления порезам 3, зимние, размер XL/10 (Многоштучная упаковка - 12 пар)</t>
  </si>
  <si>
    <t>12PACK WINT. CUT L.3 DIP. GLOVES XL/10</t>
  </si>
  <si>
    <t>4058546295110</t>
  </si>
  <si>
    <t>4932471613</t>
  </si>
  <si>
    <t>Перчатки с уровнем сопротивления порезам 3, зимние, размер XXL/11 (Многоштучная упаковка - 12 пар)</t>
  </si>
  <si>
    <t>12PACK WINT. CUT L.3 DIP. GLOVESXXL/11</t>
  </si>
  <si>
    <t>4058546295127</t>
  </si>
  <si>
    <t>4932479000</t>
  </si>
  <si>
    <t>Перчатки с уровнем сопротивления порезам 1, зимние, размер M/8 (Многоштучная упаковка - 72 пары)</t>
  </si>
  <si>
    <t>Bulk Winter Cut Level 1/A Dipped Gloves - M/8</t>
  </si>
  <si>
    <t>4058546362904</t>
  </si>
  <si>
    <t>4932479001</t>
  </si>
  <si>
    <t>Перчатки с уровнем сопротивления порезам 1, зимние, размер L/9 (Многоштучная упаковка - 72 пары)</t>
  </si>
  <si>
    <t>Bulk Winter Cut Level 1/A Dipped Gloves - L/9</t>
  </si>
  <si>
    <t>4058546362911</t>
  </si>
  <si>
    <t>4932479002</t>
  </si>
  <si>
    <t>Перчатки с уровнем сопротивления порезам 1, зимние, размер XL/10 (Многоштучная упаковка - 72 пары)</t>
  </si>
  <si>
    <t>Bulk Winter Cut Level 1/A Dipped Gloves - XL/10</t>
  </si>
  <si>
    <t>4058546362928</t>
  </si>
  <si>
    <t>4932479003</t>
  </si>
  <si>
    <t>Перчатки с уровнем сопротивления порезам 1, зимние, размер XXL/11 (Многоштучная упаковка - 72 пары)</t>
  </si>
  <si>
    <t>Bulk Winter Cut Level 1/A Dipped Gloves - XXL/11</t>
  </si>
  <si>
    <t>4058546362935</t>
  </si>
  <si>
    <t>4932479004</t>
  </si>
  <si>
    <t>Перчатки с уровнем сопротивления порезам 3, зимние, размер M/8 (Многоштучная упаковка - 72 пары)</t>
  </si>
  <si>
    <t>Bulk Winter Cut Level 3/C Dipped Gloves - M/8</t>
  </si>
  <si>
    <t>4058546362942</t>
  </si>
  <si>
    <t>4932479005</t>
  </si>
  <si>
    <t>Перчатки с уровнем сопротивления порезам 3, зимние, размер L/9 (Многоштучная упаковка - 72 пары)</t>
  </si>
  <si>
    <t>Bulk Winter Cut Level 3/C Dipped Gloves - L/9</t>
  </si>
  <si>
    <t>4058546362959</t>
  </si>
  <si>
    <t>4932479006</t>
  </si>
  <si>
    <t>Перчатки с уровнем сопротивления порезам 3, зимние, размер XL/10 (Многоштучная упаковка - 72 пары)</t>
  </si>
  <si>
    <t>Bulk Winter Cut Level 3/C Dipped Gloves - XL/10</t>
  </si>
  <si>
    <t>4058546362966</t>
  </si>
  <si>
    <t>4932479007</t>
  </si>
  <si>
    <t>Перчатки с уровнем сопротивления порезам 3, зимние, размер XXL/11 (Многоштучная упаковка - 72 пары)</t>
  </si>
  <si>
    <t>Bulk Winter Cut Level 3/C Dipped Gloves - XXL/11</t>
  </si>
  <si>
    <t>4058546362973</t>
  </si>
  <si>
    <t>4932471416</t>
  </si>
  <si>
    <t>Перчатки с уровнем сопротивления порезам 1, размер M/8</t>
  </si>
  <si>
    <t>GLOVES CUT LEVEL 1 DIPPED  M/8  1PC</t>
  </si>
  <si>
    <t>4058546290443</t>
  </si>
  <si>
    <t>4932471417</t>
  </si>
  <si>
    <t>Перчатки с уровнем сопротивления порезам 1, размер L/9</t>
  </si>
  <si>
    <t>GLOVES CUT LEVEL 1 DIPPED  L/9  1PC</t>
  </si>
  <si>
    <t>4058546290450</t>
  </si>
  <si>
    <t>4932471418</t>
  </si>
  <si>
    <t>Перчатки с уровнем сопротивления порезам 1, размер XL/10</t>
  </si>
  <si>
    <t>GLOVES CUT LEVEL 1 DIPPED  XL/10  1PC</t>
  </si>
  <si>
    <t>4058546290467</t>
  </si>
  <si>
    <t>4932471419</t>
  </si>
  <si>
    <t>Перчатки с уровнем сопротивления порезам 1, размер XXL/11</t>
  </si>
  <si>
    <t>GLOVES CUT LEVEL 1 DIPPED  XXL/111PC</t>
  </si>
  <si>
    <t>4058546290474</t>
  </si>
  <si>
    <t>4932478131</t>
  </si>
  <si>
    <t>Перчатки сигнальные с уровнем сопротивления порезам 3, 8/M</t>
  </si>
  <si>
    <t>HiVis Cut Level 3 Gloves 8/M</t>
  </si>
  <si>
    <t>4058546340643</t>
  </si>
  <si>
    <t>4932478132</t>
  </si>
  <si>
    <t>Перчатки сигнальные с уровнем сопротивления порезам 3, 9/L</t>
  </si>
  <si>
    <t>HiVis Cut Level 3 Gloves 9/L</t>
  </si>
  <si>
    <t>4058546340650</t>
  </si>
  <si>
    <t>4932478133</t>
  </si>
  <si>
    <t>Перчатки сигнальные с уровнем сопротивления порезам 3, 10/XL</t>
  </si>
  <si>
    <t>HiVis Cut Level 3 Gloves 10/XL</t>
  </si>
  <si>
    <t>4058546340667</t>
  </si>
  <si>
    <t>4932478134</t>
  </si>
  <si>
    <t>Перчатки сигнальные с уровнем сопротивления порезам 3, 11/XXL</t>
  </si>
  <si>
    <t>HiVis Cut Level 3 Gloves 11/XXL</t>
  </si>
  <si>
    <t>4058546340674</t>
  </si>
  <si>
    <t>4932471420</t>
  </si>
  <si>
    <t>Перчатки с уровнем сопротивления порезам 3, размер M/8</t>
  </si>
  <si>
    <t>GLOVES CUT LEVEL 3 DIPPED  M/8  1PC</t>
  </si>
  <si>
    <t>4058546290481</t>
  </si>
  <si>
    <t>4932471421</t>
  </si>
  <si>
    <t>Перчатки с уровнем сопротивления порезам 3, размер L/9</t>
  </si>
  <si>
    <t>GLOVES CUT LEVEL 3 DIPPED  L/9  1PC</t>
  </si>
  <si>
    <t>4058546290498</t>
  </si>
  <si>
    <t>4932471422</t>
  </si>
  <si>
    <t>Перчатки с уровнем сопротивления порезам 3, размер XL/10</t>
  </si>
  <si>
    <t>GLOVES CUT LEVEL 3 DIPPED  XL/10  1PC</t>
  </si>
  <si>
    <t>4058546290504</t>
  </si>
  <si>
    <t>4932471423</t>
  </si>
  <si>
    <t>Перчатки с уровнем сопротивления порезам 3, размер XXL/11</t>
  </si>
  <si>
    <t>GLOVES CUT LEVEL 3 DIPPED  XXL/111PC</t>
  </si>
  <si>
    <t>4058546290511</t>
  </si>
  <si>
    <t>4932471424</t>
  </si>
  <si>
    <t>Перчатки с уровнем сопротивления порезам 5, размер M/8</t>
  </si>
  <si>
    <t>GLOVES CUT LEVEL 5 DIPPED  M/8  1PC</t>
  </si>
  <si>
    <t>4058546290528</t>
  </si>
  <si>
    <t>4932471425</t>
  </si>
  <si>
    <t>Перчатки с уровнем сопротивления порезам 5, размер L/9</t>
  </si>
  <si>
    <t>GLOVES CUT LEVEL 5 DIPPED  L/9  1PC</t>
  </si>
  <si>
    <t>4058546290535</t>
  </si>
  <si>
    <t>4932471426</t>
  </si>
  <si>
    <t>Перчатки с уровнем сопротивления порезам 5, размер XL/10</t>
  </si>
  <si>
    <t>GLOVES CUT LEVEL 5 DIPPED  XL/10  1PC</t>
  </si>
  <si>
    <t>4058546290542</t>
  </si>
  <si>
    <t>4932471427</t>
  </si>
  <si>
    <t>Перчатки с уровнем сопротивления порезам 5, размер XXL/11</t>
  </si>
  <si>
    <t>GLOVES CUT LEVEL 5 DIPPED  XXL/111PC</t>
  </si>
  <si>
    <t>4058546290559</t>
  </si>
  <si>
    <t>4932471615</t>
  </si>
  <si>
    <t>Перчатки с уровнем сопротивления порезам 1, размер L/9(Многоштучная упаковка - 12 пар)</t>
  </si>
  <si>
    <t>12PACK CUT LEVEL 1 DIPPED GLOVES  L/9</t>
  </si>
  <si>
    <t>4058546295141</t>
  </si>
  <si>
    <t>4932471616</t>
  </si>
  <si>
    <t>Перчатки с уровнем сопротивления порезам 1, размер XL/10(Многоштучная упаковка - 12 пар)</t>
  </si>
  <si>
    <t>12PACK CUT LEVEL 1 DIPPED GLOVES  XL/10</t>
  </si>
  <si>
    <t>4058546295158</t>
  </si>
  <si>
    <t>4932471617</t>
  </si>
  <si>
    <t>Перчатки с уровнем сопротивления порезам 1, размер XXL/11(Многоштучная упаковка - 12 пар)</t>
  </si>
  <si>
    <t>12PACK CUT LEVEL 1 DIPPED GLOVES XXL/11</t>
  </si>
  <si>
    <t>4058546295165</t>
  </si>
  <si>
    <t>4932471614</t>
  </si>
  <si>
    <t>Перчатки с уровнем сопротивления порезам 1, размер M/8(Многоштучная упаковка - 12 пар)</t>
  </si>
  <si>
    <t>12PACK CUT LEVEL 1 DIPPED GLOVES  M/8</t>
  </si>
  <si>
    <t>4058546295134</t>
  </si>
  <si>
    <t>4932471619</t>
  </si>
  <si>
    <t>Перчатки с уровнем сопротивления порезам 3, размер L/9(Многоштучная упаковка - 12 пар)</t>
  </si>
  <si>
    <t>12PACK CUT LEVEL 3 DIPPED GLOVES  L/9</t>
  </si>
  <si>
    <t>4058546295189</t>
  </si>
  <si>
    <t>4932471620</t>
  </si>
  <si>
    <t>Перчатки с уровнем сопротивления порезам 3, размер XL/10(Многоштучная упаковка - 12 пар)</t>
  </si>
  <si>
    <t>12PACK CUT LEVEL 3 DIPPED GLOVES  XL/10</t>
  </si>
  <si>
    <t>4058546295196</t>
  </si>
  <si>
    <t>4932471621</t>
  </si>
  <si>
    <t>Перчатки с уровнем сопротивления порезам 3, размер XXL/11(Многоштучная упаковка - 12 пар)</t>
  </si>
  <si>
    <t>12PACK CUT LEVEL 3 DIPPED GLOVES XXL/11</t>
  </si>
  <si>
    <t>4058546295202</t>
  </si>
  <si>
    <t>4932471618</t>
  </si>
  <si>
    <t>Перчатки с уровнем сопротивления порезам 3, размер M/8(Многоштучная упаковка - 12 пар)</t>
  </si>
  <si>
    <t>12PACK CUT LEVEL 3 DIPPED GLOVES  M/8</t>
  </si>
  <si>
    <t>4058546295172</t>
  </si>
  <si>
    <t>4932471622</t>
  </si>
  <si>
    <t>Перчатки с уровнем сопротивления порезам 5, размер M/8(Многоштучная упаковка - 12 пар)</t>
  </si>
  <si>
    <t>12 PACK CUT LEVEL 5 DIPPED GLOVES  M/8</t>
  </si>
  <si>
    <t>4058546295219</t>
  </si>
  <si>
    <t>4932471623</t>
  </si>
  <si>
    <t>Перчатки с уровнем сопротивления порезам 5, размер L/9(Многоштучная упаковка - 12 пар)</t>
  </si>
  <si>
    <t>12PACK CUT LEVEL 5 DIPPED GLOVES  L/9</t>
  </si>
  <si>
    <t>4058546295226</t>
  </si>
  <si>
    <t>4932471624</t>
  </si>
  <si>
    <t>Перчатки с уровнем сопротивления порезам 5, размер XL/10(Многоштучная упаковка - 12 пар)</t>
  </si>
  <si>
    <t>12PACK CUT LEVEL 5 DIPPED GLOVES  XL/10</t>
  </si>
  <si>
    <t>4058546295233</t>
  </si>
  <si>
    <t>4932471625</t>
  </si>
  <si>
    <t>Перчатки с уровнем сопротивления порезам 5, размер XXL/11(Многоштучная упаковка - 12 пар)</t>
  </si>
  <si>
    <t>12PACK CUT LEVEL 5 DIPPED GLOVES XXL/11</t>
  </si>
  <si>
    <t>4058546295240</t>
  </si>
  <si>
    <t>4932479008</t>
  </si>
  <si>
    <t>Перчатки с уровнем сопротивления порезам 1, размер M/8 (Многоштучная упаковка - 144 пары)</t>
  </si>
  <si>
    <t>Bulk Cut Level 1/A Dipped Gloves - M/8</t>
  </si>
  <si>
    <t>4058546362980</t>
  </si>
  <si>
    <t>4932479009</t>
  </si>
  <si>
    <t>Перчатки с уровнем сопротивления порезам 1, размер L/9 (Многоштучная упаковка - 144 пары)</t>
  </si>
  <si>
    <t>Bulk Cut Level 1/A Dipped Gloves - L/9</t>
  </si>
  <si>
    <t>4058546362997</t>
  </si>
  <si>
    <t>4932479010</t>
  </si>
  <si>
    <t>Перчатки с уровнем сопротивления порезам 1, размер XL/10 (Многоштучная упаковка - 144 пары)</t>
  </si>
  <si>
    <t>Bulk Cut Level 1/A Dipped Gloves - XL/10</t>
  </si>
  <si>
    <t>4058546363000</t>
  </si>
  <si>
    <t>4932479011</t>
  </si>
  <si>
    <t>Перчатки с уровнем сопротивления порезам 1, размер XXL/11 (Многоштучная упаковка - 144 пары)</t>
  </si>
  <si>
    <t>Bulk Cut Level 1/A Dipped Gloves - XXL/11</t>
  </si>
  <si>
    <t>4058546363017</t>
  </si>
  <si>
    <t>4932479020</t>
  </si>
  <si>
    <t>Перчатки сигнальные с уровнем сопротивления порезам 3, M/8 (Многоштучная упаковка - 144 пары)</t>
  </si>
  <si>
    <t>Bulk Hi-Vis Cut Level 3/C Gloves - 8/M</t>
  </si>
  <si>
    <t>4058546363109</t>
  </si>
  <si>
    <t>4932479021</t>
  </si>
  <si>
    <t>Перчатки сигнальные с уровнем сопротивления порезам 3, L/9 (Многоштучная упаковка - 144 пары)</t>
  </si>
  <si>
    <t>Bulk Hi-Vis Cut Level 3/C Gloves - 9/L</t>
  </si>
  <si>
    <t>4058546363116</t>
  </si>
  <si>
    <t>4932479022</t>
  </si>
  <si>
    <t>Перчатки сигнальные с уровнем сопротивления порезам 3, XL/10 (Многоштучная упаковка - 144 пары)</t>
  </si>
  <si>
    <t>Bulk Hi-Vis Cut Level 3/C Gloves - 10/XL</t>
  </si>
  <si>
    <t>4058546363123</t>
  </si>
  <si>
    <t>4932479023</t>
  </si>
  <si>
    <t>Перчатки сигнальные с уровнем сопротивления порезам 3, XXL/11 (Многоштучная упаковка - 144 пары)</t>
  </si>
  <si>
    <t xml:space="preserve">Bulk Hi-Vis Cut Level 3/C Gloves - 11/XXL </t>
  </si>
  <si>
    <t>4058546363130</t>
  </si>
  <si>
    <t>4932479012</t>
  </si>
  <si>
    <t>Перчатки с уровнем сопротивления порезам 3, размер M/8 (Многоштучная упаковка - 144 пары)</t>
  </si>
  <si>
    <t>Bulk Cut Level 3/C Dipped Gloves - M/8</t>
  </si>
  <si>
    <t>4058546363024</t>
  </si>
  <si>
    <t>4932479013</t>
  </si>
  <si>
    <t>Перчатки с уровнем сопротивления порезам 3, размер L/9 (Многоштучная упаковка - 144 пары)</t>
  </si>
  <si>
    <t>Bulk Cut Level 3/C Dipped Gloves - L/9</t>
  </si>
  <si>
    <t>4058546363031</t>
  </si>
  <si>
    <t>4932479014</t>
  </si>
  <si>
    <t>Перчатки с уровнем сопротивления порезам 3, размер XL/10 (Многоштучная упаковка - 144 пары)</t>
  </si>
  <si>
    <t>Bulk Cut Level 3/C Dipped Gloves - XL/10</t>
  </si>
  <si>
    <t>4058546363048</t>
  </si>
  <si>
    <t>4932479015</t>
  </si>
  <si>
    <t>Перчатки с уровнем сопротивления порезам 3, размер XXL/11 (Многоштучная упаковка - 144 пары)</t>
  </si>
  <si>
    <t>Bulk Cut Level 3/C Dipped Gloves - XXL/11</t>
  </si>
  <si>
    <t>4058546363055</t>
  </si>
  <si>
    <t>4932479016</t>
  </si>
  <si>
    <t>Перчатки с уровнем сопротивления порезам 5, размер M/8 (Многоштучная упаковка - 144 пары)</t>
  </si>
  <si>
    <t>Bulk Cut Level 5/E Dipped Gloves - M/8</t>
  </si>
  <si>
    <t>4058546363062</t>
  </si>
  <si>
    <t>4932479017</t>
  </si>
  <si>
    <t>Перчатки с уровнем сопротивления порезам 5, размер L/9 (Многоштучная упаковка - 144 пары)</t>
  </si>
  <si>
    <t>Bulk Cut Level 5/E Dipped Gloves - L/9</t>
  </si>
  <si>
    <t>4058546363079</t>
  </si>
  <si>
    <t>4932479018</t>
  </si>
  <si>
    <t>Перчатки с уровнем сопротивления порезам 5, размер XL/10 (Многоштучная упаковка - 144 пары)</t>
  </si>
  <si>
    <t>Bulk Cut Level 5/E Dipped Gloves - XL/10</t>
  </si>
  <si>
    <t>4058546363086</t>
  </si>
  <si>
    <t>4932479019</t>
  </si>
  <si>
    <t>Перчатки с уровнем сопротивления порезам 5, размер XXL/11 (Многоштучная упаковка - 144 пары)</t>
  </si>
  <si>
    <t>Bulk Cut Level 5/E Dipped Gloves - XXL/11</t>
  </si>
  <si>
    <t>4058546363093</t>
  </si>
  <si>
    <t>48229711</t>
  </si>
  <si>
    <t>Перчатки Free-Flex-8/M</t>
  </si>
  <si>
    <t>Free Flex GlovesM/8 1pc</t>
  </si>
  <si>
    <t>045242508693</t>
  </si>
  <si>
    <t>48229712</t>
  </si>
  <si>
    <t>Перчатки Free-Flex-9/L</t>
  </si>
  <si>
    <t>Free Flex GlovesL/9 1pc</t>
  </si>
  <si>
    <t>045242508709</t>
  </si>
  <si>
    <t>48229713</t>
  </si>
  <si>
    <t>Перчатки Free-Flex-10/XL</t>
  </si>
  <si>
    <t>Free Flex GlovesXL/10 1pc</t>
  </si>
  <si>
    <t>045242508716</t>
  </si>
  <si>
    <t>48229714</t>
  </si>
  <si>
    <t>Перчатки Free-Flex-11/XXL</t>
  </si>
  <si>
    <t>Free Flex GlovesXXL/11 1pc</t>
  </si>
  <si>
    <t>045242508723</t>
  </si>
  <si>
    <t>48229741</t>
  </si>
  <si>
    <t>Перчатки беспалые-8/M</t>
  </si>
  <si>
    <t>Fingerless GlovesM/8 1pc</t>
  </si>
  <si>
    <t>045242508730</t>
  </si>
  <si>
    <t>48229742</t>
  </si>
  <si>
    <t>Перчатки беспалые-9/L</t>
  </si>
  <si>
    <t>Fingerless GlovesL/9 1pc</t>
  </si>
  <si>
    <t>045242508747</t>
  </si>
  <si>
    <t>48229743</t>
  </si>
  <si>
    <t>Перчатки беспалые-10/XL</t>
  </si>
  <si>
    <t>Fingerless GlovesXL/10 1pc</t>
  </si>
  <si>
    <t>045242508754</t>
  </si>
  <si>
    <t>48229744</t>
  </si>
  <si>
    <t>Перчатки беспалые-11/XXL</t>
  </si>
  <si>
    <t>Fingerless GlovesXXL/11 1pc</t>
  </si>
  <si>
    <t>045242508761</t>
  </si>
  <si>
    <t>48229732</t>
  </si>
  <si>
    <t>Перчатки Demolition -9/L</t>
  </si>
  <si>
    <t>Gloves9/L1pc</t>
  </si>
  <si>
    <t>045242479443</t>
  </si>
  <si>
    <t>48229733</t>
  </si>
  <si>
    <t>Перчатки Demolition -10/XL</t>
  </si>
  <si>
    <t>Gloves10/XL1pc</t>
  </si>
  <si>
    <t>045242479450</t>
  </si>
  <si>
    <t>48229734</t>
  </si>
  <si>
    <t>Перчатки Demolition -11/XXL</t>
  </si>
  <si>
    <t>Gloves11/XXL1pc</t>
  </si>
  <si>
    <t>045242479467</t>
  </si>
  <si>
    <t>48229731</t>
  </si>
  <si>
    <t>Перчатки Demolition -8/М</t>
  </si>
  <si>
    <t>Gloves8/M1pc</t>
  </si>
  <si>
    <t>045242479436</t>
  </si>
  <si>
    <t>4932478127</t>
  </si>
  <si>
    <t>Перчатки с защитой от удара и сопротивлением порезам уровень 3 - 8/M</t>
  </si>
  <si>
    <t>Impact Cut Level 3 Gloves  8/M</t>
  </si>
  <si>
    <t>4058546340605</t>
  </si>
  <si>
    <t>4932478128</t>
  </si>
  <si>
    <t xml:space="preserve">Перчатки с защитой от удара и сопротивлением порезам уровень 3 - 9/L </t>
  </si>
  <si>
    <t>Impact Cut Level 3 Gloves  9/L</t>
  </si>
  <si>
    <t>4058546340612</t>
  </si>
  <si>
    <t>4932478129</t>
  </si>
  <si>
    <t>Перчатки с защитой от удара и сопротивлением порезам уровень 3 - 10/XL</t>
  </si>
  <si>
    <t>Impact Cut Level 3 Gloves  10/XL</t>
  </si>
  <si>
    <t>4058546340629</t>
  </si>
  <si>
    <t>4932478130</t>
  </si>
  <si>
    <t>Перчатки с защитой от удара и сопротивлением порезам уровень 3 - 1/XXL</t>
  </si>
  <si>
    <t>Impact Cut Level 3 Gloves  1/XXL</t>
  </si>
  <si>
    <t>4058546340636</t>
  </si>
  <si>
    <t>4932471908</t>
  </si>
  <si>
    <t>Перчатки Impact Demolition с защитой от удара - M/8</t>
  </si>
  <si>
    <t>Impact Demolition Gloves  M/8  1pc</t>
  </si>
  <si>
    <t>4058546298074</t>
  </si>
  <si>
    <t>4932471909</t>
  </si>
  <si>
    <t>Перчатки Impact Demolition с защитой от удара - L/9</t>
  </si>
  <si>
    <t>Impact Demolition Gloves  L/9  1pc</t>
  </si>
  <si>
    <t>4058546298081</t>
  </si>
  <si>
    <t>4932471910</t>
  </si>
  <si>
    <t>Перчатки Impact Demolition с защитой от удара - XL/10</t>
  </si>
  <si>
    <t>Impact Demolition Gloves  XL/10  1pc</t>
  </si>
  <si>
    <t>4058546298098</t>
  </si>
  <si>
    <t>4932471911</t>
  </si>
  <si>
    <t>Перчатки Impact Demolition с защитой от удара - XXL/11</t>
  </si>
  <si>
    <t>Impact Demolition Gloves  XXL/11  1pc</t>
  </si>
  <si>
    <t>4058546298104</t>
  </si>
  <si>
    <t>4932471881</t>
  </si>
  <si>
    <t>Очки простые, без покрытия (бесцветные)</t>
  </si>
  <si>
    <t>Clear Safety Glasses 1pc</t>
  </si>
  <si>
    <t>4058546297800</t>
  </si>
  <si>
    <t>4932471882</t>
  </si>
  <si>
    <t>Очки простые, без покрытия (затемненные)</t>
  </si>
  <si>
    <t>Tinted Safety Glasses  1pc</t>
  </si>
  <si>
    <t>4058546297817</t>
  </si>
  <si>
    <t>4932478907</t>
  </si>
  <si>
    <t>Очки ENHANCED с покрытием AS/AF (серые)</t>
  </si>
  <si>
    <t>Enhanced Safety Glasses Grey - 1pc</t>
  </si>
  <si>
    <t>4058546361891</t>
  </si>
  <si>
    <t>4932478927</t>
  </si>
  <si>
    <t>Очки ENHANCED с покрытием AS/AF (желтые)</t>
  </si>
  <si>
    <t>Enhanced Safety Glasses Yellow - 1pc</t>
  </si>
  <si>
    <t>4058546362096</t>
  </si>
  <si>
    <t>4932478763</t>
  </si>
  <si>
    <t>Очки ENHANCED с покрытием AS/AF (бесцветные)</t>
  </si>
  <si>
    <t>Safety Glasses Clear - anti-scratch &amp; anti-fog - 1pc</t>
  </si>
  <si>
    <t>4058546360450</t>
  </si>
  <si>
    <t>4932478764</t>
  </si>
  <si>
    <t>Очки ENHANCED с покрытием AS/AF (затемненные)</t>
  </si>
  <si>
    <t>Safety Glasses Tinted - anti-scratch &amp; anti-fog - 1pc</t>
  </si>
  <si>
    <t>4058546360467</t>
  </si>
  <si>
    <t>4932478909</t>
  </si>
  <si>
    <t>Очки MAGNIFIED с зоной коррекции +1</t>
  </si>
  <si>
    <t>+1 Clear Safety Glasses - 1pc</t>
  </si>
  <si>
    <t>4058546361914</t>
  </si>
  <si>
    <t>4932478910</t>
  </si>
  <si>
    <t>Очки MAGNIFIED с зоной коррекции +1.5</t>
  </si>
  <si>
    <t>+1.5 Clear Safety Glasses - 1pc</t>
  </si>
  <si>
    <t>4058546361921</t>
  </si>
  <si>
    <t>4932478911</t>
  </si>
  <si>
    <t>Очки MAGNIFIED с зоной коррекции +2</t>
  </si>
  <si>
    <t>+2 Clear Safety Glasses - 1pc</t>
  </si>
  <si>
    <t>4058546361938</t>
  </si>
  <si>
    <t>4932478912</t>
  </si>
  <si>
    <t>Очки MAGNIFIED с зоной коррекции +2.5</t>
  </si>
  <si>
    <t>+2.5 Clear Safety Glasses - 1pc</t>
  </si>
  <si>
    <t>4058546361945</t>
  </si>
  <si>
    <t>4932478908</t>
  </si>
  <si>
    <t>Очки PERFORMANCE с покрытием AS/AF (серые)</t>
  </si>
  <si>
    <t>Performance Safety Glasses Grey - 1pc</t>
  </si>
  <si>
    <t>4058546361907</t>
  </si>
  <si>
    <t>4932478928</t>
  </si>
  <si>
    <t>Очки PERFORMANCE с покрытием AS/AF (желтые)</t>
  </si>
  <si>
    <t>Performance Safety Glasses Yellow - 1pc</t>
  </si>
  <si>
    <t>4058546362102</t>
  </si>
  <si>
    <t>4932471883</t>
  </si>
  <si>
    <t>Очки PERFORMANCE с покрытием AS/AF (бесцветные)</t>
  </si>
  <si>
    <t>Performance Clear Safety Glasses  1pc</t>
  </si>
  <si>
    <t>4058546297824</t>
  </si>
  <si>
    <t>4932471884</t>
  </si>
  <si>
    <t>Очки PERFORMANCE с покрытием AS/AF (затемненные)</t>
  </si>
  <si>
    <t>Performance Tinted Safety Glasses  1pc</t>
  </si>
  <si>
    <t>4058546297831</t>
  </si>
  <si>
    <t>4932471885</t>
  </si>
  <si>
    <t>Очки  PREMIUM с покрытием AS/AF (бесцветные)</t>
  </si>
  <si>
    <t>H.Perf Clear Safety Glasses w/Gasket1pc</t>
  </si>
  <si>
    <t>4058546297848</t>
  </si>
  <si>
    <t>4932471886</t>
  </si>
  <si>
    <t>Очки PREMIUM с покрытием AS/AF (затемненные, поляризованные)</t>
  </si>
  <si>
    <t>H.Perf Tint Safety Glasses w/Gasket1pc</t>
  </si>
  <si>
    <t>4058546297855</t>
  </si>
  <si>
    <t>4932478866</t>
  </si>
  <si>
    <t>Маска на лицо тканевая размер L/XL (3шт)</t>
  </si>
  <si>
    <t>PREM. FACE COVERING - L/XL - 3PCS XXX</t>
  </si>
  <si>
    <t>4058546361488</t>
  </si>
  <si>
    <t>4932478865</t>
  </si>
  <si>
    <t>Маска на лицо тканевая размер S/M (3шт)</t>
  </si>
  <si>
    <t>PREM. FACE COVERING - S/M - 3PCS XXX</t>
  </si>
  <si>
    <t>4058546361471</t>
  </si>
  <si>
    <t>4932471433</t>
  </si>
  <si>
    <t>Кольцо для страховочной ситсемы 3,8см, 1 кг (5шт)</t>
  </si>
  <si>
    <t>LANYARDAC. 5PC 1KG 1 1/2 IN. SPLIT RING</t>
  </si>
  <si>
    <t>4058546290610</t>
  </si>
  <si>
    <t>4932471434</t>
  </si>
  <si>
    <t>Кольцо для страховочной ситсемы 5см, 1 кг (5шт)</t>
  </si>
  <si>
    <t>LANYARDAC. 5PC 1KG 2 IN. SPLIT RING</t>
  </si>
  <si>
    <t>4058546290627</t>
  </si>
  <si>
    <t>4932472107</t>
  </si>
  <si>
    <t>Напульсник-страховка для ручного инструмента</t>
  </si>
  <si>
    <t>Wrist Lanyard 1pc</t>
  </si>
  <si>
    <t>4058546325039</t>
  </si>
  <si>
    <t>4932471430</t>
  </si>
  <si>
    <t>D-образное кольцо с брелоком для крепления ручного инструмента (3шт)</t>
  </si>
  <si>
    <t>LANYARDACC. 3PC 2.25KG SMALL QUICKCON.</t>
  </si>
  <si>
    <t>4058546290580</t>
  </si>
  <si>
    <t>4932471431</t>
  </si>
  <si>
    <t>D-образное кольцо с брелоком для крепления с помощью самоклеющейся ленты (5шт)</t>
  </si>
  <si>
    <t>LANYARDACC. 5PC 2.25KG DRING WEB ATT.</t>
  </si>
  <si>
    <t>4058546290597</t>
  </si>
  <si>
    <t>4932472105</t>
  </si>
  <si>
    <t>Ремень для крепления страховочных строп к большим объектам</t>
  </si>
  <si>
    <t>Anchoring Strap 1pc</t>
  </si>
  <si>
    <t>4058546325015</t>
  </si>
  <si>
    <t>4932471352</t>
  </si>
  <si>
    <t>Страховочный эластичный строп для электроинструмента весом до 6.8 кг</t>
  </si>
  <si>
    <t>LANYARD 6.8KG LOCK. TOOL  1PC</t>
  </si>
  <si>
    <t>4058546289805</t>
  </si>
  <si>
    <t>4932471351</t>
  </si>
  <si>
    <t>Страховочный эластичный строп для электроинструмента весом до 4.5 кг</t>
  </si>
  <si>
    <t>LANYARD 4.5KG LOCK. TOOL  1PC</t>
  </si>
  <si>
    <t>4058546289799</t>
  </si>
  <si>
    <t>48228860</t>
  </si>
  <si>
    <t>Самоклеющаяся лента для системы страховки иснтрумента (3.5 м)</t>
  </si>
  <si>
    <t>12FT SELFADHERING TAPE</t>
  </si>
  <si>
    <t>4058546290603</t>
  </si>
  <si>
    <t>4932471353</t>
  </si>
  <si>
    <t>Страховочный эластичный строп для электроинструмента весом до 15,8 кг</t>
  </si>
  <si>
    <t>LANYARD 15KG LOCKING TOOL  1PC</t>
  </si>
  <si>
    <t>4058546289812</t>
  </si>
  <si>
    <t>4932471429</t>
  </si>
  <si>
    <t>Страховочный эластичный строп для ручного инструмента весом до 4,5 кг</t>
  </si>
  <si>
    <t>LANYARD 4.5KG QUICKCON. LOCK. TOOL1PC</t>
  </si>
  <si>
    <t>4058546290573</t>
  </si>
  <si>
    <t>4932479087</t>
  </si>
  <si>
    <t>Пильный диск для циркулярной пилы по алюминию 165x20x1,6x52 скошенные зубья (1 шт)</t>
  </si>
  <si>
    <t>CSB P Alu165x20x1,6x52ATB-1pc</t>
  </si>
  <si>
    <t>4058546368814</t>
  </si>
  <si>
    <t>4932479033</t>
  </si>
  <si>
    <t>Цельная твердосплавная коронка TCT для стали/нержавеющей стали 16мм (1 шт)</t>
  </si>
  <si>
    <t>Holesaw TCT 16mm-1pc</t>
  </si>
  <si>
    <t>4058546363239</t>
  </si>
  <si>
    <t>4932479034</t>
  </si>
  <si>
    <t>Цельная твердосплавная коронка TCT для стали/нержавеющей стали 18мм (1 шт)</t>
  </si>
  <si>
    <t>Holesaw TCT 18mm-1pc</t>
  </si>
  <si>
    <t>4058546368289</t>
  </si>
  <si>
    <t>4932479035</t>
  </si>
  <si>
    <t>Цельная твердосплавная коронка TCT для стали/нержавеющей стали 19мм (1 шт)</t>
  </si>
  <si>
    <t>Holesaw TCT 19mm-1pc</t>
  </si>
  <si>
    <t>4058546368296</t>
  </si>
  <si>
    <t>4932479036</t>
  </si>
  <si>
    <t>Цельная твердосплавная коронка TCT для стали/нержавеющей стали 20мм (1 шт)</t>
  </si>
  <si>
    <t>Holesaw TCT 20mm-1pc</t>
  </si>
  <si>
    <t>4058546368302</t>
  </si>
  <si>
    <t>4932479037</t>
  </si>
  <si>
    <t>Цельная твердосплавная коронка TCT для стали/нержавеющей стали 22мм (1 шт)</t>
  </si>
  <si>
    <t>Holesaw TCT 22mm-1pc</t>
  </si>
  <si>
    <t>4058546368319</t>
  </si>
  <si>
    <t>4932479038</t>
  </si>
  <si>
    <t>Цельная твердосплавная коронка TCT для стали/нержавеющей стали 24мм (1 шт)</t>
  </si>
  <si>
    <t>Holesaw TCT 24mm-1pc</t>
  </si>
  <si>
    <t>4058546368326</t>
  </si>
  <si>
    <t>4932479039</t>
  </si>
  <si>
    <t>Цельная твердосплавная коронка TCT для стали/нержавеющей стали 25мм (1 шт)</t>
  </si>
  <si>
    <t>Holesaw TCT 25mm-1pc</t>
  </si>
  <si>
    <t>4058546368333</t>
  </si>
  <si>
    <t>4932479040</t>
  </si>
  <si>
    <t>Цельная твердосплавная коронка TCT для стали/нержавеющей стали 29мм (1 шт)</t>
  </si>
  <si>
    <t>Holesaw TCT 29mm-1pc</t>
  </si>
  <si>
    <t>4058546368340</t>
  </si>
  <si>
    <t>4932479041</t>
  </si>
  <si>
    <t>Цельная твердосплавная коронка TCT для стали/нержавеющей стали 30мм (1 шт)</t>
  </si>
  <si>
    <t>Holesaw TCT 30mm-1pc</t>
  </si>
  <si>
    <t>4058546368357</t>
  </si>
  <si>
    <t>4932479042</t>
  </si>
  <si>
    <t>Цельная твердосплавная коронка TCT для стали/нержавеющей стали 32мм (1 шт)</t>
  </si>
  <si>
    <t>Holesaw TCT 32mm-1pc</t>
  </si>
  <si>
    <t>4058546368364</t>
  </si>
  <si>
    <t>4932479043</t>
  </si>
  <si>
    <t>Цельная твердосплавная коронка TCT для стали/нержавеющей стали 35мм (1 шт)</t>
  </si>
  <si>
    <t>Holesaw TCT 35mm-1pc</t>
  </si>
  <si>
    <t>4058546368371</t>
  </si>
  <si>
    <t>4932479044</t>
  </si>
  <si>
    <t>Цельная твердосплавная коронка TCT для стали/нержавеющей стали 38мм (1 шт)</t>
  </si>
  <si>
    <t>Holesaw TCT 38mm-1pc</t>
  </si>
  <si>
    <t>4058546368388</t>
  </si>
  <si>
    <t>4932479045</t>
  </si>
  <si>
    <t>Цельная твердосплавная коронка TCT для стали/нержавеющей стали 40мм (1 шт)</t>
  </si>
  <si>
    <t>Holesaw TCT 40mm-1pc</t>
  </si>
  <si>
    <t>4058546368395</t>
  </si>
  <si>
    <t>4932479046</t>
  </si>
  <si>
    <t>Цельная твердосплавная коронка TCT для стали/нержавеющей стали 44мм (1 шт)</t>
  </si>
  <si>
    <t>Holesaw TCT 44mm-1pc</t>
  </si>
  <si>
    <t>4058546368401</t>
  </si>
  <si>
    <t>4932479047</t>
  </si>
  <si>
    <t>Цельная твердосплавная коронка TCT для стали/нержавеющей стали 45мм (1 шт)</t>
  </si>
  <si>
    <t>Holesaw TCT 45mm-1pc</t>
  </si>
  <si>
    <t>4058546368418</t>
  </si>
  <si>
    <t>4932479048</t>
  </si>
  <si>
    <t>Цельная твердосплавная коронка TCT для стали/нержавеющей стали 50мм (1 шт)</t>
  </si>
  <si>
    <t>Holesaw TCT 50mm-1pc</t>
  </si>
  <si>
    <t>4058546368425</t>
  </si>
  <si>
    <t>4932479049</t>
  </si>
  <si>
    <t>Цельная твердосплавная коронка TCT для стали/нержавеющей стали 51мм (1 шт)</t>
  </si>
  <si>
    <t>Holesaw TCT 51mm-1pc</t>
  </si>
  <si>
    <t>4058546368432</t>
  </si>
  <si>
    <t>4932479050</t>
  </si>
  <si>
    <t>Цельная твердосплавная коронка TCT для стали/нержавеющей стали 54мм (1 шт)</t>
  </si>
  <si>
    <t>Holesaw TCT 54mm-1pc</t>
  </si>
  <si>
    <t>4058546368449</t>
  </si>
  <si>
    <t>4932479051</t>
  </si>
  <si>
    <t>Цельная твердосплавная коронка TCT для стали/нержавеющей стали 60мм (1 шт)</t>
  </si>
  <si>
    <t>Holesaw TCT 60mm-1pc</t>
  </si>
  <si>
    <t>4058546368456</t>
  </si>
  <si>
    <t>4932479052</t>
  </si>
  <si>
    <t>Цельная твердосплавная коронка TCT для стали/нержавеющей стали 64мм (1 шт)</t>
  </si>
  <si>
    <t>Holesaw TCT 64mm-1pc</t>
  </si>
  <si>
    <t>4058546368463</t>
  </si>
  <si>
    <t>4932479053</t>
  </si>
  <si>
    <t>Цельная твердосплавная коронка TCT для стали/нержавеющей стали 70мм (1 шт)</t>
  </si>
  <si>
    <t>Holesaw TCT 70mm-1pc</t>
  </si>
  <si>
    <t>4058546368470</t>
  </si>
  <si>
    <t>4932479054</t>
  </si>
  <si>
    <t>Цельная твердосплавная коронка TCT для стали/нержавеющей стали 76мм (1 шт)</t>
  </si>
  <si>
    <t>Holesaw TCT 76mm-1pc</t>
  </si>
  <si>
    <t>4058546368487</t>
  </si>
  <si>
    <t>4932479055</t>
  </si>
  <si>
    <t>Цельная твердосплавная коронка TCT для стали/нержавеющей стали 80мм (1 шт)</t>
  </si>
  <si>
    <t>Holesaw TCT 80mm-1pc</t>
  </si>
  <si>
    <t>4058546368494</t>
  </si>
  <si>
    <t>4932479056</t>
  </si>
  <si>
    <t>Цельная твердосплавная коронка TCT для стали/нержавеющей стали 85мм (1 шт)</t>
  </si>
  <si>
    <t>Holesaw TCT 85mm-1pc</t>
  </si>
  <si>
    <t>4058546368500</t>
  </si>
  <si>
    <t>4932479058</t>
  </si>
  <si>
    <t>Набор цельных твердосплавных коронок TCT - 4 ед. (⌀16,20,25,32, 1/8˝ шестигранный ключ) (1 шт)</t>
  </si>
  <si>
    <t>Holesaw TCT Set 1-4pc</t>
  </si>
  <si>
    <t>4058546368524</t>
  </si>
  <si>
    <t>4932479059</t>
  </si>
  <si>
    <t>Направляющее сверло (⌀6 x 76 мм) с пружиной для цельных твердосплавных коронок TCT (1шт)</t>
  </si>
  <si>
    <t>Holesaw TCT - Pilot Drill + Spring-1pc</t>
  </si>
  <si>
    <t>4058546368531</t>
  </si>
  <si>
    <t>4932479060</t>
  </si>
  <si>
    <t>Пружина для цельных твердосплавных коронок TCT - 3 ед. (1 шт)</t>
  </si>
  <si>
    <t>Holesaw TCT -  Spring-3pc</t>
  </si>
  <si>
    <t>4058546368548</t>
  </si>
  <si>
    <t>4932479061</t>
  </si>
  <si>
    <t>Установочный винт М6 для цельных твердосплавных коронок TCT - 3 ед. (1 шт)</t>
  </si>
  <si>
    <t>Holesaw TCT -  Screw M6-3pc</t>
  </si>
  <si>
    <t>4058546368555</t>
  </si>
  <si>
    <t>49560239</t>
  </si>
  <si>
    <t>Коронка Bi-Metal 117мм Milwaukee (III) (1 шт)</t>
  </si>
  <si>
    <t>Holesaw BiM HOLE DOZER 117mm -1pc</t>
  </si>
  <si>
    <t>045242587285</t>
  </si>
  <si>
    <t>4932479570</t>
  </si>
  <si>
    <t>Перчатки с защитой от удара и сопротивлением порезам уровень 5 - 8/M</t>
  </si>
  <si>
    <t>IMPACT CUT LEVEL 5 GLOVES - 8/M - 1PC</t>
  </si>
  <si>
    <t>4058546373641</t>
  </si>
  <si>
    <t>4932479571</t>
  </si>
  <si>
    <t xml:space="preserve">Перчатки с защитой от удара и сопротивлением порезам уровень 5 - 9/L </t>
  </si>
  <si>
    <t>IMPACT CUT LEVEL 5 GLOVES - 9/L - 1PC</t>
  </si>
  <si>
    <t>4058546373658</t>
  </si>
  <si>
    <t>4932479572</t>
  </si>
  <si>
    <t>Перчатки с защитой от удара и сопротивлением порезам уровень 5 - 10/XL</t>
  </si>
  <si>
    <t>IMPACT CUT LEVEL 5 GLOVES - 10/XL - 1PC</t>
  </si>
  <si>
    <t>4058546373665</t>
  </si>
  <si>
    <t>4932479573</t>
  </si>
  <si>
    <t>Перчатки с защитой от удара и сопротивлением порезам уровень 5 - 11/XXL</t>
  </si>
  <si>
    <t>IMPACT CUT LEVEL 5 GLOVES - 11/XXL - 1PC</t>
  </si>
  <si>
    <t>4058546373672</t>
  </si>
  <si>
    <t>4932479900</t>
  </si>
  <si>
    <t>Долото канальное с ограничителем SDS-Plus 250 (1 шт)</t>
  </si>
  <si>
    <t>SDS+ Wing Chisel 250x22mm -1 pc</t>
  </si>
  <si>
    <t>4058546376949</t>
  </si>
  <si>
    <t>4932343746</t>
  </si>
  <si>
    <t>Долото канальное с ограничителем SDS-Max 380 (1 шт)</t>
  </si>
  <si>
    <t>CHASING BIT         ChisG SDSMx380x25P1M</t>
  </si>
  <si>
    <t>4002395317622</t>
  </si>
  <si>
    <t>4932479949</t>
  </si>
  <si>
    <t>Гвозди с кольцевой накаткой и полукруглой головой 7,4x2,8/65мм RS для M18FFN21 - 3000 ед. (1 шт)</t>
  </si>
  <si>
    <t>Nails 20 RoundH 7.4x2.8/65mm RS-3kpc</t>
  </si>
  <si>
    <t>4058546377434</t>
  </si>
  <si>
    <t>4932479950</t>
  </si>
  <si>
    <t>Гвозди с кольцевой накаткой и полукруглой головой 7,4x2,8/75мм RS для M18FFN21 - 2000 ед. (1 шт)</t>
  </si>
  <si>
    <t>Nails 20 RoundH 7.4x2.8/75mm RS-2kpc</t>
  </si>
  <si>
    <t>4058546377441</t>
  </si>
  <si>
    <t>4932479951</t>
  </si>
  <si>
    <t>Гвозди с кольцевой накаткой и полукруглой головой 7,4x2,8/80мм RS для M18FFN21 - 2000 ед. (1 шт)</t>
  </si>
  <si>
    <t>Nails 20 RoundH 7.4x3.1/80mm RS-2kpc</t>
  </si>
  <si>
    <t>4058546377458</t>
  </si>
  <si>
    <t>4932479952</t>
  </si>
  <si>
    <t>Гвозди с кольцевой накаткой и полукруглой головой 7,4x2,8/90мм RS для M18FFN21 - 2000 ед. (1 шт)</t>
  </si>
  <si>
    <t>Nails 20 RoundH 7.4x3.1/90mm RS-2kpc</t>
  </si>
  <si>
    <t>4058546377465</t>
  </si>
  <si>
    <t>4932479953</t>
  </si>
  <si>
    <t>Гвозди гальванизированные с кольцевой накаткой и полукруглой головой 7,4x2,8/65мм RS для M18FFN21 - 3000 ед. (1 шт)</t>
  </si>
  <si>
    <t>Nails 20 RoundH 7.4x2.8/65mm RS G-3kpc</t>
  </si>
  <si>
    <t>4058546377472</t>
  </si>
  <si>
    <t>4932479954</t>
  </si>
  <si>
    <t>Гвозди гальванизированные с кольцевой накаткой и полукруглой головой 7,4x2,8/75мм RS для M18FFN21 - 2000 ед. (1 шт)</t>
  </si>
  <si>
    <t>Nails 20 RoundH 7.4x3.1/75mm RS G-2kpc</t>
  </si>
  <si>
    <t>4058546377489</t>
  </si>
  <si>
    <t>4932479955</t>
  </si>
  <si>
    <t>Гвозди гальванизированные с кольцевой накаткой и полукруглой головой 7,4x2,8/80мм RS для M18FFN21 - 2000 ед. (1 шт)</t>
  </si>
  <si>
    <t>Nails 20 RoundH 7.4x3.1/80mm RS G-2kpc</t>
  </si>
  <si>
    <t>4058546377496</t>
  </si>
  <si>
    <t>4932479956</t>
  </si>
  <si>
    <t>Гвозди гальванизированные с кольцевой накаткой и полукруглой головой 7,4x2,8/90мм RS для M18FFN21 - 2000 ед. (1 шт)</t>
  </si>
  <si>
    <t>Nails 20 RoundH 7.4x3.1/90mm RS G-2kpc</t>
  </si>
  <si>
    <t>4058546377502</t>
  </si>
  <si>
    <t>4932479548</t>
  </si>
  <si>
    <t xml:space="preserve">Сменное лезвие Switchblade 51мм (1 шт) (замена для 48255435) </t>
  </si>
  <si>
    <t>Wood Drill SWB Selfeed Blade 51mm-1pc</t>
  </si>
  <si>
    <t>4058546373429</t>
  </si>
  <si>
    <t>4932479472</t>
  </si>
  <si>
    <t>Сверло по дереву Speed Feed 16x165 (1шт) (замена для 48130058)</t>
  </si>
  <si>
    <t>Wood Drill SpFeed 16x165mm-1pc</t>
  </si>
  <si>
    <t>4058546372668</t>
  </si>
  <si>
    <t>4932478625</t>
  </si>
  <si>
    <t>PACKOUT Большой органайзер</t>
  </si>
  <si>
    <t>PACKOUT Deep Organiser - 1pc</t>
  </si>
  <si>
    <t>4058546348182</t>
  </si>
  <si>
    <t>4932478162</t>
  </si>
  <si>
    <t>PACKOUT Кейс XL</t>
  </si>
  <si>
    <t>PACKOUT XL Tool Box 1pc</t>
  </si>
  <si>
    <t>4058546340957</t>
  </si>
  <si>
    <t>4932479409</t>
  </si>
  <si>
    <t>Ножницы прямые (1 шт) (замена для 48224044)</t>
  </si>
  <si>
    <t>Straight Scissors</t>
  </si>
  <si>
    <t>4058546372033</t>
  </si>
  <si>
    <t>4932479410</t>
  </si>
  <si>
    <t>Ножницы скошенные (1 шт) (замена для 48224043)</t>
  </si>
  <si>
    <t>Offset Scissors</t>
  </si>
  <si>
    <t>4058546372040</t>
  </si>
  <si>
    <t>4932479558</t>
  </si>
  <si>
    <t xml:space="preserve">Перчатки с уровнем сопротивления порезам 5, зимние, размер M/8 </t>
  </si>
  <si>
    <t>WINTER GLOVES CUT LEVEL 5 - 8/M - 1PC</t>
  </si>
  <si>
    <t>4058546373528</t>
  </si>
  <si>
    <t>4932479559</t>
  </si>
  <si>
    <t xml:space="preserve">Перчатки с уровнем сопротивления порезам 5, зимние, размер L/9 </t>
  </si>
  <si>
    <t>WINTER GLOVES CUT LEVEL 5 - 9/L - 1PC</t>
  </si>
  <si>
    <t>4058546373535</t>
  </si>
  <si>
    <t>4932479560</t>
  </si>
  <si>
    <t xml:space="preserve">Перчатки с уровнем сопротивления порезам 5, зимние, размер XL/10 </t>
  </si>
  <si>
    <t>WINTER GLOVES CUT LEVEL 5 -10/XL - 1PC</t>
  </si>
  <si>
    <t>4058546373542</t>
  </si>
  <si>
    <t>4932479561</t>
  </si>
  <si>
    <t xml:space="preserve">Перчатки с уровнем сопротивления порезам 5, зимние, размер XXL/11 </t>
  </si>
  <si>
    <t>WINTER GLOVES CUT LEVEL 5 - 11/XXL- 1PC</t>
  </si>
  <si>
    <t>4058546373559</t>
  </si>
  <si>
    <t>4932479562</t>
  </si>
  <si>
    <t>Перчатки с уровнем сопротивления порезам 5, зимние, размер M/8 (Многоштучная упаковка - 12 пар)</t>
  </si>
  <si>
    <t>WINTER GLOVES CUT LEVEL 5 - 8/M - 12PCS</t>
  </si>
  <si>
    <t>4058546373566</t>
  </si>
  <si>
    <t>4932479563</t>
  </si>
  <si>
    <t>Перчатки с уровнем сопротивления порезам 5, зимние, размер L/9 (Многоштучная упаковка - 12 пар)</t>
  </si>
  <si>
    <t>WINTER GLOVES CUT LEVEL 5 - 9/L - 12PCS</t>
  </si>
  <si>
    <t>4058546373573</t>
  </si>
  <si>
    <t>4932479564</t>
  </si>
  <si>
    <t>Перчатки с уровнем сопротивления порезам 5, зимние, размер XL/10 (Многоштучная упаковка - 12 пар)</t>
  </si>
  <si>
    <t>WINTER GLOVES CUT LEVEL 5 -10/XL - 12PCS</t>
  </si>
  <si>
    <t>4058546373580</t>
  </si>
  <si>
    <t>4932479565</t>
  </si>
  <si>
    <t>Перчатки с уровнем сопротивления порезам 5, зимние, размер XXL/11 (Многоштучная упаковка - 12 пар)</t>
  </si>
  <si>
    <t>WINTER GLOVES CUT LEVEL 5 -11/XXL- 12PCS</t>
  </si>
  <si>
    <t>4058546373597</t>
  </si>
  <si>
    <t>49569005</t>
  </si>
  <si>
    <t>Коронка по дереву Bighawg 57мм</t>
  </si>
  <si>
    <t>BIGHAWG 57MM HOLE SAW  1PC</t>
  </si>
  <si>
    <t>045242200474</t>
  </si>
  <si>
    <t>49569030</t>
  </si>
  <si>
    <t>Коронка по дереву Bighawg 92мм</t>
  </si>
  <si>
    <t>BIGHAWG 92MM HOLE SAW  1PC</t>
  </si>
  <si>
    <t>045242200511</t>
  </si>
  <si>
    <t>4932352894</t>
  </si>
  <si>
    <t>Набор бит Milwaukee ShW (30шт)</t>
  </si>
  <si>
    <t>SET                 ShW Set Scr&amp;Dr P30M</t>
  </si>
  <si>
    <t>4002395375523</t>
  </si>
  <si>
    <t>48034410</t>
  </si>
  <si>
    <t>Переходник с 1/2" на 1/4"</t>
  </si>
  <si>
    <t>ADAPTER             ShW1/2Sq1/4F50mmP1M</t>
  </si>
  <si>
    <t>045242195015</t>
  </si>
  <si>
    <t>4932459373</t>
  </si>
  <si>
    <t>ПРОМО Набор Рулетка ПРЕМИУМ магнитная 5м / ширина 27мм 1шт (заказ кратно 24шт)</t>
  </si>
  <si>
    <t>PROMO MAG TAPE 5M BULK  1PC</t>
  </si>
  <si>
    <t>4058546010348</t>
  </si>
  <si>
    <t>03_Ножницы</t>
  </si>
  <si>
    <t>48224038</t>
  </si>
  <si>
    <t>Ручной инструмент Ножницы по металлу длинные Скошенные</t>
  </si>
  <si>
    <t>PLATE SHEARS          Long Snips L  1pc</t>
  </si>
  <si>
    <t>045242332090</t>
  </si>
  <si>
    <t>48220304</t>
  </si>
  <si>
    <t>Ручной инструмент Нож-пилка для гипсокартона Milwaukee</t>
  </si>
  <si>
    <t>SAW</t>
  </si>
  <si>
    <t>045242204595</t>
  </si>
  <si>
    <t>48271401</t>
  </si>
  <si>
    <t>Сверло направляющее для коронок по дереву Bighawg</t>
  </si>
  <si>
    <t>BIGHAWG PILOT DRILL  1PC</t>
  </si>
  <si>
    <t>045242121397</t>
  </si>
  <si>
    <t>4932352606</t>
  </si>
  <si>
    <t>Сверло по металлу ShW HSS-G Hex 3.2мм</t>
  </si>
  <si>
    <t>METAL DRILL BIT     ShWHSSGHex3.2mm P1M</t>
  </si>
  <si>
    <t>4002395372645</t>
  </si>
  <si>
    <t>4932352607</t>
  </si>
  <si>
    <t>Сверло по металлу ShW HSS-G Hex 4.8мм</t>
  </si>
  <si>
    <t>METAL DRILL BIT     ShWHSSGHex4.8mm P1M</t>
  </si>
  <si>
    <t>4002395372652</t>
  </si>
  <si>
    <t>4932352452</t>
  </si>
  <si>
    <t>Сверло по металлу ShW HSS-G Hex 7.0мм</t>
  </si>
  <si>
    <t>METAL DRILL BIT     ShW HSSG Hex7mm P1M</t>
  </si>
  <si>
    <t>4002395371112</t>
  </si>
  <si>
    <t>4932456391</t>
  </si>
  <si>
    <t>Вставка для кейса HD Box №4</t>
  </si>
  <si>
    <t>HD Box Insert 4  1pc</t>
  </si>
  <si>
    <t>4002395148219</t>
  </si>
  <si>
    <t>48223529</t>
  </si>
  <si>
    <t>Z_Ручной инструмент TORQUE LOCK струбцина тип С с неподвижными губками 18" (480мм) замена 4932472259</t>
  </si>
  <si>
    <t>DEEP REACH REG JAWS (18IN/480mm)  1pc</t>
  </si>
  <si>
    <t>045242472697</t>
  </si>
  <si>
    <t>48223530</t>
  </si>
  <si>
    <t>Z_Ручной инструмент TORQUE LOCK струбцина тип С с неподвижными губками 18" (480мм) замена 4932472260</t>
  </si>
  <si>
    <t>REG JAWS (18IN/480mm)  1pc</t>
  </si>
  <si>
    <t>045242472673</t>
  </si>
  <si>
    <t>48223520</t>
  </si>
  <si>
    <t>Z_Ручной инструмент TORQUE LOCK струбцина тип С с шарнирными губками 18" (480мм) замена 4932472261</t>
  </si>
  <si>
    <t>SWIVEL JAWS (18IN/480mm)  1pc</t>
  </si>
  <si>
    <t>045242358298</t>
  </si>
  <si>
    <t>4932442880</t>
  </si>
  <si>
    <t>Гайка FIXTEC М14</t>
  </si>
  <si>
    <t>FIXTEC NUT M14</t>
  </si>
  <si>
    <t>4002395245222</t>
  </si>
  <si>
    <t>4932399127</t>
  </si>
  <si>
    <t>Зенкер для коронки TCT SDS+ 68мм</t>
  </si>
  <si>
    <t>COUNTERSINK 68MM    Countersink 68mm P1M</t>
  </si>
  <si>
    <t>4002395357314</t>
  </si>
  <si>
    <t>4932464910</t>
  </si>
  <si>
    <t>Зубило для выбивания пинов</t>
  </si>
  <si>
    <t>TOOTH REMOVAL CHISEL 14MM 1PC</t>
  </si>
  <si>
    <t>4058546228552</t>
  </si>
  <si>
    <t>4932399906</t>
  </si>
  <si>
    <t>Комплект для пылеудаления для УШМ 230мм</t>
  </si>
  <si>
    <t>CUTTING GUARD DUST EXT SET 230 P1M</t>
  </si>
  <si>
    <t>4002395365616</t>
  </si>
  <si>
    <t>4932399854</t>
  </si>
  <si>
    <t>Коронка bi-metal 54мм Milwaukee</t>
  </si>
  <si>
    <t>HOLE SAW            HSaw 054 P1M</t>
  </si>
  <si>
    <t>4002395365081</t>
  </si>
  <si>
    <t>49568995</t>
  </si>
  <si>
    <t>Коронка по дереву Bighawg 35мм</t>
  </si>
  <si>
    <t>BIGHAWG 35MM HOLE SAW  1PC</t>
  </si>
  <si>
    <t>045242225378</t>
  </si>
  <si>
    <t>49569000</t>
  </si>
  <si>
    <t>Коронка по дереву Bighawg 54мм</t>
  </si>
  <si>
    <t>BIGHAWG 54MM HOLE SAW  1PC</t>
  </si>
  <si>
    <t>045242200467</t>
  </si>
  <si>
    <t>49569020</t>
  </si>
  <si>
    <t>Коронка по дереву Bighawg 76мм</t>
  </si>
  <si>
    <t>BIGHAWG 76MM HOLE SAW  1PC</t>
  </si>
  <si>
    <t>045242200504</t>
  </si>
  <si>
    <t>4932399120</t>
  </si>
  <si>
    <t>Коронка универсальная TCT 105Х60 (кирпич,пенобетон,дерево,пластик)</t>
  </si>
  <si>
    <t>TCT CORE CUTTER     TCT UniH/saw105mmP1M</t>
  </si>
  <si>
    <t>4002395357246</t>
  </si>
  <si>
    <t>4932399100</t>
  </si>
  <si>
    <t>Коронка универсальная TCT 25X60 (кирпич,пенобетон,дерево,пластик)</t>
  </si>
  <si>
    <t>TCT HOLE SAW        TCT UniH/saw 25mmP1M</t>
  </si>
  <si>
    <t>4002395357048</t>
  </si>
  <si>
    <t>4932399101</t>
  </si>
  <si>
    <t>Коронка универсальная TCT 30X60 (кирпич,пенобетон,дерево,пластик)</t>
  </si>
  <si>
    <t>TCT HOLE SAW        TCT UniH/saw 30mmP1M</t>
  </si>
  <si>
    <t>4002395357055</t>
  </si>
  <si>
    <t>4932399105</t>
  </si>
  <si>
    <t>Коронка универсальная TCT 50Х60 (кирпич,пенобетон,дерево,пластик)</t>
  </si>
  <si>
    <t>TCT HOLE SAW        TCT UniH/saw 50mmP1M</t>
  </si>
  <si>
    <t>4002395357093</t>
  </si>
  <si>
    <t>4932399106</t>
  </si>
  <si>
    <t>Коронка универсальная TCT 55X60 (кирпич,пенобетон,дерево,пластик)</t>
  </si>
  <si>
    <t>TCT HOLE SAW        TCT UniH/saw 55mmP1M</t>
  </si>
  <si>
    <t>4002395357109</t>
  </si>
  <si>
    <t>4932399108</t>
  </si>
  <si>
    <t>Коронка универсальная TCT 60X60 (кирпич,пенобетон,дерево,пластик)</t>
  </si>
  <si>
    <t>TCT HOLE SAW        TCT UniH/saw 60mmP1M</t>
  </si>
  <si>
    <t>4002395357123</t>
  </si>
  <si>
    <t>4932399109</t>
  </si>
  <si>
    <t>Коронка универсальная TCT 63X60 (кирпич,пенобетон,дерево,пластик)</t>
  </si>
  <si>
    <t>TCT HOLE SAW        TCT UniH/saw 63mmP1M</t>
  </si>
  <si>
    <t>4002395357130</t>
  </si>
  <si>
    <t>4932399110</t>
  </si>
  <si>
    <t>Коронка универсальная TCT 65X60 (кирпич,пенобетон,дерево,пластик)</t>
  </si>
  <si>
    <t>TCT HOLE SAW        TCT UniH/saw 65mmP1M</t>
  </si>
  <si>
    <t>4002395357147</t>
  </si>
  <si>
    <t>4932399114</t>
  </si>
  <si>
    <t>Коронка универсальная TCT 74X60 (кирпич,пенобетон,дерево,пластик)</t>
  </si>
  <si>
    <t>TCT HOLE SAW        TCT UniH/saw 74mmP1M</t>
  </si>
  <si>
    <t>4002395357185</t>
  </si>
  <si>
    <t>4932399115</t>
  </si>
  <si>
    <t>Коронка универсальная TCT 76X60 (кирпич,пенобетон,дерево,пластик)</t>
  </si>
  <si>
    <t>TCT HOLE SAW        TCT UniH/saw 76mmP1M</t>
  </si>
  <si>
    <t>4002395357192</t>
  </si>
  <si>
    <t>4932399118</t>
  </si>
  <si>
    <t>Коронка универсальная TCT 85Х60 (кирпич,пенобетон,дерево,пластик)</t>
  </si>
  <si>
    <t>TCT CORE CUTTER     TCT UniH/saw 85mmP1M</t>
  </si>
  <si>
    <t>4002395357222</t>
  </si>
  <si>
    <t>4932399119</t>
  </si>
  <si>
    <t>Коронка универсальная TCT 90X60 (кирпич,пенобетон,дерево,пластик)</t>
  </si>
  <si>
    <t>TCT CORE CUTTER     TCT UniH/saw 90mmP1M</t>
  </si>
  <si>
    <t>4002395357239</t>
  </si>
  <si>
    <t>4932459164</t>
  </si>
  <si>
    <t>Отрезной диск ПРОМО SCS 41/125х1 (10шт)</t>
  </si>
  <si>
    <t>CutWSCS41/125X1 C.WHEEL Metal Box 10PC</t>
  </si>
  <si>
    <t>4002395287192</t>
  </si>
  <si>
    <t>48662115</t>
  </si>
  <si>
    <t>Патрон ключевой 1-10 3/8"х20 для ADE10RQ</t>
  </si>
  <si>
    <t>CHUCK               Ch 110 3/8x20 P1M</t>
  </si>
  <si>
    <t>045242157327</t>
  </si>
  <si>
    <t>4932346511</t>
  </si>
  <si>
    <t>Пильный диск 160/20 Z42</t>
  </si>
  <si>
    <t>CIRCULAR SAW BLADE  Circ S 160x20x42ZP1M</t>
  </si>
  <si>
    <t>4002395318933</t>
  </si>
  <si>
    <t>4932352131</t>
  </si>
  <si>
    <t>Пильный диск 165/20 Z24</t>
  </si>
  <si>
    <t>CIRCULAR SAW BLADE  Circ S165X20/24Z P1M</t>
  </si>
  <si>
    <t>4002395367849</t>
  </si>
  <si>
    <t>4932352133</t>
  </si>
  <si>
    <t>Пильный диск 165/30 Z36</t>
  </si>
  <si>
    <t>CIRCULAR SAW BLADE  Circ S165X30/36Z P1M</t>
  </si>
  <si>
    <t>4002395367863</t>
  </si>
  <si>
    <t>4932352327</t>
  </si>
  <si>
    <t>Пильный диск 184/30 Z24</t>
  </si>
  <si>
    <t>CIRCULAR SAW BLADE  Circ S184x30x24Z P1M</t>
  </si>
  <si>
    <t>4002395369867</t>
  </si>
  <si>
    <t>4932256387</t>
  </si>
  <si>
    <t>Пильный диск 190/30 Z16</t>
  </si>
  <si>
    <t>CIRCULAR SAW BLADE  Circ S 190x30x16ZP1M</t>
  </si>
  <si>
    <t>4002395300709</t>
  </si>
  <si>
    <t>4932259182</t>
  </si>
  <si>
    <t>Пильный диск 210x30 Z16</t>
  </si>
  <si>
    <t>CIRCULAR SAW BLADE  Circ S210x30x16Z P1M</t>
  </si>
  <si>
    <t>4002395300716</t>
  </si>
  <si>
    <t>4932346513</t>
  </si>
  <si>
    <t>Пильный диск 210х30 Z54</t>
  </si>
  <si>
    <t>CIRCULAR SAW BLADE  Circ S 210x30x54ZP1M</t>
  </si>
  <si>
    <t>4002395318957</t>
  </si>
  <si>
    <t>4932352839</t>
  </si>
  <si>
    <t>Пильный диск 216х30 Z24</t>
  </si>
  <si>
    <t>CIRCULAR SAW BLADE       216x30x24HW P1M</t>
  </si>
  <si>
    <t>4002395374977</t>
  </si>
  <si>
    <t>4932352840</t>
  </si>
  <si>
    <t>Пильный диск 216х30 Z48</t>
  </si>
  <si>
    <t>CIRCULAR SAW BLADE       216x30x48HW P1M</t>
  </si>
  <si>
    <t>4002395374984</t>
  </si>
  <si>
    <t>4932303099</t>
  </si>
  <si>
    <t>Пильный диск 230х30 Z48</t>
  </si>
  <si>
    <t>CIRCULAR SAW BLADE  Circ S 230x30x48ZP1M</t>
  </si>
  <si>
    <t>4002395305285</t>
  </si>
  <si>
    <t>4932451725</t>
  </si>
  <si>
    <t>Пильный диск 235x30 Z24</t>
  </si>
  <si>
    <t>CIRCULAR SAW BLADE CircS235x30x24Z 1pc</t>
  </si>
  <si>
    <t>4002395279326</t>
  </si>
  <si>
    <t>4932451726</t>
  </si>
  <si>
    <t>Пильный диск 235x30 Z40</t>
  </si>
  <si>
    <t>CIRCULAR SAW BLADE CircS235x30x40Z 1pc</t>
  </si>
  <si>
    <t>4002395279333</t>
  </si>
  <si>
    <t>4932361504</t>
  </si>
  <si>
    <t>Пильный диск 250x30 Z80</t>
  </si>
  <si>
    <t>SAW BLADE           Circ S 250x30x80ZP1M</t>
  </si>
  <si>
    <t>4002395337088</t>
  </si>
  <si>
    <t>4932352139</t>
  </si>
  <si>
    <t>Пильный диск 250х30 Z48</t>
  </si>
  <si>
    <t>CIRCULAR SAW BLADE  Circ S250X30/48Z P1M</t>
  </si>
  <si>
    <t>4002395367924</t>
  </si>
  <si>
    <t>4932352141</t>
  </si>
  <si>
    <t>Пильный диск для торцовочной пилы 305х30 Z60</t>
  </si>
  <si>
    <t>CIRCULAR SAW BLADE  Circ S305X30/60Z P1M</t>
  </si>
  <si>
    <t>4002395367948</t>
  </si>
  <si>
    <t>4932478810</t>
  </si>
  <si>
    <t>ПРОМО21 PACKOUT сумка открытая 40 см + комп тонкий органайзер</t>
  </si>
  <si>
    <t>Packout 40cm Tote+Compact Slim Org. Set</t>
  </si>
  <si>
    <t>4058546360924</t>
  </si>
  <si>
    <t>4932478796</t>
  </si>
  <si>
    <t>ПРОМО21 дисплей маркеры</t>
  </si>
  <si>
    <t>Inkzall Promo Counter Display</t>
  </si>
  <si>
    <t>4058546360788</t>
  </si>
  <si>
    <t>4932478795</t>
  </si>
  <si>
    <t>ПРОМО21 дисплей ножи</t>
  </si>
  <si>
    <t>Knives Promo Counter Display</t>
  </si>
  <si>
    <t>4058546360771</t>
  </si>
  <si>
    <t>4932399126</t>
  </si>
  <si>
    <t>Сверло направляющее 7,4х120 для коронок ТСТ (по дереву и пластику)</t>
  </si>
  <si>
    <t>PILOT DRILL         Pilot bit 8x121 P1M</t>
  </si>
  <si>
    <t>4002395357307</t>
  </si>
  <si>
    <t>4932363565</t>
  </si>
  <si>
    <t>Сверло по металлу HSS-R DIN338 1.0мм (2шт)</t>
  </si>
  <si>
    <t>METAL DRILL BIT     HSSR DIN338 1,0 P2M</t>
  </si>
  <si>
    <t>4002395330669</t>
  </si>
  <si>
    <t>4932363566</t>
  </si>
  <si>
    <t>Сверло по металлу HSS-R DIN338 1.5мм (2шт)</t>
  </si>
  <si>
    <t>METAL DRILL BIT     HSSR DIN338 1,5 P2M</t>
  </si>
  <si>
    <t>4002395330676</t>
  </si>
  <si>
    <t>4932363586</t>
  </si>
  <si>
    <t>Сверло по металлу HSS-R DIN338 10.0мм</t>
  </si>
  <si>
    <t>METAL DRILL BIT     HSSR DIN338 10,0 P1M</t>
  </si>
  <si>
    <t>4002395330874</t>
  </si>
  <si>
    <t>68_Сверла по металлу HSS-R</t>
  </si>
  <si>
    <t>4932363587</t>
  </si>
  <si>
    <t>Сверло по металлу HSS-R DIN338 11.0мм</t>
  </si>
  <si>
    <t>METAL DRILL BIT     HSSR DIN338 11,0 P1M</t>
  </si>
  <si>
    <t>4002395330881</t>
  </si>
  <si>
    <t>4932363589</t>
  </si>
  <si>
    <t>Сверло по металлу HSS-R DIN338 13.0мм</t>
  </si>
  <si>
    <t>METAL DRILL BIT     HSSR DIN338 13,0 P1M</t>
  </si>
  <si>
    <t>4002395330904</t>
  </si>
  <si>
    <t>4932363567</t>
  </si>
  <si>
    <t>Сверло по металлу HSS-R DIN338 2.0мм (2шт)</t>
  </si>
  <si>
    <t>METAL DRILL BIT     HSSR DIN338 2,0 P2M</t>
  </si>
  <si>
    <t>4002395330683</t>
  </si>
  <si>
    <t>4932363572</t>
  </si>
  <si>
    <t>Сверло по металлу HSS-R DIN338 3.5мм (2шт)</t>
  </si>
  <si>
    <t>METAL DRILL BIT     HSSR DIN338 3,5 P2M</t>
  </si>
  <si>
    <t>4002395330737</t>
  </si>
  <si>
    <t>4932363578</t>
  </si>
  <si>
    <t>Сверло по металлу HSS-R DIN338 5.5мм</t>
  </si>
  <si>
    <t>METAL DRILL BIT     HSSR DIN338 5,5 P1M</t>
  </si>
  <si>
    <t>4002395330799</t>
  </si>
  <si>
    <t>4932363581</t>
  </si>
  <si>
    <t>Сверло по металлу HSS-R DIN338 7.0мм</t>
  </si>
  <si>
    <t>METAL DRILL BIT     HSSR DIN338 7,0 P1M</t>
  </si>
  <si>
    <t>4002395330829</t>
  </si>
  <si>
    <t>4932363582</t>
  </si>
  <si>
    <t>Сверло по металлу HSS-R DIN338 7.5мм</t>
  </si>
  <si>
    <t>METAL DRILL BIT     HSSR DIN338 7,5 P1M</t>
  </si>
  <si>
    <t>4002395330836</t>
  </si>
  <si>
    <t>4932363583</t>
  </si>
  <si>
    <t>Сверло по металлу HSS-R DIN338 8.0мм</t>
  </si>
  <si>
    <t>METAL DRILL BIT     HSSR DIN338 8,0 P1M</t>
  </si>
  <si>
    <t>4002395330843</t>
  </si>
  <si>
    <t>4932363584</t>
  </si>
  <si>
    <t>Сверло по металлу HSS-R DIN338 8.5мм</t>
  </si>
  <si>
    <t>METAL DRILL BIT     HSSR DIN338 8,5 P1M</t>
  </si>
  <si>
    <t>4002395330850</t>
  </si>
  <si>
    <t>4932363585</t>
  </si>
  <si>
    <t>Сверло по металлу HSS-R DIN338 9.0мм</t>
  </si>
  <si>
    <t>METAL DRILL BIT     HSSR DIN338 9,0 P1M</t>
  </si>
  <si>
    <t>4002395330867</t>
  </si>
  <si>
    <t>4932352275</t>
  </si>
  <si>
    <t>Спиральное сверло Milwaukee Impact 14х470</t>
  </si>
  <si>
    <t>WOOD AUGER BIT      AugB Imp 14x470 P1M</t>
  </si>
  <si>
    <t>4002395369348</t>
  </si>
  <si>
    <t>4932399121</t>
  </si>
  <si>
    <t>Хвостовик FIXTEC для коронки TCT 118мм SDS+</t>
  </si>
  <si>
    <t>ADAPTER             Arbor SDS+ 118mm P1M</t>
  </si>
  <si>
    <t>4002395357253</t>
  </si>
  <si>
    <t>4932399124</t>
  </si>
  <si>
    <t>Хвостовик FIXTEC для коронки TCT 370мм Hex 11мм</t>
  </si>
  <si>
    <t>ADAPTER             Arbor Hex11370mm P1M</t>
  </si>
  <si>
    <t>4002395357284</t>
  </si>
  <si>
    <t>4932399122</t>
  </si>
  <si>
    <t>Хвостовик FIXTEC для коронки TCT 370мм SDS+</t>
  </si>
  <si>
    <t>4002395357260</t>
  </si>
  <si>
    <t>Поставщик имеет право в одностороннем порядке вносить изменения в прайс-лист, с целью устранения ошибок в описании без уведомления покупателей.</t>
  </si>
  <si>
    <t>Any description mistakes could be corrected without customer announcement.</t>
  </si>
  <si>
    <t>Окончательная стоимость товара указывается в товаросопроводительных документах</t>
  </si>
  <si>
    <t>Final cost will be shown in commercial invoice.</t>
  </si>
  <si>
    <t>Артикул text</t>
  </si>
  <si>
    <t>Delta</t>
  </si>
  <si>
    <t>Комент</t>
  </si>
  <si>
    <t>20% Предложения</t>
  </si>
  <si>
    <t>скидка</t>
  </si>
  <si>
    <t>Вместе выгодно (скидка до 20%) (Предложение ограничено)</t>
  </si>
  <si>
    <t>Ударная выгода (скидка до 20%) (Предложение ограничено)</t>
  </si>
  <si>
    <t>4933407260</t>
  </si>
  <si>
    <t>AG16-125XC</t>
  </si>
  <si>
    <t>Diamondblade</t>
  </si>
  <si>
    <t>DIABLDUH180P1M</t>
  </si>
  <si>
    <t>VACUUMEQUIPMENTVP6230VP1M</t>
  </si>
  <si>
    <t>DCWS125</t>
  </si>
  <si>
    <t>HOLESAW EXTENSION 330MM/HEX 9.5-1PC</t>
  </si>
  <si>
    <t>SFD 35 MM - 1  PC</t>
  </si>
  <si>
    <t>SFD 38 MM - 1  PC</t>
  </si>
  <si>
    <t>SFD 51  MM - 1  PC</t>
  </si>
  <si>
    <t>SFD 54 MM - 1  PC</t>
  </si>
  <si>
    <t>SFD 57 MM - 1  PC</t>
  </si>
  <si>
    <t>SFD 65 MM - 1  PC</t>
  </si>
  <si>
    <t>SFD 92 MM - 1  PC</t>
  </si>
  <si>
    <t>SFD 117 MM - 1  PC</t>
  </si>
  <si>
    <t>SWITCHBLADE SELFEED BITS 57 MM</t>
  </si>
  <si>
    <t>SWITCHBLADE SERVICE KIT</t>
  </si>
  <si>
    <t>EXTENSION 140 MM / 7/16 HEX</t>
  </si>
  <si>
    <t>HOLESAW ARBOR 14 - 30 MM/HEX 9.5 - 1 PC</t>
  </si>
  <si>
    <t>HOLESAW ARBOR 32-210 MM / HEX 9.5-1PC</t>
  </si>
  <si>
    <t>HOLESAW ARBOR HEX 7/16 32-210MM-1PC</t>
  </si>
  <si>
    <t>EXTENSION 300 MM / HEX 11 - 1 PC</t>
  </si>
  <si>
    <t>EXTENSION 450 MM - 1 PC</t>
  </si>
  <si>
    <t>EXTENSION 600 MM - 1 PC</t>
  </si>
  <si>
    <t>QL ARBOR 75 MM</t>
  </si>
  <si>
    <t>HOLESAW PILOT DRILL BIT 6 X 100MM -1PC</t>
  </si>
  <si>
    <t>SPFD 13 X 165 - 1  PC</t>
  </si>
  <si>
    <t>SPFD 20 X 165 - 1  PC</t>
  </si>
  <si>
    <t>SPFD 22 X 165 - 1  PC</t>
  </si>
  <si>
    <t>SPFD 25 X 165 - 1  PC</t>
  </si>
  <si>
    <t>SPFD 32 X 165 - 1  PC</t>
  </si>
  <si>
    <t>SFD 25 MM - 1  PC</t>
  </si>
  <si>
    <t>SFD 29 MM - 1  PC</t>
  </si>
  <si>
    <t>SFD 32 MM - 1  PC</t>
  </si>
  <si>
    <t>SFD 44 MM - 1  PC</t>
  </si>
  <si>
    <t>SFD 76 MM - 1  PC</t>
  </si>
  <si>
    <t>SWITCHBLADE SELFEED BITS 35 MM</t>
  </si>
  <si>
    <t>SWITCHBLADE SELFEED BITS 51 MM</t>
  </si>
  <si>
    <t>SWITCHBLADE SELFEED BITS 54 MM</t>
  </si>
  <si>
    <t>SWITCHBLADE SELFEED BITS 65 MM</t>
  </si>
  <si>
    <t>REPLACEMENT SWITCHBLADE 35 MM</t>
  </si>
  <si>
    <t>REPLACEMENT SWITCHBLADE 54 MM</t>
  </si>
  <si>
    <t>REPLACEMENT SWITCHBLADE 65 MM</t>
  </si>
  <si>
    <t>PROMO H/SAW 76MM HAWG + H/DOZER + ARBOR</t>
  </si>
  <si>
    <t>WOOD 5PC SET-5PC</t>
  </si>
  <si>
    <t>WOOD + METAL 5PC SET-5PC</t>
  </si>
  <si>
    <t>WOOD+NAILS BI-M. 20MM PLUNGE BLADE -1PC</t>
  </si>
  <si>
    <t>CSB TWIN PACK 190 X 24T/48T-2PC</t>
  </si>
  <si>
    <t>CSB TWIN PACK 216 X 48T/60T-2PC</t>
  </si>
  <si>
    <t>CSB TWIN PACK 254 X 60T/80T-2PC</t>
  </si>
  <si>
    <t>SHW CD DRILL+DRIVE TIN MM 2X8 SET-39PC</t>
  </si>
  <si>
    <t>SHW CD DRILL+DRIVE+CARABINER SET-54PC</t>
  </si>
  <si>
    <t>SHW TUBE TICTAC+MBH PH2 25MM-26PC</t>
  </si>
  <si>
    <t>SHW TUBE TICTAC+MBH PZ2 25MM-26PC</t>
  </si>
  <si>
    <t>SHW TUBE TICTAC+MBH TX25 25MM-26PC</t>
  </si>
  <si>
    <t>PROMO M14 DIAMOND SET + MULTIMATERIAL</t>
  </si>
  <si>
    <t>CSB TWIN PACK 165 X 24T/24T-2PC</t>
  </si>
  <si>
    <t>OMT BLADE CASE-1PC</t>
  </si>
  <si>
    <t>REPLACEMENT SWITCHBLADE 57 MM</t>
  </si>
  <si>
    <t>SWITCHBLADE SELFEED BITS 38 MM</t>
  </si>
  <si>
    <t>REPLACEMENT SWITCHBLADE 38 MM</t>
  </si>
  <si>
    <t>CSB P M 150 X 20 X 1.6 X 34</t>
  </si>
  <si>
    <t>SFD SET - 8 PCS</t>
  </si>
  <si>
    <t>SPFD SET - 4 PCS</t>
  </si>
  <si>
    <t>HOLESAW PILOT DRILL BIT 6 X 89 MM - 1 PC</t>
  </si>
  <si>
    <t>WO+MET BI-METAL 28MM PLUNGE BLADE -50PC</t>
  </si>
  <si>
    <t>WO+NAIL BI-METAL 35MM PLUNGE BLADE -50PC</t>
  </si>
  <si>
    <t>WOOD FAST CUT 35MM PLUNGE BLADE -50PC</t>
  </si>
  <si>
    <t>WOOD 65MM PLUNGE BLADE -50PC</t>
  </si>
  <si>
    <t>WO+NAIL BI-METAL 65MM PLUNGE BLADE -50PC</t>
  </si>
  <si>
    <t>HOLESAW TCT HOLE DOZER 27MM-1PC</t>
  </si>
  <si>
    <t>HOLESAW TCT HOLE DOZER 33MM-1PC</t>
  </si>
  <si>
    <t>HOLESAW TCT HOLE DOZER 41MM-1PC</t>
  </si>
  <si>
    <t>HOLESAW TCT HOLE DOZER 65MM-1PC</t>
  </si>
  <si>
    <t>HOLESAW TCT HOLE DOZER 68MM-1PC</t>
  </si>
  <si>
    <t>HOLESAW TCT HOLE DOZER 79MM-1PC</t>
  </si>
  <si>
    <t>H/SAWTCT-83MM</t>
  </si>
  <si>
    <t>HOLESAW TCT HOLE DOZER 86MM-1PC</t>
  </si>
  <si>
    <t>HOLESAW TCT HOLE DOZER 121MM-1PC</t>
  </si>
  <si>
    <t>HOLESAW TCT HOLE DOZER 140MM-1PC</t>
  </si>
  <si>
    <t>HOLESAW TCT HOLE DOZER SET-9PC</t>
  </si>
  <si>
    <t>HOLESAW PILOT DRILL HSS-CO 6X89MM-1PC</t>
  </si>
  <si>
    <t>ChiselBoot</t>
  </si>
  <si>
    <t>BreakerBoot</t>
  </si>
  <si>
    <t>HAMMERDRILLBIT</t>
  </si>
  <si>
    <t>RASPING JABSAW</t>
  </si>
  <si>
    <t>STEEL CLAW HAMMER</t>
  </si>
  <si>
    <t>FIBERGLASS CLAW HAMMER</t>
  </si>
  <si>
    <t>HICKORY CLAW HAMMER</t>
  </si>
  <si>
    <t>1/4IN RATCHET DRIVER + SOCKET SET 38PC</t>
  </si>
  <si>
    <t>PACKOUT ROLLING TOOL CHEST</t>
  </si>
  <si>
    <t>3/8IN METRIC 32P RATCHET+SOCKET PACK SET</t>
  </si>
  <si>
    <t>1/4IN METRIC 28P RATCHET+SOCKET PACK SET</t>
  </si>
  <si>
    <t>Pipe Cutters</t>
  </si>
  <si>
    <t>DRYWALL PROMO</t>
  </si>
  <si>
    <t>SRC30-1</t>
  </si>
  <si>
    <t>STC30-1</t>
  </si>
  <si>
    <t>SRC46-1</t>
  </si>
  <si>
    <t>STC46-1</t>
  </si>
  <si>
    <t>SWC40-1</t>
  </si>
  <si>
    <t>1/4IN RATCHET AND SOCKET SET FOAM INSERT</t>
  </si>
  <si>
    <t>3/8IN RATCHET AND SOCKET SET FOAM INSERT</t>
  </si>
  <si>
    <t>1/2IN RATCHET AND SOCKET SET FOAM INSERT</t>
  </si>
  <si>
    <t>MAXBITE COMB. SPANNER SET FOAM INSERT</t>
  </si>
  <si>
    <t>MAXBITE HEAD SPANNER SET FOAM INSERT</t>
  </si>
  <si>
    <t>TRILOBE SCREWDRIVER FOAM INSERT</t>
  </si>
  <si>
    <t>FIBERGLASS ENGINEERS HAMMER</t>
  </si>
  <si>
    <t>HICKORY ENGINEERS HAMMER</t>
  </si>
  <si>
    <t>TRI-LOBE VDE SCREWDRIVER 0.4X2.5X75</t>
  </si>
  <si>
    <t>TRI-LOBE VDE SCREWDRIVER 0.5X3X100</t>
  </si>
  <si>
    <t>TRI-LOBE VDE SCREWDRIVER 0.6X3.5X100</t>
  </si>
  <si>
    <t>TRI-LOBE VDE SCREWDRIVER 0.8X4X100</t>
  </si>
  <si>
    <t>TRI-LOBE VDE SCREWDRIVER 1.0X5.5X125</t>
  </si>
  <si>
    <t>TRI-LOBE VDE SCREWDRIVER 1.2X6.5X150</t>
  </si>
  <si>
    <t>TRI-LOBE VDE SCREWDRIVER 1.6X8X175</t>
  </si>
  <si>
    <t>TRI-LOBE VDE SCREWDRIVER  PH0 X60</t>
  </si>
  <si>
    <t>TRI-LOBE VDE SCREWDRIVER  PH1 X80</t>
  </si>
  <si>
    <t>TRI-LOBE VDE SCREWDRIVER  PH2 X100</t>
  </si>
  <si>
    <t>TRI-LOBE VDE SCREWDRIVER  PH3 X150</t>
  </si>
  <si>
    <t>TRI-LOBE VDE SCREWDRIVER  PZ0 X60</t>
  </si>
  <si>
    <t>TRI-LOBE VDE SCREWDRIVER  PZ1 X80</t>
  </si>
  <si>
    <t>TRI-LOBE VDE SCREWDRIVER  PZ2 X100</t>
  </si>
  <si>
    <t>TRI-LOBE VDE SCREWDRIVER  PZ3 X150</t>
  </si>
  <si>
    <t>TRI-LOBE VDE SCREWDRIVER  T10 X60</t>
  </si>
  <si>
    <t>TRI-LOBE VDE SCREWDRIVER  T15 X75</t>
  </si>
  <si>
    <t>TRI-LOBE VDE SCREWDRIVER  T20 X100</t>
  </si>
  <si>
    <t>TRI-LOBE VDE SCREWDRIVER  T25 X100</t>
  </si>
  <si>
    <t>TRI-LOBE VDE SCREWDRIVER  T30 X100</t>
  </si>
  <si>
    <t>TRI-LOBE VDE SCREWDRIVER  PH/S L1 X80</t>
  </si>
  <si>
    <t>TRI-LOBE VDE SCREWDRIVER  PH/ SL2 X100</t>
  </si>
  <si>
    <t>TRI-LOBE VDE SCREWDRIVER  PZ/ SL1 X80</t>
  </si>
  <si>
    <t>TRI-LOBE VDE SCREWDRIVER  PZ/ SL2 X100</t>
  </si>
  <si>
    <t>TESTER 0.5X3X65</t>
  </si>
  <si>
    <t>TRI-LOBE VDE SCREWDRIVER  SET -5PC</t>
  </si>
  <si>
    <t>TRI-LOBE VDE SCREWDRIVER PZ SET -7PCS</t>
  </si>
  <si>
    <t>TRI-LOBE VDE SCREWDRIVER PH SET -7PCS</t>
  </si>
  <si>
    <t>TRI-LOBE VDE SCREWDRIVER 12PC SET</t>
  </si>
  <si>
    <t>Beveled Edge Chisel</t>
  </si>
  <si>
    <t>1/4 Drive Sockets</t>
  </si>
  <si>
    <t>3/8 Drive Sockets</t>
  </si>
  <si>
    <t>1/2 Drive Sockets</t>
  </si>
  <si>
    <t>1/4 DRIVE RATCHET</t>
  </si>
  <si>
    <t>3/8 DRIVE RATCHET</t>
  </si>
  <si>
    <t>1/2 Drive Ratchet</t>
  </si>
  <si>
    <t>BULK ENHANCED SAFETY GLASSES CLEAR</t>
  </si>
  <si>
    <t>BULK ENHANCED SAFETY GLASSES TINTED</t>
  </si>
  <si>
    <t>BULK ENHANCED SAFETY GLASSES GREY</t>
  </si>
  <si>
    <t>BULK PERF SAFETY GLASSES CLEAR</t>
  </si>
  <si>
    <t>BULK PERF SAFETY GLASSES TINTED</t>
  </si>
  <si>
    <t>BULK PERF SAFETY GLASSES GREY</t>
  </si>
  <si>
    <t>WINTER CUT LEVEL 1/A GLOVES - S/7</t>
  </si>
  <si>
    <t>12 PAC WINTER CUT LEVEL 1/A GLOVES - S/7</t>
  </si>
  <si>
    <t>BULK WINTER CUT LEVEL 1/A GLOVES - S/7</t>
  </si>
  <si>
    <t>WINTER CUT LEVEL 3/C GLOVES - S/7</t>
  </si>
  <si>
    <t>12 PAC WINTER CUT LEVEL 3/C GLOVES - S/7</t>
  </si>
  <si>
    <t>BULK WINTER CUT LEVEL 3/C GLOVES - S/7</t>
  </si>
  <si>
    <t>WINTER CUT LEVEL 5/E GLOVES - S/7</t>
  </si>
  <si>
    <t>12 PAC WINTER CUT LEVEL 5/E GLOVES - S/7</t>
  </si>
  <si>
    <t>CUT LEVEL 1/A GLOVES - S/7</t>
  </si>
  <si>
    <t>12 PAC CUT LEVEL 1/A GLOVES - S/7</t>
  </si>
  <si>
    <t>BULK CUT LEVEL 1/A GLOVES - S/7</t>
  </si>
  <si>
    <t>CUT LEVEL 3/C GLOVES - S/7</t>
  </si>
  <si>
    <t>12 PAC CUT LEVEL 3/C GLOVES - S/7</t>
  </si>
  <si>
    <t>BULK CUT LEVEL 3/C GLOVES - S/7</t>
  </si>
  <si>
    <t>CUT LEVEL 5/E GLOVES - S/7</t>
  </si>
  <si>
    <t>12 PAC CUT LEVEL 5/E GLOVES - S/7</t>
  </si>
  <si>
    <t>BULK CUT LEVEL 5/E GLOVES - S/7</t>
  </si>
  <si>
    <t>HI-VIS CUT LEVEL 3/C GLOVES - S/7</t>
  </si>
  <si>
    <t>BULK HI-VIS CUT LEVEL 3/C GLOVES - S/7</t>
  </si>
  <si>
    <t>IMPACT DEMOLITION GLOVES - S/7</t>
  </si>
  <si>
    <t>IMPACT CUT LEVEL 3 GLOVES - S/7</t>
  </si>
  <si>
    <t>IMPACT CUT LEVEL 5 GLOVES - S/7</t>
  </si>
  <si>
    <t>HYBRID LEATHER GLOVES - S/7</t>
  </si>
  <si>
    <t>LEATHER GLOVES - S/7</t>
  </si>
  <si>
    <t>FINGERLESS GLOVES - S/7</t>
  </si>
  <si>
    <t>FREE FLEX WORK GLOVES - S/7</t>
  </si>
  <si>
    <t>WORK GLOVES - S/7</t>
  </si>
  <si>
    <t>WINTER DEMOLITION GLOVES - S/7</t>
  </si>
  <si>
    <t>CUT LEVEL 2 GLOVES - S/7</t>
  </si>
  <si>
    <t>CUT LEVEL 2 GLOVES - M/8</t>
  </si>
  <si>
    <t>CUT LEVEL 2 GLOVES - L/9</t>
  </si>
  <si>
    <t>CUT LEVEL 2 GLOVES - XL/10</t>
  </si>
  <si>
    <t>CUT LEVEL 2 GLOVES - XXL/11</t>
  </si>
  <si>
    <t>CUT LEVEL 4 GLOVES - S/7</t>
  </si>
  <si>
    <t>CUT LEVEL 4 GLOVES - M/8</t>
  </si>
  <si>
    <t>CUT LEVEL 4 GLOVES - L/9</t>
  </si>
  <si>
    <t>CUT LEVEL 4 GLOVES - XL/10</t>
  </si>
  <si>
    <t>CUT LEVEL 4 GLOVES - XXL/11</t>
  </si>
  <si>
    <t>HI-VIS CUT LEVEL 1 - S/7</t>
  </si>
  <si>
    <t>HI-VIS CUT LEVEL 1 - M/8</t>
  </si>
  <si>
    <t>HI-VIS CUT LEVEL 1 - L/9</t>
  </si>
  <si>
    <t>HI-VIS CUT LEVEL 1 - XL/10</t>
  </si>
  <si>
    <t>HI-VIS CUT LEVEL 1 - XXL/11</t>
  </si>
  <si>
    <t>HI-VIS CUT LEVEL 2 - S/7</t>
  </si>
  <si>
    <t>HI-VIS CUT LEVEL 2 - M/8</t>
  </si>
  <si>
    <t>HI-VIS CUT LEVEL 2 - L/9</t>
  </si>
  <si>
    <t>HI-VIS CUT LEVEL 2 - XL/10</t>
  </si>
  <si>
    <t>HI-VIS CUT LEVEL 2 - XXL/11</t>
  </si>
  <si>
    <t>HI-VIS CUT LEVEL 4 - S/7</t>
  </si>
  <si>
    <t>HI-VIS CUT LEVEL 4 - M/8</t>
  </si>
  <si>
    <t>HI-VIS CUT LEVEL 4 - L/9</t>
  </si>
  <si>
    <t>HI-VIS CUT LEVEL 4 - XL/10</t>
  </si>
  <si>
    <t>HI-VIS CUT LEVEL 4 - XXL/11</t>
  </si>
  <si>
    <t>HI-VIS CUT LEVEL 5 - S/7</t>
  </si>
  <si>
    <t>HI-VIS CUT LEVEL 5 - M/8</t>
  </si>
  <si>
    <t>HI-VIS CUT LEVEL 5 - L/9</t>
  </si>
  <si>
    <t>HI-VIS CUT LEVEL 5 - XL/10</t>
  </si>
  <si>
    <t>HI-VIS CUT LEVEL 5 - XXL/11</t>
  </si>
  <si>
    <t>QuickChangeWristLanyard-1pc</t>
  </si>
  <si>
    <t>HYBRIDLEATHERGLOVES-M/8</t>
  </si>
  <si>
    <t>HYBRIDLEATHERGLOVES-L/9</t>
  </si>
  <si>
    <t>HYBRIDLEATHERGLOVES-XL/10</t>
  </si>
  <si>
    <t>HYBRIDLEATHERGLOVES-XXL/11</t>
  </si>
  <si>
    <t>M12HHGREY3-0(S)</t>
  </si>
  <si>
    <t>M12HHGREY3-0(M)</t>
  </si>
  <si>
    <t>M12HHGREY3-0(XL)</t>
  </si>
  <si>
    <t>M12HHGREY3-0(2XL)</t>
  </si>
  <si>
    <t>WGT-RM</t>
  </si>
  <si>
    <t>WGT-R2XL</t>
  </si>
  <si>
    <t>L4HBLB-301S</t>
  </si>
  <si>
    <t>L4HBLB-301M</t>
  </si>
  <si>
    <t>L4HBLB-301L</t>
  </si>
  <si>
    <t>L4HBLB-301XL</t>
  </si>
  <si>
    <t>L4HBLB-301XXL</t>
  </si>
  <si>
    <t>WHB-S</t>
  </si>
  <si>
    <t>WHB-M</t>
  </si>
  <si>
    <t>WHB-L</t>
  </si>
  <si>
    <t>WHB-XL</t>
  </si>
  <si>
    <t>WHB-XXL</t>
  </si>
  <si>
    <t>NGFM-G</t>
  </si>
  <si>
    <t>NGFM-R</t>
  </si>
  <si>
    <t>CHKEYS14P1M</t>
  </si>
  <si>
    <t>CHKEYS2P1M</t>
  </si>
  <si>
    <t>CHKEYS2AP1M</t>
  </si>
  <si>
    <t>CHKEYP1M</t>
  </si>
  <si>
    <t>CHKEYS2ATP1M</t>
  </si>
  <si>
    <t>CHKEYS3TP1M</t>
  </si>
  <si>
    <t>EJECTORTOOLP1M</t>
  </si>
  <si>
    <t>CHADAPSDS+-1/2X20P1M</t>
  </si>
  <si>
    <t>CHKEYS4P1M</t>
  </si>
  <si>
    <t>CH1,5-131/2X20P1M</t>
  </si>
  <si>
    <t>CHADAPMT3-B16P1M</t>
  </si>
  <si>
    <t>CHKL10MM-F</t>
  </si>
  <si>
    <t>CH0,5-6,5HEXP1M</t>
  </si>
  <si>
    <t>M12FPDX-CK</t>
  </si>
  <si>
    <t>CH1-103/8X24P1M</t>
  </si>
  <si>
    <t>CHKL1,5-131/2X20P1M</t>
  </si>
  <si>
    <t>CHKLF1-103/8X24P1M</t>
  </si>
  <si>
    <t>CHKL1-103/8X24P1M</t>
  </si>
  <si>
    <t>CHKLF1-101/2X20P1M</t>
  </si>
  <si>
    <t>CHKL1-101/2X20P1M</t>
  </si>
  <si>
    <t>CHKLF1,5-133/8X24P1M</t>
  </si>
  <si>
    <t>CHKLF1,5-131/2X20P1M</t>
  </si>
  <si>
    <t>CHKLF1,5-13FXTCP1M</t>
  </si>
  <si>
    <t>CH3-16M18P1M</t>
  </si>
  <si>
    <t>ADAPT-12X20P1M</t>
  </si>
  <si>
    <t>CH1-16B16P1M</t>
  </si>
  <si>
    <t>ADAPT1/2X20-WLDNP1M</t>
  </si>
  <si>
    <t>CHKL1-131/2X20P1M</t>
  </si>
  <si>
    <t>CHADAPMT3-WELDONP1M</t>
  </si>
  <si>
    <t>ADAPTMT3-OILWLDNP1M</t>
  </si>
  <si>
    <t>SHWHSAWSPRING</t>
  </si>
  <si>
    <t>H/SPDRILL6X89</t>
  </si>
  <si>
    <t>MULTIMAT.BIGHAWGPILOTDRILL</t>
  </si>
  <si>
    <t>PILOTDRILLLONG</t>
  </si>
  <si>
    <t>HSAWARBOR14-30MM</t>
  </si>
  <si>
    <t>SHWHSAWPDRILL</t>
  </si>
  <si>
    <t>HCSH/SAWPILOTDRILL150MM</t>
  </si>
  <si>
    <t>HSAWARB32-210/95</t>
  </si>
  <si>
    <t>HSAWARB32-210/11</t>
  </si>
  <si>
    <t>HSAW4/6-19MM-DISPLAY(25)</t>
  </si>
  <si>
    <t>HSAW4/6-22MM-DISPLAY(25)</t>
  </si>
  <si>
    <t>MULTIMAT.BIGHAWGARBOR+PILOTDRILL</t>
  </si>
  <si>
    <t>HSAW4/6-25MM-DISPLAY(25)</t>
  </si>
  <si>
    <t>HSAW4/6-20MM-DISPLAY(25)</t>
  </si>
  <si>
    <t>HSAW4/6-29MM-DISPLAY(25)</t>
  </si>
  <si>
    <t>HSAW4/6-30MM-DISPLAY(25)</t>
  </si>
  <si>
    <t>ADAPTERM14-1/2X20</t>
  </si>
  <si>
    <t>ADAPTERM14-5/8X18</t>
  </si>
  <si>
    <t>HSAWEXT300/9,5</t>
  </si>
  <si>
    <t>HSAW4/6-32MM-DISPLAY(25)</t>
  </si>
  <si>
    <t>HSAW4/6-35MM-DISPLAY(25)</t>
  </si>
  <si>
    <t>HSAW4/6-38MM-DISPLAY(25)</t>
  </si>
  <si>
    <t>HSAW4/6-16MM</t>
  </si>
  <si>
    <t>HSAW4/6-41MM-DISPLAY(25)</t>
  </si>
  <si>
    <t>HSAW4/6-19MM</t>
  </si>
  <si>
    <t>HSAW4/6-44MM-DISPLAY(25)</t>
  </si>
  <si>
    <t>HSAW4/6-22MM</t>
  </si>
  <si>
    <t>HSAW4/6-14MM</t>
  </si>
  <si>
    <t>HSAW4/6-21MM</t>
  </si>
  <si>
    <t>HSAW4/6-24MM</t>
  </si>
  <si>
    <t>HSAW4/6-25MM</t>
  </si>
  <si>
    <t>HSAW4/6-51MM-DISPLAY(25)</t>
  </si>
  <si>
    <t>HSAW4/6-20MM</t>
  </si>
  <si>
    <t>HSAW4/6-27MM</t>
  </si>
  <si>
    <t>HSAW4/6-29MM</t>
  </si>
  <si>
    <t>HSAW4/6-54MM-DISPLAY(25)</t>
  </si>
  <si>
    <t>HSAW4/6-30MM</t>
  </si>
  <si>
    <t>HSAW4/6-32MM</t>
  </si>
  <si>
    <t>HSAW4/6-57MM-DISPLAY(25)</t>
  </si>
  <si>
    <t>HSAW4/6-33MM</t>
  </si>
  <si>
    <t>HSAW4/6-60MM-DISPLAY(25)</t>
  </si>
  <si>
    <t>HSAW4/6-35MM</t>
  </si>
  <si>
    <t>HSAW4/6-37MM</t>
  </si>
  <si>
    <t>HSAW4/6-38MM</t>
  </si>
  <si>
    <t>HSAWREPL.BLADES-4PC</t>
  </si>
  <si>
    <t>HSAW4/6-40MM</t>
  </si>
  <si>
    <t>HSAW4/6-64MM-DISPLAY(25)</t>
  </si>
  <si>
    <t>HSAW4/6-41MM</t>
  </si>
  <si>
    <t>HSAW4/6-43MM</t>
  </si>
  <si>
    <t>HSAW4/6-67MM-DISPLAY(16)</t>
  </si>
  <si>
    <t>HSAW4/6-68MM-DISPLAY(16)</t>
  </si>
  <si>
    <t>HSAW4/6-44MM</t>
  </si>
  <si>
    <t>HSAW4/6-46MM</t>
  </si>
  <si>
    <t>HSAW4/6-48MM</t>
  </si>
  <si>
    <t>HSAW4/6-52MM</t>
  </si>
  <si>
    <t>HSAW4/6-76MM-DISPLAY(16)</t>
  </si>
  <si>
    <t>HSAW4/6-51MM</t>
  </si>
  <si>
    <t>HSAW4/6-54MM</t>
  </si>
  <si>
    <t>HSAW4/6-57MM</t>
  </si>
  <si>
    <t>HSAW4/6-50MM</t>
  </si>
  <si>
    <t>SHWHSAW22MM</t>
  </si>
  <si>
    <t>HSAW4/6-60MM</t>
  </si>
  <si>
    <t>H/SAWTCT-19MM</t>
  </si>
  <si>
    <t>SHWHSAW25MM</t>
  </si>
  <si>
    <t>SHWHSAW19MM</t>
  </si>
  <si>
    <t>SHWHSAW29MM</t>
  </si>
  <si>
    <t>HSAWBIMETAL1PC</t>
  </si>
  <si>
    <t>HSAW4/6-64MM</t>
  </si>
  <si>
    <t>HSAW4/6-65MM</t>
  </si>
  <si>
    <t>HSAW4/6-89MM-DISPLAY(9)</t>
  </si>
  <si>
    <t>HSAW4/6-67MM</t>
  </si>
  <si>
    <t>SHWHSAW32MM</t>
  </si>
  <si>
    <t>HSAW4/6-68MM</t>
  </si>
  <si>
    <t>HSAW4/6-92MM-DISPLAY(9)</t>
  </si>
  <si>
    <t>SHWHSAW35MM</t>
  </si>
  <si>
    <t>HSAW4/6-70MM</t>
  </si>
  <si>
    <t>H/SAWTCT-38MM</t>
  </si>
  <si>
    <t>SHWHSAW38MM</t>
  </si>
  <si>
    <t>HSAW4/6-73MM</t>
  </si>
  <si>
    <t>H/SAWTCT-22MM</t>
  </si>
  <si>
    <t>HSAW4/6-76MM</t>
  </si>
  <si>
    <t>HSAW4/6-79MM</t>
  </si>
  <si>
    <t>HSAW4/6-102MM-DISPLAY(9)</t>
  </si>
  <si>
    <t>HSAW4/6-105MM-DISPLAY(9)</t>
  </si>
  <si>
    <t>HSAW4/6-83MM</t>
  </si>
  <si>
    <t>H/SAWSDSARBOR1/2INCHX20</t>
  </si>
  <si>
    <t>HSAW4/6-86MM</t>
  </si>
  <si>
    <t>H/SAWTCT-25MM</t>
  </si>
  <si>
    <t>HSAW4/6-89MM</t>
  </si>
  <si>
    <t>HSAW4/6-92MM</t>
  </si>
  <si>
    <t>HSAW4/6-95MM</t>
  </si>
  <si>
    <t>HSAW4/6-59MM</t>
  </si>
  <si>
    <t>H/SAWTCT-29MM</t>
  </si>
  <si>
    <t>HSAW4/6-98MM</t>
  </si>
  <si>
    <t>HSAW4/6-102MM</t>
  </si>
  <si>
    <t>HCSH/SAWARBOR11MMX5/8X18</t>
  </si>
  <si>
    <t>HOLESAWBIM4/6-56MM-1PC</t>
  </si>
  <si>
    <t>HSAW4/6-105MM</t>
  </si>
  <si>
    <t>H/SAWSDS+ARBOR5/8INCHX18</t>
  </si>
  <si>
    <t>HOLESAWHSAW4/6-108MM</t>
  </si>
  <si>
    <t>H/SAWTCT-32MM</t>
  </si>
  <si>
    <t>MULTIMAT.BIGHAWG35MM</t>
  </si>
  <si>
    <t>MULTIMAT.BIGHAWG44MM</t>
  </si>
  <si>
    <t>MULTIMAT.BIGHAWG54MM</t>
  </si>
  <si>
    <t>MULTIMAT.BIGHAWG57MM</t>
  </si>
  <si>
    <t>HSAW4/6-111MM</t>
  </si>
  <si>
    <t>MULTIMAT.BIGHAWG25MM</t>
  </si>
  <si>
    <t>MULTIMAT.BIGHAWG51MM</t>
  </si>
  <si>
    <t>HSAW4/6-114MM</t>
  </si>
  <si>
    <t>MULTIMAT.BIGHAWG30MM</t>
  </si>
  <si>
    <t>MULTIMAT.BIGHAWG65MM</t>
  </si>
  <si>
    <t>HSAW4/6-121MM</t>
  </si>
  <si>
    <t>H/SAWTCT-44MM</t>
  </si>
  <si>
    <t>MULTIMAT.BIGHAWG68MM</t>
  </si>
  <si>
    <t>MULTIMAT.BIGHAWG70MM</t>
  </si>
  <si>
    <t>H/SAWTCT-48MM</t>
  </si>
  <si>
    <t>HSAW4/6-127MM</t>
  </si>
  <si>
    <t>H/SAWTCT-51MM</t>
  </si>
  <si>
    <t>MULTIMAT.BIGHAWG76MM</t>
  </si>
  <si>
    <t>H/SAWTCT-54MM</t>
  </si>
  <si>
    <t>HSAWADJ51-178MM</t>
  </si>
  <si>
    <t>H/SAWTCT-57MM</t>
  </si>
  <si>
    <t>H/SAWTCT-60MM</t>
  </si>
  <si>
    <t>H/SAWTCT-64MM</t>
  </si>
  <si>
    <t>HSAW4/6-152MM</t>
  </si>
  <si>
    <t>HSAW4/6-133MM</t>
  </si>
  <si>
    <t>HSAW4/6-140MM</t>
  </si>
  <si>
    <t>H/SAWTCT-67MM</t>
  </si>
  <si>
    <t>HOLESAWBMC</t>
  </si>
  <si>
    <t>H/SAWTCT-70MM</t>
  </si>
  <si>
    <t>MULTIMAT.BIGHAWG82MM</t>
  </si>
  <si>
    <t>H/SAWTCT-76MM</t>
  </si>
  <si>
    <t>H/SAWTCT-35MM</t>
  </si>
  <si>
    <t>H/SAWTCT-89MM</t>
  </si>
  <si>
    <t>H/SAWTCT-92MM</t>
  </si>
  <si>
    <t>SHWHSAWSET-3PC</t>
  </si>
  <si>
    <t>H/SAWTCT-102MM</t>
  </si>
  <si>
    <t>MULTIMAT.BIGHAWG92MM</t>
  </si>
  <si>
    <t>H/SAWTCT-108MM</t>
  </si>
  <si>
    <t>MULTIMAT.BIGHAWG102MM</t>
  </si>
  <si>
    <t>H/SAWTCT-114MM</t>
  </si>
  <si>
    <t>MULTIMAT.BIGHAWG108MM</t>
  </si>
  <si>
    <t>HSAW160P1M</t>
  </si>
  <si>
    <t>MULTIMAT.BIGHAWG117MM</t>
  </si>
  <si>
    <t>HSAW168P1M</t>
  </si>
  <si>
    <t>H/SAWTCT-127MM</t>
  </si>
  <si>
    <t>HSAW177P1M</t>
  </si>
  <si>
    <t>MULTIMAT.BIGHAWG133MM</t>
  </si>
  <si>
    <t>H/SAWHCS-121MM</t>
  </si>
  <si>
    <t>MULTIMAT.BIGHAWG159MM</t>
  </si>
  <si>
    <t>HSAW4/6SET-7PCS</t>
  </si>
  <si>
    <t>H/SAWHCS-127MM</t>
  </si>
  <si>
    <t>HSAW200P1M</t>
  </si>
  <si>
    <t>H/SAWTCT-152MM</t>
  </si>
  <si>
    <t>HSAW210P1M</t>
  </si>
  <si>
    <t>H/SAWHCS-138MM</t>
  </si>
  <si>
    <t>H/SAWHCS-168MM</t>
  </si>
  <si>
    <t>H/SAWHCS-172MM</t>
  </si>
  <si>
    <t>H/SAWHCS-177MM</t>
  </si>
  <si>
    <t>H/SAWHCS-133MM</t>
  </si>
  <si>
    <t>H/SAWHCS-150MM</t>
  </si>
  <si>
    <t>H/SAWHCS-186MM</t>
  </si>
  <si>
    <t>HSAW4/6SET-10PCS</t>
  </si>
  <si>
    <t>HOLESAW</t>
  </si>
  <si>
    <t>H/SAWHCS-226MM</t>
  </si>
  <si>
    <t>HSAW4/6SET-14PCS</t>
  </si>
  <si>
    <t>H/SAWHCS-210MM</t>
  </si>
  <si>
    <t>H/SAWHCS-212MM</t>
  </si>
  <si>
    <t>MULTIMAT.BIGHAWG10PCSSET-10PC</t>
  </si>
  <si>
    <t>HOLESAWKIT2</t>
  </si>
  <si>
    <t>HOLESAWSET-13PC</t>
  </si>
  <si>
    <t>HOLESAWKIT3</t>
  </si>
  <si>
    <t>HOLESAWKIT1</t>
  </si>
  <si>
    <t>HOLESAWKITNO.9-15PC</t>
  </si>
  <si>
    <t>HSAW4/6SET-17PCS</t>
  </si>
  <si>
    <t>1/4-20X1/4 SET SCREW</t>
  </si>
  <si>
    <t>5/16-18X1/2 HEX SKT.</t>
  </si>
  <si>
    <t>WDRILL3X60P1M</t>
  </si>
  <si>
    <t>WDRILL4X75P1M</t>
  </si>
  <si>
    <t>WDRILL5X85P1M</t>
  </si>
  <si>
    <t>WDRILL6X97P1M</t>
  </si>
  <si>
    <t>WDRILL7X104P1M</t>
  </si>
  <si>
    <t>WDRILL8X117P1M</t>
  </si>
  <si>
    <t>WDRILL9X120P1M</t>
  </si>
  <si>
    <t>WDRILL10X133P1M</t>
  </si>
  <si>
    <t>WDRILL11X142P1M</t>
  </si>
  <si>
    <t>WDRILL12X151P1M</t>
  </si>
  <si>
    <t>WFLATBIT6X152P1M</t>
  </si>
  <si>
    <t>WFLATBIT8X152P1M</t>
  </si>
  <si>
    <t>SELFBFSCRCOARSEP1M</t>
  </si>
  <si>
    <t>WFLATBIT10X152P1M</t>
  </si>
  <si>
    <t>SELFBFSCRREGULP1M</t>
  </si>
  <si>
    <t>WDRILL13X151P1M</t>
  </si>
  <si>
    <t>WFLATBIT12X152P1M</t>
  </si>
  <si>
    <t>WDRILL14X160P1M</t>
  </si>
  <si>
    <t>WFLATBIT13X152P1M</t>
  </si>
  <si>
    <t>SWITCHBLADE65MM</t>
  </si>
  <si>
    <t>WFLATBIT14X152P1M</t>
  </si>
  <si>
    <t>WFLATBIT16X152P1M</t>
  </si>
  <si>
    <t>WDRILL15X169P1M</t>
  </si>
  <si>
    <t>WFLATBIT18X152P1M</t>
  </si>
  <si>
    <t>WFLATBIT19X152P1M</t>
  </si>
  <si>
    <t>WFLATBIT20X152P1M</t>
  </si>
  <si>
    <t>WFLATBIT22X152P1M</t>
  </si>
  <si>
    <t>SWITCHBLADE38MM</t>
  </si>
  <si>
    <t>SWITCHBLADE54MM</t>
  </si>
  <si>
    <t>WFLATBIT24X152P1M</t>
  </si>
  <si>
    <t>SWITCHBLADE57MM</t>
  </si>
  <si>
    <t>WDRILL16X178P1M</t>
  </si>
  <si>
    <t>WFLATBIT25X152P1M</t>
  </si>
  <si>
    <t>WFLATBIT26X152P1M</t>
  </si>
  <si>
    <t>WFLATBIT28X152P1M</t>
  </si>
  <si>
    <t>FORST10X90P1M</t>
  </si>
  <si>
    <t>WFLATBIT30X152P1M</t>
  </si>
  <si>
    <t>FORST12X90P1M</t>
  </si>
  <si>
    <t>WFLATBIT32X152P1M</t>
  </si>
  <si>
    <t>FORST14X90P1M</t>
  </si>
  <si>
    <t>WFLATBIT36X152P1M</t>
  </si>
  <si>
    <t>WFLATBIT38X152P1M</t>
  </si>
  <si>
    <t>FORST15X90P1M</t>
  </si>
  <si>
    <t>FORST16X90P1M</t>
  </si>
  <si>
    <t>FORST18X90P1M</t>
  </si>
  <si>
    <t>AUGERB6X230P1M</t>
  </si>
  <si>
    <t>WDRILL5PCSETP5M</t>
  </si>
  <si>
    <t>WDRILL18X180P1M</t>
  </si>
  <si>
    <t>FORST20X90P1M</t>
  </si>
  <si>
    <t>SPAUGER13X165P1M</t>
  </si>
  <si>
    <t>FORST25X90P1M</t>
  </si>
  <si>
    <t>FORST26X90P1M</t>
  </si>
  <si>
    <t>SPAUGER16X165P1M</t>
  </si>
  <si>
    <t>WFLATBIT6X400P1M</t>
  </si>
  <si>
    <t>FORST30X90P1M</t>
  </si>
  <si>
    <t>WFLATBIT8X400P1M</t>
  </si>
  <si>
    <t>WFLATBIT10X400P1M</t>
  </si>
  <si>
    <t>SPAUGER20X165P1M</t>
  </si>
  <si>
    <t>WDRILL20X200P1M</t>
  </si>
  <si>
    <t>FORST32X90P1M</t>
  </si>
  <si>
    <t>AUGERB6X460P1M</t>
  </si>
  <si>
    <t>SPEEDFEEDDRILL18MM</t>
  </si>
  <si>
    <t>WFLATBIT12X400P1M</t>
  </si>
  <si>
    <t>WDRILL8PCSETP8M</t>
  </si>
  <si>
    <t>SELFEEDBITARBORP1M</t>
  </si>
  <si>
    <t>WFLATBIT13X400P1M</t>
  </si>
  <si>
    <t>FORST35X90P1M</t>
  </si>
  <si>
    <t>WFLATBIT14X400P1M</t>
  </si>
  <si>
    <t>SPAUGER22X165P1M</t>
  </si>
  <si>
    <t>WFLATBIT16X400P1M</t>
  </si>
  <si>
    <t>WFLATBIT18X400P1M</t>
  </si>
  <si>
    <t>SELFB25MMP1M</t>
  </si>
  <si>
    <t>HSSGCABLE8X400P1M</t>
  </si>
  <si>
    <t>HSSGCABLE6X400P1M</t>
  </si>
  <si>
    <t>WFLATBIT19X400P1M</t>
  </si>
  <si>
    <t>SPAUGER25X165P1M</t>
  </si>
  <si>
    <t>WFLATBIT20X400P1M</t>
  </si>
  <si>
    <t>HSSGCABLE08X600P1M</t>
  </si>
  <si>
    <t>HSSGCABLE6X600P1M</t>
  </si>
  <si>
    <t>FORST40X90P1M</t>
  </si>
  <si>
    <t>WFLATBIT22X400P1M</t>
  </si>
  <si>
    <t>SELFB29MMP1M</t>
  </si>
  <si>
    <t>HSSGCABLE10X400P1M</t>
  </si>
  <si>
    <t>WFLATBIT25X400P1M</t>
  </si>
  <si>
    <t>SELFB32MMP1M</t>
  </si>
  <si>
    <t>HSSGCABLE10X600P1M</t>
  </si>
  <si>
    <t>WFLATBIT28X400P1M</t>
  </si>
  <si>
    <t>SELFB35MMP1M</t>
  </si>
  <si>
    <t>SPAUGER32X165P1M</t>
  </si>
  <si>
    <t>WFLATBIT30X400P1M</t>
  </si>
  <si>
    <t>WFLATBIT32X400P1M</t>
  </si>
  <si>
    <t>HSSGCABLE12X400P1M</t>
  </si>
  <si>
    <t>FORST50X90P1M</t>
  </si>
  <si>
    <t>HSSGCABLE12X600P1M</t>
  </si>
  <si>
    <t>WFLATBIT36X400P1M</t>
  </si>
  <si>
    <t>SELFB44MMP1M</t>
  </si>
  <si>
    <t>HSSGCABLE14X400P1M</t>
  </si>
  <si>
    <t>HSSGCABLE14X600P1M</t>
  </si>
  <si>
    <t>SELFB51MMP1M</t>
  </si>
  <si>
    <t>SELFB54MMP1M</t>
  </si>
  <si>
    <t>HSSGCABLE16X400P1M</t>
  </si>
  <si>
    <t>SELFB57MMP1M</t>
  </si>
  <si>
    <t>HSSGCABLE16X600P1M</t>
  </si>
  <si>
    <t>AUGERBIMP28X153</t>
  </si>
  <si>
    <t>SELFB65MMP1M</t>
  </si>
  <si>
    <t>HSSGCABLE18X400P1M</t>
  </si>
  <si>
    <t>HSSGCABLE18X600P1M</t>
  </si>
  <si>
    <t>SELFB76MMP1M</t>
  </si>
  <si>
    <t>SPAUGER4PCSETP1M</t>
  </si>
  <si>
    <t>HSSGCABLE20X400P1M</t>
  </si>
  <si>
    <t>HSSGCABLE20X600P1M</t>
  </si>
  <si>
    <t>WFLATBIT8PCSETP1M</t>
  </si>
  <si>
    <t>SWBSELFB38MM</t>
  </si>
  <si>
    <t>FORST5PCSETP5M</t>
  </si>
  <si>
    <t>SELFB92MMP1M</t>
  </si>
  <si>
    <t>SWBSELFB35MM</t>
  </si>
  <si>
    <t>SWBSELFB51MM</t>
  </si>
  <si>
    <t>HSSGCABLE22X400P1M</t>
  </si>
  <si>
    <t>HSSGCABLE22X600P1M</t>
  </si>
  <si>
    <t>SWBSELFB54MM</t>
  </si>
  <si>
    <t>SELFB117MMP1M</t>
  </si>
  <si>
    <t>SWBSELFB57MM</t>
  </si>
  <si>
    <t>SWBSELFB65MM</t>
  </si>
  <si>
    <t>SELFB7PCSETP1M</t>
  </si>
  <si>
    <t>SWBSELFBSET-5PCS</t>
  </si>
  <si>
    <t>HEXAG.CAPHEADKEY</t>
  </si>
  <si>
    <t>WDRILLEXTN305MMP1M</t>
  </si>
  <si>
    <t>EXTN7/16HEX-300</t>
  </si>
  <si>
    <t>QLEXT.7/16-140MM-1P</t>
  </si>
  <si>
    <t>EXTN7/16HEX-450P1M</t>
  </si>
  <si>
    <t>EXTN7/16HEX-600P1M</t>
  </si>
  <si>
    <t>CONNECTIONCABLEQUIK-LOK4</t>
  </si>
  <si>
    <t>QUIK-LOK4MAUSP1MET</t>
  </si>
  <si>
    <t>CONNECTIONCABLEQUIK-LOK6</t>
  </si>
  <si>
    <t>QUIKLOK10MCABLE</t>
  </si>
  <si>
    <t>CHUCK</t>
  </si>
  <si>
    <t>DUSTCOLLECTRING</t>
  </si>
  <si>
    <t>DUSTTRAPSLEEVE</t>
  </si>
  <si>
    <t>ADAPTERDMEP1AEG</t>
  </si>
  <si>
    <t>DUSTEXTRACTORFORHAMMERS</t>
  </si>
  <si>
    <t>SDS+DUSTTRAP</t>
  </si>
  <si>
    <t>DEXT.PHDE72</t>
  </si>
  <si>
    <t>DE16VACASSIST</t>
  </si>
  <si>
    <t>CONC5X85P1M</t>
  </si>
  <si>
    <t>CONC4X85P1M</t>
  </si>
  <si>
    <t>CONC5.5X85P1M</t>
  </si>
  <si>
    <t>CONC6X100P1M</t>
  </si>
  <si>
    <t>CONC4.5X85P1M</t>
  </si>
  <si>
    <t>CONC3X70P1M</t>
  </si>
  <si>
    <t>CONC6.5X100P1M</t>
  </si>
  <si>
    <t>CONC7X100P1M</t>
  </si>
  <si>
    <t>CONC8X120P1M</t>
  </si>
  <si>
    <t>MULTIPURPOSEDRILLBIT</t>
  </si>
  <si>
    <t>CONCS3X70P1M</t>
  </si>
  <si>
    <t>CONC3.5X70P1M</t>
  </si>
  <si>
    <t>CONC5X150P1M</t>
  </si>
  <si>
    <t>CONCS5X85P1M</t>
  </si>
  <si>
    <t>CONC6X150P1M</t>
  </si>
  <si>
    <t>CONC5.5X150P1M</t>
  </si>
  <si>
    <t>CONCS4X85P1M</t>
  </si>
  <si>
    <t>CONCS5.5X85P1M</t>
  </si>
  <si>
    <t>CONCS6X100P1M</t>
  </si>
  <si>
    <t>CONC9X120P1M</t>
  </si>
  <si>
    <t>SDS+5X110P1M</t>
  </si>
  <si>
    <t>SDS+6X110P1M</t>
  </si>
  <si>
    <t>CONC10X120P1M</t>
  </si>
  <si>
    <t>CONC6.5X150P1M</t>
  </si>
  <si>
    <t>CONCS7X100P1M</t>
  </si>
  <si>
    <t>CONC7.5X100P1M</t>
  </si>
  <si>
    <t>SDS+6X160P1M</t>
  </si>
  <si>
    <t>CONC7X150P1M</t>
  </si>
  <si>
    <t>CONCS8X120P1M</t>
  </si>
  <si>
    <t>SDS+8X110P1M</t>
  </si>
  <si>
    <t>SDS+6.5X110P1M</t>
  </si>
  <si>
    <t>SDS+7X110P1M</t>
  </si>
  <si>
    <t>SDS+5X160P1M</t>
  </si>
  <si>
    <t>CONC8.5X120P1M</t>
  </si>
  <si>
    <t>CONC6X200P1M</t>
  </si>
  <si>
    <t>CONCS6.5X100P1M</t>
  </si>
  <si>
    <t>SDS+8X160P1M</t>
  </si>
  <si>
    <t>SDS+5.5X110P1M</t>
  </si>
  <si>
    <t>SDS+10X110P1M</t>
  </si>
  <si>
    <t>SDS+6.5X160P1M</t>
  </si>
  <si>
    <t>SDS+5.5X160P1M</t>
  </si>
  <si>
    <t>CONC12X150P1M</t>
  </si>
  <si>
    <t>CONCS10X120P1M</t>
  </si>
  <si>
    <t>SDS+4X110P1M</t>
  </si>
  <si>
    <t>CONC11X150P1M</t>
  </si>
  <si>
    <t>CONC8X200P1M</t>
  </si>
  <si>
    <t>MULTIMAT.DRILL3X701PC</t>
  </si>
  <si>
    <t>5X85</t>
  </si>
  <si>
    <t>5,5X85</t>
  </si>
  <si>
    <t>SDS+7X160P1M</t>
  </si>
  <si>
    <t>SDS+MP160X160P1M</t>
  </si>
  <si>
    <t>8X120</t>
  </si>
  <si>
    <t>SDS+10X160P1M</t>
  </si>
  <si>
    <t>SDS+8X210P1M</t>
  </si>
  <si>
    <t>CONCS9X120P1M</t>
  </si>
  <si>
    <t>PILOTBIT8X120P1M</t>
  </si>
  <si>
    <t>PILOTDRILLP1M</t>
  </si>
  <si>
    <t>7X100</t>
  </si>
  <si>
    <t>SDS+6X210P1M</t>
  </si>
  <si>
    <t>SDS+4X160P1M</t>
  </si>
  <si>
    <t>SDS+5X210P1M</t>
  </si>
  <si>
    <t>SDS+9X160P1M</t>
  </si>
  <si>
    <t>CONC10X200P1M</t>
  </si>
  <si>
    <t>CONCS12X150P1M</t>
  </si>
  <si>
    <t>SDS+12X160P1M</t>
  </si>
  <si>
    <t>SDS+6.5X210P1M</t>
  </si>
  <si>
    <t>SDS+MX45X115</t>
  </si>
  <si>
    <t>SDS+MX45,5X115</t>
  </si>
  <si>
    <t>SDS+MX46X115</t>
  </si>
  <si>
    <t>SDS+10X210P1M</t>
  </si>
  <si>
    <t>SDS+7X210P1M</t>
  </si>
  <si>
    <t>CONC9.5X120P1M</t>
  </si>
  <si>
    <t>6,5X150</t>
  </si>
  <si>
    <t>SDS+8X260P1M</t>
  </si>
  <si>
    <t>SDS+11X160P1M</t>
  </si>
  <si>
    <t>SDS+MX45X165</t>
  </si>
  <si>
    <t>SDS+MX45,5X165</t>
  </si>
  <si>
    <t>SDS+MX46X165</t>
  </si>
  <si>
    <t>CONC13X150P1M</t>
  </si>
  <si>
    <t>10X120</t>
  </si>
  <si>
    <t>SDS+4.8X110P1M</t>
  </si>
  <si>
    <t>SDS+10X260P1M</t>
  </si>
  <si>
    <t>SDS+9X210P1M</t>
  </si>
  <si>
    <t>CONC14X150P1M</t>
  </si>
  <si>
    <t>PILOTBIT11X120</t>
  </si>
  <si>
    <t>SDS+12X210P1M</t>
  </si>
  <si>
    <t>SDS+MX48X115</t>
  </si>
  <si>
    <t>SDS+6X260P1M</t>
  </si>
  <si>
    <t>SDS+MP210X210P1M</t>
  </si>
  <si>
    <t>CONC12X200P1M</t>
  </si>
  <si>
    <t>SDS+5.5X210P1M</t>
  </si>
  <si>
    <t>SDS+MX48X165</t>
  </si>
  <si>
    <t>SDS+MX410X110</t>
  </si>
  <si>
    <t>6X200</t>
  </si>
  <si>
    <t>SDS+14X160P1M</t>
  </si>
  <si>
    <t>SDS+3.5X110P1M</t>
  </si>
  <si>
    <t>SDS+3X110P1M</t>
  </si>
  <si>
    <t>SDS+MX47X115</t>
  </si>
  <si>
    <t>SDS-PLUSMX410X165</t>
  </si>
  <si>
    <t>SDS+DRILLBITSSDS+MX49X160-1PC</t>
  </si>
  <si>
    <t>SDS+13X160P1M</t>
  </si>
  <si>
    <t>SDS+11X260P1M</t>
  </si>
  <si>
    <t>CONC16X160P1M</t>
  </si>
  <si>
    <t>6,5X200</t>
  </si>
  <si>
    <t>8X250</t>
  </si>
  <si>
    <t>SDS+6.5X260P1M</t>
  </si>
  <si>
    <t>SDS+MX46X215</t>
  </si>
  <si>
    <t>SDS+MX48X215</t>
  </si>
  <si>
    <t>SDS+MX46,5X105</t>
  </si>
  <si>
    <t>SDS+12X260P1M</t>
  </si>
  <si>
    <t>SDS+MX47X165</t>
  </si>
  <si>
    <t>SDS+8X310P1M</t>
  </si>
  <si>
    <t>CONCS14X150P1M</t>
  </si>
  <si>
    <t>SDS+5.5X260P1M</t>
  </si>
  <si>
    <t>SDS+MX412X160-1PC</t>
  </si>
  <si>
    <t>SDS+10X310P1M</t>
  </si>
  <si>
    <t>SDS+7X250P1M</t>
  </si>
  <si>
    <t>SDS+MX410X215-1PC</t>
  </si>
  <si>
    <t>SDS+MP260X260P1M</t>
  </si>
  <si>
    <t>CONC15X160P1M</t>
  </si>
  <si>
    <t>SDS+14X210P1M</t>
  </si>
  <si>
    <t>SDS+15X160P1M</t>
  </si>
  <si>
    <t>SDS+6.5X310P1M</t>
  </si>
  <si>
    <t>SDS+MX46X265</t>
  </si>
  <si>
    <t>SDS+MX48X265</t>
  </si>
  <si>
    <t>CONC10X400P1M</t>
  </si>
  <si>
    <t>SDS+16X160P1M</t>
  </si>
  <si>
    <t>SDS+14X260P1M</t>
  </si>
  <si>
    <t>SDS+MX410X265-1PC</t>
  </si>
  <si>
    <t>CONC12X400P1M</t>
  </si>
  <si>
    <t>SDS+MX412X210-1PC</t>
  </si>
  <si>
    <t>SDS+13X260P1M</t>
  </si>
  <si>
    <t>CONC8X400P1M</t>
  </si>
  <si>
    <t>SDS+12X310P1M</t>
  </si>
  <si>
    <t>SDS+MX46,5X215</t>
  </si>
  <si>
    <t>CONC18X160P1M</t>
  </si>
  <si>
    <t>SDS+8X400P1M</t>
  </si>
  <si>
    <t>CONCS15X160P1M</t>
  </si>
  <si>
    <t>SDS+5.5X310P1M</t>
  </si>
  <si>
    <t>CONC5PCSETP5M</t>
  </si>
  <si>
    <t>SDS+16X210P1M</t>
  </si>
  <si>
    <t>SDS+6X310P1M</t>
  </si>
  <si>
    <t>SDS+14X310P1M</t>
  </si>
  <si>
    <t>SDS+15X260P1M</t>
  </si>
  <si>
    <t>SDS+8X460P1M</t>
  </si>
  <si>
    <t>SDS+MX412X260-1PC</t>
  </si>
  <si>
    <t>SDS+MX414X160-1PC</t>
  </si>
  <si>
    <t>SDS+10X450P1M</t>
  </si>
  <si>
    <t>CONC20X160P1M</t>
  </si>
  <si>
    <t>CONCS16X160P1M</t>
  </si>
  <si>
    <t>SDS+16X260P1M</t>
  </si>
  <si>
    <t>SDS+MX46X315</t>
  </si>
  <si>
    <t>SDS+MX48X315</t>
  </si>
  <si>
    <t>SDS+5.5X410P1M</t>
  </si>
  <si>
    <t>CONC8X600P1M</t>
  </si>
  <si>
    <t>SDS+MX46,5X265</t>
  </si>
  <si>
    <t>SDS-PLUSMX410X315</t>
  </si>
  <si>
    <t>CONC13X400P1M</t>
  </si>
  <si>
    <t>SDS+6X460P1M</t>
  </si>
  <si>
    <t>CONC6X600P1M</t>
  </si>
  <si>
    <t>SDS+12X450P1M</t>
  </si>
  <si>
    <t>CONC14X400P1M</t>
  </si>
  <si>
    <t>CONC16X400P1M</t>
  </si>
  <si>
    <t>SDS+16X310P1M</t>
  </si>
  <si>
    <t>SDS+14X450P1M</t>
  </si>
  <si>
    <t>SDSMAXVARIOSTUD-1P</t>
  </si>
  <si>
    <t>SDS+MX46,5X315</t>
  </si>
  <si>
    <t>SDS+MX414X210-1PC</t>
  </si>
  <si>
    <t>SDS+5PCSETP5M</t>
  </si>
  <si>
    <t>SDS+MX412X310-1PC</t>
  </si>
  <si>
    <t>CONCS5PCSETP5M</t>
  </si>
  <si>
    <t>SDS+18X200P1M</t>
  </si>
  <si>
    <t>CONC14X600P1M</t>
  </si>
  <si>
    <t>CONC18X400P1M</t>
  </si>
  <si>
    <t>SDS+8X600P1M</t>
  </si>
  <si>
    <t>CONC10X600P1M</t>
  </si>
  <si>
    <t>SDS+MX415X160-1PC</t>
  </si>
  <si>
    <t>SDS+MX414X260-1PC</t>
  </si>
  <si>
    <t>SDS+10X600P1M</t>
  </si>
  <si>
    <t>CONC16X600P1M</t>
  </si>
  <si>
    <t>CONC8PCSETP8M</t>
  </si>
  <si>
    <t>SDS+MX416X160-1PC</t>
  </si>
  <si>
    <t>SDS+MX414X310-1PC</t>
  </si>
  <si>
    <t>SDS+12X600P1M</t>
  </si>
  <si>
    <t>SDS+16X450P1M</t>
  </si>
  <si>
    <t>SDS+18X250P1M</t>
  </si>
  <si>
    <t>SDS+18X300P1M</t>
  </si>
  <si>
    <t>CONCS18X160P1M</t>
  </si>
  <si>
    <t>SDS+DRILLBITSMX48X450P1M</t>
  </si>
  <si>
    <t>SDS+20X200P1M</t>
  </si>
  <si>
    <t>SDS+MX416X210-1PC</t>
  </si>
  <si>
    <t>SDS+MX410X455-1PC</t>
  </si>
  <si>
    <t>ARBORHEX1190MMXP1M</t>
  </si>
  <si>
    <t>SDS+14X600P1M</t>
  </si>
  <si>
    <t>SDS+MX415X260-1PC</t>
  </si>
  <si>
    <t>CONC12X600P1M</t>
  </si>
  <si>
    <t>CONC20X400P1M</t>
  </si>
  <si>
    <t>SDS+20X300P1M</t>
  </si>
  <si>
    <t>SDS+MX412X450-1PC</t>
  </si>
  <si>
    <t>SDS+CHIS/DRILLSET-</t>
  </si>
  <si>
    <t>CONCS20X160P1M</t>
  </si>
  <si>
    <t>SDS+MX416X260-1PC</t>
  </si>
  <si>
    <t>SDS+16X600P1M</t>
  </si>
  <si>
    <t>SDS+MX414X450-1PC</t>
  </si>
  <si>
    <t>ARBORSDS+105MMP1M</t>
  </si>
  <si>
    <t>SDS+6X110P10M</t>
  </si>
  <si>
    <t>SDS+MX416X310-1PC</t>
  </si>
  <si>
    <t>SDS+18X450P1M</t>
  </si>
  <si>
    <t>SDS+MX410X600</t>
  </si>
  <si>
    <t>1/2"X20-FIXTECP1A/M</t>
  </si>
  <si>
    <t>CONC20X600P1M</t>
  </si>
  <si>
    <t>SDS+7PCSETP7M</t>
  </si>
  <si>
    <t>MPDRILL7PCSETP7M</t>
  </si>
  <si>
    <t>SDS+22X250P1M</t>
  </si>
  <si>
    <t>SDS+5X110P10M</t>
  </si>
  <si>
    <t>SDS+6X160P10M</t>
  </si>
  <si>
    <t>HAMMERDRILLBITMX4SDS+4C18X250</t>
  </si>
  <si>
    <t>SDS+20X450P1M</t>
  </si>
  <si>
    <t>SDS+18X600P1M</t>
  </si>
  <si>
    <t>SDS+8X160P10M</t>
  </si>
  <si>
    <t>DRILLCEXT.320MMP1M</t>
  </si>
  <si>
    <t>SDS+FIXTECP1A/M</t>
  </si>
  <si>
    <t>SDS+20X600P1M</t>
  </si>
  <si>
    <t>SDS+MX416X450-1PC</t>
  </si>
  <si>
    <t>HAMMERBOHRERSDS+20X250MMMX4-1ST</t>
  </si>
  <si>
    <t>SDS+5X160P10M</t>
  </si>
  <si>
    <t>SETSDS+MX4</t>
  </si>
  <si>
    <t>SDS+DRILLBITS    SDS+MX412X600</t>
  </si>
  <si>
    <t>SDS+24X250P1M</t>
  </si>
  <si>
    <t>SDS+22X450P1M</t>
  </si>
  <si>
    <t>SDS+10X110P10M</t>
  </si>
  <si>
    <t>SDSMAXVARIOARBOR-1P</t>
  </si>
  <si>
    <t>SDS+10X160P10M</t>
  </si>
  <si>
    <t>SDS+5,5X110P10M</t>
  </si>
  <si>
    <t>SDS+6.5X160P10M</t>
  </si>
  <si>
    <t>SDS+8X1000P1M</t>
  </si>
  <si>
    <t>SDS+25X250P1M</t>
  </si>
  <si>
    <t>SDS+DRILLBITS    SDS+MX414X600</t>
  </si>
  <si>
    <t>SDS+20X250P1M</t>
  </si>
  <si>
    <t>22X250-1PC</t>
  </si>
  <si>
    <t>SDS+7X160P10M</t>
  </si>
  <si>
    <t>ARBORSDSMAX180MMP1M</t>
  </si>
  <si>
    <t>SDS+22X600P1M</t>
  </si>
  <si>
    <t>SDS+26X250P1M</t>
  </si>
  <si>
    <t>SDS+10PCSETP10M</t>
  </si>
  <si>
    <t>18X450-1PC</t>
  </si>
  <si>
    <t>DRILLCEXT.750MMP1M</t>
  </si>
  <si>
    <t>SDS+5.5X160P10M</t>
  </si>
  <si>
    <t>SDS+DRILLBITS    SDS+MX416X600</t>
  </si>
  <si>
    <t>12X340-1PC</t>
  </si>
  <si>
    <t>ARBORSDS+370MMP1M</t>
  </si>
  <si>
    <t>SDS+6X210P10M</t>
  </si>
  <si>
    <t>14X340-1PC</t>
  </si>
  <si>
    <t>20X450-1PC</t>
  </si>
  <si>
    <t>SDS+24X450P1M</t>
  </si>
  <si>
    <t>SDS+25X450P1M</t>
  </si>
  <si>
    <t>25X250-1PC</t>
  </si>
  <si>
    <t>SDS+6.5X210P10M</t>
  </si>
  <si>
    <t>SDS+10X1000P1M</t>
  </si>
  <si>
    <t>SDS+12X160P10M</t>
  </si>
  <si>
    <t>15X340-1PC</t>
  </si>
  <si>
    <t>SDS+10X210P10M</t>
  </si>
  <si>
    <t>12X540-1PC</t>
  </si>
  <si>
    <t>24X250-1PC</t>
  </si>
  <si>
    <t>16X340-1PC</t>
  </si>
  <si>
    <t>TCTCORE35X58P1M</t>
  </si>
  <si>
    <t>18X340-1PC</t>
  </si>
  <si>
    <t>SDS+8X210P10M</t>
  </si>
  <si>
    <t>HAMMERBOHRERSDS+MX422X450-1ST</t>
  </si>
  <si>
    <t>SDS+26X450P1M</t>
  </si>
  <si>
    <t>20X320-1PC</t>
  </si>
  <si>
    <t>SDS+12X1000P1M</t>
  </si>
  <si>
    <t>14X540-1PC</t>
  </si>
  <si>
    <t>DRILLCEXT1100MMP1M</t>
  </si>
  <si>
    <t>SDS+14X1000P1M</t>
  </si>
  <si>
    <t>SDS+TRADE8X210P10M</t>
  </si>
  <si>
    <t>24X450-1PC</t>
  </si>
  <si>
    <t>15X540-1PC</t>
  </si>
  <si>
    <t>22X320-1PC</t>
  </si>
  <si>
    <t>SDS+12X210P10M</t>
  </si>
  <si>
    <t>16X540-1PC</t>
  </si>
  <si>
    <t>18X540-1PC</t>
  </si>
  <si>
    <t>25X450-1PC</t>
  </si>
  <si>
    <t>SDS+16X1000P1M</t>
  </si>
  <si>
    <t>25X320-1PC</t>
  </si>
  <si>
    <t>24X320-1PC</t>
  </si>
  <si>
    <t>SDS+10X260P10M</t>
  </si>
  <si>
    <t>20X520-1PC</t>
  </si>
  <si>
    <t>28X250-1PC</t>
  </si>
  <si>
    <t>22X520-1PC</t>
  </si>
  <si>
    <t>SDS+6.5X260P10M</t>
  </si>
  <si>
    <t>TCTCORE50X58P1M</t>
  </si>
  <si>
    <t>SDSMAXHAMMERBOHRER12X740-1ST</t>
  </si>
  <si>
    <t>SDS+18X1000P1M</t>
  </si>
  <si>
    <t>SDS+12X260P10M</t>
  </si>
  <si>
    <t>SDS+MX410X165</t>
  </si>
  <si>
    <t>SDS+MX48X215-10PCS</t>
  </si>
  <si>
    <t>25X520-1PC</t>
  </si>
  <si>
    <t>30X250-1PC</t>
  </si>
  <si>
    <t>TCTCORE65X50P1M</t>
  </si>
  <si>
    <t>ARBORSDSMAX450MMP1M</t>
  </si>
  <si>
    <t>TCTCORE68X50P1M</t>
  </si>
  <si>
    <t>SDS+MX410X1000</t>
  </si>
  <si>
    <t>SDSMAXVARIOEXT</t>
  </si>
  <si>
    <t>24X520-1PC</t>
  </si>
  <si>
    <t>SDS+20X1000P1M</t>
  </si>
  <si>
    <t>16X940-1PC</t>
  </si>
  <si>
    <t>SDS+MX412X160-10PC</t>
  </si>
  <si>
    <t>SDSMAX2P50X100</t>
  </si>
  <si>
    <t>SDS+MX410X215-10PC</t>
  </si>
  <si>
    <t>TCTCORE82X50P1M</t>
  </si>
  <si>
    <t>SDS+DRILLBITS   SDS+MX412X1000</t>
  </si>
  <si>
    <t>26X520-1PC</t>
  </si>
  <si>
    <t>28X370-1PC</t>
  </si>
  <si>
    <t>18X940-1PC</t>
  </si>
  <si>
    <t>28X450-1PC</t>
  </si>
  <si>
    <t>SDS+DRILLBITS   SDS+MX414X1000</t>
  </si>
  <si>
    <t>ADAPT.SDMAX-SDS+P1M</t>
  </si>
  <si>
    <t>30X370-1PC</t>
  </si>
  <si>
    <t>SDSMAXSTUD/TAPER-1P</t>
  </si>
  <si>
    <t>20X920-1PC</t>
  </si>
  <si>
    <t>SDS+DRILLDUSTLESS12X325</t>
  </si>
  <si>
    <t>SDS+22X1000P1M</t>
  </si>
  <si>
    <t>SDS+SETLONGP5M</t>
  </si>
  <si>
    <t>32X370-1PC</t>
  </si>
  <si>
    <t>SDS+Extension</t>
  </si>
  <si>
    <t>35X370-1PC</t>
  </si>
  <si>
    <t>SDS+DRILLDUSTLESS14X360</t>
  </si>
  <si>
    <t>30X450-1PC</t>
  </si>
  <si>
    <t>28X570-1PC</t>
  </si>
  <si>
    <t>SDS+MX416X1000-1P</t>
  </si>
  <si>
    <t>SDS+DRILLDUSTLESS16X360</t>
  </si>
  <si>
    <t>SDS+MX412X210-10PC</t>
  </si>
  <si>
    <t>TCTCORESET65MMP1M</t>
  </si>
  <si>
    <t>SDSMAXCORE40X100P1M</t>
  </si>
  <si>
    <t>SDSMAX2P60X100</t>
  </si>
  <si>
    <t>SDS+MX46.5X215</t>
  </si>
  <si>
    <t>22X920-1PC</t>
  </si>
  <si>
    <t>TCTCORE90X50P1M</t>
  </si>
  <si>
    <t>30X570-1PC</t>
  </si>
  <si>
    <t>TCTCORESET68MMP1M</t>
  </si>
  <si>
    <t>32X570-1PC</t>
  </si>
  <si>
    <t>SDSMAXCORE65X100P1M</t>
  </si>
  <si>
    <t>TCTCORESET82MMP1M</t>
  </si>
  <si>
    <t>35X570-1PC</t>
  </si>
  <si>
    <t>SDS+25X1000P1M</t>
  </si>
  <si>
    <t>SDS+14X260P10M</t>
  </si>
  <si>
    <t>28X670-1PC</t>
  </si>
  <si>
    <t>SDSMAX2P68X100</t>
  </si>
  <si>
    <t>25X920-1PC</t>
  </si>
  <si>
    <t>SDS+DRILLDUSTLESS18X360</t>
  </si>
  <si>
    <t>38X370-1PC</t>
  </si>
  <si>
    <t>SDS+MX432X450-1PC</t>
  </si>
  <si>
    <t>40X370-1PC</t>
  </si>
  <si>
    <t>SDSMAXCORE68X290P1M</t>
  </si>
  <si>
    <t>SDSMAXDRILLDUSTLESS16X600</t>
  </si>
  <si>
    <t>SDS+6X110P50M</t>
  </si>
  <si>
    <t>28X920-1PC</t>
  </si>
  <si>
    <t>SDSMAXCORE80X100P1M</t>
  </si>
  <si>
    <t>HAMMERDRILLBITMX46.5X265-10PC</t>
  </si>
  <si>
    <t>SDSMAXDRILLDUSTLESS18X600</t>
  </si>
  <si>
    <t>30X920-1PC</t>
  </si>
  <si>
    <t>SDSMAXDRILLDUSTLESS20X600</t>
  </si>
  <si>
    <t>38X570-1PC</t>
  </si>
  <si>
    <t>SDSMAXDRILLDUSTLESS22X600</t>
  </si>
  <si>
    <t>32X920-1PC</t>
  </si>
  <si>
    <t>SDS+5X110P50M</t>
  </si>
  <si>
    <t>SDSMAXDRILLDUSTLESS24X600</t>
  </si>
  <si>
    <t>SDSMAXDRILLDUSTLESS25X600</t>
  </si>
  <si>
    <t>SDSMAXTUNNL45X150-1P</t>
  </si>
  <si>
    <t>40X570-1PC</t>
  </si>
  <si>
    <t>SDS+6X160P50M</t>
  </si>
  <si>
    <t>SDSMAX2P90X100</t>
  </si>
  <si>
    <t>SDS+8X160P50M</t>
  </si>
  <si>
    <t>SDSMAXDRILLDUSTLESS28X600</t>
  </si>
  <si>
    <t>SDSMAXDRILLDUSTLESS30X600</t>
  </si>
  <si>
    <t>SDSMAXTUNNL55X150-1P</t>
  </si>
  <si>
    <t>16X1320-1PC</t>
  </si>
  <si>
    <t>SDSMAXDRILLDUSTLESS32X600</t>
  </si>
  <si>
    <t>SDSMAXTUNNL35X150-1P</t>
  </si>
  <si>
    <t>SDSMAXCORE50X290P1M</t>
  </si>
  <si>
    <t>SDSMAXCORE100X100P1M</t>
  </si>
  <si>
    <t>SDSMAXDRILLDUSTLESS35X600</t>
  </si>
  <si>
    <t>18X1320-1PC</t>
  </si>
  <si>
    <t>35X920-1PC</t>
  </si>
  <si>
    <t>SDSMAXCORE50X550P1M</t>
  </si>
  <si>
    <t>SDSMAXTUNNL30X150-1P</t>
  </si>
  <si>
    <t>SDSMAXTUNNL40X150-1P</t>
  </si>
  <si>
    <t>SDS+10X160-50PC</t>
  </si>
  <si>
    <t>20X1320-1PC</t>
  </si>
  <si>
    <t>SDS+7X160P50M</t>
  </si>
  <si>
    <t>SDS+5.5X160P50M</t>
  </si>
  <si>
    <t>SDSMAXCORE125X100P1M</t>
  </si>
  <si>
    <t>22X1320-1PC</t>
  </si>
  <si>
    <t>SDSMAXTUN45X550</t>
  </si>
  <si>
    <t>45X570-1PC</t>
  </si>
  <si>
    <t>SDS+8X210P50M</t>
  </si>
  <si>
    <t>25X1320-1PC</t>
  </si>
  <si>
    <t>SDS-PLUSMX45.5X165-50PCS</t>
  </si>
  <si>
    <t>SDSMAXCORE68X550P1M</t>
  </si>
  <si>
    <t>SDSMAXDRILLDUSTLESS28X900</t>
  </si>
  <si>
    <t>40X920-1PC</t>
  </si>
  <si>
    <t>SDSMAXCORE80X290P1M</t>
  </si>
  <si>
    <t>SDSMAXDRILLDUSTLESS30X900</t>
  </si>
  <si>
    <t>28X1320-1PC</t>
  </si>
  <si>
    <t>SDSMAXTUN45X990</t>
  </si>
  <si>
    <t>32X1320-1PC</t>
  </si>
  <si>
    <t>SDSMAXDRILLDUSTLESS32X900</t>
  </si>
  <si>
    <t>SDS+10X210P50M</t>
  </si>
  <si>
    <t>SDSMAXTUN55X550</t>
  </si>
  <si>
    <t>SDSMAXTUNNL60X150-1P</t>
  </si>
  <si>
    <t>SDSMAXDRILLDUSTLESS35X900</t>
  </si>
  <si>
    <t>SDSMAXCORE80X550P1M</t>
  </si>
  <si>
    <t>SDSMXDRILLCONNECTP1M</t>
  </si>
  <si>
    <t>SDSMAXTUN65X550</t>
  </si>
  <si>
    <t>SDSMAXTUN55X990</t>
  </si>
  <si>
    <t>SDSMAXTUNNL68X150-1P</t>
  </si>
  <si>
    <t>52X570-1PC</t>
  </si>
  <si>
    <t>45X920-1PC</t>
  </si>
  <si>
    <t>50X570-1PC</t>
  </si>
  <si>
    <t>SDS+12X210P50M</t>
  </si>
  <si>
    <t>SDS+10X260P50M</t>
  </si>
  <si>
    <t>SDSMAXTUN80X550</t>
  </si>
  <si>
    <t>SDS-PLUSMX47X115-50PCS</t>
  </si>
  <si>
    <t>SDSMAXTUN65X990</t>
  </si>
  <si>
    <t>SDS-PLUSMX47X165-50PCS</t>
  </si>
  <si>
    <t>SDS+CD7PCSETP10M</t>
  </si>
  <si>
    <t>40X1320-1PC</t>
  </si>
  <si>
    <t>SDSMAXCORE150X100P1M</t>
  </si>
  <si>
    <t>SETSDSMAXSET-5PC</t>
  </si>
  <si>
    <t>SDS-PLUSMX412X160-50PCS</t>
  </si>
  <si>
    <t>SDSMAXCORE100X550P1M</t>
  </si>
  <si>
    <t>SDS+MX410X215</t>
  </si>
  <si>
    <t>SDSMAXTUNNL80X150-1P</t>
  </si>
  <si>
    <t>SDSMAXTUN80X990</t>
  </si>
  <si>
    <t>SDSMAXCORE125X550P1M</t>
  </si>
  <si>
    <t>SDS+MX412X210-50PC</t>
  </si>
  <si>
    <t>SDSMAXTUNNL90X150-1P</t>
  </si>
  <si>
    <t>SDS+CD10PCSETP10M</t>
  </si>
  <si>
    <t>SDSMAXCORE150X550P1M</t>
  </si>
  <si>
    <t>HAMMERDRILLBITMX46.5X265-50PC</t>
  </si>
  <si>
    <t>SDS-PLUSMX410X315-50PCS</t>
  </si>
  <si>
    <t>SDS-PLUSMX48X315-50PCS</t>
  </si>
  <si>
    <t>SDS+MX414X210-50pc</t>
  </si>
  <si>
    <t>SDS-PLUSMX412X310-50PCS</t>
  </si>
  <si>
    <t>SDS-PLUSMX48X465-50PCS</t>
  </si>
  <si>
    <t>SDS-PLUSMX410X455-50PCS</t>
  </si>
  <si>
    <t>SDS-PLUSMX412X450-50PCS</t>
  </si>
  <si>
    <t>TILEDRILLBIT3X90-1PC</t>
  </si>
  <si>
    <t>GLASS+TILEDRILLBIT4X90-1PC</t>
  </si>
  <si>
    <t>GLASS+TILEDRILLBIT5X90-1PC</t>
  </si>
  <si>
    <t>GLASS+TILEDRILLBIT5.5X90-1PC</t>
  </si>
  <si>
    <t>GLASS+TILEDRILLBIT6X90-1PC</t>
  </si>
  <si>
    <t>GLASS+TILEDRILLBIT6.5X90-1PC</t>
  </si>
  <si>
    <t>GLASS+TILEDRILLBIT7X90-1PC</t>
  </si>
  <si>
    <t>GLASS+TILEDRILLBIT8X95-1PC</t>
  </si>
  <si>
    <t>GLASS+TILEDRILLBIT10X100-1PC</t>
  </si>
  <si>
    <t>GLASS+TILEDRILLBIT12X100-1PC</t>
  </si>
  <si>
    <t>GLASSDR.6X90P1M</t>
  </si>
  <si>
    <t>GLASSDR.3X90P1M</t>
  </si>
  <si>
    <t>GLASS+TILEDRILLBIT14X100-1PC</t>
  </si>
  <si>
    <t>GLASS+TILEDRILLBIT16X100-1PC</t>
  </si>
  <si>
    <t>HSS-G1.0X34P2M</t>
  </si>
  <si>
    <t>HSS-G1.5X40P2M</t>
  </si>
  <si>
    <t>HSS-G2.0X49P2M</t>
  </si>
  <si>
    <t>HSS-G4.2X80P1M</t>
  </si>
  <si>
    <t>HSS-G2.5X57P2M</t>
  </si>
  <si>
    <t>HSS-G4.5X80P1M</t>
  </si>
  <si>
    <t>HSS-G4.8X86P1M</t>
  </si>
  <si>
    <t>HSS-G3.0X61P2M</t>
  </si>
  <si>
    <t>HSS-G5.0X86P1M</t>
  </si>
  <si>
    <t>HSS-G3.2X65P2M</t>
  </si>
  <si>
    <t>HSS-G3.5X70P2M</t>
  </si>
  <si>
    <t>HSS-G4.0X75P2M</t>
  </si>
  <si>
    <t>HSS-G5.5X93P1M</t>
  </si>
  <si>
    <t>HSSCODIN3381,0P2M</t>
  </si>
  <si>
    <t>HSS-G6.0X93P1M</t>
  </si>
  <si>
    <t>HSSCODIN3381,5P2M</t>
  </si>
  <si>
    <t>HSSCODIN3382,0P2M</t>
  </si>
  <si>
    <t>METALDRILLSWAVEHSS-GTI.4.2MM</t>
  </si>
  <si>
    <t>METALDRILLSWAVEHSS-GTI.4.5MM</t>
  </si>
  <si>
    <t>METALDRILLSWAVEHSS-GTI.4.8MM</t>
  </si>
  <si>
    <t>HSS-G6.5X101P1M</t>
  </si>
  <si>
    <t>HSS-G6.8X109P1M</t>
  </si>
  <si>
    <t>HSSCODIN3382,5P2M</t>
  </si>
  <si>
    <t>HSSCODIN3384,2P1M</t>
  </si>
  <si>
    <t>HSSCODIN3384,5P1M</t>
  </si>
  <si>
    <t>HSS-G7.0X109P1M</t>
  </si>
  <si>
    <t>HSSRDIN3381,0P10M</t>
  </si>
  <si>
    <t>METALDRILLSWAVEHSS-GTI.2MM-2PCS</t>
  </si>
  <si>
    <t>METALDRILLSWAVEHSS-GTI.2.5MM-2PCS</t>
  </si>
  <si>
    <t>HSS-G7.5X109P1M</t>
  </si>
  <si>
    <t>HSSRDIN3381,5P10M</t>
  </si>
  <si>
    <t>METALDRILLSWAVEHSS-GTI.3MM-2PCS</t>
  </si>
  <si>
    <t>HSSCODIN3383,0P2M</t>
  </si>
  <si>
    <t>METALDRILLSWAVEHSS-GTI.3.2MM-2PCS</t>
  </si>
  <si>
    <t>METALDRILLSWAVEHSS-GTI.3.5MM-2PCS</t>
  </si>
  <si>
    <t>HSSCODIN3384,8P1M</t>
  </si>
  <si>
    <t>HSSRDIN3382,0P10M</t>
  </si>
  <si>
    <t>HSSCODIN3383,2P2M</t>
  </si>
  <si>
    <t>HSSCODIN3383,5P2M</t>
  </si>
  <si>
    <t>METALDRILLSWAVEHSS-GTI.4MM-2PCS</t>
  </si>
  <si>
    <t>METALDRILLSWAVEHSS-GTI.5MM</t>
  </si>
  <si>
    <t>HSS-G8.0X117P1M</t>
  </si>
  <si>
    <t>HSSRDIN3382,5P10M</t>
  </si>
  <si>
    <t>HSSCODIN3385,0P1M</t>
  </si>
  <si>
    <t>HSSCODIN3385,5P1M</t>
  </si>
  <si>
    <t>METALDRILLBIT</t>
  </si>
  <si>
    <t>MetalDrillSWaveHSS-GTi</t>
  </si>
  <si>
    <t>METALDRILLSWAVEHSS-GTI.5.5MM</t>
  </si>
  <si>
    <t>HSS-G8.5X117P1M</t>
  </si>
  <si>
    <t>HSSRDIN3383,0P10M</t>
  </si>
  <si>
    <t>HSSRDIN3383,2P10M</t>
  </si>
  <si>
    <t>HSSRDIN3383,5P10M</t>
  </si>
  <si>
    <t>HSSCODIN3384,0P2M</t>
  </si>
  <si>
    <t>METALDRILLSWAVEHSS-GTI.6MM</t>
  </si>
  <si>
    <t>HSSCODIN3386,0P1M</t>
  </si>
  <si>
    <t>HSS-G9.0X125P1M</t>
  </si>
  <si>
    <t>HSS-G1.0X34P10M</t>
  </si>
  <si>
    <t>HSS-G1.5X40P10M</t>
  </si>
  <si>
    <t>HSSRDIN3384,0P10M</t>
  </si>
  <si>
    <t>HSS-GTHW1.1</t>
  </si>
  <si>
    <t>HSS-GTHW1.2</t>
  </si>
  <si>
    <t>HSS-GTHW1.3</t>
  </si>
  <si>
    <t>HSS-GTHW1.4</t>
  </si>
  <si>
    <t>METALDRILLSWAVEHSS-GTI.6.5MM</t>
  </si>
  <si>
    <t>METALDRILLSWAVEHSS-GTI.6.8MM</t>
  </si>
  <si>
    <t>METALDRILLSWAVEHSS-GTI.7MM</t>
  </si>
  <si>
    <t>HSS-G9.5X125P1M</t>
  </si>
  <si>
    <t>HSSCODIN3386,5P1M</t>
  </si>
  <si>
    <t>METALDRILLSWAVEHSS-GTI.7.5MM</t>
  </si>
  <si>
    <t>HSS-G2.0X49P10M</t>
  </si>
  <si>
    <t>HSS-GTHW1.6</t>
  </si>
  <si>
    <t>HSS-GTHW1.7</t>
  </si>
  <si>
    <t>HSS-GTHW1.8</t>
  </si>
  <si>
    <t>HSS-GTHW1.9</t>
  </si>
  <si>
    <t>METALDRILLSWAVEHSS-GTI.8MM</t>
  </si>
  <si>
    <t>HSSGDIN18972,0P10M</t>
  </si>
  <si>
    <t>HSSCODIN3386,8P1M</t>
  </si>
  <si>
    <t>HSSCODIN3387,0P1M</t>
  </si>
  <si>
    <t>HSSRDIN3384,2P10M</t>
  </si>
  <si>
    <t>HSS-G10.0X133P1M</t>
  </si>
  <si>
    <t>HSSRDIN3384,5P10M</t>
  </si>
  <si>
    <t>HSSGDIN18972,5P10M</t>
  </si>
  <si>
    <t>HSS-G10.5X133P1M</t>
  </si>
  <si>
    <t>HSSCODIN3387,5P1M</t>
  </si>
  <si>
    <t>HSSRDIN3384,8P10M</t>
  </si>
  <si>
    <t>HSSRDIN3385,0P10M</t>
  </si>
  <si>
    <t>HSS-GTHW2.1</t>
  </si>
  <si>
    <t>HSS-GTHW2.2</t>
  </si>
  <si>
    <t>HSS-GTHW2.3</t>
  </si>
  <si>
    <t>METALDRILLSWAVEHSS-GTI.8.5MM</t>
  </si>
  <si>
    <t>HSS-G2.5X57P10M</t>
  </si>
  <si>
    <t>METALDRILLSWAVEHSS-GTI.9MM</t>
  </si>
  <si>
    <t>METALDRILLSWAVEHSS-GTI.9.5MM</t>
  </si>
  <si>
    <t>HSS-G11.0X142P1M</t>
  </si>
  <si>
    <t>HSSCODIN3388,0P1M</t>
  </si>
  <si>
    <t>HSS-G3.0X61P10M</t>
  </si>
  <si>
    <t>HSSRDIN3385,5P10M</t>
  </si>
  <si>
    <t>HSS-GTHW2.6</t>
  </si>
  <si>
    <t>HSS-GTHW2.7</t>
  </si>
  <si>
    <t>HSS-GTHW2.8</t>
  </si>
  <si>
    <t>HSS-GTHW2.9</t>
  </si>
  <si>
    <t>HSSCODIN3388,5P1M</t>
  </si>
  <si>
    <t>HSSRDIN3386,0P10M</t>
  </si>
  <si>
    <t>HSS-G3.2X65P10M</t>
  </si>
  <si>
    <t>HSS-G3.5X70P10M</t>
  </si>
  <si>
    <t>HSSRDIN33813,5P1M</t>
  </si>
  <si>
    <t>HSSGDIN3402.0-10PC</t>
  </si>
  <si>
    <t>HSS-GTHW3.1</t>
  </si>
  <si>
    <t>HSS-GTHW3.3</t>
  </si>
  <si>
    <t>HSS-GTHW3.4</t>
  </si>
  <si>
    <t>HSS-G11.5X142P1M</t>
  </si>
  <si>
    <t>HSSGTHW2.4MM-10PC</t>
  </si>
  <si>
    <t>HSSCODIN3381,0P10M</t>
  </si>
  <si>
    <t>HSSRDIN33814,0P1M</t>
  </si>
  <si>
    <t>METALDRILLSWAVEHSS-GTI.10MM</t>
  </si>
  <si>
    <t>HSSCODIN3381,5P10M</t>
  </si>
  <si>
    <t>HSS-GTHW3.6</t>
  </si>
  <si>
    <t>HSS-GTHW3.7</t>
  </si>
  <si>
    <t>HSSCODIN3382,0P10M</t>
  </si>
  <si>
    <t>HSS-G12.0X151P1M</t>
  </si>
  <si>
    <t>HSS-G4.0X75P10M</t>
  </si>
  <si>
    <t>HSSCODIN3389,0P1M</t>
  </si>
  <si>
    <t>METALDRILLSWAVEHSS-GTI.10.5MM</t>
  </si>
  <si>
    <t>HSSRDIN3386,5P10M</t>
  </si>
  <si>
    <t>HSSRDIN33814,5P1M</t>
  </si>
  <si>
    <t>METALDRILLSWAVEHSS-GTI.11MM</t>
  </si>
  <si>
    <t>HSS-G4.2X80P10M</t>
  </si>
  <si>
    <t>HSSRDIN33815,0P1M</t>
  </si>
  <si>
    <t>HSSGDIN3402.5-10PC</t>
  </si>
  <si>
    <t>HSS-GTHW4.1</t>
  </si>
  <si>
    <t>HSSCODIN3389,5P1M</t>
  </si>
  <si>
    <t>HSS-GTHW4.3</t>
  </si>
  <si>
    <t>HSS-GTHW4.4</t>
  </si>
  <si>
    <t>HSSCODIN3382,5P10M</t>
  </si>
  <si>
    <t>METALDRILLSWAVEHSS-GTI.11.5MM</t>
  </si>
  <si>
    <t>HSS-G12.5X151P1M</t>
  </si>
  <si>
    <t>HSSGTHW3,8MM-10PC</t>
  </si>
  <si>
    <t>HSS-GTHW3.9</t>
  </si>
  <si>
    <t>HSSGDIN18973,0P10M</t>
  </si>
  <si>
    <t>HSS-G13.0X151P1M</t>
  </si>
  <si>
    <t>HSSRDIN33815,5P1M</t>
  </si>
  <si>
    <t>METALDRILLSWAVEHSS-GTI.12MM</t>
  </si>
  <si>
    <t>HSSCODIN33810,0P1M</t>
  </si>
  <si>
    <t>HSSRDIN3386,8P10M</t>
  </si>
  <si>
    <t>HSSRDIN3387,0P10M</t>
  </si>
  <si>
    <t>HSS-G4.5X80P10M</t>
  </si>
  <si>
    <t>HSS-G6.8X109P5M</t>
  </si>
  <si>
    <t>HSS-GTHW6.6</t>
  </si>
  <si>
    <t>HSS-GTHW6.7</t>
  </si>
  <si>
    <t>HSS-GTHW6.9</t>
  </si>
  <si>
    <t>HSSRDIN33816,0P1M</t>
  </si>
  <si>
    <t>METALDRILLSWAVEHSS-GTI.12.5MM</t>
  </si>
  <si>
    <t>HSS-G4.8X86P10M</t>
  </si>
  <si>
    <t>HSS-GTHW4.6</t>
  </si>
  <si>
    <t>HSS-GTHW4.7</t>
  </si>
  <si>
    <t>HSS-GTHW4.9</t>
  </si>
  <si>
    <t>METALDRILLSWAVEHSS-GTI.13MM</t>
  </si>
  <si>
    <t>HSSGDIN18973,2P10M</t>
  </si>
  <si>
    <t>HSSGDIN18973,3P10M</t>
  </si>
  <si>
    <t>HSSGDIN18973,5P10M</t>
  </si>
  <si>
    <t>HSS-G7.0X109P5M</t>
  </si>
  <si>
    <t>HSSRDIN3387,5P10M</t>
  </si>
  <si>
    <t>HSSRDIN33816,5P1M</t>
  </si>
  <si>
    <t>HSSCODIN33810,5P1M</t>
  </si>
  <si>
    <t>HSSRDIN33817,0P1M</t>
  </si>
  <si>
    <t>HSSGDIN3403.0-10PC</t>
  </si>
  <si>
    <t>HSSGDIN18973,7P10M</t>
  </si>
  <si>
    <t>HSSGDIN18974,0P10M</t>
  </si>
  <si>
    <t>HSS-G5.0X86P10M</t>
  </si>
  <si>
    <t>HSSRDIN33810,5P5M</t>
  </si>
  <si>
    <t>HSSGDBLE2,5P10M</t>
  </si>
  <si>
    <t>HSSGDBLE3,0P10M</t>
  </si>
  <si>
    <t>HSS-G7.5X109P5M</t>
  </si>
  <si>
    <t>HSSCODIN33811,0P1M</t>
  </si>
  <si>
    <t>HSSCODIN3383,0P10M</t>
  </si>
  <si>
    <t>HSSRDIN33817,5P1M</t>
  </si>
  <si>
    <t>HSSGDBLE3,2P10M</t>
  </si>
  <si>
    <t>HSSGDBLE3,3P10M</t>
  </si>
  <si>
    <t>HSSGDBLE3,5P10M</t>
  </si>
  <si>
    <t>HSSRDIN33818,0P1M</t>
  </si>
  <si>
    <t>HSSRDIN3388,0P10M</t>
  </si>
  <si>
    <t>HSSRDIN33811,0P5M</t>
  </si>
  <si>
    <t>HSSCODIN33811,5P1M</t>
  </si>
  <si>
    <t>HSSCODIN3383,2P10M</t>
  </si>
  <si>
    <t>HSSCODIN3383,5P10M</t>
  </si>
  <si>
    <t>HSS-G5.5X93P10M</t>
  </si>
  <si>
    <t>HSS-GTHW7.1</t>
  </si>
  <si>
    <t>HSS-GTHW7.3</t>
  </si>
  <si>
    <t>HSS-GTHW7.4</t>
  </si>
  <si>
    <t>HSSGDBLE4,0P10M</t>
  </si>
  <si>
    <t>HSSGDIN18974,2P10M</t>
  </si>
  <si>
    <t>HSSRDIN33811,5P5M</t>
  </si>
  <si>
    <t>HSSRDIN33818,5P1M</t>
  </si>
  <si>
    <t>HSSRDIN33819,0P1M</t>
  </si>
  <si>
    <t>HSSGTHW7.2MM-5PC</t>
  </si>
  <si>
    <t>HSSGDIN18974,5P10M</t>
  </si>
  <si>
    <t>HSSCODIN33812,0P1M</t>
  </si>
  <si>
    <t>HSSRDIN3388,5P10M</t>
  </si>
  <si>
    <t>HSSGDBLE4,1P10M</t>
  </si>
  <si>
    <t>HSSGDBLE4,2P10M</t>
  </si>
  <si>
    <t>HSS-G6.0X93P10M</t>
  </si>
  <si>
    <t>HSS-G8.0X117P5M</t>
  </si>
  <si>
    <t>HSSRDIN33819,5P1M</t>
  </si>
  <si>
    <t>HSSGDIN3403.5-10PC</t>
  </si>
  <si>
    <t>HSSGTHW5,2MM-10PC</t>
  </si>
  <si>
    <t>HSS-GTHW5.1</t>
  </si>
  <si>
    <t>HSS-GTHW5.3</t>
  </si>
  <si>
    <t>HSS-GTHW5.4</t>
  </si>
  <si>
    <t>HSS-GTHW7.8</t>
  </si>
  <si>
    <t>HSSRDIN33820,0P1M</t>
  </si>
  <si>
    <t>HSS-GTHW7.6</t>
  </si>
  <si>
    <t>HSS-GTHW7.7</t>
  </si>
  <si>
    <t>HSS-GTHW7.9</t>
  </si>
  <si>
    <t>HSSCODIN3384,0P10M</t>
  </si>
  <si>
    <t>HSSRDIN33812,0P5M</t>
  </si>
  <si>
    <t>HSSCODIN33812,5P1M</t>
  </si>
  <si>
    <t>HSS-G6.5X101P10M</t>
  </si>
  <si>
    <t>HSS-G8.5X117P5M</t>
  </si>
  <si>
    <t>HSSGDIN18974,8P10M</t>
  </si>
  <si>
    <t>HSSGDIN18975,0P10M</t>
  </si>
  <si>
    <t>HSS-GTHW5.7</t>
  </si>
  <si>
    <t>HSS-GTHW5.9</t>
  </si>
  <si>
    <t>HSSCODIN33813,0P1M</t>
  </si>
  <si>
    <t>HSSGDBLE4,5P10M</t>
  </si>
  <si>
    <t>HSSGTHW5.8MM-10PC</t>
  </si>
  <si>
    <t>HSSGTHW5.6MM-10PC</t>
  </si>
  <si>
    <t>HSSCODIN3384,2P10M</t>
  </si>
  <si>
    <t>HSSCODIN3384,5P10M</t>
  </si>
  <si>
    <t>HSSRDIN3389,0P10M</t>
  </si>
  <si>
    <t>HSSRDIN33812,5P5M</t>
  </si>
  <si>
    <t>HSS-GTHW6.1</t>
  </si>
  <si>
    <t>HSS-GTHW6.3</t>
  </si>
  <si>
    <t>HSSGDIN3404.0-10PC</t>
  </si>
  <si>
    <t>HSS-GTHW8.1</t>
  </si>
  <si>
    <t>HSS-GTHW8.3</t>
  </si>
  <si>
    <t>HSSGTHW6.2MM-10PC</t>
  </si>
  <si>
    <t>HSSGTHW6.4MM-10PC</t>
  </si>
  <si>
    <t>HSSGTHW8.2MM-5PC</t>
  </si>
  <si>
    <t>HSSGTHW8.4MM-5PC</t>
  </si>
  <si>
    <t>HSSRDIN33813,0P5M</t>
  </si>
  <si>
    <t>HSS-G9.0X125P5M</t>
  </si>
  <si>
    <t>HSS-GTHW8.6</t>
  </si>
  <si>
    <t>HSS-GTHW8.7</t>
  </si>
  <si>
    <t>HSS-GTHW8.8</t>
  </si>
  <si>
    <t>HSS-GTHW8.9</t>
  </si>
  <si>
    <t>HSSGDBLE4,8P10M</t>
  </si>
  <si>
    <t>HSSGDBLE5,0P10M</t>
  </si>
  <si>
    <t>HSSRDIN3389,5P10M</t>
  </si>
  <si>
    <t>HSSGDIN18977,5P5M</t>
  </si>
  <si>
    <t>HSSRDIN33810,0P10M</t>
  </si>
  <si>
    <t>HSS-G9.5X125P5M</t>
  </si>
  <si>
    <t>HSSRDIN33819PSETP19M</t>
  </si>
  <si>
    <t>HSSGDIN3404.5-10PC</t>
  </si>
  <si>
    <t>HSS-GTHW9.1</t>
  </si>
  <si>
    <t>HSS-GTHW9.2</t>
  </si>
  <si>
    <t>HSS-GTHW9.3</t>
  </si>
  <si>
    <t>HSS-GTHW9.4</t>
  </si>
  <si>
    <t>ANNUC12X30P1M</t>
  </si>
  <si>
    <t>ANNUC13X30P1M</t>
  </si>
  <si>
    <t>ANNUC14X30P1M</t>
  </si>
  <si>
    <t>ANNUC15X30P1M</t>
  </si>
  <si>
    <t>HSSGDIN18975,2P10M</t>
  </si>
  <si>
    <t>HSSGDIN18975,5P10M</t>
  </si>
  <si>
    <t>HSSCODIN3386,8P5M</t>
  </si>
  <si>
    <t>HSSCODIN3387,0P5M</t>
  </si>
  <si>
    <t>ANNUC16X30P1M</t>
  </si>
  <si>
    <t>HSS-GTHW9.6</t>
  </si>
  <si>
    <t>HSS-GTHW9.7</t>
  </si>
  <si>
    <t>HSS-GTHW9.8</t>
  </si>
  <si>
    <t>HSS-GTHW9.9</t>
  </si>
  <si>
    <t>HSSCODIN3384,8P10M</t>
  </si>
  <si>
    <t>ANNUC17X30P1M</t>
  </si>
  <si>
    <t>HSS-G10.0X133P5M</t>
  </si>
  <si>
    <t>HSSGDIN18976,0P10M</t>
  </si>
  <si>
    <t>HSSGDIN18978,0P5M</t>
  </si>
  <si>
    <t>HSSCODIN3387,5P5M</t>
  </si>
  <si>
    <t>ANNUC18X30P1M</t>
  </si>
  <si>
    <t>HSSGDIN3405.0-10PC</t>
  </si>
  <si>
    <t>ANNUC19X30P1M</t>
  </si>
  <si>
    <t>HSSCODIN3385,0P10M</t>
  </si>
  <si>
    <t>HSSGDIN18978,5P5M</t>
  </si>
  <si>
    <t>HSSGDBLE5,5P10M</t>
  </si>
  <si>
    <t>HSS-G10.5X133P5M</t>
  </si>
  <si>
    <t>HSSGDIN18976,5P10M</t>
  </si>
  <si>
    <t>HSSGDBLE6,0P10M</t>
  </si>
  <si>
    <t>HSSCODIN3385,5P10M</t>
  </si>
  <si>
    <t>HSSCODIN3388,0P5M</t>
  </si>
  <si>
    <t>ANNUC20X30P1M</t>
  </si>
  <si>
    <t>TELESCOPICPIN</t>
  </si>
  <si>
    <t>ANNUC21X30P1M</t>
  </si>
  <si>
    <t>ANNUC22X30P1M</t>
  </si>
  <si>
    <t>HSS-G11.0X142P5M</t>
  </si>
  <si>
    <t>HSSCODIN3388,5P5M</t>
  </si>
  <si>
    <t>HSSGDIN18979,0P5M</t>
  </si>
  <si>
    <t>ANNUC23X30P1M</t>
  </si>
  <si>
    <t>HSSCODIN3386,0P10M</t>
  </si>
  <si>
    <t>HSSGDIN3405.5-10PC</t>
  </si>
  <si>
    <t>ANNUC24X30P1M</t>
  </si>
  <si>
    <t>HSSGDIN18977,0P10M</t>
  </si>
  <si>
    <t>HSS-G11.5X142P5M</t>
  </si>
  <si>
    <t>ANNUC14X50P1M</t>
  </si>
  <si>
    <t>ANNUC15X50P1M</t>
  </si>
  <si>
    <t>ANNUC16X50P1M</t>
  </si>
  <si>
    <t>HSSGDIN3406.0-10PC</t>
  </si>
  <si>
    <t>HSSG19PCSSETP19M</t>
  </si>
  <si>
    <t>ANNUC17X50P1M</t>
  </si>
  <si>
    <t>HSSCODIN3386,5P10M</t>
  </si>
  <si>
    <t>HSSCODIN3389,0P5M</t>
  </si>
  <si>
    <t>ANNUC25X30P1M</t>
  </si>
  <si>
    <t>HSS-G12.0X151P5M</t>
  </si>
  <si>
    <t>ANNUC26X30P1M</t>
  </si>
  <si>
    <t>ANNUC18X50P1M</t>
  </si>
  <si>
    <t>ANNUC27X30P1M</t>
  </si>
  <si>
    <t>HSSRDIN33825PSETP25M</t>
  </si>
  <si>
    <t>HSSCODIN3389,5P5M</t>
  </si>
  <si>
    <t>M.DRILLSWAVEHSS-GTI.10PCSET-10PC</t>
  </si>
  <si>
    <t>HSSGDIN189710,0P5M</t>
  </si>
  <si>
    <t>HSS-G12.5X151P5M</t>
  </si>
  <si>
    <t>ANNUC19X50P1M</t>
  </si>
  <si>
    <t>HSSGDIN3406.5-10PC</t>
  </si>
  <si>
    <t>ANNUC20X50P1M</t>
  </si>
  <si>
    <t>STEPDRILL</t>
  </si>
  <si>
    <t>HSS-G13.0X151P5M</t>
  </si>
  <si>
    <t>ANNUC28X30P1M</t>
  </si>
  <si>
    <t>ANNUC21X50P1M</t>
  </si>
  <si>
    <t>ANNUC29X30P1M</t>
  </si>
  <si>
    <t>HSSCODIN33810,0P5M</t>
  </si>
  <si>
    <t>ANNUC30X30P1M</t>
  </si>
  <si>
    <t>ANNUC22X50P1M</t>
  </si>
  <si>
    <t>ANNUC31X30P1M</t>
  </si>
  <si>
    <t>ANNUC23X50P1M</t>
  </si>
  <si>
    <t>ANNUC32X30P1M</t>
  </si>
  <si>
    <t>ANNUC24X50P1M</t>
  </si>
  <si>
    <t>HSSGDIN3407.0-10PC</t>
  </si>
  <si>
    <t>HSSCODIN33810,5P5M</t>
  </si>
  <si>
    <t>ANNUC33X30P1M</t>
  </si>
  <si>
    <t>ANNUC34X30P1M</t>
  </si>
  <si>
    <t>ANNUC25X50P1M</t>
  </si>
  <si>
    <t>ANNUC29X50P1M</t>
  </si>
  <si>
    <t>ANNUC35X30P1M</t>
  </si>
  <si>
    <t>ANNUC36X30P1M</t>
  </si>
  <si>
    <t>HSSCODIN33811,0P5M</t>
  </si>
  <si>
    <t>ANNUC26X50P1M</t>
  </si>
  <si>
    <t>ANNUC37X30P1M</t>
  </si>
  <si>
    <t>ANNUC27X50P1M</t>
  </si>
  <si>
    <t>HSSCODIN33811,5P5M</t>
  </si>
  <si>
    <t>SHOCKWAVESTEPDRILL4-12/2MM</t>
  </si>
  <si>
    <t>ANNUC28X50P1M</t>
  </si>
  <si>
    <t>ANNUC38X30P1M</t>
  </si>
  <si>
    <t>ANNUC39X30P1M</t>
  </si>
  <si>
    <t>SHOCKWAVESTEPDRILL4-12/1MM</t>
  </si>
  <si>
    <t>M.DRILLSWAVEHSS-GTI.19PCSET-19PC</t>
  </si>
  <si>
    <t>ANNUC30X50P1M</t>
  </si>
  <si>
    <t>HSSCODIN33812,0P5M</t>
  </si>
  <si>
    <t>HSSGDIN3408.0-10PC</t>
  </si>
  <si>
    <t>ANNUC31X50P1M</t>
  </si>
  <si>
    <t>ANNUC40X30P1M</t>
  </si>
  <si>
    <t>HSSCODIN33812,5P5M</t>
  </si>
  <si>
    <t>HSSGDIN34011.0-5PC</t>
  </si>
  <si>
    <t>ANNUC41X30P1M</t>
  </si>
  <si>
    <t>ANNUC32X50P1M</t>
  </si>
  <si>
    <t>HSSG25PCSETP25M</t>
  </si>
  <si>
    <t>ANNUC42X30P1M</t>
  </si>
  <si>
    <t>ANNUC37X50P1M</t>
  </si>
  <si>
    <t>ANNUC33X50P1M</t>
  </si>
  <si>
    <t>ANNUC43X30P1M</t>
  </si>
  <si>
    <t>ANNUC44X30P1M</t>
  </si>
  <si>
    <t>HSSCODIN33813,0P5M</t>
  </si>
  <si>
    <t>SHOCKWAVESTEPDRILL4-20MM</t>
  </si>
  <si>
    <t>ANNUC45X30P1M</t>
  </si>
  <si>
    <t>ANNUC34X50P1M</t>
  </si>
  <si>
    <t>ANNUC39X50P1M</t>
  </si>
  <si>
    <t>ANNUC35X50P1M</t>
  </si>
  <si>
    <t>ANNUC36X50P1M</t>
  </si>
  <si>
    <t>HSSGDIN34012.0-5PC</t>
  </si>
  <si>
    <t>ANNUC46X30P1M</t>
  </si>
  <si>
    <t>HSSGDIN3409.0-10PC</t>
  </si>
  <si>
    <t>ANNUC47X30P1M</t>
  </si>
  <si>
    <t>ANNUC38X50P1M</t>
  </si>
  <si>
    <t>ANNUC48X30P1M</t>
  </si>
  <si>
    <t>HSSCODIN33819PSTP19M</t>
  </si>
  <si>
    <t>ANNUC49X30P1M</t>
  </si>
  <si>
    <t>ANNUC50X30P1M</t>
  </si>
  <si>
    <t>HSSGDIN34013.0-5PC</t>
  </si>
  <si>
    <t>ANNUC40X50P1M</t>
  </si>
  <si>
    <t>ANNUC41X50P1M</t>
  </si>
  <si>
    <t>HSSGDIN34010.0-10PC</t>
  </si>
  <si>
    <t>ANNUC42X50P1M</t>
  </si>
  <si>
    <t>ANNUC43X50P1M</t>
  </si>
  <si>
    <t>ANNUC46X50P1M</t>
  </si>
  <si>
    <t>ANNUC44X50P1M</t>
  </si>
  <si>
    <t>ANNUC47X50P1M</t>
  </si>
  <si>
    <t>ANNUC48X50P1M</t>
  </si>
  <si>
    <t>STEPDRILL/TH.WEBCOMBOSET</t>
  </si>
  <si>
    <t>ANNUC45X50P1M</t>
  </si>
  <si>
    <t>SHOCKWAVESTEPDRILL4-30MM</t>
  </si>
  <si>
    <t>ANNUC6PCSETP6M</t>
  </si>
  <si>
    <t>ANNUC49X50P1M</t>
  </si>
  <si>
    <t>ANNUC50X50P1M</t>
  </si>
  <si>
    <t>HSSCODIN33825PSTP25M</t>
  </si>
  <si>
    <t>HSSGCD19PCSETP6M</t>
  </si>
  <si>
    <t>SHOCKWAVESTEPDRILLSET-3PC</t>
  </si>
  <si>
    <t>SETMETALHSSRDRILLBITSCABINET</t>
  </si>
  <si>
    <t>REDRACKTHUNDERWEB</t>
  </si>
  <si>
    <t>T50/14MM-600PC</t>
  </si>
  <si>
    <t>T50/6MM-1,2KPC</t>
  </si>
  <si>
    <t>T50/8MM1,2KPC</t>
  </si>
  <si>
    <t>Staples18G/25mmRCG-P4600</t>
  </si>
  <si>
    <t>Staples18G/30mmRCG-P4600</t>
  </si>
  <si>
    <t>Staples18G/32mmRCG-P4600</t>
  </si>
  <si>
    <t>Staples18G/36mmRCG-P4600</t>
  </si>
  <si>
    <t>Staples18G/15mmRCG-P9200</t>
  </si>
  <si>
    <t>Staples18G/20mmRCG-P9200</t>
  </si>
  <si>
    <t>16G/32MM/20-2KPC</t>
  </si>
  <si>
    <t>18G/25MM-5KPC</t>
  </si>
  <si>
    <t>16G/38MM/20-2KPC</t>
  </si>
  <si>
    <t>18G/32MM-5KPC</t>
  </si>
  <si>
    <t>18G/30MM-5KPC</t>
  </si>
  <si>
    <t>18G/45MM-4KPC</t>
  </si>
  <si>
    <t>16G/50MM/20-2KPC</t>
  </si>
  <si>
    <t>16G/45MM/20-2KPC</t>
  </si>
  <si>
    <t>18G/50MM-4KPC</t>
  </si>
  <si>
    <t>18G/40MM-5KPC</t>
  </si>
  <si>
    <t>18G/16MM-10KPC</t>
  </si>
  <si>
    <t>16G/64MM/20-2KPC</t>
  </si>
  <si>
    <t>18G/19MM-10KPC</t>
  </si>
  <si>
    <t>INOX18G/25MM-5KPC</t>
  </si>
  <si>
    <t>INOX18G/32MM-5KPC</t>
  </si>
  <si>
    <t>INOX18G/30MM-5KPC</t>
  </si>
  <si>
    <t>INOX18G/45MM-4KPC</t>
  </si>
  <si>
    <t>INOX18G/50MM-4KPC</t>
  </si>
  <si>
    <t>INOX18G/40MM-5KPC</t>
  </si>
  <si>
    <t>Nails7,4x2,8/50mmRS-P4000</t>
  </si>
  <si>
    <t>INOX18G/16MM-10KPC</t>
  </si>
  <si>
    <t>Nails7,4x2,8/80mmRS-P3000</t>
  </si>
  <si>
    <t>INOX18G/19MM-10KPC</t>
  </si>
  <si>
    <t>Nails7,4x2,8/63mmRS-P4000</t>
  </si>
  <si>
    <t>Nails7,4x2,8/75mmRS-P4000</t>
  </si>
  <si>
    <t>Nails7,4x3,1/90mmRS-P3000</t>
  </si>
  <si>
    <t>Nails7,4x3,1/80mmRSG-P3000</t>
  </si>
  <si>
    <t>Nails7,4x2,8/75mmRSG-P4000</t>
  </si>
  <si>
    <t>Nails7,4x3,1/90mmRSG-P3000</t>
  </si>
  <si>
    <t>Nails7,4x2,8/63mmRSG-P4000</t>
  </si>
  <si>
    <t>DIABLDHTI115P1M</t>
  </si>
  <si>
    <t>DIABLDU115P1M</t>
  </si>
  <si>
    <t>CARBIDEBLADE76</t>
  </si>
  <si>
    <t>DIABLDUT115P1M</t>
  </si>
  <si>
    <t>DIABLDUT125P1M</t>
  </si>
  <si>
    <t>DIABLDHTI125P1M</t>
  </si>
  <si>
    <t>DIABLDU125P1M</t>
  </si>
  <si>
    <t>DHTS76DIAMONDBLADE</t>
  </si>
  <si>
    <t>DIABLDUT180P1M</t>
  </si>
  <si>
    <t>DIABLDUH115P1M</t>
  </si>
  <si>
    <t>DIABLDHTI230P1M</t>
  </si>
  <si>
    <t>DIABLDU180P1M</t>
  </si>
  <si>
    <t>DIABLDHTS115P1M</t>
  </si>
  <si>
    <t>DIABLDHTS125P1M</t>
  </si>
  <si>
    <t>DIABLDUT230P1M</t>
  </si>
  <si>
    <t>DIABLDU230P1M</t>
  </si>
  <si>
    <t>ProfessionalDUH</t>
  </si>
  <si>
    <t>DIABLDSU125P1M</t>
  </si>
  <si>
    <t>DIABLHUDD115P1M</t>
  </si>
  <si>
    <t>DIABLAUDD115P1M</t>
  </si>
  <si>
    <t>DIABLHUDD125P1M</t>
  </si>
  <si>
    <t>DIABLDHTS230P1M</t>
  </si>
  <si>
    <t>DIABLAUDD125P1M</t>
  </si>
  <si>
    <t>DIABLDSU150P1M</t>
  </si>
  <si>
    <t>DIABLHUDD150P1M</t>
  </si>
  <si>
    <t>DIABLAUDD150P1M</t>
  </si>
  <si>
    <t>PremiumSpeedcrossAUDD</t>
  </si>
  <si>
    <t>DIABLHUDD230P1M</t>
  </si>
  <si>
    <t>DIABLAUDD230P1M</t>
  </si>
  <si>
    <t>PremiumSteelhead</t>
  </si>
  <si>
    <t>HUDD350MM-1PC</t>
  </si>
  <si>
    <t>CENTERINGPINDIACRDRYCENTUNITSP1M</t>
  </si>
  <si>
    <t>1/2"X20-FIXTECP1AEG</t>
  </si>
  <si>
    <t>P1MADAPTER</t>
  </si>
  <si>
    <t>RUBBERRINGP1M</t>
  </si>
  <si>
    <t>DRILLGUIDEP1M</t>
  </si>
  <si>
    <t>SPARERUBBERDR250TV</t>
  </si>
  <si>
    <t>DIACRDRYDCU68P1M</t>
  </si>
  <si>
    <t>SPARERUBBERDR350T</t>
  </si>
  <si>
    <t>DIACRWETWCHP8P1M</t>
  </si>
  <si>
    <t>DIACRWETWCHP14P1M</t>
  </si>
  <si>
    <t>DIACRDRYDCH68P1M</t>
  </si>
  <si>
    <t>DIACRWETWCHP16P1M</t>
  </si>
  <si>
    <t>DIACRDRYDCU82P1M</t>
  </si>
  <si>
    <t>DIACRWETWCHP20P1M</t>
  </si>
  <si>
    <t>DIACRWETWCHP22P1M</t>
  </si>
  <si>
    <t>DIACRDRYDCHX68P1M</t>
  </si>
  <si>
    <t>CENTERINGPINDIACRDRYCENTUNITLP1M</t>
  </si>
  <si>
    <t>DIACRDRYDCH82P1M</t>
  </si>
  <si>
    <t>DIACRWETWCHP30P1M</t>
  </si>
  <si>
    <t>FIXTECADAPTERFIXTECM18/16P1MET</t>
  </si>
  <si>
    <t>EXTENSION11/4INCH300</t>
  </si>
  <si>
    <t>CLAMPINGSETDRILLRIGFIXINGSET</t>
  </si>
  <si>
    <t>DIACRWETWCHP32P1M</t>
  </si>
  <si>
    <t>WCHP-TK14MM</t>
  </si>
  <si>
    <t>DIACRDRYDCHX82P1M</t>
  </si>
  <si>
    <t>WCHP-TK16MM</t>
  </si>
  <si>
    <t>WCHP-TK18MM</t>
  </si>
  <si>
    <t>DIACRWETWCHP35P1M</t>
  </si>
  <si>
    <t>RODGUIDERODSP1M</t>
  </si>
  <si>
    <t>WCHP-TK20MM</t>
  </si>
  <si>
    <t>WCHP-TK22MM</t>
  </si>
  <si>
    <t>WCHP-TK24MM</t>
  </si>
  <si>
    <t>WCHP-TK25MM</t>
  </si>
  <si>
    <t>DICDRYDCH52-150P1M</t>
  </si>
  <si>
    <t>WCHP-TK12MM</t>
  </si>
  <si>
    <t>WCHP-TK28MM</t>
  </si>
  <si>
    <t>WCHP-TK30MM</t>
  </si>
  <si>
    <t>DIACRWETWCHP52P1M</t>
  </si>
  <si>
    <t>DIACRWETWCHP37P1M</t>
  </si>
  <si>
    <t>DIACRWETWCHP-SB52P1M</t>
  </si>
  <si>
    <t>DIACRDRYDCHXL38P1M</t>
  </si>
  <si>
    <t>DICDRYDCH62-150P1M</t>
  </si>
  <si>
    <t>WCHP-TK32MM</t>
  </si>
  <si>
    <t>WCHP-TK35MM</t>
  </si>
  <si>
    <t>DIACRWETWCHP62P1M</t>
  </si>
  <si>
    <t>EXTENSION16/M16300MMP1AC</t>
  </si>
  <si>
    <t>EXTENSION11/4INCH500</t>
  </si>
  <si>
    <t>RODGUIDERODLP1M</t>
  </si>
  <si>
    <t>DIACRWETWCHP42P1M</t>
  </si>
  <si>
    <t>DIACRDRYDCHXL52P1M</t>
  </si>
  <si>
    <t>DIACRWETWCHP72P1M</t>
  </si>
  <si>
    <t>DICDRYDCH68-150P1M</t>
  </si>
  <si>
    <t>FIXTECADAPTERFIXTECSW11/M16MET</t>
  </si>
  <si>
    <t>WCHP-TK51MM</t>
  </si>
  <si>
    <t>DIACRWETWCHP45P1M</t>
  </si>
  <si>
    <t>DICDRYDCH82-150P1M</t>
  </si>
  <si>
    <t>WCHP-TK56MM</t>
  </si>
  <si>
    <t>WCHP-TK61MM</t>
  </si>
  <si>
    <t>DIACRDRYDCHXL68P1M</t>
  </si>
  <si>
    <t>WCHP-TK66MM</t>
  </si>
  <si>
    <t>DIACRWETWCHP50P1M</t>
  </si>
  <si>
    <t>DIACRWETWCHP82P1M</t>
  </si>
  <si>
    <t>WCHP-TK40MM</t>
  </si>
  <si>
    <t>DIACRDRYDCHXL82P1M</t>
  </si>
  <si>
    <t>WCHP-TK71MM</t>
  </si>
  <si>
    <t>DIACRWETWCHP92P1M</t>
  </si>
  <si>
    <t>DICDRYDCH102-150P1M</t>
  </si>
  <si>
    <t>WCHP-TK81MM</t>
  </si>
  <si>
    <t>WCHP-TK91MM</t>
  </si>
  <si>
    <t>WCHP-TK76MM</t>
  </si>
  <si>
    <t>QUICKCHANGEADAPTERMILWAUKEE</t>
  </si>
  <si>
    <t>DISTANCEPIECESPACER50MM</t>
  </si>
  <si>
    <t>DICDRYDCH127-150P1M</t>
  </si>
  <si>
    <t>DIACRWETWCHP102P1M</t>
  </si>
  <si>
    <t>FIXTECRELEASEFIXTECRELEASE</t>
  </si>
  <si>
    <t>WCHP-TK86MM</t>
  </si>
  <si>
    <t>DIACRWETWCHP112P1M</t>
  </si>
  <si>
    <t>DIACWETWCHP-SB112P1M</t>
  </si>
  <si>
    <t>WCHP-TK101MM</t>
  </si>
  <si>
    <t>DIACRDRYDCHXL102P1M</t>
  </si>
  <si>
    <t>DIACRWETWCHP122P1M</t>
  </si>
  <si>
    <t>WCHP-TK111MM</t>
  </si>
  <si>
    <t>WCHP-TK121MM</t>
  </si>
  <si>
    <t>DIACRDRYDCHXL112P1M</t>
  </si>
  <si>
    <t>DIACRDRYDCHXL107P1M</t>
  </si>
  <si>
    <t>DIACRWETWCHP132P1M</t>
  </si>
  <si>
    <t>DIACRDRYDCHXL117P1M</t>
  </si>
  <si>
    <t>DIACRDRYDCHXL122P1M</t>
  </si>
  <si>
    <t>WCHP-TK130MM</t>
  </si>
  <si>
    <t>WCHP-TK105MM</t>
  </si>
  <si>
    <t>DIACRDRYDCHXL127P1M</t>
  </si>
  <si>
    <t>DIACRDRYDCHXL132P1M</t>
  </si>
  <si>
    <t>WCHP-TK140MM</t>
  </si>
  <si>
    <t>WCHP-TK150MM</t>
  </si>
  <si>
    <t>DIACRWETWCHP152P1M</t>
  </si>
  <si>
    <t>DIACRDRYDCHXL152P1M</t>
  </si>
  <si>
    <t>BASEPLATEVACUUMPLATEP1M</t>
  </si>
  <si>
    <t>DIACRDRYDCHXL162P1M</t>
  </si>
  <si>
    <t>DIACRWETWCHP162P1M</t>
  </si>
  <si>
    <t>WT10,10L,2.5MHOS</t>
  </si>
  <si>
    <t>VARIABLERINGWATERCOLLECTRINGP1M</t>
  </si>
  <si>
    <t>DIACRWETWCHP172P1M</t>
  </si>
  <si>
    <t>DIACRWETWCHP182P1M</t>
  </si>
  <si>
    <t>FIXTECCLRM18X2.5/11/4P1M</t>
  </si>
  <si>
    <t>CORELIFTERRINGWATERCOLLECTINGDR2</t>
  </si>
  <si>
    <t>DIACRWETWCHP202P1M</t>
  </si>
  <si>
    <t>CORELIFTERRINGWATERCOLLECTINGDR3</t>
  </si>
  <si>
    <t>DIACRWETWCHP225P1M</t>
  </si>
  <si>
    <t>DIACRWETWCHP250P1M</t>
  </si>
  <si>
    <t>DIACRWETWCHP300P1M</t>
  </si>
  <si>
    <t>EXTENSIONEXTENS.1,7-2,9M,500K</t>
  </si>
  <si>
    <t>DIACRWETWCHP350P1M</t>
  </si>
  <si>
    <t>DustExtraction</t>
  </si>
  <si>
    <t>ADAPTORM9X0.75M-M14M</t>
  </si>
  <si>
    <t>DMDDRILL5MM</t>
  </si>
  <si>
    <t>DMDDRILL6MM</t>
  </si>
  <si>
    <t>DMDDRILL8MM</t>
  </si>
  <si>
    <t>DMDDRILL10MM</t>
  </si>
  <si>
    <t>AdaptorM16x1F-M14M</t>
  </si>
  <si>
    <t>M14DIAMONDDRILL5MM-1PC</t>
  </si>
  <si>
    <t>M14DIAMONDDRILL6MM-1PC</t>
  </si>
  <si>
    <t>M14DIAMONDDRILL8MM-1PC</t>
  </si>
  <si>
    <t>M14DIAMONDDRILL10MM-1PC</t>
  </si>
  <si>
    <t>M14DIAMONDDRILL12MM-1PC</t>
  </si>
  <si>
    <t>M14DIAMONDDRILL14MM-1PC</t>
  </si>
  <si>
    <t>DMDDRILL12MM</t>
  </si>
  <si>
    <t>M14DIAMONDDRILL16MM-1PC</t>
  </si>
  <si>
    <t>DMDDRILL15MM</t>
  </si>
  <si>
    <t>DMDDRILL20MM</t>
  </si>
  <si>
    <t>DMDDRILL25MM</t>
  </si>
  <si>
    <t>DIAMONDDRILL3PCSSET-3PC</t>
  </si>
  <si>
    <t>M14DIAMONDDRILL4PCSET</t>
  </si>
  <si>
    <t>HSAWDMD22MM</t>
  </si>
  <si>
    <t>HSAWDMD29MM</t>
  </si>
  <si>
    <t>HSAWDMD35MM</t>
  </si>
  <si>
    <t>HSAWDMD38MM</t>
  </si>
  <si>
    <t>HSAWDMD44MM</t>
  </si>
  <si>
    <t>HSAWDMD51MM</t>
  </si>
  <si>
    <t>HSAWDMD68MM</t>
  </si>
  <si>
    <t>DCWU100</t>
  </si>
  <si>
    <t>DCWU125</t>
  </si>
  <si>
    <t>CUPWHEEL100MM-1PC</t>
  </si>
  <si>
    <t>DCWUT125</t>
  </si>
  <si>
    <t>CUPWHEEL125MM-1PC</t>
  </si>
  <si>
    <t>POSITIVEDETENTPIN</t>
  </si>
  <si>
    <t>SECURITYPIN17-49MM-SHW3/4SKT</t>
  </si>
  <si>
    <t>SECURITYPIN50-70MM-SHW3/4SKT</t>
  </si>
  <si>
    <t>SECURITYPIN-SHW1SKT</t>
  </si>
  <si>
    <t>SEC.O-RING17-49MM-SHW3/4SKT(NBR90)</t>
  </si>
  <si>
    <t>SEC.O-RING50-70MM-SHW3/4SKT(NBR90)</t>
  </si>
  <si>
    <t>SECURITYO-RING-SHW1SKT(NBR90)</t>
  </si>
  <si>
    <t>SHW1/2SKTLONG15MM</t>
  </si>
  <si>
    <t>SHW1/2SKT8MMP1M</t>
  </si>
  <si>
    <t>SHW1/2SKT10MMP1M</t>
  </si>
  <si>
    <t>SHW1/2SKT11MMP1M</t>
  </si>
  <si>
    <t>SHW1/2SKT12MMP1M</t>
  </si>
  <si>
    <t>SHW1/2SKT13MMP1M</t>
  </si>
  <si>
    <t>SHW1/2SKT14MMP1M</t>
  </si>
  <si>
    <t>SHW1/2SKT16MMP1M</t>
  </si>
  <si>
    <t>SHW1/2SKTLONG18MM</t>
  </si>
  <si>
    <t>SHW1/2SKT17MMP1M</t>
  </si>
  <si>
    <t>SHW1/2SKT19MMP1M</t>
  </si>
  <si>
    <t>SHW1/2SKT21MMP1M</t>
  </si>
  <si>
    <t>IMPACTSOCKET</t>
  </si>
  <si>
    <t>SHW1/2SKT24MMP1M</t>
  </si>
  <si>
    <t>SHW1/2SKT27MMP1M</t>
  </si>
  <si>
    <t>ADAPTOR1/2SQUARE-1/4HEX</t>
  </si>
  <si>
    <t>SHW1/2SKT30MMP1M</t>
  </si>
  <si>
    <t>SHW1/2SKT32MMP1M</t>
  </si>
  <si>
    <t>ADAPTER-SHW3/4SKT-1/2SKT</t>
  </si>
  <si>
    <t>ADAPTER-SHW3/4SKT-1SKT</t>
  </si>
  <si>
    <t>ADAPTERSHANK</t>
  </si>
  <si>
    <t>SHW3/4SKTLONG17MM</t>
  </si>
  <si>
    <t>SHW1SKTSHORT27MM</t>
  </si>
  <si>
    <t>SHW3/4SKTLONG22MM</t>
  </si>
  <si>
    <t>SHW3/4SKTLONG24MM</t>
  </si>
  <si>
    <t>SHW1SKTSHORT30MM</t>
  </si>
  <si>
    <t>SHW1SKTSHORT32MM</t>
  </si>
  <si>
    <t>SHW3/4SKTLONG19MM</t>
  </si>
  <si>
    <t>AUTOMOTIVE3PCSSOCKETSET</t>
  </si>
  <si>
    <t>SHW3/4SKTLONG21MM</t>
  </si>
  <si>
    <t>SHW3/4SKTLONG27MM</t>
  </si>
  <si>
    <t>SHW3/4SKTLONG30MM</t>
  </si>
  <si>
    <t>SHW3/4SKTLONG32MM</t>
  </si>
  <si>
    <t>SHW3/4SKTLONG33MM</t>
  </si>
  <si>
    <t>SHW1SKTSHORT33MM</t>
  </si>
  <si>
    <t>SHW1SKTSHORT36MM</t>
  </si>
  <si>
    <t>SHW3/4SKTLONG36MM</t>
  </si>
  <si>
    <t>ADAPTER-SHW1SKT-3/4SKT</t>
  </si>
  <si>
    <t>EXTENSION150MM-SHW3/4SKT</t>
  </si>
  <si>
    <t>SHW3/4SKTLONG41MM</t>
  </si>
  <si>
    <t>SHW1SKTSHORT41MM</t>
  </si>
  <si>
    <t>SHW3/4SKTLONG46MM</t>
  </si>
  <si>
    <t>SHW1SKTSHORT46MM</t>
  </si>
  <si>
    <t>SHW1SKTSHORT50MM</t>
  </si>
  <si>
    <t>EXTENSION250MM-SHW3/4SKT</t>
  </si>
  <si>
    <t>SHW3/4SKTLONG50MM</t>
  </si>
  <si>
    <t>EXTENSION175MM-SHW1SKT</t>
  </si>
  <si>
    <t>SHW1SKTSHORT55MM</t>
  </si>
  <si>
    <t>SHW1/4SKTSETP20M</t>
  </si>
  <si>
    <t>SHW1/2SKTSETP10M</t>
  </si>
  <si>
    <t>SHW1SKTSHORT60MM</t>
  </si>
  <si>
    <t>SHW1SKTSHORT65MM</t>
  </si>
  <si>
    <t>EXTENSION300MM-SHW1SKT</t>
  </si>
  <si>
    <t>SHW1SKTSHORT70MM</t>
  </si>
  <si>
    <t>SHOCKWAVEPH1X50MM-1PC</t>
  </si>
  <si>
    <t>SHOCKWAVEPZ1X50MM-1PC</t>
  </si>
  <si>
    <t>SHOCKWAVETX10X50MM-1PC</t>
  </si>
  <si>
    <t>SHWTX5025MM-2PC</t>
  </si>
  <si>
    <t>SHOCKWAVETX7X25MM-2PCS</t>
  </si>
  <si>
    <t>SHOCKWAVETX8X25MM-2PCS</t>
  </si>
  <si>
    <t>SHOCKWAVETX9X25MM-2PCS</t>
  </si>
  <si>
    <t>SHOCKWAVETXBO7X25MM-2PCS</t>
  </si>
  <si>
    <t>SHOCKWAVETXBO8X25MM-2PCS</t>
  </si>
  <si>
    <t>SHOCKWAVETXBO9X25MM-2PCS</t>
  </si>
  <si>
    <t>SHOCKWAVETXBO10X25MM-2PCS</t>
  </si>
  <si>
    <t>SHOCKWAVETXBO15X25MM-2PCS</t>
  </si>
  <si>
    <t>SHOCKWAVETXBO20X25MM-2PCS</t>
  </si>
  <si>
    <t>SHOCKWAVETXBO25X25MM-2PCS</t>
  </si>
  <si>
    <t>SHOCKWAVETXBO30X25MM-2PCS</t>
  </si>
  <si>
    <t>SHOCKWAVETXBO40X25MM-2PCS</t>
  </si>
  <si>
    <t>SHWPH250MM-1PC</t>
  </si>
  <si>
    <t>SHWPH350MM-1PC</t>
  </si>
  <si>
    <t>SHWPZ250MM-1PC</t>
  </si>
  <si>
    <t>SHWPZ350MM-1PC</t>
  </si>
  <si>
    <t>SHWTX2050MM-1PC</t>
  </si>
  <si>
    <t>SHWTX2550MM-1PC</t>
  </si>
  <si>
    <t>SHWTX3050MM-1PC</t>
  </si>
  <si>
    <t>SHWTX4050MM-1PC</t>
  </si>
  <si>
    <t>SHWTX1550MM</t>
  </si>
  <si>
    <t>SHWPH125MM-2PC</t>
  </si>
  <si>
    <t>SHWPH225MM-2PC</t>
  </si>
  <si>
    <t>SHWPH325MM-2PC</t>
  </si>
  <si>
    <t>SHWPZ125MM-2PC</t>
  </si>
  <si>
    <t>SHWPZ225MM-2PC</t>
  </si>
  <si>
    <t>SHWPZ325MM-2PC</t>
  </si>
  <si>
    <t>SHWTX1025MM-2PC</t>
  </si>
  <si>
    <t>SHWTX1525MM-2PC</t>
  </si>
  <si>
    <t>SHWTX2025MM-2PC</t>
  </si>
  <si>
    <t>SHWTX2525MM-2PC</t>
  </si>
  <si>
    <t>SHWTX2725MM-2PC</t>
  </si>
  <si>
    <t>SHWTX3025MM-2PC</t>
  </si>
  <si>
    <t>SHWTX4025MM-2PC</t>
  </si>
  <si>
    <t>SHWHEX2,525MM-2PC</t>
  </si>
  <si>
    <t>SHWHEX325MM-2PC</t>
  </si>
  <si>
    <t>SHWHEX425MM-2PC</t>
  </si>
  <si>
    <t>SHWHEX525MM-2PC</t>
  </si>
  <si>
    <t>SHWHEX625MM-2PC</t>
  </si>
  <si>
    <t>SHWHEX825MM-2PC</t>
  </si>
  <si>
    <t>SHWHEX1025MM-2PC</t>
  </si>
  <si>
    <t>SHWHEX1225MM-2PC</t>
  </si>
  <si>
    <t>SHWSL0,6X4,525MM-2PC</t>
  </si>
  <si>
    <t>SHWSL0,8X5,525MM-2PC</t>
  </si>
  <si>
    <t>SHWSL1,2X6,525MM-2PC</t>
  </si>
  <si>
    <t>SHOCKWAVETX15X90MM-1PC</t>
  </si>
  <si>
    <t>SHOCKWAVETX30X90MM-1PC</t>
  </si>
  <si>
    <t>SHWPH190MM-1PC</t>
  </si>
  <si>
    <t>SHWPH290MM-1PC</t>
  </si>
  <si>
    <t>SHWPH390MM-1PC</t>
  </si>
  <si>
    <t>SHWPZ190MM-1PC</t>
  </si>
  <si>
    <t>SHWPZ290MM-1PC</t>
  </si>
  <si>
    <t>SHWTX2090MM-1PC</t>
  </si>
  <si>
    <t>SHWTX2590MM-1PC</t>
  </si>
  <si>
    <t>ADAPTOR1/4HEX-1/4SQUARE</t>
  </si>
  <si>
    <t>SHOCKWAVEPH2X150MM-1PC</t>
  </si>
  <si>
    <t>SHOCKWAVETX15X150MM-1PC</t>
  </si>
  <si>
    <t>SHOCKWAVETX20X150MM-1PC</t>
  </si>
  <si>
    <t>SHOCKWAVEPZ2X150MM-1PC</t>
  </si>
  <si>
    <t>SHOCKWAVEPZ3X150MM-1PC</t>
  </si>
  <si>
    <t>SHWBITHJAR-1PC</t>
  </si>
  <si>
    <t>SHW1/460MMIMPP1M</t>
  </si>
  <si>
    <t>MAGNETICBITHOLDER152MM-LONGSERIES</t>
  </si>
  <si>
    <t>MAG/RING.BITHOLDER75MM-1PC</t>
  </si>
  <si>
    <t>MAGNETICBITHOLDER305MM-LONGSERIES</t>
  </si>
  <si>
    <t>PH2148MMSCREWDRIVINGBIT-3PC</t>
  </si>
  <si>
    <t>CDTICTACTX30X50MM-10PCS</t>
  </si>
  <si>
    <t>SHWHEX5,5/65MMP1M</t>
  </si>
  <si>
    <t>SHWHEX6/65MMP1M</t>
  </si>
  <si>
    <t>SHWHEX1/4/65MMP1M</t>
  </si>
  <si>
    <t>SHWCDPH250MM-10PC</t>
  </si>
  <si>
    <t>SHWCDPZ250MM-10PC</t>
  </si>
  <si>
    <t>SHWCDTX2050MM-10PC</t>
  </si>
  <si>
    <t>SCREWDRIVERBITSHWCDTX2550MM-10PC</t>
  </si>
  <si>
    <t>LOCKINGBITHOLDER73MM-1PC</t>
  </si>
  <si>
    <t>SHWHEX7/65MMP1M</t>
  </si>
  <si>
    <t>SHWHEX5/16/65MMP1M</t>
  </si>
  <si>
    <t>SHWHEX8/65MMP1M</t>
  </si>
  <si>
    <t>SHWHEX3/8/65MMP1M</t>
  </si>
  <si>
    <t>SHWHEX10/65MMP1M</t>
  </si>
  <si>
    <t>LOCKINGBITHOLDER152MM-LONGSERIES</t>
  </si>
  <si>
    <t>MAGNETICBITHOLDER</t>
  </si>
  <si>
    <t>SHWHEX12/65MMP1M</t>
  </si>
  <si>
    <t>SHWCDPZ125MM-25PC</t>
  </si>
  <si>
    <t>SHWCDPZ225MM-25PC</t>
  </si>
  <si>
    <t>SHWCDPZ325MM-25PC</t>
  </si>
  <si>
    <t>SHWCDTX1525MM-25PC</t>
  </si>
  <si>
    <t>SHWCDTX2025MM-25PC</t>
  </si>
  <si>
    <t>SHWCDTX2525MM-25PC</t>
  </si>
  <si>
    <t>SHWCDTX3025MM-25PC</t>
  </si>
  <si>
    <t>SHWCDTX4025MM-25PC</t>
  </si>
  <si>
    <t>SHWCDPH225MM-25PC</t>
  </si>
  <si>
    <t>SHWHEX13/65MMP1M</t>
  </si>
  <si>
    <t>LOCKINGBITHOLDER305MM-LONGSERIES</t>
  </si>
  <si>
    <t>SCRPH125MMP25M</t>
  </si>
  <si>
    <t>SCRPH225MMP25M</t>
  </si>
  <si>
    <t>SCRPH325MMP25M</t>
  </si>
  <si>
    <t>SCRPZ125MMP25M</t>
  </si>
  <si>
    <t>SCRPZ225MMP25M</t>
  </si>
  <si>
    <t>SCRPZ325MMP25M</t>
  </si>
  <si>
    <t>SHWCDTX50</t>
  </si>
  <si>
    <t>SCRTX1025MMP25M</t>
  </si>
  <si>
    <t>SCRTX1525MMP25M</t>
  </si>
  <si>
    <t>SCRTX2025MMP25M</t>
  </si>
  <si>
    <t>SCRTX2525MMP25M</t>
  </si>
  <si>
    <t>SCRTX3025MMP25M</t>
  </si>
  <si>
    <t>SCRTX4025MMP25M</t>
  </si>
  <si>
    <t>SCREWDRIVERATTACH.</t>
  </si>
  <si>
    <t>DRYWALLBHOLDER</t>
  </si>
  <si>
    <t>SHWHEX17/65MMP1M</t>
  </si>
  <si>
    <t>SHWCDPUCK-15PC</t>
  </si>
  <si>
    <t>SHWCDDGUIDEV2-12PC</t>
  </si>
  <si>
    <t>SHOCKWAVEIMP.DUTYTORXBITSET-32PC</t>
  </si>
  <si>
    <t>TRADEBSCR35PP1M</t>
  </si>
  <si>
    <t>SCR12PSETORANGEP12M</t>
  </si>
  <si>
    <t>32PCSSHWCOMPACTCASSETTE</t>
  </si>
  <si>
    <t>SETSCR27PCP27M</t>
  </si>
  <si>
    <t>SHWCDDRIVESET-33PC</t>
  </si>
  <si>
    <t>HEXAG.CAPHEADBIT</t>
  </si>
  <si>
    <t>SHWCDDRIVESET-56PC</t>
  </si>
  <si>
    <t>SHWCDDRILL/DRI-48PC</t>
  </si>
  <si>
    <t>SHWCDDRILL/DRI-40PC</t>
  </si>
  <si>
    <t>SHOCKWAVE™IMPACTDUTY™BITSET(70PC)</t>
  </si>
  <si>
    <t>SHOCKWAVE™IMPACTDUTY™BITSET(75PC)</t>
  </si>
  <si>
    <t>SCWSETNUTDRP5M</t>
  </si>
  <si>
    <t>SHOCKWAVE</t>
  </si>
  <si>
    <t>SHWKNUCKLE</t>
  </si>
  <si>
    <t>Fasteningaccessories</t>
  </si>
  <si>
    <t>OSD2P1M</t>
  </si>
  <si>
    <t>OSD2CDISPLAYP6M</t>
  </si>
  <si>
    <t>PCHDEABSAUGADAPTER+SDS-MAXSPITZMEIßEL</t>
  </si>
  <si>
    <t>THINFLATCHISEL</t>
  </si>
  <si>
    <t>CHISPSDS+250P1M</t>
  </si>
  <si>
    <t>CHISFSDS+250X20P1M</t>
  </si>
  <si>
    <t>CHISWSDS+250X40P1M</t>
  </si>
  <si>
    <t>THINPOINTEDCHISEL</t>
  </si>
  <si>
    <t>CHISPSDSMAX280P1M</t>
  </si>
  <si>
    <t>CHISWKSDS+250X40P1M</t>
  </si>
  <si>
    <t>CHISFSDSMAX280P1M</t>
  </si>
  <si>
    <t>CHISPSDSMAX400P1M</t>
  </si>
  <si>
    <t>CHISFSDSMAX400P1M</t>
  </si>
  <si>
    <t>CHASINGGOUG.CHISELCC</t>
  </si>
  <si>
    <t>CHISPSDSMAX600P1M</t>
  </si>
  <si>
    <t>CHISFSDSMAX600P1M</t>
  </si>
  <si>
    <t>SPITZMEISSELSDS-MAX400MMMO-RING</t>
  </si>
  <si>
    <t>FLACHMEISSELSDS-MAX400MMMO-RING</t>
  </si>
  <si>
    <t>CHISWSDS+165X75P1M</t>
  </si>
  <si>
    <t>CHISWSDSMX400X50P1M</t>
  </si>
  <si>
    <t>CHISWSDSMX300X80P1M</t>
  </si>
  <si>
    <t>SDSMAXPOINTCHISELHP400MM</t>
  </si>
  <si>
    <t>SDSMAXFLATCHISELHP25X400</t>
  </si>
  <si>
    <t>CHISSDS+3PCSET-3PC</t>
  </si>
  <si>
    <t>CHISWKSDSMX300X80P1M</t>
  </si>
  <si>
    <t>CHISGSDSMX300X26P1M</t>
  </si>
  <si>
    <t>CHISPKHEX380P1M</t>
  </si>
  <si>
    <t>CHISFKHEX380X25P1M</t>
  </si>
  <si>
    <t>CHISPKHEX450P1M</t>
  </si>
  <si>
    <t>CHISFKHEX450X25P1M</t>
  </si>
  <si>
    <t>CHISPKHEX600P1M</t>
  </si>
  <si>
    <t>CHISFKHEX600X25P1M</t>
  </si>
  <si>
    <t>CHISWSDSMX300X115P1M</t>
  </si>
  <si>
    <t>CHISWKHEX300X50P1M</t>
  </si>
  <si>
    <t>CHISWKHEX300X75P1M</t>
  </si>
  <si>
    <t>30MMHEX400MMPOINTCHISEL</t>
  </si>
  <si>
    <t>28MMHEX400MMPOINTCHISEL</t>
  </si>
  <si>
    <t>28MMHEX400X35MMFLATCHISEL</t>
  </si>
  <si>
    <t>30MMHEX400X32MMFLATCHISEL</t>
  </si>
  <si>
    <t>PCHDEABSAUGADAPTER</t>
  </si>
  <si>
    <t>CHISSPSDSM400X110P1M</t>
  </si>
  <si>
    <t>30MMHEX400X90MMASPHALTCUTTER</t>
  </si>
  <si>
    <t>30MMHEX400X100MMSPADECHISEL</t>
  </si>
  <si>
    <t>SDS-PLUSMORTARCHISEL200X32-1PC</t>
  </si>
  <si>
    <t>SDS-PLUSMORTARCHISEL125X32-1PC</t>
  </si>
  <si>
    <t>SDS-MAXMORTARCHISEL280X38-1PC</t>
  </si>
  <si>
    <t>28MMHEX400X80MMFLATWIDECHISEL</t>
  </si>
  <si>
    <t>CHISPSDSMAX400P20M</t>
  </si>
  <si>
    <t>CHISFSDSMAX400P20M</t>
  </si>
  <si>
    <t>SDSMAXFLATCHISELHP25X400-20PC</t>
  </si>
  <si>
    <t>SCRAPERBLADEP1M</t>
  </si>
  <si>
    <t>CLAMPINGPLATE</t>
  </si>
  <si>
    <t>ADPTRKHEX300P1M</t>
  </si>
  <si>
    <t>FCBLADE2P1M</t>
  </si>
  <si>
    <t>F/CLEANREP.SETP1AM</t>
  </si>
  <si>
    <t>ADPTRKHEX450P1M</t>
  </si>
  <si>
    <t>FIXTEC-SDS+P1AM</t>
  </si>
  <si>
    <t>ADAPRSDSM-TAPERP1M</t>
  </si>
  <si>
    <t>30MMHEXTAPERTOOLHOLDER</t>
  </si>
  <si>
    <t>GROUNDRODDRIVER13,3MM</t>
  </si>
  <si>
    <t>GROUNDRODDRIVER16,6MM</t>
  </si>
  <si>
    <t>GROUNDRODDRIVER22,2MM</t>
  </si>
  <si>
    <t>SCRAPERSDS+P1M</t>
  </si>
  <si>
    <t>GRONDRODKHEX12P1M</t>
  </si>
  <si>
    <t>GRONDRODKHEX25P1M</t>
  </si>
  <si>
    <t>CHS.BUSH50MMSDSMXP1M</t>
  </si>
  <si>
    <t>FCBLADE1,5P1M</t>
  </si>
  <si>
    <t>28MMHEXTAPERTOOLHOLDER</t>
  </si>
  <si>
    <t>200X200TAMPINGPLATE</t>
  </si>
  <si>
    <t>80MMPOLISHINGSPONGE</t>
  </si>
  <si>
    <t>FIBREBPAD46MM</t>
  </si>
  <si>
    <t>BACKPAD76MM</t>
  </si>
  <si>
    <t>FLEXBACKPAD110P1M</t>
  </si>
  <si>
    <t>LAMBWOOLPAD-1PC</t>
  </si>
  <si>
    <t>FLEXBACKPAD125P1M</t>
  </si>
  <si>
    <t>FLBACKPAD170X22P1M</t>
  </si>
  <si>
    <t>FLEXBACKPAD170P1M</t>
  </si>
  <si>
    <t>POLMFIBERCLOTH</t>
  </si>
  <si>
    <t>BACKINGPAD125</t>
  </si>
  <si>
    <t>ABRDHL105X105G60P5M</t>
  </si>
  <si>
    <t>ABRDHL105X105G80P5M</t>
  </si>
  <si>
    <t>ABRDHL105X105G120P5M</t>
  </si>
  <si>
    <t>ABRDHL105X105G180P5M</t>
  </si>
  <si>
    <t>ABRDHL105X105G240P5M</t>
  </si>
  <si>
    <t>ABRHL125/8G80P5M</t>
  </si>
  <si>
    <t>ABRHL125/8G120P5M</t>
  </si>
  <si>
    <t>ABRHL125/8G180P5M</t>
  </si>
  <si>
    <t>ABRHL125/8G240P5M</t>
  </si>
  <si>
    <t>ABRHL125/8G60P5M</t>
  </si>
  <si>
    <t>ABRHL80X133G80P10M</t>
  </si>
  <si>
    <t>ABRHL80X133G120P10M</t>
  </si>
  <si>
    <t>ABRHL80X133G180P10M</t>
  </si>
  <si>
    <t>ABRHL80X133G240P10M</t>
  </si>
  <si>
    <t>ABRHL125/8G40P5M</t>
  </si>
  <si>
    <t>ABRHL80X133G60P10M</t>
  </si>
  <si>
    <t>ABRHL150/6G120P5M</t>
  </si>
  <si>
    <t>ABRHL150/6G180P5M</t>
  </si>
  <si>
    <t>ABRHL150/6G240P5M</t>
  </si>
  <si>
    <t>ABR93X230G150P10M</t>
  </si>
  <si>
    <t>ABRHL150/6G80P5M</t>
  </si>
  <si>
    <t>ABR93X230G100P10M</t>
  </si>
  <si>
    <t>ABRHL150/6G60P5M</t>
  </si>
  <si>
    <t>SANDPAPER93X93</t>
  </si>
  <si>
    <t>ABR93X230G80P10M</t>
  </si>
  <si>
    <t>ABRHL150/6G40P5M</t>
  </si>
  <si>
    <t>ABR93X230G50P10M</t>
  </si>
  <si>
    <t>115X107G80-10PC</t>
  </si>
  <si>
    <t>115X107G120-10PC</t>
  </si>
  <si>
    <t>115X107G240-10PC</t>
  </si>
  <si>
    <t>115X107G60-10PC</t>
  </si>
  <si>
    <t>115X140G80-10PC</t>
  </si>
  <si>
    <t>115X140G240-10PC</t>
  </si>
  <si>
    <t>115X140G120-10PC</t>
  </si>
  <si>
    <t>115X140G60-10PC</t>
  </si>
  <si>
    <t>ABRB100X560G80P3M</t>
  </si>
  <si>
    <t>ABRB100X560G100P3M</t>
  </si>
  <si>
    <t>ABRB100X560G150P3M</t>
  </si>
  <si>
    <t>ABRB100X560G240P3M</t>
  </si>
  <si>
    <t>ABRB100X560G60P3M</t>
  </si>
  <si>
    <t>ABRB100X560G40P3M</t>
  </si>
  <si>
    <t>ABRB75X533G80P5M</t>
  </si>
  <si>
    <t>ABRB75X533G100P5M</t>
  </si>
  <si>
    <t>ABRB75X533G150P5M</t>
  </si>
  <si>
    <t>ABRB75X533G240P5M</t>
  </si>
  <si>
    <t>ABRB75X533G60P5M</t>
  </si>
  <si>
    <t>ABRB75X533G40P5M</t>
  </si>
  <si>
    <t>ABRHL125/8G120P25M</t>
  </si>
  <si>
    <t>ABRHL125/8G180P25M</t>
  </si>
  <si>
    <t>ABRHL125/8G240P25M</t>
  </si>
  <si>
    <t>ABRHL125/8G80P25M</t>
  </si>
  <si>
    <t>ABRHL125/8G60P25M</t>
  </si>
  <si>
    <t>ABDHL100X147G120P10M</t>
  </si>
  <si>
    <t>ABDHL100X147G180P10M</t>
  </si>
  <si>
    <t>ABDHL100X147G240P10M</t>
  </si>
  <si>
    <t>ABRDHL100X147G60P10M</t>
  </si>
  <si>
    <t>ABRDHL100X147G80P10M</t>
  </si>
  <si>
    <t>ABRHL125/8G40P25M</t>
  </si>
  <si>
    <t>ABRB100X620G100P5M</t>
  </si>
  <si>
    <t>ABRB100X620G150P5M</t>
  </si>
  <si>
    <t>ABRB100X620G220P5M</t>
  </si>
  <si>
    <t>ABRB100X620G80P5M</t>
  </si>
  <si>
    <t>ABRB100X620G60P5M</t>
  </si>
  <si>
    <t>ABRB100X610G80P5M</t>
  </si>
  <si>
    <t>ABRB100X610G100P5M</t>
  </si>
  <si>
    <t>ABRB100X610G150P5M</t>
  </si>
  <si>
    <t>ABRB100X610G240P5M</t>
  </si>
  <si>
    <t>ABRB100X610G60P5M</t>
  </si>
  <si>
    <t>ABRHL150/6G80P25M</t>
  </si>
  <si>
    <t>ABRHL150/6G120P25M</t>
  </si>
  <si>
    <t>ABRHL150/6G180P25M</t>
  </si>
  <si>
    <t>ABRHL150/6G240P25M</t>
  </si>
  <si>
    <t>ABRB100X620G40P5M</t>
  </si>
  <si>
    <t>ABRB100X610G40P5M</t>
  </si>
  <si>
    <t>ABRHL150/6G60P25M</t>
  </si>
  <si>
    <t>ABRHL150/6G40P25M</t>
  </si>
  <si>
    <t>ROS150MMP1P1A/M</t>
  </si>
  <si>
    <t>FELTPOLISHHL150P1AM</t>
  </si>
  <si>
    <t>SPONGESOFT145</t>
  </si>
  <si>
    <t>PLSPONGEHL150P1AM</t>
  </si>
  <si>
    <t>PLSPONGEHL150/SP1AM</t>
  </si>
  <si>
    <t>LAMBPOLISHHL150P1AM</t>
  </si>
  <si>
    <t>SPONGEHARD145</t>
  </si>
  <si>
    <t>LAMBSWOOL135MM</t>
  </si>
  <si>
    <t>PLBACKPHL150/M14P1AM</t>
  </si>
  <si>
    <t>PLANERBL82P2M</t>
  </si>
  <si>
    <t>PLANERBL102P2M</t>
  </si>
  <si>
    <t>ROUTERBITSET</t>
  </si>
  <si>
    <t>BL.91X2.5MT234X-5PC</t>
  </si>
  <si>
    <t>BL.91X2.5/1,8MM5PCS</t>
  </si>
  <si>
    <t>BL.75X2.5MMCURVE5PC</t>
  </si>
  <si>
    <t>BL.155XKNIFET315PC</t>
  </si>
  <si>
    <t>BANDSAWBLMMX18TPI-3PCS</t>
  </si>
  <si>
    <t>BandsawBlade</t>
  </si>
  <si>
    <t>BSAWBL.898,52X14P3M</t>
  </si>
  <si>
    <t>BSAWBL.898,52X18P3M</t>
  </si>
  <si>
    <t>BSAWBL.898,52X25P3M</t>
  </si>
  <si>
    <t>BSAWBL1140X10P3M</t>
  </si>
  <si>
    <t>BSAWBL.1140X14P3M</t>
  </si>
  <si>
    <t>BSAWBL.1140X18P3M</t>
  </si>
  <si>
    <t>BSAWBL.1140X25P3M</t>
  </si>
  <si>
    <t>CIRCULARSAWBLADE</t>
  </si>
  <si>
    <t>CIRCSWTS210X30X24Z</t>
  </si>
  <si>
    <t>CSBPW165X20X1.6X24ATB</t>
  </si>
  <si>
    <t>CSBPW165X20X1.6X40ATB</t>
  </si>
  <si>
    <t>CIRCS165X30X24ZP1M</t>
  </si>
  <si>
    <t>CIRCS100X22,2X6ZP1M</t>
  </si>
  <si>
    <t>CICULARSAWBLADE</t>
  </si>
  <si>
    <t>CIRCS135X20X50ZP1M</t>
  </si>
  <si>
    <t>CSBMSW250X30X2.8X40ATB</t>
  </si>
  <si>
    <t>CIRCS174X20X36ZP1M</t>
  </si>
  <si>
    <t>CSBMSW250X30X2.8X60ATB</t>
  </si>
  <si>
    <t>CIRCS203X15,8X42ZP1M</t>
  </si>
  <si>
    <t>CIRCS174X20X50ZP1M</t>
  </si>
  <si>
    <t>CIRCS203X15,8X50ZP1M</t>
  </si>
  <si>
    <t>MULTITOOLBLADE19MMPLUNGECUT-10PC</t>
  </si>
  <si>
    <t>MULTITOOLBLADE32MMFASTCUT-10PC</t>
  </si>
  <si>
    <t>GRU1400</t>
  </si>
  <si>
    <t>SZBL.DRYWALL</t>
  </si>
  <si>
    <t>SZBL150X6P3M</t>
  </si>
  <si>
    <t>HZBLSCRAPER76MMP1M</t>
  </si>
  <si>
    <t>SSZBL150X18ICEP5M</t>
  </si>
  <si>
    <t>SZBL300X6P3M</t>
  </si>
  <si>
    <t>SZBL150X10/14P5M</t>
  </si>
  <si>
    <t>SZBL150X14P5M</t>
  </si>
  <si>
    <t>SZBL150X18P5M</t>
  </si>
  <si>
    <t>SZBL150X10P5M</t>
  </si>
  <si>
    <t>SZBL150X25P5M</t>
  </si>
  <si>
    <t>SSZBL150X14ICEP5M</t>
  </si>
  <si>
    <t>SZBL90X14P5M</t>
  </si>
  <si>
    <t>SZBL100X18P5M</t>
  </si>
  <si>
    <t>HZBL.150X14-P5M</t>
  </si>
  <si>
    <t>SZBL100X25P5M</t>
  </si>
  <si>
    <t>HZBL.100X6-P5M</t>
  </si>
  <si>
    <t>SZBL150XGRITP3M</t>
  </si>
  <si>
    <t>HZBL.100X18-P5M</t>
  </si>
  <si>
    <t>HZBL.100X25-P5M</t>
  </si>
  <si>
    <t>SZBL150X18TORCHP5M</t>
  </si>
  <si>
    <t>SZBL100X14P5M</t>
  </si>
  <si>
    <t>SZBL150X10TORCHP5M</t>
  </si>
  <si>
    <t>SZBL150X14TORCHP5M</t>
  </si>
  <si>
    <t>SZBL300X4INOXP1M</t>
  </si>
  <si>
    <t>SAEBELSAEGEBLATT150/1.4MM(5)ICEHARD.</t>
  </si>
  <si>
    <t>SZBL150X8/12P5M</t>
  </si>
  <si>
    <t>SZBL150X5P5M</t>
  </si>
  <si>
    <t>SZBL300XKNIFEP1M</t>
  </si>
  <si>
    <t>1SZBL150X10ICETOP5M</t>
  </si>
  <si>
    <t>1SZBL150X14ICETOP5M</t>
  </si>
  <si>
    <t>SABRESAWBLADESSZBL200X10/14P5M</t>
  </si>
  <si>
    <t>SZBL240X4/5P3M</t>
  </si>
  <si>
    <t>SZBL125X6P5M</t>
  </si>
  <si>
    <t>SZBL150X5AXP5M</t>
  </si>
  <si>
    <t>SZBL230X14P5M</t>
  </si>
  <si>
    <t>SZBL230X18P5M</t>
  </si>
  <si>
    <t>SZBL230XGRITP3M</t>
  </si>
  <si>
    <t>SZBL400X3INOXP1M</t>
  </si>
  <si>
    <t>SSZBL230X18ICEP5M</t>
  </si>
  <si>
    <t>SSZBL230X14ICEP5M</t>
  </si>
  <si>
    <t>HZBLGROUTP1M</t>
  </si>
  <si>
    <t>SZBL150X8WRECKP5M</t>
  </si>
  <si>
    <t>SZBL240X3P3M</t>
  </si>
  <si>
    <t>SZBL200XDGRTP1M</t>
  </si>
  <si>
    <t>SZBL230X18TORCHP5M</t>
  </si>
  <si>
    <t>TORCH230X14TPI-6PC</t>
  </si>
  <si>
    <t>SZBL.METAL/DUCT-5PC</t>
  </si>
  <si>
    <t>SZBL230X10TORCHP5M</t>
  </si>
  <si>
    <t>SZBL230X14TORCHP5M</t>
  </si>
  <si>
    <t>TORCH230X18TPI-6PC</t>
  </si>
  <si>
    <t>SZBL230X18ICETOP5M</t>
  </si>
  <si>
    <t>SCRAPER125MM</t>
  </si>
  <si>
    <t>TCTWRECKER150</t>
  </si>
  <si>
    <t>SZBL230X14ICETOP5M</t>
  </si>
  <si>
    <t>SZBL.300X5</t>
  </si>
  <si>
    <t>2SZBL230X10ICETOP5M</t>
  </si>
  <si>
    <t>SZBL200X8/12P5M</t>
  </si>
  <si>
    <t>SZBL300X18P5M</t>
  </si>
  <si>
    <t>SZBL230X5P5M</t>
  </si>
  <si>
    <t>SZBL300X10/14P5M</t>
  </si>
  <si>
    <t>SAWZALLBLADETCTAX150-1PC</t>
  </si>
  <si>
    <t>SZBL300X18TORCHP5M</t>
  </si>
  <si>
    <t>SZBL230X5AXP5M</t>
  </si>
  <si>
    <t>SZBL230X8WRECKP5M</t>
  </si>
  <si>
    <t>SZBL.TCTTORCH150/7T</t>
  </si>
  <si>
    <t>SZBLADESET-5PC</t>
  </si>
  <si>
    <t>SZBL300X8/12P5M</t>
  </si>
  <si>
    <t>TCTWRECKER230</t>
  </si>
  <si>
    <t>SZBL300X5P5M</t>
  </si>
  <si>
    <t>SZBl.Torch300/10T-5pc</t>
  </si>
  <si>
    <t>SAWZALLBLADETCTAX230-1PC</t>
  </si>
  <si>
    <t>SZBL300X5AXP5M</t>
  </si>
  <si>
    <t>SZBL.TCTTORCH230/7T</t>
  </si>
  <si>
    <t>SZBL230X6P5M</t>
  </si>
  <si>
    <t>PREM.BANDSAWBLADE776.29X8/10-3PC</t>
  </si>
  <si>
    <t>PREM.BANDSAWBLADE776.29X12/14-3PC</t>
  </si>
  <si>
    <t>TCTWRECKER300</t>
  </si>
  <si>
    <t>SZBL300X8WRECKP5M</t>
  </si>
  <si>
    <t>SAWZALLBLADETCTAX300-1PC</t>
  </si>
  <si>
    <t>SZBl.TCTTorchNITRUS150/7T</t>
  </si>
  <si>
    <t>HZBL10PCSETP10M</t>
  </si>
  <si>
    <t>SZBLADESET-10PC</t>
  </si>
  <si>
    <t>SZBL.TCTTORCH300/7T</t>
  </si>
  <si>
    <t>SZBL305X3TCP1M</t>
  </si>
  <si>
    <t>275X6-2PC</t>
  </si>
  <si>
    <t>SZBl.TCTTorchNITRUS230/7T</t>
  </si>
  <si>
    <t>SZBL450X1.5-P1M</t>
  </si>
  <si>
    <t>SZBLADESET-12PC</t>
  </si>
  <si>
    <t>SZBL150X18TORCHP25M</t>
  </si>
  <si>
    <t>SZBL150X10TORCHP25M</t>
  </si>
  <si>
    <t>SZBL150X14TORCHP25M</t>
  </si>
  <si>
    <t>SZBL150X5AXP25M</t>
  </si>
  <si>
    <t>SAWZALL13PCSSET</t>
  </si>
  <si>
    <t>SZBL230X18TORCHP25M</t>
  </si>
  <si>
    <t>SZBL230X10TORCHP25M</t>
  </si>
  <si>
    <t>SZBL230X14TORCHP25M</t>
  </si>
  <si>
    <t>TCTWRECKER150-5PC</t>
  </si>
  <si>
    <t>SZBL.TCTAX150</t>
  </si>
  <si>
    <t>SZBL150X14P50M</t>
  </si>
  <si>
    <t>SZBL150X18P50M</t>
  </si>
  <si>
    <t>SZBL300X25TORCHP25M</t>
  </si>
  <si>
    <t>SZBL150X10/14P50M</t>
  </si>
  <si>
    <t>TCTWRECKER230-5PC</t>
  </si>
  <si>
    <t>SSZBLWrecker230x7/11-25pc</t>
  </si>
  <si>
    <t>SZBL230X5AXP25M</t>
  </si>
  <si>
    <t>SZBL.TCTAX230</t>
  </si>
  <si>
    <t>SAWZALLCARBIDE5PCSDEMOLITIONSET</t>
  </si>
  <si>
    <t>SZBL200X10/14P50M</t>
  </si>
  <si>
    <t>SZBL150X8/12P50M</t>
  </si>
  <si>
    <t>SZBl.TCTTorchNITRUS150/7T-5pc</t>
  </si>
  <si>
    <t>TCTWRECKER300-5PC</t>
  </si>
  <si>
    <t>SZBL300X5AXP25M</t>
  </si>
  <si>
    <t>SZBL.TCTAX300</t>
  </si>
  <si>
    <t>SZBL240x4/5-50pc</t>
  </si>
  <si>
    <t>SZBL230X18P50M</t>
  </si>
  <si>
    <t>SZBL230X14P50M</t>
  </si>
  <si>
    <t>SZBl.TCTTorchNITRUS230/7T-5pc</t>
  </si>
  <si>
    <t>SZBL300X18P50M</t>
  </si>
  <si>
    <t>SSZBLTorchice230x10-50pc</t>
  </si>
  <si>
    <t>SZBL200X8/12P50M</t>
  </si>
  <si>
    <t>SZBL300X8/12P50M</t>
  </si>
  <si>
    <t>PREM.BANDSAWBLADE776.29X8/10-25PC</t>
  </si>
  <si>
    <t>PREM.BANDSAWBLADE776.29X12/14-25PC</t>
  </si>
  <si>
    <t>SZBL200X8/12P500M</t>
  </si>
  <si>
    <t>REDRACKSAWZALLBL</t>
  </si>
  <si>
    <t>M143MMP1A/M</t>
  </si>
  <si>
    <t>PINSPANNER115-230/WP/WSAP1A/M</t>
  </si>
  <si>
    <t>M14P1AEG</t>
  </si>
  <si>
    <t>PINSPANNERWS(A)P1A/M</t>
  </si>
  <si>
    <t>FIXTECNUTP1</t>
  </si>
  <si>
    <t>DME,PJP1AEG</t>
  </si>
  <si>
    <t>PIPECUTTERWHEELP2</t>
  </si>
  <si>
    <t>FIXTECNUTXL-1PC</t>
  </si>
  <si>
    <t>M14P1A/M</t>
  </si>
  <si>
    <t>OPEN-ENDEDSPANNERSW17/24P1A/M</t>
  </si>
  <si>
    <t>HANDLEAVSAG180MMP1M</t>
  </si>
  <si>
    <t>3/8"SPANNERP1M</t>
  </si>
  <si>
    <t>AKS1.6P1A/M</t>
  </si>
  <si>
    <t>UPPERCUTTINGKNIFEAKS1.6P1MET</t>
  </si>
  <si>
    <t>CUTTERTABLEBLSHEARS</t>
  </si>
  <si>
    <t>CABLECUTTERBLSTAT</t>
  </si>
  <si>
    <t>PUNCHNIBBLERS-1PC</t>
  </si>
  <si>
    <t>KN2/AKN1P1A/M</t>
  </si>
  <si>
    <t>CUTWSCS41/115X1</t>
  </si>
  <si>
    <t>CUTWSCS41/115X1,5</t>
  </si>
  <si>
    <t>CUTWSC41/115X3PRO+</t>
  </si>
  <si>
    <t>CUTWSC42/115X3PRO+</t>
  </si>
  <si>
    <t>CUTWSCS41/125X1</t>
  </si>
  <si>
    <t>CUTWSCS41/125X1,5</t>
  </si>
  <si>
    <t>CUTWSC41/125X3PRO+</t>
  </si>
  <si>
    <t>CUTWSC42/125X3PRO+</t>
  </si>
  <si>
    <t>CUTWCC42/115X3PRO+</t>
  </si>
  <si>
    <t>CUTWSCS41/115X1PRO+</t>
  </si>
  <si>
    <t>CUTWSCS41/115X1,5PRO+</t>
  </si>
  <si>
    <t>CUTWSCS41/125X1PRO+</t>
  </si>
  <si>
    <t>CUTWSC41/180X3PRO+</t>
  </si>
  <si>
    <t>CUTWSC42/180X3PRO+</t>
  </si>
  <si>
    <t>CUTWSCS41/150X1.5</t>
  </si>
  <si>
    <t>CUTWSCS41/180X1,5PRO+</t>
  </si>
  <si>
    <t>CUTWSC41/230X3PRO+</t>
  </si>
  <si>
    <t>CUTWSC42/230X3PRO+</t>
  </si>
  <si>
    <t>CUTWSCS41/230X1,9</t>
  </si>
  <si>
    <t>CUTWCC42/230X3PRO+</t>
  </si>
  <si>
    <t>CUTWSCS41/230X1,9PRO+</t>
  </si>
  <si>
    <t>CUTWSC41/355X2,5PRO+</t>
  </si>
  <si>
    <t>SCS41/76</t>
  </si>
  <si>
    <t>CCS41/350X4.0X25.4MM-1PC</t>
  </si>
  <si>
    <t>FLAPDISCZIRCONIUM115MM/GRIT40</t>
  </si>
  <si>
    <t>FLAPDISCZIRCONIUM115MM/GRIT60</t>
  </si>
  <si>
    <t>FLAPDISCZIRCONIUM115MM/GRIT80</t>
  </si>
  <si>
    <t>FLAPDISCZIRCONIUM115MM/GRIT120</t>
  </si>
  <si>
    <t>FLAPDISCZIRCONIUM125MM/GRIT40</t>
  </si>
  <si>
    <t>FLAPDISCZIRCONIUM125MM/GRIT60</t>
  </si>
  <si>
    <t>FLAPDISCZIRCONIUM125MM/GRIT80</t>
  </si>
  <si>
    <t>FLAPDISCZIRCONIUM125MM/GRIT120</t>
  </si>
  <si>
    <t>SL50/115G120-1PC</t>
  </si>
  <si>
    <t>FLAPDISCSCERATURBO115MM/GRIT40</t>
  </si>
  <si>
    <t>FLAPDISCSCERATURBO115MM/GRIT60</t>
  </si>
  <si>
    <t>FLAPDISCSCERATURBO115MM/GRIT80</t>
  </si>
  <si>
    <t>FLAPDISCSCERATURBO125MM/GRIT40</t>
  </si>
  <si>
    <t>FLAPDISCSCERATURBO125MM/GRIT60</t>
  </si>
  <si>
    <t>FLAPDISCSCERATURBO125MM/GRIT80</t>
  </si>
  <si>
    <t>GRWSG27/115X6</t>
  </si>
  <si>
    <t>GRWSG27/125X6</t>
  </si>
  <si>
    <t>GRWSG27/115X6PRO+</t>
  </si>
  <si>
    <t>GRWSG27/125X6PRO+</t>
  </si>
  <si>
    <t>GRWSG27/180X6PRO+</t>
  </si>
  <si>
    <t>GRWSG27/150X6</t>
  </si>
  <si>
    <t>GRWSG27/230X6</t>
  </si>
  <si>
    <t>GRWSG27/230X6PRO+</t>
  </si>
  <si>
    <t>REDSTICKBACKBONEEND-CAPS-2PCS</t>
  </si>
  <si>
    <t>REDSTICKCOMPACTEND-CAPS-2PCS</t>
  </si>
  <si>
    <t>LEVELSLIM40</t>
  </si>
  <si>
    <t>LEVELSLIM60</t>
  </si>
  <si>
    <t>LEVELSLIM80</t>
  </si>
  <si>
    <t>MAGNETICSLIMLEVEL40MM</t>
  </si>
  <si>
    <t>LEVELSLIM100</t>
  </si>
  <si>
    <t>MAGNETICSLIMLEVEL60MM</t>
  </si>
  <si>
    <t>LEVELSLIM120</t>
  </si>
  <si>
    <t>MAGNETICSLIMLEVEL100MM</t>
  </si>
  <si>
    <t>LEVELSLIM180</t>
  </si>
  <si>
    <t>MAGNETICSLIMLEVEL180MM</t>
  </si>
  <si>
    <t>LEVELBOXCOMPACT40CM</t>
  </si>
  <si>
    <t>LEVELSLIM200-1PC</t>
  </si>
  <si>
    <t>LEVELBOXCOMPACT60CM</t>
  </si>
  <si>
    <t>LEVELBOXCOMPACT80CM</t>
  </si>
  <si>
    <t>LEVELBOXCOMPACT40CMMAGNETIC</t>
  </si>
  <si>
    <t>LEVELBOXCOMPACT100CM</t>
  </si>
  <si>
    <t>LEVELBOXCOMPACT60CMMAGNETIC</t>
  </si>
  <si>
    <t>LEVELBOXCOMPACT80CMMAGNETIC</t>
  </si>
  <si>
    <t>LEVELREDSTICK</t>
  </si>
  <si>
    <t>LEVELBOXCOMPACT120CM</t>
  </si>
  <si>
    <t>LEVELBOXCOMPACT100CMMAGNETIC</t>
  </si>
  <si>
    <t>LEVELBOXCOMPACT120CMMAGNETIC</t>
  </si>
  <si>
    <t>LEVELBOXCOMPACT180CM</t>
  </si>
  <si>
    <t>LEVELBOXCOMPACT180CMMAGNETIC</t>
  </si>
  <si>
    <t>LEVELHANDYBOX</t>
  </si>
  <si>
    <t>20CMSLIMLEVEL</t>
  </si>
  <si>
    <t>CompactTorpedo</t>
  </si>
  <si>
    <t>BILLETTORPEDO</t>
  </si>
  <si>
    <t>LEVELBLOCKTORPEDO-1PC</t>
  </si>
  <si>
    <t>LEVELREDCAST</t>
  </si>
  <si>
    <t>REDSTICKCON.LEVEL60CM-MLCON24</t>
  </si>
  <si>
    <t>REDSTICKCON.LEVEL120CM-MLCON48</t>
  </si>
  <si>
    <t>REDSTICKCON.LEVEL180CM-MLCON72</t>
  </si>
  <si>
    <t>Level</t>
  </si>
  <si>
    <t>DIGITALLEVEL60CM</t>
  </si>
  <si>
    <t>DIGITALLEVEL120CM</t>
  </si>
  <si>
    <t>POCKETLEVEL-1PC</t>
  </si>
  <si>
    <t>RafterSquare</t>
  </si>
  <si>
    <t>FramingSquare</t>
  </si>
  <si>
    <t>CHALKREELACCESSORIES</t>
  </si>
  <si>
    <t>CHALKREEL30M</t>
  </si>
  <si>
    <t>CHALKREEL45M</t>
  </si>
  <si>
    <t>INKZALLFINETIPBLACKPENS-4PC</t>
  </si>
  <si>
    <t>INKZALLFINETIPCOLOURPENS-4PC</t>
  </si>
  <si>
    <t>INKZALLHIGHLIGHTERSYELLOW-5PC</t>
  </si>
  <si>
    <t>INKZALLHIGHLIGHTERSCOLOURED-5PC</t>
  </si>
  <si>
    <t>MARKERYELLOW-LP</t>
  </si>
  <si>
    <t>MARKERBLACK-LP</t>
  </si>
  <si>
    <t>MARKERWHITE-LP</t>
  </si>
  <si>
    <t>FINEPOINTMARKER-RED-1PC</t>
  </si>
  <si>
    <t>INKZALLMARKER</t>
  </si>
  <si>
    <t>BLACKLCHISELTIPMARKER(3PK)</t>
  </si>
  <si>
    <t>INKZALLFINETIPMARKERS-4PC</t>
  </si>
  <si>
    <t>4PCPRYBARSET</t>
  </si>
  <si>
    <t>20OZ/14"</t>
  </si>
  <si>
    <t>HAMMER</t>
  </si>
  <si>
    <t>4INCHTORQUELOCKLONGNOSE-1PC</t>
  </si>
  <si>
    <t>6LONGNOSELOCKINGPLIERS</t>
  </si>
  <si>
    <t>5INCHTORQUELOCKCURVEDJAW</t>
  </si>
  <si>
    <t>10TORQUELOCKCURV.JAWLOC.PLIERS</t>
  </si>
  <si>
    <t>7TORQUECURV.JAWLOCKINGPLIERS</t>
  </si>
  <si>
    <t>7MAXBITECURVEDLOCKINGPLIERS</t>
  </si>
  <si>
    <t>10TORQUELOCKSTR.JAWLOCK.PLIERS</t>
  </si>
  <si>
    <t>9TORQUELONGNOSELOCKINGPLIERS</t>
  </si>
  <si>
    <t>10MAXBITECURVEDLOCKINGPLIERS</t>
  </si>
  <si>
    <t>8TORQUELOCKLOCKINGSEAMER</t>
  </si>
  <si>
    <t>PLIERS</t>
  </si>
  <si>
    <t>NIPPINGPLIERS180MM</t>
  </si>
  <si>
    <t>11TORQUELOCK.C-CLAMPW.REG.JAWS</t>
  </si>
  <si>
    <t>CABLECUTTINGPLIERS</t>
  </si>
  <si>
    <t>9INCHDEEPREACHCLAMPSWIV.JAWS</t>
  </si>
  <si>
    <t>9INCHDEEPREACHCLAMPREG.JAWS</t>
  </si>
  <si>
    <t>11TORQUELOCKINGC-CLAMPW.SW.JAWS</t>
  </si>
  <si>
    <t>VDELONG45DEG.ROUNDNOSEPLIERS205MM</t>
  </si>
  <si>
    <t>VDEDIAGONALCUTTER145MM</t>
  </si>
  <si>
    <t>VDEDIAGONALCUTTER160MM</t>
  </si>
  <si>
    <t>VDECOMBINATIONPLIER165MM</t>
  </si>
  <si>
    <t>LOCKINGCHAINWRENCH</t>
  </si>
  <si>
    <t>VDEHEAVYDUTYDIAGONALCUTTER180MM</t>
  </si>
  <si>
    <t>VDECOMBINATIONPLIER180MM</t>
  </si>
  <si>
    <t>VDEDIAGONALCUTTER180MM</t>
  </si>
  <si>
    <t>VDEWIRESTRIPPINGPLIER160MM</t>
  </si>
  <si>
    <t>VDELONGROUNDNOSEPLIERS205MM</t>
  </si>
  <si>
    <t>18INCHCCLAMPW.REGULARJAWS-1PC</t>
  </si>
  <si>
    <t>VDEWATERPUMPPLIER240MM</t>
  </si>
  <si>
    <t>18INCHCCLAMPW.SWIVELJAWS-1PC</t>
  </si>
  <si>
    <t>VDECABLECUTTER160MM</t>
  </si>
  <si>
    <t>VDEHEAVYDUTYDIAGONALCUTTER200MM</t>
  </si>
  <si>
    <t>18INCHDEEPREACHCLAMPREG.JAWS</t>
  </si>
  <si>
    <t>VDECABLECUTTER210MM</t>
  </si>
  <si>
    <t>VDE3PCSPLIERSET</t>
  </si>
  <si>
    <t>150MMADJWRENCH</t>
  </si>
  <si>
    <t>200MMADJWRENCH</t>
  </si>
  <si>
    <t>200MMWIDEADJWRENCH</t>
  </si>
  <si>
    <t>250MMADJWRENCH</t>
  </si>
  <si>
    <t>10INCHSTEELPIPEWRENCH</t>
  </si>
  <si>
    <t>300MMADJWRENCH</t>
  </si>
  <si>
    <t>12INCHSTEELPIPEWRENCH</t>
  </si>
  <si>
    <t>10"ALPIPEWRENCH</t>
  </si>
  <si>
    <t>12"ALPIPEWRENCH</t>
  </si>
  <si>
    <t>TWINPACK150/250MMADJWRENCH</t>
  </si>
  <si>
    <t>14INCHSTEELPIPEWRENCH</t>
  </si>
  <si>
    <t>14"ALPIPEWRENCH</t>
  </si>
  <si>
    <t>BASINWRENCH32MM</t>
  </si>
  <si>
    <t>BASINWRENCH57MM</t>
  </si>
  <si>
    <t>SJAWPIPEWRENCH340MM</t>
  </si>
  <si>
    <t>18INCHSTEELPIPEWRENCH</t>
  </si>
  <si>
    <t>18"ALPIPEWRENCH</t>
  </si>
  <si>
    <t>STEELPIPEWRENCH</t>
  </si>
  <si>
    <t>SJAWPIPEWRENCH430MM</t>
  </si>
  <si>
    <t>380MMADJWRENCH</t>
  </si>
  <si>
    <t>24"ALPIPEWRENCH</t>
  </si>
  <si>
    <t>SJAWPIPEWRENCH550MM</t>
  </si>
  <si>
    <t>TRI-LOBES/DRIVERSL0.4X2X65-1PC</t>
  </si>
  <si>
    <t>TRI-LOBES/DRIVERSL0.4X2.5X75-1PC</t>
  </si>
  <si>
    <t>TRI-LOBES/DRIVERSL0.5X3X75-1PC</t>
  </si>
  <si>
    <t>TRI-LOBES/DRIVERT6X65-1PC</t>
  </si>
  <si>
    <t>TRI-LOBES/DRIVERT7X65-1PC</t>
  </si>
  <si>
    <t>TRI-LOBES/DRIVERT8X65-1PC</t>
  </si>
  <si>
    <t>TRI-LOBES/DRIVERT9X75-1PC</t>
  </si>
  <si>
    <t>TRI-LOBES/DRIVERT10X75-1PC</t>
  </si>
  <si>
    <t>TRI-LOBES/DRIVERSL1.2X6.5X45-1PC</t>
  </si>
  <si>
    <t>TRI-LOBES/DRIVERPH0X75-1PC</t>
  </si>
  <si>
    <t>TRI-LOBES/DRIVERPH2X45-1PC</t>
  </si>
  <si>
    <t>TRI-LOBES/DRIVERPZ0X75-1PC</t>
  </si>
  <si>
    <t>TRI-LOBES/DRIVERPZ2X45-1PC</t>
  </si>
  <si>
    <t>TRI-LOBES/DRIVERSL0.5X3X150-1PC</t>
  </si>
  <si>
    <t>TRI-LOBES/DRIVERSL0.6X3.5X100-1PC</t>
  </si>
  <si>
    <t>TRI-LOBES/DRIVERSL0.8X4X100-1PC</t>
  </si>
  <si>
    <t>TRI-LOBES/DRIVERT15X75-1PC</t>
  </si>
  <si>
    <t>TRI-LOBES/DRIVERPH1X100-1PC</t>
  </si>
  <si>
    <t>TRI-LOBES/DRIVERPZ1X100-1PC</t>
  </si>
  <si>
    <t>TRI-LOBES/DRIVERT20X100-1PC</t>
  </si>
  <si>
    <t>TRI-LOBES/DRIVERT25X100-1PC</t>
  </si>
  <si>
    <t>TRI-LOBES/DRIVERSL1.0X5.5X125-1PC</t>
  </si>
  <si>
    <t>TRI-LOBES/DRIVERT30X125-1PC</t>
  </si>
  <si>
    <t>TRI-LOBES/DRIVERSL1.2X6.5X125-1PC</t>
  </si>
  <si>
    <t>TRI-LOBES/DRIVERPH2X125-1PC</t>
  </si>
  <si>
    <t>TRI-LOBES/DRIVERPZ2X125-1PC</t>
  </si>
  <si>
    <t>TRI-LOBES/DRIVERT40X125-1PC</t>
  </si>
  <si>
    <t>TRI-LOBES/DRIVERSL1.2X8X150-1PC</t>
  </si>
  <si>
    <t>TRI-LOBES/DRIVERPH3X150-1PC</t>
  </si>
  <si>
    <t>TRI-LOBES/DRIVERPZ3X150-1PC</t>
  </si>
  <si>
    <t>TRI-LOBES/DRIVERSL1.6X8X175-1PC</t>
  </si>
  <si>
    <t>TRI-LOBES/DRIVERSTUBBYSET-2PC</t>
  </si>
  <si>
    <t>TRI-LOBES/DRIVERSL1.6X10X200-1PC</t>
  </si>
  <si>
    <t>VDES/DRIVERSL0,4X2,5X75</t>
  </si>
  <si>
    <t>VDES/DRIVERSL0,5X3X100</t>
  </si>
  <si>
    <t>VDES/DRIVERSL0,6X3,5X100</t>
  </si>
  <si>
    <t>VDES/DRIVERSL0,8X4X100</t>
  </si>
  <si>
    <t>VOLTTESTERSL0,5X3X65</t>
  </si>
  <si>
    <t>VDES/DRIVERSL1,0X5,5X125</t>
  </si>
  <si>
    <t>VDES/DRIVERPH0X60</t>
  </si>
  <si>
    <t>VDES/DRIVERPZ0X60</t>
  </si>
  <si>
    <t>VDES/DRIVERPH1X80</t>
  </si>
  <si>
    <t>VDES/DRIVERPZ1X80</t>
  </si>
  <si>
    <t>VDES/DRIVERPH2X100</t>
  </si>
  <si>
    <t>VDES/DRIVERPZ2X100</t>
  </si>
  <si>
    <t>VDES/DRIVERSL1,2X6,5X150</t>
  </si>
  <si>
    <t>VDES/DRIVERPH/SL1X80</t>
  </si>
  <si>
    <t>VDES/DRIVERPZ/SL1X80</t>
  </si>
  <si>
    <t>VDES/DRIVERPH/SL2X100</t>
  </si>
  <si>
    <t>VDES/DRIVERPZ/SL2X100</t>
  </si>
  <si>
    <t>VDES/DRIVERT10X60</t>
  </si>
  <si>
    <t>VDEslimS/DriverPH1x80</t>
  </si>
  <si>
    <t>VDEslimS/DriverPZ1x80</t>
  </si>
  <si>
    <t>VDES/DRIVERT15X75</t>
  </si>
  <si>
    <t>VDEslimS/DriverPH2x100</t>
  </si>
  <si>
    <t>VDEslimS/DriverPZ2x100</t>
  </si>
  <si>
    <t>VDEslimS/DriverSL0,5x3x100</t>
  </si>
  <si>
    <t>VDESLIMSCREWDRIVER</t>
  </si>
  <si>
    <t>VDES/DRIVERT20X100</t>
  </si>
  <si>
    <t>VDEslimS/DriverSL1,0x5,5x125</t>
  </si>
  <si>
    <t>TRI-LOBEDEMOLITIONSCREWDRIVERSET</t>
  </si>
  <si>
    <t>VDES/DRIVERT25X100</t>
  </si>
  <si>
    <t>VDES/DRIVERT30X100</t>
  </si>
  <si>
    <t>SCREWDRIVERHEX5,5MM</t>
  </si>
  <si>
    <t>SCREWDRIVER</t>
  </si>
  <si>
    <t>SCREWDRIVERHEX6MM</t>
  </si>
  <si>
    <t>SCREWDRIVERHEX7MM</t>
  </si>
  <si>
    <t>SCREWDRIVERHEX8MM</t>
  </si>
  <si>
    <t>SCREWDRIVERHEX10MM</t>
  </si>
  <si>
    <t>VDES/DRIVERSL1,2X8X175</t>
  </si>
  <si>
    <t>VDES/DRIVERPH3X150</t>
  </si>
  <si>
    <t>VDES/DRIVERPZ3X150</t>
  </si>
  <si>
    <t>SCREWDRIVERHEX13MM</t>
  </si>
  <si>
    <t>8IN1COMP.MULTI-BITSCREWDRIVER</t>
  </si>
  <si>
    <t>TRI-LOBES/DRIVERSET1-6PC</t>
  </si>
  <si>
    <t>TRI-LOBES/DRIVERSET2-6PC</t>
  </si>
  <si>
    <t>TRI-LOBES/DRIVERTORXSET-6PC</t>
  </si>
  <si>
    <t>DEMODRIVER</t>
  </si>
  <si>
    <t>VDES/DRIVERSW6X125</t>
  </si>
  <si>
    <t>VDES/DRIVERSW7X125</t>
  </si>
  <si>
    <t>VDES/DRIVERSW8X125</t>
  </si>
  <si>
    <t>VDES/DRIVERSW9X125</t>
  </si>
  <si>
    <t>VDES/DRIVERSW10X125</t>
  </si>
  <si>
    <t>MULTIBITSCREWDRIVER</t>
  </si>
  <si>
    <t>VDES/DRIVERSW11X125</t>
  </si>
  <si>
    <t>VDES/DRIVERSW13X125</t>
  </si>
  <si>
    <t>TRI-LOBES/DRIVERSET3-10PC</t>
  </si>
  <si>
    <t>6PCPRECISIONSCREWDRIVERSET</t>
  </si>
  <si>
    <t>6PCTORXPRECISIONSCREWDRIVERSET</t>
  </si>
  <si>
    <t>VDES/DRIVERSET</t>
  </si>
  <si>
    <t>TRI-LOBES/DRIVERSET4-12PC</t>
  </si>
  <si>
    <t>VDEslimS/DriverSet1-5pcs</t>
  </si>
  <si>
    <t>VDEslimS/DriverSet2-7pcs</t>
  </si>
  <si>
    <t>TRI-LOBESCREWDRIVER-1MROW</t>
  </si>
  <si>
    <t>Ratchet</t>
  </si>
  <si>
    <t>1/2INDRIVEBREAKERBAR15IN</t>
  </si>
  <si>
    <t>1/2INDRIVERATCHET</t>
  </si>
  <si>
    <t>1/2INDRIVEBREAKERBAR24IN</t>
  </si>
  <si>
    <t>1/4DRIVE28PCRATCHET+SOCKETSETMETRIC</t>
  </si>
  <si>
    <t>3/8RATCHETSET</t>
  </si>
  <si>
    <t>1/450PCDRIVERATCH.+SOCK.SETSAE+METR.</t>
  </si>
  <si>
    <t>3/8DRIVE32PCRATCH.+SOCK.SETMETR.</t>
  </si>
  <si>
    <t>3/8DRIVE56PCRATCH.+SOCK.SETSAE+METR.</t>
  </si>
  <si>
    <t>1/2INMETRICRATCHET+SOCKETSET</t>
  </si>
  <si>
    <t>MAXBITESPANNER</t>
  </si>
  <si>
    <t>MAXBITERATCHETINGSPANNER</t>
  </si>
  <si>
    <t>Spanner</t>
  </si>
  <si>
    <t>7PCMETRICCOMB.SPANNERSET–1PC</t>
  </si>
  <si>
    <t>7PCIMPERIALCOMB.SPANNERSET–1PC</t>
  </si>
  <si>
    <t>7PCRATCHET.METR.COMB.SPANNERSET–1PC</t>
  </si>
  <si>
    <t>7PCRATCHET.IMPER.COMB.SPANNERSET–1PC</t>
  </si>
  <si>
    <t>15PCMETRICCOMB.SPANNERSET–1PC</t>
  </si>
  <si>
    <t>15PCIMPERIALCOMB.SPANNERSET–1PC</t>
  </si>
  <si>
    <t>15PCRATCHET.METR.COMB.SPANNERSET–1PC</t>
  </si>
  <si>
    <t>15PCRATCHET.IMPER.COMB.SPANNERSET–1PC</t>
  </si>
  <si>
    <t>7.5mSteelFishTape</t>
  </si>
  <si>
    <t>15mSteelFishTape</t>
  </si>
  <si>
    <t>15mNon-SteelFLFishTape</t>
  </si>
  <si>
    <t>30mNon-SteelFLFishTape</t>
  </si>
  <si>
    <t>4PCSHOOK+PICKSET</t>
  </si>
  <si>
    <t>METALSNIPSLEFTCUT-1PC</t>
  </si>
  <si>
    <t>METALSNIPSRIGHTCUT-1PC</t>
  </si>
  <si>
    <t>METALSNIPSSTRAIGHTCUT-1PC</t>
  </si>
  <si>
    <t>OFFSETMETALSNIPSSTRAIGHTCUT-1PC</t>
  </si>
  <si>
    <t>OFFSETMETALSNIPSLEFTCUT-1PC</t>
  </si>
  <si>
    <t>OFFSETMETALSNIPSRIGHTCUT-1PC</t>
  </si>
  <si>
    <t>METALSNIPSLONGCUTSTRAIGHT-1PC</t>
  </si>
  <si>
    <t>METALSNIPSLONGCUTOFFSET-1PC</t>
  </si>
  <si>
    <t>3PCSSETMETALSNIPS</t>
  </si>
  <si>
    <t>REAMINGBLADES-3PC</t>
  </si>
  <si>
    <t>REAMINGPEN</t>
  </si>
  <si>
    <t>GPUTILITYBLADES-5PCS</t>
  </si>
  <si>
    <t>SAFEBLADE</t>
  </si>
  <si>
    <t>POCKETKNIFE</t>
  </si>
  <si>
    <t>UNIVERSALBLADE</t>
  </si>
  <si>
    <t>Knife</t>
  </si>
  <si>
    <t>UTILITYBLADE</t>
  </si>
  <si>
    <t>FASTBACKSMOOTHKNIFE</t>
  </si>
  <si>
    <t>HAWKBILLKNIFE-1PC</t>
  </si>
  <si>
    <t>FIXEDBLADEKNIFE-1PC</t>
  </si>
  <si>
    <t>HOOKBLADE</t>
  </si>
  <si>
    <t>HARDLINEFOLDINGKNIFESMOOTH-1PC</t>
  </si>
  <si>
    <t>HARDLINEFOLDINGKNIFESERRATED-1PC</t>
  </si>
  <si>
    <t>HARDLINEFIXEDBLADE-1PC</t>
  </si>
  <si>
    <t>JABSAW</t>
  </si>
  <si>
    <t>PVCSAWBLADE</t>
  </si>
  <si>
    <t>COMPACTHACKSAW</t>
  </si>
  <si>
    <t>PVCSAW</t>
  </si>
  <si>
    <t>HACKSAW300MM</t>
  </si>
  <si>
    <t>14INCHBOLTCUTTER</t>
  </si>
  <si>
    <t>24INCHBOLTCUTTER</t>
  </si>
  <si>
    <t>14/18EXTENDIBLEBOLTCUTTER</t>
  </si>
  <si>
    <t>24/30EXTENDIBLEBOLTCUTTER</t>
  </si>
  <si>
    <t>SPAREBLADE</t>
  </si>
  <si>
    <t>CUTTINGWHEELSCU-2PC</t>
  </si>
  <si>
    <t>MINITUBECUTTER3-15MM</t>
  </si>
  <si>
    <t>CUTTER</t>
  </si>
  <si>
    <t>MINITUBECUTTER3-28MM</t>
  </si>
  <si>
    <t>MINITUBECUTTER3-22MM</t>
  </si>
  <si>
    <t>TUBECUTTER3-28MM</t>
  </si>
  <si>
    <t>BLADERAT.PVCCUTTER42MM</t>
  </si>
  <si>
    <t>BLADERAT.PVCCUTTER60MM</t>
  </si>
  <si>
    <t>STAINLESSSTEELCUTTINGBLADE-4PC</t>
  </si>
  <si>
    <t>TUBECUTTER3,2-42MM</t>
  </si>
  <si>
    <t>RAT.PVCCUTTER42MM</t>
  </si>
  <si>
    <t>TUBECUTTER16-67MM</t>
  </si>
  <si>
    <t>RAT.PVCCUTTER60MM</t>
  </si>
  <si>
    <t>SHEARS</t>
  </si>
  <si>
    <t>TAPEMEASURE</t>
  </si>
  <si>
    <t>S3/16</t>
  </si>
  <si>
    <t>S5/19</t>
  </si>
  <si>
    <t>TAPEMEASUREPROC3/16</t>
  </si>
  <si>
    <t>S5/25</t>
  </si>
  <si>
    <t>TAPEW/LED3-10/16</t>
  </si>
  <si>
    <t>TAPEMEASUREPROC5/19</t>
  </si>
  <si>
    <t>S8/25</t>
  </si>
  <si>
    <t>S5-16/25</t>
  </si>
  <si>
    <t>S8-26/25</t>
  </si>
  <si>
    <t>TAPEMEASUREPROC5/25</t>
  </si>
  <si>
    <t>TAPEMEASUREPROC5-16/25</t>
  </si>
  <si>
    <t>TAPEMEASUREPROC8/25</t>
  </si>
  <si>
    <t>TAPEMEASUREPROC8-26/25</t>
  </si>
  <si>
    <t>TAPEMEASUREAUTOLOCK5/25-1PC</t>
  </si>
  <si>
    <t>TAPEMEASUREAUTOLOCK8/25-1PC</t>
  </si>
  <si>
    <t>MAGTAPE5/27</t>
  </si>
  <si>
    <t>MAGTAPE5-16/27</t>
  </si>
  <si>
    <t>PREMIUMWIDEBLADE</t>
  </si>
  <si>
    <t>MAGTAPE8/27</t>
  </si>
  <si>
    <t>MAGTAPE8-26/27</t>
  </si>
  <si>
    <t>TAPEMEASURESTUD2</t>
  </si>
  <si>
    <t>MAGTAPE10/27</t>
  </si>
  <si>
    <t>LTF30-100</t>
  </si>
  <si>
    <t>LTC30M</t>
  </si>
  <si>
    <t>LTF60-200</t>
  </si>
  <si>
    <t>LTO30M-100FT</t>
  </si>
  <si>
    <t>LTO100M-300FT</t>
  </si>
  <si>
    <t>FOLDINGRULESLIM-2M</t>
  </si>
  <si>
    <t>FOLDINGRULE2M</t>
  </si>
  <si>
    <t>FOLDINGRULECOMPOSITE2M</t>
  </si>
  <si>
    <t>PACKOUTRackingSystem</t>
  </si>
  <si>
    <t>PACKOUTHARDCOOLER</t>
  </si>
  <si>
    <t>PACKOUTFLATTROLLEY-1PC</t>
  </si>
  <si>
    <t>PACKOUTTROLLEYBOX</t>
  </si>
  <si>
    <t>BinsforPACKOUTOrganizerandCompactOrganizer-5pc</t>
  </si>
  <si>
    <t>BinsforPACKOUTSlimOrganizerandCompactSlimOrganizer-5pc</t>
  </si>
  <si>
    <t>TrayforPACKOUTTrolleyBoxandLargeBox-1pc</t>
  </si>
  <si>
    <t>TrayforPACKOUTBox-1pc</t>
  </si>
  <si>
    <t>PACKOUT</t>
  </si>
  <si>
    <t>PACKOUTADAPTORPLATEFORHDBOX</t>
  </si>
  <si>
    <t>PACKOUTMOUNTINGPLATE</t>
  </si>
  <si>
    <t>PACKOUTTrolleyFoamInsert</t>
  </si>
  <si>
    <t>PACKOUTCOMPACTBOX</t>
  </si>
  <si>
    <t>PACKOUTBOX</t>
  </si>
  <si>
    <t>PACKOUTLARGEBOX</t>
  </si>
  <si>
    <t>PACKOUTCrate</t>
  </si>
  <si>
    <t>PACKOUTDUFFELBAG15IN/38CM</t>
  </si>
  <si>
    <t>PACKOUTJOBSITECOOLER-1PC</t>
  </si>
  <si>
    <t>PACKOUTTOTETOOLBAG25CM</t>
  </si>
  <si>
    <t>PACKOUTDUFFELBAG20IN/50CM</t>
  </si>
  <si>
    <t>PACKOUTTOTETOOLBAG40CM</t>
  </si>
  <si>
    <t>PACKOUTTOTETOOLBAG50CM</t>
  </si>
  <si>
    <t>PACKOUTBACKPACK-1PC</t>
  </si>
  <si>
    <t>PACKOUTTECHBAG-1PC</t>
  </si>
  <si>
    <t>PACKOUTCOMPACTSLIMORGANISER</t>
  </si>
  <si>
    <t>PACKOUTCOMPACTORGANIZER</t>
  </si>
  <si>
    <t>PACKOUTSLIMORGANISER</t>
  </si>
  <si>
    <t>PACKOUTORGANIZER</t>
  </si>
  <si>
    <t>PACKOUT3PCSSET</t>
  </si>
  <si>
    <t>JOBSITECOOLER</t>
  </si>
  <si>
    <t>TRADESMANBACKPACK-1PC</t>
  </si>
  <si>
    <t>LOWPROFILEBACKPACK</t>
  </si>
  <si>
    <t>TOOLSTORAGE</t>
  </si>
  <si>
    <t>ULTIMATEJOBSITEBACKPACK</t>
  </si>
  <si>
    <t>HDBOXINSERT1</t>
  </si>
  <si>
    <t>HDBOXINSERT3</t>
  </si>
  <si>
    <t>HDBOXINSERT9</t>
  </si>
  <si>
    <t>HDBOXINSERT10</t>
  </si>
  <si>
    <t>HDBOXINSERT11</t>
  </si>
  <si>
    <t>HDBOXINSERT8</t>
  </si>
  <si>
    <t>HDBOXACCESS.INSERT</t>
  </si>
  <si>
    <t>HDBOXINSERT13</t>
  </si>
  <si>
    <t>HDBOXINSERT17</t>
  </si>
  <si>
    <t>HDBOXINSERT14</t>
  </si>
  <si>
    <t>HDBOXINSERT15</t>
  </si>
  <si>
    <t>HDBOXINSERT16</t>
  </si>
  <si>
    <t>HDBOXINSERT12</t>
  </si>
  <si>
    <t>HDBOX1&lt;FUEL&gt;</t>
  </si>
  <si>
    <t>HDBOX3</t>
  </si>
  <si>
    <t>HDBOXORGANISER</t>
  </si>
  <si>
    <t>HDBOX1-UNIV.</t>
  </si>
  <si>
    <t>HDBOXUNIVERSAL1</t>
  </si>
  <si>
    <t>PADDEDRIG-1PC</t>
  </si>
  <si>
    <t>WORKBELT-1PC</t>
  </si>
  <si>
    <t>ELECTRICIANSPOUCH</t>
  </si>
  <si>
    <t>WINTERGLOVESCUTLEVEL1-M/8</t>
  </si>
  <si>
    <t>WINTERGLOVESCUTLEVEL1-L/9</t>
  </si>
  <si>
    <t>WINTERGLOVESCUTLEVEL1-XL/10</t>
  </si>
  <si>
    <t>WINTERGLOVESCUTLEVEL1-XXL/11</t>
  </si>
  <si>
    <t>WINTERGLOVESCUTLEVEL3-M/8</t>
  </si>
  <si>
    <t>WINTERGLOVESCUTLEVEL3-L/9</t>
  </si>
  <si>
    <t>WINTERGLOVESCUTLEVEL3-XL/10</t>
  </si>
  <si>
    <t>WINTERGLOVESCUTLEVEL3-XXL/11</t>
  </si>
  <si>
    <t>12PACKWINTERCUTLEVEL1GLOVES-L/9</t>
  </si>
  <si>
    <t>12PACKWINTERCUTLEVEL1GLOVES-XL/10</t>
  </si>
  <si>
    <t>12PACKWINT.CUTLEVEL1GLOVES-XXL/11</t>
  </si>
  <si>
    <t>12PACKWINTERCUTLEVEL1GLOVES-M/8</t>
  </si>
  <si>
    <t>12PACKWINTERCUTLEVEL3GLOVES-M/8</t>
  </si>
  <si>
    <t>12PACKWINTERCUTLEVEL3GLOVES-L/9</t>
  </si>
  <si>
    <t>12PACKWINTERCUTLEVEL3GLOVES-XL/10</t>
  </si>
  <si>
    <t>12PACKWINT.CUTLEVEL3GLOVES-XXL/11</t>
  </si>
  <si>
    <t>CUTLEVEL1GLOVES-M/8-1PC</t>
  </si>
  <si>
    <t>CUTLEVEL1GLOVES-L/9-1PC</t>
  </si>
  <si>
    <t>CUTLEVEL1GLOVES-XL/10-1PC</t>
  </si>
  <si>
    <t>CUTLEVEL1GLOVES-XXL/11-1PC</t>
  </si>
  <si>
    <t>CUTLEVEL3GLOVES-M/8-1PC</t>
  </si>
  <si>
    <t>CUTLEVEL3GLOVES-L/9-1PC</t>
  </si>
  <si>
    <t>CUTLEVEL3GLOVES-XL/10-1PC</t>
  </si>
  <si>
    <t>CUTLEVEL3GLOVES-XXL/11-1PC</t>
  </si>
  <si>
    <t>CUTLEVEL5GLOVES-M/8-1PC</t>
  </si>
  <si>
    <t>CUTLEVEL5GLOVES-L/9-1PC</t>
  </si>
  <si>
    <t>CUTLEVEL5GLOVES-XL/10-1PC</t>
  </si>
  <si>
    <t>CUTLEVEL5GLOVES-XXL/11-1PC</t>
  </si>
  <si>
    <t>12PACKCUTLEVEL1GLOVES-L/9</t>
  </si>
  <si>
    <t>12PACKCUTLEVEL1GLOVES-XL/10</t>
  </si>
  <si>
    <t>12PACKCUTLEVEL1GLOVES-XXL/11</t>
  </si>
  <si>
    <t>12PACKCUTLEVEL1GLOVES-M/8</t>
  </si>
  <si>
    <t>12PACKCUTLEVEL3GLOVES-L/9</t>
  </si>
  <si>
    <t>12PACKCUTLEVEL3GLOVES-XL/10</t>
  </si>
  <si>
    <t>12PACKCUTLEVEL3GLOVES-XXL/11</t>
  </si>
  <si>
    <t>12PACKCUTLEVEL3GLOVES-M/8</t>
  </si>
  <si>
    <t>12PACKCUTLEVEL5GLOVES-M/8</t>
  </si>
  <si>
    <t>12PACKCUTLEVEL5GLOVES-L/9</t>
  </si>
  <si>
    <t>12PACKCUTLEVEL5GLOVES-XL/10</t>
  </si>
  <si>
    <t>12PACKCUTLEVEL5GLOVES-XXL/11</t>
  </si>
  <si>
    <t>FREEFLEXGLOVES-M/8</t>
  </si>
  <si>
    <t>FREEFLEXGLOVES-L/9</t>
  </si>
  <si>
    <t>FREEFLEXGLOVES-XL/10</t>
  </si>
  <si>
    <t>FREEFLEXGLOVES-XXL/11</t>
  </si>
  <si>
    <t>FINGERLESSGLOVES-M/8</t>
  </si>
  <si>
    <t>FINGERLESSGLOVES-L/9</t>
  </si>
  <si>
    <t>FINGERLESSGLOVES-XL/10</t>
  </si>
  <si>
    <t>FINGERLESSGLOVES-XXL/11</t>
  </si>
  <si>
    <t>GLOVES-9/L</t>
  </si>
  <si>
    <t>GLOVES-10/XL</t>
  </si>
  <si>
    <t>GLOVES-11/XXL</t>
  </si>
  <si>
    <t>GLOVES-8/M</t>
  </si>
  <si>
    <t>IMPACTDEMOLITIONGLOVES-M/8</t>
  </si>
  <si>
    <t>IMPACTDEMOLITIONGLOVES-L/9</t>
  </si>
  <si>
    <t>IMPACTDEMOLITIONGLOVES-XL/10</t>
  </si>
  <si>
    <t>IMPACTDEMOLITIONGLOVES-XXL/11</t>
  </si>
  <si>
    <t>CLEARSAFETYGLASSES</t>
  </si>
  <si>
    <t>TINTEDSAFETYGLASSES</t>
  </si>
  <si>
    <t>SAFETYGLASSES</t>
  </si>
  <si>
    <t>PERFORMANCECLEARSAFETYGLASSES</t>
  </si>
  <si>
    <t>PERFORMANCETINTEDSAFETYGLASSES</t>
  </si>
  <si>
    <t>H.PERFCLEARSAFETYGLASSESW/GASKET</t>
  </si>
  <si>
    <t>H.PERFTINTEDSAFETYGLASSESW/GASKET</t>
  </si>
  <si>
    <t>TOOLLANYARDACCESSORY</t>
  </si>
  <si>
    <t>WRISTLANYARD</t>
  </si>
  <si>
    <t>ANCHORINGSTRAP</t>
  </si>
  <si>
    <t>TOOLLANYARD</t>
  </si>
  <si>
    <t>HOLESAW BIM HOLE DOZER 117MM -1PC</t>
  </si>
  <si>
    <t>SDS-PLUS WING CHISEL - 1 PC</t>
  </si>
  <si>
    <t>NAILS 20 ROUNDH 65MM RS-3KPC</t>
  </si>
  <si>
    <t>NAILS 20 ROUNDH 75MM RS-2KPC</t>
  </si>
  <si>
    <t>NAILS 20 ROUNDH 80MM RS-2KPC</t>
  </si>
  <si>
    <t>NAILS 20 ROUNDH 90MM RS-2KPC</t>
  </si>
  <si>
    <t>NAILS 20 ROUNDH 65MM RS G-3KPC</t>
  </si>
  <si>
    <t>NAILS 20 ROUNDH 75MM RS G-2KPC</t>
  </si>
  <si>
    <t>NAILS 20 ROUNDH 80MM RS G-2KPC</t>
  </si>
  <si>
    <t>NAILS 20 ROUNDH 90MM RS G-2KPC</t>
  </si>
  <si>
    <t>REPLACEMENT SWITCHBLADE 51 MM</t>
  </si>
  <si>
    <t>SPFD 16 X 165 - 1  PC</t>
  </si>
  <si>
    <t>PACKOUT DEEP ORGANISER</t>
  </si>
  <si>
    <t>STRAIGHT SCISSORS</t>
  </si>
  <si>
    <t>OFFSET SCISSORS</t>
  </si>
  <si>
    <t>WINTER GLOVES CUT LEVEL 5 - 11/XXL-12PCS</t>
  </si>
  <si>
    <t>BIGHAWG57MM</t>
  </si>
  <si>
    <t>BIGHAWG92MM</t>
  </si>
  <si>
    <t>SHW1/2SQ-1/4F50MMP1M</t>
  </si>
  <si>
    <t>PROMOMAGTAPE5MBULK</t>
  </si>
  <si>
    <t>PLATESHEARS</t>
  </si>
  <si>
    <t>BIGHAWGPILOTDRILL</t>
  </si>
  <si>
    <t>SHWHSS-GHEX3.2MMP1M</t>
  </si>
  <si>
    <t>SHWHSS-GHEX4.8MMP1M</t>
  </si>
  <si>
    <t>SHWHSS-GHEX7MMP1M</t>
  </si>
  <si>
    <t>HDBOXINSERT4</t>
  </si>
  <si>
    <t>JAWS(18IN/480MM)</t>
  </si>
  <si>
    <t>18"REGJAWS(480MM)</t>
  </si>
  <si>
    <t>18"SWIVELJAWS(480MM)</t>
  </si>
  <si>
    <t>FIXTEC-MUTTERM14</t>
  </si>
  <si>
    <t>COUNTERSINK68MMP1M</t>
  </si>
  <si>
    <t>TOOTHREMOVALCHISEL14MM</t>
  </si>
  <si>
    <t>SET230P1M</t>
  </si>
  <si>
    <t>BIGHAWG35MM</t>
  </si>
  <si>
    <t>BIGHAWG54MM</t>
  </si>
  <si>
    <t>BIGHAWG76MM</t>
  </si>
  <si>
    <t>TCTUNIH/SAW105MMP1M</t>
  </si>
  <si>
    <t>TCTUNIH/SAW25MMP1M</t>
  </si>
  <si>
    <t>TCTUNIH/SAW30MMP1M</t>
  </si>
  <si>
    <t>TCTUNIH/SAW50MMP1M</t>
  </si>
  <si>
    <t>TCTUNIH/SAW55MMP1M</t>
  </si>
  <si>
    <t>TCTUNIH/SAW60MMP1M</t>
  </si>
  <si>
    <t>TCTUNIH/SAW63MMP1M</t>
  </si>
  <si>
    <t>TCTUNIH/SAW65MMP1M</t>
  </si>
  <si>
    <t>TCTUNIH/SAW74MMP1M</t>
  </si>
  <si>
    <t>TCTUNIH/SAW76MMP1M</t>
  </si>
  <si>
    <t>TCTUNIH/SAW85MMP1M</t>
  </si>
  <si>
    <t>TCTUNIH/SAW90MMP1M</t>
  </si>
  <si>
    <t>CUTWSCS41/125X1C.WHEELMETALBOX-10PC</t>
  </si>
  <si>
    <t>CH1-103/8X20P1M</t>
  </si>
  <si>
    <t>CIRCS160X20X42ZP1M</t>
  </si>
  <si>
    <t>CIRCS165X20/24ZP1M</t>
  </si>
  <si>
    <t>CIRCS165X30/36ZP1M</t>
  </si>
  <si>
    <t>CIRCS184X30X24ZP1M</t>
  </si>
  <si>
    <t>CIRCS190X30X16ZP1M</t>
  </si>
  <si>
    <t>CIRCS210X30X16ZP1M</t>
  </si>
  <si>
    <t>CIRCS210X30X54ZP1M</t>
  </si>
  <si>
    <t>216X30X24HWP1M</t>
  </si>
  <si>
    <t>216X30X48HWP1M</t>
  </si>
  <si>
    <t>CIRCS230X30X48ZP1M</t>
  </si>
  <si>
    <t>CIRCS235X30X24Z</t>
  </si>
  <si>
    <t>CIRCS235X30X40Z</t>
  </si>
  <si>
    <t>CIRCS250X30X80ZP1M</t>
  </si>
  <si>
    <t>CIRCS250X30/48ZP1M</t>
  </si>
  <si>
    <t>CIRCS305X30/60ZP1M</t>
  </si>
  <si>
    <t>PILOTBIT8X121P1M</t>
  </si>
  <si>
    <t>ARBORSDS+118MMP1M</t>
  </si>
  <si>
    <t>ARBORHEX11370MMP1M</t>
  </si>
  <si>
    <t>BTT-1</t>
  </si>
  <si>
    <t>BTT-10</t>
  </si>
  <si>
    <t>Bluetooth метка BTT-1 (1 шт.)</t>
  </si>
  <si>
    <t>Bluetooth метка BTT-10 (10 шт.)</t>
  </si>
  <si>
    <t>с учетом НДС</t>
  </si>
  <si>
    <t>Фото</t>
  </si>
  <si>
    <t>Цена новый с НДС, руб.</t>
  </si>
  <si>
    <t>Цена старый с НДС, руб.</t>
  </si>
  <si>
    <t>https://milwaukee-media-images.s3.amazonaws.com/hi/06833150--Hero_1.jpg</t>
  </si>
  <si>
    <t>https://milwaukee-media-images.s3.amazonaws.com/hi/4932430466--Hero_1.jpg</t>
  </si>
  <si>
    <t>https://milwaukee-media-images.s3.amazonaws.com/hi/4932352345--Hero_1.jpg</t>
  </si>
  <si>
    <t>https://milwaukee-media-images.s3.amazonaws.com/hi/4932352346--Hero_1.jpg</t>
  </si>
  <si>
    <t>https://milwaukee-media-images.s3.amazonaws.com/hi/4932363651--Hero_1.jpg</t>
  </si>
  <si>
    <t>https://milwaukee-media-images.s3.amazonaws.com/hi/4932352347--Hero_1.jpg</t>
  </si>
  <si>
    <t>https://milwaukee-media-images.s3.amazonaws.com/hi/4932363652--Hero_1.jpg</t>
  </si>
  <si>
    <t>https://milwaukee-media-images.s3.amazonaws.com/hi/4932363653--Hero_1.jpg</t>
  </si>
  <si>
    <t>https://milwaukee-media-images.s3.amazonaws.com/hi/4932352353--Hero_1.jpg</t>
  </si>
  <si>
    <t>https://milwaukee-media-images.s3.amazonaws.com/hi/4932363654--Hero_1.jpg</t>
  </si>
  <si>
    <t>https://milwaukee-media-images.s3.amazonaws.com/hi/4932451474--Hero_1.jpg</t>
  </si>
  <si>
    <t>https://milwaukee-media-images.s3.amazonaws.com/hi/4932479061--Hero_1.jpg</t>
  </si>
  <si>
    <t>https://milwaukee-media-images.s3.amazonaws.com/hi/4932363655--Hero_1.jpg</t>
  </si>
  <si>
    <t>https://milwaukee-media-images.s3.amazonaws.com/hi/4932471564--Hero_1.jpg</t>
  </si>
  <si>
    <t>https://milwaukee-media-images.s3.amazonaws.com/hi/4932471566--Hero_1.jpg</t>
  </si>
  <si>
    <t>https://milwaukee-media-images.s3.amazonaws.com/hi/4932471570--Hero_1.jpg</t>
  </si>
  <si>
    <t>https://milwaukee-media-images.s3.amazonaws.com/hi/4932352348--Hero_1.jpg</t>
  </si>
  <si>
    <t>https://milwaukee-media-images.s3.amazonaws.com/hi/4932352354--Hero_1.jpg</t>
  </si>
  <si>
    <t>https://milwaukee-media-images.s3.amazonaws.com/hi/4932352355--Hero_1.jpg</t>
  </si>
  <si>
    <t>https://milwaukee-media-images.s3.amazonaws.com/hi/4932451476--Hero_1.jpg</t>
  </si>
  <si>
    <t>https://milwaukee-media-images.s3.amazonaws.com/hi/4932363656--Hero_1.jpg</t>
  </si>
  <si>
    <t>https://milwaukee-media-images.s3.amazonaws.com/hi/4932352349--Hero_1.jpg</t>
  </si>
  <si>
    <t>https://milwaukee-media-images.s3.amazonaws.com/hi/4932430891--Hero_1.jpg</t>
  </si>
  <si>
    <t>https://milwaukee-media-images.s3.amazonaws.com/hi/4932471567--Hero_1.jpg</t>
  </si>
  <si>
    <t>https://milwaukee-media-images.s3.amazonaws.com/hi/4932471568--Hero_1.jpg</t>
  </si>
  <si>
    <t>https://milwaukee-media-images.s3.amazonaws.com/hi/4932471569--Hero_1.jpg</t>
  </si>
  <si>
    <t>https://milwaukee-media-images.s3.amazonaws.com/hi/4932471577--Hero_1.jpg</t>
  </si>
  <si>
    <t>https://milwaukee-media-images.s3.amazonaws.com/hi/4932471578--Hero_1.jpg</t>
  </si>
  <si>
    <t>https://milwaukee-media-images.s3.amazonaws.com/hi/4932471579--Hero_1.jpg</t>
  </si>
  <si>
    <t>https://milwaukee-media-images.s3.amazonaws.com/hi/4932471580--Hero_1.jpg</t>
  </si>
  <si>
    <t>https://milwaukee-media-images.s3.amazonaws.com/hi/4932471581--Hero_1.jpg</t>
  </si>
  <si>
    <t>https://milwaukee-media-images.s3.amazonaws.com/hi/4932471582--Hero_1.jpg</t>
  </si>
  <si>
    <t>https://milwaukee-media-images.s3.amazonaws.com/hi/4932471583--Hero_1.jpg</t>
  </si>
  <si>
    <t>https://milwaukee-media-images.s3.amazonaws.com/hi/4932471584--Hero_1.jpg</t>
  </si>
  <si>
    <t>https://milwaukee-media-images.s3.amazonaws.com/hi/4932471585--Hero_1.jpg</t>
  </si>
  <si>
    <t>https://milwaukee-media-images.s3.amazonaws.com/hi/4932430854--Hero_1.jpg</t>
  </si>
  <si>
    <t>https://milwaukee-media-images.s3.amazonaws.com/hi/4932430858--Hero_1.jpg</t>
  </si>
  <si>
    <t>https://milwaukee-media-images.s3.amazonaws.com/hi/4932430865--Hero_1.jpg</t>
  </si>
  <si>
    <t>https://milwaukee-media-images.s3.amazonaws.com/hi/4932430870--Hero_1.jpg</t>
  </si>
  <si>
    <t>https://milwaukee-media-images.s3.amazonaws.com/hi/4932430876--Hero_1.jpg</t>
  </si>
  <si>
    <t>https://milwaukee-media-images.s3.amazonaws.com/hi/4932430881--Hero_1.jpg</t>
  </si>
  <si>
    <t>https://milwaukee-media-images.s3.amazonaws.com/hi/4932430887--Hero_1.jpg</t>
  </si>
  <si>
    <t>https://milwaukee-media-images.s3.amazonaws.com/hi/4932430890--Hero_1.jpg</t>
  </si>
  <si>
    <t>https://milwaukee-media-images.s3.amazonaws.com/hi/4932451286--Hero_1.jpg</t>
  </si>
  <si>
    <t>https://milwaukee-media-images.s3.amazonaws.com/hi/4932352356--Hero_1.jpg</t>
  </si>
  <si>
    <t>https://milwaukee-media-images.s3.amazonaws.com/hi/4932352350--Hero_1.jpg</t>
  </si>
  <si>
    <t>https://milwaukee-media-images.s3.amazonaws.com/hi/4932451477--Hero_1.jpg</t>
  </si>
  <si>
    <t>https://milwaukee-media-images.s3.amazonaws.com/hi/4932451479--Hero_1.jpg</t>
  </si>
  <si>
    <t>https://milwaukee-media-images.s3.amazonaws.com/hi/4932451499--Hero_1.jpg</t>
  </si>
  <si>
    <t>https://milwaukee-media-images.s3.amazonaws.com/hi/4932352351--Hero_1.jpg</t>
  </si>
  <si>
    <t>https://milwaukee-media-images.s3.amazonaws.com/hi/4932363657--Hero_1.jpg</t>
  </si>
  <si>
    <t>https://milwaukee-media-images.s3.amazonaws.com/hi/4932430850--Hero_1.jpg</t>
  </si>
  <si>
    <t>https://milwaukee-media-images.s3.amazonaws.com/hi/4932430852--Hero_1.jpg</t>
  </si>
  <si>
    <t>https://milwaukee-media-images.s3.amazonaws.com/hi/4932430857--Hero_1.jpg</t>
  </si>
  <si>
    <t>https://milwaukee-media-images.s3.amazonaws.com/hi/4932430860--Hero_1.jpg</t>
  </si>
  <si>
    <t>https://milwaukee-media-images.s3.amazonaws.com/hi/4932430863--Hero_1.jpg</t>
  </si>
  <si>
    <t>https://milwaukee-media-images.s3.amazonaws.com/hi/4932430868--Hero_1.jpg</t>
  </si>
  <si>
    <t>https://milwaukee-media-images.s3.amazonaws.com/hi/4932430871--Hero_1.jpg</t>
  </si>
  <si>
    <t>https://milwaukee-media-images.s3.amazonaws.com/hi/4932430872--Hero_1.jpg</t>
  </si>
  <si>
    <t>https://milwaukee-media-images.s3.amazonaws.com/hi/4932430874--Hero_1.jpg</t>
  </si>
  <si>
    <t>https://milwaukee-media-images.s3.amazonaws.com/hi/4932430879--Hero_1.jpg</t>
  </si>
  <si>
    <t>https://milwaukee-media-images.s3.amazonaws.com/hi/4932430884--Hero_1.jpg</t>
  </si>
  <si>
    <t>https://milwaukee-media-images.s3.amazonaws.com/hi/4932430885--Hero_1.jpg</t>
  </si>
  <si>
    <t>https://milwaukee-media-images.s3.amazonaws.com/hi/4932430888--Hero_1.jpg</t>
  </si>
  <si>
    <t>https://milwaukee-media-images.s3.amazonaws.com/hi/4932430893--Hero_1.jpg</t>
  </si>
  <si>
    <t>https://milwaukee-media-images.s3.amazonaws.com/hi/4932430894--Hero_1.jpg</t>
  </si>
  <si>
    <t>https://milwaukee-media-images.s3.amazonaws.com/hi/4932430895--Hero_1.jpg</t>
  </si>
  <si>
    <t>https://milwaukee-media-images.s3.amazonaws.com/hi/4932430896--Hero_1.jpg</t>
  </si>
  <si>
    <t>https://milwaukee-media-images.s3.amazonaws.com/hi/4932430897--Hero_1.jpg</t>
  </si>
  <si>
    <t>https://milwaukee-media-images.s3.amazonaws.com/hi/4932430898--Hero_1.jpg</t>
  </si>
  <si>
    <t>https://milwaukee-media-images.s3.amazonaws.com/hi/4932430899--Hero_1.jpg</t>
  </si>
  <si>
    <t>https://milwaukee-media-images.s3.amazonaws.com/hi/4932430900--Hero_1.jpg</t>
  </si>
  <si>
    <t>https://milwaukee-media-images.s3.amazonaws.com/hi/4932430901--Hero_1.jpg</t>
  </si>
  <si>
    <t>https://milwaukee-media-images.s3.amazonaws.com/hi/4932430902--Hero_1.jpg</t>
  </si>
  <si>
    <t>https://milwaukee-media-images.s3.amazonaws.com/hi/4932430903--Hero_1.jpg</t>
  </si>
  <si>
    <t>https://milwaukee-media-images.s3.amazonaws.com/hi/4932378478--Hero_1.jpg</t>
  </si>
  <si>
    <t>https://milwaukee-media-images.s3.amazonaws.com/hi/4932352352--Hero_1.jpg</t>
  </si>
  <si>
    <t>https://milwaukee-media-images.s3.amazonaws.com/hi/48221905--Hero_1.jpg</t>
  </si>
  <si>
    <t>https://milwaukee-media-images.s3.amazonaws.com/hi/4932451484--Hero_1.jpg</t>
  </si>
  <si>
    <t>https://milwaukee-media-images.s3.amazonaws.com/hi/48223100--Hero_1.jpg</t>
  </si>
  <si>
    <t>https://milwaukee-media-images.s3.amazonaws.com/hi/4932352357--Hero_1.jpg</t>
  </si>
  <si>
    <t>https://milwaukee-media-images.s3.amazonaws.com/hi/4932363248--Hero_1.jpg</t>
  </si>
  <si>
    <t>https://milwaukee-media-images.s3.amazonaws.com/hi/4932471571--Hero_1.jpg</t>
  </si>
  <si>
    <t>https://milwaukee-media-images.s3.amazonaws.com/hi/4932471575--Hero_1.jpg</t>
  </si>
  <si>
    <t>https://milwaukee-media-images.s3.amazonaws.com/hi/49960070--Hero_1.jpg</t>
  </si>
  <si>
    <t>https://milwaukee-media-images.s3.amazonaws.com/hi/4932363658--Hero_1.jpg</t>
  </si>
  <si>
    <t>https://milwaukee-media-images.s3.amazonaws.com/hi/4932352358--Hero_1.jpg</t>
  </si>
  <si>
    <t>https://milwaukee-media-images.s3.amazonaws.com/hi/4932363249--Hero_1.jpg</t>
  </si>
  <si>
    <t>https://milwaukee-media-images.s3.amazonaws.com/hi/4932451486--Hero_1.jpg</t>
  </si>
  <si>
    <t>https://milwaukee-media-images.s3.amazonaws.com/hi/4932430851--Hero_1.jpg</t>
  </si>
  <si>
    <t>https://milwaukee-media-images.s3.amazonaws.com/hi/4932430856--Hero_1.jpg</t>
  </si>
  <si>
    <t>https://milwaukee-media-images.s3.amazonaws.com/hi/4932430859--Hero_1.jpg</t>
  </si>
  <si>
    <t>https://milwaukee-media-images.s3.amazonaws.com/hi/4932430862--Hero_1.jpg</t>
  </si>
  <si>
    <t>https://milwaukee-media-images.s3.amazonaws.com/hi/4932430867--Hero_1.jpg</t>
  </si>
  <si>
    <t>https://milwaukee-media-images.s3.amazonaws.com/hi/4932430878--Hero_1.jpg</t>
  </si>
  <si>
    <t>https://milwaukee-media-images.s3.amazonaws.com/hi/4932430883--Hero_1.jpg</t>
  </si>
  <si>
    <t>https://milwaukee-media-images.s3.amazonaws.com/hi/48221934--Hero_1.jpg</t>
  </si>
  <si>
    <t>https://milwaukee-media-images.s3.amazonaws.com/hi/4932363250--Hero_1.jpg</t>
  </si>
  <si>
    <t>https://milwaukee-media-images.s3.amazonaws.com/hi/48894709--Hero_1.jpg</t>
  </si>
  <si>
    <t>https://milwaukee-media-images.s3.amazonaws.com/hi/48894710--Hero_1.jpg</t>
  </si>
  <si>
    <t>https://milwaukee-media-images.s3.amazonaws.com/hi/48894711--Hero_1.jpg</t>
  </si>
  <si>
    <t>https://milwaukee-media-images.s3.amazonaws.com/hi/4932471826--Hero_1.jpg</t>
  </si>
  <si>
    <t>https://milwaukee-media-images.s3.amazonaws.com/hi/4932363633--Hero_1.jpg</t>
  </si>
  <si>
    <t>https://milwaukee-media-images.s3.amazonaws.com/hi/4932451487--Hero_1.jpg</t>
  </si>
  <si>
    <t>https://milwaukee-media-images.s3.amazonaws.com/hi/4932363631--Hero_1.jpg</t>
  </si>
  <si>
    <t>https://milwaukee-media-images.s3.amazonaws.com/hi/4932352359--Hero_1.jpg</t>
  </si>
  <si>
    <t>https://milwaukee-media-images.s3.amazonaws.com/hi/48223170--Hero_1.jpg</t>
  </si>
  <si>
    <t>https://milwaukee-media-images.s3.amazonaws.com/hi/4932352360--Hero_1.jpg</t>
  </si>
  <si>
    <t>https://milwaukee-media-images.s3.amazonaws.com/hi/4932451481--Hero_1.jpg</t>
  </si>
  <si>
    <t>https://milwaukee-media-images.s3.amazonaws.com/hi/4932363635--Hero_1.jpg</t>
  </si>
  <si>
    <t>https://milwaukee-media-images.s3.amazonaws.com/hi/4932363636--Hero_1.jpg</t>
  </si>
  <si>
    <t>https://milwaukee-media-images.s3.amazonaws.com/hi/4932363251--Hero_1.jpg</t>
  </si>
  <si>
    <t>https://milwaukee-media-images.s3.amazonaws.com/hi/4932363659--Hero_1.jpg</t>
  </si>
  <si>
    <t>https://milwaukee-media-images.s3.amazonaws.com/hi/4932363260--Hero_1.jpg</t>
  </si>
  <si>
    <t>https://milwaukee-media-images.s3.amazonaws.com/hi/4932363262--Hero_1.jpg</t>
  </si>
  <si>
    <t>https://milwaukee-media-images.s3.amazonaws.com/hi/4932451482--Hero_1.jpg</t>
  </si>
  <si>
    <t>https://milwaukee-media-images.s3.amazonaws.com/hi/4932451501--Hero_1.jpg</t>
  </si>
  <si>
    <t>https://milwaukee-media-images.s3.amazonaws.com/hi/49568010--Hero_1.jpg</t>
  </si>
  <si>
    <t>https://milwaukee-media-images.s3.amazonaws.com/hi/4932363630--Hero_1.jpg</t>
  </si>
  <si>
    <t>https://milwaukee-media-images.s3.amazonaws.com/hi/4932352361--Hero_1.jpg</t>
  </si>
  <si>
    <t>https://milwaukee-media-images.s3.amazonaws.com/hi/4932363444--Hero_1.jpg</t>
  </si>
  <si>
    <t>https://milwaukee-media-images.s3.amazonaws.com/hi/4932363632--Hero_1.jpg</t>
  </si>
  <si>
    <t>https://milwaukee-media-images.s3.amazonaws.com/hi/4932363660--Hero_1.jpg</t>
  </si>
  <si>
    <t>https://milwaukee-media-images.s3.amazonaws.com/hi/4932471167--Hero_1.jpg</t>
  </si>
  <si>
    <t>https://milwaukee-media-images.s3.amazonaws.com/hi/4932471169--Hero_1.jpg</t>
  </si>
  <si>
    <t>https://milwaukee-media-images.s3.amazonaws.com/hi/4932471171--Hero_1.jpg</t>
  </si>
  <si>
    <t>https://milwaukee-media-images.s3.amazonaws.com/hi/48894703--Hero_1.jpg</t>
  </si>
  <si>
    <t>https://milwaukee-media-images.s3.amazonaws.com/hi/48894704--Hero_1.jpg</t>
  </si>
  <si>
    <t>https://milwaukee-media-images.s3.amazonaws.com/hi/4932352487--Hero_1.jpg</t>
  </si>
  <si>
    <t>https://milwaukee-media-images.s3.amazonaws.com/hi/4932352362--Hero_1.jpg</t>
  </si>
  <si>
    <t>https://milwaukee-media-images.s3.amazonaws.com/hi/4932363449--Hero_1.jpg</t>
  </si>
  <si>
    <t>https://milwaukee-media-images.s3.amazonaws.com/hi/4932363130--Hero_1.jpg</t>
  </si>
  <si>
    <t>https://milwaukee-media-images.s3.amazonaws.com/hi/4932363638--Hero_1.jpg</t>
  </si>
  <si>
    <t>https://milwaukee-media-images.s3.amazonaws.com/hi/4932478054--Hero_1.jpg</t>
  </si>
  <si>
    <t>https://milwaukee-media-images.s3.amazonaws.com/hi/4932451502--Hero_1.jpg</t>
  </si>
  <si>
    <t>https://milwaukee-media-images.s3.amazonaws.com/hi/4932471173--Hero_1.jpg</t>
  </si>
  <si>
    <t>https://milwaukee-media-images.s3.amazonaws.com/hi/4932471175--Hero_1.jpg</t>
  </si>
  <si>
    <t>https://milwaukee-media-images.s3.amazonaws.com/hi/4932471178--Hero_1.jpg</t>
  </si>
  <si>
    <t>https://milwaukee-media-images.s3.amazonaws.com/hi/48894763--Hero_1.jpg</t>
  </si>
  <si>
    <t>https://milwaukee-media-images.s3.amazonaws.com/hi/48286870--Hero_1.jpg</t>
  </si>
  <si>
    <t>https://milwaukee-media-images.s3.amazonaws.com/hi/4932363639--Hero_1.jpg</t>
  </si>
  <si>
    <t>https://milwaukee-media-images.s3.amazonaws.com/hi/4932363253--Hero_1.jpg</t>
  </si>
  <si>
    <t>https://milwaukee-media-images.s3.amazonaws.com/hi/4932363131--Hero_1.jpg</t>
  </si>
  <si>
    <t>https://milwaukee-media-images.s3.amazonaws.com/hi/4932451489--Hero_1.jpg</t>
  </si>
  <si>
    <t>https://milwaukee-media-images.s3.amazonaws.com/hi/4932471091--Hero_1.jpg</t>
  </si>
  <si>
    <t>https://milwaukee-media-images.s3.amazonaws.com/hi/4932471092--Hero_1.jpg</t>
  </si>
  <si>
    <t>https://milwaukee-media-images.s3.amazonaws.com/hi/4932471955--Hero_1.jpg</t>
  </si>
  <si>
    <t>https://milwaukee-media-images.s3.amazonaws.com/hi/4932471956--Hero_1.jpg</t>
  </si>
  <si>
    <t>https://milwaukee-media-images.s3.amazonaws.com/hi/4932471957--Hero_1.jpg</t>
  </si>
  <si>
    <t>https://milwaukee-media-images.s3.amazonaws.com/hi/48286880--Hero_1.jpg</t>
  </si>
  <si>
    <t>https://milwaukee-media-images.s3.amazonaws.com/hi/4932363661--Hero_1.jpg</t>
  </si>
  <si>
    <t>https://milwaukee-media-images.s3.amazonaws.com/hi/48894706--Hero_1.jpg</t>
  </si>
  <si>
    <t>https://milwaukee-media-images.s3.amazonaws.com/hi/48894707--Hero_1.jpg</t>
  </si>
  <si>
    <t>https://milwaukee-media-images.s3.amazonaws.com/hi/4932363263--Hero_1.jpg</t>
  </si>
  <si>
    <t>https://milwaukee-media-images.s3.amazonaws.com/hi/4932399394--Hero_1.jpg</t>
  </si>
  <si>
    <t>https://milwaukee-media-images.s3.amazonaws.com/hi/4932399916--Hero_1.jpg</t>
  </si>
  <si>
    <t>https://milwaukee-media-images.s3.amazonaws.com/hi/4932363454--Hero_1.jpg</t>
  </si>
  <si>
    <t>https://milwaukee-media-images.s3.amazonaws.com/hi/4932363132--Hero_1.jpg</t>
  </si>
  <si>
    <t>https://milwaukee-media-images.s3.amazonaws.com/hi/4932363640--Hero_1.jpg</t>
  </si>
  <si>
    <t>https://milwaukee-media-images.s3.amazonaws.com/hi/4932471180--Hero_1.jpg</t>
  </si>
  <si>
    <t>https://milwaukee-media-images.s3.amazonaws.com/hi/4932471855--Hero_1.jpg</t>
  </si>
  <si>
    <t>https://milwaukee-media-images.s3.amazonaws.com/hi/4932363254--Hero_1.jpg</t>
  </si>
  <si>
    <t>https://milwaukee-media-images.s3.amazonaws.com/hi/4932363662--Hero_1.jpg</t>
  </si>
  <si>
    <t>https://milwaukee-media-images.s3.amazonaws.com/hi/4932363256--Hero_1.jpg</t>
  </si>
  <si>
    <t>https://milwaukee-media-images.s3.amazonaws.com/hi/48894708--Hero_1.jpg</t>
  </si>
  <si>
    <t>https://milwaukee-media-images.s3.amazonaws.com/hi/4932358492--Hero_1.jpg</t>
  </si>
  <si>
    <t>https://milwaukee-media-images.s3.amazonaws.com/hi/4932358493--Hero_1.jpg</t>
  </si>
  <si>
    <t>https://milwaukee-media-images.s3.amazonaws.com/hi/4932358494--Hero_1.jpg</t>
  </si>
  <si>
    <t>https://milwaukee-media-images.s3.amazonaws.com/hi/4932358495--Hero_1.jpg</t>
  </si>
  <si>
    <t>https://milwaukee-media-images.s3.amazonaws.com/hi/4932358496--Hero_1.jpg</t>
  </si>
  <si>
    <t>https://milwaukee-media-images.s3.amazonaws.com/hi/4932363634--Hero_1.jpg</t>
  </si>
  <si>
    <t>https://milwaukee-media-images.s3.amazonaws.com/hi/48894712--Hero_1.jpg</t>
  </si>
  <si>
    <t>https://milwaukee-media-images.s3.amazonaws.com/hi/4932352363--Hero_1.jpg</t>
  </si>
  <si>
    <t>https://milwaukee-media-images.s3.amazonaws.com/hi/4932363459--Hero_1.jpg</t>
  </si>
  <si>
    <t>https://milwaukee-media-images.s3.amazonaws.com/hi/4932363133--Hero_1.jpg</t>
  </si>
  <si>
    <t>https://milwaukee-media-images.s3.amazonaws.com/hi/4932363264--Hero_1.jpg</t>
  </si>
  <si>
    <t>https://milwaukee-media-images.s3.amazonaws.com/hi/4932471773--Hero_1.jpg</t>
  </si>
  <si>
    <t>https://milwaukee-media-images.s3.amazonaws.com/hi/4932471774--Hero_1.jpg</t>
  </si>
  <si>
    <t>https://milwaukee-media-images.s3.amazonaws.com/hi/4932471775--Hero_1.jpg</t>
  </si>
  <si>
    <t>https://milwaukee-media-images.s3.amazonaws.com/hi/4932471795--Hero_1.jpg</t>
  </si>
  <si>
    <t>https://milwaukee-media-images.s3.amazonaws.com/hi/4932471796--Hero_1.jpg</t>
  </si>
  <si>
    <t>https://milwaukee-media-images.s3.amazonaws.com/hi/4932471797--Hero_1.jpg</t>
  </si>
  <si>
    <t>https://milwaukee-media-images.s3.amazonaws.com/hi/4932471798--Hero_1.jpg</t>
  </si>
  <si>
    <t>https://milwaukee-media-images.s3.amazonaws.com/hi/4932471799--Hero_1.jpg</t>
  </si>
  <si>
    <t>https://milwaukee-media-images.s3.amazonaws.com/hi/4932478312--Hero_1.jpg</t>
  </si>
  <si>
    <t>https://milwaukee-media-images.s3.amazonaws.com/hi/4932478313--Hero_1.jpg</t>
  </si>
  <si>
    <t>https://milwaukee-media-images.s3.amazonaws.com/hi/4932478314--Hero_1.jpg</t>
  </si>
  <si>
    <t>https://milwaukee-media-images.s3.amazonaws.com/hi/4932478315--Hero_1.jpg</t>
  </si>
  <si>
    <t>https://milwaukee-media-images.s3.amazonaws.com/hi/4932478316--Hero_1.jpg</t>
  </si>
  <si>
    <t>https://milwaukee-media-images.s3.amazonaws.com/hi/44700330--Hero_1.jpg</t>
  </si>
  <si>
    <t>https://milwaukee-media-images.s3.amazonaws.com/hi/4932363267--Hero_1.jpg</t>
  </si>
  <si>
    <t>https://milwaukee-media-images.s3.amazonaws.com/hi/4932472220--Hero_1.jpg</t>
  </si>
  <si>
    <t>https://milwaukee-media-images.s3.amazonaws.com/hi/4932472221--Hero_1.jpg</t>
  </si>
  <si>
    <t>https://milwaukee-media-images.s3.amazonaws.com/hi/4932430412--Hero_1.jpg</t>
  </si>
  <si>
    <t>https://milwaukee-media-images.s3.amazonaws.com/hi/4932430413--Hero_1.jpg</t>
  </si>
  <si>
    <t>https://milwaukee-media-images.s3.amazonaws.com/hi/4932471093--Hero_1.jpg</t>
  </si>
  <si>
    <t>https://milwaukee-media-images.s3.amazonaws.com/hi/4932471094--Hero_1.jpg</t>
  </si>
  <si>
    <t>https://milwaukee-media-images.s3.amazonaws.com/hi/4932471176--Hero_1.jpg</t>
  </si>
  <si>
    <t>https://milwaukee-media-images.s3.amazonaws.com/hi/4932471179--Hero_1.jpg</t>
  </si>
  <si>
    <t>https://milwaukee-media-images.s3.amazonaws.com/hi/4932471182--Hero_1.jpg</t>
  </si>
  <si>
    <t>https://milwaukee-media-images.s3.amazonaws.com/hi/4932471958--Hero_1.jpg</t>
  </si>
  <si>
    <t>https://milwaukee-media-images.s3.amazonaws.com/hi/4932471856--Hero_1.jpg</t>
  </si>
  <si>
    <t>https://milwaukee-media-images.s3.amazonaws.com/hi/4932471140--Hero_1.jpg</t>
  </si>
  <si>
    <t>https://milwaukee-media-images.s3.amazonaws.com/hi/4932471089--Hero_1.jpg</t>
  </si>
  <si>
    <t>https://milwaukee-media-images.s3.amazonaws.com/hi/4932479546--Hero_1.jpg</t>
  </si>
  <si>
    <t>https://milwaukee-media-images.s3.amazonaws.com/hi/4932479551--Hero_1.jpg</t>
  </si>
  <si>
    <t>https://milwaukee-media-images.s3.amazonaws.com/hi/4932367742--Hero_1.jpg</t>
  </si>
  <si>
    <t>https://milwaukee-media-images.s3.amazonaws.com/hi/4932367743--Hero_1.jpg</t>
  </si>
  <si>
    <t>https://milwaukee-media-images.s3.amazonaws.com/hi/4932367744--Hero_1.jpg</t>
  </si>
  <si>
    <t>https://milwaukee-media-images.s3.amazonaws.com/hi/4932367745--Hero_1.jpg</t>
  </si>
  <si>
    <t>https://milwaukee-media-images.s3.amazonaws.com/hi/4932363134--Hero_1.jpg</t>
  </si>
  <si>
    <t>https://milwaukee-media-images.s3.amazonaws.com/hi/4932363637--Hero_1.jpg</t>
  </si>
  <si>
    <t>https://milwaukee-media-images.s3.amazonaws.com/hi/4932367035--Hero_1.jpg</t>
  </si>
  <si>
    <t>https://milwaukee-media-images.s3.amazonaws.com/hi/4932352364--Hero_1.jpg</t>
  </si>
  <si>
    <t>https://milwaukee-media-images.s3.amazonaws.com/hi/4932363464--Hero_1.jpg</t>
  </si>
  <si>
    <t>https://milwaukee-media-images.s3.amazonaws.com/hi/4932472224--Hero_1.jpg</t>
  </si>
  <si>
    <t>https://milwaukee-media-images.s3.amazonaws.com/hi/4932472225--Hero_1.jpg</t>
  </si>
  <si>
    <t>https://milwaukee-media-images.s3.amazonaws.com/hi/4932430414--Hero_1.jpg</t>
  </si>
  <si>
    <t>https://milwaukee-media-images.s3.amazonaws.com/hi/4932430415--Hero_1.jpg</t>
  </si>
  <si>
    <t>https://milwaukee-media-images.s3.amazonaws.com/hi/4932471780--Hero_1.jpg</t>
  </si>
  <si>
    <t>https://milwaukee-media-images.s3.amazonaws.com/hi/4932471785--Hero_1.jpg</t>
  </si>
  <si>
    <t>https://milwaukee-media-images.s3.amazonaws.com/hi/4932471787--Hero_1.jpg</t>
  </si>
  <si>
    <t>https://milwaukee-media-images.s3.amazonaws.com/hi/4932471790--Hero_1.jpg</t>
  </si>
  <si>
    <t>https://milwaukee-media-images.s3.amazonaws.com/hi/4932471792--Hero_1.jpg</t>
  </si>
  <si>
    <t>https://milwaukee-media-images.s3.amazonaws.com/hi/4932478317--Hero_1.jpg</t>
  </si>
  <si>
    <t>https://milwaukee-media-images.s3.amazonaws.com/hi/4932478318--Hero_1.jpg</t>
  </si>
  <si>
    <t>https://milwaukee-media-images.s3.amazonaws.com/hi/4932478319--Hero_1.jpg</t>
  </si>
  <si>
    <t>https://milwaukee-media-images.s3.amazonaws.com/hi/4932471095--Hero_1.jpg</t>
  </si>
  <si>
    <t>https://milwaukee-media-images.s3.amazonaws.com/hi/4932471096--Hero_1.jpg</t>
  </si>
  <si>
    <t>https://milwaukee-media-images.s3.amazonaws.com/hi/4932471181--Hero_1.jpg</t>
  </si>
  <si>
    <t>https://milwaukee-media-images.s3.amazonaws.com/hi/4932478008--Hero_1.jpg</t>
  </si>
  <si>
    <t>https://milwaukee-media-images.s3.amazonaws.com/hi/4932478009--Hero_1.jpg</t>
  </si>
  <si>
    <t>https://milwaukee-media-images.s3.amazonaws.com/hi/4932478010--Hero_1.jpg</t>
  </si>
  <si>
    <t>https://milwaukee-media-images.s3.amazonaws.com/hi/4932478011--Hero_1.jpg</t>
  </si>
  <si>
    <t>https://milwaukee-media-images.s3.amazonaws.com/hi/4932471565--Hero_1.jpg</t>
  </si>
  <si>
    <t>https://milwaukee-media-images.s3.amazonaws.com/hi/4932471572--Hero_1.jpg</t>
  </si>
  <si>
    <t>https://milwaukee-media-images.s3.amazonaws.com/hi/4932471573--Hero_1.jpg</t>
  </si>
  <si>
    <t>https://milwaukee-media-images.s3.amazonaws.com/hi/4932471928--Hero_1.jpg</t>
  </si>
  <si>
    <t>https://milwaukee-media-images.s3.amazonaws.com/hi/4932471929--Hero_1.jpg</t>
  </si>
  <si>
    <t>https://milwaukee-media-images.s3.amazonaws.com/hi/48894764--Hero_1.jpg</t>
  </si>
  <si>
    <t>https://milwaukee-media-images.s3.amazonaws.com/hi/4932363135--Hero_1.jpg</t>
  </si>
  <si>
    <t>https://milwaukee-media-images.s3.amazonaws.com/hi/49170405--Hero_1.jpg</t>
  </si>
  <si>
    <t>https://milwaukee-media-images.s3.amazonaws.com/hi/4932367741--Hero_1.jpg</t>
  </si>
  <si>
    <t>https://milwaukee-media-images.s3.amazonaws.com/hi/4932363643--Hero_1.jpg</t>
  </si>
  <si>
    <t>https://milwaukee-media-images.s3.amazonaws.com/hi/4932363466--Hero_1.jpg</t>
  </si>
  <si>
    <t>https://milwaukee-media-images.s3.amazonaws.com/hi/4932363469--Hero_1.jpg</t>
  </si>
  <si>
    <t>https://milwaukee-media-images.s3.amazonaws.com/hi/4932471776--Hero_1.jpg</t>
  </si>
  <si>
    <t>https://milwaukee-media-images.s3.amazonaws.com/hi/4932471777--Hero_1.jpg</t>
  </si>
  <si>
    <t>https://milwaukee-media-images.s3.amazonaws.com/hi/4932471778--Hero_1.jpg</t>
  </si>
  <si>
    <t>https://milwaukee-media-images.s3.amazonaws.com/hi/4932471800--Hero_1.jpg</t>
  </si>
  <si>
    <t>https://milwaukee-media-images.s3.amazonaws.com/hi/4932478320--Hero_1.jpg</t>
  </si>
  <si>
    <t>https://milwaukee-media-images.s3.amazonaws.com/hi/4932478321--Hero_1.jpg</t>
  </si>
  <si>
    <t>https://milwaukee-media-images.s3.amazonaws.com/hi/4932478324--Hero_1.jpg</t>
  </si>
  <si>
    <t>https://milwaukee-media-images.s3.amazonaws.com/hi/4932478325--Hero_1.jpg</t>
  </si>
  <si>
    <t>https://milwaukee-media-images.s3.amazonaws.com/hi/4932478326--Hero_1.jpg</t>
  </si>
  <si>
    <t>https://milwaukee-media-images.s3.amazonaws.com/hi/4932478327--Hero_1.jpg</t>
  </si>
  <si>
    <t>https://milwaukee-media-images.s3.amazonaws.com/hi/4932478328--Hero_1.jpg</t>
  </si>
  <si>
    <t>https://milwaukee-media-images.s3.amazonaws.com/hi/4932478329--Hero_1.jpg</t>
  </si>
  <si>
    <t>https://milwaukee-media-images.s3.amazonaws.com/hi/4932307067--Hero_1.jpg</t>
  </si>
  <si>
    <t>https://milwaukee-media-images.s3.amazonaws.com/hi/4932307068--Hero_1.jpg</t>
  </si>
  <si>
    <t>https://milwaukee-media-images.s3.amazonaws.com/hi/4932363258--Hero_1.jpg</t>
  </si>
  <si>
    <t>https://milwaukee-media-images.s3.amazonaws.com/hi/4932451503--Hero_1.jpg</t>
  </si>
  <si>
    <t>https://milwaukee-media-images.s3.amazonaws.com/hi/4932363663--Hero_1.jpg</t>
  </si>
  <si>
    <t>https://milwaukee-media-images.s3.amazonaws.com/hi/4932478012--Hero_1.jpg</t>
  </si>
  <si>
    <t>https://milwaukee-media-images.s3.amazonaws.com/hi/4932451480--Hero_1.jpg</t>
  </si>
  <si>
    <t>https://milwaukee-media-images.s3.amazonaws.com/hi/4932451500--Hero_1.jpg</t>
  </si>
  <si>
    <t>https://milwaukee-media-images.s3.amazonaws.com/hi/4932479548--Hero_1.jpg</t>
  </si>
  <si>
    <t>https://milwaukee-media-images.s3.amazonaws.com/hi/4932363136--Hero_1.jpg</t>
  </si>
  <si>
    <t>https://milwaukee-media-images.s3.amazonaws.com/hi/4932363137--Hero_1.jpg</t>
  </si>
  <si>
    <t>https://milwaukee-media-images.s3.amazonaws.com/hi/4932363138--Hero_1.jpg</t>
  </si>
  <si>
    <t>https://milwaukee-media-images.s3.amazonaws.com/hi/4932471097--Hero_1.jpg</t>
  </si>
  <si>
    <t>https://milwaukee-media-images.s3.amazonaws.com/hi/4932363644--Hero_1.jpg</t>
  </si>
  <si>
    <t>https://milwaukee-media-images.s3.amazonaws.com/hi/4932367036--Hero_1.jpg</t>
  </si>
  <si>
    <t>https://milwaukee-media-images.s3.amazonaws.com/hi/4932471857--Hero_1.jpg</t>
  </si>
  <si>
    <t>https://milwaukee-media-images.s3.amazonaws.com/hi/4932471959--Hero_1.jpg</t>
  </si>
  <si>
    <t>https://milwaukee-media-images.s3.amazonaws.com/hi/48894714--Hero_1.jpg</t>
  </si>
  <si>
    <t>https://milwaukee-media-images.s3.amazonaws.com/hi/4932471786--Hero_1.jpg</t>
  </si>
  <si>
    <t>https://milwaukee-media-images.s3.amazonaws.com/hi/4932471791--Hero_1.jpg</t>
  </si>
  <si>
    <t>https://milwaukee-media-images.s3.amazonaws.com/hi/4932478322--Hero_1.jpg</t>
  </si>
  <si>
    <t>https://milwaukee-media-images.s3.amazonaws.com/hi/4932478330--Hero_1.jpg</t>
  </si>
  <si>
    <t>https://milwaukee-media-images.s3.amazonaws.com/hi/4932478336--Hero_1.jpg</t>
  </si>
  <si>
    <t>https://milwaukee-media-images.s3.amazonaws.com/hi/4932478337--Hero_1.jpg</t>
  </si>
  <si>
    <t>https://milwaukee-media-images.s3.amazonaws.com/hi/4932478338--Hero_1.jpg</t>
  </si>
  <si>
    <t>https://milwaukee-media-images.s3.amazonaws.com/hi/4932478339--Hero_1.jpg</t>
  </si>
  <si>
    <t>https://milwaukee-media-images.s3.amazonaws.com/hi/4932478340--Hero_1.jpg</t>
  </si>
  <si>
    <t>https://milwaukee-media-images.s3.amazonaws.com/hi/4932478341--Hero_1.jpg</t>
  </si>
  <si>
    <t>https://milwaukee-media-images.s3.amazonaws.com/hi/4932478342--Hero_1.jpg</t>
  </si>
  <si>
    <t>https://milwaukee-media-images.s3.amazonaws.com/hi/4932304684--Hero_1.jpg</t>
  </si>
  <si>
    <t>https://milwaukee-media-images.s3.amazonaws.com/hi/4932363268--Hero_1.jpg</t>
  </si>
  <si>
    <t>https://milwaukee-media-images.s3.amazonaws.com/hi/4932479549--Hero_1.jpg</t>
  </si>
  <si>
    <t>https://milwaukee-media-images.s3.amazonaws.com/hi/4932479547--Hero_1.jpg</t>
  </si>
  <si>
    <t>https://milwaukee-media-images.s3.amazonaws.com/hi/4932363139--Hero_1.jpg</t>
  </si>
  <si>
    <t>https://milwaukee-media-images.s3.amazonaws.com/hi/4932478013--Hero_1.jpg</t>
  </si>
  <si>
    <t>https://milwaukee-media-images.s3.amazonaws.com/hi/4932478014--Hero_1.jpg</t>
  </si>
  <si>
    <t>https://milwaukee-media-images.s3.amazonaws.com/hi/4932471661--Hero_1.jpg</t>
  </si>
  <si>
    <t>https://milwaukee-media-images.s3.amazonaws.com/hi/4932471100--Hero_1.jpg</t>
  </si>
  <si>
    <t>https://milwaukee-media-images.s3.amazonaws.com/hi/4932471183--Hero_1.jpg</t>
  </si>
  <si>
    <t>https://milwaukee-media-images.s3.amazonaws.com/hi/4932351667--Hero_1.jpg</t>
  </si>
  <si>
    <t>https://milwaukee-media-images.s3.amazonaws.com/hi/4932351668--Hero_1.jpg</t>
  </si>
  <si>
    <t>https://milwaukee-media-images.s3.amazonaws.com/hi/4932351669--Hero_1.jpg</t>
  </si>
  <si>
    <t>https://milwaukee-media-images.s3.amazonaws.com/hi/4932351670--Hero_1.jpg</t>
  </si>
  <si>
    <t>https://milwaukee-media-images.s3.amazonaws.com/hi/4932367740--Hero_1.jpg</t>
  </si>
  <si>
    <t>https://milwaukee-media-images.s3.amazonaws.com/hi/4932399917--Hero_1.jpg</t>
  </si>
  <si>
    <t>https://milwaukee-media-images.s3.amazonaws.com/hi/4932352365--Hero_1.jpg</t>
  </si>
  <si>
    <t>https://milwaukee-media-images.s3.amazonaws.com/hi/4932352377--Hero_1.jpg</t>
  </si>
  <si>
    <t>https://milwaukee-media-images.s3.amazonaws.com/hi/4932352378--Hero_1.jpg</t>
  </si>
  <si>
    <t>https://milwaukee-media-images.s3.amazonaws.com/hi/4932363474--Hero_1.jpg</t>
  </si>
  <si>
    <t>https://milwaukee-media-images.s3.amazonaws.com/hi/4932459826--Hero_1.jpg</t>
  </si>
  <si>
    <t>https://milwaukee-media-images.s3.amazonaws.com/hi/4932459827--Hero_1.jpg</t>
  </si>
  <si>
    <t>https://milwaukee-media-images.s3.amazonaws.com/hi/4932459828--Hero_1.jpg</t>
  </si>
  <si>
    <t>https://milwaukee-media-images.s3.amazonaws.com/hi/4932459829--Hero_1.jpg</t>
  </si>
  <si>
    <t>https://milwaukee-media-images.s3.amazonaws.com/hi/4932479060--Hero_1.jpg</t>
  </si>
  <si>
    <t>https://milwaukee-media-images.s3.amazonaws.com/hi/4932478323--Hero_1.jpg</t>
  </si>
  <si>
    <t>https://milwaukee-media-images.s3.amazonaws.com/hi/4932478331--Hero_1.jpg</t>
  </si>
  <si>
    <t>https://milwaukee-media-images.s3.amazonaws.com/hi/4932478343--Hero_1.jpg</t>
  </si>
  <si>
    <t>https://milwaukee-media-images.s3.amazonaws.com/hi/4932478344--Hero_1.jpg</t>
  </si>
  <si>
    <t>https://milwaukee-media-images.s3.amazonaws.com/hi/4932478350--Hero_1.jpg</t>
  </si>
  <si>
    <t>https://milwaukee-media-images.s3.amazonaws.com/hi/4932478351--Hero_1.jpg</t>
  </si>
  <si>
    <t>https://milwaukee-media-images.s3.amazonaws.com/hi/4932478352--Hero_1.jpg</t>
  </si>
  <si>
    <t>https://milwaukee-media-images.s3.amazonaws.com/hi/48894715--Hero_1.jpg</t>
  </si>
  <si>
    <t>https://milwaukee-media-images.s3.amazonaws.com/hi/48894716--Hero_1.jpg</t>
  </si>
  <si>
    <t>https://milwaukee-media-images.s3.amazonaws.com/hi/4932307069--Hero_1.jpg</t>
  </si>
  <si>
    <t>https://milwaukee-media-images.s3.amazonaws.com/hi/4932363140--Hero_1.jpg</t>
  </si>
  <si>
    <t>https://milwaukee-media-images.s3.amazonaws.com/hi/48894717--Hero_1.jpg</t>
  </si>
  <si>
    <t>https://milwaukee-media-images.s3.amazonaws.com/hi/4932479550--Hero_1.jpg</t>
  </si>
  <si>
    <t>https://milwaukee-media-images.s3.amazonaws.com/hi/48255443--Hero_1.jpg</t>
  </si>
  <si>
    <t>https://milwaukee-media-images.s3.amazonaws.com/hi/4932363664--Hero_1.jpg</t>
  </si>
  <si>
    <t>https://milwaukee-media-images.s3.amazonaws.com/hi/4932478015--Hero_1.jpg</t>
  </si>
  <si>
    <t>https://milwaukee-media-images.s3.amazonaws.com/hi/4932478016--Hero_1.jpg</t>
  </si>
  <si>
    <t>https://milwaukee-media-images.s3.amazonaws.com/hi/4932351666--Hero_1.jpg</t>
  </si>
  <si>
    <t>https://milwaukee-media-images.s3.amazonaws.com/hi/4932371593--Hero_1.jpg</t>
  </si>
  <si>
    <t>https://milwaukee-media-images.s3.amazonaws.com/hi/4932371594--Hero_1.jpg</t>
  </si>
  <si>
    <t>https://milwaukee-media-images.s3.amazonaws.com/hi/4932371595--Hero_1.jpg</t>
  </si>
  <si>
    <t>https://milwaukee-media-images.s3.amazonaws.com/hi/4932367037--Hero_1.jpg</t>
  </si>
  <si>
    <t>https://milwaukee-media-images.s3.amazonaws.com/hi/4932352366--Hero_1.jpg</t>
  </si>
  <si>
    <t>https://milwaukee-media-images.s3.amazonaws.com/hi/4932478332--Hero_1.jpg</t>
  </si>
  <si>
    <t>https://milwaukee-media-images.s3.amazonaws.com/hi/4932478345--Hero_1.jpg</t>
  </si>
  <si>
    <t>https://milwaukee-media-images.s3.amazonaws.com/hi/4932478346--Hero_1.jpg</t>
  </si>
  <si>
    <t>https://milwaukee-media-images.s3.amazonaws.com/hi/4932319995--Hero_1.jpg</t>
  </si>
  <si>
    <t>https://milwaukee-media-images.s3.amazonaws.com/hi/4932363269--Hero_1.jpg</t>
  </si>
  <si>
    <t>https://milwaukee-media-images.s3.amazonaws.com/hi/4932471103--Hero_1.jpg</t>
  </si>
  <si>
    <t>https://milwaukee-media-images.s3.amazonaws.com/hi/4932307070--Hero_1.jpg</t>
  </si>
  <si>
    <t>https://milwaukee-media-images.s3.amazonaws.com/hi/48894718--Hero_1.jpg</t>
  </si>
  <si>
    <t>https://milwaukee-media-images.s3.amazonaws.com/hi/4932451490--Hero_1.jpg</t>
  </si>
  <si>
    <t>https://milwaukee-media-images.s3.amazonaws.com/hi/4932478803--Hero_1.jpg</t>
  </si>
  <si>
    <t>https://milwaukee-media-images.s3.amazonaws.com/hi/4932305179--Hero_1.jpg</t>
  </si>
  <si>
    <t>https://milwaukee-media-images.s3.amazonaws.com/hi/4932371592--Hero_1.jpg</t>
  </si>
  <si>
    <t>https://milwaukee-media-images.s3.amazonaws.com/hi/4932478017--Hero_1.jpg</t>
  </si>
  <si>
    <t>https://milwaukee-media-images.s3.amazonaws.com/hi/4932430478--Hero_1.jpg</t>
  </si>
  <si>
    <t>https://milwaukee-media-images.s3.amazonaws.com/hi/4932352379--Hero_1.jpg</t>
  </si>
  <si>
    <t>https://milwaukee-media-images.s3.amazonaws.com/hi/4932459830--Hero_1.jpg</t>
  </si>
  <si>
    <t>https://milwaukee-media-images.s3.amazonaws.com/hi/4932459831--Hero_1.jpg</t>
  </si>
  <si>
    <t>https://milwaukee-media-images.s3.amazonaws.com/hi/4932459832--Hero_1.jpg</t>
  </si>
  <si>
    <t>https://milwaukee-media-images.s3.amazonaws.com/hi/4932459833--Hero_1.jpg</t>
  </si>
  <si>
    <t>https://milwaukee-media-images.s3.amazonaws.com/hi/4932471555--Hero_1.jpg</t>
  </si>
  <si>
    <t>https://milwaukee-media-images.s3.amazonaws.com/hi/4932471801--Hero_1.jpg</t>
  </si>
  <si>
    <t>https://milwaukee-media-images.s3.amazonaws.com/hi/4932471802--Hero_1.jpg</t>
  </si>
  <si>
    <t>https://milwaukee-media-images.s3.amazonaws.com/hi/4932478333--Hero_1.jpg</t>
  </si>
  <si>
    <t>https://milwaukee-media-images.s3.amazonaws.com/hi/4932478347--Hero_1.jpg</t>
  </si>
  <si>
    <t>https://milwaukee-media-images.s3.amazonaws.com/hi/4932221378--Hero_1.jpg</t>
  </si>
  <si>
    <t>https://milwaukee-media-images.s3.amazonaws.com/hi/4932471098--Hero_1.jpg</t>
  </si>
  <si>
    <t>https://milwaukee-media-images.s3.amazonaws.com/hi/48894719--Hero_1.jpg</t>
  </si>
  <si>
    <t>https://milwaukee-media-images.s3.amazonaws.com/hi/4932363142--Hero_1.jpg</t>
  </si>
  <si>
    <t>https://milwaukee-media-images.s3.amazonaws.com/hi/4932305178--Hero_1.jpg</t>
  </si>
  <si>
    <t>https://milwaukee-media-images.s3.amazonaws.com/hi/4932371591--Hero_1.jpg</t>
  </si>
  <si>
    <t>https://milwaukee-media-images.s3.amazonaws.com/hi/4932344292--Hero_1.jpg</t>
  </si>
  <si>
    <t>https://milwaukee-media-images.s3.amazonaws.com/hi/4932353820--Hero_1.jpg</t>
  </si>
  <si>
    <t>https://milwaukee-media-images.s3.amazonaws.com/hi/4932399315--Hero_1.jpg</t>
  </si>
  <si>
    <t>https://milwaukee-media-images.s3.amazonaws.com/hi/4932399383--Hero_1.jpg</t>
  </si>
  <si>
    <t>https://milwaukee-media-images.s3.amazonaws.com/hi/4932478018--Hero_1.jpg</t>
  </si>
  <si>
    <t>https://milwaukee-media-images.s3.amazonaws.com/hi/4932471556--Hero_1.jpg</t>
  </si>
  <si>
    <t>https://milwaukee-media-images.s3.amazonaws.com/hi/4932471557--Hero_1.jpg</t>
  </si>
  <si>
    <t>https://milwaukee-media-images.s3.amazonaws.com/hi/48223103--Hero_01.jpg</t>
  </si>
  <si>
    <t>https://milwaukee-media-images.s3.amazonaws.com/hi/4932471779--Hero_1.jpg</t>
  </si>
  <si>
    <t>https://milwaukee-media-images.s3.amazonaws.com/hi/4932471803--Hero_1.jpg</t>
  </si>
  <si>
    <t>https://milwaukee-media-images.s3.amazonaws.com/hi/4932478334--Hero_1.jpg</t>
  </si>
  <si>
    <t>https://milwaukee-media-images.s3.amazonaws.com/hi/4932478335--Hero_1.jpg</t>
  </si>
  <si>
    <t>https://milwaukee-media-images.s3.amazonaws.com/hi/4932478353--Hero_1.jpg</t>
  </si>
  <si>
    <t>https://milwaukee-media-images.s3.amazonaws.com/hi/4932478354--Hero_1.jpg</t>
  </si>
  <si>
    <t>https://milwaukee-media-images.s3.amazonaws.com/hi/4932478355--Hero_1.jpg</t>
  </si>
  <si>
    <t>https://milwaukee-media-images.s3.amazonaws.com/hi/4932478356--Hero_1.jpg</t>
  </si>
  <si>
    <t>https://milwaukee-media-images.s3.amazonaws.com/hi/48663350--Hero_1.jpg</t>
  </si>
  <si>
    <t>https://milwaukee-media-images.s3.amazonaws.com/hi/4932471101--Hero_1.jpg</t>
  </si>
  <si>
    <t>https://milwaukee-media-images.s3.amazonaws.com/hi/4932471186--Hero_1.jpg</t>
  </si>
  <si>
    <t>https://milwaukee-media-images.s3.amazonaws.com/hi/4932471960--Hero_1.jpg</t>
  </si>
  <si>
    <t>https://milwaukee-media-images.s3.amazonaws.com/hi/4932363143--Hero_1.jpg</t>
  </si>
  <si>
    <t>https://milwaukee-media-images.s3.amazonaws.com/hi/48902060--Hero_01.jpg</t>
  </si>
  <si>
    <t>https://milwaukee-media-images.s3.amazonaws.com/hi/48902120--Hero_1.jpg</t>
  </si>
  <si>
    <t>https://milwaukee-media-images.s3.amazonaws.com/hi/48902240--Hero_1.jpg</t>
  </si>
  <si>
    <t>https://milwaukee-media-images.s3.amazonaws.com/hi/4932305177--Hero_1.jpg</t>
  </si>
  <si>
    <t>https://milwaukee-media-images.s3.amazonaws.com/hi/4932363703--Hero_1.jpg</t>
  </si>
  <si>
    <t>https://milwaukee-media-images.s3.amazonaws.com/hi/4932471662--Hero_1.jpg</t>
  </si>
  <si>
    <t>https://milwaukee-media-images.s3.amazonaws.com/hi/4932471679--Hero_1.jpg</t>
  </si>
  <si>
    <t>https://milwaukee-media-images.s3.amazonaws.com/hi/4932352406--Hero_1.jpg</t>
  </si>
  <si>
    <t>https://milwaukee-media-images.s3.amazonaws.com/hi/4932464940--Hero_1.jpg</t>
  </si>
  <si>
    <t>https://milwaukee-media-images.s3.amazonaws.com/hi/48223721--Hero_01.jpg</t>
  </si>
  <si>
    <t>https://milwaukee-media-images.s3.amazonaws.com/hi/4932471781--Hero_1.jpg</t>
  </si>
  <si>
    <t>https://milwaukee-media-images.s3.amazonaws.com/hi/4932471788--Hero_1.jpg</t>
  </si>
  <si>
    <t>https://milwaukee-media-images.s3.amazonaws.com/hi/4932471793--Hero_1.jpg</t>
  </si>
  <si>
    <t>https://milwaukee-media-images.s3.amazonaws.com/hi/4932478348--Hero_1.jpg</t>
  </si>
  <si>
    <t>https://milwaukee-media-images.s3.amazonaws.com/hi/4932478349--Hero_1.jpg</t>
  </si>
  <si>
    <t>https://milwaukee-media-images.s3.amazonaws.com/hi/4932478357--Hero_1.jpg</t>
  </si>
  <si>
    <t>https://milwaukee-media-images.s3.amazonaws.com/hi/4932478358--Hero_1.jpg</t>
  </si>
  <si>
    <t>https://milwaukee-media-images.s3.amazonaws.com/hi/4932478359--Hero_1.jpg</t>
  </si>
  <si>
    <t>https://milwaukee-media-images.s3.amazonaws.com/hi/4932307071--Hero_1.jpg</t>
  </si>
  <si>
    <t>https://milwaukee-media-images.s3.amazonaws.com/hi/4932339499--Hero_1.jpg</t>
  </si>
  <si>
    <t>https://milwaukee-media-images.s3.amazonaws.com/hi/4932471104--Hero_1.jpg</t>
  </si>
  <si>
    <t>https://milwaukee-media-images.s3.amazonaws.com/hi/4932459147--Hero_1.jpg</t>
  </si>
  <si>
    <t>https://milwaukee-media-images.s3.amazonaws.com/hi/4932459145--Hero_1.jpg</t>
  </si>
  <si>
    <t>https://milwaukee-media-images.s3.amazonaws.com/hi/4932363144--Hero_1.jpg</t>
  </si>
  <si>
    <t>https://milwaukee-media-images.s3.amazonaws.com/hi/4932449324--Hero_1.jpg</t>
  </si>
  <si>
    <t>https://milwaukee-media-images.s3.amazonaws.com/hi/4932430833--Hero_1.jpg</t>
  </si>
  <si>
    <t>https://milwaukee-media-images.s3.amazonaws.com/hi/4932430356--Hero_1.jpg</t>
  </si>
  <si>
    <t>https://milwaukee-media-images.s3.amazonaws.com/hi/44700375--Hero_1.jpg</t>
  </si>
  <si>
    <t>https://milwaukee-media-images.s3.amazonaws.com/hi/4932254071--Hero_1.jpg</t>
  </si>
  <si>
    <t>https://milwaukee-media-images.s3.amazonaws.com/hi/4932371590--Hero_1.jpg</t>
  </si>
  <si>
    <t>https://milwaukee-media-images.s3.amazonaws.com/hi/4932352200--Hero_1.jpg</t>
  </si>
  <si>
    <t>https://milwaukee-media-images.s3.amazonaws.com/hi/4932363270--Hero_1.jpg</t>
  </si>
  <si>
    <t>https://milwaukee-media-images.s3.amazonaws.com/hi/4932363271--Hero_1.jpg</t>
  </si>
  <si>
    <t>https://milwaukee-media-images.s3.amazonaws.com/hi/4932363476--Hero_1.jpg</t>
  </si>
  <si>
    <t>https://milwaukee-media-images.s3.amazonaws.com/hi/4932479469--Hero_1.jpg</t>
  </si>
  <si>
    <t>https://milwaukee-media-images.s3.amazonaws.com/hi/49568000--Hero_1.jpg</t>
  </si>
  <si>
    <t>https://milwaukee-media-images.s3.amazonaws.com/hi/4932363704--Hero_1.jpg</t>
  </si>
  <si>
    <t>https://milwaukee-media-images.s3.amazonaws.com/hi/4932471659--Hero_1.jpg</t>
  </si>
  <si>
    <t>https://milwaukee-media-images.s3.amazonaws.com/hi/4932363642--Hero_1.jpg</t>
  </si>
  <si>
    <t>https://milwaukee-media-images.s3.amazonaws.com/hi/4932340410--Hero_1.jpg</t>
  </si>
  <si>
    <t>https://milwaukee-media-images.s3.amazonaws.com/hi/4932344293--Hero_1.jpg</t>
  </si>
  <si>
    <t>https://milwaukee-media-images.s3.amazonaws.com/hi/4932363145--Hero_1.jpg</t>
  </si>
  <si>
    <t>https://milwaukee-media-images.s3.amazonaws.com/hi/4932340408--Hero_1.jpg</t>
  </si>
  <si>
    <t>https://milwaukee-media-images.s3.amazonaws.com/hi/4932305176--Hero_1.jpg</t>
  </si>
  <si>
    <t>https://milwaukee-media-images.s3.amazonaws.com/hi/4932363647--Hero_1.jpg</t>
  </si>
  <si>
    <t>https://milwaukee-media-images.s3.amazonaws.com/hi/4932399403--Hero_1.jpg</t>
  </si>
  <si>
    <t>https://milwaukee-media-images.s3.amazonaws.com/hi/4932352367--Hero_1.jpg</t>
  </si>
  <si>
    <t>https://milwaukee-media-images.s3.amazonaws.com/hi/4932363479--Hero_1.jpg</t>
  </si>
  <si>
    <t>https://milwaukee-media-images.s3.amazonaws.com/hi/4932363705--Hero_1.jpg</t>
  </si>
  <si>
    <t>https://milwaukee-media-images.s3.amazonaws.com/hi/4932478019--Hero_1.jpg</t>
  </si>
  <si>
    <t>https://milwaukee-media-images.s3.amazonaws.com/hi/4932478034--Hero_1.jpg</t>
  </si>
  <si>
    <t>https://milwaukee-media-images.s3.amazonaws.com/hi/4932478035--Hero_1.jpg</t>
  </si>
  <si>
    <t>https://milwaukee-media-images.s3.amazonaws.com/hi/4932478036--Hero_1.jpg</t>
  </si>
  <si>
    <t>https://milwaukee-media-images.s3.amazonaws.com/hi/4932478037--Hero_1.jpg</t>
  </si>
  <si>
    <t>https://milwaukee-media-images.s3.amazonaws.com/hi/4932478038--Hero_1.jpg</t>
  </si>
  <si>
    <t>https://milwaukee-media-images.s3.amazonaws.com/hi/4932471660--Hero_1.jpg</t>
  </si>
  <si>
    <t>https://milwaukee-media-images.s3.amazonaws.com/hi/4932471678--Hero_1.jpg</t>
  </si>
  <si>
    <t>https://milwaukee-media-images.s3.amazonaws.com/hi/4932478360--Hero_1.jpg</t>
  </si>
  <si>
    <t>https://milwaukee-media-images.s3.amazonaws.com/hi/4932345628--Hero_1.jpg</t>
  </si>
  <si>
    <t>https://milwaukee-media-images.s3.amazonaws.com/hi/4932367712--Hero_1.jpg</t>
  </si>
  <si>
    <t>https://milwaukee-media-images.s3.amazonaws.com/hi/4932345627--Hero_1.jpg</t>
  </si>
  <si>
    <t>https://milwaukee-media-images.s3.amazonaws.com/hi/4932371469--Hero_1.jpg</t>
  </si>
  <si>
    <t>https://milwaukee-media-images.s3.amazonaws.com/hi/4932472228--Hero_1.jpg</t>
  </si>
  <si>
    <t>https://milwaukee-media-images.s3.amazonaws.com/hi/4932472229--Hero_1.jpg</t>
  </si>
  <si>
    <t>https://milwaukee-media-images.s3.amazonaws.com/hi/4932472230--Hero_1.jpg</t>
  </si>
  <si>
    <t>https://milwaukee-media-images.s3.amazonaws.com/hi/4932363146--Hero_1.jpg</t>
  </si>
  <si>
    <t>https://milwaukee-media-images.s3.amazonaws.com/hi/4932409546--Hero_1.jpg</t>
  </si>
  <si>
    <t>https://milwaukee-media-images.s3.amazonaws.com/hi/4932430912--Hero_1.jpg</t>
  </si>
  <si>
    <t>https://milwaukee-media-images.s3.amazonaws.com/hi/4932430816--Hero_1.jpg</t>
  </si>
  <si>
    <t>https://milwaukee-media-images.s3.amazonaws.com/hi/4932430817--Hero_1.jpg</t>
  </si>
  <si>
    <t>https://milwaukee-media-images.s3.amazonaws.com/hi/4932430818--Hero_1.jpg</t>
  </si>
  <si>
    <t>https://milwaukee-media-images.s3.amazonaws.com/hi/4932339498--Hero_1.jpg</t>
  </si>
  <si>
    <t>https://milwaukee-media-images.s3.amazonaws.com/hi/4932352201--Hero_1.jpg</t>
  </si>
  <si>
    <t>https://milwaukee-media-images.s3.amazonaws.com/hi/4932352368--Hero_1.jpg</t>
  </si>
  <si>
    <t>https://milwaukee-media-images.s3.amazonaws.com/hi/4932363272--Hero_1.jpg</t>
  </si>
  <si>
    <t>https://milwaukee-media-images.s3.amazonaws.com/hi/4932363482--Hero_1.jpg</t>
  </si>
  <si>
    <t>https://milwaukee-media-images.s3.amazonaws.com/hi/4932363484--Hero_1.jpg</t>
  </si>
  <si>
    <t>https://milwaukee-media-images.s3.amazonaws.com/hi/4932459834--Hero_1.jpg</t>
  </si>
  <si>
    <t>https://milwaukee-media-images.s3.amazonaws.com/hi/4932459835--Hero_1.jpg</t>
  </si>
  <si>
    <t>https://milwaukee-media-images.s3.amazonaws.com/hi/4932459836--Hero_1.jpg</t>
  </si>
  <si>
    <t>https://milwaukee-media-images.s3.amazonaws.com/hi/4932472283--Hero_1.jpg</t>
  </si>
  <si>
    <t>https://milwaukee-media-images.s3.amazonaws.com/hi/4932472284--Hero_1.jpg</t>
  </si>
  <si>
    <t>https://milwaukee-media-images.s3.amazonaws.com/hi/4932472285--Hero_1.jpg</t>
  </si>
  <si>
    <t>https://milwaukee-media-images.s3.amazonaws.com/hi/4932472286--Hero_1.jpg</t>
  </si>
  <si>
    <t>https://milwaukee-media-images.s3.amazonaws.com/hi/4932478000--Hero_1.jpg</t>
  </si>
  <si>
    <t>https://milwaukee-media-images.s3.amazonaws.com/hi/4932478001--Hero_1.jpg</t>
  </si>
  <si>
    <t>https://milwaukee-media-images.s3.amazonaws.com/hi/4932478002--Hero_1.jpg</t>
  </si>
  <si>
    <t>https://milwaukee-media-images.s3.amazonaws.com/hi/4932478020--Hero_1.jpg</t>
  </si>
  <si>
    <t>https://milwaukee-media-images.s3.amazonaws.com/hi/4932478039--Hero_1.jpg</t>
  </si>
  <si>
    <t>https://milwaukee-media-images.s3.amazonaws.com/hi/4932478040--Hero_1.jpg</t>
  </si>
  <si>
    <t>https://milwaukee-media-images.s3.amazonaws.com/hi/4932478041--Hero_1.jpg</t>
  </si>
  <si>
    <t>https://milwaukee-media-images.s3.amazonaws.com/hi/48223731--Hero_01.jpg</t>
  </si>
  <si>
    <t>https://milwaukee-media-images.s3.amazonaws.com/hi/4932471804--Hero_1.jpg</t>
  </si>
  <si>
    <t>https://milwaukee-media-images.s3.amazonaws.com/hi/48894720--Hero_1.jpg</t>
  </si>
  <si>
    <t>https://milwaukee-media-images.s3.amazonaws.com/hi/4932363147--Hero_1.jpg</t>
  </si>
  <si>
    <t>https://milwaukee-media-images.s3.amazonaws.com/hi/4932430815--Hero_1.jpg</t>
  </si>
  <si>
    <t>https://milwaukee-media-images.s3.amazonaws.com/hi/4932363641--Hero_1.jpg</t>
  </si>
  <si>
    <t>https://milwaukee-media-images.s3.amazonaws.com/hi/4932430147--Hero_1.jpg</t>
  </si>
  <si>
    <t>https://milwaukee-media-images.s3.amazonaws.com/hi/4932430149--Hero_1.jpg</t>
  </si>
  <si>
    <t>https://milwaukee-media-images.s3.amazonaws.com/hi/4932430150--Hero_1.jpg</t>
  </si>
  <si>
    <t>https://milwaukee-media-images.s3.amazonaws.com/hi/4932352380--Hero_1.jpg</t>
  </si>
  <si>
    <t>https://milwaukee-media-images.s3.amazonaws.com/hi/4932471105--Hero_1.jpg</t>
  </si>
  <si>
    <t>https://milwaukee-media-images.s3.amazonaws.com/hi/4932471107--Hero_1.jpg</t>
  </si>
  <si>
    <t>https://milwaukee-media-images.s3.amazonaws.com/hi/4932363883--Hero_1.jpg</t>
  </si>
  <si>
    <t>https://milwaukee-media-images.s3.amazonaws.com/hi/4932478003--Hero_1.jpg</t>
  </si>
  <si>
    <t>https://milwaukee-media-images.s3.amazonaws.com/hi/4932478043--Hero_1.jpg</t>
  </si>
  <si>
    <t>https://milwaukee-media-images.s3.amazonaws.com/hi/4932478361--Hero_1.jpg</t>
  </si>
  <si>
    <t>https://milwaukee-media-images.s3.amazonaws.com/hi/4932310612--Hero_1.jpg</t>
  </si>
  <si>
    <t>https://milwaukee-media-images.s3.amazonaws.com/hi/4932479227--Hero_1.jpg</t>
  </si>
  <si>
    <t>https://milwaukee-media-images.s3.amazonaws.com/hi/4932340409--Hero_1.jpg</t>
  </si>
  <si>
    <t>https://milwaukee-media-images.s3.amazonaws.com/hi/4932479712--Hero_1.jpg</t>
  </si>
  <si>
    <t>https://milwaukee-media-images.s3.amazonaws.com/hi/4932471416--Hero_1.jpg</t>
  </si>
  <si>
    <t>https://milwaukee-media-images.s3.amazonaws.com/hi/4932471417--Hero_1.jpg</t>
  </si>
  <si>
    <t>https://milwaukee-media-images.s3.amazonaws.com/hi/4932471418--Hero_1.jpg</t>
  </si>
  <si>
    <t>https://milwaukee-media-images.s3.amazonaws.com/hi/4932471419--Hero_1.jpg</t>
  </si>
  <si>
    <t>https://milwaukee-media-images.s3.amazonaws.com/hi/4932430490--Hero_01.jpg</t>
  </si>
  <si>
    <t>https://milwaukee-media-images.s3.amazonaws.com/hi/4932471961--Hero_1.jpg</t>
  </si>
  <si>
    <t>https://milwaukee-media-images.s3.amazonaws.com/hi/48225502--Hero_1.jpg</t>
  </si>
  <si>
    <t>https://milwaukee-media-images.s3.amazonaws.com/hi/4932478362--Hero_1.jpg</t>
  </si>
  <si>
    <t>https://milwaukee-media-images.s3.amazonaws.com/hi/4932363706--Hero_1.jpg</t>
  </si>
  <si>
    <t>https://milwaukee-media-images.s3.amazonaws.com/hi/4932478004--Hero_1.jpg</t>
  </si>
  <si>
    <t>https://milwaukee-media-images.s3.amazonaws.com/hi/4932478021--Hero_1.jpg</t>
  </si>
  <si>
    <t>https://milwaukee-media-images.s3.amazonaws.com/hi/4932478022--Hero_1.jpg</t>
  </si>
  <si>
    <t>https://milwaukee-media-images.s3.amazonaws.com/hi/4932478023--Hero_1.jpg</t>
  </si>
  <si>
    <t>https://milwaukee-media-images.s3.amazonaws.com/hi/4932478024--Hero_1.jpg</t>
  </si>
  <si>
    <t>https://milwaukee-media-images.s3.amazonaws.com/hi/4932478025--Hero_1.jpg</t>
  </si>
  <si>
    <t>https://milwaukee-media-images.s3.amazonaws.com/hi/4932478052--Hero_1.jpg</t>
  </si>
  <si>
    <t>https://milwaukee-media-images.s3.amazonaws.com/hi/4932363646--Hero_1.jpg</t>
  </si>
  <si>
    <t>https://milwaukee-media-images.s3.amazonaws.com/hi/4932471187--Hero_1.jpg</t>
  </si>
  <si>
    <t>https://milwaukee-media-images.s3.amazonaws.com/hi/48894721--Hero_1.jpg</t>
  </si>
  <si>
    <t>https://milwaukee-media-images.s3.amazonaws.com/hi/4932373918--Hero_1.jpg</t>
  </si>
  <si>
    <t>https://milwaukee-media-images.s3.amazonaws.com/hi/4932478005--Hero_1.jpg</t>
  </si>
  <si>
    <t>https://milwaukee-media-images.s3.amazonaws.com/hi/4932478026--Hero_1.jpg</t>
  </si>
  <si>
    <t>https://milwaukee-media-images.s3.amazonaws.com/hi/4932478027--Hero_1.jpg</t>
  </si>
  <si>
    <t>https://milwaukee-media-images.s3.amazonaws.com/hi/4932479089--Hero_1.jpg</t>
  </si>
  <si>
    <t>https://milwaukee-media-images.s3.amazonaws.com/hi/4932479090--Hero_1.jpg</t>
  </si>
  <si>
    <t>https://milwaukee-media-images.s3.amazonaws.com/hi/4932213116--Hero_1.jpg</t>
  </si>
  <si>
    <t>https://milwaukee-media-images.s3.amazonaws.com/hi/4932471904--Hero_1.jpg</t>
  </si>
  <si>
    <t>https://milwaukee-media-images.s3.amazonaws.com/hi/48894722--Hero_1.jpg</t>
  </si>
  <si>
    <t>https://milwaukee-media-images.s3.amazonaws.com/hi/4932430489--Hero_01.jpg</t>
  </si>
  <si>
    <t>https://milwaukee-media-images.s3.amazonaws.com/hi/4932274353--Hero_1.jpg</t>
  </si>
  <si>
    <t>https://milwaukee-media-images.s3.amazonaws.com/hi/4932352369--Hero_1.jpg</t>
  </si>
  <si>
    <t>https://milwaukee-media-images.s3.amazonaws.com/hi/4932471558--Hero_1.jpg</t>
  </si>
  <si>
    <t>https://milwaukee-media-images.s3.amazonaws.com/hi/4932471782--Hero_1.jpg</t>
  </si>
  <si>
    <t>https://milwaukee-media-images.s3.amazonaws.com/hi/4932471789--Hero_1.jpg</t>
  </si>
  <si>
    <t>https://milwaukee-media-images.s3.amazonaws.com/hi/4932471794--Hero_1.jpg</t>
  </si>
  <si>
    <t>https://milwaukee-media-images.s3.amazonaws.com/hi/4932307073--Hero_1.jpg</t>
  </si>
  <si>
    <t>https://milwaukee-media-images.s3.amazonaws.com/hi/4932221379--Hero_1.jpg</t>
  </si>
  <si>
    <t>https://milwaukee-media-images.s3.amazonaws.com/hi/4932363681--Hero_1.jpg</t>
  </si>
  <si>
    <t>https://milwaukee-media-images.s3.amazonaws.com/hi/4932363707--Hero_1.jpg</t>
  </si>
  <si>
    <t>https://milwaukee-media-images.s3.amazonaws.com/hi/4932430175--Hero_1.jpg</t>
  </si>
  <si>
    <t>https://milwaukee-media-images.s3.amazonaws.com/hi/4932478051--Hero_1.jpg</t>
  </si>
  <si>
    <t>https://milwaukee-media-images.s3.amazonaws.com/hi/4932307072--Hero_1.jpg</t>
  </si>
  <si>
    <t>https://milwaukee-media-images.s3.amazonaws.com/hi/4932363274--Hero_1.jpg</t>
  </si>
  <si>
    <t>https://milwaukee-media-images.s3.amazonaws.com/hi/4932254063--Hero_1.jpg</t>
  </si>
  <si>
    <t>https://milwaukee-media-images.s3.amazonaws.com/hi/4932430820--Hero_1.jpg</t>
  </si>
  <si>
    <t>https://milwaukee-media-images.s3.amazonaws.com/hi/4932430821--Hero_1.jpg</t>
  </si>
  <si>
    <t>https://milwaukee-media-images.s3.amazonaws.com/hi/4932430822--Hero_1.jpg</t>
  </si>
  <si>
    <t>https://milwaukee-media-images.s3.amazonaws.com/hi/4932254064--Hero_1.jpg</t>
  </si>
  <si>
    <t>https://milwaukee-media-images.s3.amazonaws.com/hi/4932274652--Hero_1.jpg</t>
  </si>
  <si>
    <t>https://milwaukee-media-images.s3.amazonaws.com/hi/4932430157--Hero_1.jpg</t>
  </si>
  <si>
    <t>https://milwaukee-media-images.s3.amazonaws.com/hi/4932352381--Hero_1.jpg</t>
  </si>
  <si>
    <t>https://milwaukee-media-images.s3.amazonaws.com/hi/4932363489--Hero_1.jpg</t>
  </si>
  <si>
    <t>https://milwaukee-media-images.s3.amazonaws.com/hi/4932459837--Hero_1.jpg</t>
  </si>
  <si>
    <t>https://milwaukee-media-images.s3.amazonaws.com/hi/4932459838--Hero_1.jpg</t>
  </si>
  <si>
    <t>https://milwaukee-media-images.s3.amazonaws.com/hi/4932459839--Hero_1.jpg</t>
  </si>
  <si>
    <t>https://milwaukee-media-images.s3.amazonaws.com/hi/4932459840--Hero_1.jpg</t>
  </si>
  <si>
    <t>https://milwaukee-media-images.s3.amazonaws.com/hi/4932478363--Hero_1.jpg</t>
  </si>
  <si>
    <t>https://milwaukee-media-images.s3.amazonaws.com/hi/48663240--Hero_1.jpg</t>
  </si>
  <si>
    <t>https://milwaukee-media-images.s3.amazonaws.com/hi/4932352465--Hero_1.jpg</t>
  </si>
  <si>
    <t>https://milwaukee-media-images.s3.amazonaws.com/hi/4932478006--Hero_1.jpg</t>
  </si>
  <si>
    <t>https://milwaukee-media-images.s3.amazonaws.com/hi/4932478007--Hero_1.jpg</t>
  </si>
  <si>
    <t>https://milwaukee-media-images.s3.amazonaws.com/hi/4932478044--Hero_1.jpg</t>
  </si>
  <si>
    <t>https://milwaukee-media-images.s3.amazonaws.com/hi/4932478045--Hero_1.jpg</t>
  </si>
  <si>
    <t>https://milwaukee-media-images.s3.amazonaws.com/hi/4932472231--Hero_1.jpg</t>
  </si>
  <si>
    <t>https://milwaukee-media-images.s3.amazonaws.com/hi/4932472232--Hero_1.jpg</t>
  </si>
  <si>
    <t>https://milwaukee-media-images.s3.amazonaws.com/hi/4932472233--Hero_1.jpg</t>
  </si>
  <si>
    <t>https://milwaukee-media-images.s3.amazonaws.com/hi/4932373136--Hero_1.jpg</t>
  </si>
  <si>
    <t>https://milwaukee-media-images.s3.amazonaws.com/hi/4932399143--Hero_1.jpg</t>
  </si>
  <si>
    <t>https://milwaukee-media-images.s3.amazonaws.com/hi/4932399316--Hero_1.jpg</t>
  </si>
  <si>
    <t>https://milwaukee-media-images.s3.amazonaws.com/hi/4932471188--Hero_1.jpg</t>
  </si>
  <si>
    <t>https://milwaukee-media-images.s3.amazonaws.com/hi/4932346078--Hero_1.jpg</t>
  </si>
  <si>
    <t>https://milwaukee-media-images.s3.amazonaws.com/hi/4932430819--Hero_1.jpg</t>
  </si>
  <si>
    <t>https://milwaukee-media-images.s3.amazonaws.com/hi/4932363276--Hero_1.jpg</t>
  </si>
  <si>
    <t>https://milwaukee-media-images.s3.amazonaws.com/hi/4932363494--Hero_1.jpg</t>
  </si>
  <si>
    <t>https://milwaukee-media-images.s3.amazonaws.com/hi/4932459146--Hero_1.jpg</t>
  </si>
  <si>
    <t>https://milwaukee-media-images.s3.amazonaws.com/hi/4932471559--Hero_1.jpg</t>
  </si>
  <si>
    <t>https://milwaukee-media-images.s3.amazonaws.com/hi/4932471560--Hero_1.jpg</t>
  </si>
  <si>
    <t>https://milwaukee-media-images.s3.amazonaws.com/hi/4932471561--Hero_1.jpg</t>
  </si>
  <si>
    <t>https://milwaukee-media-images.s3.amazonaws.com/hi/4932471783--Hero_1.jpg</t>
  </si>
  <si>
    <t>https://milwaukee-media-images.s3.amazonaws.com/hi/4932329397--Hero_1.jpg</t>
  </si>
  <si>
    <t>https://milwaukee-media-images.s3.amazonaws.com/hi/4932373252--Hero_1.jpg</t>
  </si>
  <si>
    <t>https://milwaukee-media-images.s3.amazonaws.com/hi/4932479552--Hero_1.jpg</t>
  </si>
  <si>
    <t>https://milwaukee-media-images.s3.amazonaws.com/hi/4932363682--Hero_1.jpg</t>
  </si>
  <si>
    <t>https://milwaukee-media-images.s3.amazonaws.com/hi/4932399125--Hero_1.jpg</t>
  </si>
  <si>
    <t>https://milwaukee-media-images.s3.amazonaws.com/hi/4932478028--Hero_1.jpg</t>
  </si>
  <si>
    <t>https://milwaukee-media-images.s3.amazonaws.com/hi/4932478029--Hero_1.jpg</t>
  </si>
  <si>
    <t>https://milwaukee-media-images.s3.amazonaws.com/hi/4932471108--Hero_1.jpg</t>
  </si>
  <si>
    <t>https://milwaukee-media-images.s3.amazonaws.com/hi/4932471190--Hero_1.jpg</t>
  </si>
  <si>
    <t>https://milwaukee-media-images.s3.amazonaws.com/hi/4932254061--Hero_1.jpg</t>
  </si>
  <si>
    <t>https://milwaukee-media-images.s3.amazonaws.com/hi/4932346082--Hero_1.jpg</t>
  </si>
  <si>
    <t>https://milwaukee-media-images.s3.amazonaws.com/hi/4932353823--Hero_1.jpg</t>
  </si>
  <si>
    <t>https://milwaukee-media-images.s3.amazonaws.com/hi/4932363645--Hero_1.jpg</t>
  </si>
  <si>
    <t>https://milwaukee-media-images.s3.amazonaws.com/hi/4932352382--Hero_1.jpg</t>
  </si>
  <si>
    <t>https://milwaukee-media-images.s3.amazonaws.com/hi/4932352383--Hero_1.jpg</t>
  </si>
  <si>
    <t>https://milwaukee-media-images.s3.amazonaws.com/hi/4932373318--Hero_1.jpg</t>
  </si>
  <si>
    <t>https://milwaukee-media-images.s3.amazonaws.com/hi/4932430328--Hero_1.jpg</t>
  </si>
  <si>
    <t>https://milwaukee-media-images.s3.amazonaws.com/hi/4932459841--Hero_1.jpg</t>
  </si>
  <si>
    <t>https://milwaukee-media-images.s3.amazonaws.com/hi/4932459842--Hero_1.jpg</t>
  </si>
  <si>
    <t>https://milwaukee-media-images.s3.amazonaws.com/hi/4932459843--Hero_1.jpg</t>
  </si>
  <si>
    <t>https://milwaukee-media-images.s3.amazonaws.com/hi/4932459303--Hero_1.jpg</t>
  </si>
  <si>
    <t>https://milwaukee-media-images.s3.amazonaws.com/hi/4932307075--Hero_1.jpg</t>
  </si>
  <si>
    <t>https://milwaukee-media-images.s3.amazonaws.com/hi/4932399147--Hero_1.jpg</t>
  </si>
  <si>
    <t>https://milwaukee-media-images.s3.amazonaws.com/hi/4932352007--Hero_1.jpg</t>
  </si>
  <si>
    <t>https://milwaukee-media-images.s3.amazonaws.com/hi/4932352009--Hero_1.jpg</t>
  </si>
  <si>
    <t>https://milwaukee-media-images.s3.amazonaws.com/hi/4932352011--Hero_1.jpg</t>
  </si>
  <si>
    <t>https://milwaukee-media-images.s3.amazonaws.com/hi/4932352370--Hero_1.jpg</t>
  </si>
  <si>
    <t>https://milwaukee-media-images.s3.amazonaws.com/hi/4932430569--Hero_1.jpg</t>
  </si>
  <si>
    <t>https://milwaukee-media-images.s3.amazonaws.com/hi/4932312101--Hero_1.jpg</t>
  </si>
  <si>
    <t>https://milwaukee-media-images.s3.amazonaws.com/hi/4932312102--Hero_1.jpg</t>
  </si>
  <si>
    <t>https://milwaukee-media-images.s3.amazonaws.com/hi/4932312103--Hero_1.jpg</t>
  </si>
  <si>
    <t>https://milwaukee-media-images.s3.amazonaws.com/hi/4932312104--Hero_1.jpg</t>
  </si>
  <si>
    <t>https://milwaukee-media-images.s3.amazonaws.com/hi/4932345825--Hero_1.jpg</t>
  </si>
  <si>
    <t>https://milwaukee-media-images.s3.amazonaws.com/hi/4932354508--Hero_1.jpg</t>
  </si>
  <si>
    <t>https://milwaukee-media-images.s3.amazonaws.com/hi/4932479465--Hero_1.jpg</t>
  </si>
  <si>
    <t>https://milwaukee-media-images.s3.amazonaws.com/hi/49567010--Hero_1.jpg</t>
  </si>
  <si>
    <t>https://milwaukee-media-images.s3.amazonaws.com/hi/4932363665--Hero_1.jpg</t>
  </si>
  <si>
    <t>https://milwaukee-media-images.s3.amazonaws.com/hi/4932363708--Hero_1.jpg</t>
  </si>
  <si>
    <t>https://milwaukee-media-images.s3.amazonaws.com/hi/4932373332--Hero_1.jpg</t>
  </si>
  <si>
    <t>https://milwaukee-media-images.s3.amazonaws.com/hi/4932478046--Hero_1.jpg</t>
  </si>
  <si>
    <t>https://milwaukee-media-images.s3.amazonaws.com/hi/4932274351--Hero_1.jpg</t>
  </si>
  <si>
    <t>https://milwaukee-media-images.s3.amazonaws.com/hi/48001640--Hero_1.jpg</t>
  </si>
  <si>
    <t>https://milwaukee-media-images.s3.amazonaws.com/hi/4932478946--Hero_1.jpg</t>
  </si>
  <si>
    <t>https://milwaukee-media-images.s3.amazonaws.com/hi/4932478947--Hero_1.jpg</t>
  </si>
  <si>
    <t>https://milwaukee-media-images.s3.amazonaws.com/hi/4932478948--Hero_1.jpg</t>
  </si>
  <si>
    <t>https://milwaukee-media-images.s3.amazonaws.com/hi/4932604214--Hero_1.jpg</t>
  </si>
  <si>
    <t>https://milwaukee-media-images.s3.amazonaws.com/hi/4932307074--Hero_1.jpg</t>
  </si>
  <si>
    <t>https://milwaukee-media-images.s3.amazonaws.com/hi/4932399222--Hero_1.jpg</t>
  </si>
  <si>
    <t>https://milwaukee-media-images.s3.amazonaws.com/hi/4932471110--Hero_1.jpg</t>
  </si>
  <si>
    <t>https://milwaukee-media-images.s3.amazonaws.com/hi/4932399919--Hero_1.jpg</t>
  </si>
  <si>
    <t>https://milwaukee-media-images.s3.amazonaws.com/hi/4932373319--Hero_1.jpg</t>
  </si>
  <si>
    <t>https://milwaukee-media-images.s3.amazonaws.com/hi/48894723--Hero_1.jpg</t>
  </si>
  <si>
    <t>https://milwaukee-media-images.s3.amazonaws.com/hi/4932312100--Hero_1.jpg</t>
  </si>
  <si>
    <t>https://milwaukee-media-images.s3.amazonaws.com/hi/4932346079--Hero_1.jpg</t>
  </si>
  <si>
    <t>https://milwaukee-media-images.s3.amazonaws.com/hi/4932373392--Hero_1.jpg</t>
  </si>
  <si>
    <t>https://milwaukee-media-images.s3.amazonaws.com/hi/4932479091--Hero_1.jpg</t>
  </si>
  <si>
    <t>https://milwaukee-media-images.s3.amazonaws.com/hi/4932479092--Hero_1.jpg</t>
  </si>
  <si>
    <t>https://milwaukee-media-images.s3.amazonaws.com/hi/4932451483--Hero_1.jpg</t>
  </si>
  <si>
    <t>https://milwaukee-media-images.s3.amazonaws.com/hi/4932459302--Hero_1.jpg</t>
  </si>
  <si>
    <t>https://milwaukee-media-images.s3.amazonaws.com/hi/4932373333--Hero_1.jpg</t>
  </si>
  <si>
    <t>https://milwaukee-media-images.s3.amazonaws.com/hi/4932478030--Hero_1.jpg</t>
  </si>
  <si>
    <t>https://milwaukee-media-images.s3.amazonaws.com/hi/4932478031--Hero_1.jpg</t>
  </si>
  <si>
    <t>https://milwaukee-media-images.s3.amazonaws.com/hi/4932312099--Hero_1.jpg</t>
  </si>
  <si>
    <t>https://milwaukee-media-images.s3.amazonaws.com/hi/4932478949--Hero_1.jpg</t>
  </si>
  <si>
    <t>https://milwaukee-media-images.s3.amazonaws.com/hi/4932478950--Hero_1.jpg</t>
  </si>
  <si>
    <t>https://milwaukee-media-images.s3.amazonaws.com/hi/4932478951--Hero_1.jpg</t>
  </si>
  <si>
    <t>https://milwaukee-media-images.s3.amazonaws.com/hi/4932363683--Hero_1.jpg</t>
  </si>
  <si>
    <t>https://milwaukee-media-images.s3.amazonaws.com/hi/4932353821--Hero_1.jpg</t>
  </si>
  <si>
    <t>https://milwaukee-media-images.s3.amazonaws.com/hi/4932367066--Hero_1.jpg</t>
  </si>
  <si>
    <t>https://milwaukee-media-images.s3.amazonaws.com/hi/4932352008--Hero_1.jpg</t>
  </si>
  <si>
    <t>https://milwaukee-media-images.s3.amazonaws.com/hi/4932352010--Hero_1.jpg</t>
  </si>
  <si>
    <t>https://milwaukee-media-images.s3.amazonaws.com/hi/4932352012--Hero_1.jpg</t>
  </si>
  <si>
    <t>https://milwaukee-media-images.s3.amazonaws.com/hi/4932478053--Hero_1.jpg</t>
  </si>
  <si>
    <t>https://milwaukee-media-images.s3.amazonaws.com/hi/4932399126--Hero_1.jpg</t>
  </si>
  <si>
    <t>https://milwaukee-media-images.s3.amazonaws.com/hi/4932363684--Hero_1.jpg</t>
  </si>
  <si>
    <t>https://milwaukee-media-images.s3.amazonaws.com/hi/4932363649--Hero_1.jpg</t>
  </si>
  <si>
    <t>https://milwaukee-media-images.s3.amazonaws.com/hi/4932430160--Hero_1.jpg</t>
  </si>
  <si>
    <t>https://milwaukee-media-images.s3.amazonaws.com/hi/4932459844--Hero_1.jpg</t>
  </si>
  <si>
    <t>https://milwaukee-media-images.s3.amazonaws.com/hi/4932459845--Hero_1.jpg</t>
  </si>
  <si>
    <t>https://milwaukee-media-images.s3.amazonaws.com/hi/4932373334--Hero_1.jpg</t>
  </si>
  <si>
    <t>https://milwaukee-media-images.s3.amazonaws.com/hi/4932478032--Hero_1.jpg</t>
  </si>
  <si>
    <t>https://milwaukee-media-images.s3.amazonaws.com/hi/4932274650--Hero_1.jpg</t>
  </si>
  <si>
    <t>https://milwaukee-media-images.s3.amazonaws.com/hi/4932354506--Hero_1.jpg</t>
  </si>
  <si>
    <t>https://milwaukee-media-images.s3.amazonaws.com/hi/4932471810--Hero_1.jpg</t>
  </si>
  <si>
    <t>https://milwaukee-media-images.s3.amazonaws.com/hi/4932471099--Hero_1.jpg</t>
  </si>
  <si>
    <t>https://milwaukee-media-images.s3.amazonaws.com/hi/4932471102--Hero_1.jpg</t>
  </si>
  <si>
    <t>https://milwaukee-media-images.s3.amazonaws.com/hi/4932352371--Hero_1.jpg</t>
  </si>
  <si>
    <t>https://milwaukee-media-images.s3.amazonaws.com/hi/4932352384--Hero_1.jpg</t>
  </si>
  <si>
    <t>https://milwaukee-media-images.s3.amazonaws.com/hi/4932363277--Hero_1.jpg</t>
  </si>
  <si>
    <t>https://milwaukee-media-images.s3.amazonaws.com/hi/48223711--Hero_01.jpg</t>
  </si>
  <si>
    <t>https://milwaukee-media-images.s3.amazonaws.com/hi/48223106--Hero_01.jpg</t>
  </si>
  <si>
    <t>https://milwaukee-media-images.s3.amazonaws.com/hi/48130048--Hero_1.jpg</t>
  </si>
  <si>
    <t>https://milwaukee-media-images.s3.amazonaws.com/hi/4932352130--Hero_1.jpg</t>
  </si>
  <si>
    <t>https://milwaukee-media-images.s3.amazonaws.com/hi/4932344295--Hero_1.jpg</t>
  </si>
  <si>
    <t>https://milwaukee-media-images.s3.amazonaws.com/hi/4932353822--Hero_1.jpg</t>
  </si>
  <si>
    <t>https://milwaukee-media-images.s3.amazonaws.com/hi/4932363650--Hero_1.jpg</t>
  </si>
  <si>
    <t>https://milwaukee-media-images.s3.amazonaws.com/hi/48894724--Hero_1.jpg</t>
  </si>
  <si>
    <t>https://milwaukee-media-images.s3.amazonaws.com/hi/4932363499--Hero_1.jpg</t>
  </si>
  <si>
    <t>https://milwaukee-media-images.s3.amazonaws.com/hi/4932373320--Hero_1.jpg</t>
  </si>
  <si>
    <t>https://milwaukee-media-images.s3.amazonaws.com/hi/4932478047--Hero_1.jpg</t>
  </si>
  <si>
    <t>https://milwaukee-media-images.s3.amazonaws.com/hi/4932430492--Hero_01.jpg</t>
  </si>
  <si>
    <t>https://milwaukee-media-images.s3.amazonaws.com/hi/48221960--Hero_1.jpg</t>
  </si>
  <si>
    <t>https://milwaukee-media-images.s3.amazonaws.com/hi/4932479471--Hero_1.jpg</t>
  </si>
  <si>
    <t>https://milwaukee-media-images.s3.amazonaws.com/hi/48663280--Hero_1.jpg</t>
  </si>
  <si>
    <t>https://milwaukee-media-images.s3.amazonaws.com/hi/4932363711--Hero_1.jpg</t>
  </si>
  <si>
    <t>https://milwaukee-media-images.s3.amazonaws.com/hi/4932352021--Hero_1.jpg</t>
  </si>
  <si>
    <t>https://milwaukee-media-images.s3.amazonaws.com/hi/48894725--Hero_1.jpg</t>
  </si>
  <si>
    <t>https://milwaukee-media-images.s3.amazonaws.com/hi/4932471822--Hero_1.jpg</t>
  </si>
  <si>
    <t>https://milwaukee-media-images.s3.amazonaws.com/hi/4932451504--Hero_1.jpg</t>
  </si>
  <si>
    <t>https://milwaukee-media-images.s3.amazonaws.com/hi/4932471784--Hero_1.jpg</t>
  </si>
  <si>
    <t>https://milwaukee-media-images.s3.amazonaws.com/hi/4932471106--Hero_1.jpg</t>
  </si>
  <si>
    <t>https://milwaukee-media-images.s3.amazonaws.com/hi/4932471189--Hero_1.jpg</t>
  </si>
  <si>
    <t>https://milwaukee-media-images.s3.amazonaws.com/hi/4932245967--Hero_1.jpg</t>
  </si>
  <si>
    <t>https://milwaukee-media-images.s3.amazonaws.com/hi/4932307076--Hero_1.jpg</t>
  </si>
  <si>
    <t>https://milwaukee-media-images.s3.amazonaws.com/hi/4932353819--Hero_1.jpg</t>
  </si>
  <si>
    <t>https://milwaukee-media-images.s3.amazonaws.com/hi/4932373919--Hero_1.jpg</t>
  </si>
  <si>
    <t>https://milwaukee-media-images.s3.amazonaws.com/hi/4932451732--Hero_1.jpg</t>
  </si>
  <si>
    <t>https://milwaukee-media-images.s3.amazonaws.com/hi/4932213231--Hero_1.jpg</t>
  </si>
  <si>
    <t>https://milwaukee-media-images.s3.amazonaws.com/hi/4932213232--Hero_1.jpg</t>
  </si>
  <si>
    <t>https://milwaukee-media-images.s3.amazonaws.com/hi/48001075--Hero_1.jpg</t>
  </si>
  <si>
    <t>https://milwaukee-media-images.s3.amazonaws.com/hi/4932363712--Hero_1.jpg</t>
  </si>
  <si>
    <t>https://milwaukee-media-images.s3.amazonaws.com/hi/4932363648--Hero_1.jpg</t>
  </si>
  <si>
    <t>https://milwaukee-media-images.s3.amazonaws.com/hi/4932399317--Hero_1.jpg</t>
  </si>
  <si>
    <t>https://milwaukee-media-images.s3.amazonaws.com/hi/4932471858--Hero_1.jpg</t>
  </si>
  <si>
    <t>https://milwaukee-media-images.s3.amazonaws.com/hi/4932471090--Hero_1.jpg</t>
  </si>
  <si>
    <t>https://milwaukee-media-images.s3.amazonaws.com/hi/4932352385--Hero_1.jpg</t>
  </si>
  <si>
    <t>https://milwaukee-media-images.s3.amazonaws.com/hi/4932373321--Hero_1.jpg</t>
  </si>
  <si>
    <t>https://milwaukee-media-images.s3.amazonaws.com/hi/4932430329--Hero_1.jpg</t>
  </si>
  <si>
    <t>https://milwaukee-media-images.s3.amazonaws.com/hi/4932459847--Hero_1.jpg</t>
  </si>
  <si>
    <t>https://milwaukee-media-images.s3.amazonaws.com/hi/4932430488--Hero_01.jpg</t>
  </si>
  <si>
    <t>https://milwaukee-media-images.s3.amazonaws.com/hi/4932274315--Hero_1.jpg</t>
  </si>
  <si>
    <t>https://milwaukee-media-images.s3.amazonaws.com/hi/4932265312--Hero_1.jpg</t>
  </si>
  <si>
    <t>https://milwaukee-media-images.s3.amazonaws.com/hi/48001076--Hero_1.jpg</t>
  </si>
  <si>
    <t>https://milwaukee-media-images.s3.amazonaws.com/hi/48130058--Hero_1.jpg</t>
  </si>
  <si>
    <t>https://milwaukee-media-images.s3.amazonaws.com/hi/4932363685--Hero_1.jpg</t>
  </si>
  <si>
    <t>https://milwaukee-media-images.s3.amazonaws.com/hi/4932363278--Hero_1.jpg</t>
  </si>
  <si>
    <t>https://milwaukee-media-images.s3.amazonaws.com/hi/4932345760--Hero_1.jpg</t>
  </si>
  <si>
    <t>https://milwaukee-media-images.s3.amazonaws.com/hi/4932312477--Hero_1.jpg</t>
  </si>
  <si>
    <t>https://milwaukee-media-images.s3.amazonaws.com/hi/4932312478--Hero_1.jpg</t>
  </si>
  <si>
    <t>https://milwaukee-media-images.s3.amazonaws.com/hi/4932312479--Hero_1.jpg</t>
  </si>
  <si>
    <t>https://milwaukee-media-images.s3.amazonaws.com/hi/4932312480--Hero_1.jpg</t>
  </si>
  <si>
    <t>https://milwaukee-media-images.s3.amazonaws.com/hi/48229109--Hero_1.jpg</t>
  </si>
  <si>
    <t>https://milwaukee-media-images.s3.amazonaws.com/hi/4932430477--Hero_1.jpg</t>
  </si>
  <si>
    <t>https://milwaukee-media-images.s3.amazonaws.com/hi/4932459848--Hero_1.jpg</t>
  </si>
  <si>
    <t>https://milwaukee-media-images.s3.amazonaws.com/hi/4932459849--Hero_1.jpg</t>
  </si>
  <si>
    <t>https://milwaukee-media-images.s3.amazonaws.com/hi/4932352022--Hero_1.jpg</t>
  </si>
  <si>
    <t>https://milwaukee-media-images.s3.amazonaws.com/hi/4932352025--Hero_1.jpg</t>
  </si>
  <si>
    <t>https://milwaukee-media-images.s3.amazonaws.com/hi/4932373335--Hero_1.jpg</t>
  </si>
  <si>
    <t>https://milwaukee-media-images.s3.amazonaws.com/hi/4932478033--Hero_1.jpg</t>
  </si>
  <si>
    <t>https://milwaukee-media-images.s3.amazonaws.com/hi/4932312476--Hero_1.jpg</t>
  </si>
  <si>
    <t>https://milwaukee-media-images.s3.amazonaws.com/hi/48224203--Hero_1.jpg</t>
  </si>
  <si>
    <t>https://milwaukee-media-images.s3.amazonaws.com/hi/4932352488--Hero_1.jpg</t>
  </si>
  <si>
    <t>https://milwaukee-media-images.s3.amazonaws.com/hi/4932363714--Hero_1.jpg</t>
  </si>
  <si>
    <t>https://milwaukee-media-images.s3.amazonaws.com/hi/4932471191--Hero_1.jpg</t>
  </si>
  <si>
    <t>https://milwaukee-media-images.s3.amazonaws.com/hi/48894726--Hero_1.jpg</t>
  </si>
  <si>
    <t>https://milwaukee-media-images.s3.amazonaws.com/hi/4932352372--Hero_1.jpg</t>
  </si>
  <si>
    <t>https://milwaukee-media-images.s3.amazonaws.com/hi/4932430547--Hero_1.jpg</t>
  </si>
  <si>
    <t>https://milwaukee-media-images.s3.amazonaws.com/hi/4932459846--Hero_1.jpg</t>
  </si>
  <si>
    <t>https://milwaukee-media-images.s3.amazonaws.com/hi/4932373163--Hero_1.jpg</t>
  </si>
  <si>
    <t>https://milwaukee-media-images.s3.amazonaws.com/hi/4932459680--Hero_1.jpg</t>
  </si>
  <si>
    <t>https://milwaukee-media-images.s3.amazonaws.com/hi/4932604226--Hero_1.jpg</t>
  </si>
  <si>
    <t>https://milwaukee-media-images.s3.amazonaws.com/hi/4932352489--Hero_1.jpg</t>
  </si>
  <si>
    <t>https://milwaukee-media-images.s3.amazonaws.com/hi/4932471109--Hero_1.jpg</t>
  </si>
  <si>
    <t>https://milwaukee-media-images.s3.amazonaws.com/hi/4932478465--Hero_1.jpg</t>
  </si>
  <si>
    <t>https://milwaukee-media-images.s3.amazonaws.com/hi/4932345826--Hero_1.jpg</t>
  </si>
  <si>
    <t>https://milwaukee-media-images.s3.amazonaws.com/hi/4932346081--Hero_1.jpg</t>
  </si>
  <si>
    <t>https://milwaukee-media-images.s3.amazonaws.com/hi/4932459681--Hero_1.jpg</t>
  </si>
  <si>
    <t>https://milwaukee-media-images.s3.amazonaws.com/hi/4932352490--Hero_1.jpg</t>
  </si>
  <si>
    <t>https://milwaukee-media-images.s3.amazonaws.com/hi/4932307078--Hero_1.jpg</t>
  </si>
  <si>
    <t>https://milwaukee-media-images.s3.amazonaws.com/hi/4932471111--Hero_1.jpg</t>
  </si>
  <si>
    <t>https://milwaukee-media-images.s3.amazonaws.com/hi/4932312475--Hero_1.jpg</t>
  </si>
  <si>
    <t>https://milwaukee-media-images.s3.amazonaws.com/hi/4932340011--Hero_1.jpg</t>
  </si>
  <si>
    <t>https://milwaukee-media-images.s3.amazonaws.com/hi/4932340012--Hero_1.jpg</t>
  </si>
  <si>
    <t>https://milwaukee-media-images.s3.amazonaws.com/hi/48223201--Hero_1.jpg</t>
  </si>
  <si>
    <t>https://milwaukee-media-images.s3.amazonaws.com/hi/48223206--Hero_1.jpg</t>
  </si>
  <si>
    <t>https://milwaukee-media-images.s3.amazonaws.com/hi/4932464034--Hero_1.jpg</t>
  </si>
  <si>
    <t>https://milwaukee-media-images.s3.amazonaws.com/hi/48130068--Hero_1.jpg</t>
  </si>
  <si>
    <t>https://milwaukee-media-images.s3.amazonaws.com/hi/4932363666--Hero_1.jpg</t>
  </si>
  <si>
    <t>https://milwaukee-media-images.s3.amazonaws.com/hi/4932363686--Hero_1.jpg</t>
  </si>
  <si>
    <t>https://milwaukee-media-images.s3.amazonaws.com/hi/4932363688--Hero_1.jpg</t>
  </si>
  <si>
    <t>https://milwaukee-media-images.s3.amazonaws.com/hi/4932363715--Hero_1.jpg</t>
  </si>
  <si>
    <t>https://milwaukee-media-images.s3.amazonaws.com/hi/4932430176--Hero_1.jpg</t>
  </si>
  <si>
    <t>https://milwaukee-media-images.s3.amazonaws.com/hi/4932464071--Hero_1.jpg</t>
  </si>
  <si>
    <t>https://milwaukee-media-images.s3.amazonaws.com/hi/4932352892--Hero_1.jpg</t>
  </si>
  <si>
    <t>https://milwaukee-media-images.s3.amazonaws.com/hi/4932471737--Hero_1.jpg</t>
  </si>
  <si>
    <t>https://milwaukee-media-images.s3.amazonaws.com/hi/4932352847--Hero_1.jpg</t>
  </si>
  <si>
    <t>https://milwaukee-media-images.s3.amazonaws.com/hi/4932352848--Hero_1.jpg</t>
  </si>
  <si>
    <t>https://milwaukee-media-images.s3.amazonaws.com/hi/4932352849--Hero_1.jpg</t>
  </si>
  <si>
    <t>https://milwaukee-media-images.s3.amazonaws.com/hi/4932352850--Hero_1.jpg</t>
  </si>
  <si>
    <t>https://milwaukee-media-images.s3.amazonaws.com/hi/4932459394--Hero_1.jpg</t>
  </si>
  <si>
    <t>https://milwaukee-media-images.s3.amazonaws.com/hi/4932479473--Hero_1.jpg</t>
  </si>
  <si>
    <t>https://milwaukee-media-images.s3.amazonaws.com/hi/4932352019--Hero_1.jpg</t>
  </si>
  <si>
    <t>https://milwaukee-media-images.s3.amazonaws.com/hi/4932352026--Hero_1.jpg</t>
  </si>
  <si>
    <t>https://milwaukee-media-images.s3.amazonaws.com/hi/4932352944--Hero_1.jpg</t>
  </si>
  <si>
    <t>https://milwaukee-media-images.s3.amazonaws.com/hi/4932373080--Hero_1.jpg</t>
  </si>
  <si>
    <t>https://milwaukee-media-images.s3.amazonaws.com/hi/49005456--Hero_1.jpg</t>
  </si>
  <si>
    <t>https://milwaukee-media-images.s3.amazonaws.com/hi/4932352491--Hero_1.jpg</t>
  </si>
  <si>
    <t>https://milwaukee-media-images.s3.amazonaws.com/hi/4932307946--Hero_1.jpg</t>
  </si>
  <si>
    <t>https://milwaukee-media-images.s3.amazonaws.com/hi/4932399329--Hero_1.jpg</t>
  </si>
  <si>
    <t>https://milwaukee-media-images.s3.amazonaws.com/hi/4932352202--Hero_1.jpg</t>
  </si>
  <si>
    <t>https://milwaukee-media-images.s3.amazonaws.com/hi/4932352373--Hero_1.jpg</t>
  </si>
  <si>
    <t>https://milwaukee-media-images.s3.amazonaws.com/hi/4932373322--Hero_1.jpg</t>
  </si>
  <si>
    <t>https://milwaukee-media-images.s3.amazonaws.com/hi/48894727--Hero_1.jpg</t>
  </si>
  <si>
    <t>https://milwaukee-media-images.s3.amazonaws.com/hi/4932363279--Hero_1.jpg</t>
  </si>
  <si>
    <t>https://milwaukee-media-images.s3.amazonaws.com/hi/4932459100--Hero_1.jpg</t>
  </si>
  <si>
    <t>https://milwaukee-media-images.s3.amazonaws.com/hi/4932479783--Hero_1.jpg</t>
  </si>
  <si>
    <t>https://milwaukee-media-images.s3.amazonaws.com/hi/4932352466--Hero_1.jpg</t>
  </si>
  <si>
    <t>https://milwaukee-media-images.s3.amazonaws.com/hi/4932363689--Hero_1.jpg</t>
  </si>
  <si>
    <t>https://milwaukee-media-images.s3.amazonaws.com/hi/4932373914--Hero_1.jpg</t>
  </si>
  <si>
    <t>https://milwaukee-media-images.s3.amazonaws.com/hi/4932471859--Hero_1.jpg</t>
  </si>
  <si>
    <t>https://milwaukee-media-images.s3.amazonaws.com/hi/4932363502--Hero_1.jpg</t>
  </si>
  <si>
    <t>https://milwaukee-media-images.s3.amazonaws.com/hi/4932363504--Hero_1.jpg</t>
  </si>
  <si>
    <t>https://milwaukee-media-images.s3.amazonaws.com/hi/4932478048--Hero_1.jpg</t>
  </si>
  <si>
    <t>https://milwaukee-media-images.s3.amazonaws.com/hi/4932352851--Hero_1.jpg</t>
  </si>
  <si>
    <t>https://milwaukee-media-images.s3.amazonaws.com/hi/4932352852--Hero_1.jpg</t>
  </si>
  <si>
    <t>https://milwaukee-media-images.s3.amazonaws.com/hi/4932352853--Hero_1.jpg</t>
  </si>
  <si>
    <t>https://milwaukee-media-images.s3.amazonaws.com/hi/4932479704--Hero_1.jpg</t>
  </si>
  <si>
    <t>https://milwaukee-media-images.s3.amazonaws.com/hi/4932399148--Hero_1.jpg</t>
  </si>
  <si>
    <t>https://milwaukee-media-images.s3.amazonaws.com/hi/4932352013--Hero_1.jpg</t>
  </si>
  <si>
    <t>https://milwaukee-media-images.s3.amazonaws.com/hi/4932352023--Hero_1.jpg</t>
  </si>
  <si>
    <t>https://milwaukee-media-images.s3.amazonaws.com/hi/4932430146--Hero_1.jpg</t>
  </si>
  <si>
    <t>https://milwaukee-media-images.s3.amazonaws.com/hi/48227703--Hero_1.jpg</t>
  </si>
  <si>
    <t>https://milwaukee-media-images.s3.amazonaws.com/hi/4932471343--Hero_1.jpg</t>
  </si>
  <si>
    <t>https://milwaukee-media-images.s3.amazonaws.com/hi/4932471344--Hero_1.jpg</t>
  </si>
  <si>
    <t>https://milwaukee-media-images.s3.amazonaws.com/hi/4932471345--Hero_1.jpg</t>
  </si>
  <si>
    <t>https://milwaukee-media-images.s3.amazonaws.com/hi/4932471346--Hero_1.jpg</t>
  </si>
  <si>
    <t>https://milwaukee-media-images.s3.amazonaws.com/hi/4932472089--Hero_1.jpg</t>
  </si>
  <si>
    <t>https://milwaukee-media-images.s3.amazonaws.com/hi/48070201--Hero_1.jpg</t>
  </si>
  <si>
    <t>https://milwaukee-media-images.s3.amazonaws.com/hi/4932352492--Hero_1.jpg</t>
  </si>
  <si>
    <t>https://milwaukee-media-images.s3.amazonaws.com/hi/4932344297--Hero_1.jpg</t>
  </si>
  <si>
    <t>https://milwaukee-media-images.s3.amazonaws.com/hi/4932352020--Hero_1.jpg</t>
  </si>
  <si>
    <t>https://milwaukee-media-images.s3.amazonaws.com/hi/4932471823--Hero_1.jpg</t>
  </si>
  <si>
    <t>https://milwaukee-media-images.s3.amazonaws.com/hi/4932430838--Hero_1.jpg</t>
  </si>
  <si>
    <t>https://milwaukee-media-images.s3.amazonaws.com/hi/4932479472--Hero_1.jpg</t>
  </si>
  <si>
    <t>https://milwaukee-media-images.s3.amazonaws.com/hi/4932363717--Hero_1.jpg</t>
  </si>
  <si>
    <t>https://milwaukee-media-images.s3.amazonaws.com/hi/4932373908--Hero_1.jpg</t>
  </si>
  <si>
    <t>https://milwaukee-media-images.s3.amazonaws.com/hi/4932352386--Hero_1.jpg</t>
  </si>
  <si>
    <t>https://milwaukee-media-images.s3.amazonaws.com/hi/4932352392--Hero_1.jpg</t>
  </si>
  <si>
    <t>https://milwaukee-media-images.s3.amazonaws.com/hi/4932459860--Hero_1.jpg</t>
  </si>
  <si>
    <t>https://milwaukee-media-images.s3.amazonaws.com/hi/4932459861--Hero_1.jpg</t>
  </si>
  <si>
    <t>https://milwaukee-media-images.s3.amazonaws.com/hi/4932459862--Hero_1.jpg</t>
  </si>
  <si>
    <t>https://milwaukee-media-images.s3.amazonaws.com/hi/4932459393--Hero_1.jpg</t>
  </si>
  <si>
    <t>https://milwaukee-media-images.s3.amazonaws.com/hi/4932478263--Hero_1.jpg</t>
  </si>
  <si>
    <t>https://milwaukee-media-images.s3.amazonaws.com/hi/4932464035--Hero_1.jpg</t>
  </si>
  <si>
    <t>https://milwaukee-media-images.s3.amazonaws.com/hi/4932464036--Hero_1.jpg</t>
  </si>
  <si>
    <t>https://milwaukee-media-images.s3.amazonaws.com/hi/4932464037--Hero_1.jpg</t>
  </si>
  <si>
    <t>https://milwaukee-media-images.s3.amazonaws.com/hi/4932352493--Hero_1.jpg</t>
  </si>
  <si>
    <t>https://milwaukee-media-images.s3.amazonaws.com/hi/4932399325--Hero_1.jpg</t>
  </si>
  <si>
    <t>https://milwaukee-media-images.s3.amazonaws.com/hi/4932399405--Hero_1.jpg</t>
  </si>
  <si>
    <t>https://milwaukee-media-images.s3.amazonaws.com/hi/4932373323--Hero_1.jpg</t>
  </si>
  <si>
    <t>https://milwaukee-media-images.s3.amazonaws.com/hi/4932352536--Hero_1.jpg</t>
  </si>
  <si>
    <t>https://milwaukee-media-images.s3.amazonaws.com/hi/4932352537--Hero_1.jpg</t>
  </si>
  <si>
    <t>https://milwaukee-media-images.s3.amazonaws.com/hi/4932352538--Hero_1.jpg</t>
  </si>
  <si>
    <t>https://milwaukee-media-images.s3.amazonaws.com/hi/4932471554--Hero_1.jpg</t>
  </si>
  <si>
    <t>https://milwaukee-media-images.s3.amazonaws.com/hi/4932479474--Hero_1.jpg</t>
  </si>
  <si>
    <t>https://milwaukee-media-images.s3.amazonaws.com/hi/48130078--Hero_1.jpg</t>
  </si>
  <si>
    <t>https://milwaukee-media-images.s3.amazonaws.com/hi/48894728--Hero_1.jpg</t>
  </si>
  <si>
    <t>https://milwaukee-media-images.s3.amazonaws.com/hi/4932352387--Hero_1.jpg</t>
  </si>
  <si>
    <t>https://milwaukee-media-images.s3.amazonaws.com/hi/4932459850--Hero_1.jpg</t>
  </si>
  <si>
    <t>https://milwaukee-media-images.s3.amazonaws.com/hi/4932459851--Hero_1.jpg</t>
  </si>
  <si>
    <t>https://milwaukee-media-images.s3.amazonaws.com/hi/4932459852--Hero_1.jpg</t>
  </si>
  <si>
    <t>https://milwaukee-media-images.s3.amazonaws.com/hi/4932373483--Hero_1.jpg</t>
  </si>
  <si>
    <t>https://milwaukee-media-images.s3.amazonaws.com/hi/4932430855--Hero_1.jpg</t>
  </si>
  <si>
    <t>https://milwaukee-media-images.s3.amazonaws.com/hi/4932430866--Hero_1.jpg</t>
  </si>
  <si>
    <t>https://milwaukee-media-images.s3.amazonaws.com/hi/4932430877--Hero_1.jpg</t>
  </si>
  <si>
    <t>https://milwaukee-media-images.s3.amazonaws.com/hi/4932430882--Hero_1.jpg</t>
  </si>
  <si>
    <t>https://milwaukee-media-images.s3.amazonaws.com/hi/4932399307--Hero_1.jpg</t>
  </si>
  <si>
    <t>https://milwaukee-media-images.s3.amazonaws.com/hi/4932430141--Hero_1.jpg</t>
  </si>
  <si>
    <t>https://milwaukee-media-images.s3.amazonaws.com/hi/4932352473--Hero_1.jpg</t>
  </si>
  <si>
    <t>https://milwaukee-media-images.s3.amazonaws.com/hi/4932345712--Hero_1.jpg</t>
  </si>
  <si>
    <t>https://milwaukee-media-images.s3.amazonaws.com/hi/4932451505--Hero_1.jpg</t>
  </si>
  <si>
    <t>https://milwaukee-media-images.s3.amazonaws.com/hi/4932464041--Hero_1.jpg</t>
  </si>
  <si>
    <t>https://milwaukee-media-images.s3.amazonaws.com/hi/4932352494--Hero_1.jpg</t>
  </si>
  <si>
    <t>https://milwaukee-media-images.s3.amazonaws.com/hi/4932399318--Hero_1.jpg</t>
  </si>
  <si>
    <t>https://milwaukee-media-images.s3.amazonaws.com/hi/4932352031--Hero_1.jpg</t>
  </si>
  <si>
    <t>https://milwaukee-media-images.s3.amazonaws.com/hi/4932353824--Hero_1.jpg</t>
  </si>
  <si>
    <t>https://milwaukee-media-images.s3.amazonaws.com/hi/4932399324--Hero_1.jpg</t>
  </si>
  <si>
    <t>https://milwaukee-media-images.s3.amazonaws.com/hi/4932399552--Hero_1.jpg</t>
  </si>
  <si>
    <t>https://milwaukee-media-images.s3.amazonaws.com/hi/4932471738--Hero_1.jpg</t>
  </si>
  <si>
    <t>https://milwaukee-media-images.s3.amazonaws.com/hi/4932459398--Hero_1.jpg</t>
  </si>
  <si>
    <t>https://milwaukee-media-images.s3.amazonaws.com/hi/4932464917--Hero_1.jpg</t>
  </si>
  <si>
    <t>https://milwaukee-media-images.s3.amazonaws.com/hi/4932352027--Hero_1.jpg</t>
  </si>
  <si>
    <t>https://milwaukee-media-images.s3.amazonaws.com/hi/4932373920--Hero_1.jpg</t>
  </si>
  <si>
    <t>https://milwaukee-media-images.s3.amazonaws.com/hi/4932399380--Hero_1.jpg</t>
  </si>
  <si>
    <t>https://milwaukee-media-images.s3.amazonaws.com/hi/48894729--Hero_1.jpg</t>
  </si>
  <si>
    <t>https://milwaukee-media-images.s3.amazonaws.com/hi/4932352203--Hero_1.jpg</t>
  </si>
  <si>
    <t>https://milwaukee-media-images.s3.amazonaws.com/hi/4932352204--Hero_1.jpg</t>
  </si>
  <si>
    <t>https://milwaukee-media-images.s3.amazonaws.com/hi/4932352205--Hero_1.jpg</t>
  </si>
  <si>
    <t>https://milwaukee-media-images.s3.amazonaws.com/hi/4932352393--Hero_1.jpg</t>
  </si>
  <si>
    <t>https://milwaukee-media-images.s3.amazonaws.com/hi/4932363509--Hero_1.jpg</t>
  </si>
  <si>
    <t>https://milwaukee-media-images.s3.amazonaws.com/hi/4932373324--Hero_1.jpg</t>
  </si>
  <si>
    <t>https://milwaukee-media-images.s3.amazonaws.com/hi/4932399521--Hero_1.jpg</t>
  </si>
  <si>
    <t>https://milwaukee-media-images.s3.amazonaws.com/hi/4932472090--Hero_1.jpg</t>
  </si>
  <si>
    <t>https://milwaukee-media-images.s3.amazonaws.com/hi/4932479721--Hero_1.jpg</t>
  </si>
  <si>
    <t>https://milwaukee-media-images.s3.amazonaws.com/hi/4932363690--Hero_1.jpg</t>
  </si>
  <si>
    <t>https://milwaukee-media-images.s3.amazonaws.com/hi/4932363281--Hero_1.jpg</t>
  </si>
  <si>
    <t>https://milwaukee-media-images.s3.amazonaws.com/hi/4932352854--Hero_1.jpg</t>
  </si>
  <si>
    <t>https://milwaukee-media-images.s3.amazonaws.com/hi/4932430142--Hero_1.jpg</t>
  </si>
  <si>
    <t>https://milwaukee-media-images.s3.amazonaws.com/hi/4932478131--Hero_1.jpg</t>
  </si>
  <si>
    <t>https://milwaukee-media-images.s3.amazonaws.com/hi/4932478133--Hero_1.jpg</t>
  </si>
  <si>
    <t>https://milwaukee-media-images.s3.amazonaws.com/hi/4932478134--Hero_1.jpg</t>
  </si>
  <si>
    <t>https://milwaukee-media-images.s3.amazonaws.com/hi/4932478763--Hero_1.jpg</t>
  </si>
  <si>
    <t>https://milwaukee-media-images.s3.amazonaws.com/hi/4932478764--Hero_1.jpg</t>
  </si>
  <si>
    <t>https://milwaukee-media-images.s3.amazonaws.com/hi/4932479478--Hero_1.jpg</t>
  </si>
  <si>
    <t>https://milwaukee-media-images.s3.amazonaws.com/hi/4932352495--Hero_1.jpg</t>
  </si>
  <si>
    <t>https://milwaukee-media-images.s3.amazonaws.com/hi/48251002--Hero_1.jpg</t>
  </si>
  <si>
    <t>https://milwaukee-media-images.s3.amazonaws.com/hi/4932363667--Hero_1.jpg</t>
  </si>
  <si>
    <t>https://milwaukee-media-images.s3.amazonaws.com/hi/4932399672--Hero_1.jpg</t>
  </si>
  <si>
    <t>https://milwaukee-media-images.s3.amazonaws.com/hi/4932352539--Hero_1.jpg</t>
  </si>
  <si>
    <t>https://milwaukee-media-images.s3.amazonaws.com/hi/4932352540--Hero_1.jpg</t>
  </si>
  <si>
    <t>https://milwaukee-media-images.s3.amazonaws.com/hi/4932352541--Hero_1.jpg</t>
  </si>
  <si>
    <t>https://milwaukee-media-images.s3.amazonaws.com/hi/4932352542--Hero_1.jpg</t>
  </si>
  <si>
    <t>https://milwaukee-media-images.s3.amazonaws.com/hi/4932352543--Hero_1.jpg</t>
  </si>
  <si>
    <t>https://milwaukee-media-images.s3.amazonaws.com/hi/4932464038--Hero_1.jpg</t>
  </si>
  <si>
    <t>https://milwaukee-media-images.s3.amazonaws.com/hi/4932464042--Hero_1.jpg</t>
  </si>
  <si>
    <t>https://milwaukee-media-images.s3.amazonaws.com/hi/4932464046--Hero_1.jpg</t>
  </si>
  <si>
    <t>https://milwaukee-media-images.s3.amazonaws.com/hi/4932353826--Hero_1.jpg</t>
  </si>
  <si>
    <t>https://milwaukee-media-images.s3.amazonaws.com/hi/4932373325--Hero_1.jpg</t>
  </si>
  <si>
    <t>https://milwaukee-media-images.s3.amazonaws.com/hi/4932430330--Hero_1.jpg</t>
  </si>
  <si>
    <t>https://milwaukee-media-images.s3.amazonaws.com/hi/4932352496--Hero_1.jpg</t>
  </si>
  <si>
    <t>https://milwaukee-media-images.s3.amazonaws.com/hi/4932373910--Hero_1.jpg</t>
  </si>
  <si>
    <t>https://milwaukee-media-images.s3.amazonaws.com/hi/4932399323--Hero_1.jpg</t>
  </si>
  <si>
    <t>https://milwaukee-media-images.s3.amazonaws.com/hi/4932464716--Hero_1.jpg</t>
  </si>
  <si>
    <t>https://milwaukee-media-images.s3.amazonaws.com/hi/4932478049--Hero_1.jpg</t>
  </si>
  <si>
    <t>https://milwaukee-media-images.s3.amazonaws.com/hi/4932352855--Hero_1.jpg</t>
  </si>
  <si>
    <t>https://milwaukee-media-images.s3.amazonaws.com/hi/48906071--Hero_01.jpg</t>
  </si>
  <si>
    <t>https://milwaukee-media-images.s3.amazonaws.com/hi/48906072--Hero_1.jpg</t>
  </si>
  <si>
    <t>https://milwaukee-media-images.s3.amazonaws.com/hi/48906073--Hero_1.jpg</t>
  </si>
  <si>
    <t>https://milwaukee-media-images.s3.amazonaws.com/hi/48906074--Hero_1.jpg</t>
  </si>
  <si>
    <t>https://milwaukee-media-images.s3.amazonaws.com/hi/48906075--Hero_1.jpg</t>
  </si>
  <si>
    <t>https://milwaukee-media-images.s3.amazonaws.com/hi/48532683--Hero_1.jpg</t>
  </si>
  <si>
    <t>https://milwaukee-media-images.s3.amazonaws.com/hi/48130088--Hero_1.jpg</t>
  </si>
  <si>
    <t>https://milwaukee-media-images.s3.amazonaws.com/hi/4932363687--Hero_1.jpg</t>
  </si>
  <si>
    <t>https://milwaukee-media-images.s3.amazonaws.com/hi/4932362778--Hero_1.jpg</t>
  </si>
  <si>
    <t>https://milwaukee-media-images.s3.amazonaws.com/hi/4932352206--Hero_1.jpg</t>
  </si>
  <si>
    <t>https://milwaukee-media-images.s3.amazonaws.com/hi/4932352207--Hero_1.jpg</t>
  </si>
  <si>
    <t>https://milwaukee-media-images.s3.amazonaws.com/hi/4932352388--Hero_1.jpg</t>
  </si>
  <si>
    <t>https://milwaukee-media-images.s3.amazonaws.com/hi/4932471141--Hero_1.jpg</t>
  </si>
  <si>
    <t>https://milwaukee-media-images.s3.amazonaws.com/hi/4932478175--Hero_1.jpg</t>
  </si>
  <si>
    <t>https://milwaukee-media-images.s3.amazonaws.com/hi/4932478063--Hero_1.jpg</t>
  </si>
  <si>
    <t>https://milwaukee-media-images.s3.amazonaws.com/hi/4932478064--Hero_1.jpg</t>
  </si>
  <si>
    <t>https://milwaukee-media-images.s3.amazonaws.com/hi/4932478065--Hero_1.jpg</t>
  </si>
  <si>
    <t>https://milwaukee-media-images.s3.amazonaws.com/hi/48004184--Hero_1.jpg</t>
  </si>
  <si>
    <t>https://milwaukee-media-images.s3.amazonaws.com/hi/4932464043--Hero_1.jpg</t>
  </si>
  <si>
    <t>https://milwaukee-media-images.s3.amazonaws.com/hi/4932464047--Hero_1.jpg</t>
  </si>
  <si>
    <t>https://milwaukee-media-images.s3.amazonaws.com/hi/4932479059--Hero_1.jpg</t>
  </si>
  <si>
    <t>https://milwaukee-media-images.s3.amazonaws.com/hi/4932479475--Hero_1.jpg</t>
  </si>
  <si>
    <t>https://milwaukee-media-images.s3.amazonaws.com/hi/49567250--Hero_1.jpg</t>
  </si>
  <si>
    <t>https://milwaukee-media-images.s3.amazonaws.com/hi/49569100--Hero_1.jpg</t>
  </si>
  <si>
    <t>https://milwaukee-media-images.s3.amazonaws.com/hi/4932363539--Hero_1.jpg</t>
  </si>
  <si>
    <t>https://milwaukee-media-images.s3.amazonaws.com/hi/4932339625--Hero_1.jpg</t>
  </si>
  <si>
    <t>https://milwaukee-media-images.s3.amazonaws.com/hi/4932339626--Hero_1.jpg</t>
  </si>
  <si>
    <t>https://milwaukee-media-images.s3.amazonaws.com/hi/4932274653--Hero_1.jpg</t>
  </si>
  <si>
    <t>https://milwaukee-media-images.s3.amazonaws.com/hi/4932274654--Hero_1.jpg</t>
  </si>
  <si>
    <t>https://milwaukee-media-images.s3.amazonaws.com/hi/4932464044--Hero_1.jpg</t>
  </si>
  <si>
    <t>https://milwaukee-media-images.s3.amazonaws.com/hi/4932464048--Hero_1.jpg</t>
  </si>
  <si>
    <t>https://milwaukee-media-images.s3.amazonaws.com/hi/48221961--Hero_1.jpg</t>
  </si>
  <si>
    <t>https://milwaukee-media-images.s3.amazonaws.com/hi/48229118--Hero_1.jpg</t>
  </si>
  <si>
    <t>https://milwaukee-media-images.s3.amazonaws.com/hi/4932367166--Hero_2.jpg</t>
  </si>
  <si>
    <t>https://milwaukee-media-images.s3.amazonaws.com/hi/4932352497--Hero_1.jpg</t>
  </si>
  <si>
    <t>https://milwaukee-media-images.s3.amazonaws.com/hi/4932399021--Hero_1.jpg</t>
  </si>
  <si>
    <t>https://milwaukee-media-images.s3.amazonaws.com/hi/4932478066--Hero_1.jpg</t>
  </si>
  <si>
    <t>https://milwaukee-media-images.s3.amazonaws.com/hi/4932478059--Hero_1.jpg</t>
  </si>
  <si>
    <t>https://milwaukee-media-images.s3.amazonaws.com/hi/4932478060--Hero_1.jpg</t>
  </si>
  <si>
    <t>https://milwaukee-media-images.s3.amazonaws.com/hi/4932478061--Hero_1.jpg</t>
  </si>
  <si>
    <t>https://milwaukee-media-images.s3.amazonaws.com/hi/4932371398--Hero_1.jpg</t>
  </si>
  <si>
    <t>https://milwaukee-media-images.s3.amazonaws.com/hi/4932371399--Hero_1.jpg</t>
  </si>
  <si>
    <t>https://milwaukee-media-images.s3.amazonaws.com/hi/4932371400--Hero_1.jpg</t>
  </si>
  <si>
    <t>https://milwaukee-media-images.s3.amazonaws.com/hi/4932478550--Hero_1.jpg</t>
  </si>
  <si>
    <t>https://milwaukee-media-images.s3.amazonaws.com/hi/4932363674--Hero_1.jpg</t>
  </si>
  <si>
    <t>https://milwaukee-media-images.s3.amazonaws.com/hi/4932399675--Hero_1.jpg</t>
  </si>
  <si>
    <t>https://milwaukee-media-images.s3.amazonaws.com/hi/4932352014--Hero_1.jpg</t>
  </si>
  <si>
    <t>https://milwaukee-media-images.s3.amazonaws.com/hi/4932352024--Hero_1.jpg</t>
  </si>
  <si>
    <t>https://milwaukee-media-images.s3.amazonaws.com/hi/4932371397--Hero_1.jpg</t>
  </si>
  <si>
    <t>https://milwaukee-media-images.s3.amazonaws.com/hi/48227705--Hero_1.jpg</t>
  </si>
  <si>
    <t>https://milwaukee-media-images.s3.amazonaws.com/hi/4932440936--Hero_1.jpg</t>
  </si>
  <si>
    <t>https://milwaukee-media-images.s3.amazonaws.com/hi/4932479553--Hero_1.jpg</t>
  </si>
  <si>
    <t>https://milwaukee-media-images.s3.amazonaws.com/hi/4932399385--Hero_1.jpg</t>
  </si>
  <si>
    <t>https://milwaukee-media-images.s3.amazonaws.com/hi/4932307080--Hero_1.jpg</t>
  </si>
  <si>
    <t>https://milwaukee-media-images.s3.amazonaws.com/hi/4932478469--Hero_1.jpg</t>
  </si>
  <si>
    <t>https://milwaukee-media-images.s3.amazonaws.com/hi/4932352222--Hero_1.jpg</t>
  </si>
  <si>
    <t>https://milwaukee-media-images.s3.amazonaws.com/hi/4932352223--Hero_1.jpg</t>
  </si>
  <si>
    <t>https://milwaukee-media-images.s3.amazonaws.com/hi/4932352394--Hero_1.jpg</t>
  </si>
  <si>
    <t>https://milwaukee-media-images.s3.amazonaws.com/hi/4932478262--Hero_1.jpg</t>
  </si>
  <si>
    <t>https://milwaukee-media-images.s3.amazonaws.com/hi/4932464039--Hero_1.jpg</t>
  </si>
  <si>
    <t>https://milwaukee-media-images.s3.amazonaws.com/hi/4932478176--Hero_1.jpg</t>
  </si>
  <si>
    <t>https://milwaukee-media-images.s3.amazonaws.com/hi/4932363282--Hero_1.jpg</t>
  </si>
  <si>
    <t>https://milwaukee-media-images.s3.amazonaws.com/hi/4932373336--Hero_1.jpg</t>
  </si>
  <si>
    <t>https://milwaukee-media-images.s3.amazonaws.com/hi/4932352856--Hero_1.jpg</t>
  </si>
  <si>
    <t>https://milwaukee-media-images.s3.amazonaws.com/hi/4932371396--Hero_1.jpg</t>
  </si>
  <si>
    <t>https://milwaukee-media-images.s3.amazonaws.com/hi/4932311633--Hero_1.jpg</t>
  </si>
  <si>
    <t>https://milwaukee-media-images.s3.amazonaws.com/hi/48221962--Hero_1.jpg</t>
  </si>
  <si>
    <t>https://milwaukee-media-images.s3.amazonaws.com/hi/4932453379--Hero_1.jpg</t>
  </si>
  <si>
    <t>https://milwaukee-media-images.s3.amazonaws.com/hi/4932453507--Hero_1.jpg</t>
  </si>
  <si>
    <t>https://milwaukee-media-images.s3.amazonaws.com/hi/4932453509--Hero_1.jpg</t>
  </si>
  <si>
    <t>https://milwaukee-media-images.s3.amazonaws.com/hi/4932453510--Hero_1.jpg</t>
  </si>
  <si>
    <t>https://milwaukee-media-images.s3.amazonaws.com/hi/4932363691--Hero_1.jpg</t>
  </si>
  <si>
    <t>https://milwaukee-media-images.s3.amazonaws.com/hi/4932363720--Hero_1.jpg</t>
  </si>
  <si>
    <t>https://milwaukee-media-images.s3.amazonaws.com/hi/4932478067--Hero_1.jpg</t>
  </si>
  <si>
    <t>https://milwaukee-media-images.s3.amazonaws.com/hi/4932478062--Hero_1.jpg</t>
  </si>
  <si>
    <t>https://milwaukee-media-images.s3.amazonaws.com/hi/4932471824--Hero_1.jpg</t>
  </si>
  <si>
    <t>https://milwaukee-media-images.s3.amazonaws.com/hi/4932345761--Hero_1.jpg</t>
  </si>
  <si>
    <t>https://milwaukee-media-images.s3.amazonaws.com/hi/4932355142--Hero_1.jpg</t>
  </si>
  <si>
    <t>https://milwaukee-media-images.s3.amazonaws.com/hi/4932355143--Hero_1.jpg</t>
  </si>
  <si>
    <t>https://milwaukee-media-images.s3.amazonaws.com/hi/4932355144--Hero_1.jpg</t>
  </si>
  <si>
    <t>https://milwaukee-media-images.s3.amazonaws.com/hi/48001079--Hero_1.jpg</t>
  </si>
  <si>
    <t>https://milwaukee-media-images.s3.amazonaws.com/hi/48005292--Hero_1.jpg</t>
  </si>
  <si>
    <t>https://milwaukee-media-images.s3.amazonaws.com/hi/48380010--Hero_1.jpg</t>
  </si>
  <si>
    <t>https://milwaukee-media-images.s3.amazonaws.com/hi/4932464055--Hero_1.jpg</t>
  </si>
  <si>
    <t>https://milwaukee-media-images.s3.amazonaws.com/hi/4932464057--Hero_1.jpg</t>
  </si>
  <si>
    <t>https://milwaukee-media-images.s3.amazonaws.com/hi/4932459591--Hero_1.jpg</t>
  </si>
  <si>
    <t>https://milwaukee-media-images.s3.amazonaws.com/hi/4932352498--Hero_1.jpg</t>
  </si>
  <si>
    <t>https://milwaukee-media-images.s3.amazonaws.com/hi/48251122--Hero_1.jpg</t>
  </si>
  <si>
    <t>https://milwaukee-media-images.s3.amazonaws.com/hi/4932363148--Hero_1.jpg</t>
  </si>
  <si>
    <t>https://milwaukee-media-images.s3.amazonaws.com/hi/4932471166--Hero_1.jpg</t>
  </si>
  <si>
    <t>https://milwaukee-media-images.s3.amazonaws.com/hi/4932273484--Hero_1.jpg</t>
  </si>
  <si>
    <t>https://milwaukee-media-images.s3.amazonaws.com/hi/48005182--Hero_1.jpg</t>
  </si>
  <si>
    <t>https://milwaukee-media-images.s3.amazonaws.com/hi/4932373326--Hero_1.jpg</t>
  </si>
  <si>
    <t>https://milwaukee-media-images.s3.amazonaws.com/hi/4932355140--Hero_1.jpg</t>
  </si>
  <si>
    <t>https://milwaukee-media-images.s3.amazonaws.com/hi/4932355141--Hero_1.jpg</t>
  </si>
  <si>
    <t>https://milwaukee-media-images.s3.amazonaws.com/hi/48224257--Hero_1.jpg</t>
  </si>
  <si>
    <t>https://milwaukee-media-images.s3.amazonaws.com/hi/4932307079--Hero_1.jpg</t>
  </si>
  <si>
    <t>https://milwaukee-media-images.s3.amazonaws.com/hi/4932352028--Hero_1.jpg</t>
  </si>
  <si>
    <t>https://milwaukee-media-images.s3.amazonaws.com/hi/4932352224--Hero_1.jpg</t>
  </si>
  <si>
    <t>https://milwaukee-media-images.s3.amazonaws.com/hi/4932352225--Hero_1.jpg</t>
  </si>
  <si>
    <t>https://milwaukee-media-images.s3.amazonaws.com/hi/4932352226--Hero_1.jpg</t>
  </si>
  <si>
    <t>https://milwaukee-media-images.s3.amazonaws.com/hi/4932373327--Hero_1.jpg</t>
  </si>
  <si>
    <t>https://milwaukee-media-images.s3.amazonaws.com/hi/4932399526--Hero_1.jpg</t>
  </si>
  <si>
    <t>https://milwaukee-media-images.s3.amazonaws.com/hi/4932478055--Hero_1.jpg</t>
  </si>
  <si>
    <t>https://milwaukee-media-images.s3.amazonaws.com/hi/4932430397--Hero_1.jpg</t>
  </si>
  <si>
    <t>https://milwaukee-media-images.s3.amazonaws.com/hi/48005184--Hero_1.jpg</t>
  </si>
  <si>
    <t>https://milwaukee-media-images.s3.amazonaws.com/hi/4932479715--Hero_1.jpg</t>
  </si>
  <si>
    <t>https://milwaukee-media-images.s3.amazonaws.com/hi/4932363668--Hero_1.jpg</t>
  </si>
  <si>
    <t>https://milwaukee-media-images.s3.amazonaws.com/hi/4932363696--Hero_1.jpg</t>
  </si>
  <si>
    <t>https://milwaukee-media-images.s3.amazonaws.com/hi/4932373363--Hero_1.jpg</t>
  </si>
  <si>
    <t>https://milwaukee-media-images.s3.amazonaws.com/hi/4932352032--Hero_1.jpg</t>
  </si>
  <si>
    <t>https://milwaukee-media-images.s3.amazonaws.com/hi/48323065--Hero_1.jpg</t>
  </si>
  <si>
    <t>https://milwaukee-media-images.s3.amazonaws.com/hi/48005092--Hero_1.jpg</t>
  </si>
  <si>
    <t>https://milwaukee-media-images.s3.amazonaws.com/hi/48005186--Hero_1.jpg</t>
  </si>
  <si>
    <t>https://milwaukee-media-images.s3.amazonaws.com/hi/4932464056--Hero_1.jpg</t>
  </si>
  <si>
    <t>https://milwaukee-media-images.s3.amazonaws.com/hi/4932464058--Hero_1.jpg</t>
  </si>
  <si>
    <t>https://milwaukee-media-images.s3.amazonaws.com/hi/48224255--Hero_1.jpg</t>
  </si>
  <si>
    <t>https://milwaukee-media-images.s3.amazonaws.com/hi/48227706--Hero_1.jpg</t>
  </si>
  <si>
    <t>https://milwaukee-media-images.s3.amazonaws.com/hi/4932471420--Hero_1.jpg</t>
  </si>
  <si>
    <t>https://milwaukee-media-images.s3.amazonaws.com/hi/4932471421--Hero_1.jpg</t>
  </si>
  <si>
    <t>https://milwaukee-media-images.s3.amazonaws.com/hi/4932471422--Hero_1.jpg</t>
  </si>
  <si>
    <t>https://milwaukee-media-images.s3.amazonaws.com/hi/4932471423--Hero_1.jpg</t>
  </si>
  <si>
    <t>https://milwaukee-media-images.s3.amazonaws.com/hi/4932478907--Hero_1.jpg</t>
  </si>
  <si>
    <t>https://milwaukee-media-images.s3.amazonaws.com/hi/4932478927--Hero_1.jpg</t>
  </si>
  <si>
    <t>https://milwaukee-media-images.s3.amazonaws.com/hi/4932478549--Hero_1.jpg</t>
  </si>
  <si>
    <t>https://milwaukee-media-images.s3.amazonaws.com/hi/4932344298--Hero_1.jpg</t>
  </si>
  <si>
    <t>https://milwaukee-media-images.s3.amazonaws.com/hi/4932363514--Hero_1.jpg</t>
  </si>
  <si>
    <t>https://milwaukee-media-images.s3.amazonaws.com/hi/4932363544--Hero_1.jpg</t>
  </si>
  <si>
    <t>https://milwaukee-media-images.s3.amazonaws.com/hi/4932373391--Hero_1.jpg</t>
  </si>
  <si>
    <t>https://milwaukee-media-images.s3.amazonaws.com/hi/48004182--Hero_1.jpg</t>
  </si>
  <si>
    <t>https://milwaukee-media-images.s3.amazonaws.com/hi/4932464050--Hero_1.jpg</t>
  </si>
  <si>
    <t>https://milwaukee-media-images.s3.amazonaws.com/hi/4932471433--Hero_1.jpg</t>
  </si>
  <si>
    <t>https://milwaukee-media-images.s3.amazonaws.com/hi/48532684--Hero_1.jpg</t>
  </si>
  <si>
    <t>https://milwaukee-media-images.s3.amazonaws.com/hi/48532681--Hero_1.jpg</t>
  </si>
  <si>
    <t>https://milwaukee-media-images.s3.amazonaws.com/hi/4932399384--Hero_1.jpg</t>
  </si>
  <si>
    <t>https://milwaukee-media-images.s3.amazonaws.com/hi/4932346071--Hero_1.jpg</t>
  </si>
  <si>
    <t>https://milwaukee-media-images.s3.amazonaws.com/hi/4932478135--Hero_1.jpg</t>
  </si>
  <si>
    <t>https://milwaukee-media-images.s3.amazonaws.com/hi/4932353825--Hero_1.jpg</t>
  </si>
  <si>
    <t>https://milwaukee-media-images.s3.amazonaws.com/hi/4932352016--Hero_1.jpg</t>
  </si>
  <si>
    <t>https://milwaukee-media-images.s3.amazonaws.com/hi/4932363283--Hero_1.jpg</t>
  </si>
  <si>
    <t>https://milwaukee-media-images.s3.amazonaws.com/hi/4932373337--Hero_1.jpg</t>
  </si>
  <si>
    <t>https://milwaukee-media-images.s3.amazonaws.com/hi/4932373338--Hero_1.jpg</t>
  </si>
  <si>
    <t>https://milwaukee-media-images.s3.amazonaws.com/hi/4932478050--Hero_1.jpg</t>
  </si>
  <si>
    <t>https://milwaukee-media-images.s3.amazonaws.com/hi/4932352544--Hero_1.jpg</t>
  </si>
  <si>
    <t>https://milwaukee-media-images.s3.amazonaws.com/hi/48223154--Hero_1.jpg</t>
  </si>
  <si>
    <t>https://milwaukee-media-images.s3.amazonaws.com/hi/4932352499--Hero_1.jpg</t>
  </si>
  <si>
    <t>https://milwaukee-media-images.s3.amazonaws.com/hi/4932399326--Hero_1.jpg</t>
  </si>
  <si>
    <t>https://milwaukee-media-images.s3.amazonaws.com/hi/48005162--Hero_1.jpg</t>
  </si>
  <si>
    <t>https://milwaukee-media-images.s3.amazonaws.com/hi/48005183--Hero_1.jpg</t>
  </si>
  <si>
    <t>https://milwaukee-media-images.s3.amazonaws.com/hi/49005614--Hero_1.jpg</t>
  </si>
  <si>
    <t>https://milwaukee-media-images.s3.amazonaws.com/hi/48251252--Hero_1.jpg</t>
  </si>
  <si>
    <t>https://milwaukee-media-images.s3.amazonaws.com/hi/4932430861--Hero_1.jpg</t>
  </si>
  <si>
    <t>https://milwaukee-media-images.s3.amazonaws.com/hi/4932430869--Hero_1.jpg</t>
  </si>
  <si>
    <t>https://milwaukee-media-images.s3.amazonaws.com/hi/4932430873--Hero_1.jpg</t>
  </si>
  <si>
    <t>https://milwaukee-media-images.s3.amazonaws.com/hi/4932430889--Hero_1.jpg</t>
  </si>
  <si>
    <t>https://milwaukee-media-images.s3.amazonaws.com/hi/4932348072--Hero_1.jpg</t>
  </si>
  <si>
    <t>https://milwaukee-media-images.s3.amazonaws.com/hi/4932471359--Hero_1.jpg</t>
  </si>
  <si>
    <t>https://milwaukee-media-images.s3.amazonaws.com/hi/4932471361--Hero_1.jpg</t>
  </si>
  <si>
    <t>https://milwaukee-media-images.s3.amazonaws.com/hi/4932363692--Hero_1.jpg</t>
  </si>
  <si>
    <t>https://milwaukee-media-images.s3.amazonaws.com/hi/4932352389--Hero_1.jpg</t>
  </si>
  <si>
    <t>https://milwaukee-media-images.s3.amazonaws.com/hi/4932459863--Hero_1.jpg</t>
  </si>
  <si>
    <t>https://milwaukee-media-images.s3.amazonaws.com/hi/4932459864--Hero_1.jpg</t>
  </si>
  <si>
    <t>https://milwaukee-media-images.s3.amazonaws.com/hi/4932459865--Hero_1.jpg</t>
  </si>
  <si>
    <t>https://milwaukee-media-images.s3.amazonaws.com/hi/4932399306--Hero_1.jpg</t>
  </si>
  <si>
    <t>https://milwaukee-media-images.s3.amazonaws.com/hi/48005185--Hero_1.jpg</t>
  </si>
  <si>
    <t>https://milwaukee-media-images.s3.amazonaws.com/hi/49005460--Hero_1.jpg</t>
  </si>
  <si>
    <t>https://milwaukee-media-images.s3.amazonaws.com/hi/4932472091--Hero_1.jpg</t>
  </si>
  <si>
    <t>https://milwaukee-media-images.s3.amazonaws.com/hi/4932464051--Hero_1.jpg</t>
  </si>
  <si>
    <t>https://milwaukee-media-images.s3.amazonaws.com/hi/4932478561--Hero_1.jpg</t>
  </si>
  <si>
    <t>https://milwaukee-media-images.s3.amazonaws.com/hi/4932453508--Hero_1.jpg</t>
  </si>
  <si>
    <t>https://milwaukee-media-images.s3.amazonaws.com/hi/4932399553--Hero_1.jpg</t>
  </si>
  <si>
    <t>https://milwaukee-media-images.s3.amazonaws.com/hi/4932371470--Hero_1.jpg</t>
  </si>
  <si>
    <t>https://milwaukee-media-images.s3.amazonaws.com/hi/4932373165--Hero_1.jpg</t>
  </si>
  <si>
    <t>https://milwaukee-media-images.s3.amazonaws.com/hi/4932373186--Hero_1.jpg</t>
  </si>
  <si>
    <t>https://milwaukee-media-images.s3.amazonaws.com/hi/48001420--Hero_1.jpg</t>
  </si>
  <si>
    <t>https://milwaukee-media-images.s3.amazonaws.com/hi/49005418--Hero_1.jpg</t>
  </si>
  <si>
    <t>https://milwaukee-media-images.s3.amazonaws.com/hi/49005424--Hero_1.jpg</t>
  </si>
  <si>
    <t>https://milwaukee-media-images.s3.amazonaws.com/hi/48229304--Hero_1.jpg</t>
  </si>
  <si>
    <t>https://milwaukee-media-images.s3.amazonaws.com/hi/48226602--Hero_1.jpg</t>
  </si>
  <si>
    <t>https://milwaukee-media-images.s3.amazonaws.com/hi/49565090--Hero_1.jpg</t>
  </si>
  <si>
    <t>https://milwaukee-media-images.s3.amazonaws.com/hi/4932363675--Hero_1.jpg</t>
  </si>
  <si>
    <t>https://milwaukee-media-images.s3.amazonaws.com/hi/4932399386--Hero_1.jpg</t>
  </si>
  <si>
    <t>https://milwaukee-media-images.s3.amazonaws.com/hi/4932399319--Hero_1.jpg</t>
  </si>
  <si>
    <t>https://milwaukee-media-images.s3.amazonaws.com/hi/4932471142--Hero_1.jpg</t>
  </si>
  <si>
    <t>https://milwaukee-media-images.s3.amazonaws.com/hi/4932478177--Hero_1.jpg</t>
  </si>
  <si>
    <t>https://milwaukee-media-images.s3.amazonaws.com/hi/4932352227--Hero_1.jpg</t>
  </si>
  <si>
    <t>https://milwaukee-media-images.s3.amazonaws.com/hi/4932399522--Hero_1.jpg</t>
  </si>
  <si>
    <t>https://milwaukee-media-images.s3.amazonaws.com/hi/4932352545--Hero_1.jpg</t>
  </si>
  <si>
    <t>https://milwaukee-media-images.s3.amazonaws.com/hi/4932274651--Hero_1.jpg</t>
  </si>
  <si>
    <t>https://milwaukee-media-images.s3.amazonaws.com/hi/48005784--Hero_1.jpg</t>
  </si>
  <si>
    <t>https://milwaukee-media-images.s3.amazonaws.com/hi/48005181--Hero_1.jpg</t>
  </si>
  <si>
    <t>https://milwaukee-media-images.s3.amazonaws.com/hi/4932471516--Hero_1.jpg</t>
  </si>
  <si>
    <t>https://milwaukee-media-images.s3.amazonaws.com/hi/4932352333--Hero_1.jpg</t>
  </si>
  <si>
    <t>https://milwaukee-media-images.s3.amazonaws.com/hi/4932352208--Hero_1.jpg</t>
  </si>
  <si>
    <t>https://milwaukee-media-images.s3.amazonaws.com/hi/4932363549--Hero_1.jpg</t>
  </si>
  <si>
    <t>https://milwaukee-media-images.s3.amazonaws.com/hi/4932373328--Hero_1.jpg</t>
  </si>
  <si>
    <t>https://milwaukee-media-images.s3.amazonaws.com/hi/4932373329--Hero_1.jpg</t>
  </si>
  <si>
    <t>https://milwaukee-media-images.s3.amazonaws.com/hi/4932430551--Hero_1.jpg</t>
  </si>
  <si>
    <t>https://milwaukee-media-images.s3.amazonaws.com/hi/4932471825--Hero_1.jpg</t>
  </si>
  <si>
    <t>https://milwaukee-media-images.s3.amazonaws.com/hi/4932430143--Hero_1.jpg</t>
  </si>
  <si>
    <t>https://milwaukee-media-images.s3.amazonaws.com/hi/4932352744--Hero_1.jpg</t>
  </si>
  <si>
    <t>https://milwaukee-media-images.s3.amazonaws.com/hi/4932341613--Hero_1.jpg</t>
  </si>
  <si>
    <t>https://milwaukee-media-images.s3.amazonaws.com/hi/4932341614--Hero_1.jpg</t>
  </si>
  <si>
    <t>https://milwaukee-media-images.s3.amazonaws.com/hi/4932341615--Hero_1.jpg</t>
  </si>
  <si>
    <t>https://milwaukee-media-images.s3.amazonaws.com/hi/4932464052--Hero_1.jpg</t>
  </si>
  <si>
    <t>https://milwaukee-media-images.s3.amazonaws.com/hi/49565100--Hero_1.jpg</t>
  </si>
  <si>
    <t>https://milwaukee-media-images.s3.amazonaws.com/hi/4932352500--Hero_1.jpg</t>
  </si>
  <si>
    <t>https://milwaukee-media-images.s3.amazonaws.com/hi/4932307081--Hero_1.jpg</t>
  </si>
  <si>
    <t>https://milwaukee-media-images.s3.amazonaws.com/hi/4932399321--Hero_1.jpg</t>
  </si>
  <si>
    <t>https://milwaukee-media-images.s3.amazonaws.com/hi/4932399330--Hero_1.jpg</t>
  </si>
  <si>
    <t>https://milwaukee-media-images.s3.amazonaws.com/hi/4932352209--Hero_1.jpg</t>
  </si>
  <si>
    <t>https://milwaukee-media-images.s3.amazonaws.com/hi/4932363284--Hero_1.jpg</t>
  </si>
  <si>
    <t>https://milwaukee-media-images.s3.amazonaws.com/hi/4932373083--Hero_1.jpg</t>
  </si>
  <si>
    <t>https://milwaukee-media-images.s3.amazonaws.com/hi/48005712--Hero_1.jpg</t>
  </si>
  <si>
    <t>https://milwaukee-media-images.s3.amazonaws.com/hi/48005782--Hero_1.jpg</t>
  </si>
  <si>
    <t>https://milwaukee-media-images.s3.amazonaws.com/hi/48224256--Hero_1.jpg</t>
  </si>
  <si>
    <t>https://milwaukee-media-images.s3.amazonaws.com/hi/4932221380--Hero_1.jpg</t>
  </si>
  <si>
    <t>https://milwaukee-media-images.s3.amazonaws.com/hi/4932464941--Hero_1.jpg</t>
  </si>
  <si>
    <t>https://milwaukee-media-images.s3.amazonaws.com/hi/4932363519--Hero_1.jpg</t>
  </si>
  <si>
    <t>https://milwaukee-media-images.s3.amazonaws.com/hi/4932345758--Hero_1.jpg</t>
  </si>
  <si>
    <t>https://milwaukee-media-images.s3.amazonaws.com/hi/4932373390--Hero_1.jpg</t>
  </si>
  <si>
    <t>https://milwaukee-media-images.s3.amazonaws.com/hi/4932479476--Hero_1.jpg</t>
  </si>
  <si>
    <t>https://milwaukee-media-images.s3.amazonaws.com/hi/4932399229--Hero_1.jpg</t>
  </si>
  <si>
    <t>https://milwaukee-media-images.s3.amazonaws.com/hi/4932344300--Hero_1.jpg</t>
  </si>
  <si>
    <t>https://milwaukee-media-images.s3.amazonaws.com/hi/4932367013--Hero_1.jpg</t>
  </si>
  <si>
    <t>https://milwaukee-media-images.s3.amazonaws.com/hi/4932352033--Hero_1.jpg</t>
  </si>
  <si>
    <t>https://milwaukee-media-images.s3.amazonaws.com/hi/4932341612--Hero_1.jpg</t>
  </si>
  <si>
    <t>https://milwaukee-media-images.s3.amazonaws.com/hi/48001082--Hero_1.jpg</t>
  </si>
  <si>
    <t>https://milwaukee-media-images.s3.amazonaws.com/hi/49520600--Hero_1.jpg</t>
  </si>
  <si>
    <t>https://milwaukee-media-images.s3.amazonaws.com/hi/4932274069--Hero_1.jpg</t>
  </si>
  <si>
    <t>https://milwaukee-media-images.s3.amazonaws.com/hi/4932479494--Hero_1.jpg</t>
  </si>
  <si>
    <t>https://milwaukee-media-images.s3.amazonaws.com/hi/49565110--Hero_1.jpg</t>
  </si>
  <si>
    <t>https://milwaukee-media-images.s3.amazonaws.com/hi/48130108--Hero_1.jpg</t>
  </si>
  <si>
    <t>https://milwaukee-media-images.s3.amazonaws.com/hi/48284006--Hero_1.jpg</t>
  </si>
  <si>
    <t>https://milwaukee-media-images.s3.amazonaws.com/hi/4932399406--Hero_1.jpg</t>
  </si>
  <si>
    <t>https://milwaukee-media-images.s3.amazonaws.com/hi/4932352036--Hero_1.jpg</t>
  </si>
  <si>
    <t>https://milwaukee-media-images.s3.amazonaws.com/hi/4932399527--Hero_1.jpg</t>
  </si>
  <si>
    <t>https://milwaukee-media-images.s3.amazonaws.com/hi/4932352857--Hero_1.jpg</t>
  </si>
  <si>
    <t>https://milwaukee-media-images.s3.amazonaws.com/hi/4932316243--Hero_1.jpg</t>
  </si>
  <si>
    <t>https://milwaukee-media-images.s3.amazonaws.com/hi/48906001--Hero_1.jpg</t>
  </si>
  <si>
    <t>https://milwaukee-media-images.s3.amazonaws.com/hi/48004784--Hero_1.jpg</t>
  </si>
  <si>
    <t>https://milwaukee-media-images.s3.amazonaws.com/hi/4932471517--Hero_1.jpg</t>
  </si>
  <si>
    <t>https://milwaukee-media-images.s3.amazonaws.com/hi/4932471518--Hero_1.jpg</t>
  </si>
  <si>
    <t>https://milwaukee-media-images.s3.amazonaws.com/hi/4932471360--Hero_1.jpg</t>
  </si>
  <si>
    <t>https://milwaukee-media-images.s3.amazonaws.com/hi/4932478909--Hero_1.jpg</t>
  </si>
  <si>
    <t>https://milwaukee-media-images.s3.amazonaws.com/hi/4932478910--Hero_1.jpg</t>
  </si>
  <si>
    <t>https://milwaukee-media-images.s3.amazonaws.com/hi/4932478911--Hero_1.jpg</t>
  </si>
  <si>
    <t>https://milwaukee-media-images.s3.amazonaws.com/hi/4932478912--Hero_1.jpg</t>
  </si>
  <si>
    <t>https://milwaukee-media-images.s3.amazonaws.com/hi/4932373364--Hero_1.jpg</t>
  </si>
  <si>
    <t>https://milwaukee-media-images.s3.amazonaws.com/hi/4932352228--Hero_1.jpg</t>
  </si>
  <si>
    <t>https://milwaukee-media-images.s3.amazonaws.com/hi/4932352229--Hero_1.jpg</t>
  </si>
  <si>
    <t>https://milwaukee-media-images.s3.amazonaws.com/hi/4932478178--Hero_1.jpg</t>
  </si>
  <si>
    <t>https://milwaukee-media-images.s3.amazonaws.com/hi/49565120--Hero_1.jpg</t>
  </si>
  <si>
    <t>https://milwaukee-media-images.s3.amazonaws.com/hi/4932341611--Hero_1.jpg</t>
  </si>
  <si>
    <t>https://milwaukee-media-images.s3.amazonaws.com/hi/4932352501--Hero_1.jpg</t>
  </si>
  <si>
    <t>https://milwaukee-media-images.s3.amazonaws.com/hi/4932478467--Hero_1.jpg</t>
  </si>
  <si>
    <t>https://milwaukee-media-images.s3.amazonaws.com/hi/48223164--Hero_1.jpg</t>
  </si>
  <si>
    <t>https://milwaukee-media-images.s3.amazonaws.com/hi/48223165--Hero_1.jpg</t>
  </si>
  <si>
    <t>https://milwaukee-media-images.s3.amazonaws.com/hi/4932471872--Hero_1.jpg</t>
  </si>
  <si>
    <t>https://milwaukee-media-images.s3.amazonaws.com/hi/4932471519--Hero_1.jpg</t>
  </si>
  <si>
    <t>https://milwaukee-media-images.s3.amazonaws.com/hi/49565125--Hero_1.jpg</t>
  </si>
  <si>
    <t>https://milwaukee-media-images.s3.amazonaws.com/hi/4932430464--Hero_01.jpg</t>
  </si>
  <si>
    <t>https://milwaukee-media-images.s3.amazonaws.com/hi/4932430465--Hero_01.jpg</t>
  </si>
  <si>
    <t>https://milwaukee-media-images.s3.amazonaws.com/hi/4932352390--Hero_1.jpg</t>
  </si>
  <si>
    <t>https://milwaukee-media-images.s3.amazonaws.com/hi/4932352395--Hero_1.jpg</t>
  </si>
  <si>
    <t>https://milwaukee-media-images.s3.amazonaws.com/hi/4932373330--Hero_1.jpg</t>
  </si>
  <si>
    <t>https://milwaukee-media-images.s3.amazonaws.com/hi/4932430331--Hero_1.jpg</t>
  </si>
  <si>
    <t>https://milwaukee-media-images.s3.amazonaws.com/hi/4932430548--Hero_1.jpg</t>
  </si>
  <si>
    <t>https://milwaukee-media-images.s3.amazonaws.com/hi/4932459853--Hero_1.jpg</t>
  </si>
  <si>
    <t>https://milwaukee-media-images.s3.amazonaws.com/hi/4932459854--Hero_1.jpg</t>
  </si>
  <si>
    <t>https://milwaukee-media-images.s3.amazonaws.com/hi/4932459855--Hero_1.jpg</t>
  </si>
  <si>
    <t>https://milwaukee-media-images.s3.amazonaws.com/hi/4932459868--Hero_1.jpg</t>
  </si>
  <si>
    <t>https://milwaukee-media-images.s3.amazonaws.com/hi/4932399586--Hero_1.jpg</t>
  </si>
  <si>
    <t>https://milwaukee-media-images.s3.amazonaws.com/hi/4932399588--Hero_1.jpg</t>
  </si>
  <si>
    <t>https://milwaukee-media-images.s3.amazonaws.com/hi/4932399590--Hero_1.jpg</t>
  </si>
  <si>
    <t>https://milwaukee-media-images.s3.amazonaws.com/hi/48005091--Hero_1.jpg</t>
  </si>
  <si>
    <t>https://milwaukee-media-images.s3.amazonaws.com/hi/48223101--Hero_1.jpg</t>
  </si>
  <si>
    <t>https://milwaukee-media-images.s3.amazonaws.com/hi/4932464053--Hero_1.jpg</t>
  </si>
  <si>
    <t>https://milwaukee-media-images.s3.amazonaws.com/hi/4932464054--Hero_1.jpg</t>
  </si>
  <si>
    <t>https://milwaukee-media-images.s3.amazonaws.com/hi/4932479470--Hero_1.jpg</t>
  </si>
  <si>
    <t>https://milwaukee-media-images.s3.amazonaws.com/hi/48284008--Hero_1.jpg</t>
  </si>
  <si>
    <t>https://milwaukee-media-images.s3.amazonaws.com/hi/49565130--Hero_1.jpg</t>
  </si>
  <si>
    <t>https://milwaukee-media-images.s3.amazonaws.com/hi/4932373331--Hero_1.jpg</t>
  </si>
  <si>
    <t>https://milwaukee-media-images.s3.amazonaws.com/hi/4932459866--Hero_1.jpg</t>
  </si>
  <si>
    <t>https://milwaukee-media-images.s3.amazonaws.com/hi/4932459867--Hero_1.jpg</t>
  </si>
  <si>
    <t>https://milwaukee-media-images.s3.amazonaws.com/hi/4932459869--Hero_1.jpg</t>
  </si>
  <si>
    <t>https://milwaukee-media-images.s3.amazonaws.com/hi/4932472107--Hero_1.jpg</t>
  </si>
  <si>
    <t>https://milwaukee-media-images.s3.amazonaws.com/hi/4932373339--Hero_1.jpg</t>
  </si>
  <si>
    <t>https://milwaukee-media-images.s3.amazonaws.com/hi/48222532--Hero_1.jpg</t>
  </si>
  <si>
    <t>https://milwaukee-media-images.s3.amazonaws.com/hi/4932459592--Hero_1.jpg</t>
  </si>
  <si>
    <t>https://milwaukee-media-images.s3.amazonaws.com/hi/4932479707--Hero_1.jpg</t>
  </si>
  <si>
    <t>https://milwaukee-media-images.s3.amazonaws.com/hi/49565140--Hero_1.jpg</t>
  </si>
  <si>
    <t>https://milwaukee-media-images.s3.amazonaws.com/hi/48130683--Hero_1.jpg</t>
  </si>
  <si>
    <t>https://milwaukee-media-images.s3.amazonaws.com/hi/4932367146--Hero_1.jpg</t>
  </si>
  <si>
    <t>https://milwaukee-media-images.s3.amazonaws.com/hi/4932355068--Hero_1.jpg</t>
  </si>
  <si>
    <t>https://milwaukee-media-images.s3.amazonaws.com/hi/48906021--Hero_1.jpg</t>
  </si>
  <si>
    <t>https://milwaukee-media-images.s3.amazonaws.com/hi/4932459090--Hero_1.jpg</t>
  </si>
  <si>
    <t>https://milwaukee-media-images.s3.amazonaws.com/hi/4932471347--Hero_1.jpg</t>
  </si>
  <si>
    <t>https://milwaukee-media-images.s3.amazonaws.com/hi/4932471348--Hero_1.jpg</t>
  </si>
  <si>
    <t>https://milwaukee-media-images.s3.amazonaws.com/hi/4932471349--Hero_1.jpg</t>
  </si>
  <si>
    <t>https://milwaukee-media-images.s3.amazonaws.com/hi/4932471350--Hero_1.jpg</t>
  </si>
  <si>
    <t>https://milwaukee-media-images.s3.amazonaws.com/hi/4932478470--Hero_1.jpg</t>
  </si>
  <si>
    <t>https://milwaukee-media-images.s3.amazonaws.com/hi/4932363554--Hero_1.jpg</t>
  </si>
  <si>
    <t>https://milwaukee-media-images.s3.amazonaws.com/hi/4932478056--Hero_1.jpg</t>
  </si>
  <si>
    <t>https://milwaukee-media-images.s3.amazonaws.com/hi/48906011--Hero_1.jpg</t>
  </si>
  <si>
    <t>https://milwaukee-media-images.s3.amazonaws.com/hi/48906031--Hero_1.jpg</t>
  </si>
  <si>
    <t>https://milwaukee-media-images.s3.amazonaws.com/hi/48005035--Hero_1.jpg</t>
  </si>
  <si>
    <t>https://milwaukee-media-images.s3.amazonaws.com/hi/48227708--Hero_1.jpg</t>
  </si>
  <si>
    <t>https://milwaukee-media-images.s3.amazonaws.com/hi/48227717--Hero_1.jpg</t>
  </si>
  <si>
    <t>https://milwaukee-media-images.s3.amazonaws.com/hi/4932344296--Hero_1.jpg</t>
  </si>
  <si>
    <t>https://milwaukee-media-images.s3.amazonaws.com/hi/4932399230--Hero_1.jpg</t>
  </si>
  <si>
    <t>https://milwaukee-media-images.s3.amazonaws.com/hi/4932478179--Hero_1.jpg</t>
  </si>
  <si>
    <t>https://milwaukee-media-images.s3.amazonaws.com/hi/4932355069--Hero_1.jpg</t>
  </si>
  <si>
    <t>https://milwaukee-media-images.s3.amazonaws.com/hi/4932355070--Hero_1.jpg</t>
  </si>
  <si>
    <t>https://milwaukee-media-images.s3.amazonaws.com/hi/4932355071--Hero_1.jpg</t>
  </si>
  <si>
    <t>https://milwaukee-media-images.s3.amazonaws.com/hi/4932373164--Hero_1.jpg</t>
  </si>
  <si>
    <t>https://milwaukee-media-images.s3.amazonaws.com/hi/49565150--Hero_1.jpg</t>
  </si>
  <si>
    <t>https://milwaukee-media-images.s3.amazonaws.com/hi/4932363285--Hero_1.jpg</t>
  </si>
  <si>
    <t>https://milwaukee-media-images.s3.amazonaws.com/hi/4932430892--Hero_1.jpg</t>
  </si>
  <si>
    <t>https://milwaukee-media-images.s3.amazonaws.com/hi/4932451731--Hero_1.jpg</t>
  </si>
  <si>
    <t>https://milwaukee-media-images.s3.amazonaws.com/hi/4932430398--Hero_1.jpg</t>
  </si>
  <si>
    <t>https://milwaukee-media-images.s3.amazonaws.com/hi/4932355067--Hero_1.jpg</t>
  </si>
  <si>
    <t>https://milwaukee-media-images.s3.amazonaws.com/hi/4932371598--Hero_1.jpg</t>
  </si>
  <si>
    <t>https://milwaukee-media-images.s3.amazonaws.com/hi/4932371599--Hero_1.jpg</t>
  </si>
  <si>
    <t>https://milwaukee-media-images.s3.amazonaws.com/hi/4932371600--Hero_1.jpg</t>
  </si>
  <si>
    <t>https://milwaukee-media-images.s3.amazonaws.com/hi/4932371601--Hero_1.jpg</t>
  </si>
  <si>
    <t>https://milwaukee-media-images.s3.amazonaws.com/hi/4932373388--Hero_1.jpg</t>
  </si>
  <si>
    <t>https://milwaukee-media-images.s3.amazonaws.com/hi/48001084--Hero_1.jpg</t>
  </si>
  <si>
    <t>https://milwaukee-media-images.s3.amazonaws.com/hi/48004712--Hero_1.jpg</t>
  </si>
  <si>
    <t>https://milwaukee-media-images.s3.amazonaws.com/hi/48004782--Hero_1.jpg</t>
  </si>
  <si>
    <t>https://milwaukee-media-images.s3.amazonaws.com/hi/4932471520--Hero_1.jpg</t>
  </si>
  <si>
    <t>https://milwaukee-media-images.s3.amazonaws.com/hi/49565091--Hero_1.jpg</t>
  </si>
  <si>
    <t>https://milwaukee-media-images.s3.amazonaws.com/hi/4932352502--Hero_1.jpg</t>
  </si>
  <si>
    <t>https://milwaukee-media-images.s3.amazonaws.com/hi/4932363697--Hero_1.jpg</t>
  </si>
  <si>
    <t>https://milwaukee-media-images.s3.amazonaws.com/hi/4932399331--Hero_1.jpg</t>
  </si>
  <si>
    <t>https://milwaukee-media-images.s3.amazonaws.com/hi/4932352391--Hero_1.jpg</t>
  </si>
  <si>
    <t>https://milwaukee-media-images.s3.amazonaws.com/hi/4932399308--Hero_1.jpg</t>
  </si>
  <si>
    <t>https://milwaukee-media-images.s3.amazonaws.com/hi/48005293--Hero_1.jpg</t>
  </si>
  <si>
    <t>https://milwaukee-media-images.s3.amazonaws.com/hi/48222531--Hero_1.jpg</t>
  </si>
  <si>
    <t>https://milwaukee-media-images.s3.amazonaws.com/hi/48222533--Hero_1.jpg</t>
  </si>
  <si>
    <t>https://milwaukee-media-images.s3.amazonaws.com/hi/48222534--Hero_1.jpg</t>
  </si>
  <si>
    <t>https://milwaukee-media-images.s3.amazonaws.com/hi/48222535--Hero_1.jpg</t>
  </si>
  <si>
    <t>https://milwaukee-media-images.s3.amazonaws.com/hi/4932471521--Hero_1.jpg</t>
  </si>
  <si>
    <t>https://milwaukee-media-images.s3.amazonaws.com/hi/48227726--Hero_1.jpg</t>
  </si>
  <si>
    <t>https://milwaukee-media-images.s3.amazonaws.com/hi/49560012--Hero_1.jpg</t>
  </si>
  <si>
    <t>https://milwaukee-media-images.s3.amazonaws.com/hi/49565152--Hero_1.jpg</t>
  </si>
  <si>
    <t>https://milwaukee-media-images.s3.amazonaws.com/hi/4932352396--Hero_1.jpg</t>
  </si>
  <si>
    <t>https://milwaukee-media-images.s3.amazonaws.com/hi/4932341610--Hero_1.jpg</t>
  </si>
  <si>
    <t>https://milwaukee-media-images.s3.amazonaws.com/hi/4932355066--Hero_1.jpg</t>
  </si>
  <si>
    <t>https://milwaukee-media-images.s3.amazonaws.com/hi/48532682--Hero_1.jpg</t>
  </si>
  <si>
    <t>https://milwaukee-media-images.s3.amazonaws.com/hi/4932313192--Hero_1.jpg</t>
  </si>
  <si>
    <t>https://milwaukee-media-images.s3.amazonaws.com/hi/4932313194--Hero_1.jpg</t>
  </si>
  <si>
    <t>https://milwaukee-media-images.s3.amazonaws.com/hi/4932363669--Hero_1.jpg</t>
  </si>
  <si>
    <t>https://milwaukee-media-images.s3.amazonaws.com/hi/4932363693--Hero_1.jpg</t>
  </si>
  <si>
    <t>https://milwaukee-media-images.s3.amazonaws.com/hi/4932352015--Hero_1.jpg</t>
  </si>
  <si>
    <t>https://milwaukee-media-images.s3.amazonaws.com/hi/4932352712--Hero_1.jpg</t>
  </si>
  <si>
    <t>https://milwaukee-media-images.s3.amazonaws.com/hi/4932352210--Hero_1.jpg</t>
  </si>
  <si>
    <t>https://milwaukee-media-images.s3.amazonaws.com/hi/4932352211--Hero_1.jpg</t>
  </si>
  <si>
    <t>https://milwaukee-media-images.s3.amazonaws.com/hi/4932459856--Hero_1.jpg</t>
  </si>
  <si>
    <t>https://milwaukee-media-images.s3.amazonaws.com/hi/4932459857--Hero_1.jpg</t>
  </si>
  <si>
    <t>https://milwaukee-media-images.s3.amazonaws.com/hi/4932471356--Hero_1.jpg</t>
  </si>
  <si>
    <t>https://milwaukee-media-images.s3.amazonaws.com/hi/48229125--Hero_1.jpg</t>
  </si>
  <si>
    <t>https://milwaukee-media-images.s3.amazonaws.com/hi/4932399320--Hero_1.jpg</t>
  </si>
  <si>
    <t>https://milwaukee-media-images.s3.amazonaws.com/hi/48001077--Hero_1.jpg</t>
  </si>
  <si>
    <t>https://milwaukee-media-images.s3.amazonaws.com/hi/48005052--Hero_1.jpg</t>
  </si>
  <si>
    <t>https://milwaukee-media-images.s3.amazonaws.com/hi/48222536--Hero_1.jpg</t>
  </si>
  <si>
    <t>https://milwaukee-media-images.s3.amazonaws.com/hi/48906000--Hero_1.jpg</t>
  </si>
  <si>
    <t>https://milwaukee-media-images.s3.amazonaws.com/hi/49560023--Hero_1.jpg</t>
  </si>
  <si>
    <t>https://milwaukee-media-images.s3.amazonaws.com/hi/49565155--Hero_1.jpg</t>
  </si>
  <si>
    <t>https://milwaukee-media-images.s3.amazonaws.com/hi/4932352017--Hero_1.jpg</t>
  </si>
  <si>
    <t>https://milwaukee-media-images.s3.amazonaws.com/hi/4932352029--Hero_1.jpg</t>
  </si>
  <si>
    <t>https://milwaukee-media-images.s3.amazonaws.com/hi/4932363286--Hero_1.jpg</t>
  </si>
  <si>
    <t>https://milwaukee-media-images.s3.amazonaws.com/hi/4932343734--Hero_1.jpg</t>
  </si>
  <si>
    <t>https://milwaukee-media-images.s3.amazonaws.com/hi/4932373923--Hero_1.jpg</t>
  </si>
  <si>
    <t>https://milwaukee-media-images.s3.amazonaws.com/hi/4932352230--Hero_1.jpg</t>
  </si>
  <si>
    <t>https://milwaukee-media-images.s3.amazonaws.com/hi/4932430549--Hero_1.jpg</t>
  </si>
  <si>
    <t>https://milwaukee-media-images.s3.amazonaws.com/hi/4932430570--Hero_1.jpg</t>
  </si>
  <si>
    <t>https://milwaukee-media-images.s3.amazonaws.com/hi/48130813--Hero_1.jpg</t>
  </si>
  <si>
    <t>https://milwaukee-media-images.s3.amazonaws.com/hi/4932399595--Hero_1.jpg</t>
  </si>
  <si>
    <t>https://milwaukee-media-images.s3.amazonaws.com/hi/4932353424--Hero_1.jpg</t>
  </si>
  <si>
    <t>https://milwaukee-media-images.s3.amazonaws.com/hi/4932373387--Hero_1.jpg</t>
  </si>
  <si>
    <t>https://milwaukee-media-images.s3.amazonaws.com/hi/4932471522--Hero_1.jpg</t>
  </si>
  <si>
    <t>https://milwaukee-media-images.s3.amazonaws.com/hi/49560032--Hero_1.jpg</t>
  </si>
  <si>
    <t>https://milwaukee-media-images.s3.amazonaws.com/hi/4932373086--Hero_1.jpg</t>
  </si>
  <si>
    <t>https://milwaukee-media-images.s3.amazonaws.com/hi/4932471636--Hero_1.jpg</t>
  </si>
  <si>
    <t>https://milwaukee-media-images.s3.amazonaws.com/hi/49560027--Hero_1.jpg</t>
  </si>
  <si>
    <t>https://milwaukee-media-images.s3.amazonaws.com/hi/4932363676--Hero_1.jpg</t>
  </si>
  <si>
    <t>https://milwaukee-media-images.s3.amazonaws.com/hi/4932352503--Hero_1.jpg</t>
  </si>
  <si>
    <t>https://milwaukee-media-images.s3.amazonaws.com/hi/4932373340--Hero_1.jpg</t>
  </si>
  <si>
    <t>https://milwaukee-media-images.s3.amazonaws.com/hi/4932373341--Hero_1.jpg</t>
  </si>
  <si>
    <t>https://milwaukee-media-images.s3.amazonaws.com/hi/4932363524--Hero_1.jpg</t>
  </si>
  <si>
    <t>https://milwaukee-media-images.s3.amazonaws.com/hi/4932479718--Hero_1.jpg</t>
  </si>
  <si>
    <t>https://milwaukee-media-images.s3.amazonaws.com/hi/4932352512--Hero_1.jpg</t>
  </si>
  <si>
    <t>https://milwaukee-media-images.s3.amazonaws.com/hi/4932363559--Hero_1.jpg</t>
  </si>
  <si>
    <t>https://milwaukee-media-images.s3.amazonaws.com/hi/4932352858--Hero_1.jpg</t>
  </si>
  <si>
    <t>https://milwaukee-media-images.s3.amazonaws.com/hi/48323070--Hero_1.jpg</t>
  </si>
  <si>
    <t>https://milwaukee-media-images.s3.amazonaws.com/hi/48906035--Hero_1.jpg</t>
  </si>
  <si>
    <t>https://milwaukee-media-images.s3.amazonaws.com/hi/4932471424--Hero_1.jpg</t>
  </si>
  <si>
    <t>https://milwaukee-media-images.s3.amazonaws.com/hi/4932471425--Hero_1.jpg</t>
  </si>
  <si>
    <t>https://milwaukee-media-images.s3.amazonaws.com/hi/4932471426--Hero_1.jpg</t>
  </si>
  <si>
    <t>https://milwaukee-media-images.s3.amazonaws.com/hi/4932471427--Hero_1.jpg</t>
  </si>
  <si>
    <t>https://milwaukee-media-images.s3.amazonaws.com/hi/49560037--Hero_1.jpg</t>
  </si>
  <si>
    <t>https://milwaukee-media-images.s3.amazonaws.com/hi/49560043--Hero_1.jpg</t>
  </si>
  <si>
    <t>https://milwaukee-media-images.s3.amazonaws.com/hi/49565160--Hero_1.jpg</t>
  </si>
  <si>
    <t>https://milwaukee-media-images.s3.amazonaws.com/hi/4932373365--Hero_1.jpg</t>
  </si>
  <si>
    <t>https://milwaukee-media-images.s3.amazonaws.com/hi/4932478466--Hero_1.jpg</t>
  </si>
  <si>
    <t>https://milwaukee-media-images.s3.amazonaws.com/hi/48906005--Hero_1.jpg</t>
  </si>
  <si>
    <t>https://milwaukee-media-images.s3.amazonaws.com/hi/48906061--Hero_1.jpg</t>
  </si>
  <si>
    <t>https://milwaukee-media-images.s3.amazonaws.com/hi/4932373921--Hero_1.jpg</t>
  </si>
  <si>
    <t>https://milwaukee-media-images.s3.amazonaws.com/hi/4932459858--Hero_1.jpg</t>
  </si>
  <si>
    <t>https://milwaukee-media-images.s3.amazonaws.com/hi/4932459859--Hero_1.jpg</t>
  </si>
  <si>
    <t>https://milwaukee-media-images.s3.amazonaws.com/hi/48005021--Hero_1.jpg</t>
  </si>
  <si>
    <t>https://milwaukee-media-images.s3.amazonaws.com/hi/48005187--Hero_1.jpg</t>
  </si>
  <si>
    <t>https://milwaukee-media-images.s3.amazonaws.com/hi/48005188--Hero_1.jpg</t>
  </si>
  <si>
    <t>https://milwaukee-media-images.s3.amazonaws.com/hi/4932464040--Hero_1.jpg</t>
  </si>
  <si>
    <t>https://milwaukee-media-images.s3.amazonaws.com/hi/4932464045--Hero_1.jpg</t>
  </si>
  <si>
    <t>https://milwaukee-media-images.s3.amazonaws.com/hi/4932464049--Hero_1.jpg</t>
  </si>
  <si>
    <t>https://milwaukee-media-images.s3.amazonaws.com/hi/4932373725--Hero_1.jpg</t>
  </si>
  <si>
    <t>https://milwaukee-media-images.s3.amazonaws.com/hi/4932430479--Hero_1.jpg</t>
  </si>
  <si>
    <t>https://milwaukee-media-images.s3.amazonaws.com/hi/HI_VIST--Hero_1.jpg</t>
  </si>
  <si>
    <t>https://milwaukee-media-images.s3.amazonaws.com/hi/48532788--Hero_1.jpg</t>
  </si>
  <si>
    <t>https://milwaukee-media-images.s3.amazonaws.com/hi/4932313190--Hero_1.jpg</t>
  </si>
  <si>
    <t>https://milwaukee-media-images.s3.amazonaws.com/hi/4932430332--Hero_1.jpg</t>
  </si>
  <si>
    <t>https://milwaukee-media-images.s3.amazonaws.com/hi/4932459870--Hero_1.jpg</t>
  </si>
  <si>
    <t>https://milwaukee-media-images.s3.amazonaws.com/hi/4932459871--Hero_1.jpg</t>
  </si>
  <si>
    <t>https://milwaukee-media-images.s3.amazonaws.com/hi/4932471828--Hero_1.jpg</t>
  </si>
  <si>
    <t>https://milwaukee-media-images.s3.amazonaws.com/hi/4932430396--Hero_1.jpg</t>
  </si>
  <si>
    <t>https://milwaukee-media-images.s3.amazonaws.com/hi/4932479483--Hero_1.jpg</t>
  </si>
  <si>
    <t>https://milwaukee-media-images.s3.amazonaws.com/hi/49560047--Hero_1.jpg</t>
  </si>
  <si>
    <t>https://milwaukee-media-images.s3.amazonaws.com/hi/49560052--Hero_1.jpg</t>
  </si>
  <si>
    <t>https://milwaukee-media-images.s3.amazonaws.com/hi/49565165--Hero_1.jpg</t>
  </si>
  <si>
    <t>https://milwaukee-media-images.s3.amazonaws.com/hi/4932363698--Hero_1.jpg</t>
  </si>
  <si>
    <t>https://milwaukee-media-images.s3.amazonaws.com/hi/4932399322--Hero_1.jpg</t>
  </si>
  <si>
    <t>https://milwaukee-media-images.s3.amazonaws.com/hi/4932430179--Hero_1.jpg</t>
  </si>
  <si>
    <t>https://milwaukee-media-images.s3.amazonaws.com/hi/48001430--Hero_1.jpg</t>
  </si>
  <si>
    <t>https://milwaukee-media-images.s3.amazonaws.com/hi/4932478897--Hero_1.jpg</t>
  </si>
  <si>
    <t>https://milwaukee-media-images.s3.amazonaws.com/hi/4932478560--Hero_1.jpg</t>
  </si>
  <si>
    <t>https://milwaukee-media-images.s3.amazonaws.com/hi/4932459593--Hero_1.jpg</t>
  </si>
  <si>
    <t>https://milwaukee-media-images.s3.amazonaws.com/hi/4932459595--Hero_1.jpg</t>
  </si>
  <si>
    <t>https://milwaukee-media-images.s3.amazonaws.com/hi/4932464910--Hero_1.jpg</t>
  </si>
  <si>
    <t>https://milwaukee-media-images.s3.amazonaws.com/hi/4932430550--Hero_1.jpg</t>
  </si>
  <si>
    <t>https://milwaukee-media-images.s3.amazonaws.com/hi/4932430571--Hero_1.jpg</t>
  </si>
  <si>
    <t>https://milwaukee-media-images.s3.amazonaws.com/hi/4932343737--Hero_1.jpg</t>
  </si>
  <si>
    <t>https://milwaukee-media-images.s3.amazonaws.com/hi/48906063--Hero_1.jpg</t>
  </si>
  <si>
    <t>https://milwaukee-media-images.s3.amazonaws.com/hi/4932471523--Hero_1.jpg</t>
  </si>
  <si>
    <t>https://milwaukee-media-images.s3.amazonaws.com/hi/4932471524--Hero_1.jpg</t>
  </si>
  <si>
    <t>https://milwaukee-media-images.s3.amazonaws.com/hi/4932352507--Hero_1.jpg</t>
  </si>
  <si>
    <t>https://milwaukee-media-images.s3.amazonaws.com/hi/4932352506--Hero_1.jpg</t>
  </si>
  <si>
    <t>https://milwaukee-media-images.s3.amazonaws.com/hi/4932430552--Hero_2.jpg</t>
  </si>
  <si>
    <t>https://milwaukee-media-images.s3.amazonaws.com/hi/4932430553--Hero_1.jpg</t>
  </si>
  <si>
    <t>https://milwaukee-media-images.s3.amazonaws.com/hi/49565605--Hero_1.jpg</t>
  </si>
  <si>
    <t>https://milwaukee-media-images.s3.amazonaws.com/hi/4932478253--Hero_1.jpg</t>
  </si>
  <si>
    <t>https://milwaukee-media-images.s3.amazonaws.com/hi/4932363694--Hero_1.jpg</t>
  </si>
  <si>
    <t>https://milwaukee-media-images.s3.amazonaws.com/hi/4932307077--Hero_1.jpg</t>
  </si>
  <si>
    <t>https://milwaukee-media-images.s3.amazonaws.com/hi/4932352546--Hero_1.jpg</t>
  </si>
  <si>
    <t>https://milwaukee-media-images.s3.amazonaws.com/hi/48906015--Hero_1.jpg</t>
  </si>
  <si>
    <t>https://milwaukee-media-images.s3.amazonaws.com/hi/48906027--Hero_1.jpg</t>
  </si>
  <si>
    <t>https://milwaukee-media-images.s3.amazonaws.com/hi/48221950--Hero_1.jpg</t>
  </si>
  <si>
    <t>https://milwaukee-media-images.s3.amazonaws.com/hi/4932451546--Hero_1.jpg</t>
  </si>
  <si>
    <t>https://milwaukee-media-images.s3.amazonaws.com/hi/49560057--Hero_1.jpg</t>
  </si>
  <si>
    <t>https://milwaukee-media-images.s3.amazonaws.com/hi/49560062--Hero_1.jpg</t>
  </si>
  <si>
    <t>https://milwaukee-media-images.s3.amazonaws.com/hi/49565167--Hero_1.jpg</t>
  </si>
  <si>
    <t>https://milwaukee-media-images.s3.amazonaws.com/hi/4932399387--Hero_1.jpg</t>
  </si>
  <si>
    <t>https://milwaukee-media-images.s3.amazonaws.com/hi/48001083--Hero_1.jpg</t>
  </si>
  <si>
    <t>https://milwaukee-media-images.s3.amazonaws.com/hi/48281030--Hero_1.jpg</t>
  </si>
  <si>
    <t>https://milwaukee-media-images.s3.amazonaws.com/hi/4932363564--Hero_1.jpg</t>
  </si>
  <si>
    <t>https://milwaukee-media-images.s3.amazonaws.com/hi/48004188--Hero_1.jpg</t>
  </si>
  <si>
    <t>https://milwaukee-media-images.s3.amazonaws.com/hi/4932471357--Hero_1.jpg</t>
  </si>
  <si>
    <t>https://milwaukee-media-images.s3.amazonaws.com/hi/48130873--Hero_1.jpg</t>
  </si>
  <si>
    <t>https://milwaukee-media-images.s3.amazonaws.com/hi/4932352397--Hero_1.jpg</t>
  </si>
  <si>
    <t>https://milwaukee-media-images.s3.amazonaws.com/hi/4932459872--Hero_1.jpg</t>
  </si>
  <si>
    <t>https://milwaukee-media-images.s3.amazonaws.com/hi/4932459873--Hero_1.jpg</t>
  </si>
  <si>
    <t>https://milwaukee-media-images.s3.amazonaws.com/hi/4932459874--Hero_1.jpg</t>
  </si>
  <si>
    <t>https://milwaukee-media-images.s3.amazonaws.com/hi/4932459875--Hero_1.jpg</t>
  </si>
  <si>
    <t>https://milwaukee-media-images.s3.amazonaws.com/hi/48224510--Hero_1.jpg</t>
  </si>
  <si>
    <t>https://milwaukee-media-images.s3.amazonaws.com/hi/48224520--Hero_1.jpg</t>
  </si>
  <si>
    <t>https://milwaukee-media-images.s3.amazonaws.com/hi/48224530--Hero_1.jpg</t>
  </si>
  <si>
    <t>https://milwaukee-media-images.s3.amazonaws.com/hi/49560002--Hero_1.jpg</t>
  </si>
  <si>
    <t>https://milwaukee-media-images.s3.amazonaws.com/hi/49565169--Hero_1.jpg</t>
  </si>
  <si>
    <t>https://milwaukee-media-images.s3.amazonaws.com/hi/48004187--Hero_1.jpg</t>
  </si>
  <si>
    <t>https://milwaukee-media-images.s3.amazonaws.com/hi/49005450--Hero_1.jpg</t>
  </si>
  <si>
    <t>https://milwaukee-media-images.s3.amazonaws.com/hi/4932472262--Hero_1.jpg</t>
  </si>
  <si>
    <t>https://milwaukee-media-images.s3.amazonaws.com/hi/4932459594--Hero_1.jpg</t>
  </si>
  <si>
    <t>https://milwaukee-media-images.s3.amazonaws.com/hi/4932459596--Hero_1.jpg</t>
  </si>
  <si>
    <t>https://milwaukee-media-images.s3.amazonaws.com/hi/4932464663--Hero_1.jpg</t>
  </si>
  <si>
    <t>https://milwaukee-media-images.s3.amazonaws.com/hi/4932453855--Hero_1.jpg</t>
  </si>
  <si>
    <t>https://milwaukee-media-images.s3.amazonaws.com/hi/4932453860--Hero_1.jpg</t>
  </si>
  <si>
    <t>https://milwaukee-media-images.s3.amazonaws.com/hi/48284011--Hero_1.jpg</t>
  </si>
  <si>
    <t>https://milwaukee-media-images.s3.amazonaws.com/hi/49560072--Hero_1.jpg</t>
  </si>
  <si>
    <t>https://milwaukee-media-images.s3.amazonaws.com/hi/4932399388--Hero_1.jpg</t>
  </si>
  <si>
    <t>https://milwaukee-media-images.s3.amazonaws.com/hi/4932352231--Hero_1.jpg</t>
  </si>
  <si>
    <t>https://milwaukee-media-images.s3.amazonaws.com/hi/4932352232--Hero_1.jpg</t>
  </si>
  <si>
    <t>https://milwaukee-media-images.s3.amazonaws.com/hi/4932363529--Hero_1.jpg</t>
  </si>
  <si>
    <t>https://milwaukee-media-images.s3.amazonaws.com/hi/4932430904--Hero_1.jpg</t>
  </si>
  <si>
    <t>https://milwaukee-media-images.s3.amazonaws.com/hi/48906070--Hero_1.jpg</t>
  </si>
  <si>
    <t>https://milwaukee-media-images.s3.amazonaws.com/hi/4932464610--Hero_1.jpg</t>
  </si>
  <si>
    <t>https://milwaukee-media-images.s3.amazonaws.com/hi/4932334667--Hero_1.jpg</t>
  </si>
  <si>
    <t>https://milwaukee-media-images.s3.amazonaws.com/hi/48222537--Hero_1.jpg</t>
  </si>
  <si>
    <t>https://milwaukee-media-images.s3.amazonaws.com/hi/49560082--Hero_1.jpg</t>
  </si>
  <si>
    <t>https://milwaukee-media-images.s3.amazonaws.com/hi/49560290--Hero_1.jpg</t>
  </si>
  <si>
    <t>https://milwaukee-media-images.s3.amazonaws.com/hi/4932363699--Hero_1.jpg</t>
  </si>
  <si>
    <t>https://milwaukee-media-images.s3.amazonaws.com/hi/4932464715--Hero_1.jpg</t>
  </si>
  <si>
    <t>https://milwaukee-media-images.s3.amazonaws.com/hi/49560024--Hero_1.jpg</t>
  </si>
  <si>
    <t>https://milwaukee-media-images.s3.amazonaws.com/hi/4932344301--Hero_1.jpg</t>
  </si>
  <si>
    <t>https://milwaukee-media-images.s3.amazonaws.com/hi/4932352217--Hero_1.jpg</t>
  </si>
  <si>
    <t>https://milwaukee-media-images.s3.amazonaws.com/hi/4932371596--Hero_1.jpg</t>
  </si>
  <si>
    <t>https://milwaukee-media-images.s3.amazonaws.com/hi/48906062--Hero_1.jpg</t>
  </si>
  <si>
    <t>https://milwaukee-media-images.s3.amazonaws.com/hi/4932471989--Hero_1.jpg</t>
  </si>
  <si>
    <t>https://milwaukee-media-images.s3.amazonaws.com/hi/4932471525--Hero_1.jpg</t>
  </si>
  <si>
    <t>https://milwaukee-media-images.s3.amazonaws.com/hi/49560087--Hero_1.jpg</t>
  </si>
  <si>
    <t>https://milwaukee-media-images.s3.amazonaws.com/hi/49565170--Hero_1.jpg</t>
  </si>
  <si>
    <t>https://milwaukee-media-images.s3.amazonaws.com/hi/4932472263--Hero_1.jpg</t>
  </si>
  <si>
    <t>https://milwaukee-media-images.s3.amazonaws.com/hi/49902300--Hero_1.jpg</t>
  </si>
  <si>
    <t>https://milwaukee-media-images.s3.amazonaws.com/hi/4932430091--Hero_1.jpg</t>
  </si>
  <si>
    <t>https://milwaukee-media-images.s3.amazonaws.com/hi/4932336597--Hero_1.jpg</t>
  </si>
  <si>
    <t>https://milwaukee-media-images.s3.amazonaws.com/hi/48532786--Hero_1.jpg</t>
  </si>
  <si>
    <t>https://milwaukee-media-images.s3.amazonaws.com/hi/48532789--Hero_1.jpg</t>
  </si>
  <si>
    <t>https://milwaukee-media-images.s3.amazonaws.com/hi/4932308974--Hero_1.jpg</t>
  </si>
  <si>
    <t>https://milwaukee-media-images.s3.amazonaws.com/hi/4932267980--Hero_1.jpg</t>
  </si>
  <si>
    <t>https://milwaukee-media-images.s3.amazonaws.com/hi/49560092--Hero_1.jpg</t>
  </si>
  <si>
    <t>https://milwaukee-media-images.s3.amazonaws.com/hi/4932307088--Hero_1.jpg</t>
  </si>
  <si>
    <t>https://milwaukee-media-images.s3.amazonaws.com/hi/4932352018--Hero_1.jpg</t>
  </si>
  <si>
    <t>https://milwaukee-media-images.s3.amazonaws.com/hi/4932352037--Hero_1.jpg</t>
  </si>
  <si>
    <t>https://milwaukee-media-images.s3.amazonaws.com/hi/4932478182--Hero_1.jpg</t>
  </si>
  <si>
    <t>https://milwaukee-media-images.s3.amazonaws.com/hi/4932343735--Hero_1.jpg</t>
  </si>
  <si>
    <t>https://milwaukee-media-images.s3.amazonaws.com/hi/4932343738--Hero_1.jpg</t>
  </si>
  <si>
    <t>https://milwaukee-media-images.s3.amazonaws.com/hi/48005701--Hero_1.jpg</t>
  </si>
  <si>
    <t>https://milwaukee-media-images.s3.amazonaws.com/hi/4932478997--Hero_1.jpg</t>
  </si>
  <si>
    <t>https://milwaukee-media-images.s3.amazonaws.com/hi/4932459091--Hero_1.jpg</t>
  </si>
  <si>
    <t>https://milwaukee-media-images.s3.amazonaws.com/hi/4932363670--Hero_1.jpg</t>
  </si>
  <si>
    <t>https://milwaukee-media-images.s3.amazonaws.com/hi/4932430738--Hero_1.jpg</t>
  </si>
  <si>
    <t>https://milwaukee-media-images.s3.amazonaws.com/hi/4932352338--Hero_1.jpg</t>
  </si>
  <si>
    <t>https://milwaukee-media-images.s3.amazonaws.com/hi/48001078--Hero_1.jpg</t>
  </si>
  <si>
    <t>https://milwaukee-media-images.s3.amazonaws.com/hi/49560097--Hero_1.jpg</t>
  </si>
  <si>
    <t>https://milwaukee-media-images.s3.amazonaws.com/hi/49565175--Hero_1.jpg</t>
  </si>
  <si>
    <t>https://milwaukee-media-images.s3.amazonaws.com/hi/49565178--Hero_1.jpg</t>
  </si>
  <si>
    <t>https://milwaukee-media-images.s3.amazonaws.com/hi/4932352034--Hero_1.jpg</t>
  </si>
  <si>
    <t>https://milwaukee-media-images.s3.amazonaws.com/hi/4932471868--Hero_1.jpg</t>
  </si>
  <si>
    <t>https://milwaukee-media-images.s3.amazonaws.com/hi/4932363695--Hero_1.jpg</t>
  </si>
  <si>
    <t>https://milwaukee-media-images.s3.amazonaws.com/hi/4932373366--Hero_1.jpg</t>
  </si>
  <si>
    <t>https://milwaukee-media-images.s3.amazonaws.com/hi/4932430395--Hero_1.jpg</t>
  </si>
  <si>
    <t>https://milwaukee-media-images.s3.amazonaws.com/hi/48001450--Hero_1.jpg</t>
  </si>
  <si>
    <t>https://milwaukee-media-images.s3.amazonaws.com/hi/4932472264--Hero_1.jpg</t>
  </si>
  <si>
    <t>https://milwaukee-media-images.s3.amazonaws.com/hi/4932471430--Hero_1.jpg</t>
  </si>
  <si>
    <t>https://milwaukee-media-images.s3.amazonaws.com/hi/49560102--Hero_1.jpg</t>
  </si>
  <si>
    <t>https://milwaukee-media-images.s3.amazonaws.com/hi/4932363534--Hero_1.jpg</t>
  </si>
  <si>
    <t>https://milwaukee-media-images.s3.amazonaws.com/hi/48005788--Hero_1.jpg</t>
  </si>
  <si>
    <t>https://milwaukee-media-images.s3.amazonaws.com/hi/48009787--Hero_1.jpg</t>
  </si>
  <si>
    <t>https://milwaukee-media-images.s3.amazonaws.com/hi/48906017--Hero_1.jpg</t>
  </si>
  <si>
    <t>https://milwaukee-media-images.s3.amazonaws.com/hi/4932478998--Hero_1.jpg</t>
  </si>
  <si>
    <t>https://milwaukee-media-images.s3.amazonaws.com/hi/4932478249--Hero_1.jpg</t>
  </si>
  <si>
    <t>https://milwaukee-media-images.s3.amazonaws.com/hi/49560107--Hero_1.jpg</t>
  </si>
  <si>
    <t>https://milwaukee-media-images.s3.amazonaws.com/hi/4932352398--Hero_1.jpg</t>
  </si>
  <si>
    <t>https://milwaukee-media-images.s3.amazonaws.com/hi/4932352468--Hero_1.jpg</t>
  </si>
  <si>
    <t>https://milwaukee-media-images.s3.amazonaws.com/hi/4932430333--Hero_1.jpg</t>
  </si>
  <si>
    <t>https://milwaukee-media-images.s3.amazonaws.com/hi/4932459876--Hero_1.jpg</t>
  </si>
  <si>
    <t>https://milwaukee-media-images.s3.amazonaws.com/hi/4932459877--Hero_1.jpg</t>
  </si>
  <si>
    <t>https://milwaukee-media-images.s3.amazonaws.com/hi/4932459878--Hero_1.jpg</t>
  </si>
  <si>
    <t>https://milwaukee-media-images.s3.amazonaws.com/hi/4932352859--Hero_1.jpg</t>
  </si>
  <si>
    <t>https://milwaukee-media-images.s3.amazonaws.com/hi/4932352920--Hero_1.jpg</t>
  </si>
  <si>
    <t>https://milwaukee-media-images.s3.amazonaws.com/hi/48001630--Hero_1.jpg</t>
  </si>
  <si>
    <t>https://milwaukee-media-images.s3.amazonaws.com/hi/4932117042--Hero_1.jpg</t>
  </si>
  <si>
    <t>https://milwaukee-media-images.s3.amazonaws.com/hi/49560067--Hero_1.jpg</t>
  </si>
  <si>
    <t>https://milwaukee-media-images.s3.amazonaws.com/hi/49560112--Hero_1.jpg</t>
  </si>
  <si>
    <t>https://milwaukee-media-images.s3.amazonaws.com/hi/4932363677--Hero_1.jpg</t>
  </si>
  <si>
    <t>https://milwaukee-media-images.s3.amazonaws.com/hi/4932459879--Hero_1.jpg</t>
  </si>
  <si>
    <t>https://milwaukee-media-images.s3.amazonaws.com/hi/48005713--Hero_1.jpg</t>
  </si>
  <si>
    <t>https://milwaukee-media-images.s3.amazonaws.com/hi/48005787--Hero_1.jpg</t>
  </si>
  <si>
    <t>https://milwaukee-media-images.s3.amazonaws.com/hi/48009788--Hero_1.jpg</t>
  </si>
  <si>
    <t>https://milwaukee-media-images.s3.amazonaws.com/hi/4932371740--Hero_1.jpg</t>
  </si>
  <si>
    <t>https://milwaukee-media-images.s3.amazonaws.com/hi/48004788--Hero_1.jpg</t>
  </si>
  <si>
    <t>https://milwaukee-media-images.s3.amazonaws.com/hi/49005455--Hero_1.jpg</t>
  </si>
  <si>
    <t>https://milwaukee-media-images.s3.amazonaws.com/hi/4932471526--Hero_1.jpg</t>
  </si>
  <si>
    <t>https://milwaukee-media-images.s3.amazonaws.com/hi/4932478548--Hero_1.jpg</t>
  </si>
  <si>
    <t>https://milwaukee-media-images.s3.amazonaws.com/hi/4932479484--Hero_1.jpg</t>
  </si>
  <si>
    <t>https://milwaukee-media-images.s3.amazonaws.com/hi/49560077--Hero_1.jpg</t>
  </si>
  <si>
    <t>https://milwaukee-media-images.s3.amazonaws.com/hi/49560122--Hero_1.jpg</t>
  </si>
  <si>
    <t>https://milwaukee-media-images.s3.amazonaws.com/hi/49565180--Hero_1.jpg</t>
  </si>
  <si>
    <t>https://milwaukee-media-images.s3.amazonaws.com/hi/48252002--Hero_1.jpg</t>
  </si>
  <si>
    <t>https://milwaukee-media-images.s3.amazonaws.com/hi/4932471527--Hero_1.jpg</t>
  </si>
  <si>
    <t>https://milwaukee-media-images.s3.amazonaws.com/hi/49560117--Hero_1.jpg</t>
  </si>
  <si>
    <t>https://milwaukee-media-images.s3.amazonaws.com/hi/49560127--Hero_1.jpg</t>
  </si>
  <si>
    <t>https://milwaukee-media-images.s3.amazonaws.com/hi/4932430446--Hero_01.jpg</t>
  </si>
  <si>
    <t>https://milwaukee-media-images.s3.amazonaws.com/hi/4932371741--Hero_1.jpg</t>
  </si>
  <si>
    <t>https://milwaukee-media-images.s3.amazonaws.com/hi/4932326525--Hero_1.jpg</t>
  </si>
  <si>
    <t>https://milwaukee-media-images.s3.amazonaws.com/hi/4932334706--Hero_1.jpg</t>
  </si>
  <si>
    <t>https://milwaukee-media-images.s3.amazonaws.com/hi/4932478759--Hero_1.jpg</t>
  </si>
  <si>
    <t>https://milwaukee-media-images.s3.amazonaws.com/hi/4932478762--Hero_1.jpg</t>
  </si>
  <si>
    <t>https://milwaukee-media-images.s3.amazonaws.com/hi/4932343270--Hero_1.jpg</t>
  </si>
  <si>
    <t>https://milwaukee-media-images.s3.amazonaws.com/hi/49565615--Hero_1.jpg</t>
  </si>
  <si>
    <t>https://milwaukee-media-images.s3.amazonaws.com/hi/4932453856--Hero_1.jpg</t>
  </si>
  <si>
    <t>https://milwaukee-media-images.s3.amazonaws.com/hi/4932453857--Hero_1.jpg</t>
  </si>
  <si>
    <t>https://milwaukee-media-images.s3.amazonaws.com/hi/4932453858--Hero_1.jpg</t>
  </si>
  <si>
    <t>https://milwaukee-media-images.s3.amazonaws.com/hi/4932453859--Hero_1.jpg</t>
  </si>
  <si>
    <t>https://milwaukee-media-images.s3.amazonaws.com/hi/4932478908--Hero_1.jpg</t>
  </si>
  <si>
    <t>https://milwaukee-media-images.s3.amazonaws.com/hi/4932478928--Hero_1.jpg</t>
  </si>
  <si>
    <t>https://milwaukee-media-images.s3.amazonaws.com/hi/4932471883--Hero_1.jpg</t>
  </si>
  <si>
    <t>https://milwaukee-media-images.s3.amazonaws.com/hi/4932471884--Hero_1.jpg</t>
  </si>
  <si>
    <t>https://milwaukee-media-images.s3.amazonaws.com/hi/48220222--Hero_1.jpg</t>
  </si>
  <si>
    <t>https://milwaukee-media-images.s3.amazonaws.com/hi/4932479496--Hero_1.jpg</t>
  </si>
  <si>
    <t>https://milwaukee-media-images.s3.amazonaws.com/hi/48284016--Hero_1.jpg</t>
  </si>
  <si>
    <t>https://milwaukee-media-images.s3.amazonaws.com/hi/4932343271--Hero_1.jpg</t>
  </si>
  <si>
    <t>https://milwaukee-media-images.s3.amazonaws.com/hi/4932478058--Hero_1.jpg</t>
  </si>
  <si>
    <t>https://milwaukee-media-images.s3.amazonaws.com/hi/4932430910--Hero_1.jpg</t>
  </si>
  <si>
    <t>https://milwaukee-media-images.s3.amazonaws.com/hi/4932471637--Hero_1.jpg</t>
  </si>
  <si>
    <t>https://milwaukee-media-images.s3.amazonaws.com/hi/4932464664--Hero_1.jpg</t>
  </si>
  <si>
    <t>https://milwaukee-media-images.s3.amazonaws.com/hi/49560132--Hero_1.jpg</t>
  </si>
  <si>
    <t>https://milwaukee-media-images.s3.amazonaws.com/hi/4932478183--Hero_1.jpg</t>
  </si>
  <si>
    <t>https://milwaukee-media-images.s3.amazonaws.com/hi/48005241--Hero_1.jpg</t>
  </si>
  <si>
    <t>https://milwaukee-media-images.s3.amazonaws.com/hi/48004787--Hero_1.jpg</t>
  </si>
  <si>
    <t>https://milwaukee-media-images.s3.amazonaws.com/hi/4932471806--Hero_1.jpg</t>
  </si>
  <si>
    <t>https://milwaukee-media-images.s3.amazonaws.com/hi/4932471807--Hero_1.jpg</t>
  </si>
  <si>
    <t>https://milwaukee-media-images.s3.amazonaws.com/hi/49569810--Hero_1.jpg</t>
  </si>
  <si>
    <t>https://milwaukee-media-images.s3.amazonaws.com/hi/4932344303--Hero_1.jpg</t>
  </si>
  <si>
    <t>https://milwaukee-media-images.s3.amazonaws.com/hi/4932352513--Hero_1.jpg</t>
  </si>
  <si>
    <t>https://milwaukee-media-images.s3.amazonaws.com/hi/4932352212--Hero_1.jpg</t>
  </si>
  <si>
    <t>https://milwaukee-media-images.s3.amazonaws.com/hi/4932352213--Hero_1.jpg</t>
  </si>
  <si>
    <t>https://milwaukee-media-images.s3.amazonaws.com/hi/48001600--Hero_1.jpg</t>
  </si>
  <si>
    <t>https://milwaukee-media-images.s3.amazonaws.com/hi/48004713--Hero_1.jpg</t>
  </si>
  <si>
    <t>https://milwaukee-media-images.s3.amazonaws.com/hi/4932471501--Hero_1.jpg</t>
  </si>
  <si>
    <t>https://milwaukee-media-images.s3.amazonaws.com/hi/49560142--Hero_1.jpg</t>
  </si>
  <si>
    <t>https://milwaukee-media-images.s3.amazonaws.com/hi/49560702--Hero_01.jpg</t>
  </si>
  <si>
    <t>https://milwaukee-media-images.s3.amazonaws.com/hi/49569815--Hero_1.jpg</t>
  </si>
  <si>
    <t>https://milwaukee-media-images.s3.amazonaws.com/hi/48131003--Hero_1.jpg</t>
  </si>
  <si>
    <t>https://milwaukee-media-images.s3.amazonaws.com/hi/4932373367--Hero_1.jpg</t>
  </si>
  <si>
    <t>https://milwaukee-media-images.s3.amazonaws.com/hi/4932373347--Hero_1.jpg</t>
  </si>
  <si>
    <t>https://milwaukee-media-images.s3.amazonaws.com/hi/4932373348--Hero_1.jpg</t>
  </si>
  <si>
    <t>https://milwaukee-media-images.s3.amazonaws.com/hi/4932472124--Hero_1.jpg</t>
  </si>
  <si>
    <t>https://milwaukee-media-images.s3.amazonaws.com/hi/4932478254--Hero_1.jpg</t>
  </si>
  <si>
    <t>https://milwaukee-media-images.s3.amazonaws.com/hi/4932478180--Hero_1.jpg</t>
  </si>
  <si>
    <t>https://milwaukee-media-images.s3.amazonaws.com/hi/4932471586--Hero_1.jpg</t>
  </si>
  <si>
    <t>https://milwaukee-media-images.s3.amazonaws.com/hi/4932471502--Hero_1.jpg</t>
  </si>
  <si>
    <t>https://milwaukee-media-images.s3.amazonaws.com/hi/49569805--Hero_1.jpg</t>
  </si>
  <si>
    <t>https://milwaukee-media-images.s3.amazonaws.com/hi/4932352834--Hero_1.jpg</t>
  </si>
  <si>
    <t>https://milwaukee-media-images.s3.amazonaws.com/hi/49565620--Hero_1.jpg</t>
  </si>
  <si>
    <t>https://milwaukee-media-images.s3.amazonaws.com/hi/4932363700--Hero_1.jpg</t>
  </si>
  <si>
    <t>https://milwaukee-media-images.s3.amazonaws.com/hi/4932399327--Hero_1.jpg</t>
  </si>
  <si>
    <t>https://milwaukee-media-images.s3.amazonaws.com/hi/4932343272--Hero_1.jpg</t>
  </si>
  <si>
    <t>https://milwaukee-media-images.s3.amazonaws.com/hi/4932352860--Hero_1.jpg</t>
  </si>
  <si>
    <t>https://milwaukee-media-images.s3.amazonaws.com/hi/4932471809--Hero_1.jpg</t>
  </si>
  <si>
    <t>https://milwaukee-media-images.s3.amazonaws.com/hi/4932471503--Hero_1.jpg</t>
  </si>
  <si>
    <t>https://milwaukee-media-images.s3.amazonaws.com/hi/49569820--Hero_1.jpg</t>
  </si>
  <si>
    <t>https://milwaukee-media-images.s3.amazonaws.com/hi/4932471358--Hero_1.jpg</t>
  </si>
  <si>
    <t>https://milwaukee-media-images.s3.amazonaws.com/hi/4932459301--Hero_1.jpg</t>
  </si>
  <si>
    <t>https://milwaukee-media-images.s3.amazonaws.com/hi/49560147--Hero_1.jpg</t>
  </si>
  <si>
    <t>https://milwaukee-media-images.s3.amazonaws.com/hi/49560153--Hero_1.jpg</t>
  </si>
  <si>
    <t>https://milwaukee-media-images.s3.amazonaws.com/hi/49565190--Hero_1.jpg</t>
  </si>
  <si>
    <t>https://milwaukee-media-images.s3.amazonaws.com/hi/4932459140--Hero_1.jpg</t>
  </si>
  <si>
    <t>https://milwaukee-media-images.s3.amazonaws.com/hi/4932459126--Hero_1.jpg</t>
  </si>
  <si>
    <t>https://milwaukee-media-images.s3.amazonaws.com/hi/49560503--Hero_1.jpg</t>
  </si>
  <si>
    <t>https://milwaukee-media-images.s3.amazonaws.com/hi/48005093--Hero_1.jpg</t>
  </si>
  <si>
    <t>https://milwaukee-media-images.s3.amazonaws.com/hi/4932471871--Hero_1.jpg</t>
  </si>
  <si>
    <t>https://milwaukee-media-images.s3.amazonaws.com/hi/49560158--Hero_1.jpg</t>
  </si>
  <si>
    <t>https://milwaukee-media-images.s3.amazonaws.com/hi/49569825--Hero_1.jpg</t>
  </si>
  <si>
    <t>https://milwaukee-media-images.s3.amazonaws.com/hi/4932352508--Hero_1.jpg</t>
  </si>
  <si>
    <t>https://milwaukee-media-images.s3.amazonaws.com/hi/4932430725--Hero_1.jpg</t>
  </si>
  <si>
    <t>https://milwaukee-media-images.s3.amazonaws.com/hi/4932479485--Hero_1.jpg</t>
  </si>
  <si>
    <t>https://milwaukee-media-images.s3.amazonaws.com/hi/48252122--Hero_1.jpg</t>
  </si>
  <si>
    <t>https://milwaukee-media-images.s3.amazonaws.com/hi/4932471310--Hero_1.jpg</t>
  </si>
  <si>
    <t>https://milwaukee-media-images.s3.amazonaws.com/hi/48005189--Hero_1.jpg</t>
  </si>
  <si>
    <t>https://milwaukee-media-images.s3.amazonaws.com/hi/4932478252--Hero_1.jpg</t>
  </si>
  <si>
    <t>https://milwaukee-media-images.s3.amazonaws.com/hi/48532787--Hero_1.jpg</t>
  </si>
  <si>
    <t>https://milwaukee-media-images.s3.amazonaws.com/hi/49560159--Hero_1.jpg</t>
  </si>
  <si>
    <t>https://milwaukee-media-images.s3.amazonaws.com/hi/4932352949--Hero_1.jpg</t>
  </si>
  <si>
    <t>https://milwaukee-media-images.s3.amazonaws.com/hi/49560505--Hero_1.jpg</t>
  </si>
  <si>
    <t>https://milwaukee-media-images.s3.amazonaws.com/hi/4932478250--Hero_1.jpg</t>
  </si>
  <si>
    <t>https://milwaukee-media-images.s3.amazonaws.com/hi/48229215--Hero_1.jpg</t>
  </si>
  <si>
    <t>https://milwaukee-media-images.s3.amazonaws.com/hi/48229250--Hero_1.jpg</t>
  </si>
  <si>
    <t>https://milwaukee-media-images.s3.amazonaws.com/hi/49565195--Hero_1.jpg</t>
  </si>
  <si>
    <t>https://milwaukee-media-images.s3.amazonaws.com/hi/49569830--Hero_1.jpg</t>
  </si>
  <si>
    <t>https://milwaukee-media-images.s3.amazonaws.com/hi/4932363671--Hero_1.jpg</t>
  </si>
  <si>
    <t>https://milwaukee-media-images.s3.amazonaws.com/hi/4932367014--Hero_1.jpg</t>
  </si>
  <si>
    <t>https://milwaukee-media-images.s3.amazonaws.com/hi/4932459880--Hero_1.jpg</t>
  </si>
  <si>
    <t>https://milwaukee-media-images.s3.amazonaws.com/hi/4932459881--Hero_1.jpg</t>
  </si>
  <si>
    <t>https://milwaukee-media-images.s3.amazonaws.com/hi/4932459882--Hero_1.jpg</t>
  </si>
  <si>
    <t>https://milwaukee-media-images.s3.amazonaws.com/hi/4932478288--Hero_1.jpg</t>
  </si>
  <si>
    <t>https://milwaukee-media-images.s3.amazonaws.com/hi/48224532--Hero_1.jpg</t>
  </si>
  <si>
    <t>https://milwaukee-media-images.s3.amazonaws.com/hi/4932479710--Hero_1.jpg</t>
  </si>
  <si>
    <t>https://milwaukee-media-images.s3.amazonaws.com/hi/4932459883--Hero_1.jpg</t>
  </si>
  <si>
    <t>https://milwaukee-media-images.s3.amazonaws.com/hi/4932459092--Hero_1.jpg</t>
  </si>
  <si>
    <t>https://milwaukee-media-images.s3.amazonaws.com/hi/4932464854--Hero_1.jpg</t>
  </si>
  <si>
    <t>https://milwaukee-media-images.s3.amazonaws.com/hi/4932464059--Hero_1.jpg</t>
  </si>
  <si>
    <t>https://milwaukee-media-images.s3.amazonaws.com/hi/4932479558--Hero_1.jpg</t>
  </si>
  <si>
    <t>https://milwaukee-media-images.s3.amazonaws.com/hi/4932479559--Hero_1.jpg</t>
  </si>
  <si>
    <t>https://milwaukee-media-images.s3.amazonaws.com/hi/4932479560--Hero_1.jpg</t>
  </si>
  <si>
    <t>https://milwaukee-media-images.s3.amazonaws.com/hi/4932479561--Hero_1.jpg</t>
  </si>
  <si>
    <t>https://milwaukee-media-images.s3.amazonaws.com/hi/49560163--Hero_1.jpg</t>
  </si>
  <si>
    <t>https://milwaukee-media-images.s3.amazonaws.com/hi/49560507--Hero_1.jpg</t>
  </si>
  <si>
    <t>https://milwaukee-media-images.s3.amazonaws.com/hi/48005036--Hero_1.jpg</t>
  </si>
  <si>
    <t>https://milwaukee-media-images.s3.amazonaws.com/hi/48227406--Hero_1.jpg</t>
  </si>
  <si>
    <t>https://milwaukee-media-images.s3.amazonaws.com/hi/4932471504--Hero_1.jpg</t>
  </si>
  <si>
    <t>https://milwaukee-media-images.s3.amazonaws.com/hi/49569835--Hero_1.jpg</t>
  </si>
  <si>
    <t>https://milwaukee-media-images.s3.amazonaws.com/hi/4932373342--Hero_1.jpg</t>
  </si>
  <si>
    <t>https://milwaukee-media-images.s3.amazonaws.com/hi/49560509--Hero_1.jpg</t>
  </si>
  <si>
    <t>https://milwaukee-media-images.s3.amazonaws.com/hi/49565625--Hero_1.jpg</t>
  </si>
  <si>
    <t>https://milwaukee-media-images.s3.amazonaws.com/hi/4932472123--Hero_1.jpg</t>
  </si>
  <si>
    <t>https://milwaukee-media-images.s3.amazonaws.com/hi/49560113--Hero_1.jpg</t>
  </si>
  <si>
    <t>https://milwaukee-media-images.s3.amazonaws.com/hi/49560167--Hero_1.jpg</t>
  </si>
  <si>
    <t>https://milwaukee-media-images.s3.amazonaws.com/hi/49560704--Hero_1.jpg</t>
  </si>
  <si>
    <t>https://milwaukee-media-images.s3.amazonaws.com/hi/4932373368--Hero_1.jpg</t>
  </si>
  <si>
    <t>https://milwaukee-media-images.s3.amazonaws.com/hi/4932352334--Hero_1.jpg</t>
  </si>
  <si>
    <t>https://milwaukee-media-images.s3.amazonaws.com/hi/4932343273--Hero_1.jpg</t>
  </si>
  <si>
    <t>https://milwaukee-media-images.s3.amazonaws.com/hi/4932479104--Hero_1.jpg</t>
  </si>
  <si>
    <t>https://milwaukee-media-images.s3.amazonaws.com/hi/4932479105--Hero_1.jpg</t>
  </si>
  <si>
    <t>https://milwaukee-media-images.s3.amazonaws.com/hi/NGFM-G--Hero_1.jpg</t>
  </si>
  <si>
    <t>https://milwaukee-media-images.s3.amazonaws.com/hi/NGFM-R--Hero_1.jpg</t>
  </si>
  <si>
    <t>https://milwaukee-media-images.s3.amazonaws.com/hi/49560173--Hero_1.jpg</t>
  </si>
  <si>
    <t>https://milwaukee-media-images.s3.amazonaws.com/hi/4932430726--Hero_1.jpg</t>
  </si>
  <si>
    <t>https://milwaukee-media-images.s3.amazonaws.com/hi/4932472265--Hero_1.jpg</t>
  </si>
  <si>
    <t>https://milwaukee-media-images.s3.amazonaws.com/hi/4932471758--Hero_1.jpg</t>
  </si>
  <si>
    <t>https://milwaukee-media-images.s3.amazonaws.com/hi/4932345710--Hero_1.jpg</t>
  </si>
  <si>
    <t>https://milwaukee-media-images.s3.amazonaws.com/hi/4932471505--Hero_1.jpg</t>
  </si>
  <si>
    <t>https://milwaukee-media-images.s3.amazonaws.com/hi/4932479486--Hero_1.jpg</t>
  </si>
  <si>
    <t>https://milwaukee-media-images.s3.amazonaws.com/hi/4932479729--Hero_1.jpg</t>
  </si>
  <si>
    <t>https://milwaukee-media-images.s3.amazonaws.com/hi/4932352515--Hero_1.jpg</t>
  </si>
  <si>
    <t>https://milwaukee-media-images.s3.amazonaws.com/hi/4932352038--Hero_1.jpg</t>
  </si>
  <si>
    <t>https://milwaukee-media-images.s3.amazonaws.com/hi/4932352399--Hero_1.jpg</t>
  </si>
  <si>
    <t>https://milwaukee-media-images.s3.amazonaws.com/hi/48229711--Hero_1.jpg</t>
  </si>
  <si>
    <t>https://milwaukee-media-images.s3.amazonaws.com/hi/48229712--Hero_1.jpg</t>
  </si>
  <si>
    <t>https://milwaukee-media-images.s3.amazonaws.com/hi/48229713--Hero_1.jpg</t>
  </si>
  <si>
    <t>https://milwaukee-media-images.s3.amazonaws.com/hi/48229714--Hero_1.jpg</t>
  </si>
  <si>
    <t>https://milwaukee-media-images.s3.amazonaws.com/hi/4932352214--Hero_1.jpg</t>
  </si>
  <si>
    <t>https://milwaukee-media-images.s3.amazonaws.com/hi/4932352218--Hero_1.jpg</t>
  </si>
  <si>
    <t>https://milwaukee-media-images.s3.amazonaws.com/hi/4932459141--Hero_1.jpg</t>
  </si>
  <si>
    <t>https://milwaukee-media-images.s3.amazonaws.com/hi/4932459128--Hero_1.jpg</t>
  </si>
  <si>
    <t>https://milwaukee-media-images.s3.amazonaws.com/hi/4932459127--Hero_1.jpg</t>
  </si>
  <si>
    <t>https://milwaukee-media-images.s3.amazonaws.com/hi/4932459130--Hero_1.jpg</t>
  </si>
  <si>
    <t>https://milwaukee-media-images.s3.amazonaws.com/hi/4932459093--Hero_1.jpg</t>
  </si>
  <si>
    <t>https://milwaukee-media-images.s3.amazonaws.com/hi/49902306--Hero_1.jpg</t>
  </si>
  <si>
    <t>https://milwaukee-media-images.s3.amazonaws.com/hi/4932346620--Hero_2.jpg</t>
  </si>
  <si>
    <t>https://milwaukee-media-images.s3.amazonaws.com/hi/4932341268--Hero_1.jpg</t>
  </si>
  <si>
    <t>https://milwaukee-media-images.s3.amazonaws.com/hi/4932430099--Hero_1.jpg</t>
  </si>
  <si>
    <t>https://milwaukee-media-images.s3.amazonaws.com/hi/M4_B2--Hero_1.jpg</t>
  </si>
  <si>
    <t>https://milwaukee-media-images.s3.amazonaws.com/hi/4932363678--Hero_1.jpg</t>
  </si>
  <si>
    <t>https://milwaukee-media-images.s3.amazonaws.com/hi/4932373349--Hero_1.jpg</t>
  </si>
  <si>
    <t>https://milwaukee-media-images.s3.amazonaws.com/hi/4932471759--Hero_1.jpg</t>
  </si>
  <si>
    <t>https://milwaukee-media-images.s3.amazonaws.com/hi/48005194--Hero_1.jpg</t>
  </si>
  <si>
    <t>https://milwaukee-media-images.s3.amazonaws.com/hi/4932471431--Hero_1.jpg</t>
  </si>
  <si>
    <t>https://milwaukee-media-images.s3.amazonaws.com/hi/49560177--Hero_1.jpg</t>
  </si>
  <si>
    <t>https://milwaukee-media-images.s3.amazonaws.com/hi/4932343274--Hero_1.jpg</t>
  </si>
  <si>
    <t>https://milwaukee-media-images.s3.amazonaws.com/hi/4932430334--Hero_1.jpg</t>
  </si>
  <si>
    <t>https://milwaukee-media-images.s3.amazonaws.com/hi/4932471760--Hero_1.jpg</t>
  </si>
  <si>
    <t>https://milwaukee-media-images.s3.amazonaws.com/hi/49565200--Hero_1.jpg</t>
  </si>
  <si>
    <t>https://milwaukee-media-images.s3.amazonaws.com/hi/4932363701--Hero_1.jpg</t>
  </si>
  <si>
    <t>https://milwaukee-media-images.s3.amazonaws.com/hi/4932373370--Hero_1.jpg</t>
  </si>
  <si>
    <t>https://milwaukee-media-images.s3.amazonaws.com/hi/4932464599--Hero_1.jpg</t>
  </si>
  <si>
    <t>https://milwaukee-media-images.s3.amazonaws.com/hi/4932464602--Hero_1.jpg</t>
  </si>
  <si>
    <t>https://milwaukee-media-images.s3.amazonaws.com/hi/49560014--Hero_1.jpg</t>
  </si>
  <si>
    <t>https://milwaukee-media-images.s3.amazonaws.com/hi/4932367068--Hero_1.jpg</t>
  </si>
  <si>
    <t>https://milwaukee-media-images.s3.amazonaws.com/hi/4932343275--Hero_1.jpg</t>
  </si>
  <si>
    <t>https://milwaukee-media-images.s3.amazonaws.com/hi/4932471761--Hero_1.jpg</t>
  </si>
  <si>
    <t>https://milwaukee-media-images.s3.amazonaws.com/hi/4932373161--Hero_1.jpg</t>
  </si>
  <si>
    <t>https://milwaukee-media-images.s3.amazonaws.com/hi/4932464060--Hero_1.jpg</t>
  </si>
  <si>
    <t>https://milwaukee-media-images.s3.amazonaws.com/hi/4932464061--Hero_1.jpg</t>
  </si>
  <si>
    <t>https://milwaukee-media-images.s3.amazonaws.com/hi/48220012--Hero_01.jpg</t>
  </si>
  <si>
    <t>https://milwaukee-media-images.s3.amazonaws.com/hi/48220212--Hero_1.jpg</t>
  </si>
  <si>
    <t>https://milwaukee-media-images.s3.amazonaws.com/hi/4932471333--Hero_1.jpg</t>
  </si>
  <si>
    <t>https://milwaukee-media-images.s3.amazonaws.com/hi/49565205--Hero_1.jpg</t>
  </si>
  <si>
    <t>https://milwaukee-media-images.s3.amazonaws.com/hi/4932307082--Hero_1.jpg</t>
  </si>
  <si>
    <t>https://milwaukee-media-images.s3.amazonaws.com/hi/4932307083--Hero_1.jpg</t>
  </si>
  <si>
    <t>https://milwaukee-media-images.s3.amazonaws.com/hi/4932399528--Hero_1.jpg</t>
  </si>
  <si>
    <t>https://milwaukee-media-images.s3.amazonaws.com/hi/4932471506--Hero_1.jpg</t>
  </si>
  <si>
    <t>https://milwaukee-media-images.s3.amazonaws.com/hi/49560183--Hero_1.jpg</t>
  </si>
  <si>
    <t>https://milwaukee-media-images.s3.amazonaws.com/hi/4932344304--Hero_1.jpg</t>
  </si>
  <si>
    <t>https://milwaukee-media-images.s3.amazonaws.com/hi/4932373343--Hero_1.jpg</t>
  </si>
  <si>
    <t>https://milwaukee-media-images.s3.amazonaws.com/hi/49565630--Hero_1.jpg</t>
  </si>
  <si>
    <t>https://milwaukee-media-images.s3.amazonaws.com/hi/4932339627--Hero_1.jpg</t>
  </si>
  <si>
    <t>https://milwaukee-media-images.s3.amazonaws.com/hi/48005221--Hero_1.jpg</t>
  </si>
  <si>
    <t>https://milwaukee-media-images.s3.amazonaws.com/hi/4932464855--Hero_1.jpg</t>
  </si>
  <si>
    <t>https://milwaukee-media-images.s3.amazonaws.com/hi/4932478255--Hero_1.jpg</t>
  </si>
  <si>
    <t>https://milwaukee-media-images.s3.amazonaws.com/hi/48221990--Hero_1.jpg</t>
  </si>
  <si>
    <t>https://milwaukee-media-images.s3.amazonaws.com/hi/48005789--Hero_1.jpg</t>
  </si>
  <si>
    <t>https://milwaukee-media-images.s3.amazonaws.com/hi/49560713--Hero_01.jpg</t>
  </si>
  <si>
    <t>https://milwaukee-media-images.s3.amazonaws.com/hi/4932471694--Hero_1.jpg</t>
  </si>
  <si>
    <t>https://milwaukee-media-images.s3.amazonaws.com/hi/4932352514--Hero_1.jpg</t>
  </si>
  <si>
    <t>https://milwaukee-media-images.s3.amazonaws.com/hi/4932399408--Hero_1.jpg</t>
  </si>
  <si>
    <t>https://milwaukee-media-images.s3.amazonaws.com/hi/4932471507--Hero_1.jpg</t>
  </si>
  <si>
    <t>https://milwaukee-media-images.s3.amazonaws.com/hi/49902342--Hero_1.jpg</t>
  </si>
  <si>
    <t>https://milwaukee-media-images.s3.amazonaws.com/hi/4932352844--Hero_1.jpg</t>
  </si>
  <si>
    <t>https://milwaukee-media-images.s3.amazonaws.com/hi/4932430100--Hero_1.jpg</t>
  </si>
  <si>
    <t>https://milwaukee-media-images.s3.amazonaws.com/hi/4932430915--Hero_1.jpg</t>
  </si>
  <si>
    <t>https://milwaukee-media-images.s3.amazonaws.com/hi/4932430917--Hero_1.jpg</t>
  </si>
  <si>
    <t>https://milwaukee-media-images.s3.amazonaws.com/hi/49122775--Hero_1.jpg</t>
  </si>
  <si>
    <t>https://milwaukee-media-images.s3.amazonaws.com/hi/4932478427--Hero_1.jpg</t>
  </si>
  <si>
    <t>https://milwaukee-media-images.s3.amazonaws.com/hi/4932343736--Hero_1.jpg</t>
  </si>
  <si>
    <t>https://milwaukee-media-images.s3.amazonaws.com/hi/4932399991--Hero_1.jpg</t>
  </si>
  <si>
    <t>https://milwaukee-media-images.s3.amazonaws.com/hi/4932399992--Hero_1.jpg</t>
  </si>
  <si>
    <t>https://milwaukee-media-images.s3.amazonaws.com/hi/4932471528--Hero_1.jpg</t>
  </si>
  <si>
    <t>https://milwaukee-media-images.s3.amazonaws.com/hi/4932471529--Hero_1.jpg</t>
  </si>
  <si>
    <t>https://milwaukee-media-images.s3.amazonaws.com/hi/49560187--Hero_1.jpg</t>
  </si>
  <si>
    <t>https://milwaukee-media-images.s3.amazonaws.com/hi/49560707--Hero_1.jpg</t>
  </si>
  <si>
    <t>https://milwaukee-media-images.s3.amazonaws.com/hi/4932451185--Hero_1.jpg</t>
  </si>
  <si>
    <t>https://milwaukee-media-images.s3.amazonaws.com/hi/4932430444--Hero_01.jpg</t>
  </si>
  <si>
    <t>https://milwaukee-media-images.s3.amazonaws.com/hi/4932352219--Hero_1.jpg</t>
  </si>
  <si>
    <t>https://milwaukee-media-images.s3.amazonaws.com/hi/4932352233--Hero_1.jpg</t>
  </si>
  <si>
    <t>https://milwaukee-media-images.s3.amazonaws.com/hi/4932352400--Hero_1.jpg</t>
  </si>
  <si>
    <t>https://milwaukee-media-images.s3.amazonaws.com/hi/4932343739--Hero_1.jpg</t>
  </si>
  <si>
    <t>https://milwaukee-media-images.s3.amazonaws.com/hi/4932478251--Hero_1.jpg</t>
  </si>
  <si>
    <t>https://milwaukee-media-images.s3.amazonaws.com/hi/48131123--Hero_1.jpg</t>
  </si>
  <si>
    <t>https://milwaukee-media-images.s3.amazonaws.com/hi/4932373502--Hero_1.jpg</t>
  </si>
  <si>
    <t>https://milwaukee-media-images.s3.amazonaws.com/hi/4932352713--Hero_1.jpg</t>
  </si>
  <si>
    <t>https://milwaukee-media-images.s3.amazonaws.com/hi/4932464062--Hero_1.jpg</t>
  </si>
  <si>
    <t>https://milwaukee-media-images.s3.amazonaws.com/hi/49560193--Hero_1.jpg</t>
  </si>
  <si>
    <t>https://milwaukee-media-images.s3.amazonaws.com/hi/4932464916--Hero_1.jpg</t>
  </si>
  <si>
    <t>https://milwaukee-media-images.s3.amazonaws.com/hi/4932455144--Hero_1.jpg</t>
  </si>
  <si>
    <t>https://milwaukee-media-images.s3.amazonaws.com/hi/4932455145--Hero_1.jpg</t>
  </si>
  <si>
    <t>https://milwaukee-media-images.s3.amazonaws.com/hi/4932471508--Hero_1.jpg</t>
  </si>
  <si>
    <t>https://milwaukee-media-images.s3.amazonaws.com/hi/4932344305--Hero_1.jpg</t>
  </si>
  <si>
    <t>https://milwaukee-media-images.s3.amazonaws.com/hi/4932352953--Hero_1.jpg</t>
  </si>
  <si>
    <t>https://milwaukee-media-images.s3.amazonaws.com/hi/48005026--Hero_1.jpg</t>
  </si>
  <si>
    <t>https://milwaukee-media-images.s3.amazonaws.com/hi/49560197--Hero_1.jpg</t>
  </si>
  <si>
    <t>https://milwaukee-media-images.s3.amazonaws.com/hi/4932352215--Hero_1.jpg</t>
  </si>
  <si>
    <t>https://milwaukee-media-images.s3.amazonaws.com/hi/48390572--Hero_1.jpg</t>
  </si>
  <si>
    <t>https://milwaukee-media-images.s3.amazonaws.com/hi/4932471530--Hero_1.jpg</t>
  </si>
  <si>
    <t>https://milwaukee-media-images.s3.amazonaws.com/hi/4932352030--Hero_1.jpg</t>
  </si>
  <si>
    <t>https://milwaukee-media-images.s3.amazonaws.com/hi/4932430394--Hero_1.jpg</t>
  </si>
  <si>
    <t>https://milwaukee-media-images.s3.amazonaws.com/hi/4932472105--Hero_1.jpg</t>
  </si>
  <si>
    <t>https://milwaukee-media-images.s3.amazonaws.com/hi/4932478473--Hero_1.jpg</t>
  </si>
  <si>
    <t>https://milwaukee-media-images.s3.amazonaws.com/hi/4932352234--Hero_1.jpg</t>
  </si>
  <si>
    <t>https://milwaukee-media-images.s3.amazonaws.com/hi/4932399513--Hero_1.jpg</t>
  </si>
  <si>
    <t>https://milwaukee-media-images.s3.amazonaws.com/hi/4932464063--Hero_1.jpg</t>
  </si>
  <si>
    <t>https://milwaukee-media-images.s3.amazonaws.com/hi/4932373344--Hero_1.jpg</t>
  </si>
  <si>
    <t>https://milwaukee-media-images.s3.amazonaws.com/hi/49560203--Hero_1.jpg</t>
  </si>
  <si>
    <t>https://milwaukee-media-images.s3.amazonaws.com/hi/4932459143--Hero_1.jpg</t>
  </si>
  <si>
    <t>https://milwaukee-media-images.s3.amazonaws.com/hi/4932459142--Hero_1.jpg</t>
  </si>
  <si>
    <t>https://milwaukee-media-images.s3.amazonaws.com/hi/4932459131--Hero_1.jpg</t>
  </si>
  <si>
    <t>https://milwaukee-media-images.s3.amazonaws.com/hi/4932471817--Hero_1.jpg</t>
  </si>
  <si>
    <t>https://milwaukee-media-images.s3.amazonaws.com/hi/4932479487--Hero_1.jpg</t>
  </si>
  <si>
    <t>https://milwaukee-media-images.s3.amazonaws.com/hi/49560137--Hero_1.jpg</t>
  </si>
  <si>
    <t>https://milwaukee-media-images.s3.amazonaws.com/hi/49560708--Hero_1.jpg</t>
  </si>
  <si>
    <t>https://milwaukee-media-images.s3.amazonaws.com/hi/48252562--Hero_1.jpg</t>
  </si>
  <si>
    <t>https://milwaukee-media-images.s3.amazonaws.com/hi/4932367018--Hero_1.jpg</t>
  </si>
  <si>
    <t>https://milwaukee-media-images.s3.amazonaws.com/hi/4932373350--Hero_1.jpg</t>
  </si>
  <si>
    <t>https://milwaukee-media-images.s3.amazonaws.com/hi/48226106--Hero_01.jpg</t>
  </si>
  <si>
    <t>https://milwaukee-media-images.s3.amazonaws.com/hi/48226407--Hero_01.jpg</t>
  </si>
  <si>
    <t>https://milwaukee-media-images.s3.amazonaws.com/hi/4932478621--Hero_1.jpg</t>
  </si>
  <si>
    <t>https://milwaukee-media-images.s3.amazonaws.com/hi/4932363672--Hero_1.jpg</t>
  </si>
  <si>
    <t>https://milwaukee-media-images.s3.amazonaws.com/hi/4932399539--Hero_1.jpg</t>
  </si>
  <si>
    <t>https://milwaukee-media-images.s3.amazonaws.com/hi/4932471311--Hero_1.jpg</t>
  </si>
  <si>
    <t>https://milwaukee-media-images.s3.amazonaws.com/hi/4932478276--Hero_1.jpg</t>
  </si>
  <si>
    <t>https://milwaukee-media-images.s3.amazonaws.com/hi/4932399275--Hero_01.jpg</t>
  </si>
  <si>
    <t>https://milwaukee-media-images.s3.amazonaws.com/hi/4932472122--Hero_1.jpg</t>
  </si>
  <si>
    <t>https://milwaukee-media-images.s3.amazonaws.com/hi/49560207--Hero_1.jpg</t>
  </si>
  <si>
    <t>https://milwaukee-media-images.s3.amazonaws.com/hi/4932343276--Hero_1.jpg</t>
  </si>
  <si>
    <t>https://milwaukee-media-images.s3.amazonaws.com/hi/48906040--Hero_1.jpg</t>
  </si>
  <si>
    <t>https://milwaukee-media-images.s3.amazonaws.com/hi/48005706--Hero_1.jpg</t>
  </si>
  <si>
    <t>https://milwaukee-media-images.s3.amazonaws.com/hi/4932479157--Hero_1.jpg</t>
  </si>
  <si>
    <t>https://milwaukee-media-images.s3.amazonaws.com/hi/4932471428--Hero_1.jpg</t>
  </si>
  <si>
    <t>https://milwaukee-media-images.s3.amazonaws.com/hi/48005201--Hero_1.jpg</t>
  </si>
  <si>
    <t>https://milwaukee-media-images.s3.amazonaws.com/hi/4932478559--Hero_1.jpg</t>
  </si>
  <si>
    <t>https://milwaukee-media-images.s3.amazonaws.com/hi/49560213--Hero_1.jpg</t>
  </si>
  <si>
    <t>https://milwaukee-media-images.s3.amazonaws.com/hi/48136754--Hero_1.jpg</t>
  </si>
  <si>
    <t>https://milwaukee-media-images.s3.amazonaws.com/hi/4932373371--Hero_1.jpg</t>
  </si>
  <si>
    <t>https://milwaukee-media-images.s3.amazonaws.com/hi/4932399968--Hero_1.jpg</t>
  </si>
  <si>
    <t>https://milwaukee-media-images.s3.amazonaws.com/hi/4932352952--Hero_1.jpg</t>
  </si>
  <si>
    <t>https://milwaukee-media-images.s3.amazonaws.com/hi/4932464240--Hero_1.jpg</t>
  </si>
  <si>
    <t>https://milwaukee-media-images.s3.amazonaws.com/hi/48906038--Hero_1.jpg</t>
  </si>
  <si>
    <t>https://milwaukee-media-images.s3.amazonaws.com/hi/4932352510--Hero_1.jpg</t>
  </si>
  <si>
    <t>https://milwaukee-media-images.s3.amazonaws.com/hi/49222205--Hero_1.jpg</t>
  </si>
  <si>
    <t>https://milwaukee-media-images.s3.amazonaws.com/hi/48005094--Hero_1.jpg</t>
  </si>
  <si>
    <t>https://milwaukee-media-images.s3.amazonaws.com/hi/4932459597--Hero_1.jpg</t>
  </si>
  <si>
    <t>https://milwaukee-media-images.s3.amazonaws.com/hi/4932314867--Hero_1.jpg</t>
  </si>
  <si>
    <t>https://milwaukee-media-images.s3.amazonaws.com/hi/4932472088--Hero_1.jpg</t>
  </si>
  <si>
    <t>https://milwaukee-media-images.s3.amazonaws.com/hi/49560129--Hero_1.jpg</t>
  </si>
  <si>
    <t>https://milwaukee-media-images.s3.amazonaws.com/hi/49590011--Hero_1.jpg</t>
  </si>
  <si>
    <t>https://milwaukee-media-images.s3.amazonaws.com/hi/4932343277--Hero_1.jpg</t>
  </si>
  <si>
    <t>https://milwaukee-media-images.s3.amazonaws.com/hi/4932478806--Hero_1.jpg</t>
  </si>
  <si>
    <t>https://milwaukee-media-images.s3.amazonaws.com/hi/48226101--Hero_01.jpg</t>
  </si>
  <si>
    <t>https://milwaukee-media-images.s3.amazonaws.com/hi/4932478391--Hero_1.jpg</t>
  </si>
  <si>
    <t>https://milwaukee-media-images.s3.amazonaws.com/hi/4932471762--Hero_1.jpg</t>
  </si>
  <si>
    <t>https://milwaukee-media-images.s3.amazonaws.com/hi/4932471931--Hero_1.jpg</t>
  </si>
  <si>
    <t>https://milwaukee-media-images.s3.amazonaws.com/hi/48005242--Hero_1.jpg</t>
  </si>
  <si>
    <t>https://milwaukee-media-images.s3.amazonaws.com/hi/49560217--Hero_1.jpg</t>
  </si>
  <si>
    <t>https://milwaukee-media-images.s3.amazonaws.com/hi/48005037--Hero_1.jpg</t>
  </si>
  <si>
    <t>https://milwaukee-media-images.s3.amazonaws.com/hi/4932471509--Hero_1.jpg</t>
  </si>
  <si>
    <t>https://milwaukee-media-images.s3.amazonaws.com/hi/4932399389--Hero_1.jpg</t>
  </si>
  <si>
    <t>https://milwaukee-media-images.s3.amazonaws.com/hi/4932459129--Hero_1.jpg</t>
  </si>
  <si>
    <t>https://milwaukee-media-images.s3.amazonaws.com/hi/48136756--Hero_1.jpg</t>
  </si>
  <si>
    <t>https://milwaukee-media-images.s3.amazonaws.com/hi/4932363679--Hero_1.jpg</t>
  </si>
  <si>
    <t>https://milwaukee-media-images.s3.amazonaws.com/hi/4932471885--Hero_1.jpg</t>
  </si>
  <si>
    <t>https://milwaukee-media-images.s3.amazonaws.com/hi/4932363702--Hero_1.jpg</t>
  </si>
  <si>
    <t>https://milwaukee-media-images.s3.amazonaws.com/hi/4932352035--Hero_1.jpg</t>
  </si>
  <si>
    <t>https://milwaukee-media-images.s3.amazonaws.com/hi/4932471763--Hero_1.jpg</t>
  </si>
  <si>
    <t>https://milwaukee-media-images.s3.amazonaws.com/hi/4932373487--Hero_1.jpg</t>
  </si>
  <si>
    <t>https://milwaukee-media-images.s3.amazonaws.com/hi/4932459094--Hero_1.jpg</t>
  </si>
  <si>
    <t>https://milwaukee-media-images.s3.amazonaws.com/hi/4932464600--Hero_1.jpg</t>
  </si>
  <si>
    <t>https://milwaukee-media-images.s3.amazonaws.com/hi/4932464603--Hero_1.jpg</t>
  </si>
  <si>
    <t>https://milwaukee-media-images.s3.amazonaws.com/hi/4932471628--Hero_1.jpg</t>
  </si>
  <si>
    <t>https://milwaukee-media-images.s3.amazonaws.com/hi/4932478123--Hero_1.jpg</t>
  </si>
  <si>
    <t>https://milwaukee-media-images.s3.amazonaws.com/hi/4932478125--Hero_1.jpg</t>
  </si>
  <si>
    <t>https://milwaukee-media-images.s3.amazonaws.com/hi/4932478126--Hero_1.jpg</t>
  </si>
  <si>
    <t>https://milwaukee-media-images.s3.amazonaws.com/hi/4932399027--Hero_1.jpg</t>
  </si>
  <si>
    <t>https://milwaukee-media-images.s3.amazonaws.com/hi/4932430002--Hero_1.jpg</t>
  </si>
  <si>
    <t>https://milwaukee-media-images.s3.amazonaws.com/hi/49565640--Hero_1.jpg</t>
  </si>
  <si>
    <t>https://milwaukee-media-images.s3.amazonaws.com/hi/49565645--Hero_1.jpg</t>
  </si>
  <si>
    <t>https://milwaukee-media-images.s3.amazonaws.com/hi/4932373504--Hero_1.jpg</t>
  </si>
  <si>
    <t>https://milwaukee-media-images.s3.amazonaws.com/hi/4932399409--Hero_1.jpg</t>
  </si>
  <si>
    <t>https://milwaukee-media-images.s3.amazonaws.com/hi/4932478264--Hero_1.jpg</t>
  </si>
  <si>
    <t>https://milwaukee-media-images.s3.amazonaws.com/hi/4932471510--Hero_1.jpg</t>
  </si>
  <si>
    <t>https://milwaukee-media-images.s3.amazonaws.com/hi/4932464829--Hero_1.jpg</t>
  </si>
  <si>
    <t>https://milwaukee-media-images.s3.amazonaws.com/hi/49560511--Hero_1.jpg</t>
  </si>
  <si>
    <t>https://milwaukee-media-images.s3.amazonaws.com/hi/4932354745--Hero_1.jpg</t>
  </si>
  <si>
    <t>https://milwaukee-media-images.s3.amazonaws.com/hi/48906054--Hero_1.jpg</t>
  </si>
  <si>
    <t>https://milwaukee-media-images.s3.amazonaws.com/hi/4932352819--Hero_1.jpg</t>
  </si>
  <si>
    <t>https://milwaukee-media-images.s3.amazonaws.com/hi/4932343278--Hero_1.jpg</t>
  </si>
  <si>
    <t>https://milwaukee-media-images.s3.amazonaws.com/hi/4932352401--Hero_1.jpg</t>
  </si>
  <si>
    <t>https://milwaukee-media-images.s3.amazonaws.com/hi/4932373351--Hero_1.jpg</t>
  </si>
  <si>
    <t>https://milwaukee-media-images.s3.amazonaws.com/hi/4932471378--Hero_1.jpg</t>
  </si>
  <si>
    <t>https://milwaukee-media-images.s3.amazonaws.com/hi/48005714--Hero_1.jpg</t>
  </si>
  <si>
    <t>https://milwaukee-media-images.s3.amazonaws.com/hi/48226107--Hero_01.jpg</t>
  </si>
  <si>
    <t>https://milwaukee-media-images.s3.amazonaws.com/hi/48220305--Hero_01.jpg</t>
  </si>
  <si>
    <t>https://milwaukee-media-images.s3.amazonaws.com/hi/4932479724--Hero_1.jpg</t>
  </si>
  <si>
    <t>https://milwaukee-media-images.s3.amazonaws.com/hi/4932367438--Hero_1.jpg</t>
  </si>
  <si>
    <t>https://milwaukee-media-images.s3.amazonaws.com/hi/4932478277--Hero_1.jpg</t>
  </si>
  <si>
    <t>https://milwaukee-media-images.s3.amazonaws.com/hi/4932399280--Hero_1.jpg</t>
  </si>
  <si>
    <t>https://milwaukee-media-images.s3.amazonaws.com/hi/4932471297--Hero_1.jpg</t>
  </si>
  <si>
    <t>https://milwaukee-media-images.s3.amazonaws.com/hi/4932471815--Hero_1.jpg</t>
  </si>
  <si>
    <t>https://milwaukee-media-images.s3.amazonaws.com/hi/4932478127--Hero_1.jpg</t>
  </si>
  <si>
    <t>https://milwaukee-media-images.s3.amazonaws.com/hi/4932478128--Hero_1.jpg</t>
  </si>
  <si>
    <t>https://milwaukee-media-images.s3.amazonaws.com/hi/4932478129--Hero_1.jpg</t>
  </si>
  <si>
    <t>https://milwaukee-media-images.s3.amazonaws.com/hi/4932478130--Hero_1.jpg</t>
  </si>
  <si>
    <t>https://milwaukee-media-images.s3.amazonaws.com/hi/4932367069--Hero_1.jpg</t>
  </si>
  <si>
    <t>https://milwaukee-media-images.s3.amazonaws.com/hi/4932352039--Hero_1.jpg</t>
  </si>
  <si>
    <t>https://milwaukee-media-images.s3.amazonaws.com/hi/4932471764--Hero_1.jpg</t>
  </si>
  <si>
    <t>https://milwaukee-media-images.s3.amazonaws.com/hi/4932373486--Hero_1.jpg</t>
  </si>
  <si>
    <t>https://milwaukee-media-images.s3.amazonaws.com/hi/4932352344--Hero_1.jpg</t>
  </si>
  <si>
    <t>https://milwaukee-media-images.s3.amazonaws.com/hi/4932464828--Hero_1.jpg</t>
  </si>
  <si>
    <t>https://milwaukee-media-images.s3.amazonaws.com/hi/4932479409--Hero_1.jpg</t>
  </si>
  <si>
    <t>https://milwaukee-media-images.s3.amazonaws.com/hi/4932373393--Hero_1.jpg</t>
  </si>
  <si>
    <t>https://milwaukee-media-images.s3.amazonaws.com/hi/4932471598--Hero_1.jpg</t>
  </si>
  <si>
    <t>https://milwaukee-media-images.s3.amazonaws.com/hi/4932352220--Hero_1.jpg</t>
  </si>
  <si>
    <t>https://milwaukee-media-images.s3.amazonaws.com/hi/4932343279--Hero_1.jpg</t>
  </si>
  <si>
    <t>https://milwaukee-media-images.s3.amazonaws.com/hi/4932471511--Hero_1.jpg</t>
  </si>
  <si>
    <t>https://milwaukee-media-images.s3.amazonaws.com/hi/4932371704--Hero_1.jpg</t>
  </si>
  <si>
    <t>https://milwaukee-media-images.s3.amazonaws.com/hi/4932373492--Hero_1.jpg</t>
  </si>
  <si>
    <t>https://milwaukee-media-images.s3.amazonaws.com/hi/48227408--Hero_01.jpg</t>
  </si>
  <si>
    <t>https://milwaukee-media-images.s3.amazonaws.com/hi/4932478801--Hero_1.jpg</t>
  </si>
  <si>
    <t>https://milwaukee-media-images.s3.amazonaws.com/hi/4932459781--Hero_1.jpg</t>
  </si>
  <si>
    <t>https://milwaukee-media-images.s3.amazonaws.com/hi/48005226--Hero_1.jpg</t>
  </si>
  <si>
    <t>https://milwaukee-media-images.s3.amazonaws.com/hi/4932478814--Hero_1.jpg</t>
  </si>
  <si>
    <t>https://milwaukee-media-images.s3.amazonaws.com/hi/4932479072--Hero_1.jpg</t>
  </si>
  <si>
    <t>https://milwaukee-media-images.s3.amazonaws.com/hi/4932352937--Hero_1.jpg</t>
  </si>
  <si>
    <t>https://milwaukee-media-images.s3.amazonaws.com/hi/4932352845--Hero_1.jpg</t>
  </si>
  <si>
    <t>https://milwaukee-media-images.s3.amazonaws.com/hi/48091090--Hero_1.jpg</t>
  </si>
  <si>
    <t>https://milwaukee-media-images.s3.amazonaws.com/hi/4932430913--Hero_1.jpg</t>
  </si>
  <si>
    <t>https://milwaukee-media-images.s3.amazonaws.com/hi/4932430914--Hero_1.jpg</t>
  </si>
  <si>
    <t>https://milwaukee-media-images.s3.amazonaws.com/hi/4932430085--Hero_01.jpg</t>
  </si>
  <si>
    <t>https://milwaukee-media-images.s3.amazonaws.com/hi/4932471329--Hero_1.jpg</t>
  </si>
  <si>
    <t>https://milwaukee-media-images.s3.amazonaws.com/hi/4932471695--Hero_1.jpg</t>
  </si>
  <si>
    <t>https://milwaukee-media-images.s3.amazonaws.com/hi/49560223--Hero_1.jpg</t>
  </si>
  <si>
    <t>https://milwaukee-media-images.s3.amazonaws.com/hi/4932478265--Hero_1.jpg</t>
  </si>
  <si>
    <t>https://milwaukee-media-images.s3.amazonaws.com/hi/4932430144--Hero_1.jpg</t>
  </si>
  <si>
    <t>https://milwaukee-media-images.s3.amazonaws.com/hi/4932479237--Hero_1.jpg</t>
  </si>
  <si>
    <t>https://milwaukee-media-images.s3.amazonaws.com/hi/4932479238--Hero_1.jpg</t>
  </si>
  <si>
    <t>https://milwaukee-media-images.s3.amazonaws.com/hi/4932373345--Hero_1.jpg</t>
  </si>
  <si>
    <t>https://milwaukee-media-images.s3.amazonaws.com/hi/4932430335--Hero_1.jpg</t>
  </si>
  <si>
    <t>https://milwaukee-media-images.s3.amazonaws.com/hi/4932471599--Hero_1.jpg</t>
  </si>
  <si>
    <t>https://milwaukee-media-images.s3.amazonaws.com/hi/4932399555--Hero_1.jpg</t>
  </si>
  <si>
    <t>https://milwaukee-media-images.s3.amazonaws.com/hi/49560710--Hero_01.jpg</t>
  </si>
  <si>
    <t>https://milwaukee-media-images.s3.amazonaws.com/hi/4932352954--Hero_1.jpg</t>
  </si>
  <si>
    <t>https://milwaukee-media-images.s3.amazonaws.com/hi/4932343280--Hero_1.jpg</t>
  </si>
  <si>
    <t>https://milwaukee-media-images.s3.amazonaws.com/hi/4932399273--Hero_01.jpg</t>
  </si>
  <si>
    <t>https://milwaukee-media-images.s3.amazonaws.com/hi/48226104--Hero_01.jpg</t>
  </si>
  <si>
    <t>https://milwaukee-media-images.s3.amazonaws.com/hi/4932479410--Hero_1.jpg</t>
  </si>
  <si>
    <t>https://milwaukee-media-images.s3.amazonaws.com/hi/4932352216--Hero_1.jpg</t>
  </si>
  <si>
    <t>https://milwaukee-media-images.s3.amazonaws.com/hi/4932471290--Hero_1.jpg</t>
  </si>
  <si>
    <t>https://milwaukee-media-images.s3.amazonaws.com/hi/4932471294--Hero_1.jpg</t>
  </si>
  <si>
    <t>https://milwaukee-media-images.s3.amazonaws.com/hi/4932472120--Hero_1.jpg</t>
  </si>
  <si>
    <t>https://milwaukee-media-images.s3.amazonaws.com/hi/4932399966--Hero_1.jpg</t>
  </si>
  <si>
    <t>https://milwaukee-media-images.s3.amazonaws.com/hi/4932478271--Hero_1.jpg</t>
  </si>
  <si>
    <t>https://milwaukee-media-images.s3.amazonaws.com/hi/4932472258--Hero_1.jpg</t>
  </si>
  <si>
    <t>https://milwaukee-media-images.s3.amazonaws.com/hi/2200-40--Hero_1.jpg</t>
  </si>
  <si>
    <t>https://milwaukee-media-images.s3.amazonaws.com/hi/48136758--Hero_1.jpg</t>
  </si>
  <si>
    <t>https://milwaukee-media-images.s3.amazonaws.com/hi/48253001--Hero_1.jpg</t>
  </si>
  <si>
    <t>https://milwaukee-media-images.s3.amazonaws.com/hi/4932373372--Hero_1.jpg</t>
  </si>
  <si>
    <t>https://milwaukee-media-images.s3.amazonaws.com/hi/4932352402--Hero_1.jpg</t>
  </si>
  <si>
    <t>https://milwaukee-media-images.s3.amazonaws.com/hi/4932471312--Hero_1.jpg</t>
  </si>
  <si>
    <t>https://milwaukee-media-images.s3.amazonaws.com/hi/48906051--Hero_1.jpg</t>
  </si>
  <si>
    <t>https://milwaukee-media-images.s3.amazonaws.com/hi/4932340411--Hero_1.jpg</t>
  </si>
  <si>
    <t>https://milwaukee-media-images.s3.amazonaws.com/hi/4932352945--Hero_1.jpg</t>
  </si>
  <si>
    <t>https://milwaukee-media-images.s3.amazonaws.com/hi/4932399523--Hero_1.jpg</t>
  </si>
  <si>
    <t>https://milwaukee-media-images.s3.amazonaws.com/hi/4932471274--Hero_1.jpg</t>
  </si>
  <si>
    <t>https://milwaukee-media-images.s3.amazonaws.com/hi/4932464856--Hero_1.jpg</t>
  </si>
  <si>
    <t>https://milwaukee-media-images.s3.amazonaws.com/hi/4932479100--Hero_1.jpg</t>
  </si>
  <si>
    <t>https://milwaukee-media-images.s3.amazonaws.com/hi/4932479099--Hero_1.jpg</t>
  </si>
  <si>
    <t>https://milwaukee-media-images.s3.amazonaws.com/hi/4932479101--Hero_1.jpg</t>
  </si>
  <si>
    <t>https://milwaukee-media-images.s3.amazonaws.com/hi/4932479097--Hero_1.jpg</t>
  </si>
  <si>
    <t>https://milwaukee-media-images.s3.amazonaws.com/hi/4932478754--Hero_1.jpg</t>
  </si>
  <si>
    <t>https://milwaukee-media-images.s3.amazonaws.com/hi/4932478802--Hero_1.jpg</t>
  </si>
  <si>
    <t>https://milwaukee-media-images.s3.amazonaws.com/hi/4932430101--Hero_1.jpg</t>
  </si>
  <si>
    <t>https://milwaukee-media-images.s3.amazonaws.com/hi/4932430916--Hero_1.jpg</t>
  </si>
  <si>
    <t>https://milwaukee-media-images.s3.amazonaws.com/hi/48533813--Hero_1.jpg</t>
  </si>
  <si>
    <t>https://milwaukee-media-images.s3.amazonaws.com/hi/48533828--Hero_1.jpg</t>
  </si>
  <si>
    <t>https://milwaukee-media-images.s3.amazonaws.com/hi/48533815--Hero_1.jpg</t>
  </si>
  <si>
    <t>https://milwaukee-media-images.s3.amazonaws.com/hi/4932471385--Hero_1.jpg</t>
  </si>
  <si>
    <t>https://milwaukee-media-images.s3.amazonaws.com/hi/4932343289--Hero_1.jpg</t>
  </si>
  <si>
    <t>https://milwaukee-media-images.s3.amazonaws.com/hi/4932343743--Hero_1.jpg</t>
  </si>
  <si>
    <t>https://milwaukee-media-images.s3.amazonaws.com/hi/48390519--Hero_1.jpg</t>
  </si>
  <si>
    <t>https://milwaukee-media-images.s3.amazonaws.com/hi/48390529--Hero_1.jpg</t>
  </si>
  <si>
    <t>https://milwaukee-media-images.s3.amazonaws.com/hi/48390539--Hero_1.jpg</t>
  </si>
  <si>
    <t>https://milwaukee-media-images.s3.amazonaws.com/hi/48224512--Hero_1.jpg</t>
  </si>
  <si>
    <t>https://milwaukee-media-images.s3.amazonaws.com/hi/48224522--Hero_1.jpg</t>
  </si>
  <si>
    <t>https://milwaukee-media-images.s3.amazonaws.com/hi/48131253--Hero_1.jpg</t>
  </si>
  <si>
    <t>https://milwaukee-media-images.s3.amazonaws.com/hi/4932399145--Hero_1.jpg</t>
  </si>
  <si>
    <t>https://milwaukee-media-images.s3.amazonaws.com/hi/4932343744--Hero_1.jpg</t>
  </si>
  <si>
    <t>https://milwaukee-media-images.s3.amazonaws.com/hi/48224537--Hero_1.jpg</t>
  </si>
  <si>
    <t>https://milwaukee-media-images.s3.amazonaws.com/hi/4932464479--Hero_1.jpg</t>
  </si>
  <si>
    <t>https://milwaukee-media-images.s3.amazonaws.com/hi/4932373489--Hero_1.jpg</t>
  </si>
  <si>
    <t>https://milwaukee-media-images.s3.amazonaws.com/hi/4932373490--Hero_1.jpg</t>
  </si>
  <si>
    <t>https://milwaukee-media-images.s3.amazonaws.com/hi/4932472257--Hero_1.jpg</t>
  </si>
  <si>
    <t>https://milwaukee-media-images.s3.amazonaws.com/hi/4932472108--Hero_1.jpg</t>
  </si>
  <si>
    <t>https://milwaukee-media-images.s3.amazonaws.com/hi/4932478184--Hero_1.jpg</t>
  </si>
  <si>
    <t>https://milwaukee-media-images.s3.amazonaws.com/hi/4932478392--Hero_1.jpg</t>
  </si>
  <si>
    <t>https://milwaukee-media-images.s3.amazonaws.com/hi/48224044--Hero_01.jpg</t>
  </si>
  <si>
    <t>https://milwaukee-media-images.s3.amazonaws.com/hi/4932479725--Hero_1.jpg</t>
  </si>
  <si>
    <t>https://milwaukee-media-images.s3.amazonaws.com/hi/4932479728--Hero_1.jpg</t>
  </si>
  <si>
    <t>https://milwaukee-media-images.s3.amazonaws.com/hi/48390630--Hero_1.jpg</t>
  </si>
  <si>
    <t>https://milwaukee-media-images.s3.amazonaws.com/hi/48390631--Hero_1.jpg</t>
  </si>
  <si>
    <t>https://milwaukee-media-images.s3.amazonaws.com/hi/4932478554--Hero_1.jpg</t>
  </si>
  <si>
    <t>https://milwaukee-media-images.s3.amazonaws.com/hi/48229741--Hero_1.jpg</t>
  </si>
  <si>
    <t>https://milwaukee-media-images.s3.amazonaws.com/hi/48229742--Hero_1.jpg</t>
  </si>
  <si>
    <t>https://milwaukee-media-images.s3.amazonaws.com/hi/48229743--Hero_1.jpg</t>
  </si>
  <si>
    <t>https://milwaukee-media-images.s3.amazonaws.com/hi/48229744--Hero_1.jpg</t>
  </si>
  <si>
    <t>https://milwaukee-media-images.s3.amazonaws.com/hi/4932471818--Hero_1.jpg</t>
  </si>
  <si>
    <t>https://milwaukee-media-images.s3.amazonaws.com/hi/4932399154--Hero_1.jpg</t>
  </si>
  <si>
    <t>https://milwaukee-media-images.s3.amazonaws.com/hi/4932464923--Hero_1.jpg</t>
  </si>
  <si>
    <t>https://milwaukee-media-images.s3.amazonaws.com/hi/4932464924--Hero_1.jpg</t>
  </si>
  <si>
    <t>https://milwaukee-media-images.s3.amazonaws.com/hi/4932464926--Hero_1.jpg</t>
  </si>
  <si>
    <t>https://milwaukee-media-images.s3.amazonaws.com/hi/4932352339--Hero_1.jpg</t>
  </si>
  <si>
    <t>https://milwaukee-media-images.s3.amazonaws.com/hi/4932471932--Hero_1.jpg</t>
  </si>
  <si>
    <t>https://milwaukee-media-images.s3.amazonaws.com/hi/4932343290--Hero_1.jpg</t>
  </si>
  <si>
    <t>https://milwaukee-media-images.s3.amazonaws.com/hi/48005027--Hero_1.jpg</t>
  </si>
  <si>
    <t>https://milwaukee-media-images.s3.amazonaws.com/hi/4932471626--Hero_1.jpg</t>
  </si>
  <si>
    <t>https://milwaukee-media-images.s3.amazonaws.com/hi/4932364149--Hero_1.jpg</t>
  </si>
  <si>
    <t>https://milwaukee-media-images.s3.amazonaws.com/hi/4932459720--Hero_1.jpg</t>
  </si>
  <si>
    <t>https://milwaukee-media-images.s3.amazonaws.com/hi/49162685--Hero_1.jpg</t>
  </si>
  <si>
    <t>https://milwaukee-media-images.s3.amazonaws.com/hi/4932430841--Hero_1.jpg</t>
  </si>
  <si>
    <t>https://milwaukee-media-images.s3.amazonaws.com/hi/4932479820--Hero_1.jpg</t>
  </si>
  <si>
    <t>https://milwaukee-media-images.s3.amazonaws.com/hi/4932464927--Hero_1.jpg</t>
  </si>
  <si>
    <t>https://milwaukee-media-images.s3.amazonaws.com/hi/49560227--Hero_1.jpg</t>
  </si>
  <si>
    <t>https://milwaukee-media-images.s3.amazonaws.com/hi/48130400--Pack_1.jpg</t>
  </si>
  <si>
    <t>https://milwaukee-media-images.s3.amazonaws.com/hi/48136759--Hero_1.jpg</t>
  </si>
  <si>
    <t>https://milwaukee-media-images.s3.amazonaws.com/hi/4932373506--Hero_1.jpg</t>
  </si>
  <si>
    <t>https://milwaukee-media-images.s3.amazonaws.com/hi/4932478181--Hero_1.jpg</t>
  </si>
  <si>
    <t>https://milwaukee-media-images.s3.amazonaws.com/hi/4932459124--Hero_1.jpg</t>
  </si>
  <si>
    <t>https://milwaukee-media-images.s3.amazonaws.com/hi/4932471657--Hero_1.jpg</t>
  </si>
  <si>
    <t>https://milwaukee-media-images.s3.amazonaws.com/hi/4932459282--Hero_1.jpg</t>
  </si>
  <si>
    <t>https://milwaukee-media-images.s3.amazonaws.com/hi/4932478270--Hero_1.jpg</t>
  </si>
  <si>
    <t>https://milwaukee-media-images.s3.amazonaws.com/hi/4932464064--Hero_1.jpg</t>
  </si>
  <si>
    <t>https://milwaukee-media-images.s3.amazonaws.com/hi/4932478267--Hero_1.jpg</t>
  </si>
  <si>
    <t>https://milwaukee-media-images.s3.amazonaws.com/hi/49560513--Hero_1.jpg</t>
  </si>
  <si>
    <t>https://milwaukee-media-images.s3.amazonaws.com/hi/48660817--Hero_1.jpg</t>
  </si>
  <si>
    <t>https://milwaukee-media-images.s3.amazonaws.com/hi/4932464921--Hero_1.jpg</t>
  </si>
  <si>
    <t>https://milwaukee-media-images.s3.amazonaws.com/hi/4932479464--Hero_1.jpg</t>
  </si>
  <si>
    <t>https://milwaukee-media-images.s3.amazonaws.com/hi/4932478281--Pack_1.jpg</t>
  </si>
  <si>
    <t>https://milwaukee-media-images.s3.amazonaws.com/hi/4932478266--Hero_1.jpg</t>
  </si>
  <si>
    <t>https://milwaukee-media-images.s3.amazonaws.com/hi/49964705--Hero_1.jpg</t>
  </si>
  <si>
    <t>https://milwaukee-media-images.s3.amazonaws.com/hi/4932464065--Hero_1.jpg</t>
  </si>
  <si>
    <t>https://milwaukee-media-images.s3.amazonaws.com/hi/4932479723--Hero_1.jpg</t>
  </si>
  <si>
    <t>https://milwaukee-media-images.s3.amazonaws.com/hi/4932479726--Hero_1.jpg</t>
  </si>
  <si>
    <t>https://milwaukee-media-images.s3.amazonaws.com/hi/4932471912--Hero_1.jpg</t>
  </si>
  <si>
    <t>https://milwaukee-media-images.s3.amazonaws.com/hi/4932471913--Hero_1.jpg</t>
  </si>
  <si>
    <t>https://milwaukee-media-images.s3.amazonaws.com/hi/4932471914--Hero_1.jpg</t>
  </si>
  <si>
    <t>https://milwaukee-media-images.s3.amazonaws.com/hi/4932471915--Hero_1.jpg</t>
  </si>
  <si>
    <t>https://milwaukee-media-images.s3.amazonaws.com/hi/4932371807--Hero_1.jpg</t>
  </si>
  <si>
    <t>https://milwaukee-media-images.s3.amazonaws.com/hi/4932478899--Hero_1.jpg</t>
  </si>
  <si>
    <t>https://milwaukee-media-images.s3.amazonaws.com/hi/48224043--Hero_01.jpg</t>
  </si>
  <si>
    <t>https://milwaukee-media-images.s3.amazonaws.com/hi/4932471908--Hero_1.jpg</t>
  </si>
  <si>
    <t>https://milwaukee-media-images.s3.amazonaws.com/hi/4932471909--Hero_1.jpg</t>
  </si>
  <si>
    <t>https://milwaukee-media-images.s3.amazonaws.com/hi/4932471910--Hero_1.jpg</t>
  </si>
  <si>
    <t>https://milwaukee-media-images.s3.amazonaws.com/hi/4932471911--Hero_1.jpg</t>
  </si>
  <si>
    <t>https://milwaukee-media-images.s3.amazonaws.com/hi/4932478866--Hero_1.jpg</t>
  </si>
  <si>
    <t>https://milwaukee-media-images.s3.amazonaws.com/hi/4932464925--Hero_1.jpg</t>
  </si>
  <si>
    <t>https://milwaukee-media-images.s3.amazonaws.com/hi/49560233--Hero_1.jpg</t>
  </si>
  <si>
    <t>https://milwaukee-media-images.s3.amazonaws.com/hi/4932343291--Hero_1.jpg</t>
  </si>
  <si>
    <t>https://milwaukee-media-images.s3.amazonaws.com/hi/4932430336--Hero_1.jpg</t>
  </si>
  <si>
    <t>https://milwaukee-media-images.s3.amazonaws.com/hi/4932478278--Hero_1.jpg</t>
  </si>
  <si>
    <t>https://milwaukee-media-images.s3.amazonaws.com/hi/4932352300--Hero_01.jpg</t>
  </si>
  <si>
    <t>https://milwaukee-media-images.s3.amazonaws.com/hi/48005202--Hero_1.jpg</t>
  </si>
  <si>
    <t>https://milwaukee-media-images.s3.amazonaws.com/hi/48227508--Hero_01.jpg</t>
  </si>
  <si>
    <t>https://milwaukee-media-images.s3.amazonaws.com/hi/4932352836--Hero_1.jpg</t>
  </si>
  <si>
    <t>https://milwaukee-media-images.s3.amazonaws.com/hi/4932352835--Hero_1.jpg</t>
  </si>
  <si>
    <t>https://milwaukee-media-images.s3.amazonaws.com/hi/48005016--Hero_1.jpg</t>
  </si>
  <si>
    <t>https://milwaukee-media-images.s3.amazonaws.com/hi/48226210--Hero_01.jpg</t>
  </si>
  <si>
    <t>https://milwaukee-media-images.s3.amazonaws.com/hi/4932373911--Hero_1.jpg</t>
  </si>
  <si>
    <t>https://milwaukee-media-images.s3.amazonaws.com/hi/4932464922--Hero_1.jpg</t>
  </si>
  <si>
    <t>https://milwaukee-media-images.s3.amazonaws.com/hi/4932478268--Hero_1.jpg</t>
  </si>
  <si>
    <t>https://milwaukee-media-images.s3.amazonaws.com/hi/4932472121--Hero_1.jpg</t>
  </si>
  <si>
    <t>https://milwaukee-media-images.s3.amazonaws.com/hi/4932471629--Hero_1.jpg</t>
  </si>
  <si>
    <t>https://milwaukee-media-images.s3.amazonaws.com/hi/4932478770--Hero_1.jpg</t>
  </si>
  <si>
    <t>https://milwaukee-media-images.s3.amazonaws.com/hi/4932369282--Hero_1.jpg</t>
  </si>
  <si>
    <t>https://milwaukee-media-images.s3.amazonaws.com/hi/48080900--Hero_1.jpg</t>
  </si>
  <si>
    <t>https://milwaukee-media-images.s3.amazonaws.com/hi/48091091--Hero_1.jpg</t>
  </si>
  <si>
    <t>https://milwaukee-media-images.s3.amazonaws.com/hi/4932430918--Hero_1.jpg</t>
  </si>
  <si>
    <t>https://milwaukee-media-images.s3.amazonaws.com/hi/4932430842--Hero_1.jpg</t>
  </si>
  <si>
    <t>https://milwaukee-media-images.s3.amazonaws.com/hi/4932430843--Hero_1.jpg</t>
  </si>
  <si>
    <t>https://milwaukee-media-images.s3.amazonaws.com/hi/48533814--Hero_1.jpg</t>
  </si>
  <si>
    <t>https://milwaukee-media-images.s3.amazonaws.com/hi/4932464873--Hero_1.jpg</t>
  </si>
  <si>
    <t>https://milwaukee-media-images.s3.amazonaws.com/hi/4932363673--Hero_1.jpg</t>
  </si>
  <si>
    <t>https://milwaukee-media-images.s3.amazonaws.com/hi/4932371702--Hero_1.jpg</t>
  </si>
  <si>
    <t>https://milwaukee-media-images.s3.amazonaws.com/hi/4932356502--Hero_1.jpg</t>
  </si>
  <si>
    <t>https://milwaukee-media-images.s3.amazonaws.com/hi/4932352374--Hero_1.jpg</t>
  </si>
  <si>
    <t>https://milwaukee-media-images.s3.amazonaws.com/hi/4932478269--Hero_1.jpg</t>
  </si>
  <si>
    <t>https://milwaukee-media-images.s3.amazonaws.com/hi/4932471512--Hero_1.jpg</t>
  </si>
  <si>
    <t>https://milwaukee-media-images.s3.amazonaws.com/hi/48224202--Hero_1.jpg</t>
  </si>
  <si>
    <t>https://milwaukee-media-images.s3.amazonaws.com/hi/4932471112--Hero_1.jpg</t>
  </si>
  <si>
    <t>https://milwaukee-media-images.s3.amazonaws.com/hi/4932376533--Hero_1.jpg</t>
  </si>
  <si>
    <t>https://milwaukee-media-images.s3.amazonaws.com/hi/4932371705--Hero_1.jpg</t>
  </si>
  <si>
    <t>https://milwaukee-media-images.s3.amazonaws.com/hi/4932343292--Hero_1.jpg</t>
  </si>
  <si>
    <t>https://milwaukee-media-images.s3.amazonaws.com/hi/4932373346--Hero_1.jpg</t>
  </si>
  <si>
    <t>https://milwaukee-media-images.s3.amazonaws.com/hi/4932459144--Hero_1.jpg</t>
  </si>
  <si>
    <t>https://milwaukee-media-images.s3.amazonaws.com/hi/4932478865--Hero_1.jpg</t>
  </si>
  <si>
    <t>https://milwaukee-media-images.s3.amazonaws.com/hi/4932349457--Hero_1.jpg</t>
  </si>
  <si>
    <t>https://milwaukee-media-images.s3.amazonaws.com/hi/4932373352--Hero_1.jpg</t>
  </si>
  <si>
    <t>https://milwaukee-media-images.s3.amazonaws.com/hi/4932376531--Hero_1.jpg</t>
  </si>
  <si>
    <t>https://milwaukee-media-images.s3.amazonaws.com/hi/4932464928--Hero_1.jpg</t>
  </si>
  <si>
    <t>https://milwaukee-media-images.s3.amazonaws.com/hi/4932373373--Hero_1.jpg</t>
  </si>
  <si>
    <t>https://milwaukee-media-images.s3.amazonaws.com/hi/4932343281--Hero_1.jpg</t>
  </si>
  <si>
    <t>https://milwaukee-media-images.s3.amazonaws.com/hi/48005243--Hero_1.jpg</t>
  </si>
  <si>
    <t>https://milwaukee-media-images.s3.amazonaws.com/hi/48005711--Hero_1.jpg</t>
  </si>
  <si>
    <t>https://milwaukee-media-images.s3.amazonaws.com/hi/48227410--Hero_01.jpg</t>
  </si>
  <si>
    <t>https://milwaukee-media-images.s3.amazonaws.com/hi/4932479730--Hero_1.jpg</t>
  </si>
  <si>
    <t>https://milwaukee-media-images.s3.amazonaws.com/hi/48136760--Hero_1.jpg</t>
  </si>
  <si>
    <t>https://milwaukee-media-images.s3.amazonaws.com/hi/4932307085--Hero_1.jpg</t>
  </si>
  <si>
    <t>https://milwaukee-media-images.s3.amazonaws.com/hi/4932471192--Hero_1.jpg</t>
  </si>
  <si>
    <t>https://milwaukee-media-images.s3.amazonaws.com/hi/4932478282--Hero_1.jpg</t>
  </si>
  <si>
    <t>https://milwaukee-media-images.s3.amazonaws.com/hi/48229732--Hero_1.jpg</t>
  </si>
  <si>
    <t>https://milwaukee-media-images.s3.amazonaws.com/hi/48229733--Hero_1.jpg</t>
  </si>
  <si>
    <t>https://milwaukee-media-images.s3.amazonaws.com/hi/48229734--Hero_1.jpg</t>
  </si>
  <si>
    <t>https://milwaukee-media-images.s3.amazonaws.com/hi/48229731--Hero_1.jpg</t>
  </si>
  <si>
    <t>https://milwaukee-media-images.s3.amazonaws.com/hi/48221952--Hero_1.jpg</t>
  </si>
  <si>
    <t>https://milwaukee-media-images.s3.amazonaws.com/hi/49560237--Hero_1.jpg</t>
  </si>
  <si>
    <t>https://milwaukee-media-images.s3.amazonaws.com/hi/49560717--Hero_1.jpg</t>
  </si>
  <si>
    <t>https://milwaukee-media-images.s3.amazonaws.com/hi/4932367022--Hero_1.jpg</t>
  </si>
  <si>
    <t>https://milwaukee-media-images.s3.amazonaws.com/hi/4932478474--Hero_1.jpg</t>
  </si>
  <si>
    <t>https://milwaukee-media-images.s3.amazonaws.com/hi/4932352403--Hero_1.jpg</t>
  </si>
  <si>
    <t>https://milwaukee-media-images.s3.amazonaws.com/hi/48005227--Hero_1.jpg</t>
  </si>
  <si>
    <t>https://milwaukee-media-images.s3.amazonaws.com/hi/4932464601--Hero_1.jpg</t>
  </si>
  <si>
    <t>https://milwaukee-media-images.s3.amazonaws.com/hi/4932364382--Hero_1.jpg</t>
  </si>
  <si>
    <t>https://milwaukee-media-images.s3.amazonaws.com/hi/4932363680--Hero_1.jpg</t>
  </si>
  <si>
    <t>https://milwaukee-media-images.s3.amazonaws.com/hi/4932357591--Hero_1.jpg</t>
  </si>
  <si>
    <t>https://milwaukee-media-images.s3.amazonaws.com/hi/4932471808--Hero_1.jpg</t>
  </si>
  <si>
    <t>https://milwaukee-media-images.s3.amazonaws.com/hi/4932471816--Hero_1.jpg</t>
  </si>
  <si>
    <t>https://milwaukee-media-images.s3.amazonaws.com/hi/49560515--Hero_1.jpg</t>
  </si>
  <si>
    <t>https://milwaukee-media-images.s3.amazonaws.com/hi/4932343282--Hero_1.jpg</t>
  </si>
  <si>
    <t>https://milwaukee-media-images.s3.amazonaws.com/hi/4932478393--Hero_1.jpg</t>
  </si>
  <si>
    <t>https://milwaukee-media-images.s3.amazonaws.com/hi/4932478283--Hero_1.jpg</t>
  </si>
  <si>
    <t>https://milwaukee-media-images.s3.amazonaws.com/hi/4932430001--Hero_1.jpg</t>
  </si>
  <si>
    <t>https://milwaukee-media-images.s3.amazonaws.com/hi/48005261--Hero_1.jpg</t>
  </si>
  <si>
    <t>https://milwaukee-media-images.s3.amazonaws.com/hi/4932430845--Hero_1.jpg</t>
  </si>
  <si>
    <t>https://milwaukee-media-images.s3.amazonaws.com/hi/48532685--Hero_1.jpg</t>
  </si>
  <si>
    <t>https://milwaukee-media-images.s3.amazonaws.com/hi/4932352504--Hero_1.jpg</t>
  </si>
  <si>
    <t>https://milwaukee-media-images.s3.amazonaws.com/hi/4932399234--Hero_1.jpg</t>
  </si>
  <si>
    <t>https://milwaukee-media-images.s3.amazonaws.com/hi/4932464929--Hero_1.jpg</t>
  </si>
  <si>
    <t>https://milwaukee-media-images.s3.amazonaws.com/hi/4932464930--Hero_1.jpg</t>
  </si>
  <si>
    <t>https://milwaukee-media-images.s3.amazonaws.com/hi/4932478394--Hero_1.jpg</t>
  </si>
  <si>
    <t>https://milwaukee-media-images.s3.amazonaws.com/hi/49565664--Hero_1.jpg</t>
  </si>
  <si>
    <t>https://milwaukee-media-images.s3.amazonaws.com/hi/48906060--Hero_1.jpg</t>
  </si>
  <si>
    <t>https://milwaukee-media-images.s3.amazonaws.com/hi/48229251--Hero_1.jpg</t>
  </si>
  <si>
    <t>https://milwaukee-media-images.s3.amazonaws.com/hi/4932471906--Hero_1.jpg</t>
  </si>
  <si>
    <t>https://milwaukee-media-images.s3.amazonaws.com/hi/4932371706--Hero_1.jpg</t>
  </si>
  <si>
    <t>https://milwaukee-media-images.s3.amazonaws.com/hi/4932343293--Hero_1.jpg</t>
  </si>
  <si>
    <t>https://milwaukee-media-images.s3.amazonaws.com/hi/4932343740--Hero_1.jpg</t>
  </si>
  <si>
    <t>https://milwaukee-media-images.s3.amazonaws.com/hi/48229258--Hero_1.jpg</t>
  </si>
  <si>
    <t>https://milwaukee-media-images.s3.amazonaws.com/hi/4932399281--Hero_1.jpg</t>
  </si>
  <si>
    <t>https://milwaukee-media-images.s3.amazonaws.com/hi/48390501--Hero_1.jpg</t>
  </si>
  <si>
    <t>https://milwaukee-media-images.s3.amazonaws.com/hi/48390511--Hero_1.jpg</t>
  </si>
  <si>
    <t>https://milwaukee-media-images.s3.amazonaws.com/hi/48390521--Hero_1.jpg</t>
  </si>
  <si>
    <t>https://milwaukee-media-images.s3.amazonaws.com/hi/48390531--Hero_1.jpg</t>
  </si>
  <si>
    <t>https://milwaukee-media-images.s3.amazonaws.com/hi/48906050--Hero_1.jpg</t>
  </si>
  <si>
    <t>https://milwaukee-media-images.s3.amazonaws.com/hi/4932343283--Hero_1.jpg</t>
  </si>
  <si>
    <t>https://milwaukee-media-images.s3.amazonaws.com/hi/4932352469--Hero_1.jpg</t>
  </si>
  <si>
    <t>https://milwaukee-media-images.s3.amazonaws.com/hi/4932399146--Hero_1.jpg</t>
  </si>
  <si>
    <t>https://milwaukee-media-images.s3.amazonaws.com/hi/4932478284--Hero_1.jpg</t>
  </si>
  <si>
    <t>https://milwaukee-media-images.s3.amazonaws.com/hi/49220220--Hero_1.jpg</t>
  </si>
  <si>
    <t>https://milwaukee-media-images.s3.amazonaws.com/hi/48225330--Hero_1.jpg</t>
  </si>
  <si>
    <t>https://milwaukee-media-images.s3.amazonaws.com/hi/49560719--Hero_1.jpg</t>
  </si>
  <si>
    <t>https://milwaukee-media-images.s3.amazonaws.com/hi/4932399242--Hero_1.jpg</t>
  </si>
  <si>
    <t>https://milwaukee-media-images.s3.amazonaws.com/hi/4932471301--Hero_1.jpg</t>
  </si>
  <si>
    <t>https://milwaukee-media-images.s3.amazonaws.com/hi/4932479498--Hero_1.jpg</t>
  </si>
  <si>
    <t>https://milwaukee-media-images.s3.amazonaws.com/hi/49560243--Hero_1.jpg</t>
  </si>
  <si>
    <t>https://milwaukee-media-images.s3.amazonaws.com/hi/48255125--Hero_1.jpg</t>
  </si>
  <si>
    <t>https://milwaukee-media-images.s3.amazonaws.com/hi/4932373353--Hero_1.jpg</t>
  </si>
  <si>
    <t>https://milwaukee-media-images.s3.amazonaws.com/hi/48894759--Hero_1.jpg</t>
  </si>
  <si>
    <t>https://milwaukee-media-images.s3.amazonaws.com/hi/48226208--Hero_1.jpg</t>
  </si>
  <si>
    <t>https://milwaukee-media-images.s3.amazonaws.com/hi/49222211--Hero_1.jpg</t>
  </si>
  <si>
    <t>https://milwaukee-media-images.s3.amazonaws.com/hi/4932471869--Hero_1.jpg</t>
  </si>
  <si>
    <t>https://milwaukee-media-images.s3.amazonaws.com/hi/4932352627--Hero_2.jpg</t>
  </si>
  <si>
    <t>https://milwaukee-media-images.s3.amazonaws.com/hi/4932471300--Hero_1.jpg</t>
  </si>
  <si>
    <t>https://milwaukee-media-images.s3.amazonaws.com/hi/49560720--Hero_1.jpg</t>
  </si>
  <si>
    <t>https://milwaukee-media-images.s3.amazonaws.com/hi/48136762--Hero_1.jpg</t>
  </si>
  <si>
    <t>https://milwaukee-media-images.s3.amazonaws.com/hi/4932459125--Hero_1.jpg</t>
  </si>
  <si>
    <t>https://milwaukee-media-images.s3.amazonaws.com/hi/4932352299--Hero_01.jpg</t>
  </si>
  <si>
    <t>https://milwaukee-media-images.s3.amazonaws.com/hi/4932367025--Hero_1.jpg</t>
  </si>
  <si>
    <t>https://milwaukee-media-images.s3.amazonaws.com/hi/4932352221--Hero_1.jpg</t>
  </si>
  <si>
    <t>https://milwaukee-media-images.s3.amazonaws.com/hi/4932471870--Hero_1.jpg</t>
  </si>
  <si>
    <t>https://milwaukee-media-images.s3.amazonaws.com/hi/4932479570--Hero_1.jpg</t>
  </si>
  <si>
    <t>https://milwaukee-media-images.s3.amazonaws.com/hi/4932479571--Hero_1.jpg</t>
  </si>
  <si>
    <t>https://milwaukee-media-images.s3.amazonaws.com/hi/4932479572--Hero_1.jpg</t>
  </si>
  <si>
    <t>https://milwaukee-media-images.s3.amazonaws.com/hi/4932479573--Hero_1.jpg</t>
  </si>
  <si>
    <t>https://milwaukee-media-images.s3.amazonaws.com/hi/4932399121--Hero_1.jpg</t>
  </si>
  <si>
    <t>https://milwaukee-media-images.s3.amazonaws.com/hi/4932373374--Hero_1.jpg</t>
  </si>
  <si>
    <t>https://milwaukee-media-images.s3.amazonaws.com/hi/4932352820--Hero_1.jpg</t>
  </si>
  <si>
    <t>https://milwaukee-media-images.s3.amazonaws.com/hi/49560517--Hero_1.jpg</t>
  </si>
  <si>
    <t>https://milwaukee-media-images.s3.amazonaws.com/hi/48225103--Hero_1.jpg</t>
  </si>
  <si>
    <t>https://milwaukee-media-images.s3.amazonaws.com/hi/4932479102--Hero_1.jpg</t>
  </si>
  <si>
    <t>https://milwaukee-media-images.s3.amazonaws.com/hi/4932479098--Hero_1.jpg</t>
  </si>
  <si>
    <t>https://milwaukee-media-images.s3.amazonaws.com/hi/4932464211--Hero_1.jpg</t>
  </si>
  <si>
    <t>https://milwaukee-media-images.s3.amazonaws.com/hi/4932430844--Hero_1.jpg</t>
  </si>
  <si>
    <t>https://milwaukee-media-images.s3.amazonaws.com/hi/4932399492--Hero_1.jpg</t>
  </si>
  <si>
    <t>https://milwaukee-media-images.s3.amazonaws.com/hi/4932373379--Hero_1.jpg</t>
  </si>
  <si>
    <t>https://milwaukee-media-images.s3.amazonaws.com/hi/4932352404--Hero_1.jpg</t>
  </si>
  <si>
    <t>https://milwaukee-media-images.s3.amazonaws.com/hi/4932479212--Hero_1.jpg</t>
  </si>
  <si>
    <t>https://milwaukee-media-images.s3.amazonaws.com/hi/4932478095--Hero_1.jpg</t>
  </si>
  <si>
    <t>https://milwaukee-media-images.s3.amazonaws.com/hi/4932464931--Hero_1.jpg</t>
  </si>
  <si>
    <t>https://milwaukee-media-images.s3.amazonaws.com/hi/4932343294--Hero_1.jpg</t>
  </si>
  <si>
    <t>https://milwaukee-media-images.s3.amazonaws.com/hi/49590012--Hero_1.jpg</t>
  </si>
  <si>
    <t>https://milwaukee-media-images.s3.amazonaws.com/hi/4932352747--Hero_1.jpg</t>
  </si>
  <si>
    <t>https://milwaukee-media-images.s3.amazonaws.com/hi/4932471291--Hero_1.jpg</t>
  </si>
  <si>
    <t>https://milwaukee-media-images.s3.amazonaws.com/hi/4932479731--Hero_1.jpg</t>
  </si>
  <si>
    <t>https://milwaukee-media-images.s3.amazonaws.com/hi/4932479566--Hero_1.jpg</t>
  </si>
  <si>
    <t>https://milwaukee-media-images.s3.amazonaws.com/hi/4932479567--Hero_1.jpg</t>
  </si>
  <si>
    <t>https://milwaukee-media-images.s3.amazonaws.com/hi/4932479568--Hero_1.jpg</t>
  </si>
  <si>
    <t>https://milwaukee-media-images.s3.amazonaws.com/hi/4932479569--Hero_1.jpg</t>
  </si>
  <si>
    <t>https://milwaukee-media-images.s3.amazonaws.com/hi/4932356504--Hero_1.jpg</t>
  </si>
  <si>
    <t>https://milwaukee-media-images.s3.amazonaws.com/hi/4932451186--Hero_1.jpg</t>
  </si>
  <si>
    <t>https://milwaukee-media-images.s3.amazonaws.com/hi/4932464566--Hero_1.jpg</t>
  </si>
  <si>
    <t>https://milwaukee-media-images.s3.amazonaws.com/hi/49560722--Hero_1.jpg</t>
  </si>
  <si>
    <t>https://milwaukee-media-images.s3.amazonaws.com/hi/48253621--Hero_1.jpg</t>
  </si>
  <si>
    <t>https://milwaukee-media-images.s3.amazonaws.com/hi/4932399251--Hero_1.jpg</t>
  </si>
  <si>
    <t>https://milwaukee-media-images.s3.amazonaws.com/hi/4932399256--Hero_1.jpg</t>
  </si>
  <si>
    <t>https://milwaukee-media-images.s3.amazonaws.com/hi/4932471295--Hero_1.jpg</t>
  </si>
  <si>
    <t>https://milwaukee-media-images.s3.amazonaws.com/hi/48224538--Hero_1.jpg</t>
  </si>
  <si>
    <t>https://milwaukee-media-images.s3.amazonaws.com/hi/4932430480--Hero_1.jpg</t>
  </si>
  <si>
    <t>https://milwaukee-media-images.s3.amazonaws.com/hi/4932352520--Hero_1.jpg</t>
  </si>
  <si>
    <t>https://milwaukee-media-images.s3.amazonaws.com/hi/4932471627--Hero_1.jpg</t>
  </si>
  <si>
    <t>https://milwaukee-media-images.s3.amazonaws.com/hi/49560260--Hero_1.jpg</t>
  </si>
  <si>
    <t>https://milwaukee-media-images.s3.amazonaws.com/hi/4932478389--Hero_1.jpg</t>
  </si>
  <si>
    <t>https://milwaukee-media-images.s3.amazonaws.com/hi/49560724--Hero_1.jpg</t>
  </si>
  <si>
    <t>https://milwaukee-media-images.s3.amazonaws.com/hi/49560726--Hero_01.jpg</t>
  </si>
  <si>
    <t>https://milwaukee-media-images.s3.amazonaws.com/hi/4932352833--Hero_1.jpg</t>
  </si>
  <si>
    <t>https://milwaukee-media-images.s3.amazonaws.com/hi/4932478289--Hero_1.jpg</t>
  </si>
  <si>
    <t>https://milwaukee-media-images.s3.amazonaws.com/hi/4932479214--Hero_1.jpg</t>
  </si>
  <si>
    <t>https://milwaukee-media-images.s3.amazonaws.com/hi/4932478758--Hero_1.jpg</t>
  </si>
  <si>
    <t>https://milwaukee-media-images.s3.amazonaws.com/hi/49902340--Hero_1.jpg</t>
  </si>
  <si>
    <t>https://milwaukee-media-images.s3.amazonaws.com/hi/4932352306--Hero_1.jpg</t>
  </si>
  <si>
    <t>https://milwaukee-media-images.s3.amazonaws.com/hi/4932459339--Hero _2.jpg</t>
  </si>
  <si>
    <t>https://milwaukee-media-images.s3.amazonaws.com/hi/4932430919--Hero_1.jpg</t>
  </si>
  <si>
    <t>https://milwaukee-media-images.s3.amazonaws.com/hi/49162680--Hero_1.jpg</t>
  </si>
  <si>
    <t>https://milwaukee-media-images.s3.amazonaws.com/hi/4932479425--Hero_1.jpg</t>
  </si>
  <si>
    <t>https://milwaukee-media-images.s3.amazonaws.com/hi/48533811--Hero_1.jpg</t>
  </si>
  <si>
    <t>https://milwaukee-media-images.s3.amazonaws.com/hi/48533829--Hero_1.jpg</t>
  </si>
  <si>
    <t>https://milwaukee-media-images.s3.amazonaws.com/hi/L4_B3--Hero_1.jpg</t>
  </si>
  <si>
    <t>https://milwaukee-media-images.s3.amazonaws.com/hi/CUSB--Hero_1.jpg</t>
  </si>
  <si>
    <t>https://milwaukee-media-images.s3.amazonaws.com/hi/4932430337--Hero_1.jpg</t>
  </si>
  <si>
    <t>https://milwaukee-media-images.s3.amazonaws.com/hi/4932479033--Hero_1.jpg</t>
  </si>
  <si>
    <t>https://milwaukee-media-images.s3.amazonaws.com/hi/4932478279--Hero_1.jpg</t>
  </si>
  <si>
    <t>https://milwaukee-media-images.s3.amazonaws.com/hi/4932471324--Hero_1.jpg</t>
  </si>
  <si>
    <t>https://milwaukee-media-images.s3.amazonaws.com/hi/4932352947--Hero_1.jpg</t>
  </si>
  <si>
    <t>https://milwaukee-media-images.s3.amazonaws.com/hi/4932364265--Hero_1.jpg</t>
  </si>
  <si>
    <t>https://milwaukee-media-images.s3.amazonaws.com/hi/4932399529--Hero_1.jpg</t>
  </si>
  <si>
    <t>https://milwaukee-media-images.s3.amazonaws.com/hi/4932459095--Hero_1.jpg</t>
  </si>
  <si>
    <t>https://milwaukee-media-images.s3.amazonaws.com/hi/48226100--Hero_01.jpg</t>
  </si>
  <si>
    <t>https://milwaukee-media-images.s3.amazonaws.com/hi/4932471379--Hero_1.jpg</t>
  </si>
  <si>
    <t>https://milwaukee-media-images.s3.amazonaws.com/hi/4932471298--Hero_1.jpg</t>
  </si>
  <si>
    <t>https://milwaukee-media-images.s3.amazonaws.com/hi/48005203--Hero_1.jpg</t>
  </si>
  <si>
    <t>https://milwaukee-media-images.s3.amazonaws.com/hi/4932479034--Hero_1.jpg</t>
  </si>
  <si>
    <t>https://milwaukee-media-images.s3.amazonaws.com/hi/4932399252--Hero_1.jpg</t>
  </si>
  <si>
    <t>https://milwaukee-media-images.s3.amazonaws.com/hi/4932399257--Hero_1.jpg</t>
  </si>
  <si>
    <t>https://milwaukee-media-images.s3.amazonaws.com/hi/49560727--Hero_1.jpg</t>
  </si>
  <si>
    <t>https://milwaukee-media-images.s3.amazonaws.com/hi/4932343295--Hero_1.jpg</t>
  </si>
  <si>
    <t>https://milwaukee-media-images.s3.amazonaws.com/hi/4932364483--Hero_1.jpg</t>
  </si>
  <si>
    <t>https://milwaukee-media-images.s3.amazonaws.com/hi/48899301--Hero_1.jpg</t>
  </si>
  <si>
    <t>https://milwaukee-media-images.s3.amazonaws.com/hi/4932430905--Hero_1.jpg</t>
  </si>
  <si>
    <t>https://milwaukee-media-images.s3.amazonaws.com/hi/4932373922--Hero_1.jpg</t>
  </si>
  <si>
    <t>https://milwaukee-media-images.s3.amazonaws.com/hi/4932478285--Hero_1.jpg</t>
  </si>
  <si>
    <t>https://milwaukee-media-images.s3.amazonaws.com/hi/4932471658--Hero_1.jpg</t>
  </si>
  <si>
    <t>https://milwaukee-media-images.s3.amazonaws.com/hi/4932479035--Hero_1.jpg</t>
  </si>
  <si>
    <t>https://milwaukee-media-images.s3.amazonaws.com/hi/4932478771--Hero_1.jpg</t>
  </si>
  <si>
    <t>https://milwaukee-media-images.s3.amazonaws.com/hi/48081076--Hero_1.jpg</t>
  </si>
  <si>
    <t>https://milwaukee-media-images.s3.amazonaws.com/hi/4932478225--Hero_1.jpg</t>
  </si>
  <si>
    <t>https://milwaukee-media-images.s3.amazonaws.com/hi/48660978--Hero_1.jpg</t>
  </si>
  <si>
    <t>https://milwaukee-media-images.s3.amazonaws.com/hi/4932480168--Hero_1.jpg</t>
  </si>
  <si>
    <t>https://milwaukee-media-images.s3.amazonaws.com/hi/49560253--Hero_1.jpg</t>
  </si>
  <si>
    <t>https://milwaukee-media-images.s3.amazonaws.com/hi/4932464567--Hero_1.jpg</t>
  </si>
  <si>
    <t>https://milwaukee-media-images.s3.amazonaws.com/hi/4932464571--Hero_1.jpg</t>
  </si>
  <si>
    <t>https://milwaukee-media-images.s3.amazonaws.com/hi/4932352405--Hero_1.jpg</t>
  </si>
  <si>
    <t>https://milwaukee-media-images.s3.amazonaws.com/hi/48001080--Hero_1.jpg</t>
  </si>
  <si>
    <t>https://milwaukee-media-images.s3.amazonaws.com/hi/4932364267--Hero_1.jpg</t>
  </si>
  <si>
    <t>https://milwaukee-media-images.s3.amazonaws.com/hi/4932343284--Hero_1.jpg</t>
  </si>
  <si>
    <t>https://milwaukee-media-images.s3.amazonaws.com/hi/4932471693--Hero_1.jpg</t>
  </si>
  <si>
    <t>https://milwaukee-media-images.s3.amazonaws.com/hi/4932479036--Hero_1.jpg</t>
  </si>
  <si>
    <t>https://milwaukee-media-images.s3.amazonaws.com/hi/49560244--Hero_1.jpg</t>
  </si>
  <si>
    <t>https://milwaukee-media-images.s3.amazonaws.com/hi/4932344307--Hero_1.jpg</t>
  </si>
  <si>
    <t>https://milwaukee-media-images.s3.amazonaws.com/hi/4932471513--Hero_1.jpg</t>
  </si>
  <si>
    <t>https://milwaukee-media-images.s3.amazonaws.com/hi/4932430736--Hero_1.jpg</t>
  </si>
  <si>
    <t>https://milwaukee-media-images.s3.amazonaws.com/hi/4932478280--Hero_1.jpg</t>
  </si>
  <si>
    <t>https://milwaukee-media-images.s3.amazonaws.com/hi/49663004--Hero_1.jpg</t>
  </si>
  <si>
    <t>https://milwaukee-media-images.s3.amazonaws.com/hi/4932479088--Pack_1.jpg</t>
  </si>
  <si>
    <t>https://milwaukee-media-images.s3.amazonaws.com/hi/4932471292--Hero_1.jpg</t>
  </si>
  <si>
    <t>https://milwaukee-media-images.s3.amazonaws.com/hi/4932471296--Hero_1.jpg</t>
  </si>
  <si>
    <t>https://milwaukee-media-images.s3.amazonaws.com/hi/48227110--Hero_1.jpg</t>
  </si>
  <si>
    <t>https://milwaukee-media-images.s3.amazonaws.com/hi/4932471514--Hero_1.jpg</t>
  </si>
  <si>
    <t>https://milwaukee-media-images.s3.amazonaws.com/hi/4932352522--Hero_1.jpg</t>
  </si>
  <si>
    <t>https://milwaukee-media-images.s3.amazonaws.com/hi/49560247--Hero_1.jpg</t>
  </si>
  <si>
    <t>https://milwaukee-media-images.s3.amazonaws.com/hi/4932471634--Hero_1.jpg</t>
  </si>
  <si>
    <t>https://milwaukee-media-images.s3.amazonaws.com/hi/4932478653--Hero_1.jpg</t>
  </si>
  <si>
    <t>https://milwaukee-media-images.s3.amazonaws.com/hi/4932478655--Hero_1.jpg</t>
  </si>
  <si>
    <t>https://milwaukee-media-images.s3.amazonaws.com/hi/4932371708--Hero_1.jpg</t>
  </si>
  <si>
    <t>https://milwaukee-media-images.s3.amazonaws.com/hi/4932343296--Hero_1.jpg</t>
  </si>
  <si>
    <t>https://milwaukee-media-images.s3.amazonaws.com/hi/4932478286--Hero_1.jpg</t>
  </si>
  <si>
    <t>https://milwaukee-media-images.s3.amazonaws.com/hi/48660061--Hero_1.jpg</t>
  </si>
  <si>
    <t>https://milwaukee-media-images.s3.amazonaws.com/hi/4932352521--Hero_1.jpg</t>
  </si>
  <si>
    <t>https://milwaukee-media-images.s3.amazonaws.com/hi/4931411958--Hero_1.jpg</t>
  </si>
  <si>
    <t>https://milwaukee-media-images.s3.amazonaws.com/hi/4932430920--Hero_01.jpg</t>
  </si>
  <si>
    <t>https://milwaukee-media-images.s3.amazonaws.com/hi/4932399909--Hero_1.jpg</t>
  </si>
  <si>
    <t>https://milwaukee-media-images.s3.amazonaws.com/hi/4932464081--Hero_1.jpg</t>
  </si>
  <si>
    <t>https://milwaukee-media-images.s3.amazonaws.com/hi/4932373503--Hero_1.jpg</t>
  </si>
  <si>
    <t>https://milwaukee-media-images.s3.amazonaws.com/hi/4932464565--Hero_1.jpg</t>
  </si>
  <si>
    <t>https://milwaukee-media-images.s3.amazonaws.com/hi/4932379877--Hero_1.jpg</t>
  </si>
  <si>
    <t>https://milwaukee-media-images.s3.amazonaws.com/hi/4932343285--Hero_1.jpg</t>
  </si>
  <si>
    <t>https://milwaukee-media-images.s3.amazonaws.com/hi/48223542--Hero_1.jpg</t>
  </si>
  <si>
    <t>https://milwaukee-media-images.s3.amazonaws.com/hi/49560729--Hero_01.jpg</t>
  </si>
  <si>
    <t>https://milwaukee-media-images.s3.amazonaws.com/hi/4932430907--Hero_1.jpg</t>
  </si>
  <si>
    <t>https://milwaukee-media-images.s3.amazonaws.com/hi/4932399338--Hero_1.jpg</t>
  </si>
  <si>
    <t>https://milwaukee-media-images.s3.amazonaws.com/hi/4932464572--Hero_1.jpg</t>
  </si>
  <si>
    <t>https://milwaukee-media-images.s3.amazonaws.com/hi/4932479038--Hero_1.jpg</t>
  </si>
  <si>
    <t>https://milwaukee-media-images.s3.amazonaws.com/hi/4932373354--Hero_1.jpg</t>
  </si>
  <si>
    <t>https://milwaukee-media-images.s3.amazonaws.com/hi/4932471642--Hero_1.jpg</t>
  </si>
  <si>
    <t>https://milwaukee-media-images.s3.amazonaws.com/hi/4932430327--Hero_1.jpg</t>
  </si>
  <si>
    <t>https://milwaukee-media-images.s3.amazonaws.com/hi/4932343286--Hero_1.jpg</t>
  </si>
  <si>
    <t>https://milwaukee-media-images.s3.amazonaws.com/hi/49224146--Hero_1.jpg</t>
  </si>
  <si>
    <t>https://milwaukee-media-images.s3.amazonaws.com/hi/4932430846--Hero_1.jpg</t>
  </si>
  <si>
    <t>https://milwaukee-media-images.s3.amazonaws.com/hi/48533812--Hero_1.jpg</t>
  </si>
  <si>
    <t>https://milwaukee-media-images.s3.amazonaws.com/hi/48220050--Hero_01.jpg</t>
  </si>
  <si>
    <t>https://milwaukee-media-images.s3.amazonaws.com/hi/4932343297--Hero_1.jpg</t>
  </si>
  <si>
    <t>https://milwaukee-media-images.s3.amazonaws.com/hi/4932479037--Hero_1.jpg</t>
  </si>
  <si>
    <t>https://milwaukee-media-images.s3.amazonaws.com/hi/4932399328--Hero_1.jpg</t>
  </si>
  <si>
    <t>https://milwaukee-media-images.s3.amazonaws.com/hi/4932352950--Hero_1.jpg</t>
  </si>
  <si>
    <t>https://milwaukee-media-images.s3.amazonaws.com/hi/4932459098--Hero_1.jpg</t>
  </si>
  <si>
    <t>https://milwaukee-media-images.s3.amazonaws.com/hi/4932344308--Hero_1.jpg</t>
  </si>
  <si>
    <t>https://milwaukee-media-images.s3.amazonaws.com/hi/4932307084--Hero_1.jpg</t>
  </si>
  <si>
    <t>https://milwaukee-media-images.s3.amazonaws.com/hi/4932343771--Hero_1.jpg</t>
  </si>
  <si>
    <t>https://milwaukee-media-images.s3.amazonaws.com/hi/4932464827--Hero_1.jpg</t>
  </si>
  <si>
    <t>https://milwaukee-media-images.s3.amazonaws.com/hi/4932479497--Hero_1.jpg</t>
  </si>
  <si>
    <t>https://milwaukee-media-images.s3.amazonaws.com/hi/48255120--Hero_1.jpg</t>
  </si>
  <si>
    <t>https://milwaukee-media-images.s3.amazonaws.com/hi/4932399332--Hero_1.jpg</t>
  </si>
  <si>
    <t>https://milwaukee-media-images.s3.amazonaws.com/hi/4932471380--Hero_1.jpg</t>
  </si>
  <si>
    <t>https://milwaukee-media-images.s3.amazonaws.com/hi/4932464568--Hero_1.jpg</t>
  </si>
  <si>
    <t>https://milwaukee-media-images.s3.amazonaws.com/hi/4932464573--Hero_1.jpg</t>
  </si>
  <si>
    <t>https://milwaukee-media-images.s3.amazonaws.com/hi/4932343287--Hero_1.jpg</t>
  </si>
  <si>
    <t>https://milwaukee-media-images.s3.amazonaws.com/hi/4932399524--Hero_1.jpg</t>
  </si>
  <si>
    <t>https://milwaukee-media-images.s3.amazonaws.com/hi/4932373508--Hero_1.jpg</t>
  </si>
  <si>
    <t>https://milwaukee-media-images.s3.amazonaws.com/hi/4932373225--Hero_1.jpg</t>
  </si>
  <si>
    <t>https://milwaukee-media-images.s3.amazonaws.com/hi/4932343298--Hero_1.jpg</t>
  </si>
  <si>
    <t>https://milwaukee-media-images.s3.amazonaws.com/hi/4932478996--Hero_1.jpg</t>
  </si>
  <si>
    <t>https://milwaukee-media-images.s3.amazonaws.com/hi/48255135--Hero_1.jpg</t>
  </si>
  <si>
    <t>https://milwaukee-media-images.s3.amazonaws.com/hi/4932399673--Hero_1.jpg</t>
  </si>
  <si>
    <t>https://milwaukee-media-images.s3.amazonaws.com/hi/4932343667--Hero_1.jpg</t>
  </si>
  <si>
    <t>https://milwaukee-media-images.s3.amazonaws.com/hi/4932479216--Hero_1.jpg</t>
  </si>
  <si>
    <t>https://milwaukee-media-images.s3.amazonaws.com/hi/4932478656--Hero_1.jpg</t>
  </si>
  <si>
    <t>https://milwaukee-media-images.s3.amazonaws.com/hi/4932464066--Hero_1.jpg</t>
  </si>
  <si>
    <t>https://milwaukee-media-images.s3.amazonaws.com/hi/4932471515--Hero_1.jpg</t>
  </si>
  <si>
    <t>https://milwaukee-media-images.s3.amazonaws.com/hi/4932479103--Hero_1.jpg</t>
  </si>
  <si>
    <t>https://milwaukee-media-images.s3.amazonaws.com/hi/4932367027--Hero_1.jpg</t>
  </si>
  <si>
    <t>https://milwaukee-media-images.s3.amazonaws.com/hi/4932356503--Hero_1.jpg</t>
  </si>
  <si>
    <t>https://milwaukee-media-images.s3.amazonaws.com/hi/4932343288--Hero_1.jpg</t>
  </si>
  <si>
    <t>https://milwaukee-media-images.s3.amazonaws.com/hi/4932464167--Hero_1.jpg</t>
  </si>
  <si>
    <t>https://milwaukee-media-images.s3.amazonaws.com/hi/48227412--Hero_1.jpg</t>
  </si>
  <si>
    <t>https://milwaukee-media-images.s3.amazonaws.com/hi/4932344310--Hero_1.jpg</t>
  </si>
  <si>
    <t>https://milwaukee-media-images.s3.amazonaws.com/hi/4932352340--Hero_1.jpg</t>
  </si>
  <si>
    <t>https://milwaukee-media-images.s3.amazonaws.com/hi/4932472125--Hero_1.jpg</t>
  </si>
  <si>
    <t>https://milwaukee-media-images.s3.amazonaws.com/hi/4932399129--Hero_1.jpg</t>
  </si>
  <si>
    <t>https://milwaukee-media-images.s3.amazonaws.com/hi/4932459097--Hero_1.jpg</t>
  </si>
  <si>
    <t>https://milwaukee-media-images.s3.amazonaws.com/hi/4932453385--Hero_1.jpg</t>
  </si>
  <si>
    <t>https://milwaukee-media-images.s3.amazonaws.com/hi/4932478390--Hero_1.jpg</t>
  </si>
  <si>
    <t>https://milwaukee-media-images.s3.amazonaws.com/hi/4932464569--Hero_1.jpg</t>
  </si>
  <si>
    <t>https://milwaukee-media-images.s3.amazonaws.com/hi/48225360--Hero_1.jpg</t>
  </si>
  <si>
    <t>https://milwaukee-media-images.s3.amazonaws.com/hi/4932464932--Hero_1.jpg</t>
  </si>
  <si>
    <t>https://milwaukee-media-images.s3.amazonaws.com/hi/4932471314--Hero_1.jpg</t>
  </si>
  <si>
    <t>https://milwaukee-media-images.s3.amazonaws.com/hi/4932471635--Hero_1.jpg</t>
  </si>
  <si>
    <t>https://milwaukee-media-images.s3.amazonaws.com/hi/48228860--Hero_1.jpg</t>
  </si>
  <si>
    <t>https://milwaukee-media-images.s3.amazonaws.com/hi/4932479040--Hero_1.jpg</t>
  </si>
  <si>
    <t>https://milwaukee-media-images.s3.amazonaws.com/hi/4932479039--Hero_1.jpg</t>
  </si>
  <si>
    <t>https://milwaukee-media-images.s3.amazonaws.com/hi/4932471663--Hero_1.jpg</t>
  </si>
  <si>
    <t>https://milwaukee-media-images.s3.amazonaws.com/hi/4932430906--Hero_1.jpg</t>
  </si>
  <si>
    <t>https://milwaukee-media-images.s3.amazonaws.com/hi/48223530--Hero_1.jpg</t>
  </si>
  <si>
    <t>https://milwaukee-media-images.s3.amazonaws.com/hi/4932352955--Hero_1.jpg</t>
  </si>
  <si>
    <t>https://milwaukee-media-images.s3.amazonaws.com/hi/4932343299--Hero_1.jpg</t>
  </si>
  <si>
    <t>https://milwaukee-media-images.s3.amazonaws.com/hi/4932471645--Hero_1.jpg</t>
  </si>
  <si>
    <t>https://milwaukee-media-images.s3.amazonaws.com/hi/4932471646--Hero_1.jpg</t>
  </si>
  <si>
    <t>https://milwaukee-media-images.s3.amazonaws.com/hi/4932471065--Hero_1.jpg</t>
  </si>
  <si>
    <t>https://milwaukee-media-images.s3.amazonaws.com/hi/48136766--Hero_1.jpg</t>
  </si>
  <si>
    <t>https://milwaukee-media-images.s3.amazonaws.com/hi/4932371703--Hero_1.jpg</t>
  </si>
  <si>
    <t>https://milwaukee-media-images.s3.amazonaws.com/hi/4932430338--Hero_1.jpg</t>
  </si>
  <si>
    <t>https://milwaukee-media-images.s3.amazonaws.com/hi/4932471299--Hero_1.jpg</t>
  </si>
  <si>
    <t>https://milwaukee-media-images.s3.amazonaws.com/hi/48005262--Hero_1.jpg</t>
  </si>
  <si>
    <t>https://milwaukee-media-images.s3.amazonaws.com/hi/4932471315--Hero_1.jpg</t>
  </si>
  <si>
    <t>https://milwaukee-media-images.s3.amazonaws.com/hi/4932399676--Hero_1.jpg</t>
  </si>
  <si>
    <t>https://milwaukee-media-images.s3.amazonaws.com/hi/4932373355--Hero_1.jpg</t>
  </si>
  <si>
    <t>https://milwaukee-media-images.s3.amazonaws.com/hi/4932352750--Hero_1.jpg</t>
  </si>
  <si>
    <t>https://milwaukee-media-images.s3.amazonaws.com/hi/49560734--Hero_01.jpg</t>
  </si>
  <si>
    <t>https://milwaukee-media-images.s3.amazonaws.com/hi/4932471305--Hero_1.jpg</t>
  </si>
  <si>
    <t>https://milwaukee-media-images.s3.amazonaws.com/hi/4932472126--Hero_1.jpg</t>
  </si>
  <si>
    <t>https://milwaukee-media-images.s3.amazonaws.com/hi/49162681--Hero_1.jpg</t>
  </si>
  <si>
    <t>https://milwaukee-media-images.s3.amazonaws.com/hi/4932480170--Hero_1.jpg</t>
  </si>
  <si>
    <t>https://milwaukee-media-images.s3.amazonaws.com/hi/49560712--Hero_1.jpg</t>
  </si>
  <si>
    <t>https://milwaukee-media-images.s3.amazonaws.com/hi/48227112--Hero_1.jpg</t>
  </si>
  <si>
    <t>https://milwaukee-media-images.s3.amazonaws.com/hi/4932479041--Hero_1.jpg</t>
  </si>
  <si>
    <t>https://milwaukee-media-images.s3.amazonaws.com/hi/4932479500--Hero_1.jpg</t>
  </si>
  <si>
    <t>https://milwaukee-media-images.s3.amazonaws.com/hi/48255140--Hero_1.jpg</t>
  </si>
  <si>
    <t>https://milwaukee-media-images.s3.amazonaws.com/hi/4932478287--Hero_1.jpg</t>
  </si>
  <si>
    <t>https://milwaukee-media-images.s3.amazonaws.com/hi/4932464564--Hero_1.jpg</t>
  </si>
  <si>
    <t>https://milwaukee-media-images.s3.amazonaws.com/hi/48227210--Hero_1.jpg</t>
  </si>
  <si>
    <t>https://milwaukee-media-images.s3.amazonaws.com/hi/4932472003--Hero_1.jpg</t>
  </si>
  <si>
    <t>https://milwaukee-media-images.s3.amazonaws.com/hi/4932399253--Hero_1.jpg</t>
  </si>
  <si>
    <t>https://milwaukee-media-images.s3.amazonaws.com/hi/4932479489--Hero_1.jpg</t>
  </si>
  <si>
    <t>https://milwaukee-media-images.s3.amazonaws.com/hi/4932478565--Hero_1.jpg</t>
  </si>
  <si>
    <t>https://milwaukee-media-images.s3.amazonaws.com/hi/4932399337--Hero_1.jpg</t>
  </si>
  <si>
    <t>https://milwaukee-media-images.s3.amazonaws.com/hi/4932352752--Hero_1.jpg</t>
  </si>
  <si>
    <t>https://milwaukee-media-images.s3.amazonaws.com/hi/4932471664--Hero_1.jpg</t>
  </si>
  <si>
    <t>https://milwaukee-media-images.s3.amazonaws.com/hi/4932471665--Hero_1.jpg</t>
  </si>
  <si>
    <t>https://milwaukee-media-images.s3.amazonaws.com/hi/4932361072--Hero_1.jpg</t>
  </si>
  <si>
    <t>https://milwaukee-media-images.s3.amazonaws.com/hi/49162754--Hero_1.jpg</t>
  </si>
  <si>
    <t>https://milwaukee-media-images.s3.amazonaws.com/hi/48532790--Hero_1.jpg</t>
  </si>
  <si>
    <t>https://milwaukee-media-images.s3.amazonaws.com/hi/4932308838--Hero_1.jpg</t>
  </si>
  <si>
    <t>https://milwaukee-media-images.s3.amazonaws.com/hi/4932308837--Hero_1.jpg</t>
  </si>
  <si>
    <t>https://milwaukee-media-images.s3.amazonaws.com/hi/4932472260--Hero_1.jpg</t>
  </si>
  <si>
    <t>https://milwaukee-media-images.s3.amazonaws.com/hi/4932464857--Hero_1.jpg</t>
  </si>
  <si>
    <t>https://milwaukee-media-images.s3.amazonaws.com/hi/48226212--Hero_01.jpg</t>
  </si>
  <si>
    <t>https://milwaukee-media-images.s3.amazonaws.com/hi/4932479042--Hero_1.jpg</t>
  </si>
  <si>
    <t>https://milwaukee-media-images.s3.amazonaws.com/hi/4932371742--Hero_1.jpg</t>
  </si>
  <si>
    <t>https://milwaukee-media-images.s3.amazonaws.com/hi/48899320--Hero_1.jpg</t>
  </si>
  <si>
    <t>https://milwaukee-media-images.s3.amazonaws.com/hi/49590020--Hero_1.jpg</t>
  </si>
  <si>
    <t>https://milwaukee-media-images.s3.amazonaws.com/hi/4932356505--Hero_1.jpg</t>
  </si>
  <si>
    <t>https://milwaukee-media-images.s3.amazonaws.com/hi/4932464574--Hero_1.jpg</t>
  </si>
  <si>
    <t>https://milwaukee-media-images.s3.amazonaws.com/hi/4932352678--Hero_1.jpg</t>
  </si>
  <si>
    <t>https://milwaukee-media-images.s3.amazonaws.com/hi/4932371785--Hero_1.jpg</t>
  </si>
  <si>
    <t>https://milwaukee-media-images.s3.amazonaws.com/hi/4931411254--Hero_1.jpg</t>
  </si>
  <si>
    <t>https://milwaukee-media-images.s3.amazonaws.com/hi/4932480172--Hero_1.jpg</t>
  </si>
  <si>
    <t>https://milwaukee-media-images.s3.amazonaws.com/hi/4932399967--Hero_1.jpg</t>
  </si>
  <si>
    <t>https://milwaukee-media-images.s3.amazonaws.com/hi/4932307087--Hero_1.jpg</t>
  </si>
  <si>
    <t>https://milwaukee-media-images.s3.amazonaws.com/hi/4932471643--Hero_1.jpg</t>
  </si>
  <si>
    <t>https://milwaukee-media-images.s3.amazonaws.com/hi/4932478627--Hero_1.jpg</t>
  </si>
  <si>
    <t>https://milwaukee-media-images.s3.amazonaws.com/hi/4932479213--Hero_1.jpg</t>
  </si>
  <si>
    <t>https://milwaukee-media-images.s3.amazonaws.com/hi/4932430171--Hero_1.jpg</t>
  </si>
  <si>
    <t>https://milwaukee-media-images.s3.amazonaws.com/hi/4932451354--Hero_1.jpg</t>
  </si>
  <si>
    <t>https://milwaukee-media-images.s3.amazonaws.com/hi/4932451355--Hero_1.jpg</t>
  </si>
  <si>
    <t>https://milwaukee-media-images.s3.amazonaws.com/hi/4932371743--Hero_1.jpg</t>
  </si>
  <si>
    <t>https://milwaukee-media-images.s3.amazonaws.com/hi/48906039--Hero_1.jpg</t>
  </si>
  <si>
    <t>https://milwaukee-media-images.s3.amazonaws.com/hi/4932459590--Hero_1.jpg</t>
  </si>
  <si>
    <t>https://milwaukee-media-images.s3.amazonaws.com/hi/48228145--Hero_1.jpg</t>
  </si>
  <si>
    <t>https://milwaukee-media-images.s3.amazonaws.com/hi/4932479043--Hero_1.jpg</t>
  </si>
  <si>
    <t>https://milwaukee-media-images.s3.amazonaws.com/hi/4932479501--Hero_1.jpg</t>
  </si>
  <si>
    <t>https://milwaukee-media-images.s3.amazonaws.com/hi/48255143--Hero_1.jpg</t>
  </si>
  <si>
    <t>https://milwaukee-media-images.s3.amazonaws.com/hi/4932471143--Hero_1.jpg</t>
  </si>
  <si>
    <t>https://milwaukee-media-images.s3.amazonaws.com/hi/4932451568--Hero_1.jpg</t>
  </si>
  <si>
    <t>https://milwaukee-media-images.s3.amazonaws.com/hi/4932399333--Hero_1.jpg</t>
  </si>
  <si>
    <t>https://milwaukee-media-images.s3.amazonaws.com/hi/4932479215--Hero_1.jpg</t>
  </si>
  <si>
    <t>https://milwaukee-media-images.s3.amazonaws.com/hi/4932430847--Hero_1.jpg</t>
  </si>
  <si>
    <t>https://milwaukee-media-images.s3.amazonaws.com/hi/48533825--Hero_1.jpg</t>
  </si>
  <si>
    <t>https://milwaukee-media-images.s3.amazonaws.com/hi/48404215--Hero_1.jpg</t>
  </si>
  <si>
    <t>https://milwaukee-media-images.s3.amazonaws.com/hi/4932471429--Hero_1.jpg</t>
  </si>
  <si>
    <t>https://milwaukee-media-images.s3.amazonaws.com/hi/4932471644--Hero_1.jpg</t>
  </si>
  <si>
    <t>https://milwaukee-media-images.s3.amazonaws.com/hi/4932471647--Hero_1.jpg</t>
  </si>
  <si>
    <t>https://milwaukee-media-images.s3.amazonaws.com/hi/4932471648--Hero_1.jpg</t>
  </si>
  <si>
    <t>https://milwaukee-media-images.s3.amazonaws.com/hi/4932344309--Hero_1.jpg</t>
  </si>
  <si>
    <t>https://milwaukee-media-images.s3.amazonaws.com/hi/4932399339--Hero_1.jpg</t>
  </si>
  <si>
    <t>https://milwaukee-media-images.s3.amazonaws.com/hi/4932343300--Hero_1.jpg</t>
  </si>
  <si>
    <t>https://milwaukee-media-images.s3.amazonaws.com/hi/4932371744--Hero_1.jpg</t>
  </si>
  <si>
    <t>https://milwaukee-media-images.s3.amazonaws.com/hi/4932471649--Hero_1.jpg</t>
  </si>
  <si>
    <t>https://milwaukee-media-images.s3.amazonaws.com/hi/4932471650--Hero_1.jpg</t>
  </si>
  <si>
    <t>https://milwaukee-media-images.s3.amazonaws.com/hi/48228140--Hero_1.jpg</t>
  </si>
  <si>
    <t>https://milwaukee-media-images.s3.amazonaws.com/hi/4932352332--Hero_1.jpg</t>
  </si>
  <si>
    <t>https://milwaukee-media-images.s3.amazonaws.com/hi/4932430908--Hero_1.jpg</t>
  </si>
  <si>
    <t>https://milwaukee-media-images.s3.amazonaws.com/hi/4932367015--Hero_1.jpg</t>
  </si>
  <si>
    <t>https://milwaukee-media-images.s3.amazonaws.com/hi/4932399343--Hero_1.jpg</t>
  </si>
  <si>
    <t>https://milwaukee-media-images.s3.amazonaws.com/hi/4932479044--Hero_1.jpg</t>
  </si>
  <si>
    <t>https://milwaukee-media-images.s3.amazonaws.com/hi/4932471666--Hero_1.jpg</t>
  </si>
  <si>
    <t>https://milwaukee-media-images.s3.amazonaws.com/hi/4932471306--Hero_1.jpg</t>
  </si>
  <si>
    <t>https://milwaukee-media-images.s3.amazonaws.com/hi/48224533--Hero_1.jpg</t>
  </si>
  <si>
    <t>https://milwaukee-media-images.s3.amazonaws.com/hi/4932352754--Hero_1.jpg</t>
  </si>
  <si>
    <t>https://milwaukee-media-images.s3.amazonaws.com/hi/4932478626--Hero_1.jpg</t>
  </si>
  <si>
    <t>https://milwaukee-media-images.s3.amazonaws.com/hi/IPL_LED--Hero_1.jpg</t>
  </si>
  <si>
    <t>https://milwaukee-media-images.s3.amazonaws.com/hi/4932371709--Hero_1.jpg</t>
  </si>
  <si>
    <t>https://milwaukee-media-images.s3.amazonaws.com/hi/4932371745--Hero_1.jpg</t>
  </si>
  <si>
    <t>https://milwaukee-media-images.s3.amazonaws.com/hi/48225203--Hero_1.jpg</t>
  </si>
  <si>
    <t>https://milwaukee-media-images.s3.amazonaws.com/hi/4932464083--Hero_1.jpg</t>
  </si>
  <si>
    <t>https://milwaukee-media-images.s3.amazonaws.com/hi/49560738--Hero_1.jpg</t>
  </si>
  <si>
    <t>https://milwaukee-media-images.s3.amazonaws.com/hi/4932373356--Hero_1.jpg</t>
  </si>
  <si>
    <t>https://milwaukee-media-images.s3.amazonaws.com/hi/48001460--Hero_1.jpg</t>
  </si>
  <si>
    <t>https://milwaukee-media-images.s3.amazonaws.com/hi/4932472261--Hero_1.jpg</t>
  </si>
  <si>
    <t>https://milwaukee-media-images.s3.amazonaws.com/hi/4932356507--Hero_1.jpg</t>
  </si>
  <si>
    <t>https://milwaukee-media-images.s3.amazonaws.com/hi/4932343301--Hero_1.jpg</t>
  </si>
  <si>
    <t>https://milwaukee-media-images.s3.amazonaws.com/hi/4932352309--Hero_1.jpg</t>
  </si>
  <si>
    <t>https://milwaukee-media-images.s3.amazonaws.com/hi/4932480174--Hero_1.jpg</t>
  </si>
  <si>
    <t>https://milwaukee-media-images.s3.amazonaws.com/hi/4932352751--Hero_1.jpg</t>
  </si>
  <si>
    <t>https://milwaukee-media-images.s3.amazonaws.com/hi/4932479045--Hero_1.jpg</t>
  </si>
  <si>
    <t>https://milwaukee-media-images.s3.amazonaws.com/hi/4932471303--Hero_1.jpg</t>
  </si>
  <si>
    <t>https://milwaukee-media-images.s3.amazonaws.com/hi/4932459078--Hero_1.jpg</t>
  </si>
  <si>
    <t>https://milwaukee-media-images.s3.amazonaws.com/hi/48227212--Hero_1.jpg</t>
  </si>
  <si>
    <t>https://milwaukee-media-images.s3.amazonaws.com/hi/4932471771--Hero_1.jpg</t>
  </si>
  <si>
    <t>https://milwaukee-media-images.s3.amazonaws.com/hi/4932471316--Hero_1.jpg</t>
  </si>
  <si>
    <t>https://milwaukee-media-images.s3.amazonaws.com/hi/4932471325--Hero_1.jpg</t>
  </si>
  <si>
    <t>https://milwaukee-media-images.s3.amazonaws.com/hi/4932471667--Hero_1.jpg</t>
  </si>
  <si>
    <t>https://milwaukee-media-images.s3.amazonaws.com/hi/48227400--Hero_01.jpg</t>
  </si>
  <si>
    <t>https://milwaukee-media-images.s3.amazonaws.com/hi/4932352756--Hero_1.jpg</t>
  </si>
  <si>
    <t>https://milwaukee-media-images.s3.amazonaws.com/hi/4932371746--Hero_1.jpg</t>
  </si>
  <si>
    <t>https://milwaukee-media-images.s3.amazonaws.com/hi/4932399729--Hero_1.jpg</t>
  </si>
  <si>
    <t>https://milwaukee-media-images.s3.amazonaws.com/hi/49560739--Hero_1.jpg</t>
  </si>
  <si>
    <t>https://milwaukee-media-images.s3.amazonaws.com/hi/4932352760--Hero_1.jpg</t>
  </si>
  <si>
    <t>https://milwaukee-media-images.s3.amazonaws.com/hi/4932371978--Hero_1.jpg</t>
  </si>
  <si>
    <t>https://milwaukee-media-images.s3.amazonaws.com/hi/4932430432--Hero_01.jpg</t>
  </si>
  <si>
    <t>https://milwaukee-media-images.s3.amazonaws.com/hi/49162766--Hero_1.jpg</t>
  </si>
  <si>
    <t>https://milwaukee-media-images.s3.amazonaws.com/hi/49162763--Hero_01.jpg</t>
  </si>
  <si>
    <t>https://milwaukee-media-images.s3.amazonaws.com/hi/4932459690--Hero_1.jpg</t>
  </si>
  <si>
    <t>https://milwaukee-media-images.s3.amazonaws.com/hi/4932352303--Hero_1.jpg</t>
  </si>
  <si>
    <t>https://milwaukee-media-images.s3.amazonaws.com/hi/4932459713--Hero_1.jpg</t>
  </si>
  <si>
    <t>https://milwaukee-media-images.s3.amazonaws.com/hi/4932430849--Hero_1.jpg</t>
  </si>
  <si>
    <t>https://milwaukee-media-images.s3.amazonaws.com/hi/4932352040--Hero_1.jpg</t>
  </si>
  <si>
    <t>https://milwaukee-media-images.s3.amazonaws.com/hi/4932352042--Hero_1.jpg</t>
  </si>
  <si>
    <t>https://milwaukee-media-images.s3.amazonaws.com/hi/48136769--Hero_1.jpg</t>
  </si>
  <si>
    <t>https://milwaukee-media-images.s3.amazonaws.com/hi/4932471251--Hero_1.jpg</t>
  </si>
  <si>
    <t>https://milwaukee-media-images.s3.amazonaws.com/hi/48227114--Hero_1.jpg</t>
  </si>
  <si>
    <t>https://milwaukee-media-images.s3.amazonaws.com/hi/4932343302--Hero_1.jpg</t>
  </si>
  <si>
    <t>https://milwaukee-media-images.s3.amazonaws.com/hi/48229014--Hero_1.jpg</t>
  </si>
  <si>
    <t>https://milwaukee-media-images.s3.amazonaws.com/hi/4932471886--Hero_1.jpg</t>
  </si>
  <si>
    <t>https://milwaukee-media-images.s3.amazonaws.com/hi/4932399341--Hero_1.jpg</t>
  </si>
  <si>
    <t>https://milwaukee-media-images.s3.amazonaws.com/hi/4932356506--Hero_1.jpg</t>
  </si>
  <si>
    <t>https://milwaukee-media-images.s3.amazonaws.com/hi/48229259--Hero_1.jpg</t>
  </si>
  <si>
    <t>https://milwaukee-media-images.s3.amazonaws.com/hi/4932471587--Hero_1.jpg</t>
  </si>
  <si>
    <t>https://milwaukee-media-images.s3.amazonaws.com/hi/4932464067--Hero_1.jpg</t>
  </si>
  <si>
    <t>https://milwaukee-media-images.s3.amazonaws.com/hi/4932464068--Hero_1.jpg</t>
  </si>
  <si>
    <t>https://milwaukee-media-images.s3.amazonaws.com/hi/49162767--Hero_1.jpg</t>
  </si>
  <si>
    <t>https://milwaukee-media-images.s3.amazonaws.com/hi/4932352307--Hero_1.jpg</t>
  </si>
  <si>
    <t>https://milwaukee-media-images.s3.amazonaws.com/hi/4932352310--Hero_1.jpg</t>
  </si>
  <si>
    <t>https://milwaukee-media-images.s3.amazonaws.com/hi/48532831--Hero_1.jpg</t>
  </si>
  <si>
    <t>https://milwaukee-media-images.s3.amazonaws.com/hi/48532830--Hero_1.jpg</t>
  </si>
  <si>
    <t>https://milwaukee-media-images.s3.amazonaws.com/hi/48533831--Hero_1.jpg</t>
  </si>
  <si>
    <t>https://milwaukee-media-images.s3.amazonaws.com/hi/48533830--Hero_1.jpg</t>
  </si>
  <si>
    <t>https://milwaukee-media-images.s3.amazonaws.com/hi/4932343304--Hero_1.jpg</t>
  </si>
  <si>
    <t>https://milwaukee-media-images.s3.amazonaws.com/hi/4932352764--Hero_1.jpg</t>
  </si>
  <si>
    <t>https://milwaukee-media-images.s3.amazonaws.com/hi/4932479490--Hero_1.jpg</t>
  </si>
  <si>
    <t>https://milwaukee-media-images.s3.amazonaws.com/hi/4932344311--Hero_1.jpg</t>
  </si>
  <si>
    <t>https://milwaukee-media-images.s3.amazonaws.com/hi/4932479217--Hero_1.jpg</t>
  </si>
  <si>
    <t>https://milwaukee-media-images.s3.amazonaws.com/hi/4932471638--Hero_1.jpg</t>
  </si>
  <si>
    <t>https://milwaukee-media-images.s3.amazonaws.com/hi/4932479046--Hero_1.jpg</t>
  </si>
  <si>
    <t>https://milwaukee-media-images.s3.amazonaws.com/hi/4932344478--Hero_1.jpg</t>
  </si>
  <si>
    <t>https://milwaukee-media-images.s3.amazonaws.com/hi/4932367017--Hero_1.jpg</t>
  </si>
  <si>
    <t>https://milwaukee-media-images.s3.amazonaws.com/hi/OLD49222229--Hero_1.jpg</t>
  </si>
  <si>
    <t>https://milwaukee-media-images.s3.amazonaws.com/hi/4932464562--Hero_1.jpg</t>
  </si>
  <si>
    <t>https://milwaukee-media-images.s3.amazonaws.com/hi/49224800--Hero_1.jpg</t>
  </si>
  <si>
    <t>https://milwaukee-media-images.s3.amazonaws.com/hi/4932479219--Hero_1.jpg</t>
  </si>
  <si>
    <t>https://milwaukee-media-images.s3.amazonaws.com/hi/4932464570--Hero_1.jpg</t>
  </si>
  <si>
    <t>https://milwaukee-media-images.s3.amazonaws.com/hi/4932471458--Hero_1.jpg</t>
  </si>
  <si>
    <t>https://milwaukee-media-images.s3.amazonaws.com/hi/48540100--Hero_1.jpg</t>
  </si>
  <si>
    <t>https://milwaukee-media-images.s3.amazonaws.com/hi/4933478640--Hero_1.jpg</t>
  </si>
  <si>
    <t>https://milwaukee-media-images.s3.amazonaws.com/hi/48005263--Hero_1.jpg</t>
  </si>
  <si>
    <t>https://milwaukee-media-images.s3.amazonaws.com/hi/4932399541--Hero_1.jpg</t>
  </si>
  <si>
    <t>https://milwaukee-media-images.s3.amazonaws.com/hi/4932373357--Hero_1.jpg</t>
  </si>
  <si>
    <t>https://milwaukee-media-images.s3.amazonaws.com/hi/4932373380--Hero_1.jpg</t>
  </si>
  <si>
    <t>https://milwaukee-media-images.s3.amazonaws.com/hi/4932471588--Hero_1.jpg</t>
  </si>
  <si>
    <t>https://milwaukee-media-images.s3.amazonaws.com/hi/4932459082--Hero_1.jpg</t>
  </si>
  <si>
    <t>https://milwaukee-media-images.s3.amazonaws.com/hi/48899262--Hero_1.jpg</t>
  </si>
  <si>
    <t>https://milwaukee-media-images.s3.amazonaws.com/hi/4932471615--Hero_1.jpg</t>
  </si>
  <si>
    <t>https://milwaukee-media-images.s3.amazonaws.com/hi/4932471616--Hero_1.jpg</t>
  </si>
  <si>
    <t>https://milwaukee-media-images.s3.amazonaws.com/hi/4932471617--Hero_1.jpg</t>
  </si>
  <si>
    <t>https://milwaukee-media-images.s3.amazonaws.com/hi/4932471614--Hero_1.jpg</t>
  </si>
  <si>
    <t>https://milwaukee-media-images.s3.amazonaws.com/hi/4932343303--Hero_1.jpg</t>
  </si>
  <si>
    <t>https://milwaukee-media-images.s3.amazonaws.com/hi/4932471651--Hero_1.jpg</t>
  </si>
  <si>
    <t>https://milwaukee-media-images.s3.amazonaws.com/hi/4932472259--Hero_1.jpg</t>
  </si>
  <si>
    <t>https://milwaukee-media-images.s3.amazonaws.com/hi/4932453386--Hero_1.jpg</t>
  </si>
  <si>
    <t>https://milwaukee-media-images.s3.amazonaws.com/hi/49162861--Hero_1.jpg</t>
  </si>
  <si>
    <t>https://milwaukee-media-images.s3.amazonaws.com/hi/4932430921--Hero_1.jpg</t>
  </si>
  <si>
    <t>https://milwaukee-media-images.s3.amazonaws.com/hi/4932478961--Hero_1.jpg</t>
  </si>
  <si>
    <t>https://milwaukee-media-images.s3.amazonaws.com/hi/4932471307--Hero_1.jpg</t>
  </si>
  <si>
    <t>https://milwaukee-media-images.s3.amazonaws.com/hi/4932471317--Hero_1.jpg</t>
  </si>
  <si>
    <t>https://milwaukee-media-images.s3.amazonaws.com/hi/4932371747--Hero_1.jpg</t>
  </si>
  <si>
    <t>https://milwaukee-media-images.s3.amazonaws.com/hi/4932343745--Hero_1.jpg</t>
  </si>
  <si>
    <t>https://milwaukee-media-images.s3.amazonaws.com/hi/4932471250--Hero_1.jpg</t>
  </si>
  <si>
    <t>https://milwaukee-media-images.s3.amazonaws.com/hi/4932471677--Hero_1.jpg</t>
  </si>
  <si>
    <t>https://milwaukee-media-images.s3.amazonaws.com/hi/4932459134--Hero_1.jpg</t>
  </si>
  <si>
    <t>https://milwaukee-media-images.s3.amazonaws.com/hi/4932352041--Hero_1.jpg</t>
  </si>
  <si>
    <t>https://milwaukee-media-images.s3.amazonaws.com/hi/4932352043--Hero_1.jpg</t>
  </si>
  <si>
    <t>https://milwaukee-media-images.s3.amazonaws.com/hi/4932399730--Hero_1.jpg</t>
  </si>
  <si>
    <t>https://milwaukee-media-images.s3.amazonaws.com/hi/4932399260--Hero_1.jpg</t>
  </si>
  <si>
    <t>https://milwaukee-media-images.s3.amazonaws.com/hi/4932459080--Hero_1.jpg</t>
  </si>
  <si>
    <t>https://milwaukee-media-images.s3.amazonaws.com/hi/M12_TLED-0--Hero_1.jpg</t>
  </si>
  <si>
    <t>https://milwaukee-media-images.s3.amazonaws.com/hi/HL-SF--Hero_1.jpg</t>
  </si>
  <si>
    <t>https://milwaukee-media-images.s3.amazonaws.com/hi/4932371748--Hero_1.jpg</t>
  </si>
  <si>
    <t>https://milwaukee-media-images.s3.amazonaws.com/hi/4932351632--Hero_1.jpg</t>
  </si>
  <si>
    <t>https://milwaukee-media-images.s3.amazonaws.com/hi/4932479900--Hero_1.jpg</t>
  </si>
  <si>
    <t>https://milwaukee-media-images.s3.amazonaws.com/hi/49560742--Hero_1.jpg</t>
  </si>
  <si>
    <t>https://milwaukee-media-images.s3.amazonaws.com/hi/4932352753--Hero_1.jpg</t>
  </si>
  <si>
    <t>https://milwaukee-media-images.s3.amazonaws.com/hi/4932399261--Hero_1.jpg</t>
  </si>
  <si>
    <t>https://milwaukee-media-images.s3.amazonaws.com/hi/4932399243--Hero_1.jpg</t>
  </si>
  <si>
    <t>https://milwaukee-media-images.s3.amazonaws.com/hi/4932471866--Hero_1.jpg</t>
  </si>
  <si>
    <t>https://milwaukee-media-images.s3.amazonaws.com/hi/4932451356--Hero_1.jpg</t>
  </si>
  <si>
    <t>https://milwaukee-media-images.s3.amazonaws.com/hi/C12_C--Hero_1.jpg</t>
  </si>
  <si>
    <t>https://milwaukee-media-images.s3.amazonaws.com/hi/4932459688--Hero_1.jpg</t>
  </si>
  <si>
    <t>https://milwaukee-media-images.s3.amazonaws.com/hi/M4_C2--Hero_1.jpg</t>
  </si>
  <si>
    <t>https://milwaukee-media-images.s3.amazonaws.com/hi/48008784--Hero_1.jpg</t>
  </si>
  <si>
    <t>https://milwaukee-media-images.s3.amazonaws.com/hi/4932459079--Hero_1.jpg</t>
  </si>
  <si>
    <t>https://milwaukee-media-images.s3.amazonaws.com/hi/4932478710--Hero_1.jpg</t>
  </si>
  <si>
    <t>https://milwaukee-media-images.s3.amazonaws.com/hi/48899261--Hero_1.jpg</t>
  </si>
  <si>
    <t>https://milwaukee-media-images.s3.amazonaws.com/hi/48894760--Hero_1.jpg</t>
  </si>
  <si>
    <t>https://milwaukee-media-images.s3.amazonaws.com/hi/4932479047--Hero_1.jpg</t>
  </si>
  <si>
    <t>https://milwaukee-media-images.s3.amazonaws.com/hi/4932367019--Hero_1.jpg</t>
  </si>
  <si>
    <t>https://milwaukee-media-images.s3.amazonaws.com/hi/4932471655--Hero_1.jpg</t>
  </si>
  <si>
    <t>https://milwaukee-media-images.s3.amazonaws.com/hi/48227214--Hero_1.jpg</t>
  </si>
  <si>
    <t>https://milwaukee-media-images.s3.amazonaws.com/hi/4932356508--Hero_1.jpg</t>
  </si>
  <si>
    <t>https://milwaukee-media-images.s3.amazonaws.com/hi/48008712--Hero_1.jpg</t>
  </si>
  <si>
    <t>https://milwaukee-media-images.s3.amazonaws.com/hi/48008782--Hero_1.jpg</t>
  </si>
  <si>
    <t>https://milwaukee-media-images.s3.amazonaws.com/hi/4932459099--Hero_1.jpg</t>
  </si>
  <si>
    <t>https://milwaukee-media-images.s3.amazonaws.com/hi/4932471652--Hero_1.jpg</t>
  </si>
  <si>
    <t>https://milwaukee-media-images.s3.amazonaws.com/hi/4932459096--Hero_1.jpg</t>
  </si>
  <si>
    <t>https://milwaukee-media-images.s3.amazonaws.com/hi/4932464933--Hero_1.jpg</t>
  </si>
  <si>
    <t>https://milwaukee-media-images.s3.amazonaws.com/hi/4932352755--Hero_1.jpg</t>
  </si>
  <si>
    <t>https://milwaukee-media-images.s3.amazonaws.com/hi/49560744--Hero_1.jpg</t>
  </si>
  <si>
    <t>https://milwaukee-media-images.s3.amazonaws.com/hi/4932352768--Hero_1.jpg</t>
  </si>
  <si>
    <t>https://milwaukee-media-images.s3.amazonaws.com/hi/4932371710--Hero_1.jpg</t>
  </si>
  <si>
    <t>https://milwaukee-media-images.s3.amazonaws.com/hi/4932343305--Hero_1.jpg</t>
  </si>
  <si>
    <t>https://milwaukee-media-images.s3.amazonaws.com/hi/4932373358--Hero_1.jpg</t>
  </si>
  <si>
    <t>https://milwaukee-media-images.s3.amazonaws.com/hi/4932430339--Hero_1.jpg</t>
  </si>
  <si>
    <t>https://milwaukee-media-images.s3.amazonaws.com/hi/4932352822--Hero_1.jpg</t>
  </si>
  <si>
    <t>https://milwaukee-media-images.s3.amazonaws.com/hi/4932464162--Hero_1.jpg</t>
  </si>
  <si>
    <t>https://milwaukee-media-images.s3.amazonaws.com/hi/4932430433--Hero_01.jpg</t>
  </si>
  <si>
    <t>https://milwaukee-media-images.s3.amazonaws.com/hi/4932472241--Hero_1.jpg</t>
  </si>
  <si>
    <t>https://milwaukee-media-images.s3.amazonaws.com/hi/4932459712--Hero_1.jpg</t>
  </si>
  <si>
    <t>https://milwaukee-media-images.s3.amazonaws.com/hi/4932399214--Hero_1.jpg</t>
  </si>
  <si>
    <t>https://milwaukee-media-images.s3.amazonaws.com/hi/4932352757--Hero_1.jpg</t>
  </si>
  <si>
    <t>https://milwaukee-media-images.s3.amazonaws.com/hi/4932352761--Hero_1.jpg</t>
  </si>
  <si>
    <t>https://milwaukee-media-images.s3.amazonaws.com/hi/4932479556--Hero_1.jpg</t>
  </si>
  <si>
    <t>https://milwaukee-media-images.s3.amazonaws.com/hi/4932352045--Hero_1.jpg</t>
  </si>
  <si>
    <t>https://milwaukee-media-images.s3.amazonaws.com/hi/4932471308--Hero_1.jpg</t>
  </si>
  <si>
    <t>https://milwaukee-media-images.s3.amazonaws.com/hi/48404070--Hero_1.jpg</t>
  </si>
  <si>
    <t>https://milwaukee-media-images.s3.amazonaws.com/hi/48227001--Hero_01.jpg</t>
  </si>
  <si>
    <t>https://milwaukee-media-images.s3.amazonaws.com/hi/4932371782--Hero_1.jpg</t>
  </si>
  <si>
    <t>https://milwaukee-media-images.s3.amazonaws.com/hi/48440150--Hero_1.jpg</t>
  </si>
  <si>
    <t>https://milwaukee-media-images.s3.amazonaws.com/hi/49771004--Hero_1.jpg</t>
  </si>
  <si>
    <t>https://milwaukee-media-images.s3.amazonaws.com/hi/4932479078--Hero_1.jpg</t>
  </si>
  <si>
    <t>https://milwaukee-media-images.s3.amazonaws.com/hi/4932479502--Hero_1.jpg</t>
  </si>
  <si>
    <t>https://milwaukee-media-images.s3.amazonaws.com/hi/4932478566--Hero_1.jpg</t>
  </si>
  <si>
    <t>https://milwaukee-media-images.s3.amazonaws.com/hi/48255150--Hero_1.jpg</t>
  </si>
  <si>
    <t>https://milwaukee-media-images.s3.amazonaws.com/hi/4932356509--Hero_1.jpg</t>
  </si>
  <si>
    <t>https://milwaukee-media-images.s3.amazonaws.com/hi/4932343306--Hero_1.jpg</t>
  </si>
  <si>
    <t>https://milwaukee-media-images.s3.amazonaws.com/hi/48899321--Hero_1.jpg</t>
  </si>
  <si>
    <t>https://milwaukee-media-images.s3.amazonaws.com/hi/4932459136--Hero_1.jpg</t>
  </si>
  <si>
    <t>https://milwaukee-media-images.s3.amazonaws.com/hi/4932352074--Hero_1.jpg</t>
  </si>
  <si>
    <t>https://milwaukee-media-images.s3.amazonaws.com/hi/4932459084--Hero_1.jpg</t>
  </si>
  <si>
    <t>https://milwaukee-media-images.s3.amazonaws.com/hi/4932471865--Hero_1.jpg</t>
  </si>
  <si>
    <t>https://milwaukee-media-images.s3.amazonaws.com/hi/4932479048--Hero_1.jpg</t>
  </si>
  <si>
    <t>https://milwaukee-media-images.s3.amazonaws.com/hi/FL-LED--Hero_1.jpg</t>
  </si>
  <si>
    <t>https://milwaukee-media-images.s3.amazonaws.com/hi/ML-LED--Hero_1.jpg</t>
  </si>
  <si>
    <t>https://milwaukee-media-images.s3.amazonaws.com/hi/4932464934--Hero_1.jpg</t>
  </si>
  <si>
    <t>https://milwaukee-media-images.s3.amazonaws.com/hi/49560746--Hero_1.jpg</t>
  </si>
  <si>
    <t>https://milwaukee-media-images.s3.amazonaws.com/hi/4932367021--Hero_1.jpg</t>
  </si>
  <si>
    <t>https://milwaukee-media-images.s3.amazonaws.com/hi/4932352774--Hero_1.jpg</t>
  </si>
  <si>
    <t>https://milwaukee-media-images.s3.amazonaws.com/hi/4932352772--Hero_1.jpg</t>
  </si>
  <si>
    <t>https://milwaukee-media-images.s3.amazonaws.com/hi/4932371749--Hero_1.jpg</t>
  </si>
  <si>
    <t>https://milwaukee-media-images.s3.amazonaws.com/hi/4932459774--Hero_1.jpg</t>
  </si>
  <si>
    <t>https://milwaukee-media-images.s3.amazonaws.com/hi/4932459081--Hero_1.jpg</t>
  </si>
  <si>
    <t>https://milwaukee-media-images.s3.amazonaws.com/hi/48229038--Hero_1.jpg</t>
  </si>
  <si>
    <t>https://milwaukee-media-images.s3.amazonaws.com/hi/4932479950--Hero_1.jpg</t>
  </si>
  <si>
    <t>https://milwaukee-media-images.s3.amazonaws.com/hi/M12_B2--Hero_1.jpg</t>
  </si>
  <si>
    <t>https://milwaukee-media-images.s3.amazonaws.com/hi/4932459689--Hero_1.jpg</t>
  </si>
  <si>
    <t>https://milwaukee-media-images.s3.amazonaws.com/hi/4932479068--Hero_1.jpg</t>
  </si>
  <si>
    <t>https://milwaukee-media-images.s3.amazonaws.com/hi/4932471459--Hero_1.jpg</t>
  </si>
  <si>
    <t>https://milwaukee-media-images.s3.amazonaws.com/hi/4932479491--Hero_1.jpg</t>
  </si>
  <si>
    <t>https://milwaukee-media-images.s3.amazonaws.com/hi/4932464935--Hero_1.jpg</t>
  </si>
  <si>
    <t>https://milwaukee-media-images.s3.amazonaws.com/hi/4932352046--Hero_1.jpg</t>
  </si>
  <si>
    <t>https://milwaukee-media-images.s3.amazonaws.com/hi/4932399342--Hero_1.jpg</t>
  </si>
  <si>
    <t>https://milwaukee-media-images.s3.amazonaws.com/hi/4932352765--Hero_1.jpg</t>
  </si>
  <si>
    <t>https://milwaukee-media-images.s3.amazonaws.com/hi/4932373359--Hero_1.jpg</t>
  </si>
  <si>
    <t>https://milwaukee-media-images.s3.amazonaws.com/hi/4932430342--Hero_1.jpg</t>
  </si>
  <si>
    <t>https://milwaukee-media-images.s3.amazonaws.com/hi/4932371750--Hero_1.jpg</t>
  </si>
  <si>
    <t>https://milwaukee-media-images.s3.amazonaws.com/hi/4932471309--Hero_1.jpg</t>
  </si>
  <si>
    <t>https://milwaukee-media-images.s3.amazonaws.com/hi/48228112--Hero_1.jpg</t>
  </si>
  <si>
    <t>https://milwaukee-media-images.s3.amazonaws.com/hi/4932352304--Hero_1.jpg</t>
  </si>
  <si>
    <t>https://milwaukee-media-images.s3.amazonaws.com/hi/4932320014--Hero_1.jpg</t>
  </si>
  <si>
    <t>https://milwaukee-media-images.s3.amazonaws.com/hi/4932399885--Hero_1.jpg</t>
  </si>
  <si>
    <t>https://milwaukee-media-images.s3.amazonaws.com/hi/4932399334--Hero_1.jpg</t>
  </si>
  <si>
    <t>https://milwaukee-media-images.s3.amazonaws.com/hi/4932343307--Hero_1.jpg</t>
  </si>
  <si>
    <t>https://milwaukee-media-images.s3.amazonaws.com/hi/4932399579--Hero_1OLD.jpg</t>
  </si>
  <si>
    <t>https://milwaukee-media-images.s3.amazonaws.com/hi/4932430080--Hero_1.jpg</t>
  </si>
  <si>
    <t>https://milwaukee-media-images.s3.amazonaws.com/hi/4932471668--Hero_1.jpg</t>
  </si>
  <si>
    <t>https://milwaukee-media-images.s3.amazonaws.com/hi/4932459775--Hero_1.jpg</t>
  </si>
  <si>
    <t>https://milwaukee-media-images.s3.amazonaws.com/hi/4932471319--Hero_1.jpg</t>
  </si>
  <si>
    <t>https://milwaukee-media-images.s3.amazonaws.com/hi/48404075--Hero_1.jpg</t>
  </si>
  <si>
    <t>https://milwaukee-media-images.s3.amazonaws.com/hi/48224211--Hero_1.jpg</t>
  </si>
  <si>
    <t>https://milwaukee-media-images.s3.amazonaws.com/hi/4932464481--Hero_1.jpg</t>
  </si>
  <si>
    <t>https://milwaukee-media-images.s3.amazonaws.com/hi/49771005--Hero_1.jpg</t>
  </si>
  <si>
    <t>https://milwaukee-media-images.s3.amazonaws.com/hi/48534831--Hero_1.jpg</t>
  </si>
  <si>
    <t>https://milwaukee-media-images.s3.amazonaws.com/hi/4932471720--Hero_1.jpg</t>
  </si>
  <si>
    <t>https://milwaukee-media-images.s3.amazonaws.com/hi/48534830--Hero_1.jpg</t>
  </si>
  <si>
    <t>https://milwaukee-media-images.s3.amazonaws.com/hi/4932464936--Hero_1.jpg</t>
  </si>
  <si>
    <t>https://milwaukee-media-images.s3.amazonaws.com/hi/4932352769--Hero_1.jpg</t>
  </si>
  <si>
    <t>https://milwaukee-media-images.s3.amazonaws.com/hi/4932352376--Hero_1.jpg</t>
  </si>
  <si>
    <t>https://milwaukee-media-images.s3.amazonaws.com/hi/4932371751--Hero_1.jpg</t>
  </si>
  <si>
    <t>https://milwaukee-media-images.s3.amazonaws.com/hi/4932459135--Hero_1.jpg</t>
  </si>
  <si>
    <t>https://milwaukee-media-images.s3.amazonaws.com/hi/4932459138--Hero_1.jpg</t>
  </si>
  <si>
    <t>https://milwaukee-media-images.s3.amazonaws.com/hi/4932459083--Hero_1.jpg</t>
  </si>
  <si>
    <t>https://milwaukee-media-images.s3.amazonaws.com/hi/4932464563--Hero_1.jpg</t>
  </si>
  <si>
    <t>https://milwaukee-media-images.s3.amazonaws.com/hi/4932479049--Hero_1.jpg</t>
  </si>
  <si>
    <t>https://milwaukee-media-images.s3.amazonaws.com/hi/4932373852--Hero_1.jpg</t>
  </si>
  <si>
    <t>https://milwaukee-media-images.s3.amazonaws.com/hi/4932352842--Hero_1.jpg</t>
  </si>
  <si>
    <t>https://milwaukee-media-images.s3.amazonaws.com/hi/4932399340--Hero_1.jpg</t>
  </si>
  <si>
    <t>https://milwaukee-media-images.s3.amazonaws.com/hi/4932430727--Hero_1.jpg</t>
  </si>
  <si>
    <t>https://milwaukee-media-images.s3.amazonaws.com/hi/4932371760--Hero_1.jpg</t>
  </si>
  <si>
    <t>https://milwaukee-media-images.s3.amazonaws.com/hi/4932371752--Hero_1.jpg</t>
  </si>
  <si>
    <t>https://milwaukee-media-images.s3.amazonaws.com/hi/4932373147--Hero_1.jpg</t>
  </si>
  <si>
    <t>https://milwaukee-media-images.s3.amazonaws.com/hi/4932371979--Hero_1.jpg</t>
  </si>
  <si>
    <t>https://milwaukee-media-images.s3.amazonaws.com/hi/4932464163--Hero_1.jpg</t>
  </si>
  <si>
    <t>https://milwaukee-media-images.s3.amazonaws.com/hi/4932459060--Hero_1.jpg</t>
  </si>
  <si>
    <t>https://milwaukee-media-images.s3.amazonaws.com/hi/4932471867--Hero_1.jpg</t>
  </si>
  <si>
    <t>https://milwaukee-media-images.s3.amazonaws.com/hi/4932430848--Hero_1.jpg</t>
  </si>
  <si>
    <t>https://milwaukee-media-images.s3.amazonaws.com/hi/48661520--Hero_1.jpg</t>
  </si>
  <si>
    <t>https://milwaukee-media-images.s3.amazonaws.com/hi/48662125--Hero_1.jpg</t>
  </si>
  <si>
    <t>https://milwaukee-media-images.s3.amazonaws.com/hi/4932399886--Hero_1.jpg</t>
  </si>
  <si>
    <t>https://milwaukee-media-images.s3.amazonaws.com/hi/4932367024--Hero_1.jpg</t>
  </si>
  <si>
    <t>https://milwaukee-media-images.s3.amazonaws.com/hi/4932371753--Hero_1.jpg</t>
  </si>
  <si>
    <t>https://milwaukee-media-images.s3.amazonaws.com/hi/4932373360--Hero_1.jpg</t>
  </si>
  <si>
    <t>https://milwaukee-media-images.s3.amazonaws.com/hi/4932471653--Hero_1.jpg</t>
  </si>
  <si>
    <t>https://milwaukee-media-images.s3.amazonaws.com/hi/4932464826--Hero_1.jpg</t>
  </si>
  <si>
    <t>https://milwaukee-media-images.s3.amazonaws.com/hi/4932451545--Hero_1.jpg</t>
  </si>
  <si>
    <t>https://milwaukee-media-images.s3.amazonaws.com/hi/WHB_(S)--Hero_1.jpg</t>
  </si>
  <si>
    <t>https://milwaukee-media-images.s3.amazonaws.com/hi/WHB_(M)--Hero_1.jpg</t>
  </si>
  <si>
    <t>https://milwaukee-media-images.s3.amazonaws.com/hi/WHB_(L)--Hero_1.jpg</t>
  </si>
  <si>
    <t>https://milwaukee-media-images.s3.amazonaws.com/hi/WHB_(XL)--Hero_1.jpg</t>
  </si>
  <si>
    <t>https://milwaukee-media-images.s3.amazonaws.com/hi/WHB_(XXL)--Hero_1.jpg</t>
  </si>
  <si>
    <t>https://milwaukee-media-images.s3.amazonaws.com/hi/4932399344--Hero_1.jpg</t>
  </si>
  <si>
    <t>https://milwaukee-media-images.s3.amazonaws.com/hi/4932352047--Hero_1.jpg</t>
  </si>
  <si>
    <t>https://milwaukee-media-images.s3.amazonaws.com/hi/4932464872--Hero_1.jpg</t>
  </si>
  <si>
    <t>https://milwaukee-media-images.s3.amazonaws.com/hi/48899263--Hero_1.jpg</t>
  </si>
  <si>
    <t>https://milwaukee-media-images.s3.amazonaws.com/hi/4932455280--Hero_1.jpg</t>
  </si>
  <si>
    <t>https://milwaukee-media-images.s3.amazonaws.com/hi/4932455275--Hero_1.jpg</t>
  </si>
  <si>
    <t>https://milwaukee-media-images.s3.amazonaws.com/hi/4932459086--Hero_1.jpg</t>
  </si>
  <si>
    <t>https://milwaukee-media-images.s3.amazonaws.com/hi/48224216--Hero_1.jpg</t>
  </si>
  <si>
    <t>https://milwaukee-media-images.s3.amazonaws.com/hi/M12_SL-0--Hero_1.jpg</t>
  </si>
  <si>
    <t>https://milwaukee-media-images.s3.amazonaws.com/hi/M18_TLED-0--Hero_1.jpg</t>
  </si>
  <si>
    <t>https://milwaukee-media-images.s3.amazonaws.com/hi/HL2-LED--Hero_1.jpg</t>
  </si>
  <si>
    <t>https://milwaukee-media-images.s3.amazonaws.com/hi/4932479069--Hero_1.jpg</t>
  </si>
  <si>
    <t>https://milwaukee-media-images.s3.amazonaws.com/hi/4932479797--Hero_1.jpg</t>
  </si>
  <si>
    <t>https://milwaukee-media-images.s3.amazonaws.com/hi/4932479079--Hero_1.jpg</t>
  </si>
  <si>
    <t>https://milwaukee-media-images.s3.amazonaws.com/hi/4932479096--Hero_1.jpg</t>
  </si>
  <si>
    <t>https://milwaukee-media-images.s3.amazonaws.com/hi/4932344479--Hero_1.jpg</t>
  </si>
  <si>
    <t>https://milwaukee-media-images.s3.amazonaws.com/hi/4932371754--Hero_1.jpg</t>
  </si>
  <si>
    <t>https://milwaukee-media-images.s3.amazonaws.com/hi/4932371761--Hero_1.jpg</t>
  </si>
  <si>
    <t>https://milwaukee-media-images.s3.amazonaws.com/hi/4932430461--Hero_1.jpg</t>
  </si>
  <si>
    <t>https://milwaukee-media-images.s3.amazonaws.com/hi/4932459751--Hero_1.jpg</t>
  </si>
  <si>
    <t>https://milwaukee-media-images.s3.amazonaws.com/hi/4932479050--Hero_1.jpg</t>
  </si>
  <si>
    <t>https://milwaukee-media-images.s3.amazonaws.com/hi/4932352308--Hero_1.jpg</t>
  </si>
  <si>
    <t>https://milwaukee-media-images.s3.amazonaws.com/hi/4932399887--Hero_1.jpg</t>
  </si>
  <si>
    <t>https://milwaukee-media-images.s3.amazonaws.com/hi/4932352775--Hero_1.jpg</t>
  </si>
  <si>
    <t>https://milwaukee-media-images.s3.amazonaws.com/hi/4932430234--Hero_1.jpg</t>
  </si>
  <si>
    <t>https://milwaukee-media-images.s3.amazonaws.com/hi/4932399335--Hero_1.jpg</t>
  </si>
  <si>
    <t>https://milwaukee-media-images.s3.amazonaws.com/hi/4932371764--Hero_1.jpg</t>
  </si>
  <si>
    <t>https://milwaukee-media-images.s3.amazonaws.com/hi/4932459139--Hero_1.jpg</t>
  </si>
  <si>
    <t>https://milwaukee-media-images.s3.amazonaws.com/hi/4932399819--Hero_1.jpg</t>
  </si>
  <si>
    <t>https://milwaukee-media-images.s3.amazonaws.com/hi/4932471669--Hero_1.jpg</t>
  </si>
  <si>
    <t>https://milwaukee-media-images.s3.amazonaws.com/hi/48008021--Hero_1.jpg</t>
  </si>
  <si>
    <t>https://milwaukee-media-images.s3.amazonaws.com/hi/49222231--Hero_1.jpg</t>
  </si>
  <si>
    <t>https://milwaukee-media-images.s3.amazonaws.com/hi/48227002--Hero_01.jpg</t>
  </si>
  <si>
    <t>https://milwaukee-media-images.s3.amazonaws.com/hi/4932464257--Hero_1.jpg</t>
  </si>
  <si>
    <t>https://milwaukee-media-images.s3.amazonaws.com/hi/4932459206--Hero_1.jpg</t>
  </si>
  <si>
    <t>https://milwaukee-media-images.s3.amazonaws.com/hi/4932479975--Hero_1.jpg</t>
  </si>
  <si>
    <t>https://milwaukee-media-images.s3.amazonaws.com/hi/4932464937--Hero_1.jpg</t>
  </si>
  <si>
    <t>https://milwaukee-media-images.s3.amazonaws.com/hi/4932352044--Hero_1.jpg</t>
  </si>
  <si>
    <t>https://milwaukee-media-images.s3.amazonaws.com/hi/4932371762--Hero_1.jpg</t>
  </si>
  <si>
    <t>https://milwaukee-media-images.s3.amazonaws.com/hi/4932459137--Hero_1.jpg</t>
  </si>
  <si>
    <t>https://milwaukee-media-images.s3.amazonaws.com/hi/4932399217--Hero_1.jpg</t>
  </si>
  <si>
    <t>https://milwaukee-media-images.s3.amazonaws.com/hi/48404220--Hero_1.jpg</t>
  </si>
  <si>
    <t>https://milwaukee-media-images.s3.amazonaws.com/hi/4932464576--Hero_1.jpg</t>
  </si>
  <si>
    <t>https://milwaukee-media-images.s3.amazonaws.com/hi/4932479951--Hero_1.jpg</t>
  </si>
  <si>
    <t>https://milwaukee-media-images.s3.amazonaws.com/hi/48906114--Hero_1.jpg</t>
  </si>
  <si>
    <t>https://milwaukee-media-images.s3.amazonaws.com/hi/4932127010--Hero_1.jpg</t>
  </si>
  <si>
    <t>https://milwaukee-media-images.s3.amazonaws.com/hi/4932343670--Hero_1.jpg</t>
  </si>
  <si>
    <t>https://milwaukee-media-images.s3.amazonaws.com/hi/4932352919--Hero_1.jpg</t>
  </si>
  <si>
    <t>https://milwaukee-media-images.s3.amazonaws.com/hi/48906053--Hero_1.jpg</t>
  </si>
  <si>
    <t>https://milwaukee-media-images.s3.amazonaws.com/hi/4932430070--Hero_1.jpg</t>
  </si>
  <si>
    <t>https://milwaukee-media-images.s3.amazonaws.com/hi/48229214--Hero_1.jpg</t>
  </si>
  <si>
    <t>https://milwaukee-media-images.s3.amazonaws.com/hi/4932472128--Hero_1.jpg</t>
  </si>
  <si>
    <t>https://milwaukee-media-images.s3.amazonaws.com/hi/48906115--Hero_1.jpg</t>
  </si>
  <si>
    <t>https://milwaukee-media-images.s3.amazonaws.com/hi/4932352946--Hero_1.jpg</t>
  </si>
  <si>
    <t>https://milwaukee-media-images.s3.amazonaws.com/hi/4932430737--Hero_1.jpg</t>
  </si>
  <si>
    <t>https://milwaukee-media-images.s3.amazonaws.com/hi/4932371763--Hero_1.jpg</t>
  </si>
  <si>
    <t>https://milwaukee-media-images.s3.amazonaws.com/hi/4932399823--Hero_1.jpg</t>
  </si>
  <si>
    <t>https://milwaukee-media-images.s3.amazonaws.com/hi/48227118--Hero_1.jpg</t>
  </si>
  <si>
    <t>https://milwaukee-media-images.s3.amazonaws.com/hi/4932464850--Hero_1.jpg</t>
  </si>
  <si>
    <t>https://milwaukee-media-images.s3.amazonaws.com/hi/M12-18C--Hero_1.jpg</t>
  </si>
  <si>
    <t>https://milwaukee-media-images.s3.amazonaws.com/hi/4932352843--Hero_1.jpg</t>
  </si>
  <si>
    <t>https://milwaukee-media-images.s3.amazonaws.com/hi/LM360--Hero_1.jpg</t>
  </si>
  <si>
    <t>https://milwaukee-media-images.s3.amazonaws.com/hi/4932352716--Hero_1.jpg</t>
  </si>
  <si>
    <t>https://milwaukee-media-images.s3.amazonaws.com/hi/4932430103--Hero_1.jpg</t>
  </si>
  <si>
    <t>https://milwaukee-media-images.s3.amazonaws.com/hi/4932430102--Hero_1.jpg</t>
  </si>
  <si>
    <t>https://milwaukee-media-images.s3.amazonaws.com/hi/4932352727--Hero_1.jpg</t>
  </si>
  <si>
    <t>https://milwaukee-media-images.s3.amazonaws.com/hi/4932352717--Hero_1.jpg</t>
  </si>
  <si>
    <t>https://milwaukee-media-images.s3.amazonaws.com/hi/4932352718--Hero_1.jpg</t>
  </si>
  <si>
    <t>https://milwaukee-media-images.s3.amazonaws.com/hi/4932352719--Hero_1.jpg</t>
  </si>
  <si>
    <t>https://milwaukee-media-images.s3.amazonaws.com/hi/4932352720--Hero_1.jpg</t>
  </si>
  <si>
    <t>https://milwaukee-media-images.s3.amazonaws.com/hi/4932352721--Hero_1.jpg</t>
  </si>
  <si>
    <t>https://milwaukee-media-images.s3.amazonaws.com/hi/4932352730--Hero_1.jpg</t>
  </si>
  <si>
    <t>https://milwaukee-media-images.s3.amazonaws.com/hi/4932352723--Hero_1.jpg</t>
  </si>
  <si>
    <t>https://milwaukee-media-images.s3.amazonaws.com/hi/4932352724--Hero_1.jpg</t>
  </si>
  <si>
    <t>https://milwaukee-media-images.s3.amazonaws.com/hi/4932352725--Hero_1.jpg</t>
  </si>
  <si>
    <t>https://milwaukee-media-images.s3.amazonaws.com/hi/4932352728--Hero_1.jpg</t>
  </si>
  <si>
    <t>https://milwaukee-media-images.s3.amazonaws.com/hi/4932352729--Hero_1.jpg</t>
  </si>
  <si>
    <t>https://milwaukee-media-images.s3.amazonaws.com/hi/4932471597--Hero_1.jpg</t>
  </si>
  <si>
    <t>https://milwaukee-media-images.s3.amazonaws.com/hi/L4_NRG-201--Hero_1.jpg</t>
  </si>
  <si>
    <t>https://milwaukee-media-images.s3.amazonaws.com/hi/4933479643--Hero_1.jpg</t>
  </si>
  <si>
    <t>https://milwaukee-media-images.s3.amazonaws.com/hi/4932344480--Hero_1.jpg</t>
  </si>
  <si>
    <t>https://milwaukee-media-images.s3.amazonaws.com/hi/4932352773--Hero_1.jpg</t>
  </si>
  <si>
    <t>https://milwaukee-media-images.s3.amazonaws.com/hi/4932367026--Hero_1.jpg</t>
  </si>
  <si>
    <t>https://milwaukee-media-images.s3.amazonaws.com/hi/4932430343--Hero_1.jpg</t>
  </si>
  <si>
    <t>https://milwaukee-media-images.s3.amazonaws.com/hi/4932459061--Hero_1.jpg</t>
  </si>
  <si>
    <t>https://milwaukee-media-images.s3.amazonaws.com/hi/4932471064--Hero_1.jpg</t>
  </si>
  <si>
    <t>https://milwaukee-media-images.s3.amazonaws.com/hi/4932472076--Hero_1.jpg</t>
  </si>
  <si>
    <t>https://milwaukee-media-images.s3.amazonaws.com/hi/4932464938--Hero_1.jpg</t>
  </si>
  <si>
    <t>https://milwaukee-media-images.s3.amazonaws.com/hi/4932399099--Hero_1.jpg</t>
  </si>
  <si>
    <t>https://milwaukee-media-images.s3.amazonaws.com/hi/4932352758--Hero_1.jpg</t>
  </si>
  <si>
    <t>https://milwaukee-media-images.s3.amazonaws.com/hi/4932352049--Hero_1.jpg</t>
  </si>
  <si>
    <t>https://milwaukee-media-images.s3.amazonaws.com/hi/4932371755--Hero_1.jpg</t>
  </si>
  <si>
    <t>https://milwaukee-media-images.s3.amazonaws.com/hi/4932430340--Hero_1.jpg</t>
  </si>
  <si>
    <t>https://milwaukee-media-images.s3.amazonaws.com/hi/4932399820--Hero_1.jpg</t>
  </si>
  <si>
    <t>https://milwaukee-media-images.s3.amazonaws.com/hi/4932451187--Hero_1.jpg</t>
  </si>
  <si>
    <t>https://milwaukee-media-images.s3.amazonaws.com/hi/4932472015--Hero_1.jpg</t>
  </si>
  <si>
    <t>https://milwaukee-media-images.s3.amazonaws.com/hi/48404225--Hero_1.jpg</t>
  </si>
  <si>
    <t>https://milwaukee-media-images.s3.amazonaws.com/hi/4932472118--Hero_1.jpg</t>
  </si>
  <si>
    <t>https://milwaukee-media-images.s3.amazonaws.com/hi/4932479051--Hero_1.jpg</t>
  </si>
  <si>
    <t>https://milwaukee-media-images.s3.amazonaws.com/hi/4932478760--Hero_1.jpg</t>
  </si>
  <si>
    <t>https://milwaukee-media-images.s3.amazonaws.com/hi/4932479071--Hero_1.jpg</t>
  </si>
  <si>
    <t>https://milwaukee-media-images.s3.amazonaws.com/hi/49224083--Hero_1.jpg</t>
  </si>
  <si>
    <t>https://milwaukee-media-images.s3.amazonaws.com/hi/4932430732--Hero_1.jpg</t>
  </si>
  <si>
    <t>https://milwaukee-media-images.s3.amazonaws.com/hi/4932352048--Hero_1.jpg</t>
  </si>
  <si>
    <t>https://milwaukee-media-images.s3.amazonaws.com/hi/4932371756--Hero_1.jpg</t>
  </si>
  <si>
    <t>https://milwaukee-media-images.s3.amazonaws.com/hi/4932399550--Hero_1.jpg</t>
  </si>
  <si>
    <t>https://milwaukee-media-images.s3.amazonaws.com/hi/4932430081--Hero_1.jpg</t>
  </si>
  <si>
    <t>https://milwaukee-media-images.s3.amazonaws.com/hi/4932471670--Hero_1.jpg</t>
  </si>
  <si>
    <t>https://milwaukee-media-images.s3.amazonaws.com/hi/4932459085--Hero_1.jpg</t>
  </si>
  <si>
    <t>https://milwaukee-media-images.s3.amazonaws.com/hi/4932352948--Hero_1.jpg</t>
  </si>
  <si>
    <t>https://milwaukee-media-images.s3.amazonaws.com/hi/4932430728--Hero_1.jpg</t>
  </si>
  <si>
    <t>https://milwaukee-media-images.s3.amazonaws.com/hi/4932352778--Hero_1.jpg</t>
  </si>
  <si>
    <t>https://milwaukee-media-images.s3.amazonaws.com/hi/4932371766--Hero_1.jpg</t>
  </si>
  <si>
    <t>https://milwaukee-media-images.s3.amazonaws.com/hi/4932371765--Hero_1.jpg</t>
  </si>
  <si>
    <t>https://milwaukee-media-images.s3.amazonaws.com/hi/4932478290--Hero_1.jpg</t>
  </si>
  <si>
    <t>https://milwaukee-media-images.s3.amazonaws.com/hi/4932471320--Hero_1.jpg</t>
  </si>
  <si>
    <t>https://milwaukee-media-images.s3.amazonaws.com/hi/48904015--Hero_1.jpg</t>
  </si>
  <si>
    <t>https://milwaukee-media-images.s3.amazonaws.com/hi/48229252--Hero_1.jpg</t>
  </si>
  <si>
    <t>https://milwaukee-media-images.s3.amazonaws.com/hi/4932471927--Hero_1.jpg</t>
  </si>
  <si>
    <t>https://milwaukee-media-images.s3.amazonaws.com/hi/4932464082--Hero_1.jpg</t>
  </si>
  <si>
    <t>https://milwaukee-media-images.s3.amazonaws.com/hi/4932479952--Hero_1.jpg</t>
  </si>
  <si>
    <t>https://milwaukee-media-images.s3.amazonaws.com/hi/48532573--Hero_1.jpg</t>
  </si>
  <si>
    <t>https://milwaukee-media-images.s3.amazonaws.com/hi/4932372781--Hero_1.jpg</t>
  </si>
  <si>
    <t>https://milwaukee-media-images.s3.amazonaws.com/hi/4932472077--Hero_1.jpg</t>
  </si>
  <si>
    <t>https://milwaukee-media-images.s3.amazonaws.com/hi/4932352762--Hero_1.jpg</t>
  </si>
  <si>
    <t>https://milwaukee-media-images.s3.amazonaws.com/hi/4932356510--Hero_1.jpg</t>
  </si>
  <si>
    <t>https://milwaukee-media-images.s3.amazonaws.com/hi/4932371757--Hero_1.jpg</t>
  </si>
  <si>
    <t>https://milwaukee-media-images.s3.amazonaws.com/hi/4932352470--Hero_1.jpg</t>
  </si>
  <si>
    <t>https://milwaukee-media-images.s3.amazonaws.com/hi/4932399824--Hero_1.jpg</t>
  </si>
  <si>
    <t>https://milwaukee-media-images.s3.amazonaws.com/hi/4932471656--Hero_1.jpg</t>
  </si>
  <si>
    <t>https://milwaukee-media-images.s3.amazonaws.com/hi/4932343747--Hero_1.jpg</t>
  </si>
  <si>
    <t>https://milwaukee-media-images.s3.amazonaws.com/hi/4932472016--Hero_1.jpg</t>
  </si>
  <si>
    <t>https://milwaukee-media-images.s3.amazonaws.com/hi/4932479954--Hero_1.jpg</t>
  </si>
  <si>
    <t>https://milwaukee-media-images.s3.amazonaws.com/hi/4932344481--Hero_1.jpg</t>
  </si>
  <si>
    <t>https://milwaukee-media-images.s3.amazonaws.com/hi/4932352951--Hero_1.jpg</t>
  </si>
  <si>
    <t>https://milwaukee-media-images.s3.amazonaws.com/hi/4932371758--Hero_1.jpg</t>
  </si>
  <si>
    <t>https://milwaukee-media-images.s3.amazonaws.com/hi/4932478396--Hero_1.jpg</t>
  </si>
  <si>
    <t>https://milwaukee-media-images.s3.amazonaws.com/hi/48008788--Hero_1.jpg</t>
  </si>
  <si>
    <t>https://milwaukee-media-images.s3.amazonaws.com/hi/48227218--Hero_1.jpg</t>
  </si>
  <si>
    <t>https://milwaukee-media-images.s3.amazonaws.com/hi/M12_B3--Hero_1.jpg</t>
  </si>
  <si>
    <t>https://milwaukee-media-images.s3.amazonaws.com/hi/M28_C--Hero_1.jpg</t>
  </si>
  <si>
    <t>https://milwaukee-media-images.s3.amazonaws.com/hi/4932471708--Hero_1.jpg</t>
  </si>
  <si>
    <t>https://milwaukee-media-images.s3.amazonaws.com/hi/4932471994--Hero_1.jpg</t>
  </si>
  <si>
    <t>https://milwaukee-media-images.s3.amazonaws.com/hi/M12_BSD-0--Hero_01.jpg</t>
  </si>
  <si>
    <t>https://milwaukee-media-images.s3.amazonaws.com/hi/IR_PL250--Hero_1.jpg</t>
  </si>
  <si>
    <t>https://milwaukee-media-images.s3.amazonaws.com/hi/4932399888--Hero_1.jpg</t>
  </si>
  <si>
    <t>https://milwaukee-media-images.s3.amazonaws.com/hi/4932359490--Hero_1.jpg</t>
  </si>
  <si>
    <t>https://milwaukee-media-images.s3.amazonaws.com/hi/4932352783--Hero_1.jpg</t>
  </si>
  <si>
    <t>https://milwaukee-media-images.s3.amazonaws.com/hi/4932399173--Hero_1.jpg</t>
  </si>
  <si>
    <t>https://milwaukee-media-images.s3.amazonaws.com/hi/4932471990--Hero_1.jpg</t>
  </si>
  <si>
    <t>https://milwaukee-media-images.s3.amazonaws.com/hi/4932478273--Hero_1.jpg</t>
  </si>
  <si>
    <t>https://milwaukee-media-images.s3.amazonaws.com/hi/48008713--Hero_1.jpg</t>
  </si>
  <si>
    <t>https://milwaukee-media-images.s3.amazonaws.com/hi/48008787--Hero_1.jpg</t>
  </si>
  <si>
    <t>https://milwaukee-media-images.s3.amazonaws.com/hi/48005541--Hero_1.jpg</t>
  </si>
  <si>
    <t>https://milwaukee-media-images.s3.amazonaws.com/hi/48227314--Hero_1.jpg</t>
  </si>
  <si>
    <t>https://milwaukee-media-images.s3.amazonaws.com/hi/48221994--Hero_1.jpg</t>
  </si>
  <si>
    <t>https://milwaukee-media-images.s3.amazonaws.com/hi/48221998--Hero_1.jpg</t>
  </si>
  <si>
    <t>https://milwaukee-media-images.s3.amazonaws.com/hi/4932464835--Hero_1.jpg</t>
  </si>
  <si>
    <t>https://milwaukee-media-images.s3.amazonaws.com/hi/4932430748--Hero_1.jpg</t>
  </si>
  <si>
    <t>https://milwaukee-media-images.s3.amazonaws.com/hi/4932352766--Hero_1.jpg</t>
  </si>
  <si>
    <t>https://milwaukee-media-images.s3.amazonaws.com/hi/4932459283--Hero_1.jpg</t>
  </si>
  <si>
    <t>https://milwaukee-media-images.s3.amazonaws.com/hi/4932371759--Hero_1.jpg</t>
  </si>
  <si>
    <t>https://milwaukee-media-images.s3.amazonaws.com/hi/4932459062--Hero_1.jpg</t>
  </si>
  <si>
    <t>https://milwaukee-media-images.s3.amazonaws.com/hi/4932471724--Hero_1.jpg</t>
  </si>
  <si>
    <t>https://milwaukee-media-images.s3.amazonaws.com/hi/48532584--Hero_1.jpg</t>
  </si>
  <si>
    <t>https://milwaukee-media-images.s3.amazonaws.com/hi/48533816--Hero_1.jpg</t>
  </si>
  <si>
    <t>https://milwaukee-media-images.s3.amazonaws.com/hi/4932367029--Hero_1.jpg</t>
  </si>
  <si>
    <t>https://milwaukee-media-images.s3.amazonaws.com/hi/4932459132--Hero_1.jpg</t>
  </si>
  <si>
    <t>https://milwaukee-media-images.s3.amazonaws.com/hi/48404515--Hero_1.jpg</t>
  </si>
  <si>
    <t>https://milwaukee-media-images.s3.amazonaws.com/hi/4932479052--Hero_1.jpg</t>
  </si>
  <si>
    <t>https://milwaukee-media-images.s3.amazonaws.com/hi/4932479949--Hero_1.jpg</t>
  </si>
  <si>
    <t>https://milwaukee-media-images.s3.amazonaws.com/hi/4932373621--Hero_1.jpg</t>
  </si>
  <si>
    <t>https://milwaukee-media-images.s3.amazonaws.com/hi/4932471252--Hero_1.jpg</t>
  </si>
  <si>
    <t>https://milwaukee-media-images.s3.amazonaws.com/hi/4932399580--Hero_1.jpg</t>
  </si>
  <si>
    <t>https://milwaukee-media-images.s3.amazonaws.com/hi/48404345--Hero_1.jpg</t>
  </si>
  <si>
    <t>https://milwaukee-media-images.s3.amazonaws.com/hi/CA_55--Hero_1.jpg</t>
  </si>
  <si>
    <t>https://milwaukee-media-images.s3.amazonaws.com/hi/4932352801--Hero_1.jpg</t>
  </si>
  <si>
    <t>https://milwaukee-media-images.s3.amazonaws.com/hi/4932352785--Hero_1.jpg</t>
  </si>
  <si>
    <t>https://milwaukee-media-images.s3.amazonaws.com/hi/4932399889--Hero_1.jpg</t>
  </si>
  <si>
    <t>https://milwaukee-media-images.s3.amazonaws.com/hi/4932352789--Hero_1.jpg</t>
  </si>
  <si>
    <t>https://milwaukee-media-images.s3.amazonaws.com/hi/4932459284--Hero_1.jpg</t>
  </si>
  <si>
    <t>https://milwaukee-media-images.s3.amazonaws.com/hi/4932356511--Hero_1.jpg</t>
  </si>
  <si>
    <t>https://milwaukee-media-images.s3.amazonaws.com/hi/4932430344--Hero_1.jpg</t>
  </si>
  <si>
    <t>https://milwaukee-media-images.s3.amazonaws.com/hi/48899335--Hero_1.jpg</t>
  </si>
  <si>
    <t>https://milwaukee-media-images.s3.amazonaws.com/hi/4932478399--Hero_1.jpg</t>
  </si>
  <si>
    <t>https://milwaukee-media-images.s3.amazonaws.com/hi/48906004--Hero_1.jpg</t>
  </si>
  <si>
    <t>https://milwaukee-media-images.s3.amazonaws.com/hi/4932459087--Hero_1.jpg</t>
  </si>
  <si>
    <t>https://milwaukee-media-images.s3.amazonaws.com/hi/4932464577--Hero_1.jpg</t>
  </si>
  <si>
    <t>https://milwaukee-media-images.s3.amazonaws.com/hi/4932478711--Hero_1.jpg</t>
  </si>
  <si>
    <t>https://milwaukee-media-images.s3.amazonaws.com/hi/4932472151--Hero_1.jpg</t>
  </si>
  <si>
    <t>https://milwaukee-media-images.s3.amazonaws.com/hi/4932472152--Hero_1.jpg</t>
  </si>
  <si>
    <t>https://milwaukee-media-images.s3.amazonaws.com/hi/4932472153--Hero_1.jpg</t>
  </si>
  <si>
    <t>https://milwaukee-media-images.s3.amazonaws.com/hi/4932472271--Hero_1.jpg</t>
  </si>
  <si>
    <t>https://milwaukee-media-images.s3.amazonaws.com/hi/4932472272--Hero_1.jpg</t>
  </si>
  <si>
    <t>https://milwaukee-media-images.s3.amazonaws.com/hi/4932472150--Hero_1.jpg</t>
  </si>
  <si>
    <t>https://milwaukee-media-images.s3.amazonaws.com/hi/4932471253--Hero_1.jpg</t>
  </si>
  <si>
    <t>https://milwaukee-media-images.s3.amazonaws.com/hi/4932352779--Hero_1.jpg</t>
  </si>
  <si>
    <t>https://milwaukee-media-images.s3.amazonaws.com/hi/4932373148--Hero_1.jpg</t>
  </si>
  <si>
    <t>https://milwaukee-media-images.s3.amazonaws.com/hi/4932399821--Hero_1.jpg</t>
  </si>
  <si>
    <t>https://milwaukee-media-images.s3.amazonaws.com/hi/4932399174--Hero_1.jpg</t>
  </si>
  <si>
    <t>https://milwaukee-media-images.s3.amazonaws.com/hi/4932471654--Hero_1.jpg</t>
  </si>
  <si>
    <t>https://milwaukee-media-images.s3.amazonaws.com/hi/4932364266--Hero_1.jpg</t>
  </si>
  <si>
    <t>https://milwaukee-media-images.s3.amazonaws.com/hi/4932371767--Hero_1.jpg</t>
  </si>
  <si>
    <t>https://milwaukee-media-images.s3.amazonaws.com/hi/4932471318--Hero_1.jpg</t>
  </si>
  <si>
    <t>https://milwaukee-media-images.s3.amazonaws.com/hi/4932471607--Hero_1.jpg</t>
  </si>
  <si>
    <t>https://milwaukee-media-images.s3.amazonaws.com/hi/4932471608--Hero_1.jpg</t>
  </si>
  <si>
    <t>https://milwaukee-media-images.s3.amazonaws.com/hi/4932471609--Hero_1.jpg</t>
  </si>
  <si>
    <t>https://milwaukee-media-images.s3.amazonaws.com/hi/4932471606--Hero_1.jpg</t>
  </si>
  <si>
    <t>https://milwaukee-media-images.s3.amazonaws.com/hi/4932430467--Hero_01.jpg</t>
  </si>
  <si>
    <t>https://milwaukee-media-images.s3.amazonaws.com/hi/48532835--Hero_1.jpg</t>
  </si>
  <si>
    <t>https://milwaukee-media-images.s3.amazonaws.com/hi/48533836--Hero_1.jpg</t>
  </si>
  <si>
    <t>https://milwaukee-media-images.s3.amazonaws.com/hi/48533835--Hero_1.jpg</t>
  </si>
  <si>
    <t>https://milwaukee-media-images.s3.amazonaws.com/hi/4932471153--Hero_1.jpg</t>
  </si>
  <si>
    <t>https://milwaukee-media-images.s3.amazonaws.com/hi/4932352956--Hero_1.jpg</t>
  </si>
  <si>
    <t>https://milwaukee-media-images.s3.amazonaws.com/hi/4932459133--Hero_1.jpg</t>
  </si>
  <si>
    <t>https://milwaukee-media-images.s3.amazonaws.com/hi/4932399724--Hero_1.jpg</t>
  </si>
  <si>
    <t>https://milwaukee-media-images.s3.amazonaws.com/hi/4932352320--Hero_1.jpg</t>
  </si>
  <si>
    <t>https://milwaukee-media-images.s3.amazonaws.com/hi/4932459285--Hero_1.jpg</t>
  </si>
  <si>
    <t>https://milwaukee-media-images.s3.amazonaws.com/hi/4932352050--Hero_1.jpg</t>
  </si>
  <si>
    <t>https://milwaukee-media-images.s3.amazonaws.com/hi/4932478707--Hero_1.jpg</t>
  </si>
  <si>
    <t>https://milwaukee-media-images.s3.amazonaws.com/hi/4932399731--Hero_1.jpg</t>
  </si>
  <si>
    <t>https://milwaukee-media-images.s3.amazonaws.com/hi/4932459063--Hero_1.jpg</t>
  </si>
  <si>
    <t>https://milwaukee-media-images.s3.amazonaws.com/hi/4932459893--Hero_1.jpg</t>
  </si>
  <si>
    <t>https://milwaukee-media-images.s3.amazonaws.com/hi/4932478413--Hero_1.jpg</t>
  </si>
  <si>
    <t>https://milwaukee-media-images.s3.amazonaws.com/hi/4932471254--Hero_1.jpg</t>
  </si>
  <si>
    <t>https://milwaukee-media-images.s3.amazonaws.com/hi/4932399825--Hero_1.jpg</t>
  </si>
  <si>
    <t>https://milwaukee-media-images.s3.amazonaws.com/hi/4932459064--Hero_1.jpg</t>
  </si>
  <si>
    <t>https://milwaukee-media-images.s3.amazonaws.com/hi/4932464943--Hero_1.jpg</t>
  </si>
  <si>
    <t>https://milwaukee-media-images.s3.amazonaws.com/hi/4932479955--Hero_1.jpg</t>
  </si>
  <si>
    <t>https://milwaukee-media-images.s3.amazonaws.com/hi/48532583--Hero_1.jpg</t>
  </si>
  <si>
    <t>https://milwaukee-media-images.s3.amazonaws.com/hi/48532574--Hero-1.jpg</t>
  </si>
  <si>
    <t>https://milwaukee-media-images.s3.amazonaws.com/hi/4932245992--Hero_1.jpg</t>
  </si>
  <si>
    <t>https://milwaukee-media-images.s3.amazonaws.com/hi/4932371768--Hero_1.jpg</t>
  </si>
  <si>
    <t>https://milwaukee-media-images.s3.amazonaws.com/hi/48899332--Hero_1.jpg</t>
  </si>
  <si>
    <t>https://milwaukee-media-images.s3.amazonaws.com/hi/4932471675--Hero_1.jpg</t>
  </si>
  <si>
    <t>https://milwaukee-media-images.s3.amazonaws.com/hi/4932471671--Hero_1.jpg</t>
  </si>
  <si>
    <t>https://milwaukee-media-images.s3.amazonaws.com/hi/4932352862--Hero_1.jpg</t>
  </si>
  <si>
    <t>https://milwaukee-media-images.s3.amazonaws.com/hi/4932479053--Hero_1.jpg</t>
  </si>
  <si>
    <t>https://milwaukee-media-images.s3.amazonaws.com/hi/4932464480--Hero_1.jpg</t>
  </si>
  <si>
    <t>https://milwaukee-media-images.s3.amazonaws.com/hi/4932343310--Hero_1.jpg</t>
  </si>
  <si>
    <t>https://milwaukee-media-images.s3.amazonaws.com/hi/4932430733--Hero_1.jpg</t>
  </si>
  <si>
    <t>https://milwaukee-media-images.s3.amazonaws.com/hi/4932430235--Hero_1.jpg</t>
  </si>
  <si>
    <t>https://milwaukee-media-images.s3.amazonaws.com/hi/4932352770--Hero_1.jpg</t>
  </si>
  <si>
    <t>https://milwaukee-media-images.s3.amazonaws.com/hi/4932352784--Hero_1.jpg</t>
  </si>
  <si>
    <t>https://milwaukee-media-images.s3.amazonaws.com/hi/4932430341--Hero_1.jpg</t>
  </si>
  <si>
    <t>https://milwaukee-media-images.s3.amazonaws.com/hi/48906024--Hero_1.jpg</t>
  </si>
  <si>
    <t>https://milwaukee-media-images.s3.amazonaws.com/hi/48005521--Hero_1.jpg</t>
  </si>
  <si>
    <t>https://milwaukee-media-images.s3.amazonaws.com/hi/48227415--Hero_01.jpg</t>
  </si>
  <si>
    <t>https://milwaukee-media-images.s3.amazonaws.com/hi/4932471066--Hero_1.jpg</t>
  </si>
  <si>
    <t>https://milwaukee-media-images.s3.amazonaws.com/hi/4932371769--Hero_1.jpg</t>
  </si>
  <si>
    <t>https://milwaukee-media-images.s3.amazonaws.com/hi/4932478397--Hero_1.jpg</t>
  </si>
  <si>
    <t>https://milwaukee-media-images.s3.amazonaws.com/hi/4932479225--Hero_1.jpg</t>
  </si>
  <si>
    <t>https://milwaukee-media-images.s3.amazonaws.com/hi/48906014--Hero_1.jpg</t>
  </si>
  <si>
    <t>https://milwaukee-media-images.s3.amazonaws.com/hi/48906034--Hero_1.jpg</t>
  </si>
  <si>
    <t>https://milwaukee-media-images.s3.amazonaws.com/hi/48229001--Hero_1.jpg</t>
  </si>
  <si>
    <t>https://milwaukee-media-images.s3.amazonaws.com/hi/4932464830--Hero_1.jpg</t>
  </si>
  <si>
    <t>https://milwaukee-media-images.s3.amazonaws.com/hi/M12_BD-0--Hero_1.jpg</t>
  </si>
  <si>
    <t>https://milwaukee-media-images.s3.amazonaws.com/hi/C12_RT-0--Hero_1.jpg</t>
  </si>
  <si>
    <t>https://milwaukee-media-images.s3.amazonaws.com/hi/M12 LL-0--Hero_1.jpg</t>
  </si>
  <si>
    <t>https://milwaukee-media-images.s3.amazonaws.com/hi/M12_JSSP-0--Hero_01.jpg</t>
  </si>
  <si>
    <t>https://milwaukee-media-images.s3.amazonaws.com/hi/M18_IL-0--Hero_1.jpg</t>
  </si>
  <si>
    <t>https://milwaukee-media-images.s3.amazonaws.com/hi/IR_FL500--Hero_1.jpg</t>
  </si>
  <si>
    <t>https://milwaukee-media-images.s3.amazonaws.com/hi/ISHL-LED--Hero_1.jpg</t>
  </si>
  <si>
    <t>https://milwaukee-media-images.s3.amazonaws.com/hi/M12_NRG-201--Hero_1.jpg</t>
  </si>
  <si>
    <t>https://milwaukee-media-images.s3.amazonaws.com/hi/M12-18_FC--Hero_01.jpg</t>
  </si>
  <si>
    <t>https://milwaukee-media-images.s3.amazonaws.com/hi/4932399295--Hero_1.jpg</t>
  </si>
  <si>
    <t>https://milwaukee-media-images.s3.amazonaws.com/hi/4932352786--Hero_1.jpg</t>
  </si>
  <si>
    <t>https://milwaukee-media-images.s3.amazonaws.com/hi/4932430172--Hero_1.jpg</t>
  </si>
  <si>
    <t>https://milwaukee-media-images.s3.amazonaws.com/hi/4932459088--Hero_1.jpg</t>
  </si>
  <si>
    <t>https://milwaukee-media-images.s3.amazonaws.com/hi/48532571--Hero_1.jpg</t>
  </si>
  <si>
    <t>https://milwaukee-media-images.s3.amazonaws.com/hi/4932245994--Hero_1.jpg</t>
  </si>
  <si>
    <t>https://milwaukee-media-images.s3.amazonaws.com/hi/4932371770--Hero_1.jpg</t>
  </si>
  <si>
    <t>https://milwaukee-media-images.s3.amazonaws.com/hi/4932472168--Hero_1.jpg</t>
  </si>
  <si>
    <t>https://milwaukee-media-images.s3.amazonaws.com/hi/4932399218--Hero_1.jpg</t>
  </si>
  <si>
    <t>https://milwaukee-media-images.s3.amazonaws.com/hi/4932478272--Hero_1.jpg</t>
  </si>
  <si>
    <t>https://milwaukee-media-images.s3.amazonaws.com/hi/4932479220--Hero_1.jpg</t>
  </si>
  <si>
    <t>https://milwaukee-media-images.s3.amazonaws.com/hi/48016182--Hero_1.jpg</t>
  </si>
  <si>
    <t>https://milwaukee-media-images.s3.amazonaws.com/hi/4932279565--Hero_1.jpg</t>
  </si>
  <si>
    <t>https://milwaukee-media-images.s3.amazonaws.com/hi/4932279498--Hero_1.jpg</t>
  </si>
  <si>
    <t>https://milwaukee-media-images.s3.amazonaws.com/hi/4932459066--Hero_1.jpg</t>
  </si>
  <si>
    <t>https://milwaukee-media-images.s3.amazonaws.com/hi/4932478672--Hero_1.jpg</t>
  </si>
  <si>
    <t>https://milwaukee-media-images.s3.amazonaws.com/hi/48440412--Hero_01.jpg</t>
  </si>
  <si>
    <t>https://milwaukee-media-images.s3.amazonaws.com/hi/4932478567--Hero_1.jpg</t>
  </si>
  <si>
    <t>https://milwaukee-media-images.s3.amazonaws.com/hi/4932344482--Hero_1.jpg</t>
  </si>
  <si>
    <t>https://milwaukee-media-images.s3.amazonaws.com/hi/4932472169--Hero_1.jpg</t>
  </si>
  <si>
    <t>https://milwaukee-media-images.s3.amazonaws.com/hi/48404017--Hero_1.jpg</t>
  </si>
  <si>
    <t>https://milwaukee-media-images.s3.amazonaws.com/hi/48016184--Hero_1.jpg</t>
  </si>
  <si>
    <t>https://milwaukee-media-images.s3.amazonaws.com/hi/4932464575--Hero_1.jpg</t>
  </si>
  <si>
    <t>https://milwaukee-media-images.s3.amazonaws.com/hi/4932471709--Hero_1.jpg</t>
  </si>
  <si>
    <t>https://milwaukee-media-images.s3.amazonaws.com/hi/4932478414--Hero_1.jpg</t>
  </si>
  <si>
    <t>https://milwaukee-media-images.s3.amazonaws.com/hi/4932471304--Hero_1.jpg</t>
  </si>
  <si>
    <t>https://milwaukee-media-images.s3.amazonaws.com/hi/4932479956--Hero_1.jpg</t>
  </si>
  <si>
    <t>https://milwaukee-media-images.s3.amazonaws.com/hi/TRP120--Hero_1.jpg</t>
  </si>
  <si>
    <t>https://milwaukee-media-images.s3.amazonaws.com/hi/48532832--Hero_1.jpg</t>
  </si>
  <si>
    <t>https://milwaukee-media-images.s3.amazonaws.com/hi/48533832--Hero_1.jpg</t>
  </si>
  <si>
    <t>https://milwaukee-media-images.s3.amazonaws.com/hi/48534832--Hero_1.jpg</t>
  </si>
  <si>
    <t>https://milwaukee-media-images.s3.amazonaws.com/hi/48534835--Hero_1.jpg</t>
  </si>
  <si>
    <t>https://milwaukee-media-images.s3.amazonaws.com/hi/49220130--Hero_1.jpg</t>
  </si>
  <si>
    <t>https://milwaukee-media-images.s3.amazonaws.com/hi/4932399296--Hero_1.jpg</t>
  </si>
  <si>
    <t>https://milwaukee-media-images.s3.amazonaws.com/hi/4932371771--Hero_1.jpg</t>
  </si>
  <si>
    <t>https://milwaukee-media-images.s3.amazonaws.com/hi/4932472170--Hero_1.jpg</t>
  </si>
  <si>
    <t>https://milwaukee-media-images.s3.amazonaws.com/hi/4932352680--Hero_1.jpg</t>
  </si>
  <si>
    <t>https://milwaukee-media-images.s3.amazonaws.com/hi/48404520--Hero_1.jpg</t>
  </si>
  <si>
    <t>https://milwaukee-media-images.s3.amazonaws.com/hi/48008789--Hero_1.jpg</t>
  </si>
  <si>
    <t>https://milwaukee-media-images.s3.amazonaws.com/hi/4932459065--Hero_1.jpg</t>
  </si>
  <si>
    <t>https://milwaukee-media-images.s3.amazonaws.com/hi/48225211--Hero_1.jpg</t>
  </si>
  <si>
    <t>https://milwaukee-media-images.s3.amazonaws.com/hi/IR_HL450--Hero_1.jpg</t>
  </si>
  <si>
    <t>https://milwaukee-media-images.s3.amazonaws.com/hi/4932352305--Hero_1.jpg</t>
  </si>
  <si>
    <t>https://milwaukee-media-images.s3.amazonaws.com/hi/TRP180--Hero_1.jpg</t>
  </si>
  <si>
    <t>https://milwaukee-media-images.s3.amazonaws.com/hi/4933459429--Hero_1.jpg</t>
  </si>
  <si>
    <t>https://milwaukee-media-images.s3.amazonaws.com/hi/M12_B4--Hero_1.jpg</t>
  </si>
  <si>
    <t>https://milwaukee-media-images.s3.amazonaws.com/hi/M14_B--Hero_01.jpg</t>
  </si>
  <si>
    <t>https://milwaukee-media-images.s3.amazonaws.com/hi/M18_B2--Hero_1.jpg</t>
  </si>
  <si>
    <t>https://milwaukee-media-images.s3.amazonaws.com/hi/4932352790--Hero_1.jpg</t>
  </si>
  <si>
    <t>https://milwaukee-media-images.s3.amazonaws.com/hi/4932352780--Hero_1.jpg</t>
  </si>
  <si>
    <t>https://milwaukee-media-images.s3.amazonaws.com/hi/4932479345--Hero_1.jpg</t>
  </si>
  <si>
    <t>https://milwaukee-media-images.s3.amazonaws.com/hi/4932399265--Hero_1.jpg</t>
  </si>
  <si>
    <t>https://milwaukee-media-images.s3.amazonaws.com/hi/48016292--Hero_1.jpg</t>
  </si>
  <si>
    <t>https://milwaukee-media-images.s3.amazonaws.com/hi/4932464172--Hero_1.jpg</t>
  </si>
  <si>
    <t>https://milwaukee-media-images.s3.amazonaws.com/hi/4932471132--Hero_1.jpg</t>
  </si>
  <si>
    <t>https://milwaukee-media-images.s3.amazonaws.com/hi/4932367030--Hero_1.jpg</t>
  </si>
  <si>
    <t>https://milwaukee-media-images.s3.amazonaws.com/hi/4932371711--Hero_1.jpg</t>
  </si>
  <si>
    <t>https://milwaukee-media-images.s3.amazonaws.com/hi/4932471256--Hero_1.jpg</t>
  </si>
  <si>
    <t>https://milwaukee-media-images.s3.amazonaws.com/hi/4932472171--Hero_1.jpg</t>
  </si>
  <si>
    <t>https://milwaukee-media-images.s3.amazonaws.com/hi/4932471723--Hero_1.jpg</t>
  </si>
  <si>
    <t>https://milwaukee-media-images.s3.amazonaws.com/hi/4932478406--Hero_1.jpg</t>
  </si>
  <si>
    <t>https://milwaukee-media-images.s3.amazonaws.com/hi/4932472079--Hero_1.jpg</t>
  </si>
  <si>
    <t>https://milwaukee-media-images.s3.amazonaws.com/hi/4932472172--Hero_1.jpg</t>
  </si>
  <si>
    <t>https://milwaukee-media-images.s3.amazonaws.com/hi/4932471293--Hero_1.jpg</t>
  </si>
  <si>
    <t>https://milwaukee-media-images.s3.amazonaws.com/hi/4932464851--Hero_1.jpg</t>
  </si>
  <si>
    <t>https://milwaukee-media-images.s3.amazonaws.com/hi/4932471605--Hero_1.jpg</t>
  </si>
  <si>
    <t>https://milwaukee-media-images.s3.amazonaws.com/hi/4932471154--Hero_1.jpg</t>
  </si>
  <si>
    <t>https://milwaukee-media-images.s3.amazonaws.com/hi/4932399297--Hero_1.jpg</t>
  </si>
  <si>
    <t>https://milwaukee-media-images.s3.amazonaws.com/hi/4932430734--Hero_1.jpg</t>
  </si>
  <si>
    <t>https://milwaukee-media-images.s3.amazonaws.com/hi/48005501--Hero_1.jpg</t>
  </si>
  <si>
    <t>https://milwaukee-media-images.s3.amazonaws.com/hi/48229407--Hero_1.jpg</t>
  </si>
  <si>
    <t>https://milwaukee-media-images.s3.amazonaws.com/hi/4932464080--Hero_1.jpg</t>
  </si>
  <si>
    <t>https://milwaukee-media-images.s3.amazonaws.com/hi/4932479054--Hero_1.jpg</t>
  </si>
  <si>
    <t>https://milwaukee-media-images.s3.amazonaws.com/hi/4932352776--Hero_1.jpg</t>
  </si>
  <si>
    <t>https://milwaukee-media-images.s3.amazonaws.com/hi/4932371773--Hero_1.jpg</t>
  </si>
  <si>
    <t>https://milwaukee-media-images.s3.amazonaws.com/hi/4932472173--Hero_1.jpg</t>
  </si>
  <si>
    <t>https://milwaukee-media-images.s3.amazonaws.com/hi/4932479226--Hero_1.jpg</t>
  </si>
  <si>
    <t>https://milwaukee-media-images.s3.amazonaws.com/hi/4932399269--Hero_1.jpg</t>
  </si>
  <si>
    <t>https://milwaukee-media-images.s3.amazonaws.com/hi/48904055--Hero_1.jpg</t>
  </si>
  <si>
    <t>https://milwaukee-media-images.s3.amazonaws.com/hi/4932464084--Hero_1.jpg</t>
  </si>
  <si>
    <t>https://milwaukee-media-images.s3.amazonaws.com/hi/M12 _TC-0--Hero_1.jpg</t>
  </si>
  <si>
    <t>https://milwaukee-media-images.s3.amazonaws.com/hi/M18_LL-0--Hero_1.jpg</t>
  </si>
  <si>
    <t>https://milwaukee-media-images.s3.amazonaws.com/hi/L4_FL-201--Hero_1.jpg</t>
  </si>
  <si>
    <t>https://milwaukee-media-images.s3.amazonaws.com/hi/AGV_10-125_EK--Hero_1.jpg</t>
  </si>
  <si>
    <t>https://milwaukee-media-images.s3.amazonaws.com/hi/48899350--Hero_1.jpg</t>
  </si>
  <si>
    <t>https://milwaukee-media-images.s3.amazonaws.com/hi/4932472174--Hero_1.jpg</t>
  </si>
  <si>
    <t>https://milwaukee-media-images.s3.amazonaws.com/hi/4932352628--Hero_1.jpg</t>
  </si>
  <si>
    <t>https://milwaukee-media-images.s3.amazonaws.com/hi/4932479218--Hero_1.jpg</t>
  </si>
  <si>
    <t>https://milwaukee-media-images.s3.amazonaws.com/hi/4932471321--Hero_1.jpg</t>
  </si>
  <si>
    <t>https://milwaukee-media-images.s3.amazonaws.com/hi/48906052--Hero_1.jpg</t>
  </si>
  <si>
    <t>https://milwaukee-media-images.s3.amazonaws.com/hi/48005542--Hero_1.jpg</t>
  </si>
  <si>
    <t>https://milwaukee-media-images.s3.amazonaws.com/hi/4932472119--Hero_1.jpg</t>
  </si>
  <si>
    <t>https://milwaukee-media-images.s3.amazonaws.com/hi/4932479953--Hero_1.jpg</t>
  </si>
  <si>
    <t>https://milwaukee-media-images.s3.amazonaws.com/hi/4932430005--Hero_1.jpg</t>
  </si>
  <si>
    <t>https://milwaukee-media-images.s3.amazonaws.com/hi/48532671--Hero_1.jpg</t>
  </si>
  <si>
    <t>https://milwaukee-media-images.s3.amazonaws.com/hi/48950100--Hero_1.jpg</t>
  </si>
  <si>
    <t>https://milwaukee-media-images.s3.amazonaws.com/hi/4932480219--Hero_1.jpg</t>
  </si>
  <si>
    <t>https://milwaukee-media-images.s3.amazonaws.com/hi/4932472081--Hero_1.jpg</t>
  </si>
  <si>
    <t>https://milwaukee-media-images.s3.amazonaws.com/hi/4932459286--Pack_1.jpg</t>
  </si>
  <si>
    <t>https://milwaukee-media-images.s3.amazonaws.com/hi/4932352861--Hero_1.jpg</t>
  </si>
  <si>
    <t>https://milwaukee-media-images.s3.amazonaws.com/hi/4932451668--Hero_1.jpg</t>
  </si>
  <si>
    <t>https://milwaukee-media-images.s3.amazonaws.com/hi/4932479055--Hero_1.jpg</t>
  </si>
  <si>
    <t>https://milwaukee-media-images.s3.amazonaws.com/hi/4932343746--Hero_1.jpg</t>
  </si>
  <si>
    <t>https://milwaukee-media-images.s3.amazonaws.com/hi/4932472167--Hero_1.jpg</t>
  </si>
  <si>
    <t>https://milwaukee-media-images.s3.amazonaws.com/hi/4932459687--Hero_1.jpg</t>
  </si>
  <si>
    <t>https://milwaukee-media-images.s3.amazonaws.com/hi/4932479245--Hero_1.jpg</t>
  </si>
  <si>
    <t>https://milwaukee-media-images.s3.amazonaws.com/hi/4932472175--Hero_1.jpg</t>
  </si>
  <si>
    <t>https://milwaukee-media-images.s3.amazonaws.com/hi/4932478625--Hero_1.jpg</t>
  </si>
  <si>
    <t>https://milwaukee-media-images.s3.amazonaws.com/hi/48532572--Hero_1.jpg</t>
  </si>
  <si>
    <t>https://milwaukee-media-images.s3.amazonaws.com/hi/4932430835--Hero_01.jpg</t>
  </si>
  <si>
    <t>https://milwaukee-media-images.s3.amazonaws.com/hi/4932371772--Hero_1.jpg</t>
  </si>
  <si>
    <t>https://milwaukee-media-images.s3.amazonaws.com/hi/4932472176--Hero_1.jpg</t>
  </si>
  <si>
    <t>https://milwaukee-media-images.s3.amazonaws.com/hi/4932459068--Hero_1.jpg</t>
  </si>
  <si>
    <t>https://milwaukee-media-images.s3.amazonaws.com/hi/M12_BDD-0--Hero_1.jpg</t>
  </si>
  <si>
    <t>https://milwaukee-media-images.s3.amazonaws.com/hi/M12_BID-0--Hero_1.jpg</t>
  </si>
  <si>
    <t>https://milwaukee-media-images.s3.amazonaws.com/hi/M12_BIW12-0--Hero_01.jpg</t>
  </si>
  <si>
    <t>https://milwaukee-media-images.s3.amazonaws.com/hi/M12_HV-0--Hero_01.jpg</t>
  </si>
  <si>
    <t>https://milwaukee-media-images.s3.amazonaws.com/hi/C12_HZ-0--Hero_1.jpg</t>
  </si>
  <si>
    <t>https://milwaukee-media-images.s3.amazonaws.com/hi/M12_SI-0--Hero_1.jpg</t>
  </si>
  <si>
    <t>https://milwaukee-media-images.s3.amazonaws.com/hi/LDM_30--Hero_1.jpg</t>
  </si>
  <si>
    <t>https://milwaukee-media-images.s3.amazonaws.com/hi/L4_FFL-301--Hero_1.jpg</t>
  </si>
  <si>
    <t>https://milwaukee-media-images.s3.amazonaws.com/hi/L4_FL-301--Hero_1.jpg</t>
  </si>
  <si>
    <t>https://milwaukee-media-images.s3.amazonaws.com/hi/AG_800-115_E--Hero_1.jpg</t>
  </si>
  <si>
    <t>https://milwaukee-media-images.s3.amazonaws.com/hi/M12_B6--Hero_1.jpg</t>
  </si>
  <si>
    <t>https://milwaukee-media-images.s3.amazonaws.com/hi/4932373626--Hero_1.jpg</t>
  </si>
  <si>
    <t>https://milwaukee-media-images.s3.amazonaws.com/hi/4932464498--Hero_1.jpg</t>
  </si>
  <si>
    <t>https://milwaukee-media-images.s3.amazonaws.com/hi/4932471372--Hero_1.jpg</t>
  </si>
  <si>
    <t>https://milwaukee-media-images.s3.amazonaws.com/hi/48532581--Hero_1.jpg</t>
  </si>
  <si>
    <t>https://milwaukee-media-images.s3.amazonaws.com/hi/4932479094--Hero_1.jpg</t>
  </si>
  <si>
    <t>https://milwaukee-media-images.s3.amazonaws.com/hi/4932472082--Hero_1.jpg</t>
  </si>
  <si>
    <t>https://milwaukee-media-images.s3.amazonaws.com/hi/4932352792--Hero_1.jpg</t>
  </si>
  <si>
    <t>https://milwaukee-media-images.s3.amazonaws.com/hi/4932399707--Hero_1.jpg</t>
  </si>
  <si>
    <t>https://milwaukee-media-images.s3.amazonaws.com/hi/4932352086--Hero_1.jpg</t>
  </si>
  <si>
    <t>https://milwaukee-media-images.s3.amazonaws.com/hi/48008026--Hero_1.jpg</t>
  </si>
  <si>
    <t>https://milwaukee-media-images.s3.amazonaws.com/hi/48227224--Hero_1.jpg</t>
  </si>
  <si>
    <t>https://milwaukee-media-images.s3.amazonaws.com/hi/48532833--Hero_1.jpg</t>
  </si>
  <si>
    <t>https://milwaukee-media-images.s3.amazonaws.com/hi/48532836--Hero_1.jpg</t>
  </si>
  <si>
    <t>https://milwaukee-media-images.s3.amazonaws.com/hi/48533833--Hero_1.jpg</t>
  </si>
  <si>
    <t>https://milwaukee-media-images.s3.amazonaws.com/hi/48534833--Hero_1.jpg</t>
  </si>
  <si>
    <t>https://milwaukee-media-images.s3.amazonaws.com/hi/4932478412--Hero_1.jpg</t>
  </si>
  <si>
    <t>https://milwaukee-media-images.s3.amazonaws.com/hi/4932478924--Hero_1.jpg</t>
  </si>
  <si>
    <t>https://milwaukee-media-images.s3.amazonaws.com/hi/4932478923--Hero_1.jpg</t>
  </si>
  <si>
    <t>https://milwaukee-media-images.s3.amazonaws.com/hi/4932478925--Hero_1.jpg</t>
  </si>
  <si>
    <t>https://milwaukee-media-images.s3.amazonaws.com/hi/4932399336--Hero_1.jpg</t>
  </si>
  <si>
    <t>https://milwaukee-media-images.s3.amazonaws.com/hi/4932371774--Hero_1.jpg</t>
  </si>
  <si>
    <t>https://milwaukee-media-images.s3.amazonaws.com/hi/4932478398--Hero_1.jpg</t>
  </si>
  <si>
    <t>https://milwaukee-media-images.s3.amazonaws.com/hi/4932471863--Hero_1.jpg</t>
  </si>
  <si>
    <t>https://milwaukee-media-images.s3.amazonaws.com/hi/4932459067--Hero_1.jpg</t>
  </si>
  <si>
    <t>https://milwaukee-media-images.s3.amazonaws.com/hi/4932430468--Hero_1.jpg</t>
  </si>
  <si>
    <t>https://milwaukee-media-images.s3.amazonaws.com/hi/48081085--Hero_1.jpg</t>
  </si>
  <si>
    <t>https://milwaukee-media-images.s3.amazonaws.com/hi/48532673--Hero_1.jpg</t>
  </si>
  <si>
    <t>https://milwaukee-media-images.s3.amazonaws.com/hi/48899340--Hero_1.jpg</t>
  </si>
  <si>
    <t>https://milwaukee-media-images.s3.amazonaws.com/hi/4932399753--Hero_1.jpg</t>
  </si>
  <si>
    <t>https://milwaukee-media-images.s3.amazonaws.com/hi/4932459089--Hero_1.jpg</t>
  </si>
  <si>
    <t>https://milwaukee-media-images.s3.amazonaws.com/hi/48229253--Hero_1.jpg</t>
  </si>
  <si>
    <t>https://milwaukee-media-images.s3.amazonaws.com/hi/4932472083--Hero_1.jpg</t>
  </si>
  <si>
    <t>https://milwaukee-media-images.s3.amazonaws.com/hi/4932479346--Hero_1.jpg</t>
  </si>
  <si>
    <t>https://milwaukee-media-images.s3.amazonaws.com/hi/4932478400--Hero_1.jpg</t>
  </si>
  <si>
    <t>https://milwaukee-media-images.s3.amazonaws.com/hi/48005526--Hero_1.jpg</t>
  </si>
  <si>
    <t>https://milwaukee-media-images.s3.amazonaws.com/hi/4932464173--Hero_1.jpg</t>
  </si>
  <si>
    <t>https://milwaukee-media-images.s3.amazonaws.com/hi/4932471067--Hero_1.jpg</t>
  </si>
  <si>
    <t>https://milwaukee-media-images.s3.amazonaws.com/hi/4932479056--Hero_1.jpg</t>
  </si>
  <si>
    <t>https://milwaukee-media-images.s3.amazonaws.com/hi/48530110--Hero_1.jpg</t>
  </si>
  <si>
    <t>https://milwaukee-media-images.s3.amazonaws.com/hi/4932371775--Hero_1.jpg</t>
  </si>
  <si>
    <t>https://milwaukee-media-images.s3.amazonaws.com/hi/4932478708--Hero_1.jpg</t>
  </si>
  <si>
    <t>https://milwaukee-media-images.s3.amazonaws.com/hi/4932479244--Hero_1.jpg</t>
  </si>
  <si>
    <t>https://milwaukee-media-images.s3.amazonaws.com/hi/4932352794--Hero_1.jpg</t>
  </si>
  <si>
    <t>https://milwaukee-media-images.s3.amazonaws.com/hi/4932399374--Hero_1.jpg</t>
  </si>
  <si>
    <t>https://milwaukee-media-images.s3.amazonaws.com/hi/4932352629--Hero_1.jpg</t>
  </si>
  <si>
    <t>https://milwaukee-media-images.s3.amazonaws.com/hi/4932464165--Hero_1.jpg</t>
  </si>
  <si>
    <t>https://milwaukee-media-images.s3.amazonaws.com/hi/4932352918--Hero_1.jpg</t>
  </si>
  <si>
    <t>https://milwaukee-media-images.s3.amazonaws.com/hi/4932464252--Hero_1.jpg</t>
  </si>
  <si>
    <t>https://milwaukee-media-images.s3.amazonaws.com/hi/48530141--Hero_1.jpg</t>
  </si>
  <si>
    <t>https://milwaukee-media-images.s3.amazonaws.com/hi/4932399178--Hero_1.jpg</t>
  </si>
  <si>
    <t>https://milwaukee-media-images.s3.amazonaws.com/hi/4932352781--Hero_1.jpg</t>
  </si>
  <si>
    <t>https://milwaukee-media-images.s3.amazonaws.com/hi/4932399822--Hero_1.jpg</t>
  </si>
  <si>
    <t>https://milwaukee-media-images.s3.amazonaws.com/hi/4932472177--Hero_1.jpg</t>
  </si>
  <si>
    <t>https://milwaukee-media-images.s3.amazonaws.com/hi/4932472178--Hero_1.jpg</t>
  </si>
  <si>
    <t>https://milwaukee-media-images.s3.amazonaws.com/hi/4932471619--Hero_1.jpg</t>
  </si>
  <si>
    <t>https://milwaukee-media-images.s3.amazonaws.com/hi/4932471620--Hero_1.jpg</t>
  </si>
  <si>
    <t>https://milwaukee-media-images.s3.amazonaws.com/hi/4932471621--Hero_1.jpg</t>
  </si>
  <si>
    <t>https://milwaukee-media-images.s3.amazonaws.com/hi/4932471618--Hero_1.jpg</t>
  </si>
  <si>
    <t>https://milwaukee-media-images.s3.amazonaws.com/hi/4932479463--Hero_1.jpg</t>
  </si>
  <si>
    <t>https://milwaukee-media-images.s3.amazonaws.com/hi/4932245995--Hero_1.jpg</t>
  </si>
  <si>
    <t>https://milwaukee-media-images.s3.amazonaws.com/hi/4932472030--Hero_1.jpg</t>
  </si>
  <si>
    <t>https://milwaukee-media-images.s3.amazonaws.com/hi/4932459588--Hero_1.jpg</t>
  </si>
  <si>
    <t>https://milwaukee-media-images.s3.amazonaws.com/hi/4932471255--Hero_1.jpg</t>
  </si>
  <si>
    <t>https://milwaukee-media-images.s3.amazonaws.com/hi/4932399708--Hero_1.jpg</t>
  </si>
  <si>
    <t>https://milwaukee-media-images.s3.amazonaws.com/hi/49222206--Hero_1.jpg</t>
  </si>
  <si>
    <t>https://milwaukee-media-images.s3.amazonaws.com/hi/4932472078--Hero_1.jpg</t>
  </si>
  <si>
    <t>https://milwaukee-media-images.s3.amazonaws.com/hi/48016293--Hero_1.jpg</t>
  </si>
  <si>
    <t>https://milwaukee-media-images.s3.amazonaws.com/hi/48016091--Hero_1.jpg</t>
  </si>
  <si>
    <t>https://milwaukee-media-images.s3.amazonaws.com/hi/48005561--Hero_1.jpg</t>
  </si>
  <si>
    <t>https://milwaukee-media-images.s3.amazonaws.com/hi/4932464993--Hero_1.jpg</t>
  </si>
  <si>
    <t>https://milwaukee-media-images.s3.amazonaws.com/hi/48532582--Hero_1.jpg</t>
  </si>
  <si>
    <t>https://milwaukee-media-images.s3.amazonaws.com/hi/4932478812--Hero_1.jpg</t>
  </si>
  <si>
    <t>https://milwaukee-media-images.s3.amazonaws.com/hi/48899265--Hero_1.jpg</t>
  </si>
  <si>
    <t>https://milwaukee-media-images.s3.amazonaws.com/hi/4932478953--Hero_1.jpg</t>
  </si>
  <si>
    <t>https://milwaukee-media-images.s3.amazonaws.com/hi/4932430729--Hero_1.jpg</t>
  </si>
  <si>
    <t>https://milwaukee-media-images.s3.amazonaws.com/hi/4932464834--Hero_1.jpg</t>
  </si>
  <si>
    <t>https://milwaukee-media-images.s3.amazonaws.com/hi/48532672--Hero_1.jpg</t>
  </si>
  <si>
    <t>https://milwaukee-media-images.s3.amazonaws.com/hi/48532834--Hero_1.jpg</t>
  </si>
  <si>
    <t>https://milwaukee-media-images.s3.amazonaws.com/hi/48533834--Hero_1.jpg</t>
  </si>
  <si>
    <t>https://milwaukee-media-images.s3.amazonaws.com/hi/48534834--Hero_1.jpg</t>
  </si>
  <si>
    <t>https://milwaukee-media-images.s3.amazonaws.com/hi/48534836--Hero_1.jpg</t>
  </si>
  <si>
    <t>https://milwaukee-media-images.s3.amazonaws.com/hi/4932459289--Hero_1.jpg</t>
  </si>
  <si>
    <t>https://milwaukee-media-images.s3.amazonaws.com/hi/4932372533--Hero_1.jpg</t>
  </si>
  <si>
    <t>https://milwaukee-media-images.s3.amazonaws.com/hi/4932369736--Hero_1.jpg</t>
  </si>
  <si>
    <t>https://milwaukee-media-images.s3.amazonaws.com/hi/48062871--Hero_1.jpg</t>
  </si>
  <si>
    <t>https://milwaukee-media-images.s3.amazonaws.com/hi/M18_FOPH-EXA--Hero_1.jpg</t>
  </si>
  <si>
    <t>https://milwaukee-media-images.s3.amazonaws.com/hi/4932472080--Hero_1.jpg</t>
  </si>
  <si>
    <t>https://milwaukee-media-images.s3.amazonaws.com/hi/4932371776--Hero_1.jpg</t>
  </si>
  <si>
    <t>https://milwaukee-media-images.s3.amazonaws.com/hi/4932399826--Hero_1.jpg</t>
  </si>
  <si>
    <t>https://milwaukee-media-images.s3.amazonaws.com/hi/4932399725--Hero_1.jpg</t>
  </si>
  <si>
    <t>https://milwaukee-media-images.s3.amazonaws.com/hi/4932459069--Hero_1.jpg</t>
  </si>
  <si>
    <t>https://milwaukee-media-images.s3.amazonaws.com/hi/M12_BIW38-0--Hero_1.jpg</t>
  </si>
  <si>
    <t>https://milwaukee-media-images.s3.amazonaws.com/hi/L4_PWL-201--Hero_1.jpg</t>
  </si>
  <si>
    <t>https://milwaukee-media-images.s3.amazonaws.com/hi/AG_800-125_E--Hero_1.jpg</t>
  </si>
  <si>
    <t>https://milwaukee-media-images.s3.amazonaws.com/hi/48136780--Hero_1.jpg</t>
  </si>
  <si>
    <t>https://milwaukee-media-images.s3.amazonaws.com/hi/4932352793--Hero_1.jpg</t>
  </si>
  <si>
    <t>https://milwaukee-media-images.s3.amazonaws.com/hi/4932472029--Hero_1.jpg</t>
  </si>
  <si>
    <t>https://milwaukee-media-images.s3.amazonaws.com/hi/4932471323--Hero_1.jpg</t>
  </si>
  <si>
    <t>https://milwaukee-media-images.s3.amazonaws.com/hi/48005502--Hero_1.jpg</t>
  </si>
  <si>
    <t>https://milwaukee-media-images.s3.amazonaws.com/hi/4932464944--Hero_1.jpg</t>
  </si>
  <si>
    <t>https://milwaukee-media-images.s3.amazonaws.com/hi/4932371788--Hero_1.jpg</t>
  </si>
  <si>
    <t>https://milwaukee-media-images.s3.amazonaws.com/hi/4932459287--Hero_1.jpg</t>
  </si>
  <si>
    <t>https://milwaukee-media-images.s3.amazonaws.com/hi/4932479347--Hero_1.jpg</t>
  </si>
  <si>
    <t>https://milwaukee-media-images.s3.amazonaws.com/hi/4932371777--Hero_1.jpg</t>
  </si>
  <si>
    <t>https://milwaukee-media-images.s3.amazonaws.com/hi/4932352679--Hero_1.jpg</t>
  </si>
  <si>
    <t>https://milwaukee-media-images.s3.amazonaws.com/hi/4932352092--Hero_1.jpg</t>
  </si>
  <si>
    <t>https://milwaukee-media-images.s3.amazonaws.com/hi/4932399163--Hero_1.jpg</t>
  </si>
  <si>
    <t>https://milwaukee-media-images.s3.amazonaws.com/hi/4932471672--Hero_1.jpg</t>
  </si>
  <si>
    <t>https://milwaukee-media-images.s3.amazonaws.com/hi/4932479221--Hero_1.jpg</t>
  </si>
  <si>
    <t>https://milwaukee-media-images.s3.amazonaws.com/hi/48906019--Hero_1.jpg</t>
  </si>
  <si>
    <t>https://milwaukee-media-images.s3.amazonaws.com/hi/48228110--Hero_01.jpg</t>
  </si>
  <si>
    <t>https://milwaukee-media-images.s3.amazonaws.com/hi/4932478411--Hero_1.jpg</t>
  </si>
  <si>
    <t>https://milwaukee-media-images.s3.amazonaws.com/hi/4932352787--Hero_1.jpg</t>
  </si>
  <si>
    <t>https://milwaukee-media-images.s3.amazonaws.com/hi/4932478962--Hero_1.jpg</t>
  </si>
  <si>
    <t>https://milwaukee-media-images.s3.amazonaws.com/hi/4932399176--Hero_1.jpg</t>
  </si>
  <si>
    <t>https://milwaukee-media-images.s3.amazonaws.com/hi/4932399709--Hero_1.jpg</t>
  </si>
  <si>
    <t>https://milwaukee-media-images.s3.amazonaws.com/hi/4932471322--Hero_1.jpg</t>
  </si>
  <si>
    <t>https://milwaukee-media-images.s3.amazonaws.com/hi/48005543--Hero_1.jpg</t>
  </si>
  <si>
    <t>https://milwaukee-media-images.s3.amazonaws.com/hi/4932464578--Hero_1.jpg</t>
  </si>
  <si>
    <t>https://milwaukee-media-images.s3.amazonaws.com/hi/M12_BPD-0--Hero_1.jpg</t>
  </si>
  <si>
    <t>https://milwaukee-media-images.s3.amazonaws.com/hi/C12_RAD-0--Hero_1.jpg</t>
  </si>
  <si>
    <t>https://milwaukee-media-images.s3.amazonaws.com/hi/M12_SLED-0--Hero_1.jpg</t>
  </si>
  <si>
    <t>https://milwaukee-media-images.s3.amazonaws.com/hi/M12_PAL-0--Hero_1.jpg</t>
  </si>
  <si>
    <t>https://milwaukee-media-images.s3.amazonaws.com/hi/2212-20--Hero_01.jpg</t>
  </si>
  <si>
    <t>https://milwaukee-media-images.s3.amazonaws.com/hi/L4_HL-301--Hero_1.jpg</t>
  </si>
  <si>
    <t>https://milwaukee-media-images.s3.amazonaws.com/hi/L4_HLRP-301--Hero_1.jpg</t>
  </si>
  <si>
    <t>https://milwaukee-media-images.s3.amazonaws.com/hi/L4_PWL-301--Hero_1.jpg</t>
  </si>
  <si>
    <t>https://milwaukee-media-images.s3.amazonaws.com/hi/AG_800-125_EK--Hero_1.jpg</t>
  </si>
  <si>
    <t>https://milwaukee-media-images.s3.amazonaws.com/hi/4932478403--Hero_1.jpg</t>
  </si>
  <si>
    <t>https://milwaukee-media-images.s3.amazonaws.com/hi/4932464079--Hero_1.jpg</t>
  </si>
  <si>
    <t>https://milwaukee-media-images.s3.amazonaws.com/hi/4932471991--Hero_1.jpg</t>
  </si>
  <si>
    <t>https://milwaukee-media-images.s3.amazonaws.com/hi/4932352630--Hero_1.jpg</t>
  </si>
  <si>
    <t>https://milwaukee-media-images.s3.amazonaws.com/hi/48008027--Hero_1.jpg</t>
  </si>
  <si>
    <t>https://milwaukee-media-images.s3.amazonaws.com/hi/48005527--Hero_1.jpg</t>
  </si>
  <si>
    <t>https://milwaukee-media-images.s3.amazonaws.com/hi/4932472084--Hero_1.jpg</t>
  </si>
  <si>
    <t>https://milwaukee-media-images.s3.amazonaws.com/hi/4932459288--Hero_1.jpg</t>
  </si>
  <si>
    <t>https://milwaukee-media-images.s3.amazonaws.com/hi/4932478402--Hero_1.jpg</t>
  </si>
  <si>
    <t>https://milwaukee-media-images.s3.amazonaws.com/hi/4932472031--Hero_1.jpg</t>
  </si>
  <si>
    <t>https://milwaukee-media-images.s3.amazonaws.com/hi/4932459070--Hero_1.jpg</t>
  </si>
  <si>
    <t>https://milwaukee-media-images.s3.amazonaws.com/hi/4932459894--Hero_1.jpg</t>
  </si>
  <si>
    <t>https://milwaukee-media-images.s3.amazonaws.com/hi/4932464945--Hero_1.jpg</t>
  </si>
  <si>
    <t>https://milwaukee-media-images.s3.amazonaws.com/hi/4932471257--Hero_1.jpg</t>
  </si>
  <si>
    <t>https://milwaukee-media-images.s3.amazonaws.com/hi/4932478111--Hero_1.jpg</t>
  </si>
  <si>
    <t>https://milwaukee-media-images.s3.amazonaws.com/hi/4932471673--Hero_1.jpg</t>
  </si>
  <si>
    <t>https://milwaukee-media-images.s3.amazonaws.com/hi/4932459776--Hero_1.jpg</t>
  </si>
  <si>
    <t>https://milwaukee-media-images.s3.amazonaws.com/hi/2267-40--Hero_1.jpg</t>
  </si>
  <si>
    <t>https://milwaukee-media-images.s3.amazonaws.com/hi/L4_HL-VIS-301--Hero_01.jpg</t>
  </si>
  <si>
    <t>https://milwaukee-media-images.s3.amazonaws.com/hi/L4_FMLED-201--Hero_1.jpg</t>
  </si>
  <si>
    <t>https://milwaukee-media-images.s3.amazonaws.com/hi/AG_10-115_EK--Hero_1.jpg</t>
  </si>
  <si>
    <t>https://milwaukee-media-images.s3.amazonaws.com/hi/AG_10-125_EK--Hero_1.jpg</t>
  </si>
  <si>
    <t>https://milwaukee-media-images.s3.amazonaws.com/hi/M12_C4--Hero_01.jpg</t>
  </si>
  <si>
    <t>https://milwaukee-media-images.s3.amazonaws.com/hi/M12_NRG-202--Hero_1.jpg</t>
  </si>
  <si>
    <t>https://milwaukee-media-images.s3.amazonaws.com/hi/4932471719--Hero_1.jpg</t>
  </si>
  <si>
    <t>https://milwaukee-media-images.s3.amazonaws.com/hi/4932479824--Hero_1.jpg</t>
  </si>
  <si>
    <t>https://milwaukee-media-images.s3.amazonaws.com/hi/4932352795--Hero_1.jpg</t>
  </si>
  <si>
    <t>https://milwaukee-media-images.s3.amazonaws.com/hi/48016188--Hero_1.jpg</t>
  </si>
  <si>
    <t>https://milwaukee-media-images.s3.amazonaws.com/hi/48228200--Hero_01.jpg</t>
  </si>
  <si>
    <t>https://milwaukee-media-images.s3.amazonaws.com/hi/49224201--Hero_1.jpg</t>
  </si>
  <si>
    <t>https://milwaukee-media-images.s3.amazonaws.com/hi/4932399220--Hero_1.jpg</t>
  </si>
  <si>
    <t>https://milwaukee-media-images.s3.amazonaws.com/hi/4932472184--Hero_1.jpg</t>
  </si>
  <si>
    <t>https://milwaukee-media-images.s3.amazonaws.com/hi/4932479222--Hero_1.jpg</t>
  </si>
  <si>
    <t>https://milwaukee-media-images.s3.amazonaws.com/hi/48016187--Hero_1.jpg</t>
  </si>
  <si>
    <t>https://milwaukee-media-images.s3.amazonaws.com/hi/4932451773--Hero_1.jpg</t>
  </si>
  <si>
    <t>https://milwaukee-media-images.s3.amazonaws.com/hi/4932451745--Hero_1.jpg</t>
  </si>
  <si>
    <t>https://milwaukee-media-images.s3.amazonaws.com/hi/4932451746--Hero_1.jpg</t>
  </si>
  <si>
    <t>https://milwaukee-media-images.s3.amazonaws.com/hi/4932451747--Hero_1.jpg</t>
  </si>
  <si>
    <t>https://milwaukee-media-images.s3.amazonaws.com/hi/4932451748--Hero_1.jpg</t>
  </si>
  <si>
    <t>https://milwaukee-media-images.s3.amazonaws.com/hi/4932451749--Hero_1.jpg</t>
  </si>
  <si>
    <t>https://milwaukee-media-images.s3.amazonaws.com/hi/4932451736--Hero_1.jpg</t>
  </si>
  <si>
    <t>https://milwaukee-media-images.s3.amazonaws.com/hi/4932451758--Hero_1.jpg</t>
  </si>
  <si>
    <t>https://milwaukee-media-images.s3.amazonaws.com/hi/4932459290--Hero_1.jpg</t>
  </si>
  <si>
    <t>https://milwaukee-media-images.s3.amazonaws.com/hi/4932471610--Hero_1.jpg</t>
  </si>
  <si>
    <t>https://milwaukee-media-images.s3.amazonaws.com/hi/4932471611--Hero_1.jpg</t>
  </si>
  <si>
    <t>https://milwaukee-media-images.s3.amazonaws.com/hi/4932471612--Hero_1.jpg</t>
  </si>
  <si>
    <t>https://milwaukee-media-images.s3.amazonaws.com/hi/4932471613--Hero_1.jpg</t>
  </si>
  <si>
    <t>https://milwaukee-media-images.s3.amazonaws.com/hi/4932478952--Hero_1.jpg</t>
  </si>
  <si>
    <t>https://milwaukee-media-images.s3.amazonaws.com/hi/4932478813--Hero_1.jpg</t>
  </si>
  <si>
    <t>https://milwaukee-media-images.s3.amazonaws.com/hi/4932471326--Hero_1.jpg</t>
  </si>
  <si>
    <t>https://milwaukee-media-images.s3.amazonaws.com/hi/4932352631--Hero_1.jpg</t>
  </si>
  <si>
    <t>https://milwaukee-media-images.s3.amazonaws.com/hi/48005706--Rendering_1.jpg</t>
  </si>
  <si>
    <t>https://milwaukee-media-images.s3.amazonaws.com/hi/4932459072--Hero_1.jpg</t>
  </si>
  <si>
    <t>https://milwaukee-media-images.s3.amazonaws.com/hi/4932459691--Hero_1.jpg</t>
  </si>
  <si>
    <t>https://milwaukee-media-images.s3.amazonaws.com/hi/4932471946--Hero_1.jpg</t>
  </si>
  <si>
    <t>https://milwaukee-media-images.s3.amazonaws.com/hi/4932472185--Hero_1.jpg</t>
  </si>
  <si>
    <t>https://milwaukee-media-images.s3.amazonaws.com/hi/4932472186--Hero_1.jpg</t>
  </si>
  <si>
    <t>https://milwaukee-media-images.s3.amazonaws.com/hi/M12_BBL-0--Hero_1.jpg</t>
  </si>
  <si>
    <t>https://milwaukee-media-images.s3.amazonaws.com/hi/C12_MT-0--Hero_1.jpg</t>
  </si>
  <si>
    <t>https://milwaukee-media-images.s3.amazonaws.com/hi/M12_AL-0--Hero_1.jpg</t>
  </si>
  <si>
    <t>https://milwaukee-media-images.s3.amazonaws.com/hi/M12_BI-0--Hero_1.jpg</t>
  </si>
  <si>
    <t>https://milwaukee-media-images.s3.amazonaws.com/hi/LDM_45--Hero_1.jpg</t>
  </si>
  <si>
    <t>https://milwaukee-media-images.s3.amazonaws.com/hi/L4_FMLED-301--Hero_1.jpg</t>
  </si>
  <si>
    <t>https://milwaukee-media-images.s3.amazonaws.com/hi/M18_B4--Hero_01.jpg</t>
  </si>
  <si>
    <t>https://milwaukee-media-images.s3.amazonaws.com/hi/M18_HB3--Hero_1.jpg</t>
  </si>
  <si>
    <t>https://milwaukee-media-images.s3.amazonaws.com/hi/4932451771--Hero_1.jpg</t>
  </si>
  <si>
    <t>https://milwaukee-media-images.s3.amazonaws.com/hi/4932451772--Hero_1.jpg</t>
  </si>
  <si>
    <t>https://milwaukee-media-images.s3.amazonaws.com/hi/4932451774--Hero_1.jpg</t>
  </si>
  <si>
    <t>https://milwaukee-media-images.s3.amazonaws.com/hi/4932451744--Hero_1.jpg</t>
  </si>
  <si>
    <t>https://milwaukee-media-images.s3.amazonaws.com/hi/4932464861--Hero_1.jpg</t>
  </si>
  <si>
    <t>https://milwaukee-media-images.s3.amazonaws.com/hi/4932451733--Hero_1.jpg</t>
  </si>
  <si>
    <t>https://milwaukee-media-images.s3.amazonaws.com/hi/4932451734--Hero_1.jpg</t>
  </si>
  <si>
    <t>https://milwaukee-media-images.s3.amazonaws.com/hi/4932451735--Hero_1.jpg</t>
  </si>
  <si>
    <t>https://milwaukee-media-images.s3.amazonaws.com/hi/4932451737--Hero_1.jpg</t>
  </si>
  <si>
    <t>https://milwaukee-media-images.s3.amazonaws.com/hi/4932451738--Hero_1.jpg</t>
  </si>
  <si>
    <t>https://milwaukee-media-images.s3.amazonaws.com/hi/4932472087--Hero_1.jpg</t>
  </si>
  <si>
    <t>https://milwaukee-media-images.s3.amazonaws.com/hi/4932430735--Hero_1.jpg</t>
  </si>
  <si>
    <t>https://milwaukee-media-images.s3.amazonaws.com/hi/4932478404--Hero_1.jpg</t>
  </si>
  <si>
    <t>https://milwaukee-media-images.s3.amazonaws.com/hi/4932399164--Hero_1.jpg</t>
  </si>
  <si>
    <t>https://milwaukee-media-images.s3.amazonaws.com/hi/4932459291--Hero_1.jpg</t>
  </si>
  <si>
    <t>https://milwaukee-media-images.s3.amazonaws.com/hi/4932399179--Hero_1.jpg</t>
  </si>
  <si>
    <t>https://milwaukee-media-images.s3.amazonaws.com/hi/4932352471--Hero_1.jpg</t>
  </si>
  <si>
    <t>https://milwaukee-media-images.s3.amazonaws.com/hi/4932464258--Hero_1.jpg</t>
  </si>
  <si>
    <t>https://milwaukee-media-images.s3.amazonaws.com/hi/4932471068--Hero_1.jpg</t>
  </si>
  <si>
    <t>https://milwaukee-media-images.s3.amazonaws.com/hi/4932451778--Hero_1.jpg</t>
  </si>
  <si>
    <t>https://milwaukee-media-images.s3.amazonaws.com/hi/4932451775--Hero_1.jpg</t>
  </si>
  <si>
    <t>https://milwaukee-media-images.s3.amazonaws.com/hi/4932451750--Hero_1.jpg</t>
  </si>
  <si>
    <t>https://milwaukee-media-images.s3.amazonaws.com/hi/4932451753--Hero_1.jpg</t>
  </si>
  <si>
    <t>https://milwaukee-media-images.s3.amazonaws.com/hi/4932451754--Hero_1.jpg</t>
  </si>
  <si>
    <t>https://milwaukee-media-images.s3.amazonaws.com/hi/4932451739--Hero_1.jpg</t>
  </si>
  <si>
    <t>https://milwaukee-media-images.s3.amazonaws.com/hi/4932451742--Hero_1.jpg</t>
  </si>
  <si>
    <t>https://milwaukee-media-images.s3.amazonaws.com/hi/4932451743--Hero_1.jpg</t>
  </si>
  <si>
    <t>https://milwaukee-media-images.s3.amazonaws.com/hi/4932451761--Hero_1.jpg</t>
  </si>
  <si>
    <t>https://milwaukee-media-images.s3.amazonaws.com/hi/4932451764--Hero_1.jpg</t>
  </si>
  <si>
    <t>https://milwaukee-media-images.s3.amazonaws.com/hi/4932459292--Hero_1.jpg</t>
  </si>
  <si>
    <t>https://milwaukee-media-images.s3.amazonaws.com/hi/4932479223--Hero_1.jpg</t>
  </si>
  <si>
    <t>https://milwaukee-media-images.s3.amazonaws.com/hi/4932451756--Hero_1.jpg</t>
  </si>
  <si>
    <t>https://milwaukee-media-images.s3.amazonaws.com/hi/4932451757--Hero_1.jpg</t>
  </si>
  <si>
    <t>https://milwaukee-media-images.s3.amazonaws.com/hi/4932451759--Hero_1.jpg</t>
  </si>
  <si>
    <t>https://milwaukee-media-images.s3.amazonaws.com/hi/4932451760--Hero_1.jpg</t>
  </si>
  <si>
    <t>https://milwaukee-media-images.s3.amazonaws.com/hi/48532675--Hero_1.jpg</t>
  </si>
  <si>
    <t>https://milwaukee-media-images.s3.amazonaws.com/hi/4932479348--Hero_1.jpg</t>
  </si>
  <si>
    <t>https://milwaukee-media-images.s3.amazonaws.com/hi/4932471722--Hero_1.jpg</t>
  </si>
  <si>
    <t>https://milwaukee-media-images.s3.amazonaws.com/hi/4932479057--Hero_1.jpg</t>
  </si>
  <si>
    <t>https://milwaukee-media-images.s3.amazonaws.com/hi/4932430744--Hero_1.jpg</t>
  </si>
  <si>
    <t>https://milwaukee-media-images.s3.amazonaws.com/hi/4932399182--Hero_1.jpg</t>
  </si>
  <si>
    <t>https://milwaukee-media-images.s3.amazonaws.com/hi/4932472187--Hero_1.jpg</t>
  </si>
  <si>
    <t>https://milwaukee-media-images.s3.amazonaws.com/hi/4932479058--Hero_1.jpg</t>
  </si>
  <si>
    <t>https://milwaukee-media-images.s3.amazonaws.com/hi/4932480474--Hero_1.jpg</t>
  </si>
  <si>
    <t>https://milwaukee-media-images.s3.amazonaws.com/hi/4932459293--Hero_1.jpg</t>
  </si>
  <si>
    <t>https://milwaukee-media-images.s3.amazonaws.com/hi/4932399272--Hero_01.jpg</t>
  </si>
  <si>
    <t>https://milwaukee-media-images.s3.amazonaws.com/hi/4932471676--Hero_1.jpg</t>
  </si>
  <si>
    <t>https://milwaukee-media-images.s3.amazonaws.com/hi/M18_BPD-0--Hero_1.jpg</t>
  </si>
  <si>
    <t>https://milwaukee-media-images.s3.amazonaws.com/hi/C18_RAD-0--Hero_1.jpg</t>
  </si>
  <si>
    <t>https://milwaukee-media-images.s3.amazonaws.com/hi/M18_BDD-0--Hero_1.jpg</t>
  </si>
  <si>
    <t>https://milwaukee-media-images.s3.amazonaws.com/hi/M18_BIW38-0--Hero_1.jpg</t>
  </si>
  <si>
    <t>https://milwaukee-media-images.s3.amazonaws.com/hi/4932451776--Hero_1.jpg</t>
  </si>
  <si>
    <t>https://milwaukee-media-images.s3.amazonaws.com/hi/4932451777--Hero_1.jpg</t>
  </si>
  <si>
    <t>https://milwaukee-media-images.s3.amazonaws.com/hi/4932451779--Hero_1.jpg</t>
  </si>
  <si>
    <t>https://milwaukee-media-images.s3.amazonaws.com/hi/4932451751--Hero_1.jpg</t>
  </si>
  <si>
    <t>https://milwaukee-media-images.s3.amazonaws.com/hi/4932451752--Hero_1.jpg</t>
  </si>
  <si>
    <t>https://milwaukee-media-images.s3.amazonaws.com/hi/4932451755--Hero_1.jpg</t>
  </si>
  <si>
    <t>https://milwaukee-media-images.s3.amazonaws.com/hi/4932451765--Hero_1.jpg</t>
  </si>
  <si>
    <t>https://milwaukee-media-images.s3.amazonaws.com/hi/49224152--Hero_1.jpg</t>
  </si>
  <si>
    <t>https://milwaukee-media-images.s3.amazonaws.com/hi/4932399710--Hero_1.jpg</t>
  </si>
  <si>
    <t>https://milwaukee-media-images.s3.amazonaws.com/hi/48005503--Hero_1.jpg</t>
  </si>
  <si>
    <t>https://milwaukee-media-images.s3.amazonaws.com/hi/48532674--Hero_1.jpg</t>
  </si>
  <si>
    <t>https://milwaukee-media-images.s3.amazonaws.com/hi/4932383357--Hero_1.jpg</t>
  </si>
  <si>
    <t>https://milwaukee-media-images.s3.amazonaws.com/hi/4932471992--Hero_1.jpg</t>
  </si>
  <si>
    <t>https://milwaukee-media-images.s3.amazonaws.com/hi/4932459295--Hero_1.jpg</t>
  </si>
  <si>
    <t>https://milwaukee-media-images.s3.amazonaws.com/hi/4932459074--Hero_1.jpg</t>
  </si>
  <si>
    <t>https://milwaukee-media-images.s3.amazonaws.com/hi/4932464085--Hero_1.jpg</t>
  </si>
  <si>
    <t>https://milwaukee-media-images.s3.amazonaws.com/hi/4932471622--Hero_1.jpg</t>
  </si>
  <si>
    <t>https://milwaukee-media-images.s3.amazonaws.com/hi/4932471623--Hero_1.jpg</t>
  </si>
  <si>
    <t>https://milwaukee-media-images.s3.amazonaws.com/hi/4932471624--Hero_1.jpg</t>
  </si>
  <si>
    <t>https://milwaukee-media-images.s3.amazonaws.com/hi/4932471625--Hero_1.jpg</t>
  </si>
  <si>
    <t>https://milwaukee-media-images.s3.amazonaws.com/hi/4932451740--Hero_1.jpg</t>
  </si>
  <si>
    <t>https://milwaukee-media-images.s3.amazonaws.com/hi/4932451741--Hero_1.jpg</t>
  </si>
  <si>
    <t>https://milwaukee-media-images.s3.amazonaws.com/hi/4932451762--Hero_1.jpg</t>
  </si>
  <si>
    <t>https://milwaukee-media-images.s3.amazonaws.com/hi/4932451763--Hero_1.jpg</t>
  </si>
  <si>
    <t>https://milwaukee-media-images.s3.amazonaws.com/hi/4932472085--Hero_1.jpg</t>
  </si>
  <si>
    <t>https://milwaukee-media-images.s3.amazonaws.com/hi/4932471674--Hero_1.jpg</t>
  </si>
  <si>
    <t>https://milwaukee-media-images.s3.amazonaws.com/hi/4932464833--Hero_1.jpg</t>
  </si>
  <si>
    <t>https://milwaukee-media-images.s3.amazonaws.com/hi/TSS_1000--Hero_1.jpg</t>
  </si>
  <si>
    <t>https://milwaukee-media-images.s3.amazonaws.com/hi/4932472086--Hero_1.jpg</t>
  </si>
  <si>
    <t>https://milwaukee-media-images.s3.amazonaws.com/hi/4932352759--Hero_1.jpg</t>
  </si>
  <si>
    <t>https://milwaukee-media-images.s3.amazonaws.com/hi/M18_BIW12-0--Hero_1.jpg</t>
  </si>
  <si>
    <t>https://milwaukee-media-images.s3.amazonaws.com/hi/M18_BBL-0--Hero_1.jpg</t>
  </si>
  <si>
    <t>https://milwaukee-media-images.s3.amazonaws.com/hi/L4_TMLED-201--Hero_1.jpg</t>
  </si>
  <si>
    <t>https://milwaukee-media-images.s3.amazonaws.com/hi/AG_800-115_E_D-SET--Hero_01.jpg</t>
  </si>
  <si>
    <t>https://milwaukee-media-images.s3.amazonaws.com/hi/4932451788--Hero_1.jpg</t>
  </si>
  <si>
    <t>https://milwaukee-media-images.s3.amazonaws.com/hi/M12_18_AC--Hero_1.jpg</t>
  </si>
  <si>
    <t>https://milwaukee-media-images.s3.amazonaws.com/hi/4932399165--Hero_1.jpg</t>
  </si>
  <si>
    <t>https://milwaukee-media-images.s3.amazonaws.com/hi/4932373623--Hero_1.jpg</t>
  </si>
  <si>
    <t>https://milwaukee-media-images.s3.amazonaws.com/hi/4932459297--Hero_1.jpg</t>
  </si>
  <si>
    <t>https://milwaukee-media-images.s3.amazonaws.com/hi/48906088--Hero_1.jpg</t>
  </si>
  <si>
    <t>https://milwaukee-media-images.s3.amazonaws.com/hi/4932430740--Hero_1.jpg</t>
  </si>
  <si>
    <t>https://milwaukee-media-images.s3.amazonaws.com/hi/4932399373--Hero_1.jpg</t>
  </si>
  <si>
    <t>https://milwaukee-media-images.s3.amazonaws.com/hi/4932478557--Hero_1.jpg</t>
  </si>
  <si>
    <t>https://milwaukee-media-images.s3.amazonaws.com/hi/4932459071--Hero_1.jpg</t>
  </si>
  <si>
    <t>https://milwaukee-media-images.s3.amazonaws.com/hi/4932479403--Hero_1.jpg</t>
  </si>
  <si>
    <t>https://milwaukee-media-images.s3.amazonaws.com/hi/4932479404--Hero_1.jpg</t>
  </si>
  <si>
    <t>https://milwaukee-media-images.s3.amazonaws.com/hi/4932479394--Hero_1.jpg</t>
  </si>
  <si>
    <t>https://milwaukee-media-images.s3.amazonaws.com/hi/4932479395--Hero_1.jpg</t>
  </si>
  <si>
    <t>https://milwaukee-media-images.s3.amazonaws.com/hi/4932479398--Hero_1.jpg</t>
  </si>
  <si>
    <t>https://milwaukee-media-images.s3.amazonaws.com/hi/4932479396--Hero_1.jpg</t>
  </si>
  <si>
    <t>https://milwaukee-media-images.s3.amazonaws.com/hi/4932479397--Hero_1.jpg</t>
  </si>
  <si>
    <t>https://milwaukee-media-images.s3.amazonaws.com/hi/4932479399--Hero_1.jpg</t>
  </si>
  <si>
    <t>https://milwaukee-media-images.s3.amazonaws.com/hi/4932479400--Hero_1.jpg</t>
  </si>
  <si>
    <t>https://milwaukee-media-images.s3.amazonaws.com/hi/4932479401--Hero_1.jpg</t>
  </si>
  <si>
    <t>https://milwaukee-media-images.s3.amazonaws.com/hi/4932479402--Hero_1.jpg</t>
  </si>
  <si>
    <t>https://milwaukee-media-images.s3.amazonaws.com/hi/4932478926--Hero_1.jpg</t>
  </si>
  <si>
    <t>https://milwaukee-media-images.s3.amazonaws.com/hi/4932472188--Hero_1.jpg</t>
  </si>
  <si>
    <t>https://milwaukee-media-images.s3.amazonaws.com/hi/C12_PC-0--Hero_1.jpg</t>
  </si>
  <si>
    <t>https://milwaukee-media-images.s3.amazonaws.com/hi/L4_TMLED-301--Hero_1.jpg</t>
  </si>
  <si>
    <t>https://milwaukee-media-images.s3.amazonaws.com/hi/4932451785--Hero_1.jpg</t>
  </si>
  <si>
    <t>https://milwaukee-media-images.s3.amazonaws.com/hi/4932451789--Hero_1.jpg</t>
  </si>
  <si>
    <t>https://milwaukee-media-images.s3.amazonaws.com/hi/4932451782--Hero_1.jpg</t>
  </si>
  <si>
    <t>https://milwaukee-media-images.s3.amazonaws.com/hi/M14_B4--Hero_1.jpg</t>
  </si>
  <si>
    <t>https://milwaukee-media-images.s3.amazonaws.com/hi/4932367304--Hero_1.jpg</t>
  </si>
  <si>
    <t>https://milwaukee-media-images.s3.amazonaws.com/hi/4932479349--Hero_1.jpg</t>
  </si>
  <si>
    <t>https://milwaukee-media-images.s3.amazonaws.com/hi/48005562--Hero_1.jpg</t>
  </si>
  <si>
    <t>https://milwaukee-media-images.s3.amazonaws.com/hi/4932459073--Hero_1.jpg</t>
  </si>
  <si>
    <t>https://milwaukee-media-images.s3.amazonaws.com/hi/4932451188--Hero_1.jpg</t>
  </si>
  <si>
    <t>https://milwaukee-media-images.s3.amazonaws.com/hi/4932464939--Hero_1.jpg</t>
  </si>
  <si>
    <t>https://milwaukee-media-images.s3.amazonaws.com/hi/4932478954--Hero_1.jpg</t>
  </si>
  <si>
    <t>https://milwaukee-media-images.s3.amazonaws.com/hi/4932464086--Hero_1.jpg</t>
  </si>
  <si>
    <t>https://milwaukee-media-images.s3.amazonaws.com/hi/4932478162--Hero_1.jpg</t>
  </si>
  <si>
    <t>https://milwaukee-media-images.s3.amazonaws.com/hi/4932479462--Hero_1.jpg</t>
  </si>
  <si>
    <t>https://milwaukee-media-images.s3.amazonaws.com/hi/4932352763--Hero_1.jpg</t>
  </si>
  <si>
    <t>https://milwaukee-media-images.s3.amazonaws.com/hi/4932352791--Hero_1.jpg</t>
  </si>
  <si>
    <t>https://milwaukee-media-images.s3.amazonaws.com/hi/4932373884--Hero_1.jpg</t>
  </si>
  <si>
    <t>https://milwaukee-media-images.s3.amazonaws.com/hi/4932472180--Hero_1.jpg</t>
  </si>
  <si>
    <t>https://milwaukee-media-images.s3.amazonaws.com/hi/48016189--Hero_1.jpg</t>
  </si>
  <si>
    <t>https://milwaukee-media-images.s3.amazonaws.com/hi/M12_BRAID-0--Hero_01.jpg</t>
  </si>
  <si>
    <t>https://milwaukee-media-images.s3.amazonaws.com/hi/M12_BPS-0--Hero_01.jpg</t>
  </si>
  <si>
    <t>https://milwaukee-media-images.s3.amazonaws.com/hi/M12_MLED-0--Hero_01.jpg</t>
  </si>
  <si>
    <t>https://milwaukee-media-images.s3.amazonaws.com/hi/M18_CBLPD-0--Hero_1.jpg</t>
  </si>
  <si>
    <t>https://milwaukee-media-images.s3.amazonaws.com/hi/M18_CBLDD-0--Hero_1.jpg</t>
  </si>
  <si>
    <t>https://milwaukee-media-images.s3.amazonaws.com/hi/M18_B5--Hero_01.jpg</t>
  </si>
  <si>
    <t>https://milwaukee-media-images.s3.amazonaws.com/hi/4932451786--Hero_1.jpg</t>
  </si>
  <si>
    <t>https://milwaukee-media-images.s3.amazonaws.com/hi/M18 FOPH-LTA--Hero_1.jpg</t>
  </si>
  <si>
    <t>https://milwaukee-media-images.s3.amazonaws.com/hi/4932399711--Hero_1.jpg</t>
  </si>
  <si>
    <t>https://milwaukee-media-images.s3.amazonaws.com/hi/4932352632--Hero_1.jpg</t>
  </si>
  <si>
    <t>https://milwaukee-media-images.s3.amazonaws.com/hi/4933459794--Hero_1.jpg</t>
  </si>
  <si>
    <t>https://milwaukee-media-images.s3.amazonaws.com/hi/4932430739--Hero_1.jpg</t>
  </si>
  <si>
    <t>https://milwaukee-media-images.s3.amazonaws.com/hi/4932471131--Hero_1.jpg</t>
  </si>
  <si>
    <t>https://milwaukee-media-images.s3.amazonaws.com/hi/4932451780--Hero_1.jpg</t>
  </si>
  <si>
    <t>https://milwaukee-media-images.s3.amazonaws.com/hi/4932451787--Hero_1.jpg</t>
  </si>
  <si>
    <t>https://milwaukee-media-images.s3.amazonaws.com/hi/4932451781--Hero_1.jpg</t>
  </si>
  <si>
    <t>https://milwaukee-media-images.s3.amazonaws.com/hi/4932451783--Hero_1.jpg</t>
  </si>
  <si>
    <t>https://milwaukee-media-images.s3.amazonaws.com/hi/4932451784--Hero_1.jpg</t>
  </si>
  <si>
    <t>https://milwaukee-media-images.s3.amazonaws.com/hi/4932478410--Hero_1.jpg</t>
  </si>
  <si>
    <t>https://milwaukee-media-images.s3.amazonaws.com/hi/4932430743--Hero_1.jpg</t>
  </si>
  <si>
    <t>https://milwaukee-media-images.s3.amazonaws.com/hi/4932451265--Hero_1.jpg</t>
  </si>
  <si>
    <t>https://milwaukee-media-images.s3.amazonaws.com/hi/4932430745--Hero_1.jpg</t>
  </si>
  <si>
    <t>https://milwaukee-media-images.s3.amazonaws.com/hi/48899399--Hero_1.jpg</t>
  </si>
  <si>
    <t>https://milwaukee-media-images.s3.amazonaws.com/hi/4932478415--Hero_1.jpg</t>
  </si>
  <si>
    <t>https://milwaukee-media-images.s3.amazonaws.com/hi/M12_BDD-202X--Hero_1.jpg</t>
  </si>
  <si>
    <t>https://milwaukee-media-images.s3.amazonaws.com/hi/M18_AL-0--Hero_1.jpg</t>
  </si>
  <si>
    <t>https://milwaukee-media-images.s3.amazonaws.com/hi/2235-40--Hero_1.jpg</t>
  </si>
  <si>
    <t>https://milwaukee-media-images.s3.amazonaws.com/hi/PD-705--Hero_1.jpg</t>
  </si>
  <si>
    <t>https://milwaukee-media-images.s3.amazonaws.com/hi/M12_NRG-302--Hero_1.jpg</t>
  </si>
  <si>
    <t>https://milwaukee-media-images.s3.amazonaws.com/hi/M1418C6--Hero_1.jpg</t>
  </si>
  <si>
    <t>https://milwaukee-media-images.s3.amazonaws.com/hi/4932451548--Hero_1.jpg</t>
  </si>
  <si>
    <t>https://milwaukee-media-images.s3.amazonaws.com/hi/4932478709--Hero_1.jpg</t>
  </si>
  <si>
    <t>https://milwaukee-media-images.s3.amazonaws.com/hi/4932472190--Hero_1.jpg</t>
  </si>
  <si>
    <t>https://milwaukee-media-images.s3.amazonaws.com/hi/4932479825--Hero_1.jpg</t>
  </si>
  <si>
    <t>https://milwaukee-media-images.s3.amazonaws.com/hi/4932472192--Hero_1.jpg</t>
  </si>
  <si>
    <t>https://milwaukee-media-images.s3.amazonaws.com/hi/4932472189--Hero_1.jpg</t>
  </si>
  <si>
    <t>https://milwaukee-media-images.s3.amazonaws.com/hi/4932459299--Hero_1.jpg</t>
  </si>
  <si>
    <t>https://milwaukee-media-images.s3.amazonaws.com/hi/48016093--Hero_1.jpg</t>
  </si>
  <si>
    <t>https://milwaukee-media-images.s3.amazonaws.com/hi/4932399733--Hero_1.jpg</t>
  </si>
  <si>
    <t>https://milwaukee-media-images.s3.amazonaws.com/hi/4932399736--Hero_1.jpg</t>
  </si>
  <si>
    <t>https://milwaukee-media-images.s3.amazonaws.com/hi/L4_HBLB-301S--Hero_1.jpg</t>
  </si>
  <si>
    <t>https://milwaukee-media-images.s3.amazonaws.com/hi/L4_HBLB-301M--Hero_1.jpg</t>
  </si>
  <si>
    <t>https://milwaukee-media-images.s3.amazonaws.com/hi/L4_HBLB-301L--Hero_1.jpg</t>
  </si>
  <si>
    <t>https://milwaukee-media-images.s3.amazonaws.com/hi/L4_HBLB-301XL--Hero_1.jpg</t>
  </si>
  <si>
    <t>https://milwaukee-media-images.s3.amazonaws.com/hi/L4_HBLB-301XXL--Hero_1.jpg</t>
  </si>
  <si>
    <t>https://milwaukee-media-images.s3.amazonaws.com/hi/4932399345--Hero_1.jpg</t>
  </si>
  <si>
    <t>https://milwaukee-media-images.s3.amazonaws.com/hi/4932459075--Hero_1.jpg</t>
  </si>
  <si>
    <t>https://milwaukee-media-images.s3.amazonaws.com/hi/4932471130--Hero_1.jpg</t>
  </si>
  <si>
    <t>https://milwaukee-media-images.s3.amazonaws.com/hi/4932352767--Hero_1.jpg</t>
  </si>
  <si>
    <t>https://milwaukee-media-images.s3.amazonaws.com/hi/4932352633--Hero_1.jpg</t>
  </si>
  <si>
    <t>https://milwaukee-media-images.s3.amazonaws.com/hi/4932399712--Hero_1.jpg</t>
  </si>
  <si>
    <t>https://milwaukee-media-images.s3.amazonaws.com/hi/4932399181--Hero_1.jpg</t>
  </si>
  <si>
    <t>https://milwaukee-media-images.s3.amazonaws.com/hi/48906090--Hero_1.jpg</t>
  </si>
  <si>
    <t>https://milwaukee-media-images.s3.amazonaws.com/hi/4932459895--Hero_1.jpg</t>
  </si>
  <si>
    <t>https://milwaukee-media-images.s3.amazonaws.com/hi/4932399177--Hero_1.jpg</t>
  </si>
  <si>
    <t>https://milwaukee-media-images.s3.amazonaws.com/hi/M12_CD-0--Hero_1.jpg</t>
  </si>
  <si>
    <t>https://milwaukee-media-images.s3.amazonaws.com/hi/M18_BRAIW-0--Hero_01.jpg</t>
  </si>
  <si>
    <t>https://milwaukee-media-images.s3.amazonaws.com/hi/M18_AF-0--Hero_01.jpg</t>
  </si>
  <si>
    <t>https://milwaukee-media-images.s3.amazonaws.com/hi/M18_BOS125-0--Hero_1.jpg</t>
  </si>
  <si>
    <t>https://milwaukee-media-images.s3.amazonaws.com/hi/M18_BHG-0--Hero_1.jpg</t>
  </si>
  <si>
    <t>https://milwaukee-media-images.s3.amazonaws.com/hi/M4_D-202B--Hero_1.jpg</t>
  </si>
  <si>
    <t>https://milwaukee-media-images.s3.amazonaws.com/hi/48532838--Hero_1.jpg</t>
  </si>
  <si>
    <t>https://milwaukee-media-images.s3.amazonaws.com/hi/48532837--Hero_1.jpg</t>
  </si>
  <si>
    <t>https://milwaukee-media-images.s3.amazonaws.com/hi/4932479830--Hero_1.jpg</t>
  </si>
  <si>
    <t>https://milwaukee-media-images.s3.amazonaws.com/hi/4932352053--Hero_1.jpg</t>
  </si>
  <si>
    <t>https://milwaukee-media-images.s3.amazonaws.com/hi/C12_PN-0--Hero_1.jpg</t>
  </si>
  <si>
    <t>https://milwaukee-media-images.s3.amazonaws.com/hi/M18_BID-0--Hero_1.jpg</t>
  </si>
  <si>
    <t>https://milwaukee-media-images.s3.amazonaws.com/hi/M18_CBLID-0--Hero_1.jpg</t>
  </si>
  <si>
    <t>https://milwaukee-media-images.s3.amazonaws.com/hi/4932464946--Hero_1.jpg</t>
  </si>
  <si>
    <t>https://milwaukee-media-images.s3.amazonaws.com/hi/4932479827--Hero_1.jpg</t>
  </si>
  <si>
    <t>https://milwaukee-media-images.s3.amazonaws.com/hi/4932472237--Hero_1.jpg</t>
  </si>
  <si>
    <t>https://milwaukee-media-images.s3.amazonaws.com/hi/4932472191--Hero_1.jpg</t>
  </si>
  <si>
    <t>https://milwaukee-media-images.s3.amazonaws.com/hi/4932459340--Hero_1.jpg</t>
  </si>
  <si>
    <t>https://milwaukee-media-images.s3.amazonaws.com/hi/4932367306--Hero_1.jpg</t>
  </si>
  <si>
    <t>https://milwaukee-media-images.s3.amazonaws.com/hi/4932399713--Hero_1.jpg</t>
  </si>
  <si>
    <t>https://milwaukee-media-images.s3.amazonaws.com/hi/4932352771--Hero_1.jpg</t>
  </si>
  <si>
    <t>https://milwaukee-media-images.s3.amazonaws.com/hi/4932373892--Hero_1.jpg</t>
  </si>
  <si>
    <t>https://milwaukee-media-images.s3.amazonaws.com/hi/4932472193--Hero_1.jpg</t>
  </si>
  <si>
    <t>https://milwaukee-media-images.s3.amazonaws.com/hi/4932451658--Hero_1.jpg</t>
  </si>
  <si>
    <t>https://milwaukee-media-images.s3.amazonaws.com/hi/4932451547--Hero_1.jpg</t>
  </si>
  <si>
    <t>https://milwaukee-media-images.s3.amazonaws.com/hi/4932352798--Hero_1.jpg</t>
  </si>
  <si>
    <t>https://milwaukee-media-images.s3.amazonaws.com/hi/4932352585--Hero_1.jpg</t>
  </si>
  <si>
    <t>https://milwaukee-media-images.s3.amazonaws.com/hi/4932352586--Hero_1.jpg</t>
  </si>
  <si>
    <t>https://milwaukee-media-images.s3.amazonaws.com/hi/4932471707--Hero_1.jpg</t>
  </si>
  <si>
    <t>https://milwaukee-media-images.s3.amazonaws.com/hi/C12_PPC-0--Hero_1.jpg</t>
  </si>
  <si>
    <t>https://milwaukee-media-images.s3.amazonaws.com/hi/M18_PAL-0--Hero_1.jpg</t>
  </si>
  <si>
    <t>https://milwaukee-media-images.s3.amazonaws.com/hi/LDM_50--Hero_01.jpg</t>
  </si>
  <si>
    <t>https://milwaukee-media-images.s3.amazonaws.com/hi/DE_10_RX--Hero_1.jpg</t>
  </si>
  <si>
    <t>https://milwaukee-media-images.s3.amazonaws.com/hi/DWSE_4000_Q--Hero_1.jpg</t>
  </si>
  <si>
    <t>https://milwaukee-media-images.s3.amazonaws.com/hi/AG_22-180_DMS--Hero_1.jpg</t>
  </si>
  <si>
    <t>https://milwaukee-media-images.s3.amazonaws.com/hi/AG_22-230_DMS--Hero_1.jpg</t>
  </si>
  <si>
    <t>https://milwaukee-media-images.s3.amazonaws.com/hi/SPS_140--Hero_01.jpg</t>
  </si>
  <si>
    <t>https://milwaukee-media-images.s3.amazonaws.com/hi/ROS_125_E--Hero_1.jpg</t>
  </si>
  <si>
    <t>https://milwaukee-media-images.s3.amazonaws.com/hi/4932352584--Hero_1.jpg</t>
  </si>
  <si>
    <t>https://milwaukee-media-images.s3.amazonaws.com/hi/4932352311--Hero_1.jpg</t>
  </si>
  <si>
    <t>https://milwaukee-media-images.s3.amazonaws.com/hi/4932451769--Hero_1.jpg</t>
  </si>
  <si>
    <t>https://milwaukee-media-images.s3.amazonaws.com/hi/4932430437--Hero_1.jpg</t>
  </si>
  <si>
    <t>https://milwaukee-media-images.s3.amazonaws.com/hi/48445176--Hero_1.jpg</t>
  </si>
  <si>
    <t>https://milwaukee-media-images.s3.amazonaws.com/hi/4932471712--Hero_1.jpg</t>
  </si>
  <si>
    <t>https://milwaukee-media-images.s3.amazonaws.com/hi/4932399183--Hero_1.jpg</t>
  </si>
  <si>
    <t>https://milwaukee-media-images.s3.amazonaws.com/hi/4932352777--Hero_1.jpg</t>
  </si>
  <si>
    <t>https://milwaukee-media-images.s3.amazonaws.com/hi/4932471864--Hero_1.jpg</t>
  </si>
  <si>
    <t>https://milwaukee-media-images.s3.amazonaws.com/hi/48530150--Hero_1.jpg</t>
  </si>
  <si>
    <t>https://milwaukee-media-images.s3.amazonaws.com/hi/4932352583--Hero_1.jpg</t>
  </si>
  <si>
    <t>https://milwaukee-media-images.s3.amazonaws.com/hi/4932451766--Hero_1.jpg</t>
  </si>
  <si>
    <t>https://milwaukee-media-images.s3.amazonaws.com/hi/4932451767--Hero_1.jpg</t>
  </si>
  <si>
    <t>https://milwaukee-media-images.s3.amazonaws.com/hi/4932451768--Hero_1.jpg</t>
  </si>
  <si>
    <t>https://milwaukee-media-images.s3.amazonaws.com/hi/4932451770--Hero_1.jpg</t>
  </si>
  <si>
    <t>https://milwaukee-media-images.s3.amazonaws.com/hi/M12_HH_GREY3-0_(S)--Hero_1.jpg</t>
  </si>
  <si>
    <t>https://milwaukee-media-images.s3.amazonaws.com/hi/M12_HH_GREY3-0_(M)--Hero_1.jpg</t>
  </si>
  <si>
    <t>https://milwaukee-media-images.s3.amazonaws.com/hi/M12_HH_GREY3-0_(XL)--Hero_1.jpg</t>
  </si>
  <si>
    <t>https://milwaukee-media-images.s3.amazonaws.com/hi/M12_HH_GREY3-0_(2XL)--Hero_1.jpg</t>
  </si>
  <si>
    <t>https://milwaukee-media-images.s3.amazonaws.com/hi/49225100--Hero_1.jpg</t>
  </si>
  <si>
    <t>https://milwaukee-media-images.s3.amazonaws.com/hi/4932451475--Hero_1.jpg</t>
  </si>
  <si>
    <t>https://milwaukee-media-images.s3.amazonaws.com/hi/4932472234--Hero_1.jpg</t>
  </si>
  <si>
    <t>https://milwaukee-media-images.s3.amazonaws.com/hi/4932472127--Hero_1.jpg</t>
  </si>
  <si>
    <t>https://milwaukee-media-images.s3.amazonaws.com/hi/4932459341--Hero_1.jpg</t>
  </si>
  <si>
    <t>https://milwaukee-media-images.s3.amazonaws.com/hi/4932373885--Hero_1.jpg</t>
  </si>
  <si>
    <t>https://milwaukee-media-images.s3.amazonaws.com/hi/48005563--Hero_1.jpg</t>
  </si>
  <si>
    <t>https://milwaukee-media-images.s3.amazonaws.com/hi/48228120--Hero_01.jpg</t>
  </si>
  <si>
    <t>https://milwaukee-media-images.s3.amazonaws.com/hi/4932459294--Hero_1.jpg</t>
  </si>
  <si>
    <t>https://milwaukee-media-images.s3.amazonaws.com/hi/4932352796--Hero_1.jpg</t>
  </si>
  <si>
    <t>https://milwaukee-media-images.s3.amazonaws.com/hi/4932471258--Hero_1.jpg</t>
  </si>
  <si>
    <t>https://milwaukee-media-images.s3.amazonaws.com/hi/M12_FDD-0--Hero_1.jpg</t>
  </si>
  <si>
    <t>https://milwaukee-media-images.s3.amazonaws.com/hi/M12_FID-0--Hero_1.jpg</t>
  </si>
  <si>
    <t>https://milwaukee-media-images.s3.amazonaws.com/hi/M12_FIW14-0--Hero_1.jpg</t>
  </si>
  <si>
    <t>https://milwaukee-media-images.s3.amazonaws.com/hi/M18_BRAID-0--Hero_01.jpg</t>
  </si>
  <si>
    <t>https://milwaukee-media-images.s3.amazonaws.com/hi/AG_13-125_XSPD--Hero_1.jpg</t>
  </si>
  <si>
    <t>https://milwaukee-media-images.s3.amazonaws.com/hi/4932399166--Hero_1.jpg</t>
  </si>
  <si>
    <t>https://milwaukee-media-images.s3.amazonaws.com/hi/4932399375--Hero_1.jpg</t>
  </si>
  <si>
    <t>https://milwaukee-media-images.s3.amazonaws.com/hi/4932472129--Hero_1.jpg</t>
  </si>
  <si>
    <t>https://milwaukee-media-images.s3.amazonaws.com/hi/48390635--Hero_1.jpg</t>
  </si>
  <si>
    <t>https://milwaukee-media-images.s3.amazonaws.com/hi/48390636--Hero_1.jpg</t>
  </si>
  <si>
    <t>https://milwaukee-media-images.s3.amazonaws.com/hi/LLD50--Hero_1.jpg</t>
  </si>
  <si>
    <t>https://milwaukee-media-images.s3.amazonaws.com/hi/4932471710--Hero_1.jpg</t>
  </si>
  <si>
    <t>https://milwaukee-media-images.s3.amazonaws.com/hi/4932459296--Hero_1.jpg</t>
  </si>
  <si>
    <t>https://milwaukee-media-images.s3.amazonaws.com/hi/4932479711--Hero_1.jpg</t>
  </si>
  <si>
    <t>https://milwaukee-media-images.s3.amazonaws.com/hi/48016094--Hero_1.jpg</t>
  </si>
  <si>
    <t>https://milwaukee-media-images.s3.amazonaws.com/hi/4932479562--Hero_1.jpg</t>
  </si>
  <si>
    <t>https://milwaukee-media-images.s3.amazonaws.com/hi/4932479563--Hero_1.jpg</t>
  </si>
  <si>
    <t>https://milwaukee-media-images.s3.amazonaws.com/hi/4932479564--Hero_1.jpg</t>
  </si>
  <si>
    <t>https://milwaukee-media-images.s3.amazonaws.com/hi/4932479565--Hero_1.jpg</t>
  </si>
  <si>
    <t>https://milwaukee-media-images.s3.amazonaws.com/hi/4932430438--Hero_1.jpg</t>
  </si>
  <si>
    <t>https://milwaukee-media-images.s3.amazonaws.com/hi/4932352782--Hero_1.jpg</t>
  </si>
  <si>
    <t>https://milwaukee-media-images.s3.amazonaws.com/hi/48445178--Hero_1.jpg</t>
  </si>
  <si>
    <t>https://milwaukee-media-images.s3.amazonaws.com/hi/4932399714--Hero_1.jpg</t>
  </si>
  <si>
    <t>https://milwaukee-media-images.s3.amazonaws.com/hi/4932471370--Hero_1.jpg</t>
  </si>
  <si>
    <t>https://milwaukee-media-images.s3.amazonaws.com/hi/M12_IR-21B_(1_4_)-202C--Hero_1.jpg</t>
  </si>
  <si>
    <t>https://milwaukee-media-images.s3.amazonaws.com/hi/M12_BST-0--Hero_1.jpg</t>
  </si>
  <si>
    <t>https://milwaukee-media-images.s3.amazonaws.com/hi/HD18_HIW-0--Hero_1.jpg</t>
  </si>
  <si>
    <t>https://milwaukee-media-images.s3.amazonaws.com/hi/M18-28_CPDEX-0--Hero_01.jpg</t>
  </si>
  <si>
    <t>https://milwaukee-media-images.s3.amazonaws.com/hi/AG_9-125_XC--Hero_1.jpg</t>
  </si>
  <si>
    <t>https://milwaukee-media-images.s3.amazonaws.com/hi/AGV_22-230_DMS--Hero_1.jpg</t>
  </si>
  <si>
    <t>https://milwaukee-media-images.s3.amazonaws.com/hi/M12_FPD-0--Hero_1.jpg</t>
  </si>
  <si>
    <t>https://milwaukee-media-images.s3.amazonaws.com/hi/M12_FIW38-0--Hero_1.jpg</t>
  </si>
  <si>
    <t>https://milwaukee-media-images.s3.amazonaws.com/hi/M12_SI-201C--Hero_1.jpg</t>
  </si>
  <si>
    <t>https://milwaukee-media-images.s3.amazonaws.com/hi/HD18_AG115-0--Hero_1.jpg</t>
  </si>
  <si>
    <t>https://milwaukee-media-images.s3.amazonaws.com/hi/C18_HZ-0--Hero_1.jpg</t>
  </si>
  <si>
    <t>https://milwaukee-media-images.s3.amazonaws.com/hi/M18_SLED-0--Hero_1.jpg</t>
  </si>
  <si>
    <t>https://milwaukee-media-images.s3.amazonaws.com/hi/LDM_100--Hero_1.jpg</t>
  </si>
  <si>
    <t>https://milwaukee-media-images.s3.amazonaws.com/hi/2205-40--Hero_1.jpg</t>
  </si>
  <si>
    <t>https://milwaukee-media-images.s3.amazonaws.com/hi/2216-40--Hero_1.jpg</t>
  </si>
  <si>
    <t>https://milwaukee-media-images.s3.amazonaws.com/hi/AGV_22-230_E--Hero_1.jpg</t>
  </si>
  <si>
    <t>https://milwaukee-media-images.s3.amazonaws.com/hi/M12_NRG-402--Hero_1.jpg</t>
  </si>
  <si>
    <t>https://milwaukee-media-images.s3.amazonaws.com/hi/M28_B5--Hero_01.jpg</t>
  </si>
  <si>
    <t>https://milwaukee-media-images.s3.amazonaws.com/hi/4932472195--Hero_1.jpg</t>
  </si>
  <si>
    <t>https://milwaukee-media-images.s3.amazonaws.com/hi/4932479557--Hero_1.jpg</t>
  </si>
  <si>
    <t>https://milwaukee-media-images.s3.amazonaws.com/hi/4932479368--Hero_1.jpg</t>
  </si>
  <si>
    <t>https://milwaukee-media-images.s3.amazonaws.com/hi/4932464078--Hero_1.jpg</t>
  </si>
  <si>
    <t>https://milwaukee-media-images.s3.amazonaws.com/hi/4932478839--Hero_1.jpg</t>
  </si>
  <si>
    <t>https://milwaukee-media-images.s3.amazonaws.com/hi/4932478838--Hero_1.jpg</t>
  </si>
  <si>
    <t>https://milwaukee-media-images.s3.amazonaws.com/hi/4932478840--Hero_1.jpg</t>
  </si>
  <si>
    <t>https://milwaukee-media-images.s3.amazonaws.com/hi/4932399366--Hero_1.jpg</t>
  </si>
  <si>
    <t>https://milwaukee-media-images.s3.amazonaws.com/hi/48229415--Hero_1.jpg</t>
  </si>
  <si>
    <t>https://milwaukee-media-images.s3.amazonaws.com/hi/48533837--Hero_1.jpg</t>
  </si>
  <si>
    <t>https://milwaukee-media-images.s3.amazonaws.com/hi/48534837--Hero_1.jpg</t>
  </si>
  <si>
    <t>https://milwaukee-media-images.s3.amazonaws.com/hi/49224102--Hero_1.jpg</t>
  </si>
  <si>
    <t>https://milwaukee-media-images.s3.amazonaws.com/hi/4932352788--Hero_1.jpg</t>
  </si>
  <si>
    <t>https://milwaukee-media-images.s3.amazonaws.com/hi/4932471985--Hero_1.jpg</t>
  </si>
  <si>
    <t>https://milwaukee-media-images.s3.amazonaws.com/hi/4932459298--Hero_1.jpg</t>
  </si>
  <si>
    <t>https://milwaukee-media-images.s3.amazonaws.com/hi/4932472196--Hero_1.jpg</t>
  </si>
  <si>
    <t>https://milwaukee-media-images.s3.amazonaws.com/hi/4932399167--Hero_1.jpg</t>
  </si>
  <si>
    <t>https://milwaukee-media-images.s3.amazonaws.com/hi/4932399754--Hero_1.jpg</t>
  </si>
  <si>
    <t>https://milwaukee-media-images.s3.amazonaws.com/hi/4932373893--Hero_1.jpg</t>
  </si>
  <si>
    <t>https://milwaukee-media-images.s3.amazonaws.com/hi/4932399184--Hero_1.jpg</t>
  </si>
  <si>
    <t>https://milwaukee-media-images.s3.amazonaws.com/hi/4932430741--Hero_1.jpg</t>
  </si>
  <si>
    <t>https://milwaukee-media-images.s3.amazonaws.com/hi/M12_FPDX-0--Hero_1.jpg</t>
  </si>
  <si>
    <t>https://milwaukee-media-images.s3.amazonaws.com/hi/M12_IR-22B_(3_8_)--Hero_1.jpg</t>
  </si>
  <si>
    <t>https://milwaukee-media-images.s3.amazonaws.com/hi/M12_UHL-0--Hero_1.jpg</t>
  </si>
  <si>
    <t>https://milwaukee-media-images.s3.amazonaws.com/hi/HD18_AG125-0--Hero_1.jpg</t>
  </si>
  <si>
    <t>https://milwaukee-media-images.s3.amazonaws.com/hi/PDE_13_RX--Hero_1.jpg</t>
  </si>
  <si>
    <t>https://milwaukee-media-images.s3.amazonaws.com/hi/AG_9-125_XE--Hero_1.jpg</t>
  </si>
  <si>
    <t>https://milwaukee-media-images.s3.amazonaws.com/hi/M18_NRG-202--Hero_1.jpg</t>
  </si>
  <si>
    <t>https://milwaukee-media-images.s3.amazonaws.com/hi/48899266--Hero_1.jpg</t>
  </si>
  <si>
    <t>https://milwaukee-media-images.s3.amazonaws.com/hi/4932399715--Hero_1.jpg</t>
  </si>
  <si>
    <t>https://milwaukee-media-images.s3.amazonaws.com/hi/4932459300--Hero_1.jpg</t>
  </si>
  <si>
    <t>https://milwaukee-media-images.s3.amazonaws.com/hi/4932399755--Hero_1.jpg</t>
  </si>
  <si>
    <t>https://milwaukee-media-images.s3.amazonaws.com/hi/M12_FDDX-0--Hero_1.jpg</t>
  </si>
  <si>
    <t>https://milwaukee-media-images.s3.amazonaws.com/hi/M12_FIWF12-0--Hero_1.jpg</t>
  </si>
  <si>
    <t>https://milwaukee-media-images.s3.amazonaws.com/hi/M12_FDGA-0--Hero_1.jpg</t>
  </si>
  <si>
    <t>https://milwaukee-media-images.s3.amazonaws.com/hi/M12_FDGS-0--Hero_1.jpg</t>
  </si>
  <si>
    <t>https://milwaukee-media-images.s3.amazonaws.com/hi/M12_GG-0--Hero_1.jpg</t>
  </si>
  <si>
    <t>https://milwaukee-media-images.s3.amazonaws.com/hi/M18_CV-0--Hero_1.jpg</t>
  </si>
  <si>
    <t>https://milwaukee-media-images.s3.amazonaws.com/hi/M18_CDEX-0--Hero_1.jpg</t>
  </si>
  <si>
    <t>https://milwaukee-media-images.s3.amazonaws.com/hi/TKSE_2500_Q--Hero_1.jpg</t>
  </si>
  <si>
    <t>https://milwaukee-media-images.s3.amazonaws.com/hi/AGV_12-125_X--Hero_1.jpg</t>
  </si>
  <si>
    <t>https://milwaukee-media-images.s3.amazonaws.com/hi/AGV_13-125_XE--Hero_1.jpg</t>
  </si>
  <si>
    <t>https://milwaukee-media-images.s3.amazonaws.com/hi/48445195--Hero_1.jpg</t>
  </si>
  <si>
    <t>https://milwaukee-media-images.s3.amazonaws.com/hi/M18_HB55--Hero_1.jpg</t>
  </si>
  <si>
    <t>https://milwaukee-media-images.s3.amazonaws.com/hi/4932373886--Hero_1.jpg</t>
  </si>
  <si>
    <t>https://milwaukee-media-images.s3.amazonaws.com/hi/4932472130--Hero_1.jpg</t>
  </si>
  <si>
    <t>https://milwaukee-media-images.s3.amazonaws.com/hi/4932399128--Hero_1.jpg</t>
  </si>
  <si>
    <t>https://milwaukee-media-images.s3.amazonaws.com/hi/4932479826--Hero_1.jpg</t>
  </si>
  <si>
    <t>https://milwaukee-media-images.s3.amazonaws.com/hi/4932451478--Hero_1.jpg</t>
  </si>
  <si>
    <t>https://milwaukee-media-images.s3.amazonaws.com/hi/4932399168--Hero_1.jpg</t>
  </si>
  <si>
    <t>https://milwaukee-media-images.s3.amazonaws.com/hi/M12_BD-202C--Hero_1.jpg</t>
  </si>
  <si>
    <t>https://milwaukee-media-images.s3.amazonaws.com/hi/M12_JS-0--Hero_1.jpg</t>
  </si>
  <si>
    <t>https://milwaukee-media-images.s3.amazonaws.com/hi/M18_BLID2-0X--Hero_1.jpg</t>
  </si>
  <si>
    <t>https://milwaukee-media-images.s3.amazonaws.com/hi/M12_FVCL-0--Hero_1.jpg</t>
  </si>
  <si>
    <t>https://milwaukee-media-images.s3.amazonaws.com/hi/M18_VC2-0--Hero_1.jpg</t>
  </si>
  <si>
    <t>https://milwaukee-media-images.s3.amazonaws.com/hi/DE_13_RP--Hero_1.jpg</t>
  </si>
  <si>
    <t>https://milwaukee-media-images.s3.amazonaws.com/hi/AGV_22-180_E--Hero_1.jpg</t>
  </si>
  <si>
    <t>https://milwaukee-media-images.s3.amazonaws.com/hi/48532773--Hero_1.jpg</t>
  </si>
  <si>
    <t>https://milwaukee-media-images.s3.amazonaws.com/hi/4932373894--Hero_1.jpg</t>
  </si>
  <si>
    <t>https://milwaukee-media-images.s3.amazonaws.com/hi/4932399368--Hero_1.jpg</t>
  </si>
  <si>
    <t>https://milwaukee-media-images.s3.amazonaws.com/hi/4932479224--Hero_1.jpg</t>
  </si>
  <si>
    <t>https://milwaukee-media-images.s3.amazonaws.com/hi/4932430746--Hero_1.jpg</t>
  </si>
  <si>
    <t>https://milwaukee-media-images.s3.amazonaws.com/hi/4932352799--Hero_1.jpg</t>
  </si>
  <si>
    <t>https://milwaukee-media-images.s3.amazonaws.com/hi/4932478401--Hero_1.jpg</t>
  </si>
  <si>
    <t>https://milwaukee-media-images.s3.amazonaws.com/hi/4932430730--Hero_1.jpg</t>
  </si>
  <si>
    <t>https://milwaukee-media-images.s3.amazonaws.com/hi/4932472197--Hero_1.jpg</t>
  </si>
  <si>
    <t>https://milwaukee-media-images.s3.amazonaws.com/hi/4932430439--Hero_1.jpg</t>
  </si>
  <si>
    <t>https://milwaukee-media-images.s3.amazonaws.com/hi/4932472194--Hero_1.jpg</t>
  </si>
  <si>
    <t>https://milwaukee-media-images.s3.amazonaws.com/hi/4932399169--Hero_1.jpg</t>
  </si>
  <si>
    <t>https://milwaukee-media-images.s3.amazonaws.com/hi/M12_BIW12-202C--Hero_01.jpg</t>
  </si>
  <si>
    <t>https://milwaukee-media-images.s3.amazonaws.com/hi/M18_BLPD2-0X--Hero_1.jpg</t>
  </si>
  <si>
    <t>https://milwaukee-media-images.s3.amazonaws.com/hi/M18_FSAG115X-0--Hero_1.jpg</t>
  </si>
  <si>
    <t>https://milwaukee-media-images.s3.amazonaws.com/hi/AGV_15-150_XC_DMS--Hero_1.jpg</t>
  </si>
  <si>
    <t>https://milwaukee-media-images.s3.amazonaws.com/hi/DG_30_E--Hero_1.jpg</t>
  </si>
  <si>
    <t>https://milwaukee-media-images.s3.amazonaws.com/hi/C12_RAD-202B--Hero_1.jpg</t>
  </si>
  <si>
    <t>https://milwaukee-media-images.s3.amazonaws.com/hi/M12_BID-202C--Hero_1.jpg</t>
  </si>
  <si>
    <t>https://milwaukee-media-images.s3.amazonaws.com/hi/M12_CHZ-0--Hero_1.jpg</t>
  </si>
  <si>
    <t>https://milwaukee-media-images.s3.amazonaws.com/hi/M18_BLDD2-0X--Hero_1.jpg</t>
  </si>
  <si>
    <t>https://milwaukee-media-images.s3.amazonaws.com/hi/M18_BMT-0--Hero_1.jpg</t>
  </si>
  <si>
    <t>https://milwaukee-media-images.s3.amazonaws.com/hi/PDE_16_RP--Hero_1.jpg</t>
  </si>
  <si>
    <t>https://milwaukee-media-images.s3.amazonaws.com/hi/AGV_13-125_XSPDE--Hero_1.jpg</t>
  </si>
  <si>
    <t>https://milwaukee-media-images.s3.amazonaws.com/hi/AGV_15-125_XC--Hero_1.jpg</t>
  </si>
  <si>
    <t>https://milwaukee-media-images.s3.amazonaws.com/hi/AGV_15-125_XE--Hero_1.jpg</t>
  </si>
  <si>
    <t>https://milwaukee-media-images.s3.amazonaws.com/hi/AGV_15-150_XC--Hero_1.jpg</t>
  </si>
  <si>
    <t>https://milwaukee-media-images.s3.amazonaws.com/hi/M12_NRG-602--Hero_1.jpg</t>
  </si>
  <si>
    <t>https://milwaukee-media-images.s3.amazonaws.com/hi/M18_FOPH-CSA--Hero_1.jpg</t>
  </si>
  <si>
    <t>https://milwaukee-media-images.s3.amazonaws.com/hi/M18_FOPH-EA--Hero_1.jpg</t>
  </si>
  <si>
    <t>https://milwaukee-media-images.s3.amazonaws.com/hi/M18_FOPH-HTA--Hero_1.jpg</t>
  </si>
  <si>
    <t>https://milwaukee-media-images.s3.amazonaws.com/hi/4932478955--Hero_1.jpg</t>
  </si>
  <si>
    <t>https://milwaukee-media-images.s3.amazonaws.com/hi/4932471711--Hero_1.jpg</t>
  </si>
  <si>
    <t>https://milwaukee-media-images.s3.amazonaws.com/hi/MSL_1000--Hero_1.jpg</t>
  </si>
  <si>
    <t>https://milwaukee-media-images.s3.amazonaws.com/hi/48442777--Hero_1.jpg</t>
  </si>
  <si>
    <t>https://milwaukee-media-images.s3.amazonaws.com/hi/M18_BPFP-WST--Hero_1.jpg</t>
  </si>
  <si>
    <t>https://milwaukee-media-images.s3.amazonaws.com/hi/4932352674--Hero_1.jpg</t>
  </si>
  <si>
    <t>https://milwaukee-media-images.s3.amazonaws.com/hi/4932430731--Hero_1.jpg</t>
  </si>
  <si>
    <t>https://milwaukee-media-images.s3.amazonaws.com/hi/48530151--Hero_1.jpg</t>
  </si>
  <si>
    <t>https://milwaukee-media-images.s3.amazonaws.com/hi/48532775--Hero_1.jpg</t>
  </si>
  <si>
    <t>https://milwaukee-media-images.s3.amazonaws.com/hi/4932399170--Hero_1.jpg</t>
  </si>
  <si>
    <t>https://milwaukee-media-images.s3.amazonaws.com/hi/4932472198--Hero_1.jpg</t>
  </si>
  <si>
    <t>https://milwaukee-media-images.s3.amazonaws.com/hi/48532772--Hero_1.jpg</t>
  </si>
  <si>
    <t>https://milwaukee-media-images.s3.amazonaws.com/hi/4932399186--Hero_1.jpg</t>
  </si>
  <si>
    <t>https://milwaukee-media-images.s3.amazonaws.com/hi/C12_HZ-202C--Hero_1.jpg</t>
  </si>
  <si>
    <t>https://milwaukee-media-images.s3.amazonaws.com/hi/M12_BS-0--Hero_1.jpg</t>
  </si>
  <si>
    <t>https://milwaukee-media-images.s3.amazonaws.com/hi/M12_PCG_310C-0--Hero_1.jpg</t>
  </si>
  <si>
    <t>https://milwaukee-media-images.s3.amazonaws.com/hi/HD18_PD-0--Hero_1.jpg</t>
  </si>
  <si>
    <t>https://milwaukee-media-images.s3.amazonaws.com/hi/C18_PCG_600A-0--Hero_1.jpg</t>
  </si>
  <si>
    <t>https://milwaukee-media-images.s3.amazonaws.com/hi/PFH_26_T--Hero_1.jpg</t>
  </si>
  <si>
    <t>https://milwaukee-media-images.s3.amazonaws.com/hi/AG_16-125_XC--Hero_1.jpg</t>
  </si>
  <si>
    <t>https://milwaukee-media-images.s3.amazonaws.com/hi/4932472199--Hero_1.jpg</t>
  </si>
  <si>
    <t>https://milwaukee-media-images.s3.amazonaws.com/hi/4932471701--Hero_1.jpg</t>
  </si>
  <si>
    <t>https://milwaukee-media-images.s3.amazonaws.com/hi/M12_BPD-202C--Hero_1.jpg</t>
  </si>
  <si>
    <t>https://milwaukee-media-images.s3.amazonaws.com/hi/M12_FQID-0--Hero_1.jpg</t>
  </si>
  <si>
    <t>https://milwaukee-media-images.s3.amazonaws.com/hi/C12_MT-202C--Hero_1.jpg</t>
  </si>
  <si>
    <t>https://milwaukee-media-images.s3.amazonaws.com/hi/M12_UCL-0--Hero_1.jpg</t>
  </si>
  <si>
    <t>https://milwaukee-media-images.s3.amazonaws.com/hi/M12_SAL-0--Hero_1.jpg</t>
  </si>
  <si>
    <t>https://milwaukee-media-images.s3.amazonaws.com/hi/M12_PCG_400A-0--Hero_1.jpg</t>
  </si>
  <si>
    <t>https://milwaukee-media-images.s3.amazonaws.com/hi/M18_FID2-0X--Hero_1.jpg</t>
  </si>
  <si>
    <t>https://milwaukee-media-images.s3.amazonaws.com/hi/M18_FSAG125X-0--Hero_1.jpg</t>
  </si>
  <si>
    <t>https://milwaukee-media-images.s3.amazonaws.com/hi/PD2E_22_R--Hero_1.jpg</t>
  </si>
  <si>
    <t>https://milwaukee-media-images.s3.amazonaws.com/hi/4932399185--Hero_1.jpg</t>
  </si>
  <si>
    <t>https://milwaukee-media-images.s3.amazonaws.com/hi/4932472154--Hero_1.jpg</t>
  </si>
  <si>
    <t>https://milwaukee-media-images.s3.amazonaws.com/hi/4932430441--Hero_1.jpg</t>
  </si>
  <si>
    <t>https://milwaukee-media-images.s3.amazonaws.com/hi/M12_PCG_600A-0--Hero_1.jpg</t>
  </si>
  <si>
    <t>https://milwaukee-media-images.s3.amazonaws.com/hi/M18_TAL-0--Hero_1.jpg</t>
  </si>
  <si>
    <t>https://milwaukee-media-images.s3.amazonaws.com/hi/PD2E_24_R--Hero_1.jpg</t>
  </si>
  <si>
    <t>https://milwaukee-media-images.s3.amazonaws.com/hi/48533838--Hero_1.jpg</t>
  </si>
  <si>
    <t>https://milwaukee-media-images.s3.amazonaws.com/hi/48534838--Hero_1.jpg</t>
  </si>
  <si>
    <t>https://milwaukee-media-images.s3.amazonaws.com/hi/4932399716--Hero_1.jpg</t>
  </si>
  <si>
    <t>https://milwaukee-media-images.s3.amazonaws.com/hi/4932399370--Hero_1.jpg</t>
  </si>
  <si>
    <t>https://milwaukee-media-images.s3.amazonaws.com/hi/4932472155--Hero_1.jpg</t>
  </si>
  <si>
    <t>https://milwaukee-media-images.s3.amazonaws.com/hi/48445197--Hero_1.jpg</t>
  </si>
  <si>
    <t>https://milwaukee-media-images.s3.amazonaws.com/hi/4932478409--Hero_1.jpg</t>
  </si>
  <si>
    <t>https://milwaukee-media-images.s3.amazonaws.com/hi/4932430462--Hero_1.jpg</t>
  </si>
  <si>
    <t>https://milwaukee-media-images.s3.amazonaws.com/hi/4932399171--Hero_1.jpg</t>
  </si>
  <si>
    <t>https://milwaukee-media-images.s3.amazonaws.com/hi/4932430440--Hero_1.jpg</t>
  </si>
  <si>
    <t>https://milwaukee-media-images.s3.amazonaws.com/hi/M12_FHIR14-0--Hero_1.jpg</t>
  </si>
  <si>
    <t>https://milwaukee-media-images.s3.amazonaws.com/hi/M12_FTB-0--Hero_1.jpg</t>
  </si>
  <si>
    <t>https://milwaukee-media-images.s3.amazonaws.com/hi/M12_FCOT-0--Hero_1.jpg</t>
  </si>
  <si>
    <t>https://milwaukee-media-images.s3.amazonaws.com/hi/M12_RCDAB-0--Hero_1.jpg</t>
  </si>
  <si>
    <t>https://milwaukee-media-images.s3.amazonaws.com/hi/M12_BDC6-0C--Hero_01.jpg</t>
  </si>
  <si>
    <t>https://milwaukee-media-images.s3.amazonaws.com/hi/M12_BDC6-202C--Hero_1.jpg</t>
  </si>
  <si>
    <t>https://milwaukee-media-images.s3.amazonaws.com/hi/M12_BDC8-0C--Hero_1.jpg</t>
  </si>
  <si>
    <t>https://milwaukee-media-images.s3.amazonaws.com/hi/M18_BDD-202C--Hero_1.jpg</t>
  </si>
  <si>
    <t>https://milwaukee-media-images.s3.amazonaws.com/hi/M18_BH-0--Hero_1.jpg</t>
  </si>
  <si>
    <t>https://milwaukee-media-images.s3.amazonaws.com/hi/M18_FBL-0--Hero_1.jpg</t>
  </si>
  <si>
    <t>https://milwaukee-media-images.s3.amazonaws.com/hi/M18_BSX-0--Hero_01.jpg</t>
  </si>
  <si>
    <t>https://milwaukee-media-images.s3.amazonaws.com/hi/C18_PCG_310C-0--Hero_1.jpg</t>
  </si>
  <si>
    <t>https://milwaukee-media-images.s3.amazonaws.com/hi/2217-40--Hero_1.jpg</t>
  </si>
  <si>
    <t>https://milwaukee-media-images.s3.amazonaws.com/hi/HDE_13_RQX--Hero_1.jpg</t>
  </si>
  <si>
    <t>https://milwaukee-media-images.s3.amazonaws.com/hi/PFH_26--Hero_1.jpg</t>
  </si>
  <si>
    <t>https://milwaukee-media-images.s3.amazonaws.com/hi/AGV_13-125_XSPDEB--Hero_1.jpg</t>
  </si>
  <si>
    <t>https://milwaukee-media-images.s3.amazonaws.com/hi/AGV_17-125_XE--Hero_1.jpg</t>
  </si>
  <si>
    <t>https://milwaukee-media-images.s3.amazonaws.com/hi/ROS_150_E-2--Hero_1.jpg</t>
  </si>
  <si>
    <t>https://milwaukee-media-images.s3.amazonaws.com/hi/M18_CHD-0--Hero_1.jpg</t>
  </si>
  <si>
    <t>https://milwaukee-media-images.s3.amazonaws.com/hi/M12-18SC--Hero_1.jpg</t>
  </si>
  <si>
    <t>https://milwaukee-media-images.s3.amazonaws.com/hi/M18_HB8--Hero_1.jpg</t>
  </si>
  <si>
    <t>https://milwaukee-media-images.s3.amazonaws.com/hi/4932399302--Hero_1.jpg</t>
  </si>
  <si>
    <t>https://milwaukee-media-images.s3.amazonaws.com/hi/4932399303--Hero_1.jpg</t>
  </si>
  <si>
    <t>https://milwaukee-media-images.s3.amazonaws.com/hi/4932464277--Hero_1.jpg</t>
  </si>
  <si>
    <t>https://milwaukee-media-images.s3.amazonaws.com/hi/WGT-RM--Hero_1.jpg</t>
  </si>
  <si>
    <t>https://milwaukee-media-images.s3.amazonaws.com/hi/WGT-R2XL--Hero_1.jpg</t>
  </si>
  <si>
    <t>https://milwaukee-media-images.s3.amazonaws.com/hi/4932464994--Hero_1.jpg</t>
  </si>
  <si>
    <t>https://milwaukee-media-images.s3.amazonaws.com/hi/48080500--Hero_1.jpg</t>
  </si>
  <si>
    <t>https://milwaukee-media-images.s3.amazonaws.com/hi/49162773--Hero_01.jpg</t>
  </si>
  <si>
    <t>https://milwaukee-media-images.s3.amazonaws.com/hi/4932352797--Hero_1.jpg</t>
  </si>
  <si>
    <t>https://milwaukee-media-images.s3.amazonaws.com/hi/4932472131--Hero_1.jpg</t>
  </si>
  <si>
    <t>https://milwaukee-media-images.s3.amazonaws.com/hi/4932352676--Hero_1.jpg</t>
  </si>
  <si>
    <t>https://milwaukee-media-images.s3.amazonaws.com/hi/M12_FRAIWF38-0--Hero_1.jpg</t>
  </si>
  <si>
    <t>https://milwaukee-media-images.s3.amazonaws.com/hi/M12_FHIR38-0--Hero_1.jpg</t>
  </si>
  <si>
    <t>https://milwaukee-media-images.s3.amazonaws.com/hi/M12_H-0--Hero_1.jpg</t>
  </si>
  <si>
    <t>https://milwaukee-media-images.s3.amazonaws.com/hi/M18_JSR-0--Hero_01.jpg</t>
  </si>
  <si>
    <t>https://milwaukee-media-images.s3.amazonaws.com/hi/IPWE_400_R--Hero_1.jpg</t>
  </si>
  <si>
    <t>https://milwaukee-media-images.s3.amazonaws.com/hi/PH_26_T--Hero_1.jpg</t>
  </si>
  <si>
    <t>https://milwaukee-media-images.s3.amazonaws.com/hi/4932430839--Hero_1.jpg</t>
  </si>
  <si>
    <t>https://milwaukee-media-images.s3.amazonaws.com/hi/MSL_3000--Hero_1.jpg</t>
  </si>
  <si>
    <t>https://milwaukee-media-images.s3.amazonaws.com/hi/M18_BPFP-CCST--Hero_1.jpg</t>
  </si>
  <si>
    <t>https://milwaukee-media-images.s3.amazonaws.com/hi/M18_BPFP-CST--Hero_1.jpg</t>
  </si>
  <si>
    <t>https://milwaukee-media-images.s3.amazonaws.com/hi/4932367308--Hero_1.jpg</t>
  </si>
  <si>
    <t>https://milwaukee-media-images.s3.amazonaws.com/hi/4932352800--Hero_1.jpg</t>
  </si>
  <si>
    <t>https://milwaukee-media-images.s3.amazonaws.com/hi/M12_FRAIWF12-0--Hero_1.jpg</t>
  </si>
  <si>
    <t>https://milwaukee-media-images.s3.amazonaws.com/hi/M12_FMT-0--Hero_1.jpg</t>
  </si>
  <si>
    <t>https://milwaukee-media-images.s3.amazonaws.com/hi/M12-18_JSSP-0--Hero_1.jpg</t>
  </si>
  <si>
    <t>https://milwaukee-media-images.s3.amazonaws.com/hi/M18_FDD2-0X--Hero_1.jpg</t>
  </si>
  <si>
    <t>https://milwaukee-media-images.s3.amazonaws.com/hi/M18_ONEIWP12-0X--Hero_01.jpg</t>
  </si>
  <si>
    <t>https://milwaukee-media-images.s3.amazonaws.com/hi/M18_FSAG125X-0X--Hero_1.jpg</t>
  </si>
  <si>
    <t>https://milwaukee-media-images.s3.amazonaws.com/hi/M18_FPDDEXL-0--Hero_1.jpg</t>
  </si>
  <si>
    <t>https://milwaukee-media-images.s3.amazonaws.com/hi/M18_FDDEXL-0--Hero_1.jpg</t>
  </si>
  <si>
    <t>https://milwaukee-media-images.s3.amazonaws.com/hi/M18_BPFPH-0--Hero_1.jpg</t>
  </si>
  <si>
    <t>https://milwaukee-media-images.s3.amazonaws.com/hi/HD28_CS-0--Hero_1.jpg</t>
  </si>
  <si>
    <t>https://milwaukee-media-images.s3.amazonaws.com/hi/JS_120_X--Hero_1.jpg</t>
  </si>
  <si>
    <t>https://milwaukee-media-images.s3.amazonaws.com/hi/4932471703--Hero_1.jpg</t>
  </si>
  <si>
    <t>https://milwaukee-media-images.s3.amazonaws.com/hi/M18_DFC--Hero_1.jpg</t>
  </si>
  <si>
    <t>https://milwaukee-media-images.s3.amazonaws.com/hi/4932471355--Hero_1.jpg</t>
  </si>
  <si>
    <t>https://milwaukee-media-images.s3.amazonaws.com/hi/4932472160--Hero_1.jpg</t>
  </si>
  <si>
    <t>https://milwaukee-media-images.s3.amazonaws.com/hi/M12_IC-0--Hero_1.jpg</t>
  </si>
  <si>
    <t>https://milwaukee-media-images.s3.amazonaws.com/hi/M18_FPD2-0X--Hero_1.jpg</t>
  </si>
  <si>
    <t>https://milwaukee-media-images.s3.amazonaws.com/hi/M18_FIW2F38-0X--Hero_1.jpg</t>
  </si>
  <si>
    <t>https://milwaukee-media-images.s3.amazonaws.com/hi/M18_ONEID2-0X--Hero_1.jpg</t>
  </si>
  <si>
    <t>https://milwaukee-media-images.s3.amazonaws.com/hi/HD28_SX-0--Hero_1.jpg</t>
  </si>
  <si>
    <t>https://milwaukee-media-images.s3.amazonaws.com/hi/IPWE_520_R--Hero_1.jpg</t>
  </si>
  <si>
    <t>https://milwaukee-media-images.s3.amazonaws.com/hi/AS_12_E--Hero_1.jpg</t>
  </si>
  <si>
    <t>https://milwaukee-media-images.s3.amazonaws.com/hi/M18_HB12--Hero_1.jpg</t>
  </si>
  <si>
    <t>https://milwaukee-media-images.s3.amazonaws.com/hi/4933471978--Hero_1.jpg</t>
  </si>
  <si>
    <t>https://milwaukee-media-images.s3.amazonaws.com/hi/4932373888--Hero_1.jpg</t>
  </si>
  <si>
    <t>https://milwaukee-media-images.s3.amazonaws.com/hi/4932479369--Hero_1.jpg</t>
  </si>
  <si>
    <t>https://milwaukee-media-images.s3.amazonaws.com/hi/4932430442--Hero_1.jpg</t>
  </si>
  <si>
    <t>https://milwaukee-media-images.s3.amazonaws.com/hi/4932399172--Hero_1.jpg</t>
  </si>
  <si>
    <t>https://milwaukee-media-images.s3.amazonaws.com/hi/4932479828--Hero_1.jpg</t>
  </si>
  <si>
    <t>https://milwaukee-media-images.s3.amazonaws.com/hi/4932430747--Hero_1.jpg</t>
  </si>
  <si>
    <t>https://milwaukee-media-images.s3.amazonaws.com/hi/M12_BDD-402C--Hero_1.jpg</t>
  </si>
  <si>
    <t>https://milwaukee-media-images.s3.amazonaws.com/hi/M12_FIR12-0--Hero_1.jpg</t>
  </si>
  <si>
    <t>https://milwaukee-media-images.s3.amazonaws.com/hi/M12_FIR38-0--Hero_1.jpg</t>
  </si>
  <si>
    <t>https://milwaukee-media-images.s3.amazonaws.com/hi/HDE_13_RQX--Hero_4.jpg</t>
  </si>
  <si>
    <t>https://milwaukee-media-images.s3.amazonaws.com/hi/M12_BPP2B-421C--Hero_1.jpg</t>
  </si>
  <si>
    <t>https://milwaukee-media-images.s3.amazonaws.com/hi/M12_BPP2C-402B--Hero_1.jpg</t>
  </si>
  <si>
    <t>https://milwaukee-media-images.s3.amazonaws.com/hi/M12_BPP3A-202B--Hero_1.jpg</t>
  </si>
  <si>
    <t>https://milwaukee-media-images.s3.amazonaws.com/hi/M18_CBLPD-422C--Hero_1.jpg</t>
  </si>
  <si>
    <t>https://milwaukee-media-images.s3.amazonaws.com/hi/M18_FIW2P12-0X--Hero_1.jpg</t>
  </si>
  <si>
    <t>https://milwaukee-media-images.s3.amazonaws.com/hi/M18_ONEIWF12-0X--Hero_01.jpg</t>
  </si>
  <si>
    <t>https://milwaukee-media-images.s3.amazonaws.com/hi/M18_FPM-0X--Hero_1.jpg</t>
  </si>
  <si>
    <t>https://milwaukee-media-images.s3.amazonaws.com/hi/AGS_15_125_C--Hero_1.jpg</t>
  </si>
  <si>
    <t>https://milwaukee-media-images.s3.amazonaws.com/hi/4932430245--Hero_1.jpg</t>
  </si>
  <si>
    <t>https://milwaukee-media-images.s3.amazonaws.com/hi/4932430247--Hero_1.jpg</t>
  </si>
  <si>
    <t>https://milwaukee-media-images.s3.amazonaws.com/hi/4932430249--Hero_1.jpg</t>
  </si>
  <si>
    <t>https://milwaukee-media-images.s3.amazonaws.com/hi/4932430251--Hero_1.jpg</t>
  </si>
  <si>
    <t>https://milwaukee-media-images.s3.amazonaws.com/hi/4932430276--Hero_1.jpg</t>
  </si>
  <si>
    <t>https://milwaukee-media-images.s3.amazonaws.com/hi/4932430293--Hero_1.jpg</t>
  </si>
  <si>
    <t>https://milwaukee-media-images.s3.amazonaws.com/hi/4932430297--Hero_1.jpg</t>
  </si>
  <si>
    <t>https://milwaukee-media-images.s3.amazonaws.com/hi/4932430299--Hero_1.jpg</t>
  </si>
  <si>
    <t>https://milwaukee-media-images.s3.amazonaws.com/hi/4932430301--Hero_1.jpg</t>
  </si>
  <si>
    <t>https://milwaukee-media-images.s3.amazonaws.com/hi/4932430262--Hero_1.jpg</t>
  </si>
  <si>
    <t>https://milwaukee-media-images.s3.amazonaws.com/hi/4932430264--Hero_1.jpg</t>
  </si>
  <si>
    <t>https://milwaukee-media-images.s3.amazonaws.com/hi/4932430266--Hero_1.jpg</t>
  </si>
  <si>
    <t>https://milwaukee-media-images.s3.amazonaws.com/hi/M18_HNRG-302--Hero_1.jpg</t>
  </si>
  <si>
    <t>https://milwaukee-media-images.s3.amazonaws.com/hi/M18_NRG-402--Hero_1.jpg</t>
  </si>
  <si>
    <t>https://milwaukee-media-images.s3.amazonaws.com/hi/4932399717--Hero_1.jpg</t>
  </si>
  <si>
    <t>https://milwaukee-media-images.s3.amazonaws.com/hi/4932399726--Hero_1.jpg</t>
  </si>
  <si>
    <t>https://milwaukee-media-images.s3.amazonaws.com/hi/4932430280--Hero_1.jpg</t>
  </si>
  <si>
    <t>https://milwaukee-media-images.s3.amazonaws.com/hi/4932430282--Hero_1.jpg</t>
  </si>
  <si>
    <t>https://milwaukee-media-images.s3.amazonaws.com/hi/4932430283--Hero_1.jpg</t>
  </si>
  <si>
    <t>https://milwaukee-media-images.s3.amazonaws.com/hi/4932430268--Hero_1.jpg</t>
  </si>
  <si>
    <t>https://milwaukee-media-images.s3.amazonaws.com/hi/M12_BPD-402C--Hero_1.jpg</t>
  </si>
  <si>
    <t>https://milwaukee-media-images.s3.amazonaws.com/hi/M18_CBLDD-202C--Hero_1.jpg</t>
  </si>
  <si>
    <t>https://milwaukee-media-images.s3.amazonaws.com/hi/M18_FSG-0X--Hero_1.jpg</t>
  </si>
  <si>
    <t>https://milwaukee-media-images.s3.amazonaws.com/hi/M18_FIW2F12-0X--Hero_1.jpg</t>
  </si>
  <si>
    <t>https://milwaukee-media-images.s3.amazonaws.com/hi/M18_FQID-0X--Hero_1.jpg</t>
  </si>
  <si>
    <t>https://milwaukee-media-images.s3.amazonaws.com/hi/M18_FDG-0X--Hero_1.jpg</t>
  </si>
  <si>
    <t>https://milwaukee-media-images.s3.amazonaws.com/hi/HD2E_13_R--Hero_1.jpg</t>
  </si>
  <si>
    <t>https://milwaukee-media-images.s3.amazonaws.com/hi/AGVK_24-230_EK_DMS--Hero_1.jpg</t>
  </si>
  <si>
    <t>https://milwaukee-media-images.s3.amazonaws.com/hi/4932430285--Hero_1.jpg</t>
  </si>
  <si>
    <t>https://milwaukee-media-images.s3.amazonaws.com/hi/48532774--Hero_1.jpg</t>
  </si>
  <si>
    <t>https://milwaukee-media-images.s3.amazonaws.com/hi/4932430243--Hero_1.jpg</t>
  </si>
  <si>
    <t>https://milwaukee-media-images.s3.amazonaws.com/hi/4932352677--Hero_1.jpg</t>
  </si>
  <si>
    <t>https://milwaukee-media-images.s3.amazonaws.com/hi/HDE_13_RQD--Hero_1.jpg</t>
  </si>
  <si>
    <t>https://milwaukee-media-images.s3.amazonaws.com/hi/PH_26_TX--Hero_1.jpg</t>
  </si>
  <si>
    <t>https://milwaukee-media-images.s3.amazonaws.com/hi/AGV_17-125_XC--Hero_1.jpg</t>
  </si>
  <si>
    <t>https://milwaukee-media-images.s3.amazonaws.com/hi/AGV_17-125_XC_DMS--Hero_1.jpg</t>
  </si>
  <si>
    <t>https://milwaukee-media-images.s3.amazonaws.com/hi/49162775--Hero_1.jpg</t>
  </si>
  <si>
    <t>https://milwaukee-media-images.s3.amazonaws.com/hi/M12_PCG_310C-201B--Hero_1.jpg</t>
  </si>
  <si>
    <t>https://milwaukee-media-images.s3.amazonaws.com/hi/M12_BPP2D-402B--Hero_1.jpg</t>
  </si>
  <si>
    <t>https://milwaukee-media-images.s3.amazonaws.com/hi/M12_BPRT-0--Hero_1.jpg</t>
  </si>
  <si>
    <t>https://milwaukee-media-images.s3.amazonaws.com/hi/M18_FSAG125XB-0X--Hero_1.jpg</t>
  </si>
  <si>
    <t>https://milwaukee-media-images.s3.amazonaws.com/hi/M18_FSAGV115XPDB-0--Hero_1.jpg</t>
  </si>
  <si>
    <t>https://milwaukee-media-images.s3.amazonaws.com/hi/M18_FAP180-0X--Hero_1.jpg</t>
  </si>
  <si>
    <t>https://milwaukee-media-images.s3.amazonaws.com/hi/M18_FOPH-0--Hero_1.jpg</t>
  </si>
  <si>
    <t>https://milwaukee-media-images.s3.amazonaws.com/hi/AGVK_24-230_EK--Hero_1.jpg</t>
  </si>
  <si>
    <t>https://milwaukee-media-images.s3.amazonaws.com/hi/CS_60--Hero_1.jpg</t>
  </si>
  <si>
    <t>https://milwaukee-media-images.s3.amazonaws.com/hi/4932430295--Hero_1.jpg</t>
  </si>
  <si>
    <t>https://milwaukee-media-images.s3.amazonaws.com/hi/4932430260--Hero_1.jpg</t>
  </si>
  <si>
    <t>https://milwaukee-media-images.s3.amazonaws.com/hi/4932430246--Hero_1.jpg</t>
  </si>
  <si>
    <t>https://milwaukee-media-images.s3.amazonaws.com/hi/4932430248--Hero_1.jpg</t>
  </si>
  <si>
    <t>https://milwaukee-media-images.s3.amazonaws.com/hi/4932430250--Hero_1.jpg</t>
  </si>
  <si>
    <t>https://milwaukee-media-images.s3.amazonaws.com/hi/4932430252--Hero_1.jpg</t>
  </si>
  <si>
    <t>https://milwaukee-media-images.s3.amazonaws.com/hi/4932430254--Hero_1.jpg</t>
  </si>
  <si>
    <t>https://milwaukee-media-images.s3.amazonaws.com/hi/4932399372--Hero_1.jpg</t>
  </si>
  <si>
    <t>https://milwaukee-media-images.s3.amazonaws.com/hi/4932430277--Hero_1.jpg</t>
  </si>
  <si>
    <t>https://milwaukee-media-images.s3.amazonaws.com/hi/49122776--Hero_1.jpg</t>
  </si>
  <si>
    <t>https://milwaukee-media-images.s3.amazonaws.com/hi/4932430294--Hero_1.jpg</t>
  </si>
  <si>
    <t>https://milwaukee-media-images.s3.amazonaws.com/hi/4932430298--Hero_1.jpg</t>
  </si>
  <si>
    <t>https://milwaukee-media-images.s3.amazonaws.com/hi/4932430300--Hero_1.jpg</t>
  </si>
  <si>
    <t>https://milwaukee-media-images.s3.amazonaws.com/hi/4932430263--Hero_1.jpg</t>
  </si>
  <si>
    <t>https://milwaukee-media-images.s3.amazonaws.com/hi/4932430267--Hero_1.jpg</t>
  </si>
  <si>
    <t>https://milwaukee-media-images.s3.amazonaws.com/hi/4932430269--Hero_1.jpg</t>
  </si>
  <si>
    <t>https://milwaukee-media-images.s3.amazonaws.com/hi/4932352052--Hero_1.jpg</t>
  </si>
  <si>
    <t>https://milwaukee-media-images.s3.amazonaws.com/hi/4932430274--Hero_1.jpg</t>
  </si>
  <si>
    <t>https://milwaukee-media-images.s3.amazonaws.com/hi/4932430278--Hero_1.jpg</t>
  </si>
  <si>
    <t>https://milwaukee-media-images.s3.amazonaws.com/hi/4932430291--Hero_1.jpg</t>
  </si>
  <si>
    <t>https://milwaukee-media-images.s3.amazonaws.com/hi/4932451660--Hero_1.jpg</t>
  </si>
  <si>
    <t>https://milwaukee-media-images.s3.amazonaws.com/hi/4932451661--Hero_1.jpg</t>
  </si>
  <si>
    <t>https://milwaukee-media-images.s3.amazonaws.com/hi/4932430284--Hero_1.jpg</t>
  </si>
  <si>
    <t>https://milwaukee-media-images.s3.amazonaws.com/hi/4932430265--Hero_1.jpg</t>
  </si>
  <si>
    <t>https://milwaukee-media-images.s3.amazonaws.com/hi/M12_FPD-202X--Hero_1.jpg</t>
  </si>
  <si>
    <t>https://milwaukee-media-images.s3.amazonaws.com/hi/M12_FID-202X--Hero_1.jpg</t>
  </si>
  <si>
    <t>https://milwaukee-media-images.s3.amazonaws.com/hi/M12_FIR14LR-0--Hero_1.jpg</t>
  </si>
  <si>
    <t>https://milwaukee-media-images.s3.amazonaws.com/hi/M12_CH-0--Hero_1.jpg</t>
  </si>
  <si>
    <t>https://milwaukee-media-images.s3.amazonaws.com/hi/M12_BPS-421X--Hero_01.jpg</t>
  </si>
  <si>
    <t>https://milwaukee-media-images.s3.amazonaws.com/hi/M12_GG-401B--Hero_1.jpg</t>
  </si>
  <si>
    <t>https://milwaukee-media-images.s3.amazonaws.com/hi/M18_ONEDD2-0X--Hero_1.jpg</t>
  </si>
  <si>
    <t>https://milwaukee-media-images.s3.amazonaws.com/hi/M18_FPOVCL-0--Hero_1.jpg</t>
  </si>
  <si>
    <t>https://milwaukee-media-images.s3.amazonaws.com/hi/M18_FHZ-0X--Hero_1.jpg</t>
  </si>
  <si>
    <t>https://milwaukee-media-images.s3.amazonaws.com/hi/M18_HOAL-0--Hero_1.jpg</t>
  </si>
  <si>
    <t>https://milwaukee-media-images.s3.amazonaws.com/hi/M18_JSR DAB-0--Hero_01.jpg</t>
  </si>
  <si>
    <t>https://milwaukee-media-images.s3.amazonaws.com/hi/M18_GG-0--Hero_1.jpg</t>
  </si>
  <si>
    <t>https://milwaukee-media-images.s3.amazonaws.com/hi/AGV_17-125_INOX--Hero_1.jpg</t>
  </si>
  <si>
    <t>https://milwaukee-media-images.s3.amazonaws.com/hi/AP_12_E--Hero_1.jpg</t>
  </si>
  <si>
    <t>https://milwaukee-media-images.s3.amazonaws.com/hi/M18_BLH-0--Hero_01.jpg</t>
  </si>
  <si>
    <t>https://milwaukee-media-images.s3.amazonaws.com/hi/M12_FDD-202X--Hero_1.jpg</t>
  </si>
  <si>
    <t>https://milwaukee-media-images.s3.amazonaws.com/hi/M12_UDEL-0B--Hero_1.jpg</t>
  </si>
  <si>
    <t>https://milwaukee-media-images.s3.amazonaws.com/hi/C12_MT-402C--Hero_1.jpg</t>
  </si>
  <si>
    <t>https://milwaukee-media-images.s3.amazonaws.com/hi/M12_PCG_400A-201B--Hero_1.jpg</t>
  </si>
  <si>
    <t>https://milwaukee-media-images.s3.amazonaws.com/hi/M12_PCG_600A-201B--Hero_1.jpg</t>
  </si>
  <si>
    <t>https://milwaukee-media-images.s3.amazonaws.com/hi/CHS_355--Hero_1.jpg</t>
  </si>
  <si>
    <t>https://milwaukee-media-images.s3.amazonaws.com/hi/4932430281--Hero_1.jpg</t>
  </si>
  <si>
    <t>https://milwaukee-media-images.s3.amazonaws.com/hi/4932430286--Hero_1.jpg</t>
  </si>
  <si>
    <t>https://milwaukee-media-images.s3.amazonaws.com/hi/4932430271--Hero_1.jpg</t>
  </si>
  <si>
    <t>https://milwaukee-media-images.s3.amazonaws.com/hi/4932399718--Hero_1.jpg</t>
  </si>
  <si>
    <t>https://milwaukee-media-images.s3.amazonaws.com/hi/4932430302--Hero_1.jpg</t>
  </si>
  <si>
    <t>https://milwaukee-media-images.s3.amazonaws.com/hi/4932430261--Hero_1.jpg</t>
  </si>
  <si>
    <t>https://milwaukee-media-images.s3.amazonaws.com/hi/4933471979--Hero_1.jpg</t>
  </si>
  <si>
    <t>https://milwaukee-media-images.s3.amazonaws.com/hi/4932352172--Hero_1.jpg</t>
  </si>
  <si>
    <t>https://milwaukee-media-images.s3.amazonaws.com/hi/4932430244--Hero_1.jpg</t>
  </si>
  <si>
    <t>https://milwaukee-media-images.s3.amazonaws.com/hi/M12_FIR38LR-0--Hero_1.jpg</t>
  </si>
  <si>
    <t>https://milwaukee-media-images.s3.amazonaws.com/hi/M12_CCS44-0--Hero_01.jpg</t>
  </si>
  <si>
    <t>https://milwaukee-media-images.s3.amazonaws.com/hi/M12_BST-202X--Hero_1.jpg</t>
  </si>
  <si>
    <t>https://milwaukee-media-images.s3.amazonaws.com/hi/M18_ONEPD2-0X--Hero_1..jpg</t>
  </si>
  <si>
    <t>https://milwaukee-media-images.s3.amazonaws.com/hi/C18_PCG_600A-201B--Hero_1.jpg</t>
  </si>
  <si>
    <t>https://milwaukee-media-images.s3.amazonaws.com/hi/DGL_34--Hero_1.jpg</t>
  </si>
  <si>
    <t>https://milwaukee-media-images.s3.amazonaws.com/hi/M18_NRG-502--Hero_1.jpg</t>
  </si>
  <si>
    <t>https://milwaukee-media-images.s3.amazonaws.com/hi/4932430275--Hero_1.jpg</t>
  </si>
  <si>
    <t>https://milwaukee-media-images.s3.amazonaws.com/hi/4932430279--Hero_1.jpg</t>
  </si>
  <si>
    <t>https://milwaukee-media-images.s3.amazonaws.com/hi/4932373889--Hero_1.jpg</t>
  </si>
  <si>
    <t>https://milwaukee-media-images.s3.amazonaws.com/hi/4932430443--Hero_1.jpg</t>
  </si>
  <si>
    <t>https://milwaukee-media-images.s3.amazonaws.com/hi/M12_FPDX-202X--Hero_1.jpg</t>
  </si>
  <si>
    <t>https://milwaukee-media-images.s3.amazonaws.com/hi/M12_BDDXKIT-202C--Hero_1.jpg</t>
  </si>
  <si>
    <t>https://milwaukee-media-images.s3.amazonaws.com/hi/M18_FSAGV115XPDB-0X--Hero_1.jpg</t>
  </si>
  <si>
    <t>https://milwaukee-media-images.s3.amazonaws.com/hi/M18_BMS12-0--Hero_01.jpg</t>
  </si>
  <si>
    <t>https://milwaukee-media-images.s3.amazonaws.com/hi/M18_FMT-0X--Hero_1.jpg</t>
  </si>
  <si>
    <t>https://milwaukee-media-images.s3.amazonaws.com/hi/AGV_17-150_XC_DMS--Hero_1.jpg</t>
  </si>
  <si>
    <t>https://milwaukee-media-images.s3.amazonaws.com/hi/FSPE_110_X--Hero_1.jpg</t>
  </si>
  <si>
    <t>https://milwaukee-media-images.s3.amazonaws.com/hi/4932430292--Hero_1.jpg</t>
  </si>
  <si>
    <t>https://milwaukee-media-images.s3.amazonaws.com/hi/4932430296--Hero_1.jpg</t>
  </si>
  <si>
    <t>https://milwaukee-media-images.s3.amazonaws.com/hi/M18_BPD-202C--Hero_1.jpg</t>
  </si>
  <si>
    <t>https://milwaukee-media-images.s3.amazonaws.com/hi/M18_BJS-0--Hero_1.jpg</t>
  </si>
  <si>
    <t>https://milwaukee-media-images.s3.amazonaws.com/hi/M18_FJS-0X--Hero_1.jpg</t>
  </si>
  <si>
    <t>https://milwaukee-media-images.s3.amazonaws.com/hi/PLH_28_E--Hero_1.jpg</t>
  </si>
  <si>
    <t>https://milwaukee-media-images.s3.amazonaws.com/hi/SCS_65_Q--Hero_1.jpg</t>
  </si>
  <si>
    <t>https://milwaukee-media-images.s3.amazonaws.com/hi/4932430742--Hero_1.jpg</t>
  </si>
  <si>
    <t>https://milwaukee-media-images.s3.amazonaws.com/hi/4932430463--Hero_1.jpg</t>
  </si>
  <si>
    <t>https://milwaukee-media-images.s3.amazonaws.com/hi/M12_FPXP-0C--Hero_1.jpg</t>
  </si>
  <si>
    <t>https://milwaukee-media-images.s3.amazonaws.com/hi/M18_FMTIW2P12-0X--Hero_1.jpg</t>
  </si>
  <si>
    <t>https://milwaukee-media-images.s3.amazonaws.com/hi/M18_FSAGF125XB-0X--Hero_1.jpg</t>
  </si>
  <si>
    <t>https://milwaukee-media-images.s3.amazonaws.com/hi/M18_FSAGV125XB-0X--Hero_1.jpg</t>
  </si>
  <si>
    <t>https://milwaukee-media-images.s3.amazonaws.com/hi/M18_FSAGV125XPDB-0X--Hero_1.jpg</t>
  </si>
  <si>
    <t>https://milwaukee-media-images.s3.amazonaws.com/hi/M18_ONEFSAG125XB-0X--Hero_1.jpg</t>
  </si>
  <si>
    <t>https://milwaukee-media-images.s3.amazonaws.com/hi/M18_ONEFSAG125XPDB-0X--Hero_1.jpg</t>
  </si>
  <si>
    <t>https://milwaukee-media-images.s3.amazonaws.com/hi/C18_HZ-402B--Hero_1.jpg</t>
  </si>
  <si>
    <t>https://milwaukee-media-images.s3.amazonaws.com/hi/M18_POALC-0--Hero_1.jpg</t>
  </si>
  <si>
    <t>https://milwaukee-media-images.s3.amazonaws.com/hi/C18_PCG_310C-201B--Hero_1.jpg</t>
  </si>
  <si>
    <t>https://milwaukee-media-images.s3.amazonaws.com/hi/M18_BLLT-0--Hero_1.jpg</t>
  </si>
  <si>
    <t>https://milwaukee-media-images.s3.amazonaws.com/hi/AGV_17-180_XC_DMS--Hero_1.jpg</t>
  </si>
  <si>
    <t>https://milwaukee-media-images.s3.amazonaws.com/hi/M18_FHT45-0--Hero_1.jpg</t>
  </si>
  <si>
    <t>https://milwaukee-media-images.s3.amazonaws.com/hi/4932459388--Hero_1.jpg</t>
  </si>
  <si>
    <t>https://milwaukee-media-images.s3.amazonaws.com/hi/4932459389--Hero_1.jpg</t>
  </si>
  <si>
    <t>https://milwaukee-media-images.s3.amazonaws.com/hi/4932430355--Hero_1.jpg</t>
  </si>
  <si>
    <t>https://milwaukee-media-images.s3.amazonaws.com/hi/4932459390--Hero_1.jpg</t>
  </si>
  <si>
    <t>https://milwaukee-media-images.s3.amazonaws.com/hi/M12_FIR38-201B--Hero_1.jpg</t>
  </si>
  <si>
    <t>https://milwaukee-media-images.s3.amazonaws.com/hi/M18_FMTIW2F38-0X--Hero_1.jpg</t>
  </si>
  <si>
    <t>https://milwaukee-media-images.s3.amazonaws.com/hi/M18_BTP-0--Hero_1.jpg</t>
  </si>
  <si>
    <t>https://milwaukee-media-images.s3.amazonaws.com/hi/AG_24-230_E--Hero_1.jpg</t>
  </si>
  <si>
    <t>https://milwaukee-media-images.s3.amazonaws.com/hi/AG_24-230_E_DMS--Hero_1.jpg</t>
  </si>
  <si>
    <t>https://milwaukee-media-images.s3.amazonaws.com/hi/JSPE_135_TX--Hero_1.jpg</t>
  </si>
  <si>
    <t>https://milwaukee-media-images.s3.amazonaws.com/hi/MSL_2000--Hero_1.jpg</t>
  </si>
  <si>
    <t>https://milwaukee-media-images.s3.amazonaws.com/hi/4933478643--Hero_1.jpg</t>
  </si>
  <si>
    <t>https://milwaukee-media-images.s3.amazonaws.com/hi/4932464244--Hero_1.jpg</t>
  </si>
  <si>
    <t>https://milwaukee-media-images.s3.amazonaws.com/hi/M12_FIW38-422X--Hero_1.jpg</t>
  </si>
  <si>
    <t>https://milwaukee-media-images.s3.amazonaws.com/hi/M12_H-202C--Hero_1.jpg</t>
  </si>
  <si>
    <t>https://milwaukee-media-images.s3.amazonaws.com/hi/M12_UDEL-201B--Hero_1.jpg</t>
  </si>
  <si>
    <t>https://milwaukee-media-images.s3.amazonaws.com/hi/M12_CHZ-202X--Hero_1.jpg</t>
  </si>
  <si>
    <t>https://milwaukee-media-images.s3.amazonaws.com/hi/M12_BPP4A-202B--Hero_1.jpg</t>
  </si>
  <si>
    <t>https://milwaukee-media-images.s3.amazonaws.com/hi/M18_CBLPD-202C--Hero_1.jpg</t>
  </si>
  <si>
    <t>https://milwaukee-media-images.s3.amazonaws.com/hi/M18_FMTIW2F12-0X--Hero_1.jpg</t>
  </si>
  <si>
    <t>https://milwaukee-media-images.s3.amazonaws.com/hi/4932478558--Hero_1.jpg</t>
  </si>
  <si>
    <t>https://milwaukee-media-images.s3.amazonaws.com/hi/4932399727--Hero_1.jpg</t>
  </si>
  <si>
    <t>https://milwaukee-media-images.s3.amazonaws.com/hi/M12_FDD-402X--Hero_1.jpg</t>
  </si>
  <si>
    <t>https://milwaukee-media-images.s3.amazonaws.com/hi/M12_FDGA-422B--Hero_1.jpg</t>
  </si>
  <si>
    <t>https://milwaukee-media-images.s3.amazonaws.com/hi/M12_FDGS-422B--Hero_1.jpg</t>
  </si>
  <si>
    <t>https://milwaukee-media-images.s3.amazonaws.com/hi/M18_FPFT-0--Hero_1.jpg</t>
  </si>
  <si>
    <t>https://milwaukee-media-images.s3.amazonaws.com/hi/DGL_30_E--Hero_1.jpg</t>
  </si>
  <si>
    <t>https://milwaukee-media-images.s3.amazonaws.com/hi/4932459391--Hero_1.jpg</t>
  </si>
  <si>
    <t>https://milwaukee-media-images.s3.amazonaws.com/hi/4932464497--Hero_1.jpg</t>
  </si>
  <si>
    <t>https://milwaukee-media-images.s3.amazonaws.com/hi/4932478161--Hero_1.jpg</t>
  </si>
  <si>
    <t>https://milwaukee-media-images.s3.amazonaws.com/hi/M12_FQID-202X--Hero_1.jpg</t>
  </si>
  <si>
    <t>https://milwaukee-media-images.s3.amazonaws.com/hi/M18_FCVL-0--Hero_1.jpg</t>
  </si>
  <si>
    <t>https://milwaukee-media-images.s3.amazonaws.com/hi/MSUV_280--Hero_1.jpg</t>
  </si>
  <si>
    <t>https://milwaukee-media-images.s3.amazonaws.com/hi/LRD100--Hero_1.jpg</t>
  </si>
  <si>
    <t>https://milwaukee-media-images.s3.amazonaws.com/hi/4932373890--Hero_1.jpg</t>
  </si>
  <si>
    <t>https://milwaukee-media-images.s3.amazonaws.com/hi/4932399719--Hero_1.jpg</t>
  </si>
  <si>
    <t>https://milwaukee-media-images.s3.amazonaws.com/hi/M12_FPD-402X--Hero_1.jpg</t>
  </si>
  <si>
    <t>https://milwaukee-media-images.s3.amazonaws.com/hi/M12_IC-201C_(S)--Hero_1.jpg</t>
  </si>
  <si>
    <t>https://milwaukee-media-images.s3.amazonaws.com/hi/M12_BDC8-202C--Hero_1.jpg</t>
  </si>
  <si>
    <t>https://milwaukee-media-images.s3.amazonaws.com/hi/M18_FMCS-0X--Hero_1.jpg</t>
  </si>
  <si>
    <t>https://milwaukee-media-images.s3.amazonaws.com/hi/PLH_28_XE--Hero_01.jpg</t>
  </si>
  <si>
    <t>https://milwaukee-media-images.s3.amazonaws.com/hi/CS_55--Hero_1.jpg</t>
  </si>
  <si>
    <t>https://milwaukee-media-images.s3.amazonaws.com/hi/4932430253--Hero_1.jpg</t>
  </si>
  <si>
    <t>https://milwaukee-media-images.s3.amazonaws.com/hi/4932399728--Hero_1.jpg</t>
  </si>
  <si>
    <t>https://milwaukee-media-images.s3.amazonaws.com/hi/4932479829--Hero_1.jpg</t>
  </si>
  <si>
    <t>https://milwaukee-media-images.s3.amazonaws.com/hi/4932430270--Hero_1.jpg</t>
  </si>
  <si>
    <t>https://milwaukee-media-images.s3.amazonaws.com/hi/M12_FDDXKIT-0X--Hero_1.jpg</t>
  </si>
  <si>
    <t>https://milwaukee-media-images.s3.amazonaws.com/hi/M12_FIWF12-422X--Hero_1.jpg</t>
  </si>
  <si>
    <t>https://milwaukee-media-images.s3.amazonaws.com/hi/M12_FHS-0--Hero_1.jpg</t>
  </si>
  <si>
    <t>https://milwaukee-media-images.s3.amazonaws.com/hi/M12_FBS64-0C--Hero_1.jpg</t>
  </si>
  <si>
    <t>https://milwaukee-media-images.s3.amazonaws.com/hi/M12_FPP2A-402X--Hero_1.jpg</t>
  </si>
  <si>
    <t>https://milwaukee-media-images.s3.amazonaws.com/hi/M18_CRAD2-0X--Hero_1.jpg</t>
  </si>
  <si>
    <t>https://milwaukee-media-images.s3.amazonaws.com/hi/HD18_HIW-402C--Hero_1.jpg</t>
  </si>
  <si>
    <t>https://milwaukee-media-images.s3.amazonaws.com/hi/M18_ONEFHIWH716-0X--Hero_1.jpg</t>
  </si>
  <si>
    <t>https://milwaukee-media-images.s3.amazonaws.com/hi/M18_BH-402C--Hero_1.jpg</t>
  </si>
  <si>
    <t>https://milwaukee-media-images.s3.amazonaws.com/hi/M18_FH-0--Hero_1.jpg</t>
  </si>
  <si>
    <t>https://milwaukee-media-images.s3.amazonaws.com/hi/M18_FSAGF125XPDB-0X--Hero_1.jpg</t>
  </si>
  <si>
    <t>https://milwaukee-media-images.s3.amazonaws.com/hi/M18_FSZ-0X--Hero_1.jpg</t>
  </si>
  <si>
    <t>https://milwaukee-media-images.s3.amazonaws.com/hi/M18_BPP2D-402C--Hero_1.jpg</t>
  </si>
  <si>
    <t>https://milwaukee-media-images.s3.amazonaws.com/hi/M18_BP-0--Hero_01.jpg</t>
  </si>
  <si>
    <t>https://milwaukee-media-images.s3.amazonaws.com/hi/AGVKB_24-230_EKX--Hero_1.jpg</t>
  </si>
  <si>
    <t>https://milwaukee-media-images.s3.amazonaws.com/hi/CS_85_SB--Hero_1.jpg</t>
  </si>
  <si>
    <t>https://milwaukee-media-images.s3.amazonaws.com/hi/M12_BPRT-201X--Hero_1.jpg</t>
  </si>
  <si>
    <t>https://milwaukee-media-images.s3.amazonaws.com/hi/SSD_1100_X--Hero_1.jpg</t>
  </si>
  <si>
    <t>https://milwaukee-media-images.s3.amazonaws.com/hi/4932471702--Hero_1.jpg</t>
  </si>
  <si>
    <t>https://milwaukee-media-images.s3.amazonaws.com/hi/M18_BPP2C-402C--Hero_1.jpg</t>
  </si>
  <si>
    <t>https://milwaukee-media-images.s3.amazonaws.com/hi/AGV_24-230_GE--Hero_1.jpg</t>
  </si>
  <si>
    <t>https://milwaukee-media-images.s3.amazonaws.com/hi/AGV_24-230_GE_DMS--Hero_1.jpg</t>
  </si>
  <si>
    <t>https://milwaukee-media-images.s3.amazonaws.com/hi/AGV_26-230_GE_DMS--Hero_1.jpg</t>
  </si>
  <si>
    <t>https://milwaukee-media-images.s3.amazonaws.com/hi/AGV_26-230_GE--Hero_1.jpg</t>
  </si>
  <si>
    <t>https://milwaukee-media-images.s3.amazonaws.com/hi/AGVKB_24-230_EKX_DMS--Hero_1.jpg</t>
  </si>
  <si>
    <t>https://milwaukee-media-images.s3.amazonaws.com/hi/M18_BLCS66-0--Hero_1.jpg</t>
  </si>
  <si>
    <t>https://milwaukee-media-images.s3.amazonaws.com/hi/HOBL_7000--Hero_1.jpg</t>
  </si>
  <si>
    <t>https://milwaukee-media-images.s3.amazonaws.com/hi/4932472208--Hero_1.jpg</t>
  </si>
  <si>
    <t>https://milwaukee-media-images.s3.amazonaws.com/hi/48533840--Hero_1.jpg</t>
  </si>
  <si>
    <t>https://milwaukee-media-images.s3.amazonaws.com/hi/4932430303--Hero_1.jpg</t>
  </si>
  <si>
    <t>https://milwaukee-media-images.s3.amazonaws.com/hi/48532840--Hero_1.jpg</t>
  </si>
  <si>
    <t>https://milwaukee-media-images.s3.amazonaws.com/hi/4932399720--Hero_1.jpg</t>
  </si>
  <si>
    <t>https://milwaukee-media-images.s3.amazonaws.com/hi/M12_FPDXKIT-202X--Hero_1.jpg</t>
  </si>
  <si>
    <t>https://milwaukee-media-images.s3.amazonaws.com/hi/M12_FCOT-422X--Hero_1.jpg</t>
  </si>
  <si>
    <t>https://milwaukee-media-images.s3.amazonaws.com/hi/M12_JS-402B--Hero_1.jpg</t>
  </si>
  <si>
    <t>https://milwaukee-media-images.s3.amazonaws.com/hi/M18_BPD-402C--Hero_1.jpg</t>
  </si>
  <si>
    <t>https://milwaukee-media-images.s3.amazonaws.com/hi/M18_BDD-402C--Hero_1.jpg</t>
  </si>
  <si>
    <t>https://milwaukee-media-images.s3.amazonaws.com/hi/M18_SAL-0--Hero_01.jpg</t>
  </si>
  <si>
    <t>https://milwaukee-media-images.s3.amazonaws.com/hi/C18_PCG-400T-202C--Hero_1.jpg</t>
  </si>
  <si>
    <t>https://milwaukee-media-images.s3.amazonaws.com/hi/AGV_15-125_XC_DEC-SET--Hero_01.jpg</t>
  </si>
  <si>
    <t>https://milwaukee-media-images.s3.amazonaws.com/hi/M12_FPP2A-602X--Hero_1.jpg</t>
  </si>
  <si>
    <t>https://milwaukee-media-images.s3.amazonaws.com/hi/M18_FHIWP12-0X--Hero_1.jpg</t>
  </si>
  <si>
    <t>https://milwaukee-media-images.s3.amazonaws.com/hi/M18_FH-0X--Hero_1.jpg</t>
  </si>
  <si>
    <t>https://milwaukee-media-images.s3.amazonaws.com/hi/M18_FLAG180XPDB-0--Hero_1.jpg</t>
  </si>
  <si>
    <t>https://milwaukee-media-images.s3.amazonaws.com/hi/M18_CCS55-0X--Hero_1.jpg</t>
  </si>
  <si>
    <t>https://milwaukee-media-images.s3.amazonaws.com/hi/M18_CHT-0--Hero_1.jpg</t>
  </si>
  <si>
    <t>https://milwaukee-media-images.s3.amazonaws.com/hi/M18_BPFPH-401--Hero_1.jpg</t>
  </si>
  <si>
    <t>https://milwaukee-media-images.s3.amazonaws.com/hi/PH_28--Hero_1.jpg</t>
  </si>
  <si>
    <t>https://milwaukee-media-images.s3.amazonaws.com/hi/AGV_21-230_GEX--Hero_1.jpg</t>
  </si>
  <si>
    <t>https://milwaukee-media-images.s3.amazonaws.com/hi/AGV_21-230_GEX_DMS--Hero_4.jpg</t>
  </si>
  <si>
    <t>https://milwaukee-media-images.s3.amazonaws.com/hi/AGV_24-230_E--Hero_1.jpg</t>
  </si>
  <si>
    <t>https://milwaukee-media-images.s3.amazonaws.com/hi/M18_BLHX-0X--Hero_01.jpg</t>
  </si>
  <si>
    <t>https://milwaukee-media-images.s3.amazonaws.com/hi/4932478275--Hero_1.jpg</t>
  </si>
  <si>
    <t>https://milwaukee-media-images.s3.amazonaws.com/hi/4932430287--Hero_1.jpg</t>
  </si>
  <si>
    <t>https://milwaukee-media-images.s3.amazonaws.com/hi/M12_FDD-602X--Hero_1.jpg</t>
  </si>
  <si>
    <t>https://milwaukee-media-images.s3.amazonaws.com/hi/M12_CHZ-402C--Hero_1.jpg</t>
  </si>
  <si>
    <t>https://milwaukee-media-images.s3.amazonaws.com/hi/M18_BIW12-402C--Hero_1.jpg</t>
  </si>
  <si>
    <t>https://milwaukee-media-images.s3.amazonaws.com/hi/M18_FHIWF12-0X--Hero_1.jpg</t>
  </si>
  <si>
    <t>https://milwaukee-media-images.s3.amazonaws.com/hi/M18_ONEFH-0--Hero_1.jpg</t>
  </si>
  <si>
    <t>https://milwaukee-media-images.s3.amazonaws.com/hi/M18_CBLPP2A-402C--Hero_1.jpg</t>
  </si>
  <si>
    <t>https://milwaukee-media-images.s3.amazonaws.com/hi/M18_CBLPP2B-402C--Hero_1.jpg</t>
  </si>
  <si>
    <t>https://milwaukee-media-images.s3.amazonaws.com/hi/M18_FTR8-0X--Hero_1.jpg</t>
  </si>
  <si>
    <t>https://milwaukee-media-images.s3.amazonaws.com/hi/PH_28_X--Hero_1.jpg</t>
  </si>
  <si>
    <t>https://milwaukee-media-images.s3.amazonaws.com/hi/AGV_12-125_X_DEC-SET--Hero_01.jpg</t>
  </si>
  <si>
    <t>https://milwaukee-media-images.s3.amazonaws.com/hi/49162777--Hero_1.jpg</t>
  </si>
  <si>
    <t>https://milwaukee-media-images.s3.amazonaws.com/hi/4932459589--Hero_1.jpg</t>
  </si>
  <si>
    <t>https://milwaukee-media-images.s3.amazonaws.com/hi/4932472158--Hero_1.jpg</t>
  </si>
  <si>
    <t>https://milwaukee-media-images.s3.amazonaws.com/hi/M12_FPD-602X--Hero_1.jpg</t>
  </si>
  <si>
    <t>https://milwaukee-media-images.s3.amazonaws.com/hi/M12_BS-402C--Hero_1.jpg</t>
  </si>
  <si>
    <t>https://milwaukee-media-images.s3.amazonaws.com/hi/M18_CBLDD-402C--Hero_1.jpg</t>
  </si>
  <si>
    <t>https://milwaukee-media-images.s3.amazonaws.com/hi/C18_PCG_600T-201B--Hero_1.jpg</t>
  </si>
  <si>
    <t>https://milwaukee-media-images.s3.amazonaws.com/hi/M18_FOPHLTKIT-0--Hero_1.jpg</t>
  </si>
  <si>
    <t>https://milwaukee-media-images.s3.amazonaws.com/hi/HD28_AG115-0X--Hero_1.jpg</t>
  </si>
  <si>
    <t>https://milwaukee-media-images.s3.amazonaws.com/hi/HD28_AG125-0X--Hero_1.jpg</t>
  </si>
  <si>
    <t>https://milwaukee-media-images.s3.amazonaws.com/hi/DG_7_E--Hero_1.jpg</t>
  </si>
  <si>
    <t>https://milwaukee-media-images.s3.amazonaws.com/hi/4932479957--Hero_1.jpg</t>
  </si>
  <si>
    <t>https://milwaukee-media-images.s3.amazonaws.com/hi/4932472156--Hero_1.jpg</t>
  </si>
  <si>
    <t>https://milwaukee-media-images.s3.amazonaws.com/hi/M12_CH-202C--Hero_1.jpg</t>
  </si>
  <si>
    <t>https://milwaukee-media-images.s3.amazonaws.com/hi/M12_FMT-422X--Hero_1.jpg</t>
  </si>
  <si>
    <t>https://milwaukee-media-images.s3.amazonaws.com/hi/M12_CC-0--Hero_1.jpg</t>
  </si>
  <si>
    <t>https://milwaukee-media-images.s3.amazonaws.com/hi/M18_CBLPD-402C--Hero_1.jpg</t>
  </si>
  <si>
    <t>https://milwaukee-media-images.s3.amazonaws.com/hi/M18_FLAG230XPDB-0C--Hero_1.jpg</t>
  </si>
  <si>
    <t>https://milwaukee-media-images.s3.amazonaws.com/hi/M18_BLCS66-0X--Hero_1.jpg</t>
  </si>
  <si>
    <t>https://milwaukee-media-images.s3.amazonaws.com/hi/M18_FBS85-0C--Hero_1.jpg</t>
  </si>
  <si>
    <t>https://milwaukee-media-images.s3.amazonaws.com/hi/M18_BMS20-0--Hero_01.jpg</t>
  </si>
  <si>
    <t>https://milwaukee-media-images.s3.amazonaws.com/hi/M18_CBLPP2B-502C--Hero_1.jpg</t>
  </si>
  <si>
    <t>https://milwaukee-media-images.s3.amazonaws.com/hi/M18_GG-201C--Hero_1.jpg</t>
  </si>
  <si>
    <t>https://milwaukee-media-images.s3.amazonaws.com/hi/48534839--Hero_1.jpg</t>
  </si>
  <si>
    <t>https://milwaukee-media-images.s3.amazonaws.com/hi/4932471993--Hero_1.jpg</t>
  </si>
  <si>
    <t>https://milwaukee-media-images.s3.amazonaws.com/hi/4932471704--Hero_1.jpg</t>
  </si>
  <si>
    <t>https://milwaukee-media-images.s3.amazonaws.com/hi/M18_BID-402C--Hero_1.jpg</t>
  </si>
  <si>
    <t>https://milwaukee-media-images.s3.amazonaws.com/hi/M18_CBLID-402C--Hero_1.jpg</t>
  </si>
  <si>
    <t>https://milwaukee-media-images.s3.amazonaws.com/hi/M18_ONEFHIWP12-0X--Hero_1.jpg</t>
  </si>
  <si>
    <t>https://milwaukee-media-images.s3.amazonaws.com/hi/HD18_HX-0--Hero_1.jpg</t>
  </si>
  <si>
    <t>https://milwaukee-media-images.s3.amazonaws.com/hi/M18_CHX-0X--Hero_01.jpg</t>
  </si>
  <si>
    <t>https://milwaukee-media-images.s3.amazonaws.com/hi/M18_FHX-0--Hero_1.jpg</t>
  </si>
  <si>
    <t>https://milwaukee-media-images.s3.amazonaws.com/hi/M18_ONEFH-0X--Hero_1.jpg</t>
  </si>
  <si>
    <t>https://milwaukee-media-images.s3.amazonaws.com/hi/HD18_AG-115-402C--Hero_1.jpg</t>
  </si>
  <si>
    <t>https://milwaukee-media-images.s3.amazonaws.com/hi/M18_FHSAG125XB-0X--Hero_1.jpg</t>
  </si>
  <si>
    <t>https://milwaukee-media-images.s3.amazonaws.com/hi/M18_FHSAG125XPDB-0X--Hero_1.jpg</t>
  </si>
  <si>
    <t>https://milwaukee-media-images.s3.amazonaws.com/hi/M18_FSAG125XB-502X--Hero_1.jpg</t>
  </si>
  <si>
    <t>https://milwaukee-media-images.s3.amazonaws.com/hi/L4_CLL-301C--Hero_1.jpg</t>
  </si>
  <si>
    <t>https://milwaukee-media-images.s3.amazonaws.com/hi/PD2E_24_RS--Hero_1.jpg</t>
  </si>
  <si>
    <t>https://milwaukee-media-images.s3.amazonaws.com/hi/PH_30_POWER_X--Hero_1.jpg</t>
  </si>
  <si>
    <t>https://milwaukee-media-images.s3.amazonaws.com/hi/M18_HNRG-552--Hero_1.jpg</t>
  </si>
  <si>
    <t>https://milwaukee-media-images.s3.amazonaws.com/hi/4932479000--Hero_1.jpg</t>
  </si>
  <si>
    <t>https://milwaukee-media-images.s3.amazonaws.com/hi/4932479001--Hero_1.jpg</t>
  </si>
  <si>
    <t>https://milwaukee-media-images.s3.amazonaws.com/hi/4932479002--Hero_1.jpg</t>
  </si>
  <si>
    <t>https://milwaukee-media-images.s3.amazonaws.com/hi/4932479003--Hero_1.jpg</t>
  </si>
  <si>
    <t>https://milwaukee-media-images.s3.amazonaws.com/hi/M12_H-402C--Hero_1.jpg</t>
  </si>
  <si>
    <t>https://milwaukee-media-images.s3.amazonaws.com/hi/M18_FBJS-0X--Hero_1.jpg</t>
  </si>
  <si>
    <t>https://milwaukee-media-images.s3.amazonaws.com/hi/M18_RC-0--Hero_1.jpg</t>
  </si>
  <si>
    <t>https://milwaukee-media-images.s3.amazonaws.com/hi/4932399721--Hero_1.jpg</t>
  </si>
  <si>
    <t>https://milwaukee-media-images.s3.amazonaws.com/hi/M12_CHZ-602X--Hero_1.jpg</t>
  </si>
  <si>
    <t>https://milwaukee-media-images.s3.amazonaws.com/hi/M12_FPP2B-402X--Hero_1.jpg</t>
  </si>
  <si>
    <t>https://milwaukee-media-images.s3.amazonaws.com/hi/M18_ONEFHIWF12-0X--Hero_1.jpg</t>
  </si>
  <si>
    <t>https://milwaukee-media-images.s3.amazonaws.com/hi/HD18_AG-125-402C--Hero_1.jpg</t>
  </si>
  <si>
    <t>https://milwaukee-media-images.s3.amazonaws.com/hi/M18_FHSAG150XB-0X--Hero_1.jpg</t>
  </si>
  <si>
    <t>https://milwaukee-media-images.s3.amazonaws.com/hi/M18_FHSAG150XPDB-0X--Hero_1.jpg</t>
  </si>
  <si>
    <t>https://milwaukee-media-images.s3.amazonaws.com/hi/M18_FCHSC-0--Hero_1.jpg</t>
  </si>
  <si>
    <t>https://milwaukee-media-images.s3.amazonaws.com/hi/4932451396--Hero_1.jpg</t>
  </si>
  <si>
    <t>https://milwaukee-media-images.s3.amazonaws.com/hi/4932451397--Hero_1.jpg</t>
  </si>
  <si>
    <t>https://milwaukee-media-images.s3.amazonaws.com/hi/4932451398--Hero_1.jpg</t>
  </si>
  <si>
    <t>https://milwaukee-media-images.s3.amazonaws.com/hi/4932479581--Hero_1.jpg</t>
  </si>
  <si>
    <t>https://milwaukee-media-images.s3.amazonaws.com/hi/4932479582--Hero_1.jpg</t>
  </si>
  <si>
    <t>https://milwaukee-media-images.s3.amazonaws.com/hi/M18_FHX-0X--Hero_1.jpg</t>
  </si>
  <si>
    <t>https://milwaukee-media-images.s3.amazonaws.com/hi/AGV_12-125_X_DEG-SET--Hero_01.jpg</t>
  </si>
  <si>
    <t>https://milwaukee-media-images.s3.amazonaws.com/hi/AGV_15-125_XC_DEG-SET--Hero_01.jpg</t>
  </si>
  <si>
    <t>https://milwaukee-media-images.s3.amazonaws.com/hi/AP_14_2_200_E--Hero_1.jpg</t>
  </si>
  <si>
    <t>https://milwaukee-media-images.s3.amazonaws.com/hi/M18_FCHS35-0--Hero_1.jpg</t>
  </si>
  <si>
    <t>https://milwaukee-media-images.s3.amazonaws.com/hi/HD18_JSB-0--Hero_1.jpg</t>
  </si>
  <si>
    <t>https://milwaukee-media-images.s3.amazonaws.com/hi/M18_BMT-421C--Hero_1.jpg</t>
  </si>
  <si>
    <t>https://milwaukee-media-images.s3.amazonaws.com/hi/4932478274--Hero_1.jpg</t>
  </si>
  <si>
    <t>https://milwaukee-media-images.s3.amazonaws.com/hi/4932459343--Hero_1.jpg</t>
  </si>
  <si>
    <t>https://milwaukee-media-images.s3.amazonaws.com/hi/M12_FDDXKIT-202X--Hero_1.jpg</t>
  </si>
  <si>
    <t>https://milwaukee-media-images.s3.amazonaws.com/hi/M18_FSGC-202X--Hero_1.jpg</t>
  </si>
  <si>
    <t>https://milwaukee-media-images.s3.amazonaws.com/hi/AGV_15-125_XE_DEG-SET--Hero_01.jpg</t>
  </si>
  <si>
    <t>https://milwaukee-media-images.s3.amazonaws.com/hi/M18_NRG-503--Hero_1.jpg</t>
  </si>
  <si>
    <t>https://milwaukee-media-images.s3.amazonaws.com/hi/M12_FPP2B-602X--Hero_1.jpg</t>
  </si>
  <si>
    <t>https://milwaukee-media-images.s3.amazonaws.com/hi/M18_ONEFHIWF12E-0X--Hero_1.jpg</t>
  </si>
  <si>
    <t>https://milwaukee-media-images.s3.amazonaws.com/hi/M18_ONEFHIWF34-0X--Hero_1.jpg</t>
  </si>
  <si>
    <t>https://milwaukee-media-images.s3.amazonaws.com/hi/M18_ONEFHX-0--Hero_1.jpg</t>
  </si>
  <si>
    <t>https://milwaukee-media-images.s3.amazonaws.com/hi/M18_FCHS-0--Hero_1.jpg</t>
  </si>
  <si>
    <t>https://milwaukee-media-images.s3.amazonaws.com/hi/M18_BLPP2B2-502X--Hero_1.jpg</t>
  </si>
  <si>
    <t>https://milwaukee-media-images.s3.amazonaws.com/hi/CS_85_CBE--Hero_1.jpg</t>
  </si>
  <si>
    <t>https://milwaukee-media-images.s3.amazonaws.com/hi/M18_BOS125-502B--Hero_1.jpg</t>
  </si>
  <si>
    <t>https://milwaukee-media-images.s3.amazonaws.com/hi/M18_BHG-502C--Hero_1.jpg</t>
  </si>
  <si>
    <t>https://milwaukee-media-images.s3.amazonaws.com/hi/MCS_66--Hero_1.jpg</t>
  </si>
  <si>
    <t>https://milwaukee-media-images.s3.amazonaws.com/hi/BS_125--Hero_01.jpg</t>
  </si>
  <si>
    <t>https://milwaukee-media-images.s3.amazonaws.com/hi/4932464867--Hero_1.jpg</t>
  </si>
  <si>
    <t>https://milwaukee-media-images.s3.amazonaws.com/hi/4932478816--Hero_1.jpg</t>
  </si>
  <si>
    <t>https://milwaukee-media-images.s3.amazonaws.com/hi/M18_FBPV-0--Hero_1.jpg</t>
  </si>
  <si>
    <t>https://milwaukee-media-images.s3.amazonaws.com/hi/M18_BLPP2A2-502X--Hero_1.jpg</t>
  </si>
  <si>
    <t>https://milwaukee-media-images.s3.amazonaws.com/hi/4932478097--Hero_1.jpg</t>
  </si>
  <si>
    <t>https://milwaukee-media-images.s3.amazonaws.com/hi/M12_CH-402C--Hero_1.jpg</t>
  </si>
  <si>
    <t>https://milwaukee-media-images.s3.amazonaws.com/hi/M18_ONEFHX-0X--Hero_1.jpg</t>
  </si>
  <si>
    <t>https://milwaukee-media-images.s3.amazonaws.com/hi/M18_BLCS66-502X--Hero_1.jpg</t>
  </si>
  <si>
    <t>https://milwaukee-media-images.s3.amazonaws.com/hi/M18_SMS216-0--Hero_1.jpg</t>
  </si>
  <si>
    <t>https://milwaukee-media-images.s3.amazonaws.com/hi/L4_CLLP-301C--Hero_1.jpg</t>
  </si>
  <si>
    <t>https://milwaukee-media-images.s3.amazonaws.com/hi/SSPE_1300_SX--Hero_1.jpg</t>
  </si>
  <si>
    <t>https://milwaukee-media-images.s3.amazonaws.com/hi/4932399722--Hero_1.jpg</t>
  </si>
  <si>
    <t>https://milwaukee-media-images.s3.amazonaws.com/hi/4932472161--Hero_1.jpg</t>
  </si>
  <si>
    <t>https://milwaukee-media-images.s3.amazonaws.com/hi/M12_CCS44-402C--Hero_01.jpg</t>
  </si>
  <si>
    <t>https://milwaukee-media-images.s3.amazonaws.com/hi/M18_FDCPF8-0C--Hero_1.jpg</t>
  </si>
  <si>
    <t>https://milwaukee-media-images.s3.amazonaws.com/hi/M18_BLID2-502X--Hero_1..jpg</t>
  </si>
  <si>
    <t>https://milwaukee-media-images.s3.amazonaws.com/hi/M18_BSX-402C--Hero_1.jpg</t>
  </si>
  <si>
    <t>https://milwaukee-media-images.s3.amazonaws.com/hi/M18_HNRG-802--Hero_1.jpg</t>
  </si>
  <si>
    <t>https://milwaukee-media-images.s3.amazonaws.com/hi/4932479008--Hero_1.jpg</t>
  </si>
  <si>
    <t>https://milwaukee-media-images.s3.amazonaws.com/hi/4932479009--Hero_1.jpg</t>
  </si>
  <si>
    <t>https://milwaukee-media-images.s3.amazonaws.com/hi/4932479010--Hero_1.jpg</t>
  </si>
  <si>
    <t>https://milwaukee-media-images.s3.amazonaws.com/hi/4932479011--Hero_1.jpg</t>
  </si>
  <si>
    <t>https://milwaukee-media-images.s3.amazonaws.com/hi/M18_BLDD2-502X--Hero_1.jpg</t>
  </si>
  <si>
    <t>https://milwaukee-media-images.s3.amazonaws.com/hi/M18_CBS125-0--Hero_1.jpg</t>
  </si>
  <si>
    <t>https://milwaukee-media-images.s3.amazonaws.com/hi/M18_UBL-0--Hero_1.jpg</t>
  </si>
  <si>
    <t>https://milwaukee-media-images.s3.amazonaws.com/hi/AGVM_24-230_GEX--Hero_1.jpg</t>
  </si>
  <si>
    <t>https://milwaukee-media-images.s3.amazonaws.com/hi/AGVM_24-230_GEX_DMS--Hero_1.jpg</t>
  </si>
  <si>
    <t>https://milwaukee-media-images.s3.amazonaws.com/hi/4932451399--Hero_1.jpg</t>
  </si>
  <si>
    <t>https://milwaukee-media-images.s3.amazonaws.com/hi/M18_BLPD2-502X--Hero_1.jpg</t>
  </si>
  <si>
    <t>https://milwaukee-media-images.s3.amazonaws.com/hi/M18_FRAD2-0--Hero_1.jpg</t>
  </si>
  <si>
    <t>https://milwaukee-media-images.s3.amazonaws.com/hi/M18_FDCPF10-0C--Hero_1.jpg</t>
  </si>
  <si>
    <t>https://milwaukee-media-images.s3.amazonaws.com/hi/M12_CH-602X--Hero_1.jpg</t>
  </si>
  <si>
    <t>https://milwaukee-media-images.s3.amazonaws.com/hi/M12_CLLP-0--Hero_1.jpg</t>
  </si>
  <si>
    <t>https://milwaukee-media-images.s3.amazonaws.com/hi/M18_FID2-502X--Hero_1.jpg</t>
  </si>
  <si>
    <t>https://milwaukee-media-images.s3.amazonaws.com/hi/M18_PRCDAB-0--Hero_1.jpg</t>
  </si>
  <si>
    <t>https://milwaukee-media-images.s3.amazonaws.com/hi/4932399732--Hero_1.jpg</t>
  </si>
  <si>
    <t>https://milwaukee-media-images.s3.amazonaws.com/hi/M12_FBS64-402C--Hero_1.jpg</t>
  </si>
  <si>
    <t>https://milwaukee-media-images.s3.amazonaws.com/hi/M18_FPP2A2-502X--Hero_1.jpg</t>
  </si>
  <si>
    <t>https://milwaukee-media-images.s3.amazonaws.com/hi/DD_2_160_XE--Hero_1.jpg</t>
  </si>
  <si>
    <t>https://milwaukee-media-images.s3.amazonaws.com/hi/M12_CCS44-602X--Hero_01.jpg</t>
  </si>
  <si>
    <t>https://milwaukee-media-images.s3.amazonaws.com/hi/AGVM_26-230_GEX_DMS--Hero_1.jpg</t>
  </si>
  <si>
    <t>https://milwaukee-media-images.s3.amazonaws.com/hi/AGVM_26-230_GEX--Hero_1.jpg</t>
  </si>
  <si>
    <t>https://milwaukee-media-images.s3.amazonaws.com/hi/PLH_32_XE--Hero_1.jpg</t>
  </si>
  <si>
    <t>https://milwaukee-media-images.s3.amazonaws.com/hi/M18_FDD2-502X--Hero_1.jpg</t>
  </si>
  <si>
    <t>https://milwaukee-media-images.s3.amazonaws.com/hi/M18_ONEFHIWF1-0X--Hero_1.jpg</t>
  </si>
  <si>
    <t>https://milwaukee-media-images.s3.amazonaws.com/hi/M18_CHPX-0X--Kit_1.jpg</t>
  </si>
  <si>
    <t>https://milwaukee-media-images.s3.amazonaws.com/hi/M18_ONEFHP-0X--Hero_1.jpg</t>
  </si>
  <si>
    <t>https://milwaukee-media-images.s3.amazonaws.com/hi/M18_FSX-0C--Hero_1.jpg</t>
  </si>
  <si>
    <t>https://milwaukee-media-images.s3.amazonaws.com/hi/M18_ONEFSZ-0X--Hero_1.jpg</t>
  </si>
  <si>
    <t>https://milwaukee-media-images.s3.amazonaws.com/hi/M18_HNRG-122--Hero_1.jpg</t>
  </si>
  <si>
    <t>https://milwaukee-media-images.s3.amazonaws.com/hi/M18_FPD2-502X--Hero_1.jpg</t>
  </si>
  <si>
    <t>https://milwaukee-media-images.s3.amazonaws.com/hi/M18_ONEID2-502X--Hero_1.jpg</t>
  </si>
  <si>
    <t>https://milwaukee-media-images.s3.amazonaws.com/hi/M12_FHS-602X--Hero_1.jpg</t>
  </si>
  <si>
    <t>https://milwaukee-media-images.s3.amazonaws.com/hi/M18_FIW2P12-502X--Hero_1.jpg</t>
  </si>
  <si>
    <t>https://milwaukee-media-images.s3.amazonaws.com/hi/B2E_16-RLD--Hero_5.jpg</t>
  </si>
  <si>
    <t>https://milwaukee-media-images.s3.amazonaws.com/hi/M18_HSAL-0--Hero_1.jpg</t>
  </si>
  <si>
    <t>https://milwaukee-media-images.s3.amazonaws.com/hi/M18_FN18GS-0X--Hero_1.jpg</t>
  </si>
  <si>
    <t>https://milwaukee-media-images.s3.amazonaws.com/hi/BS_100_LE--Hero_1.jpg</t>
  </si>
  <si>
    <t>https://milwaukee-media-images.s3.amazonaws.com/hi/M18_FIW2F12-502X--Hero_1.jpg</t>
  </si>
  <si>
    <t>https://milwaukee-media-images.s3.amazonaws.com/hi/M18_FQID-502X--Hero_1.jpg</t>
  </si>
  <si>
    <t>https://milwaukee-media-images.s3.amazonaws.com/hi/M18_ONEIWP12-502X--Hero_01.jpg</t>
  </si>
  <si>
    <t>https://milwaukee-media-images.s3.amazonaws.com/hi/M18_FDG-502X--Hero_1.jpg</t>
  </si>
  <si>
    <t>https://milwaukee-media-images.s3.amazonaws.com/hi/M18_FCS66-0--Hero_1.jpg</t>
  </si>
  <si>
    <t>https://milwaukee-media-images.s3.amazonaws.com/hi/M18_FCSRH66-0--Hero_1.jpg</t>
  </si>
  <si>
    <t>https://milwaukee-media-images.s3.amazonaws.com/hi/4932399723--Hero_1.jpg</t>
  </si>
  <si>
    <t>https://milwaukee-media-images.s3.amazonaws.com/hi/M18_FAC-0--Hero_1.jpg</t>
  </si>
  <si>
    <t>https://milwaukee-media-images.s3.amazonaws.com/hi/M28_CHPX-0--Hero_01.jpg</t>
  </si>
  <si>
    <t>https://milwaukee-media-images.s3.amazonaws.com/hi/PCE_3--Hero_2.jpg</t>
  </si>
  <si>
    <t>https://milwaukee-media-images.s3.amazonaws.com/hi/M18_ONEIWF12-502X--Hero_01.jpg</t>
  </si>
  <si>
    <t>https://milwaukee-media-images.s3.amazonaws.com/hi/M18_ONEFHPX-0--Hero_1.jpg</t>
  </si>
  <si>
    <t>https://milwaukee-media-images.s3.amazonaws.com/hi/HD18_CS-402B--Hero_1.jpg</t>
  </si>
  <si>
    <t>https://milwaukee-media-images.s3.amazonaws.com/hi/M18_ONEPP2B2-502X--Hero_1.jpg</t>
  </si>
  <si>
    <t>https://milwaukee-media-images.s3.amazonaws.com/hi/M12_CLLP-301C--Hero_1.jpg</t>
  </si>
  <si>
    <t>https://milwaukee-media-images.s3.amazonaws.com/hi/M18_FBS85-202C--Hero_1.jpg</t>
  </si>
  <si>
    <t>https://milwaukee-media-images.s3.amazonaws.com/hi/M18_BJS-402C--Hero_1.jpg</t>
  </si>
  <si>
    <t>https://milwaukee-media-images.s3.amazonaws.com/hi/M18_FNCS18GS-0X--Hero_1.jpg</t>
  </si>
  <si>
    <t>https://milwaukee-media-images.s3.amazonaws.com/hi/M18_ONEPD2-502X--Hero_1.jpg</t>
  </si>
  <si>
    <t>https://milwaukee-media-images.s3.amazonaws.com/hi/M18_FCSG66-0--Hero_1.jpg</t>
  </si>
  <si>
    <t>https://milwaukee-media-images.s3.amazonaws.com/hi/M18_FFN-0C--Hero_1.jpg</t>
  </si>
  <si>
    <t>https://milwaukee-media-images.s3.amazonaws.com/hi/SB_2_35_D--Hero_1.jpg</t>
  </si>
  <si>
    <t>https://milwaukee-media-images.s3.amazonaws.com/hi/K_540_S--Hero_1.jpg</t>
  </si>
  <si>
    <t>https://milwaukee-media-images.s3.amazonaws.com/hi/M18_ONEDD2-502X--Hero_1.jpg</t>
  </si>
  <si>
    <t>https://milwaukee-media-images.s3.amazonaws.com/hi/M18_FHZ-502X--Hero_1.jpg</t>
  </si>
  <si>
    <t>https://milwaukee-media-images.s3.amazonaws.com/hi/M18_ONEPP2A2-502X--Hero_1.jpg</t>
  </si>
  <si>
    <t>https://milwaukee-media-images.s3.amazonaws.com/hi/M18_BLTRC-0X--Hero_1.jpg</t>
  </si>
  <si>
    <t>https://milwaukee-media-images.s3.amazonaws.com/hi/M18_FDCPF10-201C--Hero_1.jpg</t>
  </si>
  <si>
    <t>https://milwaukee-media-images.s3.amazonaws.com/hi/K_500_ST--Hero_1.jpg</t>
  </si>
  <si>
    <t>https://milwaukee-media-images.s3.amazonaws.com/hi/M18_ONEFHPX-0X--Hero_1.jpg</t>
  </si>
  <si>
    <t>https://milwaukee-media-images.s3.amazonaws.com/hi/M18_FMT-502X--Hero_1.jpg</t>
  </si>
  <si>
    <t>https://milwaukee-media-images.s3.amazonaws.com/hi/M18_HOSALC-0--Hero_1.jpg</t>
  </si>
  <si>
    <t>https://milwaukee-media-images.s3.amazonaws.com/hi/M28_CHPX-0X--Hero_01.jpg</t>
  </si>
  <si>
    <t>https://milwaukee-media-images.s3.amazonaws.com/hi/M18_FAP180-502X--Hero_1.jpg</t>
  </si>
  <si>
    <t>https://milwaukee-media-images.s3.amazonaws.com/hi/M18_FJS-502X--Hero_1.jpg</t>
  </si>
  <si>
    <t>https://milwaukee-media-images.s3.amazonaws.com/hi/4932479028--Hero_1.jpg</t>
  </si>
  <si>
    <t>https://milwaukee-media-images.s3.amazonaws.com/hi/M18_FMTIW2P12-502X--Hero_1.jpg</t>
  </si>
  <si>
    <t>https://milwaukee-media-images.s3.amazonaws.com/hi/HD18_H-402C--Hero_1.jpg</t>
  </si>
  <si>
    <t>https://milwaukee-media-images.s3.amazonaws.com/hi/M18_ONEFSAG125XPDB-502X--Hero_1.jpg</t>
  </si>
  <si>
    <t>https://milwaukee-media-images.s3.amazonaws.com/hi/M18_BLH-502X--Hero_1.jpg</t>
  </si>
  <si>
    <t>https://milwaukee-media-images.s3.amazonaws.com/hi/M18_FMTIW2F12-502X--Hero_1.jpg</t>
  </si>
  <si>
    <t>https://milwaukee-media-images.s3.amazonaws.com/hi/M18_BP-402C--Hero_01.jpg</t>
  </si>
  <si>
    <t>https://milwaukee-media-images.s3.amazonaws.com/hi/M18_ONESLSP-0--Hero_1.jpg</t>
  </si>
  <si>
    <t>https://milwaukee-media-images.s3.amazonaws.com/hi/AS_300_ELCP--Hero_1.jpg</t>
  </si>
  <si>
    <t>https://milwaukee-media-images.s3.amazonaws.com/hi/SSPE_1300_RX--Hero_1.jpg</t>
  </si>
  <si>
    <t>https://milwaukee-media-images.s3.amazonaws.com/hi/49162774--Hero_1.jpg</t>
  </si>
  <si>
    <t>https://milwaukee-media-images.s3.amazonaws.com/hi/MPS--Hero_1.jpg</t>
  </si>
  <si>
    <t>https://milwaukee-media-images.s3.amazonaws.com/hi/M12_FPXP-I06202C--Hero_1.jpg</t>
  </si>
  <si>
    <t>https://milwaukee-media-images.s3.amazonaws.com/hi/M12_FPXP-I10202C--Hero_1.jpg</t>
  </si>
  <si>
    <t>https://milwaukee-media-images.s3.amazonaws.com/hi/M18_FFN21-0C--Hero_1.jpg</t>
  </si>
  <si>
    <t>https://milwaukee-media-images.s3.amazonaws.com/hi/4932472157--Hero_1.jpg</t>
  </si>
  <si>
    <t>https://milwaukee-media-images.s3.amazonaws.com/hi/M18_FSZ-502X--Hero_1.jpg</t>
  </si>
  <si>
    <t>https://milwaukee-media-images.s3.amazonaws.com/hi/M18_FN15GA-0X--Hero_1.jpg</t>
  </si>
  <si>
    <t>https://milwaukee-media-images.s3.amazonaws.com/hi/M18_FN16GA-0X--Hero_1.jpg</t>
  </si>
  <si>
    <t>https://milwaukee-media-images.s3.amazonaws.com/hi/M18_FMCS-502X--Hero_1.jpg</t>
  </si>
  <si>
    <t>https://milwaukee-media-images.s3.amazonaws.com/hi/SSPE_1500_X--Hero_1.jpg</t>
  </si>
  <si>
    <t>https://milwaukee-media-images.s3.amazonaws.com/hi/MS_216_SB--Hero_1.jpg</t>
  </si>
  <si>
    <t>https://milwaukee-media-images.s3.amazonaws.com/hi/4932478850--Hero_1.jpg</t>
  </si>
  <si>
    <t>https://milwaukee-media-images.s3.amazonaws.com/hi/4932472159--Hero_1.jpg</t>
  </si>
  <si>
    <t>https://milwaukee-media-images.s3.amazonaws.com/hi/M18_FPFT-202_36m_ST_Set--Hero_1.jpg</t>
  </si>
  <si>
    <t>https://milwaukee-media-images.s3.amazonaws.com/hi/M18_FLAG230XPDB-121C--Hero_1.jpg</t>
  </si>
  <si>
    <t>https://milwaukee-media-images.s3.amazonaws.com/hi/M18_FHIWP12-502X--Hero_1.jpg</t>
  </si>
  <si>
    <t>https://milwaukee-media-images.s3.amazonaws.com/hi/HD18_HX-402C--Hero_1.jpg</t>
  </si>
  <si>
    <t>https://milwaukee-media-images.s3.amazonaws.com/hi/M18_CCS55-502X--Hero_1.jpg</t>
  </si>
  <si>
    <t>https://milwaukee-media-images.s3.amazonaws.com/hi/M18_BLHX-502X--Hero_01.jpg</t>
  </si>
  <si>
    <t>https://milwaukee-media-images.s3.amazonaws.com/hi/M12_3PL-0--Hero_1.jpg</t>
  </si>
  <si>
    <t>https://milwaukee-media-images.s3.amazonaws.com/hi/M18_FHIWF12-502X--Hero_1.jpg</t>
  </si>
  <si>
    <t>https://milwaukee-media-images.s3.amazonaws.com/hi/M18_FMCS66-0C--Hero_1.jpg</t>
  </si>
  <si>
    <t>https://milwaukee-media-images.s3.amazonaws.com/hi/M18_FPFT-202_30m_NC_Set--Hero_1.jpg</t>
  </si>
  <si>
    <t>https://milwaukee-media-images.s3.amazonaws.com/hi/AP_14_2_200_E_SET--Hero_1.jpg</t>
  </si>
  <si>
    <t>https://milwaukee-media-images.s3.amazonaws.com/hi/4932479004--Hero_1.jpg</t>
  </si>
  <si>
    <t>https://milwaukee-media-images.s3.amazonaws.com/hi/4932479005--Hero_1.jpg</t>
  </si>
  <si>
    <t>https://milwaukee-media-images.s3.amazonaws.com/hi/4932479006--Hero_1.jpg</t>
  </si>
  <si>
    <t>https://milwaukee-media-images.s3.amazonaws.com/hi/4932479007--Hero_1.jpg</t>
  </si>
  <si>
    <t>https://milwaukee-media-images.s3.amazonaws.com/hi/M18_FCHSC-121--Hero_1.jpg</t>
  </si>
  <si>
    <t>https://milwaukee-media-images.s3.amazonaws.com/hi/M18_SAL-502B--Hero_01.jpg</t>
  </si>
  <si>
    <t>https://milwaukee-media-images.s3.amazonaws.com/hi/HD18_JSB-402C--Hero_1.jpg</t>
  </si>
  <si>
    <t>https://milwaukee-media-images.s3.amazonaws.com/hi/M18_FBJS-502X--Hero_1.jpg</t>
  </si>
  <si>
    <t>https://milwaukee-media-images.s3.amazonaws.com/hi/M18_ONEFHIWP12-502X--Hero_1.jpg</t>
  </si>
  <si>
    <t>https://milwaukee-media-images.s3.amazonaws.com/hi/M18_CHX-502X--Hero_01.jpg</t>
  </si>
  <si>
    <t>https://milwaukee-media-images.s3.amazonaws.com/hi/M18_ONERSAL-0--Hero_1.jpg</t>
  </si>
  <si>
    <t>https://milwaukee-media-images.s3.amazonaws.com/hi/M18_ONEFHIWF12-502X--Hero_1.jpg</t>
  </si>
  <si>
    <t>https://milwaukee-media-images.s3.amazonaws.com/hi/M18_ONEFPRT-0X--Hero_1.jpg</t>
  </si>
  <si>
    <t>https://milwaukee-media-images.s3.amazonaws.com/hi/4932472162--Hero_1.jpg</t>
  </si>
  <si>
    <t>https://milwaukee-media-images.s3.amazonaws.com/hi/4932430307--Hero_1.jpg</t>
  </si>
  <si>
    <t>https://milwaukee-media-images.s3.amazonaws.com/hi/M18_FCHS-121B--Hero_1.jpg</t>
  </si>
  <si>
    <t>https://milwaukee-media-images.s3.amazonaws.com/hi/M18_FN18GS-202X--Hero_1.jpg</t>
  </si>
  <si>
    <t>https://milwaukee-media-images.s3.amazonaws.com/hi/M18_ONEFHIWF34-502X--Hero_1.jpg</t>
  </si>
  <si>
    <t>https://milwaukee-media-images.s3.amazonaws.com/hi/4932471713--Hero_1.jpg</t>
  </si>
  <si>
    <t>https://milwaukee-media-images.s3.amazonaws.com/hi/HD28_AG115-502X--Hero_01.jpg</t>
  </si>
  <si>
    <t>https://milwaukee-media-images.s3.amazonaws.com/hi/HD28_AG125-502X--Hero_01.jpg</t>
  </si>
  <si>
    <t>https://milwaukee-media-images.s3.amazonaws.com/hi/M12_ONEFTR38-0C--Hero_1.jpg</t>
  </si>
  <si>
    <t>https://milwaukee-media-images.s3.amazonaws.com/hi/M12_3PL-401C--Hero_1.jpg</t>
  </si>
  <si>
    <t>https://milwaukee-media-images.s3.amazonaws.com/hi/M18_FNCS18GS-202X--Hero_1.jpg</t>
  </si>
  <si>
    <t>https://milwaukee-media-images.s3.amazonaws.com/hi/M18_FCOS230-0--Hero_1.jpg</t>
  </si>
  <si>
    <t>https://milwaukee-media-images.s3.amazonaws.com/hi/M18_FHT45-802--Hero_1.jpg</t>
  </si>
  <si>
    <t>https://milwaukee-media-images.s3.amazonaws.com/hi/K_500_S--Hero_1.jpg</t>
  </si>
  <si>
    <t>https://milwaukee-media-images.s3.amazonaws.com/hi/M18_CBS125-502C--Hero_01.jpg</t>
  </si>
  <si>
    <t>https://milwaukee-media-images.s3.amazonaws.com/hi/WCE_30--Hero_1.jpg</t>
  </si>
  <si>
    <t>https://milwaukee-media-images.s3.amazonaws.com/hi/M18_FSX-121C--Hero_1.jpg</t>
  </si>
  <si>
    <t>https://milwaukee-media-images.s3.amazonaws.com/hi/M18_FHSAG125XB-552X--Hero_1.jpg</t>
  </si>
  <si>
    <t>https://milwaukee-media-images.s3.amazonaws.com/hi/M18_FHSAG125XPDB-552X--Hero_1.jpg</t>
  </si>
  <si>
    <t>https://milwaukee-media-images.s3.amazonaws.com/hi/M18_FMS190-0--Hero_1.jpg</t>
  </si>
  <si>
    <t>https://milwaukee-media-images.s3.amazonaws.com/hi/M18_FN16GA-202X--Hero_1.jpg</t>
  </si>
  <si>
    <t>https://milwaukee-media-images.s3.amazonaws.com/hi/48530155--Hero_1.jpg</t>
  </si>
  <si>
    <t>https://milwaukee-media-images.s3.amazonaws.com/hi/M18_CHPX-502X--Hero_01.jpg</t>
  </si>
  <si>
    <t>https://milwaukee-media-images.s3.amazonaws.com/hi/M18_ONEFSZ-502X--Hero_1.jpg</t>
  </si>
  <si>
    <t>https://milwaukee-media-images.s3.amazonaws.com/hi/M12_ONEFTR12-0C--Hero_1.jpg</t>
  </si>
  <si>
    <t>https://milwaukee-media-images.s3.amazonaws.com/hi/M12_ONEFTR38-201C--Hero_1.jpg</t>
  </si>
  <si>
    <t>https://milwaukee-media-images.s3.amazonaws.com/hi/AS_30_LAC--Hero_1.jpg</t>
  </si>
  <si>
    <t>https://milwaukee-media-images.s3.amazonaws.com/hi/M18_BLTRC-522X--Hero_1.jpg</t>
  </si>
  <si>
    <t>https://milwaukee-media-images.s3.amazonaws.com/hi/4932479452--Hero_1.jpg</t>
  </si>
  <si>
    <t>https://milwaukee-media-images.s3.amazonaws.com/hi/M18_FHX-552X--Hero_1.jpg</t>
  </si>
  <si>
    <t>https://milwaukee-media-images.s3.amazonaws.com/hi/M18_FCSG66-121C--Hero_1.jpg</t>
  </si>
  <si>
    <t>https://milwaukee-media-images.s3.amazonaws.com/hi/K_545_S--Hero_1.jpg</t>
  </si>
  <si>
    <t>https://milwaukee-media-images.s3.amazonaws.com/hi/4932478856--Hero_1.jpg</t>
  </si>
  <si>
    <t>https://milwaukee-media-images.s3.amazonaws.com/hi/M18_FFN-502C--Hero_1.jpg</t>
  </si>
  <si>
    <t>https://milwaukee-media-images.s3.amazonaws.com/hi/M18_FFNS-502C--Hero_1.jpg</t>
  </si>
  <si>
    <t>https://milwaukee-media-images.s3.amazonaws.com/hi/M18_ONEFHX-552X--Hero_1.jpg</t>
  </si>
  <si>
    <t>https://milwaukee-media-images.s3.amazonaws.com/hi/M12_ONEFTR12-201C--Hero_1.jpg</t>
  </si>
  <si>
    <t>https://milwaukee-media-images.s3.amazonaws.com/hi/M18_CHXDE-502C--Hero_01.jpg</t>
  </si>
  <si>
    <t>https://milwaukee-media-images.s3.amazonaws.com/hi/M18_ONEFPRT-202X--Hero_1.jpg</t>
  </si>
  <si>
    <t>https://milwaukee-media-images.s3.amazonaws.com/hi/K_750_S--Hero_1.jpg</t>
  </si>
  <si>
    <t>https://milwaukee-media-images.s3.amazonaws.com/hi/DR_152_T--Hero_1.jpg</t>
  </si>
  <si>
    <t>https://milwaukee-media-images.s3.amazonaws.com/hi/K_700_S--Hero_1.jpg</t>
  </si>
  <si>
    <t>https://milwaukee-media-images.s3.amazonaws.com/hi/4932430288--Hero_1.jpg</t>
  </si>
  <si>
    <t>https://milwaukee-media-images.s3.amazonaws.com/hi/4932430304--Hero_1.jpg</t>
  </si>
  <si>
    <t>https://milwaukee-media-images.s3.amazonaws.com/hi/AS_30_MAC--Hero_1.jpg</t>
  </si>
  <si>
    <t>https://milwaukee-media-images.s3.amazonaws.com/hi/M18_CHM-121C--Hero_1.jpg</t>
  </si>
  <si>
    <t>https://milwaukee-media-images.s3.amazonaws.com/hi/4932430289--Hero_1.jpg</t>
  </si>
  <si>
    <t>https://milwaukee-media-images.s3.amazonaws.com/hi/4932430305--Hero_1.jpg</t>
  </si>
  <si>
    <t>https://milwaukee-media-images.s3.amazonaws.com/hi/M18_FFSDC10-0--Hero_1.jpg</t>
  </si>
  <si>
    <t>https://milwaukee-media-images.s3.amazonaws.com/hi/M18_ONEFHIWF1DS-0C--Hero_1.jpg</t>
  </si>
  <si>
    <t>https://milwaukee-media-images.s3.amazonaws.com/hi/M18_FMCS66-121C--Hero_1.jpg</t>
  </si>
  <si>
    <t>https://milwaukee-media-images.s3.amazonaws.com/hi/M28_CHPX-502C--Hero_01.jpg</t>
  </si>
  <si>
    <t>https://milwaukee-media-images.s3.amazonaws.com/hi/M28_CHPX-502X--Hero_01.jpg</t>
  </si>
  <si>
    <t>https://milwaukee-media-images.s3.amazonaws.com/hi/K_1000_S--Hero_1.jpg</t>
  </si>
  <si>
    <t>https://milwaukee-media-images.s3.amazonaws.com/hi/M18_HKP-201C--Hero_01.jpg</t>
  </si>
  <si>
    <t>https://milwaukee-media-images.s3.amazonaws.com/hi/M18_ONEFHIWF1D-0C--Hero_3.jpg</t>
  </si>
  <si>
    <t>https://milwaukee-media-images.s3.amazonaws.com/hi/M18_FCHS35-122--Hero_1.jpg</t>
  </si>
  <si>
    <t>https://milwaukee-media-images.s3.amazonaws.com/hi/M18_FHM-0C--Hero_1.jpg</t>
  </si>
  <si>
    <t>https://milwaukee-media-images.s3.amazonaws.com/hi/4932479020--Hero_1.jpg</t>
  </si>
  <si>
    <t>https://milwaukee-media-images.s3.amazonaws.com/hi/4932479021--Hero_1.jpg</t>
  </si>
  <si>
    <t>https://milwaukee-media-images.s3.amazonaws.com/hi/4932479022--Hero_1.jpg</t>
  </si>
  <si>
    <t>https://milwaukee-media-images.s3.amazonaws.com/hi/4932479023--Hero_1.jpg</t>
  </si>
  <si>
    <t>https://milwaukee-media-images.s3.amazonaws.com/hi/AS_42_MAC--Hero_1.jpg</t>
  </si>
  <si>
    <t>https://milwaukee-media-images.s3.amazonaws.com/hi/M18_ONEFHPX-552X--Hero_1.jpg</t>
  </si>
  <si>
    <t>https://milwaukee-media-images.s3.amazonaws.com/hi/4932479451--Hero_1.jpg</t>
  </si>
  <si>
    <t>https://milwaukee-media-images.s3.amazonaws.com/hi/M12_IC_AV3-201C--Hero_1.jpg</t>
  </si>
  <si>
    <t>https://milwaukee-media-images.s3.amazonaws.com/hi/M18_ONEFHIWF1-802X--Hero_1.jpg</t>
  </si>
  <si>
    <t>https://milwaukee-media-images.s3.amazonaws.com/hi/M18_CHPXDE-502C--Hero_01.jpg</t>
  </si>
  <si>
    <t>https://milwaukee-media-images.s3.amazonaws.com/hi/M18_FPXP-0C--Hero_1.jpg</t>
  </si>
  <si>
    <t>https://milwaukee-media-images.s3.amazonaws.com/hi/4932430255--Hero_1.jpg</t>
  </si>
  <si>
    <t>https://milwaukee-media-images.s3.amazonaws.com/hi/M28_CHPXDE-502C--Hero_01.jpg</t>
  </si>
  <si>
    <t>https://milwaukee-media-images.s3.amazonaws.com/hi/4932430272--Hero_1.jpg</t>
  </si>
  <si>
    <t>https://milwaukee-media-images.s3.amazonaws.com/hi/M18_FMS305-0--Hero_1.jpg</t>
  </si>
  <si>
    <t>https://milwaukee-media-images.s3.amazonaws.com/hi/M18_FCOS230-121--Hero_1.jpg</t>
  </si>
  <si>
    <t>https://milwaukee-media-images.s3.amazonaws.com/hi/M18_ONESLDP-0--Hero_1.jpg</t>
  </si>
  <si>
    <t>https://milwaukee-media-images.s3.amazonaws.com/hi/4932430256--Hero_1.jpg</t>
  </si>
  <si>
    <t>https://milwaukee-media-images.s3.amazonaws.com/hi/4932430306--Hero_1.jpg</t>
  </si>
  <si>
    <t>https://milwaukee-media-images.s3.amazonaws.com/hi/WCS_45--Hero_1.jpg</t>
  </si>
  <si>
    <t>https://milwaukee-media-images.s3.amazonaws.com/hi/K_850_S--Hero_1.jpg</t>
  </si>
  <si>
    <t>https://milwaukee-media-images.s3.amazonaws.com/hi/4932430273--Hero_1.jpg</t>
  </si>
  <si>
    <t>https://milwaukee-media-images.s3.amazonaws.com/hi/4932430290--Hero_1.jpg</t>
  </si>
  <si>
    <t>https://milwaukee-media-images.s3.amazonaws.com/hi/4932478849--Hero_1.jpg</t>
  </si>
  <si>
    <t>https://milwaukee-media-images.s3.amazonaws.com/hi/4932471998--Hero_1.jpg</t>
  </si>
  <si>
    <t>https://milwaukee-media-images.s3.amazonaws.com/hi/M18_FMS254-0--Hero_1.jpg</t>
  </si>
  <si>
    <t>https://milwaukee-media-images.s3.amazonaws.com/hi/K_900_K--Hero_1.jpg</t>
  </si>
  <si>
    <t>https://milwaukee-media-images.s3.amazonaws.com/hi/K_900_S--Hero_1.jpg</t>
  </si>
  <si>
    <t>https://milwaukee-media-images.s3.amazonaws.com/hi/M18_ONEFHXDEL-552C--Hero_1.jpg</t>
  </si>
  <si>
    <t>https://milwaukee-media-images.s3.amazonaws.com/hi/M18_FTS210-0--Hero_1.jpg</t>
  </si>
  <si>
    <t>https://milwaukee-media-images.s3.amazonaws.com/hi/4932479455--Hero_1.jpg</t>
  </si>
  <si>
    <t>https://milwaukee-media-images.s3.amazonaws.com/hi/4932479456--Hero_1.jpg</t>
  </si>
  <si>
    <t>https://milwaukee-media-images.s3.amazonaws.com/hi/4932479012--Hero_1.jpg</t>
  </si>
  <si>
    <t>https://milwaukee-media-images.s3.amazonaws.com/hi/4932479013--Hero_1.jpg</t>
  </si>
  <si>
    <t>https://milwaukee-media-images.s3.amazonaws.com/hi/4932479014--Hero_1.jpg</t>
  </si>
  <si>
    <t>https://milwaukee-media-images.s3.amazonaws.com/hi/4932479015--Hero_1.jpg</t>
  </si>
  <si>
    <t>https://milwaukee-media-images.s3.amazonaws.com/hi/M18_ONEFHIWF1DS-121C--Hero_1.jpg</t>
  </si>
  <si>
    <t>https://milwaukee-media-images.s3.amazonaws.com/hi/M18_PP6B-502B--Hero_1.jpg</t>
  </si>
  <si>
    <t>https://milwaukee-media-images.s3.amazonaws.com/hi/48016000--Hero_1.jpg</t>
  </si>
  <si>
    <t>https://milwaukee-media-images.s3.amazonaws.com/hi/4932478854--Hero_1.jpg</t>
  </si>
  <si>
    <t>https://milwaukee-media-images.s3.amazonaws.com/hi/DR_250_TV--Hero_1.jpg</t>
  </si>
  <si>
    <t>https://milwaukee-media-images.s3.amazonaws.com/hi/M18_ONEFHIWF1D-121C--Hero_1.jpg</t>
  </si>
  <si>
    <t>https://milwaukee-media-images.s3.amazonaws.com/hi/K_950_S--Hero_1.jpg</t>
  </si>
  <si>
    <t>https://milwaukee-media-images.s3.amazonaws.com/hi/M18_ONEFHPXDEL-552C--Hero_1.jpg</t>
  </si>
  <si>
    <t>https://milwaukee-media-images.s3.amazonaws.com/hi/M18_FHM-121C--Hero_1.jpg</t>
  </si>
  <si>
    <t>https://milwaukee-media-images.s3.amazonaws.com/hi/4932479024--Hero_1.jpg</t>
  </si>
  <si>
    <t>https://milwaukee-media-images.s3.amazonaws.com/hi/4932479025--Hero_1.jpg</t>
  </si>
  <si>
    <t>https://milwaukee-media-images.s3.amazonaws.com/hi/4932479026--Hero_1.jpg</t>
  </si>
  <si>
    <t>https://milwaukee-media-images.s3.amazonaws.com/hi/K_1528_H--Hero_1.jpg</t>
  </si>
  <si>
    <t>https://milwaukee-media-images.s3.amazonaws.com/hi/K_1530_H--Hero_1.jpg</t>
  </si>
  <si>
    <t>https://milwaukee-media-images.s3.amazonaws.com/hi/MDE_41--Hero_01.jpg</t>
  </si>
  <si>
    <t>https://milwaukee-media-images.s3.amazonaws.com/hi/4932479457--Hero_1.jpg</t>
  </si>
  <si>
    <t>https://milwaukee-media-images.s3.amazonaws.com/hi/M18_FMS305-121--Hero_1.jpg</t>
  </si>
  <si>
    <t>https://milwaukee-media-images.s3.amazonaws.com/hi/4932471997--Hero_1.jpg</t>
  </si>
  <si>
    <t>https://milwaukee-media-images.s3.amazonaws.com/hi/M18_FFSDC13-0--Hero_1.jpg</t>
  </si>
  <si>
    <t>https://milwaukee-media-images.s3.amazonaws.com/hi/MS_304_DB--Hero_1.jpg</t>
  </si>
  <si>
    <t>https://milwaukee-media-images.s3.amazonaws.com/hi/4932471999--Hero_1.jpg</t>
  </si>
  <si>
    <t>https://milwaukee-media-images.s3.amazonaws.com/hi/M18_FPT2-0C--Hero_1.jpg</t>
  </si>
  <si>
    <t>https://milwaukee-media-images.s3.amazonaws.com/hi/4932472001--Hero_1.jpg</t>
  </si>
  <si>
    <t>https://milwaukee-media-images.s3.amazonaws.com/hi/M18_FFSDC16-0--Hero_1.jpg</t>
  </si>
  <si>
    <t>https://milwaukee-media-images.s3.amazonaws.com/hi/M18_FTS210-121B--Hero_1.jpg</t>
  </si>
  <si>
    <t>https://milwaukee-media-images.s3.amazonaws.com/hi/MDP_41--Hero_01.jpg</t>
  </si>
  <si>
    <t>https://milwaukee-media-images.s3.amazonaws.com/hi/M18_ONEHCC-0C_ACSR_SET--Hero_1.jpg</t>
  </si>
  <si>
    <t>https://milwaukee-media-images.s3.amazonaws.com/hi/M18_ONEHCC-0C_CUAL-SET--Hero_1.jpg</t>
  </si>
  <si>
    <t>https://milwaukee-media-images.s3.amazonaws.com/hi/M18_HKP-201CA--Hero_1.jpg</t>
  </si>
  <si>
    <t>https://milwaukee-media-images.s3.amazonaws.com/hi/4932479016--Hero_1.jpg</t>
  </si>
  <si>
    <t>https://milwaukee-media-images.s3.amazonaws.com/hi/4932479017--Hero_1.jpg</t>
  </si>
  <si>
    <t>https://milwaukee-media-images.s3.amazonaws.com/hi/4932479018--Hero_1.jpg</t>
  </si>
  <si>
    <t>https://milwaukee-media-images.s3.amazonaws.com/hi/4932479019--Hero_1.jpg</t>
  </si>
  <si>
    <t>https://milwaukee-media-images.s3.amazonaws.com/hi/M18_ONEHCC-201C_ACSR_SET--Hero_1.jpg</t>
  </si>
  <si>
    <t>https://milwaukee-media-images.s3.amazonaws.com/hi/M18_ONEHCC-201C_CUAL-SET--Hero_1.jpg</t>
  </si>
  <si>
    <t>https://milwaukee-media-images.s3.amazonaws.com/hi/M18_FCSSM-0--Hero_1.jpg</t>
  </si>
  <si>
    <t>https://milwaukee-media-images.s3.amazonaws.com/hi/4932478852--Hero_1.jpg</t>
  </si>
  <si>
    <t>https://milwaukee-media-images.s3.amazonaws.com/hi/M18_ONEHCC-0C_FSW_SET--Hero_1.jpg</t>
  </si>
  <si>
    <t>https://milwaukee-media-images.s3.amazonaws.com/hi/M18_FPXP-H10502C--Hero_1.jpg</t>
  </si>
  <si>
    <t>https://milwaukee-media-images.s3.amazonaws.com/hi/M12_HPT-0C--Hero_1.jpg</t>
  </si>
  <si>
    <t>https://milwaukee-media-images.s3.amazonaws.com/hi/M18_FMDP-0--Hero_01.jpg</t>
  </si>
  <si>
    <t>https://milwaukee-media-images.s3.amazonaws.com/hi/M18_FPT2-121C--Hero_1.jpg</t>
  </si>
  <si>
    <t>https://milwaukee-media-images.s3.amazonaws.com/hi/DD_3_152--Hero_1.jpg</t>
  </si>
  <si>
    <t>https://milwaukee-media-images.s3.amazonaws.com/hi/4932479458--Hero_1.jpg</t>
  </si>
  <si>
    <t>https://milwaukee-media-images.s3.amazonaws.com/hi/4932479448--Hero_1.jpg</t>
  </si>
  <si>
    <t>https://milwaukee-media-images.s3.amazonaws.com/hi/4932479449--Hero_1.jpg</t>
  </si>
  <si>
    <t>https://milwaukee-media-images.s3.amazonaws.com/hi/4932479450--Hero_1.jpg</t>
  </si>
  <si>
    <t>https://milwaukee-media-images.s3.amazonaws.com/hi/M18_ONEHCC-201C_FSW_SET--Hero_1.jpg</t>
  </si>
  <si>
    <t>https://milwaukee-media-images.s3.amazonaws.com/hi/4932472000--Hero_1.jpg</t>
  </si>
  <si>
    <t>https://milwaukee-media-images.s3.amazonaws.com/hi/4932472002--Hero_1.jpg</t>
  </si>
  <si>
    <t>https://milwaukee-media-images.s3.amazonaws.com/hi/M18_FFSDC16-502--Hero_1.jpg</t>
  </si>
  <si>
    <t>https://milwaukee-media-images.s3.amazonaws.com/hi/M18_HCCT-201C--Hero_1.jpg</t>
  </si>
  <si>
    <t>https://milwaukee-media-images.s3.amazonaws.com/hi/4932352094--Hero_1.jpg</t>
  </si>
  <si>
    <t>https://milwaukee-media-images.s3.amazonaws.com/hi/M18_FCSSM-121--Hero_1.jpg</t>
  </si>
  <si>
    <t>https://milwaukee-media-images.s3.amazonaws.com/hi/4932479459--Hero_1.jpg</t>
  </si>
  <si>
    <t>https://milwaukee-media-images.s3.amazonaws.com/hi/DR_350_T--Hero_1.jpg</t>
  </si>
  <si>
    <t>https://milwaukee-media-images.s3.amazonaws.com/hi/M12_HPT-202C--Hero_1.jpg</t>
  </si>
  <si>
    <t>https://milwaukee-media-images.s3.amazonaws.com/hi/4932479460--Hero_1.jpg</t>
  </si>
  <si>
    <t>https://milwaukee-media-images.s3.amazonaws.com/hi/M18_FMDP-502C--Hero_01.jpg</t>
  </si>
  <si>
    <t>https://milwaukee-media-images.s3.amazonaws.com/hi/M18_BLHPT-0C--Hero_01.jpg</t>
  </si>
  <si>
    <t>https://milwaukee-media-images.s3.amazonaws.com/hi/DCM_2_250C--Hero_1.jpg</t>
  </si>
  <si>
    <t>https://milwaukee-media-images.s3.amazonaws.com/hi/DCM_2_350_C--Hero_1.jpg</t>
  </si>
  <si>
    <t>https://milwaukee-media-images.s3.amazonaws.com/hi/M18_ONEBLHPT-0C--Hero_1.jpg</t>
  </si>
  <si>
    <t>https://milwaukee-media-images.s3.amazonaws.com/hi/M18_ONEBLHPT-302C--Hero_1.jpg</t>
  </si>
  <si>
    <t>https://milwaukee-media-images.s3.amazonaws.com/hi/M12_HPT-202C_M_SET--Hero_1.jpg</t>
  </si>
  <si>
    <t>https://milwaukee-media-images.s3.amazonaws.com/hi/M12_HPT-202C_V_SET--Hero_1.jpg</t>
  </si>
  <si>
    <t>https://milwaukee-media-images.s3.amazonaws.com/hi/M12_HPT-202C_TH_SET--Hero_1.jpg</t>
  </si>
  <si>
    <t>https://milwaukee-media-images.s3.amazonaws.com/hi/M12_HPT-202C_U_SET--Hero_1.jpg</t>
  </si>
  <si>
    <t>https://milwaukee-media-images.s3.amazonaws.com/hi/M12_HPT-202C_V_SET2--Hero_1.jpg</t>
  </si>
  <si>
    <t>https://milwaukee-media-images.s3.amazonaws.com/hi/M18_SIM-0--Hero_1.jpg</t>
  </si>
  <si>
    <t>https://milwaukee-media-images.s3.amazonaws.com/hi/M18_FSSM-0--Hero_1.jpg</t>
  </si>
  <si>
    <t>https://milwaukee-media-images.s3.amazonaws.com/hi/K_2628_H--Hero_1.jpg</t>
  </si>
  <si>
    <t>https://milwaukee-media-images.s3.amazonaws.com/hi/M18_HCC45-0C--Hero_1.jpg</t>
  </si>
  <si>
    <t>https://milwaukee-media-images.s3.amazonaws.com/hi/M18_BLHPTXL-0P--Hero_1.jpg</t>
  </si>
  <si>
    <t>https://milwaukee-media-images.s3.amazonaws.com/hi/M18_FSSM-121--Hero_1.jpg</t>
  </si>
  <si>
    <t>https://milwaukee-media-images.s3.amazonaws.com/hi/M18_SISH-0--Hero_1.jpg</t>
  </si>
  <si>
    <t>https://milwaukee-media-images.s3.amazonaws.com/hi/M18_HCC45-522C--Hero_1.jpg</t>
  </si>
  <si>
    <t>https://milwaukee-media-images.s3.amazonaws.com/hi/M18_BLHPTXL-502P--Hero_1.jpg</t>
  </si>
  <si>
    <t>https://milwaukee-media-images.s3.amazonaws.com/hi/M18_ONEBLHPT-302C_M-SET--Hero_1.jpg</t>
  </si>
  <si>
    <t>https://milwaukee-media-images.s3.amazonaws.com/hi/M18_ONEBLHPT-302C_TH-SET--Hero_1.jpg</t>
  </si>
  <si>
    <t>https://milwaukee-media-images.s3.amazonaws.com/hi/M18_ONEBLHPT-302C_U-SET--Hero_1.jpg</t>
  </si>
  <si>
    <t>https://milwaukee-media-images.s3.amazonaws.com/hi/M18_ONEBLHPT-302C_V-SET--Hero_1.jpg</t>
  </si>
  <si>
    <t>https://milwaukee-media-images.s3.amazonaws.com/hi/M18_BLHPT-202C--Hero_01.jpg</t>
  </si>
  <si>
    <t>https://milwaukee-media-images.s3.amazonaws.com/hi/M12_PL-0C--Hero_1.jpg</t>
  </si>
  <si>
    <t>https://milwaukee-media-images.s3.amazonaws.com/hi/M12_PL-201C--Hero_1.jpg</t>
  </si>
  <si>
    <t>https://milwaukee-media-images.s3.amazonaws.com/hi/M18_HCC75-0C--Hero_1.jpg</t>
  </si>
  <si>
    <t>https://milwaukee-media-images.s3.amazonaws.com/hi/M18_HCC75-502C--Hero_1.jpg</t>
  </si>
  <si>
    <t>https://milwaukee-media-images.s3.amazonaws.com/hi/M18_HDCT-0C--Hero_1.jpg</t>
  </si>
  <si>
    <t>https://milwaukee-media-images.s3.amazonaws.com/hi/M18_BLHPT-202C_M_SET--Hero_1.jpg</t>
  </si>
  <si>
    <t>https://milwaukee-media-images.s3.amazonaws.com/hi/M18_BLHPT-202C_TH_SET--Hero_1.jpg</t>
  </si>
  <si>
    <t>https://milwaukee-media-images.s3.amazonaws.com/hi/M18_BLHPT-202C_V_SET--Hero_1.jpg</t>
  </si>
  <si>
    <t>https://milwaukee-media-images.s3.amazonaws.com/hi/M18_HDCT-202C--Hero_1.jpg</t>
  </si>
  <si>
    <t>https://milwaukee-media-images.s3.amazonaws.com/hi/M18_BLHPT-202C_U_SET--Hero_1.jpg</t>
  </si>
  <si>
    <t>https://milwaukee-media-images.s3.amazonaws.com/hi/M18_HCC75R-502C--Hero_1.jpg</t>
  </si>
  <si>
    <t>https://milwaukee-media-images.s3.amazonaws.com/hi/M18_HCCT109_42-502C--Hero_1.jpg</t>
  </si>
  <si>
    <t>https://milwaukee-media-images.s3.amazonaws.com/hi/M18_HUP700-121--Hero_1.jpg</t>
  </si>
  <si>
    <t>https://milwaukee-media-images.s3.amazonaws.com/hi/M18_SIC36--Hero_1.jpg</t>
  </si>
  <si>
    <t>https://milwaukee-media-images.s3.amazonaws.com/hi/M18_SIC60--Hero_1.jpg</t>
  </si>
  <si>
    <t>https://ru.milwaukeetool.eu/ru-ru/%d1%83%d0%b4%d0%bb%d0%b8%d0%bd%d0%b8%d1%82%d0%b5%d0%bb%d0%b8-%d1%81%d0%b0%d0%bc%d0%be%d0%b2%d1%80%d0%b5%d0%b7%d0%b0%d1%8e%d1%89%d0%b8%d1%85%d1%81%d1%8f-%d0%bd%d0%b0%d1%81%d0%b0%d0%b4%d0%be%d0%ba/</t>
  </si>
  <si>
    <t>https://ru.milwaukeetool.eu/ru-ru/shockwave-%d1%83%d0%b4%d0%b0%d1%80%d0%bd%d1%8b%d0%b5-%d0%ba%d0%be%d0%bb%d1%8c%d1%86%d0%b5%d0%b2%d1%8b%d0%b5-%d0%bf%d0%b8%d0%bb%d1%8b/</t>
  </si>
  <si>
    <t>https://ru.milwaukeetool.eu/ru-ru/%d1%81%d0%b2%d0%b5%d1%80%d0%bb%d0%b0-%d0%bf%d0%be-%d0%bc%d0%b5%d1%82%d0%b0%d0%bb%d0%bb%d1%83-thunderweb-hss-g-din338/</t>
  </si>
  <si>
    <t>https://ru.milwaukeetool.eu/ru-ru/%d1%82%d1%80%d0%b5%d1%85%d1%82%d0%be%d1%87%d0%b5%d1%87%d0%bd%d1%8b%d0%b5-%d1%81%d0%b2%d0%b5%d1%80%d0%bb%d0%b0-%d0%bf%d0%be-%d0%b4%d0%b5%d1%80%d0%b5%d0%b2%d1%83-din-7487e/</t>
  </si>
  <si>
    <t>https://ru.milwaukeetool.eu/ru-ru/%d1%82%d0%be%d0%bd%d0%ba%d0%b8%d0%b5-%d0%be%d1%82%d1%80%d0%b5%d0%b7%d0%bd%d1%8b%d0%b5-%d0%b4%d0%b8%d1%81%d0%ba%d0%b8-%d0%bf%d0%be-%d0%bc%d0%b5%d1%82%d0%b0%d0%bb%d0%bb%d1%83/</t>
  </si>
  <si>
    <t>https://ru.milwaukeetool.eu/ru-ru/%d0%b1%d0%b8%d1%82%d1%8b-ph-shockwave-impact-duty/</t>
  </si>
  <si>
    <t>https://ru.milwaukeetool.eu/ru-ru/%d0%b1%d0%b8%d1%82%d1%8b-pz-shockwave-impact-duty/</t>
  </si>
  <si>
    <t>https://ru.milwaukeetool.eu/ru-ru/%d0%b1%d0%b8%d1%82%d1%8b-tx-shockwave-impact-duty/</t>
  </si>
  <si>
    <t>https://ru.milwaukeetool.eu/ru-ru/shockwave-impact-duty-screwdriving-bits-tx-bo/</t>
  </si>
  <si>
    <t>https://ru.milwaukeetool.eu/ru-ru/%d0%be%d1%82%d1%80%d0%b5%d0%b7%d0%bd%d1%8b%d0%b5-%d0%b4%d0%b8%d1%81%d0%ba%d0%b8-%d0%bf%d0%be-%d0%ba%d0%b0%d0%bc%d0%bd%d1%8e-pro/</t>
  </si>
  <si>
    <t>https://ru.milwaukeetool.eu/ru-ru/%d0%b1%d0%b8%d1%82%d1%8b-hex-shockwave-impact-duty/</t>
  </si>
  <si>
    <t>https://ru.milwaukeetool.eu/ru-ru/shockwave-impact-duty-%d1%83%d0%b4%d0%b0%d1%80%d0%bd%d1%8b%d0%b5-%d0%b1%d0%b8%d1%82%d1%8b/</t>
  </si>
  <si>
    <t>https://ru.milwaukeetool.eu/ru-ru/%d1%81%d0%bc%d0%b5%d0%bd%d0%bd%d1%8b%d0%b5-%d0%bb%d0%b5%d0%b7%d0%b2%d0%b8%d1%8f-%d0%be%d0%b1%d1%89%d0%b5%d0%b3%d0%be-%d0%bd%d0%b0%d0%b7%d0%bd%d0%b0%d1%87%d0%b5%d0%bd%d0%b8%d1%8f/</t>
  </si>
  <si>
    <t>https://ru.milwaukeetool.eu/ru-ru/%d1%82%d0%be%d0%bd%d0%ba%d0%b8%d0%b5-%d0%be%d1%82%d1%80%d0%b5%d0%b7%d0%bd%d1%8b%d0%b5-%d0%b4%d0%b8%d1%81%d0%ba%d0%b8-%d0%bf%d0%be-%d0%bc%d0%b5%d1%82%d0%b0%d0%bb%d0%bb%d1%83-pro/</t>
  </si>
  <si>
    <t>https://ru.milwaukeetool.eu/ru-ru/inkzall-%d0%bc%d0%b0%d1%80%d0%ba%d0%b5%d1%80%d1%8b/</t>
  </si>
  <si>
    <t>https://ru.milwaukeetool.eu/ru-ru/%d1%81%d0%b2%d0%b5%d1%80%d0%bb%d0%b0-%d0%bf%d0%be-%d0%bc%d0%b5%d1%82%d0%b0%d0%bb%d0%bb%d1%83-red-hex-shockwave-hss-tin/</t>
  </si>
  <si>
    <t>https://ru.milwaukeetool.eu/ru-ru/%d1%88%d0%bb%d0%b8%d1%84%d0%be%d0%b2%d0%b0%d0%bb%d1%8c%d0%bd%d1%8b%d0%b5-%d0%b4%d0%b8%d1%81%d0%ba%d0%b8-%d0%bf%d0%be-%d0%bc%d0%b5%d1%82%d0%b0%d0%bb%d0%bb%d1%83-pro/</t>
  </si>
  <si>
    <t>https://ru.milwaukeetool.eu/ru-ru/%d1%81%d0%b2%d0%b5%d1%80%d0%bb%d0%b0-%d0%bf%d0%be-%d0%bc%d0%b5%d1%82%d0%b0%d0%bb%d0%bb%d1%83-hss-r-din338-%d0%b2-%d1%83%d0%bf%d0%b0%d0%ba%d0%be%d0%b2%d0%ba%d0%b5-%d0%bf%d0%be-5-%d0%b8-10-%d1%88%d1%82%d1%83%d0%ba/</t>
  </si>
  <si>
    <t>https://ru.milwaukeetool.eu/ru-ru/%d1%83%d0%b4%d0%b0%d1%80%d0%bd%d1%8b%d0%b5-%d1%81%d0%b2%d0%b5%d1%80%d0%bb%d0%b0-premium-3-%d0%b3%d1%80%d0%b0%d0%bd%d0%b8-%d0%bd%d0%b0-%d1%85%d0%b2%d0%be%d1%81%d1%82%d0%be%d0%b2%d0%b8%d0%ba%d0%b5/</t>
  </si>
  <si>
    <t>https://ru.milwaukeetool.eu/ru-ru/%d0%bf%d0%b5%d1%80%d1%8c%d0%b5%d0%b2%d1%8b%d0%b5-%d1%81%d0%b2%d0%b5%d1%80%d0%bb%d0%b0/</t>
  </si>
  <si>
    <t>https://ru.milwaukeetool.eu/ru-ru/%d1%81%d0%b2%d0%b5%d1%80%d0%bb%d0%b0-%d0%bf%d0%be-%d0%bc%d1%83%d0%bb%d1%8c%d1%82%d0%b8%d0%bc%d0%b0%d1%82%d0%b5%d1%80%d0%b8%d0%b0%d0%bb%d0%b0%d0%bc/</t>
  </si>
  <si>
    <t>https://ru.milwaukeetool.eu/ru-ru/%d1%81%d0%b2%d0%b5%d1%80%d0%bb%d0%b0-%d0%bf%d0%be-%d1%81%d1%82%d0%b5%d0%ba%d0%bb%d1%83-%d0%b8-%d0%bf%d0%bb%d0%b8%d1%82%d0%ba%d0%b5/</t>
  </si>
  <si>
    <t>https://ru.milwaukeetool.eu/ru-ru/%d1%82%d1%80%d0%b5%d1%85%d0%b3%d1%80%d0%b0%d0%bd%d0%bd%d1%8b%d0%b5-%d0%be%d1%82%d0%b2%d0%b5%d1%80%d1%82%d0%ba%d0%b8/</t>
  </si>
  <si>
    <t>https://ru.milwaukeetool.eu/ru-ru/1-4-8243;-%d0%b3%d0%be%d0%bb%d0%be%d0%b2%d0%ba%d0%b8-%d0%bf%d0%be%d0%ba%d1%80%d1%8b%d1%82%d1%8b%d0%b5-%d1%85%d1%80%d0%be%d0%bc%d0%be%d0%bc/</t>
  </si>
  <si>
    <t>https://ru.milwaukeetool.eu/ru-ru/%d0%bb%d0%b5%d0%bf%d0%b5%d1%81%d1%82%d0%ba%d0%be%d0%b2%d1%8b%d0%b5-%d0%b4%d0%b8%d1%81%d0%ba%d0%b8-zirconium/</t>
  </si>
  <si>
    <t>https://ru.milwaukeetool.eu/ru-ru/%d1%81%d0%bc%d0%b5%d0%bd%d0%bd%d1%8b%d0%b5-%d0%bb%d0%b5%d0%b7%d0%b2%d0%b8%d1%8f-switchblade/</t>
  </si>
  <si>
    <t>https://ru.milwaukeetool.eu/ru-ru/%d1%88%d0%bb%d0%b8%d1%84%d0%be%d0%b2%d0%b0%d0%bb%d1%8c%d0%bd%d0%b0%d1%8f-%d0%b1%d1%83%d0%bc%d0%b0%d0%b3%d0%b0-8960;-125-%d0%bc%d0%bc-8-%d0%be%d1%82%d0%b2%d0%b5%d1%80%d1%81%d1%82%d0%b8%d0%b8/</t>
  </si>
  <si>
    <t>https://ru.milwaukeetool.eu/ru-ru/3-8-8243;-shockwave-impact-duty-%d1%83%d0%b4%d0%b0%d1%80%d0%bd%d1%8b%d0%b5-%d0%b3%d0%be%d0%bb%d0%be%d0%b2%d0%ba%d0%b8/</t>
  </si>
  <si>
    <t>https://ru.milwaukeetool.eu/ru-ru/%d0%b1%d1%83%d1%80%d1%8b-sds-plus-m2-2-%d0%b5-%d1%80%d0%b5%d0%b6%d1%83%d1%89%d0%b8%d0%b5-%d0%ba%d1%80%d0%be%d0%bc%d0%ba%d0%b8/</t>
  </si>
  <si>
    <t>https://ru.milwaukeetool.eu/ru-ru/3-8-%d0%b3%d0%be%d0%bb%d0%be%d0%b2%d0%ba%d0%b8-%d0%bf%d0%be%d0%ba%d1%80%d1%8b%d1%82%d1%8b%d0%b5-%d1%85%d1%80%d0%be%d0%bc%d0%be%d0%bc/</t>
  </si>
  <si>
    <t>https://ru.milwaukeetool.eu/ru-ru/%d0%ba%d0%bb%d1%8e%d1%87%d0%b8-%d0%b4%d0%bb%d1%8f-%d0%bf%d0%b0%d1%82%d1%80%d0%be%d0%bd%d0%be%d0%b2/</t>
  </si>
  <si>
    <t>https://ru.milwaukeetool.eu/ru-ru/%d0%bf%d1%80%d0%b8%d0%bd%d0%b0%d0%b4%d0%bb%d0%b5%d0%b6%d0%bd%d0%be%d1%81%d1%82%d0%b8-%d0%b4%d0%bb%d1%8f-%d1%83%d0%b4%d0%b0%d1%80%d0%bd%d1%8b%d1%85-%d0%b3%d0%be%d0%bb%d0%be%d0%b2%d0%be%d0%ba-3-4/</t>
  </si>
  <si>
    <t>https://ru.milwaukeetool.eu/ru-ru/%d1%81%d0%b2%d0%b5%d1%80%d0%bb%d0%b0-%d0%bf%d0%be-%d0%bc%d0%b5%d1%82%d0%b0%d0%bb%d0%bb%d1%83-thunderweb-hss-g-din338-%d1%83%d0%bf%d0%b0%d0%ba%d0%be%d0%b2%d0%ba%d0%b0-%d0%b8%d0%b7-5-%d0%b8-10-%d1%88%d1%82%d1%83%d0%ba/</t>
  </si>
  <si>
    <t>https://ru.milwaukeetool.eu/ru-ru/%d1%88%d0%bb%d0%b8%d1%84%d0%be%d0%b2%d0%b0%d0%bb%d1%8c%d0%bd%d0%b0%d1%8f-%d0%b1%d1%83%d0%bc%d0%b0%d0%b3%d0%b0-8960;-150-%d0%bc%d0%bc-6-%d0%be%d1%82%d0%b2%d0%b5%d1%80%d1%81%d1%82%d0%b8%d0%b8/</t>
  </si>
  <si>
    <t>https://ru.milwaukeetool.eu/ru-ru/%d0%bc%d0%b0%d0%b3%d0%bd%d0%b8%d1%82%d0%bd%d1%8b%d0%b8-%d0%b4%d0%b5%d1%80%d0%b6%d0%b0%d1%82%d0%b5%d0%bb%d1%8c-%d0%bd%d0%b0%d1%81%d0%b0%d0%b4%d0%be%d0%ba/</t>
  </si>
  <si>
    <t>https://ru.milwaukeetool.eu/ru-ru/inkzall-%d0%b1%d0%be%d0%bb%d1%8c%d1%88%d0%b8%d0%b5-%d0%bc%d0%b0%d1%80%d0%ba%d0%b5%d1%80%d1%8b/</t>
  </si>
  <si>
    <t>https://ru.milwaukeetool.eu/ru-ru/sanding-paper-for-multi-tool/</t>
  </si>
  <si>
    <t>https://ru.milwaukeetool.eu/ru-ru/%d1%81%d0%b2%d0%b5%d1%80%d0%bb%d0%b0-forstner/</t>
  </si>
  <si>
    <t>https://ru.milwaukeetool.eu/ru-ru/%d0%bf%d1%80%d0%b8%d0%bd%d0%b0%d0%b4%d0%bb%d0%b5%d0%b6%d0%bd%d0%be%d1%81%d1%82%d0%b8-%d0%b4%d0%bb%d1%8f-%d1%83%d0%b4%d0%b0%d1%80%d0%bd%d1%8b%d1%85-%d0%b3%d0%be%d0%bb%d0%be%d0%b2%d0%be%d0%ba-1/</t>
  </si>
  <si>
    <t>https://ru.milwaukeetool.eu/ru-ru/inkzall-%d0%bc%d0%b0%d1%80%d0%ba%d0%b5%d1%80-%d1%81-%d0%b6%d0%b8%d0%b4%d0%ba%d0%be%d0%b8-%d0%ba%d1%80%d0%b0%d1%81%d0%ba%d0%be%d0%b8/</t>
  </si>
  <si>
    <t>https://ru.milwaukeetool.eu/ru-ru/%d1%81%d0%ba%d0%be%d0%b1%d1%8b/</t>
  </si>
  <si>
    <t>https://ru.milwaukeetool.eu/ru-ru/%d1%81%d1%82%d0%b0%d0%bd%d0%b4%d0%b0%d1%80%d1%82%d0%bd%d1%8b%d0%b5-%d0%bf%d0%be%d0%bb%d0%be%d1%82%d0%bd%d0%b0/</t>
  </si>
  <si>
    <t>https://ru.milwaukeetool.eu/ru-ru/8243;-shockwave-impact-duty-%d1%83%d0%b4%d0%b0%d1%80%d0%bd%d1%8b%d0%b5-%d0%b3%d0%be%d0%bb%d0%be%d0%b2%d0%ba%d0%b8/</t>
  </si>
  <si>
    <t>https://ru.milwaukeetool.eu/ru-ru/%d1%80%d0%b5%d0%b7%d0%b0%d0%ba-%d0%b4%d0%bb%d1%8f-%d0%bf%d0%bb%d0%b0%d1%81%d1%82%d0%b8%d0%ba%d0%be%d0%b2%d1%8b%d1%85-%d1%82%d1%80%d1%83%d0%b1-1/</t>
  </si>
  <si>
    <t>https://ru.milwaukeetool.eu/ru-ru/%d0%b3%d0%b8%d0%b1%d0%ba%d0%b8%d0%b5-%d0%be%d0%bf%d0%be%d1%80%d0%bd%d1%8b%d0%b5-%d1%82%d0%b0%d1%80%d0%b5%d0%bb%d0%ba%d0%b8/</t>
  </si>
  <si>
    <t>https://ru.milwaukeetool.eu/ru-ru/%d0%bb%d0%b5%d0%bf%d0%b5%d1%81%d1%82%d0%ba%d0%be%d0%b2%d1%8b%d0%b5-%d0%b4%d0%b8%d1%81%d0%ba%d0%b8/</t>
  </si>
  <si>
    <t>https://ru.milwaukeetool.eu/ru-ru/8243;-shockwave-impact-duty-%d1%83%d0%b4%d0%b0%d1%80%d0%bd%d1%8b%d0%b5-%d0%b3%d0%be%d0%bb%d0%be%d0%b2%d0%ba%d0%b8-%d1%83%d0%b4%d0%bb%d0%b8%d0%bd%d0%b5%d0%bd%d0%bd%d1%8b%d0%b5/</t>
  </si>
  <si>
    <t>https://ru.milwaukeetool.eu/ru-ru/%d1%83%d0%bd%d0%b8%d0%b2%d0%b5%d1%80%d1%81%d0%b0%d0%bb%d1%8c%d0%bd%d1%8b%d0%b5-%d1%81%d0%b2%d0%b5%d1%80%d0%bb%d0%b0/</t>
  </si>
  <si>
    <t>https://ru.milwaukeetool.eu/ru-ru/%d0%bf%d0%be%d0%bb%d0%b8%d1%80%d0%be%d0%b2%d0%b0%d0%bb%d1%8c%d0%bd%d1%8b%d0%b5-%d0%bf%d1%80%d0%b8%d0%bd%d0%b0%d0%b4%d0%bb%d0%b5%d0%b6%d0%bd%d0%be%d1%81%d1%82%d0%b8/</t>
  </si>
  <si>
    <t>https://ru.milwaukeetool.eu/ru-ru/%d1%80%d1%83%d0%bb%d0%b5%d1%82%d0%ba%d0%b0-2-%d0%bc-6-8243;/</t>
  </si>
  <si>
    <t>https://ru.milwaukeetool.eu/ru-ru/8243;-shockwave-impact-duty-%d1%83%d0%b4%d0%b0%d1%80%d0%bd%d1%8b%d0%b5-%d0%b3%d0%be%d0%bb%d0%be%d0%b2%d0%ba%d0%b8-%d1%83%d0%b4%d0%bb%d0%b8%d0%bd%d0%b5%d0%bd%d0%bd%d1%8b%d0%b5-1/</t>
  </si>
  <si>
    <t>https://ru.milwaukeetool.eu/ru-ru/8243;-%d0%b0%d0%b4%d0%b0%d0%bf%d1%82%d0%b5%d1%80%d1%8b-%d0%b4%d0%bb%d1%8f-%d1%83%d0%b4%d0%b0%d1%80%d0%bd%d1%8b%d1%85-%d0%b3%d0%be%d0%bb%d0%be%d0%b2%d0%be%d0%ba/</t>
  </si>
  <si>
    <t>https://ru.milwaukeetool.eu/ru-ru/%d1%83%d0%bd%d0%b8%d0%b2%d0%b5%d1%80%d1%81%d0%b0%d0%bb%d1%8c%d0%bd%d1%8b%d0%b5-%d0%b1%d1%83%d1%80%d1%8b-sds-plus-tct/</t>
  </si>
  <si>
    <t>https://ru.milwaukeetool.eu/ru-ru/%d0%bb%d0%b5%d0%bf%d0%b5%d1%81%d1%82%d0%ba%d0%be%d0%b2%d1%8b%d0%b5-%d0%b4%d0%b8%d1%81%d0%ba%d0%b8-%d0%bf%d0%be-%d0%b0%d0%bb%d1%8e%d0%bc%d0%b8%d0%bd%d0%b8%d1%8e/</t>
  </si>
  <si>
    <t>https://ru.milwaukeetool.eu/ru-ru/%d0%bf%d0%be%d0%bb%d0%be%d1%82%d0%bd%d0%b0-%d0%b4%d0%bb%d1%8f-%d0%b1%d1%8b%d1%81%d1%82%d1%80%d0%be%d0%b8-%d1%80%d0%b5%d0%b7%d0%ba%d0%b8/</t>
  </si>
  <si>
    <t>https://ru.milwaukeetool.eu/ru-ru/%d0%bc%d0%bd%d0%be%d0%b3%d0%be%d1%80%d0%b0%d0%b7%d0%be%d0%b2%d1%8b%d0%b5-%d0%b1%d0%b5%d1%80%d1%83%d1%88%d0%b8-%d0%bd%d0%b0-%d1%88%d0%bd%d1%83%d1%80%d0%ba%d0%b5/reusable-ear-plugs-corded/</t>
  </si>
  <si>
    <t>https://ru.milwaukeetool.eu/ru-ru/%d1%81%d0%bf%d0%b8%d1%80%d0%b0%d0%bb%d1%8c%d0%bd%d1%8b%d0%b5-%d1%81%d0%b2%d0%b5%d1%80%d0%bb%d0%b0/</t>
  </si>
  <si>
    <t>https://ru.milwaukeetool.eu/ru-ru/%d1%81%d1%82%d0%b0%d0%bd%d0%b4%d0%b0%d1%80%d0%bd%d1%8b%d0%b5-%d0%bf%d0%be%d0%bb%d0%be%d1%82%d0%bd%d0%b0/</t>
  </si>
  <si>
    <t>https://ru.milwaukeetool.eu/ru-ru/%d0%bd%d0%b0%d0%b1%d0%be%d1%80%d1%8b-%d1%82%d1%80%d0%b5%d1%85%d1%82%d0%be%d1%87%d0%b5%d1%87%d0%bd%d1%8b%d1%85-%d1%81%d0%b2%d0%b5%d1%80%d0%b5%d0%bb-%d0%bf%d0%be-%d0%b4%d0%b5%d1%80%d0%b5%d0%b2%d1%83-din-7487e/</t>
  </si>
  <si>
    <t>https://ru.milwaukeetool.eu/ru-ru/%d0%bf%d0%be%d0%bb%d0%be%d1%82%d0%bd%d0%b0-%d0%b4%d0%bb%d1%8f-%d1%84%d0%b8%d0%b3%d1%83%d1%80%d0%bd%d0%be%d0%b8-%d1%80%d0%b5%d0%b7%d0%ba%d0%b8-1/</t>
  </si>
  <si>
    <t>https://ru.milwaukeetool.eu/ru-ru/%d0%ba%d0%be%d0%bc%d0%bf%d0%bb%d0%b5%d0%ba%d1%82-%d1%80%d0%b5%d0%bc%d0%be%d0%bd%d1%82%d0%bd%d0%b8%d0%ba%d0%b0/</t>
  </si>
  <si>
    <t>https://ru.milwaukeetool.eu/ru-ru/%d0%bf%d0%be%d0%bb%d0%be%d1%82%d0%bd%d0%b0-%d0%b4%d0%bb%d1%8f-%d1%87%d0%b8%d1%81%d1%82%d0%be%d0%b8-%d1%80%d0%b5%d0%b7%d0%ba%d0%b8-%d0%b1%d0%b5%d0%b7-%d1%81%d0%ba%d0%be%d0%bb%d0%be%d0%b2/</t>
  </si>
  <si>
    <t>https://ru.milwaukeetool.eu/ru-ru/%d0%bf%d0%be%d0%bb%d0%be%d1%82%d0%bd%d0%b0-%d0%b4%d0%bb%d1%8f-%d1%84%d0%b8%d0%b3%d1%83%d1%80%d0%bd%d0%be%d0%b8-%d1%80%d0%b5%d0%b7%d0%ba%d0%b8/</t>
  </si>
  <si>
    <t>https://ru.milwaukeetool.eu/ru-ru/%d1%81%d0%b2%d0%b5%d1%80%d0%bb%d0%b0-%d0%bf%d0%be-%d0%bc%d0%b5%d1%82%d0%b0%d0%bb%d0%bb%d1%83-hss-r-%d1%83%d0%b4%d0%bb%d0%b8%d0%bd%d0%b5%d0%bd%d0%bd%d1%8b%d0%b5-din338/</t>
  </si>
  <si>
    <t>https://ru.milwaukeetool.eu/ru-ru/%d1%81%d0%b2%d0%b5%d1%80%d0%bb%d0%b0-%d0%bf%d0%be-%d0%bc%d0%b5%d1%82%d0%b0%d0%bb%d0%bb%d1%83-hss-g-din340-%d0%bd%d0%b0%d0%b1%d0%be%d1%80-%d0%bf%d0%be-5-%d0%b8%d0%bb%d0%b8-10-%d1%88%d1%82/</t>
  </si>
  <si>
    <t>https://ru.milwaukeetool.eu/ru-ru/%d1%82%d0%be%d0%bd%d0%ba%d0%b8%d0%b8-%d0%b4%d0%b5%d1%80%d0%b5%d0%b2%d1%8f%d0%bd%d0%bd%d1%8b%d0%b8-%d1%81%d0%ba%d0%bb%d0%b0%d0%b4%d0%bd%d0%be%d0%b8-%d0%bc%d0%b5%d1%82%d1%80/</t>
  </si>
  <si>
    <t>https://ru.milwaukeetool.eu/ru-ru/%d0%b1%d1%83%d1%80%d1%8b-mx4-sds-plus-4-%d0%b5-%d1%80%d0%b5%d0%b6%d1%83%d1%89%d0%b8%d0%b5-%d0%ba%d1%80%d0%be%d0%bc%d0%ba%d0%b8/</t>
  </si>
  <si>
    <t>https://ru.milwaukeetool.eu/ru-ru/%d1%88%d0%bb%d0%b8%d1%84%d0%be%d0%b2%d0%b0%d0%bb%d1%8c%d0%bd%d0%b0%d1%8f-%d0%bb%d0%b5%d0%bd%d1%82%d0%b0-100-%d1%85-560-%d0%bc%d0%bc/</t>
  </si>
  <si>
    <t>https://ru.milwaukeetool.eu/ru-ru/%d0%bf%d0%be%d0%bb%d0%be%d1%82%d0%bd%d0%b0-%d1%81-u-%d0%be%d0%b1%d1%80%d0%b0%d0%b7%d0%bd%d1%8b%d0%bc-%d1%85%d0%b2%d0%be%d1%81%d1%82%d0%be%d0%b2%d0%b8%d0%ba%d0%be%d0%bc/</t>
  </si>
  <si>
    <t>https://ru.milwaukeetool.eu/ru-ru/%d0%bb%d0%b5%d0%bf%d0%b5%d1%81%d1%82%d0%ba%d0%be%d0%b2%d1%8b%d0%b5-%d0%b4%d0%b8%d1%81%d0%ba%d0%b8-cera-turbo-xl/</t>
  </si>
  <si>
    <t>https://ru.milwaukeetool.eu/ru-ru/%d1%81%d0%b8%d1%81%d1%82%d0%b5%d0%bc%d0%b0-sds-max-vario/</t>
  </si>
  <si>
    <t>https://ru.milwaukeetool.eu/ru-ru/%d0%b4%d0%b5%d1%80%d0%b5%d0%b2%d1%8f%d0%bd%d0%bd%d1%8b%d0%b8-%d1%81%d0%ba%d0%bb%d0%b0%d0%b4%d0%bd%d0%be%d0%b8-%d0%bc%d0%b5%d1%82%d1%80/</t>
  </si>
  <si>
    <t>https://ru.milwaukeetool.eu/ru-ru/%d0%bf%d0%b5%d1%80%d0%b5%d1%85%d0%be%d0%b4%d0%bd%d0%b8%d0%ba-1-2-8243;-%d0%ba%d0%b2%d0%b0%d0%b4%d1%80%d0%b0%d1%82%d0%bd%d1%8b%d0%b8-%d1%85%d0%b2%d0%be%d1%81%d1%82%d0%be%d0%b2%d0%b8%d0%ba-1-4-f/</t>
  </si>
  <si>
    <t>https://ru.milwaukeetool.eu/ru-ru/%d1%81%d0%b2%d0%b5%d1%80%d0%bb%d0%b0-%d0%bf%d0%be-%d0%b4%d0%b5%d1%80%d0%b5%d0%b2%d1%83-speed-feed/</t>
  </si>
  <si>
    <t>https://ru.milwaukeetool.eu/ru-ru/%d0%b2%d1%8b%d0%b4%d0%b2%d0%b8%d0%b6%d0%bd%d1%8b%d0%b5-%d0%bd%d0%be%d0%b6%d0%b8/</t>
  </si>
  <si>
    <t>https://ru.milwaukeetool.eu/ru-ru/sds-plus-%d1%82%d0%be%d0%bd%d0%ba%d0%b8%d0%b5-%d0%bf%d0%bb%d0%be%d1%81%d0%ba%d0%b8%d0%b5-%d0%b4%d0%be%d0%bb%d0%be%d1%82%d0%b0/</t>
  </si>
  <si>
    <t>https://ru.milwaukeetool.eu/ru-ru/%d0%bf%d0%be%d0%bb%d0%be%d1%82%d0%bd%d0%b0-%d0%bf%d0%be-%d0%b4%d0%b5%d1%80%d0%b5%d0%b2%d1%83-%d0%b8-%d0%bf%d0%bb%d0%b0%d1%81%d1%82%d0%b8%d0%ba%d1%83/</t>
  </si>
  <si>
    <t>https://ru.milwaukeetool.eu/ru-ru/%d1%81%d0%bf%d0%b5%d1%86%d0%b8%d0%b0%d0%bb%d1%8c%d0%bd%d0%be%d0%b5-%d0%bf%d1%80%d0%b8%d0%bc%d0%b5%d0%bd%d0%b5%d0%bd%d0%b8%d0%b5-%d0%b0%d0%bb%d1%8e%d0%bc%d0%b8%d0%bd%d0%b8%d0%b8/</t>
  </si>
  <si>
    <t>https://ru.milwaukeetool.eu/ru-ru/%d1%88%d0%bb%d0%b8%d1%84%d0%be%d0%b2%d0%b0%d0%bb%d1%8c%d0%bd%d0%b0%d1%8f-%d0%bb%d0%b5%d0%bd%d1%82%d0%b0-75-%d1%85-533-%d0%bc%d0%bc/</t>
  </si>
  <si>
    <t>https://ru.milwaukeetool.eu/ru-ru/%d0%bb%d0%b5%d0%b7%d0%b2%d0%b8%d1%8f-%d0%b4%d0%bb%d1%8f-%d0%b2%d1%8b%d0%b4%d0%b2%d0%b8%d0%b6%d0%bd%d1%8b%d1%85-%d0%bd%d0%be%d0%b6%d0%b5%d0%b8/</t>
  </si>
  <si>
    <t>https://ru.milwaukeetool.eu/ru-ru/%d1%80%d0%b5%d0%b7%d0%b0%d0%ba-%d0%b4%d0%bb%d1%8f-%d0%bf%d0%bb%d0%b0%d1%81%d1%82%d0%b8%d0%ba%d0%be%d0%b2%d1%8b%d1%85-%d1%82%d1%80%d1%83%d0%b1/</t>
  </si>
  <si>
    <t>https://ru.milwaukeetool.eu/ru-ru/redstick-%d0%b2-%d0%ba%d0%be%d1%80%d0%bf%d1%83%d1%81%d0%b5-backbone/</t>
  </si>
  <si>
    <t>https://ru.milwaukeetool.eu/ru-ru/%d0%bf%d1%80%d0%b8%d0%bd%d0%b0%d0%b4%d0%bb%d0%b5%d0%b6%d0%bd%d0%be%d1%81%d1%82%d0%b8-%d0%b4%d0%bb%d1%8f-%d0%bf%d0%b0%d1%82%d1%80%d0%be%d0%bd%d0%be%d0%b2/</t>
  </si>
  <si>
    <t>https://ru.milwaukeetool.eu/ru-ru/redstick-%d0%b2-%d0%ba%d0%be%d1%80%d0%bf%d1%83%d1%81%d0%b5-compact/</t>
  </si>
  <si>
    <t>https://ru.milwaukeetool.eu/ru-ru/inkzall-%d1%82%d0%b5%d0%ba%d1%81%d1%82%d0%bc%d0%b0%d1%80%d0%ba%d0%b5%d1%80%d1%8b/</t>
  </si>
  <si>
    <t>https://ru.milwaukeetool.eu/ru-ru/vde-%d0%b8%d0%b7%d0%be%d0%bb%d0%b8%d1%80%d0%be%d0%b2%d0%b0%d0%bd%d0%bd%d1%8b%d0%b5-%d0%be%d1%82%d0%b2%d0%b5%d1%80%d1%82%d0%ba%d0%b8/</t>
  </si>
  <si>
    <t>https://ru.milwaukeetool.eu/ru-ru/8243;-shockwave-impact-duty-%d1%83%d0%b4%d0%b0%d1%80%d0%bd%d1%8b%d0%b5-%d0%b3%d0%be%d0%bb%d0%be%d0%b2%d0%ba%d0%b8-%d1%83%d0%b4%d0%bb%d0%b8%d0%bd%d0%b5%d0%bd%d0%bd%d1%8b%d0%b5-2/</t>
  </si>
  <si>
    <t>https://ru.milwaukeetool.eu/ru-ru/%d1%81%d0%b8%d1%81%d1%82%d0%b5%d0%bc%d0%bd%d1%8b%d0%b5-%d0%bf%d1%80%d0%b8%d0%bd%d0%b0%d0%b4%d0%bb%d0%b5%d0%b6%d0%bd%d0%be%d1%81%d1%82%d0%b8-%d1%88%d1%83%d1%80%d1%83%d0%bf%d0%be%d0%b2%d0%b5%d1%80%d1%82%d1%8b/</t>
  </si>
  <si>
    <t>https://ru.milwaukeetool.eu/ru-ru/%d0%bf%d0%be%d0%bb%d0%be%d1%82%d0%bd%d0%b0-hackzall/</t>
  </si>
  <si>
    <t>https://ru.milwaukeetool.eu/ru-ru/%d1%83%d1%80%d0%be%d0%b2%d0%b5%d0%bd%d1%8c-minibox/</t>
  </si>
  <si>
    <t>https://ru.milwaukeetool.eu/ru-ru/%d1%80%d1%83%d1%87%d0%bd%d0%b0%d1%8f-%d0%bf%d0%b8%d0%bb%d0%ba%d0%b0/</t>
  </si>
  <si>
    <t>https://ru.milwaukeetool.eu/ru-ru/%d0%ba%d0%be%d0%bc%d0%bf%d0%b0%d0%ba%d1%82%d0%bd%d1%8b%d0%b5-%d1%80%d1%83%d0%bb%d0%b5%d1%82%d0%ba%d0%b8/</t>
  </si>
  <si>
    <t>https://ru.milwaukeetool.eu/ru-ru/%d0%bf%d1%80%d0%b8%d0%bd%d0%b0%d0%b4%d0%bb%d0%b5%d0%b6%d0%bd%d0%be%d1%81%d1%82%d0%b8-%d0%ba-%d0%ba%d0%be%d1%80%d0%be%d0%bd%d0%ba%d0%b0%d0%bc-hcs/</t>
  </si>
  <si>
    <t>https://ru.milwaukeetool.eu/ru-ru/%d1%81%d0%b0%d0%bc%d0%be%d0%b7%d0%b0%d1%82%d0%b0%d1%87%d0%b8%d0%b2%d0%b0%d1%8e%d1%89%d0%b8%d0%b5%d1%81%d1%8f-%d0%b4%d0%be%d0%bb%d0%be%d1%82%d0%b0-sds-plus-sledge/</t>
  </si>
  <si>
    <t>https://ru.milwaukeetool.eu/ru-ru/%d0%bc%d0%b0%d0%b3%d0%bd%d0%b8%d1%82%d0%bd%d1%8b%d0%b5-%d1%82%d0%be%d1%80%d1%86%d0%b5%d0%b2%d1%8b%d0%b5-%d0%bd%d0%b0%d1%81%d0%b0%d0%b4%d0%ba%d0%b8/</t>
  </si>
  <si>
    <t>https://ru.milwaukeetool.eu/ru-ru/%d0%bc%d0%b0%d0%b3%d0%bd%d0%b8%d1%82%d0%bd%d1%8b%d0%b5-%d0%b4%d0%b5%d1%80%d0%b6%d0%b0%d1%82%d0%b5%d0%bb%d0%b8-%d0%b1%d0%b8%d1%82/</t>
  </si>
  <si>
    <t>https://ru.milwaukeetool.eu/ru-ru/%d0%bf%d0%be%d0%bb%d0%be%d1%82%d0%bd%d0%b0-%d0%b4%d0%bb%d1%8f-%d0%b1%d1%8b%d1%81%d1%82%d1%80%d0%be%d0%b8-%d0%b8-%d0%b0%d0%ba%d0%ba%d1%83%d1%80%d0%b0%d1%82%d0%bd%d0%be%d0%b8-%d1%80%d0%b5%d0%b7%d0%ba%d0%b8/</t>
  </si>
  <si>
    <t>https://ru.milwaukeetool.eu/ru-ru/%d0%b3%d0%b0%d0%b8%d0%ba%d0%b0-fixtec/</t>
  </si>
  <si>
    <t>https://ru.milwaukeetool.eu/ru-ru/%d0%bf%d1%80%d0%b8%d0%bd%d0%b0%d0%b4%d0%bb%d0%b5%d0%b6%d0%bd%d0%be%d1%81%d1%82%d0%b8-%d1%84%d1%80%d0%b5%d0%b7%d0%b5%d1%80-%d0%bb%d0%b0%d0%bc%d0%b5%d0%bb%d1%8c%d0%bd%d1%8b%d0%b8/</t>
  </si>
  <si>
    <t>https://ru.milwaukeetool.eu/ru-ru/%d0%b0%d0%bb%d0%bc%d0%b0%d0%b7%d0%bd%d1%8b%d0%b5-%d0%b4%d0%b8%d1%81%d0%ba%d0%b8-%d0%bf%d1%80%d0%be%d1%84%d0%b5%d1%81%d1%81%d0%b8%d0%be%d0%bd%d0%b0%d0%bb%d1%8c%d0%bd%d0%b0%d1%8f-%d1%81%d0%b5%d1%80%d0%b8%d1%8f-dhti/</t>
  </si>
  <si>
    <t>https://ru.milwaukeetool.eu/ru-ru/%d0%b4%d0%b5%d1%80%d0%b6%d0%b0%d1%82%d0%b5%d0%b4%d0%b8-%d0%b4%d0%bb%d1%8f-%d0%b1%d0%b8%d1%82-%d1%81-%d1%84%d0%b8%d0%ba%d1%81%d0%b0%d1%82%d0%be%d1%80%d0%be%d0%bc/</t>
  </si>
  <si>
    <t>https://ru.milwaukeetool.eu/ru-ru/%d0%b0%d0%bb%d0%bc%d0%b0%d0%b7%d0%bd%d1%8b%d0%b5-%d0%b4%d0%b8%d1%81%d0%ba%d0%b8-%d0%bf%d1%80%d0%be%d1%84%d0%b5%d1%81%d1%81%d0%b8%d0%be%d0%bd%d0%b0%d0%bb%d1%8c%d0%bd%d0%b0%d1%8f-%d1%81%d0%b5%d1%80%d0%b8%d1%8f-du/</t>
  </si>
  <si>
    <t>https://ru.milwaukeetool.eu/ru-ru/%d1%83%d0%bd%d0%b8%d0%b2%d0%b5%d1%80%d1%81%d0%b0%d0%bb%d1%8c%d0%bd%d1%8b%d0%b5-%d0%bf%d0%be%d0%bb%d0%be%d1%82%d0%bd%d0%b0/</t>
  </si>
  <si>
    <t>https://ru.milwaukeetool.eu/ru-ru/%d0%be%d1%87%d0%ba%d0%b8-%d0%b7%d0%b0%d1%89%d0%b8%d1%82%d0%bd%d1%8b%d0%b5-%d0%bf%d1%80%d0%be%d1%81%d1%82%d1%8b%d0%b5/safety-glasses/</t>
  </si>
  <si>
    <t>https://ru.milwaukeetool.eu/ru-ru/%d1%81%d0%b0%d0%bc%d0%be%d0%b2%d1%80%d0%b5%d0%b7%d0%b0%d1%8e%d1%89%d0%b8%d0%b5%d1%81%d1%8f-%d0%bd%d0%b0%d1%81%d0%b0%d0%b4%d0%ba%d0%b8/</t>
  </si>
  <si>
    <t>https://ru.milwaukeetool.eu/ru-ru/%d1%81%d0%b2%d0%b5%d1%80%d0%bb%d0%b0-hss/</t>
  </si>
  <si>
    <t>https://ru.milwaukeetool.eu/ru-ru/%d0%b4%d0%b8%d1%81%d0%ba-%d0%bf%d0%be-%d0%b4%d0%b5%d1%80%d0%b5%d0%b2%d1%83-%d0%b8-%d0%bf%d0%bb%d0%b0%d1%81%d1%82%d0%b8%d0%ba%d1%83/</t>
  </si>
  <si>
    <t>https://ru.milwaukeetool.eu/ru-ru/adaptor-with-bayonet-fitting-for-direct-connection-of-hose-to-machine/</t>
  </si>
  <si>
    <t>https://ru.milwaukeetool.eu/ru-ru/hss-tin-metal-drill-bits-5-and-10-pack/</t>
  </si>
  <si>
    <t>https://ru.milwaukeetool.eu/ru-ru/8243;-%d1%83%d0%b4%d0%b0%d1%80%d0%bd%d1%8b%d0%b5-%d0%b3%d0%be%d0%bb%d0%be%d0%b2%d0%ba%d0%b8-hex/</t>
  </si>
  <si>
    <t>https://ru.milwaukeetool.eu/ru-ru/%d1%80%d0%b0%d0%b1%d0%be%d1%82%d1%8b-%d0%bf%d0%be-%d0%bc%d0%b5%d1%82%d0%b0%d0%bb%d0%bb%d1%83/</t>
  </si>
  <si>
    <t>https://ru.milwaukeetool.eu/ru-ru/%d0%b4%d0%be%d0%bb%d0%be%d1%82%d0%b0-%d0%be%d1%81%d1%82%d1%80%d1%8b%d0%b5-sds-plus/</t>
  </si>
  <si>
    <t>https://ru.milwaukeetool.eu/ru-ru/%d0%b4%d0%be%d0%bb%d0%be%d1%82%d0%b0-%d0%bf%d0%bb%d0%be%d1%81%d0%ba%d0%b8%d0%b5-sds-plus/</t>
  </si>
  <si>
    <t>https://ru.milwaukeetool.eu/ru-ru/sds-plus-1-2-x-20unf/</t>
  </si>
  <si>
    <t>https://ru.milwaukeetool.eu/ru-ru/%d0%bb%d0%b8%d1%82%d1%8b%d0%b5-%d0%ba%d0%be%d1%80%d0%be%d0%bd%d0%ba%d0%b8-sds-max-tct/</t>
  </si>
  <si>
    <t>https://ru.milwaukeetool.eu/ru-ru/8243;-%d1%83%d0%b4%d0%b0%d1%80%d0%bd%d1%8b%d0%b5-%d0%b3%d0%be%d0%bb%d0%be%d0%b2%d0%ba%d0%b8-%d1%82%d0%be%d1%80%d0%ba%d1%81/</t>
  </si>
  <si>
    <t>https://ru.milwaukeetool.eu/ru-ru/%d0%b1%d0%b5%d1%80%d1%83%d1%88%d0%b8-%d0%bd%d0%b0-%d0%b4%d1%83%d0%b6%d0%ba%d0%b5/banded-ear-plugs/</t>
  </si>
  <si>
    <t>https://ru.milwaukeetool.eu/ru-ru/%d1%81%d0%be%d0%b4%d0%b5%d1%80%d0%b6%d0%b8%d0%bc%d0%be%d0%b5-%d0%b4%d0%bb%d1%8f-%d0%ba%d0%b5%d0%b8%d1%81%d0%be%d0%b2-heavy-duty/heavy-duty-box-inserts/</t>
  </si>
  <si>
    <t>https://ru.milwaukeetool.eu/ru-ru/%d1%80%d0%b5%d0%b3%d1%83%d0%bb%d0%b8%d1%80%d1%83%d0%b5%d0%bc%d1%8b%d0%b8-%d0%b4%d0%b8%d0%b0%d0%bc%d0%b5%d1%82%d1%80-%d1%80%d0%b5%d0%b7%d0%b0/</t>
  </si>
  <si>
    <t>https://ru.milwaukeetool.eu/ru-ru/%d1%81%d0%b2%d0%b5%d1%80%d0%bb%d0%b0-%d0%bf%d0%be-%d0%bc%d0%b5%d1%82%d0%b0%d0%bb%d0%bb%d1%83-hss-g-%d0%b4%d0%b2%d1%83%d1%85%d1%81%d1%82%d0%be%d1%80%d0%be%d0%bd%d0%bd%d0%b8%d0%b5/</t>
  </si>
  <si>
    <t>https://ru.milwaukeetool.eu/ru-ru/pipe-cutter-wheels-suitable-for-copper-pipe-not-suitable-for-plastic-or-stainless-steel-pipe/</t>
  </si>
  <si>
    <t>https://ru.milwaukeetool.eu/ru-ru/professional-%d1%80%d1%83%d0%bb%d0%b5%d1%82%d0%ba%d0%b8/</t>
  </si>
  <si>
    <t>https://ru.milwaukeetool.eu/ru-ru/%d1%83%d0%b4%d0%bb%d0%b8%d0%bd%d0%b8%d1%82%d0%b5%d0%bb%d1%8c/</t>
  </si>
  <si>
    <t>https://ru.milwaukeetool.eu/ru-ru/%d0%bb%d0%b5%d0%b7%d0%b2%d0%b8%d1%8f-%d0%b4%d0%bb%d1%8f-%d1%80%d1%83%d0%b1%d0%b0%d0%bd%d0%ba%d0%b0/</t>
  </si>
  <si>
    <t>https://ru.milwaukeetool.eu/ru-ru/%d0%b3%d1%80%d0%b0%d1%82%d0%be%d1%81%d0%bd%d0%b8%d0%bc%d0%b0%d1%82%d0%b5%d0%bb%d1%8c/</t>
  </si>
  <si>
    <t>https://ru.milwaukeetool.eu/ru-ru/%d0%b0%d0%bb%d0%bc%d0%b0%d0%b7%d0%bd%d1%8b%d0%b5-%d0%b4%d0%b8%d1%81%d0%ba%d0%b8-%d0%bf%d1%80%d0%be%d1%84%d0%b5%d1%81%d1%81%d0%b8%d0%be%d0%bd%d0%b0%d0%bb%d1%8c%d0%bd%d0%b0%d1%8f-%d1%81%d0%b5%d1%80%d0%b8%d1%8f-dut/</t>
  </si>
  <si>
    <t>https://ru.milwaukeetool.eu/ru-ru/8243;-%d1%83%d0%b4%d0%bb%d0%b8%d0%bd%d0%b8%d1%82%d0%b5%d0%bb%d0%b8-%d1%83%d0%b4%d0%b0%d1%80%d0%bd%d1%8b%d1%85-%d0%b3%d0%be%d0%bb%d0%be%d0%b2%d0%be%d0%ba-1/</t>
  </si>
  <si>
    <t>https://ru.milwaukeetool.eu/ru-ru/%d0%be%d1%87%d0%ba%d0%b8-enhanced-%d1%81-%d0%bf%d0%be%d0%ba%d1%80%d1%8b%d1%82%d0%b8%d0%b5%d0%bc-as-af/enhanced-safety-glasses/</t>
  </si>
  <si>
    <t>https://ru.milwaukeetool.eu/ru-ru/%d0%b0%d0%ba%d1%81%d0%b5%d1%81%d1%81%d1%83%d0%b0%d1%80%d1%8b-%d0%b4%d0%bb%d1%8f-%d1%81%d1%82%d1%80%d0%b0%d1%85%d0%be%d0%b2%d0%be%d1%87%d0%bd%d1%8b%d1%85-%d1%81%d1%82%d1%80%d0%be%d0%bf/tool-lanyard-accessory/</t>
  </si>
  <si>
    <t>https://ru.milwaukeetool.eu/ru-ru/%d0%bd%d0%be%d0%b6-%d0%b2%d1%8b%d0%b4%d0%b2%d0%b8%d0%b6%d0%bd%d0%be%d0%b8-%d0%bc%d0%bd%d0%be%d0%b3%d0%be%d1%84%d1%83%d0%bd%d0%ba%d1%86%d0%b8%d0%be%d0%bd%d0%b0%d0%bb%d1%8c%d0%bd%d1%8b%d0%b8/</t>
  </si>
  <si>
    <t>https://ru.milwaukeetool.eu/ru-ru/%d0%bd%d0%be%d0%b6-%d0%bc-%d1%84-%d1%81-%d1%84%d0%b8%d0%ba%d1%81%d0%b8%d1%80%d0%be%d0%b2%d0%b0%d0%bd%d0%bd%d1%8b%d0%bc-%d0%bb%d0%b5%d0%b7%d0%b2%d0%b8%d0%b5%d0%bc/</t>
  </si>
  <si>
    <t>https://ru.milwaukeetool.eu/ru-ru/%d1%82%d0%be%d0%bd%d0%ba%d0%be%d0%bf%d1%80%d0%be%d1%84%d0%b8%d0%bb%d1%8c%d0%bd%d1%8b%d0%b5-%d1%83%d1%80%d0%be%d0%b2%d0%bd%d0%b8/</t>
  </si>
  <si>
    <t>https://ru.milwaukeetool.eu/ru-ru/%d0%bf%d1%80%d0%b8%d0%bd%d0%b0%d0%b4%d0%bb%d0%b5%d0%b6%d0%bd%d0%be%d1%81%d1%82%d0%b8-%d0%b4%d0%bb%d1%8f-%d1%8d%d0%ba%d1%81%d1%86%d0%b5%d0%bd%d1%82%d1%80%d0%b8%d0%ba%d0%be%d0%b2%d1%8b%d1%85-%d0%bc%d0%b0%d1%88%d0%b8%d0%bd/</t>
  </si>
  <si>
    <t>https://ru.milwaukeetool.eu/ru-ru/%d0%bf%d0%be-%d1%87%d1%83%d0%b3%d1%83%d0%bd%d1%83/</t>
  </si>
  <si>
    <t>https://ru.milwaukeetool.eu/ru-ru/%d1%80%d1%83%d0%bb%d0%b5%d1%82%d0%ba%d0%b8-%d1%81-%d0%bf%d0%be%d0%b4%d1%81%d0%b2%d0%b5%d1%82%d0%ba%d0%be%d0%b8/</t>
  </si>
  <si>
    <t>https://ru.milwaukeetool.eu/ru-ru/%d0%ba%d0%be%d0%bc%d0%b1%d0%b8%d0%bd%d0%b8%d1%80%d0%be%d0%b2%d0%b0%d0%bd%d0%bd%d1%8b%d0%b8-%d0%ba%d0%bb%d1%8e%d1%87-max-bite/</t>
  </si>
  <si>
    <t>https://ru.milwaukeetool.eu/ru-ru/%d1%88%d0%bb%d0%b8%d1%84%d0%be%d0%b2%d0%b0%d0%bb%d1%8c%d0%bd%d0%b0%d1%8f-%d0%bb%d0%b5%d0%bd%d1%82%d0%b0-100-%d1%85-620-%d0%bc%d0%bc/</t>
  </si>
  <si>
    <t>https://ru.milwaukeetool.eu/ru-ru/%d1%80%d0%be%d0%bb%d0%b8%d0%ba%d0%b8-%d0%b4%d0%bb%d1%8f-%d1%82%d1%80%d1%83%d0%b1%d0%be%d1%80%d0%b5%d0%b7%d0%be%d0%b2/</t>
  </si>
  <si>
    <t>https://ru.milwaukeetool.eu/ru-ru/%d0%bf%d0%be-%d0%b7%d0%b0%d0%bc%d0%be%d1%80%d0%be%d0%b6%d0%b5%d0%bd%d0%bd%d1%8b%d0%bc-%d0%bc%d0%b0%d1%82%d0%b5%d1%80%d0%b8%d0%b0%d0%bb%d0%b0%d0%bc/</t>
  </si>
  <si>
    <t>https://ru.milwaukeetool.eu/ru-ru/%d0%bf%d0%be%d0%bb%d0%be%d1%82%d0%bd%d0%b0-%d0%bf%d0%be-%d0%b4%d0%b5%d1%80%d0%b5%d0%b2%d1%83/</t>
  </si>
  <si>
    <t>https://ru.milwaukeetool.eu/ru-ru/%d1%81%d0%b0%d0%bc%d0%be%d0%b2%d0%be%d0%b7%d0%b2%d1%80%d0%b0%d1%89%d0%b0%d1%8e%d1%89%d0%b8%d0%b8%d1%81%d1%8f-%d0%b1%d0%b5%d0%b7%d0%be%d0%bf%d0%b0%d1%81%d0%bd%d1%8b%d0%b8-%d0%bd%d0%be%d0%b6/</t>
  </si>
  <si>
    <t>https://ru.milwaukeetool.eu/ru-ru/%d0%be%d1%87%d0%ba%d0%b8-magnified-%d1%81-%d0%b7%d0%be%d0%bd%d0%be%d0%b8-%d0%ba%d0%be%d1%80%d1%80%d0%b5%d0%ba%d1%86%d0%b8%d0%b8/magnified-safety-glasses/</t>
  </si>
  <si>
    <t>https://ru.milwaukeetool.eu/ru-ru/inkzall-%d0%bc%d0%b0%d1%80%d0%ba%d0%b5%d1%80%d1%8b-%d1%81%d0%be-%d1%81%d0%b2%d0%b5%d1%80%d1%85%d1%82%d0%be%d0%bd%d0%ba%d0%b8%d0%bc-%d0%bf%d0%b5%d1%80%d0%be%d0%bc/</t>
  </si>
  <si>
    <t>https://ru.milwaukeetool.eu/ru-ru/%d0%b1%d0%b8%d1%82%d1%8b-%d0%b4%d0%bb%d1%8f-%d1%88%d1%83%d1%80%d1%83%d0%bf%d0%be%d0%b2%d0%b5%d1%80%d1%82%d0%be%d0%b2/</t>
  </si>
  <si>
    <t>https://ru.milwaukeetool.eu/ru-ru/%d0%b1%d0%b8%d1%82%d1%8b-%d0%b4%d0%bb%d1%8f-%d1%88%d1%83%d1%80%d1%83%d0%bf%d0%be%d0%b2%d0%b5%d1%80%d1%82%d0%be%d0%b2-pz/</t>
  </si>
  <si>
    <t>https://ru.milwaukeetool.eu/ru-ru/inkzall-%d0%bc%d0%b0%d1%80%d0%ba%d0%b5%d1%80-%d1%81%d0%be-%d1%81%d1%82%d0%b8%d0%bb%d1%83%d1%81%d0%be%d0%bc/</t>
  </si>
  <si>
    <t>https://ru.milwaukeetool.eu/ru-ru/%d1%81%d1%82%d1%80%d0%b0%d1%85%d0%be%d0%b2%d0%be%d1%87%d0%bd%d0%be%d0%b5-%d0%ba%d1%80%d0%b5%d0%bf%d0%bb%d0%b5%d0%bd%d0%b8%d0%b5-%d0%bd%d0%b0-%d0%b7%d0%b0%d0%bf%d1%8f%d1%81%d1%82%d1%8c%d0%b5/wrist-tool-lanyard/</t>
  </si>
  <si>
    <t>https://ru.milwaukeetool.eu/ru-ru/hollowcore-%d0%bc%d0%b0%d0%b3%d0%bd%d0%b8%d1%82%d0%bd%d1%8b%d0%b5-%d0%be%d1%82%d0%b2%d0%b5%d1%80%d1%82%d0%ba%d0%b8-%d0%b4%d0%bb%d1%8f-%d0%b3%d0%b0%d0%b5%d0%ba/</t>
  </si>
  <si>
    <t>https://ru.milwaukeetool.eu/ru-ru/%d1%81%d0%bf%d0%b8%d1%80%d0%b0%d0%bb%d1%8c%d0%bd%d1%8b%d0%b5-%d1%81%d0%b2%d0%b5%d1%80%d0%bb%d0%b0-%d1%83%d0%ba%d0%be%d1%80%d0%be%d1%87%d0%b5%d0%bd%d0%bd%d0%b0%d1%8f-%d0%b2%d0%b5%d1%80%d1%81%d0%b8%d1%8f/</t>
  </si>
  <si>
    <t>https://ru.milwaukeetool.eu/ru-ru/%d0%b4%d0%be%d0%bb%d0%be%d1%82%d0%b0-%d1%88%d0%b8%d1%80%d0%be%d0%ba%d0%b8%d0%b5-sds-plus/</t>
  </si>
  <si>
    <t>https://ru.milwaukeetool.eu/ru-ru/%d1%88%d0%bb%d0%b8%d1%84%d0%be%d0%b2%d0%b0%d0%bb%d1%8c%d0%bd%d0%b0%d1%8f-%d0%bb%d0%b5%d0%bd%d1%82%d0%b0-100-%d1%85-610-%d0%bc%d0%bc/</t>
  </si>
  <si>
    <t>https://ru.milwaukeetool.eu/ru-ru/%d0%bf%d0%be%d0%bb%d0%be%d1%82%d0%bd%d0%b0-%d0%bf%d0%be-%d0%bc%d1%83%d0%bb%d1%8c%d1%82%d0%b8%d0%bc%d0%b0%d1%82%d0%b5%d1%80%d0%b8%d0%b0%d0%bb%d0%b0%d0%bc/</t>
  </si>
  <si>
    <t>https://ru.milwaukeetool.eu/ru-ru/%d0%b4%d0%b5%d1%80%d0%b5%d0%b2%d0%be-%d1%81-%d0%b3%d0%b2%d0%be%d0%b7%d0%b4%d1%8f%d0%bc%d0%b8-%d0%bf%d0%be%d0%bb%d0%be%d1%82%d0%bd%d0%b0-%d0%b4%d0%bb%d1%8f-%d0%b4%d0%b5%d0%bc%d0%be%d0%bd%d1%82%d0%b0%d0%b6%d0%b0-thin-kerf/</t>
  </si>
  <si>
    <t>https://ru.milwaukeetool.eu/ru-ru/sds-plus-%d1%82%d0%be%d0%bd%d0%ba%d0%b8%d0%b5-%d0%be%d1%81%d1%82%d1%80%d1%8b%d0%b5-%d0%b4%d0%be%d0%bb%d0%be%d1%82%d0%b0/</t>
  </si>
  <si>
    <t>https://ru.milwaukeetool.eu/ru-ru/%d0%b8%d0%b7%d0%be%d0%bb%d1%8f%d1%86%d0%b8%d0%be%d0%bd%d0%bd%d1%8b%d0%b8-%d0%bc%d0%b0%d1%82%d0%b5%d1%80%d0%b8%d0%b0%d0%bb/</t>
  </si>
  <si>
    <t>https://ru.milwaukeetool.eu/ru-ru/hole-dozer-%d0%b1%d0%b8%d0%bc%d0%b5%d1%82%d0%b0%d0%bb%d0%bb%d0%b8%d1%87%d0%b5%d1%81%d0%ba%d0%b8%d0%b5-%d0%ba%d0%be%d1%80%d0%be%d0%bd%d0%ba%d0%b8/</t>
  </si>
  <si>
    <t>https://ru.milwaukeetool.eu/ru-ru/%d0%b4%d0%be%d0%bb%d0%be%d1%82%d0%be-%d0%be%d1%81%d1%82%d1%80%d0%be%d0%b5-sds-max/</t>
  </si>
  <si>
    <t>https://ru.milwaukeetool.eu/ru-ru/%d0%b1%d0%b8%d1%82%d1%8b-%d0%b4%d0%bb%d1%8f-%d1%88%d1%83%d1%80%d1%83%d0%bf%d0%be%d0%b2%d0%b5%d1%80%d1%82%d0%be%d0%b2-tx/</t>
  </si>
  <si>
    <t>https://ru.milwaukeetool.eu/ru-ru/%d0%b4%d0%be%d0%bb%d0%be%d1%82%d0%b0-sds-plus-%d0%b4%d0%bb%d1%8f-%d1%83%d0%b4%d0%b0%d0%bb%d0%b5%d0%bd%d0%b8%d1%8f-%d0%bf%d0%bb%d0%b8%d1%82%d0%ba%d0%b8/</t>
  </si>
  <si>
    <t>https://ru.milwaukeetool.eu/ru-ru/%d1%88%d0%bd%d1%83%d1%80%d0%ba%d0%b0/</t>
  </si>
  <si>
    <t>https://ru.milwaukeetool.eu/ru-ru/%d0%bf%d0%be%d0%bb%d0%be%d1%82%d0%bd%d0%b0-%d0%b4%d0%bb%d1%8f-%d1%80%d0%b5%d0%b7%d0%ba%d0%b8-%d0%bf%d0%be%d0%ba%d1%80%d1%8b%d1%82%d0%b8%d0%b8-%d0%b8-%d1%81%d0%ba%d1%80%d0%b5%d0%b1%d0%ba%d0%b8/</t>
  </si>
  <si>
    <t>https://ru.milwaukeetool.eu/ru-ru/%d0%b4%d0%b5%d1%80%d0%b5%d0%b2%d0%be-%d1%81-%d0%b3%d0%b2%d0%be%d0%b7%d0%b4%d1%8f%d0%bc%d0%b8-%d0%bf%d0%be%d0%bb%d0%be%d1%82%d0%bd%d0%b0-%d0%bf%d0%be-%d0%b4%d0%b5%d0%bc%d0%be%d0%bd%d1%82%d0%b0%d0%b6%d1%83-the-ax/</t>
  </si>
  <si>
    <t>https://ru.milwaukeetool.eu/ru-ru/%d0%ba%d0%be%d0%bc%d0%bf%d0%b0%d0%ba%d1%82%d0%bd%d1%8b%d0%b8-%d0%ba%d0%b0%d1%80%d0%bc%d0%b0%d0%bd%d0%bd%d1%8b%d0%b8-%d0%bd%d0%be%d0%b6/</t>
  </si>
  <si>
    <t>https://ru.milwaukeetool.eu/ru-ru/%d0%b4%d0%be%d0%bb%d0%be%d1%82%d0%be-%d0%b4%d0%bb%d1%8f-%d0%b2%d1%8b%d0%b1%d0%b8%d0%b2%d0%b0%d0%bd%d0%b8%d1%8f-%d0%bf%d0%b8%d0%bd%d0%be%d0%b2-sds-max/</t>
  </si>
  <si>
    <t>https://ru.milwaukeetool.eu/ru-ru/%d0%b4%d0%be%d0%bb%d0%be%d1%82%d0%be-%d0%bf%d0%bb%d0%be%d1%81%d0%ba%d0%be%d0%b5-sds-max/</t>
  </si>
  <si>
    <t>https://ru.milwaukeetool.eu/ru-ru/%d0%b3%d0%b2%d0%be%d0%b7%d0%b4%d0%be%d0%b4%d0%b5%d1%80-%d0%bf%d0%bb%d0%be%d1%81%d0%ba%d0%b8%d0%b8/</t>
  </si>
  <si>
    <t>https://ru.milwaukeetool.eu/ru-ru/fastback-%d0%bd%d0%be%d0%b6-%d1%81%d0%ba%d0%bb%d0%b0%d0%b4%d0%bd%d0%be%d0%b8-%d0%bc%d0%bd%d0%be%d0%b3%d0%be%d1%84%d1%83%d0%bd%d0%ba%d1%86%d0%b8%d0%be%d0%bd%d0%b0%d0%bb%d1%8c%d0%bd%d1%8b%d0%b8/</t>
  </si>
  <si>
    <t>https://ru.milwaukeetool.eu/ru-ru/%d0%bd%d0%be%d0%b6%d0%bd%d0%b8%d1%86%d1%8b-%d0%b4%d0%bb%d1%8f-%d1%80%d0%b5%d0%b7%d0%ba%d0%b8-%d0%bc%d0%b5%d1%82%d0%b0%d0%bb%d0%bb%d0%b0/</t>
  </si>
  <si>
    <t>https://ru.milwaukeetool.eu/ru-ru/torque-lock-%d0%b7%d0%b0%d0%b6%d0%b8%d0%bc%d1%8b/</t>
  </si>
  <si>
    <t>https://ru.milwaukeetool.eu/ru-ru/%d1%80%d1%83%d0%bb%d0%b5%d1%82%d0%ba%d0%b8-autolock/</t>
  </si>
  <si>
    <t>https://ru.milwaukeetool.eu/ru-ru/%d1%83%d0%b4%d0%bb%d0%b8%d0%bd%d0%b8%d1%82%d0%b5%d0%bb%d0%b8-%d1%88%d0%b5%d1%81%d1%82%d0%b8%d0%b3%d1%80%d0%b0%d0%bd%d0%bd%d1%8b%d1%85-%d1%85%d0%b2%d0%be%d1%81%d1%82%d0%be%d0%b2%d0%b8%d0%ba%d0%be%d0%b2/</t>
  </si>
  <si>
    <t>https://ru.milwaukeetool.eu/ru-ru/%d0%bd%d0%b0%d0%b1%d0%be%d1%80%d1%8b-%d0%b1%d0%b8%d1%82-%d0%b4%d0%bb%d1%8f-%d1%88%d1%83%d1%80%d1%83%d0%bf%d0%be%d0%b2%d0%b5%d1%80%d1%82%d0%b0-shockwave/</t>
  </si>
  <si>
    <t>https://ru.milwaukeetool.eu/ru-ru/sanding-pad/</t>
  </si>
  <si>
    <t>https://ru.milwaukeetool.eu/ru-ru/%d0%b3%d0%b0%d0%b8%d0%ba%d0%b0-fixtec-xl-%d0%b4%d0%bb%d1%8f-%d0%b1%d0%be%d0%bb%d1%8c%d1%88%d0%b8%d1%85-%d1%83%d1%88%d0%bc/</t>
  </si>
  <si>
    <t>https://ru.milwaukeetool.eu/ru-ru/%d1%84%d0%bb%d0%b0%d0%bd%d1%86%d0%b5%d0%b2%d0%b0%d1%8f-%d0%b3%d0%b0%d0%b8%d0%ba%d0%b0/</t>
  </si>
  <si>
    <t>https://ru.milwaukeetool.eu/ru-ru/%d0%b0%d0%bb%d0%bc%d0%b0%d0%b7%d0%bd%d1%8b%d0%b5-%d0%b4%d0%b8%d1%81%d0%ba%d0%b8-%d0%bf%d1%80%d0%be%d1%84%d0%b5%d1%81%d1%81%d0%b8%d0%be%d0%bd%d0%b0%d0%bb%d1%8c%d0%bd%d0%b0%d1%8f-%d1%81%d0%b5%d1%80%d0%b8%d1%8f-dhts/</t>
  </si>
  <si>
    <t>https://ru.milwaukeetool.eu/ru-ru/%d0%ba%d0%bb%d1%8e%d1%87%d0%b5%d0%b2%d1%8b%d0%b5-%d0%bf%d0%b0%d1%82%d1%80%d0%be%d0%bd%d1%8b/</t>
  </si>
  <si>
    <t>https://ru.milwaukeetool.eu/ru-ru/%d1%80%d0%b0%d0%b1%d0%be%d1%82%d1%8b-%d0%bf%d0%be-%d0%bc%d0%b5%d1%82%d0%b0%d0%bb%d0%bb%d1%83,-%d0%ba%d0%bb%d0%b0%d1%81%d1%81-extra-heavy-duty/</t>
  </si>
  <si>
    <t>https://ru.milwaukeetool.eu/ru-ru/sds-plus-m2-%d0%b1%d1%83%d1%80%d1%8b-%d1%81-2-%d0%bc%d1%8f-%d1%80%d0%b5%d0%b6%d1%83%d1%89%d0%b8%d0%bc%d0%b8-%d0%ba%d1%80%d0%be%d0%bc%d0%ba%d0%b0%d0%bc%d0%b8-%d0%ba%d0%b0%d1%81%d1%81%d0%b5%d1%82%d0%b0/</t>
  </si>
  <si>
    <t>https://ru.milwaukeetool.eu/ru-ru/%d0%b3%d0%b2%d0%be%d0%b7%d0%b4%d0%be%d0%b4%d0%b5%d1%80/</t>
  </si>
  <si>
    <t>https://ru.milwaukeetool.eu/ru-ru/%d0%bd%d0%b0%d0%b1%d0%be%d1%80%d1%8b-%d1%81%d0%b2%d0%b5%d1%80%d0%bb-%d0%bf%d0%be-%d0%bc%d0%b5%d1%82%d0%b0%d0%bb%d0%bb%d1%83-hss-r-din338/</t>
  </si>
  <si>
    <t>https://ru.milwaukeetool.eu/ru-ru/%d0%b4%d0%be%d0%bb%d0%be%d1%82%d0%be-%d1%81%d0%ba%d1%80%d0%b5%d0%b1%d0%be%d0%ba-sds-plus/</t>
  </si>
  <si>
    <t>https://ru.milwaukeetool.eu/ru-ru/%d0%ba%d0%be%d0%bb%d1%8c%d1%86%d0%b5%d0%b2%d1%8b%d0%b5-%d1%84%d1%80%d0%b5%d0%b7%d1%8b-hss-30%d0%bc%d0%bc/</t>
  </si>
  <si>
    <t>https://ru.milwaukeetool.eu/ru-ru/%d1%80%d0%b5%d1%81%d0%bf%d0%b8%d1%80%d0%b0%d1%82%d0%be%d1%80-%d1%81-%d0%ba%d0%bb%d0%b0%d0%bf%d0%b0%d0%bd%d0%be%d0%bc-ffp2/ffp2-respirator-with-valve/</t>
  </si>
  <si>
    <t>https://ru.milwaukeetool.eu/ru-ru/%d0%bf%d1%8b%d0%bb%d0%b5%d1%83%d0%b4%d0%b0%d0%bb%d0%b5%d0%bd%d0%b8%d0%b5/</t>
  </si>
  <si>
    <t>https://ru.milwaukeetool.eu/ru-ru/%d0%be%d1%87%d0%ba%d0%b8-performance-%d1%81-%d0%bf%d0%be%d0%ba%d1%80%d1%8b%d1%82%d0%b8%d0%b5%d0%bc-as-af/performance-safety-glasses/</t>
  </si>
  <si>
    <t>https://ru.milwaukeetool.eu/ru-ru/%d0%bf%d0%b8%d0%bb%d0%b0-%d0%b4%d0%bb%d1%8f-%d0%bf%d0%bb%d0%b0%d1%81%d1%82%d0%b8%d0%ba%d0%be%d0%b2%d1%8b%d1%85-%d1%82%d1%80%d1%83%d0%b1/</t>
  </si>
  <si>
    <t>https://ru.milwaukeetool.eu/ru-ru/8243;-%d1%83%d0%b4%d0%bb%d0%b8%d0%bd%d0%b8%d1%82%d0%b5%d0%bb%d0%b8-%d1%83%d0%b4%d0%b0%d1%80%d0%bd%d1%8b%d1%85-%d0%b3%d0%be%d0%bb%d0%be%d0%b2%d0%be%d0%ba/</t>
  </si>
  <si>
    <t>https://ru.milwaukeetool.eu/ru-ru/%d0%bd%d0%b0%d0%b1%d0%be%d1%80%d1%8b-shockwave-impact-duty/</t>
  </si>
  <si>
    <t>https://ru.milwaukeetool.eu/ru-ru/%d1%81%d0%bf%d0%b5%d1%86%d0%b8%d0%b0%d0%bb%d1%8c%d0%bd%d0%be%d0%b5-%d0%bf%d1%80%d0%b8%d0%bc%d0%b5%d0%bd%d0%b5%d0%bd%d0%b8%d0%b5-%d1%80%d0%b5%d0%b7%d0%ba%d0%b0-%d0%b7%d0%b0%d0%bf%d0%be%d0%b4%d0%bb%d0%b8%d1%86%d0%be/</t>
  </si>
  <si>
    <t>https://ru.milwaukeetool.eu/ru-ru/%d0%ba%d0%be%d0%bc%d0%b1%d0%b8%d0%bd%d0%b8%d1%80%d0%be%d0%b2%d0%b0%d0%bd%d0%bd%d1%8b%d0%b8-%d0%ba%d0%bb%d1%8e%d1%87-max-bite-%d1%81-%d1%82%d1%80%d0%b5%d1%89%d0%be%d1%82%d0%ba%d0%be%d0%b8/</t>
  </si>
  <si>
    <t>https://ru.milwaukeetool.eu/ru-ru/%d0%ba%d0%be%d1%80%d0%be%d0%bd%d0%ba%d0%b8-%d1%81-%d1%82%d0%b2%d0%b5%d1%80%d0%b4%d0%be%d1%81%d0%bf%d0%bb%d0%b0%d0%b2%d0%bd%d1%8b%d0%bc%d0%b8-%d0%b7%d1%83%d0%b1%d1%8c%d1%8f%d0%bc%d0%b8-hole-dozer/</t>
  </si>
  <si>
    <t>https://ru.milwaukeetool.eu/ru-ru/%d1%83%d0%b3%d0%be%d0%bb%d1%8c%d0%bd%d0%b8%d0%ba-%d1%82%d1%80%d0%b0%d0%bd%d1%81%d0%bf%d0%be%d1%80%d1%82%d0%b8%d1%80/</t>
  </si>
  <si>
    <t>https://ru.milwaukeetool.eu/ru-ru/%d0%ba%d0%be%d0%bc%d0%bf%d0%be%d0%b7%d0%b8%d1%82%d0%bd%d1%8b%d0%b8-%d1%81%d0%ba%d0%bb%d0%b0%d0%b4%d0%bd%d0%be%d0%b8-%d0%bc%d0%b5%d1%82%d1%80/</t>
  </si>
  <si>
    <t>https://ru.milwaukeetool.eu/ru-ru/%d0%be%d1%82%d0%b4%d0%b5%d0%bb%d0%be%d1%87%d0%bd%d1%8b%d0%b5-%d0%b3%d0%b2%d0%be%d0%b7%d0%b4%d0%b8-%d0%b4%d0%bb%d1%8f-%d0%bd%d0%b5%d0%b8%d0%bb%d0%b5%d1%80%d0%b0,-%d1%82%d0%b8%d0%bf-16g/</t>
  </si>
  <si>
    <t>https://ru.milwaukeetool.eu/ru-ru/%d0%be%d1%82%d0%b4%d0%b5%d0%bb%d0%be%d1%87%d0%bd%d1%8b%d0%b5-%d0%b3%d0%b2%d0%be%d0%b7%d0%b4%d0%b8-%d0%b4%d0%bb%d1%8f-%d0%bd%d0%b5%d0%b8%d0%bb%d0%b5%d1%80%d0%b0,-%d1%82%d0%b8%d0%bf-18g/</t>
  </si>
  <si>
    <t>https://ru.milwaukeetool.eu/ru-ru/%d0%be%d1%82%d0%b2%d0%b5%d1%80%d1%82%d0%ba%d0%b0-%d0%b4%d0%be%d0%bb%d0%be%d1%82%d0%be-%d0%b4%d0%bb%d1%8f-%d1%80%d0%b0%d0%b1%d0%be%d1%82%d1%8b-%d1%81-%d1%83%d0%b4%d0%b0%d1%80%d0%be%d0%bc/</t>
  </si>
  <si>
    <t>https://ru.milwaukeetool.eu/ru-ru/%d0%bf%d0%b8%d0%bb%d1%8c%d0%bd%d1%8b%d0%b5-%d0%b4%d0%b8%d1%81%d0%ba%d0%b8-%d0%b4%d0%bb%d1%8f-%d1%80%d1%83%d1%87%d0%bd%d1%8b%d1%85-%d1%86%d0%b8%d1%80%d0%ba%d1%83%d0%bb%d1%8f%d1%80%d0%bd%d1%8b%d1%85-%d0%bf%d0%b8%d0%bb/</t>
  </si>
  <si>
    <t>https://ru.milwaukeetool.eu/ru-ru/%d1%88%d0%b8%d1%80%d0%be%d0%ba%d0%b8%d0%b8-%d0%b3%d0%b2%d0%be%d0%b7%d0%b4%d0%be%d0%b4%d0%b5%d1%80/</t>
  </si>
  <si>
    <t>https://ru.milwaukeetool.eu/ru-ru/%d0%bd%d0%b0%d0%b1%d0%be%d1%80-%d0%ba%d1%80%d1%8e%d0%ba%d0%be%d0%b2-%d0%b8-%d1%88%d0%b8%d0%bb/</t>
  </si>
  <si>
    <t>https://ru.milwaukeetool.eu/ru-ru/%d1%82%d1%80%d1%83%d0%b1%d0%be%d1%80%d0%b5%d0%b7-%d0%b4%d0%bb%d1%8f-%d0%bc%d0%b5%d0%b4%d0%bd%d1%8b%d1%85-%d1%82%d1%80%d1%83%d0%b1-mini/</t>
  </si>
  <si>
    <t>https://ru.milwaukeetool.eu/ru-ru/8243;-shockwave-impact-duty-impact-sockets-set/</t>
  </si>
  <si>
    <t>https://ru.milwaukeetool.eu/ru-ru/%d1%80%d0%b0%d0%b7%d0%b2%d0%be%d0%b4%d0%bd%d1%8b%d0%b5-%d0%ba%d0%bb%d1%8e%d1%87%d0%b8/</t>
  </si>
  <si>
    <t>https://ru.milwaukeetool.eu/ru-ru/drawer-dividers-for-packout-drawer-tool-boxes/drawer-dividers-for-packout-drawer-tool-boxes/</t>
  </si>
  <si>
    <t>https://ru.milwaukeetool.eu/ru-ru/%d0%b3%d0%b5%d0%b8%d1%82%d0%be%d1%80-%d0%bc%d0%b0%d1%81%d0%ba%d0%b0-%d0%b4%d0%bb%d1%8f-%d0%bb%d0%b8%d1%86%d0%b0/ngfm/</t>
  </si>
  <si>
    <t>https://ru.milwaukeetool.eu/ru-ru/%d0%bf%d0%b5%d1%80%d1%87%d0%b0%d1%82%d0%ba%d0%b8-free-flex/free-flex-work-gloves/</t>
  </si>
  <si>
    <t>https://ru.milwaukeetool.eu/ru-ru/%d0%bc%d0%b0%d0%b3%d0%bd%d0%b8%d1%82%d0%bd%d1%8b%d0%b5-%d1%80%d1%83%d0%bb%d0%b5%d1%82%d0%ba%d0%b8-%d0%bf%d0%be%d0%ba%d0%be%d0%bb%d0%b5%d0%bd%d0%b8%d0%b5-iii/</t>
  </si>
  <si>
    <t>https://ru.milwaukeetool.eu/ru-ru/%d0%ba%d0%be%d0%bc%d0%bf%d0%b0%d0%ba%d1%82%d0%bd%d0%b0%d1%8f-%d0%bd%d0%be%d0%b6%d0%be%d0%b2%d0%ba%d0%b0-%d0%bf%d0%be-%d0%bc%d0%b5%d1%82%d0%b0%d0%bb%d0%bb%d1%83/</t>
  </si>
  <si>
    <t>https://ru.milwaukeetool.eu/ru-ru/%d0%b0%d0%bb%d0%bc%d0%b0%d0%b7%d0%bd%d1%8b%d0%b8-%d0%b4%d0%b8%d1%81%d0%ba-dhmm/</t>
  </si>
  <si>
    <t>https://ru.milwaukeetool.eu/ru-ru/%d0%b4%d0%be%d0%bb%d0%be%d1%82%d0%b0-sds-plus-%d0%b4%d0%bb%d1%8f-%d0%b2%d1%8b%d1%80%d1%83%d0%b1%d0%b0%d0%bd%d0%b8%d1%8f-%d0%ba%d0%b0%d0%bd%d0%b0%d0%b2%d0%be%d0%ba/</t>
  </si>
  <si>
    <t>https://ru.milwaukeetool.eu/ru-ru/%d0%ba%d1%83%d0%b2%d0%b0%d0%bb%d0%b4%d0%b0/</t>
  </si>
  <si>
    <t>https://ru.milwaukeetool.eu/ru-ru/fastback-%d1%81%d0%ba%d0%bb%d0%b0%d0%b4%d0%bd%d0%be%d0%b8-%d0%bd%d0%be%d0%b6/</t>
  </si>
  <si>
    <t>https://ru.milwaukeetool.eu/ru-ru/6-152-mm-saw-chain/</t>
  </si>
  <si>
    <t>https://ru.milwaukeetool.eu/ru-ru/professional-diamond-cup-wheels/</t>
  </si>
  <si>
    <t>https://ru.milwaukeetool.eu/ru-ru/%d0%b1%d1%8b%d1%81%d1%82%d1%80%d0%be%d1%81%d1%8a%d0%b5%d0%bc%d0%bd%d1%8b%d0%b8-%d0%bf%d0%b0%d1%82%d1%80%d0%be%d0%bd-%d0%b4%d0%bb%d1%8f-%d0%bc12-bddx/</t>
  </si>
  <si>
    <t>https://ru.milwaukeetool.eu/ru-ru/%d0%ba%d0%b0%d0%b1%d0%b5%d0%bb%d0%b8-quik-lok/</t>
  </si>
  <si>
    <t>https://ru.milwaukeetool.eu/ru-ru/%d0%bb%d0%b5%d0%bd%d1%82%d0%be%d1%87%d0%bd%d0%be%d0%b5-%d0%bf%d0%be%d0%bb%d0%be%d1%82%d0%bd%d0%be-687,57-x-127-x-051-%d0%bc%d0%bc/</t>
  </si>
  <si>
    <t>https://ru.milwaukeetool.eu/ru-ru/%d0%bd%d0%b0%d0%b1%d0%be%d1%80%d1%8b-%d0%b1%d0%b8%d1%82-%d0%b4%d0%bb%d1%8f-%d1%88%d1%83%d1%80%d1%83%d0%bf%d0%be%d0%b2%d0%b5%d1%80%d1%82%d0%b0/</t>
  </si>
  <si>
    <t>https://ru.milwaukeetool.eu/ru-ru/%d1%80%d1%83%d0%bb%d0%b5%d1%82%d0%ba%d0%b8-%d0%bf%d1%80%d0%b5%d0%bc%d0%b8%d1%83%d0%bc-%d1%81-%d1%88%d0%b8%d1%80%d0%be%d0%ba%d0%b8%d0%bc-%d0%bf%d0%be%d0%bb%d0%be%d1%82%d0%bd%d0%be%d0%bc/</t>
  </si>
  <si>
    <t>https://ru.milwaukeetool.eu/ru-ru/%d0%b1%d0%be%d0%ba%d0%be%d1%80%d0%b5%d0%b7%d1%8b/</t>
  </si>
  <si>
    <t>https://ru.milwaukeetool.eu/ru-ru/%d0%ba%d1%83%d1%81%d0%b0%d1%87%d0%ba%d0%b8/</t>
  </si>
  <si>
    <t>https://ru.milwaukeetool.eu/ru-ru/%d0%bd%d0%b0%d0%b1%d0%be%d1%80-%d0%b8%d0%bc%d0%b1%d1%83%d1%81%d0%be%d0%b2%d1%8b%d1%85-%d0%ba%d0%bb%d1%8e%d1%87%d0%b5%d0%b8/</t>
  </si>
  <si>
    <t>https://ru.milwaukeetool.eu/ru-ru/%d0%b0%d0%bb%d0%bc%d0%b0%d0%b7%d0%bd%d1%8b%d0%b5-%d0%b4%d0%b8%d1%81%d0%ba%d0%b8-%d0%bf%d1%80%d0%be%d1%84%d0%b5%d1%81%d1%81%d0%b8%d0%be%d0%bd%d0%b0%d0%bb%d1%8c%d0%bd%d0%b0%d1%8f-%d1%81%d0%b5%d1%80%d0%b8%d1%8f-duh/</t>
  </si>
  <si>
    <t>https://ru.milwaukeetool.eu/ru-ru/%d0%b8%d0%bd%d1%81%d1%82%d1%80%d1%83%d0%bc%d0%b5%d0%bd%d1%82-%d0%b4%d0%bb%d1%8f-%d1%87%d0%b8%d1%81%d1%82%d0%ba%d0%b8-%d0%bf%d0%be%d0%bb%d0%be%d0%b2/</t>
  </si>
  <si>
    <t>https://ru.milwaukeetool.eu/ru-ru/%d0%ba%d0%be%d0%bc%d0%bf%d0%b0%d0%ba%d1%82%d0%bd%d1%8b%d0%b8-%d1%83%d1%80%d0%be%d0%b2%d0%b5%d0%bd%d1%8c-torpedo/</t>
  </si>
  <si>
    <t>https://ru.milwaukeetool.eu/ru-ru/foam-insert-for-packout-drawer-tool-boxes/foam-insert-for-packout-drawer-tool-boxes/</t>
  </si>
  <si>
    <t>https://ru.milwaukeetool.eu/ru-ru/packout-%d0%b2%d1%81%d1%82%d0%b0%d0%b2%d0%ba%d0%b0-%d0%b8%d0%b7-%d0%b2%d1%81%d0%bf%d0%b5%d0%bd%d0%b5%d0%bd%d0%bd%d0%be%d0%b3%d0%be-%d0%bc%d0%b0%d1%82%d0%b5%d1%80%d0%b8%d0%b0%d0%bb%d0%b0/packout-foam-insert/</t>
  </si>
  <si>
    <t>https://ru.milwaukeetool.eu/ru-ru/%d0%bd%d0%be%d0%b6-fastback-6-%d0%b2-1/</t>
  </si>
  <si>
    <t>https://ru.milwaukeetool.eu/ru-ru/%d1%81%d0%bf%d0%b8%d1%80%d0%b0%d0%bb%d1%8c%d0%bd%d1%8b%d0%b5-%d1%81%d0%b2%d0%b5%d1%80%d0%bb%d0%b0-%d1%83%d0%b4%d0%bb%d0%b8%d0%bd%d0%b5%d0%bd%d0%bd%d0%b0%d1%8f-%d0%b2%d0%b5%d1%80%d1%81%d0%b8%d1%8f/</t>
  </si>
  <si>
    <t>https://ru.milwaukeetool.eu/ru-ru/%d1%85%d0%b2%d0%be%d1%81%d1%82%d0%be%d0%b2%d0%b8%d0%ba%d0%b8-%d0%b4%d0%bb%d1%8f-%d0%ba%d0%be%d1%80%d0%be%d0%bd%d0%be%d0%ba-sds-plus-tct/</t>
  </si>
  <si>
    <t>https://ru.milwaukeetool.eu/ru-ru/%d0%bd%d0%b0%d0%b1%d0%be%d1%80%d1%8b-%d0%bf%d0%be%d0%bb%d0%be%d1%82%d0%b5%d0%bd-sawzall/</t>
  </si>
  <si>
    <t>https://ru.milwaukeetool.eu/ru-ru/%d0%ba%d0%b0%d1%80%d0%bc%d0%b0%d0%bd%d0%bd%d1%8b%d0%b8-%d1%83%d1%80%d0%be%d0%b2%d0%b5%d0%bd%d1%8c/</t>
  </si>
  <si>
    <t>https://ru.milwaukeetool.eu/ru-ru/%d0%ba%d0%bb%d1%8e%d1%87%d0%b5%d0%b2%d0%be%d0%b8-%d0%bf%d0%b0%d1%82%d1%80%d0%be%d0%bd-1-4-%d1%81-%d1%85%d0%b2%d0%be%d1%81%d1%82%d0%be%d0%b2%d0%b8%d0%ba%d0%be%d0%bc/</t>
  </si>
  <si>
    <t>https://ru.milwaukeetool.eu/ru-ru/%d0%b2%d1%8b%d1%82%d0%b0%d0%bb%d0%ba%d0%b8%d0%b2%d0%b0%d1%82%d0%b5%d0%bb%d1%8c/</t>
  </si>
  <si>
    <t>https://ru.milwaukeetool.eu/ru-ru/%d0%b1%d0%b5%d1%81%d0%ba%d0%bb%d1%8e%d1%87%d0%b5%d0%b2%d1%8b%d0%b5-%d0%bf%d0%b0%d1%82%d1%80%d0%be%d0%bd%d1%8b-%d0%b4%d0%bb%d1%8f-%d0%b8%d0%bd%d1%81%d1%82%d1%80%d1%83%d0%bc%d0%b5%d0%bd%d1%82%d0%b0-%d1%81-fixtec/</t>
  </si>
  <si>
    <t>https://ru.milwaukeetool.eu/ru-ru/%d0%b4%d0%bb%d0%b8%d0%bd%d0%bd%d0%be%d0%b3%d1%83%d0%b1%d1%86%d1%8b/</t>
  </si>
  <si>
    <t>https://ru.milwaukeetool.eu/ru-ru/%d0%be%d1%87%d0%ba%d0%b8-premium-%d1%81-%d0%bf%d0%be%d0%ba%d1%80%d1%8b%d1%82%d0%b8%d0%b5%d0%bc-as-af/premium-safety-glasses/</t>
  </si>
  <si>
    <t>https://ru.milwaukeetool.eu/ru-ru/%d1%80%d1%83%d0%bb%d0%b5%d1%82%d0%ba%d0%b8-stud-gen-ii/</t>
  </si>
  <si>
    <t>https://ru.milwaukeetool.eu/ru-ru/%d0%ba%d0%be%d0%b6%d0%b0%d0%bd%d1%8b%d0%b5-%d0%bf%d0%b5%d1%80%d1%87%d0%b0%d1%82%d0%ba%d0%b8/leather-gloves/</t>
  </si>
  <si>
    <t>https://ru.milwaukeetool.eu/ru-ru/%d0%bd%d0%be%d0%b6-%d1%81-%d0%b7%d0%b0%d0%b3%d0%bd%d1%83%d1%82%d1%8b%d0%bc-%d0%bd%d0%be%d1%81%d0%be%d0%bc/</t>
  </si>
  <si>
    <t>https://ru.milwaukeetool.eu/ru-ru/%d0%bb%d0%b5%d0%b7%d0%b2%d0%b8%d1%8f-%d0%b4%d0%bb%d1%8f-%d1%83%d0%b4%d0%b0%d0%bb%d0%b5%d0%bd%d0%b8%d1%8f-%d1%80%d0%b0%d1%81%d1%82%d0%b2%d0%be%d1%80%d0%be%d0%b2/</t>
  </si>
  <si>
    <t>https://ru.milwaukeetool.eu/ru-ru/%d1%81%d0%ba%d0%bb%d0%b0%d0%b4%d0%bd%d0%b0%d1%8f-%d1%83%d0%bd%d0%b8%d0%b2%d0%b5%d1%80%d1%81%d0%b0%d0%bb%d1%8c%d0%bd%d0%b0%d1%8f-%d0%bf%d0%b8%d0%bb%d0%b0/</t>
  </si>
  <si>
    <t>https://ru.milwaukeetool.eu/ru-ru/%d1%83%d0%bd%d0%b8%d0%b2%d0%b5%d1%80%d1%81%d0%b0%d0%bb%d1%8c%d0%bd%d1%8b%d0%b5-%d0%ba%d0%be%d0%bd%d0%b8%d1%87%d0%b5%d1%81%d0%ba%d0%b8%d0%b5-%d1%85%d0%b2%d0%be%d1%81%d1%82%d0%be%d0%b2%d0%b8%d0%ba%d0%b8/</t>
  </si>
  <si>
    <t>https://ru.milwaukeetool.eu/ru-ru/%d0%b4%d0%be%d0%bb%d0%be%d1%82%d0%b0-sds-plus-%d0%b4%d0%bb%d1%8f-%d1%83%d0%b4%d0%b0%d0%bb%d0%b5%d0%bd%d0%b8%d1%8f-%d1%88%d1%82%d1%83%d0%ba%d0%b0%d1%82%d1%83%d1%80%d0%ba%d0%b8/</t>
  </si>
  <si>
    <t>https://ru.milwaukeetool.eu/ru-ru/%d0%bd%d0%be%d0%b6-%d1%81-%d1%84%d0%b8%d0%ba%d1%81%d0%b8%d1%80%d0%be%d0%b2%d0%b0%d0%bd%d0%bd%d1%8b%d0%bc-%d0%bb%d0%b5%d0%b7%d0%b2%d0%b8%d0%b5%d0%bc/</t>
  </si>
  <si>
    <t>https://ru.milwaukeetool.eu/ru-ru/%d0%bd%d0%be%d0%b6%d0%bd%d0%b8%d1%86%d1%8b-%d0%b4%d0%bb%d1%8f-%d1%80%d0%b0%d0%b7%d0%bb%d0%b8%d1%87%d0%bd%d1%8b%d1%85-%d0%b2%d0%b8%d0%b4%d0%be%d0%b2-%d1%80%d0%b0%d0%b1%d0%be%d1%82/</t>
  </si>
  <si>
    <t>https://ru.milwaukeetool.eu/ru-ru/%d0%be%d1%82%d0%b2%d0%b5%d1%80%d1%82%d0%ba%d0%b0-hex-%d1%81-%d1%82%d1%80%d0%b5%d1%89%d0%be%d1%82%d0%ba%d0%be%d0%b8-9-%d0%b21/</t>
  </si>
  <si>
    <t>https://ru.milwaukeetool.eu/ru-ru/%d0%b1%d1%83%d1%80%d1%8b-sds-plus-m2-2-%d0%b5-%d1%80%d0%b5%d0%b6%d1%83%d1%89%d0%b8%d0%b5-%d0%ba%d1%80%d0%be%d0%bc%d0%ba%d0%b8-%d1%83%d0%bf%d0%b0%d0%ba%d0%be%d0%b2%d0%ba%d0%b0-10-%d1%88%d1%82%d1%83%d0%ba/</t>
  </si>
  <si>
    <t>https://ru.milwaukeetool.eu/ru-ru/%d1%80%d0%b5%d1%81%d0%bf%d0%b8%d1%80%d0%b0%d1%82%d0%be%d1%80-%d1%81%d0%ba%d0%bb%d0%b0%d0%b4%d0%bd%d0%be%d0%b8-%d1%81-%d0%ba%d0%bb%d0%b0%d0%bf%d0%b0%d0%bd%d0%be%d0%bc-ffp2/ffp2-foldable-respirator-with-valve/</t>
  </si>
  <si>
    <t>https://ru.milwaukeetool.eu/ru-ru/%d1%83%d0%b3%d0%bb%d0%be%d0%b2%d0%b0%d1%8f-%d0%bd%d0%b0%d1%81%d0%b0%d0%b4%d0%ba%d0%b0-knuckleshockwave/</t>
  </si>
  <si>
    <t>https://ru.milwaukeetool.eu/ru-ru/replacement-low-friction-strip/</t>
  </si>
  <si>
    <t>https://ru.milwaukeetool.eu/ru-ru/%d1%80%d0%b5%d1%81%d0%bf%d0%b8%d1%80%d0%b0%d1%82%d0%be%d1%80-%d0%b1%d0%b5%d0%b7-%d0%ba%d0%bb%d0%b0%d0%bf%d0%b0%d0%bd%d0%b0-ffp2/ffp2-respirator/</t>
  </si>
  <si>
    <t>https://ru.milwaukeetool.eu/ru-ru/%d1%80%d0%b5%d1%81%d0%bf%d0%b8%d1%80%d0%b0%d1%82%d0%be%d1%80-%d1%81%d0%ba%d0%bb%d0%b0%d0%b4%d0%bd%d0%be%d0%b8-%d0%b1%d0%b5%d0%b7-%d0%ba%d0%bb%d0%b0%d0%bf%d0%b0%d0%bd%d0%b0-ffp2/ffp2-foldable-respirator/</t>
  </si>
  <si>
    <t>https://ru.milwaukeetool.eu/ru-ru/%d0%ba%d0%b0%d0%b1%d0%b5%d0%bb%d0%b5%d1%80%d0%b5%d0%b7/</t>
  </si>
  <si>
    <t>https://ru.milwaukeetool.eu/ru-ru/%d0%b7%d0%be%d0%bd%d0%b4-%d0%b4%d0%bb%d1%8f-%d0%bf%d1%80%d0%be%d1%82%d1%8f%d0%b6%d0%ba%d0%b8-%d0%ba%d0%b0%d0%b1%d0%b5%d0%bb%d1%8f/</t>
  </si>
  <si>
    <t>https://ru.milwaukeetool.eu/ru-ru/sds-max-sledge-%d1%81%d0%b0%d0%bc%d0%be%d0%b7%d0%b0%d1%82%d0%b0%d1%87%d0%b8%d0%b2%d0%b0%d1%8e%d1%89%d0%b8%d0%b5%d1%81%d1%8f-%d0%b4%d0%be%d0%bb%d0%be%d1%82%d0%b0/</t>
  </si>
  <si>
    <t>https://ru.milwaukeetool.eu/ru-ru/torque-lock-%d1%81%d1%82%d1%80%d1%83%d0%b1%d1%86%d0%b8%d0%bd%d1%8b-%d1%82%d0%b8%d0%bf-c/</t>
  </si>
  <si>
    <t>https://ru.milwaukeetool.eu/ru-ru/%d1%83%d0%b3%d0%bb%d0%be%d0%b2%d0%b0%d1%8f-%d0%bd%d0%b0%d1%81%d0%b0%d0%b4%d0%ba%d0%b0-shockwave/</t>
  </si>
  <si>
    <t>https://ru.milwaukeetool.eu/ru-ru/12-3048-mm-%d1%86%d0%b5%d0%bf%d1%8c/</t>
  </si>
  <si>
    <t>https://ru.milwaukeetool.eu/ru-ru/%d0%ba%d0%be%d0%bb%d1%8c%d1%86%d0%b5%d0%b2%d1%8b%d0%b5-%d1%84%d1%80%d0%b5%d0%b7%d1%8b-hss-50%d0%bc%d0%bc/</t>
  </si>
  <si>
    <t>https://ru.milwaukeetool.eu/ru-ru/%d0%b4%d0%be%d0%bb%d0%be%d1%82%d0%be-%d1%88%d0%b8%d1%80%d0%be%d0%ba%d0%be%d0%b5-sds-max/</t>
  </si>
  <si>
    <t>https://ru.milwaukeetool.eu/ru-ru/%d0%bb%d0%b5%d0%bd%d1%82%d0%be%d1%87%d0%bd%d0%be%d0%b5-%d0%bf%d0%be%d0%bb%d0%be%d1%82%d0%bd%d0%be-89852-x-127-x-051-%d0%bc%d0%bc/</t>
  </si>
  <si>
    <t>https://ru.milwaukeetool.eu/ru-ru/m12fpdx-ck/</t>
  </si>
  <si>
    <t>https://ru.milwaukeetool.eu/ru-ru/%d0%bf%d0%b5%d1%80%d1%87%d0%b0%d1%82%d0%ba%d0%b8-%d0%b1%d0%b5%d1%81%d0%bf%d0%b0%d0%bb%d1%8b%d0%b5/fingerless-gloves/</t>
  </si>
  <si>
    <t>https://ru.milwaukeetool.eu/ru-ru/%d0%bf%d0%be%d0%bb%d0%be%d1%82%d0%bd%d0%be-premium-%d0%b4%d0%bb%d1%8f-%d0%bb%d0%b5%d0%bd%d1%82%d0%be%d1%87%d0%bd%d0%be%d0%b8-%d0%bf%d0%b8%d0%bb%d1%8b-77629-x-127-x-051-%d0%bc%d0%bc/</t>
  </si>
  <si>
    <t>https://ru.milwaukeetool.eu/ru-ru/%d0%b8%d0%bd%d1%81%d1%82%d1%80%d1%83%d0%bc%d0%b5%d0%bd%d1%82-%d0%b4%d0%bb%d1%8f-%d0%b7%d0%b0%d1%87%d0%b8%d1%81%d1%82%d0%ba%d0%b8-%d0%bf%d1%80%d0%be%d0%b2%d0%be%d0%b4%d0%be%d0%b2-7-%d0%b2-1/</t>
  </si>
  <si>
    <t>https://ru.milwaukeetool.eu/ru-ru/%d0%bf%d0%b0%d1%82%d1%80%d0%be%d0%bd-fixtec-1-2x20unf/</t>
  </si>
  <si>
    <t>https://ru.milwaukeetool.eu/ru-ru/%d0%ba%d0%be%d1%80%d0%be%d0%bd%d0%ba%d0%b8-%d0%bf%d0%be-%d0%bc%d1%83%d0%bb%d1%8c%d1%82%d0%b8%d0%bc%d0%b0%d1%82%d0%b5%d1%80%d0%b8%d0%b0%d0%bb%d0%b0%d0%bc-big-hawg/</t>
  </si>
  <si>
    <t>https://ru.milwaukeetool.eu/ru-ru/%d1%86%d0%b5%d0%bf%d0%b8-%d0%b4%d0%bb%d1%8f-%d0%bf%d0%b8%d0%bb/</t>
  </si>
  <si>
    <t>https://ru.milwaukeetool.eu/ru-ru/%d0%bd%d0%b0%d0%b1%d0%be%d1%80%d1%8b-%d1%81%d0%b2%d0%b5%d1%80%d0%b5%d0%bb-speed-feed/</t>
  </si>
  <si>
    <t>https://ru.milwaukeetool.eu/ru-ru/3-4-%d0%b0%d0%b4%d0%b0%d0%bf%d1%82%d0%b5%d1%80%d1%8b-%d0%b4%d0%bb%d1%8f-%d1%83%d0%b4%d0%b0%d1%80%d0%bd%d1%8b%d1%85-%d0%b3%d0%be%d0%bb%d0%be%d0%b2%d0%be%d0%ba/</t>
  </si>
  <si>
    <t>https://ru.milwaukeetool.eu/ru-ru/%d0%b4%d0%be%d0%bb%d0%be%d1%82%d0%be-%d0%bf%d0%bb%d0%be%d1%81%d0%ba%d0%be%d0%b5-%d1%81%d0%b0%d0%bc%d0%be%d0%b7%d0%b0%d1%82%d0%b0%d1%87%d0%b8%d0%b2%d0%b0%d1%8e%d1%89%d0%b5%d0%b5%d1%81%d1%8f-sds-max/</t>
  </si>
  <si>
    <t>https://ru.milwaukeetool.eu/ru-ru/1-8243;-open-ended-spanner-for-holding-the-motor-output-spindle-while-removing-a-core-bit/</t>
  </si>
  <si>
    <t>https://ru.milwaukeetool.eu/ru-ru/sds-max-self-sharpening-chisels/</t>
  </si>
  <si>
    <t>https://ru.milwaukeetool.eu/ru-ru/%d0%bf%d0%b5%d1%80%d1%87%d0%b0%d1%82%d0%ba%d0%b8-impact-demolition-%d1%81-%d0%b7%d0%b0%d1%89%d0%b8%d1%82%d0%be%d0%b8-%d0%be%d1%82-%d1%83%d0%b4%d0%b0%d1%80%d0%b0/impact-demolition-gloves/</t>
  </si>
  <si>
    <t>https://ru.milwaukeetool.eu/ru-ru/%d0%bf%d0%b5%d1%80%d1%87%d0%b0%d1%82%d0%ba%d0%b8-%d0%b3%d0%b8%d0%b1%d1%80%d0%b8%d0%b4%d0%bd%d1%8b%d0%b5/hybrid-leather-gloves/</t>
  </si>
  <si>
    <t>https://ru.milwaukeetool.eu/ru-ru/%d0%bc%d0%b0%d1%81%d0%ba%d0%b0-%d0%bd%d0%b0-%d0%bb%d0%b8%d1%86%d0%be-%d1%82%d0%ba%d0%b0%d0%bd%d0%b5%d0%b2%d0%b0%d1%8f/performance-face-covering/</t>
  </si>
  <si>
    <t>https://ru.milwaukeetool.eu/ru-ru/%d0%bd%d0%b0%d0%b1%d0%be%d1%80%d1%8b-%d1%83%d0%bd%d0%b8%d0%b2%d0%b5%d1%80%d1%81%d0%b0%d0%bb%d1%8c%d0%bd%d1%8b%d1%85-%d1%81%d0%b2%d0%b5%d1%80%d0%b5%d0%bb/</t>
  </si>
  <si>
    <t>https://ru.milwaukeetool.eu/ru-ru/%d0%bd%d0%b0%d0%b1%d0%be%d1%80%d1%8b-%d0%b1%d1%83%d1%80%d0%be%d0%b2-sds-plus-mx4-%d1%81-4-%d0%bc%d1%8f-%d1%80%d0%b5%d0%b6%d1%83%d1%89%d0%b8%d0%bc%d0%b8-%d0%ba%d1%80%d0%be%d0%bc%d0%ba%d0%b0%d0%bc%d0%b8/</t>
  </si>
  <si>
    <t>https://ru.milwaukeetool.eu/ru-ru/%d0%ba%d0%bb%d1%8e%d1%87%d0%b8-%d0%b4%d0%bb%d1%8f-%d0%b2%d0%be%d0%b4%d0%be%d0%bf%d1%80%d0%be%d0%b2%d0%be%d0%b4%d0%bd%d1%8b%d1%85-%d1%82%d1%80%d1%83%d0%b1/</t>
  </si>
  <si>
    <t>https://ru.milwaukeetool.eu/ru-ru/%d0%bd%d0%b0%d0%b1%d0%be%d1%80%d1%8b-%d1%81%d0%b2%d0%b5%d1%80%d0%bb-%d0%bf%d0%be-%d0%bc%d0%b5%d1%82%d0%b0%d0%bb%d0%bb%d1%83-thunderweb-hss-g-din338/</t>
  </si>
  <si>
    <t>https://ru.milwaukeetool.eu/ru-ru/%d0%b1%d0%b5%d1%81%d0%ba%d0%bb%d1%8e%d1%87%d0%b5%d0%b2%d1%8b%d0%b5-%d0%bf%d0%b0%d1%82%d1%80%d0%be%d0%bd%d1%8b/</t>
  </si>
  <si>
    <t>https://ru.milwaukeetool.eu/ru-ru/%d0%bf%d0%b5%d1%80%d1%87%d0%b0%d1%82%d0%ba%d0%b8-demolition/demolition-gloves/</t>
  </si>
  <si>
    <t>https://ru.milwaukeetool.eu/ru-ru/%d0%bd%d0%b0%d0%b1%d0%be%d1%80%d1%8b-%d0%b4%d0%be%d0%bb%d0%be%d1%82-sds-plus/</t>
  </si>
  <si>
    <t>https://ru.milwaukeetool.eu/ru-ru/%d0%bd%d0%b0%d0%b1%d0%be%d1%80%d1%8b-%d0%bf%d0%b5%d1%80%d1%8c%d0%b5%d0%b2%d1%8b%d1%85-%d1%81%d0%b2%d0%b5%d1%80%d0%b5%d0%bb/</t>
  </si>
  <si>
    <t>https://ru.milwaukeetool.eu/ru-ru/%d0%b4%d0%be%d0%bb%d0%be%d1%82%d0%be-%d0%b4%d0%bb%d1%8f-%d1%81%d0%bd%d1%8f%d1%82%d0%b8%d1%8f-%d0%bf%d0%bb%d0%b8%d1%82%d0%ba%d0%b8-sds-max/</t>
  </si>
  <si>
    <t>https://ru.milwaukeetool.eu/ru-ru/%d1%80%d0%b5%d1%81%d0%bf%d0%b8%d1%80%d0%b0%d1%82%d0%be%d1%80-%d1%81-%d0%ba%d0%bb%d0%b0%d0%bf%d0%b0%d0%bd%d0%be%d0%bc-ffp3/ffp3-respirator-with-valve/</t>
  </si>
  <si>
    <t>https://ru.milwaukeetool.eu/ru-ru/%d0%b4%d0%be%d0%bb%d0%be%d1%82%d0%be-%d0%b4%d0%bb%d1%8f-%d0%b2%d1%8b%d1%80%d1%83%d0%b1%d0%b0%d0%bd%d0%b8%d1%8f-%d0%b6%d0%b5%d0%bb%d0%be%d0%b1%d0%be%d0%b2-sds-max/</t>
  </si>
  <si>
    <t>https://ru.milwaukeetool.eu/ru-ru/%d0%bb%d0%b5%d0%bd%d1%82%d0%be%d1%87%d0%bd%d0%be%d0%b5-%d0%bf%d0%be%d0%bb%d0%be%d1%82%d0%bd%d0%be-113983-x-127-x-05-%d0%bc%d0%bc/</t>
  </si>
  <si>
    <t>https://ru.milwaukeetool.eu/ru-ru/%d0%b4%d0%bb%d0%b8%d0%bd%d0%bd%d1%8b%d0%b5-%d1%80%d1%83%d0%bb%d0%b5%d1%82%d0%ba%d0%b8-%d0%b8%d0%b7-%d1%81%d1%82%d0%b5%d0%ba%d0%bb%d0%be%d0%b2%d0%be%d0%bb%d0%be%d0%ba%d0%bd%d0%b0/</t>
  </si>
  <si>
    <t>https://ru.milwaukeetool.eu/ru-ru/%d1%83%d0%bd%d0%b8%d0%b2%d0%b5%d1%80%d1%81%d0%b0%d0%bb%d1%8c%d0%bd%d1%8b%d0%b8-%d1%81%d0%be%d0%b5%d0%b4%d0%b8%d0%bd%d0%b8%d1%82%d0%b5%d0%bb%d1%8c/</t>
  </si>
  <si>
    <t>https://ru.milwaukeetool.eu/ru-ru/%d1%81%d0%b0%d0%bc%d0%be%d0%b2%d1%80%d0%b5%d0%b7%d0%b0%d1%8e%d1%89%d0%b8%d0%b5%d1%81%d1%8f-%d0%bd%d0%b0%d1%81%d0%b0%d0%b4%d0%ba%d0%b8-switchblade/</t>
  </si>
  <si>
    <t>https://ru.milwaukeetool.eu/ru-ru/red-hex-shockwave-hss-tin-metal-drill-bits-sets/</t>
  </si>
  <si>
    <t>https://ru.milwaukeetool.eu/ru-ru/%d0%be%d1%82%d0%b2%d0%b5%d1%80%d1%82%d0%ba%d0%b8-%d0%b4%d0%bb%d1%8f-%d1%82%d0%be%d1%87%d0%bd%d0%be%d0%b8-%d0%bc%d0%b5%d1%85%d0%b0%d0%bd%d0%b8%d0%ba%d0%b8/</t>
  </si>
  <si>
    <t>https://ru.milwaukeetool.eu/ru-ru/%d0%bc%d0%be%d0%ba%d1%80%d0%be%d0%b5-%d0%b0%d0%bb%d0%bc%d0%b0%d0%b7%d0%bd%d0%be%d0%b5-%d1%81%d0%b2%d0%b5%d1%80%d0%bb%d0%b5%d0%bd%d0%b8%d0%b5/</t>
  </si>
  <si>
    <t>https://ru.milwaukeetool.eu/ru-ru/%d0%bf%d0%b0%d1%82%d1%80%d0%be%d0%bd%d1%8b-fixtec-sds-plus/</t>
  </si>
  <si>
    <t>https://ru.milwaukeetool.eu/ru-ru/%d0%b4%d0%bb%d0%b8%d0%bd%d0%bd%d1%8b%d0%b5-%d0%b7%d0%b0%d0%ba%d1%80%d1%8b%d1%82%d1%8b%d0%b5-%d1%80%d1%83%d0%bb%d0%b5%d1%82%d0%ba%d0%b8/</t>
  </si>
  <si>
    <t>https://ru.milwaukeetool.eu/ru-ru/replacement-guide-rail-splinter-strip/</t>
  </si>
  <si>
    <t>https://ru.milwaukeetool.eu/ru-ru/%d0%bd%d0%b0%d0%b1%d0%be%d1%80%d1%8b-%d1%81%d0%b2%d0%b5%d1%80%d0%b5%d0%bb-forstner/</t>
  </si>
  <si>
    <t>https://ru.milwaukeetool.eu/ru-ru/21mm-hex-pointed-chisel/</t>
  </si>
  <si>
    <t>https://ru.milwaukeetool.eu/ru-ru/%d0%bf%d0%b8%d0%bb%d1%8c%d0%bd%d1%8b%d0%b5-%d0%b4%d0%b8%d1%81%d0%ba%d0%b8-%d0%b4%d0%bb%d1%8f-%d0%bd%d0%b0%d1%81%d1%82%d0%be%d0%bb%d1%8c%d0%bd%d1%8b%d1%85-%d0%bf%d0%b8%d0%bb/</t>
  </si>
  <si>
    <t>https://ru.milwaukeetool.eu/ru-ru/%d0%bf%d0%b5%d1%80%d1%87%d0%b0%d1%82%d0%ba%d0%b8-demolition,-%d0%b7%d0%b8%d0%bc%d0%bd%d0%b8%d0%b5/winter-demolition-gloves/</t>
  </si>
  <si>
    <t>https://ru.milwaukeetool.eu/ru-ru/vde-%d0%ba%d1%83%d1%81%d0%b0%d1%87%d0%ba%d0%b8/</t>
  </si>
  <si>
    <t>https://ru.milwaukeetool.eu/ru-ru/21-%d0%bc%d0%bc-hex-%d0%b4%d0%be%d0%bb%d0%be%d1%82%d0%be-%d0%be%d1%81%d1%82%d1%80%d0%be%d0%b5/</t>
  </si>
  <si>
    <t>https://ru.milwaukeetool.eu/ru-ru/21-%d0%bc%d0%bc-he%d1%85-%d0%b4%d0%be%d0%bb%d0%be%d1%82%d0%be-%d0%bf%d0%bb%d0%be%d1%81%d0%ba%d0%be%d0%b5/</t>
  </si>
  <si>
    <t>https://ru.milwaukeetool.eu/ru-ru/21-mm-hex-flat-chisels/</t>
  </si>
  <si>
    <t>https://ru.milwaukeetool.eu/ru-ru/router-collet/</t>
  </si>
  <si>
    <t>https://ru.milwaukeetool.eu/ru-ru/heavy-duty-%d0%bf%d0%b0%d1%81%d1%81%d0%b0%d1%82%d0%b8%d0%b6%d0%b8/</t>
  </si>
  <si>
    <t>https://ru.milwaukeetool.eu/ru-ru/%d1%81%d1%82%d1%83%d0%bf%d0%b5%d0%bd%d1%87%d0%b0%d1%82%d1%8b%d0%b5-%d1%81%d0%b2%d0%b5%d1%80%d0%bb%d0%b0/</t>
  </si>
  <si>
    <t>https://ru.milwaukeetool.eu/ru-ru/guide-bars-2/</t>
  </si>
  <si>
    <t>https://ru.milwaukeetool.eu/ru-ru/vde-%d0%bf%d0%b0%d1%81%d1%81%d0%b0%d1%82%d0%b8%d0%b6%d0%b8/</t>
  </si>
  <si>
    <t>https://ru.milwaukeetool.eu/ru-ru/%d1%81%d1%82%d0%b0%d0%bb%d1%8c%d0%bd%d1%8b%d0%b5-%d0%b8-%d0%b0%d0%bb%d1%8e%d0%bc%d0%b8%d0%bd%d0%b8%d0%b5%d0%b2%d1%8b%d0%b5-%d1%82%d1%80%d1%83%d0%b1%d0%bd%d1%8b%d0%b5-%d0%ba%d0%bb%d1%8e%d1%87%d0%b8/</t>
  </si>
  <si>
    <t>https://ru.milwaukeetool.eu/ru-ru/%d1%81%d1%82%d0%b0%d0%bb%d1%8c%d0%bd%d0%be%d0%b8-%d0%bc%d0%be%d0%bb%d0%be%d1%82%d0%be%d0%ba-%d1%81-%d0%bf%d1%80%d1%8f%d0%bc%d1%8b%d0%bc-%d0%b3%d0%b2%d0%be%d0%b7%d0%b4%d0%be%d0%b4%d0%b5%d1%80%d0%be%d0%bc/</t>
  </si>
  <si>
    <t>https://ru.milwaukeetool.eu/ru-ru/%d0%b0%d0%b4%d0%b0%d0%bf%d1%82%d0%b5%d1%80%d1%8b-%d0%b4%d0%bb%d1%8f-%d1%81%d0%b2%d0%b5%d1%80%d0%bb/</t>
  </si>
  <si>
    <t>https://ru.milwaukeetool.eu/ru-ru/packout-%d0%b0%d0%b4%d0%b0%d0%bf%d1%82%d0%b5%d1%80-%d0%b4%d0%bb%d1%8f-hd-box/packout-adaptor-hd-box/</t>
  </si>
  <si>
    <t>https://ru.milwaukeetool.eu/ru-ru/vde-%d0%b4%d0%bb%d0%b8%d0%bd%d0%bd%d0%be%d0%b3%d1%83%d0%b1%d1%86%d1%8b/</t>
  </si>
  <si>
    <t>https://ru.milwaukeetool.eu/ru-ru/torque-lock-%d1%86%d0%b5%d0%bf%d0%bd%d0%be%d0%b8-%d0%ba%d0%bb%d1%8e%d1%87/</t>
  </si>
  <si>
    <t>https://ru.milwaukeetool.eu/ru-ru/3-4-shockwave-impact-duty-%d1%83%d0%b4%d0%b0%d1%80%d0%bd%d1%8b%d0%b5-%d0%b3%d0%be%d0%bb%d0%be%d0%b2%d0%ba%d0%b8-%d0%b4%d0%bb%d0%b8%d0%bd%d0%bd%d1%8b%d0%b5/</t>
  </si>
  <si>
    <t>https://ru.milwaukeetool.eu/ru-ru/%d0%bd%d0%be%d0%b6%d0%be%d0%b2%d0%ba%d0%b0-%d0%bf%d0%be-%d0%bc%d0%b5%d1%82%d0%b0%d0%bb%d0%bb%d1%83/</t>
  </si>
  <si>
    <t>https://ru.milwaukeetool.eu/ru-ru/redcast-%d0%bb%d0%b8%d1%82%d1%8b%d0%b5-%d1%83%d1%80%d0%be%d0%b2%d0%bd%d0%b8/</t>
  </si>
  <si>
    <t>https://ru.milwaukeetool.eu/ru-ru/%d0%b1%d0%be%d0%bb%d1%82%d0%be%d1%80%d0%b5%d0%b7%d1%8b/</t>
  </si>
  <si>
    <t>https://ru.milwaukeetool.eu/ru-ru/vde-%d0%b8%d0%bd%d1%81%d1%82%d1%80%d1%83%d0%bc%d0%b5%d0%bd%d1%82-%d0%b4%d0%bb%d1%8f-%d1%81%d0%bd%d1%8f%d1%82%d0%b8%d1%8f-%d0%b8%d0%b7%d0%be%d0%bb%d1%8f%d1%86%d0%b8%d0%b8/</t>
  </si>
  <si>
    <t>https://ru.milwaukeetool.eu/ru-ru/packout-%d1%81%d1%82%d0%b5%d0%bb%d0%bb%d0%b0%d0%b6%d0%bd%d0%b0%d1%8f-%d1%81%d0%b8%d1%81%d1%82%d0%b5%d0%bc%d0%b0/packout-racking-system/</t>
  </si>
  <si>
    <t>https://ru.milwaukeetool.eu/ru-ru/21-mm-hex-wide-chisel/</t>
  </si>
  <si>
    <t>https://ru.milwaukeetool.eu/ru-ru/30-%d0%bc%d0%bc-hex-%d0%b4%d0%b5%d1%80%d0%b6%d0%b0%d1%82%d0%b5%d0%bb%d1%8c-%d1%82%d1%80%d0%b0%d0%bc%d0%b1%d0%be%d0%b2%d0%be%d1%87%d0%bd%d0%be%d0%b8-%d0%bf%d0%bb%d0%b0%d1%81%d1%82%d0%b8%d0%bd%d1%8b/</t>
  </si>
  <si>
    <t>https://ru.milwaukeetool.eu/ru-ru/%d1%83%d0%b3%d0%be%d0%bb%d1%8c%d0%bd%d0%b8%d0%ba-%d1%81%d1%82%d0%be%d0%bb%d1%8f%d1%80%d0%bd%d1%8b%d0%b8/</t>
  </si>
  <si>
    <t>https://ru.milwaukeetool.eu/ru-ru/billet-torpedo-%d1%83%d1%80%d0%be%d0%b2%d0%b5%d0%bd%d1%8c/</t>
  </si>
  <si>
    <t>https://ru.milwaukeetool.eu/ru-ru/%d0%ba%d0%b5%d0%b8%d1%81%d1%8b-heavy-duty/heavy-duty-boxes/</t>
  </si>
  <si>
    <t>https://ru.milwaukeetool.eu/ru-ru/vde-%d0%ba%d1%83%d1%81%d0%b0%d1%87%d0%ba%d0%b8-hd/</t>
  </si>
  <si>
    <t>https://ru.milwaukeetool.eu/ru-ru/%d0%bf%d0%b8%d0%bb%d1%8c%d0%bd%d1%8b%d0%b5-%d0%b4%d0%b8%d1%81%d0%ba%d0%b8-%d0%b4%d0%bb%d1%8f-%d1%82%d0%be%d1%80%d1%86%d0%be%d0%b2%d0%be%d1%87%d0%bd%d1%8b%d1%85-%d0%bf%d0%b8%d0%bb/</t>
  </si>
  <si>
    <t>https://ru.milwaukeetool.eu/ru-ru/1-shockwave-impact-duty-%d1%83%d0%b4%d0%b0%d1%80%d0%bd%d1%8b%d0%b5-%d0%b3%d0%be%d0%bb%d0%be%d0%b2%d0%ba%d0%b8/</t>
  </si>
  <si>
    <t>https://ru.milwaukeetool.eu/ru-ru/%d0%bc%d0%be%d0%bb%d0%be%d1%82%d0%be%d0%ba-%d0%b7%d0%b0%d0%ba%d1%80%d1%83%d0%b3%d0%bb%d0%b5%d0%bd%d0%bd%d1%8b%d0%b8/</t>
  </si>
  <si>
    <t>https://ru.milwaukeetool.eu/ru-ru/packout-%d0%ba%d0%be%d0%bc%d0%bf%d0%b0%d0%ba%d1%82%d0%bd%d1%8b%d0%b8-%d1%82%d0%be%d0%bd%d0%ba%d0%b8%d0%b8-%d0%be%d1%80%d0%b3%d0%b0%d0%bd%d0%b0%d0%b8%d0%b7%d0%b5%d1%80/packout-compact-slim-organiser/</t>
  </si>
  <si>
    <t>https://ru.milwaukeetool.eu/ru-ru/%d0%b1%d1%83%d1%80%d1%8b-sds-max-c-4-%d1%80%d0%b5%d0%b6%d1%83%d1%89%d0%b8%d0%bc%d0%b8-%d0%ba%d1%80%d0%be%d0%bc%d0%ba%d0%b0%d0%bc%d0%b8/</t>
  </si>
  <si>
    <t>https://ru.milwaukeetool.eu/ru-ru/guide-bars-1/</t>
  </si>
  <si>
    <t>https://ru.milwaukeetool.eu/ru-ru/%d1%83%d1%80%d0%be%d0%b2%d0%bd%d0%b8-i-beam/</t>
  </si>
  <si>
    <t>https://ru.milwaukeetool.eu/ru-ru/%d1%88%d0%bf%d0%b8%d0%bd%d0%b4%d0%b5%d0%bb%d1%8c/</t>
  </si>
  <si>
    <t>https://ru.milwaukeetool.eu/ru-ru/vde-water-pump-plier/</t>
  </si>
  <si>
    <t>https://ru.milwaukeetool.eu/ru-ru/guide-bars/</t>
  </si>
  <si>
    <t>https://ru.milwaukeetool.eu/ru-ru/%d0%bf%d0%be%d0%b4%d0%b2%d1%8f%d0%b7%d0%ba%d0%b0-%d0%b4%d0%bb%d1%8f-%d1%80%d0%b0%d0%b7%d0%b3%d1%80%d1%83%d0%b7%d0%be%d1%87%d0%bd%d0%be%d0%b3%d0%be-%d0%bf%d0%be%d1%8f%d1%81%d0%b0/padded-rig/</t>
  </si>
  <si>
    <t>https://ru.milwaukeetool.eu/ru-ru/%d0%b0%d0%b2%d1%82%d0%be%d0%bc%d0%be%d0%b1%d0%b8%d0%bb%d1%8c%d0%bd%d1%8b%d0%b8-%d0%ba%d0%be%d0%bc%d0%bf%d0%bb%d0%b5%d0%ba%d1%82/</t>
  </si>
  <si>
    <t>https://ru.milwaukeetool.eu/ru-ru/%d0%b4%d0%b8%d1%81%d0%ba%d0%b8-%d0%b4%d0%bb%d1%8f-%d1%86%d0%b8%d1%80%d0%ba%d1%83%d0%bb%d1%8f%d1%80%d0%bd%d1%8b%d1%85-%d0%bf%d0%b8%d0%bb-%d0%bf%d0%be-%d0%bc%d0%b5%d1%82%d0%b0%d0%bb%d0%bb%d1%83/</t>
  </si>
  <si>
    <t>https://ru.milwaukeetool.eu/ru-ru/%d1%81%d1%82%d1%80%d0%b0%d1%85%d0%be%d0%b2%d0%be%d1%87%d0%bd%d1%8b%d0%b5-%d1%81%d1%82%d1%80%d0%be%d0%bf%d1%8b/tool-lanyard/</t>
  </si>
  <si>
    <t>https://ru.milwaukeetool.eu/ru-ru/%d1%80%d0%b0%d0%b7%d0%b3%d1%80%d1%83%d0%b7%d0%be%d1%87%d0%bd%d1%8b%d0%b8-%d0%bf%d0%be%d1%8f%d1%81/work-belt/</t>
  </si>
  <si>
    <t>https://ru.milwaukeetool.eu/ru-ru/metal-snips-set-3-pieces/</t>
  </si>
  <si>
    <t>https://ru.milwaukeetool.eu/ru-ru/%d0%b4%d0%bb%d0%b8%d0%bd%d0%bd%d1%8b%d0%b5-%d0%be%d1%82%d0%ba%d1%80%d1%8b%d1%82%d1%8b%d0%b5-%d1%80%d1%83%d0%bb%d0%b5%d1%82%d0%ba%d0%b8/</t>
  </si>
  <si>
    <t>https://ru.milwaukeetool.eu/ru-ru/packout-%d0%ba%d0%be%d0%bc%d0%bf%d0%b0%d0%ba%d1%82%d0%bd%d1%8b%d0%b8-%d0%be%d1%80%d0%b3%d0%b0%d0%bd%d0%b0%d0%b8%d0%b7%d0%b5%d1%80/packout-compact-organiser/</t>
  </si>
  <si>
    <t>https://ru.milwaukeetool.eu/ru-ru/%d1%88%d0%b8%d0%bd%d1%8b/</t>
  </si>
  <si>
    <t>https://ru.milwaukeetool.eu/ru-ru/%d0%b1%d1%83%d1%80-mx4-sds-plus-4-%d0%b5-%d1%80%d0%b5%d0%b6%d1%83%d1%89%d0%b8%d0%b5-%d0%ba%d1%80%d0%be%d0%bc%d0%ba%d0%b8-%d1%83%d0%bf%d0%b0%d0%ba%d0%be%d0%b2%d0%ba%d0%b0-10-%d1%88%d1%82%d1%83%d0%ba/</t>
  </si>
  <si>
    <t>https://ru.milwaukeetool.eu/ru-ru/%d1%82%d1%80%d0%b5%d1%89%d0%be%d1%82%d0%ba%d0%b0-1-4-%d0%b4%d1%8e%d0%b8%d0%bc%d0%b0/</t>
  </si>
  <si>
    <t>https://ru.milwaukeetool.eu/ru-ru/%d1%82%d1%80%d1%83%d0%b1%d0%be%d1%80%d0%b5%d0%b7%d1%8b-%d0%b4%d0%bb%d1%8f-%d0%bc%d0%b5%d0%b4%d0%bd%d1%8b%d1%85-%d1%82%d1%80%d1%83%d0%b1/</t>
  </si>
  <si>
    <t>https://ru.milwaukeetool.eu/ru-ru/%d0%ba%d0%be%d1%80%d0%be%d0%bd%d0%ba%d0%b8-sds-plus-tct/</t>
  </si>
  <si>
    <t>https://ru.milwaukeetool.eu/ru-ru/vde-%d0%ba%d0%b0%d0%b1%d0%b5%d0%bb%d0%b5%d1%80%d0%b5%d0%b7%d1%8b/</t>
  </si>
  <si>
    <t>https://ru.milwaukeetool.eu/ru-ru/21mm-hex-toolholder/</t>
  </si>
  <si>
    <t>https://ru.milwaukeetool.eu/ru-ru/%d0%bc%d0%b5%d1%82%d0%ba%d0%b0-%d0%be%d1%82%d1%81%d0%bb%d0%b5%d0%b6%d0%b8%d0%b2%d0%b0%d0%bd%d0%b8%d1%8f-milwaukee-one-key-bluetooth/btt/</t>
  </si>
  <si>
    <t>https://ru.milwaukeetool.eu/ru-ru/%d0%bd%d0%b0%d0%b1%d0%be%d1%80%d1%8b-%d1%81%d0%bf%d0%b8%d1%80%d0%b0%d0%bb%d1%8c%d0%bd%d1%8b%d1%85-%d1%81%d0%b2%d0%b5%d1%80%d0%b5%d0%bb/</t>
  </si>
  <si>
    <t>https://ru.milwaukeetool.eu/ru-ru/shockwave-impact-duty-%d1%81%d1%82%d1%83%d0%bf%d0%b5%d0%bd%d1%87%d0%b0%d1%82%d1%8b%d0%b5-%d1%81%d0%b2%d0%b5%d1%80%d0%bb%d0%b0/</t>
  </si>
  <si>
    <t>https://ru.milwaukeetool.eu/ru-ru/%d0%bf%d0%b5%d1%80%d0%b5%d1%85%d0%be%d0%b4%d0%bd%d0%b8%d0%ba-%d0%b4%d0%bb%d1%8f-%d0%b3%d0%be%d0%bb%d0%be%d0%b2%d0%be%d0%ba-1-8243;-%d0%ba%d0%b2%d0%b0%d0%b4%d1%80%d0%b0%d1%82-3-4-%d0%ba%d0%b2%d0%b0%d0%b4%d1%80%d0%b0%d1%82/</t>
  </si>
  <si>
    <t>https://ru.milwaukeetool.eu/ru-ru/21-%d0%bc%d0%bc-hex-%d0%b4%d0%be%d0%bb%d0%be%d1%82%d0%be-%d1%88%d0%b8%d1%80%d0%be%d0%ba%d0%be%d0%b5/</t>
  </si>
  <si>
    <t>https://ru.milwaukeetool.eu/ru-ru/sds-plus-wing-chisel/</t>
  </si>
  <si>
    <t>https://ru.milwaukeetool.eu/ru-ru/%d0%b2%d0%be%d1%80%d0%be%d1%82%d0%be%d0%ba-%d1%88%d0%b0%d1%80%d0%bd%d0%b8%d1%80%d0%bd%d1%8b%d0%b8-8243;/</t>
  </si>
  <si>
    <t>https://ru.milwaukeetool.eu/ru-ru/%d1%83%d0%b4%d0%bb%d0%b8%d0%bd%d0%b8%d1%82%d0%b5%d0%bb%d0%b8-%d0%b4%d0%bb%d1%8f-%d1%83%d0%b4%d0%b0%d1%80%d0%bd%d1%8b%d1%85-%d0%b3%d0%be%d0%bb%d0%be%d0%b2%d0%be%d0%ba-3-4/</t>
  </si>
  <si>
    <t>https://ru.milwaukeetool.eu/ru-ru/block-torpedo-%d1%83%d1%80%d0%be%d0%b2%d0%b5%d0%bd%d1%8c/</t>
  </si>
  <si>
    <t>https://ru.milwaukeetool.eu/ru-ru/%d0%bd%d0%b0%d0%b1%d0%be%d1%80%d1%8b-%d1%82%d0%be%d1%80%d1%86%d0%b5%d0%b2%d1%8b%d1%85-%d0%bd%d0%b0%d1%81%d0%b0%d0%b4%d0%be%d0%ba/</t>
  </si>
  <si>
    <t>https://ru.milwaukeetool.eu/ru-ru/30-%d0%bc%d0%bc-hex-%d0%b4%d0%be%d0%bb%d0%be%d1%82%d0%be-%d0%be%d1%81%d1%82%d1%80%d0%be%d0%b5/</t>
  </si>
  <si>
    <t>https://ru.milwaukeetool.eu/ru-ru/%d0%ba%d0%bb%d1%8e%d1%87-%d0%b4%d0%bb%d1%8f-%d0%b3%d0%b8%d0%b1%d0%ba%d0%be%d0%b8-%d0%bf%d0%be%d0%b4%d0%b2%d0%be%d0%b4%d0%ba%d0%b8/</t>
  </si>
  <si>
    <t>https://ru.milwaukeetool.eu/ru-ru/%d0%b0%d0%bb%d0%bc%d0%b0%d0%b7%d0%bd%d0%b0%d1%8f-%d1%84%d1%80%d0%b5%d0%b7%d0%b0-m14/</t>
  </si>
  <si>
    <t>https://ru.milwaukeetool.eu/ru-ru/%d0%ba%d0%be%d1%80%d0%be%d0%bd%d0%ba%d0%b8-%d0%b4%d0%bb%d1%8f-%d0%b0%d0%bb%d0%bc%d0%b0%d0%b7%d0%bd%d0%be%d0%b3%d0%be-%d1%81%d0%b2%d0%b5%d1%80%d0%bb%d0%b5%d0%bd%d0%b8%d1%8f-wchp-sb-%d0%b4%d0%be-50-%d0%bc%d0%bc/</t>
  </si>
  <si>
    <t>https://ru.milwaukeetool.eu/ru-ru/8243;-drive-ratchet/</t>
  </si>
  <si>
    <t>https://ru.milwaukeetool.eu/ru-ru/28-%d0%bc%d0%bc-hex-%d0%b4%d0%be%d0%bb%d0%be%d1%82%d0%be-%d0%be%d1%81%d1%82%d1%80%d0%be%d0%b5/</t>
  </si>
  <si>
    <t>https://ru.milwaukeetool.eu/ru-ru/%d1%82%d1%80%d0%b5%d1%89%d0%be%d1%82%d0%ba%d0%b0-3-8-%d0%b4%d1%8e%d0%b8%d0%bc%d0%b0/</t>
  </si>
  <si>
    <t>https://ru.milwaukeetool.eu/ru-ru/guide-rail-clamps/</t>
  </si>
  <si>
    <t>https://ru.milwaukeetool.eu/ru-ru/%d1%81%d1%83%d0%bc%d0%ba%d0%b0-%d1%8d%d0%bb%d0%b5%d0%ba%d1%82%d1%80%d0%b8%d0%ba%d0%b0/electricians-pouch/</t>
  </si>
  <si>
    <t>https://ru.milwaukeetool.eu/ru-ru/speedcross-diamond-cup-wheels/</t>
  </si>
  <si>
    <t>https://ru.milwaukeetool.eu/ru-ru/28-%d0%bc%d0%bc-hex-%d0%b4%d0%be%d0%bb%d0%be%d1%82%d0%be-%d0%bf%d0%bb%d0%be%d1%81%d0%ba%d0%be%d0%b5/</t>
  </si>
  <si>
    <t>https://ru.milwaukeetool.eu/ru-ru/%d1%80%d0%b5%d0%b7%d0%b0%d0%ba-%d0%b4%d0%bb%d1%8f-%d0%bf%d0%b2%d1%85-%d1%82%d1%80%d1%83%d0%b1-%d1%81-%d1%85%d1%80%d0%b0%d0%bf%d0%be%d0%b2%d1%8b%d0%bc-%d0%bc%d0%b5%d1%85%d0%b0%d0%bd%d0%b8%d0%b7%d0%bc%d0%be%d0%bc/</t>
  </si>
  <si>
    <t>https://ru.milwaukeetool.eu/ru-ru/%d0%b0%d0%bb%d0%bc%d0%b0%d0%b7%d0%bd%d1%8b%d0%b5-%d0%b4%d0%b8%d1%81%d0%ba%d0%b8-%d0%bf%d1%80%d0%be%d1%84%d0%b5%d1%81%d1%81%d0%b8%d0%be%d0%bd%d0%b0%d0%bb%d1%8c%d0%bd%d0%b0%d1%8f-%d1%81%d0%b5%d1%80%d0%b8%d1%8f-dsu/</t>
  </si>
  <si>
    <t>https://ru.milwaukeetool.eu/ru-ru/30-%d0%bc%d0%bc-hex-%d0%b4%d0%be%d0%bb%d0%be%d1%82%d0%be-%d0%bf%d0%bb%d0%be%d1%81%d0%ba%d0%be%d0%b5/</t>
  </si>
  <si>
    <t>https://ru.milwaukeetool.eu/ru-ru/%d1%82%d0%be%d0%bb%d1%81%d1%82%d0%be%d0%b2%d0%ba%d0%b0-%d1%81-%d0%ba%d0%b0%d0%bf%d1%8e%d1%88%d0%be%d0%bd%d0%be%d0%bc-%d1%87%d0%b5%d1%80%d0%bd%d0%b0%d1%8f/whb/</t>
  </si>
  <si>
    <t>https://ru.milwaukeetool.eu/ru-ru/guide-rail-joining-bars/</t>
  </si>
  <si>
    <t>https://ru.milwaukeetool.eu/ru-ru/m18-one-key-fuel-rivet-tool-jaw-replacement-set/</t>
  </si>
  <si>
    <t>https://ru.milwaukeetool.eu/ru-ru/%d0%b0%d0%bb%d0%bc%d0%b0%d0%b7%d0%bd%d0%b0%d1%8f-%d1%88%d0%bb%d0%b8%d1%84%d0%be%d0%b2%d0%b0%d0%bb%d1%8c%d0%bd%d0%b0%d1%8f-%d1%87%d0%b0%d1%88%d0%ba%d0%b0-%d0%bc14/</t>
  </si>
  <si>
    <t>https://ru.milwaukeetool.eu/ru-ru/%d0%bd%d0%b0%d0%b1%d0%be%d1%80-%d1%83%d0%b4%d0%b0%d1%80%d0%bd%d1%8b%d1%85-%d0%b1%d0%b8%d1%82,-%d0%b3%d0%be%d0%bb%d0%be%d0%b2%d0%be%d0%ba-%d1%81-%d1%82%d1%80%d0%b5%d1%89%d0%be%d1%82%d0%ba%d0%be%d0%b8-1-4/</t>
  </si>
  <si>
    <t>https://ru.milwaukeetool.eu/ru-ru/%d0%b0%d0%bb%d0%bc%d0%b0%d0%b7%d0%bd%d1%8b%d0%b5-%d0%b4%d0%b8%d1%81%d0%ba%d0%b8-speedcross-hudd/</t>
  </si>
  <si>
    <t>https://ru.milwaukeetool.eu/ru-ru/%d0%bd%d0%b0%d0%b1%d0%be%d1%80%d1%8b-%d0%ba%d0%bb%d1%8e%d1%87%d0%b5%d0%b8/</t>
  </si>
  <si>
    <t>https://ru.milwaukeetool.eu/ru-ru/%d0%b3%d0%b0%d0%b7%d0%be%d0%b2%d1%8b%d0%b8-%d0%ba%d0%bb%d1%8e%d1%87/</t>
  </si>
  <si>
    <t>https://ru.milwaukeetool.eu/ru-ru/%d0%bd%d0%b0%d0%b1%d0%be%d1%80%d1%8b-%d0%bf%d0%be%d0%bb%d0%be%d1%82%d0%b5%d0%bd-%d0%b4%d0%bb%d1%8f-%d0%bc%d1%83%d0%bb%d1%8c%d1%82%d0%b8%d1%82%d1%83%d0%bb/</t>
  </si>
  <si>
    <t>https://ru.milwaukeetool.eu/ru-ru/%d0%bd%d0%b0%d0%b1%d0%be%d1%80-%d0%bc%d0%be%d0%bd%d1%82%d0%b8%d1%80%d0%be%d0%b2%d0%be%d0%ba/</t>
  </si>
  <si>
    <t>https://ru.milwaukeetool.eu/ru-ru/packout-%d1%80%d0%b0%d0%b1%d0%be%d1%87%d0%b0%d1%8f-%d0%bf%d0%be%d0%b2%d0%b5%d1%80%d1%85%d0%bd%d0%be%d1%81%d1%82%d1%8c/packout-customisable-work-surface/</t>
  </si>
  <si>
    <t>https://ru.milwaukeetool.eu/ru-ru/%d0%b0%d0%bb%d0%bc%d0%b0%d0%b7%d0%bd%d1%8b%d0%b5-%d0%b4%d0%b8%d1%81%d0%ba%d0%b8-speedcross-audd/</t>
  </si>
  <si>
    <t>https://ru.milwaukeetool.eu/ru-ru/%d0%b1%d0%be%d0%bb%d1%82%d0%be%d1%80%d0%b5%d0%b7%d1%8b-%d1%81-%d1%82%d0%b5%d0%bb%d0%b5%d1%81%d0%ba%d0%be%d0%bf%d0%b8%d1%87%d0%b5%d1%81%d0%ba%d0%b8%d0%bc%d0%b8-%d1%80%d1%83%d0%ba%d0%be%d1%8f%d1%82%d0%ba%d0%b0%d0%bc%d0%b8/</t>
  </si>
  <si>
    <t>https://ru.milwaukeetool.eu/ru-ru/%d1%80%d0%b0%d1%81%d1%88%d0%b8%d1%80%d0%b8%d1%82%d0%b5%d0%bb%d1%8c%d0%bd%d1%8b%d0%b5-%d0%b3%d0%be%d0%bb%d0%be%d0%b2%d0%ba%d0%b8/</t>
  </si>
  <si>
    <t>https://ru.milwaukeetool.eu/ru-ru/m18-tower-light-bag/m18-tower-light-bag/</t>
  </si>
  <si>
    <t>https://ru.milwaukeetool.eu/ru-ru/packout-%d1%82%d0%be%d0%bd%d0%ba%d0%b8%d0%b8-%d0%be%d1%80%d0%b3%d0%b0%d0%bd%d0%b0%d0%b8%d0%b7%d0%b5%d1%80/packout-slim-organiser/</t>
  </si>
  <si>
    <t>https://ru.milwaukeetool.eu/ru-ru/%d0%ba%d0%be%d1%80%d0%be%d0%bd%d0%ba%d0%b8-hcs/</t>
  </si>
  <si>
    <t>https://ru.milwaukeetool.eu/ru-ru/guide-rail-bag/</t>
  </si>
  <si>
    <t>https://ru.milwaukeetool.eu/ru-ru/%d1%81%d0%be%d1%81%d1%82%d0%b0%d0%b2%d0%bd%d1%8b%d0%b5-%d0%ba%d0%be%d1%80%d0%be%d0%bd%d0%ba%d0%b8-sds-max-%d1%82%d1%81%d1%82/</t>
  </si>
  <si>
    <t>https://ru.milwaukeetool.eu/ru-ru/1-2-8243;-%d0%bd%d0%b0%d0%b1%d0%be%d1%80-%d0%b3%d0%be%d0%bb%d0%be%d0%b2%d0%be%d0%ba/</t>
  </si>
  <si>
    <t>https://ru.milwaukeetool.eu/ru-ru/packout-%d0%be%d1%80%d0%b3%d0%b0%d0%bd%d0%b0%d0%b8%d0%b7%d0%b5%d1%80/packout-organiser/</t>
  </si>
  <si>
    <t>https://ru.milwaukeetool.eu/ru-ru/%d0%b4%d0%be%d0%bb%d0%be%d1%82%d0%be-%d0%bb%d0%be%d0%bf%d0%b0%d1%82%d0%be%d1%87%d0%bd%d0%be%d0%b5-sds-max/</t>
  </si>
  <si>
    <t>https://ru.milwaukeetool.eu/ru-ru/%d0%bf%d0%b5%d1%80%d0%b5%d1%85%d0%be%d0%b4%d0%bd%d0%b8%d0%ba-sds-max-sds-plus/</t>
  </si>
  <si>
    <t>https://ru.milwaukeetool.eu/ru-ru/%d0%bd%d0%b0%d0%bf%d1%80%d0%b0%d0%b2%d0%bb%d1%8f%d1%8e%d1%89%d0%b8%d0%b5-%d1%81%d1%82%d0%b5%d1%80%d0%b6%d0%bd%d0%b8/</t>
  </si>
  <si>
    <t>https://ru.milwaukeetool.eu/ru-ru/cheater/</t>
  </si>
  <si>
    <t>https://ru.milwaukeetool.eu/ru-ru/hardline-%d1%81%d0%ba%d0%bb%d0%b0%d0%b4%d0%bd%d1%8b%d0%b5-%d0%bd%d0%be%d0%b6%d0%b8/</t>
  </si>
  <si>
    <t>https://ru.milwaukeetool.eu/ru-ru/%d1%82%d0%b5%d1%80%d0%bc%d0%be%d1%81%d1%83%d0%bc%d0%ba%d0%b0-%d0%b4%d0%bb%d1%8f-%d1%81%d1%82%d1%80%d0%be%d0%b8%d1%82%d0%b5%d0%bb%d0%b5%d0%b8/jobsite-cooler/</t>
  </si>
  <si>
    <t>https://ru.milwaukeetool.eu/ru-ru/%d0%b1%d1%83%d1%80%d1%8b-sds-plus-%d1%81-%d0%bf%d1%8b%d0%bb%d0%b5%d0%be%d1%82%d0%b2%d0%be%d0%b4%d0%be%d0%bc/</t>
  </si>
  <si>
    <t>https://ru.milwaukeetool.eu/ru-ru/packout-%d0%be%d1%82%d0%ba%d1%80%d1%8b%d1%82%d1%8b%d0%b8-%d1%8f%d1%89%d0%b8%d0%ba/packout-crate/</t>
  </si>
  <si>
    <t>https://ru.milwaukeetool.eu/ru-ru/%d0%b0%d0%b4%d0%b0%d0%bf%d1%82%d0%be%d1%80%d1%8b-fixtec/</t>
  </si>
  <si>
    <t>https://ru.milwaukeetool.eu/ru-ru/%d1%83%d0%b4%d0%bb%d0%b8%d0%bd%d0%b8%d1%82%d0%b5%d0%bb%d0%b8-sds-plus/</t>
  </si>
  <si>
    <t>https://ru.milwaukeetool.eu/ru-ru/osd2-%d1%83%d0%b3%d0%bb%d0%be%d0%b2%d0%b0%d1%8f-%d0%bd%d0%b0%d1%81%d0%b0%d0%b4%d0%ba%d0%b0-%d0%b4%d0%bb%d1%8f-%d1%88%d1%83%d1%80%d1%83%d0%bf%d0%be%d0%b2%d0%b5%d1%80%d1%82%d0%b0-%d0%b4%d1%80%d0%b5%d0%bb%d0%b8/</t>
  </si>
  <si>
    <t>https://ru.milwaukeetool.eu/ru-ru/redstick-%d1%83%d1%80%d0%be%d0%b2%d0%bd%d0%b8-%d0%b4%d0%bb%d1%8f-%d1%80%d0%b0%d0%b1%d0%be%d1%82%d1%8b-%d1%81-%d0%b1%d0%b5%d1%82%d0%be%d0%bd%d0%be%d0%bc/</t>
  </si>
  <si>
    <t>https://ru.milwaukeetool.eu/ru-ru/%d0%b3%d0%be%d0%bb%d0%be%d0%b2%d0%ba%d0%b8-%d0%b8-%d1%82%d1%80%d0%b5%d1%89%d0%be%d1%82%d0%ba%d0%b8/</t>
  </si>
  <si>
    <t>https://ru.milwaukeetool.eu/ru-ru/1-%d1%83%d0%b4%d0%bb%d0%b8%d0%bd%d0%b8%d1%82%d0%b5%d0%bb%d0%b8-%d0%b3%d0%be%d0%bb%d0%be%d0%b2%d0%be%d0%ba/</t>
  </si>
  <si>
    <t>https://ru.milwaukeetool.eu/ru-ru/1-4-shockwave-impact-duty-%d0%bd%d0%b0%d0%b1%d0%be%d1%80%d1%8b-%d1%83%d0%b4%d0%b0%d1%80%d0%bd%d1%8b%d1%85-%d0%b3%d0%be%d0%bb%d0%be%d0%b2%d0%be%d0%ba/</t>
  </si>
  <si>
    <t>https://ru.milwaukeetool.eu/ru-ru/packout%d1%81%d1%83%d0%bc%d0%ba%d0%b0-%d0%b7%d0%b0%d0%ba%d1%80%d1%8b%d1%82%d0%b0%d1%8f-50-%d1%81%d0%bc/packout-duffel-bag/</t>
  </si>
  <si>
    <t>https://ru.milwaukeetool.eu/ru-ru/30-mm-hex-flat-wide-chisel-1/</t>
  </si>
  <si>
    <t>https://ru.milwaukeetool.eu/ru-ru/%d1%82%d1%80%d0%b5%d1%89%d0%be%d1%82%d0%ba%d0%b0-8243;-%d1%81-%d0%bd%d0%b0%d0%b1%d0%be%d1%80%d0%be%d0%bc-%d0%b3%d0%be%d0%bb%d0%be%d0%b2%d0%be%d0%ba/</t>
  </si>
  <si>
    <t>https://ru.milwaukeetool.eu/ru-ru/%d0%bd%d0%be%d0%b6-hardline-%d1%81-%d1%84%d0%b8%d0%ba%d1%81%d0%b8%d1%80%d0%be%d0%b2%d0%b0%d0%bd%d0%bd%d1%8b%d0%bc-%d0%bb%d0%b5%d0%b7%d0%b2%d0%b8%d0%b5%d0%bc/</t>
  </si>
  <si>
    <t>https://ru.milwaukeetool.eu/ru-ru/%d0%bd%d0%b0%d0%b1%d0%be%d1%80%d1%8b-%d0%ba%d0%be%d1%80%d0%be%d0%bd%d0%be%d0%ba-sds-plus-tct/</t>
  </si>
  <si>
    <t>https://ru.milwaukeetool.eu/ru-ru/punch/</t>
  </si>
  <si>
    <t>https://ru.milwaukeetool.eu/ru-ru/mx-fuel-thin-kerf-wet-diamond-drilling-cores/</t>
  </si>
  <si>
    <t>https://ru.milwaukeetool.eu/ru-ru/21-mm-hex-tamping-plate/</t>
  </si>
  <si>
    <t>https://ru.milwaukeetool.eu/ru-ru/special-die-especially-designed-for-cutting-corrugated-steel-max-cutting-capacity-15-mm/</t>
  </si>
  <si>
    <t>https://ru.milwaukeetool.eu/ru-ru/cheater-1/</t>
  </si>
  <si>
    <t>https://ru.milwaukeetool.eu/ru-ru/vde-3-piece-plier-set/</t>
  </si>
  <si>
    <t>https://ru.milwaukeetool.eu/ru-ru/%d0%bd%d0%b0%d0%b1%d0%be%d1%80%d1%8b-%d1%81%d0%b0%d0%bc%d0%be%d0%b2%d1%80%d0%b5%d0%b7%d0%b0%d1%8e%d1%89%d0%b8%d1%85%d1%81%d1%8f-%d0%bd%d0%b0%d1%81%d0%b0%d0%b4%d0%be%d0%ba/</t>
  </si>
  <si>
    <t>https://ru.milwaukeetool.eu/ru-ru/guide-rod-for-dd3-152-requires-sds-plus-pilot-drill-bit/</t>
  </si>
  <si>
    <t>https://ru.milwaukeetool.eu/ru-ru/21-%d0%bc%d0%bc-k-hex-%d0%b4%d0%be%d0%bb%d0%be%d1%82%d0%be-%d0%b4%d0%bb%d1%8f-%d0%b7%d0%b0%d0%b1%d0%b8%d0%b2%d0%ba%d0%b8-%d1%8d%d0%bb%d0%b5%d0%ba%d1%82%d1%80%d0%be%d0%b4%d0%be%d0%b2/</t>
  </si>
  <si>
    <t>https://ru.milwaukeetool.eu/ru-ru/packout-%d1%82%d0%b5%d1%80%d0%bc%d0%be%d1%81%d1%83%d0%bc%d0%ba%d0%b0/packout-jobsite-cooler/</t>
  </si>
  <si>
    <t>https://ru.milwaukeetool.eu/ru-ru/packout-%d0%ba%d0%be%d0%bc%d0%bf%d0%b0%d0%ba%d1%82%d0%bd%d1%8b%d0%b8-%d0%ba%d0%b5%d0%b8%d1%81/packout-compact-box/</t>
  </si>
  <si>
    <t>https://ru.milwaukeetool.eu/ru-ru/packout-%d0%ba%d0%b5%d0%b8%d1%81/packout-box/</t>
  </si>
  <si>
    <t>https://ru.milwaukeetool.eu/ru-ru/30-mm-hex-toolholder/</t>
  </si>
  <si>
    <t>https://ru.milwaukeetool.eu/ru-ru/packout-%d1%81%d1%83%d0%bc%d0%ba%d0%b0-%d0%b4%d0%bb%d1%8f-%d0%b8%d0%bd%d1%81%d1%82%d1%80%d1%83%d0%bc%d0%b5%d0%bd%d1%82%d0%b0/packout-tote-toolbag/</t>
  </si>
  <si>
    <t>https://ru.milwaukeetool.eu/ru-ru/%d1%84%d0%be%d0%bd%d0%b0%d1%80%d1%8c-%d0%ba%d0%b0%d1%80%d0%bc%d0%b0%d0%bd%d0%bd%d1%8b%d0%b8-%d0%b7%d0%b0%d1%80%d1%8f%d0%b6%d0%b0%d0%b5%d0%bc%d1%8b%d0%b8-%d1%87%d0%b5%d1%80%d0%b5%d0%b7-usb/l4-fl/</t>
  </si>
  <si>
    <t>https://ru.milwaukeetool.eu/ru-ru/step-drill-sets/</t>
  </si>
  <si>
    <t>https://ru.milwaukeetool.eu/ru-ru/21-mm-hex-spade-chisels/</t>
  </si>
  <si>
    <t>https://ru.milwaukeetool.eu/ru-ru/diamond-cup-wheels-grinding-disc/</t>
  </si>
  <si>
    <t>https://ru.milwaukeetool.eu/ru-ru/%d0%bd%d0%b0%d0%b1%d0%be%d1%80-%d1%84%d1%80%d0%b5%d0%b7/</t>
  </si>
  <si>
    <t>https://ru.milwaukeetool.eu/ru-ru/30-%d0%bc%d0%bc-hex-%d0%b4%d0%be%d0%bb%d0%be%d1%82%d0%be-%d0%b4%d0%bb%d1%8f-%d0%b0%d1%81%d1%84%d0%b0%d0%bb%d1%8c%d1%82%d0%b0/</t>
  </si>
  <si>
    <t>https://ru.milwaukeetool.eu/ru-ru/packout-%d0%b1%d0%be%d0%bb%d1%8c%d1%88%d0%be%d0%b8-%d0%be%d1%80%d0%b3%d0%b0%d0%bd%d0%b0%d0%b8%d0%b7%d0%b5%d1%80/packout-deep-organiser/</t>
  </si>
  <si>
    <t>https://ru.milwaukeetool.eu/ru-ru/de16-%d1%83%d0%bd%d0%b8%d0%b2%d0%b5%d1%80%d1%81%d0%b0%d0%bb%d1%8c%d0%bd%d0%b0%d1%8f-%d1%81%d0%b8%d1%81%d1%82%d0%b5%d0%bc%d0%b0-%d0%bf%d1%8b%d0%bb%d0%b5%d0%be%d1%82%d0%b2%d0%b5%d0%b4%d0%b5%d0%bd%d0%b8%d1%8f/</t>
  </si>
  <si>
    <t>https://ru.milwaukeetool.eu/ru-ru/%d1%84%d0%be%d0%bd%d0%b0%d1%80%d1%8c-%d0%b7%d0%b0%d1%80%d1%8f%d0%b6%d0%b0%d0%b5%d0%bc%d1%8b%d0%b8-%d1%87%d0%b5%d1%80%d0%b5%d0%b7-usb/l4-ffl/</t>
  </si>
  <si>
    <t>https://ru.milwaukeetool.eu/ru-ru/30-%d0%bc%d0%bc-hex-%d0%b4%d0%be%d0%bb%d0%be%d1%82%d0%be-%d1%88%d0%b8%d1%80%d0%be%d0%ba%d0%be%d0%b5/</t>
  </si>
  <si>
    <t>https://ru.milwaukeetool.eu/ru-ru/%d1%80%d1%8e%d0%ba%d0%b7%d0%b0%d0%ba/tradesman-backpack/</t>
  </si>
  <si>
    <t>https://ru.milwaukeetool.eu/ru-ru/%d0%b1%d1%83%d1%80%d1%8b-sds-plus-m2-2-%d0%b5-%d1%80%d0%b5%d0%b6%d1%83%d1%89%d0%b8%d0%b5-%d0%ba%d1%80%d0%be%d0%bc%d0%ba%d0%b8-%d1%83%d0%bf%d0%b0%d0%ba%d0%be%d0%b2%d0%ba%d0%b0-50-%d1%88%d1%82%d1%83%d0%ba/</t>
  </si>
  <si>
    <t>https://ru.milwaukeetool.eu/ru-ru/%d0%b0%d0%bb%d0%bc%d0%b0%d0%b7%d0%bd%d1%8b%d0%b5-%d0%b4%d0%b8%d1%81%d0%ba%d0%b8-sudd/</t>
  </si>
  <si>
    <t>https://ru.milwaukeetool.eu/ru-ru/sds-plus-mortar-chisels/</t>
  </si>
  <si>
    <t>https://ru.milwaukeetool.eu/ru-ru/%d0%bd%d0%b0%d0%b1%d0%be%d1%80%d1%8b-%d0%ba%d0%bb%d1%8e%d1%87%d0%b5%d0%b8-max-bite-%d1%81-%d1%82%d1%80%d0%b5%d1%89%d0%be%d1%82%d0%ba%d0%be%d0%b8/</t>
  </si>
  <si>
    <t>https://ru.milwaukeetool.eu/ru-ru/%d0%ba%d0%be%d0%bc%d0%bf%d0%b0%d0%ba%d1%82%d0%bd%d1%8b%d0%b8-%d1%80%d1%8e%d0%ba%d0%b7%d0%b0%d0%ba-%d0%b4%d0%bb%d1%8f-%d0%b8%d0%bd%d1%81%d1%82%d1%80%d1%83%d0%bc%d0%b5%d0%bd%d1%82%d0%b0/low-profile-backpack/</t>
  </si>
  <si>
    <t>https://ru.milwaukeetool.eu/ru-ru/%d0%b1%d1%83%d1%80%d1%8b-sds-max-%d1%81-%d0%bf%d1%8b%d0%bb%d0%b5%d0%be%d1%82%d0%b2%d0%be%d0%b4%d0%be%d0%bc/</t>
  </si>
  <si>
    <t>https://ru.milwaukeetool.eu/ru-ru/%d0%bd%d0%b0%d0%b1%d0%be%d1%80%d1%8b-%d0%ba%d0%be%d0%bb%d1%8c%d1%86%d0%b5%d0%b2%d1%8b%d1%85-%d1%84%d1%80%d0%b5%d0%b7-hss/</t>
  </si>
  <si>
    <t>https://ru.milwaukeetool.eu/ru-ru/extention-between-fixtec-adaptor-and-diamond-core/</t>
  </si>
  <si>
    <t>https://ru.milwaukeetool.eu/ru-ru/%d0%bd%d0%b0%d0%b1%d0%be%d1%80%d1%8b-%d1%81%d0%bf%d0%b8%d1%80%d0%b0%d0%bb%d1%8c%d0%bd%d1%8b%d1%85-%d1%81%d0%b2%d0%b5%d1%80%d0%bb/</t>
  </si>
  <si>
    <t>https://ru.milwaukeetool.eu/ru-ru/28-mm-hex-spade-chisel/</t>
  </si>
  <si>
    <t>https://ru.milwaukeetool.eu/ru-ru/%d0%bf%d0%be%d1%8f%d1%81-%d1%80%d0%b0%d0%b7%d0%b3%d1%80%d1%83%d0%b7%d0%be%d1%87%d0%bd%d1%8b%d0%b8/electricians-belt/</t>
  </si>
  <si>
    <t>https://ru.milwaukeetool.eu/ru-ru/%d0%bd%d0%b0%d0%bb%d0%be%d0%b1%d0%bd%d1%8b%d0%b8-%d1%84%d0%be%d0%bd%d0%b0%d1%80%d1%8c-%d0%b7%d0%b0%d1%80%d1%8f%d0%b6%d0%b0%d0%b5%d0%bc%d1%8b%d0%b8-%d1%87%d0%b5%d1%80%d0%b5%d0%b7-usb/l4-hl/</t>
  </si>
  <si>
    <t>https://ru.milwaukeetool.eu/ru-ru/%d0%bf%d1%8b%d0%bb%d0%b5%d1%83%d0%bb%d0%b0%d0%b2%d0%bb%d0%b8%d0%b2%d0%b0%d1%8e%d1%89%d0%b0%d1%8f-%d0%bd%d0%b0%d1%81%d0%b0%d0%b4%d0%ba%d0%b0-%d0%b4%d0%bb%d1%8f-%d0%b7%d1%83%d0%b1%d0%b8%d0%bb-sds-max/</t>
  </si>
  <si>
    <t>https://ru.milwaukeetool.eu/ru-ru/sds-max-mortar-chisel/</t>
  </si>
  <si>
    <t>https://ru.milwaukeetool.eu/ru-ru/28-%d0%bc%d0%bc-hex-%d0%b4%d0%be%d0%bb%d0%be%d1%82%d0%be-%d1%88%d0%b8%d1%80%d0%be%d0%ba%d0%be%d0%b5/</t>
  </si>
  <si>
    <t>https://ru.milwaukeetool.eu/ru-ru/%d0%bd%d0%b0%d0%bb%d0%be%d0%b1%d0%bd%d1%8b%d0%b8-%d1%84%d0%be%d0%bd%d0%b0%d1%80%d1%8c-%d0%b7%d0%b0%d1%80%d1%8f%d0%b6%d0%b0%d0%b5%d0%bc%d1%8b%d0%b8-%d1%87%d0%b5%d1%80%d0%b5%d0%b7-usb/l4-hl-vis/</t>
  </si>
  <si>
    <t>https://ru.milwaukeetool.eu/ru-ru/%d1%80%d1%8e%d0%ba%d0%b7%d0%b0%d0%ba-%d0%b4%d0%bb%d1%8f-%d0%b8%d0%bd%d1%81%d1%82%d1%80%d1%83%d0%bc%d0%b5%d0%bd%d1%82%d0%b0/jobsite-backpack/</t>
  </si>
  <si>
    <t>https://ru.milwaukeetool.eu/ru-ru/28-mm-hex-asphalt-cutter/</t>
  </si>
  <si>
    <t>https://ru.milwaukeetool.eu/ru-ru/%d0%b0%d0%bb%d0%bc%d0%b0%d0%b7%d0%bd%d1%8b%d0%b8-%d0%b4%d0%b8%d1%81%d0%ba-speedcross-add/</t>
  </si>
  <si>
    <t>https://ru.milwaukeetool.eu/ru-ru/m12-%d0%b2%d0%be%d0%b7%d0%b4%d1%83%d1%85%d0%be%d0%b4%d1%83%d0%b2%d0%ba%d0%b0/m12-bbl/</t>
  </si>
  <si>
    <t>https://ru.milwaukeetool.eu/ru-ru/28-mm-hex-toolholder/</t>
  </si>
  <si>
    <t>https://ru.milwaukeetool.eu/ru-ru/packout-%d0%ba%d0%b5%d0%b8%d1%81-%d1%82%d0%b5%d1%80%d0%bc%d0%be%d1%81%d1%83%d0%bc%d0%ba%d0%b0/packout-hard-cooler/</t>
  </si>
  <si>
    <t>https://ru.milwaukeetool.eu/ru-ru/%d1%82%d1%83%d0%bd%d0%bd%d0%b5%d0%bb%d1%8c%d0%bd%d1%8b%d0%b5-%d0%b1%d1%83%d1%80%d1%8b-sds-max-tct-%d1%86%d0%b5%d0%bb%d1%8c%d0%bd%d0%b0%d1%8f-%d0%ba%d0%be%d0%bd%d1%81%d1%82%d1%80%d1%83%d0%ba%d1%86%d0%b8%d1%8f/</t>
  </si>
  <si>
    <t>https://ru.milwaukeetool.eu/ru-ru/%d1%80%d1%8e%d0%ba%d0%b7%d0%b0%d0%ba-%d1%81-%d0%b6%d0%b5%d1%81%d1%82%d0%ba%d0%b8%d0%bc-%d0%b4%d0%bd%d0%be%d0%bc-%d0%b1%d0%be%d0%bb%d1%8c%d1%88%d0%be%d0%b8/ultimate-jobsite-backpack/</t>
  </si>
  <si>
    <t>https://ru.milwaukeetool.eu/ru-ru/%d0%bd%d0%b0%d0%b1%d0%be%d1%80-%d0%ba%d0%be%d1%80%d0%be%d0%bd%d0%be%d0%ba-%d0%bf%d0%be-%d0%bc%d1%83%d0%bb%d1%8c%d1%82%d0%b8%d0%bc%d0%b0%d1%82%d0%b5%d1%80%d0%b8%d0%b0%d0%bb%d0%b0%d0%bc-big-hawg/</t>
  </si>
  <si>
    <t>https://ru.milwaukeetool.eu/ru-ru/packout-%d0%ba%d0%b5%d0%b8%d1%81-xl/packout-xl-tool-box/</t>
  </si>
  <si>
    <t>https://ru.milwaukeetool.eu/ru-ru/packout-%d1%80%d1%8e%d0%ba%d0%b7%d0%b0%d0%ba/packout-backpack/</t>
  </si>
  <si>
    <t>https://ru.milwaukeetool.eu/ru-ru/guide-rail-gru-1400-1400-mm-long-supplied-with-carry-bag/</t>
  </si>
  <si>
    <t>https://ru.milwaukeetool.eu/ru-ru/%d0%bf%d1%80%d0%b5%d0%bc%d0%b8%d0%b0%d0%bb%d1%8c%d0%bd%d1%8b%d0%b8-%d0%b4%d0%b8%d1%81%d0%ba-steelhead/</t>
  </si>
  <si>
    <t>https://ru.milwaukeetool.eu/ru-ru/packout-%d1%82%d0%b5%d1%85%d0%bd%d0%b8%d1%87%d0%b5%d1%81%d0%ba%d0%b0%d1%8f-%d1%81%d1%83%d0%bc%d0%ba%d0%b0/packout-tech-bag/</t>
  </si>
  <si>
    <t>https://ru.milwaukeetool.eu/ru-ru/%d1%82%d0%b8%d1%82%d0%b0%d0%bd%d0%be%d0%b2%d1%8b%d0%b5-%d0%bc%d0%be%d0%bb%d0%be%d1%82%d0%ba%d0%b8-%d1%81-%d0%b4%d0%b5%d1%80%d0%b5%d0%b2%d1%8f%d0%bd%d0%bd%d0%be%d0%b8-%d1%80%d1%83%d1%87%d0%ba%d0%be%d0%b8/</t>
  </si>
  <si>
    <t>https://ru.milwaukeetool.eu/ru-ru/%d0%b1%d1%83%d1%80%d1%8b-mx4-sds-plus-4-%d0%b5-%d1%80%d0%b5%d0%b6%d1%83%d1%89%d0%b8%d0%b5-%d0%ba%d1%80%d0%be%d0%bc%d0%ba%d0%b8-%d1%83%d0%bf%d0%b0%d0%ba%d0%be%d0%b2%d0%ba%d0%b0-50-%d1%88%d1%82/</t>
  </si>
  <si>
    <t>https://ru.milwaukeetool.eu/ru-ru/m12-%d1%81%d0%b5%d1%80%d0%b0%d1%8f-%d1%82%d0%be%d0%bb%d1%81%d1%82%d0%be%d0%b2%d0%ba%d0%b0-%d1%81-%d0%bf%d0%be%d0%b4%d0%be%d0%b3%d1%80%d0%b5%d0%b2%d0%be%d0%bc/m12-hh-grey3/</t>
  </si>
  <si>
    <t>https://ru.milwaukeetool.eu/ru-ru/%d0%bd%d0%b0%d0%b1%d0%be%d1%80-%d0%b8%d0%b7-5-%d0%bf%d1%80%d0%b5%d0%b4%d0%bc%d0%b5%d1%82%d0%be%d0%b2-switchblade/</t>
  </si>
  <si>
    <t>https://ru.milwaukeetool.eu/ru-ru/%d0%bf%d0%be%d1%8f%d1%81-%d1%80%d0%b0%d0%b7%d0%b3%d1%80%d1%83%d0%b7%d0%be%d1%87%d0%bd%d1%8b%d0%b8-%d1%81-%d0%bf%d0%be%d0%b4%d0%b2%d0%b5%d1%81%d0%ba%d0%be%d0%b8/contractor-rig/</t>
  </si>
  <si>
    <t>https://ru.milwaukeetool.eu/ru-ru/packout-%d1%8f%d1%89%d0%b8%d0%ba-%d1%81-2-%d0%bc%d1%8f-%d0%b2%d1%8b%d0%b4%d0%b2%d0%b8%d0%b6%d0%bd%d1%8b%d0%bc%d0%b8-%d0%be%d1%82%d1%81%d0%b5%d0%ba%d0%b0%d0%bc%d0%b8/packout-2-drawer-tool-box/</t>
  </si>
  <si>
    <t>https://ru.milwaukeetool.eu/ru-ru/packout-%d1%8f%d1%89%d0%b8%d0%ba-%d0%bd%d0%b0-%d0%ba%d0%be%d0%bb%d0%b5%d1%81%d0%b0%d1%85/packout-trolley-box/</t>
  </si>
  <si>
    <t>https://ru.milwaukeetool.eu/ru-ru/packout-%d1%8f%d1%89%d0%b8%d0%ba-%d1%81-3-%d0%bc%d1%8f-%d0%b2%d1%8b%d0%b4%d0%b2%d0%b8%d0%b6%d0%bd%d1%8b%d0%bc%d0%b8-%d0%be%d1%82%d1%81%d0%b5%d0%ba%d0%b0%d0%bc%d0%b8/packout-3-drawer-tool-box/</t>
  </si>
  <si>
    <t>https://ru.milwaukeetool.eu/ru-ru/28-mm-hex-tamping-plate/</t>
  </si>
  <si>
    <t>https://ru.milwaukeetool.eu/ru-ru/%d0%bd%d0%b0%d0%b1%d0%be%d1%80%d1%8b-%d1%81%d0%b2%d0%b5%d1%80%d0%bb-%d0%bf%d0%be-%d0%bc%d0%b5%d1%82%d0%b0%d0%bb%d0%bb%d1%83-hss-r-din338-%d1%88%d0%ba%d0%b0%d1%84%d1%87%d0%b8%d0%ba-345-%d1%88%d1%82/</t>
  </si>
  <si>
    <t>https://ru.milwaukeetool.eu/ru-ru/%d1%83%d0%b3%d0%bb%d0%be%d1%88%d0%bb%d0%b8%d1%84%d0%be%d0%b2%d0%b0%d0%bb%d1%8c%d0%bd%d0%b0%d1%8f-%d0%bc%d0%b0%d1%88%d0%b8%d0%bd%d0%b0-1520-%d0%b2%d1%82/ag-16/</t>
  </si>
  <si>
    <t>https://ru.milwaukeetool.eu/ru-ru/m12-%d0%bf%d0%be%d0%b4%d1%80%d0%b0%d0%bc%d0%bd%d1%8b%d0%b8-%d1%84%d0%be%d0%bd%d0%b0%d1%80%d1%8c/m12-ucl/</t>
  </si>
  <si>
    <t>https://ru.milwaukeetool.eu/ru-ru/m18-%d0%bf%d0%b5%d1%80%d1%84%d0%be%d1%80%d0%b0%d1%82%d0%be%d1%80-sds-plus-%d1%81-d-%d0%be%d0%b1%d1%80%d0%b0%d0%b7%d0%bd%d0%be%d0%b8-%d1%80%d1%83%d0%ba%d0%be%d1%8f%d1%82%d0%ba%d0%be%d0%b8/m18-chd/</t>
  </si>
  <si>
    <t>https://ru.milwaukeetool.eu/ru-ru/gridiron-%d1%80%d0%b0%d0%b1%d0%be%d1%87%d0%b8%d0%b5-%d0%b1%d1%80%d1%8e%d0%ba%d0%b8/wgt-r/</t>
  </si>
  <si>
    <t>https://ru.milwaukeetool.eu/ru-ru/packout-%d1%82%d0%b5%d0%bb%d0%b5%d0%b6%d0%ba%d0%b0-%d0%bd%d0%b0-2-%d0%ba%d0%be%d0%bb%d0%b5%d1%81%d0%b0%d1%85/packout-2-wheeled-cart/</t>
  </si>
  <si>
    <t>https://ru.milwaukeetool.eu/ru-ru/%d0%b2%d1%8b%d0%b4%d0%b2%d0%b8%d0%b6%d0%bd%d0%be%d0%b8-%d1%83%d1%80%d0%be%d0%b2%d0%b5%d0%bd%d1%8c/</t>
  </si>
  <si>
    <t>https://ru.milwaukeetool.eu/ru-ru/%d1%86%d0%b8%d1%84%d1%80%d0%be%d0%b2%d1%8b%d0%b5-%d1%83%d1%80%d0%be%d0%b2%d0%bd%d0%b8/</t>
  </si>
  <si>
    <t>https://ru.milwaukeetool.eu/ru-ru/%d0%be%d0%b1%d0%b6%d0%b8%d0%bc%d0%bd%d1%8b%d0%b5-%d0%ba%d0%bb%d0%b5%d1%89%d0%b8/</t>
  </si>
  <si>
    <t>https://ru.milwaukeetool.eu/ru-ru/m18-%d0%b1%d0%b5%d1%81%d1%89%d0%b5%d1%82%d0%be%d1%87%d0%bd%d1%8b%d0%b8-4-%d1%80%d0%b5%d0%b6%d0%b8%d0%bc%d0%bd%d1%8b%d0%b8-26-%d0%bc%d0%bc-sds-plus-%d0%bf%d0%b5%d1%80%d1%84%d0%be%d1%80%d0%b0%d1%82%d0%be%d1%80/m18-blh/</t>
  </si>
  <si>
    <t>https://ru.milwaukeetool.eu/ru-ru/m18-fuel-%d0%ba%d1%83%d1%81%d1%82%d0%be%d1%80%d0%b5%d0%b7-45-%d1%81%d0%bc/m18-fht45/</t>
  </si>
  <si>
    <t>https://ru.milwaukeetool.eu/ru-ru/packout-%d1%8f%d1%89%d0%b8%d0%ba-%d0%bd%d0%b0-%d0%ba%d0%be%d0%bb%d0%b5%d1%81%d0%b0%d1%85-xl/packout-rolling-tool-chest/</t>
  </si>
  <si>
    <t>https://ru.milwaukeetool.eu/ru-ru/m18-fuel-4-%d1%80%d0%b5%d0%b6%d0%b8%d0%bc%d0%bd%d1%8b%d0%b8-26-%d0%bc%d0%bc-sds-plus-%d0%bf%d0%b5%d1%80%d1%84%d0%be%d1%80%d0%b0%d1%82%d0%be%d1%80/m18-fh/</t>
  </si>
  <si>
    <t>https://ru.milwaukeetool.eu/ru-ru/m18-fuel-4-%d1%80%d0%b5%d0%b6%d0%b8%d0%bc%d0%bd%d1%8b%d0%b8-26-%d0%bc%d0%bc-sds-plus-%d0%bf%d0%b5%d1%80%d1%84%d0%be%d1%80%d0%b0%d1%82%d0%be%d1%80-%d1%81-one-key/m18-onefh/</t>
  </si>
  <si>
    <t>https://ru.milwaukeetool.eu/ru-ru/packout-%d0%bd%d0%b0%d0%b1%d0%be%d1%80-%e2%84%962/packout-starter-set/</t>
  </si>
  <si>
    <t>https://ru.milwaukeetool.eu/ru-ru/m18-fuel-4-%d1%80%d0%b5%d0%b6%d0%b8%d0%bc%d0%bd%d1%8b%d0%b8-26-%d0%bc%d0%bc-sds-plus-%d0%bf%d0%b5%d1%80%d1%84%d0%be%d1%80%d0%b0%d1%82%d0%be%d1%80-%d1%81-fixtec/m18-fhx/</t>
  </si>
  <si>
    <t>https://ru.milwaukeetool.eu/ru-ru/m18-fuel-%d1%86%d0%b5%d0%bf%d0%bd%d0%b0%d1%8f-%d0%bf%d0%b8%d0%bb%d0%b0-%d1%81-%d1%88%d0%b8%d0%bd%d0%be%d0%b8-35-%d1%81%d0%bc/m18-fchs35/</t>
  </si>
  <si>
    <t>https://ru.milwaukeetool.eu/ru-ru/milwaukee-%d1%81%d1%82%d0%be%d0%bb-%d1%81-%d1%82%d0%b8%d1%81%d0%ba%d0%b0%d0%bc%d0%b8-%d0%b4%d0%bb%d1%8f-%d1%82%d1%80%d1%83%d0%b1/</t>
  </si>
  <si>
    <t>https://ru.milwaukeetool.eu/ru-ru/m18-fuel-15-ga-%d1%83%d0%b3%d0%bb%d0%be%d0%b2%d0%be%d0%b8-%d0%be%d1%82%d0%b4%d0%b5%d0%bb%d0%be%d1%87%d0%bd%d1%8b%d0%b8-%d0%bd%d0%b5%d0%b8%d0%bb%d0%b5%d1%80/m18-fn15ga/</t>
  </si>
  <si>
    <t>https://ru.milwaukeetool.eu/ru-ru/m18-fuel-16-ga-%d1%83%d0%b3%d0%bb%d0%be%d0%b2%d0%be%d0%b8-%d0%be%d1%82%d0%b4%d0%b5%d0%bb%d0%be%d1%87%d0%bd%d1%8b%d0%b8-%d0%bd%d0%b5%d0%b8%d0%bb%d0%b5%d1%80/m18-fn16ga/</t>
  </si>
  <si>
    <t>https://ru.milwaukeetool.eu/ru-ru/%d1%8f%d1%89%d0%b8%d0%ba-%d0%b4%d0%bb%d1%8f-%d0%b8%d0%bd%d1%81%d1%82%d1%80%d1%83%d0%bc%d0%b5%d0%bd%d1%82%d0%be%d0%b2-30-8243;-78,-4-%d0%bf%d0%be%d0%bb%d0%ba%d0%b8/stc30-1/</t>
  </si>
  <si>
    <t>https://ru.milwaukeetool.eu/ru-ru/press-tool-adaptors/</t>
  </si>
  <si>
    <t>https://ru.milwaukeetool.eu/ru-ru/%d1%82%d0%b5%d0%bb%d0%b5%d0%b6%d0%ba%d0%b0-%d0%be%d1%82%d0%ba%d1%80%d1%8b%d1%82%d0%b0%d1%8f-40-8243;-102-%d1%81%d0%bc/swc40-1/</t>
  </si>
  <si>
    <t>https://ru.milwaukeetool.eu/ru-ru/m18-fueluponor-q-e-%d1%80%d0%b0%d1%81%d1%88%d0%b8%d1%80%d0%b8%d1%82%d0%b5%d0%bb%d1%8c%d0%bd%d1%8b%d0%b8-%d0%b8%d0%bd%d1%81%d1%82%d1%80%d1%83%d0%bc%d0%b5%d0%bd%d1%82/m18-fpxp/</t>
  </si>
  <si>
    <t>https://ru.milwaukeetool.eu/ru-ru/%d0%b8%d0%bd%d1%81%d1%82%d1%80%d1%83%d0%bc%d0%b5%d0%bd%d1%82%d0%b0%d0%bb%d1%8c%d0%bd%d0%b0%d1%8f-%d1%82%d0%b5%d0%bb%d0%b5%d0%b6%d0%ba%d0%b0-30-8243;-78-%d1%81%d0%bc,-7-%d0%bf%d0%be%d0%bb%d0%be%d0%ba/src30-1/</t>
  </si>
  <si>
    <t>https://ru.milwaukeetool.eu/ru-ru/%d1%8f%d1%89%d0%b8%d0%ba-%d0%b4%d0%bb%d1%8f-%d0%b8%d0%bd%d1%81%d1%82%d1%80%d1%83%d0%bc%d0%b5%d0%bd%d1%82%d0%be%d0%b2-46-8243;-117,-6-%d0%bf%d0%be%d0%bb%d0%be%d0%ba/stc46-1/</t>
  </si>
  <si>
    <t>https://ru.milwaukeetool.eu/ru-ru/%d0%b8%d0%bd%d1%81%d1%82%d1%80%d1%83%d0%bc%d0%b5%d0%bd%d1%82%d0%b0%d0%bb%d1%8c%d0%bd%d0%b0%d1%8f-%d1%82%d0%b5%d0%bb%d0%b5%d0%b6%d0%ba%d0%b0-46-8243;-117-%d1%81%d0%bc,-10-%d0%bf%d0%be%d0%bb%d0%be%d0%ba/src46-1/</t>
  </si>
  <si>
    <t>https://milwaukee-media-images.s3.amazonaws.com/hi/4932479916--Hero_1.jpg</t>
  </si>
  <si>
    <t>https://milwaukee-media-images.s3.amazonaws.com/hi/4932479917--Hero_1.jpg</t>
  </si>
  <si>
    <t>https://milwaukee-media-images.s3.amazonaws.com/hi/4932479918--Hero_1.jpg</t>
  </si>
  <si>
    <t>https://milwaukee-media-images.s3.amazonaws.com/hi/4932479919--Hero_1.jpg</t>
  </si>
  <si>
    <t>https://milwaukee-media-images.s3.amazonaws.com/hi/4932479920--Hero_1.jpg</t>
  </si>
  <si>
    <t>https://milwaukee-media-images.s3.amazonaws.com/hi/4932479408--Hero_1.jpg</t>
  </si>
  <si>
    <t>https://milwaukee-media-images.s3.amazonaws.com/hi/4932479921--Hero_1.jpg</t>
  </si>
  <si>
    <t>https://milwaukee-media-images.s3.amazonaws.com/hi/4932479906--Hero_1.jpg</t>
  </si>
  <si>
    <t>https://milwaukee-media-images.s3.amazonaws.com/hi/4932479907--Hero_1.jpg</t>
  </si>
  <si>
    <t>https://milwaukee-media-images.s3.amazonaws.com/hi/4932479908--Hero_1.jpg</t>
  </si>
  <si>
    <t>https://milwaukee-media-images.s3.amazonaws.com/hi/4932479909--Hero_1.jpg</t>
  </si>
  <si>
    <t>https://milwaukee-media-images.s3.amazonaws.com/hi/4932479910--Hero_1.jpg</t>
  </si>
  <si>
    <t>https://milwaukee-media-images.s3.amazonaws.com/hi/4932479466--Hero_1.jpg</t>
  </si>
  <si>
    <t>https://milwaukee-media-images.s3.amazonaws.com/hi/4932479467--Hero_1.jpg</t>
  </si>
  <si>
    <t>https://milwaukee-media-images.s3.amazonaws.com/hi/4932479479--Hero_1.jpg</t>
  </si>
  <si>
    <t>https://milwaukee-media-images.s3.amazonaws.com/hi/4932479480--Hero_1.jpg</t>
  </si>
  <si>
    <t>https://milwaukee-media-images.s3.amazonaws.com/hi/4932479911--Hero_1.jpg</t>
  </si>
  <si>
    <t>https://milwaukee-media-images.s3.amazonaws.com/hi/4932479912--Hero_1.jpg</t>
  </si>
  <si>
    <t>https://milwaukee-media-images.s3.amazonaws.com/hi/4932479913--Hero_1.jpg</t>
  </si>
  <si>
    <t>https://milwaukee-media-images.s3.amazonaws.com/hi/4932479914--Hero_1.jpg</t>
  </si>
  <si>
    <t>https://milwaukee-media-images.s3.amazonaws.com/hi/4932479915--Hero_1.jpg</t>
  </si>
  <si>
    <t>https://milwaukee-media-images.s3.amazonaws.com/hi/4932479926--Hero_1.jpg</t>
  </si>
  <si>
    <t>https://milwaukee-media-images.s3.amazonaws.com/hi/4932479931--Hero_1.jpg</t>
  </si>
  <si>
    <t>https://milwaukee-media-images.s3.amazonaws.com/hi/4932479932--Hero_1.jpg</t>
  </si>
  <si>
    <t>https://milwaukee-media-images.s3.amazonaws.com/hi/4932479933--Hero_1.jpg</t>
  </si>
  <si>
    <t>https://milwaukee-media-images.s3.amazonaws.com/hi/4932479934--Hero_1.jpg</t>
  </si>
  <si>
    <t>https://milwaukee-media-images.s3.amazonaws.com/hi/4932479935--Hero_1.jpg</t>
  </si>
  <si>
    <t>https://milwaukee-media-images.s3.amazonaws.com/hi/4932479407--Hero_1.jpg</t>
  </si>
  <si>
    <t>https://milwaukee-media-images.s3.amazonaws.com/hi/4932479499--Hero_1.jpg</t>
  </si>
  <si>
    <t>https://milwaukee-media-images.s3.amazonaws.com/hi/4932478136--Hero_1.jpg</t>
  </si>
  <si>
    <t>https://milwaukee-media-images.s3.amazonaws.com/hi/4932478137--Hero_1.jpg</t>
  </si>
  <si>
    <t>https://milwaukee-media-images.s3.amazonaws.com/hi/4932478139--Hero_1.jpg</t>
  </si>
  <si>
    <t>https://milwaukee-media-images.s3.amazonaws.com/hi/M12_CML-401X--Hero_1.jpg</t>
  </si>
  <si>
    <t>https://milwaukee-media-images.s3.amazonaws.com/hi/M18_CHM-0C--Hero_01.jpg</t>
  </si>
  <si>
    <t>УШМ AG16-125XC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</si>
</sst>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1"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&quot;$&quot;#,##0_);[Red]\(&quot;$&quot;#,##0\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[$-409]d\-mmm\-yy;@"/>
    <numFmt numFmtId="170" formatCode="&quot;$&quot;#,##0.00"/>
    <numFmt numFmtId="171" formatCode="0.0"/>
    <numFmt numFmtId="172" formatCode="#,##0.00\ [$€-407]"/>
    <numFmt numFmtId="173" formatCode="0.0_);\(0.0\)"/>
    <numFmt numFmtId="174" formatCode="#,##0;\-#,##0;\-"/>
    <numFmt numFmtId="175" formatCode="#,##0.00;\-#,##0.00;\-"/>
    <numFmt numFmtId="176" formatCode="#,##0%;\-#,##0%;&quot;- &quot;"/>
    <numFmt numFmtId="177" formatCode="#,##0.0%;\-#,##0.0%;&quot;- &quot;"/>
    <numFmt numFmtId="178" formatCode="#,##0.00%;\-#,##0.00%;&quot;- &quot;"/>
    <numFmt numFmtId="179" formatCode="#,##0.0;\-#,##0.0;\-"/>
    <numFmt numFmtId="180" formatCode="#,##0.00_ ;[Red]\-#,##0.00\ "/>
    <numFmt numFmtId="181" formatCode="#,##0,;\(#,##0,\);_(&quot;-&quot;;"/>
    <numFmt numFmtId="182" formatCode="#,##0,;\(#,##0,\);_(&quot;0&quot;;"/>
    <numFmt numFmtId="183" formatCode="_ * #,##0.00_ ;_ * \-#,##0.00_ ;_ * &quot;-&quot;??_ ;_ @_ "/>
    <numFmt numFmtId="184" formatCode="_-* #,##0.00\ _k_r_-;\-* #,##0.00\ _k_r_-;_-* &quot;-&quot;??\ _k_r_-;_-@_-"/>
    <numFmt numFmtId="185" formatCode="_-&quot;£&quot;* #,##0.00_-;\-&quot;£&quot;* #,##0.00_-;_-&quot;£&quot;* &quot;-&quot;??_-;_-@_-"/>
    <numFmt numFmtId="186" formatCode="mm/dd/yy"/>
    <numFmt numFmtId="187" formatCode="[$-409]mmm\-yy;@"/>
    <numFmt numFmtId="188" formatCode="0%_);\(0%\)"/>
    <numFmt numFmtId="189" formatCode="0%;\(0%\)"/>
    <numFmt numFmtId="190" formatCode="0%_);[Red]\(0%\)"/>
    <numFmt numFmtId="191" formatCode="0.00%_);[Red]\(0.00%\)"/>
    <numFmt numFmtId="192" formatCode="&quot;$&quot;#,##0.0_);\(&quot;$&quot;#,##0.0\)"/>
    <numFmt numFmtId="193" formatCode="_-* #,##0\ &quot;F&quot;_-;\-* #,##0\ &quot;F&quot;_-;_-* &quot;-&quot;\ &quot;F&quot;_-;_-@_-"/>
    <numFmt numFmtId="194" formatCode="_-* #,##0.00\ &quot;F&quot;_-;\-* #,##0.00\ &quot;F&quot;_-;_-* &quot;-&quot;??\ &quot;F&quot;_-;_-@_-"/>
    <numFmt numFmtId="195" formatCode="_-* #,##0\ _D_M_-;\-* #,##0\ _D_M_-;_-* &quot;- &quot;_D_M_-;_-@_-"/>
    <numFmt numFmtId="196" formatCode="_-* #,##0&quot; DM&quot;_-;\-* #,##0&quot; DM&quot;_-;_-* &quot;- DM&quot;_-;_-@_-"/>
    <numFmt numFmtId="197" formatCode="&quot;NT$&quot;#,##0.00;[Red]&quot;-NT$&quot;#,##0.00"/>
    <numFmt numFmtId="198" formatCode="_(* #,##0_);_(* \(#,##0\);_(* &quot;-&quot;??_);_(@_)"/>
    <numFmt numFmtId="199" formatCode="0&quot; sku&quot;"/>
    <numFmt numFmtId="200" formatCode="_(* #,##0.0_);_(* \(#,##0.0\);_(* &quot;-&quot;??_);_(@_)"/>
    <numFmt numFmtId="201" formatCode="_(* #,##0.000_);_(* \(#,##0.000\);_(* &quot;-&quot;??_);_(@_)"/>
    <numFmt numFmtId="202" formatCode="d/mm/yyyy;@"/>
    <numFmt numFmtId="203" formatCode="_-* #,##0\ [$₽-419]_-;\-* #,##0\ [$₽-419]_-;_-* &quot;-&quot;??\ [$₽-419]_-;_-@_-"/>
  </numFmts>
  <fonts count="101">
    <font>
      <sz val="11"/>
      <color theme="1"/>
      <name val="Calibri"/>
      <family val="2"/>
      <scheme val="minor"/>
    </font>
    <font>
      <sz val="10"/>
      <name val="Arial"/>
      <family val="2"/>
      <charset val="204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Times New Roman"/>
      <family val="1"/>
    </font>
    <font>
      <sz val="10"/>
      <name val="Helv"/>
      <family val="2"/>
    </font>
    <font>
      <u/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u/>
      <sz val="10"/>
      <color indexed="36"/>
      <name val="Arial"/>
      <family val="2"/>
    </font>
    <font>
      <sz val="8"/>
      <name val="Tahoma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Times New Roman"/>
      <family val="1"/>
    </font>
    <font>
      <sz val="10"/>
      <color indexed="9"/>
      <name val="Arial"/>
      <family val="2"/>
    </font>
    <font>
      <sz val="10"/>
      <name val="MingLiU"/>
      <family val="3"/>
      <charset val="136"/>
    </font>
    <font>
      <sz val="12"/>
      <name val="新細明體"/>
      <family val="1"/>
      <charset val="136"/>
    </font>
    <font>
      <b/>
      <i/>
      <sz val="14"/>
      <name val="Times New Roman"/>
      <family val="1"/>
    </font>
    <font>
      <sz val="8"/>
      <name val="Times New Roman"/>
      <family val="1"/>
    </font>
    <font>
      <sz val="11"/>
      <color indexed="62"/>
      <name val="Calibri"/>
      <family val="2"/>
    </font>
    <font>
      <sz val="10"/>
      <color indexed="12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9"/>
      <name val="Arial"/>
      <family val="2"/>
    </font>
    <font>
      <b/>
      <sz val="8"/>
      <color indexed="8"/>
      <name val="Tahoma"/>
      <family val="2"/>
    </font>
    <font>
      <b/>
      <sz val="12"/>
      <name val="Arial"/>
      <family val="2"/>
    </font>
    <font>
      <b/>
      <sz val="9"/>
      <color indexed="9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Times New Roman"/>
      <family val="1"/>
    </font>
    <font>
      <sz val="10"/>
      <color indexed="14"/>
      <name val="Arial"/>
      <family val="2"/>
    </font>
    <font>
      <sz val="6"/>
      <name val="Geneva"/>
      <family val="1"/>
      <charset val="136"/>
    </font>
    <font>
      <sz val="11"/>
      <color indexed="60"/>
      <name val="Calibri"/>
      <family val="2"/>
    </font>
    <font>
      <sz val="10"/>
      <color indexed="8"/>
      <name val="MingLiU"/>
      <family val="3"/>
      <charset val="136"/>
    </font>
    <font>
      <sz val="10"/>
      <color indexed="64"/>
      <name val="Arial"/>
      <family val="2"/>
    </font>
    <font>
      <sz val="11"/>
      <color theme="1"/>
      <name val="Calibri"/>
      <family val="1"/>
      <charset val="136"/>
      <scheme val="minor"/>
    </font>
    <font>
      <b/>
      <i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1"/>
      <color indexed="21"/>
      <name val="Arial"/>
      <family val="2"/>
    </font>
    <font>
      <b/>
      <sz val="22"/>
      <color indexed="21"/>
      <name val="Times New Roman"/>
      <family val="1"/>
    </font>
    <font>
      <sz val="10"/>
      <name val="MS Sans Serif"/>
      <family val="2"/>
    </font>
    <font>
      <b/>
      <sz val="10"/>
      <name val="MS Sans Serif"/>
      <family val="2"/>
    </font>
    <font>
      <sz val="9"/>
      <color indexed="10"/>
      <name val="Arial"/>
      <family val="2"/>
    </font>
    <font>
      <sz val="14"/>
      <color indexed="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54"/>
      <name val="Arial"/>
      <family val="2"/>
    </font>
    <font>
      <b/>
      <sz val="10"/>
      <color indexed="10"/>
      <name val="Arial"/>
      <family val="2"/>
    </font>
    <font>
      <b/>
      <sz val="18"/>
      <color indexed="56"/>
      <name val="Cambria"/>
      <family val="1"/>
    </font>
    <font>
      <b/>
      <sz val="18"/>
      <color indexed="56"/>
      <name val="Cambria"/>
      <family val="2"/>
    </font>
    <font>
      <u/>
      <sz val="10"/>
      <name val="Arial"/>
      <family val="2"/>
    </font>
    <font>
      <b/>
      <sz val="10"/>
      <name val="Arial"/>
      <family val="2"/>
    </font>
    <font>
      <sz val="12"/>
      <name val="新細明體"/>
      <charset val="136"/>
    </font>
    <font>
      <sz val="10"/>
      <name val="MSung Light TC"/>
      <family val="3"/>
    </font>
    <font>
      <sz val="10"/>
      <name val="新細明體"/>
      <family val="1"/>
      <charset val="136"/>
    </font>
    <font>
      <sz val="10"/>
      <color indexed="8"/>
      <name val="MS Sans Serif"/>
      <family val="2"/>
    </font>
    <font>
      <sz val="12"/>
      <name val="宋体"/>
    </font>
    <font>
      <sz val="12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sz val="10"/>
      <color indexed="22"/>
      <name val="MSung Light TC"/>
      <family val="3"/>
    </font>
    <font>
      <u/>
      <sz val="7.5"/>
      <color indexed="12"/>
      <name val="Arial"/>
      <family val="2"/>
    </font>
    <font>
      <u/>
      <sz val="7.5"/>
      <color indexed="20"/>
      <name val="Arial"/>
      <family val="2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6"/>
      <color rgb="FFC00000"/>
      <name val="Calibri"/>
      <family val="2"/>
      <scheme val="minor"/>
    </font>
    <font>
      <sz val="9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b/>
      <sz val="10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9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6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37"/>
        <bgColor indexed="64"/>
      </patternFill>
    </fill>
    <fill>
      <patternFill patternType="solid">
        <fgColor indexed="26"/>
      </patternFill>
    </fill>
    <fill>
      <patternFill patternType="solid">
        <fgColor indexed="15"/>
        <bgColor indexed="64"/>
      </patternFill>
    </fill>
    <fill>
      <patternFill patternType="lightGray">
        <fgColor indexed="13"/>
        <bgColor indexed="13"/>
      </patternFill>
    </fill>
    <fill>
      <patternFill patternType="solid">
        <fgColor indexed="22"/>
        <bgColor indexed="31"/>
      </patternFill>
    </fill>
    <fill>
      <patternFill patternType="solid">
        <fgColor indexed="9"/>
        <bgColor indexed="9"/>
      </patternFill>
    </fill>
    <fill>
      <patternFill patternType="solid">
        <fgColor indexed="16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43"/>
      </patternFill>
    </fill>
    <fill>
      <patternFill patternType="solid">
        <fgColor indexed="21"/>
        <bgColor indexed="64"/>
      </patternFill>
    </fill>
    <fill>
      <patternFill patternType="solid">
        <fgColor indexed="22"/>
        <bgColor indexed="22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5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8"/>
        <bgColor indexed="30"/>
      </patternFill>
    </fill>
    <fill>
      <patternFill patternType="solid">
        <fgColor indexed="21"/>
        <bgColor indexed="30"/>
      </patternFill>
    </fill>
    <fill>
      <patternFill patternType="solid">
        <fgColor rgb="FFC0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ck">
        <color indexed="51"/>
      </left>
      <right/>
      <top style="thick">
        <color indexed="51"/>
      </top>
      <bottom style="thick">
        <color indexed="5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ck">
        <color indexed="9"/>
      </left>
      <right/>
      <top style="thick">
        <color indexed="9"/>
      </top>
      <bottom style="thick">
        <color indexed="23"/>
      </bottom>
      <diagonal/>
    </border>
    <border>
      <left style="medium">
        <color indexed="18"/>
      </left>
      <right style="medium">
        <color indexed="18"/>
      </right>
      <top style="medium">
        <color indexed="18"/>
      </top>
      <bottom style="medium">
        <color indexed="1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</borders>
  <cellStyleXfs count="58341">
    <xf numFmtId="0" fontId="0" fillId="0" borderId="0"/>
    <xf numFmtId="164" fontId="1" fillId="0" borderId="0" applyFont="0" applyFill="0" applyBorder="0" applyAlignment="0" applyProtection="0"/>
    <xf numFmtId="0" fontId="5" fillId="0" borderId="0">
      <alignment vertical="top"/>
    </xf>
    <xf numFmtId="0" fontId="3" fillId="0" borderId="0"/>
    <xf numFmtId="0" fontId="22" fillId="0" borderId="0"/>
    <xf numFmtId="0" fontId="22" fillId="0" borderId="0"/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22" fillId="0" borderId="0"/>
    <xf numFmtId="0" fontId="22" fillId="0" borderId="0"/>
    <xf numFmtId="0" fontId="22" fillId="0" borderId="0"/>
    <xf numFmtId="0" fontId="3" fillId="0" borderId="0"/>
    <xf numFmtId="0" fontId="5" fillId="0" borderId="0">
      <alignment vertical="top"/>
    </xf>
    <xf numFmtId="172" fontId="5" fillId="0" borderId="0">
      <alignment vertical="top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" fillId="0" borderId="0">
      <alignment vertical="top"/>
    </xf>
    <xf numFmtId="0" fontId="22" fillId="0" borderId="0"/>
    <xf numFmtId="0" fontId="5" fillId="0" borderId="0">
      <alignment vertical="top"/>
    </xf>
    <xf numFmtId="0" fontId="2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5" fillId="0" borderId="0">
      <alignment vertical="top"/>
    </xf>
    <xf numFmtId="0" fontId="24" fillId="0" borderId="0" applyNumberFormat="0" applyFill="0" applyBorder="0" applyAlignment="0" applyProtection="0">
      <alignment vertical="top"/>
      <protection locked="0"/>
    </xf>
    <xf numFmtId="0" fontId="25" fillId="0" borderId="0" applyFont="0" applyBorder="0"/>
    <xf numFmtId="0" fontId="25" fillId="0" borderId="0" applyFont="0" applyBorder="0"/>
    <xf numFmtId="173" fontId="25" fillId="0" borderId="0" applyFont="0" applyBorder="0"/>
    <xf numFmtId="173" fontId="25" fillId="0" borderId="0" applyFont="0" applyBorder="0"/>
    <xf numFmtId="173" fontId="25" fillId="0" borderId="0" applyFont="0" applyBorder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172" fontId="27" fillId="46" borderId="0" applyNumberFormat="0" applyBorder="0" applyAlignment="0" applyProtection="0"/>
    <xf numFmtId="172" fontId="27" fillId="43" borderId="0" applyNumberFormat="0" applyBorder="0" applyAlignment="0" applyProtection="0"/>
    <xf numFmtId="172" fontId="27" fillId="44" borderId="0" applyNumberFormat="0" applyBorder="0" applyAlignment="0" applyProtection="0"/>
    <xf numFmtId="172" fontId="27" fillId="47" borderId="0" applyNumberFormat="0" applyBorder="0" applyAlignment="0" applyProtection="0"/>
    <xf numFmtId="172" fontId="27" fillId="48" borderId="0" applyNumberFormat="0" applyBorder="0" applyAlignment="0" applyProtection="0"/>
    <xf numFmtId="172" fontId="27" fillId="49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1" fillId="15" borderId="0" applyNumberFormat="0" applyBorder="0" applyAlignment="0" applyProtection="0"/>
    <xf numFmtId="172" fontId="21" fillId="15" borderId="0" applyNumberFormat="0" applyBorder="0" applyAlignment="0" applyProtection="0"/>
    <xf numFmtId="172" fontId="27" fillId="46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1" fillId="19" borderId="0" applyNumberFormat="0" applyBorder="0" applyAlignment="0" applyProtection="0"/>
    <xf numFmtId="172" fontId="21" fillId="19" borderId="0" applyNumberFormat="0" applyBorder="0" applyAlignment="0" applyProtection="0"/>
    <xf numFmtId="172" fontId="27" fillId="43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1" fillId="23" borderId="0" applyNumberFormat="0" applyBorder="0" applyAlignment="0" applyProtection="0"/>
    <xf numFmtId="172" fontId="21" fillId="23" borderId="0" applyNumberFormat="0" applyBorder="0" applyAlignment="0" applyProtection="0"/>
    <xf numFmtId="172" fontId="27" fillId="44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1" fillId="27" borderId="0" applyNumberFormat="0" applyBorder="0" applyAlignment="0" applyProtection="0"/>
    <xf numFmtId="172" fontId="21" fillId="2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1" fillId="31" borderId="0" applyNumberFormat="0" applyBorder="0" applyAlignment="0" applyProtection="0"/>
    <xf numFmtId="172" fontId="21" fillId="31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1" fillId="35" borderId="0" applyNumberFormat="0" applyBorder="0" applyAlignment="0" applyProtection="0"/>
    <xf numFmtId="172" fontId="21" fillId="35" borderId="0" applyNumberFormat="0" applyBorder="0" applyAlignment="0" applyProtection="0"/>
    <xf numFmtId="172" fontId="27" fillId="49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3" fillId="0" borderId="0" applyNumberFormat="0"/>
    <xf numFmtId="0" fontId="3" fillId="50" borderId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1" fillId="12" borderId="0" applyNumberFormat="0" applyBorder="0" applyAlignment="0" applyProtection="0"/>
    <xf numFmtId="172" fontId="21" fillId="12" borderId="0" applyNumberFormat="0" applyBorder="0" applyAlignment="0" applyProtection="0"/>
    <xf numFmtId="172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1" fillId="16" borderId="0" applyNumberFormat="0" applyBorder="0" applyAlignment="0" applyProtection="0"/>
    <xf numFmtId="172" fontId="21" fillId="16" borderId="0" applyNumberFormat="0" applyBorder="0" applyAlignment="0" applyProtection="0"/>
    <xf numFmtId="172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1" fillId="20" borderId="0" applyNumberFormat="0" applyBorder="0" applyAlignment="0" applyProtection="0"/>
    <xf numFmtId="172" fontId="21" fillId="20" borderId="0" applyNumberFormat="0" applyBorder="0" applyAlignment="0" applyProtection="0"/>
    <xf numFmtId="172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1" fillId="24" borderId="0" applyNumberFormat="0" applyBorder="0" applyAlignment="0" applyProtection="0"/>
    <xf numFmtId="172" fontId="21" fillId="24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1" fillId="28" borderId="0" applyNumberFormat="0" applyBorder="0" applyAlignment="0" applyProtection="0"/>
    <xf numFmtId="172" fontId="21" fillId="2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1" fillId="32" borderId="0" applyNumberFormat="0" applyBorder="0" applyAlignment="0" applyProtection="0"/>
    <xf numFmtId="172" fontId="21" fillId="32" borderId="0" applyNumberFormat="0" applyBorder="0" applyAlignment="0" applyProtection="0"/>
    <xf numFmtId="172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172" fontId="27" fillId="51" borderId="0" applyNumberFormat="0" applyBorder="0" applyAlignment="0" applyProtection="0"/>
    <xf numFmtId="172" fontId="27" fillId="52" borderId="0" applyNumberFormat="0" applyBorder="0" applyAlignment="0" applyProtection="0"/>
    <xf numFmtId="172" fontId="27" fillId="53" borderId="0" applyNumberFormat="0" applyBorder="0" applyAlignment="0" applyProtection="0"/>
    <xf numFmtId="172" fontId="27" fillId="47" borderId="0" applyNumberFormat="0" applyBorder="0" applyAlignment="0" applyProtection="0"/>
    <xf numFmtId="172" fontId="27" fillId="48" borderId="0" applyNumberFormat="0" applyBorder="0" applyAlignment="0" applyProtection="0"/>
    <xf numFmtId="172" fontId="27" fillId="54" borderId="0" applyNumberFormat="0" applyBorder="0" applyAlignment="0" applyProtection="0"/>
    <xf numFmtId="37" fontId="29" fillId="55" borderId="4" applyBorder="0" applyProtection="0">
      <alignment vertical="center"/>
    </xf>
    <xf numFmtId="37" fontId="29" fillId="55" borderId="4" applyBorder="0" applyProtection="0">
      <alignment vertical="center"/>
    </xf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0" fontId="11" fillId="6" borderId="0" applyNumberFormat="0" applyBorder="0" applyAlignment="0" applyProtection="0"/>
    <xf numFmtId="172" fontId="11" fillId="6" borderId="0" applyNumberFormat="0" applyBorder="0" applyAlignment="0" applyProtection="0"/>
    <xf numFmtId="172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0" fontId="11" fillId="6" borderId="0" applyNumberFormat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15" fillId="9" borderId="8" applyNumberFormat="0" applyAlignment="0" applyProtection="0"/>
    <xf numFmtId="172" fontId="15" fillId="9" borderId="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0" fontId="17" fillId="10" borderId="11" applyNumberFormat="0" applyAlignment="0" applyProtection="0"/>
    <xf numFmtId="172" fontId="17" fillId="10" borderId="11" applyNumberFormat="0" applyAlignment="0" applyProtection="0"/>
    <xf numFmtId="172" fontId="35" fillId="57" borderId="20" applyNumberFormat="0" applyAlignment="0" applyProtection="0"/>
    <xf numFmtId="0" fontId="35" fillId="57" borderId="20" applyNumberFormat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37" fontId="36" fillId="0" borderId="0" applyNumberFormat="0" applyBorder="0" applyAlignment="0">
      <alignment horizontal="left"/>
    </xf>
    <xf numFmtId="0" fontId="37" fillId="58" borderId="21" applyNumberFormat="0" applyBorder="0" applyAlignment="0">
      <alignment horizontal="left" wrapText="1"/>
    </xf>
    <xf numFmtId="172" fontId="37" fillId="58" borderId="21" applyNumberFormat="0" applyBorder="0" applyAlignment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4" fontId="38" fillId="0" borderId="0" applyFill="0" applyBorder="0" applyProtection="0">
      <alignment vertical="center"/>
    </xf>
    <xf numFmtId="174" fontId="38" fillId="0" borderId="0" applyFill="0" applyBorder="0" applyProtection="0">
      <alignment vertical="center"/>
    </xf>
    <xf numFmtId="174" fontId="38" fillId="0" borderId="0" applyFill="0" applyBorder="0" applyProtection="0">
      <alignment vertical="center"/>
    </xf>
    <xf numFmtId="174" fontId="38" fillId="0" borderId="0" applyFill="0" applyBorder="0" applyProtection="0">
      <alignment vertical="center"/>
    </xf>
    <xf numFmtId="174" fontId="38" fillId="0" borderId="0" applyFill="0" applyBorder="0" applyProtection="0">
      <alignment vertical="center"/>
    </xf>
    <xf numFmtId="174" fontId="38" fillId="0" borderId="0" applyFill="0" applyBorder="0" applyProtection="0">
      <alignment vertical="center"/>
    </xf>
    <xf numFmtId="180" fontId="36" fillId="0" borderId="0" applyFont="0" applyFill="0" applyBorder="0" applyAlignment="0" applyProtection="0"/>
    <xf numFmtId="181" fontId="3" fillId="0" borderId="16" applyFill="0" applyBorder="0">
      <alignment horizontal="center"/>
    </xf>
    <xf numFmtId="182" fontId="3" fillId="0" borderId="22" applyFill="0" applyBorder="0">
      <alignment horizont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39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8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9" fillId="0" borderId="0" applyFont="0" applyFill="0" applyBorder="0" applyAlignment="0" applyProtection="0">
      <alignment vertical="center"/>
    </xf>
    <xf numFmtId="184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>
      <alignment vertical="center"/>
    </xf>
    <xf numFmtId="18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165" fontId="39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40" fillId="60" borderId="24" applyFont="0" applyBorder="0">
      <alignment horizontal="centerContinuous" vertical="center"/>
    </xf>
    <xf numFmtId="172" fontId="40" fillId="60" borderId="24" applyFont="0" applyBorder="0">
      <alignment horizontal="centerContinuous"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67" fontId="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85" fontId="5" fillId="0" borderId="0" applyFont="0" applyFill="0" applyBorder="0" applyAlignment="0" applyProtection="0"/>
    <xf numFmtId="185" fontId="5" fillId="0" borderId="0" applyFont="0" applyFill="0" applyBorder="0" applyAlignment="0" applyProtection="0"/>
    <xf numFmtId="185" fontId="5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85" fontId="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41" fillId="61" borderId="25">
      <protection locked="0"/>
    </xf>
    <xf numFmtId="0" fontId="3" fillId="0" borderId="0"/>
    <xf numFmtId="0" fontId="3" fillId="0" borderId="0"/>
    <xf numFmtId="172" fontId="3" fillId="0" borderId="0"/>
    <xf numFmtId="172" fontId="3" fillId="0" borderId="0"/>
    <xf numFmtId="0" fontId="3" fillId="0" borderId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9" fontId="43" fillId="0" borderId="0" applyFill="0" applyBorder="0">
      <alignment vertical="center"/>
    </xf>
    <xf numFmtId="179" fontId="43" fillId="0" borderId="0" applyFill="0" applyBorder="0">
      <alignment vertical="center"/>
    </xf>
    <xf numFmtId="179" fontId="43" fillId="0" borderId="0" applyFill="0" applyBorder="0">
      <alignment vertical="center"/>
    </xf>
    <xf numFmtId="179" fontId="43" fillId="0" borderId="0" applyFill="0" applyBorder="0">
      <alignment vertical="center"/>
    </xf>
    <xf numFmtId="179" fontId="43" fillId="0" borderId="0" applyFill="0" applyBorder="0">
      <alignment vertical="center"/>
    </xf>
    <xf numFmtId="179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5" fillId="0" borderId="0" applyNumberFormat="0" applyFill="0" applyBorder="0" applyAlignment="0" applyProtection="0"/>
    <xf numFmtId="164" fontId="22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5" fillId="0" borderId="0" applyFont="0" applyFill="0" applyBorder="0" applyAlignment="0" applyProtection="0">
      <alignment vertical="top"/>
    </xf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72" fontId="19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10" fillId="5" borderId="0" applyNumberFormat="0" applyBorder="0" applyAlignment="0" applyProtection="0"/>
    <xf numFmtId="172" fontId="10" fillId="5" borderId="0" applyNumberFormat="0" applyBorder="0" applyAlignment="0" applyProtection="0"/>
    <xf numFmtId="172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165" fontId="48" fillId="0" borderId="27"/>
    <xf numFmtId="172" fontId="46" fillId="38" borderId="0" applyNumberFormat="0" applyBorder="0" applyAlignment="0" applyProtection="0"/>
    <xf numFmtId="37" fontId="49" fillId="2" borderId="14" applyFill="0">
      <alignment vertical="center"/>
    </xf>
    <xf numFmtId="0" fontId="49" fillId="63" borderId="28" applyNumberFormat="0">
      <alignment horizontal="left" vertical="top" indent="1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172" fontId="49" fillId="63" borderId="28" applyNumberFormat="0">
      <alignment horizontal="left" vertical="top" indent="1"/>
    </xf>
    <xf numFmtId="0" fontId="49" fillId="55" borderId="0" applyBorder="0">
      <alignment horizontal="left" vertical="center" indent="1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172" fontId="49" fillId="55" borderId="0" applyBorder="0">
      <alignment horizontal="left" vertical="center" indent="1"/>
    </xf>
    <xf numFmtId="0" fontId="49" fillId="0" borderId="28" applyNumberFormat="0" applyFill="0">
      <alignment horizontal="centerContinuous" vertical="top"/>
    </xf>
    <xf numFmtId="172" fontId="49" fillId="0" borderId="28" applyNumberFormat="0" applyFill="0">
      <alignment horizontal="centerContinuous" vertical="top"/>
    </xf>
    <xf numFmtId="0" fontId="51" fillId="64" borderId="1" applyBorder="0" applyAlignment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7" fillId="0" borderId="5" applyNumberFormat="0" applyFill="0" applyAlignment="0" applyProtection="0"/>
    <xf numFmtId="172" fontId="7" fillId="0" borderId="5" applyNumberFormat="0" applyFill="0" applyAlignment="0" applyProtection="0"/>
    <xf numFmtId="172" fontId="52" fillId="0" borderId="31" applyNumberFormat="0" applyFill="0" applyAlignment="0" applyProtection="0"/>
    <xf numFmtId="0" fontId="52" fillId="0" borderId="31" applyNumberFormat="0" applyFill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8" fillId="0" borderId="6" applyNumberFormat="0" applyFill="0" applyAlignment="0" applyProtection="0"/>
    <xf numFmtId="172" fontId="8" fillId="0" borderId="6" applyNumberFormat="0" applyFill="0" applyAlignment="0" applyProtection="0"/>
    <xf numFmtId="172" fontId="53" fillId="0" borderId="32" applyNumberFormat="0" applyFill="0" applyAlignment="0" applyProtection="0"/>
    <xf numFmtId="0" fontId="53" fillId="0" borderId="32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0" fillId="0" borderId="0" applyNumberFormat="0" applyFont="0" applyFill="0" applyAlignment="0" applyProtection="0"/>
    <xf numFmtId="172" fontId="50" fillId="0" borderId="0" applyNumberFormat="0" applyFon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9" fillId="0" borderId="7" applyNumberFormat="0" applyFill="0" applyAlignment="0" applyProtection="0"/>
    <xf numFmtId="172" fontId="9" fillId="0" borderId="7" applyNumberFormat="0" applyFill="0" applyAlignment="0" applyProtection="0"/>
    <xf numFmtId="172" fontId="54" fillId="0" borderId="33" applyNumberFormat="0" applyFill="0" applyAlignment="0" applyProtection="0"/>
    <xf numFmtId="0" fontId="54" fillId="0" borderId="33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172" fontId="9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51" fillId="64" borderId="1" applyBorder="0" applyAlignment="0"/>
    <xf numFmtId="172" fontId="51" fillId="64" borderId="1" applyBorder="0" applyAlignment="0"/>
    <xf numFmtId="0" fontId="51" fillId="64" borderId="1" applyBorder="0" applyAlignment="0"/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13" fillId="8" borderId="8" applyNumberFormat="0" applyAlignment="0" applyProtection="0"/>
    <xf numFmtId="172" fontId="13" fillId="8" borderId="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55" fillId="60" borderId="23"/>
    <xf numFmtId="0" fontId="55" fillId="60" borderId="23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55" fillId="60" borderId="23"/>
    <xf numFmtId="172" fontId="55" fillId="60" borderId="23"/>
    <xf numFmtId="172" fontId="55" fillId="60" borderId="23"/>
    <xf numFmtId="0" fontId="55" fillId="60" borderId="23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34"/>
    <xf numFmtId="165" fontId="48" fillId="0" borderId="34"/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9" fontId="56" fillId="0" borderId="0" applyFill="0" applyBorder="0">
      <alignment vertical="center"/>
    </xf>
    <xf numFmtId="179" fontId="56" fillId="0" borderId="0" applyFill="0" applyBorder="0">
      <alignment vertical="center"/>
    </xf>
    <xf numFmtId="179" fontId="56" fillId="0" borderId="0" applyFill="0" applyBorder="0">
      <alignment vertical="center"/>
    </xf>
    <xf numFmtId="179" fontId="56" fillId="0" borderId="0" applyFill="0" applyBorder="0">
      <alignment vertical="center"/>
    </xf>
    <xf numFmtId="179" fontId="56" fillId="0" borderId="0" applyFill="0" applyBorder="0">
      <alignment vertical="center"/>
    </xf>
    <xf numFmtId="179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16" fillId="0" borderId="10" applyNumberFormat="0" applyFill="0" applyAlignment="0" applyProtection="0"/>
    <xf numFmtId="172" fontId="16" fillId="0" borderId="10" applyNumberFormat="0" applyFill="0" applyAlignment="0" applyProtection="0"/>
    <xf numFmtId="172" fontId="34" fillId="0" borderId="19" applyNumberFormat="0" applyFill="0" applyAlignment="0" applyProtection="0"/>
    <xf numFmtId="0" fontId="34" fillId="0" borderId="19" applyNumberFormat="0" applyFill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167" fontId="48" fillId="0" borderId="35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57" fillId="0" borderId="0" applyBorder="0"/>
    <xf numFmtId="0" fontId="57" fillId="0" borderId="0" applyBorder="0"/>
    <xf numFmtId="0" fontId="57" fillId="0" borderId="0" applyBorder="0"/>
    <xf numFmtId="0" fontId="57" fillId="0" borderId="0" applyBorder="0"/>
    <xf numFmtId="0" fontId="57" fillId="0" borderId="0" applyBorder="0"/>
    <xf numFmtId="0" fontId="57" fillId="0" borderId="0" applyBorder="0"/>
    <xf numFmtId="0" fontId="58" fillId="66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172" fontId="58" fillId="66" borderId="0" applyNumberFormat="0" applyBorder="0" applyAlignment="0" applyProtection="0"/>
    <xf numFmtId="0" fontId="12" fillId="7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172" fontId="12" fillId="7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172" fontId="58" fillId="66" borderId="0" applyNumberFormat="0" applyBorder="0" applyAlignment="0" applyProtection="0"/>
    <xf numFmtId="0" fontId="58" fillId="66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172" fontId="26" fillId="0" borderId="0"/>
    <xf numFmtId="0" fontId="5" fillId="0" borderId="0">
      <alignment vertical="top"/>
    </xf>
    <xf numFmtId="172" fontId="5" fillId="0" borderId="0">
      <alignment vertical="top"/>
    </xf>
    <xf numFmtId="187" fontId="5" fillId="0" borderId="0">
      <alignment vertical="top"/>
    </xf>
    <xf numFmtId="187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187" fontId="3" fillId="0" borderId="0">
      <alignment vertical="top"/>
    </xf>
    <xf numFmtId="187" fontId="3" fillId="0" borderId="0">
      <alignment vertical="top"/>
    </xf>
    <xf numFmtId="0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172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top"/>
    </xf>
    <xf numFmtId="172" fontId="5" fillId="0" borderId="0">
      <alignment vertical="top"/>
    </xf>
    <xf numFmtId="187" fontId="5" fillId="0" borderId="0">
      <alignment vertical="top"/>
    </xf>
    <xf numFmtId="187" fontId="5" fillId="0" borderId="0">
      <alignment vertical="top"/>
    </xf>
    <xf numFmtId="0" fontId="59" fillId="0" borderId="0">
      <alignment vertical="top"/>
    </xf>
    <xf numFmtId="0" fontId="59" fillId="0" borderId="0">
      <alignment vertical="top"/>
    </xf>
    <xf numFmtId="0" fontId="59" fillId="0" borderId="0">
      <alignment vertical="top"/>
    </xf>
    <xf numFmtId="169" fontId="5" fillId="0" borderId="0">
      <alignment vertical="top"/>
    </xf>
    <xf numFmtId="0" fontId="3" fillId="0" borderId="0"/>
    <xf numFmtId="172" fontId="3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3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169" fontId="5" fillId="0" borderId="0">
      <alignment vertical="top"/>
    </xf>
    <xf numFmtId="172" fontId="5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5" fillId="0" borderId="0">
      <alignment vertical="top"/>
    </xf>
    <xf numFmtId="0" fontId="3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7" fontId="5" fillId="0" borderId="0"/>
    <xf numFmtId="0" fontId="3" fillId="0" borderId="0"/>
    <xf numFmtId="172" fontId="3" fillId="0" borderId="0"/>
    <xf numFmtId="0" fontId="4" fillId="0" borderId="0"/>
    <xf numFmtId="0" fontId="4" fillId="0" borderId="0"/>
    <xf numFmtId="169" fontId="5" fillId="0" borderId="0">
      <alignment vertical="top"/>
    </xf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172" fontId="3" fillId="0" borderId="0"/>
    <xf numFmtId="187" fontId="26" fillId="0" borderId="0"/>
    <xf numFmtId="0" fontId="3" fillId="0" borderId="0"/>
    <xf numFmtId="0" fontId="39" fillId="0" borderId="0">
      <alignment vertical="top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187" fontId="26" fillId="0" borderId="0"/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187" fontId="5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171" fontId="5" fillId="0" borderId="0">
      <alignment vertical="top"/>
    </xf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37" fontId="29" fillId="55" borderId="3" applyBorder="0">
      <alignment horizontal="left" vertical="center" indent="2"/>
    </xf>
    <xf numFmtId="0" fontId="59" fillId="0" borderId="0">
      <alignment vertical="top"/>
    </xf>
    <xf numFmtId="172" fontId="5" fillId="0" borderId="0">
      <alignment vertical="top"/>
    </xf>
    <xf numFmtId="172" fontId="5" fillId="0" borderId="0">
      <alignment vertical="top"/>
    </xf>
    <xf numFmtId="0" fontId="3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>
      <alignment vertical="top"/>
    </xf>
    <xf numFmtId="0" fontId="39" fillId="0" borderId="0">
      <alignment vertical="center"/>
    </xf>
    <xf numFmtId="0" fontId="3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>
      <alignment vertical="top"/>
    </xf>
    <xf numFmtId="0" fontId="3" fillId="0" borderId="0">
      <alignment vertical="top"/>
    </xf>
    <xf numFmtId="0" fontId="3" fillId="0" borderId="0">
      <alignment vertical="top"/>
    </xf>
    <xf numFmtId="0" fontId="3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3" fillId="0" borderId="0"/>
    <xf numFmtId="172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3" fillId="0" borderId="0"/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187" fontId="26" fillId="0" borderId="0"/>
    <xf numFmtId="169" fontId="4" fillId="0" borderId="0"/>
    <xf numFmtId="169" fontId="4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169" fontId="4" fillId="0" borderId="0"/>
    <xf numFmtId="169" fontId="4" fillId="0" borderId="0"/>
    <xf numFmtId="169" fontId="4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172" fontId="26" fillId="0" borderId="0"/>
    <xf numFmtId="187" fontId="26" fillId="0" borderId="0"/>
    <xf numFmtId="0" fontId="26" fillId="0" borderId="0"/>
    <xf numFmtId="0" fontId="60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3" fillId="0" borderId="0"/>
    <xf numFmtId="187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3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3" fillId="0" borderId="0"/>
    <xf numFmtId="172" fontId="3" fillId="0" borderId="0"/>
    <xf numFmtId="172" fontId="3" fillId="0" borderId="0"/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187" fontId="26" fillId="0" borderId="0"/>
    <xf numFmtId="0" fontId="3" fillId="0" borderId="0"/>
    <xf numFmtId="0" fontId="61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3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3" fillId="0" borderId="0"/>
    <xf numFmtId="172" fontId="3" fillId="0" borderId="0"/>
    <xf numFmtId="172" fontId="3" fillId="0" borderId="0"/>
    <xf numFmtId="0" fontId="3" fillId="0" borderId="0">
      <alignment vertical="top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5" fillId="0" borderId="0">
      <alignment vertical="top"/>
    </xf>
    <xf numFmtId="172" fontId="5" fillId="0" borderId="0">
      <alignment vertical="top"/>
    </xf>
    <xf numFmtId="0" fontId="3" fillId="0" borderId="0">
      <alignment vertical="top"/>
    </xf>
    <xf numFmtId="0" fontId="3" fillId="0" borderId="0"/>
    <xf numFmtId="187" fontId="39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172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26" fillId="0" borderId="0"/>
    <xf numFmtId="0" fontId="3" fillId="0" borderId="0">
      <alignment vertical="top"/>
    </xf>
    <xf numFmtId="0" fontId="3" fillId="0" borderId="0"/>
    <xf numFmtId="187" fontId="39" fillId="0" borderId="0">
      <alignment vertical="top"/>
    </xf>
    <xf numFmtId="0" fontId="26" fillId="0" borderId="0"/>
    <xf numFmtId="0" fontId="61" fillId="0" borderId="0">
      <alignment vertical="center"/>
    </xf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0" fontId="5" fillId="0" borderId="0">
      <alignment vertical="top"/>
    </xf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0" fontId="5" fillId="0" borderId="0">
      <alignment vertical="top"/>
    </xf>
    <xf numFmtId="187" fontId="4" fillId="0" borderId="0"/>
    <xf numFmtId="0" fontId="5" fillId="0" borderId="0">
      <alignment vertical="top"/>
    </xf>
    <xf numFmtId="0" fontId="3" fillId="0" borderId="0"/>
    <xf numFmtId="0" fontId="3" fillId="0" borderId="0"/>
    <xf numFmtId="172" fontId="3" fillId="0" borderId="0"/>
    <xf numFmtId="172" fontId="3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0" fontId="3" fillId="0" borderId="0"/>
    <xf numFmtId="0" fontId="39" fillId="0" borderId="0"/>
    <xf numFmtId="0" fontId="3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9" fillId="0" borderId="0">
      <alignment vertical="center"/>
    </xf>
    <xf numFmtId="172" fontId="39" fillId="0" borderId="0">
      <alignment vertical="center"/>
    </xf>
    <xf numFmtId="0" fontId="39" fillId="0" borderId="0">
      <alignment vertical="center"/>
    </xf>
    <xf numFmtId="0" fontId="39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26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39" fillId="59" borderId="23" applyNumberFormat="0" applyFont="0" applyAlignment="0" applyProtection="0"/>
    <xf numFmtId="0" fontId="39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26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26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39" fillId="59" borderId="23" applyNumberFormat="0" applyFont="0" applyAlignment="0" applyProtection="0"/>
    <xf numFmtId="0" fontId="39" fillId="59" borderId="23" applyNumberFormat="0" applyFont="0" applyAlignment="0" applyProtection="0"/>
    <xf numFmtId="0" fontId="26" fillId="59" borderId="23" applyNumberFormat="0" applyFont="0" applyAlignment="0" applyProtection="0"/>
    <xf numFmtId="0" fontId="39" fillId="59" borderId="23" applyNumberFormat="0" applyFont="0" applyAlignment="0" applyProtection="0"/>
    <xf numFmtId="172" fontId="39" fillId="59" borderId="23" applyNumberFormat="0" applyFont="0" applyAlignment="0" applyProtection="0"/>
    <xf numFmtId="172" fontId="39" fillId="59" borderId="23" applyNumberFormat="0" applyFont="0" applyAlignment="0" applyProtection="0"/>
    <xf numFmtId="0" fontId="39" fillId="59" borderId="23" applyNumberFormat="0" applyFont="0" applyAlignment="0" applyProtection="0"/>
    <xf numFmtId="0" fontId="26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26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14" fillId="9" borderId="9" applyNumberFormat="0" applyAlignment="0" applyProtection="0"/>
    <xf numFmtId="172" fontId="14" fillId="9" borderId="9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40" fontId="5" fillId="55" borderId="0">
      <alignment horizontal="right"/>
    </xf>
    <xf numFmtId="0" fontId="62" fillId="50" borderId="0">
      <alignment horizontal="center"/>
    </xf>
    <xf numFmtId="0" fontId="63" fillId="67" borderId="2"/>
    <xf numFmtId="0" fontId="64" fillId="0" borderId="0" applyBorder="0">
      <alignment horizontal="centerContinuous"/>
    </xf>
    <xf numFmtId="0" fontId="65" fillId="0" borderId="0" applyBorder="0">
      <alignment horizontal="centerContinuous"/>
    </xf>
    <xf numFmtId="188" fontId="3" fillId="0" borderId="0" applyFont="0" applyFill="0" applyBorder="0" applyAlignment="0" applyProtection="0"/>
    <xf numFmtId="178" fontId="38" fillId="0" borderId="0" applyFill="0" applyBorder="0" applyProtection="0">
      <alignment vertical="center"/>
    </xf>
    <xf numFmtId="178" fontId="38" fillId="0" borderId="0" applyFill="0" applyBorder="0" applyProtection="0">
      <alignment vertical="center"/>
    </xf>
    <xf numFmtId="178" fontId="38" fillId="0" borderId="0" applyFill="0" applyBorder="0" applyProtection="0">
      <alignment vertical="center"/>
    </xf>
    <xf numFmtId="178" fontId="38" fillId="0" borderId="0" applyFill="0" applyBorder="0" applyProtection="0">
      <alignment vertical="center"/>
    </xf>
    <xf numFmtId="178" fontId="38" fillId="0" borderId="0" applyFill="0" applyBorder="0" applyProtection="0">
      <alignment vertical="center"/>
    </xf>
    <xf numFmtId="178" fontId="38" fillId="0" borderId="0" applyFill="0" applyBorder="0" applyProtection="0">
      <alignment vertical="center"/>
    </xf>
    <xf numFmtId="189" fontId="38" fillId="0" borderId="0" applyFill="0" applyBorder="0" applyProtection="0">
      <alignment vertical="center"/>
    </xf>
    <xf numFmtId="189" fontId="38" fillId="0" borderId="0" applyFill="0" applyBorder="0" applyProtection="0">
      <alignment vertical="center"/>
    </xf>
    <xf numFmtId="189" fontId="38" fillId="0" borderId="0" applyFill="0" applyBorder="0" applyProtection="0">
      <alignment vertical="center"/>
    </xf>
    <xf numFmtId="189" fontId="38" fillId="0" borderId="0" applyFill="0" applyBorder="0" applyProtection="0">
      <alignment vertical="center"/>
    </xf>
    <xf numFmtId="189" fontId="38" fillId="0" borderId="0" applyFill="0" applyBorder="0" applyProtection="0">
      <alignment vertical="center"/>
    </xf>
    <xf numFmtId="189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90" fontId="47" fillId="68" borderId="36"/>
    <xf numFmtId="190" fontId="47" fillId="68" borderId="36"/>
    <xf numFmtId="191" fontId="47" fillId="0" borderId="36" applyFont="0" applyFill="0" applyBorder="0" applyAlignment="0" applyProtection="0">
      <protection locked="0"/>
    </xf>
    <xf numFmtId="191" fontId="47" fillId="0" borderId="36" applyFont="0" applyFill="0" applyBorder="0" applyAlignment="0" applyProtection="0">
      <protection locked="0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9" fontId="25" fillId="0" borderId="0" applyFill="0" applyBorder="0">
      <alignment vertical="center"/>
    </xf>
    <xf numFmtId="179" fontId="25" fillId="0" borderId="0" applyFill="0" applyBorder="0">
      <alignment vertical="center"/>
    </xf>
    <xf numFmtId="179" fontId="25" fillId="0" borderId="0" applyFill="0" applyBorder="0">
      <alignment vertical="center"/>
    </xf>
    <xf numFmtId="179" fontId="25" fillId="0" borderId="0" applyFill="0" applyBorder="0">
      <alignment vertical="center"/>
    </xf>
    <xf numFmtId="179" fontId="25" fillId="0" borderId="0" applyFill="0" applyBorder="0">
      <alignment vertical="center"/>
    </xf>
    <xf numFmtId="179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9" fontId="3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66" fillId="0" borderId="0" applyNumberFormat="0" applyFont="0" applyFill="0" applyBorder="0" applyAlignment="0" applyProtection="0">
      <alignment horizontal="left"/>
    </xf>
    <xf numFmtId="15" fontId="66" fillId="0" borderId="0" applyFont="0" applyFill="0" applyBorder="0" applyAlignment="0" applyProtection="0"/>
    <xf numFmtId="4" fontId="66" fillId="0" borderId="0" applyFont="0" applyFill="0" applyBorder="0" applyAlignment="0" applyProtection="0"/>
    <xf numFmtId="0" fontId="67" fillId="0" borderId="28">
      <alignment horizontal="center"/>
    </xf>
    <xf numFmtId="3" fontId="66" fillId="0" borderId="0" applyFont="0" applyFill="0" applyBorder="0" applyAlignment="0" applyProtection="0"/>
    <xf numFmtId="0" fontId="66" fillId="69" borderId="0" applyNumberFormat="0" applyFont="0" applyBorder="0" applyAlignment="0" applyProtection="0"/>
    <xf numFmtId="2" fontId="68" fillId="0" borderId="0">
      <protection locked="0"/>
    </xf>
    <xf numFmtId="192" fontId="69" fillId="0" borderId="0" applyNumberFormat="0" applyFont="0" applyAlignment="0"/>
    <xf numFmtId="170" fontId="3" fillId="0" borderId="0"/>
    <xf numFmtId="170" fontId="3" fillId="0" borderId="0"/>
    <xf numFmtId="170" fontId="3" fillId="0" borderId="0"/>
    <xf numFmtId="4" fontId="5" fillId="70" borderId="17" applyNumberFormat="0" applyProtection="0">
      <alignment vertical="center"/>
    </xf>
    <xf numFmtId="4" fontId="70" fillId="70" borderId="17" applyNumberFormat="0" applyProtection="0">
      <alignment vertical="center"/>
    </xf>
    <xf numFmtId="4" fontId="5" fillId="70" borderId="17" applyNumberFormat="0" applyProtection="0">
      <alignment horizontal="left" vertical="center" indent="1"/>
    </xf>
    <xf numFmtId="4" fontId="5" fillId="70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4" fontId="5" fillId="72" borderId="17" applyNumberFormat="0" applyProtection="0">
      <alignment horizontal="right" vertical="center"/>
    </xf>
    <xf numFmtId="4" fontId="5" fillId="73" borderId="17" applyNumberFormat="0" applyProtection="0">
      <alignment horizontal="right" vertical="center"/>
    </xf>
    <xf numFmtId="4" fontId="5" fillId="3" borderId="17" applyNumberFormat="0" applyProtection="0">
      <alignment horizontal="right" vertical="center"/>
    </xf>
    <xf numFmtId="4" fontId="5" fillId="74" borderId="17" applyNumberFormat="0" applyProtection="0">
      <alignment horizontal="right" vertical="center"/>
    </xf>
    <xf numFmtId="4" fontId="5" fillId="75" borderId="17" applyNumberFormat="0" applyProtection="0">
      <alignment horizontal="right" vertical="center"/>
    </xf>
    <xf numFmtId="4" fontId="5" fillId="76" borderId="17" applyNumberFormat="0" applyProtection="0">
      <alignment horizontal="right" vertical="center"/>
    </xf>
    <xf numFmtId="4" fontId="5" fillId="77" borderId="17" applyNumberFormat="0" applyProtection="0">
      <alignment horizontal="right" vertical="center"/>
    </xf>
    <xf numFmtId="4" fontId="5" fillId="78" borderId="17" applyNumberFormat="0" applyProtection="0">
      <alignment horizontal="right" vertical="center"/>
    </xf>
    <xf numFmtId="4" fontId="5" fillId="79" borderId="17" applyNumberFormat="0" applyProtection="0">
      <alignment horizontal="right" vertical="center"/>
    </xf>
    <xf numFmtId="4" fontId="71" fillId="80" borderId="17" applyNumberFormat="0" applyProtection="0">
      <alignment horizontal="left" vertical="center" indent="1"/>
    </xf>
    <xf numFmtId="4" fontId="5" fillId="81" borderId="37" applyNumberFormat="0" applyProtection="0">
      <alignment horizontal="left" vertical="center" indent="1"/>
    </xf>
    <xf numFmtId="4" fontId="72" fillId="82" borderId="0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4" fontId="5" fillId="81" borderId="17" applyNumberFormat="0" applyProtection="0">
      <alignment horizontal="left" vertical="center" indent="1"/>
    </xf>
    <xf numFmtId="4" fontId="5" fillId="83" borderId="17" applyNumberFormat="0" applyProtection="0">
      <alignment horizontal="left" vertical="center" indent="1"/>
    </xf>
    <xf numFmtId="0" fontId="3" fillId="83" borderId="17" applyNumberFormat="0" applyProtection="0">
      <alignment horizontal="left" vertical="center" indent="1"/>
    </xf>
    <xf numFmtId="0" fontId="3" fillId="83" borderId="17" applyNumberFormat="0" applyProtection="0">
      <alignment horizontal="left" vertical="center" indent="1"/>
    </xf>
    <xf numFmtId="0" fontId="3" fillId="84" borderId="17" applyNumberFormat="0" applyProtection="0">
      <alignment horizontal="left" vertical="center" indent="1"/>
    </xf>
    <xf numFmtId="0" fontId="3" fillId="84" borderId="17" applyNumberFormat="0" applyProtection="0">
      <alignment horizontal="left" vertical="center" indent="1"/>
    </xf>
    <xf numFmtId="0" fontId="3" fillId="2" borderId="17" applyNumberFormat="0" applyProtection="0">
      <alignment horizontal="left" vertical="center" indent="1"/>
    </xf>
    <xf numFmtId="0" fontId="3" fillId="2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4" fontId="5" fillId="50" borderId="17" applyNumberFormat="0" applyProtection="0">
      <alignment vertical="center"/>
    </xf>
    <xf numFmtId="4" fontId="70" fillId="50" borderId="17" applyNumberFormat="0" applyProtection="0">
      <alignment vertical="center"/>
    </xf>
    <xf numFmtId="4" fontId="5" fillId="50" borderId="17" applyNumberFormat="0" applyProtection="0">
      <alignment horizontal="left" vertical="center" indent="1"/>
    </xf>
    <xf numFmtId="4" fontId="5" fillId="50" borderId="17" applyNumberFormat="0" applyProtection="0">
      <alignment horizontal="left" vertical="center" indent="1"/>
    </xf>
    <xf numFmtId="4" fontId="5" fillId="81" borderId="17" applyNumberFormat="0" applyProtection="0">
      <alignment horizontal="right" vertical="center"/>
    </xf>
    <xf numFmtId="4" fontId="5" fillId="81" borderId="17" applyNumberFormat="0" applyProtection="0">
      <alignment horizontal="right" vertical="center"/>
    </xf>
    <xf numFmtId="4" fontId="70" fillId="81" borderId="17" applyNumberFormat="0" applyProtection="0">
      <alignment horizontal="right" vertical="center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73" fillId="0" borderId="0" applyNumberFormat="0" applyProtection="0"/>
    <xf numFmtId="4" fontId="25" fillId="81" borderId="17" applyNumberFormat="0" applyProtection="0">
      <alignment horizontal="right" vertical="center"/>
    </xf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172" fontId="32" fillId="37" borderId="0" applyNumberFormat="0" applyBorder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horizontal="center"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top"/>
    </xf>
    <xf numFmtId="0" fontId="3" fillId="0" borderId="0"/>
    <xf numFmtId="0" fontId="5" fillId="0" borderId="0">
      <alignment vertical="top"/>
    </xf>
    <xf numFmtId="0" fontId="4" fillId="0" borderId="0"/>
    <xf numFmtId="0" fontId="4" fillId="0" borderId="0"/>
    <xf numFmtId="0" fontId="4" fillId="0" borderId="0"/>
    <xf numFmtId="0" fontId="5" fillId="0" borderId="0">
      <alignment vertical="top"/>
    </xf>
    <xf numFmtId="172" fontId="5" fillId="0" borderId="0">
      <alignment vertical="top"/>
    </xf>
    <xf numFmtId="0" fontId="22" fillId="0" borderId="0"/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22" fillId="0" borderId="0"/>
    <xf numFmtId="172" fontId="22" fillId="0" borderId="0"/>
    <xf numFmtId="172" fontId="22" fillId="0" borderId="0"/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169" fontId="22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169" fontId="22" fillId="0" borderId="0"/>
    <xf numFmtId="172" fontId="22" fillId="0" borderId="0"/>
    <xf numFmtId="172" fontId="22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  <protection locked="0"/>
    </xf>
    <xf numFmtId="0" fontId="5" fillId="0" borderId="0">
      <alignment vertical="top"/>
    </xf>
    <xf numFmtId="172" fontId="5" fillId="0" borderId="0">
      <alignment vertical="top"/>
    </xf>
    <xf numFmtId="172" fontId="5" fillId="0" borderId="0">
      <alignment vertical="top"/>
      <protection locked="0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  <protection locked="0"/>
    </xf>
    <xf numFmtId="49" fontId="3" fillId="0" borderId="0" applyFont="0" applyFill="0" applyBorder="0" applyAlignment="0" applyProtection="0"/>
    <xf numFmtId="49" fontId="3" fillId="0" borderId="0" applyFont="0" applyFill="0" applyBorder="0" applyAlignment="0" applyProtection="0"/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74" fillId="0" borderId="0" applyFill="0" applyBorder="0" applyProtection="0">
      <alignment horizontal="left" vertical="top"/>
    </xf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72" fontId="6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3" fillId="2" borderId="0" applyNumberFormat="0" applyFont="0" applyFill="0" applyBorder="0" applyAlignment="0"/>
    <xf numFmtId="172" fontId="3" fillId="2" borderId="0" applyNumberFormat="0" applyFont="0" applyFill="0" applyBorder="0" applyAlignment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20" fillId="0" borderId="13" applyNumberFormat="0" applyFill="0" applyAlignment="0" applyProtection="0"/>
    <xf numFmtId="172" fontId="20" fillId="0" borderId="13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52" fillId="0" borderId="31" applyNumberFormat="0" applyFill="0" applyAlignment="0" applyProtection="0"/>
    <xf numFmtId="172" fontId="53" fillId="0" borderId="32" applyNumberFormat="0" applyFill="0" applyAlignment="0" applyProtection="0"/>
    <xf numFmtId="172" fontId="54" fillId="0" borderId="33" applyNumberFormat="0" applyFill="0" applyAlignment="0" applyProtection="0"/>
    <xf numFmtId="172" fontId="54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182" fontId="77" fillId="0" borderId="16" applyFill="0" applyBorder="0">
      <alignment horizontal="center"/>
    </xf>
    <xf numFmtId="0" fontId="78" fillId="79" borderId="15"/>
    <xf numFmtId="0" fontId="35" fillId="57" borderId="20" applyNumberFormat="0" applyAlignment="0" applyProtection="0"/>
    <xf numFmtId="172" fontId="35" fillId="57" borderId="20" applyNumberFormat="0" applyAlignment="0" applyProtection="0"/>
    <xf numFmtId="172" fontId="34" fillId="0" borderId="19" applyNumberFormat="0" applyFill="0" applyAlignment="0" applyProtection="0"/>
    <xf numFmtId="193" fontId="3" fillId="0" borderId="0" applyFont="0" applyFill="0" applyBorder="0" applyAlignment="0" applyProtection="0"/>
    <xf numFmtId="194" fontId="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" fillId="0" borderId="0"/>
    <xf numFmtId="0" fontId="3" fillId="0" borderId="0"/>
    <xf numFmtId="172" fontId="3" fillId="0" borderId="0"/>
    <xf numFmtId="172" fontId="3" fillId="0" borderId="0"/>
    <xf numFmtId="0" fontId="3" fillId="0" borderId="0"/>
    <xf numFmtId="172" fontId="35" fillId="57" borderId="20" applyNumberFormat="0" applyAlignment="0" applyProtection="0"/>
    <xf numFmtId="0" fontId="3" fillId="0" borderId="0"/>
    <xf numFmtId="0" fontId="79" fillId="0" borderId="0"/>
    <xf numFmtId="165" fontId="3" fillId="0" borderId="0" applyFont="0" applyFill="0" applyBorder="0" applyAlignment="0" applyProtection="0"/>
    <xf numFmtId="195" fontId="38" fillId="0" borderId="0" applyFill="0" applyBorder="0" applyProtection="0">
      <alignment vertical="center"/>
    </xf>
    <xf numFmtId="165" fontId="79" fillId="0" borderId="0" applyFont="0" applyFill="0" applyBorder="0" applyAlignment="0" applyProtection="0"/>
    <xf numFmtId="0" fontId="80" fillId="85" borderId="0" applyBorder="0" applyProtection="0">
      <alignment horizontal="right" vertical="center" wrapText="1"/>
    </xf>
    <xf numFmtId="172" fontId="80" fillId="85" borderId="0" applyBorder="0" applyProtection="0">
      <alignment horizontal="right" vertical="center" wrapText="1"/>
    </xf>
    <xf numFmtId="0" fontId="80" fillId="85" borderId="0" applyBorder="0" applyProtection="0">
      <alignment horizontal="right" vertical="center" wrapText="1"/>
    </xf>
    <xf numFmtId="172" fontId="80" fillId="85" borderId="0" applyBorder="0" applyProtection="0">
      <alignment horizontal="right" vertical="center" wrapText="1"/>
    </xf>
    <xf numFmtId="0" fontId="80" fillId="85" borderId="38" applyProtection="0">
      <alignment horizontal="right" vertical="center" wrapText="1"/>
    </xf>
    <xf numFmtId="172" fontId="80" fillId="85" borderId="38" applyProtection="0">
      <alignment horizontal="right" vertical="center" wrapText="1"/>
    </xf>
    <xf numFmtId="0" fontId="80" fillId="85" borderId="39" applyProtection="0">
      <alignment horizontal="right" vertical="center" wrapText="1"/>
    </xf>
    <xf numFmtId="172" fontId="80" fillId="85" borderId="39" applyProtection="0">
      <alignment horizontal="right" vertical="center" wrapText="1"/>
    </xf>
    <xf numFmtId="0" fontId="80" fillId="85" borderId="39" applyProtection="0">
      <alignment horizontal="right" vertical="center" wrapText="1"/>
    </xf>
    <xf numFmtId="172" fontId="80" fillId="85" borderId="39" applyProtection="0">
      <alignment horizontal="right" vertical="center" wrapText="1"/>
    </xf>
    <xf numFmtId="0" fontId="80" fillId="85" borderId="40" applyProtection="0">
      <alignment horizontal="right" vertical="center" wrapText="1"/>
    </xf>
    <xf numFmtId="172" fontId="80" fillId="85" borderId="40" applyProtection="0">
      <alignment horizontal="right" vertical="center" wrapText="1"/>
    </xf>
    <xf numFmtId="0" fontId="80" fillId="85" borderId="0" applyBorder="0" applyProtection="0">
      <alignment horizontal="right" vertical="center" wrapText="1"/>
    </xf>
    <xf numFmtId="172" fontId="80" fillId="85" borderId="0" applyBorder="0" applyProtection="0">
      <alignment horizontal="right" vertical="center" wrapText="1"/>
    </xf>
    <xf numFmtId="0" fontId="80" fillId="85" borderId="0" applyBorder="0" applyProtection="0">
      <alignment horizontal="right" vertical="center" wrapText="1"/>
    </xf>
    <xf numFmtId="172" fontId="80" fillId="85" borderId="0" applyBorder="0" applyProtection="0">
      <alignment horizontal="right" vertical="center" wrapText="1"/>
    </xf>
    <xf numFmtId="0" fontId="80" fillId="85" borderId="38" applyProtection="0">
      <alignment horizontal="right" vertical="center" wrapText="1"/>
    </xf>
    <xf numFmtId="172" fontId="80" fillId="85" borderId="38" applyProtection="0">
      <alignment horizontal="right" vertical="center" wrapText="1"/>
    </xf>
    <xf numFmtId="0" fontId="81" fillId="0" borderId="0"/>
    <xf numFmtId="172" fontId="81" fillId="0" borderId="0"/>
    <xf numFmtId="0" fontId="82" fillId="0" borderId="0"/>
    <xf numFmtId="0" fontId="3" fillId="0" borderId="0"/>
    <xf numFmtId="0" fontId="3" fillId="0" borderId="0"/>
    <xf numFmtId="0" fontId="83" fillId="0" borderId="0">
      <alignment vertical="center"/>
    </xf>
    <xf numFmtId="0" fontId="84" fillId="0" borderId="0">
      <alignment vertical="center"/>
    </xf>
    <xf numFmtId="172" fontId="84" fillId="0" borderId="0">
      <alignment vertical="center"/>
    </xf>
    <xf numFmtId="0" fontId="83" fillId="0" borderId="0">
      <alignment vertical="center"/>
    </xf>
    <xf numFmtId="172" fontId="83" fillId="0" borderId="0">
      <alignment vertical="center"/>
    </xf>
    <xf numFmtId="172" fontId="83" fillId="0" borderId="0">
      <alignment vertical="center"/>
    </xf>
    <xf numFmtId="0" fontId="8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5" fillId="0" borderId="0">
      <alignment vertical="center"/>
    </xf>
    <xf numFmtId="172" fontId="85" fillId="0" borderId="0">
      <alignment vertical="center"/>
    </xf>
    <xf numFmtId="0" fontId="8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0" fillId="85" borderId="0" applyBorder="0" applyProtection="0">
      <alignment horizontal="right" wrapText="1"/>
    </xf>
    <xf numFmtId="172" fontId="80" fillId="85" borderId="0" applyBorder="0" applyProtection="0">
      <alignment horizontal="right" wrapText="1"/>
    </xf>
    <xf numFmtId="9" fontId="39" fillId="0" borderId="0" applyFont="0" applyFill="0" applyBorder="0" applyAlignment="0" applyProtection="0"/>
    <xf numFmtId="0" fontId="86" fillId="86" borderId="0" applyBorder="0" applyProtection="0">
      <alignment vertical="center"/>
    </xf>
    <xf numFmtId="172" fontId="86" fillId="86" borderId="0" applyBorder="0" applyProtection="0">
      <alignment vertical="center"/>
    </xf>
    <xf numFmtId="196" fontId="38" fillId="0" borderId="0" applyFill="0" applyBorder="0" applyProtection="0">
      <alignment vertical="center"/>
    </xf>
    <xf numFmtId="167" fontId="3" fillId="0" borderId="0" applyFont="0" applyFill="0" applyBorder="0" applyAlignment="0" applyProtection="0"/>
    <xf numFmtId="0" fontId="87" fillId="0" borderId="0" applyNumberFormat="0" applyFill="0" applyBorder="0" applyProtection="0">
      <alignment vertical="center"/>
    </xf>
    <xf numFmtId="197" fontId="80" fillId="0" borderId="41">
      <alignment vertical="center"/>
      <protection locked="0"/>
    </xf>
    <xf numFmtId="0" fontId="88" fillId="0" borderId="0" applyNumberFormat="0" applyFill="0" applyBorder="0" applyProtection="0">
      <alignment vertical="center"/>
    </xf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00" fillId="0" borderId="0" applyNumberFormat="0" applyFill="0" applyBorder="0" applyAlignment="0" applyProtection="0"/>
  </cellStyleXfs>
  <cellXfs count="86">
    <xf numFmtId="0" fontId="0" fillId="0" borderId="0" xfId="0"/>
    <xf numFmtId="0" fontId="91" fillId="0" borderId="0" xfId="0" applyFont="1" applyAlignment="1" applyProtection="1">
      <alignment horizontal="left" vertical="top" indent="1"/>
      <protection locked="0"/>
    </xf>
    <xf numFmtId="49" fontId="90" fillId="2" borderId="42" xfId="0" applyNumberFormat="1" applyFont="1" applyFill="1" applyBorder="1" applyAlignment="1">
      <alignment horizontal="center" vertical="top" wrapText="1"/>
    </xf>
    <xf numFmtId="0" fontId="90" fillId="2" borderId="42" xfId="0" applyFont="1" applyFill="1" applyBorder="1" applyAlignment="1">
      <alignment horizontal="center" vertical="top" wrapText="1"/>
    </xf>
    <xf numFmtId="0" fontId="91" fillId="0" borderId="0" xfId="0" applyFont="1" applyAlignment="1">
      <alignment horizontal="center" vertical="top" wrapText="1"/>
    </xf>
    <xf numFmtId="0" fontId="91" fillId="0" borderId="0" xfId="0" applyFont="1"/>
    <xf numFmtId="0" fontId="91" fillId="0" borderId="42" xfId="0" applyFont="1" applyBorder="1" applyAlignment="1" applyProtection="1">
      <alignment horizontal="left" vertical="top" indent="1"/>
      <protection locked="0"/>
    </xf>
    <xf numFmtId="49" fontId="90" fillId="2" borderId="42" xfId="0" applyNumberFormat="1" applyFont="1" applyFill="1" applyBorder="1" applyAlignment="1">
      <alignment horizontal="left" vertical="top" wrapText="1"/>
    </xf>
    <xf numFmtId="0" fontId="92" fillId="4" borderId="42" xfId="0" applyFont="1" applyFill="1" applyBorder="1" applyAlignment="1">
      <alignment horizontal="left" vertical="top"/>
    </xf>
    <xf numFmtId="0" fontId="91" fillId="0" borderId="0" xfId="0" applyFont="1" applyAlignment="1">
      <alignment horizontal="left"/>
    </xf>
    <xf numFmtId="198" fontId="91" fillId="0" borderId="0" xfId="58337" applyNumberFormat="1" applyFont="1" applyAlignment="1">
      <alignment horizontal="left"/>
    </xf>
    <xf numFmtId="171" fontId="92" fillId="0" borderId="43" xfId="0" applyNumberFormat="1" applyFont="1" applyBorder="1" applyAlignment="1">
      <alignment horizontal="left" vertical="top" shrinkToFit="1"/>
    </xf>
    <xf numFmtId="9" fontId="91" fillId="0" borderId="42" xfId="58338" applyFont="1" applyBorder="1" applyAlignment="1" applyProtection="1">
      <alignment horizontal="left" vertical="top" indent="1"/>
      <protection locked="0"/>
    </xf>
    <xf numFmtId="0" fontId="91" fillId="0" borderId="0" xfId="0" applyFont="1" applyAlignment="1" applyProtection="1">
      <alignment horizontal="left" vertical="top" wrapText="1" indent="1"/>
      <protection locked="0"/>
    </xf>
    <xf numFmtId="168" fontId="91" fillId="0" borderId="0" xfId="58337" applyFont="1" applyAlignment="1" applyProtection="1">
      <alignment horizontal="left" vertical="top" wrapText="1" indent="1"/>
      <protection locked="0"/>
    </xf>
    <xf numFmtId="0" fontId="2" fillId="0" borderId="0" xfId="0" applyFont="1" applyAlignment="1" applyProtection="1">
      <alignment horizontal="left" vertical="top" wrapText="1" indent="1"/>
      <protection locked="0"/>
    </xf>
    <xf numFmtId="0" fontId="89" fillId="0" borderId="0" xfId="0" applyFont="1" applyAlignment="1" applyProtection="1">
      <alignment horizontal="left" vertical="top" indent="1"/>
      <protection locked="0"/>
    </xf>
    <xf numFmtId="0" fontId="89" fillId="0" borderId="0" xfId="0" applyFont="1" applyAlignment="1" applyProtection="1">
      <alignment horizontal="left" vertical="top" wrapText="1" indent="1"/>
      <protection locked="0"/>
    </xf>
    <xf numFmtId="0" fontId="94" fillId="0" borderId="0" xfId="0" applyFont="1" applyAlignment="1" applyProtection="1">
      <alignment horizontal="left" vertical="top" wrapText="1" indent="1"/>
      <protection locked="0"/>
    </xf>
    <xf numFmtId="9" fontId="91" fillId="0" borderId="42" xfId="58338" applyFont="1" applyBorder="1" applyAlignment="1" applyProtection="1">
      <alignment horizontal="left" vertical="top" indent="1" shrinkToFit="1"/>
      <protection locked="0"/>
    </xf>
    <xf numFmtId="0" fontId="95" fillId="0" borderId="0" xfId="0" applyFont="1" applyAlignment="1" applyProtection="1">
      <alignment horizontal="left" vertical="top" wrapText="1" indent="1"/>
      <protection locked="0"/>
    </xf>
    <xf numFmtId="0" fontId="91" fillId="0" borderId="42" xfId="0" applyFont="1" applyBorder="1" applyAlignment="1" applyProtection="1">
      <alignment horizontal="left" vertical="top" indent="1" shrinkToFit="1"/>
      <protection locked="0"/>
    </xf>
    <xf numFmtId="0" fontId="96" fillId="0" borderId="0" xfId="0" applyFont="1" applyAlignment="1">
      <alignment horizontal="left" vertical="top" indent="1"/>
    </xf>
    <xf numFmtId="199" fontId="96" fillId="0" borderId="0" xfId="0" applyNumberFormat="1" applyFont="1" applyAlignment="1">
      <alignment horizontal="left" vertical="top" indent="1"/>
    </xf>
    <xf numFmtId="199" fontId="96" fillId="0" borderId="0" xfId="0" applyNumberFormat="1" applyFont="1" applyAlignment="1">
      <alignment horizontal="left" vertical="top" wrapText="1" indent="1"/>
    </xf>
    <xf numFmtId="198" fontId="92" fillId="4" borderId="42" xfId="0" applyNumberFormat="1" applyFont="1" applyFill="1" applyBorder="1" applyAlignment="1">
      <alignment horizontal="left" vertical="top"/>
    </xf>
    <xf numFmtId="198" fontId="91" fillId="0" borderId="42" xfId="0" applyNumberFormat="1" applyFont="1" applyBorder="1" applyAlignment="1" applyProtection="1">
      <alignment horizontal="left" vertical="top" indent="1"/>
      <protection locked="0"/>
    </xf>
    <xf numFmtId="49" fontId="99" fillId="87" borderId="42" xfId="0" applyNumberFormat="1" applyFont="1" applyFill="1" applyBorder="1" applyAlignment="1" applyProtection="1">
      <alignment horizontal="left" vertical="top" wrapText="1" indent="1"/>
      <protection locked="0"/>
    </xf>
    <xf numFmtId="9" fontId="92" fillId="0" borderId="43" xfId="58338" applyFont="1" applyBorder="1" applyAlignment="1">
      <alignment horizontal="left" vertical="top" shrinkToFit="1"/>
    </xf>
    <xf numFmtId="168" fontId="91" fillId="0" borderId="42" xfId="58337" applyFont="1" applyBorder="1" applyAlignment="1" applyProtection="1">
      <alignment horizontal="left" vertical="top" wrapText="1"/>
      <protection locked="0"/>
    </xf>
    <xf numFmtId="0" fontId="91" fillId="0" borderId="0" xfId="0" applyFont="1" applyAlignment="1" applyProtection="1">
      <alignment horizontal="center" vertical="top"/>
      <protection locked="0"/>
    </xf>
    <xf numFmtId="200" fontId="91" fillId="0" borderId="0" xfId="58337" applyNumberFormat="1" applyFont="1" applyAlignment="1" applyProtection="1">
      <alignment horizontal="center" vertical="top"/>
      <protection locked="0"/>
    </xf>
    <xf numFmtId="0" fontId="89" fillId="0" borderId="0" xfId="0" applyFont="1" applyAlignment="1" applyProtection="1">
      <alignment horizontal="center" vertical="top"/>
      <protection locked="0"/>
    </xf>
    <xf numFmtId="200" fontId="89" fillId="0" borderId="0" xfId="58337" applyNumberFormat="1" applyFont="1" applyAlignment="1" applyProtection="1">
      <alignment horizontal="center" vertical="top"/>
      <protection locked="0"/>
    </xf>
    <xf numFmtId="199" fontId="96" fillId="0" borderId="0" xfId="0" applyNumberFormat="1" applyFont="1" applyAlignment="1">
      <alignment horizontal="center" vertical="top" wrapText="1"/>
    </xf>
    <xf numFmtId="49" fontId="99" fillId="87" borderId="42" xfId="0" applyNumberFormat="1" applyFont="1" applyFill="1" applyBorder="1" applyAlignment="1" applyProtection="1">
      <alignment horizontal="center" vertical="top" wrapText="1"/>
      <protection locked="0"/>
    </xf>
    <xf numFmtId="200" fontId="99" fillId="87" borderId="42" xfId="58337" applyNumberFormat="1" applyFont="1" applyFill="1" applyBorder="1" applyAlignment="1" applyProtection="1">
      <alignment horizontal="center" vertical="top" wrapText="1"/>
      <protection locked="0"/>
    </xf>
    <xf numFmtId="0" fontId="91" fillId="0" borderId="0" xfId="0" applyFont="1" applyAlignment="1" applyProtection="1">
      <alignment horizontal="center" vertical="top" wrapText="1"/>
      <protection locked="0"/>
    </xf>
    <xf numFmtId="0" fontId="91" fillId="0" borderId="0" xfId="0" applyFont="1" applyAlignment="1" applyProtection="1">
      <alignment horizontal="left" vertical="top" wrapText="1"/>
      <protection locked="0"/>
    </xf>
    <xf numFmtId="0" fontId="93" fillId="0" borderId="0" xfId="0" applyFont="1" applyAlignment="1" applyProtection="1">
      <alignment horizontal="left" vertical="center"/>
      <protection locked="0"/>
    </xf>
    <xf numFmtId="14" fontId="91" fillId="0" borderId="0" xfId="0" applyNumberFormat="1" applyFont="1" applyAlignment="1">
      <alignment horizontal="left" vertical="top"/>
    </xf>
    <xf numFmtId="0" fontId="89" fillId="0" borderId="0" xfId="0" applyFont="1" applyAlignment="1" applyProtection="1">
      <alignment horizontal="left" vertical="top" shrinkToFit="1"/>
      <protection locked="0"/>
    </xf>
    <xf numFmtId="14" fontId="91" fillId="0" borderId="0" xfId="0" applyNumberFormat="1" applyFont="1" applyAlignment="1" applyProtection="1">
      <alignment horizontal="left" vertical="top" wrapText="1" indent="1"/>
      <protection locked="0"/>
    </xf>
    <xf numFmtId="14" fontId="89" fillId="0" borderId="0" xfId="0" applyNumberFormat="1" applyFont="1" applyAlignment="1" applyProtection="1">
      <alignment horizontal="left" vertical="top" wrapText="1" indent="1"/>
      <protection locked="0"/>
    </xf>
    <xf numFmtId="14" fontId="96" fillId="0" borderId="0" xfId="0" applyNumberFormat="1" applyFont="1" applyAlignment="1">
      <alignment horizontal="left" vertical="top" wrapText="1" indent="1"/>
    </xf>
    <xf numFmtId="49" fontId="91" fillId="0" borderId="42" xfId="0" applyNumberFormat="1" applyFont="1" applyBorder="1" applyAlignment="1">
      <alignment horizontal="left" vertical="top"/>
    </xf>
    <xf numFmtId="0" fontId="91" fillId="0" borderId="42" xfId="0" applyFont="1" applyBorder="1" applyAlignment="1">
      <alignment horizontal="left" vertical="top"/>
    </xf>
    <xf numFmtId="0" fontId="91" fillId="0" borderId="42" xfId="0" quotePrefix="1" applyFont="1" applyBorder="1" applyAlignment="1">
      <alignment horizontal="left" vertical="top"/>
    </xf>
    <xf numFmtId="0" fontId="2" fillId="0" borderId="42" xfId="0" applyFont="1" applyBorder="1" applyAlignment="1" applyProtection="1">
      <alignment horizontal="left" vertical="top" wrapText="1" indent="1"/>
      <protection locked="0"/>
    </xf>
    <xf numFmtId="0" fontId="91" fillId="0" borderId="42" xfId="0" applyFont="1" applyBorder="1" applyAlignment="1" applyProtection="1">
      <alignment horizontal="left" vertical="top" wrapText="1" indent="1"/>
      <protection locked="0"/>
    </xf>
    <xf numFmtId="202" fontId="91" fillId="0" borderId="42" xfId="0" applyNumberFormat="1" applyFont="1" applyBorder="1" applyAlignment="1" applyProtection="1">
      <alignment horizontal="left" vertical="top" wrapText="1" indent="1"/>
      <protection locked="0"/>
    </xf>
    <xf numFmtId="1" fontId="91" fillId="0" borderId="42" xfId="10973" quotePrefix="1" applyNumberFormat="1" applyFont="1" applyBorder="1" applyAlignment="1">
      <alignment horizontal="left" vertical="top" indent="1"/>
    </xf>
    <xf numFmtId="198" fontId="90" fillId="2" borderId="42" xfId="10973" applyNumberFormat="1" applyFont="1" applyFill="1" applyBorder="1" applyAlignment="1">
      <alignment horizontal="left" vertical="top" wrapText="1"/>
    </xf>
    <xf numFmtId="0" fontId="90" fillId="88" borderId="42" xfId="0" applyFont="1" applyFill="1" applyBorder="1" applyAlignment="1" applyProtection="1">
      <alignment horizontal="left" vertical="top" wrapText="1" indent="1"/>
      <protection locked="0"/>
    </xf>
    <xf numFmtId="198" fontId="91" fillId="0" borderId="42" xfId="10973" applyNumberFormat="1" applyFont="1" applyBorder="1" applyAlignment="1">
      <alignment horizontal="left" vertical="top"/>
    </xf>
    <xf numFmtId="0" fontId="89" fillId="0" borderId="0" xfId="0" applyFont="1" applyAlignment="1" applyProtection="1">
      <alignment horizontal="center" vertical="top" wrapText="1"/>
      <protection locked="0"/>
    </xf>
    <xf numFmtId="168" fontId="99" fillId="87" borderId="42" xfId="58337" applyFont="1" applyFill="1" applyBorder="1" applyAlignment="1" applyProtection="1">
      <alignment horizontal="center" vertical="top" wrapText="1"/>
      <protection locked="0"/>
    </xf>
    <xf numFmtId="9" fontId="91" fillId="0" borderId="42" xfId="58338" applyFont="1" applyBorder="1" applyAlignment="1" applyProtection="1">
      <alignment horizontal="center" vertical="top" wrapText="1"/>
      <protection locked="0"/>
    </xf>
    <xf numFmtId="9" fontId="91" fillId="0" borderId="0" xfId="58338" applyFont="1" applyAlignment="1" applyProtection="1">
      <alignment horizontal="center" vertical="top" wrapText="1"/>
      <protection locked="0"/>
    </xf>
    <xf numFmtId="49" fontId="91" fillId="0" borderId="42" xfId="0" applyNumberFormat="1" applyFont="1" applyBorder="1" applyAlignment="1" applyProtection="1">
      <alignment horizontal="left" vertical="top" indent="1"/>
      <protection locked="0"/>
    </xf>
    <xf numFmtId="49" fontId="91" fillId="0" borderId="42" xfId="0" applyNumberFormat="1" applyFont="1" applyBorder="1" applyAlignment="1">
      <alignment horizontal="left" vertical="top" indent="1"/>
    </xf>
    <xf numFmtId="0" fontId="91" fillId="0" borderId="42" xfId="0" applyFont="1" applyBorder="1" applyAlignment="1">
      <alignment horizontal="left" vertical="top" indent="1"/>
    </xf>
    <xf numFmtId="0" fontId="91" fillId="0" borderId="42" xfId="0" quotePrefix="1" applyFont="1" applyBorder="1" applyAlignment="1">
      <alignment horizontal="left" vertical="top" indent="1"/>
    </xf>
    <xf numFmtId="1" fontId="91" fillId="0" borderId="42" xfId="10973" quotePrefix="1" applyNumberFormat="1" applyFont="1" applyBorder="1" applyAlignment="1">
      <alignment horizontal="center" vertical="top"/>
    </xf>
    <xf numFmtId="1" fontId="91" fillId="0" borderId="42" xfId="0" applyNumberFormat="1" applyFont="1" applyBorder="1" applyAlignment="1" applyProtection="1">
      <alignment horizontal="center" vertical="top" wrapText="1"/>
      <protection locked="0"/>
    </xf>
    <xf numFmtId="0" fontId="99" fillId="87" borderId="42" xfId="0" applyFont="1" applyFill="1" applyBorder="1" applyAlignment="1" applyProtection="1">
      <alignment horizontal="center" vertical="top" wrapText="1"/>
      <protection locked="0"/>
    </xf>
    <xf numFmtId="49" fontId="99" fillId="87" borderId="42" xfId="0" applyNumberFormat="1" applyFont="1" applyFill="1" applyBorder="1" applyAlignment="1" applyProtection="1">
      <alignment horizontal="center" vertical="top"/>
      <protection locked="0"/>
    </xf>
    <xf numFmtId="14" fontId="99" fillId="87" borderId="42" xfId="0" applyNumberFormat="1" applyFont="1" applyFill="1" applyBorder="1" applyAlignment="1" applyProtection="1">
      <alignment horizontal="center" vertical="top" wrapText="1"/>
      <protection locked="0"/>
    </xf>
    <xf numFmtId="0" fontId="91" fillId="0" borderId="0" xfId="0" applyFont="1" applyAlignment="1">
      <alignment horizontal="left" vertical="top"/>
    </xf>
    <xf numFmtId="203" fontId="90" fillId="2" borderId="42" xfId="0" applyNumberFormat="1" applyFont="1" applyFill="1" applyBorder="1" applyAlignment="1">
      <alignment horizontal="left" vertical="top" wrapText="1"/>
    </xf>
    <xf numFmtId="203" fontId="92" fillId="4" borderId="42" xfId="0" applyNumberFormat="1" applyFont="1" applyFill="1" applyBorder="1" applyAlignment="1">
      <alignment horizontal="left" vertical="top"/>
    </xf>
    <xf numFmtId="203" fontId="0" fillId="0" borderId="0" xfId="0" applyNumberFormat="1"/>
    <xf numFmtId="169" fontId="5" fillId="0" borderId="42" xfId="19200" applyBorder="1" applyAlignment="1"/>
    <xf numFmtId="201" fontId="100" fillId="0" borderId="42" xfId="58340" applyNumberFormat="1" applyBorder="1" applyAlignment="1" applyProtection="1">
      <alignment horizontal="left" vertical="top" indent="1"/>
      <protection locked="0"/>
    </xf>
    <xf numFmtId="198" fontId="91" fillId="89" borderId="42" xfId="0" applyNumberFormat="1" applyFont="1" applyFill="1" applyBorder="1" applyAlignment="1" applyProtection="1">
      <alignment horizontal="left" vertical="top" indent="1"/>
      <protection locked="0"/>
    </xf>
    <xf numFmtId="0" fontId="99" fillId="87" borderId="44" xfId="0" applyFont="1" applyFill="1" applyBorder="1" applyAlignment="1" applyProtection="1">
      <alignment horizontal="left" vertical="top" wrapText="1" indent="1"/>
      <protection locked="0"/>
    </xf>
    <xf numFmtId="0" fontId="99" fillId="87" borderId="44" xfId="0" applyFont="1" applyFill="1" applyBorder="1" applyAlignment="1" applyProtection="1">
      <alignment horizontal="left" vertical="top" indent="1"/>
      <protection locked="0"/>
    </xf>
    <xf numFmtId="49" fontId="99" fillId="87" borderId="44" xfId="0" applyNumberFormat="1" applyFont="1" applyFill="1" applyBorder="1" applyAlignment="1" applyProtection="1">
      <alignment horizontal="center" vertical="top" wrapText="1"/>
      <protection locked="0"/>
    </xf>
    <xf numFmtId="168" fontId="99" fillId="87" borderId="44" xfId="58337" applyFont="1" applyFill="1" applyBorder="1" applyAlignment="1" applyProtection="1">
      <alignment horizontal="left" vertical="top" wrapText="1" indent="1"/>
      <protection locked="0"/>
    </xf>
    <xf numFmtId="168" fontId="99" fillId="87" borderId="44" xfId="58337" applyFont="1" applyFill="1" applyBorder="1" applyAlignment="1" applyProtection="1">
      <alignment horizontal="center" vertical="top" wrapText="1"/>
      <protection locked="0"/>
    </xf>
    <xf numFmtId="49" fontId="99" fillId="87" borderId="44" xfId="0" applyNumberFormat="1" applyFont="1" applyFill="1" applyBorder="1" applyAlignment="1" applyProtection="1">
      <alignment horizontal="left" vertical="top" wrapText="1" indent="1"/>
      <protection locked="0"/>
    </xf>
    <xf numFmtId="49" fontId="99" fillId="87" borderId="44" xfId="0" applyNumberFormat="1" applyFont="1" applyFill="1" applyBorder="1" applyAlignment="1" applyProtection="1">
      <alignment horizontal="left" vertical="top"/>
      <protection locked="0"/>
    </xf>
    <xf numFmtId="14" fontId="99" fillId="87" borderId="44" xfId="0" applyNumberFormat="1" applyFont="1" applyFill="1" applyBorder="1" applyAlignment="1" applyProtection="1">
      <alignment horizontal="left" vertical="top" wrapText="1" indent="1"/>
      <protection locked="0"/>
    </xf>
    <xf numFmtId="200" fontId="99" fillId="87" borderId="44" xfId="58337" applyNumberFormat="1" applyFont="1" applyFill="1" applyBorder="1" applyAlignment="1" applyProtection="1">
      <alignment horizontal="center" vertical="top" wrapText="1"/>
      <protection locked="0"/>
    </xf>
    <xf numFmtId="201" fontId="91" fillId="0" borderId="42" xfId="10973" applyNumberFormat="1" applyFont="1" applyBorder="1" applyAlignment="1" applyProtection="1">
      <alignment horizontal="center" vertical="top" wrapText="1"/>
      <protection locked="0"/>
    </xf>
    <xf numFmtId="0" fontId="91" fillId="0" borderId="42" xfId="0" applyFont="1" applyBorder="1" applyAlignment="1" applyProtection="1">
      <alignment horizontal="center" vertical="center"/>
      <protection locked="0"/>
    </xf>
  </cellXfs>
  <cellStyles count="58341">
    <cellStyle name=" 1" xfId="5" xr:uid="{00000000-0005-0000-0000-000000000000}"/>
    <cellStyle name="_090409_RYOBI CE MASTER LIST FOR DC TOOLS(ROW)" xfId="6" xr:uid="{00000000-0005-0000-0000-000001000000}"/>
    <cellStyle name="_090409_RYOBI CE MASTER LIST FOR DC TOOLS(ROW) 2" xfId="7" xr:uid="{00000000-0005-0000-0000-000002000000}"/>
    <cellStyle name="_2008 BGT PACKAGE V2.0 -TTA - updated Oct 19, 2007" xfId="8" xr:uid="{00000000-0005-0000-0000-000003000000}"/>
    <cellStyle name="_2011 Development Projects" xfId="4" xr:uid="{00000000-0005-0000-0000-000004000000}"/>
    <cellStyle name="_2011 Development Projects 2" xfId="9" xr:uid="{00000000-0005-0000-0000-000005000000}"/>
    <cellStyle name="_A&amp;M new prod_grouping_c" xfId="10" xr:uid="{00000000-0005-0000-0000-000006000000}"/>
    <cellStyle name="_AEG EMEA Roadmap_100812" xfId="11" xr:uid="{00000000-0005-0000-0000-000007000000}"/>
    <cellStyle name="_Book2" xfId="12" xr:uid="{00000000-0005-0000-0000-000008000000}"/>
    <cellStyle name="_Development" xfId="13" xr:uid="{00000000-0005-0000-0000-000009000000}"/>
    <cellStyle name="_Development 2" xfId="14" xr:uid="{00000000-0005-0000-0000-00000A000000}"/>
    <cellStyle name="_FA Sch Aug 07_for 2008 Budget_Oct 26 2007-sent to Qiao (2)" xfId="15" xr:uid="{00000000-0005-0000-0000-00000B000000}"/>
    <cellStyle name="_FA Sch Aug 07_for 2008 Budget_Oct 26, 2007" xfId="16" xr:uid="{00000000-0005-0000-0000-00000C000000}"/>
    <cellStyle name="_Frozen and future - updated by Oct 24,07" xfId="17" xr:uid="{00000000-0005-0000-0000-00000D000000}"/>
    <cellStyle name="_Roadmap_AUS_100806" xfId="18" xr:uid="{00000000-0005-0000-0000-00000E000000}"/>
    <cellStyle name="_Sales &amp; Costs Report Listing 0507 060207" xfId="19" xr:uid="{00000000-0005-0000-0000-00000F000000}"/>
    <cellStyle name="_ST - 2008 FAB v3 0 (USD)" xfId="20" xr:uid="{00000000-0005-0000-0000-000010000000}"/>
    <cellStyle name="_TTA - Y2008 CAPEX Budget - Sep 29, 2007" xfId="21" xr:uid="{00000000-0005-0000-0000-000011000000}"/>
    <cellStyle name="_TTA- Y2008 CAPEX Budget - Nov 23, 2007" xfId="22" xr:uid="{00000000-0005-0000-0000-000012000000}"/>
    <cellStyle name="_TTA- Y2008 CAPEX Budget - Nov 24, 2007" xfId="23" xr:uid="{00000000-0005-0000-0000-000013000000}"/>
    <cellStyle name="_TTA_ Mfg_Cost  For 2007 (base on Y2007 Budget) (2)" xfId="24" xr:uid="{00000000-0005-0000-0000-000014000000}"/>
    <cellStyle name="_Version 2 0407 051707" xfId="25" xr:uid="{00000000-0005-0000-0000-000015000000}"/>
    <cellStyle name="¶W³sµ²" xfId="26" xr:uid="{00000000-0005-0000-0000-000016000000}"/>
    <cellStyle name="1" xfId="27" xr:uid="{00000000-0005-0000-0000-000017000000}"/>
    <cellStyle name="1_Dec QOR_productivity chart" xfId="28" xr:uid="{00000000-0005-0000-0000-000018000000}"/>
    <cellStyle name="1_December QOR_Dec11" xfId="29" xr:uid="{00000000-0005-0000-0000-000019000000}"/>
    <cellStyle name="1_February MOR_Feb11" xfId="30" xr:uid="{00000000-0005-0000-0000-00001A000000}"/>
    <cellStyle name="1_Q1 2003 Actions" xfId="31" xr:uid="{00000000-0005-0000-0000-00001B000000}"/>
    <cellStyle name="20 % - Akzent1 2" xfId="32" xr:uid="{00000000-0005-0000-0000-00001C000000}"/>
    <cellStyle name="20 % - Akzent1 3" xfId="33" xr:uid="{00000000-0005-0000-0000-00001D000000}"/>
    <cellStyle name="20 % - Akzent2 2" xfId="34" xr:uid="{00000000-0005-0000-0000-00001E000000}"/>
    <cellStyle name="20 % - Akzent2 3" xfId="35" xr:uid="{00000000-0005-0000-0000-00001F000000}"/>
    <cellStyle name="20 % - Akzent3 2" xfId="36" xr:uid="{00000000-0005-0000-0000-000020000000}"/>
    <cellStyle name="20 % - Akzent3 3" xfId="37" xr:uid="{00000000-0005-0000-0000-000021000000}"/>
    <cellStyle name="20 % - Akzent4 2" xfId="38" xr:uid="{00000000-0005-0000-0000-000022000000}"/>
    <cellStyle name="20 % - Akzent4 3" xfId="39" xr:uid="{00000000-0005-0000-0000-000023000000}"/>
    <cellStyle name="20 % - Akzent5 2" xfId="40" xr:uid="{00000000-0005-0000-0000-000024000000}"/>
    <cellStyle name="20 % - Akzent5 3" xfId="41" xr:uid="{00000000-0005-0000-0000-000025000000}"/>
    <cellStyle name="20 % - Akzent6 2" xfId="42" xr:uid="{00000000-0005-0000-0000-000026000000}"/>
    <cellStyle name="20 % - Akzent6 3" xfId="43" xr:uid="{00000000-0005-0000-0000-000027000000}"/>
    <cellStyle name="20 % - Accent1" xfId="44" xr:uid="{00000000-0005-0000-0000-000028000000}"/>
    <cellStyle name="20 % - Accent1 2" xfId="45" xr:uid="{00000000-0005-0000-0000-000029000000}"/>
    <cellStyle name="20 % - Accent1 2 2" xfId="46" xr:uid="{00000000-0005-0000-0000-00002A000000}"/>
    <cellStyle name="20 % - Accent1 3" xfId="47" xr:uid="{00000000-0005-0000-0000-00002B000000}"/>
    <cellStyle name="20 % - Accent2" xfId="48" xr:uid="{00000000-0005-0000-0000-00002C000000}"/>
    <cellStyle name="20 % - Accent2 2" xfId="49" xr:uid="{00000000-0005-0000-0000-00002D000000}"/>
    <cellStyle name="20 % - Accent2 2 2" xfId="50" xr:uid="{00000000-0005-0000-0000-00002E000000}"/>
    <cellStyle name="20 % - Accent2 3" xfId="51" xr:uid="{00000000-0005-0000-0000-00002F000000}"/>
    <cellStyle name="20 % - Accent3" xfId="52" xr:uid="{00000000-0005-0000-0000-000030000000}"/>
    <cellStyle name="20 % - Accent3 2" xfId="53" xr:uid="{00000000-0005-0000-0000-000031000000}"/>
    <cellStyle name="20 % - Accent3 2 2" xfId="54" xr:uid="{00000000-0005-0000-0000-000032000000}"/>
    <cellStyle name="20 % - Accent3 3" xfId="55" xr:uid="{00000000-0005-0000-0000-000033000000}"/>
    <cellStyle name="20 % - Accent4" xfId="56" xr:uid="{00000000-0005-0000-0000-000034000000}"/>
    <cellStyle name="20 % - Accent4 2" xfId="57" xr:uid="{00000000-0005-0000-0000-000035000000}"/>
    <cellStyle name="20 % - Accent4 2 2" xfId="58" xr:uid="{00000000-0005-0000-0000-000036000000}"/>
    <cellStyle name="20 % - Accent4 3" xfId="59" xr:uid="{00000000-0005-0000-0000-000037000000}"/>
    <cellStyle name="20 % - Accent5" xfId="60" xr:uid="{00000000-0005-0000-0000-000038000000}"/>
    <cellStyle name="20 % - Accent5 2" xfId="61" xr:uid="{00000000-0005-0000-0000-000039000000}"/>
    <cellStyle name="20 % - Accent5 2 2" xfId="62" xr:uid="{00000000-0005-0000-0000-00003A000000}"/>
    <cellStyle name="20 % - Accent5 3" xfId="63" xr:uid="{00000000-0005-0000-0000-00003B000000}"/>
    <cellStyle name="20 % - Accent6" xfId="64" xr:uid="{00000000-0005-0000-0000-00003C000000}"/>
    <cellStyle name="20 % - Accent6 2" xfId="65" xr:uid="{00000000-0005-0000-0000-00003D000000}"/>
    <cellStyle name="20 % - Accent6 2 2" xfId="66" xr:uid="{00000000-0005-0000-0000-00003E000000}"/>
    <cellStyle name="20 % - Accent6 3" xfId="67" xr:uid="{00000000-0005-0000-0000-00003F000000}"/>
    <cellStyle name="20% - Accent1 10" xfId="68" xr:uid="{00000000-0005-0000-0000-000040000000}"/>
    <cellStyle name="20% - Accent1 10 2" xfId="69" xr:uid="{00000000-0005-0000-0000-000041000000}"/>
    <cellStyle name="20% - Accent1 11" xfId="70" xr:uid="{00000000-0005-0000-0000-000042000000}"/>
    <cellStyle name="20% - Accent1 11 2" xfId="71" xr:uid="{00000000-0005-0000-0000-000043000000}"/>
    <cellStyle name="20% - Accent1 12" xfId="72" xr:uid="{00000000-0005-0000-0000-000044000000}"/>
    <cellStyle name="20% - Accent1 12 10" xfId="73" xr:uid="{00000000-0005-0000-0000-000045000000}"/>
    <cellStyle name="20% - Accent1 12 10 2" xfId="74" xr:uid="{00000000-0005-0000-0000-000046000000}"/>
    <cellStyle name="20% - Accent1 12 10 2 2" xfId="75" xr:uid="{00000000-0005-0000-0000-000047000000}"/>
    <cellStyle name="20% - Accent1 12 10 2 2 2" xfId="76" xr:uid="{00000000-0005-0000-0000-000048000000}"/>
    <cellStyle name="20% - Accent1 12 10 2 3" xfId="77" xr:uid="{00000000-0005-0000-0000-000049000000}"/>
    <cellStyle name="20% - Accent1 12 10 3" xfId="78" xr:uid="{00000000-0005-0000-0000-00004A000000}"/>
    <cellStyle name="20% - Accent1 12 10 3 2" xfId="79" xr:uid="{00000000-0005-0000-0000-00004B000000}"/>
    <cellStyle name="20% - Accent1 12 10 4" xfId="80" xr:uid="{00000000-0005-0000-0000-00004C000000}"/>
    <cellStyle name="20% - Accent1 12 11" xfId="81" xr:uid="{00000000-0005-0000-0000-00004D000000}"/>
    <cellStyle name="20% - Accent1 12 11 2" xfId="82" xr:uid="{00000000-0005-0000-0000-00004E000000}"/>
    <cellStyle name="20% - Accent1 12 11 2 2" xfId="83" xr:uid="{00000000-0005-0000-0000-00004F000000}"/>
    <cellStyle name="20% - Accent1 12 11 2 2 2" xfId="84" xr:uid="{00000000-0005-0000-0000-000050000000}"/>
    <cellStyle name="20% - Accent1 12 11 2 3" xfId="85" xr:uid="{00000000-0005-0000-0000-000051000000}"/>
    <cellStyle name="20% - Accent1 12 11 3" xfId="86" xr:uid="{00000000-0005-0000-0000-000052000000}"/>
    <cellStyle name="20% - Accent1 12 11 3 2" xfId="87" xr:uid="{00000000-0005-0000-0000-000053000000}"/>
    <cellStyle name="20% - Accent1 12 11 4" xfId="88" xr:uid="{00000000-0005-0000-0000-000054000000}"/>
    <cellStyle name="20% - Accent1 12 12" xfId="89" xr:uid="{00000000-0005-0000-0000-000055000000}"/>
    <cellStyle name="20% - Accent1 12 12 2" xfId="90" xr:uid="{00000000-0005-0000-0000-000056000000}"/>
    <cellStyle name="20% - Accent1 12 12 2 2" xfId="91" xr:uid="{00000000-0005-0000-0000-000057000000}"/>
    <cellStyle name="20% - Accent1 12 12 3" xfId="92" xr:uid="{00000000-0005-0000-0000-000058000000}"/>
    <cellStyle name="20% - Accent1 12 13" xfId="93" xr:uid="{00000000-0005-0000-0000-000059000000}"/>
    <cellStyle name="20% - Accent1 12 13 2" xfId="94" xr:uid="{00000000-0005-0000-0000-00005A000000}"/>
    <cellStyle name="20% - Accent1 12 14" xfId="95" xr:uid="{00000000-0005-0000-0000-00005B000000}"/>
    <cellStyle name="20% - Accent1 12 14 2" xfId="96" xr:uid="{00000000-0005-0000-0000-00005C000000}"/>
    <cellStyle name="20% - Accent1 12 15" xfId="97" xr:uid="{00000000-0005-0000-0000-00005D000000}"/>
    <cellStyle name="20% - Accent1 12 2" xfId="98" xr:uid="{00000000-0005-0000-0000-00005E000000}"/>
    <cellStyle name="20% - Accent1 12 2 10" xfId="99" xr:uid="{00000000-0005-0000-0000-00005F000000}"/>
    <cellStyle name="20% - Accent1 12 2 10 2" xfId="100" xr:uid="{00000000-0005-0000-0000-000060000000}"/>
    <cellStyle name="20% - Accent1 12 2 11" xfId="101" xr:uid="{00000000-0005-0000-0000-000061000000}"/>
    <cellStyle name="20% - Accent1 12 2 11 2" xfId="102" xr:uid="{00000000-0005-0000-0000-000062000000}"/>
    <cellStyle name="20% - Accent1 12 2 12" xfId="103" xr:uid="{00000000-0005-0000-0000-000063000000}"/>
    <cellStyle name="20% - Accent1 12 2 2" xfId="104" xr:uid="{00000000-0005-0000-0000-000064000000}"/>
    <cellStyle name="20% - Accent1 12 2 2 10" xfId="105" xr:uid="{00000000-0005-0000-0000-000065000000}"/>
    <cellStyle name="20% - Accent1 12 2 2 10 2" xfId="106" xr:uid="{00000000-0005-0000-0000-000066000000}"/>
    <cellStyle name="20% - Accent1 12 2 2 11" xfId="107" xr:uid="{00000000-0005-0000-0000-000067000000}"/>
    <cellStyle name="20% - Accent1 12 2 2 2" xfId="108" xr:uid="{00000000-0005-0000-0000-000068000000}"/>
    <cellStyle name="20% - Accent1 12 2 2 2 2" xfId="109" xr:uid="{00000000-0005-0000-0000-000069000000}"/>
    <cellStyle name="20% - Accent1 12 2 2 2 2 2" xfId="110" xr:uid="{00000000-0005-0000-0000-00006A000000}"/>
    <cellStyle name="20% - Accent1 12 2 2 2 2 2 2" xfId="111" xr:uid="{00000000-0005-0000-0000-00006B000000}"/>
    <cellStyle name="20% - Accent1 12 2 2 2 2 2 2 2" xfId="112" xr:uid="{00000000-0005-0000-0000-00006C000000}"/>
    <cellStyle name="20% - Accent1 12 2 2 2 2 2 2 2 2" xfId="113" xr:uid="{00000000-0005-0000-0000-00006D000000}"/>
    <cellStyle name="20% - Accent1 12 2 2 2 2 2 2 3" xfId="114" xr:uid="{00000000-0005-0000-0000-00006E000000}"/>
    <cellStyle name="20% - Accent1 12 2 2 2 2 2 3" xfId="115" xr:uid="{00000000-0005-0000-0000-00006F000000}"/>
    <cellStyle name="20% - Accent1 12 2 2 2 2 2 3 2" xfId="116" xr:uid="{00000000-0005-0000-0000-000070000000}"/>
    <cellStyle name="20% - Accent1 12 2 2 2 2 2 3 2 2" xfId="117" xr:uid="{00000000-0005-0000-0000-000071000000}"/>
    <cellStyle name="20% - Accent1 12 2 2 2 2 2 3 3" xfId="118" xr:uid="{00000000-0005-0000-0000-000072000000}"/>
    <cellStyle name="20% - Accent1 12 2 2 2 2 2 4" xfId="119" xr:uid="{00000000-0005-0000-0000-000073000000}"/>
    <cellStyle name="20% - Accent1 12 2 2 2 2 2 4 2" xfId="120" xr:uid="{00000000-0005-0000-0000-000074000000}"/>
    <cellStyle name="20% - Accent1 12 2 2 2 2 2 5" xfId="121" xr:uid="{00000000-0005-0000-0000-000075000000}"/>
    <cellStyle name="20% - Accent1 12 2 2 2 2 3" xfId="122" xr:uid="{00000000-0005-0000-0000-000076000000}"/>
    <cellStyle name="20% - Accent1 12 2 2 2 2 3 2" xfId="123" xr:uid="{00000000-0005-0000-0000-000077000000}"/>
    <cellStyle name="20% - Accent1 12 2 2 2 2 3 2 2" xfId="124" xr:uid="{00000000-0005-0000-0000-000078000000}"/>
    <cellStyle name="20% - Accent1 12 2 2 2 2 3 3" xfId="125" xr:uid="{00000000-0005-0000-0000-000079000000}"/>
    <cellStyle name="20% - Accent1 12 2 2 2 2 4" xfId="126" xr:uid="{00000000-0005-0000-0000-00007A000000}"/>
    <cellStyle name="20% - Accent1 12 2 2 2 2 4 2" xfId="127" xr:uid="{00000000-0005-0000-0000-00007B000000}"/>
    <cellStyle name="20% - Accent1 12 2 2 2 2 4 2 2" xfId="128" xr:uid="{00000000-0005-0000-0000-00007C000000}"/>
    <cellStyle name="20% - Accent1 12 2 2 2 2 4 3" xfId="129" xr:uid="{00000000-0005-0000-0000-00007D000000}"/>
    <cellStyle name="20% - Accent1 12 2 2 2 2 5" xfId="130" xr:uid="{00000000-0005-0000-0000-00007E000000}"/>
    <cellStyle name="20% - Accent1 12 2 2 2 2 5 2" xfId="131" xr:uid="{00000000-0005-0000-0000-00007F000000}"/>
    <cellStyle name="20% - Accent1 12 2 2 2 2 6" xfId="132" xr:uid="{00000000-0005-0000-0000-000080000000}"/>
    <cellStyle name="20% - Accent1 12 2 2 2 2 6 2" xfId="133" xr:uid="{00000000-0005-0000-0000-000081000000}"/>
    <cellStyle name="20% - Accent1 12 2 2 2 2 7" xfId="134" xr:uid="{00000000-0005-0000-0000-000082000000}"/>
    <cellStyle name="20% - Accent1 12 2 2 2 3" xfId="135" xr:uid="{00000000-0005-0000-0000-000083000000}"/>
    <cellStyle name="20% - Accent1 12 2 2 2 3 2" xfId="136" xr:uid="{00000000-0005-0000-0000-000084000000}"/>
    <cellStyle name="20% - Accent1 12 2 2 2 3 2 2" xfId="137" xr:uid="{00000000-0005-0000-0000-000085000000}"/>
    <cellStyle name="20% - Accent1 12 2 2 2 3 2 2 2" xfId="138" xr:uid="{00000000-0005-0000-0000-000086000000}"/>
    <cellStyle name="20% - Accent1 12 2 2 2 3 2 3" xfId="139" xr:uid="{00000000-0005-0000-0000-000087000000}"/>
    <cellStyle name="20% - Accent1 12 2 2 2 3 3" xfId="140" xr:uid="{00000000-0005-0000-0000-000088000000}"/>
    <cellStyle name="20% - Accent1 12 2 2 2 3 3 2" xfId="141" xr:uid="{00000000-0005-0000-0000-000089000000}"/>
    <cellStyle name="20% - Accent1 12 2 2 2 3 3 2 2" xfId="142" xr:uid="{00000000-0005-0000-0000-00008A000000}"/>
    <cellStyle name="20% - Accent1 12 2 2 2 3 3 3" xfId="143" xr:uid="{00000000-0005-0000-0000-00008B000000}"/>
    <cellStyle name="20% - Accent1 12 2 2 2 3 4" xfId="144" xr:uid="{00000000-0005-0000-0000-00008C000000}"/>
    <cellStyle name="20% - Accent1 12 2 2 2 3 4 2" xfId="145" xr:uid="{00000000-0005-0000-0000-00008D000000}"/>
    <cellStyle name="20% - Accent1 12 2 2 2 3 5" xfId="146" xr:uid="{00000000-0005-0000-0000-00008E000000}"/>
    <cellStyle name="20% - Accent1 12 2 2 2 4" xfId="147" xr:uid="{00000000-0005-0000-0000-00008F000000}"/>
    <cellStyle name="20% - Accent1 12 2 2 2 4 2" xfId="148" xr:uid="{00000000-0005-0000-0000-000090000000}"/>
    <cellStyle name="20% - Accent1 12 2 2 2 4 2 2" xfId="149" xr:uid="{00000000-0005-0000-0000-000091000000}"/>
    <cellStyle name="20% - Accent1 12 2 2 2 4 3" xfId="150" xr:uid="{00000000-0005-0000-0000-000092000000}"/>
    <cellStyle name="20% - Accent1 12 2 2 2 5" xfId="151" xr:uid="{00000000-0005-0000-0000-000093000000}"/>
    <cellStyle name="20% - Accent1 12 2 2 2 5 2" xfId="152" xr:uid="{00000000-0005-0000-0000-000094000000}"/>
    <cellStyle name="20% - Accent1 12 2 2 2 5 2 2" xfId="153" xr:uid="{00000000-0005-0000-0000-000095000000}"/>
    <cellStyle name="20% - Accent1 12 2 2 2 5 3" xfId="154" xr:uid="{00000000-0005-0000-0000-000096000000}"/>
    <cellStyle name="20% - Accent1 12 2 2 2 6" xfId="155" xr:uid="{00000000-0005-0000-0000-000097000000}"/>
    <cellStyle name="20% - Accent1 12 2 2 2 6 2" xfId="156" xr:uid="{00000000-0005-0000-0000-000098000000}"/>
    <cellStyle name="20% - Accent1 12 2 2 2 7" xfId="157" xr:uid="{00000000-0005-0000-0000-000099000000}"/>
    <cellStyle name="20% - Accent1 12 2 2 2 7 2" xfId="158" xr:uid="{00000000-0005-0000-0000-00009A000000}"/>
    <cellStyle name="20% - Accent1 12 2 2 2 8" xfId="159" xr:uid="{00000000-0005-0000-0000-00009B000000}"/>
    <cellStyle name="20% - Accent1 12 2 2 3" xfId="160" xr:uid="{00000000-0005-0000-0000-00009C000000}"/>
    <cellStyle name="20% - Accent1 12 2 2 3 2" xfId="161" xr:uid="{00000000-0005-0000-0000-00009D000000}"/>
    <cellStyle name="20% - Accent1 12 2 2 3 2 2" xfId="162" xr:uid="{00000000-0005-0000-0000-00009E000000}"/>
    <cellStyle name="20% - Accent1 12 2 2 3 2 2 2" xfId="163" xr:uid="{00000000-0005-0000-0000-00009F000000}"/>
    <cellStyle name="20% - Accent1 12 2 2 3 2 2 2 2" xfId="164" xr:uid="{00000000-0005-0000-0000-0000A0000000}"/>
    <cellStyle name="20% - Accent1 12 2 2 3 2 2 3" xfId="165" xr:uid="{00000000-0005-0000-0000-0000A1000000}"/>
    <cellStyle name="20% - Accent1 12 2 2 3 2 3" xfId="166" xr:uid="{00000000-0005-0000-0000-0000A2000000}"/>
    <cellStyle name="20% - Accent1 12 2 2 3 2 3 2" xfId="167" xr:uid="{00000000-0005-0000-0000-0000A3000000}"/>
    <cellStyle name="20% - Accent1 12 2 2 3 2 3 2 2" xfId="168" xr:uid="{00000000-0005-0000-0000-0000A4000000}"/>
    <cellStyle name="20% - Accent1 12 2 2 3 2 3 3" xfId="169" xr:uid="{00000000-0005-0000-0000-0000A5000000}"/>
    <cellStyle name="20% - Accent1 12 2 2 3 2 4" xfId="170" xr:uid="{00000000-0005-0000-0000-0000A6000000}"/>
    <cellStyle name="20% - Accent1 12 2 2 3 2 4 2" xfId="171" xr:uid="{00000000-0005-0000-0000-0000A7000000}"/>
    <cellStyle name="20% - Accent1 12 2 2 3 2 5" xfId="172" xr:uid="{00000000-0005-0000-0000-0000A8000000}"/>
    <cellStyle name="20% - Accent1 12 2 2 3 3" xfId="173" xr:uid="{00000000-0005-0000-0000-0000A9000000}"/>
    <cellStyle name="20% - Accent1 12 2 2 3 3 2" xfId="174" xr:uid="{00000000-0005-0000-0000-0000AA000000}"/>
    <cellStyle name="20% - Accent1 12 2 2 3 3 2 2" xfId="175" xr:uid="{00000000-0005-0000-0000-0000AB000000}"/>
    <cellStyle name="20% - Accent1 12 2 2 3 3 3" xfId="176" xr:uid="{00000000-0005-0000-0000-0000AC000000}"/>
    <cellStyle name="20% - Accent1 12 2 2 3 4" xfId="177" xr:uid="{00000000-0005-0000-0000-0000AD000000}"/>
    <cellStyle name="20% - Accent1 12 2 2 3 4 2" xfId="178" xr:uid="{00000000-0005-0000-0000-0000AE000000}"/>
    <cellStyle name="20% - Accent1 12 2 2 3 4 2 2" xfId="179" xr:uid="{00000000-0005-0000-0000-0000AF000000}"/>
    <cellStyle name="20% - Accent1 12 2 2 3 4 3" xfId="180" xr:uid="{00000000-0005-0000-0000-0000B0000000}"/>
    <cellStyle name="20% - Accent1 12 2 2 3 5" xfId="181" xr:uid="{00000000-0005-0000-0000-0000B1000000}"/>
    <cellStyle name="20% - Accent1 12 2 2 3 5 2" xfId="182" xr:uid="{00000000-0005-0000-0000-0000B2000000}"/>
    <cellStyle name="20% - Accent1 12 2 2 3 6" xfId="183" xr:uid="{00000000-0005-0000-0000-0000B3000000}"/>
    <cellStyle name="20% - Accent1 12 2 2 3 6 2" xfId="184" xr:uid="{00000000-0005-0000-0000-0000B4000000}"/>
    <cellStyle name="20% - Accent1 12 2 2 3 7" xfId="185" xr:uid="{00000000-0005-0000-0000-0000B5000000}"/>
    <cellStyle name="20% - Accent1 12 2 2 4" xfId="186" xr:uid="{00000000-0005-0000-0000-0000B6000000}"/>
    <cellStyle name="20% - Accent1 12 2 2 4 2" xfId="187" xr:uid="{00000000-0005-0000-0000-0000B7000000}"/>
    <cellStyle name="20% - Accent1 12 2 2 4 2 2" xfId="188" xr:uid="{00000000-0005-0000-0000-0000B8000000}"/>
    <cellStyle name="20% - Accent1 12 2 2 4 2 2 2" xfId="189" xr:uid="{00000000-0005-0000-0000-0000B9000000}"/>
    <cellStyle name="20% - Accent1 12 2 2 4 2 2 2 2" xfId="190" xr:uid="{00000000-0005-0000-0000-0000BA000000}"/>
    <cellStyle name="20% - Accent1 12 2 2 4 2 2 3" xfId="191" xr:uid="{00000000-0005-0000-0000-0000BB000000}"/>
    <cellStyle name="20% - Accent1 12 2 2 4 2 3" xfId="192" xr:uid="{00000000-0005-0000-0000-0000BC000000}"/>
    <cellStyle name="20% - Accent1 12 2 2 4 2 3 2" xfId="193" xr:uid="{00000000-0005-0000-0000-0000BD000000}"/>
    <cellStyle name="20% - Accent1 12 2 2 4 2 3 2 2" xfId="194" xr:uid="{00000000-0005-0000-0000-0000BE000000}"/>
    <cellStyle name="20% - Accent1 12 2 2 4 2 3 3" xfId="195" xr:uid="{00000000-0005-0000-0000-0000BF000000}"/>
    <cellStyle name="20% - Accent1 12 2 2 4 2 4" xfId="196" xr:uid="{00000000-0005-0000-0000-0000C0000000}"/>
    <cellStyle name="20% - Accent1 12 2 2 4 2 4 2" xfId="197" xr:uid="{00000000-0005-0000-0000-0000C1000000}"/>
    <cellStyle name="20% - Accent1 12 2 2 4 2 5" xfId="198" xr:uid="{00000000-0005-0000-0000-0000C2000000}"/>
    <cellStyle name="20% - Accent1 12 2 2 4 3" xfId="199" xr:uid="{00000000-0005-0000-0000-0000C3000000}"/>
    <cellStyle name="20% - Accent1 12 2 2 4 3 2" xfId="200" xr:uid="{00000000-0005-0000-0000-0000C4000000}"/>
    <cellStyle name="20% - Accent1 12 2 2 4 3 2 2" xfId="201" xr:uid="{00000000-0005-0000-0000-0000C5000000}"/>
    <cellStyle name="20% - Accent1 12 2 2 4 3 3" xfId="202" xr:uid="{00000000-0005-0000-0000-0000C6000000}"/>
    <cellStyle name="20% - Accent1 12 2 2 4 4" xfId="203" xr:uid="{00000000-0005-0000-0000-0000C7000000}"/>
    <cellStyle name="20% - Accent1 12 2 2 4 4 2" xfId="204" xr:uid="{00000000-0005-0000-0000-0000C8000000}"/>
    <cellStyle name="20% - Accent1 12 2 2 4 4 2 2" xfId="205" xr:uid="{00000000-0005-0000-0000-0000C9000000}"/>
    <cellStyle name="20% - Accent1 12 2 2 4 4 3" xfId="206" xr:uid="{00000000-0005-0000-0000-0000CA000000}"/>
    <cellStyle name="20% - Accent1 12 2 2 4 5" xfId="207" xr:uid="{00000000-0005-0000-0000-0000CB000000}"/>
    <cellStyle name="20% - Accent1 12 2 2 4 5 2" xfId="208" xr:uid="{00000000-0005-0000-0000-0000CC000000}"/>
    <cellStyle name="20% - Accent1 12 2 2 4 6" xfId="209" xr:uid="{00000000-0005-0000-0000-0000CD000000}"/>
    <cellStyle name="20% - Accent1 12 2 2 4 6 2" xfId="210" xr:uid="{00000000-0005-0000-0000-0000CE000000}"/>
    <cellStyle name="20% - Accent1 12 2 2 4 7" xfId="211" xr:uid="{00000000-0005-0000-0000-0000CF000000}"/>
    <cellStyle name="20% - Accent1 12 2 2 5" xfId="212" xr:uid="{00000000-0005-0000-0000-0000D0000000}"/>
    <cellStyle name="20% - Accent1 12 2 2 5 2" xfId="213" xr:uid="{00000000-0005-0000-0000-0000D1000000}"/>
    <cellStyle name="20% - Accent1 12 2 2 5 2 2" xfId="214" xr:uid="{00000000-0005-0000-0000-0000D2000000}"/>
    <cellStyle name="20% - Accent1 12 2 2 5 2 2 2" xfId="215" xr:uid="{00000000-0005-0000-0000-0000D3000000}"/>
    <cellStyle name="20% - Accent1 12 2 2 5 2 3" xfId="216" xr:uid="{00000000-0005-0000-0000-0000D4000000}"/>
    <cellStyle name="20% - Accent1 12 2 2 5 3" xfId="217" xr:uid="{00000000-0005-0000-0000-0000D5000000}"/>
    <cellStyle name="20% - Accent1 12 2 2 5 3 2" xfId="218" xr:uid="{00000000-0005-0000-0000-0000D6000000}"/>
    <cellStyle name="20% - Accent1 12 2 2 5 3 2 2" xfId="219" xr:uid="{00000000-0005-0000-0000-0000D7000000}"/>
    <cellStyle name="20% - Accent1 12 2 2 5 3 3" xfId="220" xr:uid="{00000000-0005-0000-0000-0000D8000000}"/>
    <cellStyle name="20% - Accent1 12 2 2 5 4" xfId="221" xr:uid="{00000000-0005-0000-0000-0000D9000000}"/>
    <cellStyle name="20% - Accent1 12 2 2 5 4 2" xfId="222" xr:uid="{00000000-0005-0000-0000-0000DA000000}"/>
    <cellStyle name="20% - Accent1 12 2 2 5 5" xfId="223" xr:uid="{00000000-0005-0000-0000-0000DB000000}"/>
    <cellStyle name="20% - Accent1 12 2 2 6" xfId="224" xr:uid="{00000000-0005-0000-0000-0000DC000000}"/>
    <cellStyle name="20% - Accent1 12 2 2 6 2" xfId="225" xr:uid="{00000000-0005-0000-0000-0000DD000000}"/>
    <cellStyle name="20% - Accent1 12 2 2 6 2 2" xfId="226" xr:uid="{00000000-0005-0000-0000-0000DE000000}"/>
    <cellStyle name="20% - Accent1 12 2 2 6 2 2 2" xfId="227" xr:uid="{00000000-0005-0000-0000-0000DF000000}"/>
    <cellStyle name="20% - Accent1 12 2 2 6 2 3" xfId="228" xr:uid="{00000000-0005-0000-0000-0000E0000000}"/>
    <cellStyle name="20% - Accent1 12 2 2 6 3" xfId="229" xr:uid="{00000000-0005-0000-0000-0000E1000000}"/>
    <cellStyle name="20% - Accent1 12 2 2 6 3 2" xfId="230" xr:uid="{00000000-0005-0000-0000-0000E2000000}"/>
    <cellStyle name="20% - Accent1 12 2 2 6 4" xfId="231" xr:uid="{00000000-0005-0000-0000-0000E3000000}"/>
    <cellStyle name="20% - Accent1 12 2 2 7" xfId="232" xr:uid="{00000000-0005-0000-0000-0000E4000000}"/>
    <cellStyle name="20% - Accent1 12 2 2 7 2" xfId="233" xr:uid="{00000000-0005-0000-0000-0000E5000000}"/>
    <cellStyle name="20% - Accent1 12 2 2 7 2 2" xfId="234" xr:uid="{00000000-0005-0000-0000-0000E6000000}"/>
    <cellStyle name="20% - Accent1 12 2 2 7 3" xfId="235" xr:uid="{00000000-0005-0000-0000-0000E7000000}"/>
    <cellStyle name="20% - Accent1 12 2 2 8" xfId="236" xr:uid="{00000000-0005-0000-0000-0000E8000000}"/>
    <cellStyle name="20% - Accent1 12 2 2 8 2" xfId="237" xr:uid="{00000000-0005-0000-0000-0000E9000000}"/>
    <cellStyle name="20% - Accent1 12 2 2 8 2 2" xfId="238" xr:uid="{00000000-0005-0000-0000-0000EA000000}"/>
    <cellStyle name="20% - Accent1 12 2 2 8 3" xfId="239" xr:uid="{00000000-0005-0000-0000-0000EB000000}"/>
    <cellStyle name="20% - Accent1 12 2 2 9" xfId="240" xr:uid="{00000000-0005-0000-0000-0000EC000000}"/>
    <cellStyle name="20% - Accent1 12 2 2 9 2" xfId="241" xr:uid="{00000000-0005-0000-0000-0000ED000000}"/>
    <cellStyle name="20% - Accent1 12 2 3" xfId="242" xr:uid="{00000000-0005-0000-0000-0000EE000000}"/>
    <cellStyle name="20% - Accent1 12 2 3 2" xfId="243" xr:uid="{00000000-0005-0000-0000-0000EF000000}"/>
    <cellStyle name="20% - Accent1 12 2 3 2 2" xfId="244" xr:uid="{00000000-0005-0000-0000-0000F0000000}"/>
    <cellStyle name="20% - Accent1 12 2 3 2 2 2" xfId="245" xr:uid="{00000000-0005-0000-0000-0000F1000000}"/>
    <cellStyle name="20% - Accent1 12 2 3 2 2 2 2" xfId="246" xr:uid="{00000000-0005-0000-0000-0000F2000000}"/>
    <cellStyle name="20% - Accent1 12 2 3 2 2 2 2 2" xfId="247" xr:uid="{00000000-0005-0000-0000-0000F3000000}"/>
    <cellStyle name="20% - Accent1 12 2 3 2 2 2 3" xfId="248" xr:uid="{00000000-0005-0000-0000-0000F4000000}"/>
    <cellStyle name="20% - Accent1 12 2 3 2 2 3" xfId="249" xr:uid="{00000000-0005-0000-0000-0000F5000000}"/>
    <cellStyle name="20% - Accent1 12 2 3 2 2 3 2" xfId="250" xr:uid="{00000000-0005-0000-0000-0000F6000000}"/>
    <cellStyle name="20% - Accent1 12 2 3 2 2 3 2 2" xfId="251" xr:uid="{00000000-0005-0000-0000-0000F7000000}"/>
    <cellStyle name="20% - Accent1 12 2 3 2 2 3 3" xfId="252" xr:uid="{00000000-0005-0000-0000-0000F8000000}"/>
    <cellStyle name="20% - Accent1 12 2 3 2 2 4" xfId="253" xr:uid="{00000000-0005-0000-0000-0000F9000000}"/>
    <cellStyle name="20% - Accent1 12 2 3 2 2 4 2" xfId="254" xr:uid="{00000000-0005-0000-0000-0000FA000000}"/>
    <cellStyle name="20% - Accent1 12 2 3 2 2 5" xfId="255" xr:uid="{00000000-0005-0000-0000-0000FB000000}"/>
    <cellStyle name="20% - Accent1 12 2 3 2 3" xfId="256" xr:uid="{00000000-0005-0000-0000-0000FC000000}"/>
    <cellStyle name="20% - Accent1 12 2 3 2 3 2" xfId="257" xr:uid="{00000000-0005-0000-0000-0000FD000000}"/>
    <cellStyle name="20% - Accent1 12 2 3 2 3 2 2" xfId="258" xr:uid="{00000000-0005-0000-0000-0000FE000000}"/>
    <cellStyle name="20% - Accent1 12 2 3 2 3 3" xfId="259" xr:uid="{00000000-0005-0000-0000-0000FF000000}"/>
    <cellStyle name="20% - Accent1 12 2 3 2 4" xfId="260" xr:uid="{00000000-0005-0000-0000-000000010000}"/>
    <cellStyle name="20% - Accent1 12 2 3 2 4 2" xfId="261" xr:uid="{00000000-0005-0000-0000-000001010000}"/>
    <cellStyle name="20% - Accent1 12 2 3 2 4 2 2" xfId="262" xr:uid="{00000000-0005-0000-0000-000002010000}"/>
    <cellStyle name="20% - Accent1 12 2 3 2 4 3" xfId="263" xr:uid="{00000000-0005-0000-0000-000003010000}"/>
    <cellStyle name="20% - Accent1 12 2 3 2 5" xfId="264" xr:uid="{00000000-0005-0000-0000-000004010000}"/>
    <cellStyle name="20% - Accent1 12 2 3 2 5 2" xfId="265" xr:uid="{00000000-0005-0000-0000-000005010000}"/>
    <cellStyle name="20% - Accent1 12 2 3 2 6" xfId="266" xr:uid="{00000000-0005-0000-0000-000006010000}"/>
    <cellStyle name="20% - Accent1 12 2 3 2 6 2" xfId="267" xr:uid="{00000000-0005-0000-0000-000007010000}"/>
    <cellStyle name="20% - Accent1 12 2 3 2 7" xfId="268" xr:uid="{00000000-0005-0000-0000-000008010000}"/>
    <cellStyle name="20% - Accent1 12 2 3 3" xfId="269" xr:uid="{00000000-0005-0000-0000-000009010000}"/>
    <cellStyle name="20% - Accent1 12 2 3 3 2" xfId="270" xr:uid="{00000000-0005-0000-0000-00000A010000}"/>
    <cellStyle name="20% - Accent1 12 2 3 3 2 2" xfId="271" xr:uid="{00000000-0005-0000-0000-00000B010000}"/>
    <cellStyle name="20% - Accent1 12 2 3 3 2 2 2" xfId="272" xr:uid="{00000000-0005-0000-0000-00000C010000}"/>
    <cellStyle name="20% - Accent1 12 2 3 3 2 3" xfId="273" xr:uid="{00000000-0005-0000-0000-00000D010000}"/>
    <cellStyle name="20% - Accent1 12 2 3 3 3" xfId="274" xr:uid="{00000000-0005-0000-0000-00000E010000}"/>
    <cellStyle name="20% - Accent1 12 2 3 3 3 2" xfId="275" xr:uid="{00000000-0005-0000-0000-00000F010000}"/>
    <cellStyle name="20% - Accent1 12 2 3 3 3 2 2" xfId="276" xr:uid="{00000000-0005-0000-0000-000010010000}"/>
    <cellStyle name="20% - Accent1 12 2 3 3 3 3" xfId="277" xr:uid="{00000000-0005-0000-0000-000011010000}"/>
    <cellStyle name="20% - Accent1 12 2 3 3 4" xfId="278" xr:uid="{00000000-0005-0000-0000-000012010000}"/>
    <cellStyle name="20% - Accent1 12 2 3 3 4 2" xfId="279" xr:uid="{00000000-0005-0000-0000-000013010000}"/>
    <cellStyle name="20% - Accent1 12 2 3 3 5" xfId="280" xr:uid="{00000000-0005-0000-0000-000014010000}"/>
    <cellStyle name="20% - Accent1 12 2 3 4" xfId="281" xr:uid="{00000000-0005-0000-0000-000015010000}"/>
    <cellStyle name="20% - Accent1 12 2 3 4 2" xfId="282" xr:uid="{00000000-0005-0000-0000-000016010000}"/>
    <cellStyle name="20% - Accent1 12 2 3 4 2 2" xfId="283" xr:uid="{00000000-0005-0000-0000-000017010000}"/>
    <cellStyle name="20% - Accent1 12 2 3 4 3" xfId="284" xr:uid="{00000000-0005-0000-0000-000018010000}"/>
    <cellStyle name="20% - Accent1 12 2 3 5" xfId="285" xr:uid="{00000000-0005-0000-0000-000019010000}"/>
    <cellStyle name="20% - Accent1 12 2 3 5 2" xfId="286" xr:uid="{00000000-0005-0000-0000-00001A010000}"/>
    <cellStyle name="20% - Accent1 12 2 3 5 2 2" xfId="287" xr:uid="{00000000-0005-0000-0000-00001B010000}"/>
    <cellStyle name="20% - Accent1 12 2 3 5 3" xfId="288" xr:uid="{00000000-0005-0000-0000-00001C010000}"/>
    <cellStyle name="20% - Accent1 12 2 3 6" xfId="289" xr:uid="{00000000-0005-0000-0000-00001D010000}"/>
    <cellStyle name="20% - Accent1 12 2 3 6 2" xfId="290" xr:uid="{00000000-0005-0000-0000-00001E010000}"/>
    <cellStyle name="20% - Accent1 12 2 3 7" xfId="291" xr:uid="{00000000-0005-0000-0000-00001F010000}"/>
    <cellStyle name="20% - Accent1 12 2 3 7 2" xfId="292" xr:uid="{00000000-0005-0000-0000-000020010000}"/>
    <cellStyle name="20% - Accent1 12 2 3 8" xfId="293" xr:uid="{00000000-0005-0000-0000-000021010000}"/>
    <cellStyle name="20% - Accent1 12 2 4" xfId="294" xr:uid="{00000000-0005-0000-0000-000022010000}"/>
    <cellStyle name="20% - Accent1 12 2 4 2" xfId="295" xr:uid="{00000000-0005-0000-0000-000023010000}"/>
    <cellStyle name="20% - Accent1 12 2 4 2 2" xfId="296" xr:uid="{00000000-0005-0000-0000-000024010000}"/>
    <cellStyle name="20% - Accent1 12 2 4 2 2 2" xfId="297" xr:uid="{00000000-0005-0000-0000-000025010000}"/>
    <cellStyle name="20% - Accent1 12 2 4 2 2 2 2" xfId="298" xr:uid="{00000000-0005-0000-0000-000026010000}"/>
    <cellStyle name="20% - Accent1 12 2 4 2 2 3" xfId="299" xr:uid="{00000000-0005-0000-0000-000027010000}"/>
    <cellStyle name="20% - Accent1 12 2 4 2 3" xfId="300" xr:uid="{00000000-0005-0000-0000-000028010000}"/>
    <cellStyle name="20% - Accent1 12 2 4 2 3 2" xfId="301" xr:uid="{00000000-0005-0000-0000-000029010000}"/>
    <cellStyle name="20% - Accent1 12 2 4 2 3 2 2" xfId="302" xr:uid="{00000000-0005-0000-0000-00002A010000}"/>
    <cellStyle name="20% - Accent1 12 2 4 2 3 3" xfId="303" xr:uid="{00000000-0005-0000-0000-00002B010000}"/>
    <cellStyle name="20% - Accent1 12 2 4 2 4" xfId="304" xr:uid="{00000000-0005-0000-0000-00002C010000}"/>
    <cellStyle name="20% - Accent1 12 2 4 2 4 2" xfId="305" xr:uid="{00000000-0005-0000-0000-00002D010000}"/>
    <cellStyle name="20% - Accent1 12 2 4 2 5" xfId="306" xr:uid="{00000000-0005-0000-0000-00002E010000}"/>
    <cellStyle name="20% - Accent1 12 2 4 3" xfId="307" xr:uid="{00000000-0005-0000-0000-00002F010000}"/>
    <cellStyle name="20% - Accent1 12 2 4 3 2" xfId="308" xr:uid="{00000000-0005-0000-0000-000030010000}"/>
    <cellStyle name="20% - Accent1 12 2 4 3 2 2" xfId="309" xr:uid="{00000000-0005-0000-0000-000031010000}"/>
    <cellStyle name="20% - Accent1 12 2 4 3 3" xfId="310" xr:uid="{00000000-0005-0000-0000-000032010000}"/>
    <cellStyle name="20% - Accent1 12 2 4 4" xfId="311" xr:uid="{00000000-0005-0000-0000-000033010000}"/>
    <cellStyle name="20% - Accent1 12 2 4 4 2" xfId="312" xr:uid="{00000000-0005-0000-0000-000034010000}"/>
    <cellStyle name="20% - Accent1 12 2 4 4 2 2" xfId="313" xr:uid="{00000000-0005-0000-0000-000035010000}"/>
    <cellStyle name="20% - Accent1 12 2 4 4 3" xfId="314" xr:uid="{00000000-0005-0000-0000-000036010000}"/>
    <cellStyle name="20% - Accent1 12 2 4 5" xfId="315" xr:uid="{00000000-0005-0000-0000-000037010000}"/>
    <cellStyle name="20% - Accent1 12 2 4 5 2" xfId="316" xr:uid="{00000000-0005-0000-0000-000038010000}"/>
    <cellStyle name="20% - Accent1 12 2 4 6" xfId="317" xr:uid="{00000000-0005-0000-0000-000039010000}"/>
    <cellStyle name="20% - Accent1 12 2 4 6 2" xfId="318" xr:uid="{00000000-0005-0000-0000-00003A010000}"/>
    <cellStyle name="20% - Accent1 12 2 4 7" xfId="319" xr:uid="{00000000-0005-0000-0000-00003B010000}"/>
    <cellStyle name="20% - Accent1 12 2 5" xfId="320" xr:uid="{00000000-0005-0000-0000-00003C010000}"/>
    <cellStyle name="20% - Accent1 12 2 5 2" xfId="321" xr:uid="{00000000-0005-0000-0000-00003D010000}"/>
    <cellStyle name="20% - Accent1 12 2 5 2 2" xfId="322" xr:uid="{00000000-0005-0000-0000-00003E010000}"/>
    <cellStyle name="20% - Accent1 12 2 5 2 2 2" xfId="323" xr:uid="{00000000-0005-0000-0000-00003F010000}"/>
    <cellStyle name="20% - Accent1 12 2 5 2 2 2 2" xfId="324" xr:uid="{00000000-0005-0000-0000-000040010000}"/>
    <cellStyle name="20% - Accent1 12 2 5 2 2 3" xfId="325" xr:uid="{00000000-0005-0000-0000-000041010000}"/>
    <cellStyle name="20% - Accent1 12 2 5 2 3" xfId="326" xr:uid="{00000000-0005-0000-0000-000042010000}"/>
    <cellStyle name="20% - Accent1 12 2 5 2 3 2" xfId="327" xr:uid="{00000000-0005-0000-0000-000043010000}"/>
    <cellStyle name="20% - Accent1 12 2 5 2 3 2 2" xfId="328" xr:uid="{00000000-0005-0000-0000-000044010000}"/>
    <cellStyle name="20% - Accent1 12 2 5 2 3 3" xfId="329" xr:uid="{00000000-0005-0000-0000-000045010000}"/>
    <cellStyle name="20% - Accent1 12 2 5 2 4" xfId="330" xr:uid="{00000000-0005-0000-0000-000046010000}"/>
    <cellStyle name="20% - Accent1 12 2 5 2 4 2" xfId="331" xr:uid="{00000000-0005-0000-0000-000047010000}"/>
    <cellStyle name="20% - Accent1 12 2 5 2 5" xfId="332" xr:uid="{00000000-0005-0000-0000-000048010000}"/>
    <cellStyle name="20% - Accent1 12 2 5 3" xfId="333" xr:uid="{00000000-0005-0000-0000-000049010000}"/>
    <cellStyle name="20% - Accent1 12 2 5 3 2" xfId="334" xr:uid="{00000000-0005-0000-0000-00004A010000}"/>
    <cellStyle name="20% - Accent1 12 2 5 3 2 2" xfId="335" xr:uid="{00000000-0005-0000-0000-00004B010000}"/>
    <cellStyle name="20% - Accent1 12 2 5 3 3" xfId="336" xr:uid="{00000000-0005-0000-0000-00004C010000}"/>
    <cellStyle name="20% - Accent1 12 2 5 4" xfId="337" xr:uid="{00000000-0005-0000-0000-00004D010000}"/>
    <cellStyle name="20% - Accent1 12 2 5 4 2" xfId="338" xr:uid="{00000000-0005-0000-0000-00004E010000}"/>
    <cellStyle name="20% - Accent1 12 2 5 4 2 2" xfId="339" xr:uid="{00000000-0005-0000-0000-00004F010000}"/>
    <cellStyle name="20% - Accent1 12 2 5 4 3" xfId="340" xr:uid="{00000000-0005-0000-0000-000050010000}"/>
    <cellStyle name="20% - Accent1 12 2 5 5" xfId="341" xr:uid="{00000000-0005-0000-0000-000051010000}"/>
    <cellStyle name="20% - Accent1 12 2 5 5 2" xfId="342" xr:uid="{00000000-0005-0000-0000-000052010000}"/>
    <cellStyle name="20% - Accent1 12 2 5 6" xfId="343" xr:uid="{00000000-0005-0000-0000-000053010000}"/>
    <cellStyle name="20% - Accent1 12 2 5 6 2" xfId="344" xr:uid="{00000000-0005-0000-0000-000054010000}"/>
    <cellStyle name="20% - Accent1 12 2 5 7" xfId="345" xr:uid="{00000000-0005-0000-0000-000055010000}"/>
    <cellStyle name="20% - Accent1 12 2 6" xfId="346" xr:uid="{00000000-0005-0000-0000-000056010000}"/>
    <cellStyle name="20% - Accent1 12 2 6 2" xfId="347" xr:uid="{00000000-0005-0000-0000-000057010000}"/>
    <cellStyle name="20% - Accent1 12 2 6 2 2" xfId="348" xr:uid="{00000000-0005-0000-0000-000058010000}"/>
    <cellStyle name="20% - Accent1 12 2 6 2 2 2" xfId="349" xr:uid="{00000000-0005-0000-0000-000059010000}"/>
    <cellStyle name="20% - Accent1 12 2 6 2 3" xfId="350" xr:uid="{00000000-0005-0000-0000-00005A010000}"/>
    <cellStyle name="20% - Accent1 12 2 6 3" xfId="351" xr:uid="{00000000-0005-0000-0000-00005B010000}"/>
    <cellStyle name="20% - Accent1 12 2 6 3 2" xfId="352" xr:uid="{00000000-0005-0000-0000-00005C010000}"/>
    <cellStyle name="20% - Accent1 12 2 6 3 2 2" xfId="353" xr:uid="{00000000-0005-0000-0000-00005D010000}"/>
    <cellStyle name="20% - Accent1 12 2 6 3 3" xfId="354" xr:uid="{00000000-0005-0000-0000-00005E010000}"/>
    <cellStyle name="20% - Accent1 12 2 6 4" xfId="355" xr:uid="{00000000-0005-0000-0000-00005F010000}"/>
    <cellStyle name="20% - Accent1 12 2 6 4 2" xfId="356" xr:uid="{00000000-0005-0000-0000-000060010000}"/>
    <cellStyle name="20% - Accent1 12 2 6 5" xfId="357" xr:uid="{00000000-0005-0000-0000-000061010000}"/>
    <cellStyle name="20% - Accent1 12 2 7" xfId="358" xr:uid="{00000000-0005-0000-0000-000062010000}"/>
    <cellStyle name="20% - Accent1 12 2 7 2" xfId="359" xr:uid="{00000000-0005-0000-0000-000063010000}"/>
    <cellStyle name="20% - Accent1 12 2 7 2 2" xfId="360" xr:uid="{00000000-0005-0000-0000-000064010000}"/>
    <cellStyle name="20% - Accent1 12 2 7 2 2 2" xfId="361" xr:uid="{00000000-0005-0000-0000-000065010000}"/>
    <cellStyle name="20% - Accent1 12 2 7 2 3" xfId="362" xr:uid="{00000000-0005-0000-0000-000066010000}"/>
    <cellStyle name="20% - Accent1 12 2 7 3" xfId="363" xr:uid="{00000000-0005-0000-0000-000067010000}"/>
    <cellStyle name="20% - Accent1 12 2 7 3 2" xfId="364" xr:uid="{00000000-0005-0000-0000-000068010000}"/>
    <cellStyle name="20% - Accent1 12 2 7 4" xfId="365" xr:uid="{00000000-0005-0000-0000-000069010000}"/>
    <cellStyle name="20% - Accent1 12 2 8" xfId="366" xr:uid="{00000000-0005-0000-0000-00006A010000}"/>
    <cellStyle name="20% - Accent1 12 2 8 2" xfId="367" xr:uid="{00000000-0005-0000-0000-00006B010000}"/>
    <cellStyle name="20% - Accent1 12 2 8 2 2" xfId="368" xr:uid="{00000000-0005-0000-0000-00006C010000}"/>
    <cellStyle name="20% - Accent1 12 2 8 3" xfId="369" xr:uid="{00000000-0005-0000-0000-00006D010000}"/>
    <cellStyle name="20% - Accent1 12 2 9" xfId="370" xr:uid="{00000000-0005-0000-0000-00006E010000}"/>
    <cellStyle name="20% - Accent1 12 2 9 2" xfId="371" xr:uid="{00000000-0005-0000-0000-00006F010000}"/>
    <cellStyle name="20% - Accent1 12 2 9 2 2" xfId="372" xr:uid="{00000000-0005-0000-0000-000070010000}"/>
    <cellStyle name="20% - Accent1 12 2 9 3" xfId="373" xr:uid="{00000000-0005-0000-0000-000071010000}"/>
    <cellStyle name="20% - Accent1 12 3" xfId="374" xr:uid="{00000000-0005-0000-0000-000072010000}"/>
    <cellStyle name="20% - Accent1 12 3 10" xfId="375" xr:uid="{00000000-0005-0000-0000-000073010000}"/>
    <cellStyle name="20% - Accent1 12 3 10 2" xfId="376" xr:uid="{00000000-0005-0000-0000-000074010000}"/>
    <cellStyle name="20% - Accent1 12 3 11" xfId="377" xr:uid="{00000000-0005-0000-0000-000075010000}"/>
    <cellStyle name="20% - Accent1 12 3 2" xfId="378" xr:uid="{00000000-0005-0000-0000-000076010000}"/>
    <cellStyle name="20% - Accent1 12 3 2 2" xfId="379" xr:uid="{00000000-0005-0000-0000-000077010000}"/>
    <cellStyle name="20% - Accent1 12 3 2 2 2" xfId="380" xr:uid="{00000000-0005-0000-0000-000078010000}"/>
    <cellStyle name="20% - Accent1 12 3 2 2 2 2" xfId="381" xr:uid="{00000000-0005-0000-0000-000079010000}"/>
    <cellStyle name="20% - Accent1 12 3 2 2 2 2 2" xfId="382" xr:uid="{00000000-0005-0000-0000-00007A010000}"/>
    <cellStyle name="20% - Accent1 12 3 2 2 2 2 2 2" xfId="383" xr:uid="{00000000-0005-0000-0000-00007B010000}"/>
    <cellStyle name="20% - Accent1 12 3 2 2 2 2 3" xfId="384" xr:uid="{00000000-0005-0000-0000-00007C010000}"/>
    <cellStyle name="20% - Accent1 12 3 2 2 2 3" xfId="385" xr:uid="{00000000-0005-0000-0000-00007D010000}"/>
    <cellStyle name="20% - Accent1 12 3 2 2 2 3 2" xfId="386" xr:uid="{00000000-0005-0000-0000-00007E010000}"/>
    <cellStyle name="20% - Accent1 12 3 2 2 2 3 2 2" xfId="387" xr:uid="{00000000-0005-0000-0000-00007F010000}"/>
    <cellStyle name="20% - Accent1 12 3 2 2 2 3 3" xfId="388" xr:uid="{00000000-0005-0000-0000-000080010000}"/>
    <cellStyle name="20% - Accent1 12 3 2 2 2 4" xfId="389" xr:uid="{00000000-0005-0000-0000-000081010000}"/>
    <cellStyle name="20% - Accent1 12 3 2 2 2 4 2" xfId="390" xr:uid="{00000000-0005-0000-0000-000082010000}"/>
    <cellStyle name="20% - Accent1 12 3 2 2 2 5" xfId="391" xr:uid="{00000000-0005-0000-0000-000083010000}"/>
    <cellStyle name="20% - Accent1 12 3 2 2 3" xfId="392" xr:uid="{00000000-0005-0000-0000-000084010000}"/>
    <cellStyle name="20% - Accent1 12 3 2 2 3 2" xfId="393" xr:uid="{00000000-0005-0000-0000-000085010000}"/>
    <cellStyle name="20% - Accent1 12 3 2 2 3 2 2" xfId="394" xr:uid="{00000000-0005-0000-0000-000086010000}"/>
    <cellStyle name="20% - Accent1 12 3 2 2 3 3" xfId="395" xr:uid="{00000000-0005-0000-0000-000087010000}"/>
    <cellStyle name="20% - Accent1 12 3 2 2 4" xfId="396" xr:uid="{00000000-0005-0000-0000-000088010000}"/>
    <cellStyle name="20% - Accent1 12 3 2 2 4 2" xfId="397" xr:uid="{00000000-0005-0000-0000-000089010000}"/>
    <cellStyle name="20% - Accent1 12 3 2 2 4 2 2" xfId="398" xr:uid="{00000000-0005-0000-0000-00008A010000}"/>
    <cellStyle name="20% - Accent1 12 3 2 2 4 3" xfId="399" xr:uid="{00000000-0005-0000-0000-00008B010000}"/>
    <cellStyle name="20% - Accent1 12 3 2 2 5" xfId="400" xr:uid="{00000000-0005-0000-0000-00008C010000}"/>
    <cellStyle name="20% - Accent1 12 3 2 2 5 2" xfId="401" xr:uid="{00000000-0005-0000-0000-00008D010000}"/>
    <cellStyle name="20% - Accent1 12 3 2 2 6" xfId="402" xr:uid="{00000000-0005-0000-0000-00008E010000}"/>
    <cellStyle name="20% - Accent1 12 3 2 2 6 2" xfId="403" xr:uid="{00000000-0005-0000-0000-00008F010000}"/>
    <cellStyle name="20% - Accent1 12 3 2 2 7" xfId="404" xr:uid="{00000000-0005-0000-0000-000090010000}"/>
    <cellStyle name="20% - Accent1 12 3 2 3" xfId="405" xr:uid="{00000000-0005-0000-0000-000091010000}"/>
    <cellStyle name="20% - Accent1 12 3 2 3 2" xfId="406" xr:uid="{00000000-0005-0000-0000-000092010000}"/>
    <cellStyle name="20% - Accent1 12 3 2 3 2 2" xfId="407" xr:uid="{00000000-0005-0000-0000-000093010000}"/>
    <cellStyle name="20% - Accent1 12 3 2 3 2 2 2" xfId="408" xr:uid="{00000000-0005-0000-0000-000094010000}"/>
    <cellStyle name="20% - Accent1 12 3 2 3 2 3" xfId="409" xr:uid="{00000000-0005-0000-0000-000095010000}"/>
    <cellStyle name="20% - Accent1 12 3 2 3 3" xfId="410" xr:uid="{00000000-0005-0000-0000-000096010000}"/>
    <cellStyle name="20% - Accent1 12 3 2 3 3 2" xfId="411" xr:uid="{00000000-0005-0000-0000-000097010000}"/>
    <cellStyle name="20% - Accent1 12 3 2 3 3 2 2" xfId="412" xr:uid="{00000000-0005-0000-0000-000098010000}"/>
    <cellStyle name="20% - Accent1 12 3 2 3 3 3" xfId="413" xr:uid="{00000000-0005-0000-0000-000099010000}"/>
    <cellStyle name="20% - Accent1 12 3 2 3 4" xfId="414" xr:uid="{00000000-0005-0000-0000-00009A010000}"/>
    <cellStyle name="20% - Accent1 12 3 2 3 4 2" xfId="415" xr:uid="{00000000-0005-0000-0000-00009B010000}"/>
    <cellStyle name="20% - Accent1 12 3 2 3 5" xfId="416" xr:uid="{00000000-0005-0000-0000-00009C010000}"/>
    <cellStyle name="20% - Accent1 12 3 2 4" xfId="417" xr:uid="{00000000-0005-0000-0000-00009D010000}"/>
    <cellStyle name="20% - Accent1 12 3 2 4 2" xfId="418" xr:uid="{00000000-0005-0000-0000-00009E010000}"/>
    <cellStyle name="20% - Accent1 12 3 2 4 2 2" xfId="419" xr:uid="{00000000-0005-0000-0000-00009F010000}"/>
    <cellStyle name="20% - Accent1 12 3 2 4 3" xfId="420" xr:uid="{00000000-0005-0000-0000-0000A0010000}"/>
    <cellStyle name="20% - Accent1 12 3 2 5" xfId="421" xr:uid="{00000000-0005-0000-0000-0000A1010000}"/>
    <cellStyle name="20% - Accent1 12 3 2 5 2" xfId="422" xr:uid="{00000000-0005-0000-0000-0000A2010000}"/>
    <cellStyle name="20% - Accent1 12 3 2 5 2 2" xfId="423" xr:uid="{00000000-0005-0000-0000-0000A3010000}"/>
    <cellStyle name="20% - Accent1 12 3 2 5 3" xfId="424" xr:uid="{00000000-0005-0000-0000-0000A4010000}"/>
    <cellStyle name="20% - Accent1 12 3 2 6" xfId="425" xr:uid="{00000000-0005-0000-0000-0000A5010000}"/>
    <cellStyle name="20% - Accent1 12 3 2 6 2" xfId="426" xr:uid="{00000000-0005-0000-0000-0000A6010000}"/>
    <cellStyle name="20% - Accent1 12 3 2 7" xfId="427" xr:uid="{00000000-0005-0000-0000-0000A7010000}"/>
    <cellStyle name="20% - Accent1 12 3 2 7 2" xfId="428" xr:uid="{00000000-0005-0000-0000-0000A8010000}"/>
    <cellStyle name="20% - Accent1 12 3 2 8" xfId="429" xr:uid="{00000000-0005-0000-0000-0000A9010000}"/>
    <cellStyle name="20% - Accent1 12 3 3" xfId="430" xr:uid="{00000000-0005-0000-0000-0000AA010000}"/>
    <cellStyle name="20% - Accent1 12 3 3 2" xfId="431" xr:uid="{00000000-0005-0000-0000-0000AB010000}"/>
    <cellStyle name="20% - Accent1 12 3 3 2 2" xfId="432" xr:uid="{00000000-0005-0000-0000-0000AC010000}"/>
    <cellStyle name="20% - Accent1 12 3 3 2 2 2" xfId="433" xr:uid="{00000000-0005-0000-0000-0000AD010000}"/>
    <cellStyle name="20% - Accent1 12 3 3 2 2 2 2" xfId="434" xr:uid="{00000000-0005-0000-0000-0000AE010000}"/>
    <cellStyle name="20% - Accent1 12 3 3 2 2 3" xfId="435" xr:uid="{00000000-0005-0000-0000-0000AF010000}"/>
    <cellStyle name="20% - Accent1 12 3 3 2 3" xfId="436" xr:uid="{00000000-0005-0000-0000-0000B0010000}"/>
    <cellStyle name="20% - Accent1 12 3 3 2 3 2" xfId="437" xr:uid="{00000000-0005-0000-0000-0000B1010000}"/>
    <cellStyle name="20% - Accent1 12 3 3 2 3 2 2" xfId="438" xr:uid="{00000000-0005-0000-0000-0000B2010000}"/>
    <cellStyle name="20% - Accent1 12 3 3 2 3 3" xfId="439" xr:uid="{00000000-0005-0000-0000-0000B3010000}"/>
    <cellStyle name="20% - Accent1 12 3 3 2 4" xfId="440" xr:uid="{00000000-0005-0000-0000-0000B4010000}"/>
    <cellStyle name="20% - Accent1 12 3 3 2 4 2" xfId="441" xr:uid="{00000000-0005-0000-0000-0000B5010000}"/>
    <cellStyle name="20% - Accent1 12 3 3 2 5" xfId="442" xr:uid="{00000000-0005-0000-0000-0000B6010000}"/>
    <cellStyle name="20% - Accent1 12 3 3 3" xfId="443" xr:uid="{00000000-0005-0000-0000-0000B7010000}"/>
    <cellStyle name="20% - Accent1 12 3 3 3 2" xfId="444" xr:uid="{00000000-0005-0000-0000-0000B8010000}"/>
    <cellStyle name="20% - Accent1 12 3 3 3 2 2" xfId="445" xr:uid="{00000000-0005-0000-0000-0000B9010000}"/>
    <cellStyle name="20% - Accent1 12 3 3 3 3" xfId="446" xr:uid="{00000000-0005-0000-0000-0000BA010000}"/>
    <cellStyle name="20% - Accent1 12 3 3 4" xfId="447" xr:uid="{00000000-0005-0000-0000-0000BB010000}"/>
    <cellStyle name="20% - Accent1 12 3 3 4 2" xfId="448" xr:uid="{00000000-0005-0000-0000-0000BC010000}"/>
    <cellStyle name="20% - Accent1 12 3 3 4 2 2" xfId="449" xr:uid="{00000000-0005-0000-0000-0000BD010000}"/>
    <cellStyle name="20% - Accent1 12 3 3 4 3" xfId="450" xr:uid="{00000000-0005-0000-0000-0000BE010000}"/>
    <cellStyle name="20% - Accent1 12 3 3 5" xfId="451" xr:uid="{00000000-0005-0000-0000-0000BF010000}"/>
    <cellStyle name="20% - Accent1 12 3 3 5 2" xfId="452" xr:uid="{00000000-0005-0000-0000-0000C0010000}"/>
    <cellStyle name="20% - Accent1 12 3 3 6" xfId="453" xr:uid="{00000000-0005-0000-0000-0000C1010000}"/>
    <cellStyle name="20% - Accent1 12 3 3 6 2" xfId="454" xr:uid="{00000000-0005-0000-0000-0000C2010000}"/>
    <cellStyle name="20% - Accent1 12 3 3 7" xfId="455" xr:uid="{00000000-0005-0000-0000-0000C3010000}"/>
    <cellStyle name="20% - Accent1 12 3 4" xfId="456" xr:uid="{00000000-0005-0000-0000-0000C4010000}"/>
    <cellStyle name="20% - Accent1 12 3 4 2" xfId="457" xr:uid="{00000000-0005-0000-0000-0000C5010000}"/>
    <cellStyle name="20% - Accent1 12 3 4 2 2" xfId="458" xr:uid="{00000000-0005-0000-0000-0000C6010000}"/>
    <cellStyle name="20% - Accent1 12 3 4 2 2 2" xfId="459" xr:uid="{00000000-0005-0000-0000-0000C7010000}"/>
    <cellStyle name="20% - Accent1 12 3 4 2 2 2 2" xfId="460" xr:uid="{00000000-0005-0000-0000-0000C8010000}"/>
    <cellStyle name="20% - Accent1 12 3 4 2 2 3" xfId="461" xr:uid="{00000000-0005-0000-0000-0000C9010000}"/>
    <cellStyle name="20% - Accent1 12 3 4 2 3" xfId="462" xr:uid="{00000000-0005-0000-0000-0000CA010000}"/>
    <cellStyle name="20% - Accent1 12 3 4 2 3 2" xfId="463" xr:uid="{00000000-0005-0000-0000-0000CB010000}"/>
    <cellStyle name="20% - Accent1 12 3 4 2 3 2 2" xfId="464" xr:uid="{00000000-0005-0000-0000-0000CC010000}"/>
    <cellStyle name="20% - Accent1 12 3 4 2 3 3" xfId="465" xr:uid="{00000000-0005-0000-0000-0000CD010000}"/>
    <cellStyle name="20% - Accent1 12 3 4 2 4" xfId="466" xr:uid="{00000000-0005-0000-0000-0000CE010000}"/>
    <cellStyle name="20% - Accent1 12 3 4 2 4 2" xfId="467" xr:uid="{00000000-0005-0000-0000-0000CF010000}"/>
    <cellStyle name="20% - Accent1 12 3 4 2 5" xfId="468" xr:uid="{00000000-0005-0000-0000-0000D0010000}"/>
    <cellStyle name="20% - Accent1 12 3 4 3" xfId="469" xr:uid="{00000000-0005-0000-0000-0000D1010000}"/>
    <cellStyle name="20% - Accent1 12 3 4 3 2" xfId="470" xr:uid="{00000000-0005-0000-0000-0000D2010000}"/>
    <cellStyle name="20% - Accent1 12 3 4 3 2 2" xfId="471" xr:uid="{00000000-0005-0000-0000-0000D3010000}"/>
    <cellStyle name="20% - Accent1 12 3 4 3 3" xfId="472" xr:uid="{00000000-0005-0000-0000-0000D4010000}"/>
    <cellStyle name="20% - Accent1 12 3 4 4" xfId="473" xr:uid="{00000000-0005-0000-0000-0000D5010000}"/>
    <cellStyle name="20% - Accent1 12 3 4 4 2" xfId="474" xr:uid="{00000000-0005-0000-0000-0000D6010000}"/>
    <cellStyle name="20% - Accent1 12 3 4 4 2 2" xfId="475" xr:uid="{00000000-0005-0000-0000-0000D7010000}"/>
    <cellStyle name="20% - Accent1 12 3 4 4 3" xfId="476" xr:uid="{00000000-0005-0000-0000-0000D8010000}"/>
    <cellStyle name="20% - Accent1 12 3 4 5" xfId="477" xr:uid="{00000000-0005-0000-0000-0000D9010000}"/>
    <cellStyle name="20% - Accent1 12 3 4 5 2" xfId="478" xr:uid="{00000000-0005-0000-0000-0000DA010000}"/>
    <cellStyle name="20% - Accent1 12 3 4 6" xfId="479" xr:uid="{00000000-0005-0000-0000-0000DB010000}"/>
    <cellStyle name="20% - Accent1 12 3 4 6 2" xfId="480" xr:uid="{00000000-0005-0000-0000-0000DC010000}"/>
    <cellStyle name="20% - Accent1 12 3 4 7" xfId="481" xr:uid="{00000000-0005-0000-0000-0000DD010000}"/>
    <cellStyle name="20% - Accent1 12 3 5" xfId="482" xr:uid="{00000000-0005-0000-0000-0000DE010000}"/>
    <cellStyle name="20% - Accent1 12 3 5 2" xfId="483" xr:uid="{00000000-0005-0000-0000-0000DF010000}"/>
    <cellStyle name="20% - Accent1 12 3 5 2 2" xfId="484" xr:uid="{00000000-0005-0000-0000-0000E0010000}"/>
    <cellStyle name="20% - Accent1 12 3 5 2 2 2" xfId="485" xr:uid="{00000000-0005-0000-0000-0000E1010000}"/>
    <cellStyle name="20% - Accent1 12 3 5 2 3" xfId="486" xr:uid="{00000000-0005-0000-0000-0000E2010000}"/>
    <cellStyle name="20% - Accent1 12 3 5 3" xfId="487" xr:uid="{00000000-0005-0000-0000-0000E3010000}"/>
    <cellStyle name="20% - Accent1 12 3 5 3 2" xfId="488" xr:uid="{00000000-0005-0000-0000-0000E4010000}"/>
    <cellStyle name="20% - Accent1 12 3 5 3 2 2" xfId="489" xr:uid="{00000000-0005-0000-0000-0000E5010000}"/>
    <cellStyle name="20% - Accent1 12 3 5 3 3" xfId="490" xr:uid="{00000000-0005-0000-0000-0000E6010000}"/>
    <cellStyle name="20% - Accent1 12 3 5 4" xfId="491" xr:uid="{00000000-0005-0000-0000-0000E7010000}"/>
    <cellStyle name="20% - Accent1 12 3 5 4 2" xfId="492" xr:uid="{00000000-0005-0000-0000-0000E8010000}"/>
    <cellStyle name="20% - Accent1 12 3 5 5" xfId="493" xr:uid="{00000000-0005-0000-0000-0000E9010000}"/>
    <cellStyle name="20% - Accent1 12 3 6" xfId="494" xr:uid="{00000000-0005-0000-0000-0000EA010000}"/>
    <cellStyle name="20% - Accent1 12 3 6 2" xfId="495" xr:uid="{00000000-0005-0000-0000-0000EB010000}"/>
    <cellStyle name="20% - Accent1 12 3 6 2 2" xfId="496" xr:uid="{00000000-0005-0000-0000-0000EC010000}"/>
    <cellStyle name="20% - Accent1 12 3 6 2 2 2" xfId="497" xr:uid="{00000000-0005-0000-0000-0000ED010000}"/>
    <cellStyle name="20% - Accent1 12 3 6 2 3" xfId="498" xr:uid="{00000000-0005-0000-0000-0000EE010000}"/>
    <cellStyle name="20% - Accent1 12 3 6 3" xfId="499" xr:uid="{00000000-0005-0000-0000-0000EF010000}"/>
    <cellStyle name="20% - Accent1 12 3 6 3 2" xfId="500" xr:uid="{00000000-0005-0000-0000-0000F0010000}"/>
    <cellStyle name="20% - Accent1 12 3 6 4" xfId="501" xr:uid="{00000000-0005-0000-0000-0000F1010000}"/>
    <cellStyle name="20% - Accent1 12 3 7" xfId="502" xr:uid="{00000000-0005-0000-0000-0000F2010000}"/>
    <cellStyle name="20% - Accent1 12 3 7 2" xfId="503" xr:uid="{00000000-0005-0000-0000-0000F3010000}"/>
    <cellStyle name="20% - Accent1 12 3 7 2 2" xfId="504" xr:uid="{00000000-0005-0000-0000-0000F4010000}"/>
    <cellStyle name="20% - Accent1 12 3 7 3" xfId="505" xr:uid="{00000000-0005-0000-0000-0000F5010000}"/>
    <cellStyle name="20% - Accent1 12 3 8" xfId="506" xr:uid="{00000000-0005-0000-0000-0000F6010000}"/>
    <cellStyle name="20% - Accent1 12 3 8 2" xfId="507" xr:uid="{00000000-0005-0000-0000-0000F7010000}"/>
    <cellStyle name="20% - Accent1 12 3 8 2 2" xfId="508" xr:uid="{00000000-0005-0000-0000-0000F8010000}"/>
    <cellStyle name="20% - Accent1 12 3 8 3" xfId="509" xr:uid="{00000000-0005-0000-0000-0000F9010000}"/>
    <cellStyle name="20% - Accent1 12 3 9" xfId="510" xr:uid="{00000000-0005-0000-0000-0000FA010000}"/>
    <cellStyle name="20% - Accent1 12 3 9 2" xfId="511" xr:uid="{00000000-0005-0000-0000-0000FB010000}"/>
    <cellStyle name="20% - Accent1 12 4" xfId="512" xr:uid="{00000000-0005-0000-0000-0000FC010000}"/>
    <cellStyle name="20% - Accent1 12 4 10" xfId="513" xr:uid="{00000000-0005-0000-0000-0000FD010000}"/>
    <cellStyle name="20% - Accent1 12 4 10 2" xfId="514" xr:uid="{00000000-0005-0000-0000-0000FE010000}"/>
    <cellStyle name="20% - Accent1 12 4 11" xfId="515" xr:uid="{00000000-0005-0000-0000-0000FF010000}"/>
    <cellStyle name="20% - Accent1 12 4 2" xfId="516" xr:uid="{00000000-0005-0000-0000-000000020000}"/>
    <cellStyle name="20% - Accent1 12 4 2 2" xfId="517" xr:uid="{00000000-0005-0000-0000-000001020000}"/>
    <cellStyle name="20% - Accent1 12 4 2 2 2" xfId="518" xr:uid="{00000000-0005-0000-0000-000002020000}"/>
    <cellStyle name="20% - Accent1 12 4 2 2 2 2" xfId="519" xr:uid="{00000000-0005-0000-0000-000003020000}"/>
    <cellStyle name="20% - Accent1 12 4 2 2 2 2 2" xfId="520" xr:uid="{00000000-0005-0000-0000-000004020000}"/>
    <cellStyle name="20% - Accent1 12 4 2 2 2 2 2 2" xfId="521" xr:uid="{00000000-0005-0000-0000-000005020000}"/>
    <cellStyle name="20% - Accent1 12 4 2 2 2 2 3" xfId="522" xr:uid="{00000000-0005-0000-0000-000006020000}"/>
    <cellStyle name="20% - Accent1 12 4 2 2 2 3" xfId="523" xr:uid="{00000000-0005-0000-0000-000007020000}"/>
    <cellStyle name="20% - Accent1 12 4 2 2 2 3 2" xfId="524" xr:uid="{00000000-0005-0000-0000-000008020000}"/>
    <cellStyle name="20% - Accent1 12 4 2 2 2 3 2 2" xfId="525" xr:uid="{00000000-0005-0000-0000-000009020000}"/>
    <cellStyle name="20% - Accent1 12 4 2 2 2 3 3" xfId="526" xr:uid="{00000000-0005-0000-0000-00000A020000}"/>
    <cellStyle name="20% - Accent1 12 4 2 2 2 4" xfId="527" xr:uid="{00000000-0005-0000-0000-00000B020000}"/>
    <cellStyle name="20% - Accent1 12 4 2 2 2 4 2" xfId="528" xr:uid="{00000000-0005-0000-0000-00000C020000}"/>
    <cellStyle name="20% - Accent1 12 4 2 2 2 5" xfId="529" xr:uid="{00000000-0005-0000-0000-00000D020000}"/>
    <cellStyle name="20% - Accent1 12 4 2 2 3" xfId="530" xr:uid="{00000000-0005-0000-0000-00000E020000}"/>
    <cellStyle name="20% - Accent1 12 4 2 2 3 2" xfId="531" xr:uid="{00000000-0005-0000-0000-00000F020000}"/>
    <cellStyle name="20% - Accent1 12 4 2 2 3 2 2" xfId="532" xr:uid="{00000000-0005-0000-0000-000010020000}"/>
    <cellStyle name="20% - Accent1 12 4 2 2 3 3" xfId="533" xr:uid="{00000000-0005-0000-0000-000011020000}"/>
    <cellStyle name="20% - Accent1 12 4 2 2 4" xfId="534" xr:uid="{00000000-0005-0000-0000-000012020000}"/>
    <cellStyle name="20% - Accent1 12 4 2 2 4 2" xfId="535" xr:uid="{00000000-0005-0000-0000-000013020000}"/>
    <cellStyle name="20% - Accent1 12 4 2 2 4 2 2" xfId="536" xr:uid="{00000000-0005-0000-0000-000014020000}"/>
    <cellStyle name="20% - Accent1 12 4 2 2 4 3" xfId="537" xr:uid="{00000000-0005-0000-0000-000015020000}"/>
    <cellStyle name="20% - Accent1 12 4 2 2 5" xfId="538" xr:uid="{00000000-0005-0000-0000-000016020000}"/>
    <cellStyle name="20% - Accent1 12 4 2 2 5 2" xfId="539" xr:uid="{00000000-0005-0000-0000-000017020000}"/>
    <cellStyle name="20% - Accent1 12 4 2 2 6" xfId="540" xr:uid="{00000000-0005-0000-0000-000018020000}"/>
    <cellStyle name="20% - Accent1 12 4 2 2 6 2" xfId="541" xr:uid="{00000000-0005-0000-0000-000019020000}"/>
    <cellStyle name="20% - Accent1 12 4 2 2 7" xfId="542" xr:uid="{00000000-0005-0000-0000-00001A020000}"/>
    <cellStyle name="20% - Accent1 12 4 2 3" xfId="543" xr:uid="{00000000-0005-0000-0000-00001B020000}"/>
    <cellStyle name="20% - Accent1 12 4 2 3 2" xfId="544" xr:uid="{00000000-0005-0000-0000-00001C020000}"/>
    <cellStyle name="20% - Accent1 12 4 2 3 2 2" xfId="545" xr:uid="{00000000-0005-0000-0000-00001D020000}"/>
    <cellStyle name="20% - Accent1 12 4 2 3 2 2 2" xfId="546" xr:uid="{00000000-0005-0000-0000-00001E020000}"/>
    <cellStyle name="20% - Accent1 12 4 2 3 2 3" xfId="547" xr:uid="{00000000-0005-0000-0000-00001F020000}"/>
    <cellStyle name="20% - Accent1 12 4 2 3 3" xfId="548" xr:uid="{00000000-0005-0000-0000-000020020000}"/>
    <cellStyle name="20% - Accent1 12 4 2 3 3 2" xfId="549" xr:uid="{00000000-0005-0000-0000-000021020000}"/>
    <cellStyle name="20% - Accent1 12 4 2 3 3 2 2" xfId="550" xr:uid="{00000000-0005-0000-0000-000022020000}"/>
    <cellStyle name="20% - Accent1 12 4 2 3 3 3" xfId="551" xr:uid="{00000000-0005-0000-0000-000023020000}"/>
    <cellStyle name="20% - Accent1 12 4 2 3 4" xfId="552" xr:uid="{00000000-0005-0000-0000-000024020000}"/>
    <cellStyle name="20% - Accent1 12 4 2 3 4 2" xfId="553" xr:uid="{00000000-0005-0000-0000-000025020000}"/>
    <cellStyle name="20% - Accent1 12 4 2 3 5" xfId="554" xr:uid="{00000000-0005-0000-0000-000026020000}"/>
    <cellStyle name="20% - Accent1 12 4 2 4" xfId="555" xr:uid="{00000000-0005-0000-0000-000027020000}"/>
    <cellStyle name="20% - Accent1 12 4 2 4 2" xfId="556" xr:uid="{00000000-0005-0000-0000-000028020000}"/>
    <cellStyle name="20% - Accent1 12 4 2 4 2 2" xfId="557" xr:uid="{00000000-0005-0000-0000-000029020000}"/>
    <cellStyle name="20% - Accent1 12 4 2 4 3" xfId="558" xr:uid="{00000000-0005-0000-0000-00002A020000}"/>
    <cellStyle name="20% - Accent1 12 4 2 5" xfId="559" xr:uid="{00000000-0005-0000-0000-00002B020000}"/>
    <cellStyle name="20% - Accent1 12 4 2 5 2" xfId="560" xr:uid="{00000000-0005-0000-0000-00002C020000}"/>
    <cellStyle name="20% - Accent1 12 4 2 5 2 2" xfId="561" xr:uid="{00000000-0005-0000-0000-00002D020000}"/>
    <cellStyle name="20% - Accent1 12 4 2 5 3" xfId="562" xr:uid="{00000000-0005-0000-0000-00002E020000}"/>
    <cellStyle name="20% - Accent1 12 4 2 6" xfId="563" xr:uid="{00000000-0005-0000-0000-00002F020000}"/>
    <cellStyle name="20% - Accent1 12 4 2 6 2" xfId="564" xr:uid="{00000000-0005-0000-0000-000030020000}"/>
    <cellStyle name="20% - Accent1 12 4 2 7" xfId="565" xr:uid="{00000000-0005-0000-0000-000031020000}"/>
    <cellStyle name="20% - Accent1 12 4 2 7 2" xfId="566" xr:uid="{00000000-0005-0000-0000-000032020000}"/>
    <cellStyle name="20% - Accent1 12 4 2 8" xfId="567" xr:uid="{00000000-0005-0000-0000-000033020000}"/>
    <cellStyle name="20% - Accent1 12 4 3" xfId="568" xr:uid="{00000000-0005-0000-0000-000034020000}"/>
    <cellStyle name="20% - Accent1 12 4 3 2" xfId="569" xr:uid="{00000000-0005-0000-0000-000035020000}"/>
    <cellStyle name="20% - Accent1 12 4 3 2 2" xfId="570" xr:uid="{00000000-0005-0000-0000-000036020000}"/>
    <cellStyle name="20% - Accent1 12 4 3 2 2 2" xfId="571" xr:uid="{00000000-0005-0000-0000-000037020000}"/>
    <cellStyle name="20% - Accent1 12 4 3 2 2 2 2" xfId="572" xr:uid="{00000000-0005-0000-0000-000038020000}"/>
    <cellStyle name="20% - Accent1 12 4 3 2 2 3" xfId="573" xr:uid="{00000000-0005-0000-0000-000039020000}"/>
    <cellStyle name="20% - Accent1 12 4 3 2 3" xfId="574" xr:uid="{00000000-0005-0000-0000-00003A020000}"/>
    <cellStyle name="20% - Accent1 12 4 3 2 3 2" xfId="575" xr:uid="{00000000-0005-0000-0000-00003B020000}"/>
    <cellStyle name="20% - Accent1 12 4 3 2 3 2 2" xfId="576" xr:uid="{00000000-0005-0000-0000-00003C020000}"/>
    <cellStyle name="20% - Accent1 12 4 3 2 3 3" xfId="577" xr:uid="{00000000-0005-0000-0000-00003D020000}"/>
    <cellStyle name="20% - Accent1 12 4 3 2 4" xfId="578" xr:uid="{00000000-0005-0000-0000-00003E020000}"/>
    <cellStyle name="20% - Accent1 12 4 3 2 4 2" xfId="579" xr:uid="{00000000-0005-0000-0000-00003F020000}"/>
    <cellStyle name="20% - Accent1 12 4 3 2 5" xfId="580" xr:uid="{00000000-0005-0000-0000-000040020000}"/>
    <cellStyle name="20% - Accent1 12 4 3 3" xfId="581" xr:uid="{00000000-0005-0000-0000-000041020000}"/>
    <cellStyle name="20% - Accent1 12 4 3 3 2" xfId="582" xr:uid="{00000000-0005-0000-0000-000042020000}"/>
    <cellStyle name="20% - Accent1 12 4 3 3 2 2" xfId="583" xr:uid="{00000000-0005-0000-0000-000043020000}"/>
    <cellStyle name="20% - Accent1 12 4 3 3 3" xfId="584" xr:uid="{00000000-0005-0000-0000-000044020000}"/>
    <cellStyle name="20% - Accent1 12 4 3 4" xfId="585" xr:uid="{00000000-0005-0000-0000-000045020000}"/>
    <cellStyle name="20% - Accent1 12 4 3 4 2" xfId="586" xr:uid="{00000000-0005-0000-0000-000046020000}"/>
    <cellStyle name="20% - Accent1 12 4 3 4 2 2" xfId="587" xr:uid="{00000000-0005-0000-0000-000047020000}"/>
    <cellStyle name="20% - Accent1 12 4 3 4 3" xfId="588" xr:uid="{00000000-0005-0000-0000-000048020000}"/>
    <cellStyle name="20% - Accent1 12 4 3 5" xfId="589" xr:uid="{00000000-0005-0000-0000-000049020000}"/>
    <cellStyle name="20% - Accent1 12 4 3 5 2" xfId="590" xr:uid="{00000000-0005-0000-0000-00004A020000}"/>
    <cellStyle name="20% - Accent1 12 4 3 6" xfId="591" xr:uid="{00000000-0005-0000-0000-00004B020000}"/>
    <cellStyle name="20% - Accent1 12 4 3 6 2" xfId="592" xr:uid="{00000000-0005-0000-0000-00004C020000}"/>
    <cellStyle name="20% - Accent1 12 4 3 7" xfId="593" xr:uid="{00000000-0005-0000-0000-00004D020000}"/>
    <cellStyle name="20% - Accent1 12 4 4" xfId="594" xr:uid="{00000000-0005-0000-0000-00004E020000}"/>
    <cellStyle name="20% - Accent1 12 4 4 2" xfId="595" xr:uid="{00000000-0005-0000-0000-00004F020000}"/>
    <cellStyle name="20% - Accent1 12 4 4 2 2" xfId="596" xr:uid="{00000000-0005-0000-0000-000050020000}"/>
    <cellStyle name="20% - Accent1 12 4 4 2 2 2" xfId="597" xr:uid="{00000000-0005-0000-0000-000051020000}"/>
    <cellStyle name="20% - Accent1 12 4 4 2 2 2 2" xfId="598" xr:uid="{00000000-0005-0000-0000-000052020000}"/>
    <cellStyle name="20% - Accent1 12 4 4 2 2 3" xfId="599" xr:uid="{00000000-0005-0000-0000-000053020000}"/>
    <cellStyle name="20% - Accent1 12 4 4 2 3" xfId="600" xr:uid="{00000000-0005-0000-0000-000054020000}"/>
    <cellStyle name="20% - Accent1 12 4 4 2 3 2" xfId="601" xr:uid="{00000000-0005-0000-0000-000055020000}"/>
    <cellStyle name="20% - Accent1 12 4 4 2 3 2 2" xfId="602" xr:uid="{00000000-0005-0000-0000-000056020000}"/>
    <cellStyle name="20% - Accent1 12 4 4 2 3 3" xfId="603" xr:uid="{00000000-0005-0000-0000-000057020000}"/>
    <cellStyle name="20% - Accent1 12 4 4 2 4" xfId="604" xr:uid="{00000000-0005-0000-0000-000058020000}"/>
    <cellStyle name="20% - Accent1 12 4 4 2 4 2" xfId="605" xr:uid="{00000000-0005-0000-0000-000059020000}"/>
    <cellStyle name="20% - Accent1 12 4 4 2 5" xfId="606" xr:uid="{00000000-0005-0000-0000-00005A020000}"/>
    <cellStyle name="20% - Accent1 12 4 4 3" xfId="607" xr:uid="{00000000-0005-0000-0000-00005B020000}"/>
    <cellStyle name="20% - Accent1 12 4 4 3 2" xfId="608" xr:uid="{00000000-0005-0000-0000-00005C020000}"/>
    <cellStyle name="20% - Accent1 12 4 4 3 2 2" xfId="609" xr:uid="{00000000-0005-0000-0000-00005D020000}"/>
    <cellStyle name="20% - Accent1 12 4 4 3 3" xfId="610" xr:uid="{00000000-0005-0000-0000-00005E020000}"/>
    <cellStyle name="20% - Accent1 12 4 4 4" xfId="611" xr:uid="{00000000-0005-0000-0000-00005F020000}"/>
    <cellStyle name="20% - Accent1 12 4 4 4 2" xfId="612" xr:uid="{00000000-0005-0000-0000-000060020000}"/>
    <cellStyle name="20% - Accent1 12 4 4 4 2 2" xfId="613" xr:uid="{00000000-0005-0000-0000-000061020000}"/>
    <cellStyle name="20% - Accent1 12 4 4 4 3" xfId="614" xr:uid="{00000000-0005-0000-0000-000062020000}"/>
    <cellStyle name="20% - Accent1 12 4 4 5" xfId="615" xr:uid="{00000000-0005-0000-0000-000063020000}"/>
    <cellStyle name="20% - Accent1 12 4 4 5 2" xfId="616" xr:uid="{00000000-0005-0000-0000-000064020000}"/>
    <cellStyle name="20% - Accent1 12 4 4 6" xfId="617" xr:uid="{00000000-0005-0000-0000-000065020000}"/>
    <cellStyle name="20% - Accent1 12 4 4 6 2" xfId="618" xr:uid="{00000000-0005-0000-0000-000066020000}"/>
    <cellStyle name="20% - Accent1 12 4 4 7" xfId="619" xr:uid="{00000000-0005-0000-0000-000067020000}"/>
    <cellStyle name="20% - Accent1 12 4 5" xfId="620" xr:uid="{00000000-0005-0000-0000-000068020000}"/>
    <cellStyle name="20% - Accent1 12 4 5 2" xfId="621" xr:uid="{00000000-0005-0000-0000-000069020000}"/>
    <cellStyle name="20% - Accent1 12 4 5 2 2" xfId="622" xr:uid="{00000000-0005-0000-0000-00006A020000}"/>
    <cellStyle name="20% - Accent1 12 4 5 2 2 2" xfId="623" xr:uid="{00000000-0005-0000-0000-00006B020000}"/>
    <cellStyle name="20% - Accent1 12 4 5 2 3" xfId="624" xr:uid="{00000000-0005-0000-0000-00006C020000}"/>
    <cellStyle name="20% - Accent1 12 4 5 3" xfId="625" xr:uid="{00000000-0005-0000-0000-00006D020000}"/>
    <cellStyle name="20% - Accent1 12 4 5 3 2" xfId="626" xr:uid="{00000000-0005-0000-0000-00006E020000}"/>
    <cellStyle name="20% - Accent1 12 4 5 3 2 2" xfId="627" xr:uid="{00000000-0005-0000-0000-00006F020000}"/>
    <cellStyle name="20% - Accent1 12 4 5 3 3" xfId="628" xr:uid="{00000000-0005-0000-0000-000070020000}"/>
    <cellStyle name="20% - Accent1 12 4 5 4" xfId="629" xr:uid="{00000000-0005-0000-0000-000071020000}"/>
    <cellStyle name="20% - Accent1 12 4 5 4 2" xfId="630" xr:uid="{00000000-0005-0000-0000-000072020000}"/>
    <cellStyle name="20% - Accent1 12 4 5 5" xfId="631" xr:uid="{00000000-0005-0000-0000-000073020000}"/>
    <cellStyle name="20% - Accent1 12 4 6" xfId="632" xr:uid="{00000000-0005-0000-0000-000074020000}"/>
    <cellStyle name="20% - Accent1 12 4 6 2" xfId="633" xr:uid="{00000000-0005-0000-0000-000075020000}"/>
    <cellStyle name="20% - Accent1 12 4 6 2 2" xfId="634" xr:uid="{00000000-0005-0000-0000-000076020000}"/>
    <cellStyle name="20% - Accent1 12 4 6 2 2 2" xfId="635" xr:uid="{00000000-0005-0000-0000-000077020000}"/>
    <cellStyle name="20% - Accent1 12 4 6 2 3" xfId="636" xr:uid="{00000000-0005-0000-0000-000078020000}"/>
    <cellStyle name="20% - Accent1 12 4 6 3" xfId="637" xr:uid="{00000000-0005-0000-0000-000079020000}"/>
    <cellStyle name="20% - Accent1 12 4 6 3 2" xfId="638" xr:uid="{00000000-0005-0000-0000-00007A020000}"/>
    <cellStyle name="20% - Accent1 12 4 6 4" xfId="639" xr:uid="{00000000-0005-0000-0000-00007B020000}"/>
    <cellStyle name="20% - Accent1 12 4 7" xfId="640" xr:uid="{00000000-0005-0000-0000-00007C020000}"/>
    <cellStyle name="20% - Accent1 12 4 7 2" xfId="641" xr:uid="{00000000-0005-0000-0000-00007D020000}"/>
    <cellStyle name="20% - Accent1 12 4 7 2 2" xfId="642" xr:uid="{00000000-0005-0000-0000-00007E020000}"/>
    <cellStyle name="20% - Accent1 12 4 7 3" xfId="643" xr:uid="{00000000-0005-0000-0000-00007F020000}"/>
    <cellStyle name="20% - Accent1 12 4 8" xfId="644" xr:uid="{00000000-0005-0000-0000-000080020000}"/>
    <cellStyle name="20% - Accent1 12 4 8 2" xfId="645" xr:uid="{00000000-0005-0000-0000-000081020000}"/>
    <cellStyle name="20% - Accent1 12 4 8 2 2" xfId="646" xr:uid="{00000000-0005-0000-0000-000082020000}"/>
    <cellStyle name="20% - Accent1 12 4 8 3" xfId="647" xr:uid="{00000000-0005-0000-0000-000083020000}"/>
    <cellStyle name="20% - Accent1 12 4 9" xfId="648" xr:uid="{00000000-0005-0000-0000-000084020000}"/>
    <cellStyle name="20% - Accent1 12 4 9 2" xfId="649" xr:uid="{00000000-0005-0000-0000-000085020000}"/>
    <cellStyle name="20% - Accent1 12 5" xfId="650" xr:uid="{00000000-0005-0000-0000-000086020000}"/>
    <cellStyle name="20% - Accent1 12 5 10" xfId="651" xr:uid="{00000000-0005-0000-0000-000087020000}"/>
    <cellStyle name="20% - Accent1 12 5 10 2" xfId="652" xr:uid="{00000000-0005-0000-0000-000088020000}"/>
    <cellStyle name="20% - Accent1 12 5 11" xfId="653" xr:uid="{00000000-0005-0000-0000-000089020000}"/>
    <cellStyle name="20% - Accent1 12 5 2" xfId="654" xr:uid="{00000000-0005-0000-0000-00008A020000}"/>
    <cellStyle name="20% - Accent1 12 5 2 2" xfId="655" xr:uid="{00000000-0005-0000-0000-00008B020000}"/>
    <cellStyle name="20% - Accent1 12 5 2 2 2" xfId="656" xr:uid="{00000000-0005-0000-0000-00008C020000}"/>
    <cellStyle name="20% - Accent1 12 5 2 2 2 2" xfId="657" xr:uid="{00000000-0005-0000-0000-00008D020000}"/>
    <cellStyle name="20% - Accent1 12 5 2 2 2 2 2" xfId="658" xr:uid="{00000000-0005-0000-0000-00008E020000}"/>
    <cellStyle name="20% - Accent1 12 5 2 2 2 2 2 2" xfId="659" xr:uid="{00000000-0005-0000-0000-00008F020000}"/>
    <cellStyle name="20% - Accent1 12 5 2 2 2 2 3" xfId="660" xr:uid="{00000000-0005-0000-0000-000090020000}"/>
    <cellStyle name="20% - Accent1 12 5 2 2 2 3" xfId="661" xr:uid="{00000000-0005-0000-0000-000091020000}"/>
    <cellStyle name="20% - Accent1 12 5 2 2 2 3 2" xfId="662" xr:uid="{00000000-0005-0000-0000-000092020000}"/>
    <cellStyle name="20% - Accent1 12 5 2 2 2 3 2 2" xfId="663" xr:uid="{00000000-0005-0000-0000-000093020000}"/>
    <cellStyle name="20% - Accent1 12 5 2 2 2 3 3" xfId="664" xr:uid="{00000000-0005-0000-0000-000094020000}"/>
    <cellStyle name="20% - Accent1 12 5 2 2 2 4" xfId="665" xr:uid="{00000000-0005-0000-0000-000095020000}"/>
    <cellStyle name="20% - Accent1 12 5 2 2 2 4 2" xfId="666" xr:uid="{00000000-0005-0000-0000-000096020000}"/>
    <cellStyle name="20% - Accent1 12 5 2 2 2 5" xfId="667" xr:uid="{00000000-0005-0000-0000-000097020000}"/>
    <cellStyle name="20% - Accent1 12 5 2 2 3" xfId="668" xr:uid="{00000000-0005-0000-0000-000098020000}"/>
    <cellStyle name="20% - Accent1 12 5 2 2 3 2" xfId="669" xr:uid="{00000000-0005-0000-0000-000099020000}"/>
    <cellStyle name="20% - Accent1 12 5 2 2 3 2 2" xfId="670" xr:uid="{00000000-0005-0000-0000-00009A020000}"/>
    <cellStyle name="20% - Accent1 12 5 2 2 3 3" xfId="671" xr:uid="{00000000-0005-0000-0000-00009B020000}"/>
    <cellStyle name="20% - Accent1 12 5 2 2 4" xfId="672" xr:uid="{00000000-0005-0000-0000-00009C020000}"/>
    <cellStyle name="20% - Accent1 12 5 2 2 4 2" xfId="673" xr:uid="{00000000-0005-0000-0000-00009D020000}"/>
    <cellStyle name="20% - Accent1 12 5 2 2 4 2 2" xfId="674" xr:uid="{00000000-0005-0000-0000-00009E020000}"/>
    <cellStyle name="20% - Accent1 12 5 2 2 4 3" xfId="675" xr:uid="{00000000-0005-0000-0000-00009F020000}"/>
    <cellStyle name="20% - Accent1 12 5 2 2 5" xfId="676" xr:uid="{00000000-0005-0000-0000-0000A0020000}"/>
    <cellStyle name="20% - Accent1 12 5 2 2 5 2" xfId="677" xr:uid="{00000000-0005-0000-0000-0000A1020000}"/>
    <cellStyle name="20% - Accent1 12 5 2 2 6" xfId="678" xr:uid="{00000000-0005-0000-0000-0000A2020000}"/>
    <cellStyle name="20% - Accent1 12 5 2 2 6 2" xfId="679" xr:uid="{00000000-0005-0000-0000-0000A3020000}"/>
    <cellStyle name="20% - Accent1 12 5 2 2 7" xfId="680" xr:uid="{00000000-0005-0000-0000-0000A4020000}"/>
    <cellStyle name="20% - Accent1 12 5 2 3" xfId="681" xr:uid="{00000000-0005-0000-0000-0000A5020000}"/>
    <cellStyle name="20% - Accent1 12 5 2 3 2" xfId="682" xr:uid="{00000000-0005-0000-0000-0000A6020000}"/>
    <cellStyle name="20% - Accent1 12 5 2 3 2 2" xfId="683" xr:uid="{00000000-0005-0000-0000-0000A7020000}"/>
    <cellStyle name="20% - Accent1 12 5 2 3 2 2 2" xfId="684" xr:uid="{00000000-0005-0000-0000-0000A8020000}"/>
    <cellStyle name="20% - Accent1 12 5 2 3 2 3" xfId="685" xr:uid="{00000000-0005-0000-0000-0000A9020000}"/>
    <cellStyle name="20% - Accent1 12 5 2 3 3" xfId="686" xr:uid="{00000000-0005-0000-0000-0000AA020000}"/>
    <cellStyle name="20% - Accent1 12 5 2 3 3 2" xfId="687" xr:uid="{00000000-0005-0000-0000-0000AB020000}"/>
    <cellStyle name="20% - Accent1 12 5 2 3 3 2 2" xfId="688" xr:uid="{00000000-0005-0000-0000-0000AC020000}"/>
    <cellStyle name="20% - Accent1 12 5 2 3 3 3" xfId="689" xr:uid="{00000000-0005-0000-0000-0000AD020000}"/>
    <cellStyle name="20% - Accent1 12 5 2 3 4" xfId="690" xr:uid="{00000000-0005-0000-0000-0000AE020000}"/>
    <cellStyle name="20% - Accent1 12 5 2 3 4 2" xfId="691" xr:uid="{00000000-0005-0000-0000-0000AF020000}"/>
    <cellStyle name="20% - Accent1 12 5 2 3 5" xfId="692" xr:uid="{00000000-0005-0000-0000-0000B0020000}"/>
    <cellStyle name="20% - Accent1 12 5 2 4" xfId="693" xr:uid="{00000000-0005-0000-0000-0000B1020000}"/>
    <cellStyle name="20% - Accent1 12 5 2 4 2" xfId="694" xr:uid="{00000000-0005-0000-0000-0000B2020000}"/>
    <cellStyle name="20% - Accent1 12 5 2 4 2 2" xfId="695" xr:uid="{00000000-0005-0000-0000-0000B3020000}"/>
    <cellStyle name="20% - Accent1 12 5 2 4 3" xfId="696" xr:uid="{00000000-0005-0000-0000-0000B4020000}"/>
    <cellStyle name="20% - Accent1 12 5 2 5" xfId="697" xr:uid="{00000000-0005-0000-0000-0000B5020000}"/>
    <cellStyle name="20% - Accent1 12 5 2 5 2" xfId="698" xr:uid="{00000000-0005-0000-0000-0000B6020000}"/>
    <cellStyle name="20% - Accent1 12 5 2 5 2 2" xfId="699" xr:uid="{00000000-0005-0000-0000-0000B7020000}"/>
    <cellStyle name="20% - Accent1 12 5 2 5 3" xfId="700" xr:uid="{00000000-0005-0000-0000-0000B8020000}"/>
    <cellStyle name="20% - Accent1 12 5 2 6" xfId="701" xr:uid="{00000000-0005-0000-0000-0000B9020000}"/>
    <cellStyle name="20% - Accent1 12 5 2 6 2" xfId="702" xr:uid="{00000000-0005-0000-0000-0000BA020000}"/>
    <cellStyle name="20% - Accent1 12 5 2 7" xfId="703" xr:uid="{00000000-0005-0000-0000-0000BB020000}"/>
    <cellStyle name="20% - Accent1 12 5 2 7 2" xfId="704" xr:uid="{00000000-0005-0000-0000-0000BC020000}"/>
    <cellStyle name="20% - Accent1 12 5 2 8" xfId="705" xr:uid="{00000000-0005-0000-0000-0000BD020000}"/>
    <cellStyle name="20% - Accent1 12 5 3" xfId="706" xr:uid="{00000000-0005-0000-0000-0000BE020000}"/>
    <cellStyle name="20% - Accent1 12 5 3 2" xfId="707" xr:uid="{00000000-0005-0000-0000-0000BF020000}"/>
    <cellStyle name="20% - Accent1 12 5 3 2 2" xfId="708" xr:uid="{00000000-0005-0000-0000-0000C0020000}"/>
    <cellStyle name="20% - Accent1 12 5 3 2 2 2" xfId="709" xr:uid="{00000000-0005-0000-0000-0000C1020000}"/>
    <cellStyle name="20% - Accent1 12 5 3 2 2 2 2" xfId="710" xr:uid="{00000000-0005-0000-0000-0000C2020000}"/>
    <cellStyle name="20% - Accent1 12 5 3 2 2 3" xfId="711" xr:uid="{00000000-0005-0000-0000-0000C3020000}"/>
    <cellStyle name="20% - Accent1 12 5 3 2 3" xfId="712" xr:uid="{00000000-0005-0000-0000-0000C4020000}"/>
    <cellStyle name="20% - Accent1 12 5 3 2 3 2" xfId="713" xr:uid="{00000000-0005-0000-0000-0000C5020000}"/>
    <cellStyle name="20% - Accent1 12 5 3 2 3 2 2" xfId="714" xr:uid="{00000000-0005-0000-0000-0000C6020000}"/>
    <cellStyle name="20% - Accent1 12 5 3 2 3 3" xfId="715" xr:uid="{00000000-0005-0000-0000-0000C7020000}"/>
    <cellStyle name="20% - Accent1 12 5 3 2 4" xfId="716" xr:uid="{00000000-0005-0000-0000-0000C8020000}"/>
    <cellStyle name="20% - Accent1 12 5 3 2 4 2" xfId="717" xr:uid="{00000000-0005-0000-0000-0000C9020000}"/>
    <cellStyle name="20% - Accent1 12 5 3 2 5" xfId="718" xr:uid="{00000000-0005-0000-0000-0000CA020000}"/>
    <cellStyle name="20% - Accent1 12 5 3 3" xfId="719" xr:uid="{00000000-0005-0000-0000-0000CB020000}"/>
    <cellStyle name="20% - Accent1 12 5 3 3 2" xfId="720" xr:uid="{00000000-0005-0000-0000-0000CC020000}"/>
    <cellStyle name="20% - Accent1 12 5 3 3 2 2" xfId="721" xr:uid="{00000000-0005-0000-0000-0000CD020000}"/>
    <cellStyle name="20% - Accent1 12 5 3 3 3" xfId="722" xr:uid="{00000000-0005-0000-0000-0000CE020000}"/>
    <cellStyle name="20% - Accent1 12 5 3 4" xfId="723" xr:uid="{00000000-0005-0000-0000-0000CF020000}"/>
    <cellStyle name="20% - Accent1 12 5 3 4 2" xfId="724" xr:uid="{00000000-0005-0000-0000-0000D0020000}"/>
    <cellStyle name="20% - Accent1 12 5 3 4 2 2" xfId="725" xr:uid="{00000000-0005-0000-0000-0000D1020000}"/>
    <cellStyle name="20% - Accent1 12 5 3 4 3" xfId="726" xr:uid="{00000000-0005-0000-0000-0000D2020000}"/>
    <cellStyle name="20% - Accent1 12 5 3 5" xfId="727" xr:uid="{00000000-0005-0000-0000-0000D3020000}"/>
    <cellStyle name="20% - Accent1 12 5 3 5 2" xfId="728" xr:uid="{00000000-0005-0000-0000-0000D4020000}"/>
    <cellStyle name="20% - Accent1 12 5 3 6" xfId="729" xr:uid="{00000000-0005-0000-0000-0000D5020000}"/>
    <cellStyle name="20% - Accent1 12 5 3 6 2" xfId="730" xr:uid="{00000000-0005-0000-0000-0000D6020000}"/>
    <cellStyle name="20% - Accent1 12 5 3 7" xfId="731" xr:uid="{00000000-0005-0000-0000-0000D7020000}"/>
    <cellStyle name="20% - Accent1 12 5 4" xfId="732" xr:uid="{00000000-0005-0000-0000-0000D8020000}"/>
    <cellStyle name="20% - Accent1 12 5 4 2" xfId="733" xr:uid="{00000000-0005-0000-0000-0000D9020000}"/>
    <cellStyle name="20% - Accent1 12 5 4 2 2" xfId="734" xr:uid="{00000000-0005-0000-0000-0000DA020000}"/>
    <cellStyle name="20% - Accent1 12 5 4 2 2 2" xfId="735" xr:uid="{00000000-0005-0000-0000-0000DB020000}"/>
    <cellStyle name="20% - Accent1 12 5 4 2 2 2 2" xfId="736" xr:uid="{00000000-0005-0000-0000-0000DC020000}"/>
    <cellStyle name="20% - Accent1 12 5 4 2 2 3" xfId="737" xr:uid="{00000000-0005-0000-0000-0000DD020000}"/>
    <cellStyle name="20% - Accent1 12 5 4 2 3" xfId="738" xr:uid="{00000000-0005-0000-0000-0000DE020000}"/>
    <cellStyle name="20% - Accent1 12 5 4 2 3 2" xfId="739" xr:uid="{00000000-0005-0000-0000-0000DF020000}"/>
    <cellStyle name="20% - Accent1 12 5 4 2 3 2 2" xfId="740" xr:uid="{00000000-0005-0000-0000-0000E0020000}"/>
    <cellStyle name="20% - Accent1 12 5 4 2 3 3" xfId="741" xr:uid="{00000000-0005-0000-0000-0000E1020000}"/>
    <cellStyle name="20% - Accent1 12 5 4 2 4" xfId="742" xr:uid="{00000000-0005-0000-0000-0000E2020000}"/>
    <cellStyle name="20% - Accent1 12 5 4 2 4 2" xfId="743" xr:uid="{00000000-0005-0000-0000-0000E3020000}"/>
    <cellStyle name="20% - Accent1 12 5 4 2 5" xfId="744" xr:uid="{00000000-0005-0000-0000-0000E4020000}"/>
    <cellStyle name="20% - Accent1 12 5 4 3" xfId="745" xr:uid="{00000000-0005-0000-0000-0000E5020000}"/>
    <cellStyle name="20% - Accent1 12 5 4 3 2" xfId="746" xr:uid="{00000000-0005-0000-0000-0000E6020000}"/>
    <cellStyle name="20% - Accent1 12 5 4 3 2 2" xfId="747" xr:uid="{00000000-0005-0000-0000-0000E7020000}"/>
    <cellStyle name="20% - Accent1 12 5 4 3 3" xfId="748" xr:uid="{00000000-0005-0000-0000-0000E8020000}"/>
    <cellStyle name="20% - Accent1 12 5 4 4" xfId="749" xr:uid="{00000000-0005-0000-0000-0000E9020000}"/>
    <cellStyle name="20% - Accent1 12 5 4 4 2" xfId="750" xr:uid="{00000000-0005-0000-0000-0000EA020000}"/>
    <cellStyle name="20% - Accent1 12 5 4 4 2 2" xfId="751" xr:uid="{00000000-0005-0000-0000-0000EB020000}"/>
    <cellStyle name="20% - Accent1 12 5 4 4 3" xfId="752" xr:uid="{00000000-0005-0000-0000-0000EC020000}"/>
    <cellStyle name="20% - Accent1 12 5 4 5" xfId="753" xr:uid="{00000000-0005-0000-0000-0000ED020000}"/>
    <cellStyle name="20% - Accent1 12 5 4 5 2" xfId="754" xr:uid="{00000000-0005-0000-0000-0000EE020000}"/>
    <cellStyle name="20% - Accent1 12 5 4 6" xfId="755" xr:uid="{00000000-0005-0000-0000-0000EF020000}"/>
    <cellStyle name="20% - Accent1 12 5 4 6 2" xfId="756" xr:uid="{00000000-0005-0000-0000-0000F0020000}"/>
    <cellStyle name="20% - Accent1 12 5 4 7" xfId="757" xr:uid="{00000000-0005-0000-0000-0000F1020000}"/>
    <cellStyle name="20% - Accent1 12 5 5" xfId="758" xr:uid="{00000000-0005-0000-0000-0000F2020000}"/>
    <cellStyle name="20% - Accent1 12 5 5 2" xfId="759" xr:uid="{00000000-0005-0000-0000-0000F3020000}"/>
    <cellStyle name="20% - Accent1 12 5 5 2 2" xfId="760" xr:uid="{00000000-0005-0000-0000-0000F4020000}"/>
    <cellStyle name="20% - Accent1 12 5 5 2 2 2" xfId="761" xr:uid="{00000000-0005-0000-0000-0000F5020000}"/>
    <cellStyle name="20% - Accent1 12 5 5 2 3" xfId="762" xr:uid="{00000000-0005-0000-0000-0000F6020000}"/>
    <cellStyle name="20% - Accent1 12 5 5 3" xfId="763" xr:uid="{00000000-0005-0000-0000-0000F7020000}"/>
    <cellStyle name="20% - Accent1 12 5 5 3 2" xfId="764" xr:uid="{00000000-0005-0000-0000-0000F8020000}"/>
    <cellStyle name="20% - Accent1 12 5 5 3 2 2" xfId="765" xr:uid="{00000000-0005-0000-0000-0000F9020000}"/>
    <cellStyle name="20% - Accent1 12 5 5 3 3" xfId="766" xr:uid="{00000000-0005-0000-0000-0000FA020000}"/>
    <cellStyle name="20% - Accent1 12 5 5 4" xfId="767" xr:uid="{00000000-0005-0000-0000-0000FB020000}"/>
    <cellStyle name="20% - Accent1 12 5 5 4 2" xfId="768" xr:uid="{00000000-0005-0000-0000-0000FC020000}"/>
    <cellStyle name="20% - Accent1 12 5 5 5" xfId="769" xr:uid="{00000000-0005-0000-0000-0000FD020000}"/>
    <cellStyle name="20% - Accent1 12 5 6" xfId="770" xr:uid="{00000000-0005-0000-0000-0000FE020000}"/>
    <cellStyle name="20% - Accent1 12 5 6 2" xfId="771" xr:uid="{00000000-0005-0000-0000-0000FF020000}"/>
    <cellStyle name="20% - Accent1 12 5 6 2 2" xfId="772" xr:uid="{00000000-0005-0000-0000-000000030000}"/>
    <cellStyle name="20% - Accent1 12 5 6 2 2 2" xfId="773" xr:uid="{00000000-0005-0000-0000-000001030000}"/>
    <cellStyle name="20% - Accent1 12 5 6 2 3" xfId="774" xr:uid="{00000000-0005-0000-0000-000002030000}"/>
    <cellStyle name="20% - Accent1 12 5 6 3" xfId="775" xr:uid="{00000000-0005-0000-0000-000003030000}"/>
    <cellStyle name="20% - Accent1 12 5 6 3 2" xfId="776" xr:uid="{00000000-0005-0000-0000-000004030000}"/>
    <cellStyle name="20% - Accent1 12 5 6 4" xfId="777" xr:uid="{00000000-0005-0000-0000-000005030000}"/>
    <cellStyle name="20% - Accent1 12 5 7" xfId="778" xr:uid="{00000000-0005-0000-0000-000006030000}"/>
    <cellStyle name="20% - Accent1 12 5 7 2" xfId="779" xr:uid="{00000000-0005-0000-0000-000007030000}"/>
    <cellStyle name="20% - Accent1 12 5 7 2 2" xfId="780" xr:uid="{00000000-0005-0000-0000-000008030000}"/>
    <cellStyle name="20% - Accent1 12 5 7 3" xfId="781" xr:uid="{00000000-0005-0000-0000-000009030000}"/>
    <cellStyle name="20% - Accent1 12 5 8" xfId="782" xr:uid="{00000000-0005-0000-0000-00000A030000}"/>
    <cellStyle name="20% - Accent1 12 5 8 2" xfId="783" xr:uid="{00000000-0005-0000-0000-00000B030000}"/>
    <cellStyle name="20% - Accent1 12 5 8 2 2" xfId="784" xr:uid="{00000000-0005-0000-0000-00000C030000}"/>
    <cellStyle name="20% - Accent1 12 5 8 3" xfId="785" xr:uid="{00000000-0005-0000-0000-00000D030000}"/>
    <cellStyle name="20% - Accent1 12 5 9" xfId="786" xr:uid="{00000000-0005-0000-0000-00000E030000}"/>
    <cellStyle name="20% - Accent1 12 5 9 2" xfId="787" xr:uid="{00000000-0005-0000-0000-00000F030000}"/>
    <cellStyle name="20% - Accent1 12 6" xfId="788" xr:uid="{00000000-0005-0000-0000-000010030000}"/>
    <cellStyle name="20% - Accent1 12 6 2" xfId="789" xr:uid="{00000000-0005-0000-0000-000011030000}"/>
    <cellStyle name="20% - Accent1 12 6 2 2" xfId="790" xr:uid="{00000000-0005-0000-0000-000012030000}"/>
    <cellStyle name="20% - Accent1 12 6 2 2 2" xfId="791" xr:uid="{00000000-0005-0000-0000-000013030000}"/>
    <cellStyle name="20% - Accent1 12 6 2 2 2 2" xfId="792" xr:uid="{00000000-0005-0000-0000-000014030000}"/>
    <cellStyle name="20% - Accent1 12 6 2 2 2 2 2" xfId="793" xr:uid="{00000000-0005-0000-0000-000015030000}"/>
    <cellStyle name="20% - Accent1 12 6 2 2 2 3" xfId="794" xr:uid="{00000000-0005-0000-0000-000016030000}"/>
    <cellStyle name="20% - Accent1 12 6 2 2 3" xfId="795" xr:uid="{00000000-0005-0000-0000-000017030000}"/>
    <cellStyle name="20% - Accent1 12 6 2 2 3 2" xfId="796" xr:uid="{00000000-0005-0000-0000-000018030000}"/>
    <cellStyle name="20% - Accent1 12 6 2 2 3 2 2" xfId="797" xr:uid="{00000000-0005-0000-0000-000019030000}"/>
    <cellStyle name="20% - Accent1 12 6 2 2 3 3" xfId="798" xr:uid="{00000000-0005-0000-0000-00001A030000}"/>
    <cellStyle name="20% - Accent1 12 6 2 2 4" xfId="799" xr:uid="{00000000-0005-0000-0000-00001B030000}"/>
    <cellStyle name="20% - Accent1 12 6 2 2 4 2" xfId="800" xr:uid="{00000000-0005-0000-0000-00001C030000}"/>
    <cellStyle name="20% - Accent1 12 6 2 2 5" xfId="801" xr:uid="{00000000-0005-0000-0000-00001D030000}"/>
    <cellStyle name="20% - Accent1 12 6 2 3" xfId="802" xr:uid="{00000000-0005-0000-0000-00001E030000}"/>
    <cellStyle name="20% - Accent1 12 6 2 3 2" xfId="803" xr:uid="{00000000-0005-0000-0000-00001F030000}"/>
    <cellStyle name="20% - Accent1 12 6 2 3 2 2" xfId="804" xr:uid="{00000000-0005-0000-0000-000020030000}"/>
    <cellStyle name="20% - Accent1 12 6 2 3 3" xfId="805" xr:uid="{00000000-0005-0000-0000-000021030000}"/>
    <cellStyle name="20% - Accent1 12 6 2 4" xfId="806" xr:uid="{00000000-0005-0000-0000-000022030000}"/>
    <cellStyle name="20% - Accent1 12 6 2 4 2" xfId="807" xr:uid="{00000000-0005-0000-0000-000023030000}"/>
    <cellStyle name="20% - Accent1 12 6 2 4 2 2" xfId="808" xr:uid="{00000000-0005-0000-0000-000024030000}"/>
    <cellStyle name="20% - Accent1 12 6 2 4 3" xfId="809" xr:uid="{00000000-0005-0000-0000-000025030000}"/>
    <cellStyle name="20% - Accent1 12 6 2 5" xfId="810" xr:uid="{00000000-0005-0000-0000-000026030000}"/>
    <cellStyle name="20% - Accent1 12 6 2 5 2" xfId="811" xr:uid="{00000000-0005-0000-0000-000027030000}"/>
    <cellStyle name="20% - Accent1 12 6 2 6" xfId="812" xr:uid="{00000000-0005-0000-0000-000028030000}"/>
    <cellStyle name="20% - Accent1 12 6 2 6 2" xfId="813" xr:uid="{00000000-0005-0000-0000-000029030000}"/>
    <cellStyle name="20% - Accent1 12 6 2 7" xfId="814" xr:uid="{00000000-0005-0000-0000-00002A030000}"/>
    <cellStyle name="20% - Accent1 12 6 3" xfId="815" xr:uid="{00000000-0005-0000-0000-00002B030000}"/>
    <cellStyle name="20% - Accent1 12 6 3 2" xfId="816" xr:uid="{00000000-0005-0000-0000-00002C030000}"/>
    <cellStyle name="20% - Accent1 12 6 3 2 2" xfId="817" xr:uid="{00000000-0005-0000-0000-00002D030000}"/>
    <cellStyle name="20% - Accent1 12 6 3 2 2 2" xfId="818" xr:uid="{00000000-0005-0000-0000-00002E030000}"/>
    <cellStyle name="20% - Accent1 12 6 3 2 3" xfId="819" xr:uid="{00000000-0005-0000-0000-00002F030000}"/>
    <cellStyle name="20% - Accent1 12 6 3 3" xfId="820" xr:uid="{00000000-0005-0000-0000-000030030000}"/>
    <cellStyle name="20% - Accent1 12 6 3 3 2" xfId="821" xr:uid="{00000000-0005-0000-0000-000031030000}"/>
    <cellStyle name="20% - Accent1 12 6 3 3 2 2" xfId="822" xr:uid="{00000000-0005-0000-0000-000032030000}"/>
    <cellStyle name="20% - Accent1 12 6 3 3 3" xfId="823" xr:uid="{00000000-0005-0000-0000-000033030000}"/>
    <cellStyle name="20% - Accent1 12 6 3 4" xfId="824" xr:uid="{00000000-0005-0000-0000-000034030000}"/>
    <cellStyle name="20% - Accent1 12 6 3 4 2" xfId="825" xr:uid="{00000000-0005-0000-0000-000035030000}"/>
    <cellStyle name="20% - Accent1 12 6 3 5" xfId="826" xr:uid="{00000000-0005-0000-0000-000036030000}"/>
    <cellStyle name="20% - Accent1 12 6 4" xfId="827" xr:uid="{00000000-0005-0000-0000-000037030000}"/>
    <cellStyle name="20% - Accent1 12 6 4 2" xfId="828" xr:uid="{00000000-0005-0000-0000-000038030000}"/>
    <cellStyle name="20% - Accent1 12 6 4 2 2" xfId="829" xr:uid="{00000000-0005-0000-0000-000039030000}"/>
    <cellStyle name="20% - Accent1 12 6 4 3" xfId="830" xr:uid="{00000000-0005-0000-0000-00003A030000}"/>
    <cellStyle name="20% - Accent1 12 6 5" xfId="831" xr:uid="{00000000-0005-0000-0000-00003B030000}"/>
    <cellStyle name="20% - Accent1 12 6 5 2" xfId="832" xr:uid="{00000000-0005-0000-0000-00003C030000}"/>
    <cellStyle name="20% - Accent1 12 6 5 2 2" xfId="833" xr:uid="{00000000-0005-0000-0000-00003D030000}"/>
    <cellStyle name="20% - Accent1 12 6 5 3" xfId="834" xr:uid="{00000000-0005-0000-0000-00003E030000}"/>
    <cellStyle name="20% - Accent1 12 6 6" xfId="835" xr:uid="{00000000-0005-0000-0000-00003F030000}"/>
    <cellStyle name="20% - Accent1 12 6 6 2" xfId="836" xr:uid="{00000000-0005-0000-0000-000040030000}"/>
    <cellStyle name="20% - Accent1 12 6 7" xfId="837" xr:uid="{00000000-0005-0000-0000-000041030000}"/>
    <cellStyle name="20% - Accent1 12 6 7 2" xfId="838" xr:uid="{00000000-0005-0000-0000-000042030000}"/>
    <cellStyle name="20% - Accent1 12 6 8" xfId="839" xr:uid="{00000000-0005-0000-0000-000043030000}"/>
    <cellStyle name="20% - Accent1 12 7" xfId="840" xr:uid="{00000000-0005-0000-0000-000044030000}"/>
    <cellStyle name="20% - Accent1 12 7 2" xfId="841" xr:uid="{00000000-0005-0000-0000-000045030000}"/>
    <cellStyle name="20% - Accent1 12 7 2 2" xfId="842" xr:uid="{00000000-0005-0000-0000-000046030000}"/>
    <cellStyle name="20% - Accent1 12 7 2 2 2" xfId="843" xr:uid="{00000000-0005-0000-0000-000047030000}"/>
    <cellStyle name="20% - Accent1 12 7 2 2 2 2" xfId="844" xr:uid="{00000000-0005-0000-0000-000048030000}"/>
    <cellStyle name="20% - Accent1 12 7 2 2 3" xfId="845" xr:uid="{00000000-0005-0000-0000-000049030000}"/>
    <cellStyle name="20% - Accent1 12 7 2 3" xfId="846" xr:uid="{00000000-0005-0000-0000-00004A030000}"/>
    <cellStyle name="20% - Accent1 12 7 2 3 2" xfId="847" xr:uid="{00000000-0005-0000-0000-00004B030000}"/>
    <cellStyle name="20% - Accent1 12 7 2 3 2 2" xfId="848" xr:uid="{00000000-0005-0000-0000-00004C030000}"/>
    <cellStyle name="20% - Accent1 12 7 2 3 3" xfId="849" xr:uid="{00000000-0005-0000-0000-00004D030000}"/>
    <cellStyle name="20% - Accent1 12 7 2 4" xfId="850" xr:uid="{00000000-0005-0000-0000-00004E030000}"/>
    <cellStyle name="20% - Accent1 12 7 2 4 2" xfId="851" xr:uid="{00000000-0005-0000-0000-00004F030000}"/>
    <cellStyle name="20% - Accent1 12 7 2 5" xfId="852" xr:uid="{00000000-0005-0000-0000-000050030000}"/>
    <cellStyle name="20% - Accent1 12 7 3" xfId="853" xr:uid="{00000000-0005-0000-0000-000051030000}"/>
    <cellStyle name="20% - Accent1 12 7 3 2" xfId="854" xr:uid="{00000000-0005-0000-0000-000052030000}"/>
    <cellStyle name="20% - Accent1 12 7 3 2 2" xfId="855" xr:uid="{00000000-0005-0000-0000-000053030000}"/>
    <cellStyle name="20% - Accent1 12 7 3 3" xfId="856" xr:uid="{00000000-0005-0000-0000-000054030000}"/>
    <cellStyle name="20% - Accent1 12 7 4" xfId="857" xr:uid="{00000000-0005-0000-0000-000055030000}"/>
    <cellStyle name="20% - Accent1 12 7 4 2" xfId="858" xr:uid="{00000000-0005-0000-0000-000056030000}"/>
    <cellStyle name="20% - Accent1 12 7 4 2 2" xfId="859" xr:uid="{00000000-0005-0000-0000-000057030000}"/>
    <cellStyle name="20% - Accent1 12 7 4 3" xfId="860" xr:uid="{00000000-0005-0000-0000-000058030000}"/>
    <cellStyle name="20% - Accent1 12 7 5" xfId="861" xr:uid="{00000000-0005-0000-0000-000059030000}"/>
    <cellStyle name="20% - Accent1 12 7 5 2" xfId="862" xr:uid="{00000000-0005-0000-0000-00005A030000}"/>
    <cellStyle name="20% - Accent1 12 7 6" xfId="863" xr:uid="{00000000-0005-0000-0000-00005B030000}"/>
    <cellStyle name="20% - Accent1 12 7 6 2" xfId="864" xr:uid="{00000000-0005-0000-0000-00005C030000}"/>
    <cellStyle name="20% - Accent1 12 7 7" xfId="865" xr:uid="{00000000-0005-0000-0000-00005D030000}"/>
    <cellStyle name="20% - Accent1 12 8" xfId="866" xr:uid="{00000000-0005-0000-0000-00005E030000}"/>
    <cellStyle name="20% - Accent1 12 8 2" xfId="867" xr:uid="{00000000-0005-0000-0000-00005F030000}"/>
    <cellStyle name="20% - Accent1 12 8 2 2" xfId="868" xr:uid="{00000000-0005-0000-0000-000060030000}"/>
    <cellStyle name="20% - Accent1 12 8 2 2 2" xfId="869" xr:uid="{00000000-0005-0000-0000-000061030000}"/>
    <cellStyle name="20% - Accent1 12 8 2 2 2 2" xfId="870" xr:uid="{00000000-0005-0000-0000-000062030000}"/>
    <cellStyle name="20% - Accent1 12 8 2 2 3" xfId="871" xr:uid="{00000000-0005-0000-0000-000063030000}"/>
    <cellStyle name="20% - Accent1 12 8 2 3" xfId="872" xr:uid="{00000000-0005-0000-0000-000064030000}"/>
    <cellStyle name="20% - Accent1 12 8 2 3 2" xfId="873" xr:uid="{00000000-0005-0000-0000-000065030000}"/>
    <cellStyle name="20% - Accent1 12 8 2 3 2 2" xfId="874" xr:uid="{00000000-0005-0000-0000-000066030000}"/>
    <cellStyle name="20% - Accent1 12 8 2 3 3" xfId="875" xr:uid="{00000000-0005-0000-0000-000067030000}"/>
    <cellStyle name="20% - Accent1 12 8 2 4" xfId="876" xr:uid="{00000000-0005-0000-0000-000068030000}"/>
    <cellStyle name="20% - Accent1 12 8 2 4 2" xfId="877" xr:uid="{00000000-0005-0000-0000-000069030000}"/>
    <cellStyle name="20% - Accent1 12 8 2 5" xfId="878" xr:uid="{00000000-0005-0000-0000-00006A030000}"/>
    <cellStyle name="20% - Accent1 12 8 3" xfId="879" xr:uid="{00000000-0005-0000-0000-00006B030000}"/>
    <cellStyle name="20% - Accent1 12 8 3 2" xfId="880" xr:uid="{00000000-0005-0000-0000-00006C030000}"/>
    <cellStyle name="20% - Accent1 12 8 3 2 2" xfId="881" xr:uid="{00000000-0005-0000-0000-00006D030000}"/>
    <cellStyle name="20% - Accent1 12 8 3 3" xfId="882" xr:uid="{00000000-0005-0000-0000-00006E030000}"/>
    <cellStyle name="20% - Accent1 12 8 4" xfId="883" xr:uid="{00000000-0005-0000-0000-00006F030000}"/>
    <cellStyle name="20% - Accent1 12 8 4 2" xfId="884" xr:uid="{00000000-0005-0000-0000-000070030000}"/>
    <cellStyle name="20% - Accent1 12 8 4 2 2" xfId="885" xr:uid="{00000000-0005-0000-0000-000071030000}"/>
    <cellStyle name="20% - Accent1 12 8 4 3" xfId="886" xr:uid="{00000000-0005-0000-0000-000072030000}"/>
    <cellStyle name="20% - Accent1 12 8 5" xfId="887" xr:uid="{00000000-0005-0000-0000-000073030000}"/>
    <cellStyle name="20% - Accent1 12 8 5 2" xfId="888" xr:uid="{00000000-0005-0000-0000-000074030000}"/>
    <cellStyle name="20% - Accent1 12 8 6" xfId="889" xr:uid="{00000000-0005-0000-0000-000075030000}"/>
    <cellStyle name="20% - Accent1 12 8 6 2" xfId="890" xr:uid="{00000000-0005-0000-0000-000076030000}"/>
    <cellStyle name="20% - Accent1 12 8 7" xfId="891" xr:uid="{00000000-0005-0000-0000-000077030000}"/>
    <cellStyle name="20% - Accent1 12 9" xfId="892" xr:uid="{00000000-0005-0000-0000-000078030000}"/>
    <cellStyle name="20% - Accent1 12 9 2" xfId="893" xr:uid="{00000000-0005-0000-0000-000079030000}"/>
    <cellStyle name="20% - Accent1 12 9 2 2" xfId="894" xr:uid="{00000000-0005-0000-0000-00007A030000}"/>
    <cellStyle name="20% - Accent1 12 9 2 2 2" xfId="895" xr:uid="{00000000-0005-0000-0000-00007B030000}"/>
    <cellStyle name="20% - Accent1 12 9 2 3" xfId="896" xr:uid="{00000000-0005-0000-0000-00007C030000}"/>
    <cellStyle name="20% - Accent1 12 9 3" xfId="897" xr:uid="{00000000-0005-0000-0000-00007D030000}"/>
    <cellStyle name="20% - Accent1 12 9 3 2" xfId="898" xr:uid="{00000000-0005-0000-0000-00007E030000}"/>
    <cellStyle name="20% - Accent1 12 9 3 2 2" xfId="899" xr:uid="{00000000-0005-0000-0000-00007F030000}"/>
    <cellStyle name="20% - Accent1 12 9 3 3" xfId="900" xr:uid="{00000000-0005-0000-0000-000080030000}"/>
    <cellStyle name="20% - Accent1 12 9 4" xfId="901" xr:uid="{00000000-0005-0000-0000-000081030000}"/>
    <cellStyle name="20% - Accent1 12 9 4 2" xfId="902" xr:uid="{00000000-0005-0000-0000-000082030000}"/>
    <cellStyle name="20% - Accent1 12 9 5" xfId="903" xr:uid="{00000000-0005-0000-0000-000083030000}"/>
    <cellStyle name="20% - Accent1 13" xfId="904" xr:uid="{00000000-0005-0000-0000-000084030000}"/>
    <cellStyle name="20% - Accent1 2" xfId="905" xr:uid="{00000000-0005-0000-0000-000085030000}"/>
    <cellStyle name="20% - Accent1 2 2" xfId="906" xr:uid="{00000000-0005-0000-0000-000086030000}"/>
    <cellStyle name="20% - Accent1 2 2 2" xfId="907" xr:uid="{00000000-0005-0000-0000-000087030000}"/>
    <cellStyle name="20% - Accent1 2 3" xfId="908" xr:uid="{00000000-0005-0000-0000-000088030000}"/>
    <cellStyle name="20% - Accent1 3" xfId="909" xr:uid="{00000000-0005-0000-0000-000089030000}"/>
    <cellStyle name="20% - Accent1 3 2" xfId="910" xr:uid="{00000000-0005-0000-0000-00008A030000}"/>
    <cellStyle name="20% - Accent1 4" xfId="911" xr:uid="{00000000-0005-0000-0000-00008B030000}"/>
    <cellStyle name="20% - Accent1 4 2" xfId="912" xr:uid="{00000000-0005-0000-0000-00008C030000}"/>
    <cellStyle name="20% - Accent1 5" xfId="913" xr:uid="{00000000-0005-0000-0000-00008D030000}"/>
    <cellStyle name="20% - Accent1 5 2" xfId="914" xr:uid="{00000000-0005-0000-0000-00008E030000}"/>
    <cellStyle name="20% - Accent1 6" xfId="915" xr:uid="{00000000-0005-0000-0000-00008F030000}"/>
    <cellStyle name="20% - Accent1 6 2" xfId="916" xr:uid="{00000000-0005-0000-0000-000090030000}"/>
    <cellStyle name="20% - Accent1 7" xfId="917" xr:uid="{00000000-0005-0000-0000-000091030000}"/>
    <cellStyle name="20% - Accent1 7 2" xfId="918" xr:uid="{00000000-0005-0000-0000-000092030000}"/>
    <cellStyle name="20% - Accent1 8" xfId="919" xr:uid="{00000000-0005-0000-0000-000093030000}"/>
    <cellStyle name="20% - Accent1 8 2" xfId="920" xr:uid="{00000000-0005-0000-0000-000094030000}"/>
    <cellStyle name="20% - Accent1 9" xfId="921" xr:uid="{00000000-0005-0000-0000-000095030000}"/>
    <cellStyle name="20% - Accent1 9 2" xfId="922" xr:uid="{00000000-0005-0000-0000-000096030000}"/>
    <cellStyle name="20% - Accent2 10" xfId="923" xr:uid="{00000000-0005-0000-0000-000097030000}"/>
    <cellStyle name="20% - Accent2 10 2" xfId="924" xr:uid="{00000000-0005-0000-0000-000098030000}"/>
    <cellStyle name="20% - Accent2 11" xfId="925" xr:uid="{00000000-0005-0000-0000-000099030000}"/>
    <cellStyle name="20% - Accent2 11 2" xfId="926" xr:uid="{00000000-0005-0000-0000-00009A030000}"/>
    <cellStyle name="20% - Accent2 12" xfId="927" xr:uid="{00000000-0005-0000-0000-00009B030000}"/>
    <cellStyle name="20% - Accent2 12 10" xfId="928" xr:uid="{00000000-0005-0000-0000-00009C030000}"/>
    <cellStyle name="20% - Accent2 12 10 2" xfId="929" xr:uid="{00000000-0005-0000-0000-00009D030000}"/>
    <cellStyle name="20% - Accent2 12 10 2 2" xfId="930" xr:uid="{00000000-0005-0000-0000-00009E030000}"/>
    <cellStyle name="20% - Accent2 12 10 2 2 2" xfId="931" xr:uid="{00000000-0005-0000-0000-00009F030000}"/>
    <cellStyle name="20% - Accent2 12 10 2 3" xfId="932" xr:uid="{00000000-0005-0000-0000-0000A0030000}"/>
    <cellStyle name="20% - Accent2 12 10 3" xfId="933" xr:uid="{00000000-0005-0000-0000-0000A1030000}"/>
    <cellStyle name="20% - Accent2 12 10 3 2" xfId="934" xr:uid="{00000000-0005-0000-0000-0000A2030000}"/>
    <cellStyle name="20% - Accent2 12 10 4" xfId="935" xr:uid="{00000000-0005-0000-0000-0000A3030000}"/>
    <cellStyle name="20% - Accent2 12 11" xfId="936" xr:uid="{00000000-0005-0000-0000-0000A4030000}"/>
    <cellStyle name="20% - Accent2 12 11 2" xfId="937" xr:uid="{00000000-0005-0000-0000-0000A5030000}"/>
    <cellStyle name="20% - Accent2 12 11 2 2" xfId="938" xr:uid="{00000000-0005-0000-0000-0000A6030000}"/>
    <cellStyle name="20% - Accent2 12 11 2 2 2" xfId="939" xr:uid="{00000000-0005-0000-0000-0000A7030000}"/>
    <cellStyle name="20% - Accent2 12 11 2 3" xfId="940" xr:uid="{00000000-0005-0000-0000-0000A8030000}"/>
    <cellStyle name="20% - Accent2 12 11 3" xfId="941" xr:uid="{00000000-0005-0000-0000-0000A9030000}"/>
    <cellStyle name="20% - Accent2 12 11 3 2" xfId="942" xr:uid="{00000000-0005-0000-0000-0000AA030000}"/>
    <cellStyle name="20% - Accent2 12 11 4" xfId="943" xr:uid="{00000000-0005-0000-0000-0000AB030000}"/>
    <cellStyle name="20% - Accent2 12 12" xfId="944" xr:uid="{00000000-0005-0000-0000-0000AC030000}"/>
    <cellStyle name="20% - Accent2 12 12 2" xfId="945" xr:uid="{00000000-0005-0000-0000-0000AD030000}"/>
    <cellStyle name="20% - Accent2 12 12 2 2" xfId="946" xr:uid="{00000000-0005-0000-0000-0000AE030000}"/>
    <cellStyle name="20% - Accent2 12 12 3" xfId="947" xr:uid="{00000000-0005-0000-0000-0000AF030000}"/>
    <cellStyle name="20% - Accent2 12 13" xfId="948" xr:uid="{00000000-0005-0000-0000-0000B0030000}"/>
    <cellStyle name="20% - Accent2 12 13 2" xfId="949" xr:uid="{00000000-0005-0000-0000-0000B1030000}"/>
    <cellStyle name="20% - Accent2 12 14" xfId="950" xr:uid="{00000000-0005-0000-0000-0000B2030000}"/>
    <cellStyle name="20% - Accent2 12 14 2" xfId="951" xr:uid="{00000000-0005-0000-0000-0000B3030000}"/>
    <cellStyle name="20% - Accent2 12 15" xfId="952" xr:uid="{00000000-0005-0000-0000-0000B4030000}"/>
    <cellStyle name="20% - Accent2 12 2" xfId="953" xr:uid="{00000000-0005-0000-0000-0000B5030000}"/>
    <cellStyle name="20% - Accent2 12 2 10" xfId="954" xr:uid="{00000000-0005-0000-0000-0000B6030000}"/>
    <cellStyle name="20% - Accent2 12 2 10 2" xfId="955" xr:uid="{00000000-0005-0000-0000-0000B7030000}"/>
    <cellStyle name="20% - Accent2 12 2 11" xfId="956" xr:uid="{00000000-0005-0000-0000-0000B8030000}"/>
    <cellStyle name="20% - Accent2 12 2 11 2" xfId="957" xr:uid="{00000000-0005-0000-0000-0000B9030000}"/>
    <cellStyle name="20% - Accent2 12 2 12" xfId="958" xr:uid="{00000000-0005-0000-0000-0000BA030000}"/>
    <cellStyle name="20% - Accent2 12 2 2" xfId="959" xr:uid="{00000000-0005-0000-0000-0000BB030000}"/>
    <cellStyle name="20% - Accent2 12 2 2 10" xfId="960" xr:uid="{00000000-0005-0000-0000-0000BC030000}"/>
    <cellStyle name="20% - Accent2 12 2 2 10 2" xfId="961" xr:uid="{00000000-0005-0000-0000-0000BD030000}"/>
    <cellStyle name="20% - Accent2 12 2 2 11" xfId="962" xr:uid="{00000000-0005-0000-0000-0000BE030000}"/>
    <cellStyle name="20% - Accent2 12 2 2 2" xfId="963" xr:uid="{00000000-0005-0000-0000-0000BF030000}"/>
    <cellStyle name="20% - Accent2 12 2 2 2 2" xfId="964" xr:uid="{00000000-0005-0000-0000-0000C0030000}"/>
    <cellStyle name="20% - Accent2 12 2 2 2 2 2" xfId="965" xr:uid="{00000000-0005-0000-0000-0000C1030000}"/>
    <cellStyle name="20% - Accent2 12 2 2 2 2 2 2" xfId="966" xr:uid="{00000000-0005-0000-0000-0000C2030000}"/>
    <cellStyle name="20% - Accent2 12 2 2 2 2 2 2 2" xfId="967" xr:uid="{00000000-0005-0000-0000-0000C3030000}"/>
    <cellStyle name="20% - Accent2 12 2 2 2 2 2 2 2 2" xfId="968" xr:uid="{00000000-0005-0000-0000-0000C4030000}"/>
    <cellStyle name="20% - Accent2 12 2 2 2 2 2 2 3" xfId="969" xr:uid="{00000000-0005-0000-0000-0000C5030000}"/>
    <cellStyle name="20% - Accent2 12 2 2 2 2 2 3" xfId="970" xr:uid="{00000000-0005-0000-0000-0000C6030000}"/>
    <cellStyle name="20% - Accent2 12 2 2 2 2 2 3 2" xfId="971" xr:uid="{00000000-0005-0000-0000-0000C7030000}"/>
    <cellStyle name="20% - Accent2 12 2 2 2 2 2 3 2 2" xfId="972" xr:uid="{00000000-0005-0000-0000-0000C8030000}"/>
    <cellStyle name="20% - Accent2 12 2 2 2 2 2 3 3" xfId="973" xr:uid="{00000000-0005-0000-0000-0000C9030000}"/>
    <cellStyle name="20% - Accent2 12 2 2 2 2 2 4" xfId="974" xr:uid="{00000000-0005-0000-0000-0000CA030000}"/>
    <cellStyle name="20% - Accent2 12 2 2 2 2 2 4 2" xfId="975" xr:uid="{00000000-0005-0000-0000-0000CB030000}"/>
    <cellStyle name="20% - Accent2 12 2 2 2 2 2 5" xfId="976" xr:uid="{00000000-0005-0000-0000-0000CC030000}"/>
    <cellStyle name="20% - Accent2 12 2 2 2 2 3" xfId="977" xr:uid="{00000000-0005-0000-0000-0000CD030000}"/>
    <cellStyle name="20% - Accent2 12 2 2 2 2 3 2" xfId="978" xr:uid="{00000000-0005-0000-0000-0000CE030000}"/>
    <cellStyle name="20% - Accent2 12 2 2 2 2 3 2 2" xfId="979" xr:uid="{00000000-0005-0000-0000-0000CF030000}"/>
    <cellStyle name="20% - Accent2 12 2 2 2 2 3 3" xfId="980" xr:uid="{00000000-0005-0000-0000-0000D0030000}"/>
    <cellStyle name="20% - Accent2 12 2 2 2 2 4" xfId="981" xr:uid="{00000000-0005-0000-0000-0000D1030000}"/>
    <cellStyle name="20% - Accent2 12 2 2 2 2 4 2" xfId="982" xr:uid="{00000000-0005-0000-0000-0000D2030000}"/>
    <cellStyle name="20% - Accent2 12 2 2 2 2 4 2 2" xfId="983" xr:uid="{00000000-0005-0000-0000-0000D3030000}"/>
    <cellStyle name="20% - Accent2 12 2 2 2 2 4 3" xfId="984" xr:uid="{00000000-0005-0000-0000-0000D4030000}"/>
    <cellStyle name="20% - Accent2 12 2 2 2 2 5" xfId="985" xr:uid="{00000000-0005-0000-0000-0000D5030000}"/>
    <cellStyle name="20% - Accent2 12 2 2 2 2 5 2" xfId="986" xr:uid="{00000000-0005-0000-0000-0000D6030000}"/>
    <cellStyle name="20% - Accent2 12 2 2 2 2 6" xfId="987" xr:uid="{00000000-0005-0000-0000-0000D7030000}"/>
    <cellStyle name="20% - Accent2 12 2 2 2 2 6 2" xfId="988" xr:uid="{00000000-0005-0000-0000-0000D8030000}"/>
    <cellStyle name="20% - Accent2 12 2 2 2 2 7" xfId="989" xr:uid="{00000000-0005-0000-0000-0000D9030000}"/>
    <cellStyle name="20% - Accent2 12 2 2 2 3" xfId="990" xr:uid="{00000000-0005-0000-0000-0000DA030000}"/>
    <cellStyle name="20% - Accent2 12 2 2 2 3 2" xfId="991" xr:uid="{00000000-0005-0000-0000-0000DB030000}"/>
    <cellStyle name="20% - Accent2 12 2 2 2 3 2 2" xfId="992" xr:uid="{00000000-0005-0000-0000-0000DC030000}"/>
    <cellStyle name="20% - Accent2 12 2 2 2 3 2 2 2" xfId="993" xr:uid="{00000000-0005-0000-0000-0000DD030000}"/>
    <cellStyle name="20% - Accent2 12 2 2 2 3 2 3" xfId="994" xr:uid="{00000000-0005-0000-0000-0000DE030000}"/>
    <cellStyle name="20% - Accent2 12 2 2 2 3 3" xfId="995" xr:uid="{00000000-0005-0000-0000-0000DF030000}"/>
    <cellStyle name="20% - Accent2 12 2 2 2 3 3 2" xfId="996" xr:uid="{00000000-0005-0000-0000-0000E0030000}"/>
    <cellStyle name="20% - Accent2 12 2 2 2 3 3 2 2" xfId="997" xr:uid="{00000000-0005-0000-0000-0000E1030000}"/>
    <cellStyle name="20% - Accent2 12 2 2 2 3 3 3" xfId="998" xr:uid="{00000000-0005-0000-0000-0000E2030000}"/>
    <cellStyle name="20% - Accent2 12 2 2 2 3 4" xfId="999" xr:uid="{00000000-0005-0000-0000-0000E3030000}"/>
    <cellStyle name="20% - Accent2 12 2 2 2 3 4 2" xfId="1000" xr:uid="{00000000-0005-0000-0000-0000E4030000}"/>
    <cellStyle name="20% - Accent2 12 2 2 2 3 5" xfId="1001" xr:uid="{00000000-0005-0000-0000-0000E5030000}"/>
    <cellStyle name="20% - Accent2 12 2 2 2 4" xfId="1002" xr:uid="{00000000-0005-0000-0000-0000E6030000}"/>
    <cellStyle name="20% - Accent2 12 2 2 2 4 2" xfId="1003" xr:uid="{00000000-0005-0000-0000-0000E7030000}"/>
    <cellStyle name="20% - Accent2 12 2 2 2 4 2 2" xfId="1004" xr:uid="{00000000-0005-0000-0000-0000E8030000}"/>
    <cellStyle name="20% - Accent2 12 2 2 2 4 3" xfId="1005" xr:uid="{00000000-0005-0000-0000-0000E9030000}"/>
    <cellStyle name="20% - Accent2 12 2 2 2 5" xfId="1006" xr:uid="{00000000-0005-0000-0000-0000EA030000}"/>
    <cellStyle name="20% - Accent2 12 2 2 2 5 2" xfId="1007" xr:uid="{00000000-0005-0000-0000-0000EB030000}"/>
    <cellStyle name="20% - Accent2 12 2 2 2 5 2 2" xfId="1008" xr:uid="{00000000-0005-0000-0000-0000EC030000}"/>
    <cellStyle name="20% - Accent2 12 2 2 2 5 3" xfId="1009" xr:uid="{00000000-0005-0000-0000-0000ED030000}"/>
    <cellStyle name="20% - Accent2 12 2 2 2 6" xfId="1010" xr:uid="{00000000-0005-0000-0000-0000EE030000}"/>
    <cellStyle name="20% - Accent2 12 2 2 2 6 2" xfId="1011" xr:uid="{00000000-0005-0000-0000-0000EF030000}"/>
    <cellStyle name="20% - Accent2 12 2 2 2 7" xfId="1012" xr:uid="{00000000-0005-0000-0000-0000F0030000}"/>
    <cellStyle name="20% - Accent2 12 2 2 2 7 2" xfId="1013" xr:uid="{00000000-0005-0000-0000-0000F1030000}"/>
    <cellStyle name="20% - Accent2 12 2 2 2 8" xfId="1014" xr:uid="{00000000-0005-0000-0000-0000F2030000}"/>
    <cellStyle name="20% - Accent2 12 2 2 3" xfId="1015" xr:uid="{00000000-0005-0000-0000-0000F3030000}"/>
    <cellStyle name="20% - Accent2 12 2 2 3 2" xfId="1016" xr:uid="{00000000-0005-0000-0000-0000F4030000}"/>
    <cellStyle name="20% - Accent2 12 2 2 3 2 2" xfId="1017" xr:uid="{00000000-0005-0000-0000-0000F5030000}"/>
    <cellStyle name="20% - Accent2 12 2 2 3 2 2 2" xfId="1018" xr:uid="{00000000-0005-0000-0000-0000F6030000}"/>
    <cellStyle name="20% - Accent2 12 2 2 3 2 2 2 2" xfId="1019" xr:uid="{00000000-0005-0000-0000-0000F7030000}"/>
    <cellStyle name="20% - Accent2 12 2 2 3 2 2 3" xfId="1020" xr:uid="{00000000-0005-0000-0000-0000F8030000}"/>
    <cellStyle name="20% - Accent2 12 2 2 3 2 3" xfId="1021" xr:uid="{00000000-0005-0000-0000-0000F9030000}"/>
    <cellStyle name="20% - Accent2 12 2 2 3 2 3 2" xfId="1022" xr:uid="{00000000-0005-0000-0000-0000FA030000}"/>
    <cellStyle name="20% - Accent2 12 2 2 3 2 3 2 2" xfId="1023" xr:uid="{00000000-0005-0000-0000-0000FB030000}"/>
    <cellStyle name="20% - Accent2 12 2 2 3 2 3 3" xfId="1024" xr:uid="{00000000-0005-0000-0000-0000FC030000}"/>
    <cellStyle name="20% - Accent2 12 2 2 3 2 4" xfId="1025" xr:uid="{00000000-0005-0000-0000-0000FD030000}"/>
    <cellStyle name="20% - Accent2 12 2 2 3 2 4 2" xfId="1026" xr:uid="{00000000-0005-0000-0000-0000FE030000}"/>
    <cellStyle name="20% - Accent2 12 2 2 3 2 5" xfId="1027" xr:uid="{00000000-0005-0000-0000-0000FF030000}"/>
    <cellStyle name="20% - Accent2 12 2 2 3 3" xfId="1028" xr:uid="{00000000-0005-0000-0000-000000040000}"/>
    <cellStyle name="20% - Accent2 12 2 2 3 3 2" xfId="1029" xr:uid="{00000000-0005-0000-0000-000001040000}"/>
    <cellStyle name="20% - Accent2 12 2 2 3 3 2 2" xfId="1030" xr:uid="{00000000-0005-0000-0000-000002040000}"/>
    <cellStyle name="20% - Accent2 12 2 2 3 3 3" xfId="1031" xr:uid="{00000000-0005-0000-0000-000003040000}"/>
    <cellStyle name="20% - Accent2 12 2 2 3 4" xfId="1032" xr:uid="{00000000-0005-0000-0000-000004040000}"/>
    <cellStyle name="20% - Accent2 12 2 2 3 4 2" xfId="1033" xr:uid="{00000000-0005-0000-0000-000005040000}"/>
    <cellStyle name="20% - Accent2 12 2 2 3 4 2 2" xfId="1034" xr:uid="{00000000-0005-0000-0000-000006040000}"/>
    <cellStyle name="20% - Accent2 12 2 2 3 4 3" xfId="1035" xr:uid="{00000000-0005-0000-0000-000007040000}"/>
    <cellStyle name="20% - Accent2 12 2 2 3 5" xfId="1036" xr:uid="{00000000-0005-0000-0000-000008040000}"/>
    <cellStyle name="20% - Accent2 12 2 2 3 5 2" xfId="1037" xr:uid="{00000000-0005-0000-0000-000009040000}"/>
    <cellStyle name="20% - Accent2 12 2 2 3 6" xfId="1038" xr:uid="{00000000-0005-0000-0000-00000A040000}"/>
    <cellStyle name="20% - Accent2 12 2 2 3 6 2" xfId="1039" xr:uid="{00000000-0005-0000-0000-00000B040000}"/>
    <cellStyle name="20% - Accent2 12 2 2 3 7" xfId="1040" xr:uid="{00000000-0005-0000-0000-00000C040000}"/>
    <cellStyle name="20% - Accent2 12 2 2 4" xfId="1041" xr:uid="{00000000-0005-0000-0000-00000D040000}"/>
    <cellStyle name="20% - Accent2 12 2 2 4 2" xfId="1042" xr:uid="{00000000-0005-0000-0000-00000E040000}"/>
    <cellStyle name="20% - Accent2 12 2 2 4 2 2" xfId="1043" xr:uid="{00000000-0005-0000-0000-00000F040000}"/>
    <cellStyle name="20% - Accent2 12 2 2 4 2 2 2" xfId="1044" xr:uid="{00000000-0005-0000-0000-000010040000}"/>
    <cellStyle name="20% - Accent2 12 2 2 4 2 2 2 2" xfId="1045" xr:uid="{00000000-0005-0000-0000-000011040000}"/>
    <cellStyle name="20% - Accent2 12 2 2 4 2 2 3" xfId="1046" xr:uid="{00000000-0005-0000-0000-000012040000}"/>
    <cellStyle name="20% - Accent2 12 2 2 4 2 3" xfId="1047" xr:uid="{00000000-0005-0000-0000-000013040000}"/>
    <cellStyle name="20% - Accent2 12 2 2 4 2 3 2" xfId="1048" xr:uid="{00000000-0005-0000-0000-000014040000}"/>
    <cellStyle name="20% - Accent2 12 2 2 4 2 3 2 2" xfId="1049" xr:uid="{00000000-0005-0000-0000-000015040000}"/>
    <cellStyle name="20% - Accent2 12 2 2 4 2 3 3" xfId="1050" xr:uid="{00000000-0005-0000-0000-000016040000}"/>
    <cellStyle name="20% - Accent2 12 2 2 4 2 4" xfId="1051" xr:uid="{00000000-0005-0000-0000-000017040000}"/>
    <cellStyle name="20% - Accent2 12 2 2 4 2 4 2" xfId="1052" xr:uid="{00000000-0005-0000-0000-000018040000}"/>
    <cellStyle name="20% - Accent2 12 2 2 4 2 5" xfId="1053" xr:uid="{00000000-0005-0000-0000-000019040000}"/>
    <cellStyle name="20% - Accent2 12 2 2 4 3" xfId="1054" xr:uid="{00000000-0005-0000-0000-00001A040000}"/>
    <cellStyle name="20% - Accent2 12 2 2 4 3 2" xfId="1055" xr:uid="{00000000-0005-0000-0000-00001B040000}"/>
    <cellStyle name="20% - Accent2 12 2 2 4 3 2 2" xfId="1056" xr:uid="{00000000-0005-0000-0000-00001C040000}"/>
    <cellStyle name="20% - Accent2 12 2 2 4 3 3" xfId="1057" xr:uid="{00000000-0005-0000-0000-00001D040000}"/>
    <cellStyle name="20% - Accent2 12 2 2 4 4" xfId="1058" xr:uid="{00000000-0005-0000-0000-00001E040000}"/>
    <cellStyle name="20% - Accent2 12 2 2 4 4 2" xfId="1059" xr:uid="{00000000-0005-0000-0000-00001F040000}"/>
    <cellStyle name="20% - Accent2 12 2 2 4 4 2 2" xfId="1060" xr:uid="{00000000-0005-0000-0000-000020040000}"/>
    <cellStyle name="20% - Accent2 12 2 2 4 4 3" xfId="1061" xr:uid="{00000000-0005-0000-0000-000021040000}"/>
    <cellStyle name="20% - Accent2 12 2 2 4 5" xfId="1062" xr:uid="{00000000-0005-0000-0000-000022040000}"/>
    <cellStyle name="20% - Accent2 12 2 2 4 5 2" xfId="1063" xr:uid="{00000000-0005-0000-0000-000023040000}"/>
    <cellStyle name="20% - Accent2 12 2 2 4 6" xfId="1064" xr:uid="{00000000-0005-0000-0000-000024040000}"/>
    <cellStyle name="20% - Accent2 12 2 2 4 6 2" xfId="1065" xr:uid="{00000000-0005-0000-0000-000025040000}"/>
    <cellStyle name="20% - Accent2 12 2 2 4 7" xfId="1066" xr:uid="{00000000-0005-0000-0000-000026040000}"/>
    <cellStyle name="20% - Accent2 12 2 2 5" xfId="1067" xr:uid="{00000000-0005-0000-0000-000027040000}"/>
    <cellStyle name="20% - Accent2 12 2 2 5 2" xfId="1068" xr:uid="{00000000-0005-0000-0000-000028040000}"/>
    <cellStyle name="20% - Accent2 12 2 2 5 2 2" xfId="1069" xr:uid="{00000000-0005-0000-0000-000029040000}"/>
    <cellStyle name="20% - Accent2 12 2 2 5 2 2 2" xfId="1070" xr:uid="{00000000-0005-0000-0000-00002A040000}"/>
    <cellStyle name="20% - Accent2 12 2 2 5 2 3" xfId="1071" xr:uid="{00000000-0005-0000-0000-00002B040000}"/>
    <cellStyle name="20% - Accent2 12 2 2 5 3" xfId="1072" xr:uid="{00000000-0005-0000-0000-00002C040000}"/>
    <cellStyle name="20% - Accent2 12 2 2 5 3 2" xfId="1073" xr:uid="{00000000-0005-0000-0000-00002D040000}"/>
    <cellStyle name="20% - Accent2 12 2 2 5 3 2 2" xfId="1074" xr:uid="{00000000-0005-0000-0000-00002E040000}"/>
    <cellStyle name="20% - Accent2 12 2 2 5 3 3" xfId="1075" xr:uid="{00000000-0005-0000-0000-00002F040000}"/>
    <cellStyle name="20% - Accent2 12 2 2 5 4" xfId="1076" xr:uid="{00000000-0005-0000-0000-000030040000}"/>
    <cellStyle name="20% - Accent2 12 2 2 5 4 2" xfId="1077" xr:uid="{00000000-0005-0000-0000-000031040000}"/>
    <cellStyle name="20% - Accent2 12 2 2 5 5" xfId="1078" xr:uid="{00000000-0005-0000-0000-000032040000}"/>
    <cellStyle name="20% - Accent2 12 2 2 6" xfId="1079" xr:uid="{00000000-0005-0000-0000-000033040000}"/>
    <cellStyle name="20% - Accent2 12 2 2 6 2" xfId="1080" xr:uid="{00000000-0005-0000-0000-000034040000}"/>
    <cellStyle name="20% - Accent2 12 2 2 6 2 2" xfId="1081" xr:uid="{00000000-0005-0000-0000-000035040000}"/>
    <cellStyle name="20% - Accent2 12 2 2 6 2 2 2" xfId="1082" xr:uid="{00000000-0005-0000-0000-000036040000}"/>
    <cellStyle name="20% - Accent2 12 2 2 6 2 3" xfId="1083" xr:uid="{00000000-0005-0000-0000-000037040000}"/>
    <cellStyle name="20% - Accent2 12 2 2 6 3" xfId="1084" xr:uid="{00000000-0005-0000-0000-000038040000}"/>
    <cellStyle name="20% - Accent2 12 2 2 6 3 2" xfId="1085" xr:uid="{00000000-0005-0000-0000-000039040000}"/>
    <cellStyle name="20% - Accent2 12 2 2 6 4" xfId="1086" xr:uid="{00000000-0005-0000-0000-00003A040000}"/>
    <cellStyle name="20% - Accent2 12 2 2 7" xfId="1087" xr:uid="{00000000-0005-0000-0000-00003B040000}"/>
    <cellStyle name="20% - Accent2 12 2 2 7 2" xfId="1088" xr:uid="{00000000-0005-0000-0000-00003C040000}"/>
    <cellStyle name="20% - Accent2 12 2 2 7 2 2" xfId="1089" xr:uid="{00000000-0005-0000-0000-00003D040000}"/>
    <cellStyle name="20% - Accent2 12 2 2 7 3" xfId="1090" xr:uid="{00000000-0005-0000-0000-00003E040000}"/>
    <cellStyle name="20% - Accent2 12 2 2 8" xfId="1091" xr:uid="{00000000-0005-0000-0000-00003F040000}"/>
    <cellStyle name="20% - Accent2 12 2 2 8 2" xfId="1092" xr:uid="{00000000-0005-0000-0000-000040040000}"/>
    <cellStyle name="20% - Accent2 12 2 2 8 2 2" xfId="1093" xr:uid="{00000000-0005-0000-0000-000041040000}"/>
    <cellStyle name="20% - Accent2 12 2 2 8 3" xfId="1094" xr:uid="{00000000-0005-0000-0000-000042040000}"/>
    <cellStyle name="20% - Accent2 12 2 2 9" xfId="1095" xr:uid="{00000000-0005-0000-0000-000043040000}"/>
    <cellStyle name="20% - Accent2 12 2 2 9 2" xfId="1096" xr:uid="{00000000-0005-0000-0000-000044040000}"/>
    <cellStyle name="20% - Accent2 12 2 3" xfId="1097" xr:uid="{00000000-0005-0000-0000-000045040000}"/>
    <cellStyle name="20% - Accent2 12 2 3 2" xfId="1098" xr:uid="{00000000-0005-0000-0000-000046040000}"/>
    <cellStyle name="20% - Accent2 12 2 3 2 2" xfId="1099" xr:uid="{00000000-0005-0000-0000-000047040000}"/>
    <cellStyle name="20% - Accent2 12 2 3 2 2 2" xfId="1100" xr:uid="{00000000-0005-0000-0000-000048040000}"/>
    <cellStyle name="20% - Accent2 12 2 3 2 2 2 2" xfId="1101" xr:uid="{00000000-0005-0000-0000-000049040000}"/>
    <cellStyle name="20% - Accent2 12 2 3 2 2 2 2 2" xfId="1102" xr:uid="{00000000-0005-0000-0000-00004A040000}"/>
    <cellStyle name="20% - Accent2 12 2 3 2 2 2 3" xfId="1103" xr:uid="{00000000-0005-0000-0000-00004B040000}"/>
    <cellStyle name="20% - Accent2 12 2 3 2 2 3" xfId="1104" xr:uid="{00000000-0005-0000-0000-00004C040000}"/>
    <cellStyle name="20% - Accent2 12 2 3 2 2 3 2" xfId="1105" xr:uid="{00000000-0005-0000-0000-00004D040000}"/>
    <cellStyle name="20% - Accent2 12 2 3 2 2 3 2 2" xfId="1106" xr:uid="{00000000-0005-0000-0000-00004E040000}"/>
    <cellStyle name="20% - Accent2 12 2 3 2 2 3 3" xfId="1107" xr:uid="{00000000-0005-0000-0000-00004F040000}"/>
    <cellStyle name="20% - Accent2 12 2 3 2 2 4" xfId="1108" xr:uid="{00000000-0005-0000-0000-000050040000}"/>
    <cellStyle name="20% - Accent2 12 2 3 2 2 4 2" xfId="1109" xr:uid="{00000000-0005-0000-0000-000051040000}"/>
    <cellStyle name="20% - Accent2 12 2 3 2 2 5" xfId="1110" xr:uid="{00000000-0005-0000-0000-000052040000}"/>
    <cellStyle name="20% - Accent2 12 2 3 2 3" xfId="1111" xr:uid="{00000000-0005-0000-0000-000053040000}"/>
    <cellStyle name="20% - Accent2 12 2 3 2 3 2" xfId="1112" xr:uid="{00000000-0005-0000-0000-000054040000}"/>
    <cellStyle name="20% - Accent2 12 2 3 2 3 2 2" xfId="1113" xr:uid="{00000000-0005-0000-0000-000055040000}"/>
    <cellStyle name="20% - Accent2 12 2 3 2 3 3" xfId="1114" xr:uid="{00000000-0005-0000-0000-000056040000}"/>
    <cellStyle name="20% - Accent2 12 2 3 2 4" xfId="1115" xr:uid="{00000000-0005-0000-0000-000057040000}"/>
    <cellStyle name="20% - Accent2 12 2 3 2 4 2" xfId="1116" xr:uid="{00000000-0005-0000-0000-000058040000}"/>
    <cellStyle name="20% - Accent2 12 2 3 2 4 2 2" xfId="1117" xr:uid="{00000000-0005-0000-0000-000059040000}"/>
    <cellStyle name="20% - Accent2 12 2 3 2 4 3" xfId="1118" xr:uid="{00000000-0005-0000-0000-00005A040000}"/>
    <cellStyle name="20% - Accent2 12 2 3 2 5" xfId="1119" xr:uid="{00000000-0005-0000-0000-00005B040000}"/>
    <cellStyle name="20% - Accent2 12 2 3 2 5 2" xfId="1120" xr:uid="{00000000-0005-0000-0000-00005C040000}"/>
    <cellStyle name="20% - Accent2 12 2 3 2 6" xfId="1121" xr:uid="{00000000-0005-0000-0000-00005D040000}"/>
    <cellStyle name="20% - Accent2 12 2 3 2 6 2" xfId="1122" xr:uid="{00000000-0005-0000-0000-00005E040000}"/>
    <cellStyle name="20% - Accent2 12 2 3 2 7" xfId="1123" xr:uid="{00000000-0005-0000-0000-00005F040000}"/>
    <cellStyle name="20% - Accent2 12 2 3 3" xfId="1124" xr:uid="{00000000-0005-0000-0000-000060040000}"/>
    <cellStyle name="20% - Accent2 12 2 3 3 2" xfId="1125" xr:uid="{00000000-0005-0000-0000-000061040000}"/>
    <cellStyle name="20% - Accent2 12 2 3 3 2 2" xfId="1126" xr:uid="{00000000-0005-0000-0000-000062040000}"/>
    <cellStyle name="20% - Accent2 12 2 3 3 2 2 2" xfId="1127" xr:uid="{00000000-0005-0000-0000-000063040000}"/>
    <cellStyle name="20% - Accent2 12 2 3 3 2 3" xfId="1128" xr:uid="{00000000-0005-0000-0000-000064040000}"/>
    <cellStyle name="20% - Accent2 12 2 3 3 3" xfId="1129" xr:uid="{00000000-0005-0000-0000-000065040000}"/>
    <cellStyle name="20% - Accent2 12 2 3 3 3 2" xfId="1130" xr:uid="{00000000-0005-0000-0000-000066040000}"/>
    <cellStyle name="20% - Accent2 12 2 3 3 3 2 2" xfId="1131" xr:uid="{00000000-0005-0000-0000-000067040000}"/>
    <cellStyle name="20% - Accent2 12 2 3 3 3 3" xfId="1132" xr:uid="{00000000-0005-0000-0000-000068040000}"/>
    <cellStyle name="20% - Accent2 12 2 3 3 4" xfId="1133" xr:uid="{00000000-0005-0000-0000-000069040000}"/>
    <cellStyle name="20% - Accent2 12 2 3 3 4 2" xfId="1134" xr:uid="{00000000-0005-0000-0000-00006A040000}"/>
    <cellStyle name="20% - Accent2 12 2 3 3 5" xfId="1135" xr:uid="{00000000-0005-0000-0000-00006B040000}"/>
    <cellStyle name="20% - Accent2 12 2 3 4" xfId="1136" xr:uid="{00000000-0005-0000-0000-00006C040000}"/>
    <cellStyle name="20% - Accent2 12 2 3 4 2" xfId="1137" xr:uid="{00000000-0005-0000-0000-00006D040000}"/>
    <cellStyle name="20% - Accent2 12 2 3 4 2 2" xfId="1138" xr:uid="{00000000-0005-0000-0000-00006E040000}"/>
    <cellStyle name="20% - Accent2 12 2 3 4 3" xfId="1139" xr:uid="{00000000-0005-0000-0000-00006F040000}"/>
    <cellStyle name="20% - Accent2 12 2 3 5" xfId="1140" xr:uid="{00000000-0005-0000-0000-000070040000}"/>
    <cellStyle name="20% - Accent2 12 2 3 5 2" xfId="1141" xr:uid="{00000000-0005-0000-0000-000071040000}"/>
    <cellStyle name="20% - Accent2 12 2 3 5 2 2" xfId="1142" xr:uid="{00000000-0005-0000-0000-000072040000}"/>
    <cellStyle name="20% - Accent2 12 2 3 5 3" xfId="1143" xr:uid="{00000000-0005-0000-0000-000073040000}"/>
    <cellStyle name="20% - Accent2 12 2 3 6" xfId="1144" xr:uid="{00000000-0005-0000-0000-000074040000}"/>
    <cellStyle name="20% - Accent2 12 2 3 6 2" xfId="1145" xr:uid="{00000000-0005-0000-0000-000075040000}"/>
    <cellStyle name="20% - Accent2 12 2 3 7" xfId="1146" xr:uid="{00000000-0005-0000-0000-000076040000}"/>
    <cellStyle name="20% - Accent2 12 2 3 7 2" xfId="1147" xr:uid="{00000000-0005-0000-0000-000077040000}"/>
    <cellStyle name="20% - Accent2 12 2 3 8" xfId="1148" xr:uid="{00000000-0005-0000-0000-000078040000}"/>
    <cellStyle name="20% - Accent2 12 2 4" xfId="1149" xr:uid="{00000000-0005-0000-0000-000079040000}"/>
    <cellStyle name="20% - Accent2 12 2 4 2" xfId="1150" xr:uid="{00000000-0005-0000-0000-00007A040000}"/>
    <cellStyle name="20% - Accent2 12 2 4 2 2" xfId="1151" xr:uid="{00000000-0005-0000-0000-00007B040000}"/>
    <cellStyle name="20% - Accent2 12 2 4 2 2 2" xfId="1152" xr:uid="{00000000-0005-0000-0000-00007C040000}"/>
    <cellStyle name="20% - Accent2 12 2 4 2 2 2 2" xfId="1153" xr:uid="{00000000-0005-0000-0000-00007D040000}"/>
    <cellStyle name="20% - Accent2 12 2 4 2 2 3" xfId="1154" xr:uid="{00000000-0005-0000-0000-00007E040000}"/>
    <cellStyle name="20% - Accent2 12 2 4 2 3" xfId="1155" xr:uid="{00000000-0005-0000-0000-00007F040000}"/>
    <cellStyle name="20% - Accent2 12 2 4 2 3 2" xfId="1156" xr:uid="{00000000-0005-0000-0000-000080040000}"/>
    <cellStyle name="20% - Accent2 12 2 4 2 3 2 2" xfId="1157" xr:uid="{00000000-0005-0000-0000-000081040000}"/>
    <cellStyle name="20% - Accent2 12 2 4 2 3 3" xfId="1158" xr:uid="{00000000-0005-0000-0000-000082040000}"/>
    <cellStyle name="20% - Accent2 12 2 4 2 4" xfId="1159" xr:uid="{00000000-0005-0000-0000-000083040000}"/>
    <cellStyle name="20% - Accent2 12 2 4 2 4 2" xfId="1160" xr:uid="{00000000-0005-0000-0000-000084040000}"/>
    <cellStyle name="20% - Accent2 12 2 4 2 5" xfId="1161" xr:uid="{00000000-0005-0000-0000-000085040000}"/>
    <cellStyle name="20% - Accent2 12 2 4 3" xfId="1162" xr:uid="{00000000-0005-0000-0000-000086040000}"/>
    <cellStyle name="20% - Accent2 12 2 4 3 2" xfId="1163" xr:uid="{00000000-0005-0000-0000-000087040000}"/>
    <cellStyle name="20% - Accent2 12 2 4 3 2 2" xfId="1164" xr:uid="{00000000-0005-0000-0000-000088040000}"/>
    <cellStyle name="20% - Accent2 12 2 4 3 3" xfId="1165" xr:uid="{00000000-0005-0000-0000-000089040000}"/>
    <cellStyle name="20% - Accent2 12 2 4 4" xfId="1166" xr:uid="{00000000-0005-0000-0000-00008A040000}"/>
    <cellStyle name="20% - Accent2 12 2 4 4 2" xfId="1167" xr:uid="{00000000-0005-0000-0000-00008B040000}"/>
    <cellStyle name="20% - Accent2 12 2 4 4 2 2" xfId="1168" xr:uid="{00000000-0005-0000-0000-00008C040000}"/>
    <cellStyle name="20% - Accent2 12 2 4 4 3" xfId="1169" xr:uid="{00000000-0005-0000-0000-00008D040000}"/>
    <cellStyle name="20% - Accent2 12 2 4 5" xfId="1170" xr:uid="{00000000-0005-0000-0000-00008E040000}"/>
    <cellStyle name="20% - Accent2 12 2 4 5 2" xfId="1171" xr:uid="{00000000-0005-0000-0000-00008F040000}"/>
    <cellStyle name="20% - Accent2 12 2 4 6" xfId="1172" xr:uid="{00000000-0005-0000-0000-000090040000}"/>
    <cellStyle name="20% - Accent2 12 2 4 6 2" xfId="1173" xr:uid="{00000000-0005-0000-0000-000091040000}"/>
    <cellStyle name="20% - Accent2 12 2 4 7" xfId="1174" xr:uid="{00000000-0005-0000-0000-000092040000}"/>
    <cellStyle name="20% - Accent2 12 2 5" xfId="1175" xr:uid="{00000000-0005-0000-0000-000093040000}"/>
    <cellStyle name="20% - Accent2 12 2 5 2" xfId="1176" xr:uid="{00000000-0005-0000-0000-000094040000}"/>
    <cellStyle name="20% - Accent2 12 2 5 2 2" xfId="1177" xr:uid="{00000000-0005-0000-0000-000095040000}"/>
    <cellStyle name="20% - Accent2 12 2 5 2 2 2" xfId="1178" xr:uid="{00000000-0005-0000-0000-000096040000}"/>
    <cellStyle name="20% - Accent2 12 2 5 2 2 2 2" xfId="1179" xr:uid="{00000000-0005-0000-0000-000097040000}"/>
    <cellStyle name="20% - Accent2 12 2 5 2 2 3" xfId="1180" xr:uid="{00000000-0005-0000-0000-000098040000}"/>
    <cellStyle name="20% - Accent2 12 2 5 2 3" xfId="1181" xr:uid="{00000000-0005-0000-0000-000099040000}"/>
    <cellStyle name="20% - Accent2 12 2 5 2 3 2" xfId="1182" xr:uid="{00000000-0005-0000-0000-00009A040000}"/>
    <cellStyle name="20% - Accent2 12 2 5 2 3 2 2" xfId="1183" xr:uid="{00000000-0005-0000-0000-00009B040000}"/>
    <cellStyle name="20% - Accent2 12 2 5 2 3 3" xfId="1184" xr:uid="{00000000-0005-0000-0000-00009C040000}"/>
    <cellStyle name="20% - Accent2 12 2 5 2 4" xfId="1185" xr:uid="{00000000-0005-0000-0000-00009D040000}"/>
    <cellStyle name="20% - Accent2 12 2 5 2 4 2" xfId="1186" xr:uid="{00000000-0005-0000-0000-00009E040000}"/>
    <cellStyle name="20% - Accent2 12 2 5 2 5" xfId="1187" xr:uid="{00000000-0005-0000-0000-00009F040000}"/>
    <cellStyle name="20% - Accent2 12 2 5 3" xfId="1188" xr:uid="{00000000-0005-0000-0000-0000A0040000}"/>
    <cellStyle name="20% - Accent2 12 2 5 3 2" xfId="1189" xr:uid="{00000000-0005-0000-0000-0000A1040000}"/>
    <cellStyle name="20% - Accent2 12 2 5 3 2 2" xfId="1190" xr:uid="{00000000-0005-0000-0000-0000A2040000}"/>
    <cellStyle name="20% - Accent2 12 2 5 3 3" xfId="1191" xr:uid="{00000000-0005-0000-0000-0000A3040000}"/>
    <cellStyle name="20% - Accent2 12 2 5 4" xfId="1192" xr:uid="{00000000-0005-0000-0000-0000A4040000}"/>
    <cellStyle name="20% - Accent2 12 2 5 4 2" xfId="1193" xr:uid="{00000000-0005-0000-0000-0000A5040000}"/>
    <cellStyle name="20% - Accent2 12 2 5 4 2 2" xfId="1194" xr:uid="{00000000-0005-0000-0000-0000A6040000}"/>
    <cellStyle name="20% - Accent2 12 2 5 4 3" xfId="1195" xr:uid="{00000000-0005-0000-0000-0000A7040000}"/>
    <cellStyle name="20% - Accent2 12 2 5 5" xfId="1196" xr:uid="{00000000-0005-0000-0000-0000A8040000}"/>
    <cellStyle name="20% - Accent2 12 2 5 5 2" xfId="1197" xr:uid="{00000000-0005-0000-0000-0000A9040000}"/>
    <cellStyle name="20% - Accent2 12 2 5 6" xfId="1198" xr:uid="{00000000-0005-0000-0000-0000AA040000}"/>
    <cellStyle name="20% - Accent2 12 2 5 6 2" xfId="1199" xr:uid="{00000000-0005-0000-0000-0000AB040000}"/>
    <cellStyle name="20% - Accent2 12 2 5 7" xfId="1200" xr:uid="{00000000-0005-0000-0000-0000AC040000}"/>
    <cellStyle name="20% - Accent2 12 2 6" xfId="1201" xr:uid="{00000000-0005-0000-0000-0000AD040000}"/>
    <cellStyle name="20% - Accent2 12 2 6 2" xfId="1202" xr:uid="{00000000-0005-0000-0000-0000AE040000}"/>
    <cellStyle name="20% - Accent2 12 2 6 2 2" xfId="1203" xr:uid="{00000000-0005-0000-0000-0000AF040000}"/>
    <cellStyle name="20% - Accent2 12 2 6 2 2 2" xfId="1204" xr:uid="{00000000-0005-0000-0000-0000B0040000}"/>
    <cellStyle name="20% - Accent2 12 2 6 2 3" xfId="1205" xr:uid="{00000000-0005-0000-0000-0000B1040000}"/>
    <cellStyle name="20% - Accent2 12 2 6 3" xfId="1206" xr:uid="{00000000-0005-0000-0000-0000B2040000}"/>
    <cellStyle name="20% - Accent2 12 2 6 3 2" xfId="1207" xr:uid="{00000000-0005-0000-0000-0000B3040000}"/>
    <cellStyle name="20% - Accent2 12 2 6 3 2 2" xfId="1208" xr:uid="{00000000-0005-0000-0000-0000B4040000}"/>
    <cellStyle name="20% - Accent2 12 2 6 3 3" xfId="1209" xr:uid="{00000000-0005-0000-0000-0000B5040000}"/>
    <cellStyle name="20% - Accent2 12 2 6 4" xfId="1210" xr:uid="{00000000-0005-0000-0000-0000B6040000}"/>
    <cellStyle name="20% - Accent2 12 2 6 4 2" xfId="1211" xr:uid="{00000000-0005-0000-0000-0000B7040000}"/>
    <cellStyle name="20% - Accent2 12 2 6 5" xfId="1212" xr:uid="{00000000-0005-0000-0000-0000B8040000}"/>
    <cellStyle name="20% - Accent2 12 2 7" xfId="1213" xr:uid="{00000000-0005-0000-0000-0000B9040000}"/>
    <cellStyle name="20% - Accent2 12 2 7 2" xfId="1214" xr:uid="{00000000-0005-0000-0000-0000BA040000}"/>
    <cellStyle name="20% - Accent2 12 2 7 2 2" xfId="1215" xr:uid="{00000000-0005-0000-0000-0000BB040000}"/>
    <cellStyle name="20% - Accent2 12 2 7 2 2 2" xfId="1216" xr:uid="{00000000-0005-0000-0000-0000BC040000}"/>
    <cellStyle name="20% - Accent2 12 2 7 2 3" xfId="1217" xr:uid="{00000000-0005-0000-0000-0000BD040000}"/>
    <cellStyle name="20% - Accent2 12 2 7 3" xfId="1218" xr:uid="{00000000-0005-0000-0000-0000BE040000}"/>
    <cellStyle name="20% - Accent2 12 2 7 3 2" xfId="1219" xr:uid="{00000000-0005-0000-0000-0000BF040000}"/>
    <cellStyle name="20% - Accent2 12 2 7 4" xfId="1220" xr:uid="{00000000-0005-0000-0000-0000C0040000}"/>
    <cellStyle name="20% - Accent2 12 2 8" xfId="1221" xr:uid="{00000000-0005-0000-0000-0000C1040000}"/>
    <cellStyle name="20% - Accent2 12 2 8 2" xfId="1222" xr:uid="{00000000-0005-0000-0000-0000C2040000}"/>
    <cellStyle name="20% - Accent2 12 2 8 2 2" xfId="1223" xr:uid="{00000000-0005-0000-0000-0000C3040000}"/>
    <cellStyle name="20% - Accent2 12 2 8 3" xfId="1224" xr:uid="{00000000-0005-0000-0000-0000C4040000}"/>
    <cellStyle name="20% - Accent2 12 2 9" xfId="1225" xr:uid="{00000000-0005-0000-0000-0000C5040000}"/>
    <cellStyle name="20% - Accent2 12 2 9 2" xfId="1226" xr:uid="{00000000-0005-0000-0000-0000C6040000}"/>
    <cellStyle name="20% - Accent2 12 2 9 2 2" xfId="1227" xr:uid="{00000000-0005-0000-0000-0000C7040000}"/>
    <cellStyle name="20% - Accent2 12 2 9 3" xfId="1228" xr:uid="{00000000-0005-0000-0000-0000C8040000}"/>
    <cellStyle name="20% - Accent2 12 3" xfId="1229" xr:uid="{00000000-0005-0000-0000-0000C9040000}"/>
    <cellStyle name="20% - Accent2 12 3 10" xfId="1230" xr:uid="{00000000-0005-0000-0000-0000CA040000}"/>
    <cellStyle name="20% - Accent2 12 3 10 2" xfId="1231" xr:uid="{00000000-0005-0000-0000-0000CB040000}"/>
    <cellStyle name="20% - Accent2 12 3 11" xfId="1232" xr:uid="{00000000-0005-0000-0000-0000CC040000}"/>
    <cellStyle name="20% - Accent2 12 3 2" xfId="1233" xr:uid="{00000000-0005-0000-0000-0000CD040000}"/>
    <cellStyle name="20% - Accent2 12 3 2 2" xfId="1234" xr:uid="{00000000-0005-0000-0000-0000CE040000}"/>
    <cellStyle name="20% - Accent2 12 3 2 2 2" xfId="1235" xr:uid="{00000000-0005-0000-0000-0000CF040000}"/>
    <cellStyle name="20% - Accent2 12 3 2 2 2 2" xfId="1236" xr:uid="{00000000-0005-0000-0000-0000D0040000}"/>
    <cellStyle name="20% - Accent2 12 3 2 2 2 2 2" xfId="1237" xr:uid="{00000000-0005-0000-0000-0000D1040000}"/>
    <cellStyle name="20% - Accent2 12 3 2 2 2 2 2 2" xfId="1238" xr:uid="{00000000-0005-0000-0000-0000D2040000}"/>
    <cellStyle name="20% - Accent2 12 3 2 2 2 2 3" xfId="1239" xr:uid="{00000000-0005-0000-0000-0000D3040000}"/>
    <cellStyle name="20% - Accent2 12 3 2 2 2 3" xfId="1240" xr:uid="{00000000-0005-0000-0000-0000D4040000}"/>
    <cellStyle name="20% - Accent2 12 3 2 2 2 3 2" xfId="1241" xr:uid="{00000000-0005-0000-0000-0000D5040000}"/>
    <cellStyle name="20% - Accent2 12 3 2 2 2 3 2 2" xfId="1242" xr:uid="{00000000-0005-0000-0000-0000D6040000}"/>
    <cellStyle name="20% - Accent2 12 3 2 2 2 3 3" xfId="1243" xr:uid="{00000000-0005-0000-0000-0000D7040000}"/>
    <cellStyle name="20% - Accent2 12 3 2 2 2 4" xfId="1244" xr:uid="{00000000-0005-0000-0000-0000D8040000}"/>
    <cellStyle name="20% - Accent2 12 3 2 2 2 4 2" xfId="1245" xr:uid="{00000000-0005-0000-0000-0000D9040000}"/>
    <cellStyle name="20% - Accent2 12 3 2 2 2 5" xfId="1246" xr:uid="{00000000-0005-0000-0000-0000DA040000}"/>
    <cellStyle name="20% - Accent2 12 3 2 2 3" xfId="1247" xr:uid="{00000000-0005-0000-0000-0000DB040000}"/>
    <cellStyle name="20% - Accent2 12 3 2 2 3 2" xfId="1248" xr:uid="{00000000-0005-0000-0000-0000DC040000}"/>
    <cellStyle name="20% - Accent2 12 3 2 2 3 2 2" xfId="1249" xr:uid="{00000000-0005-0000-0000-0000DD040000}"/>
    <cellStyle name="20% - Accent2 12 3 2 2 3 3" xfId="1250" xr:uid="{00000000-0005-0000-0000-0000DE040000}"/>
    <cellStyle name="20% - Accent2 12 3 2 2 4" xfId="1251" xr:uid="{00000000-0005-0000-0000-0000DF040000}"/>
    <cellStyle name="20% - Accent2 12 3 2 2 4 2" xfId="1252" xr:uid="{00000000-0005-0000-0000-0000E0040000}"/>
    <cellStyle name="20% - Accent2 12 3 2 2 4 2 2" xfId="1253" xr:uid="{00000000-0005-0000-0000-0000E1040000}"/>
    <cellStyle name="20% - Accent2 12 3 2 2 4 3" xfId="1254" xr:uid="{00000000-0005-0000-0000-0000E2040000}"/>
    <cellStyle name="20% - Accent2 12 3 2 2 5" xfId="1255" xr:uid="{00000000-0005-0000-0000-0000E3040000}"/>
    <cellStyle name="20% - Accent2 12 3 2 2 5 2" xfId="1256" xr:uid="{00000000-0005-0000-0000-0000E4040000}"/>
    <cellStyle name="20% - Accent2 12 3 2 2 6" xfId="1257" xr:uid="{00000000-0005-0000-0000-0000E5040000}"/>
    <cellStyle name="20% - Accent2 12 3 2 2 6 2" xfId="1258" xr:uid="{00000000-0005-0000-0000-0000E6040000}"/>
    <cellStyle name="20% - Accent2 12 3 2 2 7" xfId="1259" xr:uid="{00000000-0005-0000-0000-0000E7040000}"/>
    <cellStyle name="20% - Accent2 12 3 2 3" xfId="1260" xr:uid="{00000000-0005-0000-0000-0000E8040000}"/>
    <cellStyle name="20% - Accent2 12 3 2 3 2" xfId="1261" xr:uid="{00000000-0005-0000-0000-0000E9040000}"/>
    <cellStyle name="20% - Accent2 12 3 2 3 2 2" xfId="1262" xr:uid="{00000000-0005-0000-0000-0000EA040000}"/>
    <cellStyle name="20% - Accent2 12 3 2 3 2 2 2" xfId="1263" xr:uid="{00000000-0005-0000-0000-0000EB040000}"/>
    <cellStyle name="20% - Accent2 12 3 2 3 2 3" xfId="1264" xr:uid="{00000000-0005-0000-0000-0000EC040000}"/>
    <cellStyle name="20% - Accent2 12 3 2 3 3" xfId="1265" xr:uid="{00000000-0005-0000-0000-0000ED040000}"/>
    <cellStyle name="20% - Accent2 12 3 2 3 3 2" xfId="1266" xr:uid="{00000000-0005-0000-0000-0000EE040000}"/>
    <cellStyle name="20% - Accent2 12 3 2 3 3 2 2" xfId="1267" xr:uid="{00000000-0005-0000-0000-0000EF040000}"/>
    <cellStyle name="20% - Accent2 12 3 2 3 3 3" xfId="1268" xr:uid="{00000000-0005-0000-0000-0000F0040000}"/>
    <cellStyle name="20% - Accent2 12 3 2 3 4" xfId="1269" xr:uid="{00000000-0005-0000-0000-0000F1040000}"/>
    <cellStyle name="20% - Accent2 12 3 2 3 4 2" xfId="1270" xr:uid="{00000000-0005-0000-0000-0000F2040000}"/>
    <cellStyle name="20% - Accent2 12 3 2 3 5" xfId="1271" xr:uid="{00000000-0005-0000-0000-0000F3040000}"/>
    <cellStyle name="20% - Accent2 12 3 2 4" xfId="1272" xr:uid="{00000000-0005-0000-0000-0000F4040000}"/>
    <cellStyle name="20% - Accent2 12 3 2 4 2" xfId="1273" xr:uid="{00000000-0005-0000-0000-0000F5040000}"/>
    <cellStyle name="20% - Accent2 12 3 2 4 2 2" xfId="1274" xr:uid="{00000000-0005-0000-0000-0000F6040000}"/>
    <cellStyle name="20% - Accent2 12 3 2 4 3" xfId="1275" xr:uid="{00000000-0005-0000-0000-0000F7040000}"/>
    <cellStyle name="20% - Accent2 12 3 2 5" xfId="1276" xr:uid="{00000000-0005-0000-0000-0000F8040000}"/>
    <cellStyle name="20% - Accent2 12 3 2 5 2" xfId="1277" xr:uid="{00000000-0005-0000-0000-0000F9040000}"/>
    <cellStyle name="20% - Accent2 12 3 2 5 2 2" xfId="1278" xr:uid="{00000000-0005-0000-0000-0000FA040000}"/>
    <cellStyle name="20% - Accent2 12 3 2 5 3" xfId="1279" xr:uid="{00000000-0005-0000-0000-0000FB040000}"/>
    <cellStyle name="20% - Accent2 12 3 2 6" xfId="1280" xr:uid="{00000000-0005-0000-0000-0000FC040000}"/>
    <cellStyle name="20% - Accent2 12 3 2 6 2" xfId="1281" xr:uid="{00000000-0005-0000-0000-0000FD040000}"/>
    <cellStyle name="20% - Accent2 12 3 2 7" xfId="1282" xr:uid="{00000000-0005-0000-0000-0000FE040000}"/>
    <cellStyle name="20% - Accent2 12 3 2 7 2" xfId="1283" xr:uid="{00000000-0005-0000-0000-0000FF040000}"/>
    <cellStyle name="20% - Accent2 12 3 2 8" xfId="1284" xr:uid="{00000000-0005-0000-0000-000000050000}"/>
    <cellStyle name="20% - Accent2 12 3 3" xfId="1285" xr:uid="{00000000-0005-0000-0000-000001050000}"/>
    <cellStyle name="20% - Accent2 12 3 3 2" xfId="1286" xr:uid="{00000000-0005-0000-0000-000002050000}"/>
    <cellStyle name="20% - Accent2 12 3 3 2 2" xfId="1287" xr:uid="{00000000-0005-0000-0000-000003050000}"/>
    <cellStyle name="20% - Accent2 12 3 3 2 2 2" xfId="1288" xr:uid="{00000000-0005-0000-0000-000004050000}"/>
    <cellStyle name="20% - Accent2 12 3 3 2 2 2 2" xfId="1289" xr:uid="{00000000-0005-0000-0000-000005050000}"/>
    <cellStyle name="20% - Accent2 12 3 3 2 2 3" xfId="1290" xr:uid="{00000000-0005-0000-0000-000006050000}"/>
    <cellStyle name="20% - Accent2 12 3 3 2 3" xfId="1291" xr:uid="{00000000-0005-0000-0000-000007050000}"/>
    <cellStyle name="20% - Accent2 12 3 3 2 3 2" xfId="1292" xr:uid="{00000000-0005-0000-0000-000008050000}"/>
    <cellStyle name="20% - Accent2 12 3 3 2 3 2 2" xfId="1293" xr:uid="{00000000-0005-0000-0000-000009050000}"/>
    <cellStyle name="20% - Accent2 12 3 3 2 3 3" xfId="1294" xr:uid="{00000000-0005-0000-0000-00000A050000}"/>
    <cellStyle name="20% - Accent2 12 3 3 2 4" xfId="1295" xr:uid="{00000000-0005-0000-0000-00000B050000}"/>
    <cellStyle name="20% - Accent2 12 3 3 2 4 2" xfId="1296" xr:uid="{00000000-0005-0000-0000-00000C050000}"/>
    <cellStyle name="20% - Accent2 12 3 3 2 5" xfId="1297" xr:uid="{00000000-0005-0000-0000-00000D050000}"/>
    <cellStyle name="20% - Accent2 12 3 3 3" xfId="1298" xr:uid="{00000000-0005-0000-0000-00000E050000}"/>
    <cellStyle name="20% - Accent2 12 3 3 3 2" xfId="1299" xr:uid="{00000000-0005-0000-0000-00000F050000}"/>
    <cellStyle name="20% - Accent2 12 3 3 3 2 2" xfId="1300" xr:uid="{00000000-0005-0000-0000-000010050000}"/>
    <cellStyle name="20% - Accent2 12 3 3 3 3" xfId="1301" xr:uid="{00000000-0005-0000-0000-000011050000}"/>
    <cellStyle name="20% - Accent2 12 3 3 4" xfId="1302" xr:uid="{00000000-0005-0000-0000-000012050000}"/>
    <cellStyle name="20% - Accent2 12 3 3 4 2" xfId="1303" xr:uid="{00000000-0005-0000-0000-000013050000}"/>
    <cellStyle name="20% - Accent2 12 3 3 4 2 2" xfId="1304" xr:uid="{00000000-0005-0000-0000-000014050000}"/>
    <cellStyle name="20% - Accent2 12 3 3 4 3" xfId="1305" xr:uid="{00000000-0005-0000-0000-000015050000}"/>
    <cellStyle name="20% - Accent2 12 3 3 5" xfId="1306" xr:uid="{00000000-0005-0000-0000-000016050000}"/>
    <cellStyle name="20% - Accent2 12 3 3 5 2" xfId="1307" xr:uid="{00000000-0005-0000-0000-000017050000}"/>
    <cellStyle name="20% - Accent2 12 3 3 6" xfId="1308" xr:uid="{00000000-0005-0000-0000-000018050000}"/>
    <cellStyle name="20% - Accent2 12 3 3 6 2" xfId="1309" xr:uid="{00000000-0005-0000-0000-000019050000}"/>
    <cellStyle name="20% - Accent2 12 3 3 7" xfId="1310" xr:uid="{00000000-0005-0000-0000-00001A050000}"/>
    <cellStyle name="20% - Accent2 12 3 4" xfId="1311" xr:uid="{00000000-0005-0000-0000-00001B050000}"/>
    <cellStyle name="20% - Accent2 12 3 4 2" xfId="1312" xr:uid="{00000000-0005-0000-0000-00001C050000}"/>
    <cellStyle name="20% - Accent2 12 3 4 2 2" xfId="1313" xr:uid="{00000000-0005-0000-0000-00001D050000}"/>
    <cellStyle name="20% - Accent2 12 3 4 2 2 2" xfId="1314" xr:uid="{00000000-0005-0000-0000-00001E050000}"/>
    <cellStyle name="20% - Accent2 12 3 4 2 2 2 2" xfId="1315" xr:uid="{00000000-0005-0000-0000-00001F050000}"/>
    <cellStyle name="20% - Accent2 12 3 4 2 2 3" xfId="1316" xr:uid="{00000000-0005-0000-0000-000020050000}"/>
    <cellStyle name="20% - Accent2 12 3 4 2 3" xfId="1317" xr:uid="{00000000-0005-0000-0000-000021050000}"/>
    <cellStyle name="20% - Accent2 12 3 4 2 3 2" xfId="1318" xr:uid="{00000000-0005-0000-0000-000022050000}"/>
    <cellStyle name="20% - Accent2 12 3 4 2 3 2 2" xfId="1319" xr:uid="{00000000-0005-0000-0000-000023050000}"/>
    <cellStyle name="20% - Accent2 12 3 4 2 3 3" xfId="1320" xr:uid="{00000000-0005-0000-0000-000024050000}"/>
    <cellStyle name="20% - Accent2 12 3 4 2 4" xfId="1321" xr:uid="{00000000-0005-0000-0000-000025050000}"/>
    <cellStyle name="20% - Accent2 12 3 4 2 4 2" xfId="1322" xr:uid="{00000000-0005-0000-0000-000026050000}"/>
    <cellStyle name="20% - Accent2 12 3 4 2 5" xfId="1323" xr:uid="{00000000-0005-0000-0000-000027050000}"/>
    <cellStyle name="20% - Accent2 12 3 4 3" xfId="1324" xr:uid="{00000000-0005-0000-0000-000028050000}"/>
    <cellStyle name="20% - Accent2 12 3 4 3 2" xfId="1325" xr:uid="{00000000-0005-0000-0000-000029050000}"/>
    <cellStyle name="20% - Accent2 12 3 4 3 2 2" xfId="1326" xr:uid="{00000000-0005-0000-0000-00002A050000}"/>
    <cellStyle name="20% - Accent2 12 3 4 3 3" xfId="1327" xr:uid="{00000000-0005-0000-0000-00002B050000}"/>
    <cellStyle name="20% - Accent2 12 3 4 4" xfId="1328" xr:uid="{00000000-0005-0000-0000-00002C050000}"/>
    <cellStyle name="20% - Accent2 12 3 4 4 2" xfId="1329" xr:uid="{00000000-0005-0000-0000-00002D050000}"/>
    <cellStyle name="20% - Accent2 12 3 4 4 2 2" xfId="1330" xr:uid="{00000000-0005-0000-0000-00002E050000}"/>
    <cellStyle name="20% - Accent2 12 3 4 4 3" xfId="1331" xr:uid="{00000000-0005-0000-0000-00002F050000}"/>
    <cellStyle name="20% - Accent2 12 3 4 5" xfId="1332" xr:uid="{00000000-0005-0000-0000-000030050000}"/>
    <cellStyle name="20% - Accent2 12 3 4 5 2" xfId="1333" xr:uid="{00000000-0005-0000-0000-000031050000}"/>
    <cellStyle name="20% - Accent2 12 3 4 6" xfId="1334" xr:uid="{00000000-0005-0000-0000-000032050000}"/>
    <cellStyle name="20% - Accent2 12 3 4 6 2" xfId="1335" xr:uid="{00000000-0005-0000-0000-000033050000}"/>
    <cellStyle name="20% - Accent2 12 3 4 7" xfId="1336" xr:uid="{00000000-0005-0000-0000-000034050000}"/>
    <cellStyle name="20% - Accent2 12 3 5" xfId="1337" xr:uid="{00000000-0005-0000-0000-000035050000}"/>
    <cellStyle name="20% - Accent2 12 3 5 2" xfId="1338" xr:uid="{00000000-0005-0000-0000-000036050000}"/>
    <cellStyle name="20% - Accent2 12 3 5 2 2" xfId="1339" xr:uid="{00000000-0005-0000-0000-000037050000}"/>
    <cellStyle name="20% - Accent2 12 3 5 2 2 2" xfId="1340" xr:uid="{00000000-0005-0000-0000-000038050000}"/>
    <cellStyle name="20% - Accent2 12 3 5 2 3" xfId="1341" xr:uid="{00000000-0005-0000-0000-000039050000}"/>
    <cellStyle name="20% - Accent2 12 3 5 3" xfId="1342" xr:uid="{00000000-0005-0000-0000-00003A050000}"/>
    <cellStyle name="20% - Accent2 12 3 5 3 2" xfId="1343" xr:uid="{00000000-0005-0000-0000-00003B050000}"/>
    <cellStyle name="20% - Accent2 12 3 5 3 2 2" xfId="1344" xr:uid="{00000000-0005-0000-0000-00003C050000}"/>
    <cellStyle name="20% - Accent2 12 3 5 3 3" xfId="1345" xr:uid="{00000000-0005-0000-0000-00003D050000}"/>
    <cellStyle name="20% - Accent2 12 3 5 4" xfId="1346" xr:uid="{00000000-0005-0000-0000-00003E050000}"/>
    <cellStyle name="20% - Accent2 12 3 5 4 2" xfId="1347" xr:uid="{00000000-0005-0000-0000-00003F050000}"/>
    <cellStyle name="20% - Accent2 12 3 5 5" xfId="1348" xr:uid="{00000000-0005-0000-0000-000040050000}"/>
    <cellStyle name="20% - Accent2 12 3 6" xfId="1349" xr:uid="{00000000-0005-0000-0000-000041050000}"/>
    <cellStyle name="20% - Accent2 12 3 6 2" xfId="1350" xr:uid="{00000000-0005-0000-0000-000042050000}"/>
    <cellStyle name="20% - Accent2 12 3 6 2 2" xfId="1351" xr:uid="{00000000-0005-0000-0000-000043050000}"/>
    <cellStyle name="20% - Accent2 12 3 6 2 2 2" xfId="1352" xr:uid="{00000000-0005-0000-0000-000044050000}"/>
    <cellStyle name="20% - Accent2 12 3 6 2 3" xfId="1353" xr:uid="{00000000-0005-0000-0000-000045050000}"/>
    <cellStyle name="20% - Accent2 12 3 6 3" xfId="1354" xr:uid="{00000000-0005-0000-0000-000046050000}"/>
    <cellStyle name="20% - Accent2 12 3 6 3 2" xfId="1355" xr:uid="{00000000-0005-0000-0000-000047050000}"/>
    <cellStyle name="20% - Accent2 12 3 6 4" xfId="1356" xr:uid="{00000000-0005-0000-0000-000048050000}"/>
    <cellStyle name="20% - Accent2 12 3 7" xfId="1357" xr:uid="{00000000-0005-0000-0000-000049050000}"/>
    <cellStyle name="20% - Accent2 12 3 7 2" xfId="1358" xr:uid="{00000000-0005-0000-0000-00004A050000}"/>
    <cellStyle name="20% - Accent2 12 3 7 2 2" xfId="1359" xr:uid="{00000000-0005-0000-0000-00004B050000}"/>
    <cellStyle name="20% - Accent2 12 3 7 3" xfId="1360" xr:uid="{00000000-0005-0000-0000-00004C050000}"/>
    <cellStyle name="20% - Accent2 12 3 8" xfId="1361" xr:uid="{00000000-0005-0000-0000-00004D050000}"/>
    <cellStyle name="20% - Accent2 12 3 8 2" xfId="1362" xr:uid="{00000000-0005-0000-0000-00004E050000}"/>
    <cellStyle name="20% - Accent2 12 3 8 2 2" xfId="1363" xr:uid="{00000000-0005-0000-0000-00004F050000}"/>
    <cellStyle name="20% - Accent2 12 3 8 3" xfId="1364" xr:uid="{00000000-0005-0000-0000-000050050000}"/>
    <cellStyle name="20% - Accent2 12 3 9" xfId="1365" xr:uid="{00000000-0005-0000-0000-000051050000}"/>
    <cellStyle name="20% - Accent2 12 3 9 2" xfId="1366" xr:uid="{00000000-0005-0000-0000-000052050000}"/>
    <cellStyle name="20% - Accent2 12 4" xfId="1367" xr:uid="{00000000-0005-0000-0000-000053050000}"/>
    <cellStyle name="20% - Accent2 12 4 10" xfId="1368" xr:uid="{00000000-0005-0000-0000-000054050000}"/>
    <cellStyle name="20% - Accent2 12 4 10 2" xfId="1369" xr:uid="{00000000-0005-0000-0000-000055050000}"/>
    <cellStyle name="20% - Accent2 12 4 11" xfId="1370" xr:uid="{00000000-0005-0000-0000-000056050000}"/>
    <cellStyle name="20% - Accent2 12 4 2" xfId="1371" xr:uid="{00000000-0005-0000-0000-000057050000}"/>
    <cellStyle name="20% - Accent2 12 4 2 2" xfId="1372" xr:uid="{00000000-0005-0000-0000-000058050000}"/>
    <cellStyle name="20% - Accent2 12 4 2 2 2" xfId="1373" xr:uid="{00000000-0005-0000-0000-000059050000}"/>
    <cellStyle name="20% - Accent2 12 4 2 2 2 2" xfId="1374" xr:uid="{00000000-0005-0000-0000-00005A050000}"/>
    <cellStyle name="20% - Accent2 12 4 2 2 2 2 2" xfId="1375" xr:uid="{00000000-0005-0000-0000-00005B050000}"/>
    <cellStyle name="20% - Accent2 12 4 2 2 2 2 2 2" xfId="1376" xr:uid="{00000000-0005-0000-0000-00005C050000}"/>
    <cellStyle name="20% - Accent2 12 4 2 2 2 2 3" xfId="1377" xr:uid="{00000000-0005-0000-0000-00005D050000}"/>
    <cellStyle name="20% - Accent2 12 4 2 2 2 3" xfId="1378" xr:uid="{00000000-0005-0000-0000-00005E050000}"/>
    <cellStyle name="20% - Accent2 12 4 2 2 2 3 2" xfId="1379" xr:uid="{00000000-0005-0000-0000-00005F050000}"/>
    <cellStyle name="20% - Accent2 12 4 2 2 2 3 2 2" xfId="1380" xr:uid="{00000000-0005-0000-0000-000060050000}"/>
    <cellStyle name="20% - Accent2 12 4 2 2 2 3 3" xfId="1381" xr:uid="{00000000-0005-0000-0000-000061050000}"/>
    <cellStyle name="20% - Accent2 12 4 2 2 2 4" xfId="1382" xr:uid="{00000000-0005-0000-0000-000062050000}"/>
    <cellStyle name="20% - Accent2 12 4 2 2 2 4 2" xfId="1383" xr:uid="{00000000-0005-0000-0000-000063050000}"/>
    <cellStyle name="20% - Accent2 12 4 2 2 2 5" xfId="1384" xr:uid="{00000000-0005-0000-0000-000064050000}"/>
    <cellStyle name="20% - Accent2 12 4 2 2 3" xfId="1385" xr:uid="{00000000-0005-0000-0000-000065050000}"/>
    <cellStyle name="20% - Accent2 12 4 2 2 3 2" xfId="1386" xr:uid="{00000000-0005-0000-0000-000066050000}"/>
    <cellStyle name="20% - Accent2 12 4 2 2 3 2 2" xfId="1387" xr:uid="{00000000-0005-0000-0000-000067050000}"/>
    <cellStyle name="20% - Accent2 12 4 2 2 3 3" xfId="1388" xr:uid="{00000000-0005-0000-0000-000068050000}"/>
    <cellStyle name="20% - Accent2 12 4 2 2 4" xfId="1389" xr:uid="{00000000-0005-0000-0000-000069050000}"/>
    <cellStyle name="20% - Accent2 12 4 2 2 4 2" xfId="1390" xr:uid="{00000000-0005-0000-0000-00006A050000}"/>
    <cellStyle name="20% - Accent2 12 4 2 2 4 2 2" xfId="1391" xr:uid="{00000000-0005-0000-0000-00006B050000}"/>
    <cellStyle name="20% - Accent2 12 4 2 2 4 3" xfId="1392" xr:uid="{00000000-0005-0000-0000-00006C050000}"/>
    <cellStyle name="20% - Accent2 12 4 2 2 5" xfId="1393" xr:uid="{00000000-0005-0000-0000-00006D050000}"/>
    <cellStyle name="20% - Accent2 12 4 2 2 5 2" xfId="1394" xr:uid="{00000000-0005-0000-0000-00006E050000}"/>
    <cellStyle name="20% - Accent2 12 4 2 2 6" xfId="1395" xr:uid="{00000000-0005-0000-0000-00006F050000}"/>
    <cellStyle name="20% - Accent2 12 4 2 2 6 2" xfId="1396" xr:uid="{00000000-0005-0000-0000-000070050000}"/>
    <cellStyle name="20% - Accent2 12 4 2 2 7" xfId="1397" xr:uid="{00000000-0005-0000-0000-000071050000}"/>
    <cellStyle name="20% - Accent2 12 4 2 3" xfId="1398" xr:uid="{00000000-0005-0000-0000-000072050000}"/>
    <cellStyle name="20% - Accent2 12 4 2 3 2" xfId="1399" xr:uid="{00000000-0005-0000-0000-000073050000}"/>
    <cellStyle name="20% - Accent2 12 4 2 3 2 2" xfId="1400" xr:uid="{00000000-0005-0000-0000-000074050000}"/>
    <cellStyle name="20% - Accent2 12 4 2 3 2 2 2" xfId="1401" xr:uid="{00000000-0005-0000-0000-000075050000}"/>
    <cellStyle name="20% - Accent2 12 4 2 3 2 3" xfId="1402" xr:uid="{00000000-0005-0000-0000-000076050000}"/>
    <cellStyle name="20% - Accent2 12 4 2 3 3" xfId="1403" xr:uid="{00000000-0005-0000-0000-000077050000}"/>
    <cellStyle name="20% - Accent2 12 4 2 3 3 2" xfId="1404" xr:uid="{00000000-0005-0000-0000-000078050000}"/>
    <cellStyle name="20% - Accent2 12 4 2 3 3 2 2" xfId="1405" xr:uid="{00000000-0005-0000-0000-000079050000}"/>
    <cellStyle name="20% - Accent2 12 4 2 3 3 3" xfId="1406" xr:uid="{00000000-0005-0000-0000-00007A050000}"/>
    <cellStyle name="20% - Accent2 12 4 2 3 4" xfId="1407" xr:uid="{00000000-0005-0000-0000-00007B050000}"/>
    <cellStyle name="20% - Accent2 12 4 2 3 4 2" xfId="1408" xr:uid="{00000000-0005-0000-0000-00007C050000}"/>
    <cellStyle name="20% - Accent2 12 4 2 3 5" xfId="1409" xr:uid="{00000000-0005-0000-0000-00007D050000}"/>
    <cellStyle name="20% - Accent2 12 4 2 4" xfId="1410" xr:uid="{00000000-0005-0000-0000-00007E050000}"/>
    <cellStyle name="20% - Accent2 12 4 2 4 2" xfId="1411" xr:uid="{00000000-0005-0000-0000-00007F050000}"/>
    <cellStyle name="20% - Accent2 12 4 2 4 2 2" xfId="1412" xr:uid="{00000000-0005-0000-0000-000080050000}"/>
    <cellStyle name="20% - Accent2 12 4 2 4 3" xfId="1413" xr:uid="{00000000-0005-0000-0000-000081050000}"/>
    <cellStyle name="20% - Accent2 12 4 2 5" xfId="1414" xr:uid="{00000000-0005-0000-0000-000082050000}"/>
    <cellStyle name="20% - Accent2 12 4 2 5 2" xfId="1415" xr:uid="{00000000-0005-0000-0000-000083050000}"/>
    <cellStyle name="20% - Accent2 12 4 2 5 2 2" xfId="1416" xr:uid="{00000000-0005-0000-0000-000084050000}"/>
    <cellStyle name="20% - Accent2 12 4 2 5 3" xfId="1417" xr:uid="{00000000-0005-0000-0000-000085050000}"/>
    <cellStyle name="20% - Accent2 12 4 2 6" xfId="1418" xr:uid="{00000000-0005-0000-0000-000086050000}"/>
    <cellStyle name="20% - Accent2 12 4 2 6 2" xfId="1419" xr:uid="{00000000-0005-0000-0000-000087050000}"/>
    <cellStyle name="20% - Accent2 12 4 2 7" xfId="1420" xr:uid="{00000000-0005-0000-0000-000088050000}"/>
    <cellStyle name="20% - Accent2 12 4 2 7 2" xfId="1421" xr:uid="{00000000-0005-0000-0000-000089050000}"/>
    <cellStyle name="20% - Accent2 12 4 2 8" xfId="1422" xr:uid="{00000000-0005-0000-0000-00008A050000}"/>
    <cellStyle name="20% - Accent2 12 4 3" xfId="1423" xr:uid="{00000000-0005-0000-0000-00008B050000}"/>
    <cellStyle name="20% - Accent2 12 4 3 2" xfId="1424" xr:uid="{00000000-0005-0000-0000-00008C050000}"/>
    <cellStyle name="20% - Accent2 12 4 3 2 2" xfId="1425" xr:uid="{00000000-0005-0000-0000-00008D050000}"/>
    <cellStyle name="20% - Accent2 12 4 3 2 2 2" xfId="1426" xr:uid="{00000000-0005-0000-0000-00008E050000}"/>
    <cellStyle name="20% - Accent2 12 4 3 2 2 2 2" xfId="1427" xr:uid="{00000000-0005-0000-0000-00008F050000}"/>
    <cellStyle name="20% - Accent2 12 4 3 2 2 3" xfId="1428" xr:uid="{00000000-0005-0000-0000-000090050000}"/>
    <cellStyle name="20% - Accent2 12 4 3 2 3" xfId="1429" xr:uid="{00000000-0005-0000-0000-000091050000}"/>
    <cellStyle name="20% - Accent2 12 4 3 2 3 2" xfId="1430" xr:uid="{00000000-0005-0000-0000-000092050000}"/>
    <cellStyle name="20% - Accent2 12 4 3 2 3 2 2" xfId="1431" xr:uid="{00000000-0005-0000-0000-000093050000}"/>
    <cellStyle name="20% - Accent2 12 4 3 2 3 3" xfId="1432" xr:uid="{00000000-0005-0000-0000-000094050000}"/>
    <cellStyle name="20% - Accent2 12 4 3 2 4" xfId="1433" xr:uid="{00000000-0005-0000-0000-000095050000}"/>
    <cellStyle name="20% - Accent2 12 4 3 2 4 2" xfId="1434" xr:uid="{00000000-0005-0000-0000-000096050000}"/>
    <cellStyle name="20% - Accent2 12 4 3 2 5" xfId="1435" xr:uid="{00000000-0005-0000-0000-000097050000}"/>
    <cellStyle name="20% - Accent2 12 4 3 3" xfId="1436" xr:uid="{00000000-0005-0000-0000-000098050000}"/>
    <cellStyle name="20% - Accent2 12 4 3 3 2" xfId="1437" xr:uid="{00000000-0005-0000-0000-000099050000}"/>
    <cellStyle name="20% - Accent2 12 4 3 3 2 2" xfId="1438" xr:uid="{00000000-0005-0000-0000-00009A050000}"/>
    <cellStyle name="20% - Accent2 12 4 3 3 3" xfId="1439" xr:uid="{00000000-0005-0000-0000-00009B050000}"/>
    <cellStyle name="20% - Accent2 12 4 3 4" xfId="1440" xr:uid="{00000000-0005-0000-0000-00009C050000}"/>
    <cellStyle name="20% - Accent2 12 4 3 4 2" xfId="1441" xr:uid="{00000000-0005-0000-0000-00009D050000}"/>
    <cellStyle name="20% - Accent2 12 4 3 4 2 2" xfId="1442" xr:uid="{00000000-0005-0000-0000-00009E050000}"/>
    <cellStyle name="20% - Accent2 12 4 3 4 3" xfId="1443" xr:uid="{00000000-0005-0000-0000-00009F050000}"/>
    <cellStyle name="20% - Accent2 12 4 3 5" xfId="1444" xr:uid="{00000000-0005-0000-0000-0000A0050000}"/>
    <cellStyle name="20% - Accent2 12 4 3 5 2" xfId="1445" xr:uid="{00000000-0005-0000-0000-0000A1050000}"/>
    <cellStyle name="20% - Accent2 12 4 3 6" xfId="1446" xr:uid="{00000000-0005-0000-0000-0000A2050000}"/>
    <cellStyle name="20% - Accent2 12 4 3 6 2" xfId="1447" xr:uid="{00000000-0005-0000-0000-0000A3050000}"/>
    <cellStyle name="20% - Accent2 12 4 3 7" xfId="1448" xr:uid="{00000000-0005-0000-0000-0000A4050000}"/>
    <cellStyle name="20% - Accent2 12 4 4" xfId="1449" xr:uid="{00000000-0005-0000-0000-0000A5050000}"/>
    <cellStyle name="20% - Accent2 12 4 4 2" xfId="1450" xr:uid="{00000000-0005-0000-0000-0000A6050000}"/>
    <cellStyle name="20% - Accent2 12 4 4 2 2" xfId="1451" xr:uid="{00000000-0005-0000-0000-0000A7050000}"/>
    <cellStyle name="20% - Accent2 12 4 4 2 2 2" xfId="1452" xr:uid="{00000000-0005-0000-0000-0000A8050000}"/>
    <cellStyle name="20% - Accent2 12 4 4 2 2 2 2" xfId="1453" xr:uid="{00000000-0005-0000-0000-0000A9050000}"/>
    <cellStyle name="20% - Accent2 12 4 4 2 2 3" xfId="1454" xr:uid="{00000000-0005-0000-0000-0000AA050000}"/>
    <cellStyle name="20% - Accent2 12 4 4 2 3" xfId="1455" xr:uid="{00000000-0005-0000-0000-0000AB050000}"/>
    <cellStyle name="20% - Accent2 12 4 4 2 3 2" xfId="1456" xr:uid="{00000000-0005-0000-0000-0000AC050000}"/>
    <cellStyle name="20% - Accent2 12 4 4 2 3 2 2" xfId="1457" xr:uid="{00000000-0005-0000-0000-0000AD050000}"/>
    <cellStyle name="20% - Accent2 12 4 4 2 3 3" xfId="1458" xr:uid="{00000000-0005-0000-0000-0000AE050000}"/>
    <cellStyle name="20% - Accent2 12 4 4 2 4" xfId="1459" xr:uid="{00000000-0005-0000-0000-0000AF050000}"/>
    <cellStyle name="20% - Accent2 12 4 4 2 4 2" xfId="1460" xr:uid="{00000000-0005-0000-0000-0000B0050000}"/>
    <cellStyle name="20% - Accent2 12 4 4 2 5" xfId="1461" xr:uid="{00000000-0005-0000-0000-0000B1050000}"/>
    <cellStyle name="20% - Accent2 12 4 4 3" xfId="1462" xr:uid="{00000000-0005-0000-0000-0000B2050000}"/>
    <cellStyle name="20% - Accent2 12 4 4 3 2" xfId="1463" xr:uid="{00000000-0005-0000-0000-0000B3050000}"/>
    <cellStyle name="20% - Accent2 12 4 4 3 2 2" xfId="1464" xr:uid="{00000000-0005-0000-0000-0000B4050000}"/>
    <cellStyle name="20% - Accent2 12 4 4 3 3" xfId="1465" xr:uid="{00000000-0005-0000-0000-0000B5050000}"/>
    <cellStyle name="20% - Accent2 12 4 4 4" xfId="1466" xr:uid="{00000000-0005-0000-0000-0000B6050000}"/>
    <cellStyle name="20% - Accent2 12 4 4 4 2" xfId="1467" xr:uid="{00000000-0005-0000-0000-0000B7050000}"/>
    <cellStyle name="20% - Accent2 12 4 4 4 2 2" xfId="1468" xr:uid="{00000000-0005-0000-0000-0000B8050000}"/>
    <cellStyle name="20% - Accent2 12 4 4 4 3" xfId="1469" xr:uid="{00000000-0005-0000-0000-0000B9050000}"/>
    <cellStyle name="20% - Accent2 12 4 4 5" xfId="1470" xr:uid="{00000000-0005-0000-0000-0000BA050000}"/>
    <cellStyle name="20% - Accent2 12 4 4 5 2" xfId="1471" xr:uid="{00000000-0005-0000-0000-0000BB050000}"/>
    <cellStyle name="20% - Accent2 12 4 4 6" xfId="1472" xr:uid="{00000000-0005-0000-0000-0000BC050000}"/>
    <cellStyle name="20% - Accent2 12 4 4 6 2" xfId="1473" xr:uid="{00000000-0005-0000-0000-0000BD050000}"/>
    <cellStyle name="20% - Accent2 12 4 4 7" xfId="1474" xr:uid="{00000000-0005-0000-0000-0000BE050000}"/>
    <cellStyle name="20% - Accent2 12 4 5" xfId="1475" xr:uid="{00000000-0005-0000-0000-0000BF050000}"/>
    <cellStyle name="20% - Accent2 12 4 5 2" xfId="1476" xr:uid="{00000000-0005-0000-0000-0000C0050000}"/>
    <cellStyle name="20% - Accent2 12 4 5 2 2" xfId="1477" xr:uid="{00000000-0005-0000-0000-0000C1050000}"/>
    <cellStyle name="20% - Accent2 12 4 5 2 2 2" xfId="1478" xr:uid="{00000000-0005-0000-0000-0000C2050000}"/>
    <cellStyle name="20% - Accent2 12 4 5 2 3" xfId="1479" xr:uid="{00000000-0005-0000-0000-0000C3050000}"/>
    <cellStyle name="20% - Accent2 12 4 5 3" xfId="1480" xr:uid="{00000000-0005-0000-0000-0000C4050000}"/>
    <cellStyle name="20% - Accent2 12 4 5 3 2" xfId="1481" xr:uid="{00000000-0005-0000-0000-0000C5050000}"/>
    <cellStyle name="20% - Accent2 12 4 5 3 2 2" xfId="1482" xr:uid="{00000000-0005-0000-0000-0000C6050000}"/>
    <cellStyle name="20% - Accent2 12 4 5 3 3" xfId="1483" xr:uid="{00000000-0005-0000-0000-0000C7050000}"/>
    <cellStyle name="20% - Accent2 12 4 5 4" xfId="1484" xr:uid="{00000000-0005-0000-0000-0000C8050000}"/>
    <cellStyle name="20% - Accent2 12 4 5 4 2" xfId="1485" xr:uid="{00000000-0005-0000-0000-0000C9050000}"/>
    <cellStyle name="20% - Accent2 12 4 5 5" xfId="1486" xr:uid="{00000000-0005-0000-0000-0000CA050000}"/>
    <cellStyle name="20% - Accent2 12 4 6" xfId="1487" xr:uid="{00000000-0005-0000-0000-0000CB050000}"/>
    <cellStyle name="20% - Accent2 12 4 6 2" xfId="1488" xr:uid="{00000000-0005-0000-0000-0000CC050000}"/>
    <cellStyle name="20% - Accent2 12 4 6 2 2" xfId="1489" xr:uid="{00000000-0005-0000-0000-0000CD050000}"/>
    <cellStyle name="20% - Accent2 12 4 6 2 2 2" xfId="1490" xr:uid="{00000000-0005-0000-0000-0000CE050000}"/>
    <cellStyle name="20% - Accent2 12 4 6 2 3" xfId="1491" xr:uid="{00000000-0005-0000-0000-0000CF050000}"/>
    <cellStyle name="20% - Accent2 12 4 6 3" xfId="1492" xr:uid="{00000000-0005-0000-0000-0000D0050000}"/>
    <cellStyle name="20% - Accent2 12 4 6 3 2" xfId="1493" xr:uid="{00000000-0005-0000-0000-0000D1050000}"/>
    <cellStyle name="20% - Accent2 12 4 6 4" xfId="1494" xr:uid="{00000000-0005-0000-0000-0000D2050000}"/>
    <cellStyle name="20% - Accent2 12 4 7" xfId="1495" xr:uid="{00000000-0005-0000-0000-0000D3050000}"/>
    <cellStyle name="20% - Accent2 12 4 7 2" xfId="1496" xr:uid="{00000000-0005-0000-0000-0000D4050000}"/>
    <cellStyle name="20% - Accent2 12 4 7 2 2" xfId="1497" xr:uid="{00000000-0005-0000-0000-0000D5050000}"/>
    <cellStyle name="20% - Accent2 12 4 7 3" xfId="1498" xr:uid="{00000000-0005-0000-0000-0000D6050000}"/>
    <cellStyle name="20% - Accent2 12 4 8" xfId="1499" xr:uid="{00000000-0005-0000-0000-0000D7050000}"/>
    <cellStyle name="20% - Accent2 12 4 8 2" xfId="1500" xr:uid="{00000000-0005-0000-0000-0000D8050000}"/>
    <cellStyle name="20% - Accent2 12 4 8 2 2" xfId="1501" xr:uid="{00000000-0005-0000-0000-0000D9050000}"/>
    <cellStyle name="20% - Accent2 12 4 8 3" xfId="1502" xr:uid="{00000000-0005-0000-0000-0000DA050000}"/>
    <cellStyle name="20% - Accent2 12 4 9" xfId="1503" xr:uid="{00000000-0005-0000-0000-0000DB050000}"/>
    <cellStyle name="20% - Accent2 12 4 9 2" xfId="1504" xr:uid="{00000000-0005-0000-0000-0000DC050000}"/>
    <cellStyle name="20% - Accent2 12 5" xfId="1505" xr:uid="{00000000-0005-0000-0000-0000DD050000}"/>
    <cellStyle name="20% - Accent2 12 5 10" xfId="1506" xr:uid="{00000000-0005-0000-0000-0000DE050000}"/>
    <cellStyle name="20% - Accent2 12 5 10 2" xfId="1507" xr:uid="{00000000-0005-0000-0000-0000DF050000}"/>
    <cellStyle name="20% - Accent2 12 5 11" xfId="1508" xr:uid="{00000000-0005-0000-0000-0000E0050000}"/>
    <cellStyle name="20% - Accent2 12 5 2" xfId="1509" xr:uid="{00000000-0005-0000-0000-0000E1050000}"/>
    <cellStyle name="20% - Accent2 12 5 2 2" xfId="1510" xr:uid="{00000000-0005-0000-0000-0000E2050000}"/>
    <cellStyle name="20% - Accent2 12 5 2 2 2" xfId="1511" xr:uid="{00000000-0005-0000-0000-0000E3050000}"/>
    <cellStyle name="20% - Accent2 12 5 2 2 2 2" xfId="1512" xr:uid="{00000000-0005-0000-0000-0000E4050000}"/>
    <cellStyle name="20% - Accent2 12 5 2 2 2 2 2" xfId="1513" xr:uid="{00000000-0005-0000-0000-0000E5050000}"/>
    <cellStyle name="20% - Accent2 12 5 2 2 2 2 2 2" xfId="1514" xr:uid="{00000000-0005-0000-0000-0000E6050000}"/>
    <cellStyle name="20% - Accent2 12 5 2 2 2 2 3" xfId="1515" xr:uid="{00000000-0005-0000-0000-0000E7050000}"/>
    <cellStyle name="20% - Accent2 12 5 2 2 2 3" xfId="1516" xr:uid="{00000000-0005-0000-0000-0000E8050000}"/>
    <cellStyle name="20% - Accent2 12 5 2 2 2 3 2" xfId="1517" xr:uid="{00000000-0005-0000-0000-0000E9050000}"/>
    <cellStyle name="20% - Accent2 12 5 2 2 2 3 2 2" xfId="1518" xr:uid="{00000000-0005-0000-0000-0000EA050000}"/>
    <cellStyle name="20% - Accent2 12 5 2 2 2 3 3" xfId="1519" xr:uid="{00000000-0005-0000-0000-0000EB050000}"/>
    <cellStyle name="20% - Accent2 12 5 2 2 2 4" xfId="1520" xr:uid="{00000000-0005-0000-0000-0000EC050000}"/>
    <cellStyle name="20% - Accent2 12 5 2 2 2 4 2" xfId="1521" xr:uid="{00000000-0005-0000-0000-0000ED050000}"/>
    <cellStyle name="20% - Accent2 12 5 2 2 2 5" xfId="1522" xr:uid="{00000000-0005-0000-0000-0000EE050000}"/>
    <cellStyle name="20% - Accent2 12 5 2 2 3" xfId="1523" xr:uid="{00000000-0005-0000-0000-0000EF050000}"/>
    <cellStyle name="20% - Accent2 12 5 2 2 3 2" xfId="1524" xr:uid="{00000000-0005-0000-0000-0000F0050000}"/>
    <cellStyle name="20% - Accent2 12 5 2 2 3 2 2" xfId="1525" xr:uid="{00000000-0005-0000-0000-0000F1050000}"/>
    <cellStyle name="20% - Accent2 12 5 2 2 3 3" xfId="1526" xr:uid="{00000000-0005-0000-0000-0000F2050000}"/>
    <cellStyle name="20% - Accent2 12 5 2 2 4" xfId="1527" xr:uid="{00000000-0005-0000-0000-0000F3050000}"/>
    <cellStyle name="20% - Accent2 12 5 2 2 4 2" xfId="1528" xr:uid="{00000000-0005-0000-0000-0000F4050000}"/>
    <cellStyle name="20% - Accent2 12 5 2 2 4 2 2" xfId="1529" xr:uid="{00000000-0005-0000-0000-0000F5050000}"/>
    <cellStyle name="20% - Accent2 12 5 2 2 4 3" xfId="1530" xr:uid="{00000000-0005-0000-0000-0000F6050000}"/>
    <cellStyle name="20% - Accent2 12 5 2 2 5" xfId="1531" xr:uid="{00000000-0005-0000-0000-0000F7050000}"/>
    <cellStyle name="20% - Accent2 12 5 2 2 5 2" xfId="1532" xr:uid="{00000000-0005-0000-0000-0000F8050000}"/>
    <cellStyle name="20% - Accent2 12 5 2 2 6" xfId="1533" xr:uid="{00000000-0005-0000-0000-0000F9050000}"/>
    <cellStyle name="20% - Accent2 12 5 2 2 6 2" xfId="1534" xr:uid="{00000000-0005-0000-0000-0000FA050000}"/>
    <cellStyle name="20% - Accent2 12 5 2 2 7" xfId="1535" xr:uid="{00000000-0005-0000-0000-0000FB050000}"/>
    <cellStyle name="20% - Accent2 12 5 2 3" xfId="1536" xr:uid="{00000000-0005-0000-0000-0000FC050000}"/>
    <cellStyle name="20% - Accent2 12 5 2 3 2" xfId="1537" xr:uid="{00000000-0005-0000-0000-0000FD050000}"/>
    <cellStyle name="20% - Accent2 12 5 2 3 2 2" xfId="1538" xr:uid="{00000000-0005-0000-0000-0000FE050000}"/>
    <cellStyle name="20% - Accent2 12 5 2 3 2 2 2" xfId="1539" xr:uid="{00000000-0005-0000-0000-0000FF050000}"/>
    <cellStyle name="20% - Accent2 12 5 2 3 2 3" xfId="1540" xr:uid="{00000000-0005-0000-0000-000000060000}"/>
    <cellStyle name="20% - Accent2 12 5 2 3 3" xfId="1541" xr:uid="{00000000-0005-0000-0000-000001060000}"/>
    <cellStyle name="20% - Accent2 12 5 2 3 3 2" xfId="1542" xr:uid="{00000000-0005-0000-0000-000002060000}"/>
    <cellStyle name="20% - Accent2 12 5 2 3 3 2 2" xfId="1543" xr:uid="{00000000-0005-0000-0000-000003060000}"/>
    <cellStyle name="20% - Accent2 12 5 2 3 3 3" xfId="1544" xr:uid="{00000000-0005-0000-0000-000004060000}"/>
    <cellStyle name="20% - Accent2 12 5 2 3 4" xfId="1545" xr:uid="{00000000-0005-0000-0000-000005060000}"/>
    <cellStyle name="20% - Accent2 12 5 2 3 4 2" xfId="1546" xr:uid="{00000000-0005-0000-0000-000006060000}"/>
    <cellStyle name="20% - Accent2 12 5 2 3 5" xfId="1547" xr:uid="{00000000-0005-0000-0000-000007060000}"/>
    <cellStyle name="20% - Accent2 12 5 2 4" xfId="1548" xr:uid="{00000000-0005-0000-0000-000008060000}"/>
    <cellStyle name="20% - Accent2 12 5 2 4 2" xfId="1549" xr:uid="{00000000-0005-0000-0000-000009060000}"/>
    <cellStyle name="20% - Accent2 12 5 2 4 2 2" xfId="1550" xr:uid="{00000000-0005-0000-0000-00000A060000}"/>
    <cellStyle name="20% - Accent2 12 5 2 4 3" xfId="1551" xr:uid="{00000000-0005-0000-0000-00000B060000}"/>
    <cellStyle name="20% - Accent2 12 5 2 5" xfId="1552" xr:uid="{00000000-0005-0000-0000-00000C060000}"/>
    <cellStyle name="20% - Accent2 12 5 2 5 2" xfId="1553" xr:uid="{00000000-0005-0000-0000-00000D060000}"/>
    <cellStyle name="20% - Accent2 12 5 2 5 2 2" xfId="1554" xr:uid="{00000000-0005-0000-0000-00000E060000}"/>
    <cellStyle name="20% - Accent2 12 5 2 5 3" xfId="1555" xr:uid="{00000000-0005-0000-0000-00000F060000}"/>
    <cellStyle name="20% - Accent2 12 5 2 6" xfId="1556" xr:uid="{00000000-0005-0000-0000-000010060000}"/>
    <cellStyle name="20% - Accent2 12 5 2 6 2" xfId="1557" xr:uid="{00000000-0005-0000-0000-000011060000}"/>
    <cellStyle name="20% - Accent2 12 5 2 7" xfId="1558" xr:uid="{00000000-0005-0000-0000-000012060000}"/>
    <cellStyle name="20% - Accent2 12 5 2 7 2" xfId="1559" xr:uid="{00000000-0005-0000-0000-000013060000}"/>
    <cellStyle name="20% - Accent2 12 5 2 8" xfId="1560" xr:uid="{00000000-0005-0000-0000-000014060000}"/>
    <cellStyle name="20% - Accent2 12 5 3" xfId="1561" xr:uid="{00000000-0005-0000-0000-000015060000}"/>
    <cellStyle name="20% - Accent2 12 5 3 2" xfId="1562" xr:uid="{00000000-0005-0000-0000-000016060000}"/>
    <cellStyle name="20% - Accent2 12 5 3 2 2" xfId="1563" xr:uid="{00000000-0005-0000-0000-000017060000}"/>
    <cellStyle name="20% - Accent2 12 5 3 2 2 2" xfId="1564" xr:uid="{00000000-0005-0000-0000-000018060000}"/>
    <cellStyle name="20% - Accent2 12 5 3 2 2 2 2" xfId="1565" xr:uid="{00000000-0005-0000-0000-000019060000}"/>
    <cellStyle name="20% - Accent2 12 5 3 2 2 3" xfId="1566" xr:uid="{00000000-0005-0000-0000-00001A060000}"/>
    <cellStyle name="20% - Accent2 12 5 3 2 3" xfId="1567" xr:uid="{00000000-0005-0000-0000-00001B060000}"/>
    <cellStyle name="20% - Accent2 12 5 3 2 3 2" xfId="1568" xr:uid="{00000000-0005-0000-0000-00001C060000}"/>
    <cellStyle name="20% - Accent2 12 5 3 2 3 2 2" xfId="1569" xr:uid="{00000000-0005-0000-0000-00001D060000}"/>
    <cellStyle name="20% - Accent2 12 5 3 2 3 3" xfId="1570" xr:uid="{00000000-0005-0000-0000-00001E060000}"/>
    <cellStyle name="20% - Accent2 12 5 3 2 4" xfId="1571" xr:uid="{00000000-0005-0000-0000-00001F060000}"/>
    <cellStyle name="20% - Accent2 12 5 3 2 4 2" xfId="1572" xr:uid="{00000000-0005-0000-0000-000020060000}"/>
    <cellStyle name="20% - Accent2 12 5 3 2 5" xfId="1573" xr:uid="{00000000-0005-0000-0000-000021060000}"/>
    <cellStyle name="20% - Accent2 12 5 3 3" xfId="1574" xr:uid="{00000000-0005-0000-0000-000022060000}"/>
    <cellStyle name="20% - Accent2 12 5 3 3 2" xfId="1575" xr:uid="{00000000-0005-0000-0000-000023060000}"/>
    <cellStyle name="20% - Accent2 12 5 3 3 2 2" xfId="1576" xr:uid="{00000000-0005-0000-0000-000024060000}"/>
    <cellStyle name="20% - Accent2 12 5 3 3 3" xfId="1577" xr:uid="{00000000-0005-0000-0000-000025060000}"/>
    <cellStyle name="20% - Accent2 12 5 3 4" xfId="1578" xr:uid="{00000000-0005-0000-0000-000026060000}"/>
    <cellStyle name="20% - Accent2 12 5 3 4 2" xfId="1579" xr:uid="{00000000-0005-0000-0000-000027060000}"/>
    <cellStyle name="20% - Accent2 12 5 3 4 2 2" xfId="1580" xr:uid="{00000000-0005-0000-0000-000028060000}"/>
    <cellStyle name="20% - Accent2 12 5 3 4 3" xfId="1581" xr:uid="{00000000-0005-0000-0000-000029060000}"/>
    <cellStyle name="20% - Accent2 12 5 3 5" xfId="1582" xr:uid="{00000000-0005-0000-0000-00002A060000}"/>
    <cellStyle name="20% - Accent2 12 5 3 5 2" xfId="1583" xr:uid="{00000000-0005-0000-0000-00002B060000}"/>
    <cellStyle name="20% - Accent2 12 5 3 6" xfId="1584" xr:uid="{00000000-0005-0000-0000-00002C060000}"/>
    <cellStyle name="20% - Accent2 12 5 3 6 2" xfId="1585" xr:uid="{00000000-0005-0000-0000-00002D060000}"/>
    <cellStyle name="20% - Accent2 12 5 3 7" xfId="1586" xr:uid="{00000000-0005-0000-0000-00002E060000}"/>
    <cellStyle name="20% - Accent2 12 5 4" xfId="1587" xr:uid="{00000000-0005-0000-0000-00002F060000}"/>
    <cellStyle name="20% - Accent2 12 5 4 2" xfId="1588" xr:uid="{00000000-0005-0000-0000-000030060000}"/>
    <cellStyle name="20% - Accent2 12 5 4 2 2" xfId="1589" xr:uid="{00000000-0005-0000-0000-000031060000}"/>
    <cellStyle name="20% - Accent2 12 5 4 2 2 2" xfId="1590" xr:uid="{00000000-0005-0000-0000-000032060000}"/>
    <cellStyle name="20% - Accent2 12 5 4 2 2 2 2" xfId="1591" xr:uid="{00000000-0005-0000-0000-000033060000}"/>
    <cellStyle name="20% - Accent2 12 5 4 2 2 3" xfId="1592" xr:uid="{00000000-0005-0000-0000-000034060000}"/>
    <cellStyle name="20% - Accent2 12 5 4 2 3" xfId="1593" xr:uid="{00000000-0005-0000-0000-000035060000}"/>
    <cellStyle name="20% - Accent2 12 5 4 2 3 2" xfId="1594" xr:uid="{00000000-0005-0000-0000-000036060000}"/>
    <cellStyle name="20% - Accent2 12 5 4 2 3 2 2" xfId="1595" xr:uid="{00000000-0005-0000-0000-000037060000}"/>
    <cellStyle name="20% - Accent2 12 5 4 2 3 3" xfId="1596" xr:uid="{00000000-0005-0000-0000-000038060000}"/>
    <cellStyle name="20% - Accent2 12 5 4 2 4" xfId="1597" xr:uid="{00000000-0005-0000-0000-000039060000}"/>
    <cellStyle name="20% - Accent2 12 5 4 2 4 2" xfId="1598" xr:uid="{00000000-0005-0000-0000-00003A060000}"/>
    <cellStyle name="20% - Accent2 12 5 4 2 5" xfId="1599" xr:uid="{00000000-0005-0000-0000-00003B060000}"/>
    <cellStyle name="20% - Accent2 12 5 4 3" xfId="1600" xr:uid="{00000000-0005-0000-0000-00003C060000}"/>
    <cellStyle name="20% - Accent2 12 5 4 3 2" xfId="1601" xr:uid="{00000000-0005-0000-0000-00003D060000}"/>
    <cellStyle name="20% - Accent2 12 5 4 3 2 2" xfId="1602" xr:uid="{00000000-0005-0000-0000-00003E060000}"/>
    <cellStyle name="20% - Accent2 12 5 4 3 3" xfId="1603" xr:uid="{00000000-0005-0000-0000-00003F060000}"/>
    <cellStyle name="20% - Accent2 12 5 4 4" xfId="1604" xr:uid="{00000000-0005-0000-0000-000040060000}"/>
    <cellStyle name="20% - Accent2 12 5 4 4 2" xfId="1605" xr:uid="{00000000-0005-0000-0000-000041060000}"/>
    <cellStyle name="20% - Accent2 12 5 4 4 2 2" xfId="1606" xr:uid="{00000000-0005-0000-0000-000042060000}"/>
    <cellStyle name="20% - Accent2 12 5 4 4 3" xfId="1607" xr:uid="{00000000-0005-0000-0000-000043060000}"/>
    <cellStyle name="20% - Accent2 12 5 4 5" xfId="1608" xr:uid="{00000000-0005-0000-0000-000044060000}"/>
    <cellStyle name="20% - Accent2 12 5 4 5 2" xfId="1609" xr:uid="{00000000-0005-0000-0000-000045060000}"/>
    <cellStyle name="20% - Accent2 12 5 4 6" xfId="1610" xr:uid="{00000000-0005-0000-0000-000046060000}"/>
    <cellStyle name="20% - Accent2 12 5 4 6 2" xfId="1611" xr:uid="{00000000-0005-0000-0000-000047060000}"/>
    <cellStyle name="20% - Accent2 12 5 4 7" xfId="1612" xr:uid="{00000000-0005-0000-0000-000048060000}"/>
    <cellStyle name="20% - Accent2 12 5 5" xfId="1613" xr:uid="{00000000-0005-0000-0000-000049060000}"/>
    <cellStyle name="20% - Accent2 12 5 5 2" xfId="1614" xr:uid="{00000000-0005-0000-0000-00004A060000}"/>
    <cellStyle name="20% - Accent2 12 5 5 2 2" xfId="1615" xr:uid="{00000000-0005-0000-0000-00004B060000}"/>
    <cellStyle name="20% - Accent2 12 5 5 2 2 2" xfId="1616" xr:uid="{00000000-0005-0000-0000-00004C060000}"/>
    <cellStyle name="20% - Accent2 12 5 5 2 3" xfId="1617" xr:uid="{00000000-0005-0000-0000-00004D060000}"/>
    <cellStyle name="20% - Accent2 12 5 5 3" xfId="1618" xr:uid="{00000000-0005-0000-0000-00004E060000}"/>
    <cellStyle name="20% - Accent2 12 5 5 3 2" xfId="1619" xr:uid="{00000000-0005-0000-0000-00004F060000}"/>
    <cellStyle name="20% - Accent2 12 5 5 3 2 2" xfId="1620" xr:uid="{00000000-0005-0000-0000-000050060000}"/>
    <cellStyle name="20% - Accent2 12 5 5 3 3" xfId="1621" xr:uid="{00000000-0005-0000-0000-000051060000}"/>
    <cellStyle name="20% - Accent2 12 5 5 4" xfId="1622" xr:uid="{00000000-0005-0000-0000-000052060000}"/>
    <cellStyle name="20% - Accent2 12 5 5 4 2" xfId="1623" xr:uid="{00000000-0005-0000-0000-000053060000}"/>
    <cellStyle name="20% - Accent2 12 5 5 5" xfId="1624" xr:uid="{00000000-0005-0000-0000-000054060000}"/>
    <cellStyle name="20% - Accent2 12 5 6" xfId="1625" xr:uid="{00000000-0005-0000-0000-000055060000}"/>
    <cellStyle name="20% - Accent2 12 5 6 2" xfId="1626" xr:uid="{00000000-0005-0000-0000-000056060000}"/>
    <cellStyle name="20% - Accent2 12 5 6 2 2" xfId="1627" xr:uid="{00000000-0005-0000-0000-000057060000}"/>
    <cellStyle name="20% - Accent2 12 5 6 2 2 2" xfId="1628" xr:uid="{00000000-0005-0000-0000-000058060000}"/>
    <cellStyle name="20% - Accent2 12 5 6 2 3" xfId="1629" xr:uid="{00000000-0005-0000-0000-000059060000}"/>
    <cellStyle name="20% - Accent2 12 5 6 3" xfId="1630" xr:uid="{00000000-0005-0000-0000-00005A060000}"/>
    <cellStyle name="20% - Accent2 12 5 6 3 2" xfId="1631" xr:uid="{00000000-0005-0000-0000-00005B060000}"/>
    <cellStyle name="20% - Accent2 12 5 6 4" xfId="1632" xr:uid="{00000000-0005-0000-0000-00005C060000}"/>
    <cellStyle name="20% - Accent2 12 5 7" xfId="1633" xr:uid="{00000000-0005-0000-0000-00005D060000}"/>
    <cellStyle name="20% - Accent2 12 5 7 2" xfId="1634" xr:uid="{00000000-0005-0000-0000-00005E060000}"/>
    <cellStyle name="20% - Accent2 12 5 7 2 2" xfId="1635" xr:uid="{00000000-0005-0000-0000-00005F060000}"/>
    <cellStyle name="20% - Accent2 12 5 7 3" xfId="1636" xr:uid="{00000000-0005-0000-0000-000060060000}"/>
    <cellStyle name="20% - Accent2 12 5 8" xfId="1637" xr:uid="{00000000-0005-0000-0000-000061060000}"/>
    <cellStyle name="20% - Accent2 12 5 8 2" xfId="1638" xr:uid="{00000000-0005-0000-0000-000062060000}"/>
    <cellStyle name="20% - Accent2 12 5 8 2 2" xfId="1639" xr:uid="{00000000-0005-0000-0000-000063060000}"/>
    <cellStyle name="20% - Accent2 12 5 8 3" xfId="1640" xr:uid="{00000000-0005-0000-0000-000064060000}"/>
    <cellStyle name="20% - Accent2 12 5 9" xfId="1641" xr:uid="{00000000-0005-0000-0000-000065060000}"/>
    <cellStyle name="20% - Accent2 12 5 9 2" xfId="1642" xr:uid="{00000000-0005-0000-0000-000066060000}"/>
    <cellStyle name="20% - Accent2 12 6" xfId="1643" xr:uid="{00000000-0005-0000-0000-000067060000}"/>
    <cellStyle name="20% - Accent2 12 6 2" xfId="1644" xr:uid="{00000000-0005-0000-0000-000068060000}"/>
    <cellStyle name="20% - Accent2 12 6 2 2" xfId="1645" xr:uid="{00000000-0005-0000-0000-000069060000}"/>
    <cellStyle name="20% - Accent2 12 6 2 2 2" xfId="1646" xr:uid="{00000000-0005-0000-0000-00006A060000}"/>
    <cellStyle name="20% - Accent2 12 6 2 2 2 2" xfId="1647" xr:uid="{00000000-0005-0000-0000-00006B060000}"/>
    <cellStyle name="20% - Accent2 12 6 2 2 2 2 2" xfId="1648" xr:uid="{00000000-0005-0000-0000-00006C060000}"/>
    <cellStyle name="20% - Accent2 12 6 2 2 2 3" xfId="1649" xr:uid="{00000000-0005-0000-0000-00006D060000}"/>
    <cellStyle name="20% - Accent2 12 6 2 2 3" xfId="1650" xr:uid="{00000000-0005-0000-0000-00006E060000}"/>
    <cellStyle name="20% - Accent2 12 6 2 2 3 2" xfId="1651" xr:uid="{00000000-0005-0000-0000-00006F060000}"/>
    <cellStyle name="20% - Accent2 12 6 2 2 3 2 2" xfId="1652" xr:uid="{00000000-0005-0000-0000-000070060000}"/>
    <cellStyle name="20% - Accent2 12 6 2 2 3 3" xfId="1653" xr:uid="{00000000-0005-0000-0000-000071060000}"/>
    <cellStyle name="20% - Accent2 12 6 2 2 4" xfId="1654" xr:uid="{00000000-0005-0000-0000-000072060000}"/>
    <cellStyle name="20% - Accent2 12 6 2 2 4 2" xfId="1655" xr:uid="{00000000-0005-0000-0000-000073060000}"/>
    <cellStyle name="20% - Accent2 12 6 2 2 5" xfId="1656" xr:uid="{00000000-0005-0000-0000-000074060000}"/>
    <cellStyle name="20% - Accent2 12 6 2 3" xfId="1657" xr:uid="{00000000-0005-0000-0000-000075060000}"/>
    <cellStyle name="20% - Accent2 12 6 2 3 2" xfId="1658" xr:uid="{00000000-0005-0000-0000-000076060000}"/>
    <cellStyle name="20% - Accent2 12 6 2 3 2 2" xfId="1659" xr:uid="{00000000-0005-0000-0000-000077060000}"/>
    <cellStyle name="20% - Accent2 12 6 2 3 3" xfId="1660" xr:uid="{00000000-0005-0000-0000-000078060000}"/>
    <cellStyle name="20% - Accent2 12 6 2 4" xfId="1661" xr:uid="{00000000-0005-0000-0000-000079060000}"/>
    <cellStyle name="20% - Accent2 12 6 2 4 2" xfId="1662" xr:uid="{00000000-0005-0000-0000-00007A060000}"/>
    <cellStyle name="20% - Accent2 12 6 2 4 2 2" xfId="1663" xr:uid="{00000000-0005-0000-0000-00007B060000}"/>
    <cellStyle name="20% - Accent2 12 6 2 4 3" xfId="1664" xr:uid="{00000000-0005-0000-0000-00007C060000}"/>
    <cellStyle name="20% - Accent2 12 6 2 5" xfId="1665" xr:uid="{00000000-0005-0000-0000-00007D060000}"/>
    <cellStyle name="20% - Accent2 12 6 2 5 2" xfId="1666" xr:uid="{00000000-0005-0000-0000-00007E060000}"/>
    <cellStyle name="20% - Accent2 12 6 2 6" xfId="1667" xr:uid="{00000000-0005-0000-0000-00007F060000}"/>
    <cellStyle name="20% - Accent2 12 6 2 6 2" xfId="1668" xr:uid="{00000000-0005-0000-0000-000080060000}"/>
    <cellStyle name="20% - Accent2 12 6 2 7" xfId="1669" xr:uid="{00000000-0005-0000-0000-000081060000}"/>
    <cellStyle name="20% - Accent2 12 6 3" xfId="1670" xr:uid="{00000000-0005-0000-0000-000082060000}"/>
    <cellStyle name="20% - Accent2 12 6 3 2" xfId="1671" xr:uid="{00000000-0005-0000-0000-000083060000}"/>
    <cellStyle name="20% - Accent2 12 6 3 2 2" xfId="1672" xr:uid="{00000000-0005-0000-0000-000084060000}"/>
    <cellStyle name="20% - Accent2 12 6 3 2 2 2" xfId="1673" xr:uid="{00000000-0005-0000-0000-000085060000}"/>
    <cellStyle name="20% - Accent2 12 6 3 2 3" xfId="1674" xr:uid="{00000000-0005-0000-0000-000086060000}"/>
    <cellStyle name="20% - Accent2 12 6 3 3" xfId="1675" xr:uid="{00000000-0005-0000-0000-000087060000}"/>
    <cellStyle name="20% - Accent2 12 6 3 3 2" xfId="1676" xr:uid="{00000000-0005-0000-0000-000088060000}"/>
    <cellStyle name="20% - Accent2 12 6 3 3 2 2" xfId="1677" xr:uid="{00000000-0005-0000-0000-000089060000}"/>
    <cellStyle name="20% - Accent2 12 6 3 3 3" xfId="1678" xr:uid="{00000000-0005-0000-0000-00008A060000}"/>
    <cellStyle name="20% - Accent2 12 6 3 4" xfId="1679" xr:uid="{00000000-0005-0000-0000-00008B060000}"/>
    <cellStyle name="20% - Accent2 12 6 3 4 2" xfId="1680" xr:uid="{00000000-0005-0000-0000-00008C060000}"/>
    <cellStyle name="20% - Accent2 12 6 3 5" xfId="1681" xr:uid="{00000000-0005-0000-0000-00008D060000}"/>
    <cellStyle name="20% - Accent2 12 6 4" xfId="1682" xr:uid="{00000000-0005-0000-0000-00008E060000}"/>
    <cellStyle name="20% - Accent2 12 6 4 2" xfId="1683" xr:uid="{00000000-0005-0000-0000-00008F060000}"/>
    <cellStyle name="20% - Accent2 12 6 4 2 2" xfId="1684" xr:uid="{00000000-0005-0000-0000-000090060000}"/>
    <cellStyle name="20% - Accent2 12 6 4 3" xfId="1685" xr:uid="{00000000-0005-0000-0000-000091060000}"/>
    <cellStyle name="20% - Accent2 12 6 5" xfId="1686" xr:uid="{00000000-0005-0000-0000-000092060000}"/>
    <cellStyle name="20% - Accent2 12 6 5 2" xfId="1687" xr:uid="{00000000-0005-0000-0000-000093060000}"/>
    <cellStyle name="20% - Accent2 12 6 5 2 2" xfId="1688" xr:uid="{00000000-0005-0000-0000-000094060000}"/>
    <cellStyle name="20% - Accent2 12 6 5 3" xfId="1689" xr:uid="{00000000-0005-0000-0000-000095060000}"/>
    <cellStyle name="20% - Accent2 12 6 6" xfId="1690" xr:uid="{00000000-0005-0000-0000-000096060000}"/>
    <cellStyle name="20% - Accent2 12 6 6 2" xfId="1691" xr:uid="{00000000-0005-0000-0000-000097060000}"/>
    <cellStyle name="20% - Accent2 12 6 7" xfId="1692" xr:uid="{00000000-0005-0000-0000-000098060000}"/>
    <cellStyle name="20% - Accent2 12 6 7 2" xfId="1693" xr:uid="{00000000-0005-0000-0000-000099060000}"/>
    <cellStyle name="20% - Accent2 12 6 8" xfId="1694" xr:uid="{00000000-0005-0000-0000-00009A060000}"/>
    <cellStyle name="20% - Accent2 12 7" xfId="1695" xr:uid="{00000000-0005-0000-0000-00009B060000}"/>
    <cellStyle name="20% - Accent2 12 7 2" xfId="1696" xr:uid="{00000000-0005-0000-0000-00009C060000}"/>
    <cellStyle name="20% - Accent2 12 7 2 2" xfId="1697" xr:uid="{00000000-0005-0000-0000-00009D060000}"/>
    <cellStyle name="20% - Accent2 12 7 2 2 2" xfId="1698" xr:uid="{00000000-0005-0000-0000-00009E060000}"/>
    <cellStyle name="20% - Accent2 12 7 2 2 2 2" xfId="1699" xr:uid="{00000000-0005-0000-0000-00009F060000}"/>
    <cellStyle name="20% - Accent2 12 7 2 2 3" xfId="1700" xr:uid="{00000000-0005-0000-0000-0000A0060000}"/>
    <cellStyle name="20% - Accent2 12 7 2 3" xfId="1701" xr:uid="{00000000-0005-0000-0000-0000A1060000}"/>
    <cellStyle name="20% - Accent2 12 7 2 3 2" xfId="1702" xr:uid="{00000000-0005-0000-0000-0000A2060000}"/>
    <cellStyle name="20% - Accent2 12 7 2 3 2 2" xfId="1703" xr:uid="{00000000-0005-0000-0000-0000A3060000}"/>
    <cellStyle name="20% - Accent2 12 7 2 3 3" xfId="1704" xr:uid="{00000000-0005-0000-0000-0000A4060000}"/>
    <cellStyle name="20% - Accent2 12 7 2 4" xfId="1705" xr:uid="{00000000-0005-0000-0000-0000A5060000}"/>
    <cellStyle name="20% - Accent2 12 7 2 4 2" xfId="1706" xr:uid="{00000000-0005-0000-0000-0000A6060000}"/>
    <cellStyle name="20% - Accent2 12 7 2 5" xfId="1707" xr:uid="{00000000-0005-0000-0000-0000A7060000}"/>
    <cellStyle name="20% - Accent2 12 7 3" xfId="1708" xr:uid="{00000000-0005-0000-0000-0000A8060000}"/>
    <cellStyle name="20% - Accent2 12 7 3 2" xfId="1709" xr:uid="{00000000-0005-0000-0000-0000A9060000}"/>
    <cellStyle name="20% - Accent2 12 7 3 2 2" xfId="1710" xr:uid="{00000000-0005-0000-0000-0000AA060000}"/>
    <cellStyle name="20% - Accent2 12 7 3 3" xfId="1711" xr:uid="{00000000-0005-0000-0000-0000AB060000}"/>
    <cellStyle name="20% - Accent2 12 7 4" xfId="1712" xr:uid="{00000000-0005-0000-0000-0000AC060000}"/>
    <cellStyle name="20% - Accent2 12 7 4 2" xfId="1713" xr:uid="{00000000-0005-0000-0000-0000AD060000}"/>
    <cellStyle name="20% - Accent2 12 7 4 2 2" xfId="1714" xr:uid="{00000000-0005-0000-0000-0000AE060000}"/>
    <cellStyle name="20% - Accent2 12 7 4 3" xfId="1715" xr:uid="{00000000-0005-0000-0000-0000AF060000}"/>
    <cellStyle name="20% - Accent2 12 7 5" xfId="1716" xr:uid="{00000000-0005-0000-0000-0000B0060000}"/>
    <cellStyle name="20% - Accent2 12 7 5 2" xfId="1717" xr:uid="{00000000-0005-0000-0000-0000B1060000}"/>
    <cellStyle name="20% - Accent2 12 7 6" xfId="1718" xr:uid="{00000000-0005-0000-0000-0000B2060000}"/>
    <cellStyle name="20% - Accent2 12 7 6 2" xfId="1719" xr:uid="{00000000-0005-0000-0000-0000B3060000}"/>
    <cellStyle name="20% - Accent2 12 7 7" xfId="1720" xr:uid="{00000000-0005-0000-0000-0000B4060000}"/>
    <cellStyle name="20% - Accent2 12 8" xfId="1721" xr:uid="{00000000-0005-0000-0000-0000B5060000}"/>
    <cellStyle name="20% - Accent2 12 8 2" xfId="1722" xr:uid="{00000000-0005-0000-0000-0000B6060000}"/>
    <cellStyle name="20% - Accent2 12 8 2 2" xfId="1723" xr:uid="{00000000-0005-0000-0000-0000B7060000}"/>
    <cellStyle name="20% - Accent2 12 8 2 2 2" xfId="1724" xr:uid="{00000000-0005-0000-0000-0000B8060000}"/>
    <cellStyle name="20% - Accent2 12 8 2 2 2 2" xfId="1725" xr:uid="{00000000-0005-0000-0000-0000B9060000}"/>
    <cellStyle name="20% - Accent2 12 8 2 2 3" xfId="1726" xr:uid="{00000000-0005-0000-0000-0000BA060000}"/>
    <cellStyle name="20% - Accent2 12 8 2 3" xfId="1727" xr:uid="{00000000-0005-0000-0000-0000BB060000}"/>
    <cellStyle name="20% - Accent2 12 8 2 3 2" xfId="1728" xr:uid="{00000000-0005-0000-0000-0000BC060000}"/>
    <cellStyle name="20% - Accent2 12 8 2 3 2 2" xfId="1729" xr:uid="{00000000-0005-0000-0000-0000BD060000}"/>
    <cellStyle name="20% - Accent2 12 8 2 3 3" xfId="1730" xr:uid="{00000000-0005-0000-0000-0000BE060000}"/>
    <cellStyle name="20% - Accent2 12 8 2 4" xfId="1731" xr:uid="{00000000-0005-0000-0000-0000BF060000}"/>
    <cellStyle name="20% - Accent2 12 8 2 4 2" xfId="1732" xr:uid="{00000000-0005-0000-0000-0000C0060000}"/>
    <cellStyle name="20% - Accent2 12 8 2 5" xfId="1733" xr:uid="{00000000-0005-0000-0000-0000C1060000}"/>
    <cellStyle name="20% - Accent2 12 8 3" xfId="1734" xr:uid="{00000000-0005-0000-0000-0000C2060000}"/>
    <cellStyle name="20% - Accent2 12 8 3 2" xfId="1735" xr:uid="{00000000-0005-0000-0000-0000C3060000}"/>
    <cellStyle name="20% - Accent2 12 8 3 2 2" xfId="1736" xr:uid="{00000000-0005-0000-0000-0000C4060000}"/>
    <cellStyle name="20% - Accent2 12 8 3 3" xfId="1737" xr:uid="{00000000-0005-0000-0000-0000C5060000}"/>
    <cellStyle name="20% - Accent2 12 8 4" xfId="1738" xr:uid="{00000000-0005-0000-0000-0000C6060000}"/>
    <cellStyle name="20% - Accent2 12 8 4 2" xfId="1739" xr:uid="{00000000-0005-0000-0000-0000C7060000}"/>
    <cellStyle name="20% - Accent2 12 8 4 2 2" xfId="1740" xr:uid="{00000000-0005-0000-0000-0000C8060000}"/>
    <cellStyle name="20% - Accent2 12 8 4 3" xfId="1741" xr:uid="{00000000-0005-0000-0000-0000C9060000}"/>
    <cellStyle name="20% - Accent2 12 8 5" xfId="1742" xr:uid="{00000000-0005-0000-0000-0000CA060000}"/>
    <cellStyle name="20% - Accent2 12 8 5 2" xfId="1743" xr:uid="{00000000-0005-0000-0000-0000CB060000}"/>
    <cellStyle name="20% - Accent2 12 8 6" xfId="1744" xr:uid="{00000000-0005-0000-0000-0000CC060000}"/>
    <cellStyle name="20% - Accent2 12 8 6 2" xfId="1745" xr:uid="{00000000-0005-0000-0000-0000CD060000}"/>
    <cellStyle name="20% - Accent2 12 8 7" xfId="1746" xr:uid="{00000000-0005-0000-0000-0000CE060000}"/>
    <cellStyle name="20% - Accent2 12 9" xfId="1747" xr:uid="{00000000-0005-0000-0000-0000CF060000}"/>
    <cellStyle name="20% - Accent2 12 9 2" xfId="1748" xr:uid="{00000000-0005-0000-0000-0000D0060000}"/>
    <cellStyle name="20% - Accent2 12 9 2 2" xfId="1749" xr:uid="{00000000-0005-0000-0000-0000D1060000}"/>
    <cellStyle name="20% - Accent2 12 9 2 2 2" xfId="1750" xr:uid="{00000000-0005-0000-0000-0000D2060000}"/>
    <cellStyle name="20% - Accent2 12 9 2 3" xfId="1751" xr:uid="{00000000-0005-0000-0000-0000D3060000}"/>
    <cellStyle name="20% - Accent2 12 9 3" xfId="1752" xr:uid="{00000000-0005-0000-0000-0000D4060000}"/>
    <cellStyle name="20% - Accent2 12 9 3 2" xfId="1753" xr:uid="{00000000-0005-0000-0000-0000D5060000}"/>
    <cellStyle name="20% - Accent2 12 9 3 2 2" xfId="1754" xr:uid="{00000000-0005-0000-0000-0000D6060000}"/>
    <cellStyle name="20% - Accent2 12 9 3 3" xfId="1755" xr:uid="{00000000-0005-0000-0000-0000D7060000}"/>
    <cellStyle name="20% - Accent2 12 9 4" xfId="1756" xr:uid="{00000000-0005-0000-0000-0000D8060000}"/>
    <cellStyle name="20% - Accent2 12 9 4 2" xfId="1757" xr:uid="{00000000-0005-0000-0000-0000D9060000}"/>
    <cellStyle name="20% - Accent2 12 9 5" xfId="1758" xr:uid="{00000000-0005-0000-0000-0000DA060000}"/>
    <cellStyle name="20% - Accent2 13" xfId="1759" xr:uid="{00000000-0005-0000-0000-0000DB060000}"/>
    <cellStyle name="20% - Accent2 2" xfId="1760" xr:uid="{00000000-0005-0000-0000-0000DC060000}"/>
    <cellStyle name="20% - Accent2 2 2" xfId="1761" xr:uid="{00000000-0005-0000-0000-0000DD060000}"/>
    <cellStyle name="20% - Accent2 2 2 2" xfId="1762" xr:uid="{00000000-0005-0000-0000-0000DE060000}"/>
    <cellStyle name="20% - Accent2 2 3" xfId="1763" xr:uid="{00000000-0005-0000-0000-0000DF060000}"/>
    <cellStyle name="20% - Accent2 3" xfId="1764" xr:uid="{00000000-0005-0000-0000-0000E0060000}"/>
    <cellStyle name="20% - Accent2 3 2" xfId="1765" xr:uid="{00000000-0005-0000-0000-0000E1060000}"/>
    <cellStyle name="20% - Accent2 4" xfId="1766" xr:uid="{00000000-0005-0000-0000-0000E2060000}"/>
    <cellStyle name="20% - Accent2 4 2" xfId="1767" xr:uid="{00000000-0005-0000-0000-0000E3060000}"/>
    <cellStyle name="20% - Accent2 5" xfId="1768" xr:uid="{00000000-0005-0000-0000-0000E4060000}"/>
    <cellStyle name="20% - Accent2 5 2" xfId="1769" xr:uid="{00000000-0005-0000-0000-0000E5060000}"/>
    <cellStyle name="20% - Accent2 6" xfId="1770" xr:uid="{00000000-0005-0000-0000-0000E6060000}"/>
    <cellStyle name="20% - Accent2 6 2" xfId="1771" xr:uid="{00000000-0005-0000-0000-0000E7060000}"/>
    <cellStyle name="20% - Accent2 7" xfId="1772" xr:uid="{00000000-0005-0000-0000-0000E8060000}"/>
    <cellStyle name="20% - Accent2 7 2" xfId="1773" xr:uid="{00000000-0005-0000-0000-0000E9060000}"/>
    <cellStyle name="20% - Accent2 8" xfId="1774" xr:uid="{00000000-0005-0000-0000-0000EA060000}"/>
    <cellStyle name="20% - Accent2 8 2" xfId="1775" xr:uid="{00000000-0005-0000-0000-0000EB060000}"/>
    <cellStyle name="20% - Accent2 9" xfId="1776" xr:uid="{00000000-0005-0000-0000-0000EC060000}"/>
    <cellStyle name="20% - Accent2 9 2" xfId="1777" xr:uid="{00000000-0005-0000-0000-0000ED060000}"/>
    <cellStyle name="20% - Accent3 10" xfId="1778" xr:uid="{00000000-0005-0000-0000-0000EE060000}"/>
    <cellStyle name="20% - Accent3 10 2" xfId="1779" xr:uid="{00000000-0005-0000-0000-0000EF060000}"/>
    <cellStyle name="20% - Accent3 11" xfId="1780" xr:uid="{00000000-0005-0000-0000-0000F0060000}"/>
    <cellStyle name="20% - Accent3 11 2" xfId="1781" xr:uid="{00000000-0005-0000-0000-0000F1060000}"/>
    <cellStyle name="20% - Accent3 12" xfId="1782" xr:uid="{00000000-0005-0000-0000-0000F2060000}"/>
    <cellStyle name="20% - Accent3 12 10" xfId="1783" xr:uid="{00000000-0005-0000-0000-0000F3060000}"/>
    <cellStyle name="20% - Accent3 12 10 2" xfId="1784" xr:uid="{00000000-0005-0000-0000-0000F4060000}"/>
    <cellStyle name="20% - Accent3 12 10 2 2" xfId="1785" xr:uid="{00000000-0005-0000-0000-0000F5060000}"/>
    <cellStyle name="20% - Accent3 12 10 2 2 2" xfId="1786" xr:uid="{00000000-0005-0000-0000-0000F6060000}"/>
    <cellStyle name="20% - Accent3 12 10 2 3" xfId="1787" xr:uid="{00000000-0005-0000-0000-0000F7060000}"/>
    <cellStyle name="20% - Accent3 12 10 3" xfId="1788" xr:uid="{00000000-0005-0000-0000-0000F8060000}"/>
    <cellStyle name="20% - Accent3 12 10 3 2" xfId="1789" xr:uid="{00000000-0005-0000-0000-0000F9060000}"/>
    <cellStyle name="20% - Accent3 12 10 4" xfId="1790" xr:uid="{00000000-0005-0000-0000-0000FA060000}"/>
    <cellStyle name="20% - Accent3 12 11" xfId="1791" xr:uid="{00000000-0005-0000-0000-0000FB060000}"/>
    <cellStyle name="20% - Accent3 12 11 2" xfId="1792" xr:uid="{00000000-0005-0000-0000-0000FC060000}"/>
    <cellStyle name="20% - Accent3 12 11 2 2" xfId="1793" xr:uid="{00000000-0005-0000-0000-0000FD060000}"/>
    <cellStyle name="20% - Accent3 12 11 2 2 2" xfId="1794" xr:uid="{00000000-0005-0000-0000-0000FE060000}"/>
    <cellStyle name="20% - Accent3 12 11 2 3" xfId="1795" xr:uid="{00000000-0005-0000-0000-0000FF060000}"/>
    <cellStyle name="20% - Accent3 12 11 3" xfId="1796" xr:uid="{00000000-0005-0000-0000-000000070000}"/>
    <cellStyle name="20% - Accent3 12 11 3 2" xfId="1797" xr:uid="{00000000-0005-0000-0000-000001070000}"/>
    <cellStyle name="20% - Accent3 12 11 4" xfId="1798" xr:uid="{00000000-0005-0000-0000-000002070000}"/>
    <cellStyle name="20% - Accent3 12 12" xfId="1799" xr:uid="{00000000-0005-0000-0000-000003070000}"/>
    <cellStyle name="20% - Accent3 12 12 2" xfId="1800" xr:uid="{00000000-0005-0000-0000-000004070000}"/>
    <cellStyle name="20% - Accent3 12 12 2 2" xfId="1801" xr:uid="{00000000-0005-0000-0000-000005070000}"/>
    <cellStyle name="20% - Accent3 12 12 3" xfId="1802" xr:uid="{00000000-0005-0000-0000-000006070000}"/>
    <cellStyle name="20% - Accent3 12 13" xfId="1803" xr:uid="{00000000-0005-0000-0000-000007070000}"/>
    <cellStyle name="20% - Accent3 12 13 2" xfId="1804" xr:uid="{00000000-0005-0000-0000-000008070000}"/>
    <cellStyle name="20% - Accent3 12 14" xfId="1805" xr:uid="{00000000-0005-0000-0000-000009070000}"/>
    <cellStyle name="20% - Accent3 12 14 2" xfId="1806" xr:uid="{00000000-0005-0000-0000-00000A070000}"/>
    <cellStyle name="20% - Accent3 12 15" xfId="1807" xr:uid="{00000000-0005-0000-0000-00000B070000}"/>
    <cellStyle name="20% - Accent3 12 2" xfId="1808" xr:uid="{00000000-0005-0000-0000-00000C070000}"/>
    <cellStyle name="20% - Accent3 12 2 10" xfId="1809" xr:uid="{00000000-0005-0000-0000-00000D070000}"/>
    <cellStyle name="20% - Accent3 12 2 10 2" xfId="1810" xr:uid="{00000000-0005-0000-0000-00000E070000}"/>
    <cellStyle name="20% - Accent3 12 2 11" xfId="1811" xr:uid="{00000000-0005-0000-0000-00000F070000}"/>
    <cellStyle name="20% - Accent3 12 2 11 2" xfId="1812" xr:uid="{00000000-0005-0000-0000-000010070000}"/>
    <cellStyle name="20% - Accent3 12 2 12" xfId="1813" xr:uid="{00000000-0005-0000-0000-000011070000}"/>
    <cellStyle name="20% - Accent3 12 2 2" xfId="1814" xr:uid="{00000000-0005-0000-0000-000012070000}"/>
    <cellStyle name="20% - Accent3 12 2 2 10" xfId="1815" xr:uid="{00000000-0005-0000-0000-000013070000}"/>
    <cellStyle name="20% - Accent3 12 2 2 10 2" xfId="1816" xr:uid="{00000000-0005-0000-0000-000014070000}"/>
    <cellStyle name="20% - Accent3 12 2 2 11" xfId="1817" xr:uid="{00000000-0005-0000-0000-000015070000}"/>
    <cellStyle name="20% - Accent3 12 2 2 2" xfId="1818" xr:uid="{00000000-0005-0000-0000-000016070000}"/>
    <cellStyle name="20% - Accent3 12 2 2 2 2" xfId="1819" xr:uid="{00000000-0005-0000-0000-000017070000}"/>
    <cellStyle name="20% - Accent3 12 2 2 2 2 2" xfId="1820" xr:uid="{00000000-0005-0000-0000-000018070000}"/>
    <cellStyle name="20% - Accent3 12 2 2 2 2 2 2" xfId="1821" xr:uid="{00000000-0005-0000-0000-000019070000}"/>
    <cellStyle name="20% - Accent3 12 2 2 2 2 2 2 2" xfId="1822" xr:uid="{00000000-0005-0000-0000-00001A070000}"/>
    <cellStyle name="20% - Accent3 12 2 2 2 2 2 2 2 2" xfId="1823" xr:uid="{00000000-0005-0000-0000-00001B070000}"/>
    <cellStyle name="20% - Accent3 12 2 2 2 2 2 2 3" xfId="1824" xr:uid="{00000000-0005-0000-0000-00001C070000}"/>
    <cellStyle name="20% - Accent3 12 2 2 2 2 2 3" xfId="1825" xr:uid="{00000000-0005-0000-0000-00001D070000}"/>
    <cellStyle name="20% - Accent3 12 2 2 2 2 2 3 2" xfId="1826" xr:uid="{00000000-0005-0000-0000-00001E070000}"/>
    <cellStyle name="20% - Accent3 12 2 2 2 2 2 3 2 2" xfId="1827" xr:uid="{00000000-0005-0000-0000-00001F070000}"/>
    <cellStyle name="20% - Accent3 12 2 2 2 2 2 3 3" xfId="1828" xr:uid="{00000000-0005-0000-0000-000020070000}"/>
    <cellStyle name="20% - Accent3 12 2 2 2 2 2 4" xfId="1829" xr:uid="{00000000-0005-0000-0000-000021070000}"/>
    <cellStyle name="20% - Accent3 12 2 2 2 2 2 4 2" xfId="1830" xr:uid="{00000000-0005-0000-0000-000022070000}"/>
    <cellStyle name="20% - Accent3 12 2 2 2 2 2 5" xfId="1831" xr:uid="{00000000-0005-0000-0000-000023070000}"/>
    <cellStyle name="20% - Accent3 12 2 2 2 2 3" xfId="1832" xr:uid="{00000000-0005-0000-0000-000024070000}"/>
    <cellStyle name="20% - Accent3 12 2 2 2 2 3 2" xfId="1833" xr:uid="{00000000-0005-0000-0000-000025070000}"/>
    <cellStyle name="20% - Accent3 12 2 2 2 2 3 2 2" xfId="1834" xr:uid="{00000000-0005-0000-0000-000026070000}"/>
    <cellStyle name="20% - Accent3 12 2 2 2 2 3 3" xfId="1835" xr:uid="{00000000-0005-0000-0000-000027070000}"/>
    <cellStyle name="20% - Accent3 12 2 2 2 2 4" xfId="1836" xr:uid="{00000000-0005-0000-0000-000028070000}"/>
    <cellStyle name="20% - Accent3 12 2 2 2 2 4 2" xfId="1837" xr:uid="{00000000-0005-0000-0000-000029070000}"/>
    <cellStyle name="20% - Accent3 12 2 2 2 2 4 2 2" xfId="1838" xr:uid="{00000000-0005-0000-0000-00002A070000}"/>
    <cellStyle name="20% - Accent3 12 2 2 2 2 4 3" xfId="1839" xr:uid="{00000000-0005-0000-0000-00002B070000}"/>
    <cellStyle name="20% - Accent3 12 2 2 2 2 5" xfId="1840" xr:uid="{00000000-0005-0000-0000-00002C070000}"/>
    <cellStyle name="20% - Accent3 12 2 2 2 2 5 2" xfId="1841" xr:uid="{00000000-0005-0000-0000-00002D070000}"/>
    <cellStyle name="20% - Accent3 12 2 2 2 2 6" xfId="1842" xr:uid="{00000000-0005-0000-0000-00002E070000}"/>
    <cellStyle name="20% - Accent3 12 2 2 2 2 6 2" xfId="1843" xr:uid="{00000000-0005-0000-0000-00002F070000}"/>
    <cellStyle name="20% - Accent3 12 2 2 2 2 7" xfId="1844" xr:uid="{00000000-0005-0000-0000-000030070000}"/>
    <cellStyle name="20% - Accent3 12 2 2 2 3" xfId="1845" xr:uid="{00000000-0005-0000-0000-000031070000}"/>
    <cellStyle name="20% - Accent3 12 2 2 2 3 2" xfId="1846" xr:uid="{00000000-0005-0000-0000-000032070000}"/>
    <cellStyle name="20% - Accent3 12 2 2 2 3 2 2" xfId="1847" xr:uid="{00000000-0005-0000-0000-000033070000}"/>
    <cellStyle name="20% - Accent3 12 2 2 2 3 2 2 2" xfId="1848" xr:uid="{00000000-0005-0000-0000-000034070000}"/>
    <cellStyle name="20% - Accent3 12 2 2 2 3 2 3" xfId="1849" xr:uid="{00000000-0005-0000-0000-000035070000}"/>
    <cellStyle name="20% - Accent3 12 2 2 2 3 3" xfId="1850" xr:uid="{00000000-0005-0000-0000-000036070000}"/>
    <cellStyle name="20% - Accent3 12 2 2 2 3 3 2" xfId="1851" xr:uid="{00000000-0005-0000-0000-000037070000}"/>
    <cellStyle name="20% - Accent3 12 2 2 2 3 3 2 2" xfId="1852" xr:uid="{00000000-0005-0000-0000-000038070000}"/>
    <cellStyle name="20% - Accent3 12 2 2 2 3 3 3" xfId="1853" xr:uid="{00000000-0005-0000-0000-000039070000}"/>
    <cellStyle name="20% - Accent3 12 2 2 2 3 4" xfId="1854" xr:uid="{00000000-0005-0000-0000-00003A070000}"/>
    <cellStyle name="20% - Accent3 12 2 2 2 3 4 2" xfId="1855" xr:uid="{00000000-0005-0000-0000-00003B070000}"/>
    <cellStyle name="20% - Accent3 12 2 2 2 3 5" xfId="1856" xr:uid="{00000000-0005-0000-0000-00003C070000}"/>
    <cellStyle name="20% - Accent3 12 2 2 2 4" xfId="1857" xr:uid="{00000000-0005-0000-0000-00003D070000}"/>
    <cellStyle name="20% - Accent3 12 2 2 2 4 2" xfId="1858" xr:uid="{00000000-0005-0000-0000-00003E070000}"/>
    <cellStyle name="20% - Accent3 12 2 2 2 4 2 2" xfId="1859" xr:uid="{00000000-0005-0000-0000-00003F070000}"/>
    <cellStyle name="20% - Accent3 12 2 2 2 4 3" xfId="1860" xr:uid="{00000000-0005-0000-0000-000040070000}"/>
    <cellStyle name="20% - Accent3 12 2 2 2 5" xfId="1861" xr:uid="{00000000-0005-0000-0000-000041070000}"/>
    <cellStyle name="20% - Accent3 12 2 2 2 5 2" xfId="1862" xr:uid="{00000000-0005-0000-0000-000042070000}"/>
    <cellStyle name="20% - Accent3 12 2 2 2 5 2 2" xfId="1863" xr:uid="{00000000-0005-0000-0000-000043070000}"/>
    <cellStyle name="20% - Accent3 12 2 2 2 5 3" xfId="1864" xr:uid="{00000000-0005-0000-0000-000044070000}"/>
    <cellStyle name="20% - Accent3 12 2 2 2 6" xfId="1865" xr:uid="{00000000-0005-0000-0000-000045070000}"/>
    <cellStyle name="20% - Accent3 12 2 2 2 6 2" xfId="1866" xr:uid="{00000000-0005-0000-0000-000046070000}"/>
    <cellStyle name="20% - Accent3 12 2 2 2 7" xfId="1867" xr:uid="{00000000-0005-0000-0000-000047070000}"/>
    <cellStyle name="20% - Accent3 12 2 2 2 7 2" xfId="1868" xr:uid="{00000000-0005-0000-0000-000048070000}"/>
    <cellStyle name="20% - Accent3 12 2 2 2 8" xfId="1869" xr:uid="{00000000-0005-0000-0000-000049070000}"/>
    <cellStyle name="20% - Accent3 12 2 2 3" xfId="1870" xr:uid="{00000000-0005-0000-0000-00004A070000}"/>
    <cellStyle name="20% - Accent3 12 2 2 3 2" xfId="1871" xr:uid="{00000000-0005-0000-0000-00004B070000}"/>
    <cellStyle name="20% - Accent3 12 2 2 3 2 2" xfId="1872" xr:uid="{00000000-0005-0000-0000-00004C070000}"/>
    <cellStyle name="20% - Accent3 12 2 2 3 2 2 2" xfId="1873" xr:uid="{00000000-0005-0000-0000-00004D070000}"/>
    <cellStyle name="20% - Accent3 12 2 2 3 2 2 2 2" xfId="1874" xr:uid="{00000000-0005-0000-0000-00004E070000}"/>
    <cellStyle name="20% - Accent3 12 2 2 3 2 2 3" xfId="1875" xr:uid="{00000000-0005-0000-0000-00004F070000}"/>
    <cellStyle name="20% - Accent3 12 2 2 3 2 3" xfId="1876" xr:uid="{00000000-0005-0000-0000-000050070000}"/>
    <cellStyle name="20% - Accent3 12 2 2 3 2 3 2" xfId="1877" xr:uid="{00000000-0005-0000-0000-000051070000}"/>
    <cellStyle name="20% - Accent3 12 2 2 3 2 3 2 2" xfId="1878" xr:uid="{00000000-0005-0000-0000-000052070000}"/>
    <cellStyle name="20% - Accent3 12 2 2 3 2 3 3" xfId="1879" xr:uid="{00000000-0005-0000-0000-000053070000}"/>
    <cellStyle name="20% - Accent3 12 2 2 3 2 4" xfId="1880" xr:uid="{00000000-0005-0000-0000-000054070000}"/>
    <cellStyle name="20% - Accent3 12 2 2 3 2 4 2" xfId="1881" xr:uid="{00000000-0005-0000-0000-000055070000}"/>
    <cellStyle name="20% - Accent3 12 2 2 3 2 5" xfId="1882" xr:uid="{00000000-0005-0000-0000-000056070000}"/>
    <cellStyle name="20% - Accent3 12 2 2 3 3" xfId="1883" xr:uid="{00000000-0005-0000-0000-000057070000}"/>
    <cellStyle name="20% - Accent3 12 2 2 3 3 2" xfId="1884" xr:uid="{00000000-0005-0000-0000-000058070000}"/>
    <cellStyle name="20% - Accent3 12 2 2 3 3 2 2" xfId="1885" xr:uid="{00000000-0005-0000-0000-000059070000}"/>
    <cellStyle name="20% - Accent3 12 2 2 3 3 3" xfId="1886" xr:uid="{00000000-0005-0000-0000-00005A070000}"/>
    <cellStyle name="20% - Accent3 12 2 2 3 4" xfId="1887" xr:uid="{00000000-0005-0000-0000-00005B070000}"/>
    <cellStyle name="20% - Accent3 12 2 2 3 4 2" xfId="1888" xr:uid="{00000000-0005-0000-0000-00005C070000}"/>
    <cellStyle name="20% - Accent3 12 2 2 3 4 2 2" xfId="1889" xr:uid="{00000000-0005-0000-0000-00005D070000}"/>
    <cellStyle name="20% - Accent3 12 2 2 3 4 3" xfId="1890" xr:uid="{00000000-0005-0000-0000-00005E070000}"/>
    <cellStyle name="20% - Accent3 12 2 2 3 5" xfId="1891" xr:uid="{00000000-0005-0000-0000-00005F070000}"/>
    <cellStyle name="20% - Accent3 12 2 2 3 5 2" xfId="1892" xr:uid="{00000000-0005-0000-0000-000060070000}"/>
    <cellStyle name="20% - Accent3 12 2 2 3 6" xfId="1893" xr:uid="{00000000-0005-0000-0000-000061070000}"/>
    <cellStyle name="20% - Accent3 12 2 2 3 6 2" xfId="1894" xr:uid="{00000000-0005-0000-0000-000062070000}"/>
    <cellStyle name="20% - Accent3 12 2 2 3 7" xfId="1895" xr:uid="{00000000-0005-0000-0000-000063070000}"/>
    <cellStyle name="20% - Accent3 12 2 2 4" xfId="1896" xr:uid="{00000000-0005-0000-0000-000064070000}"/>
    <cellStyle name="20% - Accent3 12 2 2 4 2" xfId="1897" xr:uid="{00000000-0005-0000-0000-000065070000}"/>
    <cellStyle name="20% - Accent3 12 2 2 4 2 2" xfId="1898" xr:uid="{00000000-0005-0000-0000-000066070000}"/>
    <cellStyle name="20% - Accent3 12 2 2 4 2 2 2" xfId="1899" xr:uid="{00000000-0005-0000-0000-000067070000}"/>
    <cellStyle name="20% - Accent3 12 2 2 4 2 2 2 2" xfId="1900" xr:uid="{00000000-0005-0000-0000-000068070000}"/>
    <cellStyle name="20% - Accent3 12 2 2 4 2 2 3" xfId="1901" xr:uid="{00000000-0005-0000-0000-000069070000}"/>
    <cellStyle name="20% - Accent3 12 2 2 4 2 3" xfId="1902" xr:uid="{00000000-0005-0000-0000-00006A070000}"/>
    <cellStyle name="20% - Accent3 12 2 2 4 2 3 2" xfId="1903" xr:uid="{00000000-0005-0000-0000-00006B070000}"/>
    <cellStyle name="20% - Accent3 12 2 2 4 2 3 2 2" xfId="1904" xr:uid="{00000000-0005-0000-0000-00006C070000}"/>
    <cellStyle name="20% - Accent3 12 2 2 4 2 3 3" xfId="1905" xr:uid="{00000000-0005-0000-0000-00006D070000}"/>
    <cellStyle name="20% - Accent3 12 2 2 4 2 4" xfId="1906" xr:uid="{00000000-0005-0000-0000-00006E070000}"/>
    <cellStyle name="20% - Accent3 12 2 2 4 2 4 2" xfId="1907" xr:uid="{00000000-0005-0000-0000-00006F070000}"/>
    <cellStyle name="20% - Accent3 12 2 2 4 2 5" xfId="1908" xr:uid="{00000000-0005-0000-0000-000070070000}"/>
    <cellStyle name="20% - Accent3 12 2 2 4 3" xfId="1909" xr:uid="{00000000-0005-0000-0000-000071070000}"/>
    <cellStyle name="20% - Accent3 12 2 2 4 3 2" xfId="1910" xr:uid="{00000000-0005-0000-0000-000072070000}"/>
    <cellStyle name="20% - Accent3 12 2 2 4 3 2 2" xfId="1911" xr:uid="{00000000-0005-0000-0000-000073070000}"/>
    <cellStyle name="20% - Accent3 12 2 2 4 3 3" xfId="1912" xr:uid="{00000000-0005-0000-0000-000074070000}"/>
    <cellStyle name="20% - Accent3 12 2 2 4 4" xfId="1913" xr:uid="{00000000-0005-0000-0000-000075070000}"/>
    <cellStyle name="20% - Accent3 12 2 2 4 4 2" xfId="1914" xr:uid="{00000000-0005-0000-0000-000076070000}"/>
    <cellStyle name="20% - Accent3 12 2 2 4 4 2 2" xfId="1915" xr:uid="{00000000-0005-0000-0000-000077070000}"/>
    <cellStyle name="20% - Accent3 12 2 2 4 4 3" xfId="1916" xr:uid="{00000000-0005-0000-0000-000078070000}"/>
    <cellStyle name="20% - Accent3 12 2 2 4 5" xfId="1917" xr:uid="{00000000-0005-0000-0000-000079070000}"/>
    <cellStyle name="20% - Accent3 12 2 2 4 5 2" xfId="1918" xr:uid="{00000000-0005-0000-0000-00007A070000}"/>
    <cellStyle name="20% - Accent3 12 2 2 4 6" xfId="1919" xr:uid="{00000000-0005-0000-0000-00007B070000}"/>
    <cellStyle name="20% - Accent3 12 2 2 4 6 2" xfId="1920" xr:uid="{00000000-0005-0000-0000-00007C070000}"/>
    <cellStyle name="20% - Accent3 12 2 2 4 7" xfId="1921" xr:uid="{00000000-0005-0000-0000-00007D070000}"/>
    <cellStyle name="20% - Accent3 12 2 2 5" xfId="1922" xr:uid="{00000000-0005-0000-0000-00007E070000}"/>
    <cellStyle name="20% - Accent3 12 2 2 5 2" xfId="1923" xr:uid="{00000000-0005-0000-0000-00007F070000}"/>
    <cellStyle name="20% - Accent3 12 2 2 5 2 2" xfId="1924" xr:uid="{00000000-0005-0000-0000-000080070000}"/>
    <cellStyle name="20% - Accent3 12 2 2 5 2 2 2" xfId="1925" xr:uid="{00000000-0005-0000-0000-000081070000}"/>
    <cellStyle name="20% - Accent3 12 2 2 5 2 3" xfId="1926" xr:uid="{00000000-0005-0000-0000-000082070000}"/>
    <cellStyle name="20% - Accent3 12 2 2 5 3" xfId="1927" xr:uid="{00000000-0005-0000-0000-000083070000}"/>
    <cellStyle name="20% - Accent3 12 2 2 5 3 2" xfId="1928" xr:uid="{00000000-0005-0000-0000-000084070000}"/>
    <cellStyle name="20% - Accent3 12 2 2 5 3 2 2" xfId="1929" xr:uid="{00000000-0005-0000-0000-000085070000}"/>
    <cellStyle name="20% - Accent3 12 2 2 5 3 3" xfId="1930" xr:uid="{00000000-0005-0000-0000-000086070000}"/>
    <cellStyle name="20% - Accent3 12 2 2 5 4" xfId="1931" xr:uid="{00000000-0005-0000-0000-000087070000}"/>
    <cellStyle name="20% - Accent3 12 2 2 5 4 2" xfId="1932" xr:uid="{00000000-0005-0000-0000-000088070000}"/>
    <cellStyle name="20% - Accent3 12 2 2 5 5" xfId="1933" xr:uid="{00000000-0005-0000-0000-000089070000}"/>
    <cellStyle name="20% - Accent3 12 2 2 6" xfId="1934" xr:uid="{00000000-0005-0000-0000-00008A070000}"/>
    <cellStyle name="20% - Accent3 12 2 2 6 2" xfId="1935" xr:uid="{00000000-0005-0000-0000-00008B070000}"/>
    <cellStyle name="20% - Accent3 12 2 2 6 2 2" xfId="1936" xr:uid="{00000000-0005-0000-0000-00008C070000}"/>
    <cellStyle name="20% - Accent3 12 2 2 6 2 2 2" xfId="1937" xr:uid="{00000000-0005-0000-0000-00008D070000}"/>
    <cellStyle name="20% - Accent3 12 2 2 6 2 3" xfId="1938" xr:uid="{00000000-0005-0000-0000-00008E070000}"/>
    <cellStyle name="20% - Accent3 12 2 2 6 3" xfId="1939" xr:uid="{00000000-0005-0000-0000-00008F070000}"/>
    <cellStyle name="20% - Accent3 12 2 2 6 3 2" xfId="1940" xr:uid="{00000000-0005-0000-0000-000090070000}"/>
    <cellStyle name="20% - Accent3 12 2 2 6 4" xfId="1941" xr:uid="{00000000-0005-0000-0000-000091070000}"/>
    <cellStyle name="20% - Accent3 12 2 2 7" xfId="1942" xr:uid="{00000000-0005-0000-0000-000092070000}"/>
    <cellStyle name="20% - Accent3 12 2 2 7 2" xfId="1943" xr:uid="{00000000-0005-0000-0000-000093070000}"/>
    <cellStyle name="20% - Accent3 12 2 2 7 2 2" xfId="1944" xr:uid="{00000000-0005-0000-0000-000094070000}"/>
    <cellStyle name="20% - Accent3 12 2 2 7 3" xfId="1945" xr:uid="{00000000-0005-0000-0000-000095070000}"/>
    <cellStyle name="20% - Accent3 12 2 2 8" xfId="1946" xr:uid="{00000000-0005-0000-0000-000096070000}"/>
    <cellStyle name="20% - Accent3 12 2 2 8 2" xfId="1947" xr:uid="{00000000-0005-0000-0000-000097070000}"/>
    <cellStyle name="20% - Accent3 12 2 2 8 2 2" xfId="1948" xr:uid="{00000000-0005-0000-0000-000098070000}"/>
    <cellStyle name="20% - Accent3 12 2 2 8 3" xfId="1949" xr:uid="{00000000-0005-0000-0000-000099070000}"/>
    <cellStyle name="20% - Accent3 12 2 2 9" xfId="1950" xr:uid="{00000000-0005-0000-0000-00009A070000}"/>
    <cellStyle name="20% - Accent3 12 2 2 9 2" xfId="1951" xr:uid="{00000000-0005-0000-0000-00009B070000}"/>
    <cellStyle name="20% - Accent3 12 2 3" xfId="1952" xr:uid="{00000000-0005-0000-0000-00009C070000}"/>
    <cellStyle name="20% - Accent3 12 2 3 2" xfId="1953" xr:uid="{00000000-0005-0000-0000-00009D070000}"/>
    <cellStyle name="20% - Accent3 12 2 3 2 2" xfId="1954" xr:uid="{00000000-0005-0000-0000-00009E070000}"/>
    <cellStyle name="20% - Accent3 12 2 3 2 2 2" xfId="1955" xr:uid="{00000000-0005-0000-0000-00009F070000}"/>
    <cellStyle name="20% - Accent3 12 2 3 2 2 2 2" xfId="1956" xr:uid="{00000000-0005-0000-0000-0000A0070000}"/>
    <cellStyle name="20% - Accent3 12 2 3 2 2 2 2 2" xfId="1957" xr:uid="{00000000-0005-0000-0000-0000A1070000}"/>
    <cellStyle name="20% - Accent3 12 2 3 2 2 2 3" xfId="1958" xr:uid="{00000000-0005-0000-0000-0000A2070000}"/>
    <cellStyle name="20% - Accent3 12 2 3 2 2 3" xfId="1959" xr:uid="{00000000-0005-0000-0000-0000A3070000}"/>
    <cellStyle name="20% - Accent3 12 2 3 2 2 3 2" xfId="1960" xr:uid="{00000000-0005-0000-0000-0000A4070000}"/>
    <cellStyle name="20% - Accent3 12 2 3 2 2 3 2 2" xfId="1961" xr:uid="{00000000-0005-0000-0000-0000A5070000}"/>
    <cellStyle name="20% - Accent3 12 2 3 2 2 3 3" xfId="1962" xr:uid="{00000000-0005-0000-0000-0000A6070000}"/>
    <cellStyle name="20% - Accent3 12 2 3 2 2 4" xfId="1963" xr:uid="{00000000-0005-0000-0000-0000A7070000}"/>
    <cellStyle name="20% - Accent3 12 2 3 2 2 4 2" xfId="1964" xr:uid="{00000000-0005-0000-0000-0000A8070000}"/>
    <cellStyle name="20% - Accent3 12 2 3 2 2 5" xfId="1965" xr:uid="{00000000-0005-0000-0000-0000A9070000}"/>
    <cellStyle name="20% - Accent3 12 2 3 2 3" xfId="1966" xr:uid="{00000000-0005-0000-0000-0000AA070000}"/>
    <cellStyle name="20% - Accent3 12 2 3 2 3 2" xfId="1967" xr:uid="{00000000-0005-0000-0000-0000AB070000}"/>
    <cellStyle name="20% - Accent3 12 2 3 2 3 2 2" xfId="1968" xr:uid="{00000000-0005-0000-0000-0000AC070000}"/>
    <cellStyle name="20% - Accent3 12 2 3 2 3 3" xfId="1969" xr:uid="{00000000-0005-0000-0000-0000AD070000}"/>
    <cellStyle name="20% - Accent3 12 2 3 2 4" xfId="1970" xr:uid="{00000000-0005-0000-0000-0000AE070000}"/>
    <cellStyle name="20% - Accent3 12 2 3 2 4 2" xfId="1971" xr:uid="{00000000-0005-0000-0000-0000AF070000}"/>
    <cellStyle name="20% - Accent3 12 2 3 2 4 2 2" xfId="1972" xr:uid="{00000000-0005-0000-0000-0000B0070000}"/>
    <cellStyle name="20% - Accent3 12 2 3 2 4 3" xfId="1973" xr:uid="{00000000-0005-0000-0000-0000B1070000}"/>
    <cellStyle name="20% - Accent3 12 2 3 2 5" xfId="1974" xr:uid="{00000000-0005-0000-0000-0000B2070000}"/>
    <cellStyle name="20% - Accent3 12 2 3 2 5 2" xfId="1975" xr:uid="{00000000-0005-0000-0000-0000B3070000}"/>
    <cellStyle name="20% - Accent3 12 2 3 2 6" xfId="1976" xr:uid="{00000000-0005-0000-0000-0000B4070000}"/>
    <cellStyle name="20% - Accent3 12 2 3 2 6 2" xfId="1977" xr:uid="{00000000-0005-0000-0000-0000B5070000}"/>
    <cellStyle name="20% - Accent3 12 2 3 2 7" xfId="1978" xr:uid="{00000000-0005-0000-0000-0000B6070000}"/>
    <cellStyle name="20% - Accent3 12 2 3 3" xfId="1979" xr:uid="{00000000-0005-0000-0000-0000B7070000}"/>
    <cellStyle name="20% - Accent3 12 2 3 3 2" xfId="1980" xr:uid="{00000000-0005-0000-0000-0000B8070000}"/>
    <cellStyle name="20% - Accent3 12 2 3 3 2 2" xfId="1981" xr:uid="{00000000-0005-0000-0000-0000B9070000}"/>
    <cellStyle name="20% - Accent3 12 2 3 3 2 2 2" xfId="1982" xr:uid="{00000000-0005-0000-0000-0000BA070000}"/>
    <cellStyle name="20% - Accent3 12 2 3 3 2 3" xfId="1983" xr:uid="{00000000-0005-0000-0000-0000BB070000}"/>
    <cellStyle name="20% - Accent3 12 2 3 3 3" xfId="1984" xr:uid="{00000000-0005-0000-0000-0000BC070000}"/>
    <cellStyle name="20% - Accent3 12 2 3 3 3 2" xfId="1985" xr:uid="{00000000-0005-0000-0000-0000BD070000}"/>
    <cellStyle name="20% - Accent3 12 2 3 3 3 2 2" xfId="1986" xr:uid="{00000000-0005-0000-0000-0000BE070000}"/>
    <cellStyle name="20% - Accent3 12 2 3 3 3 3" xfId="1987" xr:uid="{00000000-0005-0000-0000-0000BF070000}"/>
    <cellStyle name="20% - Accent3 12 2 3 3 4" xfId="1988" xr:uid="{00000000-0005-0000-0000-0000C0070000}"/>
    <cellStyle name="20% - Accent3 12 2 3 3 4 2" xfId="1989" xr:uid="{00000000-0005-0000-0000-0000C1070000}"/>
    <cellStyle name="20% - Accent3 12 2 3 3 5" xfId="1990" xr:uid="{00000000-0005-0000-0000-0000C2070000}"/>
    <cellStyle name="20% - Accent3 12 2 3 4" xfId="1991" xr:uid="{00000000-0005-0000-0000-0000C3070000}"/>
    <cellStyle name="20% - Accent3 12 2 3 4 2" xfId="1992" xr:uid="{00000000-0005-0000-0000-0000C4070000}"/>
    <cellStyle name="20% - Accent3 12 2 3 4 2 2" xfId="1993" xr:uid="{00000000-0005-0000-0000-0000C5070000}"/>
    <cellStyle name="20% - Accent3 12 2 3 4 3" xfId="1994" xr:uid="{00000000-0005-0000-0000-0000C6070000}"/>
    <cellStyle name="20% - Accent3 12 2 3 5" xfId="1995" xr:uid="{00000000-0005-0000-0000-0000C7070000}"/>
    <cellStyle name="20% - Accent3 12 2 3 5 2" xfId="1996" xr:uid="{00000000-0005-0000-0000-0000C8070000}"/>
    <cellStyle name="20% - Accent3 12 2 3 5 2 2" xfId="1997" xr:uid="{00000000-0005-0000-0000-0000C9070000}"/>
    <cellStyle name="20% - Accent3 12 2 3 5 3" xfId="1998" xr:uid="{00000000-0005-0000-0000-0000CA070000}"/>
    <cellStyle name="20% - Accent3 12 2 3 6" xfId="1999" xr:uid="{00000000-0005-0000-0000-0000CB070000}"/>
    <cellStyle name="20% - Accent3 12 2 3 6 2" xfId="2000" xr:uid="{00000000-0005-0000-0000-0000CC070000}"/>
    <cellStyle name="20% - Accent3 12 2 3 7" xfId="2001" xr:uid="{00000000-0005-0000-0000-0000CD070000}"/>
    <cellStyle name="20% - Accent3 12 2 3 7 2" xfId="2002" xr:uid="{00000000-0005-0000-0000-0000CE070000}"/>
    <cellStyle name="20% - Accent3 12 2 3 8" xfId="2003" xr:uid="{00000000-0005-0000-0000-0000CF070000}"/>
    <cellStyle name="20% - Accent3 12 2 4" xfId="2004" xr:uid="{00000000-0005-0000-0000-0000D0070000}"/>
    <cellStyle name="20% - Accent3 12 2 4 2" xfId="2005" xr:uid="{00000000-0005-0000-0000-0000D1070000}"/>
    <cellStyle name="20% - Accent3 12 2 4 2 2" xfId="2006" xr:uid="{00000000-0005-0000-0000-0000D2070000}"/>
    <cellStyle name="20% - Accent3 12 2 4 2 2 2" xfId="2007" xr:uid="{00000000-0005-0000-0000-0000D3070000}"/>
    <cellStyle name="20% - Accent3 12 2 4 2 2 2 2" xfId="2008" xr:uid="{00000000-0005-0000-0000-0000D4070000}"/>
    <cellStyle name="20% - Accent3 12 2 4 2 2 3" xfId="2009" xr:uid="{00000000-0005-0000-0000-0000D5070000}"/>
    <cellStyle name="20% - Accent3 12 2 4 2 3" xfId="2010" xr:uid="{00000000-0005-0000-0000-0000D6070000}"/>
    <cellStyle name="20% - Accent3 12 2 4 2 3 2" xfId="2011" xr:uid="{00000000-0005-0000-0000-0000D7070000}"/>
    <cellStyle name="20% - Accent3 12 2 4 2 3 2 2" xfId="2012" xr:uid="{00000000-0005-0000-0000-0000D8070000}"/>
    <cellStyle name="20% - Accent3 12 2 4 2 3 3" xfId="2013" xr:uid="{00000000-0005-0000-0000-0000D9070000}"/>
    <cellStyle name="20% - Accent3 12 2 4 2 4" xfId="2014" xr:uid="{00000000-0005-0000-0000-0000DA070000}"/>
    <cellStyle name="20% - Accent3 12 2 4 2 4 2" xfId="2015" xr:uid="{00000000-0005-0000-0000-0000DB070000}"/>
    <cellStyle name="20% - Accent3 12 2 4 2 5" xfId="2016" xr:uid="{00000000-0005-0000-0000-0000DC070000}"/>
    <cellStyle name="20% - Accent3 12 2 4 3" xfId="2017" xr:uid="{00000000-0005-0000-0000-0000DD070000}"/>
    <cellStyle name="20% - Accent3 12 2 4 3 2" xfId="2018" xr:uid="{00000000-0005-0000-0000-0000DE070000}"/>
    <cellStyle name="20% - Accent3 12 2 4 3 2 2" xfId="2019" xr:uid="{00000000-0005-0000-0000-0000DF070000}"/>
    <cellStyle name="20% - Accent3 12 2 4 3 3" xfId="2020" xr:uid="{00000000-0005-0000-0000-0000E0070000}"/>
    <cellStyle name="20% - Accent3 12 2 4 4" xfId="2021" xr:uid="{00000000-0005-0000-0000-0000E1070000}"/>
    <cellStyle name="20% - Accent3 12 2 4 4 2" xfId="2022" xr:uid="{00000000-0005-0000-0000-0000E2070000}"/>
    <cellStyle name="20% - Accent3 12 2 4 4 2 2" xfId="2023" xr:uid="{00000000-0005-0000-0000-0000E3070000}"/>
    <cellStyle name="20% - Accent3 12 2 4 4 3" xfId="2024" xr:uid="{00000000-0005-0000-0000-0000E4070000}"/>
    <cellStyle name="20% - Accent3 12 2 4 5" xfId="2025" xr:uid="{00000000-0005-0000-0000-0000E5070000}"/>
    <cellStyle name="20% - Accent3 12 2 4 5 2" xfId="2026" xr:uid="{00000000-0005-0000-0000-0000E6070000}"/>
    <cellStyle name="20% - Accent3 12 2 4 6" xfId="2027" xr:uid="{00000000-0005-0000-0000-0000E7070000}"/>
    <cellStyle name="20% - Accent3 12 2 4 6 2" xfId="2028" xr:uid="{00000000-0005-0000-0000-0000E8070000}"/>
    <cellStyle name="20% - Accent3 12 2 4 7" xfId="2029" xr:uid="{00000000-0005-0000-0000-0000E9070000}"/>
    <cellStyle name="20% - Accent3 12 2 5" xfId="2030" xr:uid="{00000000-0005-0000-0000-0000EA070000}"/>
    <cellStyle name="20% - Accent3 12 2 5 2" xfId="2031" xr:uid="{00000000-0005-0000-0000-0000EB070000}"/>
    <cellStyle name="20% - Accent3 12 2 5 2 2" xfId="2032" xr:uid="{00000000-0005-0000-0000-0000EC070000}"/>
    <cellStyle name="20% - Accent3 12 2 5 2 2 2" xfId="2033" xr:uid="{00000000-0005-0000-0000-0000ED070000}"/>
    <cellStyle name="20% - Accent3 12 2 5 2 2 2 2" xfId="2034" xr:uid="{00000000-0005-0000-0000-0000EE070000}"/>
    <cellStyle name="20% - Accent3 12 2 5 2 2 3" xfId="2035" xr:uid="{00000000-0005-0000-0000-0000EF070000}"/>
    <cellStyle name="20% - Accent3 12 2 5 2 3" xfId="2036" xr:uid="{00000000-0005-0000-0000-0000F0070000}"/>
    <cellStyle name="20% - Accent3 12 2 5 2 3 2" xfId="2037" xr:uid="{00000000-0005-0000-0000-0000F1070000}"/>
    <cellStyle name="20% - Accent3 12 2 5 2 3 2 2" xfId="2038" xr:uid="{00000000-0005-0000-0000-0000F2070000}"/>
    <cellStyle name="20% - Accent3 12 2 5 2 3 3" xfId="2039" xr:uid="{00000000-0005-0000-0000-0000F3070000}"/>
    <cellStyle name="20% - Accent3 12 2 5 2 4" xfId="2040" xr:uid="{00000000-0005-0000-0000-0000F4070000}"/>
    <cellStyle name="20% - Accent3 12 2 5 2 4 2" xfId="2041" xr:uid="{00000000-0005-0000-0000-0000F5070000}"/>
    <cellStyle name="20% - Accent3 12 2 5 2 5" xfId="2042" xr:uid="{00000000-0005-0000-0000-0000F6070000}"/>
    <cellStyle name="20% - Accent3 12 2 5 3" xfId="2043" xr:uid="{00000000-0005-0000-0000-0000F7070000}"/>
    <cellStyle name="20% - Accent3 12 2 5 3 2" xfId="2044" xr:uid="{00000000-0005-0000-0000-0000F8070000}"/>
    <cellStyle name="20% - Accent3 12 2 5 3 2 2" xfId="2045" xr:uid="{00000000-0005-0000-0000-0000F9070000}"/>
    <cellStyle name="20% - Accent3 12 2 5 3 3" xfId="2046" xr:uid="{00000000-0005-0000-0000-0000FA070000}"/>
    <cellStyle name="20% - Accent3 12 2 5 4" xfId="2047" xr:uid="{00000000-0005-0000-0000-0000FB070000}"/>
    <cellStyle name="20% - Accent3 12 2 5 4 2" xfId="2048" xr:uid="{00000000-0005-0000-0000-0000FC070000}"/>
    <cellStyle name="20% - Accent3 12 2 5 4 2 2" xfId="2049" xr:uid="{00000000-0005-0000-0000-0000FD070000}"/>
    <cellStyle name="20% - Accent3 12 2 5 4 3" xfId="2050" xr:uid="{00000000-0005-0000-0000-0000FE070000}"/>
    <cellStyle name="20% - Accent3 12 2 5 5" xfId="2051" xr:uid="{00000000-0005-0000-0000-0000FF070000}"/>
    <cellStyle name="20% - Accent3 12 2 5 5 2" xfId="2052" xr:uid="{00000000-0005-0000-0000-000000080000}"/>
    <cellStyle name="20% - Accent3 12 2 5 6" xfId="2053" xr:uid="{00000000-0005-0000-0000-000001080000}"/>
    <cellStyle name="20% - Accent3 12 2 5 6 2" xfId="2054" xr:uid="{00000000-0005-0000-0000-000002080000}"/>
    <cellStyle name="20% - Accent3 12 2 5 7" xfId="2055" xr:uid="{00000000-0005-0000-0000-000003080000}"/>
    <cellStyle name="20% - Accent3 12 2 6" xfId="2056" xr:uid="{00000000-0005-0000-0000-000004080000}"/>
    <cellStyle name="20% - Accent3 12 2 6 2" xfId="2057" xr:uid="{00000000-0005-0000-0000-000005080000}"/>
    <cellStyle name="20% - Accent3 12 2 6 2 2" xfId="2058" xr:uid="{00000000-0005-0000-0000-000006080000}"/>
    <cellStyle name="20% - Accent3 12 2 6 2 2 2" xfId="2059" xr:uid="{00000000-0005-0000-0000-000007080000}"/>
    <cellStyle name="20% - Accent3 12 2 6 2 3" xfId="2060" xr:uid="{00000000-0005-0000-0000-000008080000}"/>
    <cellStyle name="20% - Accent3 12 2 6 3" xfId="2061" xr:uid="{00000000-0005-0000-0000-000009080000}"/>
    <cellStyle name="20% - Accent3 12 2 6 3 2" xfId="2062" xr:uid="{00000000-0005-0000-0000-00000A080000}"/>
    <cellStyle name="20% - Accent3 12 2 6 3 2 2" xfId="2063" xr:uid="{00000000-0005-0000-0000-00000B080000}"/>
    <cellStyle name="20% - Accent3 12 2 6 3 3" xfId="2064" xr:uid="{00000000-0005-0000-0000-00000C080000}"/>
    <cellStyle name="20% - Accent3 12 2 6 4" xfId="2065" xr:uid="{00000000-0005-0000-0000-00000D080000}"/>
    <cellStyle name="20% - Accent3 12 2 6 4 2" xfId="2066" xr:uid="{00000000-0005-0000-0000-00000E080000}"/>
    <cellStyle name="20% - Accent3 12 2 6 5" xfId="2067" xr:uid="{00000000-0005-0000-0000-00000F080000}"/>
    <cellStyle name="20% - Accent3 12 2 7" xfId="2068" xr:uid="{00000000-0005-0000-0000-000010080000}"/>
    <cellStyle name="20% - Accent3 12 2 7 2" xfId="2069" xr:uid="{00000000-0005-0000-0000-000011080000}"/>
    <cellStyle name="20% - Accent3 12 2 7 2 2" xfId="2070" xr:uid="{00000000-0005-0000-0000-000012080000}"/>
    <cellStyle name="20% - Accent3 12 2 7 2 2 2" xfId="2071" xr:uid="{00000000-0005-0000-0000-000013080000}"/>
    <cellStyle name="20% - Accent3 12 2 7 2 3" xfId="2072" xr:uid="{00000000-0005-0000-0000-000014080000}"/>
    <cellStyle name="20% - Accent3 12 2 7 3" xfId="2073" xr:uid="{00000000-0005-0000-0000-000015080000}"/>
    <cellStyle name="20% - Accent3 12 2 7 3 2" xfId="2074" xr:uid="{00000000-0005-0000-0000-000016080000}"/>
    <cellStyle name="20% - Accent3 12 2 7 4" xfId="2075" xr:uid="{00000000-0005-0000-0000-000017080000}"/>
    <cellStyle name="20% - Accent3 12 2 8" xfId="2076" xr:uid="{00000000-0005-0000-0000-000018080000}"/>
    <cellStyle name="20% - Accent3 12 2 8 2" xfId="2077" xr:uid="{00000000-0005-0000-0000-000019080000}"/>
    <cellStyle name="20% - Accent3 12 2 8 2 2" xfId="2078" xr:uid="{00000000-0005-0000-0000-00001A080000}"/>
    <cellStyle name="20% - Accent3 12 2 8 3" xfId="2079" xr:uid="{00000000-0005-0000-0000-00001B080000}"/>
    <cellStyle name="20% - Accent3 12 2 9" xfId="2080" xr:uid="{00000000-0005-0000-0000-00001C080000}"/>
    <cellStyle name="20% - Accent3 12 2 9 2" xfId="2081" xr:uid="{00000000-0005-0000-0000-00001D080000}"/>
    <cellStyle name="20% - Accent3 12 2 9 2 2" xfId="2082" xr:uid="{00000000-0005-0000-0000-00001E080000}"/>
    <cellStyle name="20% - Accent3 12 2 9 3" xfId="2083" xr:uid="{00000000-0005-0000-0000-00001F080000}"/>
    <cellStyle name="20% - Accent3 12 3" xfId="2084" xr:uid="{00000000-0005-0000-0000-000020080000}"/>
    <cellStyle name="20% - Accent3 12 3 10" xfId="2085" xr:uid="{00000000-0005-0000-0000-000021080000}"/>
    <cellStyle name="20% - Accent3 12 3 10 2" xfId="2086" xr:uid="{00000000-0005-0000-0000-000022080000}"/>
    <cellStyle name="20% - Accent3 12 3 11" xfId="2087" xr:uid="{00000000-0005-0000-0000-000023080000}"/>
    <cellStyle name="20% - Accent3 12 3 2" xfId="2088" xr:uid="{00000000-0005-0000-0000-000024080000}"/>
    <cellStyle name="20% - Accent3 12 3 2 2" xfId="2089" xr:uid="{00000000-0005-0000-0000-000025080000}"/>
    <cellStyle name="20% - Accent3 12 3 2 2 2" xfId="2090" xr:uid="{00000000-0005-0000-0000-000026080000}"/>
    <cellStyle name="20% - Accent3 12 3 2 2 2 2" xfId="2091" xr:uid="{00000000-0005-0000-0000-000027080000}"/>
    <cellStyle name="20% - Accent3 12 3 2 2 2 2 2" xfId="2092" xr:uid="{00000000-0005-0000-0000-000028080000}"/>
    <cellStyle name="20% - Accent3 12 3 2 2 2 2 2 2" xfId="2093" xr:uid="{00000000-0005-0000-0000-000029080000}"/>
    <cellStyle name="20% - Accent3 12 3 2 2 2 2 3" xfId="2094" xr:uid="{00000000-0005-0000-0000-00002A080000}"/>
    <cellStyle name="20% - Accent3 12 3 2 2 2 3" xfId="2095" xr:uid="{00000000-0005-0000-0000-00002B080000}"/>
    <cellStyle name="20% - Accent3 12 3 2 2 2 3 2" xfId="2096" xr:uid="{00000000-0005-0000-0000-00002C080000}"/>
    <cellStyle name="20% - Accent3 12 3 2 2 2 3 2 2" xfId="2097" xr:uid="{00000000-0005-0000-0000-00002D080000}"/>
    <cellStyle name="20% - Accent3 12 3 2 2 2 3 3" xfId="2098" xr:uid="{00000000-0005-0000-0000-00002E080000}"/>
    <cellStyle name="20% - Accent3 12 3 2 2 2 4" xfId="2099" xr:uid="{00000000-0005-0000-0000-00002F080000}"/>
    <cellStyle name="20% - Accent3 12 3 2 2 2 4 2" xfId="2100" xr:uid="{00000000-0005-0000-0000-000030080000}"/>
    <cellStyle name="20% - Accent3 12 3 2 2 2 5" xfId="2101" xr:uid="{00000000-0005-0000-0000-000031080000}"/>
    <cellStyle name="20% - Accent3 12 3 2 2 3" xfId="2102" xr:uid="{00000000-0005-0000-0000-000032080000}"/>
    <cellStyle name="20% - Accent3 12 3 2 2 3 2" xfId="2103" xr:uid="{00000000-0005-0000-0000-000033080000}"/>
    <cellStyle name="20% - Accent3 12 3 2 2 3 2 2" xfId="2104" xr:uid="{00000000-0005-0000-0000-000034080000}"/>
    <cellStyle name="20% - Accent3 12 3 2 2 3 3" xfId="2105" xr:uid="{00000000-0005-0000-0000-000035080000}"/>
    <cellStyle name="20% - Accent3 12 3 2 2 4" xfId="2106" xr:uid="{00000000-0005-0000-0000-000036080000}"/>
    <cellStyle name="20% - Accent3 12 3 2 2 4 2" xfId="2107" xr:uid="{00000000-0005-0000-0000-000037080000}"/>
    <cellStyle name="20% - Accent3 12 3 2 2 4 2 2" xfId="2108" xr:uid="{00000000-0005-0000-0000-000038080000}"/>
    <cellStyle name="20% - Accent3 12 3 2 2 4 3" xfId="2109" xr:uid="{00000000-0005-0000-0000-000039080000}"/>
    <cellStyle name="20% - Accent3 12 3 2 2 5" xfId="2110" xr:uid="{00000000-0005-0000-0000-00003A080000}"/>
    <cellStyle name="20% - Accent3 12 3 2 2 5 2" xfId="2111" xr:uid="{00000000-0005-0000-0000-00003B080000}"/>
    <cellStyle name="20% - Accent3 12 3 2 2 6" xfId="2112" xr:uid="{00000000-0005-0000-0000-00003C080000}"/>
    <cellStyle name="20% - Accent3 12 3 2 2 6 2" xfId="2113" xr:uid="{00000000-0005-0000-0000-00003D080000}"/>
    <cellStyle name="20% - Accent3 12 3 2 2 7" xfId="2114" xr:uid="{00000000-0005-0000-0000-00003E080000}"/>
    <cellStyle name="20% - Accent3 12 3 2 3" xfId="2115" xr:uid="{00000000-0005-0000-0000-00003F080000}"/>
    <cellStyle name="20% - Accent3 12 3 2 3 2" xfId="2116" xr:uid="{00000000-0005-0000-0000-000040080000}"/>
    <cellStyle name="20% - Accent3 12 3 2 3 2 2" xfId="2117" xr:uid="{00000000-0005-0000-0000-000041080000}"/>
    <cellStyle name="20% - Accent3 12 3 2 3 2 2 2" xfId="2118" xr:uid="{00000000-0005-0000-0000-000042080000}"/>
    <cellStyle name="20% - Accent3 12 3 2 3 2 3" xfId="2119" xr:uid="{00000000-0005-0000-0000-000043080000}"/>
    <cellStyle name="20% - Accent3 12 3 2 3 3" xfId="2120" xr:uid="{00000000-0005-0000-0000-000044080000}"/>
    <cellStyle name="20% - Accent3 12 3 2 3 3 2" xfId="2121" xr:uid="{00000000-0005-0000-0000-000045080000}"/>
    <cellStyle name="20% - Accent3 12 3 2 3 3 2 2" xfId="2122" xr:uid="{00000000-0005-0000-0000-000046080000}"/>
    <cellStyle name="20% - Accent3 12 3 2 3 3 3" xfId="2123" xr:uid="{00000000-0005-0000-0000-000047080000}"/>
    <cellStyle name="20% - Accent3 12 3 2 3 4" xfId="2124" xr:uid="{00000000-0005-0000-0000-000048080000}"/>
    <cellStyle name="20% - Accent3 12 3 2 3 4 2" xfId="2125" xr:uid="{00000000-0005-0000-0000-000049080000}"/>
    <cellStyle name="20% - Accent3 12 3 2 3 5" xfId="2126" xr:uid="{00000000-0005-0000-0000-00004A080000}"/>
    <cellStyle name="20% - Accent3 12 3 2 4" xfId="2127" xr:uid="{00000000-0005-0000-0000-00004B080000}"/>
    <cellStyle name="20% - Accent3 12 3 2 4 2" xfId="2128" xr:uid="{00000000-0005-0000-0000-00004C080000}"/>
    <cellStyle name="20% - Accent3 12 3 2 4 2 2" xfId="2129" xr:uid="{00000000-0005-0000-0000-00004D080000}"/>
    <cellStyle name="20% - Accent3 12 3 2 4 3" xfId="2130" xr:uid="{00000000-0005-0000-0000-00004E080000}"/>
    <cellStyle name="20% - Accent3 12 3 2 5" xfId="2131" xr:uid="{00000000-0005-0000-0000-00004F080000}"/>
    <cellStyle name="20% - Accent3 12 3 2 5 2" xfId="2132" xr:uid="{00000000-0005-0000-0000-000050080000}"/>
    <cellStyle name="20% - Accent3 12 3 2 5 2 2" xfId="2133" xr:uid="{00000000-0005-0000-0000-000051080000}"/>
    <cellStyle name="20% - Accent3 12 3 2 5 3" xfId="2134" xr:uid="{00000000-0005-0000-0000-000052080000}"/>
    <cellStyle name="20% - Accent3 12 3 2 6" xfId="2135" xr:uid="{00000000-0005-0000-0000-000053080000}"/>
    <cellStyle name="20% - Accent3 12 3 2 6 2" xfId="2136" xr:uid="{00000000-0005-0000-0000-000054080000}"/>
    <cellStyle name="20% - Accent3 12 3 2 7" xfId="2137" xr:uid="{00000000-0005-0000-0000-000055080000}"/>
    <cellStyle name="20% - Accent3 12 3 2 7 2" xfId="2138" xr:uid="{00000000-0005-0000-0000-000056080000}"/>
    <cellStyle name="20% - Accent3 12 3 2 8" xfId="2139" xr:uid="{00000000-0005-0000-0000-000057080000}"/>
    <cellStyle name="20% - Accent3 12 3 3" xfId="2140" xr:uid="{00000000-0005-0000-0000-000058080000}"/>
    <cellStyle name="20% - Accent3 12 3 3 2" xfId="2141" xr:uid="{00000000-0005-0000-0000-000059080000}"/>
    <cellStyle name="20% - Accent3 12 3 3 2 2" xfId="2142" xr:uid="{00000000-0005-0000-0000-00005A080000}"/>
    <cellStyle name="20% - Accent3 12 3 3 2 2 2" xfId="2143" xr:uid="{00000000-0005-0000-0000-00005B080000}"/>
    <cellStyle name="20% - Accent3 12 3 3 2 2 2 2" xfId="2144" xr:uid="{00000000-0005-0000-0000-00005C080000}"/>
    <cellStyle name="20% - Accent3 12 3 3 2 2 3" xfId="2145" xr:uid="{00000000-0005-0000-0000-00005D080000}"/>
    <cellStyle name="20% - Accent3 12 3 3 2 3" xfId="2146" xr:uid="{00000000-0005-0000-0000-00005E080000}"/>
    <cellStyle name="20% - Accent3 12 3 3 2 3 2" xfId="2147" xr:uid="{00000000-0005-0000-0000-00005F080000}"/>
    <cellStyle name="20% - Accent3 12 3 3 2 3 2 2" xfId="2148" xr:uid="{00000000-0005-0000-0000-000060080000}"/>
    <cellStyle name="20% - Accent3 12 3 3 2 3 3" xfId="2149" xr:uid="{00000000-0005-0000-0000-000061080000}"/>
    <cellStyle name="20% - Accent3 12 3 3 2 4" xfId="2150" xr:uid="{00000000-0005-0000-0000-000062080000}"/>
    <cellStyle name="20% - Accent3 12 3 3 2 4 2" xfId="2151" xr:uid="{00000000-0005-0000-0000-000063080000}"/>
    <cellStyle name="20% - Accent3 12 3 3 2 5" xfId="2152" xr:uid="{00000000-0005-0000-0000-000064080000}"/>
    <cellStyle name="20% - Accent3 12 3 3 3" xfId="2153" xr:uid="{00000000-0005-0000-0000-000065080000}"/>
    <cellStyle name="20% - Accent3 12 3 3 3 2" xfId="2154" xr:uid="{00000000-0005-0000-0000-000066080000}"/>
    <cellStyle name="20% - Accent3 12 3 3 3 2 2" xfId="2155" xr:uid="{00000000-0005-0000-0000-000067080000}"/>
    <cellStyle name="20% - Accent3 12 3 3 3 3" xfId="2156" xr:uid="{00000000-0005-0000-0000-000068080000}"/>
    <cellStyle name="20% - Accent3 12 3 3 4" xfId="2157" xr:uid="{00000000-0005-0000-0000-000069080000}"/>
    <cellStyle name="20% - Accent3 12 3 3 4 2" xfId="2158" xr:uid="{00000000-0005-0000-0000-00006A080000}"/>
    <cellStyle name="20% - Accent3 12 3 3 4 2 2" xfId="2159" xr:uid="{00000000-0005-0000-0000-00006B080000}"/>
    <cellStyle name="20% - Accent3 12 3 3 4 3" xfId="2160" xr:uid="{00000000-0005-0000-0000-00006C080000}"/>
    <cellStyle name="20% - Accent3 12 3 3 5" xfId="2161" xr:uid="{00000000-0005-0000-0000-00006D080000}"/>
    <cellStyle name="20% - Accent3 12 3 3 5 2" xfId="2162" xr:uid="{00000000-0005-0000-0000-00006E080000}"/>
    <cellStyle name="20% - Accent3 12 3 3 6" xfId="2163" xr:uid="{00000000-0005-0000-0000-00006F080000}"/>
    <cellStyle name="20% - Accent3 12 3 3 6 2" xfId="2164" xr:uid="{00000000-0005-0000-0000-000070080000}"/>
    <cellStyle name="20% - Accent3 12 3 3 7" xfId="2165" xr:uid="{00000000-0005-0000-0000-000071080000}"/>
    <cellStyle name="20% - Accent3 12 3 4" xfId="2166" xr:uid="{00000000-0005-0000-0000-000072080000}"/>
    <cellStyle name="20% - Accent3 12 3 4 2" xfId="2167" xr:uid="{00000000-0005-0000-0000-000073080000}"/>
    <cellStyle name="20% - Accent3 12 3 4 2 2" xfId="2168" xr:uid="{00000000-0005-0000-0000-000074080000}"/>
    <cellStyle name="20% - Accent3 12 3 4 2 2 2" xfId="2169" xr:uid="{00000000-0005-0000-0000-000075080000}"/>
    <cellStyle name="20% - Accent3 12 3 4 2 2 2 2" xfId="2170" xr:uid="{00000000-0005-0000-0000-000076080000}"/>
    <cellStyle name="20% - Accent3 12 3 4 2 2 3" xfId="2171" xr:uid="{00000000-0005-0000-0000-000077080000}"/>
    <cellStyle name="20% - Accent3 12 3 4 2 3" xfId="2172" xr:uid="{00000000-0005-0000-0000-000078080000}"/>
    <cellStyle name="20% - Accent3 12 3 4 2 3 2" xfId="2173" xr:uid="{00000000-0005-0000-0000-000079080000}"/>
    <cellStyle name="20% - Accent3 12 3 4 2 3 2 2" xfId="2174" xr:uid="{00000000-0005-0000-0000-00007A080000}"/>
    <cellStyle name="20% - Accent3 12 3 4 2 3 3" xfId="2175" xr:uid="{00000000-0005-0000-0000-00007B080000}"/>
    <cellStyle name="20% - Accent3 12 3 4 2 4" xfId="2176" xr:uid="{00000000-0005-0000-0000-00007C080000}"/>
    <cellStyle name="20% - Accent3 12 3 4 2 4 2" xfId="2177" xr:uid="{00000000-0005-0000-0000-00007D080000}"/>
    <cellStyle name="20% - Accent3 12 3 4 2 5" xfId="2178" xr:uid="{00000000-0005-0000-0000-00007E080000}"/>
    <cellStyle name="20% - Accent3 12 3 4 3" xfId="2179" xr:uid="{00000000-0005-0000-0000-00007F080000}"/>
    <cellStyle name="20% - Accent3 12 3 4 3 2" xfId="2180" xr:uid="{00000000-0005-0000-0000-000080080000}"/>
    <cellStyle name="20% - Accent3 12 3 4 3 2 2" xfId="2181" xr:uid="{00000000-0005-0000-0000-000081080000}"/>
    <cellStyle name="20% - Accent3 12 3 4 3 3" xfId="2182" xr:uid="{00000000-0005-0000-0000-000082080000}"/>
    <cellStyle name="20% - Accent3 12 3 4 4" xfId="2183" xr:uid="{00000000-0005-0000-0000-000083080000}"/>
    <cellStyle name="20% - Accent3 12 3 4 4 2" xfId="2184" xr:uid="{00000000-0005-0000-0000-000084080000}"/>
    <cellStyle name="20% - Accent3 12 3 4 4 2 2" xfId="2185" xr:uid="{00000000-0005-0000-0000-000085080000}"/>
    <cellStyle name="20% - Accent3 12 3 4 4 3" xfId="2186" xr:uid="{00000000-0005-0000-0000-000086080000}"/>
    <cellStyle name="20% - Accent3 12 3 4 5" xfId="2187" xr:uid="{00000000-0005-0000-0000-000087080000}"/>
    <cellStyle name="20% - Accent3 12 3 4 5 2" xfId="2188" xr:uid="{00000000-0005-0000-0000-000088080000}"/>
    <cellStyle name="20% - Accent3 12 3 4 6" xfId="2189" xr:uid="{00000000-0005-0000-0000-000089080000}"/>
    <cellStyle name="20% - Accent3 12 3 4 6 2" xfId="2190" xr:uid="{00000000-0005-0000-0000-00008A080000}"/>
    <cellStyle name="20% - Accent3 12 3 4 7" xfId="2191" xr:uid="{00000000-0005-0000-0000-00008B080000}"/>
    <cellStyle name="20% - Accent3 12 3 5" xfId="2192" xr:uid="{00000000-0005-0000-0000-00008C080000}"/>
    <cellStyle name="20% - Accent3 12 3 5 2" xfId="2193" xr:uid="{00000000-0005-0000-0000-00008D080000}"/>
    <cellStyle name="20% - Accent3 12 3 5 2 2" xfId="2194" xr:uid="{00000000-0005-0000-0000-00008E080000}"/>
    <cellStyle name="20% - Accent3 12 3 5 2 2 2" xfId="2195" xr:uid="{00000000-0005-0000-0000-00008F080000}"/>
    <cellStyle name="20% - Accent3 12 3 5 2 3" xfId="2196" xr:uid="{00000000-0005-0000-0000-000090080000}"/>
    <cellStyle name="20% - Accent3 12 3 5 3" xfId="2197" xr:uid="{00000000-0005-0000-0000-000091080000}"/>
    <cellStyle name="20% - Accent3 12 3 5 3 2" xfId="2198" xr:uid="{00000000-0005-0000-0000-000092080000}"/>
    <cellStyle name="20% - Accent3 12 3 5 3 2 2" xfId="2199" xr:uid="{00000000-0005-0000-0000-000093080000}"/>
    <cellStyle name="20% - Accent3 12 3 5 3 3" xfId="2200" xr:uid="{00000000-0005-0000-0000-000094080000}"/>
    <cellStyle name="20% - Accent3 12 3 5 4" xfId="2201" xr:uid="{00000000-0005-0000-0000-000095080000}"/>
    <cellStyle name="20% - Accent3 12 3 5 4 2" xfId="2202" xr:uid="{00000000-0005-0000-0000-000096080000}"/>
    <cellStyle name="20% - Accent3 12 3 5 5" xfId="2203" xr:uid="{00000000-0005-0000-0000-000097080000}"/>
    <cellStyle name="20% - Accent3 12 3 6" xfId="2204" xr:uid="{00000000-0005-0000-0000-000098080000}"/>
    <cellStyle name="20% - Accent3 12 3 6 2" xfId="2205" xr:uid="{00000000-0005-0000-0000-000099080000}"/>
    <cellStyle name="20% - Accent3 12 3 6 2 2" xfId="2206" xr:uid="{00000000-0005-0000-0000-00009A080000}"/>
    <cellStyle name="20% - Accent3 12 3 6 2 2 2" xfId="2207" xr:uid="{00000000-0005-0000-0000-00009B080000}"/>
    <cellStyle name="20% - Accent3 12 3 6 2 3" xfId="2208" xr:uid="{00000000-0005-0000-0000-00009C080000}"/>
    <cellStyle name="20% - Accent3 12 3 6 3" xfId="2209" xr:uid="{00000000-0005-0000-0000-00009D080000}"/>
    <cellStyle name="20% - Accent3 12 3 6 3 2" xfId="2210" xr:uid="{00000000-0005-0000-0000-00009E080000}"/>
    <cellStyle name="20% - Accent3 12 3 6 4" xfId="2211" xr:uid="{00000000-0005-0000-0000-00009F080000}"/>
    <cellStyle name="20% - Accent3 12 3 7" xfId="2212" xr:uid="{00000000-0005-0000-0000-0000A0080000}"/>
    <cellStyle name="20% - Accent3 12 3 7 2" xfId="2213" xr:uid="{00000000-0005-0000-0000-0000A1080000}"/>
    <cellStyle name="20% - Accent3 12 3 7 2 2" xfId="2214" xr:uid="{00000000-0005-0000-0000-0000A2080000}"/>
    <cellStyle name="20% - Accent3 12 3 7 3" xfId="2215" xr:uid="{00000000-0005-0000-0000-0000A3080000}"/>
    <cellStyle name="20% - Accent3 12 3 8" xfId="2216" xr:uid="{00000000-0005-0000-0000-0000A4080000}"/>
    <cellStyle name="20% - Accent3 12 3 8 2" xfId="2217" xr:uid="{00000000-0005-0000-0000-0000A5080000}"/>
    <cellStyle name="20% - Accent3 12 3 8 2 2" xfId="2218" xr:uid="{00000000-0005-0000-0000-0000A6080000}"/>
    <cellStyle name="20% - Accent3 12 3 8 3" xfId="2219" xr:uid="{00000000-0005-0000-0000-0000A7080000}"/>
    <cellStyle name="20% - Accent3 12 3 9" xfId="2220" xr:uid="{00000000-0005-0000-0000-0000A8080000}"/>
    <cellStyle name="20% - Accent3 12 3 9 2" xfId="2221" xr:uid="{00000000-0005-0000-0000-0000A9080000}"/>
    <cellStyle name="20% - Accent3 12 4" xfId="2222" xr:uid="{00000000-0005-0000-0000-0000AA080000}"/>
    <cellStyle name="20% - Accent3 12 4 10" xfId="2223" xr:uid="{00000000-0005-0000-0000-0000AB080000}"/>
    <cellStyle name="20% - Accent3 12 4 10 2" xfId="2224" xr:uid="{00000000-0005-0000-0000-0000AC080000}"/>
    <cellStyle name="20% - Accent3 12 4 11" xfId="2225" xr:uid="{00000000-0005-0000-0000-0000AD080000}"/>
    <cellStyle name="20% - Accent3 12 4 2" xfId="2226" xr:uid="{00000000-0005-0000-0000-0000AE080000}"/>
    <cellStyle name="20% - Accent3 12 4 2 2" xfId="2227" xr:uid="{00000000-0005-0000-0000-0000AF080000}"/>
    <cellStyle name="20% - Accent3 12 4 2 2 2" xfId="2228" xr:uid="{00000000-0005-0000-0000-0000B0080000}"/>
    <cellStyle name="20% - Accent3 12 4 2 2 2 2" xfId="2229" xr:uid="{00000000-0005-0000-0000-0000B1080000}"/>
    <cellStyle name="20% - Accent3 12 4 2 2 2 2 2" xfId="2230" xr:uid="{00000000-0005-0000-0000-0000B2080000}"/>
    <cellStyle name="20% - Accent3 12 4 2 2 2 2 2 2" xfId="2231" xr:uid="{00000000-0005-0000-0000-0000B3080000}"/>
    <cellStyle name="20% - Accent3 12 4 2 2 2 2 3" xfId="2232" xr:uid="{00000000-0005-0000-0000-0000B4080000}"/>
    <cellStyle name="20% - Accent3 12 4 2 2 2 3" xfId="2233" xr:uid="{00000000-0005-0000-0000-0000B5080000}"/>
    <cellStyle name="20% - Accent3 12 4 2 2 2 3 2" xfId="2234" xr:uid="{00000000-0005-0000-0000-0000B6080000}"/>
    <cellStyle name="20% - Accent3 12 4 2 2 2 3 2 2" xfId="2235" xr:uid="{00000000-0005-0000-0000-0000B7080000}"/>
    <cellStyle name="20% - Accent3 12 4 2 2 2 3 3" xfId="2236" xr:uid="{00000000-0005-0000-0000-0000B8080000}"/>
    <cellStyle name="20% - Accent3 12 4 2 2 2 4" xfId="2237" xr:uid="{00000000-0005-0000-0000-0000B9080000}"/>
    <cellStyle name="20% - Accent3 12 4 2 2 2 4 2" xfId="2238" xr:uid="{00000000-0005-0000-0000-0000BA080000}"/>
    <cellStyle name="20% - Accent3 12 4 2 2 2 5" xfId="2239" xr:uid="{00000000-0005-0000-0000-0000BB080000}"/>
    <cellStyle name="20% - Accent3 12 4 2 2 3" xfId="2240" xr:uid="{00000000-0005-0000-0000-0000BC080000}"/>
    <cellStyle name="20% - Accent3 12 4 2 2 3 2" xfId="2241" xr:uid="{00000000-0005-0000-0000-0000BD080000}"/>
    <cellStyle name="20% - Accent3 12 4 2 2 3 2 2" xfId="2242" xr:uid="{00000000-0005-0000-0000-0000BE080000}"/>
    <cellStyle name="20% - Accent3 12 4 2 2 3 3" xfId="2243" xr:uid="{00000000-0005-0000-0000-0000BF080000}"/>
    <cellStyle name="20% - Accent3 12 4 2 2 4" xfId="2244" xr:uid="{00000000-0005-0000-0000-0000C0080000}"/>
    <cellStyle name="20% - Accent3 12 4 2 2 4 2" xfId="2245" xr:uid="{00000000-0005-0000-0000-0000C1080000}"/>
    <cellStyle name="20% - Accent3 12 4 2 2 4 2 2" xfId="2246" xr:uid="{00000000-0005-0000-0000-0000C2080000}"/>
    <cellStyle name="20% - Accent3 12 4 2 2 4 3" xfId="2247" xr:uid="{00000000-0005-0000-0000-0000C3080000}"/>
    <cellStyle name="20% - Accent3 12 4 2 2 5" xfId="2248" xr:uid="{00000000-0005-0000-0000-0000C4080000}"/>
    <cellStyle name="20% - Accent3 12 4 2 2 5 2" xfId="2249" xr:uid="{00000000-0005-0000-0000-0000C5080000}"/>
    <cellStyle name="20% - Accent3 12 4 2 2 6" xfId="2250" xr:uid="{00000000-0005-0000-0000-0000C6080000}"/>
    <cellStyle name="20% - Accent3 12 4 2 2 6 2" xfId="2251" xr:uid="{00000000-0005-0000-0000-0000C7080000}"/>
    <cellStyle name="20% - Accent3 12 4 2 2 7" xfId="2252" xr:uid="{00000000-0005-0000-0000-0000C8080000}"/>
    <cellStyle name="20% - Accent3 12 4 2 3" xfId="2253" xr:uid="{00000000-0005-0000-0000-0000C9080000}"/>
    <cellStyle name="20% - Accent3 12 4 2 3 2" xfId="2254" xr:uid="{00000000-0005-0000-0000-0000CA080000}"/>
    <cellStyle name="20% - Accent3 12 4 2 3 2 2" xfId="2255" xr:uid="{00000000-0005-0000-0000-0000CB080000}"/>
    <cellStyle name="20% - Accent3 12 4 2 3 2 2 2" xfId="2256" xr:uid="{00000000-0005-0000-0000-0000CC080000}"/>
    <cellStyle name="20% - Accent3 12 4 2 3 2 3" xfId="2257" xr:uid="{00000000-0005-0000-0000-0000CD080000}"/>
    <cellStyle name="20% - Accent3 12 4 2 3 3" xfId="2258" xr:uid="{00000000-0005-0000-0000-0000CE080000}"/>
    <cellStyle name="20% - Accent3 12 4 2 3 3 2" xfId="2259" xr:uid="{00000000-0005-0000-0000-0000CF080000}"/>
    <cellStyle name="20% - Accent3 12 4 2 3 3 2 2" xfId="2260" xr:uid="{00000000-0005-0000-0000-0000D0080000}"/>
    <cellStyle name="20% - Accent3 12 4 2 3 3 3" xfId="2261" xr:uid="{00000000-0005-0000-0000-0000D1080000}"/>
    <cellStyle name="20% - Accent3 12 4 2 3 4" xfId="2262" xr:uid="{00000000-0005-0000-0000-0000D2080000}"/>
    <cellStyle name="20% - Accent3 12 4 2 3 4 2" xfId="2263" xr:uid="{00000000-0005-0000-0000-0000D3080000}"/>
    <cellStyle name="20% - Accent3 12 4 2 3 5" xfId="2264" xr:uid="{00000000-0005-0000-0000-0000D4080000}"/>
    <cellStyle name="20% - Accent3 12 4 2 4" xfId="2265" xr:uid="{00000000-0005-0000-0000-0000D5080000}"/>
    <cellStyle name="20% - Accent3 12 4 2 4 2" xfId="2266" xr:uid="{00000000-0005-0000-0000-0000D6080000}"/>
    <cellStyle name="20% - Accent3 12 4 2 4 2 2" xfId="2267" xr:uid="{00000000-0005-0000-0000-0000D7080000}"/>
    <cellStyle name="20% - Accent3 12 4 2 4 3" xfId="2268" xr:uid="{00000000-0005-0000-0000-0000D8080000}"/>
    <cellStyle name="20% - Accent3 12 4 2 5" xfId="2269" xr:uid="{00000000-0005-0000-0000-0000D9080000}"/>
    <cellStyle name="20% - Accent3 12 4 2 5 2" xfId="2270" xr:uid="{00000000-0005-0000-0000-0000DA080000}"/>
    <cellStyle name="20% - Accent3 12 4 2 5 2 2" xfId="2271" xr:uid="{00000000-0005-0000-0000-0000DB080000}"/>
    <cellStyle name="20% - Accent3 12 4 2 5 3" xfId="2272" xr:uid="{00000000-0005-0000-0000-0000DC080000}"/>
    <cellStyle name="20% - Accent3 12 4 2 6" xfId="2273" xr:uid="{00000000-0005-0000-0000-0000DD080000}"/>
    <cellStyle name="20% - Accent3 12 4 2 6 2" xfId="2274" xr:uid="{00000000-0005-0000-0000-0000DE080000}"/>
    <cellStyle name="20% - Accent3 12 4 2 7" xfId="2275" xr:uid="{00000000-0005-0000-0000-0000DF080000}"/>
    <cellStyle name="20% - Accent3 12 4 2 7 2" xfId="2276" xr:uid="{00000000-0005-0000-0000-0000E0080000}"/>
    <cellStyle name="20% - Accent3 12 4 2 8" xfId="2277" xr:uid="{00000000-0005-0000-0000-0000E1080000}"/>
    <cellStyle name="20% - Accent3 12 4 3" xfId="2278" xr:uid="{00000000-0005-0000-0000-0000E2080000}"/>
    <cellStyle name="20% - Accent3 12 4 3 2" xfId="2279" xr:uid="{00000000-0005-0000-0000-0000E3080000}"/>
    <cellStyle name="20% - Accent3 12 4 3 2 2" xfId="2280" xr:uid="{00000000-0005-0000-0000-0000E4080000}"/>
    <cellStyle name="20% - Accent3 12 4 3 2 2 2" xfId="2281" xr:uid="{00000000-0005-0000-0000-0000E5080000}"/>
    <cellStyle name="20% - Accent3 12 4 3 2 2 2 2" xfId="2282" xr:uid="{00000000-0005-0000-0000-0000E6080000}"/>
    <cellStyle name="20% - Accent3 12 4 3 2 2 3" xfId="2283" xr:uid="{00000000-0005-0000-0000-0000E7080000}"/>
    <cellStyle name="20% - Accent3 12 4 3 2 3" xfId="2284" xr:uid="{00000000-0005-0000-0000-0000E8080000}"/>
    <cellStyle name="20% - Accent3 12 4 3 2 3 2" xfId="2285" xr:uid="{00000000-0005-0000-0000-0000E9080000}"/>
    <cellStyle name="20% - Accent3 12 4 3 2 3 2 2" xfId="2286" xr:uid="{00000000-0005-0000-0000-0000EA080000}"/>
    <cellStyle name="20% - Accent3 12 4 3 2 3 3" xfId="2287" xr:uid="{00000000-0005-0000-0000-0000EB080000}"/>
    <cellStyle name="20% - Accent3 12 4 3 2 4" xfId="2288" xr:uid="{00000000-0005-0000-0000-0000EC080000}"/>
    <cellStyle name="20% - Accent3 12 4 3 2 4 2" xfId="2289" xr:uid="{00000000-0005-0000-0000-0000ED080000}"/>
    <cellStyle name="20% - Accent3 12 4 3 2 5" xfId="2290" xr:uid="{00000000-0005-0000-0000-0000EE080000}"/>
    <cellStyle name="20% - Accent3 12 4 3 3" xfId="2291" xr:uid="{00000000-0005-0000-0000-0000EF080000}"/>
    <cellStyle name="20% - Accent3 12 4 3 3 2" xfId="2292" xr:uid="{00000000-0005-0000-0000-0000F0080000}"/>
    <cellStyle name="20% - Accent3 12 4 3 3 2 2" xfId="2293" xr:uid="{00000000-0005-0000-0000-0000F1080000}"/>
    <cellStyle name="20% - Accent3 12 4 3 3 3" xfId="2294" xr:uid="{00000000-0005-0000-0000-0000F2080000}"/>
    <cellStyle name="20% - Accent3 12 4 3 4" xfId="2295" xr:uid="{00000000-0005-0000-0000-0000F3080000}"/>
    <cellStyle name="20% - Accent3 12 4 3 4 2" xfId="2296" xr:uid="{00000000-0005-0000-0000-0000F4080000}"/>
    <cellStyle name="20% - Accent3 12 4 3 4 2 2" xfId="2297" xr:uid="{00000000-0005-0000-0000-0000F5080000}"/>
    <cellStyle name="20% - Accent3 12 4 3 4 3" xfId="2298" xr:uid="{00000000-0005-0000-0000-0000F6080000}"/>
    <cellStyle name="20% - Accent3 12 4 3 5" xfId="2299" xr:uid="{00000000-0005-0000-0000-0000F7080000}"/>
    <cellStyle name="20% - Accent3 12 4 3 5 2" xfId="2300" xr:uid="{00000000-0005-0000-0000-0000F8080000}"/>
    <cellStyle name="20% - Accent3 12 4 3 6" xfId="2301" xr:uid="{00000000-0005-0000-0000-0000F9080000}"/>
    <cellStyle name="20% - Accent3 12 4 3 6 2" xfId="2302" xr:uid="{00000000-0005-0000-0000-0000FA080000}"/>
    <cellStyle name="20% - Accent3 12 4 3 7" xfId="2303" xr:uid="{00000000-0005-0000-0000-0000FB080000}"/>
    <cellStyle name="20% - Accent3 12 4 4" xfId="2304" xr:uid="{00000000-0005-0000-0000-0000FC080000}"/>
    <cellStyle name="20% - Accent3 12 4 4 2" xfId="2305" xr:uid="{00000000-0005-0000-0000-0000FD080000}"/>
    <cellStyle name="20% - Accent3 12 4 4 2 2" xfId="2306" xr:uid="{00000000-0005-0000-0000-0000FE080000}"/>
    <cellStyle name="20% - Accent3 12 4 4 2 2 2" xfId="2307" xr:uid="{00000000-0005-0000-0000-0000FF080000}"/>
    <cellStyle name="20% - Accent3 12 4 4 2 2 2 2" xfId="2308" xr:uid="{00000000-0005-0000-0000-000000090000}"/>
    <cellStyle name="20% - Accent3 12 4 4 2 2 3" xfId="2309" xr:uid="{00000000-0005-0000-0000-000001090000}"/>
    <cellStyle name="20% - Accent3 12 4 4 2 3" xfId="2310" xr:uid="{00000000-0005-0000-0000-000002090000}"/>
    <cellStyle name="20% - Accent3 12 4 4 2 3 2" xfId="2311" xr:uid="{00000000-0005-0000-0000-000003090000}"/>
    <cellStyle name="20% - Accent3 12 4 4 2 3 2 2" xfId="2312" xr:uid="{00000000-0005-0000-0000-000004090000}"/>
    <cellStyle name="20% - Accent3 12 4 4 2 3 3" xfId="2313" xr:uid="{00000000-0005-0000-0000-000005090000}"/>
    <cellStyle name="20% - Accent3 12 4 4 2 4" xfId="2314" xr:uid="{00000000-0005-0000-0000-000006090000}"/>
    <cellStyle name="20% - Accent3 12 4 4 2 4 2" xfId="2315" xr:uid="{00000000-0005-0000-0000-000007090000}"/>
    <cellStyle name="20% - Accent3 12 4 4 2 5" xfId="2316" xr:uid="{00000000-0005-0000-0000-000008090000}"/>
    <cellStyle name="20% - Accent3 12 4 4 3" xfId="2317" xr:uid="{00000000-0005-0000-0000-000009090000}"/>
    <cellStyle name="20% - Accent3 12 4 4 3 2" xfId="2318" xr:uid="{00000000-0005-0000-0000-00000A090000}"/>
    <cellStyle name="20% - Accent3 12 4 4 3 2 2" xfId="2319" xr:uid="{00000000-0005-0000-0000-00000B090000}"/>
    <cellStyle name="20% - Accent3 12 4 4 3 3" xfId="2320" xr:uid="{00000000-0005-0000-0000-00000C090000}"/>
    <cellStyle name="20% - Accent3 12 4 4 4" xfId="2321" xr:uid="{00000000-0005-0000-0000-00000D090000}"/>
    <cellStyle name="20% - Accent3 12 4 4 4 2" xfId="2322" xr:uid="{00000000-0005-0000-0000-00000E090000}"/>
    <cellStyle name="20% - Accent3 12 4 4 4 2 2" xfId="2323" xr:uid="{00000000-0005-0000-0000-00000F090000}"/>
    <cellStyle name="20% - Accent3 12 4 4 4 3" xfId="2324" xr:uid="{00000000-0005-0000-0000-000010090000}"/>
    <cellStyle name="20% - Accent3 12 4 4 5" xfId="2325" xr:uid="{00000000-0005-0000-0000-000011090000}"/>
    <cellStyle name="20% - Accent3 12 4 4 5 2" xfId="2326" xr:uid="{00000000-0005-0000-0000-000012090000}"/>
    <cellStyle name="20% - Accent3 12 4 4 6" xfId="2327" xr:uid="{00000000-0005-0000-0000-000013090000}"/>
    <cellStyle name="20% - Accent3 12 4 4 6 2" xfId="2328" xr:uid="{00000000-0005-0000-0000-000014090000}"/>
    <cellStyle name="20% - Accent3 12 4 4 7" xfId="2329" xr:uid="{00000000-0005-0000-0000-000015090000}"/>
    <cellStyle name="20% - Accent3 12 4 5" xfId="2330" xr:uid="{00000000-0005-0000-0000-000016090000}"/>
    <cellStyle name="20% - Accent3 12 4 5 2" xfId="2331" xr:uid="{00000000-0005-0000-0000-000017090000}"/>
    <cellStyle name="20% - Accent3 12 4 5 2 2" xfId="2332" xr:uid="{00000000-0005-0000-0000-000018090000}"/>
    <cellStyle name="20% - Accent3 12 4 5 2 2 2" xfId="2333" xr:uid="{00000000-0005-0000-0000-000019090000}"/>
    <cellStyle name="20% - Accent3 12 4 5 2 3" xfId="2334" xr:uid="{00000000-0005-0000-0000-00001A090000}"/>
    <cellStyle name="20% - Accent3 12 4 5 3" xfId="2335" xr:uid="{00000000-0005-0000-0000-00001B090000}"/>
    <cellStyle name="20% - Accent3 12 4 5 3 2" xfId="2336" xr:uid="{00000000-0005-0000-0000-00001C090000}"/>
    <cellStyle name="20% - Accent3 12 4 5 3 2 2" xfId="2337" xr:uid="{00000000-0005-0000-0000-00001D090000}"/>
    <cellStyle name="20% - Accent3 12 4 5 3 3" xfId="2338" xr:uid="{00000000-0005-0000-0000-00001E090000}"/>
    <cellStyle name="20% - Accent3 12 4 5 4" xfId="2339" xr:uid="{00000000-0005-0000-0000-00001F090000}"/>
    <cellStyle name="20% - Accent3 12 4 5 4 2" xfId="2340" xr:uid="{00000000-0005-0000-0000-000020090000}"/>
    <cellStyle name="20% - Accent3 12 4 5 5" xfId="2341" xr:uid="{00000000-0005-0000-0000-000021090000}"/>
    <cellStyle name="20% - Accent3 12 4 6" xfId="2342" xr:uid="{00000000-0005-0000-0000-000022090000}"/>
    <cellStyle name="20% - Accent3 12 4 6 2" xfId="2343" xr:uid="{00000000-0005-0000-0000-000023090000}"/>
    <cellStyle name="20% - Accent3 12 4 6 2 2" xfId="2344" xr:uid="{00000000-0005-0000-0000-000024090000}"/>
    <cellStyle name="20% - Accent3 12 4 6 2 2 2" xfId="2345" xr:uid="{00000000-0005-0000-0000-000025090000}"/>
    <cellStyle name="20% - Accent3 12 4 6 2 3" xfId="2346" xr:uid="{00000000-0005-0000-0000-000026090000}"/>
    <cellStyle name="20% - Accent3 12 4 6 3" xfId="2347" xr:uid="{00000000-0005-0000-0000-000027090000}"/>
    <cellStyle name="20% - Accent3 12 4 6 3 2" xfId="2348" xr:uid="{00000000-0005-0000-0000-000028090000}"/>
    <cellStyle name="20% - Accent3 12 4 6 4" xfId="2349" xr:uid="{00000000-0005-0000-0000-000029090000}"/>
    <cellStyle name="20% - Accent3 12 4 7" xfId="2350" xr:uid="{00000000-0005-0000-0000-00002A090000}"/>
    <cellStyle name="20% - Accent3 12 4 7 2" xfId="2351" xr:uid="{00000000-0005-0000-0000-00002B090000}"/>
    <cellStyle name="20% - Accent3 12 4 7 2 2" xfId="2352" xr:uid="{00000000-0005-0000-0000-00002C090000}"/>
    <cellStyle name="20% - Accent3 12 4 7 3" xfId="2353" xr:uid="{00000000-0005-0000-0000-00002D090000}"/>
    <cellStyle name="20% - Accent3 12 4 8" xfId="2354" xr:uid="{00000000-0005-0000-0000-00002E090000}"/>
    <cellStyle name="20% - Accent3 12 4 8 2" xfId="2355" xr:uid="{00000000-0005-0000-0000-00002F090000}"/>
    <cellStyle name="20% - Accent3 12 4 8 2 2" xfId="2356" xr:uid="{00000000-0005-0000-0000-000030090000}"/>
    <cellStyle name="20% - Accent3 12 4 8 3" xfId="2357" xr:uid="{00000000-0005-0000-0000-000031090000}"/>
    <cellStyle name="20% - Accent3 12 4 9" xfId="2358" xr:uid="{00000000-0005-0000-0000-000032090000}"/>
    <cellStyle name="20% - Accent3 12 4 9 2" xfId="2359" xr:uid="{00000000-0005-0000-0000-000033090000}"/>
    <cellStyle name="20% - Accent3 12 5" xfId="2360" xr:uid="{00000000-0005-0000-0000-000034090000}"/>
    <cellStyle name="20% - Accent3 12 5 10" xfId="2361" xr:uid="{00000000-0005-0000-0000-000035090000}"/>
    <cellStyle name="20% - Accent3 12 5 10 2" xfId="2362" xr:uid="{00000000-0005-0000-0000-000036090000}"/>
    <cellStyle name="20% - Accent3 12 5 11" xfId="2363" xr:uid="{00000000-0005-0000-0000-000037090000}"/>
    <cellStyle name="20% - Accent3 12 5 2" xfId="2364" xr:uid="{00000000-0005-0000-0000-000038090000}"/>
    <cellStyle name="20% - Accent3 12 5 2 2" xfId="2365" xr:uid="{00000000-0005-0000-0000-000039090000}"/>
    <cellStyle name="20% - Accent3 12 5 2 2 2" xfId="2366" xr:uid="{00000000-0005-0000-0000-00003A090000}"/>
    <cellStyle name="20% - Accent3 12 5 2 2 2 2" xfId="2367" xr:uid="{00000000-0005-0000-0000-00003B090000}"/>
    <cellStyle name="20% - Accent3 12 5 2 2 2 2 2" xfId="2368" xr:uid="{00000000-0005-0000-0000-00003C090000}"/>
    <cellStyle name="20% - Accent3 12 5 2 2 2 2 2 2" xfId="2369" xr:uid="{00000000-0005-0000-0000-00003D090000}"/>
    <cellStyle name="20% - Accent3 12 5 2 2 2 2 3" xfId="2370" xr:uid="{00000000-0005-0000-0000-00003E090000}"/>
    <cellStyle name="20% - Accent3 12 5 2 2 2 3" xfId="2371" xr:uid="{00000000-0005-0000-0000-00003F090000}"/>
    <cellStyle name="20% - Accent3 12 5 2 2 2 3 2" xfId="2372" xr:uid="{00000000-0005-0000-0000-000040090000}"/>
    <cellStyle name="20% - Accent3 12 5 2 2 2 3 2 2" xfId="2373" xr:uid="{00000000-0005-0000-0000-000041090000}"/>
    <cellStyle name="20% - Accent3 12 5 2 2 2 3 3" xfId="2374" xr:uid="{00000000-0005-0000-0000-000042090000}"/>
    <cellStyle name="20% - Accent3 12 5 2 2 2 4" xfId="2375" xr:uid="{00000000-0005-0000-0000-000043090000}"/>
    <cellStyle name="20% - Accent3 12 5 2 2 2 4 2" xfId="2376" xr:uid="{00000000-0005-0000-0000-000044090000}"/>
    <cellStyle name="20% - Accent3 12 5 2 2 2 5" xfId="2377" xr:uid="{00000000-0005-0000-0000-000045090000}"/>
    <cellStyle name="20% - Accent3 12 5 2 2 3" xfId="2378" xr:uid="{00000000-0005-0000-0000-000046090000}"/>
    <cellStyle name="20% - Accent3 12 5 2 2 3 2" xfId="2379" xr:uid="{00000000-0005-0000-0000-000047090000}"/>
    <cellStyle name="20% - Accent3 12 5 2 2 3 2 2" xfId="2380" xr:uid="{00000000-0005-0000-0000-000048090000}"/>
    <cellStyle name="20% - Accent3 12 5 2 2 3 3" xfId="2381" xr:uid="{00000000-0005-0000-0000-000049090000}"/>
    <cellStyle name="20% - Accent3 12 5 2 2 4" xfId="2382" xr:uid="{00000000-0005-0000-0000-00004A090000}"/>
    <cellStyle name="20% - Accent3 12 5 2 2 4 2" xfId="2383" xr:uid="{00000000-0005-0000-0000-00004B090000}"/>
    <cellStyle name="20% - Accent3 12 5 2 2 4 2 2" xfId="2384" xr:uid="{00000000-0005-0000-0000-00004C090000}"/>
    <cellStyle name="20% - Accent3 12 5 2 2 4 3" xfId="2385" xr:uid="{00000000-0005-0000-0000-00004D090000}"/>
    <cellStyle name="20% - Accent3 12 5 2 2 5" xfId="2386" xr:uid="{00000000-0005-0000-0000-00004E090000}"/>
    <cellStyle name="20% - Accent3 12 5 2 2 5 2" xfId="2387" xr:uid="{00000000-0005-0000-0000-00004F090000}"/>
    <cellStyle name="20% - Accent3 12 5 2 2 6" xfId="2388" xr:uid="{00000000-0005-0000-0000-000050090000}"/>
    <cellStyle name="20% - Accent3 12 5 2 2 6 2" xfId="2389" xr:uid="{00000000-0005-0000-0000-000051090000}"/>
    <cellStyle name="20% - Accent3 12 5 2 2 7" xfId="2390" xr:uid="{00000000-0005-0000-0000-000052090000}"/>
    <cellStyle name="20% - Accent3 12 5 2 3" xfId="2391" xr:uid="{00000000-0005-0000-0000-000053090000}"/>
    <cellStyle name="20% - Accent3 12 5 2 3 2" xfId="2392" xr:uid="{00000000-0005-0000-0000-000054090000}"/>
    <cellStyle name="20% - Accent3 12 5 2 3 2 2" xfId="2393" xr:uid="{00000000-0005-0000-0000-000055090000}"/>
    <cellStyle name="20% - Accent3 12 5 2 3 2 2 2" xfId="2394" xr:uid="{00000000-0005-0000-0000-000056090000}"/>
    <cellStyle name="20% - Accent3 12 5 2 3 2 3" xfId="2395" xr:uid="{00000000-0005-0000-0000-000057090000}"/>
    <cellStyle name="20% - Accent3 12 5 2 3 3" xfId="2396" xr:uid="{00000000-0005-0000-0000-000058090000}"/>
    <cellStyle name="20% - Accent3 12 5 2 3 3 2" xfId="2397" xr:uid="{00000000-0005-0000-0000-000059090000}"/>
    <cellStyle name="20% - Accent3 12 5 2 3 3 2 2" xfId="2398" xr:uid="{00000000-0005-0000-0000-00005A090000}"/>
    <cellStyle name="20% - Accent3 12 5 2 3 3 3" xfId="2399" xr:uid="{00000000-0005-0000-0000-00005B090000}"/>
    <cellStyle name="20% - Accent3 12 5 2 3 4" xfId="2400" xr:uid="{00000000-0005-0000-0000-00005C090000}"/>
    <cellStyle name="20% - Accent3 12 5 2 3 4 2" xfId="2401" xr:uid="{00000000-0005-0000-0000-00005D090000}"/>
    <cellStyle name="20% - Accent3 12 5 2 3 5" xfId="2402" xr:uid="{00000000-0005-0000-0000-00005E090000}"/>
    <cellStyle name="20% - Accent3 12 5 2 4" xfId="2403" xr:uid="{00000000-0005-0000-0000-00005F090000}"/>
    <cellStyle name="20% - Accent3 12 5 2 4 2" xfId="2404" xr:uid="{00000000-0005-0000-0000-000060090000}"/>
    <cellStyle name="20% - Accent3 12 5 2 4 2 2" xfId="2405" xr:uid="{00000000-0005-0000-0000-000061090000}"/>
    <cellStyle name="20% - Accent3 12 5 2 4 3" xfId="2406" xr:uid="{00000000-0005-0000-0000-000062090000}"/>
    <cellStyle name="20% - Accent3 12 5 2 5" xfId="2407" xr:uid="{00000000-0005-0000-0000-000063090000}"/>
    <cellStyle name="20% - Accent3 12 5 2 5 2" xfId="2408" xr:uid="{00000000-0005-0000-0000-000064090000}"/>
    <cellStyle name="20% - Accent3 12 5 2 5 2 2" xfId="2409" xr:uid="{00000000-0005-0000-0000-000065090000}"/>
    <cellStyle name="20% - Accent3 12 5 2 5 3" xfId="2410" xr:uid="{00000000-0005-0000-0000-000066090000}"/>
    <cellStyle name="20% - Accent3 12 5 2 6" xfId="2411" xr:uid="{00000000-0005-0000-0000-000067090000}"/>
    <cellStyle name="20% - Accent3 12 5 2 6 2" xfId="2412" xr:uid="{00000000-0005-0000-0000-000068090000}"/>
    <cellStyle name="20% - Accent3 12 5 2 7" xfId="2413" xr:uid="{00000000-0005-0000-0000-000069090000}"/>
    <cellStyle name="20% - Accent3 12 5 2 7 2" xfId="2414" xr:uid="{00000000-0005-0000-0000-00006A090000}"/>
    <cellStyle name="20% - Accent3 12 5 2 8" xfId="2415" xr:uid="{00000000-0005-0000-0000-00006B090000}"/>
    <cellStyle name="20% - Accent3 12 5 3" xfId="2416" xr:uid="{00000000-0005-0000-0000-00006C090000}"/>
    <cellStyle name="20% - Accent3 12 5 3 2" xfId="2417" xr:uid="{00000000-0005-0000-0000-00006D090000}"/>
    <cellStyle name="20% - Accent3 12 5 3 2 2" xfId="2418" xr:uid="{00000000-0005-0000-0000-00006E090000}"/>
    <cellStyle name="20% - Accent3 12 5 3 2 2 2" xfId="2419" xr:uid="{00000000-0005-0000-0000-00006F090000}"/>
    <cellStyle name="20% - Accent3 12 5 3 2 2 2 2" xfId="2420" xr:uid="{00000000-0005-0000-0000-000070090000}"/>
    <cellStyle name="20% - Accent3 12 5 3 2 2 3" xfId="2421" xr:uid="{00000000-0005-0000-0000-000071090000}"/>
    <cellStyle name="20% - Accent3 12 5 3 2 3" xfId="2422" xr:uid="{00000000-0005-0000-0000-000072090000}"/>
    <cellStyle name="20% - Accent3 12 5 3 2 3 2" xfId="2423" xr:uid="{00000000-0005-0000-0000-000073090000}"/>
    <cellStyle name="20% - Accent3 12 5 3 2 3 2 2" xfId="2424" xr:uid="{00000000-0005-0000-0000-000074090000}"/>
    <cellStyle name="20% - Accent3 12 5 3 2 3 3" xfId="2425" xr:uid="{00000000-0005-0000-0000-000075090000}"/>
    <cellStyle name="20% - Accent3 12 5 3 2 4" xfId="2426" xr:uid="{00000000-0005-0000-0000-000076090000}"/>
    <cellStyle name="20% - Accent3 12 5 3 2 4 2" xfId="2427" xr:uid="{00000000-0005-0000-0000-000077090000}"/>
    <cellStyle name="20% - Accent3 12 5 3 2 5" xfId="2428" xr:uid="{00000000-0005-0000-0000-000078090000}"/>
    <cellStyle name="20% - Accent3 12 5 3 3" xfId="2429" xr:uid="{00000000-0005-0000-0000-000079090000}"/>
    <cellStyle name="20% - Accent3 12 5 3 3 2" xfId="2430" xr:uid="{00000000-0005-0000-0000-00007A090000}"/>
    <cellStyle name="20% - Accent3 12 5 3 3 2 2" xfId="2431" xr:uid="{00000000-0005-0000-0000-00007B090000}"/>
    <cellStyle name="20% - Accent3 12 5 3 3 3" xfId="2432" xr:uid="{00000000-0005-0000-0000-00007C090000}"/>
    <cellStyle name="20% - Accent3 12 5 3 4" xfId="2433" xr:uid="{00000000-0005-0000-0000-00007D090000}"/>
    <cellStyle name="20% - Accent3 12 5 3 4 2" xfId="2434" xr:uid="{00000000-0005-0000-0000-00007E090000}"/>
    <cellStyle name="20% - Accent3 12 5 3 4 2 2" xfId="2435" xr:uid="{00000000-0005-0000-0000-00007F090000}"/>
    <cellStyle name="20% - Accent3 12 5 3 4 3" xfId="2436" xr:uid="{00000000-0005-0000-0000-000080090000}"/>
    <cellStyle name="20% - Accent3 12 5 3 5" xfId="2437" xr:uid="{00000000-0005-0000-0000-000081090000}"/>
    <cellStyle name="20% - Accent3 12 5 3 5 2" xfId="2438" xr:uid="{00000000-0005-0000-0000-000082090000}"/>
    <cellStyle name="20% - Accent3 12 5 3 6" xfId="2439" xr:uid="{00000000-0005-0000-0000-000083090000}"/>
    <cellStyle name="20% - Accent3 12 5 3 6 2" xfId="2440" xr:uid="{00000000-0005-0000-0000-000084090000}"/>
    <cellStyle name="20% - Accent3 12 5 3 7" xfId="2441" xr:uid="{00000000-0005-0000-0000-000085090000}"/>
    <cellStyle name="20% - Accent3 12 5 4" xfId="2442" xr:uid="{00000000-0005-0000-0000-000086090000}"/>
    <cellStyle name="20% - Accent3 12 5 4 2" xfId="2443" xr:uid="{00000000-0005-0000-0000-000087090000}"/>
    <cellStyle name="20% - Accent3 12 5 4 2 2" xfId="2444" xr:uid="{00000000-0005-0000-0000-000088090000}"/>
    <cellStyle name="20% - Accent3 12 5 4 2 2 2" xfId="2445" xr:uid="{00000000-0005-0000-0000-000089090000}"/>
    <cellStyle name="20% - Accent3 12 5 4 2 2 2 2" xfId="2446" xr:uid="{00000000-0005-0000-0000-00008A090000}"/>
    <cellStyle name="20% - Accent3 12 5 4 2 2 3" xfId="2447" xr:uid="{00000000-0005-0000-0000-00008B090000}"/>
    <cellStyle name="20% - Accent3 12 5 4 2 3" xfId="2448" xr:uid="{00000000-0005-0000-0000-00008C090000}"/>
    <cellStyle name="20% - Accent3 12 5 4 2 3 2" xfId="2449" xr:uid="{00000000-0005-0000-0000-00008D090000}"/>
    <cellStyle name="20% - Accent3 12 5 4 2 3 2 2" xfId="2450" xr:uid="{00000000-0005-0000-0000-00008E090000}"/>
    <cellStyle name="20% - Accent3 12 5 4 2 3 3" xfId="2451" xr:uid="{00000000-0005-0000-0000-00008F090000}"/>
    <cellStyle name="20% - Accent3 12 5 4 2 4" xfId="2452" xr:uid="{00000000-0005-0000-0000-000090090000}"/>
    <cellStyle name="20% - Accent3 12 5 4 2 4 2" xfId="2453" xr:uid="{00000000-0005-0000-0000-000091090000}"/>
    <cellStyle name="20% - Accent3 12 5 4 2 5" xfId="2454" xr:uid="{00000000-0005-0000-0000-000092090000}"/>
    <cellStyle name="20% - Accent3 12 5 4 3" xfId="2455" xr:uid="{00000000-0005-0000-0000-000093090000}"/>
    <cellStyle name="20% - Accent3 12 5 4 3 2" xfId="2456" xr:uid="{00000000-0005-0000-0000-000094090000}"/>
    <cellStyle name="20% - Accent3 12 5 4 3 2 2" xfId="2457" xr:uid="{00000000-0005-0000-0000-000095090000}"/>
    <cellStyle name="20% - Accent3 12 5 4 3 3" xfId="2458" xr:uid="{00000000-0005-0000-0000-000096090000}"/>
    <cellStyle name="20% - Accent3 12 5 4 4" xfId="2459" xr:uid="{00000000-0005-0000-0000-000097090000}"/>
    <cellStyle name="20% - Accent3 12 5 4 4 2" xfId="2460" xr:uid="{00000000-0005-0000-0000-000098090000}"/>
    <cellStyle name="20% - Accent3 12 5 4 4 2 2" xfId="2461" xr:uid="{00000000-0005-0000-0000-000099090000}"/>
    <cellStyle name="20% - Accent3 12 5 4 4 3" xfId="2462" xr:uid="{00000000-0005-0000-0000-00009A090000}"/>
    <cellStyle name="20% - Accent3 12 5 4 5" xfId="2463" xr:uid="{00000000-0005-0000-0000-00009B090000}"/>
    <cellStyle name="20% - Accent3 12 5 4 5 2" xfId="2464" xr:uid="{00000000-0005-0000-0000-00009C090000}"/>
    <cellStyle name="20% - Accent3 12 5 4 6" xfId="2465" xr:uid="{00000000-0005-0000-0000-00009D090000}"/>
    <cellStyle name="20% - Accent3 12 5 4 6 2" xfId="2466" xr:uid="{00000000-0005-0000-0000-00009E090000}"/>
    <cellStyle name="20% - Accent3 12 5 4 7" xfId="2467" xr:uid="{00000000-0005-0000-0000-00009F090000}"/>
    <cellStyle name="20% - Accent3 12 5 5" xfId="2468" xr:uid="{00000000-0005-0000-0000-0000A0090000}"/>
    <cellStyle name="20% - Accent3 12 5 5 2" xfId="2469" xr:uid="{00000000-0005-0000-0000-0000A1090000}"/>
    <cellStyle name="20% - Accent3 12 5 5 2 2" xfId="2470" xr:uid="{00000000-0005-0000-0000-0000A2090000}"/>
    <cellStyle name="20% - Accent3 12 5 5 2 2 2" xfId="2471" xr:uid="{00000000-0005-0000-0000-0000A3090000}"/>
    <cellStyle name="20% - Accent3 12 5 5 2 3" xfId="2472" xr:uid="{00000000-0005-0000-0000-0000A4090000}"/>
    <cellStyle name="20% - Accent3 12 5 5 3" xfId="2473" xr:uid="{00000000-0005-0000-0000-0000A5090000}"/>
    <cellStyle name="20% - Accent3 12 5 5 3 2" xfId="2474" xr:uid="{00000000-0005-0000-0000-0000A6090000}"/>
    <cellStyle name="20% - Accent3 12 5 5 3 2 2" xfId="2475" xr:uid="{00000000-0005-0000-0000-0000A7090000}"/>
    <cellStyle name="20% - Accent3 12 5 5 3 3" xfId="2476" xr:uid="{00000000-0005-0000-0000-0000A8090000}"/>
    <cellStyle name="20% - Accent3 12 5 5 4" xfId="2477" xr:uid="{00000000-0005-0000-0000-0000A9090000}"/>
    <cellStyle name="20% - Accent3 12 5 5 4 2" xfId="2478" xr:uid="{00000000-0005-0000-0000-0000AA090000}"/>
    <cellStyle name="20% - Accent3 12 5 5 5" xfId="2479" xr:uid="{00000000-0005-0000-0000-0000AB090000}"/>
    <cellStyle name="20% - Accent3 12 5 6" xfId="2480" xr:uid="{00000000-0005-0000-0000-0000AC090000}"/>
    <cellStyle name="20% - Accent3 12 5 6 2" xfId="2481" xr:uid="{00000000-0005-0000-0000-0000AD090000}"/>
    <cellStyle name="20% - Accent3 12 5 6 2 2" xfId="2482" xr:uid="{00000000-0005-0000-0000-0000AE090000}"/>
    <cellStyle name="20% - Accent3 12 5 6 2 2 2" xfId="2483" xr:uid="{00000000-0005-0000-0000-0000AF090000}"/>
    <cellStyle name="20% - Accent3 12 5 6 2 3" xfId="2484" xr:uid="{00000000-0005-0000-0000-0000B0090000}"/>
    <cellStyle name="20% - Accent3 12 5 6 3" xfId="2485" xr:uid="{00000000-0005-0000-0000-0000B1090000}"/>
    <cellStyle name="20% - Accent3 12 5 6 3 2" xfId="2486" xr:uid="{00000000-0005-0000-0000-0000B2090000}"/>
    <cellStyle name="20% - Accent3 12 5 6 4" xfId="2487" xr:uid="{00000000-0005-0000-0000-0000B3090000}"/>
    <cellStyle name="20% - Accent3 12 5 7" xfId="2488" xr:uid="{00000000-0005-0000-0000-0000B4090000}"/>
    <cellStyle name="20% - Accent3 12 5 7 2" xfId="2489" xr:uid="{00000000-0005-0000-0000-0000B5090000}"/>
    <cellStyle name="20% - Accent3 12 5 7 2 2" xfId="2490" xr:uid="{00000000-0005-0000-0000-0000B6090000}"/>
    <cellStyle name="20% - Accent3 12 5 7 3" xfId="2491" xr:uid="{00000000-0005-0000-0000-0000B7090000}"/>
    <cellStyle name="20% - Accent3 12 5 8" xfId="2492" xr:uid="{00000000-0005-0000-0000-0000B8090000}"/>
    <cellStyle name="20% - Accent3 12 5 8 2" xfId="2493" xr:uid="{00000000-0005-0000-0000-0000B9090000}"/>
    <cellStyle name="20% - Accent3 12 5 8 2 2" xfId="2494" xr:uid="{00000000-0005-0000-0000-0000BA090000}"/>
    <cellStyle name="20% - Accent3 12 5 8 3" xfId="2495" xr:uid="{00000000-0005-0000-0000-0000BB090000}"/>
    <cellStyle name="20% - Accent3 12 5 9" xfId="2496" xr:uid="{00000000-0005-0000-0000-0000BC090000}"/>
    <cellStyle name="20% - Accent3 12 5 9 2" xfId="2497" xr:uid="{00000000-0005-0000-0000-0000BD090000}"/>
    <cellStyle name="20% - Accent3 12 6" xfId="2498" xr:uid="{00000000-0005-0000-0000-0000BE090000}"/>
    <cellStyle name="20% - Accent3 12 6 2" xfId="2499" xr:uid="{00000000-0005-0000-0000-0000BF090000}"/>
    <cellStyle name="20% - Accent3 12 6 2 2" xfId="2500" xr:uid="{00000000-0005-0000-0000-0000C0090000}"/>
    <cellStyle name="20% - Accent3 12 6 2 2 2" xfId="2501" xr:uid="{00000000-0005-0000-0000-0000C1090000}"/>
    <cellStyle name="20% - Accent3 12 6 2 2 2 2" xfId="2502" xr:uid="{00000000-0005-0000-0000-0000C2090000}"/>
    <cellStyle name="20% - Accent3 12 6 2 2 2 2 2" xfId="2503" xr:uid="{00000000-0005-0000-0000-0000C3090000}"/>
    <cellStyle name="20% - Accent3 12 6 2 2 2 3" xfId="2504" xr:uid="{00000000-0005-0000-0000-0000C4090000}"/>
    <cellStyle name="20% - Accent3 12 6 2 2 3" xfId="2505" xr:uid="{00000000-0005-0000-0000-0000C5090000}"/>
    <cellStyle name="20% - Accent3 12 6 2 2 3 2" xfId="2506" xr:uid="{00000000-0005-0000-0000-0000C6090000}"/>
    <cellStyle name="20% - Accent3 12 6 2 2 3 2 2" xfId="2507" xr:uid="{00000000-0005-0000-0000-0000C7090000}"/>
    <cellStyle name="20% - Accent3 12 6 2 2 3 3" xfId="2508" xr:uid="{00000000-0005-0000-0000-0000C8090000}"/>
    <cellStyle name="20% - Accent3 12 6 2 2 4" xfId="2509" xr:uid="{00000000-0005-0000-0000-0000C9090000}"/>
    <cellStyle name="20% - Accent3 12 6 2 2 4 2" xfId="2510" xr:uid="{00000000-0005-0000-0000-0000CA090000}"/>
    <cellStyle name="20% - Accent3 12 6 2 2 5" xfId="2511" xr:uid="{00000000-0005-0000-0000-0000CB090000}"/>
    <cellStyle name="20% - Accent3 12 6 2 3" xfId="2512" xr:uid="{00000000-0005-0000-0000-0000CC090000}"/>
    <cellStyle name="20% - Accent3 12 6 2 3 2" xfId="2513" xr:uid="{00000000-0005-0000-0000-0000CD090000}"/>
    <cellStyle name="20% - Accent3 12 6 2 3 2 2" xfId="2514" xr:uid="{00000000-0005-0000-0000-0000CE090000}"/>
    <cellStyle name="20% - Accent3 12 6 2 3 3" xfId="2515" xr:uid="{00000000-0005-0000-0000-0000CF090000}"/>
    <cellStyle name="20% - Accent3 12 6 2 4" xfId="2516" xr:uid="{00000000-0005-0000-0000-0000D0090000}"/>
    <cellStyle name="20% - Accent3 12 6 2 4 2" xfId="2517" xr:uid="{00000000-0005-0000-0000-0000D1090000}"/>
    <cellStyle name="20% - Accent3 12 6 2 4 2 2" xfId="2518" xr:uid="{00000000-0005-0000-0000-0000D2090000}"/>
    <cellStyle name="20% - Accent3 12 6 2 4 3" xfId="2519" xr:uid="{00000000-0005-0000-0000-0000D3090000}"/>
    <cellStyle name="20% - Accent3 12 6 2 5" xfId="2520" xr:uid="{00000000-0005-0000-0000-0000D4090000}"/>
    <cellStyle name="20% - Accent3 12 6 2 5 2" xfId="2521" xr:uid="{00000000-0005-0000-0000-0000D5090000}"/>
    <cellStyle name="20% - Accent3 12 6 2 6" xfId="2522" xr:uid="{00000000-0005-0000-0000-0000D6090000}"/>
    <cellStyle name="20% - Accent3 12 6 2 6 2" xfId="2523" xr:uid="{00000000-0005-0000-0000-0000D7090000}"/>
    <cellStyle name="20% - Accent3 12 6 2 7" xfId="2524" xr:uid="{00000000-0005-0000-0000-0000D8090000}"/>
    <cellStyle name="20% - Accent3 12 6 3" xfId="2525" xr:uid="{00000000-0005-0000-0000-0000D9090000}"/>
    <cellStyle name="20% - Accent3 12 6 3 2" xfId="2526" xr:uid="{00000000-0005-0000-0000-0000DA090000}"/>
    <cellStyle name="20% - Accent3 12 6 3 2 2" xfId="2527" xr:uid="{00000000-0005-0000-0000-0000DB090000}"/>
    <cellStyle name="20% - Accent3 12 6 3 2 2 2" xfId="2528" xr:uid="{00000000-0005-0000-0000-0000DC090000}"/>
    <cellStyle name="20% - Accent3 12 6 3 2 3" xfId="2529" xr:uid="{00000000-0005-0000-0000-0000DD090000}"/>
    <cellStyle name="20% - Accent3 12 6 3 3" xfId="2530" xr:uid="{00000000-0005-0000-0000-0000DE090000}"/>
    <cellStyle name="20% - Accent3 12 6 3 3 2" xfId="2531" xr:uid="{00000000-0005-0000-0000-0000DF090000}"/>
    <cellStyle name="20% - Accent3 12 6 3 3 2 2" xfId="2532" xr:uid="{00000000-0005-0000-0000-0000E0090000}"/>
    <cellStyle name="20% - Accent3 12 6 3 3 3" xfId="2533" xr:uid="{00000000-0005-0000-0000-0000E1090000}"/>
    <cellStyle name="20% - Accent3 12 6 3 4" xfId="2534" xr:uid="{00000000-0005-0000-0000-0000E2090000}"/>
    <cellStyle name="20% - Accent3 12 6 3 4 2" xfId="2535" xr:uid="{00000000-0005-0000-0000-0000E3090000}"/>
    <cellStyle name="20% - Accent3 12 6 3 5" xfId="2536" xr:uid="{00000000-0005-0000-0000-0000E4090000}"/>
    <cellStyle name="20% - Accent3 12 6 4" xfId="2537" xr:uid="{00000000-0005-0000-0000-0000E5090000}"/>
    <cellStyle name="20% - Accent3 12 6 4 2" xfId="2538" xr:uid="{00000000-0005-0000-0000-0000E6090000}"/>
    <cellStyle name="20% - Accent3 12 6 4 2 2" xfId="2539" xr:uid="{00000000-0005-0000-0000-0000E7090000}"/>
    <cellStyle name="20% - Accent3 12 6 4 3" xfId="2540" xr:uid="{00000000-0005-0000-0000-0000E8090000}"/>
    <cellStyle name="20% - Accent3 12 6 5" xfId="2541" xr:uid="{00000000-0005-0000-0000-0000E9090000}"/>
    <cellStyle name="20% - Accent3 12 6 5 2" xfId="2542" xr:uid="{00000000-0005-0000-0000-0000EA090000}"/>
    <cellStyle name="20% - Accent3 12 6 5 2 2" xfId="2543" xr:uid="{00000000-0005-0000-0000-0000EB090000}"/>
    <cellStyle name="20% - Accent3 12 6 5 3" xfId="2544" xr:uid="{00000000-0005-0000-0000-0000EC090000}"/>
    <cellStyle name="20% - Accent3 12 6 6" xfId="2545" xr:uid="{00000000-0005-0000-0000-0000ED090000}"/>
    <cellStyle name="20% - Accent3 12 6 6 2" xfId="2546" xr:uid="{00000000-0005-0000-0000-0000EE090000}"/>
    <cellStyle name="20% - Accent3 12 6 7" xfId="2547" xr:uid="{00000000-0005-0000-0000-0000EF090000}"/>
    <cellStyle name="20% - Accent3 12 6 7 2" xfId="2548" xr:uid="{00000000-0005-0000-0000-0000F0090000}"/>
    <cellStyle name="20% - Accent3 12 6 8" xfId="2549" xr:uid="{00000000-0005-0000-0000-0000F1090000}"/>
    <cellStyle name="20% - Accent3 12 7" xfId="2550" xr:uid="{00000000-0005-0000-0000-0000F2090000}"/>
    <cellStyle name="20% - Accent3 12 7 2" xfId="2551" xr:uid="{00000000-0005-0000-0000-0000F3090000}"/>
    <cellStyle name="20% - Accent3 12 7 2 2" xfId="2552" xr:uid="{00000000-0005-0000-0000-0000F4090000}"/>
    <cellStyle name="20% - Accent3 12 7 2 2 2" xfId="2553" xr:uid="{00000000-0005-0000-0000-0000F5090000}"/>
    <cellStyle name="20% - Accent3 12 7 2 2 2 2" xfId="2554" xr:uid="{00000000-0005-0000-0000-0000F6090000}"/>
    <cellStyle name="20% - Accent3 12 7 2 2 3" xfId="2555" xr:uid="{00000000-0005-0000-0000-0000F7090000}"/>
    <cellStyle name="20% - Accent3 12 7 2 3" xfId="2556" xr:uid="{00000000-0005-0000-0000-0000F8090000}"/>
    <cellStyle name="20% - Accent3 12 7 2 3 2" xfId="2557" xr:uid="{00000000-0005-0000-0000-0000F9090000}"/>
    <cellStyle name="20% - Accent3 12 7 2 3 2 2" xfId="2558" xr:uid="{00000000-0005-0000-0000-0000FA090000}"/>
    <cellStyle name="20% - Accent3 12 7 2 3 3" xfId="2559" xr:uid="{00000000-0005-0000-0000-0000FB090000}"/>
    <cellStyle name="20% - Accent3 12 7 2 4" xfId="2560" xr:uid="{00000000-0005-0000-0000-0000FC090000}"/>
    <cellStyle name="20% - Accent3 12 7 2 4 2" xfId="2561" xr:uid="{00000000-0005-0000-0000-0000FD090000}"/>
    <cellStyle name="20% - Accent3 12 7 2 5" xfId="2562" xr:uid="{00000000-0005-0000-0000-0000FE090000}"/>
    <cellStyle name="20% - Accent3 12 7 3" xfId="2563" xr:uid="{00000000-0005-0000-0000-0000FF090000}"/>
    <cellStyle name="20% - Accent3 12 7 3 2" xfId="2564" xr:uid="{00000000-0005-0000-0000-0000000A0000}"/>
    <cellStyle name="20% - Accent3 12 7 3 2 2" xfId="2565" xr:uid="{00000000-0005-0000-0000-0000010A0000}"/>
    <cellStyle name="20% - Accent3 12 7 3 3" xfId="2566" xr:uid="{00000000-0005-0000-0000-0000020A0000}"/>
    <cellStyle name="20% - Accent3 12 7 4" xfId="2567" xr:uid="{00000000-0005-0000-0000-0000030A0000}"/>
    <cellStyle name="20% - Accent3 12 7 4 2" xfId="2568" xr:uid="{00000000-0005-0000-0000-0000040A0000}"/>
    <cellStyle name="20% - Accent3 12 7 4 2 2" xfId="2569" xr:uid="{00000000-0005-0000-0000-0000050A0000}"/>
    <cellStyle name="20% - Accent3 12 7 4 3" xfId="2570" xr:uid="{00000000-0005-0000-0000-0000060A0000}"/>
    <cellStyle name="20% - Accent3 12 7 5" xfId="2571" xr:uid="{00000000-0005-0000-0000-0000070A0000}"/>
    <cellStyle name="20% - Accent3 12 7 5 2" xfId="2572" xr:uid="{00000000-0005-0000-0000-0000080A0000}"/>
    <cellStyle name="20% - Accent3 12 7 6" xfId="2573" xr:uid="{00000000-0005-0000-0000-0000090A0000}"/>
    <cellStyle name="20% - Accent3 12 7 6 2" xfId="2574" xr:uid="{00000000-0005-0000-0000-00000A0A0000}"/>
    <cellStyle name="20% - Accent3 12 7 7" xfId="2575" xr:uid="{00000000-0005-0000-0000-00000B0A0000}"/>
    <cellStyle name="20% - Accent3 12 8" xfId="2576" xr:uid="{00000000-0005-0000-0000-00000C0A0000}"/>
    <cellStyle name="20% - Accent3 12 8 2" xfId="2577" xr:uid="{00000000-0005-0000-0000-00000D0A0000}"/>
    <cellStyle name="20% - Accent3 12 8 2 2" xfId="2578" xr:uid="{00000000-0005-0000-0000-00000E0A0000}"/>
    <cellStyle name="20% - Accent3 12 8 2 2 2" xfId="2579" xr:uid="{00000000-0005-0000-0000-00000F0A0000}"/>
    <cellStyle name="20% - Accent3 12 8 2 2 2 2" xfId="2580" xr:uid="{00000000-0005-0000-0000-0000100A0000}"/>
    <cellStyle name="20% - Accent3 12 8 2 2 3" xfId="2581" xr:uid="{00000000-0005-0000-0000-0000110A0000}"/>
    <cellStyle name="20% - Accent3 12 8 2 3" xfId="2582" xr:uid="{00000000-0005-0000-0000-0000120A0000}"/>
    <cellStyle name="20% - Accent3 12 8 2 3 2" xfId="2583" xr:uid="{00000000-0005-0000-0000-0000130A0000}"/>
    <cellStyle name="20% - Accent3 12 8 2 3 2 2" xfId="2584" xr:uid="{00000000-0005-0000-0000-0000140A0000}"/>
    <cellStyle name="20% - Accent3 12 8 2 3 3" xfId="2585" xr:uid="{00000000-0005-0000-0000-0000150A0000}"/>
    <cellStyle name="20% - Accent3 12 8 2 4" xfId="2586" xr:uid="{00000000-0005-0000-0000-0000160A0000}"/>
    <cellStyle name="20% - Accent3 12 8 2 4 2" xfId="2587" xr:uid="{00000000-0005-0000-0000-0000170A0000}"/>
    <cellStyle name="20% - Accent3 12 8 2 5" xfId="2588" xr:uid="{00000000-0005-0000-0000-0000180A0000}"/>
    <cellStyle name="20% - Accent3 12 8 3" xfId="2589" xr:uid="{00000000-0005-0000-0000-0000190A0000}"/>
    <cellStyle name="20% - Accent3 12 8 3 2" xfId="2590" xr:uid="{00000000-0005-0000-0000-00001A0A0000}"/>
    <cellStyle name="20% - Accent3 12 8 3 2 2" xfId="2591" xr:uid="{00000000-0005-0000-0000-00001B0A0000}"/>
    <cellStyle name="20% - Accent3 12 8 3 3" xfId="2592" xr:uid="{00000000-0005-0000-0000-00001C0A0000}"/>
    <cellStyle name="20% - Accent3 12 8 4" xfId="2593" xr:uid="{00000000-0005-0000-0000-00001D0A0000}"/>
    <cellStyle name="20% - Accent3 12 8 4 2" xfId="2594" xr:uid="{00000000-0005-0000-0000-00001E0A0000}"/>
    <cellStyle name="20% - Accent3 12 8 4 2 2" xfId="2595" xr:uid="{00000000-0005-0000-0000-00001F0A0000}"/>
    <cellStyle name="20% - Accent3 12 8 4 3" xfId="2596" xr:uid="{00000000-0005-0000-0000-0000200A0000}"/>
    <cellStyle name="20% - Accent3 12 8 5" xfId="2597" xr:uid="{00000000-0005-0000-0000-0000210A0000}"/>
    <cellStyle name="20% - Accent3 12 8 5 2" xfId="2598" xr:uid="{00000000-0005-0000-0000-0000220A0000}"/>
    <cellStyle name="20% - Accent3 12 8 6" xfId="2599" xr:uid="{00000000-0005-0000-0000-0000230A0000}"/>
    <cellStyle name="20% - Accent3 12 8 6 2" xfId="2600" xr:uid="{00000000-0005-0000-0000-0000240A0000}"/>
    <cellStyle name="20% - Accent3 12 8 7" xfId="2601" xr:uid="{00000000-0005-0000-0000-0000250A0000}"/>
    <cellStyle name="20% - Accent3 12 9" xfId="2602" xr:uid="{00000000-0005-0000-0000-0000260A0000}"/>
    <cellStyle name="20% - Accent3 12 9 2" xfId="2603" xr:uid="{00000000-0005-0000-0000-0000270A0000}"/>
    <cellStyle name="20% - Accent3 12 9 2 2" xfId="2604" xr:uid="{00000000-0005-0000-0000-0000280A0000}"/>
    <cellStyle name="20% - Accent3 12 9 2 2 2" xfId="2605" xr:uid="{00000000-0005-0000-0000-0000290A0000}"/>
    <cellStyle name="20% - Accent3 12 9 2 3" xfId="2606" xr:uid="{00000000-0005-0000-0000-00002A0A0000}"/>
    <cellStyle name="20% - Accent3 12 9 3" xfId="2607" xr:uid="{00000000-0005-0000-0000-00002B0A0000}"/>
    <cellStyle name="20% - Accent3 12 9 3 2" xfId="2608" xr:uid="{00000000-0005-0000-0000-00002C0A0000}"/>
    <cellStyle name="20% - Accent3 12 9 3 2 2" xfId="2609" xr:uid="{00000000-0005-0000-0000-00002D0A0000}"/>
    <cellStyle name="20% - Accent3 12 9 3 3" xfId="2610" xr:uid="{00000000-0005-0000-0000-00002E0A0000}"/>
    <cellStyle name="20% - Accent3 12 9 4" xfId="2611" xr:uid="{00000000-0005-0000-0000-00002F0A0000}"/>
    <cellStyle name="20% - Accent3 12 9 4 2" xfId="2612" xr:uid="{00000000-0005-0000-0000-0000300A0000}"/>
    <cellStyle name="20% - Accent3 12 9 5" xfId="2613" xr:uid="{00000000-0005-0000-0000-0000310A0000}"/>
    <cellStyle name="20% - Accent3 13" xfId="2614" xr:uid="{00000000-0005-0000-0000-0000320A0000}"/>
    <cellStyle name="20% - Accent3 2" xfId="2615" xr:uid="{00000000-0005-0000-0000-0000330A0000}"/>
    <cellStyle name="20% - Accent3 2 2" xfId="2616" xr:uid="{00000000-0005-0000-0000-0000340A0000}"/>
    <cellStyle name="20% - Accent3 2 2 2" xfId="2617" xr:uid="{00000000-0005-0000-0000-0000350A0000}"/>
    <cellStyle name="20% - Accent3 2 3" xfId="2618" xr:uid="{00000000-0005-0000-0000-0000360A0000}"/>
    <cellStyle name="20% - Accent3 3" xfId="2619" xr:uid="{00000000-0005-0000-0000-0000370A0000}"/>
    <cellStyle name="20% - Accent3 3 2" xfId="2620" xr:uid="{00000000-0005-0000-0000-0000380A0000}"/>
    <cellStyle name="20% - Accent3 4" xfId="2621" xr:uid="{00000000-0005-0000-0000-0000390A0000}"/>
    <cellStyle name="20% - Accent3 4 2" xfId="2622" xr:uid="{00000000-0005-0000-0000-00003A0A0000}"/>
    <cellStyle name="20% - Accent3 5" xfId="2623" xr:uid="{00000000-0005-0000-0000-00003B0A0000}"/>
    <cellStyle name="20% - Accent3 5 2" xfId="2624" xr:uid="{00000000-0005-0000-0000-00003C0A0000}"/>
    <cellStyle name="20% - Accent3 6" xfId="2625" xr:uid="{00000000-0005-0000-0000-00003D0A0000}"/>
    <cellStyle name="20% - Accent3 6 2" xfId="2626" xr:uid="{00000000-0005-0000-0000-00003E0A0000}"/>
    <cellStyle name="20% - Accent3 7" xfId="2627" xr:uid="{00000000-0005-0000-0000-00003F0A0000}"/>
    <cellStyle name="20% - Accent3 7 2" xfId="2628" xr:uid="{00000000-0005-0000-0000-0000400A0000}"/>
    <cellStyle name="20% - Accent3 8" xfId="2629" xr:uid="{00000000-0005-0000-0000-0000410A0000}"/>
    <cellStyle name="20% - Accent3 8 2" xfId="2630" xr:uid="{00000000-0005-0000-0000-0000420A0000}"/>
    <cellStyle name="20% - Accent3 9" xfId="2631" xr:uid="{00000000-0005-0000-0000-0000430A0000}"/>
    <cellStyle name="20% - Accent3 9 2" xfId="2632" xr:uid="{00000000-0005-0000-0000-0000440A0000}"/>
    <cellStyle name="20% - Accent4 10" xfId="2633" xr:uid="{00000000-0005-0000-0000-0000450A0000}"/>
    <cellStyle name="20% - Accent4 10 2" xfId="2634" xr:uid="{00000000-0005-0000-0000-0000460A0000}"/>
    <cellStyle name="20% - Accent4 11" xfId="2635" xr:uid="{00000000-0005-0000-0000-0000470A0000}"/>
    <cellStyle name="20% - Accent4 11 2" xfId="2636" xr:uid="{00000000-0005-0000-0000-0000480A0000}"/>
    <cellStyle name="20% - Accent4 12" xfId="2637" xr:uid="{00000000-0005-0000-0000-0000490A0000}"/>
    <cellStyle name="20% - Accent4 12 10" xfId="2638" xr:uid="{00000000-0005-0000-0000-00004A0A0000}"/>
    <cellStyle name="20% - Accent4 12 10 2" xfId="2639" xr:uid="{00000000-0005-0000-0000-00004B0A0000}"/>
    <cellStyle name="20% - Accent4 12 10 2 2" xfId="2640" xr:uid="{00000000-0005-0000-0000-00004C0A0000}"/>
    <cellStyle name="20% - Accent4 12 10 2 2 2" xfId="2641" xr:uid="{00000000-0005-0000-0000-00004D0A0000}"/>
    <cellStyle name="20% - Accent4 12 10 2 3" xfId="2642" xr:uid="{00000000-0005-0000-0000-00004E0A0000}"/>
    <cellStyle name="20% - Accent4 12 10 3" xfId="2643" xr:uid="{00000000-0005-0000-0000-00004F0A0000}"/>
    <cellStyle name="20% - Accent4 12 10 3 2" xfId="2644" xr:uid="{00000000-0005-0000-0000-0000500A0000}"/>
    <cellStyle name="20% - Accent4 12 10 4" xfId="2645" xr:uid="{00000000-0005-0000-0000-0000510A0000}"/>
    <cellStyle name="20% - Accent4 12 11" xfId="2646" xr:uid="{00000000-0005-0000-0000-0000520A0000}"/>
    <cellStyle name="20% - Accent4 12 11 2" xfId="2647" xr:uid="{00000000-0005-0000-0000-0000530A0000}"/>
    <cellStyle name="20% - Accent4 12 11 2 2" xfId="2648" xr:uid="{00000000-0005-0000-0000-0000540A0000}"/>
    <cellStyle name="20% - Accent4 12 11 2 2 2" xfId="2649" xr:uid="{00000000-0005-0000-0000-0000550A0000}"/>
    <cellStyle name="20% - Accent4 12 11 2 3" xfId="2650" xr:uid="{00000000-0005-0000-0000-0000560A0000}"/>
    <cellStyle name="20% - Accent4 12 11 3" xfId="2651" xr:uid="{00000000-0005-0000-0000-0000570A0000}"/>
    <cellStyle name="20% - Accent4 12 11 3 2" xfId="2652" xr:uid="{00000000-0005-0000-0000-0000580A0000}"/>
    <cellStyle name="20% - Accent4 12 11 4" xfId="2653" xr:uid="{00000000-0005-0000-0000-0000590A0000}"/>
    <cellStyle name="20% - Accent4 12 12" xfId="2654" xr:uid="{00000000-0005-0000-0000-00005A0A0000}"/>
    <cellStyle name="20% - Accent4 12 12 2" xfId="2655" xr:uid="{00000000-0005-0000-0000-00005B0A0000}"/>
    <cellStyle name="20% - Accent4 12 12 2 2" xfId="2656" xr:uid="{00000000-0005-0000-0000-00005C0A0000}"/>
    <cellStyle name="20% - Accent4 12 12 3" xfId="2657" xr:uid="{00000000-0005-0000-0000-00005D0A0000}"/>
    <cellStyle name="20% - Accent4 12 13" xfId="2658" xr:uid="{00000000-0005-0000-0000-00005E0A0000}"/>
    <cellStyle name="20% - Accent4 12 13 2" xfId="2659" xr:uid="{00000000-0005-0000-0000-00005F0A0000}"/>
    <cellStyle name="20% - Accent4 12 14" xfId="2660" xr:uid="{00000000-0005-0000-0000-0000600A0000}"/>
    <cellStyle name="20% - Accent4 12 14 2" xfId="2661" xr:uid="{00000000-0005-0000-0000-0000610A0000}"/>
    <cellStyle name="20% - Accent4 12 15" xfId="2662" xr:uid="{00000000-0005-0000-0000-0000620A0000}"/>
    <cellStyle name="20% - Accent4 12 2" xfId="2663" xr:uid="{00000000-0005-0000-0000-0000630A0000}"/>
    <cellStyle name="20% - Accent4 12 2 10" xfId="2664" xr:uid="{00000000-0005-0000-0000-0000640A0000}"/>
    <cellStyle name="20% - Accent4 12 2 10 2" xfId="2665" xr:uid="{00000000-0005-0000-0000-0000650A0000}"/>
    <cellStyle name="20% - Accent4 12 2 11" xfId="2666" xr:uid="{00000000-0005-0000-0000-0000660A0000}"/>
    <cellStyle name="20% - Accent4 12 2 11 2" xfId="2667" xr:uid="{00000000-0005-0000-0000-0000670A0000}"/>
    <cellStyle name="20% - Accent4 12 2 12" xfId="2668" xr:uid="{00000000-0005-0000-0000-0000680A0000}"/>
    <cellStyle name="20% - Accent4 12 2 2" xfId="2669" xr:uid="{00000000-0005-0000-0000-0000690A0000}"/>
    <cellStyle name="20% - Accent4 12 2 2 10" xfId="2670" xr:uid="{00000000-0005-0000-0000-00006A0A0000}"/>
    <cellStyle name="20% - Accent4 12 2 2 10 2" xfId="2671" xr:uid="{00000000-0005-0000-0000-00006B0A0000}"/>
    <cellStyle name="20% - Accent4 12 2 2 11" xfId="2672" xr:uid="{00000000-0005-0000-0000-00006C0A0000}"/>
    <cellStyle name="20% - Accent4 12 2 2 2" xfId="2673" xr:uid="{00000000-0005-0000-0000-00006D0A0000}"/>
    <cellStyle name="20% - Accent4 12 2 2 2 2" xfId="2674" xr:uid="{00000000-0005-0000-0000-00006E0A0000}"/>
    <cellStyle name="20% - Accent4 12 2 2 2 2 2" xfId="2675" xr:uid="{00000000-0005-0000-0000-00006F0A0000}"/>
    <cellStyle name="20% - Accent4 12 2 2 2 2 2 2" xfId="2676" xr:uid="{00000000-0005-0000-0000-0000700A0000}"/>
    <cellStyle name="20% - Accent4 12 2 2 2 2 2 2 2" xfId="2677" xr:uid="{00000000-0005-0000-0000-0000710A0000}"/>
    <cellStyle name="20% - Accent4 12 2 2 2 2 2 2 2 2" xfId="2678" xr:uid="{00000000-0005-0000-0000-0000720A0000}"/>
    <cellStyle name="20% - Accent4 12 2 2 2 2 2 2 3" xfId="2679" xr:uid="{00000000-0005-0000-0000-0000730A0000}"/>
    <cellStyle name="20% - Accent4 12 2 2 2 2 2 3" xfId="2680" xr:uid="{00000000-0005-0000-0000-0000740A0000}"/>
    <cellStyle name="20% - Accent4 12 2 2 2 2 2 3 2" xfId="2681" xr:uid="{00000000-0005-0000-0000-0000750A0000}"/>
    <cellStyle name="20% - Accent4 12 2 2 2 2 2 3 2 2" xfId="2682" xr:uid="{00000000-0005-0000-0000-0000760A0000}"/>
    <cellStyle name="20% - Accent4 12 2 2 2 2 2 3 3" xfId="2683" xr:uid="{00000000-0005-0000-0000-0000770A0000}"/>
    <cellStyle name="20% - Accent4 12 2 2 2 2 2 4" xfId="2684" xr:uid="{00000000-0005-0000-0000-0000780A0000}"/>
    <cellStyle name="20% - Accent4 12 2 2 2 2 2 4 2" xfId="2685" xr:uid="{00000000-0005-0000-0000-0000790A0000}"/>
    <cellStyle name="20% - Accent4 12 2 2 2 2 2 5" xfId="2686" xr:uid="{00000000-0005-0000-0000-00007A0A0000}"/>
    <cellStyle name="20% - Accent4 12 2 2 2 2 3" xfId="2687" xr:uid="{00000000-0005-0000-0000-00007B0A0000}"/>
    <cellStyle name="20% - Accent4 12 2 2 2 2 3 2" xfId="2688" xr:uid="{00000000-0005-0000-0000-00007C0A0000}"/>
    <cellStyle name="20% - Accent4 12 2 2 2 2 3 2 2" xfId="2689" xr:uid="{00000000-0005-0000-0000-00007D0A0000}"/>
    <cellStyle name="20% - Accent4 12 2 2 2 2 3 3" xfId="2690" xr:uid="{00000000-0005-0000-0000-00007E0A0000}"/>
    <cellStyle name="20% - Accent4 12 2 2 2 2 4" xfId="2691" xr:uid="{00000000-0005-0000-0000-00007F0A0000}"/>
    <cellStyle name="20% - Accent4 12 2 2 2 2 4 2" xfId="2692" xr:uid="{00000000-0005-0000-0000-0000800A0000}"/>
    <cellStyle name="20% - Accent4 12 2 2 2 2 4 2 2" xfId="2693" xr:uid="{00000000-0005-0000-0000-0000810A0000}"/>
    <cellStyle name="20% - Accent4 12 2 2 2 2 4 3" xfId="2694" xr:uid="{00000000-0005-0000-0000-0000820A0000}"/>
    <cellStyle name="20% - Accent4 12 2 2 2 2 5" xfId="2695" xr:uid="{00000000-0005-0000-0000-0000830A0000}"/>
    <cellStyle name="20% - Accent4 12 2 2 2 2 5 2" xfId="2696" xr:uid="{00000000-0005-0000-0000-0000840A0000}"/>
    <cellStyle name="20% - Accent4 12 2 2 2 2 6" xfId="2697" xr:uid="{00000000-0005-0000-0000-0000850A0000}"/>
    <cellStyle name="20% - Accent4 12 2 2 2 2 6 2" xfId="2698" xr:uid="{00000000-0005-0000-0000-0000860A0000}"/>
    <cellStyle name="20% - Accent4 12 2 2 2 2 7" xfId="2699" xr:uid="{00000000-0005-0000-0000-0000870A0000}"/>
    <cellStyle name="20% - Accent4 12 2 2 2 3" xfId="2700" xr:uid="{00000000-0005-0000-0000-0000880A0000}"/>
    <cellStyle name="20% - Accent4 12 2 2 2 3 2" xfId="2701" xr:uid="{00000000-0005-0000-0000-0000890A0000}"/>
    <cellStyle name="20% - Accent4 12 2 2 2 3 2 2" xfId="2702" xr:uid="{00000000-0005-0000-0000-00008A0A0000}"/>
    <cellStyle name="20% - Accent4 12 2 2 2 3 2 2 2" xfId="2703" xr:uid="{00000000-0005-0000-0000-00008B0A0000}"/>
    <cellStyle name="20% - Accent4 12 2 2 2 3 2 3" xfId="2704" xr:uid="{00000000-0005-0000-0000-00008C0A0000}"/>
    <cellStyle name="20% - Accent4 12 2 2 2 3 3" xfId="2705" xr:uid="{00000000-0005-0000-0000-00008D0A0000}"/>
    <cellStyle name="20% - Accent4 12 2 2 2 3 3 2" xfId="2706" xr:uid="{00000000-0005-0000-0000-00008E0A0000}"/>
    <cellStyle name="20% - Accent4 12 2 2 2 3 3 2 2" xfId="2707" xr:uid="{00000000-0005-0000-0000-00008F0A0000}"/>
    <cellStyle name="20% - Accent4 12 2 2 2 3 3 3" xfId="2708" xr:uid="{00000000-0005-0000-0000-0000900A0000}"/>
    <cellStyle name="20% - Accent4 12 2 2 2 3 4" xfId="2709" xr:uid="{00000000-0005-0000-0000-0000910A0000}"/>
    <cellStyle name="20% - Accent4 12 2 2 2 3 4 2" xfId="2710" xr:uid="{00000000-0005-0000-0000-0000920A0000}"/>
    <cellStyle name="20% - Accent4 12 2 2 2 3 5" xfId="2711" xr:uid="{00000000-0005-0000-0000-0000930A0000}"/>
    <cellStyle name="20% - Accent4 12 2 2 2 4" xfId="2712" xr:uid="{00000000-0005-0000-0000-0000940A0000}"/>
    <cellStyle name="20% - Accent4 12 2 2 2 4 2" xfId="2713" xr:uid="{00000000-0005-0000-0000-0000950A0000}"/>
    <cellStyle name="20% - Accent4 12 2 2 2 4 2 2" xfId="2714" xr:uid="{00000000-0005-0000-0000-0000960A0000}"/>
    <cellStyle name="20% - Accent4 12 2 2 2 4 3" xfId="2715" xr:uid="{00000000-0005-0000-0000-0000970A0000}"/>
    <cellStyle name="20% - Accent4 12 2 2 2 5" xfId="2716" xr:uid="{00000000-0005-0000-0000-0000980A0000}"/>
    <cellStyle name="20% - Accent4 12 2 2 2 5 2" xfId="2717" xr:uid="{00000000-0005-0000-0000-0000990A0000}"/>
    <cellStyle name="20% - Accent4 12 2 2 2 5 2 2" xfId="2718" xr:uid="{00000000-0005-0000-0000-00009A0A0000}"/>
    <cellStyle name="20% - Accent4 12 2 2 2 5 3" xfId="2719" xr:uid="{00000000-0005-0000-0000-00009B0A0000}"/>
    <cellStyle name="20% - Accent4 12 2 2 2 6" xfId="2720" xr:uid="{00000000-0005-0000-0000-00009C0A0000}"/>
    <cellStyle name="20% - Accent4 12 2 2 2 6 2" xfId="2721" xr:uid="{00000000-0005-0000-0000-00009D0A0000}"/>
    <cellStyle name="20% - Accent4 12 2 2 2 7" xfId="2722" xr:uid="{00000000-0005-0000-0000-00009E0A0000}"/>
    <cellStyle name="20% - Accent4 12 2 2 2 7 2" xfId="2723" xr:uid="{00000000-0005-0000-0000-00009F0A0000}"/>
    <cellStyle name="20% - Accent4 12 2 2 2 8" xfId="2724" xr:uid="{00000000-0005-0000-0000-0000A00A0000}"/>
    <cellStyle name="20% - Accent4 12 2 2 3" xfId="2725" xr:uid="{00000000-0005-0000-0000-0000A10A0000}"/>
    <cellStyle name="20% - Accent4 12 2 2 3 2" xfId="2726" xr:uid="{00000000-0005-0000-0000-0000A20A0000}"/>
    <cellStyle name="20% - Accent4 12 2 2 3 2 2" xfId="2727" xr:uid="{00000000-0005-0000-0000-0000A30A0000}"/>
    <cellStyle name="20% - Accent4 12 2 2 3 2 2 2" xfId="2728" xr:uid="{00000000-0005-0000-0000-0000A40A0000}"/>
    <cellStyle name="20% - Accent4 12 2 2 3 2 2 2 2" xfId="2729" xr:uid="{00000000-0005-0000-0000-0000A50A0000}"/>
    <cellStyle name="20% - Accent4 12 2 2 3 2 2 3" xfId="2730" xr:uid="{00000000-0005-0000-0000-0000A60A0000}"/>
    <cellStyle name="20% - Accent4 12 2 2 3 2 3" xfId="2731" xr:uid="{00000000-0005-0000-0000-0000A70A0000}"/>
    <cellStyle name="20% - Accent4 12 2 2 3 2 3 2" xfId="2732" xr:uid="{00000000-0005-0000-0000-0000A80A0000}"/>
    <cellStyle name="20% - Accent4 12 2 2 3 2 3 2 2" xfId="2733" xr:uid="{00000000-0005-0000-0000-0000A90A0000}"/>
    <cellStyle name="20% - Accent4 12 2 2 3 2 3 3" xfId="2734" xr:uid="{00000000-0005-0000-0000-0000AA0A0000}"/>
    <cellStyle name="20% - Accent4 12 2 2 3 2 4" xfId="2735" xr:uid="{00000000-0005-0000-0000-0000AB0A0000}"/>
    <cellStyle name="20% - Accent4 12 2 2 3 2 4 2" xfId="2736" xr:uid="{00000000-0005-0000-0000-0000AC0A0000}"/>
    <cellStyle name="20% - Accent4 12 2 2 3 2 5" xfId="2737" xr:uid="{00000000-0005-0000-0000-0000AD0A0000}"/>
    <cellStyle name="20% - Accent4 12 2 2 3 3" xfId="2738" xr:uid="{00000000-0005-0000-0000-0000AE0A0000}"/>
    <cellStyle name="20% - Accent4 12 2 2 3 3 2" xfId="2739" xr:uid="{00000000-0005-0000-0000-0000AF0A0000}"/>
    <cellStyle name="20% - Accent4 12 2 2 3 3 2 2" xfId="2740" xr:uid="{00000000-0005-0000-0000-0000B00A0000}"/>
    <cellStyle name="20% - Accent4 12 2 2 3 3 3" xfId="2741" xr:uid="{00000000-0005-0000-0000-0000B10A0000}"/>
    <cellStyle name="20% - Accent4 12 2 2 3 4" xfId="2742" xr:uid="{00000000-0005-0000-0000-0000B20A0000}"/>
    <cellStyle name="20% - Accent4 12 2 2 3 4 2" xfId="2743" xr:uid="{00000000-0005-0000-0000-0000B30A0000}"/>
    <cellStyle name="20% - Accent4 12 2 2 3 4 2 2" xfId="2744" xr:uid="{00000000-0005-0000-0000-0000B40A0000}"/>
    <cellStyle name="20% - Accent4 12 2 2 3 4 3" xfId="2745" xr:uid="{00000000-0005-0000-0000-0000B50A0000}"/>
    <cellStyle name="20% - Accent4 12 2 2 3 5" xfId="2746" xr:uid="{00000000-0005-0000-0000-0000B60A0000}"/>
    <cellStyle name="20% - Accent4 12 2 2 3 5 2" xfId="2747" xr:uid="{00000000-0005-0000-0000-0000B70A0000}"/>
    <cellStyle name="20% - Accent4 12 2 2 3 6" xfId="2748" xr:uid="{00000000-0005-0000-0000-0000B80A0000}"/>
    <cellStyle name="20% - Accent4 12 2 2 3 6 2" xfId="2749" xr:uid="{00000000-0005-0000-0000-0000B90A0000}"/>
    <cellStyle name="20% - Accent4 12 2 2 3 7" xfId="2750" xr:uid="{00000000-0005-0000-0000-0000BA0A0000}"/>
    <cellStyle name="20% - Accent4 12 2 2 4" xfId="2751" xr:uid="{00000000-0005-0000-0000-0000BB0A0000}"/>
    <cellStyle name="20% - Accent4 12 2 2 4 2" xfId="2752" xr:uid="{00000000-0005-0000-0000-0000BC0A0000}"/>
    <cellStyle name="20% - Accent4 12 2 2 4 2 2" xfId="2753" xr:uid="{00000000-0005-0000-0000-0000BD0A0000}"/>
    <cellStyle name="20% - Accent4 12 2 2 4 2 2 2" xfId="2754" xr:uid="{00000000-0005-0000-0000-0000BE0A0000}"/>
    <cellStyle name="20% - Accent4 12 2 2 4 2 2 2 2" xfId="2755" xr:uid="{00000000-0005-0000-0000-0000BF0A0000}"/>
    <cellStyle name="20% - Accent4 12 2 2 4 2 2 3" xfId="2756" xr:uid="{00000000-0005-0000-0000-0000C00A0000}"/>
    <cellStyle name="20% - Accent4 12 2 2 4 2 3" xfId="2757" xr:uid="{00000000-0005-0000-0000-0000C10A0000}"/>
    <cellStyle name="20% - Accent4 12 2 2 4 2 3 2" xfId="2758" xr:uid="{00000000-0005-0000-0000-0000C20A0000}"/>
    <cellStyle name="20% - Accent4 12 2 2 4 2 3 2 2" xfId="2759" xr:uid="{00000000-0005-0000-0000-0000C30A0000}"/>
    <cellStyle name="20% - Accent4 12 2 2 4 2 3 3" xfId="2760" xr:uid="{00000000-0005-0000-0000-0000C40A0000}"/>
    <cellStyle name="20% - Accent4 12 2 2 4 2 4" xfId="2761" xr:uid="{00000000-0005-0000-0000-0000C50A0000}"/>
    <cellStyle name="20% - Accent4 12 2 2 4 2 4 2" xfId="2762" xr:uid="{00000000-0005-0000-0000-0000C60A0000}"/>
    <cellStyle name="20% - Accent4 12 2 2 4 2 5" xfId="2763" xr:uid="{00000000-0005-0000-0000-0000C70A0000}"/>
    <cellStyle name="20% - Accent4 12 2 2 4 3" xfId="2764" xr:uid="{00000000-0005-0000-0000-0000C80A0000}"/>
    <cellStyle name="20% - Accent4 12 2 2 4 3 2" xfId="2765" xr:uid="{00000000-0005-0000-0000-0000C90A0000}"/>
    <cellStyle name="20% - Accent4 12 2 2 4 3 2 2" xfId="2766" xr:uid="{00000000-0005-0000-0000-0000CA0A0000}"/>
    <cellStyle name="20% - Accent4 12 2 2 4 3 3" xfId="2767" xr:uid="{00000000-0005-0000-0000-0000CB0A0000}"/>
    <cellStyle name="20% - Accent4 12 2 2 4 4" xfId="2768" xr:uid="{00000000-0005-0000-0000-0000CC0A0000}"/>
    <cellStyle name="20% - Accent4 12 2 2 4 4 2" xfId="2769" xr:uid="{00000000-0005-0000-0000-0000CD0A0000}"/>
    <cellStyle name="20% - Accent4 12 2 2 4 4 2 2" xfId="2770" xr:uid="{00000000-0005-0000-0000-0000CE0A0000}"/>
    <cellStyle name="20% - Accent4 12 2 2 4 4 3" xfId="2771" xr:uid="{00000000-0005-0000-0000-0000CF0A0000}"/>
    <cellStyle name="20% - Accent4 12 2 2 4 5" xfId="2772" xr:uid="{00000000-0005-0000-0000-0000D00A0000}"/>
    <cellStyle name="20% - Accent4 12 2 2 4 5 2" xfId="2773" xr:uid="{00000000-0005-0000-0000-0000D10A0000}"/>
    <cellStyle name="20% - Accent4 12 2 2 4 6" xfId="2774" xr:uid="{00000000-0005-0000-0000-0000D20A0000}"/>
    <cellStyle name="20% - Accent4 12 2 2 4 6 2" xfId="2775" xr:uid="{00000000-0005-0000-0000-0000D30A0000}"/>
    <cellStyle name="20% - Accent4 12 2 2 4 7" xfId="2776" xr:uid="{00000000-0005-0000-0000-0000D40A0000}"/>
    <cellStyle name="20% - Accent4 12 2 2 5" xfId="2777" xr:uid="{00000000-0005-0000-0000-0000D50A0000}"/>
    <cellStyle name="20% - Accent4 12 2 2 5 2" xfId="2778" xr:uid="{00000000-0005-0000-0000-0000D60A0000}"/>
    <cellStyle name="20% - Accent4 12 2 2 5 2 2" xfId="2779" xr:uid="{00000000-0005-0000-0000-0000D70A0000}"/>
    <cellStyle name="20% - Accent4 12 2 2 5 2 2 2" xfId="2780" xr:uid="{00000000-0005-0000-0000-0000D80A0000}"/>
    <cellStyle name="20% - Accent4 12 2 2 5 2 3" xfId="2781" xr:uid="{00000000-0005-0000-0000-0000D90A0000}"/>
    <cellStyle name="20% - Accent4 12 2 2 5 3" xfId="2782" xr:uid="{00000000-0005-0000-0000-0000DA0A0000}"/>
    <cellStyle name="20% - Accent4 12 2 2 5 3 2" xfId="2783" xr:uid="{00000000-0005-0000-0000-0000DB0A0000}"/>
    <cellStyle name="20% - Accent4 12 2 2 5 3 2 2" xfId="2784" xr:uid="{00000000-0005-0000-0000-0000DC0A0000}"/>
    <cellStyle name="20% - Accent4 12 2 2 5 3 3" xfId="2785" xr:uid="{00000000-0005-0000-0000-0000DD0A0000}"/>
    <cellStyle name="20% - Accent4 12 2 2 5 4" xfId="2786" xr:uid="{00000000-0005-0000-0000-0000DE0A0000}"/>
    <cellStyle name="20% - Accent4 12 2 2 5 4 2" xfId="2787" xr:uid="{00000000-0005-0000-0000-0000DF0A0000}"/>
    <cellStyle name="20% - Accent4 12 2 2 5 5" xfId="2788" xr:uid="{00000000-0005-0000-0000-0000E00A0000}"/>
    <cellStyle name="20% - Accent4 12 2 2 6" xfId="2789" xr:uid="{00000000-0005-0000-0000-0000E10A0000}"/>
    <cellStyle name="20% - Accent4 12 2 2 6 2" xfId="2790" xr:uid="{00000000-0005-0000-0000-0000E20A0000}"/>
    <cellStyle name="20% - Accent4 12 2 2 6 2 2" xfId="2791" xr:uid="{00000000-0005-0000-0000-0000E30A0000}"/>
    <cellStyle name="20% - Accent4 12 2 2 6 2 2 2" xfId="2792" xr:uid="{00000000-0005-0000-0000-0000E40A0000}"/>
    <cellStyle name="20% - Accent4 12 2 2 6 2 3" xfId="2793" xr:uid="{00000000-0005-0000-0000-0000E50A0000}"/>
    <cellStyle name="20% - Accent4 12 2 2 6 3" xfId="2794" xr:uid="{00000000-0005-0000-0000-0000E60A0000}"/>
    <cellStyle name="20% - Accent4 12 2 2 6 3 2" xfId="2795" xr:uid="{00000000-0005-0000-0000-0000E70A0000}"/>
    <cellStyle name="20% - Accent4 12 2 2 6 4" xfId="2796" xr:uid="{00000000-0005-0000-0000-0000E80A0000}"/>
    <cellStyle name="20% - Accent4 12 2 2 7" xfId="2797" xr:uid="{00000000-0005-0000-0000-0000E90A0000}"/>
    <cellStyle name="20% - Accent4 12 2 2 7 2" xfId="2798" xr:uid="{00000000-0005-0000-0000-0000EA0A0000}"/>
    <cellStyle name="20% - Accent4 12 2 2 7 2 2" xfId="2799" xr:uid="{00000000-0005-0000-0000-0000EB0A0000}"/>
    <cellStyle name="20% - Accent4 12 2 2 7 3" xfId="2800" xr:uid="{00000000-0005-0000-0000-0000EC0A0000}"/>
    <cellStyle name="20% - Accent4 12 2 2 8" xfId="2801" xr:uid="{00000000-0005-0000-0000-0000ED0A0000}"/>
    <cellStyle name="20% - Accent4 12 2 2 8 2" xfId="2802" xr:uid="{00000000-0005-0000-0000-0000EE0A0000}"/>
    <cellStyle name="20% - Accent4 12 2 2 8 2 2" xfId="2803" xr:uid="{00000000-0005-0000-0000-0000EF0A0000}"/>
    <cellStyle name="20% - Accent4 12 2 2 8 3" xfId="2804" xr:uid="{00000000-0005-0000-0000-0000F00A0000}"/>
    <cellStyle name="20% - Accent4 12 2 2 9" xfId="2805" xr:uid="{00000000-0005-0000-0000-0000F10A0000}"/>
    <cellStyle name="20% - Accent4 12 2 2 9 2" xfId="2806" xr:uid="{00000000-0005-0000-0000-0000F20A0000}"/>
    <cellStyle name="20% - Accent4 12 2 3" xfId="2807" xr:uid="{00000000-0005-0000-0000-0000F30A0000}"/>
    <cellStyle name="20% - Accent4 12 2 3 2" xfId="2808" xr:uid="{00000000-0005-0000-0000-0000F40A0000}"/>
    <cellStyle name="20% - Accent4 12 2 3 2 2" xfId="2809" xr:uid="{00000000-0005-0000-0000-0000F50A0000}"/>
    <cellStyle name="20% - Accent4 12 2 3 2 2 2" xfId="2810" xr:uid="{00000000-0005-0000-0000-0000F60A0000}"/>
    <cellStyle name="20% - Accent4 12 2 3 2 2 2 2" xfId="2811" xr:uid="{00000000-0005-0000-0000-0000F70A0000}"/>
    <cellStyle name="20% - Accent4 12 2 3 2 2 2 2 2" xfId="2812" xr:uid="{00000000-0005-0000-0000-0000F80A0000}"/>
    <cellStyle name="20% - Accent4 12 2 3 2 2 2 3" xfId="2813" xr:uid="{00000000-0005-0000-0000-0000F90A0000}"/>
    <cellStyle name="20% - Accent4 12 2 3 2 2 3" xfId="2814" xr:uid="{00000000-0005-0000-0000-0000FA0A0000}"/>
    <cellStyle name="20% - Accent4 12 2 3 2 2 3 2" xfId="2815" xr:uid="{00000000-0005-0000-0000-0000FB0A0000}"/>
    <cellStyle name="20% - Accent4 12 2 3 2 2 3 2 2" xfId="2816" xr:uid="{00000000-0005-0000-0000-0000FC0A0000}"/>
    <cellStyle name="20% - Accent4 12 2 3 2 2 3 3" xfId="2817" xr:uid="{00000000-0005-0000-0000-0000FD0A0000}"/>
    <cellStyle name="20% - Accent4 12 2 3 2 2 4" xfId="2818" xr:uid="{00000000-0005-0000-0000-0000FE0A0000}"/>
    <cellStyle name="20% - Accent4 12 2 3 2 2 4 2" xfId="2819" xr:uid="{00000000-0005-0000-0000-0000FF0A0000}"/>
    <cellStyle name="20% - Accent4 12 2 3 2 2 5" xfId="2820" xr:uid="{00000000-0005-0000-0000-0000000B0000}"/>
    <cellStyle name="20% - Accent4 12 2 3 2 3" xfId="2821" xr:uid="{00000000-0005-0000-0000-0000010B0000}"/>
    <cellStyle name="20% - Accent4 12 2 3 2 3 2" xfId="2822" xr:uid="{00000000-0005-0000-0000-0000020B0000}"/>
    <cellStyle name="20% - Accent4 12 2 3 2 3 2 2" xfId="2823" xr:uid="{00000000-0005-0000-0000-0000030B0000}"/>
    <cellStyle name="20% - Accent4 12 2 3 2 3 3" xfId="2824" xr:uid="{00000000-0005-0000-0000-0000040B0000}"/>
    <cellStyle name="20% - Accent4 12 2 3 2 4" xfId="2825" xr:uid="{00000000-0005-0000-0000-0000050B0000}"/>
    <cellStyle name="20% - Accent4 12 2 3 2 4 2" xfId="2826" xr:uid="{00000000-0005-0000-0000-0000060B0000}"/>
    <cellStyle name="20% - Accent4 12 2 3 2 4 2 2" xfId="2827" xr:uid="{00000000-0005-0000-0000-0000070B0000}"/>
    <cellStyle name="20% - Accent4 12 2 3 2 4 3" xfId="2828" xr:uid="{00000000-0005-0000-0000-0000080B0000}"/>
    <cellStyle name="20% - Accent4 12 2 3 2 5" xfId="2829" xr:uid="{00000000-0005-0000-0000-0000090B0000}"/>
    <cellStyle name="20% - Accent4 12 2 3 2 5 2" xfId="2830" xr:uid="{00000000-0005-0000-0000-00000A0B0000}"/>
    <cellStyle name="20% - Accent4 12 2 3 2 6" xfId="2831" xr:uid="{00000000-0005-0000-0000-00000B0B0000}"/>
    <cellStyle name="20% - Accent4 12 2 3 2 6 2" xfId="2832" xr:uid="{00000000-0005-0000-0000-00000C0B0000}"/>
    <cellStyle name="20% - Accent4 12 2 3 2 7" xfId="2833" xr:uid="{00000000-0005-0000-0000-00000D0B0000}"/>
    <cellStyle name="20% - Accent4 12 2 3 3" xfId="2834" xr:uid="{00000000-0005-0000-0000-00000E0B0000}"/>
    <cellStyle name="20% - Accent4 12 2 3 3 2" xfId="2835" xr:uid="{00000000-0005-0000-0000-00000F0B0000}"/>
    <cellStyle name="20% - Accent4 12 2 3 3 2 2" xfId="2836" xr:uid="{00000000-0005-0000-0000-0000100B0000}"/>
    <cellStyle name="20% - Accent4 12 2 3 3 2 2 2" xfId="2837" xr:uid="{00000000-0005-0000-0000-0000110B0000}"/>
    <cellStyle name="20% - Accent4 12 2 3 3 2 3" xfId="2838" xr:uid="{00000000-0005-0000-0000-0000120B0000}"/>
    <cellStyle name="20% - Accent4 12 2 3 3 3" xfId="2839" xr:uid="{00000000-0005-0000-0000-0000130B0000}"/>
    <cellStyle name="20% - Accent4 12 2 3 3 3 2" xfId="2840" xr:uid="{00000000-0005-0000-0000-0000140B0000}"/>
    <cellStyle name="20% - Accent4 12 2 3 3 3 2 2" xfId="2841" xr:uid="{00000000-0005-0000-0000-0000150B0000}"/>
    <cellStyle name="20% - Accent4 12 2 3 3 3 3" xfId="2842" xr:uid="{00000000-0005-0000-0000-0000160B0000}"/>
    <cellStyle name="20% - Accent4 12 2 3 3 4" xfId="2843" xr:uid="{00000000-0005-0000-0000-0000170B0000}"/>
    <cellStyle name="20% - Accent4 12 2 3 3 4 2" xfId="2844" xr:uid="{00000000-0005-0000-0000-0000180B0000}"/>
    <cellStyle name="20% - Accent4 12 2 3 3 5" xfId="2845" xr:uid="{00000000-0005-0000-0000-0000190B0000}"/>
    <cellStyle name="20% - Accent4 12 2 3 4" xfId="2846" xr:uid="{00000000-0005-0000-0000-00001A0B0000}"/>
    <cellStyle name="20% - Accent4 12 2 3 4 2" xfId="2847" xr:uid="{00000000-0005-0000-0000-00001B0B0000}"/>
    <cellStyle name="20% - Accent4 12 2 3 4 2 2" xfId="2848" xr:uid="{00000000-0005-0000-0000-00001C0B0000}"/>
    <cellStyle name="20% - Accent4 12 2 3 4 3" xfId="2849" xr:uid="{00000000-0005-0000-0000-00001D0B0000}"/>
    <cellStyle name="20% - Accent4 12 2 3 5" xfId="2850" xr:uid="{00000000-0005-0000-0000-00001E0B0000}"/>
    <cellStyle name="20% - Accent4 12 2 3 5 2" xfId="2851" xr:uid="{00000000-0005-0000-0000-00001F0B0000}"/>
    <cellStyle name="20% - Accent4 12 2 3 5 2 2" xfId="2852" xr:uid="{00000000-0005-0000-0000-0000200B0000}"/>
    <cellStyle name="20% - Accent4 12 2 3 5 3" xfId="2853" xr:uid="{00000000-0005-0000-0000-0000210B0000}"/>
    <cellStyle name="20% - Accent4 12 2 3 6" xfId="2854" xr:uid="{00000000-0005-0000-0000-0000220B0000}"/>
    <cellStyle name="20% - Accent4 12 2 3 6 2" xfId="2855" xr:uid="{00000000-0005-0000-0000-0000230B0000}"/>
    <cellStyle name="20% - Accent4 12 2 3 7" xfId="2856" xr:uid="{00000000-0005-0000-0000-0000240B0000}"/>
    <cellStyle name="20% - Accent4 12 2 3 7 2" xfId="2857" xr:uid="{00000000-0005-0000-0000-0000250B0000}"/>
    <cellStyle name="20% - Accent4 12 2 3 8" xfId="2858" xr:uid="{00000000-0005-0000-0000-0000260B0000}"/>
    <cellStyle name="20% - Accent4 12 2 4" xfId="2859" xr:uid="{00000000-0005-0000-0000-0000270B0000}"/>
    <cellStyle name="20% - Accent4 12 2 4 2" xfId="2860" xr:uid="{00000000-0005-0000-0000-0000280B0000}"/>
    <cellStyle name="20% - Accent4 12 2 4 2 2" xfId="2861" xr:uid="{00000000-0005-0000-0000-0000290B0000}"/>
    <cellStyle name="20% - Accent4 12 2 4 2 2 2" xfId="2862" xr:uid="{00000000-0005-0000-0000-00002A0B0000}"/>
    <cellStyle name="20% - Accent4 12 2 4 2 2 2 2" xfId="2863" xr:uid="{00000000-0005-0000-0000-00002B0B0000}"/>
    <cellStyle name="20% - Accent4 12 2 4 2 2 3" xfId="2864" xr:uid="{00000000-0005-0000-0000-00002C0B0000}"/>
    <cellStyle name="20% - Accent4 12 2 4 2 3" xfId="2865" xr:uid="{00000000-0005-0000-0000-00002D0B0000}"/>
    <cellStyle name="20% - Accent4 12 2 4 2 3 2" xfId="2866" xr:uid="{00000000-0005-0000-0000-00002E0B0000}"/>
    <cellStyle name="20% - Accent4 12 2 4 2 3 2 2" xfId="2867" xr:uid="{00000000-0005-0000-0000-00002F0B0000}"/>
    <cellStyle name="20% - Accent4 12 2 4 2 3 3" xfId="2868" xr:uid="{00000000-0005-0000-0000-0000300B0000}"/>
    <cellStyle name="20% - Accent4 12 2 4 2 4" xfId="2869" xr:uid="{00000000-0005-0000-0000-0000310B0000}"/>
    <cellStyle name="20% - Accent4 12 2 4 2 4 2" xfId="2870" xr:uid="{00000000-0005-0000-0000-0000320B0000}"/>
    <cellStyle name="20% - Accent4 12 2 4 2 5" xfId="2871" xr:uid="{00000000-0005-0000-0000-0000330B0000}"/>
    <cellStyle name="20% - Accent4 12 2 4 3" xfId="2872" xr:uid="{00000000-0005-0000-0000-0000340B0000}"/>
    <cellStyle name="20% - Accent4 12 2 4 3 2" xfId="2873" xr:uid="{00000000-0005-0000-0000-0000350B0000}"/>
    <cellStyle name="20% - Accent4 12 2 4 3 2 2" xfId="2874" xr:uid="{00000000-0005-0000-0000-0000360B0000}"/>
    <cellStyle name="20% - Accent4 12 2 4 3 3" xfId="2875" xr:uid="{00000000-0005-0000-0000-0000370B0000}"/>
    <cellStyle name="20% - Accent4 12 2 4 4" xfId="2876" xr:uid="{00000000-0005-0000-0000-0000380B0000}"/>
    <cellStyle name="20% - Accent4 12 2 4 4 2" xfId="2877" xr:uid="{00000000-0005-0000-0000-0000390B0000}"/>
    <cellStyle name="20% - Accent4 12 2 4 4 2 2" xfId="2878" xr:uid="{00000000-0005-0000-0000-00003A0B0000}"/>
    <cellStyle name="20% - Accent4 12 2 4 4 3" xfId="2879" xr:uid="{00000000-0005-0000-0000-00003B0B0000}"/>
    <cellStyle name="20% - Accent4 12 2 4 5" xfId="2880" xr:uid="{00000000-0005-0000-0000-00003C0B0000}"/>
    <cellStyle name="20% - Accent4 12 2 4 5 2" xfId="2881" xr:uid="{00000000-0005-0000-0000-00003D0B0000}"/>
    <cellStyle name="20% - Accent4 12 2 4 6" xfId="2882" xr:uid="{00000000-0005-0000-0000-00003E0B0000}"/>
    <cellStyle name="20% - Accent4 12 2 4 6 2" xfId="2883" xr:uid="{00000000-0005-0000-0000-00003F0B0000}"/>
    <cellStyle name="20% - Accent4 12 2 4 7" xfId="2884" xr:uid="{00000000-0005-0000-0000-0000400B0000}"/>
    <cellStyle name="20% - Accent4 12 2 5" xfId="2885" xr:uid="{00000000-0005-0000-0000-0000410B0000}"/>
    <cellStyle name="20% - Accent4 12 2 5 2" xfId="2886" xr:uid="{00000000-0005-0000-0000-0000420B0000}"/>
    <cellStyle name="20% - Accent4 12 2 5 2 2" xfId="2887" xr:uid="{00000000-0005-0000-0000-0000430B0000}"/>
    <cellStyle name="20% - Accent4 12 2 5 2 2 2" xfId="2888" xr:uid="{00000000-0005-0000-0000-0000440B0000}"/>
    <cellStyle name="20% - Accent4 12 2 5 2 2 2 2" xfId="2889" xr:uid="{00000000-0005-0000-0000-0000450B0000}"/>
    <cellStyle name="20% - Accent4 12 2 5 2 2 3" xfId="2890" xr:uid="{00000000-0005-0000-0000-0000460B0000}"/>
    <cellStyle name="20% - Accent4 12 2 5 2 3" xfId="2891" xr:uid="{00000000-0005-0000-0000-0000470B0000}"/>
    <cellStyle name="20% - Accent4 12 2 5 2 3 2" xfId="2892" xr:uid="{00000000-0005-0000-0000-0000480B0000}"/>
    <cellStyle name="20% - Accent4 12 2 5 2 3 2 2" xfId="2893" xr:uid="{00000000-0005-0000-0000-0000490B0000}"/>
    <cellStyle name="20% - Accent4 12 2 5 2 3 3" xfId="2894" xr:uid="{00000000-0005-0000-0000-00004A0B0000}"/>
    <cellStyle name="20% - Accent4 12 2 5 2 4" xfId="2895" xr:uid="{00000000-0005-0000-0000-00004B0B0000}"/>
    <cellStyle name="20% - Accent4 12 2 5 2 4 2" xfId="2896" xr:uid="{00000000-0005-0000-0000-00004C0B0000}"/>
    <cellStyle name="20% - Accent4 12 2 5 2 5" xfId="2897" xr:uid="{00000000-0005-0000-0000-00004D0B0000}"/>
    <cellStyle name="20% - Accent4 12 2 5 3" xfId="2898" xr:uid="{00000000-0005-0000-0000-00004E0B0000}"/>
    <cellStyle name="20% - Accent4 12 2 5 3 2" xfId="2899" xr:uid="{00000000-0005-0000-0000-00004F0B0000}"/>
    <cellStyle name="20% - Accent4 12 2 5 3 2 2" xfId="2900" xr:uid="{00000000-0005-0000-0000-0000500B0000}"/>
    <cellStyle name="20% - Accent4 12 2 5 3 3" xfId="2901" xr:uid="{00000000-0005-0000-0000-0000510B0000}"/>
    <cellStyle name="20% - Accent4 12 2 5 4" xfId="2902" xr:uid="{00000000-0005-0000-0000-0000520B0000}"/>
    <cellStyle name="20% - Accent4 12 2 5 4 2" xfId="2903" xr:uid="{00000000-0005-0000-0000-0000530B0000}"/>
    <cellStyle name="20% - Accent4 12 2 5 4 2 2" xfId="2904" xr:uid="{00000000-0005-0000-0000-0000540B0000}"/>
    <cellStyle name="20% - Accent4 12 2 5 4 3" xfId="2905" xr:uid="{00000000-0005-0000-0000-0000550B0000}"/>
    <cellStyle name="20% - Accent4 12 2 5 5" xfId="2906" xr:uid="{00000000-0005-0000-0000-0000560B0000}"/>
    <cellStyle name="20% - Accent4 12 2 5 5 2" xfId="2907" xr:uid="{00000000-0005-0000-0000-0000570B0000}"/>
    <cellStyle name="20% - Accent4 12 2 5 6" xfId="2908" xr:uid="{00000000-0005-0000-0000-0000580B0000}"/>
    <cellStyle name="20% - Accent4 12 2 5 6 2" xfId="2909" xr:uid="{00000000-0005-0000-0000-0000590B0000}"/>
    <cellStyle name="20% - Accent4 12 2 5 7" xfId="2910" xr:uid="{00000000-0005-0000-0000-00005A0B0000}"/>
    <cellStyle name="20% - Accent4 12 2 6" xfId="2911" xr:uid="{00000000-0005-0000-0000-00005B0B0000}"/>
    <cellStyle name="20% - Accent4 12 2 6 2" xfId="2912" xr:uid="{00000000-0005-0000-0000-00005C0B0000}"/>
    <cellStyle name="20% - Accent4 12 2 6 2 2" xfId="2913" xr:uid="{00000000-0005-0000-0000-00005D0B0000}"/>
    <cellStyle name="20% - Accent4 12 2 6 2 2 2" xfId="2914" xr:uid="{00000000-0005-0000-0000-00005E0B0000}"/>
    <cellStyle name="20% - Accent4 12 2 6 2 3" xfId="2915" xr:uid="{00000000-0005-0000-0000-00005F0B0000}"/>
    <cellStyle name="20% - Accent4 12 2 6 3" xfId="2916" xr:uid="{00000000-0005-0000-0000-0000600B0000}"/>
    <cellStyle name="20% - Accent4 12 2 6 3 2" xfId="2917" xr:uid="{00000000-0005-0000-0000-0000610B0000}"/>
    <cellStyle name="20% - Accent4 12 2 6 3 2 2" xfId="2918" xr:uid="{00000000-0005-0000-0000-0000620B0000}"/>
    <cellStyle name="20% - Accent4 12 2 6 3 3" xfId="2919" xr:uid="{00000000-0005-0000-0000-0000630B0000}"/>
    <cellStyle name="20% - Accent4 12 2 6 4" xfId="2920" xr:uid="{00000000-0005-0000-0000-0000640B0000}"/>
    <cellStyle name="20% - Accent4 12 2 6 4 2" xfId="2921" xr:uid="{00000000-0005-0000-0000-0000650B0000}"/>
    <cellStyle name="20% - Accent4 12 2 6 5" xfId="2922" xr:uid="{00000000-0005-0000-0000-0000660B0000}"/>
    <cellStyle name="20% - Accent4 12 2 7" xfId="2923" xr:uid="{00000000-0005-0000-0000-0000670B0000}"/>
    <cellStyle name="20% - Accent4 12 2 7 2" xfId="2924" xr:uid="{00000000-0005-0000-0000-0000680B0000}"/>
    <cellStyle name="20% - Accent4 12 2 7 2 2" xfId="2925" xr:uid="{00000000-0005-0000-0000-0000690B0000}"/>
    <cellStyle name="20% - Accent4 12 2 7 2 2 2" xfId="2926" xr:uid="{00000000-0005-0000-0000-00006A0B0000}"/>
    <cellStyle name="20% - Accent4 12 2 7 2 3" xfId="2927" xr:uid="{00000000-0005-0000-0000-00006B0B0000}"/>
    <cellStyle name="20% - Accent4 12 2 7 3" xfId="2928" xr:uid="{00000000-0005-0000-0000-00006C0B0000}"/>
    <cellStyle name="20% - Accent4 12 2 7 3 2" xfId="2929" xr:uid="{00000000-0005-0000-0000-00006D0B0000}"/>
    <cellStyle name="20% - Accent4 12 2 7 4" xfId="2930" xr:uid="{00000000-0005-0000-0000-00006E0B0000}"/>
    <cellStyle name="20% - Accent4 12 2 8" xfId="2931" xr:uid="{00000000-0005-0000-0000-00006F0B0000}"/>
    <cellStyle name="20% - Accent4 12 2 8 2" xfId="2932" xr:uid="{00000000-0005-0000-0000-0000700B0000}"/>
    <cellStyle name="20% - Accent4 12 2 8 2 2" xfId="2933" xr:uid="{00000000-0005-0000-0000-0000710B0000}"/>
    <cellStyle name="20% - Accent4 12 2 8 3" xfId="2934" xr:uid="{00000000-0005-0000-0000-0000720B0000}"/>
    <cellStyle name="20% - Accent4 12 2 9" xfId="2935" xr:uid="{00000000-0005-0000-0000-0000730B0000}"/>
    <cellStyle name="20% - Accent4 12 2 9 2" xfId="2936" xr:uid="{00000000-0005-0000-0000-0000740B0000}"/>
    <cellStyle name="20% - Accent4 12 2 9 2 2" xfId="2937" xr:uid="{00000000-0005-0000-0000-0000750B0000}"/>
    <cellStyle name="20% - Accent4 12 2 9 3" xfId="2938" xr:uid="{00000000-0005-0000-0000-0000760B0000}"/>
    <cellStyle name="20% - Accent4 12 3" xfId="2939" xr:uid="{00000000-0005-0000-0000-0000770B0000}"/>
    <cellStyle name="20% - Accent4 12 3 10" xfId="2940" xr:uid="{00000000-0005-0000-0000-0000780B0000}"/>
    <cellStyle name="20% - Accent4 12 3 10 2" xfId="2941" xr:uid="{00000000-0005-0000-0000-0000790B0000}"/>
    <cellStyle name="20% - Accent4 12 3 11" xfId="2942" xr:uid="{00000000-0005-0000-0000-00007A0B0000}"/>
    <cellStyle name="20% - Accent4 12 3 2" xfId="2943" xr:uid="{00000000-0005-0000-0000-00007B0B0000}"/>
    <cellStyle name="20% - Accent4 12 3 2 2" xfId="2944" xr:uid="{00000000-0005-0000-0000-00007C0B0000}"/>
    <cellStyle name="20% - Accent4 12 3 2 2 2" xfId="2945" xr:uid="{00000000-0005-0000-0000-00007D0B0000}"/>
    <cellStyle name="20% - Accent4 12 3 2 2 2 2" xfId="2946" xr:uid="{00000000-0005-0000-0000-00007E0B0000}"/>
    <cellStyle name="20% - Accent4 12 3 2 2 2 2 2" xfId="2947" xr:uid="{00000000-0005-0000-0000-00007F0B0000}"/>
    <cellStyle name="20% - Accent4 12 3 2 2 2 2 2 2" xfId="2948" xr:uid="{00000000-0005-0000-0000-0000800B0000}"/>
    <cellStyle name="20% - Accent4 12 3 2 2 2 2 3" xfId="2949" xr:uid="{00000000-0005-0000-0000-0000810B0000}"/>
    <cellStyle name="20% - Accent4 12 3 2 2 2 3" xfId="2950" xr:uid="{00000000-0005-0000-0000-0000820B0000}"/>
    <cellStyle name="20% - Accent4 12 3 2 2 2 3 2" xfId="2951" xr:uid="{00000000-0005-0000-0000-0000830B0000}"/>
    <cellStyle name="20% - Accent4 12 3 2 2 2 3 2 2" xfId="2952" xr:uid="{00000000-0005-0000-0000-0000840B0000}"/>
    <cellStyle name="20% - Accent4 12 3 2 2 2 3 3" xfId="2953" xr:uid="{00000000-0005-0000-0000-0000850B0000}"/>
    <cellStyle name="20% - Accent4 12 3 2 2 2 4" xfId="2954" xr:uid="{00000000-0005-0000-0000-0000860B0000}"/>
    <cellStyle name="20% - Accent4 12 3 2 2 2 4 2" xfId="2955" xr:uid="{00000000-0005-0000-0000-0000870B0000}"/>
    <cellStyle name="20% - Accent4 12 3 2 2 2 5" xfId="2956" xr:uid="{00000000-0005-0000-0000-0000880B0000}"/>
    <cellStyle name="20% - Accent4 12 3 2 2 3" xfId="2957" xr:uid="{00000000-0005-0000-0000-0000890B0000}"/>
    <cellStyle name="20% - Accent4 12 3 2 2 3 2" xfId="2958" xr:uid="{00000000-0005-0000-0000-00008A0B0000}"/>
    <cellStyle name="20% - Accent4 12 3 2 2 3 2 2" xfId="2959" xr:uid="{00000000-0005-0000-0000-00008B0B0000}"/>
    <cellStyle name="20% - Accent4 12 3 2 2 3 3" xfId="2960" xr:uid="{00000000-0005-0000-0000-00008C0B0000}"/>
    <cellStyle name="20% - Accent4 12 3 2 2 4" xfId="2961" xr:uid="{00000000-0005-0000-0000-00008D0B0000}"/>
    <cellStyle name="20% - Accent4 12 3 2 2 4 2" xfId="2962" xr:uid="{00000000-0005-0000-0000-00008E0B0000}"/>
    <cellStyle name="20% - Accent4 12 3 2 2 4 2 2" xfId="2963" xr:uid="{00000000-0005-0000-0000-00008F0B0000}"/>
    <cellStyle name="20% - Accent4 12 3 2 2 4 3" xfId="2964" xr:uid="{00000000-0005-0000-0000-0000900B0000}"/>
    <cellStyle name="20% - Accent4 12 3 2 2 5" xfId="2965" xr:uid="{00000000-0005-0000-0000-0000910B0000}"/>
    <cellStyle name="20% - Accent4 12 3 2 2 5 2" xfId="2966" xr:uid="{00000000-0005-0000-0000-0000920B0000}"/>
    <cellStyle name="20% - Accent4 12 3 2 2 6" xfId="2967" xr:uid="{00000000-0005-0000-0000-0000930B0000}"/>
    <cellStyle name="20% - Accent4 12 3 2 2 6 2" xfId="2968" xr:uid="{00000000-0005-0000-0000-0000940B0000}"/>
    <cellStyle name="20% - Accent4 12 3 2 2 7" xfId="2969" xr:uid="{00000000-0005-0000-0000-0000950B0000}"/>
    <cellStyle name="20% - Accent4 12 3 2 3" xfId="2970" xr:uid="{00000000-0005-0000-0000-0000960B0000}"/>
    <cellStyle name="20% - Accent4 12 3 2 3 2" xfId="2971" xr:uid="{00000000-0005-0000-0000-0000970B0000}"/>
    <cellStyle name="20% - Accent4 12 3 2 3 2 2" xfId="2972" xr:uid="{00000000-0005-0000-0000-0000980B0000}"/>
    <cellStyle name="20% - Accent4 12 3 2 3 2 2 2" xfId="2973" xr:uid="{00000000-0005-0000-0000-0000990B0000}"/>
    <cellStyle name="20% - Accent4 12 3 2 3 2 3" xfId="2974" xr:uid="{00000000-0005-0000-0000-00009A0B0000}"/>
    <cellStyle name="20% - Accent4 12 3 2 3 3" xfId="2975" xr:uid="{00000000-0005-0000-0000-00009B0B0000}"/>
    <cellStyle name="20% - Accent4 12 3 2 3 3 2" xfId="2976" xr:uid="{00000000-0005-0000-0000-00009C0B0000}"/>
    <cellStyle name="20% - Accent4 12 3 2 3 3 2 2" xfId="2977" xr:uid="{00000000-0005-0000-0000-00009D0B0000}"/>
    <cellStyle name="20% - Accent4 12 3 2 3 3 3" xfId="2978" xr:uid="{00000000-0005-0000-0000-00009E0B0000}"/>
    <cellStyle name="20% - Accent4 12 3 2 3 4" xfId="2979" xr:uid="{00000000-0005-0000-0000-00009F0B0000}"/>
    <cellStyle name="20% - Accent4 12 3 2 3 4 2" xfId="2980" xr:uid="{00000000-0005-0000-0000-0000A00B0000}"/>
    <cellStyle name="20% - Accent4 12 3 2 3 5" xfId="2981" xr:uid="{00000000-0005-0000-0000-0000A10B0000}"/>
    <cellStyle name="20% - Accent4 12 3 2 4" xfId="2982" xr:uid="{00000000-0005-0000-0000-0000A20B0000}"/>
    <cellStyle name="20% - Accent4 12 3 2 4 2" xfId="2983" xr:uid="{00000000-0005-0000-0000-0000A30B0000}"/>
    <cellStyle name="20% - Accent4 12 3 2 4 2 2" xfId="2984" xr:uid="{00000000-0005-0000-0000-0000A40B0000}"/>
    <cellStyle name="20% - Accent4 12 3 2 4 3" xfId="2985" xr:uid="{00000000-0005-0000-0000-0000A50B0000}"/>
    <cellStyle name="20% - Accent4 12 3 2 5" xfId="2986" xr:uid="{00000000-0005-0000-0000-0000A60B0000}"/>
    <cellStyle name="20% - Accent4 12 3 2 5 2" xfId="2987" xr:uid="{00000000-0005-0000-0000-0000A70B0000}"/>
    <cellStyle name="20% - Accent4 12 3 2 5 2 2" xfId="2988" xr:uid="{00000000-0005-0000-0000-0000A80B0000}"/>
    <cellStyle name="20% - Accent4 12 3 2 5 3" xfId="2989" xr:uid="{00000000-0005-0000-0000-0000A90B0000}"/>
    <cellStyle name="20% - Accent4 12 3 2 6" xfId="2990" xr:uid="{00000000-0005-0000-0000-0000AA0B0000}"/>
    <cellStyle name="20% - Accent4 12 3 2 6 2" xfId="2991" xr:uid="{00000000-0005-0000-0000-0000AB0B0000}"/>
    <cellStyle name="20% - Accent4 12 3 2 7" xfId="2992" xr:uid="{00000000-0005-0000-0000-0000AC0B0000}"/>
    <cellStyle name="20% - Accent4 12 3 2 7 2" xfId="2993" xr:uid="{00000000-0005-0000-0000-0000AD0B0000}"/>
    <cellStyle name="20% - Accent4 12 3 2 8" xfId="2994" xr:uid="{00000000-0005-0000-0000-0000AE0B0000}"/>
    <cellStyle name="20% - Accent4 12 3 3" xfId="2995" xr:uid="{00000000-0005-0000-0000-0000AF0B0000}"/>
    <cellStyle name="20% - Accent4 12 3 3 2" xfId="2996" xr:uid="{00000000-0005-0000-0000-0000B00B0000}"/>
    <cellStyle name="20% - Accent4 12 3 3 2 2" xfId="2997" xr:uid="{00000000-0005-0000-0000-0000B10B0000}"/>
    <cellStyle name="20% - Accent4 12 3 3 2 2 2" xfId="2998" xr:uid="{00000000-0005-0000-0000-0000B20B0000}"/>
    <cellStyle name="20% - Accent4 12 3 3 2 2 2 2" xfId="2999" xr:uid="{00000000-0005-0000-0000-0000B30B0000}"/>
    <cellStyle name="20% - Accent4 12 3 3 2 2 3" xfId="3000" xr:uid="{00000000-0005-0000-0000-0000B40B0000}"/>
    <cellStyle name="20% - Accent4 12 3 3 2 3" xfId="3001" xr:uid="{00000000-0005-0000-0000-0000B50B0000}"/>
    <cellStyle name="20% - Accent4 12 3 3 2 3 2" xfId="3002" xr:uid="{00000000-0005-0000-0000-0000B60B0000}"/>
    <cellStyle name="20% - Accent4 12 3 3 2 3 2 2" xfId="3003" xr:uid="{00000000-0005-0000-0000-0000B70B0000}"/>
    <cellStyle name="20% - Accent4 12 3 3 2 3 3" xfId="3004" xr:uid="{00000000-0005-0000-0000-0000B80B0000}"/>
    <cellStyle name="20% - Accent4 12 3 3 2 4" xfId="3005" xr:uid="{00000000-0005-0000-0000-0000B90B0000}"/>
    <cellStyle name="20% - Accent4 12 3 3 2 4 2" xfId="3006" xr:uid="{00000000-0005-0000-0000-0000BA0B0000}"/>
    <cellStyle name="20% - Accent4 12 3 3 2 5" xfId="3007" xr:uid="{00000000-0005-0000-0000-0000BB0B0000}"/>
    <cellStyle name="20% - Accent4 12 3 3 3" xfId="3008" xr:uid="{00000000-0005-0000-0000-0000BC0B0000}"/>
    <cellStyle name="20% - Accent4 12 3 3 3 2" xfId="3009" xr:uid="{00000000-0005-0000-0000-0000BD0B0000}"/>
    <cellStyle name="20% - Accent4 12 3 3 3 2 2" xfId="3010" xr:uid="{00000000-0005-0000-0000-0000BE0B0000}"/>
    <cellStyle name="20% - Accent4 12 3 3 3 3" xfId="3011" xr:uid="{00000000-0005-0000-0000-0000BF0B0000}"/>
    <cellStyle name="20% - Accent4 12 3 3 4" xfId="3012" xr:uid="{00000000-0005-0000-0000-0000C00B0000}"/>
    <cellStyle name="20% - Accent4 12 3 3 4 2" xfId="3013" xr:uid="{00000000-0005-0000-0000-0000C10B0000}"/>
    <cellStyle name="20% - Accent4 12 3 3 4 2 2" xfId="3014" xr:uid="{00000000-0005-0000-0000-0000C20B0000}"/>
    <cellStyle name="20% - Accent4 12 3 3 4 3" xfId="3015" xr:uid="{00000000-0005-0000-0000-0000C30B0000}"/>
    <cellStyle name="20% - Accent4 12 3 3 5" xfId="3016" xr:uid="{00000000-0005-0000-0000-0000C40B0000}"/>
    <cellStyle name="20% - Accent4 12 3 3 5 2" xfId="3017" xr:uid="{00000000-0005-0000-0000-0000C50B0000}"/>
    <cellStyle name="20% - Accent4 12 3 3 6" xfId="3018" xr:uid="{00000000-0005-0000-0000-0000C60B0000}"/>
    <cellStyle name="20% - Accent4 12 3 3 6 2" xfId="3019" xr:uid="{00000000-0005-0000-0000-0000C70B0000}"/>
    <cellStyle name="20% - Accent4 12 3 3 7" xfId="3020" xr:uid="{00000000-0005-0000-0000-0000C80B0000}"/>
    <cellStyle name="20% - Accent4 12 3 4" xfId="3021" xr:uid="{00000000-0005-0000-0000-0000C90B0000}"/>
    <cellStyle name="20% - Accent4 12 3 4 2" xfId="3022" xr:uid="{00000000-0005-0000-0000-0000CA0B0000}"/>
    <cellStyle name="20% - Accent4 12 3 4 2 2" xfId="3023" xr:uid="{00000000-0005-0000-0000-0000CB0B0000}"/>
    <cellStyle name="20% - Accent4 12 3 4 2 2 2" xfId="3024" xr:uid="{00000000-0005-0000-0000-0000CC0B0000}"/>
    <cellStyle name="20% - Accent4 12 3 4 2 2 2 2" xfId="3025" xr:uid="{00000000-0005-0000-0000-0000CD0B0000}"/>
    <cellStyle name="20% - Accent4 12 3 4 2 2 3" xfId="3026" xr:uid="{00000000-0005-0000-0000-0000CE0B0000}"/>
    <cellStyle name="20% - Accent4 12 3 4 2 3" xfId="3027" xr:uid="{00000000-0005-0000-0000-0000CF0B0000}"/>
    <cellStyle name="20% - Accent4 12 3 4 2 3 2" xfId="3028" xr:uid="{00000000-0005-0000-0000-0000D00B0000}"/>
    <cellStyle name="20% - Accent4 12 3 4 2 3 2 2" xfId="3029" xr:uid="{00000000-0005-0000-0000-0000D10B0000}"/>
    <cellStyle name="20% - Accent4 12 3 4 2 3 3" xfId="3030" xr:uid="{00000000-0005-0000-0000-0000D20B0000}"/>
    <cellStyle name="20% - Accent4 12 3 4 2 4" xfId="3031" xr:uid="{00000000-0005-0000-0000-0000D30B0000}"/>
    <cellStyle name="20% - Accent4 12 3 4 2 4 2" xfId="3032" xr:uid="{00000000-0005-0000-0000-0000D40B0000}"/>
    <cellStyle name="20% - Accent4 12 3 4 2 5" xfId="3033" xr:uid="{00000000-0005-0000-0000-0000D50B0000}"/>
    <cellStyle name="20% - Accent4 12 3 4 3" xfId="3034" xr:uid="{00000000-0005-0000-0000-0000D60B0000}"/>
    <cellStyle name="20% - Accent4 12 3 4 3 2" xfId="3035" xr:uid="{00000000-0005-0000-0000-0000D70B0000}"/>
    <cellStyle name="20% - Accent4 12 3 4 3 2 2" xfId="3036" xr:uid="{00000000-0005-0000-0000-0000D80B0000}"/>
    <cellStyle name="20% - Accent4 12 3 4 3 3" xfId="3037" xr:uid="{00000000-0005-0000-0000-0000D90B0000}"/>
    <cellStyle name="20% - Accent4 12 3 4 4" xfId="3038" xr:uid="{00000000-0005-0000-0000-0000DA0B0000}"/>
    <cellStyle name="20% - Accent4 12 3 4 4 2" xfId="3039" xr:uid="{00000000-0005-0000-0000-0000DB0B0000}"/>
    <cellStyle name="20% - Accent4 12 3 4 4 2 2" xfId="3040" xr:uid="{00000000-0005-0000-0000-0000DC0B0000}"/>
    <cellStyle name="20% - Accent4 12 3 4 4 3" xfId="3041" xr:uid="{00000000-0005-0000-0000-0000DD0B0000}"/>
    <cellStyle name="20% - Accent4 12 3 4 5" xfId="3042" xr:uid="{00000000-0005-0000-0000-0000DE0B0000}"/>
    <cellStyle name="20% - Accent4 12 3 4 5 2" xfId="3043" xr:uid="{00000000-0005-0000-0000-0000DF0B0000}"/>
    <cellStyle name="20% - Accent4 12 3 4 6" xfId="3044" xr:uid="{00000000-0005-0000-0000-0000E00B0000}"/>
    <cellStyle name="20% - Accent4 12 3 4 6 2" xfId="3045" xr:uid="{00000000-0005-0000-0000-0000E10B0000}"/>
    <cellStyle name="20% - Accent4 12 3 4 7" xfId="3046" xr:uid="{00000000-0005-0000-0000-0000E20B0000}"/>
    <cellStyle name="20% - Accent4 12 3 5" xfId="3047" xr:uid="{00000000-0005-0000-0000-0000E30B0000}"/>
    <cellStyle name="20% - Accent4 12 3 5 2" xfId="3048" xr:uid="{00000000-0005-0000-0000-0000E40B0000}"/>
    <cellStyle name="20% - Accent4 12 3 5 2 2" xfId="3049" xr:uid="{00000000-0005-0000-0000-0000E50B0000}"/>
    <cellStyle name="20% - Accent4 12 3 5 2 2 2" xfId="3050" xr:uid="{00000000-0005-0000-0000-0000E60B0000}"/>
    <cellStyle name="20% - Accent4 12 3 5 2 3" xfId="3051" xr:uid="{00000000-0005-0000-0000-0000E70B0000}"/>
    <cellStyle name="20% - Accent4 12 3 5 3" xfId="3052" xr:uid="{00000000-0005-0000-0000-0000E80B0000}"/>
    <cellStyle name="20% - Accent4 12 3 5 3 2" xfId="3053" xr:uid="{00000000-0005-0000-0000-0000E90B0000}"/>
    <cellStyle name="20% - Accent4 12 3 5 3 2 2" xfId="3054" xr:uid="{00000000-0005-0000-0000-0000EA0B0000}"/>
    <cellStyle name="20% - Accent4 12 3 5 3 3" xfId="3055" xr:uid="{00000000-0005-0000-0000-0000EB0B0000}"/>
    <cellStyle name="20% - Accent4 12 3 5 4" xfId="3056" xr:uid="{00000000-0005-0000-0000-0000EC0B0000}"/>
    <cellStyle name="20% - Accent4 12 3 5 4 2" xfId="3057" xr:uid="{00000000-0005-0000-0000-0000ED0B0000}"/>
    <cellStyle name="20% - Accent4 12 3 5 5" xfId="3058" xr:uid="{00000000-0005-0000-0000-0000EE0B0000}"/>
    <cellStyle name="20% - Accent4 12 3 6" xfId="3059" xr:uid="{00000000-0005-0000-0000-0000EF0B0000}"/>
    <cellStyle name="20% - Accent4 12 3 6 2" xfId="3060" xr:uid="{00000000-0005-0000-0000-0000F00B0000}"/>
    <cellStyle name="20% - Accent4 12 3 6 2 2" xfId="3061" xr:uid="{00000000-0005-0000-0000-0000F10B0000}"/>
    <cellStyle name="20% - Accent4 12 3 6 2 2 2" xfId="3062" xr:uid="{00000000-0005-0000-0000-0000F20B0000}"/>
    <cellStyle name="20% - Accent4 12 3 6 2 3" xfId="3063" xr:uid="{00000000-0005-0000-0000-0000F30B0000}"/>
    <cellStyle name="20% - Accent4 12 3 6 3" xfId="3064" xr:uid="{00000000-0005-0000-0000-0000F40B0000}"/>
    <cellStyle name="20% - Accent4 12 3 6 3 2" xfId="3065" xr:uid="{00000000-0005-0000-0000-0000F50B0000}"/>
    <cellStyle name="20% - Accent4 12 3 6 4" xfId="3066" xr:uid="{00000000-0005-0000-0000-0000F60B0000}"/>
    <cellStyle name="20% - Accent4 12 3 7" xfId="3067" xr:uid="{00000000-0005-0000-0000-0000F70B0000}"/>
    <cellStyle name="20% - Accent4 12 3 7 2" xfId="3068" xr:uid="{00000000-0005-0000-0000-0000F80B0000}"/>
    <cellStyle name="20% - Accent4 12 3 7 2 2" xfId="3069" xr:uid="{00000000-0005-0000-0000-0000F90B0000}"/>
    <cellStyle name="20% - Accent4 12 3 7 3" xfId="3070" xr:uid="{00000000-0005-0000-0000-0000FA0B0000}"/>
    <cellStyle name="20% - Accent4 12 3 8" xfId="3071" xr:uid="{00000000-0005-0000-0000-0000FB0B0000}"/>
    <cellStyle name="20% - Accent4 12 3 8 2" xfId="3072" xr:uid="{00000000-0005-0000-0000-0000FC0B0000}"/>
    <cellStyle name="20% - Accent4 12 3 8 2 2" xfId="3073" xr:uid="{00000000-0005-0000-0000-0000FD0B0000}"/>
    <cellStyle name="20% - Accent4 12 3 8 3" xfId="3074" xr:uid="{00000000-0005-0000-0000-0000FE0B0000}"/>
    <cellStyle name="20% - Accent4 12 3 9" xfId="3075" xr:uid="{00000000-0005-0000-0000-0000FF0B0000}"/>
    <cellStyle name="20% - Accent4 12 3 9 2" xfId="3076" xr:uid="{00000000-0005-0000-0000-0000000C0000}"/>
    <cellStyle name="20% - Accent4 12 4" xfId="3077" xr:uid="{00000000-0005-0000-0000-0000010C0000}"/>
    <cellStyle name="20% - Accent4 12 4 10" xfId="3078" xr:uid="{00000000-0005-0000-0000-0000020C0000}"/>
    <cellStyle name="20% - Accent4 12 4 10 2" xfId="3079" xr:uid="{00000000-0005-0000-0000-0000030C0000}"/>
    <cellStyle name="20% - Accent4 12 4 11" xfId="3080" xr:uid="{00000000-0005-0000-0000-0000040C0000}"/>
    <cellStyle name="20% - Accent4 12 4 2" xfId="3081" xr:uid="{00000000-0005-0000-0000-0000050C0000}"/>
    <cellStyle name="20% - Accent4 12 4 2 2" xfId="3082" xr:uid="{00000000-0005-0000-0000-0000060C0000}"/>
    <cellStyle name="20% - Accent4 12 4 2 2 2" xfId="3083" xr:uid="{00000000-0005-0000-0000-0000070C0000}"/>
    <cellStyle name="20% - Accent4 12 4 2 2 2 2" xfId="3084" xr:uid="{00000000-0005-0000-0000-0000080C0000}"/>
    <cellStyle name="20% - Accent4 12 4 2 2 2 2 2" xfId="3085" xr:uid="{00000000-0005-0000-0000-0000090C0000}"/>
    <cellStyle name="20% - Accent4 12 4 2 2 2 2 2 2" xfId="3086" xr:uid="{00000000-0005-0000-0000-00000A0C0000}"/>
    <cellStyle name="20% - Accent4 12 4 2 2 2 2 3" xfId="3087" xr:uid="{00000000-0005-0000-0000-00000B0C0000}"/>
    <cellStyle name="20% - Accent4 12 4 2 2 2 3" xfId="3088" xr:uid="{00000000-0005-0000-0000-00000C0C0000}"/>
    <cellStyle name="20% - Accent4 12 4 2 2 2 3 2" xfId="3089" xr:uid="{00000000-0005-0000-0000-00000D0C0000}"/>
    <cellStyle name="20% - Accent4 12 4 2 2 2 3 2 2" xfId="3090" xr:uid="{00000000-0005-0000-0000-00000E0C0000}"/>
    <cellStyle name="20% - Accent4 12 4 2 2 2 3 3" xfId="3091" xr:uid="{00000000-0005-0000-0000-00000F0C0000}"/>
    <cellStyle name="20% - Accent4 12 4 2 2 2 4" xfId="3092" xr:uid="{00000000-0005-0000-0000-0000100C0000}"/>
    <cellStyle name="20% - Accent4 12 4 2 2 2 4 2" xfId="3093" xr:uid="{00000000-0005-0000-0000-0000110C0000}"/>
    <cellStyle name="20% - Accent4 12 4 2 2 2 5" xfId="3094" xr:uid="{00000000-0005-0000-0000-0000120C0000}"/>
    <cellStyle name="20% - Accent4 12 4 2 2 3" xfId="3095" xr:uid="{00000000-0005-0000-0000-0000130C0000}"/>
    <cellStyle name="20% - Accent4 12 4 2 2 3 2" xfId="3096" xr:uid="{00000000-0005-0000-0000-0000140C0000}"/>
    <cellStyle name="20% - Accent4 12 4 2 2 3 2 2" xfId="3097" xr:uid="{00000000-0005-0000-0000-0000150C0000}"/>
    <cellStyle name="20% - Accent4 12 4 2 2 3 3" xfId="3098" xr:uid="{00000000-0005-0000-0000-0000160C0000}"/>
    <cellStyle name="20% - Accent4 12 4 2 2 4" xfId="3099" xr:uid="{00000000-0005-0000-0000-0000170C0000}"/>
    <cellStyle name="20% - Accent4 12 4 2 2 4 2" xfId="3100" xr:uid="{00000000-0005-0000-0000-0000180C0000}"/>
    <cellStyle name="20% - Accent4 12 4 2 2 4 2 2" xfId="3101" xr:uid="{00000000-0005-0000-0000-0000190C0000}"/>
    <cellStyle name="20% - Accent4 12 4 2 2 4 3" xfId="3102" xr:uid="{00000000-0005-0000-0000-00001A0C0000}"/>
    <cellStyle name="20% - Accent4 12 4 2 2 5" xfId="3103" xr:uid="{00000000-0005-0000-0000-00001B0C0000}"/>
    <cellStyle name="20% - Accent4 12 4 2 2 5 2" xfId="3104" xr:uid="{00000000-0005-0000-0000-00001C0C0000}"/>
    <cellStyle name="20% - Accent4 12 4 2 2 6" xfId="3105" xr:uid="{00000000-0005-0000-0000-00001D0C0000}"/>
    <cellStyle name="20% - Accent4 12 4 2 2 6 2" xfId="3106" xr:uid="{00000000-0005-0000-0000-00001E0C0000}"/>
    <cellStyle name="20% - Accent4 12 4 2 2 7" xfId="3107" xr:uid="{00000000-0005-0000-0000-00001F0C0000}"/>
    <cellStyle name="20% - Accent4 12 4 2 3" xfId="3108" xr:uid="{00000000-0005-0000-0000-0000200C0000}"/>
    <cellStyle name="20% - Accent4 12 4 2 3 2" xfId="3109" xr:uid="{00000000-0005-0000-0000-0000210C0000}"/>
    <cellStyle name="20% - Accent4 12 4 2 3 2 2" xfId="3110" xr:uid="{00000000-0005-0000-0000-0000220C0000}"/>
    <cellStyle name="20% - Accent4 12 4 2 3 2 2 2" xfId="3111" xr:uid="{00000000-0005-0000-0000-0000230C0000}"/>
    <cellStyle name="20% - Accent4 12 4 2 3 2 3" xfId="3112" xr:uid="{00000000-0005-0000-0000-0000240C0000}"/>
    <cellStyle name="20% - Accent4 12 4 2 3 3" xfId="3113" xr:uid="{00000000-0005-0000-0000-0000250C0000}"/>
    <cellStyle name="20% - Accent4 12 4 2 3 3 2" xfId="3114" xr:uid="{00000000-0005-0000-0000-0000260C0000}"/>
    <cellStyle name="20% - Accent4 12 4 2 3 3 2 2" xfId="3115" xr:uid="{00000000-0005-0000-0000-0000270C0000}"/>
    <cellStyle name="20% - Accent4 12 4 2 3 3 3" xfId="3116" xr:uid="{00000000-0005-0000-0000-0000280C0000}"/>
    <cellStyle name="20% - Accent4 12 4 2 3 4" xfId="3117" xr:uid="{00000000-0005-0000-0000-0000290C0000}"/>
    <cellStyle name="20% - Accent4 12 4 2 3 4 2" xfId="3118" xr:uid="{00000000-0005-0000-0000-00002A0C0000}"/>
    <cellStyle name="20% - Accent4 12 4 2 3 5" xfId="3119" xr:uid="{00000000-0005-0000-0000-00002B0C0000}"/>
    <cellStyle name="20% - Accent4 12 4 2 4" xfId="3120" xr:uid="{00000000-0005-0000-0000-00002C0C0000}"/>
    <cellStyle name="20% - Accent4 12 4 2 4 2" xfId="3121" xr:uid="{00000000-0005-0000-0000-00002D0C0000}"/>
    <cellStyle name="20% - Accent4 12 4 2 4 2 2" xfId="3122" xr:uid="{00000000-0005-0000-0000-00002E0C0000}"/>
    <cellStyle name="20% - Accent4 12 4 2 4 3" xfId="3123" xr:uid="{00000000-0005-0000-0000-00002F0C0000}"/>
    <cellStyle name="20% - Accent4 12 4 2 5" xfId="3124" xr:uid="{00000000-0005-0000-0000-0000300C0000}"/>
    <cellStyle name="20% - Accent4 12 4 2 5 2" xfId="3125" xr:uid="{00000000-0005-0000-0000-0000310C0000}"/>
    <cellStyle name="20% - Accent4 12 4 2 5 2 2" xfId="3126" xr:uid="{00000000-0005-0000-0000-0000320C0000}"/>
    <cellStyle name="20% - Accent4 12 4 2 5 3" xfId="3127" xr:uid="{00000000-0005-0000-0000-0000330C0000}"/>
    <cellStyle name="20% - Accent4 12 4 2 6" xfId="3128" xr:uid="{00000000-0005-0000-0000-0000340C0000}"/>
    <cellStyle name="20% - Accent4 12 4 2 6 2" xfId="3129" xr:uid="{00000000-0005-0000-0000-0000350C0000}"/>
    <cellStyle name="20% - Accent4 12 4 2 7" xfId="3130" xr:uid="{00000000-0005-0000-0000-0000360C0000}"/>
    <cellStyle name="20% - Accent4 12 4 2 7 2" xfId="3131" xr:uid="{00000000-0005-0000-0000-0000370C0000}"/>
    <cellStyle name="20% - Accent4 12 4 2 8" xfId="3132" xr:uid="{00000000-0005-0000-0000-0000380C0000}"/>
    <cellStyle name="20% - Accent4 12 4 3" xfId="3133" xr:uid="{00000000-0005-0000-0000-0000390C0000}"/>
    <cellStyle name="20% - Accent4 12 4 3 2" xfId="3134" xr:uid="{00000000-0005-0000-0000-00003A0C0000}"/>
    <cellStyle name="20% - Accent4 12 4 3 2 2" xfId="3135" xr:uid="{00000000-0005-0000-0000-00003B0C0000}"/>
    <cellStyle name="20% - Accent4 12 4 3 2 2 2" xfId="3136" xr:uid="{00000000-0005-0000-0000-00003C0C0000}"/>
    <cellStyle name="20% - Accent4 12 4 3 2 2 2 2" xfId="3137" xr:uid="{00000000-0005-0000-0000-00003D0C0000}"/>
    <cellStyle name="20% - Accent4 12 4 3 2 2 3" xfId="3138" xr:uid="{00000000-0005-0000-0000-00003E0C0000}"/>
    <cellStyle name="20% - Accent4 12 4 3 2 3" xfId="3139" xr:uid="{00000000-0005-0000-0000-00003F0C0000}"/>
    <cellStyle name="20% - Accent4 12 4 3 2 3 2" xfId="3140" xr:uid="{00000000-0005-0000-0000-0000400C0000}"/>
    <cellStyle name="20% - Accent4 12 4 3 2 3 2 2" xfId="3141" xr:uid="{00000000-0005-0000-0000-0000410C0000}"/>
    <cellStyle name="20% - Accent4 12 4 3 2 3 3" xfId="3142" xr:uid="{00000000-0005-0000-0000-0000420C0000}"/>
    <cellStyle name="20% - Accent4 12 4 3 2 4" xfId="3143" xr:uid="{00000000-0005-0000-0000-0000430C0000}"/>
    <cellStyle name="20% - Accent4 12 4 3 2 4 2" xfId="3144" xr:uid="{00000000-0005-0000-0000-0000440C0000}"/>
    <cellStyle name="20% - Accent4 12 4 3 2 5" xfId="3145" xr:uid="{00000000-0005-0000-0000-0000450C0000}"/>
    <cellStyle name="20% - Accent4 12 4 3 3" xfId="3146" xr:uid="{00000000-0005-0000-0000-0000460C0000}"/>
    <cellStyle name="20% - Accent4 12 4 3 3 2" xfId="3147" xr:uid="{00000000-0005-0000-0000-0000470C0000}"/>
    <cellStyle name="20% - Accent4 12 4 3 3 2 2" xfId="3148" xr:uid="{00000000-0005-0000-0000-0000480C0000}"/>
    <cellStyle name="20% - Accent4 12 4 3 3 3" xfId="3149" xr:uid="{00000000-0005-0000-0000-0000490C0000}"/>
    <cellStyle name="20% - Accent4 12 4 3 4" xfId="3150" xr:uid="{00000000-0005-0000-0000-00004A0C0000}"/>
    <cellStyle name="20% - Accent4 12 4 3 4 2" xfId="3151" xr:uid="{00000000-0005-0000-0000-00004B0C0000}"/>
    <cellStyle name="20% - Accent4 12 4 3 4 2 2" xfId="3152" xr:uid="{00000000-0005-0000-0000-00004C0C0000}"/>
    <cellStyle name="20% - Accent4 12 4 3 4 3" xfId="3153" xr:uid="{00000000-0005-0000-0000-00004D0C0000}"/>
    <cellStyle name="20% - Accent4 12 4 3 5" xfId="3154" xr:uid="{00000000-0005-0000-0000-00004E0C0000}"/>
    <cellStyle name="20% - Accent4 12 4 3 5 2" xfId="3155" xr:uid="{00000000-0005-0000-0000-00004F0C0000}"/>
    <cellStyle name="20% - Accent4 12 4 3 6" xfId="3156" xr:uid="{00000000-0005-0000-0000-0000500C0000}"/>
    <cellStyle name="20% - Accent4 12 4 3 6 2" xfId="3157" xr:uid="{00000000-0005-0000-0000-0000510C0000}"/>
    <cellStyle name="20% - Accent4 12 4 3 7" xfId="3158" xr:uid="{00000000-0005-0000-0000-0000520C0000}"/>
    <cellStyle name="20% - Accent4 12 4 4" xfId="3159" xr:uid="{00000000-0005-0000-0000-0000530C0000}"/>
    <cellStyle name="20% - Accent4 12 4 4 2" xfId="3160" xr:uid="{00000000-0005-0000-0000-0000540C0000}"/>
    <cellStyle name="20% - Accent4 12 4 4 2 2" xfId="3161" xr:uid="{00000000-0005-0000-0000-0000550C0000}"/>
    <cellStyle name="20% - Accent4 12 4 4 2 2 2" xfId="3162" xr:uid="{00000000-0005-0000-0000-0000560C0000}"/>
    <cellStyle name="20% - Accent4 12 4 4 2 2 2 2" xfId="3163" xr:uid="{00000000-0005-0000-0000-0000570C0000}"/>
    <cellStyle name="20% - Accent4 12 4 4 2 2 3" xfId="3164" xr:uid="{00000000-0005-0000-0000-0000580C0000}"/>
    <cellStyle name="20% - Accent4 12 4 4 2 3" xfId="3165" xr:uid="{00000000-0005-0000-0000-0000590C0000}"/>
    <cellStyle name="20% - Accent4 12 4 4 2 3 2" xfId="3166" xr:uid="{00000000-0005-0000-0000-00005A0C0000}"/>
    <cellStyle name="20% - Accent4 12 4 4 2 3 2 2" xfId="3167" xr:uid="{00000000-0005-0000-0000-00005B0C0000}"/>
    <cellStyle name="20% - Accent4 12 4 4 2 3 3" xfId="3168" xr:uid="{00000000-0005-0000-0000-00005C0C0000}"/>
    <cellStyle name="20% - Accent4 12 4 4 2 4" xfId="3169" xr:uid="{00000000-0005-0000-0000-00005D0C0000}"/>
    <cellStyle name="20% - Accent4 12 4 4 2 4 2" xfId="3170" xr:uid="{00000000-0005-0000-0000-00005E0C0000}"/>
    <cellStyle name="20% - Accent4 12 4 4 2 5" xfId="3171" xr:uid="{00000000-0005-0000-0000-00005F0C0000}"/>
    <cellStyle name="20% - Accent4 12 4 4 3" xfId="3172" xr:uid="{00000000-0005-0000-0000-0000600C0000}"/>
    <cellStyle name="20% - Accent4 12 4 4 3 2" xfId="3173" xr:uid="{00000000-0005-0000-0000-0000610C0000}"/>
    <cellStyle name="20% - Accent4 12 4 4 3 2 2" xfId="3174" xr:uid="{00000000-0005-0000-0000-0000620C0000}"/>
    <cellStyle name="20% - Accent4 12 4 4 3 3" xfId="3175" xr:uid="{00000000-0005-0000-0000-0000630C0000}"/>
    <cellStyle name="20% - Accent4 12 4 4 4" xfId="3176" xr:uid="{00000000-0005-0000-0000-0000640C0000}"/>
    <cellStyle name="20% - Accent4 12 4 4 4 2" xfId="3177" xr:uid="{00000000-0005-0000-0000-0000650C0000}"/>
    <cellStyle name="20% - Accent4 12 4 4 4 2 2" xfId="3178" xr:uid="{00000000-0005-0000-0000-0000660C0000}"/>
    <cellStyle name="20% - Accent4 12 4 4 4 3" xfId="3179" xr:uid="{00000000-0005-0000-0000-0000670C0000}"/>
    <cellStyle name="20% - Accent4 12 4 4 5" xfId="3180" xr:uid="{00000000-0005-0000-0000-0000680C0000}"/>
    <cellStyle name="20% - Accent4 12 4 4 5 2" xfId="3181" xr:uid="{00000000-0005-0000-0000-0000690C0000}"/>
    <cellStyle name="20% - Accent4 12 4 4 6" xfId="3182" xr:uid="{00000000-0005-0000-0000-00006A0C0000}"/>
    <cellStyle name="20% - Accent4 12 4 4 6 2" xfId="3183" xr:uid="{00000000-0005-0000-0000-00006B0C0000}"/>
    <cellStyle name="20% - Accent4 12 4 4 7" xfId="3184" xr:uid="{00000000-0005-0000-0000-00006C0C0000}"/>
    <cellStyle name="20% - Accent4 12 4 5" xfId="3185" xr:uid="{00000000-0005-0000-0000-00006D0C0000}"/>
    <cellStyle name="20% - Accent4 12 4 5 2" xfId="3186" xr:uid="{00000000-0005-0000-0000-00006E0C0000}"/>
    <cellStyle name="20% - Accent4 12 4 5 2 2" xfId="3187" xr:uid="{00000000-0005-0000-0000-00006F0C0000}"/>
    <cellStyle name="20% - Accent4 12 4 5 2 2 2" xfId="3188" xr:uid="{00000000-0005-0000-0000-0000700C0000}"/>
    <cellStyle name="20% - Accent4 12 4 5 2 3" xfId="3189" xr:uid="{00000000-0005-0000-0000-0000710C0000}"/>
    <cellStyle name="20% - Accent4 12 4 5 3" xfId="3190" xr:uid="{00000000-0005-0000-0000-0000720C0000}"/>
    <cellStyle name="20% - Accent4 12 4 5 3 2" xfId="3191" xr:uid="{00000000-0005-0000-0000-0000730C0000}"/>
    <cellStyle name="20% - Accent4 12 4 5 3 2 2" xfId="3192" xr:uid="{00000000-0005-0000-0000-0000740C0000}"/>
    <cellStyle name="20% - Accent4 12 4 5 3 3" xfId="3193" xr:uid="{00000000-0005-0000-0000-0000750C0000}"/>
    <cellStyle name="20% - Accent4 12 4 5 4" xfId="3194" xr:uid="{00000000-0005-0000-0000-0000760C0000}"/>
    <cellStyle name="20% - Accent4 12 4 5 4 2" xfId="3195" xr:uid="{00000000-0005-0000-0000-0000770C0000}"/>
    <cellStyle name="20% - Accent4 12 4 5 5" xfId="3196" xr:uid="{00000000-0005-0000-0000-0000780C0000}"/>
    <cellStyle name="20% - Accent4 12 4 6" xfId="3197" xr:uid="{00000000-0005-0000-0000-0000790C0000}"/>
    <cellStyle name="20% - Accent4 12 4 6 2" xfId="3198" xr:uid="{00000000-0005-0000-0000-00007A0C0000}"/>
    <cellStyle name="20% - Accent4 12 4 6 2 2" xfId="3199" xr:uid="{00000000-0005-0000-0000-00007B0C0000}"/>
    <cellStyle name="20% - Accent4 12 4 6 2 2 2" xfId="3200" xr:uid="{00000000-0005-0000-0000-00007C0C0000}"/>
    <cellStyle name="20% - Accent4 12 4 6 2 3" xfId="3201" xr:uid="{00000000-0005-0000-0000-00007D0C0000}"/>
    <cellStyle name="20% - Accent4 12 4 6 3" xfId="3202" xr:uid="{00000000-0005-0000-0000-00007E0C0000}"/>
    <cellStyle name="20% - Accent4 12 4 6 3 2" xfId="3203" xr:uid="{00000000-0005-0000-0000-00007F0C0000}"/>
    <cellStyle name="20% - Accent4 12 4 6 4" xfId="3204" xr:uid="{00000000-0005-0000-0000-0000800C0000}"/>
    <cellStyle name="20% - Accent4 12 4 7" xfId="3205" xr:uid="{00000000-0005-0000-0000-0000810C0000}"/>
    <cellStyle name="20% - Accent4 12 4 7 2" xfId="3206" xr:uid="{00000000-0005-0000-0000-0000820C0000}"/>
    <cellStyle name="20% - Accent4 12 4 7 2 2" xfId="3207" xr:uid="{00000000-0005-0000-0000-0000830C0000}"/>
    <cellStyle name="20% - Accent4 12 4 7 3" xfId="3208" xr:uid="{00000000-0005-0000-0000-0000840C0000}"/>
    <cellStyle name="20% - Accent4 12 4 8" xfId="3209" xr:uid="{00000000-0005-0000-0000-0000850C0000}"/>
    <cellStyle name="20% - Accent4 12 4 8 2" xfId="3210" xr:uid="{00000000-0005-0000-0000-0000860C0000}"/>
    <cellStyle name="20% - Accent4 12 4 8 2 2" xfId="3211" xr:uid="{00000000-0005-0000-0000-0000870C0000}"/>
    <cellStyle name="20% - Accent4 12 4 8 3" xfId="3212" xr:uid="{00000000-0005-0000-0000-0000880C0000}"/>
    <cellStyle name="20% - Accent4 12 4 9" xfId="3213" xr:uid="{00000000-0005-0000-0000-0000890C0000}"/>
    <cellStyle name="20% - Accent4 12 4 9 2" xfId="3214" xr:uid="{00000000-0005-0000-0000-00008A0C0000}"/>
    <cellStyle name="20% - Accent4 12 5" xfId="3215" xr:uid="{00000000-0005-0000-0000-00008B0C0000}"/>
    <cellStyle name="20% - Accent4 12 5 10" xfId="3216" xr:uid="{00000000-0005-0000-0000-00008C0C0000}"/>
    <cellStyle name="20% - Accent4 12 5 10 2" xfId="3217" xr:uid="{00000000-0005-0000-0000-00008D0C0000}"/>
    <cellStyle name="20% - Accent4 12 5 11" xfId="3218" xr:uid="{00000000-0005-0000-0000-00008E0C0000}"/>
    <cellStyle name="20% - Accent4 12 5 2" xfId="3219" xr:uid="{00000000-0005-0000-0000-00008F0C0000}"/>
    <cellStyle name="20% - Accent4 12 5 2 2" xfId="3220" xr:uid="{00000000-0005-0000-0000-0000900C0000}"/>
    <cellStyle name="20% - Accent4 12 5 2 2 2" xfId="3221" xr:uid="{00000000-0005-0000-0000-0000910C0000}"/>
    <cellStyle name="20% - Accent4 12 5 2 2 2 2" xfId="3222" xr:uid="{00000000-0005-0000-0000-0000920C0000}"/>
    <cellStyle name="20% - Accent4 12 5 2 2 2 2 2" xfId="3223" xr:uid="{00000000-0005-0000-0000-0000930C0000}"/>
    <cellStyle name="20% - Accent4 12 5 2 2 2 2 2 2" xfId="3224" xr:uid="{00000000-0005-0000-0000-0000940C0000}"/>
    <cellStyle name="20% - Accent4 12 5 2 2 2 2 3" xfId="3225" xr:uid="{00000000-0005-0000-0000-0000950C0000}"/>
    <cellStyle name="20% - Accent4 12 5 2 2 2 3" xfId="3226" xr:uid="{00000000-0005-0000-0000-0000960C0000}"/>
    <cellStyle name="20% - Accent4 12 5 2 2 2 3 2" xfId="3227" xr:uid="{00000000-0005-0000-0000-0000970C0000}"/>
    <cellStyle name="20% - Accent4 12 5 2 2 2 3 2 2" xfId="3228" xr:uid="{00000000-0005-0000-0000-0000980C0000}"/>
    <cellStyle name="20% - Accent4 12 5 2 2 2 3 3" xfId="3229" xr:uid="{00000000-0005-0000-0000-0000990C0000}"/>
    <cellStyle name="20% - Accent4 12 5 2 2 2 4" xfId="3230" xr:uid="{00000000-0005-0000-0000-00009A0C0000}"/>
    <cellStyle name="20% - Accent4 12 5 2 2 2 4 2" xfId="3231" xr:uid="{00000000-0005-0000-0000-00009B0C0000}"/>
    <cellStyle name="20% - Accent4 12 5 2 2 2 5" xfId="3232" xr:uid="{00000000-0005-0000-0000-00009C0C0000}"/>
    <cellStyle name="20% - Accent4 12 5 2 2 3" xfId="3233" xr:uid="{00000000-0005-0000-0000-00009D0C0000}"/>
    <cellStyle name="20% - Accent4 12 5 2 2 3 2" xfId="3234" xr:uid="{00000000-0005-0000-0000-00009E0C0000}"/>
    <cellStyle name="20% - Accent4 12 5 2 2 3 2 2" xfId="3235" xr:uid="{00000000-0005-0000-0000-00009F0C0000}"/>
    <cellStyle name="20% - Accent4 12 5 2 2 3 3" xfId="3236" xr:uid="{00000000-0005-0000-0000-0000A00C0000}"/>
    <cellStyle name="20% - Accent4 12 5 2 2 4" xfId="3237" xr:uid="{00000000-0005-0000-0000-0000A10C0000}"/>
    <cellStyle name="20% - Accent4 12 5 2 2 4 2" xfId="3238" xr:uid="{00000000-0005-0000-0000-0000A20C0000}"/>
    <cellStyle name="20% - Accent4 12 5 2 2 4 2 2" xfId="3239" xr:uid="{00000000-0005-0000-0000-0000A30C0000}"/>
    <cellStyle name="20% - Accent4 12 5 2 2 4 3" xfId="3240" xr:uid="{00000000-0005-0000-0000-0000A40C0000}"/>
    <cellStyle name="20% - Accent4 12 5 2 2 5" xfId="3241" xr:uid="{00000000-0005-0000-0000-0000A50C0000}"/>
    <cellStyle name="20% - Accent4 12 5 2 2 5 2" xfId="3242" xr:uid="{00000000-0005-0000-0000-0000A60C0000}"/>
    <cellStyle name="20% - Accent4 12 5 2 2 6" xfId="3243" xr:uid="{00000000-0005-0000-0000-0000A70C0000}"/>
    <cellStyle name="20% - Accent4 12 5 2 2 6 2" xfId="3244" xr:uid="{00000000-0005-0000-0000-0000A80C0000}"/>
    <cellStyle name="20% - Accent4 12 5 2 2 7" xfId="3245" xr:uid="{00000000-0005-0000-0000-0000A90C0000}"/>
    <cellStyle name="20% - Accent4 12 5 2 3" xfId="3246" xr:uid="{00000000-0005-0000-0000-0000AA0C0000}"/>
    <cellStyle name="20% - Accent4 12 5 2 3 2" xfId="3247" xr:uid="{00000000-0005-0000-0000-0000AB0C0000}"/>
    <cellStyle name="20% - Accent4 12 5 2 3 2 2" xfId="3248" xr:uid="{00000000-0005-0000-0000-0000AC0C0000}"/>
    <cellStyle name="20% - Accent4 12 5 2 3 2 2 2" xfId="3249" xr:uid="{00000000-0005-0000-0000-0000AD0C0000}"/>
    <cellStyle name="20% - Accent4 12 5 2 3 2 3" xfId="3250" xr:uid="{00000000-0005-0000-0000-0000AE0C0000}"/>
    <cellStyle name="20% - Accent4 12 5 2 3 3" xfId="3251" xr:uid="{00000000-0005-0000-0000-0000AF0C0000}"/>
    <cellStyle name="20% - Accent4 12 5 2 3 3 2" xfId="3252" xr:uid="{00000000-0005-0000-0000-0000B00C0000}"/>
    <cellStyle name="20% - Accent4 12 5 2 3 3 2 2" xfId="3253" xr:uid="{00000000-0005-0000-0000-0000B10C0000}"/>
    <cellStyle name="20% - Accent4 12 5 2 3 3 3" xfId="3254" xr:uid="{00000000-0005-0000-0000-0000B20C0000}"/>
    <cellStyle name="20% - Accent4 12 5 2 3 4" xfId="3255" xr:uid="{00000000-0005-0000-0000-0000B30C0000}"/>
    <cellStyle name="20% - Accent4 12 5 2 3 4 2" xfId="3256" xr:uid="{00000000-0005-0000-0000-0000B40C0000}"/>
    <cellStyle name="20% - Accent4 12 5 2 3 5" xfId="3257" xr:uid="{00000000-0005-0000-0000-0000B50C0000}"/>
    <cellStyle name="20% - Accent4 12 5 2 4" xfId="3258" xr:uid="{00000000-0005-0000-0000-0000B60C0000}"/>
    <cellStyle name="20% - Accent4 12 5 2 4 2" xfId="3259" xr:uid="{00000000-0005-0000-0000-0000B70C0000}"/>
    <cellStyle name="20% - Accent4 12 5 2 4 2 2" xfId="3260" xr:uid="{00000000-0005-0000-0000-0000B80C0000}"/>
    <cellStyle name="20% - Accent4 12 5 2 4 3" xfId="3261" xr:uid="{00000000-0005-0000-0000-0000B90C0000}"/>
    <cellStyle name="20% - Accent4 12 5 2 5" xfId="3262" xr:uid="{00000000-0005-0000-0000-0000BA0C0000}"/>
    <cellStyle name="20% - Accent4 12 5 2 5 2" xfId="3263" xr:uid="{00000000-0005-0000-0000-0000BB0C0000}"/>
    <cellStyle name="20% - Accent4 12 5 2 5 2 2" xfId="3264" xr:uid="{00000000-0005-0000-0000-0000BC0C0000}"/>
    <cellStyle name="20% - Accent4 12 5 2 5 3" xfId="3265" xr:uid="{00000000-0005-0000-0000-0000BD0C0000}"/>
    <cellStyle name="20% - Accent4 12 5 2 6" xfId="3266" xr:uid="{00000000-0005-0000-0000-0000BE0C0000}"/>
    <cellStyle name="20% - Accent4 12 5 2 6 2" xfId="3267" xr:uid="{00000000-0005-0000-0000-0000BF0C0000}"/>
    <cellStyle name="20% - Accent4 12 5 2 7" xfId="3268" xr:uid="{00000000-0005-0000-0000-0000C00C0000}"/>
    <cellStyle name="20% - Accent4 12 5 2 7 2" xfId="3269" xr:uid="{00000000-0005-0000-0000-0000C10C0000}"/>
    <cellStyle name="20% - Accent4 12 5 2 8" xfId="3270" xr:uid="{00000000-0005-0000-0000-0000C20C0000}"/>
    <cellStyle name="20% - Accent4 12 5 3" xfId="3271" xr:uid="{00000000-0005-0000-0000-0000C30C0000}"/>
    <cellStyle name="20% - Accent4 12 5 3 2" xfId="3272" xr:uid="{00000000-0005-0000-0000-0000C40C0000}"/>
    <cellStyle name="20% - Accent4 12 5 3 2 2" xfId="3273" xr:uid="{00000000-0005-0000-0000-0000C50C0000}"/>
    <cellStyle name="20% - Accent4 12 5 3 2 2 2" xfId="3274" xr:uid="{00000000-0005-0000-0000-0000C60C0000}"/>
    <cellStyle name="20% - Accent4 12 5 3 2 2 2 2" xfId="3275" xr:uid="{00000000-0005-0000-0000-0000C70C0000}"/>
    <cellStyle name="20% - Accent4 12 5 3 2 2 3" xfId="3276" xr:uid="{00000000-0005-0000-0000-0000C80C0000}"/>
    <cellStyle name="20% - Accent4 12 5 3 2 3" xfId="3277" xr:uid="{00000000-0005-0000-0000-0000C90C0000}"/>
    <cellStyle name="20% - Accent4 12 5 3 2 3 2" xfId="3278" xr:uid="{00000000-0005-0000-0000-0000CA0C0000}"/>
    <cellStyle name="20% - Accent4 12 5 3 2 3 2 2" xfId="3279" xr:uid="{00000000-0005-0000-0000-0000CB0C0000}"/>
    <cellStyle name="20% - Accent4 12 5 3 2 3 3" xfId="3280" xr:uid="{00000000-0005-0000-0000-0000CC0C0000}"/>
    <cellStyle name="20% - Accent4 12 5 3 2 4" xfId="3281" xr:uid="{00000000-0005-0000-0000-0000CD0C0000}"/>
    <cellStyle name="20% - Accent4 12 5 3 2 4 2" xfId="3282" xr:uid="{00000000-0005-0000-0000-0000CE0C0000}"/>
    <cellStyle name="20% - Accent4 12 5 3 2 5" xfId="3283" xr:uid="{00000000-0005-0000-0000-0000CF0C0000}"/>
    <cellStyle name="20% - Accent4 12 5 3 3" xfId="3284" xr:uid="{00000000-0005-0000-0000-0000D00C0000}"/>
    <cellStyle name="20% - Accent4 12 5 3 3 2" xfId="3285" xr:uid="{00000000-0005-0000-0000-0000D10C0000}"/>
    <cellStyle name="20% - Accent4 12 5 3 3 2 2" xfId="3286" xr:uid="{00000000-0005-0000-0000-0000D20C0000}"/>
    <cellStyle name="20% - Accent4 12 5 3 3 3" xfId="3287" xr:uid="{00000000-0005-0000-0000-0000D30C0000}"/>
    <cellStyle name="20% - Accent4 12 5 3 4" xfId="3288" xr:uid="{00000000-0005-0000-0000-0000D40C0000}"/>
    <cellStyle name="20% - Accent4 12 5 3 4 2" xfId="3289" xr:uid="{00000000-0005-0000-0000-0000D50C0000}"/>
    <cellStyle name="20% - Accent4 12 5 3 4 2 2" xfId="3290" xr:uid="{00000000-0005-0000-0000-0000D60C0000}"/>
    <cellStyle name="20% - Accent4 12 5 3 4 3" xfId="3291" xr:uid="{00000000-0005-0000-0000-0000D70C0000}"/>
    <cellStyle name="20% - Accent4 12 5 3 5" xfId="3292" xr:uid="{00000000-0005-0000-0000-0000D80C0000}"/>
    <cellStyle name="20% - Accent4 12 5 3 5 2" xfId="3293" xr:uid="{00000000-0005-0000-0000-0000D90C0000}"/>
    <cellStyle name="20% - Accent4 12 5 3 6" xfId="3294" xr:uid="{00000000-0005-0000-0000-0000DA0C0000}"/>
    <cellStyle name="20% - Accent4 12 5 3 6 2" xfId="3295" xr:uid="{00000000-0005-0000-0000-0000DB0C0000}"/>
    <cellStyle name="20% - Accent4 12 5 3 7" xfId="3296" xr:uid="{00000000-0005-0000-0000-0000DC0C0000}"/>
    <cellStyle name="20% - Accent4 12 5 4" xfId="3297" xr:uid="{00000000-0005-0000-0000-0000DD0C0000}"/>
    <cellStyle name="20% - Accent4 12 5 4 2" xfId="3298" xr:uid="{00000000-0005-0000-0000-0000DE0C0000}"/>
    <cellStyle name="20% - Accent4 12 5 4 2 2" xfId="3299" xr:uid="{00000000-0005-0000-0000-0000DF0C0000}"/>
    <cellStyle name="20% - Accent4 12 5 4 2 2 2" xfId="3300" xr:uid="{00000000-0005-0000-0000-0000E00C0000}"/>
    <cellStyle name="20% - Accent4 12 5 4 2 2 2 2" xfId="3301" xr:uid="{00000000-0005-0000-0000-0000E10C0000}"/>
    <cellStyle name="20% - Accent4 12 5 4 2 2 3" xfId="3302" xr:uid="{00000000-0005-0000-0000-0000E20C0000}"/>
    <cellStyle name="20% - Accent4 12 5 4 2 3" xfId="3303" xr:uid="{00000000-0005-0000-0000-0000E30C0000}"/>
    <cellStyle name="20% - Accent4 12 5 4 2 3 2" xfId="3304" xr:uid="{00000000-0005-0000-0000-0000E40C0000}"/>
    <cellStyle name="20% - Accent4 12 5 4 2 3 2 2" xfId="3305" xr:uid="{00000000-0005-0000-0000-0000E50C0000}"/>
    <cellStyle name="20% - Accent4 12 5 4 2 3 3" xfId="3306" xr:uid="{00000000-0005-0000-0000-0000E60C0000}"/>
    <cellStyle name="20% - Accent4 12 5 4 2 4" xfId="3307" xr:uid="{00000000-0005-0000-0000-0000E70C0000}"/>
    <cellStyle name="20% - Accent4 12 5 4 2 4 2" xfId="3308" xr:uid="{00000000-0005-0000-0000-0000E80C0000}"/>
    <cellStyle name="20% - Accent4 12 5 4 2 5" xfId="3309" xr:uid="{00000000-0005-0000-0000-0000E90C0000}"/>
    <cellStyle name="20% - Accent4 12 5 4 3" xfId="3310" xr:uid="{00000000-0005-0000-0000-0000EA0C0000}"/>
    <cellStyle name="20% - Accent4 12 5 4 3 2" xfId="3311" xr:uid="{00000000-0005-0000-0000-0000EB0C0000}"/>
    <cellStyle name="20% - Accent4 12 5 4 3 2 2" xfId="3312" xr:uid="{00000000-0005-0000-0000-0000EC0C0000}"/>
    <cellStyle name="20% - Accent4 12 5 4 3 3" xfId="3313" xr:uid="{00000000-0005-0000-0000-0000ED0C0000}"/>
    <cellStyle name="20% - Accent4 12 5 4 4" xfId="3314" xr:uid="{00000000-0005-0000-0000-0000EE0C0000}"/>
    <cellStyle name="20% - Accent4 12 5 4 4 2" xfId="3315" xr:uid="{00000000-0005-0000-0000-0000EF0C0000}"/>
    <cellStyle name="20% - Accent4 12 5 4 4 2 2" xfId="3316" xr:uid="{00000000-0005-0000-0000-0000F00C0000}"/>
    <cellStyle name="20% - Accent4 12 5 4 4 3" xfId="3317" xr:uid="{00000000-0005-0000-0000-0000F10C0000}"/>
    <cellStyle name="20% - Accent4 12 5 4 5" xfId="3318" xr:uid="{00000000-0005-0000-0000-0000F20C0000}"/>
    <cellStyle name="20% - Accent4 12 5 4 5 2" xfId="3319" xr:uid="{00000000-0005-0000-0000-0000F30C0000}"/>
    <cellStyle name="20% - Accent4 12 5 4 6" xfId="3320" xr:uid="{00000000-0005-0000-0000-0000F40C0000}"/>
    <cellStyle name="20% - Accent4 12 5 4 6 2" xfId="3321" xr:uid="{00000000-0005-0000-0000-0000F50C0000}"/>
    <cellStyle name="20% - Accent4 12 5 4 7" xfId="3322" xr:uid="{00000000-0005-0000-0000-0000F60C0000}"/>
    <cellStyle name="20% - Accent4 12 5 5" xfId="3323" xr:uid="{00000000-0005-0000-0000-0000F70C0000}"/>
    <cellStyle name="20% - Accent4 12 5 5 2" xfId="3324" xr:uid="{00000000-0005-0000-0000-0000F80C0000}"/>
    <cellStyle name="20% - Accent4 12 5 5 2 2" xfId="3325" xr:uid="{00000000-0005-0000-0000-0000F90C0000}"/>
    <cellStyle name="20% - Accent4 12 5 5 2 2 2" xfId="3326" xr:uid="{00000000-0005-0000-0000-0000FA0C0000}"/>
    <cellStyle name="20% - Accent4 12 5 5 2 3" xfId="3327" xr:uid="{00000000-0005-0000-0000-0000FB0C0000}"/>
    <cellStyle name="20% - Accent4 12 5 5 3" xfId="3328" xr:uid="{00000000-0005-0000-0000-0000FC0C0000}"/>
    <cellStyle name="20% - Accent4 12 5 5 3 2" xfId="3329" xr:uid="{00000000-0005-0000-0000-0000FD0C0000}"/>
    <cellStyle name="20% - Accent4 12 5 5 3 2 2" xfId="3330" xr:uid="{00000000-0005-0000-0000-0000FE0C0000}"/>
    <cellStyle name="20% - Accent4 12 5 5 3 3" xfId="3331" xr:uid="{00000000-0005-0000-0000-0000FF0C0000}"/>
    <cellStyle name="20% - Accent4 12 5 5 4" xfId="3332" xr:uid="{00000000-0005-0000-0000-0000000D0000}"/>
    <cellStyle name="20% - Accent4 12 5 5 4 2" xfId="3333" xr:uid="{00000000-0005-0000-0000-0000010D0000}"/>
    <cellStyle name="20% - Accent4 12 5 5 5" xfId="3334" xr:uid="{00000000-0005-0000-0000-0000020D0000}"/>
    <cellStyle name="20% - Accent4 12 5 6" xfId="3335" xr:uid="{00000000-0005-0000-0000-0000030D0000}"/>
    <cellStyle name="20% - Accent4 12 5 6 2" xfId="3336" xr:uid="{00000000-0005-0000-0000-0000040D0000}"/>
    <cellStyle name="20% - Accent4 12 5 6 2 2" xfId="3337" xr:uid="{00000000-0005-0000-0000-0000050D0000}"/>
    <cellStyle name="20% - Accent4 12 5 6 2 2 2" xfId="3338" xr:uid="{00000000-0005-0000-0000-0000060D0000}"/>
    <cellStyle name="20% - Accent4 12 5 6 2 3" xfId="3339" xr:uid="{00000000-0005-0000-0000-0000070D0000}"/>
    <cellStyle name="20% - Accent4 12 5 6 3" xfId="3340" xr:uid="{00000000-0005-0000-0000-0000080D0000}"/>
    <cellStyle name="20% - Accent4 12 5 6 3 2" xfId="3341" xr:uid="{00000000-0005-0000-0000-0000090D0000}"/>
    <cellStyle name="20% - Accent4 12 5 6 4" xfId="3342" xr:uid="{00000000-0005-0000-0000-00000A0D0000}"/>
    <cellStyle name="20% - Accent4 12 5 7" xfId="3343" xr:uid="{00000000-0005-0000-0000-00000B0D0000}"/>
    <cellStyle name="20% - Accent4 12 5 7 2" xfId="3344" xr:uid="{00000000-0005-0000-0000-00000C0D0000}"/>
    <cellStyle name="20% - Accent4 12 5 7 2 2" xfId="3345" xr:uid="{00000000-0005-0000-0000-00000D0D0000}"/>
    <cellStyle name="20% - Accent4 12 5 7 3" xfId="3346" xr:uid="{00000000-0005-0000-0000-00000E0D0000}"/>
    <cellStyle name="20% - Accent4 12 5 8" xfId="3347" xr:uid="{00000000-0005-0000-0000-00000F0D0000}"/>
    <cellStyle name="20% - Accent4 12 5 8 2" xfId="3348" xr:uid="{00000000-0005-0000-0000-0000100D0000}"/>
    <cellStyle name="20% - Accent4 12 5 8 2 2" xfId="3349" xr:uid="{00000000-0005-0000-0000-0000110D0000}"/>
    <cellStyle name="20% - Accent4 12 5 8 3" xfId="3350" xr:uid="{00000000-0005-0000-0000-0000120D0000}"/>
    <cellStyle name="20% - Accent4 12 5 9" xfId="3351" xr:uid="{00000000-0005-0000-0000-0000130D0000}"/>
    <cellStyle name="20% - Accent4 12 5 9 2" xfId="3352" xr:uid="{00000000-0005-0000-0000-0000140D0000}"/>
    <cellStyle name="20% - Accent4 12 6" xfId="3353" xr:uid="{00000000-0005-0000-0000-0000150D0000}"/>
    <cellStyle name="20% - Accent4 12 6 2" xfId="3354" xr:uid="{00000000-0005-0000-0000-0000160D0000}"/>
    <cellStyle name="20% - Accent4 12 6 2 2" xfId="3355" xr:uid="{00000000-0005-0000-0000-0000170D0000}"/>
    <cellStyle name="20% - Accent4 12 6 2 2 2" xfId="3356" xr:uid="{00000000-0005-0000-0000-0000180D0000}"/>
    <cellStyle name="20% - Accent4 12 6 2 2 2 2" xfId="3357" xr:uid="{00000000-0005-0000-0000-0000190D0000}"/>
    <cellStyle name="20% - Accent4 12 6 2 2 2 2 2" xfId="3358" xr:uid="{00000000-0005-0000-0000-00001A0D0000}"/>
    <cellStyle name="20% - Accent4 12 6 2 2 2 3" xfId="3359" xr:uid="{00000000-0005-0000-0000-00001B0D0000}"/>
    <cellStyle name="20% - Accent4 12 6 2 2 3" xfId="3360" xr:uid="{00000000-0005-0000-0000-00001C0D0000}"/>
    <cellStyle name="20% - Accent4 12 6 2 2 3 2" xfId="3361" xr:uid="{00000000-0005-0000-0000-00001D0D0000}"/>
    <cellStyle name="20% - Accent4 12 6 2 2 3 2 2" xfId="3362" xr:uid="{00000000-0005-0000-0000-00001E0D0000}"/>
    <cellStyle name="20% - Accent4 12 6 2 2 3 3" xfId="3363" xr:uid="{00000000-0005-0000-0000-00001F0D0000}"/>
    <cellStyle name="20% - Accent4 12 6 2 2 4" xfId="3364" xr:uid="{00000000-0005-0000-0000-0000200D0000}"/>
    <cellStyle name="20% - Accent4 12 6 2 2 4 2" xfId="3365" xr:uid="{00000000-0005-0000-0000-0000210D0000}"/>
    <cellStyle name="20% - Accent4 12 6 2 2 5" xfId="3366" xr:uid="{00000000-0005-0000-0000-0000220D0000}"/>
    <cellStyle name="20% - Accent4 12 6 2 3" xfId="3367" xr:uid="{00000000-0005-0000-0000-0000230D0000}"/>
    <cellStyle name="20% - Accent4 12 6 2 3 2" xfId="3368" xr:uid="{00000000-0005-0000-0000-0000240D0000}"/>
    <cellStyle name="20% - Accent4 12 6 2 3 2 2" xfId="3369" xr:uid="{00000000-0005-0000-0000-0000250D0000}"/>
    <cellStyle name="20% - Accent4 12 6 2 3 3" xfId="3370" xr:uid="{00000000-0005-0000-0000-0000260D0000}"/>
    <cellStyle name="20% - Accent4 12 6 2 4" xfId="3371" xr:uid="{00000000-0005-0000-0000-0000270D0000}"/>
    <cellStyle name="20% - Accent4 12 6 2 4 2" xfId="3372" xr:uid="{00000000-0005-0000-0000-0000280D0000}"/>
    <cellStyle name="20% - Accent4 12 6 2 4 2 2" xfId="3373" xr:uid="{00000000-0005-0000-0000-0000290D0000}"/>
    <cellStyle name="20% - Accent4 12 6 2 4 3" xfId="3374" xr:uid="{00000000-0005-0000-0000-00002A0D0000}"/>
    <cellStyle name="20% - Accent4 12 6 2 5" xfId="3375" xr:uid="{00000000-0005-0000-0000-00002B0D0000}"/>
    <cellStyle name="20% - Accent4 12 6 2 5 2" xfId="3376" xr:uid="{00000000-0005-0000-0000-00002C0D0000}"/>
    <cellStyle name="20% - Accent4 12 6 2 6" xfId="3377" xr:uid="{00000000-0005-0000-0000-00002D0D0000}"/>
    <cellStyle name="20% - Accent4 12 6 2 6 2" xfId="3378" xr:uid="{00000000-0005-0000-0000-00002E0D0000}"/>
    <cellStyle name="20% - Accent4 12 6 2 7" xfId="3379" xr:uid="{00000000-0005-0000-0000-00002F0D0000}"/>
    <cellStyle name="20% - Accent4 12 6 3" xfId="3380" xr:uid="{00000000-0005-0000-0000-0000300D0000}"/>
    <cellStyle name="20% - Accent4 12 6 3 2" xfId="3381" xr:uid="{00000000-0005-0000-0000-0000310D0000}"/>
    <cellStyle name="20% - Accent4 12 6 3 2 2" xfId="3382" xr:uid="{00000000-0005-0000-0000-0000320D0000}"/>
    <cellStyle name="20% - Accent4 12 6 3 2 2 2" xfId="3383" xr:uid="{00000000-0005-0000-0000-0000330D0000}"/>
    <cellStyle name="20% - Accent4 12 6 3 2 3" xfId="3384" xr:uid="{00000000-0005-0000-0000-0000340D0000}"/>
    <cellStyle name="20% - Accent4 12 6 3 3" xfId="3385" xr:uid="{00000000-0005-0000-0000-0000350D0000}"/>
    <cellStyle name="20% - Accent4 12 6 3 3 2" xfId="3386" xr:uid="{00000000-0005-0000-0000-0000360D0000}"/>
    <cellStyle name="20% - Accent4 12 6 3 3 2 2" xfId="3387" xr:uid="{00000000-0005-0000-0000-0000370D0000}"/>
    <cellStyle name="20% - Accent4 12 6 3 3 3" xfId="3388" xr:uid="{00000000-0005-0000-0000-0000380D0000}"/>
    <cellStyle name="20% - Accent4 12 6 3 4" xfId="3389" xr:uid="{00000000-0005-0000-0000-0000390D0000}"/>
    <cellStyle name="20% - Accent4 12 6 3 4 2" xfId="3390" xr:uid="{00000000-0005-0000-0000-00003A0D0000}"/>
    <cellStyle name="20% - Accent4 12 6 3 5" xfId="3391" xr:uid="{00000000-0005-0000-0000-00003B0D0000}"/>
    <cellStyle name="20% - Accent4 12 6 4" xfId="3392" xr:uid="{00000000-0005-0000-0000-00003C0D0000}"/>
    <cellStyle name="20% - Accent4 12 6 4 2" xfId="3393" xr:uid="{00000000-0005-0000-0000-00003D0D0000}"/>
    <cellStyle name="20% - Accent4 12 6 4 2 2" xfId="3394" xr:uid="{00000000-0005-0000-0000-00003E0D0000}"/>
    <cellStyle name="20% - Accent4 12 6 4 3" xfId="3395" xr:uid="{00000000-0005-0000-0000-00003F0D0000}"/>
    <cellStyle name="20% - Accent4 12 6 5" xfId="3396" xr:uid="{00000000-0005-0000-0000-0000400D0000}"/>
    <cellStyle name="20% - Accent4 12 6 5 2" xfId="3397" xr:uid="{00000000-0005-0000-0000-0000410D0000}"/>
    <cellStyle name="20% - Accent4 12 6 5 2 2" xfId="3398" xr:uid="{00000000-0005-0000-0000-0000420D0000}"/>
    <cellStyle name="20% - Accent4 12 6 5 3" xfId="3399" xr:uid="{00000000-0005-0000-0000-0000430D0000}"/>
    <cellStyle name="20% - Accent4 12 6 6" xfId="3400" xr:uid="{00000000-0005-0000-0000-0000440D0000}"/>
    <cellStyle name="20% - Accent4 12 6 6 2" xfId="3401" xr:uid="{00000000-0005-0000-0000-0000450D0000}"/>
    <cellStyle name="20% - Accent4 12 6 7" xfId="3402" xr:uid="{00000000-0005-0000-0000-0000460D0000}"/>
    <cellStyle name="20% - Accent4 12 6 7 2" xfId="3403" xr:uid="{00000000-0005-0000-0000-0000470D0000}"/>
    <cellStyle name="20% - Accent4 12 6 8" xfId="3404" xr:uid="{00000000-0005-0000-0000-0000480D0000}"/>
    <cellStyle name="20% - Accent4 12 7" xfId="3405" xr:uid="{00000000-0005-0000-0000-0000490D0000}"/>
    <cellStyle name="20% - Accent4 12 7 2" xfId="3406" xr:uid="{00000000-0005-0000-0000-00004A0D0000}"/>
    <cellStyle name="20% - Accent4 12 7 2 2" xfId="3407" xr:uid="{00000000-0005-0000-0000-00004B0D0000}"/>
    <cellStyle name="20% - Accent4 12 7 2 2 2" xfId="3408" xr:uid="{00000000-0005-0000-0000-00004C0D0000}"/>
    <cellStyle name="20% - Accent4 12 7 2 2 2 2" xfId="3409" xr:uid="{00000000-0005-0000-0000-00004D0D0000}"/>
    <cellStyle name="20% - Accent4 12 7 2 2 3" xfId="3410" xr:uid="{00000000-0005-0000-0000-00004E0D0000}"/>
    <cellStyle name="20% - Accent4 12 7 2 3" xfId="3411" xr:uid="{00000000-0005-0000-0000-00004F0D0000}"/>
    <cellStyle name="20% - Accent4 12 7 2 3 2" xfId="3412" xr:uid="{00000000-0005-0000-0000-0000500D0000}"/>
    <cellStyle name="20% - Accent4 12 7 2 3 2 2" xfId="3413" xr:uid="{00000000-0005-0000-0000-0000510D0000}"/>
    <cellStyle name="20% - Accent4 12 7 2 3 3" xfId="3414" xr:uid="{00000000-0005-0000-0000-0000520D0000}"/>
    <cellStyle name="20% - Accent4 12 7 2 4" xfId="3415" xr:uid="{00000000-0005-0000-0000-0000530D0000}"/>
    <cellStyle name="20% - Accent4 12 7 2 4 2" xfId="3416" xr:uid="{00000000-0005-0000-0000-0000540D0000}"/>
    <cellStyle name="20% - Accent4 12 7 2 5" xfId="3417" xr:uid="{00000000-0005-0000-0000-0000550D0000}"/>
    <cellStyle name="20% - Accent4 12 7 3" xfId="3418" xr:uid="{00000000-0005-0000-0000-0000560D0000}"/>
    <cellStyle name="20% - Accent4 12 7 3 2" xfId="3419" xr:uid="{00000000-0005-0000-0000-0000570D0000}"/>
    <cellStyle name="20% - Accent4 12 7 3 2 2" xfId="3420" xr:uid="{00000000-0005-0000-0000-0000580D0000}"/>
    <cellStyle name="20% - Accent4 12 7 3 3" xfId="3421" xr:uid="{00000000-0005-0000-0000-0000590D0000}"/>
    <cellStyle name="20% - Accent4 12 7 4" xfId="3422" xr:uid="{00000000-0005-0000-0000-00005A0D0000}"/>
    <cellStyle name="20% - Accent4 12 7 4 2" xfId="3423" xr:uid="{00000000-0005-0000-0000-00005B0D0000}"/>
    <cellStyle name="20% - Accent4 12 7 4 2 2" xfId="3424" xr:uid="{00000000-0005-0000-0000-00005C0D0000}"/>
    <cellStyle name="20% - Accent4 12 7 4 3" xfId="3425" xr:uid="{00000000-0005-0000-0000-00005D0D0000}"/>
    <cellStyle name="20% - Accent4 12 7 5" xfId="3426" xr:uid="{00000000-0005-0000-0000-00005E0D0000}"/>
    <cellStyle name="20% - Accent4 12 7 5 2" xfId="3427" xr:uid="{00000000-0005-0000-0000-00005F0D0000}"/>
    <cellStyle name="20% - Accent4 12 7 6" xfId="3428" xr:uid="{00000000-0005-0000-0000-0000600D0000}"/>
    <cellStyle name="20% - Accent4 12 7 6 2" xfId="3429" xr:uid="{00000000-0005-0000-0000-0000610D0000}"/>
    <cellStyle name="20% - Accent4 12 7 7" xfId="3430" xr:uid="{00000000-0005-0000-0000-0000620D0000}"/>
    <cellStyle name="20% - Accent4 12 8" xfId="3431" xr:uid="{00000000-0005-0000-0000-0000630D0000}"/>
    <cellStyle name="20% - Accent4 12 8 2" xfId="3432" xr:uid="{00000000-0005-0000-0000-0000640D0000}"/>
    <cellStyle name="20% - Accent4 12 8 2 2" xfId="3433" xr:uid="{00000000-0005-0000-0000-0000650D0000}"/>
    <cellStyle name="20% - Accent4 12 8 2 2 2" xfId="3434" xr:uid="{00000000-0005-0000-0000-0000660D0000}"/>
    <cellStyle name="20% - Accent4 12 8 2 2 2 2" xfId="3435" xr:uid="{00000000-0005-0000-0000-0000670D0000}"/>
    <cellStyle name="20% - Accent4 12 8 2 2 3" xfId="3436" xr:uid="{00000000-0005-0000-0000-0000680D0000}"/>
    <cellStyle name="20% - Accent4 12 8 2 3" xfId="3437" xr:uid="{00000000-0005-0000-0000-0000690D0000}"/>
    <cellStyle name="20% - Accent4 12 8 2 3 2" xfId="3438" xr:uid="{00000000-0005-0000-0000-00006A0D0000}"/>
    <cellStyle name="20% - Accent4 12 8 2 3 2 2" xfId="3439" xr:uid="{00000000-0005-0000-0000-00006B0D0000}"/>
    <cellStyle name="20% - Accent4 12 8 2 3 3" xfId="3440" xr:uid="{00000000-0005-0000-0000-00006C0D0000}"/>
    <cellStyle name="20% - Accent4 12 8 2 4" xfId="3441" xr:uid="{00000000-0005-0000-0000-00006D0D0000}"/>
    <cellStyle name="20% - Accent4 12 8 2 4 2" xfId="3442" xr:uid="{00000000-0005-0000-0000-00006E0D0000}"/>
    <cellStyle name="20% - Accent4 12 8 2 5" xfId="3443" xr:uid="{00000000-0005-0000-0000-00006F0D0000}"/>
    <cellStyle name="20% - Accent4 12 8 3" xfId="3444" xr:uid="{00000000-0005-0000-0000-0000700D0000}"/>
    <cellStyle name="20% - Accent4 12 8 3 2" xfId="3445" xr:uid="{00000000-0005-0000-0000-0000710D0000}"/>
    <cellStyle name="20% - Accent4 12 8 3 2 2" xfId="3446" xr:uid="{00000000-0005-0000-0000-0000720D0000}"/>
    <cellStyle name="20% - Accent4 12 8 3 3" xfId="3447" xr:uid="{00000000-0005-0000-0000-0000730D0000}"/>
    <cellStyle name="20% - Accent4 12 8 4" xfId="3448" xr:uid="{00000000-0005-0000-0000-0000740D0000}"/>
    <cellStyle name="20% - Accent4 12 8 4 2" xfId="3449" xr:uid="{00000000-0005-0000-0000-0000750D0000}"/>
    <cellStyle name="20% - Accent4 12 8 4 2 2" xfId="3450" xr:uid="{00000000-0005-0000-0000-0000760D0000}"/>
    <cellStyle name="20% - Accent4 12 8 4 3" xfId="3451" xr:uid="{00000000-0005-0000-0000-0000770D0000}"/>
    <cellStyle name="20% - Accent4 12 8 5" xfId="3452" xr:uid="{00000000-0005-0000-0000-0000780D0000}"/>
    <cellStyle name="20% - Accent4 12 8 5 2" xfId="3453" xr:uid="{00000000-0005-0000-0000-0000790D0000}"/>
    <cellStyle name="20% - Accent4 12 8 6" xfId="3454" xr:uid="{00000000-0005-0000-0000-00007A0D0000}"/>
    <cellStyle name="20% - Accent4 12 8 6 2" xfId="3455" xr:uid="{00000000-0005-0000-0000-00007B0D0000}"/>
    <cellStyle name="20% - Accent4 12 8 7" xfId="3456" xr:uid="{00000000-0005-0000-0000-00007C0D0000}"/>
    <cellStyle name="20% - Accent4 12 9" xfId="3457" xr:uid="{00000000-0005-0000-0000-00007D0D0000}"/>
    <cellStyle name="20% - Accent4 12 9 2" xfId="3458" xr:uid="{00000000-0005-0000-0000-00007E0D0000}"/>
    <cellStyle name="20% - Accent4 12 9 2 2" xfId="3459" xr:uid="{00000000-0005-0000-0000-00007F0D0000}"/>
    <cellStyle name="20% - Accent4 12 9 2 2 2" xfId="3460" xr:uid="{00000000-0005-0000-0000-0000800D0000}"/>
    <cellStyle name="20% - Accent4 12 9 2 3" xfId="3461" xr:uid="{00000000-0005-0000-0000-0000810D0000}"/>
    <cellStyle name="20% - Accent4 12 9 3" xfId="3462" xr:uid="{00000000-0005-0000-0000-0000820D0000}"/>
    <cellStyle name="20% - Accent4 12 9 3 2" xfId="3463" xr:uid="{00000000-0005-0000-0000-0000830D0000}"/>
    <cellStyle name="20% - Accent4 12 9 3 2 2" xfId="3464" xr:uid="{00000000-0005-0000-0000-0000840D0000}"/>
    <cellStyle name="20% - Accent4 12 9 3 3" xfId="3465" xr:uid="{00000000-0005-0000-0000-0000850D0000}"/>
    <cellStyle name="20% - Accent4 12 9 4" xfId="3466" xr:uid="{00000000-0005-0000-0000-0000860D0000}"/>
    <cellStyle name="20% - Accent4 12 9 4 2" xfId="3467" xr:uid="{00000000-0005-0000-0000-0000870D0000}"/>
    <cellStyle name="20% - Accent4 12 9 5" xfId="3468" xr:uid="{00000000-0005-0000-0000-0000880D0000}"/>
    <cellStyle name="20% - Accent4 13" xfId="3469" xr:uid="{00000000-0005-0000-0000-0000890D0000}"/>
    <cellStyle name="20% - Accent4 2" xfId="3470" xr:uid="{00000000-0005-0000-0000-00008A0D0000}"/>
    <cellStyle name="20% - Accent4 2 2" xfId="3471" xr:uid="{00000000-0005-0000-0000-00008B0D0000}"/>
    <cellStyle name="20% - Accent4 2 2 2" xfId="3472" xr:uid="{00000000-0005-0000-0000-00008C0D0000}"/>
    <cellStyle name="20% - Accent4 2 3" xfId="3473" xr:uid="{00000000-0005-0000-0000-00008D0D0000}"/>
    <cellStyle name="20% - Accent4 3" xfId="3474" xr:uid="{00000000-0005-0000-0000-00008E0D0000}"/>
    <cellStyle name="20% - Accent4 3 2" xfId="3475" xr:uid="{00000000-0005-0000-0000-00008F0D0000}"/>
    <cellStyle name="20% - Accent4 4" xfId="3476" xr:uid="{00000000-0005-0000-0000-0000900D0000}"/>
    <cellStyle name="20% - Accent4 4 2" xfId="3477" xr:uid="{00000000-0005-0000-0000-0000910D0000}"/>
    <cellStyle name="20% - Accent4 5" xfId="3478" xr:uid="{00000000-0005-0000-0000-0000920D0000}"/>
    <cellStyle name="20% - Accent4 5 2" xfId="3479" xr:uid="{00000000-0005-0000-0000-0000930D0000}"/>
    <cellStyle name="20% - Accent4 6" xfId="3480" xr:uid="{00000000-0005-0000-0000-0000940D0000}"/>
    <cellStyle name="20% - Accent4 6 2" xfId="3481" xr:uid="{00000000-0005-0000-0000-0000950D0000}"/>
    <cellStyle name="20% - Accent4 7" xfId="3482" xr:uid="{00000000-0005-0000-0000-0000960D0000}"/>
    <cellStyle name="20% - Accent4 7 2" xfId="3483" xr:uid="{00000000-0005-0000-0000-0000970D0000}"/>
    <cellStyle name="20% - Accent4 8" xfId="3484" xr:uid="{00000000-0005-0000-0000-0000980D0000}"/>
    <cellStyle name="20% - Accent4 8 2" xfId="3485" xr:uid="{00000000-0005-0000-0000-0000990D0000}"/>
    <cellStyle name="20% - Accent4 9" xfId="3486" xr:uid="{00000000-0005-0000-0000-00009A0D0000}"/>
    <cellStyle name="20% - Accent4 9 2" xfId="3487" xr:uid="{00000000-0005-0000-0000-00009B0D0000}"/>
    <cellStyle name="20% - Accent5 10" xfId="3488" xr:uid="{00000000-0005-0000-0000-00009C0D0000}"/>
    <cellStyle name="20% - Accent5 10 2" xfId="3489" xr:uid="{00000000-0005-0000-0000-00009D0D0000}"/>
    <cellStyle name="20% - Accent5 11" xfId="3490" xr:uid="{00000000-0005-0000-0000-00009E0D0000}"/>
    <cellStyle name="20% - Accent5 11 2" xfId="3491" xr:uid="{00000000-0005-0000-0000-00009F0D0000}"/>
    <cellStyle name="20% - Accent5 12" xfId="3492" xr:uid="{00000000-0005-0000-0000-0000A00D0000}"/>
    <cellStyle name="20% - Accent5 12 10" xfId="3493" xr:uid="{00000000-0005-0000-0000-0000A10D0000}"/>
    <cellStyle name="20% - Accent5 12 10 2" xfId="3494" xr:uid="{00000000-0005-0000-0000-0000A20D0000}"/>
    <cellStyle name="20% - Accent5 12 10 2 2" xfId="3495" xr:uid="{00000000-0005-0000-0000-0000A30D0000}"/>
    <cellStyle name="20% - Accent5 12 10 2 2 2" xfId="3496" xr:uid="{00000000-0005-0000-0000-0000A40D0000}"/>
    <cellStyle name="20% - Accent5 12 10 2 3" xfId="3497" xr:uid="{00000000-0005-0000-0000-0000A50D0000}"/>
    <cellStyle name="20% - Accent5 12 10 3" xfId="3498" xr:uid="{00000000-0005-0000-0000-0000A60D0000}"/>
    <cellStyle name="20% - Accent5 12 10 3 2" xfId="3499" xr:uid="{00000000-0005-0000-0000-0000A70D0000}"/>
    <cellStyle name="20% - Accent5 12 10 4" xfId="3500" xr:uid="{00000000-0005-0000-0000-0000A80D0000}"/>
    <cellStyle name="20% - Accent5 12 11" xfId="3501" xr:uid="{00000000-0005-0000-0000-0000A90D0000}"/>
    <cellStyle name="20% - Accent5 12 11 2" xfId="3502" xr:uid="{00000000-0005-0000-0000-0000AA0D0000}"/>
    <cellStyle name="20% - Accent5 12 11 2 2" xfId="3503" xr:uid="{00000000-0005-0000-0000-0000AB0D0000}"/>
    <cellStyle name="20% - Accent5 12 11 2 2 2" xfId="3504" xr:uid="{00000000-0005-0000-0000-0000AC0D0000}"/>
    <cellStyle name="20% - Accent5 12 11 2 3" xfId="3505" xr:uid="{00000000-0005-0000-0000-0000AD0D0000}"/>
    <cellStyle name="20% - Accent5 12 11 3" xfId="3506" xr:uid="{00000000-0005-0000-0000-0000AE0D0000}"/>
    <cellStyle name="20% - Accent5 12 11 3 2" xfId="3507" xr:uid="{00000000-0005-0000-0000-0000AF0D0000}"/>
    <cellStyle name="20% - Accent5 12 11 4" xfId="3508" xr:uid="{00000000-0005-0000-0000-0000B00D0000}"/>
    <cellStyle name="20% - Accent5 12 12" xfId="3509" xr:uid="{00000000-0005-0000-0000-0000B10D0000}"/>
    <cellStyle name="20% - Accent5 12 12 2" xfId="3510" xr:uid="{00000000-0005-0000-0000-0000B20D0000}"/>
    <cellStyle name="20% - Accent5 12 12 2 2" xfId="3511" xr:uid="{00000000-0005-0000-0000-0000B30D0000}"/>
    <cellStyle name="20% - Accent5 12 12 3" xfId="3512" xr:uid="{00000000-0005-0000-0000-0000B40D0000}"/>
    <cellStyle name="20% - Accent5 12 13" xfId="3513" xr:uid="{00000000-0005-0000-0000-0000B50D0000}"/>
    <cellStyle name="20% - Accent5 12 13 2" xfId="3514" xr:uid="{00000000-0005-0000-0000-0000B60D0000}"/>
    <cellStyle name="20% - Accent5 12 14" xfId="3515" xr:uid="{00000000-0005-0000-0000-0000B70D0000}"/>
    <cellStyle name="20% - Accent5 12 14 2" xfId="3516" xr:uid="{00000000-0005-0000-0000-0000B80D0000}"/>
    <cellStyle name="20% - Accent5 12 15" xfId="3517" xr:uid="{00000000-0005-0000-0000-0000B90D0000}"/>
    <cellStyle name="20% - Accent5 12 2" xfId="3518" xr:uid="{00000000-0005-0000-0000-0000BA0D0000}"/>
    <cellStyle name="20% - Accent5 12 2 10" xfId="3519" xr:uid="{00000000-0005-0000-0000-0000BB0D0000}"/>
    <cellStyle name="20% - Accent5 12 2 10 2" xfId="3520" xr:uid="{00000000-0005-0000-0000-0000BC0D0000}"/>
    <cellStyle name="20% - Accent5 12 2 11" xfId="3521" xr:uid="{00000000-0005-0000-0000-0000BD0D0000}"/>
    <cellStyle name="20% - Accent5 12 2 11 2" xfId="3522" xr:uid="{00000000-0005-0000-0000-0000BE0D0000}"/>
    <cellStyle name="20% - Accent5 12 2 12" xfId="3523" xr:uid="{00000000-0005-0000-0000-0000BF0D0000}"/>
    <cellStyle name="20% - Accent5 12 2 2" xfId="3524" xr:uid="{00000000-0005-0000-0000-0000C00D0000}"/>
    <cellStyle name="20% - Accent5 12 2 2 10" xfId="3525" xr:uid="{00000000-0005-0000-0000-0000C10D0000}"/>
    <cellStyle name="20% - Accent5 12 2 2 10 2" xfId="3526" xr:uid="{00000000-0005-0000-0000-0000C20D0000}"/>
    <cellStyle name="20% - Accent5 12 2 2 11" xfId="3527" xr:uid="{00000000-0005-0000-0000-0000C30D0000}"/>
    <cellStyle name="20% - Accent5 12 2 2 2" xfId="3528" xr:uid="{00000000-0005-0000-0000-0000C40D0000}"/>
    <cellStyle name="20% - Accent5 12 2 2 2 2" xfId="3529" xr:uid="{00000000-0005-0000-0000-0000C50D0000}"/>
    <cellStyle name="20% - Accent5 12 2 2 2 2 2" xfId="3530" xr:uid="{00000000-0005-0000-0000-0000C60D0000}"/>
    <cellStyle name="20% - Accent5 12 2 2 2 2 2 2" xfId="3531" xr:uid="{00000000-0005-0000-0000-0000C70D0000}"/>
    <cellStyle name="20% - Accent5 12 2 2 2 2 2 2 2" xfId="3532" xr:uid="{00000000-0005-0000-0000-0000C80D0000}"/>
    <cellStyle name="20% - Accent5 12 2 2 2 2 2 2 2 2" xfId="3533" xr:uid="{00000000-0005-0000-0000-0000C90D0000}"/>
    <cellStyle name="20% - Accent5 12 2 2 2 2 2 2 3" xfId="3534" xr:uid="{00000000-0005-0000-0000-0000CA0D0000}"/>
    <cellStyle name="20% - Accent5 12 2 2 2 2 2 3" xfId="3535" xr:uid="{00000000-0005-0000-0000-0000CB0D0000}"/>
    <cellStyle name="20% - Accent5 12 2 2 2 2 2 3 2" xfId="3536" xr:uid="{00000000-0005-0000-0000-0000CC0D0000}"/>
    <cellStyle name="20% - Accent5 12 2 2 2 2 2 3 2 2" xfId="3537" xr:uid="{00000000-0005-0000-0000-0000CD0D0000}"/>
    <cellStyle name="20% - Accent5 12 2 2 2 2 2 3 3" xfId="3538" xr:uid="{00000000-0005-0000-0000-0000CE0D0000}"/>
    <cellStyle name="20% - Accent5 12 2 2 2 2 2 4" xfId="3539" xr:uid="{00000000-0005-0000-0000-0000CF0D0000}"/>
    <cellStyle name="20% - Accent5 12 2 2 2 2 2 4 2" xfId="3540" xr:uid="{00000000-0005-0000-0000-0000D00D0000}"/>
    <cellStyle name="20% - Accent5 12 2 2 2 2 2 5" xfId="3541" xr:uid="{00000000-0005-0000-0000-0000D10D0000}"/>
    <cellStyle name="20% - Accent5 12 2 2 2 2 3" xfId="3542" xr:uid="{00000000-0005-0000-0000-0000D20D0000}"/>
    <cellStyle name="20% - Accent5 12 2 2 2 2 3 2" xfId="3543" xr:uid="{00000000-0005-0000-0000-0000D30D0000}"/>
    <cellStyle name="20% - Accent5 12 2 2 2 2 3 2 2" xfId="3544" xr:uid="{00000000-0005-0000-0000-0000D40D0000}"/>
    <cellStyle name="20% - Accent5 12 2 2 2 2 3 3" xfId="3545" xr:uid="{00000000-0005-0000-0000-0000D50D0000}"/>
    <cellStyle name="20% - Accent5 12 2 2 2 2 4" xfId="3546" xr:uid="{00000000-0005-0000-0000-0000D60D0000}"/>
    <cellStyle name="20% - Accent5 12 2 2 2 2 4 2" xfId="3547" xr:uid="{00000000-0005-0000-0000-0000D70D0000}"/>
    <cellStyle name="20% - Accent5 12 2 2 2 2 4 2 2" xfId="3548" xr:uid="{00000000-0005-0000-0000-0000D80D0000}"/>
    <cellStyle name="20% - Accent5 12 2 2 2 2 4 3" xfId="3549" xr:uid="{00000000-0005-0000-0000-0000D90D0000}"/>
    <cellStyle name="20% - Accent5 12 2 2 2 2 5" xfId="3550" xr:uid="{00000000-0005-0000-0000-0000DA0D0000}"/>
    <cellStyle name="20% - Accent5 12 2 2 2 2 5 2" xfId="3551" xr:uid="{00000000-0005-0000-0000-0000DB0D0000}"/>
    <cellStyle name="20% - Accent5 12 2 2 2 2 6" xfId="3552" xr:uid="{00000000-0005-0000-0000-0000DC0D0000}"/>
    <cellStyle name="20% - Accent5 12 2 2 2 2 6 2" xfId="3553" xr:uid="{00000000-0005-0000-0000-0000DD0D0000}"/>
    <cellStyle name="20% - Accent5 12 2 2 2 2 7" xfId="3554" xr:uid="{00000000-0005-0000-0000-0000DE0D0000}"/>
    <cellStyle name="20% - Accent5 12 2 2 2 3" xfId="3555" xr:uid="{00000000-0005-0000-0000-0000DF0D0000}"/>
    <cellStyle name="20% - Accent5 12 2 2 2 3 2" xfId="3556" xr:uid="{00000000-0005-0000-0000-0000E00D0000}"/>
    <cellStyle name="20% - Accent5 12 2 2 2 3 2 2" xfId="3557" xr:uid="{00000000-0005-0000-0000-0000E10D0000}"/>
    <cellStyle name="20% - Accent5 12 2 2 2 3 2 2 2" xfId="3558" xr:uid="{00000000-0005-0000-0000-0000E20D0000}"/>
    <cellStyle name="20% - Accent5 12 2 2 2 3 2 3" xfId="3559" xr:uid="{00000000-0005-0000-0000-0000E30D0000}"/>
    <cellStyle name="20% - Accent5 12 2 2 2 3 3" xfId="3560" xr:uid="{00000000-0005-0000-0000-0000E40D0000}"/>
    <cellStyle name="20% - Accent5 12 2 2 2 3 3 2" xfId="3561" xr:uid="{00000000-0005-0000-0000-0000E50D0000}"/>
    <cellStyle name="20% - Accent5 12 2 2 2 3 3 2 2" xfId="3562" xr:uid="{00000000-0005-0000-0000-0000E60D0000}"/>
    <cellStyle name="20% - Accent5 12 2 2 2 3 3 3" xfId="3563" xr:uid="{00000000-0005-0000-0000-0000E70D0000}"/>
    <cellStyle name="20% - Accent5 12 2 2 2 3 4" xfId="3564" xr:uid="{00000000-0005-0000-0000-0000E80D0000}"/>
    <cellStyle name="20% - Accent5 12 2 2 2 3 4 2" xfId="3565" xr:uid="{00000000-0005-0000-0000-0000E90D0000}"/>
    <cellStyle name="20% - Accent5 12 2 2 2 3 5" xfId="3566" xr:uid="{00000000-0005-0000-0000-0000EA0D0000}"/>
    <cellStyle name="20% - Accent5 12 2 2 2 4" xfId="3567" xr:uid="{00000000-0005-0000-0000-0000EB0D0000}"/>
    <cellStyle name="20% - Accent5 12 2 2 2 4 2" xfId="3568" xr:uid="{00000000-0005-0000-0000-0000EC0D0000}"/>
    <cellStyle name="20% - Accent5 12 2 2 2 4 2 2" xfId="3569" xr:uid="{00000000-0005-0000-0000-0000ED0D0000}"/>
    <cellStyle name="20% - Accent5 12 2 2 2 4 3" xfId="3570" xr:uid="{00000000-0005-0000-0000-0000EE0D0000}"/>
    <cellStyle name="20% - Accent5 12 2 2 2 5" xfId="3571" xr:uid="{00000000-0005-0000-0000-0000EF0D0000}"/>
    <cellStyle name="20% - Accent5 12 2 2 2 5 2" xfId="3572" xr:uid="{00000000-0005-0000-0000-0000F00D0000}"/>
    <cellStyle name="20% - Accent5 12 2 2 2 5 2 2" xfId="3573" xr:uid="{00000000-0005-0000-0000-0000F10D0000}"/>
    <cellStyle name="20% - Accent5 12 2 2 2 5 3" xfId="3574" xr:uid="{00000000-0005-0000-0000-0000F20D0000}"/>
    <cellStyle name="20% - Accent5 12 2 2 2 6" xfId="3575" xr:uid="{00000000-0005-0000-0000-0000F30D0000}"/>
    <cellStyle name="20% - Accent5 12 2 2 2 6 2" xfId="3576" xr:uid="{00000000-0005-0000-0000-0000F40D0000}"/>
    <cellStyle name="20% - Accent5 12 2 2 2 7" xfId="3577" xr:uid="{00000000-0005-0000-0000-0000F50D0000}"/>
    <cellStyle name="20% - Accent5 12 2 2 2 7 2" xfId="3578" xr:uid="{00000000-0005-0000-0000-0000F60D0000}"/>
    <cellStyle name="20% - Accent5 12 2 2 2 8" xfId="3579" xr:uid="{00000000-0005-0000-0000-0000F70D0000}"/>
    <cellStyle name="20% - Accent5 12 2 2 3" xfId="3580" xr:uid="{00000000-0005-0000-0000-0000F80D0000}"/>
    <cellStyle name="20% - Accent5 12 2 2 3 2" xfId="3581" xr:uid="{00000000-0005-0000-0000-0000F90D0000}"/>
    <cellStyle name="20% - Accent5 12 2 2 3 2 2" xfId="3582" xr:uid="{00000000-0005-0000-0000-0000FA0D0000}"/>
    <cellStyle name="20% - Accent5 12 2 2 3 2 2 2" xfId="3583" xr:uid="{00000000-0005-0000-0000-0000FB0D0000}"/>
    <cellStyle name="20% - Accent5 12 2 2 3 2 2 2 2" xfId="3584" xr:uid="{00000000-0005-0000-0000-0000FC0D0000}"/>
    <cellStyle name="20% - Accent5 12 2 2 3 2 2 3" xfId="3585" xr:uid="{00000000-0005-0000-0000-0000FD0D0000}"/>
    <cellStyle name="20% - Accent5 12 2 2 3 2 3" xfId="3586" xr:uid="{00000000-0005-0000-0000-0000FE0D0000}"/>
    <cellStyle name="20% - Accent5 12 2 2 3 2 3 2" xfId="3587" xr:uid="{00000000-0005-0000-0000-0000FF0D0000}"/>
    <cellStyle name="20% - Accent5 12 2 2 3 2 3 2 2" xfId="3588" xr:uid="{00000000-0005-0000-0000-0000000E0000}"/>
    <cellStyle name="20% - Accent5 12 2 2 3 2 3 3" xfId="3589" xr:uid="{00000000-0005-0000-0000-0000010E0000}"/>
    <cellStyle name="20% - Accent5 12 2 2 3 2 4" xfId="3590" xr:uid="{00000000-0005-0000-0000-0000020E0000}"/>
    <cellStyle name="20% - Accent5 12 2 2 3 2 4 2" xfId="3591" xr:uid="{00000000-0005-0000-0000-0000030E0000}"/>
    <cellStyle name="20% - Accent5 12 2 2 3 2 5" xfId="3592" xr:uid="{00000000-0005-0000-0000-0000040E0000}"/>
    <cellStyle name="20% - Accent5 12 2 2 3 3" xfId="3593" xr:uid="{00000000-0005-0000-0000-0000050E0000}"/>
    <cellStyle name="20% - Accent5 12 2 2 3 3 2" xfId="3594" xr:uid="{00000000-0005-0000-0000-0000060E0000}"/>
    <cellStyle name="20% - Accent5 12 2 2 3 3 2 2" xfId="3595" xr:uid="{00000000-0005-0000-0000-0000070E0000}"/>
    <cellStyle name="20% - Accent5 12 2 2 3 3 3" xfId="3596" xr:uid="{00000000-0005-0000-0000-0000080E0000}"/>
    <cellStyle name="20% - Accent5 12 2 2 3 4" xfId="3597" xr:uid="{00000000-0005-0000-0000-0000090E0000}"/>
    <cellStyle name="20% - Accent5 12 2 2 3 4 2" xfId="3598" xr:uid="{00000000-0005-0000-0000-00000A0E0000}"/>
    <cellStyle name="20% - Accent5 12 2 2 3 4 2 2" xfId="3599" xr:uid="{00000000-0005-0000-0000-00000B0E0000}"/>
    <cellStyle name="20% - Accent5 12 2 2 3 4 3" xfId="3600" xr:uid="{00000000-0005-0000-0000-00000C0E0000}"/>
    <cellStyle name="20% - Accent5 12 2 2 3 5" xfId="3601" xr:uid="{00000000-0005-0000-0000-00000D0E0000}"/>
    <cellStyle name="20% - Accent5 12 2 2 3 5 2" xfId="3602" xr:uid="{00000000-0005-0000-0000-00000E0E0000}"/>
    <cellStyle name="20% - Accent5 12 2 2 3 6" xfId="3603" xr:uid="{00000000-0005-0000-0000-00000F0E0000}"/>
    <cellStyle name="20% - Accent5 12 2 2 3 6 2" xfId="3604" xr:uid="{00000000-0005-0000-0000-0000100E0000}"/>
    <cellStyle name="20% - Accent5 12 2 2 3 7" xfId="3605" xr:uid="{00000000-0005-0000-0000-0000110E0000}"/>
    <cellStyle name="20% - Accent5 12 2 2 4" xfId="3606" xr:uid="{00000000-0005-0000-0000-0000120E0000}"/>
    <cellStyle name="20% - Accent5 12 2 2 4 2" xfId="3607" xr:uid="{00000000-0005-0000-0000-0000130E0000}"/>
    <cellStyle name="20% - Accent5 12 2 2 4 2 2" xfId="3608" xr:uid="{00000000-0005-0000-0000-0000140E0000}"/>
    <cellStyle name="20% - Accent5 12 2 2 4 2 2 2" xfId="3609" xr:uid="{00000000-0005-0000-0000-0000150E0000}"/>
    <cellStyle name="20% - Accent5 12 2 2 4 2 2 2 2" xfId="3610" xr:uid="{00000000-0005-0000-0000-0000160E0000}"/>
    <cellStyle name="20% - Accent5 12 2 2 4 2 2 3" xfId="3611" xr:uid="{00000000-0005-0000-0000-0000170E0000}"/>
    <cellStyle name="20% - Accent5 12 2 2 4 2 3" xfId="3612" xr:uid="{00000000-0005-0000-0000-0000180E0000}"/>
    <cellStyle name="20% - Accent5 12 2 2 4 2 3 2" xfId="3613" xr:uid="{00000000-0005-0000-0000-0000190E0000}"/>
    <cellStyle name="20% - Accent5 12 2 2 4 2 3 2 2" xfId="3614" xr:uid="{00000000-0005-0000-0000-00001A0E0000}"/>
    <cellStyle name="20% - Accent5 12 2 2 4 2 3 3" xfId="3615" xr:uid="{00000000-0005-0000-0000-00001B0E0000}"/>
    <cellStyle name="20% - Accent5 12 2 2 4 2 4" xfId="3616" xr:uid="{00000000-0005-0000-0000-00001C0E0000}"/>
    <cellStyle name="20% - Accent5 12 2 2 4 2 4 2" xfId="3617" xr:uid="{00000000-0005-0000-0000-00001D0E0000}"/>
    <cellStyle name="20% - Accent5 12 2 2 4 2 5" xfId="3618" xr:uid="{00000000-0005-0000-0000-00001E0E0000}"/>
    <cellStyle name="20% - Accent5 12 2 2 4 3" xfId="3619" xr:uid="{00000000-0005-0000-0000-00001F0E0000}"/>
    <cellStyle name="20% - Accent5 12 2 2 4 3 2" xfId="3620" xr:uid="{00000000-0005-0000-0000-0000200E0000}"/>
    <cellStyle name="20% - Accent5 12 2 2 4 3 2 2" xfId="3621" xr:uid="{00000000-0005-0000-0000-0000210E0000}"/>
    <cellStyle name="20% - Accent5 12 2 2 4 3 3" xfId="3622" xr:uid="{00000000-0005-0000-0000-0000220E0000}"/>
    <cellStyle name="20% - Accent5 12 2 2 4 4" xfId="3623" xr:uid="{00000000-0005-0000-0000-0000230E0000}"/>
    <cellStyle name="20% - Accent5 12 2 2 4 4 2" xfId="3624" xr:uid="{00000000-0005-0000-0000-0000240E0000}"/>
    <cellStyle name="20% - Accent5 12 2 2 4 4 2 2" xfId="3625" xr:uid="{00000000-0005-0000-0000-0000250E0000}"/>
    <cellStyle name="20% - Accent5 12 2 2 4 4 3" xfId="3626" xr:uid="{00000000-0005-0000-0000-0000260E0000}"/>
    <cellStyle name="20% - Accent5 12 2 2 4 5" xfId="3627" xr:uid="{00000000-0005-0000-0000-0000270E0000}"/>
    <cellStyle name="20% - Accent5 12 2 2 4 5 2" xfId="3628" xr:uid="{00000000-0005-0000-0000-0000280E0000}"/>
    <cellStyle name="20% - Accent5 12 2 2 4 6" xfId="3629" xr:uid="{00000000-0005-0000-0000-0000290E0000}"/>
    <cellStyle name="20% - Accent5 12 2 2 4 6 2" xfId="3630" xr:uid="{00000000-0005-0000-0000-00002A0E0000}"/>
    <cellStyle name="20% - Accent5 12 2 2 4 7" xfId="3631" xr:uid="{00000000-0005-0000-0000-00002B0E0000}"/>
    <cellStyle name="20% - Accent5 12 2 2 5" xfId="3632" xr:uid="{00000000-0005-0000-0000-00002C0E0000}"/>
    <cellStyle name="20% - Accent5 12 2 2 5 2" xfId="3633" xr:uid="{00000000-0005-0000-0000-00002D0E0000}"/>
    <cellStyle name="20% - Accent5 12 2 2 5 2 2" xfId="3634" xr:uid="{00000000-0005-0000-0000-00002E0E0000}"/>
    <cellStyle name="20% - Accent5 12 2 2 5 2 2 2" xfId="3635" xr:uid="{00000000-0005-0000-0000-00002F0E0000}"/>
    <cellStyle name="20% - Accent5 12 2 2 5 2 3" xfId="3636" xr:uid="{00000000-0005-0000-0000-0000300E0000}"/>
    <cellStyle name="20% - Accent5 12 2 2 5 3" xfId="3637" xr:uid="{00000000-0005-0000-0000-0000310E0000}"/>
    <cellStyle name="20% - Accent5 12 2 2 5 3 2" xfId="3638" xr:uid="{00000000-0005-0000-0000-0000320E0000}"/>
    <cellStyle name="20% - Accent5 12 2 2 5 3 2 2" xfId="3639" xr:uid="{00000000-0005-0000-0000-0000330E0000}"/>
    <cellStyle name="20% - Accent5 12 2 2 5 3 3" xfId="3640" xr:uid="{00000000-0005-0000-0000-0000340E0000}"/>
    <cellStyle name="20% - Accent5 12 2 2 5 4" xfId="3641" xr:uid="{00000000-0005-0000-0000-0000350E0000}"/>
    <cellStyle name="20% - Accent5 12 2 2 5 4 2" xfId="3642" xr:uid="{00000000-0005-0000-0000-0000360E0000}"/>
    <cellStyle name="20% - Accent5 12 2 2 5 5" xfId="3643" xr:uid="{00000000-0005-0000-0000-0000370E0000}"/>
    <cellStyle name="20% - Accent5 12 2 2 6" xfId="3644" xr:uid="{00000000-0005-0000-0000-0000380E0000}"/>
    <cellStyle name="20% - Accent5 12 2 2 6 2" xfId="3645" xr:uid="{00000000-0005-0000-0000-0000390E0000}"/>
    <cellStyle name="20% - Accent5 12 2 2 6 2 2" xfId="3646" xr:uid="{00000000-0005-0000-0000-00003A0E0000}"/>
    <cellStyle name="20% - Accent5 12 2 2 6 2 2 2" xfId="3647" xr:uid="{00000000-0005-0000-0000-00003B0E0000}"/>
    <cellStyle name="20% - Accent5 12 2 2 6 2 3" xfId="3648" xr:uid="{00000000-0005-0000-0000-00003C0E0000}"/>
    <cellStyle name="20% - Accent5 12 2 2 6 3" xfId="3649" xr:uid="{00000000-0005-0000-0000-00003D0E0000}"/>
    <cellStyle name="20% - Accent5 12 2 2 6 3 2" xfId="3650" xr:uid="{00000000-0005-0000-0000-00003E0E0000}"/>
    <cellStyle name="20% - Accent5 12 2 2 6 4" xfId="3651" xr:uid="{00000000-0005-0000-0000-00003F0E0000}"/>
    <cellStyle name="20% - Accent5 12 2 2 7" xfId="3652" xr:uid="{00000000-0005-0000-0000-0000400E0000}"/>
    <cellStyle name="20% - Accent5 12 2 2 7 2" xfId="3653" xr:uid="{00000000-0005-0000-0000-0000410E0000}"/>
    <cellStyle name="20% - Accent5 12 2 2 7 2 2" xfId="3654" xr:uid="{00000000-0005-0000-0000-0000420E0000}"/>
    <cellStyle name="20% - Accent5 12 2 2 7 3" xfId="3655" xr:uid="{00000000-0005-0000-0000-0000430E0000}"/>
    <cellStyle name="20% - Accent5 12 2 2 8" xfId="3656" xr:uid="{00000000-0005-0000-0000-0000440E0000}"/>
    <cellStyle name="20% - Accent5 12 2 2 8 2" xfId="3657" xr:uid="{00000000-0005-0000-0000-0000450E0000}"/>
    <cellStyle name="20% - Accent5 12 2 2 8 2 2" xfId="3658" xr:uid="{00000000-0005-0000-0000-0000460E0000}"/>
    <cellStyle name="20% - Accent5 12 2 2 8 3" xfId="3659" xr:uid="{00000000-0005-0000-0000-0000470E0000}"/>
    <cellStyle name="20% - Accent5 12 2 2 9" xfId="3660" xr:uid="{00000000-0005-0000-0000-0000480E0000}"/>
    <cellStyle name="20% - Accent5 12 2 2 9 2" xfId="3661" xr:uid="{00000000-0005-0000-0000-0000490E0000}"/>
    <cellStyle name="20% - Accent5 12 2 3" xfId="3662" xr:uid="{00000000-0005-0000-0000-00004A0E0000}"/>
    <cellStyle name="20% - Accent5 12 2 3 2" xfId="3663" xr:uid="{00000000-0005-0000-0000-00004B0E0000}"/>
    <cellStyle name="20% - Accent5 12 2 3 2 2" xfId="3664" xr:uid="{00000000-0005-0000-0000-00004C0E0000}"/>
    <cellStyle name="20% - Accent5 12 2 3 2 2 2" xfId="3665" xr:uid="{00000000-0005-0000-0000-00004D0E0000}"/>
    <cellStyle name="20% - Accent5 12 2 3 2 2 2 2" xfId="3666" xr:uid="{00000000-0005-0000-0000-00004E0E0000}"/>
    <cellStyle name="20% - Accent5 12 2 3 2 2 2 2 2" xfId="3667" xr:uid="{00000000-0005-0000-0000-00004F0E0000}"/>
    <cellStyle name="20% - Accent5 12 2 3 2 2 2 3" xfId="3668" xr:uid="{00000000-0005-0000-0000-0000500E0000}"/>
    <cellStyle name="20% - Accent5 12 2 3 2 2 3" xfId="3669" xr:uid="{00000000-0005-0000-0000-0000510E0000}"/>
    <cellStyle name="20% - Accent5 12 2 3 2 2 3 2" xfId="3670" xr:uid="{00000000-0005-0000-0000-0000520E0000}"/>
    <cellStyle name="20% - Accent5 12 2 3 2 2 3 2 2" xfId="3671" xr:uid="{00000000-0005-0000-0000-0000530E0000}"/>
    <cellStyle name="20% - Accent5 12 2 3 2 2 3 3" xfId="3672" xr:uid="{00000000-0005-0000-0000-0000540E0000}"/>
    <cellStyle name="20% - Accent5 12 2 3 2 2 4" xfId="3673" xr:uid="{00000000-0005-0000-0000-0000550E0000}"/>
    <cellStyle name="20% - Accent5 12 2 3 2 2 4 2" xfId="3674" xr:uid="{00000000-0005-0000-0000-0000560E0000}"/>
    <cellStyle name="20% - Accent5 12 2 3 2 2 5" xfId="3675" xr:uid="{00000000-0005-0000-0000-0000570E0000}"/>
    <cellStyle name="20% - Accent5 12 2 3 2 3" xfId="3676" xr:uid="{00000000-0005-0000-0000-0000580E0000}"/>
    <cellStyle name="20% - Accent5 12 2 3 2 3 2" xfId="3677" xr:uid="{00000000-0005-0000-0000-0000590E0000}"/>
    <cellStyle name="20% - Accent5 12 2 3 2 3 2 2" xfId="3678" xr:uid="{00000000-0005-0000-0000-00005A0E0000}"/>
    <cellStyle name="20% - Accent5 12 2 3 2 3 3" xfId="3679" xr:uid="{00000000-0005-0000-0000-00005B0E0000}"/>
    <cellStyle name="20% - Accent5 12 2 3 2 4" xfId="3680" xr:uid="{00000000-0005-0000-0000-00005C0E0000}"/>
    <cellStyle name="20% - Accent5 12 2 3 2 4 2" xfId="3681" xr:uid="{00000000-0005-0000-0000-00005D0E0000}"/>
    <cellStyle name="20% - Accent5 12 2 3 2 4 2 2" xfId="3682" xr:uid="{00000000-0005-0000-0000-00005E0E0000}"/>
    <cellStyle name="20% - Accent5 12 2 3 2 4 3" xfId="3683" xr:uid="{00000000-0005-0000-0000-00005F0E0000}"/>
    <cellStyle name="20% - Accent5 12 2 3 2 5" xfId="3684" xr:uid="{00000000-0005-0000-0000-0000600E0000}"/>
    <cellStyle name="20% - Accent5 12 2 3 2 5 2" xfId="3685" xr:uid="{00000000-0005-0000-0000-0000610E0000}"/>
    <cellStyle name="20% - Accent5 12 2 3 2 6" xfId="3686" xr:uid="{00000000-0005-0000-0000-0000620E0000}"/>
    <cellStyle name="20% - Accent5 12 2 3 2 6 2" xfId="3687" xr:uid="{00000000-0005-0000-0000-0000630E0000}"/>
    <cellStyle name="20% - Accent5 12 2 3 2 7" xfId="3688" xr:uid="{00000000-0005-0000-0000-0000640E0000}"/>
    <cellStyle name="20% - Accent5 12 2 3 3" xfId="3689" xr:uid="{00000000-0005-0000-0000-0000650E0000}"/>
    <cellStyle name="20% - Accent5 12 2 3 3 2" xfId="3690" xr:uid="{00000000-0005-0000-0000-0000660E0000}"/>
    <cellStyle name="20% - Accent5 12 2 3 3 2 2" xfId="3691" xr:uid="{00000000-0005-0000-0000-0000670E0000}"/>
    <cellStyle name="20% - Accent5 12 2 3 3 2 2 2" xfId="3692" xr:uid="{00000000-0005-0000-0000-0000680E0000}"/>
    <cellStyle name="20% - Accent5 12 2 3 3 2 3" xfId="3693" xr:uid="{00000000-0005-0000-0000-0000690E0000}"/>
    <cellStyle name="20% - Accent5 12 2 3 3 3" xfId="3694" xr:uid="{00000000-0005-0000-0000-00006A0E0000}"/>
    <cellStyle name="20% - Accent5 12 2 3 3 3 2" xfId="3695" xr:uid="{00000000-0005-0000-0000-00006B0E0000}"/>
    <cellStyle name="20% - Accent5 12 2 3 3 3 2 2" xfId="3696" xr:uid="{00000000-0005-0000-0000-00006C0E0000}"/>
    <cellStyle name="20% - Accent5 12 2 3 3 3 3" xfId="3697" xr:uid="{00000000-0005-0000-0000-00006D0E0000}"/>
    <cellStyle name="20% - Accent5 12 2 3 3 4" xfId="3698" xr:uid="{00000000-0005-0000-0000-00006E0E0000}"/>
    <cellStyle name="20% - Accent5 12 2 3 3 4 2" xfId="3699" xr:uid="{00000000-0005-0000-0000-00006F0E0000}"/>
    <cellStyle name="20% - Accent5 12 2 3 3 5" xfId="3700" xr:uid="{00000000-0005-0000-0000-0000700E0000}"/>
    <cellStyle name="20% - Accent5 12 2 3 4" xfId="3701" xr:uid="{00000000-0005-0000-0000-0000710E0000}"/>
    <cellStyle name="20% - Accent5 12 2 3 4 2" xfId="3702" xr:uid="{00000000-0005-0000-0000-0000720E0000}"/>
    <cellStyle name="20% - Accent5 12 2 3 4 2 2" xfId="3703" xr:uid="{00000000-0005-0000-0000-0000730E0000}"/>
    <cellStyle name="20% - Accent5 12 2 3 4 3" xfId="3704" xr:uid="{00000000-0005-0000-0000-0000740E0000}"/>
    <cellStyle name="20% - Accent5 12 2 3 5" xfId="3705" xr:uid="{00000000-0005-0000-0000-0000750E0000}"/>
    <cellStyle name="20% - Accent5 12 2 3 5 2" xfId="3706" xr:uid="{00000000-0005-0000-0000-0000760E0000}"/>
    <cellStyle name="20% - Accent5 12 2 3 5 2 2" xfId="3707" xr:uid="{00000000-0005-0000-0000-0000770E0000}"/>
    <cellStyle name="20% - Accent5 12 2 3 5 3" xfId="3708" xr:uid="{00000000-0005-0000-0000-0000780E0000}"/>
    <cellStyle name="20% - Accent5 12 2 3 6" xfId="3709" xr:uid="{00000000-0005-0000-0000-0000790E0000}"/>
    <cellStyle name="20% - Accent5 12 2 3 6 2" xfId="3710" xr:uid="{00000000-0005-0000-0000-00007A0E0000}"/>
    <cellStyle name="20% - Accent5 12 2 3 7" xfId="3711" xr:uid="{00000000-0005-0000-0000-00007B0E0000}"/>
    <cellStyle name="20% - Accent5 12 2 3 7 2" xfId="3712" xr:uid="{00000000-0005-0000-0000-00007C0E0000}"/>
    <cellStyle name="20% - Accent5 12 2 3 8" xfId="3713" xr:uid="{00000000-0005-0000-0000-00007D0E0000}"/>
    <cellStyle name="20% - Accent5 12 2 4" xfId="3714" xr:uid="{00000000-0005-0000-0000-00007E0E0000}"/>
    <cellStyle name="20% - Accent5 12 2 4 2" xfId="3715" xr:uid="{00000000-0005-0000-0000-00007F0E0000}"/>
    <cellStyle name="20% - Accent5 12 2 4 2 2" xfId="3716" xr:uid="{00000000-0005-0000-0000-0000800E0000}"/>
    <cellStyle name="20% - Accent5 12 2 4 2 2 2" xfId="3717" xr:uid="{00000000-0005-0000-0000-0000810E0000}"/>
    <cellStyle name="20% - Accent5 12 2 4 2 2 2 2" xfId="3718" xr:uid="{00000000-0005-0000-0000-0000820E0000}"/>
    <cellStyle name="20% - Accent5 12 2 4 2 2 3" xfId="3719" xr:uid="{00000000-0005-0000-0000-0000830E0000}"/>
    <cellStyle name="20% - Accent5 12 2 4 2 3" xfId="3720" xr:uid="{00000000-0005-0000-0000-0000840E0000}"/>
    <cellStyle name="20% - Accent5 12 2 4 2 3 2" xfId="3721" xr:uid="{00000000-0005-0000-0000-0000850E0000}"/>
    <cellStyle name="20% - Accent5 12 2 4 2 3 2 2" xfId="3722" xr:uid="{00000000-0005-0000-0000-0000860E0000}"/>
    <cellStyle name="20% - Accent5 12 2 4 2 3 3" xfId="3723" xr:uid="{00000000-0005-0000-0000-0000870E0000}"/>
    <cellStyle name="20% - Accent5 12 2 4 2 4" xfId="3724" xr:uid="{00000000-0005-0000-0000-0000880E0000}"/>
    <cellStyle name="20% - Accent5 12 2 4 2 4 2" xfId="3725" xr:uid="{00000000-0005-0000-0000-0000890E0000}"/>
    <cellStyle name="20% - Accent5 12 2 4 2 5" xfId="3726" xr:uid="{00000000-0005-0000-0000-00008A0E0000}"/>
    <cellStyle name="20% - Accent5 12 2 4 3" xfId="3727" xr:uid="{00000000-0005-0000-0000-00008B0E0000}"/>
    <cellStyle name="20% - Accent5 12 2 4 3 2" xfId="3728" xr:uid="{00000000-0005-0000-0000-00008C0E0000}"/>
    <cellStyle name="20% - Accent5 12 2 4 3 2 2" xfId="3729" xr:uid="{00000000-0005-0000-0000-00008D0E0000}"/>
    <cellStyle name="20% - Accent5 12 2 4 3 3" xfId="3730" xr:uid="{00000000-0005-0000-0000-00008E0E0000}"/>
    <cellStyle name="20% - Accent5 12 2 4 4" xfId="3731" xr:uid="{00000000-0005-0000-0000-00008F0E0000}"/>
    <cellStyle name="20% - Accent5 12 2 4 4 2" xfId="3732" xr:uid="{00000000-0005-0000-0000-0000900E0000}"/>
    <cellStyle name="20% - Accent5 12 2 4 4 2 2" xfId="3733" xr:uid="{00000000-0005-0000-0000-0000910E0000}"/>
    <cellStyle name="20% - Accent5 12 2 4 4 3" xfId="3734" xr:uid="{00000000-0005-0000-0000-0000920E0000}"/>
    <cellStyle name="20% - Accent5 12 2 4 5" xfId="3735" xr:uid="{00000000-0005-0000-0000-0000930E0000}"/>
    <cellStyle name="20% - Accent5 12 2 4 5 2" xfId="3736" xr:uid="{00000000-0005-0000-0000-0000940E0000}"/>
    <cellStyle name="20% - Accent5 12 2 4 6" xfId="3737" xr:uid="{00000000-0005-0000-0000-0000950E0000}"/>
    <cellStyle name="20% - Accent5 12 2 4 6 2" xfId="3738" xr:uid="{00000000-0005-0000-0000-0000960E0000}"/>
    <cellStyle name="20% - Accent5 12 2 4 7" xfId="3739" xr:uid="{00000000-0005-0000-0000-0000970E0000}"/>
    <cellStyle name="20% - Accent5 12 2 5" xfId="3740" xr:uid="{00000000-0005-0000-0000-0000980E0000}"/>
    <cellStyle name="20% - Accent5 12 2 5 2" xfId="3741" xr:uid="{00000000-0005-0000-0000-0000990E0000}"/>
    <cellStyle name="20% - Accent5 12 2 5 2 2" xfId="3742" xr:uid="{00000000-0005-0000-0000-00009A0E0000}"/>
    <cellStyle name="20% - Accent5 12 2 5 2 2 2" xfId="3743" xr:uid="{00000000-0005-0000-0000-00009B0E0000}"/>
    <cellStyle name="20% - Accent5 12 2 5 2 2 2 2" xfId="3744" xr:uid="{00000000-0005-0000-0000-00009C0E0000}"/>
    <cellStyle name="20% - Accent5 12 2 5 2 2 3" xfId="3745" xr:uid="{00000000-0005-0000-0000-00009D0E0000}"/>
    <cellStyle name="20% - Accent5 12 2 5 2 3" xfId="3746" xr:uid="{00000000-0005-0000-0000-00009E0E0000}"/>
    <cellStyle name="20% - Accent5 12 2 5 2 3 2" xfId="3747" xr:uid="{00000000-0005-0000-0000-00009F0E0000}"/>
    <cellStyle name="20% - Accent5 12 2 5 2 3 2 2" xfId="3748" xr:uid="{00000000-0005-0000-0000-0000A00E0000}"/>
    <cellStyle name="20% - Accent5 12 2 5 2 3 3" xfId="3749" xr:uid="{00000000-0005-0000-0000-0000A10E0000}"/>
    <cellStyle name="20% - Accent5 12 2 5 2 4" xfId="3750" xr:uid="{00000000-0005-0000-0000-0000A20E0000}"/>
    <cellStyle name="20% - Accent5 12 2 5 2 4 2" xfId="3751" xr:uid="{00000000-0005-0000-0000-0000A30E0000}"/>
    <cellStyle name="20% - Accent5 12 2 5 2 5" xfId="3752" xr:uid="{00000000-0005-0000-0000-0000A40E0000}"/>
    <cellStyle name="20% - Accent5 12 2 5 3" xfId="3753" xr:uid="{00000000-0005-0000-0000-0000A50E0000}"/>
    <cellStyle name="20% - Accent5 12 2 5 3 2" xfId="3754" xr:uid="{00000000-0005-0000-0000-0000A60E0000}"/>
    <cellStyle name="20% - Accent5 12 2 5 3 2 2" xfId="3755" xr:uid="{00000000-0005-0000-0000-0000A70E0000}"/>
    <cellStyle name="20% - Accent5 12 2 5 3 3" xfId="3756" xr:uid="{00000000-0005-0000-0000-0000A80E0000}"/>
    <cellStyle name="20% - Accent5 12 2 5 4" xfId="3757" xr:uid="{00000000-0005-0000-0000-0000A90E0000}"/>
    <cellStyle name="20% - Accent5 12 2 5 4 2" xfId="3758" xr:uid="{00000000-0005-0000-0000-0000AA0E0000}"/>
    <cellStyle name="20% - Accent5 12 2 5 4 2 2" xfId="3759" xr:uid="{00000000-0005-0000-0000-0000AB0E0000}"/>
    <cellStyle name="20% - Accent5 12 2 5 4 3" xfId="3760" xr:uid="{00000000-0005-0000-0000-0000AC0E0000}"/>
    <cellStyle name="20% - Accent5 12 2 5 5" xfId="3761" xr:uid="{00000000-0005-0000-0000-0000AD0E0000}"/>
    <cellStyle name="20% - Accent5 12 2 5 5 2" xfId="3762" xr:uid="{00000000-0005-0000-0000-0000AE0E0000}"/>
    <cellStyle name="20% - Accent5 12 2 5 6" xfId="3763" xr:uid="{00000000-0005-0000-0000-0000AF0E0000}"/>
    <cellStyle name="20% - Accent5 12 2 5 6 2" xfId="3764" xr:uid="{00000000-0005-0000-0000-0000B00E0000}"/>
    <cellStyle name="20% - Accent5 12 2 5 7" xfId="3765" xr:uid="{00000000-0005-0000-0000-0000B10E0000}"/>
    <cellStyle name="20% - Accent5 12 2 6" xfId="3766" xr:uid="{00000000-0005-0000-0000-0000B20E0000}"/>
    <cellStyle name="20% - Accent5 12 2 6 2" xfId="3767" xr:uid="{00000000-0005-0000-0000-0000B30E0000}"/>
    <cellStyle name="20% - Accent5 12 2 6 2 2" xfId="3768" xr:uid="{00000000-0005-0000-0000-0000B40E0000}"/>
    <cellStyle name="20% - Accent5 12 2 6 2 2 2" xfId="3769" xr:uid="{00000000-0005-0000-0000-0000B50E0000}"/>
    <cellStyle name="20% - Accent5 12 2 6 2 3" xfId="3770" xr:uid="{00000000-0005-0000-0000-0000B60E0000}"/>
    <cellStyle name="20% - Accent5 12 2 6 3" xfId="3771" xr:uid="{00000000-0005-0000-0000-0000B70E0000}"/>
    <cellStyle name="20% - Accent5 12 2 6 3 2" xfId="3772" xr:uid="{00000000-0005-0000-0000-0000B80E0000}"/>
    <cellStyle name="20% - Accent5 12 2 6 3 2 2" xfId="3773" xr:uid="{00000000-0005-0000-0000-0000B90E0000}"/>
    <cellStyle name="20% - Accent5 12 2 6 3 3" xfId="3774" xr:uid="{00000000-0005-0000-0000-0000BA0E0000}"/>
    <cellStyle name="20% - Accent5 12 2 6 4" xfId="3775" xr:uid="{00000000-0005-0000-0000-0000BB0E0000}"/>
    <cellStyle name="20% - Accent5 12 2 6 4 2" xfId="3776" xr:uid="{00000000-0005-0000-0000-0000BC0E0000}"/>
    <cellStyle name="20% - Accent5 12 2 6 5" xfId="3777" xr:uid="{00000000-0005-0000-0000-0000BD0E0000}"/>
    <cellStyle name="20% - Accent5 12 2 7" xfId="3778" xr:uid="{00000000-0005-0000-0000-0000BE0E0000}"/>
    <cellStyle name="20% - Accent5 12 2 7 2" xfId="3779" xr:uid="{00000000-0005-0000-0000-0000BF0E0000}"/>
    <cellStyle name="20% - Accent5 12 2 7 2 2" xfId="3780" xr:uid="{00000000-0005-0000-0000-0000C00E0000}"/>
    <cellStyle name="20% - Accent5 12 2 7 2 2 2" xfId="3781" xr:uid="{00000000-0005-0000-0000-0000C10E0000}"/>
    <cellStyle name="20% - Accent5 12 2 7 2 3" xfId="3782" xr:uid="{00000000-0005-0000-0000-0000C20E0000}"/>
    <cellStyle name="20% - Accent5 12 2 7 3" xfId="3783" xr:uid="{00000000-0005-0000-0000-0000C30E0000}"/>
    <cellStyle name="20% - Accent5 12 2 7 3 2" xfId="3784" xr:uid="{00000000-0005-0000-0000-0000C40E0000}"/>
    <cellStyle name="20% - Accent5 12 2 7 4" xfId="3785" xr:uid="{00000000-0005-0000-0000-0000C50E0000}"/>
    <cellStyle name="20% - Accent5 12 2 8" xfId="3786" xr:uid="{00000000-0005-0000-0000-0000C60E0000}"/>
    <cellStyle name="20% - Accent5 12 2 8 2" xfId="3787" xr:uid="{00000000-0005-0000-0000-0000C70E0000}"/>
    <cellStyle name="20% - Accent5 12 2 8 2 2" xfId="3788" xr:uid="{00000000-0005-0000-0000-0000C80E0000}"/>
    <cellStyle name="20% - Accent5 12 2 8 3" xfId="3789" xr:uid="{00000000-0005-0000-0000-0000C90E0000}"/>
    <cellStyle name="20% - Accent5 12 2 9" xfId="3790" xr:uid="{00000000-0005-0000-0000-0000CA0E0000}"/>
    <cellStyle name="20% - Accent5 12 2 9 2" xfId="3791" xr:uid="{00000000-0005-0000-0000-0000CB0E0000}"/>
    <cellStyle name="20% - Accent5 12 2 9 2 2" xfId="3792" xr:uid="{00000000-0005-0000-0000-0000CC0E0000}"/>
    <cellStyle name="20% - Accent5 12 2 9 3" xfId="3793" xr:uid="{00000000-0005-0000-0000-0000CD0E0000}"/>
    <cellStyle name="20% - Accent5 12 3" xfId="3794" xr:uid="{00000000-0005-0000-0000-0000CE0E0000}"/>
    <cellStyle name="20% - Accent5 12 3 10" xfId="3795" xr:uid="{00000000-0005-0000-0000-0000CF0E0000}"/>
    <cellStyle name="20% - Accent5 12 3 10 2" xfId="3796" xr:uid="{00000000-0005-0000-0000-0000D00E0000}"/>
    <cellStyle name="20% - Accent5 12 3 11" xfId="3797" xr:uid="{00000000-0005-0000-0000-0000D10E0000}"/>
    <cellStyle name="20% - Accent5 12 3 2" xfId="3798" xr:uid="{00000000-0005-0000-0000-0000D20E0000}"/>
    <cellStyle name="20% - Accent5 12 3 2 2" xfId="3799" xr:uid="{00000000-0005-0000-0000-0000D30E0000}"/>
    <cellStyle name="20% - Accent5 12 3 2 2 2" xfId="3800" xr:uid="{00000000-0005-0000-0000-0000D40E0000}"/>
    <cellStyle name="20% - Accent5 12 3 2 2 2 2" xfId="3801" xr:uid="{00000000-0005-0000-0000-0000D50E0000}"/>
    <cellStyle name="20% - Accent5 12 3 2 2 2 2 2" xfId="3802" xr:uid="{00000000-0005-0000-0000-0000D60E0000}"/>
    <cellStyle name="20% - Accent5 12 3 2 2 2 2 2 2" xfId="3803" xr:uid="{00000000-0005-0000-0000-0000D70E0000}"/>
    <cellStyle name="20% - Accent5 12 3 2 2 2 2 3" xfId="3804" xr:uid="{00000000-0005-0000-0000-0000D80E0000}"/>
    <cellStyle name="20% - Accent5 12 3 2 2 2 3" xfId="3805" xr:uid="{00000000-0005-0000-0000-0000D90E0000}"/>
    <cellStyle name="20% - Accent5 12 3 2 2 2 3 2" xfId="3806" xr:uid="{00000000-0005-0000-0000-0000DA0E0000}"/>
    <cellStyle name="20% - Accent5 12 3 2 2 2 3 2 2" xfId="3807" xr:uid="{00000000-0005-0000-0000-0000DB0E0000}"/>
    <cellStyle name="20% - Accent5 12 3 2 2 2 3 3" xfId="3808" xr:uid="{00000000-0005-0000-0000-0000DC0E0000}"/>
    <cellStyle name="20% - Accent5 12 3 2 2 2 4" xfId="3809" xr:uid="{00000000-0005-0000-0000-0000DD0E0000}"/>
    <cellStyle name="20% - Accent5 12 3 2 2 2 4 2" xfId="3810" xr:uid="{00000000-0005-0000-0000-0000DE0E0000}"/>
    <cellStyle name="20% - Accent5 12 3 2 2 2 5" xfId="3811" xr:uid="{00000000-0005-0000-0000-0000DF0E0000}"/>
    <cellStyle name="20% - Accent5 12 3 2 2 3" xfId="3812" xr:uid="{00000000-0005-0000-0000-0000E00E0000}"/>
    <cellStyle name="20% - Accent5 12 3 2 2 3 2" xfId="3813" xr:uid="{00000000-0005-0000-0000-0000E10E0000}"/>
    <cellStyle name="20% - Accent5 12 3 2 2 3 2 2" xfId="3814" xr:uid="{00000000-0005-0000-0000-0000E20E0000}"/>
    <cellStyle name="20% - Accent5 12 3 2 2 3 3" xfId="3815" xr:uid="{00000000-0005-0000-0000-0000E30E0000}"/>
    <cellStyle name="20% - Accent5 12 3 2 2 4" xfId="3816" xr:uid="{00000000-0005-0000-0000-0000E40E0000}"/>
    <cellStyle name="20% - Accent5 12 3 2 2 4 2" xfId="3817" xr:uid="{00000000-0005-0000-0000-0000E50E0000}"/>
    <cellStyle name="20% - Accent5 12 3 2 2 4 2 2" xfId="3818" xr:uid="{00000000-0005-0000-0000-0000E60E0000}"/>
    <cellStyle name="20% - Accent5 12 3 2 2 4 3" xfId="3819" xr:uid="{00000000-0005-0000-0000-0000E70E0000}"/>
    <cellStyle name="20% - Accent5 12 3 2 2 5" xfId="3820" xr:uid="{00000000-0005-0000-0000-0000E80E0000}"/>
    <cellStyle name="20% - Accent5 12 3 2 2 5 2" xfId="3821" xr:uid="{00000000-0005-0000-0000-0000E90E0000}"/>
    <cellStyle name="20% - Accent5 12 3 2 2 6" xfId="3822" xr:uid="{00000000-0005-0000-0000-0000EA0E0000}"/>
    <cellStyle name="20% - Accent5 12 3 2 2 6 2" xfId="3823" xr:uid="{00000000-0005-0000-0000-0000EB0E0000}"/>
    <cellStyle name="20% - Accent5 12 3 2 2 7" xfId="3824" xr:uid="{00000000-0005-0000-0000-0000EC0E0000}"/>
    <cellStyle name="20% - Accent5 12 3 2 3" xfId="3825" xr:uid="{00000000-0005-0000-0000-0000ED0E0000}"/>
    <cellStyle name="20% - Accent5 12 3 2 3 2" xfId="3826" xr:uid="{00000000-0005-0000-0000-0000EE0E0000}"/>
    <cellStyle name="20% - Accent5 12 3 2 3 2 2" xfId="3827" xr:uid="{00000000-0005-0000-0000-0000EF0E0000}"/>
    <cellStyle name="20% - Accent5 12 3 2 3 2 2 2" xfId="3828" xr:uid="{00000000-0005-0000-0000-0000F00E0000}"/>
    <cellStyle name="20% - Accent5 12 3 2 3 2 3" xfId="3829" xr:uid="{00000000-0005-0000-0000-0000F10E0000}"/>
    <cellStyle name="20% - Accent5 12 3 2 3 3" xfId="3830" xr:uid="{00000000-0005-0000-0000-0000F20E0000}"/>
    <cellStyle name="20% - Accent5 12 3 2 3 3 2" xfId="3831" xr:uid="{00000000-0005-0000-0000-0000F30E0000}"/>
    <cellStyle name="20% - Accent5 12 3 2 3 3 2 2" xfId="3832" xr:uid="{00000000-0005-0000-0000-0000F40E0000}"/>
    <cellStyle name="20% - Accent5 12 3 2 3 3 3" xfId="3833" xr:uid="{00000000-0005-0000-0000-0000F50E0000}"/>
    <cellStyle name="20% - Accent5 12 3 2 3 4" xfId="3834" xr:uid="{00000000-0005-0000-0000-0000F60E0000}"/>
    <cellStyle name="20% - Accent5 12 3 2 3 4 2" xfId="3835" xr:uid="{00000000-0005-0000-0000-0000F70E0000}"/>
    <cellStyle name="20% - Accent5 12 3 2 3 5" xfId="3836" xr:uid="{00000000-0005-0000-0000-0000F80E0000}"/>
    <cellStyle name="20% - Accent5 12 3 2 4" xfId="3837" xr:uid="{00000000-0005-0000-0000-0000F90E0000}"/>
    <cellStyle name="20% - Accent5 12 3 2 4 2" xfId="3838" xr:uid="{00000000-0005-0000-0000-0000FA0E0000}"/>
    <cellStyle name="20% - Accent5 12 3 2 4 2 2" xfId="3839" xr:uid="{00000000-0005-0000-0000-0000FB0E0000}"/>
    <cellStyle name="20% - Accent5 12 3 2 4 3" xfId="3840" xr:uid="{00000000-0005-0000-0000-0000FC0E0000}"/>
    <cellStyle name="20% - Accent5 12 3 2 5" xfId="3841" xr:uid="{00000000-0005-0000-0000-0000FD0E0000}"/>
    <cellStyle name="20% - Accent5 12 3 2 5 2" xfId="3842" xr:uid="{00000000-0005-0000-0000-0000FE0E0000}"/>
    <cellStyle name="20% - Accent5 12 3 2 5 2 2" xfId="3843" xr:uid="{00000000-0005-0000-0000-0000FF0E0000}"/>
    <cellStyle name="20% - Accent5 12 3 2 5 3" xfId="3844" xr:uid="{00000000-0005-0000-0000-0000000F0000}"/>
    <cellStyle name="20% - Accent5 12 3 2 6" xfId="3845" xr:uid="{00000000-0005-0000-0000-0000010F0000}"/>
    <cellStyle name="20% - Accent5 12 3 2 6 2" xfId="3846" xr:uid="{00000000-0005-0000-0000-0000020F0000}"/>
    <cellStyle name="20% - Accent5 12 3 2 7" xfId="3847" xr:uid="{00000000-0005-0000-0000-0000030F0000}"/>
    <cellStyle name="20% - Accent5 12 3 2 7 2" xfId="3848" xr:uid="{00000000-0005-0000-0000-0000040F0000}"/>
    <cellStyle name="20% - Accent5 12 3 2 8" xfId="3849" xr:uid="{00000000-0005-0000-0000-0000050F0000}"/>
    <cellStyle name="20% - Accent5 12 3 3" xfId="3850" xr:uid="{00000000-0005-0000-0000-0000060F0000}"/>
    <cellStyle name="20% - Accent5 12 3 3 2" xfId="3851" xr:uid="{00000000-0005-0000-0000-0000070F0000}"/>
    <cellStyle name="20% - Accent5 12 3 3 2 2" xfId="3852" xr:uid="{00000000-0005-0000-0000-0000080F0000}"/>
    <cellStyle name="20% - Accent5 12 3 3 2 2 2" xfId="3853" xr:uid="{00000000-0005-0000-0000-0000090F0000}"/>
    <cellStyle name="20% - Accent5 12 3 3 2 2 2 2" xfId="3854" xr:uid="{00000000-0005-0000-0000-00000A0F0000}"/>
    <cellStyle name="20% - Accent5 12 3 3 2 2 3" xfId="3855" xr:uid="{00000000-0005-0000-0000-00000B0F0000}"/>
    <cellStyle name="20% - Accent5 12 3 3 2 3" xfId="3856" xr:uid="{00000000-0005-0000-0000-00000C0F0000}"/>
    <cellStyle name="20% - Accent5 12 3 3 2 3 2" xfId="3857" xr:uid="{00000000-0005-0000-0000-00000D0F0000}"/>
    <cellStyle name="20% - Accent5 12 3 3 2 3 2 2" xfId="3858" xr:uid="{00000000-0005-0000-0000-00000E0F0000}"/>
    <cellStyle name="20% - Accent5 12 3 3 2 3 3" xfId="3859" xr:uid="{00000000-0005-0000-0000-00000F0F0000}"/>
    <cellStyle name="20% - Accent5 12 3 3 2 4" xfId="3860" xr:uid="{00000000-0005-0000-0000-0000100F0000}"/>
    <cellStyle name="20% - Accent5 12 3 3 2 4 2" xfId="3861" xr:uid="{00000000-0005-0000-0000-0000110F0000}"/>
    <cellStyle name="20% - Accent5 12 3 3 2 5" xfId="3862" xr:uid="{00000000-0005-0000-0000-0000120F0000}"/>
    <cellStyle name="20% - Accent5 12 3 3 3" xfId="3863" xr:uid="{00000000-0005-0000-0000-0000130F0000}"/>
    <cellStyle name="20% - Accent5 12 3 3 3 2" xfId="3864" xr:uid="{00000000-0005-0000-0000-0000140F0000}"/>
    <cellStyle name="20% - Accent5 12 3 3 3 2 2" xfId="3865" xr:uid="{00000000-0005-0000-0000-0000150F0000}"/>
    <cellStyle name="20% - Accent5 12 3 3 3 3" xfId="3866" xr:uid="{00000000-0005-0000-0000-0000160F0000}"/>
    <cellStyle name="20% - Accent5 12 3 3 4" xfId="3867" xr:uid="{00000000-0005-0000-0000-0000170F0000}"/>
    <cellStyle name="20% - Accent5 12 3 3 4 2" xfId="3868" xr:uid="{00000000-0005-0000-0000-0000180F0000}"/>
    <cellStyle name="20% - Accent5 12 3 3 4 2 2" xfId="3869" xr:uid="{00000000-0005-0000-0000-0000190F0000}"/>
    <cellStyle name="20% - Accent5 12 3 3 4 3" xfId="3870" xr:uid="{00000000-0005-0000-0000-00001A0F0000}"/>
    <cellStyle name="20% - Accent5 12 3 3 5" xfId="3871" xr:uid="{00000000-0005-0000-0000-00001B0F0000}"/>
    <cellStyle name="20% - Accent5 12 3 3 5 2" xfId="3872" xr:uid="{00000000-0005-0000-0000-00001C0F0000}"/>
    <cellStyle name="20% - Accent5 12 3 3 6" xfId="3873" xr:uid="{00000000-0005-0000-0000-00001D0F0000}"/>
    <cellStyle name="20% - Accent5 12 3 3 6 2" xfId="3874" xr:uid="{00000000-0005-0000-0000-00001E0F0000}"/>
    <cellStyle name="20% - Accent5 12 3 3 7" xfId="3875" xr:uid="{00000000-0005-0000-0000-00001F0F0000}"/>
    <cellStyle name="20% - Accent5 12 3 4" xfId="3876" xr:uid="{00000000-0005-0000-0000-0000200F0000}"/>
    <cellStyle name="20% - Accent5 12 3 4 2" xfId="3877" xr:uid="{00000000-0005-0000-0000-0000210F0000}"/>
    <cellStyle name="20% - Accent5 12 3 4 2 2" xfId="3878" xr:uid="{00000000-0005-0000-0000-0000220F0000}"/>
    <cellStyle name="20% - Accent5 12 3 4 2 2 2" xfId="3879" xr:uid="{00000000-0005-0000-0000-0000230F0000}"/>
    <cellStyle name="20% - Accent5 12 3 4 2 2 2 2" xfId="3880" xr:uid="{00000000-0005-0000-0000-0000240F0000}"/>
    <cellStyle name="20% - Accent5 12 3 4 2 2 3" xfId="3881" xr:uid="{00000000-0005-0000-0000-0000250F0000}"/>
    <cellStyle name="20% - Accent5 12 3 4 2 3" xfId="3882" xr:uid="{00000000-0005-0000-0000-0000260F0000}"/>
    <cellStyle name="20% - Accent5 12 3 4 2 3 2" xfId="3883" xr:uid="{00000000-0005-0000-0000-0000270F0000}"/>
    <cellStyle name="20% - Accent5 12 3 4 2 3 2 2" xfId="3884" xr:uid="{00000000-0005-0000-0000-0000280F0000}"/>
    <cellStyle name="20% - Accent5 12 3 4 2 3 3" xfId="3885" xr:uid="{00000000-0005-0000-0000-0000290F0000}"/>
    <cellStyle name="20% - Accent5 12 3 4 2 4" xfId="3886" xr:uid="{00000000-0005-0000-0000-00002A0F0000}"/>
    <cellStyle name="20% - Accent5 12 3 4 2 4 2" xfId="3887" xr:uid="{00000000-0005-0000-0000-00002B0F0000}"/>
    <cellStyle name="20% - Accent5 12 3 4 2 5" xfId="3888" xr:uid="{00000000-0005-0000-0000-00002C0F0000}"/>
    <cellStyle name="20% - Accent5 12 3 4 3" xfId="3889" xr:uid="{00000000-0005-0000-0000-00002D0F0000}"/>
    <cellStyle name="20% - Accent5 12 3 4 3 2" xfId="3890" xr:uid="{00000000-0005-0000-0000-00002E0F0000}"/>
    <cellStyle name="20% - Accent5 12 3 4 3 2 2" xfId="3891" xr:uid="{00000000-0005-0000-0000-00002F0F0000}"/>
    <cellStyle name="20% - Accent5 12 3 4 3 3" xfId="3892" xr:uid="{00000000-0005-0000-0000-0000300F0000}"/>
    <cellStyle name="20% - Accent5 12 3 4 4" xfId="3893" xr:uid="{00000000-0005-0000-0000-0000310F0000}"/>
    <cellStyle name="20% - Accent5 12 3 4 4 2" xfId="3894" xr:uid="{00000000-0005-0000-0000-0000320F0000}"/>
    <cellStyle name="20% - Accent5 12 3 4 4 2 2" xfId="3895" xr:uid="{00000000-0005-0000-0000-0000330F0000}"/>
    <cellStyle name="20% - Accent5 12 3 4 4 3" xfId="3896" xr:uid="{00000000-0005-0000-0000-0000340F0000}"/>
    <cellStyle name="20% - Accent5 12 3 4 5" xfId="3897" xr:uid="{00000000-0005-0000-0000-0000350F0000}"/>
    <cellStyle name="20% - Accent5 12 3 4 5 2" xfId="3898" xr:uid="{00000000-0005-0000-0000-0000360F0000}"/>
    <cellStyle name="20% - Accent5 12 3 4 6" xfId="3899" xr:uid="{00000000-0005-0000-0000-0000370F0000}"/>
    <cellStyle name="20% - Accent5 12 3 4 6 2" xfId="3900" xr:uid="{00000000-0005-0000-0000-0000380F0000}"/>
    <cellStyle name="20% - Accent5 12 3 4 7" xfId="3901" xr:uid="{00000000-0005-0000-0000-0000390F0000}"/>
    <cellStyle name="20% - Accent5 12 3 5" xfId="3902" xr:uid="{00000000-0005-0000-0000-00003A0F0000}"/>
    <cellStyle name="20% - Accent5 12 3 5 2" xfId="3903" xr:uid="{00000000-0005-0000-0000-00003B0F0000}"/>
    <cellStyle name="20% - Accent5 12 3 5 2 2" xfId="3904" xr:uid="{00000000-0005-0000-0000-00003C0F0000}"/>
    <cellStyle name="20% - Accent5 12 3 5 2 2 2" xfId="3905" xr:uid="{00000000-0005-0000-0000-00003D0F0000}"/>
    <cellStyle name="20% - Accent5 12 3 5 2 3" xfId="3906" xr:uid="{00000000-0005-0000-0000-00003E0F0000}"/>
    <cellStyle name="20% - Accent5 12 3 5 3" xfId="3907" xr:uid="{00000000-0005-0000-0000-00003F0F0000}"/>
    <cellStyle name="20% - Accent5 12 3 5 3 2" xfId="3908" xr:uid="{00000000-0005-0000-0000-0000400F0000}"/>
    <cellStyle name="20% - Accent5 12 3 5 3 2 2" xfId="3909" xr:uid="{00000000-0005-0000-0000-0000410F0000}"/>
    <cellStyle name="20% - Accent5 12 3 5 3 3" xfId="3910" xr:uid="{00000000-0005-0000-0000-0000420F0000}"/>
    <cellStyle name="20% - Accent5 12 3 5 4" xfId="3911" xr:uid="{00000000-0005-0000-0000-0000430F0000}"/>
    <cellStyle name="20% - Accent5 12 3 5 4 2" xfId="3912" xr:uid="{00000000-0005-0000-0000-0000440F0000}"/>
    <cellStyle name="20% - Accent5 12 3 5 5" xfId="3913" xr:uid="{00000000-0005-0000-0000-0000450F0000}"/>
    <cellStyle name="20% - Accent5 12 3 6" xfId="3914" xr:uid="{00000000-0005-0000-0000-0000460F0000}"/>
    <cellStyle name="20% - Accent5 12 3 6 2" xfId="3915" xr:uid="{00000000-0005-0000-0000-0000470F0000}"/>
    <cellStyle name="20% - Accent5 12 3 6 2 2" xfId="3916" xr:uid="{00000000-0005-0000-0000-0000480F0000}"/>
    <cellStyle name="20% - Accent5 12 3 6 2 2 2" xfId="3917" xr:uid="{00000000-0005-0000-0000-0000490F0000}"/>
    <cellStyle name="20% - Accent5 12 3 6 2 3" xfId="3918" xr:uid="{00000000-0005-0000-0000-00004A0F0000}"/>
    <cellStyle name="20% - Accent5 12 3 6 3" xfId="3919" xr:uid="{00000000-0005-0000-0000-00004B0F0000}"/>
    <cellStyle name="20% - Accent5 12 3 6 3 2" xfId="3920" xr:uid="{00000000-0005-0000-0000-00004C0F0000}"/>
    <cellStyle name="20% - Accent5 12 3 6 4" xfId="3921" xr:uid="{00000000-0005-0000-0000-00004D0F0000}"/>
    <cellStyle name="20% - Accent5 12 3 7" xfId="3922" xr:uid="{00000000-0005-0000-0000-00004E0F0000}"/>
    <cellStyle name="20% - Accent5 12 3 7 2" xfId="3923" xr:uid="{00000000-0005-0000-0000-00004F0F0000}"/>
    <cellStyle name="20% - Accent5 12 3 7 2 2" xfId="3924" xr:uid="{00000000-0005-0000-0000-0000500F0000}"/>
    <cellStyle name="20% - Accent5 12 3 7 3" xfId="3925" xr:uid="{00000000-0005-0000-0000-0000510F0000}"/>
    <cellStyle name="20% - Accent5 12 3 8" xfId="3926" xr:uid="{00000000-0005-0000-0000-0000520F0000}"/>
    <cellStyle name="20% - Accent5 12 3 8 2" xfId="3927" xr:uid="{00000000-0005-0000-0000-0000530F0000}"/>
    <cellStyle name="20% - Accent5 12 3 8 2 2" xfId="3928" xr:uid="{00000000-0005-0000-0000-0000540F0000}"/>
    <cellStyle name="20% - Accent5 12 3 8 3" xfId="3929" xr:uid="{00000000-0005-0000-0000-0000550F0000}"/>
    <cellStyle name="20% - Accent5 12 3 9" xfId="3930" xr:uid="{00000000-0005-0000-0000-0000560F0000}"/>
    <cellStyle name="20% - Accent5 12 3 9 2" xfId="3931" xr:uid="{00000000-0005-0000-0000-0000570F0000}"/>
    <cellStyle name="20% - Accent5 12 4" xfId="3932" xr:uid="{00000000-0005-0000-0000-0000580F0000}"/>
    <cellStyle name="20% - Accent5 12 4 10" xfId="3933" xr:uid="{00000000-0005-0000-0000-0000590F0000}"/>
    <cellStyle name="20% - Accent5 12 4 10 2" xfId="3934" xr:uid="{00000000-0005-0000-0000-00005A0F0000}"/>
    <cellStyle name="20% - Accent5 12 4 11" xfId="3935" xr:uid="{00000000-0005-0000-0000-00005B0F0000}"/>
    <cellStyle name="20% - Accent5 12 4 2" xfId="3936" xr:uid="{00000000-0005-0000-0000-00005C0F0000}"/>
    <cellStyle name="20% - Accent5 12 4 2 2" xfId="3937" xr:uid="{00000000-0005-0000-0000-00005D0F0000}"/>
    <cellStyle name="20% - Accent5 12 4 2 2 2" xfId="3938" xr:uid="{00000000-0005-0000-0000-00005E0F0000}"/>
    <cellStyle name="20% - Accent5 12 4 2 2 2 2" xfId="3939" xr:uid="{00000000-0005-0000-0000-00005F0F0000}"/>
    <cellStyle name="20% - Accent5 12 4 2 2 2 2 2" xfId="3940" xr:uid="{00000000-0005-0000-0000-0000600F0000}"/>
    <cellStyle name="20% - Accent5 12 4 2 2 2 2 2 2" xfId="3941" xr:uid="{00000000-0005-0000-0000-0000610F0000}"/>
    <cellStyle name="20% - Accent5 12 4 2 2 2 2 3" xfId="3942" xr:uid="{00000000-0005-0000-0000-0000620F0000}"/>
    <cellStyle name="20% - Accent5 12 4 2 2 2 3" xfId="3943" xr:uid="{00000000-0005-0000-0000-0000630F0000}"/>
    <cellStyle name="20% - Accent5 12 4 2 2 2 3 2" xfId="3944" xr:uid="{00000000-0005-0000-0000-0000640F0000}"/>
    <cellStyle name="20% - Accent5 12 4 2 2 2 3 2 2" xfId="3945" xr:uid="{00000000-0005-0000-0000-0000650F0000}"/>
    <cellStyle name="20% - Accent5 12 4 2 2 2 3 3" xfId="3946" xr:uid="{00000000-0005-0000-0000-0000660F0000}"/>
    <cellStyle name="20% - Accent5 12 4 2 2 2 4" xfId="3947" xr:uid="{00000000-0005-0000-0000-0000670F0000}"/>
    <cellStyle name="20% - Accent5 12 4 2 2 2 4 2" xfId="3948" xr:uid="{00000000-0005-0000-0000-0000680F0000}"/>
    <cellStyle name="20% - Accent5 12 4 2 2 2 5" xfId="3949" xr:uid="{00000000-0005-0000-0000-0000690F0000}"/>
    <cellStyle name="20% - Accent5 12 4 2 2 3" xfId="3950" xr:uid="{00000000-0005-0000-0000-00006A0F0000}"/>
    <cellStyle name="20% - Accent5 12 4 2 2 3 2" xfId="3951" xr:uid="{00000000-0005-0000-0000-00006B0F0000}"/>
    <cellStyle name="20% - Accent5 12 4 2 2 3 2 2" xfId="3952" xr:uid="{00000000-0005-0000-0000-00006C0F0000}"/>
    <cellStyle name="20% - Accent5 12 4 2 2 3 3" xfId="3953" xr:uid="{00000000-0005-0000-0000-00006D0F0000}"/>
    <cellStyle name="20% - Accent5 12 4 2 2 4" xfId="3954" xr:uid="{00000000-0005-0000-0000-00006E0F0000}"/>
    <cellStyle name="20% - Accent5 12 4 2 2 4 2" xfId="3955" xr:uid="{00000000-0005-0000-0000-00006F0F0000}"/>
    <cellStyle name="20% - Accent5 12 4 2 2 4 2 2" xfId="3956" xr:uid="{00000000-0005-0000-0000-0000700F0000}"/>
    <cellStyle name="20% - Accent5 12 4 2 2 4 3" xfId="3957" xr:uid="{00000000-0005-0000-0000-0000710F0000}"/>
    <cellStyle name="20% - Accent5 12 4 2 2 5" xfId="3958" xr:uid="{00000000-0005-0000-0000-0000720F0000}"/>
    <cellStyle name="20% - Accent5 12 4 2 2 5 2" xfId="3959" xr:uid="{00000000-0005-0000-0000-0000730F0000}"/>
    <cellStyle name="20% - Accent5 12 4 2 2 6" xfId="3960" xr:uid="{00000000-0005-0000-0000-0000740F0000}"/>
    <cellStyle name="20% - Accent5 12 4 2 2 6 2" xfId="3961" xr:uid="{00000000-0005-0000-0000-0000750F0000}"/>
    <cellStyle name="20% - Accent5 12 4 2 2 7" xfId="3962" xr:uid="{00000000-0005-0000-0000-0000760F0000}"/>
    <cellStyle name="20% - Accent5 12 4 2 3" xfId="3963" xr:uid="{00000000-0005-0000-0000-0000770F0000}"/>
    <cellStyle name="20% - Accent5 12 4 2 3 2" xfId="3964" xr:uid="{00000000-0005-0000-0000-0000780F0000}"/>
    <cellStyle name="20% - Accent5 12 4 2 3 2 2" xfId="3965" xr:uid="{00000000-0005-0000-0000-0000790F0000}"/>
    <cellStyle name="20% - Accent5 12 4 2 3 2 2 2" xfId="3966" xr:uid="{00000000-0005-0000-0000-00007A0F0000}"/>
    <cellStyle name="20% - Accent5 12 4 2 3 2 3" xfId="3967" xr:uid="{00000000-0005-0000-0000-00007B0F0000}"/>
    <cellStyle name="20% - Accent5 12 4 2 3 3" xfId="3968" xr:uid="{00000000-0005-0000-0000-00007C0F0000}"/>
    <cellStyle name="20% - Accent5 12 4 2 3 3 2" xfId="3969" xr:uid="{00000000-0005-0000-0000-00007D0F0000}"/>
    <cellStyle name="20% - Accent5 12 4 2 3 3 2 2" xfId="3970" xr:uid="{00000000-0005-0000-0000-00007E0F0000}"/>
    <cellStyle name="20% - Accent5 12 4 2 3 3 3" xfId="3971" xr:uid="{00000000-0005-0000-0000-00007F0F0000}"/>
    <cellStyle name="20% - Accent5 12 4 2 3 4" xfId="3972" xr:uid="{00000000-0005-0000-0000-0000800F0000}"/>
    <cellStyle name="20% - Accent5 12 4 2 3 4 2" xfId="3973" xr:uid="{00000000-0005-0000-0000-0000810F0000}"/>
    <cellStyle name="20% - Accent5 12 4 2 3 5" xfId="3974" xr:uid="{00000000-0005-0000-0000-0000820F0000}"/>
    <cellStyle name="20% - Accent5 12 4 2 4" xfId="3975" xr:uid="{00000000-0005-0000-0000-0000830F0000}"/>
    <cellStyle name="20% - Accent5 12 4 2 4 2" xfId="3976" xr:uid="{00000000-0005-0000-0000-0000840F0000}"/>
    <cellStyle name="20% - Accent5 12 4 2 4 2 2" xfId="3977" xr:uid="{00000000-0005-0000-0000-0000850F0000}"/>
    <cellStyle name="20% - Accent5 12 4 2 4 3" xfId="3978" xr:uid="{00000000-0005-0000-0000-0000860F0000}"/>
    <cellStyle name="20% - Accent5 12 4 2 5" xfId="3979" xr:uid="{00000000-0005-0000-0000-0000870F0000}"/>
    <cellStyle name="20% - Accent5 12 4 2 5 2" xfId="3980" xr:uid="{00000000-0005-0000-0000-0000880F0000}"/>
    <cellStyle name="20% - Accent5 12 4 2 5 2 2" xfId="3981" xr:uid="{00000000-0005-0000-0000-0000890F0000}"/>
    <cellStyle name="20% - Accent5 12 4 2 5 3" xfId="3982" xr:uid="{00000000-0005-0000-0000-00008A0F0000}"/>
    <cellStyle name="20% - Accent5 12 4 2 6" xfId="3983" xr:uid="{00000000-0005-0000-0000-00008B0F0000}"/>
    <cellStyle name="20% - Accent5 12 4 2 6 2" xfId="3984" xr:uid="{00000000-0005-0000-0000-00008C0F0000}"/>
    <cellStyle name="20% - Accent5 12 4 2 7" xfId="3985" xr:uid="{00000000-0005-0000-0000-00008D0F0000}"/>
    <cellStyle name="20% - Accent5 12 4 2 7 2" xfId="3986" xr:uid="{00000000-0005-0000-0000-00008E0F0000}"/>
    <cellStyle name="20% - Accent5 12 4 2 8" xfId="3987" xr:uid="{00000000-0005-0000-0000-00008F0F0000}"/>
    <cellStyle name="20% - Accent5 12 4 3" xfId="3988" xr:uid="{00000000-0005-0000-0000-0000900F0000}"/>
    <cellStyle name="20% - Accent5 12 4 3 2" xfId="3989" xr:uid="{00000000-0005-0000-0000-0000910F0000}"/>
    <cellStyle name="20% - Accent5 12 4 3 2 2" xfId="3990" xr:uid="{00000000-0005-0000-0000-0000920F0000}"/>
    <cellStyle name="20% - Accent5 12 4 3 2 2 2" xfId="3991" xr:uid="{00000000-0005-0000-0000-0000930F0000}"/>
    <cellStyle name="20% - Accent5 12 4 3 2 2 2 2" xfId="3992" xr:uid="{00000000-0005-0000-0000-0000940F0000}"/>
    <cellStyle name="20% - Accent5 12 4 3 2 2 3" xfId="3993" xr:uid="{00000000-0005-0000-0000-0000950F0000}"/>
    <cellStyle name="20% - Accent5 12 4 3 2 3" xfId="3994" xr:uid="{00000000-0005-0000-0000-0000960F0000}"/>
    <cellStyle name="20% - Accent5 12 4 3 2 3 2" xfId="3995" xr:uid="{00000000-0005-0000-0000-0000970F0000}"/>
    <cellStyle name="20% - Accent5 12 4 3 2 3 2 2" xfId="3996" xr:uid="{00000000-0005-0000-0000-0000980F0000}"/>
    <cellStyle name="20% - Accent5 12 4 3 2 3 3" xfId="3997" xr:uid="{00000000-0005-0000-0000-0000990F0000}"/>
    <cellStyle name="20% - Accent5 12 4 3 2 4" xfId="3998" xr:uid="{00000000-0005-0000-0000-00009A0F0000}"/>
    <cellStyle name="20% - Accent5 12 4 3 2 4 2" xfId="3999" xr:uid="{00000000-0005-0000-0000-00009B0F0000}"/>
    <cellStyle name="20% - Accent5 12 4 3 2 5" xfId="4000" xr:uid="{00000000-0005-0000-0000-00009C0F0000}"/>
    <cellStyle name="20% - Accent5 12 4 3 3" xfId="4001" xr:uid="{00000000-0005-0000-0000-00009D0F0000}"/>
    <cellStyle name="20% - Accent5 12 4 3 3 2" xfId="4002" xr:uid="{00000000-0005-0000-0000-00009E0F0000}"/>
    <cellStyle name="20% - Accent5 12 4 3 3 2 2" xfId="4003" xr:uid="{00000000-0005-0000-0000-00009F0F0000}"/>
    <cellStyle name="20% - Accent5 12 4 3 3 3" xfId="4004" xr:uid="{00000000-0005-0000-0000-0000A00F0000}"/>
    <cellStyle name="20% - Accent5 12 4 3 4" xfId="4005" xr:uid="{00000000-0005-0000-0000-0000A10F0000}"/>
    <cellStyle name="20% - Accent5 12 4 3 4 2" xfId="4006" xr:uid="{00000000-0005-0000-0000-0000A20F0000}"/>
    <cellStyle name="20% - Accent5 12 4 3 4 2 2" xfId="4007" xr:uid="{00000000-0005-0000-0000-0000A30F0000}"/>
    <cellStyle name="20% - Accent5 12 4 3 4 3" xfId="4008" xr:uid="{00000000-0005-0000-0000-0000A40F0000}"/>
    <cellStyle name="20% - Accent5 12 4 3 5" xfId="4009" xr:uid="{00000000-0005-0000-0000-0000A50F0000}"/>
    <cellStyle name="20% - Accent5 12 4 3 5 2" xfId="4010" xr:uid="{00000000-0005-0000-0000-0000A60F0000}"/>
    <cellStyle name="20% - Accent5 12 4 3 6" xfId="4011" xr:uid="{00000000-0005-0000-0000-0000A70F0000}"/>
    <cellStyle name="20% - Accent5 12 4 3 6 2" xfId="4012" xr:uid="{00000000-0005-0000-0000-0000A80F0000}"/>
    <cellStyle name="20% - Accent5 12 4 3 7" xfId="4013" xr:uid="{00000000-0005-0000-0000-0000A90F0000}"/>
    <cellStyle name="20% - Accent5 12 4 4" xfId="4014" xr:uid="{00000000-0005-0000-0000-0000AA0F0000}"/>
    <cellStyle name="20% - Accent5 12 4 4 2" xfId="4015" xr:uid="{00000000-0005-0000-0000-0000AB0F0000}"/>
    <cellStyle name="20% - Accent5 12 4 4 2 2" xfId="4016" xr:uid="{00000000-0005-0000-0000-0000AC0F0000}"/>
    <cellStyle name="20% - Accent5 12 4 4 2 2 2" xfId="4017" xr:uid="{00000000-0005-0000-0000-0000AD0F0000}"/>
    <cellStyle name="20% - Accent5 12 4 4 2 2 2 2" xfId="4018" xr:uid="{00000000-0005-0000-0000-0000AE0F0000}"/>
    <cellStyle name="20% - Accent5 12 4 4 2 2 3" xfId="4019" xr:uid="{00000000-0005-0000-0000-0000AF0F0000}"/>
    <cellStyle name="20% - Accent5 12 4 4 2 3" xfId="4020" xr:uid="{00000000-0005-0000-0000-0000B00F0000}"/>
    <cellStyle name="20% - Accent5 12 4 4 2 3 2" xfId="4021" xr:uid="{00000000-0005-0000-0000-0000B10F0000}"/>
    <cellStyle name="20% - Accent5 12 4 4 2 3 2 2" xfId="4022" xr:uid="{00000000-0005-0000-0000-0000B20F0000}"/>
    <cellStyle name="20% - Accent5 12 4 4 2 3 3" xfId="4023" xr:uid="{00000000-0005-0000-0000-0000B30F0000}"/>
    <cellStyle name="20% - Accent5 12 4 4 2 4" xfId="4024" xr:uid="{00000000-0005-0000-0000-0000B40F0000}"/>
    <cellStyle name="20% - Accent5 12 4 4 2 4 2" xfId="4025" xr:uid="{00000000-0005-0000-0000-0000B50F0000}"/>
    <cellStyle name="20% - Accent5 12 4 4 2 5" xfId="4026" xr:uid="{00000000-0005-0000-0000-0000B60F0000}"/>
    <cellStyle name="20% - Accent5 12 4 4 3" xfId="4027" xr:uid="{00000000-0005-0000-0000-0000B70F0000}"/>
    <cellStyle name="20% - Accent5 12 4 4 3 2" xfId="4028" xr:uid="{00000000-0005-0000-0000-0000B80F0000}"/>
    <cellStyle name="20% - Accent5 12 4 4 3 2 2" xfId="4029" xr:uid="{00000000-0005-0000-0000-0000B90F0000}"/>
    <cellStyle name="20% - Accent5 12 4 4 3 3" xfId="4030" xr:uid="{00000000-0005-0000-0000-0000BA0F0000}"/>
    <cellStyle name="20% - Accent5 12 4 4 4" xfId="4031" xr:uid="{00000000-0005-0000-0000-0000BB0F0000}"/>
    <cellStyle name="20% - Accent5 12 4 4 4 2" xfId="4032" xr:uid="{00000000-0005-0000-0000-0000BC0F0000}"/>
    <cellStyle name="20% - Accent5 12 4 4 4 2 2" xfId="4033" xr:uid="{00000000-0005-0000-0000-0000BD0F0000}"/>
    <cellStyle name="20% - Accent5 12 4 4 4 3" xfId="4034" xr:uid="{00000000-0005-0000-0000-0000BE0F0000}"/>
    <cellStyle name="20% - Accent5 12 4 4 5" xfId="4035" xr:uid="{00000000-0005-0000-0000-0000BF0F0000}"/>
    <cellStyle name="20% - Accent5 12 4 4 5 2" xfId="4036" xr:uid="{00000000-0005-0000-0000-0000C00F0000}"/>
    <cellStyle name="20% - Accent5 12 4 4 6" xfId="4037" xr:uid="{00000000-0005-0000-0000-0000C10F0000}"/>
    <cellStyle name="20% - Accent5 12 4 4 6 2" xfId="4038" xr:uid="{00000000-0005-0000-0000-0000C20F0000}"/>
    <cellStyle name="20% - Accent5 12 4 4 7" xfId="4039" xr:uid="{00000000-0005-0000-0000-0000C30F0000}"/>
    <cellStyle name="20% - Accent5 12 4 5" xfId="4040" xr:uid="{00000000-0005-0000-0000-0000C40F0000}"/>
    <cellStyle name="20% - Accent5 12 4 5 2" xfId="4041" xr:uid="{00000000-0005-0000-0000-0000C50F0000}"/>
    <cellStyle name="20% - Accent5 12 4 5 2 2" xfId="4042" xr:uid="{00000000-0005-0000-0000-0000C60F0000}"/>
    <cellStyle name="20% - Accent5 12 4 5 2 2 2" xfId="4043" xr:uid="{00000000-0005-0000-0000-0000C70F0000}"/>
    <cellStyle name="20% - Accent5 12 4 5 2 3" xfId="4044" xr:uid="{00000000-0005-0000-0000-0000C80F0000}"/>
    <cellStyle name="20% - Accent5 12 4 5 3" xfId="4045" xr:uid="{00000000-0005-0000-0000-0000C90F0000}"/>
    <cellStyle name="20% - Accent5 12 4 5 3 2" xfId="4046" xr:uid="{00000000-0005-0000-0000-0000CA0F0000}"/>
    <cellStyle name="20% - Accent5 12 4 5 3 2 2" xfId="4047" xr:uid="{00000000-0005-0000-0000-0000CB0F0000}"/>
    <cellStyle name="20% - Accent5 12 4 5 3 3" xfId="4048" xr:uid="{00000000-0005-0000-0000-0000CC0F0000}"/>
    <cellStyle name="20% - Accent5 12 4 5 4" xfId="4049" xr:uid="{00000000-0005-0000-0000-0000CD0F0000}"/>
    <cellStyle name="20% - Accent5 12 4 5 4 2" xfId="4050" xr:uid="{00000000-0005-0000-0000-0000CE0F0000}"/>
    <cellStyle name="20% - Accent5 12 4 5 5" xfId="4051" xr:uid="{00000000-0005-0000-0000-0000CF0F0000}"/>
    <cellStyle name="20% - Accent5 12 4 6" xfId="4052" xr:uid="{00000000-0005-0000-0000-0000D00F0000}"/>
    <cellStyle name="20% - Accent5 12 4 6 2" xfId="4053" xr:uid="{00000000-0005-0000-0000-0000D10F0000}"/>
    <cellStyle name="20% - Accent5 12 4 6 2 2" xfId="4054" xr:uid="{00000000-0005-0000-0000-0000D20F0000}"/>
    <cellStyle name="20% - Accent5 12 4 6 2 2 2" xfId="4055" xr:uid="{00000000-0005-0000-0000-0000D30F0000}"/>
    <cellStyle name="20% - Accent5 12 4 6 2 3" xfId="4056" xr:uid="{00000000-0005-0000-0000-0000D40F0000}"/>
    <cellStyle name="20% - Accent5 12 4 6 3" xfId="4057" xr:uid="{00000000-0005-0000-0000-0000D50F0000}"/>
    <cellStyle name="20% - Accent5 12 4 6 3 2" xfId="4058" xr:uid="{00000000-0005-0000-0000-0000D60F0000}"/>
    <cellStyle name="20% - Accent5 12 4 6 4" xfId="4059" xr:uid="{00000000-0005-0000-0000-0000D70F0000}"/>
    <cellStyle name="20% - Accent5 12 4 7" xfId="4060" xr:uid="{00000000-0005-0000-0000-0000D80F0000}"/>
    <cellStyle name="20% - Accent5 12 4 7 2" xfId="4061" xr:uid="{00000000-0005-0000-0000-0000D90F0000}"/>
    <cellStyle name="20% - Accent5 12 4 7 2 2" xfId="4062" xr:uid="{00000000-0005-0000-0000-0000DA0F0000}"/>
    <cellStyle name="20% - Accent5 12 4 7 3" xfId="4063" xr:uid="{00000000-0005-0000-0000-0000DB0F0000}"/>
    <cellStyle name="20% - Accent5 12 4 8" xfId="4064" xr:uid="{00000000-0005-0000-0000-0000DC0F0000}"/>
    <cellStyle name="20% - Accent5 12 4 8 2" xfId="4065" xr:uid="{00000000-0005-0000-0000-0000DD0F0000}"/>
    <cellStyle name="20% - Accent5 12 4 8 2 2" xfId="4066" xr:uid="{00000000-0005-0000-0000-0000DE0F0000}"/>
    <cellStyle name="20% - Accent5 12 4 8 3" xfId="4067" xr:uid="{00000000-0005-0000-0000-0000DF0F0000}"/>
    <cellStyle name="20% - Accent5 12 4 9" xfId="4068" xr:uid="{00000000-0005-0000-0000-0000E00F0000}"/>
    <cellStyle name="20% - Accent5 12 4 9 2" xfId="4069" xr:uid="{00000000-0005-0000-0000-0000E10F0000}"/>
    <cellStyle name="20% - Accent5 12 5" xfId="4070" xr:uid="{00000000-0005-0000-0000-0000E20F0000}"/>
    <cellStyle name="20% - Accent5 12 5 10" xfId="4071" xr:uid="{00000000-0005-0000-0000-0000E30F0000}"/>
    <cellStyle name="20% - Accent5 12 5 10 2" xfId="4072" xr:uid="{00000000-0005-0000-0000-0000E40F0000}"/>
    <cellStyle name="20% - Accent5 12 5 11" xfId="4073" xr:uid="{00000000-0005-0000-0000-0000E50F0000}"/>
    <cellStyle name="20% - Accent5 12 5 2" xfId="4074" xr:uid="{00000000-0005-0000-0000-0000E60F0000}"/>
    <cellStyle name="20% - Accent5 12 5 2 2" xfId="4075" xr:uid="{00000000-0005-0000-0000-0000E70F0000}"/>
    <cellStyle name="20% - Accent5 12 5 2 2 2" xfId="4076" xr:uid="{00000000-0005-0000-0000-0000E80F0000}"/>
    <cellStyle name="20% - Accent5 12 5 2 2 2 2" xfId="4077" xr:uid="{00000000-0005-0000-0000-0000E90F0000}"/>
    <cellStyle name="20% - Accent5 12 5 2 2 2 2 2" xfId="4078" xr:uid="{00000000-0005-0000-0000-0000EA0F0000}"/>
    <cellStyle name="20% - Accent5 12 5 2 2 2 2 2 2" xfId="4079" xr:uid="{00000000-0005-0000-0000-0000EB0F0000}"/>
    <cellStyle name="20% - Accent5 12 5 2 2 2 2 3" xfId="4080" xr:uid="{00000000-0005-0000-0000-0000EC0F0000}"/>
    <cellStyle name="20% - Accent5 12 5 2 2 2 3" xfId="4081" xr:uid="{00000000-0005-0000-0000-0000ED0F0000}"/>
    <cellStyle name="20% - Accent5 12 5 2 2 2 3 2" xfId="4082" xr:uid="{00000000-0005-0000-0000-0000EE0F0000}"/>
    <cellStyle name="20% - Accent5 12 5 2 2 2 3 2 2" xfId="4083" xr:uid="{00000000-0005-0000-0000-0000EF0F0000}"/>
    <cellStyle name="20% - Accent5 12 5 2 2 2 3 3" xfId="4084" xr:uid="{00000000-0005-0000-0000-0000F00F0000}"/>
    <cellStyle name="20% - Accent5 12 5 2 2 2 4" xfId="4085" xr:uid="{00000000-0005-0000-0000-0000F10F0000}"/>
    <cellStyle name="20% - Accent5 12 5 2 2 2 4 2" xfId="4086" xr:uid="{00000000-0005-0000-0000-0000F20F0000}"/>
    <cellStyle name="20% - Accent5 12 5 2 2 2 5" xfId="4087" xr:uid="{00000000-0005-0000-0000-0000F30F0000}"/>
    <cellStyle name="20% - Accent5 12 5 2 2 3" xfId="4088" xr:uid="{00000000-0005-0000-0000-0000F40F0000}"/>
    <cellStyle name="20% - Accent5 12 5 2 2 3 2" xfId="4089" xr:uid="{00000000-0005-0000-0000-0000F50F0000}"/>
    <cellStyle name="20% - Accent5 12 5 2 2 3 2 2" xfId="4090" xr:uid="{00000000-0005-0000-0000-0000F60F0000}"/>
    <cellStyle name="20% - Accent5 12 5 2 2 3 3" xfId="4091" xr:uid="{00000000-0005-0000-0000-0000F70F0000}"/>
    <cellStyle name="20% - Accent5 12 5 2 2 4" xfId="4092" xr:uid="{00000000-0005-0000-0000-0000F80F0000}"/>
    <cellStyle name="20% - Accent5 12 5 2 2 4 2" xfId="4093" xr:uid="{00000000-0005-0000-0000-0000F90F0000}"/>
    <cellStyle name="20% - Accent5 12 5 2 2 4 2 2" xfId="4094" xr:uid="{00000000-0005-0000-0000-0000FA0F0000}"/>
    <cellStyle name="20% - Accent5 12 5 2 2 4 3" xfId="4095" xr:uid="{00000000-0005-0000-0000-0000FB0F0000}"/>
    <cellStyle name="20% - Accent5 12 5 2 2 5" xfId="4096" xr:uid="{00000000-0005-0000-0000-0000FC0F0000}"/>
    <cellStyle name="20% - Accent5 12 5 2 2 5 2" xfId="4097" xr:uid="{00000000-0005-0000-0000-0000FD0F0000}"/>
    <cellStyle name="20% - Accent5 12 5 2 2 6" xfId="4098" xr:uid="{00000000-0005-0000-0000-0000FE0F0000}"/>
    <cellStyle name="20% - Accent5 12 5 2 2 6 2" xfId="4099" xr:uid="{00000000-0005-0000-0000-0000FF0F0000}"/>
    <cellStyle name="20% - Accent5 12 5 2 2 7" xfId="4100" xr:uid="{00000000-0005-0000-0000-000000100000}"/>
    <cellStyle name="20% - Accent5 12 5 2 3" xfId="4101" xr:uid="{00000000-0005-0000-0000-000001100000}"/>
    <cellStyle name="20% - Accent5 12 5 2 3 2" xfId="4102" xr:uid="{00000000-0005-0000-0000-000002100000}"/>
    <cellStyle name="20% - Accent5 12 5 2 3 2 2" xfId="4103" xr:uid="{00000000-0005-0000-0000-000003100000}"/>
    <cellStyle name="20% - Accent5 12 5 2 3 2 2 2" xfId="4104" xr:uid="{00000000-0005-0000-0000-000004100000}"/>
    <cellStyle name="20% - Accent5 12 5 2 3 2 3" xfId="4105" xr:uid="{00000000-0005-0000-0000-000005100000}"/>
    <cellStyle name="20% - Accent5 12 5 2 3 3" xfId="4106" xr:uid="{00000000-0005-0000-0000-000006100000}"/>
    <cellStyle name="20% - Accent5 12 5 2 3 3 2" xfId="4107" xr:uid="{00000000-0005-0000-0000-000007100000}"/>
    <cellStyle name="20% - Accent5 12 5 2 3 3 2 2" xfId="4108" xr:uid="{00000000-0005-0000-0000-000008100000}"/>
    <cellStyle name="20% - Accent5 12 5 2 3 3 3" xfId="4109" xr:uid="{00000000-0005-0000-0000-000009100000}"/>
    <cellStyle name="20% - Accent5 12 5 2 3 4" xfId="4110" xr:uid="{00000000-0005-0000-0000-00000A100000}"/>
    <cellStyle name="20% - Accent5 12 5 2 3 4 2" xfId="4111" xr:uid="{00000000-0005-0000-0000-00000B100000}"/>
    <cellStyle name="20% - Accent5 12 5 2 3 5" xfId="4112" xr:uid="{00000000-0005-0000-0000-00000C100000}"/>
    <cellStyle name="20% - Accent5 12 5 2 4" xfId="4113" xr:uid="{00000000-0005-0000-0000-00000D100000}"/>
    <cellStyle name="20% - Accent5 12 5 2 4 2" xfId="4114" xr:uid="{00000000-0005-0000-0000-00000E100000}"/>
    <cellStyle name="20% - Accent5 12 5 2 4 2 2" xfId="4115" xr:uid="{00000000-0005-0000-0000-00000F100000}"/>
    <cellStyle name="20% - Accent5 12 5 2 4 3" xfId="4116" xr:uid="{00000000-0005-0000-0000-000010100000}"/>
    <cellStyle name="20% - Accent5 12 5 2 5" xfId="4117" xr:uid="{00000000-0005-0000-0000-000011100000}"/>
    <cellStyle name="20% - Accent5 12 5 2 5 2" xfId="4118" xr:uid="{00000000-0005-0000-0000-000012100000}"/>
    <cellStyle name="20% - Accent5 12 5 2 5 2 2" xfId="4119" xr:uid="{00000000-0005-0000-0000-000013100000}"/>
    <cellStyle name="20% - Accent5 12 5 2 5 3" xfId="4120" xr:uid="{00000000-0005-0000-0000-000014100000}"/>
    <cellStyle name="20% - Accent5 12 5 2 6" xfId="4121" xr:uid="{00000000-0005-0000-0000-000015100000}"/>
    <cellStyle name="20% - Accent5 12 5 2 6 2" xfId="4122" xr:uid="{00000000-0005-0000-0000-000016100000}"/>
    <cellStyle name="20% - Accent5 12 5 2 7" xfId="4123" xr:uid="{00000000-0005-0000-0000-000017100000}"/>
    <cellStyle name="20% - Accent5 12 5 2 7 2" xfId="4124" xr:uid="{00000000-0005-0000-0000-000018100000}"/>
    <cellStyle name="20% - Accent5 12 5 2 8" xfId="4125" xr:uid="{00000000-0005-0000-0000-000019100000}"/>
    <cellStyle name="20% - Accent5 12 5 3" xfId="4126" xr:uid="{00000000-0005-0000-0000-00001A100000}"/>
    <cellStyle name="20% - Accent5 12 5 3 2" xfId="4127" xr:uid="{00000000-0005-0000-0000-00001B100000}"/>
    <cellStyle name="20% - Accent5 12 5 3 2 2" xfId="4128" xr:uid="{00000000-0005-0000-0000-00001C100000}"/>
    <cellStyle name="20% - Accent5 12 5 3 2 2 2" xfId="4129" xr:uid="{00000000-0005-0000-0000-00001D100000}"/>
    <cellStyle name="20% - Accent5 12 5 3 2 2 2 2" xfId="4130" xr:uid="{00000000-0005-0000-0000-00001E100000}"/>
    <cellStyle name="20% - Accent5 12 5 3 2 2 3" xfId="4131" xr:uid="{00000000-0005-0000-0000-00001F100000}"/>
    <cellStyle name="20% - Accent5 12 5 3 2 3" xfId="4132" xr:uid="{00000000-0005-0000-0000-000020100000}"/>
    <cellStyle name="20% - Accent5 12 5 3 2 3 2" xfId="4133" xr:uid="{00000000-0005-0000-0000-000021100000}"/>
    <cellStyle name="20% - Accent5 12 5 3 2 3 2 2" xfId="4134" xr:uid="{00000000-0005-0000-0000-000022100000}"/>
    <cellStyle name="20% - Accent5 12 5 3 2 3 3" xfId="4135" xr:uid="{00000000-0005-0000-0000-000023100000}"/>
    <cellStyle name="20% - Accent5 12 5 3 2 4" xfId="4136" xr:uid="{00000000-0005-0000-0000-000024100000}"/>
    <cellStyle name="20% - Accent5 12 5 3 2 4 2" xfId="4137" xr:uid="{00000000-0005-0000-0000-000025100000}"/>
    <cellStyle name="20% - Accent5 12 5 3 2 5" xfId="4138" xr:uid="{00000000-0005-0000-0000-000026100000}"/>
    <cellStyle name="20% - Accent5 12 5 3 3" xfId="4139" xr:uid="{00000000-0005-0000-0000-000027100000}"/>
    <cellStyle name="20% - Accent5 12 5 3 3 2" xfId="4140" xr:uid="{00000000-0005-0000-0000-000028100000}"/>
    <cellStyle name="20% - Accent5 12 5 3 3 2 2" xfId="4141" xr:uid="{00000000-0005-0000-0000-000029100000}"/>
    <cellStyle name="20% - Accent5 12 5 3 3 3" xfId="4142" xr:uid="{00000000-0005-0000-0000-00002A100000}"/>
    <cellStyle name="20% - Accent5 12 5 3 4" xfId="4143" xr:uid="{00000000-0005-0000-0000-00002B100000}"/>
    <cellStyle name="20% - Accent5 12 5 3 4 2" xfId="4144" xr:uid="{00000000-0005-0000-0000-00002C100000}"/>
    <cellStyle name="20% - Accent5 12 5 3 4 2 2" xfId="4145" xr:uid="{00000000-0005-0000-0000-00002D100000}"/>
    <cellStyle name="20% - Accent5 12 5 3 4 3" xfId="4146" xr:uid="{00000000-0005-0000-0000-00002E100000}"/>
    <cellStyle name="20% - Accent5 12 5 3 5" xfId="4147" xr:uid="{00000000-0005-0000-0000-00002F100000}"/>
    <cellStyle name="20% - Accent5 12 5 3 5 2" xfId="4148" xr:uid="{00000000-0005-0000-0000-000030100000}"/>
    <cellStyle name="20% - Accent5 12 5 3 6" xfId="4149" xr:uid="{00000000-0005-0000-0000-000031100000}"/>
    <cellStyle name="20% - Accent5 12 5 3 6 2" xfId="4150" xr:uid="{00000000-0005-0000-0000-000032100000}"/>
    <cellStyle name="20% - Accent5 12 5 3 7" xfId="4151" xr:uid="{00000000-0005-0000-0000-000033100000}"/>
    <cellStyle name="20% - Accent5 12 5 4" xfId="4152" xr:uid="{00000000-0005-0000-0000-000034100000}"/>
    <cellStyle name="20% - Accent5 12 5 4 2" xfId="4153" xr:uid="{00000000-0005-0000-0000-000035100000}"/>
    <cellStyle name="20% - Accent5 12 5 4 2 2" xfId="4154" xr:uid="{00000000-0005-0000-0000-000036100000}"/>
    <cellStyle name="20% - Accent5 12 5 4 2 2 2" xfId="4155" xr:uid="{00000000-0005-0000-0000-000037100000}"/>
    <cellStyle name="20% - Accent5 12 5 4 2 2 2 2" xfId="4156" xr:uid="{00000000-0005-0000-0000-000038100000}"/>
    <cellStyle name="20% - Accent5 12 5 4 2 2 3" xfId="4157" xr:uid="{00000000-0005-0000-0000-000039100000}"/>
    <cellStyle name="20% - Accent5 12 5 4 2 3" xfId="4158" xr:uid="{00000000-0005-0000-0000-00003A100000}"/>
    <cellStyle name="20% - Accent5 12 5 4 2 3 2" xfId="4159" xr:uid="{00000000-0005-0000-0000-00003B100000}"/>
    <cellStyle name="20% - Accent5 12 5 4 2 3 2 2" xfId="4160" xr:uid="{00000000-0005-0000-0000-00003C100000}"/>
    <cellStyle name="20% - Accent5 12 5 4 2 3 3" xfId="4161" xr:uid="{00000000-0005-0000-0000-00003D100000}"/>
    <cellStyle name="20% - Accent5 12 5 4 2 4" xfId="4162" xr:uid="{00000000-0005-0000-0000-00003E100000}"/>
    <cellStyle name="20% - Accent5 12 5 4 2 4 2" xfId="4163" xr:uid="{00000000-0005-0000-0000-00003F100000}"/>
    <cellStyle name="20% - Accent5 12 5 4 2 5" xfId="4164" xr:uid="{00000000-0005-0000-0000-000040100000}"/>
    <cellStyle name="20% - Accent5 12 5 4 3" xfId="4165" xr:uid="{00000000-0005-0000-0000-000041100000}"/>
    <cellStyle name="20% - Accent5 12 5 4 3 2" xfId="4166" xr:uid="{00000000-0005-0000-0000-000042100000}"/>
    <cellStyle name="20% - Accent5 12 5 4 3 2 2" xfId="4167" xr:uid="{00000000-0005-0000-0000-000043100000}"/>
    <cellStyle name="20% - Accent5 12 5 4 3 3" xfId="4168" xr:uid="{00000000-0005-0000-0000-000044100000}"/>
    <cellStyle name="20% - Accent5 12 5 4 4" xfId="4169" xr:uid="{00000000-0005-0000-0000-000045100000}"/>
    <cellStyle name="20% - Accent5 12 5 4 4 2" xfId="4170" xr:uid="{00000000-0005-0000-0000-000046100000}"/>
    <cellStyle name="20% - Accent5 12 5 4 4 2 2" xfId="4171" xr:uid="{00000000-0005-0000-0000-000047100000}"/>
    <cellStyle name="20% - Accent5 12 5 4 4 3" xfId="4172" xr:uid="{00000000-0005-0000-0000-000048100000}"/>
    <cellStyle name="20% - Accent5 12 5 4 5" xfId="4173" xr:uid="{00000000-0005-0000-0000-000049100000}"/>
    <cellStyle name="20% - Accent5 12 5 4 5 2" xfId="4174" xr:uid="{00000000-0005-0000-0000-00004A100000}"/>
    <cellStyle name="20% - Accent5 12 5 4 6" xfId="4175" xr:uid="{00000000-0005-0000-0000-00004B100000}"/>
    <cellStyle name="20% - Accent5 12 5 4 6 2" xfId="4176" xr:uid="{00000000-0005-0000-0000-00004C100000}"/>
    <cellStyle name="20% - Accent5 12 5 4 7" xfId="4177" xr:uid="{00000000-0005-0000-0000-00004D100000}"/>
    <cellStyle name="20% - Accent5 12 5 5" xfId="4178" xr:uid="{00000000-0005-0000-0000-00004E100000}"/>
    <cellStyle name="20% - Accent5 12 5 5 2" xfId="4179" xr:uid="{00000000-0005-0000-0000-00004F100000}"/>
    <cellStyle name="20% - Accent5 12 5 5 2 2" xfId="4180" xr:uid="{00000000-0005-0000-0000-000050100000}"/>
    <cellStyle name="20% - Accent5 12 5 5 2 2 2" xfId="4181" xr:uid="{00000000-0005-0000-0000-000051100000}"/>
    <cellStyle name="20% - Accent5 12 5 5 2 3" xfId="4182" xr:uid="{00000000-0005-0000-0000-000052100000}"/>
    <cellStyle name="20% - Accent5 12 5 5 3" xfId="4183" xr:uid="{00000000-0005-0000-0000-000053100000}"/>
    <cellStyle name="20% - Accent5 12 5 5 3 2" xfId="4184" xr:uid="{00000000-0005-0000-0000-000054100000}"/>
    <cellStyle name="20% - Accent5 12 5 5 3 2 2" xfId="4185" xr:uid="{00000000-0005-0000-0000-000055100000}"/>
    <cellStyle name="20% - Accent5 12 5 5 3 3" xfId="4186" xr:uid="{00000000-0005-0000-0000-000056100000}"/>
    <cellStyle name="20% - Accent5 12 5 5 4" xfId="4187" xr:uid="{00000000-0005-0000-0000-000057100000}"/>
    <cellStyle name="20% - Accent5 12 5 5 4 2" xfId="4188" xr:uid="{00000000-0005-0000-0000-000058100000}"/>
    <cellStyle name="20% - Accent5 12 5 5 5" xfId="4189" xr:uid="{00000000-0005-0000-0000-000059100000}"/>
    <cellStyle name="20% - Accent5 12 5 6" xfId="4190" xr:uid="{00000000-0005-0000-0000-00005A100000}"/>
    <cellStyle name="20% - Accent5 12 5 6 2" xfId="4191" xr:uid="{00000000-0005-0000-0000-00005B100000}"/>
    <cellStyle name="20% - Accent5 12 5 6 2 2" xfId="4192" xr:uid="{00000000-0005-0000-0000-00005C100000}"/>
    <cellStyle name="20% - Accent5 12 5 6 2 2 2" xfId="4193" xr:uid="{00000000-0005-0000-0000-00005D100000}"/>
    <cellStyle name="20% - Accent5 12 5 6 2 3" xfId="4194" xr:uid="{00000000-0005-0000-0000-00005E100000}"/>
    <cellStyle name="20% - Accent5 12 5 6 3" xfId="4195" xr:uid="{00000000-0005-0000-0000-00005F100000}"/>
    <cellStyle name="20% - Accent5 12 5 6 3 2" xfId="4196" xr:uid="{00000000-0005-0000-0000-000060100000}"/>
    <cellStyle name="20% - Accent5 12 5 6 4" xfId="4197" xr:uid="{00000000-0005-0000-0000-000061100000}"/>
    <cellStyle name="20% - Accent5 12 5 7" xfId="4198" xr:uid="{00000000-0005-0000-0000-000062100000}"/>
    <cellStyle name="20% - Accent5 12 5 7 2" xfId="4199" xr:uid="{00000000-0005-0000-0000-000063100000}"/>
    <cellStyle name="20% - Accent5 12 5 7 2 2" xfId="4200" xr:uid="{00000000-0005-0000-0000-000064100000}"/>
    <cellStyle name="20% - Accent5 12 5 7 3" xfId="4201" xr:uid="{00000000-0005-0000-0000-000065100000}"/>
    <cellStyle name="20% - Accent5 12 5 8" xfId="4202" xr:uid="{00000000-0005-0000-0000-000066100000}"/>
    <cellStyle name="20% - Accent5 12 5 8 2" xfId="4203" xr:uid="{00000000-0005-0000-0000-000067100000}"/>
    <cellStyle name="20% - Accent5 12 5 8 2 2" xfId="4204" xr:uid="{00000000-0005-0000-0000-000068100000}"/>
    <cellStyle name="20% - Accent5 12 5 8 3" xfId="4205" xr:uid="{00000000-0005-0000-0000-000069100000}"/>
    <cellStyle name="20% - Accent5 12 5 9" xfId="4206" xr:uid="{00000000-0005-0000-0000-00006A100000}"/>
    <cellStyle name="20% - Accent5 12 5 9 2" xfId="4207" xr:uid="{00000000-0005-0000-0000-00006B100000}"/>
    <cellStyle name="20% - Accent5 12 6" xfId="4208" xr:uid="{00000000-0005-0000-0000-00006C100000}"/>
    <cellStyle name="20% - Accent5 12 6 2" xfId="4209" xr:uid="{00000000-0005-0000-0000-00006D100000}"/>
    <cellStyle name="20% - Accent5 12 6 2 2" xfId="4210" xr:uid="{00000000-0005-0000-0000-00006E100000}"/>
    <cellStyle name="20% - Accent5 12 6 2 2 2" xfId="4211" xr:uid="{00000000-0005-0000-0000-00006F100000}"/>
    <cellStyle name="20% - Accent5 12 6 2 2 2 2" xfId="4212" xr:uid="{00000000-0005-0000-0000-000070100000}"/>
    <cellStyle name="20% - Accent5 12 6 2 2 2 2 2" xfId="4213" xr:uid="{00000000-0005-0000-0000-000071100000}"/>
    <cellStyle name="20% - Accent5 12 6 2 2 2 3" xfId="4214" xr:uid="{00000000-0005-0000-0000-000072100000}"/>
    <cellStyle name="20% - Accent5 12 6 2 2 3" xfId="4215" xr:uid="{00000000-0005-0000-0000-000073100000}"/>
    <cellStyle name="20% - Accent5 12 6 2 2 3 2" xfId="4216" xr:uid="{00000000-0005-0000-0000-000074100000}"/>
    <cellStyle name="20% - Accent5 12 6 2 2 3 2 2" xfId="4217" xr:uid="{00000000-0005-0000-0000-000075100000}"/>
    <cellStyle name="20% - Accent5 12 6 2 2 3 3" xfId="4218" xr:uid="{00000000-0005-0000-0000-000076100000}"/>
    <cellStyle name="20% - Accent5 12 6 2 2 4" xfId="4219" xr:uid="{00000000-0005-0000-0000-000077100000}"/>
    <cellStyle name="20% - Accent5 12 6 2 2 4 2" xfId="4220" xr:uid="{00000000-0005-0000-0000-000078100000}"/>
    <cellStyle name="20% - Accent5 12 6 2 2 5" xfId="4221" xr:uid="{00000000-0005-0000-0000-000079100000}"/>
    <cellStyle name="20% - Accent5 12 6 2 3" xfId="4222" xr:uid="{00000000-0005-0000-0000-00007A100000}"/>
    <cellStyle name="20% - Accent5 12 6 2 3 2" xfId="4223" xr:uid="{00000000-0005-0000-0000-00007B100000}"/>
    <cellStyle name="20% - Accent5 12 6 2 3 2 2" xfId="4224" xr:uid="{00000000-0005-0000-0000-00007C100000}"/>
    <cellStyle name="20% - Accent5 12 6 2 3 3" xfId="4225" xr:uid="{00000000-0005-0000-0000-00007D100000}"/>
    <cellStyle name="20% - Accent5 12 6 2 4" xfId="4226" xr:uid="{00000000-0005-0000-0000-00007E100000}"/>
    <cellStyle name="20% - Accent5 12 6 2 4 2" xfId="4227" xr:uid="{00000000-0005-0000-0000-00007F100000}"/>
    <cellStyle name="20% - Accent5 12 6 2 4 2 2" xfId="4228" xr:uid="{00000000-0005-0000-0000-000080100000}"/>
    <cellStyle name="20% - Accent5 12 6 2 4 3" xfId="4229" xr:uid="{00000000-0005-0000-0000-000081100000}"/>
    <cellStyle name="20% - Accent5 12 6 2 5" xfId="4230" xr:uid="{00000000-0005-0000-0000-000082100000}"/>
    <cellStyle name="20% - Accent5 12 6 2 5 2" xfId="4231" xr:uid="{00000000-0005-0000-0000-000083100000}"/>
    <cellStyle name="20% - Accent5 12 6 2 6" xfId="4232" xr:uid="{00000000-0005-0000-0000-000084100000}"/>
    <cellStyle name="20% - Accent5 12 6 2 6 2" xfId="4233" xr:uid="{00000000-0005-0000-0000-000085100000}"/>
    <cellStyle name="20% - Accent5 12 6 2 7" xfId="4234" xr:uid="{00000000-0005-0000-0000-000086100000}"/>
    <cellStyle name="20% - Accent5 12 6 3" xfId="4235" xr:uid="{00000000-0005-0000-0000-000087100000}"/>
    <cellStyle name="20% - Accent5 12 6 3 2" xfId="4236" xr:uid="{00000000-0005-0000-0000-000088100000}"/>
    <cellStyle name="20% - Accent5 12 6 3 2 2" xfId="4237" xr:uid="{00000000-0005-0000-0000-000089100000}"/>
    <cellStyle name="20% - Accent5 12 6 3 2 2 2" xfId="4238" xr:uid="{00000000-0005-0000-0000-00008A100000}"/>
    <cellStyle name="20% - Accent5 12 6 3 2 3" xfId="4239" xr:uid="{00000000-0005-0000-0000-00008B100000}"/>
    <cellStyle name="20% - Accent5 12 6 3 3" xfId="4240" xr:uid="{00000000-0005-0000-0000-00008C100000}"/>
    <cellStyle name="20% - Accent5 12 6 3 3 2" xfId="4241" xr:uid="{00000000-0005-0000-0000-00008D100000}"/>
    <cellStyle name="20% - Accent5 12 6 3 3 2 2" xfId="4242" xr:uid="{00000000-0005-0000-0000-00008E100000}"/>
    <cellStyle name="20% - Accent5 12 6 3 3 3" xfId="4243" xr:uid="{00000000-0005-0000-0000-00008F100000}"/>
    <cellStyle name="20% - Accent5 12 6 3 4" xfId="4244" xr:uid="{00000000-0005-0000-0000-000090100000}"/>
    <cellStyle name="20% - Accent5 12 6 3 4 2" xfId="4245" xr:uid="{00000000-0005-0000-0000-000091100000}"/>
    <cellStyle name="20% - Accent5 12 6 3 5" xfId="4246" xr:uid="{00000000-0005-0000-0000-000092100000}"/>
    <cellStyle name="20% - Accent5 12 6 4" xfId="4247" xr:uid="{00000000-0005-0000-0000-000093100000}"/>
    <cellStyle name="20% - Accent5 12 6 4 2" xfId="4248" xr:uid="{00000000-0005-0000-0000-000094100000}"/>
    <cellStyle name="20% - Accent5 12 6 4 2 2" xfId="4249" xr:uid="{00000000-0005-0000-0000-000095100000}"/>
    <cellStyle name="20% - Accent5 12 6 4 3" xfId="4250" xr:uid="{00000000-0005-0000-0000-000096100000}"/>
    <cellStyle name="20% - Accent5 12 6 5" xfId="4251" xr:uid="{00000000-0005-0000-0000-000097100000}"/>
    <cellStyle name="20% - Accent5 12 6 5 2" xfId="4252" xr:uid="{00000000-0005-0000-0000-000098100000}"/>
    <cellStyle name="20% - Accent5 12 6 5 2 2" xfId="4253" xr:uid="{00000000-0005-0000-0000-000099100000}"/>
    <cellStyle name="20% - Accent5 12 6 5 3" xfId="4254" xr:uid="{00000000-0005-0000-0000-00009A100000}"/>
    <cellStyle name="20% - Accent5 12 6 6" xfId="4255" xr:uid="{00000000-0005-0000-0000-00009B100000}"/>
    <cellStyle name="20% - Accent5 12 6 6 2" xfId="4256" xr:uid="{00000000-0005-0000-0000-00009C100000}"/>
    <cellStyle name="20% - Accent5 12 6 7" xfId="4257" xr:uid="{00000000-0005-0000-0000-00009D100000}"/>
    <cellStyle name="20% - Accent5 12 6 7 2" xfId="4258" xr:uid="{00000000-0005-0000-0000-00009E100000}"/>
    <cellStyle name="20% - Accent5 12 6 8" xfId="4259" xr:uid="{00000000-0005-0000-0000-00009F100000}"/>
    <cellStyle name="20% - Accent5 12 7" xfId="4260" xr:uid="{00000000-0005-0000-0000-0000A0100000}"/>
    <cellStyle name="20% - Accent5 12 7 2" xfId="4261" xr:uid="{00000000-0005-0000-0000-0000A1100000}"/>
    <cellStyle name="20% - Accent5 12 7 2 2" xfId="4262" xr:uid="{00000000-0005-0000-0000-0000A2100000}"/>
    <cellStyle name="20% - Accent5 12 7 2 2 2" xfId="4263" xr:uid="{00000000-0005-0000-0000-0000A3100000}"/>
    <cellStyle name="20% - Accent5 12 7 2 2 2 2" xfId="4264" xr:uid="{00000000-0005-0000-0000-0000A4100000}"/>
    <cellStyle name="20% - Accent5 12 7 2 2 3" xfId="4265" xr:uid="{00000000-0005-0000-0000-0000A5100000}"/>
    <cellStyle name="20% - Accent5 12 7 2 3" xfId="4266" xr:uid="{00000000-0005-0000-0000-0000A6100000}"/>
    <cellStyle name="20% - Accent5 12 7 2 3 2" xfId="4267" xr:uid="{00000000-0005-0000-0000-0000A7100000}"/>
    <cellStyle name="20% - Accent5 12 7 2 3 2 2" xfId="4268" xr:uid="{00000000-0005-0000-0000-0000A8100000}"/>
    <cellStyle name="20% - Accent5 12 7 2 3 3" xfId="4269" xr:uid="{00000000-0005-0000-0000-0000A9100000}"/>
    <cellStyle name="20% - Accent5 12 7 2 4" xfId="4270" xr:uid="{00000000-0005-0000-0000-0000AA100000}"/>
    <cellStyle name="20% - Accent5 12 7 2 4 2" xfId="4271" xr:uid="{00000000-0005-0000-0000-0000AB100000}"/>
    <cellStyle name="20% - Accent5 12 7 2 5" xfId="4272" xr:uid="{00000000-0005-0000-0000-0000AC100000}"/>
    <cellStyle name="20% - Accent5 12 7 3" xfId="4273" xr:uid="{00000000-0005-0000-0000-0000AD100000}"/>
    <cellStyle name="20% - Accent5 12 7 3 2" xfId="4274" xr:uid="{00000000-0005-0000-0000-0000AE100000}"/>
    <cellStyle name="20% - Accent5 12 7 3 2 2" xfId="4275" xr:uid="{00000000-0005-0000-0000-0000AF100000}"/>
    <cellStyle name="20% - Accent5 12 7 3 3" xfId="4276" xr:uid="{00000000-0005-0000-0000-0000B0100000}"/>
    <cellStyle name="20% - Accent5 12 7 4" xfId="4277" xr:uid="{00000000-0005-0000-0000-0000B1100000}"/>
    <cellStyle name="20% - Accent5 12 7 4 2" xfId="4278" xr:uid="{00000000-0005-0000-0000-0000B2100000}"/>
    <cellStyle name="20% - Accent5 12 7 4 2 2" xfId="4279" xr:uid="{00000000-0005-0000-0000-0000B3100000}"/>
    <cellStyle name="20% - Accent5 12 7 4 3" xfId="4280" xr:uid="{00000000-0005-0000-0000-0000B4100000}"/>
    <cellStyle name="20% - Accent5 12 7 5" xfId="4281" xr:uid="{00000000-0005-0000-0000-0000B5100000}"/>
    <cellStyle name="20% - Accent5 12 7 5 2" xfId="4282" xr:uid="{00000000-0005-0000-0000-0000B6100000}"/>
    <cellStyle name="20% - Accent5 12 7 6" xfId="4283" xr:uid="{00000000-0005-0000-0000-0000B7100000}"/>
    <cellStyle name="20% - Accent5 12 7 6 2" xfId="4284" xr:uid="{00000000-0005-0000-0000-0000B8100000}"/>
    <cellStyle name="20% - Accent5 12 7 7" xfId="4285" xr:uid="{00000000-0005-0000-0000-0000B9100000}"/>
    <cellStyle name="20% - Accent5 12 8" xfId="4286" xr:uid="{00000000-0005-0000-0000-0000BA100000}"/>
    <cellStyle name="20% - Accent5 12 8 2" xfId="4287" xr:uid="{00000000-0005-0000-0000-0000BB100000}"/>
    <cellStyle name="20% - Accent5 12 8 2 2" xfId="4288" xr:uid="{00000000-0005-0000-0000-0000BC100000}"/>
    <cellStyle name="20% - Accent5 12 8 2 2 2" xfId="4289" xr:uid="{00000000-0005-0000-0000-0000BD100000}"/>
    <cellStyle name="20% - Accent5 12 8 2 2 2 2" xfId="4290" xr:uid="{00000000-0005-0000-0000-0000BE100000}"/>
    <cellStyle name="20% - Accent5 12 8 2 2 3" xfId="4291" xr:uid="{00000000-0005-0000-0000-0000BF100000}"/>
    <cellStyle name="20% - Accent5 12 8 2 3" xfId="4292" xr:uid="{00000000-0005-0000-0000-0000C0100000}"/>
    <cellStyle name="20% - Accent5 12 8 2 3 2" xfId="4293" xr:uid="{00000000-0005-0000-0000-0000C1100000}"/>
    <cellStyle name="20% - Accent5 12 8 2 3 2 2" xfId="4294" xr:uid="{00000000-0005-0000-0000-0000C2100000}"/>
    <cellStyle name="20% - Accent5 12 8 2 3 3" xfId="4295" xr:uid="{00000000-0005-0000-0000-0000C3100000}"/>
    <cellStyle name="20% - Accent5 12 8 2 4" xfId="4296" xr:uid="{00000000-0005-0000-0000-0000C4100000}"/>
    <cellStyle name="20% - Accent5 12 8 2 4 2" xfId="4297" xr:uid="{00000000-0005-0000-0000-0000C5100000}"/>
    <cellStyle name="20% - Accent5 12 8 2 5" xfId="4298" xr:uid="{00000000-0005-0000-0000-0000C6100000}"/>
    <cellStyle name="20% - Accent5 12 8 3" xfId="4299" xr:uid="{00000000-0005-0000-0000-0000C7100000}"/>
    <cellStyle name="20% - Accent5 12 8 3 2" xfId="4300" xr:uid="{00000000-0005-0000-0000-0000C8100000}"/>
    <cellStyle name="20% - Accent5 12 8 3 2 2" xfId="4301" xr:uid="{00000000-0005-0000-0000-0000C9100000}"/>
    <cellStyle name="20% - Accent5 12 8 3 3" xfId="4302" xr:uid="{00000000-0005-0000-0000-0000CA100000}"/>
    <cellStyle name="20% - Accent5 12 8 4" xfId="4303" xr:uid="{00000000-0005-0000-0000-0000CB100000}"/>
    <cellStyle name="20% - Accent5 12 8 4 2" xfId="4304" xr:uid="{00000000-0005-0000-0000-0000CC100000}"/>
    <cellStyle name="20% - Accent5 12 8 4 2 2" xfId="4305" xr:uid="{00000000-0005-0000-0000-0000CD100000}"/>
    <cellStyle name="20% - Accent5 12 8 4 3" xfId="4306" xr:uid="{00000000-0005-0000-0000-0000CE100000}"/>
    <cellStyle name="20% - Accent5 12 8 5" xfId="4307" xr:uid="{00000000-0005-0000-0000-0000CF100000}"/>
    <cellStyle name="20% - Accent5 12 8 5 2" xfId="4308" xr:uid="{00000000-0005-0000-0000-0000D0100000}"/>
    <cellStyle name="20% - Accent5 12 8 6" xfId="4309" xr:uid="{00000000-0005-0000-0000-0000D1100000}"/>
    <cellStyle name="20% - Accent5 12 8 6 2" xfId="4310" xr:uid="{00000000-0005-0000-0000-0000D2100000}"/>
    <cellStyle name="20% - Accent5 12 8 7" xfId="4311" xr:uid="{00000000-0005-0000-0000-0000D3100000}"/>
    <cellStyle name="20% - Accent5 12 9" xfId="4312" xr:uid="{00000000-0005-0000-0000-0000D4100000}"/>
    <cellStyle name="20% - Accent5 12 9 2" xfId="4313" xr:uid="{00000000-0005-0000-0000-0000D5100000}"/>
    <cellStyle name="20% - Accent5 12 9 2 2" xfId="4314" xr:uid="{00000000-0005-0000-0000-0000D6100000}"/>
    <cellStyle name="20% - Accent5 12 9 2 2 2" xfId="4315" xr:uid="{00000000-0005-0000-0000-0000D7100000}"/>
    <cellStyle name="20% - Accent5 12 9 2 3" xfId="4316" xr:uid="{00000000-0005-0000-0000-0000D8100000}"/>
    <cellStyle name="20% - Accent5 12 9 3" xfId="4317" xr:uid="{00000000-0005-0000-0000-0000D9100000}"/>
    <cellStyle name="20% - Accent5 12 9 3 2" xfId="4318" xr:uid="{00000000-0005-0000-0000-0000DA100000}"/>
    <cellStyle name="20% - Accent5 12 9 3 2 2" xfId="4319" xr:uid="{00000000-0005-0000-0000-0000DB100000}"/>
    <cellStyle name="20% - Accent5 12 9 3 3" xfId="4320" xr:uid="{00000000-0005-0000-0000-0000DC100000}"/>
    <cellStyle name="20% - Accent5 12 9 4" xfId="4321" xr:uid="{00000000-0005-0000-0000-0000DD100000}"/>
    <cellStyle name="20% - Accent5 12 9 4 2" xfId="4322" xr:uid="{00000000-0005-0000-0000-0000DE100000}"/>
    <cellStyle name="20% - Accent5 12 9 5" xfId="4323" xr:uid="{00000000-0005-0000-0000-0000DF100000}"/>
    <cellStyle name="20% - Accent5 13" xfId="4324" xr:uid="{00000000-0005-0000-0000-0000E0100000}"/>
    <cellStyle name="20% - Accent5 2" xfId="4325" xr:uid="{00000000-0005-0000-0000-0000E1100000}"/>
    <cellStyle name="20% - Accent5 2 2" xfId="4326" xr:uid="{00000000-0005-0000-0000-0000E2100000}"/>
    <cellStyle name="20% - Accent5 2 2 2" xfId="4327" xr:uid="{00000000-0005-0000-0000-0000E3100000}"/>
    <cellStyle name="20% - Accent5 2 3" xfId="4328" xr:uid="{00000000-0005-0000-0000-0000E4100000}"/>
    <cellStyle name="20% - Accent5 3" xfId="4329" xr:uid="{00000000-0005-0000-0000-0000E5100000}"/>
    <cellStyle name="20% - Accent5 3 2" xfId="4330" xr:uid="{00000000-0005-0000-0000-0000E6100000}"/>
    <cellStyle name="20% - Accent5 4" xfId="4331" xr:uid="{00000000-0005-0000-0000-0000E7100000}"/>
    <cellStyle name="20% - Accent5 4 2" xfId="4332" xr:uid="{00000000-0005-0000-0000-0000E8100000}"/>
    <cellStyle name="20% - Accent5 5" xfId="4333" xr:uid="{00000000-0005-0000-0000-0000E9100000}"/>
    <cellStyle name="20% - Accent5 5 2" xfId="4334" xr:uid="{00000000-0005-0000-0000-0000EA100000}"/>
    <cellStyle name="20% - Accent5 6" xfId="4335" xr:uid="{00000000-0005-0000-0000-0000EB100000}"/>
    <cellStyle name="20% - Accent5 6 2" xfId="4336" xr:uid="{00000000-0005-0000-0000-0000EC100000}"/>
    <cellStyle name="20% - Accent5 7" xfId="4337" xr:uid="{00000000-0005-0000-0000-0000ED100000}"/>
    <cellStyle name="20% - Accent5 7 2" xfId="4338" xr:uid="{00000000-0005-0000-0000-0000EE100000}"/>
    <cellStyle name="20% - Accent5 8" xfId="4339" xr:uid="{00000000-0005-0000-0000-0000EF100000}"/>
    <cellStyle name="20% - Accent5 8 2" xfId="4340" xr:uid="{00000000-0005-0000-0000-0000F0100000}"/>
    <cellStyle name="20% - Accent5 9" xfId="4341" xr:uid="{00000000-0005-0000-0000-0000F1100000}"/>
    <cellStyle name="20% - Accent5 9 2" xfId="4342" xr:uid="{00000000-0005-0000-0000-0000F2100000}"/>
    <cellStyle name="20% - Accent6 10" xfId="4343" xr:uid="{00000000-0005-0000-0000-0000F3100000}"/>
    <cellStyle name="20% - Accent6 10 2" xfId="4344" xr:uid="{00000000-0005-0000-0000-0000F4100000}"/>
    <cellStyle name="20% - Accent6 11" xfId="4345" xr:uid="{00000000-0005-0000-0000-0000F5100000}"/>
    <cellStyle name="20% - Accent6 11 2" xfId="4346" xr:uid="{00000000-0005-0000-0000-0000F6100000}"/>
    <cellStyle name="20% - Accent6 12" xfId="4347" xr:uid="{00000000-0005-0000-0000-0000F7100000}"/>
    <cellStyle name="20% - Accent6 12 10" xfId="4348" xr:uid="{00000000-0005-0000-0000-0000F8100000}"/>
    <cellStyle name="20% - Accent6 12 10 2" xfId="4349" xr:uid="{00000000-0005-0000-0000-0000F9100000}"/>
    <cellStyle name="20% - Accent6 12 10 2 2" xfId="4350" xr:uid="{00000000-0005-0000-0000-0000FA100000}"/>
    <cellStyle name="20% - Accent6 12 10 2 2 2" xfId="4351" xr:uid="{00000000-0005-0000-0000-0000FB100000}"/>
    <cellStyle name="20% - Accent6 12 10 2 3" xfId="4352" xr:uid="{00000000-0005-0000-0000-0000FC100000}"/>
    <cellStyle name="20% - Accent6 12 10 3" xfId="4353" xr:uid="{00000000-0005-0000-0000-0000FD100000}"/>
    <cellStyle name="20% - Accent6 12 10 3 2" xfId="4354" xr:uid="{00000000-0005-0000-0000-0000FE100000}"/>
    <cellStyle name="20% - Accent6 12 10 4" xfId="4355" xr:uid="{00000000-0005-0000-0000-0000FF100000}"/>
    <cellStyle name="20% - Accent6 12 11" xfId="4356" xr:uid="{00000000-0005-0000-0000-000000110000}"/>
    <cellStyle name="20% - Accent6 12 11 2" xfId="4357" xr:uid="{00000000-0005-0000-0000-000001110000}"/>
    <cellStyle name="20% - Accent6 12 11 2 2" xfId="4358" xr:uid="{00000000-0005-0000-0000-000002110000}"/>
    <cellStyle name="20% - Accent6 12 11 2 2 2" xfId="4359" xr:uid="{00000000-0005-0000-0000-000003110000}"/>
    <cellStyle name="20% - Accent6 12 11 2 3" xfId="4360" xr:uid="{00000000-0005-0000-0000-000004110000}"/>
    <cellStyle name="20% - Accent6 12 11 3" xfId="4361" xr:uid="{00000000-0005-0000-0000-000005110000}"/>
    <cellStyle name="20% - Accent6 12 11 3 2" xfId="4362" xr:uid="{00000000-0005-0000-0000-000006110000}"/>
    <cellStyle name="20% - Accent6 12 11 4" xfId="4363" xr:uid="{00000000-0005-0000-0000-000007110000}"/>
    <cellStyle name="20% - Accent6 12 12" xfId="4364" xr:uid="{00000000-0005-0000-0000-000008110000}"/>
    <cellStyle name="20% - Accent6 12 12 2" xfId="4365" xr:uid="{00000000-0005-0000-0000-000009110000}"/>
    <cellStyle name="20% - Accent6 12 12 2 2" xfId="4366" xr:uid="{00000000-0005-0000-0000-00000A110000}"/>
    <cellStyle name="20% - Accent6 12 12 3" xfId="4367" xr:uid="{00000000-0005-0000-0000-00000B110000}"/>
    <cellStyle name="20% - Accent6 12 13" xfId="4368" xr:uid="{00000000-0005-0000-0000-00000C110000}"/>
    <cellStyle name="20% - Accent6 12 13 2" xfId="4369" xr:uid="{00000000-0005-0000-0000-00000D110000}"/>
    <cellStyle name="20% - Accent6 12 14" xfId="4370" xr:uid="{00000000-0005-0000-0000-00000E110000}"/>
    <cellStyle name="20% - Accent6 12 14 2" xfId="4371" xr:uid="{00000000-0005-0000-0000-00000F110000}"/>
    <cellStyle name="20% - Accent6 12 15" xfId="4372" xr:uid="{00000000-0005-0000-0000-000010110000}"/>
    <cellStyle name="20% - Accent6 12 2" xfId="4373" xr:uid="{00000000-0005-0000-0000-000011110000}"/>
    <cellStyle name="20% - Accent6 12 2 10" xfId="4374" xr:uid="{00000000-0005-0000-0000-000012110000}"/>
    <cellStyle name="20% - Accent6 12 2 10 2" xfId="4375" xr:uid="{00000000-0005-0000-0000-000013110000}"/>
    <cellStyle name="20% - Accent6 12 2 11" xfId="4376" xr:uid="{00000000-0005-0000-0000-000014110000}"/>
    <cellStyle name="20% - Accent6 12 2 11 2" xfId="4377" xr:uid="{00000000-0005-0000-0000-000015110000}"/>
    <cellStyle name="20% - Accent6 12 2 12" xfId="4378" xr:uid="{00000000-0005-0000-0000-000016110000}"/>
    <cellStyle name="20% - Accent6 12 2 2" xfId="4379" xr:uid="{00000000-0005-0000-0000-000017110000}"/>
    <cellStyle name="20% - Accent6 12 2 2 10" xfId="4380" xr:uid="{00000000-0005-0000-0000-000018110000}"/>
    <cellStyle name="20% - Accent6 12 2 2 10 2" xfId="4381" xr:uid="{00000000-0005-0000-0000-000019110000}"/>
    <cellStyle name="20% - Accent6 12 2 2 11" xfId="4382" xr:uid="{00000000-0005-0000-0000-00001A110000}"/>
    <cellStyle name="20% - Accent6 12 2 2 2" xfId="4383" xr:uid="{00000000-0005-0000-0000-00001B110000}"/>
    <cellStyle name="20% - Accent6 12 2 2 2 2" xfId="4384" xr:uid="{00000000-0005-0000-0000-00001C110000}"/>
    <cellStyle name="20% - Accent6 12 2 2 2 2 2" xfId="4385" xr:uid="{00000000-0005-0000-0000-00001D110000}"/>
    <cellStyle name="20% - Accent6 12 2 2 2 2 2 2" xfId="4386" xr:uid="{00000000-0005-0000-0000-00001E110000}"/>
    <cellStyle name="20% - Accent6 12 2 2 2 2 2 2 2" xfId="4387" xr:uid="{00000000-0005-0000-0000-00001F110000}"/>
    <cellStyle name="20% - Accent6 12 2 2 2 2 2 2 2 2" xfId="4388" xr:uid="{00000000-0005-0000-0000-000020110000}"/>
    <cellStyle name="20% - Accent6 12 2 2 2 2 2 2 3" xfId="4389" xr:uid="{00000000-0005-0000-0000-000021110000}"/>
    <cellStyle name="20% - Accent6 12 2 2 2 2 2 3" xfId="4390" xr:uid="{00000000-0005-0000-0000-000022110000}"/>
    <cellStyle name="20% - Accent6 12 2 2 2 2 2 3 2" xfId="4391" xr:uid="{00000000-0005-0000-0000-000023110000}"/>
    <cellStyle name="20% - Accent6 12 2 2 2 2 2 3 2 2" xfId="4392" xr:uid="{00000000-0005-0000-0000-000024110000}"/>
    <cellStyle name="20% - Accent6 12 2 2 2 2 2 3 3" xfId="4393" xr:uid="{00000000-0005-0000-0000-000025110000}"/>
    <cellStyle name="20% - Accent6 12 2 2 2 2 2 4" xfId="4394" xr:uid="{00000000-0005-0000-0000-000026110000}"/>
    <cellStyle name="20% - Accent6 12 2 2 2 2 2 4 2" xfId="4395" xr:uid="{00000000-0005-0000-0000-000027110000}"/>
    <cellStyle name="20% - Accent6 12 2 2 2 2 2 5" xfId="4396" xr:uid="{00000000-0005-0000-0000-000028110000}"/>
    <cellStyle name="20% - Accent6 12 2 2 2 2 3" xfId="4397" xr:uid="{00000000-0005-0000-0000-000029110000}"/>
    <cellStyle name="20% - Accent6 12 2 2 2 2 3 2" xfId="4398" xr:uid="{00000000-0005-0000-0000-00002A110000}"/>
    <cellStyle name="20% - Accent6 12 2 2 2 2 3 2 2" xfId="4399" xr:uid="{00000000-0005-0000-0000-00002B110000}"/>
    <cellStyle name="20% - Accent6 12 2 2 2 2 3 3" xfId="4400" xr:uid="{00000000-0005-0000-0000-00002C110000}"/>
    <cellStyle name="20% - Accent6 12 2 2 2 2 4" xfId="4401" xr:uid="{00000000-0005-0000-0000-00002D110000}"/>
    <cellStyle name="20% - Accent6 12 2 2 2 2 4 2" xfId="4402" xr:uid="{00000000-0005-0000-0000-00002E110000}"/>
    <cellStyle name="20% - Accent6 12 2 2 2 2 4 2 2" xfId="4403" xr:uid="{00000000-0005-0000-0000-00002F110000}"/>
    <cellStyle name="20% - Accent6 12 2 2 2 2 4 3" xfId="4404" xr:uid="{00000000-0005-0000-0000-000030110000}"/>
    <cellStyle name="20% - Accent6 12 2 2 2 2 5" xfId="4405" xr:uid="{00000000-0005-0000-0000-000031110000}"/>
    <cellStyle name="20% - Accent6 12 2 2 2 2 5 2" xfId="4406" xr:uid="{00000000-0005-0000-0000-000032110000}"/>
    <cellStyle name="20% - Accent6 12 2 2 2 2 6" xfId="4407" xr:uid="{00000000-0005-0000-0000-000033110000}"/>
    <cellStyle name="20% - Accent6 12 2 2 2 2 6 2" xfId="4408" xr:uid="{00000000-0005-0000-0000-000034110000}"/>
    <cellStyle name="20% - Accent6 12 2 2 2 2 7" xfId="4409" xr:uid="{00000000-0005-0000-0000-000035110000}"/>
    <cellStyle name="20% - Accent6 12 2 2 2 3" xfId="4410" xr:uid="{00000000-0005-0000-0000-000036110000}"/>
    <cellStyle name="20% - Accent6 12 2 2 2 3 2" xfId="4411" xr:uid="{00000000-0005-0000-0000-000037110000}"/>
    <cellStyle name="20% - Accent6 12 2 2 2 3 2 2" xfId="4412" xr:uid="{00000000-0005-0000-0000-000038110000}"/>
    <cellStyle name="20% - Accent6 12 2 2 2 3 2 2 2" xfId="4413" xr:uid="{00000000-0005-0000-0000-000039110000}"/>
    <cellStyle name="20% - Accent6 12 2 2 2 3 2 3" xfId="4414" xr:uid="{00000000-0005-0000-0000-00003A110000}"/>
    <cellStyle name="20% - Accent6 12 2 2 2 3 3" xfId="4415" xr:uid="{00000000-0005-0000-0000-00003B110000}"/>
    <cellStyle name="20% - Accent6 12 2 2 2 3 3 2" xfId="4416" xr:uid="{00000000-0005-0000-0000-00003C110000}"/>
    <cellStyle name="20% - Accent6 12 2 2 2 3 3 2 2" xfId="4417" xr:uid="{00000000-0005-0000-0000-00003D110000}"/>
    <cellStyle name="20% - Accent6 12 2 2 2 3 3 3" xfId="4418" xr:uid="{00000000-0005-0000-0000-00003E110000}"/>
    <cellStyle name="20% - Accent6 12 2 2 2 3 4" xfId="4419" xr:uid="{00000000-0005-0000-0000-00003F110000}"/>
    <cellStyle name="20% - Accent6 12 2 2 2 3 4 2" xfId="4420" xr:uid="{00000000-0005-0000-0000-000040110000}"/>
    <cellStyle name="20% - Accent6 12 2 2 2 3 5" xfId="4421" xr:uid="{00000000-0005-0000-0000-000041110000}"/>
    <cellStyle name="20% - Accent6 12 2 2 2 4" xfId="4422" xr:uid="{00000000-0005-0000-0000-000042110000}"/>
    <cellStyle name="20% - Accent6 12 2 2 2 4 2" xfId="4423" xr:uid="{00000000-0005-0000-0000-000043110000}"/>
    <cellStyle name="20% - Accent6 12 2 2 2 4 2 2" xfId="4424" xr:uid="{00000000-0005-0000-0000-000044110000}"/>
    <cellStyle name="20% - Accent6 12 2 2 2 4 3" xfId="4425" xr:uid="{00000000-0005-0000-0000-000045110000}"/>
    <cellStyle name="20% - Accent6 12 2 2 2 5" xfId="4426" xr:uid="{00000000-0005-0000-0000-000046110000}"/>
    <cellStyle name="20% - Accent6 12 2 2 2 5 2" xfId="4427" xr:uid="{00000000-0005-0000-0000-000047110000}"/>
    <cellStyle name="20% - Accent6 12 2 2 2 5 2 2" xfId="4428" xr:uid="{00000000-0005-0000-0000-000048110000}"/>
    <cellStyle name="20% - Accent6 12 2 2 2 5 3" xfId="4429" xr:uid="{00000000-0005-0000-0000-000049110000}"/>
    <cellStyle name="20% - Accent6 12 2 2 2 6" xfId="4430" xr:uid="{00000000-0005-0000-0000-00004A110000}"/>
    <cellStyle name="20% - Accent6 12 2 2 2 6 2" xfId="4431" xr:uid="{00000000-0005-0000-0000-00004B110000}"/>
    <cellStyle name="20% - Accent6 12 2 2 2 7" xfId="4432" xr:uid="{00000000-0005-0000-0000-00004C110000}"/>
    <cellStyle name="20% - Accent6 12 2 2 2 7 2" xfId="4433" xr:uid="{00000000-0005-0000-0000-00004D110000}"/>
    <cellStyle name="20% - Accent6 12 2 2 2 8" xfId="4434" xr:uid="{00000000-0005-0000-0000-00004E110000}"/>
    <cellStyle name="20% - Accent6 12 2 2 3" xfId="4435" xr:uid="{00000000-0005-0000-0000-00004F110000}"/>
    <cellStyle name="20% - Accent6 12 2 2 3 2" xfId="4436" xr:uid="{00000000-0005-0000-0000-000050110000}"/>
    <cellStyle name="20% - Accent6 12 2 2 3 2 2" xfId="4437" xr:uid="{00000000-0005-0000-0000-000051110000}"/>
    <cellStyle name="20% - Accent6 12 2 2 3 2 2 2" xfId="4438" xr:uid="{00000000-0005-0000-0000-000052110000}"/>
    <cellStyle name="20% - Accent6 12 2 2 3 2 2 2 2" xfId="4439" xr:uid="{00000000-0005-0000-0000-000053110000}"/>
    <cellStyle name="20% - Accent6 12 2 2 3 2 2 3" xfId="4440" xr:uid="{00000000-0005-0000-0000-000054110000}"/>
    <cellStyle name="20% - Accent6 12 2 2 3 2 3" xfId="4441" xr:uid="{00000000-0005-0000-0000-000055110000}"/>
    <cellStyle name="20% - Accent6 12 2 2 3 2 3 2" xfId="4442" xr:uid="{00000000-0005-0000-0000-000056110000}"/>
    <cellStyle name="20% - Accent6 12 2 2 3 2 3 2 2" xfId="4443" xr:uid="{00000000-0005-0000-0000-000057110000}"/>
    <cellStyle name="20% - Accent6 12 2 2 3 2 3 3" xfId="4444" xr:uid="{00000000-0005-0000-0000-000058110000}"/>
    <cellStyle name="20% - Accent6 12 2 2 3 2 4" xfId="4445" xr:uid="{00000000-0005-0000-0000-000059110000}"/>
    <cellStyle name="20% - Accent6 12 2 2 3 2 4 2" xfId="4446" xr:uid="{00000000-0005-0000-0000-00005A110000}"/>
    <cellStyle name="20% - Accent6 12 2 2 3 2 5" xfId="4447" xr:uid="{00000000-0005-0000-0000-00005B110000}"/>
    <cellStyle name="20% - Accent6 12 2 2 3 3" xfId="4448" xr:uid="{00000000-0005-0000-0000-00005C110000}"/>
    <cellStyle name="20% - Accent6 12 2 2 3 3 2" xfId="4449" xr:uid="{00000000-0005-0000-0000-00005D110000}"/>
    <cellStyle name="20% - Accent6 12 2 2 3 3 2 2" xfId="4450" xr:uid="{00000000-0005-0000-0000-00005E110000}"/>
    <cellStyle name="20% - Accent6 12 2 2 3 3 3" xfId="4451" xr:uid="{00000000-0005-0000-0000-00005F110000}"/>
    <cellStyle name="20% - Accent6 12 2 2 3 4" xfId="4452" xr:uid="{00000000-0005-0000-0000-000060110000}"/>
    <cellStyle name="20% - Accent6 12 2 2 3 4 2" xfId="4453" xr:uid="{00000000-0005-0000-0000-000061110000}"/>
    <cellStyle name="20% - Accent6 12 2 2 3 4 2 2" xfId="4454" xr:uid="{00000000-0005-0000-0000-000062110000}"/>
    <cellStyle name="20% - Accent6 12 2 2 3 4 3" xfId="4455" xr:uid="{00000000-0005-0000-0000-000063110000}"/>
    <cellStyle name="20% - Accent6 12 2 2 3 5" xfId="4456" xr:uid="{00000000-0005-0000-0000-000064110000}"/>
    <cellStyle name="20% - Accent6 12 2 2 3 5 2" xfId="4457" xr:uid="{00000000-0005-0000-0000-000065110000}"/>
    <cellStyle name="20% - Accent6 12 2 2 3 6" xfId="4458" xr:uid="{00000000-0005-0000-0000-000066110000}"/>
    <cellStyle name="20% - Accent6 12 2 2 3 6 2" xfId="4459" xr:uid="{00000000-0005-0000-0000-000067110000}"/>
    <cellStyle name="20% - Accent6 12 2 2 3 7" xfId="4460" xr:uid="{00000000-0005-0000-0000-000068110000}"/>
    <cellStyle name="20% - Accent6 12 2 2 4" xfId="4461" xr:uid="{00000000-0005-0000-0000-000069110000}"/>
    <cellStyle name="20% - Accent6 12 2 2 4 2" xfId="4462" xr:uid="{00000000-0005-0000-0000-00006A110000}"/>
    <cellStyle name="20% - Accent6 12 2 2 4 2 2" xfId="4463" xr:uid="{00000000-0005-0000-0000-00006B110000}"/>
    <cellStyle name="20% - Accent6 12 2 2 4 2 2 2" xfId="4464" xr:uid="{00000000-0005-0000-0000-00006C110000}"/>
    <cellStyle name="20% - Accent6 12 2 2 4 2 2 2 2" xfId="4465" xr:uid="{00000000-0005-0000-0000-00006D110000}"/>
    <cellStyle name="20% - Accent6 12 2 2 4 2 2 3" xfId="4466" xr:uid="{00000000-0005-0000-0000-00006E110000}"/>
    <cellStyle name="20% - Accent6 12 2 2 4 2 3" xfId="4467" xr:uid="{00000000-0005-0000-0000-00006F110000}"/>
    <cellStyle name="20% - Accent6 12 2 2 4 2 3 2" xfId="4468" xr:uid="{00000000-0005-0000-0000-000070110000}"/>
    <cellStyle name="20% - Accent6 12 2 2 4 2 3 2 2" xfId="4469" xr:uid="{00000000-0005-0000-0000-000071110000}"/>
    <cellStyle name="20% - Accent6 12 2 2 4 2 3 3" xfId="4470" xr:uid="{00000000-0005-0000-0000-000072110000}"/>
    <cellStyle name="20% - Accent6 12 2 2 4 2 4" xfId="4471" xr:uid="{00000000-0005-0000-0000-000073110000}"/>
    <cellStyle name="20% - Accent6 12 2 2 4 2 4 2" xfId="4472" xr:uid="{00000000-0005-0000-0000-000074110000}"/>
    <cellStyle name="20% - Accent6 12 2 2 4 2 5" xfId="4473" xr:uid="{00000000-0005-0000-0000-000075110000}"/>
    <cellStyle name="20% - Accent6 12 2 2 4 3" xfId="4474" xr:uid="{00000000-0005-0000-0000-000076110000}"/>
    <cellStyle name="20% - Accent6 12 2 2 4 3 2" xfId="4475" xr:uid="{00000000-0005-0000-0000-000077110000}"/>
    <cellStyle name="20% - Accent6 12 2 2 4 3 2 2" xfId="4476" xr:uid="{00000000-0005-0000-0000-000078110000}"/>
    <cellStyle name="20% - Accent6 12 2 2 4 3 3" xfId="4477" xr:uid="{00000000-0005-0000-0000-000079110000}"/>
    <cellStyle name="20% - Accent6 12 2 2 4 4" xfId="4478" xr:uid="{00000000-0005-0000-0000-00007A110000}"/>
    <cellStyle name="20% - Accent6 12 2 2 4 4 2" xfId="4479" xr:uid="{00000000-0005-0000-0000-00007B110000}"/>
    <cellStyle name="20% - Accent6 12 2 2 4 4 2 2" xfId="4480" xr:uid="{00000000-0005-0000-0000-00007C110000}"/>
    <cellStyle name="20% - Accent6 12 2 2 4 4 3" xfId="4481" xr:uid="{00000000-0005-0000-0000-00007D110000}"/>
    <cellStyle name="20% - Accent6 12 2 2 4 5" xfId="4482" xr:uid="{00000000-0005-0000-0000-00007E110000}"/>
    <cellStyle name="20% - Accent6 12 2 2 4 5 2" xfId="4483" xr:uid="{00000000-0005-0000-0000-00007F110000}"/>
    <cellStyle name="20% - Accent6 12 2 2 4 6" xfId="4484" xr:uid="{00000000-0005-0000-0000-000080110000}"/>
    <cellStyle name="20% - Accent6 12 2 2 4 6 2" xfId="4485" xr:uid="{00000000-0005-0000-0000-000081110000}"/>
    <cellStyle name="20% - Accent6 12 2 2 4 7" xfId="4486" xr:uid="{00000000-0005-0000-0000-000082110000}"/>
    <cellStyle name="20% - Accent6 12 2 2 5" xfId="4487" xr:uid="{00000000-0005-0000-0000-000083110000}"/>
    <cellStyle name="20% - Accent6 12 2 2 5 2" xfId="4488" xr:uid="{00000000-0005-0000-0000-000084110000}"/>
    <cellStyle name="20% - Accent6 12 2 2 5 2 2" xfId="4489" xr:uid="{00000000-0005-0000-0000-000085110000}"/>
    <cellStyle name="20% - Accent6 12 2 2 5 2 2 2" xfId="4490" xr:uid="{00000000-0005-0000-0000-000086110000}"/>
    <cellStyle name="20% - Accent6 12 2 2 5 2 3" xfId="4491" xr:uid="{00000000-0005-0000-0000-000087110000}"/>
    <cellStyle name="20% - Accent6 12 2 2 5 3" xfId="4492" xr:uid="{00000000-0005-0000-0000-000088110000}"/>
    <cellStyle name="20% - Accent6 12 2 2 5 3 2" xfId="4493" xr:uid="{00000000-0005-0000-0000-000089110000}"/>
    <cellStyle name="20% - Accent6 12 2 2 5 3 2 2" xfId="4494" xr:uid="{00000000-0005-0000-0000-00008A110000}"/>
    <cellStyle name="20% - Accent6 12 2 2 5 3 3" xfId="4495" xr:uid="{00000000-0005-0000-0000-00008B110000}"/>
    <cellStyle name="20% - Accent6 12 2 2 5 4" xfId="4496" xr:uid="{00000000-0005-0000-0000-00008C110000}"/>
    <cellStyle name="20% - Accent6 12 2 2 5 4 2" xfId="4497" xr:uid="{00000000-0005-0000-0000-00008D110000}"/>
    <cellStyle name="20% - Accent6 12 2 2 5 5" xfId="4498" xr:uid="{00000000-0005-0000-0000-00008E110000}"/>
    <cellStyle name="20% - Accent6 12 2 2 6" xfId="4499" xr:uid="{00000000-0005-0000-0000-00008F110000}"/>
    <cellStyle name="20% - Accent6 12 2 2 6 2" xfId="4500" xr:uid="{00000000-0005-0000-0000-000090110000}"/>
    <cellStyle name="20% - Accent6 12 2 2 6 2 2" xfId="4501" xr:uid="{00000000-0005-0000-0000-000091110000}"/>
    <cellStyle name="20% - Accent6 12 2 2 6 2 2 2" xfId="4502" xr:uid="{00000000-0005-0000-0000-000092110000}"/>
    <cellStyle name="20% - Accent6 12 2 2 6 2 3" xfId="4503" xr:uid="{00000000-0005-0000-0000-000093110000}"/>
    <cellStyle name="20% - Accent6 12 2 2 6 3" xfId="4504" xr:uid="{00000000-0005-0000-0000-000094110000}"/>
    <cellStyle name="20% - Accent6 12 2 2 6 3 2" xfId="4505" xr:uid="{00000000-0005-0000-0000-000095110000}"/>
    <cellStyle name="20% - Accent6 12 2 2 6 4" xfId="4506" xr:uid="{00000000-0005-0000-0000-000096110000}"/>
    <cellStyle name="20% - Accent6 12 2 2 7" xfId="4507" xr:uid="{00000000-0005-0000-0000-000097110000}"/>
    <cellStyle name="20% - Accent6 12 2 2 7 2" xfId="4508" xr:uid="{00000000-0005-0000-0000-000098110000}"/>
    <cellStyle name="20% - Accent6 12 2 2 7 2 2" xfId="4509" xr:uid="{00000000-0005-0000-0000-000099110000}"/>
    <cellStyle name="20% - Accent6 12 2 2 7 3" xfId="4510" xr:uid="{00000000-0005-0000-0000-00009A110000}"/>
    <cellStyle name="20% - Accent6 12 2 2 8" xfId="4511" xr:uid="{00000000-0005-0000-0000-00009B110000}"/>
    <cellStyle name="20% - Accent6 12 2 2 8 2" xfId="4512" xr:uid="{00000000-0005-0000-0000-00009C110000}"/>
    <cellStyle name="20% - Accent6 12 2 2 8 2 2" xfId="4513" xr:uid="{00000000-0005-0000-0000-00009D110000}"/>
    <cellStyle name="20% - Accent6 12 2 2 8 3" xfId="4514" xr:uid="{00000000-0005-0000-0000-00009E110000}"/>
    <cellStyle name="20% - Accent6 12 2 2 9" xfId="4515" xr:uid="{00000000-0005-0000-0000-00009F110000}"/>
    <cellStyle name="20% - Accent6 12 2 2 9 2" xfId="4516" xr:uid="{00000000-0005-0000-0000-0000A0110000}"/>
    <cellStyle name="20% - Accent6 12 2 3" xfId="4517" xr:uid="{00000000-0005-0000-0000-0000A1110000}"/>
    <cellStyle name="20% - Accent6 12 2 3 2" xfId="4518" xr:uid="{00000000-0005-0000-0000-0000A2110000}"/>
    <cellStyle name="20% - Accent6 12 2 3 2 2" xfId="4519" xr:uid="{00000000-0005-0000-0000-0000A3110000}"/>
    <cellStyle name="20% - Accent6 12 2 3 2 2 2" xfId="4520" xr:uid="{00000000-0005-0000-0000-0000A4110000}"/>
    <cellStyle name="20% - Accent6 12 2 3 2 2 2 2" xfId="4521" xr:uid="{00000000-0005-0000-0000-0000A5110000}"/>
    <cellStyle name="20% - Accent6 12 2 3 2 2 2 2 2" xfId="4522" xr:uid="{00000000-0005-0000-0000-0000A6110000}"/>
    <cellStyle name="20% - Accent6 12 2 3 2 2 2 3" xfId="4523" xr:uid="{00000000-0005-0000-0000-0000A7110000}"/>
    <cellStyle name="20% - Accent6 12 2 3 2 2 3" xfId="4524" xr:uid="{00000000-0005-0000-0000-0000A8110000}"/>
    <cellStyle name="20% - Accent6 12 2 3 2 2 3 2" xfId="4525" xr:uid="{00000000-0005-0000-0000-0000A9110000}"/>
    <cellStyle name="20% - Accent6 12 2 3 2 2 3 2 2" xfId="4526" xr:uid="{00000000-0005-0000-0000-0000AA110000}"/>
    <cellStyle name="20% - Accent6 12 2 3 2 2 3 3" xfId="4527" xr:uid="{00000000-0005-0000-0000-0000AB110000}"/>
    <cellStyle name="20% - Accent6 12 2 3 2 2 4" xfId="4528" xr:uid="{00000000-0005-0000-0000-0000AC110000}"/>
    <cellStyle name="20% - Accent6 12 2 3 2 2 4 2" xfId="4529" xr:uid="{00000000-0005-0000-0000-0000AD110000}"/>
    <cellStyle name="20% - Accent6 12 2 3 2 2 5" xfId="4530" xr:uid="{00000000-0005-0000-0000-0000AE110000}"/>
    <cellStyle name="20% - Accent6 12 2 3 2 3" xfId="4531" xr:uid="{00000000-0005-0000-0000-0000AF110000}"/>
    <cellStyle name="20% - Accent6 12 2 3 2 3 2" xfId="4532" xr:uid="{00000000-0005-0000-0000-0000B0110000}"/>
    <cellStyle name="20% - Accent6 12 2 3 2 3 2 2" xfId="4533" xr:uid="{00000000-0005-0000-0000-0000B1110000}"/>
    <cellStyle name="20% - Accent6 12 2 3 2 3 3" xfId="4534" xr:uid="{00000000-0005-0000-0000-0000B2110000}"/>
    <cellStyle name="20% - Accent6 12 2 3 2 4" xfId="4535" xr:uid="{00000000-0005-0000-0000-0000B3110000}"/>
    <cellStyle name="20% - Accent6 12 2 3 2 4 2" xfId="4536" xr:uid="{00000000-0005-0000-0000-0000B4110000}"/>
    <cellStyle name="20% - Accent6 12 2 3 2 4 2 2" xfId="4537" xr:uid="{00000000-0005-0000-0000-0000B5110000}"/>
    <cellStyle name="20% - Accent6 12 2 3 2 4 3" xfId="4538" xr:uid="{00000000-0005-0000-0000-0000B6110000}"/>
    <cellStyle name="20% - Accent6 12 2 3 2 5" xfId="4539" xr:uid="{00000000-0005-0000-0000-0000B7110000}"/>
    <cellStyle name="20% - Accent6 12 2 3 2 5 2" xfId="4540" xr:uid="{00000000-0005-0000-0000-0000B8110000}"/>
    <cellStyle name="20% - Accent6 12 2 3 2 6" xfId="4541" xr:uid="{00000000-0005-0000-0000-0000B9110000}"/>
    <cellStyle name="20% - Accent6 12 2 3 2 6 2" xfId="4542" xr:uid="{00000000-0005-0000-0000-0000BA110000}"/>
    <cellStyle name="20% - Accent6 12 2 3 2 7" xfId="4543" xr:uid="{00000000-0005-0000-0000-0000BB110000}"/>
    <cellStyle name="20% - Accent6 12 2 3 3" xfId="4544" xr:uid="{00000000-0005-0000-0000-0000BC110000}"/>
    <cellStyle name="20% - Accent6 12 2 3 3 2" xfId="4545" xr:uid="{00000000-0005-0000-0000-0000BD110000}"/>
    <cellStyle name="20% - Accent6 12 2 3 3 2 2" xfId="4546" xr:uid="{00000000-0005-0000-0000-0000BE110000}"/>
    <cellStyle name="20% - Accent6 12 2 3 3 2 2 2" xfId="4547" xr:uid="{00000000-0005-0000-0000-0000BF110000}"/>
    <cellStyle name="20% - Accent6 12 2 3 3 2 3" xfId="4548" xr:uid="{00000000-0005-0000-0000-0000C0110000}"/>
    <cellStyle name="20% - Accent6 12 2 3 3 3" xfId="4549" xr:uid="{00000000-0005-0000-0000-0000C1110000}"/>
    <cellStyle name="20% - Accent6 12 2 3 3 3 2" xfId="4550" xr:uid="{00000000-0005-0000-0000-0000C2110000}"/>
    <cellStyle name="20% - Accent6 12 2 3 3 3 2 2" xfId="4551" xr:uid="{00000000-0005-0000-0000-0000C3110000}"/>
    <cellStyle name="20% - Accent6 12 2 3 3 3 3" xfId="4552" xr:uid="{00000000-0005-0000-0000-0000C4110000}"/>
    <cellStyle name="20% - Accent6 12 2 3 3 4" xfId="4553" xr:uid="{00000000-0005-0000-0000-0000C5110000}"/>
    <cellStyle name="20% - Accent6 12 2 3 3 4 2" xfId="4554" xr:uid="{00000000-0005-0000-0000-0000C6110000}"/>
    <cellStyle name="20% - Accent6 12 2 3 3 5" xfId="4555" xr:uid="{00000000-0005-0000-0000-0000C7110000}"/>
    <cellStyle name="20% - Accent6 12 2 3 4" xfId="4556" xr:uid="{00000000-0005-0000-0000-0000C8110000}"/>
    <cellStyle name="20% - Accent6 12 2 3 4 2" xfId="4557" xr:uid="{00000000-0005-0000-0000-0000C9110000}"/>
    <cellStyle name="20% - Accent6 12 2 3 4 2 2" xfId="4558" xr:uid="{00000000-0005-0000-0000-0000CA110000}"/>
    <cellStyle name="20% - Accent6 12 2 3 4 3" xfId="4559" xr:uid="{00000000-0005-0000-0000-0000CB110000}"/>
    <cellStyle name="20% - Accent6 12 2 3 5" xfId="4560" xr:uid="{00000000-0005-0000-0000-0000CC110000}"/>
    <cellStyle name="20% - Accent6 12 2 3 5 2" xfId="4561" xr:uid="{00000000-0005-0000-0000-0000CD110000}"/>
    <cellStyle name="20% - Accent6 12 2 3 5 2 2" xfId="4562" xr:uid="{00000000-0005-0000-0000-0000CE110000}"/>
    <cellStyle name="20% - Accent6 12 2 3 5 3" xfId="4563" xr:uid="{00000000-0005-0000-0000-0000CF110000}"/>
    <cellStyle name="20% - Accent6 12 2 3 6" xfId="4564" xr:uid="{00000000-0005-0000-0000-0000D0110000}"/>
    <cellStyle name="20% - Accent6 12 2 3 6 2" xfId="4565" xr:uid="{00000000-0005-0000-0000-0000D1110000}"/>
    <cellStyle name="20% - Accent6 12 2 3 7" xfId="4566" xr:uid="{00000000-0005-0000-0000-0000D2110000}"/>
    <cellStyle name="20% - Accent6 12 2 3 7 2" xfId="4567" xr:uid="{00000000-0005-0000-0000-0000D3110000}"/>
    <cellStyle name="20% - Accent6 12 2 3 8" xfId="4568" xr:uid="{00000000-0005-0000-0000-0000D4110000}"/>
    <cellStyle name="20% - Accent6 12 2 4" xfId="4569" xr:uid="{00000000-0005-0000-0000-0000D5110000}"/>
    <cellStyle name="20% - Accent6 12 2 4 2" xfId="4570" xr:uid="{00000000-0005-0000-0000-0000D6110000}"/>
    <cellStyle name="20% - Accent6 12 2 4 2 2" xfId="4571" xr:uid="{00000000-0005-0000-0000-0000D7110000}"/>
    <cellStyle name="20% - Accent6 12 2 4 2 2 2" xfId="4572" xr:uid="{00000000-0005-0000-0000-0000D8110000}"/>
    <cellStyle name="20% - Accent6 12 2 4 2 2 2 2" xfId="4573" xr:uid="{00000000-0005-0000-0000-0000D9110000}"/>
    <cellStyle name="20% - Accent6 12 2 4 2 2 3" xfId="4574" xr:uid="{00000000-0005-0000-0000-0000DA110000}"/>
    <cellStyle name="20% - Accent6 12 2 4 2 3" xfId="4575" xr:uid="{00000000-0005-0000-0000-0000DB110000}"/>
    <cellStyle name="20% - Accent6 12 2 4 2 3 2" xfId="4576" xr:uid="{00000000-0005-0000-0000-0000DC110000}"/>
    <cellStyle name="20% - Accent6 12 2 4 2 3 2 2" xfId="4577" xr:uid="{00000000-0005-0000-0000-0000DD110000}"/>
    <cellStyle name="20% - Accent6 12 2 4 2 3 3" xfId="4578" xr:uid="{00000000-0005-0000-0000-0000DE110000}"/>
    <cellStyle name="20% - Accent6 12 2 4 2 4" xfId="4579" xr:uid="{00000000-0005-0000-0000-0000DF110000}"/>
    <cellStyle name="20% - Accent6 12 2 4 2 4 2" xfId="4580" xr:uid="{00000000-0005-0000-0000-0000E0110000}"/>
    <cellStyle name="20% - Accent6 12 2 4 2 5" xfId="4581" xr:uid="{00000000-0005-0000-0000-0000E1110000}"/>
    <cellStyle name="20% - Accent6 12 2 4 3" xfId="4582" xr:uid="{00000000-0005-0000-0000-0000E2110000}"/>
    <cellStyle name="20% - Accent6 12 2 4 3 2" xfId="4583" xr:uid="{00000000-0005-0000-0000-0000E3110000}"/>
    <cellStyle name="20% - Accent6 12 2 4 3 2 2" xfId="4584" xr:uid="{00000000-0005-0000-0000-0000E4110000}"/>
    <cellStyle name="20% - Accent6 12 2 4 3 3" xfId="4585" xr:uid="{00000000-0005-0000-0000-0000E5110000}"/>
    <cellStyle name="20% - Accent6 12 2 4 4" xfId="4586" xr:uid="{00000000-0005-0000-0000-0000E6110000}"/>
    <cellStyle name="20% - Accent6 12 2 4 4 2" xfId="4587" xr:uid="{00000000-0005-0000-0000-0000E7110000}"/>
    <cellStyle name="20% - Accent6 12 2 4 4 2 2" xfId="4588" xr:uid="{00000000-0005-0000-0000-0000E8110000}"/>
    <cellStyle name="20% - Accent6 12 2 4 4 3" xfId="4589" xr:uid="{00000000-0005-0000-0000-0000E9110000}"/>
    <cellStyle name="20% - Accent6 12 2 4 5" xfId="4590" xr:uid="{00000000-0005-0000-0000-0000EA110000}"/>
    <cellStyle name="20% - Accent6 12 2 4 5 2" xfId="4591" xr:uid="{00000000-0005-0000-0000-0000EB110000}"/>
    <cellStyle name="20% - Accent6 12 2 4 6" xfId="4592" xr:uid="{00000000-0005-0000-0000-0000EC110000}"/>
    <cellStyle name="20% - Accent6 12 2 4 6 2" xfId="4593" xr:uid="{00000000-0005-0000-0000-0000ED110000}"/>
    <cellStyle name="20% - Accent6 12 2 4 7" xfId="4594" xr:uid="{00000000-0005-0000-0000-0000EE110000}"/>
    <cellStyle name="20% - Accent6 12 2 5" xfId="4595" xr:uid="{00000000-0005-0000-0000-0000EF110000}"/>
    <cellStyle name="20% - Accent6 12 2 5 2" xfId="4596" xr:uid="{00000000-0005-0000-0000-0000F0110000}"/>
    <cellStyle name="20% - Accent6 12 2 5 2 2" xfId="4597" xr:uid="{00000000-0005-0000-0000-0000F1110000}"/>
    <cellStyle name="20% - Accent6 12 2 5 2 2 2" xfId="4598" xr:uid="{00000000-0005-0000-0000-0000F2110000}"/>
    <cellStyle name="20% - Accent6 12 2 5 2 2 2 2" xfId="4599" xr:uid="{00000000-0005-0000-0000-0000F3110000}"/>
    <cellStyle name="20% - Accent6 12 2 5 2 2 3" xfId="4600" xr:uid="{00000000-0005-0000-0000-0000F4110000}"/>
    <cellStyle name="20% - Accent6 12 2 5 2 3" xfId="4601" xr:uid="{00000000-0005-0000-0000-0000F5110000}"/>
    <cellStyle name="20% - Accent6 12 2 5 2 3 2" xfId="4602" xr:uid="{00000000-0005-0000-0000-0000F6110000}"/>
    <cellStyle name="20% - Accent6 12 2 5 2 3 2 2" xfId="4603" xr:uid="{00000000-0005-0000-0000-0000F7110000}"/>
    <cellStyle name="20% - Accent6 12 2 5 2 3 3" xfId="4604" xr:uid="{00000000-0005-0000-0000-0000F8110000}"/>
    <cellStyle name="20% - Accent6 12 2 5 2 4" xfId="4605" xr:uid="{00000000-0005-0000-0000-0000F9110000}"/>
    <cellStyle name="20% - Accent6 12 2 5 2 4 2" xfId="4606" xr:uid="{00000000-0005-0000-0000-0000FA110000}"/>
    <cellStyle name="20% - Accent6 12 2 5 2 5" xfId="4607" xr:uid="{00000000-0005-0000-0000-0000FB110000}"/>
    <cellStyle name="20% - Accent6 12 2 5 3" xfId="4608" xr:uid="{00000000-0005-0000-0000-0000FC110000}"/>
    <cellStyle name="20% - Accent6 12 2 5 3 2" xfId="4609" xr:uid="{00000000-0005-0000-0000-0000FD110000}"/>
    <cellStyle name="20% - Accent6 12 2 5 3 2 2" xfId="4610" xr:uid="{00000000-0005-0000-0000-0000FE110000}"/>
    <cellStyle name="20% - Accent6 12 2 5 3 3" xfId="4611" xr:uid="{00000000-0005-0000-0000-0000FF110000}"/>
    <cellStyle name="20% - Accent6 12 2 5 4" xfId="4612" xr:uid="{00000000-0005-0000-0000-000000120000}"/>
    <cellStyle name="20% - Accent6 12 2 5 4 2" xfId="4613" xr:uid="{00000000-0005-0000-0000-000001120000}"/>
    <cellStyle name="20% - Accent6 12 2 5 4 2 2" xfId="4614" xr:uid="{00000000-0005-0000-0000-000002120000}"/>
    <cellStyle name="20% - Accent6 12 2 5 4 3" xfId="4615" xr:uid="{00000000-0005-0000-0000-000003120000}"/>
    <cellStyle name="20% - Accent6 12 2 5 5" xfId="4616" xr:uid="{00000000-0005-0000-0000-000004120000}"/>
    <cellStyle name="20% - Accent6 12 2 5 5 2" xfId="4617" xr:uid="{00000000-0005-0000-0000-000005120000}"/>
    <cellStyle name="20% - Accent6 12 2 5 6" xfId="4618" xr:uid="{00000000-0005-0000-0000-000006120000}"/>
    <cellStyle name="20% - Accent6 12 2 5 6 2" xfId="4619" xr:uid="{00000000-0005-0000-0000-000007120000}"/>
    <cellStyle name="20% - Accent6 12 2 5 7" xfId="4620" xr:uid="{00000000-0005-0000-0000-000008120000}"/>
    <cellStyle name="20% - Accent6 12 2 6" xfId="4621" xr:uid="{00000000-0005-0000-0000-000009120000}"/>
    <cellStyle name="20% - Accent6 12 2 6 2" xfId="4622" xr:uid="{00000000-0005-0000-0000-00000A120000}"/>
    <cellStyle name="20% - Accent6 12 2 6 2 2" xfId="4623" xr:uid="{00000000-0005-0000-0000-00000B120000}"/>
    <cellStyle name="20% - Accent6 12 2 6 2 2 2" xfId="4624" xr:uid="{00000000-0005-0000-0000-00000C120000}"/>
    <cellStyle name="20% - Accent6 12 2 6 2 3" xfId="4625" xr:uid="{00000000-0005-0000-0000-00000D120000}"/>
    <cellStyle name="20% - Accent6 12 2 6 3" xfId="4626" xr:uid="{00000000-0005-0000-0000-00000E120000}"/>
    <cellStyle name="20% - Accent6 12 2 6 3 2" xfId="4627" xr:uid="{00000000-0005-0000-0000-00000F120000}"/>
    <cellStyle name="20% - Accent6 12 2 6 3 2 2" xfId="4628" xr:uid="{00000000-0005-0000-0000-000010120000}"/>
    <cellStyle name="20% - Accent6 12 2 6 3 3" xfId="4629" xr:uid="{00000000-0005-0000-0000-000011120000}"/>
    <cellStyle name="20% - Accent6 12 2 6 4" xfId="4630" xr:uid="{00000000-0005-0000-0000-000012120000}"/>
    <cellStyle name="20% - Accent6 12 2 6 4 2" xfId="4631" xr:uid="{00000000-0005-0000-0000-000013120000}"/>
    <cellStyle name="20% - Accent6 12 2 6 5" xfId="4632" xr:uid="{00000000-0005-0000-0000-000014120000}"/>
    <cellStyle name="20% - Accent6 12 2 7" xfId="4633" xr:uid="{00000000-0005-0000-0000-000015120000}"/>
    <cellStyle name="20% - Accent6 12 2 7 2" xfId="4634" xr:uid="{00000000-0005-0000-0000-000016120000}"/>
    <cellStyle name="20% - Accent6 12 2 7 2 2" xfId="4635" xr:uid="{00000000-0005-0000-0000-000017120000}"/>
    <cellStyle name="20% - Accent6 12 2 7 2 2 2" xfId="4636" xr:uid="{00000000-0005-0000-0000-000018120000}"/>
    <cellStyle name="20% - Accent6 12 2 7 2 3" xfId="4637" xr:uid="{00000000-0005-0000-0000-000019120000}"/>
    <cellStyle name="20% - Accent6 12 2 7 3" xfId="4638" xr:uid="{00000000-0005-0000-0000-00001A120000}"/>
    <cellStyle name="20% - Accent6 12 2 7 3 2" xfId="4639" xr:uid="{00000000-0005-0000-0000-00001B120000}"/>
    <cellStyle name="20% - Accent6 12 2 7 4" xfId="4640" xr:uid="{00000000-0005-0000-0000-00001C120000}"/>
    <cellStyle name="20% - Accent6 12 2 8" xfId="4641" xr:uid="{00000000-0005-0000-0000-00001D120000}"/>
    <cellStyle name="20% - Accent6 12 2 8 2" xfId="4642" xr:uid="{00000000-0005-0000-0000-00001E120000}"/>
    <cellStyle name="20% - Accent6 12 2 8 2 2" xfId="4643" xr:uid="{00000000-0005-0000-0000-00001F120000}"/>
    <cellStyle name="20% - Accent6 12 2 8 3" xfId="4644" xr:uid="{00000000-0005-0000-0000-000020120000}"/>
    <cellStyle name="20% - Accent6 12 2 9" xfId="4645" xr:uid="{00000000-0005-0000-0000-000021120000}"/>
    <cellStyle name="20% - Accent6 12 2 9 2" xfId="4646" xr:uid="{00000000-0005-0000-0000-000022120000}"/>
    <cellStyle name="20% - Accent6 12 2 9 2 2" xfId="4647" xr:uid="{00000000-0005-0000-0000-000023120000}"/>
    <cellStyle name="20% - Accent6 12 2 9 3" xfId="4648" xr:uid="{00000000-0005-0000-0000-000024120000}"/>
    <cellStyle name="20% - Accent6 12 3" xfId="4649" xr:uid="{00000000-0005-0000-0000-000025120000}"/>
    <cellStyle name="20% - Accent6 12 3 10" xfId="4650" xr:uid="{00000000-0005-0000-0000-000026120000}"/>
    <cellStyle name="20% - Accent6 12 3 10 2" xfId="4651" xr:uid="{00000000-0005-0000-0000-000027120000}"/>
    <cellStyle name="20% - Accent6 12 3 11" xfId="4652" xr:uid="{00000000-0005-0000-0000-000028120000}"/>
    <cellStyle name="20% - Accent6 12 3 2" xfId="4653" xr:uid="{00000000-0005-0000-0000-000029120000}"/>
    <cellStyle name="20% - Accent6 12 3 2 2" xfId="4654" xr:uid="{00000000-0005-0000-0000-00002A120000}"/>
    <cellStyle name="20% - Accent6 12 3 2 2 2" xfId="4655" xr:uid="{00000000-0005-0000-0000-00002B120000}"/>
    <cellStyle name="20% - Accent6 12 3 2 2 2 2" xfId="4656" xr:uid="{00000000-0005-0000-0000-00002C120000}"/>
    <cellStyle name="20% - Accent6 12 3 2 2 2 2 2" xfId="4657" xr:uid="{00000000-0005-0000-0000-00002D120000}"/>
    <cellStyle name="20% - Accent6 12 3 2 2 2 2 2 2" xfId="4658" xr:uid="{00000000-0005-0000-0000-00002E120000}"/>
    <cellStyle name="20% - Accent6 12 3 2 2 2 2 3" xfId="4659" xr:uid="{00000000-0005-0000-0000-00002F120000}"/>
    <cellStyle name="20% - Accent6 12 3 2 2 2 3" xfId="4660" xr:uid="{00000000-0005-0000-0000-000030120000}"/>
    <cellStyle name="20% - Accent6 12 3 2 2 2 3 2" xfId="4661" xr:uid="{00000000-0005-0000-0000-000031120000}"/>
    <cellStyle name="20% - Accent6 12 3 2 2 2 3 2 2" xfId="4662" xr:uid="{00000000-0005-0000-0000-000032120000}"/>
    <cellStyle name="20% - Accent6 12 3 2 2 2 3 3" xfId="4663" xr:uid="{00000000-0005-0000-0000-000033120000}"/>
    <cellStyle name="20% - Accent6 12 3 2 2 2 4" xfId="4664" xr:uid="{00000000-0005-0000-0000-000034120000}"/>
    <cellStyle name="20% - Accent6 12 3 2 2 2 4 2" xfId="4665" xr:uid="{00000000-0005-0000-0000-000035120000}"/>
    <cellStyle name="20% - Accent6 12 3 2 2 2 5" xfId="4666" xr:uid="{00000000-0005-0000-0000-000036120000}"/>
    <cellStyle name="20% - Accent6 12 3 2 2 3" xfId="4667" xr:uid="{00000000-0005-0000-0000-000037120000}"/>
    <cellStyle name="20% - Accent6 12 3 2 2 3 2" xfId="4668" xr:uid="{00000000-0005-0000-0000-000038120000}"/>
    <cellStyle name="20% - Accent6 12 3 2 2 3 2 2" xfId="4669" xr:uid="{00000000-0005-0000-0000-000039120000}"/>
    <cellStyle name="20% - Accent6 12 3 2 2 3 3" xfId="4670" xr:uid="{00000000-0005-0000-0000-00003A120000}"/>
    <cellStyle name="20% - Accent6 12 3 2 2 4" xfId="4671" xr:uid="{00000000-0005-0000-0000-00003B120000}"/>
    <cellStyle name="20% - Accent6 12 3 2 2 4 2" xfId="4672" xr:uid="{00000000-0005-0000-0000-00003C120000}"/>
    <cellStyle name="20% - Accent6 12 3 2 2 4 2 2" xfId="4673" xr:uid="{00000000-0005-0000-0000-00003D120000}"/>
    <cellStyle name="20% - Accent6 12 3 2 2 4 3" xfId="4674" xr:uid="{00000000-0005-0000-0000-00003E120000}"/>
    <cellStyle name="20% - Accent6 12 3 2 2 5" xfId="4675" xr:uid="{00000000-0005-0000-0000-00003F120000}"/>
    <cellStyle name="20% - Accent6 12 3 2 2 5 2" xfId="4676" xr:uid="{00000000-0005-0000-0000-000040120000}"/>
    <cellStyle name="20% - Accent6 12 3 2 2 6" xfId="4677" xr:uid="{00000000-0005-0000-0000-000041120000}"/>
    <cellStyle name="20% - Accent6 12 3 2 2 6 2" xfId="4678" xr:uid="{00000000-0005-0000-0000-000042120000}"/>
    <cellStyle name="20% - Accent6 12 3 2 2 7" xfId="4679" xr:uid="{00000000-0005-0000-0000-000043120000}"/>
    <cellStyle name="20% - Accent6 12 3 2 3" xfId="4680" xr:uid="{00000000-0005-0000-0000-000044120000}"/>
    <cellStyle name="20% - Accent6 12 3 2 3 2" xfId="4681" xr:uid="{00000000-0005-0000-0000-000045120000}"/>
    <cellStyle name="20% - Accent6 12 3 2 3 2 2" xfId="4682" xr:uid="{00000000-0005-0000-0000-000046120000}"/>
    <cellStyle name="20% - Accent6 12 3 2 3 2 2 2" xfId="4683" xr:uid="{00000000-0005-0000-0000-000047120000}"/>
    <cellStyle name="20% - Accent6 12 3 2 3 2 3" xfId="4684" xr:uid="{00000000-0005-0000-0000-000048120000}"/>
    <cellStyle name="20% - Accent6 12 3 2 3 3" xfId="4685" xr:uid="{00000000-0005-0000-0000-000049120000}"/>
    <cellStyle name="20% - Accent6 12 3 2 3 3 2" xfId="4686" xr:uid="{00000000-0005-0000-0000-00004A120000}"/>
    <cellStyle name="20% - Accent6 12 3 2 3 3 2 2" xfId="4687" xr:uid="{00000000-0005-0000-0000-00004B120000}"/>
    <cellStyle name="20% - Accent6 12 3 2 3 3 3" xfId="4688" xr:uid="{00000000-0005-0000-0000-00004C120000}"/>
    <cellStyle name="20% - Accent6 12 3 2 3 4" xfId="4689" xr:uid="{00000000-0005-0000-0000-00004D120000}"/>
    <cellStyle name="20% - Accent6 12 3 2 3 4 2" xfId="4690" xr:uid="{00000000-0005-0000-0000-00004E120000}"/>
    <cellStyle name="20% - Accent6 12 3 2 3 5" xfId="4691" xr:uid="{00000000-0005-0000-0000-00004F120000}"/>
    <cellStyle name="20% - Accent6 12 3 2 4" xfId="4692" xr:uid="{00000000-0005-0000-0000-000050120000}"/>
    <cellStyle name="20% - Accent6 12 3 2 4 2" xfId="4693" xr:uid="{00000000-0005-0000-0000-000051120000}"/>
    <cellStyle name="20% - Accent6 12 3 2 4 2 2" xfId="4694" xr:uid="{00000000-0005-0000-0000-000052120000}"/>
    <cellStyle name="20% - Accent6 12 3 2 4 3" xfId="4695" xr:uid="{00000000-0005-0000-0000-000053120000}"/>
    <cellStyle name="20% - Accent6 12 3 2 5" xfId="4696" xr:uid="{00000000-0005-0000-0000-000054120000}"/>
    <cellStyle name="20% - Accent6 12 3 2 5 2" xfId="4697" xr:uid="{00000000-0005-0000-0000-000055120000}"/>
    <cellStyle name="20% - Accent6 12 3 2 5 2 2" xfId="4698" xr:uid="{00000000-0005-0000-0000-000056120000}"/>
    <cellStyle name="20% - Accent6 12 3 2 5 3" xfId="4699" xr:uid="{00000000-0005-0000-0000-000057120000}"/>
    <cellStyle name="20% - Accent6 12 3 2 6" xfId="4700" xr:uid="{00000000-0005-0000-0000-000058120000}"/>
    <cellStyle name="20% - Accent6 12 3 2 6 2" xfId="4701" xr:uid="{00000000-0005-0000-0000-000059120000}"/>
    <cellStyle name="20% - Accent6 12 3 2 7" xfId="4702" xr:uid="{00000000-0005-0000-0000-00005A120000}"/>
    <cellStyle name="20% - Accent6 12 3 2 7 2" xfId="4703" xr:uid="{00000000-0005-0000-0000-00005B120000}"/>
    <cellStyle name="20% - Accent6 12 3 2 8" xfId="4704" xr:uid="{00000000-0005-0000-0000-00005C120000}"/>
    <cellStyle name="20% - Accent6 12 3 3" xfId="4705" xr:uid="{00000000-0005-0000-0000-00005D120000}"/>
    <cellStyle name="20% - Accent6 12 3 3 2" xfId="4706" xr:uid="{00000000-0005-0000-0000-00005E120000}"/>
    <cellStyle name="20% - Accent6 12 3 3 2 2" xfId="4707" xr:uid="{00000000-0005-0000-0000-00005F120000}"/>
    <cellStyle name="20% - Accent6 12 3 3 2 2 2" xfId="4708" xr:uid="{00000000-0005-0000-0000-000060120000}"/>
    <cellStyle name="20% - Accent6 12 3 3 2 2 2 2" xfId="4709" xr:uid="{00000000-0005-0000-0000-000061120000}"/>
    <cellStyle name="20% - Accent6 12 3 3 2 2 3" xfId="4710" xr:uid="{00000000-0005-0000-0000-000062120000}"/>
    <cellStyle name="20% - Accent6 12 3 3 2 3" xfId="4711" xr:uid="{00000000-0005-0000-0000-000063120000}"/>
    <cellStyle name="20% - Accent6 12 3 3 2 3 2" xfId="4712" xr:uid="{00000000-0005-0000-0000-000064120000}"/>
    <cellStyle name="20% - Accent6 12 3 3 2 3 2 2" xfId="4713" xr:uid="{00000000-0005-0000-0000-000065120000}"/>
    <cellStyle name="20% - Accent6 12 3 3 2 3 3" xfId="4714" xr:uid="{00000000-0005-0000-0000-000066120000}"/>
    <cellStyle name="20% - Accent6 12 3 3 2 4" xfId="4715" xr:uid="{00000000-0005-0000-0000-000067120000}"/>
    <cellStyle name="20% - Accent6 12 3 3 2 4 2" xfId="4716" xr:uid="{00000000-0005-0000-0000-000068120000}"/>
    <cellStyle name="20% - Accent6 12 3 3 2 5" xfId="4717" xr:uid="{00000000-0005-0000-0000-000069120000}"/>
    <cellStyle name="20% - Accent6 12 3 3 3" xfId="4718" xr:uid="{00000000-0005-0000-0000-00006A120000}"/>
    <cellStyle name="20% - Accent6 12 3 3 3 2" xfId="4719" xr:uid="{00000000-0005-0000-0000-00006B120000}"/>
    <cellStyle name="20% - Accent6 12 3 3 3 2 2" xfId="4720" xr:uid="{00000000-0005-0000-0000-00006C120000}"/>
    <cellStyle name="20% - Accent6 12 3 3 3 3" xfId="4721" xr:uid="{00000000-0005-0000-0000-00006D120000}"/>
    <cellStyle name="20% - Accent6 12 3 3 4" xfId="4722" xr:uid="{00000000-0005-0000-0000-00006E120000}"/>
    <cellStyle name="20% - Accent6 12 3 3 4 2" xfId="4723" xr:uid="{00000000-0005-0000-0000-00006F120000}"/>
    <cellStyle name="20% - Accent6 12 3 3 4 2 2" xfId="4724" xr:uid="{00000000-0005-0000-0000-000070120000}"/>
    <cellStyle name="20% - Accent6 12 3 3 4 3" xfId="4725" xr:uid="{00000000-0005-0000-0000-000071120000}"/>
    <cellStyle name="20% - Accent6 12 3 3 5" xfId="4726" xr:uid="{00000000-0005-0000-0000-000072120000}"/>
    <cellStyle name="20% - Accent6 12 3 3 5 2" xfId="4727" xr:uid="{00000000-0005-0000-0000-000073120000}"/>
    <cellStyle name="20% - Accent6 12 3 3 6" xfId="4728" xr:uid="{00000000-0005-0000-0000-000074120000}"/>
    <cellStyle name="20% - Accent6 12 3 3 6 2" xfId="4729" xr:uid="{00000000-0005-0000-0000-000075120000}"/>
    <cellStyle name="20% - Accent6 12 3 3 7" xfId="4730" xr:uid="{00000000-0005-0000-0000-000076120000}"/>
    <cellStyle name="20% - Accent6 12 3 4" xfId="4731" xr:uid="{00000000-0005-0000-0000-000077120000}"/>
    <cellStyle name="20% - Accent6 12 3 4 2" xfId="4732" xr:uid="{00000000-0005-0000-0000-000078120000}"/>
    <cellStyle name="20% - Accent6 12 3 4 2 2" xfId="4733" xr:uid="{00000000-0005-0000-0000-000079120000}"/>
    <cellStyle name="20% - Accent6 12 3 4 2 2 2" xfId="4734" xr:uid="{00000000-0005-0000-0000-00007A120000}"/>
    <cellStyle name="20% - Accent6 12 3 4 2 2 2 2" xfId="4735" xr:uid="{00000000-0005-0000-0000-00007B120000}"/>
    <cellStyle name="20% - Accent6 12 3 4 2 2 3" xfId="4736" xr:uid="{00000000-0005-0000-0000-00007C120000}"/>
    <cellStyle name="20% - Accent6 12 3 4 2 3" xfId="4737" xr:uid="{00000000-0005-0000-0000-00007D120000}"/>
    <cellStyle name="20% - Accent6 12 3 4 2 3 2" xfId="4738" xr:uid="{00000000-0005-0000-0000-00007E120000}"/>
    <cellStyle name="20% - Accent6 12 3 4 2 3 2 2" xfId="4739" xr:uid="{00000000-0005-0000-0000-00007F120000}"/>
    <cellStyle name="20% - Accent6 12 3 4 2 3 3" xfId="4740" xr:uid="{00000000-0005-0000-0000-000080120000}"/>
    <cellStyle name="20% - Accent6 12 3 4 2 4" xfId="4741" xr:uid="{00000000-0005-0000-0000-000081120000}"/>
    <cellStyle name="20% - Accent6 12 3 4 2 4 2" xfId="4742" xr:uid="{00000000-0005-0000-0000-000082120000}"/>
    <cellStyle name="20% - Accent6 12 3 4 2 5" xfId="4743" xr:uid="{00000000-0005-0000-0000-000083120000}"/>
    <cellStyle name="20% - Accent6 12 3 4 3" xfId="4744" xr:uid="{00000000-0005-0000-0000-000084120000}"/>
    <cellStyle name="20% - Accent6 12 3 4 3 2" xfId="4745" xr:uid="{00000000-0005-0000-0000-000085120000}"/>
    <cellStyle name="20% - Accent6 12 3 4 3 2 2" xfId="4746" xr:uid="{00000000-0005-0000-0000-000086120000}"/>
    <cellStyle name="20% - Accent6 12 3 4 3 3" xfId="4747" xr:uid="{00000000-0005-0000-0000-000087120000}"/>
    <cellStyle name="20% - Accent6 12 3 4 4" xfId="4748" xr:uid="{00000000-0005-0000-0000-000088120000}"/>
    <cellStyle name="20% - Accent6 12 3 4 4 2" xfId="4749" xr:uid="{00000000-0005-0000-0000-000089120000}"/>
    <cellStyle name="20% - Accent6 12 3 4 4 2 2" xfId="4750" xr:uid="{00000000-0005-0000-0000-00008A120000}"/>
    <cellStyle name="20% - Accent6 12 3 4 4 3" xfId="4751" xr:uid="{00000000-0005-0000-0000-00008B120000}"/>
    <cellStyle name="20% - Accent6 12 3 4 5" xfId="4752" xr:uid="{00000000-0005-0000-0000-00008C120000}"/>
    <cellStyle name="20% - Accent6 12 3 4 5 2" xfId="4753" xr:uid="{00000000-0005-0000-0000-00008D120000}"/>
    <cellStyle name="20% - Accent6 12 3 4 6" xfId="4754" xr:uid="{00000000-0005-0000-0000-00008E120000}"/>
    <cellStyle name="20% - Accent6 12 3 4 6 2" xfId="4755" xr:uid="{00000000-0005-0000-0000-00008F120000}"/>
    <cellStyle name="20% - Accent6 12 3 4 7" xfId="4756" xr:uid="{00000000-0005-0000-0000-000090120000}"/>
    <cellStyle name="20% - Accent6 12 3 5" xfId="4757" xr:uid="{00000000-0005-0000-0000-000091120000}"/>
    <cellStyle name="20% - Accent6 12 3 5 2" xfId="4758" xr:uid="{00000000-0005-0000-0000-000092120000}"/>
    <cellStyle name="20% - Accent6 12 3 5 2 2" xfId="4759" xr:uid="{00000000-0005-0000-0000-000093120000}"/>
    <cellStyle name="20% - Accent6 12 3 5 2 2 2" xfId="4760" xr:uid="{00000000-0005-0000-0000-000094120000}"/>
    <cellStyle name="20% - Accent6 12 3 5 2 3" xfId="4761" xr:uid="{00000000-0005-0000-0000-000095120000}"/>
    <cellStyle name="20% - Accent6 12 3 5 3" xfId="4762" xr:uid="{00000000-0005-0000-0000-000096120000}"/>
    <cellStyle name="20% - Accent6 12 3 5 3 2" xfId="4763" xr:uid="{00000000-0005-0000-0000-000097120000}"/>
    <cellStyle name="20% - Accent6 12 3 5 3 2 2" xfId="4764" xr:uid="{00000000-0005-0000-0000-000098120000}"/>
    <cellStyle name="20% - Accent6 12 3 5 3 3" xfId="4765" xr:uid="{00000000-0005-0000-0000-000099120000}"/>
    <cellStyle name="20% - Accent6 12 3 5 4" xfId="4766" xr:uid="{00000000-0005-0000-0000-00009A120000}"/>
    <cellStyle name="20% - Accent6 12 3 5 4 2" xfId="4767" xr:uid="{00000000-0005-0000-0000-00009B120000}"/>
    <cellStyle name="20% - Accent6 12 3 5 5" xfId="4768" xr:uid="{00000000-0005-0000-0000-00009C120000}"/>
    <cellStyle name="20% - Accent6 12 3 6" xfId="4769" xr:uid="{00000000-0005-0000-0000-00009D120000}"/>
    <cellStyle name="20% - Accent6 12 3 6 2" xfId="4770" xr:uid="{00000000-0005-0000-0000-00009E120000}"/>
    <cellStyle name="20% - Accent6 12 3 6 2 2" xfId="4771" xr:uid="{00000000-0005-0000-0000-00009F120000}"/>
    <cellStyle name="20% - Accent6 12 3 6 2 2 2" xfId="4772" xr:uid="{00000000-0005-0000-0000-0000A0120000}"/>
    <cellStyle name="20% - Accent6 12 3 6 2 3" xfId="4773" xr:uid="{00000000-0005-0000-0000-0000A1120000}"/>
    <cellStyle name="20% - Accent6 12 3 6 3" xfId="4774" xr:uid="{00000000-0005-0000-0000-0000A2120000}"/>
    <cellStyle name="20% - Accent6 12 3 6 3 2" xfId="4775" xr:uid="{00000000-0005-0000-0000-0000A3120000}"/>
    <cellStyle name="20% - Accent6 12 3 6 4" xfId="4776" xr:uid="{00000000-0005-0000-0000-0000A4120000}"/>
    <cellStyle name="20% - Accent6 12 3 7" xfId="4777" xr:uid="{00000000-0005-0000-0000-0000A5120000}"/>
    <cellStyle name="20% - Accent6 12 3 7 2" xfId="4778" xr:uid="{00000000-0005-0000-0000-0000A6120000}"/>
    <cellStyle name="20% - Accent6 12 3 7 2 2" xfId="4779" xr:uid="{00000000-0005-0000-0000-0000A7120000}"/>
    <cellStyle name="20% - Accent6 12 3 7 3" xfId="4780" xr:uid="{00000000-0005-0000-0000-0000A8120000}"/>
    <cellStyle name="20% - Accent6 12 3 8" xfId="4781" xr:uid="{00000000-0005-0000-0000-0000A9120000}"/>
    <cellStyle name="20% - Accent6 12 3 8 2" xfId="4782" xr:uid="{00000000-0005-0000-0000-0000AA120000}"/>
    <cellStyle name="20% - Accent6 12 3 8 2 2" xfId="4783" xr:uid="{00000000-0005-0000-0000-0000AB120000}"/>
    <cellStyle name="20% - Accent6 12 3 8 3" xfId="4784" xr:uid="{00000000-0005-0000-0000-0000AC120000}"/>
    <cellStyle name="20% - Accent6 12 3 9" xfId="4785" xr:uid="{00000000-0005-0000-0000-0000AD120000}"/>
    <cellStyle name="20% - Accent6 12 3 9 2" xfId="4786" xr:uid="{00000000-0005-0000-0000-0000AE120000}"/>
    <cellStyle name="20% - Accent6 12 4" xfId="4787" xr:uid="{00000000-0005-0000-0000-0000AF120000}"/>
    <cellStyle name="20% - Accent6 12 4 10" xfId="4788" xr:uid="{00000000-0005-0000-0000-0000B0120000}"/>
    <cellStyle name="20% - Accent6 12 4 10 2" xfId="4789" xr:uid="{00000000-0005-0000-0000-0000B1120000}"/>
    <cellStyle name="20% - Accent6 12 4 11" xfId="4790" xr:uid="{00000000-0005-0000-0000-0000B2120000}"/>
    <cellStyle name="20% - Accent6 12 4 2" xfId="4791" xr:uid="{00000000-0005-0000-0000-0000B3120000}"/>
    <cellStyle name="20% - Accent6 12 4 2 2" xfId="4792" xr:uid="{00000000-0005-0000-0000-0000B4120000}"/>
    <cellStyle name="20% - Accent6 12 4 2 2 2" xfId="4793" xr:uid="{00000000-0005-0000-0000-0000B5120000}"/>
    <cellStyle name="20% - Accent6 12 4 2 2 2 2" xfId="4794" xr:uid="{00000000-0005-0000-0000-0000B6120000}"/>
    <cellStyle name="20% - Accent6 12 4 2 2 2 2 2" xfId="4795" xr:uid="{00000000-0005-0000-0000-0000B7120000}"/>
    <cellStyle name="20% - Accent6 12 4 2 2 2 2 2 2" xfId="4796" xr:uid="{00000000-0005-0000-0000-0000B8120000}"/>
    <cellStyle name="20% - Accent6 12 4 2 2 2 2 3" xfId="4797" xr:uid="{00000000-0005-0000-0000-0000B9120000}"/>
    <cellStyle name="20% - Accent6 12 4 2 2 2 3" xfId="4798" xr:uid="{00000000-0005-0000-0000-0000BA120000}"/>
    <cellStyle name="20% - Accent6 12 4 2 2 2 3 2" xfId="4799" xr:uid="{00000000-0005-0000-0000-0000BB120000}"/>
    <cellStyle name="20% - Accent6 12 4 2 2 2 3 2 2" xfId="4800" xr:uid="{00000000-0005-0000-0000-0000BC120000}"/>
    <cellStyle name="20% - Accent6 12 4 2 2 2 3 3" xfId="4801" xr:uid="{00000000-0005-0000-0000-0000BD120000}"/>
    <cellStyle name="20% - Accent6 12 4 2 2 2 4" xfId="4802" xr:uid="{00000000-0005-0000-0000-0000BE120000}"/>
    <cellStyle name="20% - Accent6 12 4 2 2 2 4 2" xfId="4803" xr:uid="{00000000-0005-0000-0000-0000BF120000}"/>
    <cellStyle name="20% - Accent6 12 4 2 2 2 5" xfId="4804" xr:uid="{00000000-0005-0000-0000-0000C0120000}"/>
    <cellStyle name="20% - Accent6 12 4 2 2 3" xfId="4805" xr:uid="{00000000-0005-0000-0000-0000C1120000}"/>
    <cellStyle name="20% - Accent6 12 4 2 2 3 2" xfId="4806" xr:uid="{00000000-0005-0000-0000-0000C2120000}"/>
    <cellStyle name="20% - Accent6 12 4 2 2 3 2 2" xfId="4807" xr:uid="{00000000-0005-0000-0000-0000C3120000}"/>
    <cellStyle name="20% - Accent6 12 4 2 2 3 3" xfId="4808" xr:uid="{00000000-0005-0000-0000-0000C4120000}"/>
    <cellStyle name="20% - Accent6 12 4 2 2 4" xfId="4809" xr:uid="{00000000-0005-0000-0000-0000C5120000}"/>
    <cellStyle name="20% - Accent6 12 4 2 2 4 2" xfId="4810" xr:uid="{00000000-0005-0000-0000-0000C6120000}"/>
    <cellStyle name="20% - Accent6 12 4 2 2 4 2 2" xfId="4811" xr:uid="{00000000-0005-0000-0000-0000C7120000}"/>
    <cellStyle name="20% - Accent6 12 4 2 2 4 3" xfId="4812" xr:uid="{00000000-0005-0000-0000-0000C8120000}"/>
    <cellStyle name="20% - Accent6 12 4 2 2 5" xfId="4813" xr:uid="{00000000-0005-0000-0000-0000C9120000}"/>
    <cellStyle name="20% - Accent6 12 4 2 2 5 2" xfId="4814" xr:uid="{00000000-0005-0000-0000-0000CA120000}"/>
    <cellStyle name="20% - Accent6 12 4 2 2 6" xfId="4815" xr:uid="{00000000-0005-0000-0000-0000CB120000}"/>
    <cellStyle name="20% - Accent6 12 4 2 2 6 2" xfId="4816" xr:uid="{00000000-0005-0000-0000-0000CC120000}"/>
    <cellStyle name="20% - Accent6 12 4 2 2 7" xfId="4817" xr:uid="{00000000-0005-0000-0000-0000CD120000}"/>
    <cellStyle name="20% - Accent6 12 4 2 3" xfId="4818" xr:uid="{00000000-0005-0000-0000-0000CE120000}"/>
    <cellStyle name="20% - Accent6 12 4 2 3 2" xfId="4819" xr:uid="{00000000-0005-0000-0000-0000CF120000}"/>
    <cellStyle name="20% - Accent6 12 4 2 3 2 2" xfId="4820" xr:uid="{00000000-0005-0000-0000-0000D0120000}"/>
    <cellStyle name="20% - Accent6 12 4 2 3 2 2 2" xfId="4821" xr:uid="{00000000-0005-0000-0000-0000D1120000}"/>
    <cellStyle name="20% - Accent6 12 4 2 3 2 3" xfId="4822" xr:uid="{00000000-0005-0000-0000-0000D2120000}"/>
    <cellStyle name="20% - Accent6 12 4 2 3 3" xfId="4823" xr:uid="{00000000-0005-0000-0000-0000D3120000}"/>
    <cellStyle name="20% - Accent6 12 4 2 3 3 2" xfId="4824" xr:uid="{00000000-0005-0000-0000-0000D4120000}"/>
    <cellStyle name="20% - Accent6 12 4 2 3 3 2 2" xfId="4825" xr:uid="{00000000-0005-0000-0000-0000D5120000}"/>
    <cellStyle name="20% - Accent6 12 4 2 3 3 3" xfId="4826" xr:uid="{00000000-0005-0000-0000-0000D6120000}"/>
    <cellStyle name="20% - Accent6 12 4 2 3 4" xfId="4827" xr:uid="{00000000-0005-0000-0000-0000D7120000}"/>
    <cellStyle name="20% - Accent6 12 4 2 3 4 2" xfId="4828" xr:uid="{00000000-0005-0000-0000-0000D8120000}"/>
    <cellStyle name="20% - Accent6 12 4 2 3 5" xfId="4829" xr:uid="{00000000-0005-0000-0000-0000D9120000}"/>
    <cellStyle name="20% - Accent6 12 4 2 4" xfId="4830" xr:uid="{00000000-0005-0000-0000-0000DA120000}"/>
    <cellStyle name="20% - Accent6 12 4 2 4 2" xfId="4831" xr:uid="{00000000-0005-0000-0000-0000DB120000}"/>
    <cellStyle name="20% - Accent6 12 4 2 4 2 2" xfId="4832" xr:uid="{00000000-0005-0000-0000-0000DC120000}"/>
    <cellStyle name="20% - Accent6 12 4 2 4 3" xfId="4833" xr:uid="{00000000-0005-0000-0000-0000DD120000}"/>
    <cellStyle name="20% - Accent6 12 4 2 5" xfId="4834" xr:uid="{00000000-0005-0000-0000-0000DE120000}"/>
    <cellStyle name="20% - Accent6 12 4 2 5 2" xfId="4835" xr:uid="{00000000-0005-0000-0000-0000DF120000}"/>
    <cellStyle name="20% - Accent6 12 4 2 5 2 2" xfId="4836" xr:uid="{00000000-0005-0000-0000-0000E0120000}"/>
    <cellStyle name="20% - Accent6 12 4 2 5 3" xfId="4837" xr:uid="{00000000-0005-0000-0000-0000E1120000}"/>
    <cellStyle name="20% - Accent6 12 4 2 6" xfId="4838" xr:uid="{00000000-0005-0000-0000-0000E2120000}"/>
    <cellStyle name="20% - Accent6 12 4 2 6 2" xfId="4839" xr:uid="{00000000-0005-0000-0000-0000E3120000}"/>
    <cellStyle name="20% - Accent6 12 4 2 7" xfId="4840" xr:uid="{00000000-0005-0000-0000-0000E4120000}"/>
    <cellStyle name="20% - Accent6 12 4 2 7 2" xfId="4841" xr:uid="{00000000-0005-0000-0000-0000E5120000}"/>
    <cellStyle name="20% - Accent6 12 4 2 8" xfId="4842" xr:uid="{00000000-0005-0000-0000-0000E6120000}"/>
    <cellStyle name="20% - Accent6 12 4 3" xfId="4843" xr:uid="{00000000-0005-0000-0000-0000E7120000}"/>
    <cellStyle name="20% - Accent6 12 4 3 2" xfId="4844" xr:uid="{00000000-0005-0000-0000-0000E8120000}"/>
    <cellStyle name="20% - Accent6 12 4 3 2 2" xfId="4845" xr:uid="{00000000-0005-0000-0000-0000E9120000}"/>
    <cellStyle name="20% - Accent6 12 4 3 2 2 2" xfId="4846" xr:uid="{00000000-0005-0000-0000-0000EA120000}"/>
    <cellStyle name="20% - Accent6 12 4 3 2 2 2 2" xfId="4847" xr:uid="{00000000-0005-0000-0000-0000EB120000}"/>
    <cellStyle name="20% - Accent6 12 4 3 2 2 3" xfId="4848" xr:uid="{00000000-0005-0000-0000-0000EC120000}"/>
    <cellStyle name="20% - Accent6 12 4 3 2 3" xfId="4849" xr:uid="{00000000-0005-0000-0000-0000ED120000}"/>
    <cellStyle name="20% - Accent6 12 4 3 2 3 2" xfId="4850" xr:uid="{00000000-0005-0000-0000-0000EE120000}"/>
    <cellStyle name="20% - Accent6 12 4 3 2 3 2 2" xfId="4851" xr:uid="{00000000-0005-0000-0000-0000EF120000}"/>
    <cellStyle name="20% - Accent6 12 4 3 2 3 3" xfId="4852" xr:uid="{00000000-0005-0000-0000-0000F0120000}"/>
    <cellStyle name="20% - Accent6 12 4 3 2 4" xfId="4853" xr:uid="{00000000-0005-0000-0000-0000F1120000}"/>
    <cellStyle name="20% - Accent6 12 4 3 2 4 2" xfId="4854" xr:uid="{00000000-0005-0000-0000-0000F2120000}"/>
    <cellStyle name="20% - Accent6 12 4 3 2 5" xfId="4855" xr:uid="{00000000-0005-0000-0000-0000F3120000}"/>
    <cellStyle name="20% - Accent6 12 4 3 3" xfId="4856" xr:uid="{00000000-0005-0000-0000-0000F4120000}"/>
    <cellStyle name="20% - Accent6 12 4 3 3 2" xfId="4857" xr:uid="{00000000-0005-0000-0000-0000F5120000}"/>
    <cellStyle name="20% - Accent6 12 4 3 3 2 2" xfId="4858" xr:uid="{00000000-0005-0000-0000-0000F6120000}"/>
    <cellStyle name="20% - Accent6 12 4 3 3 3" xfId="4859" xr:uid="{00000000-0005-0000-0000-0000F7120000}"/>
    <cellStyle name="20% - Accent6 12 4 3 4" xfId="4860" xr:uid="{00000000-0005-0000-0000-0000F8120000}"/>
    <cellStyle name="20% - Accent6 12 4 3 4 2" xfId="4861" xr:uid="{00000000-0005-0000-0000-0000F9120000}"/>
    <cellStyle name="20% - Accent6 12 4 3 4 2 2" xfId="4862" xr:uid="{00000000-0005-0000-0000-0000FA120000}"/>
    <cellStyle name="20% - Accent6 12 4 3 4 3" xfId="4863" xr:uid="{00000000-0005-0000-0000-0000FB120000}"/>
    <cellStyle name="20% - Accent6 12 4 3 5" xfId="4864" xr:uid="{00000000-0005-0000-0000-0000FC120000}"/>
    <cellStyle name="20% - Accent6 12 4 3 5 2" xfId="4865" xr:uid="{00000000-0005-0000-0000-0000FD120000}"/>
    <cellStyle name="20% - Accent6 12 4 3 6" xfId="4866" xr:uid="{00000000-0005-0000-0000-0000FE120000}"/>
    <cellStyle name="20% - Accent6 12 4 3 6 2" xfId="4867" xr:uid="{00000000-0005-0000-0000-0000FF120000}"/>
    <cellStyle name="20% - Accent6 12 4 3 7" xfId="4868" xr:uid="{00000000-0005-0000-0000-000000130000}"/>
    <cellStyle name="20% - Accent6 12 4 4" xfId="4869" xr:uid="{00000000-0005-0000-0000-000001130000}"/>
    <cellStyle name="20% - Accent6 12 4 4 2" xfId="4870" xr:uid="{00000000-0005-0000-0000-000002130000}"/>
    <cellStyle name="20% - Accent6 12 4 4 2 2" xfId="4871" xr:uid="{00000000-0005-0000-0000-000003130000}"/>
    <cellStyle name="20% - Accent6 12 4 4 2 2 2" xfId="4872" xr:uid="{00000000-0005-0000-0000-000004130000}"/>
    <cellStyle name="20% - Accent6 12 4 4 2 2 2 2" xfId="4873" xr:uid="{00000000-0005-0000-0000-000005130000}"/>
    <cellStyle name="20% - Accent6 12 4 4 2 2 3" xfId="4874" xr:uid="{00000000-0005-0000-0000-000006130000}"/>
    <cellStyle name="20% - Accent6 12 4 4 2 3" xfId="4875" xr:uid="{00000000-0005-0000-0000-000007130000}"/>
    <cellStyle name="20% - Accent6 12 4 4 2 3 2" xfId="4876" xr:uid="{00000000-0005-0000-0000-000008130000}"/>
    <cellStyle name="20% - Accent6 12 4 4 2 3 2 2" xfId="4877" xr:uid="{00000000-0005-0000-0000-000009130000}"/>
    <cellStyle name="20% - Accent6 12 4 4 2 3 3" xfId="4878" xr:uid="{00000000-0005-0000-0000-00000A130000}"/>
    <cellStyle name="20% - Accent6 12 4 4 2 4" xfId="4879" xr:uid="{00000000-0005-0000-0000-00000B130000}"/>
    <cellStyle name="20% - Accent6 12 4 4 2 4 2" xfId="4880" xr:uid="{00000000-0005-0000-0000-00000C130000}"/>
    <cellStyle name="20% - Accent6 12 4 4 2 5" xfId="4881" xr:uid="{00000000-0005-0000-0000-00000D130000}"/>
    <cellStyle name="20% - Accent6 12 4 4 3" xfId="4882" xr:uid="{00000000-0005-0000-0000-00000E130000}"/>
    <cellStyle name="20% - Accent6 12 4 4 3 2" xfId="4883" xr:uid="{00000000-0005-0000-0000-00000F130000}"/>
    <cellStyle name="20% - Accent6 12 4 4 3 2 2" xfId="4884" xr:uid="{00000000-0005-0000-0000-000010130000}"/>
    <cellStyle name="20% - Accent6 12 4 4 3 3" xfId="4885" xr:uid="{00000000-0005-0000-0000-000011130000}"/>
    <cellStyle name="20% - Accent6 12 4 4 4" xfId="4886" xr:uid="{00000000-0005-0000-0000-000012130000}"/>
    <cellStyle name="20% - Accent6 12 4 4 4 2" xfId="4887" xr:uid="{00000000-0005-0000-0000-000013130000}"/>
    <cellStyle name="20% - Accent6 12 4 4 4 2 2" xfId="4888" xr:uid="{00000000-0005-0000-0000-000014130000}"/>
    <cellStyle name="20% - Accent6 12 4 4 4 3" xfId="4889" xr:uid="{00000000-0005-0000-0000-000015130000}"/>
    <cellStyle name="20% - Accent6 12 4 4 5" xfId="4890" xr:uid="{00000000-0005-0000-0000-000016130000}"/>
    <cellStyle name="20% - Accent6 12 4 4 5 2" xfId="4891" xr:uid="{00000000-0005-0000-0000-000017130000}"/>
    <cellStyle name="20% - Accent6 12 4 4 6" xfId="4892" xr:uid="{00000000-0005-0000-0000-000018130000}"/>
    <cellStyle name="20% - Accent6 12 4 4 6 2" xfId="4893" xr:uid="{00000000-0005-0000-0000-000019130000}"/>
    <cellStyle name="20% - Accent6 12 4 4 7" xfId="4894" xr:uid="{00000000-0005-0000-0000-00001A130000}"/>
    <cellStyle name="20% - Accent6 12 4 5" xfId="4895" xr:uid="{00000000-0005-0000-0000-00001B130000}"/>
    <cellStyle name="20% - Accent6 12 4 5 2" xfId="4896" xr:uid="{00000000-0005-0000-0000-00001C130000}"/>
    <cellStyle name="20% - Accent6 12 4 5 2 2" xfId="4897" xr:uid="{00000000-0005-0000-0000-00001D130000}"/>
    <cellStyle name="20% - Accent6 12 4 5 2 2 2" xfId="4898" xr:uid="{00000000-0005-0000-0000-00001E130000}"/>
    <cellStyle name="20% - Accent6 12 4 5 2 3" xfId="4899" xr:uid="{00000000-0005-0000-0000-00001F130000}"/>
    <cellStyle name="20% - Accent6 12 4 5 3" xfId="4900" xr:uid="{00000000-0005-0000-0000-000020130000}"/>
    <cellStyle name="20% - Accent6 12 4 5 3 2" xfId="4901" xr:uid="{00000000-0005-0000-0000-000021130000}"/>
    <cellStyle name="20% - Accent6 12 4 5 3 2 2" xfId="4902" xr:uid="{00000000-0005-0000-0000-000022130000}"/>
    <cellStyle name="20% - Accent6 12 4 5 3 3" xfId="4903" xr:uid="{00000000-0005-0000-0000-000023130000}"/>
    <cellStyle name="20% - Accent6 12 4 5 4" xfId="4904" xr:uid="{00000000-0005-0000-0000-000024130000}"/>
    <cellStyle name="20% - Accent6 12 4 5 4 2" xfId="4905" xr:uid="{00000000-0005-0000-0000-000025130000}"/>
    <cellStyle name="20% - Accent6 12 4 5 5" xfId="4906" xr:uid="{00000000-0005-0000-0000-000026130000}"/>
    <cellStyle name="20% - Accent6 12 4 6" xfId="4907" xr:uid="{00000000-0005-0000-0000-000027130000}"/>
    <cellStyle name="20% - Accent6 12 4 6 2" xfId="4908" xr:uid="{00000000-0005-0000-0000-000028130000}"/>
    <cellStyle name="20% - Accent6 12 4 6 2 2" xfId="4909" xr:uid="{00000000-0005-0000-0000-000029130000}"/>
    <cellStyle name="20% - Accent6 12 4 6 2 2 2" xfId="4910" xr:uid="{00000000-0005-0000-0000-00002A130000}"/>
    <cellStyle name="20% - Accent6 12 4 6 2 3" xfId="4911" xr:uid="{00000000-0005-0000-0000-00002B130000}"/>
    <cellStyle name="20% - Accent6 12 4 6 3" xfId="4912" xr:uid="{00000000-0005-0000-0000-00002C130000}"/>
    <cellStyle name="20% - Accent6 12 4 6 3 2" xfId="4913" xr:uid="{00000000-0005-0000-0000-00002D130000}"/>
    <cellStyle name="20% - Accent6 12 4 6 4" xfId="4914" xr:uid="{00000000-0005-0000-0000-00002E130000}"/>
    <cellStyle name="20% - Accent6 12 4 7" xfId="4915" xr:uid="{00000000-0005-0000-0000-00002F130000}"/>
    <cellStyle name="20% - Accent6 12 4 7 2" xfId="4916" xr:uid="{00000000-0005-0000-0000-000030130000}"/>
    <cellStyle name="20% - Accent6 12 4 7 2 2" xfId="4917" xr:uid="{00000000-0005-0000-0000-000031130000}"/>
    <cellStyle name="20% - Accent6 12 4 7 3" xfId="4918" xr:uid="{00000000-0005-0000-0000-000032130000}"/>
    <cellStyle name="20% - Accent6 12 4 8" xfId="4919" xr:uid="{00000000-0005-0000-0000-000033130000}"/>
    <cellStyle name="20% - Accent6 12 4 8 2" xfId="4920" xr:uid="{00000000-0005-0000-0000-000034130000}"/>
    <cellStyle name="20% - Accent6 12 4 8 2 2" xfId="4921" xr:uid="{00000000-0005-0000-0000-000035130000}"/>
    <cellStyle name="20% - Accent6 12 4 8 3" xfId="4922" xr:uid="{00000000-0005-0000-0000-000036130000}"/>
    <cellStyle name="20% - Accent6 12 4 9" xfId="4923" xr:uid="{00000000-0005-0000-0000-000037130000}"/>
    <cellStyle name="20% - Accent6 12 4 9 2" xfId="4924" xr:uid="{00000000-0005-0000-0000-000038130000}"/>
    <cellStyle name="20% - Accent6 12 5" xfId="4925" xr:uid="{00000000-0005-0000-0000-000039130000}"/>
    <cellStyle name="20% - Accent6 12 5 10" xfId="4926" xr:uid="{00000000-0005-0000-0000-00003A130000}"/>
    <cellStyle name="20% - Accent6 12 5 10 2" xfId="4927" xr:uid="{00000000-0005-0000-0000-00003B130000}"/>
    <cellStyle name="20% - Accent6 12 5 11" xfId="4928" xr:uid="{00000000-0005-0000-0000-00003C130000}"/>
    <cellStyle name="20% - Accent6 12 5 2" xfId="4929" xr:uid="{00000000-0005-0000-0000-00003D130000}"/>
    <cellStyle name="20% - Accent6 12 5 2 2" xfId="4930" xr:uid="{00000000-0005-0000-0000-00003E130000}"/>
    <cellStyle name="20% - Accent6 12 5 2 2 2" xfId="4931" xr:uid="{00000000-0005-0000-0000-00003F130000}"/>
    <cellStyle name="20% - Accent6 12 5 2 2 2 2" xfId="4932" xr:uid="{00000000-0005-0000-0000-000040130000}"/>
    <cellStyle name="20% - Accent6 12 5 2 2 2 2 2" xfId="4933" xr:uid="{00000000-0005-0000-0000-000041130000}"/>
    <cellStyle name="20% - Accent6 12 5 2 2 2 2 2 2" xfId="4934" xr:uid="{00000000-0005-0000-0000-000042130000}"/>
    <cellStyle name="20% - Accent6 12 5 2 2 2 2 3" xfId="4935" xr:uid="{00000000-0005-0000-0000-000043130000}"/>
    <cellStyle name="20% - Accent6 12 5 2 2 2 3" xfId="4936" xr:uid="{00000000-0005-0000-0000-000044130000}"/>
    <cellStyle name="20% - Accent6 12 5 2 2 2 3 2" xfId="4937" xr:uid="{00000000-0005-0000-0000-000045130000}"/>
    <cellStyle name="20% - Accent6 12 5 2 2 2 3 2 2" xfId="4938" xr:uid="{00000000-0005-0000-0000-000046130000}"/>
    <cellStyle name="20% - Accent6 12 5 2 2 2 3 3" xfId="4939" xr:uid="{00000000-0005-0000-0000-000047130000}"/>
    <cellStyle name="20% - Accent6 12 5 2 2 2 4" xfId="4940" xr:uid="{00000000-0005-0000-0000-000048130000}"/>
    <cellStyle name="20% - Accent6 12 5 2 2 2 4 2" xfId="4941" xr:uid="{00000000-0005-0000-0000-000049130000}"/>
    <cellStyle name="20% - Accent6 12 5 2 2 2 5" xfId="4942" xr:uid="{00000000-0005-0000-0000-00004A130000}"/>
    <cellStyle name="20% - Accent6 12 5 2 2 3" xfId="4943" xr:uid="{00000000-0005-0000-0000-00004B130000}"/>
    <cellStyle name="20% - Accent6 12 5 2 2 3 2" xfId="4944" xr:uid="{00000000-0005-0000-0000-00004C130000}"/>
    <cellStyle name="20% - Accent6 12 5 2 2 3 2 2" xfId="4945" xr:uid="{00000000-0005-0000-0000-00004D130000}"/>
    <cellStyle name="20% - Accent6 12 5 2 2 3 3" xfId="4946" xr:uid="{00000000-0005-0000-0000-00004E130000}"/>
    <cellStyle name="20% - Accent6 12 5 2 2 4" xfId="4947" xr:uid="{00000000-0005-0000-0000-00004F130000}"/>
    <cellStyle name="20% - Accent6 12 5 2 2 4 2" xfId="4948" xr:uid="{00000000-0005-0000-0000-000050130000}"/>
    <cellStyle name="20% - Accent6 12 5 2 2 4 2 2" xfId="4949" xr:uid="{00000000-0005-0000-0000-000051130000}"/>
    <cellStyle name="20% - Accent6 12 5 2 2 4 3" xfId="4950" xr:uid="{00000000-0005-0000-0000-000052130000}"/>
    <cellStyle name="20% - Accent6 12 5 2 2 5" xfId="4951" xr:uid="{00000000-0005-0000-0000-000053130000}"/>
    <cellStyle name="20% - Accent6 12 5 2 2 5 2" xfId="4952" xr:uid="{00000000-0005-0000-0000-000054130000}"/>
    <cellStyle name="20% - Accent6 12 5 2 2 6" xfId="4953" xr:uid="{00000000-0005-0000-0000-000055130000}"/>
    <cellStyle name="20% - Accent6 12 5 2 2 6 2" xfId="4954" xr:uid="{00000000-0005-0000-0000-000056130000}"/>
    <cellStyle name="20% - Accent6 12 5 2 2 7" xfId="4955" xr:uid="{00000000-0005-0000-0000-000057130000}"/>
    <cellStyle name="20% - Accent6 12 5 2 3" xfId="4956" xr:uid="{00000000-0005-0000-0000-000058130000}"/>
    <cellStyle name="20% - Accent6 12 5 2 3 2" xfId="4957" xr:uid="{00000000-0005-0000-0000-000059130000}"/>
    <cellStyle name="20% - Accent6 12 5 2 3 2 2" xfId="4958" xr:uid="{00000000-0005-0000-0000-00005A130000}"/>
    <cellStyle name="20% - Accent6 12 5 2 3 2 2 2" xfId="4959" xr:uid="{00000000-0005-0000-0000-00005B130000}"/>
    <cellStyle name="20% - Accent6 12 5 2 3 2 3" xfId="4960" xr:uid="{00000000-0005-0000-0000-00005C130000}"/>
    <cellStyle name="20% - Accent6 12 5 2 3 3" xfId="4961" xr:uid="{00000000-0005-0000-0000-00005D130000}"/>
    <cellStyle name="20% - Accent6 12 5 2 3 3 2" xfId="4962" xr:uid="{00000000-0005-0000-0000-00005E130000}"/>
    <cellStyle name="20% - Accent6 12 5 2 3 3 2 2" xfId="4963" xr:uid="{00000000-0005-0000-0000-00005F130000}"/>
    <cellStyle name="20% - Accent6 12 5 2 3 3 3" xfId="4964" xr:uid="{00000000-0005-0000-0000-000060130000}"/>
    <cellStyle name="20% - Accent6 12 5 2 3 4" xfId="4965" xr:uid="{00000000-0005-0000-0000-000061130000}"/>
    <cellStyle name="20% - Accent6 12 5 2 3 4 2" xfId="4966" xr:uid="{00000000-0005-0000-0000-000062130000}"/>
    <cellStyle name="20% - Accent6 12 5 2 3 5" xfId="4967" xr:uid="{00000000-0005-0000-0000-000063130000}"/>
    <cellStyle name="20% - Accent6 12 5 2 4" xfId="4968" xr:uid="{00000000-0005-0000-0000-000064130000}"/>
    <cellStyle name="20% - Accent6 12 5 2 4 2" xfId="4969" xr:uid="{00000000-0005-0000-0000-000065130000}"/>
    <cellStyle name="20% - Accent6 12 5 2 4 2 2" xfId="4970" xr:uid="{00000000-0005-0000-0000-000066130000}"/>
    <cellStyle name="20% - Accent6 12 5 2 4 3" xfId="4971" xr:uid="{00000000-0005-0000-0000-000067130000}"/>
    <cellStyle name="20% - Accent6 12 5 2 5" xfId="4972" xr:uid="{00000000-0005-0000-0000-000068130000}"/>
    <cellStyle name="20% - Accent6 12 5 2 5 2" xfId="4973" xr:uid="{00000000-0005-0000-0000-000069130000}"/>
    <cellStyle name="20% - Accent6 12 5 2 5 2 2" xfId="4974" xr:uid="{00000000-0005-0000-0000-00006A130000}"/>
    <cellStyle name="20% - Accent6 12 5 2 5 3" xfId="4975" xr:uid="{00000000-0005-0000-0000-00006B130000}"/>
    <cellStyle name="20% - Accent6 12 5 2 6" xfId="4976" xr:uid="{00000000-0005-0000-0000-00006C130000}"/>
    <cellStyle name="20% - Accent6 12 5 2 6 2" xfId="4977" xr:uid="{00000000-0005-0000-0000-00006D130000}"/>
    <cellStyle name="20% - Accent6 12 5 2 7" xfId="4978" xr:uid="{00000000-0005-0000-0000-00006E130000}"/>
    <cellStyle name="20% - Accent6 12 5 2 7 2" xfId="4979" xr:uid="{00000000-0005-0000-0000-00006F130000}"/>
    <cellStyle name="20% - Accent6 12 5 2 8" xfId="4980" xr:uid="{00000000-0005-0000-0000-000070130000}"/>
    <cellStyle name="20% - Accent6 12 5 3" xfId="4981" xr:uid="{00000000-0005-0000-0000-000071130000}"/>
    <cellStyle name="20% - Accent6 12 5 3 2" xfId="4982" xr:uid="{00000000-0005-0000-0000-000072130000}"/>
    <cellStyle name="20% - Accent6 12 5 3 2 2" xfId="4983" xr:uid="{00000000-0005-0000-0000-000073130000}"/>
    <cellStyle name="20% - Accent6 12 5 3 2 2 2" xfId="4984" xr:uid="{00000000-0005-0000-0000-000074130000}"/>
    <cellStyle name="20% - Accent6 12 5 3 2 2 2 2" xfId="4985" xr:uid="{00000000-0005-0000-0000-000075130000}"/>
    <cellStyle name="20% - Accent6 12 5 3 2 2 3" xfId="4986" xr:uid="{00000000-0005-0000-0000-000076130000}"/>
    <cellStyle name="20% - Accent6 12 5 3 2 3" xfId="4987" xr:uid="{00000000-0005-0000-0000-000077130000}"/>
    <cellStyle name="20% - Accent6 12 5 3 2 3 2" xfId="4988" xr:uid="{00000000-0005-0000-0000-000078130000}"/>
    <cellStyle name="20% - Accent6 12 5 3 2 3 2 2" xfId="4989" xr:uid="{00000000-0005-0000-0000-000079130000}"/>
    <cellStyle name="20% - Accent6 12 5 3 2 3 3" xfId="4990" xr:uid="{00000000-0005-0000-0000-00007A130000}"/>
    <cellStyle name="20% - Accent6 12 5 3 2 4" xfId="4991" xr:uid="{00000000-0005-0000-0000-00007B130000}"/>
    <cellStyle name="20% - Accent6 12 5 3 2 4 2" xfId="4992" xr:uid="{00000000-0005-0000-0000-00007C130000}"/>
    <cellStyle name="20% - Accent6 12 5 3 2 5" xfId="4993" xr:uid="{00000000-0005-0000-0000-00007D130000}"/>
    <cellStyle name="20% - Accent6 12 5 3 3" xfId="4994" xr:uid="{00000000-0005-0000-0000-00007E130000}"/>
    <cellStyle name="20% - Accent6 12 5 3 3 2" xfId="4995" xr:uid="{00000000-0005-0000-0000-00007F130000}"/>
    <cellStyle name="20% - Accent6 12 5 3 3 2 2" xfId="4996" xr:uid="{00000000-0005-0000-0000-000080130000}"/>
    <cellStyle name="20% - Accent6 12 5 3 3 3" xfId="4997" xr:uid="{00000000-0005-0000-0000-000081130000}"/>
    <cellStyle name="20% - Accent6 12 5 3 4" xfId="4998" xr:uid="{00000000-0005-0000-0000-000082130000}"/>
    <cellStyle name="20% - Accent6 12 5 3 4 2" xfId="4999" xr:uid="{00000000-0005-0000-0000-000083130000}"/>
    <cellStyle name="20% - Accent6 12 5 3 4 2 2" xfId="5000" xr:uid="{00000000-0005-0000-0000-000084130000}"/>
    <cellStyle name="20% - Accent6 12 5 3 4 3" xfId="5001" xr:uid="{00000000-0005-0000-0000-000085130000}"/>
    <cellStyle name="20% - Accent6 12 5 3 5" xfId="5002" xr:uid="{00000000-0005-0000-0000-000086130000}"/>
    <cellStyle name="20% - Accent6 12 5 3 5 2" xfId="5003" xr:uid="{00000000-0005-0000-0000-000087130000}"/>
    <cellStyle name="20% - Accent6 12 5 3 6" xfId="5004" xr:uid="{00000000-0005-0000-0000-000088130000}"/>
    <cellStyle name="20% - Accent6 12 5 3 6 2" xfId="5005" xr:uid="{00000000-0005-0000-0000-000089130000}"/>
    <cellStyle name="20% - Accent6 12 5 3 7" xfId="5006" xr:uid="{00000000-0005-0000-0000-00008A130000}"/>
    <cellStyle name="20% - Accent6 12 5 4" xfId="5007" xr:uid="{00000000-0005-0000-0000-00008B130000}"/>
    <cellStyle name="20% - Accent6 12 5 4 2" xfId="5008" xr:uid="{00000000-0005-0000-0000-00008C130000}"/>
    <cellStyle name="20% - Accent6 12 5 4 2 2" xfId="5009" xr:uid="{00000000-0005-0000-0000-00008D130000}"/>
    <cellStyle name="20% - Accent6 12 5 4 2 2 2" xfId="5010" xr:uid="{00000000-0005-0000-0000-00008E130000}"/>
    <cellStyle name="20% - Accent6 12 5 4 2 2 2 2" xfId="5011" xr:uid="{00000000-0005-0000-0000-00008F130000}"/>
    <cellStyle name="20% - Accent6 12 5 4 2 2 3" xfId="5012" xr:uid="{00000000-0005-0000-0000-000090130000}"/>
    <cellStyle name="20% - Accent6 12 5 4 2 3" xfId="5013" xr:uid="{00000000-0005-0000-0000-000091130000}"/>
    <cellStyle name="20% - Accent6 12 5 4 2 3 2" xfId="5014" xr:uid="{00000000-0005-0000-0000-000092130000}"/>
    <cellStyle name="20% - Accent6 12 5 4 2 3 2 2" xfId="5015" xr:uid="{00000000-0005-0000-0000-000093130000}"/>
    <cellStyle name="20% - Accent6 12 5 4 2 3 3" xfId="5016" xr:uid="{00000000-0005-0000-0000-000094130000}"/>
    <cellStyle name="20% - Accent6 12 5 4 2 4" xfId="5017" xr:uid="{00000000-0005-0000-0000-000095130000}"/>
    <cellStyle name="20% - Accent6 12 5 4 2 4 2" xfId="5018" xr:uid="{00000000-0005-0000-0000-000096130000}"/>
    <cellStyle name="20% - Accent6 12 5 4 2 5" xfId="5019" xr:uid="{00000000-0005-0000-0000-000097130000}"/>
    <cellStyle name="20% - Accent6 12 5 4 3" xfId="5020" xr:uid="{00000000-0005-0000-0000-000098130000}"/>
    <cellStyle name="20% - Accent6 12 5 4 3 2" xfId="5021" xr:uid="{00000000-0005-0000-0000-000099130000}"/>
    <cellStyle name="20% - Accent6 12 5 4 3 2 2" xfId="5022" xr:uid="{00000000-0005-0000-0000-00009A130000}"/>
    <cellStyle name="20% - Accent6 12 5 4 3 3" xfId="5023" xr:uid="{00000000-0005-0000-0000-00009B130000}"/>
    <cellStyle name="20% - Accent6 12 5 4 4" xfId="5024" xr:uid="{00000000-0005-0000-0000-00009C130000}"/>
    <cellStyle name="20% - Accent6 12 5 4 4 2" xfId="5025" xr:uid="{00000000-0005-0000-0000-00009D130000}"/>
    <cellStyle name="20% - Accent6 12 5 4 4 2 2" xfId="5026" xr:uid="{00000000-0005-0000-0000-00009E130000}"/>
    <cellStyle name="20% - Accent6 12 5 4 4 3" xfId="5027" xr:uid="{00000000-0005-0000-0000-00009F130000}"/>
    <cellStyle name="20% - Accent6 12 5 4 5" xfId="5028" xr:uid="{00000000-0005-0000-0000-0000A0130000}"/>
    <cellStyle name="20% - Accent6 12 5 4 5 2" xfId="5029" xr:uid="{00000000-0005-0000-0000-0000A1130000}"/>
    <cellStyle name="20% - Accent6 12 5 4 6" xfId="5030" xr:uid="{00000000-0005-0000-0000-0000A2130000}"/>
    <cellStyle name="20% - Accent6 12 5 4 6 2" xfId="5031" xr:uid="{00000000-0005-0000-0000-0000A3130000}"/>
    <cellStyle name="20% - Accent6 12 5 4 7" xfId="5032" xr:uid="{00000000-0005-0000-0000-0000A4130000}"/>
    <cellStyle name="20% - Accent6 12 5 5" xfId="5033" xr:uid="{00000000-0005-0000-0000-0000A5130000}"/>
    <cellStyle name="20% - Accent6 12 5 5 2" xfId="5034" xr:uid="{00000000-0005-0000-0000-0000A6130000}"/>
    <cellStyle name="20% - Accent6 12 5 5 2 2" xfId="5035" xr:uid="{00000000-0005-0000-0000-0000A7130000}"/>
    <cellStyle name="20% - Accent6 12 5 5 2 2 2" xfId="5036" xr:uid="{00000000-0005-0000-0000-0000A8130000}"/>
    <cellStyle name="20% - Accent6 12 5 5 2 3" xfId="5037" xr:uid="{00000000-0005-0000-0000-0000A9130000}"/>
    <cellStyle name="20% - Accent6 12 5 5 3" xfId="5038" xr:uid="{00000000-0005-0000-0000-0000AA130000}"/>
    <cellStyle name="20% - Accent6 12 5 5 3 2" xfId="5039" xr:uid="{00000000-0005-0000-0000-0000AB130000}"/>
    <cellStyle name="20% - Accent6 12 5 5 3 2 2" xfId="5040" xr:uid="{00000000-0005-0000-0000-0000AC130000}"/>
    <cellStyle name="20% - Accent6 12 5 5 3 3" xfId="5041" xr:uid="{00000000-0005-0000-0000-0000AD130000}"/>
    <cellStyle name="20% - Accent6 12 5 5 4" xfId="5042" xr:uid="{00000000-0005-0000-0000-0000AE130000}"/>
    <cellStyle name="20% - Accent6 12 5 5 4 2" xfId="5043" xr:uid="{00000000-0005-0000-0000-0000AF130000}"/>
    <cellStyle name="20% - Accent6 12 5 5 5" xfId="5044" xr:uid="{00000000-0005-0000-0000-0000B0130000}"/>
    <cellStyle name="20% - Accent6 12 5 6" xfId="5045" xr:uid="{00000000-0005-0000-0000-0000B1130000}"/>
    <cellStyle name="20% - Accent6 12 5 6 2" xfId="5046" xr:uid="{00000000-0005-0000-0000-0000B2130000}"/>
    <cellStyle name="20% - Accent6 12 5 6 2 2" xfId="5047" xr:uid="{00000000-0005-0000-0000-0000B3130000}"/>
    <cellStyle name="20% - Accent6 12 5 6 2 2 2" xfId="5048" xr:uid="{00000000-0005-0000-0000-0000B4130000}"/>
    <cellStyle name="20% - Accent6 12 5 6 2 3" xfId="5049" xr:uid="{00000000-0005-0000-0000-0000B5130000}"/>
    <cellStyle name="20% - Accent6 12 5 6 3" xfId="5050" xr:uid="{00000000-0005-0000-0000-0000B6130000}"/>
    <cellStyle name="20% - Accent6 12 5 6 3 2" xfId="5051" xr:uid="{00000000-0005-0000-0000-0000B7130000}"/>
    <cellStyle name="20% - Accent6 12 5 6 4" xfId="5052" xr:uid="{00000000-0005-0000-0000-0000B8130000}"/>
    <cellStyle name="20% - Accent6 12 5 7" xfId="5053" xr:uid="{00000000-0005-0000-0000-0000B9130000}"/>
    <cellStyle name="20% - Accent6 12 5 7 2" xfId="5054" xr:uid="{00000000-0005-0000-0000-0000BA130000}"/>
    <cellStyle name="20% - Accent6 12 5 7 2 2" xfId="5055" xr:uid="{00000000-0005-0000-0000-0000BB130000}"/>
    <cellStyle name="20% - Accent6 12 5 7 3" xfId="5056" xr:uid="{00000000-0005-0000-0000-0000BC130000}"/>
    <cellStyle name="20% - Accent6 12 5 8" xfId="5057" xr:uid="{00000000-0005-0000-0000-0000BD130000}"/>
    <cellStyle name="20% - Accent6 12 5 8 2" xfId="5058" xr:uid="{00000000-0005-0000-0000-0000BE130000}"/>
    <cellStyle name="20% - Accent6 12 5 8 2 2" xfId="5059" xr:uid="{00000000-0005-0000-0000-0000BF130000}"/>
    <cellStyle name="20% - Accent6 12 5 8 3" xfId="5060" xr:uid="{00000000-0005-0000-0000-0000C0130000}"/>
    <cellStyle name="20% - Accent6 12 5 9" xfId="5061" xr:uid="{00000000-0005-0000-0000-0000C1130000}"/>
    <cellStyle name="20% - Accent6 12 5 9 2" xfId="5062" xr:uid="{00000000-0005-0000-0000-0000C2130000}"/>
    <cellStyle name="20% - Accent6 12 6" xfId="5063" xr:uid="{00000000-0005-0000-0000-0000C3130000}"/>
    <cellStyle name="20% - Accent6 12 6 2" xfId="5064" xr:uid="{00000000-0005-0000-0000-0000C4130000}"/>
    <cellStyle name="20% - Accent6 12 6 2 2" xfId="5065" xr:uid="{00000000-0005-0000-0000-0000C5130000}"/>
    <cellStyle name="20% - Accent6 12 6 2 2 2" xfId="5066" xr:uid="{00000000-0005-0000-0000-0000C6130000}"/>
    <cellStyle name="20% - Accent6 12 6 2 2 2 2" xfId="5067" xr:uid="{00000000-0005-0000-0000-0000C7130000}"/>
    <cellStyle name="20% - Accent6 12 6 2 2 2 2 2" xfId="5068" xr:uid="{00000000-0005-0000-0000-0000C8130000}"/>
    <cellStyle name="20% - Accent6 12 6 2 2 2 3" xfId="5069" xr:uid="{00000000-0005-0000-0000-0000C9130000}"/>
    <cellStyle name="20% - Accent6 12 6 2 2 3" xfId="5070" xr:uid="{00000000-0005-0000-0000-0000CA130000}"/>
    <cellStyle name="20% - Accent6 12 6 2 2 3 2" xfId="5071" xr:uid="{00000000-0005-0000-0000-0000CB130000}"/>
    <cellStyle name="20% - Accent6 12 6 2 2 3 2 2" xfId="5072" xr:uid="{00000000-0005-0000-0000-0000CC130000}"/>
    <cellStyle name="20% - Accent6 12 6 2 2 3 3" xfId="5073" xr:uid="{00000000-0005-0000-0000-0000CD130000}"/>
    <cellStyle name="20% - Accent6 12 6 2 2 4" xfId="5074" xr:uid="{00000000-0005-0000-0000-0000CE130000}"/>
    <cellStyle name="20% - Accent6 12 6 2 2 4 2" xfId="5075" xr:uid="{00000000-0005-0000-0000-0000CF130000}"/>
    <cellStyle name="20% - Accent6 12 6 2 2 5" xfId="5076" xr:uid="{00000000-0005-0000-0000-0000D0130000}"/>
    <cellStyle name="20% - Accent6 12 6 2 3" xfId="5077" xr:uid="{00000000-0005-0000-0000-0000D1130000}"/>
    <cellStyle name="20% - Accent6 12 6 2 3 2" xfId="5078" xr:uid="{00000000-0005-0000-0000-0000D2130000}"/>
    <cellStyle name="20% - Accent6 12 6 2 3 2 2" xfId="5079" xr:uid="{00000000-0005-0000-0000-0000D3130000}"/>
    <cellStyle name="20% - Accent6 12 6 2 3 3" xfId="5080" xr:uid="{00000000-0005-0000-0000-0000D4130000}"/>
    <cellStyle name="20% - Accent6 12 6 2 4" xfId="5081" xr:uid="{00000000-0005-0000-0000-0000D5130000}"/>
    <cellStyle name="20% - Accent6 12 6 2 4 2" xfId="5082" xr:uid="{00000000-0005-0000-0000-0000D6130000}"/>
    <cellStyle name="20% - Accent6 12 6 2 4 2 2" xfId="5083" xr:uid="{00000000-0005-0000-0000-0000D7130000}"/>
    <cellStyle name="20% - Accent6 12 6 2 4 3" xfId="5084" xr:uid="{00000000-0005-0000-0000-0000D8130000}"/>
    <cellStyle name="20% - Accent6 12 6 2 5" xfId="5085" xr:uid="{00000000-0005-0000-0000-0000D9130000}"/>
    <cellStyle name="20% - Accent6 12 6 2 5 2" xfId="5086" xr:uid="{00000000-0005-0000-0000-0000DA130000}"/>
    <cellStyle name="20% - Accent6 12 6 2 6" xfId="5087" xr:uid="{00000000-0005-0000-0000-0000DB130000}"/>
    <cellStyle name="20% - Accent6 12 6 2 6 2" xfId="5088" xr:uid="{00000000-0005-0000-0000-0000DC130000}"/>
    <cellStyle name="20% - Accent6 12 6 2 7" xfId="5089" xr:uid="{00000000-0005-0000-0000-0000DD130000}"/>
    <cellStyle name="20% - Accent6 12 6 3" xfId="5090" xr:uid="{00000000-0005-0000-0000-0000DE130000}"/>
    <cellStyle name="20% - Accent6 12 6 3 2" xfId="5091" xr:uid="{00000000-0005-0000-0000-0000DF130000}"/>
    <cellStyle name="20% - Accent6 12 6 3 2 2" xfId="5092" xr:uid="{00000000-0005-0000-0000-0000E0130000}"/>
    <cellStyle name="20% - Accent6 12 6 3 2 2 2" xfId="5093" xr:uid="{00000000-0005-0000-0000-0000E1130000}"/>
    <cellStyle name="20% - Accent6 12 6 3 2 3" xfId="5094" xr:uid="{00000000-0005-0000-0000-0000E2130000}"/>
    <cellStyle name="20% - Accent6 12 6 3 3" xfId="5095" xr:uid="{00000000-0005-0000-0000-0000E3130000}"/>
    <cellStyle name="20% - Accent6 12 6 3 3 2" xfId="5096" xr:uid="{00000000-0005-0000-0000-0000E4130000}"/>
    <cellStyle name="20% - Accent6 12 6 3 3 2 2" xfId="5097" xr:uid="{00000000-0005-0000-0000-0000E5130000}"/>
    <cellStyle name="20% - Accent6 12 6 3 3 3" xfId="5098" xr:uid="{00000000-0005-0000-0000-0000E6130000}"/>
    <cellStyle name="20% - Accent6 12 6 3 4" xfId="5099" xr:uid="{00000000-0005-0000-0000-0000E7130000}"/>
    <cellStyle name="20% - Accent6 12 6 3 4 2" xfId="5100" xr:uid="{00000000-0005-0000-0000-0000E8130000}"/>
    <cellStyle name="20% - Accent6 12 6 3 5" xfId="5101" xr:uid="{00000000-0005-0000-0000-0000E9130000}"/>
    <cellStyle name="20% - Accent6 12 6 4" xfId="5102" xr:uid="{00000000-0005-0000-0000-0000EA130000}"/>
    <cellStyle name="20% - Accent6 12 6 4 2" xfId="5103" xr:uid="{00000000-0005-0000-0000-0000EB130000}"/>
    <cellStyle name="20% - Accent6 12 6 4 2 2" xfId="5104" xr:uid="{00000000-0005-0000-0000-0000EC130000}"/>
    <cellStyle name="20% - Accent6 12 6 4 3" xfId="5105" xr:uid="{00000000-0005-0000-0000-0000ED130000}"/>
    <cellStyle name="20% - Accent6 12 6 5" xfId="5106" xr:uid="{00000000-0005-0000-0000-0000EE130000}"/>
    <cellStyle name="20% - Accent6 12 6 5 2" xfId="5107" xr:uid="{00000000-0005-0000-0000-0000EF130000}"/>
    <cellStyle name="20% - Accent6 12 6 5 2 2" xfId="5108" xr:uid="{00000000-0005-0000-0000-0000F0130000}"/>
    <cellStyle name="20% - Accent6 12 6 5 3" xfId="5109" xr:uid="{00000000-0005-0000-0000-0000F1130000}"/>
    <cellStyle name="20% - Accent6 12 6 6" xfId="5110" xr:uid="{00000000-0005-0000-0000-0000F2130000}"/>
    <cellStyle name="20% - Accent6 12 6 6 2" xfId="5111" xr:uid="{00000000-0005-0000-0000-0000F3130000}"/>
    <cellStyle name="20% - Accent6 12 6 7" xfId="5112" xr:uid="{00000000-0005-0000-0000-0000F4130000}"/>
    <cellStyle name="20% - Accent6 12 6 7 2" xfId="5113" xr:uid="{00000000-0005-0000-0000-0000F5130000}"/>
    <cellStyle name="20% - Accent6 12 6 8" xfId="5114" xr:uid="{00000000-0005-0000-0000-0000F6130000}"/>
    <cellStyle name="20% - Accent6 12 7" xfId="5115" xr:uid="{00000000-0005-0000-0000-0000F7130000}"/>
    <cellStyle name="20% - Accent6 12 7 2" xfId="5116" xr:uid="{00000000-0005-0000-0000-0000F8130000}"/>
    <cellStyle name="20% - Accent6 12 7 2 2" xfId="5117" xr:uid="{00000000-0005-0000-0000-0000F9130000}"/>
    <cellStyle name="20% - Accent6 12 7 2 2 2" xfId="5118" xr:uid="{00000000-0005-0000-0000-0000FA130000}"/>
    <cellStyle name="20% - Accent6 12 7 2 2 2 2" xfId="5119" xr:uid="{00000000-0005-0000-0000-0000FB130000}"/>
    <cellStyle name="20% - Accent6 12 7 2 2 3" xfId="5120" xr:uid="{00000000-0005-0000-0000-0000FC130000}"/>
    <cellStyle name="20% - Accent6 12 7 2 3" xfId="5121" xr:uid="{00000000-0005-0000-0000-0000FD130000}"/>
    <cellStyle name="20% - Accent6 12 7 2 3 2" xfId="5122" xr:uid="{00000000-0005-0000-0000-0000FE130000}"/>
    <cellStyle name="20% - Accent6 12 7 2 3 2 2" xfId="5123" xr:uid="{00000000-0005-0000-0000-0000FF130000}"/>
    <cellStyle name="20% - Accent6 12 7 2 3 3" xfId="5124" xr:uid="{00000000-0005-0000-0000-000000140000}"/>
    <cellStyle name="20% - Accent6 12 7 2 4" xfId="5125" xr:uid="{00000000-0005-0000-0000-000001140000}"/>
    <cellStyle name="20% - Accent6 12 7 2 4 2" xfId="5126" xr:uid="{00000000-0005-0000-0000-000002140000}"/>
    <cellStyle name="20% - Accent6 12 7 2 5" xfId="5127" xr:uid="{00000000-0005-0000-0000-000003140000}"/>
    <cellStyle name="20% - Accent6 12 7 3" xfId="5128" xr:uid="{00000000-0005-0000-0000-000004140000}"/>
    <cellStyle name="20% - Accent6 12 7 3 2" xfId="5129" xr:uid="{00000000-0005-0000-0000-000005140000}"/>
    <cellStyle name="20% - Accent6 12 7 3 2 2" xfId="5130" xr:uid="{00000000-0005-0000-0000-000006140000}"/>
    <cellStyle name="20% - Accent6 12 7 3 3" xfId="5131" xr:uid="{00000000-0005-0000-0000-000007140000}"/>
    <cellStyle name="20% - Accent6 12 7 4" xfId="5132" xr:uid="{00000000-0005-0000-0000-000008140000}"/>
    <cellStyle name="20% - Accent6 12 7 4 2" xfId="5133" xr:uid="{00000000-0005-0000-0000-000009140000}"/>
    <cellStyle name="20% - Accent6 12 7 4 2 2" xfId="5134" xr:uid="{00000000-0005-0000-0000-00000A140000}"/>
    <cellStyle name="20% - Accent6 12 7 4 3" xfId="5135" xr:uid="{00000000-0005-0000-0000-00000B140000}"/>
    <cellStyle name="20% - Accent6 12 7 5" xfId="5136" xr:uid="{00000000-0005-0000-0000-00000C140000}"/>
    <cellStyle name="20% - Accent6 12 7 5 2" xfId="5137" xr:uid="{00000000-0005-0000-0000-00000D140000}"/>
    <cellStyle name="20% - Accent6 12 7 6" xfId="5138" xr:uid="{00000000-0005-0000-0000-00000E140000}"/>
    <cellStyle name="20% - Accent6 12 7 6 2" xfId="5139" xr:uid="{00000000-0005-0000-0000-00000F140000}"/>
    <cellStyle name="20% - Accent6 12 7 7" xfId="5140" xr:uid="{00000000-0005-0000-0000-000010140000}"/>
    <cellStyle name="20% - Accent6 12 8" xfId="5141" xr:uid="{00000000-0005-0000-0000-000011140000}"/>
    <cellStyle name="20% - Accent6 12 8 2" xfId="5142" xr:uid="{00000000-0005-0000-0000-000012140000}"/>
    <cellStyle name="20% - Accent6 12 8 2 2" xfId="5143" xr:uid="{00000000-0005-0000-0000-000013140000}"/>
    <cellStyle name="20% - Accent6 12 8 2 2 2" xfId="5144" xr:uid="{00000000-0005-0000-0000-000014140000}"/>
    <cellStyle name="20% - Accent6 12 8 2 2 2 2" xfId="5145" xr:uid="{00000000-0005-0000-0000-000015140000}"/>
    <cellStyle name="20% - Accent6 12 8 2 2 3" xfId="5146" xr:uid="{00000000-0005-0000-0000-000016140000}"/>
    <cellStyle name="20% - Accent6 12 8 2 3" xfId="5147" xr:uid="{00000000-0005-0000-0000-000017140000}"/>
    <cellStyle name="20% - Accent6 12 8 2 3 2" xfId="5148" xr:uid="{00000000-0005-0000-0000-000018140000}"/>
    <cellStyle name="20% - Accent6 12 8 2 3 2 2" xfId="5149" xr:uid="{00000000-0005-0000-0000-000019140000}"/>
    <cellStyle name="20% - Accent6 12 8 2 3 3" xfId="5150" xr:uid="{00000000-0005-0000-0000-00001A140000}"/>
    <cellStyle name="20% - Accent6 12 8 2 4" xfId="5151" xr:uid="{00000000-0005-0000-0000-00001B140000}"/>
    <cellStyle name="20% - Accent6 12 8 2 4 2" xfId="5152" xr:uid="{00000000-0005-0000-0000-00001C140000}"/>
    <cellStyle name="20% - Accent6 12 8 2 5" xfId="5153" xr:uid="{00000000-0005-0000-0000-00001D140000}"/>
    <cellStyle name="20% - Accent6 12 8 3" xfId="5154" xr:uid="{00000000-0005-0000-0000-00001E140000}"/>
    <cellStyle name="20% - Accent6 12 8 3 2" xfId="5155" xr:uid="{00000000-0005-0000-0000-00001F140000}"/>
    <cellStyle name="20% - Accent6 12 8 3 2 2" xfId="5156" xr:uid="{00000000-0005-0000-0000-000020140000}"/>
    <cellStyle name="20% - Accent6 12 8 3 3" xfId="5157" xr:uid="{00000000-0005-0000-0000-000021140000}"/>
    <cellStyle name="20% - Accent6 12 8 4" xfId="5158" xr:uid="{00000000-0005-0000-0000-000022140000}"/>
    <cellStyle name="20% - Accent6 12 8 4 2" xfId="5159" xr:uid="{00000000-0005-0000-0000-000023140000}"/>
    <cellStyle name="20% - Accent6 12 8 4 2 2" xfId="5160" xr:uid="{00000000-0005-0000-0000-000024140000}"/>
    <cellStyle name="20% - Accent6 12 8 4 3" xfId="5161" xr:uid="{00000000-0005-0000-0000-000025140000}"/>
    <cellStyle name="20% - Accent6 12 8 5" xfId="5162" xr:uid="{00000000-0005-0000-0000-000026140000}"/>
    <cellStyle name="20% - Accent6 12 8 5 2" xfId="5163" xr:uid="{00000000-0005-0000-0000-000027140000}"/>
    <cellStyle name="20% - Accent6 12 8 6" xfId="5164" xr:uid="{00000000-0005-0000-0000-000028140000}"/>
    <cellStyle name="20% - Accent6 12 8 6 2" xfId="5165" xr:uid="{00000000-0005-0000-0000-000029140000}"/>
    <cellStyle name="20% - Accent6 12 8 7" xfId="5166" xr:uid="{00000000-0005-0000-0000-00002A140000}"/>
    <cellStyle name="20% - Accent6 12 9" xfId="5167" xr:uid="{00000000-0005-0000-0000-00002B140000}"/>
    <cellStyle name="20% - Accent6 12 9 2" xfId="5168" xr:uid="{00000000-0005-0000-0000-00002C140000}"/>
    <cellStyle name="20% - Accent6 12 9 2 2" xfId="5169" xr:uid="{00000000-0005-0000-0000-00002D140000}"/>
    <cellStyle name="20% - Accent6 12 9 2 2 2" xfId="5170" xr:uid="{00000000-0005-0000-0000-00002E140000}"/>
    <cellStyle name="20% - Accent6 12 9 2 3" xfId="5171" xr:uid="{00000000-0005-0000-0000-00002F140000}"/>
    <cellStyle name="20% - Accent6 12 9 3" xfId="5172" xr:uid="{00000000-0005-0000-0000-000030140000}"/>
    <cellStyle name="20% - Accent6 12 9 3 2" xfId="5173" xr:uid="{00000000-0005-0000-0000-000031140000}"/>
    <cellStyle name="20% - Accent6 12 9 3 2 2" xfId="5174" xr:uid="{00000000-0005-0000-0000-000032140000}"/>
    <cellStyle name="20% - Accent6 12 9 3 3" xfId="5175" xr:uid="{00000000-0005-0000-0000-000033140000}"/>
    <cellStyle name="20% - Accent6 12 9 4" xfId="5176" xr:uid="{00000000-0005-0000-0000-000034140000}"/>
    <cellStyle name="20% - Accent6 12 9 4 2" xfId="5177" xr:uid="{00000000-0005-0000-0000-000035140000}"/>
    <cellStyle name="20% - Accent6 12 9 5" xfId="5178" xr:uid="{00000000-0005-0000-0000-000036140000}"/>
    <cellStyle name="20% - Accent6 13" xfId="5179" xr:uid="{00000000-0005-0000-0000-000037140000}"/>
    <cellStyle name="20% - Accent6 2" xfId="5180" xr:uid="{00000000-0005-0000-0000-000038140000}"/>
    <cellStyle name="20% - Accent6 2 2" xfId="5181" xr:uid="{00000000-0005-0000-0000-000039140000}"/>
    <cellStyle name="20% - Accent6 2 2 2" xfId="5182" xr:uid="{00000000-0005-0000-0000-00003A140000}"/>
    <cellStyle name="20% - Accent6 2 3" xfId="5183" xr:uid="{00000000-0005-0000-0000-00003B140000}"/>
    <cellStyle name="20% - Accent6 3" xfId="5184" xr:uid="{00000000-0005-0000-0000-00003C140000}"/>
    <cellStyle name="20% - Accent6 3 2" xfId="5185" xr:uid="{00000000-0005-0000-0000-00003D140000}"/>
    <cellStyle name="20% - Accent6 4" xfId="5186" xr:uid="{00000000-0005-0000-0000-00003E140000}"/>
    <cellStyle name="20% - Accent6 4 2" xfId="5187" xr:uid="{00000000-0005-0000-0000-00003F140000}"/>
    <cellStyle name="20% - Accent6 5" xfId="5188" xr:uid="{00000000-0005-0000-0000-000040140000}"/>
    <cellStyle name="20% - Accent6 5 2" xfId="5189" xr:uid="{00000000-0005-0000-0000-000041140000}"/>
    <cellStyle name="20% - Accent6 6" xfId="5190" xr:uid="{00000000-0005-0000-0000-000042140000}"/>
    <cellStyle name="20% - Accent6 6 2" xfId="5191" xr:uid="{00000000-0005-0000-0000-000043140000}"/>
    <cellStyle name="20% - Accent6 7" xfId="5192" xr:uid="{00000000-0005-0000-0000-000044140000}"/>
    <cellStyle name="20% - Accent6 7 2" xfId="5193" xr:uid="{00000000-0005-0000-0000-000045140000}"/>
    <cellStyle name="20% - Accent6 8" xfId="5194" xr:uid="{00000000-0005-0000-0000-000046140000}"/>
    <cellStyle name="20% - Accent6 8 2" xfId="5195" xr:uid="{00000000-0005-0000-0000-000047140000}"/>
    <cellStyle name="20% - Accent6 9" xfId="5196" xr:uid="{00000000-0005-0000-0000-000048140000}"/>
    <cellStyle name="20% - Accent6 9 2" xfId="5197" xr:uid="{00000000-0005-0000-0000-000049140000}"/>
    <cellStyle name="40 % - Akzent1 2" xfId="5198" xr:uid="{00000000-0005-0000-0000-00004A140000}"/>
    <cellStyle name="40 % - Akzent1 3" xfId="5199" xr:uid="{00000000-0005-0000-0000-00004B140000}"/>
    <cellStyle name="40 % - Akzent2 2" xfId="5200" xr:uid="{00000000-0005-0000-0000-00004C140000}"/>
    <cellStyle name="40 % - Akzent2 3" xfId="5201" xr:uid="{00000000-0005-0000-0000-00004D140000}"/>
    <cellStyle name="40 % - Akzent3 2" xfId="5202" xr:uid="{00000000-0005-0000-0000-00004E140000}"/>
    <cellStyle name="40 % - Akzent3 3" xfId="5203" xr:uid="{00000000-0005-0000-0000-00004F140000}"/>
    <cellStyle name="40 % - Akzent4 2" xfId="5204" xr:uid="{00000000-0005-0000-0000-000050140000}"/>
    <cellStyle name="40 % - Akzent4 3" xfId="5205" xr:uid="{00000000-0005-0000-0000-000051140000}"/>
    <cellStyle name="40 % - Akzent5 2" xfId="5206" xr:uid="{00000000-0005-0000-0000-000052140000}"/>
    <cellStyle name="40 % - Akzent5 3" xfId="5207" xr:uid="{00000000-0005-0000-0000-000053140000}"/>
    <cellStyle name="40 % - Akzent6 2" xfId="5208" xr:uid="{00000000-0005-0000-0000-000054140000}"/>
    <cellStyle name="40 % - Akzent6 3" xfId="5209" xr:uid="{00000000-0005-0000-0000-000055140000}"/>
    <cellStyle name="40 % - Accent1" xfId="5210" xr:uid="{00000000-0005-0000-0000-000056140000}"/>
    <cellStyle name="40 % - Accent1 2" xfId="5211" xr:uid="{00000000-0005-0000-0000-000057140000}"/>
    <cellStyle name="40 % - Accent1 2 2" xfId="5212" xr:uid="{00000000-0005-0000-0000-000058140000}"/>
    <cellStyle name="40 % - Accent1 3" xfId="5213" xr:uid="{00000000-0005-0000-0000-000059140000}"/>
    <cellStyle name="40 % - Accent2" xfId="5214" xr:uid="{00000000-0005-0000-0000-00005A140000}"/>
    <cellStyle name="40 % - Accent2 2" xfId="5215" xr:uid="{00000000-0005-0000-0000-00005B140000}"/>
    <cellStyle name="40 % - Accent2 2 2" xfId="5216" xr:uid="{00000000-0005-0000-0000-00005C140000}"/>
    <cellStyle name="40 % - Accent2 3" xfId="5217" xr:uid="{00000000-0005-0000-0000-00005D140000}"/>
    <cellStyle name="40 % - Accent3" xfId="5218" xr:uid="{00000000-0005-0000-0000-00005E140000}"/>
    <cellStyle name="40 % - Accent3 2" xfId="5219" xr:uid="{00000000-0005-0000-0000-00005F140000}"/>
    <cellStyle name="40 % - Accent3 2 2" xfId="5220" xr:uid="{00000000-0005-0000-0000-000060140000}"/>
    <cellStyle name="40 % - Accent3 3" xfId="5221" xr:uid="{00000000-0005-0000-0000-000061140000}"/>
    <cellStyle name="40 % - Accent4" xfId="5222" xr:uid="{00000000-0005-0000-0000-000062140000}"/>
    <cellStyle name="40 % - Accent4 2" xfId="5223" xr:uid="{00000000-0005-0000-0000-000063140000}"/>
    <cellStyle name="40 % - Accent4 2 2" xfId="5224" xr:uid="{00000000-0005-0000-0000-000064140000}"/>
    <cellStyle name="40 % - Accent4 3" xfId="5225" xr:uid="{00000000-0005-0000-0000-000065140000}"/>
    <cellStyle name="40 % - Accent5" xfId="5226" xr:uid="{00000000-0005-0000-0000-000066140000}"/>
    <cellStyle name="40 % - Accent5 2" xfId="5227" xr:uid="{00000000-0005-0000-0000-000067140000}"/>
    <cellStyle name="40 % - Accent5 2 2" xfId="5228" xr:uid="{00000000-0005-0000-0000-000068140000}"/>
    <cellStyle name="40 % - Accent5 3" xfId="5229" xr:uid="{00000000-0005-0000-0000-000069140000}"/>
    <cellStyle name="40 % - Accent6" xfId="5230" xr:uid="{00000000-0005-0000-0000-00006A140000}"/>
    <cellStyle name="40 % - Accent6 2" xfId="5231" xr:uid="{00000000-0005-0000-0000-00006B140000}"/>
    <cellStyle name="40 % - Accent6 2 2" xfId="5232" xr:uid="{00000000-0005-0000-0000-00006C140000}"/>
    <cellStyle name="40 % - Accent6 3" xfId="5233" xr:uid="{00000000-0005-0000-0000-00006D140000}"/>
    <cellStyle name="40% - Accent1 10" xfId="5234" xr:uid="{00000000-0005-0000-0000-00006E140000}"/>
    <cellStyle name="40% - Accent1 10 2" xfId="5235" xr:uid="{00000000-0005-0000-0000-00006F140000}"/>
    <cellStyle name="40% - Accent1 11" xfId="5236" xr:uid="{00000000-0005-0000-0000-000070140000}"/>
    <cellStyle name="40% - Accent1 11 2" xfId="5237" xr:uid="{00000000-0005-0000-0000-000071140000}"/>
    <cellStyle name="40% - Accent1 12" xfId="5238" xr:uid="{00000000-0005-0000-0000-000072140000}"/>
    <cellStyle name="40% - Accent1 12 10" xfId="5239" xr:uid="{00000000-0005-0000-0000-000073140000}"/>
    <cellStyle name="40% - Accent1 12 10 2" xfId="5240" xr:uid="{00000000-0005-0000-0000-000074140000}"/>
    <cellStyle name="40% - Accent1 12 10 2 2" xfId="5241" xr:uid="{00000000-0005-0000-0000-000075140000}"/>
    <cellStyle name="40% - Accent1 12 10 2 2 2" xfId="5242" xr:uid="{00000000-0005-0000-0000-000076140000}"/>
    <cellStyle name="40% - Accent1 12 10 2 3" xfId="5243" xr:uid="{00000000-0005-0000-0000-000077140000}"/>
    <cellStyle name="40% - Accent1 12 10 3" xfId="5244" xr:uid="{00000000-0005-0000-0000-000078140000}"/>
    <cellStyle name="40% - Accent1 12 10 3 2" xfId="5245" xr:uid="{00000000-0005-0000-0000-000079140000}"/>
    <cellStyle name="40% - Accent1 12 10 4" xfId="5246" xr:uid="{00000000-0005-0000-0000-00007A140000}"/>
    <cellStyle name="40% - Accent1 12 11" xfId="5247" xr:uid="{00000000-0005-0000-0000-00007B140000}"/>
    <cellStyle name="40% - Accent1 12 11 2" xfId="5248" xr:uid="{00000000-0005-0000-0000-00007C140000}"/>
    <cellStyle name="40% - Accent1 12 11 2 2" xfId="5249" xr:uid="{00000000-0005-0000-0000-00007D140000}"/>
    <cellStyle name="40% - Accent1 12 11 2 2 2" xfId="5250" xr:uid="{00000000-0005-0000-0000-00007E140000}"/>
    <cellStyle name="40% - Accent1 12 11 2 3" xfId="5251" xr:uid="{00000000-0005-0000-0000-00007F140000}"/>
    <cellStyle name="40% - Accent1 12 11 3" xfId="5252" xr:uid="{00000000-0005-0000-0000-000080140000}"/>
    <cellStyle name="40% - Accent1 12 11 3 2" xfId="5253" xr:uid="{00000000-0005-0000-0000-000081140000}"/>
    <cellStyle name="40% - Accent1 12 11 4" xfId="5254" xr:uid="{00000000-0005-0000-0000-000082140000}"/>
    <cellStyle name="40% - Accent1 12 12" xfId="5255" xr:uid="{00000000-0005-0000-0000-000083140000}"/>
    <cellStyle name="40% - Accent1 12 12 2" xfId="5256" xr:uid="{00000000-0005-0000-0000-000084140000}"/>
    <cellStyle name="40% - Accent1 12 12 2 2" xfId="5257" xr:uid="{00000000-0005-0000-0000-000085140000}"/>
    <cellStyle name="40% - Accent1 12 12 3" xfId="5258" xr:uid="{00000000-0005-0000-0000-000086140000}"/>
    <cellStyle name="40% - Accent1 12 13" xfId="5259" xr:uid="{00000000-0005-0000-0000-000087140000}"/>
    <cellStyle name="40% - Accent1 12 13 2" xfId="5260" xr:uid="{00000000-0005-0000-0000-000088140000}"/>
    <cellStyle name="40% - Accent1 12 14" xfId="5261" xr:uid="{00000000-0005-0000-0000-000089140000}"/>
    <cellStyle name="40% - Accent1 12 14 2" xfId="5262" xr:uid="{00000000-0005-0000-0000-00008A140000}"/>
    <cellStyle name="40% - Accent1 12 15" xfId="5263" xr:uid="{00000000-0005-0000-0000-00008B140000}"/>
    <cellStyle name="40% - Accent1 12 2" xfId="5264" xr:uid="{00000000-0005-0000-0000-00008C140000}"/>
    <cellStyle name="40% - Accent1 12 2 10" xfId="5265" xr:uid="{00000000-0005-0000-0000-00008D140000}"/>
    <cellStyle name="40% - Accent1 12 2 10 2" xfId="5266" xr:uid="{00000000-0005-0000-0000-00008E140000}"/>
    <cellStyle name="40% - Accent1 12 2 11" xfId="5267" xr:uid="{00000000-0005-0000-0000-00008F140000}"/>
    <cellStyle name="40% - Accent1 12 2 11 2" xfId="5268" xr:uid="{00000000-0005-0000-0000-000090140000}"/>
    <cellStyle name="40% - Accent1 12 2 12" xfId="5269" xr:uid="{00000000-0005-0000-0000-000091140000}"/>
    <cellStyle name="40% - Accent1 12 2 2" xfId="5270" xr:uid="{00000000-0005-0000-0000-000092140000}"/>
    <cellStyle name="40% - Accent1 12 2 2 10" xfId="5271" xr:uid="{00000000-0005-0000-0000-000093140000}"/>
    <cellStyle name="40% - Accent1 12 2 2 10 2" xfId="5272" xr:uid="{00000000-0005-0000-0000-000094140000}"/>
    <cellStyle name="40% - Accent1 12 2 2 11" xfId="5273" xr:uid="{00000000-0005-0000-0000-000095140000}"/>
    <cellStyle name="40% - Accent1 12 2 2 2" xfId="5274" xr:uid="{00000000-0005-0000-0000-000096140000}"/>
    <cellStyle name="40% - Accent1 12 2 2 2 2" xfId="5275" xr:uid="{00000000-0005-0000-0000-000097140000}"/>
    <cellStyle name="40% - Accent1 12 2 2 2 2 2" xfId="5276" xr:uid="{00000000-0005-0000-0000-000098140000}"/>
    <cellStyle name="40% - Accent1 12 2 2 2 2 2 2" xfId="5277" xr:uid="{00000000-0005-0000-0000-000099140000}"/>
    <cellStyle name="40% - Accent1 12 2 2 2 2 2 2 2" xfId="5278" xr:uid="{00000000-0005-0000-0000-00009A140000}"/>
    <cellStyle name="40% - Accent1 12 2 2 2 2 2 2 2 2" xfId="5279" xr:uid="{00000000-0005-0000-0000-00009B140000}"/>
    <cellStyle name="40% - Accent1 12 2 2 2 2 2 2 3" xfId="5280" xr:uid="{00000000-0005-0000-0000-00009C140000}"/>
    <cellStyle name="40% - Accent1 12 2 2 2 2 2 3" xfId="5281" xr:uid="{00000000-0005-0000-0000-00009D140000}"/>
    <cellStyle name="40% - Accent1 12 2 2 2 2 2 3 2" xfId="5282" xr:uid="{00000000-0005-0000-0000-00009E140000}"/>
    <cellStyle name="40% - Accent1 12 2 2 2 2 2 3 2 2" xfId="5283" xr:uid="{00000000-0005-0000-0000-00009F140000}"/>
    <cellStyle name="40% - Accent1 12 2 2 2 2 2 3 3" xfId="5284" xr:uid="{00000000-0005-0000-0000-0000A0140000}"/>
    <cellStyle name="40% - Accent1 12 2 2 2 2 2 4" xfId="5285" xr:uid="{00000000-0005-0000-0000-0000A1140000}"/>
    <cellStyle name="40% - Accent1 12 2 2 2 2 2 4 2" xfId="5286" xr:uid="{00000000-0005-0000-0000-0000A2140000}"/>
    <cellStyle name="40% - Accent1 12 2 2 2 2 2 5" xfId="5287" xr:uid="{00000000-0005-0000-0000-0000A3140000}"/>
    <cellStyle name="40% - Accent1 12 2 2 2 2 3" xfId="5288" xr:uid="{00000000-0005-0000-0000-0000A4140000}"/>
    <cellStyle name="40% - Accent1 12 2 2 2 2 3 2" xfId="5289" xr:uid="{00000000-0005-0000-0000-0000A5140000}"/>
    <cellStyle name="40% - Accent1 12 2 2 2 2 3 2 2" xfId="5290" xr:uid="{00000000-0005-0000-0000-0000A6140000}"/>
    <cellStyle name="40% - Accent1 12 2 2 2 2 3 3" xfId="5291" xr:uid="{00000000-0005-0000-0000-0000A7140000}"/>
    <cellStyle name="40% - Accent1 12 2 2 2 2 4" xfId="5292" xr:uid="{00000000-0005-0000-0000-0000A8140000}"/>
    <cellStyle name="40% - Accent1 12 2 2 2 2 4 2" xfId="5293" xr:uid="{00000000-0005-0000-0000-0000A9140000}"/>
    <cellStyle name="40% - Accent1 12 2 2 2 2 4 2 2" xfId="5294" xr:uid="{00000000-0005-0000-0000-0000AA140000}"/>
    <cellStyle name="40% - Accent1 12 2 2 2 2 4 3" xfId="5295" xr:uid="{00000000-0005-0000-0000-0000AB140000}"/>
    <cellStyle name="40% - Accent1 12 2 2 2 2 5" xfId="5296" xr:uid="{00000000-0005-0000-0000-0000AC140000}"/>
    <cellStyle name="40% - Accent1 12 2 2 2 2 5 2" xfId="5297" xr:uid="{00000000-0005-0000-0000-0000AD140000}"/>
    <cellStyle name="40% - Accent1 12 2 2 2 2 6" xfId="5298" xr:uid="{00000000-0005-0000-0000-0000AE140000}"/>
    <cellStyle name="40% - Accent1 12 2 2 2 2 6 2" xfId="5299" xr:uid="{00000000-0005-0000-0000-0000AF140000}"/>
    <cellStyle name="40% - Accent1 12 2 2 2 2 7" xfId="5300" xr:uid="{00000000-0005-0000-0000-0000B0140000}"/>
    <cellStyle name="40% - Accent1 12 2 2 2 3" xfId="5301" xr:uid="{00000000-0005-0000-0000-0000B1140000}"/>
    <cellStyle name="40% - Accent1 12 2 2 2 3 2" xfId="5302" xr:uid="{00000000-0005-0000-0000-0000B2140000}"/>
    <cellStyle name="40% - Accent1 12 2 2 2 3 2 2" xfId="5303" xr:uid="{00000000-0005-0000-0000-0000B3140000}"/>
    <cellStyle name="40% - Accent1 12 2 2 2 3 2 2 2" xfId="5304" xr:uid="{00000000-0005-0000-0000-0000B4140000}"/>
    <cellStyle name="40% - Accent1 12 2 2 2 3 2 3" xfId="5305" xr:uid="{00000000-0005-0000-0000-0000B5140000}"/>
    <cellStyle name="40% - Accent1 12 2 2 2 3 3" xfId="5306" xr:uid="{00000000-0005-0000-0000-0000B6140000}"/>
    <cellStyle name="40% - Accent1 12 2 2 2 3 3 2" xfId="5307" xr:uid="{00000000-0005-0000-0000-0000B7140000}"/>
    <cellStyle name="40% - Accent1 12 2 2 2 3 3 2 2" xfId="5308" xr:uid="{00000000-0005-0000-0000-0000B8140000}"/>
    <cellStyle name="40% - Accent1 12 2 2 2 3 3 3" xfId="5309" xr:uid="{00000000-0005-0000-0000-0000B9140000}"/>
    <cellStyle name="40% - Accent1 12 2 2 2 3 4" xfId="5310" xr:uid="{00000000-0005-0000-0000-0000BA140000}"/>
    <cellStyle name="40% - Accent1 12 2 2 2 3 4 2" xfId="5311" xr:uid="{00000000-0005-0000-0000-0000BB140000}"/>
    <cellStyle name="40% - Accent1 12 2 2 2 3 5" xfId="5312" xr:uid="{00000000-0005-0000-0000-0000BC140000}"/>
    <cellStyle name="40% - Accent1 12 2 2 2 4" xfId="5313" xr:uid="{00000000-0005-0000-0000-0000BD140000}"/>
    <cellStyle name="40% - Accent1 12 2 2 2 4 2" xfId="5314" xr:uid="{00000000-0005-0000-0000-0000BE140000}"/>
    <cellStyle name="40% - Accent1 12 2 2 2 4 2 2" xfId="5315" xr:uid="{00000000-0005-0000-0000-0000BF140000}"/>
    <cellStyle name="40% - Accent1 12 2 2 2 4 3" xfId="5316" xr:uid="{00000000-0005-0000-0000-0000C0140000}"/>
    <cellStyle name="40% - Accent1 12 2 2 2 5" xfId="5317" xr:uid="{00000000-0005-0000-0000-0000C1140000}"/>
    <cellStyle name="40% - Accent1 12 2 2 2 5 2" xfId="5318" xr:uid="{00000000-0005-0000-0000-0000C2140000}"/>
    <cellStyle name="40% - Accent1 12 2 2 2 5 2 2" xfId="5319" xr:uid="{00000000-0005-0000-0000-0000C3140000}"/>
    <cellStyle name="40% - Accent1 12 2 2 2 5 3" xfId="5320" xr:uid="{00000000-0005-0000-0000-0000C4140000}"/>
    <cellStyle name="40% - Accent1 12 2 2 2 6" xfId="5321" xr:uid="{00000000-0005-0000-0000-0000C5140000}"/>
    <cellStyle name="40% - Accent1 12 2 2 2 6 2" xfId="5322" xr:uid="{00000000-0005-0000-0000-0000C6140000}"/>
    <cellStyle name="40% - Accent1 12 2 2 2 7" xfId="5323" xr:uid="{00000000-0005-0000-0000-0000C7140000}"/>
    <cellStyle name="40% - Accent1 12 2 2 2 7 2" xfId="5324" xr:uid="{00000000-0005-0000-0000-0000C8140000}"/>
    <cellStyle name="40% - Accent1 12 2 2 2 8" xfId="5325" xr:uid="{00000000-0005-0000-0000-0000C9140000}"/>
    <cellStyle name="40% - Accent1 12 2 2 3" xfId="5326" xr:uid="{00000000-0005-0000-0000-0000CA140000}"/>
    <cellStyle name="40% - Accent1 12 2 2 3 2" xfId="5327" xr:uid="{00000000-0005-0000-0000-0000CB140000}"/>
    <cellStyle name="40% - Accent1 12 2 2 3 2 2" xfId="5328" xr:uid="{00000000-0005-0000-0000-0000CC140000}"/>
    <cellStyle name="40% - Accent1 12 2 2 3 2 2 2" xfId="5329" xr:uid="{00000000-0005-0000-0000-0000CD140000}"/>
    <cellStyle name="40% - Accent1 12 2 2 3 2 2 2 2" xfId="5330" xr:uid="{00000000-0005-0000-0000-0000CE140000}"/>
    <cellStyle name="40% - Accent1 12 2 2 3 2 2 3" xfId="5331" xr:uid="{00000000-0005-0000-0000-0000CF140000}"/>
    <cellStyle name="40% - Accent1 12 2 2 3 2 3" xfId="5332" xr:uid="{00000000-0005-0000-0000-0000D0140000}"/>
    <cellStyle name="40% - Accent1 12 2 2 3 2 3 2" xfId="5333" xr:uid="{00000000-0005-0000-0000-0000D1140000}"/>
    <cellStyle name="40% - Accent1 12 2 2 3 2 3 2 2" xfId="5334" xr:uid="{00000000-0005-0000-0000-0000D2140000}"/>
    <cellStyle name="40% - Accent1 12 2 2 3 2 3 3" xfId="5335" xr:uid="{00000000-0005-0000-0000-0000D3140000}"/>
    <cellStyle name="40% - Accent1 12 2 2 3 2 4" xfId="5336" xr:uid="{00000000-0005-0000-0000-0000D4140000}"/>
    <cellStyle name="40% - Accent1 12 2 2 3 2 4 2" xfId="5337" xr:uid="{00000000-0005-0000-0000-0000D5140000}"/>
    <cellStyle name="40% - Accent1 12 2 2 3 2 5" xfId="5338" xr:uid="{00000000-0005-0000-0000-0000D6140000}"/>
    <cellStyle name="40% - Accent1 12 2 2 3 3" xfId="5339" xr:uid="{00000000-0005-0000-0000-0000D7140000}"/>
    <cellStyle name="40% - Accent1 12 2 2 3 3 2" xfId="5340" xr:uid="{00000000-0005-0000-0000-0000D8140000}"/>
    <cellStyle name="40% - Accent1 12 2 2 3 3 2 2" xfId="5341" xr:uid="{00000000-0005-0000-0000-0000D9140000}"/>
    <cellStyle name="40% - Accent1 12 2 2 3 3 3" xfId="5342" xr:uid="{00000000-0005-0000-0000-0000DA140000}"/>
    <cellStyle name="40% - Accent1 12 2 2 3 4" xfId="5343" xr:uid="{00000000-0005-0000-0000-0000DB140000}"/>
    <cellStyle name="40% - Accent1 12 2 2 3 4 2" xfId="5344" xr:uid="{00000000-0005-0000-0000-0000DC140000}"/>
    <cellStyle name="40% - Accent1 12 2 2 3 4 2 2" xfId="5345" xr:uid="{00000000-0005-0000-0000-0000DD140000}"/>
    <cellStyle name="40% - Accent1 12 2 2 3 4 3" xfId="5346" xr:uid="{00000000-0005-0000-0000-0000DE140000}"/>
    <cellStyle name="40% - Accent1 12 2 2 3 5" xfId="5347" xr:uid="{00000000-0005-0000-0000-0000DF140000}"/>
    <cellStyle name="40% - Accent1 12 2 2 3 5 2" xfId="5348" xr:uid="{00000000-0005-0000-0000-0000E0140000}"/>
    <cellStyle name="40% - Accent1 12 2 2 3 6" xfId="5349" xr:uid="{00000000-0005-0000-0000-0000E1140000}"/>
    <cellStyle name="40% - Accent1 12 2 2 3 6 2" xfId="5350" xr:uid="{00000000-0005-0000-0000-0000E2140000}"/>
    <cellStyle name="40% - Accent1 12 2 2 3 7" xfId="5351" xr:uid="{00000000-0005-0000-0000-0000E3140000}"/>
    <cellStyle name="40% - Accent1 12 2 2 4" xfId="5352" xr:uid="{00000000-0005-0000-0000-0000E4140000}"/>
    <cellStyle name="40% - Accent1 12 2 2 4 2" xfId="5353" xr:uid="{00000000-0005-0000-0000-0000E5140000}"/>
    <cellStyle name="40% - Accent1 12 2 2 4 2 2" xfId="5354" xr:uid="{00000000-0005-0000-0000-0000E6140000}"/>
    <cellStyle name="40% - Accent1 12 2 2 4 2 2 2" xfId="5355" xr:uid="{00000000-0005-0000-0000-0000E7140000}"/>
    <cellStyle name="40% - Accent1 12 2 2 4 2 2 2 2" xfId="5356" xr:uid="{00000000-0005-0000-0000-0000E8140000}"/>
    <cellStyle name="40% - Accent1 12 2 2 4 2 2 3" xfId="5357" xr:uid="{00000000-0005-0000-0000-0000E9140000}"/>
    <cellStyle name="40% - Accent1 12 2 2 4 2 3" xfId="5358" xr:uid="{00000000-0005-0000-0000-0000EA140000}"/>
    <cellStyle name="40% - Accent1 12 2 2 4 2 3 2" xfId="5359" xr:uid="{00000000-0005-0000-0000-0000EB140000}"/>
    <cellStyle name="40% - Accent1 12 2 2 4 2 3 2 2" xfId="5360" xr:uid="{00000000-0005-0000-0000-0000EC140000}"/>
    <cellStyle name="40% - Accent1 12 2 2 4 2 3 3" xfId="5361" xr:uid="{00000000-0005-0000-0000-0000ED140000}"/>
    <cellStyle name="40% - Accent1 12 2 2 4 2 4" xfId="5362" xr:uid="{00000000-0005-0000-0000-0000EE140000}"/>
    <cellStyle name="40% - Accent1 12 2 2 4 2 4 2" xfId="5363" xr:uid="{00000000-0005-0000-0000-0000EF140000}"/>
    <cellStyle name="40% - Accent1 12 2 2 4 2 5" xfId="5364" xr:uid="{00000000-0005-0000-0000-0000F0140000}"/>
    <cellStyle name="40% - Accent1 12 2 2 4 3" xfId="5365" xr:uid="{00000000-0005-0000-0000-0000F1140000}"/>
    <cellStyle name="40% - Accent1 12 2 2 4 3 2" xfId="5366" xr:uid="{00000000-0005-0000-0000-0000F2140000}"/>
    <cellStyle name="40% - Accent1 12 2 2 4 3 2 2" xfId="5367" xr:uid="{00000000-0005-0000-0000-0000F3140000}"/>
    <cellStyle name="40% - Accent1 12 2 2 4 3 3" xfId="5368" xr:uid="{00000000-0005-0000-0000-0000F4140000}"/>
    <cellStyle name="40% - Accent1 12 2 2 4 4" xfId="5369" xr:uid="{00000000-0005-0000-0000-0000F5140000}"/>
    <cellStyle name="40% - Accent1 12 2 2 4 4 2" xfId="5370" xr:uid="{00000000-0005-0000-0000-0000F6140000}"/>
    <cellStyle name="40% - Accent1 12 2 2 4 4 2 2" xfId="5371" xr:uid="{00000000-0005-0000-0000-0000F7140000}"/>
    <cellStyle name="40% - Accent1 12 2 2 4 4 3" xfId="5372" xr:uid="{00000000-0005-0000-0000-0000F8140000}"/>
    <cellStyle name="40% - Accent1 12 2 2 4 5" xfId="5373" xr:uid="{00000000-0005-0000-0000-0000F9140000}"/>
    <cellStyle name="40% - Accent1 12 2 2 4 5 2" xfId="5374" xr:uid="{00000000-0005-0000-0000-0000FA140000}"/>
    <cellStyle name="40% - Accent1 12 2 2 4 6" xfId="5375" xr:uid="{00000000-0005-0000-0000-0000FB140000}"/>
    <cellStyle name="40% - Accent1 12 2 2 4 6 2" xfId="5376" xr:uid="{00000000-0005-0000-0000-0000FC140000}"/>
    <cellStyle name="40% - Accent1 12 2 2 4 7" xfId="5377" xr:uid="{00000000-0005-0000-0000-0000FD140000}"/>
    <cellStyle name="40% - Accent1 12 2 2 5" xfId="5378" xr:uid="{00000000-0005-0000-0000-0000FE140000}"/>
    <cellStyle name="40% - Accent1 12 2 2 5 2" xfId="5379" xr:uid="{00000000-0005-0000-0000-0000FF140000}"/>
    <cellStyle name="40% - Accent1 12 2 2 5 2 2" xfId="5380" xr:uid="{00000000-0005-0000-0000-000000150000}"/>
    <cellStyle name="40% - Accent1 12 2 2 5 2 2 2" xfId="5381" xr:uid="{00000000-0005-0000-0000-000001150000}"/>
    <cellStyle name="40% - Accent1 12 2 2 5 2 3" xfId="5382" xr:uid="{00000000-0005-0000-0000-000002150000}"/>
    <cellStyle name="40% - Accent1 12 2 2 5 3" xfId="5383" xr:uid="{00000000-0005-0000-0000-000003150000}"/>
    <cellStyle name="40% - Accent1 12 2 2 5 3 2" xfId="5384" xr:uid="{00000000-0005-0000-0000-000004150000}"/>
    <cellStyle name="40% - Accent1 12 2 2 5 3 2 2" xfId="5385" xr:uid="{00000000-0005-0000-0000-000005150000}"/>
    <cellStyle name="40% - Accent1 12 2 2 5 3 3" xfId="5386" xr:uid="{00000000-0005-0000-0000-000006150000}"/>
    <cellStyle name="40% - Accent1 12 2 2 5 4" xfId="5387" xr:uid="{00000000-0005-0000-0000-000007150000}"/>
    <cellStyle name="40% - Accent1 12 2 2 5 4 2" xfId="5388" xr:uid="{00000000-0005-0000-0000-000008150000}"/>
    <cellStyle name="40% - Accent1 12 2 2 5 5" xfId="5389" xr:uid="{00000000-0005-0000-0000-000009150000}"/>
    <cellStyle name="40% - Accent1 12 2 2 6" xfId="5390" xr:uid="{00000000-0005-0000-0000-00000A150000}"/>
    <cellStyle name="40% - Accent1 12 2 2 6 2" xfId="5391" xr:uid="{00000000-0005-0000-0000-00000B150000}"/>
    <cellStyle name="40% - Accent1 12 2 2 6 2 2" xfId="5392" xr:uid="{00000000-0005-0000-0000-00000C150000}"/>
    <cellStyle name="40% - Accent1 12 2 2 6 2 2 2" xfId="5393" xr:uid="{00000000-0005-0000-0000-00000D150000}"/>
    <cellStyle name="40% - Accent1 12 2 2 6 2 3" xfId="5394" xr:uid="{00000000-0005-0000-0000-00000E150000}"/>
    <cellStyle name="40% - Accent1 12 2 2 6 3" xfId="5395" xr:uid="{00000000-0005-0000-0000-00000F150000}"/>
    <cellStyle name="40% - Accent1 12 2 2 6 3 2" xfId="5396" xr:uid="{00000000-0005-0000-0000-000010150000}"/>
    <cellStyle name="40% - Accent1 12 2 2 6 4" xfId="5397" xr:uid="{00000000-0005-0000-0000-000011150000}"/>
    <cellStyle name="40% - Accent1 12 2 2 7" xfId="5398" xr:uid="{00000000-0005-0000-0000-000012150000}"/>
    <cellStyle name="40% - Accent1 12 2 2 7 2" xfId="5399" xr:uid="{00000000-0005-0000-0000-000013150000}"/>
    <cellStyle name="40% - Accent1 12 2 2 7 2 2" xfId="5400" xr:uid="{00000000-0005-0000-0000-000014150000}"/>
    <cellStyle name="40% - Accent1 12 2 2 7 3" xfId="5401" xr:uid="{00000000-0005-0000-0000-000015150000}"/>
    <cellStyle name="40% - Accent1 12 2 2 8" xfId="5402" xr:uid="{00000000-0005-0000-0000-000016150000}"/>
    <cellStyle name="40% - Accent1 12 2 2 8 2" xfId="5403" xr:uid="{00000000-0005-0000-0000-000017150000}"/>
    <cellStyle name="40% - Accent1 12 2 2 8 2 2" xfId="5404" xr:uid="{00000000-0005-0000-0000-000018150000}"/>
    <cellStyle name="40% - Accent1 12 2 2 8 3" xfId="5405" xr:uid="{00000000-0005-0000-0000-000019150000}"/>
    <cellStyle name="40% - Accent1 12 2 2 9" xfId="5406" xr:uid="{00000000-0005-0000-0000-00001A150000}"/>
    <cellStyle name="40% - Accent1 12 2 2 9 2" xfId="5407" xr:uid="{00000000-0005-0000-0000-00001B150000}"/>
    <cellStyle name="40% - Accent1 12 2 3" xfId="5408" xr:uid="{00000000-0005-0000-0000-00001C150000}"/>
    <cellStyle name="40% - Accent1 12 2 3 2" xfId="5409" xr:uid="{00000000-0005-0000-0000-00001D150000}"/>
    <cellStyle name="40% - Accent1 12 2 3 2 2" xfId="5410" xr:uid="{00000000-0005-0000-0000-00001E150000}"/>
    <cellStyle name="40% - Accent1 12 2 3 2 2 2" xfId="5411" xr:uid="{00000000-0005-0000-0000-00001F150000}"/>
    <cellStyle name="40% - Accent1 12 2 3 2 2 2 2" xfId="5412" xr:uid="{00000000-0005-0000-0000-000020150000}"/>
    <cellStyle name="40% - Accent1 12 2 3 2 2 2 2 2" xfId="5413" xr:uid="{00000000-0005-0000-0000-000021150000}"/>
    <cellStyle name="40% - Accent1 12 2 3 2 2 2 3" xfId="5414" xr:uid="{00000000-0005-0000-0000-000022150000}"/>
    <cellStyle name="40% - Accent1 12 2 3 2 2 3" xfId="5415" xr:uid="{00000000-0005-0000-0000-000023150000}"/>
    <cellStyle name="40% - Accent1 12 2 3 2 2 3 2" xfId="5416" xr:uid="{00000000-0005-0000-0000-000024150000}"/>
    <cellStyle name="40% - Accent1 12 2 3 2 2 3 2 2" xfId="5417" xr:uid="{00000000-0005-0000-0000-000025150000}"/>
    <cellStyle name="40% - Accent1 12 2 3 2 2 3 3" xfId="5418" xr:uid="{00000000-0005-0000-0000-000026150000}"/>
    <cellStyle name="40% - Accent1 12 2 3 2 2 4" xfId="5419" xr:uid="{00000000-0005-0000-0000-000027150000}"/>
    <cellStyle name="40% - Accent1 12 2 3 2 2 4 2" xfId="5420" xr:uid="{00000000-0005-0000-0000-000028150000}"/>
    <cellStyle name="40% - Accent1 12 2 3 2 2 5" xfId="5421" xr:uid="{00000000-0005-0000-0000-000029150000}"/>
    <cellStyle name="40% - Accent1 12 2 3 2 3" xfId="5422" xr:uid="{00000000-0005-0000-0000-00002A150000}"/>
    <cellStyle name="40% - Accent1 12 2 3 2 3 2" xfId="5423" xr:uid="{00000000-0005-0000-0000-00002B150000}"/>
    <cellStyle name="40% - Accent1 12 2 3 2 3 2 2" xfId="5424" xr:uid="{00000000-0005-0000-0000-00002C150000}"/>
    <cellStyle name="40% - Accent1 12 2 3 2 3 3" xfId="5425" xr:uid="{00000000-0005-0000-0000-00002D150000}"/>
    <cellStyle name="40% - Accent1 12 2 3 2 4" xfId="5426" xr:uid="{00000000-0005-0000-0000-00002E150000}"/>
    <cellStyle name="40% - Accent1 12 2 3 2 4 2" xfId="5427" xr:uid="{00000000-0005-0000-0000-00002F150000}"/>
    <cellStyle name="40% - Accent1 12 2 3 2 4 2 2" xfId="5428" xr:uid="{00000000-0005-0000-0000-000030150000}"/>
    <cellStyle name="40% - Accent1 12 2 3 2 4 3" xfId="5429" xr:uid="{00000000-0005-0000-0000-000031150000}"/>
    <cellStyle name="40% - Accent1 12 2 3 2 5" xfId="5430" xr:uid="{00000000-0005-0000-0000-000032150000}"/>
    <cellStyle name="40% - Accent1 12 2 3 2 5 2" xfId="5431" xr:uid="{00000000-0005-0000-0000-000033150000}"/>
    <cellStyle name="40% - Accent1 12 2 3 2 6" xfId="5432" xr:uid="{00000000-0005-0000-0000-000034150000}"/>
    <cellStyle name="40% - Accent1 12 2 3 2 6 2" xfId="5433" xr:uid="{00000000-0005-0000-0000-000035150000}"/>
    <cellStyle name="40% - Accent1 12 2 3 2 7" xfId="5434" xr:uid="{00000000-0005-0000-0000-000036150000}"/>
    <cellStyle name="40% - Accent1 12 2 3 3" xfId="5435" xr:uid="{00000000-0005-0000-0000-000037150000}"/>
    <cellStyle name="40% - Accent1 12 2 3 3 2" xfId="5436" xr:uid="{00000000-0005-0000-0000-000038150000}"/>
    <cellStyle name="40% - Accent1 12 2 3 3 2 2" xfId="5437" xr:uid="{00000000-0005-0000-0000-000039150000}"/>
    <cellStyle name="40% - Accent1 12 2 3 3 2 2 2" xfId="5438" xr:uid="{00000000-0005-0000-0000-00003A150000}"/>
    <cellStyle name="40% - Accent1 12 2 3 3 2 3" xfId="5439" xr:uid="{00000000-0005-0000-0000-00003B150000}"/>
    <cellStyle name="40% - Accent1 12 2 3 3 3" xfId="5440" xr:uid="{00000000-0005-0000-0000-00003C150000}"/>
    <cellStyle name="40% - Accent1 12 2 3 3 3 2" xfId="5441" xr:uid="{00000000-0005-0000-0000-00003D150000}"/>
    <cellStyle name="40% - Accent1 12 2 3 3 3 2 2" xfId="5442" xr:uid="{00000000-0005-0000-0000-00003E150000}"/>
    <cellStyle name="40% - Accent1 12 2 3 3 3 3" xfId="5443" xr:uid="{00000000-0005-0000-0000-00003F150000}"/>
    <cellStyle name="40% - Accent1 12 2 3 3 4" xfId="5444" xr:uid="{00000000-0005-0000-0000-000040150000}"/>
    <cellStyle name="40% - Accent1 12 2 3 3 4 2" xfId="5445" xr:uid="{00000000-0005-0000-0000-000041150000}"/>
    <cellStyle name="40% - Accent1 12 2 3 3 5" xfId="5446" xr:uid="{00000000-0005-0000-0000-000042150000}"/>
    <cellStyle name="40% - Accent1 12 2 3 4" xfId="5447" xr:uid="{00000000-0005-0000-0000-000043150000}"/>
    <cellStyle name="40% - Accent1 12 2 3 4 2" xfId="5448" xr:uid="{00000000-0005-0000-0000-000044150000}"/>
    <cellStyle name="40% - Accent1 12 2 3 4 2 2" xfId="5449" xr:uid="{00000000-0005-0000-0000-000045150000}"/>
    <cellStyle name="40% - Accent1 12 2 3 4 3" xfId="5450" xr:uid="{00000000-0005-0000-0000-000046150000}"/>
    <cellStyle name="40% - Accent1 12 2 3 5" xfId="5451" xr:uid="{00000000-0005-0000-0000-000047150000}"/>
    <cellStyle name="40% - Accent1 12 2 3 5 2" xfId="5452" xr:uid="{00000000-0005-0000-0000-000048150000}"/>
    <cellStyle name="40% - Accent1 12 2 3 5 2 2" xfId="5453" xr:uid="{00000000-0005-0000-0000-000049150000}"/>
    <cellStyle name="40% - Accent1 12 2 3 5 3" xfId="5454" xr:uid="{00000000-0005-0000-0000-00004A150000}"/>
    <cellStyle name="40% - Accent1 12 2 3 6" xfId="5455" xr:uid="{00000000-0005-0000-0000-00004B150000}"/>
    <cellStyle name="40% - Accent1 12 2 3 6 2" xfId="5456" xr:uid="{00000000-0005-0000-0000-00004C150000}"/>
    <cellStyle name="40% - Accent1 12 2 3 7" xfId="5457" xr:uid="{00000000-0005-0000-0000-00004D150000}"/>
    <cellStyle name="40% - Accent1 12 2 3 7 2" xfId="5458" xr:uid="{00000000-0005-0000-0000-00004E150000}"/>
    <cellStyle name="40% - Accent1 12 2 3 8" xfId="5459" xr:uid="{00000000-0005-0000-0000-00004F150000}"/>
    <cellStyle name="40% - Accent1 12 2 4" xfId="5460" xr:uid="{00000000-0005-0000-0000-000050150000}"/>
    <cellStyle name="40% - Accent1 12 2 4 2" xfId="5461" xr:uid="{00000000-0005-0000-0000-000051150000}"/>
    <cellStyle name="40% - Accent1 12 2 4 2 2" xfId="5462" xr:uid="{00000000-0005-0000-0000-000052150000}"/>
    <cellStyle name="40% - Accent1 12 2 4 2 2 2" xfId="5463" xr:uid="{00000000-0005-0000-0000-000053150000}"/>
    <cellStyle name="40% - Accent1 12 2 4 2 2 2 2" xfId="5464" xr:uid="{00000000-0005-0000-0000-000054150000}"/>
    <cellStyle name="40% - Accent1 12 2 4 2 2 3" xfId="5465" xr:uid="{00000000-0005-0000-0000-000055150000}"/>
    <cellStyle name="40% - Accent1 12 2 4 2 3" xfId="5466" xr:uid="{00000000-0005-0000-0000-000056150000}"/>
    <cellStyle name="40% - Accent1 12 2 4 2 3 2" xfId="5467" xr:uid="{00000000-0005-0000-0000-000057150000}"/>
    <cellStyle name="40% - Accent1 12 2 4 2 3 2 2" xfId="5468" xr:uid="{00000000-0005-0000-0000-000058150000}"/>
    <cellStyle name="40% - Accent1 12 2 4 2 3 3" xfId="5469" xr:uid="{00000000-0005-0000-0000-000059150000}"/>
    <cellStyle name="40% - Accent1 12 2 4 2 4" xfId="5470" xr:uid="{00000000-0005-0000-0000-00005A150000}"/>
    <cellStyle name="40% - Accent1 12 2 4 2 4 2" xfId="5471" xr:uid="{00000000-0005-0000-0000-00005B150000}"/>
    <cellStyle name="40% - Accent1 12 2 4 2 5" xfId="5472" xr:uid="{00000000-0005-0000-0000-00005C150000}"/>
    <cellStyle name="40% - Accent1 12 2 4 3" xfId="5473" xr:uid="{00000000-0005-0000-0000-00005D150000}"/>
    <cellStyle name="40% - Accent1 12 2 4 3 2" xfId="5474" xr:uid="{00000000-0005-0000-0000-00005E150000}"/>
    <cellStyle name="40% - Accent1 12 2 4 3 2 2" xfId="5475" xr:uid="{00000000-0005-0000-0000-00005F150000}"/>
    <cellStyle name="40% - Accent1 12 2 4 3 3" xfId="5476" xr:uid="{00000000-0005-0000-0000-000060150000}"/>
    <cellStyle name="40% - Accent1 12 2 4 4" xfId="5477" xr:uid="{00000000-0005-0000-0000-000061150000}"/>
    <cellStyle name="40% - Accent1 12 2 4 4 2" xfId="5478" xr:uid="{00000000-0005-0000-0000-000062150000}"/>
    <cellStyle name="40% - Accent1 12 2 4 4 2 2" xfId="5479" xr:uid="{00000000-0005-0000-0000-000063150000}"/>
    <cellStyle name="40% - Accent1 12 2 4 4 3" xfId="5480" xr:uid="{00000000-0005-0000-0000-000064150000}"/>
    <cellStyle name="40% - Accent1 12 2 4 5" xfId="5481" xr:uid="{00000000-0005-0000-0000-000065150000}"/>
    <cellStyle name="40% - Accent1 12 2 4 5 2" xfId="5482" xr:uid="{00000000-0005-0000-0000-000066150000}"/>
    <cellStyle name="40% - Accent1 12 2 4 6" xfId="5483" xr:uid="{00000000-0005-0000-0000-000067150000}"/>
    <cellStyle name="40% - Accent1 12 2 4 6 2" xfId="5484" xr:uid="{00000000-0005-0000-0000-000068150000}"/>
    <cellStyle name="40% - Accent1 12 2 4 7" xfId="5485" xr:uid="{00000000-0005-0000-0000-000069150000}"/>
    <cellStyle name="40% - Accent1 12 2 5" xfId="5486" xr:uid="{00000000-0005-0000-0000-00006A150000}"/>
    <cellStyle name="40% - Accent1 12 2 5 2" xfId="5487" xr:uid="{00000000-0005-0000-0000-00006B150000}"/>
    <cellStyle name="40% - Accent1 12 2 5 2 2" xfId="5488" xr:uid="{00000000-0005-0000-0000-00006C150000}"/>
    <cellStyle name="40% - Accent1 12 2 5 2 2 2" xfId="5489" xr:uid="{00000000-0005-0000-0000-00006D150000}"/>
    <cellStyle name="40% - Accent1 12 2 5 2 2 2 2" xfId="5490" xr:uid="{00000000-0005-0000-0000-00006E150000}"/>
    <cellStyle name="40% - Accent1 12 2 5 2 2 3" xfId="5491" xr:uid="{00000000-0005-0000-0000-00006F150000}"/>
    <cellStyle name="40% - Accent1 12 2 5 2 3" xfId="5492" xr:uid="{00000000-0005-0000-0000-000070150000}"/>
    <cellStyle name="40% - Accent1 12 2 5 2 3 2" xfId="5493" xr:uid="{00000000-0005-0000-0000-000071150000}"/>
    <cellStyle name="40% - Accent1 12 2 5 2 3 2 2" xfId="5494" xr:uid="{00000000-0005-0000-0000-000072150000}"/>
    <cellStyle name="40% - Accent1 12 2 5 2 3 3" xfId="5495" xr:uid="{00000000-0005-0000-0000-000073150000}"/>
    <cellStyle name="40% - Accent1 12 2 5 2 4" xfId="5496" xr:uid="{00000000-0005-0000-0000-000074150000}"/>
    <cellStyle name="40% - Accent1 12 2 5 2 4 2" xfId="5497" xr:uid="{00000000-0005-0000-0000-000075150000}"/>
    <cellStyle name="40% - Accent1 12 2 5 2 5" xfId="5498" xr:uid="{00000000-0005-0000-0000-000076150000}"/>
    <cellStyle name="40% - Accent1 12 2 5 3" xfId="5499" xr:uid="{00000000-0005-0000-0000-000077150000}"/>
    <cellStyle name="40% - Accent1 12 2 5 3 2" xfId="5500" xr:uid="{00000000-0005-0000-0000-000078150000}"/>
    <cellStyle name="40% - Accent1 12 2 5 3 2 2" xfId="5501" xr:uid="{00000000-0005-0000-0000-000079150000}"/>
    <cellStyle name="40% - Accent1 12 2 5 3 3" xfId="5502" xr:uid="{00000000-0005-0000-0000-00007A150000}"/>
    <cellStyle name="40% - Accent1 12 2 5 4" xfId="5503" xr:uid="{00000000-0005-0000-0000-00007B150000}"/>
    <cellStyle name="40% - Accent1 12 2 5 4 2" xfId="5504" xr:uid="{00000000-0005-0000-0000-00007C150000}"/>
    <cellStyle name="40% - Accent1 12 2 5 4 2 2" xfId="5505" xr:uid="{00000000-0005-0000-0000-00007D150000}"/>
    <cellStyle name="40% - Accent1 12 2 5 4 3" xfId="5506" xr:uid="{00000000-0005-0000-0000-00007E150000}"/>
    <cellStyle name="40% - Accent1 12 2 5 5" xfId="5507" xr:uid="{00000000-0005-0000-0000-00007F150000}"/>
    <cellStyle name="40% - Accent1 12 2 5 5 2" xfId="5508" xr:uid="{00000000-0005-0000-0000-000080150000}"/>
    <cellStyle name="40% - Accent1 12 2 5 6" xfId="5509" xr:uid="{00000000-0005-0000-0000-000081150000}"/>
    <cellStyle name="40% - Accent1 12 2 5 6 2" xfId="5510" xr:uid="{00000000-0005-0000-0000-000082150000}"/>
    <cellStyle name="40% - Accent1 12 2 5 7" xfId="5511" xr:uid="{00000000-0005-0000-0000-000083150000}"/>
    <cellStyle name="40% - Accent1 12 2 6" xfId="5512" xr:uid="{00000000-0005-0000-0000-000084150000}"/>
    <cellStyle name="40% - Accent1 12 2 6 2" xfId="5513" xr:uid="{00000000-0005-0000-0000-000085150000}"/>
    <cellStyle name="40% - Accent1 12 2 6 2 2" xfId="5514" xr:uid="{00000000-0005-0000-0000-000086150000}"/>
    <cellStyle name="40% - Accent1 12 2 6 2 2 2" xfId="5515" xr:uid="{00000000-0005-0000-0000-000087150000}"/>
    <cellStyle name="40% - Accent1 12 2 6 2 3" xfId="5516" xr:uid="{00000000-0005-0000-0000-000088150000}"/>
    <cellStyle name="40% - Accent1 12 2 6 3" xfId="5517" xr:uid="{00000000-0005-0000-0000-000089150000}"/>
    <cellStyle name="40% - Accent1 12 2 6 3 2" xfId="5518" xr:uid="{00000000-0005-0000-0000-00008A150000}"/>
    <cellStyle name="40% - Accent1 12 2 6 3 2 2" xfId="5519" xr:uid="{00000000-0005-0000-0000-00008B150000}"/>
    <cellStyle name="40% - Accent1 12 2 6 3 3" xfId="5520" xr:uid="{00000000-0005-0000-0000-00008C150000}"/>
    <cellStyle name="40% - Accent1 12 2 6 4" xfId="5521" xr:uid="{00000000-0005-0000-0000-00008D150000}"/>
    <cellStyle name="40% - Accent1 12 2 6 4 2" xfId="5522" xr:uid="{00000000-0005-0000-0000-00008E150000}"/>
    <cellStyle name="40% - Accent1 12 2 6 5" xfId="5523" xr:uid="{00000000-0005-0000-0000-00008F150000}"/>
    <cellStyle name="40% - Accent1 12 2 7" xfId="5524" xr:uid="{00000000-0005-0000-0000-000090150000}"/>
    <cellStyle name="40% - Accent1 12 2 7 2" xfId="5525" xr:uid="{00000000-0005-0000-0000-000091150000}"/>
    <cellStyle name="40% - Accent1 12 2 7 2 2" xfId="5526" xr:uid="{00000000-0005-0000-0000-000092150000}"/>
    <cellStyle name="40% - Accent1 12 2 7 2 2 2" xfId="5527" xr:uid="{00000000-0005-0000-0000-000093150000}"/>
    <cellStyle name="40% - Accent1 12 2 7 2 3" xfId="5528" xr:uid="{00000000-0005-0000-0000-000094150000}"/>
    <cellStyle name="40% - Accent1 12 2 7 3" xfId="5529" xr:uid="{00000000-0005-0000-0000-000095150000}"/>
    <cellStyle name="40% - Accent1 12 2 7 3 2" xfId="5530" xr:uid="{00000000-0005-0000-0000-000096150000}"/>
    <cellStyle name="40% - Accent1 12 2 7 4" xfId="5531" xr:uid="{00000000-0005-0000-0000-000097150000}"/>
    <cellStyle name="40% - Accent1 12 2 8" xfId="5532" xr:uid="{00000000-0005-0000-0000-000098150000}"/>
    <cellStyle name="40% - Accent1 12 2 8 2" xfId="5533" xr:uid="{00000000-0005-0000-0000-000099150000}"/>
    <cellStyle name="40% - Accent1 12 2 8 2 2" xfId="5534" xr:uid="{00000000-0005-0000-0000-00009A150000}"/>
    <cellStyle name="40% - Accent1 12 2 8 3" xfId="5535" xr:uid="{00000000-0005-0000-0000-00009B150000}"/>
    <cellStyle name="40% - Accent1 12 2 9" xfId="5536" xr:uid="{00000000-0005-0000-0000-00009C150000}"/>
    <cellStyle name="40% - Accent1 12 2 9 2" xfId="5537" xr:uid="{00000000-0005-0000-0000-00009D150000}"/>
    <cellStyle name="40% - Accent1 12 2 9 2 2" xfId="5538" xr:uid="{00000000-0005-0000-0000-00009E150000}"/>
    <cellStyle name="40% - Accent1 12 2 9 3" xfId="5539" xr:uid="{00000000-0005-0000-0000-00009F150000}"/>
    <cellStyle name="40% - Accent1 12 3" xfId="5540" xr:uid="{00000000-0005-0000-0000-0000A0150000}"/>
    <cellStyle name="40% - Accent1 12 3 10" xfId="5541" xr:uid="{00000000-0005-0000-0000-0000A1150000}"/>
    <cellStyle name="40% - Accent1 12 3 10 2" xfId="5542" xr:uid="{00000000-0005-0000-0000-0000A2150000}"/>
    <cellStyle name="40% - Accent1 12 3 11" xfId="5543" xr:uid="{00000000-0005-0000-0000-0000A3150000}"/>
    <cellStyle name="40% - Accent1 12 3 2" xfId="5544" xr:uid="{00000000-0005-0000-0000-0000A4150000}"/>
    <cellStyle name="40% - Accent1 12 3 2 2" xfId="5545" xr:uid="{00000000-0005-0000-0000-0000A5150000}"/>
    <cellStyle name="40% - Accent1 12 3 2 2 2" xfId="5546" xr:uid="{00000000-0005-0000-0000-0000A6150000}"/>
    <cellStyle name="40% - Accent1 12 3 2 2 2 2" xfId="5547" xr:uid="{00000000-0005-0000-0000-0000A7150000}"/>
    <cellStyle name="40% - Accent1 12 3 2 2 2 2 2" xfId="5548" xr:uid="{00000000-0005-0000-0000-0000A8150000}"/>
    <cellStyle name="40% - Accent1 12 3 2 2 2 2 2 2" xfId="5549" xr:uid="{00000000-0005-0000-0000-0000A9150000}"/>
    <cellStyle name="40% - Accent1 12 3 2 2 2 2 3" xfId="5550" xr:uid="{00000000-0005-0000-0000-0000AA150000}"/>
    <cellStyle name="40% - Accent1 12 3 2 2 2 3" xfId="5551" xr:uid="{00000000-0005-0000-0000-0000AB150000}"/>
    <cellStyle name="40% - Accent1 12 3 2 2 2 3 2" xfId="5552" xr:uid="{00000000-0005-0000-0000-0000AC150000}"/>
    <cellStyle name="40% - Accent1 12 3 2 2 2 3 2 2" xfId="5553" xr:uid="{00000000-0005-0000-0000-0000AD150000}"/>
    <cellStyle name="40% - Accent1 12 3 2 2 2 3 3" xfId="5554" xr:uid="{00000000-0005-0000-0000-0000AE150000}"/>
    <cellStyle name="40% - Accent1 12 3 2 2 2 4" xfId="5555" xr:uid="{00000000-0005-0000-0000-0000AF150000}"/>
    <cellStyle name="40% - Accent1 12 3 2 2 2 4 2" xfId="5556" xr:uid="{00000000-0005-0000-0000-0000B0150000}"/>
    <cellStyle name="40% - Accent1 12 3 2 2 2 5" xfId="5557" xr:uid="{00000000-0005-0000-0000-0000B1150000}"/>
    <cellStyle name="40% - Accent1 12 3 2 2 3" xfId="5558" xr:uid="{00000000-0005-0000-0000-0000B2150000}"/>
    <cellStyle name="40% - Accent1 12 3 2 2 3 2" xfId="5559" xr:uid="{00000000-0005-0000-0000-0000B3150000}"/>
    <cellStyle name="40% - Accent1 12 3 2 2 3 2 2" xfId="5560" xr:uid="{00000000-0005-0000-0000-0000B4150000}"/>
    <cellStyle name="40% - Accent1 12 3 2 2 3 3" xfId="5561" xr:uid="{00000000-0005-0000-0000-0000B5150000}"/>
    <cellStyle name="40% - Accent1 12 3 2 2 4" xfId="5562" xr:uid="{00000000-0005-0000-0000-0000B6150000}"/>
    <cellStyle name="40% - Accent1 12 3 2 2 4 2" xfId="5563" xr:uid="{00000000-0005-0000-0000-0000B7150000}"/>
    <cellStyle name="40% - Accent1 12 3 2 2 4 2 2" xfId="5564" xr:uid="{00000000-0005-0000-0000-0000B8150000}"/>
    <cellStyle name="40% - Accent1 12 3 2 2 4 3" xfId="5565" xr:uid="{00000000-0005-0000-0000-0000B9150000}"/>
    <cellStyle name="40% - Accent1 12 3 2 2 5" xfId="5566" xr:uid="{00000000-0005-0000-0000-0000BA150000}"/>
    <cellStyle name="40% - Accent1 12 3 2 2 5 2" xfId="5567" xr:uid="{00000000-0005-0000-0000-0000BB150000}"/>
    <cellStyle name="40% - Accent1 12 3 2 2 6" xfId="5568" xr:uid="{00000000-0005-0000-0000-0000BC150000}"/>
    <cellStyle name="40% - Accent1 12 3 2 2 6 2" xfId="5569" xr:uid="{00000000-0005-0000-0000-0000BD150000}"/>
    <cellStyle name="40% - Accent1 12 3 2 2 7" xfId="5570" xr:uid="{00000000-0005-0000-0000-0000BE150000}"/>
    <cellStyle name="40% - Accent1 12 3 2 3" xfId="5571" xr:uid="{00000000-0005-0000-0000-0000BF150000}"/>
    <cellStyle name="40% - Accent1 12 3 2 3 2" xfId="5572" xr:uid="{00000000-0005-0000-0000-0000C0150000}"/>
    <cellStyle name="40% - Accent1 12 3 2 3 2 2" xfId="5573" xr:uid="{00000000-0005-0000-0000-0000C1150000}"/>
    <cellStyle name="40% - Accent1 12 3 2 3 2 2 2" xfId="5574" xr:uid="{00000000-0005-0000-0000-0000C2150000}"/>
    <cellStyle name="40% - Accent1 12 3 2 3 2 3" xfId="5575" xr:uid="{00000000-0005-0000-0000-0000C3150000}"/>
    <cellStyle name="40% - Accent1 12 3 2 3 3" xfId="5576" xr:uid="{00000000-0005-0000-0000-0000C4150000}"/>
    <cellStyle name="40% - Accent1 12 3 2 3 3 2" xfId="5577" xr:uid="{00000000-0005-0000-0000-0000C5150000}"/>
    <cellStyle name="40% - Accent1 12 3 2 3 3 2 2" xfId="5578" xr:uid="{00000000-0005-0000-0000-0000C6150000}"/>
    <cellStyle name="40% - Accent1 12 3 2 3 3 3" xfId="5579" xr:uid="{00000000-0005-0000-0000-0000C7150000}"/>
    <cellStyle name="40% - Accent1 12 3 2 3 4" xfId="5580" xr:uid="{00000000-0005-0000-0000-0000C8150000}"/>
    <cellStyle name="40% - Accent1 12 3 2 3 4 2" xfId="5581" xr:uid="{00000000-0005-0000-0000-0000C9150000}"/>
    <cellStyle name="40% - Accent1 12 3 2 3 5" xfId="5582" xr:uid="{00000000-0005-0000-0000-0000CA150000}"/>
    <cellStyle name="40% - Accent1 12 3 2 4" xfId="5583" xr:uid="{00000000-0005-0000-0000-0000CB150000}"/>
    <cellStyle name="40% - Accent1 12 3 2 4 2" xfId="5584" xr:uid="{00000000-0005-0000-0000-0000CC150000}"/>
    <cellStyle name="40% - Accent1 12 3 2 4 2 2" xfId="5585" xr:uid="{00000000-0005-0000-0000-0000CD150000}"/>
    <cellStyle name="40% - Accent1 12 3 2 4 3" xfId="5586" xr:uid="{00000000-0005-0000-0000-0000CE150000}"/>
    <cellStyle name="40% - Accent1 12 3 2 5" xfId="5587" xr:uid="{00000000-0005-0000-0000-0000CF150000}"/>
    <cellStyle name="40% - Accent1 12 3 2 5 2" xfId="5588" xr:uid="{00000000-0005-0000-0000-0000D0150000}"/>
    <cellStyle name="40% - Accent1 12 3 2 5 2 2" xfId="5589" xr:uid="{00000000-0005-0000-0000-0000D1150000}"/>
    <cellStyle name="40% - Accent1 12 3 2 5 3" xfId="5590" xr:uid="{00000000-0005-0000-0000-0000D2150000}"/>
    <cellStyle name="40% - Accent1 12 3 2 6" xfId="5591" xr:uid="{00000000-0005-0000-0000-0000D3150000}"/>
    <cellStyle name="40% - Accent1 12 3 2 6 2" xfId="5592" xr:uid="{00000000-0005-0000-0000-0000D4150000}"/>
    <cellStyle name="40% - Accent1 12 3 2 7" xfId="5593" xr:uid="{00000000-0005-0000-0000-0000D5150000}"/>
    <cellStyle name="40% - Accent1 12 3 2 7 2" xfId="5594" xr:uid="{00000000-0005-0000-0000-0000D6150000}"/>
    <cellStyle name="40% - Accent1 12 3 2 8" xfId="5595" xr:uid="{00000000-0005-0000-0000-0000D7150000}"/>
    <cellStyle name="40% - Accent1 12 3 3" xfId="5596" xr:uid="{00000000-0005-0000-0000-0000D8150000}"/>
    <cellStyle name="40% - Accent1 12 3 3 2" xfId="5597" xr:uid="{00000000-0005-0000-0000-0000D9150000}"/>
    <cellStyle name="40% - Accent1 12 3 3 2 2" xfId="5598" xr:uid="{00000000-0005-0000-0000-0000DA150000}"/>
    <cellStyle name="40% - Accent1 12 3 3 2 2 2" xfId="5599" xr:uid="{00000000-0005-0000-0000-0000DB150000}"/>
    <cellStyle name="40% - Accent1 12 3 3 2 2 2 2" xfId="5600" xr:uid="{00000000-0005-0000-0000-0000DC150000}"/>
    <cellStyle name="40% - Accent1 12 3 3 2 2 3" xfId="5601" xr:uid="{00000000-0005-0000-0000-0000DD150000}"/>
    <cellStyle name="40% - Accent1 12 3 3 2 3" xfId="5602" xr:uid="{00000000-0005-0000-0000-0000DE150000}"/>
    <cellStyle name="40% - Accent1 12 3 3 2 3 2" xfId="5603" xr:uid="{00000000-0005-0000-0000-0000DF150000}"/>
    <cellStyle name="40% - Accent1 12 3 3 2 3 2 2" xfId="5604" xr:uid="{00000000-0005-0000-0000-0000E0150000}"/>
    <cellStyle name="40% - Accent1 12 3 3 2 3 3" xfId="5605" xr:uid="{00000000-0005-0000-0000-0000E1150000}"/>
    <cellStyle name="40% - Accent1 12 3 3 2 4" xfId="5606" xr:uid="{00000000-0005-0000-0000-0000E2150000}"/>
    <cellStyle name="40% - Accent1 12 3 3 2 4 2" xfId="5607" xr:uid="{00000000-0005-0000-0000-0000E3150000}"/>
    <cellStyle name="40% - Accent1 12 3 3 2 5" xfId="5608" xr:uid="{00000000-0005-0000-0000-0000E4150000}"/>
    <cellStyle name="40% - Accent1 12 3 3 3" xfId="5609" xr:uid="{00000000-0005-0000-0000-0000E5150000}"/>
    <cellStyle name="40% - Accent1 12 3 3 3 2" xfId="5610" xr:uid="{00000000-0005-0000-0000-0000E6150000}"/>
    <cellStyle name="40% - Accent1 12 3 3 3 2 2" xfId="5611" xr:uid="{00000000-0005-0000-0000-0000E7150000}"/>
    <cellStyle name="40% - Accent1 12 3 3 3 3" xfId="5612" xr:uid="{00000000-0005-0000-0000-0000E8150000}"/>
    <cellStyle name="40% - Accent1 12 3 3 4" xfId="5613" xr:uid="{00000000-0005-0000-0000-0000E9150000}"/>
    <cellStyle name="40% - Accent1 12 3 3 4 2" xfId="5614" xr:uid="{00000000-0005-0000-0000-0000EA150000}"/>
    <cellStyle name="40% - Accent1 12 3 3 4 2 2" xfId="5615" xr:uid="{00000000-0005-0000-0000-0000EB150000}"/>
    <cellStyle name="40% - Accent1 12 3 3 4 3" xfId="5616" xr:uid="{00000000-0005-0000-0000-0000EC150000}"/>
    <cellStyle name="40% - Accent1 12 3 3 5" xfId="5617" xr:uid="{00000000-0005-0000-0000-0000ED150000}"/>
    <cellStyle name="40% - Accent1 12 3 3 5 2" xfId="5618" xr:uid="{00000000-0005-0000-0000-0000EE150000}"/>
    <cellStyle name="40% - Accent1 12 3 3 6" xfId="5619" xr:uid="{00000000-0005-0000-0000-0000EF150000}"/>
    <cellStyle name="40% - Accent1 12 3 3 6 2" xfId="5620" xr:uid="{00000000-0005-0000-0000-0000F0150000}"/>
    <cellStyle name="40% - Accent1 12 3 3 7" xfId="5621" xr:uid="{00000000-0005-0000-0000-0000F1150000}"/>
    <cellStyle name="40% - Accent1 12 3 4" xfId="5622" xr:uid="{00000000-0005-0000-0000-0000F2150000}"/>
    <cellStyle name="40% - Accent1 12 3 4 2" xfId="5623" xr:uid="{00000000-0005-0000-0000-0000F3150000}"/>
    <cellStyle name="40% - Accent1 12 3 4 2 2" xfId="5624" xr:uid="{00000000-0005-0000-0000-0000F4150000}"/>
    <cellStyle name="40% - Accent1 12 3 4 2 2 2" xfId="5625" xr:uid="{00000000-0005-0000-0000-0000F5150000}"/>
    <cellStyle name="40% - Accent1 12 3 4 2 2 2 2" xfId="5626" xr:uid="{00000000-0005-0000-0000-0000F6150000}"/>
    <cellStyle name="40% - Accent1 12 3 4 2 2 3" xfId="5627" xr:uid="{00000000-0005-0000-0000-0000F7150000}"/>
    <cellStyle name="40% - Accent1 12 3 4 2 3" xfId="5628" xr:uid="{00000000-0005-0000-0000-0000F8150000}"/>
    <cellStyle name="40% - Accent1 12 3 4 2 3 2" xfId="5629" xr:uid="{00000000-0005-0000-0000-0000F9150000}"/>
    <cellStyle name="40% - Accent1 12 3 4 2 3 2 2" xfId="5630" xr:uid="{00000000-0005-0000-0000-0000FA150000}"/>
    <cellStyle name="40% - Accent1 12 3 4 2 3 3" xfId="5631" xr:uid="{00000000-0005-0000-0000-0000FB150000}"/>
    <cellStyle name="40% - Accent1 12 3 4 2 4" xfId="5632" xr:uid="{00000000-0005-0000-0000-0000FC150000}"/>
    <cellStyle name="40% - Accent1 12 3 4 2 4 2" xfId="5633" xr:uid="{00000000-0005-0000-0000-0000FD150000}"/>
    <cellStyle name="40% - Accent1 12 3 4 2 5" xfId="5634" xr:uid="{00000000-0005-0000-0000-0000FE150000}"/>
    <cellStyle name="40% - Accent1 12 3 4 3" xfId="5635" xr:uid="{00000000-0005-0000-0000-0000FF150000}"/>
    <cellStyle name="40% - Accent1 12 3 4 3 2" xfId="5636" xr:uid="{00000000-0005-0000-0000-000000160000}"/>
    <cellStyle name="40% - Accent1 12 3 4 3 2 2" xfId="5637" xr:uid="{00000000-0005-0000-0000-000001160000}"/>
    <cellStyle name="40% - Accent1 12 3 4 3 3" xfId="5638" xr:uid="{00000000-0005-0000-0000-000002160000}"/>
    <cellStyle name="40% - Accent1 12 3 4 4" xfId="5639" xr:uid="{00000000-0005-0000-0000-000003160000}"/>
    <cellStyle name="40% - Accent1 12 3 4 4 2" xfId="5640" xr:uid="{00000000-0005-0000-0000-000004160000}"/>
    <cellStyle name="40% - Accent1 12 3 4 4 2 2" xfId="5641" xr:uid="{00000000-0005-0000-0000-000005160000}"/>
    <cellStyle name="40% - Accent1 12 3 4 4 3" xfId="5642" xr:uid="{00000000-0005-0000-0000-000006160000}"/>
    <cellStyle name="40% - Accent1 12 3 4 5" xfId="5643" xr:uid="{00000000-0005-0000-0000-000007160000}"/>
    <cellStyle name="40% - Accent1 12 3 4 5 2" xfId="5644" xr:uid="{00000000-0005-0000-0000-000008160000}"/>
    <cellStyle name="40% - Accent1 12 3 4 6" xfId="5645" xr:uid="{00000000-0005-0000-0000-000009160000}"/>
    <cellStyle name="40% - Accent1 12 3 4 6 2" xfId="5646" xr:uid="{00000000-0005-0000-0000-00000A160000}"/>
    <cellStyle name="40% - Accent1 12 3 4 7" xfId="5647" xr:uid="{00000000-0005-0000-0000-00000B160000}"/>
    <cellStyle name="40% - Accent1 12 3 5" xfId="5648" xr:uid="{00000000-0005-0000-0000-00000C160000}"/>
    <cellStyle name="40% - Accent1 12 3 5 2" xfId="5649" xr:uid="{00000000-0005-0000-0000-00000D160000}"/>
    <cellStyle name="40% - Accent1 12 3 5 2 2" xfId="5650" xr:uid="{00000000-0005-0000-0000-00000E160000}"/>
    <cellStyle name="40% - Accent1 12 3 5 2 2 2" xfId="5651" xr:uid="{00000000-0005-0000-0000-00000F160000}"/>
    <cellStyle name="40% - Accent1 12 3 5 2 3" xfId="5652" xr:uid="{00000000-0005-0000-0000-000010160000}"/>
    <cellStyle name="40% - Accent1 12 3 5 3" xfId="5653" xr:uid="{00000000-0005-0000-0000-000011160000}"/>
    <cellStyle name="40% - Accent1 12 3 5 3 2" xfId="5654" xr:uid="{00000000-0005-0000-0000-000012160000}"/>
    <cellStyle name="40% - Accent1 12 3 5 3 2 2" xfId="5655" xr:uid="{00000000-0005-0000-0000-000013160000}"/>
    <cellStyle name="40% - Accent1 12 3 5 3 3" xfId="5656" xr:uid="{00000000-0005-0000-0000-000014160000}"/>
    <cellStyle name="40% - Accent1 12 3 5 4" xfId="5657" xr:uid="{00000000-0005-0000-0000-000015160000}"/>
    <cellStyle name="40% - Accent1 12 3 5 4 2" xfId="5658" xr:uid="{00000000-0005-0000-0000-000016160000}"/>
    <cellStyle name="40% - Accent1 12 3 5 5" xfId="5659" xr:uid="{00000000-0005-0000-0000-000017160000}"/>
    <cellStyle name="40% - Accent1 12 3 6" xfId="5660" xr:uid="{00000000-0005-0000-0000-000018160000}"/>
    <cellStyle name="40% - Accent1 12 3 6 2" xfId="5661" xr:uid="{00000000-0005-0000-0000-000019160000}"/>
    <cellStyle name="40% - Accent1 12 3 6 2 2" xfId="5662" xr:uid="{00000000-0005-0000-0000-00001A160000}"/>
    <cellStyle name="40% - Accent1 12 3 6 2 2 2" xfId="5663" xr:uid="{00000000-0005-0000-0000-00001B160000}"/>
    <cellStyle name="40% - Accent1 12 3 6 2 3" xfId="5664" xr:uid="{00000000-0005-0000-0000-00001C160000}"/>
    <cellStyle name="40% - Accent1 12 3 6 3" xfId="5665" xr:uid="{00000000-0005-0000-0000-00001D160000}"/>
    <cellStyle name="40% - Accent1 12 3 6 3 2" xfId="5666" xr:uid="{00000000-0005-0000-0000-00001E160000}"/>
    <cellStyle name="40% - Accent1 12 3 6 4" xfId="5667" xr:uid="{00000000-0005-0000-0000-00001F160000}"/>
    <cellStyle name="40% - Accent1 12 3 7" xfId="5668" xr:uid="{00000000-0005-0000-0000-000020160000}"/>
    <cellStyle name="40% - Accent1 12 3 7 2" xfId="5669" xr:uid="{00000000-0005-0000-0000-000021160000}"/>
    <cellStyle name="40% - Accent1 12 3 7 2 2" xfId="5670" xr:uid="{00000000-0005-0000-0000-000022160000}"/>
    <cellStyle name="40% - Accent1 12 3 7 3" xfId="5671" xr:uid="{00000000-0005-0000-0000-000023160000}"/>
    <cellStyle name="40% - Accent1 12 3 8" xfId="5672" xr:uid="{00000000-0005-0000-0000-000024160000}"/>
    <cellStyle name="40% - Accent1 12 3 8 2" xfId="5673" xr:uid="{00000000-0005-0000-0000-000025160000}"/>
    <cellStyle name="40% - Accent1 12 3 8 2 2" xfId="5674" xr:uid="{00000000-0005-0000-0000-000026160000}"/>
    <cellStyle name="40% - Accent1 12 3 8 3" xfId="5675" xr:uid="{00000000-0005-0000-0000-000027160000}"/>
    <cellStyle name="40% - Accent1 12 3 9" xfId="5676" xr:uid="{00000000-0005-0000-0000-000028160000}"/>
    <cellStyle name="40% - Accent1 12 3 9 2" xfId="5677" xr:uid="{00000000-0005-0000-0000-000029160000}"/>
    <cellStyle name="40% - Accent1 12 4" xfId="5678" xr:uid="{00000000-0005-0000-0000-00002A160000}"/>
    <cellStyle name="40% - Accent1 12 4 10" xfId="5679" xr:uid="{00000000-0005-0000-0000-00002B160000}"/>
    <cellStyle name="40% - Accent1 12 4 10 2" xfId="5680" xr:uid="{00000000-0005-0000-0000-00002C160000}"/>
    <cellStyle name="40% - Accent1 12 4 11" xfId="5681" xr:uid="{00000000-0005-0000-0000-00002D160000}"/>
    <cellStyle name="40% - Accent1 12 4 2" xfId="5682" xr:uid="{00000000-0005-0000-0000-00002E160000}"/>
    <cellStyle name="40% - Accent1 12 4 2 2" xfId="5683" xr:uid="{00000000-0005-0000-0000-00002F160000}"/>
    <cellStyle name="40% - Accent1 12 4 2 2 2" xfId="5684" xr:uid="{00000000-0005-0000-0000-000030160000}"/>
    <cellStyle name="40% - Accent1 12 4 2 2 2 2" xfId="5685" xr:uid="{00000000-0005-0000-0000-000031160000}"/>
    <cellStyle name="40% - Accent1 12 4 2 2 2 2 2" xfId="5686" xr:uid="{00000000-0005-0000-0000-000032160000}"/>
    <cellStyle name="40% - Accent1 12 4 2 2 2 2 2 2" xfId="5687" xr:uid="{00000000-0005-0000-0000-000033160000}"/>
    <cellStyle name="40% - Accent1 12 4 2 2 2 2 3" xfId="5688" xr:uid="{00000000-0005-0000-0000-000034160000}"/>
    <cellStyle name="40% - Accent1 12 4 2 2 2 3" xfId="5689" xr:uid="{00000000-0005-0000-0000-000035160000}"/>
    <cellStyle name="40% - Accent1 12 4 2 2 2 3 2" xfId="5690" xr:uid="{00000000-0005-0000-0000-000036160000}"/>
    <cellStyle name="40% - Accent1 12 4 2 2 2 3 2 2" xfId="5691" xr:uid="{00000000-0005-0000-0000-000037160000}"/>
    <cellStyle name="40% - Accent1 12 4 2 2 2 3 3" xfId="5692" xr:uid="{00000000-0005-0000-0000-000038160000}"/>
    <cellStyle name="40% - Accent1 12 4 2 2 2 4" xfId="5693" xr:uid="{00000000-0005-0000-0000-000039160000}"/>
    <cellStyle name="40% - Accent1 12 4 2 2 2 4 2" xfId="5694" xr:uid="{00000000-0005-0000-0000-00003A160000}"/>
    <cellStyle name="40% - Accent1 12 4 2 2 2 5" xfId="5695" xr:uid="{00000000-0005-0000-0000-00003B160000}"/>
    <cellStyle name="40% - Accent1 12 4 2 2 3" xfId="5696" xr:uid="{00000000-0005-0000-0000-00003C160000}"/>
    <cellStyle name="40% - Accent1 12 4 2 2 3 2" xfId="5697" xr:uid="{00000000-0005-0000-0000-00003D160000}"/>
    <cellStyle name="40% - Accent1 12 4 2 2 3 2 2" xfId="5698" xr:uid="{00000000-0005-0000-0000-00003E160000}"/>
    <cellStyle name="40% - Accent1 12 4 2 2 3 3" xfId="5699" xr:uid="{00000000-0005-0000-0000-00003F160000}"/>
    <cellStyle name="40% - Accent1 12 4 2 2 4" xfId="5700" xr:uid="{00000000-0005-0000-0000-000040160000}"/>
    <cellStyle name="40% - Accent1 12 4 2 2 4 2" xfId="5701" xr:uid="{00000000-0005-0000-0000-000041160000}"/>
    <cellStyle name="40% - Accent1 12 4 2 2 4 2 2" xfId="5702" xr:uid="{00000000-0005-0000-0000-000042160000}"/>
    <cellStyle name="40% - Accent1 12 4 2 2 4 3" xfId="5703" xr:uid="{00000000-0005-0000-0000-000043160000}"/>
    <cellStyle name="40% - Accent1 12 4 2 2 5" xfId="5704" xr:uid="{00000000-0005-0000-0000-000044160000}"/>
    <cellStyle name="40% - Accent1 12 4 2 2 5 2" xfId="5705" xr:uid="{00000000-0005-0000-0000-000045160000}"/>
    <cellStyle name="40% - Accent1 12 4 2 2 6" xfId="5706" xr:uid="{00000000-0005-0000-0000-000046160000}"/>
    <cellStyle name="40% - Accent1 12 4 2 2 6 2" xfId="5707" xr:uid="{00000000-0005-0000-0000-000047160000}"/>
    <cellStyle name="40% - Accent1 12 4 2 2 7" xfId="5708" xr:uid="{00000000-0005-0000-0000-000048160000}"/>
    <cellStyle name="40% - Accent1 12 4 2 3" xfId="5709" xr:uid="{00000000-0005-0000-0000-000049160000}"/>
    <cellStyle name="40% - Accent1 12 4 2 3 2" xfId="5710" xr:uid="{00000000-0005-0000-0000-00004A160000}"/>
    <cellStyle name="40% - Accent1 12 4 2 3 2 2" xfId="5711" xr:uid="{00000000-0005-0000-0000-00004B160000}"/>
    <cellStyle name="40% - Accent1 12 4 2 3 2 2 2" xfId="5712" xr:uid="{00000000-0005-0000-0000-00004C160000}"/>
    <cellStyle name="40% - Accent1 12 4 2 3 2 3" xfId="5713" xr:uid="{00000000-0005-0000-0000-00004D160000}"/>
    <cellStyle name="40% - Accent1 12 4 2 3 3" xfId="5714" xr:uid="{00000000-0005-0000-0000-00004E160000}"/>
    <cellStyle name="40% - Accent1 12 4 2 3 3 2" xfId="5715" xr:uid="{00000000-0005-0000-0000-00004F160000}"/>
    <cellStyle name="40% - Accent1 12 4 2 3 3 2 2" xfId="5716" xr:uid="{00000000-0005-0000-0000-000050160000}"/>
    <cellStyle name="40% - Accent1 12 4 2 3 3 3" xfId="5717" xr:uid="{00000000-0005-0000-0000-000051160000}"/>
    <cellStyle name="40% - Accent1 12 4 2 3 4" xfId="5718" xr:uid="{00000000-0005-0000-0000-000052160000}"/>
    <cellStyle name="40% - Accent1 12 4 2 3 4 2" xfId="5719" xr:uid="{00000000-0005-0000-0000-000053160000}"/>
    <cellStyle name="40% - Accent1 12 4 2 3 5" xfId="5720" xr:uid="{00000000-0005-0000-0000-000054160000}"/>
    <cellStyle name="40% - Accent1 12 4 2 4" xfId="5721" xr:uid="{00000000-0005-0000-0000-000055160000}"/>
    <cellStyle name="40% - Accent1 12 4 2 4 2" xfId="5722" xr:uid="{00000000-0005-0000-0000-000056160000}"/>
    <cellStyle name="40% - Accent1 12 4 2 4 2 2" xfId="5723" xr:uid="{00000000-0005-0000-0000-000057160000}"/>
    <cellStyle name="40% - Accent1 12 4 2 4 3" xfId="5724" xr:uid="{00000000-0005-0000-0000-000058160000}"/>
    <cellStyle name="40% - Accent1 12 4 2 5" xfId="5725" xr:uid="{00000000-0005-0000-0000-000059160000}"/>
    <cellStyle name="40% - Accent1 12 4 2 5 2" xfId="5726" xr:uid="{00000000-0005-0000-0000-00005A160000}"/>
    <cellStyle name="40% - Accent1 12 4 2 5 2 2" xfId="5727" xr:uid="{00000000-0005-0000-0000-00005B160000}"/>
    <cellStyle name="40% - Accent1 12 4 2 5 3" xfId="5728" xr:uid="{00000000-0005-0000-0000-00005C160000}"/>
    <cellStyle name="40% - Accent1 12 4 2 6" xfId="5729" xr:uid="{00000000-0005-0000-0000-00005D160000}"/>
    <cellStyle name="40% - Accent1 12 4 2 6 2" xfId="5730" xr:uid="{00000000-0005-0000-0000-00005E160000}"/>
    <cellStyle name="40% - Accent1 12 4 2 7" xfId="5731" xr:uid="{00000000-0005-0000-0000-00005F160000}"/>
    <cellStyle name="40% - Accent1 12 4 2 7 2" xfId="5732" xr:uid="{00000000-0005-0000-0000-000060160000}"/>
    <cellStyle name="40% - Accent1 12 4 2 8" xfId="5733" xr:uid="{00000000-0005-0000-0000-000061160000}"/>
    <cellStyle name="40% - Accent1 12 4 3" xfId="5734" xr:uid="{00000000-0005-0000-0000-000062160000}"/>
    <cellStyle name="40% - Accent1 12 4 3 2" xfId="5735" xr:uid="{00000000-0005-0000-0000-000063160000}"/>
    <cellStyle name="40% - Accent1 12 4 3 2 2" xfId="5736" xr:uid="{00000000-0005-0000-0000-000064160000}"/>
    <cellStyle name="40% - Accent1 12 4 3 2 2 2" xfId="5737" xr:uid="{00000000-0005-0000-0000-000065160000}"/>
    <cellStyle name="40% - Accent1 12 4 3 2 2 2 2" xfId="5738" xr:uid="{00000000-0005-0000-0000-000066160000}"/>
    <cellStyle name="40% - Accent1 12 4 3 2 2 3" xfId="5739" xr:uid="{00000000-0005-0000-0000-000067160000}"/>
    <cellStyle name="40% - Accent1 12 4 3 2 3" xfId="5740" xr:uid="{00000000-0005-0000-0000-000068160000}"/>
    <cellStyle name="40% - Accent1 12 4 3 2 3 2" xfId="5741" xr:uid="{00000000-0005-0000-0000-000069160000}"/>
    <cellStyle name="40% - Accent1 12 4 3 2 3 2 2" xfId="5742" xr:uid="{00000000-0005-0000-0000-00006A160000}"/>
    <cellStyle name="40% - Accent1 12 4 3 2 3 3" xfId="5743" xr:uid="{00000000-0005-0000-0000-00006B160000}"/>
    <cellStyle name="40% - Accent1 12 4 3 2 4" xfId="5744" xr:uid="{00000000-0005-0000-0000-00006C160000}"/>
    <cellStyle name="40% - Accent1 12 4 3 2 4 2" xfId="5745" xr:uid="{00000000-0005-0000-0000-00006D160000}"/>
    <cellStyle name="40% - Accent1 12 4 3 2 5" xfId="5746" xr:uid="{00000000-0005-0000-0000-00006E160000}"/>
    <cellStyle name="40% - Accent1 12 4 3 3" xfId="5747" xr:uid="{00000000-0005-0000-0000-00006F160000}"/>
    <cellStyle name="40% - Accent1 12 4 3 3 2" xfId="5748" xr:uid="{00000000-0005-0000-0000-000070160000}"/>
    <cellStyle name="40% - Accent1 12 4 3 3 2 2" xfId="5749" xr:uid="{00000000-0005-0000-0000-000071160000}"/>
    <cellStyle name="40% - Accent1 12 4 3 3 3" xfId="5750" xr:uid="{00000000-0005-0000-0000-000072160000}"/>
    <cellStyle name="40% - Accent1 12 4 3 4" xfId="5751" xr:uid="{00000000-0005-0000-0000-000073160000}"/>
    <cellStyle name="40% - Accent1 12 4 3 4 2" xfId="5752" xr:uid="{00000000-0005-0000-0000-000074160000}"/>
    <cellStyle name="40% - Accent1 12 4 3 4 2 2" xfId="5753" xr:uid="{00000000-0005-0000-0000-000075160000}"/>
    <cellStyle name="40% - Accent1 12 4 3 4 3" xfId="5754" xr:uid="{00000000-0005-0000-0000-000076160000}"/>
    <cellStyle name="40% - Accent1 12 4 3 5" xfId="5755" xr:uid="{00000000-0005-0000-0000-000077160000}"/>
    <cellStyle name="40% - Accent1 12 4 3 5 2" xfId="5756" xr:uid="{00000000-0005-0000-0000-000078160000}"/>
    <cellStyle name="40% - Accent1 12 4 3 6" xfId="5757" xr:uid="{00000000-0005-0000-0000-000079160000}"/>
    <cellStyle name="40% - Accent1 12 4 3 6 2" xfId="5758" xr:uid="{00000000-0005-0000-0000-00007A160000}"/>
    <cellStyle name="40% - Accent1 12 4 3 7" xfId="5759" xr:uid="{00000000-0005-0000-0000-00007B160000}"/>
    <cellStyle name="40% - Accent1 12 4 4" xfId="5760" xr:uid="{00000000-0005-0000-0000-00007C160000}"/>
    <cellStyle name="40% - Accent1 12 4 4 2" xfId="5761" xr:uid="{00000000-0005-0000-0000-00007D160000}"/>
    <cellStyle name="40% - Accent1 12 4 4 2 2" xfId="5762" xr:uid="{00000000-0005-0000-0000-00007E160000}"/>
    <cellStyle name="40% - Accent1 12 4 4 2 2 2" xfId="5763" xr:uid="{00000000-0005-0000-0000-00007F160000}"/>
    <cellStyle name="40% - Accent1 12 4 4 2 2 2 2" xfId="5764" xr:uid="{00000000-0005-0000-0000-000080160000}"/>
    <cellStyle name="40% - Accent1 12 4 4 2 2 3" xfId="5765" xr:uid="{00000000-0005-0000-0000-000081160000}"/>
    <cellStyle name="40% - Accent1 12 4 4 2 3" xfId="5766" xr:uid="{00000000-0005-0000-0000-000082160000}"/>
    <cellStyle name="40% - Accent1 12 4 4 2 3 2" xfId="5767" xr:uid="{00000000-0005-0000-0000-000083160000}"/>
    <cellStyle name="40% - Accent1 12 4 4 2 3 2 2" xfId="5768" xr:uid="{00000000-0005-0000-0000-000084160000}"/>
    <cellStyle name="40% - Accent1 12 4 4 2 3 3" xfId="5769" xr:uid="{00000000-0005-0000-0000-000085160000}"/>
    <cellStyle name="40% - Accent1 12 4 4 2 4" xfId="5770" xr:uid="{00000000-0005-0000-0000-000086160000}"/>
    <cellStyle name="40% - Accent1 12 4 4 2 4 2" xfId="5771" xr:uid="{00000000-0005-0000-0000-000087160000}"/>
    <cellStyle name="40% - Accent1 12 4 4 2 5" xfId="5772" xr:uid="{00000000-0005-0000-0000-000088160000}"/>
    <cellStyle name="40% - Accent1 12 4 4 3" xfId="5773" xr:uid="{00000000-0005-0000-0000-000089160000}"/>
    <cellStyle name="40% - Accent1 12 4 4 3 2" xfId="5774" xr:uid="{00000000-0005-0000-0000-00008A160000}"/>
    <cellStyle name="40% - Accent1 12 4 4 3 2 2" xfId="5775" xr:uid="{00000000-0005-0000-0000-00008B160000}"/>
    <cellStyle name="40% - Accent1 12 4 4 3 3" xfId="5776" xr:uid="{00000000-0005-0000-0000-00008C160000}"/>
    <cellStyle name="40% - Accent1 12 4 4 4" xfId="5777" xr:uid="{00000000-0005-0000-0000-00008D160000}"/>
    <cellStyle name="40% - Accent1 12 4 4 4 2" xfId="5778" xr:uid="{00000000-0005-0000-0000-00008E160000}"/>
    <cellStyle name="40% - Accent1 12 4 4 4 2 2" xfId="5779" xr:uid="{00000000-0005-0000-0000-00008F160000}"/>
    <cellStyle name="40% - Accent1 12 4 4 4 3" xfId="5780" xr:uid="{00000000-0005-0000-0000-000090160000}"/>
    <cellStyle name="40% - Accent1 12 4 4 5" xfId="5781" xr:uid="{00000000-0005-0000-0000-000091160000}"/>
    <cellStyle name="40% - Accent1 12 4 4 5 2" xfId="5782" xr:uid="{00000000-0005-0000-0000-000092160000}"/>
    <cellStyle name="40% - Accent1 12 4 4 6" xfId="5783" xr:uid="{00000000-0005-0000-0000-000093160000}"/>
    <cellStyle name="40% - Accent1 12 4 4 6 2" xfId="5784" xr:uid="{00000000-0005-0000-0000-000094160000}"/>
    <cellStyle name="40% - Accent1 12 4 4 7" xfId="5785" xr:uid="{00000000-0005-0000-0000-000095160000}"/>
    <cellStyle name="40% - Accent1 12 4 5" xfId="5786" xr:uid="{00000000-0005-0000-0000-000096160000}"/>
    <cellStyle name="40% - Accent1 12 4 5 2" xfId="5787" xr:uid="{00000000-0005-0000-0000-000097160000}"/>
    <cellStyle name="40% - Accent1 12 4 5 2 2" xfId="5788" xr:uid="{00000000-0005-0000-0000-000098160000}"/>
    <cellStyle name="40% - Accent1 12 4 5 2 2 2" xfId="5789" xr:uid="{00000000-0005-0000-0000-000099160000}"/>
    <cellStyle name="40% - Accent1 12 4 5 2 3" xfId="5790" xr:uid="{00000000-0005-0000-0000-00009A160000}"/>
    <cellStyle name="40% - Accent1 12 4 5 3" xfId="5791" xr:uid="{00000000-0005-0000-0000-00009B160000}"/>
    <cellStyle name="40% - Accent1 12 4 5 3 2" xfId="5792" xr:uid="{00000000-0005-0000-0000-00009C160000}"/>
    <cellStyle name="40% - Accent1 12 4 5 3 2 2" xfId="5793" xr:uid="{00000000-0005-0000-0000-00009D160000}"/>
    <cellStyle name="40% - Accent1 12 4 5 3 3" xfId="5794" xr:uid="{00000000-0005-0000-0000-00009E160000}"/>
    <cellStyle name="40% - Accent1 12 4 5 4" xfId="5795" xr:uid="{00000000-0005-0000-0000-00009F160000}"/>
    <cellStyle name="40% - Accent1 12 4 5 4 2" xfId="5796" xr:uid="{00000000-0005-0000-0000-0000A0160000}"/>
    <cellStyle name="40% - Accent1 12 4 5 5" xfId="5797" xr:uid="{00000000-0005-0000-0000-0000A1160000}"/>
    <cellStyle name="40% - Accent1 12 4 6" xfId="5798" xr:uid="{00000000-0005-0000-0000-0000A2160000}"/>
    <cellStyle name="40% - Accent1 12 4 6 2" xfId="5799" xr:uid="{00000000-0005-0000-0000-0000A3160000}"/>
    <cellStyle name="40% - Accent1 12 4 6 2 2" xfId="5800" xr:uid="{00000000-0005-0000-0000-0000A4160000}"/>
    <cellStyle name="40% - Accent1 12 4 6 2 2 2" xfId="5801" xr:uid="{00000000-0005-0000-0000-0000A5160000}"/>
    <cellStyle name="40% - Accent1 12 4 6 2 3" xfId="5802" xr:uid="{00000000-0005-0000-0000-0000A6160000}"/>
    <cellStyle name="40% - Accent1 12 4 6 3" xfId="5803" xr:uid="{00000000-0005-0000-0000-0000A7160000}"/>
    <cellStyle name="40% - Accent1 12 4 6 3 2" xfId="5804" xr:uid="{00000000-0005-0000-0000-0000A8160000}"/>
    <cellStyle name="40% - Accent1 12 4 6 4" xfId="5805" xr:uid="{00000000-0005-0000-0000-0000A9160000}"/>
    <cellStyle name="40% - Accent1 12 4 7" xfId="5806" xr:uid="{00000000-0005-0000-0000-0000AA160000}"/>
    <cellStyle name="40% - Accent1 12 4 7 2" xfId="5807" xr:uid="{00000000-0005-0000-0000-0000AB160000}"/>
    <cellStyle name="40% - Accent1 12 4 7 2 2" xfId="5808" xr:uid="{00000000-0005-0000-0000-0000AC160000}"/>
    <cellStyle name="40% - Accent1 12 4 7 3" xfId="5809" xr:uid="{00000000-0005-0000-0000-0000AD160000}"/>
    <cellStyle name="40% - Accent1 12 4 8" xfId="5810" xr:uid="{00000000-0005-0000-0000-0000AE160000}"/>
    <cellStyle name="40% - Accent1 12 4 8 2" xfId="5811" xr:uid="{00000000-0005-0000-0000-0000AF160000}"/>
    <cellStyle name="40% - Accent1 12 4 8 2 2" xfId="5812" xr:uid="{00000000-0005-0000-0000-0000B0160000}"/>
    <cellStyle name="40% - Accent1 12 4 8 3" xfId="5813" xr:uid="{00000000-0005-0000-0000-0000B1160000}"/>
    <cellStyle name="40% - Accent1 12 4 9" xfId="5814" xr:uid="{00000000-0005-0000-0000-0000B2160000}"/>
    <cellStyle name="40% - Accent1 12 4 9 2" xfId="5815" xr:uid="{00000000-0005-0000-0000-0000B3160000}"/>
    <cellStyle name="40% - Accent1 12 5" xfId="5816" xr:uid="{00000000-0005-0000-0000-0000B4160000}"/>
    <cellStyle name="40% - Accent1 12 5 10" xfId="5817" xr:uid="{00000000-0005-0000-0000-0000B5160000}"/>
    <cellStyle name="40% - Accent1 12 5 10 2" xfId="5818" xr:uid="{00000000-0005-0000-0000-0000B6160000}"/>
    <cellStyle name="40% - Accent1 12 5 11" xfId="5819" xr:uid="{00000000-0005-0000-0000-0000B7160000}"/>
    <cellStyle name="40% - Accent1 12 5 2" xfId="5820" xr:uid="{00000000-0005-0000-0000-0000B8160000}"/>
    <cellStyle name="40% - Accent1 12 5 2 2" xfId="5821" xr:uid="{00000000-0005-0000-0000-0000B9160000}"/>
    <cellStyle name="40% - Accent1 12 5 2 2 2" xfId="5822" xr:uid="{00000000-0005-0000-0000-0000BA160000}"/>
    <cellStyle name="40% - Accent1 12 5 2 2 2 2" xfId="5823" xr:uid="{00000000-0005-0000-0000-0000BB160000}"/>
    <cellStyle name="40% - Accent1 12 5 2 2 2 2 2" xfId="5824" xr:uid="{00000000-0005-0000-0000-0000BC160000}"/>
    <cellStyle name="40% - Accent1 12 5 2 2 2 2 2 2" xfId="5825" xr:uid="{00000000-0005-0000-0000-0000BD160000}"/>
    <cellStyle name="40% - Accent1 12 5 2 2 2 2 3" xfId="5826" xr:uid="{00000000-0005-0000-0000-0000BE160000}"/>
    <cellStyle name="40% - Accent1 12 5 2 2 2 3" xfId="5827" xr:uid="{00000000-0005-0000-0000-0000BF160000}"/>
    <cellStyle name="40% - Accent1 12 5 2 2 2 3 2" xfId="5828" xr:uid="{00000000-0005-0000-0000-0000C0160000}"/>
    <cellStyle name="40% - Accent1 12 5 2 2 2 3 2 2" xfId="5829" xr:uid="{00000000-0005-0000-0000-0000C1160000}"/>
    <cellStyle name="40% - Accent1 12 5 2 2 2 3 3" xfId="5830" xr:uid="{00000000-0005-0000-0000-0000C2160000}"/>
    <cellStyle name="40% - Accent1 12 5 2 2 2 4" xfId="5831" xr:uid="{00000000-0005-0000-0000-0000C3160000}"/>
    <cellStyle name="40% - Accent1 12 5 2 2 2 4 2" xfId="5832" xr:uid="{00000000-0005-0000-0000-0000C4160000}"/>
    <cellStyle name="40% - Accent1 12 5 2 2 2 5" xfId="5833" xr:uid="{00000000-0005-0000-0000-0000C5160000}"/>
    <cellStyle name="40% - Accent1 12 5 2 2 3" xfId="5834" xr:uid="{00000000-0005-0000-0000-0000C6160000}"/>
    <cellStyle name="40% - Accent1 12 5 2 2 3 2" xfId="5835" xr:uid="{00000000-0005-0000-0000-0000C7160000}"/>
    <cellStyle name="40% - Accent1 12 5 2 2 3 2 2" xfId="5836" xr:uid="{00000000-0005-0000-0000-0000C8160000}"/>
    <cellStyle name="40% - Accent1 12 5 2 2 3 3" xfId="5837" xr:uid="{00000000-0005-0000-0000-0000C9160000}"/>
    <cellStyle name="40% - Accent1 12 5 2 2 4" xfId="5838" xr:uid="{00000000-0005-0000-0000-0000CA160000}"/>
    <cellStyle name="40% - Accent1 12 5 2 2 4 2" xfId="5839" xr:uid="{00000000-0005-0000-0000-0000CB160000}"/>
    <cellStyle name="40% - Accent1 12 5 2 2 4 2 2" xfId="5840" xr:uid="{00000000-0005-0000-0000-0000CC160000}"/>
    <cellStyle name="40% - Accent1 12 5 2 2 4 3" xfId="5841" xr:uid="{00000000-0005-0000-0000-0000CD160000}"/>
    <cellStyle name="40% - Accent1 12 5 2 2 5" xfId="5842" xr:uid="{00000000-0005-0000-0000-0000CE160000}"/>
    <cellStyle name="40% - Accent1 12 5 2 2 5 2" xfId="5843" xr:uid="{00000000-0005-0000-0000-0000CF160000}"/>
    <cellStyle name="40% - Accent1 12 5 2 2 6" xfId="5844" xr:uid="{00000000-0005-0000-0000-0000D0160000}"/>
    <cellStyle name="40% - Accent1 12 5 2 2 6 2" xfId="5845" xr:uid="{00000000-0005-0000-0000-0000D1160000}"/>
    <cellStyle name="40% - Accent1 12 5 2 2 7" xfId="5846" xr:uid="{00000000-0005-0000-0000-0000D2160000}"/>
    <cellStyle name="40% - Accent1 12 5 2 3" xfId="5847" xr:uid="{00000000-0005-0000-0000-0000D3160000}"/>
    <cellStyle name="40% - Accent1 12 5 2 3 2" xfId="5848" xr:uid="{00000000-0005-0000-0000-0000D4160000}"/>
    <cellStyle name="40% - Accent1 12 5 2 3 2 2" xfId="5849" xr:uid="{00000000-0005-0000-0000-0000D5160000}"/>
    <cellStyle name="40% - Accent1 12 5 2 3 2 2 2" xfId="5850" xr:uid="{00000000-0005-0000-0000-0000D6160000}"/>
    <cellStyle name="40% - Accent1 12 5 2 3 2 3" xfId="5851" xr:uid="{00000000-0005-0000-0000-0000D7160000}"/>
    <cellStyle name="40% - Accent1 12 5 2 3 3" xfId="5852" xr:uid="{00000000-0005-0000-0000-0000D8160000}"/>
    <cellStyle name="40% - Accent1 12 5 2 3 3 2" xfId="5853" xr:uid="{00000000-0005-0000-0000-0000D9160000}"/>
    <cellStyle name="40% - Accent1 12 5 2 3 3 2 2" xfId="5854" xr:uid="{00000000-0005-0000-0000-0000DA160000}"/>
    <cellStyle name="40% - Accent1 12 5 2 3 3 3" xfId="5855" xr:uid="{00000000-0005-0000-0000-0000DB160000}"/>
    <cellStyle name="40% - Accent1 12 5 2 3 4" xfId="5856" xr:uid="{00000000-0005-0000-0000-0000DC160000}"/>
    <cellStyle name="40% - Accent1 12 5 2 3 4 2" xfId="5857" xr:uid="{00000000-0005-0000-0000-0000DD160000}"/>
    <cellStyle name="40% - Accent1 12 5 2 3 5" xfId="5858" xr:uid="{00000000-0005-0000-0000-0000DE160000}"/>
    <cellStyle name="40% - Accent1 12 5 2 4" xfId="5859" xr:uid="{00000000-0005-0000-0000-0000DF160000}"/>
    <cellStyle name="40% - Accent1 12 5 2 4 2" xfId="5860" xr:uid="{00000000-0005-0000-0000-0000E0160000}"/>
    <cellStyle name="40% - Accent1 12 5 2 4 2 2" xfId="5861" xr:uid="{00000000-0005-0000-0000-0000E1160000}"/>
    <cellStyle name="40% - Accent1 12 5 2 4 3" xfId="5862" xr:uid="{00000000-0005-0000-0000-0000E2160000}"/>
    <cellStyle name="40% - Accent1 12 5 2 5" xfId="5863" xr:uid="{00000000-0005-0000-0000-0000E3160000}"/>
    <cellStyle name="40% - Accent1 12 5 2 5 2" xfId="5864" xr:uid="{00000000-0005-0000-0000-0000E4160000}"/>
    <cellStyle name="40% - Accent1 12 5 2 5 2 2" xfId="5865" xr:uid="{00000000-0005-0000-0000-0000E5160000}"/>
    <cellStyle name="40% - Accent1 12 5 2 5 3" xfId="5866" xr:uid="{00000000-0005-0000-0000-0000E6160000}"/>
    <cellStyle name="40% - Accent1 12 5 2 6" xfId="5867" xr:uid="{00000000-0005-0000-0000-0000E7160000}"/>
    <cellStyle name="40% - Accent1 12 5 2 6 2" xfId="5868" xr:uid="{00000000-0005-0000-0000-0000E8160000}"/>
    <cellStyle name="40% - Accent1 12 5 2 7" xfId="5869" xr:uid="{00000000-0005-0000-0000-0000E9160000}"/>
    <cellStyle name="40% - Accent1 12 5 2 7 2" xfId="5870" xr:uid="{00000000-0005-0000-0000-0000EA160000}"/>
    <cellStyle name="40% - Accent1 12 5 2 8" xfId="5871" xr:uid="{00000000-0005-0000-0000-0000EB160000}"/>
    <cellStyle name="40% - Accent1 12 5 3" xfId="5872" xr:uid="{00000000-0005-0000-0000-0000EC160000}"/>
    <cellStyle name="40% - Accent1 12 5 3 2" xfId="5873" xr:uid="{00000000-0005-0000-0000-0000ED160000}"/>
    <cellStyle name="40% - Accent1 12 5 3 2 2" xfId="5874" xr:uid="{00000000-0005-0000-0000-0000EE160000}"/>
    <cellStyle name="40% - Accent1 12 5 3 2 2 2" xfId="5875" xr:uid="{00000000-0005-0000-0000-0000EF160000}"/>
    <cellStyle name="40% - Accent1 12 5 3 2 2 2 2" xfId="5876" xr:uid="{00000000-0005-0000-0000-0000F0160000}"/>
    <cellStyle name="40% - Accent1 12 5 3 2 2 3" xfId="5877" xr:uid="{00000000-0005-0000-0000-0000F1160000}"/>
    <cellStyle name="40% - Accent1 12 5 3 2 3" xfId="5878" xr:uid="{00000000-0005-0000-0000-0000F2160000}"/>
    <cellStyle name="40% - Accent1 12 5 3 2 3 2" xfId="5879" xr:uid="{00000000-0005-0000-0000-0000F3160000}"/>
    <cellStyle name="40% - Accent1 12 5 3 2 3 2 2" xfId="5880" xr:uid="{00000000-0005-0000-0000-0000F4160000}"/>
    <cellStyle name="40% - Accent1 12 5 3 2 3 3" xfId="5881" xr:uid="{00000000-0005-0000-0000-0000F5160000}"/>
    <cellStyle name="40% - Accent1 12 5 3 2 4" xfId="5882" xr:uid="{00000000-0005-0000-0000-0000F6160000}"/>
    <cellStyle name="40% - Accent1 12 5 3 2 4 2" xfId="5883" xr:uid="{00000000-0005-0000-0000-0000F7160000}"/>
    <cellStyle name="40% - Accent1 12 5 3 2 5" xfId="5884" xr:uid="{00000000-0005-0000-0000-0000F8160000}"/>
    <cellStyle name="40% - Accent1 12 5 3 3" xfId="5885" xr:uid="{00000000-0005-0000-0000-0000F9160000}"/>
    <cellStyle name="40% - Accent1 12 5 3 3 2" xfId="5886" xr:uid="{00000000-0005-0000-0000-0000FA160000}"/>
    <cellStyle name="40% - Accent1 12 5 3 3 2 2" xfId="5887" xr:uid="{00000000-0005-0000-0000-0000FB160000}"/>
    <cellStyle name="40% - Accent1 12 5 3 3 3" xfId="5888" xr:uid="{00000000-0005-0000-0000-0000FC160000}"/>
    <cellStyle name="40% - Accent1 12 5 3 4" xfId="5889" xr:uid="{00000000-0005-0000-0000-0000FD160000}"/>
    <cellStyle name="40% - Accent1 12 5 3 4 2" xfId="5890" xr:uid="{00000000-0005-0000-0000-0000FE160000}"/>
    <cellStyle name="40% - Accent1 12 5 3 4 2 2" xfId="5891" xr:uid="{00000000-0005-0000-0000-0000FF160000}"/>
    <cellStyle name="40% - Accent1 12 5 3 4 3" xfId="5892" xr:uid="{00000000-0005-0000-0000-000000170000}"/>
    <cellStyle name="40% - Accent1 12 5 3 5" xfId="5893" xr:uid="{00000000-0005-0000-0000-000001170000}"/>
    <cellStyle name="40% - Accent1 12 5 3 5 2" xfId="5894" xr:uid="{00000000-0005-0000-0000-000002170000}"/>
    <cellStyle name="40% - Accent1 12 5 3 6" xfId="5895" xr:uid="{00000000-0005-0000-0000-000003170000}"/>
    <cellStyle name="40% - Accent1 12 5 3 6 2" xfId="5896" xr:uid="{00000000-0005-0000-0000-000004170000}"/>
    <cellStyle name="40% - Accent1 12 5 3 7" xfId="5897" xr:uid="{00000000-0005-0000-0000-000005170000}"/>
    <cellStyle name="40% - Accent1 12 5 4" xfId="5898" xr:uid="{00000000-0005-0000-0000-000006170000}"/>
    <cellStyle name="40% - Accent1 12 5 4 2" xfId="5899" xr:uid="{00000000-0005-0000-0000-000007170000}"/>
    <cellStyle name="40% - Accent1 12 5 4 2 2" xfId="5900" xr:uid="{00000000-0005-0000-0000-000008170000}"/>
    <cellStyle name="40% - Accent1 12 5 4 2 2 2" xfId="5901" xr:uid="{00000000-0005-0000-0000-000009170000}"/>
    <cellStyle name="40% - Accent1 12 5 4 2 2 2 2" xfId="5902" xr:uid="{00000000-0005-0000-0000-00000A170000}"/>
    <cellStyle name="40% - Accent1 12 5 4 2 2 3" xfId="5903" xr:uid="{00000000-0005-0000-0000-00000B170000}"/>
    <cellStyle name="40% - Accent1 12 5 4 2 3" xfId="5904" xr:uid="{00000000-0005-0000-0000-00000C170000}"/>
    <cellStyle name="40% - Accent1 12 5 4 2 3 2" xfId="5905" xr:uid="{00000000-0005-0000-0000-00000D170000}"/>
    <cellStyle name="40% - Accent1 12 5 4 2 3 2 2" xfId="5906" xr:uid="{00000000-0005-0000-0000-00000E170000}"/>
    <cellStyle name="40% - Accent1 12 5 4 2 3 3" xfId="5907" xr:uid="{00000000-0005-0000-0000-00000F170000}"/>
    <cellStyle name="40% - Accent1 12 5 4 2 4" xfId="5908" xr:uid="{00000000-0005-0000-0000-000010170000}"/>
    <cellStyle name="40% - Accent1 12 5 4 2 4 2" xfId="5909" xr:uid="{00000000-0005-0000-0000-000011170000}"/>
    <cellStyle name="40% - Accent1 12 5 4 2 5" xfId="5910" xr:uid="{00000000-0005-0000-0000-000012170000}"/>
    <cellStyle name="40% - Accent1 12 5 4 3" xfId="5911" xr:uid="{00000000-0005-0000-0000-000013170000}"/>
    <cellStyle name="40% - Accent1 12 5 4 3 2" xfId="5912" xr:uid="{00000000-0005-0000-0000-000014170000}"/>
    <cellStyle name="40% - Accent1 12 5 4 3 2 2" xfId="5913" xr:uid="{00000000-0005-0000-0000-000015170000}"/>
    <cellStyle name="40% - Accent1 12 5 4 3 3" xfId="5914" xr:uid="{00000000-0005-0000-0000-000016170000}"/>
    <cellStyle name="40% - Accent1 12 5 4 4" xfId="5915" xr:uid="{00000000-0005-0000-0000-000017170000}"/>
    <cellStyle name="40% - Accent1 12 5 4 4 2" xfId="5916" xr:uid="{00000000-0005-0000-0000-000018170000}"/>
    <cellStyle name="40% - Accent1 12 5 4 4 2 2" xfId="5917" xr:uid="{00000000-0005-0000-0000-000019170000}"/>
    <cellStyle name="40% - Accent1 12 5 4 4 3" xfId="5918" xr:uid="{00000000-0005-0000-0000-00001A170000}"/>
    <cellStyle name="40% - Accent1 12 5 4 5" xfId="5919" xr:uid="{00000000-0005-0000-0000-00001B170000}"/>
    <cellStyle name="40% - Accent1 12 5 4 5 2" xfId="5920" xr:uid="{00000000-0005-0000-0000-00001C170000}"/>
    <cellStyle name="40% - Accent1 12 5 4 6" xfId="5921" xr:uid="{00000000-0005-0000-0000-00001D170000}"/>
    <cellStyle name="40% - Accent1 12 5 4 6 2" xfId="5922" xr:uid="{00000000-0005-0000-0000-00001E170000}"/>
    <cellStyle name="40% - Accent1 12 5 4 7" xfId="5923" xr:uid="{00000000-0005-0000-0000-00001F170000}"/>
    <cellStyle name="40% - Accent1 12 5 5" xfId="5924" xr:uid="{00000000-0005-0000-0000-000020170000}"/>
    <cellStyle name="40% - Accent1 12 5 5 2" xfId="5925" xr:uid="{00000000-0005-0000-0000-000021170000}"/>
    <cellStyle name="40% - Accent1 12 5 5 2 2" xfId="5926" xr:uid="{00000000-0005-0000-0000-000022170000}"/>
    <cellStyle name="40% - Accent1 12 5 5 2 2 2" xfId="5927" xr:uid="{00000000-0005-0000-0000-000023170000}"/>
    <cellStyle name="40% - Accent1 12 5 5 2 3" xfId="5928" xr:uid="{00000000-0005-0000-0000-000024170000}"/>
    <cellStyle name="40% - Accent1 12 5 5 3" xfId="5929" xr:uid="{00000000-0005-0000-0000-000025170000}"/>
    <cellStyle name="40% - Accent1 12 5 5 3 2" xfId="5930" xr:uid="{00000000-0005-0000-0000-000026170000}"/>
    <cellStyle name="40% - Accent1 12 5 5 3 2 2" xfId="5931" xr:uid="{00000000-0005-0000-0000-000027170000}"/>
    <cellStyle name="40% - Accent1 12 5 5 3 3" xfId="5932" xr:uid="{00000000-0005-0000-0000-000028170000}"/>
    <cellStyle name="40% - Accent1 12 5 5 4" xfId="5933" xr:uid="{00000000-0005-0000-0000-000029170000}"/>
    <cellStyle name="40% - Accent1 12 5 5 4 2" xfId="5934" xr:uid="{00000000-0005-0000-0000-00002A170000}"/>
    <cellStyle name="40% - Accent1 12 5 5 5" xfId="5935" xr:uid="{00000000-0005-0000-0000-00002B170000}"/>
    <cellStyle name="40% - Accent1 12 5 6" xfId="5936" xr:uid="{00000000-0005-0000-0000-00002C170000}"/>
    <cellStyle name="40% - Accent1 12 5 6 2" xfId="5937" xr:uid="{00000000-0005-0000-0000-00002D170000}"/>
    <cellStyle name="40% - Accent1 12 5 6 2 2" xfId="5938" xr:uid="{00000000-0005-0000-0000-00002E170000}"/>
    <cellStyle name="40% - Accent1 12 5 6 2 2 2" xfId="5939" xr:uid="{00000000-0005-0000-0000-00002F170000}"/>
    <cellStyle name="40% - Accent1 12 5 6 2 3" xfId="5940" xr:uid="{00000000-0005-0000-0000-000030170000}"/>
    <cellStyle name="40% - Accent1 12 5 6 3" xfId="5941" xr:uid="{00000000-0005-0000-0000-000031170000}"/>
    <cellStyle name="40% - Accent1 12 5 6 3 2" xfId="5942" xr:uid="{00000000-0005-0000-0000-000032170000}"/>
    <cellStyle name="40% - Accent1 12 5 6 4" xfId="5943" xr:uid="{00000000-0005-0000-0000-000033170000}"/>
    <cellStyle name="40% - Accent1 12 5 7" xfId="5944" xr:uid="{00000000-0005-0000-0000-000034170000}"/>
    <cellStyle name="40% - Accent1 12 5 7 2" xfId="5945" xr:uid="{00000000-0005-0000-0000-000035170000}"/>
    <cellStyle name="40% - Accent1 12 5 7 2 2" xfId="5946" xr:uid="{00000000-0005-0000-0000-000036170000}"/>
    <cellStyle name="40% - Accent1 12 5 7 3" xfId="5947" xr:uid="{00000000-0005-0000-0000-000037170000}"/>
    <cellStyle name="40% - Accent1 12 5 8" xfId="5948" xr:uid="{00000000-0005-0000-0000-000038170000}"/>
    <cellStyle name="40% - Accent1 12 5 8 2" xfId="5949" xr:uid="{00000000-0005-0000-0000-000039170000}"/>
    <cellStyle name="40% - Accent1 12 5 8 2 2" xfId="5950" xr:uid="{00000000-0005-0000-0000-00003A170000}"/>
    <cellStyle name="40% - Accent1 12 5 8 3" xfId="5951" xr:uid="{00000000-0005-0000-0000-00003B170000}"/>
    <cellStyle name="40% - Accent1 12 5 9" xfId="5952" xr:uid="{00000000-0005-0000-0000-00003C170000}"/>
    <cellStyle name="40% - Accent1 12 5 9 2" xfId="5953" xr:uid="{00000000-0005-0000-0000-00003D170000}"/>
    <cellStyle name="40% - Accent1 12 6" xfId="5954" xr:uid="{00000000-0005-0000-0000-00003E170000}"/>
    <cellStyle name="40% - Accent1 12 6 2" xfId="5955" xr:uid="{00000000-0005-0000-0000-00003F170000}"/>
    <cellStyle name="40% - Accent1 12 6 2 2" xfId="5956" xr:uid="{00000000-0005-0000-0000-000040170000}"/>
    <cellStyle name="40% - Accent1 12 6 2 2 2" xfId="5957" xr:uid="{00000000-0005-0000-0000-000041170000}"/>
    <cellStyle name="40% - Accent1 12 6 2 2 2 2" xfId="5958" xr:uid="{00000000-0005-0000-0000-000042170000}"/>
    <cellStyle name="40% - Accent1 12 6 2 2 2 2 2" xfId="5959" xr:uid="{00000000-0005-0000-0000-000043170000}"/>
    <cellStyle name="40% - Accent1 12 6 2 2 2 3" xfId="5960" xr:uid="{00000000-0005-0000-0000-000044170000}"/>
    <cellStyle name="40% - Accent1 12 6 2 2 3" xfId="5961" xr:uid="{00000000-0005-0000-0000-000045170000}"/>
    <cellStyle name="40% - Accent1 12 6 2 2 3 2" xfId="5962" xr:uid="{00000000-0005-0000-0000-000046170000}"/>
    <cellStyle name="40% - Accent1 12 6 2 2 3 2 2" xfId="5963" xr:uid="{00000000-0005-0000-0000-000047170000}"/>
    <cellStyle name="40% - Accent1 12 6 2 2 3 3" xfId="5964" xr:uid="{00000000-0005-0000-0000-000048170000}"/>
    <cellStyle name="40% - Accent1 12 6 2 2 4" xfId="5965" xr:uid="{00000000-0005-0000-0000-000049170000}"/>
    <cellStyle name="40% - Accent1 12 6 2 2 4 2" xfId="5966" xr:uid="{00000000-0005-0000-0000-00004A170000}"/>
    <cellStyle name="40% - Accent1 12 6 2 2 5" xfId="5967" xr:uid="{00000000-0005-0000-0000-00004B170000}"/>
    <cellStyle name="40% - Accent1 12 6 2 3" xfId="5968" xr:uid="{00000000-0005-0000-0000-00004C170000}"/>
    <cellStyle name="40% - Accent1 12 6 2 3 2" xfId="5969" xr:uid="{00000000-0005-0000-0000-00004D170000}"/>
    <cellStyle name="40% - Accent1 12 6 2 3 2 2" xfId="5970" xr:uid="{00000000-0005-0000-0000-00004E170000}"/>
    <cellStyle name="40% - Accent1 12 6 2 3 3" xfId="5971" xr:uid="{00000000-0005-0000-0000-00004F170000}"/>
    <cellStyle name="40% - Accent1 12 6 2 4" xfId="5972" xr:uid="{00000000-0005-0000-0000-000050170000}"/>
    <cellStyle name="40% - Accent1 12 6 2 4 2" xfId="5973" xr:uid="{00000000-0005-0000-0000-000051170000}"/>
    <cellStyle name="40% - Accent1 12 6 2 4 2 2" xfId="5974" xr:uid="{00000000-0005-0000-0000-000052170000}"/>
    <cellStyle name="40% - Accent1 12 6 2 4 3" xfId="5975" xr:uid="{00000000-0005-0000-0000-000053170000}"/>
    <cellStyle name="40% - Accent1 12 6 2 5" xfId="5976" xr:uid="{00000000-0005-0000-0000-000054170000}"/>
    <cellStyle name="40% - Accent1 12 6 2 5 2" xfId="5977" xr:uid="{00000000-0005-0000-0000-000055170000}"/>
    <cellStyle name="40% - Accent1 12 6 2 6" xfId="5978" xr:uid="{00000000-0005-0000-0000-000056170000}"/>
    <cellStyle name="40% - Accent1 12 6 2 6 2" xfId="5979" xr:uid="{00000000-0005-0000-0000-000057170000}"/>
    <cellStyle name="40% - Accent1 12 6 2 7" xfId="5980" xr:uid="{00000000-0005-0000-0000-000058170000}"/>
    <cellStyle name="40% - Accent1 12 6 3" xfId="5981" xr:uid="{00000000-0005-0000-0000-000059170000}"/>
    <cellStyle name="40% - Accent1 12 6 3 2" xfId="5982" xr:uid="{00000000-0005-0000-0000-00005A170000}"/>
    <cellStyle name="40% - Accent1 12 6 3 2 2" xfId="5983" xr:uid="{00000000-0005-0000-0000-00005B170000}"/>
    <cellStyle name="40% - Accent1 12 6 3 2 2 2" xfId="5984" xr:uid="{00000000-0005-0000-0000-00005C170000}"/>
    <cellStyle name="40% - Accent1 12 6 3 2 3" xfId="5985" xr:uid="{00000000-0005-0000-0000-00005D170000}"/>
    <cellStyle name="40% - Accent1 12 6 3 3" xfId="5986" xr:uid="{00000000-0005-0000-0000-00005E170000}"/>
    <cellStyle name="40% - Accent1 12 6 3 3 2" xfId="5987" xr:uid="{00000000-0005-0000-0000-00005F170000}"/>
    <cellStyle name="40% - Accent1 12 6 3 3 2 2" xfId="5988" xr:uid="{00000000-0005-0000-0000-000060170000}"/>
    <cellStyle name="40% - Accent1 12 6 3 3 3" xfId="5989" xr:uid="{00000000-0005-0000-0000-000061170000}"/>
    <cellStyle name="40% - Accent1 12 6 3 4" xfId="5990" xr:uid="{00000000-0005-0000-0000-000062170000}"/>
    <cellStyle name="40% - Accent1 12 6 3 4 2" xfId="5991" xr:uid="{00000000-0005-0000-0000-000063170000}"/>
    <cellStyle name="40% - Accent1 12 6 3 5" xfId="5992" xr:uid="{00000000-0005-0000-0000-000064170000}"/>
    <cellStyle name="40% - Accent1 12 6 4" xfId="5993" xr:uid="{00000000-0005-0000-0000-000065170000}"/>
    <cellStyle name="40% - Accent1 12 6 4 2" xfId="5994" xr:uid="{00000000-0005-0000-0000-000066170000}"/>
    <cellStyle name="40% - Accent1 12 6 4 2 2" xfId="5995" xr:uid="{00000000-0005-0000-0000-000067170000}"/>
    <cellStyle name="40% - Accent1 12 6 4 3" xfId="5996" xr:uid="{00000000-0005-0000-0000-000068170000}"/>
    <cellStyle name="40% - Accent1 12 6 5" xfId="5997" xr:uid="{00000000-0005-0000-0000-000069170000}"/>
    <cellStyle name="40% - Accent1 12 6 5 2" xfId="5998" xr:uid="{00000000-0005-0000-0000-00006A170000}"/>
    <cellStyle name="40% - Accent1 12 6 5 2 2" xfId="5999" xr:uid="{00000000-0005-0000-0000-00006B170000}"/>
    <cellStyle name="40% - Accent1 12 6 5 3" xfId="6000" xr:uid="{00000000-0005-0000-0000-00006C170000}"/>
    <cellStyle name="40% - Accent1 12 6 6" xfId="6001" xr:uid="{00000000-0005-0000-0000-00006D170000}"/>
    <cellStyle name="40% - Accent1 12 6 6 2" xfId="6002" xr:uid="{00000000-0005-0000-0000-00006E170000}"/>
    <cellStyle name="40% - Accent1 12 6 7" xfId="6003" xr:uid="{00000000-0005-0000-0000-00006F170000}"/>
    <cellStyle name="40% - Accent1 12 6 7 2" xfId="6004" xr:uid="{00000000-0005-0000-0000-000070170000}"/>
    <cellStyle name="40% - Accent1 12 6 8" xfId="6005" xr:uid="{00000000-0005-0000-0000-000071170000}"/>
    <cellStyle name="40% - Accent1 12 7" xfId="6006" xr:uid="{00000000-0005-0000-0000-000072170000}"/>
    <cellStyle name="40% - Accent1 12 7 2" xfId="6007" xr:uid="{00000000-0005-0000-0000-000073170000}"/>
    <cellStyle name="40% - Accent1 12 7 2 2" xfId="6008" xr:uid="{00000000-0005-0000-0000-000074170000}"/>
    <cellStyle name="40% - Accent1 12 7 2 2 2" xfId="6009" xr:uid="{00000000-0005-0000-0000-000075170000}"/>
    <cellStyle name="40% - Accent1 12 7 2 2 2 2" xfId="6010" xr:uid="{00000000-0005-0000-0000-000076170000}"/>
    <cellStyle name="40% - Accent1 12 7 2 2 3" xfId="6011" xr:uid="{00000000-0005-0000-0000-000077170000}"/>
    <cellStyle name="40% - Accent1 12 7 2 3" xfId="6012" xr:uid="{00000000-0005-0000-0000-000078170000}"/>
    <cellStyle name="40% - Accent1 12 7 2 3 2" xfId="6013" xr:uid="{00000000-0005-0000-0000-000079170000}"/>
    <cellStyle name="40% - Accent1 12 7 2 3 2 2" xfId="6014" xr:uid="{00000000-0005-0000-0000-00007A170000}"/>
    <cellStyle name="40% - Accent1 12 7 2 3 3" xfId="6015" xr:uid="{00000000-0005-0000-0000-00007B170000}"/>
    <cellStyle name="40% - Accent1 12 7 2 4" xfId="6016" xr:uid="{00000000-0005-0000-0000-00007C170000}"/>
    <cellStyle name="40% - Accent1 12 7 2 4 2" xfId="6017" xr:uid="{00000000-0005-0000-0000-00007D170000}"/>
    <cellStyle name="40% - Accent1 12 7 2 5" xfId="6018" xr:uid="{00000000-0005-0000-0000-00007E170000}"/>
    <cellStyle name="40% - Accent1 12 7 3" xfId="6019" xr:uid="{00000000-0005-0000-0000-00007F170000}"/>
    <cellStyle name="40% - Accent1 12 7 3 2" xfId="6020" xr:uid="{00000000-0005-0000-0000-000080170000}"/>
    <cellStyle name="40% - Accent1 12 7 3 2 2" xfId="6021" xr:uid="{00000000-0005-0000-0000-000081170000}"/>
    <cellStyle name="40% - Accent1 12 7 3 3" xfId="6022" xr:uid="{00000000-0005-0000-0000-000082170000}"/>
    <cellStyle name="40% - Accent1 12 7 4" xfId="6023" xr:uid="{00000000-0005-0000-0000-000083170000}"/>
    <cellStyle name="40% - Accent1 12 7 4 2" xfId="6024" xr:uid="{00000000-0005-0000-0000-000084170000}"/>
    <cellStyle name="40% - Accent1 12 7 4 2 2" xfId="6025" xr:uid="{00000000-0005-0000-0000-000085170000}"/>
    <cellStyle name="40% - Accent1 12 7 4 3" xfId="6026" xr:uid="{00000000-0005-0000-0000-000086170000}"/>
    <cellStyle name="40% - Accent1 12 7 5" xfId="6027" xr:uid="{00000000-0005-0000-0000-000087170000}"/>
    <cellStyle name="40% - Accent1 12 7 5 2" xfId="6028" xr:uid="{00000000-0005-0000-0000-000088170000}"/>
    <cellStyle name="40% - Accent1 12 7 6" xfId="6029" xr:uid="{00000000-0005-0000-0000-000089170000}"/>
    <cellStyle name="40% - Accent1 12 7 6 2" xfId="6030" xr:uid="{00000000-0005-0000-0000-00008A170000}"/>
    <cellStyle name="40% - Accent1 12 7 7" xfId="6031" xr:uid="{00000000-0005-0000-0000-00008B170000}"/>
    <cellStyle name="40% - Accent1 12 8" xfId="6032" xr:uid="{00000000-0005-0000-0000-00008C170000}"/>
    <cellStyle name="40% - Accent1 12 8 2" xfId="6033" xr:uid="{00000000-0005-0000-0000-00008D170000}"/>
    <cellStyle name="40% - Accent1 12 8 2 2" xfId="6034" xr:uid="{00000000-0005-0000-0000-00008E170000}"/>
    <cellStyle name="40% - Accent1 12 8 2 2 2" xfId="6035" xr:uid="{00000000-0005-0000-0000-00008F170000}"/>
    <cellStyle name="40% - Accent1 12 8 2 2 2 2" xfId="6036" xr:uid="{00000000-0005-0000-0000-000090170000}"/>
    <cellStyle name="40% - Accent1 12 8 2 2 3" xfId="6037" xr:uid="{00000000-0005-0000-0000-000091170000}"/>
    <cellStyle name="40% - Accent1 12 8 2 3" xfId="6038" xr:uid="{00000000-0005-0000-0000-000092170000}"/>
    <cellStyle name="40% - Accent1 12 8 2 3 2" xfId="6039" xr:uid="{00000000-0005-0000-0000-000093170000}"/>
    <cellStyle name="40% - Accent1 12 8 2 3 2 2" xfId="6040" xr:uid="{00000000-0005-0000-0000-000094170000}"/>
    <cellStyle name="40% - Accent1 12 8 2 3 3" xfId="6041" xr:uid="{00000000-0005-0000-0000-000095170000}"/>
    <cellStyle name="40% - Accent1 12 8 2 4" xfId="6042" xr:uid="{00000000-0005-0000-0000-000096170000}"/>
    <cellStyle name="40% - Accent1 12 8 2 4 2" xfId="6043" xr:uid="{00000000-0005-0000-0000-000097170000}"/>
    <cellStyle name="40% - Accent1 12 8 2 5" xfId="6044" xr:uid="{00000000-0005-0000-0000-000098170000}"/>
    <cellStyle name="40% - Accent1 12 8 3" xfId="6045" xr:uid="{00000000-0005-0000-0000-000099170000}"/>
    <cellStyle name="40% - Accent1 12 8 3 2" xfId="6046" xr:uid="{00000000-0005-0000-0000-00009A170000}"/>
    <cellStyle name="40% - Accent1 12 8 3 2 2" xfId="6047" xr:uid="{00000000-0005-0000-0000-00009B170000}"/>
    <cellStyle name="40% - Accent1 12 8 3 3" xfId="6048" xr:uid="{00000000-0005-0000-0000-00009C170000}"/>
    <cellStyle name="40% - Accent1 12 8 4" xfId="6049" xr:uid="{00000000-0005-0000-0000-00009D170000}"/>
    <cellStyle name="40% - Accent1 12 8 4 2" xfId="6050" xr:uid="{00000000-0005-0000-0000-00009E170000}"/>
    <cellStyle name="40% - Accent1 12 8 4 2 2" xfId="6051" xr:uid="{00000000-0005-0000-0000-00009F170000}"/>
    <cellStyle name="40% - Accent1 12 8 4 3" xfId="6052" xr:uid="{00000000-0005-0000-0000-0000A0170000}"/>
    <cellStyle name="40% - Accent1 12 8 5" xfId="6053" xr:uid="{00000000-0005-0000-0000-0000A1170000}"/>
    <cellStyle name="40% - Accent1 12 8 5 2" xfId="6054" xr:uid="{00000000-0005-0000-0000-0000A2170000}"/>
    <cellStyle name="40% - Accent1 12 8 6" xfId="6055" xr:uid="{00000000-0005-0000-0000-0000A3170000}"/>
    <cellStyle name="40% - Accent1 12 8 6 2" xfId="6056" xr:uid="{00000000-0005-0000-0000-0000A4170000}"/>
    <cellStyle name="40% - Accent1 12 8 7" xfId="6057" xr:uid="{00000000-0005-0000-0000-0000A5170000}"/>
    <cellStyle name="40% - Accent1 12 9" xfId="6058" xr:uid="{00000000-0005-0000-0000-0000A6170000}"/>
    <cellStyle name="40% - Accent1 12 9 2" xfId="6059" xr:uid="{00000000-0005-0000-0000-0000A7170000}"/>
    <cellStyle name="40% - Accent1 12 9 2 2" xfId="6060" xr:uid="{00000000-0005-0000-0000-0000A8170000}"/>
    <cellStyle name="40% - Accent1 12 9 2 2 2" xfId="6061" xr:uid="{00000000-0005-0000-0000-0000A9170000}"/>
    <cellStyle name="40% - Accent1 12 9 2 3" xfId="6062" xr:uid="{00000000-0005-0000-0000-0000AA170000}"/>
    <cellStyle name="40% - Accent1 12 9 3" xfId="6063" xr:uid="{00000000-0005-0000-0000-0000AB170000}"/>
    <cellStyle name="40% - Accent1 12 9 3 2" xfId="6064" xr:uid="{00000000-0005-0000-0000-0000AC170000}"/>
    <cellStyle name="40% - Accent1 12 9 3 2 2" xfId="6065" xr:uid="{00000000-0005-0000-0000-0000AD170000}"/>
    <cellStyle name="40% - Accent1 12 9 3 3" xfId="6066" xr:uid="{00000000-0005-0000-0000-0000AE170000}"/>
    <cellStyle name="40% - Accent1 12 9 4" xfId="6067" xr:uid="{00000000-0005-0000-0000-0000AF170000}"/>
    <cellStyle name="40% - Accent1 12 9 4 2" xfId="6068" xr:uid="{00000000-0005-0000-0000-0000B0170000}"/>
    <cellStyle name="40% - Accent1 12 9 5" xfId="6069" xr:uid="{00000000-0005-0000-0000-0000B1170000}"/>
    <cellStyle name="40% - Accent1 13" xfId="6070" xr:uid="{00000000-0005-0000-0000-0000B2170000}"/>
    <cellStyle name="40% - Accent1 2" xfId="6071" xr:uid="{00000000-0005-0000-0000-0000B3170000}"/>
    <cellStyle name="40% - Accent1 2 2" xfId="6072" xr:uid="{00000000-0005-0000-0000-0000B4170000}"/>
    <cellStyle name="40% - Accent1 2 2 2" xfId="6073" xr:uid="{00000000-0005-0000-0000-0000B5170000}"/>
    <cellStyle name="40% - Accent1 2 3" xfId="6074" xr:uid="{00000000-0005-0000-0000-0000B6170000}"/>
    <cellStyle name="40% - Accent1 3" xfId="6075" xr:uid="{00000000-0005-0000-0000-0000B7170000}"/>
    <cellStyle name="40% - Accent1 3 2" xfId="6076" xr:uid="{00000000-0005-0000-0000-0000B8170000}"/>
    <cellStyle name="40% - Accent1 4" xfId="6077" xr:uid="{00000000-0005-0000-0000-0000B9170000}"/>
    <cellStyle name="40% - Accent1 4 2" xfId="6078" xr:uid="{00000000-0005-0000-0000-0000BA170000}"/>
    <cellStyle name="40% - Accent1 5" xfId="6079" xr:uid="{00000000-0005-0000-0000-0000BB170000}"/>
    <cellStyle name="40% - Accent1 5 2" xfId="6080" xr:uid="{00000000-0005-0000-0000-0000BC170000}"/>
    <cellStyle name="40% - Accent1 6" xfId="6081" xr:uid="{00000000-0005-0000-0000-0000BD170000}"/>
    <cellStyle name="40% - Accent1 6 2" xfId="6082" xr:uid="{00000000-0005-0000-0000-0000BE170000}"/>
    <cellStyle name="40% - Accent1 7" xfId="6083" xr:uid="{00000000-0005-0000-0000-0000BF170000}"/>
    <cellStyle name="40% - Accent1 7 2" xfId="6084" xr:uid="{00000000-0005-0000-0000-0000C0170000}"/>
    <cellStyle name="40% - Accent1 8" xfId="6085" xr:uid="{00000000-0005-0000-0000-0000C1170000}"/>
    <cellStyle name="40% - Accent1 8 2" xfId="6086" xr:uid="{00000000-0005-0000-0000-0000C2170000}"/>
    <cellStyle name="40% - Accent1 9" xfId="6087" xr:uid="{00000000-0005-0000-0000-0000C3170000}"/>
    <cellStyle name="40% - Accent1 9 2" xfId="6088" xr:uid="{00000000-0005-0000-0000-0000C4170000}"/>
    <cellStyle name="40% - Accent2 10" xfId="6089" xr:uid="{00000000-0005-0000-0000-0000C5170000}"/>
    <cellStyle name="40% - Accent2 10 2" xfId="6090" xr:uid="{00000000-0005-0000-0000-0000C6170000}"/>
    <cellStyle name="40% - Accent2 11" xfId="6091" xr:uid="{00000000-0005-0000-0000-0000C7170000}"/>
    <cellStyle name="40% - Accent2 11 2" xfId="6092" xr:uid="{00000000-0005-0000-0000-0000C8170000}"/>
    <cellStyle name="40% - Accent2 12" xfId="6093" xr:uid="{00000000-0005-0000-0000-0000C9170000}"/>
    <cellStyle name="40% - Accent2 12 10" xfId="6094" xr:uid="{00000000-0005-0000-0000-0000CA170000}"/>
    <cellStyle name="40% - Accent2 12 10 2" xfId="6095" xr:uid="{00000000-0005-0000-0000-0000CB170000}"/>
    <cellStyle name="40% - Accent2 12 10 2 2" xfId="6096" xr:uid="{00000000-0005-0000-0000-0000CC170000}"/>
    <cellStyle name="40% - Accent2 12 10 2 2 2" xfId="6097" xr:uid="{00000000-0005-0000-0000-0000CD170000}"/>
    <cellStyle name="40% - Accent2 12 10 2 3" xfId="6098" xr:uid="{00000000-0005-0000-0000-0000CE170000}"/>
    <cellStyle name="40% - Accent2 12 10 3" xfId="6099" xr:uid="{00000000-0005-0000-0000-0000CF170000}"/>
    <cellStyle name="40% - Accent2 12 10 3 2" xfId="6100" xr:uid="{00000000-0005-0000-0000-0000D0170000}"/>
    <cellStyle name="40% - Accent2 12 10 4" xfId="6101" xr:uid="{00000000-0005-0000-0000-0000D1170000}"/>
    <cellStyle name="40% - Accent2 12 11" xfId="6102" xr:uid="{00000000-0005-0000-0000-0000D2170000}"/>
    <cellStyle name="40% - Accent2 12 11 2" xfId="6103" xr:uid="{00000000-0005-0000-0000-0000D3170000}"/>
    <cellStyle name="40% - Accent2 12 11 2 2" xfId="6104" xr:uid="{00000000-0005-0000-0000-0000D4170000}"/>
    <cellStyle name="40% - Accent2 12 11 2 2 2" xfId="6105" xr:uid="{00000000-0005-0000-0000-0000D5170000}"/>
    <cellStyle name="40% - Accent2 12 11 2 3" xfId="6106" xr:uid="{00000000-0005-0000-0000-0000D6170000}"/>
    <cellStyle name="40% - Accent2 12 11 3" xfId="6107" xr:uid="{00000000-0005-0000-0000-0000D7170000}"/>
    <cellStyle name="40% - Accent2 12 11 3 2" xfId="6108" xr:uid="{00000000-0005-0000-0000-0000D8170000}"/>
    <cellStyle name="40% - Accent2 12 11 4" xfId="6109" xr:uid="{00000000-0005-0000-0000-0000D9170000}"/>
    <cellStyle name="40% - Accent2 12 12" xfId="6110" xr:uid="{00000000-0005-0000-0000-0000DA170000}"/>
    <cellStyle name="40% - Accent2 12 12 2" xfId="6111" xr:uid="{00000000-0005-0000-0000-0000DB170000}"/>
    <cellStyle name="40% - Accent2 12 12 2 2" xfId="6112" xr:uid="{00000000-0005-0000-0000-0000DC170000}"/>
    <cellStyle name="40% - Accent2 12 12 3" xfId="6113" xr:uid="{00000000-0005-0000-0000-0000DD170000}"/>
    <cellStyle name="40% - Accent2 12 13" xfId="6114" xr:uid="{00000000-0005-0000-0000-0000DE170000}"/>
    <cellStyle name="40% - Accent2 12 13 2" xfId="6115" xr:uid="{00000000-0005-0000-0000-0000DF170000}"/>
    <cellStyle name="40% - Accent2 12 14" xfId="6116" xr:uid="{00000000-0005-0000-0000-0000E0170000}"/>
    <cellStyle name="40% - Accent2 12 14 2" xfId="6117" xr:uid="{00000000-0005-0000-0000-0000E1170000}"/>
    <cellStyle name="40% - Accent2 12 15" xfId="6118" xr:uid="{00000000-0005-0000-0000-0000E2170000}"/>
    <cellStyle name="40% - Accent2 12 2" xfId="6119" xr:uid="{00000000-0005-0000-0000-0000E3170000}"/>
    <cellStyle name="40% - Accent2 12 2 10" xfId="6120" xr:uid="{00000000-0005-0000-0000-0000E4170000}"/>
    <cellStyle name="40% - Accent2 12 2 10 2" xfId="6121" xr:uid="{00000000-0005-0000-0000-0000E5170000}"/>
    <cellStyle name="40% - Accent2 12 2 11" xfId="6122" xr:uid="{00000000-0005-0000-0000-0000E6170000}"/>
    <cellStyle name="40% - Accent2 12 2 11 2" xfId="6123" xr:uid="{00000000-0005-0000-0000-0000E7170000}"/>
    <cellStyle name="40% - Accent2 12 2 12" xfId="6124" xr:uid="{00000000-0005-0000-0000-0000E8170000}"/>
    <cellStyle name="40% - Accent2 12 2 2" xfId="6125" xr:uid="{00000000-0005-0000-0000-0000E9170000}"/>
    <cellStyle name="40% - Accent2 12 2 2 10" xfId="6126" xr:uid="{00000000-0005-0000-0000-0000EA170000}"/>
    <cellStyle name="40% - Accent2 12 2 2 10 2" xfId="6127" xr:uid="{00000000-0005-0000-0000-0000EB170000}"/>
    <cellStyle name="40% - Accent2 12 2 2 11" xfId="6128" xr:uid="{00000000-0005-0000-0000-0000EC170000}"/>
    <cellStyle name="40% - Accent2 12 2 2 2" xfId="6129" xr:uid="{00000000-0005-0000-0000-0000ED170000}"/>
    <cellStyle name="40% - Accent2 12 2 2 2 2" xfId="6130" xr:uid="{00000000-0005-0000-0000-0000EE170000}"/>
    <cellStyle name="40% - Accent2 12 2 2 2 2 2" xfId="6131" xr:uid="{00000000-0005-0000-0000-0000EF170000}"/>
    <cellStyle name="40% - Accent2 12 2 2 2 2 2 2" xfId="6132" xr:uid="{00000000-0005-0000-0000-0000F0170000}"/>
    <cellStyle name="40% - Accent2 12 2 2 2 2 2 2 2" xfId="6133" xr:uid="{00000000-0005-0000-0000-0000F1170000}"/>
    <cellStyle name="40% - Accent2 12 2 2 2 2 2 2 2 2" xfId="6134" xr:uid="{00000000-0005-0000-0000-0000F2170000}"/>
    <cellStyle name="40% - Accent2 12 2 2 2 2 2 2 3" xfId="6135" xr:uid="{00000000-0005-0000-0000-0000F3170000}"/>
    <cellStyle name="40% - Accent2 12 2 2 2 2 2 3" xfId="6136" xr:uid="{00000000-0005-0000-0000-0000F4170000}"/>
    <cellStyle name="40% - Accent2 12 2 2 2 2 2 3 2" xfId="6137" xr:uid="{00000000-0005-0000-0000-0000F5170000}"/>
    <cellStyle name="40% - Accent2 12 2 2 2 2 2 3 2 2" xfId="6138" xr:uid="{00000000-0005-0000-0000-0000F6170000}"/>
    <cellStyle name="40% - Accent2 12 2 2 2 2 2 3 3" xfId="6139" xr:uid="{00000000-0005-0000-0000-0000F7170000}"/>
    <cellStyle name="40% - Accent2 12 2 2 2 2 2 4" xfId="6140" xr:uid="{00000000-0005-0000-0000-0000F8170000}"/>
    <cellStyle name="40% - Accent2 12 2 2 2 2 2 4 2" xfId="6141" xr:uid="{00000000-0005-0000-0000-0000F9170000}"/>
    <cellStyle name="40% - Accent2 12 2 2 2 2 2 5" xfId="6142" xr:uid="{00000000-0005-0000-0000-0000FA170000}"/>
    <cellStyle name="40% - Accent2 12 2 2 2 2 3" xfId="6143" xr:uid="{00000000-0005-0000-0000-0000FB170000}"/>
    <cellStyle name="40% - Accent2 12 2 2 2 2 3 2" xfId="6144" xr:uid="{00000000-0005-0000-0000-0000FC170000}"/>
    <cellStyle name="40% - Accent2 12 2 2 2 2 3 2 2" xfId="6145" xr:uid="{00000000-0005-0000-0000-0000FD170000}"/>
    <cellStyle name="40% - Accent2 12 2 2 2 2 3 3" xfId="6146" xr:uid="{00000000-0005-0000-0000-0000FE170000}"/>
    <cellStyle name="40% - Accent2 12 2 2 2 2 4" xfId="6147" xr:uid="{00000000-0005-0000-0000-0000FF170000}"/>
    <cellStyle name="40% - Accent2 12 2 2 2 2 4 2" xfId="6148" xr:uid="{00000000-0005-0000-0000-000000180000}"/>
    <cellStyle name="40% - Accent2 12 2 2 2 2 4 2 2" xfId="6149" xr:uid="{00000000-0005-0000-0000-000001180000}"/>
    <cellStyle name="40% - Accent2 12 2 2 2 2 4 3" xfId="6150" xr:uid="{00000000-0005-0000-0000-000002180000}"/>
    <cellStyle name="40% - Accent2 12 2 2 2 2 5" xfId="6151" xr:uid="{00000000-0005-0000-0000-000003180000}"/>
    <cellStyle name="40% - Accent2 12 2 2 2 2 5 2" xfId="6152" xr:uid="{00000000-0005-0000-0000-000004180000}"/>
    <cellStyle name="40% - Accent2 12 2 2 2 2 6" xfId="6153" xr:uid="{00000000-0005-0000-0000-000005180000}"/>
    <cellStyle name="40% - Accent2 12 2 2 2 2 6 2" xfId="6154" xr:uid="{00000000-0005-0000-0000-000006180000}"/>
    <cellStyle name="40% - Accent2 12 2 2 2 2 7" xfId="6155" xr:uid="{00000000-0005-0000-0000-000007180000}"/>
    <cellStyle name="40% - Accent2 12 2 2 2 3" xfId="6156" xr:uid="{00000000-0005-0000-0000-000008180000}"/>
    <cellStyle name="40% - Accent2 12 2 2 2 3 2" xfId="6157" xr:uid="{00000000-0005-0000-0000-000009180000}"/>
    <cellStyle name="40% - Accent2 12 2 2 2 3 2 2" xfId="6158" xr:uid="{00000000-0005-0000-0000-00000A180000}"/>
    <cellStyle name="40% - Accent2 12 2 2 2 3 2 2 2" xfId="6159" xr:uid="{00000000-0005-0000-0000-00000B180000}"/>
    <cellStyle name="40% - Accent2 12 2 2 2 3 2 3" xfId="6160" xr:uid="{00000000-0005-0000-0000-00000C180000}"/>
    <cellStyle name="40% - Accent2 12 2 2 2 3 3" xfId="6161" xr:uid="{00000000-0005-0000-0000-00000D180000}"/>
    <cellStyle name="40% - Accent2 12 2 2 2 3 3 2" xfId="6162" xr:uid="{00000000-0005-0000-0000-00000E180000}"/>
    <cellStyle name="40% - Accent2 12 2 2 2 3 3 2 2" xfId="6163" xr:uid="{00000000-0005-0000-0000-00000F180000}"/>
    <cellStyle name="40% - Accent2 12 2 2 2 3 3 3" xfId="6164" xr:uid="{00000000-0005-0000-0000-000010180000}"/>
    <cellStyle name="40% - Accent2 12 2 2 2 3 4" xfId="6165" xr:uid="{00000000-0005-0000-0000-000011180000}"/>
    <cellStyle name="40% - Accent2 12 2 2 2 3 4 2" xfId="6166" xr:uid="{00000000-0005-0000-0000-000012180000}"/>
    <cellStyle name="40% - Accent2 12 2 2 2 3 5" xfId="6167" xr:uid="{00000000-0005-0000-0000-000013180000}"/>
    <cellStyle name="40% - Accent2 12 2 2 2 4" xfId="6168" xr:uid="{00000000-0005-0000-0000-000014180000}"/>
    <cellStyle name="40% - Accent2 12 2 2 2 4 2" xfId="6169" xr:uid="{00000000-0005-0000-0000-000015180000}"/>
    <cellStyle name="40% - Accent2 12 2 2 2 4 2 2" xfId="6170" xr:uid="{00000000-0005-0000-0000-000016180000}"/>
    <cellStyle name="40% - Accent2 12 2 2 2 4 3" xfId="6171" xr:uid="{00000000-0005-0000-0000-000017180000}"/>
    <cellStyle name="40% - Accent2 12 2 2 2 5" xfId="6172" xr:uid="{00000000-0005-0000-0000-000018180000}"/>
    <cellStyle name="40% - Accent2 12 2 2 2 5 2" xfId="6173" xr:uid="{00000000-0005-0000-0000-000019180000}"/>
    <cellStyle name="40% - Accent2 12 2 2 2 5 2 2" xfId="6174" xr:uid="{00000000-0005-0000-0000-00001A180000}"/>
    <cellStyle name="40% - Accent2 12 2 2 2 5 3" xfId="6175" xr:uid="{00000000-0005-0000-0000-00001B180000}"/>
    <cellStyle name="40% - Accent2 12 2 2 2 6" xfId="6176" xr:uid="{00000000-0005-0000-0000-00001C180000}"/>
    <cellStyle name="40% - Accent2 12 2 2 2 6 2" xfId="6177" xr:uid="{00000000-0005-0000-0000-00001D180000}"/>
    <cellStyle name="40% - Accent2 12 2 2 2 7" xfId="6178" xr:uid="{00000000-0005-0000-0000-00001E180000}"/>
    <cellStyle name="40% - Accent2 12 2 2 2 7 2" xfId="6179" xr:uid="{00000000-0005-0000-0000-00001F180000}"/>
    <cellStyle name="40% - Accent2 12 2 2 2 8" xfId="6180" xr:uid="{00000000-0005-0000-0000-000020180000}"/>
    <cellStyle name="40% - Accent2 12 2 2 3" xfId="6181" xr:uid="{00000000-0005-0000-0000-000021180000}"/>
    <cellStyle name="40% - Accent2 12 2 2 3 2" xfId="6182" xr:uid="{00000000-0005-0000-0000-000022180000}"/>
    <cellStyle name="40% - Accent2 12 2 2 3 2 2" xfId="6183" xr:uid="{00000000-0005-0000-0000-000023180000}"/>
    <cellStyle name="40% - Accent2 12 2 2 3 2 2 2" xfId="6184" xr:uid="{00000000-0005-0000-0000-000024180000}"/>
    <cellStyle name="40% - Accent2 12 2 2 3 2 2 2 2" xfId="6185" xr:uid="{00000000-0005-0000-0000-000025180000}"/>
    <cellStyle name="40% - Accent2 12 2 2 3 2 2 3" xfId="6186" xr:uid="{00000000-0005-0000-0000-000026180000}"/>
    <cellStyle name="40% - Accent2 12 2 2 3 2 3" xfId="6187" xr:uid="{00000000-0005-0000-0000-000027180000}"/>
    <cellStyle name="40% - Accent2 12 2 2 3 2 3 2" xfId="6188" xr:uid="{00000000-0005-0000-0000-000028180000}"/>
    <cellStyle name="40% - Accent2 12 2 2 3 2 3 2 2" xfId="6189" xr:uid="{00000000-0005-0000-0000-000029180000}"/>
    <cellStyle name="40% - Accent2 12 2 2 3 2 3 3" xfId="6190" xr:uid="{00000000-0005-0000-0000-00002A180000}"/>
    <cellStyle name="40% - Accent2 12 2 2 3 2 4" xfId="6191" xr:uid="{00000000-0005-0000-0000-00002B180000}"/>
    <cellStyle name="40% - Accent2 12 2 2 3 2 4 2" xfId="6192" xr:uid="{00000000-0005-0000-0000-00002C180000}"/>
    <cellStyle name="40% - Accent2 12 2 2 3 2 5" xfId="6193" xr:uid="{00000000-0005-0000-0000-00002D180000}"/>
    <cellStyle name="40% - Accent2 12 2 2 3 3" xfId="6194" xr:uid="{00000000-0005-0000-0000-00002E180000}"/>
    <cellStyle name="40% - Accent2 12 2 2 3 3 2" xfId="6195" xr:uid="{00000000-0005-0000-0000-00002F180000}"/>
    <cellStyle name="40% - Accent2 12 2 2 3 3 2 2" xfId="6196" xr:uid="{00000000-0005-0000-0000-000030180000}"/>
    <cellStyle name="40% - Accent2 12 2 2 3 3 3" xfId="6197" xr:uid="{00000000-0005-0000-0000-000031180000}"/>
    <cellStyle name="40% - Accent2 12 2 2 3 4" xfId="6198" xr:uid="{00000000-0005-0000-0000-000032180000}"/>
    <cellStyle name="40% - Accent2 12 2 2 3 4 2" xfId="6199" xr:uid="{00000000-0005-0000-0000-000033180000}"/>
    <cellStyle name="40% - Accent2 12 2 2 3 4 2 2" xfId="6200" xr:uid="{00000000-0005-0000-0000-000034180000}"/>
    <cellStyle name="40% - Accent2 12 2 2 3 4 3" xfId="6201" xr:uid="{00000000-0005-0000-0000-000035180000}"/>
    <cellStyle name="40% - Accent2 12 2 2 3 5" xfId="6202" xr:uid="{00000000-0005-0000-0000-000036180000}"/>
    <cellStyle name="40% - Accent2 12 2 2 3 5 2" xfId="6203" xr:uid="{00000000-0005-0000-0000-000037180000}"/>
    <cellStyle name="40% - Accent2 12 2 2 3 6" xfId="6204" xr:uid="{00000000-0005-0000-0000-000038180000}"/>
    <cellStyle name="40% - Accent2 12 2 2 3 6 2" xfId="6205" xr:uid="{00000000-0005-0000-0000-000039180000}"/>
    <cellStyle name="40% - Accent2 12 2 2 3 7" xfId="6206" xr:uid="{00000000-0005-0000-0000-00003A180000}"/>
    <cellStyle name="40% - Accent2 12 2 2 4" xfId="6207" xr:uid="{00000000-0005-0000-0000-00003B180000}"/>
    <cellStyle name="40% - Accent2 12 2 2 4 2" xfId="6208" xr:uid="{00000000-0005-0000-0000-00003C180000}"/>
    <cellStyle name="40% - Accent2 12 2 2 4 2 2" xfId="6209" xr:uid="{00000000-0005-0000-0000-00003D180000}"/>
    <cellStyle name="40% - Accent2 12 2 2 4 2 2 2" xfId="6210" xr:uid="{00000000-0005-0000-0000-00003E180000}"/>
    <cellStyle name="40% - Accent2 12 2 2 4 2 2 2 2" xfId="6211" xr:uid="{00000000-0005-0000-0000-00003F180000}"/>
    <cellStyle name="40% - Accent2 12 2 2 4 2 2 3" xfId="6212" xr:uid="{00000000-0005-0000-0000-000040180000}"/>
    <cellStyle name="40% - Accent2 12 2 2 4 2 3" xfId="6213" xr:uid="{00000000-0005-0000-0000-000041180000}"/>
    <cellStyle name="40% - Accent2 12 2 2 4 2 3 2" xfId="6214" xr:uid="{00000000-0005-0000-0000-000042180000}"/>
    <cellStyle name="40% - Accent2 12 2 2 4 2 3 2 2" xfId="6215" xr:uid="{00000000-0005-0000-0000-000043180000}"/>
    <cellStyle name="40% - Accent2 12 2 2 4 2 3 3" xfId="6216" xr:uid="{00000000-0005-0000-0000-000044180000}"/>
    <cellStyle name="40% - Accent2 12 2 2 4 2 4" xfId="6217" xr:uid="{00000000-0005-0000-0000-000045180000}"/>
    <cellStyle name="40% - Accent2 12 2 2 4 2 4 2" xfId="6218" xr:uid="{00000000-0005-0000-0000-000046180000}"/>
    <cellStyle name="40% - Accent2 12 2 2 4 2 5" xfId="6219" xr:uid="{00000000-0005-0000-0000-000047180000}"/>
    <cellStyle name="40% - Accent2 12 2 2 4 3" xfId="6220" xr:uid="{00000000-0005-0000-0000-000048180000}"/>
    <cellStyle name="40% - Accent2 12 2 2 4 3 2" xfId="6221" xr:uid="{00000000-0005-0000-0000-000049180000}"/>
    <cellStyle name="40% - Accent2 12 2 2 4 3 2 2" xfId="6222" xr:uid="{00000000-0005-0000-0000-00004A180000}"/>
    <cellStyle name="40% - Accent2 12 2 2 4 3 3" xfId="6223" xr:uid="{00000000-0005-0000-0000-00004B180000}"/>
    <cellStyle name="40% - Accent2 12 2 2 4 4" xfId="6224" xr:uid="{00000000-0005-0000-0000-00004C180000}"/>
    <cellStyle name="40% - Accent2 12 2 2 4 4 2" xfId="6225" xr:uid="{00000000-0005-0000-0000-00004D180000}"/>
    <cellStyle name="40% - Accent2 12 2 2 4 4 2 2" xfId="6226" xr:uid="{00000000-0005-0000-0000-00004E180000}"/>
    <cellStyle name="40% - Accent2 12 2 2 4 4 3" xfId="6227" xr:uid="{00000000-0005-0000-0000-00004F180000}"/>
    <cellStyle name="40% - Accent2 12 2 2 4 5" xfId="6228" xr:uid="{00000000-0005-0000-0000-000050180000}"/>
    <cellStyle name="40% - Accent2 12 2 2 4 5 2" xfId="6229" xr:uid="{00000000-0005-0000-0000-000051180000}"/>
    <cellStyle name="40% - Accent2 12 2 2 4 6" xfId="6230" xr:uid="{00000000-0005-0000-0000-000052180000}"/>
    <cellStyle name="40% - Accent2 12 2 2 4 6 2" xfId="6231" xr:uid="{00000000-0005-0000-0000-000053180000}"/>
    <cellStyle name="40% - Accent2 12 2 2 4 7" xfId="6232" xr:uid="{00000000-0005-0000-0000-000054180000}"/>
    <cellStyle name="40% - Accent2 12 2 2 5" xfId="6233" xr:uid="{00000000-0005-0000-0000-000055180000}"/>
    <cellStyle name="40% - Accent2 12 2 2 5 2" xfId="6234" xr:uid="{00000000-0005-0000-0000-000056180000}"/>
    <cellStyle name="40% - Accent2 12 2 2 5 2 2" xfId="6235" xr:uid="{00000000-0005-0000-0000-000057180000}"/>
    <cellStyle name="40% - Accent2 12 2 2 5 2 2 2" xfId="6236" xr:uid="{00000000-0005-0000-0000-000058180000}"/>
    <cellStyle name="40% - Accent2 12 2 2 5 2 3" xfId="6237" xr:uid="{00000000-0005-0000-0000-000059180000}"/>
    <cellStyle name="40% - Accent2 12 2 2 5 3" xfId="6238" xr:uid="{00000000-0005-0000-0000-00005A180000}"/>
    <cellStyle name="40% - Accent2 12 2 2 5 3 2" xfId="6239" xr:uid="{00000000-0005-0000-0000-00005B180000}"/>
    <cellStyle name="40% - Accent2 12 2 2 5 3 2 2" xfId="6240" xr:uid="{00000000-0005-0000-0000-00005C180000}"/>
    <cellStyle name="40% - Accent2 12 2 2 5 3 3" xfId="6241" xr:uid="{00000000-0005-0000-0000-00005D180000}"/>
    <cellStyle name="40% - Accent2 12 2 2 5 4" xfId="6242" xr:uid="{00000000-0005-0000-0000-00005E180000}"/>
    <cellStyle name="40% - Accent2 12 2 2 5 4 2" xfId="6243" xr:uid="{00000000-0005-0000-0000-00005F180000}"/>
    <cellStyle name="40% - Accent2 12 2 2 5 5" xfId="6244" xr:uid="{00000000-0005-0000-0000-000060180000}"/>
    <cellStyle name="40% - Accent2 12 2 2 6" xfId="6245" xr:uid="{00000000-0005-0000-0000-000061180000}"/>
    <cellStyle name="40% - Accent2 12 2 2 6 2" xfId="6246" xr:uid="{00000000-0005-0000-0000-000062180000}"/>
    <cellStyle name="40% - Accent2 12 2 2 6 2 2" xfId="6247" xr:uid="{00000000-0005-0000-0000-000063180000}"/>
    <cellStyle name="40% - Accent2 12 2 2 6 2 2 2" xfId="6248" xr:uid="{00000000-0005-0000-0000-000064180000}"/>
    <cellStyle name="40% - Accent2 12 2 2 6 2 3" xfId="6249" xr:uid="{00000000-0005-0000-0000-000065180000}"/>
    <cellStyle name="40% - Accent2 12 2 2 6 3" xfId="6250" xr:uid="{00000000-0005-0000-0000-000066180000}"/>
    <cellStyle name="40% - Accent2 12 2 2 6 3 2" xfId="6251" xr:uid="{00000000-0005-0000-0000-000067180000}"/>
    <cellStyle name="40% - Accent2 12 2 2 6 4" xfId="6252" xr:uid="{00000000-0005-0000-0000-000068180000}"/>
    <cellStyle name="40% - Accent2 12 2 2 7" xfId="6253" xr:uid="{00000000-0005-0000-0000-000069180000}"/>
    <cellStyle name="40% - Accent2 12 2 2 7 2" xfId="6254" xr:uid="{00000000-0005-0000-0000-00006A180000}"/>
    <cellStyle name="40% - Accent2 12 2 2 7 2 2" xfId="6255" xr:uid="{00000000-0005-0000-0000-00006B180000}"/>
    <cellStyle name="40% - Accent2 12 2 2 7 3" xfId="6256" xr:uid="{00000000-0005-0000-0000-00006C180000}"/>
    <cellStyle name="40% - Accent2 12 2 2 8" xfId="6257" xr:uid="{00000000-0005-0000-0000-00006D180000}"/>
    <cellStyle name="40% - Accent2 12 2 2 8 2" xfId="6258" xr:uid="{00000000-0005-0000-0000-00006E180000}"/>
    <cellStyle name="40% - Accent2 12 2 2 8 2 2" xfId="6259" xr:uid="{00000000-0005-0000-0000-00006F180000}"/>
    <cellStyle name="40% - Accent2 12 2 2 8 3" xfId="6260" xr:uid="{00000000-0005-0000-0000-000070180000}"/>
    <cellStyle name="40% - Accent2 12 2 2 9" xfId="6261" xr:uid="{00000000-0005-0000-0000-000071180000}"/>
    <cellStyle name="40% - Accent2 12 2 2 9 2" xfId="6262" xr:uid="{00000000-0005-0000-0000-000072180000}"/>
    <cellStyle name="40% - Accent2 12 2 3" xfId="6263" xr:uid="{00000000-0005-0000-0000-000073180000}"/>
    <cellStyle name="40% - Accent2 12 2 3 2" xfId="6264" xr:uid="{00000000-0005-0000-0000-000074180000}"/>
    <cellStyle name="40% - Accent2 12 2 3 2 2" xfId="6265" xr:uid="{00000000-0005-0000-0000-000075180000}"/>
    <cellStyle name="40% - Accent2 12 2 3 2 2 2" xfId="6266" xr:uid="{00000000-0005-0000-0000-000076180000}"/>
    <cellStyle name="40% - Accent2 12 2 3 2 2 2 2" xfId="6267" xr:uid="{00000000-0005-0000-0000-000077180000}"/>
    <cellStyle name="40% - Accent2 12 2 3 2 2 2 2 2" xfId="6268" xr:uid="{00000000-0005-0000-0000-000078180000}"/>
    <cellStyle name="40% - Accent2 12 2 3 2 2 2 3" xfId="6269" xr:uid="{00000000-0005-0000-0000-000079180000}"/>
    <cellStyle name="40% - Accent2 12 2 3 2 2 3" xfId="6270" xr:uid="{00000000-0005-0000-0000-00007A180000}"/>
    <cellStyle name="40% - Accent2 12 2 3 2 2 3 2" xfId="6271" xr:uid="{00000000-0005-0000-0000-00007B180000}"/>
    <cellStyle name="40% - Accent2 12 2 3 2 2 3 2 2" xfId="6272" xr:uid="{00000000-0005-0000-0000-00007C180000}"/>
    <cellStyle name="40% - Accent2 12 2 3 2 2 3 3" xfId="6273" xr:uid="{00000000-0005-0000-0000-00007D180000}"/>
    <cellStyle name="40% - Accent2 12 2 3 2 2 4" xfId="6274" xr:uid="{00000000-0005-0000-0000-00007E180000}"/>
    <cellStyle name="40% - Accent2 12 2 3 2 2 4 2" xfId="6275" xr:uid="{00000000-0005-0000-0000-00007F180000}"/>
    <cellStyle name="40% - Accent2 12 2 3 2 2 5" xfId="6276" xr:uid="{00000000-0005-0000-0000-000080180000}"/>
    <cellStyle name="40% - Accent2 12 2 3 2 3" xfId="6277" xr:uid="{00000000-0005-0000-0000-000081180000}"/>
    <cellStyle name="40% - Accent2 12 2 3 2 3 2" xfId="6278" xr:uid="{00000000-0005-0000-0000-000082180000}"/>
    <cellStyle name="40% - Accent2 12 2 3 2 3 2 2" xfId="6279" xr:uid="{00000000-0005-0000-0000-000083180000}"/>
    <cellStyle name="40% - Accent2 12 2 3 2 3 3" xfId="6280" xr:uid="{00000000-0005-0000-0000-000084180000}"/>
    <cellStyle name="40% - Accent2 12 2 3 2 4" xfId="6281" xr:uid="{00000000-0005-0000-0000-000085180000}"/>
    <cellStyle name="40% - Accent2 12 2 3 2 4 2" xfId="6282" xr:uid="{00000000-0005-0000-0000-000086180000}"/>
    <cellStyle name="40% - Accent2 12 2 3 2 4 2 2" xfId="6283" xr:uid="{00000000-0005-0000-0000-000087180000}"/>
    <cellStyle name="40% - Accent2 12 2 3 2 4 3" xfId="6284" xr:uid="{00000000-0005-0000-0000-000088180000}"/>
    <cellStyle name="40% - Accent2 12 2 3 2 5" xfId="6285" xr:uid="{00000000-0005-0000-0000-000089180000}"/>
    <cellStyle name="40% - Accent2 12 2 3 2 5 2" xfId="6286" xr:uid="{00000000-0005-0000-0000-00008A180000}"/>
    <cellStyle name="40% - Accent2 12 2 3 2 6" xfId="6287" xr:uid="{00000000-0005-0000-0000-00008B180000}"/>
    <cellStyle name="40% - Accent2 12 2 3 2 6 2" xfId="6288" xr:uid="{00000000-0005-0000-0000-00008C180000}"/>
    <cellStyle name="40% - Accent2 12 2 3 2 7" xfId="6289" xr:uid="{00000000-0005-0000-0000-00008D180000}"/>
    <cellStyle name="40% - Accent2 12 2 3 3" xfId="6290" xr:uid="{00000000-0005-0000-0000-00008E180000}"/>
    <cellStyle name="40% - Accent2 12 2 3 3 2" xfId="6291" xr:uid="{00000000-0005-0000-0000-00008F180000}"/>
    <cellStyle name="40% - Accent2 12 2 3 3 2 2" xfId="6292" xr:uid="{00000000-0005-0000-0000-000090180000}"/>
    <cellStyle name="40% - Accent2 12 2 3 3 2 2 2" xfId="6293" xr:uid="{00000000-0005-0000-0000-000091180000}"/>
    <cellStyle name="40% - Accent2 12 2 3 3 2 3" xfId="6294" xr:uid="{00000000-0005-0000-0000-000092180000}"/>
    <cellStyle name="40% - Accent2 12 2 3 3 3" xfId="6295" xr:uid="{00000000-0005-0000-0000-000093180000}"/>
    <cellStyle name="40% - Accent2 12 2 3 3 3 2" xfId="6296" xr:uid="{00000000-0005-0000-0000-000094180000}"/>
    <cellStyle name="40% - Accent2 12 2 3 3 3 2 2" xfId="6297" xr:uid="{00000000-0005-0000-0000-000095180000}"/>
    <cellStyle name="40% - Accent2 12 2 3 3 3 3" xfId="6298" xr:uid="{00000000-0005-0000-0000-000096180000}"/>
    <cellStyle name="40% - Accent2 12 2 3 3 4" xfId="6299" xr:uid="{00000000-0005-0000-0000-000097180000}"/>
    <cellStyle name="40% - Accent2 12 2 3 3 4 2" xfId="6300" xr:uid="{00000000-0005-0000-0000-000098180000}"/>
    <cellStyle name="40% - Accent2 12 2 3 3 5" xfId="6301" xr:uid="{00000000-0005-0000-0000-000099180000}"/>
    <cellStyle name="40% - Accent2 12 2 3 4" xfId="6302" xr:uid="{00000000-0005-0000-0000-00009A180000}"/>
    <cellStyle name="40% - Accent2 12 2 3 4 2" xfId="6303" xr:uid="{00000000-0005-0000-0000-00009B180000}"/>
    <cellStyle name="40% - Accent2 12 2 3 4 2 2" xfId="6304" xr:uid="{00000000-0005-0000-0000-00009C180000}"/>
    <cellStyle name="40% - Accent2 12 2 3 4 3" xfId="6305" xr:uid="{00000000-0005-0000-0000-00009D180000}"/>
    <cellStyle name="40% - Accent2 12 2 3 5" xfId="6306" xr:uid="{00000000-0005-0000-0000-00009E180000}"/>
    <cellStyle name="40% - Accent2 12 2 3 5 2" xfId="6307" xr:uid="{00000000-0005-0000-0000-00009F180000}"/>
    <cellStyle name="40% - Accent2 12 2 3 5 2 2" xfId="6308" xr:uid="{00000000-0005-0000-0000-0000A0180000}"/>
    <cellStyle name="40% - Accent2 12 2 3 5 3" xfId="6309" xr:uid="{00000000-0005-0000-0000-0000A1180000}"/>
    <cellStyle name="40% - Accent2 12 2 3 6" xfId="6310" xr:uid="{00000000-0005-0000-0000-0000A2180000}"/>
    <cellStyle name="40% - Accent2 12 2 3 6 2" xfId="6311" xr:uid="{00000000-0005-0000-0000-0000A3180000}"/>
    <cellStyle name="40% - Accent2 12 2 3 7" xfId="6312" xr:uid="{00000000-0005-0000-0000-0000A4180000}"/>
    <cellStyle name="40% - Accent2 12 2 3 7 2" xfId="6313" xr:uid="{00000000-0005-0000-0000-0000A5180000}"/>
    <cellStyle name="40% - Accent2 12 2 3 8" xfId="6314" xr:uid="{00000000-0005-0000-0000-0000A6180000}"/>
    <cellStyle name="40% - Accent2 12 2 4" xfId="6315" xr:uid="{00000000-0005-0000-0000-0000A7180000}"/>
    <cellStyle name="40% - Accent2 12 2 4 2" xfId="6316" xr:uid="{00000000-0005-0000-0000-0000A8180000}"/>
    <cellStyle name="40% - Accent2 12 2 4 2 2" xfId="6317" xr:uid="{00000000-0005-0000-0000-0000A9180000}"/>
    <cellStyle name="40% - Accent2 12 2 4 2 2 2" xfId="6318" xr:uid="{00000000-0005-0000-0000-0000AA180000}"/>
    <cellStyle name="40% - Accent2 12 2 4 2 2 2 2" xfId="6319" xr:uid="{00000000-0005-0000-0000-0000AB180000}"/>
    <cellStyle name="40% - Accent2 12 2 4 2 2 3" xfId="6320" xr:uid="{00000000-0005-0000-0000-0000AC180000}"/>
    <cellStyle name="40% - Accent2 12 2 4 2 3" xfId="6321" xr:uid="{00000000-0005-0000-0000-0000AD180000}"/>
    <cellStyle name="40% - Accent2 12 2 4 2 3 2" xfId="6322" xr:uid="{00000000-0005-0000-0000-0000AE180000}"/>
    <cellStyle name="40% - Accent2 12 2 4 2 3 2 2" xfId="6323" xr:uid="{00000000-0005-0000-0000-0000AF180000}"/>
    <cellStyle name="40% - Accent2 12 2 4 2 3 3" xfId="6324" xr:uid="{00000000-0005-0000-0000-0000B0180000}"/>
    <cellStyle name="40% - Accent2 12 2 4 2 4" xfId="6325" xr:uid="{00000000-0005-0000-0000-0000B1180000}"/>
    <cellStyle name="40% - Accent2 12 2 4 2 4 2" xfId="6326" xr:uid="{00000000-0005-0000-0000-0000B2180000}"/>
    <cellStyle name="40% - Accent2 12 2 4 2 5" xfId="6327" xr:uid="{00000000-0005-0000-0000-0000B3180000}"/>
    <cellStyle name="40% - Accent2 12 2 4 3" xfId="6328" xr:uid="{00000000-0005-0000-0000-0000B4180000}"/>
    <cellStyle name="40% - Accent2 12 2 4 3 2" xfId="6329" xr:uid="{00000000-0005-0000-0000-0000B5180000}"/>
    <cellStyle name="40% - Accent2 12 2 4 3 2 2" xfId="6330" xr:uid="{00000000-0005-0000-0000-0000B6180000}"/>
    <cellStyle name="40% - Accent2 12 2 4 3 3" xfId="6331" xr:uid="{00000000-0005-0000-0000-0000B7180000}"/>
    <cellStyle name="40% - Accent2 12 2 4 4" xfId="6332" xr:uid="{00000000-0005-0000-0000-0000B8180000}"/>
    <cellStyle name="40% - Accent2 12 2 4 4 2" xfId="6333" xr:uid="{00000000-0005-0000-0000-0000B9180000}"/>
    <cellStyle name="40% - Accent2 12 2 4 4 2 2" xfId="6334" xr:uid="{00000000-0005-0000-0000-0000BA180000}"/>
    <cellStyle name="40% - Accent2 12 2 4 4 3" xfId="6335" xr:uid="{00000000-0005-0000-0000-0000BB180000}"/>
    <cellStyle name="40% - Accent2 12 2 4 5" xfId="6336" xr:uid="{00000000-0005-0000-0000-0000BC180000}"/>
    <cellStyle name="40% - Accent2 12 2 4 5 2" xfId="6337" xr:uid="{00000000-0005-0000-0000-0000BD180000}"/>
    <cellStyle name="40% - Accent2 12 2 4 6" xfId="6338" xr:uid="{00000000-0005-0000-0000-0000BE180000}"/>
    <cellStyle name="40% - Accent2 12 2 4 6 2" xfId="6339" xr:uid="{00000000-0005-0000-0000-0000BF180000}"/>
    <cellStyle name="40% - Accent2 12 2 4 7" xfId="6340" xr:uid="{00000000-0005-0000-0000-0000C0180000}"/>
    <cellStyle name="40% - Accent2 12 2 5" xfId="6341" xr:uid="{00000000-0005-0000-0000-0000C1180000}"/>
    <cellStyle name="40% - Accent2 12 2 5 2" xfId="6342" xr:uid="{00000000-0005-0000-0000-0000C2180000}"/>
    <cellStyle name="40% - Accent2 12 2 5 2 2" xfId="6343" xr:uid="{00000000-0005-0000-0000-0000C3180000}"/>
    <cellStyle name="40% - Accent2 12 2 5 2 2 2" xfId="6344" xr:uid="{00000000-0005-0000-0000-0000C4180000}"/>
    <cellStyle name="40% - Accent2 12 2 5 2 2 2 2" xfId="6345" xr:uid="{00000000-0005-0000-0000-0000C5180000}"/>
    <cellStyle name="40% - Accent2 12 2 5 2 2 3" xfId="6346" xr:uid="{00000000-0005-0000-0000-0000C6180000}"/>
    <cellStyle name="40% - Accent2 12 2 5 2 3" xfId="6347" xr:uid="{00000000-0005-0000-0000-0000C7180000}"/>
    <cellStyle name="40% - Accent2 12 2 5 2 3 2" xfId="6348" xr:uid="{00000000-0005-0000-0000-0000C8180000}"/>
    <cellStyle name="40% - Accent2 12 2 5 2 3 2 2" xfId="6349" xr:uid="{00000000-0005-0000-0000-0000C9180000}"/>
    <cellStyle name="40% - Accent2 12 2 5 2 3 3" xfId="6350" xr:uid="{00000000-0005-0000-0000-0000CA180000}"/>
    <cellStyle name="40% - Accent2 12 2 5 2 4" xfId="6351" xr:uid="{00000000-0005-0000-0000-0000CB180000}"/>
    <cellStyle name="40% - Accent2 12 2 5 2 4 2" xfId="6352" xr:uid="{00000000-0005-0000-0000-0000CC180000}"/>
    <cellStyle name="40% - Accent2 12 2 5 2 5" xfId="6353" xr:uid="{00000000-0005-0000-0000-0000CD180000}"/>
    <cellStyle name="40% - Accent2 12 2 5 3" xfId="6354" xr:uid="{00000000-0005-0000-0000-0000CE180000}"/>
    <cellStyle name="40% - Accent2 12 2 5 3 2" xfId="6355" xr:uid="{00000000-0005-0000-0000-0000CF180000}"/>
    <cellStyle name="40% - Accent2 12 2 5 3 2 2" xfId="6356" xr:uid="{00000000-0005-0000-0000-0000D0180000}"/>
    <cellStyle name="40% - Accent2 12 2 5 3 3" xfId="6357" xr:uid="{00000000-0005-0000-0000-0000D1180000}"/>
    <cellStyle name="40% - Accent2 12 2 5 4" xfId="6358" xr:uid="{00000000-0005-0000-0000-0000D2180000}"/>
    <cellStyle name="40% - Accent2 12 2 5 4 2" xfId="6359" xr:uid="{00000000-0005-0000-0000-0000D3180000}"/>
    <cellStyle name="40% - Accent2 12 2 5 4 2 2" xfId="6360" xr:uid="{00000000-0005-0000-0000-0000D4180000}"/>
    <cellStyle name="40% - Accent2 12 2 5 4 3" xfId="6361" xr:uid="{00000000-0005-0000-0000-0000D5180000}"/>
    <cellStyle name="40% - Accent2 12 2 5 5" xfId="6362" xr:uid="{00000000-0005-0000-0000-0000D6180000}"/>
    <cellStyle name="40% - Accent2 12 2 5 5 2" xfId="6363" xr:uid="{00000000-0005-0000-0000-0000D7180000}"/>
    <cellStyle name="40% - Accent2 12 2 5 6" xfId="6364" xr:uid="{00000000-0005-0000-0000-0000D8180000}"/>
    <cellStyle name="40% - Accent2 12 2 5 6 2" xfId="6365" xr:uid="{00000000-0005-0000-0000-0000D9180000}"/>
    <cellStyle name="40% - Accent2 12 2 5 7" xfId="6366" xr:uid="{00000000-0005-0000-0000-0000DA180000}"/>
    <cellStyle name="40% - Accent2 12 2 6" xfId="6367" xr:uid="{00000000-0005-0000-0000-0000DB180000}"/>
    <cellStyle name="40% - Accent2 12 2 6 2" xfId="6368" xr:uid="{00000000-0005-0000-0000-0000DC180000}"/>
    <cellStyle name="40% - Accent2 12 2 6 2 2" xfId="6369" xr:uid="{00000000-0005-0000-0000-0000DD180000}"/>
    <cellStyle name="40% - Accent2 12 2 6 2 2 2" xfId="6370" xr:uid="{00000000-0005-0000-0000-0000DE180000}"/>
    <cellStyle name="40% - Accent2 12 2 6 2 3" xfId="6371" xr:uid="{00000000-0005-0000-0000-0000DF180000}"/>
    <cellStyle name="40% - Accent2 12 2 6 3" xfId="6372" xr:uid="{00000000-0005-0000-0000-0000E0180000}"/>
    <cellStyle name="40% - Accent2 12 2 6 3 2" xfId="6373" xr:uid="{00000000-0005-0000-0000-0000E1180000}"/>
    <cellStyle name="40% - Accent2 12 2 6 3 2 2" xfId="6374" xr:uid="{00000000-0005-0000-0000-0000E2180000}"/>
    <cellStyle name="40% - Accent2 12 2 6 3 3" xfId="6375" xr:uid="{00000000-0005-0000-0000-0000E3180000}"/>
    <cellStyle name="40% - Accent2 12 2 6 4" xfId="6376" xr:uid="{00000000-0005-0000-0000-0000E4180000}"/>
    <cellStyle name="40% - Accent2 12 2 6 4 2" xfId="6377" xr:uid="{00000000-0005-0000-0000-0000E5180000}"/>
    <cellStyle name="40% - Accent2 12 2 6 5" xfId="6378" xr:uid="{00000000-0005-0000-0000-0000E6180000}"/>
    <cellStyle name="40% - Accent2 12 2 7" xfId="6379" xr:uid="{00000000-0005-0000-0000-0000E7180000}"/>
    <cellStyle name="40% - Accent2 12 2 7 2" xfId="6380" xr:uid="{00000000-0005-0000-0000-0000E8180000}"/>
    <cellStyle name="40% - Accent2 12 2 7 2 2" xfId="6381" xr:uid="{00000000-0005-0000-0000-0000E9180000}"/>
    <cellStyle name="40% - Accent2 12 2 7 2 2 2" xfId="6382" xr:uid="{00000000-0005-0000-0000-0000EA180000}"/>
    <cellStyle name="40% - Accent2 12 2 7 2 3" xfId="6383" xr:uid="{00000000-0005-0000-0000-0000EB180000}"/>
    <cellStyle name="40% - Accent2 12 2 7 3" xfId="6384" xr:uid="{00000000-0005-0000-0000-0000EC180000}"/>
    <cellStyle name="40% - Accent2 12 2 7 3 2" xfId="6385" xr:uid="{00000000-0005-0000-0000-0000ED180000}"/>
    <cellStyle name="40% - Accent2 12 2 7 4" xfId="6386" xr:uid="{00000000-0005-0000-0000-0000EE180000}"/>
    <cellStyle name="40% - Accent2 12 2 8" xfId="6387" xr:uid="{00000000-0005-0000-0000-0000EF180000}"/>
    <cellStyle name="40% - Accent2 12 2 8 2" xfId="6388" xr:uid="{00000000-0005-0000-0000-0000F0180000}"/>
    <cellStyle name="40% - Accent2 12 2 8 2 2" xfId="6389" xr:uid="{00000000-0005-0000-0000-0000F1180000}"/>
    <cellStyle name="40% - Accent2 12 2 8 3" xfId="6390" xr:uid="{00000000-0005-0000-0000-0000F2180000}"/>
    <cellStyle name="40% - Accent2 12 2 9" xfId="6391" xr:uid="{00000000-0005-0000-0000-0000F3180000}"/>
    <cellStyle name="40% - Accent2 12 2 9 2" xfId="6392" xr:uid="{00000000-0005-0000-0000-0000F4180000}"/>
    <cellStyle name="40% - Accent2 12 2 9 2 2" xfId="6393" xr:uid="{00000000-0005-0000-0000-0000F5180000}"/>
    <cellStyle name="40% - Accent2 12 2 9 3" xfId="6394" xr:uid="{00000000-0005-0000-0000-0000F6180000}"/>
    <cellStyle name="40% - Accent2 12 3" xfId="6395" xr:uid="{00000000-0005-0000-0000-0000F7180000}"/>
    <cellStyle name="40% - Accent2 12 3 10" xfId="6396" xr:uid="{00000000-0005-0000-0000-0000F8180000}"/>
    <cellStyle name="40% - Accent2 12 3 10 2" xfId="6397" xr:uid="{00000000-0005-0000-0000-0000F9180000}"/>
    <cellStyle name="40% - Accent2 12 3 11" xfId="6398" xr:uid="{00000000-0005-0000-0000-0000FA180000}"/>
    <cellStyle name="40% - Accent2 12 3 2" xfId="6399" xr:uid="{00000000-0005-0000-0000-0000FB180000}"/>
    <cellStyle name="40% - Accent2 12 3 2 2" xfId="6400" xr:uid="{00000000-0005-0000-0000-0000FC180000}"/>
    <cellStyle name="40% - Accent2 12 3 2 2 2" xfId="6401" xr:uid="{00000000-0005-0000-0000-0000FD180000}"/>
    <cellStyle name="40% - Accent2 12 3 2 2 2 2" xfId="6402" xr:uid="{00000000-0005-0000-0000-0000FE180000}"/>
    <cellStyle name="40% - Accent2 12 3 2 2 2 2 2" xfId="6403" xr:uid="{00000000-0005-0000-0000-0000FF180000}"/>
    <cellStyle name="40% - Accent2 12 3 2 2 2 2 2 2" xfId="6404" xr:uid="{00000000-0005-0000-0000-000000190000}"/>
    <cellStyle name="40% - Accent2 12 3 2 2 2 2 3" xfId="6405" xr:uid="{00000000-0005-0000-0000-000001190000}"/>
    <cellStyle name="40% - Accent2 12 3 2 2 2 3" xfId="6406" xr:uid="{00000000-0005-0000-0000-000002190000}"/>
    <cellStyle name="40% - Accent2 12 3 2 2 2 3 2" xfId="6407" xr:uid="{00000000-0005-0000-0000-000003190000}"/>
    <cellStyle name="40% - Accent2 12 3 2 2 2 3 2 2" xfId="6408" xr:uid="{00000000-0005-0000-0000-000004190000}"/>
    <cellStyle name="40% - Accent2 12 3 2 2 2 3 3" xfId="6409" xr:uid="{00000000-0005-0000-0000-000005190000}"/>
    <cellStyle name="40% - Accent2 12 3 2 2 2 4" xfId="6410" xr:uid="{00000000-0005-0000-0000-000006190000}"/>
    <cellStyle name="40% - Accent2 12 3 2 2 2 4 2" xfId="6411" xr:uid="{00000000-0005-0000-0000-000007190000}"/>
    <cellStyle name="40% - Accent2 12 3 2 2 2 5" xfId="6412" xr:uid="{00000000-0005-0000-0000-000008190000}"/>
    <cellStyle name="40% - Accent2 12 3 2 2 3" xfId="6413" xr:uid="{00000000-0005-0000-0000-000009190000}"/>
    <cellStyle name="40% - Accent2 12 3 2 2 3 2" xfId="6414" xr:uid="{00000000-0005-0000-0000-00000A190000}"/>
    <cellStyle name="40% - Accent2 12 3 2 2 3 2 2" xfId="6415" xr:uid="{00000000-0005-0000-0000-00000B190000}"/>
    <cellStyle name="40% - Accent2 12 3 2 2 3 3" xfId="6416" xr:uid="{00000000-0005-0000-0000-00000C190000}"/>
    <cellStyle name="40% - Accent2 12 3 2 2 4" xfId="6417" xr:uid="{00000000-0005-0000-0000-00000D190000}"/>
    <cellStyle name="40% - Accent2 12 3 2 2 4 2" xfId="6418" xr:uid="{00000000-0005-0000-0000-00000E190000}"/>
    <cellStyle name="40% - Accent2 12 3 2 2 4 2 2" xfId="6419" xr:uid="{00000000-0005-0000-0000-00000F190000}"/>
    <cellStyle name="40% - Accent2 12 3 2 2 4 3" xfId="6420" xr:uid="{00000000-0005-0000-0000-000010190000}"/>
    <cellStyle name="40% - Accent2 12 3 2 2 5" xfId="6421" xr:uid="{00000000-0005-0000-0000-000011190000}"/>
    <cellStyle name="40% - Accent2 12 3 2 2 5 2" xfId="6422" xr:uid="{00000000-0005-0000-0000-000012190000}"/>
    <cellStyle name="40% - Accent2 12 3 2 2 6" xfId="6423" xr:uid="{00000000-0005-0000-0000-000013190000}"/>
    <cellStyle name="40% - Accent2 12 3 2 2 6 2" xfId="6424" xr:uid="{00000000-0005-0000-0000-000014190000}"/>
    <cellStyle name="40% - Accent2 12 3 2 2 7" xfId="6425" xr:uid="{00000000-0005-0000-0000-000015190000}"/>
    <cellStyle name="40% - Accent2 12 3 2 3" xfId="6426" xr:uid="{00000000-0005-0000-0000-000016190000}"/>
    <cellStyle name="40% - Accent2 12 3 2 3 2" xfId="6427" xr:uid="{00000000-0005-0000-0000-000017190000}"/>
    <cellStyle name="40% - Accent2 12 3 2 3 2 2" xfId="6428" xr:uid="{00000000-0005-0000-0000-000018190000}"/>
    <cellStyle name="40% - Accent2 12 3 2 3 2 2 2" xfId="6429" xr:uid="{00000000-0005-0000-0000-000019190000}"/>
    <cellStyle name="40% - Accent2 12 3 2 3 2 3" xfId="6430" xr:uid="{00000000-0005-0000-0000-00001A190000}"/>
    <cellStyle name="40% - Accent2 12 3 2 3 3" xfId="6431" xr:uid="{00000000-0005-0000-0000-00001B190000}"/>
    <cellStyle name="40% - Accent2 12 3 2 3 3 2" xfId="6432" xr:uid="{00000000-0005-0000-0000-00001C190000}"/>
    <cellStyle name="40% - Accent2 12 3 2 3 3 2 2" xfId="6433" xr:uid="{00000000-0005-0000-0000-00001D190000}"/>
    <cellStyle name="40% - Accent2 12 3 2 3 3 3" xfId="6434" xr:uid="{00000000-0005-0000-0000-00001E190000}"/>
    <cellStyle name="40% - Accent2 12 3 2 3 4" xfId="6435" xr:uid="{00000000-0005-0000-0000-00001F190000}"/>
    <cellStyle name="40% - Accent2 12 3 2 3 4 2" xfId="6436" xr:uid="{00000000-0005-0000-0000-000020190000}"/>
    <cellStyle name="40% - Accent2 12 3 2 3 5" xfId="6437" xr:uid="{00000000-0005-0000-0000-000021190000}"/>
    <cellStyle name="40% - Accent2 12 3 2 4" xfId="6438" xr:uid="{00000000-0005-0000-0000-000022190000}"/>
    <cellStyle name="40% - Accent2 12 3 2 4 2" xfId="6439" xr:uid="{00000000-0005-0000-0000-000023190000}"/>
    <cellStyle name="40% - Accent2 12 3 2 4 2 2" xfId="6440" xr:uid="{00000000-0005-0000-0000-000024190000}"/>
    <cellStyle name="40% - Accent2 12 3 2 4 3" xfId="6441" xr:uid="{00000000-0005-0000-0000-000025190000}"/>
    <cellStyle name="40% - Accent2 12 3 2 5" xfId="6442" xr:uid="{00000000-0005-0000-0000-000026190000}"/>
    <cellStyle name="40% - Accent2 12 3 2 5 2" xfId="6443" xr:uid="{00000000-0005-0000-0000-000027190000}"/>
    <cellStyle name="40% - Accent2 12 3 2 5 2 2" xfId="6444" xr:uid="{00000000-0005-0000-0000-000028190000}"/>
    <cellStyle name="40% - Accent2 12 3 2 5 3" xfId="6445" xr:uid="{00000000-0005-0000-0000-000029190000}"/>
    <cellStyle name="40% - Accent2 12 3 2 6" xfId="6446" xr:uid="{00000000-0005-0000-0000-00002A190000}"/>
    <cellStyle name="40% - Accent2 12 3 2 6 2" xfId="6447" xr:uid="{00000000-0005-0000-0000-00002B190000}"/>
    <cellStyle name="40% - Accent2 12 3 2 7" xfId="6448" xr:uid="{00000000-0005-0000-0000-00002C190000}"/>
    <cellStyle name="40% - Accent2 12 3 2 7 2" xfId="6449" xr:uid="{00000000-0005-0000-0000-00002D190000}"/>
    <cellStyle name="40% - Accent2 12 3 2 8" xfId="6450" xr:uid="{00000000-0005-0000-0000-00002E190000}"/>
    <cellStyle name="40% - Accent2 12 3 3" xfId="6451" xr:uid="{00000000-0005-0000-0000-00002F190000}"/>
    <cellStyle name="40% - Accent2 12 3 3 2" xfId="6452" xr:uid="{00000000-0005-0000-0000-000030190000}"/>
    <cellStyle name="40% - Accent2 12 3 3 2 2" xfId="6453" xr:uid="{00000000-0005-0000-0000-000031190000}"/>
    <cellStyle name="40% - Accent2 12 3 3 2 2 2" xfId="6454" xr:uid="{00000000-0005-0000-0000-000032190000}"/>
    <cellStyle name="40% - Accent2 12 3 3 2 2 2 2" xfId="6455" xr:uid="{00000000-0005-0000-0000-000033190000}"/>
    <cellStyle name="40% - Accent2 12 3 3 2 2 3" xfId="6456" xr:uid="{00000000-0005-0000-0000-000034190000}"/>
    <cellStyle name="40% - Accent2 12 3 3 2 3" xfId="6457" xr:uid="{00000000-0005-0000-0000-000035190000}"/>
    <cellStyle name="40% - Accent2 12 3 3 2 3 2" xfId="6458" xr:uid="{00000000-0005-0000-0000-000036190000}"/>
    <cellStyle name="40% - Accent2 12 3 3 2 3 2 2" xfId="6459" xr:uid="{00000000-0005-0000-0000-000037190000}"/>
    <cellStyle name="40% - Accent2 12 3 3 2 3 3" xfId="6460" xr:uid="{00000000-0005-0000-0000-000038190000}"/>
    <cellStyle name="40% - Accent2 12 3 3 2 4" xfId="6461" xr:uid="{00000000-0005-0000-0000-000039190000}"/>
    <cellStyle name="40% - Accent2 12 3 3 2 4 2" xfId="6462" xr:uid="{00000000-0005-0000-0000-00003A190000}"/>
    <cellStyle name="40% - Accent2 12 3 3 2 5" xfId="6463" xr:uid="{00000000-0005-0000-0000-00003B190000}"/>
    <cellStyle name="40% - Accent2 12 3 3 3" xfId="6464" xr:uid="{00000000-0005-0000-0000-00003C190000}"/>
    <cellStyle name="40% - Accent2 12 3 3 3 2" xfId="6465" xr:uid="{00000000-0005-0000-0000-00003D190000}"/>
    <cellStyle name="40% - Accent2 12 3 3 3 2 2" xfId="6466" xr:uid="{00000000-0005-0000-0000-00003E190000}"/>
    <cellStyle name="40% - Accent2 12 3 3 3 3" xfId="6467" xr:uid="{00000000-0005-0000-0000-00003F190000}"/>
    <cellStyle name="40% - Accent2 12 3 3 4" xfId="6468" xr:uid="{00000000-0005-0000-0000-000040190000}"/>
    <cellStyle name="40% - Accent2 12 3 3 4 2" xfId="6469" xr:uid="{00000000-0005-0000-0000-000041190000}"/>
    <cellStyle name="40% - Accent2 12 3 3 4 2 2" xfId="6470" xr:uid="{00000000-0005-0000-0000-000042190000}"/>
    <cellStyle name="40% - Accent2 12 3 3 4 3" xfId="6471" xr:uid="{00000000-0005-0000-0000-000043190000}"/>
    <cellStyle name="40% - Accent2 12 3 3 5" xfId="6472" xr:uid="{00000000-0005-0000-0000-000044190000}"/>
    <cellStyle name="40% - Accent2 12 3 3 5 2" xfId="6473" xr:uid="{00000000-0005-0000-0000-000045190000}"/>
    <cellStyle name="40% - Accent2 12 3 3 6" xfId="6474" xr:uid="{00000000-0005-0000-0000-000046190000}"/>
    <cellStyle name="40% - Accent2 12 3 3 6 2" xfId="6475" xr:uid="{00000000-0005-0000-0000-000047190000}"/>
    <cellStyle name="40% - Accent2 12 3 3 7" xfId="6476" xr:uid="{00000000-0005-0000-0000-000048190000}"/>
    <cellStyle name="40% - Accent2 12 3 4" xfId="6477" xr:uid="{00000000-0005-0000-0000-000049190000}"/>
    <cellStyle name="40% - Accent2 12 3 4 2" xfId="6478" xr:uid="{00000000-0005-0000-0000-00004A190000}"/>
    <cellStyle name="40% - Accent2 12 3 4 2 2" xfId="6479" xr:uid="{00000000-0005-0000-0000-00004B190000}"/>
    <cellStyle name="40% - Accent2 12 3 4 2 2 2" xfId="6480" xr:uid="{00000000-0005-0000-0000-00004C190000}"/>
    <cellStyle name="40% - Accent2 12 3 4 2 2 2 2" xfId="6481" xr:uid="{00000000-0005-0000-0000-00004D190000}"/>
    <cellStyle name="40% - Accent2 12 3 4 2 2 3" xfId="6482" xr:uid="{00000000-0005-0000-0000-00004E190000}"/>
    <cellStyle name="40% - Accent2 12 3 4 2 3" xfId="6483" xr:uid="{00000000-0005-0000-0000-00004F190000}"/>
    <cellStyle name="40% - Accent2 12 3 4 2 3 2" xfId="6484" xr:uid="{00000000-0005-0000-0000-000050190000}"/>
    <cellStyle name="40% - Accent2 12 3 4 2 3 2 2" xfId="6485" xr:uid="{00000000-0005-0000-0000-000051190000}"/>
    <cellStyle name="40% - Accent2 12 3 4 2 3 3" xfId="6486" xr:uid="{00000000-0005-0000-0000-000052190000}"/>
    <cellStyle name="40% - Accent2 12 3 4 2 4" xfId="6487" xr:uid="{00000000-0005-0000-0000-000053190000}"/>
    <cellStyle name="40% - Accent2 12 3 4 2 4 2" xfId="6488" xr:uid="{00000000-0005-0000-0000-000054190000}"/>
    <cellStyle name="40% - Accent2 12 3 4 2 5" xfId="6489" xr:uid="{00000000-0005-0000-0000-000055190000}"/>
    <cellStyle name="40% - Accent2 12 3 4 3" xfId="6490" xr:uid="{00000000-0005-0000-0000-000056190000}"/>
    <cellStyle name="40% - Accent2 12 3 4 3 2" xfId="6491" xr:uid="{00000000-0005-0000-0000-000057190000}"/>
    <cellStyle name="40% - Accent2 12 3 4 3 2 2" xfId="6492" xr:uid="{00000000-0005-0000-0000-000058190000}"/>
    <cellStyle name="40% - Accent2 12 3 4 3 3" xfId="6493" xr:uid="{00000000-0005-0000-0000-000059190000}"/>
    <cellStyle name="40% - Accent2 12 3 4 4" xfId="6494" xr:uid="{00000000-0005-0000-0000-00005A190000}"/>
    <cellStyle name="40% - Accent2 12 3 4 4 2" xfId="6495" xr:uid="{00000000-0005-0000-0000-00005B190000}"/>
    <cellStyle name="40% - Accent2 12 3 4 4 2 2" xfId="6496" xr:uid="{00000000-0005-0000-0000-00005C190000}"/>
    <cellStyle name="40% - Accent2 12 3 4 4 3" xfId="6497" xr:uid="{00000000-0005-0000-0000-00005D190000}"/>
    <cellStyle name="40% - Accent2 12 3 4 5" xfId="6498" xr:uid="{00000000-0005-0000-0000-00005E190000}"/>
    <cellStyle name="40% - Accent2 12 3 4 5 2" xfId="6499" xr:uid="{00000000-0005-0000-0000-00005F190000}"/>
    <cellStyle name="40% - Accent2 12 3 4 6" xfId="6500" xr:uid="{00000000-0005-0000-0000-000060190000}"/>
    <cellStyle name="40% - Accent2 12 3 4 6 2" xfId="6501" xr:uid="{00000000-0005-0000-0000-000061190000}"/>
    <cellStyle name="40% - Accent2 12 3 4 7" xfId="6502" xr:uid="{00000000-0005-0000-0000-000062190000}"/>
    <cellStyle name="40% - Accent2 12 3 5" xfId="6503" xr:uid="{00000000-0005-0000-0000-000063190000}"/>
    <cellStyle name="40% - Accent2 12 3 5 2" xfId="6504" xr:uid="{00000000-0005-0000-0000-000064190000}"/>
    <cellStyle name="40% - Accent2 12 3 5 2 2" xfId="6505" xr:uid="{00000000-0005-0000-0000-000065190000}"/>
    <cellStyle name="40% - Accent2 12 3 5 2 2 2" xfId="6506" xr:uid="{00000000-0005-0000-0000-000066190000}"/>
    <cellStyle name="40% - Accent2 12 3 5 2 3" xfId="6507" xr:uid="{00000000-0005-0000-0000-000067190000}"/>
    <cellStyle name="40% - Accent2 12 3 5 3" xfId="6508" xr:uid="{00000000-0005-0000-0000-000068190000}"/>
    <cellStyle name="40% - Accent2 12 3 5 3 2" xfId="6509" xr:uid="{00000000-0005-0000-0000-000069190000}"/>
    <cellStyle name="40% - Accent2 12 3 5 3 2 2" xfId="6510" xr:uid="{00000000-0005-0000-0000-00006A190000}"/>
    <cellStyle name="40% - Accent2 12 3 5 3 3" xfId="6511" xr:uid="{00000000-0005-0000-0000-00006B190000}"/>
    <cellStyle name="40% - Accent2 12 3 5 4" xfId="6512" xr:uid="{00000000-0005-0000-0000-00006C190000}"/>
    <cellStyle name="40% - Accent2 12 3 5 4 2" xfId="6513" xr:uid="{00000000-0005-0000-0000-00006D190000}"/>
    <cellStyle name="40% - Accent2 12 3 5 5" xfId="6514" xr:uid="{00000000-0005-0000-0000-00006E190000}"/>
    <cellStyle name="40% - Accent2 12 3 6" xfId="6515" xr:uid="{00000000-0005-0000-0000-00006F190000}"/>
    <cellStyle name="40% - Accent2 12 3 6 2" xfId="6516" xr:uid="{00000000-0005-0000-0000-000070190000}"/>
    <cellStyle name="40% - Accent2 12 3 6 2 2" xfId="6517" xr:uid="{00000000-0005-0000-0000-000071190000}"/>
    <cellStyle name="40% - Accent2 12 3 6 2 2 2" xfId="6518" xr:uid="{00000000-0005-0000-0000-000072190000}"/>
    <cellStyle name="40% - Accent2 12 3 6 2 3" xfId="6519" xr:uid="{00000000-0005-0000-0000-000073190000}"/>
    <cellStyle name="40% - Accent2 12 3 6 3" xfId="6520" xr:uid="{00000000-0005-0000-0000-000074190000}"/>
    <cellStyle name="40% - Accent2 12 3 6 3 2" xfId="6521" xr:uid="{00000000-0005-0000-0000-000075190000}"/>
    <cellStyle name="40% - Accent2 12 3 6 4" xfId="6522" xr:uid="{00000000-0005-0000-0000-000076190000}"/>
    <cellStyle name="40% - Accent2 12 3 7" xfId="6523" xr:uid="{00000000-0005-0000-0000-000077190000}"/>
    <cellStyle name="40% - Accent2 12 3 7 2" xfId="6524" xr:uid="{00000000-0005-0000-0000-000078190000}"/>
    <cellStyle name="40% - Accent2 12 3 7 2 2" xfId="6525" xr:uid="{00000000-0005-0000-0000-000079190000}"/>
    <cellStyle name="40% - Accent2 12 3 7 3" xfId="6526" xr:uid="{00000000-0005-0000-0000-00007A190000}"/>
    <cellStyle name="40% - Accent2 12 3 8" xfId="6527" xr:uid="{00000000-0005-0000-0000-00007B190000}"/>
    <cellStyle name="40% - Accent2 12 3 8 2" xfId="6528" xr:uid="{00000000-0005-0000-0000-00007C190000}"/>
    <cellStyle name="40% - Accent2 12 3 8 2 2" xfId="6529" xr:uid="{00000000-0005-0000-0000-00007D190000}"/>
    <cellStyle name="40% - Accent2 12 3 8 3" xfId="6530" xr:uid="{00000000-0005-0000-0000-00007E190000}"/>
    <cellStyle name="40% - Accent2 12 3 9" xfId="6531" xr:uid="{00000000-0005-0000-0000-00007F190000}"/>
    <cellStyle name="40% - Accent2 12 3 9 2" xfId="6532" xr:uid="{00000000-0005-0000-0000-000080190000}"/>
    <cellStyle name="40% - Accent2 12 4" xfId="6533" xr:uid="{00000000-0005-0000-0000-000081190000}"/>
    <cellStyle name="40% - Accent2 12 4 10" xfId="6534" xr:uid="{00000000-0005-0000-0000-000082190000}"/>
    <cellStyle name="40% - Accent2 12 4 10 2" xfId="6535" xr:uid="{00000000-0005-0000-0000-000083190000}"/>
    <cellStyle name="40% - Accent2 12 4 11" xfId="6536" xr:uid="{00000000-0005-0000-0000-000084190000}"/>
    <cellStyle name="40% - Accent2 12 4 2" xfId="6537" xr:uid="{00000000-0005-0000-0000-000085190000}"/>
    <cellStyle name="40% - Accent2 12 4 2 2" xfId="6538" xr:uid="{00000000-0005-0000-0000-000086190000}"/>
    <cellStyle name="40% - Accent2 12 4 2 2 2" xfId="6539" xr:uid="{00000000-0005-0000-0000-000087190000}"/>
    <cellStyle name="40% - Accent2 12 4 2 2 2 2" xfId="6540" xr:uid="{00000000-0005-0000-0000-000088190000}"/>
    <cellStyle name="40% - Accent2 12 4 2 2 2 2 2" xfId="6541" xr:uid="{00000000-0005-0000-0000-000089190000}"/>
    <cellStyle name="40% - Accent2 12 4 2 2 2 2 2 2" xfId="6542" xr:uid="{00000000-0005-0000-0000-00008A190000}"/>
    <cellStyle name="40% - Accent2 12 4 2 2 2 2 3" xfId="6543" xr:uid="{00000000-0005-0000-0000-00008B190000}"/>
    <cellStyle name="40% - Accent2 12 4 2 2 2 3" xfId="6544" xr:uid="{00000000-0005-0000-0000-00008C190000}"/>
    <cellStyle name="40% - Accent2 12 4 2 2 2 3 2" xfId="6545" xr:uid="{00000000-0005-0000-0000-00008D190000}"/>
    <cellStyle name="40% - Accent2 12 4 2 2 2 3 2 2" xfId="6546" xr:uid="{00000000-0005-0000-0000-00008E190000}"/>
    <cellStyle name="40% - Accent2 12 4 2 2 2 3 3" xfId="6547" xr:uid="{00000000-0005-0000-0000-00008F190000}"/>
    <cellStyle name="40% - Accent2 12 4 2 2 2 4" xfId="6548" xr:uid="{00000000-0005-0000-0000-000090190000}"/>
    <cellStyle name="40% - Accent2 12 4 2 2 2 4 2" xfId="6549" xr:uid="{00000000-0005-0000-0000-000091190000}"/>
    <cellStyle name="40% - Accent2 12 4 2 2 2 5" xfId="6550" xr:uid="{00000000-0005-0000-0000-000092190000}"/>
    <cellStyle name="40% - Accent2 12 4 2 2 3" xfId="6551" xr:uid="{00000000-0005-0000-0000-000093190000}"/>
    <cellStyle name="40% - Accent2 12 4 2 2 3 2" xfId="6552" xr:uid="{00000000-0005-0000-0000-000094190000}"/>
    <cellStyle name="40% - Accent2 12 4 2 2 3 2 2" xfId="6553" xr:uid="{00000000-0005-0000-0000-000095190000}"/>
    <cellStyle name="40% - Accent2 12 4 2 2 3 3" xfId="6554" xr:uid="{00000000-0005-0000-0000-000096190000}"/>
    <cellStyle name="40% - Accent2 12 4 2 2 4" xfId="6555" xr:uid="{00000000-0005-0000-0000-000097190000}"/>
    <cellStyle name="40% - Accent2 12 4 2 2 4 2" xfId="6556" xr:uid="{00000000-0005-0000-0000-000098190000}"/>
    <cellStyle name="40% - Accent2 12 4 2 2 4 2 2" xfId="6557" xr:uid="{00000000-0005-0000-0000-000099190000}"/>
    <cellStyle name="40% - Accent2 12 4 2 2 4 3" xfId="6558" xr:uid="{00000000-0005-0000-0000-00009A190000}"/>
    <cellStyle name="40% - Accent2 12 4 2 2 5" xfId="6559" xr:uid="{00000000-0005-0000-0000-00009B190000}"/>
    <cellStyle name="40% - Accent2 12 4 2 2 5 2" xfId="6560" xr:uid="{00000000-0005-0000-0000-00009C190000}"/>
    <cellStyle name="40% - Accent2 12 4 2 2 6" xfId="6561" xr:uid="{00000000-0005-0000-0000-00009D190000}"/>
    <cellStyle name="40% - Accent2 12 4 2 2 6 2" xfId="6562" xr:uid="{00000000-0005-0000-0000-00009E190000}"/>
    <cellStyle name="40% - Accent2 12 4 2 2 7" xfId="6563" xr:uid="{00000000-0005-0000-0000-00009F190000}"/>
    <cellStyle name="40% - Accent2 12 4 2 3" xfId="6564" xr:uid="{00000000-0005-0000-0000-0000A0190000}"/>
    <cellStyle name="40% - Accent2 12 4 2 3 2" xfId="6565" xr:uid="{00000000-0005-0000-0000-0000A1190000}"/>
    <cellStyle name="40% - Accent2 12 4 2 3 2 2" xfId="6566" xr:uid="{00000000-0005-0000-0000-0000A2190000}"/>
    <cellStyle name="40% - Accent2 12 4 2 3 2 2 2" xfId="6567" xr:uid="{00000000-0005-0000-0000-0000A3190000}"/>
    <cellStyle name="40% - Accent2 12 4 2 3 2 3" xfId="6568" xr:uid="{00000000-0005-0000-0000-0000A4190000}"/>
    <cellStyle name="40% - Accent2 12 4 2 3 3" xfId="6569" xr:uid="{00000000-0005-0000-0000-0000A5190000}"/>
    <cellStyle name="40% - Accent2 12 4 2 3 3 2" xfId="6570" xr:uid="{00000000-0005-0000-0000-0000A6190000}"/>
    <cellStyle name="40% - Accent2 12 4 2 3 3 2 2" xfId="6571" xr:uid="{00000000-0005-0000-0000-0000A7190000}"/>
    <cellStyle name="40% - Accent2 12 4 2 3 3 3" xfId="6572" xr:uid="{00000000-0005-0000-0000-0000A8190000}"/>
    <cellStyle name="40% - Accent2 12 4 2 3 4" xfId="6573" xr:uid="{00000000-0005-0000-0000-0000A9190000}"/>
    <cellStyle name="40% - Accent2 12 4 2 3 4 2" xfId="6574" xr:uid="{00000000-0005-0000-0000-0000AA190000}"/>
    <cellStyle name="40% - Accent2 12 4 2 3 5" xfId="6575" xr:uid="{00000000-0005-0000-0000-0000AB190000}"/>
    <cellStyle name="40% - Accent2 12 4 2 4" xfId="6576" xr:uid="{00000000-0005-0000-0000-0000AC190000}"/>
    <cellStyle name="40% - Accent2 12 4 2 4 2" xfId="6577" xr:uid="{00000000-0005-0000-0000-0000AD190000}"/>
    <cellStyle name="40% - Accent2 12 4 2 4 2 2" xfId="6578" xr:uid="{00000000-0005-0000-0000-0000AE190000}"/>
    <cellStyle name="40% - Accent2 12 4 2 4 3" xfId="6579" xr:uid="{00000000-0005-0000-0000-0000AF190000}"/>
    <cellStyle name="40% - Accent2 12 4 2 5" xfId="6580" xr:uid="{00000000-0005-0000-0000-0000B0190000}"/>
    <cellStyle name="40% - Accent2 12 4 2 5 2" xfId="6581" xr:uid="{00000000-0005-0000-0000-0000B1190000}"/>
    <cellStyle name="40% - Accent2 12 4 2 5 2 2" xfId="6582" xr:uid="{00000000-0005-0000-0000-0000B2190000}"/>
    <cellStyle name="40% - Accent2 12 4 2 5 3" xfId="6583" xr:uid="{00000000-0005-0000-0000-0000B3190000}"/>
    <cellStyle name="40% - Accent2 12 4 2 6" xfId="6584" xr:uid="{00000000-0005-0000-0000-0000B4190000}"/>
    <cellStyle name="40% - Accent2 12 4 2 6 2" xfId="6585" xr:uid="{00000000-0005-0000-0000-0000B5190000}"/>
    <cellStyle name="40% - Accent2 12 4 2 7" xfId="6586" xr:uid="{00000000-0005-0000-0000-0000B6190000}"/>
    <cellStyle name="40% - Accent2 12 4 2 7 2" xfId="6587" xr:uid="{00000000-0005-0000-0000-0000B7190000}"/>
    <cellStyle name="40% - Accent2 12 4 2 8" xfId="6588" xr:uid="{00000000-0005-0000-0000-0000B8190000}"/>
    <cellStyle name="40% - Accent2 12 4 3" xfId="6589" xr:uid="{00000000-0005-0000-0000-0000B9190000}"/>
    <cellStyle name="40% - Accent2 12 4 3 2" xfId="6590" xr:uid="{00000000-0005-0000-0000-0000BA190000}"/>
    <cellStyle name="40% - Accent2 12 4 3 2 2" xfId="6591" xr:uid="{00000000-0005-0000-0000-0000BB190000}"/>
    <cellStyle name="40% - Accent2 12 4 3 2 2 2" xfId="6592" xr:uid="{00000000-0005-0000-0000-0000BC190000}"/>
    <cellStyle name="40% - Accent2 12 4 3 2 2 2 2" xfId="6593" xr:uid="{00000000-0005-0000-0000-0000BD190000}"/>
    <cellStyle name="40% - Accent2 12 4 3 2 2 3" xfId="6594" xr:uid="{00000000-0005-0000-0000-0000BE190000}"/>
    <cellStyle name="40% - Accent2 12 4 3 2 3" xfId="6595" xr:uid="{00000000-0005-0000-0000-0000BF190000}"/>
    <cellStyle name="40% - Accent2 12 4 3 2 3 2" xfId="6596" xr:uid="{00000000-0005-0000-0000-0000C0190000}"/>
    <cellStyle name="40% - Accent2 12 4 3 2 3 2 2" xfId="6597" xr:uid="{00000000-0005-0000-0000-0000C1190000}"/>
    <cellStyle name="40% - Accent2 12 4 3 2 3 3" xfId="6598" xr:uid="{00000000-0005-0000-0000-0000C2190000}"/>
    <cellStyle name="40% - Accent2 12 4 3 2 4" xfId="6599" xr:uid="{00000000-0005-0000-0000-0000C3190000}"/>
    <cellStyle name="40% - Accent2 12 4 3 2 4 2" xfId="6600" xr:uid="{00000000-0005-0000-0000-0000C4190000}"/>
    <cellStyle name="40% - Accent2 12 4 3 2 5" xfId="6601" xr:uid="{00000000-0005-0000-0000-0000C5190000}"/>
    <cellStyle name="40% - Accent2 12 4 3 3" xfId="6602" xr:uid="{00000000-0005-0000-0000-0000C6190000}"/>
    <cellStyle name="40% - Accent2 12 4 3 3 2" xfId="6603" xr:uid="{00000000-0005-0000-0000-0000C7190000}"/>
    <cellStyle name="40% - Accent2 12 4 3 3 2 2" xfId="6604" xr:uid="{00000000-0005-0000-0000-0000C8190000}"/>
    <cellStyle name="40% - Accent2 12 4 3 3 3" xfId="6605" xr:uid="{00000000-0005-0000-0000-0000C9190000}"/>
    <cellStyle name="40% - Accent2 12 4 3 4" xfId="6606" xr:uid="{00000000-0005-0000-0000-0000CA190000}"/>
    <cellStyle name="40% - Accent2 12 4 3 4 2" xfId="6607" xr:uid="{00000000-0005-0000-0000-0000CB190000}"/>
    <cellStyle name="40% - Accent2 12 4 3 4 2 2" xfId="6608" xr:uid="{00000000-0005-0000-0000-0000CC190000}"/>
    <cellStyle name="40% - Accent2 12 4 3 4 3" xfId="6609" xr:uid="{00000000-0005-0000-0000-0000CD190000}"/>
    <cellStyle name="40% - Accent2 12 4 3 5" xfId="6610" xr:uid="{00000000-0005-0000-0000-0000CE190000}"/>
    <cellStyle name="40% - Accent2 12 4 3 5 2" xfId="6611" xr:uid="{00000000-0005-0000-0000-0000CF190000}"/>
    <cellStyle name="40% - Accent2 12 4 3 6" xfId="6612" xr:uid="{00000000-0005-0000-0000-0000D0190000}"/>
    <cellStyle name="40% - Accent2 12 4 3 6 2" xfId="6613" xr:uid="{00000000-0005-0000-0000-0000D1190000}"/>
    <cellStyle name="40% - Accent2 12 4 3 7" xfId="6614" xr:uid="{00000000-0005-0000-0000-0000D2190000}"/>
    <cellStyle name="40% - Accent2 12 4 4" xfId="6615" xr:uid="{00000000-0005-0000-0000-0000D3190000}"/>
    <cellStyle name="40% - Accent2 12 4 4 2" xfId="6616" xr:uid="{00000000-0005-0000-0000-0000D4190000}"/>
    <cellStyle name="40% - Accent2 12 4 4 2 2" xfId="6617" xr:uid="{00000000-0005-0000-0000-0000D5190000}"/>
    <cellStyle name="40% - Accent2 12 4 4 2 2 2" xfId="6618" xr:uid="{00000000-0005-0000-0000-0000D6190000}"/>
    <cellStyle name="40% - Accent2 12 4 4 2 2 2 2" xfId="6619" xr:uid="{00000000-0005-0000-0000-0000D7190000}"/>
    <cellStyle name="40% - Accent2 12 4 4 2 2 3" xfId="6620" xr:uid="{00000000-0005-0000-0000-0000D8190000}"/>
    <cellStyle name="40% - Accent2 12 4 4 2 3" xfId="6621" xr:uid="{00000000-0005-0000-0000-0000D9190000}"/>
    <cellStyle name="40% - Accent2 12 4 4 2 3 2" xfId="6622" xr:uid="{00000000-0005-0000-0000-0000DA190000}"/>
    <cellStyle name="40% - Accent2 12 4 4 2 3 2 2" xfId="6623" xr:uid="{00000000-0005-0000-0000-0000DB190000}"/>
    <cellStyle name="40% - Accent2 12 4 4 2 3 3" xfId="6624" xr:uid="{00000000-0005-0000-0000-0000DC190000}"/>
    <cellStyle name="40% - Accent2 12 4 4 2 4" xfId="6625" xr:uid="{00000000-0005-0000-0000-0000DD190000}"/>
    <cellStyle name="40% - Accent2 12 4 4 2 4 2" xfId="6626" xr:uid="{00000000-0005-0000-0000-0000DE190000}"/>
    <cellStyle name="40% - Accent2 12 4 4 2 5" xfId="6627" xr:uid="{00000000-0005-0000-0000-0000DF190000}"/>
    <cellStyle name="40% - Accent2 12 4 4 3" xfId="6628" xr:uid="{00000000-0005-0000-0000-0000E0190000}"/>
    <cellStyle name="40% - Accent2 12 4 4 3 2" xfId="6629" xr:uid="{00000000-0005-0000-0000-0000E1190000}"/>
    <cellStyle name="40% - Accent2 12 4 4 3 2 2" xfId="6630" xr:uid="{00000000-0005-0000-0000-0000E2190000}"/>
    <cellStyle name="40% - Accent2 12 4 4 3 3" xfId="6631" xr:uid="{00000000-0005-0000-0000-0000E3190000}"/>
    <cellStyle name="40% - Accent2 12 4 4 4" xfId="6632" xr:uid="{00000000-0005-0000-0000-0000E4190000}"/>
    <cellStyle name="40% - Accent2 12 4 4 4 2" xfId="6633" xr:uid="{00000000-0005-0000-0000-0000E5190000}"/>
    <cellStyle name="40% - Accent2 12 4 4 4 2 2" xfId="6634" xr:uid="{00000000-0005-0000-0000-0000E6190000}"/>
    <cellStyle name="40% - Accent2 12 4 4 4 3" xfId="6635" xr:uid="{00000000-0005-0000-0000-0000E7190000}"/>
    <cellStyle name="40% - Accent2 12 4 4 5" xfId="6636" xr:uid="{00000000-0005-0000-0000-0000E8190000}"/>
    <cellStyle name="40% - Accent2 12 4 4 5 2" xfId="6637" xr:uid="{00000000-0005-0000-0000-0000E9190000}"/>
    <cellStyle name="40% - Accent2 12 4 4 6" xfId="6638" xr:uid="{00000000-0005-0000-0000-0000EA190000}"/>
    <cellStyle name="40% - Accent2 12 4 4 6 2" xfId="6639" xr:uid="{00000000-0005-0000-0000-0000EB190000}"/>
    <cellStyle name="40% - Accent2 12 4 4 7" xfId="6640" xr:uid="{00000000-0005-0000-0000-0000EC190000}"/>
    <cellStyle name="40% - Accent2 12 4 5" xfId="6641" xr:uid="{00000000-0005-0000-0000-0000ED190000}"/>
    <cellStyle name="40% - Accent2 12 4 5 2" xfId="6642" xr:uid="{00000000-0005-0000-0000-0000EE190000}"/>
    <cellStyle name="40% - Accent2 12 4 5 2 2" xfId="6643" xr:uid="{00000000-0005-0000-0000-0000EF190000}"/>
    <cellStyle name="40% - Accent2 12 4 5 2 2 2" xfId="6644" xr:uid="{00000000-0005-0000-0000-0000F0190000}"/>
    <cellStyle name="40% - Accent2 12 4 5 2 3" xfId="6645" xr:uid="{00000000-0005-0000-0000-0000F1190000}"/>
    <cellStyle name="40% - Accent2 12 4 5 3" xfId="6646" xr:uid="{00000000-0005-0000-0000-0000F2190000}"/>
    <cellStyle name="40% - Accent2 12 4 5 3 2" xfId="6647" xr:uid="{00000000-0005-0000-0000-0000F3190000}"/>
    <cellStyle name="40% - Accent2 12 4 5 3 2 2" xfId="6648" xr:uid="{00000000-0005-0000-0000-0000F4190000}"/>
    <cellStyle name="40% - Accent2 12 4 5 3 3" xfId="6649" xr:uid="{00000000-0005-0000-0000-0000F5190000}"/>
    <cellStyle name="40% - Accent2 12 4 5 4" xfId="6650" xr:uid="{00000000-0005-0000-0000-0000F6190000}"/>
    <cellStyle name="40% - Accent2 12 4 5 4 2" xfId="6651" xr:uid="{00000000-0005-0000-0000-0000F7190000}"/>
    <cellStyle name="40% - Accent2 12 4 5 5" xfId="6652" xr:uid="{00000000-0005-0000-0000-0000F8190000}"/>
    <cellStyle name="40% - Accent2 12 4 6" xfId="6653" xr:uid="{00000000-0005-0000-0000-0000F9190000}"/>
    <cellStyle name="40% - Accent2 12 4 6 2" xfId="6654" xr:uid="{00000000-0005-0000-0000-0000FA190000}"/>
    <cellStyle name="40% - Accent2 12 4 6 2 2" xfId="6655" xr:uid="{00000000-0005-0000-0000-0000FB190000}"/>
    <cellStyle name="40% - Accent2 12 4 6 2 2 2" xfId="6656" xr:uid="{00000000-0005-0000-0000-0000FC190000}"/>
    <cellStyle name="40% - Accent2 12 4 6 2 3" xfId="6657" xr:uid="{00000000-0005-0000-0000-0000FD190000}"/>
    <cellStyle name="40% - Accent2 12 4 6 3" xfId="6658" xr:uid="{00000000-0005-0000-0000-0000FE190000}"/>
    <cellStyle name="40% - Accent2 12 4 6 3 2" xfId="6659" xr:uid="{00000000-0005-0000-0000-0000FF190000}"/>
    <cellStyle name="40% - Accent2 12 4 6 4" xfId="6660" xr:uid="{00000000-0005-0000-0000-0000001A0000}"/>
    <cellStyle name="40% - Accent2 12 4 7" xfId="6661" xr:uid="{00000000-0005-0000-0000-0000011A0000}"/>
    <cellStyle name="40% - Accent2 12 4 7 2" xfId="6662" xr:uid="{00000000-0005-0000-0000-0000021A0000}"/>
    <cellStyle name="40% - Accent2 12 4 7 2 2" xfId="6663" xr:uid="{00000000-0005-0000-0000-0000031A0000}"/>
    <cellStyle name="40% - Accent2 12 4 7 3" xfId="6664" xr:uid="{00000000-0005-0000-0000-0000041A0000}"/>
    <cellStyle name="40% - Accent2 12 4 8" xfId="6665" xr:uid="{00000000-0005-0000-0000-0000051A0000}"/>
    <cellStyle name="40% - Accent2 12 4 8 2" xfId="6666" xr:uid="{00000000-0005-0000-0000-0000061A0000}"/>
    <cellStyle name="40% - Accent2 12 4 8 2 2" xfId="6667" xr:uid="{00000000-0005-0000-0000-0000071A0000}"/>
    <cellStyle name="40% - Accent2 12 4 8 3" xfId="6668" xr:uid="{00000000-0005-0000-0000-0000081A0000}"/>
    <cellStyle name="40% - Accent2 12 4 9" xfId="6669" xr:uid="{00000000-0005-0000-0000-0000091A0000}"/>
    <cellStyle name="40% - Accent2 12 4 9 2" xfId="6670" xr:uid="{00000000-0005-0000-0000-00000A1A0000}"/>
    <cellStyle name="40% - Accent2 12 5" xfId="6671" xr:uid="{00000000-0005-0000-0000-00000B1A0000}"/>
    <cellStyle name="40% - Accent2 12 5 10" xfId="6672" xr:uid="{00000000-0005-0000-0000-00000C1A0000}"/>
    <cellStyle name="40% - Accent2 12 5 10 2" xfId="6673" xr:uid="{00000000-0005-0000-0000-00000D1A0000}"/>
    <cellStyle name="40% - Accent2 12 5 11" xfId="6674" xr:uid="{00000000-0005-0000-0000-00000E1A0000}"/>
    <cellStyle name="40% - Accent2 12 5 2" xfId="6675" xr:uid="{00000000-0005-0000-0000-00000F1A0000}"/>
    <cellStyle name="40% - Accent2 12 5 2 2" xfId="6676" xr:uid="{00000000-0005-0000-0000-0000101A0000}"/>
    <cellStyle name="40% - Accent2 12 5 2 2 2" xfId="6677" xr:uid="{00000000-0005-0000-0000-0000111A0000}"/>
    <cellStyle name="40% - Accent2 12 5 2 2 2 2" xfId="6678" xr:uid="{00000000-0005-0000-0000-0000121A0000}"/>
    <cellStyle name="40% - Accent2 12 5 2 2 2 2 2" xfId="6679" xr:uid="{00000000-0005-0000-0000-0000131A0000}"/>
    <cellStyle name="40% - Accent2 12 5 2 2 2 2 2 2" xfId="6680" xr:uid="{00000000-0005-0000-0000-0000141A0000}"/>
    <cellStyle name="40% - Accent2 12 5 2 2 2 2 3" xfId="6681" xr:uid="{00000000-0005-0000-0000-0000151A0000}"/>
    <cellStyle name="40% - Accent2 12 5 2 2 2 3" xfId="6682" xr:uid="{00000000-0005-0000-0000-0000161A0000}"/>
    <cellStyle name="40% - Accent2 12 5 2 2 2 3 2" xfId="6683" xr:uid="{00000000-0005-0000-0000-0000171A0000}"/>
    <cellStyle name="40% - Accent2 12 5 2 2 2 3 2 2" xfId="6684" xr:uid="{00000000-0005-0000-0000-0000181A0000}"/>
    <cellStyle name="40% - Accent2 12 5 2 2 2 3 3" xfId="6685" xr:uid="{00000000-0005-0000-0000-0000191A0000}"/>
    <cellStyle name="40% - Accent2 12 5 2 2 2 4" xfId="6686" xr:uid="{00000000-0005-0000-0000-00001A1A0000}"/>
    <cellStyle name="40% - Accent2 12 5 2 2 2 4 2" xfId="6687" xr:uid="{00000000-0005-0000-0000-00001B1A0000}"/>
    <cellStyle name="40% - Accent2 12 5 2 2 2 5" xfId="6688" xr:uid="{00000000-0005-0000-0000-00001C1A0000}"/>
    <cellStyle name="40% - Accent2 12 5 2 2 3" xfId="6689" xr:uid="{00000000-0005-0000-0000-00001D1A0000}"/>
    <cellStyle name="40% - Accent2 12 5 2 2 3 2" xfId="6690" xr:uid="{00000000-0005-0000-0000-00001E1A0000}"/>
    <cellStyle name="40% - Accent2 12 5 2 2 3 2 2" xfId="6691" xr:uid="{00000000-0005-0000-0000-00001F1A0000}"/>
    <cellStyle name="40% - Accent2 12 5 2 2 3 3" xfId="6692" xr:uid="{00000000-0005-0000-0000-0000201A0000}"/>
    <cellStyle name="40% - Accent2 12 5 2 2 4" xfId="6693" xr:uid="{00000000-0005-0000-0000-0000211A0000}"/>
    <cellStyle name="40% - Accent2 12 5 2 2 4 2" xfId="6694" xr:uid="{00000000-0005-0000-0000-0000221A0000}"/>
    <cellStyle name="40% - Accent2 12 5 2 2 4 2 2" xfId="6695" xr:uid="{00000000-0005-0000-0000-0000231A0000}"/>
    <cellStyle name="40% - Accent2 12 5 2 2 4 3" xfId="6696" xr:uid="{00000000-0005-0000-0000-0000241A0000}"/>
    <cellStyle name="40% - Accent2 12 5 2 2 5" xfId="6697" xr:uid="{00000000-0005-0000-0000-0000251A0000}"/>
    <cellStyle name="40% - Accent2 12 5 2 2 5 2" xfId="6698" xr:uid="{00000000-0005-0000-0000-0000261A0000}"/>
    <cellStyle name="40% - Accent2 12 5 2 2 6" xfId="6699" xr:uid="{00000000-0005-0000-0000-0000271A0000}"/>
    <cellStyle name="40% - Accent2 12 5 2 2 6 2" xfId="6700" xr:uid="{00000000-0005-0000-0000-0000281A0000}"/>
    <cellStyle name="40% - Accent2 12 5 2 2 7" xfId="6701" xr:uid="{00000000-0005-0000-0000-0000291A0000}"/>
    <cellStyle name="40% - Accent2 12 5 2 3" xfId="6702" xr:uid="{00000000-0005-0000-0000-00002A1A0000}"/>
    <cellStyle name="40% - Accent2 12 5 2 3 2" xfId="6703" xr:uid="{00000000-0005-0000-0000-00002B1A0000}"/>
    <cellStyle name="40% - Accent2 12 5 2 3 2 2" xfId="6704" xr:uid="{00000000-0005-0000-0000-00002C1A0000}"/>
    <cellStyle name="40% - Accent2 12 5 2 3 2 2 2" xfId="6705" xr:uid="{00000000-0005-0000-0000-00002D1A0000}"/>
    <cellStyle name="40% - Accent2 12 5 2 3 2 3" xfId="6706" xr:uid="{00000000-0005-0000-0000-00002E1A0000}"/>
    <cellStyle name="40% - Accent2 12 5 2 3 3" xfId="6707" xr:uid="{00000000-0005-0000-0000-00002F1A0000}"/>
    <cellStyle name="40% - Accent2 12 5 2 3 3 2" xfId="6708" xr:uid="{00000000-0005-0000-0000-0000301A0000}"/>
    <cellStyle name="40% - Accent2 12 5 2 3 3 2 2" xfId="6709" xr:uid="{00000000-0005-0000-0000-0000311A0000}"/>
    <cellStyle name="40% - Accent2 12 5 2 3 3 3" xfId="6710" xr:uid="{00000000-0005-0000-0000-0000321A0000}"/>
    <cellStyle name="40% - Accent2 12 5 2 3 4" xfId="6711" xr:uid="{00000000-0005-0000-0000-0000331A0000}"/>
    <cellStyle name="40% - Accent2 12 5 2 3 4 2" xfId="6712" xr:uid="{00000000-0005-0000-0000-0000341A0000}"/>
    <cellStyle name="40% - Accent2 12 5 2 3 5" xfId="6713" xr:uid="{00000000-0005-0000-0000-0000351A0000}"/>
    <cellStyle name="40% - Accent2 12 5 2 4" xfId="6714" xr:uid="{00000000-0005-0000-0000-0000361A0000}"/>
    <cellStyle name="40% - Accent2 12 5 2 4 2" xfId="6715" xr:uid="{00000000-0005-0000-0000-0000371A0000}"/>
    <cellStyle name="40% - Accent2 12 5 2 4 2 2" xfId="6716" xr:uid="{00000000-0005-0000-0000-0000381A0000}"/>
    <cellStyle name="40% - Accent2 12 5 2 4 3" xfId="6717" xr:uid="{00000000-0005-0000-0000-0000391A0000}"/>
    <cellStyle name="40% - Accent2 12 5 2 5" xfId="6718" xr:uid="{00000000-0005-0000-0000-00003A1A0000}"/>
    <cellStyle name="40% - Accent2 12 5 2 5 2" xfId="6719" xr:uid="{00000000-0005-0000-0000-00003B1A0000}"/>
    <cellStyle name="40% - Accent2 12 5 2 5 2 2" xfId="6720" xr:uid="{00000000-0005-0000-0000-00003C1A0000}"/>
    <cellStyle name="40% - Accent2 12 5 2 5 3" xfId="6721" xr:uid="{00000000-0005-0000-0000-00003D1A0000}"/>
    <cellStyle name="40% - Accent2 12 5 2 6" xfId="6722" xr:uid="{00000000-0005-0000-0000-00003E1A0000}"/>
    <cellStyle name="40% - Accent2 12 5 2 6 2" xfId="6723" xr:uid="{00000000-0005-0000-0000-00003F1A0000}"/>
    <cellStyle name="40% - Accent2 12 5 2 7" xfId="6724" xr:uid="{00000000-0005-0000-0000-0000401A0000}"/>
    <cellStyle name="40% - Accent2 12 5 2 7 2" xfId="6725" xr:uid="{00000000-0005-0000-0000-0000411A0000}"/>
    <cellStyle name="40% - Accent2 12 5 2 8" xfId="6726" xr:uid="{00000000-0005-0000-0000-0000421A0000}"/>
    <cellStyle name="40% - Accent2 12 5 3" xfId="6727" xr:uid="{00000000-0005-0000-0000-0000431A0000}"/>
    <cellStyle name="40% - Accent2 12 5 3 2" xfId="6728" xr:uid="{00000000-0005-0000-0000-0000441A0000}"/>
    <cellStyle name="40% - Accent2 12 5 3 2 2" xfId="6729" xr:uid="{00000000-0005-0000-0000-0000451A0000}"/>
    <cellStyle name="40% - Accent2 12 5 3 2 2 2" xfId="6730" xr:uid="{00000000-0005-0000-0000-0000461A0000}"/>
    <cellStyle name="40% - Accent2 12 5 3 2 2 2 2" xfId="6731" xr:uid="{00000000-0005-0000-0000-0000471A0000}"/>
    <cellStyle name="40% - Accent2 12 5 3 2 2 3" xfId="6732" xr:uid="{00000000-0005-0000-0000-0000481A0000}"/>
    <cellStyle name="40% - Accent2 12 5 3 2 3" xfId="6733" xr:uid="{00000000-0005-0000-0000-0000491A0000}"/>
    <cellStyle name="40% - Accent2 12 5 3 2 3 2" xfId="6734" xr:uid="{00000000-0005-0000-0000-00004A1A0000}"/>
    <cellStyle name="40% - Accent2 12 5 3 2 3 2 2" xfId="6735" xr:uid="{00000000-0005-0000-0000-00004B1A0000}"/>
    <cellStyle name="40% - Accent2 12 5 3 2 3 3" xfId="6736" xr:uid="{00000000-0005-0000-0000-00004C1A0000}"/>
    <cellStyle name="40% - Accent2 12 5 3 2 4" xfId="6737" xr:uid="{00000000-0005-0000-0000-00004D1A0000}"/>
    <cellStyle name="40% - Accent2 12 5 3 2 4 2" xfId="6738" xr:uid="{00000000-0005-0000-0000-00004E1A0000}"/>
    <cellStyle name="40% - Accent2 12 5 3 2 5" xfId="6739" xr:uid="{00000000-0005-0000-0000-00004F1A0000}"/>
    <cellStyle name="40% - Accent2 12 5 3 3" xfId="6740" xr:uid="{00000000-0005-0000-0000-0000501A0000}"/>
    <cellStyle name="40% - Accent2 12 5 3 3 2" xfId="6741" xr:uid="{00000000-0005-0000-0000-0000511A0000}"/>
    <cellStyle name="40% - Accent2 12 5 3 3 2 2" xfId="6742" xr:uid="{00000000-0005-0000-0000-0000521A0000}"/>
    <cellStyle name="40% - Accent2 12 5 3 3 3" xfId="6743" xr:uid="{00000000-0005-0000-0000-0000531A0000}"/>
    <cellStyle name="40% - Accent2 12 5 3 4" xfId="6744" xr:uid="{00000000-0005-0000-0000-0000541A0000}"/>
    <cellStyle name="40% - Accent2 12 5 3 4 2" xfId="6745" xr:uid="{00000000-0005-0000-0000-0000551A0000}"/>
    <cellStyle name="40% - Accent2 12 5 3 4 2 2" xfId="6746" xr:uid="{00000000-0005-0000-0000-0000561A0000}"/>
    <cellStyle name="40% - Accent2 12 5 3 4 3" xfId="6747" xr:uid="{00000000-0005-0000-0000-0000571A0000}"/>
    <cellStyle name="40% - Accent2 12 5 3 5" xfId="6748" xr:uid="{00000000-0005-0000-0000-0000581A0000}"/>
    <cellStyle name="40% - Accent2 12 5 3 5 2" xfId="6749" xr:uid="{00000000-0005-0000-0000-0000591A0000}"/>
    <cellStyle name="40% - Accent2 12 5 3 6" xfId="6750" xr:uid="{00000000-0005-0000-0000-00005A1A0000}"/>
    <cellStyle name="40% - Accent2 12 5 3 6 2" xfId="6751" xr:uid="{00000000-0005-0000-0000-00005B1A0000}"/>
    <cellStyle name="40% - Accent2 12 5 3 7" xfId="6752" xr:uid="{00000000-0005-0000-0000-00005C1A0000}"/>
    <cellStyle name="40% - Accent2 12 5 4" xfId="6753" xr:uid="{00000000-0005-0000-0000-00005D1A0000}"/>
    <cellStyle name="40% - Accent2 12 5 4 2" xfId="6754" xr:uid="{00000000-0005-0000-0000-00005E1A0000}"/>
    <cellStyle name="40% - Accent2 12 5 4 2 2" xfId="6755" xr:uid="{00000000-0005-0000-0000-00005F1A0000}"/>
    <cellStyle name="40% - Accent2 12 5 4 2 2 2" xfId="6756" xr:uid="{00000000-0005-0000-0000-0000601A0000}"/>
    <cellStyle name="40% - Accent2 12 5 4 2 2 2 2" xfId="6757" xr:uid="{00000000-0005-0000-0000-0000611A0000}"/>
    <cellStyle name="40% - Accent2 12 5 4 2 2 3" xfId="6758" xr:uid="{00000000-0005-0000-0000-0000621A0000}"/>
    <cellStyle name="40% - Accent2 12 5 4 2 3" xfId="6759" xr:uid="{00000000-0005-0000-0000-0000631A0000}"/>
    <cellStyle name="40% - Accent2 12 5 4 2 3 2" xfId="6760" xr:uid="{00000000-0005-0000-0000-0000641A0000}"/>
    <cellStyle name="40% - Accent2 12 5 4 2 3 2 2" xfId="6761" xr:uid="{00000000-0005-0000-0000-0000651A0000}"/>
    <cellStyle name="40% - Accent2 12 5 4 2 3 3" xfId="6762" xr:uid="{00000000-0005-0000-0000-0000661A0000}"/>
    <cellStyle name="40% - Accent2 12 5 4 2 4" xfId="6763" xr:uid="{00000000-0005-0000-0000-0000671A0000}"/>
    <cellStyle name="40% - Accent2 12 5 4 2 4 2" xfId="6764" xr:uid="{00000000-0005-0000-0000-0000681A0000}"/>
    <cellStyle name="40% - Accent2 12 5 4 2 5" xfId="6765" xr:uid="{00000000-0005-0000-0000-0000691A0000}"/>
    <cellStyle name="40% - Accent2 12 5 4 3" xfId="6766" xr:uid="{00000000-0005-0000-0000-00006A1A0000}"/>
    <cellStyle name="40% - Accent2 12 5 4 3 2" xfId="6767" xr:uid="{00000000-0005-0000-0000-00006B1A0000}"/>
    <cellStyle name="40% - Accent2 12 5 4 3 2 2" xfId="6768" xr:uid="{00000000-0005-0000-0000-00006C1A0000}"/>
    <cellStyle name="40% - Accent2 12 5 4 3 3" xfId="6769" xr:uid="{00000000-0005-0000-0000-00006D1A0000}"/>
    <cellStyle name="40% - Accent2 12 5 4 4" xfId="6770" xr:uid="{00000000-0005-0000-0000-00006E1A0000}"/>
    <cellStyle name="40% - Accent2 12 5 4 4 2" xfId="6771" xr:uid="{00000000-0005-0000-0000-00006F1A0000}"/>
    <cellStyle name="40% - Accent2 12 5 4 4 2 2" xfId="6772" xr:uid="{00000000-0005-0000-0000-0000701A0000}"/>
    <cellStyle name="40% - Accent2 12 5 4 4 3" xfId="6773" xr:uid="{00000000-0005-0000-0000-0000711A0000}"/>
    <cellStyle name="40% - Accent2 12 5 4 5" xfId="6774" xr:uid="{00000000-0005-0000-0000-0000721A0000}"/>
    <cellStyle name="40% - Accent2 12 5 4 5 2" xfId="6775" xr:uid="{00000000-0005-0000-0000-0000731A0000}"/>
    <cellStyle name="40% - Accent2 12 5 4 6" xfId="6776" xr:uid="{00000000-0005-0000-0000-0000741A0000}"/>
    <cellStyle name="40% - Accent2 12 5 4 6 2" xfId="6777" xr:uid="{00000000-0005-0000-0000-0000751A0000}"/>
    <cellStyle name="40% - Accent2 12 5 4 7" xfId="6778" xr:uid="{00000000-0005-0000-0000-0000761A0000}"/>
    <cellStyle name="40% - Accent2 12 5 5" xfId="6779" xr:uid="{00000000-0005-0000-0000-0000771A0000}"/>
    <cellStyle name="40% - Accent2 12 5 5 2" xfId="6780" xr:uid="{00000000-0005-0000-0000-0000781A0000}"/>
    <cellStyle name="40% - Accent2 12 5 5 2 2" xfId="6781" xr:uid="{00000000-0005-0000-0000-0000791A0000}"/>
    <cellStyle name="40% - Accent2 12 5 5 2 2 2" xfId="6782" xr:uid="{00000000-0005-0000-0000-00007A1A0000}"/>
    <cellStyle name="40% - Accent2 12 5 5 2 3" xfId="6783" xr:uid="{00000000-0005-0000-0000-00007B1A0000}"/>
    <cellStyle name="40% - Accent2 12 5 5 3" xfId="6784" xr:uid="{00000000-0005-0000-0000-00007C1A0000}"/>
    <cellStyle name="40% - Accent2 12 5 5 3 2" xfId="6785" xr:uid="{00000000-0005-0000-0000-00007D1A0000}"/>
    <cellStyle name="40% - Accent2 12 5 5 3 2 2" xfId="6786" xr:uid="{00000000-0005-0000-0000-00007E1A0000}"/>
    <cellStyle name="40% - Accent2 12 5 5 3 3" xfId="6787" xr:uid="{00000000-0005-0000-0000-00007F1A0000}"/>
    <cellStyle name="40% - Accent2 12 5 5 4" xfId="6788" xr:uid="{00000000-0005-0000-0000-0000801A0000}"/>
    <cellStyle name="40% - Accent2 12 5 5 4 2" xfId="6789" xr:uid="{00000000-0005-0000-0000-0000811A0000}"/>
    <cellStyle name="40% - Accent2 12 5 5 5" xfId="6790" xr:uid="{00000000-0005-0000-0000-0000821A0000}"/>
    <cellStyle name="40% - Accent2 12 5 6" xfId="6791" xr:uid="{00000000-0005-0000-0000-0000831A0000}"/>
    <cellStyle name="40% - Accent2 12 5 6 2" xfId="6792" xr:uid="{00000000-0005-0000-0000-0000841A0000}"/>
    <cellStyle name="40% - Accent2 12 5 6 2 2" xfId="6793" xr:uid="{00000000-0005-0000-0000-0000851A0000}"/>
    <cellStyle name="40% - Accent2 12 5 6 2 2 2" xfId="6794" xr:uid="{00000000-0005-0000-0000-0000861A0000}"/>
    <cellStyle name="40% - Accent2 12 5 6 2 3" xfId="6795" xr:uid="{00000000-0005-0000-0000-0000871A0000}"/>
    <cellStyle name="40% - Accent2 12 5 6 3" xfId="6796" xr:uid="{00000000-0005-0000-0000-0000881A0000}"/>
    <cellStyle name="40% - Accent2 12 5 6 3 2" xfId="6797" xr:uid="{00000000-0005-0000-0000-0000891A0000}"/>
    <cellStyle name="40% - Accent2 12 5 6 4" xfId="6798" xr:uid="{00000000-0005-0000-0000-00008A1A0000}"/>
    <cellStyle name="40% - Accent2 12 5 7" xfId="6799" xr:uid="{00000000-0005-0000-0000-00008B1A0000}"/>
    <cellStyle name="40% - Accent2 12 5 7 2" xfId="6800" xr:uid="{00000000-0005-0000-0000-00008C1A0000}"/>
    <cellStyle name="40% - Accent2 12 5 7 2 2" xfId="6801" xr:uid="{00000000-0005-0000-0000-00008D1A0000}"/>
    <cellStyle name="40% - Accent2 12 5 7 3" xfId="6802" xr:uid="{00000000-0005-0000-0000-00008E1A0000}"/>
    <cellStyle name="40% - Accent2 12 5 8" xfId="6803" xr:uid="{00000000-0005-0000-0000-00008F1A0000}"/>
    <cellStyle name="40% - Accent2 12 5 8 2" xfId="6804" xr:uid="{00000000-0005-0000-0000-0000901A0000}"/>
    <cellStyle name="40% - Accent2 12 5 8 2 2" xfId="6805" xr:uid="{00000000-0005-0000-0000-0000911A0000}"/>
    <cellStyle name="40% - Accent2 12 5 8 3" xfId="6806" xr:uid="{00000000-0005-0000-0000-0000921A0000}"/>
    <cellStyle name="40% - Accent2 12 5 9" xfId="6807" xr:uid="{00000000-0005-0000-0000-0000931A0000}"/>
    <cellStyle name="40% - Accent2 12 5 9 2" xfId="6808" xr:uid="{00000000-0005-0000-0000-0000941A0000}"/>
    <cellStyle name="40% - Accent2 12 6" xfId="6809" xr:uid="{00000000-0005-0000-0000-0000951A0000}"/>
    <cellStyle name="40% - Accent2 12 6 2" xfId="6810" xr:uid="{00000000-0005-0000-0000-0000961A0000}"/>
    <cellStyle name="40% - Accent2 12 6 2 2" xfId="6811" xr:uid="{00000000-0005-0000-0000-0000971A0000}"/>
    <cellStyle name="40% - Accent2 12 6 2 2 2" xfId="6812" xr:uid="{00000000-0005-0000-0000-0000981A0000}"/>
    <cellStyle name="40% - Accent2 12 6 2 2 2 2" xfId="6813" xr:uid="{00000000-0005-0000-0000-0000991A0000}"/>
    <cellStyle name="40% - Accent2 12 6 2 2 2 2 2" xfId="6814" xr:uid="{00000000-0005-0000-0000-00009A1A0000}"/>
    <cellStyle name="40% - Accent2 12 6 2 2 2 3" xfId="6815" xr:uid="{00000000-0005-0000-0000-00009B1A0000}"/>
    <cellStyle name="40% - Accent2 12 6 2 2 3" xfId="6816" xr:uid="{00000000-0005-0000-0000-00009C1A0000}"/>
    <cellStyle name="40% - Accent2 12 6 2 2 3 2" xfId="6817" xr:uid="{00000000-0005-0000-0000-00009D1A0000}"/>
    <cellStyle name="40% - Accent2 12 6 2 2 3 2 2" xfId="6818" xr:uid="{00000000-0005-0000-0000-00009E1A0000}"/>
    <cellStyle name="40% - Accent2 12 6 2 2 3 3" xfId="6819" xr:uid="{00000000-0005-0000-0000-00009F1A0000}"/>
    <cellStyle name="40% - Accent2 12 6 2 2 4" xfId="6820" xr:uid="{00000000-0005-0000-0000-0000A01A0000}"/>
    <cellStyle name="40% - Accent2 12 6 2 2 4 2" xfId="6821" xr:uid="{00000000-0005-0000-0000-0000A11A0000}"/>
    <cellStyle name="40% - Accent2 12 6 2 2 5" xfId="6822" xr:uid="{00000000-0005-0000-0000-0000A21A0000}"/>
    <cellStyle name="40% - Accent2 12 6 2 3" xfId="6823" xr:uid="{00000000-0005-0000-0000-0000A31A0000}"/>
    <cellStyle name="40% - Accent2 12 6 2 3 2" xfId="6824" xr:uid="{00000000-0005-0000-0000-0000A41A0000}"/>
    <cellStyle name="40% - Accent2 12 6 2 3 2 2" xfId="6825" xr:uid="{00000000-0005-0000-0000-0000A51A0000}"/>
    <cellStyle name="40% - Accent2 12 6 2 3 3" xfId="6826" xr:uid="{00000000-0005-0000-0000-0000A61A0000}"/>
    <cellStyle name="40% - Accent2 12 6 2 4" xfId="6827" xr:uid="{00000000-0005-0000-0000-0000A71A0000}"/>
    <cellStyle name="40% - Accent2 12 6 2 4 2" xfId="6828" xr:uid="{00000000-0005-0000-0000-0000A81A0000}"/>
    <cellStyle name="40% - Accent2 12 6 2 4 2 2" xfId="6829" xr:uid="{00000000-0005-0000-0000-0000A91A0000}"/>
    <cellStyle name="40% - Accent2 12 6 2 4 3" xfId="6830" xr:uid="{00000000-0005-0000-0000-0000AA1A0000}"/>
    <cellStyle name="40% - Accent2 12 6 2 5" xfId="6831" xr:uid="{00000000-0005-0000-0000-0000AB1A0000}"/>
    <cellStyle name="40% - Accent2 12 6 2 5 2" xfId="6832" xr:uid="{00000000-0005-0000-0000-0000AC1A0000}"/>
    <cellStyle name="40% - Accent2 12 6 2 6" xfId="6833" xr:uid="{00000000-0005-0000-0000-0000AD1A0000}"/>
    <cellStyle name="40% - Accent2 12 6 2 6 2" xfId="6834" xr:uid="{00000000-0005-0000-0000-0000AE1A0000}"/>
    <cellStyle name="40% - Accent2 12 6 2 7" xfId="6835" xr:uid="{00000000-0005-0000-0000-0000AF1A0000}"/>
    <cellStyle name="40% - Accent2 12 6 3" xfId="6836" xr:uid="{00000000-0005-0000-0000-0000B01A0000}"/>
    <cellStyle name="40% - Accent2 12 6 3 2" xfId="6837" xr:uid="{00000000-0005-0000-0000-0000B11A0000}"/>
    <cellStyle name="40% - Accent2 12 6 3 2 2" xfId="6838" xr:uid="{00000000-0005-0000-0000-0000B21A0000}"/>
    <cellStyle name="40% - Accent2 12 6 3 2 2 2" xfId="6839" xr:uid="{00000000-0005-0000-0000-0000B31A0000}"/>
    <cellStyle name="40% - Accent2 12 6 3 2 3" xfId="6840" xr:uid="{00000000-0005-0000-0000-0000B41A0000}"/>
    <cellStyle name="40% - Accent2 12 6 3 3" xfId="6841" xr:uid="{00000000-0005-0000-0000-0000B51A0000}"/>
    <cellStyle name="40% - Accent2 12 6 3 3 2" xfId="6842" xr:uid="{00000000-0005-0000-0000-0000B61A0000}"/>
    <cellStyle name="40% - Accent2 12 6 3 3 2 2" xfId="6843" xr:uid="{00000000-0005-0000-0000-0000B71A0000}"/>
    <cellStyle name="40% - Accent2 12 6 3 3 3" xfId="6844" xr:uid="{00000000-0005-0000-0000-0000B81A0000}"/>
    <cellStyle name="40% - Accent2 12 6 3 4" xfId="6845" xr:uid="{00000000-0005-0000-0000-0000B91A0000}"/>
    <cellStyle name="40% - Accent2 12 6 3 4 2" xfId="6846" xr:uid="{00000000-0005-0000-0000-0000BA1A0000}"/>
    <cellStyle name="40% - Accent2 12 6 3 5" xfId="6847" xr:uid="{00000000-0005-0000-0000-0000BB1A0000}"/>
    <cellStyle name="40% - Accent2 12 6 4" xfId="6848" xr:uid="{00000000-0005-0000-0000-0000BC1A0000}"/>
    <cellStyle name="40% - Accent2 12 6 4 2" xfId="6849" xr:uid="{00000000-0005-0000-0000-0000BD1A0000}"/>
    <cellStyle name="40% - Accent2 12 6 4 2 2" xfId="6850" xr:uid="{00000000-0005-0000-0000-0000BE1A0000}"/>
    <cellStyle name="40% - Accent2 12 6 4 3" xfId="6851" xr:uid="{00000000-0005-0000-0000-0000BF1A0000}"/>
    <cellStyle name="40% - Accent2 12 6 5" xfId="6852" xr:uid="{00000000-0005-0000-0000-0000C01A0000}"/>
    <cellStyle name="40% - Accent2 12 6 5 2" xfId="6853" xr:uid="{00000000-0005-0000-0000-0000C11A0000}"/>
    <cellStyle name="40% - Accent2 12 6 5 2 2" xfId="6854" xr:uid="{00000000-0005-0000-0000-0000C21A0000}"/>
    <cellStyle name="40% - Accent2 12 6 5 3" xfId="6855" xr:uid="{00000000-0005-0000-0000-0000C31A0000}"/>
    <cellStyle name="40% - Accent2 12 6 6" xfId="6856" xr:uid="{00000000-0005-0000-0000-0000C41A0000}"/>
    <cellStyle name="40% - Accent2 12 6 6 2" xfId="6857" xr:uid="{00000000-0005-0000-0000-0000C51A0000}"/>
    <cellStyle name="40% - Accent2 12 6 7" xfId="6858" xr:uid="{00000000-0005-0000-0000-0000C61A0000}"/>
    <cellStyle name="40% - Accent2 12 6 7 2" xfId="6859" xr:uid="{00000000-0005-0000-0000-0000C71A0000}"/>
    <cellStyle name="40% - Accent2 12 6 8" xfId="6860" xr:uid="{00000000-0005-0000-0000-0000C81A0000}"/>
    <cellStyle name="40% - Accent2 12 7" xfId="6861" xr:uid="{00000000-0005-0000-0000-0000C91A0000}"/>
    <cellStyle name="40% - Accent2 12 7 2" xfId="6862" xr:uid="{00000000-0005-0000-0000-0000CA1A0000}"/>
    <cellStyle name="40% - Accent2 12 7 2 2" xfId="6863" xr:uid="{00000000-0005-0000-0000-0000CB1A0000}"/>
    <cellStyle name="40% - Accent2 12 7 2 2 2" xfId="6864" xr:uid="{00000000-0005-0000-0000-0000CC1A0000}"/>
    <cellStyle name="40% - Accent2 12 7 2 2 2 2" xfId="6865" xr:uid="{00000000-0005-0000-0000-0000CD1A0000}"/>
    <cellStyle name="40% - Accent2 12 7 2 2 3" xfId="6866" xr:uid="{00000000-0005-0000-0000-0000CE1A0000}"/>
    <cellStyle name="40% - Accent2 12 7 2 3" xfId="6867" xr:uid="{00000000-0005-0000-0000-0000CF1A0000}"/>
    <cellStyle name="40% - Accent2 12 7 2 3 2" xfId="6868" xr:uid="{00000000-0005-0000-0000-0000D01A0000}"/>
    <cellStyle name="40% - Accent2 12 7 2 3 2 2" xfId="6869" xr:uid="{00000000-0005-0000-0000-0000D11A0000}"/>
    <cellStyle name="40% - Accent2 12 7 2 3 3" xfId="6870" xr:uid="{00000000-0005-0000-0000-0000D21A0000}"/>
    <cellStyle name="40% - Accent2 12 7 2 4" xfId="6871" xr:uid="{00000000-0005-0000-0000-0000D31A0000}"/>
    <cellStyle name="40% - Accent2 12 7 2 4 2" xfId="6872" xr:uid="{00000000-0005-0000-0000-0000D41A0000}"/>
    <cellStyle name="40% - Accent2 12 7 2 5" xfId="6873" xr:uid="{00000000-0005-0000-0000-0000D51A0000}"/>
    <cellStyle name="40% - Accent2 12 7 3" xfId="6874" xr:uid="{00000000-0005-0000-0000-0000D61A0000}"/>
    <cellStyle name="40% - Accent2 12 7 3 2" xfId="6875" xr:uid="{00000000-0005-0000-0000-0000D71A0000}"/>
    <cellStyle name="40% - Accent2 12 7 3 2 2" xfId="6876" xr:uid="{00000000-0005-0000-0000-0000D81A0000}"/>
    <cellStyle name="40% - Accent2 12 7 3 3" xfId="6877" xr:uid="{00000000-0005-0000-0000-0000D91A0000}"/>
    <cellStyle name="40% - Accent2 12 7 4" xfId="6878" xr:uid="{00000000-0005-0000-0000-0000DA1A0000}"/>
    <cellStyle name="40% - Accent2 12 7 4 2" xfId="6879" xr:uid="{00000000-0005-0000-0000-0000DB1A0000}"/>
    <cellStyle name="40% - Accent2 12 7 4 2 2" xfId="6880" xr:uid="{00000000-0005-0000-0000-0000DC1A0000}"/>
    <cellStyle name="40% - Accent2 12 7 4 3" xfId="6881" xr:uid="{00000000-0005-0000-0000-0000DD1A0000}"/>
    <cellStyle name="40% - Accent2 12 7 5" xfId="6882" xr:uid="{00000000-0005-0000-0000-0000DE1A0000}"/>
    <cellStyle name="40% - Accent2 12 7 5 2" xfId="6883" xr:uid="{00000000-0005-0000-0000-0000DF1A0000}"/>
    <cellStyle name="40% - Accent2 12 7 6" xfId="6884" xr:uid="{00000000-0005-0000-0000-0000E01A0000}"/>
    <cellStyle name="40% - Accent2 12 7 6 2" xfId="6885" xr:uid="{00000000-0005-0000-0000-0000E11A0000}"/>
    <cellStyle name="40% - Accent2 12 7 7" xfId="6886" xr:uid="{00000000-0005-0000-0000-0000E21A0000}"/>
    <cellStyle name="40% - Accent2 12 8" xfId="6887" xr:uid="{00000000-0005-0000-0000-0000E31A0000}"/>
    <cellStyle name="40% - Accent2 12 8 2" xfId="6888" xr:uid="{00000000-0005-0000-0000-0000E41A0000}"/>
    <cellStyle name="40% - Accent2 12 8 2 2" xfId="6889" xr:uid="{00000000-0005-0000-0000-0000E51A0000}"/>
    <cellStyle name="40% - Accent2 12 8 2 2 2" xfId="6890" xr:uid="{00000000-0005-0000-0000-0000E61A0000}"/>
    <cellStyle name="40% - Accent2 12 8 2 2 2 2" xfId="6891" xr:uid="{00000000-0005-0000-0000-0000E71A0000}"/>
    <cellStyle name="40% - Accent2 12 8 2 2 3" xfId="6892" xr:uid="{00000000-0005-0000-0000-0000E81A0000}"/>
    <cellStyle name="40% - Accent2 12 8 2 3" xfId="6893" xr:uid="{00000000-0005-0000-0000-0000E91A0000}"/>
    <cellStyle name="40% - Accent2 12 8 2 3 2" xfId="6894" xr:uid="{00000000-0005-0000-0000-0000EA1A0000}"/>
    <cellStyle name="40% - Accent2 12 8 2 3 2 2" xfId="6895" xr:uid="{00000000-0005-0000-0000-0000EB1A0000}"/>
    <cellStyle name="40% - Accent2 12 8 2 3 3" xfId="6896" xr:uid="{00000000-0005-0000-0000-0000EC1A0000}"/>
    <cellStyle name="40% - Accent2 12 8 2 4" xfId="6897" xr:uid="{00000000-0005-0000-0000-0000ED1A0000}"/>
    <cellStyle name="40% - Accent2 12 8 2 4 2" xfId="6898" xr:uid="{00000000-0005-0000-0000-0000EE1A0000}"/>
    <cellStyle name="40% - Accent2 12 8 2 5" xfId="6899" xr:uid="{00000000-0005-0000-0000-0000EF1A0000}"/>
    <cellStyle name="40% - Accent2 12 8 3" xfId="6900" xr:uid="{00000000-0005-0000-0000-0000F01A0000}"/>
    <cellStyle name="40% - Accent2 12 8 3 2" xfId="6901" xr:uid="{00000000-0005-0000-0000-0000F11A0000}"/>
    <cellStyle name="40% - Accent2 12 8 3 2 2" xfId="6902" xr:uid="{00000000-0005-0000-0000-0000F21A0000}"/>
    <cellStyle name="40% - Accent2 12 8 3 3" xfId="6903" xr:uid="{00000000-0005-0000-0000-0000F31A0000}"/>
    <cellStyle name="40% - Accent2 12 8 4" xfId="6904" xr:uid="{00000000-0005-0000-0000-0000F41A0000}"/>
    <cellStyle name="40% - Accent2 12 8 4 2" xfId="6905" xr:uid="{00000000-0005-0000-0000-0000F51A0000}"/>
    <cellStyle name="40% - Accent2 12 8 4 2 2" xfId="6906" xr:uid="{00000000-0005-0000-0000-0000F61A0000}"/>
    <cellStyle name="40% - Accent2 12 8 4 3" xfId="6907" xr:uid="{00000000-0005-0000-0000-0000F71A0000}"/>
    <cellStyle name="40% - Accent2 12 8 5" xfId="6908" xr:uid="{00000000-0005-0000-0000-0000F81A0000}"/>
    <cellStyle name="40% - Accent2 12 8 5 2" xfId="6909" xr:uid="{00000000-0005-0000-0000-0000F91A0000}"/>
    <cellStyle name="40% - Accent2 12 8 6" xfId="6910" xr:uid="{00000000-0005-0000-0000-0000FA1A0000}"/>
    <cellStyle name="40% - Accent2 12 8 6 2" xfId="6911" xr:uid="{00000000-0005-0000-0000-0000FB1A0000}"/>
    <cellStyle name="40% - Accent2 12 8 7" xfId="6912" xr:uid="{00000000-0005-0000-0000-0000FC1A0000}"/>
    <cellStyle name="40% - Accent2 12 9" xfId="6913" xr:uid="{00000000-0005-0000-0000-0000FD1A0000}"/>
    <cellStyle name="40% - Accent2 12 9 2" xfId="6914" xr:uid="{00000000-0005-0000-0000-0000FE1A0000}"/>
    <cellStyle name="40% - Accent2 12 9 2 2" xfId="6915" xr:uid="{00000000-0005-0000-0000-0000FF1A0000}"/>
    <cellStyle name="40% - Accent2 12 9 2 2 2" xfId="6916" xr:uid="{00000000-0005-0000-0000-0000001B0000}"/>
    <cellStyle name="40% - Accent2 12 9 2 3" xfId="6917" xr:uid="{00000000-0005-0000-0000-0000011B0000}"/>
    <cellStyle name="40% - Accent2 12 9 3" xfId="6918" xr:uid="{00000000-0005-0000-0000-0000021B0000}"/>
    <cellStyle name="40% - Accent2 12 9 3 2" xfId="6919" xr:uid="{00000000-0005-0000-0000-0000031B0000}"/>
    <cellStyle name="40% - Accent2 12 9 3 2 2" xfId="6920" xr:uid="{00000000-0005-0000-0000-0000041B0000}"/>
    <cellStyle name="40% - Accent2 12 9 3 3" xfId="6921" xr:uid="{00000000-0005-0000-0000-0000051B0000}"/>
    <cellStyle name="40% - Accent2 12 9 4" xfId="6922" xr:uid="{00000000-0005-0000-0000-0000061B0000}"/>
    <cellStyle name="40% - Accent2 12 9 4 2" xfId="6923" xr:uid="{00000000-0005-0000-0000-0000071B0000}"/>
    <cellStyle name="40% - Accent2 12 9 5" xfId="6924" xr:uid="{00000000-0005-0000-0000-0000081B0000}"/>
    <cellStyle name="40% - Accent2 13" xfId="6925" xr:uid="{00000000-0005-0000-0000-0000091B0000}"/>
    <cellStyle name="40% - Accent2 2" xfId="6926" xr:uid="{00000000-0005-0000-0000-00000A1B0000}"/>
    <cellStyle name="40% - Accent2 2 2" xfId="6927" xr:uid="{00000000-0005-0000-0000-00000B1B0000}"/>
    <cellStyle name="40% - Accent2 2 2 2" xfId="6928" xr:uid="{00000000-0005-0000-0000-00000C1B0000}"/>
    <cellStyle name="40% - Accent2 2 3" xfId="6929" xr:uid="{00000000-0005-0000-0000-00000D1B0000}"/>
    <cellStyle name="40% - Accent2 3" xfId="6930" xr:uid="{00000000-0005-0000-0000-00000E1B0000}"/>
    <cellStyle name="40% - Accent2 3 2" xfId="6931" xr:uid="{00000000-0005-0000-0000-00000F1B0000}"/>
    <cellStyle name="40% - Accent2 4" xfId="6932" xr:uid="{00000000-0005-0000-0000-0000101B0000}"/>
    <cellStyle name="40% - Accent2 4 2" xfId="6933" xr:uid="{00000000-0005-0000-0000-0000111B0000}"/>
    <cellStyle name="40% - Accent2 5" xfId="6934" xr:uid="{00000000-0005-0000-0000-0000121B0000}"/>
    <cellStyle name="40% - Accent2 5 2" xfId="6935" xr:uid="{00000000-0005-0000-0000-0000131B0000}"/>
    <cellStyle name="40% - Accent2 6" xfId="6936" xr:uid="{00000000-0005-0000-0000-0000141B0000}"/>
    <cellStyle name="40% - Accent2 6 2" xfId="6937" xr:uid="{00000000-0005-0000-0000-0000151B0000}"/>
    <cellStyle name="40% - Accent2 7" xfId="6938" xr:uid="{00000000-0005-0000-0000-0000161B0000}"/>
    <cellStyle name="40% - Accent2 7 2" xfId="6939" xr:uid="{00000000-0005-0000-0000-0000171B0000}"/>
    <cellStyle name="40% - Accent2 8" xfId="6940" xr:uid="{00000000-0005-0000-0000-0000181B0000}"/>
    <cellStyle name="40% - Accent2 8 2" xfId="6941" xr:uid="{00000000-0005-0000-0000-0000191B0000}"/>
    <cellStyle name="40% - Accent2 9" xfId="6942" xr:uid="{00000000-0005-0000-0000-00001A1B0000}"/>
    <cellStyle name="40% - Accent2 9 2" xfId="6943" xr:uid="{00000000-0005-0000-0000-00001B1B0000}"/>
    <cellStyle name="40% - Accent3 10" xfId="6944" xr:uid="{00000000-0005-0000-0000-00001C1B0000}"/>
    <cellStyle name="40% - Accent3 10 2" xfId="6945" xr:uid="{00000000-0005-0000-0000-00001D1B0000}"/>
    <cellStyle name="40% - Accent3 11" xfId="6946" xr:uid="{00000000-0005-0000-0000-00001E1B0000}"/>
    <cellStyle name="40% - Accent3 11 2" xfId="6947" xr:uid="{00000000-0005-0000-0000-00001F1B0000}"/>
    <cellStyle name="40% - Accent3 12" xfId="6948" xr:uid="{00000000-0005-0000-0000-0000201B0000}"/>
    <cellStyle name="40% - Accent3 12 10" xfId="6949" xr:uid="{00000000-0005-0000-0000-0000211B0000}"/>
    <cellStyle name="40% - Accent3 12 10 2" xfId="6950" xr:uid="{00000000-0005-0000-0000-0000221B0000}"/>
    <cellStyle name="40% - Accent3 12 10 2 2" xfId="6951" xr:uid="{00000000-0005-0000-0000-0000231B0000}"/>
    <cellStyle name="40% - Accent3 12 10 2 2 2" xfId="6952" xr:uid="{00000000-0005-0000-0000-0000241B0000}"/>
    <cellStyle name="40% - Accent3 12 10 2 3" xfId="6953" xr:uid="{00000000-0005-0000-0000-0000251B0000}"/>
    <cellStyle name="40% - Accent3 12 10 3" xfId="6954" xr:uid="{00000000-0005-0000-0000-0000261B0000}"/>
    <cellStyle name="40% - Accent3 12 10 3 2" xfId="6955" xr:uid="{00000000-0005-0000-0000-0000271B0000}"/>
    <cellStyle name="40% - Accent3 12 10 4" xfId="6956" xr:uid="{00000000-0005-0000-0000-0000281B0000}"/>
    <cellStyle name="40% - Accent3 12 11" xfId="6957" xr:uid="{00000000-0005-0000-0000-0000291B0000}"/>
    <cellStyle name="40% - Accent3 12 11 2" xfId="6958" xr:uid="{00000000-0005-0000-0000-00002A1B0000}"/>
    <cellStyle name="40% - Accent3 12 11 2 2" xfId="6959" xr:uid="{00000000-0005-0000-0000-00002B1B0000}"/>
    <cellStyle name="40% - Accent3 12 11 2 2 2" xfId="6960" xr:uid="{00000000-0005-0000-0000-00002C1B0000}"/>
    <cellStyle name="40% - Accent3 12 11 2 3" xfId="6961" xr:uid="{00000000-0005-0000-0000-00002D1B0000}"/>
    <cellStyle name="40% - Accent3 12 11 3" xfId="6962" xr:uid="{00000000-0005-0000-0000-00002E1B0000}"/>
    <cellStyle name="40% - Accent3 12 11 3 2" xfId="6963" xr:uid="{00000000-0005-0000-0000-00002F1B0000}"/>
    <cellStyle name="40% - Accent3 12 11 4" xfId="6964" xr:uid="{00000000-0005-0000-0000-0000301B0000}"/>
    <cellStyle name="40% - Accent3 12 12" xfId="6965" xr:uid="{00000000-0005-0000-0000-0000311B0000}"/>
    <cellStyle name="40% - Accent3 12 12 2" xfId="6966" xr:uid="{00000000-0005-0000-0000-0000321B0000}"/>
    <cellStyle name="40% - Accent3 12 12 2 2" xfId="6967" xr:uid="{00000000-0005-0000-0000-0000331B0000}"/>
    <cellStyle name="40% - Accent3 12 12 3" xfId="6968" xr:uid="{00000000-0005-0000-0000-0000341B0000}"/>
    <cellStyle name="40% - Accent3 12 13" xfId="6969" xr:uid="{00000000-0005-0000-0000-0000351B0000}"/>
    <cellStyle name="40% - Accent3 12 13 2" xfId="6970" xr:uid="{00000000-0005-0000-0000-0000361B0000}"/>
    <cellStyle name="40% - Accent3 12 14" xfId="6971" xr:uid="{00000000-0005-0000-0000-0000371B0000}"/>
    <cellStyle name="40% - Accent3 12 14 2" xfId="6972" xr:uid="{00000000-0005-0000-0000-0000381B0000}"/>
    <cellStyle name="40% - Accent3 12 15" xfId="6973" xr:uid="{00000000-0005-0000-0000-0000391B0000}"/>
    <cellStyle name="40% - Accent3 12 2" xfId="6974" xr:uid="{00000000-0005-0000-0000-00003A1B0000}"/>
    <cellStyle name="40% - Accent3 12 2 10" xfId="6975" xr:uid="{00000000-0005-0000-0000-00003B1B0000}"/>
    <cellStyle name="40% - Accent3 12 2 10 2" xfId="6976" xr:uid="{00000000-0005-0000-0000-00003C1B0000}"/>
    <cellStyle name="40% - Accent3 12 2 11" xfId="6977" xr:uid="{00000000-0005-0000-0000-00003D1B0000}"/>
    <cellStyle name="40% - Accent3 12 2 11 2" xfId="6978" xr:uid="{00000000-0005-0000-0000-00003E1B0000}"/>
    <cellStyle name="40% - Accent3 12 2 12" xfId="6979" xr:uid="{00000000-0005-0000-0000-00003F1B0000}"/>
    <cellStyle name="40% - Accent3 12 2 2" xfId="6980" xr:uid="{00000000-0005-0000-0000-0000401B0000}"/>
    <cellStyle name="40% - Accent3 12 2 2 10" xfId="6981" xr:uid="{00000000-0005-0000-0000-0000411B0000}"/>
    <cellStyle name="40% - Accent3 12 2 2 10 2" xfId="6982" xr:uid="{00000000-0005-0000-0000-0000421B0000}"/>
    <cellStyle name="40% - Accent3 12 2 2 11" xfId="6983" xr:uid="{00000000-0005-0000-0000-0000431B0000}"/>
    <cellStyle name="40% - Accent3 12 2 2 2" xfId="6984" xr:uid="{00000000-0005-0000-0000-0000441B0000}"/>
    <cellStyle name="40% - Accent3 12 2 2 2 2" xfId="6985" xr:uid="{00000000-0005-0000-0000-0000451B0000}"/>
    <cellStyle name="40% - Accent3 12 2 2 2 2 2" xfId="6986" xr:uid="{00000000-0005-0000-0000-0000461B0000}"/>
    <cellStyle name="40% - Accent3 12 2 2 2 2 2 2" xfId="6987" xr:uid="{00000000-0005-0000-0000-0000471B0000}"/>
    <cellStyle name="40% - Accent3 12 2 2 2 2 2 2 2" xfId="6988" xr:uid="{00000000-0005-0000-0000-0000481B0000}"/>
    <cellStyle name="40% - Accent3 12 2 2 2 2 2 2 2 2" xfId="6989" xr:uid="{00000000-0005-0000-0000-0000491B0000}"/>
    <cellStyle name="40% - Accent3 12 2 2 2 2 2 2 3" xfId="6990" xr:uid="{00000000-0005-0000-0000-00004A1B0000}"/>
    <cellStyle name="40% - Accent3 12 2 2 2 2 2 3" xfId="6991" xr:uid="{00000000-0005-0000-0000-00004B1B0000}"/>
    <cellStyle name="40% - Accent3 12 2 2 2 2 2 3 2" xfId="6992" xr:uid="{00000000-0005-0000-0000-00004C1B0000}"/>
    <cellStyle name="40% - Accent3 12 2 2 2 2 2 3 2 2" xfId="6993" xr:uid="{00000000-0005-0000-0000-00004D1B0000}"/>
    <cellStyle name="40% - Accent3 12 2 2 2 2 2 3 3" xfId="6994" xr:uid="{00000000-0005-0000-0000-00004E1B0000}"/>
    <cellStyle name="40% - Accent3 12 2 2 2 2 2 4" xfId="6995" xr:uid="{00000000-0005-0000-0000-00004F1B0000}"/>
    <cellStyle name="40% - Accent3 12 2 2 2 2 2 4 2" xfId="6996" xr:uid="{00000000-0005-0000-0000-0000501B0000}"/>
    <cellStyle name="40% - Accent3 12 2 2 2 2 2 5" xfId="6997" xr:uid="{00000000-0005-0000-0000-0000511B0000}"/>
    <cellStyle name="40% - Accent3 12 2 2 2 2 3" xfId="6998" xr:uid="{00000000-0005-0000-0000-0000521B0000}"/>
    <cellStyle name="40% - Accent3 12 2 2 2 2 3 2" xfId="6999" xr:uid="{00000000-0005-0000-0000-0000531B0000}"/>
    <cellStyle name="40% - Accent3 12 2 2 2 2 3 2 2" xfId="7000" xr:uid="{00000000-0005-0000-0000-0000541B0000}"/>
    <cellStyle name="40% - Accent3 12 2 2 2 2 3 3" xfId="7001" xr:uid="{00000000-0005-0000-0000-0000551B0000}"/>
    <cellStyle name="40% - Accent3 12 2 2 2 2 4" xfId="7002" xr:uid="{00000000-0005-0000-0000-0000561B0000}"/>
    <cellStyle name="40% - Accent3 12 2 2 2 2 4 2" xfId="7003" xr:uid="{00000000-0005-0000-0000-0000571B0000}"/>
    <cellStyle name="40% - Accent3 12 2 2 2 2 4 2 2" xfId="7004" xr:uid="{00000000-0005-0000-0000-0000581B0000}"/>
    <cellStyle name="40% - Accent3 12 2 2 2 2 4 3" xfId="7005" xr:uid="{00000000-0005-0000-0000-0000591B0000}"/>
    <cellStyle name="40% - Accent3 12 2 2 2 2 5" xfId="7006" xr:uid="{00000000-0005-0000-0000-00005A1B0000}"/>
    <cellStyle name="40% - Accent3 12 2 2 2 2 5 2" xfId="7007" xr:uid="{00000000-0005-0000-0000-00005B1B0000}"/>
    <cellStyle name="40% - Accent3 12 2 2 2 2 6" xfId="7008" xr:uid="{00000000-0005-0000-0000-00005C1B0000}"/>
    <cellStyle name="40% - Accent3 12 2 2 2 2 6 2" xfId="7009" xr:uid="{00000000-0005-0000-0000-00005D1B0000}"/>
    <cellStyle name="40% - Accent3 12 2 2 2 2 7" xfId="7010" xr:uid="{00000000-0005-0000-0000-00005E1B0000}"/>
    <cellStyle name="40% - Accent3 12 2 2 2 3" xfId="7011" xr:uid="{00000000-0005-0000-0000-00005F1B0000}"/>
    <cellStyle name="40% - Accent3 12 2 2 2 3 2" xfId="7012" xr:uid="{00000000-0005-0000-0000-0000601B0000}"/>
    <cellStyle name="40% - Accent3 12 2 2 2 3 2 2" xfId="7013" xr:uid="{00000000-0005-0000-0000-0000611B0000}"/>
    <cellStyle name="40% - Accent3 12 2 2 2 3 2 2 2" xfId="7014" xr:uid="{00000000-0005-0000-0000-0000621B0000}"/>
    <cellStyle name="40% - Accent3 12 2 2 2 3 2 3" xfId="7015" xr:uid="{00000000-0005-0000-0000-0000631B0000}"/>
    <cellStyle name="40% - Accent3 12 2 2 2 3 3" xfId="7016" xr:uid="{00000000-0005-0000-0000-0000641B0000}"/>
    <cellStyle name="40% - Accent3 12 2 2 2 3 3 2" xfId="7017" xr:uid="{00000000-0005-0000-0000-0000651B0000}"/>
    <cellStyle name="40% - Accent3 12 2 2 2 3 3 2 2" xfId="7018" xr:uid="{00000000-0005-0000-0000-0000661B0000}"/>
    <cellStyle name="40% - Accent3 12 2 2 2 3 3 3" xfId="7019" xr:uid="{00000000-0005-0000-0000-0000671B0000}"/>
    <cellStyle name="40% - Accent3 12 2 2 2 3 4" xfId="7020" xr:uid="{00000000-0005-0000-0000-0000681B0000}"/>
    <cellStyle name="40% - Accent3 12 2 2 2 3 4 2" xfId="7021" xr:uid="{00000000-0005-0000-0000-0000691B0000}"/>
    <cellStyle name="40% - Accent3 12 2 2 2 3 5" xfId="7022" xr:uid="{00000000-0005-0000-0000-00006A1B0000}"/>
    <cellStyle name="40% - Accent3 12 2 2 2 4" xfId="7023" xr:uid="{00000000-0005-0000-0000-00006B1B0000}"/>
    <cellStyle name="40% - Accent3 12 2 2 2 4 2" xfId="7024" xr:uid="{00000000-0005-0000-0000-00006C1B0000}"/>
    <cellStyle name="40% - Accent3 12 2 2 2 4 2 2" xfId="7025" xr:uid="{00000000-0005-0000-0000-00006D1B0000}"/>
    <cellStyle name="40% - Accent3 12 2 2 2 4 3" xfId="7026" xr:uid="{00000000-0005-0000-0000-00006E1B0000}"/>
    <cellStyle name="40% - Accent3 12 2 2 2 5" xfId="7027" xr:uid="{00000000-0005-0000-0000-00006F1B0000}"/>
    <cellStyle name="40% - Accent3 12 2 2 2 5 2" xfId="7028" xr:uid="{00000000-0005-0000-0000-0000701B0000}"/>
    <cellStyle name="40% - Accent3 12 2 2 2 5 2 2" xfId="7029" xr:uid="{00000000-0005-0000-0000-0000711B0000}"/>
    <cellStyle name="40% - Accent3 12 2 2 2 5 3" xfId="7030" xr:uid="{00000000-0005-0000-0000-0000721B0000}"/>
    <cellStyle name="40% - Accent3 12 2 2 2 6" xfId="7031" xr:uid="{00000000-0005-0000-0000-0000731B0000}"/>
    <cellStyle name="40% - Accent3 12 2 2 2 6 2" xfId="7032" xr:uid="{00000000-0005-0000-0000-0000741B0000}"/>
    <cellStyle name="40% - Accent3 12 2 2 2 7" xfId="7033" xr:uid="{00000000-0005-0000-0000-0000751B0000}"/>
    <cellStyle name="40% - Accent3 12 2 2 2 7 2" xfId="7034" xr:uid="{00000000-0005-0000-0000-0000761B0000}"/>
    <cellStyle name="40% - Accent3 12 2 2 2 8" xfId="7035" xr:uid="{00000000-0005-0000-0000-0000771B0000}"/>
    <cellStyle name="40% - Accent3 12 2 2 3" xfId="7036" xr:uid="{00000000-0005-0000-0000-0000781B0000}"/>
    <cellStyle name="40% - Accent3 12 2 2 3 2" xfId="7037" xr:uid="{00000000-0005-0000-0000-0000791B0000}"/>
    <cellStyle name="40% - Accent3 12 2 2 3 2 2" xfId="7038" xr:uid="{00000000-0005-0000-0000-00007A1B0000}"/>
    <cellStyle name="40% - Accent3 12 2 2 3 2 2 2" xfId="7039" xr:uid="{00000000-0005-0000-0000-00007B1B0000}"/>
    <cellStyle name="40% - Accent3 12 2 2 3 2 2 2 2" xfId="7040" xr:uid="{00000000-0005-0000-0000-00007C1B0000}"/>
    <cellStyle name="40% - Accent3 12 2 2 3 2 2 3" xfId="7041" xr:uid="{00000000-0005-0000-0000-00007D1B0000}"/>
    <cellStyle name="40% - Accent3 12 2 2 3 2 3" xfId="7042" xr:uid="{00000000-0005-0000-0000-00007E1B0000}"/>
    <cellStyle name="40% - Accent3 12 2 2 3 2 3 2" xfId="7043" xr:uid="{00000000-0005-0000-0000-00007F1B0000}"/>
    <cellStyle name="40% - Accent3 12 2 2 3 2 3 2 2" xfId="7044" xr:uid="{00000000-0005-0000-0000-0000801B0000}"/>
    <cellStyle name="40% - Accent3 12 2 2 3 2 3 3" xfId="7045" xr:uid="{00000000-0005-0000-0000-0000811B0000}"/>
    <cellStyle name="40% - Accent3 12 2 2 3 2 4" xfId="7046" xr:uid="{00000000-0005-0000-0000-0000821B0000}"/>
    <cellStyle name="40% - Accent3 12 2 2 3 2 4 2" xfId="7047" xr:uid="{00000000-0005-0000-0000-0000831B0000}"/>
    <cellStyle name="40% - Accent3 12 2 2 3 2 5" xfId="7048" xr:uid="{00000000-0005-0000-0000-0000841B0000}"/>
    <cellStyle name="40% - Accent3 12 2 2 3 3" xfId="7049" xr:uid="{00000000-0005-0000-0000-0000851B0000}"/>
    <cellStyle name="40% - Accent3 12 2 2 3 3 2" xfId="7050" xr:uid="{00000000-0005-0000-0000-0000861B0000}"/>
    <cellStyle name="40% - Accent3 12 2 2 3 3 2 2" xfId="7051" xr:uid="{00000000-0005-0000-0000-0000871B0000}"/>
    <cellStyle name="40% - Accent3 12 2 2 3 3 3" xfId="7052" xr:uid="{00000000-0005-0000-0000-0000881B0000}"/>
    <cellStyle name="40% - Accent3 12 2 2 3 4" xfId="7053" xr:uid="{00000000-0005-0000-0000-0000891B0000}"/>
    <cellStyle name="40% - Accent3 12 2 2 3 4 2" xfId="7054" xr:uid="{00000000-0005-0000-0000-00008A1B0000}"/>
    <cellStyle name="40% - Accent3 12 2 2 3 4 2 2" xfId="7055" xr:uid="{00000000-0005-0000-0000-00008B1B0000}"/>
    <cellStyle name="40% - Accent3 12 2 2 3 4 3" xfId="7056" xr:uid="{00000000-0005-0000-0000-00008C1B0000}"/>
    <cellStyle name="40% - Accent3 12 2 2 3 5" xfId="7057" xr:uid="{00000000-0005-0000-0000-00008D1B0000}"/>
    <cellStyle name="40% - Accent3 12 2 2 3 5 2" xfId="7058" xr:uid="{00000000-0005-0000-0000-00008E1B0000}"/>
    <cellStyle name="40% - Accent3 12 2 2 3 6" xfId="7059" xr:uid="{00000000-0005-0000-0000-00008F1B0000}"/>
    <cellStyle name="40% - Accent3 12 2 2 3 6 2" xfId="7060" xr:uid="{00000000-0005-0000-0000-0000901B0000}"/>
    <cellStyle name="40% - Accent3 12 2 2 3 7" xfId="7061" xr:uid="{00000000-0005-0000-0000-0000911B0000}"/>
    <cellStyle name="40% - Accent3 12 2 2 4" xfId="7062" xr:uid="{00000000-0005-0000-0000-0000921B0000}"/>
    <cellStyle name="40% - Accent3 12 2 2 4 2" xfId="7063" xr:uid="{00000000-0005-0000-0000-0000931B0000}"/>
    <cellStyle name="40% - Accent3 12 2 2 4 2 2" xfId="7064" xr:uid="{00000000-0005-0000-0000-0000941B0000}"/>
    <cellStyle name="40% - Accent3 12 2 2 4 2 2 2" xfId="7065" xr:uid="{00000000-0005-0000-0000-0000951B0000}"/>
    <cellStyle name="40% - Accent3 12 2 2 4 2 2 2 2" xfId="7066" xr:uid="{00000000-0005-0000-0000-0000961B0000}"/>
    <cellStyle name="40% - Accent3 12 2 2 4 2 2 3" xfId="7067" xr:uid="{00000000-0005-0000-0000-0000971B0000}"/>
    <cellStyle name="40% - Accent3 12 2 2 4 2 3" xfId="7068" xr:uid="{00000000-0005-0000-0000-0000981B0000}"/>
    <cellStyle name="40% - Accent3 12 2 2 4 2 3 2" xfId="7069" xr:uid="{00000000-0005-0000-0000-0000991B0000}"/>
    <cellStyle name="40% - Accent3 12 2 2 4 2 3 2 2" xfId="7070" xr:uid="{00000000-0005-0000-0000-00009A1B0000}"/>
    <cellStyle name="40% - Accent3 12 2 2 4 2 3 3" xfId="7071" xr:uid="{00000000-0005-0000-0000-00009B1B0000}"/>
    <cellStyle name="40% - Accent3 12 2 2 4 2 4" xfId="7072" xr:uid="{00000000-0005-0000-0000-00009C1B0000}"/>
    <cellStyle name="40% - Accent3 12 2 2 4 2 4 2" xfId="7073" xr:uid="{00000000-0005-0000-0000-00009D1B0000}"/>
    <cellStyle name="40% - Accent3 12 2 2 4 2 5" xfId="7074" xr:uid="{00000000-0005-0000-0000-00009E1B0000}"/>
    <cellStyle name="40% - Accent3 12 2 2 4 3" xfId="7075" xr:uid="{00000000-0005-0000-0000-00009F1B0000}"/>
    <cellStyle name="40% - Accent3 12 2 2 4 3 2" xfId="7076" xr:uid="{00000000-0005-0000-0000-0000A01B0000}"/>
    <cellStyle name="40% - Accent3 12 2 2 4 3 2 2" xfId="7077" xr:uid="{00000000-0005-0000-0000-0000A11B0000}"/>
    <cellStyle name="40% - Accent3 12 2 2 4 3 3" xfId="7078" xr:uid="{00000000-0005-0000-0000-0000A21B0000}"/>
    <cellStyle name="40% - Accent3 12 2 2 4 4" xfId="7079" xr:uid="{00000000-0005-0000-0000-0000A31B0000}"/>
    <cellStyle name="40% - Accent3 12 2 2 4 4 2" xfId="7080" xr:uid="{00000000-0005-0000-0000-0000A41B0000}"/>
    <cellStyle name="40% - Accent3 12 2 2 4 4 2 2" xfId="7081" xr:uid="{00000000-0005-0000-0000-0000A51B0000}"/>
    <cellStyle name="40% - Accent3 12 2 2 4 4 3" xfId="7082" xr:uid="{00000000-0005-0000-0000-0000A61B0000}"/>
    <cellStyle name="40% - Accent3 12 2 2 4 5" xfId="7083" xr:uid="{00000000-0005-0000-0000-0000A71B0000}"/>
    <cellStyle name="40% - Accent3 12 2 2 4 5 2" xfId="7084" xr:uid="{00000000-0005-0000-0000-0000A81B0000}"/>
    <cellStyle name="40% - Accent3 12 2 2 4 6" xfId="7085" xr:uid="{00000000-0005-0000-0000-0000A91B0000}"/>
    <cellStyle name="40% - Accent3 12 2 2 4 6 2" xfId="7086" xr:uid="{00000000-0005-0000-0000-0000AA1B0000}"/>
    <cellStyle name="40% - Accent3 12 2 2 4 7" xfId="7087" xr:uid="{00000000-0005-0000-0000-0000AB1B0000}"/>
    <cellStyle name="40% - Accent3 12 2 2 5" xfId="7088" xr:uid="{00000000-0005-0000-0000-0000AC1B0000}"/>
    <cellStyle name="40% - Accent3 12 2 2 5 2" xfId="7089" xr:uid="{00000000-0005-0000-0000-0000AD1B0000}"/>
    <cellStyle name="40% - Accent3 12 2 2 5 2 2" xfId="7090" xr:uid="{00000000-0005-0000-0000-0000AE1B0000}"/>
    <cellStyle name="40% - Accent3 12 2 2 5 2 2 2" xfId="7091" xr:uid="{00000000-0005-0000-0000-0000AF1B0000}"/>
    <cellStyle name="40% - Accent3 12 2 2 5 2 3" xfId="7092" xr:uid="{00000000-0005-0000-0000-0000B01B0000}"/>
    <cellStyle name="40% - Accent3 12 2 2 5 3" xfId="7093" xr:uid="{00000000-0005-0000-0000-0000B11B0000}"/>
    <cellStyle name="40% - Accent3 12 2 2 5 3 2" xfId="7094" xr:uid="{00000000-0005-0000-0000-0000B21B0000}"/>
    <cellStyle name="40% - Accent3 12 2 2 5 3 2 2" xfId="7095" xr:uid="{00000000-0005-0000-0000-0000B31B0000}"/>
    <cellStyle name="40% - Accent3 12 2 2 5 3 3" xfId="7096" xr:uid="{00000000-0005-0000-0000-0000B41B0000}"/>
    <cellStyle name="40% - Accent3 12 2 2 5 4" xfId="7097" xr:uid="{00000000-0005-0000-0000-0000B51B0000}"/>
    <cellStyle name="40% - Accent3 12 2 2 5 4 2" xfId="7098" xr:uid="{00000000-0005-0000-0000-0000B61B0000}"/>
    <cellStyle name="40% - Accent3 12 2 2 5 5" xfId="7099" xr:uid="{00000000-0005-0000-0000-0000B71B0000}"/>
    <cellStyle name="40% - Accent3 12 2 2 6" xfId="7100" xr:uid="{00000000-0005-0000-0000-0000B81B0000}"/>
    <cellStyle name="40% - Accent3 12 2 2 6 2" xfId="7101" xr:uid="{00000000-0005-0000-0000-0000B91B0000}"/>
    <cellStyle name="40% - Accent3 12 2 2 6 2 2" xfId="7102" xr:uid="{00000000-0005-0000-0000-0000BA1B0000}"/>
    <cellStyle name="40% - Accent3 12 2 2 6 2 2 2" xfId="7103" xr:uid="{00000000-0005-0000-0000-0000BB1B0000}"/>
    <cellStyle name="40% - Accent3 12 2 2 6 2 3" xfId="7104" xr:uid="{00000000-0005-0000-0000-0000BC1B0000}"/>
    <cellStyle name="40% - Accent3 12 2 2 6 3" xfId="7105" xr:uid="{00000000-0005-0000-0000-0000BD1B0000}"/>
    <cellStyle name="40% - Accent3 12 2 2 6 3 2" xfId="7106" xr:uid="{00000000-0005-0000-0000-0000BE1B0000}"/>
    <cellStyle name="40% - Accent3 12 2 2 6 4" xfId="7107" xr:uid="{00000000-0005-0000-0000-0000BF1B0000}"/>
    <cellStyle name="40% - Accent3 12 2 2 7" xfId="7108" xr:uid="{00000000-0005-0000-0000-0000C01B0000}"/>
    <cellStyle name="40% - Accent3 12 2 2 7 2" xfId="7109" xr:uid="{00000000-0005-0000-0000-0000C11B0000}"/>
    <cellStyle name="40% - Accent3 12 2 2 7 2 2" xfId="7110" xr:uid="{00000000-0005-0000-0000-0000C21B0000}"/>
    <cellStyle name="40% - Accent3 12 2 2 7 3" xfId="7111" xr:uid="{00000000-0005-0000-0000-0000C31B0000}"/>
    <cellStyle name="40% - Accent3 12 2 2 8" xfId="7112" xr:uid="{00000000-0005-0000-0000-0000C41B0000}"/>
    <cellStyle name="40% - Accent3 12 2 2 8 2" xfId="7113" xr:uid="{00000000-0005-0000-0000-0000C51B0000}"/>
    <cellStyle name="40% - Accent3 12 2 2 8 2 2" xfId="7114" xr:uid="{00000000-0005-0000-0000-0000C61B0000}"/>
    <cellStyle name="40% - Accent3 12 2 2 8 3" xfId="7115" xr:uid="{00000000-0005-0000-0000-0000C71B0000}"/>
    <cellStyle name="40% - Accent3 12 2 2 9" xfId="7116" xr:uid="{00000000-0005-0000-0000-0000C81B0000}"/>
    <cellStyle name="40% - Accent3 12 2 2 9 2" xfId="7117" xr:uid="{00000000-0005-0000-0000-0000C91B0000}"/>
    <cellStyle name="40% - Accent3 12 2 3" xfId="7118" xr:uid="{00000000-0005-0000-0000-0000CA1B0000}"/>
    <cellStyle name="40% - Accent3 12 2 3 2" xfId="7119" xr:uid="{00000000-0005-0000-0000-0000CB1B0000}"/>
    <cellStyle name="40% - Accent3 12 2 3 2 2" xfId="7120" xr:uid="{00000000-0005-0000-0000-0000CC1B0000}"/>
    <cellStyle name="40% - Accent3 12 2 3 2 2 2" xfId="7121" xr:uid="{00000000-0005-0000-0000-0000CD1B0000}"/>
    <cellStyle name="40% - Accent3 12 2 3 2 2 2 2" xfId="7122" xr:uid="{00000000-0005-0000-0000-0000CE1B0000}"/>
    <cellStyle name="40% - Accent3 12 2 3 2 2 2 2 2" xfId="7123" xr:uid="{00000000-0005-0000-0000-0000CF1B0000}"/>
    <cellStyle name="40% - Accent3 12 2 3 2 2 2 3" xfId="7124" xr:uid="{00000000-0005-0000-0000-0000D01B0000}"/>
    <cellStyle name="40% - Accent3 12 2 3 2 2 3" xfId="7125" xr:uid="{00000000-0005-0000-0000-0000D11B0000}"/>
    <cellStyle name="40% - Accent3 12 2 3 2 2 3 2" xfId="7126" xr:uid="{00000000-0005-0000-0000-0000D21B0000}"/>
    <cellStyle name="40% - Accent3 12 2 3 2 2 3 2 2" xfId="7127" xr:uid="{00000000-0005-0000-0000-0000D31B0000}"/>
    <cellStyle name="40% - Accent3 12 2 3 2 2 3 3" xfId="7128" xr:uid="{00000000-0005-0000-0000-0000D41B0000}"/>
    <cellStyle name="40% - Accent3 12 2 3 2 2 4" xfId="7129" xr:uid="{00000000-0005-0000-0000-0000D51B0000}"/>
    <cellStyle name="40% - Accent3 12 2 3 2 2 4 2" xfId="7130" xr:uid="{00000000-0005-0000-0000-0000D61B0000}"/>
    <cellStyle name="40% - Accent3 12 2 3 2 2 5" xfId="7131" xr:uid="{00000000-0005-0000-0000-0000D71B0000}"/>
    <cellStyle name="40% - Accent3 12 2 3 2 3" xfId="7132" xr:uid="{00000000-0005-0000-0000-0000D81B0000}"/>
    <cellStyle name="40% - Accent3 12 2 3 2 3 2" xfId="7133" xr:uid="{00000000-0005-0000-0000-0000D91B0000}"/>
    <cellStyle name="40% - Accent3 12 2 3 2 3 2 2" xfId="7134" xr:uid="{00000000-0005-0000-0000-0000DA1B0000}"/>
    <cellStyle name="40% - Accent3 12 2 3 2 3 3" xfId="7135" xr:uid="{00000000-0005-0000-0000-0000DB1B0000}"/>
    <cellStyle name="40% - Accent3 12 2 3 2 4" xfId="7136" xr:uid="{00000000-0005-0000-0000-0000DC1B0000}"/>
    <cellStyle name="40% - Accent3 12 2 3 2 4 2" xfId="7137" xr:uid="{00000000-0005-0000-0000-0000DD1B0000}"/>
    <cellStyle name="40% - Accent3 12 2 3 2 4 2 2" xfId="7138" xr:uid="{00000000-0005-0000-0000-0000DE1B0000}"/>
    <cellStyle name="40% - Accent3 12 2 3 2 4 3" xfId="7139" xr:uid="{00000000-0005-0000-0000-0000DF1B0000}"/>
    <cellStyle name="40% - Accent3 12 2 3 2 5" xfId="7140" xr:uid="{00000000-0005-0000-0000-0000E01B0000}"/>
    <cellStyle name="40% - Accent3 12 2 3 2 5 2" xfId="7141" xr:uid="{00000000-0005-0000-0000-0000E11B0000}"/>
    <cellStyle name="40% - Accent3 12 2 3 2 6" xfId="7142" xr:uid="{00000000-0005-0000-0000-0000E21B0000}"/>
    <cellStyle name="40% - Accent3 12 2 3 2 6 2" xfId="7143" xr:uid="{00000000-0005-0000-0000-0000E31B0000}"/>
    <cellStyle name="40% - Accent3 12 2 3 2 7" xfId="7144" xr:uid="{00000000-0005-0000-0000-0000E41B0000}"/>
    <cellStyle name="40% - Accent3 12 2 3 3" xfId="7145" xr:uid="{00000000-0005-0000-0000-0000E51B0000}"/>
    <cellStyle name="40% - Accent3 12 2 3 3 2" xfId="7146" xr:uid="{00000000-0005-0000-0000-0000E61B0000}"/>
    <cellStyle name="40% - Accent3 12 2 3 3 2 2" xfId="7147" xr:uid="{00000000-0005-0000-0000-0000E71B0000}"/>
    <cellStyle name="40% - Accent3 12 2 3 3 2 2 2" xfId="7148" xr:uid="{00000000-0005-0000-0000-0000E81B0000}"/>
    <cellStyle name="40% - Accent3 12 2 3 3 2 3" xfId="7149" xr:uid="{00000000-0005-0000-0000-0000E91B0000}"/>
    <cellStyle name="40% - Accent3 12 2 3 3 3" xfId="7150" xr:uid="{00000000-0005-0000-0000-0000EA1B0000}"/>
    <cellStyle name="40% - Accent3 12 2 3 3 3 2" xfId="7151" xr:uid="{00000000-0005-0000-0000-0000EB1B0000}"/>
    <cellStyle name="40% - Accent3 12 2 3 3 3 2 2" xfId="7152" xr:uid="{00000000-0005-0000-0000-0000EC1B0000}"/>
    <cellStyle name="40% - Accent3 12 2 3 3 3 3" xfId="7153" xr:uid="{00000000-0005-0000-0000-0000ED1B0000}"/>
    <cellStyle name="40% - Accent3 12 2 3 3 4" xfId="7154" xr:uid="{00000000-0005-0000-0000-0000EE1B0000}"/>
    <cellStyle name="40% - Accent3 12 2 3 3 4 2" xfId="7155" xr:uid="{00000000-0005-0000-0000-0000EF1B0000}"/>
    <cellStyle name="40% - Accent3 12 2 3 3 5" xfId="7156" xr:uid="{00000000-0005-0000-0000-0000F01B0000}"/>
    <cellStyle name="40% - Accent3 12 2 3 4" xfId="7157" xr:uid="{00000000-0005-0000-0000-0000F11B0000}"/>
    <cellStyle name="40% - Accent3 12 2 3 4 2" xfId="7158" xr:uid="{00000000-0005-0000-0000-0000F21B0000}"/>
    <cellStyle name="40% - Accent3 12 2 3 4 2 2" xfId="7159" xr:uid="{00000000-0005-0000-0000-0000F31B0000}"/>
    <cellStyle name="40% - Accent3 12 2 3 4 3" xfId="7160" xr:uid="{00000000-0005-0000-0000-0000F41B0000}"/>
    <cellStyle name="40% - Accent3 12 2 3 5" xfId="7161" xr:uid="{00000000-0005-0000-0000-0000F51B0000}"/>
    <cellStyle name="40% - Accent3 12 2 3 5 2" xfId="7162" xr:uid="{00000000-0005-0000-0000-0000F61B0000}"/>
    <cellStyle name="40% - Accent3 12 2 3 5 2 2" xfId="7163" xr:uid="{00000000-0005-0000-0000-0000F71B0000}"/>
    <cellStyle name="40% - Accent3 12 2 3 5 3" xfId="7164" xr:uid="{00000000-0005-0000-0000-0000F81B0000}"/>
    <cellStyle name="40% - Accent3 12 2 3 6" xfId="7165" xr:uid="{00000000-0005-0000-0000-0000F91B0000}"/>
    <cellStyle name="40% - Accent3 12 2 3 6 2" xfId="7166" xr:uid="{00000000-0005-0000-0000-0000FA1B0000}"/>
    <cellStyle name="40% - Accent3 12 2 3 7" xfId="7167" xr:uid="{00000000-0005-0000-0000-0000FB1B0000}"/>
    <cellStyle name="40% - Accent3 12 2 3 7 2" xfId="7168" xr:uid="{00000000-0005-0000-0000-0000FC1B0000}"/>
    <cellStyle name="40% - Accent3 12 2 3 8" xfId="7169" xr:uid="{00000000-0005-0000-0000-0000FD1B0000}"/>
    <cellStyle name="40% - Accent3 12 2 4" xfId="7170" xr:uid="{00000000-0005-0000-0000-0000FE1B0000}"/>
    <cellStyle name="40% - Accent3 12 2 4 2" xfId="7171" xr:uid="{00000000-0005-0000-0000-0000FF1B0000}"/>
    <cellStyle name="40% - Accent3 12 2 4 2 2" xfId="7172" xr:uid="{00000000-0005-0000-0000-0000001C0000}"/>
    <cellStyle name="40% - Accent3 12 2 4 2 2 2" xfId="7173" xr:uid="{00000000-0005-0000-0000-0000011C0000}"/>
    <cellStyle name="40% - Accent3 12 2 4 2 2 2 2" xfId="7174" xr:uid="{00000000-0005-0000-0000-0000021C0000}"/>
    <cellStyle name="40% - Accent3 12 2 4 2 2 3" xfId="7175" xr:uid="{00000000-0005-0000-0000-0000031C0000}"/>
    <cellStyle name="40% - Accent3 12 2 4 2 3" xfId="7176" xr:uid="{00000000-0005-0000-0000-0000041C0000}"/>
    <cellStyle name="40% - Accent3 12 2 4 2 3 2" xfId="7177" xr:uid="{00000000-0005-0000-0000-0000051C0000}"/>
    <cellStyle name="40% - Accent3 12 2 4 2 3 2 2" xfId="7178" xr:uid="{00000000-0005-0000-0000-0000061C0000}"/>
    <cellStyle name="40% - Accent3 12 2 4 2 3 3" xfId="7179" xr:uid="{00000000-0005-0000-0000-0000071C0000}"/>
    <cellStyle name="40% - Accent3 12 2 4 2 4" xfId="7180" xr:uid="{00000000-0005-0000-0000-0000081C0000}"/>
    <cellStyle name="40% - Accent3 12 2 4 2 4 2" xfId="7181" xr:uid="{00000000-0005-0000-0000-0000091C0000}"/>
    <cellStyle name="40% - Accent3 12 2 4 2 5" xfId="7182" xr:uid="{00000000-0005-0000-0000-00000A1C0000}"/>
    <cellStyle name="40% - Accent3 12 2 4 3" xfId="7183" xr:uid="{00000000-0005-0000-0000-00000B1C0000}"/>
    <cellStyle name="40% - Accent3 12 2 4 3 2" xfId="7184" xr:uid="{00000000-0005-0000-0000-00000C1C0000}"/>
    <cellStyle name="40% - Accent3 12 2 4 3 2 2" xfId="7185" xr:uid="{00000000-0005-0000-0000-00000D1C0000}"/>
    <cellStyle name="40% - Accent3 12 2 4 3 3" xfId="7186" xr:uid="{00000000-0005-0000-0000-00000E1C0000}"/>
    <cellStyle name="40% - Accent3 12 2 4 4" xfId="7187" xr:uid="{00000000-0005-0000-0000-00000F1C0000}"/>
    <cellStyle name="40% - Accent3 12 2 4 4 2" xfId="7188" xr:uid="{00000000-0005-0000-0000-0000101C0000}"/>
    <cellStyle name="40% - Accent3 12 2 4 4 2 2" xfId="7189" xr:uid="{00000000-0005-0000-0000-0000111C0000}"/>
    <cellStyle name="40% - Accent3 12 2 4 4 3" xfId="7190" xr:uid="{00000000-0005-0000-0000-0000121C0000}"/>
    <cellStyle name="40% - Accent3 12 2 4 5" xfId="7191" xr:uid="{00000000-0005-0000-0000-0000131C0000}"/>
    <cellStyle name="40% - Accent3 12 2 4 5 2" xfId="7192" xr:uid="{00000000-0005-0000-0000-0000141C0000}"/>
    <cellStyle name="40% - Accent3 12 2 4 6" xfId="7193" xr:uid="{00000000-0005-0000-0000-0000151C0000}"/>
    <cellStyle name="40% - Accent3 12 2 4 6 2" xfId="7194" xr:uid="{00000000-0005-0000-0000-0000161C0000}"/>
    <cellStyle name="40% - Accent3 12 2 4 7" xfId="7195" xr:uid="{00000000-0005-0000-0000-0000171C0000}"/>
    <cellStyle name="40% - Accent3 12 2 5" xfId="7196" xr:uid="{00000000-0005-0000-0000-0000181C0000}"/>
    <cellStyle name="40% - Accent3 12 2 5 2" xfId="7197" xr:uid="{00000000-0005-0000-0000-0000191C0000}"/>
    <cellStyle name="40% - Accent3 12 2 5 2 2" xfId="7198" xr:uid="{00000000-0005-0000-0000-00001A1C0000}"/>
    <cellStyle name="40% - Accent3 12 2 5 2 2 2" xfId="7199" xr:uid="{00000000-0005-0000-0000-00001B1C0000}"/>
    <cellStyle name="40% - Accent3 12 2 5 2 2 2 2" xfId="7200" xr:uid="{00000000-0005-0000-0000-00001C1C0000}"/>
    <cellStyle name="40% - Accent3 12 2 5 2 2 3" xfId="7201" xr:uid="{00000000-0005-0000-0000-00001D1C0000}"/>
    <cellStyle name="40% - Accent3 12 2 5 2 3" xfId="7202" xr:uid="{00000000-0005-0000-0000-00001E1C0000}"/>
    <cellStyle name="40% - Accent3 12 2 5 2 3 2" xfId="7203" xr:uid="{00000000-0005-0000-0000-00001F1C0000}"/>
    <cellStyle name="40% - Accent3 12 2 5 2 3 2 2" xfId="7204" xr:uid="{00000000-0005-0000-0000-0000201C0000}"/>
    <cellStyle name="40% - Accent3 12 2 5 2 3 3" xfId="7205" xr:uid="{00000000-0005-0000-0000-0000211C0000}"/>
    <cellStyle name="40% - Accent3 12 2 5 2 4" xfId="7206" xr:uid="{00000000-0005-0000-0000-0000221C0000}"/>
    <cellStyle name="40% - Accent3 12 2 5 2 4 2" xfId="7207" xr:uid="{00000000-0005-0000-0000-0000231C0000}"/>
    <cellStyle name="40% - Accent3 12 2 5 2 5" xfId="7208" xr:uid="{00000000-0005-0000-0000-0000241C0000}"/>
    <cellStyle name="40% - Accent3 12 2 5 3" xfId="7209" xr:uid="{00000000-0005-0000-0000-0000251C0000}"/>
    <cellStyle name="40% - Accent3 12 2 5 3 2" xfId="7210" xr:uid="{00000000-0005-0000-0000-0000261C0000}"/>
    <cellStyle name="40% - Accent3 12 2 5 3 2 2" xfId="7211" xr:uid="{00000000-0005-0000-0000-0000271C0000}"/>
    <cellStyle name="40% - Accent3 12 2 5 3 3" xfId="7212" xr:uid="{00000000-0005-0000-0000-0000281C0000}"/>
    <cellStyle name="40% - Accent3 12 2 5 4" xfId="7213" xr:uid="{00000000-0005-0000-0000-0000291C0000}"/>
    <cellStyle name="40% - Accent3 12 2 5 4 2" xfId="7214" xr:uid="{00000000-0005-0000-0000-00002A1C0000}"/>
    <cellStyle name="40% - Accent3 12 2 5 4 2 2" xfId="7215" xr:uid="{00000000-0005-0000-0000-00002B1C0000}"/>
    <cellStyle name="40% - Accent3 12 2 5 4 3" xfId="7216" xr:uid="{00000000-0005-0000-0000-00002C1C0000}"/>
    <cellStyle name="40% - Accent3 12 2 5 5" xfId="7217" xr:uid="{00000000-0005-0000-0000-00002D1C0000}"/>
    <cellStyle name="40% - Accent3 12 2 5 5 2" xfId="7218" xr:uid="{00000000-0005-0000-0000-00002E1C0000}"/>
    <cellStyle name="40% - Accent3 12 2 5 6" xfId="7219" xr:uid="{00000000-0005-0000-0000-00002F1C0000}"/>
    <cellStyle name="40% - Accent3 12 2 5 6 2" xfId="7220" xr:uid="{00000000-0005-0000-0000-0000301C0000}"/>
    <cellStyle name="40% - Accent3 12 2 5 7" xfId="7221" xr:uid="{00000000-0005-0000-0000-0000311C0000}"/>
    <cellStyle name="40% - Accent3 12 2 6" xfId="7222" xr:uid="{00000000-0005-0000-0000-0000321C0000}"/>
    <cellStyle name="40% - Accent3 12 2 6 2" xfId="7223" xr:uid="{00000000-0005-0000-0000-0000331C0000}"/>
    <cellStyle name="40% - Accent3 12 2 6 2 2" xfId="7224" xr:uid="{00000000-0005-0000-0000-0000341C0000}"/>
    <cellStyle name="40% - Accent3 12 2 6 2 2 2" xfId="7225" xr:uid="{00000000-0005-0000-0000-0000351C0000}"/>
    <cellStyle name="40% - Accent3 12 2 6 2 3" xfId="7226" xr:uid="{00000000-0005-0000-0000-0000361C0000}"/>
    <cellStyle name="40% - Accent3 12 2 6 3" xfId="7227" xr:uid="{00000000-0005-0000-0000-0000371C0000}"/>
    <cellStyle name="40% - Accent3 12 2 6 3 2" xfId="7228" xr:uid="{00000000-0005-0000-0000-0000381C0000}"/>
    <cellStyle name="40% - Accent3 12 2 6 3 2 2" xfId="7229" xr:uid="{00000000-0005-0000-0000-0000391C0000}"/>
    <cellStyle name="40% - Accent3 12 2 6 3 3" xfId="7230" xr:uid="{00000000-0005-0000-0000-00003A1C0000}"/>
    <cellStyle name="40% - Accent3 12 2 6 4" xfId="7231" xr:uid="{00000000-0005-0000-0000-00003B1C0000}"/>
    <cellStyle name="40% - Accent3 12 2 6 4 2" xfId="7232" xr:uid="{00000000-0005-0000-0000-00003C1C0000}"/>
    <cellStyle name="40% - Accent3 12 2 6 5" xfId="7233" xr:uid="{00000000-0005-0000-0000-00003D1C0000}"/>
    <cellStyle name="40% - Accent3 12 2 7" xfId="7234" xr:uid="{00000000-0005-0000-0000-00003E1C0000}"/>
    <cellStyle name="40% - Accent3 12 2 7 2" xfId="7235" xr:uid="{00000000-0005-0000-0000-00003F1C0000}"/>
    <cellStyle name="40% - Accent3 12 2 7 2 2" xfId="7236" xr:uid="{00000000-0005-0000-0000-0000401C0000}"/>
    <cellStyle name="40% - Accent3 12 2 7 2 2 2" xfId="7237" xr:uid="{00000000-0005-0000-0000-0000411C0000}"/>
    <cellStyle name="40% - Accent3 12 2 7 2 3" xfId="7238" xr:uid="{00000000-0005-0000-0000-0000421C0000}"/>
    <cellStyle name="40% - Accent3 12 2 7 3" xfId="7239" xr:uid="{00000000-0005-0000-0000-0000431C0000}"/>
    <cellStyle name="40% - Accent3 12 2 7 3 2" xfId="7240" xr:uid="{00000000-0005-0000-0000-0000441C0000}"/>
    <cellStyle name="40% - Accent3 12 2 7 4" xfId="7241" xr:uid="{00000000-0005-0000-0000-0000451C0000}"/>
    <cellStyle name="40% - Accent3 12 2 8" xfId="7242" xr:uid="{00000000-0005-0000-0000-0000461C0000}"/>
    <cellStyle name="40% - Accent3 12 2 8 2" xfId="7243" xr:uid="{00000000-0005-0000-0000-0000471C0000}"/>
    <cellStyle name="40% - Accent3 12 2 8 2 2" xfId="7244" xr:uid="{00000000-0005-0000-0000-0000481C0000}"/>
    <cellStyle name="40% - Accent3 12 2 8 3" xfId="7245" xr:uid="{00000000-0005-0000-0000-0000491C0000}"/>
    <cellStyle name="40% - Accent3 12 2 9" xfId="7246" xr:uid="{00000000-0005-0000-0000-00004A1C0000}"/>
    <cellStyle name="40% - Accent3 12 2 9 2" xfId="7247" xr:uid="{00000000-0005-0000-0000-00004B1C0000}"/>
    <cellStyle name="40% - Accent3 12 2 9 2 2" xfId="7248" xr:uid="{00000000-0005-0000-0000-00004C1C0000}"/>
    <cellStyle name="40% - Accent3 12 2 9 3" xfId="7249" xr:uid="{00000000-0005-0000-0000-00004D1C0000}"/>
    <cellStyle name="40% - Accent3 12 3" xfId="7250" xr:uid="{00000000-0005-0000-0000-00004E1C0000}"/>
    <cellStyle name="40% - Accent3 12 3 10" xfId="7251" xr:uid="{00000000-0005-0000-0000-00004F1C0000}"/>
    <cellStyle name="40% - Accent3 12 3 10 2" xfId="7252" xr:uid="{00000000-0005-0000-0000-0000501C0000}"/>
    <cellStyle name="40% - Accent3 12 3 11" xfId="7253" xr:uid="{00000000-0005-0000-0000-0000511C0000}"/>
    <cellStyle name="40% - Accent3 12 3 2" xfId="7254" xr:uid="{00000000-0005-0000-0000-0000521C0000}"/>
    <cellStyle name="40% - Accent3 12 3 2 2" xfId="7255" xr:uid="{00000000-0005-0000-0000-0000531C0000}"/>
    <cellStyle name="40% - Accent3 12 3 2 2 2" xfId="7256" xr:uid="{00000000-0005-0000-0000-0000541C0000}"/>
    <cellStyle name="40% - Accent3 12 3 2 2 2 2" xfId="7257" xr:uid="{00000000-0005-0000-0000-0000551C0000}"/>
    <cellStyle name="40% - Accent3 12 3 2 2 2 2 2" xfId="7258" xr:uid="{00000000-0005-0000-0000-0000561C0000}"/>
    <cellStyle name="40% - Accent3 12 3 2 2 2 2 2 2" xfId="7259" xr:uid="{00000000-0005-0000-0000-0000571C0000}"/>
    <cellStyle name="40% - Accent3 12 3 2 2 2 2 3" xfId="7260" xr:uid="{00000000-0005-0000-0000-0000581C0000}"/>
    <cellStyle name="40% - Accent3 12 3 2 2 2 3" xfId="7261" xr:uid="{00000000-0005-0000-0000-0000591C0000}"/>
    <cellStyle name="40% - Accent3 12 3 2 2 2 3 2" xfId="7262" xr:uid="{00000000-0005-0000-0000-00005A1C0000}"/>
    <cellStyle name="40% - Accent3 12 3 2 2 2 3 2 2" xfId="7263" xr:uid="{00000000-0005-0000-0000-00005B1C0000}"/>
    <cellStyle name="40% - Accent3 12 3 2 2 2 3 3" xfId="7264" xr:uid="{00000000-0005-0000-0000-00005C1C0000}"/>
    <cellStyle name="40% - Accent3 12 3 2 2 2 4" xfId="7265" xr:uid="{00000000-0005-0000-0000-00005D1C0000}"/>
    <cellStyle name="40% - Accent3 12 3 2 2 2 4 2" xfId="7266" xr:uid="{00000000-0005-0000-0000-00005E1C0000}"/>
    <cellStyle name="40% - Accent3 12 3 2 2 2 5" xfId="7267" xr:uid="{00000000-0005-0000-0000-00005F1C0000}"/>
    <cellStyle name="40% - Accent3 12 3 2 2 3" xfId="7268" xr:uid="{00000000-0005-0000-0000-0000601C0000}"/>
    <cellStyle name="40% - Accent3 12 3 2 2 3 2" xfId="7269" xr:uid="{00000000-0005-0000-0000-0000611C0000}"/>
    <cellStyle name="40% - Accent3 12 3 2 2 3 2 2" xfId="7270" xr:uid="{00000000-0005-0000-0000-0000621C0000}"/>
    <cellStyle name="40% - Accent3 12 3 2 2 3 3" xfId="7271" xr:uid="{00000000-0005-0000-0000-0000631C0000}"/>
    <cellStyle name="40% - Accent3 12 3 2 2 4" xfId="7272" xr:uid="{00000000-0005-0000-0000-0000641C0000}"/>
    <cellStyle name="40% - Accent3 12 3 2 2 4 2" xfId="7273" xr:uid="{00000000-0005-0000-0000-0000651C0000}"/>
    <cellStyle name="40% - Accent3 12 3 2 2 4 2 2" xfId="7274" xr:uid="{00000000-0005-0000-0000-0000661C0000}"/>
    <cellStyle name="40% - Accent3 12 3 2 2 4 3" xfId="7275" xr:uid="{00000000-0005-0000-0000-0000671C0000}"/>
    <cellStyle name="40% - Accent3 12 3 2 2 5" xfId="7276" xr:uid="{00000000-0005-0000-0000-0000681C0000}"/>
    <cellStyle name="40% - Accent3 12 3 2 2 5 2" xfId="7277" xr:uid="{00000000-0005-0000-0000-0000691C0000}"/>
    <cellStyle name="40% - Accent3 12 3 2 2 6" xfId="7278" xr:uid="{00000000-0005-0000-0000-00006A1C0000}"/>
    <cellStyle name="40% - Accent3 12 3 2 2 6 2" xfId="7279" xr:uid="{00000000-0005-0000-0000-00006B1C0000}"/>
    <cellStyle name="40% - Accent3 12 3 2 2 7" xfId="7280" xr:uid="{00000000-0005-0000-0000-00006C1C0000}"/>
    <cellStyle name="40% - Accent3 12 3 2 3" xfId="7281" xr:uid="{00000000-0005-0000-0000-00006D1C0000}"/>
    <cellStyle name="40% - Accent3 12 3 2 3 2" xfId="7282" xr:uid="{00000000-0005-0000-0000-00006E1C0000}"/>
    <cellStyle name="40% - Accent3 12 3 2 3 2 2" xfId="7283" xr:uid="{00000000-0005-0000-0000-00006F1C0000}"/>
    <cellStyle name="40% - Accent3 12 3 2 3 2 2 2" xfId="7284" xr:uid="{00000000-0005-0000-0000-0000701C0000}"/>
    <cellStyle name="40% - Accent3 12 3 2 3 2 3" xfId="7285" xr:uid="{00000000-0005-0000-0000-0000711C0000}"/>
    <cellStyle name="40% - Accent3 12 3 2 3 3" xfId="7286" xr:uid="{00000000-0005-0000-0000-0000721C0000}"/>
    <cellStyle name="40% - Accent3 12 3 2 3 3 2" xfId="7287" xr:uid="{00000000-0005-0000-0000-0000731C0000}"/>
    <cellStyle name="40% - Accent3 12 3 2 3 3 2 2" xfId="7288" xr:uid="{00000000-0005-0000-0000-0000741C0000}"/>
    <cellStyle name="40% - Accent3 12 3 2 3 3 3" xfId="7289" xr:uid="{00000000-0005-0000-0000-0000751C0000}"/>
    <cellStyle name="40% - Accent3 12 3 2 3 4" xfId="7290" xr:uid="{00000000-0005-0000-0000-0000761C0000}"/>
    <cellStyle name="40% - Accent3 12 3 2 3 4 2" xfId="7291" xr:uid="{00000000-0005-0000-0000-0000771C0000}"/>
    <cellStyle name="40% - Accent3 12 3 2 3 5" xfId="7292" xr:uid="{00000000-0005-0000-0000-0000781C0000}"/>
    <cellStyle name="40% - Accent3 12 3 2 4" xfId="7293" xr:uid="{00000000-0005-0000-0000-0000791C0000}"/>
    <cellStyle name="40% - Accent3 12 3 2 4 2" xfId="7294" xr:uid="{00000000-0005-0000-0000-00007A1C0000}"/>
    <cellStyle name="40% - Accent3 12 3 2 4 2 2" xfId="7295" xr:uid="{00000000-0005-0000-0000-00007B1C0000}"/>
    <cellStyle name="40% - Accent3 12 3 2 4 3" xfId="7296" xr:uid="{00000000-0005-0000-0000-00007C1C0000}"/>
    <cellStyle name="40% - Accent3 12 3 2 5" xfId="7297" xr:uid="{00000000-0005-0000-0000-00007D1C0000}"/>
    <cellStyle name="40% - Accent3 12 3 2 5 2" xfId="7298" xr:uid="{00000000-0005-0000-0000-00007E1C0000}"/>
    <cellStyle name="40% - Accent3 12 3 2 5 2 2" xfId="7299" xr:uid="{00000000-0005-0000-0000-00007F1C0000}"/>
    <cellStyle name="40% - Accent3 12 3 2 5 3" xfId="7300" xr:uid="{00000000-0005-0000-0000-0000801C0000}"/>
    <cellStyle name="40% - Accent3 12 3 2 6" xfId="7301" xr:uid="{00000000-0005-0000-0000-0000811C0000}"/>
    <cellStyle name="40% - Accent3 12 3 2 6 2" xfId="7302" xr:uid="{00000000-0005-0000-0000-0000821C0000}"/>
    <cellStyle name="40% - Accent3 12 3 2 7" xfId="7303" xr:uid="{00000000-0005-0000-0000-0000831C0000}"/>
    <cellStyle name="40% - Accent3 12 3 2 7 2" xfId="7304" xr:uid="{00000000-0005-0000-0000-0000841C0000}"/>
    <cellStyle name="40% - Accent3 12 3 2 8" xfId="7305" xr:uid="{00000000-0005-0000-0000-0000851C0000}"/>
    <cellStyle name="40% - Accent3 12 3 3" xfId="7306" xr:uid="{00000000-0005-0000-0000-0000861C0000}"/>
    <cellStyle name="40% - Accent3 12 3 3 2" xfId="7307" xr:uid="{00000000-0005-0000-0000-0000871C0000}"/>
    <cellStyle name="40% - Accent3 12 3 3 2 2" xfId="7308" xr:uid="{00000000-0005-0000-0000-0000881C0000}"/>
    <cellStyle name="40% - Accent3 12 3 3 2 2 2" xfId="7309" xr:uid="{00000000-0005-0000-0000-0000891C0000}"/>
    <cellStyle name="40% - Accent3 12 3 3 2 2 2 2" xfId="7310" xr:uid="{00000000-0005-0000-0000-00008A1C0000}"/>
    <cellStyle name="40% - Accent3 12 3 3 2 2 3" xfId="7311" xr:uid="{00000000-0005-0000-0000-00008B1C0000}"/>
    <cellStyle name="40% - Accent3 12 3 3 2 3" xfId="7312" xr:uid="{00000000-0005-0000-0000-00008C1C0000}"/>
    <cellStyle name="40% - Accent3 12 3 3 2 3 2" xfId="7313" xr:uid="{00000000-0005-0000-0000-00008D1C0000}"/>
    <cellStyle name="40% - Accent3 12 3 3 2 3 2 2" xfId="7314" xr:uid="{00000000-0005-0000-0000-00008E1C0000}"/>
    <cellStyle name="40% - Accent3 12 3 3 2 3 3" xfId="7315" xr:uid="{00000000-0005-0000-0000-00008F1C0000}"/>
    <cellStyle name="40% - Accent3 12 3 3 2 4" xfId="7316" xr:uid="{00000000-0005-0000-0000-0000901C0000}"/>
    <cellStyle name="40% - Accent3 12 3 3 2 4 2" xfId="7317" xr:uid="{00000000-0005-0000-0000-0000911C0000}"/>
    <cellStyle name="40% - Accent3 12 3 3 2 5" xfId="7318" xr:uid="{00000000-0005-0000-0000-0000921C0000}"/>
    <cellStyle name="40% - Accent3 12 3 3 3" xfId="7319" xr:uid="{00000000-0005-0000-0000-0000931C0000}"/>
    <cellStyle name="40% - Accent3 12 3 3 3 2" xfId="7320" xr:uid="{00000000-0005-0000-0000-0000941C0000}"/>
    <cellStyle name="40% - Accent3 12 3 3 3 2 2" xfId="7321" xr:uid="{00000000-0005-0000-0000-0000951C0000}"/>
    <cellStyle name="40% - Accent3 12 3 3 3 3" xfId="7322" xr:uid="{00000000-0005-0000-0000-0000961C0000}"/>
    <cellStyle name="40% - Accent3 12 3 3 4" xfId="7323" xr:uid="{00000000-0005-0000-0000-0000971C0000}"/>
    <cellStyle name="40% - Accent3 12 3 3 4 2" xfId="7324" xr:uid="{00000000-0005-0000-0000-0000981C0000}"/>
    <cellStyle name="40% - Accent3 12 3 3 4 2 2" xfId="7325" xr:uid="{00000000-0005-0000-0000-0000991C0000}"/>
    <cellStyle name="40% - Accent3 12 3 3 4 3" xfId="7326" xr:uid="{00000000-0005-0000-0000-00009A1C0000}"/>
    <cellStyle name="40% - Accent3 12 3 3 5" xfId="7327" xr:uid="{00000000-0005-0000-0000-00009B1C0000}"/>
    <cellStyle name="40% - Accent3 12 3 3 5 2" xfId="7328" xr:uid="{00000000-0005-0000-0000-00009C1C0000}"/>
    <cellStyle name="40% - Accent3 12 3 3 6" xfId="7329" xr:uid="{00000000-0005-0000-0000-00009D1C0000}"/>
    <cellStyle name="40% - Accent3 12 3 3 6 2" xfId="7330" xr:uid="{00000000-0005-0000-0000-00009E1C0000}"/>
    <cellStyle name="40% - Accent3 12 3 3 7" xfId="7331" xr:uid="{00000000-0005-0000-0000-00009F1C0000}"/>
    <cellStyle name="40% - Accent3 12 3 4" xfId="7332" xr:uid="{00000000-0005-0000-0000-0000A01C0000}"/>
    <cellStyle name="40% - Accent3 12 3 4 2" xfId="7333" xr:uid="{00000000-0005-0000-0000-0000A11C0000}"/>
    <cellStyle name="40% - Accent3 12 3 4 2 2" xfId="7334" xr:uid="{00000000-0005-0000-0000-0000A21C0000}"/>
    <cellStyle name="40% - Accent3 12 3 4 2 2 2" xfId="7335" xr:uid="{00000000-0005-0000-0000-0000A31C0000}"/>
    <cellStyle name="40% - Accent3 12 3 4 2 2 2 2" xfId="7336" xr:uid="{00000000-0005-0000-0000-0000A41C0000}"/>
    <cellStyle name="40% - Accent3 12 3 4 2 2 3" xfId="7337" xr:uid="{00000000-0005-0000-0000-0000A51C0000}"/>
    <cellStyle name="40% - Accent3 12 3 4 2 3" xfId="7338" xr:uid="{00000000-0005-0000-0000-0000A61C0000}"/>
    <cellStyle name="40% - Accent3 12 3 4 2 3 2" xfId="7339" xr:uid="{00000000-0005-0000-0000-0000A71C0000}"/>
    <cellStyle name="40% - Accent3 12 3 4 2 3 2 2" xfId="7340" xr:uid="{00000000-0005-0000-0000-0000A81C0000}"/>
    <cellStyle name="40% - Accent3 12 3 4 2 3 3" xfId="7341" xr:uid="{00000000-0005-0000-0000-0000A91C0000}"/>
    <cellStyle name="40% - Accent3 12 3 4 2 4" xfId="7342" xr:uid="{00000000-0005-0000-0000-0000AA1C0000}"/>
    <cellStyle name="40% - Accent3 12 3 4 2 4 2" xfId="7343" xr:uid="{00000000-0005-0000-0000-0000AB1C0000}"/>
    <cellStyle name="40% - Accent3 12 3 4 2 5" xfId="7344" xr:uid="{00000000-0005-0000-0000-0000AC1C0000}"/>
    <cellStyle name="40% - Accent3 12 3 4 3" xfId="7345" xr:uid="{00000000-0005-0000-0000-0000AD1C0000}"/>
    <cellStyle name="40% - Accent3 12 3 4 3 2" xfId="7346" xr:uid="{00000000-0005-0000-0000-0000AE1C0000}"/>
    <cellStyle name="40% - Accent3 12 3 4 3 2 2" xfId="7347" xr:uid="{00000000-0005-0000-0000-0000AF1C0000}"/>
    <cellStyle name="40% - Accent3 12 3 4 3 3" xfId="7348" xr:uid="{00000000-0005-0000-0000-0000B01C0000}"/>
    <cellStyle name="40% - Accent3 12 3 4 4" xfId="7349" xr:uid="{00000000-0005-0000-0000-0000B11C0000}"/>
    <cellStyle name="40% - Accent3 12 3 4 4 2" xfId="7350" xr:uid="{00000000-0005-0000-0000-0000B21C0000}"/>
    <cellStyle name="40% - Accent3 12 3 4 4 2 2" xfId="7351" xr:uid="{00000000-0005-0000-0000-0000B31C0000}"/>
    <cellStyle name="40% - Accent3 12 3 4 4 3" xfId="7352" xr:uid="{00000000-0005-0000-0000-0000B41C0000}"/>
    <cellStyle name="40% - Accent3 12 3 4 5" xfId="7353" xr:uid="{00000000-0005-0000-0000-0000B51C0000}"/>
    <cellStyle name="40% - Accent3 12 3 4 5 2" xfId="7354" xr:uid="{00000000-0005-0000-0000-0000B61C0000}"/>
    <cellStyle name="40% - Accent3 12 3 4 6" xfId="7355" xr:uid="{00000000-0005-0000-0000-0000B71C0000}"/>
    <cellStyle name="40% - Accent3 12 3 4 6 2" xfId="7356" xr:uid="{00000000-0005-0000-0000-0000B81C0000}"/>
    <cellStyle name="40% - Accent3 12 3 4 7" xfId="7357" xr:uid="{00000000-0005-0000-0000-0000B91C0000}"/>
    <cellStyle name="40% - Accent3 12 3 5" xfId="7358" xr:uid="{00000000-0005-0000-0000-0000BA1C0000}"/>
    <cellStyle name="40% - Accent3 12 3 5 2" xfId="7359" xr:uid="{00000000-0005-0000-0000-0000BB1C0000}"/>
    <cellStyle name="40% - Accent3 12 3 5 2 2" xfId="7360" xr:uid="{00000000-0005-0000-0000-0000BC1C0000}"/>
    <cellStyle name="40% - Accent3 12 3 5 2 2 2" xfId="7361" xr:uid="{00000000-0005-0000-0000-0000BD1C0000}"/>
    <cellStyle name="40% - Accent3 12 3 5 2 3" xfId="7362" xr:uid="{00000000-0005-0000-0000-0000BE1C0000}"/>
    <cellStyle name="40% - Accent3 12 3 5 3" xfId="7363" xr:uid="{00000000-0005-0000-0000-0000BF1C0000}"/>
    <cellStyle name="40% - Accent3 12 3 5 3 2" xfId="7364" xr:uid="{00000000-0005-0000-0000-0000C01C0000}"/>
    <cellStyle name="40% - Accent3 12 3 5 3 2 2" xfId="7365" xr:uid="{00000000-0005-0000-0000-0000C11C0000}"/>
    <cellStyle name="40% - Accent3 12 3 5 3 3" xfId="7366" xr:uid="{00000000-0005-0000-0000-0000C21C0000}"/>
    <cellStyle name="40% - Accent3 12 3 5 4" xfId="7367" xr:uid="{00000000-0005-0000-0000-0000C31C0000}"/>
    <cellStyle name="40% - Accent3 12 3 5 4 2" xfId="7368" xr:uid="{00000000-0005-0000-0000-0000C41C0000}"/>
    <cellStyle name="40% - Accent3 12 3 5 5" xfId="7369" xr:uid="{00000000-0005-0000-0000-0000C51C0000}"/>
    <cellStyle name="40% - Accent3 12 3 6" xfId="7370" xr:uid="{00000000-0005-0000-0000-0000C61C0000}"/>
    <cellStyle name="40% - Accent3 12 3 6 2" xfId="7371" xr:uid="{00000000-0005-0000-0000-0000C71C0000}"/>
    <cellStyle name="40% - Accent3 12 3 6 2 2" xfId="7372" xr:uid="{00000000-0005-0000-0000-0000C81C0000}"/>
    <cellStyle name="40% - Accent3 12 3 6 2 2 2" xfId="7373" xr:uid="{00000000-0005-0000-0000-0000C91C0000}"/>
    <cellStyle name="40% - Accent3 12 3 6 2 3" xfId="7374" xr:uid="{00000000-0005-0000-0000-0000CA1C0000}"/>
    <cellStyle name="40% - Accent3 12 3 6 3" xfId="7375" xr:uid="{00000000-0005-0000-0000-0000CB1C0000}"/>
    <cellStyle name="40% - Accent3 12 3 6 3 2" xfId="7376" xr:uid="{00000000-0005-0000-0000-0000CC1C0000}"/>
    <cellStyle name="40% - Accent3 12 3 6 4" xfId="7377" xr:uid="{00000000-0005-0000-0000-0000CD1C0000}"/>
    <cellStyle name="40% - Accent3 12 3 7" xfId="7378" xr:uid="{00000000-0005-0000-0000-0000CE1C0000}"/>
    <cellStyle name="40% - Accent3 12 3 7 2" xfId="7379" xr:uid="{00000000-0005-0000-0000-0000CF1C0000}"/>
    <cellStyle name="40% - Accent3 12 3 7 2 2" xfId="7380" xr:uid="{00000000-0005-0000-0000-0000D01C0000}"/>
    <cellStyle name="40% - Accent3 12 3 7 3" xfId="7381" xr:uid="{00000000-0005-0000-0000-0000D11C0000}"/>
    <cellStyle name="40% - Accent3 12 3 8" xfId="7382" xr:uid="{00000000-0005-0000-0000-0000D21C0000}"/>
    <cellStyle name="40% - Accent3 12 3 8 2" xfId="7383" xr:uid="{00000000-0005-0000-0000-0000D31C0000}"/>
    <cellStyle name="40% - Accent3 12 3 8 2 2" xfId="7384" xr:uid="{00000000-0005-0000-0000-0000D41C0000}"/>
    <cellStyle name="40% - Accent3 12 3 8 3" xfId="7385" xr:uid="{00000000-0005-0000-0000-0000D51C0000}"/>
    <cellStyle name="40% - Accent3 12 3 9" xfId="7386" xr:uid="{00000000-0005-0000-0000-0000D61C0000}"/>
    <cellStyle name="40% - Accent3 12 3 9 2" xfId="7387" xr:uid="{00000000-0005-0000-0000-0000D71C0000}"/>
    <cellStyle name="40% - Accent3 12 4" xfId="7388" xr:uid="{00000000-0005-0000-0000-0000D81C0000}"/>
    <cellStyle name="40% - Accent3 12 4 10" xfId="7389" xr:uid="{00000000-0005-0000-0000-0000D91C0000}"/>
    <cellStyle name="40% - Accent3 12 4 10 2" xfId="7390" xr:uid="{00000000-0005-0000-0000-0000DA1C0000}"/>
    <cellStyle name="40% - Accent3 12 4 11" xfId="7391" xr:uid="{00000000-0005-0000-0000-0000DB1C0000}"/>
    <cellStyle name="40% - Accent3 12 4 2" xfId="7392" xr:uid="{00000000-0005-0000-0000-0000DC1C0000}"/>
    <cellStyle name="40% - Accent3 12 4 2 2" xfId="7393" xr:uid="{00000000-0005-0000-0000-0000DD1C0000}"/>
    <cellStyle name="40% - Accent3 12 4 2 2 2" xfId="7394" xr:uid="{00000000-0005-0000-0000-0000DE1C0000}"/>
    <cellStyle name="40% - Accent3 12 4 2 2 2 2" xfId="7395" xr:uid="{00000000-0005-0000-0000-0000DF1C0000}"/>
    <cellStyle name="40% - Accent3 12 4 2 2 2 2 2" xfId="7396" xr:uid="{00000000-0005-0000-0000-0000E01C0000}"/>
    <cellStyle name="40% - Accent3 12 4 2 2 2 2 2 2" xfId="7397" xr:uid="{00000000-0005-0000-0000-0000E11C0000}"/>
    <cellStyle name="40% - Accent3 12 4 2 2 2 2 3" xfId="7398" xr:uid="{00000000-0005-0000-0000-0000E21C0000}"/>
    <cellStyle name="40% - Accent3 12 4 2 2 2 3" xfId="7399" xr:uid="{00000000-0005-0000-0000-0000E31C0000}"/>
    <cellStyle name="40% - Accent3 12 4 2 2 2 3 2" xfId="7400" xr:uid="{00000000-0005-0000-0000-0000E41C0000}"/>
    <cellStyle name="40% - Accent3 12 4 2 2 2 3 2 2" xfId="7401" xr:uid="{00000000-0005-0000-0000-0000E51C0000}"/>
    <cellStyle name="40% - Accent3 12 4 2 2 2 3 3" xfId="7402" xr:uid="{00000000-0005-0000-0000-0000E61C0000}"/>
    <cellStyle name="40% - Accent3 12 4 2 2 2 4" xfId="7403" xr:uid="{00000000-0005-0000-0000-0000E71C0000}"/>
    <cellStyle name="40% - Accent3 12 4 2 2 2 4 2" xfId="7404" xr:uid="{00000000-0005-0000-0000-0000E81C0000}"/>
    <cellStyle name="40% - Accent3 12 4 2 2 2 5" xfId="7405" xr:uid="{00000000-0005-0000-0000-0000E91C0000}"/>
    <cellStyle name="40% - Accent3 12 4 2 2 3" xfId="7406" xr:uid="{00000000-0005-0000-0000-0000EA1C0000}"/>
    <cellStyle name="40% - Accent3 12 4 2 2 3 2" xfId="7407" xr:uid="{00000000-0005-0000-0000-0000EB1C0000}"/>
    <cellStyle name="40% - Accent3 12 4 2 2 3 2 2" xfId="7408" xr:uid="{00000000-0005-0000-0000-0000EC1C0000}"/>
    <cellStyle name="40% - Accent3 12 4 2 2 3 3" xfId="7409" xr:uid="{00000000-0005-0000-0000-0000ED1C0000}"/>
    <cellStyle name="40% - Accent3 12 4 2 2 4" xfId="7410" xr:uid="{00000000-0005-0000-0000-0000EE1C0000}"/>
    <cellStyle name="40% - Accent3 12 4 2 2 4 2" xfId="7411" xr:uid="{00000000-0005-0000-0000-0000EF1C0000}"/>
    <cellStyle name="40% - Accent3 12 4 2 2 4 2 2" xfId="7412" xr:uid="{00000000-0005-0000-0000-0000F01C0000}"/>
    <cellStyle name="40% - Accent3 12 4 2 2 4 3" xfId="7413" xr:uid="{00000000-0005-0000-0000-0000F11C0000}"/>
    <cellStyle name="40% - Accent3 12 4 2 2 5" xfId="7414" xr:uid="{00000000-0005-0000-0000-0000F21C0000}"/>
    <cellStyle name="40% - Accent3 12 4 2 2 5 2" xfId="7415" xr:uid="{00000000-0005-0000-0000-0000F31C0000}"/>
    <cellStyle name="40% - Accent3 12 4 2 2 6" xfId="7416" xr:uid="{00000000-0005-0000-0000-0000F41C0000}"/>
    <cellStyle name="40% - Accent3 12 4 2 2 6 2" xfId="7417" xr:uid="{00000000-0005-0000-0000-0000F51C0000}"/>
    <cellStyle name="40% - Accent3 12 4 2 2 7" xfId="7418" xr:uid="{00000000-0005-0000-0000-0000F61C0000}"/>
    <cellStyle name="40% - Accent3 12 4 2 3" xfId="7419" xr:uid="{00000000-0005-0000-0000-0000F71C0000}"/>
    <cellStyle name="40% - Accent3 12 4 2 3 2" xfId="7420" xr:uid="{00000000-0005-0000-0000-0000F81C0000}"/>
    <cellStyle name="40% - Accent3 12 4 2 3 2 2" xfId="7421" xr:uid="{00000000-0005-0000-0000-0000F91C0000}"/>
    <cellStyle name="40% - Accent3 12 4 2 3 2 2 2" xfId="7422" xr:uid="{00000000-0005-0000-0000-0000FA1C0000}"/>
    <cellStyle name="40% - Accent3 12 4 2 3 2 3" xfId="7423" xr:uid="{00000000-0005-0000-0000-0000FB1C0000}"/>
    <cellStyle name="40% - Accent3 12 4 2 3 3" xfId="7424" xr:uid="{00000000-0005-0000-0000-0000FC1C0000}"/>
    <cellStyle name="40% - Accent3 12 4 2 3 3 2" xfId="7425" xr:uid="{00000000-0005-0000-0000-0000FD1C0000}"/>
    <cellStyle name="40% - Accent3 12 4 2 3 3 2 2" xfId="7426" xr:uid="{00000000-0005-0000-0000-0000FE1C0000}"/>
    <cellStyle name="40% - Accent3 12 4 2 3 3 3" xfId="7427" xr:uid="{00000000-0005-0000-0000-0000FF1C0000}"/>
    <cellStyle name="40% - Accent3 12 4 2 3 4" xfId="7428" xr:uid="{00000000-0005-0000-0000-0000001D0000}"/>
    <cellStyle name="40% - Accent3 12 4 2 3 4 2" xfId="7429" xr:uid="{00000000-0005-0000-0000-0000011D0000}"/>
    <cellStyle name="40% - Accent3 12 4 2 3 5" xfId="7430" xr:uid="{00000000-0005-0000-0000-0000021D0000}"/>
    <cellStyle name="40% - Accent3 12 4 2 4" xfId="7431" xr:uid="{00000000-0005-0000-0000-0000031D0000}"/>
    <cellStyle name="40% - Accent3 12 4 2 4 2" xfId="7432" xr:uid="{00000000-0005-0000-0000-0000041D0000}"/>
    <cellStyle name="40% - Accent3 12 4 2 4 2 2" xfId="7433" xr:uid="{00000000-0005-0000-0000-0000051D0000}"/>
    <cellStyle name="40% - Accent3 12 4 2 4 3" xfId="7434" xr:uid="{00000000-0005-0000-0000-0000061D0000}"/>
    <cellStyle name="40% - Accent3 12 4 2 5" xfId="7435" xr:uid="{00000000-0005-0000-0000-0000071D0000}"/>
    <cellStyle name="40% - Accent3 12 4 2 5 2" xfId="7436" xr:uid="{00000000-0005-0000-0000-0000081D0000}"/>
    <cellStyle name="40% - Accent3 12 4 2 5 2 2" xfId="7437" xr:uid="{00000000-0005-0000-0000-0000091D0000}"/>
    <cellStyle name="40% - Accent3 12 4 2 5 3" xfId="7438" xr:uid="{00000000-0005-0000-0000-00000A1D0000}"/>
    <cellStyle name="40% - Accent3 12 4 2 6" xfId="7439" xr:uid="{00000000-0005-0000-0000-00000B1D0000}"/>
    <cellStyle name="40% - Accent3 12 4 2 6 2" xfId="7440" xr:uid="{00000000-0005-0000-0000-00000C1D0000}"/>
    <cellStyle name="40% - Accent3 12 4 2 7" xfId="7441" xr:uid="{00000000-0005-0000-0000-00000D1D0000}"/>
    <cellStyle name="40% - Accent3 12 4 2 7 2" xfId="7442" xr:uid="{00000000-0005-0000-0000-00000E1D0000}"/>
    <cellStyle name="40% - Accent3 12 4 2 8" xfId="7443" xr:uid="{00000000-0005-0000-0000-00000F1D0000}"/>
    <cellStyle name="40% - Accent3 12 4 3" xfId="7444" xr:uid="{00000000-0005-0000-0000-0000101D0000}"/>
    <cellStyle name="40% - Accent3 12 4 3 2" xfId="7445" xr:uid="{00000000-0005-0000-0000-0000111D0000}"/>
    <cellStyle name="40% - Accent3 12 4 3 2 2" xfId="7446" xr:uid="{00000000-0005-0000-0000-0000121D0000}"/>
    <cellStyle name="40% - Accent3 12 4 3 2 2 2" xfId="7447" xr:uid="{00000000-0005-0000-0000-0000131D0000}"/>
    <cellStyle name="40% - Accent3 12 4 3 2 2 2 2" xfId="7448" xr:uid="{00000000-0005-0000-0000-0000141D0000}"/>
    <cellStyle name="40% - Accent3 12 4 3 2 2 3" xfId="7449" xr:uid="{00000000-0005-0000-0000-0000151D0000}"/>
    <cellStyle name="40% - Accent3 12 4 3 2 3" xfId="7450" xr:uid="{00000000-0005-0000-0000-0000161D0000}"/>
    <cellStyle name="40% - Accent3 12 4 3 2 3 2" xfId="7451" xr:uid="{00000000-0005-0000-0000-0000171D0000}"/>
    <cellStyle name="40% - Accent3 12 4 3 2 3 2 2" xfId="7452" xr:uid="{00000000-0005-0000-0000-0000181D0000}"/>
    <cellStyle name="40% - Accent3 12 4 3 2 3 3" xfId="7453" xr:uid="{00000000-0005-0000-0000-0000191D0000}"/>
    <cellStyle name="40% - Accent3 12 4 3 2 4" xfId="7454" xr:uid="{00000000-0005-0000-0000-00001A1D0000}"/>
    <cellStyle name="40% - Accent3 12 4 3 2 4 2" xfId="7455" xr:uid="{00000000-0005-0000-0000-00001B1D0000}"/>
    <cellStyle name="40% - Accent3 12 4 3 2 5" xfId="7456" xr:uid="{00000000-0005-0000-0000-00001C1D0000}"/>
    <cellStyle name="40% - Accent3 12 4 3 3" xfId="7457" xr:uid="{00000000-0005-0000-0000-00001D1D0000}"/>
    <cellStyle name="40% - Accent3 12 4 3 3 2" xfId="7458" xr:uid="{00000000-0005-0000-0000-00001E1D0000}"/>
    <cellStyle name="40% - Accent3 12 4 3 3 2 2" xfId="7459" xr:uid="{00000000-0005-0000-0000-00001F1D0000}"/>
    <cellStyle name="40% - Accent3 12 4 3 3 3" xfId="7460" xr:uid="{00000000-0005-0000-0000-0000201D0000}"/>
    <cellStyle name="40% - Accent3 12 4 3 4" xfId="7461" xr:uid="{00000000-0005-0000-0000-0000211D0000}"/>
    <cellStyle name="40% - Accent3 12 4 3 4 2" xfId="7462" xr:uid="{00000000-0005-0000-0000-0000221D0000}"/>
    <cellStyle name="40% - Accent3 12 4 3 4 2 2" xfId="7463" xr:uid="{00000000-0005-0000-0000-0000231D0000}"/>
    <cellStyle name="40% - Accent3 12 4 3 4 3" xfId="7464" xr:uid="{00000000-0005-0000-0000-0000241D0000}"/>
    <cellStyle name="40% - Accent3 12 4 3 5" xfId="7465" xr:uid="{00000000-0005-0000-0000-0000251D0000}"/>
    <cellStyle name="40% - Accent3 12 4 3 5 2" xfId="7466" xr:uid="{00000000-0005-0000-0000-0000261D0000}"/>
    <cellStyle name="40% - Accent3 12 4 3 6" xfId="7467" xr:uid="{00000000-0005-0000-0000-0000271D0000}"/>
    <cellStyle name="40% - Accent3 12 4 3 6 2" xfId="7468" xr:uid="{00000000-0005-0000-0000-0000281D0000}"/>
    <cellStyle name="40% - Accent3 12 4 3 7" xfId="7469" xr:uid="{00000000-0005-0000-0000-0000291D0000}"/>
    <cellStyle name="40% - Accent3 12 4 4" xfId="7470" xr:uid="{00000000-0005-0000-0000-00002A1D0000}"/>
    <cellStyle name="40% - Accent3 12 4 4 2" xfId="7471" xr:uid="{00000000-0005-0000-0000-00002B1D0000}"/>
    <cellStyle name="40% - Accent3 12 4 4 2 2" xfId="7472" xr:uid="{00000000-0005-0000-0000-00002C1D0000}"/>
    <cellStyle name="40% - Accent3 12 4 4 2 2 2" xfId="7473" xr:uid="{00000000-0005-0000-0000-00002D1D0000}"/>
    <cellStyle name="40% - Accent3 12 4 4 2 2 2 2" xfId="7474" xr:uid="{00000000-0005-0000-0000-00002E1D0000}"/>
    <cellStyle name="40% - Accent3 12 4 4 2 2 3" xfId="7475" xr:uid="{00000000-0005-0000-0000-00002F1D0000}"/>
    <cellStyle name="40% - Accent3 12 4 4 2 3" xfId="7476" xr:uid="{00000000-0005-0000-0000-0000301D0000}"/>
    <cellStyle name="40% - Accent3 12 4 4 2 3 2" xfId="7477" xr:uid="{00000000-0005-0000-0000-0000311D0000}"/>
    <cellStyle name="40% - Accent3 12 4 4 2 3 2 2" xfId="7478" xr:uid="{00000000-0005-0000-0000-0000321D0000}"/>
    <cellStyle name="40% - Accent3 12 4 4 2 3 3" xfId="7479" xr:uid="{00000000-0005-0000-0000-0000331D0000}"/>
    <cellStyle name="40% - Accent3 12 4 4 2 4" xfId="7480" xr:uid="{00000000-0005-0000-0000-0000341D0000}"/>
    <cellStyle name="40% - Accent3 12 4 4 2 4 2" xfId="7481" xr:uid="{00000000-0005-0000-0000-0000351D0000}"/>
    <cellStyle name="40% - Accent3 12 4 4 2 5" xfId="7482" xr:uid="{00000000-0005-0000-0000-0000361D0000}"/>
    <cellStyle name="40% - Accent3 12 4 4 3" xfId="7483" xr:uid="{00000000-0005-0000-0000-0000371D0000}"/>
    <cellStyle name="40% - Accent3 12 4 4 3 2" xfId="7484" xr:uid="{00000000-0005-0000-0000-0000381D0000}"/>
    <cellStyle name="40% - Accent3 12 4 4 3 2 2" xfId="7485" xr:uid="{00000000-0005-0000-0000-0000391D0000}"/>
    <cellStyle name="40% - Accent3 12 4 4 3 3" xfId="7486" xr:uid="{00000000-0005-0000-0000-00003A1D0000}"/>
    <cellStyle name="40% - Accent3 12 4 4 4" xfId="7487" xr:uid="{00000000-0005-0000-0000-00003B1D0000}"/>
    <cellStyle name="40% - Accent3 12 4 4 4 2" xfId="7488" xr:uid="{00000000-0005-0000-0000-00003C1D0000}"/>
    <cellStyle name="40% - Accent3 12 4 4 4 2 2" xfId="7489" xr:uid="{00000000-0005-0000-0000-00003D1D0000}"/>
    <cellStyle name="40% - Accent3 12 4 4 4 3" xfId="7490" xr:uid="{00000000-0005-0000-0000-00003E1D0000}"/>
    <cellStyle name="40% - Accent3 12 4 4 5" xfId="7491" xr:uid="{00000000-0005-0000-0000-00003F1D0000}"/>
    <cellStyle name="40% - Accent3 12 4 4 5 2" xfId="7492" xr:uid="{00000000-0005-0000-0000-0000401D0000}"/>
    <cellStyle name="40% - Accent3 12 4 4 6" xfId="7493" xr:uid="{00000000-0005-0000-0000-0000411D0000}"/>
    <cellStyle name="40% - Accent3 12 4 4 6 2" xfId="7494" xr:uid="{00000000-0005-0000-0000-0000421D0000}"/>
    <cellStyle name="40% - Accent3 12 4 4 7" xfId="7495" xr:uid="{00000000-0005-0000-0000-0000431D0000}"/>
    <cellStyle name="40% - Accent3 12 4 5" xfId="7496" xr:uid="{00000000-0005-0000-0000-0000441D0000}"/>
    <cellStyle name="40% - Accent3 12 4 5 2" xfId="7497" xr:uid="{00000000-0005-0000-0000-0000451D0000}"/>
    <cellStyle name="40% - Accent3 12 4 5 2 2" xfId="7498" xr:uid="{00000000-0005-0000-0000-0000461D0000}"/>
    <cellStyle name="40% - Accent3 12 4 5 2 2 2" xfId="7499" xr:uid="{00000000-0005-0000-0000-0000471D0000}"/>
    <cellStyle name="40% - Accent3 12 4 5 2 3" xfId="7500" xr:uid="{00000000-0005-0000-0000-0000481D0000}"/>
    <cellStyle name="40% - Accent3 12 4 5 3" xfId="7501" xr:uid="{00000000-0005-0000-0000-0000491D0000}"/>
    <cellStyle name="40% - Accent3 12 4 5 3 2" xfId="7502" xr:uid="{00000000-0005-0000-0000-00004A1D0000}"/>
    <cellStyle name="40% - Accent3 12 4 5 3 2 2" xfId="7503" xr:uid="{00000000-0005-0000-0000-00004B1D0000}"/>
    <cellStyle name="40% - Accent3 12 4 5 3 3" xfId="7504" xr:uid="{00000000-0005-0000-0000-00004C1D0000}"/>
    <cellStyle name="40% - Accent3 12 4 5 4" xfId="7505" xr:uid="{00000000-0005-0000-0000-00004D1D0000}"/>
    <cellStyle name="40% - Accent3 12 4 5 4 2" xfId="7506" xr:uid="{00000000-0005-0000-0000-00004E1D0000}"/>
    <cellStyle name="40% - Accent3 12 4 5 5" xfId="7507" xr:uid="{00000000-0005-0000-0000-00004F1D0000}"/>
    <cellStyle name="40% - Accent3 12 4 6" xfId="7508" xr:uid="{00000000-0005-0000-0000-0000501D0000}"/>
    <cellStyle name="40% - Accent3 12 4 6 2" xfId="7509" xr:uid="{00000000-0005-0000-0000-0000511D0000}"/>
    <cellStyle name="40% - Accent3 12 4 6 2 2" xfId="7510" xr:uid="{00000000-0005-0000-0000-0000521D0000}"/>
    <cellStyle name="40% - Accent3 12 4 6 2 2 2" xfId="7511" xr:uid="{00000000-0005-0000-0000-0000531D0000}"/>
    <cellStyle name="40% - Accent3 12 4 6 2 3" xfId="7512" xr:uid="{00000000-0005-0000-0000-0000541D0000}"/>
    <cellStyle name="40% - Accent3 12 4 6 3" xfId="7513" xr:uid="{00000000-0005-0000-0000-0000551D0000}"/>
    <cellStyle name="40% - Accent3 12 4 6 3 2" xfId="7514" xr:uid="{00000000-0005-0000-0000-0000561D0000}"/>
    <cellStyle name="40% - Accent3 12 4 6 4" xfId="7515" xr:uid="{00000000-0005-0000-0000-0000571D0000}"/>
    <cellStyle name="40% - Accent3 12 4 7" xfId="7516" xr:uid="{00000000-0005-0000-0000-0000581D0000}"/>
    <cellStyle name="40% - Accent3 12 4 7 2" xfId="7517" xr:uid="{00000000-0005-0000-0000-0000591D0000}"/>
    <cellStyle name="40% - Accent3 12 4 7 2 2" xfId="7518" xr:uid="{00000000-0005-0000-0000-00005A1D0000}"/>
    <cellStyle name="40% - Accent3 12 4 7 3" xfId="7519" xr:uid="{00000000-0005-0000-0000-00005B1D0000}"/>
    <cellStyle name="40% - Accent3 12 4 8" xfId="7520" xr:uid="{00000000-0005-0000-0000-00005C1D0000}"/>
    <cellStyle name="40% - Accent3 12 4 8 2" xfId="7521" xr:uid="{00000000-0005-0000-0000-00005D1D0000}"/>
    <cellStyle name="40% - Accent3 12 4 8 2 2" xfId="7522" xr:uid="{00000000-0005-0000-0000-00005E1D0000}"/>
    <cellStyle name="40% - Accent3 12 4 8 3" xfId="7523" xr:uid="{00000000-0005-0000-0000-00005F1D0000}"/>
    <cellStyle name="40% - Accent3 12 4 9" xfId="7524" xr:uid="{00000000-0005-0000-0000-0000601D0000}"/>
    <cellStyle name="40% - Accent3 12 4 9 2" xfId="7525" xr:uid="{00000000-0005-0000-0000-0000611D0000}"/>
    <cellStyle name="40% - Accent3 12 5" xfId="7526" xr:uid="{00000000-0005-0000-0000-0000621D0000}"/>
    <cellStyle name="40% - Accent3 12 5 10" xfId="7527" xr:uid="{00000000-0005-0000-0000-0000631D0000}"/>
    <cellStyle name="40% - Accent3 12 5 10 2" xfId="7528" xr:uid="{00000000-0005-0000-0000-0000641D0000}"/>
    <cellStyle name="40% - Accent3 12 5 11" xfId="7529" xr:uid="{00000000-0005-0000-0000-0000651D0000}"/>
    <cellStyle name="40% - Accent3 12 5 2" xfId="7530" xr:uid="{00000000-0005-0000-0000-0000661D0000}"/>
    <cellStyle name="40% - Accent3 12 5 2 2" xfId="7531" xr:uid="{00000000-0005-0000-0000-0000671D0000}"/>
    <cellStyle name="40% - Accent3 12 5 2 2 2" xfId="7532" xr:uid="{00000000-0005-0000-0000-0000681D0000}"/>
    <cellStyle name="40% - Accent3 12 5 2 2 2 2" xfId="7533" xr:uid="{00000000-0005-0000-0000-0000691D0000}"/>
    <cellStyle name="40% - Accent3 12 5 2 2 2 2 2" xfId="7534" xr:uid="{00000000-0005-0000-0000-00006A1D0000}"/>
    <cellStyle name="40% - Accent3 12 5 2 2 2 2 2 2" xfId="7535" xr:uid="{00000000-0005-0000-0000-00006B1D0000}"/>
    <cellStyle name="40% - Accent3 12 5 2 2 2 2 3" xfId="7536" xr:uid="{00000000-0005-0000-0000-00006C1D0000}"/>
    <cellStyle name="40% - Accent3 12 5 2 2 2 3" xfId="7537" xr:uid="{00000000-0005-0000-0000-00006D1D0000}"/>
    <cellStyle name="40% - Accent3 12 5 2 2 2 3 2" xfId="7538" xr:uid="{00000000-0005-0000-0000-00006E1D0000}"/>
    <cellStyle name="40% - Accent3 12 5 2 2 2 3 2 2" xfId="7539" xr:uid="{00000000-0005-0000-0000-00006F1D0000}"/>
    <cellStyle name="40% - Accent3 12 5 2 2 2 3 3" xfId="7540" xr:uid="{00000000-0005-0000-0000-0000701D0000}"/>
    <cellStyle name="40% - Accent3 12 5 2 2 2 4" xfId="7541" xr:uid="{00000000-0005-0000-0000-0000711D0000}"/>
    <cellStyle name="40% - Accent3 12 5 2 2 2 4 2" xfId="7542" xr:uid="{00000000-0005-0000-0000-0000721D0000}"/>
    <cellStyle name="40% - Accent3 12 5 2 2 2 5" xfId="7543" xr:uid="{00000000-0005-0000-0000-0000731D0000}"/>
    <cellStyle name="40% - Accent3 12 5 2 2 3" xfId="7544" xr:uid="{00000000-0005-0000-0000-0000741D0000}"/>
    <cellStyle name="40% - Accent3 12 5 2 2 3 2" xfId="7545" xr:uid="{00000000-0005-0000-0000-0000751D0000}"/>
    <cellStyle name="40% - Accent3 12 5 2 2 3 2 2" xfId="7546" xr:uid="{00000000-0005-0000-0000-0000761D0000}"/>
    <cellStyle name="40% - Accent3 12 5 2 2 3 3" xfId="7547" xr:uid="{00000000-0005-0000-0000-0000771D0000}"/>
    <cellStyle name="40% - Accent3 12 5 2 2 4" xfId="7548" xr:uid="{00000000-0005-0000-0000-0000781D0000}"/>
    <cellStyle name="40% - Accent3 12 5 2 2 4 2" xfId="7549" xr:uid="{00000000-0005-0000-0000-0000791D0000}"/>
    <cellStyle name="40% - Accent3 12 5 2 2 4 2 2" xfId="7550" xr:uid="{00000000-0005-0000-0000-00007A1D0000}"/>
    <cellStyle name="40% - Accent3 12 5 2 2 4 3" xfId="7551" xr:uid="{00000000-0005-0000-0000-00007B1D0000}"/>
    <cellStyle name="40% - Accent3 12 5 2 2 5" xfId="7552" xr:uid="{00000000-0005-0000-0000-00007C1D0000}"/>
    <cellStyle name="40% - Accent3 12 5 2 2 5 2" xfId="7553" xr:uid="{00000000-0005-0000-0000-00007D1D0000}"/>
    <cellStyle name="40% - Accent3 12 5 2 2 6" xfId="7554" xr:uid="{00000000-0005-0000-0000-00007E1D0000}"/>
    <cellStyle name="40% - Accent3 12 5 2 2 6 2" xfId="7555" xr:uid="{00000000-0005-0000-0000-00007F1D0000}"/>
    <cellStyle name="40% - Accent3 12 5 2 2 7" xfId="7556" xr:uid="{00000000-0005-0000-0000-0000801D0000}"/>
    <cellStyle name="40% - Accent3 12 5 2 3" xfId="7557" xr:uid="{00000000-0005-0000-0000-0000811D0000}"/>
    <cellStyle name="40% - Accent3 12 5 2 3 2" xfId="7558" xr:uid="{00000000-0005-0000-0000-0000821D0000}"/>
    <cellStyle name="40% - Accent3 12 5 2 3 2 2" xfId="7559" xr:uid="{00000000-0005-0000-0000-0000831D0000}"/>
    <cellStyle name="40% - Accent3 12 5 2 3 2 2 2" xfId="7560" xr:uid="{00000000-0005-0000-0000-0000841D0000}"/>
    <cellStyle name="40% - Accent3 12 5 2 3 2 3" xfId="7561" xr:uid="{00000000-0005-0000-0000-0000851D0000}"/>
    <cellStyle name="40% - Accent3 12 5 2 3 3" xfId="7562" xr:uid="{00000000-0005-0000-0000-0000861D0000}"/>
    <cellStyle name="40% - Accent3 12 5 2 3 3 2" xfId="7563" xr:uid="{00000000-0005-0000-0000-0000871D0000}"/>
    <cellStyle name="40% - Accent3 12 5 2 3 3 2 2" xfId="7564" xr:uid="{00000000-0005-0000-0000-0000881D0000}"/>
    <cellStyle name="40% - Accent3 12 5 2 3 3 3" xfId="7565" xr:uid="{00000000-0005-0000-0000-0000891D0000}"/>
    <cellStyle name="40% - Accent3 12 5 2 3 4" xfId="7566" xr:uid="{00000000-0005-0000-0000-00008A1D0000}"/>
    <cellStyle name="40% - Accent3 12 5 2 3 4 2" xfId="7567" xr:uid="{00000000-0005-0000-0000-00008B1D0000}"/>
    <cellStyle name="40% - Accent3 12 5 2 3 5" xfId="7568" xr:uid="{00000000-0005-0000-0000-00008C1D0000}"/>
    <cellStyle name="40% - Accent3 12 5 2 4" xfId="7569" xr:uid="{00000000-0005-0000-0000-00008D1D0000}"/>
    <cellStyle name="40% - Accent3 12 5 2 4 2" xfId="7570" xr:uid="{00000000-0005-0000-0000-00008E1D0000}"/>
    <cellStyle name="40% - Accent3 12 5 2 4 2 2" xfId="7571" xr:uid="{00000000-0005-0000-0000-00008F1D0000}"/>
    <cellStyle name="40% - Accent3 12 5 2 4 3" xfId="7572" xr:uid="{00000000-0005-0000-0000-0000901D0000}"/>
    <cellStyle name="40% - Accent3 12 5 2 5" xfId="7573" xr:uid="{00000000-0005-0000-0000-0000911D0000}"/>
    <cellStyle name="40% - Accent3 12 5 2 5 2" xfId="7574" xr:uid="{00000000-0005-0000-0000-0000921D0000}"/>
    <cellStyle name="40% - Accent3 12 5 2 5 2 2" xfId="7575" xr:uid="{00000000-0005-0000-0000-0000931D0000}"/>
    <cellStyle name="40% - Accent3 12 5 2 5 3" xfId="7576" xr:uid="{00000000-0005-0000-0000-0000941D0000}"/>
    <cellStyle name="40% - Accent3 12 5 2 6" xfId="7577" xr:uid="{00000000-0005-0000-0000-0000951D0000}"/>
    <cellStyle name="40% - Accent3 12 5 2 6 2" xfId="7578" xr:uid="{00000000-0005-0000-0000-0000961D0000}"/>
    <cellStyle name="40% - Accent3 12 5 2 7" xfId="7579" xr:uid="{00000000-0005-0000-0000-0000971D0000}"/>
    <cellStyle name="40% - Accent3 12 5 2 7 2" xfId="7580" xr:uid="{00000000-0005-0000-0000-0000981D0000}"/>
    <cellStyle name="40% - Accent3 12 5 2 8" xfId="7581" xr:uid="{00000000-0005-0000-0000-0000991D0000}"/>
    <cellStyle name="40% - Accent3 12 5 3" xfId="7582" xr:uid="{00000000-0005-0000-0000-00009A1D0000}"/>
    <cellStyle name="40% - Accent3 12 5 3 2" xfId="7583" xr:uid="{00000000-0005-0000-0000-00009B1D0000}"/>
    <cellStyle name="40% - Accent3 12 5 3 2 2" xfId="7584" xr:uid="{00000000-0005-0000-0000-00009C1D0000}"/>
    <cellStyle name="40% - Accent3 12 5 3 2 2 2" xfId="7585" xr:uid="{00000000-0005-0000-0000-00009D1D0000}"/>
    <cellStyle name="40% - Accent3 12 5 3 2 2 2 2" xfId="7586" xr:uid="{00000000-0005-0000-0000-00009E1D0000}"/>
    <cellStyle name="40% - Accent3 12 5 3 2 2 3" xfId="7587" xr:uid="{00000000-0005-0000-0000-00009F1D0000}"/>
    <cellStyle name="40% - Accent3 12 5 3 2 3" xfId="7588" xr:uid="{00000000-0005-0000-0000-0000A01D0000}"/>
    <cellStyle name="40% - Accent3 12 5 3 2 3 2" xfId="7589" xr:uid="{00000000-0005-0000-0000-0000A11D0000}"/>
    <cellStyle name="40% - Accent3 12 5 3 2 3 2 2" xfId="7590" xr:uid="{00000000-0005-0000-0000-0000A21D0000}"/>
    <cellStyle name="40% - Accent3 12 5 3 2 3 3" xfId="7591" xr:uid="{00000000-0005-0000-0000-0000A31D0000}"/>
    <cellStyle name="40% - Accent3 12 5 3 2 4" xfId="7592" xr:uid="{00000000-0005-0000-0000-0000A41D0000}"/>
    <cellStyle name="40% - Accent3 12 5 3 2 4 2" xfId="7593" xr:uid="{00000000-0005-0000-0000-0000A51D0000}"/>
    <cellStyle name="40% - Accent3 12 5 3 2 5" xfId="7594" xr:uid="{00000000-0005-0000-0000-0000A61D0000}"/>
    <cellStyle name="40% - Accent3 12 5 3 3" xfId="7595" xr:uid="{00000000-0005-0000-0000-0000A71D0000}"/>
    <cellStyle name="40% - Accent3 12 5 3 3 2" xfId="7596" xr:uid="{00000000-0005-0000-0000-0000A81D0000}"/>
    <cellStyle name="40% - Accent3 12 5 3 3 2 2" xfId="7597" xr:uid="{00000000-0005-0000-0000-0000A91D0000}"/>
    <cellStyle name="40% - Accent3 12 5 3 3 3" xfId="7598" xr:uid="{00000000-0005-0000-0000-0000AA1D0000}"/>
    <cellStyle name="40% - Accent3 12 5 3 4" xfId="7599" xr:uid="{00000000-0005-0000-0000-0000AB1D0000}"/>
    <cellStyle name="40% - Accent3 12 5 3 4 2" xfId="7600" xr:uid="{00000000-0005-0000-0000-0000AC1D0000}"/>
    <cellStyle name="40% - Accent3 12 5 3 4 2 2" xfId="7601" xr:uid="{00000000-0005-0000-0000-0000AD1D0000}"/>
    <cellStyle name="40% - Accent3 12 5 3 4 3" xfId="7602" xr:uid="{00000000-0005-0000-0000-0000AE1D0000}"/>
    <cellStyle name="40% - Accent3 12 5 3 5" xfId="7603" xr:uid="{00000000-0005-0000-0000-0000AF1D0000}"/>
    <cellStyle name="40% - Accent3 12 5 3 5 2" xfId="7604" xr:uid="{00000000-0005-0000-0000-0000B01D0000}"/>
    <cellStyle name="40% - Accent3 12 5 3 6" xfId="7605" xr:uid="{00000000-0005-0000-0000-0000B11D0000}"/>
    <cellStyle name="40% - Accent3 12 5 3 6 2" xfId="7606" xr:uid="{00000000-0005-0000-0000-0000B21D0000}"/>
    <cellStyle name="40% - Accent3 12 5 3 7" xfId="7607" xr:uid="{00000000-0005-0000-0000-0000B31D0000}"/>
    <cellStyle name="40% - Accent3 12 5 4" xfId="7608" xr:uid="{00000000-0005-0000-0000-0000B41D0000}"/>
    <cellStyle name="40% - Accent3 12 5 4 2" xfId="7609" xr:uid="{00000000-0005-0000-0000-0000B51D0000}"/>
    <cellStyle name="40% - Accent3 12 5 4 2 2" xfId="7610" xr:uid="{00000000-0005-0000-0000-0000B61D0000}"/>
    <cellStyle name="40% - Accent3 12 5 4 2 2 2" xfId="7611" xr:uid="{00000000-0005-0000-0000-0000B71D0000}"/>
    <cellStyle name="40% - Accent3 12 5 4 2 2 2 2" xfId="7612" xr:uid="{00000000-0005-0000-0000-0000B81D0000}"/>
    <cellStyle name="40% - Accent3 12 5 4 2 2 3" xfId="7613" xr:uid="{00000000-0005-0000-0000-0000B91D0000}"/>
    <cellStyle name="40% - Accent3 12 5 4 2 3" xfId="7614" xr:uid="{00000000-0005-0000-0000-0000BA1D0000}"/>
    <cellStyle name="40% - Accent3 12 5 4 2 3 2" xfId="7615" xr:uid="{00000000-0005-0000-0000-0000BB1D0000}"/>
    <cellStyle name="40% - Accent3 12 5 4 2 3 2 2" xfId="7616" xr:uid="{00000000-0005-0000-0000-0000BC1D0000}"/>
    <cellStyle name="40% - Accent3 12 5 4 2 3 3" xfId="7617" xr:uid="{00000000-0005-0000-0000-0000BD1D0000}"/>
    <cellStyle name="40% - Accent3 12 5 4 2 4" xfId="7618" xr:uid="{00000000-0005-0000-0000-0000BE1D0000}"/>
    <cellStyle name="40% - Accent3 12 5 4 2 4 2" xfId="7619" xr:uid="{00000000-0005-0000-0000-0000BF1D0000}"/>
    <cellStyle name="40% - Accent3 12 5 4 2 5" xfId="7620" xr:uid="{00000000-0005-0000-0000-0000C01D0000}"/>
    <cellStyle name="40% - Accent3 12 5 4 3" xfId="7621" xr:uid="{00000000-0005-0000-0000-0000C11D0000}"/>
    <cellStyle name="40% - Accent3 12 5 4 3 2" xfId="7622" xr:uid="{00000000-0005-0000-0000-0000C21D0000}"/>
    <cellStyle name="40% - Accent3 12 5 4 3 2 2" xfId="7623" xr:uid="{00000000-0005-0000-0000-0000C31D0000}"/>
    <cellStyle name="40% - Accent3 12 5 4 3 3" xfId="7624" xr:uid="{00000000-0005-0000-0000-0000C41D0000}"/>
    <cellStyle name="40% - Accent3 12 5 4 4" xfId="7625" xr:uid="{00000000-0005-0000-0000-0000C51D0000}"/>
    <cellStyle name="40% - Accent3 12 5 4 4 2" xfId="7626" xr:uid="{00000000-0005-0000-0000-0000C61D0000}"/>
    <cellStyle name="40% - Accent3 12 5 4 4 2 2" xfId="7627" xr:uid="{00000000-0005-0000-0000-0000C71D0000}"/>
    <cellStyle name="40% - Accent3 12 5 4 4 3" xfId="7628" xr:uid="{00000000-0005-0000-0000-0000C81D0000}"/>
    <cellStyle name="40% - Accent3 12 5 4 5" xfId="7629" xr:uid="{00000000-0005-0000-0000-0000C91D0000}"/>
    <cellStyle name="40% - Accent3 12 5 4 5 2" xfId="7630" xr:uid="{00000000-0005-0000-0000-0000CA1D0000}"/>
    <cellStyle name="40% - Accent3 12 5 4 6" xfId="7631" xr:uid="{00000000-0005-0000-0000-0000CB1D0000}"/>
    <cellStyle name="40% - Accent3 12 5 4 6 2" xfId="7632" xr:uid="{00000000-0005-0000-0000-0000CC1D0000}"/>
    <cellStyle name="40% - Accent3 12 5 4 7" xfId="7633" xr:uid="{00000000-0005-0000-0000-0000CD1D0000}"/>
    <cellStyle name="40% - Accent3 12 5 5" xfId="7634" xr:uid="{00000000-0005-0000-0000-0000CE1D0000}"/>
    <cellStyle name="40% - Accent3 12 5 5 2" xfId="7635" xr:uid="{00000000-0005-0000-0000-0000CF1D0000}"/>
    <cellStyle name="40% - Accent3 12 5 5 2 2" xfId="7636" xr:uid="{00000000-0005-0000-0000-0000D01D0000}"/>
    <cellStyle name="40% - Accent3 12 5 5 2 2 2" xfId="7637" xr:uid="{00000000-0005-0000-0000-0000D11D0000}"/>
    <cellStyle name="40% - Accent3 12 5 5 2 3" xfId="7638" xr:uid="{00000000-0005-0000-0000-0000D21D0000}"/>
    <cellStyle name="40% - Accent3 12 5 5 3" xfId="7639" xr:uid="{00000000-0005-0000-0000-0000D31D0000}"/>
    <cellStyle name="40% - Accent3 12 5 5 3 2" xfId="7640" xr:uid="{00000000-0005-0000-0000-0000D41D0000}"/>
    <cellStyle name="40% - Accent3 12 5 5 3 2 2" xfId="7641" xr:uid="{00000000-0005-0000-0000-0000D51D0000}"/>
    <cellStyle name="40% - Accent3 12 5 5 3 3" xfId="7642" xr:uid="{00000000-0005-0000-0000-0000D61D0000}"/>
    <cellStyle name="40% - Accent3 12 5 5 4" xfId="7643" xr:uid="{00000000-0005-0000-0000-0000D71D0000}"/>
    <cellStyle name="40% - Accent3 12 5 5 4 2" xfId="7644" xr:uid="{00000000-0005-0000-0000-0000D81D0000}"/>
    <cellStyle name="40% - Accent3 12 5 5 5" xfId="7645" xr:uid="{00000000-0005-0000-0000-0000D91D0000}"/>
    <cellStyle name="40% - Accent3 12 5 6" xfId="7646" xr:uid="{00000000-0005-0000-0000-0000DA1D0000}"/>
    <cellStyle name="40% - Accent3 12 5 6 2" xfId="7647" xr:uid="{00000000-0005-0000-0000-0000DB1D0000}"/>
    <cellStyle name="40% - Accent3 12 5 6 2 2" xfId="7648" xr:uid="{00000000-0005-0000-0000-0000DC1D0000}"/>
    <cellStyle name="40% - Accent3 12 5 6 2 2 2" xfId="7649" xr:uid="{00000000-0005-0000-0000-0000DD1D0000}"/>
    <cellStyle name="40% - Accent3 12 5 6 2 3" xfId="7650" xr:uid="{00000000-0005-0000-0000-0000DE1D0000}"/>
    <cellStyle name="40% - Accent3 12 5 6 3" xfId="7651" xr:uid="{00000000-0005-0000-0000-0000DF1D0000}"/>
    <cellStyle name="40% - Accent3 12 5 6 3 2" xfId="7652" xr:uid="{00000000-0005-0000-0000-0000E01D0000}"/>
    <cellStyle name="40% - Accent3 12 5 6 4" xfId="7653" xr:uid="{00000000-0005-0000-0000-0000E11D0000}"/>
    <cellStyle name="40% - Accent3 12 5 7" xfId="7654" xr:uid="{00000000-0005-0000-0000-0000E21D0000}"/>
    <cellStyle name="40% - Accent3 12 5 7 2" xfId="7655" xr:uid="{00000000-0005-0000-0000-0000E31D0000}"/>
    <cellStyle name="40% - Accent3 12 5 7 2 2" xfId="7656" xr:uid="{00000000-0005-0000-0000-0000E41D0000}"/>
    <cellStyle name="40% - Accent3 12 5 7 3" xfId="7657" xr:uid="{00000000-0005-0000-0000-0000E51D0000}"/>
    <cellStyle name="40% - Accent3 12 5 8" xfId="7658" xr:uid="{00000000-0005-0000-0000-0000E61D0000}"/>
    <cellStyle name="40% - Accent3 12 5 8 2" xfId="7659" xr:uid="{00000000-0005-0000-0000-0000E71D0000}"/>
    <cellStyle name="40% - Accent3 12 5 8 2 2" xfId="7660" xr:uid="{00000000-0005-0000-0000-0000E81D0000}"/>
    <cellStyle name="40% - Accent3 12 5 8 3" xfId="7661" xr:uid="{00000000-0005-0000-0000-0000E91D0000}"/>
    <cellStyle name="40% - Accent3 12 5 9" xfId="7662" xr:uid="{00000000-0005-0000-0000-0000EA1D0000}"/>
    <cellStyle name="40% - Accent3 12 5 9 2" xfId="7663" xr:uid="{00000000-0005-0000-0000-0000EB1D0000}"/>
    <cellStyle name="40% - Accent3 12 6" xfId="7664" xr:uid="{00000000-0005-0000-0000-0000EC1D0000}"/>
    <cellStyle name="40% - Accent3 12 6 2" xfId="7665" xr:uid="{00000000-0005-0000-0000-0000ED1D0000}"/>
    <cellStyle name="40% - Accent3 12 6 2 2" xfId="7666" xr:uid="{00000000-0005-0000-0000-0000EE1D0000}"/>
    <cellStyle name="40% - Accent3 12 6 2 2 2" xfId="7667" xr:uid="{00000000-0005-0000-0000-0000EF1D0000}"/>
    <cellStyle name="40% - Accent3 12 6 2 2 2 2" xfId="7668" xr:uid="{00000000-0005-0000-0000-0000F01D0000}"/>
    <cellStyle name="40% - Accent3 12 6 2 2 2 2 2" xfId="7669" xr:uid="{00000000-0005-0000-0000-0000F11D0000}"/>
    <cellStyle name="40% - Accent3 12 6 2 2 2 3" xfId="7670" xr:uid="{00000000-0005-0000-0000-0000F21D0000}"/>
    <cellStyle name="40% - Accent3 12 6 2 2 3" xfId="7671" xr:uid="{00000000-0005-0000-0000-0000F31D0000}"/>
    <cellStyle name="40% - Accent3 12 6 2 2 3 2" xfId="7672" xr:uid="{00000000-0005-0000-0000-0000F41D0000}"/>
    <cellStyle name="40% - Accent3 12 6 2 2 3 2 2" xfId="7673" xr:uid="{00000000-0005-0000-0000-0000F51D0000}"/>
    <cellStyle name="40% - Accent3 12 6 2 2 3 3" xfId="7674" xr:uid="{00000000-0005-0000-0000-0000F61D0000}"/>
    <cellStyle name="40% - Accent3 12 6 2 2 4" xfId="7675" xr:uid="{00000000-0005-0000-0000-0000F71D0000}"/>
    <cellStyle name="40% - Accent3 12 6 2 2 4 2" xfId="7676" xr:uid="{00000000-0005-0000-0000-0000F81D0000}"/>
    <cellStyle name="40% - Accent3 12 6 2 2 5" xfId="7677" xr:uid="{00000000-0005-0000-0000-0000F91D0000}"/>
    <cellStyle name="40% - Accent3 12 6 2 3" xfId="7678" xr:uid="{00000000-0005-0000-0000-0000FA1D0000}"/>
    <cellStyle name="40% - Accent3 12 6 2 3 2" xfId="7679" xr:uid="{00000000-0005-0000-0000-0000FB1D0000}"/>
    <cellStyle name="40% - Accent3 12 6 2 3 2 2" xfId="7680" xr:uid="{00000000-0005-0000-0000-0000FC1D0000}"/>
    <cellStyle name="40% - Accent3 12 6 2 3 3" xfId="7681" xr:uid="{00000000-0005-0000-0000-0000FD1D0000}"/>
    <cellStyle name="40% - Accent3 12 6 2 4" xfId="7682" xr:uid="{00000000-0005-0000-0000-0000FE1D0000}"/>
    <cellStyle name="40% - Accent3 12 6 2 4 2" xfId="7683" xr:uid="{00000000-0005-0000-0000-0000FF1D0000}"/>
    <cellStyle name="40% - Accent3 12 6 2 4 2 2" xfId="7684" xr:uid="{00000000-0005-0000-0000-0000001E0000}"/>
    <cellStyle name="40% - Accent3 12 6 2 4 3" xfId="7685" xr:uid="{00000000-0005-0000-0000-0000011E0000}"/>
    <cellStyle name="40% - Accent3 12 6 2 5" xfId="7686" xr:uid="{00000000-0005-0000-0000-0000021E0000}"/>
    <cellStyle name="40% - Accent3 12 6 2 5 2" xfId="7687" xr:uid="{00000000-0005-0000-0000-0000031E0000}"/>
    <cellStyle name="40% - Accent3 12 6 2 6" xfId="7688" xr:uid="{00000000-0005-0000-0000-0000041E0000}"/>
    <cellStyle name="40% - Accent3 12 6 2 6 2" xfId="7689" xr:uid="{00000000-0005-0000-0000-0000051E0000}"/>
    <cellStyle name="40% - Accent3 12 6 2 7" xfId="7690" xr:uid="{00000000-0005-0000-0000-0000061E0000}"/>
    <cellStyle name="40% - Accent3 12 6 3" xfId="7691" xr:uid="{00000000-0005-0000-0000-0000071E0000}"/>
    <cellStyle name="40% - Accent3 12 6 3 2" xfId="7692" xr:uid="{00000000-0005-0000-0000-0000081E0000}"/>
    <cellStyle name="40% - Accent3 12 6 3 2 2" xfId="7693" xr:uid="{00000000-0005-0000-0000-0000091E0000}"/>
    <cellStyle name="40% - Accent3 12 6 3 2 2 2" xfId="7694" xr:uid="{00000000-0005-0000-0000-00000A1E0000}"/>
    <cellStyle name="40% - Accent3 12 6 3 2 3" xfId="7695" xr:uid="{00000000-0005-0000-0000-00000B1E0000}"/>
    <cellStyle name="40% - Accent3 12 6 3 3" xfId="7696" xr:uid="{00000000-0005-0000-0000-00000C1E0000}"/>
    <cellStyle name="40% - Accent3 12 6 3 3 2" xfId="7697" xr:uid="{00000000-0005-0000-0000-00000D1E0000}"/>
    <cellStyle name="40% - Accent3 12 6 3 3 2 2" xfId="7698" xr:uid="{00000000-0005-0000-0000-00000E1E0000}"/>
    <cellStyle name="40% - Accent3 12 6 3 3 3" xfId="7699" xr:uid="{00000000-0005-0000-0000-00000F1E0000}"/>
    <cellStyle name="40% - Accent3 12 6 3 4" xfId="7700" xr:uid="{00000000-0005-0000-0000-0000101E0000}"/>
    <cellStyle name="40% - Accent3 12 6 3 4 2" xfId="7701" xr:uid="{00000000-0005-0000-0000-0000111E0000}"/>
    <cellStyle name="40% - Accent3 12 6 3 5" xfId="7702" xr:uid="{00000000-0005-0000-0000-0000121E0000}"/>
    <cellStyle name="40% - Accent3 12 6 4" xfId="7703" xr:uid="{00000000-0005-0000-0000-0000131E0000}"/>
    <cellStyle name="40% - Accent3 12 6 4 2" xfId="7704" xr:uid="{00000000-0005-0000-0000-0000141E0000}"/>
    <cellStyle name="40% - Accent3 12 6 4 2 2" xfId="7705" xr:uid="{00000000-0005-0000-0000-0000151E0000}"/>
    <cellStyle name="40% - Accent3 12 6 4 3" xfId="7706" xr:uid="{00000000-0005-0000-0000-0000161E0000}"/>
    <cellStyle name="40% - Accent3 12 6 5" xfId="7707" xr:uid="{00000000-0005-0000-0000-0000171E0000}"/>
    <cellStyle name="40% - Accent3 12 6 5 2" xfId="7708" xr:uid="{00000000-0005-0000-0000-0000181E0000}"/>
    <cellStyle name="40% - Accent3 12 6 5 2 2" xfId="7709" xr:uid="{00000000-0005-0000-0000-0000191E0000}"/>
    <cellStyle name="40% - Accent3 12 6 5 3" xfId="7710" xr:uid="{00000000-0005-0000-0000-00001A1E0000}"/>
    <cellStyle name="40% - Accent3 12 6 6" xfId="7711" xr:uid="{00000000-0005-0000-0000-00001B1E0000}"/>
    <cellStyle name="40% - Accent3 12 6 6 2" xfId="7712" xr:uid="{00000000-0005-0000-0000-00001C1E0000}"/>
    <cellStyle name="40% - Accent3 12 6 7" xfId="7713" xr:uid="{00000000-0005-0000-0000-00001D1E0000}"/>
    <cellStyle name="40% - Accent3 12 6 7 2" xfId="7714" xr:uid="{00000000-0005-0000-0000-00001E1E0000}"/>
    <cellStyle name="40% - Accent3 12 6 8" xfId="7715" xr:uid="{00000000-0005-0000-0000-00001F1E0000}"/>
    <cellStyle name="40% - Accent3 12 7" xfId="7716" xr:uid="{00000000-0005-0000-0000-0000201E0000}"/>
    <cellStyle name="40% - Accent3 12 7 2" xfId="7717" xr:uid="{00000000-0005-0000-0000-0000211E0000}"/>
    <cellStyle name="40% - Accent3 12 7 2 2" xfId="7718" xr:uid="{00000000-0005-0000-0000-0000221E0000}"/>
    <cellStyle name="40% - Accent3 12 7 2 2 2" xfId="7719" xr:uid="{00000000-0005-0000-0000-0000231E0000}"/>
    <cellStyle name="40% - Accent3 12 7 2 2 2 2" xfId="7720" xr:uid="{00000000-0005-0000-0000-0000241E0000}"/>
    <cellStyle name="40% - Accent3 12 7 2 2 3" xfId="7721" xr:uid="{00000000-0005-0000-0000-0000251E0000}"/>
    <cellStyle name="40% - Accent3 12 7 2 3" xfId="7722" xr:uid="{00000000-0005-0000-0000-0000261E0000}"/>
    <cellStyle name="40% - Accent3 12 7 2 3 2" xfId="7723" xr:uid="{00000000-0005-0000-0000-0000271E0000}"/>
    <cellStyle name="40% - Accent3 12 7 2 3 2 2" xfId="7724" xr:uid="{00000000-0005-0000-0000-0000281E0000}"/>
    <cellStyle name="40% - Accent3 12 7 2 3 3" xfId="7725" xr:uid="{00000000-0005-0000-0000-0000291E0000}"/>
    <cellStyle name="40% - Accent3 12 7 2 4" xfId="7726" xr:uid="{00000000-0005-0000-0000-00002A1E0000}"/>
    <cellStyle name="40% - Accent3 12 7 2 4 2" xfId="7727" xr:uid="{00000000-0005-0000-0000-00002B1E0000}"/>
    <cellStyle name="40% - Accent3 12 7 2 5" xfId="7728" xr:uid="{00000000-0005-0000-0000-00002C1E0000}"/>
    <cellStyle name="40% - Accent3 12 7 3" xfId="7729" xr:uid="{00000000-0005-0000-0000-00002D1E0000}"/>
    <cellStyle name="40% - Accent3 12 7 3 2" xfId="7730" xr:uid="{00000000-0005-0000-0000-00002E1E0000}"/>
    <cellStyle name="40% - Accent3 12 7 3 2 2" xfId="7731" xr:uid="{00000000-0005-0000-0000-00002F1E0000}"/>
    <cellStyle name="40% - Accent3 12 7 3 3" xfId="7732" xr:uid="{00000000-0005-0000-0000-0000301E0000}"/>
    <cellStyle name="40% - Accent3 12 7 4" xfId="7733" xr:uid="{00000000-0005-0000-0000-0000311E0000}"/>
    <cellStyle name="40% - Accent3 12 7 4 2" xfId="7734" xr:uid="{00000000-0005-0000-0000-0000321E0000}"/>
    <cellStyle name="40% - Accent3 12 7 4 2 2" xfId="7735" xr:uid="{00000000-0005-0000-0000-0000331E0000}"/>
    <cellStyle name="40% - Accent3 12 7 4 3" xfId="7736" xr:uid="{00000000-0005-0000-0000-0000341E0000}"/>
    <cellStyle name="40% - Accent3 12 7 5" xfId="7737" xr:uid="{00000000-0005-0000-0000-0000351E0000}"/>
    <cellStyle name="40% - Accent3 12 7 5 2" xfId="7738" xr:uid="{00000000-0005-0000-0000-0000361E0000}"/>
    <cellStyle name="40% - Accent3 12 7 6" xfId="7739" xr:uid="{00000000-0005-0000-0000-0000371E0000}"/>
    <cellStyle name="40% - Accent3 12 7 6 2" xfId="7740" xr:uid="{00000000-0005-0000-0000-0000381E0000}"/>
    <cellStyle name="40% - Accent3 12 7 7" xfId="7741" xr:uid="{00000000-0005-0000-0000-0000391E0000}"/>
    <cellStyle name="40% - Accent3 12 8" xfId="7742" xr:uid="{00000000-0005-0000-0000-00003A1E0000}"/>
    <cellStyle name="40% - Accent3 12 8 2" xfId="7743" xr:uid="{00000000-0005-0000-0000-00003B1E0000}"/>
    <cellStyle name="40% - Accent3 12 8 2 2" xfId="7744" xr:uid="{00000000-0005-0000-0000-00003C1E0000}"/>
    <cellStyle name="40% - Accent3 12 8 2 2 2" xfId="7745" xr:uid="{00000000-0005-0000-0000-00003D1E0000}"/>
    <cellStyle name="40% - Accent3 12 8 2 2 2 2" xfId="7746" xr:uid="{00000000-0005-0000-0000-00003E1E0000}"/>
    <cellStyle name="40% - Accent3 12 8 2 2 3" xfId="7747" xr:uid="{00000000-0005-0000-0000-00003F1E0000}"/>
    <cellStyle name="40% - Accent3 12 8 2 3" xfId="7748" xr:uid="{00000000-0005-0000-0000-0000401E0000}"/>
    <cellStyle name="40% - Accent3 12 8 2 3 2" xfId="7749" xr:uid="{00000000-0005-0000-0000-0000411E0000}"/>
    <cellStyle name="40% - Accent3 12 8 2 3 2 2" xfId="7750" xr:uid="{00000000-0005-0000-0000-0000421E0000}"/>
    <cellStyle name="40% - Accent3 12 8 2 3 3" xfId="7751" xr:uid="{00000000-0005-0000-0000-0000431E0000}"/>
    <cellStyle name="40% - Accent3 12 8 2 4" xfId="7752" xr:uid="{00000000-0005-0000-0000-0000441E0000}"/>
    <cellStyle name="40% - Accent3 12 8 2 4 2" xfId="7753" xr:uid="{00000000-0005-0000-0000-0000451E0000}"/>
    <cellStyle name="40% - Accent3 12 8 2 5" xfId="7754" xr:uid="{00000000-0005-0000-0000-0000461E0000}"/>
    <cellStyle name="40% - Accent3 12 8 3" xfId="7755" xr:uid="{00000000-0005-0000-0000-0000471E0000}"/>
    <cellStyle name="40% - Accent3 12 8 3 2" xfId="7756" xr:uid="{00000000-0005-0000-0000-0000481E0000}"/>
    <cellStyle name="40% - Accent3 12 8 3 2 2" xfId="7757" xr:uid="{00000000-0005-0000-0000-0000491E0000}"/>
    <cellStyle name="40% - Accent3 12 8 3 3" xfId="7758" xr:uid="{00000000-0005-0000-0000-00004A1E0000}"/>
    <cellStyle name="40% - Accent3 12 8 4" xfId="7759" xr:uid="{00000000-0005-0000-0000-00004B1E0000}"/>
    <cellStyle name="40% - Accent3 12 8 4 2" xfId="7760" xr:uid="{00000000-0005-0000-0000-00004C1E0000}"/>
    <cellStyle name="40% - Accent3 12 8 4 2 2" xfId="7761" xr:uid="{00000000-0005-0000-0000-00004D1E0000}"/>
    <cellStyle name="40% - Accent3 12 8 4 3" xfId="7762" xr:uid="{00000000-0005-0000-0000-00004E1E0000}"/>
    <cellStyle name="40% - Accent3 12 8 5" xfId="7763" xr:uid="{00000000-0005-0000-0000-00004F1E0000}"/>
    <cellStyle name="40% - Accent3 12 8 5 2" xfId="7764" xr:uid="{00000000-0005-0000-0000-0000501E0000}"/>
    <cellStyle name="40% - Accent3 12 8 6" xfId="7765" xr:uid="{00000000-0005-0000-0000-0000511E0000}"/>
    <cellStyle name="40% - Accent3 12 8 6 2" xfId="7766" xr:uid="{00000000-0005-0000-0000-0000521E0000}"/>
    <cellStyle name="40% - Accent3 12 8 7" xfId="7767" xr:uid="{00000000-0005-0000-0000-0000531E0000}"/>
    <cellStyle name="40% - Accent3 12 9" xfId="7768" xr:uid="{00000000-0005-0000-0000-0000541E0000}"/>
    <cellStyle name="40% - Accent3 12 9 2" xfId="7769" xr:uid="{00000000-0005-0000-0000-0000551E0000}"/>
    <cellStyle name="40% - Accent3 12 9 2 2" xfId="7770" xr:uid="{00000000-0005-0000-0000-0000561E0000}"/>
    <cellStyle name="40% - Accent3 12 9 2 2 2" xfId="7771" xr:uid="{00000000-0005-0000-0000-0000571E0000}"/>
    <cellStyle name="40% - Accent3 12 9 2 3" xfId="7772" xr:uid="{00000000-0005-0000-0000-0000581E0000}"/>
    <cellStyle name="40% - Accent3 12 9 3" xfId="7773" xr:uid="{00000000-0005-0000-0000-0000591E0000}"/>
    <cellStyle name="40% - Accent3 12 9 3 2" xfId="7774" xr:uid="{00000000-0005-0000-0000-00005A1E0000}"/>
    <cellStyle name="40% - Accent3 12 9 3 2 2" xfId="7775" xr:uid="{00000000-0005-0000-0000-00005B1E0000}"/>
    <cellStyle name="40% - Accent3 12 9 3 3" xfId="7776" xr:uid="{00000000-0005-0000-0000-00005C1E0000}"/>
    <cellStyle name="40% - Accent3 12 9 4" xfId="7777" xr:uid="{00000000-0005-0000-0000-00005D1E0000}"/>
    <cellStyle name="40% - Accent3 12 9 4 2" xfId="7778" xr:uid="{00000000-0005-0000-0000-00005E1E0000}"/>
    <cellStyle name="40% - Accent3 12 9 5" xfId="7779" xr:uid="{00000000-0005-0000-0000-00005F1E0000}"/>
    <cellStyle name="40% - Accent3 13" xfId="7780" xr:uid="{00000000-0005-0000-0000-0000601E0000}"/>
    <cellStyle name="40% - Accent3 2" xfId="7781" xr:uid="{00000000-0005-0000-0000-0000611E0000}"/>
    <cellStyle name="40% - Accent3 2 2" xfId="7782" xr:uid="{00000000-0005-0000-0000-0000621E0000}"/>
    <cellStyle name="40% - Accent3 2 2 2" xfId="7783" xr:uid="{00000000-0005-0000-0000-0000631E0000}"/>
    <cellStyle name="40% - Accent3 2 3" xfId="7784" xr:uid="{00000000-0005-0000-0000-0000641E0000}"/>
    <cellStyle name="40% - Accent3 3" xfId="7785" xr:uid="{00000000-0005-0000-0000-0000651E0000}"/>
    <cellStyle name="40% - Accent3 3 2" xfId="7786" xr:uid="{00000000-0005-0000-0000-0000661E0000}"/>
    <cellStyle name="40% - Accent3 4" xfId="7787" xr:uid="{00000000-0005-0000-0000-0000671E0000}"/>
    <cellStyle name="40% - Accent3 4 2" xfId="7788" xr:uid="{00000000-0005-0000-0000-0000681E0000}"/>
    <cellStyle name="40% - Accent3 5" xfId="7789" xr:uid="{00000000-0005-0000-0000-0000691E0000}"/>
    <cellStyle name="40% - Accent3 5 2" xfId="7790" xr:uid="{00000000-0005-0000-0000-00006A1E0000}"/>
    <cellStyle name="40% - Accent3 6" xfId="7791" xr:uid="{00000000-0005-0000-0000-00006B1E0000}"/>
    <cellStyle name="40% - Accent3 6 2" xfId="7792" xr:uid="{00000000-0005-0000-0000-00006C1E0000}"/>
    <cellStyle name="40% - Accent3 7" xfId="7793" xr:uid="{00000000-0005-0000-0000-00006D1E0000}"/>
    <cellStyle name="40% - Accent3 7 2" xfId="7794" xr:uid="{00000000-0005-0000-0000-00006E1E0000}"/>
    <cellStyle name="40% - Accent3 8" xfId="7795" xr:uid="{00000000-0005-0000-0000-00006F1E0000}"/>
    <cellStyle name="40% - Accent3 8 2" xfId="7796" xr:uid="{00000000-0005-0000-0000-0000701E0000}"/>
    <cellStyle name="40% - Accent3 9" xfId="7797" xr:uid="{00000000-0005-0000-0000-0000711E0000}"/>
    <cellStyle name="40% - Accent3 9 2" xfId="7798" xr:uid="{00000000-0005-0000-0000-0000721E0000}"/>
    <cellStyle name="40% - Accent4 10" xfId="7799" xr:uid="{00000000-0005-0000-0000-0000731E0000}"/>
    <cellStyle name="40% - Accent4 10 2" xfId="7800" xr:uid="{00000000-0005-0000-0000-0000741E0000}"/>
    <cellStyle name="40% - Accent4 11" xfId="7801" xr:uid="{00000000-0005-0000-0000-0000751E0000}"/>
    <cellStyle name="40% - Accent4 11 2" xfId="7802" xr:uid="{00000000-0005-0000-0000-0000761E0000}"/>
    <cellStyle name="40% - Accent4 12" xfId="7803" xr:uid="{00000000-0005-0000-0000-0000771E0000}"/>
    <cellStyle name="40% - Accent4 12 10" xfId="7804" xr:uid="{00000000-0005-0000-0000-0000781E0000}"/>
    <cellStyle name="40% - Accent4 12 10 2" xfId="7805" xr:uid="{00000000-0005-0000-0000-0000791E0000}"/>
    <cellStyle name="40% - Accent4 12 10 2 2" xfId="7806" xr:uid="{00000000-0005-0000-0000-00007A1E0000}"/>
    <cellStyle name="40% - Accent4 12 10 2 2 2" xfId="7807" xr:uid="{00000000-0005-0000-0000-00007B1E0000}"/>
    <cellStyle name="40% - Accent4 12 10 2 3" xfId="7808" xr:uid="{00000000-0005-0000-0000-00007C1E0000}"/>
    <cellStyle name="40% - Accent4 12 10 3" xfId="7809" xr:uid="{00000000-0005-0000-0000-00007D1E0000}"/>
    <cellStyle name="40% - Accent4 12 10 3 2" xfId="7810" xr:uid="{00000000-0005-0000-0000-00007E1E0000}"/>
    <cellStyle name="40% - Accent4 12 10 4" xfId="7811" xr:uid="{00000000-0005-0000-0000-00007F1E0000}"/>
    <cellStyle name="40% - Accent4 12 11" xfId="7812" xr:uid="{00000000-0005-0000-0000-0000801E0000}"/>
    <cellStyle name="40% - Accent4 12 11 2" xfId="7813" xr:uid="{00000000-0005-0000-0000-0000811E0000}"/>
    <cellStyle name="40% - Accent4 12 11 2 2" xfId="7814" xr:uid="{00000000-0005-0000-0000-0000821E0000}"/>
    <cellStyle name="40% - Accent4 12 11 2 2 2" xfId="7815" xr:uid="{00000000-0005-0000-0000-0000831E0000}"/>
    <cellStyle name="40% - Accent4 12 11 2 3" xfId="7816" xr:uid="{00000000-0005-0000-0000-0000841E0000}"/>
    <cellStyle name="40% - Accent4 12 11 3" xfId="7817" xr:uid="{00000000-0005-0000-0000-0000851E0000}"/>
    <cellStyle name="40% - Accent4 12 11 3 2" xfId="7818" xr:uid="{00000000-0005-0000-0000-0000861E0000}"/>
    <cellStyle name="40% - Accent4 12 11 4" xfId="7819" xr:uid="{00000000-0005-0000-0000-0000871E0000}"/>
    <cellStyle name="40% - Accent4 12 12" xfId="7820" xr:uid="{00000000-0005-0000-0000-0000881E0000}"/>
    <cellStyle name="40% - Accent4 12 12 2" xfId="7821" xr:uid="{00000000-0005-0000-0000-0000891E0000}"/>
    <cellStyle name="40% - Accent4 12 12 2 2" xfId="7822" xr:uid="{00000000-0005-0000-0000-00008A1E0000}"/>
    <cellStyle name="40% - Accent4 12 12 3" xfId="7823" xr:uid="{00000000-0005-0000-0000-00008B1E0000}"/>
    <cellStyle name="40% - Accent4 12 13" xfId="7824" xr:uid="{00000000-0005-0000-0000-00008C1E0000}"/>
    <cellStyle name="40% - Accent4 12 13 2" xfId="7825" xr:uid="{00000000-0005-0000-0000-00008D1E0000}"/>
    <cellStyle name="40% - Accent4 12 14" xfId="7826" xr:uid="{00000000-0005-0000-0000-00008E1E0000}"/>
    <cellStyle name="40% - Accent4 12 14 2" xfId="7827" xr:uid="{00000000-0005-0000-0000-00008F1E0000}"/>
    <cellStyle name="40% - Accent4 12 15" xfId="7828" xr:uid="{00000000-0005-0000-0000-0000901E0000}"/>
    <cellStyle name="40% - Accent4 12 2" xfId="7829" xr:uid="{00000000-0005-0000-0000-0000911E0000}"/>
    <cellStyle name="40% - Accent4 12 2 10" xfId="7830" xr:uid="{00000000-0005-0000-0000-0000921E0000}"/>
    <cellStyle name="40% - Accent4 12 2 10 2" xfId="7831" xr:uid="{00000000-0005-0000-0000-0000931E0000}"/>
    <cellStyle name="40% - Accent4 12 2 11" xfId="7832" xr:uid="{00000000-0005-0000-0000-0000941E0000}"/>
    <cellStyle name="40% - Accent4 12 2 11 2" xfId="7833" xr:uid="{00000000-0005-0000-0000-0000951E0000}"/>
    <cellStyle name="40% - Accent4 12 2 12" xfId="7834" xr:uid="{00000000-0005-0000-0000-0000961E0000}"/>
    <cellStyle name="40% - Accent4 12 2 2" xfId="7835" xr:uid="{00000000-0005-0000-0000-0000971E0000}"/>
    <cellStyle name="40% - Accent4 12 2 2 10" xfId="7836" xr:uid="{00000000-0005-0000-0000-0000981E0000}"/>
    <cellStyle name="40% - Accent4 12 2 2 10 2" xfId="7837" xr:uid="{00000000-0005-0000-0000-0000991E0000}"/>
    <cellStyle name="40% - Accent4 12 2 2 11" xfId="7838" xr:uid="{00000000-0005-0000-0000-00009A1E0000}"/>
    <cellStyle name="40% - Accent4 12 2 2 2" xfId="7839" xr:uid="{00000000-0005-0000-0000-00009B1E0000}"/>
    <cellStyle name="40% - Accent4 12 2 2 2 2" xfId="7840" xr:uid="{00000000-0005-0000-0000-00009C1E0000}"/>
    <cellStyle name="40% - Accent4 12 2 2 2 2 2" xfId="7841" xr:uid="{00000000-0005-0000-0000-00009D1E0000}"/>
    <cellStyle name="40% - Accent4 12 2 2 2 2 2 2" xfId="7842" xr:uid="{00000000-0005-0000-0000-00009E1E0000}"/>
    <cellStyle name="40% - Accent4 12 2 2 2 2 2 2 2" xfId="7843" xr:uid="{00000000-0005-0000-0000-00009F1E0000}"/>
    <cellStyle name="40% - Accent4 12 2 2 2 2 2 2 2 2" xfId="7844" xr:uid="{00000000-0005-0000-0000-0000A01E0000}"/>
    <cellStyle name="40% - Accent4 12 2 2 2 2 2 2 3" xfId="7845" xr:uid="{00000000-0005-0000-0000-0000A11E0000}"/>
    <cellStyle name="40% - Accent4 12 2 2 2 2 2 3" xfId="7846" xr:uid="{00000000-0005-0000-0000-0000A21E0000}"/>
    <cellStyle name="40% - Accent4 12 2 2 2 2 2 3 2" xfId="7847" xr:uid="{00000000-0005-0000-0000-0000A31E0000}"/>
    <cellStyle name="40% - Accent4 12 2 2 2 2 2 3 2 2" xfId="7848" xr:uid="{00000000-0005-0000-0000-0000A41E0000}"/>
    <cellStyle name="40% - Accent4 12 2 2 2 2 2 3 3" xfId="7849" xr:uid="{00000000-0005-0000-0000-0000A51E0000}"/>
    <cellStyle name="40% - Accent4 12 2 2 2 2 2 4" xfId="7850" xr:uid="{00000000-0005-0000-0000-0000A61E0000}"/>
    <cellStyle name="40% - Accent4 12 2 2 2 2 2 4 2" xfId="7851" xr:uid="{00000000-0005-0000-0000-0000A71E0000}"/>
    <cellStyle name="40% - Accent4 12 2 2 2 2 2 5" xfId="7852" xr:uid="{00000000-0005-0000-0000-0000A81E0000}"/>
    <cellStyle name="40% - Accent4 12 2 2 2 2 3" xfId="7853" xr:uid="{00000000-0005-0000-0000-0000A91E0000}"/>
    <cellStyle name="40% - Accent4 12 2 2 2 2 3 2" xfId="7854" xr:uid="{00000000-0005-0000-0000-0000AA1E0000}"/>
    <cellStyle name="40% - Accent4 12 2 2 2 2 3 2 2" xfId="7855" xr:uid="{00000000-0005-0000-0000-0000AB1E0000}"/>
    <cellStyle name="40% - Accent4 12 2 2 2 2 3 3" xfId="7856" xr:uid="{00000000-0005-0000-0000-0000AC1E0000}"/>
    <cellStyle name="40% - Accent4 12 2 2 2 2 4" xfId="7857" xr:uid="{00000000-0005-0000-0000-0000AD1E0000}"/>
    <cellStyle name="40% - Accent4 12 2 2 2 2 4 2" xfId="7858" xr:uid="{00000000-0005-0000-0000-0000AE1E0000}"/>
    <cellStyle name="40% - Accent4 12 2 2 2 2 4 2 2" xfId="7859" xr:uid="{00000000-0005-0000-0000-0000AF1E0000}"/>
    <cellStyle name="40% - Accent4 12 2 2 2 2 4 3" xfId="7860" xr:uid="{00000000-0005-0000-0000-0000B01E0000}"/>
    <cellStyle name="40% - Accent4 12 2 2 2 2 5" xfId="7861" xr:uid="{00000000-0005-0000-0000-0000B11E0000}"/>
    <cellStyle name="40% - Accent4 12 2 2 2 2 5 2" xfId="7862" xr:uid="{00000000-0005-0000-0000-0000B21E0000}"/>
    <cellStyle name="40% - Accent4 12 2 2 2 2 6" xfId="7863" xr:uid="{00000000-0005-0000-0000-0000B31E0000}"/>
    <cellStyle name="40% - Accent4 12 2 2 2 2 6 2" xfId="7864" xr:uid="{00000000-0005-0000-0000-0000B41E0000}"/>
    <cellStyle name="40% - Accent4 12 2 2 2 2 7" xfId="7865" xr:uid="{00000000-0005-0000-0000-0000B51E0000}"/>
    <cellStyle name="40% - Accent4 12 2 2 2 3" xfId="7866" xr:uid="{00000000-0005-0000-0000-0000B61E0000}"/>
    <cellStyle name="40% - Accent4 12 2 2 2 3 2" xfId="7867" xr:uid="{00000000-0005-0000-0000-0000B71E0000}"/>
    <cellStyle name="40% - Accent4 12 2 2 2 3 2 2" xfId="7868" xr:uid="{00000000-0005-0000-0000-0000B81E0000}"/>
    <cellStyle name="40% - Accent4 12 2 2 2 3 2 2 2" xfId="7869" xr:uid="{00000000-0005-0000-0000-0000B91E0000}"/>
    <cellStyle name="40% - Accent4 12 2 2 2 3 2 3" xfId="7870" xr:uid="{00000000-0005-0000-0000-0000BA1E0000}"/>
    <cellStyle name="40% - Accent4 12 2 2 2 3 3" xfId="7871" xr:uid="{00000000-0005-0000-0000-0000BB1E0000}"/>
    <cellStyle name="40% - Accent4 12 2 2 2 3 3 2" xfId="7872" xr:uid="{00000000-0005-0000-0000-0000BC1E0000}"/>
    <cellStyle name="40% - Accent4 12 2 2 2 3 3 2 2" xfId="7873" xr:uid="{00000000-0005-0000-0000-0000BD1E0000}"/>
    <cellStyle name="40% - Accent4 12 2 2 2 3 3 3" xfId="7874" xr:uid="{00000000-0005-0000-0000-0000BE1E0000}"/>
    <cellStyle name="40% - Accent4 12 2 2 2 3 4" xfId="7875" xr:uid="{00000000-0005-0000-0000-0000BF1E0000}"/>
    <cellStyle name="40% - Accent4 12 2 2 2 3 4 2" xfId="7876" xr:uid="{00000000-0005-0000-0000-0000C01E0000}"/>
    <cellStyle name="40% - Accent4 12 2 2 2 3 5" xfId="7877" xr:uid="{00000000-0005-0000-0000-0000C11E0000}"/>
    <cellStyle name="40% - Accent4 12 2 2 2 4" xfId="7878" xr:uid="{00000000-0005-0000-0000-0000C21E0000}"/>
    <cellStyle name="40% - Accent4 12 2 2 2 4 2" xfId="7879" xr:uid="{00000000-0005-0000-0000-0000C31E0000}"/>
    <cellStyle name="40% - Accent4 12 2 2 2 4 2 2" xfId="7880" xr:uid="{00000000-0005-0000-0000-0000C41E0000}"/>
    <cellStyle name="40% - Accent4 12 2 2 2 4 3" xfId="7881" xr:uid="{00000000-0005-0000-0000-0000C51E0000}"/>
    <cellStyle name="40% - Accent4 12 2 2 2 5" xfId="7882" xr:uid="{00000000-0005-0000-0000-0000C61E0000}"/>
    <cellStyle name="40% - Accent4 12 2 2 2 5 2" xfId="7883" xr:uid="{00000000-0005-0000-0000-0000C71E0000}"/>
    <cellStyle name="40% - Accent4 12 2 2 2 5 2 2" xfId="7884" xr:uid="{00000000-0005-0000-0000-0000C81E0000}"/>
    <cellStyle name="40% - Accent4 12 2 2 2 5 3" xfId="7885" xr:uid="{00000000-0005-0000-0000-0000C91E0000}"/>
    <cellStyle name="40% - Accent4 12 2 2 2 6" xfId="7886" xr:uid="{00000000-0005-0000-0000-0000CA1E0000}"/>
    <cellStyle name="40% - Accent4 12 2 2 2 6 2" xfId="7887" xr:uid="{00000000-0005-0000-0000-0000CB1E0000}"/>
    <cellStyle name="40% - Accent4 12 2 2 2 7" xfId="7888" xr:uid="{00000000-0005-0000-0000-0000CC1E0000}"/>
    <cellStyle name="40% - Accent4 12 2 2 2 7 2" xfId="7889" xr:uid="{00000000-0005-0000-0000-0000CD1E0000}"/>
    <cellStyle name="40% - Accent4 12 2 2 2 8" xfId="7890" xr:uid="{00000000-0005-0000-0000-0000CE1E0000}"/>
    <cellStyle name="40% - Accent4 12 2 2 3" xfId="7891" xr:uid="{00000000-0005-0000-0000-0000CF1E0000}"/>
    <cellStyle name="40% - Accent4 12 2 2 3 2" xfId="7892" xr:uid="{00000000-0005-0000-0000-0000D01E0000}"/>
    <cellStyle name="40% - Accent4 12 2 2 3 2 2" xfId="7893" xr:uid="{00000000-0005-0000-0000-0000D11E0000}"/>
    <cellStyle name="40% - Accent4 12 2 2 3 2 2 2" xfId="7894" xr:uid="{00000000-0005-0000-0000-0000D21E0000}"/>
    <cellStyle name="40% - Accent4 12 2 2 3 2 2 2 2" xfId="7895" xr:uid="{00000000-0005-0000-0000-0000D31E0000}"/>
    <cellStyle name="40% - Accent4 12 2 2 3 2 2 3" xfId="7896" xr:uid="{00000000-0005-0000-0000-0000D41E0000}"/>
    <cellStyle name="40% - Accent4 12 2 2 3 2 3" xfId="7897" xr:uid="{00000000-0005-0000-0000-0000D51E0000}"/>
    <cellStyle name="40% - Accent4 12 2 2 3 2 3 2" xfId="7898" xr:uid="{00000000-0005-0000-0000-0000D61E0000}"/>
    <cellStyle name="40% - Accent4 12 2 2 3 2 3 2 2" xfId="7899" xr:uid="{00000000-0005-0000-0000-0000D71E0000}"/>
    <cellStyle name="40% - Accent4 12 2 2 3 2 3 3" xfId="7900" xr:uid="{00000000-0005-0000-0000-0000D81E0000}"/>
    <cellStyle name="40% - Accent4 12 2 2 3 2 4" xfId="7901" xr:uid="{00000000-0005-0000-0000-0000D91E0000}"/>
    <cellStyle name="40% - Accent4 12 2 2 3 2 4 2" xfId="7902" xr:uid="{00000000-0005-0000-0000-0000DA1E0000}"/>
    <cellStyle name="40% - Accent4 12 2 2 3 2 5" xfId="7903" xr:uid="{00000000-0005-0000-0000-0000DB1E0000}"/>
    <cellStyle name="40% - Accent4 12 2 2 3 3" xfId="7904" xr:uid="{00000000-0005-0000-0000-0000DC1E0000}"/>
    <cellStyle name="40% - Accent4 12 2 2 3 3 2" xfId="7905" xr:uid="{00000000-0005-0000-0000-0000DD1E0000}"/>
    <cellStyle name="40% - Accent4 12 2 2 3 3 2 2" xfId="7906" xr:uid="{00000000-0005-0000-0000-0000DE1E0000}"/>
    <cellStyle name="40% - Accent4 12 2 2 3 3 3" xfId="7907" xr:uid="{00000000-0005-0000-0000-0000DF1E0000}"/>
    <cellStyle name="40% - Accent4 12 2 2 3 4" xfId="7908" xr:uid="{00000000-0005-0000-0000-0000E01E0000}"/>
    <cellStyle name="40% - Accent4 12 2 2 3 4 2" xfId="7909" xr:uid="{00000000-0005-0000-0000-0000E11E0000}"/>
    <cellStyle name="40% - Accent4 12 2 2 3 4 2 2" xfId="7910" xr:uid="{00000000-0005-0000-0000-0000E21E0000}"/>
    <cellStyle name="40% - Accent4 12 2 2 3 4 3" xfId="7911" xr:uid="{00000000-0005-0000-0000-0000E31E0000}"/>
    <cellStyle name="40% - Accent4 12 2 2 3 5" xfId="7912" xr:uid="{00000000-0005-0000-0000-0000E41E0000}"/>
    <cellStyle name="40% - Accent4 12 2 2 3 5 2" xfId="7913" xr:uid="{00000000-0005-0000-0000-0000E51E0000}"/>
    <cellStyle name="40% - Accent4 12 2 2 3 6" xfId="7914" xr:uid="{00000000-0005-0000-0000-0000E61E0000}"/>
    <cellStyle name="40% - Accent4 12 2 2 3 6 2" xfId="7915" xr:uid="{00000000-0005-0000-0000-0000E71E0000}"/>
    <cellStyle name="40% - Accent4 12 2 2 3 7" xfId="7916" xr:uid="{00000000-0005-0000-0000-0000E81E0000}"/>
    <cellStyle name="40% - Accent4 12 2 2 4" xfId="7917" xr:uid="{00000000-0005-0000-0000-0000E91E0000}"/>
    <cellStyle name="40% - Accent4 12 2 2 4 2" xfId="7918" xr:uid="{00000000-0005-0000-0000-0000EA1E0000}"/>
    <cellStyle name="40% - Accent4 12 2 2 4 2 2" xfId="7919" xr:uid="{00000000-0005-0000-0000-0000EB1E0000}"/>
    <cellStyle name="40% - Accent4 12 2 2 4 2 2 2" xfId="7920" xr:uid="{00000000-0005-0000-0000-0000EC1E0000}"/>
    <cellStyle name="40% - Accent4 12 2 2 4 2 2 2 2" xfId="7921" xr:uid="{00000000-0005-0000-0000-0000ED1E0000}"/>
    <cellStyle name="40% - Accent4 12 2 2 4 2 2 3" xfId="7922" xr:uid="{00000000-0005-0000-0000-0000EE1E0000}"/>
    <cellStyle name="40% - Accent4 12 2 2 4 2 3" xfId="7923" xr:uid="{00000000-0005-0000-0000-0000EF1E0000}"/>
    <cellStyle name="40% - Accent4 12 2 2 4 2 3 2" xfId="7924" xr:uid="{00000000-0005-0000-0000-0000F01E0000}"/>
    <cellStyle name="40% - Accent4 12 2 2 4 2 3 2 2" xfId="7925" xr:uid="{00000000-0005-0000-0000-0000F11E0000}"/>
    <cellStyle name="40% - Accent4 12 2 2 4 2 3 3" xfId="7926" xr:uid="{00000000-0005-0000-0000-0000F21E0000}"/>
    <cellStyle name="40% - Accent4 12 2 2 4 2 4" xfId="7927" xr:uid="{00000000-0005-0000-0000-0000F31E0000}"/>
    <cellStyle name="40% - Accent4 12 2 2 4 2 4 2" xfId="7928" xr:uid="{00000000-0005-0000-0000-0000F41E0000}"/>
    <cellStyle name="40% - Accent4 12 2 2 4 2 5" xfId="7929" xr:uid="{00000000-0005-0000-0000-0000F51E0000}"/>
    <cellStyle name="40% - Accent4 12 2 2 4 3" xfId="7930" xr:uid="{00000000-0005-0000-0000-0000F61E0000}"/>
    <cellStyle name="40% - Accent4 12 2 2 4 3 2" xfId="7931" xr:uid="{00000000-0005-0000-0000-0000F71E0000}"/>
    <cellStyle name="40% - Accent4 12 2 2 4 3 2 2" xfId="7932" xr:uid="{00000000-0005-0000-0000-0000F81E0000}"/>
    <cellStyle name="40% - Accent4 12 2 2 4 3 3" xfId="7933" xr:uid="{00000000-0005-0000-0000-0000F91E0000}"/>
    <cellStyle name="40% - Accent4 12 2 2 4 4" xfId="7934" xr:uid="{00000000-0005-0000-0000-0000FA1E0000}"/>
    <cellStyle name="40% - Accent4 12 2 2 4 4 2" xfId="7935" xr:uid="{00000000-0005-0000-0000-0000FB1E0000}"/>
    <cellStyle name="40% - Accent4 12 2 2 4 4 2 2" xfId="7936" xr:uid="{00000000-0005-0000-0000-0000FC1E0000}"/>
    <cellStyle name="40% - Accent4 12 2 2 4 4 3" xfId="7937" xr:uid="{00000000-0005-0000-0000-0000FD1E0000}"/>
    <cellStyle name="40% - Accent4 12 2 2 4 5" xfId="7938" xr:uid="{00000000-0005-0000-0000-0000FE1E0000}"/>
    <cellStyle name="40% - Accent4 12 2 2 4 5 2" xfId="7939" xr:uid="{00000000-0005-0000-0000-0000FF1E0000}"/>
    <cellStyle name="40% - Accent4 12 2 2 4 6" xfId="7940" xr:uid="{00000000-0005-0000-0000-0000001F0000}"/>
    <cellStyle name="40% - Accent4 12 2 2 4 6 2" xfId="7941" xr:uid="{00000000-0005-0000-0000-0000011F0000}"/>
    <cellStyle name="40% - Accent4 12 2 2 4 7" xfId="7942" xr:uid="{00000000-0005-0000-0000-0000021F0000}"/>
    <cellStyle name="40% - Accent4 12 2 2 5" xfId="7943" xr:uid="{00000000-0005-0000-0000-0000031F0000}"/>
    <cellStyle name="40% - Accent4 12 2 2 5 2" xfId="7944" xr:uid="{00000000-0005-0000-0000-0000041F0000}"/>
    <cellStyle name="40% - Accent4 12 2 2 5 2 2" xfId="7945" xr:uid="{00000000-0005-0000-0000-0000051F0000}"/>
    <cellStyle name="40% - Accent4 12 2 2 5 2 2 2" xfId="7946" xr:uid="{00000000-0005-0000-0000-0000061F0000}"/>
    <cellStyle name="40% - Accent4 12 2 2 5 2 3" xfId="7947" xr:uid="{00000000-0005-0000-0000-0000071F0000}"/>
    <cellStyle name="40% - Accent4 12 2 2 5 3" xfId="7948" xr:uid="{00000000-0005-0000-0000-0000081F0000}"/>
    <cellStyle name="40% - Accent4 12 2 2 5 3 2" xfId="7949" xr:uid="{00000000-0005-0000-0000-0000091F0000}"/>
    <cellStyle name="40% - Accent4 12 2 2 5 3 2 2" xfId="7950" xr:uid="{00000000-0005-0000-0000-00000A1F0000}"/>
    <cellStyle name="40% - Accent4 12 2 2 5 3 3" xfId="7951" xr:uid="{00000000-0005-0000-0000-00000B1F0000}"/>
    <cellStyle name="40% - Accent4 12 2 2 5 4" xfId="7952" xr:uid="{00000000-0005-0000-0000-00000C1F0000}"/>
    <cellStyle name="40% - Accent4 12 2 2 5 4 2" xfId="7953" xr:uid="{00000000-0005-0000-0000-00000D1F0000}"/>
    <cellStyle name="40% - Accent4 12 2 2 5 5" xfId="7954" xr:uid="{00000000-0005-0000-0000-00000E1F0000}"/>
    <cellStyle name="40% - Accent4 12 2 2 6" xfId="7955" xr:uid="{00000000-0005-0000-0000-00000F1F0000}"/>
    <cellStyle name="40% - Accent4 12 2 2 6 2" xfId="7956" xr:uid="{00000000-0005-0000-0000-0000101F0000}"/>
    <cellStyle name="40% - Accent4 12 2 2 6 2 2" xfId="7957" xr:uid="{00000000-0005-0000-0000-0000111F0000}"/>
    <cellStyle name="40% - Accent4 12 2 2 6 2 2 2" xfId="7958" xr:uid="{00000000-0005-0000-0000-0000121F0000}"/>
    <cellStyle name="40% - Accent4 12 2 2 6 2 3" xfId="7959" xr:uid="{00000000-0005-0000-0000-0000131F0000}"/>
    <cellStyle name="40% - Accent4 12 2 2 6 3" xfId="7960" xr:uid="{00000000-0005-0000-0000-0000141F0000}"/>
    <cellStyle name="40% - Accent4 12 2 2 6 3 2" xfId="7961" xr:uid="{00000000-0005-0000-0000-0000151F0000}"/>
    <cellStyle name="40% - Accent4 12 2 2 6 4" xfId="7962" xr:uid="{00000000-0005-0000-0000-0000161F0000}"/>
    <cellStyle name="40% - Accent4 12 2 2 7" xfId="7963" xr:uid="{00000000-0005-0000-0000-0000171F0000}"/>
    <cellStyle name="40% - Accent4 12 2 2 7 2" xfId="7964" xr:uid="{00000000-0005-0000-0000-0000181F0000}"/>
    <cellStyle name="40% - Accent4 12 2 2 7 2 2" xfId="7965" xr:uid="{00000000-0005-0000-0000-0000191F0000}"/>
    <cellStyle name="40% - Accent4 12 2 2 7 3" xfId="7966" xr:uid="{00000000-0005-0000-0000-00001A1F0000}"/>
    <cellStyle name="40% - Accent4 12 2 2 8" xfId="7967" xr:uid="{00000000-0005-0000-0000-00001B1F0000}"/>
    <cellStyle name="40% - Accent4 12 2 2 8 2" xfId="7968" xr:uid="{00000000-0005-0000-0000-00001C1F0000}"/>
    <cellStyle name="40% - Accent4 12 2 2 8 2 2" xfId="7969" xr:uid="{00000000-0005-0000-0000-00001D1F0000}"/>
    <cellStyle name="40% - Accent4 12 2 2 8 3" xfId="7970" xr:uid="{00000000-0005-0000-0000-00001E1F0000}"/>
    <cellStyle name="40% - Accent4 12 2 2 9" xfId="7971" xr:uid="{00000000-0005-0000-0000-00001F1F0000}"/>
    <cellStyle name="40% - Accent4 12 2 2 9 2" xfId="7972" xr:uid="{00000000-0005-0000-0000-0000201F0000}"/>
    <cellStyle name="40% - Accent4 12 2 3" xfId="7973" xr:uid="{00000000-0005-0000-0000-0000211F0000}"/>
    <cellStyle name="40% - Accent4 12 2 3 2" xfId="7974" xr:uid="{00000000-0005-0000-0000-0000221F0000}"/>
    <cellStyle name="40% - Accent4 12 2 3 2 2" xfId="7975" xr:uid="{00000000-0005-0000-0000-0000231F0000}"/>
    <cellStyle name="40% - Accent4 12 2 3 2 2 2" xfId="7976" xr:uid="{00000000-0005-0000-0000-0000241F0000}"/>
    <cellStyle name="40% - Accent4 12 2 3 2 2 2 2" xfId="7977" xr:uid="{00000000-0005-0000-0000-0000251F0000}"/>
    <cellStyle name="40% - Accent4 12 2 3 2 2 2 2 2" xfId="7978" xr:uid="{00000000-0005-0000-0000-0000261F0000}"/>
    <cellStyle name="40% - Accent4 12 2 3 2 2 2 3" xfId="7979" xr:uid="{00000000-0005-0000-0000-0000271F0000}"/>
    <cellStyle name="40% - Accent4 12 2 3 2 2 3" xfId="7980" xr:uid="{00000000-0005-0000-0000-0000281F0000}"/>
    <cellStyle name="40% - Accent4 12 2 3 2 2 3 2" xfId="7981" xr:uid="{00000000-0005-0000-0000-0000291F0000}"/>
    <cellStyle name="40% - Accent4 12 2 3 2 2 3 2 2" xfId="7982" xr:uid="{00000000-0005-0000-0000-00002A1F0000}"/>
    <cellStyle name="40% - Accent4 12 2 3 2 2 3 3" xfId="7983" xr:uid="{00000000-0005-0000-0000-00002B1F0000}"/>
    <cellStyle name="40% - Accent4 12 2 3 2 2 4" xfId="7984" xr:uid="{00000000-0005-0000-0000-00002C1F0000}"/>
    <cellStyle name="40% - Accent4 12 2 3 2 2 4 2" xfId="7985" xr:uid="{00000000-0005-0000-0000-00002D1F0000}"/>
    <cellStyle name="40% - Accent4 12 2 3 2 2 5" xfId="7986" xr:uid="{00000000-0005-0000-0000-00002E1F0000}"/>
    <cellStyle name="40% - Accent4 12 2 3 2 3" xfId="7987" xr:uid="{00000000-0005-0000-0000-00002F1F0000}"/>
    <cellStyle name="40% - Accent4 12 2 3 2 3 2" xfId="7988" xr:uid="{00000000-0005-0000-0000-0000301F0000}"/>
    <cellStyle name="40% - Accent4 12 2 3 2 3 2 2" xfId="7989" xr:uid="{00000000-0005-0000-0000-0000311F0000}"/>
    <cellStyle name="40% - Accent4 12 2 3 2 3 3" xfId="7990" xr:uid="{00000000-0005-0000-0000-0000321F0000}"/>
    <cellStyle name="40% - Accent4 12 2 3 2 4" xfId="7991" xr:uid="{00000000-0005-0000-0000-0000331F0000}"/>
    <cellStyle name="40% - Accent4 12 2 3 2 4 2" xfId="7992" xr:uid="{00000000-0005-0000-0000-0000341F0000}"/>
    <cellStyle name="40% - Accent4 12 2 3 2 4 2 2" xfId="7993" xr:uid="{00000000-0005-0000-0000-0000351F0000}"/>
    <cellStyle name="40% - Accent4 12 2 3 2 4 3" xfId="7994" xr:uid="{00000000-0005-0000-0000-0000361F0000}"/>
    <cellStyle name="40% - Accent4 12 2 3 2 5" xfId="7995" xr:uid="{00000000-0005-0000-0000-0000371F0000}"/>
    <cellStyle name="40% - Accent4 12 2 3 2 5 2" xfId="7996" xr:uid="{00000000-0005-0000-0000-0000381F0000}"/>
    <cellStyle name="40% - Accent4 12 2 3 2 6" xfId="7997" xr:uid="{00000000-0005-0000-0000-0000391F0000}"/>
    <cellStyle name="40% - Accent4 12 2 3 2 6 2" xfId="7998" xr:uid="{00000000-0005-0000-0000-00003A1F0000}"/>
    <cellStyle name="40% - Accent4 12 2 3 2 7" xfId="7999" xr:uid="{00000000-0005-0000-0000-00003B1F0000}"/>
    <cellStyle name="40% - Accent4 12 2 3 3" xfId="8000" xr:uid="{00000000-0005-0000-0000-00003C1F0000}"/>
    <cellStyle name="40% - Accent4 12 2 3 3 2" xfId="8001" xr:uid="{00000000-0005-0000-0000-00003D1F0000}"/>
    <cellStyle name="40% - Accent4 12 2 3 3 2 2" xfId="8002" xr:uid="{00000000-0005-0000-0000-00003E1F0000}"/>
    <cellStyle name="40% - Accent4 12 2 3 3 2 2 2" xfId="8003" xr:uid="{00000000-0005-0000-0000-00003F1F0000}"/>
    <cellStyle name="40% - Accent4 12 2 3 3 2 3" xfId="8004" xr:uid="{00000000-0005-0000-0000-0000401F0000}"/>
    <cellStyle name="40% - Accent4 12 2 3 3 3" xfId="8005" xr:uid="{00000000-0005-0000-0000-0000411F0000}"/>
    <cellStyle name="40% - Accent4 12 2 3 3 3 2" xfId="8006" xr:uid="{00000000-0005-0000-0000-0000421F0000}"/>
    <cellStyle name="40% - Accent4 12 2 3 3 3 2 2" xfId="8007" xr:uid="{00000000-0005-0000-0000-0000431F0000}"/>
    <cellStyle name="40% - Accent4 12 2 3 3 3 3" xfId="8008" xr:uid="{00000000-0005-0000-0000-0000441F0000}"/>
    <cellStyle name="40% - Accent4 12 2 3 3 4" xfId="8009" xr:uid="{00000000-0005-0000-0000-0000451F0000}"/>
    <cellStyle name="40% - Accent4 12 2 3 3 4 2" xfId="8010" xr:uid="{00000000-0005-0000-0000-0000461F0000}"/>
    <cellStyle name="40% - Accent4 12 2 3 3 5" xfId="8011" xr:uid="{00000000-0005-0000-0000-0000471F0000}"/>
    <cellStyle name="40% - Accent4 12 2 3 4" xfId="8012" xr:uid="{00000000-0005-0000-0000-0000481F0000}"/>
    <cellStyle name="40% - Accent4 12 2 3 4 2" xfId="8013" xr:uid="{00000000-0005-0000-0000-0000491F0000}"/>
    <cellStyle name="40% - Accent4 12 2 3 4 2 2" xfId="8014" xr:uid="{00000000-0005-0000-0000-00004A1F0000}"/>
    <cellStyle name="40% - Accent4 12 2 3 4 3" xfId="8015" xr:uid="{00000000-0005-0000-0000-00004B1F0000}"/>
    <cellStyle name="40% - Accent4 12 2 3 5" xfId="8016" xr:uid="{00000000-0005-0000-0000-00004C1F0000}"/>
    <cellStyle name="40% - Accent4 12 2 3 5 2" xfId="8017" xr:uid="{00000000-0005-0000-0000-00004D1F0000}"/>
    <cellStyle name="40% - Accent4 12 2 3 5 2 2" xfId="8018" xr:uid="{00000000-0005-0000-0000-00004E1F0000}"/>
    <cellStyle name="40% - Accent4 12 2 3 5 3" xfId="8019" xr:uid="{00000000-0005-0000-0000-00004F1F0000}"/>
    <cellStyle name="40% - Accent4 12 2 3 6" xfId="8020" xr:uid="{00000000-0005-0000-0000-0000501F0000}"/>
    <cellStyle name="40% - Accent4 12 2 3 6 2" xfId="8021" xr:uid="{00000000-0005-0000-0000-0000511F0000}"/>
    <cellStyle name="40% - Accent4 12 2 3 7" xfId="8022" xr:uid="{00000000-0005-0000-0000-0000521F0000}"/>
    <cellStyle name="40% - Accent4 12 2 3 7 2" xfId="8023" xr:uid="{00000000-0005-0000-0000-0000531F0000}"/>
    <cellStyle name="40% - Accent4 12 2 3 8" xfId="8024" xr:uid="{00000000-0005-0000-0000-0000541F0000}"/>
    <cellStyle name="40% - Accent4 12 2 4" xfId="8025" xr:uid="{00000000-0005-0000-0000-0000551F0000}"/>
    <cellStyle name="40% - Accent4 12 2 4 2" xfId="8026" xr:uid="{00000000-0005-0000-0000-0000561F0000}"/>
    <cellStyle name="40% - Accent4 12 2 4 2 2" xfId="8027" xr:uid="{00000000-0005-0000-0000-0000571F0000}"/>
    <cellStyle name="40% - Accent4 12 2 4 2 2 2" xfId="8028" xr:uid="{00000000-0005-0000-0000-0000581F0000}"/>
    <cellStyle name="40% - Accent4 12 2 4 2 2 2 2" xfId="8029" xr:uid="{00000000-0005-0000-0000-0000591F0000}"/>
    <cellStyle name="40% - Accent4 12 2 4 2 2 3" xfId="8030" xr:uid="{00000000-0005-0000-0000-00005A1F0000}"/>
    <cellStyle name="40% - Accent4 12 2 4 2 3" xfId="8031" xr:uid="{00000000-0005-0000-0000-00005B1F0000}"/>
    <cellStyle name="40% - Accent4 12 2 4 2 3 2" xfId="8032" xr:uid="{00000000-0005-0000-0000-00005C1F0000}"/>
    <cellStyle name="40% - Accent4 12 2 4 2 3 2 2" xfId="8033" xr:uid="{00000000-0005-0000-0000-00005D1F0000}"/>
    <cellStyle name="40% - Accent4 12 2 4 2 3 3" xfId="8034" xr:uid="{00000000-0005-0000-0000-00005E1F0000}"/>
    <cellStyle name="40% - Accent4 12 2 4 2 4" xfId="8035" xr:uid="{00000000-0005-0000-0000-00005F1F0000}"/>
    <cellStyle name="40% - Accent4 12 2 4 2 4 2" xfId="8036" xr:uid="{00000000-0005-0000-0000-0000601F0000}"/>
    <cellStyle name="40% - Accent4 12 2 4 2 5" xfId="8037" xr:uid="{00000000-0005-0000-0000-0000611F0000}"/>
    <cellStyle name="40% - Accent4 12 2 4 3" xfId="8038" xr:uid="{00000000-0005-0000-0000-0000621F0000}"/>
    <cellStyle name="40% - Accent4 12 2 4 3 2" xfId="8039" xr:uid="{00000000-0005-0000-0000-0000631F0000}"/>
    <cellStyle name="40% - Accent4 12 2 4 3 2 2" xfId="8040" xr:uid="{00000000-0005-0000-0000-0000641F0000}"/>
    <cellStyle name="40% - Accent4 12 2 4 3 3" xfId="8041" xr:uid="{00000000-0005-0000-0000-0000651F0000}"/>
    <cellStyle name="40% - Accent4 12 2 4 4" xfId="8042" xr:uid="{00000000-0005-0000-0000-0000661F0000}"/>
    <cellStyle name="40% - Accent4 12 2 4 4 2" xfId="8043" xr:uid="{00000000-0005-0000-0000-0000671F0000}"/>
    <cellStyle name="40% - Accent4 12 2 4 4 2 2" xfId="8044" xr:uid="{00000000-0005-0000-0000-0000681F0000}"/>
    <cellStyle name="40% - Accent4 12 2 4 4 3" xfId="8045" xr:uid="{00000000-0005-0000-0000-0000691F0000}"/>
    <cellStyle name="40% - Accent4 12 2 4 5" xfId="8046" xr:uid="{00000000-0005-0000-0000-00006A1F0000}"/>
    <cellStyle name="40% - Accent4 12 2 4 5 2" xfId="8047" xr:uid="{00000000-0005-0000-0000-00006B1F0000}"/>
    <cellStyle name="40% - Accent4 12 2 4 6" xfId="8048" xr:uid="{00000000-0005-0000-0000-00006C1F0000}"/>
    <cellStyle name="40% - Accent4 12 2 4 6 2" xfId="8049" xr:uid="{00000000-0005-0000-0000-00006D1F0000}"/>
    <cellStyle name="40% - Accent4 12 2 4 7" xfId="8050" xr:uid="{00000000-0005-0000-0000-00006E1F0000}"/>
    <cellStyle name="40% - Accent4 12 2 5" xfId="8051" xr:uid="{00000000-0005-0000-0000-00006F1F0000}"/>
    <cellStyle name="40% - Accent4 12 2 5 2" xfId="8052" xr:uid="{00000000-0005-0000-0000-0000701F0000}"/>
    <cellStyle name="40% - Accent4 12 2 5 2 2" xfId="8053" xr:uid="{00000000-0005-0000-0000-0000711F0000}"/>
    <cellStyle name="40% - Accent4 12 2 5 2 2 2" xfId="8054" xr:uid="{00000000-0005-0000-0000-0000721F0000}"/>
    <cellStyle name="40% - Accent4 12 2 5 2 2 2 2" xfId="8055" xr:uid="{00000000-0005-0000-0000-0000731F0000}"/>
    <cellStyle name="40% - Accent4 12 2 5 2 2 3" xfId="8056" xr:uid="{00000000-0005-0000-0000-0000741F0000}"/>
    <cellStyle name="40% - Accent4 12 2 5 2 3" xfId="8057" xr:uid="{00000000-0005-0000-0000-0000751F0000}"/>
    <cellStyle name="40% - Accent4 12 2 5 2 3 2" xfId="8058" xr:uid="{00000000-0005-0000-0000-0000761F0000}"/>
    <cellStyle name="40% - Accent4 12 2 5 2 3 2 2" xfId="8059" xr:uid="{00000000-0005-0000-0000-0000771F0000}"/>
    <cellStyle name="40% - Accent4 12 2 5 2 3 3" xfId="8060" xr:uid="{00000000-0005-0000-0000-0000781F0000}"/>
    <cellStyle name="40% - Accent4 12 2 5 2 4" xfId="8061" xr:uid="{00000000-0005-0000-0000-0000791F0000}"/>
    <cellStyle name="40% - Accent4 12 2 5 2 4 2" xfId="8062" xr:uid="{00000000-0005-0000-0000-00007A1F0000}"/>
    <cellStyle name="40% - Accent4 12 2 5 2 5" xfId="8063" xr:uid="{00000000-0005-0000-0000-00007B1F0000}"/>
    <cellStyle name="40% - Accent4 12 2 5 3" xfId="8064" xr:uid="{00000000-0005-0000-0000-00007C1F0000}"/>
    <cellStyle name="40% - Accent4 12 2 5 3 2" xfId="8065" xr:uid="{00000000-0005-0000-0000-00007D1F0000}"/>
    <cellStyle name="40% - Accent4 12 2 5 3 2 2" xfId="8066" xr:uid="{00000000-0005-0000-0000-00007E1F0000}"/>
    <cellStyle name="40% - Accent4 12 2 5 3 3" xfId="8067" xr:uid="{00000000-0005-0000-0000-00007F1F0000}"/>
    <cellStyle name="40% - Accent4 12 2 5 4" xfId="8068" xr:uid="{00000000-0005-0000-0000-0000801F0000}"/>
    <cellStyle name="40% - Accent4 12 2 5 4 2" xfId="8069" xr:uid="{00000000-0005-0000-0000-0000811F0000}"/>
    <cellStyle name="40% - Accent4 12 2 5 4 2 2" xfId="8070" xr:uid="{00000000-0005-0000-0000-0000821F0000}"/>
    <cellStyle name="40% - Accent4 12 2 5 4 3" xfId="8071" xr:uid="{00000000-0005-0000-0000-0000831F0000}"/>
    <cellStyle name="40% - Accent4 12 2 5 5" xfId="8072" xr:uid="{00000000-0005-0000-0000-0000841F0000}"/>
    <cellStyle name="40% - Accent4 12 2 5 5 2" xfId="8073" xr:uid="{00000000-0005-0000-0000-0000851F0000}"/>
    <cellStyle name="40% - Accent4 12 2 5 6" xfId="8074" xr:uid="{00000000-0005-0000-0000-0000861F0000}"/>
    <cellStyle name="40% - Accent4 12 2 5 6 2" xfId="8075" xr:uid="{00000000-0005-0000-0000-0000871F0000}"/>
    <cellStyle name="40% - Accent4 12 2 5 7" xfId="8076" xr:uid="{00000000-0005-0000-0000-0000881F0000}"/>
    <cellStyle name="40% - Accent4 12 2 6" xfId="8077" xr:uid="{00000000-0005-0000-0000-0000891F0000}"/>
    <cellStyle name="40% - Accent4 12 2 6 2" xfId="8078" xr:uid="{00000000-0005-0000-0000-00008A1F0000}"/>
    <cellStyle name="40% - Accent4 12 2 6 2 2" xfId="8079" xr:uid="{00000000-0005-0000-0000-00008B1F0000}"/>
    <cellStyle name="40% - Accent4 12 2 6 2 2 2" xfId="8080" xr:uid="{00000000-0005-0000-0000-00008C1F0000}"/>
    <cellStyle name="40% - Accent4 12 2 6 2 3" xfId="8081" xr:uid="{00000000-0005-0000-0000-00008D1F0000}"/>
    <cellStyle name="40% - Accent4 12 2 6 3" xfId="8082" xr:uid="{00000000-0005-0000-0000-00008E1F0000}"/>
    <cellStyle name="40% - Accent4 12 2 6 3 2" xfId="8083" xr:uid="{00000000-0005-0000-0000-00008F1F0000}"/>
    <cellStyle name="40% - Accent4 12 2 6 3 2 2" xfId="8084" xr:uid="{00000000-0005-0000-0000-0000901F0000}"/>
    <cellStyle name="40% - Accent4 12 2 6 3 3" xfId="8085" xr:uid="{00000000-0005-0000-0000-0000911F0000}"/>
    <cellStyle name="40% - Accent4 12 2 6 4" xfId="8086" xr:uid="{00000000-0005-0000-0000-0000921F0000}"/>
    <cellStyle name="40% - Accent4 12 2 6 4 2" xfId="8087" xr:uid="{00000000-0005-0000-0000-0000931F0000}"/>
    <cellStyle name="40% - Accent4 12 2 6 5" xfId="8088" xr:uid="{00000000-0005-0000-0000-0000941F0000}"/>
    <cellStyle name="40% - Accent4 12 2 7" xfId="8089" xr:uid="{00000000-0005-0000-0000-0000951F0000}"/>
    <cellStyle name="40% - Accent4 12 2 7 2" xfId="8090" xr:uid="{00000000-0005-0000-0000-0000961F0000}"/>
    <cellStyle name="40% - Accent4 12 2 7 2 2" xfId="8091" xr:uid="{00000000-0005-0000-0000-0000971F0000}"/>
    <cellStyle name="40% - Accent4 12 2 7 2 2 2" xfId="8092" xr:uid="{00000000-0005-0000-0000-0000981F0000}"/>
    <cellStyle name="40% - Accent4 12 2 7 2 3" xfId="8093" xr:uid="{00000000-0005-0000-0000-0000991F0000}"/>
    <cellStyle name="40% - Accent4 12 2 7 3" xfId="8094" xr:uid="{00000000-0005-0000-0000-00009A1F0000}"/>
    <cellStyle name="40% - Accent4 12 2 7 3 2" xfId="8095" xr:uid="{00000000-0005-0000-0000-00009B1F0000}"/>
    <cellStyle name="40% - Accent4 12 2 7 4" xfId="8096" xr:uid="{00000000-0005-0000-0000-00009C1F0000}"/>
    <cellStyle name="40% - Accent4 12 2 8" xfId="8097" xr:uid="{00000000-0005-0000-0000-00009D1F0000}"/>
    <cellStyle name="40% - Accent4 12 2 8 2" xfId="8098" xr:uid="{00000000-0005-0000-0000-00009E1F0000}"/>
    <cellStyle name="40% - Accent4 12 2 8 2 2" xfId="8099" xr:uid="{00000000-0005-0000-0000-00009F1F0000}"/>
    <cellStyle name="40% - Accent4 12 2 8 3" xfId="8100" xr:uid="{00000000-0005-0000-0000-0000A01F0000}"/>
    <cellStyle name="40% - Accent4 12 2 9" xfId="8101" xr:uid="{00000000-0005-0000-0000-0000A11F0000}"/>
    <cellStyle name="40% - Accent4 12 2 9 2" xfId="8102" xr:uid="{00000000-0005-0000-0000-0000A21F0000}"/>
    <cellStyle name="40% - Accent4 12 2 9 2 2" xfId="8103" xr:uid="{00000000-0005-0000-0000-0000A31F0000}"/>
    <cellStyle name="40% - Accent4 12 2 9 3" xfId="8104" xr:uid="{00000000-0005-0000-0000-0000A41F0000}"/>
    <cellStyle name="40% - Accent4 12 3" xfId="8105" xr:uid="{00000000-0005-0000-0000-0000A51F0000}"/>
    <cellStyle name="40% - Accent4 12 3 10" xfId="8106" xr:uid="{00000000-0005-0000-0000-0000A61F0000}"/>
    <cellStyle name="40% - Accent4 12 3 10 2" xfId="8107" xr:uid="{00000000-0005-0000-0000-0000A71F0000}"/>
    <cellStyle name="40% - Accent4 12 3 11" xfId="8108" xr:uid="{00000000-0005-0000-0000-0000A81F0000}"/>
    <cellStyle name="40% - Accent4 12 3 2" xfId="8109" xr:uid="{00000000-0005-0000-0000-0000A91F0000}"/>
    <cellStyle name="40% - Accent4 12 3 2 2" xfId="8110" xr:uid="{00000000-0005-0000-0000-0000AA1F0000}"/>
    <cellStyle name="40% - Accent4 12 3 2 2 2" xfId="8111" xr:uid="{00000000-0005-0000-0000-0000AB1F0000}"/>
    <cellStyle name="40% - Accent4 12 3 2 2 2 2" xfId="8112" xr:uid="{00000000-0005-0000-0000-0000AC1F0000}"/>
    <cellStyle name="40% - Accent4 12 3 2 2 2 2 2" xfId="8113" xr:uid="{00000000-0005-0000-0000-0000AD1F0000}"/>
    <cellStyle name="40% - Accent4 12 3 2 2 2 2 2 2" xfId="8114" xr:uid="{00000000-0005-0000-0000-0000AE1F0000}"/>
    <cellStyle name="40% - Accent4 12 3 2 2 2 2 3" xfId="8115" xr:uid="{00000000-0005-0000-0000-0000AF1F0000}"/>
    <cellStyle name="40% - Accent4 12 3 2 2 2 3" xfId="8116" xr:uid="{00000000-0005-0000-0000-0000B01F0000}"/>
    <cellStyle name="40% - Accent4 12 3 2 2 2 3 2" xfId="8117" xr:uid="{00000000-0005-0000-0000-0000B11F0000}"/>
    <cellStyle name="40% - Accent4 12 3 2 2 2 3 2 2" xfId="8118" xr:uid="{00000000-0005-0000-0000-0000B21F0000}"/>
    <cellStyle name="40% - Accent4 12 3 2 2 2 3 3" xfId="8119" xr:uid="{00000000-0005-0000-0000-0000B31F0000}"/>
    <cellStyle name="40% - Accent4 12 3 2 2 2 4" xfId="8120" xr:uid="{00000000-0005-0000-0000-0000B41F0000}"/>
    <cellStyle name="40% - Accent4 12 3 2 2 2 4 2" xfId="8121" xr:uid="{00000000-0005-0000-0000-0000B51F0000}"/>
    <cellStyle name="40% - Accent4 12 3 2 2 2 5" xfId="8122" xr:uid="{00000000-0005-0000-0000-0000B61F0000}"/>
    <cellStyle name="40% - Accent4 12 3 2 2 3" xfId="8123" xr:uid="{00000000-0005-0000-0000-0000B71F0000}"/>
    <cellStyle name="40% - Accent4 12 3 2 2 3 2" xfId="8124" xr:uid="{00000000-0005-0000-0000-0000B81F0000}"/>
    <cellStyle name="40% - Accent4 12 3 2 2 3 2 2" xfId="8125" xr:uid="{00000000-0005-0000-0000-0000B91F0000}"/>
    <cellStyle name="40% - Accent4 12 3 2 2 3 3" xfId="8126" xr:uid="{00000000-0005-0000-0000-0000BA1F0000}"/>
    <cellStyle name="40% - Accent4 12 3 2 2 4" xfId="8127" xr:uid="{00000000-0005-0000-0000-0000BB1F0000}"/>
    <cellStyle name="40% - Accent4 12 3 2 2 4 2" xfId="8128" xr:uid="{00000000-0005-0000-0000-0000BC1F0000}"/>
    <cellStyle name="40% - Accent4 12 3 2 2 4 2 2" xfId="8129" xr:uid="{00000000-0005-0000-0000-0000BD1F0000}"/>
    <cellStyle name="40% - Accent4 12 3 2 2 4 3" xfId="8130" xr:uid="{00000000-0005-0000-0000-0000BE1F0000}"/>
    <cellStyle name="40% - Accent4 12 3 2 2 5" xfId="8131" xr:uid="{00000000-0005-0000-0000-0000BF1F0000}"/>
    <cellStyle name="40% - Accent4 12 3 2 2 5 2" xfId="8132" xr:uid="{00000000-0005-0000-0000-0000C01F0000}"/>
    <cellStyle name="40% - Accent4 12 3 2 2 6" xfId="8133" xr:uid="{00000000-0005-0000-0000-0000C11F0000}"/>
    <cellStyle name="40% - Accent4 12 3 2 2 6 2" xfId="8134" xr:uid="{00000000-0005-0000-0000-0000C21F0000}"/>
    <cellStyle name="40% - Accent4 12 3 2 2 7" xfId="8135" xr:uid="{00000000-0005-0000-0000-0000C31F0000}"/>
    <cellStyle name="40% - Accent4 12 3 2 3" xfId="8136" xr:uid="{00000000-0005-0000-0000-0000C41F0000}"/>
    <cellStyle name="40% - Accent4 12 3 2 3 2" xfId="8137" xr:uid="{00000000-0005-0000-0000-0000C51F0000}"/>
    <cellStyle name="40% - Accent4 12 3 2 3 2 2" xfId="8138" xr:uid="{00000000-0005-0000-0000-0000C61F0000}"/>
    <cellStyle name="40% - Accent4 12 3 2 3 2 2 2" xfId="8139" xr:uid="{00000000-0005-0000-0000-0000C71F0000}"/>
    <cellStyle name="40% - Accent4 12 3 2 3 2 3" xfId="8140" xr:uid="{00000000-0005-0000-0000-0000C81F0000}"/>
    <cellStyle name="40% - Accent4 12 3 2 3 3" xfId="8141" xr:uid="{00000000-0005-0000-0000-0000C91F0000}"/>
    <cellStyle name="40% - Accent4 12 3 2 3 3 2" xfId="8142" xr:uid="{00000000-0005-0000-0000-0000CA1F0000}"/>
    <cellStyle name="40% - Accent4 12 3 2 3 3 2 2" xfId="8143" xr:uid="{00000000-0005-0000-0000-0000CB1F0000}"/>
    <cellStyle name="40% - Accent4 12 3 2 3 3 3" xfId="8144" xr:uid="{00000000-0005-0000-0000-0000CC1F0000}"/>
    <cellStyle name="40% - Accent4 12 3 2 3 4" xfId="8145" xr:uid="{00000000-0005-0000-0000-0000CD1F0000}"/>
    <cellStyle name="40% - Accent4 12 3 2 3 4 2" xfId="8146" xr:uid="{00000000-0005-0000-0000-0000CE1F0000}"/>
    <cellStyle name="40% - Accent4 12 3 2 3 5" xfId="8147" xr:uid="{00000000-0005-0000-0000-0000CF1F0000}"/>
    <cellStyle name="40% - Accent4 12 3 2 4" xfId="8148" xr:uid="{00000000-0005-0000-0000-0000D01F0000}"/>
    <cellStyle name="40% - Accent4 12 3 2 4 2" xfId="8149" xr:uid="{00000000-0005-0000-0000-0000D11F0000}"/>
    <cellStyle name="40% - Accent4 12 3 2 4 2 2" xfId="8150" xr:uid="{00000000-0005-0000-0000-0000D21F0000}"/>
    <cellStyle name="40% - Accent4 12 3 2 4 3" xfId="8151" xr:uid="{00000000-0005-0000-0000-0000D31F0000}"/>
    <cellStyle name="40% - Accent4 12 3 2 5" xfId="8152" xr:uid="{00000000-0005-0000-0000-0000D41F0000}"/>
    <cellStyle name="40% - Accent4 12 3 2 5 2" xfId="8153" xr:uid="{00000000-0005-0000-0000-0000D51F0000}"/>
    <cellStyle name="40% - Accent4 12 3 2 5 2 2" xfId="8154" xr:uid="{00000000-0005-0000-0000-0000D61F0000}"/>
    <cellStyle name="40% - Accent4 12 3 2 5 3" xfId="8155" xr:uid="{00000000-0005-0000-0000-0000D71F0000}"/>
    <cellStyle name="40% - Accent4 12 3 2 6" xfId="8156" xr:uid="{00000000-0005-0000-0000-0000D81F0000}"/>
    <cellStyle name="40% - Accent4 12 3 2 6 2" xfId="8157" xr:uid="{00000000-0005-0000-0000-0000D91F0000}"/>
    <cellStyle name="40% - Accent4 12 3 2 7" xfId="8158" xr:uid="{00000000-0005-0000-0000-0000DA1F0000}"/>
    <cellStyle name="40% - Accent4 12 3 2 7 2" xfId="8159" xr:uid="{00000000-0005-0000-0000-0000DB1F0000}"/>
    <cellStyle name="40% - Accent4 12 3 2 8" xfId="8160" xr:uid="{00000000-0005-0000-0000-0000DC1F0000}"/>
    <cellStyle name="40% - Accent4 12 3 3" xfId="8161" xr:uid="{00000000-0005-0000-0000-0000DD1F0000}"/>
    <cellStyle name="40% - Accent4 12 3 3 2" xfId="8162" xr:uid="{00000000-0005-0000-0000-0000DE1F0000}"/>
    <cellStyle name="40% - Accent4 12 3 3 2 2" xfId="8163" xr:uid="{00000000-0005-0000-0000-0000DF1F0000}"/>
    <cellStyle name="40% - Accent4 12 3 3 2 2 2" xfId="8164" xr:uid="{00000000-0005-0000-0000-0000E01F0000}"/>
    <cellStyle name="40% - Accent4 12 3 3 2 2 2 2" xfId="8165" xr:uid="{00000000-0005-0000-0000-0000E11F0000}"/>
    <cellStyle name="40% - Accent4 12 3 3 2 2 3" xfId="8166" xr:uid="{00000000-0005-0000-0000-0000E21F0000}"/>
    <cellStyle name="40% - Accent4 12 3 3 2 3" xfId="8167" xr:uid="{00000000-0005-0000-0000-0000E31F0000}"/>
    <cellStyle name="40% - Accent4 12 3 3 2 3 2" xfId="8168" xr:uid="{00000000-0005-0000-0000-0000E41F0000}"/>
    <cellStyle name="40% - Accent4 12 3 3 2 3 2 2" xfId="8169" xr:uid="{00000000-0005-0000-0000-0000E51F0000}"/>
    <cellStyle name="40% - Accent4 12 3 3 2 3 3" xfId="8170" xr:uid="{00000000-0005-0000-0000-0000E61F0000}"/>
    <cellStyle name="40% - Accent4 12 3 3 2 4" xfId="8171" xr:uid="{00000000-0005-0000-0000-0000E71F0000}"/>
    <cellStyle name="40% - Accent4 12 3 3 2 4 2" xfId="8172" xr:uid="{00000000-0005-0000-0000-0000E81F0000}"/>
    <cellStyle name="40% - Accent4 12 3 3 2 5" xfId="8173" xr:uid="{00000000-0005-0000-0000-0000E91F0000}"/>
    <cellStyle name="40% - Accent4 12 3 3 3" xfId="8174" xr:uid="{00000000-0005-0000-0000-0000EA1F0000}"/>
    <cellStyle name="40% - Accent4 12 3 3 3 2" xfId="8175" xr:uid="{00000000-0005-0000-0000-0000EB1F0000}"/>
    <cellStyle name="40% - Accent4 12 3 3 3 2 2" xfId="8176" xr:uid="{00000000-0005-0000-0000-0000EC1F0000}"/>
    <cellStyle name="40% - Accent4 12 3 3 3 3" xfId="8177" xr:uid="{00000000-0005-0000-0000-0000ED1F0000}"/>
    <cellStyle name="40% - Accent4 12 3 3 4" xfId="8178" xr:uid="{00000000-0005-0000-0000-0000EE1F0000}"/>
    <cellStyle name="40% - Accent4 12 3 3 4 2" xfId="8179" xr:uid="{00000000-0005-0000-0000-0000EF1F0000}"/>
    <cellStyle name="40% - Accent4 12 3 3 4 2 2" xfId="8180" xr:uid="{00000000-0005-0000-0000-0000F01F0000}"/>
    <cellStyle name="40% - Accent4 12 3 3 4 3" xfId="8181" xr:uid="{00000000-0005-0000-0000-0000F11F0000}"/>
    <cellStyle name="40% - Accent4 12 3 3 5" xfId="8182" xr:uid="{00000000-0005-0000-0000-0000F21F0000}"/>
    <cellStyle name="40% - Accent4 12 3 3 5 2" xfId="8183" xr:uid="{00000000-0005-0000-0000-0000F31F0000}"/>
    <cellStyle name="40% - Accent4 12 3 3 6" xfId="8184" xr:uid="{00000000-0005-0000-0000-0000F41F0000}"/>
    <cellStyle name="40% - Accent4 12 3 3 6 2" xfId="8185" xr:uid="{00000000-0005-0000-0000-0000F51F0000}"/>
    <cellStyle name="40% - Accent4 12 3 3 7" xfId="8186" xr:uid="{00000000-0005-0000-0000-0000F61F0000}"/>
    <cellStyle name="40% - Accent4 12 3 4" xfId="8187" xr:uid="{00000000-0005-0000-0000-0000F71F0000}"/>
    <cellStyle name="40% - Accent4 12 3 4 2" xfId="8188" xr:uid="{00000000-0005-0000-0000-0000F81F0000}"/>
    <cellStyle name="40% - Accent4 12 3 4 2 2" xfId="8189" xr:uid="{00000000-0005-0000-0000-0000F91F0000}"/>
    <cellStyle name="40% - Accent4 12 3 4 2 2 2" xfId="8190" xr:uid="{00000000-0005-0000-0000-0000FA1F0000}"/>
    <cellStyle name="40% - Accent4 12 3 4 2 2 2 2" xfId="8191" xr:uid="{00000000-0005-0000-0000-0000FB1F0000}"/>
    <cellStyle name="40% - Accent4 12 3 4 2 2 3" xfId="8192" xr:uid="{00000000-0005-0000-0000-0000FC1F0000}"/>
    <cellStyle name="40% - Accent4 12 3 4 2 3" xfId="8193" xr:uid="{00000000-0005-0000-0000-0000FD1F0000}"/>
    <cellStyle name="40% - Accent4 12 3 4 2 3 2" xfId="8194" xr:uid="{00000000-0005-0000-0000-0000FE1F0000}"/>
    <cellStyle name="40% - Accent4 12 3 4 2 3 2 2" xfId="8195" xr:uid="{00000000-0005-0000-0000-0000FF1F0000}"/>
    <cellStyle name="40% - Accent4 12 3 4 2 3 3" xfId="8196" xr:uid="{00000000-0005-0000-0000-000000200000}"/>
    <cellStyle name="40% - Accent4 12 3 4 2 4" xfId="8197" xr:uid="{00000000-0005-0000-0000-000001200000}"/>
    <cellStyle name="40% - Accent4 12 3 4 2 4 2" xfId="8198" xr:uid="{00000000-0005-0000-0000-000002200000}"/>
    <cellStyle name="40% - Accent4 12 3 4 2 5" xfId="8199" xr:uid="{00000000-0005-0000-0000-000003200000}"/>
    <cellStyle name="40% - Accent4 12 3 4 3" xfId="8200" xr:uid="{00000000-0005-0000-0000-000004200000}"/>
    <cellStyle name="40% - Accent4 12 3 4 3 2" xfId="8201" xr:uid="{00000000-0005-0000-0000-000005200000}"/>
    <cellStyle name="40% - Accent4 12 3 4 3 2 2" xfId="8202" xr:uid="{00000000-0005-0000-0000-000006200000}"/>
    <cellStyle name="40% - Accent4 12 3 4 3 3" xfId="8203" xr:uid="{00000000-0005-0000-0000-000007200000}"/>
    <cellStyle name="40% - Accent4 12 3 4 4" xfId="8204" xr:uid="{00000000-0005-0000-0000-000008200000}"/>
    <cellStyle name="40% - Accent4 12 3 4 4 2" xfId="8205" xr:uid="{00000000-0005-0000-0000-000009200000}"/>
    <cellStyle name="40% - Accent4 12 3 4 4 2 2" xfId="8206" xr:uid="{00000000-0005-0000-0000-00000A200000}"/>
    <cellStyle name="40% - Accent4 12 3 4 4 3" xfId="8207" xr:uid="{00000000-0005-0000-0000-00000B200000}"/>
    <cellStyle name="40% - Accent4 12 3 4 5" xfId="8208" xr:uid="{00000000-0005-0000-0000-00000C200000}"/>
    <cellStyle name="40% - Accent4 12 3 4 5 2" xfId="8209" xr:uid="{00000000-0005-0000-0000-00000D200000}"/>
    <cellStyle name="40% - Accent4 12 3 4 6" xfId="8210" xr:uid="{00000000-0005-0000-0000-00000E200000}"/>
    <cellStyle name="40% - Accent4 12 3 4 6 2" xfId="8211" xr:uid="{00000000-0005-0000-0000-00000F200000}"/>
    <cellStyle name="40% - Accent4 12 3 4 7" xfId="8212" xr:uid="{00000000-0005-0000-0000-000010200000}"/>
    <cellStyle name="40% - Accent4 12 3 5" xfId="8213" xr:uid="{00000000-0005-0000-0000-000011200000}"/>
    <cellStyle name="40% - Accent4 12 3 5 2" xfId="8214" xr:uid="{00000000-0005-0000-0000-000012200000}"/>
    <cellStyle name="40% - Accent4 12 3 5 2 2" xfId="8215" xr:uid="{00000000-0005-0000-0000-000013200000}"/>
    <cellStyle name="40% - Accent4 12 3 5 2 2 2" xfId="8216" xr:uid="{00000000-0005-0000-0000-000014200000}"/>
    <cellStyle name="40% - Accent4 12 3 5 2 3" xfId="8217" xr:uid="{00000000-0005-0000-0000-000015200000}"/>
    <cellStyle name="40% - Accent4 12 3 5 3" xfId="8218" xr:uid="{00000000-0005-0000-0000-000016200000}"/>
    <cellStyle name="40% - Accent4 12 3 5 3 2" xfId="8219" xr:uid="{00000000-0005-0000-0000-000017200000}"/>
    <cellStyle name="40% - Accent4 12 3 5 3 2 2" xfId="8220" xr:uid="{00000000-0005-0000-0000-000018200000}"/>
    <cellStyle name="40% - Accent4 12 3 5 3 3" xfId="8221" xr:uid="{00000000-0005-0000-0000-000019200000}"/>
    <cellStyle name="40% - Accent4 12 3 5 4" xfId="8222" xr:uid="{00000000-0005-0000-0000-00001A200000}"/>
    <cellStyle name="40% - Accent4 12 3 5 4 2" xfId="8223" xr:uid="{00000000-0005-0000-0000-00001B200000}"/>
    <cellStyle name="40% - Accent4 12 3 5 5" xfId="8224" xr:uid="{00000000-0005-0000-0000-00001C200000}"/>
    <cellStyle name="40% - Accent4 12 3 6" xfId="8225" xr:uid="{00000000-0005-0000-0000-00001D200000}"/>
    <cellStyle name="40% - Accent4 12 3 6 2" xfId="8226" xr:uid="{00000000-0005-0000-0000-00001E200000}"/>
    <cellStyle name="40% - Accent4 12 3 6 2 2" xfId="8227" xr:uid="{00000000-0005-0000-0000-00001F200000}"/>
    <cellStyle name="40% - Accent4 12 3 6 2 2 2" xfId="8228" xr:uid="{00000000-0005-0000-0000-000020200000}"/>
    <cellStyle name="40% - Accent4 12 3 6 2 3" xfId="8229" xr:uid="{00000000-0005-0000-0000-000021200000}"/>
    <cellStyle name="40% - Accent4 12 3 6 3" xfId="8230" xr:uid="{00000000-0005-0000-0000-000022200000}"/>
    <cellStyle name="40% - Accent4 12 3 6 3 2" xfId="8231" xr:uid="{00000000-0005-0000-0000-000023200000}"/>
    <cellStyle name="40% - Accent4 12 3 6 4" xfId="8232" xr:uid="{00000000-0005-0000-0000-000024200000}"/>
    <cellStyle name="40% - Accent4 12 3 7" xfId="8233" xr:uid="{00000000-0005-0000-0000-000025200000}"/>
    <cellStyle name="40% - Accent4 12 3 7 2" xfId="8234" xr:uid="{00000000-0005-0000-0000-000026200000}"/>
    <cellStyle name="40% - Accent4 12 3 7 2 2" xfId="8235" xr:uid="{00000000-0005-0000-0000-000027200000}"/>
    <cellStyle name="40% - Accent4 12 3 7 3" xfId="8236" xr:uid="{00000000-0005-0000-0000-000028200000}"/>
    <cellStyle name="40% - Accent4 12 3 8" xfId="8237" xr:uid="{00000000-0005-0000-0000-000029200000}"/>
    <cellStyle name="40% - Accent4 12 3 8 2" xfId="8238" xr:uid="{00000000-0005-0000-0000-00002A200000}"/>
    <cellStyle name="40% - Accent4 12 3 8 2 2" xfId="8239" xr:uid="{00000000-0005-0000-0000-00002B200000}"/>
    <cellStyle name="40% - Accent4 12 3 8 3" xfId="8240" xr:uid="{00000000-0005-0000-0000-00002C200000}"/>
    <cellStyle name="40% - Accent4 12 3 9" xfId="8241" xr:uid="{00000000-0005-0000-0000-00002D200000}"/>
    <cellStyle name="40% - Accent4 12 3 9 2" xfId="8242" xr:uid="{00000000-0005-0000-0000-00002E200000}"/>
    <cellStyle name="40% - Accent4 12 4" xfId="8243" xr:uid="{00000000-0005-0000-0000-00002F200000}"/>
    <cellStyle name="40% - Accent4 12 4 10" xfId="8244" xr:uid="{00000000-0005-0000-0000-000030200000}"/>
    <cellStyle name="40% - Accent4 12 4 10 2" xfId="8245" xr:uid="{00000000-0005-0000-0000-000031200000}"/>
    <cellStyle name="40% - Accent4 12 4 11" xfId="8246" xr:uid="{00000000-0005-0000-0000-000032200000}"/>
    <cellStyle name="40% - Accent4 12 4 2" xfId="8247" xr:uid="{00000000-0005-0000-0000-000033200000}"/>
    <cellStyle name="40% - Accent4 12 4 2 2" xfId="8248" xr:uid="{00000000-0005-0000-0000-000034200000}"/>
    <cellStyle name="40% - Accent4 12 4 2 2 2" xfId="8249" xr:uid="{00000000-0005-0000-0000-000035200000}"/>
    <cellStyle name="40% - Accent4 12 4 2 2 2 2" xfId="8250" xr:uid="{00000000-0005-0000-0000-000036200000}"/>
    <cellStyle name="40% - Accent4 12 4 2 2 2 2 2" xfId="8251" xr:uid="{00000000-0005-0000-0000-000037200000}"/>
    <cellStyle name="40% - Accent4 12 4 2 2 2 2 2 2" xfId="8252" xr:uid="{00000000-0005-0000-0000-000038200000}"/>
    <cellStyle name="40% - Accent4 12 4 2 2 2 2 3" xfId="8253" xr:uid="{00000000-0005-0000-0000-000039200000}"/>
    <cellStyle name="40% - Accent4 12 4 2 2 2 3" xfId="8254" xr:uid="{00000000-0005-0000-0000-00003A200000}"/>
    <cellStyle name="40% - Accent4 12 4 2 2 2 3 2" xfId="8255" xr:uid="{00000000-0005-0000-0000-00003B200000}"/>
    <cellStyle name="40% - Accent4 12 4 2 2 2 3 2 2" xfId="8256" xr:uid="{00000000-0005-0000-0000-00003C200000}"/>
    <cellStyle name="40% - Accent4 12 4 2 2 2 3 3" xfId="8257" xr:uid="{00000000-0005-0000-0000-00003D200000}"/>
    <cellStyle name="40% - Accent4 12 4 2 2 2 4" xfId="8258" xr:uid="{00000000-0005-0000-0000-00003E200000}"/>
    <cellStyle name="40% - Accent4 12 4 2 2 2 4 2" xfId="8259" xr:uid="{00000000-0005-0000-0000-00003F200000}"/>
    <cellStyle name="40% - Accent4 12 4 2 2 2 5" xfId="8260" xr:uid="{00000000-0005-0000-0000-000040200000}"/>
    <cellStyle name="40% - Accent4 12 4 2 2 3" xfId="8261" xr:uid="{00000000-0005-0000-0000-000041200000}"/>
    <cellStyle name="40% - Accent4 12 4 2 2 3 2" xfId="8262" xr:uid="{00000000-0005-0000-0000-000042200000}"/>
    <cellStyle name="40% - Accent4 12 4 2 2 3 2 2" xfId="8263" xr:uid="{00000000-0005-0000-0000-000043200000}"/>
    <cellStyle name="40% - Accent4 12 4 2 2 3 3" xfId="8264" xr:uid="{00000000-0005-0000-0000-000044200000}"/>
    <cellStyle name="40% - Accent4 12 4 2 2 4" xfId="8265" xr:uid="{00000000-0005-0000-0000-000045200000}"/>
    <cellStyle name="40% - Accent4 12 4 2 2 4 2" xfId="8266" xr:uid="{00000000-0005-0000-0000-000046200000}"/>
    <cellStyle name="40% - Accent4 12 4 2 2 4 2 2" xfId="8267" xr:uid="{00000000-0005-0000-0000-000047200000}"/>
    <cellStyle name="40% - Accent4 12 4 2 2 4 3" xfId="8268" xr:uid="{00000000-0005-0000-0000-000048200000}"/>
    <cellStyle name="40% - Accent4 12 4 2 2 5" xfId="8269" xr:uid="{00000000-0005-0000-0000-000049200000}"/>
    <cellStyle name="40% - Accent4 12 4 2 2 5 2" xfId="8270" xr:uid="{00000000-0005-0000-0000-00004A200000}"/>
    <cellStyle name="40% - Accent4 12 4 2 2 6" xfId="8271" xr:uid="{00000000-0005-0000-0000-00004B200000}"/>
    <cellStyle name="40% - Accent4 12 4 2 2 6 2" xfId="8272" xr:uid="{00000000-0005-0000-0000-00004C200000}"/>
    <cellStyle name="40% - Accent4 12 4 2 2 7" xfId="8273" xr:uid="{00000000-0005-0000-0000-00004D200000}"/>
    <cellStyle name="40% - Accent4 12 4 2 3" xfId="8274" xr:uid="{00000000-0005-0000-0000-00004E200000}"/>
    <cellStyle name="40% - Accent4 12 4 2 3 2" xfId="8275" xr:uid="{00000000-0005-0000-0000-00004F200000}"/>
    <cellStyle name="40% - Accent4 12 4 2 3 2 2" xfId="8276" xr:uid="{00000000-0005-0000-0000-000050200000}"/>
    <cellStyle name="40% - Accent4 12 4 2 3 2 2 2" xfId="8277" xr:uid="{00000000-0005-0000-0000-000051200000}"/>
    <cellStyle name="40% - Accent4 12 4 2 3 2 3" xfId="8278" xr:uid="{00000000-0005-0000-0000-000052200000}"/>
    <cellStyle name="40% - Accent4 12 4 2 3 3" xfId="8279" xr:uid="{00000000-0005-0000-0000-000053200000}"/>
    <cellStyle name="40% - Accent4 12 4 2 3 3 2" xfId="8280" xr:uid="{00000000-0005-0000-0000-000054200000}"/>
    <cellStyle name="40% - Accent4 12 4 2 3 3 2 2" xfId="8281" xr:uid="{00000000-0005-0000-0000-000055200000}"/>
    <cellStyle name="40% - Accent4 12 4 2 3 3 3" xfId="8282" xr:uid="{00000000-0005-0000-0000-000056200000}"/>
    <cellStyle name="40% - Accent4 12 4 2 3 4" xfId="8283" xr:uid="{00000000-0005-0000-0000-000057200000}"/>
    <cellStyle name="40% - Accent4 12 4 2 3 4 2" xfId="8284" xr:uid="{00000000-0005-0000-0000-000058200000}"/>
    <cellStyle name="40% - Accent4 12 4 2 3 5" xfId="8285" xr:uid="{00000000-0005-0000-0000-000059200000}"/>
    <cellStyle name="40% - Accent4 12 4 2 4" xfId="8286" xr:uid="{00000000-0005-0000-0000-00005A200000}"/>
    <cellStyle name="40% - Accent4 12 4 2 4 2" xfId="8287" xr:uid="{00000000-0005-0000-0000-00005B200000}"/>
    <cellStyle name="40% - Accent4 12 4 2 4 2 2" xfId="8288" xr:uid="{00000000-0005-0000-0000-00005C200000}"/>
    <cellStyle name="40% - Accent4 12 4 2 4 3" xfId="8289" xr:uid="{00000000-0005-0000-0000-00005D200000}"/>
    <cellStyle name="40% - Accent4 12 4 2 5" xfId="8290" xr:uid="{00000000-0005-0000-0000-00005E200000}"/>
    <cellStyle name="40% - Accent4 12 4 2 5 2" xfId="8291" xr:uid="{00000000-0005-0000-0000-00005F200000}"/>
    <cellStyle name="40% - Accent4 12 4 2 5 2 2" xfId="8292" xr:uid="{00000000-0005-0000-0000-000060200000}"/>
    <cellStyle name="40% - Accent4 12 4 2 5 3" xfId="8293" xr:uid="{00000000-0005-0000-0000-000061200000}"/>
    <cellStyle name="40% - Accent4 12 4 2 6" xfId="8294" xr:uid="{00000000-0005-0000-0000-000062200000}"/>
    <cellStyle name="40% - Accent4 12 4 2 6 2" xfId="8295" xr:uid="{00000000-0005-0000-0000-000063200000}"/>
    <cellStyle name="40% - Accent4 12 4 2 7" xfId="8296" xr:uid="{00000000-0005-0000-0000-000064200000}"/>
    <cellStyle name="40% - Accent4 12 4 2 7 2" xfId="8297" xr:uid="{00000000-0005-0000-0000-000065200000}"/>
    <cellStyle name="40% - Accent4 12 4 2 8" xfId="8298" xr:uid="{00000000-0005-0000-0000-000066200000}"/>
    <cellStyle name="40% - Accent4 12 4 3" xfId="8299" xr:uid="{00000000-0005-0000-0000-000067200000}"/>
    <cellStyle name="40% - Accent4 12 4 3 2" xfId="8300" xr:uid="{00000000-0005-0000-0000-000068200000}"/>
    <cellStyle name="40% - Accent4 12 4 3 2 2" xfId="8301" xr:uid="{00000000-0005-0000-0000-000069200000}"/>
    <cellStyle name="40% - Accent4 12 4 3 2 2 2" xfId="8302" xr:uid="{00000000-0005-0000-0000-00006A200000}"/>
    <cellStyle name="40% - Accent4 12 4 3 2 2 2 2" xfId="8303" xr:uid="{00000000-0005-0000-0000-00006B200000}"/>
    <cellStyle name="40% - Accent4 12 4 3 2 2 3" xfId="8304" xr:uid="{00000000-0005-0000-0000-00006C200000}"/>
    <cellStyle name="40% - Accent4 12 4 3 2 3" xfId="8305" xr:uid="{00000000-0005-0000-0000-00006D200000}"/>
    <cellStyle name="40% - Accent4 12 4 3 2 3 2" xfId="8306" xr:uid="{00000000-0005-0000-0000-00006E200000}"/>
    <cellStyle name="40% - Accent4 12 4 3 2 3 2 2" xfId="8307" xr:uid="{00000000-0005-0000-0000-00006F200000}"/>
    <cellStyle name="40% - Accent4 12 4 3 2 3 3" xfId="8308" xr:uid="{00000000-0005-0000-0000-000070200000}"/>
    <cellStyle name="40% - Accent4 12 4 3 2 4" xfId="8309" xr:uid="{00000000-0005-0000-0000-000071200000}"/>
    <cellStyle name="40% - Accent4 12 4 3 2 4 2" xfId="8310" xr:uid="{00000000-0005-0000-0000-000072200000}"/>
    <cellStyle name="40% - Accent4 12 4 3 2 5" xfId="8311" xr:uid="{00000000-0005-0000-0000-000073200000}"/>
    <cellStyle name="40% - Accent4 12 4 3 3" xfId="8312" xr:uid="{00000000-0005-0000-0000-000074200000}"/>
    <cellStyle name="40% - Accent4 12 4 3 3 2" xfId="8313" xr:uid="{00000000-0005-0000-0000-000075200000}"/>
    <cellStyle name="40% - Accent4 12 4 3 3 2 2" xfId="8314" xr:uid="{00000000-0005-0000-0000-000076200000}"/>
    <cellStyle name="40% - Accent4 12 4 3 3 3" xfId="8315" xr:uid="{00000000-0005-0000-0000-000077200000}"/>
    <cellStyle name="40% - Accent4 12 4 3 4" xfId="8316" xr:uid="{00000000-0005-0000-0000-000078200000}"/>
    <cellStyle name="40% - Accent4 12 4 3 4 2" xfId="8317" xr:uid="{00000000-0005-0000-0000-000079200000}"/>
    <cellStyle name="40% - Accent4 12 4 3 4 2 2" xfId="8318" xr:uid="{00000000-0005-0000-0000-00007A200000}"/>
    <cellStyle name="40% - Accent4 12 4 3 4 3" xfId="8319" xr:uid="{00000000-0005-0000-0000-00007B200000}"/>
    <cellStyle name="40% - Accent4 12 4 3 5" xfId="8320" xr:uid="{00000000-0005-0000-0000-00007C200000}"/>
    <cellStyle name="40% - Accent4 12 4 3 5 2" xfId="8321" xr:uid="{00000000-0005-0000-0000-00007D200000}"/>
    <cellStyle name="40% - Accent4 12 4 3 6" xfId="8322" xr:uid="{00000000-0005-0000-0000-00007E200000}"/>
    <cellStyle name="40% - Accent4 12 4 3 6 2" xfId="8323" xr:uid="{00000000-0005-0000-0000-00007F200000}"/>
    <cellStyle name="40% - Accent4 12 4 3 7" xfId="8324" xr:uid="{00000000-0005-0000-0000-000080200000}"/>
    <cellStyle name="40% - Accent4 12 4 4" xfId="8325" xr:uid="{00000000-0005-0000-0000-000081200000}"/>
    <cellStyle name="40% - Accent4 12 4 4 2" xfId="8326" xr:uid="{00000000-0005-0000-0000-000082200000}"/>
    <cellStyle name="40% - Accent4 12 4 4 2 2" xfId="8327" xr:uid="{00000000-0005-0000-0000-000083200000}"/>
    <cellStyle name="40% - Accent4 12 4 4 2 2 2" xfId="8328" xr:uid="{00000000-0005-0000-0000-000084200000}"/>
    <cellStyle name="40% - Accent4 12 4 4 2 2 2 2" xfId="8329" xr:uid="{00000000-0005-0000-0000-000085200000}"/>
    <cellStyle name="40% - Accent4 12 4 4 2 2 3" xfId="8330" xr:uid="{00000000-0005-0000-0000-000086200000}"/>
    <cellStyle name="40% - Accent4 12 4 4 2 3" xfId="8331" xr:uid="{00000000-0005-0000-0000-000087200000}"/>
    <cellStyle name="40% - Accent4 12 4 4 2 3 2" xfId="8332" xr:uid="{00000000-0005-0000-0000-000088200000}"/>
    <cellStyle name="40% - Accent4 12 4 4 2 3 2 2" xfId="8333" xr:uid="{00000000-0005-0000-0000-000089200000}"/>
    <cellStyle name="40% - Accent4 12 4 4 2 3 3" xfId="8334" xr:uid="{00000000-0005-0000-0000-00008A200000}"/>
    <cellStyle name="40% - Accent4 12 4 4 2 4" xfId="8335" xr:uid="{00000000-0005-0000-0000-00008B200000}"/>
    <cellStyle name="40% - Accent4 12 4 4 2 4 2" xfId="8336" xr:uid="{00000000-0005-0000-0000-00008C200000}"/>
    <cellStyle name="40% - Accent4 12 4 4 2 5" xfId="8337" xr:uid="{00000000-0005-0000-0000-00008D200000}"/>
    <cellStyle name="40% - Accent4 12 4 4 3" xfId="8338" xr:uid="{00000000-0005-0000-0000-00008E200000}"/>
    <cellStyle name="40% - Accent4 12 4 4 3 2" xfId="8339" xr:uid="{00000000-0005-0000-0000-00008F200000}"/>
    <cellStyle name="40% - Accent4 12 4 4 3 2 2" xfId="8340" xr:uid="{00000000-0005-0000-0000-000090200000}"/>
    <cellStyle name="40% - Accent4 12 4 4 3 3" xfId="8341" xr:uid="{00000000-0005-0000-0000-000091200000}"/>
    <cellStyle name="40% - Accent4 12 4 4 4" xfId="8342" xr:uid="{00000000-0005-0000-0000-000092200000}"/>
    <cellStyle name="40% - Accent4 12 4 4 4 2" xfId="8343" xr:uid="{00000000-0005-0000-0000-000093200000}"/>
    <cellStyle name="40% - Accent4 12 4 4 4 2 2" xfId="8344" xr:uid="{00000000-0005-0000-0000-000094200000}"/>
    <cellStyle name="40% - Accent4 12 4 4 4 3" xfId="8345" xr:uid="{00000000-0005-0000-0000-000095200000}"/>
    <cellStyle name="40% - Accent4 12 4 4 5" xfId="8346" xr:uid="{00000000-0005-0000-0000-000096200000}"/>
    <cellStyle name="40% - Accent4 12 4 4 5 2" xfId="8347" xr:uid="{00000000-0005-0000-0000-000097200000}"/>
    <cellStyle name="40% - Accent4 12 4 4 6" xfId="8348" xr:uid="{00000000-0005-0000-0000-000098200000}"/>
    <cellStyle name="40% - Accent4 12 4 4 6 2" xfId="8349" xr:uid="{00000000-0005-0000-0000-000099200000}"/>
    <cellStyle name="40% - Accent4 12 4 4 7" xfId="8350" xr:uid="{00000000-0005-0000-0000-00009A200000}"/>
    <cellStyle name="40% - Accent4 12 4 5" xfId="8351" xr:uid="{00000000-0005-0000-0000-00009B200000}"/>
    <cellStyle name="40% - Accent4 12 4 5 2" xfId="8352" xr:uid="{00000000-0005-0000-0000-00009C200000}"/>
    <cellStyle name="40% - Accent4 12 4 5 2 2" xfId="8353" xr:uid="{00000000-0005-0000-0000-00009D200000}"/>
    <cellStyle name="40% - Accent4 12 4 5 2 2 2" xfId="8354" xr:uid="{00000000-0005-0000-0000-00009E200000}"/>
    <cellStyle name="40% - Accent4 12 4 5 2 3" xfId="8355" xr:uid="{00000000-0005-0000-0000-00009F200000}"/>
    <cellStyle name="40% - Accent4 12 4 5 3" xfId="8356" xr:uid="{00000000-0005-0000-0000-0000A0200000}"/>
    <cellStyle name="40% - Accent4 12 4 5 3 2" xfId="8357" xr:uid="{00000000-0005-0000-0000-0000A1200000}"/>
    <cellStyle name="40% - Accent4 12 4 5 3 2 2" xfId="8358" xr:uid="{00000000-0005-0000-0000-0000A2200000}"/>
    <cellStyle name="40% - Accent4 12 4 5 3 3" xfId="8359" xr:uid="{00000000-0005-0000-0000-0000A3200000}"/>
    <cellStyle name="40% - Accent4 12 4 5 4" xfId="8360" xr:uid="{00000000-0005-0000-0000-0000A4200000}"/>
    <cellStyle name="40% - Accent4 12 4 5 4 2" xfId="8361" xr:uid="{00000000-0005-0000-0000-0000A5200000}"/>
    <cellStyle name="40% - Accent4 12 4 5 5" xfId="8362" xr:uid="{00000000-0005-0000-0000-0000A6200000}"/>
    <cellStyle name="40% - Accent4 12 4 6" xfId="8363" xr:uid="{00000000-0005-0000-0000-0000A7200000}"/>
    <cellStyle name="40% - Accent4 12 4 6 2" xfId="8364" xr:uid="{00000000-0005-0000-0000-0000A8200000}"/>
    <cellStyle name="40% - Accent4 12 4 6 2 2" xfId="8365" xr:uid="{00000000-0005-0000-0000-0000A9200000}"/>
    <cellStyle name="40% - Accent4 12 4 6 2 2 2" xfId="8366" xr:uid="{00000000-0005-0000-0000-0000AA200000}"/>
    <cellStyle name="40% - Accent4 12 4 6 2 3" xfId="8367" xr:uid="{00000000-0005-0000-0000-0000AB200000}"/>
    <cellStyle name="40% - Accent4 12 4 6 3" xfId="8368" xr:uid="{00000000-0005-0000-0000-0000AC200000}"/>
    <cellStyle name="40% - Accent4 12 4 6 3 2" xfId="8369" xr:uid="{00000000-0005-0000-0000-0000AD200000}"/>
    <cellStyle name="40% - Accent4 12 4 6 4" xfId="8370" xr:uid="{00000000-0005-0000-0000-0000AE200000}"/>
    <cellStyle name="40% - Accent4 12 4 7" xfId="8371" xr:uid="{00000000-0005-0000-0000-0000AF200000}"/>
    <cellStyle name="40% - Accent4 12 4 7 2" xfId="8372" xr:uid="{00000000-0005-0000-0000-0000B0200000}"/>
    <cellStyle name="40% - Accent4 12 4 7 2 2" xfId="8373" xr:uid="{00000000-0005-0000-0000-0000B1200000}"/>
    <cellStyle name="40% - Accent4 12 4 7 3" xfId="8374" xr:uid="{00000000-0005-0000-0000-0000B2200000}"/>
    <cellStyle name="40% - Accent4 12 4 8" xfId="8375" xr:uid="{00000000-0005-0000-0000-0000B3200000}"/>
    <cellStyle name="40% - Accent4 12 4 8 2" xfId="8376" xr:uid="{00000000-0005-0000-0000-0000B4200000}"/>
    <cellStyle name="40% - Accent4 12 4 8 2 2" xfId="8377" xr:uid="{00000000-0005-0000-0000-0000B5200000}"/>
    <cellStyle name="40% - Accent4 12 4 8 3" xfId="8378" xr:uid="{00000000-0005-0000-0000-0000B6200000}"/>
    <cellStyle name="40% - Accent4 12 4 9" xfId="8379" xr:uid="{00000000-0005-0000-0000-0000B7200000}"/>
    <cellStyle name="40% - Accent4 12 4 9 2" xfId="8380" xr:uid="{00000000-0005-0000-0000-0000B8200000}"/>
    <cellStyle name="40% - Accent4 12 5" xfId="8381" xr:uid="{00000000-0005-0000-0000-0000B9200000}"/>
    <cellStyle name="40% - Accent4 12 5 10" xfId="8382" xr:uid="{00000000-0005-0000-0000-0000BA200000}"/>
    <cellStyle name="40% - Accent4 12 5 10 2" xfId="8383" xr:uid="{00000000-0005-0000-0000-0000BB200000}"/>
    <cellStyle name="40% - Accent4 12 5 11" xfId="8384" xr:uid="{00000000-0005-0000-0000-0000BC200000}"/>
    <cellStyle name="40% - Accent4 12 5 2" xfId="8385" xr:uid="{00000000-0005-0000-0000-0000BD200000}"/>
    <cellStyle name="40% - Accent4 12 5 2 2" xfId="8386" xr:uid="{00000000-0005-0000-0000-0000BE200000}"/>
    <cellStyle name="40% - Accent4 12 5 2 2 2" xfId="8387" xr:uid="{00000000-0005-0000-0000-0000BF200000}"/>
    <cellStyle name="40% - Accent4 12 5 2 2 2 2" xfId="8388" xr:uid="{00000000-0005-0000-0000-0000C0200000}"/>
    <cellStyle name="40% - Accent4 12 5 2 2 2 2 2" xfId="8389" xr:uid="{00000000-0005-0000-0000-0000C1200000}"/>
    <cellStyle name="40% - Accent4 12 5 2 2 2 2 2 2" xfId="8390" xr:uid="{00000000-0005-0000-0000-0000C2200000}"/>
    <cellStyle name="40% - Accent4 12 5 2 2 2 2 3" xfId="8391" xr:uid="{00000000-0005-0000-0000-0000C3200000}"/>
    <cellStyle name="40% - Accent4 12 5 2 2 2 3" xfId="8392" xr:uid="{00000000-0005-0000-0000-0000C4200000}"/>
    <cellStyle name="40% - Accent4 12 5 2 2 2 3 2" xfId="8393" xr:uid="{00000000-0005-0000-0000-0000C5200000}"/>
    <cellStyle name="40% - Accent4 12 5 2 2 2 3 2 2" xfId="8394" xr:uid="{00000000-0005-0000-0000-0000C6200000}"/>
    <cellStyle name="40% - Accent4 12 5 2 2 2 3 3" xfId="8395" xr:uid="{00000000-0005-0000-0000-0000C7200000}"/>
    <cellStyle name="40% - Accent4 12 5 2 2 2 4" xfId="8396" xr:uid="{00000000-0005-0000-0000-0000C8200000}"/>
    <cellStyle name="40% - Accent4 12 5 2 2 2 4 2" xfId="8397" xr:uid="{00000000-0005-0000-0000-0000C9200000}"/>
    <cellStyle name="40% - Accent4 12 5 2 2 2 5" xfId="8398" xr:uid="{00000000-0005-0000-0000-0000CA200000}"/>
    <cellStyle name="40% - Accent4 12 5 2 2 3" xfId="8399" xr:uid="{00000000-0005-0000-0000-0000CB200000}"/>
    <cellStyle name="40% - Accent4 12 5 2 2 3 2" xfId="8400" xr:uid="{00000000-0005-0000-0000-0000CC200000}"/>
    <cellStyle name="40% - Accent4 12 5 2 2 3 2 2" xfId="8401" xr:uid="{00000000-0005-0000-0000-0000CD200000}"/>
    <cellStyle name="40% - Accent4 12 5 2 2 3 3" xfId="8402" xr:uid="{00000000-0005-0000-0000-0000CE200000}"/>
    <cellStyle name="40% - Accent4 12 5 2 2 4" xfId="8403" xr:uid="{00000000-0005-0000-0000-0000CF200000}"/>
    <cellStyle name="40% - Accent4 12 5 2 2 4 2" xfId="8404" xr:uid="{00000000-0005-0000-0000-0000D0200000}"/>
    <cellStyle name="40% - Accent4 12 5 2 2 4 2 2" xfId="8405" xr:uid="{00000000-0005-0000-0000-0000D1200000}"/>
    <cellStyle name="40% - Accent4 12 5 2 2 4 3" xfId="8406" xr:uid="{00000000-0005-0000-0000-0000D2200000}"/>
    <cellStyle name="40% - Accent4 12 5 2 2 5" xfId="8407" xr:uid="{00000000-0005-0000-0000-0000D3200000}"/>
    <cellStyle name="40% - Accent4 12 5 2 2 5 2" xfId="8408" xr:uid="{00000000-0005-0000-0000-0000D4200000}"/>
    <cellStyle name="40% - Accent4 12 5 2 2 6" xfId="8409" xr:uid="{00000000-0005-0000-0000-0000D5200000}"/>
    <cellStyle name="40% - Accent4 12 5 2 2 6 2" xfId="8410" xr:uid="{00000000-0005-0000-0000-0000D6200000}"/>
    <cellStyle name="40% - Accent4 12 5 2 2 7" xfId="8411" xr:uid="{00000000-0005-0000-0000-0000D7200000}"/>
    <cellStyle name="40% - Accent4 12 5 2 3" xfId="8412" xr:uid="{00000000-0005-0000-0000-0000D8200000}"/>
    <cellStyle name="40% - Accent4 12 5 2 3 2" xfId="8413" xr:uid="{00000000-0005-0000-0000-0000D9200000}"/>
    <cellStyle name="40% - Accent4 12 5 2 3 2 2" xfId="8414" xr:uid="{00000000-0005-0000-0000-0000DA200000}"/>
    <cellStyle name="40% - Accent4 12 5 2 3 2 2 2" xfId="8415" xr:uid="{00000000-0005-0000-0000-0000DB200000}"/>
    <cellStyle name="40% - Accent4 12 5 2 3 2 3" xfId="8416" xr:uid="{00000000-0005-0000-0000-0000DC200000}"/>
    <cellStyle name="40% - Accent4 12 5 2 3 3" xfId="8417" xr:uid="{00000000-0005-0000-0000-0000DD200000}"/>
    <cellStyle name="40% - Accent4 12 5 2 3 3 2" xfId="8418" xr:uid="{00000000-0005-0000-0000-0000DE200000}"/>
    <cellStyle name="40% - Accent4 12 5 2 3 3 2 2" xfId="8419" xr:uid="{00000000-0005-0000-0000-0000DF200000}"/>
    <cellStyle name="40% - Accent4 12 5 2 3 3 3" xfId="8420" xr:uid="{00000000-0005-0000-0000-0000E0200000}"/>
    <cellStyle name="40% - Accent4 12 5 2 3 4" xfId="8421" xr:uid="{00000000-0005-0000-0000-0000E1200000}"/>
    <cellStyle name="40% - Accent4 12 5 2 3 4 2" xfId="8422" xr:uid="{00000000-0005-0000-0000-0000E2200000}"/>
    <cellStyle name="40% - Accent4 12 5 2 3 5" xfId="8423" xr:uid="{00000000-0005-0000-0000-0000E3200000}"/>
    <cellStyle name="40% - Accent4 12 5 2 4" xfId="8424" xr:uid="{00000000-0005-0000-0000-0000E4200000}"/>
    <cellStyle name="40% - Accent4 12 5 2 4 2" xfId="8425" xr:uid="{00000000-0005-0000-0000-0000E5200000}"/>
    <cellStyle name="40% - Accent4 12 5 2 4 2 2" xfId="8426" xr:uid="{00000000-0005-0000-0000-0000E6200000}"/>
    <cellStyle name="40% - Accent4 12 5 2 4 3" xfId="8427" xr:uid="{00000000-0005-0000-0000-0000E7200000}"/>
    <cellStyle name="40% - Accent4 12 5 2 5" xfId="8428" xr:uid="{00000000-0005-0000-0000-0000E8200000}"/>
    <cellStyle name="40% - Accent4 12 5 2 5 2" xfId="8429" xr:uid="{00000000-0005-0000-0000-0000E9200000}"/>
    <cellStyle name="40% - Accent4 12 5 2 5 2 2" xfId="8430" xr:uid="{00000000-0005-0000-0000-0000EA200000}"/>
    <cellStyle name="40% - Accent4 12 5 2 5 3" xfId="8431" xr:uid="{00000000-0005-0000-0000-0000EB200000}"/>
    <cellStyle name="40% - Accent4 12 5 2 6" xfId="8432" xr:uid="{00000000-0005-0000-0000-0000EC200000}"/>
    <cellStyle name="40% - Accent4 12 5 2 6 2" xfId="8433" xr:uid="{00000000-0005-0000-0000-0000ED200000}"/>
    <cellStyle name="40% - Accent4 12 5 2 7" xfId="8434" xr:uid="{00000000-0005-0000-0000-0000EE200000}"/>
    <cellStyle name="40% - Accent4 12 5 2 7 2" xfId="8435" xr:uid="{00000000-0005-0000-0000-0000EF200000}"/>
    <cellStyle name="40% - Accent4 12 5 2 8" xfId="8436" xr:uid="{00000000-0005-0000-0000-0000F0200000}"/>
    <cellStyle name="40% - Accent4 12 5 3" xfId="8437" xr:uid="{00000000-0005-0000-0000-0000F1200000}"/>
    <cellStyle name="40% - Accent4 12 5 3 2" xfId="8438" xr:uid="{00000000-0005-0000-0000-0000F2200000}"/>
    <cellStyle name="40% - Accent4 12 5 3 2 2" xfId="8439" xr:uid="{00000000-0005-0000-0000-0000F3200000}"/>
    <cellStyle name="40% - Accent4 12 5 3 2 2 2" xfId="8440" xr:uid="{00000000-0005-0000-0000-0000F4200000}"/>
    <cellStyle name="40% - Accent4 12 5 3 2 2 2 2" xfId="8441" xr:uid="{00000000-0005-0000-0000-0000F5200000}"/>
    <cellStyle name="40% - Accent4 12 5 3 2 2 3" xfId="8442" xr:uid="{00000000-0005-0000-0000-0000F6200000}"/>
    <cellStyle name="40% - Accent4 12 5 3 2 3" xfId="8443" xr:uid="{00000000-0005-0000-0000-0000F7200000}"/>
    <cellStyle name="40% - Accent4 12 5 3 2 3 2" xfId="8444" xr:uid="{00000000-0005-0000-0000-0000F8200000}"/>
    <cellStyle name="40% - Accent4 12 5 3 2 3 2 2" xfId="8445" xr:uid="{00000000-0005-0000-0000-0000F9200000}"/>
    <cellStyle name="40% - Accent4 12 5 3 2 3 3" xfId="8446" xr:uid="{00000000-0005-0000-0000-0000FA200000}"/>
    <cellStyle name="40% - Accent4 12 5 3 2 4" xfId="8447" xr:uid="{00000000-0005-0000-0000-0000FB200000}"/>
    <cellStyle name="40% - Accent4 12 5 3 2 4 2" xfId="8448" xr:uid="{00000000-0005-0000-0000-0000FC200000}"/>
    <cellStyle name="40% - Accent4 12 5 3 2 5" xfId="8449" xr:uid="{00000000-0005-0000-0000-0000FD200000}"/>
    <cellStyle name="40% - Accent4 12 5 3 3" xfId="8450" xr:uid="{00000000-0005-0000-0000-0000FE200000}"/>
    <cellStyle name="40% - Accent4 12 5 3 3 2" xfId="8451" xr:uid="{00000000-0005-0000-0000-0000FF200000}"/>
    <cellStyle name="40% - Accent4 12 5 3 3 2 2" xfId="8452" xr:uid="{00000000-0005-0000-0000-000000210000}"/>
    <cellStyle name="40% - Accent4 12 5 3 3 3" xfId="8453" xr:uid="{00000000-0005-0000-0000-000001210000}"/>
    <cellStyle name="40% - Accent4 12 5 3 4" xfId="8454" xr:uid="{00000000-0005-0000-0000-000002210000}"/>
    <cellStyle name="40% - Accent4 12 5 3 4 2" xfId="8455" xr:uid="{00000000-0005-0000-0000-000003210000}"/>
    <cellStyle name="40% - Accent4 12 5 3 4 2 2" xfId="8456" xr:uid="{00000000-0005-0000-0000-000004210000}"/>
    <cellStyle name="40% - Accent4 12 5 3 4 3" xfId="8457" xr:uid="{00000000-0005-0000-0000-000005210000}"/>
    <cellStyle name="40% - Accent4 12 5 3 5" xfId="8458" xr:uid="{00000000-0005-0000-0000-000006210000}"/>
    <cellStyle name="40% - Accent4 12 5 3 5 2" xfId="8459" xr:uid="{00000000-0005-0000-0000-000007210000}"/>
    <cellStyle name="40% - Accent4 12 5 3 6" xfId="8460" xr:uid="{00000000-0005-0000-0000-000008210000}"/>
    <cellStyle name="40% - Accent4 12 5 3 6 2" xfId="8461" xr:uid="{00000000-0005-0000-0000-000009210000}"/>
    <cellStyle name="40% - Accent4 12 5 3 7" xfId="8462" xr:uid="{00000000-0005-0000-0000-00000A210000}"/>
    <cellStyle name="40% - Accent4 12 5 4" xfId="8463" xr:uid="{00000000-0005-0000-0000-00000B210000}"/>
    <cellStyle name="40% - Accent4 12 5 4 2" xfId="8464" xr:uid="{00000000-0005-0000-0000-00000C210000}"/>
    <cellStyle name="40% - Accent4 12 5 4 2 2" xfId="8465" xr:uid="{00000000-0005-0000-0000-00000D210000}"/>
    <cellStyle name="40% - Accent4 12 5 4 2 2 2" xfId="8466" xr:uid="{00000000-0005-0000-0000-00000E210000}"/>
    <cellStyle name="40% - Accent4 12 5 4 2 2 2 2" xfId="8467" xr:uid="{00000000-0005-0000-0000-00000F210000}"/>
    <cellStyle name="40% - Accent4 12 5 4 2 2 3" xfId="8468" xr:uid="{00000000-0005-0000-0000-000010210000}"/>
    <cellStyle name="40% - Accent4 12 5 4 2 3" xfId="8469" xr:uid="{00000000-0005-0000-0000-000011210000}"/>
    <cellStyle name="40% - Accent4 12 5 4 2 3 2" xfId="8470" xr:uid="{00000000-0005-0000-0000-000012210000}"/>
    <cellStyle name="40% - Accent4 12 5 4 2 3 2 2" xfId="8471" xr:uid="{00000000-0005-0000-0000-000013210000}"/>
    <cellStyle name="40% - Accent4 12 5 4 2 3 3" xfId="8472" xr:uid="{00000000-0005-0000-0000-000014210000}"/>
    <cellStyle name="40% - Accent4 12 5 4 2 4" xfId="8473" xr:uid="{00000000-0005-0000-0000-000015210000}"/>
    <cellStyle name="40% - Accent4 12 5 4 2 4 2" xfId="8474" xr:uid="{00000000-0005-0000-0000-000016210000}"/>
    <cellStyle name="40% - Accent4 12 5 4 2 5" xfId="8475" xr:uid="{00000000-0005-0000-0000-000017210000}"/>
    <cellStyle name="40% - Accent4 12 5 4 3" xfId="8476" xr:uid="{00000000-0005-0000-0000-000018210000}"/>
    <cellStyle name="40% - Accent4 12 5 4 3 2" xfId="8477" xr:uid="{00000000-0005-0000-0000-000019210000}"/>
    <cellStyle name="40% - Accent4 12 5 4 3 2 2" xfId="8478" xr:uid="{00000000-0005-0000-0000-00001A210000}"/>
    <cellStyle name="40% - Accent4 12 5 4 3 3" xfId="8479" xr:uid="{00000000-0005-0000-0000-00001B210000}"/>
    <cellStyle name="40% - Accent4 12 5 4 4" xfId="8480" xr:uid="{00000000-0005-0000-0000-00001C210000}"/>
    <cellStyle name="40% - Accent4 12 5 4 4 2" xfId="8481" xr:uid="{00000000-0005-0000-0000-00001D210000}"/>
    <cellStyle name="40% - Accent4 12 5 4 4 2 2" xfId="8482" xr:uid="{00000000-0005-0000-0000-00001E210000}"/>
    <cellStyle name="40% - Accent4 12 5 4 4 3" xfId="8483" xr:uid="{00000000-0005-0000-0000-00001F210000}"/>
    <cellStyle name="40% - Accent4 12 5 4 5" xfId="8484" xr:uid="{00000000-0005-0000-0000-000020210000}"/>
    <cellStyle name="40% - Accent4 12 5 4 5 2" xfId="8485" xr:uid="{00000000-0005-0000-0000-000021210000}"/>
    <cellStyle name="40% - Accent4 12 5 4 6" xfId="8486" xr:uid="{00000000-0005-0000-0000-000022210000}"/>
    <cellStyle name="40% - Accent4 12 5 4 6 2" xfId="8487" xr:uid="{00000000-0005-0000-0000-000023210000}"/>
    <cellStyle name="40% - Accent4 12 5 4 7" xfId="8488" xr:uid="{00000000-0005-0000-0000-000024210000}"/>
    <cellStyle name="40% - Accent4 12 5 5" xfId="8489" xr:uid="{00000000-0005-0000-0000-000025210000}"/>
    <cellStyle name="40% - Accent4 12 5 5 2" xfId="8490" xr:uid="{00000000-0005-0000-0000-000026210000}"/>
    <cellStyle name="40% - Accent4 12 5 5 2 2" xfId="8491" xr:uid="{00000000-0005-0000-0000-000027210000}"/>
    <cellStyle name="40% - Accent4 12 5 5 2 2 2" xfId="8492" xr:uid="{00000000-0005-0000-0000-000028210000}"/>
    <cellStyle name="40% - Accent4 12 5 5 2 3" xfId="8493" xr:uid="{00000000-0005-0000-0000-000029210000}"/>
    <cellStyle name="40% - Accent4 12 5 5 3" xfId="8494" xr:uid="{00000000-0005-0000-0000-00002A210000}"/>
    <cellStyle name="40% - Accent4 12 5 5 3 2" xfId="8495" xr:uid="{00000000-0005-0000-0000-00002B210000}"/>
    <cellStyle name="40% - Accent4 12 5 5 3 2 2" xfId="8496" xr:uid="{00000000-0005-0000-0000-00002C210000}"/>
    <cellStyle name="40% - Accent4 12 5 5 3 3" xfId="8497" xr:uid="{00000000-0005-0000-0000-00002D210000}"/>
    <cellStyle name="40% - Accent4 12 5 5 4" xfId="8498" xr:uid="{00000000-0005-0000-0000-00002E210000}"/>
    <cellStyle name="40% - Accent4 12 5 5 4 2" xfId="8499" xr:uid="{00000000-0005-0000-0000-00002F210000}"/>
    <cellStyle name="40% - Accent4 12 5 5 5" xfId="8500" xr:uid="{00000000-0005-0000-0000-000030210000}"/>
    <cellStyle name="40% - Accent4 12 5 6" xfId="8501" xr:uid="{00000000-0005-0000-0000-000031210000}"/>
    <cellStyle name="40% - Accent4 12 5 6 2" xfId="8502" xr:uid="{00000000-0005-0000-0000-000032210000}"/>
    <cellStyle name="40% - Accent4 12 5 6 2 2" xfId="8503" xr:uid="{00000000-0005-0000-0000-000033210000}"/>
    <cellStyle name="40% - Accent4 12 5 6 2 2 2" xfId="8504" xr:uid="{00000000-0005-0000-0000-000034210000}"/>
    <cellStyle name="40% - Accent4 12 5 6 2 3" xfId="8505" xr:uid="{00000000-0005-0000-0000-000035210000}"/>
    <cellStyle name="40% - Accent4 12 5 6 3" xfId="8506" xr:uid="{00000000-0005-0000-0000-000036210000}"/>
    <cellStyle name="40% - Accent4 12 5 6 3 2" xfId="8507" xr:uid="{00000000-0005-0000-0000-000037210000}"/>
    <cellStyle name="40% - Accent4 12 5 6 4" xfId="8508" xr:uid="{00000000-0005-0000-0000-000038210000}"/>
    <cellStyle name="40% - Accent4 12 5 7" xfId="8509" xr:uid="{00000000-0005-0000-0000-000039210000}"/>
    <cellStyle name="40% - Accent4 12 5 7 2" xfId="8510" xr:uid="{00000000-0005-0000-0000-00003A210000}"/>
    <cellStyle name="40% - Accent4 12 5 7 2 2" xfId="8511" xr:uid="{00000000-0005-0000-0000-00003B210000}"/>
    <cellStyle name="40% - Accent4 12 5 7 3" xfId="8512" xr:uid="{00000000-0005-0000-0000-00003C210000}"/>
    <cellStyle name="40% - Accent4 12 5 8" xfId="8513" xr:uid="{00000000-0005-0000-0000-00003D210000}"/>
    <cellStyle name="40% - Accent4 12 5 8 2" xfId="8514" xr:uid="{00000000-0005-0000-0000-00003E210000}"/>
    <cellStyle name="40% - Accent4 12 5 8 2 2" xfId="8515" xr:uid="{00000000-0005-0000-0000-00003F210000}"/>
    <cellStyle name="40% - Accent4 12 5 8 3" xfId="8516" xr:uid="{00000000-0005-0000-0000-000040210000}"/>
    <cellStyle name="40% - Accent4 12 5 9" xfId="8517" xr:uid="{00000000-0005-0000-0000-000041210000}"/>
    <cellStyle name="40% - Accent4 12 5 9 2" xfId="8518" xr:uid="{00000000-0005-0000-0000-000042210000}"/>
    <cellStyle name="40% - Accent4 12 6" xfId="8519" xr:uid="{00000000-0005-0000-0000-000043210000}"/>
    <cellStyle name="40% - Accent4 12 6 2" xfId="8520" xr:uid="{00000000-0005-0000-0000-000044210000}"/>
    <cellStyle name="40% - Accent4 12 6 2 2" xfId="8521" xr:uid="{00000000-0005-0000-0000-000045210000}"/>
    <cellStyle name="40% - Accent4 12 6 2 2 2" xfId="8522" xr:uid="{00000000-0005-0000-0000-000046210000}"/>
    <cellStyle name="40% - Accent4 12 6 2 2 2 2" xfId="8523" xr:uid="{00000000-0005-0000-0000-000047210000}"/>
    <cellStyle name="40% - Accent4 12 6 2 2 2 2 2" xfId="8524" xr:uid="{00000000-0005-0000-0000-000048210000}"/>
    <cellStyle name="40% - Accent4 12 6 2 2 2 3" xfId="8525" xr:uid="{00000000-0005-0000-0000-000049210000}"/>
    <cellStyle name="40% - Accent4 12 6 2 2 3" xfId="8526" xr:uid="{00000000-0005-0000-0000-00004A210000}"/>
    <cellStyle name="40% - Accent4 12 6 2 2 3 2" xfId="8527" xr:uid="{00000000-0005-0000-0000-00004B210000}"/>
    <cellStyle name="40% - Accent4 12 6 2 2 3 2 2" xfId="8528" xr:uid="{00000000-0005-0000-0000-00004C210000}"/>
    <cellStyle name="40% - Accent4 12 6 2 2 3 3" xfId="8529" xr:uid="{00000000-0005-0000-0000-00004D210000}"/>
    <cellStyle name="40% - Accent4 12 6 2 2 4" xfId="8530" xr:uid="{00000000-0005-0000-0000-00004E210000}"/>
    <cellStyle name="40% - Accent4 12 6 2 2 4 2" xfId="8531" xr:uid="{00000000-0005-0000-0000-00004F210000}"/>
    <cellStyle name="40% - Accent4 12 6 2 2 5" xfId="8532" xr:uid="{00000000-0005-0000-0000-000050210000}"/>
    <cellStyle name="40% - Accent4 12 6 2 3" xfId="8533" xr:uid="{00000000-0005-0000-0000-000051210000}"/>
    <cellStyle name="40% - Accent4 12 6 2 3 2" xfId="8534" xr:uid="{00000000-0005-0000-0000-000052210000}"/>
    <cellStyle name="40% - Accent4 12 6 2 3 2 2" xfId="8535" xr:uid="{00000000-0005-0000-0000-000053210000}"/>
    <cellStyle name="40% - Accent4 12 6 2 3 3" xfId="8536" xr:uid="{00000000-0005-0000-0000-000054210000}"/>
    <cellStyle name="40% - Accent4 12 6 2 4" xfId="8537" xr:uid="{00000000-0005-0000-0000-000055210000}"/>
    <cellStyle name="40% - Accent4 12 6 2 4 2" xfId="8538" xr:uid="{00000000-0005-0000-0000-000056210000}"/>
    <cellStyle name="40% - Accent4 12 6 2 4 2 2" xfId="8539" xr:uid="{00000000-0005-0000-0000-000057210000}"/>
    <cellStyle name="40% - Accent4 12 6 2 4 3" xfId="8540" xr:uid="{00000000-0005-0000-0000-000058210000}"/>
    <cellStyle name="40% - Accent4 12 6 2 5" xfId="8541" xr:uid="{00000000-0005-0000-0000-000059210000}"/>
    <cellStyle name="40% - Accent4 12 6 2 5 2" xfId="8542" xr:uid="{00000000-0005-0000-0000-00005A210000}"/>
    <cellStyle name="40% - Accent4 12 6 2 6" xfId="8543" xr:uid="{00000000-0005-0000-0000-00005B210000}"/>
    <cellStyle name="40% - Accent4 12 6 2 6 2" xfId="8544" xr:uid="{00000000-0005-0000-0000-00005C210000}"/>
    <cellStyle name="40% - Accent4 12 6 2 7" xfId="8545" xr:uid="{00000000-0005-0000-0000-00005D210000}"/>
    <cellStyle name="40% - Accent4 12 6 3" xfId="8546" xr:uid="{00000000-0005-0000-0000-00005E210000}"/>
    <cellStyle name="40% - Accent4 12 6 3 2" xfId="8547" xr:uid="{00000000-0005-0000-0000-00005F210000}"/>
    <cellStyle name="40% - Accent4 12 6 3 2 2" xfId="8548" xr:uid="{00000000-0005-0000-0000-000060210000}"/>
    <cellStyle name="40% - Accent4 12 6 3 2 2 2" xfId="8549" xr:uid="{00000000-0005-0000-0000-000061210000}"/>
    <cellStyle name="40% - Accent4 12 6 3 2 3" xfId="8550" xr:uid="{00000000-0005-0000-0000-000062210000}"/>
    <cellStyle name="40% - Accent4 12 6 3 3" xfId="8551" xr:uid="{00000000-0005-0000-0000-000063210000}"/>
    <cellStyle name="40% - Accent4 12 6 3 3 2" xfId="8552" xr:uid="{00000000-0005-0000-0000-000064210000}"/>
    <cellStyle name="40% - Accent4 12 6 3 3 2 2" xfId="8553" xr:uid="{00000000-0005-0000-0000-000065210000}"/>
    <cellStyle name="40% - Accent4 12 6 3 3 3" xfId="8554" xr:uid="{00000000-0005-0000-0000-000066210000}"/>
    <cellStyle name="40% - Accent4 12 6 3 4" xfId="8555" xr:uid="{00000000-0005-0000-0000-000067210000}"/>
    <cellStyle name="40% - Accent4 12 6 3 4 2" xfId="8556" xr:uid="{00000000-0005-0000-0000-000068210000}"/>
    <cellStyle name="40% - Accent4 12 6 3 5" xfId="8557" xr:uid="{00000000-0005-0000-0000-000069210000}"/>
    <cellStyle name="40% - Accent4 12 6 4" xfId="8558" xr:uid="{00000000-0005-0000-0000-00006A210000}"/>
    <cellStyle name="40% - Accent4 12 6 4 2" xfId="8559" xr:uid="{00000000-0005-0000-0000-00006B210000}"/>
    <cellStyle name="40% - Accent4 12 6 4 2 2" xfId="8560" xr:uid="{00000000-0005-0000-0000-00006C210000}"/>
    <cellStyle name="40% - Accent4 12 6 4 3" xfId="8561" xr:uid="{00000000-0005-0000-0000-00006D210000}"/>
    <cellStyle name="40% - Accent4 12 6 5" xfId="8562" xr:uid="{00000000-0005-0000-0000-00006E210000}"/>
    <cellStyle name="40% - Accent4 12 6 5 2" xfId="8563" xr:uid="{00000000-0005-0000-0000-00006F210000}"/>
    <cellStyle name="40% - Accent4 12 6 5 2 2" xfId="8564" xr:uid="{00000000-0005-0000-0000-000070210000}"/>
    <cellStyle name="40% - Accent4 12 6 5 3" xfId="8565" xr:uid="{00000000-0005-0000-0000-000071210000}"/>
    <cellStyle name="40% - Accent4 12 6 6" xfId="8566" xr:uid="{00000000-0005-0000-0000-000072210000}"/>
    <cellStyle name="40% - Accent4 12 6 6 2" xfId="8567" xr:uid="{00000000-0005-0000-0000-000073210000}"/>
    <cellStyle name="40% - Accent4 12 6 7" xfId="8568" xr:uid="{00000000-0005-0000-0000-000074210000}"/>
    <cellStyle name="40% - Accent4 12 6 7 2" xfId="8569" xr:uid="{00000000-0005-0000-0000-000075210000}"/>
    <cellStyle name="40% - Accent4 12 6 8" xfId="8570" xr:uid="{00000000-0005-0000-0000-000076210000}"/>
    <cellStyle name="40% - Accent4 12 7" xfId="8571" xr:uid="{00000000-0005-0000-0000-000077210000}"/>
    <cellStyle name="40% - Accent4 12 7 2" xfId="8572" xr:uid="{00000000-0005-0000-0000-000078210000}"/>
    <cellStyle name="40% - Accent4 12 7 2 2" xfId="8573" xr:uid="{00000000-0005-0000-0000-000079210000}"/>
    <cellStyle name="40% - Accent4 12 7 2 2 2" xfId="8574" xr:uid="{00000000-0005-0000-0000-00007A210000}"/>
    <cellStyle name="40% - Accent4 12 7 2 2 2 2" xfId="8575" xr:uid="{00000000-0005-0000-0000-00007B210000}"/>
    <cellStyle name="40% - Accent4 12 7 2 2 3" xfId="8576" xr:uid="{00000000-0005-0000-0000-00007C210000}"/>
    <cellStyle name="40% - Accent4 12 7 2 3" xfId="8577" xr:uid="{00000000-0005-0000-0000-00007D210000}"/>
    <cellStyle name="40% - Accent4 12 7 2 3 2" xfId="8578" xr:uid="{00000000-0005-0000-0000-00007E210000}"/>
    <cellStyle name="40% - Accent4 12 7 2 3 2 2" xfId="8579" xr:uid="{00000000-0005-0000-0000-00007F210000}"/>
    <cellStyle name="40% - Accent4 12 7 2 3 3" xfId="8580" xr:uid="{00000000-0005-0000-0000-000080210000}"/>
    <cellStyle name="40% - Accent4 12 7 2 4" xfId="8581" xr:uid="{00000000-0005-0000-0000-000081210000}"/>
    <cellStyle name="40% - Accent4 12 7 2 4 2" xfId="8582" xr:uid="{00000000-0005-0000-0000-000082210000}"/>
    <cellStyle name="40% - Accent4 12 7 2 5" xfId="8583" xr:uid="{00000000-0005-0000-0000-000083210000}"/>
    <cellStyle name="40% - Accent4 12 7 3" xfId="8584" xr:uid="{00000000-0005-0000-0000-000084210000}"/>
    <cellStyle name="40% - Accent4 12 7 3 2" xfId="8585" xr:uid="{00000000-0005-0000-0000-000085210000}"/>
    <cellStyle name="40% - Accent4 12 7 3 2 2" xfId="8586" xr:uid="{00000000-0005-0000-0000-000086210000}"/>
    <cellStyle name="40% - Accent4 12 7 3 3" xfId="8587" xr:uid="{00000000-0005-0000-0000-000087210000}"/>
    <cellStyle name="40% - Accent4 12 7 4" xfId="8588" xr:uid="{00000000-0005-0000-0000-000088210000}"/>
    <cellStyle name="40% - Accent4 12 7 4 2" xfId="8589" xr:uid="{00000000-0005-0000-0000-000089210000}"/>
    <cellStyle name="40% - Accent4 12 7 4 2 2" xfId="8590" xr:uid="{00000000-0005-0000-0000-00008A210000}"/>
    <cellStyle name="40% - Accent4 12 7 4 3" xfId="8591" xr:uid="{00000000-0005-0000-0000-00008B210000}"/>
    <cellStyle name="40% - Accent4 12 7 5" xfId="8592" xr:uid="{00000000-0005-0000-0000-00008C210000}"/>
    <cellStyle name="40% - Accent4 12 7 5 2" xfId="8593" xr:uid="{00000000-0005-0000-0000-00008D210000}"/>
    <cellStyle name="40% - Accent4 12 7 6" xfId="8594" xr:uid="{00000000-0005-0000-0000-00008E210000}"/>
    <cellStyle name="40% - Accent4 12 7 6 2" xfId="8595" xr:uid="{00000000-0005-0000-0000-00008F210000}"/>
    <cellStyle name="40% - Accent4 12 7 7" xfId="8596" xr:uid="{00000000-0005-0000-0000-000090210000}"/>
    <cellStyle name="40% - Accent4 12 8" xfId="8597" xr:uid="{00000000-0005-0000-0000-000091210000}"/>
    <cellStyle name="40% - Accent4 12 8 2" xfId="8598" xr:uid="{00000000-0005-0000-0000-000092210000}"/>
    <cellStyle name="40% - Accent4 12 8 2 2" xfId="8599" xr:uid="{00000000-0005-0000-0000-000093210000}"/>
    <cellStyle name="40% - Accent4 12 8 2 2 2" xfId="8600" xr:uid="{00000000-0005-0000-0000-000094210000}"/>
    <cellStyle name="40% - Accent4 12 8 2 2 2 2" xfId="8601" xr:uid="{00000000-0005-0000-0000-000095210000}"/>
    <cellStyle name="40% - Accent4 12 8 2 2 3" xfId="8602" xr:uid="{00000000-0005-0000-0000-000096210000}"/>
    <cellStyle name="40% - Accent4 12 8 2 3" xfId="8603" xr:uid="{00000000-0005-0000-0000-000097210000}"/>
    <cellStyle name="40% - Accent4 12 8 2 3 2" xfId="8604" xr:uid="{00000000-0005-0000-0000-000098210000}"/>
    <cellStyle name="40% - Accent4 12 8 2 3 2 2" xfId="8605" xr:uid="{00000000-0005-0000-0000-000099210000}"/>
    <cellStyle name="40% - Accent4 12 8 2 3 3" xfId="8606" xr:uid="{00000000-0005-0000-0000-00009A210000}"/>
    <cellStyle name="40% - Accent4 12 8 2 4" xfId="8607" xr:uid="{00000000-0005-0000-0000-00009B210000}"/>
    <cellStyle name="40% - Accent4 12 8 2 4 2" xfId="8608" xr:uid="{00000000-0005-0000-0000-00009C210000}"/>
    <cellStyle name="40% - Accent4 12 8 2 5" xfId="8609" xr:uid="{00000000-0005-0000-0000-00009D210000}"/>
    <cellStyle name="40% - Accent4 12 8 3" xfId="8610" xr:uid="{00000000-0005-0000-0000-00009E210000}"/>
    <cellStyle name="40% - Accent4 12 8 3 2" xfId="8611" xr:uid="{00000000-0005-0000-0000-00009F210000}"/>
    <cellStyle name="40% - Accent4 12 8 3 2 2" xfId="8612" xr:uid="{00000000-0005-0000-0000-0000A0210000}"/>
    <cellStyle name="40% - Accent4 12 8 3 3" xfId="8613" xr:uid="{00000000-0005-0000-0000-0000A1210000}"/>
    <cellStyle name="40% - Accent4 12 8 4" xfId="8614" xr:uid="{00000000-0005-0000-0000-0000A2210000}"/>
    <cellStyle name="40% - Accent4 12 8 4 2" xfId="8615" xr:uid="{00000000-0005-0000-0000-0000A3210000}"/>
    <cellStyle name="40% - Accent4 12 8 4 2 2" xfId="8616" xr:uid="{00000000-0005-0000-0000-0000A4210000}"/>
    <cellStyle name="40% - Accent4 12 8 4 3" xfId="8617" xr:uid="{00000000-0005-0000-0000-0000A5210000}"/>
    <cellStyle name="40% - Accent4 12 8 5" xfId="8618" xr:uid="{00000000-0005-0000-0000-0000A6210000}"/>
    <cellStyle name="40% - Accent4 12 8 5 2" xfId="8619" xr:uid="{00000000-0005-0000-0000-0000A7210000}"/>
    <cellStyle name="40% - Accent4 12 8 6" xfId="8620" xr:uid="{00000000-0005-0000-0000-0000A8210000}"/>
    <cellStyle name="40% - Accent4 12 8 6 2" xfId="8621" xr:uid="{00000000-0005-0000-0000-0000A9210000}"/>
    <cellStyle name="40% - Accent4 12 8 7" xfId="8622" xr:uid="{00000000-0005-0000-0000-0000AA210000}"/>
    <cellStyle name="40% - Accent4 12 9" xfId="8623" xr:uid="{00000000-0005-0000-0000-0000AB210000}"/>
    <cellStyle name="40% - Accent4 12 9 2" xfId="8624" xr:uid="{00000000-0005-0000-0000-0000AC210000}"/>
    <cellStyle name="40% - Accent4 12 9 2 2" xfId="8625" xr:uid="{00000000-0005-0000-0000-0000AD210000}"/>
    <cellStyle name="40% - Accent4 12 9 2 2 2" xfId="8626" xr:uid="{00000000-0005-0000-0000-0000AE210000}"/>
    <cellStyle name="40% - Accent4 12 9 2 3" xfId="8627" xr:uid="{00000000-0005-0000-0000-0000AF210000}"/>
    <cellStyle name="40% - Accent4 12 9 3" xfId="8628" xr:uid="{00000000-0005-0000-0000-0000B0210000}"/>
    <cellStyle name="40% - Accent4 12 9 3 2" xfId="8629" xr:uid="{00000000-0005-0000-0000-0000B1210000}"/>
    <cellStyle name="40% - Accent4 12 9 3 2 2" xfId="8630" xr:uid="{00000000-0005-0000-0000-0000B2210000}"/>
    <cellStyle name="40% - Accent4 12 9 3 3" xfId="8631" xr:uid="{00000000-0005-0000-0000-0000B3210000}"/>
    <cellStyle name="40% - Accent4 12 9 4" xfId="8632" xr:uid="{00000000-0005-0000-0000-0000B4210000}"/>
    <cellStyle name="40% - Accent4 12 9 4 2" xfId="8633" xr:uid="{00000000-0005-0000-0000-0000B5210000}"/>
    <cellStyle name="40% - Accent4 12 9 5" xfId="8634" xr:uid="{00000000-0005-0000-0000-0000B6210000}"/>
    <cellStyle name="40% - Accent4 13" xfId="8635" xr:uid="{00000000-0005-0000-0000-0000B7210000}"/>
    <cellStyle name="40% - Accent4 2" xfId="8636" xr:uid="{00000000-0005-0000-0000-0000B8210000}"/>
    <cellStyle name="40% - Accent4 2 2" xfId="8637" xr:uid="{00000000-0005-0000-0000-0000B9210000}"/>
    <cellStyle name="40% - Accent4 2 2 2" xfId="8638" xr:uid="{00000000-0005-0000-0000-0000BA210000}"/>
    <cellStyle name="40% - Accent4 2 3" xfId="8639" xr:uid="{00000000-0005-0000-0000-0000BB210000}"/>
    <cellStyle name="40% - Accent4 3" xfId="8640" xr:uid="{00000000-0005-0000-0000-0000BC210000}"/>
    <cellStyle name="40% - Accent4 3 2" xfId="8641" xr:uid="{00000000-0005-0000-0000-0000BD210000}"/>
    <cellStyle name="40% - Accent4 4" xfId="8642" xr:uid="{00000000-0005-0000-0000-0000BE210000}"/>
    <cellStyle name="40% - Accent4 4 2" xfId="8643" xr:uid="{00000000-0005-0000-0000-0000BF210000}"/>
    <cellStyle name="40% - Accent4 5" xfId="8644" xr:uid="{00000000-0005-0000-0000-0000C0210000}"/>
    <cellStyle name="40% - Accent4 5 2" xfId="8645" xr:uid="{00000000-0005-0000-0000-0000C1210000}"/>
    <cellStyle name="40% - Accent4 6" xfId="8646" xr:uid="{00000000-0005-0000-0000-0000C2210000}"/>
    <cellStyle name="40% - Accent4 6 2" xfId="8647" xr:uid="{00000000-0005-0000-0000-0000C3210000}"/>
    <cellStyle name="40% - Accent4 7" xfId="8648" xr:uid="{00000000-0005-0000-0000-0000C4210000}"/>
    <cellStyle name="40% - Accent4 7 2" xfId="8649" xr:uid="{00000000-0005-0000-0000-0000C5210000}"/>
    <cellStyle name="40% - Accent4 8" xfId="8650" xr:uid="{00000000-0005-0000-0000-0000C6210000}"/>
    <cellStyle name="40% - Accent4 8 2" xfId="8651" xr:uid="{00000000-0005-0000-0000-0000C7210000}"/>
    <cellStyle name="40% - Accent4 9" xfId="8652" xr:uid="{00000000-0005-0000-0000-0000C8210000}"/>
    <cellStyle name="40% - Accent4 9 2" xfId="8653" xr:uid="{00000000-0005-0000-0000-0000C9210000}"/>
    <cellStyle name="40% - Accent5 10" xfId="8654" xr:uid="{00000000-0005-0000-0000-0000CA210000}"/>
    <cellStyle name="40% - Accent5 10 2" xfId="8655" xr:uid="{00000000-0005-0000-0000-0000CB210000}"/>
    <cellStyle name="40% - Accent5 11" xfId="8656" xr:uid="{00000000-0005-0000-0000-0000CC210000}"/>
    <cellStyle name="40% - Accent5 11 2" xfId="8657" xr:uid="{00000000-0005-0000-0000-0000CD210000}"/>
    <cellStyle name="40% - Accent5 12" xfId="8658" xr:uid="{00000000-0005-0000-0000-0000CE210000}"/>
    <cellStyle name="40% - Accent5 12 10" xfId="8659" xr:uid="{00000000-0005-0000-0000-0000CF210000}"/>
    <cellStyle name="40% - Accent5 12 10 2" xfId="8660" xr:uid="{00000000-0005-0000-0000-0000D0210000}"/>
    <cellStyle name="40% - Accent5 12 10 2 2" xfId="8661" xr:uid="{00000000-0005-0000-0000-0000D1210000}"/>
    <cellStyle name="40% - Accent5 12 10 2 2 2" xfId="8662" xr:uid="{00000000-0005-0000-0000-0000D2210000}"/>
    <cellStyle name="40% - Accent5 12 10 2 3" xfId="8663" xr:uid="{00000000-0005-0000-0000-0000D3210000}"/>
    <cellStyle name="40% - Accent5 12 10 3" xfId="8664" xr:uid="{00000000-0005-0000-0000-0000D4210000}"/>
    <cellStyle name="40% - Accent5 12 10 3 2" xfId="8665" xr:uid="{00000000-0005-0000-0000-0000D5210000}"/>
    <cellStyle name="40% - Accent5 12 10 4" xfId="8666" xr:uid="{00000000-0005-0000-0000-0000D6210000}"/>
    <cellStyle name="40% - Accent5 12 11" xfId="8667" xr:uid="{00000000-0005-0000-0000-0000D7210000}"/>
    <cellStyle name="40% - Accent5 12 11 2" xfId="8668" xr:uid="{00000000-0005-0000-0000-0000D8210000}"/>
    <cellStyle name="40% - Accent5 12 11 2 2" xfId="8669" xr:uid="{00000000-0005-0000-0000-0000D9210000}"/>
    <cellStyle name="40% - Accent5 12 11 2 2 2" xfId="8670" xr:uid="{00000000-0005-0000-0000-0000DA210000}"/>
    <cellStyle name="40% - Accent5 12 11 2 3" xfId="8671" xr:uid="{00000000-0005-0000-0000-0000DB210000}"/>
    <cellStyle name="40% - Accent5 12 11 3" xfId="8672" xr:uid="{00000000-0005-0000-0000-0000DC210000}"/>
    <cellStyle name="40% - Accent5 12 11 3 2" xfId="8673" xr:uid="{00000000-0005-0000-0000-0000DD210000}"/>
    <cellStyle name="40% - Accent5 12 11 4" xfId="8674" xr:uid="{00000000-0005-0000-0000-0000DE210000}"/>
    <cellStyle name="40% - Accent5 12 12" xfId="8675" xr:uid="{00000000-0005-0000-0000-0000DF210000}"/>
    <cellStyle name="40% - Accent5 12 12 2" xfId="8676" xr:uid="{00000000-0005-0000-0000-0000E0210000}"/>
    <cellStyle name="40% - Accent5 12 12 2 2" xfId="8677" xr:uid="{00000000-0005-0000-0000-0000E1210000}"/>
    <cellStyle name="40% - Accent5 12 12 3" xfId="8678" xr:uid="{00000000-0005-0000-0000-0000E2210000}"/>
    <cellStyle name="40% - Accent5 12 13" xfId="8679" xr:uid="{00000000-0005-0000-0000-0000E3210000}"/>
    <cellStyle name="40% - Accent5 12 13 2" xfId="8680" xr:uid="{00000000-0005-0000-0000-0000E4210000}"/>
    <cellStyle name="40% - Accent5 12 14" xfId="8681" xr:uid="{00000000-0005-0000-0000-0000E5210000}"/>
    <cellStyle name="40% - Accent5 12 14 2" xfId="8682" xr:uid="{00000000-0005-0000-0000-0000E6210000}"/>
    <cellStyle name="40% - Accent5 12 15" xfId="8683" xr:uid="{00000000-0005-0000-0000-0000E7210000}"/>
    <cellStyle name="40% - Accent5 12 2" xfId="8684" xr:uid="{00000000-0005-0000-0000-0000E8210000}"/>
    <cellStyle name="40% - Accent5 12 2 10" xfId="8685" xr:uid="{00000000-0005-0000-0000-0000E9210000}"/>
    <cellStyle name="40% - Accent5 12 2 10 2" xfId="8686" xr:uid="{00000000-0005-0000-0000-0000EA210000}"/>
    <cellStyle name="40% - Accent5 12 2 11" xfId="8687" xr:uid="{00000000-0005-0000-0000-0000EB210000}"/>
    <cellStyle name="40% - Accent5 12 2 11 2" xfId="8688" xr:uid="{00000000-0005-0000-0000-0000EC210000}"/>
    <cellStyle name="40% - Accent5 12 2 12" xfId="8689" xr:uid="{00000000-0005-0000-0000-0000ED210000}"/>
    <cellStyle name="40% - Accent5 12 2 2" xfId="8690" xr:uid="{00000000-0005-0000-0000-0000EE210000}"/>
    <cellStyle name="40% - Accent5 12 2 2 10" xfId="8691" xr:uid="{00000000-0005-0000-0000-0000EF210000}"/>
    <cellStyle name="40% - Accent5 12 2 2 10 2" xfId="8692" xr:uid="{00000000-0005-0000-0000-0000F0210000}"/>
    <cellStyle name="40% - Accent5 12 2 2 11" xfId="8693" xr:uid="{00000000-0005-0000-0000-0000F1210000}"/>
    <cellStyle name="40% - Accent5 12 2 2 2" xfId="8694" xr:uid="{00000000-0005-0000-0000-0000F2210000}"/>
    <cellStyle name="40% - Accent5 12 2 2 2 2" xfId="8695" xr:uid="{00000000-0005-0000-0000-0000F3210000}"/>
    <cellStyle name="40% - Accent5 12 2 2 2 2 2" xfId="8696" xr:uid="{00000000-0005-0000-0000-0000F4210000}"/>
    <cellStyle name="40% - Accent5 12 2 2 2 2 2 2" xfId="8697" xr:uid="{00000000-0005-0000-0000-0000F5210000}"/>
    <cellStyle name="40% - Accent5 12 2 2 2 2 2 2 2" xfId="8698" xr:uid="{00000000-0005-0000-0000-0000F6210000}"/>
    <cellStyle name="40% - Accent5 12 2 2 2 2 2 2 2 2" xfId="8699" xr:uid="{00000000-0005-0000-0000-0000F7210000}"/>
    <cellStyle name="40% - Accent5 12 2 2 2 2 2 2 3" xfId="8700" xr:uid="{00000000-0005-0000-0000-0000F8210000}"/>
    <cellStyle name="40% - Accent5 12 2 2 2 2 2 3" xfId="8701" xr:uid="{00000000-0005-0000-0000-0000F9210000}"/>
    <cellStyle name="40% - Accent5 12 2 2 2 2 2 3 2" xfId="8702" xr:uid="{00000000-0005-0000-0000-0000FA210000}"/>
    <cellStyle name="40% - Accent5 12 2 2 2 2 2 3 2 2" xfId="8703" xr:uid="{00000000-0005-0000-0000-0000FB210000}"/>
    <cellStyle name="40% - Accent5 12 2 2 2 2 2 3 3" xfId="8704" xr:uid="{00000000-0005-0000-0000-0000FC210000}"/>
    <cellStyle name="40% - Accent5 12 2 2 2 2 2 4" xfId="8705" xr:uid="{00000000-0005-0000-0000-0000FD210000}"/>
    <cellStyle name="40% - Accent5 12 2 2 2 2 2 4 2" xfId="8706" xr:uid="{00000000-0005-0000-0000-0000FE210000}"/>
    <cellStyle name="40% - Accent5 12 2 2 2 2 2 5" xfId="8707" xr:uid="{00000000-0005-0000-0000-0000FF210000}"/>
    <cellStyle name="40% - Accent5 12 2 2 2 2 3" xfId="8708" xr:uid="{00000000-0005-0000-0000-000000220000}"/>
    <cellStyle name="40% - Accent5 12 2 2 2 2 3 2" xfId="8709" xr:uid="{00000000-0005-0000-0000-000001220000}"/>
    <cellStyle name="40% - Accent5 12 2 2 2 2 3 2 2" xfId="8710" xr:uid="{00000000-0005-0000-0000-000002220000}"/>
    <cellStyle name="40% - Accent5 12 2 2 2 2 3 3" xfId="8711" xr:uid="{00000000-0005-0000-0000-000003220000}"/>
    <cellStyle name="40% - Accent5 12 2 2 2 2 4" xfId="8712" xr:uid="{00000000-0005-0000-0000-000004220000}"/>
    <cellStyle name="40% - Accent5 12 2 2 2 2 4 2" xfId="8713" xr:uid="{00000000-0005-0000-0000-000005220000}"/>
    <cellStyle name="40% - Accent5 12 2 2 2 2 4 2 2" xfId="8714" xr:uid="{00000000-0005-0000-0000-000006220000}"/>
    <cellStyle name="40% - Accent5 12 2 2 2 2 4 3" xfId="8715" xr:uid="{00000000-0005-0000-0000-000007220000}"/>
    <cellStyle name="40% - Accent5 12 2 2 2 2 5" xfId="8716" xr:uid="{00000000-0005-0000-0000-000008220000}"/>
    <cellStyle name="40% - Accent5 12 2 2 2 2 5 2" xfId="8717" xr:uid="{00000000-0005-0000-0000-000009220000}"/>
    <cellStyle name="40% - Accent5 12 2 2 2 2 6" xfId="8718" xr:uid="{00000000-0005-0000-0000-00000A220000}"/>
    <cellStyle name="40% - Accent5 12 2 2 2 2 6 2" xfId="8719" xr:uid="{00000000-0005-0000-0000-00000B220000}"/>
    <cellStyle name="40% - Accent5 12 2 2 2 2 7" xfId="8720" xr:uid="{00000000-0005-0000-0000-00000C220000}"/>
    <cellStyle name="40% - Accent5 12 2 2 2 3" xfId="8721" xr:uid="{00000000-0005-0000-0000-00000D220000}"/>
    <cellStyle name="40% - Accent5 12 2 2 2 3 2" xfId="8722" xr:uid="{00000000-0005-0000-0000-00000E220000}"/>
    <cellStyle name="40% - Accent5 12 2 2 2 3 2 2" xfId="8723" xr:uid="{00000000-0005-0000-0000-00000F220000}"/>
    <cellStyle name="40% - Accent5 12 2 2 2 3 2 2 2" xfId="8724" xr:uid="{00000000-0005-0000-0000-000010220000}"/>
    <cellStyle name="40% - Accent5 12 2 2 2 3 2 3" xfId="8725" xr:uid="{00000000-0005-0000-0000-000011220000}"/>
    <cellStyle name="40% - Accent5 12 2 2 2 3 3" xfId="8726" xr:uid="{00000000-0005-0000-0000-000012220000}"/>
    <cellStyle name="40% - Accent5 12 2 2 2 3 3 2" xfId="8727" xr:uid="{00000000-0005-0000-0000-000013220000}"/>
    <cellStyle name="40% - Accent5 12 2 2 2 3 3 2 2" xfId="8728" xr:uid="{00000000-0005-0000-0000-000014220000}"/>
    <cellStyle name="40% - Accent5 12 2 2 2 3 3 3" xfId="8729" xr:uid="{00000000-0005-0000-0000-000015220000}"/>
    <cellStyle name="40% - Accent5 12 2 2 2 3 4" xfId="8730" xr:uid="{00000000-0005-0000-0000-000016220000}"/>
    <cellStyle name="40% - Accent5 12 2 2 2 3 4 2" xfId="8731" xr:uid="{00000000-0005-0000-0000-000017220000}"/>
    <cellStyle name="40% - Accent5 12 2 2 2 3 5" xfId="8732" xr:uid="{00000000-0005-0000-0000-000018220000}"/>
    <cellStyle name="40% - Accent5 12 2 2 2 4" xfId="8733" xr:uid="{00000000-0005-0000-0000-000019220000}"/>
    <cellStyle name="40% - Accent5 12 2 2 2 4 2" xfId="8734" xr:uid="{00000000-0005-0000-0000-00001A220000}"/>
    <cellStyle name="40% - Accent5 12 2 2 2 4 2 2" xfId="8735" xr:uid="{00000000-0005-0000-0000-00001B220000}"/>
    <cellStyle name="40% - Accent5 12 2 2 2 4 3" xfId="8736" xr:uid="{00000000-0005-0000-0000-00001C220000}"/>
    <cellStyle name="40% - Accent5 12 2 2 2 5" xfId="8737" xr:uid="{00000000-0005-0000-0000-00001D220000}"/>
    <cellStyle name="40% - Accent5 12 2 2 2 5 2" xfId="8738" xr:uid="{00000000-0005-0000-0000-00001E220000}"/>
    <cellStyle name="40% - Accent5 12 2 2 2 5 2 2" xfId="8739" xr:uid="{00000000-0005-0000-0000-00001F220000}"/>
    <cellStyle name="40% - Accent5 12 2 2 2 5 3" xfId="8740" xr:uid="{00000000-0005-0000-0000-000020220000}"/>
    <cellStyle name="40% - Accent5 12 2 2 2 6" xfId="8741" xr:uid="{00000000-0005-0000-0000-000021220000}"/>
    <cellStyle name="40% - Accent5 12 2 2 2 6 2" xfId="8742" xr:uid="{00000000-0005-0000-0000-000022220000}"/>
    <cellStyle name="40% - Accent5 12 2 2 2 7" xfId="8743" xr:uid="{00000000-0005-0000-0000-000023220000}"/>
    <cellStyle name="40% - Accent5 12 2 2 2 7 2" xfId="8744" xr:uid="{00000000-0005-0000-0000-000024220000}"/>
    <cellStyle name="40% - Accent5 12 2 2 2 8" xfId="8745" xr:uid="{00000000-0005-0000-0000-000025220000}"/>
    <cellStyle name="40% - Accent5 12 2 2 3" xfId="8746" xr:uid="{00000000-0005-0000-0000-000026220000}"/>
    <cellStyle name="40% - Accent5 12 2 2 3 2" xfId="8747" xr:uid="{00000000-0005-0000-0000-000027220000}"/>
    <cellStyle name="40% - Accent5 12 2 2 3 2 2" xfId="8748" xr:uid="{00000000-0005-0000-0000-000028220000}"/>
    <cellStyle name="40% - Accent5 12 2 2 3 2 2 2" xfId="8749" xr:uid="{00000000-0005-0000-0000-000029220000}"/>
    <cellStyle name="40% - Accent5 12 2 2 3 2 2 2 2" xfId="8750" xr:uid="{00000000-0005-0000-0000-00002A220000}"/>
    <cellStyle name="40% - Accent5 12 2 2 3 2 2 3" xfId="8751" xr:uid="{00000000-0005-0000-0000-00002B220000}"/>
    <cellStyle name="40% - Accent5 12 2 2 3 2 3" xfId="8752" xr:uid="{00000000-0005-0000-0000-00002C220000}"/>
    <cellStyle name="40% - Accent5 12 2 2 3 2 3 2" xfId="8753" xr:uid="{00000000-0005-0000-0000-00002D220000}"/>
    <cellStyle name="40% - Accent5 12 2 2 3 2 3 2 2" xfId="8754" xr:uid="{00000000-0005-0000-0000-00002E220000}"/>
    <cellStyle name="40% - Accent5 12 2 2 3 2 3 3" xfId="8755" xr:uid="{00000000-0005-0000-0000-00002F220000}"/>
    <cellStyle name="40% - Accent5 12 2 2 3 2 4" xfId="8756" xr:uid="{00000000-0005-0000-0000-000030220000}"/>
    <cellStyle name="40% - Accent5 12 2 2 3 2 4 2" xfId="8757" xr:uid="{00000000-0005-0000-0000-000031220000}"/>
    <cellStyle name="40% - Accent5 12 2 2 3 2 5" xfId="8758" xr:uid="{00000000-0005-0000-0000-000032220000}"/>
    <cellStyle name="40% - Accent5 12 2 2 3 3" xfId="8759" xr:uid="{00000000-0005-0000-0000-000033220000}"/>
    <cellStyle name="40% - Accent5 12 2 2 3 3 2" xfId="8760" xr:uid="{00000000-0005-0000-0000-000034220000}"/>
    <cellStyle name="40% - Accent5 12 2 2 3 3 2 2" xfId="8761" xr:uid="{00000000-0005-0000-0000-000035220000}"/>
    <cellStyle name="40% - Accent5 12 2 2 3 3 3" xfId="8762" xr:uid="{00000000-0005-0000-0000-000036220000}"/>
    <cellStyle name="40% - Accent5 12 2 2 3 4" xfId="8763" xr:uid="{00000000-0005-0000-0000-000037220000}"/>
    <cellStyle name="40% - Accent5 12 2 2 3 4 2" xfId="8764" xr:uid="{00000000-0005-0000-0000-000038220000}"/>
    <cellStyle name="40% - Accent5 12 2 2 3 4 2 2" xfId="8765" xr:uid="{00000000-0005-0000-0000-000039220000}"/>
    <cellStyle name="40% - Accent5 12 2 2 3 4 3" xfId="8766" xr:uid="{00000000-0005-0000-0000-00003A220000}"/>
    <cellStyle name="40% - Accent5 12 2 2 3 5" xfId="8767" xr:uid="{00000000-0005-0000-0000-00003B220000}"/>
    <cellStyle name="40% - Accent5 12 2 2 3 5 2" xfId="8768" xr:uid="{00000000-0005-0000-0000-00003C220000}"/>
    <cellStyle name="40% - Accent5 12 2 2 3 6" xfId="8769" xr:uid="{00000000-0005-0000-0000-00003D220000}"/>
    <cellStyle name="40% - Accent5 12 2 2 3 6 2" xfId="8770" xr:uid="{00000000-0005-0000-0000-00003E220000}"/>
    <cellStyle name="40% - Accent5 12 2 2 3 7" xfId="8771" xr:uid="{00000000-0005-0000-0000-00003F220000}"/>
    <cellStyle name="40% - Accent5 12 2 2 4" xfId="8772" xr:uid="{00000000-0005-0000-0000-000040220000}"/>
    <cellStyle name="40% - Accent5 12 2 2 4 2" xfId="8773" xr:uid="{00000000-0005-0000-0000-000041220000}"/>
    <cellStyle name="40% - Accent5 12 2 2 4 2 2" xfId="8774" xr:uid="{00000000-0005-0000-0000-000042220000}"/>
    <cellStyle name="40% - Accent5 12 2 2 4 2 2 2" xfId="8775" xr:uid="{00000000-0005-0000-0000-000043220000}"/>
    <cellStyle name="40% - Accent5 12 2 2 4 2 2 2 2" xfId="8776" xr:uid="{00000000-0005-0000-0000-000044220000}"/>
    <cellStyle name="40% - Accent5 12 2 2 4 2 2 3" xfId="8777" xr:uid="{00000000-0005-0000-0000-000045220000}"/>
    <cellStyle name="40% - Accent5 12 2 2 4 2 3" xfId="8778" xr:uid="{00000000-0005-0000-0000-000046220000}"/>
    <cellStyle name="40% - Accent5 12 2 2 4 2 3 2" xfId="8779" xr:uid="{00000000-0005-0000-0000-000047220000}"/>
    <cellStyle name="40% - Accent5 12 2 2 4 2 3 2 2" xfId="8780" xr:uid="{00000000-0005-0000-0000-000048220000}"/>
    <cellStyle name="40% - Accent5 12 2 2 4 2 3 3" xfId="8781" xr:uid="{00000000-0005-0000-0000-000049220000}"/>
    <cellStyle name="40% - Accent5 12 2 2 4 2 4" xfId="8782" xr:uid="{00000000-0005-0000-0000-00004A220000}"/>
    <cellStyle name="40% - Accent5 12 2 2 4 2 4 2" xfId="8783" xr:uid="{00000000-0005-0000-0000-00004B220000}"/>
    <cellStyle name="40% - Accent5 12 2 2 4 2 5" xfId="8784" xr:uid="{00000000-0005-0000-0000-00004C220000}"/>
    <cellStyle name="40% - Accent5 12 2 2 4 3" xfId="8785" xr:uid="{00000000-0005-0000-0000-00004D220000}"/>
    <cellStyle name="40% - Accent5 12 2 2 4 3 2" xfId="8786" xr:uid="{00000000-0005-0000-0000-00004E220000}"/>
    <cellStyle name="40% - Accent5 12 2 2 4 3 2 2" xfId="8787" xr:uid="{00000000-0005-0000-0000-00004F220000}"/>
    <cellStyle name="40% - Accent5 12 2 2 4 3 3" xfId="8788" xr:uid="{00000000-0005-0000-0000-000050220000}"/>
    <cellStyle name="40% - Accent5 12 2 2 4 4" xfId="8789" xr:uid="{00000000-0005-0000-0000-000051220000}"/>
    <cellStyle name="40% - Accent5 12 2 2 4 4 2" xfId="8790" xr:uid="{00000000-0005-0000-0000-000052220000}"/>
    <cellStyle name="40% - Accent5 12 2 2 4 4 2 2" xfId="8791" xr:uid="{00000000-0005-0000-0000-000053220000}"/>
    <cellStyle name="40% - Accent5 12 2 2 4 4 3" xfId="8792" xr:uid="{00000000-0005-0000-0000-000054220000}"/>
    <cellStyle name="40% - Accent5 12 2 2 4 5" xfId="8793" xr:uid="{00000000-0005-0000-0000-000055220000}"/>
    <cellStyle name="40% - Accent5 12 2 2 4 5 2" xfId="8794" xr:uid="{00000000-0005-0000-0000-000056220000}"/>
    <cellStyle name="40% - Accent5 12 2 2 4 6" xfId="8795" xr:uid="{00000000-0005-0000-0000-000057220000}"/>
    <cellStyle name="40% - Accent5 12 2 2 4 6 2" xfId="8796" xr:uid="{00000000-0005-0000-0000-000058220000}"/>
    <cellStyle name="40% - Accent5 12 2 2 4 7" xfId="8797" xr:uid="{00000000-0005-0000-0000-000059220000}"/>
    <cellStyle name="40% - Accent5 12 2 2 5" xfId="8798" xr:uid="{00000000-0005-0000-0000-00005A220000}"/>
    <cellStyle name="40% - Accent5 12 2 2 5 2" xfId="8799" xr:uid="{00000000-0005-0000-0000-00005B220000}"/>
    <cellStyle name="40% - Accent5 12 2 2 5 2 2" xfId="8800" xr:uid="{00000000-0005-0000-0000-00005C220000}"/>
    <cellStyle name="40% - Accent5 12 2 2 5 2 2 2" xfId="8801" xr:uid="{00000000-0005-0000-0000-00005D220000}"/>
    <cellStyle name="40% - Accent5 12 2 2 5 2 3" xfId="8802" xr:uid="{00000000-0005-0000-0000-00005E220000}"/>
    <cellStyle name="40% - Accent5 12 2 2 5 3" xfId="8803" xr:uid="{00000000-0005-0000-0000-00005F220000}"/>
    <cellStyle name="40% - Accent5 12 2 2 5 3 2" xfId="8804" xr:uid="{00000000-0005-0000-0000-000060220000}"/>
    <cellStyle name="40% - Accent5 12 2 2 5 3 2 2" xfId="8805" xr:uid="{00000000-0005-0000-0000-000061220000}"/>
    <cellStyle name="40% - Accent5 12 2 2 5 3 3" xfId="8806" xr:uid="{00000000-0005-0000-0000-000062220000}"/>
    <cellStyle name="40% - Accent5 12 2 2 5 4" xfId="8807" xr:uid="{00000000-0005-0000-0000-000063220000}"/>
    <cellStyle name="40% - Accent5 12 2 2 5 4 2" xfId="8808" xr:uid="{00000000-0005-0000-0000-000064220000}"/>
    <cellStyle name="40% - Accent5 12 2 2 5 5" xfId="8809" xr:uid="{00000000-0005-0000-0000-000065220000}"/>
    <cellStyle name="40% - Accent5 12 2 2 6" xfId="8810" xr:uid="{00000000-0005-0000-0000-000066220000}"/>
    <cellStyle name="40% - Accent5 12 2 2 6 2" xfId="8811" xr:uid="{00000000-0005-0000-0000-000067220000}"/>
    <cellStyle name="40% - Accent5 12 2 2 6 2 2" xfId="8812" xr:uid="{00000000-0005-0000-0000-000068220000}"/>
    <cellStyle name="40% - Accent5 12 2 2 6 2 2 2" xfId="8813" xr:uid="{00000000-0005-0000-0000-000069220000}"/>
    <cellStyle name="40% - Accent5 12 2 2 6 2 3" xfId="8814" xr:uid="{00000000-0005-0000-0000-00006A220000}"/>
    <cellStyle name="40% - Accent5 12 2 2 6 3" xfId="8815" xr:uid="{00000000-0005-0000-0000-00006B220000}"/>
    <cellStyle name="40% - Accent5 12 2 2 6 3 2" xfId="8816" xr:uid="{00000000-0005-0000-0000-00006C220000}"/>
    <cellStyle name="40% - Accent5 12 2 2 6 4" xfId="8817" xr:uid="{00000000-0005-0000-0000-00006D220000}"/>
    <cellStyle name="40% - Accent5 12 2 2 7" xfId="8818" xr:uid="{00000000-0005-0000-0000-00006E220000}"/>
    <cellStyle name="40% - Accent5 12 2 2 7 2" xfId="8819" xr:uid="{00000000-0005-0000-0000-00006F220000}"/>
    <cellStyle name="40% - Accent5 12 2 2 7 2 2" xfId="8820" xr:uid="{00000000-0005-0000-0000-000070220000}"/>
    <cellStyle name="40% - Accent5 12 2 2 7 3" xfId="8821" xr:uid="{00000000-0005-0000-0000-000071220000}"/>
    <cellStyle name="40% - Accent5 12 2 2 8" xfId="8822" xr:uid="{00000000-0005-0000-0000-000072220000}"/>
    <cellStyle name="40% - Accent5 12 2 2 8 2" xfId="8823" xr:uid="{00000000-0005-0000-0000-000073220000}"/>
    <cellStyle name="40% - Accent5 12 2 2 8 2 2" xfId="8824" xr:uid="{00000000-0005-0000-0000-000074220000}"/>
    <cellStyle name="40% - Accent5 12 2 2 8 3" xfId="8825" xr:uid="{00000000-0005-0000-0000-000075220000}"/>
    <cellStyle name="40% - Accent5 12 2 2 9" xfId="8826" xr:uid="{00000000-0005-0000-0000-000076220000}"/>
    <cellStyle name="40% - Accent5 12 2 2 9 2" xfId="8827" xr:uid="{00000000-0005-0000-0000-000077220000}"/>
    <cellStyle name="40% - Accent5 12 2 3" xfId="8828" xr:uid="{00000000-0005-0000-0000-000078220000}"/>
    <cellStyle name="40% - Accent5 12 2 3 2" xfId="8829" xr:uid="{00000000-0005-0000-0000-000079220000}"/>
    <cellStyle name="40% - Accent5 12 2 3 2 2" xfId="8830" xr:uid="{00000000-0005-0000-0000-00007A220000}"/>
    <cellStyle name="40% - Accent5 12 2 3 2 2 2" xfId="8831" xr:uid="{00000000-0005-0000-0000-00007B220000}"/>
    <cellStyle name="40% - Accent5 12 2 3 2 2 2 2" xfId="8832" xr:uid="{00000000-0005-0000-0000-00007C220000}"/>
    <cellStyle name="40% - Accent5 12 2 3 2 2 2 2 2" xfId="8833" xr:uid="{00000000-0005-0000-0000-00007D220000}"/>
    <cellStyle name="40% - Accent5 12 2 3 2 2 2 3" xfId="8834" xr:uid="{00000000-0005-0000-0000-00007E220000}"/>
    <cellStyle name="40% - Accent5 12 2 3 2 2 3" xfId="8835" xr:uid="{00000000-0005-0000-0000-00007F220000}"/>
    <cellStyle name="40% - Accent5 12 2 3 2 2 3 2" xfId="8836" xr:uid="{00000000-0005-0000-0000-000080220000}"/>
    <cellStyle name="40% - Accent5 12 2 3 2 2 3 2 2" xfId="8837" xr:uid="{00000000-0005-0000-0000-000081220000}"/>
    <cellStyle name="40% - Accent5 12 2 3 2 2 3 3" xfId="8838" xr:uid="{00000000-0005-0000-0000-000082220000}"/>
    <cellStyle name="40% - Accent5 12 2 3 2 2 4" xfId="8839" xr:uid="{00000000-0005-0000-0000-000083220000}"/>
    <cellStyle name="40% - Accent5 12 2 3 2 2 4 2" xfId="8840" xr:uid="{00000000-0005-0000-0000-000084220000}"/>
    <cellStyle name="40% - Accent5 12 2 3 2 2 5" xfId="8841" xr:uid="{00000000-0005-0000-0000-000085220000}"/>
    <cellStyle name="40% - Accent5 12 2 3 2 3" xfId="8842" xr:uid="{00000000-0005-0000-0000-000086220000}"/>
    <cellStyle name="40% - Accent5 12 2 3 2 3 2" xfId="8843" xr:uid="{00000000-0005-0000-0000-000087220000}"/>
    <cellStyle name="40% - Accent5 12 2 3 2 3 2 2" xfId="8844" xr:uid="{00000000-0005-0000-0000-000088220000}"/>
    <cellStyle name="40% - Accent5 12 2 3 2 3 3" xfId="8845" xr:uid="{00000000-0005-0000-0000-000089220000}"/>
    <cellStyle name="40% - Accent5 12 2 3 2 4" xfId="8846" xr:uid="{00000000-0005-0000-0000-00008A220000}"/>
    <cellStyle name="40% - Accent5 12 2 3 2 4 2" xfId="8847" xr:uid="{00000000-0005-0000-0000-00008B220000}"/>
    <cellStyle name="40% - Accent5 12 2 3 2 4 2 2" xfId="8848" xr:uid="{00000000-0005-0000-0000-00008C220000}"/>
    <cellStyle name="40% - Accent5 12 2 3 2 4 3" xfId="8849" xr:uid="{00000000-0005-0000-0000-00008D220000}"/>
    <cellStyle name="40% - Accent5 12 2 3 2 5" xfId="8850" xr:uid="{00000000-0005-0000-0000-00008E220000}"/>
    <cellStyle name="40% - Accent5 12 2 3 2 5 2" xfId="8851" xr:uid="{00000000-0005-0000-0000-00008F220000}"/>
    <cellStyle name="40% - Accent5 12 2 3 2 6" xfId="8852" xr:uid="{00000000-0005-0000-0000-000090220000}"/>
    <cellStyle name="40% - Accent5 12 2 3 2 6 2" xfId="8853" xr:uid="{00000000-0005-0000-0000-000091220000}"/>
    <cellStyle name="40% - Accent5 12 2 3 2 7" xfId="8854" xr:uid="{00000000-0005-0000-0000-000092220000}"/>
    <cellStyle name="40% - Accent5 12 2 3 3" xfId="8855" xr:uid="{00000000-0005-0000-0000-000093220000}"/>
    <cellStyle name="40% - Accent5 12 2 3 3 2" xfId="8856" xr:uid="{00000000-0005-0000-0000-000094220000}"/>
    <cellStyle name="40% - Accent5 12 2 3 3 2 2" xfId="8857" xr:uid="{00000000-0005-0000-0000-000095220000}"/>
    <cellStyle name="40% - Accent5 12 2 3 3 2 2 2" xfId="8858" xr:uid="{00000000-0005-0000-0000-000096220000}"/>
    <cellStyle name="40% - Accent5 12 2 3 3 2 3" xfId="8859" xr:uid="{00000000-0005-0000-0000-000097220000}"/>
    <cellStyle name="40% - Accent5 12 2 3 3 3" xfId="8860" xr:uid="{00000000-0005-0000-0000-000098220000}"/>
    <cellStyle name="40% - Accent5 12 2 3 3 3 2" xfId="8861" xr:uid="{00000000-0005-0000-0000-000099220000}"/>
    <cellStyle name="40% - Accent5 12 2 3 3 3 2 2" xfId="8862" xr:uid="{00000000-0005-0000-0000-00009A220000}"/>
    <cellStyle name="40% - Accent5 12 2 3 3 3 3" xfId="8863" xr:uid="{00000000-0005-0000-0000-00009B220000}"/>
    <cellStyle name="40% - Accent5 12 2 3 3 4" xfId="8864" xr:uid="{00000000-0005-0000-0000-00009C220000}"/>
    <cellStyle name="40% - Accent5 12 2 3 3 4 2" xfId="8865" xr:uid="{00000000-0005-0000-0000-00009D220000}"/>
    <cellStyle name="40% - Accent5 12 2 3 3 5" xfId="8866" xr:uid="{00000000-0005-0000-0000-00009E220000}"/>
    <cellStyle name="40% - Accent5 12 2 3 4" xfId="8867" xr:uid="{00000000-0005-0000-0000-00009F220000}"/>
    <cellStyle name="40% - Accent5 12 2 3 4 2" xfId="8868" xr:uid="{00000000-0005-0000-0000-0000A0220000}"/>
    <cellStyle name="40% - Accent5 12 2 3 4 2 2" xfId="8869" xr:uid="{00000000-0005-0000-0000-0000A1220000}"/>
    <cellStyle name="40% - Accent5 12 2 3 4 3" xfId="8870" xr:uid="{00000000-0005-0000-0000-0000A2220000}"/>
    <cellStyle name="40% - Accent5 12 2 3 5" xfId="8871" xr:uid="{00000000-0005-0000-0000-0000A3220000}"/>
    <cellStyle name="40% - Accent5 12 2 3 5 2" xfId="8872" xr:uid="{00000000-0005-0000-0000-0000A4220000}"/>
    <cellStyle name="40% - Accent5 12 2 3 5 2 2" xfId="8873" xr:uid="{00000000-0005-0000-0000-0000A5220000}"/>
    <cellStyle name="40% - Accent5 12 2 3 5 3" xfId="8874" xr:uid="{00000000-0005-0000-0000-0000A6220000}"/>
    <cellStyle name="40% - Accent5 12 2 3 6" xfId="8875" xr:uid="{00000000-0005-0000-0000-0000A7220000}"/>
    <cellStyle name="40% - Accent5 12 2 3 6 2" xfId="8876" xr:uid="{00000000-0005-0000-0000-0000A8220000}"/>
    <cellStyle name="40% - Accent5 12 2 3 7" xfId="8877" xr:uid="{00000000-0005-0000-0000-0000A9220000}"/>
    <cellStyle name="40% - Accent5 12 2 3 7 2" xfId="8878" xr:uid="{00000000-0005-0000-0000-0000AA220000}"/>
    <cellStyle name="40% - Accent5 12 2 3 8" xfId="8879" xr:uid="{00000000-0005-0000-0000-0000AB220000}"/>
    <cellStyle name="40% - Accent5 12 2 4" xfId="8880" xr:uid="{00000000-0005-0000-0000-0000AC220000}"/>
    <cellStyle name="40% - Accent5 12 2 4 2" xfId="8881" xr:uid="{00000000-0005-0000-0000-0000AD220000}"/>
    <cellStyle name="40% - Accent5 12 2 4 2 2" xfId="8882" xr:uid="{00000000-0005-0000-0000-0000AE220000}"/>
    <cellStyle name="40% - Accent5 12 2 4 2 2 2" xfId="8883" xr:uid="{00000000-0005-0000-0000-0000AF220000}"/>
    <cellStyle name="40% - Accent5 12 2 4 2 2 2 2" xfId="8884" xr:uid="{00000000-0005-0000-0000-0000B0220000}"/>
    <cellStyle name="40% - Accent5 12 2 4 2 2 3" xfId="8885" xr:uid="{00000000-0005-0000-0000-0000B1220000}"/>
    <cellStyle name="40% - Accent5 12 2 4 2 3" xfId="8886" xr:uid="{00000000-0005-0000-0000-0000B2220000}"/>
    <cellStyle name="40% - Accent5 12 2 4 2 3 2" xfId="8887" xr:uid="{00000000-0005-0000-0000-0000B3220000}"/>
    <cellStyle name="40% - Accent5 12 2 4 2 3 2 2" xfId="8888" xr:uid="{00000000-0005-0000-0000-0000B4220000}"/>
    <cellStyle name="40% - Accent5 12 2 4 2 3 3" xfId="8889" xr:uid="{00000000-0005-0000-0000-0000B5220000}"/>
    <cellStyle name="40% - Accent5 12 2 4 2 4" xfId="8890" xr:uid="{00000000-0005-0000-0000-0000B6220000}"/>
    <cellStyle name="40% - Accent5 12 2 4 2 4 2" xfId="8891" xr:uid="{00000000-0005-0000-0000-0000B7220000}"/>
    <cellStyle name="40% - Accent5 12 2 4 2 5" xfId="8892" xr:uid="{00000000-0005-0000-0000-0000B8220000}"/>
    <cellStyle name="40% - Accent5 12 2 4 3" xfId="8893" xr:uid="{00000000-0005-0000-0000-0000B9220000}"/>
    <cellStyle name="40% - Accent5 12 2 4 3 2" xfId="8894" xr:uid="{00000000-0005-0000-0000-0000BA220000}"/>
    <cellStyle name="40% - Accent5 12 2 4 3 2 2" xfId="8895" xr:uid="{00000000-0005-0000-0000-0000BB220000}"/>
    <cellStyle name="40% - Accent5 12 2 4 3 3" xfId="8896" xr:uid="{00000000-0005-0000-0000-0000BC220000}"/>
    <cellStyle name="40% - Accent5 12 2 4 4" xfId="8897" xr:uid="{00000000-0005-0000-0000-0000BD220000}"/>
    <cellStyle name="40% - Accent5 12 2 4 4 2" xfId="8898" xr:uid="{00000000-0005-0000-0000-0000BE220000}"/>
    <cellStyle name="40% - Accent5 12 2 4 4 2 2" xfId="8899" xr:uid="{00000000-0005-0000-0000-0000BF220000}"/>
    <cellStyle name="40% - Accent5 12 2 4 4 3" xfId="8900" xr:uid="{00000000-0005-0000-0000-0000C0220000}"/>
    <cellStyle name="40% - Accent5 12 2 4 5" xfId="8901" xr:uid="{00000000-0005-0000-0000-0000C1220000}"/>
    <cellStyle name="40% - Accent5 12 2 4 5 2" xfId="8902" xr:uid="{00000000-0005-0000-0000-0000C2220000}"/>
    <cellStyle name="40% - Accent5 12 2 4 6" xfId="8903" xr:uid="{00000000-0005-0000-0000-0000C3220000}"/>
    <cellStyle name="40% - Accent5 12 2 4 6 2" xfId="8904" xr:uid="{00000000-0005-0000-0000-0000C4220000}"/>
    <cellStyle name="40% - Accent5 12 2 4 7" xfId="8905" xr:uid="{00000000-0005-0000-0000-0000C5220000}"/>
    <cellStyle name="40% - Accent5 12 2 5" xfId="8906" xr:uid="{00000000-0005-0000-0000-0000C6220000}"/>
    <cellStyle name="40% - Accent5 12 2 5 2" xfId="8907" xr:uid="{00000000-0005-0000-0000-0000C7220000}"/>
    <cellStyle name="40% - Accent5 12 2 5 2 2" xfId="8908" xr:uid="{00000000-0005-0000-0000-0000C8220000}"/>
    <cellStyle name="40% - Accent5 12 2 5 2 2 2" xfId="8909" xr:uid="{00000000-0005-0000-0000-0000C9220000}"/>
    <cellStyle name="40% - Accent5 12 2 5 2 2 2 2" xfId="8910" xr:uid="{00000000-0005-0000-0000-0000CA220000}"/>
    <cellStyle name="40% - Accent5 12 2 5 2 2 3" xfId="8911" xr:uid="{00000000-0005-0000-0000-0000CB220000}"/>
    <cellStyle name="40% - Accent5 12 2 5 2 3" xfId="8912" xr:uid="{00000000-0005-0000-0000-0000CC220000}"/>
    <cellStyle name="40% - Accent5 12 2 5 2 3 2" xfId="8913" xr:uid="{00000000-0005-0000-0000-0000CD220000}"/>
    <cellStyle name="40% - Accent5 12 2 5 2 3 2 2" xfId="8914" xr:uid="{00000000-0005-0000-0000-0000CE220000}"/>
    <cellStyle name="40% - Accent5 12 2 5 2 3 3" xfId="8915" xr:uid="{00000000-0005-0000-0000-0000CF220000}"/>
    <cellStyle name="40% - Accent5 12 2 5 2 4" xfId="8916" xr:uid="{00000000-0005-0000-0000-0000D0220000}"/>
    <cellStyle name="40% - Accent5 12 2 5 2 4 2" xfId="8917" xr:uid="{00000000-0005-0000-0000-0000D1220000}"/>
    <cellStyle name="40% - Accent5 12 2 5 2 5" xfId="8918" xr:uid="{00000000-0005-0000-0000-0000D2220000}"/>
    <cellStyle name="40% - Accent5 12 2 5 3" xfId="8919" xr:uid="{00000000-0005-0000-0000-0000D3220000}"/>
    <cellStyle name="40% - Accent5 12 2 5 3 2" xfId="8920" xr:uid="{00000000-0005-0000-0000-0000D4220000}"/>
    <cellStyle name="40% - Accent5 12 2 5 3 2 2" xfId="8921" xr:uid="{00000000-0005-0000-0000-0000D5220000}"/>
    <cellStyle name="40% - Accent5 12 2 5 3 3" xfId="8922" xr:uid="{00000000-0005-0000-0000-0000D6220000}"/>
    <cellStyle name="40% - Accent5 12 2 5 4" xfId="8923" xr:uid="{00000000-0005-0000-0000-0000D7220000}"/>
    <cellStyle name="40% - Accent5 12 2 5 4 2" xfId="8924" xr:uid="{00000000-0005-0000-0000-0000D8220000}"/>
    <cellStyle name="40% - Accent5 12 2 5 4 2 2" xfId="8925" xr:uid="{00000000-0005-0000-0000-0000D9220000}"/>
    <cellStyle name="40% - Accent5 12 2 5 4 3" xfId="8926" xr:uid="{00000000-0005-0000-0000-0000DA220000}"/>
    <cellStyle name="40% - Accent5 12 2 5 5" xfId="8927" xr:uid="{00000000-0005-0000-0000-0000DB220000}"/>
    <cellStyle name="40% - Accent5 12 2 5 5 2" xfId="8928" xr:uid="{00000000-0005-0000-0000-0000DC220000}"/>
    <cellStyle name="40% - Accent5 12 2 5 6" xfId="8929" xr:uid="{00000000-0005-0000-0000-0000DD220000}"/>
    <cellStyle name="40% - Accent5 12 2 5 6 2" xfId="8930" xr:uid="{00000000-0005-0000-0000-0000DE220000}"/>
    <cellStyle name="40% - Accent5 12 2 5 7" xfId="8931" xr:uid="{00000000-0005-0000-0000-0000DF220000}"/>
    <cellStyle name="40% - Accent5 12 2 6" xfId="8932" xr:uid="{00000000-0005-0000-0000-0000E0220000}"/>
    <cellStyle name="40% - Accent5 12 2 6 2" xfId="8933" xr:uid="{00000000-0005-0000-0000-0000E1220000}"/>
    <cellStyle name="40% - Accent5 12 2 6 2 2" xfId="8934" xr:uid="{00000000-0005-0000-0000-0000E2220000}"/>
    <cellStyle name="40% - Accent5 12 2 6 2 2 2" xfId="8935" xr:uid="{00000000-0005-0000-0000-0000E3220000}"/>
    <cellStyle name="40% - Accent5 12 2 6 2 3" xfId="8936" xr:uid="{00000000-0005-0000-0000-0000E4220000}"/>
    <cellStyle name="40% - Accent5 12 2 6 3" xfId="8937" xr:uid="{00000000-0005-0000-0000-0000E5220000}"/>
    <cellStyle name="40% - Accent5 12 2 6 3 2" xfId="8938" xr:uid="{00000000-0005-0000-0000-0000E6220000}"/>
    <cellStyle name="40% - Accent5 12 2 6 3 2 2" xfId="8939" xr:uid="{00000000-0005-0000-0000-0000E7220000}"/>
    <cellStyle name="40% - Accent5 12 2 6 3 3" xfId="8940" xr:uid="{00000000-0005-0000-0000-0000E8220000}"/>
    <cellStyle name="40% - Accent5 12 2 6 4" xfId="8941" xr:uid="{00000000-0005-0000-0000-0000E9220000}"/>
    <cellStyle name="40% - Accent5 12 2 6 4 2" xfId="8942" xr:uid="{00000000-0005-0000-0000-0000EA220000}"/>
    <cellStyle name="40% - Accent5 12 2 6 5" xfId="8943" xr:uid="{00000000-0005-0000-0000-0000EB220000}"/>
    <cellStyle name="40% - Accent5 12 2 7" xfId="8944" xr:uid="{00000000-0005-0000-0000-0000EC220000}"/>
    <cellStyle name="40% - Accent5 12 2 7 2" xfId="8945" xr:uid="{00000000-0005-0000-0000-0000ED220000}"/>
    <cellStyle name="40% - Accent5 12 2 7 2 2" xfId="8946" xr:uid="{00000000-0005-0000-0000-0000EE220000}"/>
    <cellStyle name="40% - Accent5 12 2 7 2 2 2" xfId="8947" xr:uid="{00000000-0005-0000-0000-0000EF220000}"/>
    <cellStyle name="40% - Accent5 12 2 7 2 3" xfId="8948" xr:uid="{00000000-0005-0000-0000-0000F0220000}"/>
    <cellStyle name="40% - Accent5 12 2 7 3" xfId="8949" xr:uid="{00000000-0005-0000-0000-0000F1220000}"/>
    <cellStyle name="40% - Accent5 12 2 7 3 2" xfId="8950" xr:uid="{00000000-0005-0000-0000-0000F2220000}"/>
    <cellStyle name="40% - Accent5 12 2 7 4" xfId="8951" xr:uid="{00000000-0005-0000-0000-0000F3220000}"/>
    <cellStyle name="40% - Accent5 12 2 8" xfId="8952" xr:uid="{00000000-0005-0000-0000-0000F4220000}"/>
    <cellStyle name="40% - Accent5 12 2 8 2" xfId="8953" xr:uid="{00000000-0005-0000-0000-0000F5220000}"/>
    <cellStyle name="40% - Accent5 12 2 8 2 2" xfId="8954" xr:uid="{00000000-0005-0000-0000-0000F6220000}"/>
    <cellStyle name="40% - Accent5 12 2 8 3" xfId="8955" xr:uid="{00000000-0005-0000-0000-0000F7220000}"/>
    <cellStyle name="40% - Accent5 12 2 9" xfId="8956" xr:uid="{00000000-0005-0000-0000-0000F8220000}"/>
    <cellStyle name="40% - Accent5 12 2 9 2" xfId="8957" xr:uid="{00000000-0005-0000-0000-0000F9220000}"/>
    <cellStyle name="40% - Accent5 12 2 9 2 2" xfId="8958" xr:uid="{00000000-0005-0000-0000-0000FA220000}"/>
    <cellStyle name="40% - Accent5 12 2 9 3" xfId="8959" xr:uid="{00000000-0005-0000-0000-0000FB220000}"/>
    <cellStyle name="40% - Accent5 12 3" xfId="8960" xr:uid="{00000000-0005-0000-0000-0000FC220000}"/>
    <cellStyle name="40% - Accent5 12 3 10" xfId="8961" xr:uid="{00000000-0005-0000-0000-0000FD220000}"/>
    <cellStyle name="40% - Accent5 12 3 10 2" xfId="8962" xr:uid="{00000000-0005-0000-0000-0000FE220000}"/>
    <cellStyle name="40% - Accent5 12 3 11" xfId="8963" xr:uid="{00000000-0005-0000-0000-0000FF220000}"/>
    <cellStyle name="40% - Accent5 12 3 2" xfId="8964" xr:uid="{00000000-0005-0000-0000-000000230000}"/>
    <cellStyle name="40% - Accent5 12 3 2 2" xfId="8965" xr:uid="{00000000-0005-0000-0000-000001230000}"/>
    <cellStyle name="40% - Accent5 12 3 2 2 2" xfId="8966" xr:uid="{00000000-0005-0000-0000-000002230000}"/>
    <cellStyle name="40% - Accent5 12 3 2 2 2 2" xfId="8967" xr:uid="{00000000-0005-0000-0000-000003230000}"/>
    <cellStyle name="40% - Accent5 12 3 2 2 2 2 2" xfId="8968" xr:uid="{00000000-0005-0000-0000-000004230000}"/>
    <cellStyle name="40% - Accent5 12 3 2 2 2 2 2 2" xfId="8969" xr:uid="{00000000-0005-0000-0000-000005230000}"/>
    <cellStyle name="40% - Accent5 12 3 2 2 2 2 3" xfId="8970" xr:uid="{00000000-0005-0000-0000-000006230000}"/>
    <cellStyle name="40% - Accent5 12 3 2 2 2 3" xfId="8971" xr:uid="{00000000-0005-0000-0000-000007230000}"/>
    <cellStyle name="40% - Accent5 12 3 2 2 2 3 2" xfId="8972" xr:uid="{00000000-0005-0000-0000-000008230000}"/>
    <cellStyle name="40% - Accent5 12 3 2 2 2 3 2 2" xfId="8973" xr:uid="{00000000-0005-0000-0000-000009230000}"/>
    <cellStyle name="40% - Accent5 12 3 2 2 2 3 3" xfId="8974" xr:uid="{00000000-0005-0000-0000-00000A230000}"/>
    <cellStyle name="40% - Accent5 12 3 2 2 2 4" xfId="8975" xr:uid="{00000000-0005-0000-0000-00000B230000}"/>
    <cellStyle name="40% - Accent5 12 3 2 2 2 4 2" xfId="8976" xr:uid="{00000000-0005-0000-0000-00000C230000}"/>
    <cellStyle name="40% - Accent5 12 3 2 2 2 5" xfId="8977" xr:uid="{00000000-0005-0000-0000-00000D230000}"/>
    <cellStyle name="40% - Accent5 12 3 2 2 3" xfId="8978" xr:uid="{00000000-0005-0000-0000-00000E230000}"/>
    <cellStyle name="40% - Accent5 12 3 2 2 3 2" xfId="8979" xr:uid="{00000000-0005-0000-0000-00000F230000}"/>
    <cellStyle name="40% - Accent5 12 3 2 2 3 2 2" xfId="8980" xr:uid="{00000000-0005-0000-0000-000010230000}"/>
    <cellStyle name="40% - Accent5 12 3 2 2 3 3" xfId="8981" xr:uid="{00000000-0005-0000-0000-000011230000}"/>
    <cellStyle name="40% - Accent5 12 3 2 2 4" xfId="8982" xr:uid="{00000000-0005-0000-0000-000012230000}"/>
    <cellStyle name="40% - Accent5 12 3 2 2 4 2" xfId="8983" xr:uid="{00000000-0005-0000-0000-000013230000}"/>
    <cellStyle name="40% - Accent5 12 3 2 2 4 2 2" xfId="8984" xr:uid="{00000000-0005-0000-0000-000014230000}"/>
    <cellStyle name="40% - Accent5 12 3 2 2 4 3" xfId="8985" xr:uid="{00000000-0005-0000-0000-000015230000}"/>
    <cellStyle name="40% - Accent5 12 3 2 2 5" xfId="8986" xr:uid="{00000000-0005-0000-0000-000016230000}"/>
    <cellStyle name="40% - Accent5 12 3 2 2 5 2" xfId="8987" xr:uid="{00000000-0005-0000-0000-000017230000}"/>
    <cellStyle name="40% - Accent5 12 3 2 2 6" xfId="8988" xr:uid="{00000000-0005-0000-0000-000018230000}"/>
    <cellStyle name="40% - Accent5 12 3 2 2 6 2" xfId="8989" xr:uid="{00000000-0005-0000-0000-000019230000}"/>
    <cellStyle name="40% - Accent5 12 3 2 2 7" xfId="8990" xr:uid="{00000000-0005-0000-0000-00001A230000}"/>
    <cellStyle name="40% - Accent5 12 3 2 3" xfId="8991" xr:uid="{00000000-0005-0000-0000-00001B230000}"/>
    <cellStyle name="40% - Accent5 12 3 2 3 2" xfId="8992" xr:uid="{00000000-0005-0000-0000-00001C230000}"/>
    <cellStyle name="40% - Accent5 12 3 2 3 2 2" xfId="8993" xr:uid="{00000000-0005-0000-0000-00001D230000}"/>
    <cellStyle name="40% - Accent5 12 3 2 3 2 2 2" xfId="8994" xr:uid="{00000000-0005-0000-0000-00001E230000}"/>
    <cellStyle name="40% - Accent5 12 3 2 3 2 3" xfId="8995" xr:uid="{00000000-0005-0000-0000-00001F230000}"/>
    <cellStyle name="40% - Accent5 12 3 2 3 3" xfId="8996" xr:uid="{00000000-0005-0000-0000-000020230000}"/>
    <cellStyle name="40% - Accent5 12 3 2 3 3 2" xfId="8997" xr:uid="{00000000-0005-0000-0000-000021230000}"/>
    <cellStyle name="40% - Accent5 12 3 2 3 3 2 2" xfId="8998" xr:uid="{00000000-0005-0000-0000-000022230000}"/>
    <cellStyle name="40% - Accent5 12 3 2 3 3 3" xfId="8999" xr:uid="{00000000-0005-0000-0000-000023230000}"/>
    <cellStyle name="40% - Accent5 12 3 2 3 4" xfId="9000" xr:uid="{00000000-0005-0000-0000-000024230000}"/>
    <cellStyle name="40% - Accent5 12 3 2 3 4 2" xfId="9001" xr:uid="{00000000-0005-0000-0000-000025230000}"/>
    <cellStyle name="40% - Accent5 12 3 2 3 5" xfId="9002" xr:uid="{00000000-0005-0000-0000-000026230000}"/>
    <cellStyle name="40% - Accent5 12 3 2 4" xfId="9003" xr:uid="{00000000-0005-0000-0000-000027230000}"/>
    <cellStyle name="40% - Accent5 12 3 2 4 2" xfId="9004" xr:uid="{00000000-0005-0000-0000-000028230000}"/>
    <cellStyle name="40% - Accent5 12 3 2 4 2 2" xfId="9005" xr:uid="{00000000-0005-0000-0000-000029230000}"/>
    <cellStyle name="40% - Accent5 12 3 2 4 3" xfId="9006" xr:uid="{00000000-0005-0000-0000-00002A230000}"/>
    <cellStyle name="40% - Accent5 12 3 2 5" xfId="9007" xr:uid="{00000000-0005-0000-0000-00002B230000}"/>
    <cellStyle name="40% - Accent5 12 3 2 5 2" xfId="9008" xr:uid="{00000000-0005-0000-0000-00002C230000}"/>
    <cellStyle name="40% - Accent5 12 3 2 5 2 2" xfId="9009" xr:uid="{00000000-0005-0000-0000-00002D230000}"/>
    <cellStyle name="40% - Accent5 12 3 2 5 3" xfId="9010" xr:uid="{00000000-0005-0000-0000-00002E230000}"/>
    <cellStyle name="40% - Accent5 12 3 2 6" xfId="9011" xr:uid="{00000000-0005-0000-0000-00002F230000}"/>
    <cellStyle name="40% - Accent5 12 3 2 6 2" xfId="9012" xr:uid="{00000000-0005-0000-0000-000030230000}"/>
    <cellStyle name="40% - Accent5 12 3 2 7" xfId="9013" xr:uid="{00000000-0005-0000-0000-000031230000}"/>
    <cellStyle name="40% - Accent5 12 3 2 7 2" xfId="9014" xr:uid="{00000000-0005-0000-0000-000032230000}"/>
    <cellStyle name="40% - Accent5 12 3 2 8" xfId="9015" xr:uid="{00000000-0005-0000-0000-000033230000}"/>
    <cellStyle name="40% - Accent5 12 3 3" xfId="9016" xr:uid="{00000000-0005-0000-0000-000034230000}"/>
    <cellStyle name="40% - Accent5 12 3 3 2" xfId="9017" xr:uid="{00000000-0005-0000-0000-000035230000}"/>
    <cellStyle name="40% - Accent5 12 3 3 2 2" xfId="9018" xr:uid="{00000000-0005-0000-0000-000036230000}"/>
    <cellStyle name="40% - Accent5 12 3 3 2 2 2" xfId="9019" xr:uid="{00000000-0005-0000-0000-000037230000}"/>
    <cellStyle name="40% - Accent5 12 3 3 2 2 2 2" xfId="9020" xr:uid="{00000000-0005-0000-0000-000038230000}"/>
    <cellStyle name="40% - Accent5 12 3 3 2 2 3" xfId="9021" xr:uid="{00000000-0005-0000-0000-000039230000}"/>
    <cellStyle name="40% - Accent5 12 3 3 2 3" xfId="9022" xr:uid="{00000000-0005-0000-0000-00003A230000}"/>
    <cellStyle name="40% - Accent5 12 3 3 2 3 2" xfId="9023" xr:uid="{00000000-0005-0000-0000-00003B230000}"/>
    <cellStyle name="40% - Accent5 12 3 3 2 3 2 2" xfId="9024" xr:uid="{00000000-0005-0000-0000-00003C230000}"/>
    <cellStyle name="40% - Accent5 12 3 3 2 3 3" xfId="9025" xr:uid="{00000000-0005-0000-0000-00003D230000}"/>
    <cellStyle name="40% - Accent5 12 3 3 2 4" xfId="9026" xr:uid="{00000000-0005-0000-0000-00003E230000}"/>
    <cellStyle name="40% - Accent5 12 3 3 2 4 2" xfId="9027" xr:uid="{00000000-0005-0000-0000-00003F230000}"/>
    <cellStyle name="40% - Accent5 12 3 3 2 5" xfId="9028" xr:uid="{00000000-0005-0000-0000-000040230000}"/>
    <cellStyle name="40% - Accent5 12 3 3 3" xfId="9029" xr:uid="{00000000-0005-0000-0000-000041230000}"/>
    <cellStyle name="40% - Accent5 12 3 3 3 2" xfId="9030" xr:uid="{00000000-0005-0000-0000-000042230000}"/>
    <cellStyle name="40% - Accent5 12 3 3 3 2 2" xfId="9031" xr:uid="{00000000-0005-0000-0000-000043230000}"/>
    <cellStyle name="40% - Accent5 12 3 3 3 3" xfId="9032" xr:uid="{00000000-0005-0000-0000-000044230000}"/>
    <cellStyle name="40% - Accent5 12 3 3 4" xfId="9033" xr:uid="{00000000-0005-0000-0000-000045230000}"/>
    <cellStyle name="40% - Accent5 12 3 3 4 2" xfId="9034" xr:uid="{00000000-0005-0000-0000-000046230000}"/>
    <cellStyle name="40% - Accent5 12 3 3 4 2 2" xfId="9035" xr:uid="{00000000-0005-0000-0000-000047230000}"/>
    <cellStyle name="40% - Accent5 12 3 3 4 3" xfId="9036" xr:uid="{00000000-0005-0000-0000-000048230000}"/>
    <cellStyle name="40% - Accent5 12 3 3 5" xfId="9037" xr:uid="{00000000-0005-0000-0000-000049230000}"/>
    <cellStyle name="40% - Accent5 12 3 3 5 2" xfId="9038" xr:uid="{00000000-0005-0000-0000-00004A230000}"/>
    <cellStyle name="40% - Accent5 12 3 3 6" xfId="9039" xr:uid="{00000000-0005-0000-0000-00004B230000}"/>
    <cellStyle name="40% - Accent5 12 3 3 6 2" xfId="9040" xr:uid="{00000000-0005-0000-0000-00004C230000}"/>
    <cellStyle name="40% - Accent5 12 3 3 7" xfId="9041" xr:uid="{00000000-0005-0000-0000-00004D230000}"/>
    <cellStyle name="40% - Accent5 12 3 4" xfId="9042" xr:uid="{00000000-0005-0000-0000-00004E230000}"/>
    <cellStyle name="40% - Accent5 12 3 4 2" xfId="9043" xr:uid="{00000000-0005-0000-0000-00004F230000}"/>
    <cellStyle name="40% - Accent5 12 3 4 2 2" xfId="9044" xr:uid="{00000000-0005-0000-0000-000050230000}"/>
    <cellStyle name="40% - Accent5 12 3 4 2 2 2" xfId="9045" xr:uid="{00000000-0005-0000-0000-000051230000}"/>
    <cellStyle name="40% - Accent5 12 3 4 2 2 2 2" xfId="9046" xr:uid="{00000000-0005-0000-0000-000052230000}"/>
    <cellStyle name="40% - Accent5 12 3 4 2 2 3" xfId="9047" xr:uid="{00000000-0005-0000-0000-000053230000}"/>
    <cellStyle name="40% - Accent5 12 3 4 2 3" xfId="9048" xr:uid="{00000000-0005-0000-0000-000054230000}"/>
    <cellStyle name="40% - Accent5 12 3 4 2 3 2" xfId="9049" xr:uid="{00000000-0005-0000-0000-000055230000}"/>
    <cellStyle name="40% - Accent5 12 3 4 2 3 2 2" xfId="9050" xr:uid="{00000000-0005-0000-0000-000056230000}"/>
    <cellStyle name="40% - Accent5 12 3 4 2 3 3" xfId="9051" xr:uid="{00000000-0005-0000-0000-000057230000}"/>
    <cellStyle name="40% - Accent5 12 3 4 2 4" xfId="9052" xr:uid="{00000000-0005-0000-0000-000058230000}"/>
    <cellStyle name="40% - Accent5 12 3 4 2 4 2" xfId="9053" xr:uid="{00000000-0005-0000-0000-000059230000}"/>
    <cellStyle name="40% - Accent5 12 3 4 2 5" xfId="9054" xr:uid="{00000000-0005-0000-0000-00005A230000}"/>
    <cellStyle name="40% - Accent5 12 3 4 3" xfId="9055" xr:uid="{00000000-0005-0000-0000-00005B230000}"/>
    <cellStyle name="40% - Accent5 12 3 4 3 2" xfId="9056" xr:uid="{00000000-0005-0000-0000-00005C230000}"/>
    <cellStyle name="40% - Accent5 12 3 4 3 2 2" xfId="9057" xr:uid="{00000000-0005-0000-0000-00005D230000}"/>
    <cellStyle name="40% - Accent5 12 3 4 3 3" xfId="9058" xr:uid="{00000000-0005-0000-0000-00005E230000}"/>
    <cellStyle name="40% - Accent5 12 3 4 4" xfId="9059" xr:uid="{00000000-0005-0000-0000-00005F230000}"/>
    <cellStyle name="40% - Accent5 12 3 4 4 2" xfId="9060" xr:uid="{00000000-0005-0000-0000-000060230000}"/>
    <cellStyle name="40% - Accent5 12 3 4 4 2 2" xfId="9061" xr:uid="{00000000-0005-0000-0000-000061230000}"/>
    <cellStyle name="40% - Accent5 12 3 4 4 3" xfId="9062" xr:uid="{00000000-0005-0000-0000-000062230000}"/>
    <cellStyle name="40% - Accent5 12 3 4 5" xfId="9063" xr:uid="{00000000-0005-0000-0000-000063230000}"/>
    <cellStyle name="40% - Accent5 12 3 4 5 2" xfId="9064" xr:uid="{00000000-0005-0000-0000-000064230000}"/>
    <cellStyle name="40% - Accent5 12 3 4 6" xfId="9065" xr:uid="{00000000-0005-0000-0000-000065230000}"/>
    <cellStyle name="40% - Accent5 12 3 4 6 2" xfId="9066" xr:uid="{00000000-0005-0000-0000-000066230000}"/>
    <cellStyle name="40% - Accent5 12 3 4 7" xfId="9067" xr:uid="{00000000-0005-0000-0000-000067230000}"/>
    <cellStyle name="40% - Accent5 12 3 5" xfId="9068" xr:uid="{00000000-0005-0000-0000-000068230000}"/>
    <cellStyle name="40% - Accent5 12 3 5 2" xfId="9069" xr:uid="{00000000-0005-0000-0000-000069230000}"/>
    <cellStyle name="40% - Accent5 12 3 5 2 2" xfId="9070" xr:uid="{00000000-0005-0000-0000-00006A230000}"/>
    <cellStyle name="40% - Accent5 12 3 5 2 2 2" xfId="9071" xr:uid="{00000000-0005-0000-0000-00006B230000}"/>
    <cellStyle name="40% - Accent5 12 3 5 2 3" xfId="9072" xr:uid="{00000000-0005-0000-0000-00006C230000}"/>
    <cellStyle name="40% - Accent5 12 3 5 3" xfId="9073" xr:uid="{00000000-0005-0000-0000-00006D230000}"/>
    <cellStyle name="40% - Accent5 12 3 5 3 2" xfId="9074" xr:uid="{00000000-0005-0000-0000-00006E230000}"/>
    <cellStyle name="40% - Accent5 12 3 5 3 2 2" xfId="9075" xr:uid="{00000000-0005-0000-0000-00006F230000}"/>
    <cellStyle name="40% - Accent5 12 3 5 3 3" xfId="9076" xr:uid="{00000000-0005-0000-0000-000070230000}"/>
    <cellStyle name="40% - Accent5 12 3 5 4" xfId="9077" xr:uid="{00000000-0005-0000-0000-000071230000}"/>
    <cellStyle name="40% - Accent5 12 3 5 4 2" xfId="9078" xr:uid="{00000000-0005-0000-0000-000072230000}"/>
    <cellStyle name="40% - Accent5 12 3 5 5" xfId="9079" xr:uid="{00000000-0005-0000-0000-000073230000}"/>
    <cellStyle name="40% - Accent5 12 3 6" xfId="9080" xr:uid="{00000000-0005-0000-0000-000074230000}"/>
    <cellStyle name="40% - Accent5 12 3 6 2" xfId="9081" xr:uid="{00000000-0005-0000-0000-000075230000}"/>
    <cellStyle name="40% - Accent5 12 3 6 2 2" xfId="9082" xr:uid="{00000000-0005-0000-0000-000076230000}"/>
    <cellStyle name="40% - Accent5 12 3 6 2 2 2" xfId="9083" xr:uid="{00000000-0005-0000-0000-000077230000}"/>
    <cellStyle name="40% - Accent5 12 3 6 2 3" xfId="9084" xr:uid="{00000000-0005-0000-0000-000078230000}"/>
    <cellStyle name="40% - Accent5 12 3 6 3" xfId="9085" xr:uid="{00000000-0005-0000-0000-000079230000}"/>
    <cellStyle name="40% - Accent5 12 3 6 3 2" xfId="9086" xr:uid="{00000000-0005-0000-0000-00007A230000}"/>
    <cellStyle name="40% - Accent5 12 3 6 4" xfId="9087" xr:uid="{00000000-0005-0000-0000-00007B230000}"/>
    <cellStyle name="40% - Accent5 12 3 7" xfId="9088" xr:uid="{00000000-0005-0000-0000-00007C230000}"/>
    <cellStyle name="40% - Accent5 12 3 7 2" xfId="9089" xr:uid="{00000000-0005-0000-0000-00007D230000}"/>
    <cellStyle name="40% - Accent5 12 3 7 2 2" xfId="9090" xr:uid="{00000000-0005-0000-0000-00007E230000}"/>
    <cellStyle name="40% - Accent5 12 3 7 3" xfId="9091" xr:uid="{00000000-0005-0000-0000-00007F230000}"/>
    <cellStyle name="40% - Accent5 12 3 8" xfId="9092" xr:uid="{00000000-0005-0000-0000-000080230000}"/>
    <cellStyle name="40% - Accent5 12 3 8 2" xfId="9093" xr:uid="{00000000-0005-0000-0000-000081230000}"/>
    <cellStyle name="40% - Accent5 12 3 8 2 2" xfId="9094" xr:uid="{00000000-0005-0000-0000-000082230000}"/>
    <cellStyle name="40% - Accent5 12 3 8 3" xfId="9095" xr:uid="{00000000-0005-0000-0000-000083230000}"/>
    <cellStyle name="40% - Accent5 12 3 9" xfId="9096" xr:uid="{00000000-0005-0000-0000-000084230000}"/>
    <cellStyle name="40% - Accent5 12 3 9 2" xfId="9097" xr:uid="{00000000-0005-0000-0000-000085230000}"/>
    <cellStyle name="40% - Accent5 12 4" xfId="9098" xr:uid="{00000000-0005-0000-0000-000086230000}"/>
    <cellStyle name="40% - Accent5 12 4 10" xfId="9099" xr:uid="{00000000-0005-0000-0000-000087230000}"/>
    <cellStyle name="40% - Accent5 12 4 10 2" xfId="9100" xr:uid="{00000000-0005-0000-0000-000088230000}"/>
    <cellStyle name="40% - Accent5 12 4 11" xfId="9101" xr:uid="{00000000-0005-0000-0000-000089230000}"/>
    <cellStyle name="40% - Accent5 12 4 2" xfId="9102" xr:uid="{00000000-0005-0000-0000-00008A230000}"/>
    <cellStyle name="40% - Accent5 12 4 2 2" xfId="9103" xr:uid="{00000000-0005-0000-0000-00008B230000}"/>
    <cellStyle name="40% - Accent5 12 4 2 2 2" xfId="9104" xr:uid="{00000000-0005-0000-0000-00008C230000}"/>
    <cellStyle name="40% - Accent5 12 4 2 2 2 2" xfId="9105" xr:uid="{00000000-0005-0000-0000-00008D230000}"/>
    <cellStyle name="40% - Accent5 12 4 2 2 2 2 2" xfId="9106" xr:uid="{00000000-0005-0000-0000-00008E230000}"/>
    <cellStyle name="40% - Accent5 12 4 2 2 2 2 2 2" xfId="9107" xr:uid="{00000000-0005-0000-0000-00008F230000}"/>
    <cellStyle name="40% - Accent5 12 4 2 2 2 2 3" xfId="9108" xr:uid="{00000000-0005-0000-0000-000090230000}"/>
    <cellStyle name="40% - Accent5 12 4 2 2 2 3" xfId="9109" xr:uid="{00000000-0005-0000-0000-000091230000}"/>
    <cellStyle name="40% - Accent5 12 4 2 2 2 3 2" xfId="9110" xr:uid="{00000000-0005-0000-0000-000092230000}"/>
    <cellStyle name="40% - Accent5 12 4 2 2 2 3 2 2" xfId="9111" xr:uid="{00000000-0005-0000-0000-000093230000}"/>
    <cellStyle name="40% - Accent5 12 4 2 2 2 3 3" xfId="9112" xr:uid="{00000000-0005-0000-0000-000094230000}"/>
    <cellStyle name="40% - Accent5 12 4 2 2 2 4" xfId="9113" xr:uid="{00000000-0005-0000-0000-000095230000}"/>
    <cellStyle name="40% - Accent5 12 4 2 2 2 4 2" xfId="9114" xr:uid="{00000000-0005-0000-0000-000096230000}"/>
    <cellStyle name="40% - Accent5 12 4 2 2 2 5" xfId="9115" xr:uid="{00000000-0005-0000-0000-000097230000}"/>
    <cellStyle name="40% - Accent5 12 4 2 2 3" xfId="9116" xr:uid="{00000000-0005-0000-0000-000098230000}"/>
    <cellStyle name="40% - Accent5 12 4 2 2 3 2" xfId="9117" xr:uid="{00000000-0005-0000-0000-000099230000}"/>
    <cellStyle name="40% - Accent5 12 4 2 2 3 2 2" xfId="9118" xr:uid="{00000000-0005-0000-0000-00009A230000}"/>
    <cellStyle name="40% - Accent5 12 4 2 2 3 3" xfId="9119" xr:uid="{00000000-0005-0000-0000-00009B230000}"/>
    <cellStyle name="40% - Accent5 12 4 2 2 4" xfId="9120" xr:uid="{00000000-0005-0000-0000-00009C230000}"/>
    <cellStyle name="40% - Accent5 12 4 2 2 4 2" xfId="9121" xr:uid="{00000000-0005-0000-0000-00009D230000}"/>
    <cellStyle name="40% - Accent5 12 4 2 2 4 2 2" xfId="9122" xr:uid="{00000000-0005-0000-0000-00009E230000}"/>
    <cellStyle name="40% - Accent5 12 4 2 2 4 3" xfId="9123" xr:uid="{00000000-0005-0000-0000-00009F230000}"/>
    <cellStyle name="40% - Accent5 12 4 2 2 5" xfId="9124" xr:uid="{00000000-0005-0000-0000-0000A0230000}"/>
    <cellStyle name="40% - Accent5 12 4 2 2 5 2" xfId="9125" xr:uid="{00000000-0005-0000-0000-0000A1230000}"/>
    <cellStyle name="40% - Accent5 12 4 2 2 6" xfId="9126" xr:uid="{00000000-0005-0000-0000-0000A2230000}"/>
    <cellStyle name="40% - Accent5 12 4 2 2 6 2" xfId="9127" xr:uid="{00000000-0005-0000-0000-0000A3230000}"/>
    <cellStyle name="40% - Accent5 12 4 2 2 7" xfId="9128" xr:uid="{00000000-0005-0000-0000-0000A4230000}"/>
    <cellStyle name="40% - Accent5 12 4 2 3" xfId="9129" xr:uid="{00000000-0005-0000-0000-0000A5230000}"/>
    <cellStyle name="40% - Accent5 12 4 2 3 2" xfId="9130" xr:uid="{00000000-0005-0000-0000-0000A6230000}"/>
    <cellStyle name="40% - Accent5 12 4 2 3 2 2" xfId="9131" xr:uid="{00000000-0005-0000-0000-0000A7230000}"/>
    <cellStyle name="40% - Accent5 12 4 2 3 2 2 2" xfId="9132" xr:uid="{00000000-0005-0000-0000-0000A8230000}"/>
    <cellStyle name="40% - Accent5 12 4 2 3 2 3" xfId="9133" xr:uid="{00000000-0005-0000-0000-0000A9230000}"/>
    <cellStyle name="40% - Accent5 12 4 2 3 3" xfId="9134" xr:uid="{00000000-0005-0000-0000-0000AA230000}"/>
    <cellStyle name="40% - Accent5 12 4 2 3 3 2" xfId="9135" xr:uid="{00000000-0005-0000-0000-0000AB230000}"/>
    <cellStyle name="40% - Accent5 12 4 2 3 3 2 2" xfId="9136" xr:uid="{00000000-0005-0000-0000-0000AC230000}"/>
    <cellStyle name="40% - Accent5 12 4 2 3 3 3" xfId="9137" xr:uid="{00000000-0005-0000-0000-0000AD230000}"/>
    <cellStyle name="40% - Accent5 12 4 2 3 4" xfId="9138" xr:uid="{00000000-0005-0000-0000-0000AE230000}"/>
    <cellStyle name="40% - Accent5 12 4 2 3 4 2" xfId="9139" xr:uid="{00000000-0005-0000-0000-0000AF230000}"/>
    <cellStyle name="40% - Accent5 12 4 2 3 5" xfId="9140" xr:uid="{00000000-0005-0000-0000-0000B0230000}"/>
    <cellStyle name="40% - Accent5 12 4 2 4" xfId="9141" xr:uid="{00000000-0005-0000-0000-0000B1230000}"/>
    <cellStyle name="40% - Accent5 12 4 2 4 2" xfId="9142" xr:uid="{00000000-0005-0000-0000-0000B2230000}"/>
    <cellStyle name="40% - Accent5 12 4 2 4 2 2" xfId="9143" xr:uid="{00000000-0005-0000-0000-0000B3230000}"/>
    <cellStyle name="40% - Accent5 12 4 2 4 3" xfId="9144" xr:uid="{00000000-0005-0000-0000-0000B4230000}"/>
    <cellStyle name="40% - Accent5 12 4 2 5" xfId="9145" xr:uid="{00000000-0005-0000-0000-0000B5230000}"/>
    <cellStyle name="40% - Accent5 12 4 2 5 2" xfId="9146" xr:uid="{00000000-0005-0000-0000-0000B6230000}"/>
    <cellStyle name="40% - Accent5 12 4 2 5 2 2" xfId="9147" xr:uid="{00000000-0005-0000-0000-0000B7230000}"/>
    <cellStyle name="40% - Accent5 12 4 2 5 3" xfId="9148" xr:uid="{00000000-0005-0000-0000-0000B8230000}"/>
    <cellStyle name="40% - Accent5 12 4 2 6" xfId="9149" xr:uid="{00000000-0005-0000-0000-0000B9230000}"/>
    <cellStyle name="40% - Accent5 12 4 2 6 2" xfId="9150" xr:uid="{00000000-0005-0000-0000-0000BA230000}"/>
    <cellStyle name="40% - Accent5 12 4 2 7" xfId="9151" xr:uid="{00000000-0005-0000-0000-0000BB230000}"/>
    <cellStyle name="40% - Accent5 12 4 2 7 2" xfId="9152" xr:uid="{00000000-0005-0000-0000-0000BC230000}"/>
    <cellStyle name="40% - Accent5 12 4 2 8" xfId="9153" xr:uid="{00000000-0005-0000-0000-0000BD230000}"/>
    <cellStyle name="40% - Accent5 12 4 3" xfId="9154" xr:uid="{00000000-0005-0000-0000-0000BE230000}"/>
    <cellStyle name="40% - Accent5 12 4 3 2" xfId="9155" xr:uid="{00000000-0005-0000-0000-0000BF230000}"/>
    <cellStyle name="40% - Accent5 12 4 3 2 2" xfId="9156" xr:uid="{00000000-0005-0000-0000-0000C0230000}"/>
    <cellStyle name="40% - Accent5 12 4 3 2 2 2" xfId="9157" xr:uid="{00000000-0005-0000-0000-0000C1230000}"/>
    <cellStyle name="40% - Accent5 12 4 3 2 2 2 2" xfId="9158" xr:uid="{00000000-0005-0000-0000-0000C2230000}"/>
    <cellStyle name="40% - Accent5 12 4 3 2 2 3" xfId="9159" xr:uid="{00000000-0005-0000-0000-0000C3230000}"/>
    <cellStyle name="40% - Accent5 12 4 3 2 3" xfId="9160" xr:uid="{00000000-0005-0000-0000-0000C4230000}"/>
    <cellStyle name="40% - Accent5 12 4 3 2 3 2" xfId="9161" xr:uid="{00000000-0005-0000-0000-0000C5230000}"/>
    <cellStyle name="40% - Accent5 12 4 3 2 3 2 2" xfId="9162" xr:uid="{00000000-0005-0000-0000-0000C6230000}"/>
    <cellStyle name="40% - Accent5 12 4 3 2 3 3" xfId="9163" xr:uid="{00000000-0005-0000-0000-0000C7230000}"/>
    <cellStyle name="40% - Accent5 12 4 3 2 4" xfId="9164" xr:uid="{00000000-0005-0000-0000-0000C8230000}"/>
    <cellStyle name="40% - Accent5 12 4 3 2 4 2" xfId="9165" xr:uid="{00000000-0005-0000-0000-0000C9230000}"/>
    <cellStyle name="40% - Accent5 12 4 3 2 5" xfId="9166" xr:uid="{00000000-0005-0000-0000-0000CA230000}"/>
    <cellStyle name="40% - Accent5 12 4 3 3" xfId="9167" xr:uid="{00000000-0005-0000-0000-0000CB230000}"/>
    <cellStyle name="40% - Accent5 12 4 3 3 2" xfId="9168" xr:uid="{00000000-0005-0000-0000-0000CC230000}"/>
    <cellStyle name="40% - Accent5 12 4 3 3 2 2" xfId="9169" xr:uid="{00000000-0005-0000-0000-0000CD230000}"/>
    <cellStyle name="40% - Accent5 12 4 3 3 3" xfId="9170" xr:uid="{00000000-0005-0000-0000-0000CE230000}"/>
    <cellStyle name="40% - Accent5 12 4 3 4" xfId="9171" xr:uid="{00000000-0005-0000-0000-0000CF230000}"/>
    <cellStyle name="40% - Accent5 12 4 3 4 2" xfId="9172" xr:uid="{00000000-0005-0000-0000-0000D0230000}"/>
    <cellStyle name="40% - Accent5 12 4 3 4 2 2" xfId="9173" xr:uid="{00000000-0005-0000-0000-0000D1230000}"/>
    <cellStyle name="40% - Accent5 12 4 3 4 3" xfId="9174" xr:uid="{00000000-0005-0000-0000-0000D2230000}"/>
    <cellStyle name="40% - Accent5 12 4 3 5" xfId="9175" xr:uid="{00000000-0005-0000-0000-0000D3230000}"/>
    <cellStyle name="40% - Accent5 12 4 3 5 2" xfId="9176" xr:uid="{00000000-0005-0000-0000-0000D4230000}"/>
    <cellStyle name="40% - Accent5 12 4 3 6" xfId="9177" xr:uid="{00000000-0005-0000-0000-0000D5230000}"/>
    <cellStyle name="40% - Accent5 12 4 3 6 2" xfId="9178" xr:uid="{00000000-0005-0000-0000-0000D6230000}"/>
    <cellStyle name="40% - Accent5 12 4 3 7" xfId="9179" xr:uid="{00000000-0005-0000-0000-0000D7230000}"/>
    <cellStyle name="40% - Accent5 12 4 4" xfId="9180" xr:uid="{00000000-0005-0000-0000-0000D8230000}"/>
    <cellStyle name="40% - Accent5 12 4 4 2" xfId="9181" xr:uid="{00000000-0005-0000-0000-0000D9230000}"/>
    <cellStyle name="40% - Accent5 12 4 4 2 2" xfId="9182" xr:uid="{00000000-0005-0000-0000-0000DA230000}"/>
    <cellStyle name="40% - Accent5 12 4 4 2 2 2" xfId="9183" xr:uid="{00000000-0005-0000-0000-0000DB230000}"/>
    <cellStyle name="40% - Accent5 12 4 4 2 2 2 2" xfId="9184" xr:uid="{00000000-0005-0000-0000-0000DC230000}"/>
    <cellStyle name="40% - Accent5 12 4 4 2 2 3" xfId="9185" xr:uid="{00000000-0005-0000-0000-0000DD230000}"/>
    <cellStyle name="40% - Accent5 12 4 4 2 3" xfId="9186" xr:uid="{00000000-0005-0000-0000-0000DE230000}"/>
    <cellStyle name="40% - Accent5 12 4 4 2 3 2" xfId="9187" xr:uid="{00000000-0005-0000-0000-0000DF230000}"/>
    <cellStyle name="40% - Accent5 12 4 4 2 3 2 2" xfId="9188" xr:uid="{00000000-0005-0000-0000-0000E0230000}"/>
    <cellStyle name="40% - Accent5 12 4 4 2 3 3" xfId="9189" xr:uid="{00000000-0005-0000-0000-0000E1230000}"/>
    <cellStyle name="40% - Accent5 12 4 4 2 4" xfId="9190" xr:uid="{00000000-0005-0000-0000-0000E2230000}"/>
    <cellStyle name="40% - Accent5 12 4 4 2 4 2" xfId="9191" xr:uid="{00000000-0005-0000-0000-0000E3230000}"/>
    <cellStyle name="40% - Accent5 12 4 4 2 5" xfId="9192" xr:uid="{00000000-0005-0000-0000-0000E4230000}"/>
    <cellStyle name="40% - Accent5 12 4 4 3" xfId="9193" xr:uid="{00000000-0005-0000-0000-0000E5230000}"/>
    <cellStyle name="40% - Accent5 12 4 4 3 2" xfId="9194" xr:uid="{00000000-0005-0000-0000-0000E6230000}"/>
    <cellStyle name="40% - Accent5 12 4 4 3 2 2" xfId="9195" xr:uid="{00000000-0005-0000-0000-0000E7230000}"/>
    <cellStyle name="40% - Accent5 12 4 4 3 3" xfId="9196" xr:uid="{00000000-0005-0000-0000-0000E8230000}"/>
    <cellStyle name="40% - Accent5 12 4 4 4" xfId="9197" xr:uid="{00000000-0005-0000-0000-0000E9230000}"/>
    <cellStyle name="40% - Accent5 12 4 4 4 2" xfId="9198" xr:uid="{00000000-0005-0000-0000-0000EA230000}"/>
    <cellStyle name="40% - Accent5 12 4 4 4 2 2" xfId="9199" xr:uid="{00000000-0005-0000-0000-0000EB230000}"/>
    <cellStyle name="40% - Accent5 12 4 4 4 3" xfId="9200" xr:uid="{00000000-0005-0000-0000-0000EC230000}"/>
    <cellStyle name="40% - Accent5 12 4 4 5" xfId="9201" xr:uid="{00000000-0005-0000-0000-0000ED230000}"/>
    <cellStyle name="40% - Accent5 12 4 4 5 2" xfId="9202" xr:uid="{00000000-0005-0000-0000-0000EE230000}"/>
    <cellStyle name="40% - Accent5 12 4 4 6" xfId="9203" xr:uid="{00000000-0005-0000-0000-0000EF230000}"/>
    <cellStyle name="40% - Accent5 12 4 4 6 2" xfId="9204" xr:uid="{00000000-0005-0000-0000-0000F0230000}"/>
    <cellStyle name="40% - Accent5 12 4 4 7" xfId="9205" xr:uid="{00000000-0005-0000-0000-0000F1230000}"/>
    <cellStyle name="40% - Accent5 12 4 5" xfId="9206" xr:uid="{00000000-0005-0000-0000-0000F2230000}"/>
    <cellStyle name="40% - Accent5 12 4 5 2" xfId="9207" xr:uid="{00000000-0005-0000-0000-0000F3230000}"/>
    <cellStyle name="40% - Accent5 12 4 5 2 2" xfId="9208" xr:uid="{00000000-0005-0000-0000-0000F4230000}"/>
    <cellStyle name="40% - Accent5 12 4 5 2 2 2" xfId="9209" xr:uid="{00000000-0005-0000-0000-0000F5230000}"/>
    <cellStyle name="40% - Accent5 12 4 5 2 3" xfId="9210" xr:uid="{00000000-0005-0000-0000-0000F6230000}"/>
    <cellStyle name="40% - Accent5 12 4 5 3" xfId="9211" xr:uid="{00000000-0005-0000-0000-0000F7230000}"/>
    <cellStyle name="40% - Accent5 12 4 5 3 2" xfId="9212" xr:uid="{00000000-0005-0000-0000-0000F8230000}"/>
    <cellStyle name="40% - Accent5 12 4 5 3 2 2" xfId="9213" xr:uid="{00000000-0005-0000-0000-0000F9230000}"/>
    <cellStyle name="40% - Accent5 12 4 5 3 3" xfId="9214" xr:uid="{00000000-0005-0000-0000-0000FA230000}"/>
    <cellStyle name="40% - Accent5 12 4 5 4" xfId="9215" xr:uid="{00000000-0005-0000-0000-0000FB230000}"/>
    <cellStyle name="40% - Accent5 12 4 5 4 2" xfId="9216" xr:uid="{00000000-0005-0000-0000-0000FC230000}"/>
    <cellStyle name="40% - Accent5 12 4 5 5" xfId="9217" xr:uid="{00000000-0005-0000-0000-0000FD230000}"/>
    <cellStyle name="40% - Accent5 12 4 6" xfId="9218" xr:uid="{00000000-0005-0000-0000-0000FE230000}"/>
    <cellStyle name="40% - Accent5 12 4 6 2" xfId="9219" xr:uid="{00000000-0005-0000-0000-0000FF230000}"/>
    <cellStyle name="40% - Accent5 12 4 6 2 2" xfId="9220" xr:uid="{00000000-0005-0000-0000-000000240000}"/>
    <cellStyle name="40% - Accent5 12 4 6 2 2 2" xfId="9221" xr:uid="{00000000-0005-0000-0000-000001240000}"/>
    <cellStyle name="40% - Accent5 12 4 6 2 3" xfId="9222" xr:uid="{00000000-0005-0000-0000-000002240000}"/>
    <cellStyle name="40% - Accent5 12 4 6 3" xfId="9223" xr:uid="{00000000-0005-0000-0000-000003240000}"/>
    <cellStyle name="40% - Accent5 12 4 6 3 2" xfId="9224" xr:uid="{00000000-0005-0000-0000-000004240000}"/>
    <cellStyle name="40% - Accent5 12 4 6 4" xfId="9225" xr:uid="{00000000-0005-0000-0000-000005240000}"/>
    <cellStyle name="40% - Accent5 12 4 7" xfId="9226" xr:uid="{00000000-0005-0000-0000-000006240000}"/>
    <cellStyle name="40% - Accent5 12 4 7 2" xfId="9227" xr:uid="{00000000-0005-0000-0000-000007240000}"/>
    <cellStyle name="40% - Accent5 12 4 7 2 2" xfId="9228" xr:uid="{00000000-0005-0000-0000-000008240000}"/>
    <cellStyle name="40% - Accent5 12 4 7 3" xfId="9229" xr:uid="{00000000-0005-0000-0000-000009240000}"/>
    <cellStyle name="40% - Accent5 12 4 8" xfId="9230" xr:uid="{00000000-0005-0000-0000-00000A240000}"/>
    <cellStyle name="40% - Accent5 12 4 8 2" xfId="9231" xr:uid="{00000000-0005-0000-0000-00000B240000}"/>
    <cellStyle name="40% - Accent5 12 4 8 2 2" xfId="9232" xr:uid="{00000000-0005-0000-0000-00000C240000}"/>
    <cellStyle name="40% - Accent5 12 4 8 3" xfId="9233" xr:uid="{00000000-0005-0000-0000-00000D240000}"/>
    <cellStyle name="40% - Accent5 12 4 9" xfId="9234" xr:uid="{00000000-0005-0000-0000-00000E240000}"/>
    <cellStyle name="40% - Accent5 12 4 9 2" xfId="9235" xr:uid="{00000000-0005-0000-0000-00000F240000}"/>
    <cellStyle name="40% - Accent5 12 5" xfId="9236" xr:uid="{00000000-0005-0000-0000-000010240000}"/>
    <cellStyle name="40% - Accent5 12 5 10" xfId="9237" xr:uid="{00000000-0005-0000-0000-000011240000}"/>
    <cellStyle name="40% - Accent5 12 5 10 2" xfId="9238" xr:uid="{00000000-0005-0000-0000-000012240000}"/>
    <cellStyle name="40% - Accent5 12 5 11" xfId="9239" xr:uid="{00000000-0005-0000-0000-000013240000}"/>
    <cellStyle name="40% - Accent5 12 5 2" xfId="9240" xr:uid="{00000000-0005-0000-0000-000014240000}"/>
    <cellStyle name="40% - Accent5 12 5 2 2" xfId="9241" xr:uid="{00000000-0005-0000-0000-000015240000}"/>
    <cellStyle name="40% - Accent5 12 5 2 2 2" xfId="9242" xr:uid="{00000000-0005-0000-0000-000016240000}"/>
    <cellStyle name="40% - Accent5 12 5 2 2 2 2" xfId="9243" xr:uid="{00000000-0005-0000-0000-000017240000}"/>
    <cellStyle name="40% - Accent5 12 5 2 2 2 2 2" xfId="9244" xr:uid="{00000000-0005-0000-0000-000018240000}"/>
    <cellStyle name="40% - Accent5 12 5 2 2 2 2 2 2" xfId="9245" xr:uid="{00000000-0005-0000-0000-000019240000}"/>
    <cellStyle name="40% - Accent5 12 5 2 2 2 2 3" xfId="9246" xr:uid="{00000000-0005-0000-0000-00001A240000}"/>
    <cellStyle name="40% - Accent5 12 5 2 2 2 3" xfId="9247" xr:uid="{00000000-0005-0000-0000-00001B240000}"/>
    <cellStyle name="40% - Accent5 12 5 2 2 2 3 2" xfId="9248" xr:uid="{00000000-0005-0000-0000-00001C240000}"/>
    <cellStyle name="40% - Accent5 12 5 2 2 2 3 2 2" xfId="9249" xr:uid="{00000000-0005-0000-0000-00001D240000}"/>
    <cellStyle name="40% - Accent5 12 5 2 2 2 3 3" xfId="9250" xr:uid="{00000000-0005-0000-0000-00001E240000}"/>
    <cellStyle name="40% - Accent5 12 5 2 2 2 4" xfId="9251" xr:uid="{00000000-0005-0000-0000-00001F240000}"/>
    <cellStyle name="40% - Accent5 12 5 2 2 2 4 2" xfId="9252" xr:uid="{00000000-0005-0000-0000-000020240000}"/>
    <cellStyle name="40% - Accent5 12 5 2 2 2 5" xfId="9253" xr:uid="{00000000-0005-0000-0000-000021240000}"/>
    <cellStyle name="40% - Accent5 12 5 2 2 3" xfId="9254" xr:uid="{00000000-0005-0000-0000-000022240000}"/>
    <cellStyle name="40% - Accent5 12 5 2 2 3 2" xfId="9255" xr:uid="{00000000-0005-0000-0000-000023240000}"/>
    <cellStyle name="40% - Accent5 12 5 2 2 3 2 2" xfId="9256" xr:uid="{00000000-0005-0000-0000-000024240000}"/>
    <cellStyle name="40% - Accent5 12 5 2 2 3 3" xfId="9257" xr:uid="{00000000-0005-0000-0000-000025240000}"/>
    <cellStyle name="40% - Accent5 12 5 2 2 4" xfId="9258" xr:uid="{00000000-0005-0000-0000-000026240000}"/>
    <cellStyle name="40% - Accent5 12 5 2 2 4 2" xfId="9259" xr:uid="{00000000-0005-0000-0000-000027240000}"/>
    <cellStyle name="40% - Accent5 12 5 2 2 4 2 2" xfId="9260" xr:uid="{00000000-0005-0000-0000-000028240000}"/>
    <cellStyle name="40% - Accent5 12 5 2 2 4 3" xfId="9261" xr:uid="{00000000-0005-0000-0000-000029240000}"/>
    <cellStyle name="40% - Accent5 12 5 2 2 5" xfId="9262" xr:uid="{00000000-0005-0000-0000-00002A240000}"/>
    <cellStyle name="40% - Accent5 12 5 2 2 5 2" xfId="9263" xr:uid="{00000000-0005-0000-0000-00002B240000}"/>
    <cellStyle name="40% - Accent5 12 5 2 2 6" xfId="9264" xr:uid="{00000000-0005-0000-0000-00002C240000}"/>
    <cellStyle name="40% - Accent5 12 5 2 2 6 2" xfId="9265" xr:uid="{00000000-0005-0000-0000-00002D240000}"/>
    <cellStyle name="40% - Accent5 12 5 2 2 7" xfId="9266" xr:uid="{00000000-0005-0000-0000-00002E240000}"/>
    <cellStyle name="40% - Accent5 12 5 2 3" xfId="9267" xr:uid="{00000000-0005-0000-0000-00002F240000}"/>
    <cellStyle name="40% - Accent5 12 5 2 3 2" xfId="9268" xr:uid="{00000000-0005-0000-0000-000030240000}"/>
    <cellStyle name="40% - Accent5 12 5 2 3 2 2" xfId="9269" xr:uid="{00000000-0005-0000-0000-000031240000}"/>
    <cellStyle name="40% - Accent5 12 5 2 3 2 2 2" xfId="9270" xr:uid="{00000000-0005-0000-0000-000032240000}"/>
    <cellStyle name="40% - Accent5 12 5 2 3 2 3" xfId="9271" xr:uid="{00000000-0005-0000-0000-000033240000}"/>
    <cellStyle name="40% - Accent5 12 5 2 3 3" xfId="9272" xr:uid="{00000000-0005-0000-0000-000034240000}"/>
    <cellStyle name="40% - Accent5 12 5 2 3 3 2" xfId="9273" xr:uid="{00000000-0005-0000-0000-000035240000}"/>
    <cellStyle name="40% - Accent5 12 5 2 3 3 2 2" xfId="9274" xr:uid="{00000000-0005-0000-0000-000036240000}"/>
    <cellStyle name="40% - Accent5 12 5 2 3 3 3" xfId="9275" xr:uid="{00000000-0005-0000-0000-000037240000}"/>
    <cellStyle name="40% - Accent5 12 5 2 3 4" xfId="9276" xr:uid="{00000000-0005-0000-0000-000038240000}"/>
    <cellStyle name="40% - Accent5 12 5 2 3 4 2" xfId="9277" xr:uid="{00000000-0005-0000-0000-000039240000}"/>
    <cellStyle name="40% - Accent5 12 5 2 3 5" xfId="9278" xr:uid="{00000000-0005-0000-0000-00003A240000}"/>
    <cellStyle name="40% - Accent5 12 5 2 4" xfId="9279" xr:uid="{00000000-0005-0000-0000-00003B240000}"/>
    <cellStyle name="40% - Accent5 12 5 2 4 2" xfId="9280" xr:uid="{00000000-0005-0000-0000-00003C240000}"/>
    <cellStyle name="40% - Accent5 12 5 2 4 2 2" xfId="9281" xr:uid="{00000000-0005-0000-0000-00003D240000}"/>
    <cellStyle name="40% - Accent5 12 5 2 4 3" xfId="9282" xr:uid="{00000000-0005-0000-0000-00003E240000}"/>
    <cellStyle name="40% - Accent5 12 5 2 5" xfId="9283" xr:uid="{00000000-0005-0000-0000-00003F240000}"/>
    <cellStyle name="40% - Accent5 12 5 2 5 2" xfId="9284" xr:uid="{00000000-0005-0000-0000-000040240000}"/>
    <cellStyle name="40% - Accent5 12 5 2 5 2 2" xfId="9285" xr:uid="{00000000-0005-0000-0000-000041240000}"/>
    <cellStyle name="40% - Accent5 12 5 2 5 3" xfId="9286" xr:uid="{00000000-0005-0000-0000-000042240000}"/>
    <cellStyle name="40% - Accent5 12 5 2 6" xfId="9287" xr:uid="{00000000-0005-0000-0000-000043240000}"/>
    <cellStyle name="40% - Accent5 12 5 2 6 2" xfId="9288" xr:uid="{00000000-0005-0000-0000-000044240000}"/>
    <cellStyle name="40% - Accent5 12 5 2 7" xfId="9289" xr:uid="{00000000-0005-0000-0000-000045240000}"/>
    <cellStyle name="40% - Accent5 12 5 2 7 2" xfId="9290" xr:uid="{00000000-0005-0000-0000-000046240000}"/>
    <cellStyle name="40% - Accent5 12 5 2 8" xfId="9291" xr:uid="{00000000-0005-0000-0000-000047240000}"/>
    <cellStyle name="40% - Accent5 12 5 3" xfId="9292" xr:uid="{00000000-0005-0000-0000-000048240000}"/>
    <cellStyle name="40% - Accent5 12 5 3 2" xfId="9293" xr:uid="{00000000-0005-0000-0000-000049240000}"/>
    <cellStyle name="40% - Accent5 12 5 3 2 2" xfId="9294" xr:uid="{00000000-0005-0000-0000-00004A240000}"/>
    <cellStyle name="40% - Accent5 12 5 3 2 2 2" xfId="9295" xr:uid="{00000000-0005-0000-0000-00004B240000}"/>
    <cellStyle name="40% - Accent5 12 5 3 2 2 2 2" xfId="9296" xr:uid="{00000000-0005-0000-0000-00004C240000}"/>
    <cellStyle name="40% - Accent5 12 5 3 2 2 3" xfId="9297" xr:uid="{00000000-0005-0000-0000-00004D240000}"/>
    <cellStyle name="40% - Accent5 12 5 3 2 3" xfId="9298" xr:uid="{00000000-0005-0000-0000-00004E240000}"/>
    <cellStyle name="40% - Accent5 12 5 3 2 3 2" xfId="9299" xr:uid="{00000000-0005-0000-0000-00004F240000}"/>
    <cellStyle name="40% - Accent5 12 5 3 2 3 2 2" xfId="9300" xr:uid="{00000000-0005-0000-0000-000050240000}"/>
    <cellStyle name="40% - Accent5 12 5 3 2 3 3" xfId="9301" xr:uid="{00000000-0005-0000-0000-000051240000}"/>
    <cellStyle name="40% - Accent5 12 5 3 2 4" xfId="9302" xr:uid="{00000000-0005-0000-0000-000052240000}"/>
    <cellStyle name="40% - Accent5 12 5 3 2 4 2" xfId="9303" xr:uid="{00000000-0005-0000-0000-000053240000}"/>
    <cellStyle name="40% - Accent5 12 5 3 2 5" xfId="9304" xr:uid="{00000000-0005-0000-0000-000054240000}"/>
    <cellStyle name="40% - Accent5 12 5 3 3" xfId="9305" xr:uid="{00000000-0005-0000-0000-000055240000}"/>
    <cellStyle name="40% - Accent5 12 5 3 3 2" xfId="9306" xr:uid="{00000000-0005-0000-0000-000056240000}"/>
    <cellStyle name="40% - Accent5 12 5 3 3 2 2" xfId="9307" xr:uid="{00000000-0005-0000-0000-000057240000}"/>
    <cellStyle name="40% - Accent5 12 5 3 3 3" xfId="9308" xr:uid="{00000000-0005-0000-0000-000058240000}"/>
    <cellStyle name="40% - Accent5 12 5 3 4" xfId="9309" xr:uid="{00000000-0005-0000-0000-000059240000}"/>
    <cellStyle name="40% - Accent5 12 5 3 4 2" xfId="9310" xr:uid="{00000000-0005-0000-0000-00005A240000}"/>
    <cellStyle name="40% - Accent5 12 5 3 4 2 2" xfId="9311" xr:uid="{00000000-0005-0000-0000-00005B240000}"/>
    <cellStyle name="40% - Accent5 12 5 3 4 3" xfId="9312" xr:uid="{00000000-0005-0000-0000-00005C240000}"/>
    <cellStyle name="40% - Accent5 12 5 3 5" xfId="9313" xr:uid="{00000000-0005-0000-0000-00005D240000}"/>
    <cellStyle name="40% - Accent5 12 5 3 5 2" xfId="9314" xr:uid="{00000000-0005-0000-0000-00005E240000}"/>
    <cellStyle name="40% - Accent5 12 5 3 6" xfId="9315" xr:uid="{00000000-0005-0000-0000-00005F240000}"/>
    <cellStyle name="40% - Accent5 12 5 3 6 2" xfId="9316" xr:uid="{00000000-0005-0000-0000-000060240000}"/>
    <cellStyle name="40% - Accent5 12 5 3 7" xfId="9317" xr:uid="{00000000-0005-0000-0000-000061240000}"/>
    <cellStyle name="40% - Accent5 12 5 4" xfId="9318" xr:uid="{00000000-0005-0000-0000-000062240000}"/>
    <cellStyle name="40% - Accent5 12 5 4 2" xfId="9319" xr:uid="{00000000-0005-0000-0000-000063240000}"/>
    <cellStyle name="40% - Accent5 12 5 4 2 2" xfId="9320" xr:uid="{00000000-0005-0000-0000-000064240000}"/>
    <cellStyle name="40% - Accent5 12 5 4 2 2 2" xfId="9321" xr:uid="{00000000-0005-0000-0000-000065240000}"/>
    <cellStyle name="40% - Accent5 12 5 4 2 2 2 2" xfId="9322" xr:uid="{00000000-0005-0000-0000-000066240000}"/>
    <cellStyle name="40% - Accent5 12 5 4 2 2 3" xfId="9323" xr:uid="{00000000-0005-0000-0000-000067240000}"/>
    <cellStyle name="40% - Accent5 12 5 4 2 3" xfId="9324" xr:uid="{00000000-0005-0000-0000-000068240000}"/>
    <cellStyle name="40% - Accent5 12 5 4 2 3 2" xfId="9325" xr:uid="{00000000-0005-0000-0000-000069240000}"/>
    <cellStyle name="40% - Accent5 12 5 4 2 3 2 2" xfId="9326" xr:uid="{00000000-0005-0000-0000-00006A240000}"/>
    <cellStyle name="40% - Accent5 12 5 4 2 3 3" xfId="9327" xr:uid="{00000000-0005-0000-0000-00006B240000}"/>
    <cellStyle name="40% - Accent5 12 5 4 2 4" xfId="9328" xr:uid="{00000000-0005-0000-0000-00006C240000}"/>
    <cellStyle name="40% - Accent5 12 5 4 2 4 2" xfId="9329" xr:uid="{00000000-0005-0000-0000-00006D240000}"/>
    <cellStyle name="40% - Accent5 12 5 4 2 5" xfId="9330" xr:uid="{00000000-0005-0000-0000-00006E240000}"/>
    <cellStyle name="40% - Accent5 12 5 4 3" xfId="9331" xr:uid="{00000000-0005-0000-0000-00006F240000}"/>
    <cellStyle name="40% - Accent5 12 5 4 3 2" xfId="9332" xr:uid="{00000000-0005-0000-0000-000070240000}"/>
    <cellStyle name="40% - Accent5 12 5 4 3 2 2" xfId="9333" xr:uid="{00000000-0005-0000-0000-000071240000}"/>
    <cellStyle name="40% - Accent5 12 5 4 3 3" xfId="9334" xr:uid="{00000000-0005-0000-0000-000072240000}"/>
    <cellStyle name="40% - Accent5 12 5 4 4" xfId="9335" xr:uid="{00000000-0005-0000-0000-000073240000}"/>
    <cellStyle name="40% - Accent5 12 5 4 4 2" xfId="9336" xr:uid="{00000000-0005-0000-0000-000074240000}"/>
    <cellStyle name="40% - Accent5 12 5 4 4 2 2" xfId="9337" xr:uid="{00000000-0005-0000-0000-000075240000}"/>
    <cellStyle name="40% - Accent5 12 5 4 4 3" xfId="9338" xr:uid="{00000000-0005-0000-0000-000076240000}"/>
    <cellStyle name="40% - Accent5 12 5 4 5" xfId="9339" xr:uid="{00000000-0005-0000-0000-000077240000}"/>
    <cellStyle name="40% - Accent5 12 5 4 5 2" xfId="9340" xr:uid="{00000000-0005-0000-0000-000078240000}"/>
    <cellStyle name="40% - Accent5 12 5 4 6" xfId="9341" xr:uid="{00000000-0005-0000-0000-000079240000}"/>
    <cellStyle name="40% - Accent5 12 5 4 6 2" xfId="9342" xr:uid="{00000000-0005-0000-0000-00007A240000}"/>
    <cellStyle name="40% - Accent5 12 5 4 7" xfId="9343" xr:uid="{00000000-0005-0000-0000-00007B240000}"/>
    <cellStyle name="40% - Accent5 12 5 5" xfId="9344" xr:uid="{00000000-0005-0000-0000-00007C240000}"/>
    <cellStyle name="40% - Accent5 12 5 5 2" xfId="9345" xr:uid="{00000000-0005-0000-0000-00007D240000}"/>
    <cellStyle name="40% - Accent5 12 5 5 2 2" xfId="9346" xr:uid="{00000000-0005-0000-0000-00007E240000}"/>
    <cellStyle name="40% - Accent5 12 5 5 2 2 2" xfId="9347" xr:uid="{00000000-0005-0000-0000-00007F240000}"/>
    <cellStyle name="40% - Accent5 12 5 5 2 3" xfId="9348" xr:uid="{00000000-0005-0000-0000-000080240000}"/>
    <cellStyle name="40% - Accent5 12 5 5 3" xfId="9349" xr:uid="{00000000-0005-0000-0000-000081240000}"/>
    <cellStyle name="40% - Accent5 12 5 5 3 2" xfId="9350" xr:uid="{00000000-0005-0000-0000-000082240000}"/>
    <cellStyle name="40% - Accent5 12 5 5 3 2 2" xfId="9351" xr:uid="{00000000-0005-0000-0000-000083240000}"/>
    <cellStyle name="40% - Accent5 12 5 5 3 3" xfId="9352" xr:uid="{00000000-0005-0000-0000-000084240000}"/>
    <cellStyle name="40% - Accent5 12 5 5 4" xfId="9353" xr:uid="{00000000-0005-0000-0000-000085240000}"/>
    <cellStyle name="40% - Accent5 12 5 5 4 2" xfId="9354" xr:uid="{00000000-0005-0000-0000-000086240000}"/>
    <cellStyle name="40% - Accent5 12 5 5 5" xfId="9355" xr:uid="{00000000-0005-0000-0000-000087240000}"/>
    <cellStyle name="40% - Accent5 12 5 6" xfId="9356" xr:uid="{00000000-0005-0000-0000-000088240000}"/>
    <cellStyle name="40% - Accent5 12 5 6 2" xfId="9357" xr:uid="{00000000-0005-0000-0000-000089240000}"/>
    <cellStyle name="40% - Accent5 12 5 6 2 2" xfId="9358" xr:uid="{00000000-0005-0000-0000-00008A240000}"/>
    <cellStyle name="40% - Accent5 12 5 6 2 2 2" xfId="9359" xr:uid="{00000000-0005-0000-0000-00008B240000}"/>
    <cellStyle name="40% - Accent5 12 5 6 2 3" xfId="9360" xr:uid="{00000000-0005-0000-0000-00008C240000}"/>
    <cellStyle name="40% - Accent5 12 5 6 3" xfId="9361" xr:uid="{00000000-0005-0000-0000-00008D240000}"/>
    <cellStyle name="40% - Accent5 12 5 6 3 2" xfId="9362" xr:uid="{00000000-0005-0000-0000-00008E240000}"/>
    <cellStyle name="40% - Accent5 12 5 6 4" xfId="9363" xr:uid="{00000000-0005-0000-0000-00008F240000}"/>
    <cellStyle name="40% - Accent5 12 5 7" xfId="9364" xr:uid="{00000000-0005-0000-0000-000090240000}"/>
    <cellStyle name="40% - Accent5 12 5 7 2" xfId="9365" xr:uid="{00000000-0005-0000-0000-000091240000}"/>
    <cellStyle name="40% - Accent5 12 5 7 2 2" xfId="9366" xr:uid="{00000000-0005-0000-0000-000092240000}"/>
    <cellStyle name="40% - Accent5 12 5 7 3" xfId="9367" xr:uid="{00000000-0005-0000-0000-000093240000}"/>
    <cellStyle name="40% - Accent5 12 5 8" xfId="9368" xr:uid="{00000000-0005-0000-0000-000094240000}"/>
    <cellStyle name="40% - Accent5 12 5 8 2" xfId="9369" xr:uid="{00000000-0005-0000-0000-000095240000}"/>
    <cellStyle name="40% - Accent5 12 5 8 2 2" xfId="9370" xr:uid="{00000000-0005-0000-0000-000096240000}"/>
    <cellStyle name="40% - Accent5 12 5 8 3" xfId="9371" xr:uid="{00000000-0005-0000-0000-000097240000}"/>
    <cellStyle name="40% - Accent5 12 5 9" xfId="9372" xr:uid="{00000000-0005-0000-0000-000098240000}"/>
    <cellStyle name="40% - Accent5 12 5 9 2" xfId="9373" xr:uid="{00000000-0005-0000-0000-000099240000}"/>
    <cellStyle name="40% - Accent5 12 6" xfId="9374" xr:uid="{00000000-0005-0000-0000-00009A240000}"/>
    <cellStyle name="40% - Accent5 12 6 2" xfId="9375" xr:uid="{00000000-0005-0000-0000-00009B240000}"/>
    <cellStyle name="40% - Accent5 12 6 2 2" xfId="9376" xr:uid="{00000000-0005-0000-0000-00009C240000}"/>
    <cellStyle name="40% - Accent5 12 6 2 2 2" xfId="9377" xr:uid="{00000000-0005-0000-0000-00009D240000}"/>
    <cellStyle name="40% - Accent5 12 6 2 2 2 2" xfId="9378" xr:uid="{00000000-0005-0000-0000-00009E240000}"/>
    <cellStyle name="40% - Accent5 12 6 2 2 2 2 2" xfId="9379" xr:uid="{00000000-0005-0000-0000-00009F240000}"/>
    <cellStyle name="40% - Accent5 12 6 2 2 2 3" xfId="9380" xr:uid="{00000000-0005-0000-0000-0000A0240000}"/>
    <cellStyle name="40% - Accent5 12 6 2 2 3" xfId="9381" xr:uid="{00000000-0005-0000-0000-0000A1240000}"/>
    <cellStyle name="40% - Accent5 12 6 2 2 3 2" xfId="9382" xr:uid="{00000000-0005-0000-0000-0000A2240000}"/>
    <cellStyle name="40% - Accent5 12 6 2 2 3 2 2" xfId="9383" xr:uid="{00000000-0005-0000-0000-0000A3240000}"/>
    <cellStyle name="40% - Accent5 12 6 2 2 3 3" xfId="9384" xr:uid="{00000000-0005-0000-0000-0000A4240000}"/>
    <cellStyle name="40% - Accent5 12 6 2 2 4" xfId="9385" xr:uid="{00000000-0005-0000-0000-0000A5240000}"/>
    <cellStyle name="40% - Accent5 12 6 2 2 4 2" xfId="9386" xr:uid="{00000000-0005-0000-0000-0000A6240000}"/>
    <cellStyle name="40% - Accent5 12 6 2 2 5" xfId="9387" xr:uid="{00000000-0005-0000-0000-0000A7240000}"/>
    <cellStyle name="40% - Accent5 12 6 2 3" xfId="9388" xr:uid="{00000000-0005-0000-0000-0000A8240000}"/>
    <cellStyle name="40% - Accent5 12 6 2 3 2" xfId="9389" xr:uid="{00000000-0005-0000-0000-0000A9240000}"/>
    <cellStyle name="40% - Accent5 12 6 2 3 2 2" xfId="9390" xr:uid="{00000000-0005-0000-0000-0000AA240000}"/>
    <cellStyle name="40% - Accent5 12 6 2 3 3" xfId="9391" xr:uid="{00000000-0005-0000-0000-0000AB240000}"/>
    <cellStyle name="40% - Accent5 12 6 2 4" xfId="9392" xr:uid="{00000000-0005-0000-0000-0000AC240000}"/>
    <cellStyle name="40% - Accent5 12 6 2 4 2" xfId="9393" xr:uid="{00000000-0005-0000-0000-0000AD240000}"/>
    <cellStyle name="40% - Accent5 12 6 2 4 2 2" xfId="9394" xr:uid="{00000000-0005-0000-0000-0000AE240000}"/>
    <cellStyle name="40% - Accent5 12 6 2 4 3" xfId="9395" xr:uid="{00000000-0005-0000-0000-0000AF240000}"/>
    <cellStyle name="40% - Accent5 12 6 2 5" xfId="9396" xr:uid="{00000000-0005-0000-0000-0000B0240000}"/>
    <cellStyle name="40% - Accent5 12 6 2 5 2" xfId="9397" xr:uid="{00000000-0005-0000-0000-0000B1240000}"/>
    <cellStyle name="40% - Accent5 12 6 2 6" xfId="9398" xr:uid="{00000000-0005-0000-0000-0000B2240000}"/>
    <cellStyle name="40% - Accent5 12 6 2 6 2" xfId="9399" xr:uid="{00000000-0005-0000-0000-0000B3240000}"/>
    <cellStyle name="40% - Accent5 12 6 2 7" xfId="9400" xr:uid="{00000000-0005-0000-0000-0000B4240000}"/>
    <cellStyle name="40% - Accent5 12 6 3" xfId="9401" xr:uid="{00000000-0005-0000-0000-0000B5240000}"/>
    <cellStyle name="40% - Accent5 12 6 3 2" xfId="9402" xr:uid="{00000000-0005-0000-0000-0000B6240000}"/>
    <cellStyle name="40% - Accent5 12 6 3 2 2" xfId="9403" xr:uid="{00000000-0005-0000-0000-0000B7240000}"/>
    <cellStyle name="40% - Accent5 12 6 3 2 2 2" xfId="9404" xr:uid="{00000000-0005-0000-0000-0000B8240000}"/>
    <cellStyle name="40% - Accent5 12 6 3 2 3" xfId="9405" xr:uid="{00000000-0005-0000-0000-0000B9240000}"/>
    <cellStyle name="40% - Accent5 12 6 3 3" xfId="9406" xr:uid="{00000000-0005-0000-0000-0000BA240000}"/>
    <cellStyle name="40% - Accent5 12 6 3 3 2" xfId="9407" xr:uid="{00000000-0005-0000-0000-0000BB240000}"/>
    <cellStyle name="40% - Accent5 12 6 3 3 2 2" xfId="9408" xr:uid="{00000000-0005-0000-0000-0000BC240000}"/>
    <cellStyle name="40% - Accent5 12 6 3 3 3" xfId="9409" xr:uid="{00000000-0005-0000-0000-0000BD240000}"/>
    <cellStyle name="40% - Accent5 12 6 3 4" xfId="9410" xr:uid="{00000000-0005-0000-0000-0000BE240000}"/>
    <cellStyle name="40% - Accent5 12 6 3 4 2" xfId="9411" xr:uid="{00000000-0005-0000-0000-0000BF240000}"/>
    <cellStyle name="40% - Accent5 12 6 3 5" xfId="9412" xr:uid="{00000000-0005-0000-0000-0000C0240000}"/>
    <cellStyle name="40% - Accent5 12 6 4" xfId="9413" xr:uid="{00000000-0005-0000-0000-0000C1240000}"/>
    <cellStyle name="40% - Accent5 12 6 4 2" xfId="9414" xr:uid="{00000000-0005-0000-0000-0000C2240000}"/>
    <cellStyle name="40% - Accent5 12 6 4 2 2" xfId="9415" xr:uid="{00000000-0005-0000-0000-0000C3240000}"/>
    <cellStyle name="40% - Accent5 12 6 4 3" xfId="9416" xr:uid="{00000000-0005-0000-0000-0000C4240000}"/>
    <cellStyle name="40% - Accent5 12 6 5" xfId="9417" xr:uid="{00000000-0005-0000-0000-0000C5240000}"/>
    <cellStyle name="40% - Accent5 12 6 5 2" xfId="9418" xr:uid="{00000000-0005-0000-0000-0000C6240000}"/>
    <cellStyle name="40% - Accent5 12 6 5 2 2" xfId="9419" xr:uid="{00000000-0005-0000-0000-0000C7240000}"/>
    <cellStyle name="40% - Accent5 12 6 5 3" xfId="9420" xr:uid="{00000000-0005-0000-0000-0000C8240000}"/>
    <cellStyle name="40% - Accent5 12 6 6" xfId="9421" xr:uid="{00000000-0005-0000-0000-0000C9240000}"/>
    <cellStyle name="40% - Accent5 12 6 6 2" xfId="9422" xr:uid="{00000000-0005-0000-0000-0000CA240000}"/>
    <cellStyle name="40% - Accent5 12 6 7" xfId="9423" xr:uid="{00000000-0005-0000-0000-0000CB240000}"/>
    <cellStyle name="40% - Accent5 12 6 7 2" xfId="9424" xr:uid="{00000000-0005-0000-0000-0000CC240000}"/>
    <cellStyle name="40% - Accent5 12 6 8" xfId="9425" xr:uid="{00000000-0005-0000-0000-0000CD240000}"/>
    <cellStyle name="40% - Accent5 12 7" xfId="9426" xr:uid="{00000000-0005-0000-0000-0000CE240000}"/>
    <cellStyle name="40% - Accent5 12 7 2" xfId="9427" xr:uid="{00000000-0005-0000-0000-0000CF240000}"/>
    <cellStyle name="40% - Accent5 12 7 2 2" xfId="9428" xr:uid="{00000000-0005-0000-0000-0000D0240000}"/>
    <cellStyle name="40% - Accent5 12 7 2 2 2" xfId="9429" xr:uid="{00000000-0005-0000-0000-0000D1240000}"/>
    <cellStyle name="40% - Accent5 12 7 2 2 2 2" xfId="9430" xr:uid="{00000000-0005-0000-0000-0000D2240000}"/>
    <cellStyle name="40% - Accent5 12 7 2 2 3" xfId="9431" xr:uid="{00000000-0005-0000-0000-0000D3240000}"/>
    <cellStyle name="40% - Accent5 12 7 2 3" xfId="9432" xr:uid="{00000000-0005-0000-0000-0000D4240000}"/>
    <cellStyle name="40% - Accent5 12 7 2 3 2" xfId="9433" xr:uid="{00000000-0005-0000-0000-0000D5240000}"/>
    <cellStyle name="40% - Accent5 12 7 2 3 2 2" xfId="9434" xr:uid="{00000000-0005-0000-0000-0000D6240000}"/>
    <cellStyle name="40% - Accent5 12 7 2 3 3" xfId="9435" xr:uid="{00000000-0005-0000-0000-0000D7240000}"/>
    <cellStyle name="40% - Accent5 12 7 2 4" xfId="9436" xr:uid="{00000000-0005-0000-0000-0000D8240000}"/>
    <cellStyle name="40% - Accent5 12 7 2 4 2" xfId="9437" xr:uid="{00000000-0005-0000-0000-0000D9240000}"/>
    <cellStyle name="40% - Accent5 12 7 2 5" xfId="9438" xr:uid="{00000000-0005-0000-0000-0000DA240000}"/>
    <cellStyle name="40% - Accent5 12 7 3" xfId="9439" xr:uid="{00000000-0005-0000-0000-0000DB240000}"/>
    <cellStyle name="40% - Accent5 12 7 3 2" xfId="9440" xr:uid="{00000000-0005-0000-0000-0000DC240000}"/>
    <cellStyle name="40% - Accent5 12 7 3 2 2" xfId="9441" xr:uid="{00000000-0005-0000-0000-0000DD240000}"/>
    <cellStyle name="40% - Accent5 12 7 3 3" xfId="9442" xr:uid="{00000000-0005-0000-0000-0000DE240000}"/>
    <cellStyle name="40% - Accent5 12 7 4" xfId="9443" xr:uid="{00000000-0005-0000-0000-0000DF240000}"/>
    <cellStyle name="40% - Accent5 12 7 4 2" xfId="9444" xr:uid="{00000000-0005-0000-0000-0000E0240000}"/>
    <cellStyle name="40% - Accent5 12 7 4 2 2" xfId="9445" xr:uid="{00000000-0005-0000-0000-0000E1240000}"/>
    <cellStyle name="40% - Accent5 12 7 4 3" xfId="9446" xr:uid="{00000000-0005-0000-0000-0000E2240000}"/>
    <cellStyle name="40% - Accent5 12 7 5" xfId="9447" xr:uid="{00000000-0005-0000-0000-0000E3240000}"/>
    <cellStyle name="40% - Accent5 12 7 5 2" xfId="9448" xr:uid="{00000000-0005-0000-0000-0000E4240000}"/>
    <cellStyle name="40% - Accent5 12 7 6" xfId="9449" xr:uid="{00000000-0005-0000-0000-0000E5240000}"/>
    <cellStyle name="40% - Accent5 12 7 6 2" xfId="9450" xr:uid="{00000000-0005-0000-0000-0000E6240000}"/>
    <cellStyle name="40% - Accent5 12 7 7" xfId="9451" xr:uid="{00000000-0005-0000-0000-0000E7240000}"/>
    <cellStyle name="40% - Accent5 12 8" xfId="9452" xr:uid="{00000000-0005-0000-0000-0000E8240000}"/>
    <cellStyle name="40% - Accent5 12 8 2" xfId="9453" xr:uid="{00000000-0005-0000-0000-0000E9240000}"/>
    <cellStyle name="40% - Accent5 12 8 2 2" xfId="9454" xr:uid="{00000000-0005-0000-0000-0000EA240000}"/>
    <cellStyle name="40% - Accent5 12 8 2 2 2" xfId="9455" xr:uid="{00000000-0005-0000-0000-0000EB240000}"/>
    <cellStyle name="40% - Accent5 12 8 2 2 2 2" xfId="9456" xr:uid="{00000000-0005-0000-0000-0000EC240000}"/>
    <cellStyle name="40% - Accent5 12 8 2 2 3" xfId="9457" xr:uid="{00000000-0005-0000-0000-0000ED240000}"/>
    <cellStyle name="40% - Accent5 12 8 2 3" xfId="9458" xr:uid="{00000000-0005-0000-0000-0000EE240000}"/>
    <cellStyle name="40% - Accent5 12 8 2 3 2" xfId="9459" xr:uid="{00000000-0005-0000-0000-0000EF240000}"/>
    <cellStyle name="40% - Accent5 12 8 2 3 2 2" xfId="9460" xr:uid="{00000000-0005-0000-0000-0000F0240000}"/>
    <cellStyle name="40% - Accent5 12 8 2 3 3" xfId="9461" xr:uid="{00000000-0005-0000-0000-0000F1240000}"/>
    <cellStyle name="40% - Accent5 12 8 2 4" xfId="9462" xr:uid="{00000000-0005-0000-0000-0000F2240000}"/>
    <cellStyle name="40% - Accent5 12 8 2 4 2" xfId="9463" xr:uid="{00000000-0005-0000-0000-0000F3240000}"/>
    <cellStyle name="40% - Accent5 12 8 2 5" xfId="9464" xr:uid="{00000000-0005-0000-0000-0000F4240000}"/>
    <cellStyle name="40% - Accent5 12 8 3" xfId="9465" xr:uid="{00000000-0005-0000-0000-0000F5240000}"/>
    <cellStyle name="40% - Accent5 12 8 3 2" xfId="9466" xr:uid="{00000000-0005-0000-0000-0000F6240000}"/>
    <cellStyle name="40% - Accent5 12 8 3 2 2" xfId="9467" xr:uid="{00000000-0005-0000-0000-0000F7240000}"/>
    <cellStyle name="40% - Accent5 12 8 3 3" xfId="9468" xr:uid="{00000000-0005-0000-0000-0000F8240000}"/>
    <cellStyle name="40% - Accent5 12 8 4" xfId="9469" xr:uid="{00000000-0005-0000-0000-0000F9240000}"/>
    <cellStyle name="40% - Accent5 12 8 4 2" xfId="9470" xr:uid="{00000000-0005-0000-0000-0000FA240000}"/>
    <cellStyle name="40% - Accent5 12 8 4 2 2" xfId="9471" xr:uid="{00000000-0005-0000-0000-0000FB240000}"/>
    <cellStyle name="40% - Accent5 12 8 4 3" xfId="9472" xr:uid="{00000000-0005-0000-0000-0000FC240000}"/>
    <cellStyle name="40% - Accent5 12 8 5" xfId="9473" xr:uid="{00000000-0005-0000-0000-0000FD240000}"/>
    <cellStyle name="40% - Accent5 12 8 5 2" xfId="9474" xr:uid="{00000000-0005-0000-0000-0000FE240000}"/>
    <cellStyle name="40% - Accent5 12 8 6" xfId="9475" xr:uid="{00000000-0005-0000-0000-0000FF240000}"/>
    <cellStyle name="40% - Accent5 12 8 6 2" xfId="9476" xr:uid="{00000000-0005-0000-0000-000000250000}"/>
    <cellStyle name="40% - Accent5 12 8 7" xfId="9477" xr:uid="{00000000-0005-0000-0000-000001250000}"/>
    <cellStyle name="40% - Accent5 12 9" xfId="9478" xr:uid="{00000000-0005-0000-0000-000002250000}"/>
    <cellStyle name="40% - Accent5 12 9 2" xfId="9479" xr:uid="{00000000-0005-0000-0000-000003250000}"/>
    <cellStyle name="40% - Accent5 12 9 2 2" xfId="9480" xr:uid="{00000000-0005-0000-0000-000004250000}"/>
    <cellStyle name="40% - Accent5 12 9 2 2 2" xfId="9481" xr:uid="{00000000-0005-0000-0000-000005250000}"/>
    <cellStyle name="40% - Accent5 12 9 2 3" xfId="9482" xr:uid="{00000000-0005-0000-0000-000006250000}"/>
    <cellStyle name="40% - Accent5 12 9 3" xfId="9483" xr:uid="{00000000-0005-0000-0000-000007250000}"/>
    <cellStyle name="40% - Accent5 12 9 3 2" xfId="9484" xr:uid="{00000000-0005-0000-0000-000008250000}"/>
    <cellStyle name="40% - Accent5 12 9 3 2 2" xfId="9485" xr:uid="{00000000-0005-0000-0000-000009250000}"/>
    <cellStyle name="40% - Accent5 12 9 3 3" xfId="9486" xr:uid="{00000000-0005-0000-0000-00000A250000}"/>
    <cellStyle name="40% - Accent5 12 9 4" xfId="9487" xr:uid="{00000000-0005-0000-0000-00000B250000}"/>
    <cellStyle name="40% - Accent5 12 9 4 2" xfId="9488" xr:uid="{00000000-0005-0000-0000-00000C250000}"/>
    <cellStyle name="40% - Accent5 12 9 5" xfId="9489" xr:uid="{00000000-0005-0000-0000-00000D250000}"/>
    <cellStyle name="40% - Accent5 13" xfId="9490" xr:uid="{00000000-0005-0000-0000-00000E250000}"/>
    <cellStyle name="40% - Accent5 2" xfId="9491" xr:uid="{00000000-0005-0000-0000-00000F250000}"/>
    <cellStyle name="40% - Accent5 2 2" xfId="9492" xr:uid="{00000000-0005-0000-0000-000010250000}"/>
    <cellStyle name="40% - Accent5 2 2 2" xfId="9493" xr:uid="{00000000-0005-0000-0000-000011250000}"/>
    <cellStyle name="40% - Accent5 2 3" xfId="9494" xr:uid="{00000000-0005-0000-0000-000012250000}"/>
    <cellStyle name="40% - Accent5 3" xfId="9495" xr:uid="{00000000-0005-0000-0000-000013250000}"/>
    <cellStyle name="40% - Accent5 3 2" xfId="9496" xr:uid="{00000000-0005-0000-0000-000014250000}"/>
    <cellStyle name="40% - Accent5 4" xfId="9497" xr:uid="{00000000-0005-0000-0000-000015250000}"/>
    <cellStyle name="40% - Accent5 4 2" xfId="9498" xr:uid="{00000000-0005-0000-0000-000016250000}"/>
    <cellStyle name="40% - Accent5 5" xfId="9499" xr:uid="{00000000-0005-0000-0000-000017250000}"/>
    <cellStyle name="40% - Accent5 5 2" xfId="9500" xr:uid="{00000000-0005-0000-0000-000018250000}"/>
    <cellStyle name="40% - Accent5 6" xfId="9501" xr:uid="{00000000-0005-0000-0000-000019250000}"/>
    <cellStyle name="40% - Accent5 6 2" xfId="9502" xr:uid="{00000000-0005-0000-0000-00001A250000}"/>
    <cellStyle name="40% - Accent5 7" xfId="9503" xr:uid="{00000000-0005-0000-0000-00001B250000}"/>
    <cellStyle name="40% - Accent5 7 2" xfId="9504" xr:uid="{00000000-0005-0000-0000-00001C250000}"/>
    <cellStyle name="40% - Accent5 8" xfId="9505" xr:uid="{00000000-0005-0000-0000-00001D250000}"/>
    <cellStyle name="40% - Accent5 8 2" xfId="9506" xr:uid="{00000000-0005-0000-0000-00001E250000}"/>
    <cellStyle name="40% - Accent5 9" xfId="9507" xr:uid="{00000000-0005-0000-0000-00001F250000}"/>
    <cellStyle name="40% - Accent5 9 2" xfId="9508" xr:uid="{00000000-0005-0000-0000-000020250000}"/>
    <cellStyle name="40% - Accent6 10" xfId="9509" xr:uid="{00000000-0005-0000-0000-000021250000}"/>
    <cellStyle name="40% - Accent6 10 2" xfId="9510" xr:uid="{00000000-0005-0000-0000-000022250000}"/>
    <cellStyle name="40% - Accent6 11" xfId="9511" xr:uid="{00000000-0005-0000-0000-000023250000}"/>
    <cellStyle name="40% - Accent6 11 2" xfId="9512" xr:uid="{00000000-0005-0000-0000-000024250000}"/>
    <cellStyle name="40% - Accent6 12" xfId="9513" xr:uid="{00000000-0005-0000-0000-000025250000}"/>
    <cellStyle name="40% - Accent6 12 10" xfId="9514" xr:uid="{00000000-0005-0000-0000-000026250000}"/>
    <cellStyle name="40% - Accent6 12 10 2" xfId="9515" xr:uid="{00000000-0005-0000-0000-000027250000}"/>
    <cellStyle name="40% - Accent6 12 10 2 2" xfId="9516" xr:uid="{00000000-0005-0000-0000-000028250000}"/>
    <cellStyle name="40% - Accent6 12 10 2 2 2" xfId="9517" xr:uid="{00000000-0005-0000-0000-000029250000}"/>
    <cellStyle name="40% - Accent6 12 10 2 3" xfId="9518" xr:uid="{00000000-0005-0000-0000-00002A250000}"/>
    <cellStyle name="40% - Accent6 12 10 3" xfId="9519" xr:uid="{00000000-0005-0000-0000-00002B250000}"/>
    <cellStyle name="40% - Accent6 12 10 3 2" xfId="9520" xr:uid="{00000000-0005-0000-0000-00002C250000}"/>
    <cellStyle name="40% - Accent6 12 10 4" xfId="9521" xr:uid="{00000000-0005-0000-0000-00002D250000}"/>
    <cellStyle name="40% - Accent6 12 11" xfId="9522" xr:uid="{00000000-0005-0000-0000-00002E250000}"/>
    <cellStyle name="40% - Accent6 12 11 2" xfId="9523" xr:uid="{00000000-0005-0000-0000-00002F250000}"/>
    <cellStyle name="40% - Accent6 12 11 2 2" xfId="9524" xr:uid="{00000000-0005-0000-0000-000030250000}"/>
    <cellStyle name="40% - Accent6 12 11 2 2 2" xfId="9525" xr:uid="{00000000-0005-0000-0000-000031250000}"/>
    <cellStyle name="40% - Accent6 12 11 2 3" xfId="9526" xr:uid="{00000000-0005-0000-0000-000032250000}"/>
    <cellStyle name="40% - Accent6 12 11 3" xfId="9527" xr:uid="{00000000-0005-0000-0000-000033250000}"/>
    <cellStyle name="40% - Accent6 12 11 3 2" xfId="9528" xr:uid="{00000000-0005-0000-0000-000034250000}"/>
    <cellStyle name="40% - Accent6 12 11 4" xfId="9529" xr:uid="{00000000-0005-0000-0000-000035250000}"/>
    <cellStyle name="40% - Accent6 12 12" xfId="9530" xr:uid="{00000000-0005-0000-0000-000036250000}"/>
    <cellStyle name="40% - Accent6 12 12 2" xfId="9531" xr:uid="{00000000-0005-0000-0000-000037250000}"/>
    <cellStyle name="40% - Accent6 12 12 2 2" xfId="9532" xr:uid="{00000000-0005-0000-0000-000038250000}"/>
    <cellStyle name="40% - Accent6 12 12 3" xfId="9533" xr:uid="{00000000-0005-0000-0000-000039250000}"/>
    <cellStyle name="40% - Accent6 12 13" xfId="9534" xr:uid="{00000000-0005-0000-0000-00003A250000}"/>
    <cellStyle name="40% - Accent6 12 13 2" xfId="9535" xr:uid="{00000000-0005-0000-0000-00003B250000}"/>
    <cellStyle name="40% - Accent6 12 14" xfId="9536" xr:uid="{00000000-0005-0000-0000-00003C250000}"/>
    <cellStyle name="40% - Accent6 12 14 2" xfId="9537" xr:uid="{00000000-0005-0000-0000-00003D250000}"/>
    <cellStyle name="40% - Accent6 12 15" xfId="9538" xr:uid="{00000000-0005-0000-0000-00003E250000}"/>
    <cellStyle name="40% - Accent6 12 2" xfId="9539" xr:uid="{00000000-0005-0000-0000-00003F250000}"/>
    <cellStyle name="40% - Accent6 12 2 10" xfId="9540" xr:uid="{00000000-0005-0000-0000-000040250000}"/>
    <cellStyle name="40% - Accent6 12 2 10 2" xfId="9541" xr:uid="{00000000-0005-0000-0000-000041250000}"/>
    <cellStyle name="40% - Accent6 12 2 11" xfId="9542" xr:uid="{00000000-0005-0000-0000-000042250000}"/>
    <cellStyle name="40% - Accent6 12 2 11 2" xfId="9543" xr:uid="{00000000-0005-0000-0000-000043250000}"/>
    <cellStyle name="40% - Accent6 12 2 12" xfId="9544" xr:uid="{00000000-0005-0000-0000-000044250000}"/>
    <cellStyle name="40% - Accent6 12 2 2" xfId="9545" xr:uid="{00000000-0005-0000-0000-000045250000}"/>
    <cellStyle name="40% - Accent6 12 2 2 10" xfId="9546" xr:uid="{00000000-0005-0000-0000-000046250000}"/>
    <cellStyle name="40% - Accent6 12 2 2 10 2" xfId="9547" xr:uid="{00000000-0005-0000-0000-000047250000}"/>
    <cellStyle name="40% - Accent6 12 2 2 11" xfId="9548" xr:uid="{00000000-0005-0000-0000-000048250000}"/>
    <cellStyle name="40% - Accent6 12 2 2 2" xfId="9549" xr:uid="{00000000-0005-0000-0000-000049250000}"/>
    <cellStyle name="40% - Accent6 12 2 2 2 2" xfId="9550" xr:uid="{00000000-0005-0000-0000-00004A250000}"/>
    <cellStyle name="40% - Accent6 12 2 2 2 2 2" xfId="9551" xr:uid="{00000000-0005-0000-0000-00004B250000}"/>
    <cellStyle name="40% - Accent6 12 2 2 2 2 2 2" xfId="9552" xr:uid="{00000000-0005-0000-0000-00004C250000}"/>
    <cellStyle name="40% - Accent6 12 2 2 2 2 2 2 2" xfId="9553" xr:uid="{00000000-0005-0000-0000-00004D250000}"/>
    <cellStyle name="40% - Accent6 12 2 2 2 2 2 2 2 2" xfId="9554" xr:uid="{00000000-0005-0000-0000-00004E250000}"/>
    <cellStyle name="40% - Accent6 12 2 2 2 2 2 2 3" xfId="9555" xr:uid="{00000000-0005-0000-0000-00004F250000}"/>
    <cellStyle name="40% - Accent6 12 2 2 2 2 2 3" xfId="9556" xr:uid="{00000000-0005-0000-0000-000050250000}"/>
    <cellStyle name="40% - Accent6 12 2 2 2 2 2 3 2" xfId="9557" xr:uid="{00000000-0005-0000-0000-000051250000}"/>
    <cellStyle name="40% - Accent6 12 2 2 2 2 2 3 2 2" xfId="9558" xr:uid="{00000000-0005-0000-0000-000052250000}"/>
    <cellStyle name="40% - Accent6 12 2 2 2 2 2 3 3" xfId="9559" xr:uid="{00000000-0005-0000-0000-000053250000}"/>
    <cellStyle name="40% - Accent6 12 2 2 2 2 2 4" xfId="9560" xr:uid="{00000000-0005-0000-0000-000054250000}"/>
    <cellStyle name="40% - Accent6 12 2 2 2 2 2 4 2" xfId="9561" xr:uid="{00000000-0005-0000-0000-000055250000}"/>
    <cellStyle name="40% - Accent6 12 2 2 2 2 2 5" xfId="9562" xr:uid="{00000000-0005-0000-0000-000056250000}"/>
    <cellStyle name="40% - Accent6 12 2 2 2 2 3" xfId="9563" xr:uid="{00000000-0005-0000-0000-000057250000}"/>
    <cellStyle name="40% - Accent6 12 2 2 2 2 3 2" xfId="9564" xr:uid="{00000000-0005-0000-0000-000058250000}"/>
    <cellStyle name="40% - Accent6 12 2 2 2 2 3 2 2" xfId="9565" xr:uid="{00000000-0005-0000-0000-000059250000}"/>
    <cellStyle name="40% - Accent6 12 2 2 2 2 3 3" xfId="9566" xr:uid="{00000000-0005-0000-0000-00005A250000}"/>
    <cellStyle name="40% - Accent6 12 2 2 2 2 4" xfId="9567" xr:uid="{00000000-0005-0000-0000-00005B250000}"/>
    <cellStyle name="40% - Accent6 12 2 2 2 2 4 2" xfId="9568" xr:uid="{00000000-0005-0000-0000-00005C250000}"/>
    <cellStyle name="40% - Accent6 12 2 2 2 2 4 2 2" xfId="9569" xr:uid="{00000000-0005-0000-0000-00005D250000}"/>
    <cellStyle name="40% - Accent6 12 2 2 2 2 4 3" xfId="9570" xr:uid="{00000000-0005-0000-0000-00005E250000}"/>
    <cellStyle name="40% - Accent6 12 2 2 2 2 5" xfId="9571" xr:uid="{00000000-0005-0000-0000-00005F250000}"/>
    <cellStyle name="40% - Accent6 12 2 2 2 2 5 2" xfId="9572" xr:uid="{00000000-0005-0000-0000-000060250000}"/>
    <cellStyle name="40% - Accent6 12 2 2 2 2 6" xfId="9573" xr:uid="{00000000-0005-0000-0000-000061250000}"/>
    <cellStyle name="40% - Accent6 12 2 2 2 2 6 2" xfId="9574" xr:uid="{00000000-0005-0000-0000-000062250000}"/>
    <cellStyle name="40% - Accent6 12 2 2 2 2 7" xfId="9575" xr:uid="{00000000-0005-0000-0000-000063250000}"/>
    <cellStyle name="40% - Accent6 12 2 2 2 3" xfId="9576" xr:uid="{00000000-0005-0000-0000-000064250000}"/>
    <cellStyle name="40% - Accent6 12 2 2 2 3 2" xfId="9577" xr:uid="{00000000-0005-0000-0000-000065250000}"/>
    <cellStyle name="40% - Accent6 12 2 2 2 3 2 2" xfId="9578" xr:uid="{00000000-0005-0000-0000-000066250000}"/>
    <cellStyle name="40% - Accent6 12 2 2 2 3 2 2 2" xfId="9579" xr:uid="{00000000-0005-0000-0000-000067250000}"/>
    <cellStyle name="40% - Accent6 12 2 2 2 3 2 3" xfId="9580" xr:uid="{00000000-0005-0000-0000-000068250000}"/>
    <cellStyle name="40% - Accent6 12 2 2 2 3 3" xfId="9581" xr:uid="{00000000-0005-0000-0000-000069250000}"/>
    <cellStyle name="40% - Accent6 12 2 2 2 3 3 2" xfId="9582" xr:uid="{00000000-0005-0000-0000-00006A250000}"/>
    <cellStyle name="40% - Accent6 12 2 2 2 3 3 2 2" xfId="9583" xr:uid="{00000000-0005-0000-0000-00006B250000}"/>
    <cellStyle name="40% - Accent6 12 2 2 2 3 3 3" xfId="9584" xr:uid="{00000000-0005-0000-0000-00006C250000}"/>
    <cellStyle name="40% - Accent6 12 2 2 2 3 4" xfId="9585" xr:uid="{00000000-0005-0000-0000-00006D250000}"/>
    <cellStyle name="40% - Accent6 12 2 2 2 3 4 2" xfId="9586" xr:uid="{00000000-0005-0000-0000-00006E250000}"/>
    <cellStyle name="40% - Accent6 12 2 2 2 3 5" xfId="9587" xr:uid="{00000000-0005-0000-0000-00006F250000}"/>
    <cellStyle name="40% - Accent6 12 2 2 2 4" xfId="9588" xr:uid="{00000000-0005-0000-0000-000070250000}"/>
    <cellStyle name="40% - Accent6 12 2 2 2 4 2" xfId="9589" xr:uid="{00000000-0005-0000-0000-000071250000}"/>
    <cellStyle name="40% - Accent6 12 2 2 2 4 2 2" xfId="9590" xr:uid="{00000000-0005-0000-0000-000072250000}"/>
    <cellStyle name="40% - Accent6 12 2 2 2 4 3" xfId="9591" xr:uid="{00000000-0005-0000-0000-000073250000}"/>
    <cellStyle name="40% - Accent6 12 2 2 2 5" xfId="9592" xr:uid="{00000000-0005-0000-0000-000074250000}"/>
    <cellStyle name="40% - Accent6 12 2 2 2 5 2" xfId="9593" xr:uid="{00000000-0005-0000-0000-000075250000}"/>
    <cellStyle name="40% - Accent6 12 2 2 2 5 2 2" xfId="9594" xr:uid="{00000000-0005-0000-0000-000076250000}"/>
    <cellStyle name="40% - Accent6 12 2 2 2 5 3" xfId="9595" xr:uid="{00000000-0005-0000-0000-000077250000}"/>
    <cellStyle name="40% - Accent6 12 2 2 2 6" xfId="9596" xr:uid="{00000000-0005-0000-0000-000078250000}"/>
    <cellStyle name="40% - Accent6 12 2 2 2 6 2" xfId="9597" xr:uid="{00000000-0005-0000-0000-000079250000}"/>
    <cellStyle name="40% - Accent6 12 2 2 2 7" xfId="9598" xr:uid="{00000000-0005-0000-0000-00007A250000}"/>
    <cellStyle name="40% - Accent6 12 2 2 2 7 2" xfId="9599" xr:uid="{00000000-0005-0000-0000-00007B250000}"/>
    <cellStyle name="40% - Accent6 12 2 2 2 8" xfId="9600" xr:uid="{00000000-0005-0000-0000-00007C250000}"/>
    <cellStyle name="40% - Accent6 12 2 2 3" xfId="9601" xr:uid="{00000000-0005-0000-0000-00007D250000}"/>
    <cellStyle name="40% - Accent6 12 2 2 3 2" xfId="9602" xr:uid="{00000000-0005-0000-0000-00007E250000}"/>
    <cellStyle name="40% - Accent6 12 2 2 3 2 2" xfId="9603" xr:uid="{00000000-0005-0000-0000-00007F250000}"/>
    <cellStyle name="40% - Accent6 12 2 2 3 2 2 2" xfId="9604" xr:uid="{00000000-0005-0000-0000-000080250000}"/>
    <cellStyle name="40% - Accent6 12 2 2 3 2 2 2 2" xfId="9605" xr:uid="{00000000-0005-0000-0000-000081250000}"/>
    <cellStyle name="40% - Accent6 12 2 2 3 2 2 3" xfId="9606" xr:uid="{00000000-0005-0000-0000-000082250000}"/>
    <cellStyle name="40% - Accent6 12 2 2 3 2 3" xfId="9607" xr:uid="{00000000-0005-0000-0000-000083250000}"/>
    <cellStyle name="40% - Accent6 12 2 2 3 2 3 2" xfId="9608" xr:uid="{00000000-0005-0000-0000-000084250000}"/>
    <cellStyle name="40% - Accent6 12 2 2 3 2 3 2 2" xfId="9609" xr:uid="{00000000-0005-0000-0000-000085250000}"/>
    <cellStyle name="40% - Accent6 12 2 2 3 2 3 3" xfId="9610" xr:uid="{00000000-0005-0000-0000-000086250000}"/>
    <cellStyle name="40% - Accent6 12 2 2 3 2 4" xfId="9611" xr:uid="{00000000-0005-0000-0000-000087250000}"/>
    <cellStyle name="40% - Accent6 12 2 2 3 2 4 2" xfId="9612" xr:uid="{00000000-0005-0000-0000-000088250000}"/>
    <cellStyle name="40% - Accent6 12 2 2 3 2 5" xfId="9613" xr:uid="{00000000-0005-0000-0000-000089250000}"/>
    <cellStyle name="40% - Accent6 12 2 2 3 3" xfId="9614" xr:uid="{00000000-0005-0000-0000-00008A250000}"/>
    <cellStyle name="40% - Accent6 12 2 2 3 3 2" xfId="9615" xr:uid="{00000000-0005-0000-0000-00008B250000}"/>
    <cellStyle name="40% - Accent6 12 2 2 3 3 2 2" xfId="9616" xr:uid="{00000000-0005-0000-0000-00008C250000}"/>
    <cellStyle name="40% - Accent6 12 2 2 3 3 3" xfId="9617" xr:uid="{00000000-0005-0000-0000-00008D250000}"/>
    <cellStyle name="40% - Accent6 12 2 2 3 4" xfId="9618" xr:uid="{00000000-0005-0000-0000-00008E250000}"/>
    <cellStyle name="40% - Accent6 12 2 2 3 4 2" xfId="9619" xr:uid="{00000000-0005-0000-0000-00008F250000}"/>
    <cellStyle name="40% - Accent6 12 2 2 3 4 2 2" xfId="9620" xr:uid="{00000000-0005-0000-0000-000090250000}"/>
    <cellStyle name="40% - Accent6 12 2 2 3 4 3" xfId="9621" xr:uid="{00000000-0005-0000-0000-000091250000}"/>
    <cellStyle name="40% - Accent6 12 2 2 3 5" xfId="9622" xr:uid="{00000000-0005-0000-0000-000092250000}"/>
    <cellStyle name="40% - Accent6 12 2 2 3 5 2" xfId="9623" xr:uid="{00000000-0005-0000-0000-000093250000}"/>
    <cellStyle name="40% - Accent6 12 2 2 3 6" xfId="9624" xr:uid="{00000000-0005-0000-0000-000094250000}"/>
    <cellStyle name="40% - Accent6 12 2 2 3 6 2" xfId="9625" xr:uid="{00000000-0005-0000-0000-000095250000}"/>
    <cellStyle name="40% - Accent6 12 2 2 3 7" xfId="9626" xr:uid="{00000000-0005-0000-0000-000096250000}"/>
    <cellStyle name="40% - Accent6 12 2 2 4" xfId="9627" xr:uid="{00000000-0005-0000-0000-000097250000}"/>
    <cellStyle name="40% - Accent6 12 2 2 4 2" xfId="9628" xr:uid="{00000000-0005-0000-0000-000098250000}"/>
    <cellStyle name="40% - Accent6 12 2 2 4 2 2" xfId="9629" xr:uid="{00000000-0005-0000-0000-000099250000}"/>
    <cellStyle name="40% - Accent6 12 2 2 4 2 2 2" xfId="9630" xr:uid="{00000000-0005-0000-0000-00009A250000}"/>
    <cellStyle name="40% - Accent6 12 2 2 4 2 2 2 2" xfId="9631" xr:uid="{00000000-0005-0000-0000-00009B250000}"/>
    <cellStyle name="40% - Accent6 12 2 2 4 2 2 3" xfId="9632" xr:uid="{00000000-0005-0000-0000-00009C250000}"/>
    <cellStyle name="40% - Accent6 12 2 2 4 2 3" xfId="9633" xr:uid="{00000000-0005-0000-0000-00009D250000}"/>
    <cellStyle name="40% - Accent6 12 2 2 4 2 3 2" xfId="9634" xr:uid="{00000000-0005-0000-0000-00009E250000}"/>
    <cellStyle name="40% - Accent6 12 2 2 4 2 3 2 2" xfId="9635" xr:uid="{00000000-0005-0000-0000-00009F250000}"/>
    <cellStyle name="40% - Accent6 12 2 2 4 2 3 3" xfId="9636" xr:uid="{00000000-0005-0000-0000-0000A0250000}"/>
    <cellStyle name="40% - Accent6 12 2 2 4 2 4" xfId="9637" xr:uid="{00000000-0005-0000-0000-0000A1250000}"/>
    <cellStyle name="40% - Accent6 12 2 2 4 2 4 2" xfId="9638" xr:uid="{00000000-0005-0000-0000-0000A2250000}"/>
    <cellStyle name="40% - Accent6 12 2 2 4 2 5" xfId="9639" xr:uid="{00000000-0005-0000-0000-0000A3250000}"/>
    <cellStyle name="40% - Accent6 12 2 2 4 3" xfId="9640" xr:uid="{00000000-0005-0000-0000-0000A4250000}"/>
    <cellStyle name="40% - Accent6 12 2 2 4 3 2" xfId="9641" xr:uid="{00000000-0005-0000-0000-0000A5250000}"/>
    <cellStyle name="40% - Accent6 12 2 2 4 3 2 2" xfId="9642" xr:uid="{00000000-0005-0000-0000-0000A6250000}"/>
    <cellStyle name="40% - Accent6 12 2 2 4 3 3" xfId="9643" xr:uid="{00000000-0005-0000-0000-0000A7250000}"/>
    <cellStyle name="40% - Accent6 12 2 2 4 4" xfId="9644" xr:uid="{00000000-0005-0000-0000-0000A8250000}"/>
    <cellStyle name="40% - Accent6 12 2 2 4 4 2" xfId="9645" xr:uid="{00000000-0005-0000-0000-0000A9250000}"/>
    <cellStyle name="40% - Accent6 12 2 2 4 4 2 2" xfId="9646" xr:uid="{00000000-0005-0000-0000-0000AA250000}"/>
    <cellStyle name="40% - Accent6 12 2 2 4 4 3" xfId="9647" xr:uid="{00000000-0005-0000-0000-0000AB250000}"/>
    <cellStyle name="40% - Accent6 12 2 2 4 5" xfId="9648" xr:uid="{00000000-0005-0000-0000-0000AC250000}"/>
    <cellStyle name="40% - Accent6 12 2 2 4 5 2" xfId="9649" xr:uid="{00000000-0005-0000-0000-0000AD250000}"/>
    <cellStyle name="40% - Accent6 12 2 2 4 6" xfId="9650" xr:uid="{00000000-0005-0000-0000-0000AE250000}"/>
    <cellStyle name="40% - Accent6 12 2 2 4 6 2" xfId="9651" xr:uid="{00000000-0005-0000-0000-0000AF250000}"/>
    <cellStyle name="40% - Accent6 12 2 2 4 7" xfId="9652" xr:uid="{00000000-0005-0000-0000-0000B0250000}"/>
    <cellStyle name="40% - Accent6 12 2 2 5" xfId="9653" xr:uid="{00000000-0005-0000-0000-0000B1250000}"/>
    <cellStyle name="40% - Accent6 12 2 2 5 2" xfId="9654" xr:uid="{00000000-0005-0000-0000-0000B2250000}"/>
    <cellStyle name="40% - Accent6 12 2 2 5 2 2" xfId="9655" xr:uid="{00000000-0005-0000-0000-0000B3250000}"/>
    <cellStyle name="40% - Accent6 12 2 2 5 2 2 2" xfId="9656" xr:uid="{00000000-0005-0000-0000-0000B4250000}"/>
    <cellStyle name="40% - Accent6 12 2 2 5 2 3" xfId="9657" xr:uid="{00000000-0005-0000-0000-0000B5250000}"/>
    <cellStyle name="40% - Accent6 12 2 2 5 3" xfId="9658" xr:uid="{00000000-0005-0000-0000-0000B6250000}"/>
    <cellStyle name="40% - Accent6 12 2 2 5 3 2" xfId="9659" xr:uid="{00000000-0005-0000-0000-0000B7250000}"/>
    <cellStyle name="40% - Accent6 12 2 2 5 3 2 2" xfId="9660" xr:uid="{00000000-0005-0000-0000-0000B8250000}"/>
    <cellStyle name="40% - Accent6 12 2 2 5 3 3" xfId="9661" xr:uid="{00000000-0005-0000-0000-0000B9250000}"/>
    <cellStyle name="40% - Accent6 12 2 2 5 4" xfId="9662" xr:uid="{00000000-0005-0000-0000-0000BA250000}"/>
    <cellStyle name="40% - Accent6 12 2 2 5 4 2" xfId="9663" xr:uid="{00000000-0005-0000-0000-0000BB250000}"/>
    <cellStyle name="40% - Accent6 12 2 2 5 5" xfId="9664" xr:uid="{00000000-0005-0000-0000-0000BC250000}"/>
    <cellStyle name="40% - Accent6 12 2 2 6" xfId="9665" xr:uid="{00000000-0005-0000-0000-0000BD250000}"/>
    <cellStyle name="40% - Accent6 12 2 2 6 2" xfId="9666" xr:uid="{00000000-0005-0000-0000-0000BE250000}"/>
    <cellStyle name="40% - Accent6 12 2 2 6 2 2" xfId="9667" xr:uid="{00000000-0005-0000-0000-0000BF250000}"/>
    <cellStyle name="40% - Accent6 12 2 2 6 2 2 2" xfId="9668" xr:uid="{00000000-0005-0000-0000-0000C0250000}"/>
    <cellStyle name="40% - Accent6 12 2 2 6 2 3" xfId="9669" xr:uid="{00000000-0005-0000-0000-0000C1250000}"/>
    <cellStyle name="40% - Accent6 12 2 2 6 3" xfId="9670" xr:uid="{00000000-0005-0000-0000-0000C2250000}"/>
    <cellStyle name="40% - Accent6 12 2 2 6 3 2" xfId="9671" xr:uid="{00000000-0005-0000-0000-0000C3250000}"/>
    <cellStyle name="40% - Accent6 12 2 2 6 4" xfId="9672" xr:uid="{00000000-0005-0000-0000-0000C4250000}"/>
    <cellStyle name="40% - Accent6 12 2 2 7" xfId="9673" xr:uid="{00000000-0005-0000-0000-0000C5250000}"/>
    <cellStyle name="40% - Accent6 12 2 2 7 2" xfId="9674" xr:uid="{00000000-0005-0000-0000-0000C6250000}"/>
    <cellStyle name="40% - Accent6 12 2 2 7 2 2" xfId="9675" xr:uid="{00000000-0005-0000-0000-0000C7250000}"/>
    <cellStyle name="40% - Accent6 12 2 2 7 3" xfId="9676" xr:uid="{00000000-0005-0000-0000-0000C8250000}"/>
    <cellStyle name="40% - Accent6 12 2 2 8" xfId="9677" xr:uid="{00000000-0005-0000-0000-0000C9250000}"/>
    <cellStyle name="40% - Accent6 12 2 2 8 2" xfId="9678" xr:uid="{00000000-0005-0000-0000-0000CA250000}"/>
    <cellStyle name="40% - Accent6 12 2 2 8 2 2" xfId="9679" xr:uid="{00000000-0005-0000-0000-0000CB250000}"/>
    <cellStyle name="40% - Accent6 12 2 2 8 3" xfId="9680" xr:uid="{00000000-0005-0000-0000-0000CC250000}"/>
    <cellStyle name="40% - Accent6 12 2 2 9" xfId="9681" xr:uid="{00000000-0005-0000-0000-0000CD250000}"/>
    <cellStyle name="40% - Accent6 12 2 2 9 2" xfId="9682" xr:uid="{00000000-0005-0000-0000-0000CE250000}"/>
    <cellStyle name="40% - Accent6 12 2 3" xfId="9683" xr:uid="{00000000-0005-0000-0000-0000CF250000}"/>
    <cellStyle name="40% - Accent6 12 2 3 2" xfId="9684" xr:uid="{00000000-0005-0000-0000-0000D0250000}"/>
    <cellStyle name="40% - Accent6 12 2 3 2 2" xfId="9685" xr:uid="{00000000-0005-0000-0000-0000D1250000}"/>
    <cellStyle name="40% - Accent6 12 2 3 2 2 2" xfId="9686" xr:uid="{00000000-0005-0000-0000-0000D2250000}"/>
    <cellStyle name="40% - Accent6 12 2 3 2 2 2 2" xfId="9687" xr:uid="{00000000-0005-0000-0000-0000D3250000}"/>
    <cellStyle name="40% - Accent6 12 2 3 2 2 2 2 2" xfId="9688" xr:uid="{00000000-0005-0000-0000-0000D4250000}"/>
    <cellStyle name="40% - Accent6 12 2 3 2 2 2 3" xfId="9689" xr:uid="{00000000-0005-0000-0000-0000D5250000}"/>
    <cellStyle name="40% - Accent6 12 2 3 2 2 3" xfId="9690" xr:uid="{00000000-0005-0000-0000-0000D6250000}"/>
    <cellStyle name="40% - Accent6 12 2 3 2 2 3 2" xfId="9691" xr:uid="{00000000-0005-0000-0000-0000D7250000}"/>
    <cellStyle name="40% - Accent6 12 2 3 2 2 3 2 2" xfId="9692" xr:uid="{00000000-0005-0000-0000-0000D8250000}"/>
    <cellStyle name="40% - Accent6 12 2 3 2 2 3 3" xfId="9693" xr:uid="{00000000-0005-0000-0000-0000D9250000}"/>
    <cellStyle name="40% - Accent6 12 2 3 2 2 4" xfId="9694" xr:uid="{00000000-0005-0000-0000-0000DA250000}"/>
    <cellStyle name="40% - Accent6 12 2 3 2 2 4 2" xfId="9695" xr:uid="{00000000-0005-0000-0000-0000DB250000}"/>
    <cellStyle name="40% - Accent6 12 2 3 2 2 5" xfId="9696" xr:uid="{00000000-0005-0000-0000-0000DC250000}"/>
    <cellStyle name="40% - Accent6 12 2 3 2 3" xfId="9697" xr:uid="{00000000-0005-0000-0000-0000DD250000}"/>
    <cellStyle name="40% - Accent6 12 2 3 2 3 2" xfId="9698" xr:uid="{00000000-0005-0000-0000-0000DE250000}"/>
    <cellStyle name="40% - Accent6 12 2 3 2 3 2 2" xfId="9699" xr:uid="{00000000-0005-0000-0000-0000DF250000}"/>
    <cellStyle name="40% - Accent6 12 2 3 2 3 3" xfId="9700" xr:uid="{00000000-0005-0000-0000-0000E0250000}"/>
    <cellStyle name="40% - Accent6 12 2 3 2 4" xfId="9701" xr:uid="{00000000-0005-0000-0000-0000E1250000}"/>
    <cellStyle name="40% - Accent6 12 2 3 2 4 2" xfId="9702" xr:uid="{00000000-0005-0000-0000-0000E2250000}"/>
    <cellStyle name="40% - Accent6 12 2 3 2 4 2 2" xfId="9703" xr:uid="{00000000-0005-0000-0000-0000E3250000}"/>
    <cellStyle name="40% - Accent6 12 2 3 2 4 3" xfId="9704" xr:uid="{00000000-0005-0000-0000-0000E4250000}"/>
    <cellStyle name="40% - Accent6 12 2 3 2 5" xfId="9705" xr:uid="{00000000-0005-0000-0000-0000E5250000}"/>
    <cellStyle name="40% - Accent6 12 2 3 2 5 2" xfId="9706" xr:uid="{00000000-0005-0000-0000-0000E6250000}"/>
    <cellStyle name="40% - Accent6 12 2 3 2 6" xfId="9707" xr:uid="{00000000-0005-0000-0000-0000E7250000}"/>
    <cellStyle name="40% - Accent6 12 2 3 2 6 2" xfId="9708" xr:uid="{00000000-0005-0000-0000-0000E8250000}"/>
    <cellStyle name="40% - Accent6 12 2 3 2 7" xfId="9709" xr:uid="{00000000-0005-0000-0000-0000E9250000}"/>
    <cellStyle name="40% - Accent6 12 2 3 3" xfId="9710" xr:uid="{00000000-0005-0000-0000-0000EA250000}"/>
    <cellStyle name="40% - Accent6 12 2 3 3 2" xfId="9711" xr:uid="{00000000-0005-0000-0000-0000EB250000}"/>
    <cellStyle name="40% - Accent6 12 2 3 3 2 2" xfId="9712" xr:uid="{00000000-0005-0000-0000-0000EC250000}"/>
    <cellStyle name="40% - Accent6 12 2 3 3 2 2 2" xfId="9713" xr:uid="{00000000-0005-0000-0000-0000ED250000}"/>
    <cellStyle name="40% - Accent6 12 2 3 3 2 3" xfId="9714" xr:uid="{00000000-0005-0000-0000-0000EE250000}"/>
    <cellStyle name="40% - Accent6 12 2 3 3 3" xfId="9715" xr:uid="{00000000-0005-0000-0000-0000EF250000}"/>
    <cellStyle name="40% - Accent6 12 2 3 3 3 2" xfId="9716" xr:uid="{00000000-0005-0000-0000-0000F0250000}"/>
    <cellStyle name="40% - Accent6 12 2 3 3 3 2 2" xfId="9717" xr:uid="{00000000-0005-0000-0000-0000F1250000}"/>
    <cellStyle name="40% - Accent6 12 2 3 3 3 3" xfId="9718" xr:uid="{00000000-0005-0000-0000-0000F2250000}"/>
    <cellStyle name="40% - Accent6 12 2 3 3 4" xfId="9719" xr:uid="{00000000-0005-0000-0000-0000F3250000}"/>
    <cellStyle name="40% - Accent6 12 2 3 3 4 2" xfId="9720" xr:uid="{00000000-0005-0000-0000-0000F4250000}"/>
    <cellStyle name="40% - Accent6 12 2 3 3 5" xfId="9721" xr:uid="{00000000-0005-0000-0000-0000F5250000}"/>
    <cellStyle name="40% - Accent6 12 2 3 4" xfId="9722" xr:uid="{00000000-0005-0000-0000-0000F6250000}"/>
    <cellStyle name="40% - Accent6 12 2 3 4 2" xfId="9723" xr:uid="{00000000-0005-0000-0000-0000F7250000}"/>
    <cellStyle name="40% - Accent6 12 2 3 4 2 2" xfId="9724" xr:uid="{00000000-0005-0000-0000-0000F8250000}"/>
    <cellStyle name="40% - Accent6 12 2 3 4 3" xfId="9725" xr:uid="{00000000-0005-0000-0000-0000F9250000}"/>
    <cellStyle name="40% - Accent6 12 2 3 5" xfId="9726" xr:uid="{00000000-0005-0000-0000-0000FA250000}"/>
    <cellStyle name="40% - Accent6 12 2 3 5 2" xfId="9727" xr:uid="{00000000-0005-0000-0000-0000FB250000}"/>
    <cellStyle name="40% - Accent6 12 2 3 5 2 2" xfId="9728" xr:uid="{00000000-0005-0000-0000-0000FC250000}"/>
    <cellStyle name="40% - Accent6 12 2 3 5 3" xfId="9729" xr:uid="{00000000-0005-0000-0000-0000FD250000}"/>
    <cellStyle name="40% - Accent6 12 2 3 6" xfId="9730" xr:uid="{00000000-0005-0000-0000-0000FE250000}"/>
    <cellStyle name="40% - Accent6 12 2 3 6 2" xfId="9731" xr:uid="{00000000-0005-0000-0000-0000FF250000}"/>
    <cellStyle name="40% - Accent6 12 2 3 7" xfId="9732" xr:uid="{00000000-0005-0000-0000-000000260000}"/>
    <cellStyle name="40% - Accent6 12 2 3 7 2" xfId="9733" xr:uid="{00000000-0005-0000-0000-000001260000}"/>
    <cellStyle name="40% - Accent6 12 2 3 8" xfId="9734" xr:uid="{00000000-0005-0000-0000-000002260000}"/>
    <cellStyle name="40% - Accent6 12 2 4" xfId="9735" xr:uid="{00000000-0005-0000-0000-000003260000}"/>
    <cellStyle name="40% - Accent6 12 2 4 2" xfId="9736" xr:uid="{00000000-0005-0000-0000-000004260000}"/>
    <cellStyle name="40% - Accent6 12 2 4 2 2" xfId="9737" xr:uid="{00000000-0005-0000-0000-000005260000}"/>
    <cellStyle name="40% - Accent6 12 2 4 2 2 2" xfId="9738" xr:uid="{00000000-0005-0000-0000-000006260000}"/>
    <cellStyle name="40% - Accent6 12 2 4 2 2 2 2" xfId="9739" xr:uid="{00000000-0005-0000-0000-000007260000}"/>
    <cellStyle name="40% - Accent6 12 2 4 2 2 3" xfId="9740" xr:uid="{00000000-0005-0000-0000-000008260000}"/>
    <cellStyle name="40% - Accent6 12 2 4 2 3" xfId="9741" xr:uid="{00000000-0005-0000-0000-000009260000}"/>
    <cellStyle name="40% - Accent6 12 2 4 2 3 2" xfId="9742" xr:uid="{00000000-0005-0000-0000-00000A260000}"/>
    <cellStyle name="40% - Accent6 12 2 4 2 3 2 2" xfId="9743" xr:uid="{00000000-0005-0000-0000-00000B260000}"/>
    <cellStyle name="40% - Accent6 12 2 4 2 3 3" xfId="9744" xr:uid="{00000000-0005-0000-0000-00000C260000}"/>
    <cellStyle name="40% - Accent6 12 2 4 2 4" xfId="9745" xr:uid="{00000000-0005-0000-0000-00000D260000}"/>
    <cellStyle name="40% - Accent6 12 2 4 2 4 2" xfId="9746" xr:uid="{00000000-0005-0000-0000-00000E260000}"/>
    <cellStyle name="40% - Accent6 12 2 4 2 5" xfId="9747" xr:uid="{00000000-0005-0000-0000-00000F260000}"/>
    <cellStyle name="40% - Accent6 12 2 4 3" xfId="9748" xr:uid="{00000000-0005-0000-0000-000010260000}"/>
    <cellStyle name="40% - Accent6 12 2 4 3 2" xfId="9749" xr:uid="{00000000-0005-0000-0000-000011260000}"/>
    <cellStyle name="40% - Accent6 12 2 4 3 2 2" xfId="9750" xr:uid="{00000000-0005-0000-0000-000012260000}"/>
    <cellStyle name="40% - Accent6 12 2 4 3 3" xfId="9751" xr:uid="{00000000-0005-0000-0000-000013260000}"/>
    <cellStyle name="40% - Accent6 12 2 4 4" xfId="9752" xr:uid="{00000000-0005-0000-0000-000014260000}"/>
    <cellStyle name="40% - Accent6 12 2 4 4 2" xfId="9753" xr:uid="{00000000-0005-0000-0000-000015260000}"/>
    <cellStyle name="40% - Accent6 12 2 4 4 2 2" xfId="9754" xr:uid="{00000000-0005-0000-0000-000016260000}"/>
    <cellStyle name="40% - Accent6 12 2 4 4 3" xfId="9755" xr:uid="{00000000-0005-0000-0000-000017260000}"/>
    <cellStyle name="40% - Accent6 12 2 4 5" xfId="9756" xr:uid="{00000000-0005-0000-0000-000018260000}"/>
    <cellStyle name="40% - Accent6 12 2 4 5 2" xfId="9757" xr:uid="{00000000-0005-0000-0000-000019260000}"/>
    <cellStyle name="40% - Accent6 12 2 4 6" xfId="9758" xr:uid="{00000000-0005-0000-0000-00001A260000}"/>
    <cellStyle name="40% - Accent6 12 2 4 6 2" xfId="9759" xr:uid="{00000000-0005-0000-0000-00001B260000}"/>
    <cellStyle name="40% - Accent6 12 2 4 7" xfId="9760" xr:uid="{00000000-0005-0000-0000-00001C260000}"/>
    <cellStyle name="40% - Accent6 12 2 5" xfId="9761" xr:uid="{00000000-0005-0000-0000-00001D260000}"/>
    <cellStyle name="40% - Accent6 12 2 5 2" xfId="9762" xr:uid="{00000000-0005-0000-0000-00001E260000}"/>
    <cellStyle name="40% - Accent6 12 2 5 2 2" xfId="9763" xr:uid="{00000000-0005-0000-0000-00001F260000}"/>
    <cellStyle name="40% - Accent6 12 2 5 2 2 2" xfId="9764" xr:uid="{00000000-0005-0000-0000-000020260000}"/>
    <cellStyle name="40% - Accent6 12 2 5 2 2 2 2" xfId="9765" xr:uid="{00000000-0005-0000-0000-000021260000}"/>
    <cellStyle name="40% - Accent6 12 2 5 2 2 3" xfId="9766" xr:uid="{00000000-0005-0000-0000-000022260000}"/>
    <cellStyle name="40% - Accent6 12 2 5 2 3" xfId="9767" xr:uid="{00000000-0005-0000-0000-000023260000}"/>
    <cellStyle name="40% - Accent6 12 2 5 2 3 2" xfId="9768" xr:uid="{00000000-0005-0000-0000-000024260000}"/>
    <cellStyle name="40% - Accent6 12 2 5 2 3 2 2" xfId="9769" xr:uid="{00000000-0005-0000-0000-000025260000}"/>
    <cellStyle name="40% - Accent6 12 2 5 2 3 3" xfId="9770" xr:uid="{00000000-0005-0000-0000-000026260000}"/>
    <cellStyle name="40% - Accent6 12 2 5 2 4" xfId="9771" xr:uid="{00000000-0005-0000-0000-000027260000}"/>
    <cellStyle name="40% - Accent6 12 2 5 2 4 2" xfId="9772" xr:uid="{00000000-0005-0000-0000-000028260000}"/>
    <cellStyle name="40% - Accent6 12 2 5 2 5" xfId="9773" xr:uid="{00000000-0005-0000-0000-000029260000}"/>
    <cellStyle name="40% - Accent6 12 2 5 3" xfId="9774" xr:uid="{00000000-0005-0000-0000-00002A260000}"/>
    <cellStyle name="40% - Accent6 12 2 5 3 2" xfId="9775" xr:uid="{00000000-0005-0000-0000-00002B260000}"/>
    <cellStyle name="40% - Accent6 12 2 5 3 2 2" xfId="9776" xr:uid="{00000000-0005-0000-0000-00002C260000}"/>
    <cellStyle name="40% - Accent6 12 2 5 3 3" xfId="9777" xr:uid="{00000000-0005-0000-0000-00002D260000}"/>
    <cellStyle name="40% - Accent6 12 2 5 4" xfId="9778" xr:uid="{00000000-0005-0000-0000-00002E260000}"/>
    <cellStyle name="40% - Accent6 12 2 5 4 2" xfId="9779" xr:uid="{00000000-0005-0000-0000-00002F260000}"/>
    <cellStyle name="40% - Accent6 12 2 5 4 2 2" xfId="9780" xr:uid="{00000000-0005-0000-0000-000030260000}"/>
    <cellStyle name="40% - Accent6 12 2 5 4 3" xfId="9781" xr:uid="{00000000-0005-0000-0000-000031260000}"/>
    <cellStyle name="40% - Accent6 12 2 5 5" xfId="9782" xr:uid="{00000000-0005-0000-0000-000032260000}"/>
    <cellStyle name="40% - Accent6 12 2 5 5 2" xfId="9783" xr:uid="{00000000-0005-0000-0000-000033260000}"/>
    <cellStyle name="40% - Accent6 12 2 5 6" xfId="9784" xr:uid="{00000000-0005-0000-0000-000034260000}"/>
    <cellStyle name="40% - Accent6 12 2 5 6 2" xfId="9785" xr:uid="{00000000-0005-0000-0000-000035260000}"/>
    <cellStyle name="40% - Accent6 12 2 5 7" xfId="9786" xr:uid="{00000000-0005-0000-0000-000036260000}"/>
    <cellStyle name="40% - Accent6 12 2 6" xfId="9787" xr:uid="{00000000-0005-0000-0000-000037260000}"/>
    <cellStyle name="40% - Accent6 12 2 6 2" xfId="9788" xr:uid="{00000000-0005-0000-0000-000038260000}"/>
    <cellStyle name="40% - Accent6 12 2 6 2 2" xfId="9789" xr:uid="{00000000-0005-0000-0000-000039260000}"/>
    <cellStyle name="40% - Accent6 12 2 6 2 2 2" xfId="9790" xr:uid="{00000000-0005-0000-0000-00003A260000}"/>
    <cellStyle name="40% - Accent6 12 2 6 2 3" xfId="9791" xr:uid="{00000000-0005-0000-0000-00003B260000}"/>
    <cellStyle name="40% - Accent6 12 2 6 3" xfId="9792" xr:uid="{00000000-0005-0000-0000-00003C260000}"/>
    <cellStyle name="40% - Accent6 12 2 6 3 2" xfId="9793" xr:uid="{00000000-0005-0000-0000-00003D260000}"/>
    <cellStyle name="40% - Accent6 12 2 6 3 2 2" xfId="9794" xr:uid="{00000000-0005-0000-0000-00003E260000}"/>
    <cellStyle name="40% - Accent6 12 2 6 3 3" xfId="9795" xr:uid="{00000000-0005-0000-0000-00003F260000}"/>
    <cellStyle name="40% - Accent6 12 2 6 4" xfId="9796" xr:uid="{00000000-0005-0000-0000-000040260000}"/>
    <cellStyle name="40% - Accent6 12 2 6 4 2" xfId="9797" xr:uid="{00000000-0005-0000-0000-000041260000}"/>
    <cellStyle name="40% - Accent6 12 2 6 5" xfId="9798" xr:uid="{00000000-0005-0000-0000-000042260000}"/>
    <cellStyle name="40% - Accent6 12 2 7" xfId="9799" xr:uid="{00000000-0005-0000-0000-000043260000}"/>
    <cellStyle name="40% - Accent6 12 2 7 2" xfId="9800" xr:uid="{00000000-0005-0000-0000-000044260000}"/>
    <cellStyle name="40% - Accent6 12 2 7 2 2" xfId="9801" xr:uid="{00000000-0005-0000-0000-000045260000}"/>
    <cellStyle name="40% - Accent6 12 2 7 2 2 2" xfId="9802" xr:uid="{00000000-0005-0000-0000-000046260000}"/>
    <cellStyle name="40% - Accent6 12 2 7 2 3" xfId="9803" xr:uid="{00000000-0005-0000-0000-000047260000}"/>
    <cellStyle name="40% - Accent6 12 2 7 3" xfId="9804" xr:uid="{00000000-0005-0000-0000-000048260000}"/>
    <cellStyle name="40% - Accent6 12 2 7 3 2" xfId="9805" xr:uid="{00000000-0005-0000-0000-000049260000}"/>
    <cellStyle name="40% - Accent6 12 2 7 4" xfId="9806" xr:uid="{00000000-0005-0000-0000-00004A260000}"/>
    <cellStyle name="40% - Accent6 12 2 8" xfId="9807" xr:uid="{00000000-0005-0000-0000-00004B260000}"/>
    <cellStyle name="40% - Accent6 12 2 8 2" xfId="9808" xr:uid="{00000000-0005-0000-0000-00004C260000}"/>
    <cellStyle name="40% - Accent6 12 2 8 2 2" xfId="9809" xr:uid="{00000000-0005-0000-0000-00004D260000}"/>
    <cellStyle name="40% - Accent6 12 2 8 3" xfId="9810" xr:uid="{00000000-0005-0000-0000-00004E260000}"/>
    <cellStyle name="40% - Accent6 12 2 9" xfId="9811" xr:uid="{00000000-0005-0000-0000-00004F260000}"/>
    <cellStyle name="40% - Accent6 12 2 9 2" xfId="9812" xr:uid="{00000000-0005-0000-0000-000050260000}"/>
    <cellStyle name="40% - Accent6 12 2 9 2 2" xfId="9813" xr:uid="{00000000-0005-0000-0000-000051260000}"/>
    <cellStyle name="40% - Accent6 12 2 9 3" xfId="9814" xr:uid="{00000000-0005-0000-0000-000052260000}"/>
    <cellStyle name="40% - Accent6 12 3" xfId="9815" xr:uid="{00000000-0005-0000-0000-000053260000}"/>
    <cellStyle name="40% - Accent6 12 3 10" xfId="9816" xr:uid="{00000000-0005-0000-0000-000054260000}"/>
    <cellStyle name="40% - Accent6 12 3 10 2" xfId="9817" xr:uid="{00000000-0005-0000-0000-000055260000}"/>
    <cellStyle name="40% - Accent6 12 3 11" xfId="9818" xr:uid="{00000000-0005-0000-0000-000056260000}"/>
    <cellStyle name="40% - Accent6 12 3 2" xfId="9819" xr:uid="{00000000-0005-0000-0000-000057260000}"/>
    <cellStyle name="40% - Accent6 12 3 2 2" xfId="9820" xr:uid="{00000000-0005-0000-0000-000058260000}"/>
    <cellStyle name="40% - Accent6 12 3 2 2 2" xfId="9821" xr:uid="{00000000-0005-0000-0000-000059260000}"/>
    <cellStyle name="40% - Accent6 12 3 2 2 2 2" xfId="9822" xr:uid="{00000000-0005-0000-0000-00005A260000}"/>
    <cellStyle name="40% - Accent6 12 3 2 2 2 2 2" xfId="9823" xr:uid="{00000000-0005-0000-0000-00005B260000}"/>
    <cellStyle name="40% - Accent6 12 3 2 2 2 2 2 2" xfId="9824" xr:uid="{00000000-0005-0000-0000-00005C260000}"/>
    <cellStyle name="40% - Accent6 12 3 2 2 2 2 3" xfId="9825" xr:uid="{00000000-0005-0000-0000-00005D260000}"/>
    <cellStyle name="40% - Accent6 12 3 2 2 2 3" xfId="9826" xr:uid="{00000000-0005-0000-0000-00005E260000}"/>
    <cellStyle name="40% - Accent6 12 3 2 2 2 3 2" xfId="9827" xr:uid="{00000000-0005-0000-0000-00005F260000}"/>
    <cellStyle name="40% - Accent6 12 3 2 2 2 3 2 2" xfId="9828" xr:uid="{00000000-0005-0000-0000-000060260000}"/>
    <cellStyle name="40% - Accent6 12 3 2 2 2 3 3" xfId="9829" xr:uid="{00000000-0005-0000-0000-000061260000}"/>
    <cellStyle name="40% - Accent6 12 3 2 2 2 4" xfId="9830" xr:uid="{00000000-0005-0000-0000-000062260000}"/>
    <cellStyle name="40% - Accent6 12 3 2 2 2 4 2" xfId="9831" xr:uid="{00000000-0005-0000-0000-000063260000}"/>
    <cellStyle name="40% - Accent6 12 3 2 2 2 5" xfId="9832" xr:uid="{00000000-0005-0000-0000-000064260000}"/>
    <cellStyle name="40% - Accent6 12 3 2 2 3" xfId="9833" xr:uid="{00000000-0005-0000-0000-000065260000}"/>
    <cellStyle name="40% - Accent6 12 3 2 2 3 2" xfId="9834" xr:uid="{00000000-0005-0000-0000-000066260000}"/>
    <cellStyle name="40% - Accent6 12 3 2 2 3 2 2" xfId="9835" xr:uid="{00000000-0005-0000-0000-000067260000}"/>
    <cellStyle name="40% - Accent6 12 3 2 2 3 3" xfId="9836" xr:uid="{00000000-0005-0000-0000-000068260000}"/>
    <cellStyle name="40% - Accent6 12 3 2 2 4" xfId="9837" xr:uid="{00000000-0005-0000-0000-000069260000}"/>
    <cellStyle name="40% - Accent6 12 3 2 2 4 2" xfId="9838" xr:uid="{00000000-0005-0000-0000-00006A260000}"/>
    <cellStyle name="40% - Accent6 12 3 2 2 4 2 2" xfId="9839" xr:uid="{00000000-0005-0000-0000-00006B260000}"/>
    <cellStyle name="40% - Accent6 12 3 2 2 4 3" xfId="9840" xr:uid="{00000000-0005-0000-0000-00006C260000}"/>
    <cellStyle name="40% - Accent6 12 3 2 2 5" xfId="9841" xr:uid="{00000000-0005-0000-0000-00006D260000}"/>
    <cellStyle name="40% - Accent6 12 3 2 2 5 2" xfId="9842" xr:uid="{00000000-0005-0000-0000-00006E260000}"/>
    <cellStyle name="40% - Accent6 12 3 2 2 6" xfId="9843" xr:uid="{00000000-0005-0000-0000-00006F260000}"/>
    <cellStyle name="40% - Accent6 12 3 2 2 6 2" xfId="9844" xr:uid="{00000000-0005-0000-0000-000070260000}"/>
    <cellStyle name="40% - Accent6 12 3 2 2 7" xfId="9845" xr:uid="{00000000-0005-0000-0000-000071260000}"/>
    <cellStyle name="40% - Accent6 12 3 2 3" xfId="9846" xr:uid="{00000000-0005-0000-0000-000072260000}"/>
    <cellStyle name="40% - Accent6 12 3 2 3 2" xfId="9847" xr:uid="{00000000-0005-0000-0000-000073260000}"/>
    <cellStyle name="40% - Accent6 12 3 2 3 2 2" xfId="9848" xr:uid="{00000000-0005-0000-0000-000074260000}"/>
    <cellStyle name="40% - Accent6 12 3 2 3 2 2 2" xfId="9849" xr:uid="{00000000-0005-0000-0000-000075260000}"/>
    <cellStyle name="40% - Accent6 12 3 2 3 2 3" xfId="9850" xr:uid="{00000000-0005-0000-0000-000076260000}"/>
    <cellStyle name="40% - Accent6 12 3 2 3 3" xfId="9851" xr:uid="{00000000-0005-0000-0000-000077260000}"/>
    <cellStyle name="40% - Accent6 12 3 2 3 3 2" xfId="9852" xr:uid="{00000000-0005-0000-0000-000078260000}"/>
    <cellStyle name="40% - Accent6 12 3 2 3 3 2 2" xfId="9853" xr:uid="{00000000-0005-0000-0000-000079260000}"/>
    <cellStyle name="40% - Accent6 12 3 2 3 3 3" xfId="9854" xr:uid="{00000000-0005-0000-0000-00007A260000}"/>
    <cellStyle name="40% - Accent6 12 3 2 3 4" xfId="9855" xr:uid="{00000000-0005-0000-0000-00007B260000}"/>
    <cellStyle name="40% - Accent6 12 3 2 3 4 2" xfId="9856" xr:uid="{00000000-0005-0000-0000-00007C260000}"/>
    <cellStyle name="40% - Accent6 12 3 2 3 5" xfId="9857" xr:uid="{00000000-0005-0000-0000-00007D260000}"/>
    <cellStyle name="40% - Accent6 12 3 2 4" xfId="9858" xr:uid="{00000000-0005-0000-0000-00007E260000}"/>
    <cellStyle name="40% - Accent6 12 3 2 4 2" xfId="9859" xr:uid="{00000000-0005-0000-0000-00007F260000}"/>
    <cellStyle name="40% - Accent6 12 3 2 4 2 2" xfId="9860" xr:uid="{00000000-0005-0000-0000-000080260000}"/>
    <cellStyle name="40% - Accent6 12 3 2 4 3" xfId="9861" xr:uid="{00000000-0005-0000-0000-000081260000}"/>
    <cellStyle name="40% - Accent6 12 3 2 5" xfId="9862" xr:uid="{00000000-0005-0000-0000-000082260000}"/>
    <cellStyle name="40% - Accent6 12 3 2 5 2" xfId="9863" xr:uid="{00000000-0005-0000-0000-000083260000}"/>
    <cellStyle name="40% - Accent6 12 3 2 5 2 2" xfId="9864" xr:uid="{00000000-0005-0000-0000-000084260000}"/>
    <cellStyle name="40% - Accent6 12 3 2 5 3" xfId="9865" xr:uid="{00000000-0005-0000-0000-000085260000}"/>
    <cellStyle name="40% - Accent6 12 3 2 6" xfId="9866" xr:uid="{00000000-0005-0000-0000-000086260000}"/>
    <cellStyle name="40% - Accent6 12 3 2 6 2" xfId="9867" xr:uid="{00000000-0005-0000-0000-000087260000}"/>
    <cellStyle name="40% - Accent6 12 3 2 7" xfId="9868" xr:uid="{00000000-0005-0000-0000-000088260000}"/>
    <cellStyle name="40% - Accent6 12 3 2 7 2" xfId="9869" xr:uid="{00000000-0005-0000-0000-000089260000}"/>
    <cellStyle name="40% - Accent6 12 3 2 8" xfId="9870" xr:uid="{00000000-0005-0000-0000-00008A260000}"/>
    <cellStyle name="40% - Accent6 12 3 3" xfId="9871" xr:uid="{00000000-0005-0000-0000-00008B260000}"/>
    <cellStyle name="40% - Accent6 12 3 3 2" xfId="9872" xr:uid="{00000000-0005-0000-0000-00008C260000}"/>
    <cellStyle name="40% - Accent6 12 3 3 2 2" xfId="9873" xr:uid="{00000000-0005-0000-0000-00008D260000}"/>
    <cellStyle name="40% - Accent6 12 3 3 2 2 2" xfId="9874" xr:uid="{00000000-0005-0000-0000-00008E260000}"/>
    <cellStyle name="40% - Accent6 12 3 3 2 2 2 2" xfId="9875" xr:uid="{00000000-0005-0000-0000-00008F260000}"/>
    <cellStyle name="40% - Accent6 12 3 3 2 2 3" xfId="9876" xr:uid="{00000000-0005-0000-0000-000090260000}"/>
    <cellStyle name="40% - Accent6 12 3 3 2 3" xfId="9877" xr:uid="{00000000-0005-0000-0000-000091260000}"/>
    <cellStyle name="40% - Accent6 12 3 3 2 3 2" xfId="9878" xr:uid="{00000000-0005-0000-0000-000092260000}"/>
    <cellStyle name="40% - Accent6 12 3 3 2 3 2 2" xfId="9879" xr:uid="{00000000-0005-0000-0000-000093260000}"/>
    <cellStyle name="40% - Accent6 12 3 3 2 3 3" xfId="9880" xr:uid="{00000000-0005-0000-0000-000094260000}"/>
    <cellStyle name="40% - Accent6 12 3 3 2 4" xfId="9881" xr:uid="{00000000-0005-0000-0000-000095260000}"/>
    <cellStyle name="40% - Accent6 12 3 3 2 4 2" xfId="9882" xr:uid="{00000000-0005-0000-0000-000096260000}"/>
    <cellStyle name="40% - Accent6 12 3 3 2 5" xfId="9883" xr:uid="{00000000-0005-0000-0000-000097260000}"/>
    <cellStyle name="40% - Accent6 12 3 3 3" xfId="9884" xr:uid="{00000000-0005-0000-0000-000098260000}"/>
    <cellStyle name="40% - Accent6 12 3 3 3 2" xfId="9885" xr:uid="{00000000-0005-0000-0000-000099260000}"/>
    <cellStyle name="40% - Accent6 12 3 3 3 2 2" xfId="9886" xr:uid="{00000000-0005-0000-0000-00009A260000}"/>
    <cellStyle name="40% - Accent6 12 3 3 3 3" xfId="9887" xr:uid="{00000000-0005-0000-0000-00009B260000}"/>
    <cellStyle name="40% - Accent6 12 3 3 4" xfId="9888" xr:uid="{00000000-0005-0000-0000-00009C260000}"/>
    <cellStyle name="40% - Accent6 12 3 3 4 2" xfId="9889" xr:uid="{00000000-0005-0000-0000-00009D260000}"/>
    <cellStyle name="40% - Accent6 12 3 3 4 2 2" xfId="9890" xr:uid="{00000000-0005-0000-0000-00009E260000}"/>
    <cellStyle name="40% - Accent6 12 3 3 4 3" xfId="9891" xr:uid="{00000000-0005-0000-0000-00009F260000}"/>
    <cellStyle name="40% - Accent6 12 3 3 5" xfId="9892" xr:uid="{00000000-0005-0000-0000-0000A0260000}"/>
    <cellStyle name="40% - Accent6 12 3 3 5 2" xfId="9893" xr:uid="{00000000-0005-0000-0000-0000A1260000}"/>
    <cellStyle name="40% - Accent6 12 3 3 6" xfId="9894" xr:uid="{00000000-0005-0000-0000-0000A2260000}"/>
    <cellStyle name="40% - Accent6 12 3 3 6 2" xfId="9895" xr:uid="{00000000-0005-0000-0000-0000A3260000}"/>
    <cellStyle name="40% - Accent6 12 3 3 7" xfId="9896" xr:uid="{00000000-0005-0000-0000-0000A4260000}"/>
    <cellStyle name="40% - Accent6 12 3 4" xfId="9897" xr:uid="{00000000-0005-0000-0000-0000A5260000}"/>
    <cellStyle name="40% - Accent6 12 3 4 2" xfId="9898" xr:uid="{00000000-0005-0000-0000-0000A6260000}"/>
    <cellStyle name="40% - Accent6 12 3 4 2 2" xfId="9899" xr:uid="{00000000-0005-0000-0000-0000A7260000}"/>
    <cellStyle name="40% - Accent6 12 3 4 2 2 2" xfId="9900" xr:uid="{00000000-0005-0000-0000-0000A8260000}"/>
    <cellStyle name="40% - Accent6 12 3 4 2 2 2 2" xfId="9901" xr:uid="{00000000-0005-0000-0000-0000A9260000}"/>
    <cellStyle name="40% - Accent6 12 3 4 2 2 3" xfId="9902" xr:uid="{00000000-0005-0000-0000-0000AA260000}"/>
    <cellStyle name="40% - Accent6 12 3 4 2 3" xfId="9903" xr:uid="{00000000-0005-0000-0000-0000AB260000}"/>
    <cellStyle name="40% - Accent6 12 3 4 2 3 2" xfId="9904" xr:uid="{00000000-0005-0000-0000-0000AC260000}"/>
    <cellStyle name="40% - Accent6 12 3 4 2 3 2 2" xfId="9905" xr:uid="{00000000-0005-0000-0000-0000AD260000}"/>
    <cellStyle name="40% - Accent6 12 3 4 2 3 3" xfId="9906" xr:uid="{00000000-0005-0000-0000-0000AE260000}"/>
    <cellStyle name="40% - Accent6 12 3 4 2 4" xfId="9907" xr:uid="{00000000-0005-0000-0000-0000AF260000}"/>
    <cellStyle name="40% - Accent6 12 3 4 2 4 2" xfId="9908" xr:uid="{00000000-0005-0000-0000-0000B0260000}"/>
    <cellStyle name="40% - Accent6 12 3 4 2 5" xfId="9909" xr:uid="{00000000-0005-0000-0000-0000B1260000}"/>
    <cellStyle name="40% - Accent6 12 3 4 3" xfId="9910" xr:uid="{00000000-0005-0000-0000-0000B2260000}"/>
    <cellStyle name="40% - Accent6 12 3 4 3 2" xfId="9911" xr:uid="{00000000-0005-0000-0000-0000B3260000}"/>
    <cellStyle name="40% - Accent6 12 3 4 3 2 2" xfId="9912" xr:uid="{00000000-0005-0000-0000-0000B4260000}"/>
    <cellStyle name="40% - Accent6 12 3 4 3 3" xfId="9913" xr:uid="{00000000-0005-0000-0000-0000B5260000}"/>
    <cellStyle name="40% - Accent6 12 3 4 4" xfId="9914" xr:uid="{00000000-0005-0000-0000-0000B6260000}"/>
    <cellStyle name="40% - Accent6 12 3 4 4 2" xfId="9915" xr:uid="{00000000-0005-0000-0000-0000B7260000}"/>
    <cellStyle name="40% - Accent6 12 3 4 4 2 2" xfId="9916" xr:uid="{00000000-0005-0000-0000-0000B8260000}"/>
    <cellStyle name="40% - Accent6 12 3 4 4 3" xfId="9917" xr:uid="{00000000-0005-0000-0000-0000B9260000}"/>
    <cellStyle name="40% - Accent6 12 3 4 5" xfId="9918" xr:uid="{00000000-0005-0000-0000-0000BA260000}"/>
    <cellStyle name="40% - Accent6 12 3 4 5 2" xfId="9919" xr:uid="{00000000-0005-0000-0000-0000BB260000}"/>
    <cellStyle name="40% - Accent6 12 3 4 6" xfId="9920" xr:uid="{00000000-0005-0000-0000-0000BC260000}"/>
    <cellStyle name="40% - Accent6 12 3 4 6 2" xfId="9921" xr:uid="{00000000-0005-0000-0000-0000BD260000}"/>
    <cellStyle name="40% - Accent6 12 3 4 7" xfId="9922" xr:uid="{00000000-0005-0000-0000-0000BE260000}"/>
    <cellStyle name="40% - Accent6 12 3 5" xfId="9923" xr:uid="{00000000-0005-0000-0000-0000BF260000}"/>
    <cellStyle name="40% - Accent6 12 3 5 2" xfId="9924" xr:uid="{00000000-0005-0000-0000-0000C0260000}"/>
    <cellStyle name="40% - Accent6 12 3 5 2 2" xfId="9925" xr:uid="{00000000-0005-0000-0000-0000C1260000}"/>
    <cellStyle name="40% - Accent6 12 3 5 2 2 2" xfId="9926" xr:uid="{00000000-0005-0000-0000-0000C2260000}"/>
    <cellStyle name="40% - Accent6 12 3 5 2 3" xfId="9927" xr:uid="{00000000-0005-0000-0000-0000C3260000}"/>
    <cellStyle name="40% - Accent6 12 3 5 3" xfId="9928" xr:uid="{00000000-0005-0000-0000-0000C4260000}"/>
    <cellStyle name="40% - Accent6 12 3 5 3 2" xfId="9929" xr:uid="{00000000-0005-0000-0000-0000C5260000}"/>
    <cellStyle name="40% - Accent6 12 3 5 3 2 2" xfId="9930" xr:uid="{00000000-0005-0000-0000-0000C6260000}"/>
    <cellStyle name="40% - Accent6 12 3 5 3 3" xfId="9931" xr:uid="{00000000-0005-0000-0000-0000C7260000}"/>
    <cellStyle name="40% - Accent6 12 3 5 4" xfId="9932" xr:uid="{00000000-0005-0000-0000-0000C8260000}"/>
    <cellStyle name="40% - Accent6 12 3 5 4 2" xfId="9933" xr:uid="{00000000-0005-0000-0000-0000C9260000}"/>
    <cellStyle name="40% - Accent6 12 3 5 5" xfId="9934" xr:uid="{00000000-0005-0000-0000-0000CA260000}"/>
    <cellStyle name="40% - Accent6 12 3 6" xfId="9935" xr:uid="{00000000-0005-0000-0000-0000CB260000}"/>
    <cellStyle name="40% - Accent6 12 3 6 2" xfId="9936" xr:uid="{00000000-0005-0000-0000-0000CC260000}"/>
    <cellStyle name="40% - Accent6 12 3 6 2 2" xfId="9937" xr:uid="{00000000-0005-0000-0000-0000CD260000}"/>
    <cellStyle name="40% - Accent6 12 3 6 2 2 2" xfId="9938" xr:uid="{00000000-0005-0000-0000-0000CE260000}"/>
    <cellStyle name="40% - Accent6 12 3 6 2 3" xfId="9939" xr:uid="{00000000-0005-0000-0000-0000CF260000}"/>
    <cellStyle name="40% - Accent6 12 3 6 3" xfId="9940" xr:uid="{00000000-0005-0000-0000-0000D0260000}"/>
    <cellStyle name="40% - Accent6 12 3 6 3 2" xfId="9941" xr:uid="{00000000-0005-0000-0000-0000D1260000}"/>
    <cellStyle name="40% - Accent6 12 3 6 4" xfId="9942" xr:uid="{00000000-0005-0000-0000-0000D2260000}"/>
    <cellStyle name="40% - Accent6 12 3 7" xfId="9943" xr:uid="{00000000-0005-0000-0000-0000D3260000}"/>
    <cellStyle name="40% - Accent6 12 3 7 2" xfId="9944" xr:uid="{00000000-0005-0000-0000-0000D4260000}"/>
    <cellStyle name="40% - Accent6 12 3 7 2 2" xfId="9945" xr:uid="{00000000-0005-0000-0000-0000D5260000}"/>
    <cellStyle name="40% - Accent6 12 3 7 3" xfId="9946" xr:uid="{00000000-0005-0000-0000-0000D6260000}"/>
    <cellStyle name="40% - Accent6 12 3 8" xfId="9947" xr:uid="{00000000-0005-0000-0000-0000D7260000}"/>
    <cellStyle name="40% - Accent6 12 3 8 2" xfId="9948" xr:uid="{00000000-0005-0000-0000-0000D8260000}"/>
    <cellStyle name="40% - Accent6 12 3 8 2 2" xfId="9949" xr:uid="{00000000-0005-0000-0000-0000D9260000}"/>
    <cellStyle name="40% - Accent6 12 3 8 3" xfId="9950" xr:uid="{00000000-0005-0000-0000-0000DA260000}"/>
    <cellStyle name="40% - Accent6 12 3 9" xfId="9951" xr:uid="{00000000-0005-0000-0000-0000DB260000}"/>
    <cellStyle name="40% - Accent6 12 3 9 2" xfId="9952" xr:uid="{00000000-0005-0000-0000-0000DC260000}"/>
    <cellStyle name="40% - Accent6 12 4" xfId="9953" xr:uid="{00000000-0005-0000-0000-0000DD260000}"/>
    <cellStyle name="40% - Accent6 12 4 10" xfId="9954" xr:uid="{00000000-0005-0000-0000-0000DE260000}"/>
    <cellStyle name="40% - Accent6 12 4 10 2" xfId="9955" xr:uid="{00000000-0005-0000-0000-0000DF260000}"/>
    <cellStyle name="40% - Accent6 12 4 11" xfId="9956" xr:uid="{00000000-0005-0000-0000-0000E0260000}"/>
    <cellStyle name="40% - Accent6 12 4 2" xfId="9957" xr:uid="{00000000-0005-0000-0000-0000E1260000}"/>
    <cellStyle name="40% - Accent6 12 4 2 2" xfId="9958" xr:uid="{00000000-0005-0000-0000-0000E2260000}"/>
    <cellStyle name="40% - Accent6 12 4 2 2 2" xfId="9959" xr:uid="{00000000-0005-0000-0000-0000E3260000}"/>
    <cellStyle name="40% - Accent6 12 4 2 2 2 2" xfId="9960" xr:uid="{00000000-0005-0000-0000-0000E4260000}"/>
    <cellStyle name="40% - Accent6 12 4 2 2 2 2 2" xfId="9961" xr:uid="{00000000-0005-0000-0000-0000E5260000}"/>
    <cellStyle name="40% - Accent6 12 4 2 2 2 2 2 2" xfId="9962" xr:uid="{00000000-0005-0000-0000-0000E6260000}"/>
    <cellStyle name="40% - Accent6 12 4 2 2 2 2 3" xfId="9963" xr:uid="{00000000-0005-0000-0000-0000E7260000}"/>
    <cellStyle name="40% - Accent6 12 4 2 2 2 3" xfId="9964" xr:uid="{00000000-0005-0000-0000-0000E8260000}"/>
    <cellStyle name="40% - Accent6 12 4 2 2 2 3 2" xfId="9965" xr:uid="{00000000-0005-0000-0000-0000E9260000}"/>
    <cellStyle name="40% - Accent6 12 4 2 2 2 3 2 2" xfId="9966" xr:uid="{00000000-0005-0000-0000-0000EA260000}"/>
    <cellStyle name="40% - Accent6 12 4 2 2 2 3 3" xfId="9967" xr:uid="{00000000-0005-0000-0000-0000EB260000}"/>
    <cellStyle name="40% - Accent6 12 4 2 2 2 4" xfId="9968" xr:uid="{00000000-0005-0000-0000-0000EC260000}"/>
    <cellStyle name="40% - Accent6 12 4 2 2 2 4 2" xfId="9969" xr:uid="{00000000-0005-0000-0000-0000ED260000}"/>
    <cellStyle name="40% - Accent6 12 4 2 2 2 5" xfId="9970" xr:uid="{00000000-0005-0000-0000-0000EE260000}"/>
    <cellStyle name="40% - Accent6 12 4 2 2 3" xfId="9971" xr:uid="{00000000-0005-0000-0000-0000EF260000}"/>
    <cellStyle name="40% - Accent6 12 4 2 2 3 2" xfId="9972" xr:uid="{00000000-0005-0000-0000-0000F0260000}"/>
    <cellStyle name="40% - Accent6 12 4 2 2 3 2 2" xfId="9973" xr:uid="{00000000-0005-0000-0000-0000F1260000}"/>
    <cellStyle name="40% - Accent6 12 4 2 2 3 3" xfId="9974" xr:uid="{00000000-0005-0000-0000-0000F2260000}"/>
    <cellStyle name="40% - Accent6 12 4 2 2 4" xfId="9975" xr:uid="{00000000-0005-0000-0000-0000F3260000}"/>
    <cellStyle name="40% - Accent6 12 4 2 2 4 2" xfId="9976" xr:uid="{00000000-0005-0000-0000-0000F4260000}"/>
    <cellStyle name="40% - Accent6 12 4 2 2 4 2 2" xfId="9977" xr:uid="{00000000-0005-0000-0000-0000F5260000}"/>
    <cellStyle name="40% - Accent6 12 4 2 2 4 3" xfId="9978" xr:uid="{00000000-0005-0000-0000-0000F6260000}"/>
    <cellStyle name="40% - Accent6 12 4 2 2 5" xfId="9979" xr:uid="{00000000-0005-0000-0000-0000F7260000}"/>
    <cellStyle name="40% - Accent6 12 4 2 2 5 2" xfId="9980" xr:uid="{00000000-0005-0000-0000-0000F8260000}"/>
    <cellStyle name="40% - Accent6 12 4 2 2 6" xfId="9981" xr:uid="{00000000-0005-0000-0000-0000F9260000}"/>
    <cellStyle name="40% - Accent6 12 4 2 2 6 2" xfId="9982" xr:uid="{00000000-0005-0000-0000-0000FA260000}"/>
    <cellStyle name="40% - Accent6 12 4 2 2 7" xfId="9983" xr:uid="{00000000-0005-0000-0000-0000FB260000}"/>
    <cellStyle name="40% - Accent6 12 4 2 3" xfId="9984" xr:uid="{00000000-0005-0000-0000-0000FC260000}"/>
    <cellStyle name="40% - Accent6 12 4 2 3 2" xfId="9985" xr:uid="{00000000-0005-0000-0000-0000FD260000}"/>
    <cellStyle name="40% - Accent6 12 4 2 3 2 2" xfId="9986" xr:uid="{00000000-0005-0000-0000-0000FE260000}"/>
    <cellStyle name="40% - Accent6 12 4 2 3 2 2 2" xfId="9987" xr:uid="{00000000-0005-0000-0000-0000FF260000}"/>
    <cellStyle name="40% - Accent6 12 4 2 3 2 3" xfId="9988" xr:uid="{00000000-0005-0000-0000-000000270000}"/>
    <cellStyle name="40% - Accent6 12 4 2 3 3" xfId="9989" xr:uid="{00000000-0005-0000-0000-000001270000}"/>
    <cellStyle name="40% - Accent6 12 4 2 3 3 2" xfId="9990" xr:uid="{00000000-0005-0000-0000-000002270000}"/>
    <cellStyle name="40% - Accent6 12 4 2 3 3 2 2" xfId="9991" xr:uid="{00000000-0005-0000-0000-000003270000}"/>
    <cellStyle name="40% - Accent6 12 4 2 3 3 3" xfId="9992" xr:uid="{00000000-0005-0000-0000-000004270000}"/>
    <cellStyle name="40% - Accent6 12 4 2 3 4" xfId="9993" xr:uid="{00000000-0005-0000-0000-000005270000}"/>
    <cellStyle name="40% - Accent6 12 4 2 3 4 2" xfId="9994" xr:uid="{00000000-0005-0000-0000-000006270000}"/>
    <cellStyle name="40% - Accent6 12 4 2 3 5" xfId="9995" xr:uid="{00000000-0005-0000-0000-000007270000}"/>
    <cellStyle name="40% - Accent6 12 4 2 4" xfId="9996" xr:uid="{00000000-0005-0000-0000-000008270000}"/>
    <cellStyle name="40% - Accent6 12 4 2 4 2" xfId="9997" xr:uid="{00000000-0005-0000-0000-000009270000}"/>
    <cellStyle name="40% - Accent6 12 4 2 4 2 2" xfId="9998" xr:uid="{00000000-0005-0000-0000-00000A270000}"/>
    <cellStyle name="40% - Accent6 12 4 2 4 3" xfId="9999" xr:uid="{00000000-0005-0000-0000-00000B270000}"/>
    <cellStyle name="40% - Accent6 12 4 2 5" xfId="10000" xr:uid="{00000000-0005-0000-0000-00000C270000}"/>
    <cellStyle name="40% - Accent6 12 4 2 5 2" xfId="10001" xr:uid="{00000000-0005-0000-0000-00000D270000}"/>
    <cellStyle name="40% - Accent6 12 4 2 5 2 2" xfId="10002" xr:uid="{00000000-0005-0000-0000-00000E270000}"/>
    <cellStyle name="40% - Accent6 12 4 2 5 3" xfId="10003" xr:uid="{00000000-0005-0000-0000-00000F270000}"/>
    <cellStyle name="40% - Accent6 12 4 2 6" xfId="10004" xr:uid="{00000000-0005-0000-0000-000010270000}"/>
    <cellStyle name="40% - Accent6 12 4 2 6 2" xfId="10005" xr:uid="{00000000-0005-0000-0000-000011270000}"/>
    <cellStyle name="40% - Accent6 12 4 2 7" xfId="10006" xr:uid="{00000000-0005-0000-0000-000012270000}"/>
    <cellStyle name="40% - Accent6 12 4 2 7 2" xfId="10007" xr:uid="{00000000-0005-0000-0000-000013270000}"/>
    <cellStyle name="40% - Accent6 12 4 2 8" xfId="10008" xr:uid="{00000000-0005-0000-0000-000014270000}"/>
    <cellStyle name="40% - Accent6 12 4 3" xfId="10009" xr:uid="{00000000-0005-0000-0000-000015270000}"/>
    <cellStyle name="40% - Accent6 12 4 3 2" xfId="10010" xr:uid="{00000000-0005-0000-0000-000016270000}"/>
    <cellStyle name="40% - Accent6 12 4 3 2 2" xfId="10011" xr:uid="{00000000-0005-0000-0000-000017270000}"/>
    <cellStyle name="40% - Accent6 12 4 3 2 2 2" xfId="10012" xr:uid="{00000000-0005-0000-0000-000018270000}"/>
    <cellStyle name="40% - Accent6 12 4 3 2 2 2 2" xfId="10013" xr:uid="{00000000-0005-0000-0000-000019270000}"/>
    <cellStyle name="40% - Accent6 12 4 3 2 2 3" xfId="10014" xr:uid="{00000000-0005-0000-0000-00001A270000}"/>
    <cellStyle name="40% - Accent6 12 4 3 2 3" xfId="10015" xr:uid="{00000000-0005-0000-0000-00001B270000}"/>
    <cellStyle name="40% - Accent6 12 4 3 2 3 2" xfId="10016" xr:uid="{00000000-0005-0000-0000-00001C270000}"/>
    <cellStyle name="40% - Accent6 12 4 3 2 3 2 2" xfId="10017" xr:uid="{00000000-0005-0000-0000-00001D270000}"/>
    <cellStyle name="40% - Accent6 12 4 3 2 3 3" xfId="10018" xr:uid="{00000000-0005-0000-0000-00001E270000}"/>
    <cellStyle name="40% - Accent6 12 4 3 2 4" xfId="10019" xr:uid="{00000000-0005-0000-0000-00001F270000}"/>
    <cellStyle name="40% - Accent6 12 4 3 2 4 2" xfId="10020" xr:uid="{00000000-0005-0000-0000-000020270000}"/>
    <cellStyle name="40% - Accent6 12 4 3 2 5" xfId="10021" xr:uid="{00000000-0005-0000-0000-000021270000}"/>
    <cellStyle name="40% - Accent6 12 4 3 3" xfId="10022" xr:uid="{00000000-0005-0000-0000-000022270000}"/>
    <cellStyle name="40% - Accent6 12 4 3 3 2" xfId="10023" xr:uid="{00000000-0005-0000-0000-000023270000}"/>
    <cellStyle name="40% - Accent6 12 4 3 3 2 2" xfId="10024" xr:uid="{00000000-0005-0000-0000-000024270000}"/>
    <cellStyle name="40% - Accent6 12 4 3 3 3" xfId="10025" xr:uid="{00000000-0005-0000-0000-000025270000}"/>
    <cellStyle name="40% - Accent6 12 4 3 4" xfId="10026" xr:uid="{00000000-0005-0000-0000-000026270000}"/>
    <cellStyle name="40% - Accent6 12 4 3 4 2" xfId="10027" xr:uid="{00000000-0005-0000-0000-000027270000}"/>
    <cellStyle name="40% - Accent6 12 4 3 4 2 2" xfId="10028" xr:uid="{00000000-0005-0000-0000-000028270000}"/>
    <cellStyle name="40% - Accent6 12 4 3 4 3" xfId="10029" xr:uid="{00000000-0005-0000-0000-000029270000}"/>
    <cellStyle name="40% - Accent6 12 4 3 5" xfId="10030" xr:uid="{00000000-0005-0000-0000-00002A270000}"/>
    <cellStyle name="40% - Accent6 12 4 3 5 2" xfId="10031" xr:uid="{00000000-0005-0000-0000-00002B270000}"/>
    <cellStyle name="40% - Accent6 12 4 3 6" xfId="10032" xr:uid="{00000000-0005-0000-0000-00002C270000}"/>
    <cellStyle name="40% - Accent6 12 4 3 6 2" xfId="10033" xr:uid="{00000000-0005-0000-0000-00002D270000}"/>
    <cellStyle name="40% - Accent6 12 4 3 7" xfId="10034" xr:uid="{00000000-0005-0000-0000-00002E270000}"/>
    <cellStyle name="40% - Accent6 12 4 4" xfId="10035" xr:uid="{00000000-0005-0000-0000-00002F270000}"/>
    <cellStyle name="40% - Accent6 12 4 4 2" xfId="10036" xr:uid="{00000000-0005-0000-0000-000030270000}"/>
    <cellStyle name="40% - Accent6 12 4 4 2 2" xfId="10037" xr:uid="{00000000-0005-0000-0000-000031270000}"/>
    <cellStyle name="40% - Accent6 12 4 4 2 2 2" xfId="10038" xr:uid="{00000000-0005-0000-0000-000032270000}"/>
    <cellStyle name="40% - Accent6 12 4 4 2 2 2 2" xfId="10039" xr:uid="{00000000-0005-0000-0000-000033270000}"/>
    <cellStyle name="40% - Accent6 12 4 4 2 2 3" xfId="10040" xr:uid="{00000000-0005-0000-0000-000034270000}"/>
    <cellStyle name="40% - Accent6 12 4 4 2 3" xfId="10041" xr:uid="{00000000-0005-0000-0000-000035270000}"/>
    <cellStyle name="40% - Accent6 12 4 4 2 3 2" xfId="10042" xr:uid="{00000000-0005-0000-0000-000036270000}"/>
    <cellStyle name="40% - Accent6 12 4 4 2 3 2 2" xfId="10043" xr:uid="{00000000-0005-0000-0000-000037270000}"/>
    <cellStyle name="40% - Accent6 12 4 4 2 3 3" xfId="10044" xr:uid="{00000000-0005-0000-0000-000038270000}"/>
    <cellStyle name="40% - Accent6 12 4 4 2 4" xfId="10045" xr:uid="{00000000-0005-0000-0000-000039270000}"/>
    <cellStyle name="40% - Accent6 12 4 4 2 4 2" xfId="10046" xr:uid="{00000000-0005-0000-0000-00003A270000}"/>
    <cellStyle name="40% - Accent6 12 4 4 2 5" xfId="10047" xr:uid="{00000000-0005-0000-0000-00003B270000}"/>
    <cellStyle name="40% - Accent6 12 4 4 3" xfId="10048" xr:uid="{00000000-0005-0000-0000-00003C270000}"/>
    <cellStyle name="40% - Accent6 12 4 4 3 2" xfId="10049" xr:uid="{00000000-0005-0000-0000-00003D270000}"/>
    <cellStyle name="40% - Accent6 12 4 4 3 2 2" xfId="10050" xr:uid="{00000000-0005-0000-0000-00003E270000}"/>
    <cellStyle name="40% - Accent6 12 4 4 3 3" xfId="10051" xr:uid="{00000000-0005-0000-0000-00003F270000}"/>
    <cellStyle name="40% - Accent6 12 4 4 4" xfId="10052" xr:uid="{00000000-0005-0000-0000-000040270000}"/>
    <cellStyle name="40% - Accent6 12 4 4 4 2" xfId="10053" xr:uid="{00000000-0005-0000-0000-000041270000}"/>
    <cellStyle name="40% - Accent6 12 4 4 4 2 2" xfId="10054" xr:uid="{00000000-0005-0000-0000-000042270000}"/>
    <cellStyle name="40% - Accent6 12 4 4 4 3" xfId="10055" xr:uid="{00000000-0005-0000-0000-000043270000}"/>
    <cellStyle name="40% - Accent6 12 4 4 5" xfId="10056" xr:uid="{00000000-0005-0000-0000-000044270000}"/>
    <cellStyle name="40% - Accent6 12 4 4 5 2" xfId="10057" xr:uid="{00000000-0005-0000-0000-000045270000}"/>
    <cellStyle name="40% - Accent6 12 4 4 6" xfId="10058" xr:uid="{00000000-0005-0000-0000-000046270000}"/>
    <cellStyle name="40% - Accent6 12 4 4 6 2" xfId="10059" xr:uid="{00000000-0005-0000-0000-000047270000}"/>
    <cellStyle name="40% - Accent6 12 4 4 7" xfId="10060" xr:uid="{00000000-0005-0000-0000-000048270000}"/>
    <cellStyle name="40% - Accent6 12 4 5" xfId="10061" xr:uid="{00000000-0005-0000-0000-000049270000}"/>
    <cellStyle name="40% - Accent6 12 4 5 2" xfId="10062" xr:uid="{00000000-0005-0000-0000-00004A270000}"/>
    <cellStyle name="40% - Accent6 12 4 5 2 2" xfId="10063" xr:uid="{00000000-0005-0000-0000-00004B270000}"/>
    <cellStyle name="40% - Accent6 12 4 5 2 2 2" xfId="10064" xr:uid="{00000000-0005-0000-0000-00004C270000}"/>
    <cellStyle name="40% - Accent6 12 4 5 2 3" xfId="10065" xr:uid="{00000000-0005-0000-0000-00004D270000}"/>
    <cellStyle name="40% - Accent6 12 4 5 3" xfId="10066" xr:uid="{00000000-0005-0000-0000-00004E270000}"/>
    <cellStyle name="40% - Accent6 12 4 5 3 2" xfId="10067" xr:uid="{00000000-0005-0000-0000-00004F270000}"/>
    <cellStyle name="40% - Accent6 12 4 5 3 2 2" xfId="10068" xr:uid="{00000000-0005-0000-0000-000050270000}"/>
    <cellStyle name="40% - Accent6 12 4 5 3 3" xfId="10069" xr:uid="{00000000-0005-0000-0000-000051270000}"/>
    <cellStyle name="40% - Accent6 12 4 5 4" xfId="10070" xr:uid="{00000000-0005-0000-0000-000052270000}"/>
    <cellStyle name="40% - Accent6 12 4 5 4 2" xfId="10071" xr:uid="{00000000-0005-0000-0000-000053270000}"/>
    <cellStyle name="40% - Accent6 12 4 5 5" xfId="10072" xr:uid="{00000000-0005-0000-0000-000054270000}"/>
    <cellStyle name="40% - Accent6 12 4 6" xfId="10073" xr:uid="{00000000-0005-0000-0000-000055270000}"/>
    <cellStyle name="40% - Accent6 12 4 6 2" xfId="10074" xr:uid="{00000000-0005-0000-0000-000056270000}"/>
    <cellStyle name="40% - Accent6 12 4 6 2 2" xfId="10075" xr:uid="{00000000-0005-0000-0000-000057270000}"/>
    <cellStyle name="40% - Accent6 12 4 6 2 2 2" xfId="10076" xr:uid="{00000000-0005-0000-0000-000058270000}"/>
    <cellStyle name="40% - Accent6 12 4 6 2 3" xfId="10077" xr:uid="{00000000-0005-0000-0000-000059270000}"/>
    <cellStyle name="40% - Accent6 12 4 6 3" xfId="10078" xr:uid="{00000000-0005-0000-0000-00005A270000}"/>
    <cellStyle name="40% - Accent6 12 4 6 3 2" xfId="10079" xr:uid="{00000000-0005-0000-0000-00005B270000}"/>
    <cellStyle name="40% - Accent6 12 4 6 4" xfId="10080" xr:uid="{00000000-0005-0000-0000-00005C270000}"/>
    <cellStyle name="40% - Accent6 12 4 7" xfId="10081" xr:uid="{00000000-0005-0000-0000-00005D270000}"/>
    <cellStyle name="40% - Accent6 12 4 7 2" xfId="10082" xr:uid="{00000000-0005-0000-0000-00005E270000}"/>
    <cellStyle name="40% - Accent6 12 4 7 2 2" xfId="10083" xr:uid="{00000000-0005-0000-0000-00005F270000}"/>
    <cellStyle name="40% - Accent6 12 4 7 3" xfId="10084" xr:uid="{00000000-0005-0000-0000-000060270000}"/>
    <cellStyle name="40% - Accent6 12 4 8" xfId="10085" xr:uid="{00000000-0005-0000-0000-000061270000}"/>
    <cellStyle name="40% - Accent6 12 4 8 2" xfId="10086" xr:uid="{00000000-0005-0000-0000-000062270000}"/>
    <cellStyle name="40% - Accent6 12 4 8 2 2" xfId="10087" xr:uid="{00000000-0005-0000-0000-000063270000}"/>
    <cellStyle name="40% - Accent6 12 4 8 3" xfId="10088" xr:uid="{00000000-0005-0000-0000-000064270000}"/>
    <cellStyle name="40% - Accent6 12 4 9" xfId="10089" xr:uid="{00000000-0005-0000-0000-000065270000}"/>
    <cellStyle name="40% - Accent6 12 4 9 2" xfId="10090" xr:uid="{00000000-0005-0000-0000-000066270000}"/>
    <cellStyle name="40% - Accent6 12 5" xfId="10091" xr:uid="{00000000-0005-0000-0000-000067270000}"/>
    <cellStyle name="40% - Accent6 12 5 10" xfId="10092" xr:uid="{00000000-0005-0000-0000-000068270000}"/>
    <cellStyle name="40% - Accent6 12 5 10 2" xfId="10093" xr:uid="{00000000-0005-0000-0000-000069270000}"/>
    <cellStyle name="40% - Accent6 12 5 11" xfId="10094" xr:uid="{00000000-0005-0000-0000-00006A270000}"/>
    <cellStyle name="40% - Accent6 12 5 2" xfId="10095" xr:uid="{00000000-0005-0000-0000-00006B270000}"/>
    <cellStyle name="40% - Accent6 12 5 2 2" xfId="10096" xr:uid="{00000000-0005-0000-0000-00006C270000}"/>
    <cellStyle name="40% - Accent6 12 5 2 2 2" xfId="10097" xr:uid="{00000000-0005-0000-0000-00006D270000}"/>
    <cellStyle name="40% - Accent6 12 5 2 2 2 2" xfId="10098" xr:uid="{00000000-0005-0000-0000-00006E270000}"/>
    <cellStyle name="40% - Accent6 12 5 2 2 2 2 2" xfId="10099" xr:uid="{00000000-0005-0000-0000-00006F270000}"/>
    <cellStyle name="40% - Accent6 12 5 2 2 2 2 2 2" xfId="10100" xr:uid="{00000000-0005-0000-0000-000070270000}"/>
    <cellStyle name="40% - Accent6 12 5 2 2 2 2 3" xfId="10101" xr:uid="{00000000-0005-0000-0000-000071270000}"/>
    <cellStyle name="40% - Accent6 12 5 2 2 2 3" xfId="10102" xr:uid="{00000000-0005-0000-0000-000072270000}"/>
    <cellStyle name="40% - Accent6 12 5 2 2 2 3 2" xfId="10103" xr:uid="{00000000-0005-0000-0000-000073270000}"/>
    <cellStyle name="40% - Accent6 12 5 2 2 2 3 2 2" xfId="10104" xr:uid="{00000000-0005-0000-0000-000074270000}"/>
    <cellStyle name="40% - Accent6 12 5 2 2 2 3 3" xfId="10105" xr:uid="{00000000-0005-0000-0000-000075270000}"/>
    <cellStyle name="40% - Accent6 12 5 2 2 2 4" xfId="10106" xr:uid="{00000000-0005-0000-0000-000076270000}"/>
    <cellStyle name="40% - Accent6 12 5 2 2 2 4 2" xfId="10107" xr:uid="{00000000-0005-0000-0000-000077270000}"/>
    <cellStyle name="40% - Accent6 12 5 2 2 2 5" xfId="10108" xr:uid="{00000000-0005-0000-0000-000078270000}"/>
    <cellStyle name="40% - Accent6 12 5 2 2 3" xfId="10109" xr:uid="{00000000-0005-0000-0000-000079270000}"/>
    <cellStyle name="40% - Accent6 12 5 2 2 3 2" xfId="10110" xr:uid="{00000000-0005-0000-0000-00007A270000}"/>
    <cellStyle name="40% - Accent6 12 5 2 2 3 2 2" xfId="10111" xr:uid="{00000000-0005-0000-0000-00007B270000}"/>
    <cellStyle name="40% - Accent6 12 5 2 2 3 3" xfId="10112" xr:uid="{00000000-0005-0000-0000-00007C270000}"/>
    <cellStyle name="40% - Accent6 12 5 2 2 4" xfId="10113" xr:uid="{00000000-0005-0000-0000-00007D270000}"/>
    <cellStyle name="40% - Accent6 12 5 2 2 4 2" xfId="10114" xr:uid="{00000000-0005-0000-0000-00007E270000}"/>
    <cellStyle name="40% - Accent6 12 5 2 2 4 2 2" xfId="10115" xr:uid="{00000000-0005-0000-0000-00007F270000}"/>
    <cellStyle name="40% - Accent6 12 5 2 2 4 3" xfId="10116" xr:uid="{00000000-0005-0000-0000-000080270000}"/>
    <cellStyle name="40% - Accent6 12 5 2 2 5" xfId="10117" xr:uid="{00000000-0005-0000-0000-000081270000}"/>
    <cellStyle name="40% - Accent6 12 5 2 2 5 2" xfId="10118" xr:uid="{00000000-0005-0000-0000-000082270000}"/>
    <cellStyle name="40% - Accent6 12 5 2 2 6" xfId="10119" xr:uid="{00000000-0005-0000-0000-000083270000}"/>
    <cellStyle name="40% - Accent6 12 5 2 2 6 2" xfId="10120" xr:uid="{00000000-0005-0000-0000-000084270000}"/>
    <cellStyle name="40% - Accent6 12 5 2 2 7" xfId="10121" xr:uid="{00000000-0005-0000-0000-000085270000}"/>
    <cellStyle name="40% - Accent6 12 5 2 3" xfId="10122" xr:uid="{00000000-0005-0000-0000-000086270000}"/>
    <cellStyle name="40% - Accent6 12 5 2 3 2" xfId="10123" xr:uid="{00000000-0005-0000-0000-000087270000}"/>
    <cellStyle name="40% - Accent6 12 5 2 3 2 2" xfId="10124" xr:uid="{00000000-0005-0000-0000-000088270000}"/>
    <cellStyle name="40% - Accent6 12 5 2 3 2 2 2" xfId="10125" xr:uid="{00000000-0005-0000-0000-000089270000}"/>
    <cellStyle name="40% - Accent6 12 5 2 3 2 3" xfId="10126" xr:uid="{00000000-0005-0000-0000-00008A270000}"/>
    <cellStyle name="40% - Accent6 12 5 2 3 3" xfId="10127" xr:uid="{00000000-0005-0000-0000-00008B270000}"/>
    <cellStyle name="40% - Accent6 12 5 2 3 3 2" xfId="10128" xr:uid="{00000000-0005-0000-0000-00008C270000}"/>
    <cellStyle name="40% - Accent6 12 5 2 3 3 2 2" xfId="10129" xr:uid="{00000000-0005-0000-0000-00008D270000}"/>
    <cellStyle name="40% - Accent6 12 5 2 3 3 3" xfId="10130" xr:uid="{00000000-0005-0000-0000-00008E270000}"/>
    <cellStyle name="40% - Accent6 12 5 2 3 4" xfId="10131" xr:uid="{00000000-0005-0000-0000-00008F270000}"/>
    <cellStyle name="40% - Accent6 12 5 2 3 4 2" xfId="10132" xr:uid="{00000000-0005-0000-0000-000090270000}"/>
    <cellStyle name="40% - Accent6 12 5 2 3 5" xfId="10133" xr:uid="{00000000-0005-0000-0000-000091270000}"/>
    <cellStyle name="40% - Accent6 12 5 2 4" xfId="10134" xr:uid="{00000000-0005-0000-0000-000092270000}"/>
    <cellStyle name="40% - Accent6 12 5 2 4 2" xfId="10135" xr:uid="{00000000-0005-0000-0000-000093270000}"/>
    <cellStyle name="40% - Accent6 12 5 2 4 2 2" xfId="10136" xr:uid="{00000000-0005-0000-0000-000094270000}"/>
    <cellStyle name="40% - Accent6 12 5 2 4 3" xfId="10137" xr:uid="{00000000-0005-0000-0000-000095270000}"/>
    <cellStyle name="40% - Accent6 12 5 2 5" xfId="10138" xr:uid="{00000000-0005-0000-0000-000096270000}"/>
    <cellStyle name="40% - Accent6 12 5 2 5 2" xfId="10139" xr:uid="{00000000-0005-0000-0000-000097270000}"/>
    <cellStyle name="40% - Accent6 12 5 2 5 2 2" xfId="10140" xr:uid="{00000000-0005-0000-0000-000098270000}"/>
    <cellStyle name="40% - Accent6 12 5 2 5 3" xfId="10141" xr:uid="{00000000-0005-0000-0000-000099270000}"/>
    <cellStyle name="40% - Accent6 12 5 2 6" xfId="10142" xr:uid="{00000000-0005-0000-0000-00009A270000}"/>
    <cellStyle name="40% - Accent6 12 5 2 6 2" xfId="10143" xr:uid="{00000000-0005-0000-0000-00009B270000}"/>
    <cellStyle name="40% - Accent6 12 5 2 7" xfId="10144" xr:uid="{00000000-0005-0000-0000-00009C270000}"/>
    <cellStyle name="40% - Accent6 12 5 2 7 2" xfId="10145" xr:uid="{00000000-0005-0000-0000-00009D270000}"/>
    <cellStyle name="40% - Accent6 12 5 2 8" xfId="10146" xr:uid="{00000000-0005-0000-0000-00009E270000}"/>
    <cellStyle name="40% - Accent6 12 5 3" xfId="10147" xr:uid="{00000000-0005-0000-0000-00009F270000}"/>
    <cellStyle name="40% - Accent6 12 5 3 2" xfId="10148" xr:uid="{00000000-0005-0000-0000-0000A0270000}"/>
    <cellStyle name="40% - Accent6 12 5 3 2 2" xfId="10149" xr:uid="{00000000-0005-0000-0000-0000A1270000}"/>
    <cellStyle name="40% - Accent6 12 5 3 2 2 2" xfId="10150" xr:uid="{00000000-0005-0000-0000-0000A2270000}"/>
    <cellStyle name="40% - Accent6 12 5 3 2 2 2 2" xfId="10151" xr:uid="{00000000-0005-0000-0000-0000A3270000}"/>
    <cellStyle name="40% - Accent6 12 5 3 2 2 3" xfId="10152" xr:uid="{00000000-0005-0000-0000-0000A4270000}"/>
    <cellStyle name="40% - Accent6 12 5 3 2 3" xfId="10153" xr:uid="{00000000-0005-0000-0000-0000A5270000}"/>
    <cellStyle name="40% - Accent6 12 5 3 2 3 2" xfId="10154" xr:uid="{00000000-0005-0000-0000-0000A6270000}"/>
    <cellStyle name="40% - Accent6 12 5 3 2 3 2 2" xfId="10155" xr:uid="{00000000-0005-0000-0000-0000A7270000}"/>
    <cellStyle name="40% - Accent6 12 5 3 2 3 3" xfId="10156" xr:uid="{00000000-0005-0000-0000-0000A8270000}"/>
    <cellStyle name="40% - Accent6 12 5 3 2 4" xfId="10157" xr:uid="{00000000-0005-0000-0000-0000A9270000}"/>
    <cellStyle name="40% - Accent6 12 5 3 2 4 2" xfId="10158" xr:uid="{00000000-0005-0000-0000-0000AA270000}"/>
    <cellStyle name="40% - Accent6 12 5 3 2 5" xfId="10159" xr:uid="{00000000-0005-0000-0000-0000AB270000}"/>
    <cellStyle name="40% - Accent6 12 5 3 3" xfId="10160" xr:uid="{00000000-0005-0000-0000-0000AC270000}"/>
    <cellStyle name="40% - Accent6 12 5 3 3 2" xfId="10161" xr:uid="{00000000-0005-0000-0000-0000AD270000}"/>
    <cellStyle name="40% - Accent6 12 5 3 3 2 2" xfId="10162" xr:uid="{00000000-0005-0000-0000-0000AE270000}"/>
    <cellStyle name="40% - Accent6 12 5 3 3 3" xfId="10163" xr:uid="{00000000-0005-0000-0000-0000AF270000}"/>
    <cellStyle name="40% - Accent6 12 5 3 4" xfId="10164" xr:uid="{00000000-0005-0000-0000-0000B0270000}"/>
    <cellStyle name="40% - Accent6 12 5 3 4 2" xfId="10165" xr:uid="{00000000-0005-0000-0000-0000B1270000}"/>
    <cellStyle name="40% - Accent6 12 5 3 4 2 2" xfId="10166" xr:uid="{00000000-0005-0000-0000-0000B2270000}"/>
    <cellStyle name="40% - Accent6 12 5 3 4 3" xfId="10167" xr:uid="{00000000-0005-0000-0000-0000B3270000}"/>
    <cellStyle name="40% - Accent6 12 5 3 5" xfId="10168" xr:uid="{00000000-0005-0000-0000-0000B4270000}"/>
    <cellStyle name="40% - Accent6 12 5 3 5 2" xfId="10169" xr:uid="{00000000-0005-0000-0000-0000B5270000}"/>
    <cellStyle name="40% - Accent6 12 5 3 6" xfId="10170" xr:uid="{00000000-0005-0000-0000-0000B6270000}"/>
    <cellStyle name="40% - Accent6 12 5 3 6 2" xfId="10171" xr:uid="{00000000-0005-0000-0000-0000B7270000}"/>
    <cellStyle name="40% - Accent6 12 5 3 7" xfId="10172" xr:uid="{00000000-0005-0000-0000-0000B8270000}"/>
    <cellStyle name="40% - Accent6 12 5 4" xfId="10173" xr:uid="{00000000-0005-0000-0000-0000B9270000}"/>
    <cellStyle name="40% - Accent6 12 5 4 2" xfId="10174" xr:uid="{00000000-0005-0000-0000-0000BA270000}"/>
    <cellStyle name="40% - Accent6 12 5 4 2 2" xfId="10175" xr:uid="{00000000-0005-0000-0000-0000BB270000}"/>
    <cellStyle name="40% - Accent6 12 5 4 2 2 2" xfId="10176" xr:uid="{00000000-0005-0000-0000-0000BC270000}"/>
    <cellStyle name="40% - Accent6 12 5 4 2 2 2 2" xfId="10177" xr:uid="{00000000-0005-0000-0000-0000BD270000}"/>
    <cellStyle name="40% - Accent6 12 5 4 2 2 3" xfId="10178" xr:uid="{00000000-0005-0000-0000-0000BE270000}"/>
    <cellStyle name="40% - Accent6 12 5 4 2 3" xfId="10179" xr:uid="{00000000-0005-0000-0000-0000BF270000}"/>
    <cellStyle name="40% - Accent6 12 5 4 2 3 2" xfId="10180" xr:uid="{00000000-0005-0000-0000-0000C0270000}"/>
    <cellStyle name="40% - Accent6 12 5 4 2 3 2 2" xfId="10181" xr:uid="{00000000-0005-0000-0000-0000C1270000}"/>
    <cellStyle name="40% - Accent6 12 5 4 2 3 3" xfId="10182" xr:uid="{00000000-0005-0000-0000-0000C2270000}"/>
    <cellStyle name="40% - Accent6 12 5 4 2 4" xfId="10183" xr:uid="{00000000-0005-0000-0000-0000C3270000}"/>
    <cellStyle name="40% - Accent6 12 5 4 2 4 2" xfId="10184" xr:uid="{00000000-0005-0000-0000-0000C4270000}"/>
    <cellStyle name="40% - Accent6 12 5 4 2 5" xfId="10185" xr:uid="{00000000-0005-0000-0000-0000C5270000}"/>
    <cellStyle name="40% - Accent6 12 5 4 3" xfId="10186" xr:uid="{00000000-0005-0000-0000-0000C6270000}"/>
    <cellStyle name="40% - Accent6 12 5 4 3 2" xfId="10187" xr:uid="{00000000-0005-0000-0000-0000C7270000}"/>
    <cellStyle name="40% - Accent6 12 5 4 3 2 2" xfId="10188" xr:uid="{00000000-0005-0000-0000-0000C8270000}"/>
    <cellStyle name="40% - Accent6 12 5 4 3 3" xfId="10189" xr:uid="{00000000-0005-0000-0000-0000C9270000}"/>
    <cellStyle name="40% - Accent6 12 5 4 4" xfId="10190" xr:uid="{00000000-0005-0000-0000-0000CA270000}"/>
    <cellStyle name="40% - Accent6 12 5 4 4 2" xfId="10191" xr:uid="{00000000-0005-0000-0000-0000CB270000}"/>
    <cellStyle name="40% - Accent6 12 5 4 4 2 2" xfId="10192" xr:uid="{00000000-0005-0000-0000-0000CC270000}"/>
    <cellStyle name="40% - Accent6 12 5 4 4 3" xfId="10193" xr:uid="{00000000-0005-0000-0000-0000CD270000}"/>
    <cellStyle name="40% - Accent6 12 5 4 5" xfId="10194" xr:uid="{00000000-0005-0000-0000-0000CE270000}"/>
    <cellStyle name="40% - Accent6 12 5 4 5 2" xfId="10195" xr:uid="{00000000-0005-0000-0000-0000CF270000}"/>
    <cellStyle name="40% - Accent6 12 5 4 6" xfId="10196" xr:uid="{00000000-0005-0000-0000-0000D0270000}"/>
    <cellStyle name="40% - Accent6 12 5 4 6 2" xfId="10197" xr:uid="{00000000-0005-0000-0000-0000D1270000}"/>
    <cellStyle name="40% - Accent6 12 5 4 7" xfId="10198" xr:uid="{00000000-0005-0000-0000-0000D2270000}"/>
    <cellStyle name="40% - Accent6 12 5 5" xfId="10199" xr:uid="{00000000-0005-0000-0000-0000D3270000}"/>
    <cellStyle name="40% - Accent6 12 5 5 2" xfId="10200" xr:uid="{00000000-0005-0000-0000-0000D4270000}"/>
    <cellStyle name="40% - Accent6 12 5 5 2 2" xfId="10201" xr:uid="{00000000-0005-0000-0000-0000D5270000}"/>
    <cellStyle name="40% - Accent6 12 5 5 2 2 2" xfId="10202" xr:uid="{00000000-0005-0000-0000-0000D6270000}"/>
    <cellStyle name="40% - Accent6 12 5 5 2 3" xfId="10203" xr:uid="{00000000-0005-0000-0000-0000D7270000}"/>
    <cellStyle name="40% - Accent6 12 5 5 3" xfId="10204" xr:uid="{00000000-0005-0000-0000-0000D8270000}"/>
    <cellStyle name="40% - Accent6 12 5 5 3 2" xfId="10205" xr:uid="{00000000-0005-0000-0000-0000D9270000}"/>
    <cellStyle name="40% - Accent6 12 5 5 3 2 2" xfId="10206" xr:uid="{00000000-0005-0000-0000-0000DA270000}"/>
    <cellStyle name="40% - Accent6 12 5 5 3 3" xfId="10207" xr:uid="{00000000-0005-0000-0000-0000DB270000}"/>
    <cellStyle name="40% - Accent6 12 5 5 4" xfId="10208" xr:uid="{00000000-0005-0000-0000-0000DC270000}"/>
    <cellStyle name="40% - Accent6 12 5 5 4 2" xfId="10209" xr:uid="{00000000-0005-0000-0000-0000DD270000}"/>
    <cellStyle name="40% - Accent6 12 5 5 5" xfId="10210" xr:uid="{00000000-0005-0000-0000-0000DE270000}"/>
    <cellStyle name="40% - Accent6 12 5 6" xfId="10211" xr:uid="{00000000-0005-0000-0000-0000DF270000}"/>
    <cellStyle name="40% - Accent6 12 5 6 2" xfId="10212" xr:uid="{00000000-0005-0000-0000-0000E0270000}"/>
    <cellStyle name="40% - Accent6 12 5 6 2 2" xfId="10213" xr:uid="{00000000-0005-0000-0000-0000E1270000}"/>
    <cellStyle name="40% - Accent6 12 5 6 2 2 2" xfId="10214" xr:uid="{00000000-0005-0000-0000-0000E2270000}"/>
    <cellStyle name="40% - Accent6 12 5 6 2 3" xfId="10215" xr:uid="{00000000-0005-0000-0000-0000E3270000}"/>
    <cellStyle name="40% - Accent6 12 5 6 3" xfId="10216" xr:uid="{00000000-0005-0000-0000-0000E4270000}"/>
    <cellStyle name="40% - Accent6 12 5 6 3 2" xfId="10217" xr:uid="{00000000-0005-0000-0000-0000E5270000}"/>
    <cellStyle name="40% - Accent6 12 5 6 4" xfId="10218" xr:uid="{00000000-0005-0000-0000-0000E6270000}"/>
    <cellStyle name="40% - Accent6 12 5 7" xfId="10219" xr:uid="{00000000-0005-0000-0000-0000E7270000}"/>
    <cellStyle name="40% - Accent6 12 5 7 2" xfId="10220" xr:uid="{00000000-0005-0000-0000-0000E8270000}"/>
    <cellStyle name="40% - Accent6 12 5 7 2 2" xfId="10221" xr:uid="{00000000-0005-0000-0000-0000E9270000}"/>
    <cellStyle name="40% - Accent6 12 5 7 3" xfId="10222" xr:uid="{00000000-0005-0000-0000-0000EA270000}"/>
    <cellStyle name="40% - Accent6 12 5 8" xfId="10223" xr:uid="{00000000-0005-0000-0000-0000EB270000}"/>
    <cellStyle name="40% - Accent6 12 5 8 2" xfId="10224" xr:uid="{00000000-0005-0000-0000-0000EC270000}"/>
    <cellStyle name="40% - Accent6 12 5 8 2 2" xfId="10225" xr:uid="{00000000-0005-0000-0000-0000ED270000}"/>
    <cellStyle name="40% - Accent6 12 5 8 3" xfId="10226" xr:uid="{00000000-0005-0000-0000-0000EE270000}"/>
    <cellStyle name="40% - Accent6 12 5 9" xfId="10227" xr:uid="{00000000-0005-0000-0000-0000EF270000}"/>
    <cellStyle name="40% - Accent6 12 5 9 2" xfId="10228" xr:uid="{00000000-0005-0000-0000-0000F0270000}"/>
    <cellStyle name="40% - Accent6 12 6" xfId="10229" xr:uid="{00000000-0005-0000-0000-0000F1270000}"/>
    <cellStyle name="40% - Accent6 12 6 2" xfId="10230" xr:uid="{00000000-0005-0000-0000-0000F2270000}"/>
    <cellStyle name="40% - Accent6 12 6 2 2" xfId="10231" xr:uid="{00000000-0005-0000-0000-0000F3270000}"/>
    <cellStyle name="40% - Accent6 12 6 2 2 2" xfId="10232" xr:uid="{00000000-0005-0000-0000-0000F4270000}"/>
    <cellStyle name="40% - Accent6 12 6 2 2 2 2" xfId="10233" xr:uid="{00000000-0005-0000-0000-0000F5270000}"/>
    <cellStyle name="40% - Accent6 12 6 2 2 2 2 2" xfId="10234" xr:uid="{00000000-0005-0000-0000-0000F6270000}"/>
    <cellStyle name="40% - Accent6 12 6 2 2 2 3" xfId="10235" xr:uid="{00000000-0005-0000-0000-0000F7270000}"/>
    <cellStyle name="40% - Accent6 12 6 2 2 3" xfId="10236" xr:uid="{00000000-0005-0000-0000-0000F8270000}"/>
    <cellStyle name="40% - Accent6 12 6 2 2 3 2" xfId="10237" xr:uid="{00000000-0005-0000-0000-0000F9270000}"/>
    <cellStyle name="40% - Accent6 12 6 2 2 3 2 2" xfId="10238" xr:uid="{00000000-0005-0000-0000-0000FA270000}"/>
    <cellStyle name="40% - Accent6 12 6 2 2 3 3" xfId="10239" xr:uid="{00000000-0005-0000-0000-0000FB270000}"/>
    <cellStyle name="40% - Accent6 12 6 2 2 4" xfId="10240" xr:uid="{00000000-0005-0000-0000-0000FC270000}"/>
    <cellStyle name="40% - Accent6 12 6 2 2 4 2" xfId="10241" xr:uid="{00000000-0005-0000-0000-0000FD270000}"/>
    <cellStyle name="40% - Accent6 12 6 2 2 5" xfId="10242" xr:uid="{00000000-0005-0000-0000-0000FE270000}"/>
    <cellStyle name="40% - Accent6 12 6 2 3" xfId="10243" xr:uid="{00000000-0005-0000-0000-0000FF270000}"/>
    <cellStyle name="40% - Accent6 12 6 2 3 2" xfId="10244" xr:uid="{00000000-0005-0000-0000-000000280000}"/>
    <cellStyle name="40% - Accent6 12 6 2 3 2 2" xfId="10245" xr:uid="{00000000-0005-0000-0000-000001280000}"/>
    <cellStyle name="40% - Accent6 12 6 2 3 3" xfId="10246" xr:uid="{00000000-0005-0000-0000-000002280000}"/>
    <cellStyle name="40% - Accent6 12 6 2 4" xfId="10247" xr:uid="{00000000-0005-0000-0000-000003280000}"/>
    <cellStyle name="40% - Accent6 12 6 2 4 2" xfId="10248" xr:uid="{00000000-0005-0000-0000-000004280000}"/>
    <cellStyle name="40% - Accent6 12 6 2 4 2 2" xfId="10249" xr:uid="{00000000-0005-0000-0000-000005280000}"/>
    <cellStyle name="40% - Accent6 12 6 2 4 3" xfId="10250" xr:uid="{00000000-0005-0000-0000-000006280000}"/>
    <cellStyle name="40% - Accent6 12 6 2 5" xfId="10251" xr:uid="{00000000-0005-0000-0000-000007280000}"/>
    <cellStyle name="40% - Accent6 12 6 2 5 2" xfId="10252" xr:uid="{00000000-0005-0000-0000-000008280000}"/>
    <cellStyle name="40% - Accent6 12 6 2 6" xfId="10253" xr:uid="{00000000-0005-0000-0000-000009280000}"/>
    <cellStyle name="40% - Accent6 12 6 2 6 2" xfId="10254" xr:uid="{00000000-0005-0000-0000-00000A280000}"/>
    <cellStyle name="40% - Accent6 12 6 2 7" xfId="10255" xr:uid="{00000000-0005-0000-0000-00000B280000}"/>
    <cellStyle name="40% - Accent6 12 6 3" xfId="10256" xr:uid="{00000000-0005-0000-0000-00000C280000}"/>
    <cellStyle name="40% - Accent6 12 6 3 2" xfId="10257" xr:uid="{00000000-0005-0000-0000-00000D280000}"/>
    <cellStyle name="40% - Accent6 12 6 3 2 2" xfId="10258" xr:uid="{00000000-0005-0000-0000-00000E280000}"/>
    <cellStyle name="40% - Accent6 12 6 3 2 2 2" xfId="10259" xr:uid="{00000000-0005-0000-0000-00000F280000}"/>
    <cellStyle name="40% - Accent6 12 6 3 2 3" xfId="10260" xr:uid="{00000000-0005-0000-0000-000010280000}"/>
    <cellStyle name="40% - Accent6 12 6 3 3" xfId="10261" xr:uid="{00000000-0005-0000-0000-000011280000}"/>
    <cellStyle name="40% - Accent6 12 6 3 3 2" xfId="10262" xr:uid="{00000000-0005-0000-0000-000012280000}"/>
    <cellStyle name="40% - Accent6 12 6 3 3 2 2" xfId="10263" xr:uid="{00000000-0005-0000-0000-000013280000}"/>
    <cellStyle name="40% - Accent6 12 6 3 3 3" xfId="10264" xr:uid="{00000000-0005-0000-0000-000014280000}"/>
    <cellStyle name="40% - Accent6 12 6 3 4" xfId="10265" xr:uid="{00000000-0005-0000-0000-000015280000}"/>
    <cellStyle name="40% - Accent6 12 6 3 4 2" xfId="10266" xr:uid="{00000000-0005-0000-0000-000016280000}"/>
    <cellStyle name="40% - Accent6 12 6 3 5" xfId="10267" xr:uid="{00000000-0005-0000-0000-000017280000}"/>
    <cellStyle name="40% - Accent6 12 6 4" xfId="10268" xr:uid="{00000000-0005-0000-0000-000018280000}"/>
    <cellStyle name="40% - Accent6 12 6 4 2" xfId="10269" xr:uid="{00000000-0005-0000-0000-000019280000}"/>
    <cellStyle name="40% - Accent6 12 6 4 2 2" xfId="10270" xr:uid="{00000000-0005-0000-0000-00001A280000}"/>
    <cellStyle name="40% - Accent6 12 6 4 3" xfId="10271" xr:uid="{00000000-0005-0000-0000-00001B280000}"/>
    <cellStyle name="40% - Accent6 12 6 5" xfId="10272" xr:uid="{00000000-0005-0000-0000-00001C280000}"/>
    <cellStyle name="40% - Accent6 12 6 5 2" xfId="10273" xr:uid="{00000000-0005-0000-0000-00001D280000}"/>
    <cellStyle name="40% - Accent6 12 6 5 2 2" xfId="10274" xr:uid="{00000000-0005-0000-0000-00001E280000}"/>
    <cellStyle name="40% - Accent6 12 6 5 3" xfId="10275" xr:uid="{00000000-0005-0000-0000-00001F280000}"/>
    <cellStyle name="40% - Accent6 12 6 6" xfId="10276" xr:uid="{00000000-0005-0000-0000-000020280000}"/>
    <cellStyle name="40% - Accent6 12 6 6 2" xfId="10277" xr:uid="{00000000-0005-0000-0000-000021280000}"/>
    <cellStyle name="40% - Accent6 12 6 7" xfId="10278" xr:uid="{00000000-0005-0000-0000-000022280000}"/>
    <cellStyle name="40% - Accent6 12 6 7 2" xfId="10279" xr:uid="{00000000-0005-0000-0000-000023280000}"/>
    <cellStyle name="40% - Accent6 12 6 8" xfId="10280" xr:uid="{00000000-0005-0000-0000-000024280000}"/>
    <cellStyle name="40% - Accent6 12 7" xfId="10281" xr:uid="{00000000-0005-0000-0000-000025280000}"/>
    <cellStyle name="40% - Accent6 12 7 2" xfId="10282" xr:uid="{00000000-0005-0000-0000-000026280000}"/>
    <cellStyle name="40% - Accent6 12 7 2 2" xfId="10283" xr:uid="{00000000-0005-0000-0000-000027280000}"/>
    <cellStyle name="40% - Accent6 12 7 2 2 2" xfId="10284" xr:uid="{00000000-0005-0000-0000-000028280000}"/>
    <cellStyle name="40% - Accent6 12 7 2 2 2 2" xfId="10285" xr:uid="{00000000-0005-0000-0000-000029280000}"/>
    <cellStyle name="40% - Accent6 12 7 2 2 3" xfId="10286" xr:uid="{00000000-0005-0000-0000-00002A280000}"/>
    <cellStyle name="40% - Accent6 12 7 2 3" xfId="10287" xr:uid="{00000000-0005-0000-0000-00002B280000}"/>
    <cellStyle name="40% - Accent6 12 7 2 3 2" xfId="10288" xr:uid="{00000000-0005-0000-0000-00002C280000}"/>
    <cellStyle name="40% - Accent6 12 7 2 3 2 2" xfId="10289" xr:uid="{00000000-0005-0000-0000-00002D280000}"/>
    <cellStyle name="40% - Accent6 12 7 2 3 3" xfId="10290" xr:uid="{00000000-0005-0000-0000-00002E280000}"/>
    <cellStyle name="40% - Accent6 12 7 2 4" xfId="10291" xr:uid="{00000000-0005-0000-0000-00002F280000}"/>
    <cellStyle name="40% - Accent6 12 7 2 4 2" xfId="10292" xr:uid="{00000000-0005-0000-0000-000030280000}"/>
    <cellStyle name="40% - Accent6 12 7 2 5" xfId="10293" xr:uid="{00000000-0005-0000-0000-000031280000}"/>
    <cellStyle name="40% - Accent6 12 7 3" xfId="10294" xr:uid="{00000000-0005-0000-0000-000032280000}"/>
    <cellStyle name="40% - Accent6 12 7 3 2" xfId="10295" xr:uid="{00000000-0005-0000-0000-000033280000}"/>
    <cellStyle name="40% - Accent6 12 7 3 2 2" xfId="10296" xr:uid="{00000000-0005-0000-0000-000034280000}"/>
    <cellStyle name="40% - Accent6 12 7 3 3" xfId="10297" xr:uid="{00000000-0005-0000-0000-000035280000}"/>
    <cellStyle name="40% - Accent6 12 7 4" xfId="10298" xr:uid="{00000000-0005-0000-0000-000036280000}"/>
    <cellStyle name="40% - Accent6 12 7 4 2" xfId="10299" xr:uid="{00000000-0005-0000-0000-000037280000}"/>
    <cellStyle name="40% - Accent6 12 7 4 2 2" xfId="10300" xr:uid="{00000000-0005-0000-0000-000038280000}"/>
    <cellStyle name="40% - Accent6 12 7 4 3" xfId="10301" xr:uid="{00000000-0005-0000-0000-000039280000}"/>
    <cellStyle name="40% - Accent6 12 7 5" xfId="10302" xr:uid="{00000000-0005-0000-0000-00003A280000}"/>
    <cellStyle name="40% - Accent6 12 7 5 2" xfId="10303" xr:uid="{00000000-0005-0000-0000-00003B280000}"/>
    <cellStyle name="40% - Accent6 12 7 6" xfId="10304" xr:uid="{00000000-0005-0000-0000-00003C280000}"/>
    <cellStyle name="40% - Accent6 12 7 6 2" xfId="10305" xr:uid="{00000000-0005-0000-0000-00003D280000}"/>
    <cellStyle name="40% - Accent6 12 7 7" xfId="10306" xr:uid="{00000000-0005-0000-0000-00003E280000}"/>
    <cellStyle name="40% - Accent6 12 8" xfId="10307" xr:uid="{00000000-0005-0000-0000-00003F280000}"/>
    <cellStyle name="40% - Accent6 12 8 2" xfId="10308" xr:uid="{00000000-0005-0000-0000-000040280000}"/>
    <cellStyle name="40% - Accent6 12 8 2 2" xfId="10309" xr:uid="{00000000-0005-0000-0000-000041280000}"/>
    <cellStyle name="40% - Accent6 12 8 2 2 2" xfId="10310" xr:uid="{00000000-0005-0000-0000-000042280000}"/>
    <cellStyle name="40% - Accent6 12 8 2 2 2 2" xfId="10311" xr:uid="{00000000-0005-0000-0000-000043280000}"/>
    <cellStyle name="40% - Accent6 12 8 2 2 3" xfId="10312" xr:uid="{00000000-0005-0000-0000-000044280000}"/>
    <cellStyle name="40% - Accent6 12 8 2 3" xfId="10313" xr:uid="{00000000-0005-0000-0000-000045280000}"/>
    <cellStyle name="40% - Accent6 12 8 2 3 2" xfId="10314" xr:uid="{00000000-0005-0000-0000-000046280000}"/>
    <cellStyle name="40% - Accent6 12 8 2 3 2 2" xfId="10315" xr:uid="{00000000-0005-0000-0000-000047280000}"/>
    <cellStyle name="40% - Accent6 12 8 2 3 3" xfId="10316" xr:uid="{00000000-0005-0000-0000-000048280000}"/>
    <cellStyle name="40% - Accent6 12 8 2 4" xfId="10317" xr:uid="{00000000-0005-0000-0000-000049280000}"/>
    <cellStyle name="40% - Accent6 12 8 2 4 2" xfId="10318" xr:uid="{00000000-0005-0000-0000-00004A280000}"/>
    <cellStyle name="40% - Accent6 12 8 2 5" xfId="10319" xr:uid="{00000000-0005-0000-0000-00004B280000}"/>
    <cellStyle name="40% - Accent6 12 8 3" xfId="10320" xr:uid="{00000000-0005-0000-0000-00004C280000}"/>
    <cellStyle name="40% - Accent6 12 8 3 2" xfId="10321" xr:uid="{00000000-0005-0000-0000-00004D280000}"/>
    <cellStyle name="40% - Accent6 12 8 3 2 2" xfId="10322" xr:uid="{00000000-0005-0000-0000-00004E280000}"/>
    <cellStyle name="40% - Accent6 12 8 3 3" xfId="10323" xr:uid="{00000000-0005-0000-0000-00004F280000}"/>
    <cellStyle name="40% - Accent6 12 8 4" xfId="10324" xr:uid="{00000000-0005-0000-0000-000050280000}"/>
    <cellStyle name="40% - Accent6 12 8 4 2" xfId="10325" xr:uid="{00000000-0005-0000-0000-000051280000}"/>
    <cellStyle name="40% - Accent6 12 8 4 2 2" xfId="10326" xr:uid="{00000000-0005-0000-0000-000052280000}"/>
    <cellStyle name="40% - Accent6 12 8 4 3" xfId="10327" xr:uid="{00000000-0005-0000-0000-000053280000}"/>
    <cellStyle name="40% - Accent6 12 8 5" xfId="10328" xr:uid="{00000000-0005-0000-0000-000054280000}"/>
    <cellStyle name="40% - Accent6 12 8 5 2" xfId="10329" xr:uid="{00000000-0005-0000-0000-000055280000}"/>
    <cellStyle name="40% - Accent6 12 8 6" xfId="10330" xr:uid="{00000000-0005-0000-0000-000056280000}"/>
    <cellStyle name="40% - Accent6 12 8 6 2" xfId="10331" xr:uid="{00000000-0005-0000-0000-000057280000}"/>
    <cellStyle name="40% - Accent6 12 8 7" xfId="10332" xr:uid="{00000000-0005-0000-0000-000058280000}"/>
    <cellStyle name="40% - Accent6 12 9" xfId="10333" xr:uid="{00000000-0005-0000-0000-000059280000}"/>
    <cellStyle name="40% - Accent6 12 9 2" xfId="10334" xr:uid="{00000000-0005-0000-0000-00005A280000}"/>
    <cellStyle name="40% - Accent6 12 9 2 2" xfId="10335" xr:uid="{00000000-0005-0000-0000-00005B280000}"/>
    <cellStyle name="40% - Accent6 12 9 2 2 2" xfId="10336" xr:uid="{00000000-0005-0000-0000-00005C280000}"/>
    <cellStyle name="40% - Accent6 12 9 2 3" xfId="10337" xr:uid="{00000000-0005-0000-0000-00005D280000}"/>
    <cellStyle name="40% - Accent6 12 9 3" xfId="10338" xr:uid="{00000000-0005-0000-0000-00005E280000}"/>
    <cellStyle name="40% - Accent6 12 9 3 2" xfId="10339" xr:uid="{00000000-0005-0000-0000-00005F280000}"/>
    <cellStyle name="40% - Accent6 12 9 3 2 2" xfId="10340" xr:uid="{00000000-0005-0000-0000-000060280000}"/>
    <cellStyle name="40% - Accent6 12 9 3 3" xfId="10341" xr:uid="{00000000-0005-0000-0000-000061280000}"/>
    <cellStyle name="40% - Accent6 12 9 4" xfId="10342" xr:uid="{00000000-0005-0000-0000-000062280000}"/>
    <cellStyle name="40% - Accent6 12 9 4 2" xfId="10343" xr:uid="{00000000-0005-0000-0000-000063280000}"/>
    <cellStyle name="40% - Accent6 12 9 5" xfId="10344" xr:uid="{00000000-0005-0000-0000-000064280000}"/>
    <cellStyle name="40% - Accent6 13" xfId="10345" xr:uid="{00000000-0005-0000-0000-000065280000}"/>
    <cellStyle name="40% - Accent6 2" xfId="10346" xr:uid="{00000000-0005-0000-0000-000066280000}"/>
    <cellStyle name="40% - Accent6 2 2" xfId="10347" xr:uid="{00000000-0005-0000-0000-000067280000}"/>
    <cellStyle name="40% - Accent6 2 2 2" xfId="10348" xr:uid="{00000000-0005-0000-0000-000068280000}"/>
    <cellStyle name="40% - Accent6 2 3" xfId="10349" xr:uid="{00000000-0005-0000-0000-000069280000}"/>
    <cellStyle name="40% - Accent6 3" xfId="10350" xr:uid="{00000000-0005-0000-0000-00006A280000}"/>
    <cellStyle name="40% - Accent6 3 2" xfId="10351" xr:uid="{00000000-0005-0000-0000-00006B280000}"/>
    <cellStyle name="40% - Accent6 4" xfId="10352" xr:uid="{00000000-0005-0000-0000-00006C280000}"/>
    <cellStyle name="40% - Accent6 4 2" xfId="10353" xr:uid="{00000000-0005-0000-0000-00006D280000}"/>
    <cellStyle name="40% - Accent6 5" xfId="10354" xr:uid="{00000000-0005-0000-0000-00006E280000}"/>
    <cellStyle name="40% - Accent6 5 2" xfId="10355" xr:uid="{00000000-0005-0000-0000-00006F280000}"/>
    <cellStyle name="40% - Accent6 6" xfId="10356" xr:uid="{00000000-0005-0000-0000-000070280000}"/>
    <cellStyle name="40% - Accent6 6 2" xfId="10357" xr:uid="{00000000-0005-0000-0000-000071280000}"/>
    <cellStyle name="40% - Accent6 7" xfId="10358" xr:uid="{00000000-0005-0000-0000-000072280000}"/>
    <cellStyle name="40% - Accent6 7 2" xfId="10359" xr:uid="{00000000-0005-0000-0000-000073280000}"/>
    <cellStyle name="40% - Accent6 8" xfId="10360" xr:uid="{00000000-0005-0000-0000-000074280000}"/>
    <cellStyle name="40% - Accent6 8 2" xfId="10361" xr:uid="{00000000-0005-0000-0000-000075280000}"/>
    <cellStyle name="40% - Accent6 9" xfId="10362" xr:uid="{00000000-0005-0000-0000-000076280000}"/>
    <cellStyle name="40% - Accent6 9 2" xfId="10363" xr:uid="{00000000-0005-0000-0000-000077280000}"/>
    <cellStyle name="60 % - Akzent1 2" xfId="10364" xr:uid="{00000000-0005-0000-0000-000078280000}"/>
    <cellStyle name="60 % - Akzent2 2" xfId="10365" xr:uid="{00000000-0005-0000-0000-000079280000}"/>
    <cellStyle name="60 % - Akzent3 2" xfId="10366" xr:uid="{00000000-0005-0000-0000-00007A280000}"/>
    <cellStyle name="60 % - Akzent4 2" xfId="10367" xr:uid="{00000000-0005-0000-0000-00007B280000}"/>
    <cellStyle name="60 % - Akzent5 2" xfId="10368" xr:uid="{00000000-0005-0000-0000-00007C280000}"/>
    <cellStyle name="60 % - Akzent6 2" xfId="10369" xr:uid="{00000000-0005-0000-0000-00007D280000}"/>
    <cellStyle name="60 % - Accent1" xfId="10370" xr:uid="{00000000-0005-0000-0000-00007E280000}"/>
    <cellStyle name="60 % - Accent1 2" xfId="10371" xr:uid="{00000000-0005-0000-0000-00007F280000}"/>
    <cellStyle name="60 % - Accent2" xfId="10372" xr:uid="{00000000-0005-0000-0000-000080280000}"/>
    <cellStyle name="60 % - Accent2 2" xfId="10373" xr:uid="{00000000-0005-0000-0000-000081280000}"/>
    <cellStyle name="60 % - Accent3" xfId="10374" xr:uid="{00000000-0005-0000-0000-000082280000}"/>
    <cellStyle name="60 % - Accent3 2" xfId="10375" xr:uid="{00000000-0005-0000-0000-000083280000}"/>
    <cellStyle name="60 % - Accent4" xfId="10376" xr:uid="{00000000-0005-0000-0000-000084280000}"/>
    <cellStyle name="60 % - Accent4 2" xfId="10377" xr:uid="{00000000-0005-0000-0000-000085280000}"/>
    <cellStyle name="60 % - Accent5" xfId="10378" xr:uid="{00000000-0005-0000-0000-000086280000}"/>
    <cellStyle name="60 % - Accent5 2" xfId="10379" xr:uid="{00000000-0005-0000-0000-000087280000}"/>
    <cellStyle name="60 % - Accent6" xfId="10380" xr:uid="{00000000-0005-0000-0000-000088280000}"/>
    <cellStyle name="60 % - Accent6 2" xfId="10381" xr:uid="{00000000-0005-0000-0000-000089280000}"/>
    <cellStyle name="60% - Accent1 10" xfId="10382" xr:uid="{00000000-0005-0000-0000-00008A280000}"/>
    <cellStyle name="60% - Accent1 10 2" xfId="10383" xr:uid="{00000000-0005-0000-0000-00008B280000}"/>
    <cellStyle name="60% - Accent1 11" xfId="10384" xr:uid="{00000000-0005-0000-0000-00008C280000}"/>
    <cellStyle name="60% - Accent1 11 2" xfId="10385" xr:uid="{00000000-0005-0000-0000-00008D280000}"/>
    <cellStyle name="60% - Accent1 12" xfId="10386" xr:uid="{00000000-0005-0000-0000-00008E280000}"/>
    <cellStyle name="60% - Accent1 2" xfId="10387" xr:uid="{00000000-0005-0000-0000-00008F280000}"/>
    <cellStyle name="60% - Accent1 2 2" xfId="10388" xr:uid="{00000000-0005-0000-0000-000090280000}"/>
    <cellStyle name="60% - Accent1 3" xfId="10389" xr:uid="{00000000-0005-0000-0000-000091280000}"/>
    <cellStyle name="60% - Accent1 3 2" xfId="10390" xr:uid="{00000000-0005-0000-0000-000092280000}"/>
    <cellStyle name="60% - Accent1 4" xfId="10391" xr:uid="{00000000-0005-0000-0000-000093280000}"/>
    <cellStyle name="60% - Accent1 4 2" xfId="10392" xr:uid="{00000000-0005-0000-0000-000094280000}"/>
    <cellStyle name="60% - Accent1 5" xfId="10393" xr:uid="{00000000-0005-0000-0000-000095280000}"/>
    <cellStyle name="60% - Accent1 5 2" xfId="10394" xr:uid="{00000000-0005-0000-0000-000096280000}"/>
    <cellStyle name="60% - Accent1 6" xfId="10395" xr:uid="{00000000-0005-0000-0000-000097280000}"/>
    <cellStyle name="60% - Accent1 6 2" xfId="10396" xr:uid="{00000000-0005-0000-0000-000098280000}"/>
    <cellStyle name="60% - Accent1 7" xfId="10397" xr:uid="{00000000-0005-0000-0000-000099280000}"/>
    <cellStyle name="60% - Accent1 7 2" xfId="10398" xr:uid="{00000000-0005-0000-0000-00009A280000}"/>
    <cellStyle name="60% - Accent1 8" xfId="10399" xr:uid="{00000000-0005-0000-0000-00009B280000}"/>
    <cellStyle name="60% - Accent1 8 2" xfId="10400" xr:uid="{00000000-0005-0000-0000-00009C280000}"/>
    <cellStyle name="60% - Accent1 9" xfId="10401" xr:uid="{00000000-0005-0000-0000-00009D280000}"/>
    <cellStyle name="60% - Accent1 9 2" xfId="10402" xr:uid="{00000000-0005-0000-0000-00009E280000}"/>
    <cellStyle name="60% - Accent2 10" xfId="10403" xr:uid="{00000000-0005-0000-0000-00009F280000}"/>
    <cellStyle name="60% - Accent2 10 2" xfId="10404" xr:uid="{00000000-0005-0000-0000-0000A0280000}"/>
    <cellStyle name="60% - Accent2 11" xfId="10405" xr:uid="{00000000-0005-0000-0000-0000A1280000}"/>
    <cellStyle name="60% - Accent2 11 2" xfId="10406" xr:uid="{00000000-0005-0000-0000-0000A2280000}"/>
    <cellStyle name="60% - Accent2 12" xfId="10407" xr:uid="{00000000-0005-0000-0000-0000A3280000}"/>
    <cellStyle name="60% - Accent2 2" xfId="10408" xr:uid="{00000000-0005-0000-0000-0000A4280000}"/>
    <cellStyle name="60% - Accent2 2 2" xfId="10409" xr:uid="{00000000-0005-0000-0000-0000A5280000}"/>
    <cellStyle name="60% - Accent2 3" xfId="10410" xr:uid="{00000000-0005-0000-0000-0000A6280000}"/>
    <cellStyle name="60% - Accent2 3 2" xfId="10411" xr:uid="{00000000-0005-0000-0000-0000A7280000}"/>
    <cellStyle name="60% - Accent2 4" xfId="10412" xr:uid="{00000000-0005-0000-0000-0000A8280000}"/>
    <cellStyle name="60% - Accent2 4 2" xfId="10413" xr:uid="{00000000-0005-0000-0000-0000A9280000}"/>
    <cellStyle name="60% - Accent2 5" xfId="10414" xr:uid="{00000000-0005-0000-0000-0000AA280000}"/>
    <cellStyle name="60% - Accent2 5 2" xfId="10415" xr:uid="{00000000-0005-0000-0000-0000AB280000}"/>
    <cellStyle name="60% - Accent2 6" xfId="10416" xr:uid="{00000000-0005-0000-0000-0000AC280000}"/>
    <cellStyle name="60% - Accent2 6 2" xfId="10417" xr:uid="{00000000-0005-0000-0000-0000AD280000}"/>
    <cellStyle name="60% - Accent2 7" xfId="10418" xr:uid="{00000000-0005-0000-0000-0000AE280000}"/>
    <cellStyle name="60% - Accent2 7 2" xfId="10419" xr:uid="{00000000-0005-0000-0000-0000AF280000}"/>
    <cellStyle name="60% - Accent2 8" xfId="10420" xr:uid="{00000000-0005-0000-0000-0000B0280000}"/>
    <cellStyle name="60% - Accent2 8 2" xfId="10421" xr:uid="{00000000-0005-0000-0000-0000B1280000}"/>
    <cellStyle name="60% - Accent2 9" xfId="10422" xr:uid="{00000000-0005-0000-0000-0000B2280000}"/>
    <cellStyle name="60% - Accent2 9 2" xfId="10423" xr:uid="{00000000-0005-0000-0000-0000B3280000}"/>
    <cellStyle name="60% - Accent3 10" xfId="10424" xr:uid="{00000000-0005-0000-0000-0000B4280000}"/>
    <cellStyle name="60% - Accent3 10 2" xfId="10425" xr:uid="{00000000-0005-0000-0000-0000B5280000}"/>
    <cellStyle name="60% - Accent3 11" xfId="10426" xr:uid="{00000000-0005-0000-0000-0000B6280000}"/>
    <cellStyle name="60% - Accent3 11 2" xfId="10427" xr:uid="{00000000-0005-0000-0000-0000B7280000}"/>
    <cellStyle name="60% - Accent3 12" xfId="10428" xr:uid="{00000000-0005-0000-0000-0000B8280000}"/>
    <cellStyle name="60% - Accent3 2" xfId="10429" xr:uid="{00000000-0005-0000-0000-0000B9280000}"/>
    <cellStyle name="60% - Accent3 2 2" xfId="10430" xr:uid="{00000000-0005-0000-0000-0000BA280000}"/>
    <cellStyle name="60% - Accent3 3" xfId="10431" xr:uid="{00000000-0005-0000-0000-0000BB280000}"/>
    <cellStyle name="60% - Accent3 3 2" xfId="10432" xr:uid="{00000000-0005-0000-0000-0000BC280000}"/>
    <cellStyle name="60% - Accent3 4" xfId="10433" xr:uid="{00000000-0005-0000-0000-0000BD280000}"/>
    <cellStyle name="60% - Accent3 4 2" xfId="10434" xr:uid="{00000000-0005-0000-0000-0000BE280000}"/>
    <cellStyle name="60% - Accent3 5" xfId="10435" xr:uid="{00000000-0005-0000-0000-0000BF280000}"/>
    <cellStyle name="60% - Accent3 5 2" xfId="10436" xr:uid="{00000000-0005-0000-0000-0000C0280000}"/>
    <cellStyle name="60% - Accent3 6" xfId="10437" xr:uid="{00000000-0005-0000-0000-0000C1280000}"/>
    <cellStyle name="60% - Accent3 6 2" xfId="10438" xr:uid="{00000000-0005-0000-0000-0000C2280000}"/>
    <cellStyle name="60% - Accent3 7" xfId="10439" xr:uid="{00000000-0005-0000-0000-0000C3280000}"/>
    <cellStyle name="60% - Accent3 7 2" xfId="10440" xr:uid="{00000000-0005-0000-0000-0000C4280000}"/>
    <cellStyle name="60% - Accent3 8" xfId="10441" xr:uid="{00000000-0005-0000-0000-0000C5280000}"/>
    <cellStyle name="60% - Accent3 8 2" xfId="10442" xr:uid="{00000000-0005-0000-0000-0000C6280000}"/>
    <cellStyle name="60% - Accent3 9" xfId="10443" xr:uid="{00000000-0005-0000-0000-0000C7280000}"/>
    <cellStyle name="60% - Accent3 9 2" xfId="10444" xr:uid="{00000000-0005-0000-0000-0000C8280000}"/>
    <cellStyle name="60% - Accent4 10" xfId="10445" xr:uid="{00000000-0005-0000-0000-0000C9280000}"/>
    <cellStyle name="60% - Accent4 10 2" xfId="10446" xr:uid="{00000000-0005-0000-0000-0000CA280000}"/>
    <cellStyle name="60% - Accent4 11" xfId="10447" xr:uid="{00000000-0005-0000-0000-0000CB280000}"/>
    <cellStyle name="60% - Accent4 11 2" xfId="10448" xr:uid="{00000000-0005-0000-0000-0000CC280000}"/>
    <cellStyle name="60% - Accent4 12" xfId="10449" xr:uid="{00000000-0005-0000-0000-0000CD280000}"/>
    <cellStyle name="60% - Accent4 2" xfId="10450" xr:uid="{00000000-0005-0000-0000-0000CE280000}"/>
    <cellStyle name="60% - Accent4 2 2" xfId="10451" xr:uid="{00000000-0005-0000-0000-0000CF280000}"/>
    <cellStyle name="60% - Accent4 3" xfId="10452" xr:uid="{00000000-0005-0000-0000-0000D0280000}"/>
    <cellStyle name="60% - Accent4 3 2" xfId="10453" xr:uid="{00000000-0005-0000-0000-0000D1280000}"/>
    <cellStyle name="60% - Accent4 4" xfId="10454" xr:uid="{00000000-0005-0000-0000-0000D2280000}"/>
    <cellStyle name="60% - Accent4 4 2" xfId="10455" xr:uid="{00000000-0005-0000-0000-0000D3280000}"/>
    <cellStyle name="60% - Accent4 5" xfId="10456" xr:uid="{00000000-0005-0000-0000-0000D4280000}"/>
    <cellStyle name="60% - Accent4 5 2" xfId="10457" xr:uid="{00000000-0005-0000-0000-0000D5280000}"/>
    <cellStyle name="60% - Accent4 6" xfId="10458" xr:uid="{00000000-0005-0000-0000-0000D6280000}"/>
    <cellStyle name="60% - Accent4 6 2" xfId="10459" xr:uid="{00000000-0005-0000-0000-0000D7280000}"/>
    <cellStyle name="60% - Accent4 7" xfId="10460" xr:uid="{00000000-0005-0000-0000-0000D8280000}"/>
    <cellStyle name="60% - Accent4 7 2" xfId="10461" xr:uid="{00000000-0005-0000-0000-0000D9280000}"/>
    <cellStyle name="60% - Accent4 8" xfId="10462" xr:uid="{00000000-0005-0000-0000-0000DA280000}"/>
    <cellStyle name="60% - Accent4 8 2" xfId="10463" xr:uid="{00000000-0005-0000-0000-0000DB280000}"/>
    <cellStyle name="60% - Accent4 9" xfId="10464" xr:uid="{00000000-0005-0000-0000-0000DC280000}"/>
    <cellStyle name="60% - Accent4 9 2" xfId="10465" xr:uid="{00000000-0005-0000-0000-0000DD280000}"/>
    <cellStyle name="60% - Accent5 10" xfId="10466" xr:uid="{00000000-0005-0000-0000-0000DE280000}"/>
    <cellStyle name="60% - Accent5 10 2" xfId="10467" xr:uid="{00000000-0005-0000-0000-0000DF280000}"/>
    <cellStyle name="60% - Accent5 11" xfId="10468" xr:uid="{00000000-0005-0000-0000-0000E0280000}"/>
    <cellStyle name="60% - Accent5 11 2" xfId="10469" xr:uid="{00000000-0005-0000-0000-0000E1280000}"/>
    <cellStyle name="60% - Accent5 12" xfId="10470" xr:uid="{00000000-0005-0000-0000-0000E2280000}"/>
    <cellStyle name="60% - Accent5 2" xfId="10471" xr:uid="{00000000-0005-0000-0000-0000E3280000}"/>
    <cellStyle name="60% - Accent5 2 2" xfId="10472" xr:uid="{00000000-0005-0000-0000-0000E4280000}"/>
    <cellStyle name="60% - Accent5 3" xfId="10473" xr:uid="{00000000-0005-0000-0000-0000E5280000}"/>
    <cellStyle name="60% - Accent5 3 2" xfId="10474" xr:uid="{00000000-0005-0000-0000-0000E6280000}"/>
    <cellStyle name="60% - Accent5 4" xfId="10475" xr:uid="{00000000-0005-0000-0000-0000E7280000}"/>
    <cellStyle name="60% - Accent5 4 2" xfId="10476" xr:uid="{00000000-0005-0000-0000-0000E8280000}"/>
    <cellStyle name="60% - Accent5 5" xfId="10477" xr:uid="{00000000-0005-0000-0000-0000E9280000}"/>
    <cellStyle name="60% - Accent5 5 2" xfId="10478" xr:uid="{00000000-0005-0000-0000-0000EA280000}"/>
    <cellStyle name="60% - Accent5 6" xfId="10479" xr:uid="{00000000-0005-0000-0000-0000EB280000}"/>
    <cellStyle name="60% - Accent5 6 2" xfId="10480" xr:uid="{00000000-0005-0000-0000-0000EC280000}"/>
    <cellStyle name="60% - Accent5 7" xfId="10481" xr:uid="{00000000-0005-0000-0000-0000ED280000}"/>
    <cellStyle name="60% - Accent5 7 2" xfId="10482" xr:uid="{00000000-0005-0000-0000-0000EE280000}"/>
    <cellStyle name="60% - Accent5 8" xfId="10483" xr:uid="{00000000-0005-0000-0000-0000EF280000}"/>
    <cellStyle name="60% - Accent5 8 2" xfId="10484" xr:uid="{00000000-0005-0000-0000-0000F0280000}"/>
    <cellStyle name="60% - Accent5 9" xfId="10485" xr:uid="{00000000-0005-0000-0000-0000F1280000}"/>
    <cellStyle name="60% - Accent5 9 2" xfId="10486" xr:uid="{00000000-0005-0000-0000-0000F2280000}"/>
    <cellStyle name="60% - Accent6 10" xfId="10487" xr:uid="{00000000-0005-0000-0000-0000F3280000}"/>
    <cellStyle name="60% - Accent6 10 2" xfId="10488" xr:uid="{00000000-0005-0000-0000-0000F4280000}"/>
    <cellStyle name="60% - Accent6 11" xfId="10489" xr:uid="{00000000-0005-0000-0000-0000F5280000}"/>
    <cellStyle name="60% - Accent6 11 2" xfId="10490" xr:uid="{00000000-0005-0000-0000-0000F6280000}"/>
    <cellStyle name="60% - Accent6 12" xfId="10491" xr:uid="{00000000-0005-0000-0000-0000F7280000}"/>
    <cellStyle name="60% - Accent6 2" xfId="10492" xr:uid="{00000000-0005-0000-0000-0000F8280000}"/>
    <cellStyle name="60% - Accent6 2 2" xfId="10493" xr:uid="{00000000-0005-0000-0000-0000F9280000}"/>
    <cellStyle name="60% - Accent6 3" xfId="10494" xr:uid="{00000000-0005-0000-0000-0000FA280000}"/>
    <cellStyle name="60% - Accent6 3 2" xfId="10495" xr:uid="{00000000-0005-0000-0000-0000FB280000}"/>
    <cellStyle name="60% - Accent6 4" xfId="10496" xr:uid="{00000000-0005-0000-0000-0000FC280000}"/>
    <cellStyle name="60% - Accent6 4 2" xfId="10497" xr:uid="{00000000-0005-0000-0000-0000FD280000}"/>
    <cellStyle name="60% - Accent6 5" xfId="10498" xr:uid="{00000000-0005-0000-0000-0000FE280000}"/>
    <cellStyle name="60% - Accent6 5 2" xfId="10499" xr:uid="{00000000-0005-0000-0000-0000FF280000}"/>
    <cellStyle name="60% - Accent6 6" xfId="10500" xr:uid="{00000000-0005-0000-0000-000000290000}"/>
    <cellStyle name="60% - Accent6 6 2" xfId="10501" xr:uid="{00000000-0005-0000-0000-000001290000}"/>
    <cellStyle name="60% - Accent6 7" xfId="10502" xr:uid="{00000000-0005-0000-0000-000002290000}"/>
    <cellStyle name="60% - Accent6 7 2" xfId="10503" xr:uid="{00000000-0005-0000-0000-000003290000}"/>
    <cellStyle name="60% - Accent6 8" xfId="10504" xr:uid="{00000000-0005-0000-0000-000004290000}"/>
    <cellStyle name="60% - Accent6 8 2" xfId="10505" xr:uid="{00000000-0005-0000-0000-000005290000}"/>
    <cellStyle name="60% - Accent6 9" xfId="10506" xr:uid="{00000000-0005-0000-0000-000006290000}"/>
    <cellStyle name="60% - Accent6 9 2" xfId="10507" xr:uid="{00000000-0005-0000-0000-000007290000}"/>
    <cellStyle name="85" xfId="10508" xr:uid="{00000000-0005-0000-0000-000008290000}"/>
    <cellStyle name="90" xfId="10509" xr:uid="{00000000-0005-0000-0000-000009290000}"/>
    <cellStyle name="Accent1 10" xfId="10510" xr:uid="{00000000-0005-0000-0000-00000A290000}"/>
    <cellStyle name="Accent1 10 2" xfId="10511" xr:uid="{00000000-0005-0000-0000-00000B290000}"/>
    <cellStyle name="Accent1 11" xfId="10512" xr:uid="{00000000-0005-0000-0000-00000C290000}"/>
    <cellStyle name="Accent1 11 2" xfId="10513" xr:uid="{00000000-0005-0000-0000-00000D290000}"/>
    <cellStyle name="Accent1 12" xfId="10514" xr:uid="{00000000-0005-0000-0000-00000E290000}"/>
    <cellStyle name="Accent1 13" xfId="10515" xr:uid="{00000000-0005-0000-0000-00000F290000}"/>
    <cellStyle name="Accent1 2" xfId="10516" xr:uid="{00000000-0005-0000-0000-000010290000}"/>
    <cellStyle name="Accent1 2 2" xfId="10517" xr:uid="{00000000-0005-0000-0000-000011290000}"/>
    <cellStyle name="Accent1 3" xfId="10518" xr:uid="{00000000-0005-0000-0000-000012290000}"/>
    <cellStyle name="Accent1 3 2" xfId="10519" xr:uid="{00000000-0005-0000-0000-000013290000}"/>
    <cellStyle name="Accent1 4" xfId="10520" xr:uid="{00000000-0005-0000-0000-000014290000}"/>
    <cellStyle name="Accent1 4 2" xfId="10521" xr:uid="{00000000-0005-0000-0000-000015290000}"/>
    <cellStyle name="Accent1 5" xfId="10522" xr:uid="{00000000-0005-0000-0000-000016290000}"/>
    <cellStyle name="Accent1 5 2" xfId="10523" xr:uid="{00000000-0005-0000-0000-000017290000}"/>
    <cellStyle name="Accent1 6" xfId="10524" xr:uid="{00000000-0005-0000-0000-000018290000}"/>
    <cellStyle name="Accent1 6 2" xfId="10525" xr:uid="{00000000-0005-0000-0000-000019290000}"/>
    <cellStyle name="Accent1 7" xfId="10526" xr:uid="{00000000-0005-0000-0000-00001A290000}"/>
    <cellStyle name="Accent1 7 2" xfId="10527" xr:uid="{00000000-0005-0000-0000-00001B290000}"/>
    <cellStyle name="Accent1 8" xfId="10528" xr:uid="{00000000-0005-0000-0000-00001C290000}"/>
    <cellStyle name="Accent1 8 2" xfId="10529" xr:uid="{00000000-0005-0000-0000-00001D290000}"/>
    <cellStyle name="Accent1 9" xfId="10530" xr:uid="{00000000-0005-0000-0000-00001E290000}"/>
    <cellStyle name="Accent1 9 2" xfId="10531" xr:uid="{00000000-0005-0000-0000-00001F290000}"/>
    <cellStyle name="Accent2 10" xfId="10532" xr:uid="{00000000-0005-0000-0000-000020290000}"/>
    <cellStyle name="Accent2 10 2" xfId="10533" xr:uid="{00000000-0005-0000-0000-000021290000}"/>
    <cellStyle name="Accent2 11" xfId="10534" xr:uid="{00000000-0005-0000-0000-000022290000}"/>
    <cellStyle name="Accent2 11 2" xfId="10535" xr:uid="{00000000-0005-0000-0000-000023290000}"/>
    <cellStyle name="Accent2 12" xfId="10536" xr:uid="{00000000-0005-0000-0000-000024290000}"/>
    <cellStyle name="Accent2 13" xfId="10537" xr:uid="{00000000-0005-0000-0000-000025290000}"/>
    <cellStyle name="Accent2 2" xfId="10538" xr:uid="{00000000-0005-0000-0000-000026290000}"/>
    <cellStyle name="Accent2 2 2" xfId="10539" xr:uid="{00000000-0005-0000-0000-000027290000}"/>
    <cellStyle name="Accent2 3" xfId="10540" xr:uid="{00000000-0005-0000-0000-000028290000}"/>
    <cellStyle name="Accent2 3 2" xfId="10541" xr:uid="{00000000-0005-0000-0000-000029290000}"/>
    <cellStyle name="Accent2 4" xfId="10542" xr:uid="{00000000-0005-0000-0000-00002A290000}"/>
    <cellStyle name="Accent2 4 2" xfId="10543" xr:uid="{00000000-0005-0000-0000-00002B290000}"/>
    <cellStyle name="Accent2 5" xfId="10544" xr:uid="{00000000-0005-0000-0000-00002C290000}"/>
    <cellStyle name="Accent2 5 2" xfId="10545" xr:uid="{00000000-0005-0000-0000-00002D290000}"/>
    <cellStyle name="Accent2 6" xfId="10546" xr:uid="{00000000-0005-0000-0000-00002E290000}"/>
    <cellStyle name="Accent2 6 2" xfId="10547" xr:uid="{00000000-0005-0000-0000-00002F290000}"/>
    <cellStyle name="Accent2 7" xfId="10548" xr:uid="{00000000-0005-0000-0000-000030290000}"/>
    <cellStyle name="Accent2 7 2" xfId="10549" xr:uid="{00000000-0005-0000-0000-000031290000}"/>
    <cellStyle name="Accent2 8" xfId="10550" xr:uid="{00000000-0005-0000-0000-000032290000}"/>
    <cellStyle name="Accent2 8 2" xfId="10551" xr:uid="{00000000-0005-0000-0000-000033290000}"/>
    <cellStyle name="Accent2 9" xfId="10552" xr:uid="{00000000-0005-0000-0000-000034290000}"/>
    <cellStyle name="Accent2 9 2" xfId="10553" xr:uid="{00000000-0005-0000-0000-000035290000}"/>
    <cellStyle name="Accent3 10" xfId="10554" xr:uid="{00000000-0005-0000-0000-000036290000}"/>
    <cellStyle name="Accent3 10 2" xfId="10555" xr:uid="{00000000-0005-0000-0000-000037290000}"/>
    <cellStyle name="Accent3 11" xfId="10556" xr:uid="{00000000-0005-0000-0000-000038290000}"/>
    <cellStyle name="Accent3 11 2" xfId="10557" xr:uid="{00000000-0005-0000-0000-000039290000}"/>
    <cellStyle name="Accent3 12" xfId="10558" xr:uid="{00000000-0005-0000-0000-00003A290000}"/>
    <cellStyle name="Accent3 13" xfId="10559" xr:uid="{00000000-0005-0000-0000-00003B290000}"/>
    <cellStyle name="Accent3 2" xfId="10560" xr:uid="{00000000-0005-0000-0000-00003C290000}"/>
    <cellStyle name="Accent3 2 2" xfId="10561" xr:uid="{00000000-0005-0000-0000-00003D290000}"/>
    <cellStyle name="Accent3 3" xfId="10562" xr:uid="{00000000-0005-0000-0000-00003E290000}"/>
    <cellStyle name="Accent3 3 2" xfId="10563" xr:uid="{00000000-0005-0000-0000-00003F290000}"/>
    <cellStyle name="Accent3 4" xfId="10564" xr:uid="{00000000-0005-0000-0000-000040290000}"/>
    <cellStyle name="Accent3 4 2" xfId="10565" xr:uid="{00000000-0005-0000-0000-000041290000}"/>
    <cellStyle name="Accent3 5" xfId="10566" xr:uid="{00000000-0005-0000-0000-000042290000}"/>
    <cellStyle name="Accent3 5 2" xfId="10567" xr:uid="{00000000-0005-0000-0000-000043290000}"/>
    <cellStyle name="Accent3 6" xfId="10568" xr:uid="{00000000-0005-0000-0000-000044290000}"/>
    <cellStyle name="Accent3 6 2" xfId="10569" xr:uid="{00000000-0005-0000-0000-000045290000}"/>
    <cellStyle name="Accent3 7" xfId="10570" xr:uid="{00000000-0005-0000-0000-000046290000}"/>
    <cellStyle name="Accent3 7 2" xfId="10571" xr:uid="{00000000-0005-0000-0000-000047290000}"/>
    <cellStyle name="Accent3 8" xfId="10572" xr:uid="{00000000-0005-0000-0000-000048290000}"/>
    <cellStyle name="Accent3 8 2" xfId="10573" xr:uid="{00000000-0005-0000-0000-000049290000}"/>
    <cellStyle name="Accent3 9" xfId="10574" xr:uid="{00000000-0005-0000-0000-00004A290000}"/>
    <cellStyle name="Accent3 9 2" xfId="10575" xr:uid="{00000000-0005-0000-0000-00004B290000}"/>
    <cellStyle name="Accent4 10" xfId="10576" xr:uid="{00000000-0005-0000-0000-00004C290000}"/>
    <cellStyle name="Accent4 10 2" xfId="10577" xr:uid="{00000000-0005-0000-0000-00004D290000}"/>
    <cellStyle name="Accent4 11" xfId="10578" xr:uid="{00000000-0005-0000-0000-00004E290000}"/>
    <cellStyle name="Accent4 11 2" xfId="10579" xr:uid="{00000000-0005-0000-0000-00004F290000}"/>
    <cellStyle name="Accent4 12" xfId="10580" xr:uid="{00000000-0005-0000-0000-000050290000}"/>
    <cellStyle name="Accent4 13" xfId="10581" xr:uid="{00000000-0005-0000-0000-000051290000}"/>
    <cellStyle name="Accent4 2" xfId="10582" xr:uid="{00000000-0005-0000-0000-000052290000}"/>
    <cellStyle name="Accent4 2 2" xfId="10583" xr:uid="{00000000-0005-0000-0000-000053290000}"/>
    <cellStyle name="Accent4 3" xfId="10584" xr:uid="{00000000-0005-0000-0000-000054290000}"/>
    <cellStyle name="Accent4 3 2" xfId="10585" xr:uid="{00000000-0005-0000-0000-000055290000}"/>
    <cellStyle name="Accent4 4" xfId="10586" xr:uid="{00000000-0005-0000-0000-000056290000}"/>
    <cellStyle name="Accent4 4 2" xfId="10587" xr:uid="{00000000-0005-0000-0000-000057290000}"/>
    <cellStyle name="Accent4 5" xfId="10588" xr:uid="{00000000-0005-0000-0000-000058290000}"/>
    <cellStyle name="Accent4 5 2" xfId="10589" xr:uid="{00000000-0005-0000-0000-000059290000}"/>
    <cellStyle name="Accent4 6" xfId="10590" xr:uid="{00000000-0005-0000-0000-00005A290000}"/>
    <cellStyle name="Accent4 6 2" xfId="10591" xr:uid="{00000000-0005-0000-0000-00005B290000}"/>
    <cellStyle name="Accent4 7" xfId="10592" xr:uid="{00000000-0005-0000-0000-00005C290000}"/>
    <cellStyle name="Accent4 7 2" xfId="10593" xr:uid="{00000000-0005-0000-0000-00005D290000}"/>
    <cellStyle name="Accent4 8" xfId="10594" xr:uid="{00000000-0005-0000-0000-00005E290000}"/>
    <cellStyle name="Accent4 8 2" xfId="10595" xr:uid="{00000000-0005-0000-0000-00005F290000}"/>
    <cellStyle name="Accent4 9" xfId="10596" xr:uid="{00000000-0005-0000-0000-000060290000}"/>
    <cellStyle name="Accent4 9 2" xfId="10597" xr:uid="{00000000-0005-0000-0000-000061290000}"/>
    <cellStyle name="Accent5 10" xfId="10598" xr:uid="{00000000-0005-0000-0000-000062290000}"/>
    <cellStyle name="Accent5 10 2" xfId="10599" xr:uid="{00000000-0005-0000-0000-000063290000}"/>
    <cellStyle name="Accent5 11" xfId="10600" xr:uid="{00000000-0005-0000-0000-000064290000}"/>
    <cellStyle name="Accent5 11 2" xfId="10601" xr:uid="{00000000-0005-0000-0000-000065290000}"/>
    <cellStyle name="Accent5 12" xfId="10602" xr:uid="{00000000-0005-0000-0000-000066290000}"/>
    <cellStyle name="Accent5 13" xfId="10603" xr:uid="{00000000-0005-0000-0000-000067290000}"/>
    <cellStyle name="Accent5 2" xfId="10604" xr:uid="{00000000-0005-0000-0000-000068290000}"/>
    <cellStyle name="Accent5 2 2" xfId="10605" xr:uid="{00000000-0005-0000-0000-000069290000}"/>
    <cellStyle name="Accent5 3" xfId="10606" xr:uid="{00000000-0005-0000-0000-00006A290000}"/>
    <cellStyle name="Accent5 3 2" xfId="10607" xr:uid="{00000000-0005-0000-0000-00006B290000}"/>
    <cellStyle name="Accent5 4" xfId="10608" xr:uid="{00000000-0005-0000-0000-00006C290000}"/>
    <cellStyle name="Accent5 4 2" xfId="10609" xr:uid="{00000000-0005-0000-0000-00006D290000}"/>
    <cellStyle name="Accent5 5" xfId="10610" xr:uid="{00000000-0005-0000-0000-00006E290000}"/>
    <cellStyle name="Accent5 5 2" xfId="10611" xr:uid="{00000000-0005-0000-0000-00006F290000}"/>
    <cellStyle name="Accent5 6" xfId="10612" xr:uid="{00000000-0005-0000-0000-000070290000}"/>
    <cellStyle name="Accent5 6 2" xfId="10613" xr:uid="{00000000-0005-0000-0000-000071290000}"/>
    <cellStyle name="Accent5 7" xfId="10614" xr:uid="{00000000-0005-0000-0000-000072290000}"/>
    <cellStyle name="Accent5 7 2" xfId="10615" xr:uid="{00000000-0005-0000-0000-000073290000}"/>
    <cellStyle name="Accent5 8" xfId="10616" xr:uid="{00000000-0005-0000-0000-000074290000}"/>
    <cellStyle name="Accent5 8 2" xfId="10617" xr:uid="{00000000-0005-0000-0000-000075290000}"/>
    <cellStyle name="Accent5 9" xfId="10618" xr:uid="{00000000-0005-0000-0000-000076290000}"/>
    <cellStyle name="Accent5 9 2" xfId="10619" xr:uid="{00000000-0005-0000-0000-000077290000}"/>
    <cellStyle name="Accent6 10" xfId="10620" xr:uid="{00000000-0005-0000-0000-000078290000}"/>
    <cellStyle name="Accent6 10 2" xfId="10621" xr:uid="{00000000-0005-0000-0000-000079290000}"/>
    <cellStyle name="Accent6 11" xfId="10622" xr:uid="{00000000-0005-0000-0000-00007A290000}"/>
    <cellStyle name="Accent6 11 2" xfId="10623" xr:uid="{00000000-0005-0000-0000-00007B290000}"/>
    <cellStyle name="Accent6 12" xfId="10624" xr:uid="{00000000-0005-0000-0000-00007C290000}"/>
    <cellStyle name="Accent6 13" xfId="10625" xr:uid="{00000000-0005-0000-0000-00007D290000}"/>
    <cellStyle name="Accent6 2" xfId="10626" xr:uid="{00000000-0005-0000-0000-00007E290000}"/>
    <cellStyle name="Accent6 2 2" xfId="10627" xr:uid="{00000000-0005-0000-0000-00007F290000}"/>
    <cellStyle name="Accent6 3" xfId="10628" xr:uid="{00000000-0005-0000-0000-000080290000}"/>
    <cellStyle name="Accent6 3 2" xfId="10629" xr:uid="{00000000-0005-0000-0000-000081290000}"/>
    <cellStyle name="Accent6 4" xfId="10630" xr:uid="{00000000-0005-0000-0000-000082290000}"/>
    <cellStyle name="Accent6 4 2" xfId="10631" xr:uid="{00000000-0005-0000-0000-000083290000}"/>
    <cellStyle name="Accent6 5" xfId="10632" xr:uid="{00000000-0005-0000-0000-000084290000}"/>
    <cellStyle name="Accent6 5 2" xfId="10633" xr:uid="{00000000-0005-0000-0000-000085290000}"/>
    <cellStyle name="Accent6 6" xfId="10634" xr:uid="{00000000-0005-0000-0000-000086290000}"/>
    <cellStyle name="Accent6 6 2" xfId="10635" xr:uid="{00000000-0005-0000-0000-000087290000}"/>
    <cellStyle name="Accent6 7" xfId="10636" xr:uid="{00000000-0005-0000-0000-000088290000}"/>
    <cellStyle name="Accent6 7 2" xfId="10637" xr:uid="{00000000-0005-0000-0000-000089290000}"/>
    <cellStyle name="Accent6 8" xfId="10638" xr:uid="{00000000-0005-0000-0000-00008A290000}"/>
    <cellStyle name="Accent6 8 2" xfId="10639" xr:uid="{00000000-0005-0000-0000-00008B290000}"/>
    <cellStyle name="Accent6 9" xfId="10640" xr:uid="{00000000-0005-0000-0000-00008C290000}"/>
    <cellStyle name="Accent6 9 2" xfId="10641" xr:uid="{00000000-0005-0000-0000-00008D290000}"/>
    <cellStyle name="ÀH«áªº¶W³sµ²" xfId="10642" xr:uid="{00000000-0005-0000-0000-00008E290000}"/>
    <cellStyle name="Akzent1 2" xfId="10643" xr:uid="{00000000-0005-0000-0000-00008F290000}"/>
    <cellStyle name="Akzent2 2" xfId="10644" xr:uid="{00000000-0005-0000-0000-000090290000}"/>
    <cellStyle name="Akzent3 2" xfId="10645" xr:uid="{00000000-0005-0000-0000-000091290000}"/>
    <cellStyle name="Akzent4 2" xfId="10646" xr:uid="{00000000-0005-0000-0000-000092290000}"/>
    <cellStyle name="Akzent5 2" xfId="10647" xr:uid="{00000000-0005-0000-0000-000093290000}"/>
    <cellStyle name="Akzent6 2" xfId="10648" xr:uid="{00000000-0005-0000-0000-000094290000}"/>
    <cellStyle name="amount" xfId="10649" xr:uid="{00000000-0005-0000-0000-000095290000}"/>
    <cellStyle name="amount 2" xfId="10650" xr:uid="{00000000-0005-0000-0000-000096290000}"/>
    <cellStyle name="Ausgabe 2" xfId="10651" xr:uid="{00000000-0005-0000-0000-000097290000}"/>
    <cellStyle name="Ausgabe 2 2" xfId="10652" xr:uid="{00000000-0005-0000-0000-000098290000}"/>
    <cellStyle name="Ausgabe 3" xfId="10653" xr:uid="{00000000-0005-0000-0000-000099290000}"/>
    <cellStyle name="Avertissement" xfId="10654" xr:uid="{00000000-0005-0000-0000-00009A290000}"/>
    <cellStyle name="Avertissement 2" xfId="10655" xr:uid="{00000000-0005-0000-0000-00009B290000}"/>
    <cellStyle name="Bad 10" xfId="10656" xr:uid="{00000000-0005-0000-0000-00009C290000}"/>
    <cellStyle name="Bad 10 2" xfId="10657" xr:uid="{00000000-0005-0000-0000-00009D290000}"/>
    <cellStyle name="Bad 11" xfId="10658" xr:uid="{00000000-0005-0000-0000-00009E290000}"/>
    <cellStyle name="Bad 11 2" xfId="10659" xr:uid="{00000000-0005-0000-0000-00009F290000}"/>
    <cellStyle name="Bad 12" xfId="10660" xr:uid="{00000000-0005-0000-0000-0000A0290000}"/>
    <cellStyle name="Bad 13" xfId="10661" xr:uid="{00000000-0005-0000-0000-0000A1290000}"/>
    <cellStyle name="Bad 2" xfId="10662" xr:uid="{00000000-0005-0000-0000-0000A2290000}"/>
    <cellStyle name="Bad 2 2" xfId="10663" xr:uid="{00000000-0005-0000-0000-0000A3290000}"/>
    <cellStyle name="Bad 3" xfId="10664" xr:uid="{00000000-0005-0000-0000-0000A4290000}"/>
    <cellStyle name="Bad 3 2" xfId="10665" xr:uid="{00000000-0005-0000-0000-0000A5290000}"/>
    <cellStyle name="Bad 3 3" xfId="10666" xr:uid="{00000000-0005-0000-0000-0000A6290000}"/>
    <cellStyle name="Bad 4" xfId="10667" xr:uid="{00000000-0005-0000-0000-0000A7290000}"/>
    <cellStyle name="Bad 4 2" xfId="10668" xr:uid="{00000000-0005-0000-0000-0000A8290000}"/>
    <cellStyle name="Bad 5" xfId="10669" xr:uid="{00000000-0005-0000-0000-0000A9290000}"/>
    <cellStyle name="Bad 5 2" xfId="10670" xr:uid="{00000000-0005-0000-0000-0000AA290000}"/>
    <cellStyle name="Bad 6" xfId="10671" xr:uid="{00000000-0005-0000-0000-0000AB290000}"/>
    <cellStyle name="Bad 6 2" xfId="10672" xr:uid="{00000000-0005-0000-0000-0000AC290000}"/>
    <cellStyle name="Bad 7" xfId="10673" xr:uid="{00000000-0005-0000-0000-0000AD290000}"/>
    <cellStyle name="Bad 7 2" xfId="10674" xr:uid="{00000000-0005-0000-0000-0000AE290000}"/>
    <cellStyle name="Bad 8" xfId="10675" xr:uid="{00000000-0005-0000-0000-0000AF290000}"/>
    <cellStyle name="Bad 8 2" xfId="10676" xr:uid="{00000000-0005-0000-0000-0000B0290000}"/>
    <cellStyle name="Bad 9" xfId="10677" xr:uid="{00000000-0005-0000-0000-0000B1290000}"/>
    <cellStyle name="Bad 9 2" xfId="10678" xr:uid="{00000000-0005-0000-0000-0000B2290000}"/>
    <cellStyle name="Berechnung 2" xfId="10679" xr:uid="{00000000-0005-0000-0000-0000B3290000}"/>
    <cellStyle name="Berechnung 2 2" xfId="10680" xr:uid="{00000000-0005-0000-0000-0000B4290000}"/>
    <cellStyle name="Berechnung 3" xfId="10681" xr:uid="{00000000-0005-0000-0000-0000B5290000}"/>
    <cellStyle name="Calc Currency (0)" xfId="10682" xr:uid="{00000000-0005-0000-0000-0000B6290000}"/>
    <cellStyle name="Calc Currency (0) 1" xfId="10683" xr:uid="{00000000-0005-0000-0000-0000B7290000}"/>
    <cellStyle name="Calc Currency (0) 2" xfId="10684" xr:uid="{00000000-0005-0000-0000-0000B8290000}"/>
    <cellStyle name="Calc Currency (0) 3" xfId="10685" xr:uid="{00000000-0005-0000-0000-0000B9290000}"/>
    <cellStyle name="Calc Currency (0) 4" xfId="10686" xr:uid="{00000000-0005-0000-0000-0000BA290000}"/>
    <cellStyle name="Calc Currency (0) 5" xfId="10687" xr:uid="{00000000-0005-0000-0000-0000BB290000}"/>
    <cellStyle name="Calc Currency (2)" xfId="10688" xr:uid="{00000000-0005-0000-0000-0000BC290000}"/>
    <cellStyle name="Calc Currency (2) 1" xfId="10689" xr:uid="{00000000-0005-0000-0000-0000BD290000}"/>
    <cellStyle name="Calc Currency (2) 2" xfId="10690" xr:uid="{00000000-0005-0000-0000-0000BE290000}"/>
    <cellStyle name="Calc Currency (2) 3" xfId="10691" xr:uid="{00000000-0005-0000-0000-0000BF290000}"/>
    <cellStyle name="Calc Currency (2) 4" xfId="10692" xr:uid="{00000000-0005-0000-0000-0000C0290000}"/>
    <cellStyle name="Calc Currency (2) 5" xfId="10693" xr:uid="{00000000-0005-0000-0000-0000C1290000}"/>
    <cellStyle name="Calc Percent (0)" xfId="10694" xr:uid="{00000000-0005-0000-0000-0000C2290000}"/>
    <cellStyle name="Calc Percent (0) 1" xfId="10695" xr:uid="{00000000-0005-0000-0000-0000C3290000}"/>
    <cellStyle name="Calc Percent (0) 2" xfId="10696" xr:uid="{00000000-0005-0000-0000-0000C4290000}"/>
    <cellStyle name="Calc Percent (0) 3" xfId="10697" xr:uid="{00000000-0005-0000-0000-0000C5290000}"/>
    <cellStyle name="Calc Percent (0) 4" xfId="10698" xr:uid="{00000000-0005-0000-0000-0000C6290000}"/>
    <cellStyle name="Calc Percent (0) 5" xfId="10699" xr:uid="{00000000-0005-0000-0000-0000C7290000}"/>
    <cellStyle name="Calc Percent (1)" xfId="10700" xr:uid="{00000000-0005-0000-0000-0000C8290000}"/>
    <cellStyle name="Calc Percent (1) 1" xfId="10701" xr:uid="{00000000-0005-0000-0000-0000C9290000}"/>
    <cellStyle name="Calc Percent (1) 2" xfId="10702" xr:uid="{00000000-0005-0000-0000-0000CA290000}"/>
    <cellStyle name="Calc Percent (1) 3" xfId="10703" xr:uid="{00000000-0005-0000-0000-0000CB290000}"/>
    <cellStyle name="Calc Percent (1) 4" xfId="10704" xr:uid="{00000000-0005-0000-0000-0000CC290000}"/>
    <cellStyle name="Calc Percent (1) 5" xfId="10705" xr:uid="{00000000-0005-0000-0000-0000CD290000}"/>
    <cellStyle name="Calc Percent (2)" xfId="10706" xr:uid="{00000000-0005-0000-0000-0000CE290000}"/>
    <cellStyle name="Calc Percent (2) 1" xfId="10707" xr:uid="{00000000-0005-0000-0000-0000CF290000}"/>
    <cellStyle name="Calc Percent (2) 2" xfId="10708" xr:uid="{00000000-0005-0000-0000-0000D0290000}"/>
    <cellStyle name="Calc Percent (2) 3" xfId="10709" xr:uid="{00000000-0005-0000-0000-0000D1290000}"/>
    <cellStyle name="Calc Percent (2) 4" xfId="10710" xr:uid="{00000000-0005-0000-0000-0000D2290000}"/>
    <cellStyle name="Calc Percent (2) 5" xfId="10711" xr:uid="{00000000-0005-0000-0000-0000D3290000}"/>
    <cellStyle name="Calc Units (0)" xfId="10712" xr:uid="{00000000-0005-0000-0000-0000D4290000}"/>
    <cellStyle name="Calc Units (0) 1" xfId="10713" xr:uid="{00000000-0005-0000-0000-0000D5290000}"/>
    <cellStyle name="Calc Units (0) 2" xfId="10714" xr:uid="{00000000-0005-0000-0000-0000D6290000}"/>
    <cellStyle name="Calc Units (0) 3" xfId="10715" xr:uid="{00000000-0005-0000-0000-0000D7290000}"/>
    <cellStyle name="Calc Units (0) 4" xfId="10716" xr:uid="{00000000-0005-0000-0000-0000D8290000}"/>
    <cellStyle name="Calc Units (0) 5" xfId="10717" xr:uid="{00000000-0005-0000-0000-0000D9290000}"/>
    <cellStyle name="Calc Units (1)" xfId="10718" xr:uid="{00000000-0005-0000-0000-0000DA290000}"/>
    <cellStyle name="Calc Units (1) 1" xfId="10719" xr:uid="{00000000-0005-0000-0000-0000DB290000}"/>
    <cellStyle name="Calc Units (1) 2" xfId="10720" xr:uid="{00000000-0005-0000-0000-0000DC290000}"/>
    <cellStyle name="Calc Units (1) 3" xfId="10721" xr:uid="{00000000-0005-0000-0000-0000DD290000}"/>
    <cellStyle name="Calc Units (1) 4" xfId="10722" xr:uid="{00000000-0005-0000-0000-0000DE290000}"/>
    <cellStyle name="Calc Units (1) 5" xfId="10723" xr:uid="{00000000-0005-0000-0000-0000DF290000}"/>
    <cellStyle name="Calc Units (2)" xfId="10724" xr:uid="{00000000-0005-0000-0000-0000E0290000}"/>
    <cellStyle name="Calc Units (2) 1" xfId="10725" xr:uid="{00000000-0005-0000-0000-0000E1290000}"/>
    <cellStyle name="Calc Units (2) 2" xfId="10726" xr:uid="{00000000-0005-0000-0000-0000E2290000}"/>
    <cellStyle name="Calc Units (2) 3" xfId="10727" xr:uid="{00000000-0005-0000-0000-0000E3290000}"/>
    <cellStyle name="Calc Units (2) 4" xfId="10728" xr:uid="{00000000-0005-0000-0000-0000E4290000}"/>
    <cellStyle name="Calc Units (2) 5" xfId="10729" xr:uid="{00000000-0005-0000-0000-0000E5290000}"/>
    <cellStyle name="Calcul" xfId="10730" xr:uid="{00000000-0005-0000-0000-0000E6290000}"/>
    <cellStyle name="Calcul 2" xfId="10731" xr:uid="{00000000-0005-0000-0000-0000E7290000}"/>
    <cellStyle name="Calcul 2 2" xfId="10732" xr:uid="{00000000-0005-0000-0000-0000E8290000}"/>
    <cellStyle name="Calcul 3" xfId="10733" xr:uid="{00000000-0005-0000-0000-0000E9290000}"/>
    <cellStyle name="Calculation 10" xfId="10734" xr:uid="{00000000-0005-0000-0000-0000EA290000}"/>
    <cellStyle name="Calculation 10 2" xfId="10735" xr:uid="{00000000-0005-0000-0000-0000EB290000}"/>
    <cellStyle name="Calculation 10 2 2" xfId="10736" xr:uid="{00000000-0005-0000-0000-0000EC290000}"/>
    <cellStyle name="Calculation 10 3" xfId="10737" xr:uid="{00000000-0005-0000-0000-0000ED290000}"/>
    <cellStyle name="Calculation 11" xfId="10738" xr:uid="{00000000-0005-0000-0000-0000EE290000}"/>
    <cellStyle name="Calculation 11 2" xfId="10739" xr:uid="{00000000-0005-0000-0000-0000EF290000}"/>
    <cellStyle name="Calculation 12" xfId="10740" xr:uid="{00000000-0005-0000-0000-0000F0290000}"/>
    <cellStyle name="Calculation 12 2" xfId="10741" xr:uid="{00000000-0005-0000-0000-0000F1290000}"/>
    <cellStyle name="Calculation 2" xfId="10742" xr:uid="{00000000-0005-0000-0000-0000F2290000}"/>
    <cellStyle name="Calculation 2 2" xfId="10743" xr:uid="{00000000-0005-0000-0000-0000F3290000}"/>
    <cellStyle name="Calculation 2 2 2" xfId="10744" xr:uid="{00000000-0005-0000-0000-0000F4290000}"/>
    <cellStyle name="Calculation 2 3" xfId="10745" xr:uid="{00000000-0005-0000-0000-0000F5290000}"/>
    <cellStyle name="Calculation 3" xfId="10746" xr:uid="{00000000-0005-0000-0000-0000F6290000}"/>
    <cellStyle name="Calculation 3 2" xfId="10747" xr:uid="{00000000-0005-0000-0000-0000F7290000}"/>
    <cellStyle name="Calculation 3 2 2" xfId="10748" xr:uid="{00000000-0005-0000-0000-0000F8290000}"/>
    <cellStyle name="Calculation 3 3" xfId="10749" xr:uid="{00000000-0005-0000-0000-0000F9290000}"/>
    <cellStyle name="Calculation 4" xfId="10750" xr:uid="{00000000-0005-0000-0000-0000FA290000}"/>
    <cellStyle name="Calculation 4 2" xfId="10751" xr:uid="{00000000-0005-0000-0000-0000FB290000}"/>
    <cellStyle name="Calculation 4 2 2" xfId="10752" xr:uid="{00000000-0005-0000-0000-0000FC290000}"/>
    <cellStyle name="Calculation 4 3" xfId="10753" xr:uid="{00000000-0005-0000-0000-0000FD290000}"/>
    <cellStyle name="Calculation 5" xfId="10754" xr:uid="{00000000-0005-0000-0000-0000FE290000}"/>
    <cellStyle name="Calculation 5 2" xfId="10755" xr:uid="{00000000-0005-0000-0000-0000FF290000}"/>
    <cellStyle name="Calculation 5 2 2" xfId="10756" xr:uid="{00000000-0005-0000-0000-0000002A0000}"/>
    <cellStyle name="Calculation 5 3" xfId="10757" xr:uid="{00000000-0005-0000-0000-0000012A0000}"/>
    <cellStyle name="Calculation 6" xfId="10758" xr:uid="{00000000-0005-0000-0000-0000022A0000}"/>
    <cellStyle name="Calculation 6 2" xfId="10759" xr:uid="{00000000-0005-0000-0000-0000032A0000}"/>
    <cellStyle name="Calculation 6 2 2" xfId="10760" xr:uid="{00000000-0005-0000-0000-0000042A0000}"/>
    <cellStyle name="Calculation 6 3" xfId="10761" xr:uid="{00000000-0005-0000-0000-0000052A0000}"/>
    <cellStyle name="Calculation 7" xfId="10762" xr:uid="{00000000-0005-0000-0000-0000062A0000}"/>
    <cellStyle name="Calculation 7 2" xfId="10763" xr:uid="{00000000-0005-0000-0000-0000072A0000}"/>
    <cellStyle name="Calculation 7 2 2" xfId="10764" xr:uid="{00000000-0005-0000-0000-0000082A0000}"/>
    <cellStyle name="Calculation 7 3" xfId="10765" xr:uid="{00000000-0005-0000-0000-0000092A0000}"/>
    <cellStyle name="Calculation 8" xfId="10766" xr:uid="{00000000-0005-0000-0000-00000A2A0000}"/>
    <cellStyle name="Calculation 8 2" xfId="10767" xr:uid="{00000000-0005-0000-0000-00000B2A0000}"/>
    <cellStyle name="Calculation 8 2 2" xfId="10768" xr:uid="{00000000-0005-0000-0000-00000C2A0000}"/>
    <cellStyle name="Calculation 8 3" xfId="10769" xr:uid="{00000000-0005-0000-0000-00000D2A0000}"/>
    <cellStyle name="Calculation 9" xfId="10770" xr:uid="{00000000-0005-0000-0000-00000E2A0000}"/>
    <cellStyle name="Calculation 9 2" xfId="10771" xr:uid="{00000000-0005-0000-0000-00000F2A0000}"/>
    <cellStyle name="Calculation 9 2 2" xfId="10772" xr:uid="{00000000-0005-0000-0000-0000102A0000}"/>
    <cellStyle name="Calculation 9 3" xfId="10773" xr:uid="{00000000-0005-0000-0000-0000112A0000}"/>
    <cellStyle name="Cellule liée" xfId="10774" xr:uid="{00000000-0005-0000-0000-0000122A0000}"/>
    <cellStyle name="Cellule liée 2" xfId="10775" xr:uid="{00000000-0005-0000-0000-0000132A0000}"/>
    <cellStyle name="Check Cell 10" xfId="10776" xr:uid="{00000000-0005-0000-0000-0000142A0000}"/>
    <cellStyle name="Check Cell 10 2" xfId="10777" xr:uid="{00000000-0005-0000-0000-0000152A0000}"/>
    <cellStyle name="Check Cell 11" xfId="10778" xr:uid="{00000000-0005-0000-0000-0000162A0000}"/>
    <cellStyle name="Check Cell 11 2" xfId="10779" xr:uid="{00000000-0005-0000-0000-0000172A0000}"/>
    <cellStyle name="Check Cell 12" xfId="10780" xr:uid="{00000000-0005-0000-0000-0000182A0000}"/>
    <cellStyle name="Check Cell 13" xfId="10781" xr:uid="{00000000-0005-0000-0000-0000192A0000}"/>
    <cellStyle name="Check Cell 2" xfId="10782" xr:uid="{00000000-0005-0000-0000-00001A2A0000}"/>
    <cellStyle name="Check Cell 2 2" xfId="10783" xr:uid="{00000000-0005-0000-0000-00001B2A0000}"/>
    <cellStyle name="Check Cell 3" xfId="10784" xr:uid="{00000000-0005-0000-0000-00001C2A0000}"/>
    <cellStyle name="Check Cell 3 2" xfId="10785" xr:uid="{00000000-0005-0000-0000-00001D2A0000}"/>
    <cellStyle name="Check Cell 4" xfId="10786" xr:uid="{00000000-0005-0000-0000-00001E2A0000}"/>
    <cellStyle name="Check Cell 4 2" xfId="10787" xr:uid="{00000000-0005-0000-0000-00001F2A0000}"/>
    <cellStyle name="Check Cell 5" xfId="10788" xr:uid="{00000000-0005-0000-0000-0000202A0000}"/>
    <cellStyle name="Check Cell 5 2" xfId="10789" xr:uid="{00000000-0005-0000-0000-0000212A0000}"/>
    <cellStyle name="Check Cell 6" xfId="10790" xr:uid="{00000000-0005-0000-0000-0000222A0000}"/>
    <cellStyle name="Check Cell 6 2" xfId="10791" xr:uid="{00000000-0005-0000-0000-0000232A0000}"/>
    <cellStyle name="Check Cell 7" xfId="10792" xr:uid="{00000000-0005-0000-0000-0000242A0000}"/>
    <cellStyle name="Check Cell 7 2" xfId="10793" xr:uid="{00000000-0005-0000-0000-0000252A0000}"/>
    <cellStyle name="Check Cell 8" xfId="10794" xr:uid="{00000000-0005-0000-0000-0000262A0000}"/>
    <cellStyle name="Check Cell 8 2" xfId="10795" xr:uid="{00000000-0005-0000-0000-0000272A0000}"/>
    <cellStyle name="Check Cell 9" xfId="10796" xr:uid="{00000000-0005-0000-0000-0000282A0000}"/>
    <cellStyle name="Check Cell 9 2" xfId="10797" xr:uid="{00000000-0005-0000-0000-0000292A0000}"/>
    <cellStyle name="Clarence's Normal" xfId="10798" xr:uid="{00000000-0005-0000-0000-00002A2A0000}"/>
    <cellStyle name="Column Headings" xfId="10799" xr:uid="{00000000-0005-0000-0000-00002B2A0000}"/>
    <cellStyle name="Column Headings 2" xfId="10800" xr:uid="{00000000-0005-0000-0000-00002C2A0000}"/>
    <cellStyle name="Comma" xfId="58337" builtinId="3"/>
    <cellStyle name="Comma  - Style1" xfId="10801" xr:uid="{00000000-0005-0000-0000-00002D2A0000}"/>
    <cellStyle name="Comma  - Style2" xfId="10802" xr:uid="{00000000-0005-0000-0000-00002E2A0000}"/>
    <cellStyle name="Comma  - Style3" xfId="10803" xr:uid="{00000000-0005-0000-0000-00002F2A0000}"/>
    <cellStyle name="Comma  - Style4" xfId="10804" xr:uid="{00000000-0005-0000-0000-0000302A0000}"/>
    <cellStyle name="Comma  - Style5" xfId="10805" xr:uid="{00000000-0005-0000-0000-0000312A0000}"/>
    <cellStyle name="Comma  - Style6" xfId="10806" xr:uid="{00000000-0005-0000-0000-0000322A0000}"/>
    <cellStyle name="Comma  - Style7" xfId="10807" xr:uid="{00000000-0005-0000-0000-0000332A0000}"/>
    <cellStyle name="Comma  - Style8" xfId="10808" xr:uid="{00000000-0005-0000-0000-0000342A0000}"/>
    <cellStyle name="Comma [00]" xfId="10809" xr:uid="{00000000-0005-0000-0000-0000352A0000}"/>
    <cellStyle name="Comma [00] 1" xfId="10810" xr:uid="{00000000-0005-0000-0000-0000362A0000}"/>
    <cellStyle name="Comma [00] 2" xfId="10811" xr:uid="{00000000-0005-0000-0000-0000372A0000}"/>
    <cellStyle name="Comma [00] 3" xfId="10812" xr:uid="{00000000-0005-0000-0000-0000382A0000}"/>
    <cellStyle name="Comma [00] 4" xfId="10813" xr:uid="{00000000-0005-0000-0000-0000392A0000}"/>
    <cellStyle name="Comma [00] 5" xfId="10814" xr:uid="{00000000-0005-0000-0000-00003A2A0000}"/>
    <cellStyle name="Comma [2]" xfId="10815" xr:uid="{00000000-0005-0000-0000-00003B2A0000}"/>
    <cellStyle name="Comma 000's" xfId="10816" xr:uid="{00000000-0005-0000-0000-00003C2A0000}"/>
    <cellStyle name="Comma 000's Zero" xfId="10817" xr:uid="{00000000-0005-0000-0000-00003D2A0000}"/>
    <cellStyle name="Comma 10" xfId="10818" xr:uid="{00000000-0005-0000-0000-00003E2A0000}"/>
    <cellStyle name="Comma 11" xfId="10819" xr:uid="{00000000-0005-0000-0000-00003F2A0000}"/>
    <cellStyle name="Comma 12" xfId="10820" xr:uid="{00000000-0005-0000-0000-0000402A0000}"/>
    <cellStyle name="Comma 13" xfId="10821" xr:uid="{00000000-0005-0000-0000-0000412A0000}"/>
    <cellStyle name="Comma 14" xfId="10822" xr:uid="{00000000-0005-0000-0000-0000422A0000}"/>
    <cellStyle name="Comma 15" xfId="10823" xr:uid="{00000000-0005-0000-0000-0000432A0000}"/>
    <cellStyle name="Comma 16" xfId="10824" xr:uid="{00000000-0005-0000-0000-0000442A0000}"/>
    <cellStyle name="Comma 17" xfId="10825" xr:uid="{00000000-0005-0000-0000-0000452A0000}"/>
    <cellStyle name="Comma 18" xfId="10826" xr:uid="{00000000-0005-0000-0000-0000462A0000}"/>
    <cellStyle name="Comma 19" xfId="10827" xr:uid="{00000000-0005-0000-0000-0000472A0000}"/>
    <cellStyle name="Comma 2" xfId="10828" xr:uid="{00000000-0005-0000-0000-0000482A0000}"/>
    <cellStyle name="Comma 2 10" xfId="10829" xr:uid="{00000000-0005-0000-0000-0000492A0000}"/>
    <cellStyle name="Comma 2 100" xfId="10830" xr:uid="{00000000-0005-0000-0000-00004A2A0000}"/>
    <cellStyle name="Comma 2 101" xfId="10831" xr:uid="{00000000-0005-0000-0000-00004B2A0000}"/>
    <cellStyle name="Comma 2 102" xfId="10832" xr:uid="{00000000-0005-0000-0000-00004C2A0000}"/>
    <cellStyle name="Comma 2 103" xfId="10833" xr:uid="{00000000-0005-0000-0000-00004D2A0000}"/>
    <cellStyle name="Comma 2 104" xfId="10834" xr:uid="{00000000-0005-0000-0000-00004E2A0000}"/>
    <cellStyle name="Comma 2 105" xfId="10835" xr:uid="{00000000-0005-0000-0000-00004F2A0000}"/>
    <cellStyle name="Comma 2 106" xfId="10836" xr:uid="{00000000-0005-0000-0000-0000502A0000}"/>
    <cellStyle name="Comma 2 107" xfId="10837" xr:uid="{00000000-0005-0000-0000-0000512A0000}"/>
    <cellStyle name="Comma 2 108" xfId="10838" xr:uid="{00000000-0005-0000-0000-0000522A0000}"/>
    <cellStyle name="Comma 2 109" xfId="10839" xr:uid="{00000000-0005-0000-0000-0000532A0000}"/>
    <cellStyle name="Comma 2 11" xfId="10840" xr:uid="{00000000-0005-0000-0000-0000542A0000}"/>
    <cellStyle name="Comma 2 110" xfId="10841" xr:uid="{00000000-0005-0000-0000-0000552A0000}"/>
    <cellStyle name="Comma 2 111" xfId="10842" xr:uid="{00000000-0005-0000-0000-0000562A0000}"/>
    <cellStyle name="Comma 2 112" xfId="10843" xr:uid="{00000000-0005-0000-0000-0000572A0000}"/>
    <cellStyle name="Comma 2 112 2" xfId="10844" xr:uid="{00000000-0005-0000-0000-0000582A0000}"/>
    <cellStyle name="Comma 2 113" xfId="10845" xr:uid="{00000000-0005-0000-0000-0000592A0000}"/>
    <cellStyle name="Comma 2 12" xfId="10846" xr:uid="{00000000-0005-0000-0000-00005A2A0000}"/>
    <cellStyle name="Comma 2 13" xfId="10847" xr:uid="{00000000-0005-0000-0000-00005B2A0000}"/>
    <cellStyle name="Comma 2 14" xfId="10848" xr:uid="{00000000-0005-0000-0000-00005C2A0000}"/>
    <cellStyle name="Comma 2 15" xfId="10849" xr:uid="{00000000-0005-0000-0000-00005D2A0000}"/>
    <cellStyle name="Comma 2 16" xfId="10850" xr:uid="{00000000-0005-0000-0000-00005E2A0000}"/>
    <cellStyle name="Comma 2 17" xfId="10851" xr:uid="{00000000-0005-0000-0000-00005F2A0000}"/>
    <cellStyle name="Comma 2 18" xfId="10852" xr:uid="{00000000-0005-0000-0000-0000602A0000}"/>
    <cellStyle name="Comma 2 19" xfId="10853" xr:uid="{00000000-0005-0000-0000-0000612A0000}"/>
    <cellStyle name="Comma 2 2" xfId="10854" xr:uid="{00000000-0005-0000-0000-0000622A0000}"/>
    <cellStyle name="Comma 2 2 2" xfId="10855" xr:uid="{00000000-0005-0000-0000-0000632A0000}"/>
    <cellStyle name="Comma 2 2 3" xfId="10856" xr:uid="{00000000-0005-0000-0000-0000642A0000}"/>
    <cellStyle name="Comma 2 20" xfId="10857" xr:uid="{00000000-0005-0000-0000-0000652A0000}"/>
    <cellStyle name="Comma 2 21" xfId="10858" xr:uid="{00000000-0005-0000-0000-0000662A0000}"/>
    <cellStyle name="Comma 2 22" xfId="10859" xr:uid="{00000000-0005-0000-0000-0000672A0000}"/>
    <cellStyle name="Comma 2 23" xfId="10860" xr:uid="{00000000-0005-0000-0000-0000682A0000}"/>
    <cellStyle name="Comma 2 24" xfId="10861" xr:uid="{00000000-0005-0000-0000-0000692A0000}"/>
    <cellStyle name="Comma 2 25" xfId="10862" xr:uid="{00000000-0005-0000-0000-00006A2A0000}"/>
    <cellStyle name="Comma 2 26" xfId="10863" xr:uid="{00000000-0005-0000-0000-00006B2A0000}"/>
    <cellStyle name="Comma 2 27" xfId="10864" xr:uid="{00000000-0005-0000-0000-00006C2A0000}"/>
    <cellStyle name="Comma 2 28" xfId="10865" xr:uid="{00000000-0005-0000-0000-00006D2A0000}"/>
    <cellStyle name="Comma 2 29" xfId="10866" xr:uid="{00000000-0005-0000-0000-00006E2A0000}"/>
    <cellStyle name="Comma 2 3" xfId="10867" xr:uid="{00000000-0005-0000-0000-00006F2A0000}"/>
    <cellStyle name="Comma 2 30" xfId="10868" xr:uid="{00000000-0005-0000-0000-0000702A0000}"/>
    <cellStyle name="Comma 2 31" xfId="10869" xr:uid="{00000000-0005-0000-0000-0000712A0000}"/>
    <cellStyle name="Comma 2 32" xfId="10870" xr:uid="{00000000-0005-0000-0000-0000722A0000}"/>
    <cellStyle name="Comma 2 33" xfId="10871" xr:uid="{00000000-0005-0000-0000-0000732A0000}"/>
    <cellStyle name="Comma 2 34" xfId="10872" xr:uid="{00000000-0005-0000-0000-0000742A0000}"/>
    <cellStyle name="Comma 2 35" xfId="10873" xr:uid="{00000000-0005-0000-0000-0000752A0000}"/>
    <cellStyle name="Comma 2 36" xfId="10874" xr:uid="{00000000-0005-0000-0000-0000762A0000}"/>
    <cellStyle name="Comma 2 37" xfId="10875" xr:uid="{00000000-0005-0000-0000-0000772A0000}"/>
    <cellStyle name="Comma 2 38" xfId="10876" xr:uid="{00000000-0005-0000-0000-0000782A0000}"/>
    <cellStyle name="Comma 2 39" xfId="10877" xr:uid="{00000000-0005-0000-0000-0000792A0000}"/>
    <cellStyle name="Comma 2 4" xfId="10878" xr:uid="{00000000-0005-0000-0000-00007A2A0000}"/>
    <cellStyle name="Comma 2 40" xfId="10879" xr:uid="{00000000-0005-0000-0000-00007B2A0000}"/>
    <cellStyle name="Comma 2 41" xfId="10880" xr:uid="{00000000-0005-0000-0000-00007C2A0000}"/>
    <cellStyle name="Comma 2 42" xfId="10881" xr:uid="{00000000-0005-0000-0000-00007D2A0000}"/>
    <cellStyle name="Comma 2 43" xfId="10882" xr:uid="{00000000-0005-0000-0000-00007E2A0000}"/>
    <cellStyle name="Comma 2 44" xfId="10883" xr:uid="{00000000-0005-0000-0000-00007F2A0000}"/>
    <cellStyle name="Comma 2 45" xfId="10884" xr:uid="{00000000-0005-0000-0000-0000802A0000}"/>
    <cellStyle name="Comma 2 46" xfId="10885" xr:uid="{00000000-0005-0000-0000-0000812A0000}"/>
    <cellStyle name="Comma 2 47" xfId="10886" xr:uid="{00000000-0005-0000-0000-0000822A0000}"/>
    <cellStyle name="Comma 2 48" xfId="10887" xr:uid="{00000000-0005-0000-0000-0000832A0000}"/>
    <cellStyle name="Comma 2 49" xfId="10888" xr:uid="{00000000-0005-0000-0000-0000842A0000}"/>
    <cellStyle name="Comma 2 5" xfId="10889" xr:uid="{00000000-0005-0000-0000-0000852A0000}"/>
    <cellStyle name="Comma 2 50" xfId="10890" xr:uid="{00000000-0005-0000-0000-0000862A0000}"/>
    <cellStyle name="Comma 2 51" xfId="10891" xr:uid="{00000000-0005-0000-0000-0000872A0000}"/>
    <cellStyle name="Comma 2 52" xfId="10892" xr:uid="{00000000-0005-0000-0000-0000882A0000}"/>
    <cellStyle name="Comma 2 53" xfId="10893" xr:uid="{00000000-0005-0000-0000-0000892A0000}"/>
    <cellStyle name="Comma 2 54" xfId="10894" xr:uid="{00000000-0005-0000-0000-00008A2A0000}"/>
    <cellStyle name="Comma 2 55" xfId="10895" xr:uid="{00000000-0005-0000-0000-00008B2A0000}"/>
    <cellStyle name="Comma 2 56" xfId="10896" xr:uid="{00000000-0005-0000-0000-00008C2A0000}"/>
    <cellStyle name="Comma 2 57" xfId="10897" xr:uid="{00000000-0005-0000-0000-00008D2A0000}"/>
    <cellStyle name="Comma 2 58" xfId="10898" xr:uid="{00000000-0005-0000-0000-00008E2A0000}"/>
    <cellStyle name="Comma 2 59" xfId="10899" xr:uid="{00000000-0005-0000-0000-00008F2A0000}"/>
    <cellStyle name="Comma 2 6" xfId="10900" xr:uid="{00000000-0005-0000-0000-0000902A0000}"/>
    <cellStyle name="Comma 2 60" xfId="10901" xr:uid="{00000000-0005-0000-0000-0000912A0000}"/>
    <cellStyle name="Comma 2 61" xfId="10902" xr:uid="{00000000-0005-0000-0000-0000922A0000}"/>
    <cellStyle name="Comma 2 62" xfId="10903" xr:uid="{00000000-0005-0000-0000-0000932A0000}"/>
    <cellStyle name="Comma 2 63" xfId="10904" xr:uid="{00000000-0005-0000-0000-0000942A0000}"/>
    <cellStyle name="Comma 2 64" xfId="10905" xr:uid="{00000000-0005-0000-0000-0000952A0000}"/>
    <cellStyle name="Comma 2 65" xfId="10906" xr:uid="{00000000-0005-0000-0000-0000962A0000}"/>
    <cellStyle name="Comma 2 66" xfId="10907" xr:uid="{00000000-0005-0000-0000-0000972A0000}"/>
    <cellStyle name="Comma 2 67" xfId="10908" xr:uid="{00000000-0005-0000-0000-0000982A0000}"/>
    <cellStyle name="Comma 2 68" xfId="10909" xr:uid="{00000000-0005-0000-0000-0000992A0000}"/>
    <cellStyle name="Comma 2 69" xfId="10910" xr:uid="{00000000-0005-0000-0000-00009A2A0000}"/>
    <cellStyle name="Comma 2 7" xfId="10911" xr:uid="{00000000-0005-0000-0000-00009B2A0000}"/>
    <cellStyle name="Comma 2 70" xfId="10912" xr:uid="{00000000-0005-0000-0000-00009C2A0000}"/>
    <cellStyle name="Comma 2 71" xfId="10913" xr:uid="{00000000-0005-0000-0000-00009D2A0000}"/>
    <cellStyle name="Comma 2 72" xfId="10914" xr:uid="{00000000-0005-0000-0000-00009E2A0000}"/>
    <cellStyle name="Comma 2 73" xfId="10915" xr:uid="{00000000-0005-0000-0000-00009F2A0000}"/>
    <cellStyle name="Comma 2 74" xfId="10916" xr:uid="{00000000-0005-0000-0000-0000A02A0000}"/>
    <cellStyle name="Comma 2 75" xfId="10917" xr:uid="{00000000-0005-0000-0000-0000A12A0000}"/>
    <cellStyle name="Comma 2 76" xfId="10918" xr:uid="{00000000-0005-0000-0000-0000A22A0000}"/>
    <cellStyle name="Comma 2 77" xfId="10919" xr:uid="{00000000-0005-0000-0000-0000A32A0000}"/>
    <cellStyle name="Comma 2 78" xfId="10920" xr:uid="{00000000-0005-0000-0000-0000A42A0000}"/>
    <cellStyle name="Comma 2 79" xfId="10921" xr:uid="{00000000-0005-0000-0000-0000A52A0000}"/>
    <cellStyle name="Comma 2 8" xfId="10922" xr:uid="{00000000-0005-0000-0000-0000A62A0000}"/>
    <cellStyle name="Comma 2 80" xfId="10923" xr:uid="{00000000-0005-0000-0000-0000A72A0000}"/>
    <cellStyle name="Comma 2 81" xfId="10924" xr:uid="{00000000-0005-0000-0000-0000A82A0000}"/>
    <cellStyle name="Comma 2 82" xfId="10925" xr:uid="{00000000-0005-0000-0000-0000A92A0000}"/>
    <cellStyle name="Comma 2 83" xfId="10926" xr:uid="{00000000-0005-0000-0000-0000AA2A0000}"/>
    <cellStyle name="Comma 2 84" xfId="10927" xr:uid="{00000000-0005-0000-0000-0000AB2A0000}"/>
    <cellStyle name="Comma 2 85" xfId="10928" xr:uid="{00000000-0005-0000-0000-0000AC2A0000}"/>
    <cellStyle name="Comma 2 86" xfId="10929" xr:uid="{00000000-0005-0000-0000-0000AD2A0000}"/>
    <cellStyle name="Comma 2 87" xfId="10930" xr:uid="{00000000-0005-0000-0000-0000AE2A0000}"/>
    <cellStyle name="Comma 2 88" xfId="10931" xr:uid="{00000000-0005-0000-0000-0000AF2A0000}"/>
    <cellStyle name="Comma 2 89" xfId="10932" xr:uid="{00000000-0005-0000-0000-0000B02A0000}"/>
    <cellStyle name="Comma 2 9" xfId="10933" xr:uid="{00000000-0005-0000-0000-0000B12A0000}"/>
    <cellStyle name="Comma 2 90" xfId="10934" xr:uid="{00000000-0005-0000-0000-0000B22A0000}"/>
    <cellStyle name="Comma 2 91" xfId="10935" xr:uid="{00000000-0005-0000-0000-0000B32A0000}"/>
    <cellStyle name="Comma 2 92" xfId="10936" xr:uid="{00000000-0005-0000-0000-0000B42A0000}"/>
    <cellStyle name="Comma 2 93" xfId="10937" xr:uid="{00000000-0005-0000-0000-0000B52A0000}"/>
    <cellStyle name="Comma 2 94" xfId="10938" xr:uid="{00000000-0005-0000-0000-0000B62A0000}"/>
    <cellStyle name="Comma 2 95" xfId="10939" xr:uid="{00000000-0005-0000-0000-0000B72A0000}"/>
    <cellStyle name="Comma 2 96" xfId="10940" xr:uid="{00000000-0005-0000-0000-0000B82A0000}"/>
    <cellStyle name="Comma 2 97" xfId="10941" xr:uid="{00000000-0005-0000-0000-0000B92A0000}"/>
    <cellStyle name="Comma 2 98" xfId="10942" xr:uid="{00000000-0005-0000-0000-0000BA2A0000}"/>
    <cellStyle name="Comma 2 99" xfId="10943" xr:uid="{00000000-0005-0000-0000-0000BB2A0000}"/>
    <cellStyle name="Comma 20" xfId="10944" xr:uid="{00000000-0005-0000-0000-0000BC2A0000}"/>
    <cellStyle name="Comma 21" xfId="10945" xr:uid="{00000000-0005-0000-0000-0000BD2A0000}"/>
    <cellStyle name="Comma 22" xfId="10946" xr:uid="{00000000-0005-0000-0000-0000BE2A0000}"/>
    <cellStyle name="Comma 23" xfId="10947" xr:uid="{00000000-0005-0000-0000-0000BF2A0000}"/>
    <cellStyle name="Comma 24" xfId="10948" xr:uid="{00000000-0005-0000-0000-0000C02A0000}"/>
    <cellStyle name="Comma 25" xfId="10949" xr:uid="{00000000-0005-0000-0000-0000C12A0000}"/>
    <cellStyle name="Comma 26" xfId="10950" xr:uid="{00000000-0005-0000-0000-0000C22A0000}"/>
    <cellStyle name="Comma 27" xfId="10951" xr:uid="{00000000-0005-0000-0000-0000C32A0000}"/>
    <cellStyle name="Comma 28" xfId="10952" xr:uid="{00000000-0005-0000-0000-0000C42A0000}"/>
    <cellStyle name="Comma 29" xfId="10953" xr:uid="{00000000-0005-0000-0000-0000C52A0000}"/>
    <cellStyle name="Comma 3" xfId="10954" xr:uid="{00000000-0005-0000-0000-0000C62A0000}"/>
    <cellStyle name="Comma 3 2" xfId="10955" xr:uid="{00000000-0005-0000-0000-0000C72A0000}"/>
    <cellStyle name="Comma 3 2 2" xfId="10956" xr:uid="{00000000-0005-0000-0000-0000C82A0000}"/>
    <cellStyle name="Comma 3 3" xfId="10957" xr:uid="{00000000-0005-0000-0000-0000C92A0000}"/>
    <cellStyle name="Comma 3 4" xfId="10958" xr:uid="{00000000-0005-0000-0000-0000CA2A0000}"/>
    <cellStyle name="Comma 3 4 2" xfId="10959" xr:uid="{00000000-0005-0000-0000-0000CB2A0000}"/>
    <cellStyle name="Comma 3 5" xfId="10960" xr:uid="{00000000-0005-0000-0000-0000CC2A0000}"/>
    <cellStyle name="Comma 30" xfId="10961" xr:uid="{00000000-0005-0000-0000-0000CD2A0000}"/>
    <cellStyle name="Comma 31" xfId="10962" xr:uid="{00000000-0005-0000-0000-0000CE2A0000}"/>
    <cellStyle name="Comma 32" xfId="10963" xr:uid="{00000000-0005-0000-0000-0000CF2A0000}"/>
    <cellStyle name="Comma 33" xfId="10964" xr:uid="{00000000-0005-0000-0000-0000D02A0000}"/>
    <cellStyle name="Comma 34" xfId="10965" xr:uid="{00000000-0005-0000-0000-0000D12A0000}"/>
    <cellStyle name="Comma 35" xfId="10966" xr:uid="{00000000-0005-0000-0000-0000D22A0000}"/>
    <cellStyle name="Comma 36" xfId="10967" xr:uid="{00000000-0005-0000-0000-0000D32A0000}"/>
    <cellStyle name="Comma 37" xfId="10968" xr:uid="{00000000-0005-0000-0000-0000D42A0000}"/>
    <cellStyle name="Comma 38" xfId="10969" xr:uid="{00000000-0005-0000-0000-0000D52A0000}"/>
    <cellStyle name="Comma 39" xfId="10970" xr:uid="{00000000-0005-0000-0000-0000D62A0000}"/>
    <cellStyle name="Comma 4" xfId="10971" xr:uid="{00000000-0005-0000-0000-0000D72A0000}"/>
    <cellStyle name="Comma 4 2" xfId="10972" xr:uid="{00000000-0005-0000-0000-0000D82A0000}"/>
    <cellStyle name="Comma 4 2 2" xfId="10973" xr:uid="{00000000-0005-0000-0000-0000D92A0000}"/>
    <cellStyle name="Comma 4 2 2 2" xfId="10974" xr:uid="{00000000-0005-0000-0000-0000DA2A0000}"/>
    <cellStyle name="Comma 4 2 2 2 2" xfId="10975" xr:uid="{00000000-0005-0000-0000-0000DB2A0000}"/>
    <cellStyle name="Comma 4 2 2 2 2 2" xfId="10976" xr:uid="{00000000-0005-0000-0000-0000DC2A0000}"/>
    <cellStyle name="Comma 4 2 2 2 2 2 2" xfId="10977" xr:uid="{00000000-0005-0000-0000-0000DD2A0000}"/>
    <cellStyle name="Comma 4 2 2 2 2 3" xfId="10978" xr:uid="{00000000-0005-0000-0000-0000DE2A0000}"/>
    <cellStyle name="Comma 4 2 2 2 3" xfId="10979" xr:uid="{00000000-0005-0000-0000-0000DF2A0000}"/>
    <cellStyle name="Comma 4 2 2 2 3 2" xfId="10980" xr:uid="{00000000-0005-0000-0000-0000E02A0000}"/>
    <cellStyle name="Comma 4 2 2 2 3 2 2" xfId="10981" xr:uid="{00000000-0005-0000-0000-0000E12A0000}"/>
    <cellStyle name="Comma 4 2 2 2 3 3" xfId="10982" xr:uid="{00000000-0005-0000-0000-0000E22A0000}"/>
    <cellStyle name="Comma 4 2 2 2 4" xfId="10983" xr:uid="{00000000-0005-0000-0000-0000E32A0000}"/>
    <cellStyle name="Comma 4 2 2 2 4 2" xfId="10984" xr:uid="{00000000-0005-0000-0000-0000E42A0000}"/>
    <cellStyle name="Comma 4 2 2 2 5" xfId="10985" xr:uid="{00000000-0005-0000-0000-0000E52A0000}"/>
    <cellStyle name="Comma 4 2 2 3" xfId="10986" xr:uid="{00000000-0005-0000-0000-0000E62A0000}"/>
    <cellStyle name="Comma 4 2 2 3 2" xfId="10987" xr:uid="{00000000-0005-0000-0000-0000E72A0000}"/>
    <cellStyle name="Comma 4 2 2 3 2 2" xfId="10988" xr:uid="{00000000-0005-0000-0000-0000E82A0000}"/>
    <cellStyle name="Comma 4 2 2 3 3" xfId="10989" xr:uid="{00000000-0005-0000-0000-0000E92A0000}"/>
    <cellStyle name="Comma 4 2 2 4" xfId="10990" xr:uid="{00000000-0005-0000-0000-0000EA2A0000}"/>
    <cellStyle name="Comma 4 2 2 4 2" xfId="10991" xr:uid="{00000000-0005-0000-0000-0000EB2A0000}"/>
    <cellStyle name="Comma 4 2 2 4 2 2" xfId="10992" xr:uid="{00000000-0005-0000-0000-0000EC2A0000}"/>
    <cellStyle name="Comma 4 2 2 4 3" xfId="10993" xr:uid="{00000000-0005-0000-0000-0000ED2A0000}"/>
    <cellStyle name="Comma 4 2 2 5" xfId="10994" xr:uid="{00000000-0005-0000-0000-0000EE2A0000}"/>
    <cellStyle name="Comma 4 2 2 5 2" xfId="10995" xr:uid="{00000000-0005-0000-0000-0000EF2A0000}"/>
    <cellStyle name="Comma 4 2 2 6" xfId="10996" xr:uid="{00000000-0005-0000-0000-0000F02A0000}"/>
    <cellStyle name="Comma 4 2 2 6 2" xfId="10997" xr:uid="{00000000-0005-0000-0000-0000F12A0000}"/>
    <cellStyle name="Comma 4 2 2 7" xfId="10998" xr:uid="{00000000-0005-0000-0000-0000F22A0000}"/>
    <cellStyle name="Comma 4 2 3" xfId="10999" xr:uid="{00000000-0005-0000-0000-0000F32A0000}"/>
    <cellStyle name="Comma 4 2 3 2" xfId="11000" xr:uid="{00000000-0005-0000-0000-0000F42A0000}"/>
    <cellStyle name="Comma 4 2 3 2 2" xfId="11001" xr:uid="{00000000-0005-0000-0000-0000F52A0000}"/>
    <cellStyle name="Comma 4 2 3 2 2 2" xfId="11002" xr:uid="{00000000-0005-0000-0000-0000F62A0000}"/>
    <cellStyle name="Comma 4 2 3 2 3" xfId="11003" xr:uid="{00000000-0005-0000-0000-0000F72A0000}"/>
    <cellStyle name="Comma 4 2 3 3" xfId="11004" xr:uid="{00000000-0005-0000-0000-0000F82A0000}"/>
    <cellStyle name="Comma 4 2 3 3 2" xfId="11005" xr:uid="{00000000-0005-0000-0000-0000F92A0000}"/>
    <cellStyle name="Comma 4 2 3 4" xfId="11006" xr:uid="{00000000-0005-0000-0000-0000FA2A0000}"/>
    <cellStyle name="Comma 4 3" xfId="11007" xr:uid="{00000000-0005-0000-0000-0000FB2A0000}"/>
    <cellStyle name="Comma 4 4" xfId="11008" xr:uid="{00000000-0005-0000-0000-0000FC2A0000}"/>
    <cellStyle name="Comma 40" xfId="11009" xr:uid="{00000000-0005-0000-0000-0000FD2A0000}"/>
    <cellStyle name="Comma 41" xfId="11010" xr:uid="{00000000-0005-0000-0000-0000FE2A0000}"/>
    <cellStyle name="Comma 42" xfId="11011" xr:uid="{00000000-0005-0000-0000-0000FF2A0000}"/>
    <cellStyle name="Comma 43" xfId="11012" xr:uid="{00000000-0005-0000-0000-0000002B0000}"/>
    <cellStyle name="Comma 44" xfId="11013" xr:uid="{00000000-0005-0000-0000-0000012B0000}"/>
    <cellStyle name="Comma 45" xfId="11014" xr:uid="{00000000-0005-0000-0000-0000022B0000}"/>
    <cellStyle name="Comma 46" xfId="11015" xr:uid="{00000000-0005-0000-0000-0000032B0000}"/>
    <cellStyle name="Comma 47" xfId="11016" xr:uid="{00000000-0005-0000-0000-0000042B0000}"/>
    <cellStyle name="Comma 48" xfId="11017" xr:uid="{00000000-0005-0000-0000-0000052B0000}"/>
    <cellStyle name="Comma 49" xfId="11018" xr:uid="{00000000-0005-0000-0000-0000062B0000}"/>
    <cellStyle name="Comma 5" xfId="11019" xr:uid="{00000000-0005-0000-0000-0000072B0000}"/>
    <cellStyle name="Comma 5 2" xfId="11020" xr:uid="{00000000-0005-0000-0000-0000082B0000}"/>
    <cellStyle name="Comma 5 2 2" xfId="11021" xr:uid="{00000000-0005-0000-0000-0000092B0000}"/>
    <cellStyle name="Comma 5 2 2 2" xfId="11022" xr:uid="{00000000-0005-0000-0000-00000A2B0000}"/>
    <cellStyle name="Comma 5 2 2 2 2" xfId="11023" xr:uid="{00000000-0005-0000-0000-00000B2B0000}"/>
    <cellStyle name="Comma 5 2 2 2 2 2" xfId="11024" xr:uid="{00000000-0005-0000-0000-00000C2B0000}"/>
    <cellStyle name="Comma 5 2 2 2 3" xfId="11025" xr:uid="{00000000-0005-0000-0000-00000D2B0000}"/>
    <cellStyle name="Comma 5 2 2 3" xfId="11026" xr:uid="{00000000-0005-0000-0000-00000E2B0000}"/>
    <cellStyle name="Comma 5 2 2 3 2" xfId="11027" xr:uid="{00000000-0005-0000-0000-00000F2B0000}"/>
    <cellStyle name="Comma 5 2 2 3 2 2" xfId="11028" xr:uid="{00000000-0005-0000-0000-0000102B0000}"/>
    <cellStyle name="Comma 5 2 2 3 3" xfId="11029" xr:uid="{00000000-0005-0000-0000-0000112B0000}"/>
    <cellStyle name="Comma 5 2 2 4" xfId="11030" xr:uid="{00000000-0005-0000-0000-0000122B0000}"/>
    <cellStyle name="Comma 5 2 2 4 2" xfId="11031" xr:uid="{00000000-0005-0000-0000-0000132B0000}"/>
    <cellStyle name="Comma 5 2 2 5" xfId="11032" xr:uid="{00000000-0005-0000-0000-0000142B0000}"/>
    <cellStyle name="Comma 5 2 3" xfId="11033" xr:uid="{00000000-0005-0000-0000-0000152B0000}"/>
    <cellStyle name="Comma 5 2 3 2" xfId="11034" xr:uid="{00000000-0005-0000-0000-0000162B0000}"/>
    <cellStyle name="Comma 5 2 3 2 2" xfId="11035" xr:uid="{00000000-0005-0000-0000-0000172B0000}"/>
    <cellStyle name="Comma 5 2 3 2 2 2" xfId="11036" xr:uid="{00000000-0005-0000-0000-0000182B0000}"/>
    <cellStyle name="Comma 5 2 3 2 3" xfId="11037" xr:uid="{00000000-0005-0000-0000-0000192B0000}"/>
    <cellStyle name="Comma 5 2 3 3" xfId="11038" xr:uid="{00000000-0005-0000-0000-00001A2B0000}"/>
    <cellStyle name="Comma 5 2 3 3 2" xfId="11039" xr:uid="{00000000-0005-0000-0000-00001B2B0000}"/>
    <cellStyle name="Comma 5 2 3 4" xfId="11040" xr:uid="{00000000-0005-0000-0000-00001C2B0000}"/>
    <cellStyle name="Comma 5 2 4" xfId="11041" xr:uid="{00000000-0005-0000-0000-00001D2B0000}"/>
    <cellStyle name="Comma 5 2 4 2" xfId="11042" xr:uid="{00000000-0005-0000-0000-00001E2B0000}"/>
    <cellStyle name="Comma 5 2 4 2 2" xfId="11043" xr:uid="{00000000-0005-0000-0000-00001F2B0000}"/>
    <cellStyle name="Comma 5 2 4 3" xfId="11044" xr:uid="{00000000-0005-0000-0000-0000202B0000}"/>
    <cellStyle name="Comma 5 2 5" xfId="11045" xr:uid="{00000000-0005-0000-0000-0000212B0000}"/>
    <cellStyle name="Comma 5 2 5 2" xfId="11046" xr:uid="{00000000-0005-0000-0000-0000222B0000}"/>
    <cellStyle name="Comma 5 2 5 2 2" xfId="11047" xr:uid="{00000000-0005-0000-0000-0000232B0000}"/>
    <cellStyle name="Comma 5 2 5 3" xfId="11048" xr:uid="{00000000-0005-0000-0000-0000242B0000}"/>
    <cellStyle name="Comma 5 2 6" xfId="11049" xr:uid="{00000000-0005-0000-0000-0000252B0000}"/>
    <cellStyle name="Comma 5 2 6 2" xfId="11050" xr:uid="{00000000-0005-0000-0000-0000262B0000}"/>
    <cellStyle name="Comma 5 2 7" xfId="11051" xr:uid="{00000000-0005-0000-0000-0000272B0000}"/>
    <cellStyle name="Comma 5 2 7 2" xfId="11052" xr:uid="{00000000-0005-0000-0000-0000282B0000}"/>
    <cellStyle name="Comma 5 2 8" xfId="11053" xr:uid="{00000000-0005-0000-0000-0000292B0000}"/>
    <cellStyle name="Comma 5 3" xfId="11054" xr:uid="{00000000-0005-0000-0000-00002A2B0000}"/>
    <cellStyle name="Comma 5 4" xfId="11055" xr:uid="{00000000-0005-0000-0000-00002B2B0000}"/>
    <cellStyle name="Comma 50" xfId="11056" xr:uid="{00000000-0005-0000-0000-00002C2B0000}"/>
    <cellStyle name="Comma 51" xfId="11057" xr:uid="{00000000-0005-0000-0000-00002D2B0000}"/>
    <cellStyle name="Comma 52" xfId="11058" xr:uid="{00000000-0005-0000-0000-00002E2B0000}"/>
    <cellStyle name="Comma 53" xfId="11059" xr:uid="{00000000-0005-0000-0000-00002F2B0000}"/>
    <cellStyle name="Comma 54" xfId="11060" xr:uid="{00000000-0005-0000-0000-0000302B0000}"/>
    <cellStyle name="Comma 55" xfId="11061" xr:uid="{00000000-0005-0000-0000-0000312B0000}"/>
    <cellStyle name="Comma 56" xfId="11062" xr:uid="{00000000-0005-0000-0000-0000322B0000}"/>
    <cellStyle name="Comma 57" xfId="11063" xr:uid="{00000000-0005-0000-0000-0000332B0000}"/>
    <cellStyle name="Comma 58" xfId="11064" xr:uid="{00000000-0005-0000-0000-0000342B0000}"/>
    <cellStyle name="Comma 59" xfId="11065" xr:uid="{00000000-0005-0000-0000-0000352B0000}"/>
    <cellStyle name="Comma 6" xfId="11066" xr:uid="{00000000-0005-0000-0000-0000362B0000}"/>
    <cellStyle name="Comma 6 2" xfId="11067" xr:uid="{00000000-0005-0000-0000-0000372B0000}"/>
    <cellStyle name="Comma 6 3" xfId="11068" xr:uid="{00000000-0005-0000-0000-0000382B0000}"/>
    <cellStyle name="Comma 60" xfId="11069" xr:uid="{00000000-0005-0000-0000-0000392B0000}"/>
    <cellStyle name="Comma 61" xfId="11070" xr:uid="{00000000-0005-0000-0000-00003A2B0000}"/>
    <cellStyle name="Comma 62" xfId="11071" xr:uid="{00000000-0005-0000-0000-00003B2B0000}"/>
    <cellStyle name="Comma 63" xfId="11072" xr:uid="{00000000-0005-0000-0000-00003C2B0000}"/>
    <cellStyle name="Comma 64" xfId="11073" xr:uid="{00000000-0005-0000-0000-00003D2B0000}"/>
    <cellStyle name="Comma 64 2" xfId="11074" xr:uid="{00000000-0005-0000-0000-00003E2B0000}"/>
    <cellStyle name="Comma 65" xfId="11075" xr:uid="{00000000-0005-0000-0000-00003F2B0000}"/>
    <cellStyle name="Comma 65 2" xfId="11076" xr:uid="{00000000-0005-0000-0000-0000402B0000}"/>
    <cellStyle name="Comma 66" xfId="11077" xr:uid="{00000000-0005-0000-0000-0000412B0000}"/>
    <cellStyle name="Comma 66 2" xfId="11078" xr:uid="{00000000-0005-0000-0000-0000422B0000}"/>
    <cellStyle name="Comma 67" xfId="11079" xr:uid="{00000000-0005-0000-0000-0000432B0000}"/>
    <cellStyle name="Comma 67 2" xfId="11080" xr:uid="{00000000-0005-0000-0000-0000442B0000}"/>
    <cellStyle name="Comma 68" xfId="11081" xr:uid="{00000000-0005-0000-0000-0000452B0000}"/>
    <cellStyle name="Comma 68 2" xfId="11082" xr:uid="{00000000-0005-0000-0000-0000462B0000}"/>
    <cellStyle name="Comma 69" xfId="11083" xr:uid="{00000000-0005-0000-0000-0000472B0000}"/>
    <cellStyle name="Comma 69 2" xfId="11084" xr:uid="{00000000-0005-0000-0000-0000482B0000}"/>
    <cellStyle name="Comma 7" xfId="11085" xr:uid="{00000000-0005-0000-0000-0000492B0000}"/>
    <cellStyle name="Comma 7 2" xfId="11086" xr:uid="{00000000-0005-0000-0000-00004A2B0000}"/>
    <cellStyle name="Comma 7 3" xfId="11087" xr:uid="{00000000-0005-0000-0000-00004B2B0000}"/>
    <cellStyle name="Comma 70" xfId="11088" xr:uid="{00000000-0005-0000-0000-00004C2B0000}"/>
    <cellStyle name="Comma 70 2" xfId="11089" xr:uid="{00000000-0005-0000-0000-00004D2B0000}"/>
    <cellStyle name="Comma 71" xfId="11090" xr:uid="{00000000-0005-0000-0000-00004E2B0000}"/>
    <cellStyle name="Comma 71 2" xfId="11091" xr:uid="{00000000-0005-0000-0000-00004F2B0000}"/>
    <cellStyle name="Comma 8" xfId="11092" xr:uid="{00000000-0005-0000-0000-0000502B0000}"/>
    <cellStyle name="Comma 9" xfId="11093" xr:uid="{00000000-0005-0000-0000-0000512B0000}"/>
    <cellStyle name="Comma 9 2" xfId="11094" xr:uid="{00000000-0005-0000-0000-0000522B0000}"/>
    <cellStyle name="Comma 9 3" xfId="11095" xr:uid="{00000000-0005-0000-0000-0000532B0000}"/>
    <cellStyle name="Commentaire" xfId="11096" xr:uid="{00000000-0005-0000-0000-0000542B0000}"/>
    <cellStyle name="Commentaire 2" xfId="11097" xr:uid="{00000000-0005-0000-0000-0000552B0000}"/>
    <cellStyle name="Commentaire 2 2" xfId="11098" xr:uid="{00000000-0005-0000-0000-0000562B0000}"/>
    <cellStyle name="Commentaire 2 2 2" xfId="11099" xr:uid="{00000000-0005-0000-0000-0000572B0000}"/>
    <cellStyle name="Commentaire 2 2 3" xfId="11100" xr:uid="{00000000-0005-0000-0000-0000582B0000}"/>
    <cellStyle name="Commentaire 2 2 4" xfId="11101" xr:uid="{00000000-0005-0000-0000-0000592B0000}"/>
    <cellStyle name="Commentaire 2 3" xfId="11102" xr:uid="{00000000-0005-0000-0000-00005A2B0000}"/>
    <cellStyle name="Commentaire 2 4" xfId="11103" xr:uid="{00000000-0005-0000-0000-00005B2B0000}"/>
    <cellStyle name="Commentaire 3" xfId="11104" xr:uid="{00000000-0005-0000-0000-00005C2B0000}"/>
    <cellStyle name="Commentaire 3 2" xfId="11105" xr:uid="{00000000-0005-0000-0000-00005D2B0000}"/>
    <cellStyle name="Commentaire 3 3" xfId="11106" xr:uid="{00000000-0005-0000-0000-00005E2B0000}"/>
    <cellStyle name="Commentaire 3 4" xfId="11107" xr:uid="{00000000-0005-0000-0000-00005F2B0000}"/>
    <cellStyle name="Commentaire 4" xfId="11108" xr:uid="{00000000-0005-0000-0000-0000602B0000}"/>
    <cellStyle name="Commentaire 5" xfId="11109" xr:uid="{00000000-0005-0000-0000-0000612B0000}"/>
    <cellStyle name="CoverHeadline1" xfId="11110" xr:uid="{00000000-0005-0000-0000-0000622B0000}"/>
    <cellStyle name="CoverHeadline1 2" xfId="11111" xr:uid="{00000000-0005-0000-0000-0000632B0000}"/>
    <cellStyle name="Currency [00]" xfId="11112" xr:uid="{00000000-0005-0000-0000-0000642B0000}"/>
    <cellStyle name="Currency [00] 1" xfId="11113" xr:uid="{00000000-0005-0000-0000-0000652B0000}"/>
    <cellStyle name="Currency [00] 2" xfId="11114" xr:uid="{00000000-0005-0000-0000-0000662B0000}"/>
    <cellStyle name="Currency [00] 3" xfId="11115" xr:uid="{00000000-0005-0000-0000-0000672B0000}"/>
    <cellStyle name="Currency [00] 4" xfId="11116" xr:uid="{00000000-0005-0000-0000-0000682B0000}"/>
    <cellStyle name="Currency [00] 5" xfId="11117" xr:uid="{00000000-0005-0000-0000-0000692B0000}"/>
    <cellStyle name="Currency 10" xfId="11118" xr:uid="{00000000-0005-0000-0000-00006A2B0000}"/>
    <cellStyle name="Currency 10 2" xfId="11119" xr:uid="{00000000-0005-0000-0000-00006B2B0000}"/>
    <cellStyle name="Currency 10 2 2" xfId="11120" xr:uid="{00000000-0005-0000-0000-00006C2B0000}"/>
    <cellStyle name="Currency 11" xfId="11121" xr:uid="{00000000-0005-0000-0000-00006D2B0000}"/>
    <cellStyle name="Currency 11 2" xfId="11122" xr:uid="{00000000-0005-0000-0000-00006E2B0000}"/>
    <cellStyle name="Currency 11 2 2" xfId="11123" xr:uid="{00000000-0005-0000-0000-00006F2B0000}"/>
    <cellStyle name="Currency 12" xfId="11124" xr:uid="{00000000-0005-0000-0000-0000702B0000}"/>
    <cellStyle name="Currency 13" xfId="11125" xr:uid="{00000000-0005-0000-0000-0000712B0000}"/>
    <cellStyle name="Currency 14" xfId="11126" xr:uid="{00000000-0005-0000-0000-0000722B0000}"/>
    <cellStyle name="Currency 15" xfId="11127" xr:uid="{00000000-0005-0000-0000-0000732B0000}"/>
    <cellStyle name="Currency 15 2" xfId="11128" xr:uid="{00000000-0005-0000-0000-0000742B0000}"/>
    <cellStyle name="Currency 16" xfId="11129" xr:uid="{00000000-0005-0000-0000-0000752B0000}"/>
    <cellStyle name="Currency 16 2" xfId="11130" xr:uid="{00000000-0005-0000-0000-0000762B0000}"/>
    <cellStyle name="Currency 17" xfId="11131" xr:uid="{00000000-0005-0000-0000-0000772B0000}"/>
    <cellStyle name="Currency 17 2" xfId="11132" xr:uid="{00000000-0005-0000-0000-0000782B0000}"/>
    <cellStyle name="Currency 18" xfId="11133" xr:uid="{00000000-0005-0000-0000-0000792B0000}"/>
    <cellStyle name="Currency 18 2" xfId="11134" xr:uid="{00000000-0005-0000-0000-00007A2B0000}"/>
    <cellStyle name="Currency 19" xfId="11135" xr:uid="{00000000-0005-0000-0000-00007B2B0000}"/>
    <cellStyle name="Currency 19 2" xfId="11136" xr:uid="{00000000-0005-0000-0000-00007C2B0000}"/>
    <cellStyle name="Currency 2" xfId="11137" xr:uid="{00000000-0005-0000-0000-00007D2B0000}"/>
    <cellStyle name="Currency 2 2" xfId="11138" xr:uid="{00000000-0005-0000-0000-00007E2B0000}"/>
    <cellStyle name="Currency 2 2 2" xfId="11139" xr:uid="{00000000-0005-0000-0000-00007F2B0000}"/>
    <cellStyle name="Currency 2 2 2 2" xfId="11140" xr:uid="{00000000-0005-0000-0000-0000802B0000}"/>
    <cellStyle name="Currency 2 2 2 2 2" xfId="11141" xr:uid="{00000000-0005-0000-0000-0000812B0000}"/>
    <cellStyle name="Currency 2 2 2 3" xfId="11142" xr:uid="{00000000-0005-0000-0000-0000822B0000}"/>
    <cellStyle name="Currency 2 2 3" xfId="11143" xr:uid="{00000000-0005-0000-0000-0000832B0000}"/>
    <cellStyle name="Currency 2 2 3 2" xfId="11144" xr:uid="{00000000-0005-0000-0000-0000842B0000}"/>
    <cellStyle name="Currency 2 2 3 2 2" xfId="11145" xr:uid="{00000000-0005-0000-0000-0000852B0000}"/>
    <cellStyle name="Currency 2 2 3 3" xfId="11146" xr:uid="{00000000-0005-0000-0000-0000862B0000}"/>
    <cellStyle name="Currency 2 2 4" xfId="11147" xr:uid="{00000000-0005-0000-0000-0000872B0000}"/>
    <cellStyle name="Currency 2 2 4 2" xfId="11148" xr:uid="{00000000-0005-0000-0000-0000882B0000}"/>
    <cellStyle name="Currency 2 2 5" xfId="11149" xr:uid="{00000000-0005-0000-0000-0000892B0000}"/>
    <cellStyle name="Currency 2 2 5 2" xfId="11150" xr:uid="{00000000-0005-0000-0000-00008A2B0000}"/>
    <cellStyle name="Currency 2 2 6" xfId="11151" xr:uid="{00000000-0005-0000-0000-00008B2B0000}"/>
    <cellStyle name="Currency 3" xfId="11152" xr:uid="{00000000-0005-0000-0000-00008C2B0000}"/>
    <cellStyle name="Currency 3 2" xfId="11153" xr:uid="{00000000-0005-0000-0000-00008D2B0000}"/>
    <cellStyle name="Currency 3 2 2" xfId="11154" xr:uid="{00000000-0005-0000-0000-00008E2B0000}"/>
    <cellStyle name="Currency 3 2 2 2" xfId="11155" xr:uid="{00000000-0005-0000-0000-00008F2B0000}"/>
    <cellStyle name="Currency 3 2 3" xfId="11156" xr:uid="{00000000-0005-0000-0000-0000902B0000}"/>
    <cellStyle name="Currency 3 3" xfId="11157" xr:uid="{00000000-0005-0000-0000-0000912B0000}"/>
    <cellStyle name="Currency 3 3 2" xfId="11158" xr:uid="{00000000-0005-0000-0000-0000922B0000}"/>
    <cellStyle name="Currency 3 3 2 2" xfId="11159" xr:uid="{00000000-0005-0000-0000-0000932B0000}"/>
    <cellStyle name="Currency 3 3 3" xfId="11160" xr:uid="{00000000-0005-0000-0000-0000942B0000}"/>
    <cellStyle name="Currency 3 4" xfId="11161" xr:uid="{00000000-0005-0000-0000-0000952B0000}"/>
    <cellStyle name="Currency 3 4 2" xfId="11162" xr:uid="{00000000-0005-0000-0000-0000962B0000}"/>
    <cellStyle name="Currency 3 5" xfId="11163" xr:uid="{00000000-0005-0000-0000-0000972B0000}"/>
    <cellStyle name="Currency 3 5 2" xfId="11164" xr:uid="{00000000-0005-0000-0000-0000982B0000}"/>
    <cellStyle name="Currency 3 6" xfId="11165" xr:uid="{00000000-0005-0000-0000-0000992B0000}"/>
    <cellStyle name="Currency 4" xfId="11166" xr:uid="{00000000-0005-0000-0000-00009A2B0000}"/>
    <cellStyle name="Currency 4 2" xfId="11167" xr:uid="{00000000-0005-0000-0000-00009B2B0000}"/>
    <cellStyle name="Currency 4 2 2" xfId="11168" xr:uid="{00000000-0005-0000-0000-00009C2B0000}"/>
    <cellStyle name="Currency 4 2 2 2" xfId="11169" xr:uid="{00000000-0005-0000-0000-00009D2B0000}"/>
    <cellStyle name="Currency 4 2 3" xfId="11170" xr:uid="{00000000-0005-0000-0000-00009E2B0000}"/>
    <cellStyle name="Currency 4 3" xfId="11171" xr:uid="{00000000-0005-0000-0000-00009F2B0000}"/>
    <cellStyle name="Currency 4 3 2" xfId="11172" xr:uid="{00000000-0005-0000-0000-0000A02B0000}"/>
    <cellStyle name="Currency 4 3 2 2" xfId="11173" xr:uid="{00000000-0005-0000-0000-0000A12B0000}"/>
    <cellStyle name="Currency 4 3 3" xfId="11174" xr:uid="{00000000-0005-0000-0000-0000A22B0000}"/>
    <cellStyle name="Currency 4 4" xfId="11175" xr:uid="{00000000-0005-0000-0000-0000A32B0000}"/>
    <cellStyle name="Currency 4 4 2" xfId="11176" xr:uid="{00000000-0005-0000-0000-0000A42B0000}"/>
    <cellStyle name="Currency 4 5" xfId="11177" xr:uid="{00000000-0005-0000-0000-0000A52B0000}"/>
    <cellStyle name="Currency 4 5 2" xfId="11178" xr:uid="{00000000-0005-0000-0000-0000A62B0000}"/>
    <cellStyle name="Currency 4 6" xfId="11179" xr:uid="{00000000-0005-0000-0000-0000A72B0000}"/>
    <cellStyle name="Currency 5" xfId="11180" xr:uid="{00000000-0005-0000-0000-0000A82B0000}"/>
    <cellStyle name="Currency 5 2" xfId="11181" xr:uid="{00000000-0005-0000-0000-0000A92B0000}"/>
    <cellStyle name="Currency 5 2 2" xfId="11182" xr:uid="{00000000-0005-0000-0000-0000AA2B0000}"/>
    <cellStyle name="Currency 5 2 2 2" xfId="11183" xr:uid="{00000000-0005-0000-0000-0000AB2B0000}"/>
    <cellStyle name="Currency 5 2 3" xfId="11184" xr:uid="{00000000-0005-0000-0000-0000AC2B0000}"/>
    <cellStyle name="Currency 5 3" xfId="11185" xr:uid="{00000000-0005-0000-0000-0000AD2B0000}"/>
    <cellStyle name="Currency 5 3 2" xfId="11186" xr:uid="{00000000-0005-0000-0000-0000AE2B0000}"/>
    <cellStyle name="Currency 5 3 2 2" xfId="11187" xr:uid="{00000000-0005-0000-0000-0000AF2B0000}"/>
    <cellStyle name="Currency 5 3 3" xfId="11188" xr:uid="{00000000-0005-0000-0000-0000B02B0000}"/>
    <cellStyle name="Currency 5 4" xfId="11189" xr:uid="{00000000-0005-0000-0000-0000B12B0000}"/>
    <cellStyle name="Currency 5 4 2" xfId="11190" xr:uid="{00000000-0005-0000-0000-0000B22B0000}"/>
    <cellStyle name="Currency 5 5" xfId="11191" xr:uid="{00000000-0005-0000-0000-0000B32B0000}"/>
    <cellStyle name="Currency 5 5 2" xfId="11192" xr:uid="{00000000-0005-0000-0000-0000B42B0000}"/>
    <cellStyle name="Currency 5 6" xfId="11193" xr:uid="{00000000-0005-0000-0000-0000B52B0000}"/>
    <cellStyle name="Currency 6" xfId="11194" xr:uid="{00000000-0005-0000-0000-0000B62B0000}"/>
    <cellStyle name="Currency 6 2" xfId="11195" xr:uid="{00000000-0005-0000-0000-0000B72B0000}"/>
    <cellStyle name="Currency 6 2 2" xfId="11196" xr:uid="{00000000-0005-0000-0000-0000B82B0000}"/>
    <cellStyle name="Currency 6 2 2 2" xfId="11197" xr:uid="{00000000-0005-0000-0000-0000B92B0000}"/>
    <cellStyle name="Currency 6 2 3" xfId="11198" xr:uid="{00000000-0005-0000-0000-0000BA2B0000}"/>
    <cellStyle name="Currency 6 3" xfId="11199" xr:uid="{00000000-0005-0000-0000-0000BB2B0000}"/>
    <cellStyle name="Currency 6 3 2" xfId="11200" xr:uid="{00000000-0005-0000-0000-0000BC2B0000}"/>
    <cellStyle name="Currency 6 3 2 2" xfId="11201" xr:uid="{00000000-0005-0000-0000-0000BD2B0000}"/>
    <cellStyle name="Currency 6 3 3" xfId="11202" xr:uid="{00000000-0005-0000-0000-0000BE2B0000}"/>
    <cellStyle name="Currency 6 4" xfId="11203" xr:uid="{00000000-0005-0000-0000-0000BF2B0000}"/>
    <cellStyle name="Currency 6 4 2" xfId="11204" xr:uid="{00000000-0005-0000-0000-0000C02B0000}"/>
    <cellStyle name="Currency 6 5" xfId="11205" xr:uid="{00000000-0005-0000-0000-0000C12B0000}"/>
    <cellStyle name="Currency 6 5 2" xfId="11206" xr:uid="{00000000-0005-0000-0000-0000C22B0000}"/>
    <cellStyle name="Currency 6 6" xfId="11207" xr:uid="{00000000-0005-0000-0000-0000C32B0000}"/>
    <cellStyle name="Currency 7" xfId="11208" xr:uid="{00000000-0005-0000-0000-0000C42B0000}"/>
    <cellStyle name="Currency 7 2" xfId="11209" xr:uid="{00000000-0005-0000-0000-0000C52B0000}"/>
    <cellStyle name="Currency 7 2 2" xfId="11210" xr:uid="{00000000-0005-0000-0000-0000C62B0000}"/>
    <cellStyle name="Currency 7 2 2 2" xfId="11211" xr:uid="{00000000-0005-0000-0000-0000C72B0000}"/>
    <cellStyle name="Currency 7 2 3" xfId="11212" xr:uid="{00000000-0005-0000-0000-0000C82B0000}"/>
    <cellStyle name="Currency 7 3" xfId="11213" xr:uid="{00000000-0005-0000-0000-0000C92B0000}"/>
    <cellStyle name="Currency 7 3 2" xfId="11214" xr:uid="{00000000-0005-0000-0000-0000CA2B0000}"/>
    <cellStyle name="Currency 7 3 2 2" xfId="11215" xr:uid="{00000000-0005-0000-0000-0000CB2B0000}"/>
    <cellStyle name="Currency 7 3 3" xfId="11216" xr:uid="{00000000-0005-0000-0000-0000CC2B0000}"/>
    <cellStyle name="Currency 7 4" xfId="11217" xr:uid="{00000000-0005-0000-0000-0000CD2B0000}"/>
    <cellStyle name="Currency 7 4 2" xfId="11218" xr:uid="{00000000-0005-0000-0000-0000CE2B0000}"/>
    <cellStyle name="Currency 7 5" xfId="11219" xr:uid="{00000000-0005-0000-0000-0000CF2B0000}"/>
    <cellStyle name="Currency 7 5 2" xfId="11220" xr:uid="{00000000-0005-0000-0000-0000D02B0000}"/>
    <cellStyle name="Currency 7 6" xfId="11221" xr:uid="{00000000-0005-0000-0000-0000D12B0000}"/>
    <cellStyle name="Currency 8" xfId="11222" xr:uid="{00000000-0005-0000-0000-0000D22B0000}"/>
    <cellStyle name="Currency 8 2" xfId="11223" xr:uid="{00000000-0005-0000-0000-0000D32B0000}"/>
    <cellStyle name="Currency 8 2 2" xfId="11224" xr:uid="{00000000-0005-0000-0000-0000D42B0000}"/>
    <cellStyle name="Currency 8 2 2 2" xfId="11225" xr:uid="{00000000-0005-0000-0000-0000D52B0000}"/>
    <cellStyle name="Currency 8 2 3" xfId="11226" xr:uid="{00000000-0005-0000-0000-0000D62B0000}"/>
    <cellStyle name="Currency 8 3" xfId="11227" xr:uid="{00000000-0005-0000-0000-0000D72B0000}"/>
    <cellStyle name="Currency 8 3 2" xfId="11228" xr:uid="{00000000-0005-0000-0000-0000D82B0000}"/>
    <cellStyle name="Currency 8 3 2 2" xfId="11229" xr:uid="{00000000-0005-0000-0000-0000D92B0000}"/>
    <cellStyle name="Currency 8 3 3" xfId="11230" xr:uid="{00000000-0005-0000-0000-0000DA2B0000}"/>
    <cellStyle name="Currency 8 4" xfId="11231" xr:uid="{00000000-0005-0000-0000-0000DB2B0000}"/>
    <cellStyle name="Currency 8 4 2" xfId="11232" xr:uid="{00000000-0005-0000-0000-0000DC2B0000}"/>
    <cellStyle name="Currency 8 5" xfId="11233" xr:uid="{00000000-0005-0000-0000-0000DD2B0000}"/>
    <cellStyle name="Currency 8 5 2" xfId="11234" xr:uid="{00000000-0005-0000-0000-0000DE2B0000}"/>
    <cellStyle name="Currency 8 6" xfId="11235" xr:uid="{00000000-0005-0000-0000-0000DF2B0000}"/>
    <cellStyle name="Currency 9" xfId="11236" xr:uid="{00000000-0005-0000-0000-0000E02B0000}"/>
    <cellStyle name="Currency 9 2" xfId="11237" xr:uid="{00000000-0005-0000-0000-0000E12B0000}"/>
    <cellStyle name="Currency 9 2 2" xfId="11238" xr:uid="{00000000-0005-0000-0000-0000E22B0000}"/>
    <cellStyle name="DarkBlueOutlineYellow" xfId="11239" xr:uid="{00000000-0005-0000-0000-0000E32B0000}"/>
    <cellStyle name="Data" xfId="11240" xr:uid="{00000000-0005-0000-0000-0000E42B0000}"/>
    <cellStyle name="Data 2" xfId="11241" xr:uid="{00000000-0005-0000-0000-0000E52B0000}"/>
    <cellStyle name="Data 2 2" xfId="11242" xr:uid="{00000000-0005-0000-0000-0000E62B0000}"/>
    <cellStyle name="Data 3" xfId="11243" xr:uid="{00000000-0005-0000-0000-0000E72B0000}"/>
    <cellStyle name="Data_Development" xfId="11244" xr:uid="{00000000-0005-0000-0000-0000E82B0000}"/>
    <cellStyle name="Date" xfId="11245" xr:uid="{00000000-0005-0000-0000-0000E92B0000}"/>
    <cellStyle name="Date 2" xfId="11246" xr:uid="{00000000-0005-0000-0000-0000EA2B0000}"/>
    <cellStyle name="Date 3" xfId="11247" xr:uid="{00000000-0005-0000-0000-0000EB2B0000}"/>
    <cellStyle name="Date Short" xfId="11248" xr:uid="{00000000-0005-0000-0000-0000EC2B0000}"/>
    <cellStyle name="Date Short 1" xfId="11249" xr:uid="{00000000-0005-0000-0000-0000ED2B0000}"/>
    <cellStyle name="Date Short 2" xfId="11250" xr:uid="{00000000-0005-0000-0000-0000EE2B0000}"/>
    <cellStyle name="Date Short 3" xfId="11251" xr:uid="{00000000-0005-0000-0000-0000EF2B0000}"/>
    <cellStyle name="Date Short 4" xfId="11252" xr:uid="{00000000-0005-0000-0000-0000F02B0000}"/>
    <cellStyle name="Date Short 5" xfId="11253" xr:uid="{00000000-0005-0000-0000-0000F12B0000}"/>
    <cellStyle name="Eingabe 2" xfId="11254" xr:uid="{00000000-0005-0000-0000-0000F22B0000}"/>
    <cellStyle name="Eingabe 2 2" xfId="11255" xr:uid="{00000000-0005-0000-0000-0000F32B0000}"/>
    <cellStyle name="Eingabe 3" xfId="11256" xr:uid="{00000000-0005-0000-0000-0000F42B0000}"/>
    <cellStyle name="Enter Currency (0)" xfId="11257" xr:uid="{00000000-0005-0000-0000-0000F52B0000}"/>
    <cellStyle name="Enter Currency (0) 1" xfId="11258" xr:uid="{00000000-0005-0000-0000-0000F62B0000}"/>
    <cellStyle name="Enter Currency (0) 2" xfId="11259" xr:uid="{00000000-0005-0000-0000-0000F72B0000}"/>
    <cellStyle name="Enter Currency (0) 3" xfId="11260" xr:uid="{00000000-0005-0000-0000-0000F82B0000}"/>
    <cellStyle name="Enter Currency (0) 4" xfId="11261" xr:uid="{00000000-0005-0000-0000-0000F92B0000}"/>
    <cellStyle name="Enter Currency (0) 5" xfId="11262" xr:uid="{00000000-0005-0000-0000-0000FA2B0000}"/>
    <cellStyle name="Enter Currency (2)" xfId="11263" xr:uid="{00000000-0005-0000-0000-0000FB2B0000}"/>
    <cellStyle name="Enter Currency (2) 1" xfId="11264" xr:uid="{00000000-0005-0000-0000-0000FC2B0000}"/>
    <cellStyle name="Enter Currency (2) 2" xfId="11265" xr:uid="{00000000-0005-0000-0000-0000FD2B0000}"/>
    <cellStyle name="Enter Currency (2) 3" xfId="11266" xr:uid="{00000000-0005-0000-0000-0000FE2B0000}"/>
    <cellStyle name="Enter Currency (2) 4" xfId="11267" xr:uid="{00000000-0005-0000-0000-0000FF2B0000}"/>
    <cellStyle name="Enter Currency (2) 5" xfId="11268" xr:uid="{00000000-0005-0000-0000-0000002C0000}"/>
    <cellStyle name="Enter Units (0)" xfId="11269" xr:uid="{00000000-0005-0000-0000-0000012C0000}"/>
    <cellStyle name="Enter Units (0) 1" xfId="11270" xr:uid="{00000000-0005-0000-0000-0000022C0000}"/>
    <cellStyle name="Enter Units (0) 2" xfId="11271" xr:uid="{00000000-0005-0000-0000-0000032C0000}"/>
    <cellStyle name="Enter Units (0) 3" xfId="11272" xr:uid="{00000000-0005-0000-0000-0000042C0000}"/>
    <cellStyle name="Enter Units (0) 4" xfId="11273" xr:uid="{00000000-0005-0000-0000-0000052C0000}"/>
    <cellStyle name="Enter Units (0) 5" xfId="11274" xr:uid="{00000000-0005-0000-0000-0000062C0000}"/>
    <cellStyle name="Enter Units (1)" xfId="11275" xr:uid="{00000000-0005-0000-0000-0000072C0000}"/>
    <cellStyle name="Enter Units (1) 1" xfId="11276" xr:uid="{00000000-0005-0000-0000-0000082C0000}"/>
    <cellStyle name="Enter Units (1) 2" xfId="11277" xr:uid="{00000000-0005-0000-0000-0000092C0000}"/>
    <cellStyle name="Enter Units (1) 3" xfId="11278" xr:uid="{00000000-0005-0000-0000-00000A2C0000}"/>
    <cellStyle name="Enter Units (1) 4" xfId="11279" xr:uid="{00000000-0005-0000-0000-00000B2C0000}"/>
    <cellStyle name="Enter Units (1) 5" xfId="11280" xr:uid="{00000000-0005-0000-0000-00000C2C0000}"/>
    <cellStyle name="Enter Units (2)" xfId="11281" xr:uid="{00000000-0005-0000-0000-00000D2C0000}"/>
    <cellStyle name="Enter Units (2) 1" xfId="11282" xr:uid="{00000000-0005-0000-0000-00000E2C0000}"/>
    <cellStyle name="Enter Units (2) 2" xfId="11283" xr:uid="{00000000-0005-0000-0000-00000F2C0000}"/>
    <cellStyle name="Enter Units (2) 3" xfId="11284" xr:uid="{00000000-0005-0000-0000-0000102C0000}"/>
    <cellStyle name="Enter Units (2) 4" xfId="11285" xr:uid="{00000000-0005-0000-0000-0000112C0000}"/>
    <cellStyle name="Enter Units (2) 5" xfId="11286" xr:uid="{00000000-0005-0000-0000-0000122C0000}"/>
    <cellStyle name="Entrée" xfId="11287" xr:uid="{00000000-0005-0000-0000-0000132C0000}"/>
    <cellStyle name="Entrée 2" xfId="11288" xr:uid="{00000000-0005-0000-0000-0000142C0000}"/>
    <cellStyle name="Entrée 2 2" xfId="11289" xr:uid="{00000000-0005-0000-0000-0000152C0000}"/>
    <cellStyle name="Entrée 3" xfId="11290" xr:uid="{00000000-0005-0000-0000-0000162C0000}"/>
    <cellStyle name="Ergebnis 2" xfId="11291" xr:uid="{00000000-0005-0000-0000-0000172C0000}"/>
    <cellStyle name="Ergebnis 2 2" xfId="11292" xr:uid="{00000000-0005-0000-0000-0000182C0000}"/>
    <cellStyle name="Ergebnis 3" xfId="11293" xr:uid="{00000000-0005-0000-0000-0000192C0000}"/>
    <cellStyle name="Erklärender Text 2" xfId="11294" xr:uid="{00000000-0005-0000-0000-00001A2C0000}"/>
    <cellStyle name="Euro" xfId="1" xr:uid="{00000000-0005-0000-0000-00001B2C0000}"/>
    <cellStyle name="Euro 2" xfId="11296" xr:uid="{00000000-0005-0000-0000-00001C2C0000}"/>
    <cellStyle name="Euro 3" xfId="11297" xr:uid="{00000000-0005-0000-0000-00001D2C0000}"/>
    <cellStyle name="Euro 4" xfId="11298" xr:uid="{00000000-0005-0000-0000-00001E2C0000}"/>
    <cellStyle name="Euro 5" xfId="11299" xr:uid="{00000000-0005-0000-0000-00001F2C0000}"/>
    <cellStyle name="Euro 6" xfId="11300" xr:uid="{00000000-0005-0000-0000-0000202C0000}"/>
    <cellStyle name="Euro 7" xfId="11295" xr:uid="{00000000-0005-0000-0000-0000212C0000}"/>
    <cellStyle name="Explanatory Text 10" xfId="11301" xr:uid="{00000000-0005-0000-0000-0000222C0000}"/>
    <cellStyle name="Explanatory Text 10 2" xfId="11302" xr:uid="{00000000-0005-0000-0000-0000232C0000}"/>
    <cellStyle name="Explanatory Text 11" xfId="11303" xr:uid="{00000000-0005-0000-0000-0000242C0000}"/>
    <cellStyle name="Explanatory Text 11 2" xfId="11304" xr:uid="{00000000-0005-0000-0000-0000252C0000}"/>
    <cellStyle name="Explanatory Text 12" xfId="11305" xr:uid="{00000000-0005-0000-0000-0000262C0000}"/>
    <cellStyle name="Explanatory Text 2" xfId="11306" xr:uid="{00000000-0005-0000-0000-0000272C0000}"/>
    <cellStyle name="Explanatory Text 2 2" xfId="11307" xr:uid="{00000000-0005-0000-0000-0000282C0000}"/>
    <cellStyle name="Explanatory Text 3" xfId="11308" xr:uid="{00000000-0005-0000-0000-0000292C0000}"/>
    <cellStyle name="Explanatory Text 3 2" xfId="11309" xr:uid="{00000000-0005-0000-0000-00002A2C0000}"/>
    <cellStyle name="Explanatory Text 4" xfId="11310" xr:uid="{00000000-0005-0000-0000-00002B2C0000}"/>
    <cellStyle name="Explanatory Text 4 2" xfId="11311" xr:uid="{00000000-0005-0000-0000-00002C2C0000}"/>
    <cellStyle name="Explanatory Text 5" xfId="11312" xr:uid="{00000000-0005-0000-0000-00002D2C0000}"/>
    <cellStyle name="Explanatory Text 5 2" xfId="11313" xr:uid="{00000000-0005-0000-0000-00002E2C0000}"/>
    <cellStyle name="Explanatory Text 6" xfId="11314" xr:uid="{00000000-0005-0000-0000-00002F2C0000}"/>
    <cellStyle name="Explanatory Text 6 2" xfId="11315" xr:uid="{00000000-0005-0000-0000-0000302C0000}"/>
    <cellStyle name="Explanatory Text 7" xfId="11316" xr:uid="{00000000-0005-0000-0000-0000312C0000}"/>
    <cellStyle name="Explanatory Text 7 2" xfId="11317" xr:uid="{00000000-0005-0000-0000-0000322C0000}"/>
    <cellStyle name="Explanatory Text 8" xfId="11318" xr:uid="{00000000-0005-0000-0000-0000332C0000}"/>
    <cellStyle name="Explanatory Text 8 2" xfId="11319" xr:uid="{00000000-0005-0000-0000-0000342C0000}"/>
    <cellStyle name="Explanatory Text 9" xfId="11320" xr:uid="{00000000-0005-0000-0000-0000352C0000}"/>
    <cellStyle name="Explanatory Text 9 2" xfId="11321" xr:uid="{00000000-0005-0000-0000-0000362C0000}"/>
    <cellStyle name="Good 10" xfId="11322" xr:uid="{00000000-0005-0000-0000-0000372C0000}"/>
    <cellStyle name="Good 10 2" xfId="11323" xr:uid="{00000000-0005-0000-0000-0000382C0000}"/>
    <cellStyle name="Good 11" xfId="11324" xr:uid="{00000000-0005-0000-0000-0000392C0000}"/>
    <cellStyle name="Good 11 2" xfId="11325" xr:uid="{00000000-0005-0000-0000-00003A2C0000}"/>
    <cellStyle name="Good 12" xfId="11326" xr:uid="{00000000-0005-0000-0000-00003B2C0000}"/>
    <cellStyle name="Good 13" xfId="11327" xr:uid="{00000000-0005-0000-0000-00003C2C0000}"/>
    <cellStyle name="Good 2" xfId="11328" xr:uid="{00000000-0005-0000-0000-00003D2C0000}"/>
    <cellStyle name="Good 2 2" xfId="11329" xr:uid="{00000000-0005-0000-0000-00003E2C0000}"/>
    <cellStyle name="Good 3" xfId="11330" xr:uid="{00000000-0005-0000-0000-00003F2C0000}"/>
    <cellStyle name="Good 3 2" xfId="11331" xr:uid="{00000000-0005-0000-0000-0000402C0000}"/>
    <cellStyle name="Good 4" xfId="11332" xr:uid="{00000000-0005-0000-0000-0000412C0000}"/>
    <cellStyle name="Good 4 2" xfId="11333" xr:uid="{00000000-0005-0000-0000-0000422C0000}"/>
    <cellStyle name="Good 5" xfId="11334" xr:uid="{00000000-0005-0000-0000-0000432C0000}"/>
    <cellStyle name="Good 5 2" xfId="11335" xr:uid="{00000000-0005-0000-0000-0000442C0000}"/>
    <cellStyle name="Good 6" xfId="11336" xr:uid="{00000000-0005-0000-0000-0000452C0000}"/>
    <cellStyle name="Good 6 2" xfId="11337" xr:uid="{00000000-0005-0000-0000-0000462C0000}"/>
    <cellStyle name="Good 7" xfId="11338" xr:uid="{00000000-0005-0000-0000-0000472C0000}"/>
    <cellStyle name="Good 7 2" xfId="11339" xr:uid="{00000000-0005-0000-0000-0000482C0000}"/>
    <cellStyle name="Good 8" xfId="11340" xr:uid="{00000000-0005-0000-0000-0000492C0000}"/>
    <cellStyle name="Good 8 2" xfId="11341" xr:uid="{00000000-0005-0000-0000-00004A2C0000}"/>
    <cellStyle name="Good 9" xfId="11342" xr:uid="{00000000-0005-0000-0000-00004B2C0000}"/>
    <cellStyle name="Good 9 2" xfId="11343" xr:uid="{00000000-0005-0000-0000-00004C2C0000}"/>
    <cellStyle name="Grey" xfId="11344" xr:uid="{00000000-0005-0000-0000-00004D2C0000}"/>
    <cellStyle name="Grey 1" xfId="11345" xr:uid="{00000000-0005-0000-0000-00004E2C0000}"/>
    <cellStyle name="Grey 2" xfId="11346" xr:uid="{00000000-0005-0000-0000-00004F2C0000}"/>
    <cellStyle name="Grey 3" xfId="11347" xr:uid="{00000000-0005-0000-0000-0000502C0000}"/>
    <cellStyle name="Grey 4" xfId="11348" xr:uid="{00000000-0005-0000-0000-0000512C0000}"/>
    <cellStyle name="Grey 5" xfId="11349" xr:uid="{00000000-0005-0000-0000-0000522C0000}"/>
    <cellStyle name="Gross Margin" xfId="11350" xr:uid="{00000000-0005-0000-0000-0000532C0000}"/>
    <cellStyle name="Gut 2" xfId="11351" xr:uid="{00000000-0005-0000-0000-0000542C0000}"/>
    <cellStyle name="Header Total" xfId="11352" xr:uid="{00000000-0005-0000-0000-0000552C0000}"/>
    <cellStyle name="Header1" xfId="11353" xr:uid="{00000000-0005-0000-0000-0000562C0000}"/>
    <cellStyle name="Header1 1" xfId="11354" xr:uid="{00000000-0005-0000-0000-0000572C0000}"/>
    <cellStyle name="Header1 2" xfId="11355" xr:uid="{00000000-0005-0000-0000-0000582C0000}"/>
    <cellStyle name="Header1 3" xfId="11356" xr:uid="{00000000-0005-0000-0000-0000592C0000}"/>
    <cellStyle name="Header1 4" xfId="11357" xr:uid="{00000000-0005-0000-0000-00005A2C0000}"/>
    <cellStyle name="Header1 5" xfId="11358" xr:uid="{00000000-0005-0000-0000-00005B2C0000}"/>
    <cellStyle name="Header1 6" xfId="11359" xr:uid="{00000000-0005-0000-0000-00005C2C0000}"/>
    <cellStyle name="Header1 7" xfId="11360" xr:uid="{00000000-0005-0000-0000-00005D2C0000}"/>
    <cellStyle name="Header2" xfId="11361" xr:uid="{00000000-0005-0000-0000-00005E2C0000}"/>
    <cellStyle name="Header2 1" xfId="11362" xr:uid="{00000000-0005-0000-0000-00005F2C0000}"/>
    <cellStyle name="Header2 2" xfId="11363" xr:uid="{00000000-0005-0000-0000-0000602C0000}"/>
    <cellStyle name="Header2 3" xfId="11364" xr:uid="{00000000-0005-0000-0000-0000612C0000}"/>
    <cellStyle name="Header2 4" xfId="11365" xr:uid="{00000000-0005-0000-0000-0000622C0000}"/>
    <cellStyle name="Header2 5" xfId="11366" xr:uid="{00000000-0005-0000-0000-0000632C0000}"/>
    <cellStyle name="Header2 6" xfId="11367" xr:uid="{00000000-0005-0000-0000-0000642C0000}"/>
    <cellStyle name="Header2 7" xfId="11368" xr:uid="{00000000-0005-0000-0000-0000652C0000}"/>
    <cellStyle name="Header3" xfId="11369" xr:uid="{00000000-0005-0000-0000-0000662C0000}"/>
    <cellStyle name="Header3 2" xfId="11370" xr:uid="{00000000-0005-0000-0000-0000672C0000}"/>
    <cellStyle name="Heading" xfId="11371" xr:uid="{00000000-0005-0000-0000-0000682C0000}"/>
    <cellStyle name="Heading 1 10" xfId="11372" xr:uid="{00000000-0005-0000-0000-0000692C0000}"/>
    <cellStyle name="Heading 1 10 2" xfId="11373" xr:uid="{00000000-0005-0000-0000-00006A2C0000}"/>
    <cellStyle name="Heading 1 11" xfId="11374" xr:uid="{00000000-0005-0000-0000-00006B2C0000}"/>
    <cellStyle name="Heading 1 11 2" xfId="11375" xr:uid="{00000000-0005-0000-0000-00006C2C0000}"/>
    <cellStyle name="Heading 1 12" xfId="11376" xr:uid="{00000000-0005-0000-0000-00006D2C0000}"/>
    <cellStyle name="Heading 1 13" xfId="11377" xr:uid="{00000000-0005-0000-0000-00006E2C0000}"/>
    <cellStyle name="Heading 1 2" xfId="11378" xr:uid="{00000000-0005-0000-0000-00006F2C0000}"/>
    <cellStyle name="Heading 1 2 2" xfId="11379" xr:uid="{00000000-0005-0000-0000-0000702C0000}"/>
    <cellStyle name="Heading 1 3" xfId="11380" xr:uid="{00000000-0005-0000-0000-0000712C0000}"/>
    <cellStyle name="Heading 1 3 2" xfId="11381" xr:uid="{00000000-0005-0000-0000-0000722C0000}"/>
    <cellStyle name="Heading 1 4" xfId="11382" xr:uid="{00000000-0005-0000-0000-0000732C0000}"/>
    <cellStyle name="Heading 1 4 2" xfId="11383" xr:uid="{00000000-0005-0000-0000-0000742C0000}"/>
    <cellStyle name="Heading 1 5" xfId="11384" xr:uid="{00000000-0005-0000-0000-0000752C0000}"/>
    <cellStyle name="Heading 1 5 2" xfId="11385" xr:uid="{00000000-0005-0000-0000-0000762C0000}"/>
    <cellStyle name="Heading 1 6" xfId="11386" xr:uid="{00000000-0005-0000-0000-0000772C0000}"/>
    <cellStyle name="Heading 1 6 2" xfId="11387" xr:uid="{00000000-0005-0000-0000-0000782C0000}"/>
    <cellStyle name="Heading 1 7" xfId="11388" xr:uid="{00000000-0005-0000-0000-0000792C0000}"/>
    <cellStyle name="Heading 1 7 2" xfId="11389" xr:uid="{00000000-0005-0000-0000-00007A2C0000}"/>
    <cellStyle name="Heading 1 8" xfId="11390" xr:uid="{00000000-0005-0000-0000-00007B2C0000}"/>
    <cellStyle name="Heading 1 8 2" xfId="11391" xr:uid="{00000000-0005-0000-0000-00007C2C0000}"/>
    <cellStyle name="Heading 1 9" xfId="11392" xr:uid="{00000000-0005-0000-0000-00007D2C0000}"/>
    <cellStyle name="Heading 1 9 2" xfId="11393" xr:uid="{00000000-0005-0000-0000-00007E2C0000}"/>
    <cellStyle name="Heading 2 10" xfId="11394" xr:uid="{00000000-0005-0000-0000-00007F2C0000}"/>
    <cellStyle name="Heading 2 10 2" xfId="11395" xr:uid="{00000000-0005-0000-0000-0000802C0000}"/>
    <cellStyle name="Heading 2 11" xfId="11396" xr:uid="{00000000-0005-0000-0000-0000812C0000}"/>
    <cellStyle name="Heading 2 11 2" xfId="11397" xr:uid="{00000000-0005-0000-0000-0000822C0000}"/>
    <cellStyle name="Heading 2 12" xfId="11398" xr:uid="{00000000-0005-0000-0000-0000832C0000}"/>
    <cellStyle name="Heading 2 12 2" xfId="11399" xr:uid="{00000000-0005-0000-0000-0000842C0000}"/>
    <cellStyle name="Heading 2 13" xfId="11400" xr:uid="{00000000-0005-0000-0000-0000852C0000}"/>
    <cellStyle name="Heading 2 14" xfId="11401" xr:uid="{00000000-0005-0000-0000-0000862C0000}"/>
    <cellStyle name="Heading 2 2" xfId="11402" xr:uid="{00000000-0005-0000-0000-0000872C0000}"/>
    <cellStyle name="Heading 2 2 2" xfId="11403" xr:uid="{00000000-0005-0000-0000-0000882C0000}"/>
    <cellStyle name="Heading 2 3" xfId="11404" xr:uid="{00000000-0005-0000-0000-0000892C0000}"/>
    <cellStyle name="Heading 2 3 2" xfId="11405" xr:uid="{00000000-0005-0000-0000-00008A2C0000}"/>
    <cellStyle name="Heading 2 4" xfId="11406" xr:uid="{00000000-0005-0000-0000-00008B2C0000}"/>
    <cellStyle name="Heading 2 4 2" xfId="11407" xr:uid="{00000000-0005-0000-0000-00008C2C0000}"/>
    <cellStyle name="Heading 2 5" xfId="11408" xr:uid="{00000000-0005-0000-0000-00008D2C0000}"/>
    <cellStyle name="Heading 2 5 2" xfId="11409" xr:uid="{00000000-0005-0000-0000-00008E2C0000}"/>
    <cellStyle name="Heading 2 6" xfId="11410" xr:uid="{00000000-0005-0000-0000-00008F2C0000}"/>
    <cellStyle name="Heading 2 6 2" xfId="11411" xr:uid="{00000000-0005-0000-0000-0000902C0000}"/>
    <cellStyle name="Heading 2 7" xfId="11412" xr:uid="{00000000-0005-0000-0000-0000912C0000}"/>
    <cellStyle name="Heading 2 7 2" xfId="11413" xr:uid="{00000000-0005-0000-0000-0000922C0000}"/>
    <cellStyle name="Heading 2 8" xfId="11414" xr:uid="{00000000-0005-0000-0000-0000932C0000}"/>
    <cellStyle name="Heading 2 8 2" xfId="11415" xr:uid="{00000000-0005-0000-0000-0000942C0000}"/>
    <cellStyle name="Heading 2 9" xfId="11416" xr:uid="{00000000-0005-0000-0000-0000952C0000}"/>
    <cellStyle name="Heading 2 9 2" xfId="11417" xr:uid="{00000000-0005-0000-0000-0000962C0000}"/>
    <cellStyle name="Heading 3 10" xfId="11418" xr:uid="{00000000-0005-0000-0000-0000972C0000}"/>
    <cellStyle name="Heading 3 10 2" xfId="11419" xr:uid="{00000000-0005-0000-0000-0000982C0000}"/>
    <cellStyle name="Heading 3 11" xfId="11420" xr:uid="{00000000-0005-0000-0000-0000992C0000}"/>
    <cellStyle name="Heading 3 11 2" xfId="11421" xr:uid="{00000000-0005-0000-0000-00009A2C0000}"/>
    <cellStyle name="Heading 3 12" xfId="11422" xr:uid="{00000000-0005-0000-0000-00009B2C0000}"/>
    <cellStyle name="Heading 3 13" xfId="11423" xr:uid="{00000000-0005-0000-0000-00009C2C0000}"/>
    <cellStyle name="Heading 3 2" xfId="11424" xr:uid="{00000000-0005-0000-0000-00009D2C0000}"/>
    <cellStyle name="Heading 3 2 2" xfId="11425" xr:uid="{00000000-0005-0000-0000-00009E2C0000}"/>
    <cellStyle name="Heading 3 3" xfId="11426" xr:uid="{00000000-0005-0000-0000-00009F2C0000}"/>
    <cellStyle name="Heading 3 3 2" xfId="11427" xr:uid="{00000000-0005-0000-0000-0000A02C0000}"/>
    <cellStyle name="Heading 3 4" xfId="11428" xr:uid="{00000000-0005-0000-0000-0000A12C0000}"/>
    <cellStyle name="Heading 3 4 2" xfId="11429" xr:uid="{00000000-0005-0000-0000-0000A22C0000}"/>
    <cellStyle name="Heading 3 5" xfId="11430" xr:uid="{00000000-0005-0000-0000-0000A32C0000}"/>
    <cellStyle name="Heading 3 5 2" xfId="11431" xr:uid="{00000000-0005-0000-0000-0000A42C0000}"/>
    <cellStyle name="Heading 3 6" xfId="11432" xr:uid="{00000000-0005-0000-0000-0000A52C0000}"/>
    <cellStyle name="Heading 3 6 2" xfId="11433" xr:uid="{00000000-0005-0000-0000-0000A62C0000}"/>
    <cellStyle name="Heading 3 7" xfId="11434" xr:uid="{00000000-0005-0000-0000-0000A72C0000}"/>
    <cellStyle name="Heading 3 7 2" xfId="11435" xr:uid="{00000000-0005-0000-0000-0000A82C0000}"/>
    <cellStyle name="Heading 3 8" xfId="11436" xr:uid="{00000000-0005-0000-0000-0000A92C0000}"/>
    <cellStyle name="Heading 3 8 2" xfId="11437" xr:uid="{00000000-0005-0000-0000-0000AA2C0000}"/>
    <cellStyle name="Heading 3 9" xfId="11438" xr:uid="{00000000-0005-0000-0000-0000AB2C0000}"/>
    <cellStyle name="Heading 3 9 2" xfId="11439" xr:uid="{00000000-0005-0000-0000-0000AC2C0000}"/>
    <cellStyle name="Heading 4 10" xfId="11440" xr:uid="{00000000-0005-0000-0000-0000AD2C0000}"/>
    <cellStyle name="Heading 4 10 2" xfId="11441" xr:uid="{00000000-0005-0000-0000-0000AE2C0000}"/>
    <cellStyle name="Heading 4 11" xfId="11442" xr:uid="{00000000-0005-0000-0000-0000AF2C0000}"/>
    <cellStyle name="Heading 4 11 2" xfId="11443" xr:uid="{00000000-0005-0000-0000-0000B02C0000}"/>
    <cellStyle name="Heading 4 12" xfId="11444" xr:uid="{00000000-0005-0000-0000-0000B12C0000}"/>
    <cellStyle name="Heading 4 13" xfId="11445" xr:uid="{00000000-0005-0000-0000-0000B22C0000}"/>
    <cellStyle name="Heading 4 2" xfId="11446" xr:uid="{00000000-0005-0000-0000-0000B32C0000}"/>
    <cellStyle name="Heading 4 2 2" xfId="11447" xr:uid="{00000000-0005-0000-0000-0000B42C0000}"/>
    <cellStyle name="Heading 4 3" xfId="11448" xr:uid="{00000000-0005-0000-0000-0000B52C0000}"/>
    <cellStyle name="Heading 4 3 2" xfId="11449" xr:uid="{00000000-0005-0000-0000-0000B62C0000}"/>
    <cellStyle name="Heading 4 4" xfId="11450" xr:uid="{00000000-0005-0000-0000-0000B72C0000}"/>
    <cellStyle name="Heading 4 4 2" xfId="11451" xr:uid="{00000000-0005-0000-0000-0000B82C0000}"/>
    <cellStyle name="Heading 4 5" xfId="11452" xr:uid="{00000000-0005-0000-0000-0000B92C0000}"/>
    <cellStyle name="Heading 4 5 2" xfId="11453" xr:uid="{00000000-0005-0000-0000-0000BA2C0000}"/>
    <cellStyle name="Heading 4 6" xfId="11454" xr:uid="{00000000-0005-0000-0000-0000BB2C0000}"/>
    <cellStyle name="Heading 4 6 2" xfId="11455" xr:uid="{00000000-0005-0000-0000-0000BC2C0000}"/>
    <cellStyle name="Heading 4 7" xfId="11456" xr:uid="{00000000-0005-0000-0000-0000BD2C0000}"/>
    <cellStyle name="Heading 4 7 2" xfId="11457" xr:uid="{00000000-0005-0000-0000-0000BE2C0000}"/>
    <cellStyle name="Heading 4 8" xfId="11458" xr:uid="{00000000-0005-0000-0000-0000BF2C0000}"/>
    <cellStyle name="Heading 4 8 2" xfId="11459" xr:uid="{00000000-0005-0000-0000-0000C02C0000}"/>
    <cellStyle name="Heading 4 9" xfId="11460" xr:uid="{00000000-0005-0000-0000-0000C12C0000}"/>
    <cellStyle name="Heading 4 9 2" xfId="11461" xr:uid="{00000000-0005-0000-0000-0000C22C0000}"/>
    <cellStyle name="Heading 5" xfId="11462" xr:uid="{00000000-0005-0000-0000-0000C32C0000}"/>
    <cellStyle name="Heading 5 2" xfId="11463" xr:uid="{00000000-0005-0000-0000-0000C42C0000}"/>
    <cellStyle name="Heading 6" xfId="11464" xr:uid="{00000000-0005-0000-0000-0000C52C0000}"/>
    <cellStyle name="Hyperlink" xfId="58340" builtinId="8"/>
    <cellStyle name="Input [yellow]" xfId="11465" xr:uid="{00000000-0005-0000-0000-0000C62C0000}"/>
    <cellStyle name="Input [yellow] 1" xfId="11466" xr:uid="{00000000-0005-0000-0000-0000C72C0000}"/>
    <cellStyle name="Input [yellow] 2" xfId="11467" xr:uid="{00000000-0005-0000-0000-0000C82C0000}"/>
    <cellStyle name="Input [yellow] 3" xfId="11468" xr:uid="{00000000-0005-0000-0000-0000C92C0000}"/>
    <cellStyle name="Input [yellow] 4" xfId="11469" xr:uid="{00000000-0005-0000-0000-0000CA2C0000}"/>
    <cellStyle name="Input [yellow] 5" xfId="11470" xr:uid="{00000000-0005-0000-0000-0000CB2C0000}"/>
    <cellStyle name="Input 10" xfId="11471" xr:uid="{00000000-0005-0000-0000-0000CC2C0000}"/>
    <cellStyle name="Input 10 2" xfId="11472" xr:uid="{00000000-0005-0000-0000-0000CD2C0000}"/>
    <cellStyle name="Input 10 2 2" xfId="11473" xr:uid="{00000000-0005-0000-0000-0000CE2C0000}"/>
    <cellStyle name="Input 10 3" xfId="11474" xr:uid="{00000000-0005-0000-0000-0000CF2C0000}"/>
    <cellStyle name="Input 11" xfId="11475" xr:uid="{00000000-0005-0000-0000-0000D02C0000}"/>
    <cellStyle name="Input 11 2" xfId="11476" xr:uid="{00000000-0005-0000-0000-0000D12C0000}"/>
    <cellStyle name="Input 11 2 2" xfId="11477" xr:uid="{00000000-0005-0000-0000-0000D22C0000}"/>
    <cellStyle name="Input 11 3" xfId="11478" xr:uid="{00000000-0005-0000-0000-0000D32C0000}"/>
    <cellStyle name="Input 12" xfId="11479" xr:uid="{00000000-0005-0000-0000-0000D42C0000}"/>
    <cellStyle name="Input 12 2" xfId="11480" xr:uid="{00000000-0005-0000-0000-0000D52C0000}"/>
    <cellStyle name="Input 13" xfId="11481" xr:uid="{00000000-0005-0000-0000-0000D62C0000}"/>
    <cellStyle name="Input 13 2" xfId="11482" xr:uid="{00000000-0005-0000-0000-0000D72C0000}"/>
    <cellStyle name="Input 14" xfId="11483" xr:uid="{00000000-0005-0000-0000-0000D82C0000}"/>
    <cellStyle name="Input 14 2" xfId="11484" xr:uid="{00000000-0005-0000-0000-0000D92C0000}"/>
    <cellStyle name="Input 15" xfId="11485" xr:uid="{00000000-0005-0000-0000-0000DA2C0000}"/>
    <cellStyle name="Input 15 2" xfId="11486" xr:uid="{00000000-0005-0000-0000-0000DB2C0000}"/>
    <cellStyle name="Input 16" xfId="11487" xr:uid="{00000000-0005-0000-0000-0000DC2C0000}"/>
    <cellStyle name="Input 17" xfId="11488" xr:uid="{00000000-0005-0000-0000-0000DD2C0000}"/>
    <cellStyle name="Input 18" xfId="11489" xr:uid="{00000000-0005-0000-0000-0000DE2C0000}"/>
    <cellStyle name="Input 19" xfId="11490" xr:uid="{00000000-0005-0000-0000-0000DF2C0000}"/>
    <cellStyle name="Input 2" xfId="11491" xr:uid="{00000000-0005-0000-0000-0000E02C0000}"/>
    <cellStyle name="Input 2 2" xfId="11492" xr:uid="{00000000-0005-0000-0000-0000E12C0000}"/>
    <cellStyle name="Input 2 2 2" xfId="11493" xr:uid="{00000000-0005-0000-0000-0000E22C0000}"/>
    <cellStyle name="Input 2 3" xfId="11494" xr:uid="{00000000-0005-0000-0000-0000E32C0000}"/>
    <cellStyle name="Input 20" xfId="11495" xr:uid="{00000000-0005-0000-0000-0000E42C0000}"/>
    <cellStyle name="Input 21" xfId="11496" xr:uid="{00000000-0005-0000-0000-0000E52C0000}"/>
    <cellStyle name="Input 22" xfId="11497" xr:uid="{00000000-0005-0000-0000-0000E62C0000}"/>
    <cellStyle name="Input 23" xfId="11498" xr:uid="{00000000-0005-0000-0000-0000E72C0000}"/>
    <cellStyle name="Input 24" xfId="11499" xr:uid="{00000000-0005-0000-0000-0000E82C0000}"/>
    <cellStyle name="Input 25" xfId="11500" xr:uid="{00000000-0005-0000-0000-0000E92C0000}"/>
    <cellStyle name="Input 26" xfId="11501" xr:uid="{00000000-0005-0000-0000-0000EA2C0000}"/>
    <cellStyle name="Input 27" xfId="11502" xr:uid="{00000000-0005-0000-0000-0000EB2C0000}"/>
    <cellStyle name="Input 28" xfId="11503" xr:uid="{00000000-0005-0000-0000-0000EC2C0000}"/>
    <cellStyle name="Input 29" xfId="11504" xr:uid="{00000000-0005-0000-0000-0000ED2C0000}"/>
    <cellStyle name="Input 3" xfId="11505" xr:uid="{00000000-0005-0000-0000-0000EE2C0000}"/>
    <cellStyle name="Input 3 2" xfId="11506" xr:uid="{00000000-0005-0000-0000-0000EF2C0000}"/>
    <cellStyle name="Input 3 2 2" xfId="11507" xr:uid="{00000000-0005-0000-0000-0000F02C0000}"/>
    <cellStyle name="Input 3 3" xfId="11508" xr:uid="{00000000-0005-0000-0000-0000F12C0000}"/>
    <cellStyle name="Input 30" xfId="11509" xr:uid="{00000000-0005-0000-0000-0000F22C0000}"/>
    <cellStyle name="Input 31" xfId="11510" xr:uid="{00000000-0005-0000-0000-0000F32C0000}"/>
    <cellStyle name="Input 32" xfId="11511" xr:uid="{00000000-0005-0000-0000-0000F42C0000}"/>
    <cellStyle name="Input 33" xfId="11512" xr:uid="{00000000-0005-0000-0000-0000F52C0000}"/>
    <cellStyle name="Input 34" xfId="11513" xr:uid="{00000000-0005-0000-0000-0000F62C0000}"/>
    <cellStyle name="Input 35" xfId="11514" xr:uid="{00000000-0005-0000-0000-0000F72C0000}"/>
    <cellStyle name="Input 36" xfId="11515" xr:uid="{00000000-0005-0000-0000-0000F82C0000}"/>
    <cellStyle name="Input 37" xfId="11516" xr:uid="{00000000-0005-0000-0000-0000F92C0000}"/>
    <cellStyle name="Input 38" xfId="11517" xr:uid="{00000000-0005-0000-0000-0000FA2C0000}"/>
    <cellStyle name="Input 39" xfId="11518" xr:uid="{00000000-0005-0000-0000-0000FB2C0000}"/>
    <cellStyle name="Input 4" xfId="11519" xr:uid="{00000000-0005-0000-0000-0000FC2C0000}"/>
    <cellStyle name="Input 4 2" xfId="11520" xr:uid="{00000000-0005-0000-0000-0000FD2C0000}"/>
    <cellStyle name="Input 4 2 2" xfId="11521" xr:uid="{00000000-0005-0000-0000-0000FE2C0000}"/>
    <cellStyle name="Input 4 3" xfId="11522" xr:uid="{00000000-0005-0000-0000-0000FF2C0000}"/>
    <cellStyle name="Input 40" xfId="11523" xr:uid="{00000000-0005-0000-0000-0000002D0000}"/>
    <cellStyle name="Input 41" xfId="11524" xr:uid="{00000000-0005-0000-0000-0000012D0000}"/>
    <cellStyle name="Input 42" xfId="11525" xr:uid="{00000000-0005-0000-0000-0000022D0000}"/>
    <cellStyle name="Input 43" xfId="11526" xr:uid="{00000000-0005-0000-0000-0000032D0000}"/>
    <cellStyle name="Input 44" xfId="11527" xr:uid="{00000000-0005-0000-0000-0000042D0000}"/>
    <cellStyle name="Input 45" xfId="11528" xr:uid="{00000000-0005-0000-0000-0000052D0000}"/>
    <cellStyle name="Input 46" xfId="11529" xr:uid="{00000000-0005-0000-0000-0000062D0000}"/>
    <cellStyle name="Input 47" xfId="11530" xr:uid="{00000000-0005-0000-0000-0000072D0000}"/>
    <cellStyle name="Input 48" xfId="11531" xr:uid="{00000000-0005-0000-0000-0000082D0000}"/>
    <cellStyle name="Input 49" xfId="11532" xr:uid="{00000000-0005-0000-0000-0000092D0000}"/>
    <cellStyle name="Input 5" xfId="11533" xr:uid="{00000000-0005-0000-0000-00000A2D0000}"/>
    <cellStyle name="Input 5 2" xfId="11534" xr:uid="{00000000-0005-0000-0000-00000B2D0000}"/>
    <cellStyle name="Input 5 2 2" xfId="11535" xr:uid="{00000000-0005-0000-0000-00000C2D0000}"/>
    <cellStyle name="Input 5 3" xfId="11536" xr:uid="{00000000-0005-0000-0000-00000D2D0000}"/>
    <cellStyle name="Input 50" xfId="11537" xr:uid="{00000000-0005-0000-0000-00000E2D0000}"/>
    <cellStyle name="Input 6" xfId="11538" xr:uid="{00000000-0005-0000-0000-00000F2D0000}"/>
    <cellStyle name="Input 6 2" xfId="11539" xr:uid="{00000000-0005-0000-0000-0000102D0000}"/>
    <cellStyle name="Input 6 2 2" xfId="11540" xr:uid="{00000000-0005-0000-0000-0000112D0000}"/>
    <cellStyle name="Input 6 3" xfId="11541" xr:uid="{00000000-0005-0000-0000-0000122D0000}"/>
    <cellStyle name="Input 7" xfId="11542" xr:uid="{00000000-0005-0000-0000-0000132D0000}"/>
    <cellStyle name="Input 7 2" xfId="11543" xr:uid="{00000000-0005-0000-0000-0000142D0000}"/>
    <cellStyle name="Input 7 2 2" xfId="11544" xr:uid="{00000000-0005-0000-0000-0000152D0000}"/>
    <cellStyle name="Input 7 3" xfId="11545" xr:uid="{00000000-0005-0000-0000-0000162D0000}"/>
    <cellStyle name="Input 8" xfId="11546" xr:uid="{00000000-0005-0000-0000-0000172D0000}"/>
    <cellStyle name="Input 8 2" xfId="11547" xr:uid="{00000000-0005-0000-0000-0000182D0000}"/>
    <cellStyle name="Input 8 2 2" xfId="11548" xr:uid="{00000000-0005-0000-0000-0000192D0000}"/>
    <cellStyle name="Input 8 3" xfId="11549" xr:uid="{00000000-0005-0000-0000-00001A2D0000}"/>
    <cellStyle name="Input 9" xfId="11550" xr:uid="{00000000-0005-0000-0000-00001B2D0000}"/>
    <cellStyle name="Input 9 2" xfId="11551" xr:uid="{00000000-0005-0000-0000-00001C2D0000}"/>
    <cellStyle name="Input 9 2 2" xfId="11552" xr:uid="{00000000-0005-0000-0000-00001D2D0000}"/>
    <cellStyle name="Input 9 3" xfId="11553" xr:uid="{00000000-0005-0000-0000-00001E2D0000}"/>
    <cellStyle name="Insatisfaisant" xfId="11554" xr:uid="{00000000-0005-0000-0000-00001F2D0000}"/>
    <cellStyle name="Insatisfaisant 2" xfId="11555" xr:uid="{00000000-0005-0000-0000-0000202D0000}"/>
    <cellStyle name="Komma 2" xfId="11556" xr:uid="{00000000-0005-0000-0000-0000212D0000}"/>
    <cellStyle name="Komma 2 2" xfId="11557" xr:uid="{00000000-0005-0000-0000-0000222D0000}"/>
    <cellStyle name="Komma 3" xfId="11558" xr:uid="{00000000-0005-0000-0000-0000232D0000}"/>
    <cellStyle name="Komma 4" xfId="11559" xr:uid="{00000000-0005-0000-0000-0000242D0000}"/>
    <cellStyle name="Komma 5" xfId="11560" xr:uid="{00000000-0005-0000-0000-0000252D0000}"/>
    <cellStyle name="Komma 6" xfId="11561" xr:uid="{00000000-0005-0000-0000-0000262D0000}"/>
    <cellStyle name="Komma 7" xfId="11562" xr:uid="{00000000-0005-0000-0000-0000272D0000}"/>
    <cellStyle name="Komma 8" xfId="11563" xr:uid="{00000000-0005-0000-0000-0000282D0000}"/>
    <cellStyle name="Level 2 Total" xfId="11564" xr:uid="{00000000-0005-0000-0000-0000292D0000}"/>
    <cellStyle name="Level 2 Total 2" xfId="11565" xr:uid="{00000000-0005-0000-0000-00002A2D0000}"/>
    <cellStyle name="Link Currency (0)" xfId="11566" xr:uid="{00000000-0005-0000-0000-00002B2D0000}"/>
    <cellStyle name="Link Currency (0) 1" xfId="11567" xr:uid="{00000000-0005-0000-0000-00002C2D0000}"/>
    <cellStyle name="Link Currency (0) 2" xfId="11568" xr:uid="{00000000-0005-0000-0000-00002D2D0000}"/>
    <cellStyle name="Link Currency (0) 3" xfId="11569" xr:uid="{00000000-0005-0000-0000-00002E2D0000}"/>
    <cellStyle name="Link Currency (0) 4" xfId="11570" xr:uid="{00000000-0005-0000-0000-00002F2D0000}"/>
    <cellStyle name="Link Currency (0) 5" xfId="11571" xr:uid="{00000000-0005-0000-0000-0000302D0000}"/>
    <cellStyle name="Link Currency (2)" xfId="11572" xr:uid="{00000000-0005-0000-0000-0000312D0000}"/>
    <cellStyle name="Link Currency (2) 1" xfId="11573" xr:uid="{00000000-0005-0000-0000-0000322D0000}"/>
    <cellStyle name="Link Currency (2) 2" xfId="11574" xr:uid="{00000000-0005-0000-0000-0000332D0000}"/>
    <cellStyle name="Link Currency (2) 3" xfId="11575" xr:uid="{00000000-0005-0000-0000-0000342D0000}"/>
    <cellStyle name="Link Currency (2) 4" xfId="11576" xr:uid="{00000000-0005-0000-0000-0000352D0000}"/>
    <cellStyle name="Link Currency (2) 5" xfId="11577" xr:uid="{00000000-0005-0000-0000-0000362D0000}"/>
    <cellStyle name="Link Units (0)" xfId="11578" xr:uid="{00000000-0005-0000-0000-0000372D0000}"/>
    <cellStyle name="Link Units (0) 1" xfId="11579" xr:uid="{00000000-0005-0000-0000-0000382D0000}"/>
    <cellStyle name="Link Units (0) 2" xfId="11580" xr:uid="{00000000-0005-0000-0000-0000392D0000}"/>
    <cellStyle name="Link Units (0) 3" xfId="11581" xr:uid="{00000000-0005-0000-0000-00003A2D0000}"/>
    <cellStyle name="Link Units (0) 4" xfId="11582" xr:uid="{00000000-0005-0000-0000-00003B2D0000}"/>
    <cellStyle name="Link Units (0) 5" xfId="11583" xr:uid="{00000000-0005-0000-0000-00003C2D0000}"/>
    <cellStyle name="Link Units (1)" xfId="11584" xr:uid="{00000000-0005-0000-0000-00003D2D0000}"/>
    <cellStyle name="Link Units (1) 1" xfId="11585" xr:uid="{00000000-0005-0000-0000-00003E2D0000}"/>
    <cellStyle name="Link Units (1) 2" xfId="11586" xr:uid="{00000000-0005-0000-0000-00003F2D0000}"/>
    <cellStyle name="Link Units (1) 3" xfId="11587" xr:uid="{00000000-0005-0000-0000-0000402D0000}"/>
    <cellStyle name="Link Units (1) 4" xfId="11588" xr:uid="{00000000-0005-0000-0000-0000412D0000}"/>
    <cellStyle name="Link Units (1) 5" xfId="11589" xr:uid="{00000000-0005-0000-0000-0000422D0000}"/>
    <cellStyle name="Link Units (2)" xfId="11590" xr:uid="{00000000-0005-0000-0000-0000432D0000}"/>
    <cellStyle name="Link Units (2) 1" xfId="11591" xr:uid="{00000000-0005-0000-0000-0000442D0000}"/>
    <cellStyle name="Link Units (2) 2" xfId="11592" xr:uid="{00000000-0005-0000-0000-0000452D0000}"/>
    <cellStyle name="Link Units (2) 3" xfId="11593" xr:uid="{00000000-0005-0000-0000-0000462D0000}"/>
    <cellStyle name="Link Units (2) 4" xfId="11594" xr:uid="{00000000-0005-0000-0000-0000472D0000}"/>
    <cellStyle name="Link Units (2) 5" xfId="11595" xr:uid="{00000000-0005-0000-0000-0000482D0000}"/>
    <cellStyle name="Linked Cell 10" xfId="11596" xr:uid="{00000000-0005-0000-0000-0000492D0000}"/>
    <cellStyle name="Linked Cell 10 2" xfId="11597" xr:uid="{00000000-0005-0000-0000-00004A2D0000}"/>
    <cellStyle name="Linked Cell 11" xfId="11598" xr:uid="{00000000-0005-0000-0000-00004B2D0000}"/>
    <cellStyle name="Linked Cell 11 2" xfId="11599" xr:uid="{00000000-0005-0000-0000-00004C2D0000}"/>
    <cellStyle name="Linked Cell 12" xfId="11600" xr:uid="{00000000-0005-0000-0000-00004D2D0000}"/>
    <cellStyle name="Linked Cell 13" xfId="11601" xr:uid="{00000000-0005-0000-0000-00004E2D0000}"/>
    <cellStyle name="Linked Cell 2" xfId="11602" xr:uid="{00000000-0005-0000-0000-00004F2D0000}"/>
    <cellStyle name="Linked Cell 2 2" xfId="11603" xr:uid="{00000000-0005-0000-0000-0000502D0000}"/>
    <cellStyle name="Linked Cell 3" xfId="11604" xr:uid="{00000000-0005-0000-0000-0000512D0000}"/>
    <cellStyle name="Linked Cell 3 2" xfId="11605" xr:uid="{00000000-0005-0000-0000-0000522D0000}"/>
    <cellStyle name="Linked Cell 4" xfId="11606" xr:uid="{00000000-0005-0000-0000-0000532D0000}"/>
    <cellStyle name="Linked Cell 4 2" xfId="11607" xr:uid="{00000000-0005-0000-0000-0000542D0000}"/>
    <cellStyle name="Linked Cell 5" xfId="11608" xr:uid="{00000000-0005-0000-0000-0000552D0000}"/>
    <cellStyle name="Linked Cell 5 2" xfId="11609" xr:uid="{00000000-0005-0000-0000-0000562D0000}"/>
    <cellStyle name="Linked Cell 6" xfId="11610" xr:uid="{00000000-0005-0000-0000-0000572D0000}"/>
    <cellStyle name="Linked Cell 6 2" xfId="11611" xr:uid="{00000000-0005-0000-0000-0000582D0000}"/>
    <cellStyle name="Linked Cell 7" xfId="11612" xr:uid="{00000000-0005-0000-0000-0000592D0000}"/>
    <cellStyle name="Linked Cell 7 2" xfId="11613" xr:uid="{00000000-0005-0000-0000-00005A2D0000}"/>
    <cellStyle name="Linked Cell 8" xfId="11614" xr:uid="{00000000-0005-0000-0000-00005B2D0000}"/>
    <cellStyle name="Linked Cell 8 2" xfId="11615" xr:uid="{00000000-0005-0000-0000-00005C2D0000}"/>
    <cellStyle name="Linked Cell 9" xfId="11616" xr:uid="{00000000-0005-0000-0000-00005D2D0000}"/>
    <cellStyle name="Linked Cell 9 2" xfId="11617" xr:uid="{00000000-0005-0000-0000-00005E2D0000}"/>
    <cellStyle name="Major Total" xfId="11618" xr:uid="{00000000-0005-0000-0000-00005F2D0000}"/>
    <cellStyle name="Millares_Global Pulsing Template" xfId="11619" xr:uid="{00000000-0005-0000-0000-0000602D0000}"/>
    <cellStyle name="Milliers_Q2 CLSCG PULSE 040802B" xfId="11620" xr:uid="{00000000-0005-0000-0000-0000612D0000}"/>
    <cellStyle name="names" xfId="11621" xr:uid="{00000000-0005-0000-0000-0000622D0000}"/>
    <cellStyle name="names 1" xfId="11622" xr:uid="{00000000-0005-0000-0000-0000632D0000}"/>
    <cellStyle name="names 2" xfId="11623" xr:uid="{00000000-0005-0000-0000-0000642D0000}"/>
    <cellStyle name="names 3" xfId="11624" xr:uid="{00000000-0005-0000-0000-0000652D0000}"/>
    <cellStyle name="names 4" xfId="11625" xr:uid="{00000000-0005-0000-0000-0000662D0000}"/>
    <cellStyle name="names 5" xfId="11626" xr:uid="{00000000-0005-0000-0000-0000672D0000}"/>
    <cellStyle name="Neutral 2" xfId="11627" xr:uid="{00000000-0005-0000-0000-0000682D0000}"/>
    <cellStyle name="Neutral 2 2" xfId="11628" xr:uid="{00000000-0005-0000-0000-0000692D0000}"/>
    <cellStyle name="Neutral 2 2 2" xfId="11629" xr:uid="{00000000-0005-0000-0000-00006A2D0000}"/>
    <cellStyle name="Neutral 2 3" xfId="11630" xr:uid="{00000000-0005-0000-0000-00006B2D0000}"/>
    <cellStyle name="Neutral 2 3 2" xfId="11631" xr:uid="{00000000-0005-0000-0000-00006C2D0000}"/>
    <cellStyle name="Neutral 2 4" xfId="11632" xr:uid="{00000000-0005-0000-0000-00006D2D0000}"/>
    <cellStyle name="Neutral 2 4 2" xfId="11633" xr:uid="{00000000-0005-0000-0000-00006E2D0000}"/>
    <cellStyle name="Neutral 2 5" xfId="11634" xr:uid="{00000000-0005-0000-0000-00006F2D0000}"/>
    <cellStyle name="Neutral 2 5 2" xfId="11635" xr:uid="{00000000-0005-0000-0000-0000702D0000}"/>
    <cellStyle name="Neutral 2 6" xfId="11636" xr:uid="{00000000-0005-0000-0000-0000712D0000}"/>
    <cellStyle name="Neutral 2 6 2" xfId="11637" xr:uid="{00000000-0005-0000-0000-0000722D0000}"/>
    <cellStyle name="Neutral 2 7" xfId="11638" xr:uid="{00000000-0005-0000-0000-0000732D0000}"/>
    <cellStyle name="Neutral 2 7 2" xfId="11639" xr:uid="{00000000-0005-0000-0000-0000742D0000}"/>
    <cellStyle name="Neutral 2 8" xfId="11640" xr:uid="{00000000-0005-0000-0000-0000752D0000}"/>
    <cellStyle name="Neutral 3" xfId="11641" xr:uid="{00000000-0005-0000-0000-0000762D0000}"/>
    <cellStyle name="Neutral 3 2" xfId="11642" xr:uid="{00000000-0005-0000-0000-0000772D0000}"/>
    <cellStyle name="Neutral 3 2 2" xfId="11643" xr:uid="{00000000-0005-0000-0000-0000782D0000}"/>
    <cellStyle name="Neutral 3 3" xfId="11644" xr:uid="{00000000-0005-0000-0000-0000792D0000}"/>
    <cellStyle name="Neutral 4" xfId="11645" xr:uid="{00000000-0005-0000-0000-00007A2D0000}"/>
    <cellStyle name="Neutral 4 2" xfId="11646" xr:uid="{00000000-0005-0000-0000-00007B2D0000}"/>
    <cellStyle name="Neutral 5" xfId="11647" xr:uid="{00000000-0005-0000-0000-00007C2D0000}"/>
    <cellStyle name="Neutral 6" xfId="11648" xr:uid="{00000000-0005-0000-0000-00007D2D0000}"/>
    <cellStyle name="Neutre" xfId="11649" xr:uid="{00000000-0005-0000-0000-00007E2D0000}"/>
    <cellStyle name="Neutre 2" xfId="11650" xr:uid="{00000000-0005-0000-0000-00007F2D0000}"/>
    <cellStyle name="Normal" xfId="0" builtinId="0"/>
    <cellStyle name="Normal - Style1" xfId="11651" xr:uid="{00000000-0005-0000-0000-0000802D0000}"/>
    <cellStyle name="Normal - Style1 1" xfId="11652" xr:uid="{00000000-0005-0000-0000-0000812D0000}"/>
    <cellStyle name="Normal - Style1 2" xfId="11653" xr:uid="{00000000-0005-0000-0000-0000822D0000}"/>
    <cellStyle name="Normal - Style1 3" xfId="11654" xr:uid="{00000000-0005-0000-0000-0000832D0000}"/>
    <cellStyle name="Normal - Style1 4" xfId="11655" xr:uid="{00000000-0005-0000-0000-0000842D0000}"/>
    <cellStyle name="Normal - Style1 5" xfId="11656" xr:uid="{00000000-0005-0000-0000-0000852D0000}"/>
    <cellStyle name="Normal 10" xfId="11657" xr:uid="{00000000-0005-0000-0000-0000862D0000}"/>
    <cellStyle name="Normal 10 10" xfId="11658" xr:uid="{00000000-0005-0000-0000-0000872D0000}"/>
    <cellStyle name="Normal 10 10 2" xfId="11659" xr:uid="{00000000-0005-0000-0000-0000882D0000}"/>
    <cellStyle name="Normal 10 10 2 2" xfId="11660" xr:uid="{00000000-0005-0000-0000-0000892D0000}"/>
    <cellStyle name="Normal 10 10 2 2 2" xfId="11661" xr:uid="{00000000-0005-0000-0000-00008A2D0000}"/>
    <cellStyle name="Normal 10 10 2 2 2 2" xfId="11662" xr:uid="{00000000-0005-0000-0000-00008B2D0000}"/>
    <cellStyle name="Normal 10 10 2 2 3" xfId="11663" xr:uid="{00000000-0005-0000-0000-00008C2D0000}"/>
    <cellStyle name="Normal 10 10 2 3" xfId="11664" xr:uid="{00000000-0005-0000-0000-00008D2D0000}"/>
    <cellStyle name="Normal 10 10 2 3 2" xfId="11665" xr:uid="{00000000-0005-0000-0000-00008E2D0000}"/>
    <cellStyle name="Normal 10 10 2 3 2 2" xfId="11666" xr:uid="{00000000-0005-0000-0000-00008F2D0000}"/>
    <cellStyle name="Normal 10 10 2 3 3" xfId="11667" xr:uid="{00000000-0005-0000-0000-0000902D0000}"/>
    <cellStyle name="Normal 10 10 2 4" xfId="11668" xr:uid="{00000000-0005-0000-0000-0000912D0000}"/>
    <cellStyle name="Normal 10 10 2 4 2" xfId="11669" xr:uid="{00000000-0005-0000-0000-0000922D0000}"/>
    <cellStyle name="Normal 10 10 2 5" xfId="11670" xr:uid="{00000000-0005-0000-0000-0000932D0000}"/>
    <cellStyle name="Normal 10 10 3" xfId="11671" xr:uid="{00000000-0005-0000-0000-0000942D0000}"/>
    <cellStyle name="Normal 10 10 3 2" xfId="11672" xr:uid="{00000000-0005-0000-0000-0000952D0000}"/>
    <cellStyle name="Normal 10 10 3 2 2" xfId="11673" xr:uid="{00000000-0005-0000-0000-0000962D0000}"/>
    <cellStyle name="Normal 10 10 3 3" xfId="11674" xr:uid="{00000000-0005-0000-0000-0000972D0000}"/>
    <cellStyle name="Normal 10 10 4" xfId="11675" xr:uid="{00000000-0005-0000-0000-0000982D0000}"/>
    <cellStyle name="Normal 10 10 4 2" xfId="11676" xr:uid="{00000000-0005-0000-0000-0000992D0000}"/>
    <cellStyle name="Normal 10 10 4 2 2" xfId="11677" xr:uid="{00000000-0005-0000-0000-00009A2D0000}"/>
    <cellStyle name="Normal 10 10 4 3" xfId="11678" xr:uid="{00000000-0005-0000-0000-00009B2D0000}"/>
    <cellStyle name="Normal 10 10 5" xfId="11679" xr:uid="{00000000-0005-0000-0000-00009C2D0000}"/>
    <cellStyle name="Normal 10 10 5 2" xfId="11680" xr:uid="{00000000-0005-0000-0000-00009D2D0000}"/>
    <cellStyle name="Normal 10 10 6" xfId="11681" xr:uid="{00000000-0005-0000-0000-00009E2D0000}"/>
    <cellStyle name="Normal 10 10 6 2" xfId="11682" xr:uid="{00000000-0005-0000-0000-00009F2D0000}"/>
    <cellStyle name="Normal 10 10 7" xfId="11683" xr:uid="{00000000-0005-0000-0000-0000A02D0000}"/>
    <cellStyle name="Normal 10 11" xfId="11684" xr:uid="{00000000-0005-0000-0000-0000A12D0000}"/>
    <cellStyle name="Normal 10 11 2" xfId="11685" xr:uid="{00000000-0005-0000-0000-0000A22D0000}"/>
    <cellStyle name="Normal 10 11 2 2" xfId="11686" xr:uid="{00000000-0005-0000-0000-0000A32D0000}"/>
    <cellStyle name="Normal 10 11 2 2 2" xfId="11687" xr:uid="{00000000-0005-0000-0000-0000A42D0000}"/>
    <cellStyle name="Normal 10 11 2 2 2 2" xfId="11688" xr:uid="{00000000-0005-0000-0000-0000A52D0000}"/>
    <cellStyle name="Normal 10 11 2 2 3" xfId="11689" xr:uid="{00000000-0005-0000-0000-0000A62D0000}"/>
    <cellStyle name="Normal 10 11 2 3" xfId="11690" xr:uid="{00000000-0005-0000-0000-0000A72D0000}"/>
    <cellStyle name="Normal 10 11 2 3 2" xfId="11691" xr:uid="{00000000-0005-0000-0000-0000A82D0000}"/>
    <cellStyle name="Normal 10 11 2 3 2 2" xfId="11692" xr:uid="{00000000-0005-0000-0000-0000A92D0000}"/>
    <cellStyle name="Normal 10 11 2 3 3" xfId="11693" xr:uid="{00000000-0005-0000-0000-0000AA2D0000}"/>
    <cellStyle name="Normal 10 11 2 4" xfId="11694" xr:uid="{00000000-0005-0000-0000-0000AB2D0000}"/>
    <cellStyle name="Normal 10 11 2 4 2" xfId="11695" xr:uid="{00000000-0005-0000-0000-0000AC2D0000}"/>
    <cellStyle name="Normal 10 11 2 5" xfId="11696" xr:uid="{00000000-0005-0000-0000-0000AD2D0000}"/>
    <cellStyle name="Normal 10 11 3" xfId="11697" xr:uid="{00000000-0005-0000-0000-0000AE2D0000}"/>
    <cellStyle name="Normal 10 11 3 2" xfId="11698" xr:uid="{00000000-0005-0000-0000-0000AF2D0000}"/>
    <cellStyle name="Normal 10 11 3 2 2" xfId="11699" xr:uid="{00000000-0005-0000-0000-0000B02D0000}"/>
    <cellStyle name="Normal 10 11 3 3" xfId="11700" xr:uid="{00000000-0005-0000-0000-0000B12D0000}"/>
    <cellStyle name="Normal 10 11 4" xfId="11701" xr:uid="{00000000-0005-0000-0000-0000B22D0000}"/>
    <cellStyle name="Normal 10 11 4 2" xfId="11702" xr:uid="{00000000-0005-0000-0000-0000B32D0000}"/>
    <cellStyle name="Normal 10 11 4 2 2" xfId="11703" xr:uid="{00000000-0005-0000-0000-0000B42D0000}"/>
    <cellStyle name="Normal 10 11 4 3" xfId="11704" xr:uid="{00000000-0005-0000-0000-0000B52D0000}"/>
    <cellStyle name="Normal 10 11 5" xfId="11705" xr:uid="{00000000-0005-0000-0000-0000B62D0000}"/>
    <cellStyle name="Normal 10 11 5 2" xfId="11706" xr:uid="{00000000-0005-0000-0000-0000B72D0000}"/>
    <cellStyle name="Normal 10 11 6" xfId="11707" xr:uid="{00000000-0005-0000-0000-0000B82D0000}"/>
    <cellStyle name="Normal 10 11 6 2" xfId="11708" xr:uid="{00000000-0005-0000-0000-0000B92D0000}"/>
    <cellStyle name="Normal 10 11 7" xfId="11709" xr:uid="{00000000-0005-0000-0000-0000BA2D0000}"/>
    <cellStyle name="Normal 10 12" xfId="11710" xr:uid="{00000000-0005-0000-0000-0000BB2D0000}"/>
    <cellStyle name="Normal 10 12 2" xfId="11711" xr:uid="{00000000-0005-0000-0000-0000BC2D0000}"/>
    <cellStyle name="Normal 10 12 2 2" xfId="11712" xr:uid="{00000000-0005-0000-0000-0000BD2D0000}"/>
    <cellStyle name="Normal 10 12 2 2 2" xfId="11713" xr:uid="{00000000-0005-0000-0000-0000BE2D0000}"/>
    <cellStyle name="Normal 10 12 2 3" xfId="11714" xr:uid="{00000000-0005-0000-0000-0000BF2D0000}"/>
    <cellStyle name="Normal 10 12 3" xfId="11715" xr:uid="{00000000-0005-0000-0000-0000C02D0000}"/>
    <cellStyle name="Normal 10 12 3 2" xfId="11716" xr:uid="{00000000-0005-0000-0000-0000C12D0000}"/>
    <cellStyle name="Normal 10 12 3 2 2" xfId="11717" xr:uid="{00000000-0005-0000-0000-0000C22D0000}"/>
    <cellStyle name="Normal 10 12 3 3" xfId="11718" xr:uid="{00000000-0005-0000-0000-0000C32D0000}"/>
    <cellStyle name="Normal 10 12 4" xfId="11719" xr:uid="{00000000-0005-0000-0000-0000C42D0000}"/>
    <cellStyle name="Normal 10 12 4 2" xfId="11720" xr:uid="{00000000-0005-0000-0000-0000C52D0000}"/>
    <cellStyle name="Normal 10 12 5" xfId="11721" xr:uid="{00000000-0005-0000-0000-0000C62D0000}"/>
    <cellStyle name="Normal 10 13" xfId="11722" xr:uid="{00000000-0005-0000-0000-0000C72D0000}"/>
    <cellStyle name="Normal 10 13 2" xfId="11723" xr:uid="{00000000-0005-0000-0000-0000C82D0000}"/>
    <cellStyle name="Normal 10 13 2 2" xfId="11724" xr:uid="{00000000-0005-0000-0000-0000C92D0000}"/>
    <cellStyle name="Normal 10 13 2 2 2" xfId="11725" xr:uid="{00000000-0005-0000-0000-0000CA2D0000}"/>
    <cellStyle name="Normal 10 13 2 3" xfId="11726" xr:uid="{00000000-0005-0000-0000-0000CB2D0000}"/>
    <cellStyle name="Normal 10 13 3" xfId="11727" xr:uid="{00000000-0005-0000-0000-0000CC2D0000}"/>
    <cellStyle name="Normal 10 13 3 2" xfId="11728" xr:uid="{00000000-0005-0000-0000-0000CD2D0000}"/>
    <cellStyle name="Normal 10 13 4" xfId="11729" xr:uid="{00000000-0005-0000-0000-0000CE2D0000}"/>
    <cellStyle name="Normal 10 14" xfId="11730" xr:uid="{00000000-0005-0000-0000-0000CF2D0000}"/>
    <cellStyle name="Normal 10 14 2" xfId="11731" xr:uid="{00000000-0005-0000-0000-0000D02D0000}"/>
    <cellStyle name="Normal 10 14 2 2" xfId="11732" xr:uid="{00000000-0005-0000-0000-0000D12D0000}"/>
    <cellStyle name="Normal 10 14 2 2 2" xfId="11733" xr:uid="{00000000-0005-0000-0000-0000D22D0000}"/>
    <cellStyle name="Normal 10 14 2 3" xfId="11734" xr:uid="{00000000-0005-0000-0000-0000D32D0000}"/>
    <cellStyle name="Normal 10 14 3" xfId="11735" xr:uid="{00000000-0005-0000-0000-0000D42D0000}"/>
    <cellStyle name="Normal 10 14 3 2" xfId="11736" xr:uid="{00000000-0005-0000-0000-0000D52D0000}"/>
    <cellStyle name="Normal 10 14 4" xfId="11737" xr:uid="{00000000-0005-0000-0000-0000D62D0000}"/>
    <cellStyle name="Normal 10 15" xfId="11738" xr:uid="{00000000-0005-0000-0000-0000D72D0000}"/>
    <cellStyle name="Normal 10 15 2" xfId="11739" xr:uid="{00000000-0005-0000-0000-0000D82D0000}"/>
    <cellStyle name="Normal 10 15 2 2" xfId="11740" xr:uid="{00000000-0005-0000-0000-0000D92D0000}"/>
    <cellStyle name="Normal 10 15 3" xfId="11741" xr:uid="{00000000-0005-0000-0000-0000DA2D0000}"/>
    <cellStyle name="Normal 10 16" xfId="11742" xr:uid="{00000000-0005-0000-0000-0000DB2D0000}"/>
    <cellStyle name="Normal 10 16 2" xfId="11743" xr:uid="{00000000-0005-0000-0000-0000DC2D0000}"/>
    <cellStyle name="Normal 10 17" xfId="11744" xr:uid="{00000000-0005-0000-0000-0000DD2D0000}"/>
    <cellStyle name="Normal 10 17 2" xfId="11745" xr:uid="{00000000-0005-0000-0000-0000DE2D0000}"/>
    <cellStyle name="Normal 10 18" xfId="11746" xr:uid="{00000000-0005-0000-0000-0000DF2D0000}"/>
    <cellStyle name="Normal 10 2" xfId="11747" xr:uid="{00000000-0005-0000-0000-0000E02D0000}"/>
    <cellStyle name="Normal 10 2 10" xfId="11748" xr:uid="{00000000-0005-0000-0000-0000E12D0000}"/>
    <cellStyle name="Normal 10 2 10 2" xfId="11749" xr:uid="{00000000-0005-0000-0000-0000E22D0000}"/>
    <cellStyle name="Normal 10 2 10 2 2" xfId="11750" xr:uid="{00000000-0005-0000-0000-0000E32D0000}"/>
    <cellStyle name="Normal 10 2 10 2 2 2" xfId="11751" xr:uid="{00000000-0005-0000-0000-0000E42D0000}"/>
    <cellStyle name="Normal 10 2 10 2 2 2 2" xfId="11752" xr:uid="{00000000-0005-0000-0000-0000E52D0000}"/>
    <cellStyle name="Normal 10 2 10 2 2 3" xfId="11753" xr:uid="{00000000-0005-0000-0000-0000E62D0000}"/>
    <cellStyle name="Normal 10 2 10 2 3" xfId="11754" xr:uid="{00000000-0005-0000-0000-0000E72D0000}"/>
    <cellStyle name="Normal 10 2 10 2 3 2" xfId="11755" xr:uid="{00000000-0005-0000-0000-0000E82D0000}"/>
    <cellStyle name="Normal 10 2 10 2 3 2 2" xfId="11756" xr:uid="{00000000-0005-0000-0000-0000E92D0000}"/>
    <cellStyle name="Normal 10 2 10 2 3 3" xfId="11757" xr:uid="{00000000-0005-0000-0000-0000EA2D0000}"/>
    <cellStyle name="Normal 10 2 10 2 4" xfId="11758" xr:uid="{00000000-0005-0000-0000-0000EB2D0000}"/>
    <cellStyle name="Normal 10 2 10 2 4 2" xfId="11759" xr:uid="{00000000-0005-0000-0000-0000EC2D0000}"/>
    <cellStyle name="Normal 10 2 10 2 5" xfId="11760" xr:uid="{00000000-0005-0000-0000-0000ED2D0000}"/>
    <cellStyle name="Normal 10 2 10 3" xfId="11761" xr:uid="{00000000-0005-0000-0000-0000EE2D0000}"/>
    <cellStyle name="Normal 10 2 10 3 2" xfId="11762" xr:uid="{00000000-0005-0000-0000-0000EF2D0000}"/>
    <cellStyle name="Normal 10 2 10 3 2 2" xfId="11763" xr:uid="{00000000-0005-0000-0000-0000F02D0000}"/>
    <cellStyle name="Normal 10 2 10 3 3" xfId="11764" xr:uid="{00000000-0005-0000-0000-0000F12D0000}"/>
    <cellStyle name="Normal 10 2 10 4" xfId="11765" xr:uid="{00000000-0005-0000-0000-0000F22D0000}"/>
    <cellStyle name="Normal 10 2 10 4 2" xfId="11766" xr:uid="{00000000-0005-0000-0000-0000F32D0000}"/>
    <cellStyle name="Normal 10 2 10 4 2 2" xfId="11767" xr:uid="{00000000-0005-0000-0000-0000F42D0000}"/>
    <cellStyle name="Normal 10 2 10 4 3" xfId="11768" xr:uid="{00000000-0005-0000-0000-0000F52D0000}"/>
    <cellStyle name="Normal 10 2 10 5" xfId="11769" xr:uid="{00000000-0005-0000-0000-0000F62D0000}"/>
    <cellStyle name="Normal 10 2 10 5 2" xfId="11770" xr:uid="{00000000-0005-0000-0000-0000F72D0000}"/>
    <cellStyle name="Normal 10 2 10 6" xfId="11771" xr:uid="{00000000-0005-0000-0000-0000F82D0000}"/>
    <cellStyle name="Normal 10 2 10 6 2" xfId="11772" xr:uid="{00000000-0005-0000-0000-0000F92D0000}"/>
    <cellStyle name="Normal 10 2 10 7" xfId="11773" xr:uid="{00000000-0005-0000-0000-0000FA2D0000}"/>
    <cellStyle name="Normal 10 2 11" xfId="11774" xr:uid="{00000000-0005-0000-0000-0000FB2D0000}"/>
    <cellStyle name="Normal 10 2 11 2" xfId="11775" xr:uid="{00000000-0005-0000-0000-0000FC2D0000}"/>
    <cellStyle name="Normal 10 2 11 2 2" xfId="11776" xr:uid="{00000000-0005-0000-0000-0000FD2D0000}"/>
    <cellStyle name="Normal 10 2 11 2 2 2" xfId="11777" xr:uid="{00000000-0005-0000-0000-0000FE2D0000}"/>
    <cellStyle name="Normal 10 2 11 2 3" xfId="11778" xr:uid="{00000000-0005-0000-0000-0000FF2D0000}"/>
    <cellStyle name="Normal 10 2 11 3" xfId="11779" xr:uid="{00000000-0005-0000-0000-0000002E0000}"/>
    <cellStyle name="Normal 10 2 11 3 2" xfId="11780" xr:uid="{00000000-0005-0000-0000-0000012E0000}"/>
    <cellStyle name="Normal 10 2 11 3 2 2" xfId="11781" xr:uid="{00000000-0005-0000-0000-0000022E0000}"/>
    <cellStyle name="Normal 10 2 11 3 3" xfId="11782" xr:uid="{00000000-0005-0000-0000-0000032E0000}"/>
    <cellStyle name="Normal 10 2 11 4" xfId="11783" xr:uid="{00000000-0005-0000-0000-0000042E0000}"/>
    <cellStyle name="Normal 10 2 11 4 2" xfId="11784" xr:uid="{00000000-0005-0000-0000-0000052E0000}"/>
    <cellStyle name="Normal 10 2 11 5" xfId="11785" xr:uid="{00000000-0005-0000-0000-0000062E0000}"/>
    <cellStyle name="Normal 10 2 12" xfId="11786" xr:uid="{00000000-0005-0000-0000-0000072E0000}"/>
    <cellStyle name="Normal 10 2 12 2" xfId="11787" xr:uid="{00000000-0005-0000-0000-0000082E0000}"/>
    <cellStyle name="Normal 10 2 12 2 2" xfId="11788" xr:uid="{00000000-0005-0000-0000-0000092E0000}"/>
    <cellStyle name="Normal 10 2 12 2 2 2" xfId="11789" xr:uid="{00000000-0005-0000-0000-00000A2E0000}"/>
    <cellStyle name="Normal 10 2 12 2 3" xfId="11790" xr:uid="{00000000-0005-0000-0000-00000B2E0000}"/>
    <cellStyle name="Normal 10 2 12 3" xfId="11791" xr:uid="{00000000-0005-0000-0000-00000C2E0000}"/>
    <cellStyle name="Normal 10 2 12 3 2" xfId="11792" xr:uid="{00000000-0005-0000-0000-00000D2E0000}"/>
    <cellStyle name="Normal 10 2 12 4" xfId="11793" xr:uid="{00000000-0005-0000-0000-00000E2E0000}"/>
    <cellStyle name="Normal 10 2 13" xfId="11794" xr:uid="{00000000-0005-0000-0000-00000F2E0000}"/>
    <cellStyle name="Normal 10 2 13 2" xfId="11795" xr:uid="{00000000-0005-0000-0000-0000102E0000}"/>
    <cellStyle name="Normal 10 2 13 2 2" xfId="11796" xr:uid="{00000000-0005-0000-0000-0000112E0000}"/>
    <cellStyle name="Normal 10 2 13 2 2 2" xfId="11797" xr:uid="{00000000-0005-0000-0000-0000122E0000}"/>
    <cellStyle name="Normal 10 2 13 2 3" xfId="11798" xr:uid="{00000000-0005-0000-0000-0000132E0000}"/>
    <cellStyle name="Normal 10 2 13 3" xfId="11799" xr:uid="{00000000-0005-0000-0000-0000142E0000}"/>
    <cellStyle name="Normal 10 2 13 3 2" xfId="11800" xr:uid="{00000000-0005-0000-0000-0000152E0000}"/>
    <cellStyle name="Normal 10 2 13 4" xfId="11801" xr:uid="{00000000-0005-0000-0000-0000162E0000}"/>
    <cellStyle name="Normal 10 2 14" xfId="11802" xr:uid="{00000000-0005-0000-0000-0000172E0000}"/>
    <cellStyle name="Normal 10 2 14 2" xfId="11803" xr:uid="{00000000-0005-0000-0000-0000182E0000}"/>
    <cellStyle name="Normal 10 2 14 2 2" xfId="11804" xr:uid="{00000000-0005-0000-0000-0000192E0000}"/>
    <cellStyle name="Normal 10 2 14 2 2 2" xfId="11805" xr:uid="{00000000-0005-0000-0000-00001A2E0000}"/>
    <cellStyle name="Normal 10 2 14 2 3" xfId="11806" xr:uid="{00000000-0005-0000-0000-00001B2E0000}"/>
    <cellStyle name="Normal 10 2 14 3" xfId="11807" xr:uid="{00000000-0005-0000-0000-00001C2E0000}"/>
    <cellStyle name="Normal 10 2 14 3 2" xfId="11808" xr:uid="{00000000-0005-0000-0000-00001D2E0000}"/>
    <cellStyle name="Normal 10 2 14 4" xfId="11809" xr:uid="{00000000-0005-0000-0000-00001E2E0000}"/>
    <cellStyle name="Normal 10 2 15" xfId="11810" xr:uid="{00000000-0005-0000-0000-00001F2E0000}"/>
    <cellStyle name="Normal 10 2 15 2" xfId="11811" xr:uid="{00000000-0005-0000-0000-0000202E0000}"/>
    <cellStyle name="Normal 10 2 15 2 2" xfId="11812" xr:uid="{00000000-0005-0000-0000-0000212E0000}"/>
    <cellStyle name="Normal 10 2 15 3" xfId="11813" xr:uid="{00000000-0005-0000-0000-0000222E0000}"/>
    <cellStyle name="Normal 10 2 16" xfId="11814" xr:uid="{00000000-0005-0000-0000-0000232E0000}"/>
    <cellStyle name="Normal 10 2 16 2" xfId="11815" xr:uid="{00000000-0005-0000-0000-0000242E0000}"/>
    <cellStyle name="Normal 10 2 17" xfId="11816" xr:uid="{00000000-0005-0000-0000-0000252E0000}"/>
    <cellStyle name="Normal 10 2 17 2" xfId="11817" xr:uid="{00000000-0005-0000-0000-0000262E0000}"/>
    <cellStyle name="Normal 10 2 18" xfId="11818" xr:uid="{00000000-0005-0000-0000-0000272E0000}"/>
    <cellStyle name="Normal 10 2 2" xfId="11819" xr:uid="{00000000-0005-0000-0000-0000282E0000}"/>
    <cellStyle name="Normal 10 2 2 10" xfId="11820" xr:uid="{00000000-0005-0000-0000-0000292E0000}"/>
    <cellStyle name="Normal 10 2 2 10 2" xfId="11821" xr:uid="{00000000-0005-0000-0000-00002A2E0000}"/>
    <cellStyle name="Normal 10 2 2 10 2 2" xfId="11822" xr:uid="{00000000-0005-0000-0000-00002B2E0000}"/>
    <cellStyle name="Normal 10 2 2 10 2 2 2" xfId="11823" xr:uid="{00000000-0005-0000-0000-00002C2E0000}"/>
    <cellStyle name="Normal 10 2 2 10 2 3" xfId="11824" xr:uid="{00000000-0005-0000-0000-00002D2E0000}"/>
    <cellStyle name="Normal 10 2 2 10 3" xfId="11825" xr:uid="{00000000-0005-0000-0000-00002E2E0000}"/>
    <cellStyle name="Normal 10 2 2 10 3 2" xfId="11826" xr:uid="{00000000-0005-0000-0000-00002F2E0000}"/>
    <cellStyle name="Normal 10 2 2 10 3 2 2" xfId="11827" xr:uid="{00000000-0005-0000-0000-0000302E0000}"/>
    <cellStyle name="Normal 10 2 2 10 3 3" xfId="11828" xr:uid="{00000000-0005-0000-0000-0000312E0000}"/>
    <cellStyle name="Normal 10 2 2 10 4" xfId="11829" xr:uid="{00000000-0005-0000-0000-0000322E0000}"/>
    <cellStyle name="Normal 10 2 2 10 4 2" xfId="11830" xr:uid="{00000000-0005-0000-0000-0000332E0000}"/>
    <cellStyle name="Normal 10 2 2 10 5" xfId="11831" xr:uid="{00000000-0005-0000-0000-0000342E0000}"/>
    <cellStyle name="Normal 10 2 2 11" xfId="11832" xr:uid="{00000000-0005-0000-0000-0000352E0000}"/>
    <cellStyle name="Normal 10 2 2 11 2" xfId="11833" xr:uid="{00000000-0005-0000-0000-0000362E0000}"/>
    <cellStyle name="Normal 10 2 2 11 2 2" xfId="11834" xr:uid="{00000000-0005-0000-0000-0000372E0000}"/>
    <cellStyle name="Normal 10 2 2 11 2 2 2" xfId="11835" xr:uid="{00000000-0005-0000-0000-0000382E0000}"/>
    <cellStyle name="Normal 10 2 2 11 2 3" xfId="11836" xr:uid="{00000000-0005-0000-0000-0000392E0000}"/>
    <cellStyle name="Normal 10 2 2 11 3" xfId="11837" xr:uid="{00000000-0005-0000-0000-00003A2E0000}"/>
    <cellStyle name="Normal 10 2 2 11 3 2" xfId="11838" xr:uid="{00000000-0005-0000-0000-00003B2E0000}"/>
    <cellStyle name="Normal 10 2 2 11 4" xfId="11839" xr:uid="{00000000-0005-0000-0000-00003C2E0000}"/>
    <cellStyle name="Normal 10 2 2 12" xfId="11840" xr:uid="{00000000-0005-0000-0000-00003D2E0000}"/>
    <cellStyle name="Normal 10 2 2 12 2" xfId="11841" xr:uid="{00000000-0005-0000-0000-00003E2E0000}"/>
    <cellStyle name="Normal 10 2 2 12 2 2" xfId="11842" xr:uid="{00000000-0005-0000-0000-00003F2E0000}"/>
    <cellStyle name="Normal 10 2 2 12 2 2 2" xfId="11843" xr:uid="{00000000-0005-0000-0000-0000402E0000}"/>
    <cellStyle name="Normal 10 2 2 12 2 3" xfId="11844" xr:uid="{00000000-0005-0000-0000-0000412E0000}"/>
    <cellStyle name="Normal 10 2 2 12 3" xfId="11845" xr:uid="{00000000-0005-0000-0000-0000422E0000}"/>
    <cellStyle name="Normal 10 2 2 12 3 2" xfId="11846" xr:uid="{00000000-0005-0000-0000-0000432E0000}"/>
    <cellStyle name="Normal 10 2 2 12 4" xfId="11847" xr:uid="{00000000-0005-0000-0000-0000442E0000}"/>
    <cellStyle name="Normal 10 2 2 13" xfId="11848" xr:uid="{00000000-0005-0000-0000-0000452E0000}"/>
    <cellStyle name="Normal 10 2 2 13 2" xfId="11849" xr:uid="{00000000-0005-0000-0000-0000462E0000}"/>
    <cellStyle name="Normal 10 2 2 13 2 2" xfId="11850" xr:uid="{00000000-0005-0000-0000-0000472E0000}"/>
    <cellStyle name="Normal 10 2 2 13 2 2 2" xfId="11851" xr:uid="{00000000-0005-0000-0000-0000482E0000}"/>
    <cellStyle name="Normal 10 2 2 13 2 3" xfId="11852" xr:uid="{00000000-0005-0000-0000-0000492E0000}"/>
    <cellStyle name="Normal 10 2 2 13 3" xfId="11853" xr:uid="{00000000-0005-0000-0000-00004A2E0000}"/>
    <cellStyle name="Normal 10 2 2 13 3 2" xfId="11854" xr:uid="{00000000-0005-0000-0000-00004B2E0000}"/>
    <cellStyle name="Normal 10 2 2 13 4" xfId="11855" xr:uid="{00000000-0005-0000-0000-00004C2E0000}"/>
    <cellStyle name="Normal 10 2 2 14" xfId="11856" xr:uid="{00000000-0005-0000-0000-00004D2E0000}"/>
    <cellStyle name="Normal 10 2 2 14 2" xfId="11857" xr:uid="{00000000-0005-0000-0000-00004E2E0000}"/>
    <cellStyle name="Normal 10 2 2 14 2 2" xfId="11858" xr:uid="{00000000-0005-0000-0000-00004F2E0000}"/>
    <cellStyle name="Normal 10 2 2 14 3" xfId="11859" xr:uid="{00000000-0005-0000-0000-0000502E0000}"/>
    <cellStyle name="Normal 10 2 2 15" xfId="11860" xr:uid="{00000000-0005-0000-0000-0000512E0000}"/>
    <cellStyle name="Normal 10 2 2 15 2" xfId="11861" xr:uid="{00000000-0005-0000-0000-0000522E0000}"/>
    <cellStyle name="Normal 10 2 2 16" xfId="11862" xr:uid="{00000000-0005-0000-0000-0000532E0000}"/>
    <cellStyle name="Normal 10 2 2 16 2" xfId="11863" xr:uid="{00000000-0005-0000-0000-0000542E0000}"/>
    <cellStyle name="Normal 10 2 2 17" xfId="11864" xr:uid="{00000000-0005-0000-0000-0000552E0000}"/>
    <cellStyle name="Normal 10 2 2 2" xfId="11865" xr:uid="{00000000-0005-0000-0000-0000562E0000}"/>
    <cellStyle name="Normal 10 2 2 2 10" xfId="11866" xr:uid="{00000000-0005-0000-0000-0000572E0000}"/>
    <cellStyle name="Normal 10 2 2 2 10 2" xfId="11867" xr:uid="{00000000-0005-0000-0000-0000582E0000}"/>
    <cellStyle name="Normal 10 2 2 2 10 2 2" xfId="11868" xr:uid="{00000000-0005-0000-0000-0000592E0000}"/>
    <cellStyle name="Normal 10 2 2 2 10 2 2 2" xfId="11869" xr:uid="{00000000-0005-0000-0000-00005A2E0000}"/>
    <cellStyle name="Normal 10 2 2 2 10 2 3" xfId="11870" xr:uid="{00000000-0005-0000-0000-00005B2E0000}"/>
    <cellStyle name="Normal 10 2 2 2 10 3" xfId="11871" xr:uid="{00000000-0005-0000-0000-00005C2E0000}"/>
    <cellStyle name="Normal 10 2 2 2 10 3 2" xfId="11872" xr:uid="{00000000-0005-0000-0000-00005D2E0000}"/>
    <cellStyle name="Normal 10 2 2 2 10 4" xfId="11873" xr:uid="{00000000-0005-0000-0000-00005E2E0000}"/>
    <cellStyle name="Normal 10 2 2 2 11" xfId="11874" xr:uid="{00000000-0005-0000-0000-00005F2E0000}"/>
    <cellStyle name="Normal 10 2 2 2 11 2" xfId="11875" xr:uid="{00000000-0005-0000-0000-0000602E0000}"/>
    <cellStyle name="Normal 10 2 2 2 11 2 2" xfId="11876" xr:uid="{00000000-0005-0000-0000-0000612E0000}"/>
    <cellStyle name="Normal 10 2 2 2 11 2 2 2" xfId="11877" xr:uid="{00000000-0005-0000-0000-0000622E0000}"/>
    <cellStyle name="Normal 10 2 2 2 11 2 3" xfId="11878" xr:uid="{00000000-0005-0000-0000-0000632E0000}"/>
    <cellStyle name="Normal 10 2 2 2 11 3" xfId="11879" xr:uid="{00000000-0005-0000-0000-0000642E0000}"/>
    <cellStyle name="Normal 10 2 2 2 11 3 2" xfId="11880" xr:uid="{00000000-0005-0000-0000-0000652E0000}"/>
    <cellStyle name="Normal 10 2 2 2 11 4" xfId="11881" xr:uid="{00000000-0005-0000-0000-0000662E0000}"/>
    <cellStyle name="Normal 10 2 2 2 12" xfId="11882" xr:uid="{00000000-0005-0000-0000-0000672E0000}"/>
    <cellStyle name="Normal 10 2 2 2 12 2" xfId="11883" xr:uid="{00000000-0005-0000-0000-0000682E0000}"/>
    <cellStyle name="Normal 10 2 2 2 12 2 2" xfId="11884" xr:uid="{00000000-0005-0000-0000-0000692E0000}"/>
    <cellStyle name="Normal 10 2 2 2 12 3" xfId="11885" xr:uid="{00000000-0005-0000-0000-00006A2E0000}"/>
    <cellStyle name="Normal 10 2 2 2 13" xfId="11886" xr:uid="{00000000-0005-0000-0000-00006B2E0000}"/>
    <cellStyle name="Normal 10 2 2 2 13 2" xfId="11887" xr:uid="{00000000-0005-0000-0000-00006C2E0000}"/>
    <cellStyle name="Normal 10 2 2 2 14" xfId="11888" xr:uid="{00000000-0005-0000-0000-00006D2E0000}"/>
    <cellStyle name="Normal 10 2 2 2 14 2" xfId="11889" xr:uid="{00000000-0005-0000-0000-00006E2E0000}"/>
    <cellStyle name="Normal 10 2 2 2 15" xfId="11890" xr:uid="{00000000-0005-0000-0000-00006F2E0000}"/>
    <cellStyle name="Normal 10 2 2 2 2" xfId="11891" xr:uid="{00000000-0005-0000-0000-0000702E0000}"/>
    <cellStyle name="Normal 10 2 2 2 2 10" xfId="11892" xr:uid="{00000000-0005-0000-0000-0000712E0000}"/>
    <cellStyle name="Normal 10 2 2 2 2 10 2" xfId="11893" xr:uid="{00000000-0005-0000-0000-0000722E0000}"/>
    <cellStyle name="Normal 10 2 2 2 2 11" xfId="11894" xr:uid="{00000000-0005-0000-0000-0000732E0000}"/>
    <cellStyle name="Normal 10 2 2 2 2 11 2" xfId="11895" xr:uid="{00000000-0005-0000-0000-0000742E0000}"/>
    <cellStyle name="Normal 10 2 2 2 2 12" xfId="11896" xr:uid="{00000000-0005-0000-0000-0000752E0000}"/>
    <cellStyle name="Normal 10 2 2 2 2 2" xfId="11897" xr:uid="{00000000-0005-0000-0000-0000762E0000}"/>
    <cellStyle name="Normal 10 2 2 2 2 2 10" xfId="11898" xr:uid="{00000000-0005-0000-0000-0000772E0000}"/>
    <cellStyle name="Normal 10 2 2 2 2 2 10 2" xfId="11899" xr:uid="{00000000-0005-0000-0000-0000782E0000}"/>
    <cellStyle name="Normal 10 2 2 2 2 2 11" xfId="11900" xr:uid="{00000000-0005-0000-0000-0000792E0000}"/>
    <cellStyle name="Normal 10 2 2 2 2 2 2" xfId="11901" xr:uid="{00000000-0005-0000-0000-00007A2E0000}"/>
    <cellStyle name="Normal 10 2 2 2 2 2 2 2" xfId="11902" xr:uid="{00000000-0005-0000-0000-00007B2E0000}"/>
    <cellStyle name="Normal 10 2 2 2 2 2 2 2 2" xfId="11903" xr:uid="{00000000-0005-0000-0000-00007C2E0000}"/>
    <cellStyle name="Normal 10 2 2 2 2 2 2 2 2 2" xfId="11904" xr:uid="{00000000-0005-0000-0000-00007D2E0000}"/>
    <cellStyle name="Normal 10 2 2 2 2 2 2 2 2 2 2" xfId="11905" xr:uid="{00000000-0005-0000-0000-00007E2E0000}"/>
    <cellStyle name="Normal 10 2 2 2 2 2 2 2 2 2 2 2" xfId="11906" xr:uid="{00000000-0005-0000-0000-00007F2E0000}"/>
    <cellStyle name="Normal 10 2 2 2 2 2 2 2 2 2 3" xfId="11907" xr:uid="{00000000-0005-0000-0000-0000802E0000}"/>
    <cellStyle name="Normal 10 2 2 2 2 2 2 2 2 3" xfId="11908" xr:uid="{00000000-0005-0000-0000-0000812E0000}"/>
    <cellStyle name="Normal 10 2 2 2 2 2 2 2 2 3 2" xfId="11909" xr:uid="{00000000-0005-0000-0000-0000822E0000}"/>
    <cellStyle name="Normal 10 2 2 2 2 2 2 2 2 3 2 2" xfId="11910" xr:uid="{00000000-0005-0000-0000-0000832E0000}"/>
    <cellStyle name="Normal 10 2 2 2 2 2 2 2 2 3 3" xfId="11911" xr:uid="{00000000-0005-0000-0000-0000842E0000}"/>
    <cellStyle name="Normal 10 2 2 2 2 2 2 2 2 4" xfId="11912" xr:uid="{00000000-0005-0000-0000-0000852E0000}"/>
    <cellStyle name="Normal 10 2 2 2 2 2 2 2 2 4 2" xfId="11913" xr:uid="{00000000-0005-0000-0000-0000862E0000}"/>
    <cellStyle name="Normal 10 2 2 2 2 2 2 2 2 5" xfId="11914" xr:uid="{00000000-0005-0000-0000-0000872E0000}"/>
    <cellStyle name="Normal 10 2 2 2 2 2 2 2 3" xfId="11915" xr:uid="{00000000-0005-0000-0000-0000882E0000}"/>
    <cellStyle name="Normal 10 2 2 2 2 2 2 2 3 2" xfId="11916" xr:uid="{00000000-0005-0000-0000-0000892E0000}"/>
    <cellStyle name="Normal 10 2 2 2 2 2 2 2 3 2 2" xfId="11917" xr:uid="{00000000-0005-0000-0000-00008A2E0000}"/>
    <cellStyle name="Normal 10 2 2 2 2 2 2 2 3 3" xfId="11918" xr:uid="{00000000-0005-0000-0000-00008B2E0000}"/>
    <cellStyle name="Normal 10 2 2 2 2 2 2 2 4" xfId="11919" xr:uid="{00000000-0005-0000-0000-00008C2E0000}"/>
    <cellStyle name="Normal 10 2 2 2 2 2 2 2 4 2" xfId="11920" xr:uid="{00000000-0005-0000-0000-00008D2E0000}"/>
    <cellStyle name="Normal 10 2 2 2 2 2 2 2 4 2 2" xfId="11921" xr:uid="{00000000-0005-0000-0000-00008E2E0000}"/>
    <cellStyle name="Normal 10 2 2 2 2 2 2 2 4 3" xfId="11922" xr:uid="{00000000-0005-0000-0000-00008F2E0000}"/>
    <cellStyle name="Normal 10 2 2 2 2 2 2 2 5" xfId="11923" xr:uid="{00000000-0005-0000-0000-0000902E0000}"/>
    <cellStyle name="Normal 10 2 2 2 2 2 2 2 5 2" xfId="11924" xr:uid="{00000000-0005-0000-0000-0000912E0000}"/>
    <cellStyle name="Normal 10 2 2 2 2 2 2 2 6" xfId="11925" xr:uid="{00000000-0005-0000-0000-0000922E0000}"/>
    <cellStyle name="Normal 10 2 2 2 2 2 2 2 6 2" xfId="11926" xr:uid="{00000000-0005-0000-0000-0000932E0000}"/>
    <cellStyle name="Normal 10 2 2 2 2 2 2 2 7" xfId="11927" xr:uid="{00000000-0005-0000-0000-0000942E0000}"/>
    <cellStyle name="Normal 10 2 2 2 2 2 2 3" xfId="11928" xr:uid="{00000000-0005-0000-0000-0000952E0000}"/>
    <cellStyle name="Normal 10 2 2 2 2 2 2 3 2" xfId="11929" xr:uid="{00000000-0005-0000-0000-0000962E0000}"/>
    <cellStyle name="Normal 10 2 2 2 2 2 2 3 2 2" xfId="11930" xr:uid="{00000000-0005-0000-0000-0000972E0000}"/>
    <cellStyle name="Normal 10 2 2 2 2 2 2 3 2 2 2" xfId="11931" xr:uid="{00000000-0005-0000-0000-0000982E0000}"/>
    <cellStyle name="Normal 10 2 2 2 2 2 2 3 2 3" xfId="11932" xr:uid="{00000000-0005-0000-0000-0000992E0000}"/>
    <cellStyle name="Normal 10 2 2 2 2 2 2 3 3" xfId="11933" xr:uid="{00000000-0005-0000-0000-00009A2E0000}"/>
    <cellStyle name="Normal 10 2 2 2 2 2 2 3 3 2" xfId="11934" xr:uid="{00000000-0005-0000-0000-00009B2E0000}"/>
    <cellStyle name="Normal 10 2 2 2 2 2 2 3 3 2 2" xfId="11935" xr:uid="{00000000-0005-0000-0000-00009C2E0000}"/>
    <cellStyle name="Normal 10 2 2 2 2 2 2 3 3 3" xfId="11936" xr:uid="{00000000-0005-0000-0000-00009D2E0000}"/>
    <cellStyle name="Normal 10 2 2 2 2 2 2 3 4" xfId="11937" xr:uid="{00000000-0005-0000-0000-00009E2E0000}"/>
    <cellStyle name="Normal 10 2 2 2 2 2 2 3 4 2" xfId="11938" xr:uid="{00000000-0005-0000-0000-00009F2E0000}"/>
    <cellStyle name="Normal 10 2 2 2 2 2 2 3 5" xfId="11939" xr:uid="{00000000-0005-0000-0000-0000A02E0000}"/>
    <cellStyle name="Normal 10 2 2 2 2 2 2 4" xfId="11940" xr:uid="{00000000-0005-0000-0000-0000A12E0000}"/>
    <cellStyle name="Normal 10 2 2 2 2 2 2 4 2" xfId="11941" xr:uid="{00000000-0005-0000-0000-0000A22E0000}"/>
    <cellStyle name="Normal 10 2 2 2 2 2 2 4 2 2" xfId="11942" xr:uid="{00000000-0005-0000-0000-0000A32E0000}"/>
    <cellStyle name="Normal 10 2 2 2 2 2 2 4 3" xfId="11943" xr:uid="{00000000-0005-0000-0000-0000A42E0000}"/>
    <cellStyle name="Normal 10 2 2 2 2 2 2 5" xfId="11944" xr:uid="{00000000-0005-0000-0000-0000A52E0000}"/>
    <cellStyle name="Normal 10 2 2 2 2 2 2 5 2" xfId="11945" xr:uid="{00000000-0005-0000-0000-0000A62E0000}"/>
    <cellStyle name="Normal 10 2 2 2 2 2 2 5 2 2" xfId="11946" xr:uid="{00000000-0005-0000-0000-0000A72E0000}"/>
    <cellStyle name="Normal 10 2 2 2 2 2 2 5 3" xfId="11947" xr:uid="{00000000-0005-0000-0000-0000A82E0000}"/>
    <cellStyle name="Normal 10 2 2 2 2 2 2 6" xfId="11948" xr:uid="{00000000-0005-0000-0000-0000A92E0000}"/>
    <cellStyle name="Normal 10 2 2 2 2 2 2 6 2" xfId="11949" xr:uid="{00000000-0005-0000-0000-0000AA2E0000}"/>
    <cellStyle name="Normal 10 2 2 2 2 2 2 7" xfId="11950" xr:uid="{00000000-0005-0000-0000-0000AB2E0000}"/>
    <cellStyle name="Normal 10 2 2 2 2 2 2 7 2" xfId="11951" xr:uid="{00000000-0005-0000-0000-0000AC2E0000}"/>
    <cellStyle name="Normal 10 2 2 2 2 2 2 8" xfId="11952" xr:uid="{00000000-0005-0000-0000-0000AD2E0000}"/>
    <cellStyle name="Normal 10 2 2 2 2 2 3" xfId="11953" xr:uid="{00000000-0005-0000-0000-0000AE2E0000}"/>
    <cellStyle name="Normal 10 2 2 2 2 2 3 2" xfId="11954" xr:uid="{00000000-0005-0000-0000-0000AF2E0000}"/>
    <cellStyle name="Normal 10 2 2 2 2 2 3 2 2" xfId="11955" xr:uid="{00000000-0005-0000-0000-0000B02E0000}"/>
    <cellStyle name="Normal 10 2 2 2 2 2 3 2 2 2" xfId="11956" xr:uid="{00000000-0005-0000-0000-0000B12E0000}"/>
    <cellStyle name="Normal 10 2 2 2 2 2 3 2 2 2 2" xfId="11957" xr:uid="{00000000-0005-0000-0000-0000B22E0000}"/>
    <cellStyle name="Normal 10 2 2 2 2 2 3 2 2 3" xfId="11958" xr:uid="{00000000-0005-0000-0000-0000B32E0000}"/>
    <cellStyle name="Normal 10 2 2 2 2 2 3 2 3" xfId="11959" xr:uid="{00000000-0005-0000-0000-0000B42E0000}"/>
    <cellStyle name="Normal 10 2 2 2 2 2 3 2 3 2" xfId="11960" xr:uid="{00000000-0005-0000-0000-0000B52E0000}"/>
    <cellStyle name="Normal 10 2 2 2 2 2 3 2 3 2 2" xfId="11961" xr:uid="{00000000-0005-0000-0000-0000B62E0000}"/>
    <cellStyle name="Normal 10 2 2 2 2 2 3 2 3 3" xfId="11962" xr:uid="{00000000-0005-0000-0000-0000B72E0000}"/>
    <cellStyle name="Normal 10 2 2 2 2 2 3 2 4" xfId="11963" xr:uid="{00000000-0005-0000-0000-0000B82E0000}"/>
    <cellStyle name="Normal 10 2 2 2 2 2 3 2 4 2" xfId="11964" xr:uid="{00000000-0005-0000-0000-0000B92E0000}"/>
    <cellStyle name="Normal 10 2 2 2 2 2 3 2 5" xfId="11965" xr:uid="{00000000-0005-0000-0000-0000BA2E0000}"/>
    <cellStyle name="Normal 10 2 2 2 2 2 3 3" xfId="11966" xr:uid="{00000000-0005-0000-0000-0000BB2E0000}"/>
    <cellStyle name="Normal 10 2 2 2 2 2 3 3 2" xfId="11967" xr:uid="{00000000-0005-0000-0000-0000BC2E0000}"/>
    <cellStyle name="Normal 10 2 2 2 2 2 3 3 2 2" xfId="11968" xr:uid="{00000000-0005-0000-0000-0000BD2E0000}"/>
    <cellStyle name="Normal 10 2 2 2 2 2 3 3 3" xfId="11969" xr:uid="{00000000-0005-0000-0000-0000BE2E0000}"/>
    <cellStyle name="Normal 10 2 2 2 2 2 3 4" xfId="11970" xr:uid="{00000000-0005-0000-0000-0000BF2E0000}"/>
    <cellStyle name="Normal 10 2 2 2 2 2 3 4 2" xfId="11971" xr:uid="{00000000-0005-0000-0000-0000C02E0000}"/>
    <cellStyle name="Normal 10 2 2 2 2 2 3 4 2 2" xfId="11972" xr:uid="{00000000-0005-0000-0000-0000C12E0000}"/>
    <cellStyle name="Normal 10 2 2 2 2 2 3 4 3" xfId="11973" xr:uid="{00000000-0005-0000-0000-0000C22E0000}"/>
    <cellStyle name="Normal 10 2 2 2 2 2 3 5" xfId="11974" xr:uid="{00000000-0005-0000-0000-0000C32E0000}"/>
    <cellStyle name="Normal 10 2 2 2 2 2 3 5 2" xfId="11975" xr:uid="{00000000-0005-0000-0000-0000C42E0000}"/>
    <cellStyle name="Normal 10 2 2 2 2 2 3 6" xfId="11976" xr:uid="{00000000-0005-0000-0000-0000C52E0000}"/>
    <cellStyle name="Normal 10 2 2 2 2 2 3 6 2" xfId="11977" xr:uid="{00000000-0005-0000-0000-0000C62E0000}"/>
    <cellStyle name="Normal 10 2 2 2 2 2 3 7" xfId="11978" xr:uid="{00000000-0005-0000-0000-0000C72E0000}"/>
    <cellStyle name="Normal 10 2 2 2 2 2 4" xfId="11979" xr:uid="{00000000-0005-0000-0000-0000C82E0000}"/>
    <cellStyle name="Normal 10 2 2 2 2 2 4 2" xfId="11980" xr:uid="{00000000-0005-0000-0000-0000C92E0000}"/>
    <cellStyle name="Normal 10 2 2 2 2 2 4 2 2" xfId="11981" xr:uid="{00000000-0005-0000-0000-0000CA2E0000}"/>
    <cellStyle name="Normal 10 2 2 2 2 2 4 2 2 2" xfId="11982" xr:uid="{00000000-0005-0000-0000-0000CB2E0000}"/>
    <cellStyle name="Normal 10 2 2 2 2 2 4 2 2 2 2" xfId="11983" xr:uid="{00000000-0005-0000-0000-0000CC2E0000}"/>
    <cellStyle name="Normal 10 2 2 2 2 2 4 2 2 3" xfId="11984" xr:uid="{00000000-0005-0000-0000-0000CD2E0000}"/>
    <cellStyle name="Normal 10 2 2 2 2 2 4 2 3" xfId="11985" xr:uid="{00000000-0005-0000-0000-0000CE2E0000}"/>
    <cellStyle name="Normal 10 2 2 2 2 2 4 2 3 2" xfId="11986" xr:uid="{00000000-0005-0000-0000-0000CF2E0000}"/>
    <cellStyle name="Normal 10 2 2 2 2 2 4 2 3 2 2" xfId="11987" xr:uid="{00000000-0005-0000-0000-0000D02E0000}"/>
    <cellStyle name="Normal 10 2 2 2 2 2 4 2 3 3" xfId="11988" xr:uid="{00000000-0005-0000-0000-0000D12E0000}"/>
    <cellStyle name="Normal 10 2 2 2 2 2 4 2 4" xfId="11989" xr:uid="{00000000-0005-0000-0000-0000D22E0000}"/>
    <cellStyle name="Normal 10 2 2 2 2 2 4 2 4 2" xfId="11990" xr:uid="{00000000-0005-0000-0000-0000D32E0000}"/>
    <cellStyle name="Normal 10 2 2 2 2 2 4 2 5" xfId="11991" xr:uid="{00000000-0005-0000-0000-0000D42E0000}"/>
    <cellStyle name="Normal 10 2 2 2 2 2 4 3" xfId="11992" xr:uid="{00000000-0005-0000-0000-0000D52E0000}"/>
    <cellStyle name="Normal 10 2 2 2 2 2 4 3 2" xfId="11993" xr:uid="{00000000-0005-0000-0000-0000D62E0000}"/>
    <cellStyle name="Normal 10 2 2 2 2 2 4 3 2 2" xfId="11994" xr:uid="{00000000-0005-0000-0000-0000D72E0000}"/>
    <cellStyle name="Normal 10 2 2 2 2 2 4 3 3" xfId="11995" xr:uid="{00000000-0005-0000-0000-0000D82E0000}"/>
    <cellStyle name="Normal 10 2 2 2 2 2 4 4" xfId="11996" xr:uid="{00000000-0005-0000-0000-0000D92E0000}"/>
    <cellStyle name="Normal 10 2 2 2 2 2 4 4 2" xfId="11997" xr:uid="{00000000-0005-0000-0000-0000DA2E0000}"/>
    <cellStyle name="Normal 10 2 2 2 2 2 4 4 2 2" xfId="11998" xr:uid="{00000000-0005-0000-0000-0000DB2E0000}"/>
    <cellStyle name="Normal 10 2 2 2 2 2 4 4 3" xfId="11999" xr:uid="{00000000-0005-0000-0000-0000DC2E0000}"/>
    <cellStyle name="Normal 10 2 2 2 2 2 4 5" xfId="12000" xr:uid="{00000000-0005-0000-0000-0000DD2E0000}"/>
    <cellStyle name="Normal 10 2 2 2 2 2 4 5 2" xfId="12001" xr:uid="{00000000-0005-0000-0000-0000DE2E0000}"/>
    <cellStyle name="Normal 10 2 2 2 2 2 4 6" xfId="12002" xr:uid="{00000000-0005-0000-0000-0000DF2E0000}"/>
    <cellStyle name="Normal 10 2 2 2 2 2 4 6 2" xfId="12003" xr:uid="{00000000-0005-0000-0000-0000E02E0000}"/>
    <cellStyle name="Normal 10 2 2 2 2 2 4 7" xfId="12004" xr:uid="{00000000-0005-0000-0000-0000E12E0000}"/>
    <cellStyle name="Normal 10 2 2 2 2 2 5" xfId="12005" xr:uid="{00000000-0005-0000-0000-0000E22E0000}"/>
    <cellStyle name="Normal 10 2 2 2 2 2 5 2" xfId="12006" xr:uid="{00000000-0005-0000-0000-0000E32E0000}"/>
    <cellStyle name="Normal 10 2 2 2 2 2 5 2 2" xfId="12007" xr:uid="{00000000-0005-0000-0000-0000E42E0000}"/>
    <cellStyle name="Normal 10 2 2 2 2 2 5 2 2 2" xfId="12008" xr:uid="{00000000-0005-0000-0000-0000E52E0000}"/>
    <cellStyle name="Normal 10 2 2 2 2 2 5 2 3" xfId="12009" xr:uid="{00000000-0005-0000-0000-0000E62E0000}"/>
    <cellStyle name="Normal 10 2 2 2 2 2 5 3" xfId="12010" xr:uid="{00000000-0005-0000-0000-0000E72E0000}"/>
    <cellStyle name="Normal 10 2 2 2 2 2 5 3 2" xfId="12011" xr:uid="{00000000-0005-0000-0000-0000E82E0000}"/>
    <cellStyle name="Normal 10 2 2 2 2 2 5 3 2 2" xfId="12012" xr:uid="{00000000-0005-0000-0000-0000E92E0000}"/>
    <cellStyle name="Normal 10 2 2 2 2 2 5 3 3" xfId="12013" xr:uid="{00000000-0005-0000-0000-0000EA2E0000}"/>
    <cellStyle name="Normal 10 2 2 2 2 2 5 4" xfId="12014" xr:uid="{00000000-0005-0000-0000-0000EB2E0000}"/>
    <cellStyle name="Normal 10 2 2 2 2 2 5 4 2" xfId="12015" xr:uid="{00000000-0005-0000-0000-0000EC2E0000}"/>
    <cellStyle name="Normal 10 2 2 2 2 2 5 5" xfId="12016" xr:uid="{00000000-0005-0000-0000-0000ED2E0000}"/>
    <cellStyle name="Normal 10 2 2 2 2 2 6" xfId="12017" xr:uid="{00000000-0005-0000-0000-0000EE2E0000}"/>
    <cellStyle name="Normal 10 2 2 2 2 2 6 2" xfId="12018" xr:uid="{00000000-0005-0000-0000-0000EF2E0000}"/>
    <cellStyle name="Normal 10 2 2 2 2 2 6 2 2" xfId="12019" xr:uid="{00000000-0005-0000-0000-0000F02E0000}"/>
    <cellStyle name="Normal 10 2 2 2 2 2 6 2 2 2" xfId="12020" xr:uid="{00000000-0005-0000-0000-0000F12E0000}"/>
    <cellStyle name="Normal 10 2 2 2 2 2 6 2 3" xfId="12021" xr:uid="{00000000-0005-0000-0000-0000F22E0000}"/>
    <cellStyle name="Normal 10 2 2 2 2 2 6 3" xfId="12022" xr:uid="{00000000-0005-0000-0000-0000F32E0000}"/>
    <cellStyle name="Normal 10 2 2 2 2 2 6 3 2" xfId="12023" xr:uid="{00000000-0005-0000-0000-0000F42E0000}"/>
    <cellStyle name="Normal 10 2 2 2 2 2 6 4" xfId="12024" xr:uid="{00000000-0005-0000-0000-0000F52E0000}"/>
    <cellStyle name="Normal 10 2 2 2 2 2 7" xfId="12025" xr:uid="{00000000-0005-0000-0000-0000F62E0000}"/>
    <cellStyle name="Normal 10 2 2 2 2 2 7 2" xfId="12026" xr:uid="{00000000-0005-0000-0000-0000F72E0000}"/>
    <cellStyle name="Normal 10 2 2 2 2 2 7 2 2" xfId="12027" xr:uid="{00000000-0005-0000-0000-0000F82E0000}"/>
    <cellStyle name="Normal 10 2 2 2 2 2 7 3" xfId="12028" xr:uid="{00000000-0005-0000-0000-0000F92E0000}"/>
    <cellStyle name="Normal 10 2 2 2 2 2 8" xfId="12029" xr:uid="{00000000-0005-0000-0000-0000FA2E0000}"/>
    <cellStyle name="Normal 10 2 2 2 2 2 8 2" xfId="12030" xr:uid="{00000000-0005-0000-0000-0000FB2E0000}"/>
    <cellStyle name="Normal 10 2 2 2 2 2 8 2 2" xfId="12031" xr:uid="{00000000-0005-0000-0000-0000FC2E0000}"/>
    <cellStyle name="Normal 10 2 2 2 2 2 8 3" xfId="12032" xr:uid="{00000000-0005-0000-0000-0000FD2E0000}"/>
    <cellStyle name="Normal 10 2 2 2 2 2 9" xfId="12033" xr:uid="{00000000-0005-0000-0000-0000FE2E0000}"/>
    <cellStyle name="Normal 10 2 2 2 2 2 9 2" xfId="12034" xr:uid="{00000000-0005-0000-0000-0000FF2E0000}"/>
    <cellStyle name="Normal 10 2 2 2 2 3" xfId="12035" xr:uid="{00000000-0005-0000-0000-0000002F0000}"/>
    <cellStyle name="Normal 10 2 2 2 2 3 2" xfId="12036" xr:uid="{00000000-0005-0000-0000-0000012F0000}"/>
    <cellStyle name="Normal 10 2 2 2 2 3 2 2" xfId="12037" xr:uid="{00000000-0005-0000-0000-0000022F0000}"/>
    <cellStyle name="Normal 10 2 2 2 2 3 2 2 2" xfId="12038" xr:uid="{00000000-0005-0000-0000-0000032F0000}"/>
    <cellStyle name="Normal 10 2 2 2 2 3 2 2 2 2" xfId="12039" xr:uid="{00000000-0005-0000-0000-0000042F0000}"/>
    <cellStyle name="Normal 10 2 2 2 2 3 2 2 2 2 2" xfId="12040" xr:uid="{00000000-0005-0000-0000-0000052F0000}"/>
    <cellStyle name="Normal 10 2 2 2 2 3 2 2 2 3" xfId="12041" xr:uid="{00000000-0005-0000-0000-0000062F0000}"/>
    <cellStyle name="Normal 10 2 2 2 2 3 2 2 3" xfId="12042" xr:uid="{00000000-0005-0000-0000-0000072F0000}"/>
    <cellStyle name="Normal 10 2 2 2 2 3 2 2 3 2" xfId="12043" xr:uid="{00000000-0005-0000-0000-0000082F0000}"/>
    <cellStyle name="Normal 10 2 2 2 2 3 2 2 3 2 2" xfId="12044" xr:uid="{00000000-0005-0000-0000-0000092F0000}"/>
    <cellStyle name="Normal 10 2 2 2 2 3 2 2 3 3" xfId="12045" xr:uid="{00000000-0005-0000-0000-00000A2F0000}"/>
    <cellStyle name="Normal 10 2 2 2 2 3 2 2 4" xfId="12046" xr:uid="{00000000-0005-0000-0000-00000B2F0000}"/>
    <cellStyle name="Normal 10 2 2 2 2 3 2 2 4 2" xfId="12047" xr:uid="{00000000-0005-0000-0000-00000C2F0000}"/>
    <cellStyle name="Normal 10 2 2 2 2 3 2 2 5" xfId="12048" xr:uid="{00000000-0005-0000-0000-00000D2F0000}"/>
    <cellStyle name="Normal 10 2 2 2 2 3 2 3" xfId="12049" xr:uid="{00000000-0005-0000-0000-00000E2F0000}"/>
    <cellStyle name="Normal 10 2 2 2 2 3 2 3 2" xfId="12050" xr:uid="{00000000-0005-0000-0000-00000F2F0000}"/>
    <cellStyle name="Normal 10 2 2 2 2 3 2 3 2 2" xfId="12051" xr:uid="{00000000-0005-0000-0000-0000102F0000}"/>
    <cellStyle name="Normal 10 2 2 2 2 3 2 3 3" xfId="12052" xr:uid="{00000000-0005-0000-0000-0000112F0000}"/>
    <cellStyle name="Normal 10 2 2 2 2 3 2 4" xfId="12053" xr:uid="{00000000-0005-0000-0000-0000122F0000}"/>
    <cellStyle name="Normal 10 2 2 2 2 3 2 4 2" xfId="12054" xr:uid="{00000000-0005-0000-0000-0000132F0000}"/>
    <cellStyle name="Normal 10 2 2 2 2 3 2 4 2 2" xfId="12055" xr:uid="{00000000-0005-0000-0000-0000142F0000}"/>
    <cellStyle name="Normal 10 2 2 2 2 3 2 4 3" xfId="12056" xr:uid="{00000000-0005-0000-0000-0000152F0000}"/>
    <cellStyle name="Normal 10 2 2 2 2 3 2 5" xfId="12057" xr:uid="{00000000-0005-0000-0000-0000162F0000}"/>
    <cellStyle name="Normal 10 2 2 2 2 3 2 5 2" xfId="12058" xr:uid="{00000000-0005-0000-0000-0000172F0000}"/>
    <cellStyle name="Normal 10 2 2 2 2 3 2 6" xfId="12059" xr:uid="{00000000-0005-0000-0000-0000182F0000}"/>
    <cellStyle name="Normal 10 2 2 2 2 3 2 6 2" xfId="12060" xr:uid="{00000000-0005-0000-0000-0000192F0000}"/>
    <cellStyle name="Normal 10 2 2 2 2 3 2 7" xfId="12061" xr:uid="{00000000-0005-0000-0000-00001A2F0000}"/>
    <cellStyle name="Normal 10 2 2 2 2 3 3" xfId="12062" xr:uid="{00000000-0005-0000-0000-00001B2F0000}"/>
    <cellStyle name="Normal 10 2 2 2 2 3 3 2" xfId="12063" xr:uid="{00000000-0005-0000-0000-00001C2F0000}"/>
    <cellStyle name="Normal 10 2 2 2 2 3 3 2 2" xfId="12064" xr:uid="{00000000-0005-0000-0000-00001D2F0000}"/>
    <cellStyle name="Normal 10 2 2 2 2 3 3 2 2 2" xfId="12065" xr:uid="{00000000-0005-0000-0000-00001E2F0000}"/>
    <cellStyle name="Normal 10 2 2 2 2 3 3 2 3" xfId="12066" xr:uid="{00000000-0005-0000-0000-00001F2F0000}"/>
    <cellStyle name="Normal 10 2 2 2 2 3 3 3" xfId="12067" xr:uid="{00000000-0005-0000-0000-0000202F0000}"/>
    <cellStyle name="Normal 10 2 2 2 2 3 3 3 2" xfId="12068" xr:uid="{00000000-0005-0000-0000-0000212F0000}"/>
    <cellStyle name="Normal 10 2 2 2 2 3 3 3 2 2" xfId="12069" xr:uid="{00000000-0005-0000-0000-0000222F0000}"/>
    <cellStyle name="Normal 10 2 2 2 2 3 3 3 3" xfId="12070" xr:uid="{00000000-0005-0000-0000-0000232F0000}"/>
    <cellStyle name="Normal 10 2 2 2 2 3 3 4" xfId="12071" xr:uid="{00000000-0005-0000-0000-0000242F0000}"/>
    <cellStyle name="Normal 10 2 2 2 2 3 3 4 2" xfId="12072" xr:uid="{00000000-0005-0000-0000-0000252F0000}"/>
    <cellStyle name="Normal 10 2 2 2 2 3 3 5" xfId="12073" xr:uid="{00000000-0005-0000-0000-0000262F0000}"/>
    <cellStyle name="Normal 10 2 2 2 2 3 4" xfId="12074" xr:uid="{00000000-0005-0000-0000-0000272F0000}"/>
    <cellStyle name="Normal 10 2 2 2 2 3 4 2" xfId="12075" xr:uid="{00000000-0005-0000-0000-0000282F0000}"/>
    <cellStyle name="Normal 10 2 2 2 2 3 4 2 2" xfId="12076" xr:uid="{00000000-0005-0000-0000-0000292F0000}"/>
    <cellStyle name="Normal 10 2 2 2 2 3 4 3" xfId="12077" xr:uid="{00000000-0005-0000-0000-00002A2F0000}"/>
    <cellStyle name="Normal 10 2 2 2 2 3 5" xfId="12078" xr:uid="{00000000-0005-0000-0000-00002B2F0000}"/>
    <cellStyle name="Normal 10 2 2 2 2 3 5 2" xfId="12079" xr:uid="{00000000-0005-0000-0000-00002C2F0000}"/>
    <cellStyle name="Normal 10 2 2 2 2 3 5 2 2" xfId="12080" xr:uid="{00000000-0005-0000-0000-00002D2F0000}"/>
    <cellStyle name="Normal 10 2 2 2 2 3 5 3" xfId="12081" xr:uid="{00000000-0005-0000-0000-00002E2F0000}"/>
    <cellStyle name="Normal 10 2 2 2 2 3 6" xfId="12082" xr:uid="{00000000-0005-0000-0000-00002F2F0000}"/>
    <cellStyle name="Normal 10 2 2 2 2 3 6 2" xfId="12083" xr:uid="{00000000-0005-0000-0000-0000302F0000}"/>
    <cellStyle name="Normal 10 2 2 2 2 3 7" xfId="12084" xr:uid="{00000000-0005-0000-0000-0000312F0000}"/>
    <cellStyle name="Normal 10 2 2 2 2 3 7 2" xfId="12085" xr:uid="{00000000-0005-0000-0000-0000322F0000}"/>
    <cellStyle name="Normal 10 2 2 2 2 3 8" xfId="12086" xr:uid="{00000000-0005-0000-0000-0000332F0000}"/>
    <cellStyle name="Normal 10 2 2 2 2 4" xfId="12087" xr:uid="{00000000-0005-0000-0000-0000342F0000}"/>
    <cellStyle name="Normal 10 2 2 2 2 4 2" xfId="12088" xr:uid="{00000000-0005-0000-0000-0000352F0000}"/>
    <cellStyle name="Normal 10 2 2 2 2 4 2 2" xfId="12089" xr:uid="{00000000-0005-0000-0000-0000362F0000}"/>
    <cellStyle name="Normal 10 2 2 2 2 4 2 2 2" xfId="12090" xr:uid="{00000000-0005-0000-0000-0000372F0000}"/>
    <cellStyle name="Normal 10 2 2 2 2 4 2 2 2 2" xfId="12091" xr:uid="{00000000-0005-0000-0000-0000382F0000}"/>
    <cellStyle name="Normal 10 2 2 2 2 4 2 2 3" xfId="12092" xr:uid="{00000000-0005-0000-0000-0000392F0000}"/>
    <cellStyle name="Normal 10 2 2 2 2 4 2 3" xfId="12093" xr:uid="{00000000-0005-0000-0000-00003A2F0000}"/>
    <cellStyle name="Normal 10 2 2 2 2 4 2 3 2" xfId="12094" xr:uid="{00000000-0005-0000-0000-00003B2F0000}"/>
    <cellStyle name="Normal 10 2 2 2 2 4 2 3 2 2" xfId="12095" xr:uid="{00000000-0005-0000-0000-00003C2F0000}"/>
    <cellStyle name="Normal 10 2 2 2 2 4 2 3 3" xfId="12096" xr:uid="{00000000-0005-0000-0000-00003D2F0000}"/>
    <cellStyle name="Normal 10 2 2 2 2 4 2 4" xfId="12097" xr:uid="{00000000-0005-0000-0000-00003E2F0000}"/>
    <cellStyle name="Normal 10 2 2 2 2 4 2 4 2" xfId="12098" xr:uid="{00000000-0005-0000-0000-00003F2F0000}"/>
    <cellStyle name="Normal 10 2 2 2 2 4 2 5" xfId="12099" xr:uid="{00000000-0005-0000-0000-0000402F0000}"/>
    <cellStyle name="Normal 10 2 2 2 2 4 3" xfId="12100" xr:uid="{00000000-0005-0000-0000-0000412F0000}"/>
    <cellStyle name="Normal 10 2 2 2 2 4 3 2" xfId="12101" xr:uid="{00000000-0005-0000-0000-0000422F0000}"/>
    <cellStyle name="Normal 10 2 2 2 2 4 3 2 2" xfId="12102" xr:uid="{00000000-0005-0000-0000-0000432F0000}"/>
    <cellStyle name="Normal 10 2 2 2 2 4 3 3" xfId="12103" xr:uid="{00000000-0005-0000-0000-0000442F0000}"/>
    <cellStyle name="Normal 10 2 2 2 2 4 4" xfId="12104" xr:uid="{00000000-0005-0000-0000-0000452F0000}"/>
    <cellStyle name="Normal 10 2 2 2 2 4 4 2" xfId="12105" xr:uid="{00000000-0005-0000-0000-0000462F0000}"/>
    <cellStyle name="Normal 10 2 2 2 2 4 4 2 2" xfId="12106" xr:uid="{00000000-0005-0000-0000-0000472F0000}"/>
    <cellStyle name="Normal 10 2 2 2 2 4 4 3" xfId="12107" xr:uid="{00000000-0005-0000-0000-0000482F0000}"/>
    <cellStyle name="Normal 10 2 2 2 2 4 5" xfId="12108" xr:uid="{00000000-0005-0000-0000-0000492F0000}"/>
    <cellStyle name="Normal 10 2 2 2 2 4 5 2" xfId="12109" xr:uid="{00000000-0005-0000-0000-00004A2F0000}"/>
    <cellStyle name="Normal 10 2 2 2 2 4 6" xfId="12110" xr:uid="{00000000-0005-0000-0000-00004B2F0000}"/>
    <cellStyle name="Normal 10 2 2 2 2 4 6 2" xfId="12111" xr:uid="{00000000-0005-0000-0000-00004C2F0000}"/>
    <cellStyle name="Normal 10 2 2 2 2 4 7" xfId="12112" xr:uid="{00000000-0005-0000-0000-00004D2F0000}"/>
    <cellStyle name="Normal 10 2 2 2 2 5" xfId="12113" xr:uid="{00000000-0005-0000-0000-00004E2F0000}"/>
    <cellStyle name="Normal 10 2 2 2 2 5 2" xfId="12114" xr:uid="{00000000-0005-0000-0000-00004F2F0000}"/>
    <cellStyle name="Normal 10 2 2 2 2 5 2 2" xfId="12115" xr:uid="{00000000-0005-0000-0000-0000502F0000}"/>
    <cellStyle name="Normal 10 2 2 2 2 5 2 2 2" xfId="12116" xr:uid="{00000000-0005-0000-0000-0000512F0000}"/>
    <cellStyle name="Normal 10 2 2 2 2 5 2 2 2 2" xfId="12117" xr:uid="{00000000-0005-0000-0000-0000522F0000}"/>
    <cellStyle name="Normal 10 2 2 2 2 5 2 2 3" xfId="12118" xr:uid="{00000000-0005-0000-0000-0000532F0000}"/>
    <cellStyle name="Normal 10 2 2 2 2 5 2 3" xfId="12119" xr:uid="{00000000-0005-0000-0000-0000542F0000}"/>
    <cellStyle name="Normal 10 2 2 2 2 5 2 3 2" xfId="12120" xr:uid="{00000000-0005-0000-0000-0000552F0000}"/>
    <cellStyle name="Normal 10 2 2 2 2 5 2 3 2 2" xfId="12121" xr:uid="{00000000-0005-0000-0000-0000562F0000}"/>
    <cellStyle name="Normal 10 2 2 2 2 5 2 3 3" xfId="12122" xr:uid="{00000000-0005-0000-0000-0000572F0000}"/>
    <cellStyle name="Normal 10 2 2 2 2 5 2 4" xfId="12123" xr:uid="{00000000-0005-0000-0000-0000582F0000}"/>
    <cellStyle name="Normal 10 2 2 2 2 5 2 4 2" xfId="12124" xr:uid="{00000000-0005-0000-0000-0000592F0000}"/>
    <cellStyle name="Normal 10 2 2 2 2 5 2 5" xfId="12125" xr:uid="{00000000-0005-0000-0000-00005A2F0000}"/>
    <cellStyle name="Normal 10 2 2 2 2 5 3" xfId="12126" xr:uid="{00000000-0005-0000-0000-00005B2F0000}"/>
    <cellStyle name="Normal 10 2 2 2 2 5 3 2" xfId="12127" xr:uid="{00000000-0005-0000-0000-00005C2F0000}"/>
    <cellStyle name="Normal 10 2 2 2 2 5 3 2 2" xfId="12128" xr:uid="{00000000-0005-0000-0000-00005D2F0000}"/>
    <cellStyle name="Normal 10 2 2 2 2 5 3 3" xfId="12129" xr:uid="{00000000-0005-0000-0000-00005E2F0000}"/>
    <cellStyle name="Normal 10 2 2 2 2 5 4" xfId="12130" xr:uid="{00000000-0005-0000-0000-00005F2F0000}"/>
    <cellStyle name="Normal 10 2 2 2 2 5 4 2" xfId="12131" xr:uid="{00000000-0005-0000-0000-0000602F0000}"/>
    <cellStyle name="Normal 10 2 2 2 2 5 4 2 2" xfId="12132" xr:uid="{00000000-0005-0000-0000-0000612F0000}"/>
    <cellStyle name="Normal 10 2 2 2 2 5 4 3" xfId="12133" xr:uid="{00000000-0005-0000-0000-0000622F0000}"/>
    <cellStyle name="Normal 10 2 2 2 2 5 5" xfId="12134" xr:uid="{00000000-0005-0000-0000-0000632F0000}"/>
    <cellStyle name="Normal 10 2 2 2 2 5 5 2" xfId="12135" xr:uid="{00000000-0005-0000-0000-0000642F0000}"/>
    <cellStyle name="Normal 10 2 2 2 2 5 6" xfId="12136" xr:uid="{00000000-0005-0000-0000-0000652F0000}"/>
    <cellStyle name="Normal 10 2 2 2 2 5 6 2" xfId="12137" xr:uid="{00000000-0005-0000-0000-0000662F0000}"/>
    <cellStyle name="Normal 10 2 2 2 2 5 7" xfId="12138" xr:uid="{00000000-0005-0000-0000-0000672F0000}"/>
    <cellStyle name="Normal 10 2 2 2 2 6" xfId="12139" xr:uid="{00000000-0005-0000-0000-0000682F0000}"/>
    <cellStyle name="Normal 10 2 2 2 2 6 2" xfId="12140" xr:uid="{00000000-0005-0000-0000-0000692F0000}"/>
    <cellStyle name="Normal 10 2 2 2 2 6 2 2" xfId="12141" xr:uid="{00000000-0005-0000-0000-00006A2F0000}"/>
    <cellStyle name="Normal 10 2 2 2 2 6 2 2 2" xfId="12142" xr:uid="{00000000-0005-0000-0000-00006B2F0000}"/>
    <cellStyle name="Normal 10 2 2 2 2 6 2 3" xfId="12143" xr:uid="{00000000-0005-0000-0000-00006C2F0000}"/>
    <cellStyle name="Normal 10 2 2 2 2 6 3" xfId="12144" xr:uid="{00000000-0005-0000-0000-00006D2F0000}"/>
    <cellStyle name="Normal 10 2 2 2 2 6 3 2" xfId="12145" xr:uid="{00000000-0005-0000-0000-00006E2F0000}"/>
    <cellStyle name="Normal 10 2 2 2 2 6 3 2 2" xfId="12146" xr:uid="{00000000-0005-0000-0000-00006F2F0000}"/>
    <cellStyle name="Normal 10 2 2 2 2 6 3 3" xfId="12147" xr:uid="{00000000-0005-0000-0000-0000702F0000}"/>
    <cellStyle name="Normal 10 2 2 2 2 6 4" xfId="12148" xr:uid="{00000000-0005-0000-0000-0000712F0000}"/>
    <cellStyle name="Normal 10 2 2 2 2 6 4 2" xfId="12149" xr:uid="{00000000-0005-0000-0000-0000722F0000}"/>
    <cellStyle name="Normal 10 2 2 2 2 6 5" xfId="12150" xr:uid="{00000000-0005-0000-0000-0000732F0000}"/>
    <cellStyle name="Normal 10 2 2 2 2 7" xfId="12151" xr:uid="{00000000-0005-0000-0000-0000742F0000}"/>
    <cellStyle name="Normal 10 2 2 2 2 7 2" xfId="12152" xr:uid="{00000000-0005-0000-0000-0000752F0000}"/>
    <cellStyle name="Normal 10 2 2 2 2 7 2 2" xfId="12153" xr:uid="{00000000-0005-0000-0000-0000762F0000}"/>
    <cellStyle name="Normal 10 2 2 2 2 7 2 2 2" xfId="12154" xr:uid="{00000000-0005-0000-0000-0000772F0000}"/>
    <cellStyle name="Normal 10 2 2 2 2 7 2 3" xfId="12155" xr:uid="{00000000-0005-0000-0000-0000782F0000}"/>
    <cellStyle name="Normal 10 2 2 2 2 7 3" xfId="12156" xr:uid="{00000000-0005-0000-0000-0000792F0000}"/>
    <cellStyle name="Normal 10 2 2 2 2 7 3 2" xfId="12157" xr:uid="{00000000-0005-0000-0000-00007A2F0000}"/>
    <cellStyle name="Normal 10 2 2 2 2 7 4" xfId="12158" xr:uid="{00000000-0005-0000-0000-00007B2F0000}"/>
    <cellStyle name="Normal 10 2 2 2 2 8" xfId="12159" xr:uid="{00000000-0005-0000-0000-00007C2F0000}"/>
    <cellStyle name="Normal 10 2 2 2 2 8 2" xfId="12160" xr:uid="{00000000-0005-0000-0000-00007D2F0000}"/>
    <cellStyle name="Normal 10 2 2 2 2 8 2 2" xfId="12161" xr:uid="{00000000-0005-0000-0000-00007E2F0000}"/>
    <cellStyle name="Normal 10 2 2 2 2 8 3" xfId="12162" xr:uid="{00000000-0005-0000-0000-00007F2F0000}"/>
    <cellStyle name="Normal 10 2 2 2 2 9" xfId="12163" xr:uid="{00000000-0005-0000-0000-0000802F0000}"/>
    <cellStyle name="Normal 10 2 2 2 2 9 2" xfId="12164" xr:uid="{00000000-0005-0000-0000-0000812F0000}"/>
    <cellStyle name="Normal 10 2 2 2 2 9 2 2" xfId="12165" xr:uid="{00000000-0005-0000-0000-0000822F0000}"/>
    <cellStyle name="Normal 10 2 2 2 2 9 3" xfId="12166" xr:uid="{00000000-0005-0000-0000-0000832F0000}"/>
    <cellStyle name="Normal 10 2 2 2 3" xfId="12167" xr:uid="{00000000-0005-0000-0000-0000842F0000}"/>
    <cellStyle name="Normal 10 2 2 2 3 10" xfId="12168" xr:uid="{00000000-0005-0000-0000-0000852F0000}"/>
    <cellStyle name="Normal 10 2 2 2 3 10 2" xfId="12169" xr:uid="{00000000-0005-0000-0000-0000862F0000}"/>
    <cellStyle name="Normal 10 2 2 2 3 11" xfId="12170" xr:uid="{00000000-0005-0000-0000-0000872F0000}"/>
    <cellStyle name="Normal 10 2 2 2 3 2" xfId="12171" xr:uid="{00000000-0005-0000-0000-0000882F0000}"/>
    <cellStyle name="Normal 10 2 2 2 3 2 2" xfId="12172" xr:uid="{00000000-0005-0000-0000-0000892F0000}"/>
    <cellStyle name="Normal 10 2 2 2 3 2 2 2" xfId="12173" xr:uid="{00000000-0005-0000-0000-00008A2F0000}"/>
    <cellStyle name="Normal 10 2 2 2 3 2 2 2 2" xfId="12174" xr:uid="{00000000-0005-0000-0000-00008B2F0000}"/>
    <cellStyle name="Normal 10 2 2 2 3 2 2 2 2 2" xfId="12175" xr:uid="{00000000-0005-0000-0000-00008C2F0000}"/>
    <cellStyle name="Normal 10 2 2 2 3 2 2 2 2 2 2" xfId="12176" xr:uid="{00000000-0005-0000-0000-00008D2F0000}"/>
    <cellStyle name="Normal 10 2 2 2 3 2 2 2 2 3" xfId="12177" xr:uid="{00000000-0005-0000-0000-00008E2F0000}"/>
    <cellStyle name="Normal 10 2 2 2 3 2 2 2 3" xfId="12178" xr:uid="{00000000-0005-0000-0000-00008F2F0000}"/>
    <cellStyle name="Normal 10 2 2 2 3 2 2 2 3 2" xfId="12179" xr:uid="{00000000-0005-0000-0000-0000902F0000}"/>
    <cellStyle name="Normal 10 2 2 2 3 2 2 2 3 2 2" xfId="12180" xr:uid="{00000000-0005-0000-0000-0000912F0000}"/>
    <cellStyle name="Normal 10 2 2 2 3 2 2 2 3 3" xfId="12181" xr:uid="{00000000-0005-0000-0000-0000922F0000}"/>
    <cellStyle name="Normal 10 2 2 2 3 2 2 2 4" xfId="12182" xr:uid="{00000000-0005-0000-0000-0000932F0000}"/>
    <cellStyle name="Normal 10 2 2 2 3 2 2 2 4 2" xfId="12183" xr:uid="{00000000-0005-0000-0000-0000942F0000}"/>
    <cellStyle name="Normal 10 2 2 2 3 2 2 2 5" xfId="12184" xr:uid="{00000000-0005-0000-0000-0000952F0000}"/>
    <cellStyle name="Normal 10 2 2 2 3 2 2 3" xfId="12185" xr:uid="{00000000-0005-0000-0000-0000962F0000}"/>
    <cellStyle name="Normal 10 2 2 2 3 2 2 3 2" xfId="12186" xr:uid="{00000000-0005-0000-0000-0000972F0000}"/>
    <cellStyle name="Normal 10 2 2 2 3 2 2 3 2 2" xfId="12187" xr:uid="{00000000-0005-0000-0000-0000982F0000}"/>
    <cellStyle name="Normal 10 2 2 2 3 2 2 3 3" xfId="12188" xr:uid="{00000000-0005-0000-0000-0000992F0000}"/>
    <cellStyle name="Normal 10 2 2 2 3 2 2 4" xfId="12189" xr:uid="{00000000-0005-0000-0000-00009A2F0000}"/>
    <cellStyle name="Normal 10 2 2 2 3 2 2 4 2" xfId="12190" xr:uid="{00000000-0005-0000-0000-00009B2F0000}"/>
    <cellStyle name="Normal 10 2 2 2 3 2 2 4 2 2" xfId="12191" xr:uid="{00000000-0005-0000-0000-00009C2F0000}"/>
    <cellStyle name="Normal 10 2 2 2 3 2 2 4 3" xfId="12192" xr:uid="{00000000-0005-0000-0000-00009D2F0000}"/>
    <cellStyle name="Normal 10 2 2 2 3 2 2 5" xfId="12193" xr:uid="{00000000-0005-0000-0000-00009E2F0000}"/>
    <cellStyle name="Normal 10 2 2 2 3 2 2 5 2" xfId="12194" xr:uid="{00000000-0005-0000-0000-00009F2F0000}"/>
    <cellStyle name="Normal 10 2 2 2 3 2 2 6" xfId="12195" xr:uid="{00000000-0005-0000-0000-0000A02F0000}"/>
    <cellStyle name="Normal 10 2 2 2 3 2 2 6 2" xfId="12196" xr:uid="{00000000-0005-0000-0000-0000A12F0000}"/>
    <cellStyle name="Normal 10 2 2 2 3 2 2 7" xfId="12197" xr:uid="{00000000-0005-0000-0000-0000A22F0000}"/>
    <cellStyle name="Normal 10 2 2 2 3 2 3" xfId="12198" xr:uid="{00000000-0005-0000-0000-0000A32F0000}"/>
    <cellStyle name="Normal 10 2 2 2 3 2 3 2" xfId="12199" xr:uid="{00000000-0005-0000-0000-0000A42F0000}"/>
    <cellStyle name="Normal 10 2 2 2 3 2 3 2 2" xfId="12200" xr:uid="{00000000-0005-0000-0000-0000A52F0000}"/>
    <cellStyle name="Normal 10 2 2 2 3 2 3 2 2 2" xfId="12201" xr:uid="{00000000-0005-0000-0000-0000A62F0000}"/>
    <cellStyle name="Normal 10 2 2 2 3 2 3 2 3" xfId="12202" xr:uid="{00000000-0005-0000-0000-0000A72F0000}"/>
    <cellStyle name="Normal 10 2 2 2 3 2 3 3" xfId="12203" xr:uid="{00000000-0005-0000-0000-0000A82F0000}"/>
    <cellStyle name="Normal 10 2 2 2 3 2 3 3 2" xfId="12204" xr:uid="{00000000-0005-0000-0000-0000A92F0000}"/>
    <cellStyle name="Normal 10 2 2 2 3 2 3 3 2 2" xfId="12205" xr:uid="{00000000-0005-0000-0000-0000AA2F0000}"/>
    <cellStyle name="Normal 10 2 2 2 3 2 3 3 3" xfId="12206" xr:uid="{00000000-0005-0000-0000-0000AB2F0000}"/>
    <cellStyle name="Normal 10 2 2 2 3 2 3 4" xfId="12207" xr:uid="{00000000-0005-0000-0000-0000AC2F0000}"/>
    <cellStyle name="Normal 10 2 2 2 3 2 3 4 2" xfId="12208" xr:uid="{00000000-0005-0000-0000-0000AD2F0000}"/>
    <cellStyle name="Normal 10 2 2 2 3 2 3 5" xfId="12209" xr:uid="{00000000-0005-0000-0000-0000AE2F0000}"/>
    <cellStyle name="Normal 10 2 2 2 3 2 4" xfId="12210" xr:uid="{00000000-0005-0000-0000-0000AF2F0000}"/>
    <cellStyle name="Normal 10 2 2 2 3 2 4 2" xfId="12211" xr:uid="{00000000-0005-0000-0000-0000B02F0000}"/>
    <cellStyle name="Normal 10 2 2 2 3 2 4 2 2" xfId="12212" xr:uid="{00000000-0005-0000-0000-0000B12F0000}"/>
    <cellStyle name="Normal 10 2 2 2 3 2 4 3" xfId="12213" xr:uid="{00000000-0005-0000-0000-0000B22F0000}"/>
    <cellStyle name="Normal 10 2 2 2 3 2 5" xfId="12214" xr:uid="{00000000-0005-0000-0000-0000B32F0000}"/>
    <cellStyle name="Normal 10 2 2 2 3 2 5 2" xfId="12215" xr:uid="{00000000-0005-0000-0000-0000B42F0000}"/>
    <cellStyle name="Normal 10 2 2 2 3 2 5 2 2" xfId="12216" xr:uid="{00000000-0005-0000-0000-0000B52F0000}"/>
    <cellStyle name="Normal 10 2 2 2 3 2 5 3" xfId="12217" xr:uid="{00000000-0005-0000-0000-0000B62F0000}"/>
    <cellStyle name="Normal 10 2 2 2 3 2 6" xfId="12218" xr:uid="{00000000-0005-0000-0000-0000B72F0000}"/>
    <cellStyle name="Normal 10 2 2 2 3 2 6 2" xfId="12219" xr:uid="{00000000-0005-0000-0000-0000B82F0000}"/>
    <cellStyle name="Normal 10 2 2 2 3 2 7" xfId="12220" xr:uid="{00000000-0005-0000-0000-0000B92F0000}"/>
    <cellStyle name="Normal 10 2 2 2 3 2 7 2" xfId="12221" xr:uid="{00000000-0005-0000-0000-0000BA2F0000}"/>
    <cellStyle name="Normal 10 2 2 2 3 2 8" xfId="12222" xr:uid="{00000000-0005-0000-0000-0000BB2F0000}"/>
    <cellStyle name="Normal 10 2 2 2 3 3" xfId="12223" xr:uid="{00000000-0005-0000-0000-0000BC2F0000}"/>
    <cellStyle name="Normal 10 2 2 2 3 3 2" xfId="12224" xr:uid="{00000000-0005-0000-0000-0000BD2F0000}"/>
    <cellStyle name="Normal 10 2 2 2 3 3 2 2" xfId="12225" xr:uid="{00000000-0005-0000-0000-0000BE2F0000}"/>
    <cellStyle name="Normal 10 2 2 2 3 3 2 2 2" xfId="12226" xr:uid="{00000000-0005-0000-0000-0000BF2F0000}"/>
    <cellStyle name="Normal 10 2 2 2 3 3 2 2 2 2" xfId="12227" xr:uid="{00000000-0005-0000-0000-0000C02F0000}"/>
    <cellStyle name="Normal 10 2 2 2 3 3 2 2 3" xfId="12228" xr:uid="{00000000-0005-0000-0000-0000C12F0000}"/>
    <cellStyle name="Normal 10 2 2 2 3 3 2 3" xfId="12229" xr:uid="{00000000-0005-0000-0000-0000C22F0000}"/>
    <cellStyle name="Normal 10 2 2 2 3 3 2 3 2" xfId="12230" xr:uid="{00000000-0005-0000-0000-0000C32F0000}"/>
    <cellStyle name="Normal 10 2 2 2 3 3 2 3 2 2" xfId="12231" xr:uid="{00000000-0005-0000-0000-0000C42F0000}"/>
    <cellStyle name="Normal 10 2 2 2 3 3 2 3 3" xfId="12232" xr:uid="{00000000-0005-0000-0000-0000C52F0000}"/>
    <cellStyle name="Normal 10 2 2 2 3 3 2 4" xfId="12233" xr:uid="{00000000-0005-0000-0000-0000C62F0000}"/>
    <cellStyle name="Normal 10 2 2 2 3 3 2 4 2" xfId="12234" xr:uid="{00000000-0005-0000-0000-0000C72F0000}"/>
    <cellStyle name="Normal 10 2 2 2 3 3 2 5" xfId="12235" xr:uid="{00000000-0005-0000-0000-0000C82F0000}"/>
    <cellStyle name="Normal 10 2 2 2 3 3 3" xfId="12236" xr:uid="{00000000-0005-0000-0000-0000C92F0000}"/>
    <cellStyle name="Normal 10 2 2 2 3 3 3 2" xfId="12237" xr:uid="{00000000-0005-0000-0000-0000CA2F0000}"/>
    <cellStyle name="Normal 10 2 2 2 3 3 3 2 2" xfId="12238" xr:uid="{00000000-0005-0000-0000-0000CB2F0000}"/>
    <cellStyle name="Normal 10 2 2 2 3 3 3 3" xfId="12239" xr:uid="{00000000-0005-0000-0000-0000CC2F0000}"/>
    <cellStyle name="Normal 10 2 2 2 3 3 4" xfId="12240" xr:uid="{00000000-0005-0000-0000-0000CD2F0000}"/>
    <cellStyle name="Normal 10 2 2 2 3 3 4 2" xfId="12241" xr:uid="{00000000-0005-0000-0000-0000CE2F0000}"/>
    <cellStyle name="Normal 10 2 2 2 3 3 4 2 2" xfId="12242" xr:uid="{00000000-0005-0000-0000-0000CF2F0000}"/>
    <cellStyle name="Normal 10 2 2 2 3 3 4 3" xfId="12243" xr:uid="{00000000-0005-0000-0000-0000D02F0000}"/>
    <cellStyle name="Normal 10 2 2 2 3 3 5" xfId="12244" xr:uid="{00000000-0005-0000-0000-0000D12F0000}"/>
    <cellStyle name="Normal 10 2 2 2 3 3 5 2" xfId="12245" xr:uid="{00000000-0005-0000-0000-0000D22F0000}"/>
    <cellStyle name="Normal 10 2 2 2 3 3 6" xfId="12246" xr:uid="{00000000-0005-0000-0000-0000D32F0000}"/>
    <cellStyle name="Normal 10 2 2 2 3 3 6 2" xfId="12247" xr:uid="{00000000-0005-0000-0000-0000D42F0000}"/>
    <cellStyle name="Normal 10 2 2 2 3 3 7" xfId="12248" xr:uid="{00000000-0005-0000-0000-0000D52F0000}"/>
    <cellStyle name="Normal 10 2 2 2 3 4" xfId="12249" xr:uid="{00000000-0005-0000-0000-0000D62F0000}"/>
    <cellStyle name="Normal 10 2 2 2 3 4 2" xfId="12250" xr:uid="{00000000-0005-0000-0000-0000D72F0000}"/>
    <cellStyle name="Normal 10 2 2 2 3 4 2 2" xfId="12251" xr:uid="{00000000-0005-0000-0000-0000D82F0000}"/>
    <cellStyle name="Normal 10 2 2 2 3 4 2 2 2" xfId="12252" xr:uid="{00000000-0005-0000-0000-0000D92F0000}"/>
    <cellStyle name="Normal 10 2 2 2 3 4 2 2 2 2" xfId="12253" xr:uid="{00000000-0005-0000-0000-0000DA2F0000}"/>
    <cellStyle name="Normal 10 2 2 2 3 4 2 2 3" xfId="12254" xr:uid="{00000000-0005-0000-0000-0000DB2F0000}"/>
    <cellStyle name="Normal 10 2 2 2 3 4 2 3" xfId="12255" xr:uid="{00000000-0005-0000-0000-0000DC2F0000}"/>
    <cellStyle name="Normal 10 2 2 2 3 4 2 3 2" xfId="12256" xr:uid="{00000000-0005-0000-0000-0000DD2F0000}"/>
    <cellStyle name="Normal 10 2 2 2 3 4 2 3 2 2" xfId="12257" xr:uid="{00000000-0005-0000-0000-0000DE2F0000}"/>
    <cellStyle name="Normal 10 2 2 2 3 4 2 3 3" xfId="12258" xr:uid="{00000000-0005-0000-0000-0000DF2F0000}"/>
    <cellStyle name="Normal 10 2 2 2 3 4 2 4" xfId="12259" xr:uid="{00000000-0005-0000-0000-0000E02F0000}"/>
    <cellStyle name="Normal 10 2 2 2 3 4 2 4 2" xfId="12260" xr:uid="{00000000-0005-0000-0000-0000E12F0000}"/>
    <cellStyle name="Normal 10 2 2 2 3 4 2 5" xfId="12261" xr:uid="{00000000-0005-0000-0000-0000E22F0000}"/>
    <cellStyle name="Normal 10 2 2 2 3 4 3" xfId="12262" xr:uid="{00000000-0005-0000-0000-0000E32F0000}"/>
    <cellStyle name="Normal 10 2 2 2 3 4 3 2" xfId="12263" xr:uid="{00000000-0005-0000-0000-0000E42F0000}"/>
    <cellStyle name="Normal 10 2 2 2 3 4 3 2 2" xfId="12264" xr:uid="{00000000-0005-0000-0000-0000E52F0000}"/>
    <cellStyle name="Normal 10 2 2 2 3 4 3 3" xfId="12265" xr:uid="{00000000-0005-0000-0000-0000E62F0000}"/>
    <cellStyle name="Normal 10 2 2 2 3 4 4" xfId="12266" xr:uid="{00000000-0005-0000-0000-0000E72F0000}"/>
    <cellStyle name="Normal 10 2 2 2 3 4 4 2" xfId="12267" xr:uid="{00000000-0005-0000-0000-0000E82F0000}"/>
    <cellStyle name="Normal 10 2 2 2 3 4 4 2 2" xfId="12268" xr:uid="{00000000-0005-0000-0000-0000E92F0000}"/>
    <cellStyle name="Normal 10 2 2 2 3 4 4 3" xfId="12269" xr:uid="{00000000-0005-0000-0000-0000EA2F0000}"/>
    <cellStyle name="Normal 10 2 2 2 3 4 5" xfId="12270" xr:uid="{00000000-0005-0000-0000-0000EB2F0000}"/>
    <cellStyle name="Normal 10 2 2 2 3 4 5 2" xfId="12271" xr:uid="{00000000-0005-0000-0000-0000EC2F0000}"/>
    <cellStyle name="Normal 10 2 2 2 3 4 6" xfId="12272" xr:uid="{00000000-0005-0000-0000-0000ED2F0000}"/>
    <cellStyle name="Normal 10 2 2 2 3 4 6 2" xfId="12273" xr:uid="{00000000-0005-0000-0000-0000EE2F0000}"/>
    <cellStyle name="Normal 10 2 2 2 3 4 7" xfId="12274" xr:uid="{00000000-0005-0000-0000-0000EF2F0000}"/>
    <cellStyle name="Normal 10 2 2 2 3 5" xfId="12275" xr:uid="{00000000-0005-0000-0000-0000F02F0000}"/>
    <cellStyle name="Normal 10 2 2 2 3 5 2" xfId="12276" xr:uid="{00000000-0005-0000-0000-0000F12F0000}"/>
    <cellStyle name="Normal 10 2 2 2 3 5 2 2" xfId="12277" xr:uid="{00000000-0005-0000-0000-0000F22F0000}"/>
    <cellStyle name="Normal 10 2 2 2 3 5 2 2 2" xfId="12278" xr:uid="{00000000-0005-0000-0000-0000F32F0000}"/>
    <cellStyle name="Normal 10 2 2 2 3 5 2 3" xfId="12279" xr:uid="{00000000-0005-0000-0000-0000F42F0000}"/>
    <cellStyle name="Normal 10 2 2 2 3 5 3" xfId="12280" xr:uid="{00000000-0005-0000-0000-0000F52F0000}"/>
    <cellStyle name="Normal 10 2 2 2 3 5 3 2" xfId="12281" xr:uid="{00000000-0005-0000-0000-0000F62F0000}"/>
    <cellStyle name="Normal 10 2 2 2 3 5 3 2 2" xfId="12282" xr:uid="{00000000-0005-0000-0000-0000F72F0000}"/>
    <cellStyle name="Normal 10 2 2 2 3 5 3 3" xfId="12283" xr:uid="{00000000-0005-0000-0000-0000F82F0000}"/>
    <cellStyle name="Normal 10 2 2 2 3 5 4" xfId="12284" xr:uid="{00000000-0005-0000-0000-0000F92F0000}"/>
    <cellStyle name="Normal 10 2 2 2 3 5 4 2" xfId="12285" xr:uid="{00000000-0005-0000-0000-0000FA2F0000}"/>
    <cellStyle name="Normal 10 2 2 2 3 5 5" xfId="12286" xr:uid="{00000000-0005-0000-0000-0000FB2F0000}"/>
    <cellStyle name="Normal 10 2 2 2 3 6" xfId="12287" xr:uid="{00000000-0005-0000-0000-0000FC2F0000}"/>
    <cellStyle name="Normal 10 2 2 2 3 6 2" xfId="12288" xr:uid="{00000000-0005-0000-0000-0000FD2F0000}"/>
    <cellStyle name="Normal 10 2 2 2 3 6 2 2" xfId="12289" xr:uid="{00000000-0005-0000-0000-0000FE2F0000}"/>
    <cellStyle name="Normal 10 2 2 2 3 6 2 2 2" xfId="12290" xr:uid="{00000000-0005-0000-0000-0000FF2F0000}"/>
    <cellStyle name="Normal 10 2 2 2 3 6 2 3" xfId="12291" xr:uid="{00000000-0005-0000-0000-000000300000}"/>
    <cellStyle name="Normal 10 2 2 2 3 6 3" xfId="12292" xr:uid="{00000000-0005-0000-0000-000001300000}"/>
    <cellStyle name="Normal 10 2 2 2 3 6 3 2" xfId="12293" xr:uid="{00000000-0005-0000-0000-000002300000}"/>
    <cellStyle name="Normal 10 2 2 2 3 6 4" xfId="12294" xr:uid="{00000000-0005-0000-0000-000003300000}"/>
    <cellStyle name="Normal 10 2 2 2 3 7" xfId="12295" xr:uid="{00000000-0005-0000-0000-000004300000}"/>
    <cellStyle name="Normal 10 2 2 2 3 7 2" xfId="12296" xr:uid="{00000000-0005-0000-0000-000005300000}"/>
    <cellStyle name="Normal 10 2 2 2 3 7 2 2" xfId="12297" xr:uid="{00000000-0005-0000-0000-000006300000}"/>
    <cellStyle name="Normal 10 2 2 2 3 7 3" xfId="12298" xr:uid="{00000000-0005-0000-0000-000007300000}"/>
    <cellStyle name="Normal 10 2 2 2 3 8" xfId="12299" xr:uid="{00000000-0005-0000-0000-000008300000}"/>
    <cellStyle name="Normal 10 2 2 2 3 8 2" xfId="12300" xr:uid="{00000000-0005-0000-0000-000009300000}"/>
    <cellStyle name="Normal 10 2 2 2 3 8 2 2" xfId="12301" xr:uid="{00000000-0005-0000-0000-00000A300000}"/>
    <cellStyle name="Normal 10 2 2 2 3 8 3" xfId="12302" xr:uid="{00000000-0005-0000-0000-00000B300000}"/>
    <cellStyle name="Normal 10 2 2 2 3 9" xfId="12303" xr:uid="{00000000-0005-0000-0000-00000C300000}"/>
    <cellStyle name="Normal 10 2 2 2 3 9 2" xfId="12304" xr:uid="{00000000-0005-0000-0000-00000D300000}"/>
    <cellStyle name="Normal 10 2 2 2 4" xfId="12305" xr:uid="{00000000-0005-0000-0000-00000E300000}"/>
    <cellStyle name="Normal 10 2 2 2 4 10" xfId="12306" xr:uid="{00000000-0005-0000-0000-00000F300000}"/>
    <cellStyle name="Normal 10 2 2 2 4 10 2" xfId="12307" xr:uid="{00000000-0005-0000-0000-000010300000}"/>
    <cellStyle name="Normal 10 2 2 2 4 11" xfId="12308" xr:uid="{00000000-0005-0000-0000-000011300000}"/>
    <cellStyle name="Normal 10 2 2 2 4 2" xfId="12309" xr:uid="{00000000-0005-0000-0000-000012300000}"/>
    <cellStyle name="Normal 10 2 2 2 4 2 2" xfId="12310" xr:uid="{00000000-0005-0000-0000-000013300000}"/>
    <cellStyle name="Normal 10 2 2 2 4 2 2 2" xfId="12311" xr:uid="{00000000-0005-0000-0000-000014300000}"/>
    <cellStyle name="Normal 10 2 2 2 4 2 2 2 2" xfId="12312" xr:uid="{00000000-0005-0000-0000-000015300000}"/>
    <cellStyle name="Normal 10 2 2 2 4 2 2 2 2 2" xfId="12313" xr:uid="{00000000-0005-0000-0000-000016300000}"/>
    <cellStyle name="Normal 10 2 2 2 4 2 2 2 2 2 2" xfId="12314" xr:uid="{00000000-0005-0000-0000-000017300000}"/>
    <cellStyle name="Normal 10 2 2 2 4 2 2 2 2 3" xfId="12315" xr:uid="{00000000-0005-0000-0000-000018300000}"/>
    <cellStyle name="Normal 10 2 2 2 4 2 2 2 3" xfId="12316" xr:uid="{00000000-0005-0000-0000-000019300000}"/>
    <cellStyle name="Normal 10 2 2 2 4 2 2 2 3 2" xfId="12317" xr:uid="{00000000-0005-0000-0000-00001A300000}"/>
    <cellStyle name="Normal 10 2 2 2 4 2 2 2 3 2 2" xfId="12318" xr:uid="{00000000-0005-0000-0000-00001B300000}"/>
    <cellStyle name="Normal 10 2 2 2 4 2 2 2 3 3" xfId="12319" xr:uid="{00000000-0005-0000-0000-00001C300000}"/>
    <cellStyle name="Normal 10 2 2 2 4 2 2 2 4" xfId="12320" xr:uid="{00000000-0005-0000-0000-00001D300000}"/>
    <cellStyle name="Normal 10 2 2 2 4 2 2 2 4 2" xfId="12321" xr:uid="{00000000-0005-0000-0000-00001E300000}"/>
    <cellStyle name="Normal 10 2 2 2 4 2 2 2 5" xfId="12322" xr:uid="{00000000-0005-0000-0000-00001F300000}"/>
    <cellStyle name="Normal 10 2 2 2 4 2 2 3" xfId="12323" xr:uid="{00000000-0005-0000-0000-000020300000}"/>
    <cellStyle name="Normal 10 2 2 2 4 2 2 3 2" xfId="12324" xr:uid="{00000000-0005-0000-0000-000021300000}"/>
    <cellStyle name="Normal 10 2 2 2 4 2 2 3 2 2" xfId="12325" xr:uid="{00000000-0005-0000-0000-000022300000}"/>
    <cellStyle name="Normal 10 2 2 2 4 2 2 3 3" xfId="12326" xr:uid="{00000000-0005-0000-0000-000023300000}"/>
    <cellStyle name="Normal 10 2 2 2 4 2 2 4" xfId="12327" xr:uid="{00000000-0005-0000-0000-000024300000}"/>
    <cellStyle name="Normal 10 2 2 2 4 2 2 4 2" xfId="12328" xr:uid="{00000000-0005-0000-0000-000025300000}"/>
    <cellStyle name="Normal 10 2 2 2 4 2 2 4 2 2" xfId="12329" xr:uid="{00000000-0005-0000-0000-000026300000}"/>
    <cellStyle name="Normal 10 2 2 2 4 2 2 4 3" xfId="12330" xr:uid="{00000000-0005-0000-0000-000027300000}"/>
    <cellStyle name="Normal 10 2 2 2 4 2 2 5" xfId="12331" xr:uid="{00000000-0005-0000-0000-000028300000}"/>
    <cellStyle name="Normal 10 2 2 2 4 2 2 5 2" xfId="12332" xr:uid="{00000000-0005-0000-0000-000029300000}"/>
    <cellStyle name="Normal 10 2 2 2 4 2 2 6" xfId="12333" xr:uid="{00000000-0005-0000-0000-00002A300000}"/>
    <cellStyle name="Normal 10 2 2 2 4 2 2 6 2" xfId="12334" xr:uid="{00000000-0005-0000-0000-00002B300000}"/>
    <cellStyle name="Normal 10 2 2 2 4 2 2 7" xfId="12335" xr:uid="{00000000-0005-0000-0000-00002C300000}"/>
    <cellStyle name="Normal 10 2 2 2 4 2 3" xfId="12336" xr:uid="{00000000-0005-0000-0000-00002D300000}"/>
    <cellStyle name="Normal 10 2 2 2 4 2 3 2" xfId="12337" xr:uid="{00000000-0005-0000-0000-00002E300000}"/>
    <cellStyle name="Normal 10 2 2 2 4 2 3 2 2" xfId="12338" xr:uid="{00000000-0005-0000-0000-00002F300000}"/>
    <cellStyle name="Normal 10 2 2 2 4 2 3 2 2 2" xfId="12339" xr:uid="{00000000-0005-0000-0000-000030300000}"/>
    <cellStyle name="Normal 10 2 2 2 4 2 3 2 3" xfId="12340" xr:uid="{00000000-0005-0000-0000-000031300000}"/>
    <cellStyle name="Normal 10 2 2 2 4 2 3 3" xfId="12341" xr:uid="{00000000-0005-0000-0000-000032300000}"/>
    <cellStyle name="Normal 10 2 2 2 4 2 3 3 2" xfId="12342" xr:uid="{00000000-0005-0000-0000-000033300000}"/>
    <cellStyle name="Normal 10 2 2 2 4 2 3 3 2 2" xfId="12343" xr:uid="{00000000-0005-0000-0000-000034300000}"/>
    <cellStyle name="Normal 10 2 2 2 4 2 3 3 3" xfId="12344" xr:uid="{00000000-0005-0000-0000-000035300000}"/>
    <cellStyle name="Normal 10 2 2 2 4 2 3 4" xfId="12345" xr:uid="{00000000-0005-0000-0000-000036300000}"/>
    <cellStyle name="Normal 10 2 2 2 4 2 3 4 2" xfId="12346" xr:uid="{00000000-0005-0000-0000-000037300000}"/>
    <cellStyle name="Normal 10 2 2 2 4 2 3 5" xfId="12347" xr:uid="{00000000-0005-0000-0000-000038300000}"/>
    <cellStyle name="Normal 10 2 2 2 4 2 4" xfId="12348" xr:uid="{00000000-0005-0000-0000-000039300000}"/>
    <cellStyle name="Normal 10 2 2 2 4 2 4 2" xfId="12349" xr:uid="{00000000-0005-0000-0000-00003A300000}"/>
    <cellStyle name="Normal 10 2 2 2 4 2 4 2 2" xfId="12350" xr:uid="{00000000-0005-0000-0000-00003B300000}"/>
    <cellStyle name="Normal 10 2 2 2 4 2 4 3" xfId="12351" xr:uid="{00000000-0005-0000-0000-00003C300000}"/>
    <cellStyle name="Normal 10 2 2 2 4 2 5" xfId="12352" xr:uid="{00000000-0005-0000-0000-00003D300000}"/>
    <cellStyle name="Normal 10 2 2 2 4 2 5 2" xfId="12353" xr:uid="{00000000-0005-0000-0000-00003E300000}"/>
    <cellStyle name="Normal 10 2 2 2 4 2 5 2 2" xfId="12354" xr:uid="{00000000-0005-0000-0000-00003F300000}"/>
    <cellStyle name="Normal 10 2 2 2 4 2 5 3" xfId="12355" xr:uid="{00000000-0005-0000-0000-000040300000}"/>
    <cellStyle name="Normal 10 2 2 2 4 2 6" xfId="12356" xr:uid="{00000000-0005-0000-0000-000041300000}"/>
    <cellStyle name="Normal 10 2 2 2 4 2 6 2" xfId="12357" xr:uid="{00000000-0005-0000-0000-000042300000}"/>
    <cellStyle name="Normal 10 2 2 2 4 2 7" xfId="12358" xr:uid="{00000000-0005-0000-0000-000043300000}"/>
    <cellStyle name="Normal 10 2 2 2 4 2 7 2" xfId="12359" xr:uid="{00000000-0005-0000-0000-000044300000}"/>
    <cellStyle name="Normal 10 2 2 2 4 2 8" xfId="12360" xr:uid="{00000000-0005-0000-0000-000045300000}"/>
    <cellStyle name="Normal 10 2 2 2 4 3" xfId="12361" xr:uid="{00000000-0005-0000-0000-000046300000}"/>
    <cellStyle name="Normal 10 2 2 2 4 3 2" xfId="12362" xr:uid="{00000000-0005-0000-0000-000047300000}"/>
    <cellStyle name="Normal 10 2 2 2 4 3 2 2" xfId="12363" xr:uid="{00000000-0005-0000-0000-000048300000}"/>
    <cellStyle name="Normal 10 2 2 2 4 3 2 2 2" xfId="12364" xr:uid="{00000000-0005-0000-0000-000049300000}"/>
    <cellStyle name="Normal 10 2 2 2 4 3 2 2 2 2" xfId="12365" xr:uid="{00000000-0005-0000-0000-00004A300000}"/>
    <cellStyle name="Normal 10 2 2 2 4 3 2 2 3" xfId="12366" xr:uid="{00000000-0005-0000-0000-00004B300000}"/>
    <cellStyle name="Normal 10 2 2 2 4 3 2 3" xfId="12367" xr:uid="{00000000-0005-0000-0000-00004C300000}"/>
    <cellStyle name="Normal 10 2 2 2 4 3 2 3 2" xfId="12368" xr:uid="{00000000-0005-0000-0000-00004D300000}"/>
    <cellStyle name="Normal 10 2 2 2 4 3 2 3 2 2" xfId="12369" xr:uid="{00000000-0005-0000-0000-00004E300000}"/>
    <cellStyle name="Normal 10 2 2 2 4 3 2 3 3" xfId="12370" xr:uid="{00000000-0005-0000-0000-00004F300000}"/>
    <cellStyle name="Normal 10 2 2 2 4 3 2 4" xfId="12371" xr:uid="{00000000-0005-0000-0000-000050300000}"/>
    <cellStyle name="Normal 10 2 2 2 4 3 2 4 2" xfId="12372" xr:uid="{00000000-0005-0000-0000-000051300000}"/>
    <cellStyle name="Normal 10 2 2 2 4 3 2 5" xfId="12373" xr:uid="{00000000-0005-0000-0000-000052300000}"/>
    <cellStyle name="Normal 10 2 2 2 4 3 3" xfId="12374" xr:uid="{00000000-0005-0000-0000-000053300000}"/>
    <cellStyle name="Normal 10 2 2 2 4 3 3 2" xfId="12375" xr:uid="{00000000-0005-0000-0000-000054300000}"/>
    <cellStyle name="Normal 10 2 2 2 4 3 3 2 2" xfId="12376" xr:uid="{00000000-0005-0000-0000-000055300000}"/>
    <cellStyle name="Normal 10 2 2 2 4 3 3 3" xfId="12377" xr:uid="{00000000-0005-0000-0000-000056300000}"/>
    <cellStyle name="Normal 10 2 2 2 4 3 4" xfId="12378" xr:uid="{00000000-0005-0000-0000-000057300000}"/>
    <cellStyle name="Normal 10 2 2 2 4 3 4 2" xfId="12379" xr:uid="{00000000-0005-0000-0000-000058300000}"/>
    <cellStyle name="Normal 10 2 2 2 4 3 4 2 2" xfId="12380" xr:uid="{00000000-0005-0000-0000-000059300000}"/>
    <cellStyle name="Normal 10 2 2 2 4 3 4 3" xfId="12381" xr:uid="{00000000-0005-0000-0000-00005A300000}"/>
    <cellStyle name="Normal 10 2 2 2 4 3 5" xfId="12382" xr:uid="{00000000-0005-0000-0000-00005B300000}"/>
    <cellStyle name="Normal 10 2 2 2 4 3 5 2" xfId="12383" xr:uid="{00000000-0005-0000-0000-00005C300000}"/>
    <cellStyle name="Normal 10 2 2 2 4 3 6" xfId="12384" xr:uid="{00000000-0005-0000-0000-00005D300000}"/>
    <cellStyle name="Normal 10 2 2 2 4 3 6 2" xfId="12385" xr:uid="{00000000-0005-0000-0000-00005E300000}"/>
    <cellStyle name="Normal 10 2 2 2 4 3 7" xfId="12386" xr:uid="{00000000-0005-0000-0000-00005F300000}"/>
    <cellStyle name="Normal 10 2 2 2 4 4" xfId="12387" xr:uid="{00000000-0005-0000-0000-000060300000}"/>
    <cellStyle name="Normal 10 2 2 2 4 4 2" xfId="12388" xr:uid="{00000000-0005-0000-0000-000061300000}"/>
    <cellStyle name="Normal 10 2 2 2 4 4 2 2" xfId="12389" xr:uid="{00000000-0005-0000-0000-000062300000}"/>
    <cellStyle name="Normal 10 2 2 2 4 4 2 2 2" xfId="12390" xr:uid="{00000000-0005-0000-0000-000063300000}"/>
    <cellStyle name="Normal 10 2 2 2 4 4 2 2 2 2" xfId="12391" xr:uid="{00000000-0005-0000-0000-000064300000}"/>
    <cellStyle name="Normal 10 2 2 2 4 4 2 2 3" xfId="12392" xr:uid="{00000000-0005-0000-0000-000065300000}"/>
    <cellStyle name="Normal 10 2 2 2 4 4 2 3" xfId="12393" xr:uid="{00000000-0005-0000-0000-000066300000}"/>
    <cellStyle name="Normal 10 2 2 2 4 4 2 3 2" xfId="12394" xr:uid="{00000000-0005-0000-0000-000067300000}"/>
    <cellStyle name="Normal 10 2 2 2 4 4 2 3 2 2" xfId="12395" xr:uid="{00000000-0005-0000-0000-000068300000}"/>
    <cellStyle name="Normal 10 2 2 2 4 4 2 3 3" xfId="12396" xr:uid="{00000000-0005-0000-0000-000069300000}"/>
    <cellStyle name="Normal 10 2 2 2 4 4 2 4" xfId="12397" xr:uid="{00000000-0005-0000-0000-00006A300000}"/>
    <cellStyle name="Normal 10 2 2 2 4 4 2 4 2" xfId="12398" xr:uid="{00000000-0005-0000-0000-00006B300000}"/>
    <cellStyle name="Normal 10 2 2 2 4 4 2 5" xfId="12399" xr:uid="{00000000-0005-0000-0000-00006C300000}"/>
    <cellStyle name="Normal 10 2 2 2 4 4 3" xfId="12400" xr:uid="{00000000-0005-0000-0000-00006D300000}"/>
    <cellStyle name="Normal 10 2 2 2 4 4 3 2" xfId="12401" xr:uid="{00000000-0005-0000-0000-00006E300000}"/>
    <cellStyle name="Normal 10 2 2 2 4 4 3 2 2" xfId="12402" xr:uid="{00000000-0005-0000-0000-00006F300000}"/>
    <cellStyle name="Normal 10 2 2 2 4 4 3 3" xfId="12403" xr:uid="{00000000-0005-0000-0000-000070300000}"/>
    <cellStyle name="Normal 10 2 2 2 4 4 4" xfId="12404" xr:uid="{00000000-0005-0000-0000-000071300000}"/>
    <cellStyle name="Normal 10 2 2 2 4 4 4 2" xfId="12405" xr:uid="{00000000-0005-0000-0000-000072300000}"/>
    <cellStyle name="Normal 10 2 2 2 4 4 4 2 2" xfId="12406" xr:uid="{00000000-0005-0000-0000-000073300000}"/>
    <cellStyle name="Normal 10 2 2 2 4 4 4 3" xfId="12407" xr:uid="{00000000-0005-0000-0000-000074300000}"/>
    <cellStyle name="Normal 10 2 2 2 4 4 5" xfId="12408" xr:uid="{00000000-0005-0000-0000-000075300000}"/>
    <cellStyle name="Normal 10 2 2 2 4 4 5 2" xfId="12409" xr:uid="{00000000-0005-0000-0000-000076300000}"/>
    <cellStyle name="Normal 10 2 2 2 4 4 6" xfId="12410" xr:uid="{00000000-0005-0000-0000-000077300000}"/>
    <cellStyle name="Normal 10 2 2 2 4 4 6 2" xfId="12411" xr:uid="{00000000-0005-0000-0000-000078300000}"/>
    <cellStyle name="Normal 10 2 2 2 4 4 7" xfId="12412" xr:uid="{00000000-0005-0000-0000-000079300000}"/>
    <cellStyle name="Normal 10 2 2 2 4 5" xfId="12413" xr:uid="{00000000-0005-0000-0000-00007A300000}"/>
    <cellStyle name="Normal 10 2 2 2 4 5 2" xfId="12414" xr:uid="{00000000-0005-0000-0000-00007B300000}"/>
    <cellStyle name="Normal 10 2 2 2 4 5 2 2" xfId="12415" xr:uid="{00000000-0005-0000-0000-00007C300000}"/>
    <cellStyle name="Normal 10 2 2 2 4 5 2 2 2" xfId="12416" xr:uid="{00000000-0005-0000-0000-00007D300000}"/>
    <cellStyle name="Normal 10 2 2 2 4 5 2 3" xfId="12417" xr:uid="{00000000-0005-0000-0000-00007E300000}"/>
    <cellStyle name="Normal 10 2 2 2 4 5 3" xfId="12418" xr:uid="{00000000-0005-0000-0000-00007F300000}"/>
    <cellStyle name="Normal 10 2 2 2 4 5 3 2" xfId="12419" xr:uid="{00000000-0005-0000-0000-000080300000}"/>
    <cellStyle name="Normal 10 2 2 2 4 5 3 2 2" xfId="12420" xr:uid="{00000000-0005-0000-0000-000081300000}"/>
    <cellStyle name="Normal 10 2 2 2 4 5 3 3" xfId="12421" xr:uid="{00000000-0005-0000-0000-000082300000}"/>
    <cellStyle name="Normal 10 2 2 2 4 5 4" xfId="12422" xr:uid="{00000000-0005-0000-0000-000083300000}"/>
    <cellStyle name="Normal 10 2 2 2 4 5 4 2" xfId="12423" xr:uid="{00000000-0005-0000-0000-000084300000}"/>
    <cellStyle name="Normal 10 2 2 2 4 5 5" xfId="12424" xr:uid="{00000000-0005-0000-0000-000085300000}"/>
    <cellStyle name="Normal 10 2 2 2 4 6" xfId="12425" xr:uid="{00000000-0005-0000-0000-000086300000}"/>
    <cellStyle name="Normal 10 2 2 2 4 6 2" xfId="12426" xr:uid="{00000000-0005-0000-0000-000087300000}"/>
    <cellStyle name="Normal 10 2 2 2 4 6 2 2" xfId="12427" xr:uid="{00000000-0005-0000-0000-000088300000}"/>
    <cellStyle name="Normal 10 2 2 2 4 6 2 2 2" xfId="12428" xr:uid="{00000000-0005-0000-0000-000089300000}"/>
    <cellStyle name="Normal 10 2 2 2 4 6 2 3" xfId="12429" xr:uid="{00000000-0005-0000-0000-00008A300000}"/>
    <cellStyle name="Normal 10 2 2 2 4 6 3" xfId="12430" xr:uid="{00000000-0005-0000-0000-00008B300000}"/>
    <cellStyle name="Normal 10 2 2 2 4 6 3 2" xfId="12431" xr:uid="{00000000-0005-0000-0000-00008C300000}"/>
    <cellStyle name="Normal 10 2 2 2 4 6 4" xfId="12432" xr:uid="{00000000-0005-0000-0000-00008D300000}"/>
    <cellStyle name="Normal 10 2 2 2 4 7" xfId="12433" xr:uid="{00000000-0005-0000-0000-00008E300000}"/>
    <cellStyle name="Normal 10 2 2 2 4 7 2" xfId="12434" xr:uid="{00000000-0005-0000-0000-00008F300000}"/>
    <cellStyle name="Normal 10 2 2 2 4 7 2 2" xfId="12435" xr:uid="{00000000-0005-0000-0000-000090300000}"/>
    <cellStyle name="Normal 10 2 2 2 4 7 3" xfId="12436" xr:uid="{00000000-0005-0000-0000-000091300000}"/>
    <cellStyle name="Normal 10 2 2 2 4 8" xfId="12437" xr:uid="{00000000-0005-0000-0000-000092300000}"/>
    <cellStyle name="Normal 10 2 2 2 4 8 2" xfId="12438" xr:uid="{00000000-0005-0000-0000-000093300000}"/>
    <cellStyle name="Normal 10 2 2 2 4 8 2 2" xfId="12439" xr:uid="{00000000-0005-0000-0000-000094300000}"/>
    <cellStyle name="Normal 10 2 2 2 4 8 3" xfId="12440" xr:uid="{00000000-0005-0000-0000-000095300000}"/>
    <cellStyle name="Normal 10 2 2 2 4 9" xfId="12441" xr:uid="{00000000-0005-0000-0000-000096300000}"/>
    <cellStyle name="Normal 10 2 2 2 4 9 2" xfId="12442" xr:uid="{00000000-0005-0000-0000-000097300000}"/>
    <cellStyle name="Normal 10 2 2 2 5" xfId="12443" xr:uid="{00000000-0005-0000-0000-000098300000}"/>
    <cellStyle name="Normal 10 2 2 2 5 10" xfId="12444" xr:uid="{00000000-0005-0000-0000-000099300000}"/>
    <cellStyle name="Normal 10 2 2 2 5 10 2" xfId="12445" xr:uid="{00000000-0005-0000-0000-00009A300000}"/>
    <cellStyle name="Normal 10 2 2 2 5 11" xfId="12446" xr:uid="{00000000-0005-0000-0000-00009B300000}"/>
    <cellStyle name="Normal 10 2 2 2 5 2" xfId="12447" xr:uid="{00000000-0005-0000-0000-00009C300000}"/>
    <cellStyle name="Normal 10 2 2 2 5 2 2" xfId="12448" xr:uid="{00000000-0005-0000-0000-00009D300000}"/>
    <cellStyle name="Normal 10 2 2 2 5 2 2 2" xfId="12449" xr:uid="{00000000-0005-0000-0000-00009E300000}"/>
    <cellStyle name="Normal 10 2 2 2 5 2 2 2 2" xfId="12450" xr:uid="{00000000-0005-0000-0000-00009F300000}"/>
    <cellStyle name="Normal 10 2 2 2 5 2 2 2 2 2" xfId="12451" xr:uid="{00000000-0005-0000-0000-0000A0300000}"/>
    <cellStyle name="Normal 10 2 2 2 5 2 2 2 2 2 2" xfId="12452" xr:uid="{00000000-0005-0000-0000-0000A1300000}"/>
    <cellStyle name="Normal 10 2 2 2 5 2 2 2 2 3" xfId="12453" xr:uid="{00000000-0005-0000-0000-0000A2300000}"/>
    <cellStyle name="Normal 10 2 2 2 5 2 2 2 3" xfId="12454" xr:uid="{00000000-0005-0000-0000-0000A3300000}"/>
    <cellStyle name="Normal 10 2 2 2 5 2 2 2 3 2" xfId="12455" xr:uid="{00000000-0005-0000-0000-0000A4300000}"/>
    <cellStyle name="Normal 10 2 2 2 5 2 2 2 3 2 2" xfId="12456" xr:uid="{00000000-0005-0000-0000-0000A5300000}"/>
    <cellStyle name="Normal 10 2 2 2 5 2 2 2 3 3" xfId="12457" xr:uid="{00000000-0005-0000-0000-0000A6300000}"/>
    <cellStyle name="Normal 10 2 2 2 5 2 2 2 4" xfId="12458" xr:uid="{00000000-0005-0000-0000-0000A7300000}"/>
    <cellStyle name="Normal 10 2 2 2 5 2 2 2 4 2" xfId="12459" xr:uid="{00000000-0005-0000-0000-0000A8300000}"/>
    <cellStyle name="Normal 10 2 2 2 5 2 2 2 5" xfId="12460" xr:uid="{00000000-0005-0000-0000-0000A9300000}"/>
    <cellStyle name="Normal 10 2 2 2 5 2 2 3" xfId="12461" xr:uid="{00000000-0005-0000-0000-0000AA300000}"/>
    <cellStyle name="Normal 10 2 2 2 5 2 2 3 2" xfId="12462" xr:uid="{00000000-0005-0000-0000-0000AB300000}"/>
    <cellStyle name="Normal 10 2 2 2 5 2 2 3 2 2" xfId="12463" xr:uid="{00000000-0005-0000-0000-0000AC300000}"/>
    <cellStyle name="Normal 10 2 2 2 5 2 2 3 3" xfId="12464" xr:uid="{00000000-0005-0000-0000-0000AD300000}"/>
    <cellStyle name="Normal 10 2 2 2 5 2 2 4" xfId="12465" xr:uid="{00000000-0005-0000-0000-0000AE300000}"/>
    <cellStyle name="Normal 10 2 2 2 5 2 2 4 2" xfId="12466" xr:uid="{00000000-0005-0000-0000-0000AF300000}"/>
    <cellStyle name="Normal 10 2 2 2 5 2 2 4 2 2" xfId="12467" xr:uid="{00000000-0005-0000-0000-0000B0300000}"/>
    <cellStyle name="Normal 10 2 2 2 5 2 2 4 3" xfId="12468" xr:uid="{00000000-0005-0000-0000-0000B1300000}"/>
    <cellStyle name="Normal 10 2 2 2 5 2 2 5" xfId="12469" xr:uid="{00000000-0005-0000-0000-0000B2300000}"/>
    <cellStyle name="Normal 10 2 2 2 5 2 2 5 2" xfId="12470" xr:uid="{00000000-0005-0000-0000-0000B3300000}"/>
    <cellStyle name="Normal 10 2 2 2 5 2 2 6" xfId="12471" xr:uid="{00000000-0005-0000-0000-0000B4300000}"/>
    <cellStyle name="Normal 10 2 2 2 5 2 2 6 2" xfId="12472" xr:uid="{00000000-0005-0000-0000-0000B5300000}"/>
    <cellStyle name="Normal 10 2 2 2 5 2 2 7" xfId="12473" xr:uid="{00000000-0005-0000-0000-0000B6300000}"/>
    <cellStyle name="Normal 10 2 2 2 5 2 3" xfId="12474" xr:uid="{00000000-0005-0000-0000-0000B7300000}"/>
    <cellStyle name="Normal 10 2 2 2 5 2 3 2" xfId="12475" xr:uid="{00000000-0005-0000-0000-0000B8300000}"/>
    <cellStyle name="Normal 10 2 2 2 5 2 3 2 2" xfId="12476" xr:uid="{00000000-0005-0000-0000-0000B9300000}"/>
    <cellStyle name="Normal 10 2 2 2 5 2 3 2 2 2" xfId="12477" xr:uid="{00000000-0005-0000-0000-0000BA300000}"/>
    <cellStyle name="Normal 10 2 2 2 5 2 3 2 3" xfId="12478" xr:uid="{00000000-0005-0000-0000-0000BB300000}"/>
    <cellStyle name="Normal 10 2 2 2 5 2 3 3" xfId="12479" xr:uid="{00000000-0005-0000-0000-0000BC300000}"/>
    <cellStyle name="Normal 10 2 2 2 5 2 3 3 2" xfId="12480" xr:uid="{00000000-0005-0000-0000-0000BD300000}"/>
    <cellStyle name="Normal 10 2 2 2 5 2 3 3 2 2" xfId="12481" xr:uid="{00000000-0005-0000-0000-0000BE300000}"/>
    <cellStyle name="Normal 10 2 2 2 5 2 3 3 3" xfId="12482" xr:uid="{00000000-0005-0000-0000-0000BF300000}"/>
    <cellStyle name="Normal 10 2 2 2 5 2 3 4" xfId="12483" xr:uid="{00000000-0005-0000-0000-0000C0300000}"/>
    <cellStyle name="Normal 10 2 2 2 5 2 3 4 2" xfId="12484" xr:uid="{00000000-0005-0000-0000-0000C1300000}"/>
    <cellStyle name="Normal 10 2 2 2 5 2 3 5" xfId="12485" xr:uid="{00000000-0005-0000-0000-0000C2300000}"/>
    <cellStyle name="Normal 10 2 2 2 5 2 4" xfId="12486" xr:uid="{00000000-0005-0000-0000-0000C3300000}"/>
    <cellStyle name="Normal 10 2 2 2 5 2 4 2" xfId="12487" xr:uid="{00000000-0005-0000-0000-0000C4300000}"/>
    <cellStyle name="Normal 10 2 2 2 5 2 4 2 2" xfId="12488" xr:uid="{00000000-0005-0000-0000-0000C5300000}"/>
    <cellStyle name="Normal 10 2 2 2 5 2 4 3" xfId="12489" xr:uid="{00000000-0005-0000-0000-0000C6300000}"/>
    <cellStyle name="Normal 10 2 2 2 5 2 5" xfId="12490" xr:uid="{00000000-0005-0000-0000-0000C7300000}"/>
    <cellStyle name="Normal 10 2 2 2 5 2 5 2" xfId="12491" xr:uid="{00000000-0005-0000-0000-0000C8300000}"/>
    <cellStyle name="Normal 10 2 2 2 5 2 5 2 2" xfId="12492" xr:uid="{00000000-0005-0000-0000-0000C9300000}"/>
    <cellStyle name="Normal 10 2 2 2 5 2 5 3" xfId="12493" xr:uid="{00000000-0005-0000-0000-0000CA300000}"/>
    <cellStyle name="Normal 10 2 2 2 5 2 6" xfId="12494" xr:uid="{00000000-0005-0000-0000-0000CB300000}"/>
    <cellStyle name="Normal 10 2 2 2 5 2 6 2" xfId="12495" xr:uid="{00000000-0005-0000-0000-0000CC300000}"/>
    <cellStyle name="Normal 10 2 2 2 5 2 7" xfId="12496" xr:uid="{00000000-0005-0000-0000-0000CD300000}"/>
    <cellStyle name="Normal 10 2 2 2 5 2 7 2" xfId="12497" xr:uid="{00000000-0005-0000-0000-0000CE300000}"/>
    <cellStyle name="Normal 10 2 2 2 5 2 8" xfId="12498" xr:uid="{00000000-0005-0000-0000-0000CF300000}"/>
    <cellStyle name="Normal 10 2 2 2 5 3" xfId="12499" xr:uid="{00000000-0005-0000-0000-0000D0300000}"/>
    <cellStyle name="Normal 10 2 2 2 5 3 2" xfId="12500" xr:uid="{00000000-0005-0000-0000-0000D1300000}"/>
    <cellStyle name="Normal 10 2 2 2 5 3 2 2" xfId="12501" xr:uid="{00000000-0005-0000-0000-0000D2300000}"/>
    <cellStyle name="Normal 10 2 2 2 5 3 2 2 2" xfId="12502" xr:uid="{00000000-0005-0000-0000-0000D3300000}"/>
    <cellStyle name="Normal 10 2 2 2 5 3 2 2 2 2" xfId="12503" xr:uid="{00000000-0005-0000-0000-0000D4300000}"/>
    <cellStyle name="Normal 10 2 2 2 5 3 2 2 3" xfId="12504" xr:uid="{00000000-0005-0000-0000-0000D5300000}"/>
    <cellStyle name="Normal 10 2 2 2 5 3 2 3" xfId="12505" xr:uid="{00000000-0005-0000-0000-0000D6300000}"/>
    <cellStyle name="Normal 10 2 2 2 5 3 2 3 2" xfId="12506" xr:uid="{00000000-0005-0000-0000-0000D7300000}"/>
    <cellStyle name="Normal 10 2 2 2 5 3 2 3 2 2" xfId="12507" xr:uid="{00000000-0005-0000-0000-0000D8300000}"/>
    <cellStyle name="Normal 10 2 2 2 5 3 2 3 3" xfId="12508" xr:uid="{00000000-0005-0000-0000-0000D9300000}"/>
    <cellStyle name="Normal 10 2 2 2 5 3 2 4" xfId="12509" xr:uid="{00000000-0005-0000-0000-0000DA300000}"/>
    <cellStyle name="Normal 10 2 2 2 5 3 2 4 2" xfId="12510" xr:uid="{00000000-0005-0000-0000-0000DB300000}"/>
    <cellStyle name="Normal 10 2 2 2 5 3 2 5" xfId="12511" xr:uid="{00000000-0005-0000-0000-0000DC300000}"/>
    <cellStyle name="Normal 10 2 2 2 5 3 3" xfId="12512" xr:uid="{00000000-0005-0000-0000-0000DD300000}"/>
    <cellStyle name="Normal 10 2 2 2 5 3 3 2" xfId="12513" xr:uid="{00000000-0005-0000-0000-0000DE300000}"/>
    <cellStyle name="Normal 10 2 2 2 5 3 3 2 2" xfId="12514" xr:uid="{00000000-0005-0000-0000-0000DF300000}"/>
    <cellStyle name="Normal 10 2 2 2 5 3 3 3" xfId="12515" xr:uid="{00000000-0005-0000-0000-0000E0300000}"/>
    <cellStyle name="Normal 10 2 2 2 5 3 4" xfId="12516" xr:uid="{00000000-0005-0000-0000-0000E1300000}"/>
    <cellStyle name="Normal 10 2 2 2 5 3 4 2" xfId="12517" xr:uid="{00000000-0005-0000-0000-0000E2300000}"/>
    <cellStyle name="Normal 10 2 2 2 5 3 4 2 2" xfId="12518" xr:uid="{00000000-0005-0000-0000-0000E3300000}"/>
    <cellStyle name="Normal 10 2 2 2 5 3 4 3" xfId="12519" xr:uid="{00000000-0005-0000-0000-0000E4300000}"/>
    <cellStyle name="Normal 10 2 2 2 5 3 5" xfId="12520" xr:uid="{00000000-0005-0000-0000-0000E5300000}"/>
    <cellStyle name="Normal 10 2 2 2 5 3 5 2" xfId="12521" xr:uid="{00000000-0005-0000-0000-0000E6300000}"/>
    <cellStyle name="Normal 10 2 2 2 5 3 6" xfId="12522" xr:uid="{00000000-0005-0000-0000-0000E7300000}"/>
    <cellStyle name="Normal 10 2 2 2 5 3 6 2" xfId="12523" xr:uid="{00000000-0005-0000-0000-0000E8300000}"/>
    <cellStyle name="Normal 10 2 2 2 5 3 7" xfId="12524" xr:uid="{00000000-0005-0000-0000-0000E9300000}"/>
    <cellStyle name="Normal 10 2 2 2 5 4" xfId="12525" xr:uid="{00000000-0005-0000-0000-0000EA300000}"/>
    <cellStyle name="Normal 10 2 2 2 5 4 2" xfId="12526" xr:uid="{00000000-0005-0000-0000-0000EB300000}"/>
    <cellStyle name="Normal 10 2 2 2 5 4 2 2" xfId="12527" xr:uid="{00000000-0005-0000-0000-0000EC300000}"/>
    <cellStyle name="Normal 10 2 2 2 5 4 2 2 2" xfId="12528" xr:uid="{00000000-0005-0000-0000-0000ED300000}"/>
    <cellStyle name="Normal 10 2 2 2 5 4 2 2 2 2" xfId="12529" xr:uid="{00000000-0005-0000-0000-0000EE300000}"/>
    <cellStyle name="Normal 10 2 2 2 5 4 2 2 3" xfId="12530" xr:uid="{00000000-0005-0000-0000-0000EF300000}"/>
    <cellStyle name="Normal 10 2 2 2 5 4 2 3" xfId="12531" xr:uid="{00000000-0005-0000-0000-0000F0300000}"/>
    <cellStyle name="Normal 10 2 2 2 5 4 2 3 2" xfId="12532" xr:uid="{00000000-0005-0000-0000-0000F1300000}"/>
    <cellStyle name="Normal 10 2 2 2 5 4 2 3 2 2" xfId="12533" xr:uid="{00000000-0005-0000-0000-0000F2300000}"/>
    <cellStyle name="Normal 10 2 2 2 5 4 2 3 3" xfId="12534" xr:uid="{00000000-0005-0000-0000-0000F3300000}"/>
    <cellStyle name="Normal 10 2 2 2 5 4 2 4" xfId="12535" xr:uid="{00000000-0005-0000-0000-0000F4300000}"/>
    <cellStyle name="Normal 10 2 2 2 5 4 2 4 2" xfId="12536" xr:uid="{00000000-0005-0000-0000-0000F5300000}"/>
    <cellStyle name="Normal 10 2 2 2 5 4 2 5" xfId="12537" xr:uid="{00000000-0005-0000-0000-0000F6300000}"/>
    <cellStyle name="Normal 10 2 2 2 5 4 3" xfId="12538" xr:uid="{00000000-0005-0000-0000-0000F7300000}"/>
    <cellStyle name="Normal 10 2 2 2 5 4 3 2" xfId="12539" xr:uid="{00000000-0005-0000-0000-0000F8300000}"/>
    <cellStyle name="Normal 10 2 2 2 5 4 3 2 2" xfId="12540" xr:uid="{00000000-0005-0000-0000-0000F9300000}"/>
    <cellStyle name="Normal 10 2 2 2 5 4 3 3" xfId="12541" xr:uid="{00000000-0005-0000-0000-0000FA300000}"/>
    <cellStyle name="Normal 10 2 2 2 5 4 4" xfId="12542" xr:uid="{00000000-0005-0000-0000-0000FB300000}"/>
    <cellStyle name="Normal 10 2 2 2 5 4 4 2" xfId="12543" xr:uid="{00000000-0005-0000-0000-0000FC300000}"/>
    <cellStyle name="Normal 10 2 2 2 5 4 4 2 2" xfId="12544" xr:uid="{00000000-0005-0000-0000-0000FD300000}"/>
    <cellStyle name="Normal 10 2 2 2 5 4 4 3" xfId="12545" xr:uid="{00000000-0005-0000-0000-0000FE300000}"/>
    <cellStyle name="Normal 10 2 2 2 5 4 5" xfId="12546" xr:uid="{00000000-0005-0000-0000-0000FF300000}"/>
    <cellStyle name="Normal 10 2 2 2 5 4 5 2" xfId="12547" xr:uid="{00000000-0005-0000-0000-000000310000}"/>
    <cellStyle name="Normal 10 2 2 2 5 4 6" xfId="12548" xr:uid="{00000000-0005-0000-0000-000001310000}"/>
    <cellStyle name="Normal 10 2 2 2 5 4 6 2" xfId="12549" xr:uid="{00000000-0005-0000-0000-000002310000}"/>
    <cellStyle name="Normal 10 2 2 2 5 4 7" xfId="12550" xr:uid="{00000000-0005-0000-0000-000003310000}"/>
    <cellStyle name="Normal 10 2 2 2 5 5" xfId="12551" xr:uid="{00000000-0005-0000-0000-000004310000}"/>
    <cellStyle name="Normal 10 2 2 2 5 5 2" xfId="12552" xr:uid="{00000000-0005-0000-0000-000005310000}"/>
    <cellStyle name="Normal 10 2 2 2 5 5 2 2" xfId="12553" xr:uid="{00000000-0005-0000-0000-000006310000}"/>
    <cellStyle name="Normal 10 2 2 2 5 5 2 2 2" xfId="12554" xr:uid="{00000000-0005-0000-0000-000007310000}"/>
    <cellStyle name="Normal 10 2 2 2 5 5 2 3" xfId="12555" xr:uid="{00000000-0005-0000-0000-000008310000}"/>
    <cellStyle name="Normal 10 2 2 2 5 5 3" xfId="12556" xr:uid="{00000000-0005-0000-0000-000009310000}"/>
    <cellStyle name="Normal 10 2 2 2 5 5 3 2" xfId="12557" xr:uid="{00000000-0005-0000-0000-00000A310000}"/>
    <cellStyle name="Normal 10 2 2 2 5 5 3 2 2" xfId="12558" xr:uid="{00000000-0005-0000-0000-00000B310000}"/>
    <cellStyle name="Normal 10 2 2 2 5 5 3 3" xfId="12559" xr:uid="{00000000-0005-0000-0000-00000C310000}"/>
    <cellStyle name="Normal 10 2 2 2 5 5 4" xfId="12560" xr:uid="{00000000-0005-0000-0000-00000D310000}"/>
    <cellStyle name="Normal 10 2 2 2 5 5 4 2" xfId="12561" xr:uid="{00000000-0005-0000-0000-00000E310000}"/>
    <cellStyle name="Normal 10 2 2 2 5 5 5" xfId="12562" xr:uid="{00000000-0005-0000-0000-00000F310000}"/>
    <cellStyle name="Normal 10 2 2 2 5 6" xfId="12563" xr:uid="{00000000-0005-0000-0000-000010310000}"/>
    <cellStyle name="Normal 10 2 2 2 5 6 2" xfId="12564" xr:uid="{00000000-0005-0000-0000-000011310000}"/>
    <cellStyle name="Normal 10 2 2 2 5 6 2 2" xfId="12565" xr:uid="{00000000-0005-0000-0000-000012310000}"/>
    <cellStyle name="Normal 10 2 2 2 5 6 2 2 2" xfId="12566" xr:uid="{00000000-0005-0000-0000-000013310000}"/>
    <cellStyle name="Normal 10 2 2 2 5 6 2 3" xfId="12567" xr:uid="{00000000-0005-0000-0000-000014310000}"/>
    <cellStyle name="Normal 10 2 2 2 5 6 3" xfId="12568" xr:uid="{00000000-0005-0000-0000-000015310000}"/>
    <cellStyle name="Normal 10 2 2 2 5 6 3 2" xfId="12569" xr:uid="{00000000-0005-0000-0000-000016310000}"/>
    <cellStyle name="Normal 10 2 2 2 5 6 4" xfId="12570" xr:uid="{00000000-0005-0000-0000-000017310000}"/>
    <cellStyle name="Normal 10 2 2 2 5 7" xfId="12571" xr:uid="{00000000-0005-0000-0000-000018310000}"/>
    <cellStyle name="Normal 10 2 2 2 5 7 2" xfId="12572" xr:uid="{00000000-0005-0000-0000-000019310000}"/>
    <cellStyle name="Normal 10 2 2 2 5 7 2 2" xfId="12573" xr:uid="{00000000-0005-0000-0000-00001A310000}"/>
    <cellStyle name="Normal 10 2 2 2 5 7 3" xfId="12574" xr:uid="{00000000-0005-0000-0000-00001B310000}"/>
    <cellStyle name="Normal 10 2 2 2 5 8" xfId="12575" xr:uid="{00000000-0005-0000-0000-00001C310000}"/>
    <cellStyle name="Normal 10 2 2 2 5 8 2" xfId="12576" xr:uid="{00000000-0005-0000-0000-00001D310000}"/>
    <cellStyle name="Normal 10 2 2 2 5 8 2 2" xfId="12577" xr:uid="{00000000-0005-0000-0000-00001E310000}"/>
    <cellStyle name="Normal 10 2 2 2 5 8 3" xfId="12578" xr:uid="{00000000-0005-0000-0000-00001F310000}"/>
    <cellStyle name="Normal 10 2 2 2 5 9" xfId="12579" xr:uid="{00000000-0005-0000-0000-000020310000}"/>
    <cellStyle name="Normal 10 2 2 2 5 9 2" xfId="12580" xr:uid="{00000000-0005-0000-0000-000021310000}"/>
    <cellStyle name="Normal 10 2 2 2 6" xfId="12581" xr:uid="{00000000-0005-0000-0000-000022310000}"/>
    <cellStyle name="Normal 10 2 2 2 6 2" xfId="12582" xr:uid="{00000000-0005-0000-0000-000023310000}"/>
    <cellStyle name="Normal 10 2 2 2 6 2 2" xfId="12583" xr:uid="{00000000-0005-0000-0000-000024310000}"/>
    <cellStyle name="Normal 10 2 2 2 6 2 2 2" xfId="12584" xr:uid="{00000000-0005-0000-0000-000025310000}"/>
    <cellStyle name="Normal 10 2 2 2 6 2 2 2 2" xfId="12585" xr:uid="{00000000-0005-0000-0000-000026310000}"/>
    <cellStyle name="Normal 10 2 2 2 6 2 2 2 2 2" xfId="12586" xr:uid="{00000000-0005-0000-0000-000027310000}"/>
    <cellStyle name="Normal 10 2 2 2 6 2 2 2 3" xfId="12587" xr:uid="{00000000-0005-0000-0000-000028310000}"/>
    <cellStyle name="Normal 10 2 2 2 6 2 2 3" xfId="12588" xr:uid="{00000000-0005-0000-0000-000029310000}"/>
    <cellStyle name="Normal 10 2 2 2 6 2 2 3 2" xfId="12589" xr:uid="{00000000-0005-0000-0000-00002A310000}"/>
    <cellStyle name="Normal 10 2 2 2 6 2 2 3 2 2" xfId="12590" xr:uid="{00000000-0005-0000-0000-00002B310000}"/>
    <cellStyle name="Normal 10 2 2 2 6 2 2 3 3" xfId="12591" xr:uid="{00000000-0005-0000-0000-00002C310000}"/>
    <cellStyle name="Normal 10 2 2 2 6 2 2 4" xfId="12592" xr:uid="{00000000-0005-0000-0000-00002D310000}"/>
    <cellStyle name="Normal 10 2 2 2 6 2 2 4 2" xfId="12593" xr:uid="{00000000-0005-0000-0000-00002E310000}"/>
    <cellStyle name="Normal 10 2 2 2 6 2 2 5" xfId="12594" xr:uid="{00000000-0005-0000-0000-00002F310000}"/>
    <cellStyle name="Normal 10 2 2 2 6 2 3" xfId="12595" xr:uid="{00000000-0005-0000-0000-000030310000}"/>
    <cellStyle name="Normal 10 2 2 2 6 2 3 2" xfId="12596" xr:uid="{00000000-0005-0000-0000-000031310000}"/>
    <cellStyle name="Normal 10 2 2 2 6 2 3 2 2" xfId="12597" xr:uid="{00000000-0005-0000-0000-000032310000}"/>
    <cellStyle name="Normal 10 2 2 2 6 2 3 3" xfId="12598" xr:uid="{00000000-0005-0000-0000-000033310000}"/>
    <cellStyle name="Normal 10 2 2 2 6 2 4" xfId="12599" xr:uid="{00000000-0005-0000-0000-000034310000}"/>
    <cellStyle name="Normal 10 2 2 2 6 2 4 2" xfId="12600" xr:uid="{00000000-0005-0000-0000-000035310000}"/>
    <cellStyle name="Normal 10 2 2 2 6 2 4 2 2" xfId="12601" xr:uid="{00000000-0005-0000-0000-000036310000}"/>
    <cellStyle name="Normal 10 2 2 2 6 2 4 3" xfId="12602" xr:uid="{00000000-0005-0000-0000-000037310000}"/>
    <cellStyle name="Normal 10 2 2 2 6 2 5" xfId="12603" xr:uid="{00000000-0005-0000-0000-000038310000}"/>
    <cellStyle name="Normal 10 2 2 2 6 2 5 2" xfId="12604" xr:uid="{00000000-0005-0000-0000-000039310000}"/>
    <cellStyle name="Normal 10 2 2 2 6 2 6" xfId="12605" xr:uid="{00000000-0005-0000-0000-00003A310000}"/>
    <cellStyle name="Normal 10 2 2 2 6 2 6 2" xfId="12606" xr:uid="{00000000-0005-0000-0000-00003B310000}"/>
    <cellStyle name="Normal 10 2 2 2 6 2 7" xfId="12607" xr:uid="{00000000-0005-0000-0000-00003C310000}"/>
    <cellStyle name="Normal 10 2 2 2 6 3" xfId="12608" xr:uid="{00000000-0005-0000-0000-00003D310000}"/>
    <cellStyle name="Normal 10 2 2 2 6 3 2" xfId="12609" xr:uid="{00000000-0005-0000-0000-00003E310000}"/>
    <cellStyle name="Normal 10 2 2 2 6 3 2 2" xfId="12610" xr:uid="{00000000-0005-0000-0000-00003F310000}"/>
    <cellStyle name="Normal 10 2 2 2 6 3 2 2 2" xfId="12611" xr:uid="{00000000-0005-0000-0000-000040310000}"/>
    <cellStyle name="Normal 10 2 2 2 6 3 2 3" xfId="12612" xr:uid="{00000000-0005-0000-0000-000041310000}"/>
    <cellStyle name="Normal 10 2 2 2 6 3 3" xfId="12613" xr:uid="{00000000-0005-0000-0000-000042310000}"/>
    <cellStyle name="Normal 10 2 2 2 6 3 3 2" xfId="12614" xr:uid="{00000000-0005-0000-0000-000043310000}"/>
    <cellStyle name="Normal 10 2 2 2 6 3 3 2 2" xfId="12615" xr:uid="{00000000-0005-0000-0000-000044310000}"/>
    <cellStyle name="Normal 10 2 2 2 6 3 3 3" xfId="12616" xr:uid="{00000000-0005-0000-0000-000045310000}"/>
    <cellStyle name="Normal 10 2 2 2 6 3 4" xfId="12617" xr:uid="{00000000-0005-0000-0000-000046310000}"/>
    <cellStyle name="Normal 10 2 2 2 6 3 4 2" xfId="12618" xr:uid="{00000000-0005-0000-0000-000047310000}"/>
    <cellStyle name="Normal 10 2 2 2 6 3 5" xfId="12619" xr:uid="{00000000-0005-0000-0000-000048310000}"/>
    <cellStyle name="Normal 10 2 2 2 6 4" xfId="12620" xr:uid="{00000000-0005-0000-0000-000049310000}"/>
    <cellStyle name="Normal 10 2 2 2 6 4 2" xfId="12621" xr:uid="{00000000-0005-0000-0000-00004A310000}"/>
    <cellStyle name="Normal 10 2 2 2 6 4 2 2" xfId="12622" xr:uid="{00000000-0005-0000-0000-00004B310000}"/>
    <cellStyle name="Normal 10 2 2 2 6 4 3" xfId="12623" xr:uid="{00000000-0005-0000-0000-00004C310000}"/>
    <cellStyle name="Normal 10 2 2 2 6 5" xfId="12624" xr:uid="{00000000-0005-0000-0000-00004D310000}"/>
    <cellStyle name="Normal 10 2 2 2 6 5 2" xfId="12625" xr:uid="{00000000-0005-0000-0000-00004E310000}"/>
    <cellStyle name="Normal 10 2 2 2 6 5 2 2" xfId="12626" xr:uid="{00000000-0005-0000-0000-00004F310000}"/>
    <cellStyle name="Normal 10 2 2 2 6 5 3" xfId="12627" xr:uid="{00000000-0005-0000-0000-000050310000}"/>
    <cellStyle name="Normal 10 2 2 2 6 6" xfId="12628" xr:uid="{00000000-0005-0000-0000-000051310000}"/>
    <cellStyle name="Normal 10 2 2 2 6 6 2" xfId="12629" xr:uid="{00000000-0005-0000-0000-000052310000}"/>
    <cellStyle name="Normal 10 2 2 2 6 7" xfId="12630" xr:uid="{00000000-0005-0000-0000-000053310000}"/>
    <cellStyle name="Normal 10 2 2 2 6 7 2" xfId="12631" xr:uid="{00000000-0005-0000-0000-000054310000}"/>
    <cellStyle name="Normal 10 2 2 2 6 8" xfId="12632" xr:uid="{00000000-0005-0000-0000-000055310000}"/>
    <cellStyle name="Normal 10 2 2 2 7" xfId="12633" xr:uid="{00000000-0005-0000-0000-000056310000}"/>
    <cellStyle name="Normal 10 2 2 2 7 2" xfId="12634" xr:uid="{00000000-0005-0000-0000-000057310000}"/>
    <cellStyle name="Normal 10 2 2 2 7 2 2" xfId="12635" xr:uid="{00000000-0005-0000-0000-000058310000}"/>
    <cellStyle name="Normal 10 2 2 2 7 2 2 2" xfId="12636" xr:uid="{00000000-0005-0000-0000-000059310000}"/>
    <cellStyle name="Normal 10 2 2 2 7 2 2 2 2" xfId="12637" xr:uid="{00000000-0005-0000-0000-00005A310000}"/>
    <cellStyle name="Normal 10 2 2 2 7 2 2 3" xfId="12638" xr:uid="{00000000-0005-0000-0000-00005B310000}"/>
    <cellStyle name="Normal 10 2 2 2 7 2 3" xfId="12639" xr:uid="{00000000-0005-0000-0000-00005C310000}"/>
    <cellStyle name="Normal 10 2 2 2 7 2 3 2" xfId="12640" xr:uid="{00000000-0005-0000-0000-00005D310000}"/>
    <cellStyle name="Normal 10 2 2 2 7 2 3 2 2" xfId="12641" xr:uid="{00000000-0005-0000-0000-00005E310000}"/>
    <cellStyle name="Normal 10 2 2 2 7 2 3 3" xfId="12642" xr:uid="{00000000-0005-0000-0000-00005F310000}"/>
    <cellStyle name="Normal 10 2 2 2 7 2 4" xfId="12643" xr:uid="{00000000-0005-0000-0000-000060310000}"/>
    <cellStyle name="Normal 10 2 2 2 7 2 4 2" xfId="12644" xr:uid="{00000000-0005-0000-0000-000061310000}"/>
    <cellStyle name="Normal 10 2 2 2 7 2 5" xfId="12645" xr:uid="{00000000-0005-0000-0000-000062310000}"/>
    <cellStyle name="Normal 10 2 2 2 7 3" xfId="12646" xr:uid="{00000000-0005-0000-0000-000063310000}"/>
    <cellStyle name="Normal 10 2 2 2 7 3 2" xfId="12647" xr:uid="{00000000-0005-0000-0000-000064310000}"/>
    <cellStyle name="Normal 10 2 2 2 7 3 2 2" xfId="12648" xr:uid="{00000000-0005-0000-0000-000065310000}"/>
    <cellStyle name="Normal 10 2 2 2 7 3 3" xfId="12649" xr:uid="{00000000-0005-0000-0000-000066310000}"/>
    <cellStyle name="Normal 10 2 2 2 7 4" xfId="12650" xr:uid="{00000000-0005-0000-0000-000067310000}"/>
    <cellStyle name="Normal 10 2 2 2 7 4 2" xfId="12651" xr:uid="{00000000-0005-0000-0000-000068310000}"/>
    <cellStyle name="Normal 10 2 2 2 7 4 2 2" xfId="12652" xr:uid="{00000000-0005-0000-0000-000069310000}"/>
    <cellStyle name="Normal 10 2 2 2 7 4 3" xfId="12653" xr:uid="{00000000-0005-0000-0000-00006A310000}"/>
    <cellStyle name="Normal 10 2 2 2 7 5" xfId="12654" xr:uid="{00000000-0005-0000-0000-00006B310000}"/>
    <cellStyle name="Normal 10 2 2 2 7 5 2" xfId="12655" xr:uid="{00000000-0005-0000-0000-00006C310000}"/>
    <cellStyle name="Normal 10 2 2 2 7 6" xfId="12656" xr:uid="{00000000-0005-0000-0000-00006D310000}"/>
    <cellStyle name="Normal 10 2 2 2 7 6 2" xfId="12657" xr:uid="{00000000-0005-0000-0000-00006E310000}"/>
    <cellStyle name="Normal 10 2 2 2 7 7" xfId="12658" xr:uid="{00000000-0005-0000-0000-00006F310000}"/>
    <cellStyle name="Normal 10 2 2 2 8" xfId="12659" xr:uid="{00000000-0005-0000-0000-000070310000}"/>
    <cellStyle name="Normal 10 2 2 2 8 2" xfId="12660" xr:uid="{00000000-0005-0000-0000-000071310000}"/>
    <cellStyle name="Normal 10 2 2 2 8 2 2" xfId="12661" xr:uid="{00000000-0005-0000-0000-000072310000}"/>
    <cellStyle name="Normal 10 2 2 2 8 2 2 2" xfId="12662" xr:uid="{00000000-0005-0000-0000-000073310000}"/>
    <cellStyle name="Normal 10 2 2 2 8 2 2 2 2" xfId="12663" xr:uid="{00000000-0005-0000-0000-000074310000}"/>
    <cellStyle name="Normal 10 2 2 2 8 2 2 3" xfId="12664" xr:uid="{00000000-0005-0000-0000-000075310000}"/>
    <cellStyle name="Normal 10 2 2 2 8 2 3" xfId="12665" xr:uid="{00000000-0005-0000-0000-000076310000}"/>
    <cellStyle name="Normal 10 2 2 2 8 2 3 2" xfId="12666" xr:uid="{00000000-0005-0000-0000-000077310000}"/>
    <cellStyle name="Normal 10 2 2 2 8 2 3 2 2" xfId="12667" xr:uid="{00000000-0005-0000-0000-000078310000}"/>
    <cellStyle name="Normal 10 2 2 2 8 2 3 3" xfId="12668" xr:uid="{00000000-0005-0000-0000-000079310000}"/>
    <cellStyle name="Normal 10 2 2 2 8 2 4" xfId="12669" xr:uid="{00000000-0005-0000-0000-00007A310000}"/>
    <cellStyle name="Normal 10 2 2 2 8 2 4 2" xfId="12670" xr:uid="{00000000-0005-0000-0000-00007B310000}"/>
    <cellStyle name="Normal 10 2 2 2 8 2 5" xfId="12671" xr:uid="{00000000-0005-0000-0000-00007C310000}"/>
    <cellStyle name="Normal 10 2 2 2 8 3" xfId="12672" xr:uid="{00000000-0005-0000-0000-00007D310000}"/>
    <cellStyle name="Normal 10 2 2 2 8 3 2" xfId="12673" xr:uid="{00000000-0005-0000-0000-00007E310000}"/>
    <cellStyle name="Normal 10 2 2 2 8 3 2 2" xfId="12674" xr:uid="{00000000-0005-0000-0000-00007F310000}"/>
    <cellStyle name="Normal 10 2 2 2 8 3 3" xfId="12675" xr:uid="{00000000-0005-0000-0000-000080310000}"/>
    <cellStyle name="Normal 10 2 2 2 8 4" xfId="12676" xr:uid="{00000000-0005-0000-0000-000081310000}"/>
    <cellStyle name="Normal 10 2 2 2 8 4 2" xfId="12677" xr:uid="{00000000-0005-0000-0000-000082310000}"/>
    <cellStyle name="Normal 10 2 2 2 8 4 2 2" xfId="12678" xr:uid="{00000000-0005-0000-0000-000083310000}"/>
    <cellStyle name="Normal 10 2 2 2 8 4 3" xfId="12679" xr:uid="{00000000-0005-0000-0000-000084310000}"/>
    <cellStyle name="Normal 10 2 2 2 8 5" xfId="12680" xr:uid="{00000000-0005-0000-0000-000085310000}"/>
    <cellStyle name="Normal 10 2 2 2 8 5 2" xfId="12681" xr:uid="{00000000-0005-0000-0000-000086310000}"/>
    <cellStyle name="Normal 10 2 2 2 8 6" xfId="12682" xr:uid="{00000000-0005-0000-0000-000087310000}"/>
    <cellStyle name="Normal 10 2 2 2 8 6 2" xfId="12683" xr:uid="{00000000-0005-0000-0000-000088310000}"/>
    <cellStyle name="Normal 10 2 2 2 8 7" xfId="12684" xr:uid="{00000000-0005-0000-0000-000089310000}"/>
    <cellStyle name="Normal 10 2 2 2 9" xfId="12685" xr:uid="{00000000-0005-0000-0000-00008A310000}"/>
    <cellStyle name="Normal 10 2 2 2 9 2" xfId="12686" xr:uid="{00000000-0005-0000-0000-00008B310000}"/>
    <cellStyle name="Normal 10 2 2 2 9 2 2" xfId="12687" xr:uid="{00000000-0005-0000-0000-00008C310000}"/>
    <cellStyle name="Normal 10 2 2 2 9 2 2 2" xfId="12688" xr:uid="{00000000-0005-0000-0000-00008D310000}"/>
    <cellStyle name="Normal 10 2 2 2 9 2 3" xfId="12689" xr:uid="{00000000-0005-0000-0000-00008E310000}"/>
    <cellStyle name="Normal 10 2 2 2 9 3" xfId="12690" xr:uid="{00000000-0005-0000-0000-00008F310000}"/>
    <cellStyle name="Normal 10 2 2 2 9 3 2" xfId="12691" xr:uid="{00000000-0005-0000-0000-000090310000}"/>
    <cellStyle name="Normal 10 2 2 2 9 3 2 2" xfId="12692" xr:uid="{00000000-0005-0000-0000-000091310000}"/>
    <cellStyle name="Normal 10 2 2 2 9 3 3" xfId="12693" xr:uid="{00000000-0005-0000-0000-000092310000}"/>
    <cellStyle name="Normal 10 2 2 2 9 4" xfId="12694" xr:uid="{00000000-0005-0000-0000-000093310000}"/>
    <cellStyle name="Normal 10 2 2 2 9 4 2" xfId="12695" xr:uid="{00000000-0005-0000-0000-000094310000}"/>
    <cellStyle name="Normal 10 2 2 2 9 5" xfId="12696" xr:uid="{00000000-0005-0000-0000-000095310000}"/>
    <cellStyle name="Normal 10 2 2 3" xfId="12697" xr:uid="{00000000-0005-0000-0000-000096310000}"/>
    <cellStyle name="Normal 10 2 2 3 10" xfId="12698" xr:uid="{00000000-0005-0000-0000-000097310000}"/>
    <cellStyle name="Normal 10 2 2 3 10 2" xfId="12699" xr:uid="{00000000-0005-0000-0000-000098310000}"/>
    <cellStyle name="Normal 10 2 2 3 11" xfId="12700" xr:uid="{00000000-0005-0000-0000-000099310000}"/>
    <cellStyle name="Normal 10 2 2 3 11 2" xfId="12701" xr:uid="{00000000-0005-0000-0000-00009A310000}"/>
    <cellStyle name="Normal 10 2 2 3 12" xfId="12702" xr:uid="{00000000-0005-0000-0000-00009B310000}"/>
    <cellStyle name="Normal 10 2 2 3 2" xfId="12703" xr:uid="{00000000-0005-0000-0000-00009C310000}"/>
    <cellStyle name="Normal 10 2 2 3 2 10" xfId="12704" xr:uid="{00000000-0005-0000-0000-00009D310000}"/>
    <cellStyle name="Normal 10 2 2 3 2 10 2" xfId="12705" xr:uid="{00000000-0005-0000-0000-00009E310000}"/>
    <cellStyle name="Normal 10 2 2 3 2 11" xfId="12706" xr:uid="{00000000-0005-0000-0000-00009F310000}"/>
    <cellStyle name="Normal 10 2 2 3 2 2" xfId="12707" xr:uid="{00000000-0005-0000-0000-0000A0310000}"/>
    <cellStyle name="Normal 10 2 2 3 2 2 2" xfId="12708" xr:uid="{00000000-0005-0000-0000-0000A1310000}"/>
    <cellStyle name="Normal 10 2 2 3 2 2 2 2" xfId="12709" xr:uid="{00000000-0005-0000-0000-0000A2310000}"/>
    <cellStyle name="Normal 10 2 2 3 2 2 2 2 2" xfId="12710" xr:uid="{00000000-0005-0000-0000-0000A3310000}"/>
    <cellStyle name="Normal 10 2 2 3 2 2 2 2 2 2" xfId="12711" xr:uid="{00000000-0005-0000-0000-0000A4310000}"/>
    <cellStyle name="Normal 10 2 2 3 2 2 2 2 2 2 2" xfId="12712" xr:uid="{00000000-0005-0000-0000-0000A5310000}"/>
    <cellStyle name="Normal 10 2 2 3 2 2 2 2 2 3" xfId="12713" xr:uid="{00000000-0005-0000-0000-0000A6310000}"/>
    <cellStyle name="Normal 10 2 2 3 2 2 2 2 3" xfId="12714" xr:uid="{00000000-0005-0000-0000-0000A7310000}"/>
    <cellStyle name="Normal 10 2 2 3 2 2 2 2 3 2" xfId="12715" xr:uid="{00000000-0005-0000-0000-0000A8310000}"/>
    <cellStyle name="Normal 10 2 2 3 2 2 2 2 3 2 2" xfId="12716" xr:uid="{00000000-0005-0000-0000-0000A9310000}"/>
    <cellStyle name="Normal 10 2 2 3 2 2 2 2 3 3" xfId="12717" xr:uid="{00000000-0005-0000-0000-0000AA310000}"/>
    <cellStyle name="Normal 10 2 2 3 2 2 2 2 4" xfId="12718" xr:uid="{00000000-0005-0000-0000-0000AB310000}"/>
    <cellStyle name="Normal 10 2 2 3 2 2 2 2 4 2" xfId="12719" xr:uid="{00000000-0005-0000-0000-0000AC310000}"/>
    <cellStyle name="Normal 10 2 2 3 2 2 2 2 5" xfId="12720" xr:uid="{00000000-0005-0000-0000-0000AD310000}"/>
    <cellStyle name="Normal 10 2 2 3 2 2 2 3" xfId="12721" xr:uid="{00000000-0005-0000-0000-0000AE310000}"/>
    <cellStyle name="Normal 10 2 2 3 2 2 2 3 2" xfId="12722" xr:uid="{00000000-0005-0000-0000-0000AF310000}"/>
    <cellStyle name="Normal 10 2 2 3 2 2 2 3 2 2" xfId="12723" xr:uid="{00000000-0005-0000-0000-0000B0310000}"/>
    <cellStyle name="Normal 10 2 2 3 2 2 2 3 3" xfId="12724" xr:uid="{00000000-0005-0000-0000-0000B1310000}"/>
    <cellStyle name="Normal 10 2 2 3 2 2 2 4" xfId="12725" xr:uid="{00000000-0005-0000-0000-0000B2310000}"/>
    <cellStyle name="Normal 10 2 2 3 2 2 2 4 2" xfId="12726" xr:uid="{00000000-0005-0000-0000-0000B3310000}"/>
    <cellStyle name="Normal 10 2 2 3 2 2 2 4 2 2" xfId="12727" xr:uid="{00000000-0005-0000-0000-0000B4310000}"/>
    <cellStyle name="Normal 10 2 2 3 2 2 2 4 3" xfId="12728" xr:uid="{00000000-0005-0000-0000-0000B5310000}"/>
    <cellStyle name="Normal 10 2 2 3 2 2 2 5" xfId="12729" xr:uid="{00000000-0005-0000-0000-0000B6310000}"/>
    <cellStyle name="Normal 10 2 2 3 2 2 2 5 2" xfId="12730" xr:uid="{00000000-0005-0000-0000-0000B7310000}"/>
    <cellStyle name="Normal 10 2 2 3 2 2 2 6" xfId="12731" xr:uid="{00000000-0005-0000-0000-0000B8310000}"/>
    <cellStyle name="Normal 10 2 2 3 2 2 2 6 2" xfId="12732" xr:uid="{00000000-0005-0000-0000-0000B9310000}"/>
    <cellStyle name="Normal 10 2 2 3 2 2 2 7" xfId="12733" xr:uid="{00000000-0005-0000-0000-0000BA310000}"/>
    <cellStyle name="Normal 10 2 2 3 2 2 3" xfId="12734" xr:uid="{00000000-0005-0000-0000-0000BB310000}"/>
    <cellStyle name="Normal 10 2 2 3 2 2 3 2" xfId="12735" xr:uid="{00000000-0005-0000-0000-0000BC310000}"/>
    <cellStyle name="Normal 10 2 2 3 2 2 3 2 2" xfId="12736" xr:uid="{00000000-0005-0000-0000-0000BD310000}"/>
    <cellStyle name="Normal 10 2 2 3 2 2 3 2 2 2" xfId="12737" xr:uid="{00000000-0005-0000-0000-0000BE310000}"/>
    <cellStyle name="Normal 10 2 2 3 2 2 3 2 3" xfId="12738" xr:uid="{00000000-0005-0000-0000-0000BF310000}"/>
    <cellStyle name="Normal 10 2 2 3 2 2 3 3" xfId="12739" xr:uid="{00000000-0005-0000-0000-0000C0310000}"/>
    <cellStyle name="Normal 10 2 2 3 2 2 3 3 2" xfId="12740" xr:uid="{00000000-0005-0000-0000-0000C1310000}"/>
    <cellStyle name="Normal 10 2 2 3 2 2 3 3 2 2" xfId="12741" xr:uid="{00000000-0005-0000-0000-0000C2310000}"/>
    <cellStyle name="Normal 10 2 2 3 2 2 3 3 3" xfId="12742" xr:uid="{00000000-0005-0000-0000-0000C3310000}"/>
    <cellStyle name="Normal 10 2 2 3 2 2 3 4" xfId="12743" xr:uid="{00000000-0005-0000-0000-0000C4310000}"/>
    <cellStyle name="Normal 10 2 2 3 2 2 3 4 2" xfId="12744" xr:uid="{00000000-0005-0000-0000-0000C5310000}"/>
    <cellStyle name="Normal 10 2 2 3 2 2 3 5" xfId="12745" xr:uid="{00000000-0005-0000-0000-0000C6310000}"/>
    <cellStyle name="Normal 10 2 2 3 2 2 4" xfId="12746" xr:uid="{00000000-0005-0000-0000-0000C7310000}"/>
    <cellStyle name="Normal 10 2 2 3 2 2 4 2" xfId="12747" xr:uid="{00000000-0005-0000-0000-0000C8310000}"/>
    <cellStyle name="Normal 10 2 2 3 2 2 4 2 2" xfId="12748" xr:uid="{00000000-0005-0000-0000-0000C9310000}"/>
    <cellStyle name="Normal 10 2 2 3 2 2 4 3" xfId="12749" xr:uid="{00000000-0005-0000-0000-0000CA310000}"/>
    <cellStyle name="Normal 10 2 2 3 2 2 5" xfId="12750" xr:uid="{00000000-0005-0000-0000-0000CB310000}"/>
    <cellStyle name="Normal 10 2 2 3 2 2 5 2" xfId="12751" xr:uid="{00000000-0005-0000-0000-0000CC310000}"/>
    <cellStyle name="Normal 10 2 2 3 2 2 5 2 2" xfId="12752" xr:uid="{00000000-0005-0000-0000-0000CD310000}"/>
    <cellStyle name="Normal 10 2 2 3 2 2 5 3" xfId="12753" xr:uid="{00000000-0005-0000-0000-0000CE310000}"/>
    <cellStyle name="Normal 10 2 2 3 2 2 6" xfId="12754" xr:uid="{00000000-0005-0000-0000-0000CF310000}"/>
    <cellStyle name="Normal 10 2 2 3 2 2 6 2" xfId="12755" xr:uid="{00000000-0005-0000-0000-0000D0310000}"/>
    <cellStyle name="Normal 10 2 2 3 2 2 7" xfId="12756" xr:uid="{00000000-0005-0000-0000-0000D1310000}"/>
    <cellStyle name="Normal 10 2 2 3 2 2 7 2" xfId="12757" xr:uid="{00000000-0005-0000-0000-0000D2310000}"/>
    <cellStyle name="Normal 10 2 2 3 2 2 8" xfId="12758" xr:uid="{00000000-0005-0000-0000-0000D3310000}"/>
    <cellStyle name="Normal 10 2 2 3 2 3" xfId="12759" xr:uid="{00000000-0005-0000-0000-0000D4310000}"/>
    <cellStyle name="Normal 10 2 2 3 2 3 2" xfId="12760" xr:uid="{00000000-0005-0000-0000-0000D5310000}"/>
    <cellStyle name="Normal 10 2 2 3 2 3 2 2" xfId="12761" xr:uid="{00000000-0005-0000-0000-0000D6310000}"/>
    <cellStyle name="Normal 10 2 2 3 2 3 2 2 2" xfId="12762" xr:uid="{00000000-0005-0000-0000-0000D7310000}"/>
    <cellStyle name="Normal 10 2 2 3 2 3 2 2 2 2" xfId="12763" xr:uid="{00000000-0005-0000-0000-0000D8310000}"/>
    <cellStyle name="Normal 10 2 2 3 2 3 2 2 3" xfId="12764" xr:uid="{00000000-0005-0000-0000-0000D9310000}"/>
    <cellStyle name="Normal 10 2 2 3 2 3 2 3" xfId="12765" xr:uid="{00000000-0005-0000-0000-0000DA310000}"/>
    <cellStyle name="Normal 10 2 2 3 2 3 2 3 2" xfId="12766" xr:uid="{00000000-0005-0000-0000-0000DB310000}"/>
    <cellStyle name="Normal 10 2 2 3 2 3 2 3 2 2" xfId="12767" xr:uid="{00000000-0005-0000-0000-0000DC310000}"/>
    <cellStyle name="Normal 10 2 2 3 2 3 2 3 3" xfId="12768" xr:uid="{00000000-0005-0000-0000-0000DD310000}"/>
    <cellStyle name="Normal 10 2 2 3 2 3 2 4" xfId="12769" xr:uid="{00000000-0005-0000-0000-0000DE310000}"/>
    <cellStyle name="Normal 10 2 2 3 2 3 2 4 2" xfId="12770" xr:uid="{00000000-0005-0000-0000-0000DF310000}"/>
    <cellStyle name="Normal 10 2 2 3 2 3 2 5" xfId="12771" xr:uid="{00000000-0005-0000-0000-0000E0310000}"/>
    <cellStyle name="Normal 10 2 2 3 2 3 3" xfId="12772" xr:uid="{00000000-0005-0000-0000-0000E1310000}"/>
    <cellStyle name="Normal 10 2 2 3 2 3 3 2" xfId="12773" xr:uid="{00000000-0005-0000-0000-0000E2310000}"/>
    <cellStyle name="Normal 10 2 2 3 2 3 3 2 2" xfId="12774" xr:uid="{00000000-0005-0000-0000-0000E3310000}"/>
    <cellStyle name="Normal 10 2 2 3 2 3 3 3" xfId="12775" xr:uid="{00000000-0005-0000-0000-0000E4310000}"/>
    <cellStyle name="Normal 10 2 2 3 2 3 4" xfId="12776" xr:uid="{00000000-0005-0000-0000-0000E5310000}"/>
    <cellStyle name="Normal 10 2 2 3 2 3 4 2" xfId="12777" xr:uid="{00000000-0005-0000-0000-0000E6310000}"/>
    <cellStyle name="Normal 10 2 2 3 2 3 4 2 2" xfId="12778" xr:uid="{00000000-0005-0000-0000-0000E7310000}"/>
    <cellStyle name="Normal 10 2 2 3 2 3 4 3" xfId="12779" xr:uid="{00000000-0005-0000-0000-0000E8310000}"/>
    <cellStyle name="Normal 10 2 2 3 2 3 5" xfId="12780" xr:uid="{00000000-0005-0000-0000-0000E9310000}"/>
    <cellStyle name="Normal 10 2 2 3 2 3 5 2" xfId="12781" xr:uid="{00000000-0005-0000-0000-0000EA310000}"/>
    <cellStyle name="Normal 10 2 2 3 2 3 6" xfId="12782" xr:uid="{00000000-0005-0000-0000-0000EB310000}"/>
    <cellStyle name="Normal 10 2 2 3 2 3 6 2" xfId="12783" xr:uid="{00000000-0005-0000-0000-0000EC310000}"/>
    <cellStyle name="Normal 10 2 2 3 2 3 7" xfId="12784" xr:uid="{00000000-0005-0000-0000-0000ED310000}"/>
    <cellStyle name="Normal 10 2 2 3 2 4" xfId="12785" xr:uid="{00000000-0005-0000-0000-0000EE310000}"/>
    <cellStyle name="Normal 10 2 2 3 2 4 2" xfId="12786" xr:uid="{00000000-0005-0000-0000-0000EF310000}"/>
    <cellStyle name="Normal 10 2 2 3 2 4 2 2" xfId="12787" xr:uid="{00000000-0005-0000-0000-0000F0310000}"/>
    <cellStyle name="Normal 10 2 2 3 2 4 2 2 2" xfId="12788" xr:uid="{00000000-0005-0000-0000-0000F1310000}"/>
    <cellStyle name="Normal 10 2 2 3 2 4 2 2 2 2" xfId="12789" xr:uid="{00000000-0005-0000-0000-0000F2310000}"/>
    <cellStyle name="Normal 10 2 2 3 2 4 2 2 3" xfId="12790" xr:uid="{00000000-0005-0000-0000-0000F3310000}"/>
    <cellStyle name="Normal 10 2 2 3 2 4 2 3" xfId="12791" xr:uid="{00000000-0005-0000-0000-0000F4310000}"/>
    <cellStyle name="Normal 10 2 2 3 2 4 2 3 2" xfId="12792" xr:uid="{00000000-0005-0000-0000-0000F5310000}"/>
    <cellStyle name="Normal 10 2 2 3 2 4 2 3 2 2" xfId="12793" xr:uid="{00000000-0005-0000-0000-0000F6310000}"/>
    <cellStyle name="Normal 10 2 2 3 2 4 2 3 3" xfId="12794" xr:uid="{00000000-0005-0000-0000-0000F7310000}"/>
    <cellStyle name="Normal 10 2 2 3 2 4 2 4" xfId="12795" xr:uid="{00000000-0005-0000-0000-0000F8310000}"/>
    <cellStyle name="Normal 10 2 2 3 2 4 2 4 2" xfId="12796" xr:uid="{00000000-0005-0000-0000-0000F9310000}"/>
    <cellStyle name="Normal 10 2 2 3 2 4 2 5" xfId="12797" xr:uid="{00000000-0005-0000-0000-0000FA310000}"/>
    <cellStyle name="Normal 10 2 2 3 2 4 3" xfId="12798" xr:uid="{00000000-0005-0000-0000-0000FB310000}"/>
    <cellStyle name="Normal 10 2 2 3 2 4 3 2" xfId="12799" xr:uid="{00000000-0005-0000-0000-0000FC310000}"/>
    <cellStyle name="Normal 10 2 2 3 2 4 3 2 2" xfId="12800" xr:uid="{00000000-0005-0000-0000-0000FD310000}"/>
    <cellStyle name="Normal 10 2 2 3 2 4 3 3" xfId="12801" xr:uid="{00000000-0005-0000-0000-0000FE310000}"/>
    <cellStyle name="Normal 10 2 2 3 2 4 4" xfId="12802" xr:uid="{00000000-0005-0000-0000-0000FF310000}"/>
    <cellStyle name="Normal 10 2 2 3 2 4 4 2" xfId="12803" xr:uid="{00000000-0005-0000-0000-000000320000}"/>
    <cellStyle name="Normal 10 2 2 3 2 4 4 2 2" xfId="12804" xr:uid="{00000000-0005-0000-0000-000001320000}"/>
    <cellStyle name="Normal 10 2 2 3 2 4 4 3" xfId="12805" xr:uid="{00000000-0005-0000-0000-000002320000}"/>
    <cellStyle name="Normal 10 2 2 3 2 4 5" xfId="12806" xr:uid="{00000000-0005-0000-0000-000003320000}"/>
    <cellStyle name="Normal 10 2 2 3 2 4 5 2" xfId="12807" xr:uid="{00000000-0005-0000-0000-000004320000}"/>
    <cellStyle name="Normal 10 2 2 3 2 4 6" xfId="12808" xr:uid="{00000000-0005-0000-0000-000005320000}"/>
    <cellStyle name="Normal 10 2 2 3 2 4 6 2" xfId="12809" xr:uid="{00000000-0005-0000-0000-000006320000}"/>
    <cellStyle name="Normal 10 2 2 3 2 4 7" xfId="12810" xr:uid="{00000000-0005-0000-0000-000007320000}"/>
    <cellStyle name="Normal 10 2 2 3 2 5" xfId="12811" xr:uid="{00000000-0005-0000-0000-000008320000}"/>
    <cellStyle name="Normal 10 2 2 3 2 5 2" xfId="12812" xr:uid="{00000000-0005-0000-0000-000009320000}"/>
    <cellStyle name="Normal 10 2 2 3 2 5 2 2" xfId="12813" xr:uid="{00000000-0005-0000-0000-00000A320000}"/>
    <cellStyle name="Normal 10 2 2 3 2 5 2 2 2" xfId="12814" xr:uid="{00000000-0005-0000-0000-00000B320000}"/>
    <cellStyle name="Normal 10 2 2 3 2 5 2 3" xfId="12815" xr:uid="{00000000-0005-0000-0000-00000C320000}"/>
    <cellStyle name="Normal 10 2 2 3 2 5 3" xfId="12816" xr:uid="{00000000-0005-0000-0000-00000D320000}"/>
    <cellStyle name="Normal 10 2 2 3 2 5 3 2" xfId="12817" xr:uid="{00000000-0005-0000-0000-00000E320000}"/>
    <cellStyle name="Normal 10 2 2 3 2 5 3 2 2" xfId="12818" xr:uid="{00000000-0005-0000-0000-00000F320000}"/>
    <cellStyle name="Normal 10 2 2 3 2 5 3 3" xfId="12819" xr:uid="{00000000-0005-0000-0000-000010320000}"/>
    <cellStyle name="Normal 10 2 2 3 2 5 4" xfId="12820" xr:uid="{00000000-0005-0000-0000-000011320000}"/>
    <cellStyle name="Normal 10 2 2 3 2 5 4 2" xfId="12821" xr:uid="{00000000-0005-0000-0000-000012320000}"/>
    <cellStyle name="Normal 10 2 2 3 2 5 5" xfId="12822" xr:uid="{00000000-0005-0000-0000-000013320000}"/>
    <cellStyle name="Normal 10 2 2 3 2 6" xfId="12823" xr:uid="{00000000-0005-0000-0000-000014320000}"/>
    <cellStyle name="Normal 10 2 2 3 2 6 2" xfId="12824" xr:uid="{00000000-0005-0000-0000-000015320000}"/>
    <cellStyle name="Normal 10 2 2 3 2 6 2 2" xfId="12825" xr:uid="{00000000-0005-0000-0000-000016320000}"/>
    <cellStyle name="Normal 10 2 2 3 2 6 2 2 2" xfId="12826" xr:uid="{00000000-0005-0000-0000-000017320000}"/>
    <cellStyle name="Normal 10 2 2 3 2 6 2 3" xfId="12827" xr:uid="{00000000-0005-0000-0000-000018320000}"/>
    <cellStyle name="Normal 10 2 2 3 2 6 3" xfId="12828" xr:uid="{00000000-0005-0000-0000-000019320000}"/>
    <cellStyle name="Normal 10 2 2 3 2 6 3 2" xfId="12829" xr:uid="{00000000-0005-0000-0000-00001A320000}"/>
    <cellStyle name="Normal 10 2 2 3 2 6 4" xfId="12830" xr:uid="{00000000-0005-0000-0000-00001B320000}"/>
    <cellStyle name="Normal 10 2 2 3 2 7" xfId="12831" xr:uid="{00000000-0005-0000-0000-00001C320000}"/>
    <cellStyle name="Normal 10 2 2 3 2 7 2" xfId="12832" xr:uid="{00000000-0005-0000-0000-00001D320000}"/>
    <cellStyle name="Normal 10 2 2 3 2 7 2 2" xfId="12833" xr:uid="{00000000-0005-0000-0000-00001E320000}"/>
    <cellStyle name="Normal 10 2 2 3 2 7 3" xfId="12834" xr:uid="{00000000-0005-0000-0000-00001F320000}"/>
    <cellStyle name="Normal 10 2 2 3 2 8" xfId="12835" xr:uid="{00000000-0005-0000-0000-000020320000}"/>
    <cellStyle name="Normal 10 2 2 3 2 8 2" xfId="12836" xr:uid="{00000000-0005-0000-0000-000021320000}"/>
    <cellStyle name="Normal 10 2 2 3 2 8 2 2" xfId="12837" xr:uid="{00000000-0005-0000-0000-000022320000}"/>
    <cellStyle name="Normal 10 2 2 3 2 8 3" xfId="12838" xr:uid="{00000000-0005-0000-0000-000023320000}"/>
    <cellStyle name="Normal 10 2 2 3 2 9" xfId="12839" xr:uid="{00000000-0005-0000-0000-000024320000}"/>
    <cellStyle name="Normal 10 2 2 3 2 9 2" xfId="12840" xr:uid="{00000000-0005-0000-0000-000025320000}"/>
    <cellStyle name="Normal 10 2 2 3 3" xfId="12841" xr:uid="{00000000-0005-0000-0000-000026320000}"/>
    <cellStyle name="Normal 10 2 2 3 3 2" xfId="12842" xr:uid="{00000000-0005-0000-0000-000027320000}"/>
    <cellStyle name="Normal 10 2 2 3 3 2 2" xfId="12843" xr:uid="{00000000-0005-0000-0000-000028320000}"/>
    <cellStyle name="Normal 10 2 2 3 3 2 2 2" xfId="12844" xr:uid="{00000000-0005-0000-0000-000029320000}"/>
    <cellStyle name="Normal 10 2 2 3 3 2 2 2 2" xfId="12845" xr:uid="{00000000-0005-0000-0000-00002A320000}"/>
    <cellStyle name="Normal 10 2 2 3 3 2 2 2 2 2" xfId="12846" xr:uid="{00000000-0005-0000-0000-00002B320000}"/>
    <cellStyle name="Normal 10 2 2 3 3 2 2 2 3" xfId="12847" xr:uid="{00000000-0005-0000-0000-00002C320000}"/>
    <cellStyle name="Normal 10 2 2 3 3 2 2 3" xfId="12848" xr:uid="{00000000-0005-0000-0000-00002D320000}"/>
    <cellStyle name="Normal 10 2 2 3 3 2 2 3 2" xfId="12849" xr:uid="{00000000-0005-0000-0000-00002E320000}"/>
    <cellStyle name="Normal 10 2 2 3 3 2 2 3 2 2" xfId="12850" xr:uid="{00000000-0005-0000-0000-00002F320000}"/>
    <cellStyle name="Normal 10 2 2 3 3 2 2 3 3" xfId="12851" xr:uid="{00000000-0005-0000-0000-000030320000}"/>
    <cellStyle name="Normal 10 2 2 3 3 2 2 4" xfId="12852" xr:uid="{00000000-0005-0000-0000-000031320000}"/>
    <cellStyle name="Normal 10 2 2 3 3 2 2 4 2" xfId="12853" xr:uid="{00000000-0005-0000-0000-000032320000}"/>
    <cellStyle name="Normal 10 2 2 3 3 2 2 5" xfId="12854" xr:uid="{00000000-0005-0000-0000-000033320000}"/>
    <cellStyle name="Normal 10 2 2 3 3 2 3" xfId="12855" xr:uid="{00000000-0005-0000-0000-000034320000}"/>
    <cellStyle name="Normal 10 2 2 3 3 2 3 2" xfId="12856" xr:uid="{00000000-0005-0000-0000-000035320000}"/>
    <cellStyle name="Normal 10 2 2 3 3 2 3 2 2" xfId="12857" xr:uid="{00000000-0005-0000-0000-000036320000}"/>
    <cellStyle name="Normal 10 2 2 3 3 2 3 3" xfId="12858" xr:uid="{00000000-0005-0000-0000-000037320000}"/>
    <cellStyle name="Normal 10 2 2 3 3 2 4" xfId="12859" xr:uid="{00000000-0005-0000-0000-000038320000}"/>
    <cellStyle name="Normal 10 2 2 3 3 2 4 2" xfId="12860" xr:uid="{00000000-0005-0000-0000-000039320000}"/>
    <cellStyle name="Normal 10 2 2 3 3 2 4 2 2" xfId="12861" xr:uid="{00000000-0005-0000-0000-00003A320000}"/>
    <cellStyle name="Normal 10 2 2 3 3 2 4 3" xfId="12862" xr:uid="{00000000-0005-0000-0000-00003B320000}"/>
    <cellStyle name="Normal 10 2 2 3 3 2 5" xfId="12863" xr:uid="{00000000-0005-0000-0000-00003C320000}"/>
    <cellStyle name="Normal 10 2 2 3 3 2 5 2" xfId="12864" xr:uid="{00000000-0005-0000-0000-00003D320000}"/>
    <cellStyle name="Normal 10 2 2 3 3 2 6" xfId="12865" xr:uid="{00000000-0005-0000-0000-00003E320000}"/>
    <cellStyle name="Normal 10 2 2 3 3 2 6 2" xfId="12866" xr:uid="{00000000-0005-0000-0000-00003F320000}"/>
    <cellStyle name="Normal 10 2 2 3 3 2 7" xfId="12867" xr:uid="{00000000-0005-0000-0000-000040320000}"/>
    <cellStyle name="Normal 10 2 2 3 3 3" xfId="12868" xr:uid="{00000000-0005-0000-0000-000041320000}"/>
    <cellStyle name="Normal 10 2 2 3 3 3 2" xfId="12869" xr:uid="{00000000-0005-0000-0000-000042320000}"/>
    <cellStyle name="Normal 10 2 2 3 3 3 2 2" xfId="12870" xr:uid="{00000000-0005-0000-0000-000043320000}"/>
    <cellStyle name="Normal 10 2 2 3 3 3 2 2 2" xfId="12871" xr:uid="{00000000-0005-0000-0000-000044320000}"/>
    <cellStyle name="Normal 10 2 2 3 3 3 2 3" xfId="12872" xr:uid="{00000000-0005-0000-0000-000045320000}"/>
    <cellStyle name="Normal 10 2 2 3 3 3 3" xfId="12873" xr:uid="{00000000-0005-0000-0000-000046320000}"/>
    <cellStyle name="Normal 10 2 2 3 3 3 3 2" xfId="12874" xr:uid="{00000000-0005-0000-0000-000047320000}"/>
    <cellStyle name="Normal 10 2 2 3 3 3 3 2 2" xfId="12875" xr:uid="{00000000-0005-0000-0000-000048320000}"/>
    <cellStyle name="Normal 10 2 2 3 3 3 3 3" xfId="12876" xr:uid="{00000000-0005-0000-0000-000049320000}"/>
    <cellStyle name="Normal 10 2 2 3 3 3 4" xfId="12877" xr:uid="{00000000-0005-0000-0000-00004A320000}"/>
    <cellStyle name="Normal 10 2 2 3 3 3 4 2" xfId="12878" xr:uid="{00000000-0005-0000-0000-00004B320000}"/>
    <cellStyle name="Normal 10 2 2 3 3 3 5" xfId="12879" xr:uid="{00000000-0005-0000-0000-00004C320000}"/>
    <cellStyle name="Normal 10 2 2 3 3 4" xfId="12880" xr:uid="{00000000-0005-0000-0000-00004D320000}"/>
    <cellStyle name="Normal 10 2 2 3 3 4 2" xfId="12881" xr:uid="{00000000-0005-0000-0000-00004E320000}"/>
    <cellStyle name="Normal 10 2 2 3 3 4 2 2" xfId="12882" xr:uid="{00000000-0005-0000-0000-00004F320000}"/>
    <cellStyle name="Normal 10 2 2 3 3 4 3" xfId="12883" xr:uid="{00000000-0005-0000-0000-000050320000}"/>
    <cellStyle name="Normal 10 2 2 3 3 5" xfId="12884" xr:uid="{00000000-0005-0000-0000-000051320000}"/>
    <cellStyle name="Normal 10 2 2 3 3 5 2" xfId="12885" xr:uid="{00000000-0005-0000-0000-000052320000}"/>
    <cellStyle name="Normal 10 2 2 3 3 5 2 2" xfId="12886" xr:uid="{00000000-0005-0000-0000-000053320000}"/>
    <cellStyle name="Normal 10 2 2 3 3 5 3" xfId="12887" xr:uid="{00000000-0005-0000-0000-000054320000}"/>
    <cellStyle name="Normal 10 2 2 3 3 6" xfId="12888" xr:uid="{00000000-0005-0000-0000-000055320000}"/>
    <cellStyle name="Normal 10 2 2 3 3 6 2" xfId="12889" xr:uid="{00000000-0005-0000-0000-000056320000}"/>
    <cellStyle name="Normal 10 2 2 3 3 7" xfId="12890" xr:uid="{00000000-0005-0000-0000-000057320000}"/>
    <cellStyle name="Normal 10 2 2 3 3 7 2" xfId="12891" xr:uid="{00000000-0005-0000-0000-000058320000}"/>
    <cellStyle name="Normal 10 2 2 3 3 8" xfId="12892" xr:uid="{00000000-0005-0000-0000-000059320000}"/>
    <cellStyle name="Normal 10 2 2 3 4" xfId="12893" xr:uid="{00000000-0005-0000-0000-00005A320000}"/>
    <cellStyle name="Normal 10 2 2 3 4 2" xfId="12894" xr:uid="{00000000-0005-0000-0000-00005B320000}"/>
    <cellStyle name="Normal 10 2 2 3 4 2 2" xfId="12895" xr:uid="{00000000-0005-0000-0000-00005C320000}"/>
    <cellStyle name="Normal 10 2 2 3 4 2 2 2" xfId="12896" xr:uid="{00000000-0005-0000-0000-00005D320000}"/>
    <cellStyle name="Normal 10 2 2 3 4 2 2 2 2" xfId="12897" xr:uid="{00000000-0005-0000-0000-00005E320000}"/>
    <cellStyle name="Normal 10 2 2 3 4 2 2 3" xfId="12898" xr:uid="{00000000-0005-0000-0000-00005F320000}"/>
    <cellStyle name="Normal 10 2 2 3 4 2 3" xfId="12899" xr:uid="{00000000-0005-0000-0000-000060320000}"/>
    <cellStyle name="Normal 10 2 2 3 4 2 3 2" xfId="12900" xr:uid="{00000000-0005-0000-0000-000061320000}"/>
    <cellStyle name="Normal 10 2 2 3 4 2 3 2 2" xfId="12901" xr:uid="{00000000-0005-0000-0000-000062320000}"/>
    <cellStyle name="Normal 10 2 2 3 4 2 3 3" xfId="12902" xr:uid="{00000000-0005-0000-0000-000063320000}"/>
    <cellStyle name="Normal 10 2 2 3 4 2 4" xfId="12903" xr:uid="{00000000-0005-0000-0000-000064320000}"/>
    <cellStyle name="Normal 10 2 2 3 4 2 4 2" xfId="12904" xr:uid="{00000000-0005-0000-0000-000065320000}"/>
    <cellStyle name="Normal 10 2 2 3 4 2 5" xfId="12905" xr:uid="{00000000-0005-0000-0000-000066320000}"/>
    <cellStyle name="Normal 10 2 2 3 4 3" xfId="12906" xr:uid="{00000000-0005-0000-0000-000067320000}"/>
    <cellStyle name="Normal 10 2 2 3 4 3 2" xfId="12907" xr:uid="{00000000-0005-0000-0000-000068320000}"/>
    <cellStyle name="Normal 10 2 2 3 4 3 2 2" xfId="12908" xr:uid="{00000000-0005-0000-0000-000069320000}"/>
    <cellStyle name="Normal 10 2 2 3 4 3 3" xfId="12909" xr:uid="{00000000-0005-0000-0000-00006A320000}"/>
    <cellStyle name="Normal 10 2 2 3 4 4" xfId="12910" xr:uid="{00000000-0005-0000-0000-00006B320000}"/>
    <cellStyle name="Normal 10 2 2 3 4 4 2" xfId="12911" xr:uid="{00000000-0005-0000-0000-00006C320000}"/>
    <cellStyle name="Normal 10 2 2 3 4 4 2 2" xfId="12912" xr:uid="{00000000-0005-0000-0000-00006D320000}"/>
    <cellStyle name="Normal 10 2 2 3 4 4 3" xfId="12913" xr:uid="{00000000-0005-0000-0000-00006E320000}"/>
    <cellStyle name="Normal 10 2 2 3 4 5" xfId="12914" xr:uid="{00000000-0005-0000-0000-00006F320000}"/>
    <cellStyle name="Normal 10 2 2 3 4 5 2" xfId="12915" xr:uid="{00000000-0005-0000-0000-000070320000}"/>
    <cellStyle name="Normal 10 2 2 3 4 6" xfId="12916" xr:uid="{00000000-0005-0000-0000-000071320000}"/>
    <cellStyle name="Normal 10 2 2 3 4 6 2" xfId="12917" xr:uid="{00000000-0005-0000-0000-000072320000}"/>
    <cellStyle name="Normal 10 2 2 3 4 7" xfId="12918" xr:uid="{00000000-0005-0000-0000-000073320000}"/>
    <cellStyle name="Normal 10 2 2 3 5" xfId="12919" xr:uid="{00000000-0005-0000-0000-000074320000}"/>
    <cellStyle name="Normal 10 2 2 3 5 2" xfId="12920" xr:uid="{00000000-0005-0000-0000-000075320000}"/>
    <cellStyle name="Normal 10 2 2 3 5 2 2" xfId="12921" xr:uid="{00000000-0005-0000-0000-000076320000}"/>
    <cellStyle name="Normal 10 2 2 3 5 2 2 2" xfId="12922" xr:uid="{00000000-0005-0000-0000-000077320000}"/>
    <cellStyle name="Normal 10 2 2 3 5 2 2 2 2" xfId="12923" xr:uid="{00000000-0005-0000-0000-000078320000}"/>
    <cellStyle name="Normal 10 2 2 3 5 2 2 3" xfId="12924" xr:uid="{00000000-0005-0000-0000-000079320000}"/>
    <cellStyle name="Normal 10 2 2 3 5 2 3" xfId="12925" xr:uid="{00000000-0005-0000-0000-00007A320000}"/>
    <cellStyle name="Normal 10 2 2 3 5 2 3 2" xfId="12926" xr:uid="{00000000-0005-0000-0000-00007B320000}"/>
    <cellStyle name="Normal 10 2 2 3 5 2 3 2 2" xfId="12927" xr:uid="{00000000-0005-0000-0000-00007C320000}"/>
    <cellStyle name="Normal 10 2 2 3 5 2 3 3" xfId="12928" xr:uid="{00000000-0005-0000-0000-00007D320000}"/>
    <cellStyle name="Normal 10 2 2 3 5 2 4" xfId="12929" xr:uid="{00000000-0005-0000-0000-00007E320000}"/>
    <cellStyle name="Normal 10 2 2 3 5 2 4 2" xfId="12930" xr:uid="{00000000-0005-0000-0000-00007F320000}"/>
    <cellStyle name="Normal 10 2 2 3 5 2 5" xfId="12931" xr:uid="{00000000-0005-0000-0000-000080320000}"/>
    <cellStyle name="Normal 10 2 2 3 5 3" xfId="12932" xr:uid="{00000000-0005-0000-0000-000081320000}"/>
    <cellStyle name="Normal 10 2 2 3 5 3 2" xfId="12933" xr:uid="{00000000-0005-0000-0000-000082320000}"/>
    <cellStyle name="Normal 10 2 2 3 5 3 2 2" xfId="12934" xr:uid="{00000000-0005-0000-0000-000083320000}"/>
    <cellStyle name="Normal 10 2 2 3 5 3 3" xfId="12935" xr:uid="{00000000-0005-0000-0000-000084320000}"/>
    <cellStyle name="Normal 10 2 2 3 5 4" xfId="12936" xr:uid="{00000000-0005-0000-0000-000085320000}"/>
    <cellStyle name="Normal 10 2 2 3 5 4 2" xfId="12937" xr:uid="{00000000-0005-0000-0000-000086320000}"/>
    <cellStyle name="Normal 10 2 2 3 5 4 2 2" xfId="12938" xr:uid="{00000000-0005-0000-0000-000087320000}"/>
    <cellStyle name="Normal 10 2 2 3 5 4 3" xfId="12939" xr:uid="{00000000-0005-0000-0000-000088320000}"/>
    <cellStyle name="Normal 10 2 2 3 5 5" xfId="12940" xr:uid="{00000000-0005-0000-0000-000089320000}"/>
    <cellStyle name="Normal 10 2 2 3 5 5 2" xfId="12941" xr:uid="{00000000-0005-0000-0000-00008A320000}"/>
    <cellStyle name="Normal 10 2 2 3 5 6" xfId="12942" xr:uid="{00000000-0005-0000-0000-00008B320000}"/>
    <cellStyle name="Normal 10 2 2 3 5 6 2" xfId="12943" xr:uid="{00000000-0005-0000-0000-00008C320000}"/>
    <cellStyle name="Normal 10 2 2 3 5 7" xfId="12944" xr:uid="{00000000-0005-0000-0000-00008D320000}"/>
    <cellStyle name="Normal 10 2 2 3 6" xfId="12945" xr:uid="{00000000-0005-0000-0000-00008E320000}"/>
    <cellStyle name="Normal 10 2 2 3 6 2" xfId="12946" xr:uid="{00000000-0005-0000-0000-00008F320000}"/>
    <cellStyle name="Normal 10 2 2 3 6 2 2" xfId="12947" xr:uid="{00000000-0005-0000-0000-000090320000}"/>
    <cellStyle name="Normal 10 2 2 3 6 2 2 2" xfId="12948" xr:uid="{00000000-0005-0000-0000-000091320000}"/>
    <cellStyle name="Normal 10 2 2 3 6 2 3" xfId="12949" xr:uid="{00000000-0005-0000-0000-000092320000}"/>
    <cellStyle name="Normal 10 2 2 3 6 3" xfId="12950" xr:uid="{00000000-0005-0000-0000-000093320000}"/>
    <cellStyle name="Normal 10 2 2 3 6 3 2" xfId="12951" xr:uid="{00000000-0005-0000-0000-000094320000}"/>
    <cellStyle name="Normal 10 2 2 3 6 3 2 2" xfId="12952" xr:uid="{00000000-0005-0000-0000-000095320000}"/>
    <cellStyle name="Normal 10 2 2 3 6 3 3" xfId="12953" xr:uid="{00000000-0005-0000-0000-000096320000}"/>
    <cellStyle name="Normal 10 2 2 3 6 4" xfId="12954" xr:uid="{00000000-0005-0000-0000-000097320000}"/>
    <cellStyle name="Normal 10 2 2 3 6 4 2" xfId="12955" xr:uid="{00000000-0005-0000-0000-000098320000}"/>
    <cellStyle name="Normal 10 2 2 3 6 5" xfId="12956" xr:uid="{00000000-0005-0000-0000-000099320000}"/>
    <cellStyle name="Normal 10 2 2 3 7" xfId="12957" xr:uid="{00000000-0005-0000-0000-00009A320000}"/>
    <cellStyle name="Normal 10 2 2 3 7 2" xfId="12958" xr:uid="{00000000-0005-0000-0000-00009B320000}"/>
    <cellStyle name="Normal 10 2 2 3 7 2 2" xfId="12959" xr:uid="{00000000-0005-0000-0000-00009C320000}"/>
    <cellStyle name="Normal 10 2 2 3 7 2 2 2" xfId="12960" xr:uid="{00000000-0005-0000-0000-00009D320000}"/>
    <cellStyle name="Normal 10 2 2 3 7 2 3" xfId="12961" xr:uid="{00000000-0005-0000-0000-00009E320000}"/>
    <cellStyle name="Normal 10 2 2 3 7 3" xfId="12962" xr:uid="{00000000-0005-0000-0000-00009F320000}"/>
    <cellStyle name="Normal 10 2 2 3 7 3 2" xfId="12963" xr:uid="{00000000-0005-0000-0000-0000A0320000}"/>
    <cellStyle name="Normal 10 2 2 3 7 4" xfId="12964" xr:uid="{00000000-0005-0000-0000-0000A1320000}"/>
    <cellStyle name="Normal 10 2 2 3 8" xfId="12965" xr:uid="{00000000-0005-0000-0000-0000A2320000}"/>
    <cellStyle name="Normal 10 2 2 3 8 2" xfId="12966" xr:uid="{00000000-0005-0000-0000-0000A3320000}"/>
    <cellStyle name="Normal 10 2 2 3 8 2 2" xfId="12967" xr:uid="{00000000-0005-0000-0000-0000A4320000}"/>
    <cellStyle name="Normal 10 2 2 3 8 3" xfId="12968" xr:uid="{00000000-0005-0000-0000-0000A5320000}"/>
    <cellStyle name="Normal 10 2 2 3 9" xfId="12969" xr:uid="{00000000-0005-0000-0000-0000A6320000}"/>
    <cellStyle name="Normal 10 2 2 3 9 2" xfId="12970" xr:uid="{00000000-0005-0000-0000-0000A7320000}"/>
    <cellStyle name="Normal 10 2 2 3 9 2 2" xfId="12971" xr:uid="{00000000-0005-0000-0000-0000A8320000}"/>
    <cellStyle name="Normal 10 2 2 3 9 3" xfId="12972" xr:uid="{00000000-0005-0000-0000-0000A9320000}"/>
    <cellStyle name="Normal 10 2 2 4" xfId="12973" xr:uid="{00000000-0005-0000-0000-0000AA320000}"/>
    <cellStyle name="Normal 10 2 2 4 10" xfId="12974" xr:uid="{00000000-0005-0000-0000-0000AB320000}"/>
    <cellStyle name="Normal 10 2 2 4 10 2" xfId="12975" xr:uid="{00000000-0005-0000-0000-0000AC320000}"/>
    <cellStyle name="Normal 10 2 2 4 11" xfId="12976" xr:uid="{00000000-0005-0000-0000-0000AD320000}"/>
    <cellStyle name="Normal 10 2 2 4 2" xfId="12977" xr:uid="{00000000-0005-0000-0000-0000AE320000}"/>
    <cellStyle name="Normal 10 2 2 4 2 2" xfId="12978" xr:uid="{00000000-0005-0000-0000-0000AF320000}"/>
    <cellStyle name="Normal 10 2 2 4 2 2 2" xfId="12979" xr:uid="{00000000-0005-0000-0000-0000B0320000}"/>
    <cellStyle name="Normal 10 2 2 4 2 2 2 2" xfId="12980" xr:uid="{00000000-0005-0000-0000-0000B1320000}"/>
    <cellStyle name="Normal 10 2 2 4 2 2 2 2 2" xfId="12981" xr:uid="{00000000-0005-0000-0000-0000B2320000}"/>
    <cellStyle name="Normal 10 2 2 4 2 2 2 2 2 2" xfId="12982" xr:uid="{00000000-0005-0000-0000-0000B3320000}"/>
    <cellStyle name="Normal 10 2 2 4 2 2 2 2 3" xfId="12983" xr:uid="{00000000-0005-0000-0000-0000B4320000}"/>
    <cellStyle name="Normal 10 2 2 4 2 2 2 3" xfId="12984" xr:uid="{00000000-0005-0000-0000-0000B5320000}"/>
    <cellStyle name="Normal 10 2 2 4 2 2 2 3 2" xfId="12985" xr:uid="{00000000-0005-0000-0000-0000B6320000}"/>
    <cellStyle name="Normal 10 2 2 4 2 2 2 3 2 2" xfId="12986" xr:uid="{00000000-0005-0000-0000-0000B7320000}"/>
    <cellStyle name="Normal 10 2 2 4 2 2 2 3 3" xfId="12987" xr:uid="{00000000-0005-0000-0000-0000B8320000}"/>
    <cellStyle name="Normal 10 2 2 4 2 2 2 4" xfId="12988" xr:uid="{00000000-0005-0000-0000-0000B9320000}"/>
    <cellStyle name="Normal 10 2 2 4 2 2 2 4 2" xfId="12989" xr:uid="{00000000-0005-0000-0000-0000BA320000}"/>
    <cellStyle name="Normal 10 2 2 4 2 2 2 5" xfId="12990" xr:uid="{00000000-0005-0000-0000-0000BB320000}"/>
    <cellStyle name="Normal 10 2 2 4 2 2 3" xfId="12991" xr:uid="{00000000-0005-0000-0000-0000BC320000}"/>
    <cellStyle name="Normal 10 2 2 4 2 2 3 2" xfId="12992" xr:uid="{00000000-0005-0000-0000-0000BD320000}"/>
    <cellStyle name="Normal 10 2 2 4 2 2 3 2 2" xfId="12993" xr:uid="{00000000-0005-0000-0000-0000BE320000}"/>
    <cellStyle name="Normal 10 2 2 4 2 2 3 3" xfId="12994" xr:uid="{00000000-0005-0000-0000-0000BF320000}"/>
    <cellStyle name="Normal 10 2 2 4 2 2 4" xfId="12995" xr:uid="{00000000-0005-0000-0000-0000C0320000}"/>
    <cellStyle name="Normal 10 2 2 4 2 2 4 2" xfId="12996" xr:uid="{00000000-0005-0000-0000-0000C1320000}"/>
    <cellStyle name="Normal 10 2 2 4 2 2 4 2 2" xfId="12997" xr:uid="{00000000-0005-0000-0000-0000C2320000}"/>
    <cellStyle name="Normal 10 2 2 4 2 2 4 3" xfId="12998" xr:uid="{00000000-0005-0000-0000-0000C3320000}"/>
    <cellStyle name="Normal 10 2 2 4 2 2 5" xfId="12999" xr:uid="{00000000-0005-0000-0000-0000C4320000}"/>
    <cellStyle name="Normal 10 2 2 4 2 2 5 2" xfId="13000" xr:uid="{00000000-0005-0000-0000-0000C5320000}"/>
    <cellStyle name="Normal 10 2 2 4 2 2 6" xfId="13001" xr:uid="{00000000-0005-0000-0000-0000C6320000}"/>
    <cellStyle name="Normal 10 2 2 4 2 2 6 2" xfId="13002" xr:uid="{00000000-0005-0000-0000-0000C7320000}"/>
    <cellStyle name="Normal 10 2 2 4 2 2 7" xfId="13003" xr:uid="{00000000-0005-0000-0000-0000C8320000}"/>
    <cellStyle name="Normal 10 2 2 4 2 3" xfId="13004" xr:uid="{00000000-0005-0000-0000-0000C9320000}"/>
    <cellStyle name="Normal 10 2 2 4 2 3 2" xfId="13005" xr:uid="{00000000-0005-0000-0000-0000CA320000}"/>
    <cellStyle name="Normal 10 2 2 4 2 3 2 2" xfId="13006" xr:uid="{00000000-0005-0000-0000-0000CB320000}"/>
    <cellStyle name="Normal 10 2 2 4 2 3 2 2 2" xfId="13007" xr:uid="{00000000-0005-0000-0000-0000CC320000}"/>
    <cellStyle name="Normal 10 2 2 4 2 3 2 3" xfId="13008" xr:uid="{00000000-0005-0000-0000-0000CD320000}"/>
    <cellStyle name="Normal 10 2 2 4 2 3 3" xfId="13009" xr:uid="{00000000-0005-0000-0000-0000CE320000}"/>
    <cellStyle name="Normal 10 2 2 4 2 3 3 2" xfId="13010" xr:uid="{00000000-0005-0000-0000-0000CF320000}"/>
    <cellStyle name="Normal 10 2 2 4 2 3 3 2 2" xfId="13011" xr:uid="{00000000-0005-0000-0000-0000D0320000}"/>
    <cellStyle name="Normal 10 2 2 4 2 3 3 3" xfId="13012" xr:uid="{00000000-0005-0000-0000-0000D1320000}"/>
    <cellStyle name="Normal 10 2 2 4 2 3 4" xfId="13013" xr:uid="{00000000-0005-0000-0000-0000D2320000}"/>
    <cellStyle name="Normal 10 2 2 4 2 3 4 2" xfId="13014" xr:uid="{00000000-0005-0000-0000-0000D3320000}"/>
    <cellStyle name="Normal 10 2 2 4 2 3 5" xfId="13015" xr:uid="{00000000-0005-0000-0000-0000D4320000}"/>
    <cellStyle name="Normal 10 2 2 4 2 4" xfId="13016" xr:uid="{00000000-0005-0000-0000-0000D5320000}"/>
    <cellStyle name="Normal 10 2 2 4 2 4 2" xfId="13017" xr:uid="{00000000-0005-0000-0000-0000D6320000}"/>
    <cellStyle name="Normal 10 2 2 4 2 4 2 2" xfId="13018" xr:uid="{00000000-0005-0000-0000-0000D7320000}"/>
    <cellStyle name="Normal 10 2 2 4 2 4 3" xfId="13019" xr:uid="{00000000-0005-0000-0000-0000D8320000}"/>
    <cellStyle name="Normal 10 2 2 4 2 5" xfId="13020" xr:uid="{00000000-0005-0000-0000-0000D9320000}"/>
    <cellStyle name="Normal 10 2 2 4 2 5 2" xfId="13021" xr:uid="{00000000-0005-0000-0000-0000DA320000}"/>
    <cellStyle name="Normal 10 2 2 4 2 5 2 2" xfId="13022" xr:uid="{00000000-0005-0000-0000-0000DB320000}"/>
    <cellStyle name="Normal 10 2 2 4 2 5 3" xfId="13023" xr:uid="{00000000-0005-0000-0000-0000DC320000}"/>
    <cellStyle name="Normal 10 2 2 4 2 6" xfId="13024" xr:uid="{00000000-0005-0000-0000-0000DD320000}"/>
    <cellStyle name="Normal 10 2 2 4 2 6 2" xfId="13025" xr:uid="{00000000-0005-0000-0000-0000DE320000}"/>
    <cellStyle name="Normal 10 2 2 4 2 7" xfId="13026" xr:uid="{00000000-0005-0000-0000-0000DF320000}"/>
    <cellStyle name="Normal 10 2 2 4 2 7 2" xfId="13027" xr:uid="{00000000-0005-0000-0000-0000E0320000}"/>
    <cellStyle name="Normal 10 2 2 4 2 8" xfId="13028" xr:uid="{00000000-0005-0000-0000-0000E1320000}"/>
    <cellStyle name="Normal 10 2 2 4 3" xfId="13029" xr:uid="{00000000-0005-0000-0000-0000E2320000}"/>
    <cellStyle name="Normal 10 2 2 4 3 2" xfId="13030" xr:uid="{00000000-0005-0000-0000-0000E3320000}"/>
    <cellStyle name="Normal 10 2 2 4 3 2 2" xfId="13031" xr:uid="{00000000-0005-0000-0000-0000E4320000}"/>
    <cellStyle name="Normal 10 2 2 4 3 2 2 2" xfId="13032" xr:uid="{00000000-0005-0000-0000-0000E5320000}"/>
    <cellStyle name="Normal 10 2 2 4 3 2 2 2 2" xfId="13033" xr:uid="{00000000-0005-0000-0000-0000E6320000}"/>
    <cellStyle name="Normal 10 2 2 4 3 2 2 3" xfId="13034" xr:uid="{00000000-0005-0000-0000-0000E7320000}"/>
    <cellStyle name="Normal 10 2 2 4 3 2 3" xfId="13035" xr:uid="{00000000-0005-0000-0000-0000E8320000}"/>
    <cellStyle name="Normal 10 2 2 4 3 2 3 2" xfId="13036" xr:uid="{00000000-0005-0000-0000-0000E9320000}"/>
    <cellStyle name="Normal 10 2 2 4 3 2 3 2 2" xfId="13037" xr:uid="{00000000-0005-0000-0000-0000EA320000}"/>
    <cellStyle name="Normal 10 2 2 4 3 2 3 3" xfId="13038" xr:uid="{00000000-0005-0000-0000-0000EB320000}"/>
    <cellStyle name="Normal 10 2 2 4 3 2 4" xfId="13039" xr:uid="{00000000-0005-0000-0000-0000EC320000}"/>
    <cellStyle name="Normal 10 2 2 4 3 2 4 2" xfId="13040" xr:uid="{00000000-0005-0000-0000-0000ED320000}"/>
    <cellStyle name="Normal 10 2 2 4 3 2 5" xfId="13041" xr:uid="{00000000-0005-0000-0000-0000EE320000}"/>
    <cellStyle name="Normal 10 2 2 4 3 3" xfId="13042" xr:uid="{00000000-0005-0000-0000-0000EF320000}"/>
    <cellStyle name="Normal 10 2 2 4 3 3 2" xfId="13043" xr:uid="{00000000-0005-0000-0000-0000F0320000}"/>
    <cellStyle name="Normal 10 2 2 4 3 3 2 2" xfId="13044" xr:uid="{00000000-0005-0000-0000-0000F1320000}"/>
    <cellStyle name="Normal 10 2 2 4 3 3 3" xfId="13045" xr:uid="{00000000-0005-0000-0000-0000F2320000}"/>
    <cellStyle name="Normal 10 2 2 4 3 4" xfId="13046" xr:uid="{00000000-0005-0000-0000-0000F3320000}"/>
    <cellStyle name="Normal 10 2 2 4 3 4 2" xfId="13047" xr:uid="{00000000-0005-0000-0000-0000F4320000}"/>
    <cellStyle name="Normal 10 2 2 4 3 4 2 2" xfId="13048" xr:uid="{00000000-0005-0000-0000-0000F5320000}"/>
    <cellStyle name="Normal 10 2 2 4 3 4 3" xfId="13049" xr:uid="{00000000-0005-0000-0000-0000F6320000}"/>
    <cellStyle name="Normal 10 2 2 4 3 5" xfId="13050" xr:uid="{00000000-0005-0000-0000-0000F7320000}"/>
    <cellStyle name="Normal 10 2 2 4 3 5 2" xfId="13051" xr:uid="{00000000-0005-0000-0000-0000F8320000}"/>
    <cellStyle name="Normal 10 2 2 4 3 6" xfId="13052" xr:uid="{00000000-0005-0000-0000-0000F9320000}"/>
    <cellStyle name="Normal 10 2 2 4 3 6 2" xfId="13053" xr:uid="{00000000-0005-0000-0000-0000FA320000}"/>
    <cellStyle name="Normal 10 2 2 4 3 7" xfId="13054" xr:uid="{00000000-0005-0000-0000-0000FB320000}"/>
    <cellStyle name="Normal 10 2 2 4 4" xfId="13055" xr:uid="{00000000-0005-0000-0000-0000FC320000}"/>
    <cellStyle name="Normal 10 2 2 4 4 2" xfId="13056" xr:uid="{00000000-0005-0000-0000-0000FD320000}"/>
    <cellStyle name="Normal 10 2 2 4 4 2 2" xfId="13057" xr:uid="{00000000-0005-0000-0000-0000FE320000}"/>
    <cellStyle name="Normal 10 2 2 4 4 2 2 2" xfId="13058" xr:uid="{00000000-0005-0000-0000-0000FF320000}"/>
    <cellStyle name="Normal 10 2 2 4 4 2 2 2 2" xfId="13059" xr:uid="{00000000-0005-0000-0000-000000330000}"/>
    <cellStyle name="Normal 10 2 2 4 4 2 2 3" xfId="13060" xr:uid="{00000000-0005-0000-0000-000001330000}"/>
    <cellStyle name="Normal 10 2 2 4 4 2 3" xfId="13061" xr:uid="{00000000-0005-0000-0000-000002330000}"/>
    <cellStyle name="Normal 10 2 2 4 4 2 3 2" xfId="13062" xr:uid="{00000000-0005-0000-0000-000003330000}"/>
    <cellStyle name="Normal 10 2 2 4 4 2 3 2 2" xfId="13063" xr:uid="{00000000-0005-0000-0000-000004330000}"/>
    <cellStyle name="Normal 10 2 2 4 4 2 3 3" xfId="13064" xr:uid="{00000000-0005-0000-0000-000005330000}"/>
    <cellStyle name="Normal 10 2 2 4 4 2 4" xfId="13065" xr:uid="{00000000-0005-0000-0000-000006330000}"/>
    <cellStyle name="Normal 10 2 2 4 4 2 4 2" xfId="13066" xr:uid="{00000000-0005-0000-0000-000007330000}"/>
    <cellStyle name="Normal 10 2 2 4 4 2 5" xfId="13067" xr:uid="{00000000-0005-0000-0000-000008330000}"/>
    <cellStyle name="Normal 10 2 2 4 4 3" xfId="13068" xr:uid="{00000000-0005-0000-0000-000009330000}"/>
    <cellStyle name="Normal 10 2 2 4 4 3 2" xfId="13069" xr:uid="{00000000-0005-0000-0000-00000A330000}"/>
    <cellStyle name="Normal 10 2 2 4 4 3 2 2" xfId="13070" xr:uid="{00000000-0005-0000-0000-00000B330000}"/>
    <cellStyle name="Normal 10 2 2 4 4 3 3" xfId="13071" xr:uid="{00000000-0005-0000-0000-00000C330000}"/>
    <cellStyle name="Normal 10 2 2 4 4 4" xfId="13072" xr:uid="{00000000-0005-0000-0000-00000D330000}"/>
    <cellStyle name="Normal 10 2 2 4 4 4 2" xfId="13073" xr:uid="{00000000-0005-0000-0000-00000E330000}"/>
    <cellStyle name="Normal 10 2 2 4 4 4 2 2" xfId="13074" xr:uid="{00000000-0005-0000-0000-00000F330000}"/>
    <cellStyle name="Normal 10 2 2 4 4 4 3" xfId="13075" xr:uid="{00000000-0005-0000-0000-000010330000}"/>
    <cellStyle name="Normal 10 2 2 4 4 5" xfId="13076" xr:uid="{00000000-0005-0000-0000-000011330000}"/>
    <cellStyle name="Normal 10 2 2 4 4 5 2" xfId="13077" xr:uid="{00000000-0005-0000-0000-000012330000}"/>
    <cellStyle name="Normal 10 2 2 4 4 6" xfId="13078" xr:uid="{00000000-0005-0000-0000-000013330000}"/>
    <cellStyle name="Normal 10 2 2 4 4 6 2" xfId="13079" xr:uid="{00000000-0005-0000-0000-000014330000}"/>
    <cellStyle name="Normal 10 2 2 4 4 7" xfId="13080" xr:uid="{00000000-0005-0000-0000-000015330000}"/>
    <cellStyle name="Normal 10 2 2 4 5" xfId="13081" xr:uid="{00000000-0005-0000-0000-000016330000}"/>
    <cellStyle name="Normal 10 2 2 4 5 2" xfId="13082" xr:uid="{00000000-0005-0000-0000-000017330000}"/>
    <cellStyle name="Normal 10 2 2 4 5 2 2" xfId="13083" xr:uid="{00000000-0005-0000-0000-000018330000}"/>
    <cellStyle name="Normal 10 2 2 4 5 2 2 2" xfId="13084" xr:uid="{00000000-0005-0000-0000-000019330000}"/>
    <cellStyle name="Normal 10 2 2 4 5 2 3" xfId="13085" xr:uid="{00000000-0005-0000-0000-00001A330000}"/>
    <cellStyle name="Normal 10 2 2 4 5 3" xfId="13086" xr:uid="{00000000-0005-0000-0000-00001B330000}"/>
    <cellStyle name="Normal 10 2 2 4 5 3 2" xfId="13087" xr:uid="{00000000-0005-0000-0000-00001C330000}"/>
    <cellStyle name="Normal 10 2 2 4 5 3 2 2" xfId="13088" xr:uid="{00000000-0005-0000-0000-00001D330000}"/>
    <cellStyle name="Normal 10 2 2 4 5 3 3" xfId="13089" xr:uid="{00000000-0005-0000-0000-00001E330000}"/>
    <cellStyle name="Normal 10 2 2 4 5 4" xfId="13090" xr:uid="{00000000-0005-0000-0000-00001F330000}"/>
    <cellStyle name="Normal 10 2 2 4 5 4 2" xfId="13091" xr:uid="{00000000-0005-0000-0000-000020330000}"/>
    <cellStyle name="Normal 10 2 2 4 5 5" xfId="13092" xr:uid="{00000000-0005-0000-0000-000021330000}"/>
    <cellStyle name="Normal 10 2 2 4 6" xfId="13093" xr:uid="{00000000-0005-0000-0000-000022330000}"/>
    <cellStyle name="Normal 10 2 2 4 6 2" xfId="13094" xr:uid="{00000000-0005-0000-0000-000023330000}"/>
    <cellStyle name="Normal 10 2 2 4 6 2 2" xfId="13095" xr:uid="{00000000-0005-0000-0000-000024330000}"/>
    <cellStyle name="Normal 10 2 2 4 6 2 2 2" xfId="13096" xr:uid="{00000000-0005-0000-0000-000025330000}"/>
    <cellStyle name="Normal 10 2 2 4 6 2 3" xfId="13097" xr:uid="{00000000-0005-0000-0000-000026330000}"/>
    <cellStyle name="Normal 10 2 2 4 6 3" xfId="13098" xr:uid="{00000000-0005-0000-0000-000027330000}"/>
    <cellStyle name="Normal 10 2 2 4 6 3 2" xfId="13099" xr:uid="{00000000-0005-0000-0000-000028330000}"/>
    <cellStyle name="Normal 10 2 2 4 6 4" xfId="13100" xr:uid="{00000000-0005-0000-0000-000029330000}"/>
    <cellStyle name="Normal 10 2 2 4 7" xfId="13101" xr:uid="{00000000-0005-0000-0000-00002A330000}"/>
    <cellStyle name="Normal 10 2 2 4 7 2" xfId="13102" xr:uid="{00000000-0005-0000-0000-00002B330000}"/>
    <cellStyle name="Normal 10 2 2 4 7 2 2" xfId="13103" xr:uid="{00000000-0005-0000-0000-00002C330000}"/>
    <cellStyle name="Normal 10 2 2 4 7 3" xfId="13104" xr:uid="{00000000-0005-0000-0000-00002D330000}"/>
    <cellStyle name="Normal 10 2 2 4 8" xfId="13105" xr:uid="{00000000-0005-0000-0000-00002E330000}"/>
    <cellStyle name="Normal 10 2 2 4 8 2" xfId="13106" xr:uid="{00000000-0005-0000-0000-00002F330000}"/>
    <cellStyle name="Normal 10 2 2 4 8 2 2" xfId="13107" xr:uid="{00000000-0005-0000-0000-000030330000}"/>
    <cellStyle name="Normal 10 2 2 4 8 3" xfId="13108" xr:uid="{00000000-0005-0000-0000-000031330000}"/>
    <cellStyle name="Normal 10 2 2 4 9" xfId="13109" xr:uid="{00000000-0005-0000-0000-000032330000}"/>
    <cellStyle name="Normal 10 2 2 4 9 2" xfId="13110" xr:uid="{00000000-0005-0000-0000-000033330000}"/>
    <cellStyle name="Normal 10 2 2 5" xfId="13111" xr:uid="{00000000-0005-0000-0000-000034330000}"/>
    <cellStyle name="Normal 10 2 2 5 10" xfId="13112" xr:uid="{00000000-0005-0000-0000-000035330000}"/>
    <cellStyle name="Normal 10 2 2 5 10 2" xfId="13113" xr:uid="{00000000-0005-0000-0000-000036330000}"/>
    <cellStyle name="Normal 10 2 2 5 11" xfId="13114" xr:uid="{00000000-0005-0000-0000-000037330000}"/>
    <cellStyle name="Normal 10 2 2 5 2" xfId="13115" xr:uid="{00000000-0005-0000-0000-000038330000}"/>
    <cellStyle name="Normal 10 2 2 5 2 2" xfId="13116" xr:uid="{00000000-0005-0000-0000-000039330000}"/>
    <cellStyle name="Normal 10 2 2 5 2 2 2" xfId="13117" xr:uid="{00000000-0005-0000-0000-00003A330000}"/>
    <cellStyle name="Normal 10 2 2 5 2 2 2 2" xfId="13118" xr:uid="{00000000-0005-0000-0000-00003B330000}"/>
    <cellStyle name="Normal 10 2 2 5 2 2 2 2 2" xfId="13119" xr:uid="{00000000-0005-0000-0000-00003C330000}"/>
    <cellStyle name="Normal 10 2 2 5 2 2 2 2 2 2" xfId="13120" xr:uid="{00000000-0005-0000-0000-00003D330000}"/>
    <cellStyle name="Normal 10 2 2 5 2 2 2 2 3" xfId="13121" xr:uid="{00000000-0005-0000-0000-00003E330000}"/>
    <cellStyle name="Normal 10 2 2 5 2 2 2 3" xfId="13122" xr:uid="{00000000-0005-0000-0000-00003F330000}"/>
    <cellStyle name="Normal 10 2 2 5 2 2 2 3 2" xfId="13123" xr:uid="{00000000-0005-0000-0000-000040330000}"/>
    <cellStyle name="Normal 10 2 2 5 2 2 2 3 2 2" xfId="13124" xr:uid="{00000000-0005-0000-0000-000041330000}"/>
    <cellStyle name="Normal 10 2 2 5 2 2 2 3 3" xfId="13125" xr:uid="{00000000-0005-0000-0000-000042330000}"/>
    <cellStyle name="Normal 10 2 2 5 2 2 2 4" xfId="13126" xr:uid="{00000000-0005-0000-0000-000043330000}"/>
    <cellStyle name="Normal 10 2 2 5 2 2 2 4 2" xfId="13127" xr:uid="{00000000-0005-0000-0000-000044330000}"/>
    <cellStyle name="Normal 10 2 2 5 2 2 2 5" xfId="13128" xr:uid="{00000000-0005-0000-0000-000045330000}"/>
    <cellStyle name="Normal 10 2 2 5 2 2 3" xfId="13129" xr:uid="{00000000-0005-0000-0000-000046330000}"/>
    <cellStyle name="Normal 10 2 2 5 2 2 3 2" xfId="13130" xr:uid="{00000000-0005-0000-0000-000047330000}"/>
    <cellStyle name="Normal 10 2 2 5 2 2 3 2 2" xfId="13131" xr:uid="{00000000-0005-0000-0000-000048330000}"/>
    <cellStyle name="Normal 10 2 2 5 2 2 3 3" xfId="13132" xr:uid="{00000000-0005-0000-0000-000049330000}"/>
    <cellStyle name="Normal 10 2 2 5 2 2 4" xfId="13133" xr:uid="{00000000-0005-0000-0000-00004A330000}"/>
    <cellStyle name="Normal 10 2 2 5 2 2 4 2" xfId="13134" xr:uid="{00000000-0005-0000-0000-00004B330000}"/>
    <cellStyle name="Normal 10 2 2 5 2 2 4 2 2" xfId="13135" xr:uid="{00000000-0005-0000-0000-00004C330000}"/>
    <cellStyle name="Normal 10 2 2 5 2 2 4 3" xfId="13136" xr:uid="{00000000-0005-0000-0000-00004D330000}"/>
    <cellStyle name="Normal 10 2 2 5 2 2 5" xfId="13137" xr:uid="{00000000-0005-0000-0000-00004E330000}"/>
    <cellStyle name="Normal 10 2 2 5 2 2 5 2" xfId="13138" xr:uid="{00000000-0005-0000-0000-00004F330000}"/>
    <cellStyle name="Normal 10 2 2 5 2 2 6" xfId="13139" xr:uid="{00000000-0005-0000-0000-000050330000}"/>
    <cellStyle name="Normal 10 2 2 5 2 2 6 2" xfId="13140" xr:uid="{00000000-0005-0000-0000-000051330000}"/>
    <cellStyle name="Normal 10 2 2 5 2 2 7" xfId="13141" xr:uid="{00000000-0005-0000-0000-000052330000}"/>
    <cellStyle name="Normal 10 2 2 5 2 3" xfId="13142" xr:uid="{00000000-0005-0000-0000-000053330000}"/>
    <cellStyle name="Normal 10 2 2 5 2 3 2" xfId="13143" xr:uid="{00000000-0005-0000-0000-000054330000}"/>
    <cellStyle name="Normal 10 2 2 5 2 3 2 2" xfId="13144" xr:uid="{00000000-0005-0000-0000-000055330000}"/>
    <cellStyle name="Normal 10 2 2 5 2 3 2 2 2" xfId="13145" xr:uid="{00000000-0005-0000-0000-000056330000}"/>
    <cellStyle name="Normal 10 2 2 5 2 3 2 3" xfId="13146" xr:uid="{00000000-0005-0000-0000-000057330000}"/>
    <cellStyle name="Normal 10 2 2 5 2 3 3" xfId="13147" xr:uid="{00000000-0005-0000-0000-000058330000}"/>
    <cellStyle name="Normal 10 2 2 5 2 3 3 2" xfId="13148" xr:uid="{00000000-0005-0000-0000-000059330000}"/>
    <cellStyle name="Normal 10 2 2 5 2 3 3 2 2" xfId="13149" xr:uid="{00000000-0005-0000-0000-00005A330000}"/>
    <cellStyle name="Normal 10 2 2 5 2 3 3 3" xfId="13150" xr:uid="{00000000-0005-0000-0000-00005B330000}"/>
    <cellStyle name="Normal 10 2 2 5 2 3 4" xfId="13151" xr:uid="{00000000-0005-0000-0000-00005C330000}"/>
    <cellStyle name="Normal 10 2 2 5 2 3 4 2" xfId="13152" xr:uid="{00000000-0005-0000-0000-00005D330000}"/>
    <cellStyle name="Normal 10 2 2 5 2 3 5" xfId="13153" xr:uid="{00000000-0005-0000-0000-00005E330000}"/>
    <cellStyle name="Normal 10 2 2 5 2 4" xfId="13154" xr:uid="{00000000-0005-0000-0000-00005F330000}"/>
    <cellStyle name="Normal 10 2 2 5 2 4 2" xfId="13155" xr:uid="{00000000-0005-0000-0000-000060330000}"/>
    <cellStyle name="Normal 10 2 2 5 2 4 2 2" xfId="13156" xr:uid="{00000000-0005-0000-0000-000061330000}"/>
    <cellStyle name="Normal 10 2 2 5 2 4 3" xfId="13157" xr:uid="{00000000-0005-0000-0000-000062330000}"/>
    <cellStyle name="Normal 10 2 2 5 2 5" xfId="13158" xr:uid="{00000000-0005-0000-0000-000063330000}"/>
    <cellStyle name="Normal 10 2 2 5 2 5 2" xfId="13159" xr:uid="{00000000-0005-0000-0000-000064330000}"/>
    <cellStyle name="Normal 10 2 2 5 2 5 2 2" xfId="13160" xr:uid="{00000000-0005-0000-0000-000065330000}"/>
    <cellStyle name="Normal 10 2 2 5 2 5 3" xfId="13161" xr:uid="{00000000-0005-0000-0000-000066330000}"/>
    <cellStyle name="Normal 10 2 2 5 2 6" xfId="13162" xr:uid="{00000000-0005-0000-0000-000067330000}"/>
    <cellStyle name="Normal 10 2 2 5 2 6 2" xfId="13163" xr:uid="{00000000-0005-0000-0000-000068330000}"/>
    <cellStyle name="Normal 10 2 2 5 2 7" xfId="13164" xr:uid="{00000000-0005-0000-0000-000069330000}"/>
    <cellStyle name="Normal 10 2 2 5 2 7 2" xfId="13165" xr:uid="{00000000-0005-0000-0000-00006A330000}"/>
    <cellStyle name="Normal 10 2 2 5 2 8" xfId="13166" xr:uid="{00000000-0005-0000-0000-00006B330000}"/>
    <cellStyle name="Normal 10 2 2 5 3" xfId="13167" xr:uid="{00000000-0005-0000-0000-00006C330000}"/>
    <cellStyle name="Normal 10 2 2 5 3 2" xfId="13168" xr:uid="{00000000-0005-0000-0000-00006D330000}"/>
    <cellStyle name="Normal 10 2 2 5 3 2 2" xfId="13169" xr:uid="{00000000-0005-0000-0000-00006E330000}"/>
    <cellStyle name="Normal 10 2 2 5 3 2 2 2" xfId="13170" xr:uid="{00000000-0005-0000-0000-00006F330000}"/>
    <cellStyle name="Normal 10 2 2 5 3 2 2 2 2" xfId="13171" xr:uid="{00000000-0005-0000-0000-000070330000}"/>
    <cellStyle name="Normal 10 2 2 5 3 2 2 3" xfId="13172" xr:uid="{00000000-0005-0000-0000-000071330000}"/>
    <cellStyle name="Normal 10 2 2 5 3 2 3" xfId="13173" xr:uid="{00000000-0005-0000-0000-000072330000}"/>
    <cellStyle name="Normal 10 2 2 5 3 2 3 2" xfId="13174" xr:uid="{00000000-0005-0000-0000-000073330000}"/>
    <cellStyle name="Normal 10 2 2 5 3 2 3 2 2" xfId="13175" xr:uid="{00000000-0005-0000-0000-000074330000}"/>
    <cellStyle name="Normal 10 2 2 5 3 2 3 3" xfId="13176" xr:uid="{00000000-0005-0000-0000-000075330000}"/>
    <cellStyle name="Normal 10 2 2 5 3 2 4" xfId="13177" xr:uid="{00000000-0005-0000-0000-000076330000}"/>
    <cellStyle name="Normal 10 2 2 5 3 2 4 2" xfId="13178" xr:uid="{00000000-0005-0000-0000-000077330000}"/>
    <cellStyle name="Normal 10 2 2 5 3 2 5" xfId="13179" xr:uid="{00000000-0005-0000-0000-000078330000}"/>
    <cellStyle name="Normal 10 2 2 5 3 3" xfId="13180" xr:uid="{00000000-0005-0000-0000-000079330000}"/>
    <cellStyle name="Normal 10 2 2 5 3 3 2" xfId="13181" xr:uid="{00000000-0005-0000-0000-00007A330000}"/>
    <cellStyle name="Normal 10 2 2 5 3 3 2 2" xfId="13182" xr:uid="{00000000-0005-0000-0000-00007B330000}"/>
    <cellStyle name="Normal 10 2 2 5 3 3 3" xfId="13183" xr:uid="{00000000-0005-0000-0000-00007C330000}"/>
    <cellStyle name="Normal 10 2 2 5 3 4" xfId="13184" xr:uid="{00000000-0005-0000-0000-00007D330000}"/>
    <cellStyle name="Normal 10 2 2 5 3 4 2" xfId="13185" xr:uid="{00000000-0005-0000-0000-00007E330000}"/>
    <cellStyle name="Normal 10 2 2 5 3 4 2 2" xfId="13186" xr:uid="{00000000-0005-0000-0000-00007F330000}"/>
    <cellStyle name="Normal 10 2 2 5 3 4 3" xfId="13187" xr:uid="{00000000-0005-0000-0000-000080330000}"/>
    <cellStyle name="Normal 10 2 2 5 3 5" xfId="13188" xr:uid="{00000000-0005-0000-0000-000081330000}"/>
    <cellStyle name="Normal 10 2 2 5 3 5 2" xfId="13189" xr:uid="{00000000-0005-0000-0000-000082330000}"/>
    <cellStyle name="Normal 10 2 2 5 3 6" xfId="13190" xr:uid="{00000000-0005-0000-0000-000083330000}"/>
    <cellStyle name="Normal 10 2 2 5 3 6 2" xfId="13191" xr:uid="{00000000-0005-0000-0000-000084330000}"/>
    <cellStyle name="Normal 10 2 2 5 3 7" xfId="13192" xr:uid="{00000000-0005-0000-0000-000085330000}"/>
    <cellStyle name="Normal 10 2 2 5 4" xfId="13193" xr:uid="{00000000-0005-0000-0000-000086330000}"/>
    <cellStyle name="Normal 10 2 2 5 4 2" xfId="13194" xr:uid="{00000000-0005-0000-0000-000087330000}"/>
    <cellStyle name="Normal 10 2 2 5 4 2 2" xfId="13195" xr:uid="{00000000-0005-0000-0000-000088330000}"/>
    <cellStyle name="Normal 10 2 2 5 4 2 2 2" xfId="13196" xr:uid="{00000000-0005-0000-0000-000089330000}"/>
    <cellStyle name="Normal 10 2 2 5 4 2 2 2 2" xfId="13197" xr:uid="{00000000-0005-0000-0000-00008A330000}"/>
    <cellStyle name="Normal 10 2 2 5 4 2 2 3" xfId="13198" xr:uid="{00000000-0005-0000-0000-00008B330000}"/>
    <cellStyle name="Normal 10 2 2 5 4 2 3" xfId="13199" xr:uid="{00000000-0005-0000-0000-00008C330000}"/>
    <cellStyle name="Normal 10 2 2 5 4 2 3 2" xfId="13200" xr:uid="{00000000-0005-0000-0000-00008D330000}"/>
    <cellStyle name="Normal 10 2 2 5 4 2 3 2 2" xfId="13201" xr:uid="{00000000-0005-0000-0000-00008E330000}"/>
    <cellStyle name="Normal 10 2 2 5 4 2 3 3" xfId="13202" xr:uid="{00000000-0005-0000-0000-00008F330000}"/>
    <cellStyle name="Normal 10 2 2 5 4 2 4" xfId="13203" xr:uid="{00000000-0005-0000-0000-000090330000}"/>
    <cellStyle name="Normal 10 2 2 5 4 2 4 2" xfId="13204" xr:uid="{00000000-0005-0000-0000-000091330000}"/>
    <cellStyle name="Normal 10 2 2 5 4 2 5" xfId="13205" xr:uid="{00000000-0005-0000-0000-000092330000}"/>
    <cellStyle name="Normal 10 2 2 5 4 3" xfId="13206" xr:uid="{00000000-0005-0000-0000-000093330000}"/>
    <cellStyle name="Normal 10 2 2 5 4 3 2" xfId="13207" xr:uid="{00000000-0005-0000-0000-000094330000}"/>
    <cellStyle name="Normal 10 2 2 5 4 3 2 2" xfId="13208" xr:uid="{00000000-0005-0000-0000-000095330000}"/>
    <cellStyle name="Normal 10 2 2 5 4 3 3" xfId="13209" xr:uid="{00000000-0005-0000-0000-000096330000}"/>
    <cellStyle name="Normal 10 2 2 5 4 4" xfId="13210" xr:uid="{00000000-0005-0000-0000-000097330000}"/>
    <cellStyle name="Normal 10 2 2 5 4 4 2" xfId="13211" xr:uid="{00000000-0005-0000-0000-000098330000}"/>
    <cellStyle name="Normal 10 2 2 5 4 4 2 2" xfId="13212" xr:uid="{00000000-0005-0000-0000-000099330000}"/>
    <cellStyle name="Normal 10 2 2 5 4 4 3" xfId="13213" xr:uid="{00000000-0005-0000-0000-00009A330000}"/>
    <cellStyle name="Normal 10 2 2 5 4 5" xfId="13214" xr:uid="{00000000-0005-0000-0000-00009B330000}"/>
    <cellStyle name="Normal 10 2 2 5 4 5 2" xfId="13215" xr:uid="{00000000-0005-0000-0000-00009C330000}"/>
    <cellStyle name="Normal 10 2 2 5 4 6" xfId="13216" xr:uid="{00000000-0005-0000-0000-00009D330000}"/>
    <cellStyle name="Normal 10 2 2 5 4 6 2" xfId="13217" xr:uid="{00000000-0005-0000-0000-00009E330000}"/>
    <cellStyle name="Normal 10 2 2 5 4 7" xfId="13218" xr:uid="{00000000-0005-0000-0000-00009F330000}"/>
    <cellStyle name="Normal 10 2 2 5 5" xfId="13219" xr:uid="{00000000-0005-0000-0000-0000A0330000}"/>
    <cellStyle name="Normal 10 2 2 5 5 2" xfId="13220" xr:uid="{00000000-0005-0000-0000-0000A1330000}"/>
    <cellStyle name="Normal 10 2 2 5 5 2 2" xfId="13221" xr:uid="{00000000-0005-0000-0000-0000A2330000}"/>
    <cellStyle name="Normal 10 2 2 5 5 2 2 2" xfId="13222" xr:uid="{00000000-0005-0000-0000-0000A3330000}"/>
    <cellStyle name="Normal 10 2 2 5 5 2 3" xfId="13223" xr:uid="{00000000-0005-0000-0000-0000A4330000}"/>
    <cellStyle name="Normal 10 2 2 5 5 3" xfId="13224" xr:uid="{00000000-0005-0000-0000-0000A5330000}"/>
    <cellStyle name="Normal 10 2 2 5 5 3 2" xfId="13225" xr:uid="{00000000-0005-0000-0000-0000A6330000}"/>
    <cellStyle name="Normal 10 2 2 5 5 3 2 2" xfId="13226" xr:uid="{00000000-0005-0000-0000-0000A7330000}"/>
    <cellStyle name="Normal 10 2 2 5 5 3 3" xfId="13227" xr:uid="{00000000-0005-0000-0000-0000A8330000}"/>
    <cellStyle name="Normal 10 2 2 5 5 4" xfId="13228" xr:uid="{00000000-0005-0000-0000-0000A9330000}"/>
    <cellStyle name="Normal 10 2 2 5 5 4 2" xfId="13229" xr:uid="{00000000-0005-0000-0000-0000AA330000}"/>
    <cellStyle name="Normal 10 2 2 5 5 5" xfId="13230" xr:uid="{00000000-0005-0000-0000-0000AB330000}"/>
    <cellStyle name="Normal 10 2 2 5 6" xfId="13231" xr:uid="{00000000-0005-0000-0000-0000AC330000}"/>
    <cellStyle name="Normal 10 2 2 5 6 2" xfId="13232" xr:uid="{00000000-0005-0000-0000-0000AD330000}"/>
    <cellStyle name="Normal 10 2 2 5 6 2 2" xfId="13233" xr:uid="{00000000-0005-0000-0000-0000AE330000}"/>
    <cellStyle name="Normal 10 2 2 5 6 2 2 2" xfId="13234" xr:uid="{00000000-0005-0000-0000-0000AF330000}"/>
    <cellStyle name="Normal 10 2 2 5 6 2 3" xfId="13235" xr:uid="{00000000-0005-0000-0000-0000B0330000}"/>
    <cellStyle name="Normal 10 2 2 5 6 3" xfId="13236" xr:uid="{00000000-0005-0000-0000-0000B1330000}"/>
    <cellStyle name="Normal 10 2 2 5 6 3 2" xfId="13237" xr:uid="{00000000-0005-0000-0000-0000B2330000}"/>
    <cellStyle name="Normal 10 2 2 5 6 4" xfId="13238" xr:uid="{00000000-0005-0000-0000-0000B3330000}"/>
    <cellStyle name="Normal 10 2 2 5 7" xfId="13239" xr:uid="{00000000-0005-0000-0000-0000B4330000}"/>
    <cellStyle name="Normal 10 2 2 5 7 2" xfId="13240" xr:uid="{00000000-0005-0000-0000-0000B5330000}"/>
    <cellStyle name="Normal 10 2 2 5 7 2 2" xfId="13241" xr:uid="{00000000-0005-0000-0000-0000B6330000}"/>
    <cellStyle name="Normal 10 2 2 5 7 3" xfId="13242" xr:uid="{00000000-0005-0000-0000-0000B7330000}"/>
    <cellStyle name="Normal 10 2 2 5 8" xfId="13243" xr:uid="{00000000-0005-0000-0000-0000B8330000}"/>
    <cellStyle name="Normal 10 2 2 5 8 2" xfId="13244" xr:uid="{00000000-0005-0000-0000-0000B9330000}"/>
    <cellStyle name="Normal 10 2 2 5 8 2 2" xfId="13245" xr:uid="{00000000-0005-0000-0000-0000BA330000}"/>
    <cellStyle name="Normal 10 2 2 5 8 3" xfId="13246" xr:uid="{00000000-0005-0000-0000-0000BB330000}"/>
    <cellStyle name="Normal 10 2 2 5 9" xfId="13247" xr:uid="{00000000-0005-0000-0000-0000BC330000}"/>
    <cellStyle name="Normal 10 2 2 5 9 2" xfId="13248" xr:uid="{00000000-0005-0000-0000-0000BD330000}"/>
    <cellStyle name="Normal 10 2 2 6" xfId="13249" xr:uid="{00000000-0005-0000-0000-0000BE330000}"/>
    <cellStyle name="Normal 10 2 2 6 10" xfId="13250" xr:uid="{00000000-0005-0000-0000-0000BF330000}"/>
    <cellStyle name="Normal 10 2 2 6 10 2" xfId="13251" xr:uid="{00000000-0005-0000-0000-0000C0330000}"/>
    <cellStyle name="Normal 10 2 2 6 11" xfId="13252" xr:uid="{00000000-0005-0000-0000-0000C1330000}"/>
    <cellStyle name="Normal 10 2 2 6 2" xfId="13253" xr:uid="{00000000-0005-0000-0000-0000C2330000}"/>
    <cellStyle name="Normal 10 2 2 6 2 2" xfId="13254" xr:uid="{00000000-0005-0000-0000-0000C3330000}"/>
    <cellStyle name="Normal 10 2 2 6 2 2 2" xfId="13255" xr:uid="{00000000-0005-0000-0000-0000C4330000}"/>
    <cellStyle name="Normal 10 2 2 6 2 2 2 2" xfId="13256" xr:uid="{00000000-0005-0000-0000-0000C5330000}"/>
    <cellStyle name="Normal 10 2 2 6 2 2 2 2 2" xfId="13257" xr:uid="{00000000-0005-0000-0000-0000C6330000}"/>
    <cellStyle name="Normal 10 2 2 6 2 2 2 2 2 2" xfId="13258" xr:uid="{00000000-0005-0000-0000-0000C7330000}"/>
    <cellStyle name="Normal 10 2 2 6 2 2 2 2 3" xfId="13259" xr:uid="{00000000-0005-0000-0000-0000C8330000}"/>
    <cellStyle name="Normal 10 2 2 6 2 2 2 3" xfId="13260" xr:uid="{00000000-0005-0000-0000-0000C9330000}"/>
    <cellStyle name="Normal 10 2 2 6 2 2 2 3 2" xfId="13261" xr:uid="{00000000-0005-0000-0000-0000CA330000}"/>
    <cellStyle name="Normal 10 2 2 6 2 2 2 3 2 2" xfId="13262" xr:uid="{00000000-0005-0000-0000-0000CB330000}"/>
    <cellStyle name="Normal 10 2 2 6 2 2 2 3 3" xfId="13263" xr:uid="{00000000-0005-0000-0000-0000CC330000}"/>
    <cellStyle name="Normal 10 2 2 6 2 2 2 4" xfId="13264" xr:uid="{00000000-0005-0000-0000-0000CD330000}"/>
    <cellStyle name="Normal 10 2 2 6 2 2 2 4 2" xfId="13265" xr:uid="{00000000-0005-0000-0000-0000CE330000}"/>
    <cellStyle name="Normal 10 2 2 6 2 2 2 5" xfId="13266" xr:uid="{00000000-0005-0000-0000-0000CF330000}"/>
    <cellStyle name="Normal 10 2 2 6 2 2 3" xfId="13267" xr:uid="{00000000-0005-0000-0000-0000D0330000}"/>
    <cellStyle name="Normal 10 2 2 6 2 2 3 2" xfId="13268" xr:uid="{00000000-0005-0000-0000-0000D1330000}"/>
    <cellStyle name="Normal 10 2 2 6 2 2 3 2 2" xfId="13269" xr:uid="{00000000-0005-0000-0000-0000D2330000}"/>
    <cellStyle name="Normal 10 2 2 6 2 2 3 3" xfId="13270" xr:uid="{00000000-0005-0000-0000-0000D3330000}"/>
    <cellStyle name="Normal 10 2 2 6 2 2 4" xfId="13271" xr:uid="{00000000-0005-0000-0000-0000D4330000}"/>
    <cellStyle name="Normal 10 2 2 6 2 2 4 2" xfId="13272" xr:uid="{00000000-0005-0000-0000-0000D5330000}"/>
    <cellStyle name="Normal 10 2 2 6 2 2 4 2 2" xfId="13273" xr:uid="{00000000-0005-0000-0000-0000D6330000}"/>
    <cellStyle name="Normal 10 2 2 6 2 2 4 3" xfId="13274" xr:uid="{00000000-0005-0000-0000-0000D7330000}"/>
    <cellStyle name="Normal 10 2 2 6 2 2 5" xfId="13275" xr:uid="{00000000-0005-0000-0000-0000D8330000}"/>
    <cellStyle name="Normal 10 2 2 6 2 2 5 2" xfId="13276" xr:uid="{00000000-0005-0000-0000-0000D9330000}"/>
    <cellStyle name="Normal 10 2 2 6 2 2 6" xfId="13277" xr:uid="{00000000-0005-0000-0000-0000DA330000}"/>
    <cellStyle name="Normal 10 2 2 6 2 2 6 2" xfId="13278" xr:uid="{00000000-0005-0000-0000-0000DB330000}"/>
    <cellStyle name="Normal 10 2 2 6 2 2 7" xfId="13279" xr:uid="{00000000-0005-0000-0000-0000DC330000}"/>
    <cellStyle name="Normal 10 2 2 6 2 3" xfId="13280" xr:uid="{00000000-0005-0000-0000-0000DD330000}"/>
    <cellStyle name="Normal 10 2 2 6 2 3 2" xfId="13281" xr:uid="{00000000-0005-0000-0000-0000DE330000}"/>
    <cellStyle name="Normal 10 2 2 6 2 3 2 2" xfId="13282" xr:uid="{00000000-0005-0000-0000-0000DF330000}"/>
    <cellStyle name="Normal 10 2 2 6 2 3 2 2 2" xfId="13283" xr:uid="{00000000-0005-0000-0000-0000E0330000}"/>
    <cellStyle name="Normal 10 2 2 6 2 3 2 3" xfId="13284" xr:uid="{00000000-0005-0000-0000-0000E1330000}"/>
    <cellStyle name="Normal 10 2 2 6 2 3 3" xfId="13285" xr:uid="{00000000-0005-0000-0000-0000E2330000}"/>
    <cellStyle name="Normal 10 2 2 6 2 3 3 2" xfId="13286" xr:uid="{00000000-0005-0000-0000-0000E3330000}"/>
    <cellStyle name="Normal 10 2 2 6 2 3 3 2 2" xfId="13287" xr:uid="{00000000-0005-0000-0000-0000E4330000}"/>
    <cellStyle name="Normal 10 2 2 6 2 3 3 3" xfId="13288" xr:uid="{00000000-0005-0000-0000-0000E5330000}"/>
    <cellStyle name="Normal 10 2 2 6 2 3 4" xfId="13289" xr:uid="{00000000-0005-0000-0000-0000E6330000}"/>
    <cellStyle name="Normal 10 2 2 6 2 3 4 2" xfId="13290" xr:uid="{00000000-0005-0000-0000-0000E7330000}"/>
    <cellStyle name="Normal 10 2 2 6 2 3 5" xfId="13291" xr:uid="{00000000-0005-0000-0000-0000E8330000}"/>
    <cellStyle name="Normal 10 2 2 6 2 4" xfId="13292" xr:uid="{00000000-0005-0000-0000-0000E9330000}"/>
    <cellStyle name="Normal 10 2 2 6 2 4 2" xfId="13293" xr:uid="{00000000-0005-0000-0000-0000EA330000}"/>
    <cellStyle name="Normal 10 2 2 6 2 4 2 2" xfId="13294" xr:uid="{00000000-0005-0000-0000-0000EB330000}"/>
    <cellStyle name="Normal 10 2 2 6 2 4 3" xfId="13295" xr:uid="{00000000-0005-0000-0000-0000EC330000}"/>
    <cellStyle name="Normal 10 2 2 6 2 5" xfId="13296" xr:uid="{00000000-0005-0000-0000-0000ED330000}"/>
    <cellStyle name="Normal 10 2 2 6 2 5 2" xfId="13297" xr:uid="{00000000-0005-0000-0000-0000EE330000}"/>
    <cellStyle name="Normal 10 2 2 6 2 5 2 2" xfId="13298" xr:uid="{00000000-0005-0000-0000-0000EF330000}"/>
    <cellStyle name="Normal 10 2 2 6 2 5 3" xfId="13299" xr:uid="{00000000-0005-0000-0000-0000F0330000}"/>
    <cellStyle name="Normal 10 2 2 6 2 6" xfId="13300" xr:uid="{00000000-0005-0000-0000-0000F1330000}"/>
    <cellStyle name="Normal 10 2 2 6 2 6 2" xfId="13301" xr:uid="{00000000-0005-0000-0000-0000F2330000}"/>
    <cellStyle name="Normal 10 2 2 6 2 7" xfId="13302" xr:uid="{00000000-0005-0000-0000-0000F3330000}"/>
    <cellStyle name="Normal 10 2 2 6 2 7 2" xfId="13303" xr:uid="{00000000-0005-0000-0000-0000F4330000}"/>
    <cellStyle name="Normal 10 2 2 6 2 8" xfId="13304" xr:uid="{00000000-0005-0000-0000-0000F5330000}"/>
    <cellStyle name="Normal 10 2 2 6 3" xfId="13305" xr:uid="{00000000-0005-0000-0000-0000F6330000}"/>
    <cellStyle name="Normal 10 2 2 6 3 2" xfId="13306" xr:uid="{00000000-0005-0000-0000-0000F7330000}"/>
    <cellStyle name="Normal 10 2 2 6 3 2 2" xfId="13307" xr:uid="{00000000-0005-0000-0000-0000F8330000}"/>
    <cellStyle name="Normal 10 2 2 6 3 2 2 2" xfId="13308" xr:uid="{00000000-0005-0000-0000-0000F9330000}"/>
    <cellStyle name="Normal 10 2 2 6 3 2 2 2 2" xfId="13309" xr:uid="{00000000-0005-0000-0000-0000FA330000}"/>
    <cellStyle name="Normal 10 2 2 6 3 2 2 3" xfId="13310" xr:uid="{00000000-0005-0000-0000-0000FB330000}"/>
    <cellStyle name="Normal 10 2 2 6 3 2 3" xfId="13311" xr:uid="{00000000-0005-0000-0000-0000FC330000}"/>
    <cellStyle name="Normal 10 2 2 6 3 2 3 2" xfId="13312" xr:uid="{00000000-0005-0000-0000-0000FD330000}"/>
    <cellStyle name="Normal 10 2 2 6 3 2 3 2 2" xfId="13313" xr:uid="{00000000-0005-0000-0000-0000FE330000}"/>
    <cellStyle name="Normal 10 2 2 6 3 2 3 3" xfId="13314" xr:uid="{00000000-0005-0000-0000-0000FF330000}"/>
    <cellStyle name="Normal 10 2 2 6 3 2 4" xfId="13315" xr:uid="{00000000-0005-0000-0000-000000340000}"/>
    <cellStyle name="Normal 10 2 2 6 3 2 4 2" xfId="13316" xr:uid="{00000000-0005-0000-0000-000001340000}"/>
    <cellStyle name="Normal 10 2 2 6 3 2 5" xfId="13317" xr:uid="{00000000-0005-0000-0000-000002340000}"/>
    <cellStyle name="Normal 10 2 2 6 3 3" xfId="13318" xr:uid="{00000000-0005-0000-0000-000003340000}"/>
    <cellStyle name="Normal 10 2 2 6 3 3 2" xfId="13319" xr:uid="{00000000-0005-0000-0000-000004340000}"/>
    <cellStyle name="Normal 10 2 2 6 3 3 2 2" xfId="13320" xr:uid="{00000000-0005-0000-0000-000005340000}"/>
    <cellStyle name="Normal 10 2 2 6 3 3 3" xfId="13321" xr:uid="{00000000-0005-0000-0000-000006340000}"/>
    <cellStyle name="Normal 10 2 2 6 3 4" xfId="13322" xr:uid="{00000000-0005-0000-0000-000007340000}"/>
    <cellStyle name="Normal 10 2 2 6 3 4 2" xfId="13323" xr:uid="{00000000-0005-0000-0000-000008340000}"/>
    <cellStyle name="Normal 10 2 2 6 3 4 2 2" xfId="13324" xr:uid="{00000000-0005-0000-0000-000009340000}"/>
    <cellStyle name="Normal 10 2 2 6 3 4 3" xfId="13325" xr:uid="{00000000-0005-0000-0000-00000A340000}"/>
    <cellStyle name="Normal 10 2 2 6 3 5" xfId="13326" xr:uid="{00000000-0005-0000-0000-00000B340000}"/>
    <cellStyle name="Normal 10 2 2 6 3 5 2" xfId="13327" xr:uid="{00000000-0005-0000-0000-00000C340000}"/>
    <cellStyle name="Normal 10 2 2 6 3 6" xfId="13328" xr:uid="{00000000-0005-0000-0000-00000D340000}"/>
    <cellStyle name="Normal 10 2 2 6 3 6 2" xfId="13329" xr:uid="{00000000-0005-0000-0000-00000E340000}"/>
    <cellStyle name="Normal 10 2 2 6 3 7" xfId="13330" xr:uid="{00000000-0005-0000-0000-00000F340000}"/>
    <cellStyle name="Normal 10 2 2 6 4" xfId="13331" xr:uid="{00000000-0005-0000-0000-000010340000}"/>
    <cellStyle name="Normal 10 2 2 6 4 2" xfId="13332" xr:uid="{00000000-0005-0000-0000-000011340000}"/>
    <cellStyle name="Normal 10 2 2 6 4 2 2" xfId="13333" xr:uid="{00000000-0005-0000-0000-000012340000}"/>
    <cellStyle name="Normal 10 2 2 6 4 2 2 2" xfId="13334" xr:uid="{00000000-0005-0000-0000-000013340000}"/>
    <cellStyle name="Normal 10 2 2 6 4 2 2 2 2" xfId="13335" xr:uid="{00000000-0005-0000-0000-000014340000}"/>
    <cellStyle name="Normal 10 2 2 6 4 2 2 3" xfId="13336" xr:uid="{00000000-0005-0000-0000-000015340000}"/>
    <cellStyle name="Normal 10 2 2 6 4 2 3" xfId="13337" xr:uid="{00000000-0005-0000-0000-000016340000}"/>
    <cellStyle name="Normal 10 2 2 6 4 2 3 2" xfId="13338" xr:uid="{00000000-0005-0000-0000-000017340000}"/>
    <cellStyle name="Normal 10 2 2 6 4 2 3 2 2" xfId="13339" xr:uid="{00000000-0005-0000-0000-000018340000}"/>
    <cellStyle name="Normal 10 2 2 6 4 2 3 3" xfId="13340" xr:uid="{00000000-0005-0000-0000-000019340000}"/>
    <cellStyle name="Normal 10 2 2 6 4 2 4" xfId="13341" xr:uid="{00000000-0005-0000-0000-00001A340000}"/>
    <cellStyle name="Normal 10 2 2 6 4 2 4 2" xfId="13342" xr:uid="{00000000-0005-0000-0000-00001B340000}"/>
    <cellStyle name="Normal 10 2 2 6 4 2 5" xfId="13343" xr:uid="{00000000-0005-0000-0000-00001C340000}"/>
    <cellStyle name="Normal 10 2 2 6 4 3" xfId="13344" xr:uid="{00000000-0005-0000-0000-00001D340000}"/>
    <cellStyle name="Normal 10 2 2 6 4 3 2" xfId="13345" xr:uid="{00000000-0005-0000-0000-00001E340000}"/>
    <cellStyle name="Normal 10 2 2 6 4 3 2 2" xfId="13346" xr:uid="{00000000-0005-0000-0000-00001F340000}"/>
    <cellStyle name="Normal 10 2 2 6 4 3 3" xfId="13347" xr:uid="{00000000-0005-0000-0000-000020340000}"/>
    <cellStyle name="Normal 10 2 2 6 4 4" xfId="13348" xr:uid="{00000000-0005-0000-0000-000021340000}"/>
    <cellStyle name="Normal 10 2 2 6 4 4 2" xfId="13349" xr:uid="{00000000-0005-0000-0000-000022340000}"/>
    <cellStyle name="Normal 10 2 2 6 4 4 2 2" xfId="13350" xr:uid="{00000000-0005-0000-0000-000023340000}"/>
    <cellStyle name="Normal 10 2 2 6 4 4 3" xfId="13351" xr:uid="{00000000-0005-0000-0000-000024340000}"/>
    <cellStyle name="Normal 10 2 2 6 4 5" xfId="13352" xr:uid="{00000000-0005-0000-0000-000025340000}"/>
    <cellStyle name="Normal 10 2 2 6 4 5 2" xfId="13353" xr:uid="{00000000-0005-0000-0000-000026340000}"/>
    <cellStyle name="Normal 10 2 2 6 4 6" xfId="13354" xr:uid="{00000000-0005-0000-0000-000027340000}"/>
    <cellStyle name="Normal 10 2 2 6 4 6 2" xfId="13355" xr:uid="{00000000-0005-0000-0000-000028340000}"/>
    <cellStyle name="Normal 10 2 2 6 4 7" xfId="13356" xr:uid="{00000000-0005-0000-0000-000029340000}"/>
    <cellStyle name="Normal 10 2 2 6 5" xfId="13357" xr:uid="{00000000-0005-0000-0000-00002A340000}"/>
    <cellStyle name="Normal 10 2 2 6 5 2" xfId="13358" xr:uid="{00000000-0005-0000-0000-00002B340000}"/>
    <cellStyle name="Normal 10 2 2 6 5 2 2" xfId="13359" xr:uid="{00000000-0005-0000-0000-00002C340000}"/>
    <cellStyle name="Normal 10 2 2 6 5 2 2 2" xfId="13360" xr:uid="{00000000-0005-0000-0000-00002D340000}"/>
    <cellStyle name="Normal 10 2 2 6 5 2 3" xfId="13361" xr:uid="{00000000-0005-0000-0000-00002E340000}"/>
    <cellStyle name="Normal 10 2 2 6 5 3" xfId="13362" xr:uid="{00000000-0005-0000-0000-00002F340000}"/>
    <cellStyle name="Normal 10 2 2 6 5 3 2" xfId="13363" xr:uid="{00000000-0005-0000-0000-000030340000}"/>
    <cellStyle name="Normal 10 2 2 6 5 3 2 2" xfId="13364" xr:uid="{00000000-0005-0000-0000-000031340000}"/>
    <cellStyle name="Normal 10 2 2 6 5 3 3" xfId="13365" xr:uid="{00000000-0005-0000-0000-000032340000}"/>
    <cellStyle name="Normal 10 2 2 6 5 4" xfId="13366" xr:uid="{00000000-0005-0000-0000-000033340000}"/>
    <cellStyle name="Normal 10 2 2 6 5 4 2" xfId="13367" xr:uid="{00000000-0005-0000-0000-000034340000}"/>
    <cellStyle name="Normal 10 2 2 6 5 5" xfId="13368" xr:uid="{00000000-0005-0000-0000-000035340000}"/>
    <cellStyle name="Normal 10 2 2 6 6" xfId="13369" xr:uid="{00000000-0005-0000-0000-000036340000}"/>
    <cellStyle name="Normal 10 2 2 6 6 2" xfId="13370" xr:uid="{00000000-0005-0000-0000-000037340000}"/>
    <cellStyle name="Normal 10 2 2 6 6 2 2" xfId="13371" xr:uid="{00000000-0005-0000-0000-000038340000}"/>
    <cellStyle name="Normal 10 2 2 6 6 2 2 2" xfId="13372" xr:uid="{00000000-0005-0000-0000-000039340000}"/>
    <cellStyle name="Normal 10 2 2 6 6 2 3" xfId="13373" xr:uid="{00000000-0005-0000-0000-00003A340000}"/>
    <cellStyle name="Normal 10 2 2 6 6 3" xfId="13374" xr:uid="{00000000-0005-0000-0000-00003B340000}"/>
    <cellStyle name="Normal 10 2 2 6 6 3 2" xfId="13375" xr:uid="{00000000-0005-0000-0000-00003C340000}"/>
    <cellStyle name="Normal 10 2 2 6 6 4" xfId="13376" xr:uid="{00000000-0005-0000-0000-00003D340000}"/>
    <cellStyle name="Normal 10 2 2 6 7" xfId="13377" xr:uid="{00000000-0005-0000-0000-00003E340000}"/>
    <cellStyle name="Normal 10 2 2 6 7 2" xfId="13378" xr:uid="{00000000-0005-0000-0000-00003F340000}"/>
    <cellStyle name="Normal 10 2 2 6 7 2 2" xfId="13379" xr:uid="{00000000-0005-0000-0000-000040340000}"/>
    <cellStyle name="Normal 10 2 2 6 7 3" xfId="13380" xr:uid="{00000000-0005-0000-0000-000041340000}"/>
    <cellStyle name="Normal 10 2 2 6 8" xfId="13381" xr:uid="{00000000-0005-0000-0000-000042340000}"/>
    <cellStyle name="Normal 10 2 2 6 8 2" xfId="13382" xr:uid="{00000000-0005-0000-0000-000043340000}"/>
    <cellStyle name="Normal 10 2 2 6 8 2 2" xfId="13383" xr:uid="{00000000-0005-0000-0000-000044340000}"/>
    <cellStyle name="Normal 10 2 2 6 8 3" xfId="13384" xr:uid="{00000000-0005-0000-0000-000045340000}"/>
    <cellStyle name="Normal 10 2 2 6 9" xfId="13385" xr:uid="{00000000-0005-0000-0000-000046340000}"/>
    <cellStyle name="Normal 10 2 2 6 9 2" xfId="13386" xr:uid="{00000000-0005-0000-0000-000047340000}"/>
    <cellStyle name="Normal 10 2 2 7" xfId="13387" xr:uid="{00000000-0005-0000-0000-000048340000}"/>
    <cellStyle name="Normal 10 2 2 7 2" xfId="13388" xr:uid="{00000000-0005-0000-0000-000049340000}"/>
    <cellStyle name="Normal 10 2 2 7 2 2" xfId="13389" xr:uid="{00000000-0005-0000-0000-00004A340000}"/>
    <cellStyle name="Normal 10 2 2 7 2 2 2" xfId="13390" xr:uid="{00000000-0005-0000-0000-00004B340000}"/>
    <cellStyle name="Normal 10 2 2 7 2 2 2 2" xfId="13391" xr:uid="{00000000-0005-0000-0000-00004C340000}"/>
    <cellStyle name="Normal 10 2 2 7 2 2 2 2 2" xfId="13392" xr:uid="{00000000-0005-0000-0000-00004D340000}"/>
    <cellStyle name="Normal 10 2 2 7 2 2 2 3" xfId="13393" xr:uid="{00000000-0005-0000-0000-00004E340000}"/>
    <cellStyle name="Normal 10 2 2 7 2 2 3" xfId="13394" xr:uid="{00000000-0005-0000-0000-00004F340000}"/>
    <cellStyle name="Normal 10 2 2 7 2 2 3 2" xfId="13395" xr:uid="{00000000-0005-0000-0000-000050340000}"/>
    <cellStyle name="Normal 10 2 2 7 2 2 3 2 2" xfId="13396" xr:uid="{00000000-0005-0000-0000-000051340000}"/>
    <cellStyle name="Normal 10 2 2 7 2 2 3 3" xfId="13397" xr:uid="{00000000-0005-0000-0000-000052340000}"/>
    <cellStyle name="Normal 10 2 2 7 2 2 4" xfId="13398" xr:uid="{00000000-0005-0000-0000-000053340000}"/>
    <cellStyle name="Normal 10 2 2 7 2 2 4 2" xfId="13399" xr:uid="{00000000-0005-0000-0000-000054340000}"/>
    <cellStyle name="Normal 10 2 2 7 2 2 5" xfId="13400" xr:uid="{00000000-0005-0000-0000-000055340000}"/>
    <cellStyle name="Normal 10 2 2 7 2 3" xfId="13401" xr:uid="{00000000-0005-0000-0000-000056340000}"/>
    <cellStyle name="Normal 10 2 2 7 2 3 2" xfId="13402" xr:uid="{00000000-0005-0000-0000-000057340000}"/>
    <cellStyle name="Normal 10 2 2 7 2 3 2 2" xfId="13403" xr:uid="{00000000-0005-0000-0000-000058340000}"/>
    <cellStyle name="Normal 10 2 2 7 2 3 3" xfId="13404" xr:uid="{00000000-0005-0000-0000-000059340000}"/>
    <cellStyle name="Normal 10 2 2 7 2 4" xfId="13405" xr:uid="{00000000-0005-0000-0000-00005A340000}"/>
    <cellStyle name="Normal 10 2 2 7 2 4 2" xfId="13406" xr:uid="{00000000-0005-0000-0000-00005B340000}"/>
    <cellStyle name="Normal 10 2 2 7 2 4 2 2" xfId="13407" xr:uid="{00000000-0005-0000-0000-00005C340000}"/>
    <cellStyle name="Normal 10 2 2 7 2 4 3" xfId="13408" xr:uid="{00000000-0005-0000-0000-00005D340000}"/>
    <cellStyle name="Normal 10 2 2 7 2 5" xfId="13409" xr:uid="{00000000-0005-0000-0000-00005E340000}"/>
    <cellStyle name="Normal 10 2 2 7 2 5 2" xfId="13410" xr:uid="{00000000-0005-0000-0000-00005F340000}"/>
    <cellStyle name="Normal 10 2 2 7 2 6" xfId="13411" xr:uid="{00000000-0005-0000-0000-000060340000}"/>
    <cellStyle name="Normal 10 2 2 7 2 6 2" xfId="13412" xr:uid="{00000000-0005-0000-0000-000061340000}"/>
    <cellStyle name="Normal 10 2 2 7 2 7" xfId="13413" xr:uid="{00000000-0005-0000-0000-000062340000}"/>
    <cellStyle name="Normal 10 2 2 7 3" xfId="13414" xr:uid="{00000000-0005-0000-0000-000063340000}"/>
    <cellStyle name="Normal 10 2 2 7 3 2" xfId="13415" xr:uid="{00000000-0005-0000-0000-000064340000}"/>
    <cellStyle name="Normal 10 2 2 7 3 2 2" xfId="13416" xr:uid="{00000000-0005-0000-0000-000065340000}"/>
    <cellStyle name="Normal 10 2 2 7 3 2 2 2" xfId="13417" xr:uid="{00000000-0005-0000-0000-000066340000}"/>
    <cellStyle name="Normal 10 2 2 7 3 2 3" xfId="13418" xr:uid="{00000000-0005-0000-0000-000067340000}"/>
    <cellStyle name="Normal 10 2 2 7 3 3" xfId="13419" xr:uid="{00000000-0005-0000-0000-000068340000}"/>
    <cellStyle name="Normal 10 2 2 7 3 3 2" xfId="13420" xr:uid="{00000000-0005-0000-0000-000069340000}"/>
    <cellStyle name="Normal 10 2 2 7 3 3 2 2" xfId="13421" xr:uid="{00000000-0005-0000-0000-00006A340000}"/>
    <cellStyle name="Normal 10 2 2 7 3 3 3" xfId="13422" xr:uid="{00000000-0005-0000-0000-00006B340000}"/>
    <cellStyle name="Normal 10 2 2 7 3 4" xfId="13423" xr:uid="{00000000-0005-0000-0000-00006C340000}"/>
    <cellStyle name="Normal 10 2 2 7 3 4 2" xfId="13424" xr:uid="{00000000-0005-0000-0000-00006D340000}"/>
    <cellStyle name="Normal 10 2 2 7 3 5" xfId="13425" xr:uid="{00000000-0005-0000-0000-00006E340000}"/>
    <cellStyle name="Normal 10 2 2 7 4" xfId="13426" xr:uid="{00000000-0005-0000-0000-00006F340000}"/>
    <cellStyle name="Normal 10 2 2 7 4 2" xfId="13427" xr:uid="{00000000-0005-0000-0000-000070340000}"/>
    <cellStyle name="Normal 10 2 2 7 4 2 2" xfId="13428" xr:uid="{00000000-0005-0000-0000-000071340000}"/>
    <cellStyle name="Normal 10 2 2 7 4 3" xfId="13429" xr:uid="{00000000-0005-0000-0000-000072340000}"/>
    <cellStyle name="Normal 10 2 2 7 5" xfId="13430" xr:uid="{00000000-0005-0000-0000-000073340000}"/>
    <cellStyle name="Normal 10 2 2 7 5 2" xfId="13431" xr:uid="{00000000-0005-0000-0000-000074340000}"/>
    <cellStyle name="Normal 10 2 2 7 5 2 2" xfId="13432" xr:uid="{00000000-0005-0000-0000-000075340000}"/>
    <cellStyle name="Normal 10 2 2 7 5 3" xfId="13433" xr:uid="{00000000-0005-0000-0000-000076340000}"/>
    <cellStyle name="Normal 10 2 2 7 6" xfId="13434" xr:uid="{00000000-0005-0000-0000-000077340000}"/>
    <cellStyle name="Normal 10 2 2 7 6 2" xfId="13435" xr:uid="{00000000-0005-0000-0000-000078340000}"/>
    <cellStyle name="Normal 10 2 2 7 7" xfId="13436" xr:uid="{00000000-0005-0000-0000-000079340000}"/>
    <cellStyle name="Normal 10 2 2 7 7 2" xfId="13437" xr:uid="{00000000-0005-0000-0000-00007A340000}"/>
    <cellStyle name="Normal 10 2 2 7 8" xfId="13438" xr:uid="{00000000-0005-0000-0000-00007B340000}"/>
    <cellStyle name="Normal 10 2 2 8" xfId="13439" xr:uid="{00000000-0005-0000-0000-00007C340000}"/>
    <cellStyle name="Normal 10 2 2 8 2" xfId="13440" xr:uid="{00000000-0005-0000-0000-00007D340000}"/>
    <cellStyle name="Normal 10 2 2 8 2 2" xfId="13441" xr:uid="{00000000-0005-0000-0000-00007E340000}"/>
    <cellStyle name="Normal 10 2 2 8 2 2 2" xfId="13442" xr:uid="{00000000-0005-0000-0000-00007F340000}"/>
    <cellStyle name="Normal 10 2 2 8 2 2 2 2" xfId="13443" xr:uid="{00000000-0005-0000-0000-000080340000}"/>
    <cellStyle name="Normal 10 2 2 8 2 2 3" xfId="13444" xr:uid="{00000000-0005-0000-0000-000081340000}"/>
    <cellStyle name="Normal 10 2 2 8 2 3" xfId="13445" xr:uid="{00000000-0005-0000-0000-000082340000}"/>
    <cellStyle name="Normal 10 2 2 8 2 3 2" xfId="13446" xr:uid="{00000000-0005-0000-0000-000083340000}"/>
    <cellStyle name="Normal 10 2 2 8 2 3 2 2" xfId="13447" xr:uid="{00000000-0005-0000-0000-000084340000}"/>
    <cellStyle name="Normal 10 2 2 8 2 3 3" xfId="13448" xr:uid="{00000000-0005-0000-0000-000085340000}"/>
    <cellStyle name="Normal 10 2 2 8 2 4" xfId="13449" xr:uid="{00000000-0005-0000-0000-000086340000}"/>
    <cellStyle name="Normal 10 2 2 8 2 4 2" xfId="13450" xr:uid="{00000000-0005-0000-0000-000087340000}"/>
    <cellStyle name="Normal 10 2 2 8 2 5" xfId="13451" xr:uid="{00000000-0005-0000-0000-000088340000}"/>
    <cellStyle name="Normal 10 2 2 8 3" xfId="13452" xr:uid="{00000000-0005-0000-0000-000089340000}"/>
    <cellStyle name="Normal 10 2 2 8 3 2" xfId="13453" xr:uid="{00000000-0005-0000-0000-00008A340000}"/>
    <cellStyle name="Normal 10 2 2 8 3 2 2" xfId="13454" xr:uid="{00000000-0005-0000-0000-00008B340000}"/>
    <cellStyle name="Normal 10 2 2 8 3 3" xfId="13455" xr:uid="{00000000-0005-0000-0000-00008C340000}"/>
    <cellStyle name="Normal 10 2 2 8 4" xfId="13456" xr:uid="{00000000-0005-0000-0000-00008D340000}"/>
    <cellStyle name="Normal 10 2 2 8 4 2" xfId="13457" xr:uid="{00000000-0005-0000-0000-00008E340000}"/>
    <cellStyle name="Normal 10 2 2 8 4 2 2" xfId="13458" xr:uid="{00000000-0005-0000-0000-00008F340000}"/>
    <cellStyle name="Normal 10 2 2 8 4 3" xfId="13459" xr:uid="{00000000-0005-0000-0000-000090340000}"/>
    <cellStyle name="Normal 10 2 2 8 5" xfId="13460" xr:uid="{00000000-0005-0000-0000-000091340000}"/>
    <cellStyle name="Normal 10 2 2 8 5 2" xfId="13461" xr:uid="{00000000-0005-0000-0000-000092340000}"/>
    <cellStyle name="Normal 10 2 2 8 6" xfId="13462" xr:uid="{00000000-0005-0000-0000-000093340000}"/>
    <cellStyle name="Normal 10 2 2 8 6 2" xfId="13463" xr:uid="{00000000-0005-0000-0000-000094340000}"/>
    <cellStyle name="Normal 10 2 2 8 7" xfId="13464" xr:uid="{00000000-0005-0000-0000-000095340000}"/>
    <cellStyle name="Normal 10 2 2 9" xfId="13465" xr:uid="{00000000-0005-0000-0000-000096340000}"/>
    <cellStyle name="Normal 10 2 2 9 2" xfId="13466" xr:uid="{00000000-0005-0000-0000-000097340000}"/>
    <cellStyle name="Normal 10 2 2 9 2 2" xfId="13467" xr:uid="{00000000-0005-0000-0000-000098340000}"/>
    <cellStyle name="Normal 10 2 2 9 2 2 2" xfId="13468" xr:uid="{00000000-0005-0000-0000-000099340000}"/>
    <cellStyle name="Normal 10 2 2 9 2 2 2 2" xfId="13469" xr:uid="{00000000-0005-0000-0000-00009A340000}"/>
    <cellStyle name="Normal 10 2 2 9 2 2 3" xfId="13470" xr:uid="{00000000-0005-0000-0000-00009B340000}"/>
    <cellStyle name="Normal 10 2 2 9 2 3" xfId="13471" xr:uid="{00000000-0005-0000-0000-00009C340000}"/>
    <cellStyle name="Normal 10 2 2 9 2 3 2" xfId="13472" xr:uid="{00000000-0005-0000-0000-00009D340000}"/>
    <cellStyle name="Normal 10 2 2 9 2 3 2 2" xfId="13473" xr:uid="{00000000-0005-0000-0000-00009E340000}"/>
    <cellStyle name="Normal 10 2 2 9 2 3 3" xfId="13474" xr:uid="{00000000-0005-0000-0000-00009F340000}"/>
    <cellStyle name="Normal 10 2 2 9 2 4" xfId="13475" xr:uid="{00000000-0005-0000-0000-0000A0340000}"/>
    <cellStyle name="Normal 10 2 2 9 2 4 2" xfId="13476" xr:uid="{00000000-0005-0000-0000-0000A1340000}"/>
    <cellStyle name="Normal 10 2 2 9 2 5" xfId="13477" xr:uid="{00000000-0005-0000-0000-0000A2340000}"/>
    <cellStyle name="Normal 10 2 2 9 3" xfId="13478" xr:uid="{00000000-0005-0000-0000-0000A3340000}"/>
    <cellStyle name="Normal 10 2 2 9 3 2" xfId="13479" xr:uid="{00000000-0005-0000-0000-0000A4340000}"/>
    <cellStyle name="Normal 10 2 2 9 3 2 2" xfId="13480" xr:uid="{00000000-0005-0000-0000-0000A5340000}"/>
    <cellStyle name="Normal 10 2 2 9 3 3" xfId="13481" xr:uid="{00000000-0005-0000-0000-0000A6340000}"/>
    <cellStyle name="Normal 10 2 2 9 4" xfId="13482" xr:uid="{00000000-0005-0000-0000-0000A7340000}"/>
    <cellStyle name="Normal 10 2 2 9 4 2" xfId="13483" xr:uid="{00000000-0005-0000-0000-0000A8340000}"/>
    <cellStyle name="Normal 10 2 2 9 4 2 2" xfId="13484" xr:uid="{00000000-0005-0000-0000-0000A9340000}"/>
    <cellStyle name="Normal 10 2 2 9 4 3" xfId="13485" xr:uid="{00000000-0005-0000-0000-0000AA340000}"/>
    <cellStyle name="Normal 10 2 2 9 5" xfId="13486" xr:uid="{00000000-0005-0000-0000-0000AB340000}"/>
    <cellStyle name="Normal 10 2 2 9 5 2" xfId="13487" xr:uid="{00000000-0005-0000-0000-0000AC340000}"/>
    <cellStyle name="Normal 10 2 2 9 6" xfId="13488" xr:uid="{00000000-0005-0000-0000-0000AD340000}"/>
    <cellStyle name="Normal 10 2 2 9 6 2" xfId="13489" xr:uid="{00000000-0005-0000-0000-0000AE340000}"/>
    <cellStyle name="Normal 10 2 2 9 7" xfId="13490" xr:uid="{00000000-0005-0000-0000-0000AF340000}"/>
    <cellStyle name="Normal 10 2 3" xfId="13491" xr:uid="{00000000-0005-0000-0000-0000B0340000}"/>
    <cellStyle name="Normal 10 2 3 10" xfId="13492" xr:uid="{00000000-0005-0000-0000-0000B1340000}"/>
    <cellStyle name="Normal 10 2 3 10 2" xfId="13493" xr:uid="{00000000-0005-0000-0000-0000B2340000}"/>
    <cellStyle name="Normal 10 2 3 10 2 2" xfId="13494" xr:uid="{00000000-0005-0000-0000-0000B3340000}"/>
    <cellStyle name="Normal 10 2 3 10 2 2 2" xfId="13495" xr:uid="{00000000-0005-0000-0000-0000B4340000}"/>
    <cellStyle name="Normal 10 2 3 10 2 3" xfId="13496" xr:uid="{00000000-0005-0000-0000-0000B5340000}"/>
    <cellStyle name="Normal 10 2 3 10 3" xfId="13497" xr:uid="{00000000-0005-0000-0000-0000B6340000}"/>
    <cellStyle name="Normal 10 2 3 10 3 2" xfId="13498" xr:uid="{00000000-0005-0000-0000-0000B7340000}"/>
    <cellStyle name="Normal 10 2 3 10 4" xfId="13499" xr:uid="{00000000-0005-0000-0000-0000B8340000}"/>
    <cellStyle name="Normal 10 2 3 11" xfId="13500" xr:uid="{00000000-0005-0000-0000-0000B9340000}"/>
    <cellStyle name="Normal 10 2 3 11 2" xfId="13501" xr:uid="{00000000-0005-0000-0000-0000BA340000}"/>
    <cellStyle name="Normal 10 2 3 11 2 2" xfId="13502" xr:uid="{00000000-0005-0000-0000-0000BB340000}"/>
    <cellStyle name="Normal 10 2 3 11 2 2 2" xfId="13503" xr:uid="{00000000-0005-0000-0000-0000BC340000}"/>
    <cellStyle name="Normal 10 2 3 11 2 3" xfId="13504" xr:uid="{00000000-0005-0000-0000-0000BD340000}"/>
    <cellStyle name="Normal 10 2 3 11 3" xfId="13505" xr:uid="{00000000-0005-0000-0000-0000BE340000}"/>
    <cellStyle name="Normal 10 2 3 11 3 2" xfId="13506" xr:uid="{00000000-0005-0000-0000-0000BF340000}"/>
    <cellStyle name="Normal 10 2 3 11 4" xfId="13507" xr:uid="{00000000-0005-0000-0000-0000C0340000}"/>
    <cellStyle name="Normal 10 2 3 12" xfId="13508" xr:uid="{00000000-0005-0000-0000-0000C1340000}"/>
    <cellStyle name="Normal 10 2 3 12 2" xfId="13509" xr:uid="{00000000-0005-0000-0000-0000C2340000}"/>
    <cellStyle name="Normal 10 2 3 12 2 2" xfId="13510" xr:uid="{00000000-0005-0000-0000-0000C3340000}"/>
    <cellStyle name="Normal 10 2 3 12 3" xfId="13511" xr:uid="{00000000-0005-0000-0000-0000C4340000}"/>
    <cellStyle name="Normal 10 2 3 13" xfId="13512" xr:uid="{00000000-0005-0000-0000-0000C5340000}"/>
    <cellStyle name="Normal 10 2 3 13 2" xfId="13513" xr:uid="{00000000-0005-0000-0000-0000C6340000}"/>
    <cellStyle name="Normal 10 2 3 14" xfId="13514" xr:uid="{00000000-0005-0000-0000-0000C7340000}"/>
    <cellStyle name="Normal 10 2 3 14 2" xfId="13515" xr:uid="{00000000-0005-0000-0000-0000C8340000}"/>
    <cellStyle name="Normal 10 2 3 15" xfId="13516" xr:uid="{00000000-0005-0000-0000-0000C9340000}"/>
    <cellStyle name="Normal 10 2 3 2" xfId="13517" xr:uid="{00000000-0005-0000-0000-0000CA340000}"/>
    <cellStyle name="Normal 10 2 3 2 10" xfId="13518" xr:uid="{00000000-0005-0000-0000-0000CB340000}"/>
    <cellStyle name="Normal 10 2 3 2 10 2" xfId="13519" xr:uid="{00000000-0005-0000-0000-0000CC340000}"/>
    <cellStyle name="Normal 10 2 3 2 11" xfId="13520" xr:uid="{00000000-0005-0000-0000-0000CD340000}"/>
    <cellStyle name="Normal 10 2 3 2 11 2" xfId="13521" xr:uid="{00000000-0005-0000-0000-0000CE340000}"/>
    <cellStyle name="Normal 10 2 3 2 12" xfId="13522" xr:uid="{00000000-0005-0000-0000-0000CF340000}"/>
    <cellStyle name="Normal 10 2 3 2 2" xfId="13523" xr:uid="{00000000-0005-0000-0000-0000D0340000}"/>
    <cellStyle name="Normal 10 2 3 2 2 10" xfId="13524" xr:uid="{00000000-0005-0000-0000-0000D1340000}"/>
    <cellStyle name="Normal 10 2 3 2 2 10 2" xfId="13525" xr:uid="{00000000-0005-0000-0000-0000D2340000}"/>
    <cellStyle name="Normal 10 2 3 2 2 11" xfId="13526" xr:uid="{00000000-0005-0000-0000-0000D3340000}"/>
    <cellStyle name="Normal 10 2 3 2 2 2" xfId="13527" xr:uid="{00000000-0005-0000-0000-0000D4340000}"/>
    <cellStyle name="Normal 10 2 3 2 2 2 2" xfId="13528" xr:uid="{00000000-0005-0000-0000-0000D5340000}"/>
    <cellStyle name="Normal 10 2 3 2 2 2 2 2" xfId="13529" xr:uid="{00000000-0005-0000-0000-0000D6340000}"/>
    <cellStyle name="Normal 10 2 3 2 2 2 2 2 2" xfId="13530" xr:uid="{00000000-0005-0000-0000-0000D7340000}"/>
    <cellStyle name="Normal 10 2 3 2 2 2 2 2 2 2" xfId="13531" xr:uid="{00000000-0005-0000-0000-0000D8340000}"/>
    <cellStyle name="Normal 10 2 3 2 2 2 2 2 2 2 2" xfId="13532" xr:uid="{00000000-0005-0000-0000-0000D9340000}"/>
    <cellStyle name="Normal 10 2 3 2 2 2 2 2 2 3" xfId="13533" xr:uid="{00000000-0005-0000-0000-0000DA340000}"/>
    <cellStyle name="Normal 10 2 3 2 2 2 2 2 3" xfId="13534" xr:uid="{00000000-0005-0000-0000-0000DB340000}"/>
    <cellStyle name="Normal 10 2 3 2 2 2 2 2 3 2" xfId="13535" xr:uid="{00000000-0005-0000-0000-0000DC340000}"/>
    <cellStyle name="Normal 10 2 3 2 2 2 2 2 3 2 2" xfId="13536" xr:uid="{00000000-0005-0000-0000-0000DD340000}"/>
    <cellStyle name="Normal 10 2 3 2 2 2 2 2 3 3" xfId="13537" xr:uid="{00000000-0005-0000-0000-0000DE340000}"/>
    <cellStyle name="Normal 10 2 3 2 2 2 2 2 4" xfId="13538" xr:uid="{00000000-0005-0000-0000-0000DF340000}"/>
    <cellStyle name="Normal 10 2 3 2 2 2 2 2 4 2" xfId="13539" xr:uid="{00000000-0005-0000-0000-0000E0340000}"/>
    <cellStyle name="Normal 10 2 3 2 2 2 2 2 5" xfId="13540" xr:uid="{00000000-0005-0000-0000-0000E1340000}"/>
    <cellStyle name="Normal 10 2 3 2 2 2 2 3" xfId="13541" xr:uid="{00000000-0005-0000-0000-0000E2340000}"/>
    <cellStyle name="Normal 10 2 3 2 2 2 2 3 2" xfId="13542" xr:uid="{00000000-0005-0000-0000-0000E3340000}"/>
    <cellStyle name="Normal 10 2 3 2 2 2 2 3 2 2" xfId="13543" xr:uid="{00000000-0005-0000-0000-0000E4340000}"/>
    <cellStyle name="Normal 10 2 3 2 2 2 2 3 3" xfId="13544" xr:uid="{00000000-0005-0000-0000-0000E5340000}"/>
    <cellStyle name="Normal 10 2 3 2 2 2 2 4" xfId="13545" xr:uid="{00000000-0005-0000-0000-0000E6340000}"/>
    <cellStyle name="Normal 10 2 3 2 2 2 2 4 2" xfId="13546" xr:uid="{00000000-0005-0000-0000-0000E7340000}"/>
    <cellStyle name="Normal 10 2 3 2 2 2 2 4 2 2" xfId="13547" xr:uid="{00000000-0005-0000-0000-0000E8340000}"/>
    <cellStyle name="Normal 10 2 3 2 2 2 2 4 3" xfId="13548" xr:uid="{00000000-0005-0000-0000-0000E9340000}"/>
    <cellStyle name="Normal 10 2 3 2 2 2 2 5" xfId="13549" xr:uid="{00000000-0005-0000-0000-0000EA340000}"/>
    <cellStyle name="Normal 10 2 3 2 2 2 2 5 2" xfId="13550" xr:uid="{00000000-0005-0000-0000-0000EB340000}"/>
    <cellStyle name="Normal 10 2 3 2 2 2 2 6" xfId="13551" xr:uid="{00000000-0005-0000-0000-0000EC340000}"/>
    <cellStyle name="Normal 10 2 3 2 2 2 2 6 2" xfId="13552" xr:uid="{00000000-0005-0000-0000-0000ED340000}"/>
    <cellStyle name="Normal 10 2 3 2 2 2 2 7" xfId="13553" xr:uid="{00000000-0005-0000-0000-0000EE340000}"/>
    <cellStyle name="Normal 10 2 3 2 2 2 3" xfId="13554" xr:uid="{00000000-0005-0000-0000-0000EF340000}"/>
    <cellStyle name="Normal 10 2 3 2 2 2 3 2" xfId="13555" xr:uid="{00000000-0005-0000-0000-0000F0340000}"/>
    <cellStyle name="Normal 10 2 3 2 2 2 3 2 2" xfId="13556" xr:uid="{00000000-0005-0000-0000-0000F1340000}"/>
    <cellStyle name="Normal 10 2 3 2 2 2 3 2 2 2" xfId="13557" xr:uid="{00000000-0005-0000-0000-0000F2340000}"/>
    <cellStyle name="Normal 10 2 3 2 2 2 3 2 3" xfId="13558" xr:uid="{00000000-0005-0000-0000-0000F3340000}"/>
    <cellStyle name="Normal 10 2 3 2 2 2 3 3" xfId="13559" xr:uid="{00000000-0005-0000-0000-0000F4340000}"/>
    <cellStyle name="Normal 10 2 3 2 2 2 3 3 2" xfId="13560" xr:uid="{00000000-0005-0000-0000-0000F5340000}"/>
    <cellStyle name="Normal 10 2 3 2 2 2 3 3 2 2" xfId="13561" xr:uid="{00000000-0005-0000-0000-0000F6340000}"/>
    <cellStyle name="Normal 10 2 3 2 2 2 3 3 3" xfId="13562" xr:uid="{00000000-0005-0000-0000-0000F7340000}"/>
    <cellStyle name="Normal 10 2 3 2 2 2 3 4" xfId="13563" xr:uid="{00000000-0005-0000-0000-0000F8340000}"/>
    <cellStyle name="Normal 10 2 3 2 2 2 3 4 2" xfId="13564" xr:uid="{00000000-0005-0000-0000-0000F9340000}"/>
    <cellStyle name="Normal 10 2 3 2 2 2 3 5" xfId="13565" xr:uid="{00000000-0005-0000-0000-0000FA340000}"/>
    <cellStyle name="Normal 10 2 3 2 2 2 4" xfId="13566" xr:uid="{00000000-0005-0000-0000-0000FB340000}"/>
    <cellStyle name="Normal 10 2 3 2 2 2 4 2" xfId="13567" xr:uid="{00000000-0005-0000-0000-0000FC340000}"/>
    <cellStyle name="Normal 10 2 3 2 2 2 4 2 2" xfId="13568" xr:uid="{00000000-0005-0000-0000-0000FD340000}"/>
    <cellStyle name="Normal 10 2 3 2 2 2 4 3" xfId="13569" xr:uid="{00000000-0005-0000-0000-0000FE340000}"/>
    <cellStyle name="Normal 10 2 3 2 2 2 5" xfId="13570" xr:uid="{00000000-0005-0000-0000-0000FF340000}"/>
    <cellStyle name="Normal 10 2 3 2 2 2 5 2" xfId="13571" xr:uid="{00000000-0005-0000-0000-000000350000}"/>
    <cellStyle name="Normal 10 2 3 2 2 2 5 2 2" xfId="13572" xr:uid="{00000000-0005-0000-0000-000001350000}"/>
    <cellStyle name="Normal 10 2 3 2 2 2 5 3" xfId="13573" xr:uid="{00000000-0005-0000-0000-000002350000}"/>
    <cellStyle name="Normal 10 2 3 2 2 2 6" xfId="13574" xr:uid="{00000000-0005-0000-0000-000003350000}"/>
    <cellStyle name="Normal 10 2 3 2 2 2 6 2" xfId="13575" xr:uid="{00000000-0005-0000-0000-000004350000}"/>
    <cellStyle name="Normal 10 2 3 2 2 2 7" xfId="13576" xr:uid="{00000000-0005-0000-0000-000005350000}"/>
    <cellStyle name="Normal 10 2 3 2 2 2 7 2" xfId="13577" xr:uid="{00000000-0005-0000-0000-000006350000}"/>
    <cellStyle name="Normal 10 2 3 2 2 2 8" xfId="13578" xr:uid="{00000000-0005-0000-0000-000007350000}"/>
    <cellStyle name="Normal 10 2 3 2 2 3" xfId="13579" xr:uid="{00000000-0005-0000-0000-000008350000}"/>
    <cellStyle name="Normal 10 2 3 2 2 3 2" xfId="13580" xr:uid="{00000000-0005-0000-0000-000009350000}"/>
    <cellStyle name="Normal 10 2 3 2 2 3 2 2" xfId="13581" xr:uid="{00000000-0005-0000-0000-00000A350000}"/>
    <cellStyle name="Normal 10 2 3 2 2 3 2 2 2" xfId="13582" xr:uid="{00000000-0005-0000-0000-00000B350000}"/>
    <cellStyle name="Normal 10 2 3 2 2 3 2 2 2 2" xfId="13583" xr:uid="{00000000-0005-0000-0000-00000C350000}"/>
    <cellStyle name="Normal 10 2 3 2 2 3 2 2 3" xfId="13584" xr:uid="{00000000-0005-0000-0000-00000D350000}"/>
    <cellStyle name="Normal 10 2 3 2 2 3 2 3" xfId="13585" xr:uid="{00000000-0005-0000-0000-00000E350000}"/>
    <cellStyle name="Normal 10 2 3 2 2 3 2 3 2" xfId="13586" xr:uid="{00000000-0005-0000-0000-00000F350000}"/>
    <cellStyle name="Normal 10 2 3 2 2 3 2 3 2 2" xfId="13587" xr:uid="{00000000-0005-0000-0000-000010350000}"/>
    <cellStyle name="Normal 10 2 3 2 2 3 2 3 3" xfId="13588" xr:uid="{00000000-0005-0000-0000-000011350000}"/>
    <cellStyle name="Normal 10 2 3 2 2 3 2 4" xfId="13589" xr:uid="{00000000-0005-0000-0000-000012350000}"/>
    <cellStyle name="Normal 10 2 3 2 2 3 2 4 2" xfId="13590" xr:uid="{00000000-0005-0000-0000-000013350000}"/>
    <cellStyle name="Normal 10 2 3 2 2 3 2 5" xfId="13591" xr:uid="{00000000-0005-0000-0000-000014350000}"/>
    <cellStyle name="Normal 10 2 3 2 2 3 3" xfId="13592" xr:uid="{00000000-0005-0000-0000-000015350000}"/>
    <cellStyle name="Normal 10 2 3 2 2 3 3 2" xfId="13593" xr:uid="{00000000-0005-0000-0000-000016350000}"/>
    <cellStyle name="Normal 10 2 3 2 2 3 3 2 2" xfId="13594" xr:uid="{00000000-0005-0000-0000-000017350000}"/>
    <cellStyle name="Normal 10 2 3 2 2 3 3 3" xfId="13595" xr:uid="{00000000-0005-0000-0000-000018350000}"/>
    <cellStyle name="Normal 10 2 3 2 2 3 4" xfId="13596" xr:uid="{00000000-0005-0000-0000-000019350000}"/>
    <cellStyle name="Normal 10 2 3 2 2 3 4 2" xfId="13597" xr:uid="{00000000-0005-0000-0000-00001A350000}"/>
    <cellStyle name="Normal 10 2 3 2 2 3 4 2 2" xfId="13598" xr:uid="{00000000-0005-0000-0000-00001B350000}"/>
    <cellStyle name="Normal 10 2 3 2 2 3 4 3" xfId="13599" xr:uid="{00000000-0005-0000-0000-00001C350000}"/>
    <cellStyle name="Normal 10 2 3 2 2 3 5" xfId="13600" xr:uid="{00000000-0005-0000-0000-00001D350000}"/>
    <cellStyle name="Normal 10 2 3 2 2 3 5 2" xfId="13601" xr:uid="{00000000-0005-0000-0000-00001E350000}"/>
    <cellStyle name="Normal 10 2 3 2 2 3 6" xfId="13602" xr:uid="{00000000-0005-0000-0000-00001F350000}"/>
    <cellStyle name="Normal 10 2 3 2 2 3 6 2" xfId="13603" xr:uid="{00000000-0005-0000-0000-000020350000}"/>
    <cellStyle name="Normal 10 2 3 2 2 3 7" xfId="13604" xr:uid="{00000000-0005-0000-0000-000021350000}"/>
    <cellStyle name="Normal 10 2 3 2 2 4" xfId="13605" xr:uid="{00000000-0005-0000-0000-000022350000}"/>
    <cellStyle name="Normal 10 2 3 2 2 4 2" xfId="13606" xr:uid="{00000000-0005-0000-0000-000023350000}"/>
    <cellStyle name="Normal 10 2 3 2 2 4 2 2" xfId="13607" xr:uid="{00000000-0005-0000-0000-000024350000}"/>
    <cellStyle name="Normal 10 2 3 2 2 4 2 2 2" xfId="13608" xr:uid="{00000000-0005-0000-0000-000025350000}"/>
    <cellStyle name="Normal 10 2 3 2 2 4 2 2 2 2" xfId="13609" xr:uid="{00000000-0005-0000-0000-000026350000}"/>
    <cellStyle name="Normal 10 2 3 2 2 4 2 2 3" xfId="13610" xr:uid="{00000000-0005-0000-0000-000027350000}"/>
    <cellStyle name="Normal 10 2 3 2 2 4 2 3" xfId="13611" xr:uid="{00000000-0005-0000-0000-000028350000}"/>
    <cellStyle name="Normal 10 2 3 2 2 4 2 3 2" xfId="13612" xr:uid="{00000000-0005-0000-0000-000029350000}"/>
    <cellStyle name="Normal 10 2 3 2 2 4 2 3 2 2" xfId="13613" xr:uid="{00000000-0005-0000-0000-00002A350000}"/>
    <cellStyle name="Normal 10 2 3 2 2 4 2 3 3" xfId="13614" xr:uid="{00000000-0005-0000-0000-00002B350000}"/>
    <cellStyle name="Normal 10 2 3 2 2 4 2 4" xfId="13615" xr:uid="{00000000-0005-0000-0000-00002C350000}"/>
    <cellStyle name="Normal 10 2 3 2 2 4 2 4 2" xfId="13616" xr:uid="{00000000-0005-0000-0000-00002D350000}"/>
    <cellStyle name="Normal 10 2 3 2 2 4 2 5" xfId="13617" xr:uid="{00000000-0005-0000-0000-00002E350000}"/>
    <cellStyle name="Normal 10 2 3 2 2 4 3" xfId="13618" xr:uid="{00000000-0005-0000-0000-00002F350000}"/>
    <cellStyle name="Normal 10 2 3 2 2 4 3 2" xfId="13619" xr:uid="{00000000-0005-0000-0000-000030350000}"/>
    <cellStyle name="Normal 10 2 3 2 2 4 3 2 2" xfId="13620" xr:uid="{00000000-0005-0000-0000-000031350000}"/>
    <cellStyle name="Normal 10 2 3 2 2 4 3 3" xfId="13621" xr:uid="{00000000-0005-0000-0000-000032350000}"/>
    <cellStyle name="Normal 10 2 3 2 2 4 4" xfId="13622" xr:uid="{00000000-0005-0000-0000-000033350000}"/>
    <cellStyle name="Normal 10 2 3 2 2 4 4 2" xfId="13623" xr:uid="{00000000-0005-0000-0000-000034350000}"/>
    <cellStyle name="Normal 10 2 3 2 2 4 4 2 2" xfId="13624" xr:uid="{00000000-0005-0000-0000-000035350000}"/>
    <cellStyle name="Normal 10 2 3 2 2 4 4 3" xfId="13625" xr:uid="{00000000-0005-0000-0000-000036350000}"/>
    <cellStyle name="Normal 10 2 3 2 2 4 5" xfId="13626" xr:uid="{00000000-0005-0000-0000-000037350000}"/>
    <cellStyle name="Normal 10 2 3 2 2 4 5 2" xfId="13627" xr:uid="{00000000-0005-0000-0000-000038350000}"/>
    <cellStyle name="Normal 10 2 3 2 2 4 6" xfId="13628" xr:uid="{00000000-0005-0000-0000-000039350000}"/>
    <cellStyle name="Normal 10 2 3 2 2 4 6 2" xfId="13629" xr:uid="{00000000-0005-0000-0000-00003A350000}"/>
    <cellStyle name="Normal 10 2 3 2 2 4 7" xfId="13630" xr:uid="{00000000-0005-0000-0000-00003B350000}"/>
    <cellStyle name="Normal 10 2 3 2 2 5" xfId="13631" xr:uid="{00000000-0005-0000-0000-00003C350000}"/>
    <cellStyle name="Normal 10 2 3 2 2 5 2" xfId="13632" xr:uid="{00000000-0005-0000-0000-00003D350000}"/>
    <cellStyle name="Normal 10 2 3 2 2 5 2 2" xfId="13633" xr:uid="{00000000-0005-0000-0000-00003E350000}"/>
    <cellStyle name="Normal 10 2 3 2 2 5 2 2 2" xfId="13634" xr:uid="{00000000-0005-0000-0000-00003F350000}"/>
    <cellStyle name="Normal 10 2 3 2 2 5 2 3" xfId="13635" xr:uid="{00000000-0005-0000-0000-000040350000}"/>
    <cellStyle name="Normal 10 2 3 2 2 5 3" xfId="13636" xr:uid="{00000000-0005-0000-0000-000041350000}"/>
    <cellStyle name="Normal 10 2 3 2 2 5 3 2" xfId="13637" xr:uid="{00000000-0005-0000-0000-000042350000}"/>
    <cellStyle name="Normal 10 2 3 2 2 5 3 2 2" xfId="13638" xr:uid="{00000000-0005-0000-0000-000043350000}"/>
    <cellStyle name="Normal 10 2 3 2 2 5 3 3" xfId="13639" xr:uid="{00000000-0005-0000-0000-000044350000}"/>
    <cellStyle name="Normal 10 2 3 2 2 5 4" xfId="13640" xr:uid="{00000000-0005-0000-0000-000045350000}"/>
    <cellStyle name="Normal 10 2 3 2 2 5 4 2" xfId="13641" xr:uid="{00000000-0005-0000-0000-000046350000}"/>
    <cellStyle name="Normal 10 2 3 2 2 5 5" xfId="13642" xr:uid="{00000000-0005-0000-0000-000047350000}"/>
    <cellStyle name="Normal 10 2 3 2 2 6" xfId="13643" xr:uid="{00000000-0005-0000-0000-000048350000}"/>
    <cellStyle name="Normal 10 2 3 2 2 6 2" xfId="13644" xr:uid="{00000000-0005-0000-0000-000049350000}"/>
    <cellStyle name="Normal 10 2 3 2 2 6 2 2" xfId="13645" xr:uid="{00000000-0005-0000-0000-00004A350000}"/>
    <cellStyle name="Normal 10 2 3 2 2 6 2 2 2" xfId="13646" xr:uid="{00000000-0005-0000-0000-00004B350000}"/>
    <cellStyle name="Normal 10 2 3 2 2 6 2 3" xfId="13647" xr:uid="{00000000-0005-0000-0000-00004C350000}"/>
    <cellStyle name="Normal 10 2 3 2 2 6 3" xfId="13648" xr:uid="{00000000-0005-0000-0000-00004D350000}"/>
    <cellStyle name="Normal 10 2 3 2 2 6 3 2" xfId="13649" xr:uid="{00000000-0005-0000-0000-00004E350000}"/>
    <cellStyle name="Normal 10 2 3 2 2 6 4" xfId="13650" xr:uid="{00000000-0005-0000-0000-00004F350000}"/>
    <cellStyle name="Normal 10 2 3 2 2 7" xfId="13651" xr:uid="{00000000-0005-0000-0000-000050350000}"/>
    <cellStyle name="Normal 10 2 3 2 2 7 2" xfId="13652" xr:uid="{00000000-0005-0000-0000-000051350000}"/>
    <cellStyle name="Normal 10 2 3 2 2 7 2 2" xfId="13653" xr:uid="{00000000-0005-0000-0000-000052350000}"/>
    <cellStyle name="Normal 10 2 3 2 2 7 3" xfId="13654" xr:uid="{00000000-0005-0000-0000-000053350000}"/>
    <cellStyle name="Normal 10 2 3 2 2 8" xfId="13655" xr:uid="{00000000-0005-0000-0000-000054350000}"/>
    <cellStyle name="Normal 10 2 3 2 2 8 2" xfId="13656" xr:uid="{00000000-0005-0000-0000-000055350000}"/>
    <cellStyle name="Normal 10 2 3 2 2 8 2 2" xfId="13657" xr:uid="{00000000-0005-0000-0000-000056350000}"/>
    <cellStyle name="Normal 10 2 3 2 2 8 3" xfId="13658" xr:uid="{00000000-0005-0000-0000-000057350000}"/>
    <cellStyle name="Normal 10 2 3 2 2 9" xfId="13659" xr:uid="{00000000-0005-0000-0000-000058350000}"/>
    <cellStyle name="Normal 10 2 3 2 2 9 2" xfId="13660" xr:uid="{00000000-0005-0000-0000-000059350000}"/>
    <cellStyle name="Normal 10 2 3 2 3" xfId="13661" xr:uid="{00000000-0005-0000-0000-00005A350000}"/>
    <cellStyle name="Normal 10 2 3 2 3 2" xfId="13662" xr:uid="{00000000-0005-0000-0000-00005B350000}"/>
    <cellStyle name="Normal 10 2 3 2 3 2 2" xfId="13663" xr:uid="{00000000-0005-0000-0000-00005C350000}"/>
    <cellStyle name="Normal 10 2 3 2 3 2 2 2" xfId="13664" xr:uid="{00000000-0005-0000-0000-00005D350000}"/>
    <cellStyle name="Normal 10 2 3 2 3 2 2 2 2" xfId="13665" xr:uid="{00000000-0005-0000-0000-00005E350000}"/>
    <cellStyle name="Normal 10 2 3 2 3 2 2 2 2 2" xfId="13666" xr:uid="{00000000-0005-0000-0000-00005F350000}"/>
    <cellStyle name="Normal 10 2 3 2 3 2 2 2 3" xfId="13667" xr:uid="{00000000-0005-0000-0000-000060350000}"/>
    <cellStyle name="Normal 10 2 3 2 3 2 2 3" xfId="13668" xr:uid="{00000000-0005-0000-0000-000061350000}"/>
    <cellStyle name="Normal 10 2 3 2 3 2 2 3 2" xfId="13669" xr:uid="{00000000-0005-0000-0000-000062350000}"/>
    <cellStyle name="Normal 10 2 3 2 3 2 2 3 2 2" xfId="13670" xr:uid="{00000000-0005-0000-0000-000063350000}"/>
    <cellStyle name="Normal 10 2 3 2 3 2 2 3 3" xfId="13671" xr:uid="{00000000-0005-0000-0000-000064350000}"/>
    <cellStyle name="Normal 10 2 3 2 3 2 2 4" xfId="13672" xr:uid="{00000000-0005-0000-0000-000065350000}"/>
    <cellStyle name="Normal 10 2 3 2 3 2 2 4 2" xfId="13673" xr:uid="{00000000-0005-0000-0000-000066350000}"/>
    <cellStyle name="Normal 10 2 3 2 3 2 2 5" xfId="13674" xr:uid="{00000000-0005-0000-0000-000067350000}"/>
    <cellStyle name="Normal 10 2 3 2 3 2 3" xfId="13675" xr:uid="{00000000-0005-0000-0000-000068350000}"/>
    <cellStyle name="Normal 10 2 3 2 3 2 3 2" xfId="13676" xr:uid="{00000000-0005-0000-0000-000069350000}"/>
    <cellStyle name="Normal 10 2 3 2 3 2 3 2 2" xfId="13677" xr:uid="{00000000-0005-0000-0000-00006A350000}"/>
    <cellStyle name="Normal 10 2 3 2 3 2 3 3" xfId="13678" xr:uid="{00000000-0005-0000-0000-00006B350000}"/>
    <cellStyle name="Normal 10 2 3 2 3 2 4" xfId="13679" xr:uid="{00000000-0005-0000-0000-00006C350000}"/>
    <cellStyle name="Normal 10 2 3 2 3 2 4 2" xfId="13680" xr:uid="{00000000-0005-0000-0000-00006D350000}"/>
    <cellStyle name="Normal 10 2 3 2 3 2 4 2 2" xfId="13681" xr:uid="{00000000-0005-0000-0000-00006E350000}"/>
    <cellStyle name="Normal 10 2 3 2 3 2 4 3" xfId="13682" xr:uid="{00000000-0005-0000-0000-00006F350000}"/>
    <cellStyle name="Normal 10 2 3 2 3 2 5" xfId="13683" xr:uid="{00000000-0005-0000-0000-000070350000}"/>
    <cellStyle name="Normal 10 2 3 2 3 2 5 2" xfId="13684" xr:uid="{00000000-0005-0000-0000-000071350000}"/>
    <cellStyle name="Normal 10 2 3 2 3 2 6" xfId="13685" xr:uid="{00000000-0005-0000-0000-000072350000}"/>
    <cellStyle name="Normal 10 2 3 2 3 2 6 2" xfId="13686" xr:uid="{00000000-0005-0000-0000-000073350000}"/>
    <cellStyle name="Normal 10 2 3 2 3 2 7" xfId="13687" xr:uid="{00000000-0005-0000-0000-000074350000}"/>
    <cellStyle name="Normal 10 2 3 2 3 3" xfId="13688" xr:uid="{00000000-0005-0000-0000-000075350000}"/>
    <cellStyle name="Normal 10 2 3 2 3 3 2" xfId="13689" xr:uid="{00000000-0005-0000-0000-000076350000}"/>
    <cellStyle name="Normal 10 2 3 2 3 3 2 2" xfId="13690" xr:uid="{00000000-0005-0000-0000-000077350000}"/>
    <cellStyle name="Normal 10 2 3 2 3 3 2 2 2" xfId="13691" xr:uid="{00000000-0005-0000-0000-000078350000}"/>
    <cellStyle name="Normal 10 2 3 2 3 3 2 3" xfId="13692" xr:uid="{00000000-0005-0000-0000-000079350000}"/>
    <cellStyle name="Normal 10 2 3 2 3 3 3" xfId="13693" xr:uid="{00000000-0005-0000-0000-00007A350000}"/>
    <cellStyle name="Normal 10 2 3 2 3 3 3 2" xfId="13694" xr:uid="{00000000-0005-0000-0000-00007B350000}"/>
    <cellStyle name="Normal 10 2 3 2 3 3 3 2 2" xfId="13695" xr:uid="{00000000-0005-0000-0000-00007C350000}"/>
    <cellStyle name="Normal 10 2 3 2 3 3 3 3" xfId="13696" xr:uid="{00000000-0005-0000-0000-00007D350000}"/>
    <cellStyle name="Normal 10 2 3 2 3 3 4" xfId="13697" xr:uid="{00000000-0005-0000-0000-00007E350000}"/>
    <cellStyle name="Normal 10 2 3 2 3 3 4 2" xfId="13698" xr:uid="{00000000-0005-0000-0000-00007F350000}"/>
    <cellStyle name="Normal 10 2 3 2 3 3 5" xfId="13699" xr:uid="{00000000-0005-0000-0000-000080350000}"/>
    <cellStyle name="Normal 10 2 3 2 3 4" xfId="13700" xr:uid="{00000000-0005-0000-0000-000081350000}"/>
    <cellStyle name="Normal 10 2 3 2 3 4 2" xfId="13701" xr:uid="{00000000-0005-0000-0000-000082350000}"/>
    <cellStyle name="Normal 10 2 3 2 3 4 2 2" xfId="13702" xr:uid="{00000000-0005-0000-0000-000083350000}"/>
    <cellStyle name="Normal 10 2 3 2 3 4 3" xfId="13703" xr:uid="{00000000-0005-0000-0000-000084350000}"/>
    <cellStyle name="Normal 10 2 3 2 3 5" xfId="13704" xr:uid="{00000000-0005-0000-0000-000085350000}"/>
    <cellStyle name="Normal 10 2 3 2 3 5 2" xfId="13705" xr:uid="{00000000-0005-0000-0000-000086350000}"/>
    <cellStyle name="Normal 10 2 3 2 3 5 2 2" xfId="13706" xr:uid="{00000000-0005-0000-0000-000087350000}"/>
    <cellStyle name="Normal 10 2 3 2 3 5 3" xfId="13707" xr:uid="{00000000-0005-0000-0000-000088350000}"/>
    <cellStyle name="Normal 10 2 3 2 3 6" xfId="13708" xr:uid="{00000000-0005-0000-0000-000089350000}"/>
    <cellStyle name="Normal 10 2 3 2 3 6 2" xfId="13709" xr:uid="{00000000-0005-0000-0000-00008A350000}"/>
    <cellStyle name="Normal 10 2 3 2 3 7" xfId="13710" xr:uid="{00000000-0005-0000-0000-00008B350000}"/>
    <cellStyle name="Normal 10 2 3 2 3 7 2" xfId="13711" xr:uid="{00000000-0005-0000-0000-00008C350000}"/>
    <cellStyle name="Normal 10 2 3 2 3 8" xfId="13712" xr:uid="{00000000-0005-0000-0000-00008D350000}"/>
    <cellStyle name="Normal 10 2 3 2 4" xfId="13713" xr:uid="{00000000-0005-0000-0000-00008E350000}"/>
    <cellStyle name="Normal 10 2 3 2 4 2" xfId="13714" xr:uid="{00000000-0005-0000-0000-00008F350000}"/>
    <cellStyle name="Normal 10 2 3 2 4 2 2" xfId="13715" xr:uid="{00000000-0005-0000-0000-000090350000}"/>
    <cellStyle name="Normal 10 2 3 2 4 2 2 2" xfId="13716" xr:uid="{00000000-0005-0000-0000-000091350000}"/>
    <cellStyle name="Normal 10 2 3 2 4 2 2 2 2" xfId="13717" xr:uid="{00000000-0005-0000-0000-000092350000}"/>
    <cellStyle name="Normal 10 2 3 2 4 2 2 3" xfId="13718" xr:uid="{00000000-0005-0000-0000-000093350000}"/>
    <cellStyle name="Normal 10 2 3 2 4 2 3" xfId="13719" xr:uid="{00000000-0005-0000-0000-000094350000}"/>
    <cellStyle name="Normal 10 2 3 2 4 2 3 2" xfId="13720" xr:uid="{00000000-0005-0000-0000-000095350000}"/>
    <cellStyle name="Normal 10 2 3 2 4 2 3 2 2" xfId="13721" xr:uid="{00000000-0005-0000-0000-000096350000}"/>
    <cellStyle name="Normal 10 2 3 2 4 2 3 3" xfId="13722" xr:uid="{00000000-0005-0000-0000-000097350000}"/>
    <cellStyle name="Normal 10 2 3 2 4 2 4" xfId="13723" xr:uid="{00000000-0005-0000-0000-000098350000}"/>
    <cellStyle name="Normal 10 2 3 2 4 2 4 2" xfId="13724" xr:uid="{00000000-0005-0000-0000-000099350000}"/>
    <cellStyle name="Normal 10 2 3 2 4 2 5" xfId="13725" xr:uid="{00000000-0005-0000-0000-00009A350000}"/>
    <cellStyle name="Normal 10 2 3 2 4 3" xfId="13726" xr:uid="{00000000-0005-0000-0000-00009B350000}"/>
    <cellStyle name="Normal 10 2 3 2 4 3 2" xfId="13727" xr:uid="{00000000-0005-0000-0000-00009C350000}"/>
    <cellStyle name="Normal 10 2 3 2 4 3 2 2" xfId="13728" xr:uid="{00000000-0005-0000-0000-00009D350000}"/>
    <cellStyle name="Normal 10 2 3 2 4 3 3" xfId="13729" xr:uid="{00000000-0005-0000-0000-00009E350000}"/>
    <cellStyle name="Normal 10 2 3 2 4 4" xfId="13730" xr:uid="{00000000-0005-0000-0000-00009F350000}"/>
    <cellStyle name="Normal 10 2 3 2 4 4 2" xfId="13731" xr:uid="{00000000-0005-0000-0000-0000A0350000}"/>
    <cellStyle name="Normal 10 2 3 2 4 4 2 2" xfId="13732" xr:uid="{00000000-0005-0000-0000-0000A1350000}"/>
    <cellStyle name="Normal 10 2 3 2 4 4 3" xfId="13733" xr:uid="{00000000-0005-0000-0000-0000A2350000}"/>
    <cellStyle name="Normal 10 2 3 2 4 5" xfId="13734" xr:uid="{00000000-0005-0000-0000-0000A3350000}"/>
    <cellStyle name="Normal 10 2 3 2 4 5 2" xfId="13735" xr:uid="{00000000-0005-0000-0000-0000A4350000}"/>
    <cellStyle name="Normal 10 2 3 2 4 6" xfId="13736" xr:uid="{00000000-0005-0000-0000-0000A5350000}"/>
    <cellStyle name="Normal 10 2 3 2 4 6 2" xfId="13737" xr:uid="{00000000-0005-0000-0000-0000A6350000}"/>
    <cellStyle name="Normal 10 2 3 2 4 7" xfId="13738" xr:uid="{00000000-0005-0000-0000-0000A7350000}"/>
    <cellStyle name="Normal 10 2 3 2 5" xfId="13739" xr:uid="{00000000-0005-0000-0000-0000A8350000}"/>
    <cellStyle name="Normal 10 2 3 2 5 2" xfId="13740" xr:uid="{00000000-0005-0000-0000-0000A9350000}"/>
    <cellStyle name="Normal 10 2 3 2 5 2 2" xfId="13741" xr:uid="{00000000-0005-0000-0000-0000AA350000}"/>
    <cellStyle name="Normal 10 2 3 2 5 2 2 2" xfId="13742" xr:uid="{00000000-0005-0000-0000-0000AB350000}"/>
    <cellStyle name="Normal 10 2 3 2 5 2 2 2 2" xfId="13743" xr:uid="{00000000-0005-0000-0000-0000AC350000}"/>
    <cellStyle name="Normal 10 2 3 2 5 2 2 3" xfId="13744" xr:uid="{00000000-0005-0000-0000-0000AD350000}"/>
    <cellStyle name="Normal 10 2 3 2 5 2 3" xfId="13745" xr:uid="{00000000-0005-0000-0000-0000AE350000}"/>
    <cellStyle name="Normal 10 2 3 2 5 2 3 2" xfId="13746" xr:uid="{00000000-0005-0000-0000-0000AF350000}"/>
    <cellStyle name="Normal 10 2 3 2 5 2 3 2 2" xfId="13747" xr:uid="{00000000-0005-0000-0000-0000B0350000}"/>
    <cellStyle name="Normal 10 2 3 2 5 2 3 3" xfId="13748" xr:uid="{00000000-0005-0000-0000-0000B1350000}"/>
    <cellStyle name="Normal 10 2 3 2 5 2 4" xfId="13749" xr:uid="{00000000-0005-0000-0000-0000B2350000}"/>
    <cellStyle name="Normal 10 2 3 2 5 2 4 2" xfId="13750" xr:uid="{00000000-0005-0000-0000-0000B3350000}"/>
    <cellStyle name="Normal 10 2 3 2 5 2 5" xfId="13751" xr:uid="{00000000-0005-0000-0000-0000B4350000}"/>
    <cellStyle name="Normal 10 2 3 2 5 3" xfId="13752" xr:uid="{00000000-0005-0000-0000-0000B5350000}"/>
    <cellStyle name="Normal 10 2 3 2 5 3 2" xfId="13753" xr:uid="{00000000-0005-0000-0000-0000B6350000}"/>
    <cellStyle name="Normal 10 2 3 2 5 3 2 2" xfId="13754" xr:uid="{00000000-0005-0000-0000-0000B7350000}"/>
    <cellStyle name="Normal 10 2 3 2 5 3 3" xfId="13755" xr:uid="{00000000-0005-0000-0000-0000B8350000}"/>
    <cellStyle name="Normal 10 2 3 2 5 4" xfId="13756" xr:uid="{00000000-0005-0000-0000-0000B9350000}"/>
    <cellStyle name="Normal 10 2 3 2 5 4 2" xfId="13757" xr:uid="{00000000-0005-0000-0000-0000BA350000}"/>
    <cellStyle name="Normal 10 2 3 2 5 4 2 2" xfId="13758" xr:uid="{00000000-0005-0000-0000-0000BB350000}"/>
    <cellStyle name="Normal 10 2 3 2 5 4 3" xfId="13759" xr:uid="{00000000-0005-0000-0000-0000BC350000}"/>
    <cellStyle name="Normal 10 2 3 2 5 5" xfId="13760" xr:uid="{00000000-0005-0000-0000-0000BD350000}"/>
    <cellStyle name="Normal 10 2 3 2 5 5 2" xfId="13761" xr:uid="{00000000-0005-0000-0000-0000BE350000}"/>
    <cellStyle name="Normal 10 2 3 2 5 6" xfId="13762" xr:uid="{00000000-0005-0000-0000-0000BF350000}"/>
    <cellStyle name="Normal 10 2 3 2 5 6 2" xfId="13763" xr:uid="{00000000-0005-0000-0000-0000C0350000}"/>
    <cellStyle name="Normal 10 2 3 2 5 7" xfId="13764" xr:uid="{00000000-0005-0000-0000-0000C1350000}"/>
    <cellStyle name="Normal 10 2 3 2 6" xfId="13765" xr:uid="{00000000-0005-0000-0000-0000C2350000}"/>
    <cellStyle name="Normal 10 2 3 2 6 2" xfId="13766" xr:uid="{00000000-0005-0000-0000-0000C3350000}"/>
    <cellStyle name="Normal 10 2 3 2 6 2 2" xfId="13767" xr:uid="{00000000-0005-0000-0000-0000C4350000}"/>
    <cellStyle name="Normal 10 2 3 2 6 2 2 2" xfId="13768" xr:uid="{00000000-0005-0000-0000-0000C5350000}"/>
    <cellStyle name="Normal 10 2 3 2 6 2 3" xfId="13769" xr:uid="{00000000-0005-0000-0000-0000C6350000}"/>
    <cellStyle name="Normal 10 2 3 2 6 3" xfId="13770" xr:uid="{00000000-0005-0000-0000-0000C7350000}"/>
    <cellStyle name="Normal 10 2 3 2 6 3 2" xfId="13771" xr:uid="{00000000-0005-0000-0000-0000C8350000}"/>
    <cellStyle name="Normal 10 2 3 2 6 3 2 2" xfId="13772" xr:uid="{00000000-0005-0000-0000-0000C9350000}"/>
    <cellStyle name="Normal 10 2 3 2 6 3 3" xfId="13773" xr:uid="{00000000-0005-0000-0000-0000CA350000}"/>
    <cellStyle name="Normal 10 2 3 2 6 4" xfId="13774" xr:uid="{00000000-0005-0000-0000-0000CB350000}"/>
    <cellStyle name="Normal 10 2 3 2 6 4 2" xfId="13775" xr:uid="{00000000-0005-0000-0000-0000CC350000}"/>
    <cellStyle name="Normal 10 2 3 2 6 5" xfId="13776" xr:uid="{00000000-0005-0000-0000-0000CD350000}"/>
    <cellStyle name="Normal 10 2 3 2 7" xfId="13777" xr:uid="{00000000-0005-0000-0000-0000CE350000}"/>
    <cellStyle name="Normal 10 2 3 2 7 2" xfId="13778" xr:uid="{00000000-0005-0000-0000-0000CF350000}"/>
    <cellStyle name="Normal 10 2 3 2 7 2 2" xfId="13779" xr:uid="{00000000-0005-0000-0000-0000D0350000}"/>
    <cellStyle name="Normal 10 2 3 2 7 2 2 2" xfId="13780" xr:uid="{00000000-0005-0000-0000-0000D1350000}"/>
    <cellStyle name="Normal 10 2 3 2 7 2 3" xfId="13781" xr:uid="{00000000-0005-0000-0000-0000D2350000}"/>
    <cellStyle name="Normal 10 2 3 2 7 3" xfId="13782" xr:uid="{00000000-0005-0000-0000-0000D3350000}"/>
    <cellStyle name="Normal 10 2 3 2 7 3 2" xfId="13783" xr:uid="{00000000-0005-0000-0000-0000D4350000}"/>
    <cellStyle name="Normal 10 2 3 2 7 4" xfId="13784" xr:uid="{00000000-0005-0000-0000-0000D5350000}"/>
    <cellStyle name="Normal 10 2 3 2 8" xfId="13785" xr:uid="{00000000-0005-0000-0000-0000D6350000}"/>
    <cellStyle name="Normal 10 2 3 2 8 2" xfId="13786" xr:uid="{00000000-0005-0000-0000-0000D7350000}"/>
    <cellStyle name="Normal 10 2 3 2 8 2 2" xfId="13787" xr:uid="{00000000-0005-0000-0000-0000D8350000}"/>
    <cellStyle name="Normal 10 2 3 2 8 3" xfId="13788" xr:uid="{00000000-0005-0000-0000-0000D9350000}"/>
    <cellStyle name="Normal 10 2 3 2 9" xfId="13789" xr:uid="{00000000-0005-0000-0000-0000DA350000}"/>
    <cellStyle name="Normal 10 2 3 2 9 2" xfId="13790" xr:uid="{00000000-0005-0000-0000-0000DB350000}"/>
    <cellStyle name="Normal 10 2 3 2 9 2 2" xfId="13791" xr:uid="{00000000-0005-0000-0000-0000DC350000}"/>
    <cellStyle name="Normal 10 2 3 2 9 3" xfId="13792" xr:uid="{00000000-0005-0000-0000-0000DD350000}"/>
    <cellStyle name="Normal 10 2 3 3" xfId="13793" xr:uid="{00000000-0005-0000-0000-0000DE350000}"/>
    <cellStyle name="Normal 10 2 3 3 10" xfId="13794" xr:uid="{00000000-0005-0000-0000-0000DF350000}"/>
    <cellStyle name="Normal 10 2 3 3 10 2" xfId="13795" xr:uid="{00000000-0005-0000-0000-0000E0350000}"/>
    <cellStyle name="Normal 10 2 3 3 11" xfId="13796" xr:uid="{00000000-0005-0000-0000-0000E1350000}"/>
    <cellStyle name="Normal 10 2 3 3 2" xfId="13797" xr:uid="{00000000-0005-0000-0000-0000E2350000}"/>
    <cellStyle name="Normal 10 2 3 3 2 2" xfId="13798" xr:uid="{00000000-0005-0000-0000-0000E3350000}"/>
    <cellStyle name="Normal 10 2 3 3 2 2 2" xfId="13799" xr:uid="{00000000-0005-0000-0000-0000E4350000}"/>
    <cellStyle name="Normal 10 2 3 3 2 2 2 2" xfId="13800" xr:uid="{00000000-0005-0000-0000-0000E5350000}"/>
    <cellStyle name="Normal 10 2 3 3 2 2 2 2 2" xfId="13801" xr:uid="{00000000-0005-0000-0000-0000E6350000}"/>
    <cellStyle name="Normal 10 2 3 3 2 2 2 2 2 2" xfId="13802" xr:uid="{00000000-0005-0000-0000-0000E7350000}"/>
    <cellStyle name="Normal 10 2 3 3 2 2 2 2 3" xfId="13803" xr:uid="{00000000-0005-0000-0000-0000E8350000}"/>
    <cellStyle name="Normal 10 2 3 3 2 2 2 3" xfId="13804" xr:uid="{00000000-0005-0000-0000-0000E9350000}"/>
    <cellStyle name="Normal 10 2 3 3 2 2 2 3 2" xfId="13805" xr:uid="{00000000-0005-0000-0000-0000EA350000}"/>
    <cellStyle name="Normal 10 2 3 3 2 2 2 3 2 2" xfId="13806" xr:uid="{00000000-0005-0000-0000-0000EB350000}"/>
    <cellStyle name="Normal 10 2 3 3 2 2 2 3 3" xfId="13807" xr:uid="{00000000-0005-0000-0000-0000EC350000}"/>
    <cellStyle name="Normal 10 2 3 3 2 2 2 4" xfId="13808" xr:uid="{00000000-0005-0000-0000-0000ED350000}"/>
    <cellStyle name="Normal 10 2 3 3 2 2 2 4 2" xfId="13809" xr:uid="{00000000-0005-0000-0000-0000EE350000}"/>
    <cellStyle name="Normal 10 2 3 3 2 2 2 5" xfId="13810" xr:uid="{00000000-0005-0000-0000-0000EF350000}"/>
    <cellStyle name="Normal 10 2 3 3 2 2 3" xfId="13811" xr:uid="{00000000-0005-0000-0000-0000F0350000}"/>
    <cellStyle name="Normal 10 2 3 3 2 2 3 2" xfId="13812" xr:uid="{00000000-0005-0000-0000-0000F1350000}"/>
    <cellStyle name="Normal 10 2 3 3 2 2 3 2 2" xfId="13813" xr:uid="{00000000-0005-0000-0000-0000F2350000}"/>
    <cellStyle name="Normal 10 2 3 3 2 2 3 3" xfId="13814" xr:uid="{00000000-0005-0000-0000-0000F3350000}"/>
    <cellStyle name="Normal 10 2 3 3 2 2 4" xfId="13815" xr:uid="{00000000-0005-0000-0000-0000F4350000}"/>
    <cellStyle name="Normal 10 2 3 3 2 2 4 2" xfId="13816" xr:uid="{00000000-0005-0000-0000-0000F5350000}"/>
    <cellStyle name="Normal 10 2 3 3 2 2 4 2 2" xfId="13817" xr:uid="{00000000-0005-0000-0000-0000F6350000}"/>
    <cellStyle name="Normal 10 2 3 3 2 2 4 3" xfId="13818" xr:uid="{00000000-0005-0000-0000-0000F7350000}"/>
    <cellStyle name="Normal 10 2 3 3 2 2 5" xfId="13819" xr:uid="{00000000-0005-0000-0000-0000F8350000}"/>
    <cellStyle name="Normal 10 2 3 3 2 2 5 2" xfId="13820" xr:uid="{00000000-0005-0000-0000-0000F9350000}"/>
    <cellStyle name="Normal 10 2 3 3 2 2 6" xfId="13821" xr:uid="{00000000-0005-0000-0000-0000FA350000}"/>
    <cellStyle name="Normal 10 2 3 3 2 2 6 2" xfId="13822" xr:uid="{00000000-0005-0000-0000-0000FB350000}"/>
    <cellStyle name="Normal 10 2 3 3 2 2 7" xfId="13823" xr:uid="{00000000-0005-0000-0000-0000FC350000}"/>
    <cellStyle name="Normal 10 2 3 3 2 3" xfId="13824" xr:uid="{00000000-0005-0000-0000-0000FD350000}"/>
    <cellStyle name="Normal 10 2 3 3 2 3 2" xfId="13825" xr:uid="{00000000-0005-0000-0000-0000FE350000}"/>
    <cellStyle name="Normal 10 2 3 3 2 3 2 2" xfId="13826" xr:uid="{00000000-0005-0000-0000-0000FF350000}"/>
    <cellStyle name="Normal 10 2 3 3 2 3 2 2 2" xfId="13827" xr:uid="{00000000-0005-0000-0000-000000360000}"/>
    <cellStyle name="Normal 10 2 3 3 2 3 2 3" xfId="13828" xr:uid="{00000000-0005-0000-0000-000001360000}"/>
    <cellStyle name="Normal 10 2 3 3 2 3 3" xfId="13829" xr:uid="{00000000-0005-0000-0000-000002360000}"/>
    <cellStyle name="Normal 10 2 3 3 2 3 3 2" xfId="13830" xr:uid="{00000000-0005-0000-0000-000003360000}"/>
    <cellStyle name="Normal 10 2 3 3 2 3 3 2 2" xfId="13831" xr:uid="{00000000-0005-0000-0000-000004360000}"/>
    <cellStyle name="Normal 10 2 3 3 2 3 3 3" xfId="13832" xr:uid="{00000000-0005-0000-0000-000005360000}"/>
    <cellStyle name="Normal 10 2 3 3 2 3 4" xfId="13833" xr:uid="{00000000-0005-0000-0000-000006360000}"/>
    <cellStyle name="Normal 10 2 3 3 2 3 4 2" xfId="13834" xr:uid="{00000000-0005-0000-0000-000007360000}"/>
    <cellStyle name="Normal 10 2 3 3 2 3 5" xfId="13835" xr:uid="{00000000-0005-0000-0000-000008360000}"/>
    <cellStyle name="Normal 10 2 3 3 2 4" xfId="13836" xr:uid="{00000000-0005-0000-0000-000009360000}"/>
    <cellStyle name="Normal 10 2 3 3 2 4 2" xfId="13837" xr:uid="{00000000-0005-0000-0000-00000A360000}"/>
    <cellStyle name="Normal 10 2 3 3 2 4 2 2" xfId="13838" xr:uid="{00000000-0005-0000-0000-00000B360000}"/>
    <cellStyle name="Normal 10 2 3 3 2 4 3" xfId="13839" xr:uid="{00000000-0005-0000-0000-00000C360000}"/>
    <cellStyle name="Normal 10 2 3 3 2 5" xfId="13840" xr:uid="{00000000-0005-0000-0000-00000D360000}"/>
    <cellStyle name="Normal 10 2 3 3 2 5 2" xfId="13841" xr:uid="{00000000-0005-0000-0000-00000E360000}"/>
    <cellStyle name="Normal 10 2 3 3 2 5 2 2" xfId="13842" xr:uid="{00000000-0005-0000-0000-00000F360000}"/>
    <cellStyle name="Normal 10 2 3 3 2 5 3" xfId="13843" xr:uid="{00000000-0005-0000-0000-000010360000}"/>
    <cellStyle name="Normal 10 2 3 3 2 6" xfId="13844" xr:uid="{00000000-0005-0000-0000-000011360000}"/>
    <cellStyle name="Normal 10 2 3 3 2 6 2" xfId="13845" xr:uid="{00000000-0005-0000-0000-000012360000}"/>
    <cellStyle name="Normal 10 2 3 3 2 7" xfId="13846" xr:uid="{00000000-0005-0000-0000-000013360000}"/>
    <cellStyle name="Normal 10 2 3 3 2 7 2" xfId="13847" xr:uid="{00000000-0005-0000-0000-000014360000}"/>
    <cellStyle name="Normal 10 2 3 3 2 8" xfId="13848" xr:uid="{00000000-0005-0000-0000-000015360000}"/>
    <cellStyle name="Normal 10 2 3 3 3" xfId="13849" xr:uid="{00000000-0005-0000-0000-000016360000}"/>
    <cellStyle name="Normal 10 2 3 3 3 2" xfId="13850" xr:uid="{00000000-0005-0000-0000-000017360000}"/>
    <cellStyle name="Normal 10 2 3 3 3 2 2" xfId="13851" xr:uid="{00000000-0005-0000-0000-000018360000}"/>
    <cellStyle name="Normal 10 2 3 3 3 2 2 2" xfId="13852" xr:uid="{00000000-0005-0000-0000-000019360000}"/>
    <cellStyle name="Normal 10 2 3 3 3 2 2 2 2" xfId="13853" xr:uid="{00000000-0005-0000-0000-00001A360000}"/>
    <cellStyle name="Normal 10 2 3 3 3 2 2 3" xfId="13854" xr:uid="{00000000-0005-0000-0000-00001B360000}"/>
    <cellStyle name="Normal 10 2 3 3 3 2 3" xfId="13855" xr:uid="{00000000-0005-0000-0000-00001C360000}"/>
    <cellStyle name="Normal 10 2 3 3 3 2 3 2" xfId="13856" xr:uid="{00000000-0005-0000-0000-00001D360000}"/>
    <cellStyle name="Normal 10 2 3 3 3 2 3 2 2" xfId="13857" xr:uid="{00000000-0005-0000-0000-00001E360000}"/>
    <cellStyle name="Normal 10 2 3 3 3 2 3 3" xfId="13858" xr:uid="{00000000-0005-0000-0000-00001F360000}"/>
    <cellStyle name="Normal 10 2 3 3 3 2 4" xfId="13859" xr:uid="{00000000-0005-0000-0000-000020360000}"/>
    <cellStyle name="Normal 10 2 3 3 3 2 4 2" xfId="13860" xr:uid="{00000000-0005-0000-0000-000021360000}"/>
    <cellStyle name="Normal 10 2 3 3 3 2 5" xfId="13861" xr:uid="{00000000-0005-0000-0000-000022360000}"/>
    <cellStyle name="Normal 10 2 3 3 3 3" xfId="13862" xr:uid="{00000000-0005-0000-0000-000023360000}"/>
    <cellStyle name="Normal 10 2 3 3 3 3 2" xfId="13863" xr:uid="{00000000-0005-0000-0000-000024360000}"/>
    <cellStyle name="Normal 10 2 3 3 3 3 2 2" xfId="13864" xr:uid="{00000000-0005-0000-0000-000025360000}"/>
    <cellStyle name="Normal 10 2 3 3 3 3 3" xfId="13865" xr:uid="{00000000-0005-0000-0000-000026360000}"/>
    <cellStyle name="Normal 10 2 3 3 3 4" xfId="13866" xr:uid="{00000000-0005-0000-0000-000027360000}"/>
    <cellStyle name="Normal 10 2 3 3 3 4 2" xfId="13867" xr:uid="{00000000-0005-0000-0000-000028360000}"/>
    <cellStyle name="Normal 10 2 3 3 3 4 2 2" xfId="13868" xr:uid="{00000000-0005-0000-0000-000029360000}"/>
    <cellStyle name="Normal 10 2 3 3 3 4 3" xfId="13869" xr:uid="{00000000-0005-0000-0000-00002A360000}"/>
    <cellStyle name="Normal 10 2 3 3 3 5" xfId="13870" xr:uid="{00000000-0005-0000-0000-00002B360000}"/>
    <cellStyle name="Normal 10 2 3 3 3 5 2" xfId="13871" xr:uid="{00000000-0005-0000-0000-00002C360000}"/>
    <cellStyle name="Normal 10 2 3 3 3 6" xfId="13872" xr:uid="{00000000-0005-0000-0000-00002D360000}"/>
    <cellStyle name="Normal 10 2 3 3 3 6 2" xfId="13873" xr:uid="{00000000-0005-0000-0000-00002E360000}"/>
    <cellStyle name="Normal 10 2 3 3 3 7" xfId="13874" xr:uid="{00000000-0005-0000-0000-00002F360000}"/>
    <cellStyle name="Normal 10 2 3 3 4" xfId="13875" xr:uid="{00000000-0005-0000-0000-000030360000}"/>
    <cellStyle name="Normal 10 2 3 3 4 2" xfId="13876" xr:uid="{00000000-0005-0000-0000-000031360000}"/>
    <cellStyle name="Normal 10 2 3 3 4 2 2" xfId="13877" xr:uid="{00000000-0005-0000-0000-000032360000}"/>
    <cellStyle name="Normal 10 2 3 3 4 2 2 2" xfId="13878" xr:uid="{00000000-0005-0000-0000-000033360000}"/>
    <cellStyle name="Normal 10 2 3 3 4 2 2 2 2" xfId="13879" xr:uid="{00000000-0005-0000-0000-000034360000}"/>
    <cellStyle name="Normal 10 2 3 3 4 2 2 3" xfId="13880" xr:uid="{00000000-0005-0000-0000-000035360000}"/>
    <cellStyle name="Normal 10 2 3 3 4 2 3" xfId="13881" xr:uid="{00000000-0005-0000-0000-000036360000}"/>
    <cellStyle name="Normal 10 2 3 3 4 2 3 2" xfId="13882" xr:uid="{00000000-0005-0000-0000-000037360000}"/>
    <cellStyle name="Normal 10 2 3 3 4 2 3 2 2" xfId="13883" xr:uid="{00000000-0005-0000-0000-000038360000}"/>
    <cellStyle name="Normal 10 2 3 3 4 2 3 3" xfId="13884" xr:uid="{00000000-0005-0000-0000-000039360000}"/>
    <cellStyle name="Normal 10 2 3 3 4 2 4" xfId="13885" xr:uid="{00000000-0005-0000-0000-00003A360000}"/>
    <cellStyle name="Normal 10 2 3 3 4 2 4 2" xfId="13886" xr:uid="{00000000-0005-0000-0000-00003B360000}"/>
    <cellStyle name="Normal 10 2 3 3 4 2 5" xfId="13887" xr:uid="{00000000-0005-0000-0000-00003C360000}"/>
    <cellStyle name="Normal 10 2 3 3 4 3" xfId="13888" xr:uid="{00000000-0005-0000-0000-00003D360000}"/>
    <cellStyle name="Normal 10 2 3 3 4 3 2" xfId="13889" xr:uid="{00000000-0005-0000-0000-00003E360000}"/>
    <cellStyle name="Normal 10 2 3 3 4 3 2 2" xfId="13890" xr:uid="{00000000-0005-0000-0000-00003F360000}"/>
    <cellStyle name="Normal 10 2 3 3 4 3 3" xfId="13891" xr:uid="{00000000-0005-0000-0000-000040360000}"/>
    <cellStyle name="Normal 10 2 3 3 4 4" xfId="13892" xr:uid="{00000000-0005-0000-0000-000041360000}"/>
    <cellStyle name="Normal 10 2 3 3 4 4 2" xfId="13893" xr:uid="{00000000-0005-0000-0000-000042360000}"/>
    <cellStyle name="Normal 10 2 3 3 4 4 2 2" xfId="13894" xr:uid="{00000000-0005-0000-0000-000043360000}"/>
    <cellStyle name="Normal 10 2 3 3 4 4 3" xfId="13895" xr:uid="{00000000-0005-0000-0000-000044360000}"/>
    <cellStyle name="Normal 10 2 3 3 4 5" xfId="13896" xr:uid="{00000000-0005-0000-0000-000045360000}"/>
    <cellStyle name="Normal 10 2 3 3 4 5 2" xfId="13897" xr:uid="{00000000-0005-0000-0000-000046360000}"/>
    <cellStyle name="Normal 10 2 3 3 4 6" xfId="13898" xr:uid="{00000000-0005-0000-0000-000047360000}"/>
    <cellStyle name="Normal 10 2 3 3 4 6 2" xfId="13899" xr:uid="{00000000-0005-0000-0000-000048360000}"/>
    <cellStyle name="Normal 10 2 3 3 4 7" xfId="13900" xr:uid="{00000000-0005-0000-0000-000049360000}"/>
    <cellStyle name="Normal 10 2 3 3 5" xfId="13901" xr:uid="{00000000-0005-0000-0000-00004A360000}"/>
    <cellStyle name="Normal 10 2 3 3 5 2" xfId="13902" xr:uid="{00000000-0005-0000-0000-00004B360000}"/>
    <cellStyle name="Normal 10 2 3 3 5 2 2" xfId="13903" xr:uid="{00000000-0005-0000-0000-00004C360000}"/>
    <cellStyle name="Normal 10 2 3 3 5 2 2 2" xfId="13904" xr:uid="{00000000-0005-0000-0000-00004D360000}"/>
    <cellStyle name="Normal 10 2 3 3 5 2 3" xfId="13905" xr:uid="{00000000-0005-0000-0000-00004E360000}"/>
    <cellStyle name="Normal 10 2 3 3 5 3" xfId="13906" xr:uid="{00000000-0005-0000-0000-00004F360000}"/>
    <cellStyle name="Normal 10 2 3 3 5 3 2" xfId="13907" xr:uid="{00000000-0005-0000-0000-000050360000}"/>
    <cellStyle name="Normal 10 2 3 3 5 3 2 2" xfId="13908" xr:uid="{00000000-0005-0000-0000-000051360000}"/>
    <cellStyle name="Normal 10 2 3 3 5 3 3" xfId="13909" xr:uid="{00000000-0005-0000-0000-000052360000}"/>
    <cellStyle name="Normal 10 2 3 3 5 4" xfId="13910" xr:uid="{00000000-0005-0000-0000-000053360000}"/>
    <cellStyle name="Normal 10 2 3 3 5 4 2" xfId="13911" xr:uid="{00000000-0005-0000-0000-000054360000}"/>
    <cellStyle name="Normal 10 2 3 3 5 5" xfId="13912" xr:uid="{00000000-0005-0000-0000-000055360000}"/>
    <cellStyle name="Normal 10 2 3 3 6" xfId="13913" xr:uid="{00000000-0005-0000-0000-000056360000}"/>
    <cellStyle name="Normal 10 2 3 3 6 2" xfId="13914" xr:uid="{00000000-0005-0000-0000-000057360000}"/>
    <cellStyle name="Normal 10 2 3 3 6 2 2" xfId="13915" xr:uid="{00000000-0005-0000-0000-000058360000}"/>
    <cellStyle name="Normal 10 2 3 3 6 2 2 2" xfId="13916" xr:uid="{00000000-0005-0000-0000-000059360000}"/>
    <cellStyle name="Normal 10 2 3 3 6 2 3" xfId="13917" xr:uid="{00000000-0005-0000-0000-00005A360000}"/>
    <cellStyle name="Normal 10 2 3 3 6 3" xfId="13918" xr:uid="{00000000-0005-0000-0000-00005B360000}"/>
    <cellStyle name="Normal 10 2 3 3 6 3 2" xfId="13919" xr:uid="{00000000-0005-0000-0000-00005C360000}"/>
    <cellStyle name="Normal 10 2 3 3 6 4" xfId="13920" xr:uid="{00000000-0005-0000-0000-00005D360000}"/>
    <cellStyle name="Normal 10 2 3 3 7" xfId="13921" xr:uid="{00000000-0005-0000-0000-00005E360000}"/>
    <cellStyle name="Normal 10 2 3 3 7 2" xfId="13922" xr:uid="{00000000-0005-0000-0000-00005F360000}"/>
    <cellStyle name="Normal 10 2 3 3 7 2 2" xfId="13923" xr:uid="{00000000-0005-0000-0000-000060360000}"/>
    <cellStyle name="Normal 10 2 3 3 7 3" xfId="13924" xr:uid="{00000000-0005-0000-0000-000061360000}"/>
    <cellStyle name="Normal 10 2 3 3 8" xfId="13925" xr:uid="{00000000-0005-0000-0000-000062360000}"/>
    <cellStyle name="Normal 10 2 3 3 8 2" xfId="13926" xr:uid="{00000000-0005-0000-0000-000063360000}"/>
    <cellStyle name="Normal 10 2 3 3 8 2 2" xfId="13927" xr:uid="{00000000-0005-0000-0000-000064360000}"/>
    <cellStyle name="Normal 10 2 3 3 8 3" xfId="13928" xr:uid="{00000000-0005-0000-0000-000065360000}"/>
    <cellStyle name="Normal 10 2 3 3 9" xfId="13929" xr:uid="{00000000-0005-0000-0000-000066360000}"/>
    <cellStyle name="Normal 10 2 3 3 9 2" xfId="13930" xr:uid="{00000000-0005-0000-0000-000067360000}"/>
    <cellStyle name="Normal 10 2 3 4" xfId="13931" xr:uid="{00000000-0005-0000-0000-000068360000}"/>
    <cellStyle name="Normal 10 2 3 4 10" xfId="13932" xr:uid="{00000000-0005-0000-0000-000069360000}"/>
    <cellStyle name="Normal 10 2 3 4 10 2" xfId="13933" xr:uid="{00000000-0005-0000-0000-00006A360000}"/>
    <cellStyle name="Normal 10 2 3 4 11" xfId="13934" xr:uid="{00000000-0005-0000-0000-00006B360000}"/>
    <cellStyle name="Normal 10 2 3 4 2" xfId="13935" xr:uid="{00000000-0005-0000-0000-00006C360000}"/>
    <cellStyle name="Normal 10 2 3 4 2 2" xfId="13936" xr:uid="{00000000-0005-0000-0000-00006D360000}"/>
    <cellStyle name="Normal 10 2 3 4 2 2 2" xfId="13937" xr:uid="{00000000-0005-0000-0000-00006E360000}"/>
    <cellStyle name="Normal 10 2 3 4 2 2 2 2" xfId="13938" xr:uid="{00000000-0005-0000-0000-00006F360000}"/>
    <cellStyle name="Normal 10 2 3 4 2 2 2 2 2" xfId="13939" xr:uid="{00000000-0005-0000-0000-000070360000}"/>
    <cellStyle name="Normal 10 2 3 4 2 2 2 2 2 2" xfId="13940" xr:uid="{00000000-0005-0000-0000-000071360000}"/>
    <cellStyle name="Normal 10 2 3 4 2 2 2 2 3" xfId="13941" xr:uid="{00000000-0005-0000-0000-000072360000}"/>
    <cellStyle name="Normal 10 2 3 4 2 2 2 3" xfId="13942" xr:uid="{00000000-0005-0000-0000-000073360000}"/>
    <cellStyle name="Normal 10 2 3 4 2 2 2 3 2" xfId="13943" xr:uid="{00000000-0005-0000-0000-000074360000}"/>
    <cellStyle name="Normal 10 2 3 4 2 2 2 3 2 2" xfId="13944" xr:uid="{00000000-0005-0000-0000-000075360000}"/>
    <cellStyle name="Normal 10 2 3 4 2 2 2 3 3" xfId="13945" xr:uid="{00000000-0005-0000-0000-000076360000}"/>
    <cellStyle name="Normal 10 2 3 4 2 2 2 4" xfId="13946" xr:uid="{00000000-0005-0000-0000-000077360000}"/>
    <cellStyle name="Normal 10 2 3 4 2 2 2 4 2" xfId="13947" xr:uid="{00000000-0005-0000-0000-000078360000}"/>
    <cellStyle name="Normal 10 2 3 4 2 2 2 5" xfId="13948" xr:uid="{00000000-0005-0000-0000-000079360000}"/>
    <cellStyle name="Normal 10 2 3 4 2 2 3" xfId="13949" xr:uid="{00000000-0005-0000-0000-00007A360000}"/>
    <cellStyle name="Normal 10 2 3 4 2 2 3 2" xfId="13950" xr:uid="{00000000-0005-0000-0000-00007B360000}"/>
    <cellStyle name="Normal 10 2 3 4 2 2 3 2 2" xfId="13951" xr:uid="{00000000-0005-0000-0000-00007C360000}"/>
    <cellStyle name="Normal 10 2 3 4 2 2 3 3" xfId="13952" xr:uid="{00000000-0005-0000-0000-00007D360000}"/>
    <cellStyle name="Normal 10 2 3 4 2 2 4" xfId="13953" xr:uid="{00000000-0005-0000-0000-00007E360000}"/>
    <cellStyle name="Normal 10 2 3 4 2 2 4 2" xfId="13954" xr:uid="{00000000-0005-0000-0000-00007F360000}"/>
    <cellStyle name="Normal 10 2 3 4 2 2 4 2 2" xfId="13955" xr:uid="{00000000-0005-0000-0000-000080360000}"/>
    <cellStyle name="Normal 10 2 3 4 2 2 4 3" xfId="13956" xr:uid="{00000000-0005-0000-0000-000081360000}"/>
    <cellStyle name="Normal 10 2 3 4 2 2 5" xfId="13957" xr:uid="{00000000-0005-0000-0000-000082360000}"/>
    <cellStyle name="Normal 10 2 3 4 2 2 5 2" xfId="13958" xr:uid="{00000000-0005-0000-0000-000083360000}"/>
    <cellStyle name="Normal 10 2 3 4 2 2 6" xfId="13959" xr:uid="{00000000-0005-0000-0000-000084360000}"/>
    <cellStyle name="Normal 10 2 3 4 2 2 6 2" xfId="13960" xr:uid="{00000000-0005-0000-0000-000085360000}"/>
    <cellStyle name="Normal 10 2 3 4 2 2 7" xfId="13961" xr:uid="{00000000-0005-0000-0000-000086360000}"/>
    <cellStyle name="Normal 10 2 3 4 2 3" xfId="13962" xr:uid="{00000000-0005-0000-0000-000087360000}"/>
    <cellStyle name="Normal 10 2 3 4 2 3 2" xfId="13963" xr:uid="{00000000-0005-0000-0000-000088360000}"/>
    <cellStyle name="Normal 10 2 3 4 2 3 2 2" xfId="13964" xr:uid="{00000000-0005-0000-0000-000089360000}"/>
    <cellStyle name="Normal 10 2 3 4 2 3 2 2 2" xfId="13965" xr:uid="{00000000-0005-0000-0000-00008A360000}"/>
    <cellStyle name="Normal 10 2 3 4 2 3 2 3" xfId="13966" xr:uid="{00000000-0005-0000-0000-00008B360000}"/>
    <cellStyle name="Normal 10 2 3 4 2 3 3" xfId="13967" xr:uid="{00000000-0005-0000-0000-00008C360000}"/>
    <cellStyle name="Normal 10 2 3 4 2 3 3 2" xfId="13968" xr:uid="{00000000-0005-0000-0000-00008D360000}"/>
    <cellStyle name="Normal 10 2 3 4 2 3 3 2 2" xfId="13969" xr:uid="{00000000-0005-0000-0000-00008E360000}"/>
    <cellStyle name="Normal 10 2 3 4 2 3 3 3" xfId="13970" xr:uid="{00000000-0005-0000-0000-00008F360000}"/>
    <cellStyle name="Normal 10 2 3 4 2 3 4" xfId="13971" xr:uid="{00000000-0005-0000-0000-000090360000}"/>
    <cellStyle name="Normal 10 2 3 4 2 3 4 2" xfId="13972" xr:uid="{00000000-0005-0000-0000-000091360000}"/>
    <cellStyle name="Normal 10 2 3 4 2 3 5" xfId="13973" xr:uid="{00000000-0005-0000-0000-000092360000}"/>
    <cellStyle name="Normal 10 2 3 4 2 4" xfId="13974" xr:uid="{00000000-0005-0000-0000-000093360000}"/>
    <cellStyle name="Normal 10 2 3 4 2 4 2" xfId="13975" xr:uid="{00000000-0005-0000-0000-000094360000}"/>
    <cellStyle name="Normal 10 2 3 4 2 4 2 2" xfId="13976" xr:uid="{00000000-0005-0000-0000-000095360000}"/>
    <cellStyle name="Normal 10 2 3 4 2 4 3" xfId="13977" xr:uid="{00000000-0005-0000-0000-000096360000}"/>
    <cellStyle name="Normal 10 2 3 4 2 5" xfId="13978" xr:uid="{00000000-0005-0000-0000-000097360000}"/>
    <cellStyle name="Normal 10 2 3 4 2 5 2" xfId="13979" xr:uid="{00000000-0005-0000-0000-000098360000}"/>
    <cellStyle name="Normal 10 2 3 4 2 5 2 2" xfId="13980" xr:uid="{00000000-0005-0000-0000-000099360000}"/>
    <cellStyle name="Normal 10 2 3 4 2 5 3" xfId="13981" xr:uid="{00000000-0005-0000-0000-00009A360000}"/>
    <cellStyle name="Normal 10 2 3 4 2 6" xfId="13982" xr:uid="{00000000-0005-0000-0000-00009B360000}"/>
    <cellStyle name="Normal 10 2 3 4 2 6 2" xfId="13983" xr:uid="{00000000-0005-0000-0000-00009C360000}"/>
    <cellStyle name="Normal 10 2 3 4 2 7" xfId="13984" xr:uid="{00000000-0005-0000-0000-00009D360000}"/>
    <cellStyle name="Normal 10 2 3 4 2 7 2" xfId="13985" xr:uid="{00000000-0005-0000-0000-00009E360000}"/>
    <cellStyle name="Normal 10 2 3 4 2 8" xfId="13986" xr:uid="{00000000-0005-0000-0000-00009F360000}"/>
    <cellStyle name="Normal 10 2 3 4 3" xfId="13987" xr:uid="{00000000-0005-0000-0000-0000A0360000}"/>
    <cellStyle name="Normal 10 2 3 4 3 2" xfId="13988" xr:uid="{00000000-0005-0000-0000-0000A1360000}"/>
    <cellStyle name="Normal 10 2 3 4 3 2 2" xfId="13989" xr:uid="{00000000-0005-0000-0000-0000A2360000}"/>
    <cellStyle name="Normal 10 2 3 4 3 2 2 2" xfId="13990" xr:uid="{00000000-0005-0000-0000-0000A3360000}"/>
    <cellStyle name="Normal 10 2 3 4 3 2 2 2 2" xfId="13991" xr:uid="{00000000-0005-0000-0000-0000A4360000}"/>
    <cellStyle name="Normal 10 2 3 4 3 2 2 3" xfId="13992" xr:uid="{00000000-0005-0000-0000-0000A5360000}"/>
    <cellStyle name="Normal 10 2 3 4 3 2 3" xfId="13993" xr:uid="{00000000-0005-0000-0000-0000A6360000}"/>
    <cellStyle name="Normal 10 2 3 4 3 2 3 2" xfId="13994" xr:uid="{00000000-0005-0000-0000-0000A7360000}"/>
    <cellStyle name="Normal 10 2 3 4 3 2 3 2 2" xfId="13995" xr:uid="{00000000-0005-0000-0000-0000A8360000}"/>
    <cellStyle name="Normal 10 2 3 4 3 2 3 3" xfId="13996" xr:uid="{00000000-0005-0000-0000-0000A9360000}"/>
    <cellStyle name="Normal 10 2 3 4 3 2 4" xfId="13997" xr:uid="{00000000-0005-0000-0000-0000AA360000}"/>
    <cellStyle name="Normal 10 2 3 4 3 2 4 2" xfId="13998" xr:uid="{00000000-0005-0000-0000-0000AB360000}"/>
    <cellStyle name="Normal 10 2 3 4 3 2 5" xfId="13999" xr:uid="{00000000-0005-0000-0000-0000AC360000}"/>
    <cellStyle name="Normal 10 2 3 4 3 3" xfId="14000" xr:uid="{00000000-0005-0000-0000-0000AD360000}"/>
    <cellStyle name="Normal 10 2 3 4 3 3 2" xfId="14001" xr:uid="{00000000-0005-0000-0000-0000AE360000}"/>
    <cellStyle name="Normal 10 2 3 4 3 3 2 2" xfId="14002" xr:uid="{00000000-0005-0000-0000-0000AF360000}"/>
    <cellStyle name="Normal 10 2 3 4 3 3 3" xfId="14003" xr:uid="{00000000-0005-0000-0000-0000B0360000}"/>
    <cellStyle name="Normal 10 2 3 4 3 4" xfId="14004" xr:uid="{00000000-0005-0000-0000-0000B1360000}"/>
    <cellStyle name="Normal 10 2 3 4 3 4 2" xfId="14005" xr:uid="{00000000-0005-0000-0000-0000B2360000}"/>
    <cellStyle name="Normal 10 2 3 4 3 4 2 2" xfId="14006" xr:uid="{00000000-0005-0000-0000-0000B3360000}"/>
    <cellStyle name="Normal 10 2 3 4 3 4 3" xfId="14007" xr:uid="{00000000-0005-0000-0000-0000B4360000}"/>
    <cellStyle name="Normal 10 2 3 4 3 5" xfId="14008" xr:uid="{00000000-0005-0000-0000-0000B5360000}"/>
    <cellStyle name="Normal 10 2 3 4 3 5 2" xfId="14009" xr:uid="{00000000-0005-0000-0000-0000B6360000}"/>
    <cellStyle name="Normal 10 2 3 4 3 6" xfId="14010" xr:uid="{00000000-0005-0000-0000-0000B7360000}"/>
    <cellStyle name="Normal 10 2 3 4 3 6 2" xfId="14011" xr:uid="{00000000-0005-0000-0000-0000B8360000}"/>
    <cellStyle name="Normal 10 2 3 4 3 7" xfId="14012" xr:uid="{00000000-0005-0000-0000-0000B9360000}"/>
    <cellStyle name="Normal 10 2 3 4 4" xfId="14013" xr:uid="{00000000-0005-0000-0000-0000BA360000}"/>
    <cellStyle name="Normal 10 2 3 4 4 2" xfId="14014" xr:uid="{00000000-0005-0000-0000-0000BB360000}"/>
    <cellStyle name="Normal 10 2 3 4 4 2 2" xfId="14015" xr:uid="{00000000-0005-0000-0000-0000BC360000}"/>
    <cellStyle name="Normal 10 2 3 4 4 2 2 2" xfId="14016" xr:uid="{00000000-0005-0000-0000-0000BD360000}"/>
    <cellStyle name="Normal 10 2 3 4 4 2 2 2 2" xfId="14017" xr:uid="{00000000-0005-0000-0000-0000BE360000}"/>
    <cellStyle name="Normal 10 2 3 4 4 2 2 3" xfId="14018" xr:uid="{00000000-0005-0000-0000-0000BF360000}"/>
    <cellStyle name="Normal 10 2 3 4 4 2 3" xfId="14019" xr:uid="{00000000-0005-0000-0000-0000C0360000}"/>
    <cellStyle name="Normal 10 2 3 4 4 2 3 2" xfId="14020" xr:uid="{00000000-0005-0000-0000-0000C1360000}"/>
    <cellStyle name="Normal 10 2 3 4 4 2 3 2 2" xfId="14021" xr:uid="{00000000-0005-0000-0000-0000C2360000}"/>
    <cellStyle name="Normal 10 2 3 4 4 2 3 3" xfId="14022" xr:uid="{00000000-0005-0000-0000-0000C3360000}"/>
    <cellStyle name="Normal 10 2 3 4 4 2 4" xfId="14023" xr:uid="{00000000-0005-0000-0000-0000C4360000}"/>
    <cellStyle name="Normal 10 2 3 4 4 2 4 2" xfId="14024" xr:uid="{00000000-0005-0000-0000-0000C5360000}"/>
    <cellStyle name="Normal 10 2 3 4 4 2 5" xfId="14025" xr:uid="{00000000-0005-0000-0000-0000C6360000}"/>
    <cellStyle name="Normal 10 2 3 4 4 3" xfId="14026" xr:uid="{00000000-0005-0000-0000-0000C7360000}"/>
    <cellStyle name="Normal 10 2 3 4 4 3 2" xfId="14027" xr:uid="{00000000-0005-0000-0000-0000C8360000}"/>
    <cellStyle name="Normal 10 2 3 4 4 3 2 2" xfId="14028" xr:uid="{00000000-0005-0000-0000-0000C9360000}"/>
    <cellStyle name="Normal 10 2 3 4 4 3 3" xfId="14029" xr:uid="{00000000-0005-0000-0000-0000CA360000}"/>
    <cellStyle name="Normal 10 2 3 4 4 4" xfId="14030" xr:uid="{00000000-0005-0000-0000-0000CB360000}"/>
    <cellStyle name="Normal 10 2 3 4 4 4 2" xfId="14031" xr:uid="{00000000-0005-0000-0000-0000CC360000}"/>
    <cellStyle name="Normal 10 2 3 4 4 4 2 2" xfId="14032" xr:uid="{00000000-0005-0000-0000-0000CD360000}"/>
    <cellStyle name="Normal 10 2 3 4 4 4 3" xfId="14033" xr:uid="{00000000-0005-0000-0000-0000CE360000}"/>
    <cellStyle name="Normal 10 2 3 4 4 5" xfId="14034" xr:uid="{00000000-0005-0000-0000-0000CF360000}"/>
    <cellStyle name="Normal 10 2 3 4 4 5 2" xfId="14035" xr:uid="{00000000-0005-0000-0000-0000D0360000}"/>
    <cellStyle name="Normal 10 2 3 4 4 6" xfId="14036" xr:uid="{00000000-0005-0000-0000-0000D1360000}"/>
    <cellStyle name="Normal 10 2 3 4 4 6 2" xfId="14037" xr:uid="{00000000-0005-0000-0000-0000D2360000}"/>
    <cellStyle name="Normal 10 2 3 4 4 7" xfId="14038" xr:uid="{00000000-0005-0000-0000-0000D3360000}"/>
    <cellStyle name="Normal 10 2 3 4 5" xfId="14039" xr:uid="{00000000-0005-0000-0000-0000D4360000}"/>
    <cellStyle name="Normal 10 2 3 4 5 2" xfId="14040" xr:uid="{00000000-0005-0000-0000-0000D5360000}"/>
    <cellStyle name="Normal 10 2 3 4 5 2 2" xfId="14041" xr:uid="{00000000-0005-0000-0000-0000D6360000}"/>
    <cellStyle name="Normal 10 2 3 4 5 2 2 2" xfId="14042" xr:uid="{00000000-0005-0000-0000-0000D7360000}"/>
    <cellStyle name="Normal 10 2 3 4 5 2 3" xfId="14043" xr:uid="{00000000-0005-0000-0000-0000D8360000}"/>
    <cellStyle name="Normal 10 2 3 4 5 3" xfId="14044" xr:uid="{00000000-0005-0000-0000-0000D9360000}"/>
    <cellStyle name="Normal 10 2 3 4 5 3 2" xfId="14045" xr:uid="{00000000-0005-0000-0000-0000DA360000}"/>
    <cellStyle name="Normal 10 2 3 4 5 3 2 2" xfId="14046" xr:uid="{00000000-0005-0000-0000-0000DB360000}"/>
    <cellStyle name="Normal 10 2 3 4 5 3 3" xfId="14047" xr:uid="{00000000-0005-0000-0000-0000DC360000}"/>
    <cellStyle name="Normal 10 2 3 4 5 4" xfId="14048" xr:uid="{00000000-0005-0000-0000-0000DD360000}"/>
    <cellStyle name="Normal 10 2 3 4 5 4 2" xfId="14049" xr:uid="{00000000-0005-0000-0000-0000DE360000}"/>
    <cellStyle name="Normal 10 2 3 4 5 5" xfId="14050" xr:uid="{00000000-0005-0000-0000-0000DF360000}"/>
    <cellStyle name="Normal 10 2 3 4 6" xfId="14051" xr:uid="{00000000-0005-0000-0000-0000E0360000}"/>
    <cellStyle name="Normal 10 2 3 4 6 2" xfId="14052" xr:uid="{00000000-0005-0000-0000-0000E1360000}"/>
    <cellStyle name="Normal 10 2 3 4 6 2 2" xfId="14053" xr:uid="{00000000-0005-0000-0000-0000E2360000}"/>
    <cellStyle name="Normal 10 2 3 4 6 2 2 2" xfId="14054" xr:uid="{00000000-0005-0000-0000-0000E3360000}"/>
    <cellStyle name="Normal 10 2 3 4 6 2 3" xfId="14055" xr:uid="{00000000-0005-0000-0000-0000E4360000}"/>
    <cellStyle name="Normal 10 2 3 4 6 3" xfId="14056" xr:uid="{00000000-0005-0000-0000-0000E5360000}"/>
    <cellStyle name="Normal 10 2 3 4 6 3 2" xfId="14057" xr:uid="{00000000-0005-0000-0000-0000E6360000}"/>
    <cellStyle name="Normal 10 2 3 4 6 4" xfId="14058" xr:uid="{00000000-0005-0000-0000-0000E7360000}"/>
    <cellStyle name="Normal 10 2 3 4 7" xfId="14059" xr:uid="{00000000-0005-0000-0000-0000E8360000}"/>
    <cellStyle name="Normal 10 2 3 4 7 2" xfId="14060" xr:uid="{00000000-0005-0000-0000-0000E9360000}"/>
    <cellStyle name="Normal 10 2 3 4 7 2 2" xfId="14061" xr:uid="{00000000-0005-0000-0000-0000EA360000}"/>
    <cellStyle name="Normal 10 2 3 4 7 3" xfId="14062" xr:uid="{00000000-0005-0000-0000-0000EB360000}"/>
    <cellStyle name="Normal 10 2 3 4 8" xfId="14063" xr:uid="{00000000-0005-0000-0000-0000EC360000}"/>
    <cellStyle name="Normal 10 2 3 4 8 2" xfId="14064" xr:uid="{00000000-0005-0000-0000-0000ED360000}"/>
    <cellStyle name="Normal 10 2 3 4 8 2 2" xfId="14065" xr:uid="{00000000-0005-0000-0000-0000EE360000}"/>
    <cellStyle name="Normal 10 2 3 4 8 3" xfId="14066" xr:uid="{00000000-0005-0000-0000-0000EF360000}"/>
    <cellStyle name="Normal 10 2 3 4 9" xfId="14067" xr:uid="{00000000-0005-0000-0000-0000F0360000}"/>
    <cellStyle name="Normal 10 2 3 4 9 2" xfId="14068" xr:uid="{00000000-0005-0000-0000-0000F1360000}"/>
    <cellStyle name="Normal 10 2 3 5" xfId="14069" xr:uid="{00000000-0005-0000-0000-0000F2360000}"/>
    <cellStyle name="Normal 10 2 3 5 10" xfId="14070" xr:uid="{00000000-0005-0000-0000-0000F3360000}"/>
    <cellStyle name="Normal 10 2 3 5 10 2" xfId="14071" xr:uid="{00000000-0005-0000-0000-0000F4360000}"/>
    <cellStyle name="Normal 10 2 3 5 11" xfId="14072" xr:uid="{00000000-0005-0000-0000-0000F5360000}"/>
    <cellStyle name="Normal 10 2 3 5 2" xfId="14073" xr:uid="{00000000-0005-0000-0000-0000F6360000}"/>
    <cellStyle name="Normal 10 2 3 5 2 2" xfId="14074" xr:uid="{00000000-0005-0000-0000-0000F7360000}"/>
    <cellStyle name="Normal 10 2 3 5 2 2 2" xfId="14075" xr:uid="{00000000-0005-0000-0000-0000F8360000}"/>
    <cellStyle name="Normal 10 2 3 5 2 2 2 2" xfId="14076" xr:uid="{00000000-0005-0000-0000-0000F9360000}"/>
    <cellStyle name="Normal 10 2 3 5 2 2 2 2 2" xfId="14077" xr:uid="{00000000-0005-0000-0000-0000FA360000}"/>
    <cellStyle name="Normal 10 2 3 5 2 2 2 2 2 2" xfId="14078" xr:uid="{00000000-0005-0000-0000-0000FB360000}"/>
    <cellStyle name="Normal 10 2 3 5 2 2 2 2 3" xfId="14079" xr:uid="{00000000-0005-0000-0000-0000FC360000}"/>
    <cellStyle name="Normal 10 2 3 5 2 2 2 3" xfId="14080" xr:uid="{00000000-0005-0000-0000-0000FD360000}"/>
    <cellStyle name="Normal 10 2 3 5 2 2 2 3 2" xfId="14081" xr:uid="{00000000-0005-0000-0000-0000FE360000}"/>
    <cellStyle name="Normal 10 2 3 5 2 2 2 3 2 2" xfId="14082" xr:uid="{00000000-0005-0000-0000-0000FF360000}"/>
    <cellStyle name="Normal 10 2 3 5 2 2 2 3 3" xfId="14083" xr:uid="{00000000-0005-0000-0000-000000370000}"/>
    <cellStyle name="Normal 10 2 3 5 2 2 2 4" xfId="14084" xr:uid="{00000000-0005-0000-0000-000001370000}"/>
    <cellStyle name="Normal 10 2 3 5 2 2 2 4 2" xfId="14085" xr:uid="{00000000-0005-0000-0000-000002370000}"/>
    <cellStyle name="Normal 10 2 3 5 2 2 2 5" xfId="14086" xr:uid="{00000000-0005-0000-0000-000003370000}"/>
    <cellStyle name="Normal 10 2 3 5 2 2 3" xfId="14087" xr:uid="{00000000-0005-0000-0000-000004370000}"/>
    <cellStyle name="Normal 10 2 3 5 2 2 3 2" xfId="14088" xr:uid="{00000000-0005-0000-0000-000005370000}"/>
    <cellStyle name="Normal 10 2 3 5 2 2 3 2 2" xfId="14089" xr:uid="{00000000-0005-0000-0000-000006370000}"/>
    <cellStyle name="Normal 10 2 3 5 2 2 3 3" xfId="14090" xr:uid="{00000000-0005-0000-0000-000007370000}"/>
    <cellStyle name="Normal 10 2 3 5 2 2 4" xfId="14091" xr:uid="{00000000-0005-0000-0000-000008370000}"/>
    <cellStyle name="Normal 10 2 3 5 2 2 4 2" xfId="14092" xr:uid="{00000000-0005-0000-0000-000009370000}"/>
    <cellStyle name="Normal 10 2 3 5 2 2 4 2 2" xfId="14093" xr:uid="{00000000-0005-0000-0000-00000A370000}"/>
    <cellStyle name="Normal 10 2 3 5 2 2 4 3" xfId="14094" xr:uid="{00000000-0005-0000-0000-00000B370000}"/>
    <cellStyle name="Normal 10 2 3 5 2 2 5" xfId="14095" xr:uid="{00000000-0005-0000-0000-00000C370000}"/>
    <cellStyle name="Normal 10 2 3 5 2 2 5 2" xfId="14096" xr:uid="{00000000-0005-0000-0000-00000D370000}"/>
    <cellStyle name="Normal 10 2 3 5 2 2 6" xfId="14097" xr:uid="{00000000-0005-0000-0000-00000E370000}"/>
    <cellStyle name="Normal 10 2 3 5 2 2 6 2" xfId="14098" xr:uid="{00000000-0005-0000-0000-00000F370000}"/>
    <cellStyle name="Normal 10 2 3 5 2 2 7" xfId="14099" xr:uid="{00000000-0005-0000-0000-000010370000}"/>
    <cellStyle name="Normal 10 2 3 5 2 3" xfId="14100" xr:uid="{00000000-0005-0000-0000-000011370000}"/>
    <cellStyle name="Normal 10 2 3 5 2 3 2" xfId="14101" xr:uid="{00000000-0005-0000-0000-000012370000}"/>
    <cellStyle name="Normal 10 2 3 5 2 3 2 2" xfId="14102" xr:uid="{00000000-0005-0000-0000-000013370000}"/>
    <cellStyle name="Normal 10 2 3 5 2 3 2 2 2" xfId="14103" xr:uid="{00000000-0005-0000-0000-000014370000}"/>
    <cellStyle name="Normal 10 2 3 5 2 3 2 3" xfId="14104" xr:uid="{00000000-0005-0000-0000-000015370000}"/>
    <cellStyle name="Normal 10 2 3 5 2 3 3" xfId="14105" xr:uid="{00000000-0005-0000-0000-000016370000}"/>
    <cellStyle name="Normal 10 2 3 5 2 3 3 2" xfId="14106" xr:uid="{00000000-0005-0000-0000-000017370000}"/>
    <cellStyle name="Normal 10 2 3 5 2 3 3 2 2" xfId="14107" xr:uid="{00000000-0005-0000-0000-000018370000}"/>
    <cellStyle name="Normal 10 2 3 5 2 3 3 3" xfId="14108" xr:uid="{00000000-0005-0000-0000-000019370000}"/>
    <cellStyle name="Normal 10 2 3 5 2 3 4" xfId="14109" xr:uid="{00000000-0005-0000-0000-00001A370000}"/>
    <cellStyle name="Normal 10 2 3 5 2 3 4 2" xfId="14110" xr:uid="{00000000-0005-0000-0000-00001B370000}"/>
    <cellStyle name="Normal 10 2 3 5 2 3 5" xfId="14111" xr:uid="{00000000-0005-0000-0000-00001C370000}"/>
    <cellStyle name="Normal 10 2 3 5 2 4" xfId="14112" xr:uid="{00000000-0005-0000-0000-00001D370000}"/>
    <cellStyle name="Normal 10 2 3 5 2 4 2" xfId="14113" xr:uid="{00000000-0005-0000-0000-00001E370000}"/>
    <cellStyle name="Normal 10 2 3 5 2 4 2 2" xfId="14114" xr:uid="{00000000-0005-0000-0000-00001F370000}"/>
    <cellStyle name="Normal 10 2 3 5 2 4 3" xfId="14115" xr:uid="{00000000-0005-0000-0000-000020370000}"/>
    <cellStyle name="Normal 10 2 3 5 2 5" xfId="14116" xr:uid="{00000000-0005-0000-0000-000021370000}"/>
    <cellStyle name="Normal 10 2 3 5 2 5 2" xfId="14117" xr:uid="{00000000-0005-0000-0000-000022370000}"/>
    <cellStyle name="Normal 10 2 3 5 2 5 2 2" xfId="14118" xr:uid="{00000000-0005-0000-0000-000023370000}"/>
    <cellStyle name="Normal 10 2 3 5 2 5 3" xfId="14119" xr:uid="{00000000-0005-0000-0000-000024370000}"/>
    <cellStyle name="Normal 10 2 3 5 2 6" xfId="14120" xr:uid="{00000000-0005-0000-0000-000025370000}"/>
    <cellStyle name="Normal 10 2 3 5 2 6 2" xfId="14121" xr:uid="{00000000-0005-0000-0000-000026370000}"/>
    <cellStyle name="Normal 10 2 3 5 2 7" xfId="14122" xr:uid="{00000000-0005-0000-0000-000027370000}"/>
    <cellStyle name="Normal 10 2 3 5 2 7 2" xfId="14123" xr:uid="{00000000-0005-0000-0000-000028370000}"/>
    <cellStyle name="Normal 10 2 3 5 2 8" xfId="14124" xr:uid="{00000000-0005-0000-0000-000029370000}"/>
    <cellStyle name="Normal 10 2 3 5 3" xfId="14125" xr:uid="{00000000-0005-0000-0000-00002A370000}"/>
    <cellStyle name="Normal 10 2 3 5 3 2" xfId="14126" xr:uid="{00000000-0005-0000-0000-00002B370000}"/>
    <cellStyle name="Normal 10 2 3 5 3 2 2" xfId="14127" xr:uid="{00000000-0005-0000-0000-00002C370000}"/>
    <cellStyle name="Normal 10 2 3 5 3 2 2 2" xfId="14128" xr:uid="{00000000-0005-0000-0000-00002D370000}"/>
    <cellStyle name="Normal 10 2 3 5 3 2 2 2 2" xfId="14129" xr:uid="{00000000-0005-0000-0000-00002E370000}"/>
    <cellStyle name="Normal 10 2 3 5 3 2 2 3" xfId="14130" xr:uid="{00000000-0005-0000-0000-00002F370000}"/>
    <cellStyle name="Normal 10 2 3 5 3 2 3" xfId="14131" xr:uid="{00000000-0005-0000-0000-000030370000}"/>
    <cellStyle name="Normal 10 2 3 5 3 2 3 2" xfId="14132" xr:uid="{00000000-0005-0000-0000-000031370000}"/>
    <cellStyle name="Normal 10 2 3 5 3 2 3 2 2" xfId="14133" xr:uid="{00000000-0005-0000-0000-000032370000}"/>
    <cellStyle name="Normal 10 2 3 5 3 2 3 3" xfId="14134" xr:uid="{00000000-0005-0000-0000-000033370000}"/>
    <cellStyle name="Normal 10 2 3 5 3 2 4" xfId="14135" xr:uid="{00000000-0005-0000-0000-000034370000}"/>
    <cellStyle name="Normal 10 2 3 5 3 2 4 2" xfId="14136" xr:uid="{00000000-0005-0000-0000-000035370000}"/>
    <cellStyle name="Normal 10 2 3 5 3 2 5" xfId="14137" xr:uid="{00000000-0005-0000-0000-000036370000}"/>
    <cellStyle name="Normal 10 2 3 5 3 3" xfId="14138" xr:uid="{00000000-0005-0000-0000-000037370000}"/>
    <cellStyle name="Normal 10 2 3 5 3 3 2" xfId="14139" xr:uid="{00000000-0005-0000-0000-000038370000}"/>
    <cellStyle name="Normal 10 2 3 5 3 3 2 2" xfId="14140" xr:uid="{00000000-0005-0000-0000-000039370000}"/>
    <cellStyle name="Normal 10 2 3 5 3 3 3" xfId="14141" xr:uid="{00000000-0005-0000-0000-00003A370000}"/>
    <cellStyle name="Normal 10 2 3 5 3 4" xfId="14142" xr:uid="{00000000-0005-0000-0000-00003B370000}"/>
    <cellStyle name="Normal 10 2 3 5 3 4 2" xfId="14143" xr:uid="{00000000-0005-0000-0000-00003C370000}"/>
    <cellStyle name="Normal 10 2 3 5 3 4 2 2" xfId="14144" xr:uid="{00000000-0005-0000-0000-00003D370000}"/>
    <cellStyle name="Normal 10 2 3 5 3 4 3" xfId="14145" xr:uid="{00000000-0005-0000-0000-00003E370000}"/>
    <cellStyle name="Normal 10 2 3 5 3 5" xfId="14146" xr:uid="{00000000-0005-0000-0000-00003F370000}"/>
    <cellStyle name="Normal 10 2 3 5 3 5 2" xfId="14147" xr:uid="{00000000-0005-0000-0000-000040370000}"/>
    <cellStyle name="Normal 10 2 3 5 3 6" xfId="14148" xr:uid="{00000000-0005-0000-0000-000041370000}"/>
    <cellStyle name="Normal 10 2 3 5 3 6 2" xfId="14149" xr:uid="{00000000-0005-0000-0000-000042370000}"/>
    <cellStyle name="Normal 10 2 3 5 3 7" xfId="14150" xr:uid="{00000000-0005-0000-0000-000043370000}"/>
    <cellStyle name="Normal 10 2 3 5 4" xfId="14151" xr:uid="{00000000-0005-0000-0000-000044370000}"/>
    <cellStyle name="Normal 10 2 3 5 4 2" xfId="14152" xr:uid="{00000000-0005-0000-0000-000045370000}"/>
    <cellStyle name="Normal 10 2 3 5 4 2 2" xfId="14153" xr:uid="{00000000-0005-0000-0000-000046370000}"/>
    <cellStyle name="Normal 10 2 3 5 4 2 2 2" xfId="14154" xr:uid="{00000000-0005-0000-0000-000047370000}"/>
    <cellStyle name="Normal 10 2 3 5 4 2 2 2 2" xfId="14155" xr:uid="{00000000-0005-0000-0000-000048370000}"/>
    <cellStyle name="Normal 10 2 3 5 4 2 2 3" xfId="14156" xr:uid="{00000000-0005-0000-0000-000049370000}"/>
    <cellStyle name="Normal 10 2 3 5 4 2 3" xfId="14157" xr:uid="{00000000-0005-0000-0000-00004A370000}"/>
    <cellStyle name="Normal 10 2 3 5 4 2 3 2" xfId="14158" xr:uid="{00000000-0005-0000-0000-00004B370000}"/>
    <cellStyle name="Normal 10 2 3 5 4 2 3 2 2" xfId="14159" xr:uid="{00000000-0005-0000-0000-00004C370000}"/>
    <cellStyle name="Normal 10 2 3 5 4 2 3 3" xfId="14160" xr:uid="{00000000-0005-0000-0000-00004D370000}"/>
    <cellStyle name="Normal 10 2 3 5 4 2 4" xfId="14161" xr:uid="{00000000-0005-0000-0000-00004E370000}"/>
    <cellStyle name="Normal 10 2 3 5 4 2 4 2" xfId="14162" xr:uid="{00000000-0005-0000-0000-00004F370000}"/>
    <cellStyle name="Normal 10 2 3 5 4 2 5" xfId="14163" xr:uid="{00000000-0005-0000-0000-000050370000}"/>
    <cellStyle name="Normal 10 2 3 5 4 3" xfId="14164" xr:uid="{00000000-0005-0000-0000-000051370000}"/>
    <cellStyle name="Normal 10 2 3 5 4 3 2" xfId="14165" xr:uid="{00000000-0005-0000-0000-000052370000}"/>
    <cellStyle name="Normal 10 2 3 5 4 3 2 2" xfId="14166" xr:uid="{00000000-0005-0000-0000-000053370000}"/>
    <cellStyle name="Normal 10 2 3 5 4 3 3" xfId="14167" xr:uid="{00000000-0005-0000-0000-000054370000}"/>
    <cellStyle name="Normal 10 2 3 5 4 4" xfId="14168" xr:uid="{00000000-0005-0000-0000-000055370000}"/>
    <cellStyle name="Normal 10 2 3 5 4 4 2" xfId="14169" xr:uid="{00000000-0005-0000-0000-000056370000}"/>
    <cellStyle name="Normal 10 2 3 5 4 4 2 2" xfId="14170" xr:uid="{00000000-0005-0000-0000-000057370000}"/>
    <cellStyle name="Normal 10 2 3 5 4 4 3" xfId="14171" xr:uid="{00000000-0005-0000-0000-000058370000}"/>
    <cellStyle name="Normal 10 2 3 5 4 5" xfId="14172" xr:uid="{00000000-0005-0000-0000-000059370000}"/>
    <cellStyle name="Normal 10 2 3 5 4 5 2" xfId="14173" xr:uid="{00000000-0005-0000-0000-00005A370000}"/>
    <cellStyle name="Normal 10 2 3 5 4 6" xfId="14174" xr:uid="{00000000-0005-0000-0000-00005B370000}"/>
    <cellStyle name="Normal 10 2 3 5 4 6 2" xfId="14175" xr:uid="{00000000-0005-0000-0000-00005C370000}"/>
    <cellStyle name="Normal 10 2 3 5 4 7" xfId="14176" xr:uid="{00000000-0005-0000-0000-00005D370000}"/>
    <cellStyle name="Normal 10 2 3 5 5" xfId="14177" xr:uid="{00000000-0005-0000-0000-00005E370000}"/>
    <cellStyle name="Normal 10 2 3 5 5 2" xfId="14178" xr:uid="{00000000-0005-0000-0000-00005F370000}"/>
    <cellStyle name="Normal 10 2 3 5 5 2 2" xfId="14179" xr:uid="{00000000-0005-0000-0000-000060370000}"/>
    <cellStyle name="Normal 10 2 3 5 5 2 2 2" xfId="14180" xr:uid="{00000000-0005-0000-0000-000061370000}"/>
    <cellStyle name="Normal 10 2 3 5 5 2 3" xfId="14181" xr:uid="{00000000-0005-0000-0000-000062370000}"/>
    <cellStyle name="Normal 10 2 3 5 5 3" xfId="14182" xr:uid="{00000000-0005-0000-0000-000063370000}"/>
    <cellStyle name="Normal 10 2 3 5 5 3 2" xfId="14183" xr:uid="{00000000-0005-0000-0000-000064370000}"/>
    <cellStyle name="Normal 10 2 3 5 5 3 2 2" xfId="14184" xr:uid="{00000000-0005-0000-0000-000065370000}"/>
    <cellStyle name="Normal 10 2 3 5 5 3 3" xfId="14185" xr:uid="{00000000-0005-0000-0000-000066370000}"/>
    <cellStyle name="Normal 10 2 3 5 5 4" xfId="14186" xr:uid="{00000000-0005-0000-0000-000067370000}"/>
    <cellStyle name="Normal 10 2 3 5 5 4 2" xfId="14187" xr:uid="{00000000-0005-0000-0000-000068370000}"/>
    <cellStyle name="Normal 10 2 3 5 5 5" xfId="14188" xr:uid="{00000000-0005-0000-0000-000069370000}"/>
    <cellStyle name="Normal 10 2 3 5 6" xfId="14189" xr:uid="{00000000-0005-0000-0000-00006A370000}"/>
    <cellStyle name="Normal 10 2 3 5 6 2" xfId="14190" xr:uid="{00000000-0005-0000-0000-00006B370000}"/>
    <cellStyle name="Normal 10 2 3 5 6 2 2" xfId="14191" xr:uid="{00000000-0005-0000-0000-00006C370000}"/>
    <cellStyle name="Normal 10 2 3 5 6 2 2 2" xfId="14192" xr:uid="{00000000-0005-0000-0000-00006D370000}"/>
    <cellStyle name="Normal 10 2 3 5 6 2 3" xfId="14193" xr:uid="{00000000-0005-0000-0000-00006E370000}"/>
    <cellStyle name="Normal 10 2 3 5 6 3" xfId="14194" xr:uid="{00000000-0005-0000-0000-00006F370000}"/>
    <cellStyle name="Normal 10 2 3 5 6 3 2" xfId="14195" xr:uid="{00000000-0005-0000-0000-000070370000}"/>
    <cellStyle name="Normal 10 2 3 5 6 4" xfId="14196" xr:uid="{00000000-0005-0000-0000-000071370000}"/>
    <cellStyle name="Normal 10 2 3 5 7" xfId="14197" xr:uid="{00000000-0005-0000-0000-000072370000}"/>
    <cellStyle name="Normal 10 2 3 5 7 2" xfId="14198" xr:uid="{00000000-0005-0000-0000-000073370000}"/>
    <cellStyle name="Normal 10 2 3 5 7 2 2" xfId="14199" xr:uid="{00000000-0005-0000-0000-000074370000}"/>
    <cellStyle name="Normal 10 2 3 5 7 3" xfId="14200" xr:uid="{00000000-0005-0000-0000-000075370000}"/>
    <cellStyle name="Normal 10 2 3 5 8" xfId="14201" xr:uid="{00000000-0005-0000-0000-000076370000}"/>
    <cellStyle name="Normal 10 2 3 5 8 2" xfId="14202" xr:uid="{00000000-0005-0000-0000-000077370000}"/>
    <cellStyle name="Normal 10 2 3 5 8 2 2" xfId="14203" xr:uid="{00000000-0005-0000-0000-000078370000}"/>
    <cellStyle name="Normal 10 2 3 5 8 3" xfId="14204" xr:uid="{00000000-0005-0000-0000-000079370000}"/>
    <cellStyle name="Normal 10 2 3 5 9" xfId="14205" xr:uid="{00000000-0005-0000-0000-00007A370000}"/>
    <cellStyle name="Normal 10 2 3 5 9 2" xfId="14206" xr:uid="{00000000-0005-0000-0000-00007B370000}"/>
    <cellStyle name="Normal 10 2 3 6" xfId="14207" xr:uid="{00000000-0005-0000-0000-00007C370000}"/>
    <cellStyle name="Normal 10 2 3 6 2" xfId="14208" xr:uid="{00000000-0005-0000-0000-00007D370000}"/>
    <cellStyle name="Normal 10 2 3 6 2 2" xfId="14209" xr:uid="{00000000-0005-0000-0000-00007E370000}"/>
    <cellStyle name="Normal 10 2 3 6 2 2 2" xfId="14210" xr:uid="{00000000-0005-0000-0000-00007F370000}"/>
    <cellStyle name="Normal 10 2 3 6 2 2 2 2" xfId="14211" xr:uid="{00000000-0005-0000-0000-000080370000}"/>
    <cellStyle name="Normal 10 2 3 6 2 2 2 2 2" xfId="14212" xr:uid="{00000000-0005-0000-0000-000081370000}"/>
    <cellStyle name="Normal 10 2 3 6 2 2 2 3" xfId="14213" xr:uid="{00000000-0005-0000-0000-000082370000}"/>
    <cellStyle name="Normal 10 2 3 6 2 2 3" xfId="14214" xr:uid="{00000000-0005-0000-0000-000083370000}"/>
    <cellStyle name="Normal 10 2 3 6 2 2 3 2" xfId="14215" xr:uid="{00000000-0005-0000-0000-000084370000}"/>
    <cellStyle name="Normal 10 2 3 6 2 2 3 2 2" xfId="14216" xr:uid="{00000000-0005-0000-0000-000085370000}"/>
    <cellStyle name="Normal 10 2 3 6 2 2 3 3" xfId="14217" xr:uid="{00000000-0005-0000-0000-000086370000}"/>
    <cellStyle name="Normal 10 2 3 6 2 2 4" xfId="14218" xr:uid="{00000000-0005-0000-0000-000087370000}"/>
    <cellStyle name="Normal 10 2 3 6 2 2 4 2" xfId="14219" xr:uid="{00000000-0005-0000-0000-000088370000}"/>
    <cellStyle name="Normal 10 2 3 6 2 2 5" xfId="14220" xr:uid="{00000000-0005-0000-0000-000089370000}"/>
    <cellStyle name="Normal 10 2 3 6 2 3" xfId="14221" xr:uid="{00000000-0005-0000-0000-00008A370000}"/>
    <cellStyle name="Normal 10 2 3 6 2 3 2" xfId="14222" xr:uid="{00000000-0005-0000-0000-00008B370000}"/>
    <cellStyle name="Normal 10 2 3 6 2 3 2 2" xfId="14223" xr:uid="{00000000-0005-0000-0000-00008C370000}"/>
    <cellStyle name="Normal 10 2 3 6 2 3 3" xfId="14224" xr:uid="{00000000-0005-0000-0000-00008D370000}"/>
    <cellStyle name="Normal 10 2 3 6 2 4" xfId="14225" xr:uid="{00000000-0005-0000-0000-00008E370000}"/>
    <cellStyle name="Normal 10 2 3 6 2 4 2" xfId="14226" xr:uid="{00000000-0005-0000-0000-00008F370000}"/>
    <cellStyle name="Normal 10 2 3 6 2 4 2 2" xfId="14227" xr:uid="{00000000-0005-0000-0000-000090370000}"/>
    <cellStyle name="Normal 10 2 3 6 2 4 3" xfId="14228" xr:uid="{00000000-0005-0000-0000-000091370000}"/>
    <cellStyle name="Normal 10 2 3 6 2 5" xfId="14229" xr:uid="{00000000-0005-0000-0000-000092370000}"/>
    <cellStyle name="Normal 10 2 3 6 2 5 2" xfId="14230" xr:uid="{00000000-0005-0000-0000-000093370000}"/>
    <cellStyle name="Normal 10 2 3 6 2 6" xfId="14231" xr:uid="{00000000-0005-0000-0000-000094370000}"/>
    <cellStyle name="Normal 10 2 3 6 2 6 2" xfId="14232" xr:uid="{00000000-0005-0000-0000-000095370000}"/>
    <cellStyle name="Normal 10 2 3 6 2 7" xfId="14233" xr:uid="{00000000-0005-0000-0000-000096370000}"/>
    <cellStyle name="Normal 10 2 3 6 3" xfId="14234" xr:uid="{00000000-0005-0000-0000-000097370000}"/>
    <cellStyle name="Normal 10 2 3 6 3 2" xfId="14235" xr:uid="{00000000-0005-0000-0000-000098370000}"/>
    <cellStyle name="Normal 10 2 3 6 3 2 2" xfId="14236" xr:uid="{00000000-0005-0000-0000-000099370000}"/>
    <cellStyle name="Normal 10 2 3 6 3 2 2 2" xfId="14237" xr:uid="{00000000-0005-0000-0000-00009A370000}"/>
    <cellStyle name="Normal 10 2 3 6 3 2 3" xfId="14238" xr:uid="{00000000-0005-0000-0000-00009B370000}"/>
    <cellStyle name="Normal 10 2 3 6 3 3" xfId="14239" xr:uid="{00000000-0005-0000-0000-00009C370000}"/>
    <cellStyle name="Normal 10 2 3 6 3 3 2" xfId="14240" xr:uid="{00000000-0005-0000-0000-00009D370000}"/>
    <cellStyle name="Normal 10 2 3 6 3 3 2 2" xfId="14241" xr:uid="{00000000-0005-0000-0000-00009E370000}"/>
    <cellStyle name="Normal 10 2 3 6 3 3 3" xfId="14242" xr:uid="{00000000-0005-0000-0000-00009F370000}"/>
    <cellStyle name="Normal 10 2 3 6 3 4" xfId="14243" xr:uid="{00000000-0005-0000-0000-0000A0370000}"/>
    <cellStyle name="Normal 10 2 3 6 3 4 2" xfId="14244" xr:uid="{00000000-0005-0000-0000-0000A1370000}"/>
    <cellStyle name="Normal 10 2 3 6 3 5" xfId="14245" xr:uid="{00000000-0005-0000-0000-0000A2370000}"/>
    <cellStyle name="Normal 10 2 3 6 4" xfId="14246" xr:uid="{00000000-0005-0000-0000-0000A3370000}"/>
    <cellStyle name="Normal 10 2 3 6 4 2" xfId="14247" xr:uid="{00000000-0005-0000-0000-0000A4370000}"/>
    <cellStyle name="Normal 10 2 3 6 4 2 2" xfId="14248" xr:uid="{00000000-0005-0000-0000-0000A5370000}"/>
    <cellStyle name="Normal 10 2 3 6 4 3" xfId="14249" xr:uid="{00000000-0005-0000-0000-0000A6370000}"/>
    <cellStyle name="Normal 10 2 3 6 5" xfId="14250" xr:uid="{00000000-0005-0000-0000-0000A7370000}"/>
    <cellStyle name="Normal 10 2 3 6 5 2" xfId="14251" xr:uid="{00000000-0005-0000-0000-0000A8370000}"/>
    <cellStyle name="Normal 10 2 3 6 5 2 2" xfId="14252" xr:uid="{00000000-0005-0000-0000-0000A9370000}"/>
    <cellStyle name="Normal 10 2 3 6 5 3" xfId="14253" xr:uid="{00000000-0005-0000-0000-0000AA370000}"/>
    <cellStyle name="Normal 10 2 3 6 6" xfId="14254" xr:uid="{00000000-0005-0000-0000-0000AB370000}"/>
    <cellStyle name="Normal 10 2 3 6 6 2" xfId="14255" xr:uid="{00000000-0005-0000-0000-0000AC370000}"/>
    <cellStyle name="Normal 10 2 3 6 7" xfId="14256" xr:uid="{00000000-0005-0000-0000-0000AD370000}"/>
    <cellStyle name="Normal 10 2 3 6 7 2" xfId="14257" xr:uid="{00000000-0005-0000-0000-0000AE370000}"/>
    <cellStyle name="Normal 10 2 3 6 8" xfId="14258" xr:uid="{00000000-0005-0000-0000-0000AF370000}"/>
    <cellStyle name="Normal 10 2 3 7" xfId="14259" xr:uid="{00000000-0005-0000-0000-0000B0370000}"/>
    <cellStyle name="Normal 10 2 3 7 2" xfId="14260" xr:uid="{00000000-0005-0000-0000-0000B1370000}"/>
    <cellStyle name="Normal 10 2 3 7 2 2" xfId="14261" xr:uid="{00000000-0005-0000-0000-0000B2370000}"/>
    <cellStyle name="Normal 10 2 3 7 2 2 2" xfId="14262" xr:uid="{00000000-0005-0000-0000-0000B3370000}"/>
    <cellStyle name="Normal 10 2 3 7 2 2 2 2" xfId="14263" xr:uid="{00000000-0005-0000-0000-0000B4370000}"/>
    <cellStyle name="Normal 10 2 3 7 2 2 3" xfId="14264" xr:uid="{00000000-0005-0000-0000-0000B5370000}"/>
    <cellStyle name="Normal 10 2 3 7 2 3" xfId="14265" xr:uid="{00000000-0005-0000-0000-0000B6370000}"/>
    <cellStyle name="Normal 10 2 3 7 2 3 2" xfId="14266" xr:uid="{00000000-0005-0000-0000-0000B7370000}"/>
    <cellStyle name="Normal 10 2 3 7 2 3 2 2" xfId="14267" xr:uid="{00000000-0005-0000-0000-0000B8370000}"/>
    <cellStyle name="Normal 10 2 3 7 2 3 3" xfId="14268" xr:uid="{00000000-0005-0000-0000-0000B9370000}"/>
    <cellStyle name="Normal 10 2 3 7 2 4" xfId="14269" xr:uid="{00000000-0005-0000-0000-0000BA370000}"/>
    <cellStyle name="Normal 10 2 3 7 2 4 2" xfId="14270" xr:uid="{00000000-0005-0000-0000-0000BB370000}"/>
    <cellStyle name="Normal 10 2 3 7 2 5" xfId="14271" xr:uid="{00000000-0005-0000-0000-0000BC370000}"/>
    <cellStyle name="Normal 10 2 3 7 3" xfId="14272" xr:uid="{00000000-0005-0000-0000-0000BD370000}"/>
    <cellStyle name="Normal 10 2 3 7 3 2" xfId="14273" xr:uid="{00000000-0005-0000-0000-0000BE370000}"/>
    <cellStyle name="Normal 10 2 3 7 3 2 2" xfId="14274" xr:uid="{00000000-0005-0000-0000-0000BF370000}"/>
    <cellStyle name="Normal 10 2 3 7 3 3" xfId="14275" xr:uid="{00000000-0005-0000-0000-0000C0370000}"/>
    <cellStyle name="Normal 10 2 3 7 4" xfId="14276" xr:uid="{00000000-0005-0000-0000-0000C1370000}"/>
    <cellStyle name="Normal 10 2 3 7 4 2" xfId="14277" xr:uid="{00000000-0005-0000-0000-0000C2370000}"/>
    <cellStyle name="Normal 10 2 3 7 4 2 2" xfId="14278" xr:uid="{00000000-0005-0000-0000-0000C3370000}"/>
    <cellStyle name="Normal 10 2 3 7 4 3" xfId="14279" xr:uid="{00000000-0005-0000-0000-0000C4370000}"/>
    <cellStyle name="Normal 10 2 3 7 5" xfId="14280" xr:uid="{00000000-0005-0000-0000-0000C5370000}"/>
    <cellStyle name="Normal 10 2 3 7 5 2" xfId="14281" xr:uid="{00000000-0005-0000-0000-0000C6370000}"/>
    <cellStyle name="Normal 10 2 3 7 6" xfId="14282" xr:uid="{00000000-0005-0000-0000-0000C7370000}"/>
    <cellStyle name="Normal 10 2 3 7 6 2" xfId="14283" xr:uid="{00000000-0005-0000-0000-0000C8370000}"/>
    <cellStyle name="Normal 10 2 3 7 7" xfId="14284" xr:uid="{00000000-0005-0000-0000-0000C9370000}"/>
    <cellStyle name="Normal 10 2 3 8" xfId="14285" xr:uid="{00000000-0005-0000-0000-0000CA370000}"/>
    <cellStyle name="Normal 10 2 3 8 2" xfId="14286" xr:uid="{00000000-0005-0000-0000-0000CB370000}"/>
    <cellStyle name="Normal 10 2 3 8 2 2" xfId="14287" xr:uid="{00000000-0005-0000-0000-0000CC370000}"/>
    <cellStyle name="Normal 10 2 3 8 2 2 2" xfId="14288" xr:uid="{00000000-0005-0000-0000-0000CD370000}"/>
    <cellStyle name="Normal 10 2 3 8 2 2 2 2" xfId="14289" xr:uid="{00000000-0005-0000-0000-0000CE370000}"/>
    <cellStyle name="Normal 10 2 3 8 2 2 3" xfId="14290" xr:uid="{00000000-0005-0000-0000-0000CF370000}"/>
    <cellStyle name="Normal 10 2 3 8 2 3" xfId="14291" xr:uid="{00000000-0005-0000-0000-0000D0370000}"/>
    <cellStyle name="Normal 10 2 3 8 2 3 2" xfId="14292" xr:uid="{00000000-0005-0000-0000-0000D1370000}"/>
    <cellStyle name="Normal 10 2 3 8 2 3 2 2" xfId="14293" xr:uid="{00000000-0005-0000-0000-0000D2370000}"/>
    <cellStyle name="Normal 10 2 3 8 2 3 3" xfId="14294" xr:uid="{00000000-0005-0000-0000-0000D3370000}"/>
    <cellStyle name="Normal 10 2 3 8 2 4" xfId="14295" xr:uid="{00000000-0005-0000-0000-0000D4370000}"/>
    <cellStyle name="Normal 10 2 3 8 2 4 2" xfId="14296" xr:uid="{00000000-0005-0000-0000-0000D5370000}"/>
    <cellStyle name="Normal 10 2 3 8 2 5" xfId="14297" xr:uid="{00000000-0005-0000-0000-0000D6370000}"/>
    <cellStyle name="Normal 10 2 3 8 3" xfId="14298" xr:uid="{00000000-0005-0000-0000-0000D7370000}"/>
    <cellStyle name="Normal 10 2 3 8 3 2" xfId="14299" xr:uid="{00000000-0005-0000-0000-0000D8370000}"/>
    <cellStyle name="Normal 10 2 3 8 3 2 2" xfId="14300" xr:uid="{00000000-0005-0000-0000-0000D9370000}"/>
    <cellStyle name="Normal 10 2 3 8 3 3" xfId="14301" xr:uid="{00000000-0005-0000-0000-0000DA370000}"/>
    <cellStyle name="Normal 10 2 3 8 4" xfId="14302" xr:uid="{00000000-0005-0000-0000-0000DB370000}"/>
    <cellStyle name="Normal 10 2 3 8 4 2" xfId="14303" xr:uid="{00000000-0005-0000-0000-0000DC370000}"/>
    <cellStyle name="Normal 10 2 3 8 4 2 2" xfId="14304" xr:uid="{00000000-0005-0000-0000-0000DD370000}"/>
    <cellStyle name="Normal 10 2 3 8 4 3" xfId="14305" xr:uid="{00000000-0005-0000-0000-0000DE370000}"/>
    <cellStyle name="Normal 10 2 3 8 5" xfId="14306" xr:uid="{00000000-0005-0000-0000-0000DF370000}"/>
    <cellStyle name="Normal 10 2 3 8 5 2" xfId="14307" xr:uid="{00000000-0005-0000-0000-0000E0370000}"/>
    <cellStyle name="Normal 10 2 3 8 6" xfId="14308" xr:uid="{00000000-0005-0000-0000-0000E1370000}"/>
    <cellStyle name="Normal 10 2 3 8 6 2" xfId="14309" xr:uid="{00000000-0005-0000-0000-0000E2370000}"/>
    <cellStyle name="Normal 10 2 3 8 7" xfId="14310" xr:uid="{00000000-0005-0000-0000-0000E3370000}"/>
    <cellStyle name="Normal 10 2 3 9" xfId="14311" xr:uid="{00000000-0005-0000-0000-0000E4370000}"/>
    <cellStyle name="Normal 10 2 3 9 2" xfId="14312" xr:uid="{00000000-0005-0000-0000-0000E5370000}"/>
    <cellStyle name="Normal 10 2 3 9 2 2" xfId="14313" xr:uid="{00000000-0005-0000-0000-0000E6370000}"/>
    <cellStyle name="Normal 10 2 3 9 2 2 2" xfId="14314" xr:uid="{00000000-0005-0000-0000-0000E7370000}"/>
    <cellStyle name="Normal 10 2 3 9 2 3" xfId="14315" xr:uid="{00000000-0005-0000-0000-0000E8370000}"/>
    <cellStyle name="Normal 10 2 3 9 3" xfId="14316" xr:uid="{00000000-0005-0000-0000-0000E9370000}"/>
    <cellStyle name="Normal 10 2 3 9 3 2" xfId="14317" xr:uid="{00000000-0005-0000-0000-0000EA370000}"/>
    <cellStyle name="Normal 10 2 3 9 3 2 2" xfId="14318" xr:uid="{00000000-0005-0000-0000-0000EB370000}"/>
    <cellStyle name="Normal 10 2 3 9 3 3" xfId="14319" xr:uid="{00000000-0005-0000-0000-0000EC370000}"/>
    <cellStyle name="Normal 10 2 3 9 4" xfId="14320" xr:uid="{00000000-0005-0000-0000-0000ED370000}"/>
    <cellStyle name="Normal 10 2 3 9 4 2" xfId="14321" xr:uid="{00000000-0005-0000-0000-0000EE370000}"/>
    <cellStyle name="Normal 10 2 3 9 5" xfId="14322" xr:uid="{00000000-0005-0000-0000-0000EF370000}"/>
    <cellStyle name="Normal 10 2 4" xfId="14323" xr:uid="{00000000-0005-0000-0000-0000F0370000}"/>
    <cellStyle name="Normal 10 2 4 10" xfId="14324" xr:uid="{00000000-0005-0000-0000-0000F1370000}"/>
    <cellStyle name="Normal 10 2 4 10 2" xfId="14325" xr:uid="{00000000-0005-0000-0000-0000F2370000}"/>
    <cellStyle name="Normal 10 2 4 11" xfId="14326" xr:uid="{00000000-0005-0000-0000-0000F3370000}"/>
    <cellStyle name="Normal 10 2 4 11 2" xfId="14327" xr:uid="{00000000-0005-0000-0000-0000F4370000}"/>
    <cellStyle name="Normal 10 2 4 12" xfId="14328" xr:uid="{00000000-0005-0000-0000-0000F5370000}"/>
    <cellStyle name="Normal 10 2 4 2" xfId="14329" xr:uid="{00000000-0005-0000-0000-0000F6370000}"/>
    <cellStyle name="Normal 10 2 4 2 10" xfId="14330" xr:uid="{00000000-0005-0000-0000-0000F7370000}"/>
    <cellStyle name="Normal 10 2 4 2 10 2" xfId="14331" xr:uid="{00000000-0005-0000-0000-0000F8370000}"/>
    <cellStyle name="Normal 10 2 4 2 11" xfId="14332" xr:uid="{00000000-0005-0000-0000-0000F9370000}"/>
    <cellStyle name="Normal 10 2 4 2 2" xfId="14333" xr:uid="{00000000-0005-0000-0000-0000FA370000}"/>
    <cellStyle name="Normal 10 2 4 2 2 2" xfId="14334" xr:uid="{00000000-0005-0000-0000-0000FB370000}"/>
    <cellStyle name="Normal 10 2 4 2 2 2 2" xfId="14335" xr:uid="{00000000-0005-0000-0000-0000FC370000}"/>
    <cellStyle name="Normal 10 2 4 2 2 2 2 2" xfId="14336" xr:uid="{00000000-0005-0000-0000-0000FD370000}"/>
    <cellStyle name="Normal 10 2 4 2 2 2 2 2 2" xfId="14337" xr:uid="{00000000-0005-0000-0000-0000FE370000}"/>
    <cellStyle name="Normal 10 2 4 2 2 2 2 2 2 2" xfId="14338" xr:uid="{00000000-0005-0000-0000-0000FF370000}"/>
    <cellStyle name="Normal 10 2 4 2 2 2 2 2 3" xfId="14339" xr:uid="{00000000-0005-0000-0000-000000380000}"/>
    <cellStyle name="Normal 10 2 4 2 2 2 2 3" xfId="14340" xr:uid="{00000000-0005-0000-0000-000001380000}"/>
    <cellStyle name="Normal 10 2 4 2 2 2 2 3 2" xfId="14341" xr:uid="{00000000-0005-0000-0000-000002380000}"/>
    <cellStyle name="Normal 10 2 4 2 2 2 2 3 2 2" xfId="14342" xr:uid="{00000000-0005-0000-0000-000003380000}"/>
    <cellStyle name="Normal 10 2 4 2 2 2 2 3 3" xfId="14343" xr:uid="{00000000-0005-0000-0000-000004380000}"/>
    <cellStyle name="Normal 10 2 4 2 2 2 2 4" xfId="14344" xr:uid="{00000000-0005-0000-0000-000005380000}"/>
    <cellStyle name="Normal 10 2 4 2 2 2 2 4 2" xfId="14345" xr:uid="{00000000-0005-0000-0000-000006380000}"/>
    <cellStyle name="Normal 10 2 4 2 2 2 2 5" xfId="14346" xr:uid="{00000000-0005-0000-0000-000007380000}"/>
    <cellStyle name="Normal 10 2 4 2 2 2 3" xfId="14347" xr:uid="{00000000-0005-0000-0000-000008380000}"/>
    <cellStyle name="Normal 10 2 4 2 2 2 3 2" xfId="14348" xr:uid="{00000000-0005-0000-0000-000009380000}"/>
    <cellStyle name="Normal 10 2 4 2 2 2 3 2 2" xfId="14349" xr:uid="{00000000-0005-0000-0000-00000A380000}"/>
    <cellStyle name="Normal 10 2 4 2 2 2 3 3" xfId="14350" xr:uid="{00000000-0005-0000-0000-00000B380000}"/>
    <cellStyle name="Normal 10 2 4 2 2 2 4" xfId="14351" xr:uid="{00000000-0005-0000-0000-00000C380000}"/>
    <cellStyle name="Normal 10 2 4 2 2 2 4 2" xfId="14352" xr:uid="{00000000-0005-0000-0000-00000D380000}"/>
    <cellStyle name="Normal 10 2 4 2 2 2 4 2 2" xfId="14353" xr:uid="{00000000-0005-0000-0000-00000E380000}"/>
    <cellStyle name="Normal 10 2 4 2 2 2 4 3" xfId="14354" xr:uid="{00000000-0005-0000-0000-00000F380000}"/>
    <cellStyle name="Normal 10 2 4 2 2 2 5" xfId="14355" xr:uid="{00000000-0005-0000-0000-000010380000}"/>
    <cellStyle name="Normal 10 2 4 2 2 2 5 2" xfId="14356" xr:uid="{00000000-0005-0000-0000-000011380000}"/>
    <cellStyle name="Normal 10 2 4 2 2 2 6" xfId="14357" xr:uid="{00000000-0005-0000-0000-000012380000}"/>
    <cellStyle name="Normal 10 2 4 2 2 2 6 2" xfId="14358" xr:uid="{00000000-0005-0000-0000-000013380000}"/>
    <cellStyle name="Normal 10 2 4 2 2 2 7" xfId="14359" xr:uid="{00000000-0005-0000-0000-000014380000}"/>
    <cellStyle name="Normal 10 2 4 2 2 3" xfId="14360" xr:uid="{00000000-0005-0000-0000-000015380000}"/>
    <cellStyle name="Normal 10 2 4 2 2 3 2" xfId="14361" xr:uid="{00000000-0005-0000-0000-000016380000}"/>
    <cellStyle name="Normal 10 2 4 2 2 3 2 2" xfId="14362" xr:uid="{00000000-0005-0000-0000-000017380000}"/>
    <cellStyle name="Normal 10 2 4 2 2 3 2 2 2" xfId="14363" xr:uid="{00000000-0005-0000-0000-000018380000}"/>
    <cellStyle name="Normal 10 2 4 2 2 3 2 3" xfId="14364" xr:uid="{00000000-0005-0000-0000-000019380000}"/>
    <cellStyle name="Normal 10 2 4 2 2 3 3" xfId="14365" xr:uid="{00000000-0005-0000-0000-00001A380000}"/>
    <cellStyle name="Normal 10 2 4 2 2 3 3 2" xfId="14366" xr:uid="{00000000-0005-0000-0000-00001B380000}"/>
    <cellStyle name="Normal 10 2 4 2 2 3 3 2 2" xfId="14367" xr:uid="{00000000-0005-0000-0000-00001C380000}"/>
    <cellStyle name="Normal 10 2 4 2 2 3 3 3" xfId="14368" xr:uid="{00000000-0005-0000-0000-00001D380000}"/>
    <cellStyle name="Normal 10 2 4 2 2 3 4" xfId="14369" xr:uid="{00000000-0005-0000-0000-00001E380000}"/>
    <cellStyle name="Normal 10 2 4 2 2 3 4 2" xfId="14370" xr:uid="{00000000-0005-0000-0000-00001F380000}"/>
    <cellStyle name="Normal 10 2 4 2 2 3 5" xfId="14371" xr:uid="{00000000-0005-0000-0000-000020380000}"/>
    <cellStyle name="Normal 10 2 4 2 2 4" xfId="14372" xr:uid="{00000000-0005-0000-0000-000021380000}"/>
    <cellStyle name="Normal 10 2 4 2 2 4 2" xfId="14373" xr:uid="{00000000-0005-0000-0000-000022380000}"/>
    <cellStyle name="Normal 10 2 4 2 2 4 2 2" xfId="14374" xr:uid="{00000000-0005-0000-0000-000023380000}"/>
    <cellStyle name="Normal 10 2 4 2 2 4 3" xfId="14375" xr:uid="{00000000-0005-0000-0000-000024380000}"/>
    <cellStyle name="Normal 10 2 4 2 2 5" xfId="14376" xr:uid="{00000000-0005-0000-0000-000025380000}"/>
    <cellStyle name="Normal 10 2 4 2 2 5 2" xfId="14377" xr:uid="{00000000-0005-0000-0000-000026380000}"/>
    <cellStyle name="Normal 10 2 4 2 2 5 2 2" xfId="14378" xr:uid="{00000000-0005-0000-0000-000027380000}"/>
    <cellStyle name="Normal 10 2 4 2 2 5 3" xfId="14379" xr:uid="{00000000-0005-0000-0000-000028380000}"/>
    <cellStyle name="Normal 10 2 4 2 2 6" xfId="14380" xr:uid="{00000000-0005-0000-0000-000029380000}"/>
    <cellStyle name="Normal 10 2 4 2 2 6 2" xfId="14381" xr:uid="{00000000-0005-0000-0000-00002A380000}"/>
    <cellStyle name="Normal 10 2 4 2 2 7" xfId="14382" xr:uid="{00000000-0005-0000-0000-00002B380000}"/>
    <cellStyle name="Normal 10 2 4 2 2 7 2" xfId="14383" xr:uid="{00000000-0005-0000-0000-00002C380000}"/>
    <cellStyle name="Normal 10 2 4 2 2 8" xfId="14384" xr:uid="{00000000-0005-0000-0000-00002D380000}"/>
    <cellStyle name="Normal 10 2 4 2 3" xfId="14385" xr:uid="{00000000-0005-0000-0000-00002E380000}"/>
    <cellStyle name="Normal 10 2 4 2 3 2" xfId="14386" xr:uid="{00000000-0005-0000-0000-00002F380000}"/>
    <cellStyle name="Normal 10 2 4 2 3 2 2" xfId="14387" xr:uid="{00000000-0005-0000-0000-000030380000}"/>
    <cellStyle name="Normal 10 2 4 2 3 2 2 2" xfId="14388" xr:uid="{00000000-0005-0000-0000-000031380000}"/>
    <cellStyle name="Normal 10 2 4 2 3 2 2 2 2" xfId="14389" xr:uid="{00000000-0005-0000-0000-000032380000}"/>
    <cellStyle name="Normal 10 2 4 2 3 2 2 3" xfId="14390" xr:uid="{00000000-0005-0000-0000-000033380000}"/>
    <cellStyle name="Normal 10 2 4 2 3 2 3" xfId="14391" xr:uid="{00000000-0005-0000-0000-000034380000}"/>
    <cellStyle name="Normal 10 2 4 2 3 2 3 2" xfId="14392" xr:uid="{00000000-0005-0000-0000-000035380000}"/>
    <cellStyle name="Normal 10 2 4 2 3 2 3 2 2" xfId="14393" xr:uid="{00000000-0005-0000-0000-000036380000}"/>
    <cellStyle name="Normal 10 2 4 2 3 2 3 3" xfId="14394" xr:uid="{00000000-0005-0000-0000-000037380000}"/>
    <cellStyle name="Normal 10 2 4 2 3 2 4" xfId="14395" xr:uid="{00000000-0005-0000-0000-000038380000}"/>
    <cellStyle name="Normal 10 2 4 2 3 2 4 2" xfId="14396" xr:uid="{00000000-0005-0000-0000-000039380000}"/>
    <cellStyle name="Normal 10 2 4 2 3 2 5" xfId="14397" xr:uid="{00000000-0005-0000-0000-00003A380000}"/>
    <cellStyle name="Normal 10 2 4 2 3 3" xfId="14398" xr:uid="{00000000-0005-0000-0000-00003B380000}"/>
    <cellStyle name="Normal 10 2 4 2 3 3 2" xfId="14399" xr:uid="{00000000-0005-0000-0000-00003C380000}"/>
    <cellStyle name="Normal 10 2 4 2 3 3 2 2" xfId="14400" xr:uid="{00000000-0005-0000-0000-00003D380000}"/>
    <cellStyle name="Normal 10 2 4 2 3 3 3" xfId="14401" xr:uid="{00000000-0005-0000-0000-00003E380000}"/>
    <cellStyle name="Normal 10 2 4 2 3 4" xfId="14402" xr:uid="{00000000-0005-0000-0000-00003F380000}"/>
    <cellStyle name="Normal 10 2 4 2 3 4 2" xfId="14403" xr:uid="{00000000-0005-0000-0000-000040380000}"/>
    <cellStyle name="Normal 10 2 4 2 3 4 2 2" xfId="14404" xr:uid="{00000000-0005-0000-0000-000041380000}"/>
    <cellStyle name="Normal 10 2 4 2 3 4 3" xfId="14405" xr:uid="{00000000-0005-0000-0000-000042380000}"/>
    <cellStyle name="Normal 10 2 4 2 3 5" xfId="14406" xr:uid="{00000000-0005-0000-0000-000043380000}"/>
    <cellStyle name="Normal 10 2 4 2 3 5 2" xfId="14407" xr:uid="{00000000-0005-0000-0000-000044380000}"/>
    <cellStyle name="Normal 10 2 4 2 3 6" xfId="14408" xr:uid="{00000000-0005-0000-0000-000045380000}"/>
    <cellStyle name="Normal 10 2 4 2 3 6 2" xfId="14409" xr:uid="{00000000-0005-0000-0000-000046380000}"/>
    <cellStyle name="Normal 10 2 4 2 3 7" xfId="14410" xr:uid="{00000000-0005-0000-0000-000047380000}"/>
    <cellStyle name="Normal 10 2 4 2 4" xfId="14411" xr:uid="{00000000-0005-0000-0000-000048380000}"/>
    <cellStyle name="Normal 10 2 4 2 4 2" xfId="14412" xr:uid="{00000000-0005-0000-0000-000049380000}"/>
    <cellStyle name="Normal 10 2 4 2 4 2 2" xfId="14413" xr:uid="{00000000-0005-0000-0000-00004A380000}"/>
    <cellStyle name="Normal 10 2 4 2 4 2 2 2" xfId="14414" xr:uid="{00000000-0005-0000-0000-00004B380000}"/>
    <cellStyle name="Normal 10 2 4 2 4 2 2 2 2" xfId="14415" xr:uid="{00000000-0005-0000-0000-00004C380000}"/>
    <cellStyle name="Normal 10 2 4 2 4 2 2 3" xfId="14416" xr:uid="{00000000-0005-0000-0000-00004D380000}"/>
    <cellStyle name="Normal 10 2 4 2 4 2 3" xfId="14417" xr:uid="{00000000-0005-0000-0000-00004E380000}"/>
    <cellStyle name="Normal 10 2 4 2 4 2 3 2" xfId="14418" xr:uid="{00000000-0005-0000-0000-00004F380000}"/>
    <cellStyle name="Normal 10 2 4 2 4 2 3 2 2" xfId="14419" xr:uid="{00000000-0005-0000-0000-000050380000}"/>
    <cellStyle name="Normal 10 2 4 2 4 2 3 3" xfId="14420" xr:uid="{00000000-0005-0000-0000-000051380000}"/>
    <cellStyle name="Normal 10 2 4 2 4 2 4" xfId="14421" xr:uid="{00000000-0005-0000-0000-000052380000}"/>
    <cellStyle name="Normal 10 2 4 2 4 2 4 2" xfId="14422" xr:uid="{00000000-0005-0000-0000-000053380000}"/>
    <cellStyle name="Normal 10 2 4 2 4 2 5" xfId="14423" xr:uid="{00000000-0005-0000-0000-000054380000}"/>
    <cellStyle name="Normal 10 2 4 2 4 3" xfId="14424" xr:uid="{00000000-0005-0000-0000-000055380000}"/>
    <cellStyle name="Normal 10 2 4 2 4 3 2" xfId="14425" xr:uid="{00000000-0005-0000-0000-000056380000}"/>
    <cellStyle name="Normal 10 2 4 2 4 3 2 2" xfId="14426" xr:uid="{00000000-0005-0000-0000-000057380000}"/>
    <cellStyle name="Normal 10 2 4 2 4 3 3" xfId="14427" xr:uid="{00000000-0005-0000-0000-000058380000}"/>
    <cellStyle name="Normal 10 2 4 2 4 4" xfId="14428" xr:uid="{00000000-0005-0000-0000-000059380000}"/>
    <cellStyle name="Normal 10 2 4 2 4 4 2" xfId="14429" xr:uid="{00000000-0005-0000-0000-00005A380000}"/>
    <cellStyle name="Normal 10 2 4 2 4 4 2 2" xfId="14430" xr:uid="{00000000-0005-0000-0000-00005B380000}"/>
    <cellStyle name="Normal 10 2 4 2 4 4 3" xfId="14431" xr:uid="{00000000-0005-0000-0000-00005C380000}"/>
    <cellStyle name="Normal 10 2 4 2 4 5" xfId="14432" xr:uid="{00000000-0005-0000-0000-00005D380000}"/>
    <cellStyle name="Normal 10 2 4 2 4 5 2" xfId="14433" xr:uid="{00000000-0005-0000-0000-00005E380000}"/>
    <cellStyle name="Normal 10 2 4 2 4 6" xfId="14434" xr:uid="{00000000-0005-0000-0000-00005F380000}"/>
    <cellStyle name="Normal 10 2 4 2 4 6 2" xfId="14435" xr:uid="{00000000-0005-0000-0000-000060380000}"/>
    <cellStyle name="Normal 10 2 4 2 4 7" xfId="14436" xr:uid="{00000000-0005-0000-0000-000061380000}"/>
    <cellStyle name="Normal 10 2 4 2 5" xfId="14437" xr:uid="{00000000-0005-0000-0000-000062380000}"/>
    <cellStyle name="Normal 10 2 4 2 5 2" xfId="14438" xr:uid="{00000000-0005-0000-0000-000063380000}"/>
    <cellStyle name="Normal 10 2 4 2 5 2 2" xfId="14439" xr:uid="{00000000-0005-0000-0000-000064380000}"/>
    <cellStyle name="Normal 10 2 4 2 5 2 2 2" xfId="14440" xr:uid="{00000000-0005-0000-0000-000065380000}"/>
    <cellStyle name="Normal 10 2 4 2 5 2 3" xfId="14441" xr:uid="{00000000-0005-0000-0000-000066380000}"/>
    <cellStyle name="Normal 10 2 4 2 5 3" xfId="14442" xr:uid="{00000000-0005-0000-0000-000067380000}"/>
    <cellStyle name="Normal 10 2 4 2 5 3 2" xfId="14443" xr:uid="{00000000-0005-0000-0000-000068380000}"/>
    <cellStyle name="Normal 10 2 4 2 5 3 2 2" xfId="14444" xr:uid="{00000000-0005-0000-0000-000069380000}"/>
    <cellStyle name="Normal 10 2 4 2 5 3 3" xfId="14445" xr:uid="{00000000-0005-0000-0000-00006A380000}"/>
    <cellStyle name="Normal 10 2 4 2 5 4" xfId="14446" xr:uid="{00000000-0005-0000-0000-00006B380000}"/>
    <cellStyle name="Normal 10 2 4 2 5 4 2" xfId="14447" xr:uid="{00000000-0005-0000-0000-00006C380000}"/>
    <cellStyle name="Normal 10 2 4 2 5 5" xfId="14448" xr:uid="{00000000-0005-0000-0000-00006D380000}"/>
    <cellStyle name="Normal 10 2 4 2 6" xfId="14449" xr:uid="{00000000-0005-0000-0000-00006E380000}"/>
    <cellStyle name="Normal 10 2 4 2 6 2" xfId="14450" xr:uid="{00000000-0005-0000-0000-00006F380000}"/>
    <cellStyle name="Normal 10 2 4 2 6 2 2" xfId="14451" xr:uid="{00000000-0005-0000-0000-000070380000}"/>
    <cellStyle name="Normal 10 2 4 2 6 2 2 2" xfId="14452" xr:uid="{00000000-0005-0000-0000-000071380000}"/>
    <cellStyle name="Normal 10 2 4 2 6 2 3" xfId="14453" xr:uid="{00000000-0005-0000-0000-000072380000}"/>
    <cellStyle name="Normal 10 2 4 2 6 3" xfId="14454" xr:uid="{00000000-0005-0000-0000-000073380000}"/>
    <cellStyle name="Normal 10 2 4 2 6 3 2" xfId="14455" xr:uid="{00000000-0005-0000-0000-000074380000}"/>
    <cellStyle name="Normal 10 2 4 2 6 4" xfId="14456" xr:uid="{00000000-0005-0000-0000-000075380000}"/>
    <cellStyle name="Normal 10 2 4 2 7" xfId="14457" xr:uid="{00000000-0005-0000-0000-000076380000}"/>
    <cellStyle name="Normal 10 2 4 2 7 2" xfId="14458" xr:uid="{00000000-0005-0000-0000-000077380000}"/>
    <cellStyle name="Normal 10 2 4 2 7 2 2" xfId="14459" xr:uid="{00000000-0005-0000-0000-000078380000}"/>
    <cellStyle name="Normal 10 2 4 2 7 3" xfId="14460" xr:uid="{00000000-0005-0000-0000-000079380000}"/>
    <cellStyle name="Normal 10 2 4 2 8" xfId="14461" xr:uid="{00000000-0005-0000-0000-00007A380000}"/>
    <cellStyle name="Normal 10 2 4 2 8 2" xfId="14462" xr:uid="{00000000-0005-0000-0000-00007B380000}"/>
    <cellStyle name="Normal 10 2 4 2 8 2 2" xfId="14463" xr:uid="{00000000-0005-0000-0000-00007C380000}"/>
    <cellStyle name="Normal 10 2 4 2 8 3" xfId="14464" xr:uid="{00000000-0005-0000-0000-00007D380000}"/>
    <cellStyle name="Normal 10 2 4 2 9" xfId="14465" xr:uid="{00000000-0005-0000-0000-00007E380000}"/>
    <cellStyle name="Normal 10 2 4 2 9 2" xfId="14466" xr:uid="{00000000-0005-0000-0000-00007F380000}"/>
    <cellStyle name="Normal 10 2 4 3" xfId="14467" xr:uid="{00000000-0005-0000-0000-000080380000}"/>
    <cellStyle name="Normal 10 2 4 3 2" xfId="14468" xr:uid="{00000000-0005-0000-0000-000081380000}"/>
    <cellStyle name="Normal 10 2 4 3 2 2" xfId="14469" xr:uid="{00000000-0005-0000-0000-000082380000}"/>
    <cellStyle name="Normal 10 2 4 3 2 2 2" xfId="14470" xr:uid="{00000000-0005-0000-0000-000083380000}"/>
    <cellStyle name="Normal 10 2 4 3 2 2 2 2" xfId="14471" xr:uid="{00000000-0005-0000-0000-000084380000}"/>
    <cellStyle name="Normal 10 2 4 3 2 2 2 2 2" xfId="14472" xr:uid="{00000000-0005-0000-0000-000085380000}"/>
    <cellStyle name="Normal 10 2 4 3 2 2 2 3" xfId="14473" xr:uid="{00000000-0005-0000-0000-000086380000}"/>
    <cellStyle name="Normal 10 2 4 3 2 2 3" xfId="14474" xr:uid="{00000000-0005-0000-0000-000087380000}"/>
    <cellStyle name="Normal 10 2 4 3 2 2 3 2" xfId="14475" xr:uid="{00000000-0005-0000-0000-000088380000}"/>
    <cellStyle name="Normal 10 2 4 3 2 2 3 2 2" xfId="14476" xr:uid="{00000000-0005-0000-0000-000089380000}"/>
    <cellStyle name="Normal 10 2 4 3 2 2 3 3" xfId="14477" xr:uid="{00000000-0005-0000-0000-00008A380000}"/>
    <cellStyle name="Normal 10 2 4 3 2 2 4" xfId="14478" xr:uid="{00000000-0005-0000-0000-00008B380000}"/>
    <cellStyle name="Normal 10 2 4 3 2 2 4 2" xfId="14479" xr:uid="{00000000-0005-0000-0000-00008C380000}"/>
    <cellStyle name="Normal 10 2 4 3 2 2 5" xfId="14480" xr:uid="{00000000-0005-0000-0000-00008D380000}"/>
    <cellStyle name="Normal 10 2 4 3 2 3" xfId="14481" xr:uid="{00000000-0005-0000-0000-00008E380000}"/>
    <cellStyle name="Normal 10 2 4 3 2 3 2" xfId="14482" xr:uid="{00000000-0005-0000-0000-00008F380000}"/>
    <cellStyle name="Normal 10 2 4 3 2 3 2 2" xfId="14483" xr:uid="{00000000-0005-0000-0000-000090380000}"/>
    <cellStyle name="Normal 10 2 4 3 2 3 3" xfId="14484" xr:uid="{00000000-0005-0000-0000-000091380000}"/>
    <cellStyle name="Normal 10 2 4 3 2 4" xfId="14485" xr:uid="{00000000-0005-0000-0000-000092380000}"/>
    <cellStyle name="Normal 10 2 4 3 2 4 2" xfId="14486" xr:uid="{00000000-0005-0000-0000-000093380000}"/>
    <cellStyle name="Normal 10 2 4 3 2 4 2 2" xfId="14487" xr:uid="{00000000-0005-0000-0000-000094380000}"/>
    <cellStyle name="Normal 10 2 4 3 2 4 3" xfId="14488" xr:uid="{00000000-0005-0000-0000-000095380000}"/>
    <cellStyle name="Normal 10 2 4 3 2 5" xfId="14489" xr:uid="{00000000-0005-0000-0000-000096380000}"/>
    <cellStyle name="Normal 10 2 4 3 2 5 2" xfId="14490" xr:uid="{00000000-0005-0000-0000-000097380000}"/>
    <cellStyle name="Normal 10 2 4 3 2 6" xfId="14491" xr:uid="{00000000-0005-0000-0000-000098380000}"/>
    <cellStyle name="Normal 10 2 4 3 2 6 2" xfId="14492" xr:uid="{00000000-0005-0000-0000-000099380000}"/>
    <cellStyle name="Normal 10 2 4 3 2 7" xfId="14493" xr:uid="{00000000-0005-0000-0000-00009A380000}"/>
    <cellStyle name="Normal 10 2 4 3 3" xfId="14494" xr:uid="{00000000-0005-0000-0000-00009B380000}"/>
    <cellStyle name="Normal 10 2 4 3 3 2" xfId="14495" xr:uid="{00000000-0005-0000-0000-00009C380000}"/>
    <cellStyle name="Normal 10 2 4 3 3 2 2" xfId="14496" xr:uid="{00000000-0005-0000-0000-00009D380000}"/>
    <cellStyle name="Normal 10 2 4 3 3 2 2 2" xfId="14497" xr:uid="{00000000-0005-0000-0000-00009E380000}"/>
    <cellStyle name="Normal 10 2 4 3 3 2 3" xfId="14498" xr:uid="{00000000-0005-0000-0000-00009F380000}"/>
    <cellStyle name="Normal 10 2 4 3 3 3" xfId="14499" xr:uid="{00000000-0005-0000-0000-0000A0380000}"/>
    <cellStyle name="Normal 10 2 4 3 3 3 2" xfId="14500" xr:uid="{00000000-0005-0000-0000-0000A1380000}"/>
    <cellStyle name="Normal 10 2 4 3 3 3 2 2" xfId="14501" xr:uid="{00000000-0005-0000-0000-0000A2380000}"/>
    <cellStyle name="Normal 10 2 4 3 3 3 3" xfId="14502" xr:uid="{00000000-0005-0000-0000-0000A3380000}"/>
    <cellStyle name="Normal 10 2 4 3 3 4" xfId="14503" xr:uid="{00000000-0005-0000-0000-0000A4380000}"/>
    <cellStyle name="Normal 10 2 4 3 3 4 2" xfId="14504" xr:uid="{00000000-0005-0000-0000-0000A5380000}"/>
    <cellStyle name="Normal 10 2 4 3 3 5" xfId="14505" xr:uid="{00000000-0005-0000-0000-0000A6380000}"/>
    <cellStyle name="Normal 10 2 4 3 4" xfId="14506" xr:uid="{00000000-0005-0000-0000-0000A7380000}"/>
    <cellStyle name="Normal 10 2 4 3 4 2" xfId="14507" xr:uid="{00000000-0005-0000-0000-0000A8380000}"/>
    <cellStyle name="Normal 10 2 4 3 4 2 2" xfId="14508" xr:uid="{00000000-0005-0000-0000-0000A9380000}"/>
    <cellStyle name="Normal 10 2 4 3 4 3" xfId="14509" xr:uid="{00000000-0005-0000-0000-0000AA380000}"/>
    <cellStyle name="Normal 10 2 4 3 5" xfId="14510" xr:uid="{00000000-0005-0000-0000-0000AB380000}"/>
    <cellStyle name="Normal 10 2 4 3 5 2" xfId="14511" xr:uid="{00000000-0005-0000-0000-0000AC380000}"/>
    <cellStyle name="Normal 10 2 4 3 5 2 2" xfId="14512" xr:uid="{00000000-0005-0000-0000-0000AD380000}"/>
    <cellStyle name="Normal 10 2 4 3 5 3" xfId="14513" xr:uid="{00000000-0005-0000-0000-0000AE380000}"/>
    <cellStyle name="Normal 10 2 4 3 6" xfId="14514" xr:uid="{00000000-0005-0000-0000-0000AF380000}"/>
    <cellStyle name="Normal 10 2 4 3 6 2" xfId="14515" xr:uid="{00000000-0005-0000-0000-0000B0380000}"/>
    <cellStyle name="Normal 10 2 4 3 7" xfId="14516" xr:uid="{00000000-0005-0000-0000-0000B1380000}"/>
    <cellStyle name="Normal 10 2 4 3 7 2" xfId="14517" xr:uid="{00000000-0005-0000-0000-0000B2380000}"/>
    <cellStyle name="Normal 10 2 4 3 8" xfId="14518" xr:uid="{00000000-0005-0000-0000-0000B3380000}"/>
    <cellStyle name="Normal 10 2 4 4" xfId="14519" xr:uid="{00000000-0005-0000-0000-0000B4380000}"/>
    <cellStyle name="Normal 10 2 4 4 2" xfId="14520" xr:uid="{00000000-0005-0000-0000-0000B5380000}"/>
    <cellStyle name="Normal 10 2 4 4 2 2" xfId="14521" xr:uid="{00000000-0005-0000-0000-0000B6380000}"/>
    <cellStyle name="Normal 10 2 4 4 2 2 2" xfId="14522" xr:uid="{00000000-0005-0000-0000-0000B7380000}"/>
    <cellStyle name="Normal 10 2 4 4 2 2 2 2" xfId="14523" xr:uid="{00000000-0005-0000-0000-0000B8380000}"/>
    <cellStyle name="Normal 10 2 4 4 2 2 3" xfId="14524" xr:uid="{00000000-0005-0000-0000-0000B9380000}"/>
    <cellStyle name="Normal 10 2 4 4 2 3" xfId="14525" xr:uid="{00000000-0005-0000-0000-0000BA380000}"/>
    <cellStyle name="Normal 10 2 4 4 2 3 2" xfId="14526" xr:uid="{00000000-0005-0000-0000-0000BB380000}"/>
    <cellStyle name="Normal 10 2 4 4 2 3 2 2" xfId="14527" xr:uid="{00000000-0005-0000-0000-0000BC380000}"/>
    <cellStyle name="Normal 10 2 4 4 2 3 3" xfId="14528" xr:uid="{00000000-0005-0000-0000-0000BD380000}"/>
    <cellStyle name="Normal 10 2 4 4 2 4" xfId="14529" xr:uid="{00000000-0005-0000-0000-0000BE380000}"/>
    <cellStyle name="Normal 10 2 4 4 2 4 2" xfId="14530" xr:uid="{00000000-0005-0000-0000-0000BF380000}"/>
    <cellStyle name="Normal 10 2 4 4 2 5" xfId="14531" xr:uid="{00000000-0005-0000-0000-0000C0380000}"/>
    <cellStyle name="Normal 10 2 4 4 3" xfId="14532" xr:uid="{00000000-0005-0000-0000-0000C1380000}"/>
    <cellStyle name="Normal 10 2 4 4 3 2" xfId="14533" xr:uid="{00000000-0005-0000-0000-0000C2380000}"/>
    <cellStyle name="Normal 10 2 4 4 3 2 2" xfId="14534" xr:uid="{00000000-0005-0000-0000-0000C3380000}"/>
    <cellStyle name="Normal 10 2 4 4 3 3" xfId="14535" xr:uid="{00000000-0005-0000-0000-0000C4380000}"/>
    <cellStyle name="Normal 10 2 4 4 4" xfId="14536" xr:uid="{00000000-0005-0000-0000-0000C5380000}"/>
    <cellStyle name="Normal 10 2 4 4 4 2" xfId="14537" xr:uid="{00000000-0005-0000-0000-0000C6380000}"/>
    <cellStyle name="Normal 10 2 4 4 4 2 2" xfId="14538" xr:uid="{00000000-0005-0000-0000-0000C7380000}"/>
    <cellStyle name="Normal 10 2 4 4 4 3" xfId="14539" xr:uid="{00000000-0005-0000-0000-0000C8380000}"/>
    <cellStyle name="Normal 10 2 4 4 5" xfId="14540" xr:uid="{00000000-0005-0000-0000-0000C9380000}"/>
    <cellStyle name="Normal 10 2 4 4 5 2" xfId="14541" xr:uid="{00000000-0005-0000-0000-0000CA380000}"/>
    <cellStyle name="Normal 10 2 4 4 6" xfId="14542" xr:uid="{00000000-0005-0000-0000-0000CB380000}"/>
    <cellStyle name="Normal 10 2 4 4 6 2" xfId="14543" xr:uid="{00000000-0005-0000-0000-0000CC380000}"/>
    <cellStyle name="Normal 10 2 4 4 7" xfId="14544" xr:uid="{00000000-0005-0000-0000-0000CD380000}"/>
    <cellStyle name="Normal 10 2 4 5" xfId="14545" xr:uid="{00000000-0005-0000-0000-0000CE380000}"/>
    <cellStyle name="Normal 10 2 4 5 2" xfId="14546" xr:uid="{00000000-0005-0000-0000-0000CF380000}"/>
    <cellStyle name="Normal 10 2 4 5 2 2" xfId="14547" xr:uid="{00000000-0005-0000-0000-0000D0380000}"/>
    <cellStyle name="Normal 10 2 4 5 2 2 2" xfId="14548" xr:uid="{00000000-0005-0000-0000-0000D1380000}"/>
    <cellStyle name="Normal 10 2 4 5 2 2 2 2" xfId="14549" xr:uid="{00000000-0005-0000-0000-0000D2380000}"/>
    <cellStyle name="Normal 10 2 4 5 2 2 3" xfId="14550" xr:uid="{00000000-0005-0000-0000-0000D3380000}"/>
    <cellStyle name="Normal 10 2 4 5 2 3" xfId="14551" xr:uid="{00000000-0005-0000-0000-0000D4380000}"/>
    <cellStyle name="Normal 10 2 4 5 2 3 2" xfId="14552" xr:uid="{00000000-0005-0000-0000-0000D5380000}"/>
    <cellStyle name="Normal 10 2 4 5 2 3 2 2" xfId="14553" xr:uid="{00000000-0005-0000-0000-0000D6380000}"/>
    <cellStyle name="Normal 10 2 4 5 2 3 3" xfId="14554" xr:uid="{00000000-0005-0000-0000-0000D7380000}"/>
    <cellStyle name="Normal 10 2 4 5 2 4" xfId="14555" xr:uid="{00000000-0005-0000-0000-0000D8380000}"/>
    <cellStyle name="Normal 10 2 4 5 2 4 2" xfId="14556" xr:uid="{00000000-0005-0000-0000-0000D9380000}"/>
    <cellStyle name="Normal 10 2 4 5 2 5" xfId="14557" xr:uid="{00000000-0005-0000-0000-0000DA380000}"/>
    <cellStyle name="Normal 10 2 4 5 3" xfId="14558" xr:uid="{00000000-0005-0000-0000-0000DB380000}"/>
    <cellStyle name="Normal 10 2 4 5 3 2" xfId="14559" xr:uid="{00000000-0005-0000-0000-0000DC380000}"/>
    <cellStyle name="Normal 10 2 4 5 3 2 2" xfId="14560" xr:uid="{00000000-0005-0000-0000-0000DD380000}"/>
    <cellStyle name="Normal 10 2 4 5 3 3" xfId="14561" xr:uid="{00000000-0005-0000-0000-0000DE380000}"/>
    <cellStyle name="Normal 10 2 4 5 4" xfId="14562" xr:uid="{00000000-0005-0000-0000-0000DF380000}"/>
    <cellStyle name="Normal 10 2 4 5 4 2" xfId="14563" xr:uid="{00000000-0005-0000-0000-0000E0380000}"/>
    <cellStyle name="Normal 10 2 4 5 4 2 2" xfId="14564" xr:uid="{00000000-0005-0000-0000-0000E1380000}"/>
    <cellStyle name="Normal 10 2 4 5 4 3" xfId="14565" xr:uid="{00000000-0005-0000-0000-0000E2380000}"/>
    <cellStyle name="Normal 10 2 4 5 5" xfId="14566" xr:uid="{00000000-0005-0000-0000-0000E3380000}"/>
    <cellStyle name="Normal 10 2 4 5 5 2" xfId="14567" xr:uid="{00000000-0005-0000-0000-0000E4380000}"/>
    <cellStyle name="Normal 10 2 4 5 6" xfId="14568" xr:uid="{00000000-0005-0000-0000-0000E5380000}"/>
    <cellStyle name="Normal 10 2 4 5 6 2" xfId="14569" xr:uid="{00000000-0005-0000-0000-0000E6380000}"/>
    <cellStyle name="Normal 10 2 4 5 7" xfId="14570" xr:uid="{00000000-0005-0000-0000-0000E7380000}"/>
    <cellStyle name="Normal 10 2 4 6" xfId="14571" xr:uid="{00000000-0005-0000-0000-0000E8380000}"/>
    <cellStyle name="Normal 10 2 4 6 2" xfId="14572" xr:uid="{00000000-0005-0000-0000-0000E9380000}"/>
    <cellStyle name="Normal 10 2 4 6 2 2" xfId="14573" xr:uid="{00000000-0005-0000-0000-0000EA380000}"/>
    <cellStyle name="Normal 10 2 4 6 2 2 2" xfId="14574" xr:uid="{00000000-0005-0000-0000-0000EB380000}"/>
    <cellStyle name="Normal 10 2 4 6 2 3" xfId="14575" xr:uid="{00000000-0005-0000-0000-0000EC380000}"/>
    <cellStyle name="Normal 10 2 4 6 3" xfId="14576" xr:uid="{00000000-0005-0000-0000-0000ED380000}"/>
    <cellStyle name="Normal 10 2 4 6 3 2" xfId="14577" xr:uid="{00000000-0005-0000-0000-0000EE380000}"/>
    <cellStyle name="Normal 10 2 4 6 3 2 2" xfId="14578" xr:uid="{00000000-0005-0000-0000-0000EF380000}"/>
    <cellStyle name="Normal 10 2 4 6 3 3" xfId="14579" xr:uid="{00000000-0005-0000-0000-0000F0380000}"/>
    <cellStyle name="Normal 10 2 4 6 4" xfId="14580" xr:uid="{00000000-0005-0000-0000-0000F1380000}"/>
    <cellStyle name="Normal 10 2 4 6 4 2" xfId="14581" xr:uid="{00000000-0005-0000-0000-0000F2380000}"/>
    <cellStyle name="Normal 10 2 4 6 5" xfId="14582" xr:uid="{00000000-0005-0000-0000-0000F3380000}"/>
    <cellStyle name="Normal 10 2 4 7" xfId="14583" xr:uid="{00000000-0005-0000-0000-0000F4380000}"/>
    <cellStyle name="Normal 10 2 4 7 2" xfId="14584" xr:uid="{00000000-0005-0000-0000-0000F5380000}"/>
    <cellStyle name="Normal 10 2 4 7 2 2" xfId="14585" xr:uid="{00000000-0005-0000-0000-0000F6380000}"/>
    <cellStyle name="Normal 10 2 4 7 2 2 2" xfId="14586" xr:uid="{00000000-0005-0000-0000-0000F7380000}"/>
    <cellStyle name="Normal 10 2 4 7 2 3" xfId="14587" xr:uid="{00000000-0005-0000-0000-0000F8380000}"/>
    <cellStyle name="Normal 10 2 4 7 3" xfId="14588" xr:uid="{00000000-0005-0000-0000-0000F9380000}"/>
    <cellStyle name="Normal 10 2 4 7 3 2" xfId="14589" xr:uid="{00000000-0005-0000-0000-0000FA380000}"/>
    <cellStyle name="Normal 10 2 4 7 4" xfId="14590" xr:uid="{00000000-0005-0000-0000-0000FB380000}"/>
    <cellStyle name="Normal 10 2 4 8" xfId="14591" xr:uid="{00000000-0005-0000-0000-0000FC380000}"/>
    <cellStyle name="Normal 10 2 4 8 2" xfId="14592" xr:uid="{00000000-0005-0000-0000-0000FD380000}"/>
    <cellStyle name="Normal 10 2 4 8 2 2" xfId="14593" xr:uid="{00000000-0005-0000-0000-0000FE380000}"/>
    <cellStyle name="Normal 10 2 4 8 3" xfId="14594" xr:uid="{00000000-0005-0000-0000-0000FF380000}"/>
    <cellStyle name="Normal 10 2 4 9" xfId="14595" xr:uid="{00000000-0005-0000-0000-000000390000}"/>
    <cellStyle name="Normal 10 2 4 9 2" xfId="14596" xr:uid="{00000000-0005-0000-0000-000001390000}"/>
    <cellStyle name="Normal 10 2 4 9 2 2" xfId="14597" xr:uid="{00000000-0005-0000-0000-000002390000}"/>
    <cellStyle name="Normal 10 2 4 9 3" xfId="14598" xr:uid="{00000000-0005-0000-0000-000003390000}"/>
    <cellStyle name="Normal 10 2 5" xfId="14599" xr:uid="{00000000-0005-0000-0000-000004390000}"/>
    <cellStyle name="Normal 10 2 5 10" xfId="14600" xr:uid="{00000000-0005-0000-0000-000005390000}"/>
    <cellStyle name="Normal 10 2 5 10 2" xfId="14601" xr:uid="{00000000-0005-0000-0000-000006390000}"/>
    <cellStyle name="Normal 10 2 5 11" xfId="14602" xr:uid="{00000000-0005-0000-0000-000007390000}"/>
    <cellStyle name="Normal 10 2 5 2" xfId="14603" xr:uid="{00000000-0005-0000-0000-000008390000}"/>
    <cellStyle name="Normal 10 2 5 2 2" xfId="14604" xr:uid="{00000000-0005-0000-0000-000009390000}"/>
    <cellStyle name="Normal 10 2 5 2 2 2" xfId="14605" xr:uid="{00000000-0005-0000-0000-00000A390000}"/>
    <cellStyle name="Normal 10 2 5 2 2 2 2" xfId="14606" xr:uid="{00000000-0005-0000-0000-00000B390000}"/>
    <cellStyle name="Normal 10 2 5 2 2 2 2 2" xfId="14607" xr:uid="{00000000-0005-0000-0000-00000C390000}"/>
    <cellStyle name="Normal 10 2 5 2 2 2 2 2 2" xfId="14608" xr:uid="{00000000-0005-0000-0000-00000D390000}"/>
    <cellStyle name="Normal 10 2 5 2 2 2 2 3" xfId="14609" xr:uid="{00000000-0005-0000-0000-00000E390000}"/>
    <cellStyle name="Normal 10 2 5 2 2 2 3" xfId="14610" xr:uid="{00000000-0005-0000-0000-00000F390000}"/>
    <cellStyle name="Normal 10 2 5 2 2 2 3 2" xfId="14611" xr:uid="{00000000-0005-0000-0000-000010390000}"/>
    <cellStyle name="Normal 10 2 5 2 2 2 3 2 2" xfId="14612" xr:uid="{00000000-0005-0000-0000-000011390000}"/>
    <cellStyle name="Normal 10 2 5 2 2 2 3 3" xfId="14613" xr:uid="{00000000-0005-0000-0000-000012390000}"/>
    <cellStyle name="Normal 10 2 5 2 2 2 4" xfId="14614" xr:uid="{00000000-0005-0000-0000-000013390000}"/>
    <cellStyle name="Normal 10 2 5 2 2 2 4 2" xfId="14615" xr:uid="{00000000-0005-0000-0000-000014390000}"/>
    <cellStyle name="Normal 10 2 5 2 2 2 5" xfId="14616" xr:uid="{00000000-0005-0000-0000-000015390000}"/>
    <cellStyle name="Normal 10 2 5 2 2 3" xfId="14617" xr:uid="{00000000-0005-0000-0000-000016390000}"/>
    <cellStyle name="Normal 10 2 5 2 2 3 2" xfId="14618" xr:uid="{00000000-0005-0000-0000-000017390000}"/>
    <cellStyle name="Normal 10 2 5 2 2 3 2 2" xfId="14619" xr:uid="{00000000-0005-0000-0000-000018390000}"/>
    <cellStyle name="Normal 10 2 5 2 2 3 3" xfId="14620" xr:uid="{00000000-0005-0000-0000-000019390000}"/>
    <cellStyle name="Normal 10 2 5 2 2 4" xfId="14621" xr:uid="{00000000-0005-0000-0000-00001A390000}"/>
    <cellStyle name="Normal 10 2 5 2 2 4 2" xfId="14622" xr:uid="{00000000-0005-0000-0000-00001B390000}"/>
    <cellStyle name="Normal 10 2 5 2 2 4 2 2" xfId="14623" xr:uid="{00000000-0005-0000-0000-00001C390000}"/>
    <cellStyle name="Normal 10 2 5 2 2 4 3" xfId="14624" xr:uid="{00000000-0005-0000-0000-00001D390000}"/>
    <cellStyle name="Normal 10 2 5 2 2 5" xfId="14625" xr:uid="{00000000-0005-0000-0000-00001E390000}"/>
    <cellStyle name="Normal 10 2 5 2 2 5 2" xfId="14626" xr:uid="{00000000-0005-0000-0000-00001F390000}"/>
    <cellStyle name="Normal 10 2 5 2 2 6" xfId="14627" xr:uid="{00000000-0005-0000-0000-000020390000}"/>
    <cellStyle name="Normal 10 2 5 2 2 6 2" xfId="14628" xr:uid="{00000000-0005-0000-0000-000021390000}"/>
    <cellStyle name="Normal 10 2 5 2 2 7" xfId="14629" xr:uid="{00000000-0005-0000-0000-000022390000}"/>
    <cellStyle name="Normal 10 2 5 2 3" xfId="14630" xr:uid="{00000000-0005-0000-0000-000023390000}"/>
    <cellStyle name="Normal 10 2 5 2 3 2" xfId="14631" xr:uid="{00000000-0005-0000-0000-000024390000}"/>
    <cellStyle name="Normal 10 2 5 2 3 2 2" xfId="14632" xr:uid="{00000000-0005-0000-0000-000025390000}"/>
    <cellStyle name="Normal 10 2 5 2 3 2 2 2" xfId="14633" xr:uid="{00000000-0005-0000-0000-000026390000}"/>
    <cellStyle name="Normal 10 2 5 2 3 2 3" xfId="14634" xr:uid="{00000000-0005-0000-0000-000027390000}"/>
    <cellStyle name="Normal 10 2 5 2 3 3" xfId="14635" xr:uid="{00000000-0005-0000-0000-000028390000}"/>
    <cellStyle name="Normal 10 2 5 2 3 3 2" xfId="14636" xr:uid="{00000000-0005-0000-0000-000029390000}"/>
    <cellStyle name="Normal 10 2 5 2 3 3 2 2" xfId="14637" xr:uid="{00000000-0005-0000-0000-00002A390000}"/>
    <cellStyle name="Normal 10 2 5 2 3 3 3" xfId="14638" xr:uid="{00000000-0005-0000-0000-00002B390000}"/>
    <cellStyle name="Normal 10 2 5 2 3 4" xfId="14639" xr:uid="{00000000-0005-0000-0000-00002C390000}"/>
    <cellStyle name="Normal 10 2 5 2 3 4 2" xfId="14640" xr:uid="{00000000-0005-0000-0000-00002D390000}"/>
    <cellStyle name="Normal 10 2 5 2 3 5" xfId="14641" xr:uid="{00000000-0005-0000-0000-00002E390000}"/>
    <cellStyle name="Normal 10 2 5 2 4" xfId="14642" xr:uid="{00000000-0005-0000-0000-00002F390000}"/>
    <cellStyle name="Normal 10 2 5 2 4 2" xfId="14643" xr:uid="{00000000-0005-0000-0000-000030390000}"/>
    <cellStyle name="Normal 10 2 5 2 4 2 2" xfId="14644" xr:uid="{00000000-0005-0000-0000-000031390000}"/>
    <cellStyle name="Normal 10 2 5 2 4 3" xfId="14645" xr:uid="{00000000-0005-0000-0000-000032390000}"/>
    <cellStyle name="Normal 10 2 5 2 5" xfId="14646" xr:uid="{00000000-0005-0000-0000-000033390000}"/>
    <cellStyle name="Normal 10 2 5 2 5 2" xfId="14647" xr:uid="{00000000-0005-0000-0000-000034390000}"/>
    <cellStyle name="Normal 10 2 5 2 5 2 2" xfId="14648" xr:uid="{00000000-0005-0000-0000-000035390000}"/>
    <cellStyle name="Normal 10 2 5 2 5 3" xfId="14649" xr:uid="{00000000-0005-0000-0000-000036390000}"/>
    <cellStyle name="Normal 10 2 5 2 6" xfId="14650" xr:uid="{00000000-0005-0000-0000-000037390000}"/>
    <cellStyle name="Normal 10 2 5 2 6 2" xfId="14651" xr:uid="{00000000-0005-0000-0000-000038390000}"/>
    <cellStyle name="Normal 10 2 5 2 7" xfId="14652" xr:uid="{00000000-0005-0000-0000-000039390000}"/>
    <cellStyle name="Normal 10 2 5 2 7 2" xfId="14653" xr:uid="{00000000-0005-0000-0000-00003A390000}"/>
    <cellStyle name="Normal 10 2 5 2 8" xfId="14654" xr:uid="{00000000-0005-0000-0000-00003B390000}"/>
    <cellStyle name="Normal 10 2 5 3" xfId="14655" xr:uid="{00000000-0005-0000-0000-00003C390000}"/>
    <cellStyle name="Normal 10 2 5 3 2" xfId="14656" xr:uid="{00000000-0005-0000-0000-00003D390000}"/>
    <cellStyle name="Normal 10 2 5 3 2 2" xfId="14657" xr:uid="{00000000-0005-0000-0000-00003E390000}"/>
    <cellStyle name="Normal 10 2 5 3 2 2 2" xfId="14658" xr:uid="{00000000-0005-0000-0000-00003F390000}"/>
    <cellStyle name="Normal 10 2 5 3 2 2 2 2" xfId="14659" xr:uid="{00000000-0005-0000-0000-000040390000}"/>
    <cellStyle name="Normal 10 2 5 3 2 2 3" xfId="14660" xr:uid="{00000000-0005-0000-0000-000041390000}"/>
    <cellStyle name="Normal 10 2 5 3 2 3" xfId="14661" xr:uid="{00000000-0005-0000-0000-000042390000}"/>
    <cellStyle name="Normal 10 2 5 3 2 3 2" xfId="14662" xr:uid="{00000000-0005-0000-0000-000043390000}"/>
    <cellStyle name="Normal 10 2 5 3 2 3 2 2" xfId="14663" xr:uid="{00000000-0005-0000-0000-000044390000}"/>
    <cellStyle name="Normal 10 2 5 3 2 3 3" xfId="14664" xr:uid="{00000000-0005-0000-0000-000045390000}"/>
    <cellStyle name="Normal 10 2 5 3 2 4" xfId="14665" xr:uid="{00000000-0005-0000-0000-000046390000}"/>
    <cellStyle name="Normal 10 2 5 3 2 4 2" xfId="14666" xr:uid="{00000000-0005-0000-0000-000047390000}"/>
    <cellStyle name="Normal 10 2 5 3 2 5" xfId="14667" xr:uid="{00000000-0005-0000-0000-000048390000}"/>
    <cellStyle name="Normal 10 2 5 3 3" xfId="14668" xr:uid="{00000000-0005-0000-0000-000049390000}"/>
    <cellStyle name="Normal 10 2 5 3 3 2" xfId="14669" xr:uid="{00000000-0005-0000-0000-00004A390000}"/>
    <cellStyle name="Normal 10 2 5 3 3 2 2" xfId="14670" xr:uid="{00000000-0005-0000-0000-00004B390000}"/>
    <cellStyle name="Normal 10 2 5 3 3 3" xfId="14671" xr:uid="{00000000-0005-0000-0000-00004C390000}"/>
    <cellStyle name="Normal 10 2 5 3 4" xfId="14672" xr:uid="{00000000-0005-0000-0000-00004D390000}"/>
    <cellStyle name="Normal 10 2 5 3 4 2" xfId="14673" xr:uid="{00000000-0005-0000-0000-00004E390000}"/>
    <cellStyle name="Normal 10 2 5 3 4 2 2" xfId="14674" xr:uid="{00000000-0005-0000-0000-00004F390000}"/>
    <cellStyle name="Normal 10 2 5 3 4 3" xfId="14675" xr:uid="{00000000-0005-0000-0000-000050390000}"/>
    <cellStyle name="Normal 10 2 5 3 5" xfId="14676" xr:uid="{00000000-0005-0000-0000-000051390000}"/>
    <cellStyle name="Normal 10 2 5 3 5 2" xfId="14677" xr:uid="{00000000-0005-0000-0000-000052390000}"/>
    <cellStyle name="Normal 10 2 5 3 6" xfId="14678" xr:uid="{00000000-0005-0000-0000-000053390000}"/>
    <cellStyle name="Normal 10 2 5 3 6 2" xfId="14679" xr:uid="{00000000-0005-0000-0000-000054390000}"/>
    <cellStyle name="Normal 10 2 5 3 7" xfId="14680" xr:uid="{00000000-0005-0000-0000-000055390000}"/>
    <cellStyle name="Normal 10 2 5 4" xfId="14681" xr:uid="{00000000-0005-0000-0000-000056390000}"/>
    <cellStyle name="Normal 10 2 5 4 2" xfId="14682" xr:uid="{00000000-0005-0000-0000-000057390000}"/>
    <cellStyle name="Normal 10 2 5 4 2 2" xfId="14683" xr:uid="{00000000-0005-0000-0000-000058390000}"/>
    <cellStyle name="Normal 10 2 5 4 2 2 2" xfId="14684" xr:uid="{00000000-0005-0000-0000-000059390000}"/>
    <cellStyle name="Normal 10 2 5 4 2 2 2 2" xfId="14685" xr:uid="{00000000-0005-0000-0000-00005A390000}"/>
    <cellStyle name="Normal 10 2 5 4 2 2 3" xfId="14686" xr:uid="{00000000-0005-0000-0000-00005B390000}"/>
    <cellStyle name="Normal 10 2 5 4 2 3" xfId="14687" xr:uid="{00000000-0005-0000-0000-00005C390000}"/>
    <cellStyle name="Normal 10 2 5 4 2 3 2" xfId="14688" xr:uid="{00000000-0005-0000-0000-00005D390000}"/>
    <cellStyle name="Normal 10 2 5 4 2 3 2 2" xfId="14689" xr:uid="{00000000-0005-0000-0000-00005E390000}"/>
    <cellStyle name="Normal 10 2 5 4 2 3 3" xfId="14690" xr:uid="{00000000-0005-0000-0000-00005F390000}"/>
    <cellStyle name="Normal 10 2 5 4 2 4" xfId="14691" xr:uid="{00000000-0005-0000-0000-000060390000}"/>
    <cellStyle name="Normal 10 2 5 4 2 4 2" xfId="14692" xr:uid="{00000000-0005-0000-0000-000061390000}"/>
    <cellStyle name="Normal 10 2 5 4 2 5" xfId="14693" xr:uid="{00000000-0005-0000-0000-000062390000}"/>
    <cellStyle name="Normal 10 2 5 4 3" xfId="14694" xr:uid="{00000000-0005-0000-0000-000063390000}"/>
    <cellStyle name="Normal 10 2 5 4 3 2" xfId="14695" xr:uid="{00000000-0005-0000-0000-000064390000}"/>
    <cellStyle name="Normal 10 2 5 4 3 2 2" xfId="14696" xr:uid="{00000000-0005-0000-0000-000065390000}"/>
    <cellStyle name="Normal 10 2 5 4 3 3" xfId="14697" xr:uid="{00000000-0005-0000-0000-000066390000}"/>
    <cellStyle name="Normal 10 2 5 4 4" xfId="14698" xr:uid="{00000000-0005-0000-0000-000067390000}"/>
    <cellStyle name="Normal 10 2 5 4 4 2" xfId="14699" xr:uid="{00000000-0005-0000-0000-000068390000}"/>
    <cellStyle name="Normal 10 2 5 4 4 2 2" xfId="14700" xr:uid="{00000000-0005-0000-0000-000069390000}"/>
    <cellStyle name="Normal 10 2 5 4 4 3" xfId="14701" xr:uid="{00000000-0005-0000-0000-00006A390000}"/>
    <cellStyle name="Normal 10 2 5 4 5" xfId="14702" xr:uid="{00000000-0005-0000-0000-00006B390000}"/>
    <cellStyle name="Normal 10 2 5 4 5 2" xfId="14703" xr:uid="{00000000-0005-0000-0000-00006C390000}"/>
    <cellStyle name="Normal 10 2 5 4 6" xfId="14704" xr:uid="{00000000-0005-0000-0000-00006D390000}"/>
    <cellStyle name="Normal 10 2 5 4 6 2" xfId="14705" xr:uid="{00000000-0005-0000-0000-00006E390000}"/>
    <cellStyle name="Normal 10 2 5 4 7" xfId="14706" xr:uid="{00000000-0005-0000-0000-00006F390000}"/>
    <cellStyle name="Normal 10 2 5 5" xfId="14707" xr:uid="{00000000-0005-0000-0000-000070390000}"/>
    <cellStyle name="Normal 10 2 5 5 2" xfId="14708" xr:uid="{00000000-0005-0000-0000-000071390000}"/>
    <cellStyle name="Normal 10 2 5 5 2 2" xfId="14709" xr:uid="{00000000-0005-0000-0000-000072390000}"/>
    <cellStyle name="Normal 10 2 5 5 2 2 2" xfId="14710" xr:uid="{00000000-0005-0000-0000-000073390000}"/>
    <cellStyle name="Normal 10 2 5 5 2 3" xfId="14711" xr:uid="{00000000-0005-0000-0000-000074390000}"/>
    <cellStyle name="Normal 10 2 5 5 3" xfId="14712" xr:uid="{00000000-0005-0000-0000-000075390000}"/>
    <cellStyle name="Normal 10 2 5 5 3 2" xfId="14713" xr:uid="{00000000-0005-0000-0000-000076390000}"/>
    <cellStyle name="Normal 10 2 5 5 3 2 2" xfId="14714" xr:uid="{00000000-0005-0000-0000-000077390000}"/>
    <cellStyle name="Normal 10 2 5 5 3 3" xfId="14715" xr:uid="{00000000-0005-0000-0000-000078390000}"/>
    <cellStyle name="Normal 10 2 5 5 4" xfId="14716" xr:uid="{00000000-0005-0000-0000-000079390000}"/>
    <cellStyle name="Normal 10 2 5 5 4 2" xfId="14717" xr:uid="{00000000-0005-0000-0000-00007A390000}"/>
    <cellStyle name="Normal 10 2 5 5 5" xfId="14718" xr:uid="{00000000-0005-0000-0000-00007B390000}"/>
    <cellStyle name="Normal 10 2 5 6" xfId="14719" xr:uid="{00000000-0005-0000-0000-00007C390000}"/>
    <cellStyle name="Normal 10 2 5 6 2" xfId="14720" xr:uid="{00000000-0005-0000-0000-00007D390000}"/>
    <cellStyle name="Normal 10 2 5 6 2 2" xfId="14721" xr:uid="{00000000-0005-0000-0000-00007E390000}"/>
    <cellStyle name="Normal 10 2 5 6 2 2 2" xfId="14722" xr:uid="{00000000-0005-0000-0000-00007F390000}"/>
    <cellStyle name="Normal 10 2 5 6 2 3" xfId="14723" xr:uid="{00000000-0005-0000-0000-000080390000}"/>
    <cellStyle name="Normal 10 2 5 6 3" xfId="14724" xr:uid="{00000000-0005-0000-0000-000081390000}"/>
    <cellStyle name="Normal 10 2 5 6 3 2" xfId="14725" xr:uid="{00000000-0005-0000-0000-000082390000}"/>
    <cellStyle name="Normal 10 2 5 6 4" xfId="14726" xr:uid="{00000000-0005-0000-0000-000083390000}"/>
    <cellStyle name="Normal 10 2 5 7" xfId="14727" xr:uid="{00000000-0005-0000-0000-000084390000}"/>
    <cellStyle name="Normal 10 2 5 7 2" xfId="14728" xr:uid="{00000000-0005-0000-0000-000085390000}"/>
    <cellStyle name="Normal 10 2 5 7 2 2" xfId="14729" xr:uid="{00000000-0005-0000-0000-000086390000}"/>
    <cellStyle name="Normal 10 2 5 7 3" xfId="14730" xr:uid="{00000000-0005-0000-0000-000087390000}"/>
    <cellStyle name="Normal 10 2 5 8" xfId="14731" xr:uid="{00000000-0005-0000-0000-000088390000}"/>
    <cellStyle name="Normal 10 2 5 8 2" xfId="14732" xr:uid="{00000000-0005-0000-0000-000089390000}"/>
    <cellStyle name="Normal 10 2 5 8 2 2" xfId="14733" xr:uid="{00000000-0005-0000-0000-00008A390000}"/>
    <cellStyle name="Normal 10 2 5 8 3" xfId="14734" xr:uid="{00000000-0005-0000-0000-00008B390000}"/>
    <cellStyle name="Normal 10 2 5 9" xfId="14735" xr:uid="{00000000-0005-0000-0000-00008C390000}"/>
    <cellStyle name="Normal 10 2 5 9 2" xfId="14736" xr:uid="{00000000-0005-0000-0000-00008D390000}"/>
    <cellStyle name="Normal 10 2 6" xfId="14737" xr:uid="{00000000-0005-0000-0000-00008E390000}"/>
    <cellStyle name="Normal 10 2 6 10" xfId="14738" xr:uid="{00000000-0005-0000-0000-00008F390000}"/>
    <cellStyle name="Normal 10 2 6 10 2" xfId="14739" xr:uid="{00000000-0005-0000-0000-000090390000}"/>
    <cellStyle name="Normal 10 2 6 11" xfId="14740" xr:uid="{00000000-0005-0000-0000-000091390000}"/>
    <cellStyle name="Normal 10 2 6 2" xfId="14741" xr:uid="{00000000-0005-0000-0000-000092390000}"/>
    <cellStyle name="Normal 10 2 6 2 2" xfId="14742" xr:uid="{00000000-0005-0000-0000-000093390000}"/>
    <cellStyle name="Normal 10 2 6 2 2 2" xfId="14743" xr:uid="{00000000-0005-0000-0000-000094390000}"/>
    <cellStyle name="Normal 10 2 6 2 2 2 2" xfId="14744" xr:uid="{00000000-0005-0000-0000-000095390000}"/>
    <cellStyle name="Normal 10 2 6 2 2 2 2 2" xfId="14745" xr:uid="{00000000-0005-0000-0000-000096390000}"/>
    <cellStyle name="Normal 10 2 6 2 2 2 2 2 2" xfId="14746" xr:uid="{00000000-0005-0000-0000-000097390000}"/>
    <cellStyle name="Normal 10 2 6 2 2 2 2 3" xfId="14747" xr:uid="{00000000-0005-0000-0000-000098390000}"/>
    <cellStyle name="Normal 10 2 6 2 2 2 3" xfId="14748" xr:uid="{00000000-0005-0000-0000-000099390000}"/>
    <cellStyle name="Normal 10 2 6 2 2 2 3 2" xfId="14749" xr:uid="{00000000-0005-0000-0000-00009A390000}"/>
    <cellStyle name="Normal 10 2 6 2 2 2 3 2 2" xfId="14750" xr:uid="{00000000-0005-0000-0000-00009B390000}"/>
    <cellStyle name="Normal 10 2 6 2 2 2 3 3" xfId="14751" xr:uid="{00000000-0005-0000-0000-00009C390000}"/>
    <cellStyle name="Normal 10 2 6 2 2 2 4" xfId="14752" xr:uid="{00000000-0005-0000-0000-00009D390000}"/>
    <cellStyle name="Normal 10 2 6 2 2 2 4 2" xfId="14753" xr:uid="{00000000-0005-0000-0000-00009E390000}"/>
    <cellStyle name="Normal 10 2 6 2 2 2 5" xfId="14754" xr:uid="{00000000-0005-0000-0000-00009F390000}"/>
    <cellStyle name="Normal 10 2 6 2 2 3" xfId="14755" xr:uid="{00000000-0005-0000-0000-0000A0390000}"/>
    <cellStyle name="Normal 10 2 6 2 2 3 2" xfId="14756" xr:uid="{00000000-0005-0000-0000-0000A1390000}"/>
    <cellStyle name="Normal 10 2 6 2 2 3 2 2" xfId="14757" xr:uid="{00000000-0005-0000-0000-0000A2390000}"/>
    <cellStyle name="Normal 10 2 6 2 2 3 3" xfId="14758" xr:uid="{00000000-0005-0000-0000-0000A3390000}"/>
    <cellStyle name="Normal 10 2 6 2 2 4" xfId="14759" xr:uid="{00000000-0005-0000-0000-0000A4390000}"/>
    <cellStyle name="Normal 10 2 6 2 2 4 2" xfId="14760" xr:uid="{00000000-0005-0000-0000-0000A5390000}"/>
    <cellStyle name="Normal 10 2 6 2 2 4 2 2" xfId="14761" xr:uid="{00000000-0005-0000-0000-0000A6390000}"/>
    <cellStyle name="Normal 10 2 6 2 2 4 3" xfId="14762" xr:uid="{00000000-0005-0000-0000-0000A7390000}"/>
    <cellStyle name="Normal 10 2 6 2 2 5" xfId="14763" xr:uid="{00000000-0005-0000-0000-0000A8390000}"/>
    <cellStyle name="Normal 10 2 6 2 2 5 2" xfId="14764" xr:uid="{00000000-0005-0000-0000-0000A9390000}"/>
    <cellStyle name="Normal 10 2 6 2 2 6" xfId="14765" xr:uid="{00000000-0005-0000-0000-0000AA390000}"/>
    <cellStyle name="Normal 10 2 6 2 2 6 2" xfId="14766" xr:uid="{00000000-0005-0000-0000-0000AB390000}"/>
    <cellStyle name="Normal 10 2 6 2 2 7" xfId="14767" xr:uid="{00000000-0005-0000-0000-0000AC390000}"/>
    <cellStyle name="Normal 10 2 6 2 3" xfId="14768" xr:uid="{00000000-0005-0000-0000-0000AD390000}"/>
    <cellStyle name="Normal 10 2 6 2 3 2" xfId="14769" xr:uid="{00000000-0005-0000-0000-0000AE390000}"/>
    <cellStyle name="Normal 10 2 6 2 3 2 2" xfId="14770" xr:uid="{00000000-0005-0000-0000-0000AF390000}"/>
    <cellStyle name="Normal 10 2 6 2 3 2 2 2" xfId="14771" xr:uid="{00000000-0005-0000-0000-0000B0390000}"/>
    <cellStyle name="Normal 10 2 6 2 3 2 3" xfId="14772" xr:uid="{00000000-0005-0000-0000-0000B1390000}"/>
    <cellStyle name="Normal 10 2 6 2 3 3" xfId="14773" xr:uid="{00000000-0005-0000-0000-0000B2390000}"/>
    <cellStyle name="Normal 10 2 6 2 3 3 2" xfId="14774" xr:uid="{00000000-0005-0000-0000-0000B3390000}"/>
    <cellStyle name="Normal 10 2 6 2 3 3 2 2" xfId="14775" xr:uid="{00000000-0005-0000-0000-0000B4390000}"/>
    <cellStyle name="Normal 10 2 6 2 3 3 3" xfId="14776" xr:uid="{00000000-0005-0000-0000-0000B5390000}"/>
    <cellStyle name="Normal 10 2 6 2 3 4" xfId="14777" xr:uid="{00000000-0005-0000-0000-0000B6390000}"/>
    <cellStyle name="Normal 10 2 6 2 3 4 2" xfId="14778" xr:uid="{00000000-0005-0000-0000-0000B7390000}"/>
    <cellStyle name="Normal 10 2 6 2 3 5" xfId="14779" xr:uid="{00000000-0005-0000-0000-0000B8390000}"/>
    <cellStyle name="Normal 10 2 6 2 4" xfId="14780" xr:uid="{00000000-0005-0000-0000-0000B9390000}"/>
    <cellStyle name="Normal 10 2 6 2 4 2" xfId="14781" xr:uid="{00000000-0005-0000-0000-0000BA390000}"/>
    <cellStyle name="Normal 10 2 6 2 4 2 2" xfId="14782" xr:uid="{00000000-0005-0000-0000-0000BB390000}"/>
    <cellStyle name="Normal 10 2 6 2 4 3" xfId="14783" xr:uid="{00000000-0005-0000-0000-0000BC390000}"/>
    <cellStyle name="Normal 10 2 6 2 5" xfId="14784" xr:uid="{00000000-0005-0000-0000-0000BD390000}"/>
    <cellStyle name="Normal 10 2 6 2 5 2" xfId="14785" xr:uid="{00000000-0005-0000-0000-0000BE390000}"/>
    <cellStyle name="Normal 10 2 6 2 5 2 2" xfId="14786" xr:uid="{00000000-0005-0000-0000-0000BF390000}"/>
    <cellStyle name="Normal 10 2 6 2 5 3" xfId="14787" xr:uid="{00000000-0005-0000-0000-0000C0390000}"/>
    <cellStyle name="Normal 10 2 6 2 6" xfId="14788" xr:uid="{00000000-0005-0000-0000-0000C1390000}"/>
    <cellStyle name="Normal 10 2 6 2 6 2" xfId="14789" xr:uid="{00000000-0005-0000-0000-0000C2390000}"/>
    <cellStyle name="Normal 10 2 6 2 7" xfId="14790" xr:uid="{00000000-0005-0000-0000-0000C3390000}"/>
    <cellStyle name="Normal 10 2 6 2 7 2" xfId="14791" xr:uid="{00000000-0005-0000-0000-0000C4390000}"/>
    <cellStyle name="Normal 10 2 6 2 8" xfId="14792" xr:uid="{00000000-0005-0000-0000-0000C5390000}"/>
    <cellStyle name="Normal 10 2 6 3" xfId="14793" xr:uid="{00000000-0005-0000-0000-0000C6390000}"/>
    <cellStyle name="Normal 10 2 6 3 2" xfId="14794" xr:uid="{00000000-0005-0000-0000-0000C7390000}"/>
    <cellStyle name="Normal 10 2 6 3 2 2" xfId="14795" xr:uid="{00000000-0005-0000-0000-0000C8390000}"/>
    <cellStyle name="Normal 10 2 6 3 2 2 2" xfId="14796" xr:uid="{00000000-0005-0000-0000-0000C9390000}"/>
    <cellStyle name="Normal 10 2 6 3 2 2 2 2" xfId="14797" xr:uid="{00000000-0005-0000-0000-0000CA390000}"/>
    <cellStyle name="Normal 10 2 6 3 2 2 3" xfId="14798" xr:uid="{00000000-0005-0000-0000-0000CB390000}"/>
    <cellStyle name="Normal 10 2 6 3 2 3" xfId="14799" xr:uid="{00000000-0005-0000-0000-0000CC390000}"/>
    <cellStyle name="Normal 10 2 6 3 2 3 2" xfId="14800" xr:uid="{00000000-0005-0000-0000-0000CD390000}"/>
    <cellStyle name="Normal 10 2 6 3 2 3 2 2" xfId="14801" xr:uid="{00000000-0005-0000-0000-0000CE390000}"/>
    <cellStyle name="Normal 10 2 6 3 2 3 3" xfId="14802" xr:uid="{00000000-0005-0000-0000-0000CF390000}"/>
    <cellStyle name="Normal 10 2 6 3 2 4" xfId="14803" xr:uid="{00000000-0005-0000-0000-0000D0390000}"/>
    <cellStyle name="Normal 10 2 6 3 2 4 2" xfId="14804" xr:uid="{00000000-0005-0000-0000-0000D1390000}"/>
    <cellStyle name="Normal 10 2 6 3 2 5" xfId="14805" xr:uid="{00000000-0005-0000-0000-0000D2390000}"/>
    <cellStyle name="Normal 10 2 6 3 3" xfId="14806" xr:uid="{00000000-0005-0000-0000-0000D3390000}"/>
    <cellStyle name="Normal 10 2 6 3 3 2" xfId="14807" xr:uid="{00000000-0005-0000-0000-0000D4390000}"/>
    <cellStyle name="Normal 10 2 6 3 3 2 2" xfId="14808" xr:uid="{00000000-0005-0000-0000-0000D5390000}"/>
    <cellStyle name="Normal 10 2 6 3 3 3" xfId="14809" xr:uid="{00000000-0005-0000-0000-0000D6390000}"/>
    <cellStyle name="Normal 10 2 6 3 4" xfId="14810" xr:uid="{00000000-0005-0000-0000-0000D7390000}"/>
    <cellStyle name="Normal 10 2 6 3 4 2" xfId="14811" xr:uid="{00000000-0005-0000-0000-0000D8390000}"/>
    <cellStyle name="Normal 10 2 6 3 4 2 2" xfId="14812" xr:uid="{00000000-0005-0000-0000-0000D9390000}"/>
    <cellStyle name="Normal 10 2 6 3 4 3" xfId="14813" xr:uid="{00000000-0005-0000-0000-0000DA390000}"/>
    <cellStyle name="Normal 10 2 6 3 5" xfId="14814" xr:uid="{00000000-0005-0000-0000-0000DB390000}"/>
    <cellStyle name="Normal 10 2 6 3 5 2" xfId="14815" xr:uid="{00000000-0005-0000-0000-0000DC390000}"/>
    <cellStyle name="Normal 10 2 6 3 6" xfId="14816" xr:uid="{00000000-0005-0000-0000-0000DD390000}"/>
    <cellStyle name="Normal 10 2 6 3 6 2" xfId="14817" xr:uid="{00000000-0005-0000-0000-0000DE390000}"/>
    <cellStyle name="Normal 10 2 6 3 7" xfId="14818" xr:uid="{00000000-0005-0000-0000-0000DF390000}"/>
    <cellStyle name="Normal 10 2 6 4" xfId="14819" xr:uid="{00000000-0005-0000-0000-0000E0390000}"/>
    <cellStyle name="Normal 10 2 6 4 2" xfId="14820" xr:uid="{00000000-0005-0000-0000-0000E1390000}"/>
    <cellStyle name="Normal 10 2 6 4 2 2" xfId="14821" xr:uid="{00000000-0005-0000-0000-0000E2390000}"/>
    <cellStyle name="Normal 10 2 6 4 2 2 2" xfId="14822" xr:uid="{00000000-0005-0000-0000-0000E3390000}"/>
    <cellStyle name="Normal 10 2 6 4 2 2 2 2" xfId="14823" xr:uid="{00000000-0005-0000-0000-0000E4390000}"/>
    <cellStyle name="Normal 10 2 6 4 2 2 3" xfId="14824" xr:uid="{00000000-0005-0000-0000-0000E5390000}"/>
    <cellStyle name="Normal 10 2 6 4 2 3" xfId="14825" xr:uid="{00000000-0005-0000-0000-0000E6390000}"/>
    <cellStyle name="Normal 10 2 6 4 2 3 2" xfId="14826" xr:uid="{00000000-0005-0000-0000-0000E7390000}"/>
    <cellStyle name="Normal 10 2 6 4 2 3 2 2" xfId="14827" xr:uid="{00000000-0005-0000-0000-0000E8390000}"/>
    <cellStyle name="Normal 10 2 6 4 2 3 3" xfId="14828" xr:uid="{00000000-0005-0000-0000-0000E9390000}"/>
    <cellStyle name="Normal 10 2 6 4 2 4" xfId="14829" xr:uid="{00000000-0005-0000-0000-0000EA390000}"/>
    <cellStyle name="Normal 10 2 6 4 2 4 2" xfId="14830" xr:uid="{00000000-0005-0000-0000-0000EB390000}"/>
    <cellStyle name="Normal 10 2 6 4 2 5" xfId="14831" xr:uid="{00000000-0005-0000-0000-0000EC390000}"/>
    <cellStyle name="Normal 10 2 6 4 3" xfId="14832" xr:uid="{00000000-0005-0000-0000-0000ED390000}"/>
    <cellStyle name="Normal 10 2 6 4 3 2" xfId="14833" xr:uid="{00000000-0005-0000-0000-0000EE390000}"/>
    <cellStyle name="Normal 10 2 6 4 3 2 2" xfId="14834" xr:uid="{00000000-0005-0000-0000-0000EF390000}"/>
    <cellStyle name="Normal 10 2 6 4 3 3" xfId="14835" xr:uid="{00000000-0005-0000-0000-0000F0390000}"/>
    <cellStyle name="Normal 10 2 6 4 4" xfId="14836" xr:uid="{00000000-0005-0000-0000-0000F1390000}"/>
    <cellStyle name="Normal 10 2 6 4 4 2" xfId="14837" xr:uid="{00000000-0005-0000-0000-0000F2390000}"/>
    <cellStyle name="Normal 10 2 6 4 4 2 2" xfId="14838" xr:uid="{00000000-0005-0000-0000-0000F3390000}"/>
    <cellStyle name="Normal 10 2 6 4 4 3" xfId="14839" xr:uid="{00000000-0005-0000-0000-0000F4390000}"/>
    <cellStyle name="Normal 10 2 6 4 5" xfId="14840" xr:uid="{00000000-0005-0000-0000-0000F5390000}"/>
    <cellStyle name="Normal 10 2 6 4 5 2" xfId="14841" xr:uid="{00000000-0005-0000-0000-0000F6390000}"/>
    <cellStyle name="Normal 10 2 6 4 6" xfId="14842" xr:uid="{00000000-0005-0000-0000-0000F7390000}"/>
    <cellStyle name="Normal 10 2 6 4 6 2" xfId="14843" xr:uid="{00000000-0005-0000-0000-0000F8390000}"/>
    <cellStyle name="Normal 10 2 6 4 7" xfId="14844" xr:uid="{00000000-0005-0000-0000-0000F9390000}"/>
    <cellStyle name="Normal 10 2 6 5" xfId="14845" xr:uid="{00000000-0005-0000-0000-0000FA390000}"/>
    <cellStyle name="Normal 10 2 6 5 2" xfId="14846" xr:uid="{00000000-0005-0000-0000-0000FB390000}"/>
    <cellStyle name="Normal 10 2 6 5 2 2" xfId="14847" xr:uid="{00000000-0005-0000-0000-0000FC390000}"/>
    <cellStyle name="Normal 10 2 6 5 2 2 2" xfId="14848" xr:uid="{00000000-0005-0000-0000-0000FD390000}"/>
    <cellStyle name="Normal 10 2 6 5 2 3" xfId="14849" xr:uid="{00000000-0005-0000-0000-0000FE390000}"/>
    <cellStyle name="Normal 10 2 6 5 3" xfId="14850" xr:uid="{00000000-0005-0000-0000-0000FF390000}"/>
    <cellStyle name="Normal 10 2 6 5 3 2" xfId="14851" xr:uid="{00000000-0005-0000-0000-0000003A0000}"/>
    <cellStyle name="Normal 10 2 6 5 3 2 2" xfId="14852" xr:uid="{00000000-0005-0000-0000-0000013A0000}"/>
    <cellStyle name="Normal 10 2 6 5 3 3" xfId="14853" xr:uid="{00000000-0005-0000-0000-0000023A0000}"/>
    <cellStyle name="Normal 10 2 6 5 4" xfId="14854" xr:uid="{00000000-0005-0000-0000-0000033A0000}"/>
    <cellStyle name="Normal 10 2 6 5 4 2" xfId="14855" xr:uid="{00000000-0005-0000-0000-0000043A0000}"/>
    <cellStyle name="Normal 10 2 6 5 5" xfId="14856" xr:uid="{00000000-0005-0000-0000-0000053A0000}"/>
    <cellStyle name="Normal 10 2 6 6" xfId="14857" xr:uid="{00000000-0005-0000-0000-0000063A0000}"/>
    <cellStyle name="Normal 10 2 6 6 2" xfId="14858" xr:uid="{00000000-0005-0000-0000-0000073A0000}"/>
    <cellStyle name="Normal 10 2 6 6 2 2" xfId="14859" xr:uid="{00000000-0005-0000-0000-0000083A0000}"/>
    <cellStyle name="Normal 10 2 6 6 2 2 2" xfId="14860" xr:uid="{00000000-0005-0000-0000-0000093A0000}"/>
    <cellStyle name="Normal 10 2 6 6 2 3" xfId="14861" xr:uid="{00000000-0005-0000-0000-00000A3A0000}"/>
    <cellStyle name="Normal 10 2 6 6 3" xfId="14862" xr:uid="{00000000-0005-0000-0000-00000B3A0000}"/>
    <cellStyle name="Normal 10 2 6 6 3 2" xfId="14863" xr:uid="{00000000-0005-0000-0000-00000C3A0000}"/>
    <cellStyle name="Normal 10 2 6 6 4" xfId="14864" xr:uid="{00000000-0005-0000-0000-00000D3A0000}"/>
    <cellStyle name="Normal 10 2 6 7" xfId="14865" xr:uid="{00000000-0005-0000-0000-00000E3A0000}"/>
    <cellStyle name="Normal 10 2 6 7 2" xfId="14866" xr:uid="{00000000-0005-0000-0000-00000F3A0000}"/>
    <cellStyle name="Normal 10 2 6 7 2 2" xfId="14867" xr:uid="{00000000-0005-0000-0000-0000103A0000}"/>
    <cellStyle name="Normal 10 2 6 7 3" xfId="14868" xr:uid="{00000000-0005-0000-0000-0000113A0000}"/>
    <cellStyle name="Normal 10 2 6 8" xfId="14869" xr:uid="{00000000-0005-0000-0000-0000123A0000}"/>
    <cellStyle name="Normal 10 2 6 8 2" xfId="14870" xr:uid="{00000000-0005-0000-0000-0000133A0000}"/>
    <cellStyle name="Normal 10 2 6 8 2 2" xfId="14871" xr:uid="{00000000-0005-0000-0000-0000143A0000}"/>
    <cellStyle name="Normal 10 2 6 8 3" xfId="14872" xr:uid="{00000000-0005-0000-0000-0000153A0000}"/>
    <cellStyle name="Normal 10 2 6 9" xfId="14873" xr:uid="{00000000-0005-0000-0000-0000163A0000}"/>
    <cellStyle name="Normal 10 2 6 9 2" xfId="14874" xr:uid="{00000000-0005-0000-0000-0000173A0000}"/>
    <cellStyle name="Normal 10 2 7" xfId="14875" xr:uid="{00000000-0005-0000-0000-0000183A0000}"/>
    <cellStyle name="Normal 10 2 7 10" xfId="14876" xr:uid="{00000000-0005-0000-0000-0000193A0000}"/>
    <cellStyle name="Normal 10 2 7 10 2" xfId="14877" xr:uid="{00000000-0005-0000-0000-00001A3A0000}"/>
    <cellStyle name="Normal 10 2 7 11" xfId="14878" xr:uid="{00000000-0005-0000-0000-00001B3A0000}"/>
    <cellStyle name="Normal 10 2 7 2" xfId="14879" xr:uid="{00000000-0005-0000-0000-00001C3A0000}"/>
    <cellStyle name="Normal 10 2 7 2 2" xfId="14880" xr:uid="{00000000-0005-0000-0000-00001D3A0000}"/>
    <cellStyle name="Normal 10 2 7 2 2 2" xfId="14881" xr:uid="{00000000-0005-0000-0000-00001E3A0000}"/>
    <cellStyle name="Normal 10 2 7 2 2 2 2" xfId="14882" xr:uid="{00000000-0005-0000-0000-00001F3A0000}"/>
    <cellStyle name="Normal 10 2 7 2 2 2 2 2" xfId="14883" xr:uid="{00000000-0005-0000-0000-0000203A0000}"/>
    <cellStyle name="Normal 10 2 7 2 2 2 2 2 2" xfId="14884" xr:uid="{00000000-0005-0000-0000-0000213A0000}"/>
    <cellStyle name="Normal 10 2 7 2 2 2 2 3" xfId="14885" xr:uid="{00000000-0005-0000-0000-0000223A0000}"/>
    <cellStyle name="Normal 10 2 7 2 2 2 3" xfId="14886" xr:uid="{00000000-0005-0000-0000-0000233A0000}"/>
    <cellStyle name="Normal 10 2 7 2 2 2 3 2" xfId="14887" xr:uid="{00000000-0005-0000-0000-0000243A0000}"/>
    <cellStyle name="Normal 10 2 7 2 2 2 3 2 2" xfId="14888" xr:uid="{00000000-0005-0000-0000-0000253A0000}"/>
    <cellStyle name="Normal 10 2 7 2 2 2 3 3" xfId="14889" xr:uid="{00000000-0005-0000-0000-0000263A0000}"/>
    <cellStyle name="Normal 10 2 7 2 2 2 4" xfId="14890" xr:uid="{00000000-0005-0000-0000-0000273A0000}"/>
    <cellStyle name="Normal 10 2 7 2 2 2 4 2" xfId="14891" xr:uid="{00000000-0005-0000-0000-0000283A0000}"/>
    <cellStyle name="Normal 10 2 7 2 2 2 5" xfId="14892" xr:uid="{00000000-0005-0000-0000-0000293A0000}"/>
    <cellStyle name="Normal 10 2 7 2 2 3" xfId="14893" xr:uid="{00000000-0005-0000-0000-00002A3A0000}"/>
    <cellStyle name="Normal 10 2 7 2 2 3 2" xfId="14894" xr:uid="{00000000-0005-0000-0000-00002B3A0000}"/>
    <cellStyle name="Normal 10 2 7 2 2 3 2 2" xfId="14895" xr:uid="{00000000-0005-0000-0000-00002C3A0000}"/>
    <cellStyle name="Normal 10 2 7 2 2 3 3" xfId="14896" xr:uid="{00000000-0005-0000-0000-00002D3A0000}"/>
    <cellStyle name="Normal 10 2 7 2 2 4" xfId="14897" xr:uid="{00000000-0005-0000-0000-00002E3A0000}"/>
    <cellStyle name="Normal 10 2 7 2 2 4 2" xfId="14898" xr:uid="{00000000-0005-0000-0000-00002F3A0000}"/>
    <cellStyle name="Normal 10 2 7 2 2 4 2 2" xfId="14899" xr:uid="{00000000-0005-0000-0000-0000303A0000}"/>
    <cellStyle name="Normal 10 2 7 2 2 4 3" xfId="14900" xr:uid="{00000000-0005-0000-0000-0000313A0000}"/>
    <cellStyle name="Normal 10 2 7 2 2 5" xfId="14901" xr:uid="{00000000-0005-0000-0000-0000323A0000}"/>
    <cellStyle name="Normal 10 2 7 2 2 5 2" xfId="14902" xr:uid="{00000000-0005-0000-0000-0000333A0000}"/>
    <cellStyle name="Normal 10 2 7 2 2 6" xfId="14903" xr:uid="{00000000-0005-0000-0000-0000343A0000}"/>
    <cellStyle name="Normal 10 2 7 2 2 6 2" xfId="14904" xr:uid="{00000000-0005-0000-0000-0000353A0000}"/>
    <cellStyle name="Normal 10 2 7 2 2 7" xfId="14905" xr:uid="{00000000-0005-0000-0000-0000363A0000}"/>
    <cellStyle name="Normal 10 2 7 2 3" xfId="14906" xr:uid="{00000000-0005-0000-0000-0000373A0000}"/>
    <cellStyle name="Normal 10 2 7 2 3 2" xfId="14907" xr:uid="{00000000-0005-0000-0000-0000383A0000}"/>
    <cellStyle name="Normal 10 2 7 2 3 2 2" xfId="14908" xr:uid="{00000000-0005-0000-0000-0000393A0000}"/>
    <cellStyle name="Normal 10 2 7 2 3 2 2 2" xfId="14909" xr:uid="{00000000-0005-0000-0000-00003A3A0000}"/>
    <cellStyle name="Normal 10 2 7 2 3 2 3" xfId="14910" xr:uid="{00000000-0005-0000-0000-00003B3A0000}"/>
    <cellStyle name="Normal 10 2 7 2 3 3" xfId="14911" xr:uid="{00000000-0005-0000-0000-00003C3A0000}"/>
    <cellStyle name="Normal 10 2 7 2 3 3 2" xfId="14912" xr:uid="{00000000-0005-0000-0000-00003D3A0000}"/>
    <cellStyle name="Normal 10 2 7 2 3 3 2 2" xfId="14913" xr:uid="{00000000-0005-0000-0000-00003E3A0000}"/>
    <cellStyle name="Normal 10 2 7 2 3 3 3" xfId="14914" xr:uid="{00000000-0005-0000-0000-00003F3A0000}"/>
    <cellStyle name="Normal 10 2 7 2 3 4" xfId="14915" xr:uid="{00000000-0005-0000-0000-0000403A0000}"/>
    <cellStyle name="Normal 10 2 7 2 3 4 2" xfId="14916" xr:uid="{00000000-0005-0000-0000-0000413A0000}"/>
    <cellStyle name="Normal 10 2 7 2 3 5" xfId="14917" xr:uid="{00000000-0005-0000-0000-0000423A0000}"/>
    <cellStyle name="Normal 10 2 7 2 4" xfId="14918" xr:uid="{00000000-0005-0000-0000-0000433A0000}"/>
    <cellStyle name="Normal 10 2 7 2 4 2" xfId="14919" xr:uid="{00000000-0005-0000-0000-0000443A0000}"/>
    <cellStyle name="Normal 10 2 7 2 4 2 2" xfId="14920" xr:uid="{00000000-0005-0000-0000-0000453A0000}"/>
    <cellStyle name="Normal 10 2 7 2 4 3" xfId="14921" xr:uid="{00000000-0005-0000-0000-0000463A0000}"/>
    <cellStyle name="Normal 10 2 7 2 5" xfId="14922" xr:uid="{00000000-0005-0000-0000-0000473A0000}"/>
    <cellStyle name="Normal 10 2 7 2 5 2" xfId="14923" xr:uid="{00000000-0005-0000-0000-0000483A0000}"/>
    <cellStyle name="Normal 10 2 7 2 5 2 2" xfId="14924" xr:uid="{00000000-0005-0000-0000-0000493A0000}"/>
    <cellStyle name="Normal 10 2 7 2 5 3" xfId="14925" xr:uid="{00000000-0005-0000-0000-00004A3A0000}"/>
    <cellStyle name="Normal 10 2 7 2 6" xfId="14926" xr:uid="{00000000-0005-0000-0000-00004B3A0000}"/>
    <cellStyle name="Normal 10 2 7 2 6 2" xfId="14927" xr:uid="{00000000-0005-0000-0000-00004C3A0000}"/>
    <cellStyle name="Normal 10 2 7 2 7" xfId="14928" xr:uid="{00000000-0005-0000-0000-00004D3A0000}"/>
    <cellStyle name="Normal 10 2 7 2 7 2" xfId="14929" xr:uid="{00000000-0005-0000-0000-00004E3A0000}"/>
    <cellStyle name="Normal 10 2 7 2 8" xfId="14930" xr:uid="{00000000-0005-0000-0000-00004F3A0000}"/>
    <cellStyle name="Normal 10 2 7 3" xfId="14931" xr:uid="{00000000-0005-0000-0000-0000503A0000}"/>
    <cellStyle name="Normal 10 2 7 3 2" xfId="14932" xr:uid="{00000000-0005-0000-0000-0000513A0000}"/>
    <cellStyle name="Normal 10 2 7 3 2 2" xfId="14933" xr:uid="{00000000-0005-0000-0000-0000523A0000}"/>
    <cellStyle name="Normal 10 2 7 3 2 2 2" xfId="14934" xr:uid="{00000000-0005-0000-0000-0000533A0000}"/>
    <cellStyle name="Normal 10 2 7 3 2 2 2 2" xfId="14935" xr:uid="{00000000-0005-0000-0000-0000543A0000}"/>
    <cellStyle name="Normal 10 2 7 3 2 2 3" xfId="14936" xr:uid="{00000000-0005-0000-0000-0000553A0000}"/>
    <cellStyle name="Normal 10 2 7 3 2 3" xfId="14937" xr:uid="{00000000-0005-0000-0000-0000563A0000}"/>
    <cellStyle name="Normal 10 2 7 3 2 3 2" xfId="14938" xr:uid="{00000000-0005-0000-0000-0000573A0000}"/>
    <cellStyle name="Normal 10 2 7 3 2 3 2 2" xfId="14939" xr:uid="{00000000-0005-0000-0000-0000583A0000}"/>
    <cellStyle name="Normal 10 2 7 3 2 3 3" xfId="14940" xr:uid="{00000000-0005-0000-0000-0000593A0000}"/>
    <cellStyle name="Normal 10 2 7 3 2 4" xfId="14941" xr:uid="{00000000-0005-0000-0000-00005A3A0000}"/>
    <cellStyle name="Normal 10 2 7 3 2 4 2" xfId="14942" xr:uid="{00000000-0005-0000-0000-00005B3A0000}"/>
    <cellStyle name="Normal 10 2 7 3 2 5" xfId="14943" xr:uid="{00000000-0005-0000-0000-00005C3A0000}"/>
    <cellStyle name="Normal 10 2 7 3 3" xfId="14944" xr:uid="{00000000-0005-0000-0000-00005D3A0000}"/>
    <cellStyle name="Normal 10 2 7 3 3 2" xfId="14945" xr:uid="{00000000-0005-0000-0000-00005E3A0000}"/>
    <cellStyle name="Normal 10 2 7 3 3 2 2" xfId="14946" xr:uid="{00000000-0005-0000-0000-00005F3A0000}"/>
    <cellStyle name="Normal 10 2 7 3 3 3" xfId="14947" xr:uid="{00000000-0005-0000-0000-0000603A0000}"/>
    <cellStyle name="Normal 10 2 7 3 4" xfId="14948" xr:uid="{00000000-0005-0000-0000-0000613A0000}"/>
    <cellStyle name="Normal 10 2 7 3 4 2" xfId="14949" xr:uid="{00000000-0005-0000-0000-0000623A0000}"/>
    <cellStyle name="Normal 10 2 7 3 4 2 2" xfId="14950" xr:uid="{00000000-0005-0000-0000-0000633A0000}"/>
    <cellStyle name="Normal 10 2 7 3 4 3" xfId="14951" xr:uid="{00000000-0005-0000-0000-0000643A0000}"/>
    <cellStyle name="Normal 10 2 7 3 5" xfId="14952" xr:uid="{00000000-0005-0000-0000-0000653A0000}"/>
    <cellStyle name="Normal 10 2 7 3 5 2" xfId="14953" xr:uid="{00000000-0005-0000-0000-0000663A0000}"/>
    <cellStyle name="Normal 10 2 7 3 6" xfId="14954" xr:uid="{00000000-0005-0000-0000-0000673A0000}"/>
    <cellStyle name="Normal 10 2 7 3 6 2" xfId="14955" xr:uid="{00000000-0005-0000-0000-0000683A0000}"/>
    <cellStyle name="Normal 10 2 7 3 7" xfId="14956" xr:uid="{00000000-0005-0000-0000-0000693A0000}"/>
    <cellStyle name="Normal 10 2 7 4" xfId="14957" xr:uid="{00000000-0005-0000-0000-00006A3A0000}"/>
    <cellStyle name="Normal 10 2 7 4 2" xfId="14958" xr:uid="{00000000-0005-0000-0000-00006B3A0000}"/>
    <cellStyle name="Normal 10 2 7 4 2 2" xfId="14959" xr:uid="{00000000-0005-0000-0000-00006C3A0000}"/>
    <cellStyle name="Normal 10 2 7 4 2 2 2" xfId="14960" xr:uid="{00000000-0005-0000-0000-00006D3A0000}"/>
    <cellStyle name="Normal 10 2 7 4 2 2 2 2" xfId="14961" xr:uid="{00000000-0005-0000-0000-00006E3A0000}"/>
    <cellStyle name="Normal 10 2 7 4 2 2 3" xfId="14962" xr:uid="{00000000-0005-0000-0000-00006F3A0000}"/>
    <cellStyle name="Normal 10 2 7 4 2 3" xfId="14963" xr:uid="{00000000-0005-0000-0000-0000703A0000}"/>
    <cellStyle name="Normal 10 2 7 4 2 3 2" xfId="14964" xr:uid="{00000000-0005-0000-0000-0000713A0000}"/>
    <cellStyle name="Normal 10 2 7 4 2 3 2 2" xfId="14965" xr:uid="{00000000-0005-0000-0000-0000723A0000}"/>
    <cellStyle name="Normal 10 2 7 4 2 3 3" xfId="14966" xr:uid="{00000000-0005-0000-0000-0000733A0000}"/>
    <cellStyle name="Normal 10 2 7 4 2 4" xfId="14967" xr:uid="{00000000-0005-0000-0000-0000743A0000}"/>
    <cellStyle name="Normal 10 2 7 4 2 4 2" xfId="14968" xr:uid="{00000000-0005-0000-0000-0000753A0000}"/>
    <cellStyle name="Normal 10 2 7 4 2 5" xfId="14969" xr:uid="{00000000-0005-0000-0000-0000763A0000}"/>
    <cellStyle name="Normal 10 2 7 4 3" xfId="14970" xr:uid="{00000000-0005-0000-0000-0000773A0000}"/>
    <cellStyle name="Normal 10 2 7 4 3 2" xfId="14971" xr:uid="{00000000-0005-0000-0000-0000783A0000}"/>
    <cellStyle name="Normal 10 2 7 4 3 2 2" xfId="14972" xr:uid="{00000000-0005-0000-0000-0000793A0000}"/>
    <cellStyle name="Normal 10 2 7 4 3 3" xfId="14973" xr:uid="{00000000-0005-0000-0000-00007A3A0000}"/>
    <cellStyle name="Normal 10 2 7 4 4" xfId="14974" xr:uid="{00000000-0005-0000-0000-00007B3A0000}"/>
    <cellStyle name="Normal 10 2 7 4 4 2" xfId="14975" xr:uid="{00000000-0005-0000-0000-00007C3A0000}"/>
    <cellStyle name="Normal 10 2 7 4 4 2 2" xfId="14976" xr:uid="{00000000-0005-0000-0000-00007D3A0000}"/>
    <cellStyle name="Normal 10 2 7 4 4 3" xfId="14977" xr:uid="{00000000-0005-0000-0000-00007E3A0000}"/>
    <cellStyle name="Normal 10 2 7 4 5" xfId="14978" xr:uid="{00000000-0005-0000-0000-00007F3A0000}"/>
    <cellStyle name="Normal 10 2 7 4 5 2" xfId="14979" xr:uid="{00000000-0005-0000-0000-0000803A0000}"/>
    <cellStyle name="Normal 10 2 7 4 6" xfId="14980" xr:uid="{00000000-0005-0000-0000-0000813A0000}"/>
    <cellStyle name="Normal 10 2 7 4 6 2" xfId="14981" xr:uid="{00000000-0005-0000-0000-0000823A0000}"/>
    <cellStyle name="Normal 10 2 7 4 7" xfId="14982" xr:uid="{00000000-0005-0000-0000-0000833A0000}"/>
    <cellStyle name="Normal 10 2 7 5" xfId="14983" xr:uid="{00000000-0005-0000-0000-0000843A0000}"/>
    <cellStyle name="Normal 10 2 7 5 2" xfId="14984" xr:uid="{00000000-0005-0000-0000-0000853A0000}"/>
    <cellStyle name="Normal 10 2 7 5 2 2" xfId="14985" xr:uid="{00000000-0005-0000-0000-0000863A0000}"/>
    <cellStyle name="Normal 10 2 7 5 2 2 2" xfId="14986" xr:uid="{00000000-0005-0000-0000-0000873A0000}"/>
    <cellStyle name="Normal 10 2 7 5 2 3" xfId="14987" xr:uid="{00000000-0005-0000-0000-0000883A0000}"/>
    <cellStyle name="Normal 10 2 7 5 3" xfId="14988" xr:uid="{00000000-0005-0000-0000-0000893A0000}"/>
    <cellStyle name="Normal 10 2 7 5 3 2" xfId="14989" xr:uid="{00000000-0005-0000-0000-00008A3A0000}"/>
    <cellStyle name="Normal 10 2 7 5 3 2 2" xfId="14990" xr:uid="{00000000-0005-0000-0000-00008B3A0000}"/>
    <cellStyle name="Normal 10 2 7 5 3 3" xfId="14991" xr:uid="{00000000-0005-0000-0000-00008C3A0000}"/>
    <cellStyle name="Normal 10 2 7 5 4" xfId="14992" xr:uid="{00000000-0005-0000-0000-00008D3A0000}"/>
    <cellStyle name="Normal 10 2 7 5 4 2" xfId="14993" xr:uid="{00000000-0005-0000-0000-00008E3A0000}"/>
    <cellStyle name="Normal 10 2 7 5 5" xfId="14994" xr:uid="{00000000-0005-0000-0000-00008F3A0000}"/>
    <cellStyle name="Normal 10 2 7 6" xfId="14995" xr:uid="{00000000-0005-0000-0000-0000903A0000}"/>
    <cellStyle name="Normal 10 2 7 6 2" xfId="14996" xr:uid="{00000000-0005-0000-0000-0000913A0000}"/>
    <cellStyle name="Normal 10 2 7 6 2 2" xfId="14997" xr:uid="{00000000-0005-0000-0000-0000923A0000}"/>
    <cellStyle name="Normal 10 2 7 6 2 2 2" xfId="14998" xr:uid="{00000000-0005-0000-0000-0000933A0000}"/>
    <cellStyle name="Normal 10 2 7 6 2 3" xfId="14999" xr:uid="{00000000-0005-0000-0000-0000943A0000}"/>
    <cellStyle name="Normal 10 2 7 6 3" xfId="15000" xr:uid="{00000000-0005-0000-0000-0000953A0000}"/>
    <cellStyle name="Normal 10 2 7 6 3 2" xfId="15001" xr:uid="{00000000-0005-0000-0000-0000963A0000}"/>
    <cellStyle name="Normal 10 2 7 6 4" xfId="15002" xr:uid="{00000000-0005-0000-0000-0000973A0000}"/>
    <cellStyle name="Normal 10 2 7 7" xfId="15003" xr:uid="{00000000-0005-0000-0000-0000983A0000}"/>
    <cellStyle name="Normal 10 2 7 7 2" xfId="15004" xr:uid="{00000000-0005-0000-0000-0000993A0000}"/>
    <cellStyle name="Normal 10 2 7 7 2 2" xfId="15005" xr:uid="{00000000-0005-0000-0000-00009A3A0000}"/>
    <cellStyle name="Normal 10 2 7 7 3" xfId="15006" xr:uid="{00000000-0005-0000-0000-00009B3A0000}"/>
    <cellStyle name="Normal 10 2 7 8" xfId="15007" xr:uid="{00000000-0005-0000-0000-00009C3A0000}"/>
    <cellStyle name="Normal 10 2 7 8 2" xfId="15008" xr:uid="{00000000-0005-0000-0000-00009D3A0000}"/>
    <cellStyle name="Normal 10 2 7 8 2 2" xfId="15009" xr:uid="{00000000-0005-0000-0000-00009E3A0000}"/>
    <cellStyle name="Normal 10 2 7 8 3" xfId="15010" xr:uid="{00000000-0005-0000-0000-00009F3A0000}"/>
    <cellStyle name="Normal 10 2 7 9" xfId="15011" xr:uid="{00000000-0005-0000-0000-0000A03A0000}"/>
    <cellStyle name="Normal 10 2 7 9 2" xfId="15012" xr:uid="{00000000-0005-0000-0000-0000A13A0000}"/>
    <cellStyle name="Normal 10 2 8" xfId="15013" xr:uid="{00000000-0005-0000-0000-0000A23A0000}"/>
    <cellStyle name="Normal 10 2 8 2" xfId="15014" xr:uid="{00000000-0005-0000-0000-0000A33A0000}"/>
    <cellStyle name="Normal 10 2 8 2 2" xfId="15015" xr:uid="{00000000-0005-0000-0000-0000A43A0000}"/>
    <cellStyle name="Normal 10 2 8 2 2 2" xfId="15016" xr:uid="{00000000-0005-0000-0000-0000A53A0000}"/>
    <cellStyle name="Normal 10 2 8 2 2 2 2" xfId="15017" xr:uid="{00000000-0005-0000-0000-0000A63A0000}"/>
    <cellStyle name="Normal 10 2 8 2 2 2 2 2" xfId="15018" xr:uid="{00000000-0005-0000-0000-0000A73A0000}"/>
    <cellStyle name="Normal 10 2 8 2 2 2 3" xfId="15019" xr:uid="{00000000-0005-0000-0000-0000A83A0000}"/>
    <cellStyle name="Normal 10 2 8 2 2 3" xfId="15020" xr:uid="{00000000-0005-0000-0000-0000A93A0000}"/>
    <cellStyle name="Normal 10 2 8 2 2 3 2" xfId="15021" xr:uid="{00000000-0005-0000-0000-0000AA3A0000}"/>
    <cellStyle name="Normal 10 2 8 2 2 3 2 2" xfId="15022" xr:uid="{00000000-0005-0000-0000-0000AB3A0000}"/>
    <cellStyle name="Normal 10 2 8 2 2 3 3" xfId="15023" xr:uid="{00000000-0005-0000-0000-0000AC3A0000}"/>
    <cellStyle name="Normal 10 2 8 2 2 4" xfId="15024" xr:uid="{00000000-0005-0000-0000-0000AD3A0000}"/>
    <cellStyle name="Normal 10 2 8 2 2 4 2" xfId="15025" xr:uid="{00000000-0005-0000-0000-0000AE3A0000}"/>
    <cellStyle name="Normal 10 2 8 2 2 5" xfId="15026" xr:uid="{00000000-0005-0000-0000-0000AF3A0000}"/>
    <cellStyle name="Normal 10 2 8 2 3" xfId="15027" xr:uid="{00000000-0005-0000-0000-0000B03A0000}"/>
    <cellStyle name="Normal 10 2 8 2 3 2" xfId="15028" xr:uid="{00000000-0005-0000-0000-0000B13A0000}"/>
    <cellStyle name="Normal 10 2 8 2 3 2 2" xfId="15029" xr:uid="{00000000-0005-0000-0000-0000B23A0000}"/>
    <cellStyle name="Normal 10 2 8 2 3 3" xfId="15030" xr:uid="{00000000-0005-0000-0000-0000B33A0000}"/>
    <cellStyle name="Normal 10 2 8 2 4" xfId="15031" xr:uid="{00000000-0005-0000-0000-0000B43A0000}"/>
    <cellStyle name="Normal 10 2 8 2 4 2" xfId="15032" xr:uid="{00000000-0005-0000-0000-0000B53A0000}"/>
    <cellStyle name="Normal 10 2 8 2 4 2 2" xfId="15033" xr:uid="{00000000-0005-0000-0000-0000B63A0000}"/>
    <cellStyle name="Normal 10 2 8 2 4 3" xfId="15034" xr:uid="{00000000-0005-0000-0000-0000B73A0000}"/>
    <cellStyle name="Normal 10 2 8 2 5" xfId="15035" xr:uid="{00000000-0005-0000-0000-0000B83A0000}"/>
    <cellStyle name="Normal 10 2 8 2 5 2" xfId="15036" xr:uid="{00000000-0005-0000-0000-0000B93A0000}"/>
    <cellStyle name="Normal 10 2 8 2 6" xfId="15037" xr:uid="{00000000-0005-0000-0000-0000BA3A0000}"/>
    <cellStyle name="Normal 10 2 8 2 6 2" xfId="15038" xr:uid="{00000000-0005-0000-0000-0000BB3A0000}"/>
    <cellStyle name="Normal 10 2 8 2 7" xfId="15039" xr:uid="{00000000-0005-0000-0000-0000BC3A0000}"/>
    <cellStyle name="Normal 10 2 8 3" xfId="15040" xr:uid="{00000000-0005-0000-0000-0000BD3A0000}"/>
    <cellStyle name="Normal 10 2 8 3 2" xfId="15041" xr:uid="{00000000-0005-0000-0000-0000BE3A0000}"/>
    <cellStyle name="Normal 10 2 8 3 2 2" xfId="15042" xr:uid="{00000000-0005-0000-0000-0000BF3A0000}"/>
    <cellStyle name="Normal 10 2 8 3 2 2 2" xfId="15043" xr:uid="{00000000-0005-0000-0000-0000C03A0000}"/>
    <cellStyle name="Normal 10 2 8 3 2 3" xfId="15044" xr:uid="{00000000-0005-0000-0000-0000C13A0000}"/>
    <cellStyle name="Normal 10 2 8 3 3" xfId="15045" xr:uid="{00000000-0005-0000-0000-0000C23A0000}"/>
    <cellStyle name="Normal 10 2 8 3 3 2" xfId="15046" xr:uid="{00000000-0005-0000-0000-0000C33A0000}"/>
    <cellStyle name="Normal 10 2 8 3 3 2 2" xfId="15047" xr:uid="{00000000-0005-0000-0000-0000C43A0000}"/>
    <cellStyle name="Normal 10 2 8 3 3 3" xfId="15048" xr:uid="{00000000-0005-0000-0000-0000C53A0000}"/>
    <cellStyle name="Normal 10 2 8 3 4" xfId="15049" xr:uid="{00000000-0005-0000-0000-0000C63A0000}"/>
    <cellStyle name="Normal 10 2 8 3 4 2" xfId="15050" xr:uid="{00000000-0005-0000-0000-0000C73A0000}"/>
    <cellStyle name="Normal 10 2 8 3 5" xfId="15051" xr:uid="{00000000-0005-0000-0000-0000C83A0000}"/>
    <cellStyle name="Normal 10 2 8 4" xfId="15052" xr:uid="{00000000-0005-0000-0000-0000C93A0000}"/>
    <cellStyle name="Normal 10 2 8 4 2" xfId="15053" xr:uid="{00000000-0005-0000-0000-0000CA3A0000}"/>
    <cellStyle name="Normal 10 2 8 4 2 2" xfId="15054" xr:uid="{00000000-0005-0000-0000-0000CB3A0000}"/>
    <cellStyle name="Normal 10 2 8 4 3" xfId="15055" xr:uid="{00000000-0005-0000-0000-0000CC3A0000}"/>
    <cellStyle name="Normal 10 2 8 5" xfId="15056" xr:uid="{00000000-0005-0000-0000-0000CD3A0000}"/>
    <cellStyle name="Normal 10 2 8 5 2" xfId="15057" xr:uid="{00000000-0005-0000-0000-0000CE3A0000}"/>
    <cellStyle name="Normal 10 2 8 5 2 2" xfId="15058" xr:uid="{00000000-0005-0000-0000-0000CF3A0000}"/>
    <cellStyle name="Normal 10 2 8 5 3" xfId="15059" xr:uid="{00000000-0005-0000-0000-0000D03A0000}"/>
    <cellStyle name="Normal 10 2 8 6" xfId="15060" xr:uid="{00000000-0005-0000-0000-0000D13A0000}"/>
    <cellStyle name="Normal 10 2 8 6 2" xfId="15061" xr:uid="{00000000-0005-0000-0000-0000D23A0000}"/>
    <cellStyle name="Normal 10 2 8 7" xfId="15062" xr:uid="{00000000-0005-0000-0000-0000D33A0000}"/>
    <cellStyle name="Normal 10 2 8 7 2" xfId="15063" xr:uid="{00000000-0005-0000-0000-0000D43A0000}"/>
    <cellStyle name="Normal 10 2 8 8" xfId="15064" xr:uid="{00000000-0005-0000-0000-0000D53A0000}"/>
    <cellStyle name="Normal 10 2 9" xfId="15065" xr:uid="{00000000-0005-0000-0000-0000D63A0000}"/>
    <cellStyle name="Normal 10 2 9 2" xfId="15066" xr:uid="{00000000-0005-0000-0000-0000D73A0000}"/>
    <cellStyle name="Normal 10 2 9 2 2" xfId="15067" xr:uid="{00000000-0005-0000-0000-0000D83A0000}"/>
    <cellStyle name="Normal 10 2 9 2 2 2" xfId="15068" xr:uid="{00000000-0005-0000-0000-0000D93A0000}"/>
    <cellStyle name="Normal 10 2 9 2 2 2 2" xfId="15069" xr:uid="{00000000-0005-0000-0000-0000DA3A0000}"/>
    <cellStyle name="Normal 10 2 9 2 2 3" xfId="15070" xr:uid="{00000000-0005-0000-0000-0000DB3A0000}"/>
    <cellStyle name="Normal 10 2 9 2 3" xfId="15071" xr:uid="{00000000-0005-0000-0000-0000DC3A0000}"/>
    <cellStyle name="Normal 10 2 9 2 3 2" xfId="15072" xr:uid="{00000000-0005-0000-0000-0000DD3A0000}"/>
    <cellStyle name="Normal 10 2 9 2 3 2 2" xfId="15073" xr:uid="{00000000-0005-0000-0000-0000DE3A0000}"/>
    <cellStyle name="Normal 10 2 9 2 3 3" xfId="15074" xr:uid="{00000000-0005-0000-0000-0000DF3A0000}"/>
    <cellStyle name="Normal 10 2 9 2 4" xfId="15075" xr:uid="{00000000-0005-0000-0000-0000E03A0000}"/>
    <cellStyle name="Normal 10 2 9 2 4 2" xfId="15076" xr:uid="{00000000-0005-0000-0000-0000E13A0000}"/>
    <cellStyle name="Normal 10 2 9 2 5" xfId="15077" xr:uid="{00000000-0005-0000-0000-0000E23A0000}"/>
    <cellStyle name="Normal 10 2 9 3" xfId="15078" xr:uid="{00000000-0005-0000-0000-0000E33A0000}"/>
    <cellStyle name="Normal 10 2 9 3 2" xfId="15079" xr:uid="{00000000-0005-0000-0000-0000E43A0000}"/>
    <cellStyle name="Normal 10 2 9 3 2 2" xfId="15080" xr:uid="{00000000-0005-0000-0000-0000E53A0000}"/>
    <cellStyle name="Normal 10 2 9 3 3" xfId="15081" xr:uid="{00000000-0005-0000-0000-0000E63A0000}"/>
    <cellStyle name="Normal 10 2 9 4" xfId="15082" xr:uid="{00000000-0005-0000-0000-0000E73A0000}"/>
    <cellStyle name="Normal 10 2 9 4 2" xfId="15083" xr:uid="{00000000-0005-0000-0000-0000E83A0000}"/>
    <cellStyle name="Normal 10 2 9 4 2 2" xfId="15084" xr:uid="{00000000-0005-0000-0000-0000E93A0000}"/>
    <cellStyle name="Normal 10 2 9 4 3" xfId="15085" xr:uid="{00000000-0005-0000-0000-0000EA3A0000}"/>
    <cellStyle name="Normal 10 2 9 5" xfId="15086" xr:uid="{00000000-0005-0000-0000-0000EB3A0000}"/>
    <cellStyle name="Normal 10 2 9 5 2" xfId="15087" xr:uid="{00000000-0005-0000-0000-0000EC3A0000}"/>
    <cellStyle name="Normal 10 2 9 6" xfId="15088" xr:uid="{00000000-0005-0000-0000-0000ED3A0000}"/>
    <cellStyle name="Normal 10 2 9 6 2" xfId="15089" xr:uid="{00000000-0005-0000-0000-0000EE3A0000}"/>
    <cellStyle name="Normal 10 2 9 7" xfId="15090" xr:uid="{00000000-0005-0000-0000-0000EF3A0000}"/>
    <cellStyle name="Normal 10 3" xfId="15091" xr:uid="{00000000-0005-0000-0000-0000F03A0000}"/>
    <cellStyle name="Normal 10 3 10" xfId="15092" xr:uid="{00000000-0005-0000-0000-0000F13A0000}"/>
    <cellStyle name="Normal 10 3 10 2" xfId="15093" xr:uid="{00000000-0005-0000-0000-0000F23A0000}"/>
    <cellStyle name="Normal 10 3 10 2 2" xfId="15094" xr:uid="{00000000-0005-0000-0000-0000F33A0000}"/>
    <cellStyle name="Normal 10 3 10 2 2 2" xfId="15095" xr:uid="{00000000-0005-0000-0000-0000F43A0000}"/>
    <cellStyle name="Normal 10 3 10 2 3" xfId="15096" xr:uid="{00000000-0005-0000-0000-0000F53A0000}"/>
    <cellStyle name="Normal 10 3 10 3" xfId="15097" xr:uid="{00000000-0005-0000-0000-0000F63A0000}"/>
    <cellStyle name="Normal 10 3 10 3 2" xfId="15098" xr:uid="{00000000-0005-0000-0000-0000F73A0000}"/>
    <cellStyle name="Normal 10 3 10 3 2 2" xfId="15099" xr:uid="{00000000-0005-0000-0000-0000F83A0000}"/>
    <cellStyle name="Normal 10 3 10 3 3" xfId="15100" xr:uid="{00000000-0005-0000-0000-0000F93A0000}"/>
    <cellStyle name="Normal 10 3 10 4" xfId="15101" xr:uid="{00000000-0005-0000-0000-0000FA3A0000}"/>
    <cellStyle name="Normal 10 3 10 4 2" xfId="15102" xr:uid="{00000000-0005-0000-0000-0000FB3A0000}"/>
    <cellStyle name="Normal 10 3 10 5" xfId="15103" xr:uid="{00000000-0005-0000-0000-0000FC3A0000}"/>
    <cellStyle name="Normal 10 3 11" xfId="15104" xr:uid="{00000000-0005-0000-0000-0000FD3A0000}"/>
    <cellStyle name="Normal 10 3 11 2" xfId="15105" xr:uid="{00000000-0005-0000-0000-0000FE3A0000}"/>
    <cellStyle name="Normal 10 3 11 2 2" xfId="15106" xr:uid="{00000000-0005-0000-0000-0000FF3A0000}"/>
    <cellStyle name="Normal 10 3 11 2 2 2" xfId="15107" xr:uid="{00000000-0005-0000-0000-0000003B0000}"/>
    <cellStyle name="Normal 10 3 11 2 3" xfId="15108" xr:uid="{00000000-0005-0000-0000-0000013B0000}"/>
    <cellStyle name="Normal 10 3 11 3" xfId="15109" xr:uid="{00000000-0005-0000-0000-0000023B0000}"/>
    <cellStyle name="Normal 10 3 11 3 2" xfId="15110" xr:uid="{00000000-0005-0000-0000-0000033B0000}"/>
    <cellStyle name="Normal 10 3 11 4" xfId="15111" xr:uid="{00000000-0005-0000-0000-0000043B0000}"/>
    <cellStyle name="Normal 10 3 12" xfId="15112" xr:uid="{00000000-0005-0000-0000-0000053B0000}"/>
    <cellStyle name="Normal 10 3 12 2" xfId="15113" xr:uid="{00000000-0005-0000-0000-0000063B0000}"/>
    <cellStyle name="Normal 10 3 12 2 2" xfId="15114" xr:uid="{00000000-0005-0000-0000-0000073B0000}"/>
    <cellStyle name="Normal 10 3 12 2 2 2" xfId="15115" xr:uid="{00000000-0005-0000-0000-0000083B0000}"/>
    <cellStyle name="Normal 10 3 12 2 3" xfId="15116" xr:uid="{00000000-0005-0000-0000-0000093B0000}"/>
    <cellStyle name="Normal 10 3 12 3" xfId="15117" xr:uid="{00000000-0005-0000-0000-00000A3B0000}"/>
    <cellStyle name="Normal 10 3 12 3 2" xfId="15118" xr:uid="{00000000-0005-0000-0000-00000B3B0000}"/>
    <cellStyle name="Normal 10 3 12 4" xfId="15119" xr:uid="{00000000-0005-0000-0000-00000C3B0000}"/>
    <cellStyle name="Normal 10 3 13" xfId="15120" xr:uid="{00000000-0005-0000-0000-00000D3B0000}"/>
    <cellStyle name="Normal 10 3 13 2" xfId="15121" xr:uid="{00000000-0005-0000-0000-00000E3B0000}"/>
    <cellStyle name="Normal 10 3 13 2 2" xfId="15122" xr:uid="{00000000-0005-0000-0000-00000F3B0000}"/>
    <cellStyle name="Normal 10 3 13 3" xfId="15123" xr:uid="{00000000-0005-0000-0000-0000103B0000}"/>
    <cellStyle name="Normal 10 3 14" xfId="15124" xr:uid="{00000000-0005-0000-0000-0000113B0000}"/>
    <cellStyle name="Normal 10 3 14 2" xfId="15125" xr:uid="{00000000-0005-0000-0000-0000123B0000}"/>
    <cellStyle name="Normal 10 3 15" xfId="15126" xr:uid="{00000000-0005-0000-0000-0000133B0000}"/>
    <cellStyle name="Normal 10 3 15 2" xfId="15127" xr:uid="{00000000-0005-0000-0000-0000143B0000}"/>
    <cellStyle name="Normal 10 3 16" xfId="15128" xr:uid="{00000000-0005-0000-0000-0000153B0000}"/>
    <cellStyle name="Normal 10 3 2" xfId="15129" xr:uid="{00000000-0005-0000-0000-0000163B0000}"/>
    <cellStyle name="Normal 10 3 2 10" xfId="15130" xr:uid="{00000000-0005-0000-0000-0000173B0000}"/>
    <cellStyle name="Normal 10 3 2 10 2" xfId="15131" xr:uid="{00000000-0005-0000-0000-0000183B0000}"/>
    <cellStyle name="Normal 10 3 2 10 2 2" xfId="15132" xr:uid="{00000000-0005-0000-0000-0000193B0000}"/>
    <cellStyle name="Normal 10 3 2 10 2 2 2" xfId="15133" xr:uid="{00000000-0005-0000-0000-00001A3B0000}"/>
    <cellStyle name="Normal 10 3 2 10 2 3" xfId="15134" xr:uid="{00000000-0005-0000-0000-00001B3B0000}"/>
    <cellStyle name="Normal 10 3 2 10 3" xfId="15135" xr:uid="{00000000-0005-0000-0000-00001C3B0000}"/>
    <cellStyle name="Normal 10 3 2 10 3 2" xfId="15136" xr:uid="{00000000-0005-0000-0000-00001D3B0000}"/>
    <cellStyle name="Normal 10 3 2 10 4" xfId="15137" xr:uid="{00000000-0005-0000-0000-00001E3B0000}"/>
    <cellStyle name="Normal 10 3 2 11" xfId="15138" xr:uid="{00000000-0005-0000-0000-00001F3B0000}"/>
    <cellStyle name="Normal 10 3 2 11 2" xfId="15139" xr:uid="{00000000-0005-0000-0000-0000203B0000}"/>
    <cellStyle name="Normal 10 3 2 11 2 2" xfId="15140" xr:uid="{00000000-0005-0000-0000-0000213B0000}"/>
    <cellStyle name="Normal 10 3 2 11 2 2 2" xfId="15141" xr:uid="{00000000-0005-0000-0000-0000223B0000}"/>
    <cellStyle name="Normal 10 3 2 11 2 3" xfId="15142" xr:uid="{00000000-0005-0000-0000-0000233B0000}"/>
    <cellStyle name="Normal 10 3 2 11 3" xfId="15143" xr:uid="{00000000-0005-0000-0000-0000243B0000}"/>
    <cellStyle name="Normal 10 3 2 11 3 2" xfId="15144" xr:uid="{00000000-0005-0000-0000-0000253B0000}"/>
    <cellStyle name="Normal 10 3 2 11 4" xfId="15145" xr:uid="{00000000-0005-0000-0000-0000263B0000}"/>
    <cellStyle name="Normal 10 3 2 12" xfId="15146" xr:uid="{00000000-0005-0000-0000-0000273B0000}"/>
    <cellStyle name="Normal 10 3 2 12 2" xfId="15147" xr:uid="{00000000-0005-0000-0000-0000283B0000}"/>
    <cellStyle name="Normal 10 3 2 12 2 2" xfId="15148" xr:uid="{00000000-0005-0000-0000-0000293B0000}"/>
    <cellStyle name="Normal 10 3 2 12 3" xfId="15149" xr:uid="{00000000-0005-0000-0000-00002A3B0000}"/>
    <cellStyle name="Normal 10 3 2 13" xfId="15150" xr:uid="{00000000-0005-0000-0000-00002B3B0000}"/>
    <cellStyle name="Normal 10 3 2 13 2" xfId="15151" xr:uid="{00000000-0005-0000-0000-00002C3B0000}"/>
    <cellStyle name="Normal 10 3 2 14" xfId="15152" xr:uid="{00000000-0005-0000-0000-00002D3B0000}"/>
    <cellStyle name="Normal 10 3 2 14 2" xfId="15153" xr:uid="{00000000-0005-0000-0000-00002E3B0000}"/>
    <cellStyle name="Normal 10 3 2 15" xfId="15154" xr:uid="{00000000-0005-0000-0000-00002F3B0000}"/>
    <cellStyle name="Normal 10 3 2 2" xfId="15155" xr:uid="{00000000-0005-0000-0000-0000303B0000}"/>
    <cellStyle name="Normal 10 3 2 2 10" xfId="15156" xr:uid="{00000000-0005-0000-0000-0000313B0000}"/>
    <cellStyle name="Normal 10 3 2 2 10 2" xfId="15157" xr:uid="{00000000-0005-0000-0000-0000323B0000}"/>
    <cellStyle name="Normal 10 3 2 2 11" xfId="15158" xr:uid="{00000000-0005-0000-0000-0000333B0000}"/>
    <cellStyle name="Normal 10 3 2 2 11 2" xfId="15159" xr:uid="{00000000-0005-0000-0000-0000343B0000}"/>
    <cellStyle name="Normal 10 3 2 2 12" xfId="15160" xr:uid="{00000000-0005-0000-0000-0000353B0000}"/>
    <cellStyle name="Normal 10 3 2 2 2" xfId="15161" xr:uid="{00000000-0005-0000-0000-0000363B0000}"/>
    <cellStyle name="Normal 10 3 2 2 2 10" xfId="15162" xr:uid="{00000000-0005-0000-0000-0000373B0000}"/>
    <cellStyle name="Normal 10 3 2 2 2 10 2" xfId="15163" xr:uid="{00000000-0005-0000-0000-0000383B0000}"/>
    <cellStyle name="Normal 10 3 2 2 2 11" xfId="15164" xr:uid="{00000000-0005-0000-0000-0000393B0000}"/>
    <cellStyle name="Normal 10 3 2 2 2 2" xfId="15165" xr:uid="{00000000-0005-0000-0000-00003A3B0000}"/>
    <cellStyle name="Normal 10 3 2 2 2 2 2" xfId="15166" xr:uid="{00000000-0005-0000-0000-00003B3B0000}"/>
    <cellStyle name="Normal 10 3 2 2 2 2 2 2" xfId="15167" xr:uid="{00000000-0005-0000-0000-00003C3B0000}"/>
    <cellStyle name="Normal 10 3 2 2 2 2 2 2 2" xfId="15168" xr:uid="{00000000-0005-0000-0000-00003D3B0000}"/>
    <cellStyle name="Normal 10 3 2 2 2 2 2 2 2 2" xfId="15169" xr:uid="{00000000-0005-0000-0000-00003E3B0000}"/>
    <cellStyle name="Normal 10 3 2 2 2 2 2 2 2 2 2" xfId="15170" xr:uid="{00000000-0005-0000-0000-00003F3B0000}"/>
    <cellStyle name="Normal 10 3 2 2 2 2 2 2 2 3" xfId="15171" xr:uid="{00000000-0005-0000-0000-0000403B0000}"/>
    <cellStyle name="Normal 10 3 2 2 2 2 2 2 3" xfId="15172" xr:uid="{00000000-0005-0000-0000-0000413B0000}"/>
    <cellStyle name="Normal 10 3 2 2 2 2 2 2 3 2" xfId="15173" xr:uid="{00000000-0005-0000-0000-0000423B0000}"/>
    <cellStyle name="Normal 10 3 2 2 2 2 2 2 3 2 2" xfId="15174" xr:uid="{00000000-0005-0000-0000-0000433B0000}"/>
    <cellStyle name="Normal 10 3 2 2 2 2 2 2 3 3" xfId="15175" xr:uid="{00000000-0005-0000-0000-0000443B0000}"/>
    <cellStyle name="Normal 10 3 2 2 2 2 2 2 4" xfId="15176" xr:uid="{00000000-0005-0000-0000-0000453B0000}"/>
    <cellStyle name="Normal 10 3 2 2 2 2 2 2 4 2" xfId="15177" xr:uid="{00000000-0005-0000-0000-0000463B0000}"/>
    <cellStyle name="Normal 10 3 2 2 2 2 2 2 5" xfId="15178" xr:uid="{00000000-0005-0000-0000-0000473B0000}"/>
    <cellStyle name="Normal 10 3 2 2 2 2 2 3" xfId="15179" xr:uid="{00000000-0005-0000-0000-0000483B0000}"/>
    <cellStyle name="Normal 10 3 2 2 2 2 2 3 2" xfId="15180" xr:uid="{00000000-0005-0000-0000-0000493B0000}"/>
    <cellStyle name="Normal 10 3 2 2 2 2 2 3 2 2" xfId="15181" xr:uid="{00000000-0005-0000-0000-00004A3B0000}"/>
    <cellStyle name="Normal 10 3 2 2 2 2 2 3 3" xfId="15182" xr:uid="{00000000-0005-0000-0000-00004B3B0000}"/>
    <cellStyle name="Normal 10 3 2 2 2 2 2 4" xfId="15183" xr:uid="{00000000-0005-0000-0000-00004C3B0000}"/>
    <cellStyle name="Normal 10 3 2 2 2 2 2 4 2" xfId="15184" xr:uid="{00000000-0005-0000-0000-00004D3B0000}"/>
    <cellStyle name="Normal 10 3 2 2 2 2 2 4 2 2" xfId="15185" xr:uid="{00000000-0005-0000-0000-00004E3B0000}"/>
    <cellStyle name="Normal 10 3 2 2 2 2 2 4 3" xfId="15186" xr:uid="{00000000-0005-0000-0000-00004F3B0000}"/>
    <cellStyle name="Normal 10 3 2 2 2 2 2 5" xfId="15187" xr:uid="{00000000-0005-0000-0000-0000503B0000}"/>
    <cellStyle name="Normal 10 3 2 2 2 2 2 5 2" xfId="15188" xr:uid="{00000000-0005-0000-0000-0000513B0000}"/>
    <cellStyle name="Normal 10 3 2 2 2 2 2 6" xfId="15189" xr:uid="{00000000-0005-0000-0000-0000523B0000}"/>
    <cellStyle name="Normal 10 3 2 2 2 2 2 6 2" xfId="15190" xr:uid="{00000000-0005-0000-0000-0000533B0000}"/>
    <cellStyle name="Normal 10 3 2 2 2 2 2 7" xfId="15191" xr:uid="{00000000-0005-0000-0000-0000543B0000}"/>
    <cellStyle name="Normal 10 3 2 2 2 2 3" xfId="15192" xr:uid="{00000000-0005-0000-0000-0000553B0000}"/>
    <cellStyle name="Normal 10 3 2 2 2 2 3 2" xfId="15193" xr:uid="{00000000-0005-0000-0000-0000563B0000}"/>
    <cellStyle name="Normal 10 3 2 2 2 2 3 2 2" xfId="15194" xr:uid="{00000000-0005-0000-0000-0000573B0000}"/>
    <cellStyle name="Normal 10 3 2 2 2 2 3 2 2 2" xfId="15195" xr:uid="{00000000-0005-0000-0000-0000583B0000}"/>
    <cellStyle name="Normal 10 3 2 2 2 2 3 2 3" xfId="15196" xr:uid="{00000000-0005-0000-0000-0000593B0000}"/>
    <cellStyle name="Normal 10 3 2 2 2 2 3 3" xfId="15197" xr:uid="{00000000-0005-0000-0000-00005A3B0000}"/>
    <cellStyle name="Normal 10 3 2 2 2 2 3 3 2" xfId="15198" xr:uid="{00000000-0005-0000-0000-00005B3B0000}"/>
    <cellStyle name="Normal 10 3 2 2 2 2 3 3 2 2" xfId="15199" xr:uid="{00000000-0005-0000-0000-00005C3B0000}"/>
    <cellStyle name="Normal 10 3 2 2 2 2 3 3 3" xfId="15200" xr:uid="{00000000-0005-0000-0000-00005D3B0000}"/>
    <cellStyle name="Normal 10 3 2 2 2 2 3 4" xfId="15201" xr:uid="{00000000-0005-0000-0000-00005E3B0000}"/>
    <cellStyle name="Normal 10 3 2 2 2 2 3 4 2" xfId="15202" xr:uid="{00000000-0005-0000-0000-00005F3B0000}"/>
    <cellStyle name="Normal 10 3 2 2 2 2 3 5" xfId="15203" xr:uid="{00000000-0005-0000-0000-0000603B0000}"/>
    <cellStyle name="Normal 10 3 2 2 2 2 4" xfId="15204" xr:uid="{00000000-0005-0000-0000-0000613B0000}"/>
    <cellStyle name="Normal 10 3 2 2 2 2 4 2" xfId="15205" xr:uid="{00000000-0005-0000-0000-0000623B0000}"/>
    <cellStyle name="Normal 10 3 2 2 2 2 4 2 2" xfId="15206" xr:uid="{00000000-0005-0000-0000-0000633B0000}"/>
    <cellStyle name="Normal 10 3 2 2 2 2 4 3" xfId="15207" xr:uid="{00000000-0005-0000-0000-0000643B0000}"/>
    <cellStyle name="Normal 10 3 2 2 2 2 5" xfId="15208" xr:uid="{00000000-0005-0000-0000-0000653B0000}"/>
    <cellStyle name="Normal 10 3 2 2 2 2 5 2" xfId="15209" xr:uid="{00000000-0005-0000-0000-0000663B0000}"/>
    <cellStyle name="Normal 10 3 2 2 2 2 5 2 2" xfId="15210" xr:uid="{00000000-0005-0000-0000-0000673B0000}"/>
    <cellStyle name="Normal 10 3 2 2 2 2 5 3" xfId="15211" xr:uid="{00000000-0005-0000-0000-0000683B0000}"/>
    <cellStyle name="Normal 10 3 2 2 2 2 6" xfId="15212" xr:uid="{00000000-0005-0000-0000-0000693B0000}"/>
    <cellStyle name="Normal 10 3 2 2 2 2 6 2" xfId="15213" xr:uid="{00000000-0005-0000-0000-00006A3B0000}"/>
    <cellStyle name="Normal 10 3 2 2 2 2 7" xfId="15214" xr:uid="{00000000-0005-0000-0000-00006B3B0000}"/>
    <cellStyle name="Normal 10 3 2 2 2 2 7 2" xfId="15215" xr:uid="{00000000-0005-0000-0000-00006C3B0000}"/>
    <cellStyle name="Normal 10 3 2 2 2 2 8" xfId="15216" xr:uid="{00000000-0005-0000-0000-00006D3B0000}"/>
    <cellStyle name="Normal 10 3 2 2 2 3" xfId="15217" xr:uid="{00000000-0005-0000-0000-00006E3B0000}"/>
    <cellStyle name="Normal 10 3 2 2 2 3 2" xfId="15218" xr:uid="{00000000-0005-0000-0000-00006F3B0000}"/>
    <cellStyle name="Normal 10 3 2 2 2 3 2 2" xfId="15219" xr:uid="{00000000-0005-0000-0000-0000703B0000}"/>
    <cellStyle name="Normal 10 3 2 2 2 3 2 2 2" xfId="15220" xr:uid="{00000000-0005-0000-0000-0000713B0000}"/>
    <cellStyle name="Normal 10 3 2 2 2 3 2 2 2 2" xfId="15221" xr:uid="{00000000-0005-0000-0000-0000723B0000}"/>
    <cellStyle name="Normal 10 3 2 2 2 3 2 2 3" xfId="15222" xr:uid="{00000000-0005-0000-0000-0000733B0000}"/>
    <cellStyle name="Normal 10 3 2 2 2 3 2 3" xfId="15223" xr:uid="{00000000-0005-0000-0000-0000743B0000}"/>
    <cellStyle name="Normal 10 3 2 2 2 3 2 3 2" xfId="15224" xr:uid="{00000000-0005-0000-0000-0000753B0000}"/>
    <cellStyle name="Normal 10 3 2 2 2 3 2 3 2 2" xfId="15225" xr:uid="{00000000-0005-0000-0000-0000763B0000}"/>
    <cellStyle name="Normal 10 3 2 2 2 3 2 3 3" xfId="15226" xr:uid="{00000000-0005-0000-0000-0000773B0000}"/>
    <cellStyle name="Normal 10 3 2 2 2 3 2 4" xfId="15227" xr:uid="{00000000-0005-0000-0000-0000783B0000}"/>
    <cellStyle name="Normal 10 3 2 2 2 3 2 4 2" xfId="15228" xr:uid="{00000000-0005-0000-0000-0000793B0000}"/>
    <cellStyle name="Normal 10 3 2 2 2 3 2 5" xfId="15229" xr:uid="{00000000-0005-0000-0000-00007A3B0000}"/>
    <cellStyle name="Normal 10 3 2 2 2 3 3" xfId="15230" xr:uid="{00000000-0005-0000-0000-00007B3B0000}"/>
    <cellStyle name="Normal 10 3 2 2 2 3 3 2" xfId="15231" xr:uid="{00000000-0005-0000-0000-00007C3B0000}"/>
    <cellStyle name="Normal 10 3 2 2 2 3 3 2 2" xfId="15232" xr:uid="{00000000-0005-0000-0000-00007D3B0000}"/>
    <cellStyle name="Normal 10 3 2 2 2 3 3 3" xfId="15233" xr:uid="{00000000-0005-0000-0000-00007E3B0000}"/>
    <cellStyle name="Normal 10 3 2 2 2 3 4" xfId="15234" xr:uid="{00000000-0005-0000-0000-00007F3B0000}"/>
    <cellStyle name="Normal 10 3 2 2 2 3 4 2" xfId="15235" xr:uid="{00000000-0005-0000-0000-0000803B0000}"/>
    <cellStyle name="Normal 10 3 2 2 2 3 4 2 2" xfId="15236" xr:uid="{00000000-0005-0000-0000-0000813B0000}"/>
    <cellStyle name="Normal 10 3 2 2 2 3 4 3" xfId="15237" xr:uid="{00000000-0005-0000-0000-0000823B0000}"/>
    <cellStyle name="Normal 10 3 2 2 2 3 5" xfId="15238" xr:uid="{00000000-0005-0000-0000-0000833B0000}"/>
    <cellStyle name="Normal 10 3 2 2 2 3 5 2" xfId="15239" xr:uid="{00000000-0005-0000-0000-0000843B0000}"/>
    <cellStyle name="Normal 10 3 2 2 2 3 6" xfId="15240" xr:uid="{00000000-0005-0000-0000-0000853B0000}"/>
    <cellStyle name="Normal 10 3 2 2 2 3 6 2" xfId="15241" xr:uid="{00000000-0005-0000-0000-0000863B0000}"/>
    <cellStyle name="Normal 10 3 2 2 2 3 7" xfId="15242" xr:uid="{00000000-0005-0000-0000-0000873B0000}"/>
    <cellStyle name="Normal 10 3 2 2 2 4" xfId="15243" xr:uid="{00000000-0005-0000-0000-0000883B0000}"/>
    <cellStyle name="Normal 10 3 2 2 2 4 2" xfId="15244" xr:uid="{00000000-0005-0000-0000-0000893B0000}"/>
    <cellStyle name="Normal 10 3 2 2 2 4 2 2" xfId="15245" xr:uid="{00000000-0005-0000-0000-00008A3B0000}"/>
    <cellStyle name="Normal 10 3 2 2 2 4 2 2 2" xfId="15246" xr:uid="{00000000-0005-0000-0000-00008B3B0000}"/>
    <cellStyle name="Normal 10 3 2 2 2 4 2 2 2 2" xfId="15247" xr:uid="{00000000-0005-0000-0000-00008C3B0000}"/>
    <cellStyle name="Normal 10 3 2 2 2 4 2 2 3" xfId="15248" xr:uid="{00000000-0005-0000-0000-00008D3B0000}"/>
    <cellStyle name="Normal 10 3 2 2 2 4 2 3" xfId="15249" xr:uid="{00000000-0005-0000-0000-00008E3B0000}"/>
    <cellStyle name="Normal 10 3 2 2 2 4 2 3 2" xfId="15250" xr:uid="{00000000-0005-0000-0000-00008F3B0000}"/>
    <cellStyle name="Normal 10 3 2 2 2 4 2 3 2 2" xfId="15251" xr:uid="{00000000-0005-0000-0000-0000903B0000}"/>
    <cellStyle name="Normal 10 3 2 2 2 4 2 3 3" xfId="15252" xr:uid="{00000000-0005-0000-0000-0000913B0000}"/>
    <cellStyle name="Normal 10 3 2 2 2 4 2 4" xfId="15253" xr:uid="{00000000-0005-0000-0000-0000923B0000}"/>
    <cellStyle name="Normal 10 3 2 2 2 4 2 4 2" xfId="15254" xr:uid="{00000000-0005-0000-0000-0000933B0000}"/>
    <cellStyle name="Normal 10 3 2 2 2 4 2 5" xfId="15255" xr:uid="{00000000-0005-0000-0000-0000943B0000}"/>
    <cellStyle name="Normal 10 3 2 2 2 4 3" xfId="15256" xr:uid="{00000000-0005-0000-0000-0000953B0000}"/>
    <cellStyle name="Normal 10 3 2 2 2 4 3 2" xfId="15257" xr:uid="{00000000-0005-0000-0000-0000963B0000}"/>
    <cellStyle name="Normal 10 3 2 2 2 4 3 2 2" xfId="15258" xr:uid="{00000000-0005-0000-0000-0000973B0000}"/>
    <cellStyle name="Normal 10 3 2 2 2 4 3 3" xfId="15259" xr:uid="{00000000-0005-0000-0000-0000983B0000}"/>
    <cellStyle name="Normal 10 3 2 2 2 4 4" xfId="15260" xr:uid="{00000000-0005-0000-0000-0000993B0000}"/>
    <cellStyle name="Normal 10 3 2 2 2 4 4 2" xfId="15261" xr:uid="{00000000-0005-0000-0000-00009A3B0000}"/>
    <cellStyle name="Normal 10 3 2 2 2 4 4 2 2" xfId="15262" xr:uid="{00000000-0005-0000-0000-00009B3B0000}"/>
    <cellStyle name="Normal 10 3 2 2 2 4 4 3" xfId="15263" xr:uid="{00000000-0005-0000-0000-00009C3B0000}"/>
    <cellStyle name="Normal 10 3 2 2 2 4 5" xfId="15264" xr:uid="{00000000-0005-0000-0000-00009D3B0000}"/>
    <cellStyle name="Normal 10 3 2 2 2 4 5 2" xfId="15265" xr:uid="{00000000-0005-0000-0000-00009E3B0000}"/>
    <cellStyle name="Normal 10 3 2 2 2 4 6" xfId="15266" xr:uid="{00000000-0005-0000-0000-00009F3B0000}"/>
    <cellStyle name="Normal 10 3 2 2 2 4 6 2" xfId="15267" xr:uid="{00000000-0005-0000-0000-0000A03B0000}"/>
    <cellStyle name="Normal 10 3 2 2 2 4 7" xfId="15268" xr:uid="{00000000-0005-0000-0000-0000A13B0000}"/>
    <cellStyle name="Normal 10 3 2 2 2 5" xfId="15269" xr:uid="{00000000-0005-0000-0000-0000A23B0000}"/>
    <cellStyle name="Normal 10 3 2 2 2 5 2" xfId="15270" xr:uid="{00000000-0005-0000-0000-0000A33B0000}"/>
    <cellStyle name="Normal 10 3 2 2 2 5 2 2" xfId="15271" xr:uid="{00000000-0005-0000-0000-0000A43B0000}"/>
    <cellStyle name="Normal 10 3 2 2 2 5 2 2 2" xfId="15272" xr:uid="{00000000-0005-0000-0000-0000A53B0000}"/>
    <cellStyle name="Normal 10 3 2 2 2 5 2 3" xfId="15273" xr:uid="{00000000-0005-0000-0000-0000A63B0000}"/>
    <cellStyle name="Normal 10 3 2 2 2 5 3" xfId="15274" xr:uid="{00000000-0005-0000-0000-0000A73B0000}"/>
    <cellStyle name="Normal 10 3 2 2 2 5 3 2" xfId="15275" xr:uid="{00000000-0005-0000-0000-0000A83B0000}"/>
    <cellStyle name="Normal 10 3 2 2 2 5 3 2 2" xfId="15276" xr:uid="{00000000-0005-0000-0000-0000A93B0000}"/>
    <cellStyle name="Normal 10 3 2 2 2 5 3 3" xfId="15277" xr:uid="{00000000-0005-0000-0000-0000AA3B0000}"/>
    <cellStyle name="Normal 10 3 2 2 2 5 4" xfId="15278" xr:uid="{00000000-0005-0000-0000-0000AB3B0000}"/>
    <cellStyle name="Normal 10 3 2 2 2 5 4 2" xfId="15279" xr:uid="{00000000-0005-0000-0000-0000AC3B0000}"/>
    <cellStyle name="Normal 10 3 2 2 2 5 5" xfId="15280" xr:uid="{00000000-0005-0000-0000-0000AD3B0000}"/>
    <cellStyle name="Normal 10 3 2 2 2 6" xfId="15281" xr:uid="{00000000-0005-0000-0000-0000AE3B0000}"/>
    <cellStyle name="Normal 10 3 2 2 2 6 2" xfId="15282" xr:uid="{00000000-0005-0000-0000-0000AF3B0000}"/>
    <cellStyle name="Normal 10 3 2 2 2 6 2 2" xfId="15283" xr:uid="{00000000-0005-0000-0000-0000B03B0000}"/>
    <cellStyle name="Normal 10 3 2 2 2 6 2 2 2" xfId="15284" xr:uid="{00000000-0005-0000-0000-0000B13B0000}"/>
    <cellStyle name="Normal 10 3 2 2 2 6 2 3" xfId="15285" xr:uid="{00000000-0005-0000-0000-0000B23B0000}"/>
    <cellStyle name="Normal 10 3 2 2 2 6 3" xfId="15286" xr:uid="{00000000-0005-0000-0000-0000B33B0000}"/>
    <cellStyle name="Normal 10 3 2 2 2 6 3 2" xfId="15287" xr:uid="{00000000-0005-0000-0000-0000B43B0000}"/>
    <cellStyle name="Normal 10 3 2 2 2 6 4" xfId="15288" xr:uid="{00000000-0005-0000-0000-0000B53B0000}"/>
    <cellStyle name="Normal 10 3 2 2 2 7" xfId="15289" xr:uid="{00000000-0005-0000-0000-0000B63B0000}"/>
    <cellStyle name="Normal 10 3 2 2 2 7 2" xfId="15290" xr:uid="{00000000-0005-0000-0000-0000B73B0000}"/>
    <cellStyle name="Normal 10 3 2 2 2 7 2 2" xfId="15291" xr:uid="{00000000-0005-0000-0000-0000B83B0000}"/>
    <cellStyle name="Normal 10 3 2 2 2 7 3" xfId="15292" xr:uid="{00000000-0005-0000-0000-0000B93B0000}"/>
    <cellStyle name="Normal 10 3 2 2 2 8" xfId="15293" xr:uid="{00000000-0005-0000-0000-0000BA3B0000}"/>
    <cellStyle name="Normal 10 3 2 2 2 8 2" xfId="15294" xr:uid="{00000000-0005-0000-0000-0000BB3B0000}"/>
    <cellStyle name="Normal 10 3 2 2 2 8 2 2" xfId="15295" xr:uid="{00000000-0005-0000-0000-0000BC3B0000}"/>
    <cellStyle name="Normal 10 3 2 2 2 8 3" xfId="15296" xr:uid="{00000000-0005-0000-0000-0000BD3B0000}"/>
    <cellStyle name="Normal 10 3 2 2 2 9" xfId="15297" xr:uid="{00000000-0005-0000-0000-0000BE3B0000}"/>
    <cellStyle name="Normal 10 3 2 2 2 9 2" xfId="15298" xr:uid="{00000000-0005-0000-0000-0000BF3B0000}"/>
    <cellStyle name="Normal 10 3 2 2 3" xfId="15299" xr:uid="{00000000-0005-0000-0000-0000C03B0000}"/>
    <cellStyle name="Normal 10 3 2 2 3 2" xfId="15300" xr:uid="{00000000-0005-0000-0000-0000C13B0000}"/>
    <cellStyle name="Normal 10 3 2 2 3 2 2" xfId="15301" xr:uid="{00000000-0005-0000-0000-0000C23B0000}"/>
    <cellStyle name="Normal 10 3 2 2 3 2 2 2" xfId="15302" xr:uid="{00000000-0005-0000-0000-0000C33B0000}"/>
    <cellStyle name="Normal 10 3 2 2 3 2 2 2 2" xfId="15303" xr:uid="{00000000-0005-0000-0000-0000C43B0000}"/>
    <cellStyle name="Normal 10 3 2 2 3 2 2 2 2 2" xfId="15304" xr:uid="{00000000-0005-0000-0000-0000C53B0000}"/>
    <cellStyle name="Normal 10 3 2 2 3 2 2 2 3" xfId="15305" xr:uid="{00000000-0005-0000-0000-0000C63B0000}"/>
    <cellStyle name="Normal 10 3 2 2 3 2 2 3" xfId="15306" xr:uid="{00000000-0005-0000-0000-0000C73B0000}"/>
    <cellStyle name="Normal 10 3 2 2 3 2 2 3 2" xfId="15307" xr:uid="{00000000-0005-0000-0000-0000C83B0000}"/>
    <cellStyle name="Normal 10 3 2 2 3 2 2 3 2 2" xfId="15308" xr:uid="{00000000-0005-0000-0000-0000C93B0000}"/>
    <cellStyle name="Normal 10 3 2 2 3 2 2 3 3" xfId="15309" xr:uid="{00000000-0005-0000-0000-0000CA3B0000}"/>
    <cellStyle name="Normal 10 3 2 2 3 2 2 4" xfId="15310" xr:uid="{00000000-0005-0000-0000-0000CB3B0000}"/>
    <cellStyle name="Normal 10 3 2 2 3 2 2 4 2" xfId="15311" xr:uid="{00000000-0005-0000-0000-0000CC3B0000}"/>
    <cellStyle name="Normal 10 3 2 2 3 2 2 5" xfId="15312" xr:uid="{00000000-0005-0000-0000-0000CD3B0000}"/>
    <cellStyle name="Normal 10 3 2 2 3 2 3" xfId="15313" xr:uid="{00000000-0005-0000-0000-0000CE3B0000}"/>
    <cellStyle name="Normal 10 3 2 2 3 2 3 2" xfId="15314" xr:uid="{00000000-0005-0000-0000-0000CF3B0000}"/>
    <cellStyle name="Normal 10 3 2 2 3 2 3 2 2" xfId="15315" xr:uid="{00000000-0005-0000-0000-0000D03B0000}"/>
    <cellStyle name="Normal 10 3 2 2 3 2 3 3" xfId="15316" xr:uid="{00000000-0005-0000-0000-0000D13B0000}"/>
    <cellStyle name="Normal 10 3 2 2 3 2 4" xfId="15317" xr:uid="{00000000-0005-0000-0000-0000D23B0000}"/>
    <cellStyle name="Normal 10 3 2 2 3 2 4 2" xfId="15318" xr:uid="{00000000-0005-0000-0000-0000D33B0000}"/>
    <cellStyle name="Normal 10 3 2 2 3 2 4 2 2" xfId="15319" xr:uid="{00000000-0005-0000-0000-0000D43B0000}"/>
    <cellStyle name="Normal 10 3 2 2 3 2 4 3" xfId="15320" xr:uid="{00000000-0005-0000-0000-0000D53B0000}"/>
    <cellStyle name="Normal 10 3 2 2 3 2 5" xfId="15321" xr:uid="{00000000-0005-0000-0000-0000D63B0000}"/>
    <cellStyle name="Normal 10 3 2 2 3 2 5 2" xfId="15322" xr:uid="{00000000-0005-0000-0000-0000D73B0000}"/>
    <cellStyle name="Normal 10 3 2 2 3 2 6" xfId="15323" xr:uid="{00000000-0005-0000-0000-0000D83B0000}"/>
    <cellStyle name="Normal 10 3 2 2 3 2 6 2" xfId="15324" xr:uid="{00000000-0005-0000-0000-0000D93B0000}"/>
    <cellStyle name="Normal 10 3 2 2 3 2 7" xfId="15325" xr:uid="{00000000-0005-0000-0000-0000DA3B0000}"/>
    <cellStyle name="Normal 10 3 2 2 3 3" xfId="15326" xr:uid="{00000000-0005-0000-0000-0000DB3B0000}"/>
    <cellStyle name="Normal 10 3 2 2 3 3 2" xfId="15327" xr:uid="{00000000-0005-0000-0000-0000DC3B0000}"/>
    <cellStyle name="Normal 10 3 2 2 3 3 2 2" xfId="15328" xr:uid="{00000000-0005-0000-0000-0000DD3B0000}"/>
    <cellStyle name="Normal 10 3 2 2 3 3 2 2 2" xfId="15329" xr:uid="{00000000-0005-0000-0000-0000DE3B0000}"/>
    <cellStyle name="Normal 10 3 2 2 3 3 2 3" xfId="15330" xr:uid="{00000000-0005-0000-0000-0000DF3B0000}"/>
    <cellStyle name="Normal 10 3 2 2 3 3 3" xfId="15331" xr:uid="{00000000-0005-0000-0000-0000E03B0000}"/>
    <cellStyle name="Normal 10 3 2 2 3 3 3 2" xfId="15332" xr:uid="{00000000-0005-0000-0000-0000E13B0000}"/>
    <cellStyle name="Normal 10 3 2 2 3 3 3 2 2" xfId="15333" xr:uid="{00000000-0005-0000-0000-0000E23B0000}"/>
    <cellStyle name="Normal 10 3 2 2 3 3 3 3" xfId="15334" xr:uid="{00000000-0005-0000-0000-0000E33B0000}"/>
    <cellStyle name="Normal 10 3 2 2 3 3 4" xfId="15335" xr:uid="{00000000-0005-0000-0000-0000E43B0000}"/>
    <cellStyle name="Normal 10 3 2 2 3 3 4 2" xfId="15336" xr:uid="{00000000-0005-0000-0000-0000E53B0000}"/>
    <cellStyle name="Normal 10 3 2 2 3 3 5" xfId="15337" xr:uid="{00000000-0005-0000-0000-0000E63B0000}"/>
    <cellStyle name="Normal 10 3 2 2 3 4" xfId="15338" xr:uid="{00000000-0005-0000-0000-0000E73B0000}"/>
    <cellStyle name="Normal 10 3 2 2 3 4 2" xfId="15339" xr:uid="{00000000-0005-0000-0000-0000E83B0000}"/>
    <cellStyle name="Normal 10 3 2 2 3 4 2 2" xfId="15340" xr:uid="{00000000-0005-0000-0000-0000E93B0000}"/>
    <cellStyle name="Normal 10 3 2 2 3 4 3" xfId="15341" xr:uid="{00000000-0005-0000-0000-0000EA3B0000}"/>
    <cellStyle name="Normal 10 3 2 2 3 5" xfId="15342" xr:uid="{00000000-0005-0000-0000-0000EB3B0000}"/>
    <cellStyle name="Normal 10 3 2 2 3 5 2" xfId="15343" xr:uid="{00000000-0005-0000-0000-0000EC3B0000}"/>
    <cellStyle name="Normal 10 3 2 2 3 5 2 2" xfId="15344" xr:uid="{00000000-0005-0000-0000-0000ED3B0000}"/>
    <cellStyle name="Normal 10 3 2 2 3 5 3" xfId="15345" xr:uid="{00000000-0005-0000-0000-0000EE3B0000}"/>
    <cellStyle name="Normal 10 3 2 2 3 6" xfId="15346" xr:uid="{00000000-0005-0000-0000-0000EF3B0000}"/>
    <cellStyle name="Normal 10 3 2 2 3 6 2" xfId="15347" xr:uid="{00000000-0005-0000-0000-0000F03B0000}"/>
    <cellStyle name="Normal 10 3 2 2 3 7" xfId="15348" xr:uid="{00000000-0005-0000-0000-0000F13B0000}"/>
    <cellStyle name="Normal 10 3 2 2 3 7 2" xfId="15349" xr:uid="{00000000-0005-0000-0000-0000F23B0000}"/>
    <cellStyle name="Normal 10 3 2 2 3 8" xfId="15350" xr:uid="{00000000-0005-0000-0000-0000F33B0000}"/>
    <cellStyle name="Normal 10 3 2 2 4" xfId="15351" xr:uid="{00000000-0005-0000-0000-0000F43B0000}"/>
    <cellStyle name="Normal 10 3 2 2 4 2" xfId="15352" xr:uid="{00000000-0005-0000-0000-0000F53B0000}"/>
    <cellStyle name="Normal 10 3 2 2 4 2 2" xfId="15353" xr:uid="{00000000-0005-0000-0000-0000F63B0000}"/>
    <cellStyle name="Normal 10 3 2 2 4 2 2 2" xfId="15354" xr:uid="{00000000-0005-0000-0000-0000F73B0000}"/>
    <cellStyle name="Normal 10 3 2 2 4 2 2 2 2" xfId="15355" xr:uid="{00000000-0005-0000-0000-0000F83B0000}"/>
    <cellStyle name="Normal 10 3 2 2 4 2 2 3" xfId="15356" xr:uid="{00000000-0005-0000-0000-0000F93B0000}"/>
    <cellStyle name="Normal 10 3 2 2 4 2 3" xfId="15357" xr:uid="{00000000-0005-0000-0000-0000FA3B0000}"/>
    <cellStyle name="Normal 10 3 2 2 4 2 3 2" xfId="15358" xr:uid="{00000000-0005-0000-0000-0000FB3B0000}"/>
    <cellStyle name="Normal 10 3 2 2 4 2 3 2 2" xfId="15359" xr:uid="{00000000-0005-0000-0000-0000FC3B0000}"/>
    <cellStyle name="Normal 10 3 2 2 4 2 3 3" xfId="15360" xr:uid="{00000000-0005-0000-0000-0000FD3B0000}"/>
    <cellStyle name="Normal 10 3 2 2 4 2 4" xfId="15361" xr:uid="{00000000-0005-0000-0000-0000FE3B0000}"/>
    <cellStyle name="Normal 10 3 2 2 4 2 4 2" xfId="15362" xr:uid="{00000000-0005-0000-0000-0000FF3B0000}"/>
    <cellStyle name="Normal 10 3 2 2 4 2 5" xfId="15363" xr:uid="{00000000-0005-0000-0000-0000003C0000}"/>
    <cellStyle name="Normal 10 3 2 2 4 3" xfId="15364" xr:uid="{00000000-0005-0000-0000-0000013C0000}"/>
    <cellStyle name="Normal 10 3 2 2 4 3 2" xfId="15365" xr:uid="{00000000-0005-0000-0000-0000023C0000}"/>
    <cellStyle name="Normal 10 3 2 2 4 3 2 2" xfId="15366" xr:uid="{00000000-0005-0000-0000-0000033C0000}"/>
    <cellStyle name="Normal 10 3 2 2 4 3 3" xfId="15367" xr:uid="{00000000-0005-0000-0000-0000043C0000}"/>
    <cellStyle name="Normal 10 3 2 2 4 4" xfId="15368" xr:uid="{00000000-0005-0000-0000-0000053C0000}"/>
    <cellStyle name="Normal 10 3 2 2 4 4 2" xfId="15369" xr:uid="{00000000-0005-0000-0000-0000063C0000}"/>
    <cellStyle name="Normal 10 3 2 2 4 4 2 2" xfId="15370" xr:uid="{00000000-0005-0000-0000-0000073C0000}"/>
    <cellStyle name="Normal 10 3 2 2 4 4 3" xfId="15371" xr:uid="{00000000-0005-0000-0000-0000083C0000}"/>
    <cellStyle name="Normal 10 3 2 2 4 5" xfId="15372" xr:uid="{00000000-0005-0000-0000-0000093C0000}"/>
    <cellStyle name="Normal 10 3 2 2 4 5 2" xfId="15373" xr:uid="{00000000-0005-0000-0000-00000A3C0000}"/>
    <cellStyle name="Normal 10 3 2 2 4 6" xfId="15374" xr:uid="{00000000-0005-0000-0000-00000B3C0000}"/>
    <cellStyle name="Normal 10 3 2 2 4 6 2" xfId="15375" xr:uid="{00000000-0005-0000-0000-00000C3C0000}"/>
    <cellStyle name="Normal 10 3 2 2 4 7" xfId="15376" xr:uid="{00000000-0005-0000-0000-00000D3C0000}"/>
    <cellStyle name="Normal 10 3 2 2 5" xfId="15377" xr:uid="{00000000-0005-0000-0000-00000E3C0000}"/>
    <cellStyle name="Normal 10 3 2 2 5 2" xfId="15378" xr:uid="{00000000-0005-0000-0000-00000F3C0000}"/>
    <cellStyle name="Normal 10 3 2 2 5 2 2" xfId="15379" xr:uid="{00000000-0005-0000-0000-0000103C0000}"/>
    <cellStyle name="Normal 10 3 2 2 5 2 2 2" xfId="15380" xr:uid="{00000000-0005-0000-0000-0000113C0000}"/>
    <cellStyle name="Normal 10 3 2 2 5 2 2 2 2" xfId="15381" xr:uid="{00000000-0005-0000-0000-0000123C0000}"/>
    <cellStyle name="Normal 10 3 2 2 5 2 2 3" xfId="15382" xr:uid="{00000000-0005-0000-0000-0000133C0000}"/>
    <cellStyle name="Normal 10 3 2 2 5 2 3" xfId="15383" xr:uid="{00000000-0005-0000-0000-0000143C0000}"/>
    <cellStyle name="Normal 10 3 2 2 5 2 3 2" xfId="15384" xr:uid="{00000000-0005-0000-0000-0000153C0000}"/>
    <cellStyle name="Normal 10 3 2 2 5 2 3 2 2" xfId="15385" xr:uid="{00000000-0005-0000-0000-0000163C0000}"/>
    <cellStyle name="Normal 10 3 2 2 5 2 3 3" xfId="15386" xr:uid="{00000000-0005-0000-0000-0000173C0000}"/>
    <cellStyle name="Normal 10 3 2 2 5 2 4" xfId="15387" xr:uid="{00000000-0005-0000-0000-0000183C0000}"/>
    <cellStyle name="Normal 10 3 2 2 5 2 4 2" xfId="15388" xr:uid="{00000000-0005-0000-0000-0000193C0000}"/>
    <cellStyle name="Normal 10 3 2 2 5 2 5" xfId="15389" xr:uid="{00000000-0005-0000-0000-00001A3C0000}"/>
    <cellStyle name="Normal 10 3 2 2 5 3" xfId="15390" xr:uid="{00000000-0005-0000-0000-00001B3C0000}"/>
    <cellStyle name="Normal 10 3 2 2 5 3 2" xfId="15391" xr:uid="{00000000-0005-0000-0000-00001C3C0000}"/>
    <cellStyle name="Normal 10 3 2 2 5 3 2 2" xfId="15392" xr:uid="{00000000-0005-0000-0000-00001D3C0000}"/>
    <cellStyle name="Normal 10 3 2 2 5 3 3" xfId="15393" xr:uid="{00000000-0005-0000-0000-00001E3C0000}"/>
    <cellStyle name="Normal 10 3 2 2 5 4" xfId="15394" xr:uid="{00000000-0005-0000-0000-00001F3C0000}"/>
    <cellStyle name="Normal 10 3 2 2 5 4 2" xfId="15395" xr:uid="{00000000-0005-0000-0000-0000203C0000}"/>
    <cellStyle name="Normal 10 3 2 2 5 4 2 2" xfId="15396" xr:uid="{00000000-0005-0000-0000-0000213C0000}"/>
    <cellStyle name="Normal 10 3 2 2 5 4 3" xfId="15397" xr:uid="{00000000-0005-0000-0000-0000223C0000}"/>
    <cellStyle name="Normal 10 3 2 2 5 5" xfId="15398" xr:uid="{00000000-0005-0000-0000-0000233C0000}"/>
    <cellStyle name="Normal 10 3 2 2 5 5 2" xfId="15399" xr:uid="{00000000-0005-0000-0000-0000243C0000}"/>
    <cellStyle name="Normal 10 3 2 2 5 6" xfId="15400" xr:uid="{00000000-0005-0000-0000-0000253C0000}"/>
    <cellStyle name="Normal 10 3 2 2 5 6 2" xfId="15401" xr:uid="{00000000-0005-0000-0000-0000263C0000}"/>
    <cellStyle name="Normal 10 3 2 2 5 7" xfId="15402" xr:uid="{00000000-0005-0000-0000-0000273C0000}"/>
    <cellStyle name="Normal 10 3 2 2 6" xfId="15403" xr:uid="{00000000-0005-0000-0000-0000283C0000}"/>
    <cellStyle name="Normal 10 3 2 2 6 2" xfId="15404" xr:uid="{00000000-0005-0000-0000-0000293C0000}"/>
    <cellStyle name="Normal 10 3 2 2 6 2 2" xfId="15405" xr:uid="{00000000-0005-0000-0000-00002A3C0000}"/>
    <cellStyle name="Normal 10 3 2 2 6 2 2 2" xfId="15406" xr:uid="{00000000-0005-0000-0000-00002B3C0000}"/>
    <cellStyle name="Normal 10 3 2 2 6 2 3" xfId="15407" xr:uid="{00000000-0005-0000-0000-00002C3C0000}"/>
    <cellStyle name="Normal 10 3 2 2 6 3" xfId="15408" xr:uid="{00000000-0005-0000-0000-00002D3C0000}"/>
    <cellStyle name="Normal 10 3 2 2 6 3 2" xfId="15409" xr:uid="{00000000-0005-0000-0000-00002E3C0000}"/>
    <cellStyle name="Normal 10 3 2 2 6 3 2 2" xfId="15410" xr:uid="{00000000-0005-0000-0000-00002F3C0000}"/>
    <cellStyle name="Normal 10 3 2 2 6 3 3" xfId="15411" xr:uid="{00000000-0005-0000-0000-0000303C0000}"/>
    <cellStyle name="Normal 10 3 2 2 6 4" xfId="15412" xr:uid="{00000000-0005-0000-0000-0000313C0000}"/>
    <cellStyle name="Normal 10 3 2 2 6 4 2" xfId="15413" xr:uid="{00000000-0005-0000-0000-0000323C0000}"/>
    <cellStyle name="Normal 10 3 2 2 6 5" xfId="15414" xr:uid="{00000000-0005-0000-0000-0000333C0000}"/>
    <cellStyle name="Normal 10 3 2 2 7" xfId="15415" xr:uid="{00000000-0005-0000-0000-0000343C0000}"/>
    <cellStyle name="Normal 10 3 2 2 7 2" xfId="15416" xr:uid="{00000000-0005-0000-0000-0000353C0000}"/>
    <cellStyle name="Normal 10 3 2 2 7 2 2" xfId="15417" xr:uid="{00000000-0005-0000-0000-0000363C0000}"/>
    <cellStyle name="Normal 10 3 2 2 7 2 2 2" xfId="15418" xr:uid="{00000000-0005-0000-0000-0000373C0000}"/>
    <cellStyle name="Normal 10 3 2 2 7 2 3" xfId="15419" xr:uid="{00000000-0005-0000-0000-0000383C0000}"/>
    <cellStyle name="Normal 10 3 2 2 7 3" xfId="15420" xr:uid="{00000000-0005-0000-0000-0000393C0000}"/>
    <cellStyle name="Normal 10 3 2 2 7 3 2" xfId="15421" xr:uid="{00000000-0005-0000-0000-00003A3C0000}"/>
    <cellStyle name="Normal 10 3 2 2 7 4" xfId="15422" xr:uid="{00000000-0005-0000-0000-00003B3C0000}"/>
    <cellStyle name="Normal 10 3 2 2 8" xfId="15423" xr:uid="{00000000-0005-0000-0000-00003C3C0000}"/>
    <cellStyle name="Normal 10 3 2 2 8 2" xfId="15424" xr:uid="{00000000-0005-0000-0000-00003D3C0000}"/>
    <cellStyle name="Normal 10 3 2 2 8 2 2" xfId="15425" xr:uid="{00000000-0005-0000-0000-00003E3C0000}"/>
    <cellStyle name="Normal 10 3 2 2 8 3" xfId="15426" xr:uid="{00000000-0005-0000-0000-00003F3C0000}"/>
    <cellStyle name="Normal 10 3 2 2 9" xfId="15427" xr:uid="{00000000-0005-0000-0000-0000403C0000}"/>
    <cellStyle name="Normal 10 3 2 2 9 2" xfId="15428" xr:uid="{00000000-0005-0000-0000-0000413C0000}"/>
    <cellStyle name="Normal 10 3 2 2 9 2 2" xfId="15429" xr:uid="{00000000-0005-0000-0000-0000423C0000}"/>
    <cellStyle name="Normal 10 3 2 2 9 3" xfId="15430" xr:uid="{00000000-0005-0000-0000-0000433C0000}"/>
    <cellStyle name="Normal 10 3 2 3" xfId="15431" xr:uid="{00000000-0005-0000-0000-0000443C0000}"/>
    <cellStyle name="Normal 10 3 2 3 10" xfId="15432" xr:uid="{00000000-0005-0000-0000-0000453C0000}"/>
    <cellStyle name="Normal 10 3 2 3 10 2" xfId="15433" xr:uid="{00000000-0005-0000-0000-0000463C0000}"/>
    <cellStyle name="Normal 10 3 2 3 11" xfId="15434" xr:uid="{00000000-0005-0000-0000-0000473C0000}"/>
    <cellStyle name="Normal 10 3 2 3 2" xfId="15435" xr:uid="{00000000-0005-0000-0000-0000483C0000}"/>
    <cellStyle name="Normal 10 3 2 3 2 2" xfId="15436" xr:uid="{00000000-0005-0000-0000-0000493C0000}"/>
    <cellStyle name="Normal 10 3 2 3 2 2 2" xfId="15437" xr:uid="{00000000-0005-0000-0000-00004A3C0000}"/>
    <cellStyle name="Normal 10 3 2 3 2 2 2 2" xfId="15438" xr:uid="{00000000-0005-0000-0000-00004B3C0000}"/>
    <cellStyle name="Normal 10 3 2 3 2 2 2 2 2" xfId="15439" xr:uid="{00000000-0005-0000-0000-00004C3C0000}"/>
    <cellStyle name="Normal 10 3 2 3 2 2 2 2 2 2" xfId="15440" xr:uid="{00000000-0005-0000-0000-00004D3C0000}"/>
    <cellStyle name="Normal 10 3 2 3 2 2 2 2 3" xfId="15441" xr:uid="{00000000-0005-0000-0000-00004E3C0000}"/>
    <cellStyle name="Normal 10 3 2 3 2 2 2 3" xfId="15442" xr:uid="{00000000-0005-0000-0000-00004F3C0000}"/>
    <cellStyle name="Normal 10 3 2 3 2 2 2 3 2" xfId="15443" xr:uid="{00000000-0005-0000-0000-0000503C0000}"/>
    <cellStyle name="Normal 10 3 2 3 2 2 2 3 2 2" xfId="15444" xr:uid="{00000000-0005-0000-0000-0000513C0000}"/>
    <cellStyle name="Normal 10 3 2 3 2 2 2 3 3" xfId="15445" xr:uid="{00000000-0005-0000-0000-0000523C0000}"/>
    <cellStyle name="Normal 10 3 2 3 2 2 2 4" xfId="15446" xr:uid="{00000000-0005-0000-0000-0000533C0000}"/>
    <cellStyle name="Normal 10 3 2 3 2 2 2 4 2" xfId="15447" xr:uid="{00000000-0005-0000-0000-0000543C0000}"/>
    <cellStyle name="Normal 10 3 2 3 2 2 2 5" xfId="15448" xr:uid="{00000000-0005-0000-0000-0000553C0000}"/>
    <cellStyle name="Normal 10 3 2 3 2 2 3" xfId="15449" xr:uid="{00000000-0005-0000-0000-0000563C0000}"/>
    <cellStyle name="Normal 10 3 2 3 2 2 3 2" xfId="15450" xr:uid="{00000000-0005-0000-0000-0000573C0000}"/>
    <cellStyle name="Normal 10 3 2 3 2 2 3 2 2" xfId="15451" xr:uid="{00000000-0005-0000-0000-0000583C0000}"/>
    <cellStyle name="Normal 10 3 2 3 2 2 3 3" xfId="15452" xr:uid="{00000000-0005-0000-0000-0000593C0000}"/>
    <cellStyle name="Normal 10 3 2 3 2 2 4" xfId="15453" xr:uid="{00000000-0005-0000-0000-00005A3C0000}"/>
    <cellStyle name="Normal 10 3 2 3 2 2 4 2" xfId="15454" xr:uid="{00000000-0005-0000-0000-00005B3C0000}"/>
    <cellStyle name="Normal 10 3 2 3 2 2 4 2 2" xfId="15455" xr:uid="{00000000-0005-0000-0000-00005C3C0000}"/>
    <cellStyle name="Normal 10 3 2 3 2 2 4 3" xfId="15456" xr:uid="{00000000-0005-0000-0000-00005D3C0000}"/>
    <cellStyle name="Normal 10 3 2 3 2 2 5" xfId="15457" xr:uid="{00000000-0005-0000-0000-00005E3C0000}"/>
    <cellStyle name="Normal 10 3 2 3 2 2 5 2" xfId="15458" xr:uid="{00000000-0005-0000-0000-00005F3C0000}"/>
    <cellStyle name="Normal 10 3 2 3 2 2 6" xfId="15459" xr:uid="{00000000-0005-0000-0000-0000603C0000}"/>
    <cellStyle name="Normal 10 3 2 3 2 2 6 2" xfId="15460" xr:uid="{00000000-0005-0000-0000-0000613C0000}"/>
    <cellStyle name="Normal 10 3 2 3 2 2 7" xfId="15461" xr:uid="{00000000-0005-0000-0000-0000623C0000}"/>
    <cellStyle name="Normal 10 3 2 3 2 3" xfId="15462" xr:uid="{00000000-0005-0000-0000-0000633C0000}"/>
    <cellStyle name="Normal 10 3 2 3 2 3 2" xfId="15463" xr:uid="{00000000-0005-0000-0000-0000643C0000}"/>
    <cellStyle name="Normal 10 3 2 3 2 3 2 2" xfId="15464" xr:uid="{00000000-0005-0000-0000-0000653C0000}"/>
    <cellStyle name="Normal 10 3 2 3 2 3 2 2 2" xfId="15465" xr:uid="{00000000-0005-0000-0000-0000663C0000}"/>
    <cellStyle name="Normal 10 3 2 3 2 3 2 3" xfId="15466" xr:uid="{00000000-0005-0000-0000-0000673C0000}"/>
    <cellStyle name="Normal 10 3 2 3 2 3 3" xfId="15467" xr:uid="{00000000-0005-0000-0000-0000683C0000}"/>
    <cellStyle name="Normal 10 3 2 3 2 3 3 2" xfId="15468" xr:uid="{00000000-0005-0000-0000-0000693C0000}"/>
    <cellStyle name="Normal 10 3 2 3 2 3 3 2 2" xfId="15469" xr:uid="{00000000-0005-0000-0000-00006A3C0000}"/>
    <cellStyle name="Normal 10 3 2 3 2 3 3 3" xfId="15470" xr:uid="{00000000-0005-0000-0000-00006B3C0000}"/>
    <cellStyle name="Normal 10 3 2 3 2 3 4" xfId="15471" xr:uid="{00000000-0005-0000-0000-00006C3C0000}"/>
    <cellStyle name="Normal 10 3 2 3 2 3 4 2" xfId="15472" xr:uid="{00000000-0005-0000-0000-00006D3C0000}"/>
    <cellStyle name="Normal 10 3 2 3 2 3 5" xfId="15473" xr:uid="{00000000-0005-0000-0000-00006E3C0000}"/>
    <cellStyle name="Normal 10 3 2 3 2 4" xfId="15474" xr:uid="{00000000-0005-0000-0000-00006F3C0000}"/>
    <cellStyle name="Normal 10 3 2 3 2 4 2" xfId="15475" xr:uid="{00000000-0005-0000-0000-0000703C0000}"/>
    <cellStyle name="Normal 10 3 2 3 2 4 2 2" xfId="15476" xr:uid="{00000000-0005-0000-0000-0000713C0000}"/>
    <cellStyle name="Normal 10 3 2 3 2 4 3" xfId="15477" xr:uid="{00000000-0005-0000-0000-0000723C0000}"/>
    <cellStyle name="Normal 10 3 2 3 2 5" xfId="15478" xr:uid="{00000000-0005-0000-0000-0000733C0000}"/>
    <cellStyle name="Normal 10 3 2 3 2 5 2" xfId="15479" xr:uid="{00000000-0005-0000-0000-0000743C0000}"/>
    <cellStyle name="Normal 10 3 2 3 2 5 2 2" xfId="15480" xr:uid="{00000000-0005-0000-0000-0000753C0000}"/>
    <cellStyle name="Normal 10 3 2 3 2 5 3" xfId="15481" xr:uid="{00000000-0005-0000-0000-0000763C0000}"/>
    <cellStyle name="Normal 10 3 2 3 2 6" xfId="15482" xr:uid="{00000000-0005-0000-0000-0000773C0000}"/>
    <cellStyle name="Normal 10 3 2 3 2 6 2" xfId="15483" xr:uid="{00000000-0005-0000-0000-0000783C0000}"/>
    <cellStyle name="Normal 10 3 2 3 2 7" xfId="15484" xr:uid="{00000000-0005-0000-0000-0000793C0000}"/>
    <cellStyle name="Normal 10 3 2 3 2 7 2" xfId="15485" xr:uid="{00000000-0005-0000-0000-00007A3C0000}"/>
    <cellStyle name="Normal 10 3 2 3 2 8" xfId="15486" xr:uid="{00000000-0005-0000-0000-00007B3C0000}"/>
    <cellStyle name="Normal 10 3 2 3 3" xfId="15487" xr:uid="{00000000-0005-0000-0000-00007C3C0000}"/>
    <cellStyle name="Normal 10 3 2 3 3 2" xfId="15488" xr:uid="{00000000-0005-0000-0000-00007D3C0000}"/>
    <cellStyle name="Normal 10 3 2 3 3 2 2" xfId="15489" xr:uid="{00000000-0005-0000-0000-00007E3C0000}"/>
    <cellStyle name="Normal 10 3 2 3 3 2 2 2" xfId="15490" xr:uid="{00000000-0005-0000-0000-00007F3C0000}"/>
    <cellStyle name="Normal 10 3 2 3 3 2 2 2 2" xfId="15491" xr:uid="{00000000-0005-0000-0000-0000803C0000}"/>
    <cellStyle name="Normal 10 3 2 3 3 2 2 3" xfId="15492" xr:uid="{00000000-0005-0000-0000-0000813C0000}"/>
    <cellStyle name="Normal 10 3 2 3 3 2 3" xfId="15493" xr:uid="{00000000-0005-0000-0000-0000823C0000}"/>
    <cellStyle name="Normal 10 3 2 3 3 2 3 2" xfId="15494" xr:uid="{00000000-0005-0000-0000-0000833C0000}"/>
    <cellStyle name="Normal 10 3 2 3 3 2 3 2 2" xfId="15495" xr:uid="{00000000-0005-0000-0000-0000843C0000}"/>
    <cellStyle name="Normal 10 3 2 3 3 2 3 3" xfId="15496" xr:uid="{00000000-0005-0000-0000-0000853C0000}"/>
    <cellStyle name="Normal 10 3 2 3 3 2 4" xfId="15497" xr:uid="{00000000-0005-0000-0000-0000863C0000}"/>
    <cellStyle name="Normal 10 3 2 3 3 2 4 2" xfId="15498" xr:uid="{00000000-0005-0000-0000-0000873C0000}"/>
    <cellStyle name="Normal 10 3 2 3 3 2 5" xfId="15499" xr:uid="{00000000-0005-0000-0000-0000883C0000}"/>
    <cellStyle name="Normal 10 3 2 3 3 3" xfId="15500" xr:uid="{00000000-0005-0000-0000-0000893C0000}"/>
    <cellStyle name="Normal 10 3 2 3 3 3 2" xfId="15501" xr:uid="{00000000-0005-0000-0000-00008A3C0000}"/>
    <cellStyle name="Normal 10 3 2 3 3 3 2 2" xfId="15502" xr:uid="{00000000-0005-0000-0000-00008B3C0000}"/>
    <cellStyle name="Normal 10 3 2 3 3 3 3" xfId="15503" xr:uid="{00000000-0005-0000-0000-00008C3C0000}"/>
    <cellStyle name="Normal 10 3 2 3 3 4" xfId="15504" xr:uid="{00000000-0005-0000-0000-00008D3C0000}"/>
    <cellStyle name="Normal 10 3 2 3 3 4 2" xfId="15505" xr:uid="{00000000-0005-0000-0000-00008E3C0000}"/>
    <cellStyle name="Normal 10 3 2 3 3 4 2 2" xfId="15506" xr:uid="{00000000-0005-0000-0000-00008F3C0000}"/>
    <cellStyle name="Normal 10 3 2 3 3 4 3" xfId="15507" xr:uid="{00000000-0005-0000-0000-0000903C0000}"/>
    <cellStyle name="Normal 10 3 2 3 3 5" xfId="15508" xr:uid="{00000000-0005-0000-0000-0000913C0000}"/>
    <cellStyle name="Normal 10 3 2 3 3 5 2" xfId="15509" xr:uid="{00000000-0005-0000-0000-0000923C0000}"/>
    <cellStyle name="Normal 10 3 2 3 3 6" xfId="15510" xr:uid="{00000000-0005-0000-0000-0000933C0000}"/>
    <cellStyle name="Normal 10 3 2 3 3 6 2" xfId="15511" xr:uid="{00000000-0005-0000-0000-0000943C0000}"/>
    <cellStyle name="Normal 10 3 2 3 3 7" xfId="15512" xr:uid="{00000000-0005-0000-0000-0000953C0000}"/>
    <cellStyle name="Normal 10 3 2 3 4" xfId="15513" xr:uid="{00000000-0005-0000-0000-0000963C0000}"/>
    <cellStyle name="Normal 10 3 2 3 4 2" xfId="15514" xr:uid="{00000000-0005-0000-0000-0000973C0000}"/>
    <cellStyle name="Normal 10 3 2 3 4 2 2" xfId="15515" xr:uid="{00000000-0005-0000-0000-0000983C0000}"/>
    <cellStyle name="Normal 10 3 2 3 4 2 2 2" xfId="15516" xr:uid="{00000000-0005-0000-0000-0000993C0000}"/>
    <cellStyle name="Normal 10 3 2 3 4 2 2 2 2" xfId="15517" xr:uid="{00000000-0005-0000-0000-00009A3C0000}"/>
    <cellStyle name="Normal 10 3 2 3 4 2 2 3" xfId="15518" xr:uid="{00000000-0005-0000-0000-00009B3C0000}"/>
    <cellStyle name="Normal 10 3 2 3 4 2 3" xfId="15519" xr:uid="{00000000-0005-0000-0000-00009C3C0000}"/>
    <cellStyle name="Normal 10 3 2 3 4 2 3 2" xfId="15520" xr:uid="{00000000-0005-0000-0000-00009D3C0000}"/>
    <cellStyle name="Normal 10 3 2 3 4 2 3 2 2" xfId="15521" xr:uid="{00000000-0005-0000-0000-00009E3C0000}"/>
    <cellStyle name="Normal 10 3 2 3 4 2 3 3" xfId="15522" xr:uid="{00000000-0005-0000-0000-00009F3C0000}"/>
    <cellStyle name="Normal 10 3 2 3 4 2 4" xfId="15523" xr:uid="{00000000-0005-0000-0000-0000A03C0000}"/>
    <cellStyle name="Normal 10 3 2 3 4 2 4 2" xfId="15524" xr:uid="{00000000-0005-0000-0000-0000A13C0000}"/>
    <cellStyle name="Normal 10 3 2 3 4 2 5" xfId="15525" xr:uid="{00000000-0005-0000-0000-0000A23C0000}"/>
    <cellStyle name="Normal 10 3 2 3 4 3" xfId="15526" xr:uid="{00000000-0005-0000-0000-0000A33C0000}"/>
    <cellStyle name="Normal 10 3 2 3 4 3 2" xfId="15527" xr:uid="{00000000-0005-0000-0000-0000A43C0000}"/>
    <cellStyle name="Normal 10 3 2 3 4 3 2 2" xfId="15528" xr:uid="{00000000-0005-0000-0000-0000A53C0000}"/>
    <cellStyle name="Normal 10 3 2 3 4 3 3" xfId="15529" xr:uid="{00000000-0005-0000-0000-0000A63C0000}"/>
    <cellStyle name="Normal 10 3 2 3 4 4" xfId="15530" xr:uid="{00000000-0005-0000-0000-0000A73C0000}"/>
    <cellStyle name="Normal 10 3 2 3 4 4 2" xfId="15531" xr:uid="{00000000-0005-0000-0000-0000A83C0000}"/>
    <cellStyle name="Normal 10 3 2 3 4 4 2 2" xfId="15532" xr:uid="{00000000-0005-0000-0000-0000A93C0000}"/>
    <cellStyle name="Normal 10 3 2 3 4 4 3" xfId="15533" xr:uid="{00000000-0005-0000-0000-0000AA3C0000}"/>
    <cellStyle name="Normal 10 3 2 3 4 5" xfId="15534" xr:uid="{00000000-0005-0000-0000-0000AB3C0000}"/>
    <cellStyle name="Normal 10 3 2 3 4 5 2" xfId="15535" xr:uid="{00000000-0005-0000-0000-0000AC3C0000}"/>
    <cellStyle name="Normal 10 3 2 3 4 6" xfId="15536" xr:uid="{00000000-0005-0000-0000-0000AD3C0000}"/>
    <cellStyle name="Normal 10 3 2 3 4 6 2" xfId="15537" xr:uid="{00000000-0005-0000-0000-0000AE3C0000}"/>
    <cellStyle name="Normal 10 3 2 3 4 7" xfId="15538" xr:uid="{00000000-0005-0000-0000-0000AF3C0000}"/>
    <cellStyle name="Normal 10 3 2 3 5" xfId="15539" xr:uid="{00000000-0005-0000-0000-0000B03C0000}"/>
    <cellStyle name="Normal 10 3 2 3 5 2" xfId="15540" xr:uid="{00000000-0005-0000-0000-0000B13C0000}"/>
    <cellStyle name="Normal 10 3 2 3 5 2 2" xfId="15541" xr:uid="{00000000-0005-0000-0000-0000B23C0000}"/>
    <cellStyle name="Normal 10 3 2 3 5 2 2 2" xfId="15542" xr:uid="{00000000-0005-0000-0000-0000B33C0000}"/>
    <cellStyle name="Normal 10 3 2 3 5 2 3" xfId="15543" xr:uid="{00000000-0005-0000-0000-0000B43C0000}"/>
    <cellStyle name="Normal 10 3 2 3 5 3" xfId="15544" xr:uid="{00000000-0005-0000-0000-0000B53C0000}"/>
    <cellStyle name="Normal 10 3 2 3 5 3 2" xfId="15545" xr:uid="{00000000-0005-0000-0000-0000B63C0000}"/>
    <cellStyle name="Normal 10 3 2 3 5 3 2 2" xfId="15546" xr:uid="{00000000-0005-0000-0000-0000B73C0000}"/>
    <cellStyle name="Normal 10 3 2 3 5 3 3" xfId="15547" xr:uid="{00000000-0005-0000-0000-0000B83C0000}"/>
    <cellStyle name="Normal 10 3 2 3 5 4" xfId="15548" xr:uid="{00000000-0005-0000-0000-0000B93C0000}"/>
    <cellStyle name="Normal 10 3 2 3 5 4 2" xfId="15549" xr:uid="{00000000-0005-0000-0000-0000BA3C0000}"/>
    <cellStyle name="Normal 10 3 2 3 5 5" xfId="15550" xr:uid="{00000000-0005-0000-0000-0000BB3C0000}"/>
    <cellStyle name="Normal 10 3 2 3 6" xfId="15551" xr:uid="{00000000-0005-0000-0000-0000BC3C0000}"/>
    <cellStyle name="Normal 10 3 2 3 6 2" xfId="15552" xr:uid="{00000000-0005-0000-0000-0000BD3C0000}"/>
    <cellStyle name="Normal 10 3 2 3 6 2 2" xfId="15553" xr:uid="{00000000-0005-0000-0000-0000BE3C0000}"/>
    <cellStyle name="Normal 10 3 2 3 6 2 2 2" xfId="15554" xr:uid="{00000000-0005-0000-0000-0000BF3C0000}"/>
    <cellStyle name="Normal 10 3 2 3 6 2 3" xfId="15555" xr:uid="{00000000-0005-0000-0000-0000C03C0000}"/>
    <cellStyle name="Normal 10 3 2 3 6 3" xfId="15556" xr:uid="{00000000-0005-0000-0000-0000C13C0000}"/>
    <cellStyle name="Normal 10 3 2 3 6 3 2" xfId="15557" xr:uid="{00000000-0005-0000-0000-0000C23C0000}"/>
    <cellStyle name="Normal 10 3 2 3 6 4" xfId="15558" xr:uid="{00000000-0005-0000-0000-0000C33C0000}"/>
    <cellStyle name="Normal 10 3 2 3 7" xfId="15559" xr:uid="{00000000-0005-0000-0000-0000C43C0000}"/>
    <cellStyle name="Normal 10 3 2 3 7 2" xfId="15560" xr:uid="{00000000-0005-0000-0000-0000C53C0000}"/>
    <cellStyle name="Normal 10 3 2 3 7 2 2" xfId="15561" xr:uid="{00000000-0005-0000-0000-0000C63C0000}"/>
    <cellStyle name="Normal 10 3 2 3 7 3" xfId="15562" xr:uid="{00000000-0005-0000-0000-0000C73C0000}"/>
    <cellStyle name="Normal 10 3 2 3 8" xfId="15563" xr:uid="{00000000-0005-0000-0000-0000C83C0000}"/>
    <cellStyle name="Normal 10 3 2 3 8 2" xfId="15564" xr:uid="{00000000-0005-0000-0000-0000C93C0000}"/>
    <cellStyle name="Normal 10 3 2 3 8 2 2" xfId="15565" xr:uid="{00000000-0005-0000-0000-0000CA3C0000}"/>
    <cellStyle name="Normal 10 3 2 3 8 3" xfId="15566" xr:uid="{00000000-0005-0000-0000-0000CB3C0000}"/>
    <cellStyle name="Normal 10 3 2 3 9" xfId="15567" xr:uid="{00000000-0005-0000-0000-0000CC3C0000}"/>
    <cellStyle name="Normal 10 3 2 3 9 2" xfId="15568" xr:uid="{00000000-0005-0000-0000-0000CD3C0000}"/>
    <cellStyle name="Normal 10 3 2 4" xfId="15569" xr:uid="{00000000-0005-0000-0000-0000CE3C0000}"/>
    <cellStyle name="Normal 10 3 2 4 10" xfId="15570" xr:uid="{00000000-0005-0000-0000-0000CF3C0000}"/>
    <cellStyle name="Normal 10 3 2 4 10 2" xfId="15571" xr:uid="{00000000-0005-0000-0000-0000D03C0000}"/>
    <cellStyle name="Normal 10 3 2 4 11" xfId="15572" xr:uid="{00000000-0005-0000-0000-0000D13C0000}"/>
    <cellStyle name="Normal 10 3 2 4 2" xfId="15573" xr:uid="{00000000-0005-0000-0000-0000D23C0000}"/>
    <cellStyle name="Normal 10 3 2 4 2 2" xfId="15574" xr:uid="{00000000-0005-0000-0000-0000D33C0000}"/>
    <cellStyle name="Normal 10 3 2 4 2 2 2" xfId="15575" xr:uid="{00000000-0005-0000-0000-0000D43C0000}"/>
    <cellStyle name="Normal 10 3 2 4 2 2 2 2" xfId="15576" xr:uid="{00000000-0005-0000-0000-0000D53C0000}"/>
    <cellStyle name="Normal 10 3 2 4 2 2 2 2 2" xfId="15577" xr:uid="{00000000-0005-0000-0000-0000D63C0000}"/>
    <cellStyle name="Normal 10 3 2 4 2 2 2 2 2 2" xfId="15578" xr:uid="{00000000-0005-0000-0000-0000D73C0000}"/>
    <cellStyle name="Normal 10 3 2 4 2 2 2 2 3" xfId="15579" xr:uid="{00000000-0005-0000-0000-0000D83C0000}"/>
    <cellStyle name="Normal 10 3 2 4 2 2 2 3" xfId="15580" xr:uid="{00000000-0005-0000-0000-0000D93C0000}"/>
    <cellStyle name="Normal 10 3 2 4 2 2 2 3 2" xfId="15581" xr:uid="{00000000-0005-0000-0000-0000DA3C0000}"/>
    <cellStyle name="Normal 10 3 2 4 2 2 2 3 2 2" xfId="15582" xr:uid="{00000000-0005-0000-0000-0000DB3C0000}"/>
    <cellStyle name="Normal 10 3 2 4 2 2 2 3 3" xfId="15583" xr:uid="{00000000-0005-0000-0000-0000DC3C0000}"/>
    <cellStyle name="Normal 10 3 2 4 2 2 2 4" xfId="15584" xr:uid="{00000000-0005-0000-0000-0000DD3C0000}"/>
    <cellStyle name="Normal 10 3 2 4 2 2 2 4 2" xfId="15585" xr:uid="{00000000-0005-0000-0000-0000DE3C0000}"/>
    <cellStyle name="Normal 10 3 2 4 2 2 2 5" xfId="15586" xr:uid="{00000000-0005-0000-0000-0000DF3C0000}"/>
    <cellStyle name="Normal 10 3 2 4 2 2 3" xfId="15587" xr:uid="{00000000-0005-0000-0000-0000E03C0000}"/>
    <cellStyle name="Normal 10 3 2 4 2 2 3 2" xfId="15588" xr:uid="{00000000-0005-0000-0000-0000E13C0000}"/>
    <cellStyle name="Normal 10 3 2 4 2 2 3 2 2" xfId="15589" xr:uid="{00000000-0005-0000-0000-0000E23C0000}"/>
    <cellStyle name="Normal 10 3 2 4 2 2 3 3" xfId="15590" xr:uid="{00000000-0005-0000-0000-0000E33C0000}"/>
    <cellStyle name="Normal 10 3 2 4 2 2 4" xfId="15591" xr:uid="{00000000-0005-0000-0000-0000E43C0000}"/>
    <cellStyle name="Normal 10 3 2 4 2 2 4 2" xfId="15592" xr:uid="{00000000-0005-0000-0000-0000E53C0000}"/>
    <cellStyle name="Normal 10 3 2 4 2 2 4 2 2" xfId="15593" xr:uid="{00000000-0005-0000-0000-0000E63C0000}"/>
    <cellStyle name="Normal 10 3 2 4 2 2 4 3" xfId="15594" xr:uid="{00000000-0005-0000-0000-0000E73C0000}"/>
    <cellStyle name="Normal 10 3 2 4 2 2 5" xfId="15595" xr:uid="{00000000-0005-0000-0000-0000E83C0000}"/>
    <cellStyle name="Normal 10 3 2 4 2 2 5 2" xfId="15596" xr:uid="{00000000-0005-0000-0000-0000E93C0000}"/>
    <cellStyle name="Normal 10 3 2 4 2 2 6" xfId="15597" xr:uid="{00000000-0005-0000-0000-0000EA3C0000}"/>
    <cellStyle name="Normal 10 3 2 4 2 2 6 2" xfId="15598" xr:uid="{00000000-0005-0000-0000-0000EB3C0000}"/>
    <cellStyle name="Normal 10 3 2 4 2 2 7" xfId="15599" xr:uid="{00000000-0005-0000-0000-0000EC3C0000}"/>
    <cellStyle name="Normal 10 3 2 4 2 3" xfId="15600" xr:uid="{00000000-0005-0000-0000-0000ED3C0000}"/>
    <cellStyle name="Normal 10 3 2 4 2 3 2" xfId="15601" xr:uid="{00000000-0005-0000-0000-0000EE3C0000}"/>
    <cellStyle name="Normal 10 3 2 4 2 3 2 2" xfId="15602" xr:uid="{00000000-0005-0000-0000-0000EF3C0000}"/>
    <cellStyle name="Normal 10 3 2 4 2 3 2 2 2" xfId="15603" xr:uid="{00000000-0005-0000-0000-0000F03C0000}"/>
    <cellStyle name="Normal 10 3 2 4 2 3 2 3" xfId="15604" xr:uid="{00000000-0005-0000-0000-0000F13C0000}"/>
    <cellStyle name="Normal 10 3 2 4 2 3 3" xfId="15605" xr:uid="{00000000-0005-0000-0000-0000F23C0000}"/>
    <cellStyle name="Normal 10 3 2 4 2 3 3 2" xfId="15606" xr:uid="{00000000-0005-0000-0000-0000F33C0000}"/>
    <cellStyle name="Normal 10 3 2 4 2 3 3 2 2" xfId="15607" xr:uid="{00000000-0005-0000-0000-0000F43C0000}"/>
    <cellStyle name="Normal 10 3 2 4 2 3 3 3" xfId="15608" xr:uid="{00000000-0005-0000-0000-0000F53C0000}"/>
    <cellStyle name="Normal 10 3 2 4 2 3 4" xfId="15609" xr:uid="{00000000-0005-0000-0000-0000F63C0000}"/>
    <cellStyle name="Normal 10 3 2 4 2 3 4 2" xfId="15610" xr:uid="{00000000-0005-0000-0000-0000F73C0000}"/>
    <cellStyle name="Normal 10 3 2 4 2 3 5" xfId="15611" xr:uid="{00000000-0005-0000-0000-0000F83C0000}"/>
    <cellStyle name="Normal 10 3 2 4 2 4" xfId="15612" xr:uid="{00000000-0005-0000-0000-0000F93C0000}"/>
    <cellStyle name="Normal 10 3 2 4 2 4 2" xfId="15613" xr:uid="{00000000-0005-0000-0000-0000FA3C0000}"/>
    <cellStyle name="Normal 10 3 2 4 2 4 2 2" xfId="15614" xr:uid="{00000000-0005-0000-0000-0000FB3C0000}"/>
    <cellStyle name="Normal 10 3 2 4 2 4 3" xfId="15615" xr:uid="{00000000-0005-0000-0000-0000FC3C0000}"/>
    <cellStyle name="Normal 10 3 2 4 2 5" xfId="15616" xr:uid="{00000000-0005-0000-0000-0000FD3C0000}"/>
    <cellStyle name="Normal 10 3 2 4 2 5 2" xfId="15617" xr:uid="{00000000-0005-0000-0000-0000FE3C0000}"/>
    <cellStyle name="Normal 10 3 2 4 2 5 2 2" xfId="15618" xr:uid="{00000000-0005-0000-0000-0000FF3C0000}"/>
    <cellStyle name="Normal 10 3 2 4 2 5 3" xfId="15619" xr:uid="{00000000-0005-0000-0000-0000003D0000}"/>
    <cellStyle name="Normal 10 3 2 4 2 6" xfId="15620" xr:uid="{00000000-0005-0000-0000-0000013D0000}"/>
    <cellStyle name="Normal 10 3 2 4 2 6 2" xfId="15621" xr:uid="{00000000-0005-0000-0000-0000023D0000}"/>
    <cellStyle name="Normal 10 3 2 4 2 7" xfId="15622" xr:uid="{00000000-0005-0000-0000-0000033D0000}"/>
    <cellStyle name="Normal 10 3 2 4 2 7 2" xfId="15623" xr:uid="{00000000-0005-0000-0000-0000043D0000}"/>
    <cellStyle name="Normal 10 3 2 4 2 8" xfId="15624" xr:uid="{00000000-0005-0000-0000-0000053D0000}"/>
    <cellStyle name="Normal 10 3 2 4 3" xfId="15625" xr:uid="{00000000-0005-0000-0000-0000063D0000}"/>
    <cellStyle name="Normal 10 3 2 4 3 2" xfId="15626" xr:uid="{00000000-0005-0000-0000-0000073D0000}"/>
    <cellStyle name="Normal 10 3 2 4 3 2 2" xfId="15627" xr:uid="{00000000-0005-0000-0000-0000083D0000}"/>
    <cellStyle name="Normal 10 3 2 4 3 2 2 2" xfId="15628" xr:uid="{00000000-0005-0000-0000-0000093D0000}"/>
    <cellStyle name="Normal 10 3 2 4 3 2 2 2 2" xfId="15629" xr:uid="{00000000-0005-0000-0000-00000A3D0000}"/>
    <cellStyle name="Normal 10 3 2 4 3 2 2 3" xfId="15630" xr:uid="{00000000-0005-0000-0000-00000B3D0000}"/>
    <cellStyle name="Normal 10 3 2 4 3 2 3" xfId="15631" xr:uid="{00000000-0005-0000-0000-00000C3D0000}"/>
    <cellStyle name="Normal 10 3 2 4 3 2 3 2" xfId="15632" xr:uid="{00000000-0005-0000-0000-00000D3D0000}"/>
    <cellStyle name="Normal 10 3 2 4 3 2 3 2 2" xfId="15633" xr:uid="{00000000-0005-0000-0000-00000E3D0000}"/>
    <cellStyle name="Normal 10 3 2 4 3 2 3 3" xfId="15634" xr:uid="{00000000-0005-0000-0000-00000F3D0000}"/>
    <cellStyle name="Normal 10 3 2 4 3 2 4" xfId="15635" xr:uid="{00000000-0005-0000-0000-0000103D0000}"/>
    <cellStyle name="Normal 10 3 2 4 3 2 4 2" xfId="15636" xr:uid="{00000000-0005-0000-0000-0000113D0000}"/>
    <cellStyle name="Normal 10 3 2 4 3 2 5" xfId="15637" xr:uid="{00000000-0005-0000-0000-0000123D0000}"/>
    <cellStyle name="Normal 10 3 2 4 3 3" xfId="15638" xr:uid="{00000000-0005-0000-0000-0000133D0000}"/>
    <cellStyle name="Normal 10 3 2 4 3 3 2" xfId="15639" xr:uid="{00000000-0005-0000-0000-0000143D0000}"/>
    <cellStyle name="Normal 10 3 2 4 3 3 2 2" xfId="15640" xr:uid="{00000000-0005-0000-0000-0000153D0000}"/>
    <cellStyle name="Normal 10 3 2 4 3 3 3" xfId="15641" xr:uid="{00000000-0005-0000-0000-0000163D0000}"/>
    <cellStyle name="Normal 10 3 2 4 3 4" xfId="15642" xr:uid="{00000000-0005-0000-0000-0000173D0000}"/>
    <cellStyle name="Normal 10 3 2 4 3 4 2" xfId="15643" xr:uid="{00000000-0005-0000-0000-0000183D0000}"/>
    <cellStyle name="Normal 10 3 2 4 3 4 2 2" xfId="15644" xr:uid="{00000000-0005-0000-0000-0000193D0000}"/>
    <cellStyle name="Normal 10 3 2 4 3 4 3" xfId="15645" xr:uid="{00000000-0005-0000-0000-00001A3D0000}"/>
    <cellStyle name="Normal 10 3 2 4 3 5" xfId="15646" xr:uid="{00000000-0005-0000-0000-00001B3D0000}"/>
    <cellStyle name="Normal 10 3 2 4 3 5 2" xfId="15647" xr:uid="{00000000-0005-0000-0000-00001C3D0000}"/>
    <cellStyle name="Normal 10 3 2 4 3 6" xfId="15648" xr:uid="{00000000-0005-0000-0000-00001D3D0000}"/>
    <cellStyle name="Normal 10 3 2 4 3 6 2" xfId="15649" xr:uid="{00000000-0005-0000-0000-00001E3D0000}"/>
    <cellStyle name="Normal 10 3 2 4 3 7" xfId="15650" xr:uid="{00000000-0005-0000-0000-00001F3D0000}"/>
    <cellStyle name="Normal 10 3 2 4 4" xfId="15651" xr:uid="{00000000-0005-0000-0000-0000203D0000}"/>
    <cellStyle name="Normal 10 3 2 4 4 2" xfId="15652" xr:uid="{00000000-0005-0000-0000-0000213D0000}"/>
    <cellStyle name="Normal 10 3 2 4 4 2 2" xfId="15653" xr:uid="{00000000-0005-0000-0000-0000223D0000}"/>
    <cellStyle name="Normal 10 3 2 4 4 2 2 2" xfId="15654" xr:uid="{00000000-0005-0000-0000-0000233D0000}"/>
    <cellStyle name="Normal 10 3 2 4 4 2 2 2 2" xfId="15655" xr:uid="{00000000-0005-0000-0000-0000243D0000}"/>
    <cellStyle name="Normal 10 3 2 4 4 2 2 3" xfId="15656" xr:uid="{00000000-0005-0000-0000-0000253D0000}"/>
    <cellStyle name="Normal 10 3 2 4 4 2 3" xfId="15657" xr:uid="{00000000-0005-0000-0000-0000263D0000}"/>
    <cellStyle name="Normal 10 3 2 4 4 2 3 2" xfId="15658" xr:uid="{00000000-0005-0000-0000-0000273D0000}"/>
    <cellStyle name="Normal 10 3 2 4 4 2 3 2 2" xfId="15659" xr:uid="{00000000-0005-0000-0000-0000283D0000}"/>
    <cellStyle name="Normal 10 3 2 4 4 2 3 3" xfId="15660" xr:uid="{00000000-0005-0000-0000-0000293D0000}"/>
    <cellStyle name="Normal 10 3 2 4 4 2 4" xfId="15661" xr:uid="{00000000-0005-0000-0000-00002A3D0000}"/>
    <cellStyle name="Normal 10 3 2 4 4 2 4 2" xfId="15662" xr:uid="{00000000-0005-0000-0000-00002B3D0000}"/>
    <cellStyle name="Normal 10 3 2 4 4 2 5" xfId="15663" xr:uid="{00000000-0005-0000-0000-00002C3D0000}"/>
    <cellStyle name="Normal 10 3 2 4 4 3" xfId="15664" xr:uid="{00000000-0005-0000-0000-00002D3D0000}"/>
    <cellStyle name="Normal 10 3 2 4 4 3 2" xfId="15665" xr:uid="{00000000-0005-0000-0000-00002E3D0000}"/>
    <cellStyle name="Normal 10 3 2 4 4 3 2 2" xfId="15666" xr:uid="{00000000-0005-0000-0000-00002F3D0000}"/>
    <cellStyle name="Normal 10 3 2 4 4 3 3" xfId="15667" xr:uid="{00000000-0005-0000-0000-0000303D0000}"/>
    <cellStyle name="Normal 10 3 2 4 4 4" xfId="15668" xr:uid="{00000000-0005-0000-0000-0000313D0000}"/>
    <cellStyle name="Normal 10 3 2 4 4 4 2" xfId="15669" xr:uid="{00000000-0005-0000-0000-0000323D0000}"/>
    <cellStyle name="Normal 10 3 2 4 4 4 2 2" xfId="15670" xr:uid="{00000000-0005-0000-0000-0000333D0000}"/>
    <cellStyle name="Normal 10 3 2 4 4 4 3" xfId="15671" xr:uid="{00000000-0005-0000-0000-0000343D0000}"/>
    <cellStyle name="Normal 10 3 2 4 4 5" xfId="15672" xr:uid="{00000000-0005-0000-0000-0000353D0000}"/>
    <cellStyle name="Normal 10 3 2 4 4 5 2" xfId="15673" xr:uid="{00000000-0005-0000-0000-0000363D0000}"/>
    <cellStyle name="Normal 10 3 2 4 4 6" xfId="15674" xr:uid="{00000000-0005-0000-0000-0000373D0000}"/>
    <cellStyle name="Normal 10 3 2 4 4 6 2" xfId="15675" xr:uid="{00000000-0005-0000-0000-0000383D0000}"/>
    <cellStyle name="Normal 10 3 2 4 4 7" xfId="15676" xr:uid="{00000000-0005-0000-0000-0000393D0000}"/>
    <cellStyle name="Normal 10 3 2 4 5" xfId="15677" xr:uid="{00000000-0005-0000-0000-00003A3D0000}"/>
    <cellStyle name="Normal 10 3 2 4 5 2" xfId="15678" xr:uid="{00000000-0005-0000-0000-00003B3D0000}"/>
    <cellStyle name="Normal 10 3 2 4 5 2 2" xfId="15679" xr:uid="{00000000-0005-0000-0000-00003C3D0000}"/>
    <cellStyle name="Normal 10 3 2 4 5 2 2 2" xfId="15680" xr:uid="{00000000-0005-0000-0000-00003D3D0000}"/>
    <cellStyle name="Normal 10 3 2 4 5 2 3" xfId="15681" xr:uid="{00000000-0005-0000-0000-00003E3D0000}"/>
    <cellStyle name="Normal 10 3 2 4 5 3" xfId="15682" xr:uid="{00000000-0005-0000-0000-00003F3D0000}"/>
    <cellStyle name="Normal 10 3 2 4 5 3 2" xfId="15683" xr:uid="{00000000-0005-0000-0000-0000403D0000}"/>
    <cellStyle name="Normal 10 3 2 4 5 3 2 2" xfId="15684" xr:uid="{00000000-0005-0000-0000-0000413D0000}"/>
    <cellStyle name="Normal 10 3 2 4 5 3 3" xfId="15685" xr:uid="{00000000-0005-0000-0000-0000423D0000}"/>
    <cellStyle name="Normal 10 3 2 4 5 4" xfId="15686" xr:uid="{00000000-0005-0000-0000-0000433D0000}"/>
    <cellStyle name="Normal 10 3 2 4 5 4 2" xfId="15687" xr:uid="{00000000-0005-0000-0000-0000443D0000}"/>
    <cellStyle name="Normal 10 3 2 4 5 5" xfId="15688" xr:uid="{00000000-0005-0000-0000-0000453D0000}"/>
    <cellStyle name="Normal 10 3 2 4 6" xfId="15689" xr:uid="{00000000-0005-0000-0000-0000463D0000}"/>
    <cellStyle name="Normal 10 3 2 4 6 2" xfId="15690" xr:uid="{00000000-0005-0000-0000-0000473D0000}"/>
    <cellStyle name="Normal 10 3 2 4 6 2 2" xfId="15691" xr:uid="{00000000-0005-0000-0000-0000483D0000}"/>
    <cellStyle name="Normal 10 3 2 4 6 2 2 2" xfId="15692" xr:uid="{00000000-0005-0000-0000-0000493D0000}"/>
    <cellStyle name="Normal 10 3 2 4 6 2 3" xfId="15693" xr:uid="{00000000-0005-0000-0000-00004A3D0000}"/>
    <cellStyle name="Normal 10 3 2 4 6 3" xfId="15694" xr:uid="{00000000-0005-0000-0000-00004B3D0000}"/>
    <cellStyle name="Normal 10 3 2 4 6 3 2" xfId="15695" xr:uid="{00000000-0005-0000-0000-00004C3D0000}"/>
    <cellStyle name="Normal 10 3 2 4 6 4" xfId="15696" xr:uid="{00000000-0005-0000-0000-00004D3D0000}"/>
    <cellStyle name="Normal 10 3 2 4 7" xfId="15697" xr:uid="{00000000-0005-0000-0000-00004E3D0000}"/>
    <cellStyle name="Normal 10 3 2 4 7 2" xfId="15698" xr:uid="{00000000-0005-0000-0000-00004F3D0000}"/>
    <cellStyle name="Normal 10 3 2 4 7 2 2" xfId="15699" xr:uid="{00000000-0005-0000-0000-0000503D0000}"/>
    <cellStyle name="Normal 10 3 2 4 7 3" xfId="15700" xr:uid="{00000000-0005-0000-0000-0000513D0000}"/>
    <cellStyle name="Normal 10 3 2 4 8" xfId="15701" xr:uid="{00000000-0005-0000-0000-0000523D0000}"/>
    <cellStyle name="Normal 10 3 2 4 8 2" xfId="15702" xr:uid="{00000000-0005-0000-0000-0000533D0000}"/>
    <cellStyle name="Normal 10 3 2 4 8 2 2" xfId="15703" xr:uid="{00000000-0005-0000-0000-0000543D0000}"/>
    <cellStyle name="Normal 10 3 2 4 8 3" xfId="15704" xr:uid="{00000000-0005-0000-0000-0000553D0000}"/>
    <cellStyle name="Normal 10 3 2 4 9" xfId="15705" xr:uid="{00000000-0005-0000-0000-0000563D0000}"/>
    <cellStyle name="Normal 10 3 2 4 9 2" xfId="15706" xr:uid="{00000000-0005-0000-0000-0000573D0000}"/>
    <cellStyle name="Normal 10 3 2 5" xfId="15707" xr:uid="{00000000-0005-0000-0000-0000583D0000}"/>
    <cellStyle name="Normal 10 3 2 5 10" xfId="15708" xr:uid="{00000000-0005-0000-0000-0000593D0000}"/>
    <cellStyle name="Normal 10 3 2 5 10 2" xfId="15709" xr:uid="{00000000-0005-0000-0000-00005A3D0000}"/>
    <cellStyle name="Normal 10 3 2 5 11" xfId="15710" xr:uid="{00000000-0005-0000-0000-00005B3D0000}"/>
    <cellStyle name="Normal 10 3 2 5 2" xfId="15711" xr:uid="{00000000-0005-0000-0000-00005C3D0000}"/>
    <cellStyle name="Normal 10 3 2 5 2 2" xfId="15712" xr:uid="{00000000-0005-0000-0000-00005D3D0000}"/>
    <cellStyle name="Normal 10 3 2 5 2 2 2" xfId="15713" xr:uid="{00000000-0005-0000-0000-00005E3D0000}"/>
    <cellStyle name="Normal 10 3 2 5 2 2 2 2" xfId="15714" xr:uid="{00000000-0005-0000-0000-00005F3D0000}"/>
    <cellStyle name="Normal 10 3 2 5 2 2 2 2 2" xfId="15715" xr:uid="{00000000-0005-0000-0000-0000603D0000}"/>
    <cellStyle name="Normal 10 3 2 5 2 2 2 2 2 2" xfId="15716" xr:uid="{00000000-0005-0000-0000-0000613D0000}"/>
    <cellStyle name="Normal 10 3 2 5 2 2 2 2 3" xfId="15717" xr:uid="{00000000-0005-0000-0000-0000623D0000}"/>
    <cellStyle name="Normal 10 3 2 5 2 2 2 3" xfId="15718" xr:uid="{00000000-0005-0000-0000-0000633D0000}"/>
    <cellStyle name="Normal 10 3 2 5 2 2 2 3 2" xfId="15719" xr:uid="{00000000-0005-0000-0000-0000643D0000}"/>
    <cellStyle name="Normal 10 3 2 5 2 2 2 3 2 2" xfId="15720" xr:uid="{00000000-0005-0000-0000-0000653D0000}"/>
    <cellStyle name="Normal 10 3 2 5 2 2 2 3 3" xfId="15721" xr:uid="{00000000-0005-0000-0000-0000663D0000}"/>
    <cellStyle name="Normal 10 3 2 5 2 2 2 4" xfId="15722" xr:uid="{00000000-0005-0000-0000-0000673D0000}"/>
    <cellStyle name="Normal 10 3 2 5 2 2 2 4 2" xfId="15723" xr:uid="{00000000-0005-0000-0000-0000683D0000}"/>
    <cellStyle name="Normal 10 3 2 5 2 2 2 5" xfId="15724" xr:uid="{00000000-0005-0000-0000-0000693D0000}"/>
    <cellStyle name="Normal 10 3 2 5 2 2 3" xfId="15725" xr:uid="{00000000-0005-0000-0000-00006A3D0000}"/>
    <cellStyle name="Normal 10 3 2 5 2 2 3 2" xfId="15726" xr:uid="{00000000-0005-0000-0000-00006B3D0000}"/>
    <cellStyle name="Normal 10 3 2 5 2 2 3 2 2" xfId="15727" xr:uid="{00000000-0005-0000-0000-00006C3D0000}"/>
    <cellStyle name="Normal 10 3 2 5 2 2 3 3" xfId="15728" xr:uid="{00000000-0005-0000-0000-00006D3D0000}"/>
    <cellStyle name="Normal 10 3 2 5 2 2 4" xfId="15729" xr:uid="{00000000-0005-0000-0000-00006E3D0000}"/>
    <cellStyle name="Normal 10 3 2 5 2 2 4 2" xfId="15730" xr:uid="{00000000-0005-0000-0000-00006F3D0000}"/>
    <cellStyle name="Normal 10 3 2 5 2 2 4 2 2" xfId="15731" xr:uid="{00000000-0005-0000-0000-0000703D0000}"/>
    <cellStyle name="Normal 10 3 2 5 2 2 4 3" xfId="15732" xr:uid="{00000000-0005-0000-0000-0000713D0000}"/>
    <cellStyle name="Normal 10 3 2 5 2 2 5" xfId="15733" xr:uid="{00000000-0005-0000-0000-0000723D0000}"/>
    <cellStyle name="Normal 10 3 2 5 2 2 5 2" xfId="15734" xr:uid="{00000000-0005-0000-0000-0000733D0000}"/>
    <cellStyle name="Normal 10 3 2 5 2 2 6" xfId="15735" xr:uid="{00000000-0005-0000-0000-0000743D0000}"/>
    <cellStyle name="Normal 10 3 2 5 2 2 6 2" xfId="15736" xr:uid="{00000000-0005-0000-0000-0000753D0000}"/>
    <cellStyle name="Normal 10 3 2 5 2 2 7" xfId="15737" xr:uid="{00000000-0005-0000-0000-0000763D0000}"/>
    <cellStyle name="Normal 10 3 2 5 2 3" xfId="15738" xr:uid="{00000000-0005-0000-0000-0000773D0000}"/>
    <cellStyle name="Normal 10 3 2 5 2 3 2" xfId="15739" xr:uid="{00000000-0005-0000-0000-0000783D0000}"/>
    <cellStyle name="Normal 10 3 2 5 2 3 2 2" xfId="15740" xr:uid="{00000000-0005-0000-0000-0000793D0000}"/>
    <cellStyle name="Normal 10 3 2 5 2 3 2 2 2" xfId="15741" xr:uid="{00000000-0005-0000-0000-00007A3D0000}"/>
    <cellStyle name="Normal 10 3 2 5 2 3 2 3" xfId="15742" xr:uid="{00000000-0005-0000-0000-00007B3D0000}"/>
    <cellStyle name="Normal 10 3 2 5 2 3 3" xfId="15743" xr:uid="{00000000-0005-0000-0000-00007C3D0000}"/>
    <cellStyle name="Normal 10 3 2 5 2 3 3 2" xfId="15744" xr:uid="{00000000-0005-0000-0000-00007D3D0000}"/>
    <cellStyle name="Normal 10 3 2 5 2 3 3 2 2" xfId="15745" xr:uid="{00000000-0005-0000-0000-00007E3D0000}"/>
    <cellStyle name="Normal 10 3 2 5 2 3 3 3" xfId="15746" xr:uid="{00000000-0005-0000-0000-00007F3D0000}"/>
    <cellStyle name="Normal 10 3 2 5 2 3 4" xfId="15747" xr:uid="{00000000-0005-0000-0000-0000803D0000}"/>
    <cellStyle name="Normal 10 3 2 5 2 3 4 2" xfId="15748" xr:uid="{00000000-0005-0000-0000-0000813D0000}"/>
    <cellStyle name="Normal 10 3 2 5 2 3 5" xfId="15749" xr:uid="{00000000-0005-0000-0000-0000823D0000}"/>
    <cellStyle name="Normal 10 3 2 5 2 4" xfId="15750" xr:uid="{00000000-0005-0000-0000-0000833D0000}"/>
    <cellStyle name="Normal 10 3 2 5 2 4 2" xfId="15751" xr:uid="{00000000-0005-0000-0000-0000843D0000}"/>
    <cellStyle name="Normal 10 3 2 5 2 4 2 2" xfId="15752" xr:uid="{00000000-0005-0000-0000-0000853D0000}"/>
    <cellStyle name="Normal 10 3 2 5 2 4 3" xfId="15753" xr:uid="{00000000-0005-0000-0000-0000863D0000}"/>
    <cellStyle name="Normal 10 3 2 5 2 5" xfId="15754" xr:uid="{00000000-0005-0000-0000-0000873D0000}"/>
    <cellStyle name="Normal 10 3 2 5 2 5 2" xfId="15755" xr:uid="{00000000-0005-0000-0000-0000883D0000}"/>
    <cellStyle name="Normal 10 3 2 5 2 5 2 2" xfId="15756" xr:uid="{00000000-0005-0000-0000-0000893D0000}"/>
    <cellStyle name="Normal 10 3 2 5 2 5 3" xfId="15757" xr:uid="{00000000-0005-0000-0000-00008A3D0000}"/>
    <cellStyle name="Normal 10 3 2 5 2 6" xfId="15758" xr:uid="{00000000-0005-0000-0000-00008B3D0000}"/>
    <cellStyle name="Normal 10 3 2 5 2 6 2" xfId="15759" xr:uid="{00000000-0005-0000-0000-00008C3D0000}"/>
    <cellStyle name="Normal 10 3 2 5 2 7" xfId="15760" xr:uid="{00000000-0005-0000-0000-00008D3D0000}"/>
    <cellStyle name="Normal 10 3 2 5 2 7 2" xfId="15761" xr:uid="{00000000-0005-0000-0000-00008E3D0000}"/>
    <cellStyle name="Normal 10 3 2 5 2 8" xfId="15762" xr:uid="{00000000-0005-0000-0000-00008F3D0000}"/>
    <cellStyle name="Normal 10 3 2 5 3" xfId="15763" xr:uid="{00000000-0005-0000-0000-0000903D0000}"/>
    <cellStyle name="Normal 10 3 2 5 3 2" xfId="15764" xr:uid="{00000000-0005-0000-0000-0000913D0000}"/>
    <cellStyle name="Normal 10 3 2 5 3 2 2" xfId="15765" xr:uid="{00000000-0005-0000-0000-0000923D0000}"/>
    <cellStyle name="Normal 10 3 2 5 3 2 2 2" xfId="15766" xr:uid="{00000000-0005-0000-0000-0000933D0000}"/>
    <cellStyle name="Normal 10 3 2 5 3 2 2 2 2" xfId="15767" xr:uid="{00000000-0005-0000-0000-0000943D0000}"/>
    <cellStyle name="Normal 10 3 2 5 3 2 2 3" xfId="15768" xr:uid="{00000000-0005-0000-0000-0000953D0000}"/>
    <cellStyle name="Normal 10 3 2 5 3 2 3" xfId="15769" xr:uid="{00000000-0005-0000-0000-0000963D0000}"/>
    <cellStyle name="Normal 10 3 2 5 3 2 3 2" xfId="15770" xr:uid="{00000000-0005-0000-0000-0000973D0000}"/>
    <cellStyle name="Normal 10 3 2 5 3 2 3 2 2" xfId="15771" xr:uid="{00000000-0005-0000-0000-0000983D0000}"/>
    <cellStyle name="Normal 10 3 2 5 3 2 3 3" xfId="15772" xr:uid="{00000000-0005-0000-0000-0000993D0000}"/>
    <cellStyle name="Normal 10 3 2 5 3 2 4" xfId="15773" xr:uid="{00000000-0005-0000-0000-00009A3D0000}"/>
    <cellStyle name="Normal 10 3 2 5 3 2 4 2" xfId="15774" xr:uid="{00000000-0005-0000-0000-00009B3D0000}"/>
    <cellStyle name="Normal 10 3 2 5 3 2 5" xfId="15775" xr:uid="{00000000-0005-0000-0000-00009C3D0000}"/>
    <cellStyle name="Normal 10 3 2 5 3 3" xfId="15776" xr:uid="{00000000-0005-0000-0000-00009D3D0000}"/>
    <cellStyle name="Normal 10 3 2 5 3 3 2" xfId="15777" xr:uid="{00000000-0005-0000-0000-00009E3D0000}"/>
    <cellStyle name="Normal 10 3 2 5 3 3 2 2" xfId="15778" xr:uid="{00000000-0005-0000-0000-00009F3D0000}"/>
    <cellStyle name="Normal 10 3 2 5 3 3 3" xfId="15779" xr:uid="{00000000-0005-0000-0000-0000A03D0000}"/>
    <cellStyle name="Normal 10 3 2 5 3 4" xfId="15780" xr:uid="{00000000-0005-0000-0000-0000A13D0000}"/>
    <cellStyle name="Normal 10 3 2 5 3 4 2" xfId="15781" xr:uid="{00000000-0005-0000-0000-0000A23D0000}"/>
    <cellStyle name="Normal 10 3 2 5 3 4 2 2" xfId="15782" xr:uid="{00000000-0005-0000-0000-0000A33D0000}"/>
    <cellStyle name="Normal 10 3 2 5 3 4 3" xfId="15783" xr:uid="{00000000-0005-0000-0000-0000A43D0000}"/>
    <cellStyle name="Normal 10 3 2 5 3 5" xfId="15784" xr:uid="{00000000-0005-0000-0000-0000A53D0000}"/>
    <cellStyle name="Normal 10 3 2 5 3 5 2" xfId="15785" xr:uid="{00000000-0005-0000-0000-0000A63D0000}"/>
    <cellStyle name="Normal 10 3 2 5 3 6" xfId="15786" xr:uid="{00000000-0005-0000-0000-0000A73D0000}"/>
    <cellStyle name="Normal 10 3 2 5 3 6 2" xfId="15787" xr:uid="{00000000-0005-0000-0000-0000A83D0000}"/>
    <cellStyle name="Normal 10 3 2 5 3 7" xfId="15788" xr:uid="{00000000-0005-0000-0000-0000A93D0000}"/>
    <cellStyle name="Normal 10 3 2 5 4" xfId="15789" xr:uid="{00000000-0005-0000-0000-0000AA3D0000}"/>
    <cellStyle name="Normal 10 3 2 5 4 2" xfId="15790" xr:uid="{00000000-0005-0000-0000-0000AB3D0000}"/>
    <cellStyle name="Normal 10 3 2 5 4 2 2" xfId="15791" xr:uid="{00000000-0005-0000-0000-0000AC3D0000}"/>
    <cellStyle name="Normal 10 3 2 5 4 2 2 2" xfId="15792" xr:uid="{00000000-0005-0000-0000-0000AD3D0000}"/>
    <cellStyle name="Normal 10 3 2 5 4 2 2 2 2" xfId="15793" xr:uid="{00000000-0005-0000-0000-0000AE3D0000}"/>
    <cellStyle name="Normal 10 3 2 5 4 2 2 3" xfId="15794" xr:uid="{00000000-0005-0000-0000-0000AF3D0000}"/>
    <cellStyle name="Normal 10 3 2 5 4 2 3" xfId="15795" xr:uid="{00000000-0005-0000-0000-0000B03D0000}"/>
    <cellStyle name="Normal 10 3 2 5 4 2 3 2" xfId="15796" xr:uid="{00000000-0005-0000-0000-0000B13D0000}"/>
    <cellStyle name="Normal 10 3 2 5 4 2 3 2 2" xfId="15797" xr:uid="{00000000-0005-0000-0000-0000B23D0000}"/>
    <cellStyle name="Normal 10 3 2 5 4 2 3 3" xfId="15798" xr:uid="{00000000-0005-0000-0000-0000B33D0000}"/>
    <cellStyle name="Normal 10 3 2 5 4 2 4" xfId="15799" xr:uid="{00000000-0005-0000-0000-0000B43D0000}"/>
    <cellStyle name="Normal 10 3 2 5 4 2 4 2" xfId="15800" xr:uid="{00000000-0005-0000-0000-0000B53D0000}"/>
    <cellStyle name="Normal 10 3 2 5 4 2 5" xfId="15801" xr:uid="{00000000-0005-0000-0000-0000B63D0000}"/>
    <cellStyle name="Normal 10 3 2 5 4 3" xfId="15802" xr:uid="{00000000-0005-0000-0000-0000B73D0000}"/>
    <cellStyle name="Normal 10 3 2 5 4 3 2" xfId="15803" xr:uid="{00000000-0005-0000-0000-0000B83D0000}"/>
    <cellStyle name="Normal 10 3 2 5 4 3 2 2" xfId="15804" xr:uid="{00000000-0005-0000-0000-0000B93D0000}"/>
    <cellStyle name="Normal 10 3 2 5 4 3 3" xfId="15805" xr:uid="{00000000-0005-0000-0000-0000BA3D0000}"/>
    <cellStyle name="Normal 10 3 2 5 4 4" xfId="15806" xr:uid="{00000000-0005-0000-0000-0000BB3D0000}"/>
    <cellStyle name="Normal 10 3 2 5 4 4 2" xfId="15807" xr:uid="{00000000-0005-0000-0000-0000BC3D0000}"/>
    <cellStyle name="Normal 10 3 2 5 4 4 2 2" xfId="15808" xr:uid="{00000000-0005-0000-0000-0000BD3D0000}"/>
    <cellStyle name="Normal 10 3 2 5 4 4 3" xfId="15809" xr:uid="{00000000-0005-0000-0000-0000BE3D0000}"/>
    <cellStyle name="Normal 10 3 2 5 4 5" xfId="15810" xr:uid="{00000000-0005-0000-0000-0000BF3D0000}"/>
    <cellStyle name="Normal 10 3 2 5 4 5 2" xfId="15811" xr:uid="{00000000-0005-0000-0000-0000C03D0000}"/>
    <cellStyle name="Normal 10 3 2 5 4 6" xfId="15812" xr:uid="{00000000-0005-0000-0000-0000C13D0000}"/>
    <cellStyle name="Normal 10 3 2 5 4 6 2" xfId="15813" xr:uid="{00000000-0005-0000-0000-0000C23D0000}"/>
    <cellStyle name="Normal 10 3 2 5 4 7" xfId="15814" xr:uid="{00000000-0005-0000-0000-0000C33D0000}"/>
    <cellStyle name="Normal 10 3 2 5 5" xfId="15815" xr:uid="{00000000-0005-0000-0000-0000C43D0000}"/>
    <cellStyle name="Normal 10 3 2 5 5 2" xfId="15816" xr:uid="{00000000-0005-0000-0000-0000C53D0000}"/>
    <cellStyle name="Normal 10 3 2 5 5 2 2" xfId="15817" xr:uid="{00000000-0005-0000-0000-0000C63D0000}"/>
    <cellStyle name="Normal 10 3 2 5 5 2 2 2" xfId="15818" xr:uid="{00000000-0005-0000-0000-0000C73D0000}"/>
    <cellStyle name="Normal 10 3 2 5 5 2 3" xfId="15819" xr:uid="{00000000-0005-0000-0000-0000C83D0000}"/>
    <cellStyle name="Normal 10 3 2 5 5 3" xfId="15820" xr:uid="{00000000-0005-0000-0000-0000C93D0000}"/>
    <cellStyle name="Normal 10 3 2 5 5 3 2" xfId="15821" xr:uid="{00000000-0005-0000-0000-0000CA3D0000}"/>
    <cellStyle name="Normal 10 3 2 5 5 3 2 2" xfId="15822" xr:uid="{00000000-0005-0000-0000-0000CB3D0000}"/>
    <cellStyle name="Normal 10 3 2 5 5 3 3" xfId="15823" xr:uid="{00000000-0005-0000-0000-0000CC3D0000}"/>
    <cellStyle name="Normal 10 3 2 5 5 4" xfId="15824" xr:uid="{00000000-0005-0000-0000-0000CD3D0000}"/>
    <cellStyle name="Normal 10 3 2 5 5 4 2" xfId="15825" xr:uid="{00000000-0005-0000-0000-0000CE3D0000}"/>
    <cellStyle name="Normal 10 3 2 5 5 5" xfId="15826" xr:uid="{00000000-0005-0000-0000-0000CF3D0000}"/>
    <cellStyle name="Normal 10 3 2 5 6" xfId="15827" xr:uid="{00000000-0005-0000-0000-0000D03D0000}"/>
    <cellStyle name="Normal 10 3 2 5 6 2" xfId="15828" xr:uid="{00000000-0005-0000-0000-0000D13D0000}"/>
    <cellStyle name="Normal 10 3 2 5 6 2 2" xfId="15829" xr:uid="{00000000-0005-0000-0000-0000D23D0000}"/>
    <cellStyle name="Normal 10 3 2 5 6 2 2 2" xfId="15830" xr:uid="{00000000-0005-0000-0000-0000D33D0000}"/>
    <cellStyle name="Normal 10 3 2 5 6 2 3" xfId="15831" xr:uid="{00000000-0005-0000-0000-0000D43D0000}"/>
    <cellStyle name="Normal 10 3 2 5 6 3" xfId="15832" xr:uid="{00000000-0005-0000-0000-0000D53D0000}"/>
    <cellStyle name="Normal 10 3 2 5 6 3 2" xfId="15833" xr:uid="{00000000-0005-0000-0000-0000D63D0000}"/>
    <cellStyle name="Normal 10 3 2 5 6 4" xfId="15834" xr:uid="{00000000-0005-0000-0000-0000D73D0000}"/>
    <cellStyle name="Normal 10 3 2 5 7" xfId="15835" xr:uid="{00000000-0005-0000-0000-0000D83D0000}"/>
    <cellStyle name="Normal 10 3 2 5 7 2" xfId="15836" xr:uid="{00000000-0005-0000-0000-0000D93D0000}"/>
    <cellStyle name="Normal 10 3 2 5 7 2 2" xfId="15837" xr:uid="{00000000-0005-0000-0000-0000DA3D0000}"/>
    <cellStyle name="Normal 10 3 2 5 7 3" xfId="15838" xr:uid="{00000000-0005-0000-0000-0000DB3D0000}"/>
    <cellStyle name="Normal 10 3 2 5 8" xfId="15839" xr:uid="{00000000-0005-0000-0000-0000DC3D0000}"/>
    <cellStyle name="Normal 10 3 2 5 8 2" xfId="15840" xr:uid="{00000000-0005-0000-0000-0000DD3D0000}"/>
    <cellStyle name="Normal 10 3 2 5 8 2 2" xfId="15841" xr:uid="{00000000-0005-0000-0000-0000DE3D0000}"/>
    <cellStyle name="Normal 10 3 2 5 8 3" xfId="15842" xr:uid="{00000000-0005-0000-0000-0000DF3D0000}"/>
    <cellStyle name="Normal 10 3 2 5 9" xfId="15843" xr:uid="{00000000-0005-0000-0000-0000E03D0000}"/>
    <cellStyle name="Normal 10 3 2 5 9 2" xfId="15844" xr:uid="{00000000-0005-0000-0000-0000E13D0000}"/>
    <cellStyle name="Normal 10 3 2 6" xfId="15845" xr:uid="{00000000-0005-0000-0000-0000E23D0000}"/>
    <cellStyle name="Normal 10 3 2 6 2" xfId="15846" xr:uid="{00000000-0005-0000-0000-0000E33D0000}"/>
    <cellStyle name="Normal 10 3 2 6 2 2" xfId="15847" xr:uid="{00000000-0005-0000-0000-0000E43D0000}"/>
    <cellStyle name="Normal 10 3 2 6 2 2 2" xfId="15848" xr:uid="{00000000-0005-0000-0000-0000E53D0000}"/>
    <cellStyle name="Normal 10 3 2 6 2 2 2 2" xfId="15849" xr:uid="{00000000-0005-0000-0000-0000E63D0000}"/>
    <cellStyle name="Normal 10 3 2 6 2 2 2 2 2" xfId="15850" xr:uid="{00000000-0005-0000-0000-0000E73D0000}"/>
    <cellStyle name="Normal 10 3 2 6 2 2 2 3" xfId="15851" xr:uid="{00000000-0005-0000-0000-0000E83D0000}"/>
    <cellStyle name="Normal 10 3 2 6 2 2 3" xfId="15852" xr:uid="{00000000-0005-0000-0000-0000E93D0000}"/>
    <cellStyle name="Normal 10 3 2 6 2 2 3 2" xfId="15853" xr:uid="{00000000-0005-0000-0000-0000EA3D0000}"/>
    <cellStyle name="Normal 10 3 2 6 2 2 3 2 2" xfId="15854" xr:uid="{00000000-0005-0000-0000-0000EB3D0000}"/>
    <cellStyle name="Normal 10 3 2 6 2 2 3 3" xfId="15855" xr:uid="{00000000-0005-0000-0000-0000EC3D0000}"/>
    <cellStyle name="Normal 10 3 2 6 2 2 4" xfId="15856" xr:uid="{00000000-0005-0000-0000-0000ED3D0000}"/>
    <cellStyle name="Normal 10 3 2 6 2 2 4 2" xfId="15857" xr:uid="{00000000-0005-0000-0000-0000EE3D0000}"/>
    <cellStyle name="Normal 10 3 2 6 2 2 5" xfId="15858" xr:uid="{00000000-0005-0000-0000-0000EF3D0000}"/>
    <cellStyle name="Normal 10 3 2 6 2 3" xfId="15859" xr:uid="{00000000-0005-0000-0000-0000F03D0000}"/>
    <cellStyle name="Normal 10 3 2 6 2 3 2" xfId="15860" xr:uid="{00000000-0005-0000-0000-0000F13D0000}"/>
    <cellStyle name="Normal 10 3 2 6 2 3 2 2" xfId="15861" xr:uid="{00000000-0005-0000-0000-0000F23D0000}"/>
    <cellStyle name="Normal 10 3 2 6 2 3 3" xfId="15862" xr:uid="{00000000-0005-0000-0000-0000F33D0000}"/>
    <cellStyle name="Normal 10 3 2 6 2 4" xfId="15863" xr:uid="{00000000-0005-0000-0000-0000F43D0000}"/>
    <cellStyle name="Normal 10 3 2 6 2 4 2" xfId="15864" xr:uid="{00000000-0005-0000-0000-0000F53D0000}"/>
    <cellStyle name="Normal 10 3 2 6 2 4 2 2" xfId="15865" xr:uid="{00000000-0005-0000-0000-0000F63D0000}"/>
    <cellStyle name="Normal 10 3 2 6 2 4 3" xfId="15866" xr:uid="{00000000-0005-0000-0000-0000F73D0000}"/>
    <cellStyle name="Normal 10 3 2 6 2 5" xfId="15867" xr:uid="{00000000-0005-0000-0000-0000F83D0000}"/>
    <cellStyle name="Normal 10 3 2 6 2 5 2" xfId="15868" xr:uid="{00000000-0005-0000-0000-0000F93D0000}"/>
    <cellStyle name="Normal 10 3 2 6 2 6" xfId="15869" xr:uid="{00000000-0005-0000-0000-0000FA3D0000}"/>
    <cellStyle name="Normal 10 3 2 6 2 6 2" xfId="15870" xr:uid="{00000000-0005-0000-0000-0000FB3D0000}"/>
    <cellStyle name="Normal 10 3 2 6 2 7" xfId="15871" xr:uid="{00000000-0005-0000-0000-0000FC3D0000}"/>
    <cellStyle name="Normal 10 3 2 6 3" xfId="15872" xr:uid="{00000000-0005-0000-0000-0000FD3D0000}"/>
    <cellStyle name="Normal 10 3 2 6 3 2" xfId="15873" xr:uid="{00000000-0005-0000-0000-0000FE3D0000}"/>
    <cellStyle name="Normal 10 3 2 6 3 2 2" xfId="15874" xr:uid="{00000000-0005-0000-0000-0000FF3D0000}"/>
    <cellStyle name="Normal 10 3 2 6 3 2 2 2" xfId="15875" xr:uid="{00000000-0005-0000-0000-0000003E0000}"/>
    <cellStyle name="Normal 10 3 2 6 3 2 3" xfId="15876" xr:uid="{00000000-0005-0000-0000-0000013E0000}"/>
    <cellStyle name="Normal 10 3 2 6 3 3" xfId="15877" xr:uid="{00000000-0005-0000-0000-0000023E0000}"/>
    <cellStyle name="Normal 10 3 2 6 3 3 2" xfId="15878" xr:uid="{00000000-0005-0000-0000-0000033E0000}"/>
    <cellStyle name="Normal 10 3 2 6 3 3 2 2" xfId="15879" xr:uid="{00000000-0005-0000-0000-0000043E0000}"/>
    <cellStyle name="Normal 10 3 2 6 3 3 3" xfId="15880" xr:uid="{00000000-0005-0000-0000-0000053E0000}"/>
    <cellStyle name="Normal 10 3 2 6 3 4" xfId="15881" xr:uid="{00000000-0005-0000-0000-0000063E0000}"/>
    <cellStyle name="Normal 10 3 2 6 3 4 2" xfId="15882" xr:uid="{00000000-0005-0000-0000-0000073E0000}"/>
    <cellStyle name="Normal 10 3 2 6 3 5" xfId="15883" xr:uid="{00000000-0005-0000-0000-0000083E0000}"/>
    <cellStyle name="Normal 10 3 2 6 4" xfId="15884" xr:uid="{00000000-0005-0000-0000-0000093E0000}"/>
    <cellStyle name="Normal 10 3 2 6 4 2" xfId="15885" xr:uid="{00000000-0005-0000-0000-00000A3E0000}"/>
    <cellStyle name="Normal 10 3 2 6 4 2 2" xfId="15886" xr:uid="{00000000-0005-0000-0000-00000B3E0000}"/>
    <cellStyle name="Normal 10 3 2 6 4 3" xfId="15887" xr:uid="{00000000-0005-0000-0000-00000C3E0000}"/>
    <cellStyle name="Normal 10 3 2 6 5" xfId="15888" xr:uid="{00000000-0005-0000-0000-00000D3E0000}"/>
    <cellStyle name="Normal 10 3 2 6 5 2" xfId="15889" xr:uid="{00000000-0005-0000-0000-00000E3E0000}"/>
    <cellStyle name="Normal 10 3 2 6 5 2 2" xfId="15890" xr:uid="{00000000-0005-0000-0000-00000F3E0000}"/>
    <cellStyle name="Normal 10 3 2 6 5 3" xfId="15891" xr:uid="{00000000-0005-0000-0000-0000103E0000}"/>
    <cellStyle name="Normal 10 3 2 6 6" xfId="15892" xr:uid="{00000000-0005-0000-0000-0000113E0000}"/>
    <cellStyle name="Normal 10 3 2 6 6 2" xfId="15893" xr:uid="{00000000-0005-0000-0000-0000123E0000}"/>
    <cellStyle name="Normal 10 3 2 6 7" xfId="15894" xr:uid="{00000000-0005-0000-0000-0000133E0000}"/>
    <cellStyle name="Normal 10 3 2 6 7 2" xfId="15895" xr:uid="{00000000-0005-0000-0000-0000143E0000}"/>
    <cellStyle name="Normal 10 3 2 6 8" xfId="15896" xr:uid="{00000000-0005-0000-0000-0000153E0000}"/>
    <cellStyle name="Normal 10 3 2 7" xfId="15897" xr:uid="{00000000-0005-0000-0000-0000163E0000}"/>
    <cellStyle name="Normal 10 3 2 7 2" xfId="15898" xr:uid="{00000000-0005-0000-0000-0000173E0000}"/>
    <cellStyle name="Normal 10 3 2 7 2 2" xfId="15899" xr:uid="{00000000-0005-0000-0000-0000183E0000}"/>
    <cellStyle name="Normal 10 3 2 7 2 2 2" xfId="15900" xr:uid="{00000000-0005-0000-0000-0000193E0000}"/>
    <cellStyle name="Normal 10 3 2 7 2 2 2 2" xfId="15901" xr:uid="{00000000-0005-0000-0000-00001A3E0000}"/>
    <cellStyle name="Normal 10 3 2 7 2 2 3" xfId="15902" xr:uid="{00000000-0005-0000-0000-00001B3E0000}"/>
    <cellStyle name="Normal 10 3 2 7 2 3" xfId="15903" xr:uid="{00000000-0005-0000-0000-00001C3E0000}"/>
    <cellStyle name="Normal 10 3 2 7 2 3 2" xfId="15904" xr:uid="{00000000-0005-0000-0000-00001D3E0000}"/>
    <cellStyle name="Normal 10 3 2 7 2 3 2 2" xfId="15905" xr:uid="{00000000-0005-0000-0000-00001E3E0000}"/>
    <cellStyle name="Normal 10 3 2 7 2 3 3" xfId="15906" xr:uid="{00000000-0005-0000-0000-00001F3E0000}"/>
    <cellStyle name="Normal 10 3 2 7 2 4" xfId="15907" xr:uid="{00000000-0005-0000-0000-0000203E0000}"/>
    <cellStyle name="Normal 10 3 2 7 2 4 2" xfId="15908" xr:uid="{00000000-0005-0000-0000-0000213E0000}"/>
    <cellStyle name="Normal 10 3 2 7 2 5" xfId="15909" xr:uid="{00000000-0005-0000-0000-0000223E0000}"/>
    <cellStyle name="Normal 10 3 2 7 3" xfId="15910" xr:uid="{00000000-0005-0000-0000-0000233E0000}"/>
    <cellStyle name="Normal 10 3 2 7 3 2" xfId="15911" xr:uid="{00000000-0005-0000-0000-0000243E0000}"/>
    <cellStyle name="Normal 10 3 2 7 3 2 2" xfId="15912" xr:uid="{00000000-0005-0000-0000-0000253E0000}"/>
    <cellStyle name="Normal 10 3 2 7 3 3" xfId="15913" xr:uid="{00000000-0005-0000-0000-0000263E0000}"/>
    <cellStyle name="Normal 10 3 2 7 4" xfId="15914" xr:uid="{00000000-0005-0000-0000-0000273E0000}"/>
    <cellStyle name="Normal 10 3 2 7 4 2" xfId="15915" xr:uid="{00000000-0005-0000-0000-0000283E0000}"/>
    <cellStyle name="Normal 10 3 2 7 4 2 2" xfId="15916" xr:uid="{00000000-0005-0000-0000-0000293E0000}"/>
    <cellStyle name="Normal 10 3 2 7 4 3" xfId="15917" xr:uid="{00000000-0005-0000-0000-00002A3E0000}"/>
    <cellStyle name="Normal 10 3 2 7 5" xfId="15918" xr:uid="{00000000-0005-0000-0000-00002B3E0000}"/>
    <cellStyle name="Normal 10 3 2 7 5 2" xfId="15919" xr:uid="{00000000-0005-0000-0000-00002C3E0000}"/>
    <cellStyle name="Normal 10 3 2 7 6" xfId="15920" xr:uid="{00000000-0005-0000-0000-00002D3E0000}"/>
    <cellStyle name="Normal 10 3 2 7 6 2" xfId="15921" xr:uid="{00000000-0005-0000-0000-00002E3E0000}"/>
    <cellStyle name="Normal 10 3 2 7 7" xfId="15922" xr:uid="{00000000-0005-0000-0000-00002F3E0000}"/>
    <cellStyle name="Normal 10 3 2 8" xfId="15923" xr:uid="{00000000-0005-0000-0000-0000303E0000}"/>
    <cellStyle name="Normal 10 3 2 8 2" xfId="15924" xr:uid="{00000000-0005-0000-0000-0000313E0000}"/>
    <cellStyle name="Normal 10 3 2 8 2 2" xfId="15925" xr:uid="{00000000-0005-0000-0000-0000323E0000}"/>
    <cellStyle name="Normal 10 3 2 8 2 2 2" xfId="15926" xr:uid="{00000000-0005-0000-0000-0000333E0000}"/>
    <cellStyle name="Normal 10 3 2 8 2 2 2 2" xfId="15927" xr:uid="{00000000-0005-0000-0000-0000343E0000}"/>
    <cellStyle name="Normal 10 3 2 8 2 2 3" xfId="15928" xr:uid="{00000000-0005-0000-0000-0000353E0000}"/>
    <cellStyle name="Normal 10 3 2 8 2 3" xfId="15929" xr:uid="{00000000-0005-0000-0000-0000363E0000}"/>
    <cellStyle name="Normal 10 3 2 8 2 3 2" xfId="15930" xr:uid="{00000000-0005-0000-0000-0000373E0000}"/>
    <cellStyle name="Normal 10 3 2 8 2 3 2 2" xfId="15931" xr:uid="{00000000-0005-0000-0000-0000383E0000}"/>
    <cellStyle name="Normal 10 3 2 8 2 3 3" xfId="15932" xr:uid="{00000000-0005-0000-0000-0000393E0000}"/>
    <cellStyle name="Normal 10 3 2 8 2 4" xfId="15933" xr:uid="{00000000-0005-0000-0000-00003A3E0000}"/>
    <cellStyle name="Normal 10 3 2 8 2 4 2" xfId="15934" xr:uid="{00000000-0005-0000-0000-00003B3E0000}"/>
    <cellStyle name="Normal 10 3 2 8 2 5" xfId="15935" xr:uid="{00000000-0005-0000-0000-00003C3E0000}"/>
    <cellStyle name="Normal 10 3 2 8 3" xfId="15936" xr:uid="{00000000-0005-0000-0000-00003D3E0000}"/>
    <cellStyle name="Normal 10 3 2 8 3 2" xfId="15937" xr:uid="{00000000-0005-0000-0000-00003E3E0000}"/>
    <cellStyle name="Normal 10 3 2 8 3 2 2" xfId="15938" xr:uid="{00000000-0005-0000-0000-00003F3E0000}"/>
    <cellStyle name="Normal 10 3 2 8 3 3" xfId="15939" xr:uid="{00000000-0005-0000-0000-0000403E0000}"/>
    <cellStyle name="Normal 10 3 2 8 4" xfId="15940" xr:uid="{00000000-0005-0000-0000-0000413E0000}"/>
    <cellStyle name="Normal 10 3 2 8 4 2" xfId="15941" xr:uid="{00000000-0005-0000-0000-0000423E0000}"/>
    <cellStyle name="Normal 10 3 2 8 4 2 2" xfId="15942" xr:uid="{00000000-0005-0000-0000-0000433E0000}"/>
    <cellStyle name="Normal 10 3 2 8 4 3" xfId="15943" xr:uid="{00000000-0005-0000-0000-0000443E0000}"/>
    <cellStyle name="Normal 10 3 2 8 5" xfId="15944" xr:uid="{00000000-0005-0000-0000-0000453E0000}"/>
    <cellStyle name="Normal 10 3 2 8 5 2" xfId="15945" xr:uid="{00000000-0005-0000-0000-0000463E0000}"/>
    <cellStyle name="Normal 10 3 2 8 6" xfId="15946" xr:uid="{00000000-0005-0000-0000-0000473E0000}"/>
    <cellStyle name="Normal 10 3 2 8 6 2" xfId="15947" xr:uid="{00000000-0005-0000-0000-0000483E0000}"/>
    <cellStyle name="Normal 10 3 2 8 7" xfId="15948" xr:uid="{00000000-0005-0000-0000-0000493E0000}"/>
    <cellStyle name="Normal 10 3 2 9" xfId="15949" xr:uid="{00000000-0005-0000-0000-00004A3E0000}"/>
    <cellStyle name="Normal 10 3 2 9 2" xfId="15950" xr:uid="{00000000-0005-0000-0000-00004B3E0000}"/>
    <cellStyle name="Normal 10 3 2 9 2 2" xfId="15951" xr:uid="{00000000-0005-0000-0000-00004C3E0000}"/>
    <cellStyle name="Normal 10 3 2 9 2 2 2" xfId="15952" xr:uid="{00000000-0005-0000-0000-00004D3E0000}"/>
    <cellStyle name="Normal 10 3 2 9 2 3" xfId="15953" xr:uid="{00000000-0005-0000-0000-00004E3E0000}"/>
    <cellStyle name="Normal 10 3 2 9 3" xfId="15954" xr:uid="{00000000-0005-0000-0000-00004F3E0000}"/>
    <cellStyle name="Normal 10 3 2 9 3 2" xfId="15955" xr:uid="{00000000-0005-0000-0000-0000503E0000}"/>
    <cellStyle name="Normal 10 3 2 9 3 2 2" xfId="15956" xr:uid="{00000000-0005-0000-0000-0000513E0000}"/>
    <cellStyle name="Normal 10 3 2 9 3 3" xfId="15957" xr:uid="{00000000-0005-0000-0000-0000523E0000}"/>
    <cellStyle name="Normal 10 3 2 9 4" xfId="15958" xr:uid="{00000000-0005-0000-0000-0000533E0000}"/>
    <cellStyle name="Normal 10 3 2 9 4 2" xfId="15959" xr:uid="{00000000-0005-0000-0000-0000543E0000}"/>
    <cellStyle name="Normal 10 3 2 9 5" xfId="15960" xr:uid="{00000000-0005-0000-0000-0000553E0000}"/>
    <cellStyle name="Normal 10 3 3" xfId="15961" xr:uid="{00000000-0005-0000-0000-0000563E0000}"/>
    <cellStyle name="Normal 10 3 3 10" xfId="15962" xr:uid="{00000000-0005-0000-0000-0000573E0000}"/>
    <cellStyle name="Normal 10 3 3 10 2" xfId="15963" xr:uid="{00000000-0005-0000-0000-0000583E0000}"/>
    <cellStyle name="Normal 10 3 3 11" xfId="15964" xr:uid="{00000000-0005-0000-0000-0000593E0000}"/>
    <cellStyle name="Normal 10 3 3 11 2" xfId="15965" xr:uid="{00000000-0005-0000-0000-00005A3E0000}"/>
    <cellStyle name="Normal 10 3 3 12" xfId="15966" xr:uid="{00000000-0005-0000-0000-00005B3E0000}"/>
    <cellStyle name="Normal 10 3 3 2" xfId="15967" xr:uid="{00000000-0005-0000-0000-00005C3E0000}"/>
    <cellStyle name="Normal 10 3 3 2 10" xfId="15968" xr:uid="{00000000-0005-0000-0000-00005D3E0000}"/>
    <cellStyle name="Normal 10 3 3 2 10 2" xfId="15969" xr:uid="{00000000-0005-0000-0000-00005E3E0000}"/>
    <cellStyle name="Normal 10 3 3 2 11" xfId="15970" xr:uid="{00000000-0005-0000-0000-00005F3E0000}"/>
    <cellStyle name="Normal 10 3 3 2 2" xfId="15971" xr:uid="{00000000-0005-0000-0000-0000603E0000}"/>
    <cellStyle name="Normal 10 3 3 2 2 2" xfId="15972" xr:uid="{00000000-0005-0000-0000-0000613E0000}"/>
    <cellStyle name="Normal 10 3 3 2 2 2 2" xfId="15973" xr:uid="{00000000-0005-0000-0000-0000623E0000}"/>
    <cellStyle name="Normal 10 3 3 2 2 2 2 2" xfId="15974" xr:uid="{00000000-0005-0000-0000-0000633E0000}"/>
    <cellStyle name="Normal 10 3 3 2 2 2 2 2 2" xfId="15975" xr:uid="{00000000-0005-0000-0000-0000643E0000}"/>
    <cellStyle name="Normal 10 3 3 2 2 2 2 2 2 2" xfId="15976" xr:uid="{00000000-0005-0000-0000-0000653E0000}"/>
    <cellStyle name="Normal 10 3 3 2 2 2 2 2 3" xfId="15977" xr:uid="{00000000-0005-0000-0000-0000663E0000}"/>
    <cellStyle name="Normal 10 3 3 2 2 2 2 3" xfId="15978" xr:uid="{00000000-0005-0000-0000-0000673E0000}"/>
    <cellStyle name="Normal 10 3 3 2 2 2 2 3 2" xfId="15979" xr:uid="{00000000-0005-0000-0000-0000683E0000}"/>
    <cellStyle name="Normal 10 3 3 2 2 2 2 3 2 2" xfId="15980" xr:uid="{00000000-0005-0000-0000-0000693E0000}"/>
    <cellStyle name="Normal 10 3 3 2 2 2 2 3 3" xfId="15981" xr:uid="{00000000-0005-0000-0000-00006A3E0000}"/>
    <cellStyle name="Normal 10 3 3 2 2 2 2 4" xfId="15982" xr:uid="{00000000-0005-0000-0000-00006B3E0000}"/>
    <cellStyle name="Normal 10 3 3 2 2 2 2 4 2" xfId="15983" xr:uid="{00000000-0005-0000-0000-00006C3E0000}"/>
    <cellStyle name="Normal 10 3 3 2 2 2 2 5" xfId="15984" xr:uid="{00000000-0005-0000-0000-00006D3E0000}"/>
    <cellStyle name="Normal 10 3 3 2 2 2 3" xfId="15985" xr:uid="{00000000-0005-0000-0000-00006E3E0000}"/>
    <cellStyle name="Normal 10 3 3 2 2 2 3 2" xfId="15986" xr:uid="{00000000-0005-0000-0000-00006F3E0000}"/>
    <cellStyle name="Normal 10 3 3 2 2 2 3 2 2" xfId="15987" xr:uid="{00000000-0005-0000-0000-0000703E0000}"/>
    <cellStyle name="Normal 10 3 3 2 2 2 3 3" xfId="15988" xr:uid="{00000000-0005-0000-0000-0000713E0000}"/>
    <cellStyle name="Normal 10 3 3 2 2 2 4" xfId="15989" xr:uid="{00000000-0005-0000-0000-0000723E0000}"/>
    <cellStyle name="Normal 10 3 3 2 2 2 4 2" xfId="15990" xr:uid="{00000000-0005-0000-0000-0000733E0000}"/>
    <cellStyle name="Normal 10 3 3 2 2 2 4 2 2" xfId="15991" xr:uid="{00000000-0005-0000-0000-0000743E0000}"/>
    <cellStyle name="Normal 10 3 3 2 2 2 4 3" xfId="15992" xr:uid="{00000000-0005-0000-0000-0000753E0000}"/>
    <cellStyle name="Normal 10 3 3 2 2 2 5" xfId="15993" xr:uid="{00000000-0005-0000-0000-0000763E0000}"/>
    <cellStyle name="Normal 10 3 3 2 2 2 5 2" xfId="15994" xr:uid="{00000000-0005-0000-0000-0000773E0000}"/>
    <cellStyle name="Normal 10 3 3 2 2 2 6" xfId="15995" xr:uid="{00000000-0005-0000-0000-0000783E0000}"/>
    <cellStyle name="Normal 10 3 3 2 2 2 6 2" xfId="15996" xr:uid="{00000000-0005-0000-0000-0000793E0000}"/>
    <cellStyle name="Normal 10 3 3 2 2 2 7" xfId="15997" xr:uid="{00000000-0005-0000-0000-00007A3E0000}"/>
    <cellStyle name="Normal 10 3 3 2 2 3" xfId="15998" xr:uid="{00000000-0005-0000-0000-00007B3E0000}"/>
    <cellStyle name="Normal 10 3 3 2 2 3 2" xfId="15999" xr:uid="{00000000-0005-0000-0000-00007C3E0000}"/>
    <cellStyle name="Normal 10 3 3 2 2 3 2 2" xfId="16000" xr:uid="{00000000-0005-0000-0000-00007D3E0000}"/>
    <cellStyle name="Normal 10 3 3 2 2 3 2 2 2" xfId="16001" xr:uid="{00000000-0005-0000-0000-00007E3E0000}"/>
    <cellStyle name="Normal 10 3 3 2 2 3 2 3" xfId="16002" xr:uid="{00000000-0005-0000-0000-00007F3E0000}"/>
    <cellStyle name="Normal 10 3 3 2 2 3 3" xfId="16003" xr:uid="{00000000-0005-0000-0000-0000803E0000}"/>
    <cellStyle name="Normal 10 3 3 2 2 3 3 2" xfId="16004" xr:uid="{00000000-0005-0000-0000-0000813E0000}"/>
    <cellStyle name="Normal 10 3 3 2 2 3 3 2 2" xfId="16005" xr:uid="{00000000-0005-0000-0000-0000823E0000}"/>
    <cellStyle name="Normal 10 3 3 2 2 3 3 3" xfId="16006" xr:uid="{00000000-0005-0000-0000-0000833E0000}"/>
    <cellStyle name="Normal 10 3 3 2 2 3 4" xfId="16007" xr:uid="{00000000-0005-0000-0000-0000843E0000}"/>
    <cellStyle name="Normal 10 3 3 2 2 3 4 2" xfId="16008" xr:uid="{00000000-0005-0000-0000-0000853E0000}"/>
    <cellStyle name="Normal 10 3 3 2 2 3 5" xfId="16009" xr:uid="{00000000-0005-0000-0000-0000863E0000}"/>
    <cellStyle name="Normal 10 3 3 2 2 4" xfId="16010" xr:uid="{00000000-0005-0000-0000-0000873E0000}"/>
    <cellStyle name="Normal 10 3 3 2 2 4 2" xfId="16011" xr:uid="{00000000-0005-0000-0000-0000883E0000}"/>
    <cellStyle name="Normal 10 3 3 2 2 4 2 2" xfId="16012" xr:uid="{00000000-0005-0000-0000-0000893E0000}"/>
    <cellStyle name="Normal 10 3 3 2 2 4 3" xfId="16013" xr:uid="{00000000-0005-0000-0000-00008A3E0000}"/>
    <cellStyle name="Normal 10 3 3 2 2 5" xfId="16014" xr:uid="{00000000-0005-0000-0000-00008B3E0000}"/>
    <cellStyle name="Normal 10 3 3 2 2 5 2" xfId="16015" xr:uid="{00000000-0005-0000-0000-00008C3E0000}"/>
    <cellStyle name="Normal 10 3 3 2 2 5 2 2" xfId="16016" xr:uid="{00000000-0005-0000-0000-00008D3E0000}"/>
    <cellStyle name="Normal 10 3 3 2 2 5 3" xfId="16017" xr:uid="{00000000-0005-0000-0000-00008E3E0000}"/>
    <cellStyle name="Normal 10 3 3 2 2 6" xfId="16018" xr:uid="{00000000-0005-0000-0000-00008F3E0000}"/>
    <cellStyle name="Normal 10 3 3 2 2 6 2" xfId="16019" xr:uid="{00000000-0005-0000-0000-0000903E0000}"/>
    <cellStyle name="Normal 10 3 3 2 2 7" xfId="16020" xr:uid="{00000000-0005-0000-0000-0000913E0000}"/>
    <cellStyle name="Normal 10 3 3 2 2 7 2" xfId="16021" xr:uid="{00000000-0005-0000-0000-0000923E0000}"/>
    <cellStyle name="Normal 10 3 3 2 2 8" xfId="16022" xr:uid="{00000000-0005-0000-0000-0000933E0000}"/>
    <cellStyle name="Normal 10 3 3 2 3" xfId="16023" xr:uid="{00000000-0005-0000-0000-0000943E0000}"/>
    <cellStyle name="Normal 10 3 3 2 3 2" xfId="16024" xr:uid="{00000000-0005-0000-0000-0000953E0000}"/>
    <cellStyle name="Normal 10 3 3 2 3 2 2" xfId="16025" xr:uid="{00000000-0005-0000-0000-0000963E0000}"/>
    <cellStyle name="Normal 10 3 3 2 3 2 2 2" xfId="16026" xr:uid="{00000000-0005-0000-0000-0000973E0000}"/>
    <cellStyle name="Normal 10 3 3 2 3 2 2 2 2" xfId="16027" xr:uid="{00000000-0005-0000-0000-0000983E0000}"/>
    <cellStyle name="Normal 10 3 3 2 3 2 2 3" xfId="16028" xr:uid="{00000000-0005-0000-0000-0000993E0000}"/>
    <cellStyle name="Normal 10 3 3 2 3 2 3" xfId="16029" xr:uid="{00000000-0005-0000-0000-00009A3E0000}"/>
    <cellStyle name="Normal 10 3 3 2 3 2 3 2" xfId="16030" xr:uid="{00000000-0005-0000-0000-00009B3E0000}"/>
    <cellStyle name="Normal 10 3 3 2 3 2 3 2 2" xfId="16031" xr:uid="{00000000-0005-0000-0000-00009C3E0000}"/>
    <cellStyle name="Normal 10 3 3 2 3 2 3 3" xfId="16032" xr:uid="{00000000-0005-0000-0000-00009D3E0000}"/>
    <cellStyle name="Normal 10 3 3 2 3 2 4" xfId="16033" xr:uid="{00000000-0005-0000-0000-00009E3E0000}"/>
    <cellStyle name="Normal 10 3 3 2 3 2 4 2" xfId="16034" xr:uid="{00000000-0005-0000-0000-00009F3E0000}"/>
    <cellStyle name="Normal 10 3 3 2 3 2 5" xfId="16035" xr:uid="{00000000-0005-0000-0000-0000A03E0000}"/>
    <cellStyle name="Normal 10 3 3 2 3 3" xfId="16036" xr:uid="{00000000-0005-0000-0000-0000A13E0000}"/>
    <cellStyle name="Normal 10 3 3 2 3 3 2" xfId="16037" xr:uid="{00000000-0005-0000-0000-0000A23E0000}"/>
    <cellStyle name="Normal 10 3 3 2 3 3 2 2" xfId="16038" xr:uid="{00000000-0005-0000-0000-0000A33E0000}"/>
    <cellStyle name="Normal 10 3 3 2 3 3 3" xfId="16039" xr:uid="{00000000-0005-0000-0000-0000A43E0000}"/>
    <cellStyle name="Normal 10 3 3 2 3 4" xfId="16040" xr:uid="{00000000-0005-0000-0000-0000A53E0000}"/>
    <cellStyle name="Normal 10 3 3 2 3 4 2" xfId="16041" xr:uid="{00000000-0005-0000-0000-0000A63E0000}"/>
    <cellStyle name="Normal 10 3 3 2 3 4 2 2" xfId="16042" xr:uid="{00000000-0005-0000-0000-0000A73E0000}"/>
    <cellStyle name="Normal 10 3 3 2 3 4 3" xfId="16043" xr:uid="{00000000-0005-0000-0000-0000A83E0000}"/>
    <cellStyle name="Normal 10 3 3 2 3 5" xfId="16044" xr:uid="{00000000-0005-0000-0000-0000A93E0000}"/>
    <cellStyle name="Normal 10 3 3 2 3 5 2" xfId="16045" xr:uid="{00000000-0005-0000-0000-0000AA3E0000}"/>
    <cellStyle name="Normal 10 3 3 2 3 6" xfId="16046" xr:uid="{00000000-0005-0000-0000-0000AB3E0000}"/>
    <cellStyle name="Normal 10 3 3 2 3 6 2" xfId="16047" xr:uid="{00000000-0005-0000-0000-0000AC3E0000}"/>
    <cellStyle name="Normal 10 3 3 2 3 7" xfId="16048" xr:uid="{00000000-0005-0000-0000-0000AD3E0000}"/>
    <cellStyle name="Normal 10 3 3 2 4" xfId="16049" xr:uid="{00000000-0005-0000-0000-0000AE3E0000}"/>
    <cellStyle name="Normal 10 3 3 2 4 2" xfId="16050" xr:uid="{00000000-0005-0000-0000-0000AF3E0000}"/>
    <cellStyle name="Normal 10 3 3 2 4 2 2" xfId="16051" xr:uid="{00000000-0005-0000-0000-0000B03E0000}"/>
    <cellStyle name="Normal 10 3 3 2 4 2 2 2" xfId="16052" xr:uid="{00000000-0005-0000-0000-0000B13E0000}"/>
    <cellStyle name="Normal 10 3 3 2 4 2 2 2 2" xfId="16053" xr:uid="{00000000-0005-0000-0000-0000B23E0000}"/>
    <cellStyle name="Normal 10 3 3 2 4 2 2 3" xfId="16054" xr:uid="{00000000-0005-0000-0000-0000B33E0000}"/>
    <cellStyle name="Normal 10 3 3 2 4 2 3" xfId="16055" xr:uid="{00000000-0005-0000-0000-0000B43E0000}"/>
    <cellStyle name="Normal 10 3 3 2 4 2 3 2" xfId="16056" xr:uid="{00000000-0005-0000-0000-0000B53E0000}"/>
    <cellStyle name="Normal 10 3 3 2 4 2 3 2 2" xfId="16057" xr:uid="{00000000-0005-0000-0000-0000B63E0000}"/>
    <cellStyle name="Normal 10 3 3 2 4 2 3 3" xfId="16058" xr:uid="{00000000-0005-0000-0000-0000B73E0000}"/>
    <cellStyle name="Normal 10 3 3 2 4 2 4" xfId="16059" xr:uid="{00000000-0005-0000-0000-0000B83E0000}"/>
    <cellStyle name="Normal 10 3 3 2 4 2 4 2" xfId="16060" xr:uid="{00000000-0005-0000-0000-0000B93E0000}"/>
    <cellStyle name="Normal 10 3 3 2 4 2 5" xfId="16061" xr:uid="{00000000-0005-0000-0000-0000BA3E0000}"/>
    <cellStyle name="Normal 10 3 3 2 4 3" xfId="16062" xr:uid="{00000000-0005-0000-0000-0000BB3E0000}"/>
    <cellStyle name="Normal 10 3 3 2 4 3 2" xfId="16063" xr:uid="{00000000-0005-0000-0000-0000BC3E0000}"/>
    <cellStyle name="Normal 10 3 3 2 4 3 2 2" xfId="16064" xr:uid="{00000000-0005-0000-0000-0000BD3E0000}"/>
    <cellStyle name="Normal 10 3 3 2 4 3 3" xfId="16065" xr:uid="{00000000-0005-0000-0000-0000BE3E0000}"/>
    <cellStyle name="Normal 10 3 3 2 4 4" xfId="16066" xr:uid="{00000000-0005-0000-0000-0000BF3E0000}"/>
    <cellStyle name="Normal 10 3 3 2 4 4 2" xfId="16067" xr:uid="{00000000-0005-0000-0000-0000C03E0000}"/>
    <cellStyle name="Normal 10 3 3 2 4 4 2 2" xfId="16068" xr:uid="{00000000-0005-0000-0000-0000C13E0000}"/>
    <cellStyle name="Normal 10 3 3 2 4 4 3" xfId="16069" xr:uid="{00000000-0005-0000-0000-0000C23E0000}"/>
    <cellStyle name="Normal 10 3 3 2 4 5" xfId="16070" xr:uid="{00000000-0005-0000-0000-0000C33E0000}"/>
    <cellStyle name="Normal 10 3 3 2 4 5 2" xfId="16071" xr:uid="{00000000-0005-0000-0000-0000C43E0000}"/>
    <cellStyle name="Normal 10 3 3 2 4 6" xfId="16072" xr:uid="{00000000-0005-0000-0000-0000C53E0000}"/>
    <cellStyle name="Normal 10 3 3 2 4 6 2" xfId="16073" xr:uid="{00000000-0005-0000-0000-0000C63E0000}"/>
    <cellStyle name="Normal 10 3 3 2 4 7" xfId="16074" xr:uid="{00000000-0005-0000-0000-0000C73E0000}"/>
    <cellStyle name="Normal 10 3 3 2 5" xfId="16075" xr:uid="{00000000-0005-0000-0000-0000C83E0000}"/>
    <cellStyle name="Normal 10 3 3 2 5 2" xfId="16076" xr:uid="{00000000-0005-0000-0000-0000C93E0000}"/>
    <cellStyle name="Normal 10 3 3 2 5 2 2" xfId="16077" xr:uid="{00000000-0005-0000-0000-0000CA3E0000}"/>
    <cellStyle name="Normal 10 3 3 2 5 2 2 2" xfId="16078" xr:uid="{00000000-0005-0000-0000-0000CB3E0000}"/>
    <cellStyle name="Normal 10 3 3 2 5 2 3" xfId="16079" xr:uid="{00000000-0005-0000-0000-0000CC3E0000}"/>
    <cellStyle name="Normal 10 3 3 2 5 3" xfId="16080" xr:uid="{00000000-0005-0000-0000-0000CD3E0000}"/>
    <cellStyle name="Normal 10 3 3 2 5 3 2" xfId="16081" xr:uid="{00000000-0005-0000-0000-0000CE3E0000}"/>
    <cellStyle name="Normal 10 3 3 2 5 3 2 2" xfId="16082" xr:uid="{00000000-0005-0000-0000-0000CF3E0000}"/>
    <cellStyle name="Normal 10 3 3 2 5 3 3" xfId="16083" xr:uid="{00000000-0005-0000-0000-0000D03E0000}"/>
    <cellStyle name="Normal 10 3 3 2 5 4" xfId="16084" xr:uid="{00000000-0005-0000-0000-0000D13E0000}"/>
    <cellStyle name="Normal 10 3 3 2 5 4 2" xfId="16085" xr:uid="{00000000-0005-0000-0000-0000D23E0000}"/>
    <cellStyle name="Normal 10 3 3 2 5 5" xfId="16086" xr:uid="{00000000-0005-0000-0000-0000D33E0000}"/>
    <cellStyle name="Normal 10 3 3 2 6" xfId="16087" xr:uid="{00000000-0005-0000-0000-0000D43E0000}"/>
    <cellStyle name="Normal 10 3 3 2 6 2" xfId="16088" xr:uid="{00000000-0005-0000-0000-0000D53E0000}"/>
    <cellStyle name="Normal 10 3 3 2 6 2 2" xfId="16089" xr:uid="{00000000-0005-0000-0000-0000D63E0000}"/>
    <cellStyle name="Normal 10 3 3 2 6 2 2 2" xfId="16090" xr:uid="{00000000-0005-0000-0000-0000D73E0000}"/>
    <cellStyle name="Normal 10 3 3 2 6 2 3" xfId="16091" xr:uid="{00000000-0005-0000-0000-0000D83E0000}"/>
    <cellStyle name="Normal 10 3 3 2 6 3" xfId="16092" xr:uid="{00000000-0005-0000-0000-0000D93E0000}"/>
    <cellStyle name="Normal 10 3 3 2 6 3 2" xfId="16093" xr:uid="{00000000-0005-0000-0000-0000DA3E0000}"/>
    <cellStyle name="Normal 10 3 3 2 6 4" xfId="16094" xr:uid="{00000000-0005-0000-0000-0000DB3E0000}"/>
    <cellStyle name="Normal 10 3 3 2 7" xfId="16095" xr:uid="{00000000-0005-0000-0000-0000DC3E0000}"/>
    <cellStyle name="Normal 10 3 3 2 7 2" xfId="16096" xr:uid="{00000000-0005-0000-0000-0000DD3E0000}"/>
    <cellStyle name="Normal 10 3 3 2 7 2 2" xfId="16097" xr:uid="{00000000-0005-0000-0000-0000DE3E0000}"/>
    <cellStyle name="Normal 10 3 3 2 7 3" xfId="16098" xr:uid="{00000000-0005-0000-0000-0000DF3E0000}"/>
    <cellStyle name="Normal 10 3 3 2 8" xfId="16099" xr:uid="{00000000-0005-0000-0000-0000E03E0000}"/>
    <cellStyle name="Normal 10 3 3 2 8 2" xfId="16100" xr:uid="{00000000-0005-0000-0000-0000E13E0000}"/>
    <cellStyle name="Normal 10 3 3 2 8 2 2" xfId="16101" xr:uid="{00000000-0005-0000-0000-0000E23E0000}"/>
    <cellStyle name="Normal 10 3 3 2 8 3" xfId="16102" xr:uid="{00000000-0005-0000-0000-0000E33E0000}"/>
    <cellStyle name="Normal 10 3 3 2 9" xfId="16103" xr:uid="{00000000-0005-0000-0000-0000E43E0000}"/>
    <cellStyle name="Normal 10 3 3 2 9 2" xfId="16104" xr:uid="{00000000-0005-0000-0000-0000E53E0000}"/>
    <cellStyle name="Normal 10 3 3 3" xfId="16105" xr:uid="{00000000-0005-0000-0000-0000E63E0000}"/>
    <cellStyle name="Normal 10 3 3 3 2" xfId="16106" xr:uid="{00000000-0005-0000-0000-0000E73E0000}"/>
    <cellStyle name="Normal 10 3 3 3 2 2" xfId="16107" xr:uid="{00000000-0005-0000-0000-0000E83E0000}"/>
    <cellStyle name="Normal 10 3 3 3 2 2 2" xfId="16108" xr:uid="{00000000-0005-0000-0000-0000E93E0000}"/>
    <cellStyle name="Normal 10 3 3 3 2 2 2 2" xfId="16109" xr:uid="{00000000-0005-0000-0000-0000EA3E0000}"/>
    <cellStyle name="Normal 10 3 3 3 2 2 2 2 2" xfId="16110" xr:uid="{00000000-0005-0000-0000-0000EB3E0000}"/>
    <cellStyle name="Normal 10 3 3 3 2 2 2 3" xfId="16111" xr:uid="{00000000-0005-0000-0000-0000EC3E0000}"/>
    <cellStyle name="Normal 10 3 3 3 2 2 3" xfId="16112" xr:uid="{00000000-0005-0000-0000-0000ED3E0000}"/>
    <cellStyle name="Normal 10 3 3 3 2 2 3 2" xfId="16113" xr:uid="{00000000-0005-0000-0000-0000EE3E0000}"/>
    <cellStyle name="Normal 10 3 3 3 2 2 3 2 2" xfId="16114" xr:uid="{00000000-0005-0000-0000-0000EF3E0000}"/>
    <cellStyle name="Normal 10 3 3 3 2 2 3 3" xfId="16115" xr:uid="{00000000-0005-0000-0000-0000F03E0000}"/>
    <cellStyle name="Normal 10 3 3 3 2 2 4" xfId="16116" xr:uid="{00000000-0005-0000-0000-0000F13E0000}"/>
    <cellStyle name="Normal 10 3 3 3 2 2 4 2" xfId="16117" xr:uid="{00000000-0005-0000-0000-0000F23E0000}"/>
    <cellStyle name="Normal 10 3 3 3 2 2 5" xfId="16118" xr:uid="{00000000-0005-0000-0000-0000F33E0000}"/>
    <cellStyle name="Normal 10 3 3 3 2 3" xfId="16119" xr:uid="{00000000-0005-0000-0000-0000F43E0000}"/>
    <cellStyle name="Normal 10 3 3 3 2 3 2" xfId="16120" xr:uid="{00000000-0005-0000-0000-0000F53E0000}"/>
    <cellStyle name="Normal 10 3 3 3 2 3 2 2" xfId="16121" xr:uid="{00000000-0005-0000-0000-0000F63E0000}"/>
    <cellStyle name="Normal 10 3 3 3 2 3 3" xfId="16122" xr:uid="{00000000-0005-0000-0000-0000F73E0000}"/>
    <cellStyle name="Normal 10 3 3 3 2 4" xfId="16123" xr:uid="{00000000-0005-0000-0000-0000F83E0000}"/>
    <cellStyle name="Normal 10 3 3 3 2 4 2" xfId="16124" xr:uid="{00000000-0005-0000-0000-0000F93E0000}"/>
    <cellStyle name="Normal 10 3 3 3 2 4 2 2" xfId="16125" xr:uid="{00000000-0005-0000-0000-0000FA3E0000}"/>
    <cellStyle name="Normal 10 3 3 3 2 4 3" xfId="16126" xr:uid="{00000000-0005-0000-0000-0000FB3E0000}"/>
    <cellStyle name="Normal 10 3 3 3 2 5" xfId="16127" xr:uid="{00000000-0005-0000-0000-0000FC3E0000}"/>
    <cellStyle name="Normal 10 3 3 3 2 5 2" xfId="16128" xr:uid="{00000000-0005-0000-0000-0000FD3E0000}"/>
    <cellStyle name="Normal 10 3 3 3 2 6" xfId="16129" xr:uid="{00000000-0005-0000-0000-0000FE3E0000}"/>
    <cellStyle name="Normal 10 3 3 3 2 6 2" xfId="16130" xr:uid="{00000000-0005-0000-0000-0000FF3E0000}"/>
    <cellStyle name="Normal 10 3 3 3 2 7" xfId="16131" xr:uid="{00000000-0005-0000-0000-0000003F0000}"/>
    <cellStyle name="Normal 10 3 3 3 3" xfId="16132" xr:uid="{00000000-0005-0000-0000-0000013F0000}"/>
    <cellStyle name="Normal 10 3 3 3 3 2" xfId="16133" xr:uid="{00000000-0005-0000-0000-0000023F0000}"/>
    <cellStyle name="Normal 10 3 3 3 3 2 2" xfId="16134" xr:uid="{00000000-0005-0000-0000-0000033F0000}"/>
    <cellStyle name="Normal 10 3 3 3 3 2 2 2" xfId="16135" xr:uid="{00000000-0005-0000-0000-0000043F0000}"/>
    <cellStyle name="Normal 10 3 3 3 3 2 3" xfId="16136" xr:uid="{00000000-0005-0000-0000-0000053F0000}"/>
    <cellStyle name="Normal 10 3 3 3 3 3" xfId="16137" xr:uid="{00000000-0005-0000-0000-0000063F0000}"/>
    <cellStyle name="Normal 10 3 3 3 3 3 2" xfId="16138" xr:uid="{00000000-0005-0000-0000-0000073F0000}"/>
    <cellStyle name="Normal 10 3 3 3 3 3 2 2" xfId="16139" xr:uid="{00000000-0005-0000-0000-0000083F0000}"/>
    <cellStyle name="Normal 10 3 3 3 3 3 3" xfId="16140" xr:uid="{00000000-0005-0000-0000-0000093F0000}"/>
    <cellStyle name="Normal 10 3 3 3 3 4" xfId="16141" xr:uid="{00000000-0005-0000-0000-00000A3F0000}"/>
    <cellStyle name="Normal 10 3 3 3 3 4 2" xfId="16142" xr:uid="{00000000-0005-0000-0000-00000B3F0000}"/>
    <cellStyle name="Normal 10 3 3 3 3 5" xfId="16143" xr:uid="{00000000-0005-0000-0000-00000C3F0000}"/>
    <cellStyle name="Normal 10 3 3 3 4" xfId="16144" xr:uid="{00000000-0005-0000-0000-00000D3F0000}"/>
    <cellStyle name="Normal 10 3 3 3 4 2" xfId="16145" xr:uid="{00000000-0005-0000-0000-00000E3F0000}"/>
    <cellStyle name="Normal 10 3 3 3 4 2 2" xfId="16146" xr:uid="{00000000-0005-0000-0000-00000F3F0000}"/>
    <cellStyle name="Normal 10 3 3 3 4 3" xfId="16147" xr:uid="{00000000-0005-0000-0000-0000103F0000}"/>
    <cellStyle name="Normal 10 3 3 3 5" xfId="16148" xr:uid="{00000000-0005-0000-0000-0000113F0000}"/>
    <cellStyle name="Normal 10 3 3 3 5 2" xfId="16149" xr:uid="{00000000-0005-0000-0000-0000123F0000}"/>
    <cellStyle name="Normal 10 3 3 3 5 2 2" xfId="16150" xr:uid="{00000000-0005-0000-0000-0000133F0000}"/>
    <cellStyle name="Normal 10 3 3 3 5 3" xfId="16151" xr:uid="{00000000-0005-0000-0000-0000143F0000}"/>
    <cellStyle name="Normal 10 3 3 3 6" xfId="16152" xr:uid="{00000000-0005-0000-0000-0000153F0000}"/>
    <cellStyle name="Normal 10 3 3 3 6 2" xfId="16153" xr:uid="{00000000-0005-0000-0000-0000163F0000}"/>
    <cellStyle name="Normal 10 3 3 3 7" xfId="16154" xr:uid="{00000000-0005-0000-0000-0000173F0000}"/>
    <cellStyle name="Normal 10 3 3 3 7 2" xfId="16155" xr:uid="{00000000-0005-0000-0000-0000183F0000}"/>
    <cellStyle name="Normal 10 3 3 3 8" xfId="16156" xr:uid="{00000000-0005-0000-0000-0000193F0000}"/>
    <cellStyle name="Normal 10 3 3 4" xfId="16157" xr:uid="{00000000-0005-0000-0000-00001A3F0000}"/>
    <cellStyle name="Normal 10 3 3 4 2" xfId="16158" xr:uid="{00000000-0005-0000-0000-00001B3F0000}"/>
    <cellStyle name="Normal 10 3 3 4 2 2" xfId="16159" xr:uid="{00000000-0005-0000-0000-00001C3F0000}"/>
    <cellStyle name="Normal 10 3 3 4 2 2 2" xfId="16160" xr:uid="{00000000-0005-0000-0000-00001D3F0000}"/>
    <cellStyle name="Normal 10 3 3 4 2 2 2 2" xfId="16161" xr:uid="{00000000-0005-0000-0000-00001E3F0000}"/>
    <cellStyle name="Normal 10 3 3 4 2 2 3" xfId="16162" xr:uid="{00000000-0005-0000-0000-00001F3F0000}"/>
    <cellStyle name="Normal 10 3 3 4 2 3" xfId="16163" xr:uid="{00000000-0005-0000-0000-0000203F0000}"/>
    <cellStyle name="Normal 10 3 3 4 2 3 2" xfId="16164" xr:uid="{00000000-0005-0000-0000-0000213F0000}"/>
    <cellStyle name="Normal 10 3 3 4 2 3 2 2" xfId="16165" xr:uid="{00000000-0005-0000-0000-0000223F0000}"/>
    <cellStyle name="Normal 10 3 3 4 2 3 3" xfId="16166" xr:uid="{00000000-0005-0000-0000-0000233F0000}"/>
    <cellStyle name="Normal 10 3 3 4 2 4" xfId="16167" xr:uid="{00000000-0005-0000-0000-0000243F0000}"/>
    <cellStyle name="Normal 10 3 3 4 2 4 2" xfId="16168" xr:uid="{00000000-0005-0000-0000-0000253F0000}"/>
    <cellStyle name="Normal 10 3 3 4 2 5" xfId="16169" xr:uid="{00000000-0005-0000-0000-0000263F0000}"/>
    <cellStyle name="Normal 10 3 3 4 3" xfId="16170" xr:uid="{00000000-0005-0000-0000-0000273F0000}"/>
    <cellStyle name="Normal 10 3 3 4 3 2" xfId="16171" xr:uid="{00000000-0005-0000-0000-0000283F0000}"/>
    <cellStyle name="Normal 10 3 3 4 3 2 2" xfId="16172" xr:uid="{00000000-0005-0000-0000-0000293F0000}"/>
    <cellStyle name="Normal 10 3 3 4 3 3" xfId="16173" xr:uid="{00000000-0005-0000-0000-00002A3F0000}"/>
    <cellStyle name="Normal 10 3 3 4 4" xfId="16174" xr:uid="{00000000-0005-0000-0000-00002B3F0000}"/>
    <cellStyle name="Normal 10 3 3 4 4 2" xfId="16175" xr:uid="{00000000-0005-0000-0000-00002C3F0000}"/>
    <cellStyle name="Normal 10 3 3 4 4 2 2" xfId="16176" xr:uid="{00000000-0005-0000-0000-00002D3F0000}"/>
    <cellStyle name="Normal 10 3 3 4 4 3" xfId="16177" xr:uid="{00000000-0005-0000-0000-00002E3F0000}"/>
    <cellStyle name="Normal 10 3 3 4 5" xfId="16178" xr:uid="{00000000-0005-0000-0000-00002F3F0000}"/>
    <cellStyle name="Normal 10 3 3 4 5 2" xfId="16179" xr:uid="{00000000-0005-0000-0000-0000303F0000}"/>
    <cellStyle name="Normal 10 3 3 4 6" xfId="16180" xr:uid="{00000000-0005-0000-0000-0000313F0000}"/>
    <cellStyle name="Normal 10 3 3 4 6 2" xfId="16181" xr:uid="{00000000-0005-0000-0000-0000323F0000}"/>
    <cellStyle name="Normal 10 3 3 4 7" xfId="16182" xr:uid="{00000000-0005-0000-0000-0000333F0000}"/>
    <cellStyle name="Normal 10 3 3 5" xfId="16183" xr:uid="{00000000-0005-0000-0000-0000343F0000}"/>
    <cellStyle name="Normal 10 3 3 5 2" xfId="16184" xr:uid="{00000000-0005-0000-0000-0000353F0000}"/>
    <cellStyle name="Normal 10 3 3 5 2 2" xfId="16185" xr:uid="{00000000-0005-0000-0000-0000363F0000}"/>
    <cellStyle name="Normal 10 3 3 5 2 2 2" xfId="16186" xr:uid="{00000000-0005-0000-0000-0000373F0000}"/>
    <cellStyle name="Normal 10 3 3 5 2 2 2 2" xfId="16187" xr:uid="{00000000-0005-0000-0000-0000383F0000}"/>
    <cellStyle name="Normal 10 3 3 5 2 2 3" xfId="16188" xr:uid="{00000000-0005-0000-0000-0000393F0000}"/>
    <cellStyle name="Normal 10 3 3 5 2 3" xfId="16189" xr:uid="{00000000-0005-0000-0000-00003A3F0000}"/>
    <cellStyle name="Normal 10 3 3 5 2 3 2" xfId="16190" xr:uid="{00000000-0005-0000-0000-00003B3F0000}"/>
    <cellStyle name="Normal 10 3 3 5 2 3 2 2" xfId="16191" xr:uid="{00000000-0005-0000-0000-00003C3F0000}"/>
    <cellStyle name="Normal 10 3 3 5 2 3 3" xfId="16192" xr:uid="{00000000-0005-0000-0000-00003D3F0000}"/>
    <cellStyle name="Normal 10 3 3 5 2 4" xfId="16193" xr:uid="{00000000-0005-0000-0000-00003E3F0000}"/>
    <cellStyle name="Normal 10 3 3 5 2 4 2" xfId="16194" xr:uid="{00000000-0005-0000-0000-00003F3F0000}"/>
    <cellStyle name="Normal 10 3 3 5 2 5" xfId="16195" xr:uid="{00000000-0005-0000-0000-0000403F0000}"/>
    <cellStyle name="Normal 10 3 3 5 3" xfId="16196" xr:uid="{00000000-0005-0000-0000-0000413F0000}"/>
    <cellStyle name="Normal 10 3 3 5 3 2" xfId="16197" xr:uid="{00000000-0005-0000-0000-0000423F0000}"/>
    <cellStyle name="Normal 10 3 3 5 3 2 2" xfId="16198" xr:uid="{00000000-0005-0000-0000-0000433F0000}"/>
    <cellStyle name="Normal 10 3 3 5 3 3" xfId="16199" xr:uid="{00000000-0005-0000-0000-0000443F0000}"/>
    <cellStyle name="Normal 10 3 3 5 4" xfId="16200" xr:uid="{00000000-0005-0000-0000-0000453F0000}"/>
    <cellStyle name="Normal 10 3 3 5 4 2" xfId="16201" xr:uid="{00000000-0005-0000-0000-0000463F0000}"/>
    <cellStyle name="Normal 10 3 3 5 4 2 2" xfId="16202" xr:uid="{00000000-0005-0000-0000-0000473F0000}"/>
    <cellStyle name="Normal 10 3 3 5 4 3" xfId="16203" xr:uid="{00000000-0005-0000-0000-0000483F0000}"/>
    <cellStyle name="Normal 10 3 3 5 5" xfId="16204" xr:uid="{00000000-0005-0000-0000-0000493F0000}"/>
    <cellStyle name="Normal 10 3 3 5 5 2" xfId="16205" xr:uid="{00000000-0005-0000-0000-00004A3F0000}"/>
    <cellStyle name="Normal 10 3 3 5 6" xfId="16206" xr:uid="{00000000-0005-0000-0000-00004B3F0000}"/>
    <cellStyle name="Normal 10 3 3 5 6 2" xfId="16207" xr:uid="{00000000-0005-0000-0000-00004C3F0000}"/>
    <cellStyle name="Normal 10 3 3 5 7" xfId="16208" xr:uid="{00000000-0005-0000-0000-00004D3F0000}"/>
    <cellStyle name="Normal 10 3 3 6" xfId="16209" xr:uid="{00000000-0005-0000-0000-00004E3F0000}"/>
    <cellStyle name="Normal 10 3 3 6 2" xfId="16210" xr:uid="{00000000-0005-0000-0000-00004F3F0000}"/>
    <cellStyle name="Normal 10 3 3 6 2 2" xfId="16211" xr:uid="{00000000-0005-0000-0000-0000503F0000}"/>
    <cellStyle name="Normal 10 3 3 6 2 2 2" xfId="16212" xr:uid="{00000000-0005-0000-0000-0000513F0000}"/>
    <cellStyle name="Normal 10 3 3 6 2 3" xfId="16213" xr:uid="{00000000-0005-0000-0000-0000523F0000}"/>
    <cellStyle name="Normal 10 3 3 6 3" xfId="16214" xr:uid="{00000000-0005-0000-0000-0000533F0000}"/>
    <cellStyle name="Normal 10 3 3 6 3 2" xfId="16215" xr:uid="{00000000-0005-0000-0000-0000543F0000}"/>
    <cellStyle name="Normal 10 3 3 6 3 2 2" xfId="16216" xr:uid="{00000000-0005-0000-0000-0000553F0000}"/>
    <cellStyle name="Normal 10 3 3 6 3 3" xfId="16217" xr:uid="{00000000-0005-0000-0000-0000563F0000}"/>
    <cellStyle name="Normal 10 3 3 6 4" xfId="16218" xr:uid="{00000000-0005-0000-0000-0000573F0000}"/>
    <cellStyle name="Normal 10 3 3 6 4 2" xfId="16219" xr:uid="{00000000-0005-0000-0000-0000583F0000}"/>
    <cellStyle name="Normal 10 3 3 6 5" xfId="16220" xr:uid="{00000000-0005-0000-0000-0000593F0000}"/>
    <cellStyle name="Normal 10 3 3 7" xfId="16221" xr:uid="{00000000-0005-0000-0000-00005A3F0000}"/>
    <cellStyle name="Normal 10 3 3 7 2" xfId="16222" xr:uid="{00000000-0005-0000-0000-00005B3F0000}"/>
    <cellStyle name="Normal 10 3 3 7 2 2" xfId="16223" xr:uid="{00000000-0005-0000-0000-00005C3F0000}"/>
    <cellStyle name="Normal 10 3 3 7 2 2 2" xfId="16224" xr:uid="{00000000-0005-0000-0000-00005D3F0000}"/>
    <cellStyle name="Normal 10 3 3 7 2 3" xfId="16225" xr:uid="{00000000-0005-0000-0000-00005E3F0000}"/>
    <cellStyle name="Normal 10 3 3 7 3" xfId="16226" xr:uid="{00000000-0005-0000-0000-00005F3F0000}"/>
    <cellStyle name="Normal 10 3 3 7 3 2" xfId="16227" xr:uid="{00000000-0005-0000-0000-0000603F0000}"/>
    <cellStyle name="Normal 10 3 3 7 4" xfId="16228" xr:uid="{00000000-0005-0000-0000-0000613F0000}"/>
    <cellStyle name="Normal 10 3 3 8" xfId="16229" xr:uid="{00000000-0005-0000-0000-0000623F0000}"/>
    <cellStyle name="Normal 10 3 3 8 2" xfId="16230" xr:uid="{00000000-0005-0000-0000-0000633F0000}"/>
    <cellStyle name="Normal 10 3 3 8 2 2" xfId="16231" xr:uid="{00000000-0005-0000-0000-0000643F0000}"/>
    <cellStyle name="Normal 10 3 3 8 3" xfId="16232" xr:uid="{00000000-0005-0000-0000-0000653F0000}"/>
    <cellStyle name="Normal 10 3 3 9" xfId="16233" xr:uid="{00000000-0005-0000-0000-0000663F0000}"/>
    <cellStyle name="Normal 10 3 3 9 2" xfId="16234" xr:uid="{00000000-0005-0000-0000-0000673F0000}"/>
    <cellStyle name="Normal 10 3 3 9 2 2" xfId="16235" xr:uid="{00000000-0005-0000-0000-0000683F0000}"/>
    <cellStyle name="Normal 10 3 3 9 3" xfId="16236" xr:uid="{00000000-0005-0000-0000-0000693F0000}"/>
    <cellStyle name="Normal 10 3 4" xfId="16237" xr:uid="{00000000-0005-0000-0000-00006A3F0000}"/>
    <cellStyle name="Normal 10 3 4 10" xfId="16238" xr:uid="{00000000-0005-0000-0000-00006B3F0000}"/>
    <cellStyle name="Normal 10 3 4 10 2" xfId="16239" xr:uid="{00000000-0005-0000-0000-00006C3F0000}"/>
    <cellStyle name="Normal 10 3 4 11" xfId="16240" xr:uid="{00000000-0005-0000-0000-00006D3F0000}"/>
    <cellStyle name="Normal 10 3 4 2" xfId="16241" xr:uid="{00000000-0005-0000-0000-00006E3F0000}"/>
    <cellStyle name="Normal 10 3 4 2 2" xfId="16242" xr:uid="{00000000-0005-0000-0000-00006F3F0000}"/>
    <cellStyle name="Normal 10 3 4 2 2 2" xfId="16243" xr:uid="{00000000-0005-0000-0000-0000703F0000}"/>
    <cellStyle name="Normal 10 3 4 2 2 2 2" xfId="16244" xr:uid="{00000000-0005-0000-0000-0000713F0000}"/>
    <cellStyle name="Normal 10 3 4 2 2 2 2 2" xfId="16245" xr:uid="{00000000-0005-0000-0000-0000723F0000}"/>
    <cellStyle name="Normal 10 3 4 2 2 2 2 2 2" xfId="16246" xr:uid="{00000000-0005-0000-0000-0000733F0000}"/>
    <cellStyle name="Normal 10 3 4 2 2 2 2 3" xfId="16247" xr:uid="{00000000-0005-0000-0000-0000743F0000}"/>
    <cellStyle name="Normal 10 3 4 2 2 2 3" xfId="16248" xr:uid="{00000000-0005-0000-0000-0000753F0000}"/>
    <cellStyle name="Normal 10 3 4 2 2 2 3 2" xfId="16249" xr:uid="{00000000-0005-0000-0000-0000763F0000}"/>
    <cellStyle name="Normal 10 3 4 2 2 2 3 2 2" xfId="16250" xr:uid="{00000000-0005-0000-0000-0000773F0000}"/>
    <cellStyle name="Normal 10 3 4 2 2 2 3 3" xfId="16251" xr:uid="{00000000-0005-0000-0000-0000783F0000}"/>
    <cellStyle name="Normal 10 3 4 2 2 2 4" xfId="16252" xr:uid="{00000000-0005-0000-0000-0000793F0000}"/>
    <cellStyle name="Normal 10 3 4 2 2 2 4 2" xfId="16253" xr:uid="{00000000-0005-0000-0000-00007A3F0000}"/>
    <cellStyle name="Normal 10 3 4 2 2 2 5" xfId="16254" xr:uid="{00000000-0005-0000-0000-00007B3F0000}"/>
    <cellStyle name="Normal 10 3 4 2 2 3" xfId="16255" xr:uid="{00000000-0005-0000-0000-00007C3F0000}"/>
    <cellStyle name="Normal 10 3 4 2 2 3 2" xfId="16256" xr:uid="{00000000-0005-0000-0000-00007D3F0000}"/>
    <cellStyle name="Normal 10 3 4 2 2 3 2 2" xfId="16257" xr:uid="{00000000-0005-0000-0000-00007E3F0000}"/>
    <cellStyle name="Normal 10 3 4 2 2 3 3" xfId="16258" xr:uid="{00000000-0005-0000-0000-00007F3F0000}"/>
    <cellStyle name="Normal 10 3 4 2 2 4" xfId="16259" xr:uid="{00000000-0005-0000-0000-0000803F0000}"/>
    <cellStyle name="Normal 10 3 4 2 2 4 2" xfId="16260" xr:uid="{00000000-0005-0000-0000-0000813F0000}"/>
    <cellStyle name="Normal 10 3 4 2 2 4 2 2" xfId="16261" xr:uid="{00000000-0005-0000-0000-0000823F0000}"/>
    <cellStyle name="Normal 10 3 4 2 2 4 3" xfId="16262" xr:uid="{00000000-0005-0000-0000-0000833F0000}"/>
    <cellStyle name="Normal 10 3 4 2 2 5" xfId="16263" xr:uid="{00000000-0005-0000-0000-0000843F0000}"/>
    <cellStyle name="Normal 10 3 4 2 2 5 2" xfId="16264" xr:uid="{00000000-0005-0000-0000-0000853F0000}"/>
    <cellStyle name="Normal 10 3 4 2 2 6" xfId="16265" xr:uid="{00000000-0005-0000-0000-0000863F0000}"/>
    <cellStyle name="Normal 10 3 4 2 2 6 2" xfId="16266" xr:uid="{00000000-0005-0000-0000-0000873F0000}"/>
    <cellStyle name="Normal 10 3 4 2 2 7" xfId="16267" xr:uid="{00000000-0005-0000-0000-0000883F0000}"/>
    <cellStyle name="Normal 10 3 4 2 3" xfId="16268" xr:uid="{00000000-0005-0000-0000-0000893F0000}"/>
    <cellStyle name="Normal 10 3 4 2 3 2" xfId="16269" xr:uid="{00000000-0005-0000-0000-00008A3F0000}"/>
    <cellStyle name="Normal 10 3 4 2 3 2 2" xfId="16270" xr:uid="{00000000-0005-0000-0000-00008B3F0000}"/>
    <cellStyle name="Normal 10 3 4 2 3 2 2 2" xfId="16271" xr:uid="{00000000-0005-0000-0000-00008C3F0000}"/>
    <cellStyle name="Normal 10 3 4 2 3 2 3" xfId="16272" xr:uid="{00000000-0005-0000-0000-00008D3F0000}"/>
    <cellStyle name="Normal 10 3 4 2 3 3" xfId="16273" xr:uid="{00000000-0005-0000-0000-00008E3F0000}"/>
    <cellStyle name="Normal 10 3 4 2 3 3 2" xfId="16274" xr:uid="{00000000-0005-0000-0000-00008F3F0000}"/>
    <cellStyle name="Normal 10 3 4 2 3 3 2 2" xfId="16275" xr:uid="{00000000-0005-0000-0000-0000903F0000}"/>
    <cellStyle name="Normal 10 3 4 2 3 3 3" xfId="16276" xr:uid="{00000000-0005-0000-0000-0000913F0000}"/>
    <cellStyle name="Normal 10 3 4 2 3 4" xfId="16277" xr:uid="{00000000-0005-0000-0000-0000923F0000}"/>
    <cellStyle name="Normal 10 3 4 2 3 4 2" xfId="16278" xr:uid="{00000000-0005-0000-0000-0000933F0000}"/>
    <cellStyle name="Normal 10 3 4 2 3 5" xfId="16279" xr:uid="{00000000-0005-0000-0000-0000943F0000}"/>
    <cellStyle name="Normal 10 3 4 2 4" xfId="16280" xr:uid="{00000000-0005-0000-0000-0000953F0000}"/>
    <cellStyle name="Normal 10 3 4 2 4 2" xfId="16281" xr:uid="{00000000-0005-0000-0000-0000963F0000}"/>
    <cellStyle name="Normal 10 3 4 2 4 2 2" xfId="16282" xr:uid="{00000000-0005-0000-0000-0000973F0000}"/>
    <cellStyle name="Normal 10 3 4 2 4 3" xfId="16283" xr:uid="{00000000-0005-0000-0000-0000983F0000}"/>
    <cellStyle name="Normal 10 3 4 2 5" xfId="16284" xr:uid="{00000000-0005-0000-0000-0000993F0000}"/>
    <cellStyle name="Normal 10 3 4 2 5 2" xfId="16285" xr:uid="{00000000-0005-0000-0000-00009A3F0000}"/>
    <cellStyle name="Normal 10 3 4 2 5 2 2" xfId="16286" xr:uid="{00000000-0005-0000-0000-00009B3F0000}"/>
    <cellStyle name="Normal 10 3 4 2 5 3" xfId="16287" xr:uid="{00000000-0005-0000-0000-00009C3F0000}"/>
    <cellStyle name="Normal 10 3 4 2 6" xfId="16288" xr:uid="{00000000-0005-0000-0000-00009D3F0000}"/>
    <cellStyle name="Normal 10 3 4 2 6 2" xfId="16289" xr:uid="{00000000-0005-0000-0000-00009E3F0000}"/>
    <cellStyle name="Normal 10 3 4 2 7" xfId="16290" xr:uid="{00000000-0005-0000-0000-00009F3F0000}"/>
    <cellStyle name="Normal 10 3 4 2 7 2" xfId="16291" xr:uid="{00000000-0005-0000-0000-0000A03F0000}"/>
    <cellStyle name="Normal 10 3 4 2 8" xfId="16292" xr:uid="{00000000-0005-0000-0000-0000A13F0000}"/>
    <cellStyle name="Normal 10 3 4 3" xfId="16293" xr:uid="{00000000-0005-0000-0000-0000A23F0000}"/>
    <cellStyle name="Normal 10 3 4 3 2" xfId="16294" xr:uid="{00000000-0005-0000-0000-0000A33F0000}"/>
    <cellStyle name="Normal 10 3 4 3 2 2" xfId="16295" xr:uid="{00000000-0005-0000-0000-0000A43F0000}"/>
    <cellStyle name="Normal 10 3 4 3 2 2 2" xfId="16296" xr:uid="{00000000-0005-0000-0000-0000A53F0000}"/>
    <cellStyle name="Normal 10 3 4 3 2 2 2 2" xfId="16297" xr:uid="{00000000-0005-0000-0000-0000A63F0000}"/>
    <cellStyle name="Normal 10 3 4 3 2 2 3" xfId="16298" xr:uid="{00000000-0005-0000-0000-0000A73F0000}"/>
    <cellStyle name="Normal 10 3 4 3 2 3" xfId="16299" xr:uid="{00000000-0005-0000-0000-0000A83F0000}"/>
    <cellStyle name="Normal 10 3 4 3 2 3 2" xfId="16300" xr:uid="{00000000-0005-0000-0000-0000A93F0000}"/>
    <cellStyle name="Normal 10 3 4 3 2 3 2 2" xfId="16301" xr:uid="{00000000-0005-0000-0000-0000AA3F0000}"/>
    <cellStyle name="Normal 10 3 4 3 2 3 3" xfId="16302" xr:uid="{00000000-0005-0000-0000-0000AB3F0000}"/>
    <cellStyle name="Normal 10 3 4 3 2 4" xfId="16303" xr:uid="{00000000-0005-0000-0000-0000AC3F0000}"/>
    <cellStyle name="Normal 10 3 4 3 2 4 2" xfId="16304" xr:uid="{00000000-0005-0000-0000-0000AD3F0000}"/>
    <cellStyle name="Normal 10 3 4 3 2 5" xfId="16305" xr:uid="{00000000-0005-0000-0000-0000AE3F0000}"/>
    <cellStyle name="Normal 10 3 4 3 3" xfId="16306" xr:uid="{00000000-0005-0000-0000-0000AF3F0000}"/>
    <cellStyle name="Normal 10 3 4 3 3 2" xfId="16307" xr:uid="{00000000-0005-0000-0000-0000B03F0000}"/>
    <cellStyle name="Normal 10 3 4 3 3 2 2" xfId="16308" xr:uid="{00000000-0005-0000-0000-0000B13F0000}"/>
    <cellStyle name="Normal 10 3 4 3 3 3" xfId="16309" xr:uid="{00000000-0005-0000-0000-0000B23F0000}"/>
    <cellStyle name="Normal 10 3 4 3 4" xfId="16310" xr:uid="{00000000-0005-0000-0000-0000B33F0000}"/>
    <cellStyle name="Normal 10 3 4 3 4 2" xfId="16311" xr:uid="{00000000-0005-0000-0000-0000B43F0000}"/>
    <cellStyle name="Normal 10 3 4 3 4 2 2" xfId="16312" xr:uid="{00000000-0005-0000-0000-0000B53F0000}"/>
    <cellStyle name="Normal 10 3 4 3 4 3" xfId="16313" xr:uid="{00000000-0005-0000-0000-0000B63F0000}"/>
    <cellStyle name="Normal 10 3 4 3 5" xfId="16314" xr:uid="{00000000-0005-0000-0000-0000B73F0000}"/>
    <cellStyle name="Normal 10 3 4 3 5 2" xfId="16315" xr:uid="{00000000-0005-0000-0000-0000B83F0000}"/>
    <cellStyle name="Normal 10 3 4 3 6" xfId="16316" xr:uid="{00000000-0005-0000-0000-0000B93F0000}"/>
    <cellStyle name="Normal 10 3 4 3 6 2" xfId="16317" xr:uid="{00000000-0005-0000-0000-0000BA3F0000}"/>
    <cellStyle name="Normal 10 3 4 3 7" xfId="16318" xr:uid="{00000000-0005-0000-0000-0000BB3F0000}"/>
    <cellStyle name="Normal 10 3 4 4" xfId="16319" xr:uid="{00000000-0005-0000-0000-0000BC3F0000}"/>
    <cellStyle name="Normal 10 3 4 4 2" xfId="16320" xr:uid="{00000000-0005-0000-0000-0000BD3F0000}"/>
    <cellStyle name="Normal 10 3 4 4 2 2" xfId="16321" xr:uid="{00000000-0005-0000-0000-0000BE3F0000}"/>
    <cellStyle name="Normal 10 3 4 4 2 2 2" xfId="16322" xr:uid="{00000000-0005-0000-0000-0000BF3F0000}"/>
    <cellStyle name="Normal 10 3 4 4 2 2 2 2" xfId="16323" xr:uid="{00000000-0005-0000-0000-0000C03F0000}"/>
    <cellStyle name="Normal 10 3 4 4 2 2 3" xfId="16324" xr:uid="{00000000-0005-0000-0000-0000C13F0000}"/>
    <cellStyle name="Normal 10 3 4 4 2 3" xfId="16325" xr:uid="{00000000-0005-0000-0000-0000C23F0000}"/>
    <cellStyle name="Normal 10 3 4 4 2 3 2" xfId="16326" xr:uid="{00000000-0005-0000-0000-0000C33F0000}"/>
    <cellStyle name="Normal 10 3 4 4 2 3 2 2" xfId="16327" xr:uid="{00000000-0005-0000-0000-0000C43F0000}"/>
    <cellStyle name="Normal 10 3 4 4 2 3 3" xfId="16328" xr:uid="{00000000-0005-0000-0000-0000C53F0000}"/>
    <cellStyle name="Normal 10 3 4 4 2 4" xfId="16329" xr:uid="{00000000-0005-0000-0000-0000C63F0000}"/>
    <cellStyle name="Normal 10 3 4 4 2 4 2" xfId="16330" xr:uid="{00000000-0005-0000-0000-0000C73F0000}"/>
    <cellStyle name="Normal 10 3 4 4 2 5" xfId="16331" xr:uid="{00000000-0005-0000-0000-0000C83F0000}"/>
    <cellStyle name="Normal 10 3 4 4 3" xfId="16332" xr:uid="{00000000-0005-0000-0000-0000C93F0000}"/>
    <cellStyle name="Normal 10 3 4 4 3 2" xfId="16333" xr:uid="{00000000-0005-0000-0000-0000CA3F0000}"/>
    <cellStyle name="Normal 10 3 4 4 3 2 2" xfId="16334" xr:uid="{00000000-0005-0000-0000-0000CB3F0000}"/>
    <cellStyle name="Normal 10 3 4 4 3 3" xfId="16335" xr:uid="{00000000-0005-0000-0000-0000CC3F0000}"/>
    <cellStyle name="Normal 10 3 4 4 4" xfId="16336" xr:uid="{00000000-0005-0000-0000-0000CD3F0000}"/>
    <cellStyle name="Normal 10 3 4 4 4 2" xfId="16337" xr:uid="{00000000-0005-0000-0000-0000CE3F0000}"/>
    <cellStyle name="Normal 10 3 4 4 4 2 2" xfId="16338" xr:uid="{00000000-0005-0000-0000-0000CF3F0000}"/>
    <cellStyle name="Normal 10 3 4 4 4 3" xfId="16339" xr:uid="{00000000-0005-0000-0000-0000D03F0000}"/>
    <cellStyle name="Normal 10 3 4 4 5" xfId="16340" xr:uid="{00000000-0005-0000-0000-0000D13F0000}"/>
    <cellStyle name="Normal 10 3 4 4 5 2" xfId="16341" xr:uid="{00000000-0005-0000-0000-0000D23F0000}"/>
    <cellStyle name="Normal 10 3 4 4 6" xfId="16342" xr:uid="{00000000-0005-0000-0000-0000D33F0000}"/>
    <cellStyle name="Normal 10 3 4 4 6 2" xfId="16343" xr:uid="{00000000-0005-0000-0000-0000D43F0000}"/>
    <cellStyle name="Normal 10 3 4 4 7" xfId="16344" xr:uid="{00000000-0005-0000-0000-0000D53F0000}"/>
    <cellStyle name="Normal 10 3 4 5" xfId="16345" xr:uid="{00000000-0005-0000-0000-0000D63F0000}"/>
    <cellStyle name="Normal 10 3 4 5 2" xfId="16346" xr:uid="{00000000-0005-0000-0000-0000D73F0000}"/>
    <cellStyle name="Normal 10 3 4 5 2 2" xfId="16347" xr:uid="{00000000-0005-0000-0000-0000D83F0000}"/>
    <cellStyle name="Normal 10 3 4 5 2 2 2" xfId="16348" xr:uid="{00000000-0005-0000-0000-0000D93F0000}"/>
    <cellStyle name="Normal 10 3 4 5 2 3" xfId="16349" xr:uid="{00000000-0005-0000-0000-0000DA3F0000}"/>
    <cellStyle name="Normal 10 3 4 5 3" xfId="16350" xr:uid="{00000000-0005-0000-0000-0000DB3F0000}"/>
    <cellStyle name="Normal 10 3 4 5 3 2" xfId="16351" xr:uid="{00000000-0005-0000-0000-0000DC3F0000}"/>
    <cellStyle name="Normal 10 3 4 5 3 2 2" xfId="16352" xr:uid="{00000000-0005-0000-0000-0000DD3F0000}"/>
    <cellStyle name="Normal 10 3 4 5 3 3" xfId="16353" xr:uid="{00000000-0005-0000-0000-0000DE3F0000}"/>
    <cellStyle name="Normal 10 3 4 5 4" xfId="16354" xr:uid="{00000000-0005-0000-0000-0000DF3F0000}"/>
    <cellStyle name="Normal 10 3 4 5 4 2" xfId="16355" xr:uid="{00000000-0005-0000-0000-0000E03F0000}"/>
    <cellStyle name="Normal 10 3 4 5 5" xfId="16356" xr:uid="{00000000-0005-0000-0000-0000E13F0000}"/>
    <cellStyle name="Normal 10 3 4 6" xfId="16357" xr:uid="{00000000-0005-0000-0000-0000E23F0000}"/>
    <cellStyle name="Normal 10 3 4 6 2" xfId="16358" xr:uid="{00000000-0005-0000-0000-0000E33F0000}"/>
    <cellStyle name="Normal 10 3 4 6 2 2" xfId="16359" xr:uid="{00000000-0005-0000-0000-0000E43F0000}"/>
    <cellStyle name="Normal 10 3 4 6 2 2 2" xfId="16360" xr:uid="{00000000-0005-0000-0000-0000E53F0000}"/>
    <cellStyle name="Normal 10 3 4 6 2 3" xfId="16361" xr:uid="{00000000-0005-0000-0000-0000E63F0000}"/>
    <cellStyle name="Normal 10 3 4 6 3" xfId="16362" xr:uid="{00000000-0005-0000-0000-0000E73F0000}"/>
    <cellStyle name="Normal 10 3 4 6 3 2" xfId="16363" xr:uid="{00000000-0005-0000-0000-0000E83F0000}"/>
    <cellStyle name="Normal 10 3 4 6 4" xfId="16364" xr:uid="{00000000-0005-0000-0000-0000E93F0000}"/>
    <cellStyle name="Normal 10 3 4 7" xfId="16365" xr:uid="{00000000-0005-0000-0000-0000EA3F0000}"/>
    <cellStyle name="Normal 10 3 4 7 2" xfId="16366" xr:uid="{00000000-0005-0000-0000-0000EB3F0000}"/>
    <cellStyle name="Normal 10 3 4 7 2 2" xfId="16367" xr:uid="{00000000-0005-0000-0000-0000EC3F0000}"/>
    <cellStyle name="Normal 10 3 4 7 3" xfId="16368" xr:uid="{00000000-0005-0000-0000-0000ED3F0000}"/>
    <cellStyle name="Normal 10 3 4 8" xfId="16369" xr:uid="{00000000-0005-0000-0000-0000EE3F0000}"/>
    <cellStyle name="Normal 10 3 4 8 2" xfId="16370" xr:uid="{00000000-0005-0000-0000-0000EF3F0000}"/>
    <cellStyle name="Normal 10 3 4 8 2 2" xfId="16371" xr:uid="{00000000-0005-0000-0000-0000F03F0000}"/>
    <cellStyle name="Normal 10 3 4 8 3" xfId="16372" xr:uid="{00000000-0005-0000-0000-0000F13F0000}"/>
    <cellStyle name="Normal 10 3 4 9" xfId="16373" xr:uid="{00000000-0005-0000-0000-0000F23F0000}"/>
    <cellStyle name="Normal 10 3 4 9 2" xfId="16374" xr:uid="{00000000-0005-0000-0000-0000F33F0000}"/>
    <cellStyle name="Normal 10 3 5" xfId="16375" xr:uid="{00000000-0005-0000-0000-0000F43F0000}"/>
    <cellStyle name="Normal 10 3 5 10" xfId="16376" xr:uid="{00000000-0005-0000-0000-0000F53F0000}"/>
    <cellStyle name="Normal 10 3 5 10 2" xfId="16377" xr:uid="{00000000-0005-0000-0000-0000F63F0000}"/>
    <cellStyle name="Normal 10 3 5 11" xfId="16378" xr:uid="{00000000-0005-0000-0000-0000F73F0000}"/>
    <cellStyle name="Normal 10 3 5 2" xfId="16379" xr:uid="{00000000-0005-0000-0000-0000F83F0000}"/>
    <cellStyle name="Normal 10 3 5 2 2" xfId="16380" xr:uid="{00000000-0005-0000-0000-0000F93F0000}"/>
    <cellStyle name="Normal 10 3 5 2 2 2" xfId="16381" xr:uid="{00000000-0005-0000-0000-0000FA3F0000}"/>
    <cellStyle name="Normal 10 3 5 2 2 2 2" xfId="16382" xr:uid="{00000000-0005-0000-0000-0000FB3F0000}"/>
    <cellStyle name="Normal 10 3 5 2 2 2 2 2" xfId="16383" xr:uid="{00000000-0005-0000-0000-0000FC3F0000}"/>
    <cellStyle name="Normal 10 3 5 2 2 2 2 2 2" xfId="16384" xr:uid="{00000000-0005-0000-0000-0000FD3F0000}"/>
    <cellStyle name="Normal 10 3 5 2 2 2 2 3" xfId="16385" xr:uid="{00000000-0005-0000-0000-0000FE3F0000}"/>
    <cellStyle name="Normal 10 3 5 2 2 2 3" xfId="16386" xr:uid="{00000000-0005-0000-0000-0000FF3F0000}"/>
    <cellStyle name="Normal 10 3 5 2 2 2 3 2" xfId="16387" xr:uid="{00000000-0005-0000-0000-000000400000}"/>
    <cellStyle name="Normal 10 3 5 2 2 2 3 2 2" xfId="16388" xr:uid="{00000000-0005-0000-0000-000001400000}"/>
    <cellStyle name="Normal 10 3 5 2 2 2 3 3" xfId="16389" xr:uid="{00000000-0005-0000-0000-000002400000}"/>
    <cellStyle name="Normal 10 3 5 2 2 2 4" xfId="16390" xr:uid="{00000000-0005-0000-0000-000003400000}"/>
    <cellStyle name="Normal 10 3 5 2 2 2 4 2" xfId="16391" xr:uid="{00000000-0005-0000-0000-000004400000}"/>
    <cellStyle name="Normal 10 3 5 2 2 2 5" xfId="16392" xr:uid="{00000000-0005-0000-0000-000005400000}"/>
    <cellStyle name="Normal 10 3 5 2 2 3" xfId="16393" xr:uid="{00000000-0005-0000-0000-000006400000}"/>
    <cellStyle name="Normal 10 3 5 2 2 3 2" xfId="16394" xr:uid="{00000000-0005-0000-0000-000007400000}"/>
    <cellStyle name="Normal 10 3 5 2 2 3 2 2" xfId="16395" xr:uid="{00000000-0005-0000-0000-000008400000}"/>
    <cellStyle name="Normal 10 3 5 2 2 3 3" xfId="16396" xr:uid="{00000000-0005-0000-0000-000009400000}"/>
    <cellStyle name="Normal 10 3 5 2 2 4" xfId="16397" xr:uid="{00000000-0005-0000-0000-00000A400000}"/>
    <cellStyle name="Normal 10 3 5 2 2 4 2" xfId="16398" xr:uid="{00000000-0005-0000-0000-00000B400000}"/>
    <cellStyle name="Normal 10 3 5 2 2 4 2 2" xfId="16399" xr:uid="{00000000-0005-0000-0000-00000C400000}"/>
    <cellStyle name="Normal 10 3 5 2 2 4 3" xfId="16400" xr:uid="{00000000-0005-0000-0000-00000D400000}"/>
    <cellStyle name="Normal 10 3 5 2 2 5" xfId="16401" xr:uid="{00000000-0005-0000-0000-00000E400000}"/>
    <cellStyle name="Normal 10 3 5 2 2 5 2" xfId="16402" xr:uid="{00000000-0005-0000-0000-00000F400000}"/>
    <cellStyle name="Normal 10 3 5 2 2 6" xfId="16403" xr:uid="{00000000-0005-0000-0000-000010400000}"/>
    <cellStyle name="Normal 10 3 5 2 2 6 2" xfId="16404" xr:uid="{00000000-0005-0000-0000-000011400000}"/>
    <cellStyle name="Normal 10 3 5 2 2 7" xfId="16405" xr:uid="{00000000-0005-0000-0000-000012400000}"/>
    <cellStyle name="Normal 10 3 5 2 3" xfId="16406" xr:uid="{00000000-0005-0000-0000-000013400000}"/>
    <cellStyle name="Normal 10 3 5 2 3 2" xfId="16407" xr:uid="{00000000-0005-0000-0000-000014400000}"/>
    <cellStyle name="Normal 10 3 5 2 3 2 2" xfId="16408" xr:uid="{00000000-0005-0000-0000-000015400000}"/>
    <cellStyle name="Normal 10 3 5 2 3 2 2 2" xfId="16409" xr:uid="{00000000-0005-0000-0000-000016400000}"/>
    <cellStyle name="Normal 10 3 5 2 3 2 3" xfId="16410" xr:uid="{00000000-0005-0000-0000-000017400000}"/>
    <cellStyle name="Normal 10 3 5 2 3 3" xfId="16411" xr:uid="{00000000-0005-0000-0000-000018400000}"/>
    <cellStyle name="Normal 10 3 5 2 3 3 2" xfId="16412" xr:uid="{00000000-0005-0000-0000-000019400000}"/>
    <cellStyle name="Normal 10 3 5 2 3 3 2 2" xfId="16413" xr:uid="{00000000-0005-0000-0000-00001A400000}"/>
    <cellStyle name="Normal 10 3 5 2 3 3 3" xfId="16414" xr:uid="{00000000-0005-0000-0000-00001B400000}"/>
    <cellStyle name="Normal 10 3 5 2 3 4" xfId="16415" xr:uid="{00000000-0005-0000-0000-00001C400000}"/>
    <cellStyle name="Normal 10 3 5 2 3 4 2" xfId="16416" xr:uid="{00000000-0005-0000-0000-00001D400000}"/>
    <cellStyle name="Normal 10 3 5 2 3 5" xfId="16417" xr:uid="{00000000-0005-0000-0000-00001E400000}"/>
    <cellStyle name="Normal 10 3 5 2 4" xfId="16418" xr:uid="{00000000-0005-0000-0000-00001F400000}"/>
    <cellStyle name="Normal 10 3 5 2 4 2" xfId="16419" xr:uid="{00000000-0005-0000-0000-000020400000}"/>
    <cellStyle name="Normal 10 3 5 2 4 2 2" xfId="16420" xr:uid="{00000000-0005-0000-0000-000021400000}"/>
    <cellStyle name="Normal 10 3 5 2 4 3" xfId="16421" xr:uid="{00000000-0005-0000-0000-000022400000}"/>
    <cellStyle name="Normal 10 3 5 2 5" xfId="16422" xr:uid="{00000000-0005-0000-0000-000023400000}"/>
    <cellStyle name="Normal 10 3 5 2 5 2" xfId="16423" xr:uid="{00000000-0005-0000-0000-000024400000}"/>
    <cellStyle name="Normal 10 3 5 2 5 2 2" xfId="16424" xr:uid="{00000000-0005-0000-0000-000025400000}"/>
    <cellStyle name="Normal 10 3 5 2 5 3" xfId="16425" xr:uid="{00000000-0005-0000-0000-000026400000}"/>
    <cellStyle name="Normal 10 3 5 2 6" xfId="16426" xr:uid="{00000000-0005-0000-0000-000027400000}"/>
    <cellStyle name="Normal 10 3 5 2 6 2" xfId="16427" xr:uid="{00000000-0005-0000-0000-000028400000}"/>
    <cellStyle name="Normal 10 3 5 2 7" xfId="16428" xr:uid="{00000000-0005-0000-0000-000029400000}"/>
    <cellStyle name="Normal 10 3 5 2 7 2" xfId="16429" xr:uid="{00000000-0005-0000-0000-00002A400000}"/>
    <cellStyle name="Normal 10 3 5 2 8" xfId="16430" xr:uid="{00000000-0005-0000-0000-00002B400000}"/>
    <cellStyle name="Normal 10 3 5 3" xfId="16431" xr:uid="{00000000-0005-0000-0000-00002C400000}"/>
    <cellStyle name="Normal 10 3 5 3 2" xfId="16432" xr:uid="{00000000-0005-0000-0000-00002D400000}"/>
    <cellStyle name="Normal 10 3 5 3 2 2" xfId="16433" xr:uid="{00000000-0005-0000-0000-00002E400000}"/>
    <cellStyle name="Normal 10 3 5 3 2 2 2" xfId="16434" xr:uid="{00000000-0005-0000-0000-00002F400000}"/>
    <cellStyle name="Normal 10 3 5 3 2 2 2 2" xfId="16435" xr:uid="{00000000-0005-0000-0000-000030400000}"/>
    <cellStyle name="Normal 10 3 5 3 2 2 3" xfId="16436" xr:uid="{00000000-0005-0000-0000-000031400000}"/>
    <cellStyle name="Normal 10 3 5 3 2 3" xfId="16437" xr:uid="{00000000-0005-0000-0000-000032400000}"/>
    <cellStyle name="Normal 10 3 5 3 2 3 2" xfId="16438" xr:uid="{00000000-0005-0000-0000-000033400000}"/>
    <cellStyle name="Normal 10 3 5 3 2 3 2 2" xfId="16439" xr:uid="{00000000-0005-0000-0000-000034400000}"/>
    <cellStyle name="Normal 10 3 5 3 2 3 3" xfId="16440" xr:uid="{00000000-0005-0000-0000-000035400000}"/>
    <cellStyle name="Normal 10 3 5 3 2 4" xfId="16441" xr:uid="{00000000-0005-0000-0000-000036400000}"/>
    <cellStyle name="Normal 10 3 5 3 2 4 2" xfId="16442" xr:uid="{00000000-0005-0000-0000-000037400000}"/>
    <cellStyle name="Normal 10 3 5 3 2 5" xfId="16443" xr:uid="{00000000-0005-0000-0000-000038400000}"/>
    <cellStyle name="Normal 10 3 5 3 3" xfId="16444" xr:uid="{00000000-0005-0000-0000-000039400000}"/>
    <cellStyle name="Normal 10 3 5 3 3 2" xfId="16445" xr:uid="{00000000-0005-0000-0000-00003A400000}"/>
    <cellStyle name="Normal 10 3 5 3 3 2 2" xfId="16446" xr:uid="{00000000-0005-0000-0000-00003B400000}"/>
    <cellStyle name="Normal 10 3 5 3 3 3" xfId="16447" xr:uid="{00000000-0005-0000-0000-00003C400000}"/>
    <cellStyle name="Normal 10 3 5 3 4" xfId="16448" xr:uid="{00000000-0005-0000-0000-00003D400000}"/>
    <cellStyle name="Normal 10 3 5 3 4 2" xfId="16449" xr:uid="{00000000-0005-0000-0000-00003E400000}"/>
    <cellStyle name="Normal 10 3 5 3 4 2 2" xfId="16450" xr:uid="{00000000-0005-0000-0000-00003F400000}"/>
    <cellStyle name="Normal 10 3 5 3 4 3" xfId="16451" xr:uid="{00000000-0005-0000-0000-000040400000}"/>
    <cellStyle name="Normal 10 3 5 3 5" xfId="16452" xr:uid="{00000000-0005-0000-0000-000041400000}"/>
    <cellStyle name="Normal 10 3 5 3 5 2" xfId="16453" xr:uid="{00000000-0005-0000-0000-000042400000}"/>
    <cellStyle name="Normal 10 3 5 3 6" xfId="16454" xr:uid="{00000000-0005-0000-0000-000043400000}"/>
    <cellStyle name="Normal 10 3 5 3 6 2" xfId="16455" xr:uid="{00000000-0005-0000-0000-000044400000}"/>
    <cellStyle name="Normal 10 3 5 3 7" xfId="16456" xr:uid="{00000000-0005-0000-0000-000045400000}"/>
    <cellStyle name="Normal 10 3 5 4" xfId="16457" xr:uid="{00000000-0005-0000-0000-000046400000}"/>
    <cellStyle name="Normal 10 3 5 4 2" xfId="16458" xr:uid="{00000000-0005-0000-0000-000047400000}"/>
    <cellStyle name="Normal 10 3 5 4 2 2" xfId="16459" xr:uid="{00000000-0005-0000-0000-000048400000}"/>
    <cellStyle name="Normal 10 3 5 4 2 2 2" xfId="16460" xr:uid="{00000000-0005-0000-0000-000049400000}"/>
    <cellStyle name="Normal 10 3 5 4 2 2 2 2" xfId="16461" xr:uid="{00000000-0005-0000-0000-00004A400000}"/>
    <cellStyle name="Normal 10 3 5 4 2 2 3" xfId="16462" xr:uid="{00000000-0005-0000-0000-00004B400000}"/>
    <cellStyle name="Normal 10 3 5 4 2 3" xfId="16463" xr:uid="{00000000-0005-0000-0000-00004C400000}"/>
    <cellStyle name="Normal 10 3 5 4 2 3 2" xfId="16464" xr:uid="{00000000-0005-0000-0000-00004D400000}"/>
    <cellStyle name="Normal 10 3 5 4 2 3 2 2" xfId="16465" xr:uid="{00000000-0005-0000-0000-00004E400000}"/>
    <cellStyle name="Normal 10 3 5 4 2 3 3" xfId="16466" xr:uid="{00000000-0005-0000-0000-00004F400000}"/>
    <cellStyle name="Normal 10 3 5 4 2 4" xfId="16467" xr:uid="{00000000-0005-0000-0000-000050400000}"/>
    <cellStyle name="Normal 10 3 5 4 2 4 2" xfId="16468" xr:uid="{00000000-0005-0000-0000-000051400000}"/>
    <cellStyle name="Normal 10 3 5 4 2 5" xfId="16469" xr:uid="{00000000-0005-0000-0000-000052400000}"/>
    <cellStyle name="Normal 10 3 5 4 3" xfId="16470" xr:uid="{00000000-0005-0000-0000-000053400000}"/>
    <cellStyle name="Normal 10 3 5 4 3 2" xfId="16471" xr:uid="{00000000-0005-0000-0000-000054400000}"/>
    <cellStyle name="Normal 10 3 5 4 3 2 2" xfId="16472" xr:uid="{00000000-0005-0000-0000-000055400000}"/>
    <cellStyle name="Normal 10 3 5 4 3 3" xfId="16473" xr:uid="{00000000-0005-0000-0000-000056400000}"/>
    <cellStyle name="Normal 10 3 5 4 4" xfId="16474" xr:uid="{00000000-0005-0000-0000-000057400000}"/>
    <cellStyle name="Normal 10 3 5 4 4 2" xfId="16475" xr:uid="{00000000-0005-0000-0000-000058400000}"/>
    <cellStyle name="Normal 10 3 5 4 4 2 2" xfId="16476" xr:uid="{00000000-0005-0000-0000-000059400000}"/>
    <cellStyle name="Normal 10 3 5 4 4 3" xfId="16477" xr:uid="{00000000-0005-0000-0000-00005A400000}"/>
    <cellStyle name="Normal 10 3 5 4 5" xfId="16478" xr:uid="{00000000-0005-0000-0000-00005B400000}"/>
    <cellStyle name="Normal 10 3 5 4 5 2" xfId="16479" xr:uid="{00000000-0005-0000-0000-00005C400000}"/>
    <cellStyle name="Normal 10 3 5 4 6" xfId="16480" xr:uid="{00000000-0005-0000-0000-00005D400000}"/>
    <cellStyle name="Normal 10 3 5 4 6 2" xfId="16481" xr:uid="{00000000-0005-0000-0000-00005E400000}"/>
    <cellStyle name="Normal 10 3 5 4 7" xfId="16482" xr:uid="{00000000-0005-0000-0000-00005F400000}"/>
    <cellStyle name="Normal 10 3 5 5" xfId="16483" xr:uid="{00000000-0005-0000-0000-000060400000}"/>
    <cellStyle name="Normal 10 3 5 5 2" xfId="16484" xr:uid="{00000000-0005-0000-0000-000061400000}"/>
    <cellStyle name="Normal 10 3 5 5 2 2" xfId="16485" xr:uid="{00000000-0005-0000-0000-000062400000}"/>
    <cellStyle name="Normal 10 3 5 5 2 2 2" xfId="16486" xr:uid="{00000000-0005-0000-0000-000063400000}"/>
    <cellStyle name="Normal 10 3 5 5 2 3" xfId="16487" xr:uid="{00000000-0005-0000-0000-000064400000}"/>
    <cellStyle name="Normal 10 3 5 5 3" xfId="16488" xr:uid="{00000000-0005-0000-0000-000065400000}"/>
    <cellStyle name="Normal 10 3 5 5 3 2" xfId="16489" xr:uid="{00000000-0005-0000-0000-000066400000}"/>
    <cellStyle name="Normal 10 3 5 5 3 2 2" xfId="16490" xr:uid="{00000000-0005-0000-0000-000067400000}"/>
    <cellStyle name="Normal 10 3 5 5 3 3" xfId="16491" xr:uid="{00000000-0005-0000-0000-000068400000}"/>
    <cellStyle name="Normal 10 3 5 5 4" xfId="16492" xr:uid="{00000000-0005-0000-0000-000069400000}"/>
    <cellStyle name="Normal 10 3 5 5 4 2" xfId="16493" xr:uid="{00000000-0005-0000-0000-00006A400000}"/>
    <cellStyle name="Normal 10 3 5 5 5" xfId="16494" xr:uid="{00000000-0005-0000-0000-00006B400000}"/>
    <cellStyle name="Normal 10 3 5 6" xfId="16495" xr:uid="{00000000-0005-0000-0000-00006C400000}"/>
    <cellStyle name="Normal 10 3 5 6 2" xfId="16496" xr:uid="{00000000-0005-0000-0000-00006D400000}"/>
    <cellStyle name="Normal 10 3 5 6 2 2" xfId="16497" xr:uid="{00000000-0005-0000-0000-00006E400000}"/>
    <cellStyle name="Normal 10 3 5 6 2 2 2" xfId="16498" xr:uid="{00000000-0005-0000-0000-00006F400000}"/>
    <cellStyle name="Normal 10 3 5 6 2 3" xfId="16499" xr:uid="{00000000-0005-0000-0000-000070400000}"/>
    <cellStyle name="Normal 10 3 5 6 3" xfId="16500" xr:uid="{00000000-0005-0000-0000-000071400000}"/>
    <cellStyle name="Normal 10 3 5 6 3 2" xfId="16501" xr:uid="{00000000-0005-0000-0000-000072400000}"/>
    <cellStyle name="Normal 10 3 5 6 4" xfId="16502" xr:uid="{00000000-0005-0000-0000-000073400000}"/>
    <cellStyle name="Normal 10 3 5 7" xfId="16503" xr:uid="{00000000-0005-0000-0000-000074400000}"/>
    <cellStyle name="Normal 10 3 5 7 2" xfId="16504" xr:uid="{00000000-0005-0000-0000-000075400000}"/>
    <cellStyle name="Normal 10 3 5 7 2 2" xfId="16505" xr:uid="{00000000-0005-0000-0000-000076400000}"/>
    <cellStyle name="Normal 10 3 5 7 3" xfId="16506" xr:uid="{00000000-0005-0000-0000-000077400000}"/>
    <cellStyle name="Normal 10 3 5 8" xfId="16507" xr:uid="{00000000-0005-0000-0000-000078400000}"/>
    <cellStyle name="Normal 10 3 5 8 2" xfId="16508" xr:uid="{00000000-0005-0000-0000-000079400000}"/>
    <cellStyle name="Normal 10 3 5 8 2 2" xfId="16509" xr:uid="{00000000-0005-0000-0000-00007A400000}"/>
    <cellStyle name="Normal 10 3 5 8 3" xfId="16510" xr:uid="{00000000-0005-0000-0000-00007B400000}"/>
    <cellStyle name="Normal 10 3 5 9" xfId="16511" xr:uid="{00000000-0005-0000-0000-00007C400000}"/>
    <cellStyle name="Normal 10 3 5 9 2" xfId="16512" xr:uid="{00000000-0005-0000-0000-00007D400000}"/>
    <cellStyle name="Normal 10 3 6" xfId="16513" xr:uid="{00000000-0005-0000-0000-00007E400000}"/>
    <cellStyle name="Normal 10 3 6 10" xfId="16514" xr:uid="{00000000-0005-0000-0000-00007F400000}"/>
    <cellStyle name="Normal 10 3 6 10 2" xfId="16515" xr:uid="{00000000-0005-0000-0000-000080400000}"/>
    <cellStyle name="Normal 10 3 6 11" xfId="16516" xr:uid="{00000000-0005-0000-0000-000081400000}"/>
    <cellStyle name="Normal 10 3 6 2" xfId="16517" xr:uid="{00000000-0005-0000-0000-000082400000}"/>
    <cellStyle name="Normal 10 3 6 2 2" xfId="16518" xr:uid="{00000000-0005-0000-0000-000083400000}"/>
    <cellStyle name="Normal 10 3 6 2 2 2" xfId="16519" xr:uid="{00000000-0005-0000-0000-000084400000}"/>
    <cellStyle name="Normal 10 3 6 2 2 2 2" xfId="16520" xr:uid="{00000000-0005-0000-0000-000085400000}"/>
    <cellStyle name="Normal 10 3 6 2 2 2 2 2" xfId="16521" xr:uid="{00000000-0005-0000-0000-000086400000}"/>
    <cellStyle name="Normal 10 3 6 2 2 2 2 2 2" xfId="16522" xr:uid="{00000000-0005-0000-0000-000087400000}"/>
    <cellStyle name="Normal 10 3 6 2 2 2 2 3" xfId="16523" xr:uid="{00000000-0005-0000-0000-000088400000}"/>
    <cellStyle name="Normal 10 3 6 2 2 2 3" xfId="16524" xr:uid="{00000000-0005-0000-0000-000089400000}"/>
    <cellStyle name="Normal 10 3 6 2 2 2 3 2" xfId="16525" xr:uid="{00000000-0005-0000-0000-00008A400000}"/>
    <cellStyle name="Normal 10 3 6 2 2 2 3 2 2" xfId="16526" xr:uid="{00000000-0005-0000-0000-00008B400000}"/>
    <cellStyle name="Normal 10 3 6 2 2 2 3 3" xfId="16527" xr:uid="{00000000-0005-0000-0000-00008C400000}"/>
    <cellStyle name="Normal 10 3 6 2 2 2 4" xfId="16528" xr:uid="{00000000-0005-0000-0000-00008D400000}"/>
    <cellStyle name="Normal 10 3 6 2 2 2 4 2" xfId="16529" xr:uid="{00000000-0005-0000-0000-00008E400000}"/>
    <cellStyle name="Normal 10 3 6 2 2 2 5" xfId="16530" xr:uid="{00000000-0005-0000-0000-00008F400000}"/>
    <cellStyle name="Normal 10 3 6 2 2 3" xfId="16531" xr:uid="{00000000-0005-0000-0000-000090400000}"/>
    <cellStyle name="Normal 10 3 6 2 2 3 2" xfId="16532" xr:uid="{00000000-0005-0000-0000-000091400000}"/>
    <cellStyle name="Normal 10 3 6 2 2 3 2 2" xfId="16533" xr:uid="{00000000-0005-0000-0000-000092400000}"/>
    <cellStyle name="Normal 10 3 6 2 2 3 3" xfId="16534" xr:uid="{00000000-0005-0000-0000-000093400000}"/>
    <cellStyle name="Normal 10 3 6 2 2 4" xfId="16535" xr:uid="{00000000-0005-0000-0000-000094400000}"/>
    <cellStyle name="Normal 10 3 6 2 2 4 2" xfId="16536" xr:uid="{00000000-0005-0000-0000-000095400000}"/>
    <cellStyle name="Normal 10 3 6 2 2 4 2 2" xfId="16537" xr:uid="{00000000-0005-0000-0000-000096400000}"/>
    <cellStyle name="Normal 10 3 6 2 2 4 3" xfId="16538" xr:uid="{00000000-0005-0000-0000-000097400000}"/>
    <cellStyle name="Normal 10 3 6 2 2 5" xfId="16539" xr:uid="{00000000-0005-0000-0000-000098400000}"/>
    <cellStyle name="Normal 10 3 6 2 2 5 2" xfId="16540" xr:uid="{00000000-0005-0000-0000-000099400000}"/>
    <cellStyle name="Normal 10 3 6 2 2 6" xfId="16541" xr:uid="{00000000-0005-0000-0000-00009A400000}"/>
    <cellStyle name="Normal 10 3 6 2 2 6 2" xfId="16542" xr:uid="{00000000-0005-0000-0000-00009B400000}"/>
    <cellStyle name="Normal 10 3 6 2 2 7" xfId="16543" xr:uid="{00000000-0005-0000-0000-00009C400000}"/>
    <cellStyle name="Normal 10 3 6 2 3" xfId="16544" xr:uid="{00000000-0005-0000-0000-00009D400000}"/>
    <cellStyle name="Normal 10 3 6 2 3 2" xfId="16545" xr:uid="{00000000-0005-0000-0000-00009E400000}"/>
    <cellStyle name="Normal 10 3 6 2 3 2 2" xfId="16546" xr:uid="{00000000-0005-0000-0000-00009F400000}"/>
    <cellStyle name="Normal 10 3 6 2 3 2 2 2" xfId="16547" xr:uid="{00000000-0005-0000-0000-0000A0400000}"/>
    <cellStyle name="Normal 10 3 6 2 3 2 3" xfId="16548" xr:uid="{00000000-0005-0000-0000-0000A1400000}"/>
    <cellStyle name="Normal 10 3 6 2 3 3" xfId="16549" xr:uid="{00000000-0005-0000-0000-0000A2400000}"/>
    <cellStyle name="Normal 10 3 6 2 3 3 2" xfId="16550" xr:uid="{00000000-0005-0000-0000-0000A3400000}"/>
    <cellStyle name="Normal 10 3 6 2 3 3 2 2" xfId="16551" xr:uid="{00000000-0005-0000-0000-0000A4400000}"/>
    <cellStyle name="Normal 10 3 6 2 3 3 3" xfId="16552" xr:uid="{00000000-0005-0000-0000-0000A5400000}"/>
    <cellStyle name="Normal 10 3 6 2 3 4" xfId="16553" xr:uid="{00000000-0005-0000-0000-0000A6400000}"/>
    <cellStyle name="Normal 10 3 6 2 3 4 2" xfId="16554" xr:uid="{00000000-0005-0000-0000-0000A7400000}"/>
    <cellStyle name="Normal 10 3 6 2 3 5" xfId="16555" xr:uid="{00000000-0005-0000-0000-0000A8400000}"/>
    <cellStyle name="Normal 10 3 6 2 4" xfId="16556" xr:uid="{00000000-0005-0000-0000-0000A9400000}"/>
    <cellStyle name="Normal 10 3 6 2 4 2" xfId="16557" xr:uid="{00000000-0005-0000-0000-0000AA400000}"/>
    <cellStyle name="Normal 10 3 6 2 4 2 2" xfId="16558" xr:uid="{00000000-0005-0000-0000-0000AB400000}"/>
    <cellStyle name="Normal 10 3 6 2 4 3" xfId="16559" xr:uid="{00000000-0005-0000-0000-0000AC400000}"/>
    <cellStyle name="Normal 10 3 6 2 5" xfId="16560" xr:uid="{00000000-0005-0000-0000-0000AD400000}"/>
    <cellStyle name="Normal 10 3 6 2 5 2" xfId="16561" xr:uid="{00000000-0005-0000-0000-0000AE400000}"/>
    <cellStyle name="Normal 10 3 6 2 5 2 2" xfId="16562" xr:uid="{00000000-0005-0000-0000-0000AF400000}"/>
    <cellStyle name="Normal 10 3 6 2 5 3" xfId="16563" xr:uid="{00000000-0005-0000-0000-0000B0400000}"/>
    <cellStyle name="Normal 10 3 6 2 6" xfId="16564" xr:uid="{00000000-0005-0000-0000-0000B1400000}"/>
    <cellStyle name="Normal 10 3 6 2 6 2" xfId="16565" xr:uid="{00000000-0005-0000-0000-0000B2400000}"/>
    <cellStyle name="Normal 10 3 6 2 7" xfId="16566" xr:uid="{00000000-0005-0000-0000-0000B3400000}"/>
    <cellStyle name="Normal 10 3 6 2 7 2" xfId="16567" xr:uid="{00000000-0005-0000-0000-0000B4400000}"/>
    <cellStyle name="Normal 10 3 6 2 8" xfId="16568" xr:uid="{00000000-0005-0000-0000-0000B5400000}"/>
    <cellStyle name="Normal 10 3 6 3" xfId="16569" xr:uid="{00000000-0005-0000-0000-0000B6400000}"/>
    <cellStyle name="Normal 10 3 6 3 2" xfId="16570" xr:uid="{00000000-0005-0000-0000-0000B7400000}"/>
    <cellStyle name="Normal 10 3 6 3 2 2" xfId="16571" xr:uid="{00000000-0005-0000-0000-0000B8400000}"/>
    <cellStyle name="Normal 10 3 6 3 2 2 2" xfId="16572" xr:uid="{00000000-0005-0000-0000-0000B9400000}"/>
    <cellStyle name="Normal 10 3 6 3 2 2 2 2" xfId="16573" xr:uid="{00000000-0005-0000-0000-0000BA400000}"/>
    <cellStyle name="Normal 10 3 6 3 2 2 3" xfId="16574" xr:uid="{00000000-0005-0000-0000-0000BB400000}"/>
    <cellStyle name="Normal 10 3 6 3 2 3" xfId="16575" xr:uid="{00000000-0005-0000-0000-0000BC400000}"/>
    <cellStyle name="Normal 10 3 6 3 2 3 2" xfId="16576" xr:uid="{00000000-0005-0000-0000-0000BD400000}"/>
    <cellStyle name="Normal 10 3 6 3 2 3 2 2" xfId="16577" xr:uid="{00000000-0005-0000-0000-0000BE400000}"/>
    <cellStyle name="Normal 10 3 6 3 2 3 3" xfId="16578" xr:uid="{00000000-0005-0000-0000-0000BF400000}"/>
    <cellStyle name="Normal 10 3 6 3 2 4" xfId="16579" xr:uid="{00000000-0005-0000-0000-0000C0400000}"/>
    <cellStyle name="Normal 10 3 6 3 2 4 2" xfId="16580" xr:uid="{00000000-0005-0000-0000-0000C1400000}"/>
    <cellStyle name="Normal 10 3 6 3 2 5" xfId="16581" xr:uid="{00000000-0005-0000-0000-0000C2400000}"/>
    <cellStyle name="Normal 10 3 6 3 3" xfId="16582" xr:uid="{00000000-0005-0000-0000-0000C3400000}"/>
    <cellStyle name="Normal 10 3 6 3 3 2" xfId="16583" xr:uid="{00000000-0005-0000-0000-0000C4400000}"/>
    <cellStyle name="Normal 10 3 6 3 3 2 2" xfId="16584" xr:uid="{00000000-0005-0000-0000-0000C5400000}"/>
    <cellStyle name="Normal 10 3 6 3 3 3" xfId="16585" xr:uid="{00000000-0005-0000-0000-0000C6400000}"/>
    <cellStyle name="Normal 10 3 6 3 4" xfId="16586" xr:uid="{00000000-0005-0000-0000-0000C7400000}"/>
    <cellStyle name="Normal 10 3 6 3 4 2" xfId="16587" xr:uid="{00000000-0005-0000-0000-0000C8400000}"/>
    <cellStyle name="Normal 10 3 6 3 4 2 2" xfId="16588" xr:uid="{00000000-0005-0000-0000-0000C9400000}"/>
    <cellStyle name="Normal 10 3 6 3 4 3" xfId="16589" xr:uid="{00000000-0005-0000-0000-0000CA400000}"/>
    <cellStyle name="Normal 10 3 6 3 5" xfId="16590" xr:uid="{00000000-0005-0000-0000-0000CB400000}"/>
    <cellStyle name="Normal 10 3 6 3 5 2" xfId="16591" xr:uid="{00000000-0005-0000-0000-0000CC400000}"/>
    <cellStyle name="Normal 10 3 6 3 6" xfId="16592" xr:uid="{00000000-0005-0000-0000-0000CD400000}"/>
    <cellStyle name="Normal 10 3 6 3 6 2" xfId="16593" xr:uid="{00000000-0005-0000-0000-0000CE400000}"/>
    <cellStyle name="Normal 10 3 6 3 7" xfId="16594" xr:uid="{00000000-0005-0000-0000-0000CF400000}"/>
    <cellStyle name="Normal 10 3 6 4" xfId="16595" xr:uid="{00000000-0005-0000-0000-0000D0400000}"/>
    <cellStyle name="Normal 10 3 6 4 2" xfId="16596" xr:uid="{00000000-0005-0000-0000-0000D1400000}"/>
    <cellStyle name="Normal 10 3 6 4 2 2" xfId="16597" xr:uid="{00000000-0005-0000-0000-0000D2400000}"/>
    <cellStyle name="Normal 10 3 6 4 2 2 2" xfId="16598" xr:uid="{00000000-0005-0000-0000-0000D3400000}"/>
    <cellStyle name="Normal 10 3 6 4 2 2 2 2" xfId="16599" xr:uid="{00000000-0005-0000-0000-0000D4400000}"/>
    <cellStyle name="Normal 10 3 6 4 2 2 3" xfId="16600" xr:uid="{00000000-0005-0000-0000-0000D5400000}"/>
    <cellStyle name="Normal 10 3 6 4 2 3" xfId="16601" xr:uid="{00000000-0005-0000-0000-0000D6400000}"/>
    <cellStyle name="Normal 10 3 6 4 2 3 2" xfId="16602" xr:uid="{00000000-0005-0000-0000-0000D7400000}"/>
    <cellStyle name="Normal 10 3 6 4 2 3 2 2" xfId="16603" xr:uid="{00000000-0005-0000-0000-0000D8400000}"/>
    <cellStyle name="Normal 10 3 6 4 2 3 3" xfId="16604" xr:uid="{00000000-0005-0000-0000-0000D9400000}"/>
    <cellStyle name="Normal 10 3 6 4 2 4" xfId="16605" xr:uid="{00000000-0005-0000-0000-0000DA400000}"/>
    <cellStyle name="Normal 10 3 6 4 2 4 2" xfId="16606" xr:uid="{00000000-0005-0000-0000-0000DB400000}"/>
    <cellStyle name="Normal 10 3 6 4 2 5" xfId="16607" xr:uid="{00000000-0005-0000-0000-0000DC400000}"/>
    <cellStyle name="Normal 10 3 6 4 3" xfId="16608" xr:uid="{00000000-0005-0000-0000-0000DD400000}"/>
    <cellStyle name="Normal 10 3 6 4 3 2" xfId="16609" xr:uid="{00000000-0005-0000-0000-0000DE400000}"/>
    <cellStyle name="Normal 10 3 6 4 3 2 2" xfId="16610" xr:uid="{00000000-0005-0000-0000-0000DF400000}"/>
    <cellStyle name="Normal 10 3 6 4 3 3" xfId="16611" xr:uid="{00000000-0005-0000-0000-0000E0400000}"/>
    <cellStyle name="Normal 10 3 6 4 4" xfId="16612" xr:uid="{00000000-0005-0000-0000-0000E1400000}"/>
    <cellStyle name="Normal 10 3 6 4 4 2" xfId="16613" xr:uid="{00000000-0005-0000-0000-0000E2400000}"/>
    <cellStyle name="Normal 10 3 6 4 4 2 2" xfId="16614" xr:uid="{00000000-0005-0000-0000-0000E3400000}"/>
    <cellStyle name="Normal 10 3 6 4 4 3" xfId="16615" xr:uid="{00000000-0005-0000-0000-0000E4400000}"/>
    <cellStyle name="Normal 10 3 6 4 5" xfId="16616" xr:uid="{00000000-0005-0000-0000-0000E5400000}"/>
    <cellStyle name="Normal 10 3 6 4 5 2" xfId="16617" xr:uid="{00000000-0005-0000-0000-0000E6400000}"/>
    <cellStyle name="Normal 10 3 6 4 6" xfId="16618" xr:uid="{00000000-0005-0000-0000-0000E7400000}"/>
    <cellStyle name="Normal 10 3 6 4 6 2" xfId="16619" xr:uid="{00000000-0005-0000-0000-0000E8400000}"/>
    <cellStyle name="Normal 10 3 6 4 7" xfId="16620" xr:uid="{00000000-0005-0000-0000-0000E9400000}"/>
    <cellStyle name="Normal 10 3 6 5" xfId="16621" xr:uid="{00000000-0005-0000-0000-0000EA400000}"/>
    <cellStyle name="Normal 10 3 6 5 2" xfId="16622" xr:uid="{00000000-0005-0000-0000-0000EB400000}"/>
    <cellStyle name="Normal 10 3 6 5 2 2" xfId="16623" xr:uid="{00000000-0005-0000-0000-0000EC400000}"/>
    <cellStyle name="Normal 10 3 6 5 2 2 2" xfId="16624" xr:uid="{00000000-0005-0000-0000-0000ED400000}"/>
    <cellStyle name="Normal 10 3 6 5 2 3" xfId="16625" xr:uid="{00000000-0005-0000-0000-0000EE400000}"/>
    <cellStyle name="Normal 10 3 6 5 3" xfId="16626" xr:uid="{00000000-0005-0000-0000-0000EF400000}"/>
    <cellStyle name="Normal 10 3 6 5 3 2" xfId="16627" xr:uid="{00000000-0005-0000-0000-0000F0400000}"/>
    <cellStyle name="Normal 10 3 6 5 3 2 2" xfId="16628" xr:uid="{00000000-0005-0000-0000-0000F1400000}"/>
    <cellStyle name="Normal 10 3 6 5 3 3" xfId="16629" xr:uid="{00000000-0005-0000-0000-0000F2400000}"/>
    <cellStyle name="Normal 10 3 6 5 4" xfId="16630" xr:uid="{00000000-0005-0000-0000-0000F3400000}"/>
    <cellStyle name="Normal 10 3 6 5 4 2" xfId="16631" xr:uid="{00000000-0005-0000-0000-0000F4400000}"/>
    <cellStyle name="Normal 10 3 6 5 5" xfId="16632" xr:uid="{00000000-0005-0000-0000-0000F5400000}"/>
    <cellStyle name="Normal 10 3 6 6" xfId="16633" xr:uid="{00000000-0005-0000-0000-0000F6400000}"/>
    <cellStyle name="Normal 10 3 6 6 2" xfId="16634" xr:uid="{00000000-0005-0000-0000-0000F7400000}"/>
    <cellStyle name="Normal 10 3 6 6 2 2" xfId="16635" xr:uid="{00000000-0005-0000-0000-0000F8400000}"/>
    <cellStyle name="Normal 10 3 6 6 2 2 2" xfId="16636" xr:uid="{00000000-0005-0000-0000-0000F9400000}"/>
    <cellStyle name="Normal 10 3 6 6 2 3" xfId="16637" xr:uid="{00000000-0005-0000-0000-0000FA400000}"/>
    <cellStyle name="Normal 10 3 6 6 3" xfId="16638" xr:uid="{00000000-0005-0000-0000-0000FB400000}"/>
    <cellStyle name="Normal 10 3 6 6 3 2" xfId="16639" xr:uid="{00000000-0005-0000-0000-0000FC400000}"/>
    <cellStyle name="Normal 10 3 6 6 4" xfId="16640" xr:uid="{00000000-0005-0000-0000-0000FD400000}"/>
    <cellStyle name="Normal 10 3 6 7" xfId="16641" xr:uid="{00000000-0005-0000-0000-0000FE400000}"/>
    <cellStyle name="Normal 10 3 6 7 2" xfId="16642" xr:uid="{00000000-0005-0000-0000-0000FF400000}"/>
    <cellStyle name="Normal 10 3 6 7 2 2" xfId="16643" xr:uid="{00000000-0005-0000-0000-000000410000}"/>
    <cellStyle name="Normal 10 3 6 7 3" xfId="16644" xr:uid="{00000000-0005-0000-0000-000001410000}"/>
    <cellStyle name="Normal 10 3 6 8" xfId="16645" xr:uid="{00000000-0005-0000-0000-000002410000}"/>
    <cellStyle name="Normal 10 3 6 8 2" xfId="16646" xr:uid="{00000000-0005-0000-0000-000003410000}"/>
    <cellStyle name="Normal 10 3 6 8 2 2" xfId="16647" xr:uid="{00000000-0005-0000-0000-000004410000}"/>
    <cellStyle name="Normal 10 3 6 8 3" xfId="16648" xr:uid="{00000000-0005-0000-0000-000005410000}"/>
    <cellStyle name="Normal 10 3 6 9" xfId="16649" xr:uid="{00000000-0005-0000-0000-000006410000}"/>
    <cellStyle name="Normal 10 3 6 9 2" xfId="16650" xr:uid="{00000000-0005-0000-0000-000007410000}"/>
    <cellStyle name="Normal 10 3 7" xfId="16651" xr:uid="{00000000-0005-0000-0000-000008410000}"/>
    <cellStyle name="Normal 10 3 7 2" xfId="16652" xr:uid="{00000000-0005-0000-0000-000009410000}"/>
    <cellStyle name="Normal 10 3 7 2 2" xfId="16653" xr:uid="{00000000-0005-0000-0000-00000A410000}"/>
    <cellStyle name="Normal 10 3 7 2 2 2" xfId="16654" xr:uid="{00000000-0005-0000-0000-00000B410000}"/>
    <cellStyle name="Normal 10 3 7 2 2 2 2" xfId="16655" xr:uid="{00000000-0005-0000-0000-00000C410000}"/>
    <cellStyle name="Normal 10 3 7 2 2 2 2 2" xfId="16656" xr:uid="{00000000-0005-0000-0000-00000D410000}"/>
    <cellStyle name="Normal 10 3 7 2 2 2 3" xfId="16657" xr:uid="{00000000-0005-0000-0000-00000E410000}"/>
    <cellStyle name="Normal 10 3 7 2 2 3" xfId="16658" xr:uid="{00000000-0005-0000-0000-00000F410000}"/>
    <cellStyle name="Normal 10 3 7 2 2 3 2" xfId="16659" xr:uid="{00000000-0005-0000-0000-000010410000}"/>
    <cellStyle name="Normal 10 3 7 2 2 3 2 2" xfId="16660" xr:uid="{00000000-0005-0000-0000-000011410000}"/>
    <cellStyle name="Normal 10 3 7 2 2 3 3" xfId="16661" xr:uid="{00000000-0005-0000-0000-000012410000}"/>
    <cellStyle name="Normal 10 3 7 2 2 4" xfId="16662" xr:uid="{00000000-0005-0000-0000-000013410000}"/>
    <cellStyle name="Normal 10 3 7 2 2 4 2" xfId="16663" xr:uid="{00000000-0005-0000-0000-000014410000}"/>
    <cellStyle name="Normal 10 3 7 2 2 5" xfId="16664" xr:uid="{00000000-0005-0000-0000-000015410000}"/>
    <cellStyle name="Normal 10 3 7 2 3" xfId="16665" xr:uid="{00000000-0005-0000-0000-000016410000}"/>
    <cellStyle name="Normal 10 3 7 2 3 2" xfId="16666" xr:uid="{00000000-0005-0000-0000-000017410000}"/>
    <cellStyle name="Normal 10 3 7 2 3 2 2" xfId="16667" xr:uid="{00000000-0005-0000-0000-000018410000}"/>
    <cellStyle name="Normal 10 3 7 2 3 3" xfId="16668" xr:uid="{00000000-0005-0000-0000-000019410000}"/>
    <cellStyle name="Normal 10 3 7 2 4" xfId="16669" xr:uid="{00000000-0005-0000-0000-00001A410000}"/>
    <cellStyle name="Normal 10 3 7 2 4 2" xfId="16670" xr:uid="{00000000-0005-0000-0000-00001B410000}"/>
    <cellStyle name="Normal 10 3 7 2 4 2 2" xfId="16671" xr:uid="{00000000-0005-0000-0000-00001C410000}"/>
    <cellStyle name="Normal 10 3 7 2 4 3" xfId="16672" xr:uid="{00000000-0005-0000-0000-00001D410000}"/>
    <cellStyle name="Normal 10 3 7 2 5" xfId="16673" xr:uid="{00000000-0005-0000-0000-00001E410000}"/>
    <cellStyle name="Normal 10 3 7 2 5 2" xfId="16674" xr:uid="{00000000-0005-0000-0000-00001F410000}"/>
    <cellStyle name="Normal 10 3 7 2 6" xfId="16675" xr:uid="{00000000-0005-0000-0000-000020410000}"/>
    <cellStyle name="Normal 10 3 7 2 6 2" xfId="16676" xr:uid="{00000000-0005-0000-0000-000021410000}"/>
    <cellStyle name="Normal 10 3 7 2 7" xfId="16677" xr:uid="{00000000-0005-0000-0000-000022410000}"/>
    <cellStyle name="Normal 10 3 7 3" xfId="16678" xr:uid="{00000000-0005-0000-0000-000023410000}"/>
    <cellStyle name="Normal 10 3 7 3 2" xfId="16679" xr:uid="{00000000-0005-0000-0000-000024410000}"/>
    <cellStyle name="Normal 10 3 7 3 2 2" xfId="16680" xr:uid="{00000000-0005-0000-0000-000025410000}"/>
    <cellStyle name="Normal 10 3 7 3 2 2 2" xfId="16681" xr:uid="{00000000-0005-0000-0000-000026410000}"/>
    <cellStyle name="Normal 10 3 7 3 2 3" xfId="16682" xr:uid="{00000000-0005-0000-0000-000027410000}"/>
    <cellStyle name="Normal 10 3 7 3 3" xfId="16683" xr:uid="{00000000-0005-0000-0000-000028410000}"/>
    <cellStyle name="Normal 10 3 7 3 3 2" xfId="16684" xr:uid="{00000000-0005-0000-0000-000029410000}"/>
    <cellStyle name="Normal 10 3 7 3 3 2 2" xfId="16685" xr:uid="{00000000-0005-0000-0000-00002A410000}"/>
    <cellStyle name="Normal 10 3 7 3 3 3" xfId="16686" xr:uid="{00000000-0005-0000-0000-00002B410000}"/>
    <cellStyle name="Normal 10 3 7 3 4" xfId="16687" xr:uid="{00000000-0005-0000-0000-00002C410000}"/>
    <cellStyle name="Normal 10 3 7 3 4 2" xfId="16688" xr:uid="{00000000-0005-0000-0000-00002D410000}"/>
    <cellStyle name="Normal 10 3 7 3 5" xfId="16689" xr:uid="{00000000-0005-0000-0000-00002E410000}"/>
    <cellStyle name="Normal 10 3 7 4" xfId="16690" xr:uid="{00000000-0005-0000-0000-00002F410000}"/>
    <cellStyle name="Normal 10 3 7 4 2" xfId="16691" xr:uid="{00000000-0005-0000-0000-000030410000}"/>
    <cellStyle name="Normal 10 3 7 4 2 2" xfId="16692" xr:uid="{00000000-0005-0000-0000-000031410000}"/>
    <cellStyle name="Normal 10 3 7 4 3" xfId="16693" xr:uid="{00000000-0005-0000-0000-000032410000}"/>
    <cellStyle name="Normal 10 3 7 5" xfId="16694" xr:uid="{00000000-0005-0000-0000-000033410000}"/>
    <cellStyle name="Normal 10 3 7 5 2" xfId="16695" xr:uid="{00000000-0005-0000-0000-000034410000}"/>
    <cellStyle name="Normal 10 3 7 5 2 2" xfId="16696" xr:uid="{00000000-0005-0000-0000-000035410000}"/>
    <cellStyle name="Normal 10 3 7 5 3" xfId="16697" xr:uid="{00000000-0005-0000-0000-000036410000}"/>
    <cellStyle name="Normal 10 3 7 6" xfId="16698" xr:uid="{00000000-0005-0000-0000-000037410000}"/>
    <cellStyle name="Normal 10 3 7 6 2" xfId="16699" xr:uid="{00000000-0005-0000-0000-000038410000}"/>
    <cellStyle name="Normal 10 3 7 7" xfId="16700" xr:uid="{00000000-0005-0000-0000-000039410000}"/>
    <cellStyle name="Normal 10 3 7 7 2" xfId="16701" xr:uid="{00000000-0005-0000-0000-00003A410000}"/>
    <cellStyle name="Normal 10 3 7 8" xfId="16702" xr:uid="{00000000-0005-0000-0000-00003B410000}"/>
    <cellStyle name="Normal 10 3 8" xfId="16703" xr:uid="{00000000-0005-0000-0000-00003C410000}"/>
    <cellStyle name="Normal 10 3 8 2" xfId="16704" xr:uid="{00000000-0005-0000-0000-00003D410000}"/>
    <cellStyle name="Normal 10 3 8 2 2" xfId="16705" xr:uid="{00000000-0005-0000-0000-00003E410000}"/>
    <cellStyle name="Normal 10 3 8 2 2 2" xfId="16706" xr:uid="{00000000-0005-0000-0000-00003F410000}"/>
    <cellStyle name="Normal 10 3 8 2 2 2 2" xfId="16707" xr:uid="{00000000-0005-0000-0000-000040410000}"/>
    <cellStyle name="Normal 10 3 8 2 2 3" xfId="16708" xr:uid="{00000000-0005-0000-0000-000041410000}"/>
    <cellStyle name="Normal 10 3 8 2 3" xfId="16709" xr:uid="{00000000-0005-0000-0000-000042410000}"/>
    <cellStyle name="Normal 10 3 8 2 3 2" xfId="16710" xr:uid="{00000000-0005-0000-0000-000043410000}"/>
    <cellStyle name="Normal 10 3 8 2 3 2 2" xfId="16711" xr:uid="{00000000-0005-0000-0000-000044410000}"/>
    <cellStyle name="Normal 10 3 8 2 3 3" xfId="16712" xr:uid="{00000000-0005-0000-0000-000045410000}"/>
    <cellStyle name="Normal 10 3 8 2 4" xfId="16713" xr:uid="{00000000-0005-0000-0000-000046410000}"/>
    <cellStyle name="Normal 10 3 8 2 4 2" xfId="16714" xr:uid="{00000000-0005-0000-0000-000047410000}"/>
    <cellStyle name="Normal 10 3 8 2 5" xfId="16715" xr:uid="{00000000-0005-0000-0000-000048410000}"/>
    <cellStyle name="Normal 10 3 8 3" xfId="16716" xr:uid="{00000000-0005-0000-0000-000049410000}"/>
    <cellStyle name="Normal 10 3 8 3 2" xfId="16717" xr:uid="{00000000-0005-0000-0000-00004A410000}"/>
    <cellStyle name="Normal 10 3 8 3 2 2" xfId="16718" xr:uid="{00000000-0005-0000-0000-00004B410000}"/>
    <cellStyle name="Normal 10 3 8 3 3" xfId="16719" xr:uid="{00000000-0005-0000-0000-00004C410000}"/>
    <cellStyle name="Normal 10 3 8 4" xfId="16720" xr:uid="{00000000-0005-0000-0000-00004D410000}"/>
    <cellStyle name="Normal 10 3 8 4 2" xfId="16721" xr:uid="{00000000-0005-0000-0000-00004E410000}"/>
    <cellStyle name="Normal 10 3 8 4 2 2" xfId="16722" xr:uid="{00000000-0005-0000-0000-00004F410000}"/>
    <cellStyle name="Normal 10 3 8 4 3" xfId="16723" xr:uid="{00000000-0005-0000-0000-000050410000}"/>
    <cellStyle name="Normal 10 3 8 5" xfId="16724" xr:uid="{00000000-0005-0000-0000-000051410000}"/>
    <cellStyle name="Normal 10 3 8 5 2" xfId="16725" xr:uid="{00000000-0005-0000-0000-000052410000}"/>
    <cellStyle name="Normal 10 3 8 6" xfId="16726" xr:uid="{00000000-0005-0000-0000-000053410000}"/>
    <cellStyle name="Normal 10 3 8 6 2" xfId="16727" xr:uid="{00000000-0005-0000-0000-000054410000}"/>
    <cellStyle name="Normal 10 3 8 7" xfId="16728" xr:uid="{00000000-0005-0000-0000-000055410000}"/>
    <cellStyle name="Normal 10 3 9" xfId="16729" xr:uid="{00000000-0005-0000-0000-000056410000}"/>
    <cellStyle name="Normal 10 3 9 2" xfId="16730" xr:uid="{00000000-0005-0000-0000-000057410000}"/>
    <cellStyle name="Normal 10 3 9 2 2" xfId="16731" xr:uid="{00000000-0005-0000-0000-000058410000}"/>
    <cellStyle name="Normal 10 3 9 2 2 2" xfId="16732" xr:uid="{00000000-0005-0000-0000-000059410000}"/>
    <cellStyle name="Normal 10 3 9 2 2 2 2" xfId="16733" xr:uid="{00000000-0005-0000-0000-00005A410000}"/>
    <cellStyle name="Normal 10 3 9 2 2 3" xfId="16734" xr:uid="{00000000-0005-0000-0000-00005B410000}"/>
    <cellStyle name="Normal 10 3 9 2 3" xfId="16735" xr:uid="{00000000-0005-0000-0000-00005C410000}"/>
    <cellStyle name="Normal 10 3 9 2 3 2" xfId="16736" xr:uid="{00000000-0005-0000-0000-00005D410000}"/>
    <cellStyle name="Normal 10 3 9 2 3 2 2" xfId="16737" xr:uid="{00000000-0005-0000-0000-00005E410000}"/>
    <cellStyle name="Normal 10 3 9 2 3 3" xfId="16738" xr:uid="{00000000-0005-0000-0000-00005F410000}"/>
    <cellStyle name="Normal 10 3 9 2 4" xfId="16739" xr:uid="{00000000-0005-0000-0000-000060410000}"/>
    <cellStyle name="Normal 10 3 9 2 4 2" xfId="16740" xr:uid="{00000000-0005-0000-0000-000061410000}"/>
    <cellStyle name="Normal 10 3 9 2 5" xfId="16741" xr:uid="{00000000-0005-0000-0000-000062410000}"/>
    <cellStyle name="Normal 10 3 9 3" xfId="16742" xr:uid="{00000000-0005-0000-0000-000063410000}"/>
    <cellStyle name="Normal 10 3 9 3 2" xfId="16743" xr:uid="{00000000-0005-0000-0000-000064410000}"/>
    <cellStyle name="Normal 10 3 9 3 2 2" xfId="16744" xr:uid="{00000000-0005-0000-0000-000065410000}"/>
    <cellStyle name="Normal 10 3 9 3 3" xfId="16745" xr:uid="{00000000-0005-0000-0000-000066410000}"/>
    <cellStyle name="Normal 10 3 9 4" xfId="16746" xr:uid="{00000000-0005-0000-0000-000067410000}"/>
    <cellStyle name="Normal 10 3 9 4 2" xfId="16747" xr:uid="{00000000-0005-0000-0000-000068410000}"/>
    <cellStyle name="Normal 10 3 9 4 2 2" xfId="16748" xr:uid="{00000000-0005-0000-0000-000069410000}"/>
    <cellStyle name="Normal 10 3 9 4 3" xfId="16749" xr:uid="{00000000-0005-0000-0000-00006A410000}"/>
    <cellStyle name="Normal 10 3 9 5" xfId="16750" xr:uid="{00000000-0005-0000-0000-00006B410000}"/>
    <cellStyle name="Normal 10 3 9 5 2" xfId="16751" xr:uid="{00000000-0005-0000-0000-00006C410000}"/>
    <cellStyle name="Normal 10 3 9 6" xfId="16752" xr:uid="{00000000-0005-0000-0000-00006D410000}"/>
    <cellStyle name="Normal 10 3 9 6 2" xfId="16753" xr:uid="{00000000-0005-0000-0000-00006E410000}"/>
    <cellStyle name="Normal 10 3 9 7" xfId="16754" xr:uid="{00000000-0005-0000-0000-00006F410000}"/>
    <cellStyle name="Normal 10 4" xfId="16755" xr:uid="{00000000-0005-0000-0000-000070410000}"/>
    <cellStyle name="Normal 10 4 10" xfId="16756" xr:uid="{00000000-0005-0000-0000-000071410000}"/>
    <cellStyle name="Normal 10 4 10 2" xfId="16757" xr:uid="{00000000-0005-0000-0000-000072410000}"/>
    <cellStyle name="Normal 10 4 10 2 2" xfId="16758" xr:uid="{00000000-0005-0000-0000-000073410000}"/>
    <cellStyle name="Normal 10 4 10 2 2 2" xfId="16759" xr:uid="{00000000-0005-0000-0000-000074410000}"/>
    <cellStyle name="Normal 10 4 10 2 3" xfId="16760" xr:uid="{00000000-0005-0000-0000-000075410000}"/>
    <cellStyle name="Normal 10 4 10 3" xfId="16761" xr:uid="{00000000-0005-0000-0000-000076410000}"/>
    <cellStyle name="Normal 10 4 10 3 2" xfId="16762" xr:uid="{00000000-0005-0000-0000-000077410000}"/>
    <cellStyle name="Normal 10 4 10 4" xfId="16763" xr:uid="{00000000-0005-0000-0000-000078410000}"/>
    <cellStyle name="Normal 10 4 11" xfId="16764" xr:uid="{00000000-0005-0000-0000-000079410000}"/>
    <cellStyle name="Normal 10 4 11 2" xfId="16765" xr:uid="{00000000-0005-0000-0000-00007A410000}"/>
    <cellStyle name="Normal 10 4 11 2 2" xfId="16766" xr:uid="{00000000-0005-0000-0000-00007B410000}"/>
    <cellStyle name="Normal 10 4 11 2 2 2" xfId="16767" xr:uid="{00000000-0005-0000-0000-00007C410000}"/>
    <cellStyle name="Normal 10 4 11 2 3" xfId="16768" xr:uid="{00000000-0005-0000-0000-00007D410000}"/>
    <cellStyle name="Normal 10 4 11 3" xfId="16769" xr:uid="{00000000-0005-0000-0000-00007E410000}"/>
    <cellStyle name="Normal 10 4 11 3 2" xfId="16770" xr:uid="{00000000-0005-0000-0000-00007F410000}"/>
    <cellStyle name="Normal 10 4 11 4" xfId="16771" xr:uid="{00000000-0005-0000-0000-000080410000}"/>
    <cellStyle name="Normal 10 4 12" xfId="16772" xr:uid="{00000000-0005-0000-0000-000081410000}"/>
    <cellStyle name="Normal 10 4 12 2" xfId="16773" xr:uid="{00000000-0005-0000-0000-000082410000}"/>
    <cellStyle name="Normal 10 4 12 2 2" xfId="16774" xr:uid="{00000000-0005-0000-0000-000083410000}"/>
    <cellStyle name="Normal 10 4 12 3" xfId="16775" xr:uid="{00000000-0005-0000-0000-000084410000}"/>
    <cellStyle name="Normal 10 4 13" xfId="16776" xr:uid="{00000000-0005-0000-0000-000085410000}"/>
    <cellStyle name="Normal 10 4 13 2" xfId="16777" xr:uid="{00000000-0005-0000-0000-000086410000}"/>
    <cellStyle name="Normal 10 4 14" xfId="16778" xr:uid="{00000000-0005-0000-0000-000087410000}"/>
    <cellStyle name="Normal 10 4 14 2" xfId="16779" xr:uid="{00000000-0005-0000-0000-000088410000}"/>
    <cellStyle name="Normal 10 4 15" xfId="16780" xr:uid="{00000000-0005-0000-0000-000089410000}"/>
    <cellStyle name="Normal 10 4 2" xfId="16781" xr:uid="{00000000-0005-0000-0000-00008A410000}"/>
    <cellStyle name="Normal 10 4 2 10" xfId="16782" xr:uid="{00000000-0005-0000-0000-00008B410000}"/>
    <cellStyle name="Normal 10 4 2 10 2" xfId="16783" xr:uid="{00000000-0005-0000-0000-00008C410000}"/>
    <cellStyle name="Normal 10 4 2 11" xfId="16784" xr:uid="{00000000-0005-0000-0000-00008D410000}"/>
    <cellStyle name="Normal 10 4 2 11 2" xfId="16785" xr:uid="{00000000-0005-0000-0000-00008E410000}"/>
    <cellStyle name="Normal 10 4 2 12" xfId="16786" xr:uid="{00000000-0005-0000-0000-00008F410000}"/>
    <cellStyle name="Normal 10 4 2 2" xfId="16787" xr:uid="{00000000-0005-0000-0000-000090410000}"/>
    <cellStyle name="Normal 10 4 2 2 10" xfId="16788" xr:uid="{00000000-0005-0000-0000-000091410000}"/>
    <cellStyle name="Normal 10 4 2 2 10 2" xfId="16789" xr:uid="{00000000-0005-0000-0000-000092410000}"/>
    <cellStyle name="Normal 10 4 2 2 11" xfId="16790" xr:uid="{00000000-0005-0000-0000-000093410000}"/>
    <cellStyle name="Normal 10 4 2 2 2" xfId="16791" xr:uid="{00000000-0005-0000-0000-000094410000}"/>
    <cellStyle name="Normal 10 4 2 2 2 2" xfId="16792" xr:uid="{00000000-0005-0000-0000-000095410000}"/>
    <cellStyle name="Normal 10 4 2 2 2 2 2" xfId="16793" xr:uid="{00000000-0005-0000-0000-000096410000}"/>
    <cellStyle name="Normal 10 4 2 2 2 2 2 2" xfId="16794" xr:uid="{00000000-0005-0000-0000-000097410000}"/>
    <cellStyle name="Normal 10 4 2 2 2 2 2 2 2" xfId="16795" xr:uid="{00000000-0005-0000-0000-000098410000}"/>
    <cellStyle name="Normal 10 4 2 2 2 2 2 2 2 2" xfId="16796" xr:uid="{00000000-0005-0000-0000-000099410000}"/>
    <cellStyle name="Normal 10 4 2 2 2 2 2 2 3" xfId="16797" xr:uid="{00000000-0005-0000-0000-00009A410000}"/>
    <cellStyle name="Normal 10 4 2 2 2 2 2 3" xfId="16798" xr:uid="{00000000-0005-0000-0000-00009B410000}"/>
    <cellStyle name="Normal 10 4 2 2 2 2 2 3 2" xfId="16799" xr:uid="{00000000-0005-0000-0000-00009C410000}"/>
    <cellStyle name="Normal 10 4 2 2 2 2 2 3 2 2" xfId="16800" xr:uid="{00000000-0005-0000-0000-00009D410000}"/>
    <cellStyle name="Normal 10 4 2 2 2 2 2 3 3" xfId="16801" xr:uid="{00000000-0005-0000-0000-00009E410000}"/>
    <cellStyle name="Normal 10 4 2 2 2 2 2 4" xfId="16802" xr:uid="{00000000-0005-0000-0000-00009F410000}"/>
    <cellStyle name="Normal 10 4 2 2 2 2 2 4 2" xfId="16803" xr:uid="{00000000-0005-0000-0000-0000A0410000}"/>
    <cellStyle name="Normal 10 4 2 2 2 2 2 5" xfId="16804" xr:uid="{00000000-0005-0000-0000-0000A1410000}"/>
    <cellStyle name="Normal 10 4 2 2 2 2 3" xfId="16805" xr:uid="{00000000-0005-0000-0000-0000A2410000}"/>
    <cellStyle name="Normal 10 4 2 2 2 2 3 2" xfId="16806" xr:uid="{00000000-0005-0000-0000-0000A3410000}"/>
    <cellStyle name="Normal 10 4 2 2 2 2 3 2 2" xfId="16807" xr:uid="{00000000-0005-0000-0000-0000A4410000}"/>
    <cellStyle name="Normal 10 4 2 2 2 2 3 3" xfId="16808" xr:uid="{00000000-0005-0000-0000-0000A5410000}"/>
    <cellStyle name="Normal 10 4 2 2 2 2 4" xfId="16809" xr:uid="{00000000-0005-0000-0000-0000A6410000}"/>
    <cellStyle name="Normal 10 4 2 2 2 2 4 2" xfId="16810" xr:uid="{00000000-0005-0000-0000-0000A7410000}"/>
    <cellStyle name="Normal 10 4 2 2 2 2 4 2 2" xfId="16811" xr:uid="{00000000-0005-0000-0000-0000A8410000}"/>
    <cellStyle name="Normal 10 4 2 2 2 2 4 3" xfId="16812" xr:uid="{00000000-0005-0000-0000-0000A9410000}"/>
    <cellStyle name="Normal 10 4 2 2 2 2 5" xfId="16813" xr:uid="{00000000-0005-0000-0000-0000AA410000}"/>
    <cellStyle name="Normal 10 4 2 2 2 2 5 2" xfId="16814" xr:uid="{00000000-0005-0000-0000-0000AB410000}"/>
    <cellStyle name="Normal 10 4 2 2 2 2 6" xfId="16815" xr:uid="{00000000-0005-0000-0000-0000AC410000}"/>
    <cellStyle name="Normal 10 4 2 2 2 2 6 2" xfId="16816" xr:uid="{00000000-0005-0000-0000-0000AD410000}"/>
    <cellStyle name="Normal 10 4 2 2 2 2 7" xfId="16817" xr:uid="{00000000-0005-0000-0000-0000AE410000}"/>
    <cellStyle name="Normal 10 4 2 2 2 3" xfId="16818" xr:uid="{00000000-0005-0000-0000-0000AF410000}"/>
    <cellStyle name="Normal 10 4 2 2 2 3 2" xfId="16819" xr:uid="{00000000-0005-0000-0000-0000B0410000}"/>
    <cellStyle name="Normal 10 4 2 2 2 3 2 2" xfId="16820" xr:uid="{00000000-0005-0000-0000-0000B1410000}"/>
    <cellStyle name="Normal 10 4 2 2 2 3 2 2 2" xfId="16821" xr:uid="{00000000-0005-0000-0000-0000B2410000}"/>
    <cellStyle name="Normal 10 4 2 2 2 3 2 3" xfId="16822" xr:uid="{00000000-0005-0000-0000-0000B3410000}"/>
    <cellStyle name="Normal 10 4 2 2 2 3 3" xfId="16823" xr:uid="{00000000-0005-0000-0000-0000B4410000}"/>
    <cellStyle name="Normal 10 4 2 2 2 3 3 2" xfId="16824" xr:uid="{00000000-0005-0000-0000-0000B5410000}"/>
    <cellStyle name="Normal 10 4 2 2 2 3 3 2 2" xfId="16825" xr:uid="{00000000-0005-0000-0000-0000B6410000}"/>
    <cellStyle name="Normal 10 4 2 2 2 3 3 3" xfId="16826" xr:uid="{00000000-0005-0000-0000-0000B7410000}"/>
    <cellStyle name="Normal 10 4 2 2 2 3 4" xfId="16827" xr:uid="{00000000-0005-0000-0000-0000B8410000}"/>
    <cellStyle name="Normal 10 4 2 2 2 3 4 2" xfId="16828" xr:uid="{00000000-0005-0000-0000-0000B9410000}"/>
    <cellStyle name="Normal 10 4 2 2 2 3 5" xfId="16829" xr:uid="{00000000-0005-0000-0000-0000BA410000}"/>
    <cellStyle name="Normal 10 4 2 2 2 4" xfId="16830" xr:uid="{00000000-0005-0000-0000-0000BB410000}"/>
    <cellStyle name="Normal 10 4 2 2 2 4 2" xfId="16831" xr:uid="{00000000-0005-0000-0000-0000BC410000}"/>
    <cellStyle name="Normal 10 4 2 2 2 4 2 2" xfId="16832" xr:uid="{00000000-0005-0000-0000-0000BD410000}"/>
    <cellStyle name="Normal 10 4 2 2 2 4 3" xfId="16833" xr:uid="{00000000-0005-0000-0000-0000BE410000}"/>
    <cellStyle name="Normal 10 4 2 2 2 5" xfId="16834" xr:uid="{00000000-0005-0000-0000-0000BF410000}"/>
    <cellStyle name="Normal 10 4 2 2 2 5 2" xfId="16835" xr:uid="{00000000-0005-0000-0000-0000C0410000}"/>
    <cellStyle name="Normal 10 4 2 2 2 5 2 2" xfId="16836" xr:uid="{00000000-0005-0000-0000-0000C1410000}"/>
    <cellStyle name="Normal 10 4 2 2 2 5 3" xfId="16837" xr:uid="{00000000-0005-0000-0000-0000C2410000}"/>
    <cellStyle name="Normal 10 4 2 2 2 6" xfId="16838" xr:uid="{00000000-0005-0000-0000-0000C3410000}"/>
    <cellStyle name="Normal 10 4 2 2 2 6 2" xfId="16839" xr:uid="{00000000-0005-0000-0000-0000C4410000}"/>
    <cellStyle name="Normal 10 4 2 2 2 7" xfId="16840" xr:uid="{00000000-0005-0000-0000-0000C5410000}"/>
    <cellStyle name="Normal 10 4 2 2 2 7 2" xfId="16841" xr:uid="{00000000-0005-0000-0000-0000C6410000}"/>
    <cellStyle name="Normal 10 4 2 2 2 8" xfId="16842" xr:uid="{00000000-0005-0000-0000-0000C7410000}"/>
    <cellStyle name="Normal 10 4 2 2 3" xfId="16843" xr:uid="{00000000-0005-0000-0000-0000C8410000}"/>
    <cellStyle name="Normal 10 4 2 2 3 2" xfId="16844" xr:uid="{00000000-0005-0000-0000-0000C9410000}"/>
    <cellStyle name="Normal 10 4 2 2 3 2 2" xfId="16845" xr:uid="{00000000-0005-0000-0000-0000CA410000}"/>
    <cellStyle name="Normal 10 4 2 2 3 2 2 2" xfId="16846" xr:uid="{00000000-0005-0000-0000-0000CB410000}"/>
    <cellStyle name="Normal 10 4 2 2 3 2 2 2 2" xfId="16847" xr:uid="{00000000-0005-0000-0000-0000CC410000}"/>
    <cellStyle name="Normal 10 4 2 2 3 2 2 3" xfId="16848" xr:uid="{00000000-0005-0000-0000-0000CD410000}"/>
    <cellStyle name="Normal 10 4 2 2 3 2 3" xfId="16849" xr:uid="{00000000-0005-0000-0000-0000CE410000}"/>
    <cellStyle name="Normal 10 4 2 2 3 2 3 2" xfId="16850" xr:uid="{00000000-0005-0000-0000-0000CF410000}"/>
    <cellStyle name="Normal 10 4 2 2 3 2 3 2 2" xfId="16851" xr:uid="{00000000-0005-0000-0000-0000D0410000}"/>
    <cellStyle name="Normal 10 4 2 2 3 2 3 3" xfId="16852" xr:uid="{00000000-0005-0000-0000-0000D1410000}"/>
    <cellStyle name="Normal 10 4 2 2 3 2 4" xfId="16853" xr:uid="{00000000-0005-0000-0000-0000D2410000}"/>
    <cellStyle name="Normal 10 4 2 2 3 2 4 2" xfId="16854" xr:uid="{00000000-0005-0000-0000-0000D3410000}"/>
    <cellStyle name="Normal 10 4 2 2 3 2 5" xfId="16855" xr:uid="{00000000-0005-0000-0000-0000D4410000}"/>
    <cellStyle name="Normal 10 4 2 2 3 3" xfId="16856" xr:uid="{00000000-0005-0000-0000-0000D5410000}"/>
    <cellStyle name="Normal 10 4 2 2 3 3 2" xfId="16857" xr:uid="{00000000-0005-0000-0000-0000D6410000}"/>
    <cellStyle name="Normal 10 4 2 2 3 3 2 2" xfId="16858" xr:uid="{00000000-0005-0000-0000-0000D7410000}"/>
    <cellStyle name="Normal 10 4 2 2 3 3 3" xfId="16859" xr:uid="{00000000-0005-0000-0000-0000D8410000}"/>
    <cellStyle name="Normal 10 4 2 2 3 4" xfId="16860" xr:uid="{00000000-0005-0000-0000-0000D9410000}"/>
    <cellStyle name="Normal 10 4 2 2 3 4 2" xfId="16861" xr:uid="{00000000-0005-0000-0000-0000DA410000}"/>
    <cellStyle name="Normal 10 4 2 2 3 4 2 2" xfId="16862" xr:uid="{00000000-0005-0000-0000-0000DB410000}"/>
    <cellStyle name="Normal 10 4 2 2 3 4 3" xfId="16863" xr:uid="{00000000-0005-0000-0000-0000DC410000}"/>
    <cellStyle name="Normal 10 4 2 2 3 5" xfId="16864" xr:uid="{00000000-0005-0000-0000-0000DD410000}"/>
    <cellStyle name="Normal 10 4 2 2 3 5 2" xfId="16865" xr:uid="{00000000-0005-0000-0000-0000DE410000}"/>
    <cellStyle name="Normal 10 4 2 2 3 6" xfId="16866" xr:uid="{00000000-0005-0000-0000-0000DF410000}"/>
    <cellStyle name="Normal 10 4 2 2 3 6 2" xfId="16867" xr:uid="{00000000-0005-0000-0000-0000E0410000}"/>
    <cellStyle name="Normal 10 4 2 2 3 7" xfId="16868" xr:uid="{00000000-0005-0000-0000-0000E1410000}"/>
    <cellStyle name="Normal 10 4 2 2 4" xfId="16869" xr:uid="{00000000-0005-0000-0000-0000E2410000}"/>
    <cellStyle name="Normal 10 4 2 2 4 2" xfId="16870" xr:uid="{00000000-0005-0000-0000-0000E3410000}"/>
    <cellStyle name="Normal 10 4 2 2 4 2 2" xfId="16871" xr:uid="{00000000-0005-0000-0000-0000E4410000}"/>
    <cellStyle name="Normal 10 4 2 2 4 2 2 2" xfId="16872" xr:uid="{00000000-0005-0000-0000-0000E5410000}"/>
    <cellStyle name="Normal 10 4 2 2 4 2 2 2 2" xfId="16873" xr:uid="{00000000-0005-0000-0000-0000E6410000}"/>
    <cellStyle name="Normal 10 4 2 2 4 2 2 3" xfId="16874" xr:uid="{00000000-0005-0000-0000-0000E7410000}"/>
    <cellStyle name="Normal 10 4 2 2 4 2 3" xfId="16875" xr:uid="{00000000-0005-0000-0000-0000E8410000}"/>
    <cellStyle name="Normal 10 4 2 2 4 2 3 2" xfId="16876" xr:uid="{00000000-0005-0000-0000-0000E9410000}"/>
    <cellStyle name="Normal 10 4 2 2 4 2 3 2 2" xfId="16877" xr:uid="{00000000-0005-0000-0000-0000EA410000}"/>
    <cellStyle name="Normal 10 4 2 2 4 2 3 3" xfId="16878" xr:uid="{00000000-0005-0000-0000-0000EB410000}"/>
    <cellStyle name="Normal 10 4 2 2 4 2 4" xfId="16879" xr:uid="{00000000-0005-0000-0000-0000EC410000}"/>
    <cellStyle name="Normal 10 4 2 2 4 2 4 2" xfId="16880" xr:uid="{00000000-0005-0000-0000-0000ED410000}"/>
    <cellStyle name="Normal 10 4 2 2 4 2 5" xfId="16881" xr:uid="{00000000-0005-0000-0000-0000EE410000}"/>
    <cellStyle name="Normal 10 4 2 2 4 3" xfId="16882" xr:uid="{00000000-0005-0000-0000-0000EF410000}"/>
    <cellStyle name="Normal 10 4 2 2 4 3 2" xfId="16883" xr:uid="{00000000-0005-0000-0000-0000F0410000}"/>
    <cellStyle name="Normal 10 4 2 2 4 3 2 2" xfId="16884" xr:uid="{00000000-0005-0000-0000-0000F1410000}"/>
    <cellStyle name="Normal 10 4 2 2 4 3 3" xfId="16885" xr:uid="{00000000-0005-0000-0000-0000F2410000}"/>
    <cellStyle name="Normal 10 4 2 2 4 4" xfId="16886" xr:uid="{00000000-0005-0000-0000-0000F3410000}"/>
    <cellStyle name="Normal 10 4 2 2 4 4 2" xfId="16887" xr:uid="{00000000-0005-0000-0000-0000F4410000}"/>
    <cellStyle name="Normal 10 4 2 2 4 4 2 2" xfId="16888" xr:uid="{00000000-0005-0000-0000-0000F5410000}"/>
    <cellStyle name="Normal 10 4 2 2 4 4 3" xfId="16889" xr:uid="{00000000-0005-0000-0000-0000F6410000}"/>
    <cellStyle name="Normal 10 4 2 2 4 5" xfId="16890" xr:uid="{00000000-0005-0000-0000-0000F7410000}"/>
    <cellStyle name="Normal 10 4 2 2 4 5 2" xfId="16891" xr:uid="{00000000-0005-0000-0000-0000F8410000}"/>
    <cellStyle name="Normal 10 4 2 2 4 6" xfId="16892" xr:uid="{00000000-0005-0000-0000-0000F9410000}"/>
    <cellStyle name="Normal 10 4 2 2 4 6 2" xfId="16893" xr:uid="{00000000-0005-0000-0000-0000FA410000}"/>
    <cellStyle name="Normal 10 4 2 2 4 7" xfId="16894" xr:uid="{00000000-0005-0000-0000-0000FB410000}"/>
    <cellStyle name="Normal 10 4 2 2 5" xfId="16895" xr:uid="{00000000-0005-0000-0000-0000FC410000}"/>
    <cellStyle name="Normal 10 4 2 2 5 2" xfId="16896" xr:uid="{00000000-0005-0000-0000-0000FD410000}"/>
    <cellStyle name="Normal 10 4 2 2 5 2 2" xfId="16897" xr:uid="{00000000-0005-0000-0000-0000FE410000}"/>
    <cellStyle name="Normal 10 4 2 2 5 2 2 2" xfId="16898" xr:uid="{00000000-0005-0000-0000-0000FF410000}"/>
    <cellStyle name="Normal 10 4 2 2 5 2 3" xfId="16899" xr:uid="{00000000-0005-0000-0000-000000420000}"/>
    <cellStyle name="Normal 10 4 2 2 5 3" xfId="16900" xr:uid="{00000000-0005-0000-0000-000001420000}"/>
    <cellStyle name="Normal 10 4 2 2 5 3 2" xfId="16901" xr:uid="{00000000-0005-0000-0000-000002420000}"/>
    <cellStyle name="Normal 10 4 2 2 5 3 2 2" xfId="16902" xr:uid="{00000000-0005-0000-0000-000003420000}"/>
    <cellStyle name="Normal 10 4 2 2 5 3 3" xfId="16903" xr:uid="{00000000-0005-0000-0000-000004420000}"/>
    <cellStyle name="Normal 10 4 2 2 5 4" xfId="16904" xr:uid="{00000000-0005-0000-0000-000005420000}"/>
    <cellStyle name="Normal 10 4 2 2 5 4 2" xfId="16905" xr:uid="{00000000-0005-0000-0000-000006420000}"/>
    <cellStyle name="Normal 10 4 2 2 5 5" xfId="16906" xr:uid="{00000000-0005-0000-0000-000007420000}"/>
    <cellStyle name="Normal 10 4 2 2 6" xfId="16907" xr:uid="{00000000-0005-0000-0000-000008420000}"/>
    <cellStyle name="Normal 10 4 2 2 6 2" xfId="16908" xr:uid="{00000000-0005-0000-0000-000009420000}"/>
    <cellStyle name="Normal 10 4 2 2 6 2 2" xfId="16909" xr:uid="{00000000-0005-0000-0000-00000A420000}"/>
    <cellStyle name="Normal 10 4 2 2 6 2 2 2" xfId="16910" xr:uid="{00000000-0005-0000-0000-00000B420000}"/>
    <cellStyle name="Normal 10 4 2 2 6 2 3" xfId="16911" xr:uid="{00000000-0005-0000-0000-00000C420000}"/>
    <cellStyle name="Normal 10 4 2 2 6 3" xfId="16912" xr:uid="{00000000-0005-0000-0000-00000D420000}"/>
    <cellStyle name="Normal 10 4 2 2 6 3 2" xfId="16913" xr:uid="{00000000-0005-0000-0000-00000E420000}"/>
    <cellStyle name="Normal 10 4 2 2 6 4" xfId="16914" xr:uid="{00000000-0005-0000-0000-00000F420000}"/>
    <cellStyle name="Normal 10 4 2 2 7" xfId="16915" xr:uid="{00000000-0005-0000-0000-000010420000}"/>
    <cellStyle name="Normal 10 4 2 2 7 2" xfId="16916" xr:uid="{00000000-0005-0000-0000-000011420000}"/>
    <cellStyle name="Normal 10 4 2 2 7 2 2" xfId="16917" xr:uid="{00000000-0005-0000-0000-000012420000}"/>
    <cellStyle name="Normal 10 4 2 2 7 3" xfId="16918" xr:uid="{00000000-0005-0000-0000-000013420000}"/>
    <cellStyle name="Normal 10 4 2 2 8" xfId="16919" xr:uid="{00000000-0005-0000-0000-000014420000}"/>
    <cellStyle name="Normal 10 4 2 2 8 2" xfId="16920" xr:uid="{00000000-0005-0000-0000-000015420000}"/>
    <cellStyle name="Normal 10 4 2 2 8 2 2" xfId="16921" xr:uid="{00000000-0005-0000-0000-000016420000}"/>
    <cellStyle name="Normal 10 4 2 2 8 3" xfId="16922" xr:uid="{00000000-0005-0000-0000-000017420000}"/>
    <cellStyle name="Normal 10 4 2 2 9" xfId="16923" xr:uid="{00000000-0005-0000-0000-000018420000}"/>
    <cellStyle name="Normal 10 4 2 2 9 2" xfId="16924" xr:uid="{00000000-0005-0000-0000-000019420000}"/>
    <cellStyle name="Normal 10 4 2 3" xfId="16925" xr:uid="{00000000-0005-0000-0000-00001A420000}"/>
    <cellStyle name="Normal 10 4 2 3 2" xfId="16926" xr:uid="{00000000-0005-0000-0000-00001B420000}"/>
    <cellStyle name="Normal 10 4 2 3 2 2" xfId="16927" xr:uid="{00000000-0005-0000-0000-00001C420000}"/>
    <cellStyle name="Normal 10 4 2 3 2 2 2" xfId="16928" xr:uid="{00000000-0005-0000-0000-00001D420000}"/>
    <cellStyle name="Normal 10 4 2 3 2 2 2 2" xfId="16929" xr:uid="{00000000-0005-0000-0000-00001E420000}"/>
    <cellStyle name="Normal 10 4 2 3 2 2 2 2 2" xfId="16930" xr:uid="{00000000-0005-0000-0000-00001F420000}"/>
    <cellStyle name="Normal 10 4 2 3 2 2 2 3" xfId="16931" xr:uid="{00000000-0005-0000-0000-000020420000}"/>
    <cellStyle name="Normal 10 4 2 3 2 2 3" xfId="16932" xr:uid="{00000000-0005-0000-0000-000021420000}"/>
    <cellStyle name="Normal 10 4 2 3 2 2 3 2" xfId="16933" xr:uid="{00000000-0005-0000-0000-000022420000}"/>
    <cellStyle name="Normal 10 4 2 3 2 2 3 2 2" xfId="16934" xr:uid="{00000000-0005-0000-0000-000023420000}"/>
    <cellStyle name="Normal 10 4 2 3 2 2 3 3" xfId="16935" xr:uid="{00000000-0005-0000-0000-000024420000}"/>
    <cellStyle name="Normal 10 4 2 3 2 2 4" xfId="16936" xr:uid="{00000000-0005-0000-0000-000025420000}"/>
    <cellStyle name="Normal 10 4 2 3 2 2 4 2" xfId="16937" xr:uid="{00000000-0005-0000-0000-000026420000}"/>
    <cellStyle name="Normal 10 4 2 3 2 2 5" xfId="16938" xr:uid="{00000000-0005-0000-0000-000027420000}"/>
    <cellStyle name="Normal 10 4 2 3 2 3" xfId="16939" xr:uid="{00000000-0005-0000-0000-000028420000}"/>
    <cellStyle name="Normal 10 4 2 3 2 3 2" xfId="16940" xr:uid="{00000000-0005-0000-0000-000029420000}"/>
    <cellStyle name="Normal 10 4 2 3 2 3 2 2" xfId="16941" xr:uid="{00000000-0005-0000-0000-00002A420000}"/>
    <cellStyle name="Normal 10 4 2 3 2 3 3" xfId="16942" xr:uid="{00000000-0005-0000-0000-00002B420000}"/>
    <cellStyle name="Normal 10 4 2 3 2 4" xfId="16943" xr:uid="{00000000-0005-0000-0000-00002C420000}"/>
    <cellStyle name="Normal 10 4 2 3 2 4 2" xfId="16944" xr:uid="{00000000-0005-0000-0000-00002D420000}"/>
    <cellStyle name="Normal 10 4 2 3 2 4 2 2" xfId="16945" xr:uid="{00000000-0005-0000-0000-00002E420000}"/>
    <cellStyle name="Normal 10 4 2 3 2 4 3" xfId="16946" xr:uid="{00000000-0005-0000-0000-00002F420000}"/>
    <cellStyle name="Normal 10 4 2 3 2 5" xfId="16947" xr:uid="{00000000-0005-0000-0000-000030420000}"/>
    <cellStyle name="Normal 10 4 2 3 2 5 2" xfId="16948" xr:uid="{00000000-0005-0000-0000-000031420000}"/>
    <cellStyle name="Normal 10 4 2 3 2 6" xfId="16949" xr:uid="{00000000-0005-0000-0000-000032420000}"/>
    <cellStyle name="Normal 10 4 2 3 2 6 2" xfId="16950" xr:uid="{00000000-0005-0000-0000-000033420000}"/>
    <cellStyle name="Normal 10 4 2 3 2 7" xfId="16951" xr:uid="{00000000-0005-0000-0000-000034420000}"/>
    <cellStyle name="Normal 10 4 2 3 3" xfId="16952" xr:uid="{00000000-0005-0000-0000-000035420000}"/>
    <cellStyle name="Normal 10 4 2 3 3 2" xfId="16953" xr:uid="{00000000-0005-0000-0000-000036420000}"/>
    <cellStyle name="Normal 10 4 2 3 3 2 2" xfId="16954" xr:uid="{00000000-0005-0000-0000-000037420000}"/>
    <cellStyle name="Normal 10 4 2 3 3 2 2 2" xfId="16955" xr:uid="{00000000-0005-0000-0000-000038420000}"/>
    <cellStyle name="Normal 10 4 2 3 3 2 3" xfId="16956" xr:uid="{00000000-0005-0000-0000-000039420000}"/>
    <cellStyle name="Normal 10 4 2 3 3 3" xfId="16957" xr:uid="{00000000-0005-0000-0000-00003A420000}"/>
    <cellStyle name="Normal 10 4 2 3 3 3 2" xfId="16958" xr:uid="{00000000-0005-0000-0000-00003B420000}"/>
    <cellStyle name="Normal 10 4 2 3 3 3 2 2" xfId="16959" xr:uid="{00000000-0005-0000-0000-00003C420000}"/>
    <cellStyle name="Normal 10 4 2 3 3 3 3" xfId="16960" xr:uid="{00000000-0005-0000-0000-00003D420000}"/>
    <cellStyle name="Normal 10 4 2 3 3 4" xfId="16961" xr:uid="{00000000-0005-0000-0000-00003E420000}"/>
    <cellStyle name="Normal 10 4 2 3 3 4 2" xfId="16962" xr:uid="{00000000-0005-0000-0000-00003F420000}"/>
    <cellStyle name="Normal 10 4 2 3 3 5" xfId="16963" xr:uid="{00000000-0005-0000-0000-000040420000}"/>
    <cellStyle name="Normal 10 4 2 3 4" xfId="16964" xr:uid="{00000000-0005-0000-0000-000041420000}"/>
    <cellStyle name="Normal 10 4 2 3 4 2" xfId="16965" xr:uid="{00000000-0005-0000-0000-000042420000}"/>
    <cellStyle name="Normal 10 4 2 3 4 2 2" xfId="16966" xr:uid="{00000000-0005-0000-0000-000043420000}"/>
    <cellStyle name="Normal 10 4 2 3 4 3" xfId="16967" xr:uid="{00000000-0005-0000-0000-000044420000}"/>
    <cellStyle name="Normal 10 4 2 3 5" xfId="16968" xr:uid="{00000000-0005-0000-0000-000045420000}"/>
    <cellStyle name="Normal 10 4 2 3 5 2" xfId="16969" xr:uid="{00000000-0005-0000-0000-000046420000}"/>
    <cellStyle name="Normal 10 4 2 3 5 2 2" xfId="16970" xr:uid="{00000000-0005-0000-0000-000047420000}"/>
    <cellStyle name="Normal 10 4 2 3 5 3" xfId="16971" xr:uid="{00000000-0005-0000-0000-000048420000}"/>
    <cellStyle name="Normal 10 4 2 3 6" xfId="16972" xr:uid="{00000000-0005-0000-0000-000049420000}"/>
    <cellStyle name="Normal 10 4 2 3 6 2" xfId="16973" xr:uid="{00000000-0005-0000-0000-00004A420000}"/>
    <cellStyle name="Normal 10 4 2 3 7" xfId="16974" xr:uid="{00000000-0005-0000-0000-00004B420000}"/>
    <cellStyle name="Normal 10 4 2 3 7 2" xfId="16975" xr:uid="{00000000-0005-0000-0000-00004C420000}"/>
    <cellStyle name="Normal 10 4 2 3 8" xfId="16976" xr:uid="{00000000-0005-0000-0000-00004D420000}"/>
    <cellStyle name="Normal 10 4 2 4" xfId="16977" xr:uid="{00000000-0005-0000-0000-00004E420000}"/>
    <cellStyle name="Normal 10 4 2 4 2" xfId="16978" xr:uid="{00000000-0005-0000-0000-00004F420000}"/>
    <cellStyle name="Normal 10 4 2 4 2 2" xfId="16979" xr:uid="{00000000-0005-0000-0000-000050420000}"/>
    <cellStyle name="Normal 10 4 2 4 2 2 2" xfId="16980" xr:uid="{00000000-0005-0000-0000-000051420000}"/>
    <cellStyle name="Normal 10 4 2 4 2 2 2 2" xfId="16981" xr:uid="{00000000-0005-0000-0000-000052420000}"/>
    <cellStyle name="Normal 10 4 2 4 2 2 3" xfId="16982" xr:uid="{00000000-0005-0000-0000-000053420000}"/>
    <cellStyle name="Normal 10 4 2 4 2 3" xfId="16983" xr:uid="{00000000-0005-0000-0000-000054420000}"/>
    <cellStyle name="Normal 10 4 2 4 2 3 2" xfId="16984" xr:uid="{00000000-0005-0000-0000-000055420000}"/>
    <cellStyle name="Normal 10 4 2 4 2 3 2 2" xfId="16985" xr:uid="{00000000-0005-0000-0000-000056420000}"/>
    <cellStyle name="Normal 10 4 2 4 2 3 3" xfId="16986" xr:uid="{00000000-0005-0000-0000-000057420000}"/>
    <cellStyle name="Normal 10 4 2 4 2 4" xfId="16987" xr:uid="{00000000-0005-0000-0000-000058420000}"/>
    <cellStyle name="Normal 10 4 2 4 2 4 2" xfId="16988" xr:uid="{00000000-0005-0000-0000-000059420000}"/>
    <cellStyle name="Normal 10 4 2 4 2 5" xfId="16989" xr:uid="{00000000-0005-0000-0000-00005A420000}"/>
    <cellStyle name="Normal 10 4 2 4 3" xfId="16990" xr:uid="{00000000-0005-0000-0000-00005B420000}"/>
    <cellStyle name="Normal 10 4 2 4 3 2" xfId="16991" xr:uid="{00000000-0005-0000-0000-00005C420000}"/>
    <cellStyle name="Normal 10 4 2 4 3 2 2" xfId="16992" xr:uid="{00000000-0005-0000-0000-00005D420000}"/>
    <cellStyle name="Normal 10 4 2 4 3 3" xfId="16993" xr:uid="{00000000-0005-0000-0000-00005E420000}"/>
    <cellStyle name="Normal 10 4 2 4 4" xfId="16994" xr:uid="{00000000-0005-0000-0000-00005F420000}"/>
    <cellStyle name="Normal 10 4 2 4 4 2" xfId="16995" xr:uid="{00000000-0005-0000-0000-000060420000}"/>
    <cellStyle name="Normal 10 4 2 4 4 2 2" xfId="16996" xr:uid="{00000000-0005-0000-0000-000061420000}"/>
    <cellStyle name="Normal 10 4 2 4 4 3" xfId="16997" xr:uid="{00000000-0005-0000-0000-000062420000}"/>
    <cellStyle name="Normal 10 4 2 4 5" xfId="16998" xr:uid="{00000000-0005-0000-0000-000063420000}"/>
    <cellStyle name="Normal 10 4 2 4 5 2" xfId="16999" xr:uid="{00000000-0005-0000-0000-000064420000}"/>
    <cellStyle name="Normal 10 4 2 4 6" xfId="17000" xr:uid="{00000000-0005-0000-0000-000065420000}"/>
    <cellStyle name="Normal 10 4 2 4 6 2" xfId="17001" xr:uid="{00000000-0005-0000-0000-000066420000}"/>
    <cellStyle name="Normal 10 4 2 4 7" xfId="17002" xr:uid="{00000000-0005-0000-0000-000067420000}"/>
    <cellStyle name="Normal 10 4 2 5" xfId="17003" xr:uid="{00000000-0005-0000-0000-000068420000}"/>
    <cellStyle name="Normal 10 4 2 5 2" xfId="17004" xr:uid="{00000000-0005-0000-0000-000069420000}"/>
    <cellStyle name="Normal 10 4 2 5 2 2" xfId="17005" xr:uid="{00000000-0005-0000-0000-00006A420000}"/>
    <cellStyle name="Normal 10 4 2 5 2 2 2" xfId="17006" xr:uid="{00000000-0005-0000-0000-00006B420000}"/>
    <cellStyle name="Normal 10 4 2 5 2 2 2 2" xfId="17007" xr:uid="{00000000-0005-0000-0000-00006C420000}"/>
    <cellStyle name="Normal 10 4 2 5 2 2 3" xfId="17008" xr:uid="{00000000-0005-0000-0000-00006D420000}"/>
    <cellStyle name="Normal 10 4 2 5 2 3" xfId="17009" xr:uid="{00000000-0005-0000-0000-00006E420000}"/>
    <cellStyle name="Normal 10 4 2 5 2 3 2" xfId="17010" xr:uid="{00000000-0005-0000-0000-00006F420000}"/>
    <cellStyle name="Normal 10 4 2 5 2 3 2 2" xfId="17011" xr:uid="{00000000-0005-0000-0000-000070420000}"/>
    <cellStyle name="Normal 10 4 2 5 2 3 3" xfId="17012" xr:uid="{00000000-0005-0000-0000-000071420000}"/>
    <cellStyle name="Normal 10 4 2 5 2 4" xfId="17013" xr:uid="{00000000-0005-0000-0000-000072420000}"/>
    <cellStyle name="Normal 10 4 2 5 2 4 2" xfId="17014" xr:uid="{00000000-0005-0000-0000-000073420000}"/>
    <cellStyle name="Normal 10 4 2 5 2 5" xfId="17015" xr:uid="{00000000-0005-0000-0000-000074420000}"/>
    <cellStyle name="Normal 10 4 2 5 3" xfId="17016" xr:uid="{00000000-0005-0000-0000-000075420000}"/>
    <cellStyle name="Normal 10 4 2 5 3 2" xfId="17017" xr:uid="{00000000-0005-0000-0000-000076420000}"/>
    <cellStyle name="Normal 10 4 2 5 3 2 2" xfId="17018" xr:uid="{00000000-0005-0000-0000-000077420000}"/>
    <cellStyle name="Normal 10 4 2 5 3 3" xfId="17019" xr:uid="{00000000-0005-0000-0000-000078420000}"/>
    <cellStyle name="Normal 10 4 2 5 4" xfId="17020" xr:uid="{00000000-0005-0000-0000-000079420000}"/>
    <cellStyle name="Normal 10 4 2 5 4 2" xfId="17021" xr:uid="{00000000-0005-0000-0000-00007A420000}"/>
    <cellStyle name="Normal 10 4 2 5 4 2 2" xfId="17022" xr:uid="{00000000-0005-0000-0000-00007B420000}"/>
    <cellStyle name="Normal 10 4 2 5 4 3" xfId="17023" xr:uid="{00000000-0005-0000-0000-00007C420000}"/>
    <cellStyle name="Normal 10 4 2 5 5" xfId="17024" xr:uid="{00000000-0005-0000-0000-00007D420000}"/>
    <cellStyle name="Normal 10 4 2 5 5 2" xfId="17025" xr:uid="{00000000-0005-0000-0000-00007E420000}"/>
    <cellStyle name="Normal 10 4 2 5 6" xfId="17026" xr:uid="{00000000-0005-0000-0000-00007F420000}"/>
    <cellStyle name="Normal 10 4 2 5 6 2" xfId="17027" xr:uid="{00000000-0005-0000-0000-000080420000}"/>
    <cellStyle name="Normal 10 4 2 5 7" xfId="17028" xr:uid="{00000000-0005-0000-0000-000081420000}"/>
    <cellStyle name="Normal 10 4 2 6" xfId="17029" xr:uid="{00000000-0005-0000-0000-000082420000}"/>
    <cellStyle name="Normal 10 4 2 6 2" xfId="17030" xr:uid="{00000000-0005-0000-0000-000083420000}"/>
    <cellStyle name="Normal 10 4 2 6 2 2" xfId="17031" xr:uid="{00000000-0005-0000-0000-000084420000}"/>
    <cellStyle name="Normal 10 4 2 6 2 2 2" xfId="17032" xr:uid="{00000000-0005-0000-0000-000085420000}"/>
    <cellStyle name="Normal 10 4 2 6 2 3" xfId="17033" xr:uid="{00000000-0005-0000-0000-000086420000}"/>
    <cellStyle name="Normal 10 4 2 6 3" xfId="17034" xr:uid="{00000000-0005-0000-0000-000087420000}"/>
    <cellStyle name="Normal 10 4 2 6 3 2" xfId="17035" xr:uid="{00000000-0005-0000-0000-000088420000}"/>
    <cellStyle name="Normal 10 4 2 6 3 2 2" xfId="17036" xr:uid="{00000000-0005-0000-0000-000089420000}"/>
    <cellStyle name="Normal 10 4 2 6 3 3" xfId="17037" xr:uid="{00000000-0005-0000-0000-00008A420000}"/>
    <cellStyle name="Normal 10 4 2 6 4" xfId="17038" xr:uid="{00000000-0005-0000-0000-00008B420000}"/>
    <cellStyle name="Normal 10 4 2 6 4 2" xfId="17039" xr:uid="{00000000-0005-0000-0000-00008C420000}"/>
    <cellStyle name="Normal 10 4 2 6 5" xfId="17040" xr:uid="{00000000-0005-0000-0000-00008D420000}"/>
    <cellStyle name="Normal 10 4 2 7" xfId="17041" xr:uid="{00000000-0005-0000-0000-00008E420000}"/>
    <cellStyle name="Normal 10 4 2 7 2" xfId="17042" xr:uid="{00000000-0005-0000-0000-00008F420000}"/>
    <cellStyle name="Normal 10 4 2 7 2 2" xfId="17043" xr:uid="{00000000-0005-0000-0000-000090420000}"/>
    <cellStyle name="Normal 10 4 2 7 2 2 2" xfId="17044" xr:uid="{00000000-0005-0000-0000-000091420000}"/>
    <cellStyle name="Normal 10 4 2 7 2 3" xfId="17045" xr:uid="{00000000-0005-0000-0000-000092420000}"/>
    <cellStyle name="Normal 10 4 2 7 3" xfId="17046" xr:uid="{00000000-0005-0000-0000-000093420000}"/>
    <cellStyle name="Normal 10 4 2 7 3 2" xfId="17047" xr:uid="{00000000-0005-0000-0000-000094420000}"/>
    <cellStyle name="Normal 10 4 2 7 4" xfId="17048" xr:uid="{00000000-0005-0000-0000-000095420000}"/>
    <cellStyle name="Normal 10 4 2 8" xfId="17049" xr:uid="{00000000-0005-0000-0000-000096420000}"/>
    <cellStyle name="Normal 10 4 2 8 2" xfId="17050" xr:uid="{00000000-0005-0000-0000-000097420000}"/>
    <cellStyle name="Normal 10 4 2 8 2 2" xfId="17051" xr:uid="{00000000-0005-0000-0000-000098420000}"/>
    <cellStyle name="Normal 10 4 2 8 3" xfId="17052" xr:uid="{00000000-0005-0000-0000-000099420000}"/>
    <cellStyle name="Normal 10 4 2 9" xfId="17053" xr:uid="{00000000-0005-0000-0000-00009A420000}"/>
    <cellStyle name="Normal 10 4 2 9 2" xfId="17054" xr:uid="{00000000-0005-0000-0000-00009B420000}"/>
    <cellStyle name="Normal 10 4 2 9 2 2" xfId="17055" xr:uid="{00000000-0005-0000-0000-00009C420000}"/>
    <cellStyle name="Normal 10 4 2 9 3" xfId="17056" xr:uid="{00000000-0005-0000-0000-00009D420000}"/>
    <cellStyle name="Normal 10 4 3" xfId="17057" xr:uid="{00000000-0005-0000-0000-00009E420000}"/>
    <cellStyle name="Normal 10 4 3 10" xfId="17058" xr:uid="{00000000-0005-0000-0000-00009F420000}"/>
    <cellStyle name="Normal 10 4 3 10 2" xfId="17059" xr:uid="{00000000-0005-0000-0000-0000A0420000}"/>
    <cellStyle name="Normal 10 4 3 11" xfId="17060" xr:uid="{00000000-0005-0000-0000-0000A1420000}"/>
    <cellStyle name="Normal 10 4 3 2" xfId="17061" xr:uid="{00000000-0005-0000-0000-0000A2420000}"/>
    <cellStyle name="Normal 10 4 3 2 2" xfId="17062" xr:uid="{00000000-0005-0000-0000-0000A3420000}"/>
    <cellStyle name="Normal 10 4 3 2 2 2" xfId="17063" xr:uid="{00000000-0005-0000-0000-0000A4420000}"/>
    <cellStyle name="Normal 10 4 3 2 2 2 2" xfId="17064" xr:uid="{00000000-0005-0000-0000-0000A5420000}"/>
    <cellStyle name="Normal 10 4 3 2 2 2 2 2" xfId="17065" xr:uid="{00000000-0005-0000-0000-0000A6420000}"/>
    <cellStyle name="Normal 10 4 3 2 2 2 2 2 2" xfId="17066" xr:uid="{00000000-0005-0000-0000-0000A7420000}"/>
    <cellStyle name="Normal 10 4 3 2 2 2 2 3" xfId="17067" xr:uid="{00000000-0005-0000-0000-0000A8420000}"/>
    <cellStyle name="Normal 10 4 3 2 2 2 3" xfId="17068" xr:uid="{00000000-0005-0000-0000-0000A9420000}"/>
    <cellStyle name="Normal 10 4 3 2 2 2 3 2" xfId="17069" xr:uid="{00000000-0005-0000-0000-0000AA420000}"/>
    <cellStyle name="Normal 10 4 3 2 2 2 3 2 2" xfId="17070" xr:uid="{00000000-0005-0000-0000-0000AB420000}"/>
    <cellStyle name="Normal 10 4 3 2 2 2 3 3" xfId="17071" xr:uid="{00000000-0005-0000-0000-0000AC420000}"/>
    <cellStyle name="Normal 10 4 3 2 2 2 4" xfId="17072" xr:uid="{00000000-0005-0000-0000-0000AD420000}"/>
    <cellStyle name="Normal 10 4 3 2 2 2 4 2" xfId="17073" xr:uid="{00000000-0005-0000-0000-0000AE420000}"/>
    <cellStyle name="Normal 10 4 3 2 2 2 5" xfId="17074" xr:uid="{00000000-0005-0000-0000-0000AF420000}"/>
    <cellStyle name="Normal 10 4 3 2 2 3" xfId="17075" xr:uid="{00000000-0005-0000-0000-0000B0420000}"/>
    <cellStyle name="Normal 10 4 3 2 2 3 2" xfId="17076" xr:uid="{00000000-0005-0000-0000-0000B1420000}"/>
    <cellStyle name="Normal 10 4 3 2 2 3 2 2" xfId="17077" xr:uid="{00000000-0005-0000-0000-0000B2420000}"/>
    <cellStyle name="Normal 10 4 3 2 2 3 3" xfId="17078" xr:uid="{00000000-0005-0000-0000-0000B3420000}"/>
    <cellStyle name="Normal 10 4 3 2 2 4" xfId="17079" xr:uid="{00000000-0005-0000-0000-0000B4420000}"/>
    <cellStyle name="Normal 10 4 3 2 2 4 2" xfId="17080" xr:uid="{00000000-0005-0000-0000-0000B5420000}"/>
    <cellStyle name="Normal 10 4 3 2 2 4 2 2" xfId="17081" xr:uid="{00000000-0005-0000-0000-0000B6420000}"/>
    <cellStyle name="Normal 10 4 3 2 2 4 3" xfId="17082" xr:uid="{00000000-0005-0000-0000-0000B7420000}"/>
    <cellStyle name="Normal 10 4 3 2 2 5" xfId="17083" xr:uid="{00000000-0005-0000-0000-0000B8420000}"/>
    <cellStyle name="Normal 10 4 3 2 2 5 2" xfId="17084" xr:uid="{00000000-0005-0000-0000-0000B9420000}"/>
    <cellStyle name="Normal 10 4 3 2 2 6" xfId="17085" xr:uid="{00000000-0005-0000-0000-0000BA420000}"/>
    <cellStyle name="Normal 10 4 3 2 2 6 2" xfId="17086" xr:uid="{00000000-0005-0000-0000-0000BB420000}"/>
    <cellStyle name="Normal 10 4 3 2 2 7" xfId="17087" xr:uid="{00000000-0005-0000-0000-0000BC420000}"/>
    <cellStyle name="Normal 10 4 3 2 3" xfId="17088" xr:uid="{00000000-0005-0000-0000-0000BD420000}"/>
    <cellStyle name="Normal 10 4 3 2 3 2" xfId="17089" xr:uid="{00000000-0005-0000-0000-0000BE420000}"/>
    <cellStyle name="Normal 10 4 3 2 3 2 2" xfId="17090" xr:uid="{00000000-0005-0000-0000-0000BF420000}"/>
    <cellStyle name="Normal 10 4 3 2 3 2 2 2" xfId="17091" xr:uid="{00000000-0005-0000-0000-0000C0420000}"/>
    <cellStyle name="Normal 10 4 3 2 3 2 3" xfId="17092" xr:uid="{00000000-0005-0000-0000-0000C1420000}"/>
    <cellStyle name="Normal 10 4 3 2 3 3" xfId="17093" xr:uid="{00000000-0005-0000-0000-0000C2420000}"/>
    <cellStyle name="Normal 10 4 3 2 3 3 2" xfId="17094" xr:uid="{00000000-0005-0000-0000-0000C3420000}"/>
    <cellStyle name="Normal 10 4 3 2 3 3 2 2" xfId="17095" xr:uid="{00000000-0005-0000-0000-0000C4420000}"/>
    <cellStyle name="Normal 10 4 3 2 3 3 3" xfId="17096" xr:uid="{00000000-0005-0000-0000-0000C5420000}"/>
    <cellStyle name="Normal 10 4 3 2 3 4" xfId="17097" xr:uid="{00000000-0005-0000-0000-0000C6420000}"/>
    <cellStyle name="Normal 10 4 3 2 3 4 2" xfId="17098" xr:uid="{00000000-0005-0000-0000-0000C7420000}"/>
    <cellStyle name="Normal 10 4 3 2 3 5" xfId="17099" xr:uid="{00000000-0005-0000-0000-0000C8420000}"/>
    <cellStyle name="Normal 10 4 3 2 4" xfId="17100" xr:uid="{00000000-0005-0000-0000-0000C9420000}"/>
    <cellStyle name="Normal 10 4 3 2 4 2" xfId="17101" xr:uid="{00000000-0005-0000-0000-0000CA420000}"/>
    <cellStyle name="Normal 10 4 3 2 4 2 2" xfId="17102" xr:uid="{00000000-0005-0000-0000-0000CB420000}"/>
    <cellStyle name="Normal 10 4 3 2 4 3" xfId="17103" xr:uid="{00000000-0005-0000-0000-0000CC420000}"/>
    <cellStyle name="Normal 10 4 3 2 5" xfId="17104" xr:uid="{00000000-0005-0000-0000-0000CD420000}"/>
    <cellStyle name="Normal 10 4 3 2 5 2" xfId="17105" xr:uid="{00000000-0005-0000-0000-0000CE420000}"/>
    <cellStyle name="Normal 10 4 3 2 5 2 2" xfId="17106" xr:uid="{00000000-0005-0000-0000-0000CF420000}"/>
    <cellStyle name="Normal 10 4 3 2 5 3" xfId="17107" xr:uid="{00000000-0005-0000-0000-0000D0420000}"/>
    <cellStyle name="Normal 10 4 3 2 6" xfId="17108" xr:uid="{00000000-0005-0000-0000-0000D1420000}"/>
    <cellStyle name="Normal 10 4 3 2 6 2" xfId="17109" xr:uid="{00000000-0005-0000-0000-0000D2420000}"/>
    <cellStyle name="Normal 10 4 3 2 7" xfId="17110" xr:uid="{00000000-0005-0000-0000-0000D3420000}"/>
    <cellStyle name="Normal 10 4 3 2 7 2" xfId="17111" xr:uid="{00000000-0005-0000-0000-0000D4420000}"/>
    <cellStyle name="Normal 10 4 3 2 8" xfId="17112" xr:uid="{00000000-0005-0000-0000-0000D5420000}"/>
    <cellStyle name="Normal 10 4 3 3" xfId="17113" xr:uid="{00000000-0005-0000-0000-0000D6420000}"/>
    <cellStyle name="Normal 10 4 3 3 2" xfId="17114" xr:uid="{00000000-0005-0000-0000-0000D7420000}"/>
    <cellStyle name="Normal 10 4 3 3 2 2" xfId="17115" xr:uid="{00000000-0005-0000-0000-0000D8420000}"/>
    <cellStyle name="Normal 10 4 3 3 2 2 2" xfId="17116" xr:uid="{00000000-0005-0000-0000-0000D9420000}"/>
    <cellStyle name="Normal 10 4 3 3 2 2 2 2" xfId="17117" xr:uid="{00000000-0005-0000-0000-0000DA420000}"/>
    <cellStyle name="Normal 10 4 3 3 2 2 3" xfId="17118" xr:uid="{00000000-0005-0000-0000-0000DB420000}"/>
    <cellStyle name="Normal 10 4 3 3 2 3" xfId="17119" xr:uid="{00000000-0005-0000-0000-0000DC420000}"/>
    <cellStyle name="Normal 10 4 3 3 2 3 2" xfId="17120" xr:uid="{00000000-0005-0000-0000-0000DD420000}"/>
    <cellStyle name="Normal 10 4 3 3 2 3 2 2" xfId="17121" xr:uid="{00000000-0005-0000-0000-0000DE420000}"/>
    <cellStyle name="Normal 10 4 3 3 2 3 3" xfId="17122" xr:uid="{00000000-0005-0000-0000-0000DF420000}"/>
    <cellStyle name="Normal 10 4 3 3 2 4" xfId="17123" xr:uid="{00000000-0005-0000-0000-0000E0420000}"/>
    <cellStyle name="Normal 10 4 3 3 2 4 2" xfId="17124" xr:uid="{00000000-0005-0000-0000-0000E1420000}"/>
    <cellStyle name="Normal 10 4 3 3 2 5" xfId="17125" xr:uid="{00000000-0005-0000-0000-0000E2420000}"/>
    <cellStyle name="Normal 10 4 3 3 3" xfId="17126" xr:uid="{00000000-0005-0000-0000-0000E3420000}"/>
    <cellStyle name="Normal 10 4 3 3 3 2" xfId="17127" xr:uid="{00000000-0005-0000-0000-0000E4420000}"/>
    <cellStyle name="Normal 10 4 3 3 3 2 2" xfId="17128" xr:uid="{00000000-0005-0000-0000-0000E5420000}"/>
    <cellStyle name="Normal 10 4 3 3 3 3" xfId="17129" xr:uid="{00000000-0005-0000-0000-0000E6420000}"/>
    <cellStyle name="Normal 10 4 3 3 4" xfId="17130" xr:uid="{00000000-0005-0000-0000-0000E7420000}"/>
    <cellStyle name="Normal 10 4 3 3 4 2" xfId="17131" xr:uid="{00000000-0005-0000-0000-0000E8420000}"/>
    <cellStyle name="Normal 10 4 3 3 4 2 2" xfId="17132" xr:uid="{00000000-0005-0000-0000-0000E9420000}"/>
    <cellStyle name="Normal 10 4 3 3 4 3" xfId="17133" xr:uid="{00000000-0005-0000-0000-0000EA420000}"/>
    <cellStyle name="Normal 10 4 3 3 5" xfId="17134" xr:uid="{00000000-0005-0000-0000-0000EB420000}"/>
    <cellStyle name="Normal 10 4 3 3 5 2" xfId="17135" xr:uid="{00000000-0005-0000-0000-0000EC420000}"/>
    <cellStyle name="Normal 10 4 3 3 6" xfId="17136" xr:uid="{00000000-0005-0000-0000-0000ED420000}"/>
    <cellStyle name="Normal 10 4 3 3 6 2" xfId="17137" xr:uid="{00000000-0005-0000-0000-0000EE420000}"/>
    <cellStyle name="Normal 10 4 3 3 7" xfId="17138" xr:uid="{00000000-0005-0000-0000-0000EF420000}"/>
    <cellStyle name="Normal 10 4 3 4" xfId="17139" xr:uid="{00000000-0005-0000-0000-0000F0420000}"/>
    <cellStyle name="Normal 10 4 3 4 2" xfId="17140" xr:uid="{00000000-0005-0000-0000-0000F1420000}"/>
    <cellStyle name="Normal 10 4 3 4 2 2" xfId="17141" xr:uid="{00000000-0005-0000-0000-0000F2420000}"/>
    <cellStyle name="Normal 10 4 3 4 2 2 2" xfId="17142" xr:uid="{00000000-0005-0000-0000-0000F3420000}"/>
    <cellStyle name="Normal 10 4 3 4 2 2 2 2" xfId="17143" xr:uid="{00000000-0005-0000-0000-0000F4420000}"/>
    <cellStyle name="Normal 10 4 3 4 2 2 3" xfId="17144" xr:uid="{00000000-0005-0000-0000-0000F5420000}"/>
    <cellStyle name="Normal 10 4 3 4 2 3" xfId="17145" xr:uid="{00000000-0005-0000-0000-0000F6420000}"/>
    <cellStyle name="Normal 10 4 3 4 2 3 2" xfId="17146" xr:uid="{00000000-0005-0000-0000-0000F7420000}"/>
    <cellStyle name="Normal 10 4 3 4 2 3 2 2" xfId="17147" xr:uid="{00000000-0005-0000-0000-0000F8420000}"/>
    <cellStyle name="Normal 10 4 3 4 2 3 3" xfId="17148" xr:uid="{00000000-0005-0000-0000-0000F9420000}"/>
    <cellStyle name="Normal 10 4 3 4 2 4" xfId="17149" xr:uid="{00000000-0005-0000-0000-0000FA420000}"/>
    <cellStyle name="Normal 10 4 3 4 2 4 2" xfId="17150" xr:uid="{00000000-0005-0000-0000-0000FB420000}"/>
    <cellStyle name="Normal 10 4 3 4 2 5" xfId="17151" xr:uid="{00000000-0005-0000-0000-0000FC420000}"/>
    <cellStyle name="Normal 10 4 3 4 3" xfId="17152" xr:uid="{00000000-0005-0000-0000-0000FD420000}"/>
    <cellStyle name="Normal 10 4 3 4 3 2" xfId="17153" xr:uid="{00000000-0005-0000-0000-0000FE420000}"/>
    <cellStyle name="Normal 10 4 3 4 3 2 2" xfId="17154" xr:uid="{00000000-0005-0000-0000-0000FF420000}"/>
    <cellStyle name="Normal 10 4 3 4 3 3" xfId="17155" xr:uid="{00000000-0005-0000-0000-000000430000}"/>
    <cellStyle name="Normal 10 4 3 4 4" xfId="17156" xr:uid="{00000000-0005-0000-0000-000001430000}"/>
    <cellStyle name="Normal 10 4 3 4 4 2" xfId="17157" xr:uid="{00000000-0005-0000-0000-000002430000}"/>
    <cellStyle name="Normal 10 4 3 4 4 2 2" xfId="17158" xr:uid="{00000000-0005-0000-0000-000003430000}"/>
    <cellStyle name="Normal 10 4 3 4 4 3" xfId="17159" xr:uid="{00000000-0005-0000-0000-000004430000}"/>
    <cellStyle name="Normal 10 4 3 4 5" xfId="17160" xr:uid="{00000000-0005-0000-0000-000005430000}"/>
    <cellStyle name="Normal 10 4 3 4 5 2" xfId="17161" xr:uid="{00000000-0005-0000-0000-000006430000}"/>
    <cellStyle name="Normal 10 4 3 4 6" xfId="17162" xr:uid="{00000000-0005-0000-0000-000007430000}"/>
    <cellStyle name="Normal 10 4 3 4 6 2" xfId="17163" xr:uid="{00000000-0005-0000-0000-000008430000}"/>
    <cellStyle name="Normal 10 4 3 4 7" xfId="17164" xr:uid="{00000000-0005-0000-0000-000009430000}"/>
    <cellStyle name="Normal 10 4 3 5" xfId="17165" xr:uid="{00000000-0005-0000-0000-00000A430000}"/>
    <cellStyle name="Normal 10 4 3 5 2" xfId="17166" xr:uid="{00000000-0005-0000-0000-00000B430000}"/>
    <cellStyle name="Normal 10 4 3 5 2 2" xfId="17167" xr:uid="{00000000-0005-0000-0000-00000C430000}"/>
    <cellStyle name="Normal 10 4 3 5 2 2 2" xfId="17168" xr:uid="{00000000-0005-0000-0000-00000D430000}"/>
    <cellStyle name="Normal 10 4 3 5 2 3" xfId="17169" xr:uid="{00000000-0005-0000-0000-00000E430000}"/>
    <cellStyle name="Normal 10 4 3 5 3" xfId="17170" xr:uid="{00000000-0005-0000-0000-00000F430000}"/>
    <cellStyle name="Normal 10 4 3 5 3 2" xfId="17171" xr:uid="{00000000-0005-0000-0000-000010430000}"/>
    <cellStyle name="Normal 10 4 3 5 3 2 2" xfId="17172" xr:uid="{00000000-0005-0000-0000-000011430000}"/>
    <cellStyle name="Normal 10 4 3 5 3 3" xfId="17173" xr:uid="{00000000-0005-0000-0000-000012430000}"/>
    <cellStyle name="Normal 10 4 3 5 4" xfId="17174" xr:uid="{00000000-0005-0000-0000-000013430000}"/>
    <cellStyle name="Normal 10 4 3 5 4 2" xfId="17175" xr:uid="{00000000-0005-0000-0000-000014430000}"/>
    <cellStyle name="Normal 10 4 3 5 5" xfId="17176" xr:uid="{00000000-0005-0000-0000-000015430000}"/>
    <cellStyle name="Normal 10 4 3 6" xfId="17177" xr:uid="{00000000-0005-0000-0000-000016430000}"/>
    <cellStyle name="Normal 10 4 3 6 2" xfId="17178" xr:uid="{00000000-0005-0000-0000-000017430000}"/>
    <cellStyle name="Normal 10 4 3 6 2 2" xfId="17179" xr:uid="{00000000-0005-0000-0000-000018430000}"/>
    <cellStyle name="Normal 10 4 3 6 2 2 2" xfId="17180" xr:uid="{00000000-0005-0000-0000-000019430000}"/>
    <cellStyle name="Normal 10 4 3 6 2 3" xfId="17181" xr:uid="{00000000-0005-0000-0000-00001A430000}"/>
    <cellStyle name="Normal 10 4 3 6 3" xfId="17182" xr:uid="{00000000-0005-0000-0000-00001B430000}"/>
    <cellStyle name="Normal 10 4 3 6 3 2" xfId="17183" xr:uid="{00000000-0005-0000-0000-00001C430000}"/>
    <cellStyle name="Normal 10 4 3 6 4" xfId="17184" xr:uid="{00000000-0005-0000-0000-00001D430000}"/>
    <cellStyle name="Normal 10 4 3 7" xfId="17185" xr:uid="{00000000-0005-0000-0000-00001E430000}"/>
    <cellStyle name="Normal 10 4 3 7 2" xfId="17186" xr:uid="{00000000-0005-0000-0000-00001F430000}"/>
    <cellStyle name="Normal 10 4 3 7 2 2" xfId="17187" xr:uid="{00000000-0005-0000-0000-000020430000}"/>
    <cellStyle name="Normal 10 4 3 7 3" xfId="17188" xr:uid="{00000000-0005-0000-0000-000021430000}"/>
    <cellStyle name="Normal 10 4 3 8" xfId="17189" xr:uid="{00000000-0005-0000-0000-000022430000}"/>
    <cellStyle name="Normal 10 4 3 8 2" xfId="17190" xr:uid="{00000000-0005-0000-0000-000023430000}"/>
    <cellStyle name="Normal 10 4 3 8 2 2" xfId="17191" xr:uid="{00000000-0005-0000-0000-000024430000}"/>
    <cellStyle name="Normal 10 4 3 8 3" xfId="17192" xr:uid="{00000000-0005-0000-0000-000025430000}"/>
    <cellStyle name="Normal 10 4 3 9" xfId="17193" xr:uid="{00000000-0005-0000-0000-000026430000}"/>
    <cellStyle name="Normal 10 4 3 9 2" xfId="17194" xr:uid="{00000000-0005-0000-0000-000027430000}"/>
    <cellStyle name="Normal 10 4 4" xfId="17195" xr:uid="{00000000-0005-0000-0000-000028430000}"/>
    <cellStyle name="Normal 10 4 4 10" xfId="17196" xr:uid="{00000000-0005-0000-0000-000029430000}"/>
    <cellStyle name="Normal 10 4 4 10 2" xfId="17197" xr:uid="{00000000-0005-0000-0000-00002A430000}"/>
    <cellStyle name="Normal 10 4 4 11" xfId="17198" xr:uid="{00000000-0005-0000-0000-00002B430000}"/>
    <cellStyle name="Normal 10 4 4 2" xfId="17199" xr:uid="{00000000-0005-0000-0000-00002C430000}"/>
    <cellStyle name="Normal 10 4 4 2 2" xfId="17200" xr:uid="{00000000-0005-0000-0000-00002D430000}"/>
    <cellStyle name="Normal 10 4 4 2 2 2" xfId="17201" xr:uid="{00000000-0005-0000-0000-00002E430000}"/>
    <cellStyle name="Normal 10 4 4 2 2 2 2" xfId="17202" xr:uid="{00000000-0005-0000-0000-00002F430000}"/>
    <cellStyle name="Normal 10 4 4 2 2 2 2 2" xfId="17203" xr:uid="{00000000-0005-0000-0000-000030430000}"/>
    <cellStyle name="Normal 10 4 4 2 2 2 2 2 2" xfId="17204" xr:uid="{00000000-0005-0000-0000-000031430000}"/>
    <cellStyle name="Normal 10 4 4 2 2 2 2 3" xfId="17205" xr:uid="{00000000-0005-0000-0000-000032430000}"/>
    <cellStyle name="Normal 10 4 4 2 2 2 3" xfId="17206" xr:uid="{00000000-0005-0000-0000-000033430000}"/>
    <cellStyle name="Normal 10 4 4 2 2 2 3 2" xfId="17207" xr:uid="{00000000-0005-0000-0000-000034430000}"/>
    <cellStyle name="Normal 10 4 4 2 2 2 3 2 2" xfId="17208" xr:uid="{00000000-0005-0000-0000-000035430000}"/>
    <cellStyle name="Normal 10 4 4 2 2 2 3 3" xfId="17209" xr:uid="{00000000-0005-0000-0000-000036430000}"/>
    <cellStyle name="Normal 10 4 4 2 2 2 4" xfId="17210" xr:uid="{00000000-0005-0000-0000-000037430000}"/>
    <cellStyle name="Normal 10 4 4 2 2 2 4 2" xfId="17211" xr:uid="{00000000-0005-0000-0000-000038430000}"/>
    <cellStyle name="Normal 10 4 4 2 2 2 5" xfId="17212" xr:uid="{00000000-0005-0000-0000-000039430000}"/>
    <cellStyle name="Normal 10 4 4 2 2 3" xfId="17213" xr:uid="{00000000-0005-0000-0000-00003A430000}"/>
    <cellStyle name="Normal 10 4 4 2 2 3 2" xfId="17214" xr:uid="{00000000-0005-0000-0000-00003B430000}"/>
    <cellStyle name="Normal 10 4 4 2 2 3 2 2" xfId="17215" xr:uid="{00000000-0005-0000-0000-00003C430000}"/>
    <cellStyle name="Normal 10 4 4 2 2 3 3" xfId="17216" xr:uid="{00000000-0005-0000-0000-00003D430000}"/>
    <cellStyle name="Normal 10 4 4 2 2 4" xfId="17217" xr:uid="{00000000-0005-0000-0000-00003E430000}"/>
    <cellStyle name="Normal 10 4 4 2 2 4 2" xfId="17218" xr:uid="{00000000-0005-0000-0000-00003F430000}"/>
    <cellStyle name="Normal 10 4 4 2 2 4 2 2" xfId="17219" xr:uid="{00000000-0005-0000-0000-000040430000}"/>
    <cellStyle name="Normal 10 4 4 2 2 4 3" xfId="17220" xr:uid="{00000000-0005-0000-0000-000041430000}"/>
    <cellStyle name="Normal 10 4 4 2 2 5" xfId="17221" xr:uid="{00000000-0005-0000-0000-000042430000}"/>
    <cellStyle name="Normal 10 4 4 2 2 5 2" xfId="17222" xr:uid="{00000000-0005-0000-0000-000043430000}"/>
    <cellStyle name="Normal 10 4 4 2 2 6" xfId="17223" xr:uid="{00000000-0005-0000-0000-000044430000}"/>
    <cellStyle name="Normal 10 4 4 2 2 6 2" xfId="17224" xr:uid="{00000000-0005-0000-0000-000045430000}"/>
    <cellStyle name="Normal 10 4 4 2 2 7" xfId="17225" xr:uid="{00000000-0005-0000-0000-000046430000}"/>
    <cellStyle name="Normal 10 4 4 2 3" xfId="17226" xr:uid="{00000000-0005-0000-0000-000047430000}"/>
    <cellStyle name="Normal 10 4 4 2 3 2" xfId="17227" xr:uid="{00000000-0005-0000-0000-000048430000}"/>
    <cellStyle name="Normal 10 4 4 2 3 2 2" xfId="17228" xr:uid="{00000000-0005-0000-0000-000049430000}"/>
    <cellStyle name="Normal 10 4 4 2 3 2 2 2" xfId="17229" xr:uid="{00000000-0005-0000-0000-00004A430000}"/>
    <cellStyle name="Normal 10 4 4 2 3 2 3" xfId="17230" xr:uid="{00000000-0005-0000-0000-00004B430000}"/>
    <cellStyle name="Normal 10 4 4 2 3 3" xfId="17231" xr:uid="{00000000-0005-0000-0000-00004C430000}"/>
    <cellStyle name="Normal 10 4 4 2 3 3 2" xfId="17232" xr:uid="{00000000-0005-0000-0000-00004D430000}"/>
    <cellStyle name="Normal 10 4 4 2 3 3 2 2" xfId="17233" xr:uid="{00000000-0005-0000-0000-00004E430000}"/>
    <cellStyle name="Normal 10 4 4 2 3 3 3" xfId="17234" xr:uid="{00000000-0005-0000-0000-00004F430000}"/>
    <cellStyle name="Normal 10 4 4 2 3 4" xfId="17235" xr:uid="{00000000-0005-0000-0000-000050430000}"/>
    <cellStyle name="Normal 10 4 4 2 3 4 2" xfId="17236" xr:uid="{00000000-0005-0000-0000-000051430000}"/>
    <cellStyle name="Normal 10 4 4 2 3 5" xfId="17237" xr:uid="{00000000-0005-0000-0000-000052430000}"/>
    <cellStyle name="Normal 10 4 4 2 4" xfId="17238" xr:uid="{00000000-0005-0000-0000-000053430000}"/>
    <cellStyle name="Normal 10 4 4 2 4 2" xfId="17239" xr:uid="{00000000-0005-0000-0000-000054430000}"/>
    <cellStyle name="Normal 10 4 4 2 4 2 2" xfId="17240" xr:uid="{00000000-0005-0000-0000-000055430000}"/>
    <cellStyle name="Normal 10 4 4 2 4 3" xfId="17241" xr:uid="{00000000-0005-0000-0000-000056430000}"/>
    <cellStyle name="Normal 10 4 4 2 5" xfId="17242" xr:uid="{00000000-0005-0000-0000-000057430000}"/>
    <cellStyle name="Normal 10 4 4 2 5 2" xfId="17243" xr:uid="{00000000-0005-0000-0000-000058430000}"/>
    <cellStyle name="Normal 10 4 4 2 5 2 2" xfId="17244" xr:uid="{00000000-0005-0000-0000-000059430000}"/>
    <cellStyle name="Normal 10 4 4 2 5 3" xfId="17245" xr:uid="{00000000-0005-0000-0000-00005A430000}"/>
    <cellStyle name="Normal 10 4 4 2 6" xfId="17246" xr:uid="{00000000-0005-0000-0000-00005B430000}"/>
    <cellStyle name="Normal 10 4 4 2 6 2" xfId="17247" xr:uid="{00000000-0005-0000-0000-00005C430000}"/>
    <cellStyle name="Normal 10 4 4 2 7" xfId="17248" xr:uid="{00000000-0005-0000-0000-00005D430000}"/>
    <cellStyle name="Normal 10 4 4 2 7 2" xfId="17249" xr:uid="{00000000-0005-0000-0000-00005E430000}"/>
    <cellStyle name="Normal 10 4 4 2 8" xfId="17250" xr:uid="{00000000-0005-0000-0000-00005F430000}"/>
    <cellStyle name="Normal 10 4 4 3" xfId="17251" xr:uid="{00000000-0005-0000-0000-000060430000}"/>
    <cellStyle name="Normal 10 4 4 3 2" xfId="17252" xr:uid="{00000000-0005-0000-0000-000061430000}"/>
    <cellStyle name="Normal 10 4 4 3 2 2" xfId="17253" xr:uid="{00000000-0005-0000-0000-000062430000}"/>
    <cellStyle name="Normal 10 4 4 3 2 2 2" xfId="17254" xr:uid="{00000000-0005-0000-0000-000063430000}"/>
    <cellStyle name="Normal 10 4 4 3 2 2 2 2" xfId="17255" xr:uid="{00000000-0005-0000-0000-000064430000}"/>
    <cellStyle name="Normal 10 4 4 3 2 2 3" xfId="17256" xr:uid="{00000000-0005-0000-0000-000065430000}"/>
    <cellStyle name="Normal 10 4 4 3 2 3" xfId="17257" xr:uid="{00000000-0005-0000-0000-000066430000}"/>
    <cellStyle name="Normal 10 4 4 3 2 3 2" xfId="17258" xr:uid="{00000000-0005-0000-0000-000067430000}"/>
    <cellStyle name="Normal 10 4 4 3 2 3 2 2" xfId="17259" xr:uid="{00000000-0005-0000-0000-000068430000}"/>
    <cellStyle name="Normal 10 4 4 3 2 3 3" xfId="17260" xr:uid="{00000000-0005-0000-0000-000069430000}"/>
    <cellStyle name="Normal 10 4 4 3 2 4" xfId="17261" xr:uid="{00000000-0005-0000-0000-00006A430000}"/>
    <cellStyle name="Normal 10 4 4 3 2 4 2" xfId="17262" xr:uid="{00000000-0005-0000-0000-00006B430000}"/>
    <cellStyle name="Normal 10 4 4 3 2 5" xfId="17263" xr:uid="{00000000-0005-0000-0000-00006C430000}"/>
    <cellStyle name="Normal 10 4 4 3 3" xfId="17264" xr:uid="{00000000-0005-0000-0000-00006D430000}"/>
    <cellStyle name="Normal 10 4 4 3 3 2" xfId="17265" xr:uid="{00000000-0005-0000-0000-00006E430000}"/>
    <cellStyle name="Normal 10 4 4 3 3 2 2" xfId="17266" xr:uid="{00000000-0005-0000-0000-00006F430000}"/>
    <cellStyle name="Normal 10 4 4 3 3 3" xfId="17267" xr:uid="{00000000-0005-0000-0000-000070430000}"/>
    <cellStyle name="Normal 10 4 4 3 4" xfId="17268" xr:uid="{00000000-0005-0000-0000-000071430000}"/>
    <cellStyle name="Normal 10 4 4 3 4 2" xfId="17269" xr:uid="{00000000-0005-0000-0000-000072430000}"/>
    <cellStyle name="Normal 10 4 4 3 4 2 2" xfId="17270" xr:uid="{00000000-0005-0000-0000-000073430000}"/>
    <cellStyle name="Normal 10 4 4 3 4 3" xfId="17271" xr:uid="{00000000-0005-0000-0000-000074430000}"/>
    <cellStyle name="Normal 10 4 4 3 5" xfId="17272" xr:uid="{00000000-0005-0000-0000-000075430000}"/>
    <cellStyle name="Normal 10 4 4 3 5 2" xfId="17273" xr:uid="{00000000-0005-0000-0000-000076430000}"/>
    <cellStyle name="Normal 10 4 4 3 6" xfId="17274" xr:uid="{00000000-0005-0000-0000-000077430000}"/>
    <cellStyle name="Normal 10 4 4 3 6 2" xfId="17275" xr:uid="{00000000-0005-0000-0000-000078430000}"/>
    <cellStyle name="Normal 10 4 4 3 7" xfId="17276" xr:uid="{00000000-0005-0000-0000-000079430000}"/>
    <cellStyle name="Normal 10 4 4 4" xfId="17277" xr:uid="{00000000-0005-0000-0000-00007A430000}"/>
    <cellStyle name="Normal 10 4 4 4 2" xfId="17278" xr:uid="{00000000-0005-0000-0000-00007B430000}"/>
    <cellStyle name="Normal 10 4 4 4 2 2" xfId="17279" xr:uid="{00000000-0005-0000-0000-00007C430000}"/>
    <cellStyle name="Normal 10 4 4 4 2 2 2" xfId="17280" xr:uid="{00000000-0005-0000-0000-00007D430000}"/>
    <cellStyle name="Normal 10 4 4 4 2 2 2 2" xfId="17281" xr:uid="{00000000-0005-0000-0000-00007E430000}"/>
    <cellStyle name="Normal 10 4 4 4 2 2 3" xfId="17282" xr:uid="{00000000-0005-0000-0000-00007F430000}"/>
    <cellStyle name="Normal 10 4 4 4 2 3" xfId="17283" xr:uid="{00000000-0005-0000-0000-000080430000}"/>
    <cellStyle name="Normal 10 4 4 4 2 3 2" xfId="17284" xr:uid="{00000000-0005-0000-0000-000081430000}"/>
    <cellStyle name="Normal 10 4 4 4 2 3 2 2" xfId="17285" xr:uid="{00000000-0005-0000-0000-000082430000}"/>
    <cellStyle name="Normal 10 4 4 4 2 3 3" xfId="17286" xr:uid="{00000000-0005-0000-0000-000083430000}"/>
    <cellStyle name="Normal 10 4 4 4 2 4" xfId="17287" xr:uid="{00000000-0005-0000-0000-000084430000}"/>
    <cellStyle name="Normal 10 4 4 4 2 4 2" xfId="17288" xr:uid="{00000000-0005-0000-0000-000085430000}"/>
    <cellStyle name="Normal 10 4 4 4 2 5" xfId="17289" xr:uid="{00000000-0005-0000-0000-000086430000}"/>
    <cellStyle name="Normal 10 4 4 4 3" xfId="17290" xr:uid="{00000000-0005-0000-0000-000087430000}"/>
    <cellStyle name="Normal 10 4 4 4 3 2" xfId="17291" xr:uid="{00000000-0005-0000-0000-000088430000}"/>
    <cellStyle name="Normal 10 4 4 4 3 2 2" xfId="17292" xr:uid="{00000000-0005-0000-0000-000089430000}"/>
    <cellStyle name="Normal 10 4 4 4 3 3" xfId="17293" xr:uid="{00000000-0005-0000-0000-00008A430000}"/>
    <cellStyle name="Normal 10 4 4 4 4" xfId="17294" xr:uid="{00000000-0005-0000-0000-00008B430000}"/>
    <cellStyle name="Normal 10 4 4 4 4 2" xfId="17295" xr:uid="{00000000-0005-0000-0000-00008C430000}"/>
    <cellStyle name="Normal 10 4 4 4 4 2 2" xfId="17296" xr:uid="{00000000-0005-0000-0000-00008D430000}"/>
    <cellStyle name="Normal 10 4 4 4 4 3" xfId="17297" xr:uid="{00000000-0005-0000-0000-00008E430000}"/>
    <cellStyle name="Normal 10 4 4 4 5" xfId="17298" xr:uid="{00000000-0005-0000-0000-00008F430000}"/>
    <cellStyle name="Normal 10 4 4 4 5 2" xfId="17299" xr:uid="{00000000-0005-0000-0000-000090430000}"/>
    <cellStyle name="Normal 10 4 4 4 6" xfId="17300" xr:uid="{00000000-0005-0000-0000-000091430000}"/>
    <cellStyle name="Normal 10 4 4 4 6 2" xfId="17301" xr:uid="{00000000-0005-0000-0000-000092430000}"/>
    <cellStyle name="Normal 10 4 4 4 7" xfId="17302" xr:uid="{00000000-0005-0000-0000-000093430000}"/>
    <cellStyle name="Normal 10 4 4 5" xfId="17303" xr:uid="{00000000-0005-0000-0000-000094430000}"/>
    <cellStyle name="Normal 10 4 4 5 2" xfId="17304" xr:uid="{00000000-0005-0000-0000-000095430000}"/>
    <cellStyle name="Normal 10 4 4 5 2 2" xfId="17305" xr:uid="{00000000-0005-0000-0000-000096430000}"/>
    <cellStyle name="Normal 10 4 4 5 2 2 2" xfId="17306" xr:uid="{00000000-0005-0000-0000-000097430000}"/>
    <cellStyle name="Normal 10 4 4 5 2 3" xfId="17307" xr:uid="{00000000-0005-0000-0000-000098430000}"/>
    <cellStyle name="Normal 10 4 4 5 3" xfId="17308" xr:uid="{00000000-0005-0000-0000-000099430000}"/>
    <cellStyle name="Normal 10 4 4 5 3 2" xfId="17309" xr:uid="{00000000-0005-0000-0000-00009A430000}"/>
    <cellStyle name="Normal 10 4 4 5 3 2 2" xfId="17310" xr:uid="{00000000-0005-0000-0000-00009B430000}"/>
    <cellStyle name="Normal 10 4 4 5 3 3" xfId="17311" xr:uid="{00000000-0005-0000-0000-00009C430000}"/>
    <cellStyle name="Normal 10 4 4 5 4" xfId="17312" xr:uid="{00000000-0005-0000-0000-00009D430000}"/>
    <cellStyle name="Normal 10 4 4 5 4 2" xfId="17313" xr:uid="{00000000-0005-0000-0000-00009E430000}"/>
    <cellStyle name="Normal 10 4 4 5 5" xfId="17314" xr:uid="{00000000-0005-0000-0000-00009F430000}"/>
    <cellStyle name="Normal 10 4 4 6" xfId="17315" xr:uid="{00000000-0005-0000-0000-0000A0430000}"/>
    <cellStyle name="Normal 10 4 4 6 2" xfId="17316" xr:uid="{00000000-0005-0000-0000-0000A1430000}"/>
    <cellStyle name="Normal 10 4 4 6 2 2" xfId="17317" xr:uid="{00000000-0005-0000-0000-0000A2430000}"/>
    <cellStyle name="Normal 10 4 4 6 2 2 2" xfId="17318" xr:uid="{00000000-0005-0000-0000-0000A3430000}"/>
    <cellStyle name="Normal 10 4 4 6 2 3" xfId="17319" xr:uid="{00000000-0005-0000-0000-0000A4430000}"/>
    <cellStyle name="Normal 10 4 4 6 3" xfId="17320" xr:uid="{00000000-0005-0000-0000-0000A5430000}"/>
    <cellStyle name="Normal 10 4 4 6 3 2" xfId="17321" xr:uid="{00000000-0005-0000-0000-0000A6430000}"/>
    <cellStyle name="Normal 10 4 4 6 4" xfId="17322" xr:uid="{00000000-0005-0000-0000-0000A7430000}"/>
    <cellStyle name="Normal 10 4 4 7" xfId="17323" xr:uid="{00000000-0005-0000-0000-0000A8430000}"/>
    <cellStyle name="Normal 10 4 4 7 2" xfId="17324" xr:uid="{00000000-0005-0000-0000-0000A9430000}"/>
    <cellStyle name="Normal 10 4 4 7 2 2" xfId="17325" xr:uid="{00000000-0005-0000-0000-0000AA430000}"/>
    <cellStyle name="Normal 10 4 4 7 3" xfId="17326" xr:uid="{00000000-0005-0000-0000-0000AB430000}"/>
    <cellStyle name="Normal 10 4 4 8" xfId="17327" xr:uid="{00000000-0005-0000-0000-0000AC430000}"/>
    <cellStyle name="Normal 10 4 4 8 2" xfId="17328" xr:uid="{00000000-0005-0000-0000-0000AD430000}"/>
    <cellStyle name="Normal 10 4 4 8 2 2" xfId="17329" xr:uid="{00000000-0005-0000-0000-0000AE430000}"/>
    <cellStyle name="Normal 10 4 4 8 3" xfId="17330" xr:uid="{00000000-0005-0000-0000-0000AF430000}"/>
    <cellStyle name="Normal 10 4 4 9" xfId="17331" xr:uid="{00000000-0005-0000-0000-0000B0430000}"/>
    <cellStyle name="Normal 10 4 4 9 2" xfId="17332" xr:uid="{00000000-0005-0000-0000-0000B1430000}"/>
    <cellStyle name="Normal 10 4 5" xfId="17333" xr:uid="{00000000-0005-0000-0000-0000B2430000}"/>
    <cellStyle name="Normal 10 4 5 10" xfId="17334" xr:uid="{00000000-0005-0000-0000-0000B3430000}"/>
    <cellStyle name="Normal 10 4 5 10 2" xfId="17335" xr:uid="{00000000-0005-0000-0000-0000B4430000}"/>
    <cellStyle name="Normal 10 4 5 11" xfId="17336" xr:uid="{00000000-0005-0000-0000-0000B5430000}"/>
    <cellStyle name="Normal 10 4 5 2" xfId="17337" xr:uid="{00000000-0005-0000-0000-0000B6430000}"/>
    <cellStyle name="Normal 10 4 5 2 2" xfId="17338" xr:uid="{00000000-0005-0000-0000-0000B7430000}"/>
    <cellStyle name="Normal 10 4 5 2 2 2" xfId="17339" xr:uid="{00000000-0005-0000-0000-0000B8430000}"/>
    <cellStyle name="Normal 10 4 5 2 2 2 2" xfId="17340" xr:uid="{00000000-0005-0000-0000-0000B9430000}"/>
    <cellStyle name="Normal 10 4 5 2 2 2 2 2" xfId="17341" xr:uid="{00000000-0005-0000-0000-0000BA430000}"/>
    <cellStyle name="Normal 10 4 5 2 2 2 2 2 2" xfId="17342" xr:uid="{00000000-0005-0000-0000-0000BB430000}"/>
    <cellStyle name="Normal 10 4 5 2 2 2 2 3" xfId="17343" xr:uid="{00000000-0005-0000-0000-0000BC430000}"/>
    <cellStyle name="Normal 10 4 5 2 2 2 3" xfId="17344" xr:uid="{00000000-0005-0000-0000-0000BD430000}"/>
    <cellStyle name="Normal 10 4 5 2 2 2 3 2" xfId="17345" xr:uid="{00000000-0005-0000-0000-0000BE430000}"/>
    <cellStyle name="Normal 10 4 5 2 2 2 3 2 2" xfId="17346" xr:uid="{00000000-0005-0000-0000-0000BF430000}"/>
    <cellStyle name="Normal 10 4 5 2 2 2 3 3" xfId="17347" xr:uid="{00000000-0005-0000-0000-0000C0430000}"/>
    <cellStyle name="Normal 10 4 5 2 2 2 4" xfId="17348" xr:uid="{00000000-0005-0000-0000-0000C1430000}"/>
    <cellStyle name="Normal 10 4 5 2 2 2 4 2" xfId="17349" xr:uid="{00000000-0005-0000-0000-0000C2430000}"/>
    <cellStyle name="Normal 10 4 5 2 2 2 5" xfId="17350" xr:uid="{00000000-0005-0000-0000-0000C3430000}"/>
    <cellStyle name="Normal 10 4 5 2 2 3" xfId="17351" xr:uid="{00000000-0005-0000-0000-0000C4430000}"/>
    <cellStyle name="Normal 10 4 5 2 2 3 2" xfId="17352" xr:uid="{00000000-0005-0000-0000-0000C5430000}"/>
    <cellStyle name="Normal 10 4 5 2 2 3 2 2" xfId="17353" xr:uid="{00000000-0005-0000-0000-0000C6430000}"/>
    <cellStyle name="Normal 10 4 5 2 2 3 3" xfId="17354" xr:uid="{00000000-0005-0000-0000-0000C7430000}"/>
    <cellStyle name="Normal 10 4 5 2 2 4" xfId="17355" xr:uid="{00000000-0005-0000-0000-0000C8430000}"/>
    <cellStyle name="Normal 10 4 5 2 2 4 2" xfId="17356" xr:uid="{00000000-0005-0000-0000-0000C9430000}"/>
    <cellStyle name="Normal 10 4 5 2 2 4 2 2" xfId="17357" xr:uid="{00000000-0005-0000-0000-0000CA430000}"/>
    <cellStyle name="Normal 10 4 5 2 2 4 3" xfId="17358" xr:uid="{00000000-0005-0000-0000-0000CB430000}"/>
    <cellStyle name="Normal 10 4 5 2 2 5" xfId="17359" xr:uid="{00000000-0005-0000-0000-0000CC430000}"/>
    <cellStyle name="Normal 10 4 5 2 2 5 2" xfId="17360" xr:uid="{00000000-0005-0000-0000-0000CD430000}"/>
    <cellStyle name="Normal 10 4 5 2 2 6" xfId="17361" xr:uid="{00000000-0005-0000-0000-0000CE430000}"/>
    <cellStyle name="Normal 10 4 5 2 2 6 2" xfId="17362" xr:uid="{00000000-0005-0000-0000-0000CF430000}"/>
    <cellStyle name="Normal 10 4 5 2 2 7" xfId="17363" xr:uid="{00000000-0005-0000-0000-0000D0430000}"/>
    <cellStyle name="Normal 10 4 5 2 3" xfId="17364" xr:uid="{00000000-0005-0000-0000-0000D1430000}"/>
    <cellStyle name="Normal 10 4 5 2 3 2" xfId="17365" xr:uid="{00000000-0005-0000-0000-0000D2430000}"/>
    <cellStyle name="Normal 10 4 5 2 3 2 2" xfId="17366" xr:uid="{00000000-0005-0000-0000-0000D3430000}"/>
    <cellStyle name="Normal 10 4 5 2 3 2 2 2" xfId="17367" xr:uid="{00000000-0005-0000-0000-0000D4430000}"/>
    <cellStyle name="Normal 10 4 5 2 3 2 3" xfId="17368" xr:uid="{00000000-0005-0000-0000-0000D5430000}"/>
    <cellStyle name="Normal 10 4 5 2 3 3" xfId="17369" xr:uid="{00000000-0005-0000-0000-0000D6430000}"/>
    <cellStyle name="Normal 10 4 5 2 3 3 2" xfId="17370" xr:uid="{00000000-0005-0000-0000-0000D7430000}"/>
    <cellStyle name="Normal 10 4 5 2 3 3 2 2" xfId="17371" xr:uid="{00000000-0005-0000-0000-0000D8430000}"/>
    <cellStyle name="Normal 10 4 5 2 3 3 3" xfId="17372" xr:uid="{00000000-0005-0000-0000-0000D9430000}"/>
    <cellStyle name="Normal 10 4 5 2 3 4" xfId="17373" xr:uid="{00000000-0005-0000-0000-0000DA430000}"/>
    <cellStyle name="Normal 10 4 5 2 3 4 2" xfId="17374" xr:uid="{00000000-0005-0000-0000-0000DB430000}"/>
    <cellStyle name="Normal 10 4 5 2 3 5" xfId="17375" xr:uid="{00000000-0005-0000-0000-0000DC430000}"/>
    <cellStyle name="Normal 10 4 5 2 4" xfId="17376" xr:uid="{00000000-0005-0000-0000-0000DD430000}"/>
    <cellStyle name="Normal 10 4 5 2 4 2" xfId="17377" xr:uid="{00000000-0005-0000-0000-0000DE430000}"/>
    <cellStyle name="Normal 10 4 5 2 4 2 2" xfId="17378" xr:uid="{00000000-0005-0000-0000-0000DF430000}"/>
    <cellStyle name="Normal 10 4 5 2 4 3" xfId="17379" xr:uid="{00000000-0005-0000-0000-0000E0430000}"/>
    <cellStyle name="Normal 10 4 5 2 5" xfId="17380" xr:uid="{00000000-0005-0000-0000-0000E1430000}"/>
    <cellStyle name="Normal 10 4 5 2 5 2" xfId="17381" xr:uid="{00000000-0005-0000-0000-0000E2430000}"/>
    <cellStyle name="Normal 10 4 5 2 5 2 2" xfId="17382" xr:uid="{00000000-0005-0000-0000-0000E3430000}"/>
    <cellStyle name="Normal 10 4 5 2 5 3" xfId="17383" xr:uid="{00000000-0005-0000-0000-0000E4430000}"/>
    <cellStyle name="Normal 10 4 5 2 6" xfId="17384" xr:uid="{00000000-0005-0000-0000-0000E5430000}"/>
    <cellStyle name="Normal 10 4 5 2 6 2" xfId="17385" xr:uid="{00000000-0005-0000-0000-0000E6430000}"/>
    <cellStyle name="Normal 10 4 5 2 7" xfId="17386" xr:uid="{00000000-0005-0000-0000-0000E7430000}"/>
    <cellStyle name="Normal 10 4 5 2 7 2" xfId="17387" xr:uid="{00000000-0005-0000-0000-0000E8430000}"/>
    <cellStyle name="Normal 10 4 5 2 8" xfId="17388" xr:uid="{00000000-0005-0000-0000-0000E9430000}"/>
    <cellStyle name="Normal 10 4 5 3" xfId="17389" xr:uid="{00000000-0005-0000-0000-0000EA430000}"/>
    <cellStyle name="Normal 10 4 5 3 2" xfId="17390" xr:uid="{00000000-0005-0000-0000-0000EB430000}"/>
    <cellStyle name="Normal 10 4 5 3 2 2" xfId="17391" xr:uid="{00000000-0005-0000-0000-0000EC430000}"/>
    <cellStyle name="Normal 10 4 5 3 2 2 2" xfId="17392" xr:uid="{00000000-0005-0000-0000-0000ED430000}"/>
    <cellStyle name="Normal 10 4 5 3 2 2 2 2" xfId="17393" xr:uid="{00000000-0005-0000-0000-0000EE430000}"/>
    <cellStyle name="Normal 10 4 5 3 2 2 3" xfId="17394" xr:uid="{00000000-0005-0000-0000-0000EF430000}"/>
    <cellStyle name="Normal 10 4 5 3 2 3" xfId="17395" xr:uid="{00000000-0005-0000-0000-0000F0430000}"/>
    <cellStyle name="Normal 10 4 5 3 2 3 2" xfId="17396" xr:uid="{00000000-0005-0000-0000-0000F1430000}"/>
    <cellStyle name="Normal 10 4 5 3 2 3 2 2" xfId="17397" xr:uid="{00000000-0005-0000-0000-0000F2430000}"/>
    <cellStyle name="Normal 10 4 5 3 2 3 3" xfId="17398" xr:uid="{00000000-0005-0000-0000-0000F3430000}"/>
    <cellStyle name="Normal 10 4 5 3 2 4" xfId="17399" xr:uid="{00000000-0005-0000-0000-0000F4430000}"/>
    <cellStyle name="Normal 10 4 5 3 2 4 2" xfId="17400" xr:uid="{00000000-0005-0000-0000-0000F5430000}"/>
    <cellStyle name="Normal 10 4 5 3 2 5" xfId="17401" xr:uid="{00000000-0005-0000-0000-0000F6430000}"/>
    <cellStyle name="Normal 10 4 5 3 3" xfId="17402" xr:uid="{00000000-0005-0000-0000-0000F7430000}"/>
    <cellStyle name="Normal 10 4 5 3 3 2" xfId="17403" xr:uid="{00000000-0005-0000-0000-0000F8430000}"/>
    <cellStyle name="Normal 10 4 5 3 3 2 2" xfId="17404" xr:uid="{00000000-0005-0000-0000-0000F9430000}"/>
    <cellStyle name="Normal 10 4 5 3 3 3" xfId="17405" xr:uid="{00000000-0005-0000-0000-0000FA430000}"/>
    <cellStyle name="Normal 10 4 5 3 4" xfId="17406" xr:uid="{00000000-0005-0000-0000-0000FB430000}"/>
    <cellStyle name="Normal 10 4 5 3 4 2" xfId="17407" xr:uid="{00000000-0005-0000-0000-0000FC430000}"/>
    <cellStyle name="Normal 10 4 5 3 4 2 2" xfId="17408" xr:uid="{00000000-0005-0000-0000-0000FD430000}"/>
    <cellStyle name="Normal 10 4 5 3 4 3" xfId="17409" xr:uid="{00000000-0005-0000-0000-0000FE430000}"/>
    <cellStyle name="Normal 10 4 5 3 5" xfId="17410" xr:uid="{00000000-0005-0000-0000-0000FF430000}"/>
    <cellStyle name="Normal 10 4 5 3 5 2" xfId="17411" xr:uid="{00000000-0005-0000-0000-000000440000}"/>
    <cellStyle name="Normal 10 4 5 3 6" xfId="17412" xr:uid="{00000000-0005-0000-0000-000001440000}"/>
    <cellStyle name="Normal 10 4 5 3 6 2" xfId="17413" xr:uid="{00000000-0005-0000-0000-000002440000}"/>
    <cellStyle name="Normal 10 4 5 3 7" xfId="17414" xr:uid="{00000000-0005-0000-0000-000003440000}"/>
    <cellStyle name="Normal 10 4 5 4" xfId="17415" xr:uid="{00000000-0005-0000-0000-000004440000}"/>
    <cellStyle name="Normal 10 4 5 4 2" xfId="17416" xr:uid="{00000000-0005-0000-0000-000005440000}"/>
    <cellStyle name="Normal 10 4 5 4 2 2" xfId="17417" xr:uid="{00000000-0005-0000-0000-000006440000}"/>
    <cellStyle name="Normal 10 4 5 4 2 2 2" xfId="17418" xr:uid="{00000000-0005-0000-0000-000007440000}"/>
    <cellStyle name="Normal 10 4 5 4 2 2 2 2" xfId="17419" xr:uid="{00000000-0005-0000-0000-000008440000}"/>
    <cellStyle name="Normal 10 4 5 4 2 2 3" xfId="17420" xr:uid="{00000000-0005-0000-0000-000009440000}"/>
    <cellStyle name="Normal 10 4 5 4 2 3" xfId="17421" xr:uid="{00000000-0005-0000-0000-00000A440000}"/>
    <cellStyle name="Normal 10 4 5 4 2 3 2" xfId="17422" xr:uid="{00000000-0005-0000-0000-00000B440000}"/>
    <cellStyle name="Normal 10 4 5 4 2 3 2 2" xfId="17423" xr:uid="{00000000-0005-0000-0000-00000C440000}"/>
    <cellStyle name="Normal 10 4 5 4 2 3 3" xfId="17424" xr:uid="{00000000-0005-0000-0000-00000D440000}"/>
    <cellStyle name="Normal 10 4 5 4 2 4" xfId="17425" xr:uid="{00000000-0005-0000-0000-00000E440000}"/>
    <cellStyle name="Normal 10 4 5 4 2 4 2" xfId="17426" xr:uid="{00000000-0005-0000-0000-00000F440000}"/>
    <cellStyle name="Normal 10 4 5 4 2 5" xfId="17427" xr:uid="{00000000-0005-0000-0000-000010440000}"/>
    <cellStyle name="Normal 10 4 5 4 3" xfId="17428" xr:uid="{00000000-0005-0000-0000-000011440000}"/>
    <cellStyle name="Normal 10 4 5 4 3 2" xfId="17429" xr:uid="{00000000-0005-0000-0000-000012440000}"/>
    <cellStyle name="Normal 10 4 5 4 3 2 2" xfId="17430" xr:uid="{00000000-0005-0000-0000-000013440000}"/>
    <cellStyle name="Normal 10 4 5 4 3 3" xfId="17431" xr:uid="{00000000-0005-0000-0000-000014440000}"/>
    <cellStyle name="Normal 10 4 5 4 4" xfId="17432" xr:uid="{00000000-0005-0000-0000-000015440000}"/>
    <cellStyle name="Normal 10 4 5 4 4 2" xfId="17433" xr:uid="{00000000-0005-0000-0000-000016440000}"/>
    <cellStyle name="Normal 10 4 5 4 4 2 2" xfId="17434" xr:uid="{00000000-0005-0000-0000-000017440000}"/>
    <cellStyle name="Normal 10 4 5 4 4 3" xfId="17435" xr:uid="{00000000-0005-0000-0000-000018440000}"/>
    <cellStyle name="Normal 10 4 5 4 5" xfId="17436" xr:uid="{00000000-0005-0000-0000-000019440000}"/>
    <cellStyle name="Normal 10 4 5 4 5 2" xfId="17437" xr:uid="{00000000-0005-0000-0000-00001A440000}"/>
    <cellStyle name="Normal 10 4 5 4 6" xfId="17438" xr:uid="{00000000-0005-0000-0000-00001B440000}"/>
    <cellStyle name="Normal 10 4 5 4 6 2" xfId="17439" xr:uid="{00000000-0005-0000-0000-00001C440000}"/>
    <cellStyle name="Normal 10 4 5 4 7" xfId="17440" xr:uid="{00000000-0005-0000-0000-00001D440000}"/>
    <cellStyle name="Normal 10 4 5 5" xfId="17441" xr:uid="{00000000-0005-0000-0000-00001E440000}"/>
    <cellStyle name="Normal 10 4 5 5 2" xfId="17442" xr:uid="{00000000-0005-0000-0000-00001F440000}"/>
    <cellStyle name="Normal 10 4 5 5 2 2" xfId="17443" xr:uid="{00000000-0005-0000-0000-000020440000}"/>
    <cellStyle name="Normal 10 4 5 5 2 2 2" xfId="17444" xr:uid="{00000000-0005-0000-0000-000021440000}"/>
    <cellStyle name="Normal 10 4 5 5 2 3" xfId="17445" xr:uid="{00000000-0005-0000-0000-000022440000}"/>
    <cellStyle name="Normal 10 4 5 5 3" xfId="17446" xr:uid="{00000000-0005-0000-0000-000023440000}"/>
    <cellStyle name="Normal 10 4 5 5 3 2" xfId="17447" xr:uid="{00000000-0005-0000-0000-000024440000}"/>
    <cellStyle name="Normal 10 4 5 5 3 2 2" xfId="17448" xr:uid="{00000000-0005-0000-0000-000025440000}"/>
    <cellStyle name="Normal 10 4 5 5 3 3" xfId="17449" xr:uid="{00000000-0005-0000-0000-000026440000}"/>
    <cellStyle name="Normal 10 4 5 5 4" xfId="17450" xr:uid="{00000000-0005-0000-0000-000027440000}"/>
    <cellStyle name="Normal 10 4 5 5 4 2" xfId="17451" xr:uid="{00000000-0005-0000-0000-000028440000}"/>
    <cellStyle name="Normal 10 4 5 5 5" xfId="17452" xr:uid="{00000000-0005-0000-0000-000029440000}"/>
    <cellStyle name="Normal 10 4 5 6" xfId="17453" xr:uid="{00000000-0005-0000-0000-00002A440000}"/>
    <cellStyle name="Normal 10 4 5 6 2" xfId="17454" xr:uid="{00000000-0005-0000-0000-00002B440000}"/>
    <cellStyle name="Normal 10 4 5 6 2 2" xfId="17455" xr:uid="{00000000-0005-0000-0000-00002C440000}"/>
    <cellStyle name="Normal 10 4 5 6 2 2 2" xfId="17456" xr:uid="{00000000-0005-0000-0000-00002D440000}"/>
    <cellStyle name="Normal 10 4 5 6 2 3" xfId="17457" xr:uid="{00000000-0005-0000-0000-00002E440000}"/>
    <cellStyle name="Normal 10 4 5 6 3" xfId="17458" xr:uid="{00000000-0005-0000-0000-00002F440000}"/>
    <cellStyle name="Normal 10 4 5 6 3 2" xfId="17459" xr:uid="{00000000-0005-0000-0000-000030440000}"/>
    <cellStyle name="Normal 10 4 5 6 4" xfId="17460" xr:uid="{00000000-0005-0000-0000-000031440000}"/>
    <cellStyle name="Normal 10 4 5 7" xfId="17461" xr:uid="{00000000-0005-0000-0000-000032440000}"/>
    <cellStyle name="Normal 10 4 5 7 2" xfId="17462" xr:uid="{00000000-0005-0000-0000-000033440000}"/>
    <cellStyle name="Normal 10 4 5 7 2 2" xfId="17463" xr:uid="{00000000-0005-0000-0000-000034440000}"/>
    <cellStyle name="Normal 10 4 5 7 3" xfId="17464" xr:uid="{00000000-0005-0000-0000-000035440000}"/>
    <cellStyle name="Normal 10 4 5 8" xfId="17465" xr:uid="{00000000-0005-0000-0000-000036440000}"/>
    <cellStyle name="Normal 10 4 5 8 2" xfId="17466" xr:uid="{00000000-0005-0000-0000-000037440000}"/>
    <cellStyle name="Normal 10 4 5 8 2 2" xfId="17467" xr:uid="{00000000-0005-0000-0000-000038440000}"/>
    <cellStyle name="Normal 10 4 5 8 3" xfId="17468" xr:uid="{00000000-0005-0000-0000-000039440000}"/>
    <cellStyle name="Normal 10 4 5 9" xfId="17469" xr:uid="{00000000-0005-0000-0000-00003A440000}"/>
    <cellStyle name="Normal 10 4 5 9 2" xfId="17470" xr:uid="{00000000-0005-0000-0000-00003B440000}"/>
    <cellStyle name="Normal 10 4 6" xfId="17471" xr:uid="{00000000-0005-0000-0000-00003C440000}"/>
    <cellStyle name="Normal 10 4 6 2" xfId="17472" xr:uid="{00000000-0005-0000-0000-00003D440000}"/>
    <cellStyle name="Normal 10 4 6 2 2" xfId="17473" xr:uid="{00000000-0005-0000-0000-00003E440000}"/>
    <cellStyle name="Normal 10 4 6 2 2 2" xfId="17474" xr:uid="{00000000-0005-0000-0000-00003F440000}"/>
    <cellStyle name="Normal 10 4 6 2 2 2 2" xfId="17475" xr:uid="{00000000-0005-0000-0000-000040440000}"/>
    <cellStyle name="Normal 10 4 6 2 2 2 2 2" xfId="17476" xr:uid="{00000000-0005-0000-0000-000041440000}"/>
    <cellStyle name="Normal 10 4 6 2 2 2 3" xfId="17477" xr:uid="{00000000-0005-0000-0000-000042440000}"/>
    <cellStyle name="Normal 10 4 6 2 2 3" xfId="17478" xr:uid="{00000000-0005-0000-0000-000043440000}"/>
    <cellStyle name="Normal 10 4 6 2 2 3 2" xfId="17479" xr:uid="{00000000-0005-0000-0000-000044440000}"/>
    <cellStyle name="Normal 10 4 6 2 2 3 2 2" xfId="17480" xr:uid="{00000000-0005-0000-0000-000045440000}"/>
    <cellStyle name="Normal 10 4 6 2 2 3 3" xfId="17481" xr:uid="{00000000-0005-0000-0000-000046440000}"/>
    <cellStyle name="Normal 10 4 6 2 2 4" xfId="17482" xr:uid="{00000000-0005-0000-0000-000047440000}"/>
    <cellStyle name="Normal 10 4 6 2 2 4 2" xfId="17483" xr:uid="{00000000-0005-0000-0000-000048440000}"/>
    <cellStyle name="Normal 10 4 6 2 2 5" xfId="17484" xr:uid="{00000000-0005-0000-0000-000049440000}"/>
    <cellStyle name="Normal 10 4 6 2 3" xfId="17485" xr:uid="{00000000-0005-0000-0000-00004A440000}"/>
    <cellStyle name="Normal 10 4 6 2 3 2" xfId="17486" xr:uid="{00000000-0005-0000-0000-00004B440000}"/>
    <cellStyle name="Normal 10 4 6 2 3 2 2" xfId="17487" xr:uid="{00000000-0005-0000-0000-00004C440000}"/>
    <cellStyle name="Normal 10 4 6 2 3 3" xfId="17488" xr:uid="{00000000-0005-0000-0000-00004D440000}"/>
    <cellStyle name="Normal 10 4 6 2 4" xfId="17489" xr:uid="{00000000-0005-0000-0000-00004E440000}"/>
    <cellStyle name="Normal 10 4 6 2 4 2" xfId="17490" xr:uid="{00000000-0005-0000-0000-00004F440000}"/>
    <cellStyle name="Normal 10 4 6 2 4 2 2" xfId="17491" xr:uid="{00000000-0005-0000-0000-000050440000}"/>
    <cellStyle name="Normal 10 4 6 2 4 3" xfId="17492" xr:uid="{00000000-0005-0000-0000-000051440000}"/>
    <cellStyle name="Normal 10 4 6 2 5" xfId="17493" xr:uid="{00000000-0005-0000-0000-000052440000}"/>
    <cellStyle name="Normal 10 4 6 2 5 2" xfId="17494" xr:uid="{00000000-0005-0000-0000-000053440000}"/>
    <cellStyle name="Normal 10 4 6 2 6" xfId="17495" xr:uid="{00000000-0005-0000-0000-000054440000}"/>
    <cellStyle name="Normal 10 4 6 2 6 2" xfId="17496" xr:uid="{00000000-0005-0000-0000-000055440000}"/>
    <cellStyle name="Normal 10 4 6 2 7" xfId="17497" xr:uid="{00000000-0005-0000-0000-000056440000}"/>
    <cellStyle name="Normal 10 4 6 3" xfId="17498" xr:uid="{00000000-0005-0000-0000-000057440000}"/>
    <cellStyle name="Normal 10 4 6 3 2" xfId="17499" xr:uid="{00000000-0005-0000-0000-000058440000}"/>
    <cellStyle name="Normal 10 4 6 3 2 2" xfId="17500" xr:uid="{00000000-0005-0000-0000-000059440000}"/>
    <cellStyle name="Normal 10 4 6 3 2 2 2" xfId="17501" xr:uid="{00000000-0005-0000-0000-00005A440000}"/>
    <cellStyle name="Normal 10 4 6 3 2 3" xfId="17502" xr:uid="{00000000-0005-0000-0000-00005B440000}"/>
    <cellStyle name="Normal 10 4 6 3 3" xfId="17503" xr:uid="{00000000-0005-0000-0000-00005C440000}"/>
    <cellStyle name="Normal 10 4 6 3 3 2" xfId="17504" xr:uid="{00000000-0005-0000-0000-00005D440000}"/>
    <cellStyle name="Normal 10 4 6 3 3 2 2" xfId="17505" xr:uid="{00000000-0005-0000-0000-00005E440000}"/>
    <cellStyle name="Normal 10 4 6 3 3 3" xfId="17506" xr:uid="{00000000-0005-0000-0000-00005F440000}"/>
    <cellStyle name="Normal 10 4 6 3 4" xfId="17507" xr:uid="{00000000-0005-0000-0000-000060440000}"/>
    <cellStyle name="Normal 10 4 6 3 4 2" xfId="17508" xr:uid="{00000000-0005-0000-0000-000061440000}"/>
    <cellStyle name="Normal 10 4 6 3 5" xfId="17509" xr:uid="{00000000-0005-0000-0000-000062440000}"/>
    <cellStyle name="Normal 10 4 6 4" xfId="17510" xr:uid="{00000000-0005-0000-0000-000063440000}"/>
    <cellStyle name="Normal 10 4 6 4 2" xfId="17511" xr:uid="{00000000-0005-0000-0000-000064440000}"/>
    <cellStyle name="Normal 10 4 6 4 2 2" xfId="17512" xr:uid="{00000000-0005-0000-0000-000065440000}"/>
    <cellStyle name="Normal 10 4 6 4 3" xfId="17513" xr:uid="{00000000-0005-0000-0000-000066440000}"/>
    <cellStyle name="Normal 10 4 6 5" xfId="17514" xr:uid="{00000000-0005-0000-0000-000067440000}"/>
    <cellStyle name="Normal 10 4 6 5 2" xfId="17515" xr:uid="{00000000-0005-0000-0000-000068440000}"/>
    <cellStyle name="Normal 10 4 6 5 2 2" xfId="17516" xr:uid="{00000000-0005-0000-0000-000069440000}"/>
    <cellStyle name="Normal 10 4 6 5 3" xfId="17517" xr:uid="{00000000-0005-0000-0000-00006A440000}"/>
    <cellStyle name="Normal 10 4 6 6" xfId="17518" xr:uid="{00000000-0005-0000-0000-00006B440000}"/>
    <cellStyle name="Normal 10 4 6 6 2" xfId="17519" xr:uid="{00000000-0005-0000-0000-00006C440000}"/>
    <cellStyle name="Normal 10 4 6 7" xfId="17520" xr:uid="{00000000-0005-0000-0000-00006D440000}"/>
    <cellStyle name="Normal 10 4 6 7 2" xfId="17521" xr:uid="{00000000-0005-0000-0000-00006E440000}"/>
    <cellStyle name="Normal 10 4 6 8" xfId="17522" xr:uid="{00000000-0005-0000-0000-00006F440000}"/>
    <cellStyle name="Normal 10 4 7" xfId="17523" xr:uid="{00000000-0005-0000-0000-000070440000}"/>
    <cellStyle name="Normal 10 4 7 2" xfId="17524" xr:uid="{00000000-0005-0000-0000-000071440000}"/>
    <cellStyle name="Normal 10 4 7 2 2" xfId="17525" xr:uid="{00000000-0005-0000-0000-000072440000}"/>
    <cellStyle name="Normal 10 4 7 2 2 2" xfId="17526" xr:uid="{00000000-0005-0000-0000-000073440000}"/>
    <cellStyle name="Normal 10 4 7 2 2 2 2" xfId="17527" xr:uid="{00000000-0005-0000-0000-000074440000}"/>
    <cellStyle name="Normal 10 4 7 2 2 3" xfId="17528" xr:uid="{00000000-0005-0000-0000-000075440000}"/>
    <cellStyle name="Normal 10 4 7 2 3" xfId="17529" xr:uid="{00000000-0005-0000-0000-000076440000}"/>
    <cellStyle name="Normal 10 4 7 2 3 2" xfId="17530" xr:uid="{00000000-0005-0000-0000-000077440000}"/>
    <cellStyle name="Normal 10 4 7 2 3 2 2" xfId="17531" xr:uid="{00000000-0005-0000-0000-000078440000}"/>
    <cellStyle name="Normal 10 4 7 2 3 3" xfId="17532" xr:uid="{00000000-0005-0000-0000-000079440000}"/>
    <cellStyle name="Normal 10 4 7 2 4" xfId="17533" xr:uid="{00000000-0005-0000-0000-00007A440000}"/>
    <cellStyle name="Normal 10 4 7 2 4 2" xfId="17534" xr:uid="{00000000-0005-0000-0000-00007B440000}"/>
    <cellStyle name="Normal 10 4 7 2 5" xfId="17535" xr:uid="{00000000-0005-0000-0000-00007C440000}"/>
    <cellStyle name="Normal 10 4 7 3" xfId="17536" xr:uid="{00000000-0005-0000-0000-00007D440000}"/>
    <cellStyle name="Normal 10 4 7 3 2" xfId="17537" xr:uid="{00000000-0005-0000-0000-00007E440000}"/>
    <cellStyle name="Normal 10 4 7 3 2 2" xfId="17538" xr:uid="{00000000-0005-0000-0000-00007F440000}"/>
    <cellStyle name="Normal 10 4 7 3 3" xfId="17539" xr:uid="{00000000-0005-0000-0000-000080440000}"/>
    <cellStyle name="Normal 10 4 7 4" xfId="17540" xr:uid="{00000000-0005-0000-0000-000081440000}"/>
    <cellStyle name="Normal 10 4 7 4 2" xfId="17541" xr:uid="{00000000-0005-0000-0000-000082440000}"/>
    <cellStyle name="Normal 10 4 7 4 2 2" xfId="17542" xr:uid="{00000000-0005-0000-0000-000083440000}"/>
    <cellStyle name="Normal 10 4 7 4 3" xfId="17543" xr:uid="{00000000-0005-0000-0000-000084440000}"/>
    <cellStyle name="Normal 10 4 7 5" xfId="17544" xr:uid="{00000000-0005-0000-0000-000085440000}"/>
    <cellStyle name="Normal 10 4 7 5 2" xfId="17545" xr:uid="{00000000-0005-0000-0000-000086440000}"/>
    <cellStyle name="Normal 10 4 7 6" xfId="17546" xr:uid="{00000000-0005-0000-0000-000087440000}"/>
    <cellStyle name="Normal 10 4 7 6 2" xfId="17547" xr:uid="{00000000-0005-0000-0000-000088440000}"/>
    <cellStyle name="Normal 10 4 7 7" xfId="17548" xr:uid="{00000000-0005-0000-0000-000089440000}"/>
    <cellStyle name="Normal 10 4 8" xfId="17549" xr:uid="{00000000-0005-0000-0000-00008A440000}"/>
    <cellStyle name="Normal 10 4 8 2" xfId="17550" xr:uid="{00000000-0005-0000-0000-00008B440000}"/>
    <cellStyle name="Normal 10 4 8 2 2" xfId="17551" xr:uid="{00000000-0005-0000-0000-00008C440000}"/>
    <cellStyle name="Normal 10 4 8 2 2 2" xfId="17552" xr:uid="{00000000-0005-0000-0000-00008D440000}"/>
    <cellStyle name="Normal 10 4 8 2 2 2 2" xfId="17553" xr:uid="{00000000-0005-0000-0000-00008E440000}"/>
    <cellStyle name="Normal 10 4 8 2 2 3" xfId="17554" xr:uid="{00000000-0005-0000-0000-00008F440000}"/>
    <cellStyle name="Normal 10 4 8 2 3" xfId="17555" xr:uid="{00000000-0005-0000-0000-000090440000}"/>
    <cellStyle name="Normal 10 4 8 2 3 2" xfId="17556" xr:uid="{00000000-0005-0000-0000-000091440000}"/>
    <cellStyle name="Normal 10 4 8 2 3 2 2" xfId="17557" xr:uid="{00000000-0005-0000-0000-000092440000}"/>
    <cellStyle name="Normal 10 4 8 2 3 3" xfId="17558" xr:uid="{00000000-0005-0000-0000-000093440000}"/>
    <cellStyle name="Normal 10 4 8 2 4" xfId="17559" xr:uid="{00000000-0005-0000-0000-000094440000}"/>
    <cellStyle name="Normal 10 4 8 2 4 2" xfId="17560" xr:uid="{00000000-0005-0000-0000-000095440000}"/>
    <cellStyle name="Normal 10 4 8 2 5" xfId="17561" xr:uid="{00000000-0005-0000-0000-000096440000}"/>
    <cellStyle name="Normal 10 4 8 3" xfId="17562" xr:uid="{00000000-0005-0000-0000-000097440000}"/>
    <cellStyle name="Normal 10 4 8 3 2" xfId="17563" xr:uid="{00000000-0005-0000-0000-000098440000}"/>
    <cellStyle name="Normal 10 4 8 3 2 2" xfId="17564" xr:uid="{00000000-0005-0000-0000-000099440000}"/>
    <cellStyle name="Normal 10 4 8 3 3" xfId="17565" xr:uid="{00000000-0005-0000-0000-00009A440000}"/>
    <cellStyle name="Normal 10 4 8 4" xfId="17566" xr:uid="{00000000-0005-0000-0000-00009B440000}"/>
    <cellStyle name="Normal 10 4 8 4 2" xfId="17567" xr:uid="{00000000-0005-0000-0000-00009C440000}"/>
    <cellStyle name="Normal 10 4 8 4 2 2" xfId="17568" xr:uid="{00000000-0005-0000-0000-00009D440000}"/>
    <cellStyle name="Normal 10 4 8 4 3" xfId="17569" xr:uid="{00000000-0005-0000-0000-00009E440000}"/>
    <cellStyle name="Normal 10 4 8 5" xfId="17570" xr:uid="{00000000-0005-0000-0000-00009F440000}"/>
    <cellStyle name="Normal 10 4 8 5 2" xfId="17571" xr:uid="{00000000-0005-0000-0000-0000A0440000}"/>
    <cellStyle name="Normal 10 4 8 6" xfId="17572" xr:uid="{00000000-0005-0000-0000-0000A1440000}"/>
    <cellStyle name="Normal 10 4 8 6 2" xfId="17573" xr:uid="{00000000-0005-0000-0000-0000A2440000}"/>
    <cellStyle name="Normal 10 4 8 7" xfId="17574" xr:uid="{00000000-0005-0000-0000-0000A3440000}"/>
    <cellStyle name="Normal 10 4 9" xfId="17575" xr:uid="{00000000-0005-0000-0000-0000A4440000}"/>
    <cellStyle name="Normal 10 4 9 2" xfId="17576" xr:uid="{00000000-0005-0000-0000-0000A5440000}"/>
    <cellStyle name="Normal 10 4 9 2 2" xfId="17577" xr:uid="{00000000-0005-0000-0000-0000A6440000}"/>
    <cellStyle name="Normal 10 4 9 2 2 2" xfId="17578" xr:uid="{00000000-0005-0000-0000-0000A7440000}"/>
    <cellStyle name="Normal 10 4 9 2 3" xfId="17579" xr:uid="{00000000-0005-0000-0000-0000A8440000}"/>
    <cellStyle name="Normal 10 4 9 3" xfId="17580" xr:uid="{00000000-0005-0000-0000-0000A9440000}"/>
    <cellStyle name="Normal 10 4 9 3 2" xfId="17581" xr:uid="{00000000-0005-0000-0000-0000AA440000}"/>
    <cellStyle name="Normal 10 4 9 3 2 2" xfId="17582" xr:uid="{00000000-0005-0000-0000-0000AB440000}"/>
    <cellStyle name="Normal 10 4 9 3 3" xfId="17583" xr:uid="{00000000-0005-0000-0000-0000AC440000}"/>
    <cellStyle name="Normal 10 4 9 4" xfId="17584" xr:uid="{00000000-0005-0000-0000-0000AD440000}"/>
    <cellStyle name="Normal 10 4 9 4 2" xfId="17585" xr:uid="{00000000-0005-0000-0000-0000AE440000}"/>
    <cellStyle name="Normal 10 4 9 5" xfId="17586" xr:uid="{00000000-0005-0000-0000-0000AF440000}"/>
    <cellStyle name="Normal 10 5" xfId="17587" xr:uid="{00000000-0005-0000-0000-0000B0440000}"/>
    <cellStyle name="Normal 10 5 10" xfId="17588" xr:uid="{00000000-0005-0000-0000-0000B1440000}"/>
    <cellStyle name="Normal 10 5 10 2" xfId="17589" xr:uid="{00000000-0005-0000-0000-0000B2440000}"/>
    <cellStyle name="Normal 10 5 11" xfId="17590" xr:uid="{00000000-0005-0000-0000-0000B3440000}"/>
    <cellStyle name="Normal 10 5 11 2" xfId="17591" xr:uid="{00000000-0005-0000-0000-0000B4440000}"/>
    <cellStyle name="Normal 10 5 12" xfId="17592" xr:uid="{00000000-0005-0000-0000-0000B5440000}"/>
    <cellStyle name="Normal 10 5 2" xfId="17593" xr:uid="{00000000-0005-0000-0000-0000B6440000}"/>
    <cellStyle name="Normal 10 5 2 10" xfId="17594" xr:uid="{00000000-0005-0000-0000-0000B7440000}"/>
    <cellStyle name="Normal 10 5 2 10 2" xfId="17595" xr:uid="{00000000-0005-0000-0000-0000B8440000}"/>
    <cellStyle name="Normal 10 5 2 11" xfId="17596" xr:uid="{00000000-0005-0000-0000-0000B9440000}"/>
    <cellStyle name="Normal 10 5 2 2" xfId="17597" xr:uid="{00000000-0005-0000-0000-0000BA440000}"/>
    <cellStyle name="Normal 10 5 2 2 2" xfId="17598" xr:uid="{00000000-0005-0000-0000-0000BB440000}"/>
    <cellStyle name="Normal 10 5 2 2 2 2" xfId="17599" xr:uid="{00000000-0005-0000-0000-0000BC440000}"/>
    <cellStyle name="Normal 10 5 2 2 2 2 2" xfId="17600" xr:uid="{00000000-0005-0000-0000-0000BD440000}"/>
    <cellStyle name="Normal 10 5 2 2 2 2 2 2" xfId="17601" xr:uid="{00000000-0005-0000-0000-0000BE440000}"/>
    <cellStyle name="Normal 10 5 2 2 2 2 2 2 2" xfId="17602" xr:uid="{00000000-0005-0000-0000-0000BF440000}"/>
    <cellStyle name="Normal 10 5 2 2 2 2 2 3" xfId="17603" xr:uid="{00000000-0005-0000-0000-0000C0440000}"/>
    <cellStyle name="Normal 10 5 2 2 2 2 3" xfId="17604" xr:uid="{00000000-0005-0000-0000-0000C1440000}"/>
    <cellStyle name="Normal 10 5 2 2 2 2 3 2" xfId="17605" xr:uid="{00000000-0005-0000-0000-0000C2440000}"/>
    <cellStyle name="Normal 10 5 2 2 2 2 3 2 2" xfId="17606" xr:uid="{00000000-0005-0000-0000-0000C3440000}"/>
    <cellStyle name="Normal 10 5 2 2 2 2 3 3" xfId="17607" xr:uid="{00000000-0005-0000-0000-0000C4440000}"/>
    <cellStyle name="Normal 10 5 2 2 2 2 4" xfId="17608" xr:uid="{00000000-0005-0000-0000-0000C5440000}"/>
    <cellStyle name="Normal 10 5 2 2 2 2 4 2" xfId="17609" xr:uid="{00000000-0005-0000-0000-0000C6440000}"/>
    <cellStyle name="Normal 10 5 2 2 2 2 5" xfId="17610" xr:uid="{00000000-0005-0000-0000-0000C7440000}"/>
    <cellStyle name="Normal 10 5 2 2 2 3" xfId="17611" xr:uid="{00000000-0005-0000-0000-0000C8440000}"/>
    <cellStyle name="Normal 10 5 2 2 2 3 2" xfId="17612" xr:uid="{00000000-0005-0000-0000-0000C9440000}"/>
    <cellStyle name="Normal 10 5 2 2 2 3 2 2" xfId="17613" xr:uid="{00000000-0005-0000-0000-0000CA440000}"/>
    <cellStyle name="Normal 10 5 2 2 2 3 3" xfId="17614" xr:uid="{00000000-0005-0000-0000-0000CB440000}"/>
    <cellStyle name="Normal 10 5 2 2 2 4" xfId="17615" xr:uid="{00000000-0005-0000-0000-0000CC440000}"/>
    <cellStyle name="Normal 10 5 2 2 2 4 2" xfId="17616" xr:uid="{00000000-0005-0000-0000-0000CD440000}"/>
    <cellStyle name="Normal 10 5 2 2 2 4 2 2" xfId="17617" xr:uid="{00000000-0005-0000-0000-0000CE440000}"/>
    <cellStyle name="Normal 10 5 2 2 2 4 3" xfId="17618" xr:uid="{00000000-0005-0000-0000-0000CF440000}"/>
    <cellStyle name="Normal 10 5 2 2 2 5" xfId="17619" xr:uid="{00000000-0005-0000-0000-0000D0440000}"/>
    <cellStyle name="Normal 10 5 2 2 2 5 2" xfId="17620" xr:uid="{00000000-0005-0000-0000-0000D1440000}"/>
    <cellStyle name="Normal 10 5 2 2 2 6" xfId="17621" xr:uid="{00000000-0005-0000-0000-0000D2440000}"/>
    <cellStyle name="Normal 10 5 2 2 2 6 2" xfId="17622" xr:uid="{00000000-0005-0000-0000-0000D3440000}"/>
    <cellStyle name="Normal 10 5 2 2 2 7" xfId="17623" xr:uid="{00000000-0005-0000-0000-0000D4440000}"/>
    <cellStyle name="Normal 10 5 2 2 3" xfId="17624" xr:uid="{00000000-0005-0000-0000-0000D5440000}"/>
    <cellStyle name="Normal 10 5 2 2 3 2" xfId="17625" xr:uid="{00000000-0005-0000-0000-0000D6440000}"/>
    <cellStyle name="Normal 10 5 2 2 3 2 2" xfId="17626" xr:uid="{00000000-0005-0000-0000-0000D7440000}"/>
    <cellStyle name="Normal 10 5 2 2 3 2 2 2" xfId="17627" xr:uid="{00000000-0005-0000-0000-0000D8440000}"/>
    <cellStyle name="Normal 10 5 2 2 3 2 3" xfId="17628" xr:uid="{00000000-0005-0000-0000-0000D9440000}"/>
    <cellStyle name="Normal 10 5 2 2 3 3" xfId="17629" xr:uid="{00000000-0005-0000-0000-0000DA440000}"/>
    <cellStyle name="Normal 10 5 2 2 3 3 2" xfId="17630" xr:uid="{00000000-0005-0000-0000-0000DB440000}"/>
    <cellStyle name="Normal 10 5 2 2 3 3 2 2" xfId="17631" xr:uid="{00000000-0005-0000-0000-0000DC440000}"/>
    <cellStyle name="Normal 10 5 2 2 3 3 3" xfId="17632" xr:uid="{00000000-0005-0000-0000-0000DD440000}"/>
    <cellStyle name="Normal 10 5 2 2 3 4" xfId="17633" xr:uid="{00000000-0005-0000-0000-0000DE440000}"/>
    <cellStyle name="Normal 10 5 2 2 3 4 2" xfId="17634" xr:uid="{00000000-0005-0000-0000-0000DF440000}"/>
    <cellStyle name="Normal 10 5 2 2 3 5" xfId="17635" xr:uid="{00000000-0005-0000-0000-0000E0440000}"/>
    <cellStyle name="Normal 10 5 2 2 4" xfId="17636" xr:uid="{00000000-0005-0000-0000-0000E1440000}"/>
    <cellStyle name="Normal 10 5 2 2 4 2" xfId="17637" xr:uid="{00000000-0005-0000-0000-0000E2440000}"/>
    <cellStyle name="Normal 10 5 2 2 4 2 2" xfId="17638" xr:uid="{00000000-0005-0000-0000-0000E3440000}"/>
    <cellStyle name="Normal 10 5 2 2 4 3" xfId="17639" xr:uid="{00000000-0005-0000-0000-0000E4440000}"/>
    <cellStyle name="Normal 10 5 2 2 5" xfId="17640" xr:uid="{00000000-0005-0000-0000-0000E5440000}"/>
    <cellStyle name="Normal 10 5 2 2 5 2" xfId="17641" xr:uid="{00000000-0005-0000-0000-0000E6440000}"/>
    <cellStyle name="Normal 10 5 2 2 5 2 2" xfId="17642" xr:uid="{00000000-0005-0000-0000-0000E7440000}"/>
    <cellStyle name="Normal 10 5 2 2 5 3" xfId="17643" xr:uid="{00000000-0005-0000-0000-0000E8440000}"/>
    <cellStyle name="Normal 10 5 2 2 6" xfId="17644" xr:uid="{00000000-0005-0000-0000-0000E9440000}"/>
    <cellStyle name="Normal 10 5 2 2 6 2" xfId="17645" xr:uid="{00000000-0005-0000-0000-0000EA440000}"/>
    <cellStyle name="Normal 10 5 2 2 7" xfId="17646" xr:uid="{00000000-0005-0000-0000-0000EB440000}"/>
    <cellStyle name="Normal 10 5 2 2 7 2" xfId="17647" xr:uid="{00000000-0005-0000-0000-0000EC440000}"/>
    <cellStyle name="Normal 10 5 2 2 8" xfId="17648" xr:uid="{00000000-0005-0000-0000-0000ED440000}"/>
    <cellStyle name="Normal 10 5 2 3" xfId="17649" xr:uid="{00000000-0005-0000-0000-0000EE440000}"/>
    <cellStyle name="Normal 10 5 2 3 2" xfId="17650" xr:uid="{00000000-0005-0000-0000-0000EF440000}"/>
    <cellStyle name="Normal 10 5 2 3 2 2" xfId="17651" xr:uid="{00000000-0005-0000-0000-0000F0440000}"/>
    <cellStyle name="Normal 10 5 2 3 2 2 2" xfId="17652" xr:uid="{00000000-0005-0000-0000-0000F1440000}"/>
    <cellStyle name="Normal 10 5 2 3 2 2 2 2" xfId="17653" xr:uid="{00000000-0005-0000-0000-0000F2440000}"/>
    <cellStyle name="Normal 10 5 2 3 2 2 3" xfId="17654" xr:uid="{00000000-0005-0000-0000-0000F3440000}"/>
    <cellStyle name="Normal 10 5 2 3 2 3" xfId="17655" xr:uid="{00000000-0005-0000-0000-0000F4440000}"/>
    <cellStyle name="Normal 10 5 2 3 2 3 2" xfId="17656" xr:uid="{00000000-0005-0000-0000-0000F5440000}"/>
    <cellStyle name="Normal 10 5 2 3 2 3 2 2" xfId="17657" xr:uid="{00000000-0005-0000-0000-0000F6440000}"/>
    <cellStyle name="Normal 10 5 2 3 2 3 3" xfId="17658" xr:uid="{00000000-0005-0000-0000-0000F7440000}"/>
    <cellStyle name="Normal 10 5 2 3 2 4" xfId="17659" xr:uid="{00000000-0005-0000-0000-0000F8440000}"/>
    <cellStyle name="Normal 10 5 2 3 2 4 2" xfId="17660" xr:uid="{00000000-0005-0000-0000-0000F9440000}"/>
    <cellStyle name="Normal 10 5 2 3 2 5" xfId="17661" xr:uid="{00000000-0005-0000-0000-0000FA440000}"/>
    <cellStyle name="Normal 10 5 2 3 3" xfId="17662" xr:uid="{00000000-0005-0000-0000-0000FB440000}"/>
    <cellStyle name="Normal 10 5 2 3 3 2" xfId="17663" xr:uid="{00000000-0005-0000-0000-0000FC440000}"/>
    <cellStyle name="Normal 10 5 2 3 3 2 2" xfId="17664" xr:uid="{00000000-0005-0000-0000-0000FD440000}"/>
    <cellStyle name="Normal 10 5 2 3 3 3" xfId="17665" xr:uid="{00000000-0005-0000-0000-0000FE440000}"/>
    <cellStyle name="Normal 10 5 2 3 4" xfId="17666" xr:uid="{00000000-0005-0000-0000-0000FF440000}"/>
    <cellStyle name="Normal 10 5 2 3 4 2" xfId="17667" xr:uid="{00000000-0005-0000-0000-000000450000}"/>
    <cellStyle name="Normal 10 5 2 3 4 2 2" xfId="17668" xr:uid="{00000000-0005-0000-0000-000001450000}"/>
    <cellStyle name="Normal 10 5 2 3 4 3" xfId="17669" xr:uid="{00000000-0005-0000-0000-000002450000}"/>
    <cellStyle name="Normal 10 5 2 3 5" xfId="17670" xr:uid="{00000000-0005-0000-0000-000003450000}"/>
    <cellStyle name="Normal 10 5 2 3 5 2" xfId="17671" xr:uid="{00000000-0005-0000-0000-000004450000}"/>
    <cellStyle name="Normal 10 5 2 3 6" xfId="17672" xr:uid="{00000000-0005-0000-0000-000005450000}"/>
    <cellStyle name="Normal 10 5 2 3 6 2" xfId="17673" xr:uid="{00000000-0005-0000-0000-000006450000}"/>
    <cellStyle name="Normal 10 5 2 3 7" xfId="17674" xr:uid="{00000000-0005-0000-0000-000007450000}"/>
    <cellStyle name="Normal 10 5 2 4" xfId="17675" xr:uid="{00000000-0005-0000-0000-000008450000}"/>
    <cellStyle name="Normal 10 5 2 4 2" xfId="17676" xr:uid="{00000000-0005-0000-0000-000009450000}"/>
    <cellStyle name="Normal 10 5 2 4 2 2" xfId="17677" xr:uid="{00000000-0005-0000-0000-00000A450000}"/>
    <cellStyle name="Normal 10 5 2 4 2 2 2" xfId="17678" xr:uid="{00000000-0005-0000-0000-00000B450000}"/>
    <cellStyle name="Normal 10 5 2 4 2 2 2 2" xfId="17679" xr:uid="{00000000-0005-0000-0000-00000C450000}"/>
    <cellStyle name="Normal 10 5 2 4 2 2 3" xfId="17680" xr:uid="{00000000-0005-0000-0000-00000D450000}"/>
    <cellStyle name="Normal 10 5 2 4 2 3" xfId="17681" xr:uid="{00000000-0005-0000-0000-00000E450000}"/>
    <cellStyle name="Normal 10 5 2 4 2 3 2" xfId="17682" xr:uid="{00000000-0005-0000-0000-00000F450000}"/>
    <cellStyle name="Normal 10 5 2 4 2 3 2 2" xfId="17683" xr:uid="{00000000-0005-0000-0000-000010450000}"/>
    <cellStyle name="Normal 10 5 2 4 2 3 3" xfId="17684" xr:uid="{00000000-0005-0000-0000-000011450000}"/>
    <cellStyle name="Normal 10 5 2 4 2 4" xfId="17685" xr:uid="{00000000-0005-0000-0000-000012450000}"/>
    <cellStyle name="Normal 10 5 2 4 2 4 2" xfId="17686" xr:uid="{00000000-0005-0000-0000-000013450000}"/>
    <cellStyle name="Normal 10 5 2 4 2 5" xfId="17687" xr:uid="{00000000-0005-0000-0000-000014450000}"/>
    <cellStyle name="Normal 10 5 2 4 3" xfId="17688" xr:uid="{00000000-0005-0000-0000-000015450000}"/>
    <cellStyle name="Normal 10 5 2 4 3 2" xfId="17689" xr:uid="{00000000-0005-0000-0000-000016450000}"/>
    <cellStyle name="Normal 10 5 2 4 3 2 2" xfId="17690" xr:uid="{00000000-0005-0000-0000-000017450000}"/>
    <cellStyle name="Normal 10 5 2 4 3 3" xfId="17691" xr:uid="{00000000-0005-0000-0000-000018450000}"/>
    <cellStyle name="Normal 10 5 2 4 4" xfId="17692" xr:uid="{00000000-0005-0000-0000-000019450000}"/>
    <cellStyle name="Normal 10 5 2 4 4 2" xfId="17693" xr:uid="{00000000-0005-0000-0000-00001A450000}"/>
    <cellStyle name="Normal 10 5 2 4 4 2 2" xfId="17694" xr:uid="{00000000-0005-0000-0000-00001B450000}"/>
    <cellStyle name="Normal 10 5 2 4 4 3" xfId="17695" xr:uid="{00000000-0005-0000-0000-00001C450000}"/>
    <cellStyle name="Normal 10 5 2 4 5" xfId="17696" xr:uid="{00000000-0005-0000-0000-00001D450000}"/>
    <cellStyle name="Normal 10 5 2 4 5 2" xfId="17697" xr:uid="{00000000-0005-0000-0000-00001E450000}"/>
    <cellStyle name="Normal 10 5 2 4 6" xfId="17698" xr:uid="{00000000-0005-0000-0000-00001F450000}"/>
    <cellStyle name="Normal 10 5 2 4 6 2" xfId="17699" xr:uid="{00000000-0005-0000-0000-000020450000}"/>
    <cellStyle name="Normal 10 5 2 4 7" xfId="17700" xr:uid="{00000000-0005-0000-0000-000021450000}"/>
    <cellStyle name="Normal 10 5 2 5" xfId="17701" xr:uid="{00000000-0005-0000-0000-000022450000}"/>
    <cellStyle name="Normal 10 5 2 5 2" xfId="17702" xr:uid="{00000000-0005-0000-0000-000023450000}"/>
    <cellStyle name="Normal 10 5 2 5 2 2" xfId="17703" xr:uid="{00000000-0005-0000-0000-000024450000}"/>
    <cellStyle name="Normal 10 5 2 5 2 2 2" xfId="17704" xr:uid="{00000000-0005-0000-0000-000025450000}"/>
    <cellStyle name="Normal 10 5 2 5 2 3" xfId="17705" xr:uid="{00000000-0005-0000-0000-000026450000}"/>
    <cellStyle name="Normal 10 5 2 5 3" xfId="17706" xr:uid="{00000000-0005-0000-0000-000027450000}"/>
    <cellStyle name="Normal 10 5 2 5 3 2" xfId="17707" xr:uid="{00000000-0005-0000-0000-000028450000}"/>
    <cellStyle name="Normal 10 5 2 5 3 2 2" xfId="17708" xr:uid="{00000000-0005-0000-0000-000029450000}"/>
    <cellStyle name="Normal 10 5 2 5 3 3" xfId="17709" xr:uid="{00000000-0005-0000-0000-00002A450000}"/>
    <cellStyle name="Normal 10 5 2 5 4" xfId="17710" xr:uid="{00000000-0005-0000-0000-00002B450000}"/>
    <cellStyle name="Normal 10 5 2 5 4 2" xfId="17711" xr:uid="{00000000-0005-0000-0000-00002C450000}"/>
    <cellStyle name="Normal 10 5 2 5 5" xfId="17712" xr:uid="{00000000-0005-0000-0000-00002D450000}"/>
    <cellStyle name="Normal 10 5 2 6" xfId="17713" xr:uid="{00000000-0005-0000-0000-00002E450000}"/>
    <cellStyle name="Normal 10 5 2 6 2" xfId="17714" xr:uid="{00000000-0005-0000-0000-00002F450000}"/>
    <cellStyle name="Normal 10 5 2 6 2 2" xfId="17715" xr:uid="{00000000-0005-0000-0000-000030450000}"/>
    <cellStyle name="Normal 10 5 2 6 2 2 2" xfId="17716" xr:uid="{00000000-0005-0000-0000-000031450000}"/>
    <cellStyle name="Normal 10 5 2 6 2 3" xfId="17717" xr:uid="{00000000-0005-0000-0000-000032450000}"/>
    <cellStyle name="Normal 10 5 2 6 3" xfId="17718" xr:uid="{00000000-0005-0000-0000-000033450000}"/>
    <cellStyle name="Normal 10 5 2 6 3 2" xfId="17719" xr:uid="{00000000-0005-0000-0000-000034450000}"/>
    <cellStyle name="Normal 10 5 2 6 4" xfId="17720" xr:uid="{00000000-0005-0000-0000-000035450000}"/>
    <cellStyle name="Normal 10 5 2 7" xfId="17721" xr:uid="{00000000-0005-0000-0000-000036450000}"/>
    <cellStyle name="Normal 10 5 2 7 2" xfId="17722" xr:uid="{00000000-0005-0000-0000-000037450000}"/>
    <cellStyle name="Normal 10 5 2 7 2 2" xfId="17723" xr:uid="{00000000-0005-0000-0000-000038450000}"/>
    <cellStyle name="Normal 10 5 2 7 3" xfId="17724" xr:uid="{00000000-0005-0000-0000-000039450000}"/>
    <cellStyle name="Normal 10 5 2 8" xfId="17725" xr:uid="{00000000-0005-0000-0000-00003A450000}"/>
    <cellStyle name="Normal 10 5 2 8 2" xfId="17726" xr:uid="{00000000-0005-0000-0000-00003B450000}"/>
    <cellStyle name="Normal 10 5 2 8 2 2" xfId="17727" xr:uid="{00000000-0005-0000-0000-00003C450000}"/>
    <cellStyle name="Normal 10 5 2 8 3" xfId="17728" xr:uid="{00000000-0005-0000-0000-00003D450000}"/>
    <cellStyle name="Normal 10 5 2 9" xfId="17729" xr:uid="{00000000-0005-0000-0000-00003E450000}"/>
    <cellStyle name="Normal 10 5 2 9 2" xfId="17730" xr:uid="{00000000-0005-0000-0000-00003F450000}"/>
    <cellStyle name="Normal 10 5 3" xfId="17731" xr:uid="{00000000-0005-0000-0000-000040450000}"/>
    <cellStyle name="Normal 10 5 3 2" xfId="17732" xr:uid="{00000000-0005-0000-0000-000041450000}"/>
    <cellStyle name="Normal 10 5 3 2 2" xfId="17733" xr:uid="{00000000-0005-0000-0000-000042450000}"/>
    <cellStyle name="Normal 10 5 3 2 2 2" xfId="17734" xr:uid="{00000000-0005-0000-0000-000043450000}"/>
    <cellStyle name="Normal 10 5 3 2 2 2 2" xfId="17735" xr:uid="{00000000-0005-0000-0000-000044450000}"/>
    <cellStyle name="Normal 10 5 3 2 2 2 2 2" xfId="17736" xr:uid="{00000000-0005-0000-0000-000045450000}"/>
    <cellStyle name="Normal 10 5 3 2 2 2 3" xfId="17737" xr:uid="{00000000-0005-0000-0000-000046450000}"/>
    <cellStyle name="Normal 10 5 3 2 2 3" xfId="17738" xr:uid="{00000000-0005-0000-0000-000047450000}"/>
    <cellStyle name="Normal 10 5 3 2 2 3 2" xfId="17739" xr:uid="{00000000-0005-0000-0000-000048450000}"/>
    <cellStyle name="Normal 10 5 3 2 2 3 2 2" xfId="17740" xr:uid="{00000000-0005-0000-0000-000049450000}"/>
    <cellStyle name="Normal 10 5 3 2 2 3 3" xfId="17741" xr:uid="{00000000-0005-0000-0000-00004A450000}"/>
    <cellStyle name="Normal 10 5 3 2 2 4" xfId="17742" xr:uid="{00000000-0005-0000-0000-00004B450000}"/>
    <cellStyle name="Normal 10 5 3 2 2 4 2" xfId="17743" xr:uid="{00000000-0005-0000-0000-00004C450000}"/>
    <cellStyle name="Normal 10 5 3 2 2 5" xfId="17744" xr:uid="{00000000-0005-0000-0000-00004D450000}"/>
    <cellStyle name="Normal 10 5 3 2 3" xfId="17745" xr:uid="{00000000-0005-0000-0000-00004E450000}"/>
    <cellStyle name="Normal 10 5 3 2 3 2" xfId="17746" xr:uid="{00000000-0005-0000-0000-00004F450000}"/>
    <cellStyle name="Normal 10 5 3 2 3 2 2" xfId="17747" xr:uid="{00000000-0005-0000-0000-000050450000}"/>
    <cellStyle name="Normal 10 5 3 2 3 3" xfId="17748" xr:uid="{00000000-0005-0000-0000-000051450000}"/>
    <cellStyle name="Normal 10 5 3 2 4" xfId="17749" xr:uid="{00000000-0005-0000-0000-000052450000}"/>
    <cellStyle name="Normal 10 5 3 2 4 2" xfId="17750" xr:uid="{00000000-0005-0000-0000-000053450000}"/>
    <cellStyle name="Normal 10 5 3 2 4 2 2" xfId="17751" xr:uid="{00000000-0005-0000-0000-000054450000}"/>
    <cellStyle name="Normal 10 5 3 2 4 3" xfId="17752" xr:uid="{00000000-0005-0000-0000-000055450000}"/>
    <cellStyle name="Normal 10 5 3 2 5" xfId="17753" xr:uid="{00000000-0005-0000-0000-000056450000}"/>
    <cellStyle name="Normal 10 5 3 2 5 2" xfId="17754" xr:uid="{00000000-0005-0000-0000-000057450000}"/>
    <cellStyle name="Normal 10 5 3 2 6" xfId="17755" xr:uid="{00000000-0005-0000-0000-000058450000}"/>
    <cellStyle name="Normal 10 5 3 2 6 2" xfId="17756" xr:uid="{00000000-0005-0000-0000-000059450000}"/>
    <cellStyle name="Normal 10 5 3 2 7" xfId="17757" xr:uid="{00000000-0005-0000-0000-00005A450000}"/>
    <cellStyle name="Normal 10 5 3 3" xfId="17758" xr:uid="{00000000-0005-0000-0000-00005B450000}"/>
    <cellStyle name="Normal 10 5 3 3 2" xfId="17759" xr:uid="{00000000-0005-0000-0000-00005C450000}"/>
    <cellStyle name="Normal 10 5 3 3 2 2" xfId="17760" xr:uid="{00000000-0005-0000-0000-00005D450000}"/>
    <cellStyle name="Normal 10 5 3 3 2 2 2" xfId="17761" xr:uid="{00000000-0005-0000-0000-00005E450000}"/>
    <cellStyle name="Normal 10 5 3 3 2 3" xfId="17762" xr:uid="{00000000-0005-0000-0000-00005F450000}"/>
    <cellStyle name="Normal 10 5 3 3 3" xfId="17763" xr:uid="{00000000-0005-0000-0000-000060450000}"/>
    <cellStyle name="Normal 10 5 3 3 3 2" xfId="17764" xr:uid="{00000000-0005-0000-0000-000061450000}"/>
    <cellStyle name="Normal 10 5 3 3 3 2 2" xfId="17765" xr:uid="{00000000-0005-0000-0000-000062450000}"/>
    <cellStyle name="Normal 10 5 3 3 3 3" xfId="17766" xr:uid="{00000000-0005-0000-0000-000063450000}"/>
    <cellStyle name="Normal 10 5 3 3 4" xfId="17767" xr:uid="{00000000-0005-0000-0000-000064450000}"/>
    <cellStyle name="Normal 10 5 3 3 4 2" xfId="17768" xr:uid="{00000000-0005-0000-0000-000065450000}"/>
    <cellStyle name="Normal 10 5 3 3 5" xfId="17769" xr:uid="{00000000-0005-0000-0000-000066450000}"/>
    <cellStyle name="Normal 10 5 3 4" xfId="17770" xr:uid="{00000000-0005-0000-0000-000067450000}"/>
    <cellStyle name="Normal 10 5 3 4 2" xfId="17771" xr:uid="{00000000-0005-0000-0000-000068450000}"/>
    <cellStyle name="Normal 10 5 3 4 2 2" xfId="17772" xr:uid="{00000000-0005-0000-0000-000069450000}"/>
    <cellStyle name="Normal 10 5 3 4 3" xfId="17773" xr:uid="{00000000-0005-0000-0000-00006A450000}"/>
    <cellStyle name="Normal 10 5 3 5" xfId="17774" xr:uid="{00000000-0005-0000-0000-00006B450000}"/>
    <cellStyle name="Normal 10 5 3 5 2" xfId="17775" xr:uid="{00000000-0005-0000-0000-00006C450000}"/>
    <cellStyle name="Normal 10 5 3 5 2 2" xfId="17776" xr:uid="{00000000-0005-0000-0000-00006D450000}"/>
    <cellStyle name="Normal 10 5 3 5 3" xfId="17777" xr:uid="{00000000-0005-0000-0000-00006E450000}"/>
    <cellStyle name="Normal 10 5 3 6" xfId="17778" xr:uid="{00000000-0005-0000-0000-00006F450000}"/>
    <cellStyle name="Normal 10 5 3 6 2" xfId="17779" xr:uid="{00000000-0005-0000-0000-000070450000}"/>
    <cellStyle name="Normal 10 5 3 7" xfId="17780" xr:uid="{00000000-0005-0000-0000-000071450000}"/>
    <cellStyle name="Normal 10 5 3 7 2" xfId="17781" xr:uid="{00000000-0005-0000-0000-000072450000}"/>
    <cellStyle name="Normal 10 5 3 8" xfId="17782" xr:uid="{00000000-0005-0000-0000-000073450000}"/>
    <cellStyle name="Normal 10 5 4" xfId="17783" xr:uid="{00000000-0005-0000-0000-000074450000}"/>
    <cellStyle name="Normal 10 5 4 2" xfId="17784" xr:uid="{00000000-0005-0000-0000-000075450000}"/>
    <cellStyle name="Normal 10 5 4 2 2" xfId="17785" xr:uid="{00000000-0005-0000-0000-000076450000}"/>
    <cellStyle name="Normal 10 5 4 2 2 2" xfId="17786" xr:uid="{00000000-0005-0000-0000-000077450000}"/>
    <cellStyle name="Normal 10 5 4 2 2 2 2" xfId="17787" xr:uid="{00000000-0005-0000-0000-000078450000}"/>
    <cellStyle name="Normal 10 5 4 2 2 3" xfId="17788" xr:uid="{00000000-0005-0000-0000-000079450000}"/>
    <cellStyle name="Normal 10 5 4 2 3" xfId="17789" xr:uid="{00000000-0005-0000-0000-00007A450000}"/>
    <cellStyle name="Normal 10 5 4 2 3 2" xfId="17790" xr:uid="{00000000-0005-0000-0000-00007B450000}"/>
    <cellStyle name="Normal 10 5 4 2 3 2 2" xfId="17791" xr:uid="{00000000-0005-0000-0000-00007C450000}"/>
    <cellStyle name="Normal 10 5 4 2 3 3" xfId="17792" xr:uid="{00000000-0005-0000-0000-00007D450000}"/>
    <cellStyle name="Normal 10 5 4 2 4" xfId="17793" xr:uid="{00000000-0005-0000-0000-00007E450000}"/>
    <cellStyle name="Normal 10 5 4 2 4 2" xfId="17794" xr:uid="{00000000-0005-0000-0000-00007F450000}"/>
    <cellStyle name="Normal 10 5 4 2 5" xfId="17795" xr:uid="{00000000-0005-0000-0000-000080450000}"/>
    <cellStyle name="Normal 10 5 4 3" xfId="17796" xr:uid="{00000000-0005-0000-0000-000081450000}"/>
    <cellStyle name="Normal 10 5 4 3 2" xfId="17797" xr:uid="{00000000-0005-0000-0000-000082450000}"/>
    <cellStyle name="Normal 10 5 4 3 2 2" xfId="17798" xr:uid="{00000000-0005-0000-0000-000083450000}"/>
    <cellStyle name="Normal 10 5 4 3 3" xfId="17799" xr:uid="{00000000-0005-0000-0000-000084450000}"/>
    <cellStyle name="Normal 10 5 4 4" xfId="17800" xr:uid="{00000000-0005-0000-0000-000085450000}"/>
    <cellStyle name="Normal 10 5 4 4 2" xfId="17801" xr:uid="{00000000-0005-0000-0000-000086450000}"/>
    <cellStyle name="Normal 10 5 4 4 2 2" xfId="17802" xr:uid="{00000000-0005-0000-0000-000087450000}"/>
    <cellStyle name="Normal 10 5 4 4 3" xfId="17803" xr:uid="{00000000-0005-0000-0000-000088450000}"/>
    <cellStyle name="Normal 10 5 4 5" xfId="17804" xr:uid="{00000000-0005-0000-0000-000089450000}"/>
    <cellStyle name="Normal 10 5 4 5 2" xfId="17805" xr:uid="{00000000-0005-0000-0000-00008A450000}"/>
    <cellStyle name="Normal 10 5 4 6" xfId="17806" xr:uid="{00000000-0005-0000-0000-00008B450000}"/>
    <cellStyle name="Normal 10 5 4 6 2" xfId="17807" xr:uid="{00000000-0005-0000-0000-00008C450000}"/>
    <cellStyle name="Normal 10 5 4 7" xfId="17808" xr:uid="{00000000-0005-0000-0000-00008D450000}"/>
    <cellStyle name="Normal 10 5 5" xfId="17809" xr:uid="{00000000-0005-0000-0000-00008E450000}"/>
    <cellStyle name="Normal 10 5 5 2" xfId="17810" xr:uid="{00000000-0005-0000-0000-00008F450000}"/>
    <cellStyle name="Normal 10 5 5 2 2" xfId="17811" xr:uid="{00000000-0005-0000-0000-000090450000}"/>
    <cellStyle name="Normal 10 5 5 2 2 2" xfId="17812" xr:uid="{00000000-0005-0000-0000-000091450000}"/>
    <cellStyle name="Normal 10 5 5 2 2 2 2" xfId="17813" xr:uid="{00000000-0005-0000-0000-000092450000}"/>
    <cellStyle name="Normal 10 5 5 2 2 3" xfId="17814" xr:uid="{00000000-0005-0000-0000-000093450000}"/>
    <cellStyle name="Normal 10 5 5 2 3" xfId="17815" xr:uid="{00000000-0005-0000-0000-000094450000}"/>
    <cellStyle name="Normal 10 5 5 2 3 2" xfId="17816" xr:uid="{00000000-0005-0000-0000-000095450000}"/>
    <cellStyle name="Normal 10 5 5 2 3 2 2" xfId="17817" xr:uid="{00000000-0005-0000-0000-000096450000}"/>
    <cellStyle name="Normal 10 5 5 2 3 3" xfId="17818" xr:uid="{00000000-0005-0000-0000-000097450000}"/>
    <cellStyle name="Normal 10 5 5 2 4" xfId="17819" xr:uid="{00000000-0005-0000-0000-000098450000}"/>
    <cellStyle name="Normal 10 5 5 2 4 2" xfId="17820" xr:uid="{00000000-0005-0000-0000-000099450000}"/>
    <cellStyle name="Normal 10 5 5 2 5" xfId="17821" xr:uid="{00000000-0005-0000-0000-00009A450000}"/>
    <cellStyle name="Normal 10 5 5 3" xfId="17822" xr:uid="{00000000-0005-0000-0000-00009B450000}"/>
    <cellStyle name="Normal 10 5 5 3 2" xfId="17823" xr:uid="{00000000-0005-0000-0000-00009C450000}"/>
    <cellStyle name="Normal 10 5 5 3 2 2" xfId="17824" xr:uid="{00000000-0005-0000-0000-00009D450000}"/>
    <cellStyle name="Normal 10 5 5 3 3" xfId="17825" xr:uid="{00000000-0005-0000-0000-00009E450000}"/>
    <cellStyle name="Normal 10 5 5 4" xfId="17826" xr:uid="{00000000-0005-0000-0000-00009F450000}"/>
    <cellStyle name="Normal 10 5 5 4 2" xfId="17827" xr:uid="{00000000-0005-0000-0000-0000A0450000}"/>
    <cellStyle name="Normal 10 5 5 4 2 2" xfId="17828" xr:uid="{00000000-0005-0000-0000-0000A1450000}"/>
    <cellStyle name="Normal 10 5 5 4 3" xfId="17829" xr:uid="{00000000-0005-0000-0000-0000A2450000}"/>
    <cellStyle name="Normal 10 5 5 5" xfId="17830" xr:uid="{00000000-0005-0000-0000-0000A3450000}"/>
    <cellStyle name="Normal 10 5 5 5 2" xfId="17831" xr:uid="{00000000-0005-0000-0000-0000A4450000}"/>
    <cellStyle name="Normal 10 5 5 6" xfId="17832" xr:uid="{00000000-0005-0000-0000-0000A5450000}"/>
    <cellStyle name="Normal 10 5 5 6 2" xfId="17833" xr:uid="{00000000-0005-0000-0000-0000A6450000}"/>
    <cellStyle name="Normal 10 5 5 7" xfId="17834" xr:uid="{00000000-0005-0000-0000-0000A7450000}"/>
    <cellStyle name="Normal 10 5 6" xfId="17835" xr:uid="{00000000-0005-0000-0000-0000A8450000}"/>
    <cellStyle name="Normal 10 5 6 2" xfId="17836" xr:uid="{00000000-0005-0000-0000-0000A9450000}"/>
    <cellStyle name="Normal 10 5 6 2 2" xfId="17837" xr:uid="{00000000-0005-0000-0000-0000AA450000}"/>
    <cellStyle name="Normal 10 5 6 2 2 2" xfId="17838" xr:uid="{00000000-0005-0000-0000-0000AB450000}"/>
    <cellStyle name="Normal 10 5 6 2 3" xfId="17839" xr:uid="{00000000-0005-0000-0000-0000AC450000}"/>
    <cellStyle name="Normal 10 5 6 3" xfId="17840" xr:uid="{00000000-0005-0000-0000-0000AD450000}"/>
    <cellStyle name="Normal 10 5 6 3 2" xfId="17841" xr:uid="{00000000-0005-0000-0000-0000AE450000}"/>
    <cellStyle name="Normal 10 5 6 3 2 2" xfId="17842" xr:uid="{00000000-0005-0000-0000-0000AF450000}"/>
    <cellStyle name="Normal 10 5 6 3 3" xfId="17843" xr:uid="{00000000-0005-0000-0000-0000B0450000}"/>
    <cellStyle name="Normal 10 5 6 4" xfId="17844" xr:uid="{00000000-0005-0000-0000-0000B1450000}"/>
    <cellStyle name="Normal 10 5 6 4 2" xfId="17845" xr:uid="{00000000-0005-0000-0000-0000B2450000}"/>
    <cellStyle name="Normal 10 5 6 5" xfId="17846" xr:uid="{00000000-0005-0000-0000-0000B3450000}"/>
    <cellStyle name="Normal 10 5 7" xfId="17847" xr:uid="{00000000-0005-0000-0000-0000B4450000}"/>
    <cellStyle name="Normal 10 5 7 2" xfId="17848" xr:uid="{00000000-0005-0000-0000-0000B5450000}"/>
    <cellStyle name="Normal 10 5 7 2 2" xfId="17849" xr:uid="{00000000-0005-0000-0000-0000B6450000}"/>
    <cellStyle name="Normal 10 5 7 2 2 2" xfId="17850" xr:uid="{00000000-0005-0000-0000-0000B7450000}"/>
    <cellStyle name="Normal 10 5 7 2 3" xfId="17851" xr:uid="{00000000-0005-0000-0000-0000B8450000}"/>
    <cellStyle name="Normal 10 5 7 3" xfId="17852" xr:uid="{00000000-0005-0000-0000-0000B9450000}"/>
    <cellStyle name="Normal 10 5 7 3 2" xfId="17853" xr:uid="{00000000-0005-0000-0000-0000BA450000}"/>
    <cellStyle name="Normal 10 5 7 4" xfId="17854" xr:uid="{00000000-0005-0000-0000-0000BB450000}"/>
    <cellStyle name="Normal 10 5 8" xfId="17855" xr:uid="{00000000-0005-0000-0000-0000BC450000}"/>
    <cellStyle name="Normal 10 5 8 2" xfId="17856" xr:uid="{00000000-0005-0000-0000-0000BD450000}"/>
    <cellStyle name="Normal 10 5 8 2 2" xfId="17857" xr:uid="{00000000-0005-0000-0000-0000BE450000}"/>
    <cellStyle name="Normal 10 5 8 3" xfId="17858" xr:uid="{00000000-0005-0000-0000-0000BF450000}"/>
    <cellStyle name="Normal 10 5 9" xfId="17859" xr:uid="{00000000-0005-0000-0000-0000C0450000}"/>
    <cellStyle name="Normal 10 5 9 2" xfId="17860" xr:uid="{00000000-0005-0000-0000-0000C1450000}"/>
    <cellStyle name="Normal 10 5 9 2 2" xfId="17861" xr:uid="{00000000-0005-0000-0000-0000C2450000}"/>
    <cellStyle name="Normal 10 5 9 3" xfId="17862" xr:uid="{00000000-0005-0000-0000-0000C3450000}"/>
    <cellStyle name="Normal 10 6" xfId="17863" xr:uid="{00000000-0005-0000-0000-0000C4450000}"/>
    <cellStyle name="Normal 10 6 10" xfId="17864" xr:uid="{00000000-0005-0000-0000-0000C5450000}"/>
    <cellStyle name="Normal 10 6 10 2" xfId="17865" xr:uid="{00000000-0005-0000-0000-0000C6450000}"/>
    <cellStyle name="Normal 10 6 11" xfId="17866" xr:uid="{00000000-0005-0000-0000-0000C7450000}"/>
    <cellStyle name="Normal 10 6 2" xfId="17867" xr:uid="{00000000-0005-0000-0000-0000C8450000}"/>
    <cellStyle name="Normal 10 6 2 2" xfId="17868" xr:uid="{00000000-0005-0000-0000-0000C9450000}"/>
    <cellStyle name="Normal 10 6 2 2 2" xfId="17869" xr:uid="{00000000-0005-0000-0000-0000CA450000}"/>
    <cellStyle name="Normal 10 6 2 2 2 2" xfId="17870" xr:uid="{00000000-0005-0000-0000-0000CB450000}"/>
    <cellStyle name="Normal 10 6 2 2 2 2 2" xfId="17871" xr:uid="{00000000-0005-0000-0000-0000CC450000}"/>
    <cellStyle name="Normal 10 6 2 2 2 2 2 2" xfId="17872" xr:uid="{00000000-0005-0000-0000-0000CD450000}"/>
    <cellStyle name="Normal 10 6 2 2 2 2 3" xfId="17873" xr:uid="{00000000-0005-0000-0000-0000CE450000}"/>
    <cellStyle name="Normal 10 6 2 2 2 3" xfId="17874" xr:uid="{00000000-0005-0000-0000-0000CF450000}"/>
    <cellStyle name="Normal 10 6 2 2 2 3 2" xfId="17875" xr:uid="{00000000-0005-0000-0000-0000D0450000}"/>
    <cellStyle name="Normal 10 6 2 2 2 3 2 2" xfId="17876" xr:uid="{00000000-0005-0000-0000-0000D1450000}"/>
    <cellStyle name="Normal 10 6 2 2 2 3 3" xfId="17877" xr:uid="{00000000-0005-0000-0000-0000D2450000}"/>
    <cellStyle name="Normal 10 6 2 2 2 4" xfId="17878" xr:uid="{00000000-0005-0000-0000-0000D3450000}"/>
    <cellStyle name="Normal 10 6 2 2 2 4 2" xfId="17879" xr:uid="{00000000-0005-0000-0000-0000D4450000}"/>
    <cellStyle name="Normal 10 6 2 2 2 5" xfId="17880" xr:uid="{00000000-0005-0000-0000-0000D5450000}"/>
    <cellStyle name="Normal 10 6 2 2 3" xfId="17881" xr:uid="{00000000-0005-0000-0000-0000D6450000}"/>
    <cellStyle name="Normal 10 6 2 2 3 2" xfId="17882" xr:uid="{00000000-0005-0000-0000-0000D7450000}"/>
    <cellStyle name="Normal 10 6 2 2 3 2 2" xfId="17883" xr:uid="{00000000-0005-0000-0000-0000D8450000}"/>
    <cellStyle name="Normal 10 6 2 2 3 3" xfId="17884" xr:uid="{00000000-0005-0000-0000-0000D9450000}"/>
    <cellStyle name="Normal 10 6 2 2 4" xfId="17885" xr:uid="{00000000-0005-0000-0000-0000DA450000}"/>
    <cellStyle name="Normal 10 6 2 2 4 2" xfId="17886" xr:uid="{00000000-0005-0000-0000-0000DB450000}"/>
    <cellStyle name="Normal 10 6 2 2 4 2 2" xfId="17887" xr:uid="{00000000-0005-0000-0000-0000DC450000}"/>
    <cellStyle name="Normal 10 6 2 2 4 3" xfId="17888" xr:uid="{00000000-0005-0000-0000-0000DD450000}"/>
    <cellStyle name="Normal 10 6 2 2 5" xfId="17889" xr:uid="{00000000-0005-0000-0000-0000DE450000}"/>
    <cellStyle name="Normal 10 6 2 2 5 2" xfId="17890" xr:uid="{00000000-0005-0000-0000-0000DF450000}"/>
    <cellStyle name="Normal 10 6 2 2 6" xfId="17891" xr:uid="{00000000-0005-0000-0000-0000E0450000}"/>
    <cellStyle name="Normal 10 6 2 2 6 2" xfId="17892" xr:uid="{00000000-0005-0000-0000-0000E1450000}"/>
    <cellStyle name="Normal 10 6 2 2 7" xfId="17893" xr:uid="{00000000-0005-0000-0000-0000E2450000}"/>
    <cellStyle name="Normal 10 6 2 3" xfId="17894" xr:uid="{00000000-0005-0000-0000-0000E3450000}"/>
    <cellStyle name="Normal 10 6 2 3 2" xfId="17895" xr:uid="{00000000-0005-0000-0000-0000E4450000}"/>
    <cellStyle name="Normal 10 6 2 3 2 2" xfId="17896" xr:uid="{00000000-0005-0000-0000-0000E5450000}"/>
    <cellStyle name="Normal 10 6 2 3 2 2 2" xfId="17897" xr:uid="{00000000-0005-0000-0000-0000E6450000}"/>
    <cellStyle name="Normal 10 6 2 3 2 3" xfId="17898" xr:uid="{00000000-0005-0000-0000-0000E7450000}"/>
    <cellStyle name="Normal 10 6 2 3 3" xfId="17899" xr:uid="{00000000-0005-0000-0000-0000E8450000}"/>
    <cellStyle name="Normal 10 6 2 3 3 2" xfId="17900" xr:uid="{00000000-0005-0000-0000-0000E9450000}"/>
    <cellStyle name="Normal 10 6 2 3 3 2 2" xfId="17901" xr:uid="{00000000-0005-0000-0000-0000EA450000}"/>
    <cellStyle name="Normal 10 6 2 3 3 3" xfId="17902" xr:uid="{00000000-0005-0000-0000-0000EB450000}"/>
    <cellStyle name="Normal 10 6 2 3 4" xfId="17903" xr:uid="{00000000-0005-0000-0000-0000EC450000}"/>
    <cellStyle name="Normal 10 6 2 3 4 2" xfId="17904" xr:uid="{00000000-0005-0000-0000-0000ED450000}"/>
    <cellStyle name="Normal 10 6 2 3 5" xfId="17905" xr:uid="{00000000-0005-0000-0000-0000EE450000}"/>
    <cellStyle name="Normal 10 6 2 4" xfId="17906" xr:uid="{00000000-0005-0000-0000-0000EF450000}"/>
    <cellStyle name="Normal 10 6 2 4 2" xfId="17907" xr:uid="{00000000-0005-0000-0000-0000F0450000}"/>
    <cellStyle name="Normal 10 6 2 4 2 2" xfId="17908" xr:uid="{00000000-0005-0000-0000-0000F1450000}"/>
    <cellStyle name="Normal 10 6 2 4 3" xfId="17909" xr:uid="{00000000-0005-0000-0000-0000F2450000}"/>
    <cellStyle name="Normal 10 6 2 5" xfId="17910" xr:uid="{00000000-0005-0000-0000-0000F3450000}"/>
    <cellStyle name="Normal 10 6 2 5 2" xfId="17911" xr:uid="{00000000-0005-0000-0000-0000F4450000}"/>
    <cellStyle name="Normal 10 6 2 5 2 2" xfId="17912" xr:uid="{00000000-0005-0000-0000-0000F5450000}"/>
    <cellStyle name="Normal 10 6 2 5 3" xfId="17913" xr:uid="{00000000-0005-0000-0000-0000F6450000}"/>
    <cellStyle name="Normal 10 6 2 6" xfId="17914" xr:uid="{00000000-0005-0000-0000-0000F7450000}"/>
    <cellStyle name="Normal 10 6 2 6 2" xfId="17915" xr:uid="{00000000-0005-0000-0000-0000F8450000}"/>
    <cellStyle name="Normal 10 6 2 7" xfId="17916" xr:uid="{00000000-0005-0000-0000-0000F9450000}"/>
    <cellStyle name="Normal 10 6 2 7 2" xfId="17917" xr:uid="{00000000-0005-0000-0000-0000FA450000}"/>
    <cellStyle name="Normal 10 6 2 8" xfId="17918" xr:uid="{00000000-0005-0000-0000-0000FB450000}"/>
    <cellStyle name="Normal 10 6 3" xfId="17919" xr:uid="{00000000-0005-0000-0000-0000FC450000}"/>
    <cellStyle name="Normal 10 6 3 2" xfId="17920" xr:uid="{00000000-0005-0000-0000-0000FD450000}"/>
    <cellStyle name="Normal 10 6 3 2 2" xfId="17921" xr:uid="{00000000-0005-0000-0000-0000FE450000}"/>
    <cellStyle name="Normal 10 6 3 2 2 2" xfId="17922" xr:uid="{00000000-0005-0000-0000-0000FF450000}"/>
    <cellStyle name="Normal 10 6 3 2 2 2 2" xfId="17923" xr:uid="{00000000-0005-0000-0000-000000460000}"/>
    <cellStyle name="Normal 10 6 3 2 2 3" xfId="17924" xr:uid="{00000000-0005-0000-0000-000001460000}"/>
    <cellStyle name="Normal 10 6 3 2 3" xfId="17925" xr:uid="{00000000-0005-0000-0000-000002460000}"/>
    <cellStyle name="Normal 10 6 3 2 3 2" xfId="17926" xr:uid="{00000000-0005-0000-0000-000003460000}"/>
    <cellStyle name="Normal 10 6 3 2 3 2 2" xfId="17927" xr:uid="{00000000-0005-0000-0000-000004460000}"/>
    <cellStyle name="Normal 10 6 3 2 3 3" xfId="17928" xr:uid="{00000000-0005-0000-0000-000005460000}"/>
    <cellStyle name="Normal 10 6 3 2 4" xfId="17929" xr:uid="{00000000-0005-0000-0000-000006460000}"/>
    <cellStyle name="Normal 10 6 3 2 4 2" xfId="17930" xr:uid="{00000000-0005-0000-0000-000007460000}"/>
    <cellStyle name="Normal 10 6 3 2 5" xfId="17931" xr:uid="{00000000-0005-0000-0000-000008460000}"/>
    <cellStyle name="Normal 10 6 3 3" xfId="17932" xr:uid="{00000000-0005-0000-0000-000009460000}"/>
    <cellStyle name="Normal 10 6 3 3 2" xfId="17933" xr:uid="{00000000-0005-0000-0000-00000A460000}"/>
    <cellStyle name="Normal 10 6 3 3 2 2" xfId="17934" xr:uid="{00000000-0005-0000-0000-00000B460000}"/>
    <cellStyle name="Normal 10 6 3 3 3" xfId="17935" xr:uid="{00000000-0005-0000-0000-00000C460000}"/>
    <cellStyle name="Normal 10 6 3 4" xfId="17936" xr:uid="{00000000-0005-0000-0000-00000D460000}"/>
    <cellStyle name="Normal 10 6 3 4 2" xfId="17937" xr:uid="{00000000-0005-0000-0000-00000E460000}"/>
    <cellStyle name="Normal 10 6 3 4 2 2" xfId="17938" xr:uid="{00000000-0005-0000-0000-00000F460000}"/>
    <cellStyle name="Normal 10 6 3 4 3" xfId="17939" xr:uid="{00000000-0005-0000-0000-000010460000}"/>
    <cellStyle name="Normal 10 6 3 5" xfId="17940" xr:uid="{00000000-0005-0000-0000-000011460000}"/>
    <cellStyle name="Normal 10 6 3 5 2" xfId="17941" xr:uid="{00000000-0005-0000-0000-000012460000}"/>
    <cellStyle name="Normal 10 6 3 6" xfId="17942" xr:uid="{00000000-0005-0000-0000-000013460000}"/>
    <cellStyle name="Normal 10 6 3 6 2" xfId="17943" xr:uid="{00000000-0005-0000-0000-000014460000}"/>
    <cellStyle name="Normal 10 6 3 7" xfId="17944" xr:uid="{00000000-0005-0000-0000-000015460000}"/>
    <cellStyle name="Normal 10 6 4" xfId="17945" xr:uid="{00000000-0005-0000-0000-000016460000}"/>
    <cellStyle name="Normal 10 6 4 2" xfId="17946" xr:uid="{00000000-0005-0000-0000-000017460000}"/>
    <cellStyle name="Normal 10 6 4 2 2" xfId="17947" xr:uid="{00000000-0005-0000-0000-000018460000}"/>
    <cellStyle name="Normal 10 6 4 2 2 2" xfId="17948" xr:uid="{00000000-0005-0000-0000-000019460000}"/>
    <cellStyle name="Normal 10 6 4 2 2 2 2" xfId="17949" xr:uid="{00000000-0005-0000-0000-00001A460000}"/>
    <cellStyle name="Normal 10 6 4 2 2 3" xfId="17950" xr:uid="{00000000-0005-0000-0000-00001B460000}"/>
    <cellStyle name="Normal 10 6 4 2 3" xfId="17951" xr:uid="{00000000-0005-0000-0000-00001C460000}"/>
    <cellStyle name="Normal 10 6 4 2 3 2" xfId="17952" xr:uid="{00000000-0005-0000-0000-00001D460000}"/>
    <cellStyle name="Normal 10 6 4 2 3 2 2" xfId="17953" xr:uid="{00000000-0005-0000-0000-00001E460000}"/>
    <cellStyle name="Normal 10 6 4 2 3 3" xfId="17954" xr:uid="{00000000-0005-0000-0000-00001F460000}"/>
    <cellStyle name="Normal 10 6 4 2 4" xfId="17955" xr:uid="{00000000-0005-0000-0000-000020460000}"/>
    <cellStyle name="Normal 10 6 4 2 4 2" xfId="17956" xr:uid="{00000000-0005-0000-0000-000021460000}"/>
    <cellStyle name="Normal 10 6 4 2 5" xfId="17957" xr:uid="{00000000-0005-0000-0000-000022460000}"/>
    <cellStyle name="Normal 10 6 4 3" xfId="17958" xr:uid="{00000000-0005-0000-0000-000023460000}"/>
    <cellStyle name="Normal 10 6 4 3 2" xfId="17959" xr:uid="{00000000-0005-0000-0000-000024460000}"/>
    <cellStyle name="Normal 10 6 4 3 2 2" xfId="17960" xr:uid="{00000000-0005-0000-0000-000025460000}"/>
    <cellStyle name="Normal 10 6 4 3 3" xfId="17961" xr:uid="{00000000-0005-0000-0000-000026460000}"/>
    <cellStyle name="Normal 10 6 4 4" xfId="17962" xr:uid="{00000000-0005-0000-0000-000027460000}"/>
    <cellStyle name="Normal 10 6 4 4 2" xfId="17963" xr:uid="{00000000-0005-0000-0000-000028460000}"/>
    <cellStyle name="Normal 10 6 4 4 2 2" xfId="17964" xr:uid="{00000000-0005-0000-0000-000029460000}"/>
    <cellStyle name="Normal 10 6 4 4 3" xfId="17965" xr:uid="{00000000-0005-0000-0000-00002A460000}"/>
    <cellStyle name="Normal 10 6 4 5" xfId="17966" xr:uid="{00000000-0005-0000-0000-00002B460000}"/>
    <cellStyle name="Normal 10 6 4 5 2" xfId="17967" xr:uid="{00000000-0005-0000-0000-00002C460000}"/>
    <cellStyle name="Normal 10 6 4 6" xfId="17968" xr:uid="{00000000-0005-0000-0000-00002D460000}"/>
    <cellStyle name="Normal 10 6 4 6 2" xfId="17969" xr:uid="{00000000-0005-0000-0000-00002E460000}"/>
    <cellStyle name="Normal 10 6 4 7" xfId="17970" xr:uid="{00000000-0005-0000-0000-00002F460000}"/>
    <cellStyle name="Normal 10 6 5" xfId="17971" xr:uid="{00000000-0005-0000-0000-000030460000}"/>
    <cellStyle name="Normal 10 6 5 2" xfId="17972" xr:uid="{00000000-0005-0000-0000-000031460000}"/>
    <cellStyle name="Normal 10 6 5 2 2" xfId="17973" xr:uid="{00000000-0005-0000-0000-000032460000}"/>
    <cellStyle name="Normal 10 6 5 2 2 2" xfId="17974" xr:uid="{00000000-0005-0000-0000-000033460000}"/>
    <cellStyle name="Normal 10 6 5 2 3" xfId="17975" xr:uid="{00000000-0005-0000-0000-000034460000}"/>
    <cellStyle name="Normal 10 6 5 3" xfId="17976" xr:uid="{00000000-0005-0000-0000-000035460000}"/>
    <cellStyle name="Normal 10 6 5 3 2" xfId="17977" xr:uid="{00000000-0005-0000-0000-000036460000}"/>
    <cellStyle name="Normal 10 6 5 3 2 2" xfId="17978" xr:uid="{00000000-0005-0000-0000-000037460000}"/>
    <cellStyle name="Normal 10 6 5 3 3" xfId="17979" xr:uid="{00000000-0005-0000-0000-000038460000}"/>
    <cellStyle name="Normal 10 6 5 4" xfId="17980" xr:uid="{00000000-0005-0000-0000-000039460000}"/>
    <cellStyle name="Normal 10 6 5 4 2" xfId="17981" xr:uid="{00000000-0005-0000-0000-00003A460000}"/>
    <cellStyle name="Normal 10 6 5 5" xfId="17982" xr:uid="{00000000-0005-0000-0000-00003B460000}"/>
    <cellStyle name="Normal 10 6 6" xfId="17983" xr:uid="{00000000-0005-0000-0000-00003C460000}"/>
    <cellStyle name="Normal 10 6 6 2" xfId="17984" xr:uid="{00000000-0005-0000-0000-00003D460000}"/>
    <cellStyle name="Normal 10 6 6 2 2" xfId="17985" xr:uid="{00000000-0005-0000-0000-00003E460000}"/>
    <cellStyle name="Normal 10 6 6 2 2 2" xfId="17986" xr:uid="{00000000-0005-0000-0000-00003F460000}"/>
    <cellStyle name="Normal 10 6 6 2 3" xfId="17987" xr:uid="{00000000-0005-0000-0000-000040460000}"/>
    <cellStyle name="Normal 10 6 6 3" xfId="17988" xr:uid="{00000000-0005-0000-0000-000041460000}"/>
    <cellStyle name="Normal 10 6 6 3 2" xfId="17989" xr:uid="{00000000-0005-0000-0000-000042460000}"/>
    <cellStyle name="Normal 10 6 6 4" xfId="17990" xr:uid="{00000000-0005-0000-0000-000043460000}"/>
    <cellStyle name="Normal 10 6 7" xfId="17991" xr:uid="{00000000-0005-0000-0000-000044460000}"/>
    <cellStyle name="Normal 10 6 7 2" xfId="17992" xr:uid="{00000000-0005-0000-0000-000045460000}"/>
    <cellStyle name="Normal 10 6 7 2 2" xfId="17993" xr:uid="{00000000-0005-0000-0000-000046460000}"/>
    <cellStyle name="Normal 10 6 7 3" xfId="17994" xr:uid="{00000000-0005-0000-0000-000047460000}"/>
    <cellStyle name="Normal 10 6 8" xfId="17995" xr:uid="{00000000-0005-0000-0000-000048460000}"/>
    <cellStyle name="Normal 10 6 8 2" xfId="17996" xr:uid="{00000000-0005-0000-0000-000049460000}"/>
    <cellStyle name="Normal 10 6 8 2 2" xfId="17997" xr:uid="{00000000-0005-0000-0000-00004A460000}"/>
    <cellStyle name="Normal 10 6 8 3" xfId="17998" xr:uid="{00000000-0005-0000-0000-00004B460000}"/>
    <cellStyle name="Normal 10 6 9" xfId="17999" xr:uid="{00000000-0005-0000-0000-00004C460000}"/>
    <cellStyle name="Normal 10 6 9 2" xfId="18000" xr:uid="{00000000-0005-0000-0000-00004D460000}"/>
    <cellStyle name="Normal 10 7" xfId="18001" xr:uid="{00000000-0005-0000-0000-00004E460000}"/>
    <cellStyle name="Normal 10 7 10" xfId="18002" xr:uid="{00000000-0005-0000-0000-00004F460000}"/>
    <cellStyle name="Normal 10 7 10 2" xfId="18003" xr:uid="{00000000-0005-0000-0000-000050460000}"/>
    <cellStyle name="Normal 10 7 11" xfId="18004" xr:uid="{00000000-0005-0000-0000-000051460000}"/>
    <cellStyle name="Normal 10 7 2" xfId="18005" xr:uid="{00000000-0005-0000-0000-000052460000}"/>
    <cellStyle name="Normal 10 7 2 2" xfId="18006" xr:uid="{00000000-0005-0000-0000-000053460000}"/>
    <cellStyle name="Normal 10 7 2 2 2" xfId="18007" xr:uid="{00000000-0005-0000-0000-000054460000}"/>
    <cellStyle name="Normal 10 7 2 2 2 2" xfId="18008" xr:uid="{00000000-0005-0000-0000-000055460000}"/>
    <cellStyle name="Normal 10 7 2 2 2 2 2" xfId="18009" xr:uid="{00000000-0005-0000-0000-000056460000}"/>
    <cellStyle name="Normal 10 7 2 2 2 2 2 2" xfId="18010" xr:uid="{00000000-0005-0000-0000-000057460000}"/>
    <cellStyle name="Normal 10 7 2 2 2 2 3" xfId="18011" xr:uid="{00000000-0005-0000-0000-000058460000}"/>
    <cellStyle name="Normal 10 7 2 2 2 3" xfId="18012" xr:uid="{00000000-0005-0000-0000-000059460000}"/>
    <cellStyle name="Normal 10 7 2 2 2 3 2" xfId="18013" xr:uid="{00000000-0005-0000-0000-00005A460000}"/>
    <cellStyle name="Normal 10 7 2 2 2 3 2 2" xfId="18014" xr:uid="{00000000-0005-0000-0000-00005B460000}"/>
    <cellStyle name="Normal 10 7 2 2 2 3 3" xfId="18015" xr:uid="{00000000-0005-0000-0000-00005C460000}"/>
    <cellStyle name="Normal 10 7 2 2 2 4" xfId="18016" xr:uid="{00000000-0005-0000-0000-00005D460000}"/>
    <cellStyle name="Normal 10 7 2 2 2 4 2" xfId="18017" xr:uid="{00000000-0005-0000-0000-00005E460000}"/>
    <cellStyle name="Normal 10 7 2 2 2 5" xfId="18018" xr:uid="{00000000-0005-0000-0000-00005F460000}"/>
    <cellStyle name="Normal 10 7 2 2 3" xfId="18019" xr:uid="{00000000-0005-0000-0000-000060460000}"/>
    <cellStyle name="Normal 10 7 2 2 3 2" xfId="18020" xr:uid="{00000000-0005-0000-0000-000061460000}"/>
    <cellStyle name="Normal 10 7 2 2 3 2 2" xfId="18021" xr:uid="{00000000-0005-0000-0000-000062460000}"/>
    <cellStyle name="Normal 10 7 2 2 3 3" xfId="18022" xr:uid="{00000000-0005-0000-0000-000063460000}"/>
    <cellStyle name="Normal 10 7 2 2 4" xfId="18023" xr:uid="{00000000-0005-0000-0000-000064460000}"/>
    <cellStyle name="Normal 10 7 2 2 4 2" xfId="18024" xr:uid="{00000000-0005-0000-0000-000065460000}"/>
    <cellStyle name="Normal 10 7 2 2 4 2 2" xfId="18025" xr:uid="{00000000-0005-0000-0000-000066460000}"/>
    <cellStyle name="Normal 10 7 2 2 4 3" xfId="18026" xr:uid="{00000000-0005-0000-0000-000067460000}"/>
    <cellStyle name="Normal 10 7 2 2 5" xfId="18027" xr:uid="{00000000-0005-0000-0000-000068460000}"/>
    <cellStyle name="Normal 10 7 2 2 5 2" xfId="18028" xr:uid="{00000000-0005-0000-0000-000069460000}"/>
    <cellStyle name="Normal 10 7 2 2 6" xfId="18029" xr:uid="{00000000-0005-0000-0000-00006A460000}"/>
    <cellStyle name="Normal 10 7 2 2 6 2" xfId="18030" xr:uid="{00000000-0005-0000-0000-00006B460000}"/>
    <cellStyle name="Normal 10 7 2 2 7" xfId="18031" xr:uid="{00000000-0005-0000-0000-00006C460000}"/>
    <cellStyle name="Normal 10 7 2 3" xfId="18032" xr:uid="{00000000-0005-0000-0000-00006D460000}"/>
    <cellStyle name="Normal 10 7 2 3 2" xfId="18033" xr:uid="{00000000-0005-0000-0000-00006E460000}"/>
    <cellStyle name="Normal 10 7 2 3 2 2" xfId="18034" xr:uid="{00000000-0005-0000-0000-00006F460000}"/>
    <cellStyle name="Normal 10 7 2 3 2 2 2" xfId="18035" xr:uid="{00000000-0005-0000-0000-000070460000}"/>
    <cellStyle name="Normal 10 7 2 3 2 3" xfId="18036" xr:uid="{00000000-0005-0000-0000-000071460000}"/>
    <cellStyle name="Normal 10 7 2 3 3" xfId="18037" xr:uid="{00000000-0005-0000-0000-000072460000}"/>
    <cellStyle name="Normal 10 7 2 3 3 2" xfId="18038" xr:uid="{00000000-0005-0000-0000-000073460000}"/>
    <cellStyle name="Normal 10 7 2 3 3 2 2" xfId="18039" xr:uid="{00000000-0005-0000-0000-000074460000}"/>
    <cellStyle name="Normal 10 7 2 3 3 3" xfId="18040" xr:uid="{00000000-0005-0000-0000-000075460000}"/>
    <cellStyle name="Normal 10 7 2 3 4" xfId="18041" xr:uid="{00000000-0005-0000-0000-000076460000}"/>
    <cellStyle name="Normal 10 7 2 3 4 2" xfId="18042" xr:uid="{00000000-0005-0000-0000-000077460000}"/>
    <cellStyle name="Normal 10 7 2 3 5" xfId="18043" xr:uid="{00000000-0005-0000-0000-000078460000}"/>
    <cellStyle name="Normal 10 7 2 4" xfId="18044" xr:uid="{00000000-0005-0000-0000-000079460000}"/>
    <cellStyle name="Normal 10 7 2 4 2" xfId="18045" xr:uid="{00000000-0005-0000-0000-00007A460000}"/>
    <cellStyle name="Normal 10 7 2 4 2 2" xfId="18046" xr:uid="{00000000-0005-0000-0000-00007B460000}"/>
    <cellStyle name="Normal 10 7 2 4 3" xfId="18047" xr:uid="{00000000-0005-0000-0000-00007C460000}"/>
    <cellStyle name="Normal 10 7 2 5" xfId="18048" xr:uid="{00000000-0005-0000-0000-00007D460000}"/>
    <cellStyle name="Normal 10 7 2 5 2" xfId="18049" xr:uid="{00000000-0005-0000-0000-00007E460000}"/>
    <cellStyle name="Normal 10 7 2 5 2 2" xfId="18050" xr:uid="{00000000-0005-0000-0000-00007F460000}"/>
    <cellStyle name="Normal 10 7 2 5 3" xfId="18051" xr:uid="{00000000-0005-0000-0000-000080460000}"/>
    <cellStyle name="Normal 10 7 2 6" xfId="18052" xr:uid="{00000000-0005-0000-0000-000081460000}"/>
    <cellStyle name="Normal 10 7 2 6 2" xfId="18053" xr:uid="{00000000-0005-0000-0000-000082460000}"/>
    <cellStyle name="Normal 10 7 2 7" xfId="18054" xr:uid="{00000000-0005-0000-0000-000083460000}"/>
    <cellStyle name="Normal 10 7 2 7 2" xfId="18055" xr:uid="{00000000-0005-0000-0000-000084460000}"/>
    <cellStyle name="Normal 10 7 2 8" xfId="18056" xr:uid="{00000000-0005-0000-0000-000085460000}"/>
    <cellStyle name="Normal 10 7 3" xfId="18057" xr:uid="{00000000-0005-0000-0000-000086460000}"/>
    <cellStyle name="Normal 10 7 3 2" xfId="18058" xr:uid="{00000000-0005-0000-0000-000087460000}"/>
    <cellStyle name="Normal 10 7 3 2 2" xfId="18059" xr:uid="{00000000-0005-0000-0000-000088460000}"/>
    <cellStyle name="Normal 10 7 3 2 2 2" xfId="18060" xr:uid="{00000000-0005-0000-0000-000089460000}"/>
    <cellStyle name="Normal 10 7 3 2 2 2 2" xfId="18061" xr:uid="{00000000-0005-0000-0000-00008A460000}"/>
    <cellStyle name="Normal 10 7 3 2 2 3" xfId="18062" xr:uid="{00000000-0005-0000-0000-00008B460000}"/>
    <cellStyle name="Normal 10 7 3 2 3" xfId="18063" xr:uid="{00000000-0005-0000-0000-00008C460000}"/>
    <cellStyle name="Normal 10 7 3 2 3 2" xfId="18064" xr:uid="{00000000-0005-0000-0000-00008D460000}"/>
    <cellStyle name="Normal 10 7 3 2 3 2 2" xfId="18065" xr:uid="{00000000-0005-0000-0000-00008E460000}"/>
    <cellStyle name="Normal 10 7 3 2 3 3" xfId="18066" xr:uid="{00000000-0005-0000-0000-00008F460000}"/>
    <cellStyle name="Normal 10 7 3 2 4" xfId="18067" xr:uid="{00000000-0005-0000-0000-000090460000}"/>
    <cellStyle name="Normal 10 7 3 2 4 2" xfId="18068" xr:uid="{00000000-0005-0000-0000-000091460000}"/>
    <cellStyle name="Normal 10 7 3 2 5" xfId="18069" xr:uid="{00000000-0005-0000-0000-000092460000}"/>
    <cellStyle name="Normal 10 7 3 3" xfId="18070" xr:uid="{00000000-0005-0000-0000-000093460000}"/>
    <cellStyle name="Normal 10 7 3 3 2" xfId="18071" xr:uid="{00000000-0005-0000-0000-000094460000}"/>
    <cellStyle name="Normal 10 7 3 3 2 2" xfId="18072" xr:uid="{00000000-0005-0000-0000-000095460000}"/>
    <cellStyle name="Normal 10 7 3 3 3" xfId="18073" xr:uid="{00000000-0005-0000-0000-000096460000}"/>
    <cellStyle name="Normal 10 7 3 4" xfId="18074" xr:uid="{00000000-0005-0000-0000-000097460000}"/>
    <cellStyle name="Normal 10 7 3 4 2" xfId="18075" xr:uid="{00000000-0005-0000-0000-000098460000}"/>
    <cellStyle name="Normal 10 7 3 4 2 2" xfId="18076" xr:uid="{00000000-0005-0000-0000-000099460000}"/>
    <cellStyle name="Normal 10 7 3 4 3" xfId="18077" xr:uid="{00000000-0005-0000-0000-00009A460000}"/>
    <cellStyle name="Normal 10 7 3 5" xfId="18078" xr:uid="{00000000-0005-0000-0000-00009B460000}"/>
    <cellStyle name="Normal 10 7 3 5 2" xfId="18079" xr:uid="{00000000-0005-0000-0000-00009C460000}"/>
    <cellStyle name="Normal 10 7 3 6" xfId="18080" xr:uid="{00000000-0005-0000-0000-00009D460000}"/>
    <cellStyle name="Normal 10 7 3 6 2" xfId="18081" xr:uid="{00000000-0005-0000-0000-00009E460000}"/>
    <cellStyle name="Normal 10 7 3 7" xfId="18082" xr:uid="{00000000-0005-0000-0000-00009F460000}"/>
    <cellStyle name="Normal 10 7 4" xfId="18083" xr:uid="{00000000-0005-0000-0000-0000A0460000}"/>
    <cellStyle name="Normal 10 7 4 2" xfId="18084" xr:uid="{00000000-0005-0000-0000-0000A1460000}"/>
    <cellStyle name="Normal 10 7 4 2 2" xfId="18085" xr:uid="{00000000-0005-0000-0000-0000A2460000}"/>
    <cellStyle name="Normal 10 7 4 2 2 2" xfId="18086" xr:uid="{00000000-0005-0000-0000-0000A3460000}"/>
    <cellStyle name="Normal 10 7 4 2 2 2 2" xfId="18087" xr:uid="{00000000-0005-0000-0000-0000A4460000}"/>
    <cellStyle name="Normal 10 7 4 2 2 3" xfId="18088" xr:uid="{00000000-0005-0000-0000-0000A5460000}"/>
    <cellStyle name="Normal 10 7 4 2 3" xfId="18089" xr:uid="{00000000-0005-0000-0000-0000A6460000}"/>
    <cellStyle name="Normal 10 7 4 2 3 2" xfId="18090" xr:uid="{00000000-0005-0000-0000-0000A7460000}"/>
    <cellStyle name="Normal 10 7 4 2 3 2 2" xfId="18091" xr:uid="{00000000-0005-0000-0000-0000A8460000}"/>
    <cellStyle name="Normal 10 7 4 2 3 3" xfId="18092" xr:uid="{00000000-0005-0000-0000-0000A9460000}"/>
    <cellStyle name="Normal 10 7 4 2 4" xfId="18093" xr:uid="{00000000-0005-0000-0000-0000AA460000}"/>
    <cellStyle name="Normal 10 7 4 2 4 2" xfId="18094" xr:uid="{00000000-0005-0000-0000-0000AB460000}"/>
    <cellStyle name="Normal 10 7 4 2 5" xfId="18095" xr:uid="{00000000-0005-0000-0000-0000AC460000}"/>
    <cellStyle name="Normal 10 7 4 3" xfId="18096" xr:uid="{00000000-0005-0000-0000-0000AD460000}"/>
    <cellStyle name="Normal 10 7 4 3 2" xfId="18097" xr:uid="{00000000-0005-0000-0000-0000AE460000}"/>
    <cellStyle name="Normal 10 7 4 3 2 2" xfId="18098" xr:uid="{00000000-0005-0000-0000-0000AF460000}"/>
    <cellStyle name="Normal 10 7 4 3 3" xfId="18099" xr:uid="{00000000-0005-0000-0000-0000B0460000}"/>
    <cellStyle name="Normal 10 7 4 4" xfId="18100" xr:uid="{00000000-0005-0000-0000-0000B1460000}"/>
    <cellStyle name="Normal 10 7 4 4 2" xfId="18101" xr:uid="{00000000-0005-0000-0000-0000B2460000}"/>
    <cellStyle name="Normal 10 7 4 4 2 2" xfId="18102" xr:uid="{00000000-0005-0000-0000-0000B3460000}"/>
    <cellStyle name="Normal 10 7 4 4 3" xfId="18103" xr:uid="{00000000-0005-0000-0000-0000B4460000}"/>
    <cellStyle name="Normal 10 7 4 5" xfId="18104" xr:uid="{00000000-0005-0000-0000-0000B5460000}"/>
    <cellStyle name="Normal 10 7 4 5 2" xfId="18105" xr:uid="{00000000-0005-0000-0000-0000B6460000}"/>
    <cellStyle name="Normal 10 7 4 6" xfId="18106" xr:uid="{00000000-0005-0000-0000-0000B7460000}"/>
    <cellStyle name="Normal 10 7 4 6 2" xfId="18107" xr:uid="{00000000-0005-0000-0000-0000B8460000}"/>
    <cellStyle name="Normal 10 7 4 7" xfId="18108" xr:uid="{00000000-0005-0000-0000-0000B9460000}"/>
    <cellStyle name="Normal 10 7 5" xfId="18109" xr:uid="{00000000-0005-0000-0000-0000BA460000}"/>
    <cellStyle name="Normal 10 7 5 2" xfId="18110" xr:uid="{00000000-0005-0000-0000-0000BB460000}"/>
    <cellStyle name="Normal 10 7 5 2 2" xfId="18111" xr:uid="{00000000-0005-0000-0000-0000BC460000}"/>
    <cellStyle name="Normal 10 7 5 2 2 2" xfId="18112" xr:uid="{00000000-0005-0000-0000-0000BD460000}"/>
    <cellStyle name="Normal 10 7 5 2 3" xfId="18113" xr:uid="{00000000-0005-0000-0000-0000BE460000}"/>
    <cellStyle name="Normal 10 7 5 3" xfId="18114" xr:uid="{00000000-0005-0000-0000-0000BF460000}"/>
    <cellStyle name="Normal 10 7 5 3 2" xfId="18115" xr:uid="{00000000-0005-0000-0000-0000C0460000}"/>
    <cellStyle name="Normal 10 7 5 3 2 2" xfId="18116" xr:uid="{00000000-0005-0000-0000-0000C1460000}"/>
    <cellStyle name="Normal 10 7 5 3 3" xfId="18117" xr:uid="{00000000-0005-0000-0000-0000C2460000}"/>
    <cellStyle name="Normal 10 7 5 4" xfId="18118" xr:uid="{00000000-0005-0000-0000-0000C3460000}"/>
    <cellStyle name="Normal 10 7 5 4 2" xfId="18119" xr:uid="{00000000-0005-0000-0000-0000C4460000}"/>
    <cellStyle name="Normal 10 7 5 5" xfId="18120" xr:uid="{00000000-0005-0000-0000-0000C5460000}"/>
    <cellStyle name="Normal 10 7 6" xfId="18121" xr:uid="{00000000-0005-0000-0000-0000C6460000}"/>
    <cellStyle name="Normal 10 7 6 2" xfId="18122" xr:uid="{00000000-0005-0000-0000-0000C7460000}"/>
    <cellStyle name="Normal 10 7 6 2 2" xfId="18123" xr:uid="{00000000-0005-0000-0000-0000C8460000}"/>
    <cellStyle name="Normal 10 7 6 2 2 2" xfId="18124" xr:uid="{00000000-0005-0000-0000-0000C9460000}"/>
    <cellStyle name="Normal 10 7 6 2 3" xfId="18125" xr:uid="{00000000-0005-0000-0000-0000CA460000}"/>
    <cellStyle name="Normal 10 7 6 3" xfId="18126" xr:uid="{00000000-0005-0000-0000-0000CB460000}"/>
    <cellStyle name="Normal 10 7 6 3 2" xfId="18127" xr:uid="{00000000-0005-0000-0000-0000CC460000}"/>
    <cellStyle name="Normal 10 7 6 4" xfId="18128" xr:uid="{00000000-0005-0000-0000-0000CD460000}"/>
    <cellStyle name="Normal 10 7 7" xfId="18129" xr:uid="{00000000-0005-0000-0000-0000CE460000}"/>
    <cellStyle name="Normal 10 7 7 2" xfId="18130" xr:uid="{00000000-0005-0000-0000-0000CF460000}"/>
    <cellStyle name="Normal 10 7 7 2 2" xfId="18131" xr:uid="{00000000-0005-0000-0000-0000D0460000}"/>
    <cellStyle name="Normal 10 7 7 3" xfId="18132" xr:uid="{00000000-0005-0000-0000-0000D1460000}"/>
    <cellStyle name="Normal 10 7 8" xfId="18133" xr:uid="{00000000-0005-0000-0000-0000D2460000}"/>
    <cellStyle name="Normal 10 7 8 2" xfId="18134" xr:uid="{00000000-0005-0000-0000-0000D3460000}"/>
    <cellStyle name="Normal 10 7 8 2 2" xfId="18135" xr:uid="{00000000-0005-0000-0000-0000D4460000}"/>
    <cellStyle name="Normal 10 7 8 3" xfId="18136" xr:uid="{00000000-0005-0000-0000-0000D5460000}"/>
    <cellStyle name="Normal 10 7 9" xfId="18137" xr:uid="{00000000-0005-0000-0000-0000D6460000}"/>
    <cellStyle name="Normal 10 7 9 2" xfId="18138" xr:uid="{00000000-0005-0000-0000-0000D7460000}"/>
    <cellStyle name="Normal 10 8" xfId="18139" xr:uid="{00000000-0005-0000-0000-0000D8460000}"/>
    <cellStyle name="Normal 10 8 10" xfId="18140" xr:uid="{00000000-0005-0000-0000-0000D9460000}"/>
    <cellStyle name="Normal 10 8 10 2" xfId="18141" xr:uid="{00000000-0005-0000-0000-0000DA460000}"/>
    <cellStyle name="Normal 10 8 11" xfId="18142" xr:uid="{00000000-0005-0000-0000-0000DB460000}"/>
    <cellStyle name="Normal 10 8 2" xfId="18143" xr:uid="{00000000-0005-0000-0000-0000DC460000}"/>
    <cellStyle name="Normal 10 8 2 2" xfId="18144" xr:uid="{00000000-0005-0000-0000-0000DD460000}"/>
    <cellStyle name="Normal 10 8 2 2 2" xfId="18145" xr:uid="{00000000-0005-0000-0000-0000DE460000}"/>
    <cellStyle name="Normal 10 8 2 2 2 2" xfId="18146" xr:uid="{00000000-0005-0000-0000-0000DF460000}"/>
    <cellStyle name="Normal 10 8 2 2 2 2 2" xfId="18147" xr:uid="{00000000-0005-0000-0000-0000E0460000}"/>
    <cellStyle name="Normal 10 8 2 2 2 2 2 2" xfId="18148" xr:uid="{00000000-0005-0000-0000-0000E1460000}"/>
    <cellStyle name="Normal 10 8 2 2 2 2 3" xfId="18149" xr:uid="{00000000-0005-0000-0000-0000E2460000}"/>
    <cellStyle name="Normal 10 8 2 2 2 3" xfId="18150" xr:uid="{00000000-0005-0000-0000-0000E3460000}"/>
    <cellStyle name="Normal 10 8 2 2 2 3 2" xfId="18151" xr:uid="{00000000-0005-0000-0000-0000E4460000}"/>
    <cellStyle name="Normal 10 8 2 2 2 3 2 2" xfId="18152" xr:uid="{00000000-0005-0000-0000-0000E5460000}"/>
    <cellStyle name="Normal 10 8 2 2 2 3 3" xfId="18153" xr:uid="{00000000-0005-0000-0000-0000E6460000}"/>
    <cellStyle name="Normal 10 8 2 2 2 4" xfId="18154" xr:uid="{00000000-0005-0000-0000-0000E7460000}"/>
    <cellStyle name="Normal 10 8 2 2 2 4 2" xfId="18155" xr:uid="{00000000-0005-0000-0000-0000E8460000}"/>
    <cellStyle name="Normal 10 8 2 2 2 5" xfId="18156" xr:uid="{00000000-0005-0000-0000-0000E9460000}"/>
    <cellStyle name="Normal 10 8 2 2 3" xfId="18157" xr:uid="{00000000-0005-0000-0000-0000EA460000}"/>
    <cellStyle name="Normal 10 8 2 2 3 2" xfId="18158" xr:uid="{00000000-0005-0000-0000-0000EB460000}"/>
    <cellStyle name="Normal 10 8 2 2 3 2 2" xfId="18159" xr:uid="{00000000-0005-0000-0000-0000EC460000}"/>
    <cellStyle name="Normal 10 8 2 2 3 3" xfId="18160" xr:uid="{00000000-0005-0000-0000-0000ED460000}"/>
    <cellStyle name="Normal 10 8 2 2 4" xfId="18161" xr:uid="{00000000-0005-0000-0000-0000EE460000}"/>
    <cellStyle name="Normal 10 8 2 2 4 2" xfId="18162" xr:uid="{00000000-0005-0000-0000-0000EF460000}"/>
    <cellStyle name="Normal 10 8 2 2 4 2 2" xfId="18163" xr:uid="{00000000-0005-0000-0000-0000F0460000}"/>
    <cellStyle name="Normal 10 8 2 2 4 3" xfId="18164" xr:uid="{00000000-0005-0000-0000-0000F1460000}"/>
    <cellStyle name="Normal 10 8 2 2 5" xfId="18165" xr:uid="{00000000-0005-0000-0000-0000F2460000}"/>
    <cellStyle name="Normal 10 8 2 2 5 2" xfId="18166" xr:uid="{00000000-0005-0000-0000-0000F3460000}"/>
    <cellStyle name="Normal 10 8 2 2 6" xfId="18167" xr:uid="{00000000-0005-0000-0000-0000F4460000}"/>
    <cellStyle name="Normal 10 8 2 2 6 2" xfId="18168" xr:uid="{00000000-0005-0000-0000-0000F5460000}"/>
    <cellStyle name="Normal 10 8 2 2 7" xfId="18169" xr:uid="{00000000-0005-0000-0000-0000F6460000}"/>
    <cellStyle name="Normal 10 8 2 3" xfId="18170" xr:uid="{00000000-0005-0000-0000-0000F7460000}"/>
    <cellStyle name="Normal 10 8 2 3 2" xfId="18171" xr:uid="{00000000-0005-0000-0000-0000F8460000}"/>
    <cellStyle name="Normal 10 8 2 3 2 2" xfId="18172" xr:uid="{00000000-0005-0000-0000-0000F9460000}"/>
    <cellStyle name="Normal 10 8 2 3 2 2 2" xfId="18173" xr:uid="{00000000-0005-0000-0000-0000FA460000}"/>
    <cellStyle name="Normal 10 8 2 3 2 3" xfId="18174" xr:uid="{00000000-0005-0000-0000-0000FB460000}"/>
    <cellStyle name="Normal 10 8 2 3 3" xfId="18175" xr:uid="{00000000-0005-0000-0000-0000FC460000}"/>
    <cellStyle name="Normal 10 8 2 3 3 2" xfId="18176" xr:uid="{00000000-0005-0000-0000-0000FD460000}"/>
    <cellStyle name="Normal 10 8 2 3 3 2 2" xfId="18177" xr:uid="{00000000-0005-0000-0000-0000FE460000}"/>
    <cellStyle name="Normal 10 8 2 3 3 3" xfId="18178" xr:uid="{00000000-0005-0000-0000-0000FF460000}"/>
    <cellStyle name="Normal 10 8 2 3 4" xfId="18179" xr:uid="{00000000-0005-0000-0000-000000470000}"/>
    <cellStyle name="Normal 10 8 2 3 4 2" xfId="18180" xr:uid="{00000000-0005-0000-0000-000001470000}"/>
    <cellStyle name="Normal 10 8 2 3 5" xfId="18181" xr:uid="{00000000-0005-0000-0000-000002470000}"/>
    <cellStyle name="Normal 10 8 2 4" xfId="18182" xr:uid="{00000000-0005-0000-0000-000003470000}"/>
    <cellStyle name="Normal 10 8 2 4 2" xfId="18183" xr:uid="{00000000-0005-0000-0000-000004470000}"/>
    <cellStyle name="Normal 10 8 2 4 2 2" xfId="18184" xr:uid="{00000000-0005-0000-0000-000005470000}"/>
    <cellStyle name="Normal 10 8 2 4 3" xfId="18185" xr:uid="{00000000-0005-0000-0000-000006470000}"/>
    <cellStyle name="Normal 10 8 2 5" xfId="18186" xr:uid="{00000000-0005-0000-0000-000007470000}"/>
    <cellStyle name="Normal 10 8 2 5 2" xfId="18187" xr:uid="{00000000-0005-0000-0000-000008470000}"/>
    <cellStyle name="Normal 10 8 2 5 2 2" xfId="18188" xr:uid="{00000000-0005-0000-0000-000009470000}"/>
    <cellStyle name="Normal 10 8 2 5 3" xfId="18189" xr:uid="{00000000-0005-0000-0000-00000A470000}"/>
    <cellStyle name="Normal 10 8 2 6" xfId="18190" xr:uid="{00000000-0005-0000-0000-00000B470000}"/>
    <cellStyle name="Normal 10 8 2 6 2" xfId="18191" xr:uid="{00000000-0005-0000-0000-00000C470000}"/>
    <cellStyle name="Normal 10 8 2 7" xfId="18192" xr:uid="{00000000-0005-0000-0000-00000D470000}"/>
    <cellStyle name="Normal 10 8 2 7 2" xfId="18193" xr:uid="{00000000-0005-0000-0000-00000E470000}"/>
    <cellStyle name="Normal 10 8 2 8" xfId="18194" xr:uid="{00000000-0005-0000-0000-00000F470000}"/>
    <cellStyle name="Normal 10 8 3" xfId="18195" xr:uid="{00000000-0005-0000-0000-000010470000}"/>
    <cellStyle name="Normal 10 8 3 2" xfId="18196" xr:uid="{00000000-0005-0000-0000-000011470000}"/>
    <cellStyle name="Normal 10 8 3 2 2" xfId="18197" xr:uid="{00000000-0005-0000-0000-000012470000}"/>
    <cellStyle name="Normal 10 8 3 2 2 2" xfId="18198" xr:uid="{00000000-0005-0000-0000-000013470000}"/>
    <cellStyle name="Normal 10 8 3 2 2 2 2" xfId="18199" xr:uid="{00000000-0005-0000-0000-000014470000}"/>
    <cellStyle name="Normal 10 8 3 2 2 3" xfId="18200" xr:uid="{00000000-0005-0000-0000-000015470000}"/>
    <cellStyle name="Normal 10 8 3 2 3" xfId="18201" xr:uid="{00000000-0005-0000-0000-000016470000}"/>
    <cellStyle name="Normal 10 8 3 2 3 2" xfId="18202" xr:uid="{00000000-0005-0000-0000-000017470000}"/>
    <cellStyle name="Normal 10 8 3 2 3 2 2" xfId="18203" xr:uid="{00000000-0005-0000-0000-000018470000}"/>
    <cellStyle name="Normal 10 8 3 2 3 3" xfId="18204" xr:uid="{00000000-0005-0000-0000-000019470000}"/>
    <cellStyle name="Normal 10 8 3 2 4" xfId="18205" xr:uid="{00000000-0005-0000-0000-00001A470000}"/>
    <cellStyle name="Normal 10 8 3 2 4 2" xfId="18206" xr:uid="{00000000-0005-0000-0000-00001B470000}"/>
    <cellStyle name="Normal 10 8 3 2 5" xfId="18207" xr:uid="{00000000-0005-0000-0000-00001C470000}"/>
    <cellStyle name="Normal 10 8 3 3" xfId="18208" xr:uid="{00000000-0005-0000-0000-00001D470000}"/>
    <cellStyle name="Normal 10 8 3 3 2" xfId="18209" xr:uid="{00000000-0005-0000-0000-00001E470000}"/>
    <cellStyle name="Normal 10 8 3 3 2 2" xfId="18210" xr:uid="{00000000-0005-0000-0000-00001F470000}"/>
    <cellStyle name="Normal 10 8 3 3 3" xfId="18211" xr:uid="{00000000-0005-0000-0000-000020470000}"/>
    <cellStyle name="Normal 10 8 3 4" xfId="18212" xr:uid="{00000000-0005-0000-0000-000021470000}"/>
    <cellStyle name="Normal 10 8 3 4 2" xfId="18213" xr:uid="{00000000-0005-0000-0000-000022470000}"/>
    <cellStyle name="Normal 10 8 3 4 2 2" xfId="18214" xr:uid="{00000000-0005-0000-0000-000023470000}"/>
    <cellStyle name="Normal 10 8 3 4 3" xfId="18215" xr:uid="{00000000-0005-0000-0000-000024470000}"/>
    <cellStyle name="Normal 10 8 3 5" xfId="18216" xr:uid="{00000000-0005-0000-0000-000025470000}"/>
    <cellStyle name="Normal 10 8 3 5 2" xfId="18217" xr:uid="{00000000-0005-0000-0000-000026470000}"/>
    <cellStyle name="Normal 10 8 3 6" xfId="18218" xr:uid="{00000000-0005-0000-0000-000027470000}"/>
    <cellStyle name="Normal 10 8 3 6 2" xfId="18219" xr:uid="{00000000-0005-0000-0000-000028470000}"/>
    <cellStyle name="Normal 10 8 3 7" xfId="18220" xr:uid="{00000000-0005-0000-0000-000029470000}"/>
    <cellStyle name="Normal 10 8 4" xfId="18221" xr:uid="{00000000-0005-0000-0000-00002A470000}"/>
    <cellStyle name="Normal 10 8 4 2" xfId="18222" xr:uid="{00000000-0005-0000-0000-00002B470000}"/>
    <cellStyle name="Normal 10 8 4 2 2" xfId="18223" xr:uid="{00000000-0005-0000-0000-00002C470000}"/>
    <cellStyle name="Normal 10 8 4 2 2 2" xfId="18224" xr:uid="{00000000-0005-0000-0000-00002D470000}"/>
    <cellStyle name="Normal 10 8 4 2 2 2 2" xfId="18225" xr:uid="{00000000-0005-0000-0000-00002E470000}"/>
    <cellStyle name="Normal 10 8 4 2 2 3" xfId="18226" xr:uid="{00000000-0005-0000-0000-00002F470000}"/>
    <cellStyle name="Normal 10 8 4 2 3" xfId="18227" xr:uid="{00000000-0005-0000-0000-000030470000}"/>
    <cellStyle name="Normal 10 8 4 2 3 2" xfId="18228" xr:uid="{00000000-0005-0000-0000-000031470000}"/>
    <cellStyle name="Normal 10 8 4 2 3 2 2" xfId="18229" xr:uid="{00000000-0005-0000-0000-000032470000}"/>
    <cellStyle name="Normal 10 8 4 2 3 3" xfId="18230" xr:uid="{00000000-0005-0000-0000-000033470000}"/>
    <cellStyle name="Normal 10 8 4 2 4" xfId="18231" xr:uid="{00000000-0005-0000-0000-000034470000}"/>
    <cellStyle name="Normal 10 8 4 2 4 2" xfId="18232" xr:uid="{00000000-0005-0000-0000-000035470000}"/>
    <cellStyle name="Normal 10 8 4 2 5" xfId="18233" xr:uid="{00000000-0005-0000-0000-000036470000}"/>
    <cellStyle name="Normal 10 8 4 3" xfId="18234" xr:uid="{00000000-0005-0000-0000-000037470000}"/>
    <cellStyle name="Normal 10 8 4 3 2" xfId="18235" xr:uid="{00000000-0005-0000-0000-000038470000}"/>
    <cellStyle name="Normal 10 8 4 3 2 2" xfId="18236" xr:uid="{00000000-0005-0000-0000-000039470000}"/>
    <cellStyle name="Normal 10 8 4 3 3" xfId="18237" xr:uid="{00000000-0005-0000-0000-00003A470000}"/>
    <cellStyle name="Normal 10 8 4 4" xfId="18238" xr:uid="{00000000-0005-0000-0000-00003B470000}"/>
    <cellStyle name="Normal 10 8 4 4 2" xfId="18239" xr:uid="{00000000-0005-0000-0000-00003C470000}"/>
    <cellStyle name="Normal 10 8 4 4 2 2" xfId="18240" xr:uid="{00000000-0005-0000-0000-00003D470000}"/>
    <cellStyle name="Normal 10 8 4 4 3" xfId="18241" xr:uid="{00000000-0005-0000-0000-00003E470000}"/>
    <cellStyle name="Normal 10 8 4 5" xfId="18242" xr:uid="{00000000-0005-0000-0000-00003F470000}"/>
    <cellStyle name="Normal 10 8 4 5 2" xfId="18243" xr:uid="{00000000-0005-0000-0000-000040470000}"/>
    <cellStyle name="Normal 10 8 4 6" xfId="18244" xr:uid="{00000000-0005-0000-0000-000041470000}"/>
    <cellStyle name="Normal 10 8 4 6 2" xfId="18245" xr:uid="{00000000-0005-0000-0000-000042470000}"/>
    <cellStyle name="Normal 10 8 4 7" xfId="18246" xr:uid="{00000000-0005-0000-0000-000043470000}"/>
    <cellStyle name="Normal 10 8 5" xfId="18247" xr:uid="{00000000-0005-0000-0000-000044470000}"/>
    <cellStyle name="Normal 10 8 5 2" xfId="18248" xr:uid="{00000000-0005-0000-0000-000045470000}"/>
    <cellStyle name="Normal 10 8 5 2 2" xfId="18249" xr:uid="{00000000-0005-0000-0000-000046470000}"/>
    <cellStyle name="Normal 10 8 5 2 2 2" xfId="18250" xr:uid="{00000000-0005-0000-0000-000047470000}"/>
    <cellStyle name="Normal 10 8 5 2 3" xfId="18251" xr:uid="{00000000-0005-0000-0000-000048470000}"/>
    <cellStyle name="Normal 10 8 5 3" xfId="18252" xr:uid="{00000000-0005-0000-0000-000049470000}"/>
    <cellStyle name="Normal 10 8 5 3 2" xfId="18253" xr:uid="{00000000-0005-0000-0000-00004A470000}"/>
    <cellStyle name="Normal 10 8 5 3 2 2" xfId="18254" xr:uid="{00000000-0005-0000-0000-00004B470000}"/>
    <cellStyle name="Normal 10 8 5 3 3" xfId="18255" xr:uid="{00000000-0005-0000-0000-00004C470000}"/>
    <cellStyle name="Normal 10 8 5 4" xfId="18256" xr:uid="{00000000-0005-0000-0000-00004D470000}"/>
    <cellStyle name="Normal 10 8 5 4 2" xfId="18257" xr:uid="{00000000-0005-0000-0000-00004E470000}"/>
    <cellStyle name="Normal 10 8 5 5" xfId="18258" xr:uid="{00000000-0005-0000-0000-00004F470000}"/>
    <cellStyle name="Normal 10 8 6" xfId="18259" xr:uid="{00000000-0005-0000-0000-000050470000}"/>
    <cellStyle name="Normal 10 8 6 2" xfId="18260" xr:uid="{00000000-0005-0000-0000-000051470000}"/>
    <cellStyle name="Normal 10 8 6 2 2" xfId="18261" xr:uid="{00000000-0005-0000-0000-000052470000}"/>
    <cellStyle name="Normal 10 8 6 2 2 2" xfId="18262" xr:uid="{00000000-0005-0000-0000-000053470000}"/>
    <cellStyle name="Normal 10 8 6 2 3" xfId="18263" xr:uid="{00000000-0005-0000-0000-000054470000}"/>
    <cellStyle name="Normal 10 8 6 3" xfId="18264" xr:uid="{00000000-0005-0000-0000-000055470000}"/>
    <cellStyle name="Normal 10 8 6 3 2" xfId="18265" xr:uid="{00000000-0005-0000-0000-000056470000}"/>
    <cellStyle name="Normal 10 8 6 4" xfId="18266" xr:uid="{00000000-0005-0000-0000-000057470000}"/>
    <cellStyle name="Normal 10 8 7" xfId="18267" xr:uid="{00000000-0005-0000-0000-000058470000}"/>
    <cellStyle name="Normal 10 8 7 2" xfId="18268" xr:uid="{00000000-0005-0000-0000-000059470000}"/>
    <cellStyle name="Normal 10 8 7 2 2" xfId="18269" xr:uid="{00000000-0005-0000-0000-00005A470000}"/>
    <cellStyle name="Normal 10 8 7 3" xfId="18270" xr:uid="{00000000-0005-0000-0000-00005B470000}"/>
    <cellStyle name="Normal 10 8 8" xfId="18271" xr:uid="{00000000-0005-0000-0000-00005C470000}"/>
    <cellStyle name="Normal 10 8 8 2" xfId="18272" xr:uid="{00000000-0005-0000-0000-00005D470000}"/>
    <cellStyle name="Normal 10 8 8 2 2" xfId="18273" xr:uid="{00000000-0005-0000-0000-00005E470000}"/>
    <cellStyle name="Normal 10 8 8 3" xfId="18274" xr:uid="{00000000-0005-0000-0000-00005F470000}"/>
    <cellStyle name="Normal 10 8 9" xfId="18275" xr:uid="{00000000-0005-0000-0000-000060470000}"/>
    <cellStyle name="Normal 10 8 9 2" xfId="18276" xr:uid="{00000000-0005-0000-0000-000061470000}"/>
    <cellStyle name="Normal 10 9" xfId="18277" xr:uid="{00000000-0005-0000-0000-000062470000}"/>
    <cellStyle name="Normal 10 9 2" xfId="18278" xr:uid="{00000000-0005-0000-0000-000063470000}"/>
    <cellStyle name="Normal 10 9 2 2" xfId="18279" xr:uid="{00000000-0005-0000-0000-000064470000}"/>
    <cellStyle name="Normal 10 9 2 2 2" xfId="18280" xr:uid="{00000000-0005-0000-0000-000065470000}"/>
    <cellStyle name="Normal 10 9 2 2 2 2" xfId="18281" xr:uid="{00000000-0005-0000-0000-000066470000}"/>
    <cellStyle name="Normal 10 9 2 2 2 2 2" xfId="18282" xr:uid="{00000000-0005-0000-0000-000067470000}"/>
    <cellStyle name="Normal 10 9 2 2 2 3" xfId="18283" xr:uid="{00000000-0005-0000-0000-000068470000}"/>
    <cellStyle name="Normal 10 9 2 2 3" xfId="18284" xr:uid="{00000000-0005-0000-0000-000069470000}"/>
    <cellStyle name="Normal 10 9 2 2 3 2" xfId="18285" xr:uid="{00000000-0005-0000-0000-00006A470000}"/>
    <cellStyle name="Normal 10 9 2 2 3 2 2" xfId="18286" xr:uid="{00000000-0005-0000-0000-00006B470000}"/>
    <cellStyle name="Normal 10 9 2 2 3 3" xfId="18287" xr:uid="{00000000-0005-0000-0000-00006C470000}"/>
    <cellStyle name="Normal 10 9 2 2 4" xfId="18288" xr:uid="{00000000-0005-0000-0000-00006D470000}"/>
    <cellStyle name="Normal 10 9 2 2 4 2" xfId="18289" xr:uid="{00000000-0005-0000-0000-00006E470000}"/>
    <cellStyle name="Normal 10 9 2 2 5" xfId="18290" xr:uid="{00000000-0005-0000-0000-00006F470000}"/>
    <cellStyle name="Normal 10 9 2 3" xfId="18291" xr:uid="{00000000-0005-0000-0000-000070470000}"/>
    <cellStyle name="Normal 10 9 2 3 2" xfId="18292" xr:uid="{00000000-0005-0000-0000-000071470000}"/>
    <cellStyle name="Normal 10 9 2 3 2 2" xfId="18293" xr:uid="{00000000-0005-0000-0000-000072470000}"/>
    <cellStyle name="Normal 10 9 2 3 3" xfId="18294" xr:uid="{00000000-0005-0000-0000-000073470000}"/>
    <cellStyle name="Normal 10 9 2 4" xfId="18295" xr:uid="{00000000-0005-0000-0000-000074470000}"/>
    <cellStyle name="Normal 10 9 2 4 2" xfId="18296" xr:uid="{00000000-0005-0000-0000-000075470000}"/>
    <cellStyle name="Normal 10 9 2 4 2 2" xfId="18297" xr:uid="{00000000-0005-0000-0000-000076470000}"/>
    <cellStyle name="Normal 10 9 2 4 3" xfId="18298" xr:uid="{00000000-0005-0000-0000-000077470000}"/>
    <cellStyle name="Normal 10 9 2 5" xfId="18299" xr:uid="{00000000-0005-0000-0000-000078470000}"/>
    <cellStyle name="Normal 10 9 2 5 2" xfId="18300" xr:uid="{00000000-0005-0000-0000-000079470000}"/>
    <cellStyle name="Normal 10 9 2 6" xfId="18301" xr:uid="{00000000-0005-0000-0000-00007A470000}"/>
    <cellStyle name="Normal 10 9 2 6 2" xfId="18302" xr:uid="{00000000-0005-0000-0000-00007B470000}"/>
    <cellStyle name="Normal 10 9 2 7" xfId="18303" xr:uid="{00000000-0005-0000-0000-00007C470000}"/>
    <cellStyle name="Normal 10 9 3" xfId="18304" xr:uid="{00000000-0005-0000-0000-00007D470000}"/>
    <cellStyle name="Normal 10 9 3 2" xfId="18305" xr:uid="{00000000-0005-0000-0000-00007E470000}"/>
    <cellStyle name="Normal 10 9 3 2 2" xfId="18306" xr:uid="{00000000-0005-0000-0000-00007F470000}"/>
    <cellStyle name="Normal 10 9 3 2 2 2" xfId="18307" xr:uid="{00000000-0005-0000-0000-000080470000}"/>
    <cellStyle name="Normal 10 9 3 2 3" xfId="18308" xr:uid="{00000000-0005-0000-0000-000081470000}"/>
    <cellStyle name="Normal 10 9 3 3" xfId="18309" xr:uid="{00000000-0005-0000-0000-000082470000}"/>
    <cellStyle name="Normal 10 9 3 3 2" xfId="18310" xr:uid="{00000000-0005-0000-0000-000083470000}"/>
    <cellStyle name="Normal 10 9 3 3 2 2" xfId="18311" xr:uid="{00000000-0005-0000-0000-000084470000}"/>
    <cellStyle name="Normal 10 9 3 3 3" xfId="18312" xr:uid="{00000000-0005-0000-0000-000085470000}"/>
    <cellStyle name="Normal 10 9 3 4" xfId="18313" xr:uid="{00000000-0005-0000-0000-000086470000}"/>
    <cellStyle name="Normal 10 9 3 4 2" xfId="18314" xr:uid="{00000000-0005-0000-0000-000087470000}"/>
    <cellStyle name="Normal 10 9 3 5" xfId="18315" xr:uid="{00000000-0005-0000-0000-000088470000}"/>
    <cellStyle name="Normal 10 9 4" xfId="18316" xr:uid="{00000000-0005-0000-0000-000089470000}"/>
    <cellStyle name="Normal 10 9 4 2" xfId="18317" xr:uid="{00000000-0005-0000-0000-00008A470000}"/>
    <cellStyle name="Normal 10 9 4 2 2" xfId="18318" xr:uid="{00000000-0005-0000-0000-00008B470000}"/>
    <cellStyle name="Normal 10 9 4 3" xfId="18319" xr:uid="{00000000-0005-0000-0000-00008C470000}"/>
    <cellStyle name="Normal 10 9 5" xfId="18320" xr:uid="{00000000-0005-0000-0000-00008D470000}"/>
    <cellStyle name="Normal 10 9 5 2" xfId="18321" xr:uid="{00000000-0005-0000-0000-00008E470000}"/>
    <cellStyle name="Normal 10 9 5 2 2" xfId="18322" xr:uid="{00000000-0005-0000-0000-00008F470000}"/>
    <cellStyle name="Normal 10 9 5 3" xfId="18323" xr:uid="{00000000-0005-0000-0000-000090470000}"/>
    <cellStyle name="Normal 10 9 6" xfId="18324" xr:uid="{00000000-0005-0000-0000-000091470000}"/>
    <cellStyle name="Normal 10 9 6 2" xfId="18325" xr:uid="{00000000-0005-0000-0000-000092470000}"/>
    <cellStyle name="Normal 10 9 7" xfId="18326" xr:uid="{00000000-0005-0000-0000-000093470000}"/>
    <cellStyle name="Normal 10 9 7 2" xfId="18327" xr:uid="{00000000-0005-0000-0000-000094470000}"/>
    <cellStyle name="Normal 10 9 8" xfId="18328" xr:uid="{00000000-0005-0000-0000-000095470000}"/>
    <cellStyle name="Normal 11" xfId="18329" xr:uid="{00000000-0005-0000-0000-000096470000}"/>
    <cellStyle name="Normal 11 2" xfId="18330" xr:uid="{00000000-0005-0000-0000-000097470000}"/>
    <cellStyle name="Normal 11 2 2" xfId="18331" xr:uid="{00000000-0005-0000-0000-000098470000}"/>
    <cellStyle name="Normal 11 3" xfId="18332" xr:uid="{00000000-0005-0000-0000-000099470000}"/>
    <cellStyle name="Normal 11 3 2" xfId="18333" xr:uid="{00000000-0005-0000-0000-00009A470000}"/>
    <cellStyle name="Normal 11 4" xfId="18334" xr:uid="{00000000-0005-0000-0000-00009B470000}"/>
    <cellStyle name="Normal 11 4 2" xfId="18335" xr:uid="{00000000-0005-0000-0000-00009C470000}"/>
    <cellStyle name="Normal 11 5" xfId="18336" xr:uid="{00000000-0005-0000-0000-00009D470000}"/>
    <cellStyle name="Normal 11 5 2" xfId="18337" xr:uid="{00000000-0005-0000-0000-00009E470000}"/>
    <cellStyle name="Normal 11 6" xfId="18338" xr:uid="{00000000-0005-0000-0000-00009F470000}"/>
    <cellStyle name="Normal 11 6 2" xfId="18339" xr:uid="{00000000-0005-0000-0000-0000A0470000}"/>
    <cellStyle name="Normal 11 7" xfId="18340" xr:uid="{00000000-0005-0000-0000-0000A1470000}"/>
    <cellStyle name="Normal 12" xfId="18341" xr:uid="{00000000-0005-0000-0000-0000A2470000}"/>
    <cellStyle name="Normal 12 2" xfId="18342" xr:uid="{00000000-0005-0000-0000-0000A3470000}"/>
    <cellStyle name="Normal 12 2 2" xfId="18343" xr:uid="{00000000-0005-0000-0000-0000A4470000}"/>
    <cellStyle name="Normal 12 3" xfId="18344" xr:uid="{00000000-0005-0000-0000-0000A5470000}"/>
    <cellStyle name="Normal 13" xfId="18345" xr:uid="{00000000-0005-0000-0000-0000A6470000}"/>
    <cellStyle name="Normal 13 2" xfId="18346" xr:uid="{00000000-0005-0000-0000-0000A7470000}"/>
    <cellStyle name="Normal 13 2 2" xfId="18347" xr:uid="{00000000-0005-0000-0000-0000A8470000}"/>
    <cellStyle name="Normal 13 3" xfId="18348" xr:uid="{00000000-0005-0000-0000-0000A9470000}"/>
    <cellStyle name="Normal 14" xfId="18349" xr:uid="{00000000-0005-0000-0000-0000AA470000}"/>
    <cellStyle name="Normal 14 2" xfId="18350" xr:uid="{00000000-0005-0000-0000-0000AB470000}"/>
    <cellStyle name="Normal 14 2 2" xfId="18351" xr:uid="{00000000-0005-0000-0000-0000AC470000}"/>
    <cellStyle name="Normal 14 3" xfId="18352" xr:uid="{00000000-0005-0000-0000-0000AD470000}"/>
    <cellStyle name="Normal 14 3 2" xfId="18353" xr:uid="{00000000-0005-0000-0000-0000AE470000}"/>
    <cellStyle name="Normal 14 4" xfId="18354" xr:uid="{00000000-0005-0000-0000-0000AF470000}"/>
    <cellStyle name="Normal 14 4 2" xfId="18355" xr:uid="{00000000-0005-0000-0000-0000B0470000}"/>
    <cellStyle name="Normal 14 5" xfId="18356" xr:uid="{00000000-0005-0000-0000-0000B1470000}"/>
    <cellStyle name="Normal 14 5 2" xfId="18357" xr:uid="{00000000-0005-0000-0000-0000B2470000}"/>
    <cellStyle name="Normal 14 6" xfId="18358" xr:uid="{00000000-0005-0000-0000-0000B3470000}"/>
    <cellStyle name="Normal 14 6 2" xfId="18359" xr:uid="{00000000-0005-0000-0000-0000B4470000}"/>
    <cellStyle name="Normal 14 7" xfId="18360" xr:uid="{00000000-0005-0000-0000-0000B5470000}"/>
    <cellStyle name="Normal 15" xfId="18361" xr:uid="{00000000-0005-0000-0000-0000B6470000}"/>
    <cellStyle name="Normal 15 10" xfId="18362" xr:uid="{00000000-0005-0000-0000-0000B7470000}"/>
    <cellStyle name="Normal 15 10 2" xfId="18363" xr:uid="{00000000-0005-0000-0000-0000B8470000}"/>
    <cellStyle name="Normal 15 10 2 2" xfId="18364" xr:uid="{00000000-0005-0000-0000-0000B9470000}"/>
    <cellStyle name="Normal 15 10 2 2 2" xfId="18365" xr:uid="{00000000-0005-0000-0000-0000BA470000}"/>
    <cellStyle name="Normal 15 10 2 3" xfId="18366" xr:uid="{00000000-0005-0000-0000-0000BB470000}"/>
    <cellStyle name="Normal 15 10 3" xfId="18367" xr:uid="{00000000-0005-0000-0000-0000BC470000}"/>
    <cellStyle name="Normal 15 10 3 2" xfId="18368" xr:uid="{00000000-0005-0000-0000-0000BD470000}"/>
    <cellStyle name="Normal 15 10 4" xfId="18369" xr:uid="{00000000-0005-0000-0000-0000BE470000}"/>
    <cellStyle name="Normal 15 11" xfId="18370" xr:uid="{00000000-0005-0000-0000-0000BF470000}"/>
    <cellStyle name="Normal 15 11 2" xfId="18371" xr:uid="{00000000-0005-0000-0000-0000C0470000}"/>
    <cellStyle name="Normal 15 11 2 2" xfId="18372" xr:uid="{00000000-0005-0000-0000-0000C1470000}"/>
    <cellStyle name="Normal 15 11 2 2 2" xfId="18373" xr:uid="{00000000-0005-0000-0000-0000C2470000}"/>
    <cellStyle name="Normal 15 11 2 3" xfId="18374" xr:uid="{00000000-0005-0000-0000-0000C3470000}"/>
    <cellStyle name="Normal 15 11 3" xfId="18375" xr:uid="{00000000-0005-0000-0000-0000C4470000}"/>
    <cellStyle name="Normal 15 11 3 2" xfId="18376" xr:uid="{00000000-0005-0000-0000-0000C5470000}"/>
    <cellStyle name="Normal 15 11 4" xfId="18377" xr:uid="{00000000-0005-0000-0000-0000C6470000}"/>
    <cellStyle name="Normal 15 12" xfId="18378" xr:uid="{00000000-0005-0000-0000-0000C7470000}"/>
    <cellStyle name="Normal 15 12 2" xfId="18379" xr:uid="{00000000-0005-0000-0000-0000C8470000}"/>
    <cellStyle name="Normal 15 12 2 2" xfId="18380" xr:uid="{00000000-0005-0000-0000-0000C9470000}"/>
    <cellStyle name="Normal 15 12 3" xfId="18381" xr:uid="{00000000-0005-0000-0000-0000CA470000}"/>
    <cellStyle name="Normal 15 13" xfId="18382" xr:uid="{00000000-0005-0000-0000-0000CB470000}"/>
    <cellStyle name="Normal 15 13 2" xfId="18383" xr:uid="{00000000-0005-0000-0000-0000CC470000}"/>
    <cellStyle name="Normal 15 14" xfId="18384" xr:uid="{00000000-0005-0000-0000-0000CD470000}"/>
    <cellStyle name="Normal 15 14 2" xfId="18385" xr:uid="{00000000-0005-0000-0000-0000CE470000}"/>
    <cellStyle name="Normal 15 15" xfId="18386" xr:uid="{00000000-0005-0000-0000-0000CF470000}"/>
    <cellStyle name="Normal 15 2" xfId="18387" xr:uid="{00000000-0005-0000-0000-0000D0470000}"/>
    <cellStyle name="Normal 15 2 10" xfId="18388" xr:uid="{00000000-0005-0000-0000-0000D1470000}"/>
    <cellStyle name="Normal 15 2 10 2" xfId="18389" xr:uid="{00000000-0005-0000-0000-0000D2470000}"/>
    <cellStyle name="Normal 15 2 11" xfId="18390" xr:uid="{00000000-0005-0000-0000-0000D3470000}"/>
    <cellStyle name="Normal 15 2 11 2" xfId="18391" xr:uid="{00000000-0005-0000-0000-0000D4470000}"/>
    <cellStyle name="Normal 15 2 12" xfId="18392" xr:uid="{00000000-0005-0000-0000-0000D5470000}"/>
    <cellStyle name="Normal 15 2 2" xfId="18393" xr:uid="{00000000-0005-0000-0000-0000D6470000}"/>
    <cellStyle name="Normal 15 2 2 10" xfId="18394" xr:uid="{00000000-0005-0000-0000-0000D7470000}"/>
    <cellStyle name="Normal 15 2 2 10 2" xfId="18395" xr:uid="{00000000-0005-0000-0000-0000D8470000}"/>
    <cellStyle name="Normal 15 2 2 11" xfId="18396" xr:uid="{00000000-0005-0000-0000-0000D9470000}"/>
    <cellStyle name="Normal 15 2 2 2" xfId="18397" xr:uid="{00000000-0005-0000-0000-0000DA470000}"/>
    <cellStyle name="Normal 15 2 2 2 2" xfId="18398" xr:uid="{00000000-0005-0000-0000-0000DB470000}"/>
    <cellStyle name="Normal 15 2 2 2 2 2" xfId="18399" xr:uid="{00000000-0005-0000-0000-0000DC470000}"/>
    <cellStyle name="Normal 15 2 2 2 2 2 2" xfId="18400" xr:uid="{00000000-0005-0000-0000-0000DD470000}"/>
    <cellStyle name="Normal 15 2 2 2 2 2 2 2" xfId="18401" xr:uid="{00000000-0005-0000-0000-0000DE470000}"/>
    <cellStyle name="Normal 15 2 2 2 2 2 2 2 2" xfId="18402" xr:uid="{00000000-0005-0000-0000-0000DF470000}"/>
    <cellStyle name="Normal 15 2 2 2 2 2 2 3" xfId="18403" xr:uid="{00000000-0005-0000-0000-0000E0470000}"/>
    <cellStyle name="Normal 15 2 2 2 2 2 3" xfId="18404" xr:uid="{00000000-0005-0000-0000-0000E1470000}"/>
    <cellStyle name="Normal 15 2 2 2 2 2 3 2" xfId="18405" xr:uid="{00000000-0005-0000-0000-0000E2470000}"/>
    <cellStyle name="Normal 15 2 2 2 2 2 3 2 2" xfId="18406" xr:uid="{00000000-0005-0000-0000-0000E3470000}"/>
    <cellStyle name="Normal 15 2 2 2 2 2 3 3" xfId="18407" xr:uid="{00000000-0005-0000-0000-0000E4470000}"/>
    <cellStyle name="Normal 15 2 2 2 2 2 4" xfId="18408" xr:uid="{00000000-0005-0000-0000-0000E5470000}"/>
    <cellStyle name="Normal 15 2 2 2 2 2 4 2" xfId="18409" xr:uid="{00000000-0005-0000-0000-0000E6470000}"/>
    <cellStyle name="Normal 15 2 2 2 2 2 5" xfId="18410" xr:uid="{00000000-0005-0000-0000-0000E7470000}"/>
    <cellStyle name="Normal 15 2 2 2 2 3" xfId="18411" xr:uid="{00000000-0005-0000-0000-0000E8470000}"/>
    <cellStyle name="Normal 15 2 2 2 2 3 2" xfId="18412" xr:uid="{00000000-0005-0000-0000-0000E9470000}"/>
    <cellStyle name="Normal 15 2 2 2 2 3 2 2" xfId="18413" xr:uid="{00000000-0005-0000-0000-0000EA470000}"/>
    <cellStyle name="Normal 15 2 2 2 2 3 3" xfId="18414" xr:uid="{00000000-0005-0000-0000-0000EB470000}"/>
    <cellStyle name="Normal 15 2 2 2 2 4" xfId="18415" xr:uid="{00000000-0005-0000-0000-0000EC470000}"/>
    <cellStyle name="Normal 15 2 2 2 2 4 2" xfId="18416" xr:uid="{00000000-0005-0000-0000-0000ED470000}"/>
    <cellStyle name="Normal 15 2 2 2 2 4 2 2" xfId="18417" xr:uid="{00000000-0005-0000-0000-0000EE470000}"/>
    <cellStyle name="Normal 15 2 2 2 2 4 3" xfId="18418" xr:uid="{00000000-0005-0000-0000-0000EF470000}"/>
    <cellStyle name="Normal 15 2 2 2 2 5" xfId="18419" xr:uid="{00000000-0005-0000-0000-0000F0470000}"/>
    <cellStyle name="Normal 15 2 2 2 2 5 2" xfId="18420" xr:uid="{00000000-0005-0000-0000-0000F1470000}"/>
    <cellStyle name="Normal 15 2 2 2 2 6" xfId="18421" xr:uid="{00000000-0005-0000-0000-0000F2470000}"/>
    <cellStyle name="Normal 15 2 2 2 2 6 2" xfId="18422" xr:uid="{00000000-0005-0000-0000-0000F3470000}"/>
    <cellStyle name="Normal 15 2 2 2 2 7" xfId="18423" xr:uid="{00000000-0005-0000-0000-0000F4470000}"/>
    <cellStyle name="Normal 15 2 2 2 3" xfId="18424" xr:uid="{00000000-0005-0000-0000-0000F5470000}"/>
    <cellStyle name="Normal 15 2 2 2 3 2" xfId="18425" xr:uid="{00000000-0005-0000-0000-0000F6470000}"/>
    <cellStyle name="Normal 15 2 2 2 3 2 2" xfId="18426" xr:uid="{00000000-0005-0000-0000-0000F7470000}"/>
    <cellStyle name="Normal 15 2 2 2 3 2 2 2" xfId="18427" xr:uid="{00000000-0005-0000-0000-0000F8470000}"/>
    <cellStyle name="Normal 15 2 2 2 3 2 3" xfId="18428" xr:uid="{00000000-0005-0000-0000-0000F9470000}"/>
    <cellStyle name="Normal 15 2 2 2 3 3" xfId="18429" xr:uid="{00000000-0005-0000-0000-0000FA470000}"/>
    <cellStyle name="Normal 15 2 2 2 3 3 2" xfId="18430" xr:uid="{00000000-0005-0000-0000-0000FB470000}"/>
    <cellStyle name="Normal 15 2 2 2 3 3 2 2" xfId="18431" xr:uid="{00000000-0005-0000-0000-0000FC470000}"/>
    <cellStyle name="Normal 15 2 2 2 3 3 3" xfId="18432" xr:uid="{00000000-0005-0000-0000-0000FD470000}"/>
    <cellStyle name="Normal 15 2 2 2 3 4" xfId="18433" xr:uid="{00000000-0005-0000-0000-0000FE470000}"/>
    <cellStyle name="Normal 15 2 2 2 3 4 2" xfId="18434" xr:uid="{00000000-0005-0000-0000-0000FF470000}"/>
    <cellStyle name="Normal 15 2 2 2 3 5" xfId="18435" xr:uid="{00000000-0005-0000-0000-000000480000}"/>
    <cellStyle name="Normal 15 2 2 2 4" xfId="18436" xr:uid="{00000000-0005-0000-0000-000001480000}"/>
    <cellStyle name="Normal 15 2 2 2 4 2" xfId="18437" xr:uid="{00000000-0005-0000-0000-000002480000}"/>
    <cellStyle name="Normal 15 2 2 2 4 2 2" xfId="18438" xr:uid="{00000000-0005-0000-0000-000003480000}"/>
    <cellStyle name="Normal 15 2 2 2 4 3" xfId="18439" xr:uid="{00000000-0005-0000-0000-000004480000}"/>
    <cellStyle name="Normal 15 2 2 2 5" xfId="18440" xr:uid="{00000000-0005-0000-0000-000005480000}"/>
    <cellStyle name="Normal 15 2 2 2 5 2" xfId="18441" xr:uid="{00000000-0005-0000-0000-000006480000}"/>
    <cellStyle name="Normal 15 2 2 2 5 2 2" xfId="18442" xr:uid="{00000000-0005-0000-0000-000007480000}"/>
    <cellStyle name="Normal 15 2 2 2 5 3" xfId="18443" xr:uid="{00000000-0005-0000-0000-000008480000}"/>
    <cellStyle name="Normal 15 2 2 2 6" xfId="18444" xr:uid="{00000000-0005-0000-0000-000009480000}"/>
    <cellStyle name="Normal 15 2 2 2 6 2" xfId="18445" xr:uid="{00000000-0005-0000-0000-00000A480000}"/>
    <cellStyle name="Normal 15 2 2 2 7" xfId="18446" xr:uid="{00000000-0005-0000-0000-00000B480000}"/>
    <cellStyle name="Normal 15 2 2 2 7 2" xfId="18447" xr:uid="{00000000-0005-0000-0000-00000C480000}"/>
    <cellStyle name="Normal 15 2 2 2 8" xfId="18448" xr:uid="{00000000-0005-0000-0000-00000D480000}"/>
    <cellStyle name="Normal 15 2 2 3" xfId="18449" xr:uid="{00000000-0005-0000-0000-00000E480000}"/>
    <cellStyle name="Normal 15 2 2 3 2" xfId="18450" xr:uid="{00000000-0005-0000-0000-00000F480000}"/>
    <cellStyle name="Normal 15 2 2 3 2 2" xfId="18451" xr:uid="{00000000-0005-0000-0000-000010480000}"/>
    <cellStyle name="Normal 15 2 2 3 2 2 2" xfId="18452" xr:uid="{00000000-0005-0000-0000-000011480000}"/>
    <cellStyle name="Normal 15 2 2 3 2 2 2 2" xfId="18453" xr:uid="{00000000-0005-0000-0000-000012480000}"/>
    <cellStyle name="Normal 15 2 2 3 2 2 3" xfId="18454" xr:uid="{00000000-0005-0000-0000-000013480000}"/>
    <cellStyle name="Normal 15 2 2 3 2 3" xfId="18455" xr:uid="{00000000-0005-0000-0000-000014480000}"/>
    <cellStyle name="Normal 15 2 2 3 2 3 2" xfId="18456" xr:uid="{00000000-0005-0000-0000-000015480000}"/>
    <cellStyle name="Normal 15 2 2 3 2 3 2 2" xfId="18457" xr:uid="{00000000-0005-0000-0000-000016480000}"/>
    <cellStyle name="Normal 15 2 2 3 2 3 3" xfId="18458" xr:uid="{00000000-0005-0000-0000-000017480000}"/>
    <cellStyle name="Normal 15 2 2 3 2 4" xfId="18459" xr:uid="{00000000-0005-0000-0000-000018480000}"/>
    <cellStyle name="Normal 15 2 2 3 2 4 2" xfId="18460" xr:uid="{00000000-0005-0000-0000-000019480000}"/>
    <cellStyle name="Normal 15 2 2 3 2 5" xfId="18461" xr:uid="{00000000-0005-0000-0000-00001A480000}"/>
    <cellStyle name="Normal 15 2 2 3 3" xfId="18462" xr:uid="{00000000-0005-0000-0000-00001B480000}"/>
    <cellStyle name="Normal 15 2 2 3 3 2" xfId="18463" xr:uid="{00000000-0005-0000-0000-00001C480000}"/>
    <cellStyle name="Normal 15 2 2 3 3 2 2" xfId="18464" xr:uid="{00000000-0005-0000-0000-00001D480000}"/>
    <cellStyle name="Normal 15 2 2 3 3 3" xfId="18465" xr:uid="{00000000-0005-0000-0000-00001E480000}"/>
    <cellStyle name="Normal 15 2 2 3 4" xfId="18466" xr:uid="{00000000-0005-0000-0000-00001F480000}"/>
    <cellStyle name="Normal 15 2 2 3 4 2" xfId="18467" xr:uid="{00000000-0005-0000-0000-000020480000}"/>
    <cellStyle name="Normal 15 2 2 3 4 2 2" xfId="18468" xr:uid="{00000000-0005-0000-0000-000021480000}"/>
    <cellStyle name="Normal 15 2 2 3 4 3" xfId="18469" xr:uid="{00000000-0005-0000-0000-000022480000}"/>
    <cellStyle name="Normal 15 2 2 3 5" xfId="18470" xr:uid="{00000000-0005-0000-0000-000023480000}"/>
    <cellStyle name="Normal 15 2 2 3 5 2" xfId="18471" xr:uid="{00000000-0005-0000-0000-000024480000}"/>
    <cellStyle name="Normal 15 2 2 3 6" xfId="18472" xr:uid="{00000000-0005-0000-0000-000025480000}"/>
    <cellStyle name="Normal 15 2 2 3 6 2" xfId="18473" xr:uid="{00000000-0005-0000-0000-000026480000}"/>
    <cellStyle name="Normal 15 2 2 3 7" xfId="18474" xr:uid="{00000000-0005-0000-0000-000027480000}"/>
    <cellStyle name="Normal 15 2 2 4" xfId="18475" xr:uid="{00000000-0005-0000-0000-000028480000}"/>
    <cellStyle name="Normal 15 2 2 4 2" xfId="18476" xr:uid="{00000000-0005-0000-0000-000029480000}"/>
    <cellStyle name="Normal 15 2 2 4 2 2" xfId="18477" xr:uid="{00000000-0005-0000-0000-00002A480000}"/>
    <cellStyle name="Normal 15 2 2 4 2 2 2" xfId="18478" xr:uid="{00000000-0005-0000-0000-00002B480000}"/>
    <cellStyle name="Normal 15 2 2 4 2 2 2 2" xfId="18479" xr:uid="{00000000-0005-0000-0000-00002C480000}"/>
    <cellStyle name="Normal 15 2 2 4 2 2 3" xfId="18480" xr:uid="{00000000-0005-0000-0000-00002D480000}"/>
    <cellStyle name="Normal 15 2 2 4 2 3" xfId="18481" xr:uid="{00000000-0005-0000-0000-00002E480000}"/>
    <cellStyle name="Normal 15 2 2 4 2 3 2" xfId="18482" xr:uid="{00000000-0005-0000-0000-00002F480000}"/>
    <cellStyle name="Normal 15 2 2 4 2 3 2 2" xfId="18483" xr:uid="{00000000-0005-0000-0000-000030480000}"/>
    <cellStyle name="Normal 15 2 2 4 2 3 3" xfId="18484" xr:uid="{00000000-0005-0000-0000-000031480000}"/>
    <cellStyle name="Normal 15 2 2 4 2 4" xfId="18485" xr:uid="{00000000-0005-0000-0000-000032480000}"/>
    <cellStyle name="Normal 15 2 2 4 2 4 2" xfId="18486" xr:uid="{00000000-0005-0000-0000-000033480000}"/>
    <cellStyle name="Normal 15 2 2 4 2 5" xfId="18487" xr:uid="{00000000-0005-0000-0000-000034480000}"/>
    <cellStyle name="Normal 15 2 2 4 3" xfId="18488" xr:uid="{00000000-0005-0000-0000-000035480000}"/>
    <cellStyle name="Normal 15 2 2 4 3 2" xfId="18489" xr:uid="{00000000-0005-0000-0000-000036480000}"/>
    <cellStyle name="Normal 15 2 2 4 3 2 2" xfId="18490" xr:uid="{00000000-0005-0000-0000-000037480000}"/>
    <cellStyle name="Normal 15 2 2 4 3 3" xfId="18491" xr:uid="{00000000-0005-0000-0000-000038480000}"/>
    <cellStyle name="Normal 15 2 2 4 4" xfId="18492" xr:uid="{00000000-0005-0000-0000-000039480000}"/>
    <cellStyle name="Normal 15 2 2 4 4 2" xfId="18493" xr:uid="{00000000-0005-0000-0000-00003A480000}"/>
    <cellStyle name="Normal 15 2 2 4 4 2 2" xfId="18494" xr:uid="{00000000-0005-0000-0000-00003B480000}"/>
    <cellStyle name="Normal 15 2 2 4 4 3" xfId="18495" xr:uid="{00000000-0005-0000-0000-00003C480000}"/>
    <cellStyle name="Normal 15 2 2 4 5" xfId="18496" xr:uid="{00000000-0005-0000-0000-00003D480000}"/>
    <cellStyle name="Normal 15 2 2 4 5 2" xfId="18497" xr:uid="{00000000-0005-0000-0000-00003E480000}"/>
    <cellStyle name="Normal 15 2 2 4 6" xfId="18498" xr:uid="{00000000-0005-0000-0000-00003F480000}"/>
    <cellStyle name="Normal 15 2 2 4 6 2" xfId="18499" xr:uid="{00000000-0005-0000-0000-000040480000}"/>
    <cellStyle name="Normal 15 2 2 4 7" xfId="18500" xr:uid="{00000000-0005-0000-0000-000041480000}"/>
    <cellStyle name="Normal 15 2 2 5" xfId="18501" xr:uid="{00000000-0005-0000-0000-000042480000}"/>
    <cellStyle name="Normal 15 2 2 5 2" xfId="18502" xr:uid="{00000000-0005-0000-0000-000043480000}"/>
    <cellStyle name="Normal 15 2 2 5 2 2" xfId="18503" xr:uid="{00000000-0005-0000-0000-000044480000}"/>
    <cellStyle name="Normal 15 2 2 5 2 2 2" xfId="18504" xr:uid="{00000000-0005-0000-0000-000045480000}"/>
    <cellStyle name="Normal 15 2 2 5 2 3" xfId="18505" xr:uid="{00000000-0005-0000-0000-000046480000}"/>
    <cellStyle name="Normal 15 2 2 5 3" xfId="18506" xr:uid="{00000000-0005-0000-0000-000047480000}"/>
    <cellStyle name="Normal 15 2 2 5 3 2" xfId="18507" xr:uid="{00000000-0005-0000-0000-000048480000}"/>
    <cellStyle name="Normal 15 2 2 5 3 2 2" xfId="18508" xr:uid="{00000000-0005-0000-0000-000049480000}"/>
    <cellStyle name="Normal 15 2 2 5 3 3" xfId="18509" xr:uid="{00000000-0005-0000-0000-00004A480000}"/>
    <cellStyle name="Normal 15 2 2 5 4" xfId="18510" xr:uid="{00000000-0005-0000-0000-00004B480000}"/>
    <cellStyle name="Normal 15 2 2 5 4 2" xfId="18511" xr:uid="{00000000-0005-0000-0000-00004C480000}"/>
    <cellStyle name="Normal 15 2 2 5 5" xfId="18512" xr:uid="{00000000-0005-0000-0000-00004D480000}"/>
    <cellStyle name="Normal 15 2 2 6" xfId="18513" xr:uid="{00000000-0005-0000-0000-00004E480000}"/>
    <cellStyle name="Normal 15 2 2 6 2" xfId="18514" xr:uid="{00000000-0005-0000-0000-00004F480000}"/>
    <cellStyle name="Normal 15 2 2 6 2 2" xfId="18515" xr:uid="{00000000-0005-0000-0000-000050480000}"/>
    <cellStyle name="Normal 15 2 2 6 2 2 2" xfId="18516" xr:uid="{00000000-0005-0000-0000-000051480000}"/>
    <cellStyle name="Normal 15 2 2 6 2 3" xfId="18517" xr:uid="{00000000-0005-0000-0000-000052480000}"/>
    <cellStyle name="Normal 15 2 2 6 3" xfId="18518" xr:uid="{00000000-0005-0000-0000-000053480000}"/>
    <cellStyle name="Normal 15 2 2 6 3 2" xfId="18519" xr:uid="{00000000-0005-0000-0000-000054480000}"/>
    <cellStyle name="Normal 15 2 2 6 4" xfId="18520" xr:uid="{00000000-0005-0000-0000-000055480000}"/>
    <cellStyle name="Normal 15 2 2 7" xfId="18521" xr:uid="{00000000-0005-0000-0000-000056480000}"/>
    <cellStyle name="Normal 15 2 2 7 2" xfId="18522" xr:uid="{00000000-0005-0000-0000-000057480000}"/>
    <cellStyle name="Normal 15 2 2 7 2 2" xfId="18523" xr:uid="{00000000-0005-0000-0000-000058480000}"/>
    <cellStyle name="Normal 15 2 2 7 3" xfId="18524" xr:uid="{00000000-0005-0000-0000-000059480000}"/>
    <cellStyle name="Normal 15 2 2 8" xfId="18525" xr:uid="{00000000-0005-0000-0000-00005A480000}"/>
    <cellStyle name="Normal 15 2 2 8 2" xfId="18526" xr:uid="{00000000-0005-0000-0000-00005B480000}"/>
    <cellStyle name="Normal 15 2 2 8 2 2" xfId="18527" xr:uid="{00000000-0005-0000-0000-00005C480000}"/>
    <cellStyle name="Normal 15 2 2 8 3" xfId="18528" xr:uid="{00000000-0005-0000-0000-00005D480000}"/>
    <cellStyle name="Normal 15 2 2 9" xfId="18529" xr:uid="{00000000-0005-0000-0000-00005E480000}"/>
    <cellStyle name="Normal 15 2 2 9 2" xfId="18530" xr:uid="{00000000-0005-0000-0000-00005F480000}"/>
    <cellStyle name="Normal 15 2 3" xfId="18531" xr:uid="{00000000-0005-0000-0000-000060480000}"/>
    <cellStyle name="Normal 15 2 3 2" xfId="18532" xr:uid="{00000000-0005-0000-0000-000061480000}"/>
    <cellStyle name="Normal 15 2 3 2 2" xfId="18533" xr:uid="{00000000-0005-0000-0000-000062480000}"/>
    <cellStyle name="Normal 15 2 3 2 2 2" xfId="18534" xr:uid="{00000000-0005-0000-0000-000063480000}"/>
    <cellStyle name="Normal 15 2 3 2 2 2 2" xfId="18535" xr:uid="{00000000-0005-0000-0000-000064480000}"/>
    <cellStyle name="Normal 15 2 3 2 2 2 2 2" xfId="18536" xr:uid="{00000000-0005-0000-0000-000065480000}"/>
    <cellStyle name="Normal 15 2 3 2 2 2 3" xfId="18537" xr:uid="{00000000-0005-0000-0000-000066480000}"/>
    <cellStyle name="Normal 15 2 3 2 2 3" xfId="18538" xr:uid="{00000000-0005-0000-0000-000067480000}"/>
    <cellStyle name="Normal 15 2 3 2 2 3 2" xfId="18539" xr:uid="{00000000-0005-0000-0000-000068480000}"/>
    <cellStyle name="Normal 15 2 3 2 2 3 2 2" xfId="18540" xr:uid="{00000000-0005-0000-0000-000069480000}"/>
    <cellStyle name="Normal 15 2 3 2 2 3 3" xfId="18541" xr:uid="{00000000-0005-0000-0000-00006A480000}"/>
    <cellStyle name="Normal 15 2 3 2 2 4" xfId="18542" xr:uid="{00000000-0005-0000-0000-00006B480000}"/>
    <cellStyle name="Normal 15 2 3 2 2 4 2" xfId="18543" xr:uid="{00000000-0005-0000-0000-00006C480000}"/>
    <cellStyle name="Normal 15 2 3 2 2 5" xfId="18544" xr:uid="{00000000-0005-0000-0000-00006D480000}"/>
    <cellStyle name="Normal 15 2 3 2 3" xfId="18545" xr:uid="{00000000-0005-0000-0000-00006E480000}"/>
    <cellStyle name="Normal 15 2 3 2 3 2" xfId="18546" xr:uid="{00000000-0005-0000-0000-00006F480000}"/>
    <cellStyle name="Normal 15 2 3 2 3 2 2" xfId="18547" xr:uid="{00000000-0005-0000-0000-000070480000}"/>
    <cellStyle name="Normal 15 2 3 2 3 3" xfId="18548" xr:uid="{00000000-0005-0000-0000-000071480000}"/>
    <cellStyle name="Normal 15 2 3 2 4" xfId="18549" xr:uid="{00000000-0005-0000-0000-000072480000}"/>
    <cellStyle name="Normal 15 2 3 2 4 2" xfId="18550" xr:uid="{00000000-0005-0000-0000-000073480000}"/>
    <cellStyle name="Normal 15 2 3 2 4 2 2" xfId="18551" xr:uid="{00000000-0005-0000-0000-000074480000}"/>
    <cellStyle name="Normal 15 2 3 2 4 3" xfId="18552" xr:uid="{00000000-0005-0000-0000-000075480000}"/>
    <cellStyle name="Normal 15 2 3 2 5" xfId="18553" xr:uid="{00000000-0005-0000-0000-000076480000}"/>
    <cellStyle name="Normal 15 2 3 2 5 2" xfId="18554" xr:uid="{00000000-0005-0000-0000-000077480000}"/>
    <cellStyle name="Normal 15 2 3 2 6" xfId="18555" xr:uid="{00000000-0005-0000-0000-000078480000}"/>
    <cellStyle name="Normal 15 2 3 2 6 2" xfId="18556" xr:uid="{00000000-0005-0000-0000-000079480000}"/>
    <cellStyle name="Normal 15 2 3 2 7" xfId="18557" xr:uid="{00000000-0005-0000-0000-00007A480000}"/>
    <cellStyle name="Normal 15 2 3 3" xfId="18558" xr:uid="{00000000-0005-0000-0000-00007B480000}"/>
    <cellStyle name="Normal 15 2 3 3 2" xfId="18559" xr:uid="{00000000-0005-0000-0000-00007C480000}"/>
    <cellStyle name="Normal 15 2 3 3 2 2" xfId="18560" xr:uid="{00000000-0005-0000-0000-00007D480000}"/>
    <cellStyle name="Normal 15 2 3 3 2 2 2" xfId="18561" xr:uid="{00000000-0005-0000-0000-00007E480000}"/>
    <cellStyle name="Normal 15 2 3 3 2 3" xfId="18562" xr:uid="{00000000-0005-0000-0000-00007F480000}"/>
    <cellStyle name="Normal 15 2 3 3 3" xfId="18563" xr:uid="{00000000-0005-0000-0000-000080480000}"/>
    <cellStyle name="Normal 15 2 3 3 3 2" xfId="18564" xr:uid="{00000000-0005-0000-0000-000081480000}"/>
    <cellStyle name="Normal 15 2 3 3 3 2 2" xfId="18565" xr:uid="{00000000-0005-0000-0000-000082480000}"/>
    <cellStyle name="Normal 15 2 3 3 3 3" xfId="18566" xr:uid="{00000000-0005-0000-0000-000083480000}"/>
    <cellStyle name="Normal 15 2 3 3 4" xfId="18567" xr:uid="{00000000-0005-0000-0000-000084480000}"/>
    <cellStyle name="Normal 15 2 3 3 4 2" xfId="18568" xr:uid="{00000000-0005-0000-0000-000085480000}"/>
    <cellStyle name="Normal 15 2 3 3 5" xfId="18569" xr:uid="{00000000-0005-0000-0000-000086480000}"/>
    <cellStyle name="Normal 15 2 3 4" xfId="18570" xr:uid="{00000000-0005-0000-0000-000087480000}"/>
    <cellStyle name="Normal 15 2 3 4 2" xfId="18571" xr:uid="{00000000-0005-0000-0000-000088480000}"/>
    <cellStyle name="Normal 15 2 3 4 2 2" xfId="18572" xr:uid="{00000000-0005-0000-0000-000089480000}"/>
    <cellStyle name="Normal 15 2 3 4 3" xfId="18573" xr:uid="{00000000-0005-0000-0000-00008A480000}"/>
    <cellStyle name="Normal 15 2 3 5" xfId="18574" xr:uid="{00000000-0005-0000-0000-00008B480000}"/>
    <cellStyle name="Normal 15 2 3 5 2" xfId="18575" xr:uid="{00000000-0005-0000-0000-00008C480000}"/>
    <cellStyle name="Normal 15 2 3 5 2 2" xfId="18576" xr:uid="{00000000-0005-0000-0000-00008D480000}"/>
    <cellStyle name="Normal 15 2 3 5 3" xfId="18577" xr:uid="{00000000-0005-0000-0000-00008E480000}"/>
    <cellStyle name="Normal 15 2 3 6" xfId="18578" xr:uid="{00000000-0005-0000-0000-00008F480000}"/>
    <cellStyle name="Normal 15 2 3 6 2" xfId="18579" xr:uid="{00000000-0005-0000-0000-000090480000}"/>
    <cellStyle name="Normal 15 2 3 7" xfId="18580" xr:uid="{00000000-0005-0000-0000-000091480000}"/>
    <cellStyle name="Normal 15 2 3 7 2" xfId="18581" xr:uid="{00000000-0005-0000-0000-000092480000}"/>
    <cellStyle name="Normal 15 2 3 8" xfId="18582" xr:uid="{00000000-0005-0000-0000-000093480000}"/>
    <cellStyle name="Normal 15 2 4" xfId="18583" xr:uid="{00000000-0005-0000-0000-000094480000}"/>
    <cellStyle name="Normal 15 2 4 2" xfId="18584" xr:uid="{00000000-0005-0000-0000-000095480000}"/>
    <cellStyle name="Normal 15 2 4 2 2" xfId="18585" xr:uid="{00000000-0005-0000-0000-000096480000}"/>
    <cellStyle name="Normal 15 2 4 2 2 2" xfId="18586" xr:uid="{00000000-0005-0000-0000-000097480000}"/>
    <cellStyle name="Normal 15 2 4 2 2 2 2" xfId="18587" xr:uid="{00000000-0005-0000-0000-000098480000}"/>
    <cellStyle name="Normal 15 2 4 2 2 3" xfId="18588" xr:uid="{00000000-0005-0000-0000-000099480000}"/>
    <cellStyle name="Normal 15 2 4 2 3" xfId="18589" xr:uid="{00000000-0005-0000-0000-00009A480000}"/>
    <cellStyle name="Normal 15 2 4 2 3 2" xfId="18590" xr:uid="{00000000-0005-0000-0000-00009B480000}"/>
    <cellStyle name="Normal 15 2 4 2 3 2 2" xfId="18591" xr:uid="{00000000-0005-0000-0000-00009C480000}"/>
    <cellStyle name="Normal 15 2 4 2 3 3" xfId="18592" xr:uid="{00000000-0005-0000-0000-00009D480000}"/>
    <cellStyle name="Normal 15 2 4 2 4" xfId="18593" xr:uid="{00000000-0005-0000-0000-00009E480000}"/>
    <cellStyle name="Normal 15 2 4 2 4 2" xfId="18594" xr:uid="{00000000-0005-0000-0000-00009F480000}"/>
    <cellStyle name="Normal 15 2 4 2 5" xfId="18595" xr:uid="{00000000-0005-0000-0000-0000A0480000}"/>
    <cellStyle name="Normal 15 2 4 3" xfId="18596" xr:uid="{00000000-0005-0000-0000-0000A1480000}"/>
    <cellStyle name="Normal 15 2 4 3 2" xfId="18597" xr:uid="{00000000-0005-0000-0000-0000A2480000}"/>
    <cellStyle name="Normal 15 2 4 3 2 2" xfId="18598" xr:uid="{00000000-0005-0000-0000-0000A3480000}"/>
    <cellStyle name="Normal 15 2 4 3 3" xfId="18599" xr:uid="{00000000-0005-0000-0000-0000A4480000}"/>
    <cellStyle name="Normal 15 2 4 4" xfId="18600" xr:uid="{00000000-0005-0000-0000-0000A5480000}"/>
    <cellStyle name="Normal 15 2 4 4 2" xfId="18601" xr:uid="{00000000-0005-0000-0000-0000A6480000}"/>
    <cellStyle name="Normal 15 2 4 4 2 2" xfId="18602" xr:uid="{00000000-0005-0000-0000-0000A7480000}"/>
    <cellStyle name="Normal 15 2 4 4 3" xfId="18603" xr:uid="{00000000-0005-0000-0000-0000A8480000}"/>
    <cellStyle name="Normal 15 2 4 5" xfId="18604" xr:uid="{00000000-0005-0000-0000-0000A9480000}"/>
    <cellStyle name="Normal 15 2 4 5 2" xfId="18605" xr:uid="{00000000-0005-0000-0000-0000AA480000}"/>
    <cellStyle name="Normal 15 2 4 6" xfId="18606" xr:uid="{00000000-0005-0000-0000-0000AB480000}"/>
    <cellStyle name="Normal 15 2 4 6 2" xfId="18607" xr:uid="{00000000-0005-0000-0000-0000AC480000}"/>
    <cellStyle name="Normal 15 2 4 7" xfId="18608" xr:uid="{00000000-0005-0000-0000-0000AD480000}"/>
    <cellStyle name="Normal 15 2 5" xfId="18609" xr:uid="{00000000-0005-0000-0000-0000AE480000}"/>
    <cellStyle name="Normal 15 2 5 2" xfId="18610" xr:uid="{00000000-0005-0000-0000-0000AF480000}"/>
    <cellStyle name="Normal 15 2 5 2 2" xfId="18611" xr:uid="{00000000-0005-0000-0000-0000B0480000}"/>
    <cellStyle name="Normal 15 2 5 2 2 2" xfId="18612" xr:uid="{00000000-0005-0000-0000-0000B1480000}"/>
    <cellStyle name="Normal 15 2 5 2 2 2 2" xfId="18613" xr:uid="{00000000-0005-0000-0000-0000B2480000}"/>
    <cellStyle name="Normal 15 2 5 2 2 3" xfId="18614" xr:uid="{00000000-0005-0000-0000-0000B3480000}"/>
    <cellStyle name="Normal 15 2 5 2 3" xfId="18615" xr:uid="{00000000-0005-0000-0000-0000B4480000}"/>
    <cellStyle name="Normal 15 2 5 2 3 2" xfId="18616" xr:uid="{00000000-0005-0000-0000-0000B5480000}"/>
    <cellStyle name="Normal 15 2 5 2 3 2 2" xfId="18617" xr:uid="{00000000-0005-0000-0000-0000B6480000}"/>
    <cellStyle name="Normal 15 2 5 2 3 3" xfId="18618" xr:uid="{00000000-0005-0000-0000-0000B7480000}"/>
    <cellStyle name="Normal 15 2 5 2 4" xfId="18619" xr:uid="{00000000-0005-0000-0000-0000B8480000}"/>
    <cellStyle name="Normal 15 2 5 2 4 2" xfId="18620" xr:uid="{00000000-0005-0000-0000-0000B9480000}"/>
    <cellStyle name="Normal 15 2 5 2 5" xfId="18621" xr:uid="{00000000-0005-0000-0000-0000BA480000}"/>
    <cellStyle name="Normal 15 2 5 3" xfId="18622" xr:uid="{00000000-0005-0000-0000-0000BB480000}"/>
    <cellStyle name="Normal 15 2 5 3 2" xfId="18623" xr:uid="{00000000-0005-0000-0000-0000BC480000}"/>
    <cellStyle name="Normal 15 2 5 3 2 2" xfId="18624" xr:uid="{00000000-0005-0000-0000-0000BD480000}"/>
    <cellStyle name="Normal 15 2 5 3 3" xfId="18625" xr:uid="{00000000-0005-0000-0000-0000BE480000}"/>
    <cellStyle name="Normal 15 2 5 4" xfId="18626" xr:uid="{00000000-0005-0000-0000-0000BF480000}"/>
    <cellStyle name="Normal 15 2 5 4 2" xfId="18627" xr:uid="{00000000-0005-0000-0000-0000C0480000}"/>
    <cellStyle name="Normal 15 2 5 4 2 2" xfId="18628" xr:uid="{00000000-0005-0000-0000-0000C1480000}"/>
    <cellStyle name="Normal 15 2 5 4 3" xfId="18629" xr:uid="{00000000-0005-0000-0000-0000C2480000}"/>
    <cellStyle name="Normal 15 2 5 5" xfId="18630" xr:uid="{00000000-0005-0000-0000-0000C3480000}"/>
    <cellStyle name="Normal 15 2 5 5 2" xfId="18631" xr:uid="{00000000-0005-0000-0000-0000C4480000}"/>
    <cellStyle name="Normal 15 2 5 6" xfId="18632" xr:uid="{00000000-0005-0000-0000-0000C5480000}"/>
    <cellStyle name="Normal 15 2 5 6 2" xfId="18633" xr:uid="{00000000-0005-0000-0000-0000C6480000}"/>
    <cellStyle name="Normal 15 2 5 7" xfId="18634" xr:uid="{00000000-0005-0000-0000-0000C7480000}"/>
    <cellStyle name="Normal 15 2 6" xfId="18635" xr:uid="{00000000-0005-0000-0000-0000C8480000}"/>
    <cellStyle name="Normal 15 2 6 2" xfId="18636" xr:uid="{00000000-0005-0000-0000-0000C9480000}"/>
    <cellStyle name="Normal 15 2 6 2 2" xfId="18637" xr:uid="{00000000-0005-0000-0000-0000CA480000}"/>
    <cellStyle name="Normal 15 2 6 2 2 2" xfId="18638" xr:uid="{00000000-0005-0000-0000-0000CB480000}"/>
    <cellStyle name="Normal 15 2 6 2 3" xfId="18639" xr:uid="{00000000-0005-0000-0000-0000CC480000}"/>
    <cellStyle name="Normal 15 2 6 3" xfId="18640" xr:uid="{00000000-0005-0000-0000-0000CD480000}"/>
    <cellStyle name="Normal 15 2 6 3 2" xfId="18641" xr:uid="{00000000-0005-0000-0000-0000CE480000}"/>
    <cellStyle name="Normal 15 2 6 3 2 2" xfId="18642" xr:uid="{00000000-0005-0000-0000-0000CF480000}"/>
    <cellStyle name="Normal 15 2 6 3 3" xfId="18643" xr:uid="{00000000-0005-0000-0000-0000D0480000}"/>
    <cellStyle name="Normal 15 2 6 4" xfId="18644" xr:uid="{00000000-0005-0000-0000-0000D1480000}"/>
    <cellStyle name="Normal 15 2 6 4 2" xfId="18645" xr:uid="{00000000-0005-0000-0000-0000D2480000}"/>
    <cellStyle name="Normal 15 2 6 5" xfId="18646" xr:uid="{00000000-0005-0000-0000-0000D3480000}"/>
    <cellStyle name="Normal 15 2 7" xfId="18647" xr:uid="{00000000-0005-0000-0000-0000D4480000}"/>
    <cellStyle name="Normal 15 2 7 2" xfId="18648" xr:uid="{00000000-0005-0000-0000-0000D5480000}"/>
    <cellStyle name="Normal 15 2 7 2 2" xfId="18649" xr:uid="{00000000-0005-0000-0000-0000D6480000}"/>
    <cellStyle name="Normal 15 2 7 2 2 2" xfId="18650" xr:uid="{00000000-0005-0000-0000-0000D7480000}"/>
    <cellStyle name="Normal 15 2 7 2 3" xfId="18651" xr:uid="{00000000-0005-0000-0000-0000D8480000}"/>
    <cellStyle name="Normal 15 2 7 3" xfId="18652" xr:uid="{00000000-0005-0000-0000-0000D9480000}"/>
    <cellStyle name="Normal 15 2 7 3 2" xfId="18653" xr:uid="{00000000-0005-0000-0000-0000DA480000}"/>
    <cellStyle name="Normal 15 2 7 4" xfId="18654" xr:uid="{00000000-0005-0000-0000-0000DB480000}"/>
    <cellStyle name="Normal 15 2 8" xfId="18655" xr:uid="{00000000-0005-0000-0000-0000DC480000}"/>
    <cellStyle name="Normal 15 2 8 2" xfId="18656" xr:uid="{00000000-0005-0000-0000-0000DD480000}"/>
    <cellStyle name="Normal 15 2 8 2 2" xfId="18657" xr:uid="{00000000-0005-0000-0000-0000DE480000}"/>
    <cellStyle name="Normal 15 2 8 3" xfId="18658" xr:uid="{00000000-0005-0000-0000-0000DF480000}"/>
    <cellStyle name="Normal 15 2 9" xfId="18659" xr:uid="{00000000-0005-0000-0000-0000E0480000}"/>
    <cellStyle name="Normal 15 2 9 2" xfId="18660" xr:uid="{00000000-0005-0000-0000-0000E1480000}"/>
    <cellStyle name="Normal 15 2 9 2 2" xfId="18661" xr:uid="{00000000-0005-0000-0000-0000E2480000}"/>
    <cellStyle name="Normal 15 2 9 3" xfId="18662" xr:uid="{00000000-0005-0000-0000-0000E3480000}"/>
    <cellStyle name="Normal 15 3" xfId="18663" xr:uid="{00000000-0005-0000-0000-0000E4480000}"/>
    <cellStyle name="Normal 15 3 10" xfId="18664" xr:uid="{00000000-0005-0000-0000-0000E5480000}"/>
    <cellStyle name="Normal 15 3 10 2" xfId="18665" xr:uid="{00000000-0005-0000-0000-0000E6480000}"/>
    <cellStyle name="Normal 15 3 11" xfId="18666" xr:uid="{00000000-0005-0000-0000-0000E7480000}"/>
    <cellStyle name="Normal 15 3 2" xfId="18667" xr:uid="{00000000-0005-0000-0000-0000E8480000}"/>
    <cellStyle name="Normal 15 3 2 2" xfId="18668" xr:uid="{00000000-0005-0000-0000-0000E9480000}"/>
    <cellStyle name="Normal 15 3 2 2 2" xfId="18669" xr:uid="{00000000-0005-0000-0000-0000EA480000}"/>
    <cellStyle name="Normal 15 3 2 2 2 2" xfId="18670" xr:uid="{00000000-0005-0000-0000-0000EB480000}"/>
    <cellStyle name="Normal 15 3 2 2 2 2 2" xfId="18671" xr:uid="{00000000-0005-0000-0000-0000EC480000}"/>
    <cellStyle name="Normal 15 3 2 2 2 2 2 2" xfId="18672" xr:uid="{00000000-0005-0000-0000-0000ED480000}"/>
    <cellStyle name="Normal 15 3 2 2 2 2 3" xfId="18673" xr:uid="{00000000-0005-0000-0000-0000EE480000}"/>
    <cellStyle name="Normal 15 3 2 2 2 3" xfId="18674" xr:uid="{00000000-0005-0000-0000-0000EF480000}"/>
    <cellStyle name="Normal 15 3 2 2 2 3 2" xfId="18675" xr:uid="{00000000-0005-0000-0000-0000F0480000}"/>
    <cellStyle name="Normal 15 3 2 2 2 3 2 2" xfId="18676" xr:uid="{00000000-0005-0000-0000-0000F1480000}"/>
    <cellStyle name="Normal 15 3 2 2 2 3 3" xfId="18677" xr:uid="{00000000-0005-0000-0000-0000F2480000}"/>
    <cellStyle name="Normal 15 3 2 2 2 4" xfId="18678" xr:uid="{00000000-0005-0000-0000-0000F3480000}"/>
    <cellStyle name="Normal 15 3 2 2 2 4 2" xfId="18679" xr:uid="{00000000-0005-0000-0000-0000F4480000}"/>
    <cellStyle name="Normal 15 3 2 2 2 5" xfId="18680" xr:uid="{00000000-0005-0000-0000-0000F5480000}"/>
    <cellStyle name="Normal 15 3 2 2 3" xfId="18681" xr:uid="{00000000-0005-0000-0000-0000F6480000}"/>
    <cellStyle name="Normal 15 3 2 2 3 2" xfId="18682" xr:uid="{00000000-0005-0000-0000-0000F7480000}"/>
    <cellStyle name="Normal 15 3 2 2 3 2 2" xfId="18683" xr:uid="{00000000-0005-0000-0000-0000F8480000}"/>
    <cellStyle name="Normal 15 3 2 2 3 3" xfId="18684" xr:uid="{00000000-0005-0000-0000-0000F9480000}"/>
    <cellStyle name="Normal 15 3 2 2 4" xfId="18685" xr:uid="{00000000-0005-0000-0000-0000FA480000}"/>
    <cellStyle name="Normal 15 3 2 2 4 2" xfId="18686" xr:uid="{00000000-0005-0000-0000-0000FB480000}"/>
    <cellStyle name="Normal 15 3 2 2 4 2 2" xfId="18687" xr:uid="{00000000-0005-0000-0000-0000FC480000}"/>
    <cellStyle name="Normal 15 3 2 2 4 3" xfId="18688" xr:uid="{00000000-0005-0000-0000-0000FD480000}"/>
    <cellStyle name="Normal 15 3 2 2 5" xfId="18689" xr:uid="{00000000-0005-0000-0000-0000FE480000}"/>
    <cellStyle name="Normal 15 3 2 2 5 2" xfId="18690" xr:uid="{00000000-0005-0000-0000-0000FF480000}"/>
    <cellStyle name="Normal 15 3 2 2 6" xfId="18691" xr:uid="{00000000-0005-0000-0000-000000490000}"/>
    <cellStyle name="Normal 15 3 2 2 6 2" xfId="18692" xr:uid="{00000000-0005-0000-0000-000001490000}"/>
    <cellStyle name="Normal 15 3 2 2 7" xfId="18693" xr:uid="{00000000-0005-0000-0000-000002490000}"/>
    <cellStyle name="Normal 15 3 2 3" xfId="18694" xr:uid="{00000000-0005-0000-0000-000003490000}"/>
    <cellStyle name="Normal 15 3 2 3 2" xfId="18695" xr:uid="{00000000-0005-0000-0000-000004490000}"/>
    <cellStyle name="Normal 15 3 2 3 2 2" xfId="18696" xr:uid="{00000000-0005-0000-0000-000005490000}"/>
    <cellStyle name="Normal 15 3 2 3 2 2 2" xfId="18697" xr:uid="{00000000-0005-0000-0000-000006490000}"/>
    <cellStyle name="Normal 15 3 2 3 2 3" xfId="18698" xr:uid="{00000000-0005-0000-0000-000007490000}"/>
    <cellStyle name="Normal 15 3 2 3 3" xfId="18699" xr:uid="{00000000-0005-0000-0000-000008490000}"/>
    <cellStyle name="Normal 15 3 2 3 3 2" xfId="18700" xr:uid="{00000000-0005-0000-0000-000009490000}"/>
    <cellStyle name="Normal 15 3 2 3 3 2 2" xfId="18701" xr:uid="{00000000-0005-0000-0000-00000A490000}"/>
    <cellStyle name="Normal 15 3 2 3 3 3" xfId="18702" xr:uid="{00000000-0005-0000-0000-00000B490000}"/>
    <cellStyle name="Normal 15 3 2 3 4" xfId="18703" xr:uid="{00000000-0005-0000-0000-00000C490000}"/>
    <cellStyle name="Normal 15 3 2 3 4 2" xfId="18704" xr:uid="{00000000-0005-0000-0000-00000D490000}"/>
    <cellStyle name="Normal 15 3 2 3 5" xfId="18705" xr:uid="{00000000-0005-0000-0000-00000E490000}"/>
    <cellStyle name="Normal 15 3 2 4" xfId="18706" xr:uid="{00000000-0005-0000-0000-00000F490000}"/>
    <cellStyle name="Normal 15 3 2 4 2" xfId="18707" xr:uid="{00000000-0005-0000-0000-000010490000}"/>
    <cellStyle name="Normal 15 3 2 4 2 2" xfId="18708" xr:uid="{00000000-0005-0000-0000-000011490000}"/>
    <cellStyle name="Normal 15 3 2 4 3" xfId="18709" xr:uid="{00000000-0005-0000-0000-000012490000}"/>
    <cellStyle name="Normal 15 3 2 5" xfId="18710" xr:uid="{00000000-0005-0000-0000-000013490000}"/>
    <cellStyle name="Normal 15 3 2 5 2" xfId="18711" xr:uid="{00000000-0005-0000-0000-000014490000}"/>
    <cellStyle name="Normal 15 3 2 5 2 2" xfId="18712" xr:uid="{00000000-0005-0000-0000-000015490000}"/>
    <cellStyle name="Normal 15 3 2 5 3" xfId="18713" xr:uid="{00000000-0005-0000-0000-000016490000}"/>
    <cellStyle name="Normal 15 3 2 6" xfId="18714" xr:uid="{00000000-0005-0000-0000-000017490000}"/>
    <cellStyle name="Normal 15 3 2 6 2" xfId="18715" xr:uid="{00000000-0005-0000-0000-000018490000}"/>
    <cellStyle name="Normal 15 3 2 7" xfId="18716" xr:uid="{00000000-0005-0000-0000-000019490000}"/>
    <cellStyle name="Normal 15 3 2 7 2" xfId="18717" xr:uid="{00000000-0005-0000-0000-00001A490000}"/>
    <cellStyle name="Normal 15 3 2 8" xfId="18718" xr:uid="{00000000-0005-0000-0000-00001B490000}"/>
    <cellStyle name="Normal 15 3 3" xfId="18719" xr:uid="{00000000-0005-0000-0000-00001C490000}"/>
    <cellStyle name="Normal 15 3 3 2" xfId="18720" xr:uid="{00000000-0005-0000-0000-00001D490000}"/>
    <cellStyle name="Normal 15 3 3 2 2" xfId="18721" xr:uid="{00000000-0005-0000-0000-00001E490000}"/>
    <cellStyle name="Normal 15 3 3 2 2 2" xfId="18722" xr:uid="{00000000-0005-0000-0000-00001F490000}"/>
    <cellStyle name="Normal 15 3 3 2 2 2 2" xfId="18723" xr:uid="{00000000-0005-0000-0000-000020490000}"/>
    <cellStyle name="Normal 15 3 3 2 2 3" xfId="18724" xr:uid="{00000000-0005-0000-0000-000021490000}"/>
    <cellStyle name="Normal 15 3 3 2 3" xfId="18725" xr:uid="{00000000-0005-0000-0000-000022490000}"/>
    <cellStyle name="Normal 15 3 3 2 3 2" xfId="18726" xr:uid="{00000000-0005-0000-0000-000023490000}"/>
    <cellStyle name="Normal 15 3 3 2 3 2 2" xfId="18727" xr:uid="{00000000-0005-0000-0000-000024490000}"/>
    <cellStyle name="Normal 15 3 3 2 3 3" xfId="18728" xr:uid="{00000000-0005-0000-0000-000025490000}"/>
    <cellStyle name="Normal 15 3 3 2 4" xfId="18729" xr:uid="{00000000-0005-0000-0000-000026490000}"/>
    <cellStyle name="Normal 15 3 3 2 4 2" xfId="18730" xr:uid="{00000000-0005-0000-0000-000027490000}"/>
    <cellStyle name="Normal 15 3 3 2 5" xfId="18731" xr:uid="{00000000-0005-0000-0000-000028490000}"/>
    <cellStyle name="Normal 15 3 3 3" xfId="18732" xr:uid="{00000000-0005-0000-0000-000029490000}"/>
    <cellStyle name="Normal 15 3 3 3 2" xfId="18733" xr:uid="{00000000-0005-0000-0000-00002A490000}"/>
    <cellStyle name="Normal 15 3 3 3 2 2" xfId="18734" xr:uid="{00000000-0005-0000-0000-00002B490000}"/>
    <cellStyle name="Normal 15 3 3 3 3" xfId="18735" xr:uid="{00000000-0005-0000-0000-00002C490000}"/>
    <cellStyle name="Normal 15 3 3 4" xfId="18736" xr:uid="{00000000-0005-0000-0000-00002D490000}"/>
    <cellStyle name="Normal 15 3 3 4 2" xfId="18737" xr:uid="{00000000-0005-0000-0000-00002E490000}"/>
    <cellStyle name="Normal 15 3 3 4 2 2" xfId="18738" xr:uid="{00000000-0005-0000-0000-00002F490000}"/>
    <cellStyle name="Normal 15 3 3 4 3" xfId="18739" xr:uid="{00000000-0005-0000-0000-000030490000}"/>
    <cellStyle name="Normal 15 3 3 5" xfId="18740" xr:uid="{00000000-0005-0000-0000-000031490000}"/>
    <cellStyle name="Normal 15 3 3 5 2" xfId="18741" xr:uid="{00000000-0005-0000-0000-000032490000}"/>
    <cellStyle name="Normal 15 3 3 6" xfId="18742" xr:uid="{00000000-0005-0000-0000-000033490000}"/>
    <cellStyle name="Normal 15 3 3 6 2" xfId="18743" xr:uid="{00000000-0005-0000-0000-000034490000}"/>
    <cellStyle name="Normal 15 3 3 7" xfId="18744" xr:uid="{00000000-0005-0000-0000-000035490000}"/>
    <cellStyle name="Normal 15 3 4" xfId="18745" xr:uid="{00000000-0005-0000-0000-000036490000}"/>
    <cellStyle name="Normal 15 3 4 2" xfId="18746" xr:uid="{00000000-0005-0000-0000-000037490000}"/>
    <cellStyle name="Normal 15 3 4 2 2" xfId="18747" xr:uid="{00000000-0005-0000-0000-000038490000}"/>
    <cellStyle name="Normal 15 3 4 2 2 2" xfId="18748" xr:uid="{00000000-0005-0000-0000-000039490000}"/>
    <cellStyle name="Normal 15 3 4 2 2 2 2" xfId="18749" xr:uid="{00000000-0005-0000-0000-00003A490000}"/>
    <cellStyle name="Normal 15 3 4 2 2 3" xfId="18750" xr:uid="{00000000-0005-0000-0000-00003B490000}"/>
    <cellStyle name="Normal 15 3 4 2 3" xfId="18751" xr:uid="{00000000-0005-0000-0000-00003C490000}"/>
    <cellStyle name="Normal 15 3 4 2 3 2" xfId="18752" xr:uid="{00000000-0005-0000-0000-00003D490000}"/>
    <cellStyle name="Normal 15 3 4 2 3 2 2" xfId="18753" xr:uid="{00000000-0005-0000-0000-00003E490000}"/>
    <cellStyle name="Normal 15 3 4 2 3 3" xfId="18754" xr:uid="{00000000-0005-0000-0000-00003F490000}"/>
    <cellStyle name="Normal 15 3 4 2 4" xfId="18755" xr:uid="{00000000-0005-0000-0000-000040490000}"/>
    <cellStyle name="Normal 15 3 4 2 4 2" xfId="18756" xr:uid="{00000000-0005-0000-0000-000041490000}"/>
    <cellStyle name="Normal 15 3 4 2 5" xfId="18757" xr:uid="{00000000-0005-0000-0000-000042490000}"/>
    <cellStyle name="Normal 15 3 4 3" xfId="18758" xr:uid="{00000000-0005-0000-0000-000043490000}"/>
    <cellStyle name="Normal 15 3 4 3 2" xfId="18759" xr:uid="{00000000-0005-0000-0000-000044490000}"/>
    <cellStyle name="Normal 15 3 4 3 2 2" xfId="18760" xr:uid="{00000000-0005-0000-0000-000045490000}"/>
    <cellStyle name="Normal 15 3 4 3 3" xfId="18761" xr:uid="{00000000-0005-0000-0000-000046490000}"/>
    <cellStyle name="Normal 15 3 4 4" xfId="18762" xr:uid="{00000000-0005-0000-0000-000047490000}"/>
    <cellStyle name="Normal 15 3 4 4 2" xfId="18763" xr:uid="{00000000-0005-0000-0000-000048490000}"/>
    <cellStyle name="Normal 15 3 4 4 2 2" xfId="18764" xr:uid="{00000000-0005-0000-0000-000049490000}"/>
    <cellStyle name="Normal 15 3 4 4 3" xfId="18765" xr:uid="{00000000-0005-0000-0000-00004A490000}"/>
    <cellStyle name="Normal 15 3 4 5" xfId="18766" xr:uid="{00000000-0005-0000-0000-00004B490000}"/>
    <cellStyle name="Normal 15 3 4 5 2" xfId="18767" xr:uid="{00000000-0005-0000-0000-00004C490000}"/>
    <cellStyle name="Normal 15 3 4 6" xfId="18768" xr:uid="{00000000-0005-0000-0000-00004D490000}"/>
    <cellStyle name="Normal 15 3 4 6 2" xfId="18769" xr:uid="{00000000-0005-0000-0000-00004E490000}"/>
    <cellStyle name="Normal 15 3 4 7" xfId="18770" xr:uid="{00000000-0005-0000-0000-00004F490000}"/>
    <cellStyle name="Normal 15 3 5" xfId="18771" xr:uid="{00000000-0005-0000-0000-000050490000}"/>
    <cellStyle name="Normal 15 3 5 2" xfId="18772" xr:uid="{00000000-0005-0000-0000-000051490000}"/>
    <cellStyle name="Normal 15 3 5 2 2" xfId="18773" xr:uid="{00000000-0005-0000-0000-000052490000}"/>
    <cellStyle name="Normal 15 3 5 2 2 2" xfId="18774" xr:uid="{00000000-0005-0000-0000-000053490000}"/>
    <cellStyle name="Normal 15 3 5 2 3" xfId="18775" xr:uid="{00000000-0005-0000-0000-000054490000}"/>
    <cellStyle name="Normal 15 3 5 3" xfId="18776" xr:uid="{00000000-0005-0000-0000-000055490000}"/>
    <cellStyle name="Normal 15 3 5 3 2" xfId="18777" xr:uid="{00000000-0005-0000-0000-000056490000}"/>
    <cellStyle name="Normal 15 3 5 3 2 2" xfId="18778" xr:uid="{00000000-0005-0000-0000-000057490000}"/>
    <cellStyle name="Normal 15 3 5 3 3" xfId="18779" xr:uid="{00000000-0005-0000-0000-000058490000}"/>
    <cellStyle name="Normal 15 3 5 4" xfId="18780" xr:uid="{00000000-0005-0000-0000-000059490000}"/>
    <cellStyle name="Normal 15 3 5 4 2" xfId="18781" xr:uid="{00000000-0005-0000-0000-00005A490000}"/>
    <cellStyle name="Normal 15 3 5 5" xfId="18782" xr:uid="{00000000-0005-0000-0000-00005B490000}"/>
    <cellStyle name="Normal 15 3 6" xfId="18783" xr:uid="{00000000-0005-0000-0000-00005C490000}"/>
    <cellStyle name="Normal 15 3 6 2" xfId="18784" xr:uid="{00000000-0005-0000-0000-00005D490000}"/>
    <cellStyle name="Normal 15 3 6 2 2" xfId="18785" xr:uid="{00000000-0005-0000-0000-00005E490000}"/>
    <cellStyle name="Normal 15 3 6 2 2 2" xfId="18786" xr:uid="{00000000-0005-0000-0000-00005F490000}"/>
    <cellStyle name="Normal 15 3 6 2 3" xfId="18787" xr:uid="{00000000-0005-0000-0000-000060490000}"/>
    <cellStyle name="Normal 15 3 6 3" xfId="18788" xr:uid="{00000000-0005-0000-0000-000061490000}"/>
    <cellStyle name="Normal 15 3 6 3 2" xfId="18789" xr:uid="{00000000-0005-0000-0000-000062490000}"/>
    <cellStyle name="Normal 15 3 6 4" xfId="18790" xr:uid="{00000000-0005-0000-0000-000063490000}"/>
    <cellStyle name="Normal 15 3 7" xfId="18791" xr:uid="{00000000-0005-0000-0000-000064490000}"/>
    <cellStyle name="Normal 15 3 7 2" xfId="18792" xr:uid="{00000000-0005-0000-0000-000065490000}"/>
    <cellStyle name="Normal 15 3 7 2 2" xfId="18793" xr:uid="{00000000-0005-0000-0000-000066490000}"/>
    <cellStyle name="Normal 15 3 7 3" xfId="18794" xr:uid="{00000000-0005-0000-0000-000067490000}"/>
    <cellStyle name="Normal 15 3 8" xfId="18795" xr:uid="{00000000-0005-0000-0000-000068490000}"/>
    <cellStyle name="Normal 15 3 8 2" xfId="18796" xr:uid="{00000000-0005-0000-0000-000069490000}"/>
    <cellStyle name="Normal 15 3 8 2 2" xfId="18797" xr:uid="{00000000-0005-0000-0000-00006A490000}"/>
    <cellStyle name="Normal 15 3 8 3" xfId="18798" xr:uid="{00000000-0005-0000-0000-00006B490000}"/>
    <cellStyle name="Normal 15 3 9" xfId="18799" xr:uid="{00000000-0005-0000-0000-00006C490000}"/>
    <cellStyle name="Normal 15 3 9 2" xfId="18800" xr:uid="{00000000-0005-0000-0000-00006D490000}"/>
    <cellStyle name="Normal 15 4" xfId="18801" xr:uid="{00000000-0005-0000-0000-00006E490000}"/>
    <cellStyle name="Normal 15 4 10" xfId="18802" xr:uid="{00000000-0005-0000-0000-00006F490000}"/>
    <cellStyle name="Normal 15 4 10 2" xfId="18803" xr:uid="{00000000-0005-0000-0000-000070490000}"/>
    <cellStyle name="Normal 15 4 11" xfId="18804" xr:uid="{00000000-0005-0000-0000-000071490000}"/>
    <cellStyle name="Normal 15 4 2" xfId="18805" xr:uid="{00000000-0005-0000-0000-000072490000}"/>
    <cellStyle name="Normal 15 4 2 2" xfId="18806" xr:uid="{00000000-0005-0000-0000-000073490000}"/>
    <cellStyle name="Normal 15 4 2 2 2" xfId="18807" xr:uid="{00000000-0005-0000-0000-000074490000}"/>
    <cellStyle name="Normal 15 4 2 2 2 2" xfId="18808" xr:uid="{00000000-0005-0000-0000-000075490000}"/>
    <cellStyle name="Normal 15 4 2 2 2 2 2" xfId="18809" xr:uid="{00000000-0005-0000-0000-000076490000}"/>
    <cellStyle name="Normal 15 4 2 2 2 2 2 2" xfId="18810" xr:uid="{00000000-0005-0000-0000-000077490000}"/>
    <cellStyle name="Normal 15 4 2 2 2 2 3" xfId="18811" xr:uid="{00000000-0005-0000-0000-000078490000}"/>
    <cellStyle name="Normal 15 4 2 2 2 3" xfId="18812" xr:uid="{00000000-0005-0000-0000-000079490000}"/>
    <cellStyle name="Normal 15 4 2 2 2 3 2" xfId="18813" xr:uid="{00000000-0005-0000-0000-00007A490000}"/>
    <cellStyle name="Normal 15 4 2 2 2 3 2 2" xfId="18814" xr:uid="{00000000-0005-0000-0000-00007B490000}"/>
    <cellStyle name="Normal 15 4 2 2 2 3 3" xfId="18815" xr:uid="{00000000-0005-0000-0000-00007C490000}"/>
    <cellStyle name="Normal 15 4 2 2 2 4" xfId="18816" xr:uid="{00000000-0005-0000-0000-00007D490000}"/>
    <cellStyle name="Normal 15 4 2 2 2 4 2" xfId="18817" xr:uid="{00000000-0005-0000-0000-00007E490000}"/>
    <cellStyle name="Normal 15 4 2 2 2 5" xfId="18818" xr:uid="{00000000-0005-0000-0000-00007F490000}"/>
    <cellStyle name="Normal 15 4 2 2 3" xfId="18819" xr:uid="{00000000-0005-0000-0000-000080490000}"/>
    <cellStyle name="Normal 15 4 2 2 3 2" xfId="18820" xr:uid="{00000000-0005-0000-0000-000081490000}"/>
    <cellStyle name="Normal 15 4 2 2 3 2 2" xfId="18821" xr:uid="{00000000-0005-0000-0000-000082490000}"/>
    <cellStyle name="Normal 15 4 2 2 3 3" xfId="18822" xr:uid="{00000000-0005-0000-0000-000083490000}"/>
    <cellStyle name="Normal 15 4 2 2 4" xfId="18823" xr:uid="{00000000-0005-0000-0000-000084490000}"/>
    <cellStyle name="Normal 15 4 2 2 4 2" xfId="18824" xr:uid="{00000000-0005-0000-0000-000085490000}"/>
    <cellStyle name="Normal 15 4 2 2 4 2 2" xfId="18825" xr:uid="{00000000-0005-0000-0000-000086490000}"/>
    <cellStyle name="Normal 15 4 2 2 4 3" xfId="18826" xr:uid="{00000000-0005-0000-0000-000087490000}"/>
    <cellStyle name="Normal 15 4 2 2 5" xfId="18827" xr:uid="{00000000-0005-0000-0000-000088490000}"/>
    <cellStyle name="Normal 15 4 2 2 5 2" xfId="18828" xr:uid="{00000000-0005-0000-0000-000089490000}"/>
    <cellStyle name="Normal 15 4 2 2 6" xfId="18829" xr:uid="{00000000-0005-0000-0000-00008A490000}"/>
    <cellStyle name="Normal 15 4 2 2 6 2" xfId="18830" xr:uid="{00000000-0005-0000-0000-00008B490000}"/>
    <cellStyle name="Normal 15 4 2 2 7" xfId="18831" xr:uid="{00000000-0005-0000-0000-00008C490000}"/>
    <cellStyle name="Normal 15 4 2 3" xfId="18832" xr:uid="{00000000-0005-0000-0000-00008D490000}"/>
    <cellStyle name="Normal 15 4 2 3 2" xfId="18833" xr:uid="{00000000-0005-0000-0000-00008E490000}"/>
    <cellStyle name="Normal 15 4 2 3 2 2" xfId="18834" xr:uid="{00000000-0005-0000-0000-00008F490000}"/>
    <cellStyle name="Normal 15 4 2 3 2 2 2" xfId="18835" xr:uid="{00000000-0005-0000-0000-000090490000}"/>
    <cellStyle name="Normal 15 4 2 3 2 3" xfId="18836" xr:uid="{00000000-0005-0000-0000-000091490000}"/>
    <cellStyle name="Normal 15 4 2 3 3" xfId="18837" xr:uid="{00000000-0005-0000-0000-000092490000}"/>
    <cellStyle name="Normal 15 4 2 3 3 2" xfId="18838" xr:uid="{00000000-0005-0000-0000-000093490000}"/>
    <cellStyle name="Normal 15 4 2 3 3 2 2" xfId="18839" xr:uid="{00000000-0005-0000-0000-000094490000}"/>
    <cellStyle name="Normal 15 4 2 3 3 3" xfId="18840" xr:uid="{00000000-0005-0000-0000-000095490000}"/>
    <cellStyle name="Normal 15 4 2 3 4" xfId="18841" xr:uid="{00000000-0005-0000-0000-000096490000}"/>
    <cellStyle name="Normal 15 4 2 3 4 2" xfId="18842" xr:uid="{00000000-0005-0000-0000-000097490000}"/>
    <cellStyle name="Normal 15 4 2 3 5" xfId="18843" xr:uid="{00000000-0005-0000-0000-000098490000}"/>
    <cellStyle name="Normal 15 4 2 4" xfId="18844" xr:uid="{00000000-0005-0000-0000-000099490000}"/>
    <cellStyle name="Normal 15 4 2 4 2" xfId="18845" xr:uid="{00000000-0005-0000-0000-00009A490000}"/>
    <cellStyle name="Normal 15 4 2 4 2 2" xfId="18846" xr:uid="{00000000-0005-0000-0000-00009B490000}"/>
    <cellStyle name="Normal 15 4 2 4 3" xfId="18847" xr:uid="{00000000-0005-0000-0000-00009C490000}"/>
    <cellStyle name="Normal 15 4 2 5" xfId="18848" xr:uid="{00000000-0005-0000-0000-00009D490000}"/>
    <cellStyle name="Normal 15 4 2 5 2" xfId="18849" xr:uid="{00000000-0005-0000-0000-00009E490000}"/>
    <cellStyle name="Normal 15 4 2 5 2 2" xfId="18850" xr:uid="{00000000-0005-0000-0000-00009F490000}"/>
    <cellStyle name="Normal 15 4 2 5 3" xfId="18851" xr:uid="{00000000-0005-0000-0000-0000A0490000}"/>
    <cellStyle name="Normal 15 4 2 6" xfId="18852" xr:uid="{00000000-0005-0000-0000-0000A1490000}"/>
    <cellStyle name="Normal 15 4 2 6 2" xfId="18853" xr:uid="{00000000-0005-0000-0000-0000A2490000}"/>
    <cellStyle name="Normal 15 4 2 7" xfId="18854" xr:uid="{00000000-0005-0000-0000-0000A3490000}"/>
    <cellStyle name="Normal 15 4 2 7 2" xfId="18855" xr:uid="{00000000-0005-0000-0000-0000A4490000}"/>
    <cellStyle name="Normal 15 4 2 8" xfId="18856" xr:uid="{00000000-0005-0000-0000-0000A5490000}"/>
    <cellStyle name="Normal 15 4 3" xfId="18857" xr:uid="{00000000-0005-0000-0000-0000A6490000}"/>
    <cellStyle name="Normal 15 4 3 2" xfId="18858" xr:uid="{00000000-0005-0000-0000-0000A7490000}"/>
    <cellStyle name="Normal 15 4 3 2 2" xfId="18859" xr:uid="{00000000-0005-0000-0000-0000A8490000}"/>
    <cellStyle name="Normal 15 4 3 2 2 2" xfId="18860" xr:uid="{00000000-0005-0000-0000-0000A9490000}"/>
    <cellStyle name="Normal 15 4 3 2 2 2 2" xfId="18861" xr:uid="{00000000-0005-0000-0000-0000AA490000}"/>
    <cellStyle name="Normal 15 4 3 2 2 3" xfId="18862" xr:uid="{00000000-0005-0000-0000-0000AB490000}"/>
    <cellStyle name="Normal 15 4 3 2 3" xfId="18863" xr:uid="{00000000-0005-0000-0000-0000AC490000}"/>
    <cellStyle name="Normal 15 4 3 2 3 2" xfId="18864" xr:uid="{00000000-0005-0000-0000-0000AD490000}"/>
    <cellStyle name="Normal 15 4 3 2 3 2 2" xfId="18865" xr:uid="{00000000-0005-0000-0000-0000AE490000}"/>
    <cellStyle name="Normal 15 4 3 2 3 3" xfId="18866" xr:uid="{00000000-0005-0000-0000-0000AF490000}"/>
    <cellStyle name="Normal 15 4 3 2 4" xfId="18867" xr:uid="{00000000-0005-0000-0000-0000B0490000}"/>
    <cellStyle name="Normal 15 4 3 2 4 2" xfId="18868" xr:uid="{00000000-0005-0000-0000-0000B1490000}"/>
    <cellStyle name="Normal 15 4 3 2 5" xfId="18869" xr:uid="{00000000-0005-0000-0000-0000B2490000}"/>
    <cellStyle name="Normal 15 4 3 3" xfId="18870" xr:uid="{00000000-0005-0000-0000-0000B3490000}"/>
    <cellStyle name="Normal 15 4 3 3 2" xfId="18871" xr:uid="{00000000-0005-0000-0000-0000B4490000}"/>
    <cellStyle name="Normal 15 4 3 3 2 2" xfId="18872" xr:uid="{00000000-0005-0000-0000-0000B5490000}"/>
    <cellStyle name="Normal 15 4 3 3 3" xfId="18873" xr:uid="{00000000-0005-0000-0000-0000B6490000}"/>
    <cellStyle name="Normal 15 4 3 4" xfId="18874" xr:uid="{00000000-0005-0000-0000-0000B7490000}"/>
    <cellStyle name="Normal 15 4 3 4 2" xfId="18875" xr:uid="{00000000-0005-0000-0000-0000B8490000}"/>
    <cellStyle name="Normal 15 4 3 4 2 2" xfId="18876" xr:uid="{00000000-0005-0000-0000-0000B9490000}"/>
    <cellStyle name="Normal 15 4 3 4 3" xfId="18877" xr:uid="{00000000-0005-0000-0000-0000BA490000}"/>
    <cellStyle name="Normal 15 4 3 5" xfId="18878" xr:uid="{00000000-0005-0000-0000-0000BB490000}"/>
    <cellStyle name="Normal 15 4 3 5 2" xfId="18879" xr:uid="{00000000-0005-0000-0000-0000BC490000}"/>
    <cellStyle name="Normal 15 4 3 6" xfId="18880" xr:uid="{00000000-0005-0000-0000-0000BD490000}"/>
    <cellStyle name="Normal 15 4 3 6 2" xfId="18881" xr:uid="{00000000-0005-0000-0000-0000BE490000}"/>
    <cellStyle name="Normal 15 4 3 7" xfId="18882" xr:uid="{00000000-0005-0000-0000-0000BF490000}"/>
    <cellStyle name="Normal 15 4 4" xfId="18883" xr:uid="{00000000-0005-0000-0000-0000C0490000}"/>
    <cellStyle name="Normal 15 4 4 2" xfId="18884" xr:uid="{00000000-0005-0000-0000-0000C1490000}"/>
    <cellStyle name="Normal 15 4 4 2 2" xfId="18885" xr:uid="{00000000-0005-0000-0000-0000C2490000}"/>
    <cellStyle name="Normal 15 4 4 2 2 2" xfId="18886" xr:uid="{00000000-0005-0000-0000-0000C3490000}"/>
    <cellStyle name="Normal 15 4 4 2 2 2 2" xfId="18887" xr:uid="{00000000-0005-0000-0000-0000C4490000}"/>
    <cellStyle name="Normal 15 4 4 2 2 3" xfId="18888" xr:uid="{00000000-0005-0000-0000-0000C5490000}"/>
    <cellStyle name="Normal 15 4 4 2 3" xfId="18889" xr:uid="{00000000-0005-0000-0000-0000C6490000}"/>
    <cellStyle name="Normal 15 4 4 2 3 2" xfId="18890" xr:uid="{00000000-0005-0000-0000-0000C7490000}"/>
    <cellStyle name="Normal 15 4 4 2 3 2 2" xfId="18891" xr:uid="{00000000-0005-0000-0000-0000C8490000}"/>
    <cellStyle name="Normal 15 4 4 2 3 3" xfId="18892" xr:uid="{00000000-0005-0000-0000-0000C9490000}"/>
    <cellStyle name="Normal 15 4 4 2 4" xfId="18893" xr:uid="{00000000-0005-0000-0000-0000CA490000}"/>
    <cellStyle name="Normal 15 4 4 2 4 2" xfId="18894" xr:uid="{00000000-0005-0000-0000-0000CB490000}"/>
    <cellStyle name="Normal 15 4 4 2 5" xfId="18895" xr:uid="{00000000-0005-0000-0000-0000CC490000}"/>
    <cellStyle name="Normal 15 4 4 3" xfId="18896" xr:uid="{00000000-0005-0000-0000-0000CD490000}"/>
    <cellStyle name="Normal 15 4 4 3 2" xfId="18897" xr:uid="{00000000-0005-0000-0000-0000CE490000}"/>
    <cellStyle name="Normal 15 4 4 3 2 2" xfId="18898" xr:uid="{00000000-0005-0000-0000-0000CF490000}"/>
    <cellStyle name="Normal 15 4 4 3 3" xfId="18899" xr:uid="{00000000-0005-0000-0000-0000D0490000}"/>
    <cellStyle name="Normal 15 4 4 4" xfId="18900" xr:uid="{00000000-0005-0000-0000-0000D1490000}"/>
    <cellStyle name="Normal 15 4 4 4 2" xfId="18901" xr:uid="{00000000-0005-0000-0000-0000D2490000}"/>
    <cellStyle name="Normal 15 4 4 4 2 2" xfId="18902" xr:uid="{00000000-0005-0000-0000-0000D3490000}"/>
    <cellStyle name="Normal 15 4 4 4 3" xfId="18903" xr:uid="{00000000-0005-0000-0000-0000D4490000}"/>
    <cellStyle name="Normal 15 4 4 5" xfId="18904" xr:uid="{00000000-0005-0000-0000-0000D5490000}"/>
    <cellStyle name="Normal 15 4 4 5 2" xfId="18905" xr:uid="{00000000-0005-0000-0000-0000D6490000}"/>
    <cellStyle name="Normal 15 4 4 6" xfId="18906" xr:uid="{00000000-0005-0000-0000-0000D7490000}"/>
    <cellStyle name="Normal 15 4 4 6 2" xfId="18907" xr:uid="{00000000-0005-0000-0000-0000D8490000}"/>
    <cellStyle name="Normal 15 4 4 7" xfId="18908" xr:uid="{00000000-0005-0000-0000-0000D9490000}"/>
    <cellStyle name="Normal 15 4 5" xfId="18909" xr:uid="{00000000-0005-0000-0000-0000DA490000}"/>
    <cellStyle name="Normal 15 4 5 2" xfId="18910" xr:uid="{00000000-0005-0000-0000-0000DB490000}"/>
    <cellStyle name="Normal 15 4 5 2 2" xfId="18911" xr:uid="{00000000-0005-0000-0000-0000DC490000}"/>
    <cellStyle name="Normal 15 4 5 2 2 2" xfId="18912" xr:uid="{00000000-0005-0000-0000-0000DD490000}"/>
    <cellStyle name="Normal 15 4 5 2 3" xfId="18913" xr:uid="{00000000-0005-0000-0000-0000DE490000}"/>
    <cellStyle name="Normal 15 4 5 3" xfId="18914" xr:uid="{00000000-0005-0000-0000-0000DF490000}"/>
    <cellStyle name="Normal 15 4 5 3 2" xfId="18915" xr:uid="{00000000-0005-0000-0000-0000E0490000}"/>
    <cellStyle name="Normal 15 4 5 3 2 2" xfId="18916" xr:uid="{00000000-0005-0000-0000-0000E1490000}"/>
    <cellStyle name="Normal 15 4 5 3 3" xfId="18917" xr:uid="{00000000-0005-0000-0000-0000E2490000}"/>
    <cellStyle name="Normal 15 4 5 4" xfId="18918" xr:uid="{00000000-0005-0000-0000-0000E3490000}"/>
    <cellStyle name="Normal 15 4 5 4 2" xfId="18919" xr:uid="{00000000-0005-0000-0000-0000E4490000}"/>
    <cellStyle name="Normal 15 4 5 5" xfId="18920" xr:uid="{00000000-0005-0000-0000-0000E5490000}"/>
    <cellStyle name="Normal 15 4 6" xfId="18921" xr:uid="{00000000-0005-0000-0000-0000E6490000}"/>
    <cellStyle name="Normal 15 4 6 2" xfId="18922" xr:uid="{00000000-0005-0000-0000-0000E7490000}"/>
    <cellStyle name="Normal 15 4 6 2 2" xfId="18923" xr:uid="{00000000-0005-0000-0000-0000E8490000}"/>
    <cellStyle name="Normal 15 4 6 2 2 2" xfId="18924" xr:uid="{00000000-0005-0000-0000-0000E9490000}"/>
    <cellStyle name="Normal 15 4 6 2 3" xfId="18925" xr:uid="{00000000-0005-0000-0000-0000EA490000}"/>
    <cellStyle name="Normal 15 4 6 3" xfId="18926" xr:uid="{00000000-0005-0000-0000-0000EB490000}"/>
    <cellStyle name="Normal 15 4 6 3 2" xfId="18927" xr:uid="{00000000-0005-0000-0000-0000EC490000}"/>
    <cellStyle name="Normal 15 4 6 4" xfId="18928" xr:uid="{00000000-0005-0000-0000-0000ED490000}"/>
    <cellStyle name="Normal 15 4 7" xfId="18929" xr:uid="{00000000-0005-0000-0000-0000EE490000}"/>
    <cellStyle name="Normal 15 4 7 2" xfId="18930" xr:uid="{00000000-0005-0000-0000-0000EF490000}"/>
    <cellStyle name="Normal 15 4 7 2 2" xfId="18931" xr:uid="{00000000-0005-0000-0000-0000F0490000}"/>
    <cellStyle name="Normal 15 4 7 3" xfId="18932" xr:uid="{00000000-0005-0000-0000-0000F1490000}"/>
    <cellStyle name="Normal 15 4 8" xfId="18933" xr:uid="{00000000-0005-0000-0000-0000F2490000}"/>
    <cellStyle name="Normal 15 4 8 2" xfId="18934" xr:uid="{00000000-0005-0000-0000-0000F3490000}"/>
    <cellStyle name="Normal 15 4 8 2 2" xfId="18935" xr:uid="{00000000-0005-0000-0000-0000F4490000}"/>
    <cellStyle name="Normal 15 4 8 3" xfId="18936" xr:uid="{00000000-0005-0000-0000-0000F5490000}"/>
    <cellStyle name="Normal 15 4 9" xfId="18937" xr:uid="{00000000-0005-0000-0000-0000F6490000}"/>
    <cellStyle name="Normal 15 4 9 2" xfId="18938" xr:uid="{00000000-0005-0000-0000-0000F7490000}"/>
    <cellStyle name="Normal 15 5" xfId="18939" xr:uid="{00000000-0005-0000-0000-0000F8490000}"/>
    <cellStyle name="Normal 15 5 10" xfId="18940" xr:uid="{00000000-0005-0000-0000-0000F9490000}"/>
    <cellStyle name="Normal 15 5 10 2" xfId="18941" xr:uid="{00000000-0005-0000-0000-0000FA490000}"/>
    <cellStyle name="Normal 15 5 11" xfId="18942" xr:uid="{00000000-0005-0000-0000-0000FB490000}"/>
    <cellStyle name="Normal 15 5 2" xfId="18943" xr:uid="{00000000-0005-0000-0000-0000FC490000}"/>
    <cellStyle name="Normal 15 5 2 2" xfId="18944" xr:uid="{00000000-0005-0000-0000-0000FD490000}"/>
    <cellStyle name="Normal 15 5 2 2 2" xfId="18945" xr:uid="{00000000-0005-0000-0000-0000FE490000}"/>
    <cellStyle name="Normal 15 5 2 2 2 2" xfId="18946" xr:uid="{00000000-0005-0000-0000-0000FF490000}"/>
    <cellStyle name="Normal 15 5 2 2 2 2 2" xfId="18947" xr:uid="{00000000-0005-0000-0000-0000004A0000}"/>
    <cellStyle name="Normal 15 5 2 2 2 2 2 2" xfId="18948" xr:uid="{00000000-0005-0000-0000-0000014A0000}"/>
    <cellStyle name="Normal 15 5 2 2 2 2 3" xfId="18949" xr:uid="{00000000-0005-0000-0000-0000024A0000}"/>
    <cellStyle name="Normal 15 5 2 2 2 3" xfId="18950" xr:uid="{00000000-0005-0000-0000-0000034A0000}"/>
    <cellStyle name="Normal 15 5 2 2 2 3 2" xfId="18951" xr:uid="{00000000-0005-0000-0000-0000044A0000}"/>
    <cellStyle name="Normal 15 5 2 2 2 3 2 2" xfId="18952" xr:uid="{00000000-0005-0000-0000-0000054A0000}"/>
    <cellStyle name="Normal 15 5 2 2 2 3 3" xfId="18953" xr:uid="{00000000-0005-0000-0000-0000064A0000}"/>
    <cellStyle name="Normal 15 5 2 2 2 4" xfId="18954" xr:uid="{00000000-0005-0000-0000-0000074A0000}"/>
    <cellStyle name="Normal 15 5 2 2 2 4 2" xfId="18955" xr:uid="{00000000-0005-0000-0000-0000084A0000}"/>
    <cellStyle name="Normal 15 5 2 2 2 5" xfId="18956" xr:uid="{00000000-0005-0000-0000-0000094A0000}"/>
    <cellStyle name="Normal 15 5 2 2 3" xfId="18957" xr:uid="{00000000-0005-0000-0000-00000A4A0000}"/>
    <cellStyle name="Normal 15 5 2 2 3 2" xfId="18958" xr:uid="{00000000-0005-0000-0000-00000B4A0000}"/>
    <cellStyle name="Normal 15 5 2 2 3 2 2" xfId="18959" xr:uid="{00000000-0005-0000-0000-00000C4A0000}"/>
    <cellStyle name="Normal 15 5 2 2 3 3" xfId="18960" xr:uid="{00000000-0005-0000-0000-00000D4A0000}"/>
    <cellStyle name="Normal 15 5 2 2 4" xfId="18961" xr:uid="{00000000-0005-0000-0000-00000E4A0000}"/>
    <cellStyle name="Normal 15 5 2 2 4 2" xfId="18962" xr:uid="{00000000-0005-0000-0000-00000F4A0000}"/>
    <cellStyle name="Normal 15 5 2 2 4 2 2" xfId="18963" xr:uid="{00000000-0005-0000-0000-0000104A0000}"/>
    <cellStyle name="Normal 15 5 2 2 4 3" xfId="18964" xr:uid="{00000000-0005-0000-0000-0000114A0000}"/>
    <cellStyle name="Normal 15 5 2 2 5" xfId="18965" xr:uid="{00000000-0005-0000-0000-0000124A0000}"/>
    <cellStyle name="Normal 15 5 2 2 5 2" xfId="18966" xr:uid="{00000000-0005-0000-0000-0000134A0000}"/>
    <cellStyle name="Normal 15 5 2 2 6" xfId="18967" xr:uid="{00000000-0005-0000-0000-0000144A0000}"/>
    <cellStyle name="Normal 15 5 2 2 6 2" xfId="18968" xr:uid="{00000000-0005-0000-0000-0000154A0000}"/>
    <cellStyle name="Normal 15 5 2 2 7" xfId="18969" xr:uid="{00000000-0005-0000-0000-0000164A0000}"/>
    <cellStyle name="Normal 15 5 2 3" xfId="18970" xr:uid="{00000000-0005-0000-0000-0000174A0000}"/>
    <cellStyle name="Normal 15 5 2 3 2" xfId="18971" xr:uid="{00000000-0005-0000-0000-0000184A0000}"/>
    <cellStyle name="Normal 15 5 2 3 2 2" xfId="18972" xr:uid="{00000000-0005-0000-0000-0000194A0000}"/>
    <cellStyle name="Normal 15 5 2 3 2 2 2" xfId="18973" xr:uid="{00000000-0005-0000-0000-00001A4A0000}"/>
    <cellStyle name="Normal 15 5 2 3 2 3" xfId="18974" xr:uid="{00000000-0005-0000-0000-00001B4A0000}"/>
    <cellStyle name="Normal 15 5 2 3 3" xfId="18975" xr:uid="{00000000-0005-0000-0000-00001C4A0000}"/>
    <cellStyle name="Normal 15 5 2 3 3 2" xfId="18976" xr:uid="{00000000-0005-0000-0000-00001D4A0000}"/>
    <cellStyle name="Normal 15 5 2 3 3 2 2" xfId="18977" xr:uid="{00000000-0005-0000-0000-00001E4A0000}"/>
    <cellStyle name="Normal 15 5 2 3 3 3" xfId="18978" xr:uid="{00000000-0005-0000-0000-00001F4A0000}"/>
    <cellStyle name="Normal 15 5 2 3 4" xfId="18979" xr:uid="{00000000-0005-0000-0000-0000204A0000}"/>
    <cellStyle name="Normal 15 5 2 3 4 2" xfId="18980" xr:uid="{00000000-0005-0000-0000-0000214A0000}"/>
    <cellStyle name="Normal 15 5 2 3 5" xfId="18981" xr:uid="{00000000-0005-0000-0000-0000224A0000}"/>
    <cellStyle name="Normal 15 5 2 4" xfId="18982" xr:uid="{00000000-0005-0000-0000-0000234A0000}"/>
    <cellStyle name="Normal 15 5 2 4 2" xfId="18983" xr:uid="{00000000-0005-0000-0000-0000244A0000}"/>
    <cellStyle name="Normal 15 5 2 4 2 2" xfId="18984" xr:uid="{00000000-0005-0000-0000-0000254A0000}"/>
    <cellStyle name="Normal 15 5 2 4 3" xfId="18985" xr:uid="{00000000-0005-0000-0000-0000264A0000}"/>
    <cellStyle name="Normal 15 5 2 5" xfId="18986" xr:uid="{00000000-0005-0000-0000-0000274A0000}"/>
    <cellStyle name="Normal 15 5 2 5 2" xfId="18987" xr:uid="{00000000-0005-0000-0000-0000284A0000}"/>
    <cellStyle name="Normal 15 5 2 5 2 2" xfId="18988" xr:uid="{00000000-0005-0000-0000-0000294A0000}"/>
    <cellStyle name="Normal 15 5 2 5 3" xfId="18989" xr:uid="{00000000-0005-0000-0000-00002A4A0000}"/>
    <cellStyle name="Normal 15 5 2 6" xfId="18990" xr:uid="{00000000-0005-0000-0000-00002B4A0000}"/>
    <cellStyle name="Normal 15 5 2 6 2" xfId="18991" xr:uid="{00000000-0005-0000-0000-00002C4A0000}"/>
    <cellStyle name="Normal 15 5 2 7" xfId="18992" xr:uid="{00000000-0005-0000-0000-00002D4A0000}"/>
    <cellStyle name="Normal 15 5 2 7 2" xfId="18993" xr:uid="{00000000-0005-0000-0000-00002E4A0000}"/>
    <cellStyle name="Normal 15 5 2 8" xfId="18994" xr:uid="{00000000-0005-0000-0000-00002F4A0000}"/>
    <cellStyle name="Normal 15 5 3" xfId="18995" xr:uid="{00000000-0005-0000-0000-0000304A0000}"/>
    <cellStyle name="Normal 15 5 3 2" xfId="18996" xr:uid="{00000000-0005-0000-0000-0000314A0000}"/>
    <cellStyle name="Normal 15 5 3 2 2" xfId="18997" xr:uid="{00000000-0005-0000-0000-0000324A0000}"/>
    <cellStyle name="Normal 15 5 3 2 2 2" xfId="18998" xr:uid="{00000000-0005-0000-0000-0000334A0000}"/>
    <cellStyle name="Normal 15 5 3 2 2 2 2" xfId="18999" xr:uid="{00000000-0005-0000-0000-0000344A0000}"/>
    <cellStyle name="Normal 15 5 3 2 2 3" xfId="19000" xr:uid="{00000000-0005-0000-0000-0000354A0000}"/>
    <cellStyle name="Normal 15 5 3 2 3" xfId="19001" xr:uid="{00000000-0005-0000-0000-0000364A0000}"/>
    <cellStyle name="Normal 15 5 3 2 3 2" xfId="19002" xr:uid="{00000000-0005-0000-0000-0000374A0000}"/>
    <cellStyle name="Normal 15 5 3 2 3 2 2" xfId="19003" xr:uid="{00000000-0005-0000-0000-0000384A0000}"/>
    <cellStyle name="Normal 15 5 3 2 3 3" xfId="19004" xr:uid="{00000000-0005-0000-0000-0000394A0000}"/>
    <cellStyle name="Normal 15 5 3 2 4" xfId="19005" xr:uid="{00000000-0005-0000-0000-00003A4A0000}"/>
    <cellStyle name="Normal 15 5 3 2 4 2" xfId="19006" xr:uid="{00000000-0005-0000-0000-00003B4A0000}"/>
    <cellStyle name="Normal 15 5 3 2 5" xfId="19007" xr:uid="{00000000-0005-0000-0000-00003C4A0000}"/>
    <cellStyle name="Normal 15 5 3 3" xfId="19008" xr:uid="{00000000-0005-0000-0000-00003D4A0000}"/>
    <cellStyle name="Normal 15 5 3 3 2" xfId="19009" xr:uid="{00000000-0005-0000-0000-00003E4A0000}"/>
    <cellStyle name="Normal 15 5 3 3 2 2" xfId="19010" xr:uid="{00000000-0005-0000-0000-00003F4A0000}"/>
    <cellStyle name="Normal 15 5 3 3 3" xfId="19011" xr:uid="{00000000-0005-0000-0000-0000404A0000}"/>
    <cellStyle name="Normal 15 5 3 4" xfId="19012" xr:uid="{00000000-0005-0000-0000-0000414A0000}"/>
    <cellStyle name="Normal 15 5 3 4 2" xfId="19013" xr:uid="{00000000-0005-0000-0000-0000424A0000}"/>
    <cellStyle name="Normal 15 5 3 4 2 2" xfId="19014" xr:uid="{00000000-0005-0000-0000-0000434A0000}"/>
    <cellStyle name="Normal 15 5 3 4 3" xfId="19015" xr:uid="{00000000-0005-0000-0000-0000444A0000}"/>
    <cellStyle name="Normal 15 5 3 5" xfId="19016" xr:uid="{00000000-0005-0000-0000-0000454A0000}"/>
    <cellStyle name="Normal 15 5 3 5 2" xfId="19017" xr:uid="{00000000-0005-0000-0000-0000464A0000}"/>
    <cellStyle name="Normal 15 5 3 6" xfId="19018" xr:uid="{00000000-0005-0000-0000-0000474A0000}"/>
    <cellStyle name="Normal 15 5 3 6 2" xfId="19019" xr:uid="{00000000-0005-0000-0000-0000484A0000}"/>
    <cellStyle name="Normal 15 5 3 7" xfId="19020" xr:uid="{00000000-0005-0000-0000-0000494A0000}"/>
    <cellStyle name="Normal 15 5 4" xfId="19021" xr:uid="{00000000-0005-0000-0000-00004A4A0000}"/>
    <cellStyle name="Normal 15 5 4 2" xfId="19022" xr:uid="{00000000-0005-0000-0000-00004B4A0000}"/>
    <cellStyle name="Normal 15 5 4 2 2" xfId="19023" xr:uid="{00000000-0005-0000-0000-00004C4A0000}"/>
    <cellStyle name="Normal 15 5 4 2 2 2" xfId="19024" xr:uid="{00000000-0005-0000-0000-00004D4A0000}"/>
    <cellStyle name="Normal 15 5 4 2 2 2 2" xfId="19025" xr:uid="{00000000-0005-0000-0000-00004E4A0000}"/>
    <cellStyle name="Normal 15 5 4 2 2 3" xfId="19026" xr:uid="{00000000-0005-0000-0000-00004F4A0000}"/>
    <cellStyle name="Normal 15 5 4 2 3" xfId="19027" xr:uid="{00000000-0005-0000-0000-0000504A0000}"/>
    <cellStyle name="Normal 15 5 4 2 3 2" xfId="19028" xr:uid="{00000000-0005-0000-0000-0000514A0000}"/>
    <cellStyle name="Normal 15 5 4 2 3 2 2" xfId="19029" xr:uid="{00000000-0005-0000-0000-0000524A0000}"/>
    <cellStyle name="Normal 15 5 4 2 3 3" xfId="19030" xr:uid="{00000000-0005-0000-0000-0000534A0000}"/>
    <cellStyle name="Normal 15 5 4 2 4" xfId="19031" xr:uid="{00000000-0005-0000-0000-0000544A0000}"/>
    <cellStyle name="Normal 15 5 4 2 4 2" xfId="19032" xr:uid="{00000000-0005-0000-0000-0000554A0000}"/>
    <cellStyle name="Normal 15 5 4 2 5" xfId="19033" xr:uid="{00000000-0005-0000-0000-0000564A0000}"/>
    <cellStyle name="Normal 15 5 4 3" xfId="19034" xr:uid="{00000000-0005-0000-0000-0000574A0000}"/>
    <cellStyle name="Normal 15 5 4 3 2" xfId="19035" xr:uid="{00000000-0005-0000-0000-0000584A0000}"/>
    <cellStyle name="Normal 15 5 4 3 2 2" xfId="19036" xr:uid="{00000000-0005-0000-0000-0000594A0000}"/>
    <cellStyle name="Normal 15 5 4 3 3" xfId="19037" xr:uid="{00000000-0005-0000-0000-00005A4A0000}"/>
    <cellStyle name="Normal 15 5 4 4" xfId="19038" xr:uid="{00000000-0005-0000-0000-00005B4A0000}"/>
    <cellStyle name="Normal 15 5 4 4 2" xfId="19039" xr:uid="{00000000-0005-0000-0000-00005C4A0000}"/>
    <cellStyle name="Normal 15 5 4 4 2 2" xfId="19040" xr:uid="{00000000-0005-0000-0000-00005D4A0000}"/>
    <cellStyle name="Normal 15 5 4 4 3" xfId="19041" xr:uid="{00000000-0005-0000-0000-00005E4A0000}"/>
    <cellStyle name="Normal 15 5 4 5" xfId="19042" xr:uid="{00000000-0005-0000-0000-00005F4A0000}"/>
    <cellStyle name="Normal 15 5 4 5 2" xfId="19043" xr:uid="{00000000-0005-0000-0000-0000604A0000}"/>
    <cellStyle name="Normal 15 5 4 6" xfId="19044" xr:uid="{00000000-0005-0000-0000-0000614A0000}"/>
    <cellStyle name="Normal 15 5 4 6 2" xfId="19045" xr:uid="{00000000-0005-0000-0000-0000624A0000}"/>
    <cellStyle name="Normal 15 5 4 7" xfId="19046" xr:uid="{00000000-0005-0000-0000-0000634A0000}"/>
    <cellStyle name="Normal 15 5 5" xfId="19047" xr:uid="{00000000-0005-0000-0000-0000644A0000}"/>
    <cellStyle name="Normal 15 5 5 2" xfId="19048" xr:uid="{00000000-0005-0000-0000-0000654A0000}"/>
    <cellStyle name="Normal 15 5 5 2 2" xfId="19049" xr:uid="{00000000-0005-0000-0000-0000664A0000}"/>
    <cellStyle name="Normal 15 5 5 2 2 2" xfId="19050" xr:uid="{00000000-0005-0000-0000-0000674A0000}"/>
    <cellStyle name="Normal 15 5 5 2 3" xfId="19051" xr:uid="{00000000-0005-0000-0000-0000684A0000}"/>
    <cellStyle name="Normal 15 5 5 3" xfId="19052" xr:uid="{00000000-0005-0000-0000-0000694A0000}"/>
    <cellStyle name="Normal 15 5 5 3 2" xfId="19053" xr:uid="{00000000-0005-0000-0000-00006A4A0000}"/>
    <cellStyle name="Normal 15 5 5 3 2 2" xfId="19054" xr:uid="{00000000-0005-0000-0000-00006B4A0000}"/>
    <cellStyle name="Normal 15 5 5 3 3" xfId="19055" xr:uid="{00000000-0005-0000-0000-00006C4A0000}"/>
    <cellStyle name="Normal 15 5 5 4" xfId="19056" xr:uid="{00000000-0005-0000-0000-00006D4A0000}"/>
    <cellStyle name="Normal 15 5 5 4 2" xfId="19057" xr:uid="{00000000-0005-0000-0000-00006E4A0000}"/>
    <cellStyle name="Normal 15 5 5 5" xfId="19058" xr:uid="{00000000-0005-0000-0000-00006F4A0000}"/>
    <cellStyle name="Normal 15 5 6" xfId="19059" xr:uid="{00000000-0005-0000-0000-0000704A0000}"/>
    <cellStyle name="Normal 15 5 6 2" xfId="19060" xr:uid="{00000000-0005-0000-0000-0000714A0000}"/>
    <cellStyle name="Normal 15 5 6 2 2" xfId="19061" xr:uid="{00000000-0005-0000-0000-0000724A0000}"/>
    <cellStyle name="Normal 15 5 6 2 2 2" xfId="19062" xr:uid="{00000000-0005-0000-0000-0000734A0000}"/>
    <cellStyle name="Normal 15 5 6 2 3" xfId="19063" xr:uid="{00000000-0005-0000-0000-0000744A0000}"/>
    <cellStyle name="Normal 15 5 6 3" xfId="19064" xr:uid="{00000000-0005-0000-0000-0000754A0000}"/>
    <cellStyle name="Normal 15 5 6 3 2" xfId="19065" xr:uid="{00000000-0005-0000-0000-0000764A0000}"/>
    <cellStyle name="Normal 15 5 6 4" xfId="19066" xr:uid="{00000000-0005-0000-0000-0000774A0000}"/>
    <cellStyle name="Normal 15 5 7" xfId="19067" xr:uid="{00000000-0005-0000-0000-0000784A0000}"/>
    <cellStyle name="Normal 15 5 7 2" xfId="19068" xr:uid="{00000000-0005-0000-0000-0000794A0000}"/>
    <cellStyle name="Normal 15 5 7 2 2" xfId="19069" xr:uid="{00000000-0005-0000-0000-00007A4A0000}"/>
    <cellStyle name="Normal 15 5 7 3" xfId="19070" xr:uid="{00000000-0005-0000-0000-00007B4A0000}"/>
    <cellStyle name="Normal 15 5 8" xfId="19071" xr:uid="{00000000-0005-0000-0000-00007C4A0000}"/>
    <cellStyle name="Normal 15 5 8 2" xfId="19072" xr:uid="{00000000-0005-0000-0000-00007D4A0000}"/>
    <cellStyle name="Normal 15 5 8 2 2" xfId="19073" xr:uid="{00000000-0005-0000-0000-00007E4A0000}"/>
    <cellStyle name="Normal 15 5 8 3" xfId="19074" xr:uid="{00000000-0005-0000-0000-00007F4A0000}"/>
    <cellStyle name="Normal 15 5 9" xfId="19075" xr:uid="{00000000-0005-0000-0000-0000804A0000}"/>
    <cellStyle name="Normal 15 5 9 2" xfId="19076" xr:uid="{00000000-0005-0000-0000-0000814A0000}"/>
    <cellStyle name="Normal 15 6" xfId="19077" xr:uid="{00000000-0005-0000-0000-0000824A0000}"/>
    <cellStyle name="Normal 15 6 2" xfId="19078" xr:uid="{00000000-0005-0000-0000-0000834A0000}"/>
    <cellStyle name="Normal 15 6 2 2" xfId="19079" xr:uid="{00000000-0005-0000-0000-0000844A0000}"/>
    <cellStyle name="Normal 15 6 2 2 2" xfId="19080" xr:uid="{00000000-0005-0000-0000-0000854A0000}"/>
    <cellStyle name="Normal 15 6 2 2 2 2" xfId="19081" xr:uid="{00000000-0005-0000-0000-0000864A0000}"/>
    <cellStyle name="Normal 15 6 2 2 2 2 2" xfId="19082" xr:uid="{00000000-0005-0000-0000-0000874A0000}"/>
    <cellStyle name="Normal 15 6 2 2 2 3" xfId="19083" xr:uid="{00000000-0005-0000-0000-0000884A0000}"/>
    <cellStyle name="Normal 15 6 2 2 3" xfId="19084" xr:uid="{00000000-0005-0000-0000-0000894A0000}"/>
    <cellStyle name="Normal 15 6 2 2 3 2" xfId="19085" xr:uid="{00000000-0005-0000-0000-00008A4A0000}"/>
    <cellStyle name="Normal 15 6 2 2 3 2 2" xfId="19086" xr:uid="{00000000-0005-0000-0000-00008B4A0000}"/>
    <cellStyle name="Normal 15 6 2 2 3 3" xfId="19087" xr:uid="{00000000-0005-0000-0000-00008C4A0000}"/>
    <cellStyle name="Normal 15 6 2 2 4" xfId="19088" xr:uid="{00000000-0005-0000-0000-00008D4A0000}"/>
    <cellStyle name="Normal 15 6 2 2 4 2" xfId="19089" xr:uid="{00000000-0005-0000-0000-00008E4A0000}"/>
    <cellStyle name="Normal 15 6 2 2 5" xfId="19090" xr:uid="{00000000-0005-0000-0000-00008F4A0000}"/>
    <cellStyle name="Normal 15 6 2 3" xfId="19091" xr:uid="{00000000-0005-0000-0000-0000904A0000}"/>
    <cellStyle name="Normal 15 6 2 3 2" xfId="19092" xr:uid="{00000000-0005-0000-0000-0000914A0000}"/>
    <cellStyle name="Normal 15 6 2 3 2 2" xfId="19093" xr:uid="{00000000-0005-0000-0000-0000924A0000}"/>
    <cellStyle name="Normal 15 6 2 3 3" xfId="19094" xr:uid="{00000000-0005-0000-0000-0000934A0000}"/>
    <cellStyle name="Normal 15 6 2 4" xfId="19095" xr:uid="{00000000-0005-0000-0000-0000944A0000}"/>
    <cellStyle name="Normal 15 6 2 4 2" xfId="19096" xr:uid="{00000000-0005-0000-0000-0000954A0000}"/>
    <cellStyle name="Normal 15 6 2 4 2 2" xfId="19097" xr:uid="{00000000-0005-0000-0000-0000964A0000}"/>
    <cellStyle name="Normal 15 6 2 4 3" xfId="19098" xr:uid="{00000000-0005-0000-0000-0000974A0000}"/>
    <cellStyle name="Normal 15 6 2 5" xfId="19099" xr:uid="{00000000-0005-0000-0000-0000984A0000}"/>
    <cellStyle name="Normal 15 6 2 5 2" xfId="19100" xr:uid="{00000000-0005-0000-0000-0000994A0000}"/>
    <cellStyle name="Normal 15 6 2 6" xfId="19101" xr:uid="{00000000-0005-0000-0000-00009A4A0000}"/>
    <cellStyle name="Normal 15 6 2 6 2" xfId="19102" xr:uid="{00000000-0005-0000-0000-00009B4A0000}"/>
    <cellStyle name="Normal 15 6 2 7" xfId="19103" xr:uid="{00000000-0005-0000-0000-00009C4A0000}"/>
    <cellStyle name="Normal 15 6 3" xfId="19104" xr:uid="{00000000-0005-0000-0000-00009D4A0000}"/>
    <cellStyle name="Normal 15 6 3 2" xfId="19105" xr:uid="{00000000-0005-0000-0000-00009E4A0000}"/>
    <cellStyle name="Normal 15 6 3 2 2" xfId="19106" xr:uid="{00000000-0005-0000-0000-00009F4A0000}"/>
    <cellStyle name="Normal 15 6 3 2 2 2" xfId="19107" xr:uid="{00000000-0005-0000-0000-0000A04A0000}"/>
    <cellStyle name="Normal 15 6 3 2 3" xfId="19108" xr:uid="{00000000-0005-0000-0000-0000A14A0000}"/>
    <cellStyle name="Normal 15 6 3 3" xfId="19109" xr:uid="{00000000-0005-0000-0000-0000A24A0000}"/>
    <cellStyle name="Normal 15 6 3 3 2" xfId="19110" xr:uid="{00000000-0005-0000-0000-0000A34A0000}"/>
    <cellStyle name="Normal 15 6 3 3 2 2" xfId="19111" xr:uid="{00000000-0005-0000-0000-0000A44A0000}"/>
    <cellStyle name="Normal 15 6 3 3 3" xfId="19112" xr:uid="{00000000-0005-0000-0000-0000A54A0000}"/>
    <cellStyle name="Normal 15 6 3 4" xfId="19113" xr:uid="{00000000-0005-0000-0000-0000A64A0000}"/>
    <cellStyle name="Normal 15 6 3 4 2" xfId="19114" xr:uid="{00000000-0005-0000-0000-0000A74A0000}"/>
    <cellStyle name="Normal 15 6 3 5" xfId="19115" xr:uid="{00000000-0005-0000-0000-0000A84A0000}"/>
    <cellStyle name="Normal 15 6 4" xfId="19116" xr:uid="{00000000-0005-0000-0000-0000A94A0000}"/>
    <cellStyle name="Normal 15 6 4 2" xfId="19117" xr:uid="{00000000-0005-0000-0000-0000AA4A0000}"/>
    <cellStyle name="Normal 15 6 4 2 2" xfId="19118" xr:uid="{00000000-0005-0000-0000-0000AB4A0000}"/>
    <cellStyle name="Normal 15 6 4 3" xfId="19119" xr:uid="{00000000-0005-0000-0000-0000AC4A0000}"/>
    <cellStyle name="Normal 15 6 5" xfId="19120" xr:uid="{00000000-0005-0000-0000-0000AD4A0000}"/>
    <cellStyle name="Normal 15 6 5 2" xfId="19121" xr:uid="{00000000-0005-0000-0000-0000AE4A0000}"/>
    <cellStyle name="Normal 15 6 5 2 2" xfId="19122" xr:uid="{00000000-0005-0000-0000-0000AF4A0000}"/>
    <cellStyle name="Normal 15 6 5 3" xfId="19123" xr:uid="{00000000-0005-0000-0000-0000B04A0000}"/>
    <cellStyle name="Normal 15 6 6" xfId="19124" xr:uid="{00000000-0005-0000-0000-0000B14A0000}"/>
    <cellStyle name="Normal 15 6 6 2" xfId="19125" xr:uid="{00000000-0005-0000-0000-0000B24A0000}"/>
    <cellStyle name="Normal 15 6 7" xfId="19126" xr:uid="{00000000-0005-0000-0000-0000B34A0000}"/>
    <cellStyle name="Normal 15 6 7 2" xfId="19127" xr:uid="{00000000-0005-0000-0000-0000B44A0000}"/>
    <cellStyle name="Normal 15 6 8" xfId="19128" xr:uid="{00000000-0005-0000-0000-0000B54A0000}"/>
    <cellStyle name="Normal 15 7" xfId="19129" xr:uid="{00000000-0005-0000-0000-0000B64A0000}"/>
    <cellStyle name="Normal 15 7 2" xfId="19130" xr:uid="{00000000-0005-0000-0000-0000B74A0000}"/>
    <cellStyle name="Normal 15 7 2 2" xfId="19131" xr:uid="{00000000-0005-0000-0000-0000B84A0000}"/>
    <cellStyle name="Normal 15 7 2 2 2" xfId="19132" xr:uid="{00000000-0005-0000-0000-0000B94A0000}"/>
    <cellStyle name="Normal 15 7 2 2 2 2" xfId="19133" xr:uid="{00000000-0005-0000-0000-0000BA4A0000}"/>
    <cellStyle name="Normal 15 7 2 2 3" xfId="19134" xr:uid="{00000000-0005-0000-0000-0000BB4A0000}"/>
    <cellStyle name="Normal 15 7 2 3" xfId="19135" xr:uid="{00000000-0005-0000-0000-0000BC4A0000}"/>
    <cellStyle name="Normal 15 7 2 3 2" xfId="19136" xr:uid="{00000000-0005-0000-0000-0000BD4A0000}"/>
    <cellStyle name="Normal 15 7 2 3 2 2" xfId="19137" xr:uid="{00000000-0005-0000-0000-0000BE4A0000}"/>
    <cellStyle name="Normal 15 7 2 3 3" xfId="19138" xr:uid="{00000000-0005-0000-0000-0000BF4A0000}"/>
    <cellStyle name="Normal 15 7 2 4" xfId="19139" xr:uid="{00000000-0005-0000-0000-0000C04A0000}"/>
    <cellStyle name="Normal 15 7 2 4 2" xfId="19140" xr:uid="{00000000-0005-0000-0000-0000C14A0000}"/>
    <cellStyle name="Normal 15 7 2 5" xfId="19141" xr:uid="{00000000-0005-0000-0000-0000C24A0000}"/>
    <cellStyle name="Normal 15 7 3" xfId="19142" xr:uid="{00000000-0005-0000-0000-0000C34A0000}"/>
    <cellStyle name="Normal 15 7 3 2" xfId="19143" xr:uid="{00000000-0005-0000-0000-0000C44A0000}"/>
    <cellStyle name="Normal 15 7 3 2 2" xfId="19144" xr:uid="{00000000-0005-0000-0000-0000C54A0000}"/>
    <cellStyle name="Normal 15 7 3 3" xfId="19145" xr:uid="{00000000-0005-0000-0000-0000C64A0000}"/>
    <cellStyle name="Normal 15 7 4" xfId="19146" xr:uid="{00000000-0005-0000-0000-0000C74A0000}"/>
    <cellStyle name="Normal 15 7 4 2" xfId="19147" xr:uid="{00000000-0005-0000-0000-0000C84A0000}"/>
    <cellStyle name="Normal 15 7 4 2 2" xfId="19148" xr:uid="{00000000-0005-0000-0000-0000C94A0000}"/>
    <cellStyle name="Normal 15 7 4 3" xfId="19149" xr:uid="{00000000-0005-0000-0000-0000CA4A0000}"/>
    <cellStyle name="Normal 15 7 5" xfId="19150" xr:uid="{00000000-0005-0000-0000-0000CB4A0000}"/>
    <cellStyle name="Normal 15 7 5 2" xfId="19151" xr:uid="{00000000-0005-0000-0000-0000CC4A0000}"/>
    <cellStyle name="Normal 15 7 6" xfId="19152" xr:uid="{00000000-0005-0000-0000-0000CD4A0000}"/>
    <cellStyle name="Normal 15 7 6 2" xfId="19153" xr:uid="{00000000-0005-0000-0000-0000CE4A0000}"/>
    <cellStyle name="Normal 15 7 7" xfId="19154" xr:uid="{00000000-0005-0000-0000-0000CF4A0000}"/>
    <cellStyle name="Normal 15 8" xfId="19155" xr:uid="{00000000-0005-0000-0000-0000D04A0000}"/>
    <cellStyle name="Normal 15 8 2" xfId="19156" xr:uid="{00000000-0005-0000-0000-0000D14A0000}"/>
    <cellStyle name="Normal 15 8 2 2" xfId="19157" xr:uid="{00000000-0005-0000-0000-0000D24A0000}"/>
    <cellStyle name="Normal 15 8 2 2 2" xfId="19158" xr:uid="{00000000-0005-0000-0000-0000D34A0000}"/>
    <cellStyle name="Normal 15 8 2 2 2 2" xfId="19159" xr:uid="{00000000-0005-0000-0000-0000D44A0000}"/>
    <cellStyle name="Normal 15 8 2 2 3" xfId="19160" xr:uid="{00000000-0005-0000-0000-0000D54A0000}"/>
    <cellStyle name="Normal 15 8 2 3" xfId="19161" xr:uid="{00000000-0005-0000-0000-0000D64A0000}"/>
    <cellStyle name="Normal 15 8 2 3 2" xfId="19162" xr:uid="{00000000-0005-0000-0000-0000D74A0000}"/>
    <cellStyle name="Normal 15 8 2 3 2 2" xfId="19163" xr:uid="{00000000-0005-0000-0000-0000D84A0000}"/>
    <cellStyle name="Normal 15 8 2 3 3" xfId="19164" xr:uid="{00000000-0005-0000-0000-0000D94A0000}"/>
    <cellStyle name="Normal 15 8 2 4" xfId="19165" xr:uid="{00000000-0005-0000-0000-0000DA4A0000}"/>
    <cellStyle name="Normal 15 8 2 4 2" xfId="19166" xr:uid="{00000000-0005-0000-0000-0000DB4A0000}"/>
    <cellStyle name="Normal 15 8 2 5" xfId="19167" xr:uid="{00000000-0005-0000-0000-0000DC4A0000}"/>
    <cellStyle name="Normal 15 8 3" xfId="19168" xr:uid="{00000000-0005-0000-0000-0000DD4A0000}"/>
    <cellStyle name="Normal 15 8 3 2" xfId="19169" xr:uid="{00000000-0005-0000-0000-0000DE4A0000}"/>
    <cellStyle name="Normal 15 8 3 2 2" xfId="19170" xr:uid="{00000000-0005-0000-0000-0000DF4A0000}"/>
    <cellStyle name="Normal 15 8 3 3" xfId="19171" xr:uid="{00000000-0005-0000-0000-0000E04A0000}"/>
    <cellStyle name="Normal 15 8 4" xfId="19172" xr:uid="{00000000-0005-0000-0000-0000E14A0000}"/>
    <cellStyle name="Normal 15 8 4 2" xfId="19173" xr:uid="{00000000-0005-0000-0000-0000E24A0000}"/>
    <cellStyle name="Normal 15 8 4 2 2" xfId="19174" xr:uid="{00000000-0005-0000-0000-0000E34A0000}"/>
    <cellStyle name="Normal 15 8 4 3" xfId="19175" xr:uid="{00000000-0005-0000-0000-0000E44A0000}"/>
    <cellStyle name="Normal 15 8 5" xfId="19176" xr:uid="{00000000-0005-0000-0000-0000E54A0000}"/>
    <cellStyle name="Normal 15 8 5 2" xfId="19177" xr:uid="{00000000-0005-0000-0000-0000E64A0000}"/>
    <cellStyle name="Normal 15 8 6" xfId="19178" xr:uid="{00000000-0005-0000-0000-0000E74A0000}"/>
    <cellStyle name="Normal 15 8 6 2" xfId="19179" xr:uid="{00000000-0005-0000-0000-0000E84A0000}"/>
    <cellStyle name="Normal 15 8 7" xfId="19180" xr:uid="{00000000-0005-0000-0000-0000E94A0000}"/>
    <cellStyle name="Normal 15 9" xfId="19181" xr:uid="{00000000-0005-0000-0000-0000EA4A0000}"/>
    <cellStyle name="Normal 15 9 2" xfId="19182" xr:uid="{00000000-0005-0000-0000-0000EB4A0000}"/>
    <cellStyle name="Normal 15 9 2 2" xfId="19183" xr:uid="{00000000-0005-0000-0000-0000EC4A0000}"/>
    <cellStyle name="Normal 15 9 2 2 2" xfId="19184" xr:uid="{00000000-0005-0000-0000-0000ED4A0000}"/>
    <cellStyle name="Normal 15 9 2 3" xfId="19185" xr:uid="{00000000-0005-0000-0000-0000EE4A0000}"/>
    <cellStyle name="Normal 15 9 3" xfId="19186" xr:uid="{00000000-0005-0000-0000-0000EF4A0000}"/>
    <cellStyle name="Normal 15 9 3 2" xfId="19187" xr:uid="{00000000-0005-0000-0000-0000F04A0000}"/>
    <cellStyle name="Normal 15 9 3 2 2" xfId="19188" xr:uid="{00000000-0005-0000-0000-0000F14A0000}"/>
    <cellStyle name="Normal 15 9 3 3" xfId="19189" xr:uid="{00000000-0005-0000-0000-0000F24A0000}"/>
    <cellStyle name="Normal 15 9 4" xfId="19190" xr:uid="{00000000-0005-0000-0000-0000F34A0000}"/>
    <cellStyle name="Normal 15 9 4 2" xfId="19191" xr:uid="{00000000-0005-0000-0000-0000F44A0000}"/>
    <cellStyle name="Normal 15 9 5" xfId="19192" xr:uid="{00000000-0005-0000-0000-0000F54A0000}"/>
    <cellStyle name="Normal 16" xfId="19193" xr:uid="{00000000-0005-0000-0000-0000F64A0000}"/>
    <cellStyle name="Normal 16 2" xfId="19194" xr:uid="{00000000-0005-0000-0000-0000F74A0000}"/>
    <cellStyle name="Normal 16 2 2" xfId="19195" xr:uid="{00000000-0005-0000-0000-0000F84A0000}"/>
    <cellStyle name="Normal 16 3" xfId="19196" xr:uid="{00000000-0005-0000-0000-0000F94A0000}"/>
    <cellStyle name="Normal 17" xfId="19197" xr:uid="{00000000-0005-0000-0000-0000FA4A0000}"/>
    <cellStyle name="Normal 18" xfId="19198" xr:uid="{00000000-0005-0000-0000-0000FB4A0000}"/>
    <cellStyle name="Normal 19" xfId="19199" xr:uid="{00000000-0005-0000-0000-0000FC4A0000}"/>
    <cellStyle name="Normal 2" xfId="19200" xr:uid="{00000000-0005-0000-0000-0000FD4A0000}"/>
    <cellStyle name="Normal 2 10" xfId="3" xr:uid="{00000000-0005-0000-0000-0000FE4A0000}"/>
    <cellStyle name="Normal 2 10 2" xfId="19201" xr:uid="{00000000-0005-0000-0000-0000FF4A0000}"/>
    <cellStyle name="Normal 2 10 2 2" xfId="19202" xr:uid="{00000000-0005-0000-0000-0000004B0000}"/>
    <cellStyle name="Normal 2 10 2 3" xfId="19203" xr:uid="{00000000-0005-0000-0000-0000014B0000}"/>
    <cellStyle name="Normal 2 10 2 3 2" xfId="19204" xr:uid="{00000000-0005-0000-0000-0000024B0000}"/>
    <cellStyle name="Normal 2 10 2 3 2 2" xfId="19205" xr:uid="{00000000-0005-0000-0000-0000034B0000}"/>
    <cellStyle name="Normal 2 10 2 3 2 2 2" xfId="19206" xr:uid="{00000000-0005-0000-0000-0000044B0000}"/>
    <cellStyle name="Normal 2 10 2 3 2 3" xfId="19207" xr:uid="{00000000-0005-0000-0000-0000054B0000}"/>
    <cellStyle name="Normal 2 10 2 3 3" xfId="19208" xr:uid="{00000000-0005-0000-0000-0000064B0000}"/>
    <cellStyle name="Normal 2 10 2 3 3 2" xfId="19209" xr:uid="{00000000-0005-0000-0000-0000074B0000}"/>
    <cellStyle name="Normal 2 10 2 3 4" xfId="19210" xr:uid="{00000000-0005-0000-0000-0000084B0000}"/>
    <cellStyle name="Normal 2 10 3" xfId="19211" xr:uid="{00000000-0005-0000-0000-0000094B0000}"/>
    <cellStyle name="Normal 2 10 3 10" xfId="19212" xr:uid="{00000000-0005-0000-0000-00000A4B0000}"/>
    <cellStyle name="Normal 2 10 3 10 2" xfId="19213" xr:uid="{00000000-0005-0000-0000-00000B4B0000}"/>
    <cellStyle name="Normal 2 10 3 10 2 2" xfId="19214" xr:uid="{00000000-0005-0000-0000-00000C4B0000}"/>
    <cellStyle name="Normal 2 10 3 10 2 2 2" xfId="19215" xr:uid="{00000000-0005-0000-0000-00000D4B0000}"/>
    <cellStyle name="Normal 2 10 3 10 2 3" xfId="19216" xr:uid="{00000000-0005-0000-0000-00000E4B0000}"/>
    <cellStyle name="Normal 2 10 3 10 3" xfId="19217" xr:uid="{00000000-0005-0000-0000-00000F4B0000}"/>
    <cellStyle name="Normal 2 10 3 10 3 2" xfId="19218" xr:uid="{00000000-0005-0000-0000-0000104B0000}"/>
    <cellStyle name="Normal 2 10 3 10 3 2 2" xfId="19219" xr:uid="{00000000-0005-0000-0000-0000114B0000}"/>
    <cellStyle name="Normal 2 10 3 10 3 3" xfId="19220" xr:uid="{00000000-0005-0000-0000-0000124B0000}"/>
    <cellStyle name="Normal 2 10 3 10 4" xfId="19221" xr:uid="{00000000-0005-0000-0000-0000134B0000}"/>
    <cellStyle name="Normal 2 10 3 10 4 2" xfId="19222" xr:uid="{00000000-0005-0000-0000-0000144B0000}"/>
    <cellStyle name="Normal 2 10 3 10 5" xfId="19223" xr:uid="{00000000-0005-0000-0000-0000154B0000}"/>
    <cellStyle name="Normal 2 10 3 11" xfId="19224" xr:uid="{00000000-0005-0000-0000-0000164B0000}"/>
    <cellStyle name="Normal 2 10 3 11 2" xfId="19225" xr:uid="{00000000-0005-0000-0000-0000174B0000}"/>
    <cellStyle name="Normal 2 10 3 11 2 2" xfId="19226" xr:uid="{00000000-0005-0000-0000-0000184B0000}"/>
    <cellStyle name="Normal 2 10 3 11 2 2 2" xfId="19227" xr:uid="{00000000-0005-0000-0000-0000194B0000}"/>
    <cellStyle name="Normal 2 10 3 11 2 3" xfId="19228" xr:uid="{00000000-0005-0000-0000-00001A4B0000}"/>
    <cellStyle name="Normal 2 10 3 11 3" xfId="19229" xr:uid="{00000000-0005-0000-0000-00001B4B0000}"/>
    <cellStyle name="Normal 2 10 3 11 3 2" xfId="19230" xr:uid="{00000000-0005-0000-0000-00001C4B0000}"/>
    <cellStyle name="Normal 2 10 3 11 4" xfId="19231" xr:uid="{00000000-0005-0000-0000-00001D4B0000}"/>
    <cellStyle name="Normal 2 10 3 12" xfId="19232" xr:uid="{00000000-0005-0000-0000-00001E4B0000}"/>
    <cellStyle name="Normal 2 10 3 12 2" xfId="19233" xr:uid="{00000000-0005-0000-0000-00001F4B0000}"/>
    <cellStyle name="Normal 2 10 3 12 2 2" xfId="19234" xr:uid="{00000000-0005-0000-0000-0000204B0000}"/>
    <cellStyle name="Normal 2 10 3 12 2 2 2" xfId="19235" xr:uid="{00000000-0005-0000-0000-0000214B0000}"/>
    <cellStyle name="Normal 2 10 3 12 2 3" xfId="19236" xr:uid="{00000000-0005-0000-0000-0000224B0000}"/>
    <cellStyle name="Normal 2 10 3 12 3" xfId="19237" xr:uid="{00000000-0005-0000-0000-0000234B0000}"/>
    <cellStyle name="Normal 2 10 3 12 3 2" xfId="19238" xr:uid="{00000000-0005-0000-0000-0000244B0000}"/>
    <cellStyle name="Normal 2 10 3 12 4" xfId="19239" xr:uid="{00000000-0005-0000-0000-0000254B0000}"/>
    <cellStyle name="Normal 2 10 3 13" xfId="19240" xr:uid="{00000000-0005-0000-0000-0000264B0000}"/>
    <cellStyle name="Normal 2 10 3 13 2" xfId="19241" xr:uid="{00000000-0005-0000-0000-0000274B0000}"/>
    <cellStyle name="Normal 2 10 3 13 2 2" xfId="19242" xr:uid="{00000000-0005-0000-0000-0000284B0000}"/>
    <cellStyle name="Normal 2 10 3 13 3" xfId="19243" xr:uid="{00000000-0005-0000-0000-0000294B0000}"/>
    <cellStyle name="Normal 2 10 3 14" xfId="19244" xr:uid="{00000000-0005-0000-0000-00002A4B0000}"/>
    <cellStyle name="Normal 2 10 3 14 2" xfId="19245" xr:uid="{00000000-0005-0000-0000-00002B4B0000}"/>
    <cellStyle name="Normal 2 10 3 15" xfId="19246" xr:uid="{00000000-0005-0000-0000-00002C4B0000}"/>
    <cellStyle name="Normal 2 10 3 15 2" xfId="19247" xr:uid="{00000000-0005-0000-0000-00002D4B0000}"/>
    <cellStyle name="Normal 2 10 3 16" xfId="19248" xr:uid="{00000000-0005-0000-0000-00002E4B0000}"/>
    <cellStyle name="Normal 2 10 3 2" xfId="19249" xr:uid="{00000000-0005-0000-0000-00002F4B0000}"/>
    <cellStyle name="Normal 2 10 3 2 10" xfId="19250" xr:uid="{00000000-0005-0000-0000-0000304B0000}"/>
    <cellStyle name="Normal 2 10 3 2 10 2" xfId="19251" xr:uid="{00000000-0005-0000-0000-0000314B0000}"/>
    <cellStyle name="Normal 2 10 3 2 10 2 2" xfId="19252" xr:uid="{00000000-0005-0000-0000-0000324B0000}"/>
    <cellStyle name="Normal 2 10 3 2 10 2 2 2" xfId="19253" xr:uid="{00000000-0005-0000-0000-0000334B0000}"/>
    <cellStyle name="Normal 2 10 3 2 10 2 3" xfId="19254" xr:uid="{00000000-0005-0000-0000-0000344B0000}"/>
    <cellStyle name="Normal 2 10 3 2 10 3" xfId="19255" xr:uid="{00000000-0005-0000-0000-0000354B0000}"/>
    <cellStyle name="Normal 2 10 3 2 10 3 2" xfId="19256" xr:uid="{00000000-0005-0000-0000-0000364B0000}"/>
    <cellStyle name="Normal 2 10 3 2 10 4" xfId="19257" xr:uid="{00000000-0005-0000-0000-0000374B0000}"/>
    <cellStyle name="Normal 2 10 3 2 11" xfId="19258" xr:uid="{00000000-0005-0000-0000-0000384B0000}"/>
    <cellStyle name="Normal 2 10 3 2 11 2" xfId="19259" xr:uid="{00000000-0005-0000-0000-0000394B0000}"/>
    <cellStyle name="Normal 2 10 3 2 11 2 2" xfId="19260" xr:uid="{00000000-0005-0000-0000-00003A4B0000}"/>
    <cellStyle name="Normal 2 10 3 2 11 2 2 2" xfId="19261" xr:uid="{00000000-0005-0000-0000-00003B4B0000}"/>
    <cellStyle name="Normal 2 10 3 2 11 2 3" xfId="19262" xr:uid="{00000000-0005-0000-0000-00003C4B0000}"/>
    <cellStyle name="Normal 2 10 3 2 11 3" xfId="19263" xr:uid="{00000000-0005-0000-0000-00003D4B0000}"/>
    <cellStyle name="Normal 2 10 3 2 11 3 2" xfId="19264" xr:uid="{00000000-0005-0000-0000-00003E4B0000}"/>
    <cellStyle name="Normal 2 10 3 2 11 4" xfId="19265" xr:uid="{00000000-0005-0000-0000-00003F4B0000}"/>
    <cellStyle name="Normal 2 10 3 2 12" xfId="19266" xr:uid="{00000000-0005-0000-0000-0000404B0000}"/>
    <cellStyle name="Normal 2 10 3 2 12 2" xfId="19267" xr:uid="{00000000-0005-0000-0000-0000414B0000}"/>
    <cellStyle name="Normal 2 10 3 2 12 2 2" xfId="19268" xr:uid="{00000000-0005-0000-0000-0000424B0000}"/>
    <cellStyle name="Normal 2 10 3 2 12 3" xfId="19269" xr:uid="{00000000-0005-0000-0000-0000434B0000}"/>
    <cellStyle name="Normal 2 10 3 2 13" xfId="19270" xr:uid="{00000000-0005-0000-0000-0000444B0000}"/>
    <cellStyle name="Normal 2 10 3 2 13 2" xfId="19271" xr:uid="{00000000-0005-0000-0000-0000454B0000}"/>
    <cellStyle name="Normal 2 10 3 2 14" xfId="19272" xr:uid="{00000000-0005-0000-0000-0000464B0000}"/>
    <cellStyle name="Normal 2 10 3 2 14 2" xfId="19273" xr:uid="{00000000-0005-0000-0000-0000474B0000}"/>
    <cellStyle name="Normal 2 10 3 2 15" xfId="19274" xr:uid="{00000000-0005-0000-0000-0000484B0000}"/>
    <cellStyle name="Normal 2 10 3 2 2" xfId="19275" xr:uid="{00000000-0005-0000-0000-0000494B0000}"/>
    <cellStyle name="Normal 2 10 3 2 2 10" xfId="19276" xr:uid="{00000000-0005-0000-0000-00004A4B0000}"/>
    <cellStyle name="Normal 2 10 3 2 2 10 2" xfId="19277" xr:uid="{00000000-0005-0000-0000-00004B4B0000}"/>
    <cellStyle name="Normal 2 10 3 2 2 11" xfId="19278" xr:uid="{00000000-0005-0000-0000-00004C4B0000}"/>
    <cellStyle name="Normal 2 10 3 2 2 11 2" xfId="19279" xr:uid="{00000000-0005-0000-0000-00004D4B0000}"/>
    <cellStyle name="Normal 2 10 3 2 2 12" xfId="19280" xr:uid="{00000000-0005-0000-0000-00004E4B0000}"/>
    <cellStyle name="Normal 2 10 3 2 2 2" xfId="19281" xr:uid="{00000000-0005-0000-0000-00004F4B0000}"/>
    <cellStyle name="Normal 2 10 3 2 2 2 10" xfId="19282" xr:uid="{00000000-0005-0000-0000-0000504B0000}"/>
    <cellStyle name="Normal 2 10 3 2 2 2 10 2" xfId="19283" xr:uid="{00000000-0005-0000-0000-0000514B0000}"/>
    <cellStyle name="Normal 2 10 3 2 2 2 11" xfId="19284" xr:uid="{00000000-0005-0000-0000-0000524B0000}"/>
    <cellStyle name="Normal 2 10 3 2 2 2 2" xfId="19285" xr:uid="{00000000-0005-0000-0000-0000534B0000}"/>
    <cellStyle name="Normal 2 10 3 2 2 2 2 2" xfId="19286" xr:uid="{00000000-0005-0000-0000-0000544B0000}"/>
    <cellStyle name="Normal 2 10 3 2 2 2 2 2 2" xfId="19287" xr:uid="{00000000-0005-0000-0000-0000554B0000}"/>
    <cellStyle name="Normal 2 10 3 2 2 2 2 2 2 2" xfId="19288" xr:uid="{00000000-0005-0000-0000-0000564B0000}"/>
    <cellStyle name="Normal 2 10 3 2 2 2 2 2 2 2 2" xfId="19289" xr:uid="{00000000-0005-0000-0000-0000574B0000}"/>
    <cellStyle name="Normal 2 10 3 2 2 2 2 2 2 2 2 2" xfId="19290" xr:uid="{00000000-0005-0000-0000-0000584B0000}"/>
    <cellStyle name="Normal 2 10 3 2 2 2 2 2 2 2 3" xfId="19291" xr:uid="{00000000-0005-0000-0000-0000594B0000}"/>
    <cellStyle name="Normal 2 10 3 2 2 2 2 2 2 3" xfId="19292" xr:uid="{00000000-0005-0000-0000-00005A4B0000}"/>
    <cellStyle name="Normal 2 10 3 2 2 2 2 2 2 3 2" xfId="19293" xr:uid="{00000000-0005-0000-0000-00005B4B0000}"/>
    <cellStyle name="Normal 2 10 3 2 2 2 2 2 2 3 2 2" xfId="19294" xr:uid="{00000000-0005-0000-0000-00005C4B0000}"/>
    <cellStyle name="Normal 2 10 3 2 2 2 2 2 2 3 3" xfId="19295" xr:uid="{00000000-0005-0000-0000-00005D4B0000}"/>
    <cellStyle name="Normal 2 10 3 2 2 2 2 2 2 4" xfId="19296" xr:uid="{00000000-0005-0000-0000-00005E4B0000}"/>
    <cellStyle name="Normal 2 10 3 2 2 2 2 2 2 4 2" xfId="19297" xr:uid="{00000000-0005-0000-0000-00005F4B0000}"/>
    <cellStyle name="Normal 2 10 3 2 2 2 2 2 2 5" xfId="19298" xr:uid="{00000000-0005-0000-0000-0000604B0000}"/>
    <cellStyle name="Normal 2 10 3 2 2 2 2 2 3" xfId="19299" xr:uid="{00000000-0005-0000-0000-0000614B0000}"/>
    <cellStyle name="Normal 2 10 3 2 2 2 2 2 3 2" xfId="19300" xr:uid="{00000000-0005-0000-0000-0000624B0000}"/>
    <cellStyle name="Normal 2 10 3 2 2 2 2 2 3 2 2" xfId="19301" xr:uid="{00000000-0005-0000-0000-0000634B0000}"/>
    <cellStyle name="Normal 2 10 3 2 2 2 2 2 3 3" xfId="19302" xr:uid="{00000000-0005-0000-0000-0000644B0000}"/>
    <cellStyle name="Normal 2 10 3 2 2 2 2 2 4" xfId="19303" xr:uid="{00000000-0005-0000-0000-0000654B0000}"/>
    <cellStyle name="Normal 2 10 3 2 2 2 2 2 4 2" xfId="19304" xr:uid="{00000000-0005-0000-0000-0000664B0000}"/>
    <cellStyle name="Normal 2 10 3 2 2 2 2 2 4 2 2" xfId="19305" xr:uid="{00000000-0005-0000-0000-0000674B0000}"/>
    <cellStyle name="Normal 2 10 3 2 2 2 2 2 4 3" xfId="19306" xr:uid="{00000000-0005-0000-0000-0000684B0000}"/>
    <cellStyle name="Normal 2 10 3 2 2 2 2 2 5" xfId="19307" xr:uid="{00000000-0005-0000-0000-0000694B0000}"/>
    <cellStyle name="Normal 2 10 3 2 2 2 2 2 5 2" xfId="19308" xr:uid="{00000000-0005-0000-0000-00006A4B0000}"/>
    <cellStyle name="Normal 2 10 3 2 2 2 2 2 6" xfId="19309" xr:uid="{00000000-0005-0000-0000-00006B4B0000}"/>
    <cellStyle name="Normal 2 10 3 2 2 2 2 2 6 2" xfId="19310" xr:uid="{00000000-0005-0000-0000-00006C4B0000}"/>
    <cellStyle name="Normal 2 10 3 2 2 2 2 2 7" xfId="19311" xr:uid="{00000000-0005-0000-0000-00006D4B0000}"/>
    <cellStyle name="Normal 2 10 3 2 2 2 2 3" xfId="19312" xr:uid="{00000000-0005-0000-0000-00006E4B0000}"/>
    <cellStyle name="Normal 2 10 3 2 2 2 2 3 2" xfId="19313" xr:uid="{00000000-0005-0000-0000-00006F4B0000}"/>
    <cellStyle name="Normal 2 10 3 2 2 2 2 3 2 2" xfId="19314" xr:uid="{00000000-0005-0000-0000-0000704B0000}"/>
    <cellStyle name="Normal 2 10 3 2 2 2 2 3 2 2 2" xfId="19315" xr:uid="{00000000-0005-0000-0000-0000714B0000}"/>
    <cellStyle name="Normal 2 10 3 2 2 2 2 3 2 3" xfId="19316" xr:uid="{00000000-0005-0000-0000-0000724B0000}"/>
    <cellStyle name="Normal 2 10 3 2 2 2 2 3 3" xfId="19317" xr:uid="{00000000-0005-0000-0000-0000734B0000}"/>
    <cellStyle name="Normal 2 10 3 2 2 2 2 3 3 2" xfId="19318" xr:uid="{00000000-0005-0000-0000-0000744B0000}"/>
    <cellStyle name="Normal 2 10 3 2 2 2 2 3 3 2 2" xfId="19319" xr:uid="{00000000-0005-0000-0000-0000754B0000}"/>
    <cellStyle name="Normal 2 10 3 2 2 2 2 3 3 3" xfId="19320" xr:uid="{00000000-0005-0000-0000-0000764B0000}"/>
    <cellStyle name="Normal 2 10 3 2 2 2 2 3 4" xfId="19321" xr:uid="{00000000-0005-0000-0000-0000774B0000}"/>
    <cellStyle name="Normal 2 10 3 2 2 2 2 3 4 2" xfId="19322" xr:uid="{00000000-0005-0000-0000-0000784B0000}"/>
    <cellStyle name="Normal 2 10 3 2 2 2 2 3 5" xfId="19323" xr:uid="{00000000-0005-0000-0000-0000794B0000}"/>
    <cellStyle name="Normal 2 10 3 2 2 2 2 4" xfId="19324" xr:uid="{00000000-0005-0000-0000-00007A4B0000}"/>
    <cellStyle name="Normal 2 10 3 2 2 2 2 4 2" xfId="19325" xr:uid="{00000000-0005-0000-0000-00007B4B0000}"/>
    <cellStyle name="Normal 2 10 3 2 2 2 2 4 2 2" xfId="19326" xr:uid="{00000000-0005-0000-0000-00007C4B0000}"/>
    <cellStyle name="Normal 2 10 3 2 2 2 2 4 3" xfId="19327" xr:uid="{00000000-0005-0000-0000-00007D4B0000}"/>
    <cellStyle name="Normal 2 10 3 2 2 2 2 5" xfId="19328" xr:uid="{00000000-0005-0000-0000-00007E4B0000}"/>
    <cellStyle name="Normal 2 10 3 2 2 2 2 5 2" xfId="19329" xr:uid="{00000000-0005-0000-0000-00007F4B0000}"/>
    <cellStyle name="Normal 2 10 3 2 2 2 2 5 2 2" xfId="19330" xr:uid="{00000000-0005-0000-0000-0000804B0000}"/>
    <cellStyle name="Normal 2 10 3 2 2 2 2 5 3" xfId="19331" xr:uid="{00000000-0005-0000-0000-0000814B0000}"/>
    <cellStyle name="Normal 2 10 3 2 2 2 2 6" xfId="19332" xr:uid="{00000000-0005-0000-0000-0000824B0000}"/>
    <cellStyle name="Normal 2 10 3 2 2 2 2 6 2" xfId="19333" xr:uid="{00000000-0005-0000-0000-0000834B0000}"/>
    <cellStyle name="Normal 2 10 3 2 2 2 2 7" xfId="19334" xr:uid="{00000000-0005-0000-0000-0000844B0000}"/>
    <cellStyle name="Normal 2 10 3 2 2 2 2 7 2" xfId="19335" xr:uid="{00000000-0005-0000-0000-0000854B0000}"/>
    <cellStyle name="Normal 2 10 3 2 2 2 2 8" xfId="19336" xr:uid="{00000000-0005-0000-0000-0000864B0000}"/>
    <cellStyle name="Normal 2 10 3 2 2 2 3" xfId="19337" xr:uid="{00000000-0005-0000-0000-0000874B0000}"/>
    <cellStyle name="Normal 2 10 3 2 2 2 3 2" xfId="19338" xr:uid="{00000000-0005-0000-0000-0000884B0000}"/>
    <cellStyle name="Normal 2 10 3 2 2 2 3 2 2" xfId="19339" xr:uid="{00000000-0005-0000-0000-0000894B0000}"/>
    <cellStyle name="Normal 2 10 3 2 2 2 3 2 2 2" xfId="19340" xr:uid="{00000000-0005-0000-0000-00008A4B0000}"/>
    <cellStyle name="Normal 2 10 3 2 2 2 3 2 2 2 2" xfId="19341" xr:uid="{00000000-0005-0000-0000-00008B4B0000}"/>
    <cellStyle name="Normal 2 10 3 2 2 2 3 2 2 3" xfId="19342" xr:uid="{00000000-0005-0000-0000-00008C4B0000}"/>
    <cellStyle name="Normal 2 10 3 2 2 2 3 2 3" xfId="19343" xr:uid="{00000000-0005-0000-0000-00008D4B0000}"/>
    <cellStyle name="Normal 2 10 3 2 2 2 3 2 3 2" xfId="19344" xr:uid="{00000000-0005-0000-0000-00008E4B0000}"/>
    <cellStyle name="Normal 2 10 3 2 2 2 3 2 3 2 2" xfId="19345" xr:uid="{00000000-0005-0000-0000-00008F4B0000}"/>
    <cellStyle name="Normal 2 10 3 2 2 2 3 2 3 3" xfId="19346" xr:uid="{00000000-0005-0000-0000-0000904B0000}"/>
    <cellStyle name="Normal 2 10 3 2 2 2 3 2 4" xfId="19347" xr:uid="{00000000-0005-0000-0000-0000914B0000}"/>
    <cellStyle name="Normal 2 10 3 2 2 2 3 2 4 2" xfId="19348" xr:uid="{00000000-0005-0000-0000-0000924B0000}"/>
    <cellStyle name="Normal 2 10 3 2 2 2 3 2 5" xfId="19349" xr:uid="{00000000-0005-0000-0000-0000934B0000}"/>
    <cellStyle name="Normal 2 10 3 2 2 2 3 3" xfId="19350" xr:uid="{00000000-0005-0000-0000-0000944B0000}"/>
    <cellStyle name="Normal 2 10 3 2 2 2 3 3 2" xfId="19351" xr:uid="{00000000-0005-0000-0000-0000954B0000}"/>
    <cellStyle name="Normal 2 10 3 2 2 2 3 3 2 2" xfId="19352" xr:uid="{00000000-0005-0000-0000-0000964B0000}"/>
    <cellStyle name="Normal 2 10 3 2 2 2 3 3 3" xfId="19353" xr:uid="{00000000-0005-0000-0000-0000974B0000}"/>
    <cellStyle name="Normal 2 10 3 2 2 2 3 4" xfId="19354" xr:uid="{00000000-0005-0000-0000-0000984B0000}"/>
    <cellStyle name="Normal 2 10 3 2 2 2 3 4 2" xfId="19355" xr:uid="{00000000-0005-0000-0000-0000994B0000}"/>
    <cellStyle name="Normal 2 10 3 2 2 2 3 4 2 2" xfId="19356" xr:uid="{00000000-0005-0000-0000-00009A4B0000}"/>
    <cellStyle name="Normal 2 10 3 2 2 2 3 4 3" xfId="19357" xr:uid="{00000000-0005-0000-0000-00009B4B0000}"/>
    <cellStyle name="Normal 2 10 3 2 2 2 3 5" xfId="19358" xr:uid="{00000000-0005-0000-0000-00009C4B0000}"/>
    <cellStyle name="Normal 2 10 3 2 2 2 3 5 2" xfId="19359" xr:uid="{00000000-0005-0000-0000-00009D4B0000}"/>
    <cellStyle name="Normal 2 10 3 2 2 2 3 6" xfId="19360" xr:uid="{00000000-0005-0000-0000-00009E4B0000}"/>
    <cellStyle name="Normal 2 10 3 2 2 2 3 6 2" xfId="19361" xr:uid="{00000000-0005-0000-0000-00009F4B0000}"/>
    <cellStyle name="Normal 2 10 3 2 2 2 3 7" xfId="19362" xr:uid="{00000000-0005-0000-0000-0000A04B0000}"/>
    <cellStyle name="Normal 2 10 3 2 2 2 4" xfId="19363" xr:uid="{00000000-0005-0000-0000-0000A14B0000}"/>
    <cellStyle name="Normal 2 10 3 2 2 2 4 2" xfId="19364" xr:uid="{00000000-0005-0000-0000-0000A24B0000}"/>
    <cellStyle name="Normal 2 10 3 2 2 2 4 2 2" xfId="19365" xr:uid="{00000000-0005-0000-0000-0000A34B0000}"/>
    <cellStyle name="Normal 2 10 3 2 2 2 4 2 2 2" xfId="19366" xr:uid="{00000000-0005-0000-0000-0000A44B0000}"/>
    <cellStyle name="Normal 2 10 3 2 2 2 4 2 2 2 2" xfId="19367" xr:uid="{00000000-0005-0000-0000-0000A54B0000}"/>
    <cellStyle name="Normal 2 10 3 2 2 2 4 2 2 3" xfId="19368" xr:uid="{00000000-0005-0000-0000-0000A64B0000}"/>
    <cellStyle name="Normal 2 10 3 2 2 2 4 2 3" xfId="19369" xr:uid="{00000000-0005-0000-0000-0000A74B0000}"/>
    <cellStyle name="Normal 2 10 3 2 2 2 4 2 3 2" xfId="19370" xr:uid="{00000000-0005-0000-0000-0000A84B0000}"/>
    <cellStyle name="Normal 2 10 3 2 2 2 4 2 3 2 2" xfId="19371" xr:uid="{00000000-0005-0000-0000-0000A94B0000}"/>
    <cellStyle name="Normal 2 10 3 2 2 2 4 2 3 3" xfId="19372" xr:uid="{00000000-0005-0000-0000-0000AA4B0000}"/>
    <cellStyle name="Normal 2 10 3 2 2 2 4 2 4" xfId="19373" xr:uid="{00000000-0005-0000-0000-0000AB4B0000}"/>
    <cellStyle name="Normal 2 10 3 2 2 2 4 2 4 2" xfId="19374" xr:uid="{00000000-0005-0000-0000-0000AC4B0000}"/>
    <cellStyle name="Normal 2 10 3 2 2 2 4 2 5" xfId="19375" xr:uid="{00000000-0005-0000-0000-0000AD4B0000}"/>
    <cellStyle name="Normal 2 10 3 2 2 2 4 3" xfId="19376" xr:uid="{00000000-0005-0000-0000-0000AE4B0000}"/>
    <cellStyle name="Normal 2 10 3 2 2 2 4 3 2" xfId="19377" xr:uid="{00000000-0005-0000-0000-0000AF4B0000}"/>
    <cellStyle name="Normal 2 10 3 2 2 2 4 3 2 2" xfId="19378" xr:uid="{00000000-0005-0000-0000-0000B04B0000}"/>
    <cellStyle name="Normal 2 10 3 2 2 2 4 3 3" xfId="19379" xr:uid="{00000000-0005-0000-0000-0000B14B0000}"/>
    <cellStyle name="Normal 2 10 3 2 2 2 4 4" xfId="19380" xr:uid="{00000000-0005-0000-0000-0000B24B0000}"/>
    <cellStyle name="Normal 2 10 3 2 2 2 4 4 2" xfId="19381" xr:uid="{00000000-0005-0000-0000-0000B34B0000}"/>
    <cellStyle name="Normal 2 10 3 2 2 2 4 4 2 2" xfId="19382" xr:uid="{00000000-0005-0000-0000-0000B44B0000}"/>
    <cellStyle name="Normal 2 10 3 2 2 2 4 4 3" xfId="19383" xr:uid="{00000000-0005-0000-0000-0000B54B0000}"/>
    <cellStyle name="Normal 2 10 3 2 2 2 4 5" xfId="19384" xr:uid="{00000000-0005-0000-0000-0000B64B0000}"/>
    <cellStyle name="Normal 2 10 3 2 2 2 4 5 2" xfId="19385" xr:uid="{00000000-0005-0000-0000-0000B74B0000}"/>
    <cellStyle name="Normal 2 10 3 2 2 2 4 6" xfId="19386" xr:uid="{00000000-0005-0000-0000-0000B84B0000}"/>
    <cellStyle name="Normal 2 10 3 2 2 2 4 6 2" xfId="19387" xr:uid="{00000000-0005-0000-0000-0000B94B0000}"/>
    <cellStyle name="Normal 2 10 3 2 2 2 4 7" xfId="19388" xr:uid="{00000000-0005-0000-0000-0000BA4B0000}"/>
    <cellStyle name="Normal 2 10 3 2 2 2 5" xfId="19389" xr:uid="{00000000-0005-0000-0000-0000BB4B0000}"/>
    <cellStyle name="Normal 2 10 3 2 2 2 5 2" xfId="19390" xr:uid="{00000000-0005-0000-0000-0000BC4B0000}"/>
    <cellStyle name="Normal 2 10 3 2 2 2 5 2 2" xfId="19391" xr:uid="{00000000-0005-0000-0000-0000BD4B0000}"/>
    <cellStyle name="Normal 2 10 3 2 2 2 5 2 2 2" xfId="19392" xr:uid="{00000000-0005-0000-0000-0000BE4B0000}"/>
    <cellStyle name="Normal 2 10 3 2 2 2 5 2 3" xfId="19393" xr:uid="{00000000-0005-0000-0000-0000BF4B0000}"/>
    <cellStyle name="Normal 2 10 3 2 2 2 5 3" xfId="19394" xr:uid="{00000000-0005-0000-0000-0000C04B0000}"/>
    <cellStyle name="Normal 2 10 3 2 2 2 5 3 2" xfId="19395" xr:uid="{00000000-0005-0000-0000-0000C14B0000}"/>
    <cellStyle name="Normal 2 10 3 2 2 2 5 3 2 2" xfId="19396" xr:uid="{00000000-0005-0000-0000-0000C24B0000}"/>
    <cellStyle name="Normal 2 10 3 2 2 2 5 3 3" xfId="19397" xr:uid="{00000000-0005-0000-0000-0000C34B0000}"/>
    <cellStyle name="Normal 2 10 3 2 2 2 5 4" xfId="19398" xr:uid="{00000000-0005-0000-0000-0000C44B0000}"/>
    <cellStyle name="Normal 2 10 3 2 2 2 5 4 2" xfId="19399" xr:uid="{00000000-0005-0000-0000-0000C54B0000}"/>
    <cellStyle name="Normal 2 10 3 2 2 2 5 5" xfId="19400" xr:uid="{00000000-0005-0000-0000-0000C64B0000}"/>
    <cellStyle name="Normal 2 10 3 2 2 2 6" xfId="19401" xr:uid="{00000000-0005-0000-0000-0000C74B0000}"/>
    <cellStyle name="Normal 2 10 3 2 2 2 6 2" xfId="19402" xr:uid="{00000000-0005-0000-0000-0000C84B0000}"/>
    <cellStyle name="Normal 2 10 3 2 2 2 6 2 2" xfId="19403" xr:uid="{00000000-0005-0000-0000-0000C94B0000}"/>
    <cellStyle name="Normal 2 10 3 2 2 2 6 2 2 2" xfId="19404" xr:uid="{00000000-0005-0000-0000-0000CA4B0000}"/>
    <cellStyle name="Normal 2 10 3 2 2 2 6 2 3" xfId="19405" xr:uid="{00000000-0005-0000-0000-0000CB4B0000}"/>
    <cellStyle name="Normal 2 10 3 2 2 2 6 3" xfId="19406" xr:uid="{00000000-0005-0000-0000-0000CC4B0000}"/>
    <cellStyle name="Normal 2 10 3 2 2 2 6 3 2" xfId="19407" xr:uid="{00000000-0005-0000-0000-0000CD4B0000}"/>
    <cellStyle name="Normal 2 10 3 2 2 2 6 4" xfId="19408" xr:uid="{00000000-0005-0000-0000-0000CE4B0000}"/>
    <cellStyle name="Normal 2 10 3 2 2 2 7" xfId="19409" xr:uid="{00000000-0005-0000-0000-0000CF4B0000}"/>
    <cellStyle name="Normal 2 10 3 2 2 2 7 2" xfId="19410" xr:uid="{00000000-0005-0000-0000-0000D04B0000}"/>
    <cellStyle name="Normal 2 10 3 2 2 2 7 2 2" xfId="19411" xr:uid="{00000000-0005-0000-0000-0000D14B0000}"/>
    <cellStyle name="Normal 2 10 3 2 2 2 7 3" xfId="19412" xr:uid="{00000000-0005-0000-0000-0000D24B0000}"/>
    <cellStyle name="Normal 2 10 3 2 2 2 8" xfId="19413" xr:uid="{00000000-0005-0000-0000-0000D34B0000}"/>
    <cellStyle name="Normal 2 10 3 2 2 2 8 2" xfId="19414" xr:uid="{00000000-0005-0000-0000-0000D44B0000}"/>
    <cellStyle name="Normal 2 10 3 2 2 2 8 2 2" xfId="19415" xr:uid="{00000000-0005-0000-0000-0000D54B0000}"/>
    <cellStyle name="Normal 2 10 3 2 2 2 8 3" xfId="19416" xr:uid="{00000000-0005-0000-0000-0000D64B0000}"/>
    <cellStyle name="Normal 2 10 3 2 2 2 9" xfId="19417" xr:uid="{00000000-0005-0000-0000-0000D74B0000}"/>
    <cellStyle name="Normal 2 10 3 2 2 2 9 2" xfId="19418" xr:uid="{00000000-0005-0000-0000-0000D84B0000}"/>
    <cellStyle name="Normal 2 10 3 2 2 3" xfId="19419" xr:uid="{00000000-0005-0000-0000-0000D94B0000}"/>
    <cellStyle name="Normal 2 10 3 2 2 3 2" xfId="19420" xr:uid="{00000000-0005-0000-0000-0000DA4B0000}"/>
    <cellStyle name="Normal 2 10 3 2 2 3 2 2" xfId="19421" xr:uid="{00000000-0005-0000-0000-0000DB4B0000}"/>
    <cellStyle name="Normal 2 10 3 2 2 3 2 2 2" xfId="19422" xr:uid="{00000000-0005-0000-0000-0000DC4B0000}"/>
    <cellStyle name="Normal 2 10 3 2 2 3 2 2 2 2" xfId="19423" xr:uid="{00000000-0005-0000-0000-0000DD4B0000}"/>
    <cellStyle name="Normal 2 10 3 2 2 3 2 2 2 2 2" xfId="19424" xr:uid="{00000000-0005-0000-0000-0000DE4B0000}"/>
    <cellStyle name="Normal 2 10 3 2 2 3 2 2 2 3" xfId="19425" xr:uid="{00000000-0005-0000-0000-0000DF4B0000}"/>
    <cellStyle name="Normal 2 10 3 2 2 3 2 2 3" xfId="19426" xr:uid="{00000000-0005-0000-0000-0000E04B0000}"/>
    <cellStyle name="Normal 2 10 3 2 2 3 2 2 3 2" xfId="19427" xr:uid="{00000000-0005-0000-0000-0000E14B0000}"/>
    <cellStyle name="Normal 2 10 3 2 2 3 2 2 3 2 2" xfId="19428" xr:uid="{00000000-0005-0000-0000-0000E24B0000}"/>
    <cellStyle name="Normal 2 10 3 2 2 3 2 2 3 3" xfId="19429" xr:uid="{00000000-0005-0000-0000-0000E34B0000}"/>
    <cellStyle name="Normal 2 10 3 2 2 3 2 2 4" xfId="19430" xr:uid="{00000000-0005-0000-0000-0000E44B0000}"/>
    <cellStyle name="Normal 2 10 3 2 2 3 2 2 4 2" xfId="19431" xr:uid="{00000000-0005-0000-0000-0000E54B0000}"/>
    <cellStyle name="Normal 2 10 3 2 2 3 2 2 5" xfId="19432" xr:uid="{00000000-0005-0000-0000-0000E64B0000}"/>
    <cellStyle name="Normal 2 10 3 2 2 3 2 3" xfId="19433" xr:uid="{00000000-0005-0000-0000-0000E74B0000}"/>
    <cellStyle name="Normal 2 10 3 2 2 3 2 3 2" xfId="19434" xr:uid="{00000000-0005-0000-0000-0000E84B0000}"/>
    <cellStyle name="Normal 2 10 3 2 2 3 2 3 2 2" xfId="19435" xr:uid="{00000000-0005-0000-0000-0000E94B0000}"/>
    <cellStyle name="Normal 2 10 3 2 2 3 2 3 3" xfId="19436" xr:uid="{00000000-0005-0000-0000-0000EA4B0000}"/>
    <cellStyle name="Normal 2 10 3 2 2 3 2 4" xfId="19437" xr:uid="{00000000-0005-0000-0000-0000EB4B0000}"/>
    <cellStyle name="Normal 2 10 3 2 2 3 2 4 2" xfId="19438" xr:uid="{00000000-0005-0000-0000-0000EC4B0000}"/>
    <cellStyle name="Normal 2 10 3 2 2 3 2 4 2 2" xfId="19439" xr:uid="{00000000-0005-0000-0000-0000ED4B0000}"/>
    <cellStyle name="Normal 2 10 3 2 2 3 2 4 3" xfId="19440" xr:uid="{00000000-0005-0000-0000-0000EE4B0000}"/>
    <cellStyle name="Normal 2 10 3 2 2 3 2 5" xfId="19441" xr:uid="{00000000-0005-0000-0000-0000EF4B0000}"/>
    <cellStyle name="Normal 2 10 3 2 2 3 2 5 2" xfId="19442" xr:uid="{00000000-0005-0000-0000-0000F04B0000}"/>
    <cellStyle name="Normal 2 10 3 2 2 3 2 6" xfId="19443" xr:uid="{00000000-0005-0000-0000-0000F14B0000}"/>
    <cellStyle name="Normal 2 10 3 2 2 3 2 6 2" xfId="19444" xr:uid="{00000000-0005-0000-0000-0000F24B0000}"/>
    <cellStyle name="Normal 2 10 3 2 2 3 2 7" xfId="19445" xr:uid="{00000000-0005-0000-0000-0000F34B0000}"/>
    <cellStyle name="Normal 2 10 3 2 2 3 3" xfId="19446" xr:uid="{00000000-0005-0000-0000-0000F44B0000}"/>
    <cellStyle name="Normal 2 10 3 2 2 3 3 2" xfId="19447" xr:uid="{00000000-0005-0000-0000-0000F54B0000}"/>
    <cellStyle name="Normal 2 10 3 2 2 3 3 2 2" xfId="19448" xr:uid="{00000000-0005-0000-0000-0000F64B0000}"/>
    <cellStyle name="Normal 2 10 3 2 2 3 3 2 2 2" xfId="19449" xr:uid="{00000000-0005-0000-0000-0000F74B0000}"/>
    <cellStyle name="Normal 2 10 3 2 2 3 3 2 3" xfId="19450" xr:uid="{00000000-0005-0000-0000-0000F84B0000}"/>
    <cellStyle name="Normal 2 10 3 2 2 3 3 3" xfId="19451" xr:uid="{00000000-0005-0000-0000-0000F94B0000}"/>
    <cellStyle name="Normal 2 10 3 2 2 3 3 3 2" xfId="19452" xr:uid="{00000000-0005-0000-0000-0000FA4B0000}"/>
    <cellStyle name="Normal 2 10 3 2 2 3 3 3 2 2" xfId="19453" xr:uid="{00000000-0005-0000-0000-0000FB4B0000}"/>
    <cellStyle name="Normal 2 10 3 2 2 3 3 3 3" xfId="19454" xr:uid="{00000000-0005-0000-0000-0000FC4B0000}"/>
    <cellStyle name="Normal 2 10 3 2 2 3 3 4" xfId="19455" xr:uid="{00000000-0005-0000-0000-0000FD4B0000}"/>
    <cellStyle name="Normal 2 10 3 2 2 3 3 4 2" xfId="19456" xr:uid="{00000000-0005-0000-0000-0000FE4B0000}"/>
    <cellStyle name="Normal 2 10 3 2 2 3 3 5" xfId="19457" xr:uid="{00000000-0005-0000-0000-0000FF4B0000}"/>
    <cellStyle name="Normal 2 10 3 2 2 3 4" xfId="19458" xr:uid="{00000000-0005-0000-0000-0000004C0000}"/>
    <cellStyle name="Normal 2 10 3 2 2 3 4 2" xfId="19459" xr:uid="{00000000-0005-0000-0000-0000014C0000}"/>
    <cellStyle name="Normal 2 10 3 2 2 3 4 2 2" xfId="19460" xr:uid="{00000000-0005-0000-0000-0000024C0000}"/>
    <cellStyle name="Normal 2 10 3 2 2 3 4 3" xfId="19461" xr:uid="{00000000-0005-0000-0000-0000034C0000}"/>
    <cellStyle name="Normal 2 10 3 2 2 3 5" xfId="19462" xr:uid="{00000000-0005-0000-0000-0000044C0000}"/>
    <cellStyle name="Normal 2 10 3 2 2 3 5 2" xfId="19463" xr:uid="{00000000-0005-0000-0000-0000054C0000}"/>
    <cellStyle name="Normal 2 10 3 2 2 3 5 2 2" xfId="19464" xr:uid="{00000000-0005-0000-0000-0000064C0000}"/>
    <cellStyle name="Normal 2 10 3 2 2 3 5 3" xfId="19465" xr:uid="{00000000-0005-0000-0000-0000074C0000}"/>
    <cellStyle name="Normal 2 10 3 2 2 3 6" xfId="19466" xr:uid="{00000000-0005-0000-0000-0000084C0000}"/>
    <cellStyle name="Normal 2 10 3 2 2 3 6 2" xfId="19467" xr:uid="{00000000-0005-0000-0000-0000094C0000}"/>
    <cellStyle name="Normal 2 10 3 2 2 3 7" xfId="19468" xr:uid="{00000000-0005-0000-0000-00000A4C0000}"/>
    <cellStyle name="Normal 2 10 3 2 2 3 7 2" xfId="19469" xr:uid="{00000000-0005-0000-0000-00000B4C0000}"/>
    <cellStyle name="Normal 2 10 3 2 2 3 8" xfId="19470" xr:uid="{00000000-0005-0000-0000-00000C4C0000}"/>
    <cellStyle name="Normal 2 10 3 2 2 4" xfId="19471" xr:uid="{00000000-0005-0000-0000-00000D4C0000}"/>
    <cellStyle name="Normal 2 10 3 2 2 4 2" xfId="19472" xr:uid="{00000000-0005-0000-0000-00000E4C0000}"/>
    <cellStyle name="Normal 2 10 3 2 2 4 2 2" xfId="19473" xr:uid="{00000000-0005-0000-0000-00000F4C0000}"/>
    <cellStyle name="Normal 2 10 3 2 2 4 2 2 2" xfId="19474" xr:uid="{00000000-0005-0000-0000-0000104C0000}"/>
    <cellStyle name="Normal 2 10 3 2 2 4 2 2 2 2" xfId="19475" xr:uid="{00000000-0005-0000-0000-0000114C0000}"/>
    <cellStyle name="Normal 2 10 3 2 2 4 2 2 3" xfId="19476" xr:uid="{00000000-0005-0000-0000-0000124C0000}"/>
    <cellStyle name="Normal 2 10 3 2 2 4 2 3" xfId="19477" xr:uid="{00000000-0005-0000-0000-0000134C0000}"/>
    <cellStyle name="Normal 2 10 3 2 2 4 2 3 2" xfId="19478" xr:uid="{00000000-0005-0000-0000-0000144C0000}"/>
    <cellStyle name="Normal 2 10 3 2 2 4 2 3 2 2" xfId="19479" xr:uid="{00000000-0005-0000-0000-0000154C0000}"/>
    <cellStyle name="Normal 2 10 3 2 2 4 2 3 3" xfId="19480" xr:uid="{00000000-0005-0000-0000-0000164C0000}"/>
    <cellStyle name="Normal 2 10 3 2 2 4 2 4" xfId="19481" xr:uid="{00000000-0005-0000-0000-0000174C0000}"/>
    <cellStyle name="Normal 2 10 3 2 2 4 2 4 2" xfId="19482" xr:uid="{00000000-0005-0000-0000-0000184C0000}"/>
    <cellStyle name="Normal 2 10 3 2 2 4 2 5" xfId="19483" xr:uid="{00000000-0005-0000-0000-0000194C0000}"/>
    <cellStyle name="Normal 2 10 3 2 2 4 3" xfId="19484" xr:uid="{00000000-0005-0000-0000-00001A4C0000}"/>
    <cellStyle name="Normal 2 10 3 2 2 4 3 2" xfId="19485" xr:uid="{00000000-0005-0000-0000-00001B4C0000}"/>
    <cellStyle name="Normal 2 10 3 2 2 4 3 2 2" xfId="19486" xr:uid="{00000000-0005-0000-0000-00001C4C0000}"/>
    <cellStyle name="Normal 2 10 3 2 2 4 3 3" xfId="19487" xr:uid="{00000000-0005-0000-0000-00001D4C0000}"/>
    <cellStyle name="Normal 2 10 3 2 2 4 4" xfId="19488" xr:uid="{00000000-0005-0000-0000-00001E4C0000}"/>
    <cellStyle name="Normal 2 10 3 2 2 4 4 2" xfId="19489" xr:uid="{00000000-0005-0000-0000-00001F4C0000}"/>
    <cellStyle name="Normal 2 10 3 2 2 4 4 2 2" xfId="19490" xr:uid="{00000000-0005-0000-0000-0000204C0000}"/>
    <cellStyle name="Normal 2 10 3 2 2 4 4 3" xfId="19491" xr:uid="{00000000-0005-0000-0000-0000214C0000}"/>
    <cellStyle name="Normal 2 10 3 2 2 4 5" xfId="19492" xr:uid="{00000000-0005-0000-0000-0000224C0000}"/>
    <cellStyle name="Normal 2 10 3 2 2 4 5 2" xfId="19493" xr:uid="{00000000-0005-0000-0000-0000234C0000}"/>
    <cellStyle name="Normal 2 10 3 2 2 4 6" xfId="19494" xr:uid="{00000000-0005-0000-0000-0000244C0000}"/>
    <cellStyle name="Normal 2 10 3 2 2 4 6 2" xfId="19495" xr:uid="{00000000-0005-0000-0000-0000254C0000}"/>
    <cellStyle name="Normal 2 10 3 2 2 4 7" xfId="19496" xr:uid="{00000000-0005-0000-0000-0000264C0000}"/>
    <cellStyle name="Normal 2 10 3 2 2 5" xfId="19497" xr:uid="{00000000-0005-0000-0000-0000274C0000}"/>
    <cellStyle name="Normal 2 10 3 2 2 5 2" xfId="19498" xr:uid="{00000000-0005-0000-0000-0000284C0000}"/>
    <cellStyle name="Normal 2 10 3 2 2 5 2 2" xfId="19499" xr:uid="{00000000-0005-0000-0000-0000294C0000}"/>
    <cellStyle name="Normal 2 10 3 2 2 5 2 2 2" xfId="19500" xr:uid="{00000000-0005-0000-0000-00002A4C0000}"/>
    <cellStyle name="Normal 2 10 3 2 2 5 2 2 2 2" xfId="19501" xr:uid="{00000000-0005-0000-0000-00002B4C0000}"/>
    <cellStyle name="Normal 2 10 3 2 2 5 2 2 3" xfId="19502" xr:uid="{00000000-0005-0000-0000-00002C4C0000}"/>
    <cellStyle name="Normal 2 10 3 2 2 5 2 3" xfId="19503" xr:uid="{00000000-0005-0000-0000-00002D4C0000}"/>
    <cellStyle name="Normal 2 10 3 2 2 5 2 3 2" xfId="19504" xr:uid="{00000000-0005-0000-0000-00002E4C0000}"/>
    <cellStyle name="Normal 2 10 3 2 2 5 2 3 2 2" xfId="19505" xr:uid="{00000000-0005-0000-0000-00002F4C0000}"/>
    <cellStyle name="Normal 2 10 3 2 2 5 2 3 3" xfId="19506" xr:uid="{00000000-0005-0000-0000-0000304C0000}"/>
    <cellStyle name="Normal 2 10 3 2 2 5 2 4" xfId="19507" xr:uid="{00000000-0005-0000-0000-0000314C0000}"/>
    <cellStyle name="Normal 2 10 3 2 2 5 2 4 2" xfId="19508" xr:uid="{00000000-0005-0000-0000-0000324C0000}"/>
    <cellStyle name="Normal 2 10 3 2 2 5 2 5" xfId="19509" xr:uid="{00000000-0005-0000-0000-0000334C0000}"/>
    <cellStyle name="Normal 2 10 3 2 2 5 3" xfId="19510" xr:uid="{00000000-0005-0000-0000-0000344C0000}"/>
    <cellStyle name="Normal 2 10 3 2 2 5 3 2" xfId="19511" xr:uid="{00000000-0005-0000-0000-0000354C0000}"/>
    <cellStyle name="Normal 2 10 3 2 2 5 3 2 2" xfId="19512" xr:uid="{00000000-0005-0000-0000-0000364C0000}"/>
    <cellStyle name="Normal 2 10 3 2 2 5 3 3" xfId="19513" xr:uid="{00000000-0005-0000-0000-0000374C0000}"/>
    <cellStyle name="Normal 2 10 3 2 2 5 4" xfId="19514" xr:uid="{00000000-0005-0000-0000-0000384C0000}"/>
    <cellStyle name="Normal 2 10 3 2 2 5 4 2" xfId="19515" xr:uid="{00000000-0005-0000-0000-0000394C0000}"/>
    <cellStyle name="Normal 2 10 3 2 2 5 4 2 2" xfId="19516" xr:uid="{00000000-0005-0000-0000-00003A4C0000}"/>
    <cellStyle name="Normal 2 10 3 2 2 5 4 3" xfId="19517" xr:uid="{00000000-0005-0000-0000-00003B4C0000}"/>
    <cellStyle name="Normal 2 10 3 2 2 5 5" xfId="19518" xr:uid="{00000000-0005-0000-0000-00003C4C0000}"/>
    <cellStyle name="Normal 2 10 3 2 2 5 5 2" xfId="19519" xr:uid="{00000000-0005-0000-0000-00003D4C0000}"/>
    <cellStyle name="Normal 2 10 3 2 2 5 6" xfId="19520" xr:uid="{00000000-0005-0000-0000-00003E4C0000}"/>
    <cellStyle name="Normal 2 10 3 2 2 5 6 2" xfId="19521" xr:uid="{00000000-0005-0000-0000-00003F4C0000}"/>
    <cellStyle name="Normal 2 10 3 2 2 5 7" xfId="19522" xr:uid="{00000000-0005-0000-0000-0000404C0000}"/>
    <cellStyle name="Normal 2 10 3 2 2 6" xfId="19523" xr:uid="{00000000-0005-0000-0000-0000414C0000}"/>
    <cellStyle name="Normal 2 10 3 2 2 6 2" xfId="19524" xr:uid="{00000000-0005-0000-0000-0000424C0000}"/>
    <cellStyle name="Normal 2 10 3 2 2 6 2 2" xfId="19525" xr:uid="{00000000-0005-0000-0000-0000434C0000}"/>
    <cellStyle name="Normal 2 10 3 2 2 6 2 2 2" xfId="19526" xr:uid="{00000000-0005-0000-0000-0000444C0000}"/>
    <cellStyle name="Normal 2 10 3 2 2 6 2 3" xfId="19527" xr:uid="{00000000-0005-0000-0000-0000454C0000}"/>
    <cellStyle name="Normal 2 10 3 2 2 6 3" xfId="19528" xr:uid="{00000000-0005-0000-0000-0000464C0000}"/>
    <cellStyle name="Normal 2 10 3 2 2 6 3 2" xfId="19529" xr:uid="{00000000-0005-0000-0000-0000474C0000}"/>
    <cellStyle name="Normal 2 10 3 2 2 6 3 2 2" xfId="19530" xr:uid="{00000000-0005-0000-0000-0000484C0000}"/>
    <cellStyle name="Normal 2 10 3 2 2 6 3 3" xfId="19531" xr:uid="{00000000-0005-0000-0000-0000494C0000}"/>
    <cellStyle name="Normal 2 10 3 2 2 6 4" xfId="19532" xr:uid="{00000000-0005-0000-0000-00004A4C0000}"/>
    <cellStyle name="Normal 2 10 3 2 2 6 4 2" xfId="19533" xr:uid="{00000000-0005-0000-0000-00004B4C0000}"/>
    <cellStyle name="Normal 2 10 3 2 2 6 5" xfId="19534" xr:uid="{00000000-0005-0000-0000-00004C4C0000}"/>
    <cellStyle name="Normal 2 10 3 2 2 7" xfId="19535" xr:uid="{00000000-0005-0000-0000-00004D4C0000}"/>
    <cellStyle name="Normal 2 10 3 2 2 7 2" xfId="19536" xr:uid="{00000000-0005-0000-0000-00004E4C0000}"/>
    <cellStyle name="Normal 2 10 3 2 2 7 2 2" xfId="19537" xr:uid="{00000000-0005-0000-0000-00004F4C0000}"/>
    <cellStyle name="Normal 2 10 3 2 2 7 2 2 2" xfId="19538" xr:uid="{00000000-0005-0000-0000-0000504C0000}"/>
    <cellStyle name="Normal 2 10 3 2 2 7 2 3" xfId="19539" xr:uid="{00000000-0005-0000-0000-0000514C0000}"/>
    <cellStyle name="Normal 2 10 3 2 2 7 3" xfId="19540" xr:uid="{00000000-0005-0000-0000-0000524C0000}"/>
    <cellStyle name="Normal 2 10 3 2 2 7 3 2" xfId="19541" xr:uid="{00000000-0005-0000-0000-0000534C0000}"/>
    <cellStyle name="Normal 2 10 3 2 2 7 4" xfId="19542" xr:uid="{00000000-0005-0000-0000-0000544C0000}"/>
    <cellStyle name="Normal 2 10 3 2 2 8" xfId="19543" xr:uid="{00000000-0005-0000-0000-0000554C0000}"/>
    <cellStyle name="Normal 2 10 3 2 2 8 2" xfId="19544" xr:uid="{00000000-0005-0000-0000-0000564C0000}"/>
    <cellStyle name="Normal 2 10 3 2 2 8 2 2" xfId="19545" xr:uid="{00000000-0005-0000-0000-0000574C0000}"/>
    <cellStyle name="Normal 2 10 3 2 2 8 3" xfId="19546" xr:uid="{00000000-0005-0000-0000-0000584C0000}"/>
    <cellStyle name="Normal 2 10 3 2 2 9" xfId="19547" xr:uid="{00000000-0005-0000-0000-0000594C0000}"/>
    <cellStyle name="Normal 2 10 3 2 2 9 2" xfId="19548" xr:uid="{00000000-0005-0000-0000-00005A4C0000}"/>
    <cellStyle name="Normal 2 10 3 2 2 9 2 2" xfId="19549" xr:uid="{00000000-0005-0000-0000-00005B4C0000}"/>
    <cellStyle name="Normal 2 10 3 2 2 9 3" xfId="19550" xr:uid="{00000000-0005-0000-0000-00005C4C0000}"/>
    <cellStyle name="Normal 2 10 3 2 3" xfId="19551" xr:uid="{00000000-0005-0000-0000-00005D4C0000}"/>
    <cellStyle name="Normal 2 10 3 2 3 10" xfId="19552" xr:uid="{00000000-0005-0000-0000-00005E4C0000}"/>
    <cellStyle name="Normal 2 10 3 2 3 10 2" xfId="19553" xr:uid="{00000000-0005-0000-0000-00005F4C0000}"/>
    <cellStyle name="Normal 2 10 3 2 3 11" xfId="19554" xr:uid="{00000000-0005-0000-0000-0000604C0000}"/>
    <cellStyle name="Normal 2 10 3 2 3 2" xfId="19555" xr:uid="{00000000-0005-0000-0000-0000614C0000}"/>
    <cellStyle name="Normal 2 10 3 2 3 2 2" xfId="19556" xr:uid="{00000000-0005-0000-0000-0000624C0000}"/>
    <cellStyle name="Normal 2 10 3 2 3 2 2 2" xfId="19557" xr:uid="{00000000-0005-0000-0000-0000634C0000}"/>
    <cellStyle name="Normal 2 10 3 2 3 2 2 2 2" xfId="19558" xr:uid="{00000000-0005-0000-0000-0000644C0000}"/>
    <cellStyle name="Normal 2 10 3 2 3 2 2 2 2 2" xfId="19559" xr:uid="{00000000-0005-0000-0000-0000654C0000}"/>
    <cellStyle name="Normal 2 10 3 2 3 2 2 2 2 2 2" xfId="19560" xr:uid="{00000000-0005-0000-0000-0000664C0000}"/>
    <cellStyle name="Normal 2 10 3 2 3 2 2 2 2 3" xfId="19561" xr:uid="{00000000-0005-0000-0000-0000674C0000}"/>
    <cellStyle name="Normal 2 10 3 2 3 2 2 2 3" xfId="19562" xr:uid="{00000000-0005-0000-0000-0000684C0000}"/>
    <cellStyle name="Normal 2 10 3 2 3 2 2 2 3 2" xfId="19563" xr:uid="{00000000-0005-0000-0000-0000694C0000}"/>
    <cellStyle name="Normal 2 10 3 2 3 2 2 2 3 2 2" xfId="19564" xr:uid="{00000000-0005-0000-0000-00006A4C0000}"/>
    <cellStyle name="Normal 2 10 3 2 3 2 2 2 3 3" xfId="19565" xr:uid="{00000000-0005-0000-0000-00006B4C0000}"/>
    <cellStyle name="Normal 2 10 3 2 3 2 2 2 4" xfId="19566" xr:uid="{00000000-0005-0000-0000-00006C4C0000}"/>
    <cellStyle name="Normal 2 10 3 2 3 2 2 2 4 2" xfId="19567" xr:uid="{00000000-0005-0000-0000-00006D4C0000}"/>
    <cellStyle name="Normal 2 10 3 2 3 2 2 2 5" xfId="19568" xr:uid="{00000000-0005-0000-0000-00006E4C0000}"/>
    <cellStyle name="Normal 2 10 3 2 3 2 2 3" xfId="19569" xr:uid="{00000000-0005-0000-0000-00006F4C0000}"/>
    <cellStyle name="Normal 2 10 3 2 3 2 2 3 2" xfId="19570" xr:uid="{00000000-0005-0000-0000-0000704C0000}"/>
    <cellStyle name="Normal 2 10 3 2 3 2 2 3 2 2" xfId="19571" xr:uid="{00000000-0005-0000-0000-0000714C0000}"/>
    <cellStyle name="Normal 2 10 3 2 3 2 2 3 3" xfId="19572" xr:uid="{00000000-0005-0000-0000-0000724C0000}"/>
    <cellStyle name="Normal 2 10 3 2 3 2 2 4" xfId="19573" xr:uid="{00000000-0005-0000-0000-0000734C0000}"/>
    <cellStyle name="Normal 2 10 3 2 3 2 2 4 2" xfId="19574" xr:uid="{00000000-0005-0000-0000-0000744C0000}"/>
    <cellStyle name="Normal 2 10 3 2 3 2 2 4 2 2" xfId="19575" xr:uid="{00000000-0005-0000-0000-0000754C0000}"/>
    <cellStyle name="Normal 2 10 3 2 3 2 2 4 3" xfId="19576" xr:uid="{00000000-0005-0000-0000-0000764C0000}"/>
    <cellStyle name="Normal 2 10 3 2 3 2 2 5" xfId="19577" xr:uid="{00000000-0005-0000-0000-0000774C0000}"/>
    <cellStyle name="Normal 2 10 3 2 3 2 2 5 2" xfId="19578" xr:uid="{00000000-0005-0000-0000-0000784C0000}"/>
    <cellStyle name="Normal 2 10 3 2 3 2 2 6" xfId="19579" xr:uid="{00000000-0005-0000-0000-0000794C0000}"/>
    <cellStyle name="Normal 2 10 3 2 3 2 2 6 2" xfId="19580" xr:uid="{00000000-0005-0000-0000-00007A4C0000}"/>
    <cellStyle name="Normal 2 10 3 2 3 2 2 7" xfId="19581" xr:uid="{00000000-0005-0000-0000-00007B4C0000}"/>
    <cellStyle name="Normal 2 10 3 2 3 2 3" xfId="19582" xr:uid="{00000000-0005-0000-0000-00007C4C0000}"/>
    <cellStyle name="Normal 2 10 3 2 3 2 3 2" xfId="19583" xr:uid="{00000000-0005-0000-0000-00007D4C0000}"/>
    <cellStyle name="Normal 2 10 3 2 3 2 3 2 2" xfId="19584" xr:uid="{00000000-0005-0000-0000-00007E4C0000}"/>
    <cellStyle name="Normal 2 10 3 2 3 2 3 2 2 2" xfId="19585" xr:uid="{00000000-0005-0000-0000-00007F4C0000}"/>
    <cellStyle name="Normal 2 10 3 2 3 2 3 2 3" xfId="19586" xr:uid="{00000000-0005-0000-0000-0000804C0000}"/>
    <cellStyle name="Normal 2 10 3 2 3 2 3 3" xfId="19587" xr:uid="{00000000-0005-0000-0000-0000814C0000}"/>
    <cellStyle name="Normal 2 10 3 2 3 2 3 3 2" xfId="19588" xr:uid="{00000000-0005-0000-0000-0000824C0000}"/>
    <cellStyle name="Normal 2 10 3 2 3 2 3 3 2 2" xfId="19589" xr:uid="{00000000-0005-0000-0000-0000834C0000}"/>
    <cellStyle name="Normal 2 10 3 2 3 2 3 3 3" xfId="19590" xr:uid="{00000000-0005-0000-0000-0000844C0000}"/>
    <cellStyle name="Normal 2 10 3 2 3 2 3 4" xfId="19591" xr:uid="{00000000-0005-0000-0000-0000854C0000}"/>
    <cellStyle name="Normal 2 10 3 2 3 2 3 4 2" xfId="19592" xr:uid="{00000000-0005-0000-0000-0000864C0000}"/>
    <cellStyle name="Normal 2 10 3 2 3 2 3 5" xfId="19593" xr:uid="{00000000-0005-0000-0000-0000874C0000}"/>
    <cellStyle name="Normal 2 10 3 2 3 2 4" xfId="19594" xr:uid="{00000000-0005-0000-0000-0000884C0000}"/>
    <cellStyle name="Normal 2 10 3 2 3 2 4 2" xfId="19595" xr:uid="{00000000-0005-0000-0000-0000894C0000}"/>
    <cellStyle name="Normal 2 10 3 2 3 2 4 2 2" xfId="19596" xr:uid="{00000000-0005-0000-0000-00008A4C0000}"/>
    <cellStyle name="Normal 2 10 3 2 3 2 4 3" xfId="19597" xr:uid="{00000000-0005-0000-0000-00008B4C0000}"/>
    <cellStyle name="Normal 2 10 3 2 3 2 5" xfId="19598" xr:uid="{00000000-0005-0000-0000-00008C4C0000}"/>
    <cellStyle name="Normal 2 10 3 2 3 2 5 2" xfId="19599" xr:uid="{00000000-0005-0000-0000-00008D4C0000}"/>
    <cellStyle name="Normal 2 10 3 2 3 2 5 2 2" xfId="19600" xr:uid="{00000000-0005-0000-0000-00008E4C0000}"/>
    <cellStyle name="Normal 2 10 3 2 3 2 5 3" xfId="19601" xr:uid="{00000000-0005-0000-0000-00008F4C0000}"/>
    <cellStyle name="Normal 2 10 3 2 3 2 6" xfId="19602" xr:uid="{00000000-0005-0000-0000-0000904C0000}"/>
    <cellStyle name="Normal 2 10 3 2 3 2 6 2" xfId="19603" xr:uid="{00000000-0005-0000-0000-0000914C0000}"/>
    <cellStyle name="Normal 2 10 3 2 3 2 7" xfId="19604" xr:uid="{00000000-0005-0000-0000-0000924C0000}"/>
    <cellStyle name="Normal 2 10 3 2 3 2 7 2" xfId="19605" xr:uid="{00000000-0005-0000-0000-0000934C0000}"/>
    <cellStyle name="Normal 2 10 3 2 3 2 8" xfId="19606" xr:uid="{00000000-0005-0000-0000-0000944C0000}"/>
    <cellStyle name="Normal 2 10 3 2 3 3" xfId="19607" xr:uid="{00000000-0005-0000-0000-0000954C0000}"/>
    <cellStyle name="Normal 2 10 3 2 3 3 2" xfId="19608" xr:uid="{00000000-0005-0000-0000-0000964C0000}"/>
    <cellStyle name="Normal 2 10 3 2 3 3 2 2" xfId="19609" xr:uid="{00000000-0005-0000-0000-0000974C0000}"/>
    <cellStyle name="Normal 2 10 3 2 3 3 2 2 2" xfId="19610" xr:uid="{00000000-0005-0000-0000-0000984C0000}"/>
    <cellStyle name="Normal 2 10 3 2 3 3 2 2 2 2" xfId="19611" xr:uid="{00000000-0005-0000-0000-0000994C0000}"/>
    <cellStyle name="Normal 2 10 3 2 3 3 2 2 3" xfId="19612" xr:uid="{00000000-0005-0000-0000-00009A4C0000}"/>
    <cellStyle name="Normal 2 10 3 2 3 3 2 3" xfId="19613" xr:uid="{00000000-0005-0000-0000-00009B4C0000}"/>
    <cellStyle name="Normal 2 10 3 2 3 3 2 3 2" xfId="19614" xr:uid="{00000000-0005-0000-0000-00009C4C0000}"/>
    <cellStyle name="Normal 2 10 3 2 3 3 2 3 2 2" xfId="19615" xr:uid="{00000000-0005-0000-0000-00009D4C0000}"/>
    <cellStyle name="Normal 2 10 3 2 3 3 2 3 3" xfId="19616" xr:uid="{00000000-0005-0000-0000-00009E4C0000}"/>
    <cellStyle name="Normal 2 10 3 2 3 3 2 4" xfId="19617" xr:uid="{00000000-0005-0000-0000-00009F4C0000}"/>
    <cellStyle name="Normal 2 10 3 2 3 3 2 4 2" xfId="19618" xr:uid="{00000000-0005-0000-0000-0000A04C0000}"/>
    <cellStyle name="Normal 2 10 3 2 3 3 2 5" xfId="19619" xr:uid="{00000000-0005-0000-0000-0000A14C0000}"/>
    <cellStyle name="Normal 2 10 3 2 3 3 3" xfId="19620" xr:uid="{00000000-0005-0000-0000-0000A24C0000}"/>
    <cellStyle name="Normal 2 10 3 2 3 3 3 2" xfId="19621" xr:uid="{00000000-0005-0000-0000-0000A34C0000}"/>
    <cellStyle name="Normal 2 10 3 2 3 3 3 2 2" xfId="19622" xr:uid="{00000000-0005-0000-0000-0000A44C0000}"/>
    <cellStyle name="Normal 2 10 3 2 3 3 3 3" xfId="19623" xr:uid="{00000000-0005-0000-0000-0000A54C0000}"/>
    <cellStyle name="Normal 2 10 3 2 3 3 4" xfId="19624" xr:uid="{00000000-0005-0000-0000-0000A64C0000}"/>
    <cellStyle name="Normal 2 10 3 2 3 3 4 2" xfId="19625" xr:uid="{00000000-0005-0000-0000-0000A74C0000}"/>
    <cellStyle name="Normal 2 10 3 2 3 3 4 2 2" xfId="19626" xr:uid="{00000000-0005-0000-0000-0000A84C0000}"/>
    <cellStyle name="Normal 2 10 3 2 3 3 4 3" xfId="19627" xr:uid="{00000000-0005-0000-0000-0000A94C0000}"/>
    <cellStyle name="Normal 2 10 3 2 3 3 5" xfId="19628" xr:uid="{00000000-0005-0000-0000-0000AA4C0000}"/>
    <cellStyle name="Normal 2 10 3 2 3 3 5 2" xfId="19629" xr:uid="{00000000-0005-0000-0000-0000AB4C0000}"/>
    <cellStyle name="Normal 2 10 3 2 3 3 6" xfId="19630" xr:uid="{00000000-0005-0000-0000-0000AC4C0000}"/>
    <cellStyle name="Normal 2 10 3 2 3 3 6 2" xfId="19631" xr:uid="{00000000-0005-0000-0000-0000AD4C0000}"/>
    <cellStyle name="Normal 2 10 3 2 3 3 7" xfId="19632" xr:uid="{00000000-0005-0000-0000-0000AE4C0000}"/>
    <cellStyle name="Normal 2 10 3 2 3 4" xfId="19633" xr:uid="{00000000-0005-0000-0000-0000AF4C0000}"/>
    <cellStyle name="Normal 2 10 3 2 3 4 2" xfId="19634" xr:uid="{00000000-0005-0000-0000-0000B04C0000}"/>
    <cellStyle name="Normal 2 10 3 2 3 4 2 2" xfId="19635" xr:uid="{00000000-0005-0000-0000-0000B14C0000}"/>
    <cellStyle name="Normal 2 10 3 2 3 4 2 2 2" xfId="19636" xr:uid="{00000000-0005-0000-0000-0000B24C0000}"/>
    <cellStyle name="Normal 2 10 3 2 3 4 2 2 2 2" xfId="19637" xr:uid="{00000000-0005-0000-0000-0000B34C0000}"/>
    <cellStyle name="Normal 2 10 3 2 3 4 2 2 3" xfId="19638" xr:uid="{00000000-0005-0000-0000-0000B44C0000}"/>
    <cellStyle name="Normal 2 10 3 2 3 4 2 3" xfId="19639" xr:uid="{00000000-0005-0000-0000-0000B54C0000}"/>
    <cellStyle name="Normal 2 10 3 2 3 4 2 3 2" xfId="19640" xr:uid="{00000000-0005-0000-0000-0000B64C0000}"/>
    <cellStyle name="Normal 2 10 3 2 3 4 2 3 2 2" xfId="19641" xr:uid="{00000000-0005-0000-0000-0000B74C0000}"/>
    <cellStyle name="Normal 2 10 3 2 3 4 2 3 3" xfId="19642" xr:uid="{00000000-0005-0000-0000-0000B84C0000}"/>
    <cellStyle name="Normal 2 10 3 2 3 4 2 4" xfId="19643" xr:uid="{00000000-0005-0000-0000-0000B94C0000}"/>
    <cellStyle name="Normal 2 10 3 2 3 4 2 4 2" xfId="19644" xr:uid="{00000000-0005-0000-0000-0000BA4C0000}"/>
    <cellStyle name="Normal 2 10 3 2 3 4 2 5" xfId="19645" xr:uid="{00000000-0005-0000-0000-0000BB4C0000}"/>
    <cellStyle name="Normal 2 10 3 2 3 4 3" xfId="19646" xr:uid="{00000000-0005-0000-0000-0000BC4C0000}"/>
    <cellStyle name="Normal 2 10 3 2 3 4 3 2" xfId="19647" xr:uid="{00000000-0005-0000-0000-0000BD4C0000}"/>
    <cellStyle name="Normal 2 10 3 2 3 4 3 2 2" xfId="19648" xr:uid="{00000000-0005-0000-0000-0000BE4C0000}"/>
    <cellStyle name="Normal 2 10 3 2 3 4 3 3" xfId="19649" xr:uid="{00000000-0005-0000-0000-0000BF4C0000}"/>
    <cellStyle name="Normal 2 10 3 2 3 4 4" xfId="19650" xr:uid="{00000000-0005-0000-0000-0000C04C0000}"/>
    <cellStyle name="Normal 2 10 3 2 3 4 4 2" xfId="19651" xr:uid="{00000000-0005-0000-0000-0000C14C0000}"/>
    <cellStyle name="Normal 2 10 3 2 3 4 4 2 2" xfId="19652" xr:uid="{00000000-0005-0000-0000-0000C24C0000}"/>
    <cellStyle name="Normal 2 10 3 2 3 4 4 3" xfId="19653" xr:uid="{00000000-0005-0000-0000-0000C34C0000}"/>
    <cellStyle name="Normal 2 10 3 2 3 4 5" xfId="19654" xr:uid="{00000000-0005-0000-0000-0000C44C0000}"/>
    <cellStyle name="Normal 2 10 3 2 3 4 5 2" xfId="19655" xr:uid="{00000000-0005-0000-0000-0000C54C0000}"/>
    <cellStyle name="Normal 2 10 3 2 3 4 6" xfId="19656" xr:uid="{00000000-0005-0000-0000-0000C64C0000}"/>
    <cellStyle name="Normal 2 10 3 2 3 4 6 2" xfId="19657" xr:uid="{00000000-0005-0000-0000-0000C74C0000}"/>
    <cellStyle name="Normal 2 10 3 2 3 4 7" xfId="19658" xr:uid="{00000000-0005-0000-0000-0000C84C0000}"/>
    <cellStyle name="Normal 2 10 3 2 3 5" xfId="19659" xr:uid="{00000000-0005-0000-0000-0000C94C0000}"/>
    <cellStyle name="Normal 2 10 3 2 3 5 2" xfId="19660" xr:uid="{00000000-0005-0000-0000-0000CA4C0000}"/>
    <cellStyle name="Normal 2 10 3 2 3 5 2 2" xfId="19661" xr:uid="{00000000-0005-0000-0000-0000CB4C0000}"/>
    <cellStyle name="Normal 2 10 3 2 3 5 2 2 2" xfId="19662" xr:uid="{00000000-0005-0000-0000-0000CC4C0000}"/>
    <cellStyle name="Normal 2 10 3 2 3 5 2 3" xfId="19663" xr:uid="{00000000-0005-0000-0000-0000CD4C0000}"/>
    <cellStyle name="Normal 2 10 3 2 3 5 3" xfId="19664" xr:uid="{00000000-0005-0000-0000-0000CE4C0000}"/>
    <cellStyle name="Normal 2 10 3 2 3 5 3 2" xfId="19665" xr:uid="{00000000-0005-0000-0000-0000CF4C0000}"/>
    <cellStyle name="Normal 2 10 3 2 3 5 3 2 2" xfId="19666" xr:uid="{00000000-0005-0000-0000-0000D04C0000}"/>
    <cellStyle name="Normal 2 10 3 2 3 5 3 3" xfId="19667" xr:uid="{00000000-0005-0000-0000-0000D14C0000}"/>
    <cellStyle name="Normal 2 10 3 2 3 5 4" xfId="19668" xr:uid="{00000000-0005-0000-0000-0000D24C0000}"/>
    <cellStyle name="Normal 2 10 3 2 3 5 4 2" xfId="19669" xr:uid="{00000000-0005-0000-0000-0000D34C0000}"/>
    <cellStyle name="Normal 2 10 3 2 3 5 5" xfId="19670" xr:uid="{00000000-0005-0000-0000-0000D44C0000}"/>
    <cellStyle name="Normal 2 10 3 2 3 6" xfId="19671" xr:uid="{00000000-0005-0000-0000-0000D54C0000}"/>
    <cellStyle name="Normal 2 10 3 2 3 6 2" xfId="19672" xr:uid="{00000000-0005-0000-0000-0000D64C0000}"/>
    <cellStyle name="Normal 2 10 3 2 3 6 2 2" xfId="19673" xr:uid="{00000000-0005-0000-0000-0000D74C0000}"/>
    <cellStyle name="Normal 2 10 3 2 3 6 2 2 2" xfId="19674" xr:uid="{00000000-0005-0000-0000-0000D84C0000}"/>
    <cellStyle name="Normal 2 10 3 2 3 6 2 3" xfId="19675" xr:uid="{00000000-0005-0000-0000-0000D94C0000}"/>
    <cellStyle name="Normal 2 10 3 2 3 6 3" xfId="19676" xr:uid="{00000000-0005-0000-0000-0000DA4C0000}"/>
    <cellStyle name="Normal 2 10 3 2 3 6 3 2" xfId="19677" xr:uid="{00000000-0005-0000-0000-0000DB4C0000}"/>
    <cellStyle name="Normal 2 10 3 2 3 6 4" xfId="19678" xr:uid="{00000000-0005-0000-0000-0000DC4C0000}"/>
    <cellStyle name="Normal 2 10 3 2 3 7" xfId="19679" xr:uid="{00000000-0005-0000-0000-0000DD4C0000}"/>
    <cellStyle name="Normal 2 10 3 2 3 7 2" xfId="19680" xr:uid="{00000000-0005-0000-0000-0000DE4C0000}"/>
    <cellStyle name="Normal 2 10 3 2 3 7 2 2" xfId="19681" xr:uid="{00000000-0005-0000-0000-0000DF4C0000}"/>
    <cellStyle name="Normal 2 10 3 2 3 7 3" xfId="19682" xr:uid="{00000000-0005-0000-0000-0000E04C0000}"/>
    <cellStyle name="Normal 2 10 3 2 3 8" xfId="19683" xr:uid="{00000000-0005-0000-0000-0000E14C0000}"/>
    <cellStyle name="Normal 2 10 3 2 3 8 2" xfId="19684" xr:uid="{00000000-0005-0000-0000-0000E24C0000}"/>
    <cellStyle name="Normal 2 10 3 2 3 8 2 2" xfId="19685" xr:uid="{00000000-0005-0000-0000-0000E34C0000}"/>
    <cellStyle name="Normal 2 10 3 2 3 8 3" xfId="19686" xr:uid="{00000000-0005-0000-0000-0000E44C0000}"/>
    <cellStyle name="Normal 2 10 3 2 3 9" xfId="19687" xr:uid="{00000000-0005-0000-0000-0000E54C0000}"/>
    <cellStyle name="Normal 2 10 3 2 3 9 2" xfId="19688" xr:uid="{00000000-0005-0000-0000-0000E64C0000}"/>
    <cellStyle name="Normal 2 10 3 2 4" xfId="19689" xr:uid="{00000000-0005-0000-0000-0000E74C0000}"/>
    <cellStyle name="Normal 2 10 3 2 4 10" xfId="19690" xr:uid="{00000000-0005-0000-0000-0000E84C0000}"/>
    <cellStyle name="Normal 2 10 3 2 4 10 2" xfId="19691" xr:uid="{00000000-0005-0000-0000-0000E94C0000}"/>
    <cellStyle name="Normal 2 10 3 2 4 11" xfId="19692" xr:uid="{00000000-0005-0000-0000-0000EA4C0000}"/>
    <cellStyle name="Normal 2 10 3 2 4 2" xfId="19693" xr:uid="{00000000-0005-0000-0000-0000EB4C0000}"/>
    <cellStyle name="Normal 2 10 3 2 4 2 2" xfId="19694" xr:uid="{00000000-0005-0000-0000-0000EC4C0000}"/>
    <cellStyle name="Normal 2 10 3 2 4 2 2 2" xfId="19695" xr:uid="{00000000-0005-0000-0000-0000ED4C0000}"/>
    <cellStyle name="Normal 2 10 3 2 4 2 2 2 2" xfId="19696" xr:uid="{00000000-0005-0000-0000-0000EE4C0000}"/>
    <cellStyle name="Normal 2 10 3 2 4 2 2 2 2 2" xfId="19697" xr:uid="{00000000-0005-0000-0000-0000EF4C0000}"/>
    <cellStyle name="Normal 2 10 3 2 4 2 2 2 2 2 2" xfId="19698" xr:uid="{00000000-0005-0000-0000-0000F04C0000}"/>
    <cellStyle name="Normal 2 10 3 2 4 2 2 2 2 3" xfId="19699" xr:uid="{00000000-0005-0000-0000-0000F14C0000}"/>
    <cellStyle name="Normal 2 10 3 2 4 2 2 2 3" xfId="19700" xr:uid="{00000000-0005-0000-0000-0000F24C0000}"/>
    <cellStyle name="Normal 2 10 3 2 4 2 2 2 3 2" xfId="19701" xr:uid="{00000000-0005-0000-0000-0000F34C0000}"/>
    <cellStyle name="Normal 2 10 3 2 4 2 2 2 3 2 2" xfId="19702" xr:uid="{00000000-0005-0000-0000-0000F44C0000}"/>
    <cellStyle name="Normal 2 10 3 2 4 2 2 2 3 3" xfId="19703" xr:uid="{00000000-0005-0000-0000-0000F54C0000}"/>
    <cellStyle name="Normal 2 10 3 2 4 2 2 2 4" xfId="19704" xr:uid="{00000000-0005-0000-0000-0000F64C0000}"/>
    <cellStyle name="Normal 2 10 3 2 4 2 2 2 4 2" xfId="19705" xr:uid="{00000000-0005-0000-0000-0000F74C0000}"/>
    <cellStyle name="Normal 2 10 3 2 4 2 2 2 5" xfId="19706" xr:uid="{00000000-0005-0000-0000-0000F84C0000}"/>
    <cellStyle name="Normal 2 10 3 2 4 2 2 3" xfId="19707" xr:uid="{00000000-0005-0000-0000-0000F94C0000}"/>
    <cellStyle name="Normal 2 10 3 2 4 2 2 3 2" xfId="19708" xr:uid="{00000000-0005-0000-0000-0000FA4C0000}"/>
    <cellStyle name="Normal 2 10 3 2 4 2 2 3 2 2" xfId="19709" xr:uid="{00000000-0005-0000-0000-0000FB4C0000}"/>
    <cellStyle name="Normal 2 10 3 2 4 2 2 3 3" xfId="19710" xr:uid="{00000000-0005-0000-0000-0000FC4C0000}"/>
    <cellStyle name="Normal 2 10 3 2 4 2 2 4" xfId="19711" xr:uid="{00000000-0005-0000-0000-0000FD4C0000}"/>
    <cellStyle name="Normal 2 10 3 2 4 2 2 4 2" xfId="19712" xr:uid="{00000000-0005-0000-0000-0000FE4C0000}"/>
    <cellStyle name="Normal 2 10 3 2 4 2 2 4 2 2" xfId="19713" xr:uid="{00000000-0005-0000-0000-0000FF4C0000}"/>
    <cellStyle name="Normal 2 10 3 2 4 2 2 4 3" xfId="19714" xr:uid="{00000000-0005-0000-0000-0000004D0000}"/>
    <cellStyle name="Normal 2 10 3 2 4 2 2 5" xfId="19715" xr:uid="{00000000-0005-0000-0000-0000014D0000}"/>
    <cellStyle name="Normal 2 10 3 2 4 2 2 5 2" xfId="19716" xr:uid="{00000000-0005-0000-0000-0000024D0000}"/>
    <cellStyle name="Normal 2 10 3 2 4 2 2 6" xfId="19717" xr:uid="{00000000-0005-0000-0000-0000034D0000}"/>
    <cellStyle name="Normal 2 10 3 2 4 2 2 6 2" xfId="19718" xr:uid="{00000000-0005-0000-0000-0000044D0000}"/>
    <cellStyle name="Normal 2 10 3 2 4 2 2 7" xfId="19719" xr:uid="{00000000-0005-0000-0000-0000054D0000}"/>
    <cellStyle name="Normal 2 10 3 2 4 2 3" xfId="19720" xr:uid="{00000000-0005-0000-0000-0000064D0000}"/>
    <cellStyle name="Normal 2 10 3 2 4 2 3 2" xfId="19721" xr:uid="{00000000-0005-0000-0000-0000074D0000}"/>
    <cellStyle name="Normal 2 10 3 2 4 2 3 2 2" xfId="19722" xr:uid="{00000000-0005-0000-0000-0000084D0000}"/>
    <cellStyle name="Normal 2 10 3 2 4 2 3 2 2 2" xfId="19723" xr:uid="{00000000-0005-0000-0000-0000094D0000}"/>
    <cellStyle name="Normal 2 10 3 2 4 2 3 2 3" xfId="19724" xr:uid="{00000000-0005-0000-0000-00000A4D0000}"/>
    <cellStyle name="Normal 2 10 3 2 4 2 3 3" xfId="19725" xr:uid="{00000000-0005-0000-0000-00000B4D0000}"/>
    <cellStyle name="Normal 2 10 3 2 4 2 3 3 2" xfId="19726" xr:uid="{00000000-0005-0000-0000-00000C4D0000}"/>
    <cellStyle name="Normal 2 10 3 2 4 2 3 3 2 2" xfId="19727" xr:uid="{00000000-0005-0000-0000-00000D4D0000}"/>
    <cellStyle name="Normal 2 10 3 2 4 2 3 3 3" xfId="19728" xr:uid="{00000000-0005-0000-0000-00000E4D0000}"/>
    <cellStyle name="Normal 2 10 3 2 4 2 3 4" xfId="19729" xr:uid="{00000000-0005-0000-0000-00000F4D0000}"/>
    <cellStyle name="Normal 2 10 3 2 4 2 3 4 2" xfId="19730" xr:uid="{00000000-0005-0000-0000-0000104D0000}"/>
    <cellStyle name="Normal 2 10 3 2 4 2 3 5" xfId="19731" xr:uid="{00000000-0005-0000-0000-0000114D0000}"/>
    <cellStyle name="Normal 2 10 3 2 4 2 4" xfId="19732" xr:uid="{00000000-0005-0000-0000-0000124D0000}"/>
    <cellStyle name="Normal 2 10 3 2 4 2 4 2" xfId="19733" xr:uid="{00000000-0005-0000-0000-0000134D0000}"/>
    <cellStyle name="Normal 2 10 3 2 4 2 4 2 2" xfId="19734" xr:uid="{00000000-0005-0000-0000-0000144D0000}"/>
    <cellStyle name="Normal 2 10 3 2 4 2 4 3" xfId="19735" xr:uid="{00000000-0005-0000-0000-0000154D0000}"/>
    <cellStyle name="Normal 2 10 3 2 4 2 5" xfId="19736" xr:uid="{00000000-0005-0000-0000-0000164D0000}"/>
    <cellStyle name="Normal 2 10 3 2 4 2 5 2" xfId="19737" xr:uid="{00000000-0005-0000-0000-0000174D0000}"/>
    <cellStyle name="Normal 2 10 3 2 4 2 5 2 2" xfId="19738" xr:uid="{00000000-0005-0000-0000-0000184D0000}"/>
    <cellStyle name="Normal 2 10 3 2 4 2 5 3" xfId="19739" xr:uid="{00000000-0005-0000-0000-0000194D0000}"/>
    <cellStyle name="Normal 2 10 3 2 4 2 6" xfId="19740" xr:uid="{00000000-0005-0000-0000-00001A4D0000}"/>
    <cellStyle name="Normal 2 10 3 2 4 2 6 2" xfId="19741" xr:uid="{00000000-0005-0000-0000-00001B4D0000}"/>
    <cellStyle name="Normal 2 10 3 2 4 2 7" xfId="19742" xr:uid="{00000000-0005-0000-0000-00001C4D0000}"/>
    <cellStyle name="Normal 2 10 3 2 4 2 7 2" xfId="19743" xr:uid="{00000000-0005-0000-0000-00001D4D0000}"/>
    <cellStyle name="Normal 2 10 3 2 4 2 8" xfId="19744" xr:uid="{00000000-0005-0000-0000-00001E4D0000}"/>
    <cellStyle name="Normal 2 10 3 2 4 3" xfId="19745" xr:uid="{00000000-0005-0000-0000-00001F4D0000}"/>
    <cellStyle name="Normal 2 10 3 2 4 3 2" xfId="19746" xr:uid="{00000000-0005-0000-0000-0000204D0000}"/>
    <cellStyle name="Normal 2 10 3 2 4 3 2 2" xfId="19747" xr:uid="{00000000-0005-0000-0000-0000214D0000}"/>
    <cellStyle name="Normal 2 10 3 2 4 3 2 2 2" xfId="19748" xr:uid="{00000000-0005-0000-0000-0000224D0000}"/>
    <cellStyle name="Normal 2 10 3 2 4 3 2 2 2 2" xfId="19749" xr:uid="{00000000-0005-0000-0000-0000234D0000}"/>
    <cellStyle name="Normal 2 10 3 2 4 3 2 2 3" xfId="19750" xr:uid="{00000000-0005-0000-0000-0000244D0000}"/>
    <cellStyle name="Normal 2 10 3 2 4 3 2 3" xfId="19751" xr:uid="{00000000-0005-0000-0000-0000254D0000}"/>
    <cellStyle name="Normal 2 10 3 2 4 3 2 3 2" xfId="19752" xr:uid="{00000000-0005-0000-0000-0000264D0000}"/>
    <cellStyle name="Normal 2 10 3 2 4 3 2 3 2 2" xfId="19753" xr:uid="{00000000-0005-0000-0000-0000274D0000}"/>
    <cellStyle name="Normal 2 10 3 2 4 3 2 3 3" xfId="19754" xr:uid="{00000000-0005-0000-0000-0000284D0000}"/>
    <cellStyle name="Normal 2 10 3 2 4 3 2 4" xfId="19755" xr:uid="{00000000-0005-0000-0000-0000294D0000}"/>
    <cellStyle name="Normal 2 10 3 2 4 3 2 4 2" xfId="19756" xr:uid="{00000000-0005-0000-0000-00002A4D0000}"/>
    <cellStyle name="Normal 2 10 3 2 4 3 2 5" xfId="19757" xr:uid="{00000000-0005-0000-0000-00002B4D0000}"/>
    <cellStyle name="Normal 2 10 3 2 4 3 3" xfId="19758" xr:uid="{00000000-0005-0000-0000-00002C4D0000}"/>
    <cellStyle name="Normal 2 10 3 2 4 3 3 2" xfId="19759" xr:uid="{00000000-0005-0000-0000-00002D4D0000}"/>
    <cellStyle name="Normal 2 10 3 2 4 3 3 2 2" xfId="19760" xr:uid="{00000000-0005-0000-0000-00002E4D0000}"/>
    <cellStyle name="Normal 2 10 3 2 4 3 3 3" xfId="19761" xr:uid="{00000000-0005-0000-0000-00002F4D0000}"/>
    <cellStyle name="Normal 2 10 3 2 4 3 4" xfId="19762" xr:uid="{00000000-0005-0000-0000-0000304D0000}"/>
    <cellStyle name="Normal 2 10 3 2 4 3 4 2" xfId="19763" xr:uid="{00000000-0005-0000-0000-0000314D0000}"/>
    <cellStyle name="Normal 2 10 3 2 4 3 4 2 2" xfId="19764" xr:uid="{00000000-0005-0000-0000-0000324D0000}"/>
    <cellStyle name="Normal 2 10 3 2 4 3 4 3" xfId="19765" xr:uid="{00000000-0005-0000-0000-0000334D0000}"/>
    <cellStyle name="Normal 2 10 3 2 4 3 5" xfId="19766" xr:uid="{00000000-0005-0000-0000-0000344D0000}"/>
    <cellStyle name="Normal 2 10 3 2 4 3 5 2" xfId="19767" xr:uid="{00000000-0005-0000-0000-0000354D0000}"/>
    <cellStyle name="Normal 2 10 3 2 4 3 6" xfId="19768" xr:uid="{00000000-0005-0000-0000-0000364D0000}"/>
    <cellStyle name="Normal 2 10 3 2 4 3 6 2" xfId="19769" xr:uid="{00000000-0005-0000-0000-0000374D0000}"/>
    <cellStyle name="Normal 2 10 3 2 4 3 7" xfId="19770" xr:uid="{00000000-0005-0000-0000-0000384D0000}"/>
    <cellStyle name="Normal 2 10 3 2 4 4" xfId="19771" xr:uid="{00000000-0005-0000-0000-0000394D0000}"/>
    <cellStyle name="Normal 2 10 3 2 4 4 2" xfId="19772" xr:uid="{00000000-0005-0000-0000-00003A4D0000}"/>
    <cellStyle name="Normal 2 10 3 2 4 4 2 2" xfId="19773" xr:uid="{00000000-0005-0000-0000-00003B4D0000}"/>
    <cellStyle name="Normal 2 10 3 2 4 4 2 2 2" xfId="19774" xr:uid="{00000000-0005-0000-0000-00003C4D0000}"/>
    <cellStyle name="Normal 2 10 3 2 4 4 2 2 2 2" xfId="19775" xr:uid="{00000000-0005-0000-0000-00003D4D0000}"/>
    <cellStyle name="Normal 2 10 3 2 4 4 2 2 3" xfId="19776" xr:uid="{00000000-0005-0000-0000-00003E4D0000}"/>
    <cellStyle name="Normal 2 10 3 2 4 4 2 3" xfId="19777" xr:uid="{00000000-0005-0000-0000-00003F4D0000}"/>
    <cellStyle name="Normal 2 10 3 2 4 4 2 3 2" xfId="19778" xr:uid="{00000000-0005-0000-0000-0000404D0000}"/>
    <cellStyle name="Normal 2 10 3 2 4 4 2 3 2 2" xfId="19779" xr:uid="{00000000-0005-0000-0000-0000414D0000}"/>
    <cellStyle name="Normal 2 10 3 2 4 4 2 3 3" xfId="19780" xr:uid="{00000000-0005-0000-0000-0000424D0000}"/>
    <cellStyle name="Normal 2 10 3 2 4 4 2 4" xfId="19781" xr:uid="{00000000-0005-0000-0000-0000434D0000}"/>
    <cellStyle name="Normal 2 10 3 2 4 4 2 4 2" xfId="19782" xr:uid="{00000000-0005-0000-0000-0000444D0000}"/>
    <cellStyle name="Normal 2 10 3 2 4 4 2 5" xfId="19783" xr:uid="{00000000-0005-0000-0000-0000454D0000}"/>
    <cellStyle name="Normal 2 10 3 2 4 4 3" xfId="19784" xr:uid="{00000000-0005-0000-0000-0000464D0000}"/>
    <cellStyle name="Normal 2 10 3 2 4 4 3 2" xfId="19785" xr:uid="{00000000-0005-0000-0000-0000474D0000}"/>
    <cellStyle name="Normal 2 10 3 2 4 4 3 2 2" xfId="19786" xr:uid="{00000000-0005-0000-0000-0000484D0000}"/>
    <cellStyle name="Normal 2 10 3 2 4 4 3 3" xfId="19787" xr:uid="{00000000-0005-0000-0000-0000494D0000}"/>
    <cellStyle name="Normal 2 10 3 2 4 4 4" xfId="19788" xr:uid="{00000000-0005-0000-0000-00004A4D0000}"/>
    <cellStyle name="Normal 2 10 3 2 4 4 4 2" xfId="19789" xr:uid="{00000000-0005-0000-0000-00004B4D0000}"/>
    <cellStyle name="Normal 2 10 3 2 4 4 4 2 2" xfId="19790" xr:uid="{00000000-0005-0000-0000-00004C4D0000}"/>
    <cellStyle name="Normal 2 10 3 2 4 4 4 3" xfId="19791" xr:uid="{00000000-0005-0000-0000-00004D4D0000}"/>
    <cellStyle name="Normal 2 10 3 2 4 4 5" xfId="19792" xr:uid="{00000000-0005-0000-0000-00004E4D0000}"/>
    <cellStyle name="Normal 2 10 3 2 4 4 5 2" xfId="19793" xr:uid="{00000000-0005-0000-0000-00004F4D0000}"/>
    <cellStyle name="Normal 2 10 3 2 4 4 6" xfId="19794" xr:uid="{00000000-0005-0000-0000-0000504D0000}"/>
    <cellStyle name="Normal 2 10 3 2 4 4 6 2" xfId="19795" xr:uid="{00000000-0005-0000-0000-0000514D0000}"/>
    <cellStyle name="Normal 2 10 3 2 4 4 7" xfId="19796" xr:uid="{00000000-0005-0000-0000-0000524D0000}"/>
    <cellStyle name="Normal 2 10 3 2 4 5" xfId="19797" xr:uid="{00000000-0005-0000-0000-0000534D0000}"/>
    <cellStyle name="Normal 2 10 3 2 4 5 2" xfId="19798" xr:uid="{00000000-0005-0000-0000-0000544D0000}"/>
    <cellStyle name="Normal 2 10 3 2 4 5 2 2" xfId="19799" xr:uid="{00000000-0005-0000-0000-0000554D0000}"/>
    <cellStyle name="Normal 2 10 3 2 4 5 2 2 2" xfId="19800" xr:uid="{00000000-0005-0000-0000-0000564D0000}"/>
    <cellStyle name="Normal 2 10 3 2 4 5 2 3" xfId="19801" xr:uid="{00000000-0005-0000-0000-0000574D0000}"/>
    <cellStyle name="Normal 2 10 3 2 4 5 3" xfId="19802" xr:uid="{00000000-0005-0000-0000-0000584D0000}"/>
    <cellStyle name="Normal 2 10 3 2 4 5 3 2" xfId="19803" xr:uid="{00000000-0005-0000-0000-0000594D0000}"/>
    <cellStyle name="Normal 2 10 3 2 4 5 3 2 2" xfId="19804" xr:uid="{00000000-0005-0000-0000-00005A4D0000}"/>
    <cellStyle name="Normal 2 10 3 2 4 5 3 3" xfId="19805" xr:uid="{00000000-0005-0000-0000-00005B4D0000}"/>
    <cellStyle name="Normal 2 10 3 2 4 5 4" xfId="19806" xr:uid="{00000000-0005-0000-0000-00005C4D0000}"/>
    <cellStyle name="Normal 2 10 3 2 4 5 4 2" xfId="19807" xr:uid="{00000000-0005-0000-0000-00005D4D0000}"/>
    <cellStyle name="Normal 2 10 3 2 4 5 5" xfId="19808" xr:uid="{00000000-0005-0000-0000-00005E4D0000}"/>
    <cellStyle name="Normal 2 10 3 2 4 6" xfId="19809" xr:uid="{00000000-0005-0000-0000-00005F4D0000}"/>
    <cellStyle name="Normal 2 10 3 2 4 6 2" xfId="19810" xr:uid="{00000000-0005-0000-0000-0000604D0000}"/>
    <cellStyle name="Normal 2 10 3 2 4 6 2 2" xfId="19811" xr:uid="{00000000-0005-0000-0000-0000614D0000}"/>
    <cellStyle name="Normal 2 10 3 2 4 6 2 2 2" xfId="19812" xr:uid="{00000000-0005-0000-0000-0000624D0000}"/>
    <cellStyle name="Normal 2 10 3 2 4 6 2 3" xfId="19813" xr:uid="{00000000-0005-0000-0000-0000634D0000}"/>
    <cellStyle name="Normal 2 10 3 2 4 6 3" xfId="19814" xr:uid="{00000000-0005-0000-0000-0000644D0000}"/>
    <cellStyle name="Normal 2 10 3 2 4 6 3 2" xfId="19815" xr:uid="{00000000-0005-0000-0000-0000654D0000}"/>
    <cellStyle name="Normal 2 10 3 2 4 6 4" xfId="19816" xr:uid="{00000000-0005-0000-0000-0000664D0000}"/>
    <cellStyle name="Normal 2 10 3 2 4 7" xfId="19817" xr:uid="{00000000-0005-0000-0000-0000674D0000}"/>
    <cellStyle name="Normal 2 10 3 2 4 7 2" xfId="19818" xr:uid="{00000000-0005-0000-0000-0000684D0000}"/>
    <cellStyle name="Normal 2 10 3 2 4 7 2 2" xfId="19819" xr:uid="{00000000-0005-0000-0000-0000694D0000}"/>
    <cellStyle name="Normal 2 10 3 2 4 7 3" xfId="19820" xr:uid="{00000000-0005-0000-0000-00006A4D0000}"/>
    <cellStyle name="Normal 2 10 3 2 4 8" xfId="19821" xr:uid="{00000000-0005-0000-0000-00006B4D0000}"/>
    <cellStyle name="Normal 2 10 3 2 4 8 2" xfId="19822" xr:uid="{00000000-0005-0000-0000-00006C4D0000}"/>
    <cellStyle name="Normal 2 10 3 2 4 8 2 2" xfId="19823" xr:uid="{00000000-0005-0000-0000-00006D4D0000}"/>
    <cellStyle name="Normal 2 10 3 2 4 8 3" xfId="19824" xr:uid="{00000000-0005-0000-0000-00006E4D0000}"/>
    <cellStyle name="Normal 2 10 3 2 4 9" xfId="19825" xr:uid="{00000000-0005-0000-0000-00006F4D0000}"/>
    <cellStyle name="Normal 2 10 3 2 4 9 2" xfId="19826" xr:uid="{00000000-0005-0000-0000-0000704D0000}"/>
    <cellStyle name="Normal 2 10 3 2 5" xfId="19827" xr:uid="{00000000-0005-0000-0000-0000714D0000}"/>
    <cellStyle name="Normal 2 10 3 2 5 10" xfId="19828" xr:uid="{00000000-0005-0000-0000-0000724D0000}"/>
    <cellStyle name="Normal 2 10 3 2 5 10 2" xfId="19829" xr:uid="{00000000-0005-0000-0000-0000734D0000}"/>
    <cellStyle name="Normal 2 10 3 2 5 11" xfId="19830" xr:uid="{00000000-0005-0000-0000-0000744D0000}"/>
    <cellStyle name="Normal 2 10 3 2 5 2" xfId="19831" xr:uid="{00000000-0005-0000-0000-0000754D0000}"/>
    <cellStyle name="Normal 2 10 3 2 5 2 2" xfId="19832" xr:uid="{00000000-0005-0000-0000-0000764D0000}"/>
    <cellStyle name="Normal 2 10 3 2 5 2 2 2" xfId="19833" xr:uid="{00000000-0005-0000-0000-0000774D0000}"/>
    <cellStyle name="Normal 2 10 3 2 5 2 2 2 2" xfId="19834" xr:uid="{00000000-0005-0000-0000-0000784D0000}"/>
    <cellStyle name="Normal 2 10 3 2 5 2 2 2 2 2" xfId="19835" xr:uid="{00000000-0005-0000-0000-0000794D0000}"/>
    <cellStyle name="Normal 2 10 3 2 5 2 2 2 2 2 2" xfId="19836" xr:uid="{00000000-0005-0000-0000-00007A4D0000}"/>
    <cellStyle name="Normal 2 10 3 2 5 2 2 2 2 3" xfId="19837" xr:uid="{00000000-0005-0000-0000-00007B4D0000}"/>
    <cellStyle name="Normal 2 10 3 2 5 2 2 2 3" xfId="19838" xr:uid="{00000000-0005-0000-0000-00007C4D0000}"/>
    <cellStyle name="Normal 2 10 3 2 5 2 2 2 3 2" xfId="19839" xr:uid="{00000000-0005-0000-0000-00007D4D0000}"/>
    <cellStyle name="Normal 2 10 3 2 5 2 2 2 3 2 2" xfId="19840" xr:uid="{00000000-0005-0000-0000-00007E4D0000}"/>
    <cellStyle name="Normal 2 10 3 2 5 2 2 2 3 3" xfId="19841" xr:uid="{00000000-0005-0000-0000-00007F4D0000}"/>
    <cellStyle name="Normal 2 10 3 2 5 2 2 2 4" xfId="19842" xr:uid="{00000000-0005-0000-0000-0000804D0000}"/>
    <cellStyle name="Normal 2 10 3 2 5 2 2 2 4 2" xfId="19843" xr:uid="{00000000-0005-0000-0000-0000814D0000}"/>
    <cellStyle name="Normal 2 10 3 2 5 2 2 2 5" xfId="19844" xr:uid="{00000000-0005-0000-0000-0000824D0000}"/>
    <cellStyle name="Normal 2 10 3 2 5 2 2 3" xfId="19845" xr:uid="{00000000-0005-0000-0000-0000834D0000}"/>
    <cellStyle name="Normal 2 10 3 2 5 2 2 3 2" xfId="19846" xr:uid="{00000000-0005-0000-0000-0000844D0000}"/>
    <cellStyle name="Normal 2 10 3 2 5 2 2 3 2 2" xfId="19847" xr:uid="{00000000-0005-0000-0000-0000854D0000}"/>
    <cellStyle name="Normal 2 10 3 2 5 2 2 3 3" xfId="19848" xr:uid="{00000000-0005-0000-0000-0000864D0000}"/>
    <cellStyle name="Normal 2 10 3 2 5 2 2 4" xfId="19849" xr:uid="{00000000-0005-0000-0000-0000874D0000}"/>
    <cellStyle name="Normal 2 10 3 2 5 2 2 4 2" xfId="19850" xr:uid="{00000000-0005-0000-0000-0000884D0000}"/>
    <cellStyle name="Normal 2 10 3 2 5 2 2 4 2 2" xfId="19851" xr:uid="{00000000-0005-0000-0000-0000894D0000}"/>
    <cellStyle name="Normal 2 10 3 2 5 2 2 4 3" xfId="19852" xr:uid="{00000000-0005-0000-0000-00008A4D0000}"/>
    <cellStyle name="Normal 2 10 3 2 5 2 2 5" xfId="19853" xr:uid="{00000000-0005-0000-0000-00008B4D0000}"/>
    <cellStyle name="Normal 2 10 3 2 5 2 2 5 2" xfId="19854" xr:uid="{00000000-0005-0000-0000-00008C4D0000}"/>
    <cellStyle name="Normal 2 10 3 2 5 2 2 6" xfId="19855" xr:uid="{00000000-0005-0000-0000-00008D4D0000}"/>
    <cellStyle name="Normal 2 10 3 2 5 2 2 6 2" xfId="19856" xr:uid="{00000000-0005-0000-0000-00008E4D0000}"/>
    <cellStyle name="Normal 2 10 3 2 5 2 2 7" xfId="19857" xr:uid="{00000000-0005-0000-0000-00008F4D0000}"/>
    <cellStyle name="Normal 2 10 3 2 5 2 3" xfId="19858" xr:uid="{00000000-0005-0000-0000-0000904D0000}"/>
    <cellStyle name="Normal 2 10 3 2 5 2 3 2" xfId="19859" xr:uid="{00000000-0005-0000-0000-0000914D0000}"/>
    <cellStyle name="Normal 2 10 3 2 5 2 3 2 2" xfId="19860" xr:uid="{00000000-0005-0000-0000-0000924D0000}"/>
    <cellStyle name="Normal 2 10 3 2 5 2 3 2 2 2" xfId="19861" xr:uid="{00000000-0005-0000-0000-0000934D0000}"/>
    <cellStyle name="Normal 2 10 3 2 5 2 3 2 3" xfId="19862" xr:uid="{00000000-0005-0000-0000-0000944D0000}"/>
    <cellStyle name="Normal 2 10 3 2 5 2 3 3" xfId="19863" xr:uid="{00000000-0005-0000-0000-0000954D0000}"/>
    <cellStyle name="Normal 2 10 3 2 5 2 3 3 2" xfId="19864" xr:uid="{00000000-0005-0000-0000-0000964D0000}"/>
    <cellStyle name="Normal 2 10 3 2 5 2 3 3 2 2" xfId="19865" xr:uid="{00000000-0005-0000-0000-0000974D0000}"/>
    <cellStyle name="Normal 2 10 3 2 5 2 3 3 3" xfId="19866" xr:uid="{00000000-0005-0000-0000-0000984D0000}"/>
    <cellStyle name="Normal 2 10 3 2 5 2 3 4" xfId="19867" xr:uid="{00000000-0005-0000-0000-0000994D0000}"/>
    <cellStyle name="Normal 2 10 3 2 5 2 3 4 2" xfId="19868" xr:uid="{00000000-0005-0000-0000-00009A4D0000}"/>
    <cellStyle name="Normal 2 10 3 2 5 2 3 5" xfId="19869" xr:uid="{00000000-0005-0000-0000-00009B4D0000}"/>
    <cellStyle name="Normal 2 10 3 2 5 2 4" xfId="19870" xr:uid="{00000000-0005-0000-0000-00009C4D0000}"/>
    <cellStyle name="Normal 2 10 3 2 5 2 4 2" xfId="19871" xr:uid="{00000000-0005-0000-0000-00009D4D0000}"/>
    <cellStyle name="Normal 2 10 3 2 5 2 4 2 2" xfId="19872" xr:uid="{00000000-0005-0000-0000-00009E4D0000}"/>
    <cellStyle name="Normal 2 10 3 2 5 2 4 3" xfId="19873" xr:uid="{00000000-0005-0000-0000-00009F4D0000}"/>
    <cellStyle name="Normal 2 10 3 2 5 2 5" xfId="19874" xr:uid="{00000000-0005-0000-0000-0000A04D0000}"/>
    <cellStyle name="Normal 2 10 3 2 5 2 5 2" xfId="19875" xr:uid="{00000000-0005-0000-0000-0000A14D0000}"/>
    <cellStyle name="Normal 2 10 3 2 5 2 5 2 2" xfId="19876" xr:uid="{00000000-0005-0000-0000-0000A24D0000}"/>
    <cellStyle name="Normal 2 10 3 2 5 2 5 3" xfId="19877" xr:uid="{00000000-0005-0000-0000-0000A34D0000}"/>
    <cellStyle name="Normal 2 10 3 2 5 2 6" xfId="19878" xr:uid="{00000000-0005-0000-0000-0000A44D0000}"/>
    <cellStyle name="Normal 2 10 3 2 5 2 6 2" xfId="19879" xr:uid="{00000000-0005-0000-0000-0000A54D0000}"/>
    <cellStyle name="Normal 2 10 3 2 5 2 7" xfId="19880" xr:uid="{00000000-0005-0000-0000-0000A64D0000}"/>
    <cellStyle name="Normal 2 10 3 2 5 2 7 2" xfId="19881" xr:uid="{00000000-0005-0000-0000-0000A74D0000}"/>
    <cellStyle name="Normal 2 10 3 2 5 2 8" xfId="19882" xr:uid="{00000000-0005-0000-0000-0000A84D0000}"/>
    <cellStyle name="Normal 2 10 3 2 5 3" xfId="19883" xr:uid="{00000000-0005-0000-0000-0000A94D0000}"/>
    <cellStyle name="Normal 2 10 3 2 5 3 2" xfId="19884" xr:uid="{00000000-0005-0000-0000-0000AA4D0000}"/>
    <cellStyle name="Normal 2 10 3 2 5 3 2 2" xfId="19885" xr:uid="{00000000-0005-0000-0000-0000AB4D0000}"/>
    <cellStyle name="Normal 2 10 3 2 5 3 2 2 2" xfId="19886" xr:uid="{00000000-0005-0000-0000-0000AC4D0000}"/>
    <cellStyle name="Normal 2 10 3 2 5 3 2 2 2 2" xfId="19887" xr:uid="{00000000-0005-0000-0000-0000AD4D0000}"/>
    <cellStyle name="Normal 2 10 3 2 5 3 2 2 3" xfId="19888" xr:uid="{00000000-0005-0000-0000-0000AE4D0000}"/>
    <cellStyle name="Normal 2 10 3 2 5 3 2 3" xfId="19889" xr:uid="{00000000-0005-0000-0000-0000AF4D0000}"/>
    <cellStyle name="Normal 2 10 3 2 5 3 2 3 2" xfId="19890" xr:uid="{00000000-0005-0000-0000-0000B04D0000}"/>
    <cellStyle name="Normal 2 10 3 2 5 3 2 3 2 2" xfId="19891" xr:uid="{00000000-0005-0000-0000-0000B14D0000}"/>
    <cellStyle name="Normal 2 10 3 2 5 3 2 3 3" xfId="19892" xr:uid="{00000000-0005-0000-0000-0000B24D0000}"/>
    <cellStyle name="Normal 2 10 3 2 5 3 2 4" xfId="19893" xr:uid="{00000000-0005-0000-0000-0000B34D0000}"/>
    <cellStyle name="Normal 2 10 3 2 5 3 2 4 2" xfId="19894" xr:uid="{00000000-0005-0000-0000-0000B44D0000}"/>
    <cellStyle name="Normal 2 10 3 2 5 3 2 5" xfId="19895" xr:uid="{00000000-0005-0000-0000-0000B54D0000}"/>
    <cellStyle name="Normal 2 10 3 2 5 3 3" xfId="19896" xr:uid="{00000000-0005-0000-0000-0000B64D0000}"/>
    <cellStyle name="Normal 2 10 3 2 5 3 3 2" xfId="19897" xr:uid="{00000000-0005-0000-0000-0000B74D0000}"/>
    <cellStyle name="Normal 2 10 3 2 5 3 3 2 2" xfId="19898" xr:uid="{00000000-0005-0000-0000-0000B84D0000}"/>
    <cellStyle name="Normal 2 10 3 2 5 3 3 3" xfId="19899" xr:uid="{00000000-0005-0000-0000-0000B94D0000}"/>
    <cellStyle name="Normal 2 10 3 2 5 3 4" xfId="19900" xr:uid="{00000000-0005-0000-0000-0000BA4D0000}"/>
    <cellStyle name="Normal 2 10 3 2 5 3 4 2" xfId="19901" xr:uid="{00000000-0005-0000-0000-0000BB4D0000}"/>
    <cellStyle name="Normal 2 10 3 2 5 3 4 2 2" xfId="19902" xr:uid="{00000000-0005-0000-0000-0000BC4D0000}"/>
    <cellStyle name="Normal 2 10 3 2 5 3 4 3" xfId="19903" xr:uid="{00000000-0005-0000-0000-0000BD4D0000}"/>
    <cellStyle name="Normal 2 10 3 2 5 3 5" xfId="19904" xr:uid="{00000000-0005-0000-0000-0000BE4D0000}"/>
    <cellStyle name="Normal 2 10 3 2 5 3 5 2" xfId="19905" xr:uid="{00000000-0005-0000-0000-0000BF4D0000}"/>
    <cellStyle name="Normal 2 10 3 2 5 3 6" xfId="19906" xr:uid="{00000000-0005-0000-0000-0000C04D0000}"/>
    <cellStyle name="Normal 2 10 3 2 5 3 6 2" xfId="19907" xr:uid="{00000000-0005-0000-0000-0000C14D0000}"/>
    <cellStyle name="Normal 2 10 3 2 5 3 7" xfId="19908" xr:uid="{00000000-0005-0000-0000-0000C24D0000}"/>
    <cellStyle name="Normal 2 10 3 2 5 4" xfId="19909" xr:uid="{00000000-0005-0000-0000-0000C34D0000}"/>
    <cellStyle name="Normal 2 10 3 2 5 4 2" xfId="19910" xr:uid="{00000000-0005-0000-0000-0000C44D0000}"/>
    <cellStyle name="Normal 2 10 3 2 5 4 2 2" xfId="19911" xr:uid="{00000000-0005-0000-0000-0000C54D0000}"/>
    <cellStyle name="Normal 2 10 3 2 5 4 2 2 2" xfId="19912" xr:uid="{00000000-0005-0000-0000-0000C64D0000}"/>
    <cellStyle name="Normal 2 10 3 2 5 4 2 2 2 2" xfId="19913" xr:uid="{00000000-0005-0000-0000-0000C74D0000}"/>
    <cellStyle name="Normal 2 10 3 2 5 4 2 2 3" xfId="19914" xr:uid="{00000000-0005-0000-0000-0000C84D0000}"/>
    <cellStyle name="Normal 2 10 3 2 5 4 2 3" xfId="19915" xr:uid="{00000000-0005-0000-0000-0000C94D0000}"/>
    <cellStyle name="Normal 2 10 3 2 5 4 2 3 2" xfId="19916" xr:uid="{00000000-0005-0000-0000-0000CA4D0000}"/>
    <cellStyle name="Normal 2 10 3 2 5 4 2 3 2 2" xfId="19917" xr:uid="{00000000-0005-0000-0000-0000CB4D0000}"/>
    <cellStyle name="Normal 2 10 3 2 5 4 2 3 3" xfId="19918" xr:uid="{00000000-0005-0000-0000-0000CC4D0000}"/>
    <cellStyle name="Normal 2 10 3 2 5 4 2 4" xfId="19919" xr:uid="{00000000-0005-0000-0000-0000CD4D0000}"/>
    <cellStyle name="Normal 2 10 3 2 5 4 2 4 2" xfId="19920" xr:uid="{00000000-0005-0000-0000-0000CE4D0000}"/>
    <cellStyle name="Normal 2 10 3 2 5 4 2 5" xfId="19921" xr:uid="{00000000-0005-0000-0000-0000CF4D0000}"/>
    <cellStyle name="Normal 2 10 3 2 5 4 3" xfId="19922" xr:uid="{00000000-0005-0000-0000-0000D04D0000}"/>
    <cellStyle name="Normal 2 10 3 2 5 4 3 2" xfId="19923" xr:uid="{00000000-0005-0000-0000-0000D14D0000}"/>
    <cellStyle name="Normal 2 10 3 2 5 4 3 2 2" xfId="19924" xr:uid="{00000000-0005-0000-0000-0000D24D0000}"/>
    <cellStyle name="Normal 2 10 3 2 5 4 3 3" xfId="19925" xr:uid="{00000000-0005-0000-0000-0000D34D0000}"/>
    <cellStyle name="Normal 2 10 3 2 5 4 4" xfId="19926" xr:uid="{00000000-0005-0000-0000-0000D44D0000}"/>
    <cellStyle name="Normal 2 10 3 2 5 4 4 2" xfId="19927" xr:uid="{00000000-0005-0000-0000-0000D54D0000}"/>
    <cellStyle name="Normal 2 10 3 2 5 4 4 2 2" xfId="19928" xr:uid="{00000000-0005-0000-0000-0000D64D0000}"/>
    <cellStyle name="Normal 2 10 3 2 5 4 4 3" xfId="19929" xr:uid="{00000000-0005-0000-0000-0000D74D0000}"/>
    <cellStyle name="Normal 2 10 3 2 5 4 5" xfId="19930" xr:uid="{00000000-0005-0000-0000-0000D84D0000}"/>
    <cellStyle name="Normal 2 10 3 2 5 4 5 2" xfId="19931" xr:uid="{00000000-0005-0000-0000-0000D94D0000}"/>
    <cellStyle name="Normal 2 10 3 2 5 4 6" xfId="19932" xr:uid="{00000000-0005-0000-0000-0000DA4D0000}"/>
    <cellStyle name="Normal 2 10 3 2 5 4 6 2" xfId="19933" xr:uid="{00000000-0005-0000-0000-0000DB4D0000}"/>
    <cellStyle name="Normal 2 10 3 2 5 4 7" xfId="19934" xr:uid="{00000000-0005-0000-0000-0000DC4D0000}"/>
    <cellStyle name="Normal 2 10 3 2 5 5" xfId="19935" xr:uid="{00000000-0005-0000-0000-0000DD4D0000}"/>
    <cellStyle name="Normal 2 10 3 2 5 5 2" xfId="19936" xr:uid="{00000000-0005-0000-0000-0000DE4D0000}"/>
    <cellStyle name="Normal 2 10 3 2 5 5 2 2" xfId="19937" xr:uid="{00000000-0005-0000-0000-0000DF4D0000}"/>
    <cellStyle name="Normal 2 10 3 2 5 5 2 2 2" xfId="19938" xr:uid="{00000000-0005-0000-0000-0000E04D0000}"/>
    <cellStyle name="Normal 2 10 3 2 5 5 2 3" xfId="19939" xr:uid="{00000000-0005-0000-0000-0000E14D0000}"/>
    <cellStyle name="Normal 2 10 3 2 5 5 3" xfId="19940" xr:uid="{00000000-0005-0000-0000-0000E24D0000}"/>
    <cellStyle name="Normal 2 10 3 2 5 5 3 2" xfId="19941" xr:uid="{00000000-0005-0000-0000-0000E34D0000}"/>
    <cellStyle name="Normal 2 10 3 2 5 5 3 2 2" xfId="19942" xr:uid="{00000000-0005-0000-0000-0000E44D0000}"/>
    <cellStyle name="Normal 2 10 3 2 5 5 3 3" xfId="19943" xr:uid="{00000000-0005-0000-0000-0000E54D0000}"/>
    <cellStyle name="Normal 2 10 3 2 5 5 4" xfId="19944" xr:uid="{00000000-0005-0000-0000-0000E64D0000}"/>
    <cellStyle name="Normal 2 10 3 2 5 5 4 2" xfId="19945" xr:uid="{00000000-0005-0000-0000-0000E74D0000}"/>
    <cellStyle name="Normal 2 10 3 2 5 5 5" xfId="19946" xr:uid="{00000000-0005-0000-0000-0000E84D0000}"/>
    <cellStyle name="Normal 2 10 3 2 5 6" xfId="19947" xr:uid="{00000000-0005-0000-0000-0000E94D0000}"/>
    <cellStyle name="Normal 2 10 3 2 5 6 2" xfId="19948" xr:uid="{00000000-0005-0000-0000-0000EA4D0000}"/>
    <cellStyle name="Normal 2 10 3 2 5 6 2 2" xfId="19949" xr:uid="{00000000-0005-0000-0000-0000EB4D0000}"/>
    <cellStyle name="Normal 2 10 3 2 5 6 2 2 2" xfId="19950" xr:uid="{00000000-0005-0000-0000-0000EC4D0000}"/>
    <cellStyle name="Normal 2 10 3 2 5 6 2 3" xfId="19951" xr:uid="{00000000-0005-0000-0000-0000ED4D0000}"/>
    <cellStyle name="Normal 2 10 3 2 5 6 3" xfId="19952" xr:uid="{00000000-0005-0000-0000-0000EE4D0000}"/>
    <cellStyle name="Normal 2 10 3 2 5 6 3 2" xfId="19953" xr:uid="{00000000-0005-0000-0000-0000EF4D0000}"/>
    <cellStyle name="Normal 2 10 3 2 5 6 4" xfId="19954" xr:uid="{00000000-0005-0000-0000-0000F04D0000}"/>
    <cellStyle name="Normal 2 10 3 2 5 7" xfId="19955" xr:uid="{00000000-0005-0000-0000-0000F14D0000}"/>
    <cellStyle name="Normal 2 10 3 2 5 7 2" xfId="19956" xr:uid="{00000000-0005-0000-0000-0000F24D0000}"/>
    <cellStyle name="Normal 2 10 3 2 5 7 2 2" xfId="19957" xr:uid="{00000000-0005-0000-0000-0000F34D0000}"/>
    <cellStyle name="Normal 2 10 3 2 5 7 3" xfId="19958" xr:uid="{00000000-0005-0000-0000-0000F44D0000}"/>
    <cellStyle name="Normal 2 10 3 2 5 8" xfId="19959" xr:uid="{00000000-0005-0000-0000-0000F54D0000}"/>
    <cellStyle name="Normal 2 10 3 2 5 8 2" xfId="19960" xr:uid="{00000000-0005-0000-0000-0000F64D0000}"/>
    <cellStyle name="Normal 2 10 3 2 5 8 2 2" xfId="19961" xr:uid="{00000000-0005-0000-0000-0000F74D0000}"/>
    <cellStyle name="Normal 2 10 3 2 5 8 3" xfId="19962" xr:uid="{00000000-0005-0000-0000-0000F84D0000}"/>
    <cellStyle name="Normal 2 10 3 2 5 9" xfId="19963" xr:uid="{00000000-0005-0000-0000-0000F94D0000}"/>
    <cellStyle name="Normal 2 10 3 2 5 9 2" xfId="19964" xr:uid="{00000000-0005-0000-0000-0000FA4D0000}"/>
    <cellStyle name="Normal 2 10 3 2 6" xfId="19965" xr:uid="{00000000-0005-0000-0000-0000FB4D0000}"/>
    <cellStyle name="Normal 2 10 3 2 6 2" xfId="19966" xr:uid="{00000000-0005-0000-0000-0000FC4D0000}"/>
    <cellStyle name="Normal 2 10 3 2 6 2 2" xfId="19967" xr:uid="{00000000-0005-0000-0000-0000FD4D0000}"/>
    <cellStyle name="Normal 2 10 3 2 6 2 2 2" xfId="19968" xr:uid="{00000000-0005-0000-0000-0000FE4D0000}"/>
    <cellStyle name="Normal 2 10 3 2 6 2 2 2 2" xfId="19969" xr:uid="{00000000-0005-0000-0000-0000FF4D0000}"/>
    <cellStyle name="Normal 2 10 3 2 6 2 2 2 2 2" xfId="19970" xr:uid="{00000000-0005-0000-0000-0000004E0000}"/>
    <cellStyle name="Normal 2 10 3 2 6 2 2 2 3" xfId="19971" xr:uid="{00000000-0005-0000-0000-0000014E0000}"/>
    <cellStyle name="Normal 2 10 3 2 6 2 2 3" xfId="19972" xr:uid="{00000000-0005-0000-0000-0000024E0000}"/>
    <cellStyle name="Normal 2 10 3 2 6 2 2 3 2" xfId="19973" xr:uid="{00000000-0005-0000-0000-0000034E0000}"/>
    <cellStyle name="Normal 2 10 3 2 6 2 2 3 2 2" xfId="19974" xr:uid="{00000000-0005-0000-0000-0000044E0000}"/>
    <cellStyle name="Normal 2 10 3 2 6 2 2 3 3" xfId="19975" xr:uid="{00000000-0005-0000-0000-0000054E0000}"/>
    <cellStyle name="Normal 2 10 3 2 6 2 2 4" xfId="19976" xr:uid="{00000000-0005-0000-0000-0000064E0000}"/>
    <cellStyle name="Normal 2 10 3 2 6 2 2 4 2" xfId="19977" xr:uid="{00000000-0005-0000-0000-0000074E0000}"/>
    <cellStyle name="Normal 2 10 3 2 6 2 2 5" xfId="19978" xr:uid="{00000000-0005-0000-0000-0000084E0000}"/>
    <cellStyle name="Normal 2 10 3 2 6 2 3" xfId="19979" xr:uid="{00000000-0005-0000-0000-0000094E0000}"/>
    <cellStyle name="Normal 2 10 3 2 6 2 3 2" xfId="19980" xr:uid="{00000000-0005-0000-0000-00000A4E0000}"/>
    <cellStyle name="Normal 2 10 3 2 6 2 3 2 2" xfId="19981" xr:uid="{00000000-0005-0000-0000-00000B4E0000}"/>
    <cellStyle name="Normal 2 10 3 2 6 2 3 3" xfId="19982" xr:uid="{00000000-0005-0000-0000-00000C4E0000}"/>
    <cellStyle name="Normal 2 10 3 2 6 2 4" xfId="19983" xr:uid="{00000000-0005-0000-0000-00000D4E0000}"/>
    <cellStyle name="Normal 2 10 3 2 6 2 4 2" xfId="19984" xr:uid="{00000000-0005-0000-0000-00000E4E0000}"/>
    <cellStyle name="Normal 2 10 3 2 6 2 4 2 2" xfId="19985" xr:uid="{00000000-0005-0000-0000-00000F4E0000}"/>
    <cellStyle name="Normal 2 10 3 2 6 2 4 3" xfId="19986" xr:uid="{00000000-0005-0000-0000-0000104E0000}"/>
    <cellStyle name="Normal 2 10 3 2 6 2 5" xfId="19987" xr:uid="{00000000-0005-0000-0000-0000114E0000}"/>
    <cellStyle name="Normal 2 10 3 2 6 2 5 2" xfId="19988" xr:uid="{00000000-0005-0000-0000-0000124E0000}"/>
    <cellStyle name="Normal 2 10 3 2 6 2 6" xfId="19989" xr:uid="{00000000-0005-0000-0000-0000134E0000}"/>
    <cellStyle name="Normal 2 10 3 2 6 2 6 2" xfId="19990" xr:uid="{00000000-0005-0000-0000-0000144E0000}"/>
    <cellStyle name="Normal 2 10 3 2 6 2 7" xfId="19991" xr:uid="{00000000-0005-0000-0000-0000154E0000}"/>
    <cellStyle name="Normal 2 10 3 2 6 3" xfId="19992" xr:uid="{00000000-0005-0000-0000-0000164E0000}"/>
    <cellStyle name="Normal 2 10 3 2 6 3 2" xfId="19993" xr:uid="{00000000-0005-0000-0000-0000174E0000}"/>
    <cellStyle name="Normal 2 10 3 2 6 3 2 2" xfId="19994" xr:uid="{00000000-0005-0000-0000-0000184E0000}"/>
    <cellStyle name="Normal 2 10 3 2 6 3 2 2 2" xfId="19995" xr:uid="{00000000-0005-0000-0000-0000194E0000}"/>
    <cellStyle name="Normal 2 10 3 2 6 3 2 3" xfId="19996" xr:uid="{00000000-0005-0000-0000-00001A4E0000}"/>
    <cellStyle name="Normal 2 10 3 2 6 3 3" xfId="19997" xr:uid="{00000000-0005-0000-0000-00001B4E0000}"/>
    <cellStyle name="Normal 2 10 3 2 6 3 3 2" xfId="19998" xr:uid="{00000000-0005-0000-0000-00001C4E0000}"/>
    <cellStyle name="Normal 2 10 3 2 6 3 3 2 2" xfId="19999" xr:uid="{00000000-0005-0000-0000-00001D4E0000}"/>
    <cellStyle name="Normal 2 10 3 2 6 3 3 3" xfId="20000" xr:uid="{00000000-0005-0000-0000-00001E4E0000}"/>
    <cellStyle name="Normal 2 10 3 2 6 3 4" xfId="20001" xr:uid="{00000000-0005-0000-0000-00001F4E0000}"/>
    <cellStyle name="Normal 2 10 3 2 6 3 4 2" xfId="20002" xr:uid="{00000000-0005-0000-0000-0000204E0000}"/>
    <cellStyle name="Normal 2 10 3 2 6 3 5" xfId="20003" xr:uid="{00000000-0005-0000-0000-0000214E0000}"/>
    <cellStyle name="Normal 2 10 3 2 6 4" xfId="20004" xr:uid="{00000000-0005-0000-0000-0000224E0000}"/>
    <cellStyle name="Normal 2 10 3 2 6 4 2" xfId="20005" xr:uid="{00000000-0005-0000-0000-0000234E0000}"/>
    <cellStyle name="Normal 2 10 3 2 6 4 2 2" xfId="20006" xr:uid="{00000000-0005-0000-0000-0000244E0000}"/>
    <cellStyle name="Normal 2 10 3 2 6 4 3" xfId="20007" xr:uid="{00000000-0005-0000-0000-0000254E0000}"/>
    <cellStyle name="Normal 2 10 3 2 6 5" xfId="20008" xr:uid="{00000000-0005-0000-0000-0000264E0000}"/>
    <cellStyle name="Normal 2 10 3 2 6 5 2" xfId="20009" xr:uid="{00000000-0005-0000-0000-0000274E0000}"/>
    <cellStyle name="Normal 2 10 3 2 6 5 2 2" xfId="20010" xr:uid="{00000000-0005-0000-0000-0000284E0000}"/>
    <cellStyle name="Normal 2 10 3 2 6 5 3" xfId="20011" xr:uid="{00000000-0005-0000-0000-0000294E0000}"/>
    <cellStyle name="Normal 2 10 3 2 6 6" xfId="20012" xr:uid="{00000000-0005-0000-0000-00002A4E0000}"/>
    <cellStyle name="Normal 2 10 3 2 6 6 2" xfId="20013" xr:uid="{00000000-0005-0000-0000-00002B4E0000}"/>
    <cellStyle name="Normal 2 10 3 2 6 7" xfId="20014" xr:uid="{00000000-0005-0000-0000-00002C4E0000}"/>
    <cellStyle name="Normal 2 10 3 2 6 7 2" xfId="20015" xr:uid="{00000000-0005-0000-0000-00002D4E0000}"/>
    <cellStyle name="Normal 2 10 3 2 6 8" xfId="20016" xr:uid="{00000000-0005-0000-0000-00002E4E0000}"/>
    <cellStyle name="Normal 2 10 3 2 7" xfId="20017" xr:uid="{00000000-0005-0000-0000-00002F4E0000}"/>
    <cellStyle name="Normal 2 10 3 2 7 2" xfId="20018" xr:uid="{00000000-0005-0000-0000-0000304E0000}"/>
    <cellStyle name="Normal 2 10 3 2 7 2 2" xfId="20019" xr:uid="{00000000-0005-0000-0000-0000314E0000}"/>
    <cellStyle name="Normal 2 10 3 2 7 2 2 2" xfId="20020" xr:uid="{00000000-0005-0000-0000-0000324E0000}"/>
    <cellStyle name="Normal 2 10 3 2 7 2 2 2 2" xfId="20021" xr:uid="{00000000-0005-0000-0000-0000334E0000}"/>
    <cellStyle name="Normal 2 10 3 2 7 2 2 3" xfId="20022" xr:uid="{00000000-0005-0000-0000-0000344E0000}"/>
    <cellStyle name="Normal 2 10 3 2 7 2 3" xfId="20023" xr:uid="{00000000-0005-0000-0000-0000354E0000}"/>
    <cellStyle name="Normal 2 10 3 2 7 2 3 2" xfId="20024" xr:uid="{00000000-0005-0000-0000-0000364E0000}"/>
    <cellStyle name="Normal 2 10 3 2 7 2 3 2 2" xfId="20025" xr:uid="{00000000-0005-0000-0000-0000374E0000}"/>
    <cellStyle name="Normal 2 10 3 2 7 2 3 3" xfId="20026" xr:uid="{00000000-0005-0000-0000-0000384E0000}"/>
    <cellStyle name="Normal 2 10 3 2 7 2 4" xfId="20027" xr:uid="{00000000-0005-0000-0000-0000394E0000}"/>
    <cellStyle name="Normal 2 10 3 2 7 2 4 2" xfId="20028" xr:uid="{00000000-0005-0000-0000-00003A4E0000}"/>
    <cellStyle name="Normal 2 10 3 2 7 2 5" xfId="20029" xr:uid="{00000000-0005-0000-0000-00003B4E0000}"/>
    <cellStyle name="Normal 2 10 3 2 7 3" xfId="20030" xr:uid="{00000000-0005-0000-0000-00003C4E0000}"/>
    <cellStyle name="Normal 2 10 3 2 7 3 2" xfId="20031" xr:uid="{00000000-0005-0000-0000-00003D4E0000}"/>
    <cellStyle name="Normal 2 10 3 2 7 3 2 2" xfId="20032" xr:uid="{00000000-0005-0000-0000-00003E4E0000}"/>
    <cellStyle name="Normal 2 10 3 2 7 3 3" xfId="20033" xr:uid="{00000000-0005-0000-0000-00003F4E0000}"/>
    <cellStyle name="Normal 2 10 3 2 7 4" xfId="20034" xr:uid="{00000000-0005-0000-0000-0000404E0000}"/>
    <cellStyle name="Normal 2 10 3 2 7 4 2" xfId="20035" xr:uid="{00000000-0005-0000-0000-0000414E0000}"/>
    <cellStyle name="Normal 2 10 3 2 7 4 2 2" xfId="20036" xr:uid="{00000000-0005-0000-0000-0000424E0000}"/>
    <cellStyle name="Normal 2 10 3 2 7 4 3" xfId="20037" xr:uid="{00000000-0005-0000-0000-0000434E0000}"/>
    <cellStyle name="Normal 2 10 3 2 7 5" xfId="20038" xr:uid="{00000000-0005-0000-0000-0000444E0000}"/>
    <cellStyle name="Normal 2 10 3 2 7 5 2" xfId="20039" xr:uid="{00000000-0005-0000-0000-0000454E0000}"/>
    <cellStyle name="Normal 2 10 3 2 7 6" xfId="20040" xr:uid="{00000000-0005-0000-0000-0000464E0000}"/>
    <cellStyle name="Normal 2 10 3 2 7 6 2" xfId="20041" xr:uid="{00000000-0005-0000-0000-0000474E0000}"/>
    <cellStyle name="Normal 2 10 3 2 7 7" xfId="20042" xr:uid="{00000000-0005-0000-0000-0000484E0000}"/>
    <cellStyle name="Normal 2 10 3 2 8" xfId="20043" xr:uid="{00000000-0005-0000-0000-0000494E0000}"/>
    <cellStyle name="Normal 2 10 3 2 8 2" xfId="20044" xr:uid="{00000000-0005-0000-0000-00004A4E0000}"/>
    <cellStyle name="Normal 2 10 3 2 8 2 2" xfId="20045" xr:uid="{00000000-0005-0000-0000-00004B4E0000}"/>
    <cellStyle name="Normal 2 10 3 2 8 2 2 2" xfId="20046" xr:uid="{00000000-0005-0000-0000-00004C4E0000}"/>
    <cellStyle name="Normal 2 10 3 2 8 2 2 2 2" xfId="20047" xr:uid="{00000000-0005-0000-0000-00004D4E0000}"/>
    <cellStyle name="Normal 2 10 3 2 8 2 2 3" xfId="20048" xr:uid="{00000000-0005-0000-0000-00004E4E0000}"/>
    <cellStyle name="Normal 2 10 3 2 8 2 3" xfId="20049" xr:uid="{00000000-0005-0000-0000-00004F4E0000}"/>
    <cellStyle name="Normal 2 10 3 2 8 2 3 2" xfId="20050" xr:uid="{00000000-0005-0000-0000-0000504E0000}"/>
    <cellStyle name="Normal 2 10 3 2 8 2 3 2 2" xfId="20051" xr:uid="{00000000-0005-0000-0000-0000514E0000}"/>
    <cellStyle name="Normal 2 10 3 2 8 2 3 3" xfId="20052" xr:uid="{00000000-0005-0000-0000-0000524E0000}"/>
    <cellStyle name="Normal 2 10 3 2 8 2 4" xfId="20053" xr:uid="{00000000-0005-0000-0000-0000534E0000}"/>
    <cellStyle name="Normal 2 10 3 2 8 2 4 2" xfId="20054" xr:uid="{00000000-0005-0000-0000-0000544E0000}"/>
    <cellStyle name="Normal 2 10 3 2 8 2 5" xfId="20055" xr:uid="{00000000-0005-0000-0000-0000554E0000}"/>
    <cellStyle name="Normal 2 10 3 2 8 3" xfId="20056" xr:uid="{00000000-0005-0000-0000-0000564E0000}"/>
    <cellStyle name="Normal 2 10 3 2 8 3 2" xfId="20057" xr:uid="{00000000-0005-0000-0000-0000574E0000}"/>
    <cellStyle name="Normal 2 10 3 2 8 3 2 2" xfId="20058" xr:uid="{00000000-0005-0000-0000-0000584E0000}"/>
    <cellStyle name="Normal 2 10 3 2 8 3 3" xfId="20059" xr:uid="{00000000-0005-0000-0000-0000594E0000}"/>
    <cellStyle name="Normal 2 10 3 2 8 4" xfId="20060" xr:uid="{00000000-0005-0000-0000-00005A4E0000}"/>
    <cellStyle name="Normal 2 10 3 2 8 4 2" xfId="20061" xr:uid="{00000000-0005-0000-0000-00005B4E0000}"/>
    <cellStyle name="Normal 2 10 3 2 8 4 2 2" xfId="20062" xr:uid="{00000000-0005-0000-0000-00005C4E0000}"/>
    <cellStyle name="Normal 2 10 3 2 8 4 3" xfId="20063" xr:uid="{00000000-0005-0000-0000-00005D4E0000}"/>
    <cellStyle name="Normal 2 10 3 2 8 5" xfId="20064" xr:uid="{00000000-0005-0000-0000-00005E4E0000}"/>
    <cellStyle name="Normal 2 10 3 2 8 5 2" xfId="20065" xr:uid="{00000000-0005-0000-0000-00005F4E0000}"/>
    <cellStyle name="Normal 2 10 3 2 8 6" xfId="20066" xr:uid="{00000000-0005-0000-0000-0000604E0000}"/>
    <cellStyle name="Normal 2 10 3 2 8 6 2" xfId="20067" xr:uid="{00000000-0005-0000-0000-0000614E0000}"/>
    <cellStyle name="Normal 2 10 3 2 8 7" xfId="20068" xr:uid="{00000000-0005-0000-0000-0000624E0000}"/>
    <cellStyle name="Normal 2 10 3 2 9" xfId="20069" xr:uid="{00000000-0005-0000-0000-0000634E0000}"/>
    <cellStyle name="Normal 2 10 3 2 9 2" xfId="20070" xr:uid="{00000000-0005-0000-0000-0000644E0000}"/>
    <cellStyle name="Normal 2 10 3 2 9 2 2" xfId="20071" xr:uid="{00000000-0005-0000-0000-0000654E0000}"/>
    <cellStyle name="Normal 2 10 3 2 9 2 2 2" xfId="20072" xr:uid="{00000000-0005-0000-0000-0000664E0000}"/>
    <cellStyle name="Normal 2 10 3 2 9 2 3" xfId="20073" xr:uid="{00000000-0005-0000-0000-0000674E0000}"/>
    <cellStyle name="Normal 2 10 3 2 9 3" xfId="20074" xr:uid="{00000000-0005-0000-0000-0000684E0000}"/>
    <cellStyle name="Normal 2 10 3 2 9 3 2" xfId="20075" xr:uid="{00000000-0005-0000-0000-0000694E0000}"/>
    <cellStyle name="Normal 2 10 3 2 9 3 2 2" xfId="20076" xr:uid="{00000000-0005-0000-0000-00006A4E0000}"/>
    <cellStyle name="Normal 2 10 3 2 9 3 3" xfId="20077" xr:uid="{00000000-0005-0000-0000-00006B4E0000}"/>
    <cellStyle name="Normal 2 10 3 2 9 4" xfId="20078" xr:uid="{00000000-0005-0000-0000-00006C4E0000}"/>
    <cellStyle name="Normal 2 10 3 2 9 4 2" xfId="20079" xr:uid="{00000000-0005-0000-0000-00006D4E0000}"/>
    <cellStyle name="Normal 2 10 3 2 9 5" xfId="20080" xr:uid="{00000000-0005-0000-0000-00006E4E0000}"/>
    <cellStyle name="Normal 2 10 3 3" xfId="20081" xr:uid="{00000000-0005-0000-0000-00006F4E0000}"/>
    <cellStyle name="Normal 2 10 3 3 10" xfId="20082" xr:uid="{00000000-0005-0000-0000-0000704E0000}"/>
    <cellStyle name="Normal 2 10 3 3 10 2" xfId="20083" xr:uid="{00000000-0005-0000-0000-0000714E0000}"/>
    <cellStyle name="Normal 2 10 3 3 11" xfId="20084" xr:uid="{00000000-0005-0000-0000-0000724E0000}"/>
    <cellStyle name="Normal 2 10 3 3 11 2" xfId="20085" xr:uid="{00000000-0005-0000-0000-0000734E0000}"/>
    <cellStyle name="Normal 2 10 3 3 12" xfId="20086" xr:uid="{00000000-0005-0000-0000-0000744E0000}"/>
    <cellStyle name="Normal 2 10 3 3 2" xfId="20087" xr:uid="{00000000-0005-0000-0000-0000754E0000}"/>
    <cellStyle name="Normal 2 10 3 3 2 10" xfId="20088" xr:uid="{00000000-0005-0000-0000-0000764E0000}"/>
    <cellStyle name="Normal 2 10 3 3 2 10 2" xfId="20089" xr:uid="{00000000-0005-0000-0000-0000774E0000}"/>
    <cellStyle name="Normal 2 10 3 3 2 11" xfId="20090" xr:uid="{00000000-0005-0000-0000-0000784E0000}"/>
    <cellStyle name="Normal 2 10 3 3 2 2" xfId="20091" xr:uid="{00000000-0005-0000-0000-0000794E0000}"/>
    <cellStyle name="Normal 2 10 3 3 2 2 2" xfId="20092" xr:uid="{00000000-0005-0000-0000-00007A4E0000}"/>
    <cellStyle name="Normal 2 10 3 3 2 2 2 2" xfId="20093" xr:uid="{00000000-0005-0000-0000-00007B4E0000}"/>
    <cellStyle name="Normal 2 10 3 3 2 2 2 2 2" xfId="20094" xr:uid="{00000000-0005-0000-0000-00007C4E0000}"/>
    <cellStyle name="Normal 2 10 3 3 2 2 2 2 2 2" xfId="20095" xr:uid="{00000000-0005-0000-0000-00007D4E0000}"/>
    <cellStyle name="Normal 2 10 3 3 2 2 2 2 2 2 2" xfId="20096" xr:uid="{00000000-0005-0000-0000-00007E4E0000}"/>
    <cellStyle name="Normal 2 10 3 3 2 2 2 2 2 3" xfId="20097" xr:uid="{00000000-0005-0000-0000-00007F4E0000}"/>
    <cellStyle name="Normal 2 10 3 3 2 2 2 2 3" xfId="20098" xr:uid="{00000000-0005-0000-0000-0000804E0000}"/>
    <cellStyle name="Normal 2 10 3 3 2 2 2 2 3 2" xfId="20099" xr:uid="{00000000-0005-0000-0000-0000814E0000}"/>
    <cellStyle name="Normal 2 10 3 3 2 2 2 2 3 2 2" xfId="20100" xr:uid="{00000000-0005-0000-0000-0000824E0000}"/>
    <cellStyle name="Normal 2 10 3 3 2 2 2 2 3 3" xfId="20101" xr:uid="{00000000-0005-0000-0000-0000834E0000}"/>
    <cellStyle name="Normal 2 10 3 3 2 2 2 2 4" xfId="20102" xr:uid="{00000000-0005-0000-0000-0000844E0000}"/>
    <cellStyle name="Normal 2 10 3 3 2 2 2 2 4 2" xfId="20103" xr:uid="{00000000-0005-0000-0000-0000854E0000}"/>
    <cellStyle name="Normal 2 10 3 3 2 2 2 2 5" xfId="20104" xr:uid="{00000000-0005-0000-0000-0000864E0000}"/>
    <cellStyle name="Normal 2 10 3 3 2 2 2 3" xfId="20105" xr:uid="{00000000-0005-0000-0000-0000874E0000}"/>
    <cellStyle name="Normal 2 10 3 3 2 2 2 3 2" xfId="20106" xr:uid="{00000000-0005-0000-0000-0000884E0000}"/>
    <cellStyle name="Normal 2 10 3 3 2 2 2 3 2 2" xfId="20107" xr:uid="{00000000-0005-0000-0000-0000894E0000}"/>
    <cellStyle name="Normal 2 10 3 3 2 2 2 3 3" xfId="20108" xr:uid="{00000000-0005-0000-0000-00008A4E0000}"/>
    <cellStyle name="Normal 2 10 3 3 2 2 2 4" xfId="20109" xr:uid="{00000000-0005-0000-0000-00008B4E0000}"/>
    <cellStyle name="Normal 2 10 3 3 2 2 2 4 2" xfId="20110" xr:uid="{00000000-0005-0000-0000-00008C4E0000}"/>
    <cellStyle name="Normal 2 10 3 3 2 2 2 4 2 2" xfId="20111" xr:uid="{00000000-0005-0000-0000-00008D4E0000}"/>
    <cellStyle name="Normal 2 10 3 3 2 2 2 4 3" xfId="20112" xr:uid="{00000000-0005-0000-0000-00008E4E0000}"/>
    <cellStyle name="Normal 2 10 3 3 2 2 2 5" xfId="20113" xr:uid="{00000000-0005-0000-0000-00008F4E0000}"/>
    <cellStyle name="Normal 2 10 3 3 2 2 2 5 2" xfId="20114" xr:uid="{00000000-0005-0000-0000-0000904E0000}"/>
    <cellStyle name="Normal 2 10 3 3 2 2 2 6" xfId="20115" xr:uid="{00000000-0005-0000-0000-0000914E0000}"/>
    <cellStyle name="Normal 2 10 3 3 2 2 2 6 2" xfId="20116" xr:uid="{00000000-0005-0000-0000-0000924E0000}"/>
    <cellStyle name="Normal 2 10 3 3 2 2 2 7" xfId="20117" xr:uid="{00000000-0005-0000-0000-0000934E0000}"/>
    <cellStyle name="Normal 2 10 3 3 2 2 3" xfId="20118" xr:uid="{00000000-0005-0000-0000-0000944E0000}"/>
    <cellStyle name="Normal 2 10 3 3 2 2 3 2" xfId="20119" xr:uid="{00000000-0005-0000-0000-0000954E0000}"/>
    <cellStyle name="Normal 2 10 3 3 2 2 3 2 2" xfId="20120" xr:uid="{00000000-0005-0000-0000-0000964E0000}"/>
    <cellStyle name="Normal 2 10 3 3 2 2 3 2 2 2" xfId="20121" xr:uid="{00000000-0005-0000-0000-0000974E0000}"/>
    <cellStyle name="Normal 2 10 3 3 2 2 3 2 3" xfId="20122" xr:uid="{00000000-0005-0000-0000-0000984E0000}"/>
    <cellStyle name="Normal 2 10 3 3 2 2 3 3" xfId="20123" xr:uid="{00000000-0005-0000-0000-0000994E0000}"/>
    <cellStyle name="Normal 2 10 3 3 2 2 3 3 2" xfId="20124" xr:uid="{00000000-0005-0000-0000-00009A4E0000}"/>
    <cellStyle name="Normal 2 10 3 3 2 2 3 3 2 2" xfId="20125" xr:uid="{00000000-0005-0000-0000-00009B4E0000}"/>
    <cellStyle name="Normal 2 10 3 3 2 2 3 3 3" xfId="20126" xr:uid="{00000000-0005-0000-0000-00009C4E0000}"/>
    <cellStyle name="Normal 2 10 3 3 2 2 3 4" xfId="20127" xr:uid="{00000000-0005-0000-0000-00009D4E0000}"/>
    <cellStyle name="Normal 2 10 3 3 2 2 3 4 2" xfId="20128" xr:uid="{00000000-0005-0000-0000-00009E4E0000}"/>
    <cellStyle name="Normal 2 10 3 3 2 2 3 5" xfId="20129" xr:uid="{00000000-0005-0000-0000-00009F4E0000}"/>
    <cellStyle name="Normal 2 10 3 3 2 2 4" xfId="20130" xr:uid="{00000000-0005-0000-0000-0000A04E0000}"/>
    <cellStyle name="Normal 2 10 3 3 2 2 4 2" xfId="20131" xr:uid="{00000000-0005-0000-0000-0000A14E0000}"/>
    <cellStyle name="Normal 2 10 3 3 2 2 4 2 2" xfId="20132" xr:uid="{00000000-0005-0000-0000-0000A24E0000}"/>
    <cellStyle name="Normal 2 10 3 3 2 2 4 3" xfId="20133" xr:uid="{00000000-0005-0000-0000-0000A34E0000}"/>
    <cellStyle name="Normal 2 10 3 3 2 2 5" xfId="20134" xr:uid="{00000000-0005-0000-0000-0000A44E0000}"/>
    <cellStyle name="Normal 2 10 3 3 2 2 5 2" xfId="20135" xr:uid="{00000000-0005-0000-0000-0000A54E0000}"/>
    <cellStyle name="Normal 2 10 3 3 2 2 5 2 2" xfId="20136" xr:uid="{00000000-0005-0000-0000-0000A64E0000}"/>
    <cellStyle name="Normal 2 10 3 3 2 2 5 3" xfId="20137" xr:uid="{00000000-0005-0000-0000-0000A74E0000}"/>
    <cellStyle name="Normal 2 10 3 3 2 2 6" xfId="20138" xr:uid="{00000000-0005-0000-0000-0000A84E0000}"/>
    <cellStyle name="Normal 2 10 3 3 2 2 6 2" xfId="20139" xr:uid="{00000000-0005-0000-0000-0000A94E0000}"/>
    <cellStyle name="Normal 2 10 3 3 2 2 7" xfId="20140" xr:uid="{00000000-0005-0000-0000-0000AA4E0000}"/>
    <cellStyle name="Normal 2 10 3 3 2 2 7 2" xfId="20141" xr:uid="{00000000-0005-0000-0000-0000AB4E0000}"/>
    <cellStyle name="Normal 2 10 3 3 2 2 8" xfId="20142" xr:uid="{00000000-0005-0000-0000-0000AC4E0000}"/>
    <cellStyle name="Normal 2 10 3 3 2 3" xfId="20143" xr:uid="{00000000-0005-0000-0000-0000AD4E0000}"/>
    <cellStyle name="Normal 2 10 3 3 2 3 2" xfId="20144" xr:uid="{00000000-0005-0000-0000-0000AE4E0000}"/>
    <cellStyle name="Normal 2 10 3 3 2 3 2 2" xfId="20145" xr:uid="{00000000-0005-0000-0000-0000AF4E0000}"/>
    <cellStyle name="Normal 2 10 3 3 2 3 2 2 2" xfId="20146" xr:uid="{00000000-0005-0000-0000-0000B04E0000}"/>
    <cellStyle name="Normal 2 10 3 3 2 3 2 2 2 2" xfId="20147" xr:uid="{00000000-0005-0000-0000-0000B14E0000}"/>
    <cellStyle name="Normal 2 10 3 3 2 3 2 2 3" xfId="20148" xr:uid="{00000000-0005-0000-0000-0000B24E0000}"/>
    <cellStyle name="Normal 2 10 3 3 2 3 2 3" xfId="20149" xr:uid="{00000000-0005-0000-0000-0000B34E0000}"/>
    <cellStyle name="Normal 2 10 3 3 2 3 2 3 2" xfId="20150" xr:uid="{00000000-0005-0000-0000-0000B44E0000}"/>
    <cellStyle name="Normal 2 10 3 3 2 3 2 3 2 2" xfId="20151" xr:uid="{00000000-0005-0000-0000-0000B54E0000}"/>
    <cellStyle name="Normal 2 10 3 3 2 3 2 3 3" xfId="20152" xr:uid="{00000000-0005-0000-0000-0000B64E0000}"/>
    <cellStyle name="Normal 2 10 3 3 2 3 2 4" xfId="20153" xr:uid="{00000000-0005-0000-0000-0000B74E0000}"/>
    <cellStyle name="Normal 2 10 3 3 2 3 2 4 2" xfId="20154" xr:uid="{00000000-0005-0000-0000-0000B84E0000}"/>
    <cellStyle name="Normal 2 10 3 3 2 3 2 5" xfId="20155" xr:uid="{00000000-0005-0000-0000-0000B94E0000}"/>
    <cellStyle name="Normal 2 10 3 3 2 3 3" xfId="20156" xr:uid="{00000000-0005-0000-0000-0000BA4E0000}"/>
    <cellStyle name="Normal 2 10 3 3 2 3 3 2" xfId="20157" xr:uid="{00000000-0005-0000-0000-0000BB4E0000}"/>
    <cellStyle name="Normal 2 10 3 3 2 3 3 2 2" xfId="20158" xr:uid="{00000000-0005-0000-0000-0000BC4E0000}"/>
    <cellStyle name="Normal 2 10 3 3 2 3 3 3" xfId="20159" xr:uid="{00000000-0005-0000-0000-0000BD4E0000}"/>
    <cellStyle name="Normal 2 10 3 3 2 3 4" xfId="20160" xr:uid="{00000000-0005-0000-0000-0000BE4E0000}"/>
    <cellStyle name="Normal 2 10 3 3 2 3 4 2" xfId="20161" xr:uid="{00000000-0005-0000-0000-0000BF4E0000}"/>
    <cellStyle name="Normal 2 10 3 3 2 3 4 2 2" xfId="20162" xr:uid="{00000000-0005-0000-0000-0000C04E0000}"/>
    <cellStyle name="Normal 2 10 3 3 2 3 4 3" xfId="20163" xr:uid="{00000000-0005-0000-0000-0000C14E0000}"/>
    <cellStyle name="Normal 2 10 3 3 2 3 5" xfId="20164" xr:uid="{00000000-0005-0000-0000-0000C24E0000}"/>
    <cellStyle name="Normal 2 10 3 3 2 3 5 2" xfId="20165" xr:uid="{00000000-0005-0000-0000-0000C34E0000}"/>
    <cellStyle name="Normal 2 10 3 3 2 3 6" xfId="20166" xr:uid="{00000000-0005-0000-0000-0000C44E0000}"/>
    <cellStyle name="Normal 2 10 3 3 2 3 6 2" xfId="20167" xr:uid="{00000000-0005-0000-0000-0000C54E0000}"/>
    <cellStyle name="Normal 2 10 3 3 2 3 7" xfId="20168" xr:uid="{00000000-0005-0000-0000-0000C64E0000}"/>
    <cellStyle name="Normal 2 10 3 3 2 4" xfId="20169" xr:uid="{00000000-0005-0000-0000-0000C74E0000}"/>
    <cellStyle name="Normal 2 10 3 3 2 4 2" xfId="20170" xr:uid="{00000000-0005-0000-0000-0000C84E0000}"/>
    <cellStyle name="Normal 2 10 3 3 2 4 2 2" xfId="20171" xr:uid="{00000000-0005-0000-0000-0000C94E0000}"/>
    <cellStyle name="Normal 2 10 3 3 2 4 2 2 2" xfId="20172" xr:uid="{00000000-0005-0000-0000-0000CA4E0000}"/>
    <cellStyle name="Normal 2 10 3 3 2 4 2 2 2 2" xfId="20173" xr:uid="{00000000-0005-0000-0000-0000CB4E0000}"/>
    <cellStyle name="Normal 2 10 3 3 2 4 2 2 3" xfId="20174" xr:uid="{00000000-0005-0000-0000-0000CC4E0000}"/>
    <cellStyle name="Normal 2 10 3 3 2 4 2 3" xfId="20175" xr:uid="{00000000-0005-0000-0000-0000CD4E0000}"/>
    <cellStyle name="Normal 2 10 3 3 2 4 2 3 2" xfId="20176" xr:uid="{00000000-0005-0000-0000-0000CE4E0000}"/>
    <cellStyle name="Normal 2 10 3 3 2 4 2 3 2 2" xfId="20177" xr:uid="{00000000-0005-0000-0000-0000CF4E0000}"/>
    <cellStyle name="Normal 2 10 3 3 2 4 2 3 3" xfId="20178" xr:uid="{00000000-0005-0000-0000-0000D04E0000}"/>
    <cellStyle name="Normal 2 10 3 3 2 4 2 4" xfId="20179" xr:uid="{00000000-0005-0000-0000-0000D14E0000}"/>
    <cellStyle name="Normal 2 10 3 3 2 4 2 4 2" xfId="20180" xr:uid="{00000000-0005-0000-0000-0000D24E0000}"/>
    <cellStyle name="Normal 2 10 3 3 2 4 2 5" xfId="20181" xr:uid="{00000000-0005-0000-0000-0000D34E0000}"/>
    <cellStyle name="Normal 2 10 3 3 2 4 3" xfId="20182" xr:uid="{00000000-0005-0000-0000-0000D44E0000}"/>
    <cellStyle name="Normal 2 10 3 3 2 4 3 2" xfId="20183" xr:uid="{00000000-0005-0000-0000-0000D54E0000}"/>
    <cellStyle name="Normal 2 10 3 3 2 4 3 2 2" xfId="20184" xr:uid="{00000000-0005-0000-0000-0000D64E0000}"/>
    <cellStyle name="Normal 2 10 3 3 2 4 3 3" xfId="20185" xr:uid="{00000000-0005-0000-0000-0000D74E0000}"/>
    <cellStyle name="Normal 2 10 3 3 2 4 4" xfId="20186" xr:uid="{00000000-0005-0000-0000-0000D84E0000}"/>
    <cellStyle name="Normal 2 10 3 3 2 4 4 2" xfId="20187" xr:uid="{00000000-0005-0000-0000-0000D94E0000}"/>
    <cellStyle name="Normal 2 10 3 3 2 4 4 2 2" xfId="20188" xr:uid="{00000000-0005-0000-0000-0000DA4E0000}"/>
    <cellStyle name="Normal 2 10 3 3 2 4 4 3" xfId="20189" xr:uid="{00000000-0005-0000-0000-0000DB4E0000}"/>
    <cellStyle name="Normal 2 10 3 3 2 4 5" xfId="20190" xr:uid="{00000000-0005-0000-0000-0000DC4E0000}"/>
    <cellStyle name="Normal 2 10 3 3 2 4 5 2" xfId="20191" xr:uid="{00000000-0005-0000-0000-0000DD4E0000}"/>
    <cellStyle name="Normal 2 10 3 3 2 4 6" xfId="20192" xr:uid="{00000000-0005-0000-0000-0000DE4E0000}"/>
    <cellStyle name="Normal 2 10 3 3 2 4 6 2" xfId="20193" xr:uid="{00000000-0005-0000-0000-0000DF4E0000}"/>
    <cellStyle name="Normal 2 10 3 3 2 4 7" xfId="20194" xr:uid="{00000000-0005-0000-0000-0000E04E0000}"/>
    <cellStyle name="Normal 2 10 3 3 2 5" xfId="20195" xr:uid="{00000000-0005-0000-0000-0000E14E0000}"/>
    <cellStyle name="Normal 2 10 3 3 2 5 2" xfId="20196" xr:uid="{00000000-0005-0000-0000-0000E24E0000}"/>
    <cellStyle name="Normal 2 10 3 3 2 5 2 2" xfId="20197" xr:uid="{00000000-0005-0000-0000-0000E34E0000}"/>
    <cellStyle name="Normal 2 10 3 3 2 5 2 2 2" xfId="20198" xr:uid="{00000000-0005-0000-0000-0000E44E0000}"/>
    <cellStyle name="Normal 2 10 3 3 2 5 2 3" xfId="20199" xr:uid="{00000000-0005-0000-0000-0000E54E0000}"/>
    <cellStyle name="Normal 2 10 3 3 2 5 3" xfId="20200" xr:uid="{00000000-0005-0000-0000-0000E64E0000}"/>
    <cellStyle name="Normal 2 10 3 3 2 5 3 2" xfId="20201" xr:uid="{00000000-0005-0000-0000-0000E74E0000}"/>
    <cellStyle name="Normal 2 10 3 3 2 5 3 2 2" xfId="20202" xr:uid="{00000000-0005-0000-0000-0000E84E0000}"/>
    <cellStyle name="Normal 2 10 3 3 2 5 3 3" xfId="20203" xr:uid="{00000000-0005-0000-0000-0000E94E0000}"/>
    <cellStyle name="Normal 2 10 3 3 2 5 4" xfId="20204" xr:uid="{00000000-0005-0000-0000-0000EA4E0000}"/>
    <cellStyle name="Normal 2 10 3 3 2 5 4 2" xfId="20205" xr:uid="{00000000-0005-0000-0000-0000EB4E0000}"/>
    <cellStyle name="Normal 2 10 3 3 2 5 5" xfId="20206" xr:uid="{00000000-0005-0000-0000-0000EC4E0000}"/>
    <cellStyle name="Normal 2 10 3 3 2 6" xfId="20207" xr:uid="{00000000-0005-0000-0000-0000ED4E0000}"/>
    <cellStyle name="Normal 2 10 3 3 2 6 2" xfId="20208" xr:uid="{00000000-0005-0000-0000-0000EE4E0000}"/>
    <cellStyle name="Normal 2 10 3 3 2 6 2 2" xfId="20209" xr:uid="{00000000-0005-0000-0000-0000EF4E0000}"/>
    <cellStyle name="Normal 2 10 3 3 2 6 2 2 2" xfId="20210" xr:uid="{00000000-0005-0000-0000-0000F04E0000}"/>
    <cellStyle name="Normal 2 10 3 3 2 6 2 3" xfId="20211" xr:uid="{00000000-0005-0000-0000-0000F14E0000}"/>
    <cellStyle name="Normal 2 10 3 3 2 6 3" xfId="20212" xr:uid="{00000000-0005-0000-0000-0000F24E0000}"/>
    <cellStyle name="Normal 2 10 3 3 2 6 3 2" xfId="20213" xr:uid="{00000000-0005-0000-0000-0000F34E0000}"/>
    <cellStyle name="Normal 2 10 3 3 2 6 4" xfId="20214" xr:uid="{00000000-0005-0000-0000-0000F44E0000}"/>
    <cellStyle name="Normal 2 10 3 3 2 7" xfId="20215" xr:uid="{00000000-0005-0000-0000-0000F54E0000}"/>
    <cellStyle name="Normal 2 10 3 3 2 7 2" xfId="20216" xr:uid="{00000000-0005-0000-0000-0000F64E0000}"/>
    <cellStyle name="Normal 2 10 3 3 2 7 2 2" xfId="20217" xr:uid="{00000000-0005-0000-0000-0000F74E0000}"/>
    <cellStyle name="Normal 2 10 3 3 2 7 3" xfId="20218" xr:uid="{00000000-0005-0000-0000-0000F84E0000}"/>
    <cellStyle name="Normal 2 10 3 3 2 8" xfId="20219" xr:uid="{00000000-0005-0000-0000-0000F94E0000}"/>
    <cellStyle name="Normal 2 10 3 3 2 8 2" xfId="20220" xr:uid="{00000000-0005-0000-0000-0000FA4E0000}"/>
    <cellStyle name="Normal 2 10 3 3 2 8 2 2" xfId="20221" xr:uid="{00000000-0005-0000-0000-0000FB4E0000}"/>
    <cellStyle name="Normal 2 10 3 3 2 8 3" xfId="20222" xr:uid="{00000000-0005-0000-0000-0000FC4E0000}"/>
    <cellStyle name="Normal 2 10 3 3 2 9" xfId="20223" xr:uid="{00000000-0005-0000-0000-0000FD4E0000}"/>
    <cellStyle name="Normal 2 10 3 3 2 9 2" xfId="20224" xr:uid="{00000000-0005-0000-0000-0000FE4E0000}"/>
    <cellStyle name="Normal 2 10 3 3 3" xfId="20225" xr:uid="{00000000-0005-0000-0000-0000FF4E0000}"/>
    <cellStyle name="Normal 2 10 3 3 3 2" xfId="20226" xr:uid="{00000000-0005-0000-0000-0000004F0000}"/>
    <cellStyle name="Normal 2 10 3 3 3 2 2" xfId="20227" xr:uid="{00000000-0005-0000-0000-0000014F0000}"/>
    <cellStyle name="Normal 2 10 3 3 3 2 2 2" xfId="20228" xr:uid="{00000000-0005-0000-0000-0000024F0000}"/>
    <cellStyle name="Normal 2 10 3 3 3 2 2 2 2" xfId="20229" xr:uid="{00000000-0005-0000-0000-0000034F0000}"/>
    <cellStyle name="Normal 2 10 3 3 3 2 2 2 2 2" xfId="20230" xr:uid="{00000000-0005-0000-0000-0000044F0000}"/>
    <cellStyle name="Normal 2 10 3 3 3 2 2 2 3" xfId="20231" xr:uid="{00000000-0005-0000-0000-0000054F0000}"/>
    <cellStyle name="Normal 2 10 3 3 3 2 2 3" xfId="20232" xr:uid="{00000000-0005-0000-0000-0000064F0000}"/>
    <cellStyle name="Normal 2 10 3 3 3 2 2 3 2" xfId="20233" xr:uid="{00000000-0005-0000-0000-0000074F0000}"/>
    <cellStyle name="Normal 2 10 3 3 3 2 2 3 2 2" xfId="20234" xr:uid="{00000000-0005-0000-0000-0000084F0000}"/>
    <cellStyle name="Normal 2 10 3 3 3 2 2 3 3" xfId="20235" xr:uid="{00000000-0005-0000-0000-0000094F0000}"/>
    <cellStyle name="Normal 2 10 3 3 3 2 2 4" xfId="20236" xr:uid="{00000000-0005-0000-0000-00000A4F0000}"/>
    <cellStyle name="Normal 2 10 3 3 3 2 2 4 2" xfId="20237" xr:uid="{00000000-0005-0000-0000-00000B4F0000}"/>
    <cellStyle name="Normal 2 10 3 3 3 2 2 5" xfId="20238" xr:uid="{00000000-0005-0000-0000-00000C4F0000}"/>
    <cellStyle name="Normal 2 10 3 3 3 2 3" xfId="20239" xr:uid="{00000000-0005-0000-0000-00000D4F0000}"/>
    <cellStyle name="Normal 2 10 3 3 3 2 3 2" xfId="20240" xr:uid="{00000000-0005-0000-0000-00000E4F0000}"/>
    <cellStyle name="Normal 2 10 3 3 3 2 3 2 2" xfId="20241" xr:uid="{00000000-0005-0000-0000-00000F4F0000}"/>
    <cellStyle name="Normal 2 10 3 3 3 2 3 3" xfId="20242" xr:uid="{00000000-0005-0000-0000-0000104F0000}"/>
    <cellStyle name="Normal 2 10 3 3 3 2 4" xfId="20243" xr:uid="{00000000-0005-0000-0000-0000114F0000}"/>
    <cellStyle name="Normal 2 10 3 3 3 2 4 2" xfId="20244" xr:uid="{00000000-0005-0000-0000-0000124F0000}"/>
    <cellStyle name="Normal 2 10 3 3 3 2 4 2 2" xfId="20245" xr:uid="{00000000-0005-0000-0000-0000134F0000}"/>
    <cellStyle name="Normal 2 10 3 3 3 2 4 3" xfId="20246" xr:uid="{00000000-0005-0000-0000-0000144F0000}"/>
    <cellStyle name="Normal 2 10 3 3 3 2 5" xfId="20247" xr:uid="{00000000-0005-0000-0000-0000154F0000}"/>
    <cellStyle name="Normal 2 10 3 3 3 2 5 2" xfId="20248" xr:uid="{00000000-0005-0000-0000-0000164F0000}"/>
    <cellStyle name="Normal 2 10 3 3 3 2 6" xfId="20249" xr:uid="{00000000-0005-0000-0000-0000174F0000}"/>
    <cellStyle name="Normal 2 10 3 3 3 2 6 2" xfId="20250" xr:uid="{00000000-0005-0000-0000-0000184F0000}"/>
    <cellStyle name="Normal 2 10 3 3 3 2 7" xfId="20251" xr:uid="{00000000-0005-0000-0000-0000194F0000}"/>
    <cellStyle name="Normal 2 10 3 3 3 3" xfId="20252" xr:uid="{00000000-0005-0000-0000-00001A4F0000}"/>
    <cellStyle name="Normal 2 10 3 3 3 3 2" xfId="20253" xr:uid="{00000000-0005-0000-0000-00001B4F0000}"/>
    <cellStyle name="Normal 2 10 3 3 3 3 2 2" xfId="20254" xr:uid="{00000000-0005-0000-0000-00001C4F0000}"/>
    <cellStyle name="Normal 2 10 3 3 3 3 2 2 2" xfId="20255" xr:uid="{00000000-0005-0000-0000-00001D4F0000}"/>
    <cellStyle name="Normal 2 10 3 3 3 3 2 3" xfId="20256" xr:uid="{00000000-0005-0000-0000-00001E4F0000}"/>
    <cellStyle name="Normal 2 10 3 3 3 3 3" xfId="20257" xr:uid="{00000000-0005-0000-0000-00001F4F0000}"/>
    <cellStyle name="Normal 2 10 3 3 3 3 3 2" xfId="20258" xr:uid="{00000000-0005-0000-0000-0000204F0000}"/>
    <cellStyle name="Normal 2 10 3 3 3 3 3 2 2" xfId="20259" xr:uid="{00000000-0005-0000-0000-0000214F0000}"/>
    <cellStyle name="Normal 2 10 3 3 3 3 3 3" xfId="20260" xr:uid="{00000000-0005-0000-0000-0000224F0000}"/>
    <cellStyle name="Normal 2 10 3 3 3 3 4" xfId="20261" xr:uid="{00000000-0005-0000-0000-0000234F0000}"/>
    <cellStyle name="Normal 2 10 3 3 3 3 4 2" xfId="20262" xr:uid="{00000000-0005-0000-0000-0000244F0000}"/>
    <cellStyle name="Normal 2 10 3 3 3 3 5" xfId="20263" xr:uid="{00000000-0005-0000-0000-0000254F0000}"/>
    <cellStyle name="Normal 2 10 3 3 3 4" xfId="20264" xr:uid="{00000000-0005-0000-0000-0000264F0000}"/>
    <cellStyle name="Normal 2 10 3 3 3 4 2" xfId="20265" xr:uid="{00000000-0005-0000-0000-0000274F0000}"/>
    <cellStyle name="Normal 2 10 3 3 3 4 2 2" xfId="20266" xr:uid="{00000000-0005-0000-0000-0000284F0000}"/>
    <cellStyle name="Normal 2 10 3 3 3 4 3" xfId="20267" xr:uid="{00000000-0005-0000-0000-0000294F0000}"/>
    <cellStyle name="Normal 2 10 3 3 3 5" xfId="20268" xr:uid="{00000000-0005-0000-0000-00002A4F0000}"/>
    <cellStyle name="Normal 2 10 3 3 3 5 2" xfId="20269" xr:uid="{00000000-0005-0000-0000-00002B4F0000}"/>
    <cellStyle name="Normal 2 10 3 3 3 5 2 2" xfId="20270" xr:uid="{00000000-0005-0000-0000-00002C4F0000}"/>
    <cellStyle name="Normal 2 10 3 3 3 5 3" xfId="20271" xr:uid="{00000000-0005-0000-0000-00002D4F0000}"/>
    <cellStyle name="Normal 2 10 3 3 3 6" xfId="20272" xr:uid="{00000000-0005-0000-0000-00002E4F0000}"/>
    <cellStyle name="Normal 2 10 3 3 3 6 2" xfId="20273" xr:uid="{00000000-0005-0000-0000-00002F4F0000}"/>
    <cellStyle name="Normal 2 10 3 3 3 7" xfId="20274" xr:uid="{00000000-0005-0000-0000-0000304F0000}"/>
    <cellStyle name="Normal 2 10 3 3 3 7 2" xfId="20275" xr:uid="{00000000-0005-0000-0000-0000314F0000}"/>
    <cellStyle name="Normal 2 10 3 3 3 8" xfId="20276" xr:uid="{00000000-0005-0000-0000-0000324F0000}"/>
    <cellStyle name="Normal 2 10 3 3 4" xfId="20277" xr:uid="{00000000-0005-0000-0000-0000334F0000}"/>
    <cellStyle name="Normal 2 10 3 3 4 2" xfId="20278" xr:uid="{00000000-0005-0000-0000-0000344F0000}"/>
    <cellStyle name="Normal 2 10 3 3 4 2 2" xfId="20279" xr:uid="{00000000-0005-0000-0000-0000354F0000}"/>
    <cellStyle name="Normal 2 10 3 3 4 2 2 2" xfId="20280" xr:uid="{00000000-0005-0000-0000-0000364F0000}"/>
    <cellStyle name="Normal 2 10 3 3 4 2 2 2 2" xfId="20281" xr:uid="{00000000-0005-0000-0000-0000374F0000}"/>
    <cellStyle name="Normal 2 10 3 3 4 2 2 3" xfId="20282" xr:uid="{00000000-0005-0000-0000-0000384F0000}"/>
    <cellStyle name="Normal 2 10 3 3 4 2 3" xfId="20283" xr:uid="{00000000-0005-0000-0000-0000394F0000}"/>
    <cellStyle name="Normal 2 10 3 3 4 2 3 2" xfId="20284" xr:uid="{00000000-0005-0000-0000-00003A4F0000}"/>
    <cellStyle name="Normal 2 10 3 3 4 2 3 2 2" xfId="20285" xr:uid="{00000000-0005-0000-0000-00003B4F0000}"/>
    <cellStyle name="Normal 2 10 3 3 4 2 3 3" xfId="20286" xr:uid="{00000000-0005-0000-0000-00003C4F0000}"/>
    <cellStyle name="Normal 2 10 3 3 4 2 4" xfId="20287" xr:uid="{00000000-0005-0000-0000-00003D4F0000}"/>
    <cellStyle name="Normal 2 10 3 3 4 2 4 2" xfId="20288" xr:uid="{00000000-0005-0000-0000-00003E4F0000}"/>
    <cellStyle name="Normal 2 10 3 3 4 2 5" xfId="20289" xr:uid="{00000000-0005-0000-0000-00003F4F0000}"/>
    <cellStyle name="Normal 2 10 3 3 4 3" xfId="20290" xr:uid="{00000000-0005-0000-0000-0000404F0000}"/>
    <cellStyle name="Normal 2 10 3 3 4 3 2" xfId="20291" xr:uid="{00000000-0005-0000-0000-0000414F0000}"/>
    <cellStyle name="Normal 2 10 3 3 4 3 2 2" xfId="20292" xr:uid="{00000000-0005-0000-0000-0000424F0000}"/>
    <cellStyle name="Normal 2 10 3 3 4 3 3" xfId="20293" xr:uid="{00000000-0005-0000-0000-0000434F0000}"/>
    <cellStyle name="Normal 2 10 3 3 4 4" xfId="20294" xr:uid="{00000000-0005-0000-0000-0000444F0000}"/>
    <cellStyle name="Normal 2 10 3 3 4 4 2" xfId="20295" xr:uid="{00000000-0005-0000-0000-0000454F0000}"/>
    <cellStyle name="Normal 2 10 3 3 4 4 2 2" xfId="20296" xr:uid="{00000000-0005-0000-0000-0000464F0000}"/>
    <cellStyle name="Normal 2 10 3 3 4 4 3" xfId="20297" xr:uid="{00000000-0005-0000-0000-0000474F0000}"/>
    <cellStyle name="Normal 2 10 3 3 4 5" xfId="20298" xr:uid="{00000000-0005-0000-0000-0000484F0000}"/>
    <cellStyle name="Normal 2 10 3 3 4 5 2" xfId="20299" xr:uid="{00000000-0005-0000-0000-0000494F0000}"/>
    <cellStyle name="Normal 2 10 3 3 4 6" xfId="20300" xr:uid="{00000000-0005-0000-0000-00004A4F0000}"/>
    <cellStyle name="Normal 2 10 3 3 4 6 2" xfId="20301" xr:uid="{00000000-0005-0000-0000-00004B4F0000}"/>
    <cellStyle name="Normal 2 10 3 3 4 7" xfId="20302" xr:uid="{00000000-0005-0000-0000-00004C4F0000}"/>
    <cellStyle name="Normal 2 10 3 3 5" xfId="20303" xr:uid="{00000000-0005-0000-0000-00004D4F0000}"/>
    <cellStyle name="Normal 2 10 3 3 5 2" xfId="20304" xr:uid="{00000000-0005-0000-0000-00004E4F0000}"/>
    <cellStyle name="Normal 2 10 3 3 5 2 2" xfId="20305" xr:uid="{00000000-0005-0000-0000-00004F4F0000}"/>
    <cellStyle name="Normal 2 10 3 3 5 2 2 2" xfId="20306" xr:uid="{00000000-0005-0000-0000-0000504F0000}"/>
    <cellStyle name="Normal 2 10 3 3 5 2 2 2 2" xfId="20307" xr:uid="{00000000-0005-0000-0000-0000514F0000}"/>
    <cellStyle name="Normal 2 10 3 3 5 2 2 3" xfId="20308" xr:uid="{00000000-0005-0000-0000-0000524F0000}"/>
    <cellStyle name="Normal 2 10 3 3 5 2 3" xfId="20309" xr:uid="{00000000-0005-0000-0000-0000534F0000}"/>
    <cellStyle name="Normal 2 10 3 3 5 2 3 2" xfId="20310" xr:uid="{00000000-0005-0000-0000-0000544F0000}"/>
    <cellStyle name="Normal 2 10 3 3 5 2 3 2 2" xfId="20311" xr:uid="{00000000-0005-0000-0000-0000554F0000}"/>
    <cellStyle name="Normal 2 10 3 3 5 2 3 3" xfId="20312" xr:uid="{00000000-0005-0000-0000-0000564F0000}"/>
    <cellStyle name="Normal 2 10 3 3 5 2 4" xfId="20313" xr:uid="{00000000-0005-0000-0000-0000574F0000}"/>
    <cellStyle name="Normal 2 10 3 3 5 2 4 2" xfId="20314" xr:uid="{00000000-0005-0000-0000-0000584F0000}"/>
    <cellStyle name="Normal 2 10 3 3 5 2 5" xfId="20315" xr:uid="{00000000-0005-0000-0000-0000594F0000}"/>
    <cellStyle name="Normal 2 10 3 3 5 3" xfId="20316" xr:uid="{00000000-0005-0000-0000-00005A4F0000}"/>
    <cellStyle name="Normal 2 10 3 3 5 3 2" xfId="20317" xr:uid="{00000000-0005-0000-0000-00005B4F0000}"/>
    <cellStyle name="Normal 2 10 3 3 5 3 2 2" xfId="20318" xr:uid="{00000000-0005-0000-0000-00005C4F0000}"/>
    <cellStyle name="Normal 2 10 3 3 5 3 3" xfId="20319" xr:uid="{00000000-0005-0000-0000-00005D4F0000}"/>
    <cellStyle name="Normal 2 10 3 3 5 4" xfId="20320" xr:uid="{00000000-0005-0000-0000-00005E4F0000}"/>
    <cellStyle name="Normal 2 10 3 3 5 4 2" xfId="20321" xr:uid="{00000000-0005-0000-0000-00005F4F0000}"/>
    <cellStyle name="Normal 2 10 3 3 5 4 2 2" xfId="20322" xr:uid="{00000000-0005-0000-0000-0000604F0000}"/>
    <cellStyle name="Normal 2 10 3 3 5 4 3" xfId="20323" xr:uid="{00000000-0005-0000-0000-0000614F0000}"/>
    <cellStyle name="Normal 2 10 3 3 5 5" xfId="20324" xr:uid="{00000000-0005-0000-0000-0000624F0000}"/>
    <cellStyle name="Normal 2 10 3 3 5 5 2" xfId="20325" xr:uid="{00000000-0005-0000-0000-0000634F0000}"/>
    <cellStyle name="Normal 2 10 3 3 5 6" xfId="20326" xr:uid="{00000000-0005-0000-0000-0000644F0000}"/>
    <cellStyle name="Normal 2 10 3 3 5 6 2" xfId="20327" xr:uid="{00000000-0005-0000-0000-0000654F0000}"/>
    <cellStyle name="Normal 2 10 3 3 5 7" xfId="20328" xr:uid="{00000000-0005-0000-0000-0000664F0000}"/>
    <cellStyle name="Normal 2 10 3 3 6" xfId="20329" xr:uid="{00000000-0005-0000-0000-0000674F0000}"/>
    <cellStyle name="Normal 2 10 3 3 6 2" xfId="20330" xr:uid="{00000000-0005-0000-0000-0000684F0000}"/>
    <cellStyle name="Normal 2 10 3 3 6 2 2" xfId="20331" xr:uid="{00000000-0005-0000-0000-0000694F0000}"/>
    <cellStyle name="Normal 2 10 3 3 6 2 2 2" xfId="20332" xr:uid="{00000000-0005-0000-0000-00006A4F0000}"/>
    <cellStyle name="Normal 2 10 3 3 6 2 3" xfId="20333" xr:uid="{00000000-0005-0000-0000-00006B4F0000}"/>
    <cellStyle name="Normal 2 10 3 3 6 3" xfId="20334" xr:uid="{00000000-0005-0000-0000-00006C4F0000}"/>
    <cellStyle name="Normal 2 10 3 3 6 3 2" xfId="20335" xr:uid="{00000000-0005-0000-0000-00006D4F0000}"/>
    <cellStyle name="Normal 2 10 3 3 6 3 2 2" xfId="20336" xr:uid="{00000000-0005-0000-0000-00006E4F0000}"/>
    <cellStyle name="Normal 2 10 3 3 6 3 3" xfId="20337" xr:uid="{00000000-0005-0000-0000-00006F4F0000}"/>
    <cellStyle name="Normal 2 10 3 3 6 4" xfId="20338" xr:uid="{00000000-0005-0000-0000-0000704F0000}"/>
    <cellStyle name="Normal 2 10 3 3 6 4 2" xfId="20339" xr:uid="{00000000-0005-0000-0000-0000714F0000}"/>
    <cellStyle name="Normal 2 10 3 3 6 5" xfId="20340" xr:uid="{00000000-0005-0000-0000-0000724F0000}"/>
    <cellStyle name="Normal 2 10 3 3 7" xfId="20341" xr:uid="{00000000-0005-0000-0000-0000734F0000}"/>
    <cellStyle name="Normal 2 10 3 3 7 2" xfId="20342" xr:uid="{00000000-0005-0000-0000-0000744F0000}"/>
    <cellStyle name="Normal 2 10 3 3 7 2 2" xfId="20343" xr:uid="{00000000-0005-0000-0000-0000754F0000}"/>
    <cellStyle name="Normal 2 10 3 3 7 2 2 2" xfId="20344" xr:uid="{00000000-0005-0000-0000-0000764F0000}"/>
    <cellStyle name="Normal 2 10 3 3 7 2 3" xfId="20345" xr:uid="{00000000-0005-0000-0000-0000774F0000}"/>
    <cellStyle name="Normal 2 10 3 3 7 3" xfId="20346" xr:uid="{00000000-0005-0000-0000-0000784F0000}"/>
    <cellStyle name="Normal 2 10 3 3 7 3 2" xfId="20347" xr:uid="{00000000-0005-0000-0000-0000794F0000}"/>
    <cellStyle name="Normal 2 10 3 3 7 4" xfId="20348" xr:uid="{00000000-0005-0000-0000-00007A4F0000}"/>
    <cellStyle name="Normal 2 10 3 3 8" xfId="20349" xr:uid="{00000000-0005-0000-0000-00007B4F0000}"/>
    <cellStyle name="Normal 2 10 3 3 8 2" xfId="20350" xr:uid="{00000000-0005-0000-0000-00007C4F0000}"/>
    <cellStyle name="Normal 2 10 3 3 8 2 2" xfId="20351" xr:uid="{00000000-0005-0000-0000-00007D4F0000}"/>
    <cellStyle name="Normal 2 10 3 3 8 3" xfId="20352" xr:uid="{00000000-0005-0000-0000-00007E4F0000}"/>
    <cellStyle name="Normal 2 10 3 3 9" xfId="20353" xr:uid="{00000000-0005-0000-0000-00007F4F0000}"/>
    <cellStyle name="Normal 2 10 3 3 9 2" xfId="20354" xr:uid="{00000000-0005-0000-0000-0000804F0000}"/>
    <cellStyle name="Normal 2 10 3 3 9 2 2" xfId="20355" xr:uid="{00000000-0005-0000-0000-0000814F0000}"/>
    <cellStyle name="Normal 2 10 3 3 9 3" xfId="20356" xr:uid="{00000000-0005-0000-0000-0000824F0000}"/>
    <cellStyle name="Normal 2 10 3 4" xfId="20357" xr:uid="{00000000-0005-0000-0000-0000834F0000}"/>
    <cellStyle name="Normal 2 10 3 4 10" xfId="20358" xr:uid="{00000000-0005-0000-0000-0000844F0000}"/>
    <cellStyle name="Normal 2 10 3 4 10 2" xfId="20359" xr:uid="{00000000-0005-0000-0000-0000854F0000}"/>
    <cellStyle name="Normal 2 10 3 4 11" xfId="20360" xr:uid="{00000000-0005-0000-0000-0000864F0000}"/>
    <cellStyle name="Normal 2 10 3 4 2" xfId="20361" xr:uid="{00000000-0005-0000-0000-0000874F0000}"/>
    <cellStyle name="Normal 2 10 3 4 2 2" xfId="20362" xr:uid="{00000000-0005-0000-0000-0000884F0000}"/>
    <cellStyle name="Normal 2 10 3 4 2 2 2" xfId="20363" xr:uid="{00000000-0005-0000-0000-0000894F0000}"/>
    <cellStyle name="Normal 2 10 3 4 2 2 2 2" xfId="20364" xr:uid="{00000000-0005-0000-0000-00008A4F0000}"/>
    <cellStyle name="Normal 2 10 3 4 2 2 2 2 2" xfId="20365" xr:uid="{00000000-0005-0000-0000-00008B4F0000}"/>
    <cellStyle name="Normal 2 10 3 4 2 2 2 2 2 2" xfId="20366" xr:uid="{00000000-0005-0000-0000-00008C4F0000}"/>
    <cellStyle name="Normal 2 10 3 4 2 2 2 2 3" xfId="20367" xr:uid="{00000000-0005-0000-0000-00008D4F0000}"/>
    <cellStyle name="Normal 2 10 3 4 2 2 2 3" xfId="20368" xr:uid="{00000000-0005-0000-0000-00008E4F0000}"/>
    <cellStyle name="Normal 2 10 3 4 2 2 2 3 2" xfId="20369" xr:uid="{00000000-0005-0000-0000-00008F4F0000}"/>
    <cellStyle name="Normal 2 10 3 4 2 2 2 3 2 2" xfId="20370" xr:uid="{00000000-0005-0000-0000-0000904F0000}"/>
    <cellStyle name="Normal 2 10 3 4 2 2 2 3 3" xfId="20371" xr:uid="{00000000-0005-0000-0000-0000914F0000}"/>
    <cellStyle name="Normal 2 10 3 4 2 2 2 4" xfId="20372" xr:uid="{00000000-0005-0000-0000-0000924F0000}"/>
    <cellStyle name="Normal 2 10 3 4 2 2 2 4 2" xfId="20373" xr:uid="{00000000-0005-0000-0000-0000934F0000}"/>
    <cellStyle name="Normal 2 10 3 4 2 2 2 5" xfId="20374" xr:uid="{00000000-0005-0000-0000-0000944F0000}"/>
    <cellStyle name="Normal 2 10 3 4 2 2 3" xfId="20375" xr:uid="{00000000-0005-0000-0000-0000954F0000}"/>
    <cellStyle name="Normal 2 10 3 4 2 2 3 2" xfId="20376" xr:uid="{00000000-0005-0000-0000-0000964F0000}"/>
    <cellStyle name="Normal 2 10 3 4 2 2 3 2 2" xfId="20377" xr:uid="{00000000-0005-0000-0000-0000974F0000}"/>
    <cellStyle name="Normal 2 10 3 4 2 2 3 3" xfId="20378" xr:uid="{00000000-0005-0000-0000-0000984F0000}"/>
    <cellStyle name="Normal 2 10 3 4 2 2 4" xfId="20379" xr:uid="{00000000-0005-0000-0000-0000994F0000}"/>
    <cellStyle name="Normal 2 10 3 4 2 2 4 2" xfId="20380" xr:uid="{00000000-0005-0000-0000-00009A4F0000}"/>
    <cellStyle name="Normal 2 10 3 4 2 2 4 2 2" xfId="20381" xr:uid="{00000000-0005-0000-0000-00009B4F0000}"/>
    <cellStyle name="Normal 2 10 3 4 2 2 4 3" xfId="20382" xr:uid="{00000000-0005-0000-0000-00009C4F0000}"/>
    <cellStyle name="Normal 2 10 3 4 2 2 5" xfId="20383" xr:uid="{00000000-0005-0000-0000-00009D4F0000}"/>
    <cellStyle name="Normal 2 10 3 4 2 2 5 2" xfId="20384" xr:uid="{00000000-0005-0000-0000-00009E4F0000}"/>
    <cellStyle name="Normal 2 10 3 4 2 2 6" xfId="20385" xr:uid="{00000000-0005-0000-0000-00009F4F0000}"/>
    <cellStyle name="Normal 2 10 3 4 2 2 6 2" xfId="20386" xr:uid="{00000000-0005-0000-0000-0000A04F0000}"/>
    <cellStyle name="Normal 2 10 3 4 2 2 7" xfId="20387" xr:uid="{00000000-0005-0000-0000-0000A14F0000}"/>
    <cellStyle name="Normal 2 10 3 4 2 3" xfId="20388" xr:uid="{00000000-0005-0000-0000-0000A24F0000}"/>
    <cellStyle name="Normal 2 10 3 4 2 3 2" xfId="20389" xr:uid="{00000000-0005-0000-0000-0000A34F0000}"/>
    <cellStyle name="Normal 2 10 3 4 2 3 2 2" xfId="20390" xr:uid="{00000000-0005-0000-0000-0000A44F0000}"/>
    <cellStyle name="Normal 2 10 3 4 2 3 2 2 2" xfId="20391" xr:uid="{00000000-0005-0000-0000-0000A54F0000}"/>
    <cellStyle name="Normal 2 10 3 4 2 3 2 3" xfId="20392" xr:uid="{00000000-0005-0000-0000-0000A64F0000}"/>
    <cellStyle name="Normal 2 10 3 4 2 3 3" xfId="20393" xr:uid="{00000000-0005-0000-0000-0000A74F0000}"/>
    <cellStyle name="Normal 2 10 3 4 2 3 3 2" xfId="20394" xr:uid="{00000000-0005-0000-0000-0000A84F0000}"/>
    <cellStyle name="Normal 2 10 3 4 2 3 3 2 2" xfId="20395" xr:uid="{00000000-0005-0000-0000-0000A94F0000}"/>
    <cellStyle name="Normal 2 10 3 4 2 3 3 3" xfId="20396" xr:uid="{00000000-0005-0000-0000-0000AA4F0000}"/>
    <cellStyle name="Normal 2 10 3 4 2 3 4" xfId="20397" xr:uid="{00000000-0005-0000-0000-0000AB4F0000}"/>
    <cellStyle name="Normal 2 10 3 4 2 3 4 2" xfId="20398" xr:uid="{00000000-0005-0000-0000-0000AC4F0000}"/>
    <cellStyle name="Normal 2 10 3 4 2 3 5" xfId="20399" xr:uid="{00000000-0005-0000-0000-0000AD4F0000}"/>
    <cellStyle name="Normal 2 10 3 4 2 4" xfId="20400" xr:uid="{00000000-0005-0000-0000-0000AE4F0000}"/>
    <cellStyle name="Normal 2 10 3 4 2 4 2" xfId="20401" xr:uid="{00000000-0005-0000-0000-0000AF4F0000}"/>
    <cellStyle name="Normal 2 10 3 4 2 4 2 2" xfId="20402" xr:uid="{00000000-0005-0000-0000-0000B04F0000}"/>
    <cellStyle name="Normal 2 10 3 4 2 4 3" xfId="20403" xr:uid="{00000000-0005-0000-0000-0000B14F0000}"/>
    <cellStyle name="Normal 2 10 3 4 2 5" xfId="20404" xr:uid="{00000000-0005-0000-0000-0000B24F0000}"/>
    <cellStyle name="Normal 2 10 3 4 2 5 2" xfId="20405" xr:uid="{00000000-0005-0000-0000-0000B34F0000}"/>
    <cellStyle name="Normal 2 10 3 4 2 5 2 2" xfId="20406" xr:uid="{00000000-0005-0000-0000-0000B44F0000}"/>
    <cellStyle name="Normal 2 10 3 4 2 5 3" xfId="20407" xr:uid="{00000000-0005-0000-0000-0000B54F0000}"/>
    <cellStyle name="Normal 2 10 3 4 2 6" xfId="20408" xr:uid="{00000000-0005-0000-0000-0000B64F0000}"/>
    <cellStyle name="Normal 2 10 3 4 2 6 2" xfId="20409" xr:uid="{00000000-0005-0000-0000-0000B74F0000}"/>
    <cellStyle name="Normal 2 10 3 4 2 7" xfId="20410" xr:uid="{00000000-0005-0000-0000-0000B84F0000}"/>
    <cellStyle name="Normal 2 10 3 4 2 7 2" xfId="20411" xr:uid="{00000000-0005-0000-0000-0000B94F0000}"/>
    <cellStyle name="Normal 2 10 3 4 2 8" xfId="20412" xr:uid="{00000000-0005-0000-0000-0000BA4F0000}"/>
    <cellStyle name="Normal 2 10 3 4 3" xfId="20413" xr:uid="{00000000-0005-0000-0000-0000BB4F0000}"/>
    <cellStyle name="Normal 2 10 3 4 3 2" xfId="20414" xr:uid="{00000000-0005-0000-0000-0000BC4F0000}"/>
    <cellStyle name="Normal 2 10 3 4 3 2 2" xfId="20415" xr:uid="{00000000-0005-0000-0000-0000BD4F0000}"/>
    <cellStyle name="Normal 2 10 3 4 3 2 2 2" xfId="20416" xr:uid="{00000000-0005-0000-0000-0000BE4F0000}"/>
    <cellStyle name="Normal 2 10 3 4 3 2 2 2 2" xfId="20417" xr:uid="{00000000-0005-0000-0000-0000BF4F0000}"/>
    <cellStyle name="Normal 2 10 3 4 3 2 2 3" xfId="20418" xr:uid="{00000000-0005-0000-0000-0000C04F0000}"/>
    <cellStyle name="Normal 2 10 3 4 3 2 3" xfId="20419" xr:uid="{00000000-0005-0000-0000-0000C14F0000}"/>
    <cellStyle name="Normal 2 10 3 4 3 2 3 2" xfId="20420" xr:uid="{00000000-0005-0000-0000-0000C24F0000}"/>
    <cellStyle name="Normal 2 10 3 4 3 2 3 2 2" xfId="20421" xr:uid="{00000000-0005-0000-0000-0000C34F0000}"/>
    <cellStyle name="Normal 2 10 3 4 3 2 3 3" xfId="20422" xr:uid="{00000000-0005-0000-0000-0000C44F0000}"/>
    <cellStyle name="Normal 2 10 3 4 3 2 4" xfId="20423" xr:uid="{00000000-0005-0000-0000-0000C54F0000}"/>
    <cellStyle name="Normal 2 10 3 4 3 2 4 2" xfId="20424" xr:uid="{00000000-0005-0000-0000-0000C64F0000}"/>
    <cellStyle name="Normal 2 10 3 4 3 2 5" xfId="20425" xr:uid="{00000000-0005-0000-0000-0000C74F0000}"/>
    <cellStyle name="Normal 2 10 3 4 3 3" xfId="20426" xr:uid="{00000000-0005-0000-0000-0000C84F0000}"/>
    <cellStyle name="Normal 2 10 3 4 3 3 2" xfId="20427" xr:uid="{00000000-0005-0000-0000-0000C94F0000}"/>
    <cellStyle name="Normal 2 10 3 4 3 3 2 2" xfId="20428" xr:uid="{00000000-0005-0000-0000-0000CA4F0000}"/>
    <cellStyle name="Normal 2 10 3 4 3 3 3" xfId="20429" xr:uid="{00000000-0005-0000-0000-0000CB4F0000}"/>
    <cellStyle name="Normal 2 10 3 4 3 4" xfId="20430" xr:uid="{00000000-0005-0000-0000-0000CC4F0000}"/>
    <cellStyle name="Normal 2 10 3 4 3 4 2" xfId="20431" xr:uid="{00000000-0005-0000-0000-0000CD4F0000}"/>
    <cellStyle name="Normal 2 10 3 4 3 4 2 2" xfId="20432" xr:uid="{00000000-0005-0000-0000-0000CE4F0000}"/>
    <cellStyle name="Normal 2 10 3 4 3 4 3" xfId="20433" xr:uid="{00000000-0005-0000-0000-0000CF4F0000}"/>
    <cellStyle name="Normal 2 10 3 4 3 5" xfId="20434" xr:uid="{00000000-0005-0000-0000-0000D04F0000}"/>
    <cellStyle name="Normal 2 10 3 4 3 5 2" xfId="20435" xr:uid="{00000000-0005-0000-0000-0000D14F0000}"/>
    <cellStyle name="Normal 2 10 3 4 3 6" xfId="20436" xr:uid="{00000000-0005-0000-0000-0000D24F0000}"/>
    <cellStyle name="Normal 2 10 3 4 3 6 2" xfId="20437" xr:uid="{00000000-0005-0000-0000-0000D34F0000}"/>
    <cellStyle name="Normal 2 10 3 4 3 7" xfId="20438" xr:uid="{00000000-0005-0000-0000-0000D44F0000}"/>
    <cellStyle name="Normal 2 10 3 4 4" xfId="20439" xr:uid="{00000000-0005-0000-0000-0000D54F0000}"/>
    <cellStyle name="Normal 2 10 3 4 4 2" xfId="20440" xr:uid="{00000000-0005-0000-0000-0000D64F0000}"/>
    <cellStyle name="Normal 2 10 3 4 4 2 2" xfId="20441" xr:uid="{00000000-0005-0000-0000-0000D74F0000}"/>
    <cellStyle name="Normal 2 10 3 4 4 2 2 2" xfId="20442" xr:uid="{00000000-0005-0000-0000-0000D84F0000}"/>
    <cellStyle name="Normal 2 10 3 4 4 2 2 2 2" xfId="20443" xr:uid="{00000000-0005-0000-0000-0000D94F0000}"/>
    <cellStyle name="Normal 2 10 3 4 4 2 2 3" xfId="20444" xr:uid="{00000000-0005-0000-0000-0000DA4F0000}"/>
    <cellStyle name="Normal 2 10 3 4 4 2 3" xfId="20445" xr:uid="{00000000-0005-0000-0000-0000DB4F0000}"/>
    <cellStyle name="Normal 2 10 3 4 4 2 3 2" xfId="20446" xr:uid="{00000000-0005-0000-0000-0000DC4F0000}"/>
    <cellStyle name="Normal 2 10 3 4 4 2 3 2 2" xfId="20447" xr:uid="{00000000-0005-0000-0000-0000DD4F0000}"/>
    <cellStyle name="Normal 2 10 3 4 4 2 3 3" xfId="20448" xr:uid="{00000000-0005-0000-0000-0000DE4F0000}"/>
    <cellStyle name="Normal 2 10 3 4 4 2 4" xfId="20449" xr:uid="{00000000-0005-0000-0000-0000DF4F0000}"/>
    <cellStyle name="Normal 2 10 3 4 4 2 4 2" xfId="20450" xr:uid="{00000000-0005-0000-0000-0000E04F0000}"/>
    <cellStyle name="Normal 2 10 3 4 4 2 5" xfId="20451" xr:uid="{00000000-0005-0000-0000-0000E14F0000}"/>
    <cellStyle name="Normal 2 10 3 4 4 3" xfId="20452" xr:uid="{00000000-0005-0000-0000-0000E24F0000}"/>
    <cellStyle name="Normal 2 10 3 4 4 3 2" xfId="20453" xr:uid="{00000000-0005-0000-0000-0000E34F0000}"/>
    <cellStyle name="Normal 2 10 3 4 4 3 2 2" xfId="20454" xr:uid="{00000000-0005-0000-0000-0000E44F0000}"/>
    <cellStyle name="Normal 2 10 3 4 4 3 3" xfId="20455" xr:uid="{00000000-0005-0000-0000-0000E54F0000}"/>
    <cellStyle name="Normal 2 10 3 4 4 4" xfId="20456" xr:uid="{00000000-0005-0000-0000-0000E64F0000}"/>
    <cellStyle name="Normal 2 10 3 4 4 4 2" xfId="20457" xr:uid="{00000000-0005-0000-0000-0000E74F0000}"/>
    <cellStyle name="Normal 2 10 3 4 4 4 2 2" xfId="20458" xr:uid="{00000000-0005-0000-0000-0000E84F0000}"/>
    <cellStyle name="Normal 2 10 3 4 4 4 3" xfId="20459" xr:uid="{00000000-0005-0000-0000-0000E94F0000}"/>
    <cellStyle name="Normal 2 10 3 4 4 5" xfId="20460" xr:uid="{00000000-0005-0000-0000-0000EA4F0000}"/>
    <cellStyle name="Normal 2 10 3 4 4 5 2" xfId="20461" xr:uid="{00000000-0005-0000-0000-0000EB4F0000}"/>
    <cellStyle name="Normal 2 10 3 4 4 6" xfId="20462" xr:uid="{00000000-0005-0000-0000-0000EC4F0000}"/>
    <cellStyle name="Normal 2 10 3 4 4 6 2" xfId="20463" xr:uid="{00000000-0005-0000-0000-0000ED4F0000}"/>
    <cellStyle name="Normal 2 10 3 4 4 7" xfId="20464" xr:uid="{00000000-0005-0000-0000-0000EE4F0000}"/>
    <cellStyle name="Normal 2 10 3 4 5" xfId="20465" xr:uid="{00000000-0005-0000-0000-0000EF4F0000}"/>
    <cellStyle name="Normal 2 10 3 4 5 2" xfId="20466" xr:uid="{00000000-0005-0000-0000-0000F04F0000}"/>
    <cellStyle name="Normal 2 10 3 4 5 2 2" xfId="20467" xr:uid="{00000000-0005-0000-0000-0000F14F0000}"/>
    <cellStyle name="Normal 2 10 3 4 5 2 2 2" xfId="20468" xr:uid="{00000000-0005-0000-0000-0000F24F0000}"/>
    <cellStyle name="Normal 2 10 3 4 5 2 3" xfId="20469" xr:uid="{00000000-0005-0000-0000-0000F34F0000}"/>
    <cellStyle name="Normal 2 10 3 4 5 3" xfId="20470" xr:uid="{00000000-0005-0000-0000-0000F44F0000}"/>
    <cellStyle name="Normal 2 10 3 4 5 3 2" xfId="20471" xr:uid="{00000000-0005-0000-0000-0000F54F0000}"/>
    <cellStyle name="Normal 2 10 3 4 5 3 2 2" xfId="20472" xr:uid="{00000000-0005-0000-0000-0000F64F0000}"/>
    <cellStyle name="Normal 2 10 3 4 5 3 3" xfId="20473" xr:uid="{00000000-0005-0000-0000-0000F74F0000}"/>
    <cellStyle name="Normal 2 10 3 4 5 4" xfId="20474" xr:uid="{00000000-0005-0000-0000-0000F84F0000}"/>
    <cellStyle name="Normal 2 10 3 4 5 4 2" xfId="20475" xr:uid="{00000000-0005-0000-0000-0000F94F0000}"/>
    <cellStyle name="Normal 2 10 3 4 5 5" xfId="20476" xr:uid="{00000000-0005-0000-0000-0000FA4F0000}"/>
    <cellStyle name="Normal 2 10 3 4 6" xfId="20477" xr:uid="{00000000-0005-0000-0000-0000FB4F0000}"/>
    <cellStyle name="Normal 2 10 3 4 6 2" xfId="20478" xr:uid="{00000000-0005-0000-0000-0000FC4F0000}"/>
    <cellStyle name="Normal 2 10 3 4 6 2 2" xfId="20479" xr:uid="{00000000-0005-0000-0000-0000FD4F0000}"/>
    <cellStyle name="Normal 2 10 3 4 6 2 2 2" xfId="20480" xr:uid="{00000000-0005-0000-0000-0000FE4F0000}"/>
    <cellStyle name="Normal 2 10 3 4 6 2 3" xfId="20481" xr:uid="{00000000-0005-0000-0000-0000FF4F0000}"/>
    <cellStyle name="Normal 2 10 3 4 6 3" xfId="20482" xr:uid="{00000000-0005-0000-0000-000000500000}"/>
    <cellStyle name="Normal 2 10 3 4 6 3 2" xfId="20483" xr:uid="{00000000-0005-0000-0000-000001500000}"/>
    <cellStyle name="Normal 2 10 3 4 6 4" xfId="20484" xr:uid="{00000000-0005-0000-0000-000002500000}"/>
    <cellStyle name="Normal 2 10 3 4 7" xfId="20485" xr:uid="{00000000-0005-0000-0000-000003500000}"/>
    <cellStyle name="Normal 2 10 3 4 7 2" xfId="20486" xr:uid="{00000000-0005-0000-0000-000004500000}"/>
    <cellStyle name="Normal 2 10 3 4 7 2 2" xfId="20487" xr:uid="{00000000-0005-0000-0000-000005500000}"/>
    <cellStyle name="Normal 2 10 3 4 7 3" xfId="20488" xr:uid="{00000000-0005-0000-0000-000006500000}"/>
    <cellStyle name="Normal 2 10 3 4 8" xfId="20489" xr:uid="{00000000-0005-0000-0000-000007500000}"/>
    <cellStyle name="Normal 2 10 3 4 8 2" xfId="20490" xr:uid="{00000000-0005-0000-0000-000008500000}"/>
    <cellStyle name="Normal 2 10 3 4 8 2 2" xfId="20491" xr:uid="{00000000-0005-0000-0000-000009500000}"/>
    <cellStyle name="Normal 2 10 3 4 8 3" xfId="20492" xr:uid="{00000000-0005-0000-0000-00000A500000}"/>
    <cellStyle name="Normal 2 10 3 4 9" xfId="20493" xr:uid="{00000000-0005-0000-0000-00000B500000}"/>
    <cellStyle name="Normal 2 10 3 4 9 2" xfId="20494" xr:uid="{00000000-0005-0000-0000-00000C500000}"/>
    <cellStyle name="Normal 2 10 3 5" xfId="20495" xr:uid="{00000000-0005-0000-0000-00000D500000}"/>
    <cellStyle name="Normal 2 10 3 5 10" xfId="20496" xr:uid="{00000000-0005-0000-0000-00000E500000}"/>
    <cellStyle name="Normal 2 10 3 5 10 2" xfId="20497" xr:uid="{00000000-0005-0000-0000-00000F500000}"/>
    <cellStyle name="Normal 2 10 3 5 11" xfId="20498" xr:uid="{00000000-0005-0000-0000-000010500000}"/>
    <cellStyle name="Normal 2 10 3 5 2" xfId="20499" xr:uid="{00000000-0005-0000-0000-000011500000}"/>
    <cellStyle name="Normal 2 10 3 5 2 2" xfId="20500" xr:uid="{00000000-0005-0000-0000-000012500000}"/>
    <cellStyle name="Normal 2 10 3 5 2 2 2" xfId="20501" xr:uid="{00000000-0005-0000-0000-000013500000}"/>
    <cellStyle name="Normal 2 10 3 5 2 2 2 2" xfId="20502" xr:uid="{00000000-0005-0000-0000-000014500000}"/>
    <cellStyle name="Normal 2 10 3 5 2 2 2 2 2" xfId="20503" xr:uid="{00000000-0005-0000-0000-000015500000}"/>
    <cellStyle name="Normal 2 10 3 5 2 2 2 2 2 2" xfId="20504" xr:uid="{00000000-0005-0000-0000-000016500000}"/>
    <cellStyle name="Normal 2 10 3 5 2 2 2 2 3" xfId="20505" xr:uid="{00000000-0005-0000-0000-000017500000}"/>
    <cellStyle name="Normal 2 10 3 5 2 2 2 3" xfId="20506" xr:uid="{00000000-0005-0000-0000-000018500000}"/>
    <cellStyle name="Normal 2 10 3 5 2 2 2 3 2" xfId="20507" xr:uid="{00000000-0005-0000-0000-000019500000}"/>
    <cellStyle name="Normal 2 10 3 5 2 2 2 3 2 2" xfId="20508" xr:uid="{00000000-0005-0000-0000-00001A500000}"/>
    <cellStyle name="Normal 2 10 3 5 2 2 2 3 3" xfId="20509" xr:uid="{00000000-0005-0000-0000-00001B500000}"/>
    <cellStyle name="Normal 2 10 3 5 2 2 2 4" xfId="20510" xr:uid="{00000000-0005-0000-0000-00001C500000}"/>
    <cellStyle name="Normal 2 10 3 5 2 2 2 4 2" xfId="20511" xr:uid="{00000000-0005-0000-0000-00001D500000}"/>
    <cellStyle name="Normal 2 10 3 5 2 2 2 5" xfId="20512" xr:uid="{00000000-0005-0000-0000-00001E500000}"/>
    <cellStyle name="Normal 2 10 3 5 2 2 3" xfId="20513" xr:uid="{00000000-0005-0000-0000-00001F500000}"/>
    <cellStyle name="Normal 2 10 3 5 2 2 3 2" xfId="20514" xr:uid="{00000000-0005-0000-0000-000020500000}"/>
    <cellStyle name="Normal 2 10 3 5 2 2 3 2 2" xfId="20515" xr:uid="{00000000-0005-0000-0000-000021500000}"/>
    <cellStyle name="Normal 2 10 3 5 2 2 3 3" xfId="20516" xr:uid="{00000000-0005-0000-0000-000022500000}"/>
    <cellStyle name="Normal 2 10 3 5 2 2 4" xfId="20517" xr:uid="{00000000-0005-0000-0000-000023500000}"/>
    <cellStyle name="Normal 2 10 3 5 2 2 4 2" xfId="20518" xr:uid="{00000000-0005-0000-0000-000024500000}"/>
    <cellStyle name="Normal 2 10 3 5 2 2 4 2 2" xfId="20519" xr:uid="{00000000-0005-0000-0000-000025500000}"/>
    <cellStyle name="Normal 2 10 3 5 2 2 4 3" xfId="20520" xr:uid="{00000000-0005-0000-0000-000026500000}"/>
    <cellStyle name="Normal 2 10 3 5 2 2 5" xfId="20521" xr:uid="{00000000-0005-0000-0000-000027500000}"/>
    <cellStyle name="Normal 2 10 3 5 2 2 5 2" xfId="20522" xr:uid="{00000000-0005-0000-0000-000028500000}"/>
    <cellStyle name="Normal 2 10 3 5 2 2 6" xfId="20523" xr:uid="{00000000-0005-0000-0000-000029500000}"/>
    <cellStyle name="Normal 2 10 3 5 2 2 6 2" xfId="20524" xr:uid="{00000000-0005-0000-0000-00002A500000}"/>
    <cellStyle name="Normal 2 10 3 5 2 2 7" xfId="20525" xr:uid="{00000000-0005-0000-0000-00002B500000}"/>
    <cellStyle name="Normal 2 10 3 5 2 3" xfId="20526" xr:uid="{00000000-0005-0000-0000-00002C500000}"/>
    <cellStyle name="Normal 2 10 3 5 2 3 2" xfId="20527" xr:uid="{00000000-0005-0000-0000-00002D500000}"/>
    <cellStyle name="Normal 2 10 3 5 2 3 2 2" xfId="20528" xr:uid="{00000000-0005-0000-0000-00002E500000}"/>
    <cellStyle name="Normal 2 10 3 5 2 3 2 2 2" xfId="20529" xr:uid="{00000000-0005-0000-0000-00002F500000}"/>
    <cellStyle name="Normal 2 10 3 5 2 3 2 3" xfId="20530" xr:uid="{00000000-0005-0000-0000-000030500000}"/>
    <cellStyle name="Normal 2 10 3 5 2 3 3" xfId="20531" xr:uid="{00000000-0005-0000-0000-000031500000}"/>
    <cellStyle name="Normal 2 10 3 5 2 3 3 2" xfId="20532" xr:uid="{00000000-0005-0000-0000-000032500000}"/>
    <cellStyle name="Normal 2 10 3 5 2 3 3 2 2" xfId="20533" xr:uid="{00000000-0005-0000-0000-000033500000}"/>
    <cellStyle name="Normal 2 10 3 5 2 3 3 3" xfId="20534" xr:uid="{00000000-0005-0000-0000-000034500000}"/>
    <cellStyle name="Normal 2 10 3 5 2 3 4" xfId="20535" xr:uid="{00000000-0005-0000-0000-000035500000}"/>
    <cellStyle name="Normal 2 10 3 5 2 3 4 2" xfId="20536" xr:uid="{00000000-0005-0000-0000-000036500000}"/>
    <cellStyle name="Normal 2 10 3 5 2 3 5" xfId="20537" xr:uid="{00000000-0005-0000-0000-000037500000}"/>
    <cellStyle name="Normal 2 10 3 5 2 4" xfId="20538" xr:uid="{00000000-0005-0000-0000-000038500000}"/>
    <cellStyle name="Normal 2 10 3 5 2 4 2" xfId="20539" xr:uid="{00000000-0005-0000-0000-000039500000}"/>
    <cellStyle name="Normal 2 10 3 5 2 4 2 2" xfId="20540" xr:uid="{00000000-0005-0000-0000-00003A500000}"/>
    <cellStyle name="Normal 2 10 3 5 2 4 3" xfId="20541" xr:uid="{00000000-0005-0000-0000-00003B500000}"/>
    <cellStyle name="Normal 2 10 3 5 2 5" xfId="20542" xr:uid="{00000000-0005-0000-0000-00003C500000}"/>
    <cellStyle name="Normal 2 10 3 5 2 5 2" xfId="20543" xr:uid="{00000000-0005-0000-0000-00003D500000}"/>
    <cellStyle name="Normal 2 10 3 5 2 5 2 2" xfId="20544" xr:uid="{00000000-0005-0000-0000-00003E500000}"/>
    <cellStyle name="Normal 2 10 3 5 2 5 3" xfId="20545" xr:uid="{00000000-0005-0000-0000-00003F500000}"/>
    <cellStyle name="Normal 2 10 3 5 2 6" xfId="20546" xr:uid="{00000000-0005-0000-0000-000040500000}"/>
    <cellStyle name="Normal 2 10 3 5 2 6 2" xfId="20547" xr:uid="{00000000-0005-0000-0000-000041500000}"/>
    <cellStyle name="Normal 2 10 3 5 2 7" xfId="20548" xr:uid="{00000000-0005-0000-0000-000042500000}"/>
    <cellStyle name="Normal 2 10 3 5 2 7 2" xfId="20549" xr:uid="{00000000-0005-0000-0000-000043500000}"/>
    <cellStyle name="Normal 2 10 3 5 2 8" xfId="20550" xr:uid="{00000000-0005-0000-0000-000044500000}"/>
    <cellStyle name="Normal 2 10 3 5 3" xfId="20551" xr:uid="{00000000-0005-0000-0000-000045500000}"/>
    <cellStyle name="Normal 2 10 3 5 3 2" xfId="20552" xr:uid="{00000000-0005-0000-0000-000046500000}"/>
    <cellStyle name="Normal 2 10 3 5 3 2 2" xfId="20553" xr:uid="{00000000-0005-0000-0000-000047500000}"/>
    <cellStyle name="Normal 2 10 3 5 3 2 2 2" xfId="20554" xr:uid="{00000000-0005-0000-0000-000048500000}"/>
    <cellStyle name="Normal 2 10 3 5 3 2 2 2 2" xfId="20555" xr:uid="{00000000-0005-0000-0000-000049500000}"/>
    <cellStyle name="Normal 2 10 3 5 3 2 2 3" xfId="20556" xr:uid="{00000000-0005-0000-0000-00004A500000}"/>
    <cellStyle name="Normal 2 10 3 5 3 2 3" xfId="20557" xr:uid="{00000000-0005-0000-0000-00004B500000}"/>
    <cellStyle name="Normal 2 10 3 5 3 2 3 2" xfId="20558" xr:uid="{00000000-0005-0000-0000-00004C500000}"/>
    <cellStyle name="Normal 2 10 3 5 3 2 3 2 2" xfId="20559" xr:uid="{00000000-0005-0000-0000-00004D500000}"/>
    <cellStyle name="Normal 2 10 3 5 3 2 3 3" xfId="20560" xr:uid="{00000000-0005-0000-0000-00004E500000}"/>
    <cellStyle name="Normal 2 10 3 5 3 2 4" xfId="20561" xr:uid="{00000000-0005-0000-0000-00004F500000}"/>
    <cellStyle name="Normal 2 10 3 5 3 2 4 2" xfId="20562" xr:uid="{00000000-0005-0000-0000-000050500000}"/>
    <cellStyle name="Normal 2 10 3 5 3 2 5" xfId="20563" xr:uid="{00000000-0005-0000-0000-000051500000}"/>
    <cellStyle name="Normal 2 10 3 5 3 3" xfId="20564" xr:uid="{00000000-0005-0000-0000-000052500000}"/>
    <cellStyle name="Normal 2 10 3 5 3 3 2" xfId="20565" xr:uid="{00000000-0005-0000-0000-000053500000}"/>
    <cellStyle name="Normal 2 10 3 5 3 3 2 2" xfId="20566" xr:uid="{00000000-0005-0000-0000-000054500000}"/>
    <cellStyle name="Normal 2 10 3 5 3 3 3" xfId="20567" xr:uid="{00000000-0005-0000-0000-000055500000}"/>
    <cellStyle name="Normal 2 10 3 5 3 4" xfId="20568" xr:uid="{00000000-0005-0000-0000-000056500000}"/>
    <cellStyle name="Normal 2 10 3 5 3 4 2" xfId="20569" xr:uid="{00000000-0005-0000-0000-000057500000}"/>
    <cellStyle name="Normal 2 10 3 5 3 4 2 2" xfId="20570" xr:uid="{00000000-0005-0000-0000-000058500000}"/>
    <cellStyle name="Normal 2 10 3 5 3 4 3" xfId="20571" xr:uid="{00000000-0005-0000-0000-000059500000}"/>
    <cellStyle name="Normal 2 10 3 5 3 5" xfId="20572" xr:uid="{00000000-0005-0000-0000-00005A500000}"/>
    <cellStyle name="Normal 2 10 3 5 3 5 2" xfId="20573" xr:uid="{00000000-0005-0000-0000-00005B500000}"/>
    <cellStyle name="Normal 2 10 3 5 3 6" xfId="20574" xr:uid="{00000000-0005-0000-0000-00005C500000}"/>
    <cellStyle name="Normal 2 10 3 5 3 6 2" xfId="20575" xr:uid="{00000000-0005-0000-0000-00005D500000}"/>
    <cellStyle name="Normal 2 10 3 5 3 7" xfId="20576" xr:uid="{00000000-0005-0000-0000-00005E500000}"/>
    <cellStyle name="Normal 2 10 3 5 4" xfId="20577" xr:uid="{00000000-0005-0000-0000-00005F500000}"/>
    <cellStyle name="Normal 2 10 3 5 4 2" xfId="20578" xr:uid="{00000000-0005-0000-0000-000060500000}"/>
    <cellStyle name="Normal 2 10 3 5 4 2 2" xfId="20579" xr:uid="{00000000-0005-0000-0000-000061500000}"/>
    <cellStyle name="Normal 2 10 3 5 4 2 2 2" xfId="20580" xr:uid="{00000000-0005-0000-0000-000062500000}"/>
    <cellStyle name="Normal 2 10 3 5 4 2 2 2 2" xfId="20581" xr:uid="{00000000-0005-0000-0000-000063500000}"/>
    <cellStyle name="Normal 2 10 3 5 4 2 2 3" xfId="20582" xr:uid="{00000000-0005-0000-0000-000064500000}"/>
    <cellStyle name="Normal 2 10 3 5 4 2 3" xfId="20583" xr:uid="{00000000-0005-0000-0000-000065500000}"/>
    <cellStyle name="Normal 2 10 3 5 4 2 3 2" xfId="20584" xr:uid="{00000000-0005-0000-0000-000066500000}"/>
    <cellStyle name="Normal 2 10 3 5 4 2 3 2 2" xfId="20585" xr:uid="{00000000-0005-0000-0000-000067500000}"/>
    <cellStyle name="Normal 2 10 3 5 4 2 3 3" xfId="20586" xr:uid="{00000000-0005-0000-0000-000068500000}"/>
    <cellStyle name="Normal 2 10 3 5 4 2 4" xfId="20587" xr:uid="{00000000-0005-0000-0000-000069500000}"/>
    <cellStyle name="Normal 2 10 3 5 4 2 4 2" xfId="20588" xr:uid="{00000000-0005-0000-0000-00006A500000}"/>
    <cellStyle name="Normal 2 10 3 5 4 2 5" xfId="20589" xr:uid="{00000000-0005-0000-0000-00006B500000}"/>
    <cellStyle name="Normal 2 10 3 5 4 3" xfId="20590" xr:uid="{00000000-0005-0000-0000-00006C500000}"/>
    <cellStyle name="Normal 2 10 3 5 4 3 2" xfId="20591" xr:uid="{00000000-0005-0000-0000-00006D500000}"/>
    <cellStyle name="Normal 2 10 3 5 4 3 2 2" xfId="20592" xr:uid="{00000000-0005-0000-0000-00006E500000}"/>
    <cellStyle name="Normal 2 10 3 5 4 3 3" xfId="20593" xr:uid="{00000000-0005-0000-0000-00006F500000}"/>
    <cellStyle name="Normal 2 10 3 5 4 4" xfId="20594" xr:uid="{00000000-0005-0000-0000-000070500000}"/>
    <cellStyle name="Normal 2 10 3 5 4 4 2" xfId="20595" xr:uid="{00000000-0005-0000-0000-000071500000}"/>
    <cellStyle name="Normal 2 10 3 5 4 4 2 2" xfId="20596" xr:uid="{00000000-0005-0000-0000-000072500000}"/>
    <cellStyle name="Normal 2 10 3 5 4 4 3" xfId="20597" xr:uid="{00000000-0005-0000-0000-000073500000}"/>
    <cellStyle name="Normal 2 10 3 5 4 5" xfId="20598" xr:uid="{00000000-0005-0000-0000-000074500000}"/>
    <cellStyle name="Normal 2 10 3 5 4 5 2" xfId="20599" xr:uid="{00000000-0005-0000-0000-000075500000}"/>
    <cellStyle name="Normal 2 10 3 5 4 6" xfId="20600" xr:uid="{00000000-0005-0000-0000-000076500000}"/>
    <cellStyle name="Normal 2 10 3 5 4 6 2" xfId="20601" xr:uid="{00000000-0005-0000-0000-000077500000}"/>
    <cellStyle name="Normal 2 10 3 5 4 7" xfId="20602" xr:uid="{00000000-0005-0000-0000-000078500000}"/>
    <cellStyle name="Normal 2 10 3 5 5" xfId="20603" xr:uid="{00000000-0005-0000-0000-000079500000}"/>
    <cellStyle name="Normal 2 10 3 5 5 2" xfId="20604" xr:uid="{00000000-0005-0000-0000-00007A500000}"/>
    <cellStyle name="Normal 2 10 3 5 5 2 2" xfId="20605" xr:uid="{00000000-0005-0000-0000-00007B500000}"/>
    <cellStyle name="Normal 2 10 3 5 5 2 2 2" xfId="20606" xr:uid="{00000000-0005-0000-0000-00007C500000}"/>
    <cellStyle name="Normal 2 10 3 5 5 2 3" xfId="20607" xr:uid="{00000000-0005-0000-0000-00007D500000}"/>
    <cellStyle name="Normal 2 10 3 5 5 3" xfId="20608" xr:uid="{00000000-0005-0000-0000-00007E500000}"/>
    <cellStyle name="Normal 2 10 3 5 5 3 2" xfId="20609" xr:uid="{00000000-0005-0000-0000-00007F500000}"/>
    <cellStyle name="Normal 2 10 3 5 5 3 2 2" xfId="20610" xr:uid="{00000000-0005-0000-0000-000080500000}"/>
    <cellStyle name="Normal 2 10 3 5 5 3 3" xfId="20611" xr:uid="{00000000-0005-0000-0000-000081500000}"/>
    <cellStyle name="Normal 2 10 3 5 5 4" xfId="20612" xr:uid="{00000000-0005-0000-0000-000082500000}"/>
    <cellStyle name="Normal 2 10 3 5 5 4 2" xfId="20613" xr:uid="{00000000-0005-0000-0000-000083500000}"/>
    <cellStyle name="Normal 2 10 3 5 5 5" xfId="20614" xr:uid="{00000000-0005-0000-0000-000084500000}"/>
    <cellStyle name="Normal 2 10 3 5 6" xfId="20615" xr:uid="{00000000-0005-0000-0000-000085500000}"/>
    <cellStyle name="Normal 2 10 3 5 6 2" xfId="20616" xr:uid="{00000000-0005-0000-0000-000086500000}"/>
    <cellStyle name="Normal 2 10 3 5 6 2 2" xfId="20617" xr:uid="{00000000-0005-0000-0000-000087500000}"/>
    <cellStyle name="Normal 2 10 3 5 6 2 2 2" xfId="20618" xr:uid="{00000000-0005-0000-0000-000088500000}"/>
    <cellStyle name="Normal 2 10 3 5 6 2 3" xfId="20619" xr:uid="{00000000-0005-0000-0000-000089500000}"/>
    <cellStyle name="Normal 2 10 3 5 6 3" xfId="20620" xr:uid="{00000000-0005-0000-0000-00008A500000}"/>
    <cellStyle name="Normal 2 10 3 5 6 3 2" xfId="20621" xr:uid="{00000000-0005-0000-0000-00008B500000}"/>
    <cellStyle name="Normal 2 10 3 5 6 4" xfId="20622" xr:uid="{00000000-0005-0000-0000-00008C500000}"/>
    <cellStyle name="Normal 2 10 3 5 7" xfId="20623" xr:uid="{00000000-0005-0000-0000-00008D500000}"/>
    <cellStyle name="Normal 2 10 3 5 7 2" xfId="20624" xr:uid="{00000000-0005-0000-0000-00008E500000}"/>
    <cellStyle name="Normal 2 10 3 5 7 2 2" xfId="20625" xr:uid="{00000000-0005-0000-0000-00008F500000}"/>
    <cellStyle name="Normal 2 10 3 5 7 3" xfId="20626" xr:uid="{00000000-0005-0000-0000-000090500000}"/>
    <cellStyle name="Normal 2 10 3 5 8" xfId="20627" xr:uid="{00000000-0005-0000-0000-000091500000}"/>
    <cellStyle name="Normal 2 10 3 5 8 2" xfId="20628" xr:uid="{00000000-0005-0000-0000-000092500000}"/>
    <cellStyle name="Normal 2 10 3 5 8 2 2" xfId="20629" xr:uid="{00000000-0005-0000-0000-000093500000}"/>
    <cellStyle name="Normal 2 10 3 5 8 3" xfId="20630" xr:uid="{00000000-0005-0000-0000-000094500000}"/>
    <cellStyle name="Normal 2 10 3 5 9" xfId="20631" xr:uid="{00000000-0005-0000-0000-000095500000}"/>
    <cellStyle name="Normal 2 10 3 5 9 2" xfId="20632" xr:uid="{00000000-0005-0000-0000-000096500000}"/>
    <cellStyle name="Normal 2 10 3 6" xfId="20633" xr:uid="{00000000-0005-0000-0000-000097500000}"/>
    <cellStyle name="Normal 2 10 3 6 10" xfId="20634" xr:uid="{00000000-0005-0000-0000-000098500000}"/>
    <cellStyle name="Normal 2 10 3 6 10 2" xfId="20635" xr:uid="{00000000-0005-0000-0000-000099500000}"/>
    <cellStyle name="Normal 2 10 3 6 11" xfId="20636" xr:uid="{00000000-0005-0000-0000-00009A500000}"/>
    <cellStyle name="Normal 2 10 3 6 2" xfId="20637" xr:uid="{00000000-0005-0000-0000-00009B500000}"/>
    <cellStyle name="Normal 2 10 3 6 2 2" xfId="20638" xr:uid="{00000000-0005-0000-0000-00009C500000}"/>
    <cellStyle name="Normal 2 10 3 6 2 2 2" xfId="20639" xr:uid="{00000000-0005-0000-0000-00009D500000}"/>
    <cellStyle name="Normal 2 10 3 6 2 2 2 2" xfId="20640" xr:uid="{00000000-0005-0000-0000-00009E500000}"/>
    <cellStyle name="Normal 2 10 3 6 2 2 2 2 2" xfId="20641" xr:uid="{00000000-0005-0000-0000-00009F500000}"/>
    <cellStyle name="Normal 2 10 3 6 2 2 2 2 2 2" xfId="20642" xr:uid="{00000000-0005-0000-0000-0000A0500000}"/>
    <cellStyle name="Normal 2 10 3 6 2 2 2 2 3" xfId="20643" xr:uid="{00000000-0005-0000-0000-0000A1500000}"/>
    <cellStyle name="Normal 2 10 3 6 2 2 2 3" xfId="20644" xr:uid="{00000000-0005-0000-0000-0000A2500000}"/>
    <cellStyle name="Normal 2 10 3 6 2 2 2 3 2" xfId="20645" xr:uid="{00000000-0005-0000-0000-0000A3500000}"/>
    <cellStyle name="Normal 2 10 3 6 2 2 2 3 2 2" xfId="20646" xr:uid="{00000000-0005-0000-0000-0000A4500000}"/>
    <cellStyle name="Normal 2 10 3 6 2 2 2 3 3" xfId="20647" xr:uid="{00000000-0005-0000-0000-0000A5500000}"/>
    <cellStyle name="Normal 2 10 3 6 2 2 2 4" xfId="20648" xr:uid="{00000000-0005-0000-0000-0000A6500000}"/>
    <cellStyle name="Normal 2 10 3 6 2 2 2 4 2" xfId="20649" xr:uid="{00000000-0005-0000-0000-0000A7500000}"/>
    <cellStyle name="Normal 2 10 3 6 2 2 2 5" xfId="20650" xr:uid="{00000000-0005-0000-0000-0000A8500000}"/>
    <cellStyle name="Normal 2 10 3 6 2 2 3" xfId="20651" xr:uid="{00000000-0005-0000-0000-0000A9500000}"/>
    <cellStyle name="Normal 2 10 3 6 2 2 3 2" xfId="20652" xr:uid="{00000000-0005-0000-0000-0000AA500000}"/>
    <cellStyle name="Normal 2 10 3 6 2 2 3 2 2" xfId="20653" xr:uid="{00000000-0005-0000-0000-0000AB500000}"/>
    <cellStyle name="Normal 2 10 3 6 2 2 3 3" xfId="20654" xr:uid="{00000000-0005-0000-0000-0000AC500000}"/>
    <cellStyle name="Normal 2 10 3 6 2 2 4" xfId="20655" xr:uid="{00000000-0005-0000-0000-0000AD500000}"/>
    <cellStyle name="Normal 2 10 3 6 2 2 4 2" xfId="20656" xr:uid="{00000000-0005-0000-0000-0000AE500000}"/>
    <cellStyle name="Normal 2 10 3 6 2 2 4 2 2" xfId="20657" xr:uid="{00000000-0005-0000-0000-0000AF500000}"/>
    <cellStyle name="Normal 2 10 3 6 2 2 4 3" xfId="20658" xr:uid="{00000000-0005-0000-0000-0000B0500000}"/>
    <cellStyle name="Normal 2 10 3 6 2 2 5" xfId="20659" xr:uid="{00000000-0005-0000-0000-0000B1500000}"/>
    <cellStyle name="Normal 2 10 3 6 2 2 5 2" xfId="20660" xr:uid="{00000000-0005-0000-0000-0000B2500000}"/>
    <cellStyle name="Normal 2 10 3 6 2 2 6" xfId="20661" xr:uid="{00000000-0005-0000-0000-0000B3500000}"/>
    <cellStyle name="Normal 2 10 3 6 2 2 6 2" xfId="20662" xr:uid="{00000000-0005-0000-0000-0000B4500000}"/>
    <cellStyle name="Normal 2 10 3 6 2 2 7" xfId="20663" xr:uid="{00000000-0005-0000-0000-0000B5500000}"/>
    <cellStyle name="Normal 2 10 3 6 2 3" xfId="20664" xr:uid="{00000000-0005-0000-0000-0000B6500000}"/>
    <cellStyle name="Normal 2 10 3 6 2 3 2" xfId="20665" xr:uid="{00000000-0005-0000-0000-0000B7500000}"/>
    <cellStyle name="Normal 2 10 3 6 2 3 2 2" xfId="20666" xr:uid="{00000000-0005-0000-0000-0000B8500000}"/>
    <cellStyle name="Normal 2 10 3 6 2 3 2 2 2" xfId="20667" xr:uid="{00000000-0005-0000-0000-0000B9500000}"/>
    <cellStyle name="Normal 2 10 3 6 2 3 2 3" xfId="20668" xr:uid="{00000000-0005-0000-0000-0000BA500000}"/>
    <cellStyle name="Normal 2 10 3 6 2 3 3" xfId="20669" xr:uid="{00000000-0005-0000-0000-0000BB500000}"/>
    <cellStyle name="Normal 2 10 3 6 2 3 3 2" xfId="20670" xr:uid="{00000000-0005-0000-0000-0000BC500000}"/>
    <cellStyle name="Normal 2 10 3 6 2 3 3 2 2" xfId="20671" xr:uid="{00000000-0005-0000-0000-0000BD500000}"/>
    <cellStyle name="Normal 2 10 3 6 2 3 3 3" xfId="20672" xr:uid="{00000000-0005-0000-0000-0000BE500000}"/>
    <cellStyle name="Normal 2 10 3 6 2 3 4" xfId="20673" xr:uid="{00000000-0005-0000-0000-0000BF500000}"/>
    <cellStyle name="Normal 2 10 3 6 2 3 4 2" xfId="20674" xr:uid="{00000000-0005-0000-0000-0000C0500000}"/>
    <cellStyle name="Normal 2 10 3 6 2 3 5" xfId="20675" xr:uid="{00000000-0005-0000-0000-0000C1500000}"/>
    <cellStyle name="Normal 2 10 3 6 2 4" xfId="20676" xr:uid="{00000000-0005-0000-0000-0000C2500000}"/>
    <cellStyle name="Normal 2 10 3 6 2 4 2" xfId="20677" xr:uid="{00000000-0005-0000-0000-0000C3500000}"/>
    <cellStyle name="Normal 2 10 3 6 2 4 2 2" xfId="20678" xr:uid="{00000000-0005-0000-0000-0000C4500000}"/>
    <cellStyle name="Normal 2 10 3 6 2 4 3" xfId="20679" xr:uid="{00000000-0005-0000-0000-0000C5500000}"/>
    <cellStyle name="Normal 2 10 3 6 2 5" xfId="20680" xr:uid="{00000000-0005-0000-0000-0000C6500000}"/>
    <cellStyle name="Normal 2 10 3 6 2 5 2" xfId="20681" xr:uid="{00000000-0005-0000-0000-0000C7500000}"/>
    <cellStyle name="Normal 2 10 3 6 2 5 2 2" xfId="20682" xr:uid="{00000000-0005-0000-0000-0000C8500000}"/>
    <cellStyle name="Normal 2 10 3 6 2 5 3" xfId="20683" xr:uid="{00000000-0005-0000-0000-0000C9500000}"/>
    <cellStyle name="Normal 2 10 3 6 2 6" xfId="20684" xr:uid="{00000000-0005-0000-0000-0000CA500000}"/>
    <cellStyle name="Normal 2 10 3 6 2 6 2" xfId="20685" xr:uid="{00000000-0005-0000-0000-0000CB500000}"/>
    <cellStyle name="Normal 2 10 3 6 2 7" xfId="20686" xr:uid="{00000000-0005-0000-0000-0000CC500000}"/>
    <cellStyle name="Normal 2 10 3 6 2 7 2" xfId="20687" xr:uid="{00000000-0005-0000-0000-0000CD500000}"/>
    <cellStyle name="Normal 2 10 3 6 2 8" xfId="20688" xr:uid="{00000000-0005-0000-0000-0000CE500000}"/>
    <cellStyle name="Normal 2 10 3 6 3" xfId="20689" xr:uid="{00000000-0005-0000-0000-0000CF500000}"/>
    <cellStyle name="Normal 2 10 3 6 3 2" xfId="20690" xr:uid="{00000000-0005-0000-0000-0000D0500000}"/>
    <cellStyle name="Normal 2 10 3 6 3 2 2" xfId="20691" xr:uid="{00000000-0005-0000-0000-0000D1500000}"/>
    <cellStyle name="Normal 2 10 3 6 3 2 2 2" xfId="20692" xr:uid="{00000000-0005-0000-0000-0000D2500000}"/>
    <cellStyle name="Normal 2 10 3 6 3 2 2 2 2" xfId="20693" xr:uid="{00000000-0005-0000-0000-0000D3500000}"/>
    <cellStyle name="Normal 2 10 3 6 3 2 2 3" xfId="20694" xr:uid="{00000000-0005-0000-0000-0000D4500000}"/>
    <cellStyle name="Normal 2 10 3 6 3 2 3" xfId="20695" xr:uid="{00000000-0005-0000-0000-0000D5500000}"/>
    <cellStyle name="Normal 2 10 3 6 3 2 3 2" xfId="20696" xr:uid="{00000000-0005-0000-0000-0000D6500000}"/>
    <cellStyle name="Normal 2 10 3 6 3 2 3 2 2" xfId="20697" xr:uid="{00000000-0005-0000-0000-0000D7500000}"/>
    <cellStyle name="Normal 2 10 3 6 3 2 3 3" xfId="20698" xr:uid="{00000000-0005-0000-0000-0000D8500000}"/>
    <cellStyle name="Normal 2 10 3 6 3 2 4" xfId="20699" xr:uid="{00000000-0005-0000-0000-0000D9500000}"/>
    <cellStyle name="Normal 2 10 3 6 3 2 4 2" xfId="20700" xr:uid="{00000000-0005-0000-0000-0000DA500000}"/>
    <cellStyle name="Normal 2 10 3 6 3 2 5" xfId="20701" xr:uid="{00000000-0005-0000-0000-0000DB500000}"/>
    <cellStyle name="Normal 2 10 3 6 3 3" xfId="20702" xr:uid="{00000000-0005-0000-0000-0000DC500000}"/>
    <cellStyle name="Normal 2 10 3 6 3 3 2" xfId="20703" xr:uid="{00000000-0005-0000-0000-0000DD500000}"/>
    <cellStyle name="Normal 2 10 3 6 3 3 2 2" xfId="20704" xr:uid="{00000000-0005-0000-0000-0000DE500000}"/>
    <cellStyle name="Normal 2 10 3 6 3 3 3" xfId="20705" xr:uid="{00000000-0005-0000-0000-0000DF500000}"/>
    <cellStyle name="Normal 2 10 3 6 3 4" xfId="20706" xr:uid="{00000000-0005-0000-0000-0000E0500000}"/>
    <cellStyle name="Normal 2 10 3 6 3 4 2" xfId="20707" xr:uid="{00000000-0005-0000-0000-0000E1500000}"/>
    <cellStyle name="Normal 2 10 3 6 3 4 2 2" xfId="20708" xr:uid="{00000000-0005-0000-0000-0000E2500000}"/>
    <cellStyle name="Normal 2 10 3 6 3 4 3" xfId="20709" xr:uid="{00000000-0005-0000-0000-0000E3500000}"/>
    <cellStyle name="Normal 2 10 3 6 3 5" xfId="20710" xr:uid="{00000000-0005-0000-0000-0000E4500000}"/>
    <cellStyle name="Normal 2 10 3 6 3 5 2" xfId="20711" xr:uid="{00000000-0005-0000-0000-0000E5500000}"/>
    <cellStyle name="Normal 2 10 3 6 3 6" xfId="20712" xr:uid="{00000000-0005-0000-0000-0000E6500000}"/>
    <cellStyle name="Normal 2 10 3 6 3 6 2" xfId="20713" xr:uid="{00000000-0005-0000-0000-0000E7500000}"/>
    <cellStyle name="Normal 2 10 3 6 3 7" xfId="20714" xr:uid="{00000000-0005-0000-0000-0000E8500000}"/>
    <cellStyle name="Normal 2 10 3 6 4" xfId="20715" xr:uid="{00000000-0005-0000-0000-0000E9500000}"/>
    <cellStyle name="Normal 2 10 3 6 4 2" xfId="20716" xr:uid="{00000000-0005-0000-0000-0000EA500000}"/>
    <cellStyle name="Normal 2 10 3 6 4 2 2" xfId="20717" xr:uid="{00000000-0005-0000-0000-0000EB500000}"/>
    <cellStyle name="Normal 2 10 3 6 4 2 2 2" xfId="20718" xr:uid="{00000000-0005-0000-0000-0000EC500000}"/>
    <cellStyle name="Normal 2 10 3 6 4 2 2 2 2" xfId="20719" xr:uid="{00000000-0005-0000-0000-0000ED500000}"/>
    <cellStyle name="Normal 2 10 3 6 4 2 2 3" xfId="20720" xr:uid="{00000000-0005-0000-0000-0000EE500000}"/>
    <cellStyle name="Normal 2 10 3 6 4 2 3" xfId="20721" xr:uid="{00000000-0005-0000-0000-0000EF500000}"/>
    <cellStyle name="Normal 2 10 3 6 4 2 3 2" xfId="20722" xr:uid="{00000000-0005-0000-0000-0000F0500000}"/>
    <cellStyle name="Normal 2 10 3 6 4 2 3 2 2" xfId="20723" xr:uid="{00000000-0005-0000-0000-0000F1500000}"/>
    <cellStyle name="Normal 2 10 3 6 4 2 3 3" xfId="20724" xr:uid="{00000000-0005-0000-0000-0000F2500000}"/>
    <cellStyle name="Normal 2 10 3 6 4 2 4" xfId="20725" xr:uid="{00000000-0005-0000-0000-0000F3500000}"/>
    <cellStyle name="Normal 2 10 3 6 4 2 4 2" xfId="20726" xr:uid="{00000000-0005-0000-0000-0000F4500000}"/>
    <cellStyle name="Normal 2 10 3 6 4 2 5" xfId="20727" xr:uid="{00000000-0005-0000-0000-0000F5500000}"/>
    <cellStyle name="Normal 2 10 3 6 4 3" xfId="20728" xr:uid="{00000000-0005-0000-0000-0000F6500000}"/>
    <cellStyle name="Normal 2 10 3 6 4 3 2" xfId="20729" xr:uid="{00000000-0005-0000-0000-0000F7500000}"/>
    <cellStyle name="Normal 2 10 3 6 4 3 2 2" xfId="20730" xr:uid="{00000000-0005-0000-0000-0000F8500000}"/>
    <cellStyle name="Normal 2 10 3 6 4 3 3" xfId="20731" xr:uid="{00000000-0005-0000-0000-0000F9500000}"/>
    <cellStyle name="Normal 2 10 3 6 4 4" xfId="20732" xr:uid="{00000000-0005-0000-0000-0000FA500000}"/>
    <cellStyle name="Normal 2 10 3 6 4 4 2" xfId="20733" xr:uid="{00000000-0005-0000-0000-0000FB500000}"/>
    <cellStyle name="Normal 2 10 3 6 4 4 2 2" xfId="20734" xr:uid="{00000000-0005-0000-0000-0000FC500000}"/>
    <cellStyle name="Normal 2 10 3 6 4 4 3" xfId="20735" xr:uid="{00000000-0005-0000-0000-0000FD500000}"/>
    <cellStyle name="Normal 2 10 3 6 4 5" xfId="20736" xr:uid="{00000000-0005-0000-0000-0000FE500000}"/>
    <cellStyle name="Normal 2 10 3 6 4 5 2" xfId="20737" xr:uid="{00000000-0005-0000-0000-0000FF500000}"/>
    <cellStyle name="Normal 2 10 3 6 4 6" xfId="20738" xr:uid="{00000000-0005-0000-0000-000000510000}"/>
    <cellStyle name="Normal 2 10 3 6 4 6 2" xfId="20739" xr:uid="{00000000-0005-0000-0000-000001510000}"/>
    <cellStyle name="Normal 2 10 3 6 4 7" xfId="20740" xr:uid="{00000000-0005-0000-0000-000002510000}"/>
    <cellStyle name="Normal 2 10 3 6 5" xfId="20741" xr:uid="{00000000-0005-0000-0000-000003510000}"/>
    <cellStyle name="Normal 2 10 3 6 5 2" xfId="20742" xr:uid="{00000000-0005-0000-0000-000004510000}"/>
    <cellStyle name="Normal 2 10 3 6 5 2 2" xfId="20743" xr:uid="{00000000-0005-0000-0000-000005510000}"/>
    <cellStyle name="Normal 2 10 3 6 5 2 2 2" xfId="20744" xr:uid="{00000000-0005-0000-0000-000006510000}"/>
    <cellStyle name="Normal 2 10 3 6 5 2 3" xfId="20745" xr:uid="{00000000-0005-0000-0000-000007510000}"/>
    <cellStyle name="Normal 2 10 3 6 5 3" xfId="20746" xr:uid="{00000000-0005-0000-0000-000008510000}"/>
    <cellStyle name="Normal 2 10 3 6 5 3 2" xfId="20747" xr:uid="{00000000-0005-0000-0000-000009510000}"/>
    <cellStyle name="Normal 2 10 3 6 5 3 2 2" xfId="20748" xr:uid="{00000000-0005-0000-0000-00000A510000}"/>
    <cellStyle name="Normal 2 10 3 6 5 3 3" xfId="20749" xr:uid="{00000000-0005-0000-0000-00000B510000}"/>
    <cellStyle name="Normal 2 10 3 6 5 4" xfId="20750" xr:uid="{00000000-0005-0000-0000-00000C510000}"/>
    <cellStyle name="Normal 2 10 3 6 5 4 2" xfId="20751" xr:uid="{00000000-0005-0000-0000-00000D510000}"/>
    <cellStyle name="Normal 2 10 3 6 5 5" xfId="20752" xr:uid="{00000000-0005-0000-0000-00000E510000}"/>
    <cellStyle name="Normal 2 10 3 6 6" xfId="20753" xr:uid="{00000000-0005-0000-0000-00000F510000}"/>
    <cellStyle name="Normal 2 10 3 6 6 2" xfId="20754" xr:uid="{00000000-0005-0000-0000-000010510000}"/>
    <cellStyle name="Normal 2 10 3 6 6 2 2" xfId="20755" xr:uid="{00000000-0005-0000-0000-000011510000}"/>
    <cellStyle name="Normal 2 10 3 6 6 2 2 2" xfId="20756" xr:uid="{00000000-0005-0000-0000-000012510000}"/>
    <cellStyle name="Normal 2 10 3 6 6 2 3" xfId="20757" xr:uid="{00000000-0005-0000-0000-000013510000}"/>
    <cellStyle name="Normal 2 10 3 6 6 3" xfId="20758" xr:uid="{00000000-0005-0000-0000-000014510000}"/>
    <cellStyle name="Normal 2 10 3 6 6 3 2" xfId="20759" xr:uid="{00000000-0005-0000-0000-000015510000}"/>
    <cellStyle name="Normal 2 10 3 6 6 4" xfId="20760" xr:uid="{00000000-0005-0000-0000-000016510000}"/>
    <cellStyle name="Normal 2 10 3 6 7" xfId="20761" xr:uid="{00000000-0005-0000-0000-000017510000}"/>
    <cellStyle name="Normal 2 10 3 6 7 2" xfId="20762" xr:uid="{00000000-0005-0000-0000-000018510000}"/>
    <cellStyle name="Normal 2 10 3 6 7 2 2" xfId="20763" xr:uid="{00000000-0005-0000-0000-000019510000}"/>
    <cellStyle name="Normal 2 10 3 6 7 3" xfId="20764" xr:uid="{00000000-0005-0000-0000-00001A510000}"/>
    <cellStyle name="Normal 2 10 3 6 8" xfId="20765" xr:uid="{00000000-0005-0000-0000-00001B510000}"/>
    <cellStyle name="Normal 2 10 3 6 8 2" xfId="20766" xr:uid="{00000000-0005-0000-0000-00001C510000}"/>
    <cellStyle name="Normal 2 10 3 6 8 2 2" xfId="20767" xr:uid="{00000000-0005-0000-0000-00001D510000}"/>
    <cellStyle name="Normal 2 10 3 6 8 3" xfId="20768" xr:uid="{00000000-0005-0000-0000-00001E510000}"/>
    <cellStyle name="Normal 2 10 3 6 9" xfId="20769" xr:uid="{00000000-0005-0000-0000-00001F510000}"/>
    <cellStyle name="Normal 2 10 3 6 9 2" xfId="20770" xr:uid="{00000000-0005-0000-0000-000020510000}"/>
    <cellStyle name="Normal 2 10 3 7" xfId="20771" xr:uid="{00000000-0005-0000-0000-000021510000}"/>
    <cellStyle name="Normal 2 10 3 7 2" xfId="20772" xr:uid="{00000000-0005-0000-0000-000022510000}"/>
    <cellStyle name="Normal 2 10 3 7 2 2" xfId="20773" xr:uid="{00000000-0005-0000-0000-000023510000}"/>
    <cellStyle name="Normal 2 10 3 7 2 2 2" xfId="20774" xr:uid="{00000000-0005-0000-0000-000024510000}"/>
    <cellStyle name="Normal 2 10 3 7 2 2 2 2" xfId="20775" xr:uid="{00000000-0005-0000-0000-000025510000}"/>
    <cellStyle name="Normal 2 10 3 7 2 2 2 2 2" xfId="20776" xr:uid="{00000000-0005-0000-0000-000026510000}"/>
    <cellStyle name="Normal 2 10 3 7 2 2 2 3" xfId="20777" xr:uid="{00000000-0005-0000-0000-000027510000}"/>
    <cellStyle name="Normal 2 10 3 7 2 2 3" xfId="20778" xr:uid="{00000000-0005-0000-0000-000028510000}"/>
    <cellStyle name="Normal 2 10 3 7 2 2 3 2" xfId="20779" xr:uid="{00000000-0005-0000-0000-000029510000}"/>
    <cellStyle name="Normal 2 10 3 7 2 2 3 2 2" xfId="20780" xr:uid="{00000000-0005-0000-0000-00002A510000}"/>
    <cellStyle name="Normal 2 10 3 7 2 2 3 3" xfId="20781" xr:uid="{00000000-0005-0000-0000-00002B510000}"/>
    <cellStyle name="Normal 2 10 3 7 2 2 4" xfId="20782" xr:uid="{00000000-0005-0000-0000-00002C510000}"/>
    <cellStyle name="Normal 2 10 3 7 2 2 4 2" xfId="20783" xr:uid="{00000000-0005-0000-0000-00002D510000}"/>
    <cellStyle name="Normal 2 10 3 7 2 2 5" xfId="20784" xr:uid="{00000000-0005-0000-0000-00002E510000}"/>
    <cellStyle name="Normal 2 10 3 7 2 3" xfId="20785" xr:uid="{00000000-0005-0000-0000-00002F510000}"/>
    <cellStyle name="Normal 2 10 3 7 2 3 2" xfId="20786" xr:uid="{00000000-0005-0000-0000-000030510000}"/>
    <cellStyle name="Normal 2 10 3 7 2 3 2 2" xfId="20787" xr:uid="{00000000-0005-0000-0000-000031510000}"/>
    <cellStyle name="Normal 2 10 3 7 2 3 3" xfId="20788" xr:uid="{00000000-0005-0000-0000-000032510000}"/>
    <cellStyle name="Normal 2 10 3 7 2 4" xfId="20789" xr:uid="{00000000-0005-0000-0000-000033510000}"/>
    <cellStyle name="Normal 2 10 3 7 2 4 2" xfId="20790" xr:uid="{00000000-0005-0000-0000-000034510000}"/>
    <cellStyle name="Normal 2 10 3 7 2 4 2 2" xfId="20791" xr:uid="{00000000-0005-0000-0000-000035510000}"/>
    <cellStyle name="Normal 2 10 3 7 2 4 3" xfId="20792" xr:uid="{00000000-0005-0000-0000-000036510000}"/>
    <cellStyle name="Normal 2 10 3 7 2 5" xfId="20793" xr:uid="{00000000-0005-0000-0000-000037510000}"/>
    <cellStyle name="Normal 2 10 3 7 2 5 2" xfId="20794" xr:uid="{00000000-0005-0000-0000-000038510000}"/>
    <cellStyle name="Normal 2 10 3 7 2 6" xfId="20795" xr:uid="{00000000-0005-0000-0000-000039510000}"/>
    <cellStyle name="Normal 2 10 3 7 2 6 2" xfId="20796" xr:uid="{00000000-0005-0000-0000-00003A510000}"/>
    <cellStyle name="Normal 2 10 3 7 2 7" xfId="20797" xr:uid="{00000000-0005-0000-0000-00003B510000}"/>
    <cellStyle name="Normal 2 10 3 7 3" xfId="20798" xr:uid="{00000000-0005-0000-0000-00003C510000}"/>
    <cellStyle name="Normal 2 10 3 7 3 2" xfId="20799" xr:uid="{00000000-0005-0000-0000-00003D510000}"/>
    <cellStyle name="Normal 2 10 3 7 3 2 2" xfId="20800" xr:uid="{00000000-0005-0000-0000-00003E510000}"/>
    <cellStyle name="Normal 2 10 3 7 3 2 2 2" xfId="20801" xr:uid="{00000000-0005-0000-0000-00003F510000}"/>
    <cellStyle name="Normal 2 10 3 7 3 2 3" xfId="20802" xr:uid="{00000000-0005-0000-0000-000040510000}"/>
    <cellStyle name="Normal 2 10 3 7 3 3" xfId="20803" xr:uid="{00000000-0005-0000-0000-000041510000}"/>
    <cellStyle name="Normal 2 10 3 7 3 3 2" xfId="20804" xr:uid="{00000000-0005-0000-0000-000042510000}"/>
    <cellStyle name="Normal 2 10 3 7 3 3 2 2" xfId="20805" xr:uid="{00000000-0005-0000-0000-000043510000}"/>
    <cellStyle name="Normal 2 10 3 7 3 3 3" xfId="20806" xr:uid="{00000000-0005-0000-0000-000044510000}"/>
    <cellStyle name="Normal 2 10 3 7 3 4" xfId="20807" xr:uid="{00000000-0005-0000-0000-000045510000}"/>
    <cellStyle name="Normal 2 10 3 7 3 4 2" xfId="20808" xr:uid="{00000000-0005-0000-0000-000046510000}"/>
    <cellStyle name="Normal 2 10 3 7 3 5" xfId="20809" xr:uid="{00000000-0005-0000-0000-000047510000}"/>
    <cellStyle name="Normal 2 10 3 7 4" xfId="20810" xr:uid="{00000000-0005-0000-0000-000048510000}"/>
    <cellStyle name="Normal 2 10 3 7 4 2" xfId="20811" xr:uid="{00000000-0005-0000-0000-000049510000}"/>
    <cellStyle name="Normal 2 10 3 7 4 2 2" xfId="20812" xr:uid="{00000000-0005-0000-0000-00004A510000}"/>
    <cellStyle name="Normal 2 10 3 7 4 3" xfId="20813" xr:uid="{00000000-0005-0000-0000-00004B510000}"/>
    <cellStyle name="Normal 2 10 3 7 5" xfId="20814" xr:uid="{00000000-0005-0000-0000-00004C510000}"/>
    <cellStyle name="Normal 2 10 3 7 5 2" xfId="20815" xr:uid="{00000000-0005-0000-0000-00004D510000}"/>
    <cellStyle name="Normal 2 10 3 7 5 2 2" xfId="20816" xr:uid="{00000000-0005-0000-0000-00004E510000}"/>
    <cellStyle name="Normal 2 10 3 7 5 3" xfId="20817" xr:uid="{00000000-0005-0000-0000-00004F510000}"/>
    <cellStyle name="Normal 2 10 3 7 6" xfId="20818" xr:uid="{00000000-0005-0000-0000-000050510000}"/>
    <cellStyle name="Normal 2 10 3 7 6 2" xfId="20819" xr:uid="{00000000-0005-0000-0000-000051510000}"/>
    <cellStyle name="Normal 2 10 3 7 7" xfId="20820" xr:uid="{00000000-0005-0000-0000-000052510000}"/>
    <cellStyle name="Normal 2 10 3 7 7 2" xfId="20821" xr:uid="{00000000-0005-0000-0000-000053510000}"/>
    <cellStyle name="Normal 2 10 3 7 8" xfId="20822" xr:uid="{00000000-0005-0000-0000-000054510000}"/>
    <cellStyle name="Normal 2 10 3 8" xfId="20823" xr:uid="{00000000-0005-0000-0000-000055510000}"/>
    <cellStyle name="Normal 2 10 3 8 2" xfId="20824" xr:uid="{00000000-0005-0000-0000-000056510000}"/>
    <cellStyle name="Normal 2 10 3 8 2 2" xfId="20825" xr:uid="{00000000-0005-0000-0000-000057510000}"/>
    <cellStyle name="Normal 2 10 3 8 2 2 2" xfId="20826" xr:uid="{00000000-0005-0000-0000-000058510000}"/>
    <cellStyle name="Normal 2 10 3 8 2 2 2 2" xfId="20827" xr:uid="{00000000-0005-0000-0000-000059510000}"/>
    <cellStyle name="Normal 2 10 3 8 2 2 3" xfId="20828" xr:uid="{00000000-0005-0000-0000-00005A510000}"/>
    <cellStyle name="Normal 2 10 3 8 2 3" xfId="20829" xr:uid="{00000000-0005-0000-0000-00005B510000}"/>
    <cellStyle name="Normal 2 10 3 8 2 3 2" xfId="20830" xr:uid="{00000000-0005-0000-0000-00005C510000}"/>
    <cellStyle name="Normal 2 10 3 8 2 3 2 2" xfId="20831" xr:uid="{00000000-0005-0000-0000-00005D510000}"/>
    <cellStyle name="Normal 2 10 3 8 2 3 3" xfId="20832" xr:uid="{00000000-0005-0000-0000-00005E510000}"/>
    <cellStyle name="Normal 2 10 3 8 2 4" xfId="20833" xr:uid="{00000000-0005-0000-0000-00005F510000}"/>
    <cellStyle name="Normal 2 10 3 8 2 4 2" xfId="20834" xr:uid="{00000000-0005-0000-0000-000060510000}"/>
    <cellStyle name="Normal 2 10 3 8 2 5" xfId="20835" xr:uid="{00000000-0005-0000-0000-000061510000}"/>
    <cellStyle name="Normal 2 10 3 8 3" xfId="20836" xr:uid="{00000000-0005-0000-0000-000062510000}"/>
    <cellStyle name="Normal 2 10 3 8 3 2" xfId="20837" xr:uid="{00000000-0005-0000-0000-000063510000}"/>
    <cellStyle name="Normal 2 10 3 8 3 2 2" xfId="20838" xr:uid="{00000000-0005-0000-0000-000064510000}"/>
    <cellStyle name="Normal 2 10 3 8 3 3" xfId="20839" xr:uid="{00000000-0005-0000-0000-000065510000}"/>
    <cellStyle name="Normal 2 10 3 8 4" xfId="20840" xr:uid="{00000000-0005-0000-0000-000066510000}"/>
    <cellStyle name="Normal 2 10 3 8 4 2" xfId="20841" xr:uid="{00000000-0005-0000-0000-000067510000}"/>
    <cellStyle name="Normal 2 10 3 8 4 2 2" xfId="20842" xr:uid="{00000000-0005-0000-0000-000068510000}"/>
    <cellStyle name="Normal 2 10 3 8 4 3" xfId="20843" xr:uid="{00000000-0005-0000-0000-000069510000}"/>
    <cellStyle name="Normal 2 10 3 8 5" xfId="20844" xr:uid="{00000000-0005-0000-0000-00006A510000}"/>
    <cellStyle name="Normal 2 10 3 8 5 2" xfId="20845" xr:uid="{00000000-0005-0000-0000-00006B510000}"/>
    <cellStyle name="Normal 2 10 3 8 6" xfId="20846" xr:uid="{00000000-0005-0000-0000-00006C510000}"/>
    <cellStyle name="Normal 2 10 3 8 6 2" xfId="20847" xr:uid="{00000000-0005-0000-0000-00006D510000}"/>
    <cellStyle name="Normal 2 10 3 8 7" xfId="20848" xr:uid="{00000000-0005-0000-0000-00006E510000}"/>
    <cellStyle name="Normal 2 10 3 9" xfId="20849" xr:uid="{00000000-0005-0000-0000-00006F510000}"/>
    <cellStyle name="Normal 2 10 3 9 2" xfId="20850" xr:uid="{00000000-0005-0000-0000-000070510000}"/>
    <cellStyle name="Normal 2 10 3 9 2 2" xfId="20851" xr:uid="{00000000-0005-0000-0000-000071510000}"/>
    <cellStyle name="Normal 2 10 3 9 2 2 2" xfId="20852" xr:uid="{00000000-0005-0000-0000-000072510000}"/>
    <cellStyle name="Normal 2 10 3 9 2 2 2 2" xfId="20853" xr:uid="{00000000-0005-0000-0000-000073510000}"/>
    <cellStyle name="Normal 2 10 3 9 2 2 3" xfId="20854" xr:uid="{00000000-0005-0000-0000-000074510000}"/>
    <cellStyle name="Normal 2 10 3 9 2 3" xfId="20855" xr:uid="{00000000-0005-0000-0000-000075510000}"/>
    <cellStyle name="Normal 2 10 3 9 2 3 2" xfId="20856" xr:uid="{00000000-0005-0000-0000-000076510000}"/>
    <cellStyle name="Normal 2 10 3 9 2 3 2 2" xfId="20857" xr:uid="{00000000-0005-0000-0000-000077510000}"/>
    <cellStyle name="Normal 2 10 3 9 2 3 3" xfId="20858" xr:uid="{00000000-0005-0000-0000-000078510000}"/>
    <cellStyle name="Normal 2 10 3 9 2 4" xfId="20859" xr:uid="{00000000-0005-0000-0000-000079510000}"/>
    <cellStyle name="Normal 2 10 3 9 2 4 2" xfId="20860" xr:uid="{00000000-0005-0000-0000-00007A510000}"/>
    <cellStyle name="Normal 2 10 3 9 2 5" xfId="20861" xr:uid="{00000000-0005-0000-0000-00007B510000}"/>
    <cellStyle name="Normal 2 10 3 9 3" xfId="20862" xr:uid="{00000000-0005-0000-0000-00007C510000}"/>
    <cellStyle name="Normal 2 10 3 9 3 2" xfId="20863" xr:uid="{00000000-0005-0000-0000-00007D510000}"/>
    <cellStyle name="Normal 2 10 3 9 3 2 2" xfId="20864" xr:uid="{00000000-0005-0000-0000-00007E510000}"/>
    <cellStyle name="Normal 2 10 3 9 3 3" xfId="20865" xr:uid="{00000000-0005-0000-0000-00007F510000}"/>
    <cellStyle name="Normal 2 10 3 9 4" xfId="20866" xr:uid="{00000000-0005-0000-0000-000080510000}"/>
    <cellStyle name="Normal 2 10 3 9 4 2" xfId="20867" xr:uid="{00000000-0005-0000-0000-000081510000}"/>
    <cellStyle name="Normal 2 10 3 9 4 2 2" xfId="20868" xr:uid="{00000000-0005-0000-0000-000082510000}"/>
    <cellStyle name="Normal 2 10 3 9 4 3" xfId="20869" xr:uid="{00000000-0005-0000-0000-000083510000}"/>
    <cellStyle name="Normal 2 10 3 9 5" xfId="20870" xr:uid="{00000000-0005-0000-0000-000084510000}"/>
    <cellStyle name="Normal 2 10 3 9 5 2" xfId="20871" xr:uid="{00000000-0005-0000-0000-000085510000}"/>
    <cellStyle name="Normal 2 10 3 9 6" xfId="20872" xr:uid="{00000000-0005-0000-0000-000086510000}"/>
    <cellStyle name="Normal 2 10 3 9 6 2" xfId="20873" xr:uid="{00000000-0005-0000-0000-000087510000}"/>
    <cellStyle name="Normal 2 10 3 9 7" xfId="20874" xr:uid="{00000000-0005-0000-0000-000088510000}"/>
    <cellStyle name="Normal 2 10 4" xfId="20875" xr:uid="{00000000-0005-0000-0000-000089510000}"/>
    <cellStyle name="Normal 2 10 5" xfId="20876" xr:uid="{00000000-0005-0000-0000-00008A510000}"/>
    <cellStyle name="Normal 2 10 5 2" xfId="20877" xr:uid="{00000000-0005-0000-0000-00008B510000}"/>
    <cellStyle name="Normal 2 10 5 2 2" xfId="20878" xr:uid="{00000000-0005-0000-0000-00008C510000}"/>
    <cellStyle name="Normal 2 10 5 2 2 2" xfId="20879" xr:uid="{00000000-0005-0000-0000-00008D510000}"/>
    <cellStyle name="Normal 2 10 5 2 3" xfId="20880" xr:uid="{00000000-0005-0000-0000-00008E510000}"/>
    <cellStyle name="Normal 2 10 5 3" xfId="20881" xr:uid="{00000000-0005-0000-0000-00008F510000}"/>
    <cellStyle name="Normal 2 10 5 3 2" xfId="20882" xr:uid="{00000000-0005-0000-0000-000090510000}"/>
    <cellStyle name="Normal 2 10 5 4" xfId="20883" xr:uid="{00000000-0005-0000-0000-000091510000}"/>
    <cellStyle name="Normal 2 100" xfId="20884" xr:uid="{00000000-0005-0000-0000-000092510000}"/>
    <cellStyle name="Normal 2 100 2" xfId="20885" xr:uid="{00000000-0005-0000-0000-000093510000}"/>
    <cellStyle name="Normal 2 101" xfId="20886" xr:uid="{00000000-0005-0000-0000-000094510000}"/>
    <cellStyle name="Normal 2 101 2" xfId="20887" xr:uid="{00000000-0005-0000-0000-000095510000}"/>
    <cellStyle name="Normal 2 102" xfId="20888" xr:uid="{00000000-0005-0000-0000-000096510000}"/>
    <cellStyle name="Normal 2 102 2" xfId="20889" xr:uid="{00000000-0005-0000-0000-000097510000}"/>
    <cellStyle name="Normal 2 103" xfId="20890" xr:uid="{00000000-0005-0000-0000-000098510000}"/>
    <cellStyle name="Normal 2 103 2" xfId="20891" xr:uid="{00000000-0005-0000-0000-000099510000}"/>
    <cellStyle name="Normal 2 104" xfId="20892" xr:uid="{00000000-0005-0000-0000-00009A510000}"/>
    <cellStyle name="Normal 2 104 2" xfId="20893" xr:uid="{00000000-0005-0000-0000-00009B510000}"/>
    <cellStyle name="Normal 2 105" xfId="20894" xr:uid="{00000000-0005-0000-0000-00009C510000}"/>
    <cellStyle name="Normal 2 105 2" xfId="20895" xr:uid="{00000000-0005-0000-0000-00009D510000}"/>
    <cellStyle name="Normal 2 106" xfId="20896" xr:uid="{00000000-0005-0000-0000-00009E510000}"/>
    <cellStyle name="Normal 2 106 2" xfId="20897" xr:uid="{00000000-0005-0000-0000-00009F510000}"/>
    <cellStyle name="Normal 2 107" xfId="20898" xr:uid="{00000000-0005-0000-0000-0000A0510000}"/>
    <cellStyle name="Normal 2 107 2" xfId="20899" xr:uid="{00000000-0005-0000-0000-0000A1510000}"/>
    <cellStyle name="Normal 2 108" xfId="20900" xr:uid="{00000000-0005-0000-0000-0000A2510000}"/>
    <cellStyle name="Normal 2 108 2" xfId="20901" xr:uid="{00000000-0005-0000-0000-0000A3510000}"/>
    <cellStyle name="Normal 2 109" xfId="20902" xr:uid="{00000000-0005-0000-0000-0000A4510000}"/>
    <cellStyle name="Normal 2 109 2" xfId="20903" xr:uid="{00000000-0005-0000-0000-0000A5510000}"/>
    <cellStyle name="Normal 2 11" xfId="20904" xr:uid="{00000000-0005-0000-0000-0000A6510000}"/>
    <cellStyle name="Normal 2 11 2" xfId="20905" xr:uid="{00000000-0005-0000-0000-0000A7510000}"/>
    <cellStyle name="Normal 2 110" xfId="20906" xr:uid="{00000000-0005-0000-0000-0000A8510000}"/>
    <cellStyle name="Normal 2 110 2" xfId="20907" xr:uid="{00000000-0005-0000-0000-0000A9510000}"/>
    <cellStyle name="Normal 2 111" xfId="20908" xr:uid="{00000000-0005-0000-0000-0000AA510000}"/>
    <cellStyle name="Normal 2 111 2" xfId="20909" xr:uid="{00000000-0005-0000-0000-0000AB510000}"/>
    <cellStyle name="Normal 2 112" xfId="20910" xr:uid="{00000000-0005-0000-0000-0000AC510000}"/>
    <cellStyle name="Normal 2 112 2" xfId="20911" xr:uid="{00000000-0005-0000-0000-0000AD510000}"/>
    <cellStyle name="Normal 2 113" xfId="20912" xr:uid="{00000000-0005-0000-0000-0000AE510000}"/>
    <cellStyle name="Normal 2 113 2" xfId="20913" xr:uid="{00000000-0005-0000-0000-0000AF510000}"/>
    <cellStyle name="Normal 2 114" xfId="20914" xr:uid="{00000000-0005-0000-0000-0000B0510000}"/>
    <cellStyle name="Normal 2 114 2" xfId="20915" xr:uid="{00000000-0005-0000-0000-0000B1510000}"/>
    <cellStyle name="Normal 2 115" xfId="20916" xr:uid="{00000000-0005-0000-0000-0000B2510000}"/>
    <cellStyle name="Normal 2 115 10" xfId="20917" xr:uid="{00000000-0005-0000-0000-0000B3510000}"/>
    <cellStyle name="Normal 2 115 10 2" xfId="20918" xr:uid="{00000000-0005-0000-0000-0000B4510000}"/>
    <cellStyle name="Normal 2 115 10 2 2" xfId="20919" xr:uid="{00000000-0005-0000-0000-0000B5510000}"/>
    <cellStyle name="Normal 2 115 10 2 2 2" xfId="20920" xr:uid="{00000000-0005-0000-0000-0000B6510000}"/>
    <cellStyle name="Normal 2 115 10 2 3" xfId="20921" xr:uid="{00000000-0005-0000-0000-0000B7510000}"/>
    <cellStyle name="Normal 2 115 10 3" xfId="20922" xr:uid="{00000000-0005-0000-0000-0000B8510000}"/>
    <cellStyle name="Normal 2 115 10 3 2" xfId="20923" xr:uid="{00000000-0005-0000-0000-0000B9510000}"/>
    <cellStyle name="Normal 2 115 10 3 2 2" xfId="20924" xr:uid="{00000000-0005-0000-0000-0000BA510000}"/>
    <cellStyle name="Normal 2 115 10 3 3" xfId="20925" xr:uid="{00000000-0005-0000-0000-0000BB510000}"/>
    <cellStyle name="Normal 2 115 10 4" xfId="20926" xr:uid="{00000000-0005-0000-0000-0000BC510000}"/>
    <cellStyle name="Normal 2 115 10 4 2" xfId="20927" xr:uid="{00000000-0005-0000-0000-0000BD510000}"/>
    <cellStyle name="Normal 2 115 10 5" xfId="20928" xr:uid="{00000000-0005-0000-0000-0000BE510000}"/>
    <cellStyle name="Normal 2 115 11" xfId="20929" xr:uid="{00000000-0005-0000-0000-0000BF510000}"/>
    <cellStyle name="Normal 2 115 11 2" xfId="20930" xr:uid="{00000000-0005-0000-0000-0000C0510000}"/>
    <cellStyle name="Normal 2 115 11 2 2" xfId="20931" xr:uid="{00000000-0005-0000-0000-0000C1510000}"/>
    <cellStyle name="Normal 2 115 11 2 2 2" xfId="20932" xr:uid="{00000000-0005-0000-0000-0000C2510000}"/>
    <cellStyle name="Normal 2 115 11 2 3" xfId="20933" xr:uid="{00000000-0005-0000-0000-0000C3510000}"/>
    <cellStyle name="Normal 2 115 11 3" xfId="20934" xr:uid="{00000000-0005-0000-0000-0000C4510000}"/>
    <cellStyle name="Normal 2 115 11 3 2" xfId="20935" xr:uid="{00000000-0005-0000-0000-0000C5510000}"/>
    <cellStyle name="Normal 2 115 11 4" xfId="20936" xr:uid="{00000000-0005-0000-0000-0000C6510000}"/>
    <cellStyle name="Normal 2 115 12" xfId="20937" xr:uid="{00000000-0005-0000-0000-0000C7510000}"/>
    <cellStyle name="Normal 2 115 12 2" xfId="20938" xr:uid="{00000000-0005-0000-0000-0000C8510000}"/>
    <cellStyle name="Normal 2 115 12 2 2" xfId="20939" xr:uid="{00000000-0005-0000-0000-0000C9510000}"/>
    <cellStyle name="Normal 2 115 12 2 2 2" xfId="20940" xr:uid="{00000000-0005-0000-0000-0000CA510000}"/>
    <cellStyle name="Normal 2 115 12 2 3" xfId="20941" xr:uid="{00000000-0005-0000-0000-0000CB510000}"/>
    <cellStyle name="Normal 2 115 12 3" xfId="20942" xr:uid="{00000000-0005-0000-0000-0000CC510000}"/>
    <cellStyle name="Normal 2 115 12 3 2" xfId="20943" xr:uid="{00000000-0005-0000-0000-0000CD510000}"/>
    <cellStyle name="Normal 2 115 12 4" xfId="20944" xr:uid="{00000000-0005-0000-0000-0000CE510000}"/>
    <cellStyle name="Normal 2 115 13" xfId="20945" xr:uid="{00000000-0005-0000-0000-0000CF510000}"/>
    <cellStyle name="Normal 2 115 13 2" xfId="20946" xr:uid="{00000000-0005-0000-0000-0000D0510000}"/>
    <cellStyle name="Normal 2 115 13 2 2" xfId="20947" xr:uid="{00000000-0005-0000-0000-0000D1510000}"/>
    <cellStyle name="Normal 2 115 13 3" xfId="20948" xr:uid="{00000000-0005-0000-0000-0000D2510000}"/>
    <cellStyle name="Normal 2 115 14" xfId="20949" xr:uid="{00000000-0005-0000-0000-0000D3510000}"/>
    <cellStyle name="Normal 2 115 14 2" xfId="20950" xr:uid="{00000000-0005-0000-0000-0000D4510000}"/>
    <cellStyle name="Normal 2 115 15" xfId="20951" xr:uid="{00000000-0005-0000-0000-0000D5510000}"/>
    <cellStyle name="Normal 2 115 15 2" xfId="20952" xr:uid="{00000000-0005-0000-0000-0000D6510000}"/>
    <cellStyle name="Normal 2 115 16" xfId="20953" xr:uid="{00000000-0005-0000-0000-0000D7510000}"/>
    <cellStyle name="Normal 2 115 2" xfId="20954" xr:uid="{00000000-0005-0000-0000-0000D8510000}"/>
    <cellStyle name="Normal 2 115 2 10" xfId="20955" xr:uid="{00000000-0005-0000-0000-0000D9510000}"/>
    <cellStyle name="Normal 2 115 2 10 2" xfId="20956" xr:uid="{00000000-0005-0000-0000-0000DA510000}"/>
    <cellStyle name="Normal 2 115 2 10 2 2" xfId="20957" xr:uid="{00000000-0005-0000-0000-0000DB510000}"/>
    <cellStyle name="Normal 2 115 2 10 2 2 2" xfId="20958" xr:uid="{00000000-0005-0000-0000-0000DC510000}"/>
    <cellStyle name="Normal 2 115 2 10 2 3" xfId="20959" xr:uid="{00000000-0005-0000-0000-0000DD510000}"/>
    <cellStyle name="Normal 2 115 2 10 3" xfId="20960" xr:uid="{00000000-0005-0000-0000-0000DE510000}"/>
    <cellStyle name="Normal 2 115 2 10 3 2" xfId="20961" xr:uid="{00000000-0005-0000-0000-0000DF510000}"/>
    <cellStyle name="Normal 2 115 2 10 4" xfId="20962" xr:uid="{00000000-0005-0000-0000-0000E0510000}"/>
    <cellStyle name="Normal 2 115 2 11" xfId="20963" xr:uid="{00000000-0005-0000-0000-0000E1510000}"/>
    <cellStyle name="Normal 2 115 2 11 2" xfId="20964" xr:uid="{00000000-0005-0000-0000-0000E2510000}"/>
    <cellStyle name="Normal 2 115 2 11 2 2" xfId="20965" xr:uid="{00000000-0005-0000-0000-0000E3510000}"/>
    <cellStyle name="Normal 2 115 2 11 2 2 2" xfId="20966" xr:uid="{00000000-0005-0000-0000-0000E4510000}"/>
    <cellStyle name="Normal 2 115 2 11 2 3" xfId="20967" xr:uid="{00000000-0005-0000-0000-0000E5510000}"/>
    <cellStyle name="Normal 2 115 2 11 3" xfId="20968" xr:uid="{00000000-0005-0000-0000-0000E6510000}"/>
    <cellStyle name="Normal 2 115 2 11 3 2" xfId="20969" xr:uid="{00000000-0005-0000-0000-0000E7510000}"/>
    <cellStyle name="Normal 2 115 2 11 4" xfId="20970" xr:uid="{00000000-0005-0000-0000-0000E8510000}"/>
    <cellStyle name="Normal 2 115 2 12" xfId="20971" xr:uid="{00000000-0005-0000-0000-0000E9510000}"/>
    <cellStyle name="Normal 2 115 2 12 2" xfId="20972" xr:uid="{00000000-0005-0000-0000-0000EA510000}"/>
    <cellStyle name="Normal 2 115 2 12 2 2" xfId="20973" xr:uid="{00000000-0005-0000-0000-0000EB510000}"/>
    <cellStyle name="Normal 2 115 2 12 3" xfId="20974" xr:uid="{00000000-0005-0000-0000-0000EC510000}"/>
    <cellStyle name="Normal 2 115 2 13" xfId="20975" xr:uid="{00000000-0005-0000-0000-0000ED510000}"/>
    <cellStyle name="Normal 2 115 2 13 2" xfId="20976" xr:uid="{00000000-0005-0000-0000-0000EE510000}"/>
    <cellStyle name="Normal 2 115 2 14" xfId="20977" xr:uid="{00000000-0005-0000-0000-0000EF510000}"/>
    <cellStyle name="Normal 2 115 2 14 2" xfId="20978" xr:uid="{00000000-0005-0000-0000-0000F0510000}"/>
    <cellStyle name="Normal 2 115 2 15" xfId="20979" xr:uid="{00000000-0005-0000-0000-0000F1510000}"/>
    <cellStyle name="Normal 2 115 2 2" xfId="20980" xr:uid="{00000000-0005-0000-0000-0000F2510000}"/>
    <cellStyle name="Normal 2 115 2 2 10" xfId="20981" xr:uid="{00000000-0005-0000-0000-0000F3510000}"/>
    <cellStyle name="Normal 2 115 2 2 10 2" xfId="20982" xr:uid="{00000000-0005-0000-0000-0000F4510000}"/>
    <cellStyle name="Normal 2 115 2 2 11" xfId="20983" xr:uid="{00000000-0005-0000-0000-0000F5510000}"/>
    <cellStyle name="Normal 2 115 2 2 11 2" xfId="20984" xr:uid="{00000000-0005-0000-0000-0000F6510000}"/>
    <cellStyle name="Normal 2 115 2 2 12" xfId="20985" xr:uid="{00000000-0005-0000-0000-0000F7510000}"/>
    <cellStyle name="Normal 2 115 2 2 2" xfId="20986" xr:uid="{00000000-0005-0000-0000-0000F8510000}"/>
    <cellStyle name="Normal 2 115 2 2 2 10" xfId="20987" xr:uid="{00000000-0005-0000-0000-0000F9510000}"/>
    <cellStyle name="Normal 2 115 2 2 2 10 2" xfId="20988" xr:uid="{00000000-0005-0000-0000-0000FA510000}"/>
    <cellStyle name="Normal 2 115 2 2 2 11" xfId="20989" xr:uid="{00000000-0005-0000-0000-0000FB510000}"/>
    <cellStyle name="Normal 2 115 2 2 2 2" xfId="20990" xr:uid="{00000000-0005-0000-0000-0000FC510000}"/>
    <cellStyle name="Normal 2 115 2 2 2 2 2" xfId="20991" xr:uid="{00000000-0005-0000-0000-0000FD510000}"/>
    <cellStyle name="Normal 2 115 2 2 2 2 2 2" xfId="20992" xr:uid="{00000000-0005-0000-0000-0000FE510000}"/>
    <cellStyle name="Normal 2 115 2 2 2 2 2 2 2" xfId="20993" xr:uid="{00000000-0005-0000-0000-0000FF510000}"/>
    <cellStyle name="Normal 2 115 2 2 2 2 2 2 2 2" xfId="20994" xr:uid="{00000000-0005-0000-0000-000000520000}"/>
    <cellStyle name="Normal 2 115 2 2 2 2 2 2 2 2 2" xfId="20995" xr:uid="{00000000-0005-0000-0000-000001520000}"/>
    <cellStyle name="Normal 2 115 2 2 2 2 2 2 2 3" xfId="20996" xr:uid="{00000000-0005-0000-0000-000002520000}"/>
    <cellStyle name="Normal 2 115 2 2 2 2 2 2 3" xfId="20997" xr:uid="{00000000-0005-0000-0000-000003520000}"/>
    <cellStyle name="Normal 2 115 2 2 2 2 2 2 3 2" xfId="20998" xr:uid="{00000000-0005-0000-0000-000004520000}"/>
    <cellStyle name="Normal 2 115 2 2 2 2 2 2 3 2 2" xfId="20999" xr:uid="{00000000-0005-0000-0000-000005520000}"/>
    <cellStyle name="Normal 2 115 2 2 2 2 2 2 3 3" xfId="21000" xr:uid="{00000000-0005-0000-0000-000006520000}"/>
    <cellStyle name="Normal 2 115 2 2 2 2 2 2 4" xfId="21001" xr:uid="{00000000-0005-0000-0000-000007520000}"/>
    <cellStyle name="Normal 2 115 2 2 2 2 2 2 4 2" xfId="21002" xr:uid="{00000000-0005-0000-0000-000008520000}"/>
    <cellStyle name="Normal 2 115 2 2 2 2 2 2 5" xfId="21003" xr:uid="{00000000-0005-0000-0000-000009520000}"/>
    <cellStyle name="Normal 2 115 2 2 2 2 2 3" xfId="21004" xr:uid="{00000000-0005-0000-0000-00000A520000}"/>
    <cellStyle name="Normal 2 115 2 2 2 2 2 3 2" xfId="21005" xr:uid="{00000000-0005-0000-0000-00000B520000}"/>
    <cellStyle name="Normal 2 115 2 2 2 2 2 3 2 2" xfId="21006" xr:uid="{00000000-0005-0000-0000-00000C520000}"/>
    <cellStyle name="Normal 2 115 2 2 2 2 2 3 3" xfId="21007" xr:uid="{00000000-0005-0000-0000-00000D520000}"/>
    <cellStyle name="Normal 2 115 2 2 2 2 2 4" xfId="21008" xr:uid="{00000000-0005-0000-0000-00000E520000}"/>
    <cellStyle name="Normal 2 115 2 2 2 2 2 4 2" xfId="21009" xr:uid="{00000000-0005-0000-0000-00000F520000}"/>
    <cellStyle name="Normal 2 115 2 2 2 2 2 4 2 2" xfId="21010" xr:uid="{00000000-0005-0000-0000-000010520000}"/>
    <cellStyle name="Normal 2 115 2 2 2 2 2 4 3" xfId="21011" xr:uid="{00000000-0005-0000-0000-000011520000}"/>
    <cellStyle name="Normal 2 115 2 2 2 2 2 5" xfId="21012" xr:uid="{00000000-0005-0000-0000-000012520000}"/>
    <cellStyle name="Normal 2 115 2 2 2 2 2 5 2" xfId="21013" xr:uid="{00000000-0005-0000-0000-000013520000}"/>
    <cellStyle name="Normal 2 115 2 2 2 2 2 6" xfId="21014" xr:uid="{00000000-0005-0000-0000-000014520000}"/>
    <cellStyle name="Normal 2 115 2 2 2 2 2 6 2" xfId="21015" xr:uid="{00000000-0005-0000-0000-000015520000}"/>
    <cellStyle name="Normal 2 115 2 2 2 2 2 7" xfId="21016" xr:uid="{00000000-0005-0000-0000-000016520000}"/>
    <cellStyle name="Normal 2 115 2 2 2 2 3" xfId="21017" xr:uid="{00000000-0005-0000-0000-000017520000}"/>
    <cellStyle name="Normal 2 115 2 2 2 2 3 2" xfId="21018" xr:uid="{00000000-0005-0000-0000-000018520000}"/>
    <cellStyle name="Normal 2 115 2 2 2 2 3 2 2" xfId="21019" xr:uid="{00000000-0005-0000-0000-000019520000}"/>
    <cellStyle name="Normal 2 115 2 2 2 2 3 2 2 2" xfId="21020" xr:uid="{00000000-0005-0000-0000-00001A520000}"/>
    <cellStyle name="Normal 2 115 2 2 2 2 3 2 3" xfId="21021" xr:uid="{00000000-0005-0000-0000-00001B520000}"/>
    <cellStyle name="Normal 2 115 2 2 2 2 3 3" xfId="21022" xr:uid="{00000000-0005-0000-0000-00001C520000}"/>
    <cellStyle name="Normal 2 115 2 2 2 2 3 3 2" xfId="21023" xr:uid="{00000000-0005-0000-0000-00001D520000}"/>
    <cellStyle name="Normal 2 115 2 2 2 2 3 3 2 2" xfId="21024" xr:uid="{00000000-0005-0000-0000-00001E520000}"/>
    <cellStyle name="Normal 2 115 2 2 2 2 3 3 3" xfId="21025" xr:uid="{00000000-0005-0000-0000-00001F520000}"/>
    <cellStyle name="Normal 2 115 2 2 2 2 3 4" xfId="21026" xr:uid="{00000000-0005-0000-0000-000020520000}"/>
    <cellStyle name="Normal 2 115 2 2 2 2 3 4 2" xfId="21027" xr:uid="{00000000-0005-0000-0000-000021520000}"/>
    <cellStyle name="Normal 2 115 2 2 2 2 3 5" xfId="21028" xr:uid="{00000000-0005-0000-0000-000022520000}"/>
    <cellStyle name="Normal 2 115 2 2 2 2 4" xfId="21029" xr:uid="{00000000-0005-0000-0000-000023520000}"/>
    <cellStyle name="Normal 2 115 2 2 2 2 4 2" xfId="21030" xr:uid="{00000000-0005-0000-0000-000024520000}"/>
    <cellStyle name="Normal 2 115 2 2 2 2 4 2 2" xfId="21031" xr:uid="{00000000-0005-0000-0000-000025520000}"/>
    <cellStyle name="Normal 2 115 2 2 2 2 4 3" xfId="21032" xr:uid="{00000000-0005-0000-0000-000026520000}"/>
    <cellStyle name="Normal 2 115 2 2 2 2 5" xfId="21033" xr:uid="{00000000-0005-0000-0000-000027520000}"/>
    <cellStyle name="Normal 2 115 2 2 2 2 5 2" xfId="21034" xr:uid="{00000000-0005-0000-0000-000028520000}"/>
    <cellStyle name="Normal 2 115 2 2 2 2 5 2 2" xfId="21035" xr:uid="{00000000-0005-0000-0000-000029520000}"/>
    <cellStyle name="Normal 2 115 2 2 2 2 5 3" xfId="21036" xr:uid="{00000000-0005-0000-0000-00002A520000}"/>
    <cellStyle name="Normal 2 115 2 2 2 2 6" xfId="21037" xr:uid="{00000000-0005-0000-0000-00002B520000}"/>
    <cellStyle name="Normal 2 115 2 2 2 2 6 2" xfId="21038" xr:uid="{00000000-0005-0000-0000-00002C520000}"/>
    <cellStyle name="Normal 2 115 2 2 2 2 7" xfId="21039" xr:uid="{00000000-0005-0000-0000-00002D520000}"/>
    <cellStyle name="Normal 2 115 2 2 2 2 7 2" xfId="21040" xr:uid="{00000000-0005-0000-0000-00002E520000}"/>
    <cellStyle name="Normal 2 115 2 2 2 2 8" xfId="21041" xr:uid="{00000000-0005-0000-0000-00002F520000}"/>
    <cellStyle name="Normal 2 115 2 2 2 3" xfId="21042" xr:uid="{00000000-0005-0000-0000-000030520000}"/>
    <cellStyle name="Normal 2 115 2 2 2 3 2" xfId="21043" xr:uid="{00000000-0005-0000-0000-000031520000}"/>
    <cellStyle name="Normal 2 115 2 2 2 3 2 2" xfId="21044" xr:uid="{00000000-0005-0000-0000-000032520000}"/>
    <cellStyle name="Normal 2 115 2 2 2 3 2 2 2" xfId="21045" xr:uid="{00000000-0005-0000-0000-000033520000}"/>
    <cellStyle name="Normal 2 115 2 2 2 3 2 2 2 2" xfId="21046" xr:uid="{00000000-0005-0000-0000-000034520000}"/>
    <cellStyle name="Normal 2 115 2 2 2 3 2 2 3" xfId="21047" xr:uid="{00000000-0005-0000-0000-000035520000}"/>
    <cellStyle name="Normal 2 115 2 2 2 3 2 3" xfId="21048" xr:uid="{00000000-0005-0000-0000-000036520000}"/>
    <cellStyle name="Normal 2 115 2 2 2 3 2 3 2" xfId="21049" xr:uid="{00000000-0005-0000-0000-000037520000}"/>
    <cellStyle name="Normal 2 115 2 2 2 3 2 3 2 2" xfId="21050" xr:uid="{00000000-0005-0000-0000-000038520000}"/>
    <cellStyle name="Normal 2 115 2 2 2 3 2 3 3" xfId="21051" xr:uid="{00000000-0005-0000-0000-000039520000}"/>
    <cellStyle name="Normal 2 115 2 2 2 3 2 4" xfId="21052" xr:uid="{00000000-0005-0000-0000-00003A520000}"/>
    <cellStyle name="Normal 2 115 2 2 2 3 2 4 2" xfId="21053" xr:uid="{00000000-0005-0000-0000-00003B520000}"/>
    <cellStyle name="Normal 2 115 2 2 2 3 2 5" xfId="21054" xr:uid="{00000000-0005-0000-0000-00003C520000}"/>
    <cellStyle name="Normal 2 115 2 2 2 3 3" xfId="21055" xr:uid="{00000000-0005-0000-0000-00003D520000}"/>
    <cellStyle name="Normal 2 115 2 2 2 3 3 2" xfId="21056" xr:uid="{00000000-0005-0000-0000-00003E520000}"/>
    <cellStyle name="Normal 2 115 2 2 2 3 3 2 2" xfId="21057" xr:uid="{00000000-0005-0000-0000-00003F520000}"/>
    <cellStyle name="Normal 2 115 2 2 2 3 3 3" xfId="21058" xr:uid="{00000000-0005-0000-0000-000040520000}"/>
    <cellStyle name="Normal 2 115 2 2 2 3 4" xfId="21059" xr:uid="{00000000-0005-0000-0000-000041520000}"/>
    <cellStyle name="Normal 2 115 2 2 2 3 4 2" xfId="21060" xr:uid="{00000000-0005-0000-0000-000042520000}"/>
    <cellStyle name="Normal 2 115 2 2 2 3 4 2 2" xfId="21061" xr:uid="{00000000-0005-0000-0000-000043520000}"/>
    <cellStyle name="Normal 2 115 2 2 2 3 4 3" xfId="21062" xr:uid="{00000000-0005-0000-0000-000044520000}"/>
    <cellStyle name="Normal 2 115 2 2 2 3 5" xfId="21063" xr:uid="{00000000-0005-0000-0000-000045520000}"/>
    <cellStyle name="Normal 2 115 2 2 2 3 5 2" xfId="21064" xr:uid="{00000000-0005-0000-0000-000046520000}"/>
    <cellStyle name="Normal 2 115 2 2 2 3 6" xfId="21065" xr:uid="{00000000-0005-0000-0000-000047520000}"/>
    <cellStyle name="Normal 2 115 2 2 2 3 6 2" xfId="21066" xr:uid="{00000000-0005-0000-0000-000048520000}"/>
    <cellStyle name="Normal 2 115 2 2 2 3 7" xfId="21067" xr:uid="{00000000-0005-0000-0000-000049520000}"/>
    <cellStyle name="Normal 2 115 2 2 2 4" xfId="21068" xr:uid="{00000000-0005-0000-0000-00004A520000}"/>
    <cellStyle name="Normal 2 115 2 2 2 4 2" xfId="21069" xr:uid="{00000000-0005-0000-0000-00004B520000}"/>
    <cellStyle name="Normal 2 115 2 2 2 4 2 2" xfId="21070" xr:uid="{00000000-0005-0000-0000-00004C520000}"/>
    <cellStyle name="Normal 2 115 2 2 2 4 2 2 2" xfId="21071" xr:uid="{00000000-0005-0000-0000-00004D520000}"/>
    <cellStyle name="Normal 2 115 2 2 2 4 2 2 2 2" xfId="21072" xr:uid="{00000000-0005-0000-0000-00004E520000}"/>
    <cellStyle name="Normal 2 115 2 2 2 4 2 2 3" xfId="21073" xr:uid="{00000000-0005-0000-0000-00004F520000}"/>
    <cellStyle name="Normal 2 115 2 2 2 4 2 3" xfId="21074" xr:uid="{00000000-0005-0000-0000-000050520000}"/>
    <cellStyle name="Normal 2 115 2 2 2 4 2 3 2" xfId="21075" xr:uid="{00000000-0005-0000-0000-000051520000}"/>
    <cellStyle name="Normal 2 115 2 2 2 4 2 3 2 2" xfId="21076" xr:uid="{00000000-0005-0000-0000-000052520000}"/>
    <cellStyle name="Normal 2 115 2 2 2 4 2 3 3" xfId="21077" xr:uid="{00000000-0005-0000-0000-000053520000}"/>
    <cellStyle name="Normal 2 115 2 2 2 4 2 4" xfId="21078" xr:uid="{00000000-0005-0000-0000-000054520000}"/>
    <cellStyle name="Normal 2 115 2 2 2 4 2 4 2" xfId="21079" xr:uid="{00000000-0005-0000-0000-000055520000}"/>
    <cellStyle name="Normal 2 115 2 2 2 4 2 5" xfId="21080" xr:uid="{00000000-0005-0000-0000-000056520000}"/>
    <cellStyle name="Normal 2 115 2 2 2 4 3" xfId="21081" xr:uid="{00000000-0005-0000-0000-000057520000}"/>
    <cellStyle name="Normal 2 115 2 2 2 4 3 2" xfId="21082" xr:uid="{00000000-0005-0000-0000-000058520000}"/>
    <cellStyle name="Normal 2 115 2 2 2 4 3 2 2" xfId="21083" xr:uid="{00000000-0005-0000-0000-000059520000}"/>
    <cellStyle name="Normal 2 115 2 2 2 4 3 3" xfId="21084" xr:uid="{00000000-0005-0000-0000-00005A520000}"/>
    <cellStyle name="Normal 2 115 2 2 2 4 4" xfId="21085" xr:uid="{00000000-0005-0000-0000-00005B520000}"/>
    <cellStyle name="Normal 2 115 2 2 2 4 4 2" xfId="21086" xr:uid="{00000000-0005-0000-0000-00005C520000}"/>
    <cellStyle name="Normal 2 115 2 2 2 4 4 2 2" xfId="21087" xr:uid="{00000000-0005-0000-0000-00005D520000}"/>
    <cellStyle name="Normal 2 115 2 2 2 4 4 3" xfId="21088" xr:uid="{00000000-0005-0000-0000-00005E520000}"/>
    <cellStyle name="Normal 2 115 2 2 2 4 5" xfId="21089" xr:uid="{00000000-0005-0000-0000-00005F520000}"/>
    <cellStyle name="Normal 2 115 2 2 2 4 5 2" xfId="21090" xr:uid="{00000000-0005-0000-0000-000060520000}"/>
    <cellStyle name="Normal 2 115 2 2 2 4 6" xfId="21091" xr:uid="{00000000-0005-0000-0000-000061520000}"/>
    <cellStyle name="Normal 2 115 2 2 2 4 6 2" xfId="21092" xr:uid="{00000000-0005-0000-0000-000062520000}"/>
    <cellStyle name="Normal 2 115 2 2 2 4 7" xfId="21093" xr:uid="{00000000-0005-0000-0000-000063520000}"/>
    <cellStyle name="Normal 2 115 2 2 2 5" xfId="21094" xr:uid="{00000000-0005-0000-0000-000064520000}"/>
    <cellStyle name="Normal 2 115 2 2 2 5 2" xfId="21095" xr:uid="{00000000-0005-0000-0000-000065520000}"/>
    <cellStyle name="Normal 2 115 2 2 2 5 2 2" xfId="21096" xr:uid="{00000000-0005-0000-0000-000066520000}"/>
    <cellStyle name="Normal 2 115 2 2 2 5 2 2 2" xfId="21097" xr:uid="{00000000-0005-0000-0000-000067520000}"/>
    <cellStyle name="Normal 2 115 2 2 2 5 2 3" xfId="21098" xr:uid="{00000000-0005-0000-0000-000068520000}"/>
    <cellStyle name="Normal 2 115 2 2 2 5 3" xfId="21099" xr:uid="{00000000-0005-0000-0000-000069520000}"/>
    <cellStyle name="Normal 2 115 2 2 2 5 3 2" xfId="21100" xr:uid="{00000000-0005-0000-0000-00006A520000}"/>
    <cellStyle name="Normal 2 115 2 2 2 5 3 2 2" xfId="21101" xr:uid="{00000000-0005-0000-0000-00006B520000}"/>
    <cellStyle name="Normal 2 115 2 2 2 5 3 3" xfId="21102" xr:uid="{00000000-0005-0000-0000-00006C520000}"/>
    <cellStyle name="Normal 2 115 2 2 2 5 4" xfId="21103" xr:uid="{00000000-0005-0000-0000-00006D520000}"/>
    <cellStyle name="Normal 2 115 2 2 2 5 4 2" xfId="21104" xr:uid="{00000000-0005-0000-0000-00006E520000}"/>
    <cellStyle name="Normal 2 115 2 2 2 5 5" xfId="21105" xr:uid="{00000000-0005-0000-0000-00006F520000}"/>
    <cellStyle name="Normal 2 115 2 2 2 6" xfId="21106" xr:uid="{00000000-0005-0000-0000-000070520000}"/>
    <cellStyle name="Normal 2 115 2 2 2 6 2" xfId="21107" xr:uid="{00000000-0005-0000-0000-000071520000}"/>
    <cellStyle name="Normal 2 115 2 2 2 6 2 2" xfId="21108" xr:uid="{00000000-0005-0000-0000-000072520000}"/>
    <cellStyle name="Normal 2 115 2 2 2 6 2 2 2" xfId="21109" xr:uid="{00000000-0005-0000-0000-000073520000}"/>
    <cellStyle name="Normal 2 115 2 2 2 6 2 3" xfId="21110" xr:uid="{00000000-0005-0000-0000-000074520000}"/>
    <cellStyle name="Normal 2 115 2 2 2 6 3" xfId="21111" xr:uid="{00000000-0005-0000-0000-000075520000}"/>
    <cellStyle name="Normal 2 115 2 2 2 6 3 2" xfId="21112" xr:uid="{00000000-0005-0000-0000-000076520000}"/>
    <cellStyle name="Normal 2 115 2 2 2 6 4" xfId="21113" xr:uid="{00000000-0005-0000-0000-000077520000}"/>
    <cellStyle name="Normal 2 115 2 2 2 7" xfId="21114" xr:uid="{00000000-0005-0000-0000-000078520000}"/>
    <cellStyle name="Normal 2 115 2 2 2 7 2" xfId="21115" xr:uid="{00000000-0005-0000-0000-000079520000}"/>
    <cellStyle name="Normal 2 115 2 2 2 7 2 2" xfId="21116" xr:uid="{00000000-0005-0000-0000-00007A520000}"/>
    <cellStyle name="Normal 2 115 2 2 2 7 3" xfId="21117" xr:uid="{00000000-0005-0000-0000-00007B520000}"/>
    <cellStyle name="Normal 2 115 2 2 2 8" xfId="21118" xr:uid="{00000000-0005-0000-0000-00007C520000}"/>
    <cellStyle name="Normal 2 115 2 2 2 8 2" xfId="21119" xr:uid="{00000000-0005-0000-0000-00007D520000}"/>
    <cellStyle name="Normal 2 115 2 2 2 8 2 2" xfId="21120" xr:uid="{00000000-0005-0000-0000-00007E520000}"/>
    <cellStyle name="Normal 2 115 2 2 2 8 3" xfId="21121" xr:uid="{00000000-0005-0000-0000-00007F520000}"/>
    <cellStyle name="Normal 2 115 2 2 2 9" xfId="21122" xr:uid="{00000000-0005-0000-0000-000080520000}"/>
    <cellStyle name="Normal 2 115 2 2 2 9 2" xfId="21123" xr:uid="{00000000-0005-0000-0000-000081520000}"/>
    <cellStyle name="Normal 2 115 2 2 3" xfId="21124" xr:uid="{00000000-0005-0000-0000-000082520000}"/>
    <cellStyle name="Normal 2 115 2 2 3 2" xfId="21125" xr:uid="{00000000-0005-0000-0000-000083520000}"/>
    <cellStyle name="Normal 2 115 2 2 3 2 2" xfId="21126" xr:uid="{00000000-0005-0000-0000-000084520000}"/>
    <cellStyle name="Normal 2 115 2 2 3 2 2 2" xfId="21127" xr:uid="{00000000-0005-0000-0000-000085520000}"/>
    <cellStyle name="Normal 2 115 2 2 3 2 2 2 2" xfId="21128" xr:uid="{00000000-0005-0000-0000-000086520000}"/>
    <cellStyle name="Normal 2 115 2 2 3 2 2 2 2 2" xfId="21129" xr:uid="{00000000-0005-0000-0000-000087520000}"/>
    <cellStyle name="Normal 2 115 2 2 3 2 2 2 3" xfId="21130" xr:uid="{00000000-0005-0000-0000-000088520000}"/>
    <cellStyle name="Normal 2 115 2 2 3 2 2 3" xfId="21131" xr:uid="{00000000-0005-0000-0000-000089520000}"/>
    <cellStyle name="Normal 2 115 2 2 3 2 2 3 2" xfId="21132" xr:uid="{00000000-0005-0000-0000-00008A520000}"/>
    <cellStyle name="Normal 2 115 2 2 3 2 2 3 2 2" xfId="21133" xr:uid="{00000000-0005-0000-0000-00008B520000}"/>
    <cellStyle name="Normal 2 115 2 2 3 2 2 3 3" xfId="21134" xr:uid="{00000000-0005-0000-0000-00008C520000}"/>
    <cellStyle name="Normal 2 115 2 2 3 2 2 4" xfId="21135" xr:uid="{00000000-0005-0000-0000-00008D520000}"/>
    <cellStyle name="Normal 2 115 2 2 3 2 2 4 2" xfId="21136" xr:uid="{00000000-0005-0000-0000-00008E520000}"/>
    <cellStyle name="Normal 2 115 2 2 3 2 2 5" xfId="21137" xr:uid="{00000000-0005-0000-0000-00008F520000}"/>
    <cellStyle name="Normal 2 115 2 2 3 2 3" xfId="21138" xr:uid="{00000000-0005-0000-0000-000090520000}"/>
    <cellStyle name="Normal 2 115 2 2 3 2 3 2" xfId="21139" xr:uid="{00000000-0005-0000-0000-000091520000}"/>
    <cellStyle name="Normal 2 115 2 2 3 2 3 2 2" xfId="21140" xr:uid="{00000000-0005-0000-0000-000092520000}"/>
    <cellStyle name="Normal 2 115 2 2 3 2 3 3" xfId="21141" xr:uid="{00000000-0005-0000-0000-000093520000}"/>
    <cellStyle name="Normal 2 115 2 2 3 2 4" xfId="21142" xr:uid="{00000000-0005-0000-0000-000094520000}"/>
    <cellStyle name="Normal 2 115 2 2 3 2 4 2" xfId="21143" xr:uid="{00000000-0005-0000-0000-000095520000}"/>
    <cellStyle name="Normal 2 115 2 2 3 2 4 2 2" xfId="21144" xr:uid="{00000000-0005-0000-0000-000096520000}"/>
    <cellStyle name="Normal 2 115 2 2 3 2 4 3" xfId="21145" xr:uid="{00000000-0005-0000-0000-000097520000}"/>
    <cellStyle name="Normal 2 115 2 2 3 2 5" xfId="21146" xr:uid="{00000000-0005-0000-0000-000098520000}"/>
    <cellStyle name="Normal 2 115 2 2 3 2 5 2" xfId="21147" xr:uid="{00000000-0005-0000-0000-000099520000}"/>
    <cellStyle name="Normal 2 115 2 2 3 2 6" xfId="21148" xr:uid="{00000000-0005-0000-0000-00009A520000}"/>
    <cellStyle name="Normal 2 115 2 2 3 2 6 2" xfId="21149" xr:uid="{00000000-0005-0000-0000-00009B520000}"/>
    <cellStyle name="Normal 2 115 2 2 3 2 7" xfId="21150" xr:uid="{00000000-0005-0000-0000-00009C520000}"/>
    <cellStyle name="Normal 2 115 2 2 3 3" xfId="21151" xr:uid="{00000000-0005-0000-0000-00009D520000}"/>
    <cellStyle name="Normal 2 115 2 2 3 3 2" xfId="21152" xr:uid="{00000000-0005-0000-0000-00009E520000}"/>
    <cellStyle name="Normal 2 115 2 2 3 3 2 2" xfId="21153" xr:uid="{00000000-0005-0000-0000-00009F520000}"/>
    <cellStyle name="Normal 2 115 2 2 3 3 2 2 2" xfId="21154" xr:uid="{00000000-0005-0000-0000-0000A0520000}"/>
    <cellStyle name="Normal 2 115 2 2 3 3 2 3" xfId="21155" xr:uid="{00000000-0005-0000-0000-0000A1520000}"/>
    <cellStyle name="Normal 2 115 2 2 3 3 3" xfId="21156" xr:uid="{00000000-0005-0000-0000-0000A2520000}"/>
    <cellStyle name="Normal 2 115 2 2 3 3 3 2" xfId="21157" xr:uid="{00000000-0005-0000-0000-0000A3520000}"/>
    <cellStyle name="Normal 2 115 2 2 3 3 3 2 2" xfId="21158" xr:uid="{00000000-0005-0000-0000-0000A4520000}"/>
    <cellStyle name="Normal 2 115 2 2 3 3 3 3" xfId="21159" xr:uid="{00000000-0005-0000-0000-0000A5520000}"/>
    <cellStyle name="Normal 2 115 2 2 3 3 4" xfId="21160" xr:uid="{00000000-0005-0000-0000-0000A6520000}"/>
    <cellStyle name="Normal 2 115 2 2 3 3 4 2" xfId="21161" xr:uid="{00000000-0005-0000-0000-0000A7520000}"/>
    <cellStyle name="Normal 2 115 2 2 3 3 5" xfId="21162" xr:uid="{00000000-0005-0000-0000-0000A8520000}"/>
    <cellStyle name="Normal 2 115 2 2 3 4" xfId="21163" xr:uid="{00000000-0005-0000-0000-0000A9520000}"/>
    <cellStyle name="Normal 2 115 2 2 3 4 2" xfId="21164" xr:uid="{00000000-0005-0000-0000-0000AA520000}"/>
    <cellStyle name="Normal 2 115 2 2 3 4 2 2" xfId="21165" xr:uid="{00000000-0005-0000-0000-0000AB520000}"/>
    <cellStyle name="Normal 2 115 2 2 3 4 3" xfId="21166" xr:uid="{00000000-0005-0000-0000-0000AC520000}"/>
    <cellStyle name="Normal 2 115 2 2 3 5" xfId="21167" xr:uid="{00000000-0005-0000-0000-0000AD520000}"/>
    <cellStyle name="Normal 2 115 2 2 3 5 2" xfId="21168" xr:uid="{00000000-0005-0000-0000-0000AE520000}"/>
    <cellStyle name="Normal 2 115 2 2 3 5 2 2" xfId="21169" xr:uid="{00000000-0005-0000-0000-0000AF520000}"/>
    <cellStyle name="Normal 2 115 2 2 3 5 3" xfId="21170" xr:uid="{00000000-0005-0000-0000-0000B0520000}"/>
    <cellStyle name="Normal 2 115 2 2 3 6" xfId="21171" xr:uid="{00000000-0005-0000-0000-0000B1520000}"/>
    <cellStyle name="Normal 2 115 2 2 3 6 2" xfId="21172" xr:uid="{00000000-0005-0000-0000-0000B2520000}"/>
    <cellStyle name="Normal 2 115 2 2 3 7" xfId="21173" xr:uid="{00000000-0005-0000-0000-0000B3520000}"/>
    <cellStyle name="Normal 2 115 2 2 3 7 2" xfId="21174" xr:uid="{00000000-0005-0000-0000-0000B4520000}"/>
    <cellStyle name="Normal 2 115 2 2 3 8" xfId="21175" xr:uid="{00000000-0005-0000-0000-0000B5520000}"/>
    <cellStyle name="Normal 2 115 2 2 4" xfId="21176" xr:uid="{00000000-0005-0000-0000-0000B6520000}"/>
    <cellStyle name="Normal 2 115 2 2 4 2" xfId="21177" xr:uid="{00000000-0005-0000-0000-0000B7520000}"/>
    <cellStyle name="Normal 2 115 2 2 4 2 2" xfId="21178" xr:uid="{00000000-0005-0000-0000-0000B8520000}"/>
    <cellStyle name="Normal 2 115 2 2 4 2 2 2" xfId="21179" xr:uid="{00000000-0005-0000-0000-0000B9520000}"/>
    <cellStyle name="Normal 2 115 2 2 4 2 2 2 2" xfId="21180" xr:uid="{00000000-0005-0000-0000-0000BA520000}"/>
    <cellStyle name="Normal 2 115 2 2 4 2 2 3" xfId="21181" xr:uid="{00000000-0005-0000-0000-0000BB520000}"/>
    <cellStyle name="Normal 2 115 2 2 4 2 3" xfId="21182" xr:uid="{00000000-0005-0000-0000-0000BC520000}"/>
    <cellStyle name="Normal 2 115 2 2 4 2 3 2" xfId="21183" xr:uid="{00000000-0005-0000-0000-0000BD520000}"/>
    <cellStyle name="Normal 2 115 2 2 4 2 3 2 2" xfId="21184" xr:uid="{00000000-0005-0000-0000-0000BE520000}"/>
    <cellStyle name="Normal 2 115 2 2 4 2 3 3" xfId="21185" xr:uid="{00000000-0005-0000-0000-0000BF520000}"/>
    <cellStyle name="Normal 2 115 2 2 4 2 4" xfId="21186" xr:uid="{00000000-0005-0000-0000-0000C0520000}"/>
    <cellStyle name="Normal 2 115 2 2 4 2 4 2" xfId="21187" xr:uid="{00000000-0005-0000-0000-0000C1520000}"/>
    <cellStyle name="Normal 2 115 2 2 4 2 5" xfId="21188" xr:uid="{00000000-0005-0000-0000-0000C2520000}"/>
    <cellStyle name="Normal 2 115 2 2 4 3" xfId="21189" xr:uid="{00000000-0005-0000-0000-0000C3520000}"/>
    <cellStyle name="Normal 2 115 2 2 4 3 2" xfId="21190" xr:uid="{00000000-0005-0000-0000-0000C4520000}"/>
    <cellStyle name="Normal 2 115 2 2 4 3 2 2" xfId="21191" xr:uid="{00000000-0005-0000-0000-0000C5520000}"/>
    <cellStyle name="Normal 2 115 2 2 4 3 3" xfId="21192" xr:uid="{00000000-0005-0000-0000-0000C6520000}"/>
    <cellStyle name="Normal 2 115 2 2 4 4" xfId="21193" xr:uid="{00000000-0005-0000-0000-0000C7520000}"/>
    <cellStyle name="Normal 2 115 2 2 4 4 2" xfId="21194" xr:uid="{00000000-0005-0000-0000-0000C8520000}"/>
    <cellStyle name="Normal 2 115 2 2 4 4 2 2" xfId="21195" xr:uid="{00000000-0005-0000-0000-0000C9520000}"/>
    <cellStyle name="Normal 2 115 2 2 4 4 3" xfId="21196" xr:uid="{00000000-0005-0000-0000-0000CA520000}"/>
    <cellStyle name="Normal 2 115 2 2 4 5" xfId="21197" xr:uid="{00000000-0005-0000-0000-0000CB520000}"/>
    <cellStyle name="Normal 2 115 2 2 4 5 2" xfId="21198" xr:uid="{00000000-0005-0000-0000-0000CC520000}"/>
    <cellStyle name="Normal 2 115 2 2 4 6" xfId="21199" xr:uid="{00000000-0005-0000-0000-0000CD520000}"/>
    <cellStyle name="Normal 2 115 2 2 4 6 2" xfId="21200" xr:uid="{00000000-0005-0000-0000-0000CE520000}"/>
    <cellStyle name="Normal 2 115 2 2 4 7" xfId="21201" xr:uid="{00000000-0005-0000-0000-0000CF520000}"/>
    <cellStyle name="Normal 2 115 2 2 5" xfId="21202" xr:uid="{00000000-0005-0000-0000-0000D0520000}"/>
    <cellStyle name="Normal 2 115 2 2 5 2" xfId="21203" xr:uid="{00000000-0005-0000-0000-0000D1520000}"/>
    <cellStyle name="Normal 2 115 2 2 5 2 2" xfId="21204" xr:uid="{00000000-0005-0000-0000-0000D2520000}"/>
    <cellStyle name="Normal 2 115 2 2 5 2 2 2" xfId="21205" xr:uid="{00000000-0005-0000-0000-0000D3520000}"/>
    <cellStyle name="Normal 2 115 2 2 5 2 2 2 2" xfId="21206" xr:uid="{00000000-0005-0000-0000-0000D4520000}"/>
    <cellStyle name="Normal 2 115 2 2 5 2 2 3" xfId="21207" xr:uid="{00000000-0005-0000-0000-0000D5520000}"/>
    <cellStyle name="Normal 2 115 2 2 5 2 3" xfId="21208" xr:uid="{00000000-0005-0000-0000-0000D6520000}"/>
    <cellStyle name="Normal 2 115 2 2 5 2 3 2" xfId="21209" xr:uid="{00000000-0005-0000-0000-0000D7520000}"/>
    <cellStyle name="Normal 2 115 2 2 5 2 3 2 2" xfId="21210" xr:uid="{00000000-0005-0000-0000-0000D8520000}"/>
    <cellStyle name="Normal 2 115 2 2 5 2 3 3" xfId="21211" xr:uid="{00000000-0005-0000-0000-0000D9520000}"/>
    <cellStyle name="Normal 2 115 2 2 5 2 4" xfId="21212" xr:uid="{00000000-0005-0000-0000-0000DA520000}"/>
    <cellStyle name="Normal 2 115 2 2 5 2 4 2" xfId="21213" xr:uid="{00000000-0005-0000-0000-0000DB520000}"/>
    <cellStyle name="Normal 2 115 2 2 5 2 5" xfId="21214" xr:uid="{00000000-0005-0000-0000-0000DC520000}"/>
    <cellStyle name="Normal 2 115 2 2 5 3" xfId="21215" xr:uid="{00000000-0005-0000-0000-0000DD520000}"/>
    <cellStyle name="Normal 2 115 2 2 5 3 2" xfId="21216" xr:uid="{00000000-0005-0000-0000-0000DE520000}"/>
    <cellStyle name="Normal 2 115 2 2 5 3 2 2" xfId="21217" xr:uid="{00000000-0005-0000-0000-0000DF520000}"/>
    <cellStyle name="Normal 2 115 2 2 5 3 3" xfId="21218" xr:uid="{00000000-0005-0000-0000-0000E0520000}"/>
    <cellStyle name="Normal 2 115 2 2 5 4" xfId="21219" xr:uid="{00000000-0005-0000-0000-0000E1520000}"/>
    <cellStyle name="Normal 2 115 2 2 5 4 2" xfId="21220" xr:uid="{00000000-0005-0000-0000-0000E2520000}"/>
    <cellStyle name="Normal 2 115 2 2 5 4 2 2" xfId="21221" xr:uid="{00000000-0005-0000-0000-0000E3520000}"/>
    <cellStyle name="Normal 2 115 2 2 5 4 3" xfId="21222" xr:uid="{00000000-0005-0000-0000-0000E4520000}"/>
    <cellStyle name="Normal 2 115 2 2 5 5" xfId="21223" xr:uid="{00000000-0005-0000-0000-0000E5520000}"/>
    <cellStyle name="Normal 2 115 2 2 5 5 2" xfId="21224" xr:uid="{00000000-0005-0000-0000-0000E6520000}"/>
    <cellStyle name="Normal 2 115 2 2 5 6" xfId="21225" xr:uid="{00000000-0005-0000-0000-0000E7520000}"/>
    <cellStyle name="Normal 2 115 2 2 5 6 2" xfId="21226" xr:uid="{00000000-0005-0000-0000-0000E8520000}"/>
    <cellStyle name="Normal 2 115 2 2 5 7" xfId="21227" xr:uid="{00000000-0005-0000-0000-0000E9520000}"/>
    <cellStyle name="Normal 2 115 2 2 6" xfId="21228" xr:uid="{00000000-0005-0000-0000-0000EA520000}"/>
    <cellStyle name="Normal 2 115 2 2 6 2" xfId="21229" xr:uid="{00000000-0005-0000-0000-0000EB520000}"/>
    <cellStyle name="Normal 2 115 2 2 6 2 2" xfId="21230" xr:uid="{00000000-0005-0000-0000-0000EC520000}"/>
    <cellStyle name="Normal 2 115 2 2 6 2 2 2" xfId="21231" xr:uid="{00000000-0005-0000-0000-0000ED520000}"/>
    <cellStyle name="Normal 2 115 2 2 6 2 3" xfId="21232" xr:uid="{00000000-0005-0000-0000-0000EE520000}"/>
    <cellStyle name="Normal 2 115 2 2 6 3" xfId="21233" xr:uid="{00000000-0005-0000-0000-0000EF520000}"/>
    <cellStyle name="Normal 2 115 2 2 6 3 2" xfId="21234" xr:uid="{00000000-0005-0000-0000-0000F0520000}"/>
    <cellStyle name="Normal 2 115 2 2 6 3 2 2" xfId="21235" xr:uid="{00000000-0005-0000-0000-0000F1520000}"/>
    <cellStyle name="Normal 2 115 2 2 6 3 3" xfId="21236" xr:uid="{00000000-0005-0000-0000-0000F2520000}"/>
    <cellStyle name="Normal 2 115 2 2 6 4" xfId="21237" xr:uid="{00000000-0005-0000-0000-0000F3520000}"/>
    <cellStyle name="Normal 2 115 2 2 6 4 2" xfId="21238" xr:uid="{00000000-0005-0000-0000-0000F4520000}"/>
    <cellStyle name="Normal 2 115 2 2 6 5" xfId="21239" xr:uid="{00000000-0005-0000-0000-0000F5520000}"/>
    <cellStyle name="Normal 2 115 2 2 7" xfId="21240" xr:uid="{00000000-0005-0000-0000-0000F6520000}"/>
    <cellStyle name="Normal 2 115 2 2 7 2" xfId="21241" xr:uid="{00000000-0005-0000-0000-0000F7520000}"/>
    <cellStyle name="Normal 2 115 2 2 7 2 2" xfId="21242" xr:uid="{00000000-0005-0000-0000-0000F8520000}"/>
    <cellStyle name="Normal 2 115 2 2 7 2 2 2" xfId="21243" xr:uid="{00000000-0005-0000-0000-0000F9520000}"/>
    <cellStyle name="Normal 2 115 2 2 7 2 3" xfId="21244" xr:uid="{00000000-0005-0000-0000-0000FA520000}"/>
    <cellStyle name="Normal 2 115 2 2 7 3" xfId="21245" xr:uid="{00000000-0005-0000-0000-0000FB520000}"/>
    <cellStyle name="Normal 2 115 2 2 7 3 2" xfId="21246" xr:uid="{00000000-0005-0000-0000-0000FC520000}"/>
    <cellStyle name="Normal 2 115 2 2 7 4" xfId="21247" xr:uid="{00000000-0005-0000-0000-0000FD520000}"/>
    <cellStyle name="Normal 2 115 2 2 8" xfId="21248" xr:uid="{00000000-0005-0000-0000-0000FE520000}"/>
    <cellStyle name="Normal 2 115 2 2 8 2" xfId="21249" xr:uid="{00000000-0005-0000-0000-0000FF520000}"/>
    <cellStyle name="Normal 2 115 2 2 8 2 2" xfId="21250" xr:uid="{00000000-0005-0000-0000-000000530000}"/>
    <cellStyle name="Normal 2 115 2 2 8 3" xfId="21251" xr:uid="{00000000-0005-0000-0000-000001530000}"/>
    <cellStyle name="Normal 2 115 2 2 9" xfId="21252" xr:uid="{00000000-0005-0000-0000-000002530000}"/>
    <cellStyle name="Normal 2 115 2 2 9 2" xfId="21253" xr:uid="{00000000-0005-0000-0000-000003530000}"/>
    <cellStyle name="Normal 2 115 2 2 9 2 2" xfId="21254" xr:uid="{00000000-0005-0000-0000-000004530000}"/>
    <cellStyle name="Normal 2 115 2 2 9 3" xfId="21255" xr:uid="{00000000-0005-0000-0000-000005530000}"/>
    <cellStyle name="Normal 2 115 2 3" xfId="21256" xr:uid="{00000000-0005-0000-0000-000006530000}"/>
    <cellStyle name="Normal 2 115 2 3 10" xfId="21257" xr:uid="{00000000-0005-0000-0000-000007530000}"/>
    <cellStyle name="Normal 2 115 2 3 10 2" xfId="21258" xr:uid="{00000000-0005-0000-0000-000008530000}"/>
    <cellStyle name="Normal 2 115 2 3 11" xfId="21259" xr:uid="{00000000-0005-0000-0000-000009530000}"/>
    <cellStyle name="Normal 2 115 2 3 2" xfId="21260" xr:uid="{00000000-0005-0000-0000-00000A530000}"/>
    <cellStyle name="Normal 2 115 2 3 2 2" xfId="21261" xr:uid="{00000000-0005-0000-0000-00000B530000}"/>
    <cellStyle name="Normal 2 115 2 3 2 2 2" xfId="21262" xr:uid="{00000000-0005-0000-0000-00000C530000}"/>
    <cellStyle name="Normal 2 115 2 3 2 2 2 2" xfId="21263" xr:uid="{00000000-0005-0000-0000-00000D530000}"/>
    <cellStyle name="Normal 2 115 2 3 2 2 2 2 2" xfId="21264" xr:uid="{00000000-0005-0000-0000-00000E530000}"/>
    <cellStyle name="Normal 2 115 2 3 2 2 2 2 2 2" xfId="21265" xr:uid="{00000000-0005-0000-0000-00000F530000}"/>
    <cellStyle name="Normal 2 115 2 3 2 2 2 2 3" xfId="21266" xr:uid="{00000000-0005-0000-0000-000010530000}"/>
    <cellStyle name="Normal 2 115 2 3 2 2 2 3" xfId="21267" xr:uid="{00000000-0005-0000-0000-000011530000}"/>
    <cellStyle name="Normal 2 115 2 3 2 2 2 3 2" xfId="21268" xr:uid="{00000000-0005-0000-0000-000012530000}"/>
    <cellStyle name="Normal 2 115 2 3 2 2 2 3 2 2" xfId="21269" xr:uid="{00000000-0005-0000-0000-000013530000}"/>
    <cellStyle name="Normal 2 115 2 3 2 2 2 3 3" xfId="21270" xr:uid="{00000000-0005-0000-0000-000014530000}"/>
    <cellStyle name="Normal 2 115 2 3 2 2 2 4" xfId="21271" xr:uid="{00000000-0005-0000-0000-000015530000}"/>
    <cellStyle name="Normal 2 115 2 3 2 2 2 4 2" xfId="21272" xr:uid="{00000000-0005-0000-0000-000016530000}"/>
    <cellStyle name="Normal 2 115 2 3 2 2 2 5" xfId="21273" xr:uid="{00000000-0005-0000-0000-000017530000}"/>
    <cellStyle name="Normal 2 115 2 3 2 2 3" xfId="21274" xr:uid="{00000000-0005-0000-0000-000018530000}"/>
    <cellStyle name="Normal 2 115 2 3 2 2 3 2" xfId="21275" xr:uid="{00000000-0005-0000-0000-000019530000}"/>
    <cellStyle name="Normal 2 115 2 3 2 2 3 2 2" xfId="21276" xr:uid="{00000000-0005-0000-0000-00001A530000}"/>
    <cellStyle name="Normal 2 115 2 3 2 2 3 3" xfId="21277" xr:uid="{00000000-0005-0000-0000-00001B530000}"/>
    <cellStyle name="Normal 2 115 2 3 2 2 4" xfId="21278" xr:uid="{00000000-0005-0000-0000-00001C530000}"/>
    <cellStyle name="Normal 2 115 2 3 2 2 4 2" xfId="21279" xr:uid="{00000000-0005-0000-0000-00001D530000}"/>
    <cellStyle name="Normal 2 115 2 3 2 2 4 2 2" xfId="21280" xr:uid="{00000000-0005-0000-0000-00001E530000}"/>
    <cellStyle name="Normal 2 115 2 3 2 2 4 3" xfId="21281" xr:uid="{00000000-0005-0000-0000-00001F530000}"/>
    <cellStyle name="Normal 2 115 2 3 2 2 5" xfId="21282" xr:uid="{00000000-0005-0000-0000-000020530000}"/>
    <cellStyle name="Normal 2 115 2 3 2 2 5 2" xfId="21283" xr:uid="{00000000-0005-0000-0000-000021530000}"/>
    <cellStyle name="Normal 2 115 2 3 2 2 6" xfId="21284" xr:uid="{00000000-0005-0000-0000-000022530000}"/>
    <cellStyle name="Normal 2 115 2 3 2 2 6 2" xfId="21285" xr:uid="{00000000-0005-0000-0000-000023530000}"/>
    <cellStyle name="Normal 2 115 2 3 2 2 7" xfId="21286" xr:uid="{00000000-0005-0000-0000-000024530000}"/>
    <cellStyle name="Normal 2 115 2 3 2 3" xfId="21287" xr:uid="{00000000-0005-0000-0000-000025530000}"/>
    <cellStyle name="Normal 2 115 2 3 2 3 2" xfId="21288" xr:uid="{00000000-0005-0000-0000-000026530000}"/>
    <cellStyle name="Normal 2 115 2 3 2 3 2 2" xfId="21289" xr:uid="{00000000-0005-0000-0000-000027530000}"/>
    <cellStyle name="Normal 2 115 2 3 2 3 2 2 2" xfId="21290" xr:uid="{00000000-0005-0000-0000-000028530000}"/>
    <cellStyle name="Normal 2 115 2 3 2 3 2 3" xfId="21291" xr:uid="{00000000-0005-0000-0000-000029530000}"/>
    <cellStyle name="Normal 2 115 2 3 2 3 3" xfId="21292" xr:uid="{00000000-0005-0000-0000-00002A530000}"/>
    <cellStyle name="Normal 2 115 2 3 2 3 3 2" xfId="21293" xr:uid="{00000000-0005-0000-0000-00002B530000}"/>
    <cellStyle name="Normal 2 115 2 3 2 3 3 2 2" xfId="21294" xr:uid="{00000000-0005-0000-0000-00002C530000}"/>
    <cellStyle name="Normal 2 115 2 3 2 3 3 3" xfId="21295" xr:uid="{00000000-0005-0000-0000-00002D530000}"/>
    <cellStyle name="Normal 2 115 2 3 2 3 4" xfId="21296" xr:uid="{00000000-0005-0000-0000-00002E530000}"/>
    <cellStyle name="Normal 2 115 2 3 2 3 4 2" xfId="21297" xr:uid="{00000000-0005-0000-0000-00002F530000}"/>
    <cellStyle name="Normal 2 115 2 3 2 3 5" xfId="21298" xr:uid="{00000000-0005-0000-0000-000030530000}"/>
    <cellStyle name="Normal 2 115 2 3 2 4" xfId="21299" xr:uid="{00000000-0005-0000-0000-000031530000}"/>
    <cellStyle name="Normal 2 115 2 3 2 4 2" xfId="21300" xr:uid="{00000000-0005-0000-0000-000032530000}"/>
    <cellStyle name="Normal 2 115 2 3 2 4 2 2" xfId="21301" xr:uid="{00000000-0005-0000-0000-000033530000}"/>
    <cellStyle name="Normal 2 115 2 3 2 4 3" xfId="21302" xr:uid="{00000000-0005-0000-0000-000034530000}"/>
    <cellStyle name="Normal 2 115 2 3 2 5" xfId="21303" xr:uid="{00000000-0005-0000-0000-000035530000}"/>
    <cellStyle name="Normal 2 115 2 3 2 5 2" xfId="21304" xr:uid="{00000000-0005-0000-0000-000036530000}"/>
    <cellStyle name="Normal 2 115 2 3 2 5 2 2" xfId="21305" xr:uid="{00000000-0005-0000-0000-000037530000}"/>
    <cellStyle name="Normal 2 115 2 3 2 5 3" xfId="21306" xr:uid="{00000000-0005-0000-0000-000038530000}"/>
    <cellStyle name="Normal 2 115 2 3 2 6" xfId="21307" xr:uid="{00000000-0005-0000-0000-000039530000}"/>
    <cellStyle name="Normal 2 115 2 3 2 6 2" xfId="21308" xr:uid="{00000000-0005-0000-0000-00003A530000}"/>
    <cellStyle name="Normal 2 115 2 3 2 7" xfId="21309" xr:uid="{00000000-0005-0000-0000-00003B530000}"/>
    <cellStyle name="Normal 2 115 2 3 2 7 2" xfId="21310" xr:uid="{00000000-0005-0000-0000-00003C530000}"/>
    <cellStyle name="Normal 2 115 2 3 2 8" xfId="21311" xr:uid="{00000000-0005-0000-0000-00003D530000}"/>
    <cellStyle name="Normal 2 115 2 3 3" xfId="21312" xr:uid="{00000000-0005-0000-0000-00003E530000}"/>
    <cellStyle name="Normal 2 115 2 3 3 2" xfId="21313" xr:uid="{00000000-0005-0000-0000-00003F530000}"/>
    <cellStyle name="Normal 2 115 2 3 3 2 2" xfId="21314" xr:uid="{00000000-0005-0000-0000-000040530000}"/>
    <cellStyle name="Normal 2 115 2 3 3 2 2 2" xfId="21315" xr:uid="{00000000-0005-0000-0000-000041530000}"/>
    <cellStyle name="Normal 2 115 2 3 3 2 2 2 2" xfId="21316" xr:uid="{00000000-0005-0000-0000-000042530000}"/>
    <cellStyle name="Normal 2 115 2 3 3 2 2 3" xfId="21317" xr:uid="{00000000-0005-0000-0000-000043530000}"/>
    <cellStyle name="Normal 2 115 2 3 3 2 3" xfId="21318" xr:uid="{00000000-0005-0000-0000-000044530000}"/>
    <cellStyle name="Normal 2 115 2 3 3 2 3 2" xfId="21319" xr:uid="{00000000-0005-0000-0000-000045530000}"/>
    <cellStyle name="Normal 2 115 2 3 3 2 3 2 2" xfId="21320" xr:uid="{00000000-0005-0000-0000-000046530000}"/>
    <cellStyle name="Normal 2 115 2 3 3 2 3 3" xfId="21321" xr:uid="{00000000-0005-0000-0000-000047530000}"/>
    <cellStyle name="Normal 2 115 2 3 3 2 4" xfId="21322" xr:uid="{00000000-0005-0000-0000-000048530000}"/>
    <cellStyle name="Normal 2 115 2 3 3 2 4 2" xfId="21323" xr:uid="{00000000-0005-0000-0000-000049530000}"/>
    <cellStyle name="Normal 2 115 2 3 3 2 5" xfId="21324" xr:uid="{00000000-0005-0000-0000-00004A530000}"/>
    <cellStyle name="Normal 2 115 2 3 3 3" xfId="21325" xr:uid="{00000000-0005-0000-0000-00004B530000}"/>
    <cellStyle name="Normal 2 115 2 3 3 3 2" xfId="21326" xr:uid="{00000000-0005-0000-0000-00004C530000}"/>
    <cellStyle name="Normal 2 115 2 3 3 3 2 2" xfId="21327" xr:uid="{00000000-0005-0000-0000-00004D530000}"/>
    <cellStyle name="Normal 2 115 2 3 3 3 3" xfId="21328" xr:uid="{00000000-0005-0000-0000-00004E530000}"/>
    <cellStyle name="Normal 2 115 2 3 3 4" xfId="21329" xr:uid="{00000000-0005-0000-0000-00004F530000}"/>
    <cellStyle name="Normal 2 115 2 3 3 4 2" xfId="21330" xr:uid="{00000000-0005-0000-0000-000050530000}"/>
    <cellStyle name="Normal 2 115 2 3 3 4 2 2" xfId="21331" xr:uid="{00000000-0005-0000-0000-000051530000}"/>
    <cellStyle name="Normal 2 115 2 3 3 4 3" xfId="21332" xr:uid="{00000000-0005-0000-0000-000052530000}"/>
    <cellStyle name="Normal 2 115 2 3 3 5" xfId="21333" xr:uid="{00000000-0005-0000-0000-000053530000}"/>
    <cellStyle name="Normal 2 115 2 3 3 5 2" xfId="21334" xr:uid="{00000000-0005-0000-0000-000054530000}"/>
    <cellStyle name="Normal 2 115 2 3 3 6" xfId="21335" xr:uid="{00000000-0005-0000-0000-000055530000}"/>
    <cellStyle name="Normal 2 115 2 3 3 6 2" xfId="21336" xr:uid="{00000000-0005-0000-0000-000056530000}"/>
    <cellStyle name="Normal 2 115 2 3 3 7" xfId="21337" xr:uid="{00000000-0005-0000-0000-000057530000}"/>
    <cellStyle name="Normal 2 115 2 3 4" xfId="21338" xr:uid="{00000000-0005-0000-0000-000058530000}"/>
    <cellStyle name="Normal 2 115 2 3 4 2" xfId="21339" xr:uid="{00000000-0005-0000-0000-000059530000}"/>
    <cellStyle name="Normal 2 115 2 3 4 2 2" xfId="21340" xr:uid="{00000000-0005-0000-0000-00005A530000}"/>
    <cellStyle name="Normal 2 115 2 3 4 2 2 2" xfId="21341" xr:uid="{00000000-0005-0000-0000-00005B530000}"/>
    <cellStyle name="Normal 2 115 2 3 4 2 2 2 2" xfId="21342" xr:uid="{00000000-0005-0000-0000-00005C530000}"/>
    <cellStyle name="Normal 2 115 2 3 4 2 2 3" xfId="21343" xr:uid="{00000000-0005-0000-0000-00005D530000}"/>
    <cellStyle name="Normal 2 115 2 3 4 2 3" xfId="21344" xr:uid="{00000000-0005-0000-0000-00005E530000}"/>
    <cellStyle name="Normal 2 115 2 3 4 2 3 2" xfId="21345" xr:uid="{00000000-0005-0000-0000-00005F530000}"/>
    <cellStyle name="Normal 2 115 2 3 4 2 3 2 2" xfId="21346" xr:uid="{00000000-0005-0000-0000-000060530000}"/>
    <cellStyle name="Normal 2 115 2 3 4 2 3 3" xfId="21347" xr:uid="{00000000-0005-0000-0000-000061530000}"/>
    <cellStyle name="Normal 2 115 2 3 4 2 4" xfId="21348" xr:uid="{00000000-0005-0000-0000-000062530000}"/>
    <cellStyle name="Normal 2 115 2 3 4 2 4 2" xfId="21349" xr:uid="{00000000-0005-0000-0000-000063530000}"/>
    <cellStyle name="Normal 2 115 2 3 4 2 5" xfId="21350" xr:uid="{00000000-0005-0000-0000-000064530000}"/>
    <cellStyle name="Normal 2 115 2 3 4 3" xfId="21351" xr:uid="{00000000-0005-0000-0000-000065530000}"/>
    <cellStyle name="Normal 2 115 2 3 4 3 2" xfId="21352" xr:uid="{00000000-0005-0000-0000-000066530000}"/>
    <cellStyle name="Normal 2 115 2 3 4 3 2 2" xfId="21353" xr:uid="{00000000-0005-0000-0000-000067530000}"/>
    <cellStyle name="Normal 2 115 2 3 4 3 3" xfId="21354" xr:uid="{00000000-0005-0000-0000-000068530000}"/>
    <cellStyle name="Normal 2 115 2 3 4 4" xfId="21355" xr:uid="{00000000-0005-0000-0000-000069530000}"/>
    <cellStyle name="Normal 2 115 2 3 4 4 2" xfId="21356" xr:uid="{00000000-0005-0000-0000-00006A530000}"/>
    <cellStyle name="Normal 2 115 2 3 4 4 2 2" xfId="21357" xr:uid="{00000000-0005-0000-0000-00006B530000}"/>
    <cellStyle name="Normal 2 115 2 3 4 4 3" xfId="21358" xr:uid="{00000000-0005-0000-0000-00006C530000}"/>
    <cellStyle name="Normal 2 115 2 3 4 5" xfId="21359" xr:uid="{00000000-0005-0000-0000-00006D530000}"/>
    <cellStyle name="Normal 2 115 2 3 4 5 2" xfId="21360" xr:uid="{00000000-0005-0000-0000-00006E530000}"/>
    <cellStyle name="Normal 2 115 2 3 4 6" xfId="21361" xr:uid="{00000000-0005-0000-0000-00006F530000}"/>
    <cellStyle name="Normal 2 115 2 3 4 6 2" xfId="21362" xr:uid="{00000000-0005-0000-0000-000070530000}"/>
    <cellStyle name="Normal 2 115 2 3 4 7" xfId="21363" xr:uid="{00000000-0005-0000-0000-000071530000}"/>
    <cellStyle name="Normal 2 115 2 3 5" xfId="21364" xr:uid="{00000000-0005-0000-0000-000072530000}"/>
    <cellStyle name="Normal 2 115 2 3 5 2" xfId="21365" xr:uid="{00000000-0005-0000-0000-000073530000}"/>
    <cellStyle name="Normal 2 115 2 3 5 2 2" xfId="21366" xr:uid="{00000000-0005-0000-0000-000074530000}"/>
    <cellStyle name="Normal 2 115 2 3 5 2 2 2" xfId="21367" xr:uid="{00000000-0005-0000-0000-000075530000}"/>
    <cellStyle name="Normal 2 115 2 3 5 2 3" xfId="21368" xr:uid="{00000000-0005-0000-0000-000076530000}"/>
    <cellStyle name="Normal 2 115 2 3 5 3" xfId="21369" xr:uid="{00000000-0005-0000-0000-000077530000}"/>
    <cellStyle name="Normal 2 115 2 3 5 3 2" xfId="21370" xr:uid="{00000000-0005-0000-0000-000078530000}"/>
    <cellStyle name="Normal 2 115 2 3 5 3 2 2" xfId="21371" xr:uid="{00000000-0005-0000-0000-000079530000}"/>
    <cellStyle name="Normal 2 115 2 3 5 3 3" xfId="21372" xr:uid="{00000000-0005-0000-0000-00007A530000}"/>
    <cellStyle name="Normal 2 115 2 3 5 4" xfId="21373" xr:uid="{00000000-0005-0000-0000-00007B530000}"/>
    <cellStyle name="Normal 2 115 2 3 5 4 2" xfId="21374" xr:uid="{00000000-0005-0000-0000-00007C530000}"/>
    <cellStyle name="Normal 2 115 2 3 5 5" xfId="21375" xr:uid="{00000000-0005-0000-0000-00007D530000}"/>
    <cellStyle name="Normal 2 115 2 3 6" xfId="21376" xr:uid="{00000000-0005-0000-0000-00007E530000}"/>
    <cellStyle name="Normal 2 115 2 3 6 2" xfId="21377" xr:uid="{00000000-0005-0000-0000-00007F530000}"/>
    <cellStyle name="Normal 2 115 2 3 6 2 2" xfId="21378" xr:uid="{00000000-0005-0000-0000-000080530000}"/>
    <cellStyle name="Normal 2 115 2 3 6 2 2 2" xfId="21379" xr:uid="{00000000-0005-0000-0000-000081530000}"/>
    <cellStyle name="Normal 2 115 2 3 6 2 3" xfId="21380" xr:uid="{00000000-0005-0000-0000-000082530000}"/>
    <cellStyle name="Normal 2 115 2 3 6 3" xfId="21381" xr:uid="{00000000-0005-0000-0000-000083530000}"/>
    <cellStyle name="Normal 2 115 2 3 6 3 2" xfId="21382" xr:uid="{00000000-0005-0000-0000-000084530000}"/>
    <cellStyle name="Normal 2 115 2 3 6 4" xfId="21383" xr:uid="{00000000-0005-0000-0000-000085530000}"/>
    <cellStyle name="Normal 2 115 2 3 7" xfId="21384" xr:uid="{00000000-0005-0000-0000-000086530000}"/>
    <cellStyle name="Normal 2 115 2 3 7 2" xfId="21385" xr:uid="{00000000-0005-0000-0000-000087530000}"/>
    <cellStyle name="Normal 2 115 2 3 7 2 2" xfId="21386" xr:uid="{00000000-0005-0000-0000-000088530000}"/>
    <cellStyle name="Normal 2 115 2 3 7 3" xfId="21387" xr:uid="{00000000-0005-0000-0000-000089530000}"/>
    <cellStyle name="Normal 2 115 2 3 8" xfId="21388" xr:uid="{00000000-0005-0000-0000-00008A530000}"/>
    <cellStyle name="Normal 2 115 2 3 8 2" xfId="21389" xr:uid="{00000000-0005-0000-0000-00008B530000}"/>
    <cellStyle name="Normal 2 115 2 3 8 2 2" xfId="21390" xr:uid="{00000000-0005-0000-0000-00008C530000}"/>
    <cellStyle name="Normal 2 115 2 3 8 3" xfId="21391" xr:uid="{00000000-0005-0000-0000-00008D530000}"/>
    <cellStyle name="Normal 2 115 2 3 9" xfId="21392" xr:uid="{00000000-0005-0000-0000-00008E530000}"/>
    <cellStyle name="Normal 2 115 2 3 9 2" xfId="21393" xr:uid="{00000000-0005-0000-0000-00008F530000}"/>
    <cellStyle name="Normal 2 115 2 4" xfId="21394" xr:uid="{00000000-0005-0000-0000-000090530000}"/>
    <cellStyle name="Normal 2 115 2 4 10" xfId="21395" xr:uid="{00000000-0005-0000-0000-000091530000}"/>
    <cellStyle name="Normal 2 115 2 4 10 2" xfId="21396" xr:uid="{00000000-0005-0000-0000-000092530000}"/>
    <cellStyle name="Normal 2 115 2 4 11" xfId="21397" xr:uid="{00000000-0005-0000-0000-000093530000}"/>
    <cellStyle name="Normal 2 115 2 4 2" xfId="21398" xr:uid="{00000000-0005-0000-0000-000094530000}"/>
    <cellStyle name="Normal 2 115 2 4 2 2" xfId="21399" xr:uid="{00000000-0005-0000-0000-000095530000}"/>
    <cellStyle name="Normal 2 115 2 4 2 2 2" xfId="21400" xr:uid="{00000000-0005-0000-0000-000096530000}"/>
    <cellStyle name="Normal 2 115 2 4 2 2 2 2" xfId="21401" xr:uid="{00000000-0005-0000-0000-000097530000}"/>
    <cellStyle name="Normal 2 115 2 4 2 2 2 2 2" xfId="21402" xr:uid="{00000000-0005-0000-0000-000098530000}"/>
    <cellStyle name="Normal 2 115 2 4 2 2 2 2 2 2" xfId="21403" xr:uid="{00000000-0005-0000-0000-000099530000}"/>
    <cellStyle name="Normal 2 115 2 4 2 2 2 2 3" xfId="21404" xr:uid="{00000000-0005-0000-0000-00009A530000}"/>
    <cellStyle name="Normal 2 115 2 4 2 2 2 3" xfId="21405" xr:uid="{00000000-0005-0000-0000-00009B530000}"/>
    <cellStyle name="Normal 2 115 2 4 2 2 2 3 2" xfId="21406" xr:uid="{00000000-0005-0000-0000-00009C530000}"/>
    <cellStyle name="Normal 2 115 2 4 2 2 2 3 2 2" xfId="21407" xr:uid="{00000000-0005-0000-0000-00009D530000}"/>
    <cellStyle name="Normal 2 115 2 4 2 2 2 3 3" xfId="21408" xr:uid="{00000000-0005-0000-0000-00009E530000}"/>
    <cellStyle name="Normal 2 115 2 4 2 2 2 4" xfId="21409" xr:uid="{00000000-0005-0000-0000-00009F530000}"/>
    <cellStyle name="Normal 2 115 2 4 2 2 2 4 2" xfId="21410" xr:uid="{00000000-0005-0000-0000-0000A0530000}"/>
    <cellStyle name="Normal 2 115 2 4 2 2 2 5" xfId="21411" xr:uid="{00000000-0005-0000-0000-0000A1530000}"/>
    <cellStyle name="Normal 2 115 2 4 2 2 3" xfId="21412" xr:uid="{00000000-0005-0000-0000-0000A2530000}"/>
    <cellStyle name="Normal 2 115 2 4 2 2 3 2" xfId="21413" xr:uid="{00000000-0005-0000-0000-0000A3530000}"/>
    <cellStyle name="Normal 2 115 2 4 2 2 3 2 2" xfId="21414" xr:uid="{00000000-0005-0000-0000-0000A4530000}"/>
    <cellStyle name="Normal 2 115 2 4 2 2 3 3" xfId="21415" xr:uid="{00000000-0005-0000-0000-0000A5530000}"/>
    <cellStyle name="Normal 2 115 2 4 2 2 4" xfId="21416" xr:uid="{00000000-0005-0000-0000-0000A6530000}"/>
    <cellStyle name="Normal 2 115 2 4 2 2 4 2" xfId="21417" xr:uid="{00000000-0005-0000-0000-0000A7530000}"/>
    <cellStyle name="Normal 2 115 2 4 2 2 4 2 2" xfId="21418" xr:uid="{00000000-0005-0000-0000-0000A8530000}"/>
    <cellStyle name="Normal 2 115 2 4 2 2 4 3" xfId="21419" xr:uid="{00000000-0005-0000-0000-0000A9530000}"/>
    <cellStyle name="Normal 2 115 2 4 2 2 5" xfId="21420" xr:uid="{00000000-0005-0000-0000-0000AA530000}"/>
    <cellStyle name="Normal 2 115 2 4 2 2 5 2" xfId="21421" xr:uid="{00000000-0005-0000-0000-0000AB530000}"/>
    <cellStyle name="Normal 2 115 2 4 2 2 6" xfId="21422" xr:uid="{00000000-0005-0000-0000-0000AC530000}"/>
    <cellStyle name="Normal 2 115 2 4 2 2 6 2" xfId="21423" xr:uid="{00000000-0005-0000-0000-0000AD530000}"/>
    <cellStyle name="Normal 2 115 2 4 2 2 7" xfId="21424" xr:uid="{00000000-0005-0000-0000-0000AE530000}"/>
    <cellStyle name="Normal 2 115 2 4 2 3" xfId="21425" xr:uid="{00000000-0005-0000-0000-0000AF530000}"/>
    <cellStyle name="Normal 2 115 2 4 2 3 2" xfId="21426" xr:uid="{00000000-0005-0000-0000-0000B0530000}"/>
    <cellStyle name="Normal 2 115 2 4 2 3 2 2" xfId="21427" xr:uid="{00000000-0005-0000-0000-0000B1530000}"/>
    <cellStyle name="Normal 2 115 2 4 2 3 2 2 2" xfId="21428" xr:uid="{00000000-0005-0000-0000-0000B2530000}"/>
    <cellStyle name="Normal 2 115 2 4 2 3 2 3" xfId="21429" xr:uid="{00000000-0005-0000-0000-0000B3530000}"/>
    <cellStyle name="Normal 2 115 2 4 2 3 3" xfId="21430" xr:uid="{00000000-0005-0000-0000-0000B4530000}"/>
    <cellStyle name="Normal 2 115 2 4 2 3 3 2" xfId="21431" xr:uid="{00000000-0005-0000-0000-0000B5530000}"/>
    <cellStyle name="Normal 2 115 2 4 2 3 3 2 2" xfId="21432" xr:uid="{00000000-0005-0000-0000-0000B6530000}"/>
    <cellStyle name="Normal 2 115 2 4 2 3 3 3" xfId="21433" xr:uid="{00000000-0005-0000-0000-0000B7530000}"/>
    <cellStyle name="Normal 2 115 2 4 2 3 4" xfId="21434" xr:uid="{00000000-0005-0000-0000-0000B8530000}"/>
    <cellStyle name="Normal 2 115 2 4 2 3 4 2" xfId="21435" xr:uid="{00000000-0005-0000-0000-0000B9530000}"/>
    <cellStyle name="Normal 2 115 2 4 2 3 5" xfId="21436" xr:uid="{00000000-0005-0000-0000-0000BA530000}"/>
    <cellStyle name="Normal 2 115 2 4 2 4" xfId="21437" xr:uid="{00000000-0005-0000-0000-0000BB530000}"/>
    <cellStyle name="Normal 2 115 2 4 2 4 2" xfId="21438" xr:uid="{00000000-0005-0000-0000-0000BC530000}"/>
    <cellStyle name="Normal 2 115 2 4 2 4 2 2" xfId="21439" xr:uid="{00000000-0005-0000-0000-0000BD530000}"/>
    <cellStyle name="Normal 2 115 2 4 2 4 3" xfId="21440" xr:uid="{00000000-0005-0000-0000-0000BE530000}"/>
    <cellStyle name="Normal 2 115 2 4 2 5" xfId="21441" xr:uid="{00000000-0005-0000-0000-0000BF530000}"/>
    <cellStyle name="Normal 2 115 2 4 2 5 2" xfId="21442" xr:uid="{00000000-0005-0000-0000-0000C0530000}"/>
    <cellStyle name="Normal 2 115 2 4 2 5 2 2" xfId="21443" xr:uid="{00000000-0005-0000-0000-0000C1530000}"/>
    <cellStyle name="Normal 2 115 2 4 2 5 3" xfId="21444" xr:uid="{00000000-0005-0000-0000-0000C2530000}"/>
    <cellStyle name="Normal 2 115 2 4 2 6" xfId="21445" xr:uid="{00000000-0005-0000-0000-0000C3530000}"/>
    <cellStyle name="Normal 2 115 2 4 2 6 2" xfId="21446" xr:uid="{00000000-0005-0000-0000-0000C4530000}"/>
    <cellStyle name="Normal 2 115 2 4 2 7" xfId="21447" xr:uid="{00000000-0005-0000-0000-0000C5530000}"/>
    <cellStyle name="Normal 2 115 2 4 2 7 2" xfId="21448" xr:uid="{00000000-0005-0000-0000-0000C6530000}"/>
    <cellStyle name="Normal 2 115 2 4 2 8" xfId="21449" xr:uid="{00000000-0005-0000-0000-0000C7530000}"/>
    <cellStyle name="Normal 2 115 2 4 3" xfId="21450" xr:uid="{00000000-0005-0000-0000-0000C8530000}"/>
    <cellStyle name="Normal 2 115 2 4 3 2" xfId="21451" xr:uid="{00000000-0005-0000-0000-0000C9530000}"/>
    <cellStyle name="Normal 2 115 2 4 3 2 2" xfId="21452" xr:uid="{00000000-0005-0000-0000-0000CA530000}"/>
    <cellStyle name="Normal 2 115 2 4 3 2 2 2" xfId="21453" xr:uid="{00000000-0005-0000-0000-0000CB530000}"/>
    <cellStyle name="Normal 2 115 2 4 3 2 2 2 2" xfId="21454" xr:uid="{00000000-0005-0000-0000-0000CC530000}"/>
    <cellStyle name="Normal 2 115 2 4 3 2 2 3" xfId="21455" xr:uid="{00000000-0005-0000-0000-0000CD530000}"/>
    <cellStyle name="Normal 2 115 2 4 3 2 3" xfId="21456" xr:uid="{00000000-0005-0000-0000-0000CE530000}"/>
    <cellStyle name="Normal 2 115 2 4 3 2 3 2" xfId="21457" xr:uid="{00000000-0005-0000-0000-0000CF530000}"/>
    <cellStyle name="Normal 2 115 2 4 3 2 3 2 2" xfId="21458" xr:uid="{00000000-0005-0000-0000-0000D0530000}"/>
    <cellStyle name="Normal 2 115 2 4 3 2 3 3" xfId="21459" xr:uid="{00000000-0005-0000-0000-0000D1530000}"/>
    <cellStyle name="Normal 2 115 2 4 3 2 4" xfId="21460" xr:uid="{00000000-0005-0000-0000-0000D2530000}"/>
    <cellStyle name="Normal 2 115 2 4 3 2 4 2" xfId="21461" xr:uid="{00000000-0005-0000-0000-0000D3530000}"/>
    <cellStyle name="Normal 2 115 2 4 3 2 5" xfId="21462" xr:uid="{00000000-0005-0000-0000-0000D4530000}"/>
    <cellStyle name="Normal 2 115 2 4 3 3" xfId="21463" xr:uid="{00000000-0005-0000-0000-0000D5530000}"/>
    <cellStyle name="Normal 2 115 2 4 3 3 2" xfId="21464" xr:uid="{00000000-0005-0000-0000-0000D6530000}"/>
    <cellStyle name="Normal 2 115 2 4 3 3 2 2" xfId="21465" xr:uid="{00000000-0005-0000-0000-0000D7530000}"/>
    <cellStyle name="Normal 2 115 2 4 3 3 3" xfId="21466" xr:uid="{00000000-0005-0000-0000-0000D8530000}"/>
    <cellStyle name="Normal 2 115 2 4 3 4" xfId="21467" xr:uid="{00000000-0005-0000-0000-0000D9530000}"/>
    <cellStyle name="Normal 2 115 2 4 3 4 2" xfId="21468" xr:uid="{00000000-0005-0000-0000-0000DA530000}"/>
    <cellStyle name="Normal 2 115 2 4 3 4 2 2" xfId="21469" xr:uid="{00000000-0005-0000-0000-0000DB530000}"/>
    <cellStyle name="Normal 2 115 2 4 3 4 3" xfId="21470" xr:uid="{00000000-0005-0000-0000-0000DC530000}"/>
    <cellStyle name="Normal 2 115 2 4 3 5" xfId="21471" xr:uid="{00000000-0005-0000-0000-0000DD530000}"/>
    <cellStyle name="Normal 2 115 2 4 3 5 2" xfId="21472" xr:uid="{00000000-0005-0000-0000-0000DE530000}"/>
    <cellStyle name="Normal 2 115 2 4 3 6" xfId="21473" xr:uid="{00000000-0005-0000-0000-0000DF530000}"/>
    <cellStyle name="Normal 2 115 2 4 3 6 2" xfId="21474" xr:uid="{00000000-0005-0000-0000-0000E0530000}"/>
    <cellStyle name="Normal 2 115 2 4 3 7" xfId="21475" xr:uid="{00000000-0005-0000-0000-0000E1530000}"/>
    <cellStyle name="Normal 2 115 2 4 4" xfId="21476" xr:uid="{00000000-0005-0000-0000-0000E2530000}"/>
    <cellStyle name="Normal 2 115 2 4 4 2" xfId="21477" xr:uid="{00000000-0005-0000-0000-0000E3530000}"/>
    <cellStyle name="Normal 2 115 2 4 4 2 2" xfId="21478" xr:uid="{00000000-0005-0000-0000-0000E4530000}"/>
    <cellStyle name="Normal 2 115 2 4 4 2 2 2" xfId="21479" xr:uid="{00000000-0005-0000-0000-0000E5530000}"/>
    <cellStyle name="Normal 2 115 2 4 4 2 2 2 2" xfId="21480" xr:uid="{00000000-0005-0000-0000-0000E6530000}"/>
    <cellStyle name="Normal 2 115 2 4 4 2 2 3" xfId="21481" xr:uid="{00000000-0005-0000-0000-0000E7530000}"/>
    <cellStyle name="Normal 2 115 2 4 4 2 3" xfId="21482" xr:uid="{00000000-0005-0000-0000-0000E8530000}"/>
    <cellStyle name="Normal 2 115 2 4 4 2 3 2" xfId="21483" xr:uid="{00000000-0005-0000-0000-0000E9530000}"/>
    <cellStyle name="Normal 2 115 2 4 4 2 3 2 2" xfId="21484" xr:uid="{00000000-0005-0000-0000-0000EA530000}"/>
    <cellStyle name="Normal 2 115 2 4 4 2 3 3" xfId="21485" xr:uid="{00000000-0005-0000-0000-0000EB530000}"/>
    <cellStyle name="Normal 2 115 2 4 4 2 4" xfId="21486" xr:uid="{00000000-0005-0000-0000-0000EC530000}"/>
    <cellStyle name="Normal 2 115 2 4 4 2 4 2" xfId="21487" xr:uid="{00000000-0005-0000-0000-0000ED530000}"/>
    <cellStyle name="Normal 2 115 2 4 4 2 5" xfId="21488" xr:uid="{00000000-0005-0000-0000-0000EE530000}"/>
    <cellStyle name="Normal 2 115 2 4 4 3" xfId="21489" xr:uid="{00000000-0005-0000-0000-0000EF530000}"/>
    <cellStyle name="Normal 2 115 2 4 4 3 2" xfId="21490" xr:uid="{00000000-0005-0000-0000-0000F0530000}"/>
    <cellStyle name="Normal 2 115 2 4 4 3 2 2" xfId="21491" xr:uid="{00000000-0005-0000-0000-0000F1530000}"/>
    <cellStyle name="Normal 2 115 2 4 4 3 3" xfId="21492" xr:uid="{00000000-0005-0000-0000-0000F2530000}"/>
    <cellStyle name="Normal 2 115 2 4 4 4" xfId="21493" xr:uid="{00000000-0005-0000-0000-0000F3530000}"/>
    <cellStyle name="Normal 2 115 2 4 4 4 2" xfId="21494" xr:uid="{00000000-0005-0000-0000-0000F4530000}"/>
    <cellStyle name="Normal 2 115 2 4 4 4 2 2" xfId="21495" xr:uid="{00000000-0005-0000-0000-0000F5530000}"/>
    <cellStyle name="Normal 2 115 2 4 4 4 3" xfId="21496" xr:uid="{00000000-0005-0000-0000-0000F6530000}"/>
    <cellStyle name="Normal 2 115 2 4 4 5" xfId="21497" xr:uid="{00000000-0005-0000-0000-0000F7530000}"/>
    <cellStyle name="Normal 2 115 2 4 4 5 2" xfId="21498" xr:uid="{00000000-0005-0000-0000-0000F8530000}"/>
    <cellStyle name="Normal 2 115 2 4 4 6" xfId="21499" xr:uid="{00000000-0005-0000-0000-0000F9530000}"/>
    <cellStyle name="Normal 2 115 2 4 4 6 2" xfId="21500" xr:uid="{00000000-0005-0000-0000-0000FA530000}"/>
    <cellStyle name="Normal 2 115 2 4 4 7" xfId="21501" xr:uid="{00000000-0005-0000-0000-0000FB530000}"/>
    <cellStyle name="Normal 2 115 2 4 5" xfId="21502" xr:uid="{00000000-0005-0000-0000-0000FC530000}"/>
    <cellStyle name="Normal 2 115 2 4 5 2" xfId="21503" xr:uid="{00000000-0005-0000-0000-0000FD530000}"/>
    <cellStyle name="Normal 2 115 2 4 5 2 2" xfId="21504" xr:uid="{00000000-0005-0000-0000-0000FE530000}"/>
    <cellStyle name="Normal 2 115 2 4 5 2 2 2" xfId="21505" xr:uid="{00000000-0005-0000-0000-0000FF530000}"/>
    <cellStyle name="Normal 2 115 2 4 5 2 3" xfId="21506" xr:uid="{00000000-0005-0000-0000-000000540000}"/>
    <cellStyle name="Normal 2 115 2 4 5 3" xfId="21507" xr:uid="{00000000-0005-0000-0000-000001540000}"/>
    <cellStyle name="Normal 2 115 2 4 5 3 2" xfId="21508" xr:uid="{00000000-0005-0000-0000-000002540000}"/>
    <cellStyle name="Normal 2 115 2 4 5 3 2 2" xfId="21509" xr:uid="{00000000-0005-0000-0000-000003540000}"/>
    <cellStyle name="Normal 2 115 2 4 5 3 3" xfId="21510" xr:uid="{00000000-0005-0000-0000-000004540000}"/>
    <cellStyle name="Normal 2 115 2 4 5 4" xfId="21511" xr:uid="{00000000-0005-0000-0000-000005540000}"/>
    <cellStyle name="Normal 2 115 2 4 5 4 2" xfId="21512" xr:uid="{00000000-0005-0000-0000-000006540000}"/>
    <cellStyle name="Normal 2 115 2 4 5 5" xfId="21513" xr:uid="{00000000-0005-0000-0000-000007540000}"/>
    <cellStyle name="Normal 2 115 2 4 6" xfId="21514" xr:uid="{00000000-0005-0000-0000-000008540000}"/>
    <cellStyle name="Normal 2 115 2 4 6 2" xfId="21515" xr:uid="{00000000-0005-0000-0000-000009540000}"/>
    <cellStyle name="Normal 2 115 2 4 6 2 2" xfId="21516" xr:uid="{00000000-0005-0000-0000-00000A540000}"/>
    <cellStyle name="Normal 2 115 2 4 6 2 2 2" xfId="21517" xr:uid="{00000000-0005-0000-0000-00000B540000}"/>
    <cellStyle name="Normal 2 115 2 4 6 2 3" xfId="21518" xr:uid="{00000000-0005-0000-0000-00000C540000}"/>
    <cellStyle name="Normal 2 115 2 4 6 3" xfId="21519" xr:uid="{00000000-0005-0000-0000-00000D540000}"/>
    <cellStyle name="Normal 2 115 2 4 6 3 2" xfId="21520" xr:uid="{00000000-0005-0000-0000-00000E540000}"/>
    <cellStyle name="Normal 2 115 2 4 6 4" xfId="21521" xr:uid="{00000000-0005-0000-0000-00000F540000}"/>
    <cellStyle name="Normal 2 115 2 4 7" xfId="21522" xr:uid="{00000000-0005-0000-0000-000010540000}"/>
    <cellStyle name="Normal 2 115 2 4 7 2" xfId="21523" xr:uid="{00000000-0005-0000-0000-000011540000}"/>
    <cellStyle name="Normal 2 115 2 4 7 2 2" xfId="21524" xr:uid="{00000000-0005-0000-0000-000012540000}"/>
    <cellStyle name="Normal 2 115 2 4 7 3" xfId="21525" xr:uid="{00000000-0005-0000-0000-000013540000}"/>
    <cellStyle name="Normal 2 115 2 4 8" xfId="21526" xr:uid="{00000000-0005-0000-0000-000014540000}"/>
    <cellStyle name="Normal 2 115 2 4 8 2" xfId="21527" xr:uid="{00000000-0005-0000-0000-000015540000}"/>
    <cellStyle name="Normal 2 115 2 4 8 2 2" xfId="21528" xr:uid="{00000000-0005-0000-0000-000016540000}"/>
    <cellStyle name="Normal 2 115 2 4 8 3" xfId="21529" xr:uid="{00000000-0005-0000-0000-000017540000}"/>
    <cellStyle name="Normal 2 115 2 4 9" xfId="21530" xr:uid="{00000000-0005-0000-0000-000018540000}"/>
    <cellStyle name="Normal 2 115 2 4 9 2" xfId="21531" xr:uid="{00000000-0005-0000-0000-000019540000}"/>
    <cellStyle name="Normal 2 115 2 5" xfId="21532" xr:uid="{00000000-0005-0000-0000-00001A540000}"/>
    <cellStyle name="Normal 2 115 2 5 10" xfId="21533" xr:uid="{00000000-0005-0000-0000-00001B540000}"/>
    <cellStyle name="Normal 2 115 2 5 10 2" xfId="21534" xr:uid="{00000000-0005-0000-0000-00001C540000}"/>
    <cellStyle name="Normal 2 115 2 5 11" xfId="21535" xr:uid="{00000000-0005-0000-0000-00001D540000}"/>
    <cellStyle name="Normal 2 115 2 5 2" xfId="21536" xr:uid="{00000000-0005-0000-0000-00001E540000}"/>
    <cellStyle name="Normal 2 115 2 5 2 2" xfId="21537" xr:uid="{00000000-0005-0000-0000-00001F540000}"/>
    <cellStyle name="Normal 2 115 2 5 2 2 2" xfId="21538" xr:uid="{00000000-0005-0000-0000-000020540000}"/>
    <cellStyle name="Normal 2 115 2 5 2 2 2 2" xfId="21539" xr:uid="{00000000-0005-0000-0000-000021540000}"/>
    <cellStyle name="Normal 2 115 2 5 2 2 2 2 2" xfId="21540" xr:uid="{00000000-0005-0000-0000-000022540000}"/>
    <cellStyle name="Normal 2 115 2 5 2 2 2 2 2 2" xfId="21541" xr:uid="{00000000-0005-0000-0000-000023540000}"/>
    <cellStyle name="Normal 2 115 2 5 2 2 2 2 3" xfId="21542" xr:uid="{00000000-0005-0000-0000-000024540000}"/>
    <cellStyle name="Normal 2 115 2 5 2 2 2 3" xfId="21543" xr:uid="{00000000-0005-0000-0000-000025540000}"/>
    <cellStyle name="Normal 2 115 2 5 2 2 2 3 2" xfId="21544" xr:uid="{00000000-0005-0000-0000-000026540000}"/>
    <cellStyle name="Normal 2 115 2 5 2 2 2 3 2 2" xfId="21545" xr:uid="{00000000-0005-0000-0000-000027540000}"/>
    <cellStyle name="Normal 2 115 2 5 2 2 2 3 3" xfId="21546" xr:uid="{00000000-0005-0000-0000-000028540000}"/>
    <cellStyle name="Normal 2 115 2 5 2 2 2 4" xfId="21547" xr:uid="{00000000-0005-0000-0000-000029540000}"/>
    <cellStyle name="Normal 2 115 2 5 2 2 2 4 2" xfId="21548" xr:uid="{00000000-0005-0000-0000-00002A540000}"/>
    <cellStyle name="Normal 2 115 2 5 2 2 2 5" xfId="21549" xr:uid="{00000000-0005-0000-0000-00002B540000}"/>
    <cellStyle name="Normal 2 115 2 5 2 2 3" xfId="21550" xr:uid="{00000000-0005-0000-0000-00002C540000}"/>
    <cellStyle name="Normal 2 115 2 5 2 2 3 2" xfId="21551" xr:uid="{00000000-0005-0000-0000-00002D540000}"/>
    <cellStyle name="Normal 2 115 2 5 2 2 3 2 2" xfId="21552" xr:uid="{00000000-0005-0000-0000-00002E540000}"/>
    <cellStyle name="Normal 2 115 2 5 2 2 3 3" xfId="21553" xr:uid="{00000000-0005-0000-0000-00002F540000}"/>
    <cellStyle name="Normal 2 115 2 5 2 2 4" xfId="21554" xr:uid="{00000000-0005-0000-0000-000030540000}"/>
    <cellStyle name="Normal 2 115 2 5 2 2 4 2" xfId="21555" xr:uid="{00000000-0005-0000-0000-000031540000}"/>
    <cellStyle name="Normal 2 115 2 5 2 2 4 2 2" xfId="21556" xr:uid="{00000000-0005-0000-0000-000032540000}"/>
    <cellStyle name="Normal 2 115 2 5 2 2 4 3" xfId="21557" xr:uid="{00000000-0005-0000-0000-000033540000}"/>
    <cellStyle name="Normal 2 115 2 5 2 2 5" xfId="21558" xr:uid="{00000000-0005-0000-0000-000034540000}"/>
    <cellStyle name="Normal 2 115 2 5 2 2 5 2" xfId="21559" xr:uid="{00000000-0005-0000-0000-000035540000}"/>
    <cellStyle name="Normal 2 115 2 5 2 2 6" xfId="21560" xr:uid="{00000000-0005-0000-0000-000036540000}"/>
    <cellStyle name="Normal 2 115 2 5 2 2 6 2" xfId="21561" xr:uid="{00000000-0005-0000-0000-000037540000}"/>
    <cellStyle name="Normal 2 115 2 5 2 2 7" xfId="21562" xr:uid="{00000000-0005-0000-0000-000038540000}"/>
    <cellStyle name="Normal 2 115 2 5 2 3" xfId="21563" xr:uid="{00000000-0005-0000-0000-000039540000}"/>
    <cellStyle name="Normal 2 115 2 5 2 3 2" xfId="21564" xr:uid="{00000000-0005-0000-0000-00003A540000}"/>
    <cellStyle name="Normal 2 115 2 5 2 3 2 2" xfId="21565" xr:uid="{00000000-0005-0000-0000-00003B540000}"/>
    <cellStyle name="Normal 2 115 2 5 2 3 2 2 2" xfId="21566" xr:uid="{00000000-0005-0000-0000-00003C540000}"/>
    <cellStyle name="Normal 2 115 2 5 2 3 2 3" xfId="21567" xr:uid="{00000000-0005-0000-0000-00003D540000}"/>
    <cellStyle name="Normal 2 115 2 5 2 3 3" xfId="21568" xr:uid="{00000000-0005-0000-0000-00003E540000}"/>
    <cellStyle name="Normal 2 115 2 5 2 3 3 2" xfId="21569" xr:uid="{00000000-0005-0000-0000-00003F540000}"/>
    <cellStyle name="Normal 2 115 2 5 2 3 3 2 2" xfId="21570" xr:uid="{00000000-0005-0000-0000-000040540000}"/>
    <cellStyle name="Normal 2 115 2 5 2 3 3 3" xfId="21571" xr:uid="{00000000-0005-0000-0000-000041540000}"/>
    <cellStyle name="Normal 2 115 2 5 2 3 4" xfId="21572" xr:uid="{00000000-0005-0000-0000-000042540000}"/>
    <cellStyle name="Normal 2 115 2 5 2 3 4 2" xfId="21573" xr:uid="{00000000-0005-0000-0000-000043540000}"/>
    <cellStyle name="Normal 2 115 2 5 2 3 5" xfId="21574" xr:uid="{00000000-0005-0000-0000-000044540000}"/>
    <cellStyle name="Normal 2 115 2 5 2 4" xfId="21575" xr:uid="{00000000-0005-0000-0000-000045540000}"/>
    <cellStyle name="Normal 2 115 2 5 2 4 2" xfId="21576" xr:uid="{00000000-0005-0000-0000-000046540000}"/>
    <cellStyle name="Normal 2 115 2 5 2 4 2 2" xfId="21577" xr:uid="{00000000-0005-0000-0000-000047540000}"/>
    <cellStyle name="Normal 2 115 2 5 2 4 3" xfId="21578" xr:uid="{00000000-0005-0000-0000-000048540000}"/>
    <cellStyle name="Normal 2 115 2 5 2 5" xfId="21579" xr:uid="{00000000-0005-0000-0000-000049540000}"/>
    <cellStyle name="Normal 2 115 2 5 2 5 2" xfId="21580" xr:uid="{00000000-0005-0000-0000-00004A540000}"/>
    <cellStyle name="Normal 2 115 2 5 2 5 2 2" xfId="21581" xr:uid="{00000000-0005-0000-0000-00004B540000}"/>
    <cellStyle name="Normal 2 115 2 5 2 5 3" xfId="21582" xr:uid="{00000000-0005-0000-0000-00004C540000}"/>
    <cellStyle name="Normal 2 115 2 5 2 6" xfId="21583" xr:uid="{00000000-0005-0000-0000-00004D540000}"/>
    <cellStyle name="Normal 2 115 2 5 2 6 2" xfId="21584" xr:uid="{00000000-0005-0000-0000-00004E540000}"/>
    <cellStyle name="Normal 2 115 2 5 2 7" xfId="21585" xr:uid="{00000000-0005-0000-0000-00004F540000}"/>
    <cellStyle name="Normal 2 115 2 5 2 7 2" xfId="21586" xr:uid="{00000000-0005-0000-0000-000050540000}"/>
    <cellStyle name="Normal 2 115 2 5 2 8" xfId="21587" xr:uid="{00000000-0005-0000-0000-000051540000}"/>
    <cellStyle name="Normal 2 115 2 5 3" xfId="21588" xr:uid="{00000000-0005-0000-0000-000052540000}"/>
    <cellStyle name="Normal 2 115 2 5 3 2" xfId="21589" xr:uid="{00000000-0005-0000-0000-000053540000}"/>
    <cellStyle name="Normal 2 115 2 5 3 2 2" xfId="21590" xr:uid="{00000000-0005-0000-0000-000054540000}"/>
    <cellStyle name="Normal 2 115 2 5 3 2 2 2" xfId="21591" xr:uid="{00000000-0005-0000-0000-000055540000}"/>
    <cellStyle name="Normal 2 115 2 5 3 2 2 2 2" xfId="21592" xr:uid="{00000000-0005-0000-0000-000056540000}"/>
    <cellStyle name="Normal 2 115 2 5 3 2 2 3" xfId="21593" xr:uid="{00000000-0005-0000-0000-000057540000}"/>
    <cellStyle name="Normal 2 115 2 5 3 2 3" xfId="21594" xr:uid="{00000000-0005-0000-0000-000058540000}"/>
    <cellStyle name="Normal 2 115 2 5 3 2 3 2" xfId="21595" xr:uid="{00000000-0005-0000-0000-000059540000}"/>
    <cellStyle name="Normal 2 115 2 5 3 2 3 2 2" xfId="21596" xr:uid="{00000000-0005-0000-0000-00005A540000}"/>
    <cellStyle name="Normal 2 115 2 5 3 2 3 3" xfId="21597" xr:uid="{00000000-0005-0000-0000-00005B540000}"/>
    <cellStyle name="Normal 2 115 2 5 3 2 4" xfId="21598" xr:uid="{00000000-0005-0000-0000-00005C540000}"/>
    <cellStyle name="Normal 2 115 2 5 3 2 4 2" xfId="21599" xr:uid="{00000000-0005-0000-0000-00005D540000}"/>
    <cellStyle name="Normal 2 115 2 5 3 2 5" xfId="21600" xr:uid="{00000000-0005-0000-0000-00005E540000}"/>
    <cellStyle name="Normal 2 115 2 5 3 3" xfId="21601" xr:uid="{00000000-0005-0000-0000-00005F540000}"/>
    <cellStyle name="Normal 2 115 2 5 3 3 2" xfId="21602" xr:uid="{00000000-0005-0000-0000-000060540000}"/>
    <cellStyle name="Normal 2 115 2 5 3 3 2 2" xfId="21603" xr:uid="{00000000-0005-0000-0000-000061540000}"/>
    <cellStyle name="Normal 2 115 2 5 3 3 3" xfId="21604" xr:uid="{00000000-0005-0000-0000-000062540000}"/>
    <cellStyle name="Normal 2 115 2 5 3 4" xfId="21605" xr:uid="{00000000-0005-0000-0000-000063540000}"/>
    <cellStyle name="Normal 2 115 2 5 3 4 2" xfId="21606" xr:uid="{00000000-0005-0000-0000-000064540000}"/>
    <cellStyle name="Normal 2 115 2 5 3 4 2 2" xfId="21607" xr:uid="{00000000-0005-0000-0000-000065540000}"/>
    <cellStyle name="Normal 2 115 2 5 3 4 3" xfId="21608" xr:uid="{00000000-0005-0000-0000-000066540000}"/>
    <cellStyle name="Normal 2 115 2 5 3 5" xfId="21609" xr:uid="{00000000-0005-0000-0000-000067540000}"/>
    <cellStyle name="Normal 2 115 2 5 3 5 2" xfId="21610" xr:uid="{00000000-0005-0000-0000-000068540000}"/>
    <cellStyle name="Normal 2 115 2 5 3 6" xfId="21611" xr:uid="{00000000-0005-0000-0000-000069540000}"/>
    <cellStyle name="Normal 2 115 2 5 3 6 2" xfId="21612" xr:uid="{00000000-0005-0000-0000-00006A540000}"/>
    <cellStyle name="Normal 2 115 2 5 3 7" xfId="21613" xr:uid="{00000000-0005-0000-0000-00006B540000}"/>
    <cellStyle name="Normal 2 115 2 5 4" xfId="21614" xr:uid="{00000000-0005-0000-0000-00006C540000}"/>
    <cellStyle name="Normal 2 115 2 5 4 2" xfId="21615" xr:uid="{00000000-0005-0000-0000-00006D540000}"/>
    <cellStyle name="Normal 2 115 2 5 4 2 2" xfId="21616" xr:uid="{00000000-0005-0000-0000-00006E540000}"/>
    <cellStyle name="Normal 2 115 2 5 4 2 2 2" xfId="21617" xr:uid="{00000000-0005-0000-0000-00006F540000}"/>
    <cellStyle name="Normal 2 115 2 5 4 2 2 2 2" xfId="21618" xr:uid="{00000000-0005-0000-0000-000070540000}"/>
    <cellStyle name="Normal 2 115 2 5 4 2 2 3" xfId="21619" xr:uid="{00000000-0005-0000-0000-000071540000}"/>
    <cellStyle name="Normal 2 115 2 5 4 2 3" xfId="21620" xr:uid="{00000000-0005-0000-0000-000072540000}"/>
    <cellStyle name="Normal 2 115 2 5 4 2 3 2" xfId="21621" xr:uid="{00000000-0005-0000-0000-000073540000}"/>
    <cellStyle name="Normal 2 115 2 5 4 2 3 2 2" xfId="21622" xr:uid="{00000000-0005-0000-0000-000074540000}"/>
    <cellStyle name="Normal 2 115 2 5 4 2 3 3" xfId="21623" xr:uid="{00000000-0005-0000-0000-000075540000}"/>
    <cellStyle name="Normal 2 115 2 5 4 2 4" xfId="21624" xr:uid="{00000000-0005-0000-0000-000076540000}"/>
    <cellStyle name="Normal 2 115 2 5 4 2 4 2" xfId="21625" xr:uid="{00000000-0005-0000-0000-000077540000}"/>
    <cellStyle name="Normal 2 115 2 5 4 2 5" xfId="21626" xr:uid="{00000000-0005-0000-0000-000078540000}"/>
    <cellStyle name="Normal 2 115 2 5 4 3" xfId="21627" xr:uid="{00000000-0005-0000-0000-000079540000}"/>
    <cellStyle name="Normal 2 115 2 5 4 3 2" xfId="21628" xr:uid="{00000000-0005-0000-0000-00007A540000}"/>
    <cellStyle name="Normal 2 115 2 5 4 3 2 2" xfId="21629" xr:uid="{00000000-0005-0000-0000-00007B540000}"/>
    <cellStyle name="Normal 2 115 2 5 4 3 3" xfId="21630" xr:uid="{00000000-0005-0000-0000-00007C540000}"/>
    <cellStyle name="Normal 2 115 2 5 4 4" xfId="21631" xr:uid="{00000000-0005-0000-0000-00007D540000}"/>
    <cellStyle name="Normal 2 115 2 5 4 4 2" xfId="21632" xr:uid="{00000000-0005-0000-0000-00007E540000}"/>
    <cellStyle name="Normal 2 115 2 5 4 4 2 2" xfId="21633" xr:uid="{00000000-0005-0000-0000-00007F540000}"/>
    <cellStyle name="Normal 2 115 2 5 4 4 3" xfId="21634" xr:uid="{00000000-0005-0000-0000-000080540000}"/>
    <cellStyle name="Normal 2 115 2 5 4 5" xfId="21635" xr:uid="{00000000-0005-0000-0000-000081540000}"/>
    <cellStyle name="Normal 2 115 2 5 4 5 2" xfId="21636" xr:uid="{00000000-0005-0000-0000-000082540000}"/>
    <cellStyle name="Normal 2 115 2 5 4 6" xfId="21637" xr:uid="{00000000-0005-0000-0000-000083540000}"/>
    <cellStyle name="Normal 2 115 2 5 4 6 2" xfId="21638" xr:uid="{00000000-0005-0000-0000-000084540000}"/>
    <cellStyle name="Normal 2 115 2 5 4 7" xfId="21639" xr:uid="{00000000-0005-0000-0000-000085540000}"/>
    <cellStyle name="Normal 2 115 2 5 5" xfId="21640" xr:uid="{00000000-0005-0000-0000-000086540000}"/>
    <cellStyle name="Normal 2 115 2 5 5 2" xfId="21641" xr:uid="{00000000-0005-0000-0000-000087540000}"/>
    <cellStyle name="Normal 2 115 2 5 5 2 2" xfId="21642" xr:uid="{00000000-0005-0000-0000-000088540000}"/>
    <cellStyle name="Normal 2 115 2 5 5 2 2 2" xfId="21643" xr:uid="{00000000-0005-0000-0000-000089540000}"/>
    <cellStyle name="Normal 2 115 2 5 5 2 3" xfId="21644" xr:uid="{00000000-0005-0000-0000-00008A540000}"/>
    <cellStyle name="Normal 2 115 2 5 5 3" xfId="21645" xr:uid="{00000000-0005-0000-0000-00008B540000}"/>
    <cellStyle name="Normal 2 115 2 5 5 3 2" xfId="21646" xr:uid="{00000000-0005-0000-0000-00008C540000}"/>
    <cellStyle name="Normal 2 115 2 5 5 3 2 2" xfId="21647" xr:uid="{00000000-0005-0000-0000-00008D540000}"/>
    <cellStyle name="Normal 2 115 2 5 5 3 3" xfId="21648" xr:uid="{00000000-0005-0000-0000-00008E540000}"/>
    <cellStyle name="Normal 2 115 2 5 5 4" xfId="21649" xr:uid="{00000000-0005-0000-0000-00008F540000}"/>
    <cellStyle name="Normal 2 115 2 5 5 4 2" xfId="21650" xr:uid="{00000000-0005-0000-0000-000090540000}"/>
    <cellStyle name="Normal 2 115 2 5 5 5" xfId="21651" xr:uid="{00000000-0005-0000-0000-000091540000}"/>
    <cellStyle name="Normal 2 115 2 5 6" xfId="21652" xr:uid="{00000000-0005-0000-0000-000092540000}"/>
    <cellStyle name="Normal 2 115 2 5 6 2" xfId="21653" xr:uid="{00000000-0005-0000-0000-000093540000}"/>
    <cellStyle name="Normal 2 115 2 5 6 2 2" xfId="21654" xr:uid="{00000000-0005-0000-0000-000094540000}"/>
    <cellStyle name="Normal 2 115 2 5 6 2 2 2" xfId="21655" xr:uid="{00000000-0005-0000-0000-000095540000}"/>
    <cellStyle name="Normal 2 115 2 5 6 2 3" xfId="21656" xr:uid="{00000000-0005-0000-0000-000096540000}"/>
    <cellStyle name="Normal 2 115 2 5 6 3" xfId="21657" xr:uid="{00000000-0005-0000-0000-000097540000}"/>
    <cellStyle name="Normal 2 115 2 5 6 3 2" xfId="21658" xr:uid="{00000000-0005-0000-0000-000098540000}"/>
    <cellStyle name="Normal 2 115 2 5 6 4" xfId="21659" xr:uid="{00000000-0005-0000-0000-000099540000}"/>
    <cellStyle name="Normal 2 115 2 5 7" xfId="21660" xr:uid="{00000000-0005-0000-0000-00009A540000}"/>
    <cellStyle name="Normal 2 115 2 5 7 2" xfId="21661" xr:uid="{00000000-0005-0000-0000-00009B540000}"/>
    <cellStyle name="Normal 2 115 2 5 7 2 2" xfId="21662" xr:uid="{00000000-0005-0000-0000-00009C540000}"/>
    <cellStyle name="Normal 2 115 2 5 7 3" xfId="21663" xr:uid="{00000000-0005-0000-0000-00009D540000}"/>
    <cellStyle name="Normal 2 115 2 5 8" xfId="21664" xr:uid="{00000000-0005-0000-0000-00009E540000}"/>
    <cellStyle name="Normal 2 115 2 5 8 2" xfId="21665" xr:uid="{00000000-0005-0000-0000-00009F540000}"/>
    <cellStyle name="Normal 2 115 2 5 8 2 2" xfId="21666" xr:uid="{00000000-0005-0000-0000-0000A0540000}"/>
    <cellStyle name="Normal 2 115 2 5 8 3" xfId="21667" xr:uid="{00000000-0005-0000-0000-0000A1540000}"/>
    <cellStyle name="Normal 2 115 2 5 9" xfId="21668" xr:uid="{00000000-0005-0000-0000-0000A2540000}"/>
    <cellStyle name="Normal 2 115 2 5 9 2" xfId="21669" xr:uid="{00000000-0005-0000-0000-0000A3540000}"/>
    <cellStyle name="Normal 2 115 2 6" xfId="21670" xr:uid="{00000000-0005-0000-0000-0000A4540000}"/>
    <cellStyle name="Normal 2 115 2 6 2" xfId="21671" xr:uid="{00000000-0005-0000-0000-0000A5540000}"/>
    <cellStyle name="Normal 2 115 2 6 2 2" xfId="21672" xr:uid="{00000000-0005-0000-0000-0000A6540000}"/>
    <cellStyle name="Normal 2 115 2 6 2 2 2" xfId="21673" xr:uid="{00000000-0005-0000-0000-0000A7540000}"/>
    <cellStyle name="Normal 2 115 2 6 2 2 2 2" xfId="21674" xr:uid="{00000000-0005-0000-0000-0000A8540000}"/>
    <cellStyle name="Normal 2 115 2 6 2 2 2 2 2" xfId="21675" xr:uid="{00000000-0005-0000-0000-0000A9540000}"/>
    <cellStyle name="Normal 2 115 2 6 2 2 2 3" xfId="21676" xr:uid="{00000000-0005-0000-0000-0000AA540000}"/>
    <cellStyle name="Normal 2 115 2 6 2 2 3" xfId="21677" xr:uid="{00000000-0005-0000-0000-0000AB540000}"/>
    <cellStyle name="Normal 2 115 2 6 2 2 3 2" xfId="21678" xr:uid="{00000000-0005-0000-0000-0000AC540000}"/>
    <cellStyle name="Normal 2 115 2 6 2 2 3 2 2" xfId="21679" xr:uid="{00000000-0005-0000-0000-0000AD540000}"/>
    <cellStyle name="Normal 2 115 2 6 2 2 3 3" xfId="21680" xr:uid="{00000000-0005-0000-0000-0000AE540000}"/>
    <cellStyle name="Normal 2 115 2 6 2 2 4" xfId="21681" xr:uid="{00000000-0005-0000-0000-0000AF540000}"/>
    <cellStyle name="Normal 2 115 2 6 2 2 4 2" xfId="21682" xr:uid="{00000000-0005-0000-0000-0000B0540000}"/>
    <cellStyle name="Normal 2 115 2 6 2 2 5" xfId="21683" xr:uid="{00000000-0005-0000-0000-0000B1540000}"/>
    <cellStyle name="Normal 2 115 2 6 2 3" xfId="21684" xr:uid="{00000000-0005-0000-0000-0000B2540000}"/>
    <cellStyle name="Normal 2 115 2 6 2 3 2" xfId="21685" xr:uid="{00000000-0005-0000-0000-0000B3540000}"/>
    <cellStyle name="Normal 2 115 2 6 2 3 2 2" xfId="21686" xr:uid="{00000000-0005-0000-0000-0000B4540000}"/>
    <cellStyle name="Normal 2 115 2 6 2 3 3" xfId="21687" xr:uid="{00000000-0005-0000-0000-0000B5540000}"/>
    <cellStyle name="Normal 2 115 2 6 2 4" xfId="21688" xr:uid="{00000000-0005-0000-0000-0000B6540000}"/>
    <cellStyle name="Normal 2 115 2 6 2 4 2" xfId="21689" xr:uid="{00000000-0005-0000-0000-0000B7540000}"/>
    <cellStyle name="Normal 2 115 2 6 2 4 2 2" xfId="21690" xr:uid="{00000000-0005-0000-0000-0000B8540000}"/>
    <cellStyle name="Normal 2 115 2 6 2 4 3" xfId="21691" xr:uid="{00000000-0005-0000-0000-0000B9540000}"/>
    <cellStyle name="Normal 2 115 2 6 2 5" xfId="21692" xr:uid="{00000000-0005-0000-0000-0000BA540000}"/>
    <cellStyle name="Normal 2 115 2 6 2 5 2" xfId="21693" xr:uid="{00000000-0005-0000-0000-0000BB540000}"/>
    <cellStyle name="Normal 2 115 2 6 2 6" xfId="21694" xr:uid="{00000000-0005-0000-0000-0000BC540000}"/>
    <cellStyle name="Normal 2 115 2 6 2 6 2" xfId="21695" xr:uid="{00000000-0005-0000-0000-0000BD540000}"/>
    <cellStyle name="Normal 2 115 2 6 2 7" xfId="21696" xr:uid="{00000000-0005-0000-0000-0000BE540000}"/>
    <cellStyle name="Normal 2 115 2 6 3" xfId="21697" xr:uid="{00000000-0005-0000-0000-0000BF540000}"/>
    <cellStyle name="Normal 2 115 2 6 3 2" xfId="21698" xr:uid="{00000000-0005-0000-0000-0000C0540000}"/>
    <cellStyle name="Normal 2 115 2 6 3 2 2" xfId="21699" xr:uid="{00000000-0005-0000-0000-0000C1540000}"/>
    <cellStyle name="Normal 2 115 2 6 3 2 2 2" xfId="21700" xr:uid="{00000000-0005-0000-0000-0000C2540000}"/>
    <cellStyle name="Normal 2 115 2 6 3 2 3" xfId="21701" xr:uid="{00000000-0005-0000-0000-0000C3540000}"/>
    <cellStyle name="Normal 2 115 2 6 3 3" xfId="21702" xr:uid="{00000000-0005-0000-0000-0000C4540000}"/>
    <cellStyle name="Normal 2 115 2 6 3 3 2" xfId="21703" xr:uid="{00000000-0005-0000-0000-0000C5540000}"/>
    <cellStyle name="Normal 2 115 2 6 3 3 2 2" xfId="21704" xr:uid="{00000000-0005-0000-0000-0000C6540000}"/>
    <cellStyle name="Normal 2 115 2 6 3 3 3" xfId="21705" xr:uid="{00000000-0005-0000-0000-0000C7540000}"/>
    <cellStyle name="Normal 2 115 2 6 3 4" xfId="21706" xr:uid="{00000000-0005-0000-0000-0000C8540000}"/>
    <cellStyle name="Normal 2 115 2 6 3 4 2" xfId="21707" xr:uid="{00000000-0005-0000-0000-0000C9540000}"/>
    <cellStyle name="Normal 2 115 2 6 3 5" xfId="21708" xr:uid="{00000000-0005-0000-0000-0000CA540000}"/>
    <cellStyle name="Normal 2 115 2 6 4" xfId="21709" xr:uid="{00000000-0005-0000-0000-0000CB540000}"/>
    <cellStyle name="Normal 2 115 2 6 4 2" xfId="21710" xr:uid="{00000000-0005-0000-0000-0000CC540000}"/>
    <cellStyle name="Normal 2 115 2 6 4 2 2" xfId="21711" xr:uid="{00000000-0005-0000-0000-0000CD540000}"/>
    <cellStyle name="Normal 2 115 2 6 4 3" xfId="21712" xr:uid="{00000000-0005-0000-0000-0000CE540000}"/>
    <cellStyle name="Normal 2 115 2 6 5" xfId="21713" xr:uid="{00000000-0005-0000-0000-0000CF540000}"/>
    <cellStyle name="Normal 2 115 2 6 5 2" xfId="21714" xr:uid="{00000000-0005-0000-0000-0000D0540000}"/>
    <cellStyle name="Normal 2 115 2 6 5 2 2" xfId="21715" xr:uid="{00000000-0005-0000-0000-0000D1540000}"/>
    <cellStyle name="Normal 2 115 2 6 5 3" xfId="21716" xr:uid="{00000000-0005-0000-0000-0000D2540000}"/>
    <cellStyle name="Normal 2 115 2 6 6" xfId="21717" xr:uid="{00000000-0005-0000-0000-0000D3540000}"/>
    <cellStyle name="Normal 2 115 2 6 6 2" xfId="21718" xr:uid="{00000000-0005-0000-0000-0000D4540000}"/>
    <cellStyle name="Normal 2 115 2 6 7" xfId="21719" xr:uid="{00000000-0005-0000-0000-0000D5540000}"/>
    <cellStyle name="Normal 2 115 2 6 7 2" xfId="21720" xr:uid="{00000000-0005-0000-0000-0000D6540000}"/>
    <cellStyle name="Normal 2 115 2 6 8" xfId="21721" xr:uid="{00000000-0005-0000-0000-0000D7540000}"/>
    <cellStyle name="Normal 2 115 2 7" xfId="21722" xr:uid="{00000000-0005-0000-0000-0000D8540000}"/>
    <cellStyle name="Normal 2 115 2 7 2" xfId="21723" xr:uid="{00000000-0005-0000-0000-0000D9540000}"/>
    <cellStyle name="Normal 2 115 2 7 2 2" xfId="21724" xr:uid="{00000000-0005-0000-0000-0000DA540000}"/>
    <cellStyle name="Normal 2 115 2 7 2 2 2" xfId="21725" xr:uid="{00000000-0005-0000-0000-0000DB540000}"/>
    <cellStyle name="Normal 2 115 2 7 2 2 2 2" xfId="21726" xr:uid="{00000000-0005-0000-0000-0000DC540000}"/>
    <cellStyle name="Normal 2 115 2 7 2 2 3" xfId="21727" xr:uid="{00000000-0005-0000-0000-0000DD540000}"/>
    <cellStyle name="Normal 2 115 2 7 2 3" xfId="21728" xr:uid="{00000000-0005-0000-0000-0000DE540000}"/>
    <cellStyle name="Normal 2 115 2 7 2 3 2" xfId="21729" xr:uid="{00000000-0005-0000-0000-0000DF540000}"/>
    <cellStyle name="Normal 2 115 2 7 2 3 2 2" xfId="21730" xr:uid="{00000000-0005-0000-0000-0000E0540000}"/>
    <cellStyle name="Normal 2 115 2 7 2 3 3" xfId="21731" xr:uid="{00000000-0005-0000-0000-0000E1540000}"/>
    <cellStyle name="Normal 2 115 2 7 2 4" xfId="21732" xr:uid="{00000000-0005-0000-0000-0000E2540000}"/>
    <cellStyle name="Normal 2 115 2 7 2 4 2" xfId="21733" xr:uid="{00000000-0005-0000-0000-0000E3540000}"/>
    <cellStyle name="Normal 2 115 2 7 2 5" xfId="21734" xr:uid="{00000000-0005-0000-0000-0000E4540000}"/>
    <cellStyle name="Normal 2 115 2 7 3" xfId="21735" xr:uid="{00000000-0005-0000-0000-0000E5540000}"/>
    <cellStyle name="Normal 2 115 2 7 3 2" xfId="21736" xr:uid="{00000000-0005-0000-0000-0000E6540000}"/>
    <cellStyle name="Normal 2 115 2 7 3 2 2" xfId="21737" xr:uid="{00000000-0005-0000-0000-0000E7540000}"/>
    <cellStyle name="Normal 2 115 2 7 3 3" xfId="21738" xr:uid="{00000000-0005-0000-0000-0000E8540000}"/>
    <cellStyle name="Normal 2 115 2 7 4" xfId="21739" xr:uid="{00000000-0005-0000-0000-0000E9540000}"/>
    <cellStyle name="Normal 2 115 2 7 4 2" xfId="21740" xr:uid="{00000000-0005-0000-0000-0000EA540000}"/>
    <cellStyle name="Normal 2 115 2 7 4 2 2" xfId="21741" xr:uid="{00000000-0005-0000-0000-0000EB540000}"/>
    <cellStyle name="Normal 2 115 2 7 4 3" xfId="21742" xr:uid="{00000000-0005-0000-0000-0000EC540000}"/>
    <cellStyle name="Normal 2 115 2 7 5" xfId="21743" xr:uid="{00000000-0005-0000-0000-0000ED540000}"/>
    <cellStyle name="Normal 2 115 2 7 5 2" xfId="21744" xr:uid="{00000000-0005-0000-0000-0000EE540000}"/>
    <cellStyle name="Normal 2 115 2 7 6" xfId="21745" xr:uid="{00000000-0005-0000-0000-0000EF540000}"/>
    <cellStyle name="Normal 2 115 2 7 6 2" xfId="21746" xr:uid="{00000000-0005-0000-0000-0000F0540000}"/>
    <cellStyle name="Normal 2 115 2 7 7" xfId="21747" xr:uid="{00000000-0005-0000-0000-0000F1540000}"/>
    <cellStyle name="Normal 2 115 2 8" xfId="21748" xr:uid="{00000000-0005-0000-0000-0000F2540000}"/>
    <cellStyle name="Normal 2 115 2 8 2" xfId="21749" xr:uid="{00000000-0005-0000-0000-0000F3540000}"/>
    <cellStyle name="Normal 2 115 2 8 2 2" xfId="21750" xr:uid="{00000000-0005-0000-0000-0000F4540000}"/>
    <cellStyle name="Normal 2 115 2 8 2 2 2" xfId="21751" xr:uid="{00000000-0005-0000-0000-0000F5540000}"/>
    <cellStyle name="Normal 2 115 2 8 2 2 2 2" xfId="21752" xr:uid="{00000000-0005-0000-0000-0000F6540000}"/>
    <cellStyle name="Normal 2 115 2 8 2 2 3" xfId="21753" xr:uid="{00000000-0005-0000-0000-0000F7540000}"/>
    <cellStyle name="Normal 2 115 2 8 2 3" xfId="21754" xr:uid="{00000000-0005-0000-0000-0000F8540000}"/>
    <cellStyle name="Normal 2 115 2 8 2 3 2" xfId="21755" xr:uid="{00000000-0005-0000-0000-0000F9540000}"/>
    <cellStyle name="Normal 2 115 2 8 2 3 2 2" xfId="21756" xr:uid="{00000000-0005-0000-0000-0000FA540000}"/>
    <cellStyle name="Normal 2 115 2 8 2 3 3" xfId="21757" xr:uid="{00000000-0005-0000-0000-0000FB540000}"/>
    <cellStyle name="Normal 2 115 2 8 2 4" xfId="21758" xr:uid="{00000000-0005-0000-0000-0000FC540000}"/>
    <cellStyle name="Normal 2 115 2 8 2 4 2" xfId="21759" xr:uid="{00000000-0005-0000-0000-0000FD540000}"/>
    <cellStyle name="Normal 2 115 2 8 2 5" xfId="21760" xr:uid="{00000000-0005-0000-0000-0000FE540000}"/>
    <cellStyle name="Normal 2 115 2 8 3" xfId="21761" xr:uid="{00000000-0005-0000-0000-0000FF540000}"/>
    <cellStyle name="Normal 2 115 2 8 3 2" xfId="21762" xr:uid="{00000000-0005-0000-0000-000000550000}"/>
    <cellStyle name="Normal 2 115 2 8 3 2 2" xfId="21763" xr:uid="{00000000-0005-0000-0000-000001550000}"/>
    <cellStyle name="Normal 2 115 2 8 3 3" xfId="21764" xr:uid="{00000000-0005-0000-0000-000002550000}"/>
    <cellStyle name="Normal 2 115 2 8 4" xfId="21765" xr:uid="{00000000-0005-0000-0000-000003550000}"/>
    <cellStyle name="Normal 2 115 2 8 4 2" xfId="21766" xr:uid="{00000000-0005-0000-0000-000004550000}"/>
    <cellStyle name="Normal 2 115 2 8 4 2 2" xfId="21767" xr:uid="{00000000-0005-0000-0000-000005550000}"/>
    <cellStyle name="Normal 2 115 2 8 4 3" xfId="21768" xr:uid="{00000000-0005-0000-0000-000006550000}"/>
    <cellStyle name="Normal 2 115 2 8 5" xfId="21769" xr:uid="{00000000-0005-0000-0000-000007550000}"/>
    <cellStyle name="Normal 2 115 2 8 5 2" xfId="21770" xr:uid="{00000000-0005-0000-0000-000008550000}"/>
    <cellStyle name="Normal 2 115 2 8 6" xfId="21771" xr:uid="{00000000-0005-0000-0000-000009550000}"/>
    <cellStyle name="Normal 2 115 2 8 6 2" xfId="21772" xr:uid="{00000000-0005-0000-0000-00000A550000}"/>
    <cellStyle name="Normal 2 115 2 8 7" xfId="21773" xr:uid="{00000000-0005-0000-0000-00000B550000}"/>
    <cellStyle name="Normal 2 115 2 9" xfId="21774" xr:uid="{00000000-0005-0000-0000-00000C550000}"/>
    <cellStyle name="Normal 2 115 2 9 2" xfId="21775" xr:uid="{00000000-0005-0000-0000-00000D550000}"/>
    <cellStyle name="Normal 2 115 2 9 2 2" xfId="21776" xr:uid="{00000000-0005-0000-0000-00000E550000}"/>
    <cellStyle name="Normal 2 115 2 9 2 2 2" xfId="21777" xr:uid="{00000000-0005-0000-0000-00000F550000}"/>
    <cellStyle name="Normal 2 115 2 9 2 3" xfId="21778" xr:uid="{00000000-0005-0000-0000-000010550000}"/>
    <cellStyle name="Normal 2 115 2 9 3" xfId="21779" xr:uid="{00000000-0005-0000-0000-000011550000}"/>
    <cellStyle name="Normal 2 115 2 9 3 2" xfId="21780" xr:uid="{00000000-0005-0000-0000-000012550000}"/>
    <cellStyle name="Normal 2 115 2 9 3 2 2" xfId="21781" xr:uid="{00000000-0005-0000-0000-000013550000}"/>
    <cellStyle name="Normal 2 115 2 9 3 3" xfId="21782" xr:uid="{00000000-0005-0000-0000-000014550000}"/>
    <cellStyle name="Normal 2 115 2 9 4" xfId="21783" xr:uid="{00000000-0005-0000-0000-000015550000}"/>
    <cellStyle name="Normal 2 115 2 9 4 2" xfId="21784" xr:uid="{00000000-0005-0000-0000-000016550000}"/>
    <cellStyle name="Normal 2 115 2 9 5" xfId="21785" xr:uid="{00000000-0005-0000-0000-000017550000}"/>
    <cellStyle name="Normal 2 115 3" xfId="21786" xr:uid="{00000000-0005-0000-0000-000018550000}"/>
    <cellStyle name="Normal 2 115 3 10" xfId="21787" xr:uid="{00000000-0005-0000-0000-000019550000}"/>
    <cellStyle name="Normal 2 115 3 10 2" xfId="21788" xr:uid="{00000000-0005-0000-0000-00001A550000}"/>
    <cellStyle name="Normal 2 115 3 11" xfId="21789" xr:uid="{00000000-0005-0000-0000-00001B550000}"/>
    <cellStyle name="Normal 2 115 3 11 2" xfId="21790" xr:uid="{00000000-0005-0000-0000-00001C550000}"/>
    <cellStyle name="Normal 2 115 3 12" xfId="21791" xr:uid="{00000000-0005-0000-0000-00001D550000}"/>
    <cellStyle name="Normal 2 115 3 2" xfId="21792" xr:uid="{00000000-0005-0000-0000-00001E550000}"/>
    <cellStyle name="Normal 2 115 3 2 10" xfId="21793" xr:uid="{00000000-0005-0000-0000-00001F550000}"/>
    <cellStyle name="Normal 2 115 3 2 10 2" xfId="21794" xr:uid="{00000000-0005-0000-0000-000020550000}"/>
    <cellStyle name="Normal 2 115 3 2 11" xfId="21795" xr:uid="{00000000-0005-0000-0000-000021550000}"/>
    <cellStyle name="Normal 2 115 3 2 2" xfId="21796" xr:uid="{00000000-0005-0000-0000-000022550000}"/>
    <cellStyle name="Normal 2 115 3 2 2 2" xfId="21797" xr:uid="{00000000-0005-0000-0000-000023550000}"/>
    <cellStyle name="Normal 2 115 3 2 2 2 2" xfId="21798" xr:uid="{00000000-0005-0000-0000-000024550000}"/>
    <cellStyle name="Normal 2 115 3 2 2 2 2 2" xfId="21799" xr:uid="{00000000-0005-0000-0000-000025550000}"/>
    <cellStyle name="Normal 2 115 3 2 2 2 2 2 2" xfId="21800" xr:uid="{00000000-0005-0000-0000-000026550000}"/>
    <cellStyle name="Normal 2 115 3 2 2 2 2 2 2 2" xfId="21801" xr:uid="{00000000-0005-0000-0000-000027550000}"/>
    <cellStyle name="Normal 2 115 3 2 2 2 2 2 3" xfId="21802" xr:uid="{00000000-0005-0000-0000-000028550000}"/>
    <cellStyle name="Normal 2 115 3 2 2 2 2 3" xfId="21803" xr:uid="{00000000-0005-0000-0000-000029550000}"/>
    <cellStyle name="Normal 2 115 3 2 2 2 2 3 2" xfId="21804" xr:uid="{00000000-0005-0000-0000-00002A550000}"/>
    <cellStyle name="Normal 2 115 3 2 2 2 2 3 2 2" xfId="21805" xr:uid="{00000000-0005-0000-0000-00002B550000}"/>
    <cellStyle name="Normal 2 115 3 2 2 2 2 3 3" xfId="21806" xr:uid="{00000000-0005-0000-0000-00002C550000}"/>
    <cellStyle name="Normal 2 115 3 2 2 2 2 4" xfId="21807" xr:uid="{00000000-0005-0000-0000-00002D550000}"/>
    <cellStyle name="Normal 2 115 3 2 2 2 2 4 2" xfId="21808" xr:uid="{00000000-0005-0000-0000-00002E550000}"/>
    <cellStyle name="Normal 2 115 3 2 2 2 2 5" xfId="21809" xr:uid="{00000000-0005-0000-0000-00002F550000}"/>
    <cellStyle name="Normal 2 115 3 2 2 2 3" xfId="21810" xr:uid="{00000000-0005-0000-0000-000030550000}"/>
    <cellStyle name="Normal 2 115 3 2 2 2 3 2" xfId="21811" xr:uid="{00000000-0005-0000-0000-000031550000}"/>
    <cellStyle name="Normal 2 115 3 2 2 2 3 2 2" xfId="21812" xr:uid="{00000000-0005-0000-0000-000032550000}"/>
    <cellStyle name="Normal 2 115 3 2 2 2 3 3" xfId="21813" xr:uid="{00000000-0005-0000-0000-000033550000}"/>
    <cellStyle name="Normal 2 115 3 2 2 2 4" xfId="21814" xr:uid="{00000000-0005-0000-0000-000034550000}"/>
    <cellStyle name="Normal 2 115 3 2 2 2 4 2" xfId="21815" xr:uid="{00000000-0005-0000-0000-000035550000}"/>
    <cellStyle name="Normal 2 115 3 2 2 2 4 2 2" xfId="21816" xr:uid="{00000000-0005-0000-0000-000036550000}"/>
    <cellStyle name="Normal 2 115 3 2 2 2 4 3" xfId="21817" xr:uid="{00000000-0005-0000-0000-000037550000}"/>
    <cellStyle name="Normal 2 115 3 2 2 2 5" xfId="21818" xr:uid="{00000000-0005-0000-0000-000038550000}"/>
    <cellStyle name="Normal 2 115 3 2 2 2 5 2" xfId="21819" xr:uid="{00000000-0005-0000-0000-000039550000}"/>
    <cellStyle name="Normal 2 115 3 2 2 2 6" xfId="21820" xr:uid="{00000000-0005-0000-0000-00003A550000}"/>
    <cellStyle name="Normal 2 115 3 2 2 2 6 2" xfId="21821" xr:uid="{00000000-0005-0000-0000-00003B550000}"/>
    <cellStyle name="Normal 2 115 3 2 2 2 7" xfId="21822" xr:uid="{00000000-0005-0000-0000-00003C550000}"/>
    <cellStyle name="Normal 2 115 3 2 2 3" xfId="21823" xr:uid="{00000000-0005-0000-0000-00003D550000}"/>
    <cellStyle name="Normal 2 115 3 2 2 3 2" xfId="21824" xr:uid="{00000000-0005-0000-0000-00003E550000}"/>
    <cellStyle name="Normal 2 115 3 2 2 3 2 2" xfId="21825" xr:uid="{00000000-0005-0000-0000-00003F550000}"/>
    <cellStyle name="Normal 2 115 3 2 2 3 2 2 2" xfId="21826" xr:uid="{00000000-0005-0000-0000-000040550000}"/>
    <cellStyle name="Normal 2 115 3 2 2 3 2 3" xfId="21827" xr:uid="{00000000-0005-0000-0000-000041550000}"/>
    <cellStyle name="Normal 2 115 3 2 2 3 3" xfId="21828" xr:uid="{00000000-0005-0000-0000-000042550000}"/>
    <cellStyle name="Normal 2 115 3 2 2 3 3 2" xfId="21829" xr:uid="{00000000-0005-0000-0000-000043550000}"/>
    <cellStyle name="Normal 2 115 3 2 2 3 3 2 2" xfId="21830" xr:uid="{00000000-0005-0000-0000-000044550000}"/>
    <cellStyle name="Normal 2 115 3 2 2 3 3 3" xfId="21831" xr:uid="{00000000-0005-0000-0000-000045550000}"/>
    <cellStyle name="Normal 2 115 3 2 2 3 4" xfId="21832" xr:uid="{00000000-0005-0000-0000-000046550000}"/>
    <cellStyle name="Normal 2 115 3 2 2 3 4 2" xfId="21833" xr:uid="{00000000-0005-0000-0000-000047550000}"/>
    <cellStyle name="Normal 2 115 3 2 2 3 5" xfId="21834" xr:uid="{00000000-0005-0000-0000-000048550000}"/>
    <cellStyle name="Normal 2 115 3 2 2 4" xfId="21835" xr:uid="{00000000-0005-0000-0000-000049550000}"/>
    <cellStyle name="Normal 2 115 3 2 2 4 2" xfId="21836" xr:uid="{00000000-0005-0000-0000-00004A550000}"/>
    <cellStyle name="Normal 2 115 3 2 2 4 2 2" xfId="21837" xr:uid="{00000000-0005-0000-0000-00004B550000}"/>
    <cellStyle name="Normal 2 115 3 2 2 4 3" xfId="21838" xr:uid="{00000000-0005-0000-0000-00004C550000}"/>
    <cellStyle name="Normal 2 115 3 2 2 5" xfId="21839" xr:uid="{00000000-0005-0000-0000-00004D550000}"/>
    <cellStyle name="Normal 2 115 3 2 2 5 2" xfId="21840" xr:uid="{00000000-0005-0000-0000-00004E550000}"/>
    <cellStyle name="Normal 2 115 3 2 2 5 2 2" xfId="21841" xr:uid="{00000000-0005-0000-0000-00004F550000}"/>
    <cellStyle name="Normal 2 115 3 2 2 5 3" xfId="21842" xr:uid="{00000000-0005-0000-0000-000050550000}"/>
    <cellStyle name="Normal 2 115 3 2 2 6" xfId="21843" xr:uid="{00000000-0005-0000-0000-000051550000}"/>
    <cellStyle name="Normal 2 115 3 2 2 6 2" xfId="21844" xr:uid="{00000000-0005-0000-0000-000052550000}"/>
    <cellStyle name="Normal 2 115 3 2 2 7" xfId="21845" xr:uid="{00000000-0005-0000-0000-000053550000}"/>
    <cellStyle name="Normal 2 115 3 2 2 7 2" xfId="21846" xr:uid="{00000000-0005-0000-0000-000054550000}"/>
    <cellStyle name="Normal 2 115 3 2 2 8" xfId="21847" xr:uid="{00000000-0005-0000-0000-000055550000}"/>
    <cellStyle name="Normal 2 115 3 2 3" xfId="21848" xr:uid="{00000000-0005-0000-0000-000056550000}"/>
    <cellStyle name="Normal 2 115 3 2 3 2" xfId="21849" xr:uid="{00000000-0005-0000-0000-000057550000}"/>
    <cellStyle name="Normal 2 115 3 2 3 2 2" xfId="21850" xr:uid="{00000000-0005-0000-0000-000058550000}"/>
    <cellStyle name="Normal 2 115 3 2 3 2 2 2" xfId="21851" xr:uid="{00000000-0005-0000-0000-000059550000}"/>
    <cellStyle name="Normal 2 115 3 2 3 2 2 2 2" xfId="21852" xr:uid="{00000000-0005-0000-0000-00005A550000}"/>
    <cellStyle name="Normal 2 115 3 2 3 2 2 3" xfId="21853" xr:uid="{00000000-0005-0000-0000-00005B550000}"/>
    <cellStyle name="Normal 2 115 3 2 3 2 3" xfId="21854" xr:uid="{00000000-0005-0000-0000-00005C550000}"/>
    <cellStyle name="Normal 2 115 3 2 3 2 3 2" xfId="21855" xr:uid="{00000000-0005-0000-0000-00005D550000}"/>
    <cellStyle name="Normal 2 115 3 2 3 2 3 2 2" xfId="21856" xr:uid="{00000000-0005-0000-0000-00005E550000}"/>
    <cellStyle name="Normal 2 115 3 2 3 2 3 3" xfId="21857" xr:uid="{00000000-0005-0000-0000-00005F550000}"/>
    <cellStyle name="Normal 2 115 3 2 3 2 4" xfId="21858" xr:uid="{00000000-0005-0000-0000-000060550000}"/>
    <cellStyle name="Normal 2 115 3 2 3 2 4 2" xfId="21859" xr:uid="{00000000-0005-0000-0000-000061550000}"/>
    <cellStyle name="Normal 2 115 3 2 3 2 5" xfId="21860" xr:uid="{00000000-0005-0000-0000-000062550000}"/>
    <cellStyle name="Normal 2 115 3 2 3 3" xfId="21861" xr:uid="{00000000-0005-0000-0000-000063550000}"/>
    <cellStyle name="Normal 2 115 3 2 3 3 2" xfId="21862" xr:uid="{00000000-0005-0000-0000-000064550000}"/>
    <cellStyle name="Normal 2 115 3 2 3 3 2 2" xfId="21863" xr:uid="{00000000-0005-0000-0000-000065550000}"/>
    <cellStyle name="Normal 2 115 3 2 3 3 3" xfId="21864" xr:uid="{00000000-0005-0000-0000-000066550000}"/>
    <cellStyle name="Normal 2 115 3 2 3 4" xfId="21865" xr:uid="{00000000-0005-0000-0000-000067550000}"/>
    <cellStyle name="Normal 2 115 3 2 3 4 2" xfId="21866" xr:uid="{00000000-0005-0000-0000-000068550000}"/>
    <cellStyle name="Normal 2 115 3 2 3 4 2 2" xfId="21867" xr:uid="{00000000-0005-0000-0000-000069550000}"/>
    <cellStyle name="Normal 2 115 3 2 3 4 3" xfId="21868" xr:uid="{00000000-0005-0000-0000-00006A550000}"/>
    <cellStyle name="Normal 2 115 3 2 3 5" xfId="21869" xr:uid="{00000000-0005-0000-0000-00006B550000}"/>
    <cellStyle name="Normal 2 115 3 2 3 5 2" xfId="21870" xr:uid="{00000000-0005-0000-0000-00006C550000}"/>
    <cellStyle name="Normal 2 115 3 2 3 6" xfId="21871" xr:uid="{00000000-0005-0000-0000-00006D550000}"/>
    <cellStyle name="Normal 2 115 3 2 3 6 2" xfId="21872" xr:uid="{00000000-0005-0000-0000-00006E550000}"/>
    <cellStyle name="Normal 2 115 3 2 3 7" xfId="21873" xr:uid="{00000000-0005-0000-0000-00006F550000}"/>
    <cellStyle name="Normal 2 115 3 2 4" xfId="21874" xr:uid="{00000000-0005-0000-0000-000070550000}"/>
    <cellStyle name="Normal 2 115 3 2 4 2" xfId="21875" xr:uid="{00000000-0005-0000-0000-000071550000}"/>
    <cellStyle name="Normal 2 115 3 2 4 2 2" xfId="21876" xr:uid="{00000000-0005-0000-0000-000072550000}"/>
    <cellStyle name="Normal 2 115 3 2 4 2 2 2" xfId="21877" xr:uid="{00000000-0005-0000-0000-000073550000}"/>
    <cellStyle name="Normal 2 115 3 2 4 2 2 2 2" xfId="21878" xr:uid="{00000000-0005-0000-0000-000074550000}"/>
    <cellStyle name="Normal 2 115 3 2 4 2 2 3" xfId="21879" xr:uid="{00000000-0005-0000-0000-000075550000}"/>
    <cellStyle name="Normal 2 115 3 2 4 2 3" xfId="21880" xr:uid="{00000000-0005-0000-0000-000076550000}"/>
    <cellStyle name="Normal 2 115 3 2 4 2 3 2" xfId="21881" xr:uid="{00000000-0005-0000-0000-000077550000}"/>
    <cellStyle name="Normal 2 115 3 2 4 2 3 2 2" xfId="21882" xr:uid="{00000000-0005-0000-0000-000078550000}"/>
    <cellStyle name="Normal 2 115 3 2 4 2 3 3" xfId="21883" xr:uid="{00000000-0005-0000-0000-000079550000}"/>
    <cellStyle name="Normal 2 115 3 2 4 2 4" xfId="21884" xr:uid="{00000000-0005-0000-0000-00007A550000}"/>
    <cellStyle name="Normal 2 115 3 2 4 2 4 2" xfId="21885" xr:uid="{00000000-0005-0000-0000-00007B550000}"/>
    <cellStyle name="Normal 2 115 3 2 4 2 5" xfId="21886" xr:uid="{00000000-0005-0000-0000-00007C550000}"/>
    <cellStyle name="Normal 2 115 3 2 4 3" xfId="21887" xr:uid="{00000000-0005-0000-0000-00007D550000}"/>
    <cellStyle name="Normal 2 115 3 2 4 3 2" xfId="21888" xr:uid="{00000000-0005-0000-0000-00007E550000}"/>
    <cellStyle name="Normal 2 115 3 2 4 3 2 2" xfId="21889" xr:uid="{00000000-0005-0000-0000-00007F550000}"/>
    <cellStyle name="Normal 2 115 3 2 4 3 3" xfId="21890" xr:uid="{00000000-0005-0000-0000-000080550000}"/>
    <cellStyle name="Normal 2 115 3 2 4 4" xfId="21891" xr:uid="{00000000-0005-0000-0000-000081550000}"/>
    <cellStyle name="Normal 2 115 3 2 4 4 2" xfId="21892" xr:uid="{00000000-0005-0000-0000-000082550000}"/>
    <cellStyle name="Normal 2 115 3 2 4 4 2 2" xfId="21893" xr:uid="{00000000-0005-0000-0000-000083550000}"/>
    <cellStyle name="Normal 2 115 3 2 4 4 3" xfId="21894" xr:uid="{00000000-0005-0000-0000-000084550000}"/>
    <cellStyle name="Normal 2 115 3 2 4 5" xfId="21895" xr:uid="{00000000-0005-0000-0000-000085550000}"/>
    <cellStyle name="Normal 2 115 3 2 4 5 2" xfId="21896" xr:uid="{00000000-0005-0000-0000-000086550000}"/>
    <cellStyle name="Normal 2 115 3 2 4 6" xfId="21897" xr:uid="{00000000-0005-0000-0000-000087550000}"/>
    <cellStyle name="Normal 2 115 3 2 4 6 2" xfId="21898" xr:uid="{00000000-0005-0000-0000-000088550000}"/>
    <cellStyle name="Normal 2 115 3 2 4 7" xfId="21899" xr:uid="{00000000-0005-0000-0000-000089550000}"/>
    <cellStyle name="Normal 2 115 3 2 5" xfId="21900" xr:uid="{00000000-0005-0000-0000-00008A550000}"/>
    <cellStyle name="Normal 2 115 3 2 5 2" xfId="21901" xr:uid="{00000000-0005-0000-0000-00008B550000}"/>
    <cellStyle name="Normal 2 115 3 2 5 2 2" xfId="21902" xr:uid="{00000000-0005-0000-0000-00008C550000}"/>
    <cellStyle name="Normal 2 115 3 2 5 2 2 2" xfId="21903" xr:uid="{00000000-0005-0000-0000-00008D550000}"/>
    <cellStyle name="Normal 2 115 3 2 5 2 3" xfId="21904" xr:uid="{00000000-0005-0000-0000-00008E550000}"/>
    <cellStyle name="Normal 2 115 3 2 5 3" xfId="21905" xr:uid="{00000000-0005-0000-0000-00008F550000}"/>
    <cellStyle name="Normal 2 115 3 2 5 3 2" xfId="21906" xr:uid="{00000000-0005-0000-0000-000090550000}"/>
    <cellStyle name="Normal 2 115 3 2 5 3 2 2" xfId="21907" xr:uid="{00000000-0005-0000-0000-000091550000}"/>
    <cellStyle name="Normal 2 115 3 2 5 3 3" xfId="21908" xr:uid="{00000000-0005-0000-0000-000092550000}"/>
    <cellStyle name="Normal 2 115 3 2 5 4" xfId="21909" xr:uid="{00000000-0005-0000-0000-000093550000}"/>
    <cellStyle name="Normal 2 115 3 2 5 4 2" xfId="21910" xr:uid="{00000000-0005-0000-0000-000094550000}"/>
    <cellStyle name="Normal 2 115 3 2 5 5" xfId="21911" xr:uid="{00000000-0005-0000-0000-000095550000}"/>
    <cellStyle name="Normal 2 115 3 2 6" xfId="21912" xr:uid="{00000000-0005-0000-0000-000096550000}"/>
    <cellStyle name="Normal 2 115 3 2 6 2" xfId="21913" xr:uid="{00000000-0005-0000-0000-000097550000}"/>
    <cellStyle name="Normal 2 115 3 2 6 2 2" xfId="21914" xr:uid="{00000000-0005-0000-0000-000098550000}"/>
    <cellStyle name="Normal 2 115 3 2 6 2 2 2" xfId="21915" xr:uid="{00000000-0005-0000-0000-000099550000}"/>
    <cellStyle name="Normal 2 115 3 2 6 2 3" xfId="21916" xr:uid="{00000000-0005-0000-0000-00009A550000}"/>
    <cellStyle name="Normal 2 115 3 2 6 3" xfId="21917" xr:uid="{00000000-0005-0000-0000-00009B550000}"/>
    <cellStyle name="Normal 2 115 3 2 6 3 2" xfId="21918" xr:uid="{00000000-0005-0000-0000-00009C550000}"/>
    <cellStyle name="Normal 2 115 3 2 6 4" xfId="21919" xr:uid="{00000000-0005-0000-0000-00009D550000}"/>
    <cellStyle name="Normal 2 115 3 2 7" xfId="21920" xr:uid="{00000000-0005-0000-0000-00009E550000}"/>
    <cellStyle name="Normal 2 115 3 2 7 2" xfId="21921" xr:uid="{00000000-0005-0000-0000-00009F550000}"/>
    <cellStyle name="Normal 2 115 3 2 7 2 2" xfId="21922" xr:uid="{00000000-0005-0000-0000-0000A0550000}"/>
    <cellStyle name="Normal 2 115 3 2 7 3" xfId="21923" xr:uid="{00000000-0005-0000-0000-0000A1550000}"/>
    <cellStyle name="Normal 2 115 3 2 8" xfId="21924" xr:uid="{00000000-0005-0000-0000-0000A2550000}"/>
    <cellStyle name="Normal 2 115 3 2 8 2" xfId="21925" xr:uid="{00000000-0005-0000-0000-0000A3550000}"/>
    <cellStyle name="Normal 2 115 3 2 8 2 2" xfId="21926" xr:uid="{00000000-0005-0000-0000-0000A4550000}"/>
    <cellStyle name="Normal 2 115 3 2 8 3" xfId="21927" xr:uid="{00000000-0005-0000-0000-0000A5550000}"/>
    <cellStyle name="Normal 2 115 3 2 9" xfId="21928" xr:uid="{00000000-0005-0000-0000-0000A6550000}"/>
    <cellStyle name="Normal 2 115 3 2 9 2" xfId="21929" xr:uid="{00000000-0005-0000-0000-0000A7550000}"/>
    <cellStyle name="Normal 2 115 3 3" xfId="21930" xr:uid="{00000000-0005-0000-0000-0000A8550000}"/>
    <cellStyle name="Normal 2 115 3 3 2" xfId="21931" xr:uid="{00000000-0005-0000-0000-0000A9550000}"/>
    <cellStyle name="Normal 2 115 3 3 2 2" xfId="21932" xr:uid="{00000000-0005-0000-0000-0000AA550000}"/>
    <cellStyle name="Normal 2 115 3 3 2 2 2" xfId="21933" xr:uid="{00000000-0005-0000-0000-0000AB550000}"/>
    <cellStyle name="Normal 2 115 3 3 2 2 2 2" xfId="21934" xr:uid="{00000000-0005-0000-0000-0000AC550000}"/>
    <cellStyle name="Normal 2 115 3 3 2 2 2 2 2" xfId="21935" xr:uid="{00000000-0005-0000-0000-0000AD550000}"/>
    <cellStyle name="Normal 2 115 3 3 2 2 2 3" xfId="21936" xr:uid="{00000000-0005-0000-0000-0000AE550000}"/>
    <cellStyle name="Normal 2 115 3 3 2 2 3" xfId="21937" xr:uid="{00000000-0005-0000-0000-0000AF550000}"/>
    <cellStyle name="Normal 2 115 3 3 2 2 3 2" xfId="21938" xr:uid="{00000000-0005-0000-0000-0000B0550000}"/>
    <cellStyle name="Normal 2 115 3 3 2 2 3 2 2" xfId="21939" xr:uid="{00000000-0005-0000-0000-0000B1550000}"/>
    <cellStyle name="Normal 2 115 3 3 2 2 3 3" xfId="21940" xr:uid="{00000000-0005-0000-0000-0000B2550000}"/>
    <cellStyle name="Normal 2 115 3 3 2 2 4" xfId="21941" xr:uid="{00000000-0005-0000-0000-0000B3550000}"/>
    <cellStyle name="Normal 2 115 3 3 2 2 4 2" xfId="21942" xr:uid="{00000000-0005-0000-0000-0000B4550000}"/>
    <cellStyle name="Normal 2 115 3 3 2 2 5" xfId="21943" xr:uid="{00000000-0005-0000-0000-0000B5550000}"/>
    <cellStyle name="Normal 2 115 3 3 2 3" xfId="21944" xr:uid="{00000000-0005-0000-0000-0000B6550000}"/>
    <cellStyle name="Normal 2 115 3 3 2 3 2" xfId="21945" xr:uid="{00000000-0005-0000-0000-0000B7550000}"/>
    <cellStyle name="Normal 2 115 3 3 2 3 2 2" xfId="21946" xr:uid="{00000000-0005-0000-0000-0000B8550000}"/>
    <cellStyle name="Normal 2 115 3 3 2 3 3" xfId="21947" xr:uid="{00000000-0005-0000-0000-0000B9550000}"/>
    <cellStyle name="Normal 2 115 3 3 2 4" xfId="21948" xr:uid="{00000000-0005-0000-0000-0000BA550000}"/>
    <cellStyle name="Normal 2 115 3 3 2 4 2" xfId="21949" xr:uid="{00000000-0005-0000-0000-0000BB550000}"/>
    <cellStyle name="Normal 2 115 3 3 2 4 2 2" xfId="21950" xr:uid="{00000000-0005-0000-0000-0000BC550000}"/>
    <cellStyle name="Normal 2 115 3 3 2 4 3" xfId="21951" xr:uid="{00000000-0005-0000-0000-0000BD550000}"/>
    <cellStyle name="Normal 2 115 3 3 2 5" xfId="21952" xr:uid="{00000000-0005-0000-0000-0000BE550000}"/>
    <cellStyle name="Normal 2 115 3 3 2 5 2" xfId="21953" xr:uid="{00000000-0005-0000-0000-0000BF550000}"/>
    <cellStyle name="Normal 2 115 3 3 2 6" xfId="21954" xr:uid="{00000000-0005-0000-0000-0000C0550000}"/>
    <cellStyle name="Normal 2 115 3 3 2 6 2" xfId="21955" xr:uid="{00000000-0005-0000-0000-0000C1550000}"/>
    <cellStyle name="Normal 2 115 3 3 2 7" xfId="21956" xr:uid="{00000000-0005-0000-0000-0000C2550000}"/>
    <cellStyle name="Normal 2 115 3 3 3" xfId="21957" xr:uid="{00000000-0005-0000-0000-0000C3550000}"/>
    <cellStyle name="Normal 2 115 3 3 3 2" xfId="21958" xr:uid="{00000000-0005-0000-0000-0000C4550000}"/>
    <cellStyle name="Normal 2 115 3 3 3 2 2" xfId="21959" xr:uid="{00000000-0005-0000-0000-0000C5550000}"/>
    <cellStyle name="Normal 2 115 3 3 3 2 2 2" xfId="21960" xr:uid="{00000000-0005-0000-0000-0000C6550000}"/>
    <cellStyle name="Normal 2 115 3 3 3 2 3" xfId="21961" xr:uid="{00000000-0005-0000-0000-0000C7550000}"/>
    <cellStyle name="Normal 2 115 3 3 3 3" xfId="21962" xr:uid="{00000000-0005-0000-0000-0000C8550000}"/>
    <cellStyle name="Normal 2 115 3 3 3 3 2" xfId="21963" xr:uid="{00000000-0005-0000-0000-0000C9550000}"/>
    <cellStyle name="Normal 2 115 3 3 3 3 2 2" xfId="21964" xr:uid="{00000000-0005-0000-0000-0000CA550000}"/>
    <cellStyle name="Normal 2 115 3 3 3 3 3" xfId="21965" xr:uid="{00000000-0005-0000-0000-0000CB550000}"/>
    <cellStyle name="Normal 2 115 3 3 3 4" xfId="21966" xr:uid="{00000000-0005-0000-0000-0000CC550000}"/>
    <cellStyle name="Normal 2 115 3 3 3 4 2" xfId="21967" xr:uid="{00000000-0005-0000-0000-0000CD550000}"/>
    <cellStyle name="Normal 2 115 3 3 3 5" xfId="21968" xr:uid="{00000000-0005-0000-0000-0000CE550000}"/>
    <cellStyle name="Normal 2 115 3 3 4" xfId="21969" xr:uid="{00000000-0005-0000-0000-0000CF550000}"/>
    <cellStyle name="Normal 2 115 3 3 4 2" xfId="21970" xr:uid="{00000000-0005-0000-0000-0000D0550000}"/>
    <cellStyle name="Normal 2 115 3 3 4 2 2" xfId="21971" xr:uid="{00000000-0005-0000-0000-0000D1550000}"/>
    <cellStyle name="Normal 2 115 3 3 4 3" xfId="21972" xr:uid="{00000000-0005-0000-0000-0000D2550000}"/>
    <cellStyle name="Normal 2 115 3 3 5" xfId="21973" xr:uid="{00000000-0005-0000-0000-0000D3550000}"/>
    <cellStyle name="Normal 2 115 3 3 5 2" xfId="21974" xr:uid="{00000000-0005-0000-0000-0000D4550000}"/>
    <cellStyle name="Normal 2 115 3 3 5 2 2" xfId="21975" xr:uid="{00000000-0005-0000-0000-0000D5550000}"/>
    <cellStyle name="Normal 2 115 3 3 5 3" xfId="21976" xr:uid="{00000000-0005-0000-0000-0000D6550000}"/>
    <cellStyle name="Normal 2 115 3 3 6" xfId="21977" xr:uid="{00000000-0005-0000-0000-0000D7550000}"/>
    <cellStyle name="Normal 2 115 3 3 6 2" xfId="21978" xr:uid="{00000000-0005-0000-0000-0000D8550000}"/>
    <cellStyle name="Normal 2 115 3 3 7" xfId="21979" xr:uid="{00000000-0005-0000-0000-0000D9550000}"/>
    <cellStyle name="Normal 2 115 3 3 7 2" xfId="21980" xr:uid="{00000000-0005-0000-0000-0000DA550000}"/>
    <cellStyle name="Normal 2 115 3 3 8" xfId="21981" xr:uid="{00000000-0005-0000-0000-0000DB550000}"/>
    <cellStyle name="Normal 2 115 3 4" xfId="21982" xr:uid="{00000000-0005-0000-0000-0000DC550000}"/>
    <cellStyle name="Normal 2 115 3 4 2" xfId="21983" xr:uid="{00000000-0005-0000-0000-0000DD550000}"/>
    <cellStyle name="Normal 2 115 3 4 2 2" xfId="21984" xr:uid="{00000000-0005-0000-0000-0000DE550000}"/>
    <cellStyle name="Normal 2 115 3 4 2 2 2" xfId="21985" xr:uid="{00000000-0005-0000-0000-0000DF550000}"/>
    <cellStyle name="Normal 2 115 3 4 2 2 2 2" xfId="21986" xr:uid="{00000000-0005-0000-0000-0000E0550000}"/>
    <cellStyle name="Normal 2 115 3 4 2 2 3" xfId="21987" xr:uid="{00000000-0005-0000-0000-0000E1550000}"/>
    <cellStyle name="Normal 2 115 3 4 2 3" xfId="21988" xr:uid="{00000000-0005-0000-0000-0000E2550000}"/>
    <cellStyle name="Normal 2 115 3 4 2 3 2" xfId="21989" xr:uid="{00000000-0005-0000-0000-0000E3550000}"/>
    <cellStyle name="Normal 2 115 3 4 2 3 2 2" xfId="21990" xr:uid="{00000000-0005-0000-0000-0000E4550000}"/>
    <cellStyle name="Normal 2 115 3 4 2 3 3" xfId="21991" xr:uid="{00000000-0005-0000-0000-0000E5550000}"/>
    <cellStyle name="Normal 2 115 3 4 2 4" xfId="21992" xr:uid="{00000000-0005-0000-0000-0000E6550000}"/>
    <cellStyle name="Normal 2 115 3 4 2 4 2" xfId="21993" xr:uid="{00000000-0005-0000-0000-0000E7550000}"/>
    <cellStyle name="Normal 2 115 3 4 2 5" xfId="21994" xr:uid="{00000000-0005-0000-0000-0000E8550000}"/>
    <cellStyle name="Normal 2 115 3 4 3" xfId="21995" xr:uid="{00000000-0005-0000-0000-0000E9550000}"/>
    <cellStyle name="Normal 2 115 3 4 3 2" xfId="21996" xr:uid="{00000000-0005-0000-0000-0000EA550000}"/>
    <cellStyle name="Normal 2 115 3 4 3 2 2" xfId="21997" xr:uid="{00000000-0005-0000-0000-0000EB550000}"/>
    <cellStyle name="Normal 2 115 3 4 3 3" xfId="21998" xr:uid="{00000000-0005-0000-0000-0000EC550000}"/>
    <cellStyle name="Normal 2 115 3 4 4" xfId="21999" xr:uid="{00000000-0005-0000-0000-0000ED550000}"/>
    <cellStyle name="Normal 2 115 3 4 4 2" xfId="22000" xr:uid="{00000000-0005-0000-0000-0000EE550000}"/>
    <cellStyle name="Normal 2 115 3 4 4 2 2" xfId="22001" xr:uid="{00000000-0005-0000-0000-0000EF550000}"/>
    <cellStyle name="Normal 2 115 3 4 4 3" xfId="22002" xr:uid="{00000000-0005-0000-0000-0000F0550000}"/>
    <cellStyle name="Normal 2 115 3 4 5" xfId="22003" xr:uid="{00000000-0005-0000-0000-0000F1550000}"/>
    <cellStyle name="Normal 2 115 3 4 5 2" xfId="22004" xr:uid="{00000000-0005-0000-0000-0000F2550000}"/>
    <cellStyle name="Normal 2 115 3 4 6" xfId="22005" xr:uid="{00000000-0005-0000-0000-0000F3550000}"/>
    <cellStyle name="Normal 2 115 3 4 6 2" xfId="22006" xr:uid="{00000000-0005-0000-0000-0000F4550000}"/>
    <cellStyle name="Normal 2 115 3 4 7" xfId="22007" xr:uid="{00000000-0005-0000-0000-0000F5550000}"/>
    <cellStyle name="Normal 2 115 3 5" xfId="22008" xr:uid="{00000000-0005-0000-0000-0000F6550000}"/>
    <cellStyle name="Normal 2 115 3 5 2" xfId="22009" xr:uid="{00000000-0005-0000-0000-0000F7550000}"/>
    <cellStyle name="Normal 2 115 3 5 2 2" xfId="22010" xr:uid="{00000000-0005-0000-0000-0000F8550000}"/>
    <cellStyle name="Normal 2 115 3 5 2 2 2" xfId="22011" xr:uid="{00000000-0005-0000-0000-0000F9550000}"/>
    <cellStyle name="Normal 2 115 3 5 2 2 2 2" xfId="22012" xr:uid="{00000000-0005-0000-0000-0000FA550000}"/>
    <cellStyle name="Normal 2 115 3 5 2 2 3" xfId="22013" xr:uid="{00000000-0005-0000-0000-0000FB550000}"/>
    <cellStyle name="Normal 2 115 3 5 2 3" xfId="22014" xr:uid="{00000000-0005-0000-0000-0000FC550000}"/>
    <cellStyle name="Normal 2 115 3 5 2 3 2" xfId="22015" xr:uid="{00000000-0005-0000-0000-0000FD550000}"/>
    <cellStyle name="Normal 2 115 3 5 2 3 2 2" xfId="22016" xr:uid="{00000000-0005-0000-0000-0000FE550000}"/>
    <cellStyle name="Normal 2 115 3 5 2 3 3" xfId="22017" xr:uid="{00000000-0005-0000-0000-0000FF550000}"/>
    <cellStyle name="Normal 2 115 3 5 2 4" xfId="22018" xr:uid="{00000000-0005-0000-0000-000000560000}"/>
    <cellStyle name="Normal 2 115 3 5 2 4 2" xfId="22019" xr:uid="{00000000-0005-0000-0000-000001560000}"/>
    <cellStyle name="Normal 2 115 3 5 2 5" xfId="22020" xr:uid="{00000000-0005-0000-0000-000002560000}"/>
    <cellStyle name="Normal 2 115 3 5 3" xfId="22021" xr:uid="{00000000-0005-0000-0000-000003560000}"/>
    <cellStyle name="Normal 2 115 3 5 3 2" xfId="22022" xr:uid="{00000000-0005-0000-0000-000004560000}"/>
    <cellStyle name="Normal 2 115 3 5 3 2 2" xfId="22023" xr:uid="{00000000-0005-0000-0000-000005560000}"/>
    <cellStyle name="Normal 2 115 3 5 3 3" xfId="22024" xr:uid="{00000000-0005-0000-0000-000006560000}"/>
    <cellStyle name="Normal 2 115 3 5 4" xfId="22025" xr:uid="{00000000-0005-0000-0000-000007560000}"/>
    <cellStyle name="Normal 2 115 3 5 4 2" xfId="22026" xr:uid="{00000000-0005-0000-0000-000008560000}"/>
    <cellStyle name="Normal 2 115 3 5 4 2 2" xfId="22027" xr:uid="{00000000-0005-0000-0000-000009560000}"/>
    <cellStyle name="Normal 2 115 3 5 4 3" xfId="22028" xr:uid="{00000000-0005-0000-0000-00000A560000}"/>
    <cellStyle name="Normal 2 115 3 5 5" xfId="22029" xr:uid="{00000000-0005-0000-0000-00000B560000}"/>
    <cellStyle name="Normal 2 115 3 5 5 2" xfId="22030" xr:uid="{00000000-0005-0000-0000-00000C560000}"/>
    <cellStyle name="Normal 2 115 3 5 6" xfId="22031" xr:uid="{00000000-0005-0000-0000-00000D560000}"/>
    <cellStyle name="Normal 2 115 3 5 6 2" xfId="22032" xr:uid="{00000000-0005-0000-0000-00000E560000}"/>
    <cellStyle name="Normal 2 115 3 5 7" xfId="22033" xr:uid="{00000000-0005-0000-0000-00000F560000}"/>
    <cellStyle name="Normal 2 115 3 6" xfId="22034" xr:uid="{00000000-0005-0000-0000-000010560000}"/>
    <cellStyle name="Normal 2 115 3 6 2" xfId="22035" xr:uid="{00000000-0005-0000-0000-000011560000}"/>
    <cellStyle name="Normal 2 115 3 6 2 2" xfId="22036" xr:uid="{00000000-0005-0000-0000-000012560000}"/>
    <cellStyle name="Normal 2 115 3 6 2 2 2" xfId="22037" xr:uid="{00000000-0005-0000-0000-000013560000}"/>
    <cellStyle name="Normal 2 115 3 6 2 3" xfId="22038" xr:uid="{00000000-0005-0000-0000-000014560000}"/>
    <cellStyle name="Normal 2 115 3 6 3" xfId="22039" xr:uid="{00000000-0005-0000-0000-000015560000}"/>
    <cellStyle name="Normal 2 115 3 6 3 2" xfId="22040" xr:uid="{00000000-0005-0000-0000-000016560000}"/>
    <cellStyle name="Normal 2 115 3 6 3 2 2" xfId="22041" xr:uid="{00000000-0005-0000-0000-000017560000}"/>
    <cellStyle name="Normal 2 115 3 6 3 3" xfId="22042" xr:uid="{00000000-0005-0000-0000-000018560000}"/>
    <cellStyle name="Normal 2 115 3 6 4" xfId="22043" xr:uid="{00000000-0005-0000-0000-000019560000}"/>
    <cellStyle name="Normal 2 115 3 6 4 2" xfId="22044" xr:uid="{00000000-0005-0000-0000-00001A560000}"/>
    <cellStyle name="Normal 2 115 3 6 5" xfId="22045" xr:uid="{00000000-0005-0000-0000-00001B560000}"/>
    <cellStyle name="Normal 2 115 3 7" xfId="22046" xr:uid="{00000000-0005-0000-0000-00001C560000}"/>
    <cellStyle name="Normal 2 115 3 7 2" xfId="22047" xr:uid="{00000000-0005-0000-0000-00001D560000}"/>
    <cellStyle name="Normal 2 115 3 7 2 2" xfId="22048" xr:uid="{00000000-0005-0000-0000-00001E560000}"/>
    <cellStyle name="Normal 2 115 3 7 2 2 2" xfId="22049" xr:uid="{00000000-0005-0000-0000-00001F560000}"/>
    <cellStyle name="Normal 2 115 3 7 2 3" xfId="22050" xr:uid="{00000000-0005-0000-0000-000020560000}"/>
    <cellStyle name="Normal 2 115 3 7 3" xfId="22051" xr:uid="{00000000-0005-0000-0000-000021560000}"/>
    <cellStyle name="Normal 2 115 3 7 3 2" xfId="22052" xr:uid="{00000000-0005-0000-0000-000022560000}"/>
    <cellStyle name="Normal 2 115 3 7 4" xfId="22053" xr:uid="{00000000-0005-0000-0000-000023560000}"/>
    <cellStyle name="Normal 2 115 3 8" xfId="22054" xr:uid="{00000000-0005-0000-0000-000024560000}"/>
    <cellStyle name="Normal 2 115 3 8 2" xfId="22055" xr:uid="{00000000-0005-0000-0000-000025560000}"/>
    <cellStyle name="Normal 2 115 3 8 2 2" xfId="22056" xr:uid="{00000000-0005-0000-0000-000026560000}"/>
    <cellStyle name="Normal 2 115 3 8 3" xfId="22057" xr:uid="{00000000-0005-0000-0000-000027560000}"/>
    <cellStyle name="Normal 2 115 3 9" xfId="22058" xr:uid="{00000000-0005-0000-0000-000028560000}"/>
    <cellStyle name="Normal 2 115 3 9 2" xfId="22059" xr:uid="{00000000-0005-0000-0000-000029560000}"/>
    <cellStyle name="Normal 2 115 3 9 2 2" xfId="22060" xr:uid="{00000000-0005-0000-0000-00002A560000}"/>
    <cellStyle name="Normal 2 115 3 9 3" xfId="22061" xr:uid="{00000000-0005-0000-0000-00002B560000}"/>
    <cellStyle name="Normal 2 115 4" xfId="22062" xr:uid="{00000000-0005-0000-0000-00002C560000}"/>
    <cellStyle name="Normal 2 115 4 10" xfId="22063" xr:uid="{00000000-0005-0000-0000-00002D560000}"/>
    <cellStyle name="Normal 2 115 4 10 2" xfId="22064" xr:uid="{00000000-0005-0000-0000-00002E560000}"/>
    <cellStyle name="Normal 2 115 4 11" xfId="22065" xr:uid="{00000000-0005-0000-0000-00002F560000}"/>
    <cellStyle name="Normal 2 115 4 2" xfId="22066" xr:uid="{00000000-0005-0000-0000-000030560000}"/>
    <cellStyle name="Normal 2 115 4 2 2" xfId="22067" xr:uid="{00000000-0005-0000-0000-000031560000}"/>
    <cellStyle name="Normal 2 115 4 2 2 2" xfId="22068" xr:uid="{00000000-0005-0000-0000-000032560000}"/>
    <cellStyle name="Normal 2 115 4 2 2 2 2" xfId="22069" xr:uid="{00000000-0005-0000-0000-000033560000}"/>
    <cellStyle name="Normal 2 115 4 2 2 2 2 2" xfId="22070" xr:uid="{00000000-0005-0000-0000-000034560000}"/>
    <cellStyle name="Normal 2 115 4 2 2 2 2 2 2" xfId="22071" xr:uid="{00000000-0005-0000-0000-000035560000}"/>
    <cellStyle name="Normal 2 115 4 2 2 2 2 3" xfId="22072" xr:uid="{00000000-0005-0000-0000-000036560000}"/>
    <cellStyle name="Normal 2 115 4 2 2 2 3" xfId="22073" xr:uid="{00000000-0005-0000-0000-000037560000}"/>
    <cellStyle name="Normal 2 115 4 2 2 2 3 2" xfId="22074" xr:uid="{00000000-0005-0000-0000-000038560000}"/>
    <cellStyle name="Normal 2 115 4 2 2 2 3 2 2" xfId="22075" xr:uid="{00000000-0005-0000-0000-000039560000}"/>
    <cellStyle name="Normal 2 115 4 2 2 2 3 3" xfId="22076" xr:uid="{00000000-0005-0000-0000-00003A560000}"/>
    <cellStyle name="Normal 2 115 4 2 2 2 4" xfId="22077" xr:uid="{00000000-0005-0000-0000-00003B560000}"/>
    <cellStyle name="Normal 2 115 4 2 2 2 4 2" xfId="22078" xr:uid="{00000000-0005-0000-0000-00003C560000}"/>
    <cellStyle name="Normal 2 115 4 2 2 2 5" xfId="22079" xr:uid="{00000000-0005-0000-0000-00003D560000}"/>
    <cellStyle name="Normal 2 115 4 2 2 3" xfId="22080" xr:uid="{00000000-0005-0000-0000-00003E560000}"/>
    <cellStyle name="Normal 2 115 4 2 2 3 2" xfId="22081" xr:uid="{00000000-0005-0000-0000-00003F560000}"/>
    <cellStyle name="Normal 2 115 4 2 2 3 2 2" xfId="22082" xr:uid="{00000000-0005-0000-0000-000040560000}"/>
    <cellStyle name="Normal 2 115 4 2 2 3 3" xfId="22083" xr:uid="{00000000-0005-0000-0000-000041560000}"/>
    <cellStyle name="Normal 2 115 4 2 2 4" xfId="22084" xr:uid="{00000000-0005-0000-0000-000042560000}"/>
    <cellStyle name="Normal 2 115 4 2 2 4 2" xfId="22085" xr:uid="{00000000-0005-0000-0000-000043560000}"/>
    <cellStyle name="Normal 2 115 4 2 2 4 2 2" xfId="22086" xr:uid="{00000000-0005-0000-0000-000044560000}"/>
    <cellStyle name="Normal 2 115 4 2 2 4 3" xfId="22087" xr:uid="{00000000-0005-0000-0000-000045560000}"/>
    <cellStyle name="Normal 2 115 4 2 2 5" xfId="22088" xr:uid="{00000000-0005-0000-0000-000046560000}"/>
    <cellStyle name="Normal 2 115 4 2 2 5 2" xfId="22089" xr:uid="{00000000-0005-0000-0000-000047560000}"/>
    <cellStyle name="Normal 2 115 4 2 2 6" xfId="22090" xr:uid="{00000000-0005-0000-0000-000048560000}"/>
    <cellStyle name="Normal 2 115 4 2 2 6 2" xfId="22091" xr:uid="{00000000-0005-0000-0000-000049560000}"/>
    <cellStyle name="Normal 2 115 4 2 2 7" xfId="22092" xr:uid="{00000000-0005-0000-0000-00004A560000}"/>
    <cellStyle name="Normal 2 115 4 2 3" xfId="22093" xr:uid="{00000000-0005-0000-0000-00004B560000}"/>
    <cellStyle name="Normal 2 115 4 2 3 2" xfId="22094" xr:uid="{00000000-0005-0000-0000-00004C560000}"/>
    <cellStyle name="Normal 2 115 4 2 3 2 2" xfId="22095" xr:uid="{00000000-0005-0000-0000-00004D560000}"/>
    <cellStyle name="Normal 2 115 4 2 3 2 2 2" xfId="22096" xr:uid="{00000000-0005-0000-0000-00004E560000}"/>
    <cellStyle name="Normal 2 115 4 2 3 2 3" xfId="22097" xr:uid="{00000000-0005-0000-0000-00004F560000}"/>
    <cellStyle name="Normal 2 115 4 2 3 3" xfId="22098" xr:uid="{00000000-0005-0000-0000-000050560000}"/>
    <cellStyle name="Normal 2 115 4 2 3 3 2" xfId="22099" xr:uid="{00000000-0005-0000-0000-000051560000}"/>
    <cellStyle name="Normal 2 115 4 2 3 3 2 2" xfId="22100" xr:uid="{00000000-0005-0000-0000-000052560000}"/>
    <cellStyle name="Normal 2 115 4 2 3 3 3" xfId="22101" xr:uid="{00000000-0005-0000-0000-000053560000}"/>
    <cellStyle name="Normal 2 115 4 2 3 4" xfId="22102" xr:uid="{00000000-0005-0000-0000-000054560000}"/>
    <cellStyle name="Normal 2 115 4 2 3 4 2" xfId="22103" xr:uid="{00000000-0005-0000-0000-000055560000}"/>
    <cellStyle name="Normal 2 115 4 2 3 5" xfId="22104" xr:uid="{00000000-0005-0000-0000-000056560000}"/>
    <cellStyle name="Normal 2 115 4 2 4" xfId="22105" xr:uid="{00000000-0005-0000-0000-000057560000}"/>
    <cellStyle name="Normal 2 115 4 2 4 2" xfId="22106" xr:uid="{00000000-0005-0000-0000-000058560000}"/>
    <cellStyle name="Normal 2 115 4 2 4 2 2" xfId="22107" xr:uid="{00000000-0005-0000-0000-000059560000}"/>
    <cellStyle name="Normal 2 115 4 2 4 3" xfId="22108" xr:uid="{00000000-0005-0000-0000-00005A560000}"/>
    <cellStyle name="Normal 2 115 4 2 5" xfId="22109" xr:uid="{00000000-0005-0000-0000-00005B560000}"/>
    <cellStyle name="Normal 2 115 4 2 5 2" xfId="22110" xr:uid="{00000000-0005-0000-0000-00005C560000}"/>
    <cellStyle name="Normal 2 115 4 2 5 2 2" xfId="22111" xr:uid="{00000000-0005-0000-0000-00005D560000}"/>
    <cellStyle name="Normal 2 115 4 2 5 3" xfId="22112" xr:uid="{00000000-0005-0000-0000-00005E560000}"/>
    <cellStyle name="Normal 2 115 4 2 6" xfId="22113" xr:uid="{00000000-0005-0000-0000-00005F560000}"/>
    <cellStyle name="Normal 2 115 4 2 6 2" xfId="22114" xr:uid="{00000000-0005-0000-0000-000060560000}"/>
    <cellStyle name="Normal 2 115 4 2 7" xfId="22115" xr:uid="{00000000-0005-0000-0000-000061560000}"/>
    <cellStyle name="Normal 2 115 4 2 7 2" xfId="22116" xr:uid="{00000000-0005-0000-0000-000062560000}"/>
    <cellStyle name="Normal 2 115 4 2 8" xfId="22117" xr:uid="{00000000-0005-0000-0000-000063560000}"/>
    <cellStyle name="Normal 2 115 4 3" xfId="22118" xr:uid="{00000000-0005-0000-0000-000064560000}"/>
    <cellStyle name="Normal 2 115 4 3 2" xfId="22119" xr:uid="{00000000-0005-0000-0000-000065560000}"/>
    <cellStyle name="Normal 2 115 4 3 2 2" xfId="22120" xr:uid="{00000000-0005-0000-0000-000066560000}"/>
    <cellStyle name="Normal 2 115 4 3 2 2 2" xfId="22121" xr:uid="{00000000-0005-0000-0000-000067560000}"/>
    <cellStyle name="Normal 2 115 4 3 2 2 2 2" xfId="22122" xr:uid="{00000000-0005-0000-0000-000068560000}"/>
    <cellStyle name="Normal 2 115 4 3 2 2 3" xfId="22123" xr:uid="{00000000-0005-0000-0000-000069560000}"/>
    <cellStyle name="Normal 2 115 4 3 2 3" xfId="22124" xr:uid="{00000000-0005-0000-0000-00006A560000}"/>
    <cellStyle name="Normal 2 115 4 3 2 3 2" xfId="22125" xr:uid="{00000000-0005-0000-0000-00006B560000}"/>
    <cellStyle name="Normal 2 115 4 3 2 3 2 2" xfId="22126" xr:uid="{00000000-0005-0000-0000-00006C560000}"/>
    <cellStyle name="Normal 2 115 4 3 2 3 3" xfId="22127" xr:uid="{00000000-0005-0000-0000-00006D560000}"/>
    <cellStyle name="Normal 2 115 4 3 2 4" xfId="22128" xr:uid="{00000000-0005-0000-0000-00006E560000}"/>
    <cellStyle name="Normal 2 115 4 3 2 4 2" xfId="22129" xr:uid="{00000000-0005-0000-0000-00006F560000}"/>
    <cellStyle name="Normal 2 115 4 3 2 5" xfId="22130" xr:uid="{00000000-0005-0000-0000-000070560000}"/>
    <cellStyle name="Normal 2 115 4 3 3" xfId="22131" xr:uid="{00000000-0005-0000-0000-000071560000}"/>
    <cellStyle name="Normal 2 115 4 3 3 2" xfId="22132" xr:uid="{00000000-0005-0000-0000-000072560000}"/>
    <cellStyle name="Normal 2 115 4 3 3 2 2" xfId="22133" xr:uid="{00000000-0005-0000-0000-000073560000}"/>
    <cellStyle name="Normal 2 115 4 3 3 3" xfId="22134" xr:uid="{00000000-0005-0000-0000-000074560000}"/>
    <cellStyle name="Normal 2 115 4 3 4" xfId="22135" xr:uid="{00000000-0005-0000-0000-000075560000}"/>
    <cellStyle name="Normal 2 115 4 3 4 2" xfId="22136" xr:uid="{00000000-0005-0000-0000-000076560000}"/>
    <cellStyle name="Normal 2 115 4 3 4 2 2" xfId="22137" xr:uid="{00000000-0005-0000-0000-000077560000}"/>
    <cellStyle name="Normal 2 115 4 3 4 3" xfId="22138" xr:uid="{00000000-0005-0000-0000-000078560000}"/>
    <cellStyle name="Normal 2 115 4 3 5" xfId="22139" xr:uid="{00000000-0005-0000-0000-000079560000}"/>
    <cellStyle name="Normal 2 115 4 3 5 2" xfId="22140" xr:uid="{00000000-0005-0000-0000-00007A560000}"/>
    <cellStyle name="Normal 2 115 4 3 6" xfId="22141" xr:uid="{00000000-0005-0000-0000-00007B560000}"/>
    <cellStyle name="Normal 2 115 4 3 6 2" xfId="22142" xr:uid="{00000000-0005-0000-0000-00007C560000}"/>
    <cellStyle name="Normal 2 115 4 3 7" xfId="22143" xr:uid="{00000000-0005-0000-0000-00007D560000}"/>
    <cellStyle name="Normal 2 115 4 4" xfId="22144" xr:uid="{00000000-0005-0000-0000-00007E560000}"/>
    <cellStyle name="Normal 2 115 4 4 2" xfId="22145" xr:uid="{00000000-0005-0000-0000-00007F560000}"/>
    <cellStyle name="Normal 2 115 4 4 2 2" xfId="22146" xr:uid="{00000000-0005-0000-0000-000080560000}"/>
    <cellStyle name="Normal 2 115 4 4 2 2 2" xfId="22147" xr:uid="{00000000-0005-0000-0000-000081560000}"/>
    <cellStyle name="Normal 2 115 4 4 2 2 2 2" xfId="22148" xr:uid="{00000000-0005-0000-0000-000082560000}"/>
    <cellStyle name="Normal 2 115 4 4 2 2 3" xfId="22149" xr:uid="{00000000-0005-0000-0000-000083560000}"/>
    <cellStyle name="Normal 2 115 4 4 2 3" xfId="22150" xr:uid="{00000000-0005-0000-0000-000084560000}"/>
    <cellStyle name="Normal 2 115 4 4 2 3 2" xfId="22151" xr:uid="{00000000-0005-0000-0000-000085560000}"/>
    <cellStyle name="Normal 2 115 4 4 2 3 2 2" xfId="22152" xr:uid="{00000000-0005-0000-0000-000086560000}"/>
    <cellStyle name="Normal 2 115 4 4 2 3 3" xfId="22153" xr:uid="{00000000-0005-0000-0000-000087560000}"/>
    <cellStyle name="Normal 2 115 4 4 2 4" xfId="22154" xr:uid="{00000000-0005-0000-0000-000088560000}"/>
    <cellStyle name="Normal 2 115 4 4 2 4 2" xfId="22155" xr:uid="{00000000-0005-0000-0000-000089560000}"/>
    <cellStyle name="Normal 2 115 4 4 2 5" xfId="22156" xr:uid="{00000000-0005-0000-0000-00008A560000}"/>
    <cellStyle name="Normal 2 115 4 4 3" xfId="22157" xr:uid="{00000000-0005-0000-0000-00008B560000}"/>
    <cellStyle name="Normal 2 115 4 4 3 2" xfId="22158" xr:uid="{00000000-0005-0000-0000-00008C560000}"/>
    <cellStyle name="Normal 2 115 4 4 3 2 2" xfId="22159" xr:uid="{00000000-0005-0000-0000-00008D560000}"/>
    <cellStyle name="Normal 2 115 4 4 3 3" xfId="22160" xr:uid="{00000000-0005-0000-0000-00008E560000}"/>
    <cellStyle name="Normal 2 115 4 4 4" xfId="22161" xr:uid="{00000000-0005-0000-0000-00008F560000}"/>
    <cellStyle name="Normal 2 115 4 4 4 2" xfId="22162" xr:uid="{00000000-0005-0000-0000-000090560000}"/>
    <cellStyle name="Normal 2 115 4 4 4 2 2" xfId="22163" xr:uid="{00000000-0005-0000-0000-000091560000}"/>
    <cellStyle name="Normal 2 115 4 4 4 3" xfId="22164" xr:uid="{00000000-0005-0000-0000-000092560000}"/>
    <cellStyle name="Normal 2 115 4 4 5" xfId="22165" xr:uid="{00000000-0005-0000-0000-000093560000}"/>
    <cellStyle name="Normal 2 115 4 4 5 2" xfId="22166" xr:uid="{00000000-0005-0000-0000-000094560000}"/>
    <cellStyle name="Normal 2 115 4 4 6" xfId="22167" xr:uid="{00000000-0005-0000-0000-000095560000}"/>
    <cellStyle name="Normal 2 115 4 4 6 2" xfId="22168" xr:uid="{00000000-0005-0000-0000-000096560000}"/>
    <cellStyle name="Normal 2 115 4 4 7" xfId="22169" xr:uid="{00000000-0005-0000-0000-000097560000}"/>
    <cellStyle name="Normal 2 115 4 5" xfId="22170" xr:uid="{00000000-0005-0000-0000-000098560000}"/>
    <cellStyle name="Normal 2 115 4 5 2" xfId="22171" xr:uid="{00000000-0005-0000-0000-000099560000}"/>
    <cellStyle name="Normal 2 115 4 5 2 2" xfId="22172" xr:uid="{00000000-0005-0000-0000-00009A560000}"/>
    <cellStyle name="Normal 2 115 4 5 2 2 2" xfId="22173" xr:uid="{00000000-0005-0000-0000-00009B560000}"/>
    <cellStyle name="Normal 2 115 4 5 2 3" xfId="22174" xr:uid="{00000000-0005-0000-0000-00009C560000}"/>
    <cellStyle name="Normal 2 115 4 5 3" xfId="22175" xr:uid="{00000000-0005-0000-0000-00009D560000}"/>
    <cellStyle name="Normal 2 115 4 5 3 2" xfId="22176" xr:uid="{00000000-0005-0000-0000-00009E560000}"/>
    <cellStyle name="Normal 2 115 4 5 3 2 2" xfId="22177" xr:uid="{00000000-0005-0000-0000-00009F560000}"/>
    <cellStyle name="Normal 2 115 4 5 3 3" xfId="22178" xr:uid="{00000000-0005-0000-0000-0000A0560000}"/>
    <cellStyle name="Normal 2 115 4 5 4" xfId="22179" xr:uid="{00000000-0005-0000-0000-0000A1560000}"/>
    <cellStyle name="Normal 2 115 4 5 4 2" xfId="22180" xr:uid="{00000000-0005-0000-0000-0000A2560000}"/>
    <cellStyle name="Normal 2 115 4 5 5" xfId="22181" xr:uid="{00000000-0005-0000-0000-0000A3560000}"/>
    <cellStyle name="Normal 2 115 4 6" xfId="22182" xr:uid="{00000000-0005-0000-0000-0000A4560000}"/>
    <cellStyle name="Normal 2 115 4 6 2" xfId="22183" xr:uid="{00000000-0005-0000-0000-0000A5560000}"/>
    <cellStyle name="Normal 2 115 4 6 2 2" xfId="22184" xr:uid="{00000000-0005-0000-0000-0000A6560000}"/>
    <cellStyle name="Normal 2 115 4 6 2 2 2" xfId="22185" xr:uid="{00000000-0005-0000-0000-0000A7560000}"/>
    <cellStyle name="Normal 2 115 4 6 2 3" xfId="22186" xr:uid="{00000000-0005-0000-0000-0000A8560000}"/>
    <cellStyle name="Normal 2 115 4 6 3" xfId="22187" xr:uid="{00000000-0005-0000-0000-0000A9560000}"/>
    <cellStyle name="Normal 2 115 4 6 3 2" xfId="22188" xr:uid="{00000000-0005-0000-0000-0000AA560000}"/>
    <cellStyle name="Normal 2 115 4 6 4" xfId="22189" xr:uid="{00000000-0005-0000-0000-0000AB560000}"/>
    <cellStyle name="Normal 2 115 4 7" xfId="22190" xr:uid="{00000000-0005-0000-0000-0000AC560000}"/>
    <cellStyle name="Normal 2 115 4 7 2" xfId="22191" xr:uid="{00000000-0005-0000-0000-0000AD560000}"/>
    <cellStyle name="Normal 2 115 4 7 2 2" xfId="22192" xr:uid="{00000000-0005-0000-0000-0000AE560000}"/>
    <cellStyle name="Normal 2 115 4 7 3" xfId="22193" xr:uid="{00000000-0005-0000-0000-0000AF560000}"/>
    <cellStyle name="Normal 2 115 4 8" xfId="22194" xr:uid="{00000000-0005-0000-0000-0000B0560000}"/>
    <cellStyle name="Normal 2 115 4 8 2" xfId="22195" xr:uid="{00000000-0005-0000-0000-0000B1560000}"/>
    <cellStyle name="Normal 2 115 4 8 2 2" xfId="22196" xr:uid="{00000000-0005-0000-0000-0000B2560000}"/>
    <cellStyle name="Normal 2 115 4 8 3" xfId="22197" xr:uid="{00000000-0005-0000-0000-0000B3560000}"/>
    <cellStyle name="Normal 2 115 4 9" xfId="22198" xr:uid="{00000000-0005-0000-0000-0000B4560000}"/>
    <cellStyle name="Normal 2 115 4 9 2" xfId="22199" xr:uid="{00000000-0005-0000-0000-0000B5560000}"/>
    <cellStyle name="Normal 2 115 5" xfId="22200" xr:uid="{00000000-0005-0000-0000-0000B6560000}"/>
    <cellStyle name="Normal 2 115 5 10" xfId="22201" xr:uid="{00000000-0005-0000-0000-0000B7560000}"/>
    <cellStyle name="Normal 2 115 5 10 2" xfId="22202" xr:uid="{00000000-0005-0000-0000-0000B8560000}"/>
    <cellStyle name="Normal 2 115 5 11" xfId="22203" xr:uid="{00000000-0005-0000-0000-0000B9560000}"/>
    <cellStyle name="Normal 2 115 5 2" xfId="22204" xr:uid="{00000000-0005-0000-0000-0000BA560000}"/>
    <cellStyle name="Normal 2 115 5 2 2" xfId="22205" xr:uid="{00000000-0005-0000-0000-0000BB560000}"/>
    <cellStyle name="Normal 2 115 5 2 2 2" xfId="22206" xr:uid="{00000000-0005-0000-0000-0000BC560000}"/>
    <cellStyle name="Normal 2 115 5 2 2 2 2" xfId="22207" xr:uid="{00000000-0005-0000-0000-0000BD560000}"/>
    <cellStyle name="Normal 2 115 5 2 2 2 2 2" xfId="22208" xr:uid="{00000000-0005-0000-0000-0000BE560000}"/>
    <cellStyle name="Normal 2 115 5 2 2 2 2 2 2" xfId="22209" xr:uid="{00000000-0005-0000-0000-0000BF560000}"/>
    <cellStyle name="Normal 2 115 5 2 2 2 2 3" xfId="22210" xr:uid="{00000000-0005-0000-0000-0000C0560000}"/>
    <cellStyle name="Normal 2 115 5 2 2 2 3" xfId="22211" xr:uid="{00000000-0005-0000-0000-0000C1560000}"/>
    <cellStyle name="Normal 2 115 5 2 2 2 3 2" xfId="22212" xr:uid="{00000000-0005-0000-0000-0000C2560000}"/>
    <cellStyle name="Normal 2 115 5 2 2 2 3 2 2" xfId="22213" xr:uid="{00000000-0005-0000-0000-0000C3560000}"/>
    <cellStyle name="Normal 2 115 5 2 2 2 3 3" xfId="22214" xr:uid="{00000000-0005-0000-0000-0000C4560000}"/>
    <cellStyle name="Normal 2 115 5 2 2 2 4" xfId="22215" xr:uid="{00000000-0005-0000-0000-0000C5560000}"/>
    <cellStyle name="Normal 2 115 5 2 2 2 4 2" xfId="22216" xr:uid="{00000000-0005-0000-0000-0000C6560000}"/>
    <cellStyle name="Normal 2 115 5 2 2 2 5" xfId="22217" xr:uid="{00000000-0005-0000-0000-0000C7560000}"/>
    <cellStyle name="Normal 2 115 5 2 2 3" xfId="22218" xr:uid="{00000000-0005-0000-0000-0000C8560000}"/>
    <cellStyle name="Normal 2 115 5 2 2 3 2" xfId="22219" xr:uid="{00000000-0005-0000-0000-0000C9560000}"/>
    <cellStyle name="Normal 2 115 5 2 2 3 2 2" xfId="22220" xr:uid="{00000000-0005-0000-0000-0000CA560000}"/>
    <cellStyle name="Normal 2 115 5 2 2 3 3" xfId="22221" xr:uid="{00000000-0005-0000-0000-0000CB560000}"/>
    <cellStyle name="Normal 2 115 5 2 2 4" xfId="22222" xr:uid="{00000000-0005-0000-0000-0000CC560000}"/>
    <cellStyle name="Normal 2 115 5 2 2 4 2" xfId="22223" xr:uid="{00000000-0005-0000-0000-0000CD560000}"/>
    <cellStyle name="Normal 2 115 5 2 2 4 2 2" xfId="22224" xr:uid="{00000000-0005-0000-0000-0000CE560000}"/>
    <cellStyle name="Normal 2 115 5 2 2 4 3" xfId="22225" xr:uid="{00000000-0005-0000-0000-0000CF560000}"/>
    <cellStyle name="Normal 2 115 5 2 2 5" xfId="22226" xr:uid="{00000000-0005-0000-0000-0000D0560000}"/>
    <cellStyle name="Normal 2 115 5 2 2 5 2" xfId="22227" xr:uid="{00000000-0005-0000-0000-0000D1560000}"/>
    <cellStyle name="Normal 2 115 5 2 2 6" xfId="22228" xr:uid="{00000000-0005-0000-0000-0000D2560000}"/>
    <cellStyle name="Normal 2 115 5 2 2 6 2" xfId="22229" xr:uid="{00000000-0005-0000-0000-0000D3560000}"/>
    <cellStyle name="Normal 2 115 5 2 2 7" xfId="22230" xr:uid="{00000000-0005-0000-0000-0000D4560000}"/>
    <cellStyle name="Normal 2 115 5 2 3" xfId="22231" xr:uid="{00000000-0005-0000-0000-0000D5560000}"/>
    <cellStyle name="Normal 2 115 5 2 3 2" xfId="22232" xr:uid="{00000000-0005-0000-0000-0000D6560000}"/>
    <cellStyle name="Normal 2 115 5 2 3 2 2" xfId="22233" xr:uid="{00000000-0005-0000-0000-0000D7560000}"/>
    <cellStyle name="Normal 2 115 5 2 3 2 2 2" xfId="22234" xr:uid="{00000000-0005-0000-0000-0000D8560000}"/>
    <cellStyle name="Normal 2 115 5 2 3 2 3" xfId="22235" xr:uid="{00000000-0005-0000-0000-0000D9560000}"/>
    <cellStyle name="Normal 2 115 5 2 3 3" xfId="22236" xr:uid="{00000000-0005-0000-0000-0000DA560000}"/>
    <cellStyle name="Normal 2 115 5 2 3 3 2" xfId="22237" xr:uid="{00000000-0005-0000-0000-0000DB560000}"/>
    <cellStyle name="Normal 2 115 5 2 3 3 2 2" xfId="22238" xr:uid="{00000000-0005-0000-0000-0000DC560000}"/>
    <cellStyle name="Normal 2 115 5 2 3 3 3" xfId="22239" xr:uid="{00000000-0005-0000-0000-0000DD560000}"/>
    <cellStyle name="Normal 2 115 5 2 3 4" xfId="22240" xr:uid="{00000000-0005-0000-0000-0000DE560000}"/>
    <cellStyle name="Normal 2 115 5 2 3 4 2" xfId="22241" xr:uid="{00000000-0005-0000-0000-0000DF560000}"/>
    <cellStyle name="Normal 2 115 5 2 3 5" xfId="22242" xr:uid="{00000000-0005-0000-0000-0000E0560000}"/>
    <cellStyle name="Normal 2 115 5 2 4" xfId="22243" xr:uid="{00000000-0005-0000-0000-0000E1560000}"/>
    <cellStyle name="Normal 2 115 5 2 4 2" xfId="22244" xr:uid="{00000000-0005-0000-0000-0000E2560000}"/>
    <cellStyle name="Normal 2 115 5 2 4 2 2" xfId="22245" xr:uid="{00000000-0005-0000-0000-0000E3560000}"/>
    <cellStyle name="Normal 2 115 5 2 4 3" xfId="22246" xr:uid="{00000000-0005-0000-0000-0000E4560000}"/>
    <cellStyle name="Normal 2 115 5 2 5" xfId="22247" xr:uid="{00000000-0005-0000-0000-0000E5560000}"/>
    <cellStyle name="Normal 2 115 5 2 5 2" xfId="22248" xr:uid="{00000000-0005-0000-0000-0000E6560000}"/>
    <cellStyle name="Normal 2 115 5 2 5 2 2" xfId="22249" xr:uid="{00000000-0005-0000-0000-0000E7560000}"/>
    <cellStyle name="Normal 2 115 5 2 5 3" xfId="22250" xr:uid="{00000000-0005-0000-0000-0000E8560000}"/>
    <cellStyle name="Normal 2 115 5 2 6" xfId="22251" xr:uid="{00000000-0005-0000-0000-0000E9560000}"/>
    <cellStyle name="Normal 2 115 5 2 6 2" xfId="22252" xr:uid="{00000000-0005-0000-0000-0000EA560000}"/>
    <cellStyle name="Normal 2 115 5 2 7" xfId="22253" xr:uid="{00000000-0005-0000-0000-0000EB560000}"/>
    <cellStyle name="Normal 2 115 5 2 7 2" xfId="22254" xr:uid="{00000000-0005-0000-0000-0000EC560000}"/>
    <cellStyle name="Normal 2 115 5 2 8" xfId="22255" xr:uid="{00000000-0005-0000-0000-0000ED560000}"/>
    <cellStyle name="Normal 2 115 5 3" xfId="22256" xr:uid="{00000000-0005-0000-0000-0000EE560000}"/>
    <cellStyle name="Normal 2 115 5 3 2" xfId="22257" xr:uid="{00000000-0005-0000-0000-0000EF560000}"/>
    <cellStyle name="Normal 2 115 5 3 2 2" xfId="22258" xr:uid="{00000000-0005-0000-0000-0000F0560000}"/>
    <cellStyle name="Normal 2 115 5 3 2 2 2" xfId="22259" xr:uid="{00000000-0005-0000-0000-0000F1560000}"/>
    <cellStyle name="Normal 2 115 5 3 2 2 2 2" xfId="22260" xr:uid="{00000000-0005-0000-0000-0000F2560000}"/>
    <cellStyle name="Normal 2 115 5 3 2 2 3" xfId="22261" xr:uid="{00000000-0005-0000-0000-0000F3560000}"/>
    <cellStyle name="Normal 2 115 5 3 2 3" xfId="22262" xr:uid="{00000000-0005-0000-0000-0000F4560000}"/>
    <cellStyle name="Normal 2 115 5 3 2 3 2" xfId="22263" xr:uid="{00000000-0005-0000-0000-0000F5560000}"/>
    <cellStyle name="Normal 2 115 5 3 2 3 2 2" xfId="22264" xr:uid="{00000000-0005-0000-0000-0000F6560000}"/>
    <cellStyle name="Normal 2 115 5 3 2 3 3" xfId="22265" xr:uid="{00000000-0005-0000-0000-0000F7560000}"/>
    <cellStyle name="Normal 2 115 5 3 2 4" xfId="22266" xr:uid="{00000000-0005-0000-0000-0000F8560000}"/>
    <cellStyle name="Normal 2 115 5 3 2 4 2" xfId="22267" xr:uid="{00000000-0005-0000-0000-0000F9560000}"/>
    <cellStyle name="Normal 2 115 5 3 2 5" xfId="22268" xr:uid="{00000000-0005-0000-0000-0000FA560000}"/>
    <cellStyle name="Normal 2 115 5 3 3" xfId="22269" xr:uid="{00000000-0005-0000-0000-0000FB560000}"/>
    <cellStyle name="Normal 2 115 5 3 3 2" xfId="22270" xr:uid="{00000000-0005-0000-0000-0000FC560000}"/>
    <cellStyle name="Normal 2 115 5 3 3 2 2" xfId="22271" xr:uid="{00000000-0005-0000-0000-0000FD560000}"/>
    <cellStyle name="Normal 2 115 5 3 3 3" xfId="22272" xr:uid="{00000000-0005-0000-0000-0000FE560000}"/>
    <cellStyle name="Normal 2 115 5 3 4" xfId="22273" xr:uid="{00000000-0005-0000-0000-0000FF560000}"/>
    <cellStyle name="Normal 2 115 5 3 4 2" xfId="22274" xr:uid="{00000000-0005-0000-0000-000000570000}"/>
    <cellStyle name="Normal 2 115 5 3 4 2 2" xfId="22275" xr:uid="{00000000-0005-0000-0000-000001570000}"/>
    <cellStyle name="Normal 2 115 5 3 4 3" xfId="22276" xr:uid="{00000000-0005-0000-0000-000002570000}"/>
    <cellStyle name="Normal 2 115 5 3 5" xfId="22277" xr:uid="{00000000-0005-0000-0000-000003570000}"/>
    <cellStyle name="Normal 2 115 5 3 5 2" xfId="22278" xr:uid="{00000000-0005-0000-0000-000004570000}"/>
    <cellStyle name="Normal 2 115 5 3 6" xfId="22279" xr:uid="{00000000-0005-0000-0000-000005570000}"/>
    <cellStyle name="Normal 2 115 5 3 6 2" xfId="22280" xr:uid="{00000000-0005-0000-0000-000006570000}"/>
    <cellStyle name="Normal 2 115 5 3 7" xfId="22281" xr:uid="{00000000-0005-0000-0000-000007570000}"/>
    <cellStyle name="Normal 2 115 5 4" xfId="22282" xr:uid="{00000000-0005-0000-0000-000008570000}"/>
    <cellStyle name="Normal 2 115 5 4 2" xfId="22283" xr:uid="{00000000-0005-0000-0000-000009570000}"/>
    <cellStyle name="Normal 2 115 5 4 2 2" xfId="22284" xr:uid="{00000000-0005-0000-0000-00000A570000}"/>
    <cellStyle name="Normal 2 115 5 4 2 2 2" xfId="22285" xr:uid="{00000000-0005-0000-0000-00000B570000}"/>
    <cellStyle name="Normal 2 115 5 4 2 2 2 2" xfId="22286" xr:uid="{00000000-0005-0000-0000-00000C570000}"/>
    <cellStyle name="Normal 2 115 5 4 2 2 3" xfId="22287" xr:uid="{00000000-0005-0000-0000-00000D570000}"/>
    <cellStyle name="Normal 2 115 5 4 2 3" xfId="22288" xr:uid="{00000000-0005-0000-0000-00000E570000}"/>
    <cellStyle name="Normal 2 115 5 4 2 3 2" xfId="22289" xr:uid="{00000000-0005-0000-0000-00000F570000}"/>
    <cellStyle name="Normal 2 115 5 4 2 3 2 2" xfId="22290" xr:uid="{00000000-0005-0000-0000-000010570000}"/>
    <cellStyle name="Normal 2 115 5 4 2 3 3" xfId="22291" xr:uid="{00000000-0005-0000-0000-000011570000}"/>
    <cellStyle name="Normal 2 115 5 4 2 4" xfId="22292" xr:uid="{00000000-0005-0000-0000-000012570000}"/>
    <cellStyle name="Normal 2 115 5 4 2 4 2" xfId="22293" xr:uid="{00000000-0005-0000-0000-000013570000}"/>
    <cellStyle name="Normal 2 115 5 4 2 5" xfId="22294" xr:uid="{00000000-0005-0000-0000-000014570000}"/>
    <cellStyle name="Normal 2 115 5 4 3" xfId="22295" xr:uid="{00000000-0005-0000-0000-000015570000}"/>
    <cellStyle name="Normal 2 115 5 4 3 2" xfId="22296" xr:uid="{00000000-0005-0000-0000-000016570000}"/>
    <cellStyle name="Normal 2 115 5 4 3 2 2" xfId="22297" xr:uid="{00000000-0005-0000-0000-000017570000}"/>
    <cellStyle name="Normal 2 115 5 4 3 3" xfId="22298" xr:uid="{00000000-0005-0000-0000-000018570000}"/>
    <cellStyle name="Normal 2 115 5 4 4" xfId="22299" xr:uid="{00000000-0005-0000-0000-000019570000}"/>
    <cellStyle name="Normal 2 115 5 4 4 2" xfId="22300" xr:uid="{00000000-0005-0000-0000-00001A570000}"/>
    <cellStyle name="Normal 2 115 5 4 4 2 2" xfId="22301" xr:uid="{00000000-0005-0000-0000-00001B570000}"/>
    <cellStyle name="Normal 2 115 5 4 4 3" xfId="22302" xr:uid="{00000000-0005-0000-0000-00001C570000}"/>
    <cellStyle name="Normal 2 115 5 4 5" xfId="22303" xr:uid="{00000000-0005-0000-0000-00001D570000}"/>
    <cellStyle name="Normal 2 115 5 4 5 2" xfId="22304" xr:uid="{00000000-0005-0000-0000-00001E570000}"/>
    <cellStyle name="Normal 2 115 5 4 6" xfId="22305" xr:uid="{00000000-0005-0000-0000-00001F570000}"/>
    <cellStyle name="Normal 2 115 5 4 6 2" xfId="22306" xr:uid="{00000000-0005-0000-0000-000020570000}"/>
    <cellStyle name="Normal 2 115 5 4 7" xfId="22307" xr:uid="{00000000-0005-0000-0000-000021570000}"/>
    <cellStyle name="Normal 2 115 5 5" xfId="22308" xr:uid="{00000000-0005-0000-0000-000022570000}"/>
    <cellStyle name="Normal 2 115 5 5 2" xfId="22309" xr:uid="{00000000-0005-0000-0000-000023570000}"/>
    <cellStyle name="Normal 2 115 5 5 2 2" xfId="22310" xr:uid="{00000000-0005-0000-0000-000024570000}"/>
    <cellStyle name="Normal 2 115 5 5 2 2 2" xfId="22311" xr:uid="{00000000-0005-0000-0000-000025570000}"/>
    <cellStyle name="Normal 2 115 5 5 2 3" xfId="22312" xr:uid="{00000000-0005-0000-0000-000026570000}"/>
    <cellStyle name="Normal 2 115 5 5 3" xfId="22313" xr:uid="{00000000-0005-0000-0000-000027570000}"/>
    <cellStyle name="Normal 2 115 5 5 3 2" xfId="22314" xr:uid="{00000000-0005-0000-0000-000028570000}"/>
    <cellStyle name="Normal 2 115 5 5 3 2 2" xfId="22315" xr:uid="{00000000-0005-0000-0000-000029570000}"/>
    <cellStyle name="Normal 2 115 5 5 3 3" xfId="22316" xr:uid="{00000000-0005-0000-0000-00002A570000}"/>
    <cellStyle name="Normal 2 115 5 5 4" xfId="22317" xr:uid="{00000000-0005-0000-0000-00002B570000}"/>
    <cellStyle name="Normal 2 115 5 5 4 2" xfId="22318" xr:uid="{00000000-0005-0000-0000-00002C570000}"/>
    <cellStyle name="Normal 2 115 5 5 5" xfId="22319" xr:uid="{00000000-0005-0000-0000-00002D570000}"/>
    <cellStyle name="Normal 2 115 5 6" xfId="22320" xr:uid="{00000000-0005-0000-0000-00002E570000}"/>
    <cellStyle name="Normal 2 115 5 6 2" xfId="22321" xr:uid="{00000000-0005-0000-0000-00002F570000}"/>
    <cellStyle name="Normal 2 115 5 6 2 2" xfId="22322" xr:uid="{00000000-0005-0000-0000-000030570000}"/>
    <cellStyle name="Normal 2 115 5 6 2 2 2" xfId="22323" xr:uid="{00000000-0005-0000-0000-000031570000}"/>
    <cellStyle name="Normal 2 115 5 6 2 3" xfId="22324" xr:uid="{00000000-0005-0000-0000-000032570000}"/>
    <cellStyle name="Normal 2 115 5 6 3" xfId="22325" xr:uid="{00000000-0005-0000-0000-000033570000}"/>
    <cellStyle name="Normal 2 115 5 6 3 2" xfId="22326" xr:uid="{00000000-0005-0000-0000-000034570000}"/>
    <cellStyle name="Normal 2 115 5 6 4" xfId="22327" xr:uid="{00000000-0005-0000-0000-000035570000}"/>
    <cellStyle name="Normal 2 115 5 7" xfId="22328" xr:uid="{00000000-0005-0000-0000-000036570000}"/>
    <cellStyle name="Normal 2 115 5 7 2" xfId="22329" xr:uid="{00000000-0005-0000-0000-000037570000}"/>
    <cellStyle name="Normal 2 115 5 7 2 2" xfId="22330" xr:uid="{00000000-0005-0000-0000-000038570000}"/>
    <cellStyle name="Normal 2 115 5 7 3" xfId="22331" xr:uid="{00000000-0005-0000-0000-000039570000}"/>
    <cellStyle name="Normal 2 115 5 8" xfId="22332" xr:uid="{00000000-0005-0000-0000-00003A570000}"/>
    <cellStyle name="Normal 2 115 5 8 2" xfId="22333" xr:uid="{00000000-0005-0000-0000-00003B570000}"/>
    <cellStyle name="Normal 2 115 5 8 2 2" xfId="22334" xr:uid="{00000000-0005-0000-0000-00003C570000}"/>
    <cellStyle name="Normal 2 115 5 8 3" xfId="22335" xr:uid="{00000000-0005-0000-0000-00003D570000}"/>
    <cellStyle name="Normal 2 115 5 9" xfId="22336" xr:uid="{00000000-0005-0000-0000-00003E570000}"/>
    <cellStyle name="Normal 2 115 5 9 2" xfId="22337" xr:uid="{00000000-0005-0000-0000-00003F570000}"/>
    <cellStyle name="Normal 2 115 6" xfId="22338" xr:uid="{00000000-0005-0000-0000-000040570000}"/>
    <cellStyle name="Normal 2 115 6 10" xfId="22339" xr:uid="{00000000-0005-0000-0000-000041570000}"/>
    <cellStyle name="Normal 2 115 6 10 2" xfId="22340" xr:uid="{00000000-0005-0000-0000-000042570000}"/>
    <cellStyle name="Normal 2 115 6 11" xfId="22341" xr:uid="{00000000-0005-0000-0000-000043570000}"/>
    <cellStyle name="Normal 2 115 6 2" xfId="22342" xr:uid="{00000000-0005-0000-0000-000044570000}"/>
    <cellStyle name="Normal 2 115 6 2 2" xfId="22343" xr:uid="{00000000-0005-0000-0000-000045570000}"/>
    <cellStyle name="Normal 2 115 6 2 2 2" xfId="22344" xr:uid="{00000000-0005-0000-0000-000046570000}"/>
    <cellStyle name="Normal 2 115 6 2 2 2 2" xfId="22345" xr:uid="{00000000-0005-0000-0000-000047570000}"/>
    <cellStyle name="Normal 2 115 6 2 2 2 2 2" xfId="22346" xr:uid="{00000000-0005-0000-0000-000048570000}"/>
    <cellStyle name="Normal 2 115 6 2 2 2 2 2 2" xfId="22347" xr:uid="{00000000-0005-0000-0000-000049570000}"/>
    <cellStyle name="Normal 2 115 6 2 2 2 2 3" xfId="22348" xr:uid="{00000000-0005-0000-0000-00004A570000}"/>
    <cellStyle name="Normal 2 115 6 2 2 2 3" xfId="22349" xr:uid="{00000000-0005-0000-0000-00004B570000}"/>
    <cellStyle name="Normal 2 115 6 2 2 2 3 2" xfId="22350" xr:uid="{00000000-0005-0000-0000-00004C570000}"/>
    <cellStyle name="Normal 2 115 6 2 2 2 3 2 2" xfId="22351" xr:uid="{00000000-0005-0000-0000-00004D570000}"/>
    <cellStyle name="Normal 2 115 6 2 2 2 3 3" xfId="22352" xr:uid="{00000000-0005-0000-0000-00004E570000}"/>
    <cellStyle name="Normal 2 115 6 2 2 2 4" xfId="22353" xr:uid="{00000000-0005-0000-0000-00004F570000}"/>
    <cellStyle name="Normal 2 115 6 2 2 2 4 2" xfId="22354" xr:uid="{00000000-0005-0000-0000-000050570000}"/>
    <cellStyle name="Normal 2 115 6 2 2 2 5" xfId="22355" xr:uid="{00000000-0005-0000-0000-000051570000}"/>
    <cellStyle name="Normal 2 115 6 2 2 3" xfId="22356" xr:uid="{00000000-0005-0000-0000-000052570000}"/>
    <cellStyle name="Normal 2 115 6 2 2 3 2" xfId="22357" xr:uid="{00000000-0005-0000-0000-000053570000}"/>
    <cellStyle name="Normal 2 115 6 2 2 3 2 2" xfId="22358" xr:uid="{00000000-0005-0000-0000-000054570000}"/>
    <cellStyle name="Normal 2 115 6 2 2 3 3" xfId="22359" xr:uid="{00000000-0005-0000-0000-000055570000}"/>
    <cellStyle name="Normal 2 115 6 2 2 4" xfId="22360" xr:uid="{00000000-0005-0000-0000-000056570000}"/>
    <cellStyle name="Normal 2 115 6 2 2 4 2" xfId="22361" xr:uid="{00000000-0005-0000-0000-000057570000}"/>
    <cellStyle name="Normal 2 115 6 2 2 4 2 2" xfId="22362" xr:uid="{00000000-0005-0000-0000-000058570000}"/>
    <cellStyle name="Normal 2 115 6 2 2 4 3" xfId="22363" xr:uid="{00000000-0005-0000-0000-000059570000}"/>
    <cellStyle name="Normal 2 115 6 2 2 5" xfId="22364" xr:uid="{00000000-0005-0000-0000-00005A570000}"/>
    <cellStyle name="Normal 2 115 6 2 2 5 2" xfId="22365" xr:uid="{00000000-0005-0000-0000-00005B570000}"/>
    <cellStyle name="Normal 2 115 6 2 2 6" xfId="22366" xr:uid="{00000000-0005-0000-0000-00005C570000}"/>
    <cellStyle name="Normal 2 115 6 2 2 6 2" xfId="22367" xr:uid="{00000000-0005-0000-0000-00005D570000}"/>
    <cellStyle name="Normal 2 115 6 2 2 7" xfId="22368" xr:uid="{00000000-0005-0000-0000-00005E570000}"/>
    <cellStyle name="Normal 2 115 6 2 3" xfId="22369" xr:uid="{00000000-0005-0000-0000-00005F570000}"/>
    <cellStyle name="Normal 2 115 6 2 3 2" xfId="22370" xr:uid="{00000000-0005-0000-0000-000060570000}"/>
    <cellStyle name="Normal 2 115 6 2 3 2 2" xfId="22371" xr:uid="{00000000-0005-0000-0000-000061570000}"/>
    <cellStyle name="Normal 2 115 6 2 3 2 2 2" xfId="22372" xr:uid="{00000000-0005-0000-0000-000062570000}"/>
    <cellStyle name="Normal 2 115 6 2 3 2 3" xfId="22373" xr:uid="{00000000-0005-0000-0000-000063570000}"/>
    <cellStyle name="Normal 2 115 6 2 3 3" xfId="22374" xr:uid="{00000000-0005-0000-0000-000064570000}"/>
    <cellStyle name="Normal 2 115 6 2 3 3 2" xfId="22375" xr:uid="{00000000-0005-0000-0000-000065570000}"/>
    <cellStyle name="Normal 2 115 6 2 3 3 2 2" xfId="22376" xr:uid="{00000000-0005-0000-0000-000066570000}"/>
    <cellStyle name="Normal 2 115 6 2 3 3 3" xfId="22377" xr:uid="{00000000-0005-0000-0000-000067570000}"/>
    <cellStyle name="Normal 2 115 6 2 3 4" xfId="22378" xr:uid="{00000000-0005-0000-0000-000068570000}"/>
    <cellStyle name="Normal 2 115 6 2 3 4 2" xfId="22379" xr:uid="{00000000-0005-0000-0000-000069570000}"/>
    <cellStyle name="Normal 2 115 6 2 3 5" xfId="22380" xr:uid="{00000000-0005-0000-0000-00006A570000}"/>
    <cellStyle name="Normal 2 115 6 2 4" xfId="22381" xr:uid="{00000000-0005-0000-0000-00006B570000}"/>
    <cellStyle name="Normal 2 115 6 2 4 2" xfId="22382" xr:uid="{00000000-0005-0000-0000-00006C570000}"/>
    <cellStyle name="Normal 2 115 6 2 4 2 2" xfId="22383" xr:uid="{00000000-0005-0000-0000-00006D570000}"/>
    <cellStyle name="Normal 2 115 6 2 4 3" xfId="22384" xr:uid="{00000000-0005-0000-0000-00006E570000}"/>
    <cellStyle name="Normal 2 115 6 2 5" xfId="22385" xr:uid="{00000000-0005-0000-0000-00006F570000}"/>
    <cellStyle name="Normal 2 115 6 2 5 2" xfId="22386" xr:uid="{00000000-0005-0000-0000-000070570000}"/>
    <cellStyle name="Normal 2 115 6 2 5 2 2" xfId="22387" xr:uid="{00000000-0005-0000-0000-000071570000}"/>
    <cellStyle name="Normal 2 115 6 2 5 3" xfId="22388" xr:uid="{00000000-0005-0000-0000-000072570000}"/>
    <cellStyle name="Normal 2 115 6 2 6" xfId="22389" xr:uid="{00000000-0005-0000-0000-000073570000}"/>
    <cellStyle name="Normal 2 115 6 2 6 2" xfId="22390" xr:uid="{00000000-0005-0000-0000-000074570000}"/>
    <cellStyle name="Normal 2 115 6 2 7" xfId="22391" xr:uid="{00000000-0005-0000-0000-000075570000}"/>
    <cellStyle name="Normal 2 115 6 2 7 2" xfId="22392" xr:uid="{00000000-0005-0000-0000-000076570000}"/>
    <cellStyle name="Normal 2 115 6 2 8" xfId="22393" xr:uid="{00000000-0005-0000-0000-000077570000}"/>
    <cellStyle name="Normal 2 115 6 3" xfId="22394" xr:uid="{00000000-0005-0000-0000-000078570000}"/>
    <cellStyle name="Normal 2 115 6 3 2" xfId="22395" xr:uid="{00000000-0005-0000-0000-000079570000}"/>
    <cellStyle name="Normal 2 115 6 3 2 2" xfId="22396" xr:uid="{00000000-0005-0000-0000-00007A570000}"/>
    <cellStyle name="Normal 2 115 6 3 2 2 2" xfId="22397" xr:uid="{00000000-0005-0000-0000-00007B570000}"/>
    <cellStyle name="Normal 2 115 6 3 2 2 2 2" xfId="22398" xr:uid="{00000000-0005-0000-0000-00007C570000}"/>
    <cellStyle name="Normal 2 115 6 3 2 2 3" xfId="22399" xr:uid="{00000000-0005-0000-0000-00007D570000}"/>
    <cellStyle name="Normal 2 115 6 3 2 3" xfId="22400" xr:uid="{00000000-0005-0000-0000-00007E570000}"/>
    <cellStyle name="Normal 2 115 6 3 2 3 2" xfId="22401" xr:uid="{00000000-0005-0000-0000-00007F570000}"/>
    <cellStyle name="Normal 2 115 6 3 2 3 2 2" xfId="22402" xr:uid="{00000000-0005-0000-0000-000080570000}"/>
    <cellStyle name="Normal 2 115 6 3 2 3 3" xfId="22403" xr:uid="{00000000-0005-0000-0000-000081570000}"/>
    <cellStyle name="Normal 2 115 6 3 2 4" xfId="22404" xr:uid="{00000000-0005-0000-0000-000082570000}"/>
    <cellStyle name="Normal 2 115 6 3 2 4 2" xfId="22405" xr:uid="{00000000-0005-0000-0000-000083570000}"/>
    <cellStyle name="Normal 2 115 6 3 2 5" xfId="22406" xr:uid="{00000000-0005-0000-0000-000084570000}"/>
    <cellStyle name="Normal 2 115 6 3 3" xfId="22407" xr:uid="{00000000-0005-0000-0000-000085570000}"/>
    <cellStyle name="Normal 2 115 6 3 3 2" xfId="22408" xr:uid="{00000000-0005-0000-0000-000086570000}"/>
    <cellStyle name="Normal 2 115 6 3 3 2 2" xfId="22409" xr:uid="{00000000-0005-0000-0000-000087570000}"/>
    <cellStyle name="Normal 2 115 6 3 3 3" xfId="22410" xr:uid="{00000000-0005-0000-0000-000088570000}"/>
    <cellStyle name="Normal 2 115 6 3 4" xfId="22411" xr:uid="{00000000-0005-0000-0000-000089570000}"/>
    <cellStyle name="Normal 2 115 6 3 4 2" xfId="22412" xr:uid="{00000000-0005-0000-0000-00008A570000}"/>
    <cellStyle name="Normal 2 115 6 3 4 2 2" xfId="22413" xr:uid="{00000000-0005-0000-0000-00008B570000}"/>
    <cellStyle name="Normal 2 115 6 3 4 3" xfId="22414" xr:uid="{00000000-0005-0000-0000-00008C570000}"/>
    <cellStyle name="Normal 2 115 6 3 5" xfId="22415" xr:uid="{00000000-0005-0000-0000-00008D570000}"/>
    <cellStyle name="Normal 2 115 6 3 5 2" xfId="22416" xr:uid="{00000000-0005-0000-0000-00008E570000}"/>
    <cellStyle name="Normal 2 115 6 3 6" xfId="22417" xr:uid="{00000000-0005-0000-0000-00008F570000}"/>
    <cellStyle name="Normal 2 115 6 3 6 2" xfId="22418" xr:uid="{00000000-0005-0000-0000-000090570000}"/>
    <cellStyle name="Normal 2 115 6 3 7" xfId="22419" xr:uid="{00000000-0005-0000-0000-000091570000}"/>
    <cellStyle name="Normal 2 115 6 4" xfId="22420" xr:uid="{00000000-0005-0000-0000-000092570000}"/>
    <cellStyle name="Normal 2 115 6 4 2" xfId="22421" xr:uid="{00000000-0005-0000-0000-000093570000}"/>
    <cellStyle name="Normal 2 115 6 4 2 2" xfId="22422" xr:uid="{00000000-0005-0000-0000-000094570000}"/>
    <cellStyle name="Normal 2 115 6 4 2 2 2" xfId="22423" xr:uid="{00000000-0005-0000-0000-000095570000}"/>
    <cellStyle name="Normal 2 115 6 4 2 2 2 2" xfId="22424" xr:uid="{00000000-0005-0000-0000-000096570000}"/>
    <cellStyle name="Normal 2 115 6 4 2 2 3" xfId="22425" xr:uid="{00000000-0005-0000-0000-000097570000}"/>
    <cellStyle name="Normal 2 115 6 4 2 3" xfId="22426" xr:uid="{00000000-0005-0000-0000-000098570000}"/>
    <cellStyle name="Normal 2 115 6 4 2 3 2" xfId="22427" xr:uid="{00000000-0005-0000-0000-000099570000}"/>
    <cellStyle name="Normal 2 115 6 4 2 3 2 2" xfId="22428" xr:uid="{00000000-0005-0000-0000-00009A570000}"/>
    <cellStyle name="Normal 2 115 6 4 2 3 3" xfId="22429" xr:uid="{00000000-0005-0000-0000-00009B570000}"/>
    <cellStyle name="Normal 2 115 6 4 2 4" xfId="22430" xr:uid="{00000000-0005-0000-0000-00009C570000}"/>
    <cellStyle name="Normal 2 115 6 4 2 4 2" xfId="22431" xr:uid="{00000000-0005-0000-0000-00009D570000}"/>
    <cellStyle name="Normal 2 115 6 4 2 5" xfId="22432" xr:uid="{00000000-0005-0000-0000-00009E570000}"/>
    <cellStyle name="Normal 2 115 6 4 3" xfId="22433" xr:uid="{00000000-0005-0000-0000-00009F570000}"/>
    <cellStyle name="Normal 2 115 6 4 3 2" xfId="22434" xr:uid="{00000000-0005-0000-0000-0000A0570000}"/>
    <cellStyle name="Normal 2 115 6 4 3 2 2" xfId="22435" xr:uid="{00000000-0005-0000-0000-0000A1570000}"/>
    <cellStyle name="Normal 2 115 6 4 3 3" xfId="22436" xr:uid="{00000000-0005-0000-0000-0000A2570000}"/>
    <cellStyle name="Normal 2 115 6 4 4" xfId="22437" xr:uid="{00000000-0005-0000-0000-0000A3570000}"/>
    <cellStyle name="Normal 2 115 6 4 4 2" xfId="22438" xr:uid="{00000000-0005-0000-0000-0000A4570000}"/>
    <cellStyle name="Normal 2 115 6 4 4 2 2" xfId="22439" xr:uid="{00000000-0005-0000-0000-0000A5570000}"/>
    <cellStyle name="Normal 2 115 6 4 4 3" xfId="22440" xr:uid="{00000000-0005-0000-0000-0000A6570000}"/>
    <cellStyle name="Normal 2 115 6 4 5" xfId="22441" xr:uid="{00000000-0005-0000-0000-0000A7570000}"/>
    <cellStyle name="Normal 2 115 6 4 5 2" xfId="22442" xr:uid="{00000000-0005-0000-0000-0000A8570000}"/>
    <cellStyle name="Normal 2 115 6 4 6" xfId="22443" xr:uid="{00000000-0005-0000-0000-0000A9570000}"/>
    <cellStyle name="Normal 2 115 6 4 6 2" xfId="22444" xr:uid="{00000000-0005-0000-0000-0000AA570000}"/>
    <cellStyle name="Normal 2 115 6 4 7" xfId="22445" xr:uid="{00000000-0005-0000-0000-0000AB570000}"/>
    <cellStyle name="Normal 2 115 6 5" xfId="22446" xr:uid="{00000000-0005-0000-0000-0000AC570000}"/>
    <cellStyle name="Normal 2 115 6 5 2" xfId="22447" xr:uid="{00000000-0005-0000-0000-0000AD570000}"/>
    <cellStyle name="Normal 2 115 6 5 2 2" xfId="22448" xr:uid="{00000000-0005-0000-0000-0000AE570000}"/>
    <cellStyle name="Normal 2 115 6 5 2 2 2" xfId="22449" xr:uid="{00000000-0005-0000-0000-0000AF570000}"/>
    <cellStyle name="Normal 2 115 6 5 2 3" xfId="22450" xr:uid="{00000000-0005-0000-0000-0000B0570000}"/>
    <cellStyle name="Normal 2 115 6 5 3" xfId="22451" xr:uid="{00000000-0005-0000-0000-0000B1570000}"/>
    <cellStyle name="Normal 2 115 6 5 3 2" xfId="22452" xr:uid="{00000000-0005-0000-0000-0000B2570000}"/>
    <cellStyle name="Normal 2 115 6 5 3 2 2" xfId="22453" xr:uid="{00000000-0005-0000-0000-0000B3570000}"/>
    <cellStyle name="Normal 2 115 6 5 3 3" xfId="22454" xr:uid="{00000000-0005-0000-0000-0000B4570000}"/>
    <cellStyle name="Normal 2 115 6 5 4" xfId="22455" xr:uid="{00000000-0005-0000-0000-0000B5570000}"/>
    <cellStyle name="Normal 2 115 6 5 4 2" xfId="22456" xr:uid="{00000000-0005-0000-0000-0000B6570000}"/>
    <cellStyle name="Normal 2 115 6 5 5" xfId="22457" xr:uid="{00000000-0005-0000-0000-0000B7570000}"/>
    <cellStyle name="Normal 2 115 6 6" xfId="22458" xr:uid="{00000000-0005-0000-0000-0000B8570000}"/>
    <cellStyle name="Normal 2 115 6 6 2" xfId="22459" xr:uid="{00000000-0005-0000-0000-0000B9570000}"/>
    <cellStyle name="Normal 2 115 6 6 2 2" xfId="22460" xr:uid="{00000000-0005-0000-0000-0000BA570000}"/>
    <cellStyle name="Normal 2 115 6 6 2 2 2" xfId="22461" xr:uid="{00000000-0005-0000-0000-0000BB570000}"/>
    <cellStyle name="Normal 2 115 6 6 2 3" xfId="22462" xr:uid="{00000000-0005-0000-0000-0000BC570000}"/>
    <cellStyle name="Normal 2 115 6 6 3" xfId="22463" xr:uid="{00000000-0005-0000-0000-0000BD570000}"/>
    <cellStyle name="Normal 2 115 6 6 3 2" xfId="22464" xr:uid="{00000000-0005-0000-0000-0000BE570000}"/>
    <cellStyle name="Normal 2 115 6 6 4" xfId="22465" xr:uid="{00000000-0005-0000-0000-0000BF570000}"/>
    <cellStyle name="Normal 2 115 6 7" xfId="22466" xr:uid="{00000000-0005-0000-0000-0000C0570000}"/>
    <cellStyle name="Normal 2 115 6 7 2" xfId="22467" xr:uid="{00000000-0005-0000-0000-0000C1570000}"/>
    <cellStyle name="Normal 2 115 6 7 2 2" xfId="22468" xr:uid="{00000000-0005-0000-0000-0000C2570000}"/>
    <cellStyle name="Normal 2 115 6 7 3" xfId="22469" xr:uid="{00000000-0005-0000-0000-0000C3570000}"/>
    <cellStyle name="Normal 2 115 6 8" xfId="22470" xr:uid="{00000000-0005-0000-0000-0000C4570000}"/>
    <cellStyle name="Normal 2 115 6 8 2" xfId="22471" xr:uid="{00000000-0005-0000-0000-0000C5570000}"/>
    <cellStyle name="Normal 2 115 6 8 2 2" xfId="22472" xr:uid="{00000000-0005-0000-0000-0000C6570000}"/>
    <cellStyle name="Normal 2 115 6 8 3" xfId="22473" xr:uid="{00000000-0005-0000-0000-0000C7570000}"/>
    <cellStyle name="Normal 2 115 6 9" xfId="22474" xr:uid="{00000000-0005-0000-0000-0000C8570000}"/>
    <cellStyle name="Normal 2 115 6 9 2" xfId="22475" xr:uid="{00000000-0005-0000-0000-0000C9570000}"/>
    <cellStyle name="Normal 2 115 7" xfId="22476" xr:uid="{00000000-0005-0000-0000-0000CA570000}"/>
    <cellStyle name="Normal 2 115 7 2" xfId="22477" xr:uid="{00000000-0005-0000-0000-0000CB570000}"/>
    <cellStyle name="Normal 2 115 7 2 2" xfId="22478" xr:uid="{00000000-0005-0000-0000-0000CC570000}"/>
    <cellStyle name="Normal 2 115 7 2 2 2" xfId="22479" xr:uid="{00000000-0005-0000-0000-0000CD570000}"/>
    <cellStyle name="Normal 2 115 7 2 2 2 2" xfId="22480" xr:uid="{00000000-0005-0000-0000-0000CE570000}"/>
    <cellStyle name="Normal 2 115 7 2 2 2 2 2" xfId="22481" xr:uid="{00000000-0005-0000-0000-0000CF570000}"/>
    <cellStyle name="Normal 2 115 7 2 2 2 3" xfId="22482" xr:uid="{00000000-0005-0000-0000-0000D0570000}"/>
    <cellStyle name="Normal 2 115 7 2 2 3" xfId="22483" xr:uid="{00000000-0005-0000-0000-0000D1570000}"/>
    <cellStyle name="Normal 2 115 7 2 2 3 2" xfId="22484" xr:uid="{00000000-0005-0000-0000-0000D2570000}"/>
    <cellStyle name="Normal 2 115 7 2 2 3 2 2" xfId="22485" xr:uid="{00000000-0005-0000-0000-0000D3570000}"/>
    <cellStyle name="Normal 2 115 7 2 2 3 3" xfId="22486" xr:uid="{00000000-0005-0000-0000-0000D4570000}"/>
    <cellStyle name="Normal 2 115 7 2 2 4" xfId="22487" xr:uid="{00000000-0005-0000-0000-0000D5570000}"/>
    <cellStyle name="Normal 2 115 7 2 2 4 2" xfId="22488" xr:uid="{00000000-0005-0000-0000-0000D6570000}"/>
    <cellStyle name="Normal 2 115 7 2 2 5" xfId="22489" xr:uid="{00000000-0005-0000-0000-0000D7570000}"/>
    <cellStyle name="Normal 2 115 7 2 3" xfId="22490" xr:uid="{00000000-0005-0000-0000-0000D8570000}"/>
    <cellStyle name="Normal 2 115 7 2 3 2" xfId="22491" xr:uid="{00000000-0005-0000-0000-0000D9570000}"/>
    <cellStyle name="Normal 2 115 7 2 3 2 2" xfId="22492" xr:uid="{00000000-0005-0000-0000-0000DA570000}"/>
    <cellStyle name="Normal 2 115 7 2 3 3" xfId="22493" xr:uid="{00000000-0005-0000-0000-0000DB570000}"/>
    <cellStyle name="Normal 2 115 7 2 4" xfId="22494" xr:uid="{00000000-0005-0000-0000-0000DC570000}"/>
    <cellStyle name="Normal 2 115 7 2 4 2" xfId="22495" xr:uid="{00000000-0005-0000-0000-0000DD570000}"/>
    <cellStyle name="Normal 2 115 7 2 4 2 2" xfId="22496" xr:uid="{00000000-0005-0000-0000-0000DE570000}"/>
    <cellStyle name="Normal 2 115 7 2 4 3" xfId="22497" xr:uid="{00000000-0005-0000-0000-0000DF570000}"/>
    <cellStyle name="Normal 2 115 7 2 5" xfId="22498" xr:uid="{00000000-0005-0000-0000-0000E0570000}"/>
    <cellStyle name="Normal 2 115 7 2 5 2" xfId="22499" xr:uid="{00000000-0005-0000-0000-0000E1570000}"/>
    <cellStyle name="Normal 2 115 7 2 6" xfId="22500" xr:uid="{00000000-0005-0000-0000-0000E2570000}"/>
    <cellStyle name="Normal 2 115 7 2 6 2" xfId="22501" xr:uid="{00000000-0005-0000-0000-0000E3570000}"/>
    <cellStyle name="Normal 2 115 7 2 7" xfId="22502" xr:uid="{00000000-0005-0000-0000-0000E4570000}"/>
    <cellStyle name="Normal 2 115 7 3" xfId="22503" xr:uid="{00000000-0005-0000-0000-0000E5570000}"/>
    <cellStyle name="Normal 2 115 7 3 2" xfId="22504" xr:uid="{00000000-0005-0000-0000-0000E6570000}"/>
    <cellStyle name="Normal 2 115 7 3 2 2" xfId="22505" xr:uid="{00000000-0005-0000-0000-0000E7570000}"/>
    <cellStyle name="Normal 2 115 7 3 2 2 2" xfId="22506" xr:uid="{00000000-0005-0000-0000-0000E8570000}"/>
    <cellStyle name="Normal 2 115 7 3 2 3" xfId="22507" xr:uid="{00000000-0005-0000-0000-0000E9570000}"/>
    <cellStyle name="Normal 2 115 7 3 3" xfId="22508" xr:uid="{00000000-0005-0000-0000-0000EA570000}"/>
    <cellStyle name="Normal 2 115 7 3 3 2" xfId="22509" xr:uid="{00000000-0005-0000-0000-0000EB570000}"/>
    <cellStyle name="Normal 2 115 7 3 3 2 2" xfId="22510" xr:uid="{00000000-0005-0000-0000-0000EC570000}"/>
    <cellStyle name="Normal 2 115 7 3 3 3" xfId="22511" xr:uid="{00000000-0005-0000-0000-0000ED570000}"/>
    <cellStyle name="Normal 2 115 7 3 4" xfId="22512" xr:uid="{00000000-0005-0000-0000-0000EE570000}"/>
    <cellStyle name="Normal 2 115 7 3 4 2" xfId="22513" xr:uid="{00000000-0005-0000-0000-0000EF570000}"/>
    <cellStyle name="Normal 2 115 7 3 5" xfId="22514" xr:uid="{00000000-0005-0000-0000-0000F0570000}"/>
    <cellStyle name="Normal 2 115 7 4" xfId="22515" xr:uid="{00000000-0005-0000-0000-0000F1570000}"/>
    <cellStyle name="Normal 2 115 7 4 2" xfId="22516" xr:uid="{00000000-0005-0000-0000-0000F2570000}"/>
    <cellStyle name="Normal 2 115 7 4 2 2" xfId="22517" xr:uid="{00000000-0005-0000-0000-0000F3570000}"/>
    <cellStyle name="Normal 2 115 7 4 3" xfId="22518" xr:uid="{00000000-0005-0000-0000-0000F4570000}"/>
    <cellStyle name="Normal 2 115 7 5" xfId="22519" xr:uid="{00000000-0005-0000-0000-0000F5570000}"/>
    <cellStyle name="Normal 2 115 7 5 2" xfId="22520" xr:uid="{00000000-0005-0000-0000-0000F6570000}"/>
    <cellStyle name="Normal 2 115 7 5 2 2" xfId="22521" xr:uid="{00000000-0005-0000-0000-0000F7570000}"/>
    <cellStyle name="Normal 2 115 7 5 3" xfId="22522" xr:uid="{00000000-0005-0000-0000-0000F8570000}"/>
    <cellStyle name="Normal 2 115 7 6" xfId="22523" xr:uid="{00000000-0005-0000-0000-0000F9570000}"/>
    <cellStyle name="Normal 2 115 7 6 2" xfId="22524" xr:uid="{00000000-0005-0000-0000-0000FA570000}"/>
    <cellStyle name="Normal 2 115 7 7" xfId="22525" xr:uid="{00000000-0005-0000-0000-0000FB570000}"/>
    <cellStyle name="Normal 2 115 7 7 2" xfId="22526" xr:uid="{00000000-0005-0000-0000-0000FC570000}"/>
    <cellStyle name="Normal 2 115 7 8" xfId="22527" xr:uid="{00000000-0005-0000-0000-0000FD570000}"/>
    <cellStyle name="Normal 2 115 8" xfId="22528" xr:uid="{00000000-0005-0000-0000-0000FE570000}"/>
    <cellStyle name="Normal 2 115 8 2" xfId="22529" xr:uid="{00000000-0005-0000-0000-0000FF570000}"/>
    <cellStyle name="Normal 2 115 8 2 2" xfId="22530" xr:uid="{00000000-0005-0000-0000-000000580000}"/>
    <cellStyle name="Normal 2 115 8 2 2 2" xfId="22531" xr:uid="{00000000-0005-0000-0000-000001580000}"/>
    <cellStyle name="Normal 2 115 8 2 2 2 2" xfId="22532" xr:uid="{00000000-0005-0000-0000-000002580000}"/>
    <cellStyle name="Normal 2 115 8 2 2 3" xfId="22533" xr:uid="{00000000-0005-0000-0000-000003580000}"/>
    <cellStyle name="Normal 2 115 8 2 3" xfId="22534" xr:uid="{00000000-0005-0000-0000-000004580000}"/>
    <cellStyle name="Normal 2 115 8 2 3 2" xfId="22535" xr:uid="{00000000-0005-0000-0000-000005580000}"/>
    <cellStyle name="Normal 2 115 8 2 3 2 2" xfId="22536" xr:uid="{00000000-0005-0000-0000-000006580000}"/>
    <cellStyle name="Normal 2 115 8 2 3 3" xfId="22537" xr:uid="{00000000-0005-0000-0000-000007580000}"/>
    <cellStyle name="Normal 2 115 8 2 4" xfId="22538" xr:uid="{00000000-0005-0000-0000-000008580000}"/>
    <cellStyle name="Normal 2 115 8 2 4 2" xfId="22539" xr:uid="{00000000-0005-0000-0000-000009580000}"/>
    <cellStyle name="Normal 2 115 8 2 5" xfId="22540" xr:uid="{00000000-0005-0000-0000-00000A580000}"/>
    <cellStyle name="Normal 2 115 8 3" xfId="22541" xr:uid="{00000000-0005-0000-0000-00000B580000}"/>
    <cellStyle name="Normal 2 115 8 3 2" xfId="22542" xr:uid="{00000000-0005-0000-0000-00000C580000}"/>
    <cellStyle name="Normal 2 115 8 3 2 2" xfId="22543" xr:uid="{00000000-0005-0000-0000-00000D580000}"/>
    <cellStyle name="Normal 2 115 8 3 3" xfId="22544" xr:uid="{00000000-0005-0000-0000-00000E580000}"/>
    <cellStyle name="Normal 2 115 8 4" xfId="22545" xr:uid="{00000000-0005-0000-0000-00000F580000}"/>
    <cellStyle name="Normal 2 115 8 4 2" xfId="22546" xr:uid="{00000000-0005-0000-0000-000010580000}"/>
    <cellStyle name="Normal 2 115 8 4 2 2" xfId="22547" xr:uid="{00000000-0005-0000-0000-000011580000}"/>
    <cellStyle name="Normal 2 115 8 4 3" xfId="22548" xr:uid="{00000000-0005-0000-0000-000012580000}"/>
    <cellStyle name="Normal 2 115 8 5" xfId="22549" xr:uid="{00000000-0005-0000-0000-000013580000}"/>
    <cellStyle name="Normal 2 115 8 5 2" xfId="22550" xr:uid="{00000000-0005-0000-0000-000014580000}"/>
    <cellStyle name="Normal 2 115 8 6" xfId="22551" xr:uid="{00000000-0005-0000-0000-000015580000}"/>
    <cellStyle name="Normal 2 115 8 6 2" xfId="22552" xr:uid="{00000000-0005-0000-0000-000016580000}"/>
    <cellStyle name="Normal 2 115 8 7" xfId="22553" xr:uid="{00000000-0005-0000-0000-000017580000}"/>
    <cellStyle name="Normal 2 115 9" xfId="22554" xr:uid="{00000000-0005-0000-0000-000018580000}"/>
    <cellStyle name="Normal 2 115 9 2" xfId="22555" xr:uid="{00000000-0005-0000-0000-000019580000}"/>
    <cellStyle name="Normal 2 115 9 2 2" xfId="22556" xr:uid="{00000000-0005-0000-0000-00001A580000}"/>
    <cellStyle name="Normal 2 115 9 2 2 2" xfId="22557" xr:uid="{00000000-0005-0000-0000-00001B580000}"/>
    <cellStyle name="Normal 2 115 9 2 2 2 2" xfId="22558" xr:uid="{00000000-0005-0000-0000-00001C580000}"/>
    <cellStyle name="Normal 2 115 9 2 2 3" xfId="22559" xr:uid="{00000000-0005-0000-0000-00001D580000}"/>
    <cellStyle name="Normal 2 115 9 2 3" xfId="22560" xr:uid="{00000000-0005-0000-0000-00001E580000}"/>
    <cellStyle name="Normal 2 115 9 2 3 2" xfId="22561" xr:uid="{00000000-0005-0000-0000-00001F580000}"/>
    <cellStyle name="Normal 2 115 9 2 3 2 2" xfId="22562" xr:uid="{00000000-0005-0000-0000-000020580000}"/>
    <cellStyle name="Normal 2 115 9 2 3 3" xfId="22563" xr:uid="{00000000-0005-0000-0000-000021580000}"/>
    <cellStyle name="Normal 2 115 9 2 4" xfId="22564" xr:uid="{00000000-0005-0000-0000-000022580000}"/>
    <cellStyle name="Normal 2 115 9 2 4 2" xfId="22565" xr:uid="{00000000-0005-0000-0000-000023580000}"/>
    <cellStyle name="Normal 2 115 9 2 5" xfId="22566" xr:uid="{00000000-0005-0000-0000-000024580000}"/>
    <cellStyle name="Normal 2 115 9 3" xfId="22567" xr:uid="{00000000-0005-0000-0000-000025580000}"/>
    <cellStyle name="Normal 2 115 9 3 2" xfId="22568" xr:uid="{00000000-0005-0000-0000-000026580000}"/>
    <cellStyle name="Normal 2 115 9 3 2 2" xfId="22569" xr:uid="{00000000-0005-0000-0000-000027580000}"/>
    <cellStyle name="Normal 2 115 9 3 3" xfId="22570" xr:uid="{00000000-0005-0000-0000-000028580000}"/>
    <cellStyle name="Normal 2 115 9 4" xfId="22571" xr:uid="{00000000-0005-0000-0000-000029580000}"/>
    <cellStyle name="Normal 2 115 9 4 2" xfId="22572" xr:uid="{00000000-0005-0000-0000-00002A580000}"/>
    <cellStyle name="Normal 2 115 9 4 2 2" xfId="22573" xr:uid="{00000000-0005-0000-0000-00002B580000}"/>
    <cellStyle name="Normal 2 115 9 4 3" xfId="22574" xr:uid="{00000000-0005-0000-0000-00002C580000}"/>
    <cellStyle name="Normal 2 115 9 5" xfId="22575" xr:uid="{00000000-0005-0000-0000-00002D580000}"/>
    <cellStyle name="Normal 2 115 9 5 2" xfId="22576" xr:uid="{00000000-0005-0000-0000-00002E580000}"/>
    <cellStyle name="Normal 2 115 9 6" xfId="22577" xr:uid="{00000000-0005-0000-0000-00002F580000}"/>
    <cellStyle name="Normal 2 115 9 6 2" xfId="22578" xr:uid="{00000000-0005-0000-0000-000030580000}"/>
    <cellStyle name="Normal 2 115 9 7" xfId="22579" xr:uid="{00000000-0005-0000-0000-000031580000}"/>
    <cellStyle name="Normal 2 116" xfId="22580" xr:uid="{00000000-0005-0000-0000-000032580000}"/>
    <cellStyle name="Normal 2 117" xfId="22581" xr:uid="{00000000-0005-0000-0000-000033580000}"/>
    <cellStyle name="Normal 2 118" xfId="22582" xr:uid="{00000000-0005-0000-0000-000034580000}"/>
    <cellStyle name="Normal 2 118 2" xfId="22583" xr:uid="{00000000-0005-0000-0000-000035580000}"/>
    <cellStyle name="Normal 2 118 2 2" xfId="22584" xr:uid="{00000000-0005-0000-0000-000036580000}"/>
    <cellStyle name="Normal 2 118 2 2 2" xfId="22585" xr:uid="{00000000-0005-0000-0000-000037580000}"/>
    <cellStyle name="Normal 2 118 2 3" xfId="22586" xr:uid="{00000000-0005-0000-0000-000038580000}"/>
    <cellStyle name="Normal 2 118 3" xfId="22587" xr:uid="{00000000-0005-0000-0000-000039580000}"/>
    <cellStyle name="Normal 2 118 3 2" xfId="22588" xr:uid="{00000000-0005-0000-0000-00003A580000}"/>
    <cellStyle name="Normal 2 118 3 2 2" xfId="22589" xr:uid="{00000000-0005-0000-0000-00003B580000}"/>
    <cellStyle name="Normal 2 118 3 3" xfId="22590" xr:uid="{00000000-0005-0000-0000-00003C580000}"/>
    <cellStyle name="Normal 2 118 4" xfId="22591" xr:uid="{00000000-0005-0000-0000-00003D580000}"/>
    <cellStyle name="Normal 2 118 4 2" xfId="22592" xr:uid="{00000000-0005-0000-0000-00003E580000}"/>
    <cellStyle name="Normal 2 118 5" xfId="22593" xr:uid="{00000000-0005-0000-0000-00003F580000}"/>
    <cellStyle name="Normal 2 118 5 2" xfId="22594" xr:uid="{00000000-0005-0000-0000-000040580000}"/>
    <cellStyle name="Normal 2 118 6" xfId="22595" xr:uid="{00000000-0005-0000-0000-000041580000}"/>
    <cellStyle name="Normal 2 119" xfId="22596" xr:uid="{00000000-0005-0000-0000-000042580000}"/>
    <cellStyle name="Normal 2 12" xfId="22597" xr:uid="{00000000-0005-0000-0000-000043580000}"/>
    <cellStyle name="Normal 2 12 2" xfId="22598" xr:uid="{00000000-0005-0000-0000-000044580000}"/>
    <cellStyle name="Normal 2 120" xfId="22599" xr:uid="{00000000-0005-0000-0000-000045580000}"/>
    <cellStyle name="Normal 2 120 2" xfId="22600" xr:uid="{00000000-0005-0000-0000-000046580000}"/>
    <cellStyle name="Normal 2 121" xfId="22601" xr:uid="{00000000-0005-0000-0000-000047580000}"/>
    <cellStyle name="Normal 2 13" xfId="22602" xr:uid="{00000000-0005-0000-0000-000048580000}"/>
    <cellStyle name="Normal 2 13 2" xfId="22603" xr:uid="{00000000-0005-0000-0000-000049580000}"/>
    <cellStyle name="Normal 2 14" xfId="22604" xr:uid="{00000000-0005-0000-0000-00004A580000}"/>
    <cellStyle name="Normal 2 14 2" xfId="22605" xr:uid="{00000000-0005-0000-0000-00004B580000}"/>
    <cellStyle name="Normal 2 15" xfId="22606" xr:uid="{00000000-0005-0000-0000-00004C580000}"/>
    <cellStyle name="Normal 2 15 2" xfId="22607" xr:uid="{00000000-0005-0000-0000-00004D580000}"/>
    <cellStyle name="Normal 2 16" xfId="22608" xr:uid="{00000000-0005-0000-0000-00004E580000}"/>
    <cellStyle name="Normal 2 16 2" xfId="22609" xr:uid="{00000000-0005-0000-0000-00004F580000}"/>
    <cellStyle name="Normal 2 17" xfId="22610" xr:uid="{00000000-0005-0000-0000-000050580000}"/>
    <cellStyle name="Normal 2 17 2" xfId="22611" xr:uid="{00000000-0005-0000-0000-000051580000}"/>
    <cellStyle name="Normal 2 18" xfId="22612" xr:uid="{00000000-0005-0000-0000-000052580000}"/>
    <cellStyle name="Normal 2 18 2" xfId="22613" xr:uid="{00000000-0005-0000-0000-000053580000}"/>
    <cellStyle name="Normal 2 19" xfId="22614" xr:uid="{00000000-0005-0000-0000-000054580000}"/>
    <cellStyle name="Normal 2 19 2" xfId="22615" xr:uid="{00000000-0005-0000-0000-000055580000}"/>
    <cellStyle name="Normal 2 2" xfId="22616" xr:uid="{00000000-0005-0000-0000-000056580000}"/>
    <cellStyle name="Normal 2 2 10" xfId="22617" xr:uid="{00000000-0005-0000-0000-000057580000}"/>
    <cellStyle name="Normal 2 2 10 2" xfId="22618" xr:uid="{00000000-0005-0000-0000-000058580000}"/>
    <cellStyle name="Normal 2 2 100" xfId="22619" xr:uid="{00000000-0005-0000-0000-000059580000}"/>
    <cellStyle name="Normal 2 2 100 2" xfId="22620" xr:uid="{00000000-0005-0000-0000-00005A580000}"/>
    <cellStyle name="Normal 2 2 101" xfId="22621" xr:uid="{00000000-0005-0000-0000-00005B580000}"/>
    <cellStyle name="Normal 2 2 101 2" xfId="22622" xr:uid="{00000000-0005-0000-0000-00005C580000}"/>
    <cellStyle name="Normal 2 2 102" xfId="22623" xr:uid="{00000000-0005-0000-0000-00005D580000}"/>
    <cellStyle name="Normal 2 2 102 2" xfId="22624" xr:uid="{00000000-0005-0000-0000-00005E580000}"/>
    <cellStyle name="Normal 2 2 103" xfId="22625" xr:uid="{00000000-0005-0000-0000-00005F580000}"/>
    <cellStyle name="Normal 2 2 103 2" xfId="22626" xr:uid="{00000000-0005-0000-0000-000060580000}"/>
    <cellStyle name="Normal 2 2 104" xfId="22627" xr:uid="{00000000-0005-0000-0000-000061580000}"/>
    <cellStyle name="Normal 2 2 104 2" xfId="22628" xr:uid="{00000000-0005-0000-0000-000062580000}"/>
    <cellStyle name="Normal 2 2 105" xfId="22629" xr:uid="{00000000-0005-0000-0000-000063580000}"/>
    <cellStyle name="Normal 2 2 105 2" xfId="22630" xr:uid="{00000000-0005-0000-0000-000064580000}"/>
    <cellStyle name="Normal 2 2 106" xfId="22631" xr:uid="{00000000-0005-0000-0000-000065580000}"/>
    <cellStyle name="Normal 2 2 106 2" xfId="22632" xr:uid="{00000000-0005-0000-0000-000066580000}"/>
    <cellStyle name="Normal 2 2 107" xfId="22633" xr:uid="{00000000-0005-0000-0000-000067580000}"/>
    <cellStyle name="Normal 2 2 107 2" xfId="22634" xr:uid="{00000000-0005-0000-0000-000068580000}"/>
    <cellStyle name="Normal 2 2 108" xfId="22635" xr:uid="{00000000-0005-0000-0000-000069580000}"/>
    <cellStyle name="Normal 2 2 108 2" xfId="22636" xr:uid="{00000000-0005-0000-0000-00006A580000}"/>
    <cellStyle name="Normal 2 2 109" xfId="22637" xr:uid="{00000000-0005-0000-0000-00006B580000}"/>
    <cellStyle name="Normal 2 2 109 2" xfId="22638" xr:uid="{00000000-0005-0000-0000-00006C580000}"/>
    <cellStyle name="Normal 2 2 11" xfId="22639" xr:uid="{00000000-0005-0000-0000-00006D580000}"/>
    <cellStyle name="Normal 2 2 11 2" xfId="22640" xr:uid="{00000000-0005-0000-0000-00006E580000}"/>
    <cellStyle name="Normal 2 2 110" xfId="22641" xr:uid="{00000000-0005-0000-0000-00006F580000}"/>
    <cellStyle name="Normal 2 2 110 2" xfId="22642" xr:uid="{00000000-0005-0000-0000-000070580000}"/>
    <cellStyle name="Normal 2 2 111" xfId="22643" xr:uid="{00000000-0005-0000-0000-000071580000}"/>
    <cellStyle name="Normal 2 2 111 2" xfId="22644" xr:uid="{00000000-0005-0000-0000-000072580000}"/>
    <cellStyle name="Normal 2 2 112" xfId="22645" xr:uid="{00000000-0005-0000-0000-000073580000}"/>
    <cellStyle name="Normal 2 2 113" xfId="22646" xr:uid="{00000000-0005-0000-0000-000074580000}"/>
    <cellStyle name="Normal 2 2 114" xfId="22647" xr:uid="{00000000-0005-0000-0000-000075580000}"/>
    <cellStyle name="Normal 2 2 115" xfId="22648" xr:uid="{00000000-0005-0000-0000-000076580000}"/>
    <cellStyle name="Normal 2 2 12" xfId="22649" xr:uid="{00000000-0005-0000-0000-000077580000}"/>
    <cellStyle name="Normal 2 2 12 2" xfId="22650" xr:uid="{00000000-0005-0000-0000-000078580000}"/>
    <cellStyle name="Normal 2 2 13" xfId="22651" xr:uid="{00000000-0005-0000-0000-000079580000}"/>
    <cellStyle name="Normal 2 2 13 2" xfId="22652" xr:uid="{00000000-0005-0000-0000-00007A580000}"/>
    <cellStyle name="Normal 2 2 14" xfId="22653" xr:uid="{00000000-0005-0000-0000-00007B580000}"/>
    <cellStyle name="Normal 2 2 14 2" xfId="22654" xr:uid="{00000000-0005-0000-0000-00007C580000}"/>
    <cellStyle name="Normal 2 2 15" xfId="22655" xr:uid="{00000000-0005-0000-0000-00007D580000}"/>
    <cellStyle name="Normal 2 2 15 2" xfId="22656" xr:uid="{00000000-0005-0000-0000-00007E580000}"/>
    <cellStyle name="Normal 2 2 16" xfId="22657" xr:uid="{00000000-0005-0000-0000-00007F580000}"/>
    <cellStyle name="Normal 2 2 16 2" xfId="22658" xr:uid="{00000000-0005-0000-0000-000080580000}"/>
    <cellStyle name="Normal 2 2 17" xfId="22659" xr:uid="{00000000-0005-0000-0000-000081580000}"/>
    <cellStyle name="Normal 2 2 17 2" xfId="22660" xr:uid="{00000000-0005-0000-0000-000082580000}"/>
    <cellStyle name="Normal 2 2 18" xfId="22661" xr:uid="{00000000-0005-0000-0000-000083580000}"/>
    <cellStyle name="Normal 2 2 18 2" xfId="22662" xr:uid="{00000000-0005-0000-0000-000084580000}"/>
    <cellStyle name="Normal 2 2 19" xfId="22663" xr:uid="{00000000-0005-0000-0000-000085580000}"/>
    <cellStyle name="Normal 2 2 19 2" xfId="22664" xr:uid="{00000000-0005-0000-0000-000086580000}"/>
    <cellStyle name="Normal 2 2 2" xfId="22665" xr:uid="{00000000-0005-0000-0000-000087580000}"/>
    <cellStyle name="Normal 2 2 2 2" xfId="22666" xr:uid="{00000000-0005-0000-0000-000088580000}"/>
    <cellStyle name="Normal 2 2 2 2 2" xfId="22667" xr:uid="{00000000-0005-0000-0000-000089580000}"/>
    <cellStyle name="Normal 2 2 20" xfId="22668" xr:uid="{00000000-0005-0000-0000-00008A580000}"/>
    <cellStyle name="Normal 2 2 20 2" xfId="22669" xr:uid="{00000000-0005-0000-0000-00008B580000}"/>
    <cellStyle name="Normal 2 2 21" xfId="22670" xr:uid="{00000000-0005-0000-0000-00008C580000}"/>
    <cellStyle name="Normal 2 2 21 2" xfId="22671" xr:uid="{00000000-0005-0000-0000-00008D580000}"/>
    <cellStyle name="Normal 2 2 22" xfId="22672" xr:uid="{00000000-0005-0000-0000-00008E580000}"/>
    <cellStyle name="Normal 2 2 22 2" xfId="22673" xr:uid="{00000000-0005-0000-0000-00008F580000}"/>
    <cellStyle name="Normal 2 2 23" xfId="22674" xr:uid="{00000000-0005-0000-0000-000090580000}"/>
    <cellStyle name="Normal 2 2 23 2" xfId="22675" xr:uid="{00000000-0005-0000-0000-000091580000}"/>
    <cellStyle name="Normal 2 2 24" xfId="22676" xr:uid="{00000000-0005-0000-0000-000092580000}"/>
    <cellStyle name="Normal 2 2 24 2" xfId="22677" xr:uid="{00000000-0005-0000-0000-000093580000}"/>
    <cellStyle name="Normal 2 2 25" xfId="22678" xr:uid="{00000000-0005-0000-0000-000094580000}"/>
    <cellStyle name="Normal 2 2 25 2" xfId="22679" xr:uid="{00000000-0005-0000-0000-000095580000}"/>
    <cellStyle name="Normal 2 2 26" xfId="22680" xr:uid="{00000000-0005-0000-0000-000096580000}"/>
    <cellStyle name="Normal 2 2 26 2" xfId="22681" xr:uid="{00000000-0005-0000-0000-000097580000}"/>
    <cellStyle name="Normal 2 2 27" xfId="22682" xr:uid="{00000000-0005-0000-0000-000098580000}"/>
    <cellStyle name="Normal 2 2 27 2" xfId="22683" xr:uid="{00000000-0005-0000-0000-000099580000}"/>
    <cellStyle name="Normal 2 2 28" xfId="22684" xr:uid="{00000000-0005-0000-0000-00009A580000}"/>
    <cellStyle name="Normal 2 2 28 2" xfId="22685" xr:uid="{00000000-0005-0000-0000-00009B580000}"/>
    <cellStyle name="Normal 2 2 29" xfId="22686" xr:uid="{00000000-0005-0000-0000-00009C580000}"/>
    <cellStyle name="Normal 2 2 29 2" xfId="22687" xr:uid="{00000000-0005-0000-0000-00009D580000}"/>
    <cellStyle name="Normal 2 2 3" xfId="22688" xr:uid="{00000000-0005-0000-0000-00009E580000}"/>
    <cellStyle name="Normal 2 2 3 2" xfId="22689" xr:uid="{00000000-0005-0000-0000-00009F580000}"/>
    <cellStyle name="Normal 2 2 30" xfId="22690" xr:uid="{00000000-0005-0000-0000-0000A0580000}"/>
    <cellStyle name="Normal 2 2 30 2" xfId="22691" xr:uid="{00000000-0005-0000-0000-0000A1580000}"/>
    <cellStyle name="Normal 2 2 31" xfId="22692" xr:uid="{00000000-0005-0000-0000-0000A2580000}"/>
    <cellStyle name="Normal 2 2 31 2" xfId="22693" xr:uid="{00000000-0005-0000-0000-0000A3580000}"/>
    <cellStyle name="Normal 2 2 32" xfId="22694" xr:uid="{00000000-0005-0000-0000-0000A4580000}"/>
    <cellStyle name="Normal 2 2 32 2" xfId="22695" xr:uid="{00000000-0005-0000-0000-0000A5580000}"/>
    <cellStyle name="Normal 2 2 33" xfId="22696" xr:uid="{00000000-0005-0000-0000-0000A6580000}"/>
    <cellStyle name="Normal 2 2 33 2" xfId="22697" xr:uid="{00000000-0005-0000-0000-0000A7580000}"/>
    <cellStyle name="Normal 2 2 34" xfId="22698" xr:uid="{00000000-0005-0000-0000-0000A8580000}"/>
    <cellStyle name="Normal 2 2 34 2" xfId="22699" xr:uid="{00000000-0005-0000-0000-0000A9580000}"/>
    <cellStyle name="Normal 2 2 35" xfId="22700" xr:uid="{00000000-0005-0000-0000-0000AA580000}"/>
    <cellStyle name="Normal 2 2 35 2" xfId="22701" xr:uid="{00000000-0005-0000-0000-0000AB580000}"/>
    <cellStyle name="Normal 2 2 36" xfId="22702" xr:uid="{00000000-0005-0000-0000-0000AC580000}"/>
    <cellStyle name="Normal 2 2 36 2" xfId="22703" xr:uid="{00000000-0005-0000-0000-0000AD580000}"/>
    <cellStyle name="Normal 2 2 37" xfId="22704" xr:uid="{00000000-0005-0000-0000-0000AE580000}"/>
    <cellStyle name="Normal 2 2 37 2" xfId="22705" xr:uid="{00000000-0005-0000-0000-0000AF580000}"/>
    <cellStyle name="Normal 2 2 38" xfId="22706" xr:uid="{00000000-0005-0000-0000-0000B0580000}"/>
    <cellStyle name="Normal 2 2 38 2" xfId="22707" xr:uid="{00000000-0005-0000-0000-0000B1580000}"/>
    <cellStyle name="Normal 2 2 39" xfId="22708" xr:uid="{00000000-0005-0000-0000-0000B2580000}"/>
    <cellStyle name="Normal 2 2 39 2" xfId="22709" xr:uid="{00000000-0005-0000-0000-0000B3580000}"/>
    <cellStyle name="Normal 2 2 4" xfId="22710" xr:uid="{00000000-0005-0000-0000-0000B4580000}"/>
    <cellStyle name="Normal 2 2 4 2" xfId="22711" xr:uid="{00000000-0005-0000-0000-0000B5580000}"/>
    <cellStyle name="Normal 2 2 40" xfId="22712" xr:uid="{00000000-0005-0000-0000-0000B6580000}"/>
    <cellStyle name="Normal 2 2 40 2" xfId="22713" xr:uid="{00000000-0005-0000-0000-0000B7580000}"/>
    <cellStyle name="Normal 2 2 41" xfId="22714" xr:uid="{00000000-0005-0000-0000-0000B8580000}"/>
    <cellStyle name="Normal 2 2 41 2" xfId="22715" xr:uid="{00000000-0005-0000-0000-0000B9580000}"/>
    <cellStyle name="Normal 2 2 42" xfId="22716" xr:uid="{00000000-0005-0000-0000-0000BA580000}"/>
    <cellStyle name="Normal 2 2 42 2" xfId="22717" xr:uid="{00000000-0005-0000-0000-0000BB580000}"/>
    <cellStyle name="Normal 2 2 43" xfId="22718" xr:uid="{00000000-0005-0000-0000-0000BC580000}"/>
    <cellStyle name="Normal 2 2 43 2" xfId="22719" xr:uid="{00000000-0005-0000-0000-0000BD580000}"/>
    <cellStyle name="Normal 2 2 44" xfId="22720" xr:uid="{00000000-0005-0000-0000-0000BE580000}"/>
    <cellStyle name="Normal 2 2 44 2" xfId="22721" xr:uid="{00000000-0005-0000-0000-0000BF580000}"/>
    <cellStyle name="Normal 2 2 45" xfId="22722" xr:uid="{00000000-0005-0000-0000-0000C0580000}"/>
    <cellStyle name="Normal 2 2 45 2" xfId="22723" xr:uid="{00000000-0005-0000-0000-0000C1580000}"/>
    <cellStyle name="Normal 2 2 46" xfId="22724" xr:uid="{00000000-0005-0000-0000-0000C2580000}"/>
    <cellStyle name="Normal 2 2 46 2" xfId="22725" xr:uid="{00000000-0005-0000-0000-0000C3580000}"/>
    <cellStyle name="Normal 2 2 47" xfId="22726" xr:uid="{00000000-0005-0000-0000-0000C4580000}"/>
    <cellStyle name="Normal 2 2 47 2" xfId="22727" xr:uid="{00000000-0005-0000-0000-0000C5580000}"/>
    <cellStyle name="Normal 2 2 48" xfId="22728" xr:uid="{00000000-0005-0000-0000-0000C6580000}"/>
    <cellStyle name="Normal 2 2 48 2" xfId="22729" xr:uid="{00000000-0005-0000-0000-0000C7580000}"/>
    <cellStyle name="Normal 2 2 49" xfId="22730" xr:uid="{00000000-0005-0000-0000-0000C8580000}"/>
    <cellStyle name="Normal 2 2 49 2" xfId="22731" xr:uid="{00000000-0005-0000-0000-0000C9580000}"/>
    <cellStyle name="Normal 2 2 5" xfId="22732" xr:uid="{00000000-0005-0000-0000-0000CA580000}"/>
    <cellStyle name="Normal 2 2 5 2" xfId="22733" xr:uid="{00000000-0005-0000-0000-0000CB580000}"/>
    <cellStyle name="Normal 2 2 50" xfId="22734" xr:uid="{00000000-0005-0000-0000-0000CC580000}"/>
    <cellStyle name="Normal 2 2 50 2" xfId="22735" xr:uid="{00000000-0005-0000-0000-0000CD580000}"/>
    <cellStyle name="Normal 2 2 51" xfId="22736" xr:uid="{00000000-0005-0000-0000-0000CE580000}"/>
    <cellStyle name="Normal 2 2 51 2" xfId="22737" xr:uid="{00000000-0005-0000-0000-0000CF580000}"/>
    <cellStyle name="Normal 2 2 52" xfId="22738" xr:uid="{00000000-0005-0000-0000-0000D0580000}"/>
    <cellStyle name="Normal 2 2 52 2" xfId="22739" xr:uid="{00000000-0005-0000-0000-0000D1580000}"/>
    <cellStyle name="Normal 2 2 53" xfId="22740" xr:uid="{00000000-0005-0000-0000-0000D2580000}"/>
    <cellStyle name="Normal 2 2 53 2" xfId="22741" xr:uid="{00000000-0005-0000-0000-0000D3580000}"/>
    <cellStyle name="Normal 2 2 54" xfId="22742" xr:uid="{00000000-0005-0000-0000-0000D4580000}"/>
    <cellStyle name="Normal 2 2 54 2" xfId="22743" xr:uid="{00000000-0005-0000-0000-0000D5580000}"/>
    <cellStyle name="Normal 2 2 55" xfId="22744" xr:uid="{00000000-0005-0000-0000-0000D6580000}"/>
    <cellStyle name="Normal 2 2 55 2" xfId="22745" xr:uid="{00000000-0005-0000-0000-0000D7580000}"/>
    <cellStyle name="Normal 2 2 56" xfId="22746" xr:uid="{00000000-0005-0000-0000-0000D8580000}"/>
    <cellStyle name="Normal 2 2 56 2" xfId="22747" xr:uid="{00000000-0005-0000-0000-0000D9580000}"/>
    <cellStyle name="Normal 2 2 57" xfId="22748" xr:uid="{00000000-0005-0000-0000-0000DA580000}"/>
    <cellStyle name="Normal 2 2 57 2" xfId="22749" xr:uid="{00000000-0005-0000-0000-0000DB580000}"/>
    <cellStyle name="Normal 2 2 58" xfId="22750" xr:uid="{00000000-0005-0000-0000-0000DC580000}"/>
    <cellStyle name="Normal 2 2 58 2" xfId="22751" xr:uid="{00000000-0005-0000-0000-0000DD580000}"/>
    <cellStyle name="Normal 2 2 59" xfId="22752" xr:uid="{00000000-0005-0000-0000-0000DE580000}"/>
    <cellStyle name="Normal 2 2 59 2" xfId="22753" xr:uid="{00000000-0005-0000-0000-0000DF580000}"/>
    <cellStyle name="Normal 2 2 6" xfId="22754" xr:uid="{00000000-0005-0000-0000-0000E0580000}"/>
    <cellStyle name="Normal 2 2 6 2" xfId="22755" xr:uid="{00000000-0005-0000-0000-0000E1580000}"/>
    <cellStyle name="Normal 2 2 60" xfId="22756" xr:uid="{00000000-0005-0000-0000-0000E2580000}"/>
    <cellStyle name="Normal 2 2 60 2" xfId="22757" xr:uid="{00000000-0005-0000-0000-0000E3580000}"/>
    <cellStyle name="Normal 2 2 61" xfId="22758" xr:uid="{00000000-0005-0000-0000-0000E4580000}"/>
    <cellStyle name="Normal 2 2 61 2" xfId="22759" xr:uid="{00000000-0005-0000-0000-0000E5580000}"/>
    <cellStyle name="Normal 2 2 62" xfId="22760" xr:uid="{00000000-0005-0000-0000-0000E6580000}"/>
    <cellStyle name="Normal 2 2 62 2" xfId="22761" xr:uid="{00000000-0005-0000-0000-0000E7580000}"/>
    <cellStyle name="Normal 2 2 63" xfId="22762" xr:uid="{00000000-0005-0000-0000-0000E8580000}"/>
    <cellStyle name="Normal 2 2 63 2" xfId="22763" xr:uid="{00000000-0005-0000-0000-0000E9580000}"/>
    <cellStyle name="Normal 2 2 64" xfId="22764" xr:uid="{00000000-0005-0000-0000-0000EA580000}"/>
    <cellStyle name="Normal 2 2 64 2" xfId="22765" xr:uid="{00000000-0005-0000-0000-0000EB580000}"/>
    <cellStyle name="Normal 2 2 65" xfId="22766" xr:uid="{00000000-0005-0000-0000-0000EC580000}"/>
    <cellStyle name="Normal 2 2 65 2" xfId="22767" xr:uid="{00000000-0005-0000-0000-0000ED580000}"/>
    <cellStyle name="Normal 2 2 66" xfId="22768" xr:uid="{00000000-0005-0000-0000-0000EE580000}"/>
    <cellStyle name="Normal 2 2 66 2" xfId="22769" xr:uid="{00000000-0005-0000-0000-0000EF580000}"/>
    <cellStyle name="Normal 2 2 67" xfId="22770" xr:uid="{00000000-0005-0000-0000-0000F0580000}"/>
    <cellStyle name="Normal 2 2 67 2" xfId="22771" xr:uid="{00000000-0005-0000-0000-0000F1580000}"/>
    <cellStyle name="Normal 2 2 68" xfId="22772" xr:uid="{00000000-0005-0000-0000-0000F2580000}"/>
    <cellStyle name="Normal 2 2 68 2" xfId="22773" xr:uid="{00000000-0005-0000-0000-0000F3580000}"/>
    <cellStyle name="Normal 2 2 69" xfId="22774" xr:uid="{00000000-0005-0000-0000-0000F4580000}"/>
    <cellStyle name="Normal 2 2 69 2" xfId="22775" xr:uid="{00000000-0005-0000-0000-0000F5580000}"/>
    <cellStyle name="Normal 2 2 7" xfId="22776" xr:uid="{00000000-0005-0000-0000-0000F6580000}"/>
    <cellStyle name="Normal 2 2 7 2" xfId="22777" xr:uid="{00000000-0005-0000-0000-0000F7580000}"/>
    <cellStyle name="Normal 2 2 70" xfId="22778" xr:uid="{00000000-0005-0000-0000-0000F8580000}"/>
    <cellStyle name="Normal 2 2 70 2" xfId="22779" xr:uid="{00000000-0005-0000-0000-0000F9580000}"/>
    <cellStyle name="Normal 2 2 71" xfId="22780" xr:uid="{00000000-0005-0000-0000-0000FA580000}"/>
    <cellStyle name="Normal 2 2 71 2" xfId="22781" xr:uid="{00000000-0005-0000-0000-0000FB580000}"/>
    <cellStyle name="Normal 2 2 72" xfId="22782" xr:uid="{00000000-0005-0000-0000-0000FC580000}"/>
    <cellStyle name="Normal 2 2 72 2" xfId="22783" xr:uid="{00000000-0005-0000-0000-0000FD580000}"/>
    <cellStyle name="Normal 2 2 73" xfId="22784" xr:uid="{00000000-0005-0000-0000-0000FE580000}"/>
    <cellStyle name="Normal 2 2 73 2" xfId="22785" xr:uid="{00000000-0005-0000-0000-0000FF580000}"/>
    <cellStyle name="Normal 2 2 74" xfId="22786" xr:uid="{00000000-0005-0000-0000-000000590000}"/>
    <cellStyle name="Normal 2 2 74 2" xfId="22787" xr:uid="{00000000-0005-0000-0000-000001590000}"/>
    <cellStyle name="Normal 2 2 75" xfId="22788" xr:uid="{00000000-0005-0000-0000-000002590000}"/>
    <cellStyle name="Normal 2 2 75 2" xfId="22789" xr:uid="{00000000-0005-0000-0000-000003590000}"/>
    <cellStyle name="Normal 2 2 76" xfId="22790" xr:uid="{00000000-0005-0000-0000-000004590000}"/>
    <cellStyle name="Normal 2 2 76 2" xfId="22791" xr:uid="{00000000-0005-0000-0000-000005590000}"/>
    <cellStyle name="Normal 2 2 77" xfId="22792" xr:uid="{00000000-0005-0000-0000-000006590000}"/>
    <cellStyle name="Normal 2 2 77 2" xfId="22793" xr:uid="{00000000-0005-0000-0000-000007590000}"/>
    <cellStyle name="Normal 2 2 78" xfId="22794" xr:uid="{00000000-0005-0000-0000-000008590000}"/>
    <cellStyle name="Normal 2 2 78 2" xfId="22795" xr:uid="{00000000-0005-0000-0000-000009590000}"/>
    <cellStyle name="Normal 2 2 79" xfId="22796" xr:uid="{00000000-0005-0000-0000-00000A590000}"/>
    <cellStyle name="Normal 2 2 79 2" xfId="22797" xr:uid="{00000000-0005-0000-0000-00000B590000}"/>
    <cellStyle name="Normal 2 2 8" xfId="22798" xr:uid="{00000000-0005-0000-0000-00000C590000}"/>
    <cellStyle name="Normal 2 2 8 2" xfId="22799" xr:uid="{00000000-0005-0000-0000-00000D590000}"/>
    <cellStyle name="Normal 2 2 80" xfId="22800" xr:uid="{00000000-0005-0000-0000-00000E590000}"/>
    <cellStyle name="Normal 2 2 80 2" xfId="22801" xr:uid="{00000000-0005-0000-0000-00000F590000}"/>
    <cellStyle name="Normal 2 2 81" xfId="22802" xr:uid="{00000000-0005-0000-0000-000010590000}"/>
    <cellStyle name="Normal 2 2 81 2" xfId="22803" xr:uid="{00000000-0005-0000-0000-000011590000}"/>
    <cellStyle name="Normal 2 2 82" xfId="22804" xr:uid="{00000000-0005-0000-0000-000012590000}"/>
    <cellStyle name="Normal 2 2 82 2" xfId="22805" xr:uid="{00000000-0005-0000-0000-000013590000}"/>
    <cellStyle name="Normal 2 2 83" xfId="22806" xr:uid="{00000000-0005-0000-0000-000014590000}"/>
    <cellStyle name="Normal 2 2 83 2" xfId="22807" xr:uid="{00000000-0005-0000-0000-000015590000}"/>
    <cellStyle name="Normal 2 2 84" xfId="22808" xr:uid="{00000000-0005-0000-0000-000016590000}"/>
    <cellStyle name="Normal 2 2 84 2" xfId="22809" xr:uid="{00000000-0005-0000-0000-000017590000}"/>
    <cellStyle name="Normal 2 2 85" xfId="22810" xr:uid="{00000000-0005-0000-0000-000018590000}"/>
    <cellStyle name="Normal 2 2 85 2" xfId="22811" xr:uid="{00000000-0005-0000-0000-000019590000}"/>
    <cellStyle name="Normal 2 2 86" xfId="22812" xr:uid="{00000000-0005-0000-0000-00001A590000}"/>
    <cellStyle name="Normal 2 2 86 2" xfId="22813" xr:uid="{00000000-0005-0000-0000-00001B590000}"/>
    <cellStyle name="Normal 2 2 87" xfId="22814" xr:uid="{00000000-0005-0000-0000-00001C590000}"/>
    <cellStyle name="Normal 2 2 87 2" xfId="22815" xr:uid="{00000000-0005-0000-0000-00001D590000}"/>
    <cellStyle name="Normal 2 2 88" xfId="22816" xr:uid="{00000000-0005-0000-0000-00001E590000}"/>
    <cellStyle name="Normal 2 2 88 2" xfId="22817" xr:uid="{00000000-0005-0000-0000-00001F590000}"/>
    <cellStyle name="Normal 2 2 89" xfId="22818" xr:uid="{00000000-0005-0000-0000-000020590000}"/>
    <cellStyle name="Normal 2 2 89 2" xfId="22819" xr:uid="{00000000-0005-0000-0000-000021590000}"/>
    <cellStyle name="Normal 2 2 9" xfId="22820" xr:uid="{00000000-0005-0000-0000-000022590000}"/>
    <cellStyle name="Normal 2 2 9 2" xfId="22821" xr:uid="{00000000-0005-0000-0000-000023590000}"/>
    <cellStyle name="Normal 2 2 90" xfId="22822" xr:uid="{00000000-0005-0000-0000-000024590000}"/>
    <cellStyle name="Normal 2 2 90 2" xfId="22823" xr:uid="{00000000-0005-0000-0000-000025590000}"/>
    <cellStyle name="Normal 2 2 91" xfId="22824" xr:uid="{00000000-0005-0000-0000-000026590000}"/>
    <cellStyle name="Normal 2 2 91 2" xfId="22825" xr:uid="{00000000-0005-0000-0000-000027590000}"/>
    <cellStyle name="Normal 2 2 92" xfId="22826" xr:uid="{00000000-0005-0000-0000-000028590000}"/>
    <cellStyle name="Normal 2 2 92 2" xfId="22827" xr:uid="{00000000-0005-0000-0000-000029590000}"/>
    <cellStyle name="Normal 2 2 93" xfId="22828" xr:uid="{00000000-0005-0000-0000-00002A590000}"/>
    <cellStyle name="Normal 2 2 93 2" xfId="22829" xr:uid="{00000000-0005-0000-0000-00002B590000}"/>
    <cellStyle name="Normal 2 2 94" xfId="22830" xr:uid="{00000000-0005-0000-0000-00002C590000}"/>
    <cellStyle name="Normal 2 2 94 2" xfId="22831" xr:uid="{00000000-0005-0000-0000-00002D590000}"/>
    <cellStyle name="Normal 2 2 95" xfId="22832" xr:uid="{00000000-0005-0000-0000-00002E590000}"/>
    <cellStyle name="Normal 2 2 95 2" xfId="22833" xr:uid="{00000000-0005-0000-0000-00002F590000}"/>
    <cellStyle name="Normal 2 2 96" xfId="22834" xr:uid="{00000000-0005-0000-0000-000030590000}"/>
    <cellStyle name="Normal 2 2 96 2" xfId="22835" xr:uid="{00000000-0005-0000-0000-000031590000}"/>
    <cellStyle name="Normal 2 2 97" xfId="22836" xr:uid="{00000000-0005-0000-0000-000032590000}"/>
    <cellStyle name="Normal 2 2 97 2" xfId="22837" xr:uid="{00000000-0005-0000-0000-000033590000}"/>
    <cellStyle name="Normal 2 2 98" xfId="22838" xr:uid="{00000000-0005-0000-0000-000034590000}"/>
    <cellStyle name="Normal 2 2 98 2" xfId="22839" xr:uid="{00000000-0005-0000-0000-000035590000}"/>
    <cellStyle name="Normal 2 2 99" xfId="22840" xr:uid="{00000000-0005-0000-0000-000036590000}"/>
    <cellStyle name="Normal 2 2 99 2" xfId="22841" xr:uid="{00000000-0005-0000-0000-000037590000}"/>
    <cellStyle name="Normal 2 20" xfId="22842" xr:uid="{00000000-0005-0000-0000-000038590000}"/>
    <cellStyle name="Normal 2 20 2" xfId="22843" xr:uid="{00000000-0005-0000-0000-000039590000}"/>
    <cellStyle name="Normal 2 21" xfId="22844" xr:uid="{00000000-0005-0000-0000-00003A590000}"/>
    <cellStyle name="Normal 2 21 2" xfId="22845" xr:uid="{00000000-0005-0000-0000-00003B590000}"/>
    <cellStyle name="Normal 2 22" xfId="22846" xr:uid="{00000000-0005-0000-0000-00003C590000}"/>
    <cellStyle name="Normal 2 22 2" xfId="22847" xr:uid="{00000000-0005-0000-0000-00003D590000}"/>
    <cellStyle name="Normal 2 23" xfId="22848" xr:uid="{00000000-0005-0000-0000-00003E590000}"/>
    <cellStyle name="Normal 2 23 2" xfId="22849" xr:uid="{00000000-0005-0000-0000-00003F590000}"/>
    <cellStyle name="Normal 2 24" xfId="22850" xr:uid="{00000000-0005-0000-0000-000040590000}"/>
    <cellStyle name="Normal 2 24 2" xfId="22851" xr:uid="{00000000-0005-0000-0000-000041590000}"/>
    <cellStyle name="Normal 2 25" xfId="22852" xr:uid="{00000000-0005-0000-0000-000042590000}"/>
    <cellStyle name="Normal 2 25 2" xfId="22853" xr:uid="{00000000-0005-0000-0000-000043590000}"/>
    <cellStyle name="Normal 2 26" xfId="22854" xr:uid="{00000000-0005-0000-0000-000044590000}"/>
    <cellStyle name="Normal 2 26 2" xfId="22855" xr:uid="{00000000-0005-0000-0000-000045590000}"/>
    <cellStyle name="Normal 2 27" xfId="22856" xr:uid="{00000000-0005-0000-0000-000046590000}"/>
    <cellStyle name="Normal 2 27 2" xfId="22857" xr:uid="{00000000-0005-0000-0000-000047590000}"/>
    <cellStyle name="Normal 2 28" xfId="22858" xr:uid="{00000000-0005-0000-0000-000048590000}"/>
    <cellStyle name="Normal 2 28 2" xfId="22859" xr:uid="{00000000-0005-0000-0000-000049590000}"/>
    <cellStyle name="Normal 2 29" xfId="22860" xr:uid="{00000000-0005-0000-0000-00004A590000}"/>
    <cellStyle name="Normal 2 29 2" xfId="22861" xr:uid="{00000000-0005-0000-0000-00004B590000}"/>
    <cellStyle name="Normal 2 3" xfId="22862" xr:uid="{00000000-0005-0000-0000-00004C590000}"/>
    <cellStyle name="Normal 2 3 2" xfId="22863" xr:uid="{00000000-0005-0000-0000-00004D590000}"/>
    <cellStyle name="Normal 2 3 3" xfId="22864" xr:uid="{00000000-0005-0000-0000-00004E590000}"/>
    <cellStyle name="Normal 2 30" xfId="22865" xr:uid="{00000000-0005-0000-0000-00004F590000}"/>
    <cellStyle name="Normal 2 30 2" xfId="22866" xr:uid="{00000000-0005-0000-0000-000050590000}"/>
    <cellStyle name="Normal 2 31" xfId="22867" xr:uid="{00000000-0005-0000-0000-000051590000}"/>
    <cellStyle name="Normal 2 31 2" xfId="22868" xr:uid="{00000000-0005-0000-0000-000052590000}"/>
    <cellStyle name="Normal 2 32" xfId="22869" xr:uid="{00000000-0005-0000-0000-000053590000}"/>
    <cellStyle name="Normal 2 32 2" xfId="22870" xr:uid="{00000000-0005-0000-0000-000054590000}"/>
    <cellStyle name="Normal 2 33" xfId="22871" xr:uid="{00000000-0005-0000-0000-000055590000}"/>
    <cellStyle name="Normal 2 33 2" xfId="22872" xr:uid="{00000000-0005-0000-0000-000056590000}"/>
    <cellStyle name="Normal 2 34" xfId="22873" xr:uid="{00000000-0005-0000-0000-000057590000}"/>
    <cellStyle name="Normal 2 34 2" xfId="22874" xr:uid="{00000000-0005-0000-0000-000058590000}"/>
    <cellStyle name="Normal 2 35" xfId="22875" xr:uid="{00000000-0005-0000-0000-000059590000}"/>
    <cellStyle name="Normal 2 35 2" xfId="22876" xr:uid="{00000000-0005-0000-0000-00005A590000}"/>
    <cellStyle name="Normal 2 36" xfId="22877" xr:uid="{00000000-0005-0000-0000-00005B590000}"/>
    <cellStyle name="Normal 2 36 2" xfId="22878" xr:uid="{00000000-0005-0000-0000-00005C590000}"/>
    <cellStyle name="Normal 2 37" xfId="22879" xr:uid="{00000000-0005-0000-0000-00005D590000}"/>
    <cellStyle name="Normal 2 37 2" xfId="22880" xr:uid="{00000000-0005-0000-0000-00005E590000}"/>
    <cellStyle name="Normal 2 38" xfId="22881" xr:uid="{00000000-0005-0000-0000-00005F590000}"/>
    <cellStyle name="Normal 2 38 2" xfId="22882" xr:uid="{00000000-0005-0000-0000-000060590000}"/>
    <cellStyle name="Normal 2 39" xfId="22883" xr:uid="{00000000-0005-0000-0000-000061590000}"/>
    <cellStyle name="Normal 2 39 2" xfId="22884" xr:uid="{00000000-0005-0000-0000-000062590000}"/>
    <cellStyle name="Normal 2 4" xfId="22885" xr:uid="{00000000-0005-0000-0000-000063590000}"/>
    <cellStyle name="Normal 2 40" xfId="22886" xr:uid="{00000000-0005-0000-0000-000064590000}"/>
    <cellStyle name="Normal 2 40 2" xfId="22887" xr:uid="{00000000-0005-0000-0000-000065590000}"/>
    <cellStyle name="Normal 2 41" xfId="22888" xr:uid="{00000000-0005-0000-0000-000066590000}"/>
    <cellStyle name="Normal 2 41 2" xfId="22889" xr:uid="{00000000-0005-0000-0000-000067590000}"/>
    <cellStyle name="Normal 2 42" xfId="22890" xr:uid="{00000000-0005-0000-0000-000068590000}"/>
    <cellStyle name="Normal 2 42 2" xfId="22891" xr:uid="{00000000-0005-0000-0000-000069590000}"/>
    <cellStyle name="Normal 2 43" xfId="22892" xr:uid="{00000000-0005-0000-0000-00006A590000}"/>
    <cellStyle name="Normal 2 43 2" xfId="22893" xr:uid="{00000000-0005-0000-0000-00006B590000}"/>
    <cellStyle name="Normal 2 44" xfId="22894" xr:uid="{00000000-0005-0000-0000-00006C590000}"/>
    <cellStyle name="Normal 2 44 2" xfId="22895" xr:uid="{00000000-0005-0000-0000-00006D590000}"/>
    <cellStyle name="Normal 2 45" xfId="22896" xr:uid="{00000000-0005-0000-0000-00006E590000}"/>
    <cellStyle name="Normal 2 45 2" xfId="22897" xr:uid="{00000000-0005-0000-0000-00006F590000}"/>
    <cellStyle name="Normal 2 46" xfId="22898" xr:uid="{00000000-0005-0000-0000-000070590000}"/>
    <cellStyle name="Normal 2 46 2" xfId="22899" xr:uid="{00000000-0005-0000-0000-000071590000}"/>
    <cellStyle name="Normal 2 47" xfId="22900" xr:uid="{00000000-0005-0000-0000-000072590000}"/>
    <cellStyle name="Normal 2 47 2" xfId="22901" xr:uid="{00000000-0005-0000-0000-000073590000}"/>
    <cellStyle name="Normal 2 48" xfId="22902" xr:uid="{00000000-0005-0000-0000-000074590000}"/>
    <cellStyle name="Normal 2 48 2" xfId="22903" xr:uid="{00000000-0005-0000-0000-000075590000}"/>
    <cellStyle name="Normal 2 49" xfId="22904" xr:uid="{00000000-0005-0000-0000-000076590000}"/>
    <cellStyle name="Normal 2 49 2" xfId="22905" xr:uid="{00000000-0005-0000-0000-000077590000}"/>
    <cellStyle name="Normal 2 5" xfId="22906" xr:uid="{00000000-0005-0000-0000-000078590000}"/>
    <cellStyle name="Normal 2 5 2" xfId="22907" xr:uid="{00000000-0005-0000-0000-000079590000}"/>
    <cellStyle name="Normal 2 50" xfId="22908" xr:uid="{00000000-0005-0000-0000-00007A590000}"/>
    <cellStyle name="Normal 2 50 2" xfId="22909" xr:uid="{00000000-0005-0000-0000-00007B590000}"/>
    <cellStyle name="Normal 2 51" xfId="22910" xr:uid="{00000000-0005-0000-0000-00007C590000}"/>
    <cellStyle name="Normal 2 51 2" xfId="22911" xr:uid="{00000000-0005-0000-0000-00007D590000}"/>
    <cellStyle name="Normal 2 52" xfId="22912" xr:uid="{00000000-0005-0000-0000-00007E590000}"/>
    <cellStyle name="Normal 2 52 2" xfId="22913" xr:uid="{00000000-0005-0000-0000-00007F590000}"/>
    <cellStyle name="Normal 2 53" xfId="22914" xr:uid="{00000000-0005-0000-0000-000080590000}"/>
    <cellStyle name="Normal 2 53 2" xfId="22915" xr:uid="{00000000-0005-0000-0000-000081590000}"/>
    <cellStyle name="Normal 2 54" xfId="22916" xr:uid="{00000000-0005-0000-0000-000082590000}"/>
    <cellStyle name="Normal 2 54 2" xfId="22917" xr:uid="{00000000-0005-0000-0000-000083590000}"/>
    <cellStyle name="Normal 2 55" xfId="22918" xr:uid="{00000000-0005-0000-0000-000084590000}"/>
    <cellStyle name="Normal 2 55 2" xfId="22919" xr:uid="{00000000-0005-0000-0000-000085590000}"/>
    <cellStyle name="Normal 2 56" xfId="22920" xr:uid="{00000000-0005-0000-0000-000086590000}"/>
    <cellStyle name="Normal 2 56 2" xfId="22921" xr:uid="{00000000-0005-0000-0000-000087590000}"/>
    <cellStyle name="Normal 2 57" xfId="22922" xr:uid="{00000000-0005-0000-0000-000088590000}"/>
    <cellStyle name="Normal 2 57 2" xfId="22923" xr:uid="{00000000-0005-0000-0000-000089590000}"/>
    <cellStyle name="Normal 2 58" xfId="22924" xr:uid="{00000000-0005-0000-0000-00008A590000}"/>
    <cellStyle name="Normal 2 58 2" xfId="22925" xr:uid="{00000000-0005-0000-0000-00008B590000}"/>
    <cellStyle name="Normal 2 59" xfId="22926" xr:uid="{00000000-0005-0000-0000-00008C590000}"/>
    <cellStyle name="Normal 2 59 2" xfId="22927" xr:uid="{00000000-0005-0000-0000-00008D590000}"/>
    <cellStyle name="Normal 2 6" xfId="22928" xr:uid="{00000000-0005-0000-0000-00008E590000}"/>
    <cellStyle name="Normal 2 6 2" xfId="22929" xr:uid="{00000000-0005-0000-0000-00008F590000}"/>
    <cellStyle name="Normal 2 60" xfId="22930" xr:uid="{00000000-0005-0000-0000-000090590000}"/>
    <cellStyle name="Normal 2 60 2" xfId="22931" xr:uid="{00000000-0005-0000-0000-000091590000}"/>
    <cellStyle name="Normal 2 61" xfId="22932" xr:uid="{00000000-0005-0000-0000-000092590000}"/>
    <cellStyle name="Normal 2 61 2" xfId="22933" xr:uid="{00000000-0005-0000-0000-000093590000}"/>
    <cellStyle name="Normal 2 62" xfId="22934" xr:uid="{00000000-0005-0000-0000-000094590000}"/>
    <cellStyle name="Normal 2 62 2" xfId="22935" xr:uid="{00000000-0005-0000-0000-000095590000}"/>
    <cellStyle name="Normal 2 63" xfId="22936" xr:uid="{00000000-0005-0000-0000-000096590000}"/>
    <cellStyle name="Normal 2 63 2" xfId="22937" xr:uid="{00000000-0005-0000-0000-000097590000}"/>
    <cellStyle name="Normal 2 64" xfId="22938" xr:uid="{00000000-0005-0000-0000-000098590000}"/>
    <cellStyle name="Normal 2 64 2" xfId="22939" xr:uid="{00000000-0005-0000-0000-000099590000}"/>
    <cellStyle name="Normal 2 65" xfId="22940" xr:uid="{00000000-0005-0000-0000-00009A590000}"/>
    <cellStyle name="Normal 2 65 2" xfId="22941" xr:uid="{00000000-0005-0000-0000-00009B590000}"/>
    <cellStyle name="Normal 2 66" xfId="22942" xr:uid="{00000000-0005-0000-0000-00009C590000}"/>
    <cellStyle name="Normal 2 66 2" xfId="22943" xr:uid="{00000000-0005-0000-0000-00009D590000}"/>
    <cellStyle name="Normal 2 67" xfId="22944" xr:uid="{00000000-0005-0000-0000-00009E590000}"/>
    <cellStyle name="Normal 2 67 2" xfId="22945" xr:uid="{00000000-0005-0000-0000-00009F590000}"/>
    <cellStyle name="Normal 2 68" xfId="22946" xr:uid="{00000000-0005-0000-0000-0000A0590000}"/>
    <cellStyle name="Normal 2 68 2" xfId="22947" xr:uid="{00000000-0005-0000-0000-0000A1590000}"/>
    <cellStyle name="Normal 2 69" xfId="22948" xr:uid="{00000000-0005-0000-0000-0000A2590000}"/>
    <cellStyle name="Normal 2 69 2" xfId="22949" xr:uid="{00000000-0005-0000-0000-0000A3590000}"/>
    <cellStyle name="Normal 2 7" xfId="22950" xr:uid="{00000000-0005-0000-0000-0000A4590000}"/>
    <cellStyle name="Normal 2 7 2" xfId="22951" xr:uid="{00000000-0005-0000-0000-0000A5590000}"/>
    <cellStyle name="Normal 2 70" xfId="22952" xr:uid="{00000000-0005-0000-0000-0000A6590000}"/>
    <cellStyle name="Normal 2 70 2" xfId="22953" xr:uid="{00000000-0005-0000-0000-0000A7590000}"/>
    <cellStyle name="Normal 2 71" xfId="22954" xr:uid="{00000000-0005-0000-0000-0000A8590000}"/>
    <cellStyle name="Normal 2 71 2" xfId="22955" xr:uid="{00000000-0005-0000-0000-0000A9590000}"/>
    <cellStyle name="Normal 2 72" xfId="22956" xr:uid="{00000000-0005-0000-0000-0000AA590000}"/>
    <cellStyle name="Normal 2 72 2" xfId="22957" xr:uid="{00000000-0005-0000-0000-0000AB590000}"/>
    <cellStyle name="Normal 2 73" xfId="22958" xr:uid="{00000000-0005-0000-0000-0000AC590000}"/>
    <cellStyle name="Normal 2 73 2" xfId="22959" xr:uid="{00000000-0005-0000-0000-0000AD590000}"/>
    <cellStyle name="Normal 2 74" xfId="22960" xr:uid="{00000000-0005-0000-0000-0000AE590000}"/>
    <cellStyle name="Normal 2 74 2" xfId="22961" xr:uid="{00000000-0005-0000-0000-0000AF590000}"/>
    <cellStyle name="Normal 2 75" xfId="22962" xr:uid="{00000000-0005-0000-0000-0000B0590000}"/>
    <cellStyle name="Normal 2 75 2" xfId="22963" xr:uid="{00000000-0005-0000-0000-0000B1590000}"/>
    <cellStyle name="Normal 2 76" xfId="22964" xr:uid="{00000000-0005-0000-0000-0000B2590000}"/>
    <cellStyle name="Normal 2 76 2" xfId="22965" xr:uid="{00000000-0005-0000-0000-0000B3590000}"/>
    <cellStyle name="Normal 2 77" xfId="22966" xr:uid="{00000000-0005-0000-0000-0000B4590000}"/>
    <cellStyle name="Normal 2 77 2" xfId="22967" xr:uid="{00000000-0005-0000-0000-0000B5590000}"/>
    <cellStyle name="Normal 2 78" xfId="22968" xr:uid="{00000000-0005-0000-0000-0000B6590000}"/>
    <cellStyle name="Normal 2 78 2" xfId="22969" xr:uid="{00000000-0005-0000-0000-0000B7590000}"/>
    <cellStyle name="Normal 2 79" xfId="22970" xr:uid="{00000000-0005-0000-0000-0000B8590000}"/>
    <cellStyle name="Normal 2 79 2" xfId="22971" xr:uid="{00000000-0005-0000-0000-0000B9590000}"/>
    <cellStyle name="Normal 2 8" xfId="22972" xr:uid="{00000000-0005-0000-0000-0000BA590000}"/>
    <cellStyle name="Normal 2 8 2" xfId="22973" xr:uid="{00000000-0005-0000-0000-0000BB590000}"/>
    <cellStyle name="Normal 2 80" xfId="22974" xr:uid="{00000000-0005-0000-0000-0000BC590000}"/>
    <cellStyle name="Normal 2 80 2" xfId="22975" xr:uid="{00000000-0005-0000-0000-0000BD590000}"/>
    <cellStyle name="Normal 2 81" xfId="22976" xr:uid="{00000000-0005-0000-0000-0000BE590000}"/>
    <cellStyle name="Normal 2 81 2" xfId="22977" xr:uid="{00000000-0005-0000-0000-0000BF590000}"/>
    <cellStyle name="Normal 2 82" xfId="22978" xr:uid="{00000000-0005-0000-0000-0000C0590000}"/>
    <cellStyle name="Normal 2 82 2" xfId="22979" xr:uid="{00000000-0005-0000-0000-0000C1590000}"/>
    <cellStyle name="Normal 2 83" xfId="22980" xr:uid="{00000000-0005-0000-0000-0000C2590000}"/>
    <cellStyle name="Normal 2 83 2" xfId="22981" xr:uid="{00000000-0005-0000-0000-0000C3590000}"/>
    <cellStyle name="Normal 2 84" xfId="22982" xr:uid="{00000000-0005-0000-0000-0000C4590000}"/>
    <cellStyle name="Normal 2 84 2" xfId="22983" xr:uid="{00000000-0005-0000-0000-0000C5590000}"/>
    <cellStyle name="Normal 2 85" xfId="22984" xr:uid="{00000000-0005-0000-0000-0000C6590000}"/>
    <cellStyle name="Normal 2 85 2" xfId="22985" xr:uid="{00000000-0005-0000-0000-0000C7590000}"/>
    <cellStyle name="Normal 2 86" xfId="22986" xr:uid="{00000000-0005-0000-0000-0000C8590000}"/>
    <cellStyle name="Normal 2 86 2" xfId="22987" xr:uid="{00000000-0005-0000-0000-0000C9590000}"/>
    <cellStyle name="Normal 2 87" xfId="22988" xr:uid="{00000000-0005-0000-0000-0000CA590000}"/>
    <cellStyle name="Normal 2 87 2" xfId="22989" xr:uid="{00000000-0005-0000-0000-0000CB590000}"/>
    <cellStyle name="Normal 2 88" xfId="22990" xr:uid="{00000000-0005-0000-0000-0000CC590000}"/>
    <cellStyle name="Normal 2 88 2" xfId="22991" xr:uid="{00000000-0005-0000-0000-0000CD590000}"/>
    <cellStyle name="Normal 2 89" xfId="22992" xr:uid="{00000000-0005-0000-0000-0000CE590000}"/>
    <cellStyle name="Normal 2 89 2" xfId="22993" xr:uid="{00000000-0005-0000-0000-0000CF590000}"/>
    <cellStyle name="Normal 2 9" xfId="22994" xr:uid="{00000000-0005-0000-0000-0000D0590000}"/>
    <cellStyle name="Normal 2 9 2" xfId="22995" xr:uid="{00000000-0005-0000-0000-0000D1590000}"/>
    <cellStyle name="Normal 2 90" xfId="22996" xr:uid="{00000000-0005-0000-0000-0000D2590000}"/>
    <cellStyle name="Normal 2 90 2" xfId="22997" xr:uid="{00000000-0005-0000-0000-0000D3590000}"/>
    <cellStyle name="Normal 2 91" xfId="22998" xr:uid="{00000000-0005-0000-0000-0000D4590000}"/>
    <cellStyle name="Normal 2 91 2" xfId="22999" xr:uid="{00000000-0005-0000-0000-0000D5590000}"/>
    <cellStyle name="Normal 2 92" xfId="23000" xr:uid="{00000000-0005-0000-0000-0000D6590000}"/>
    <cellStyle name="Normal 2 92 2" xfId="23001" xr:uid="{00000000-0005-0000-0000-0000D7590000}"/>
    <cellStyle name="Normal 2 93" xfId="23002" xr:uid="{00000000-0005-0000-0000-0000D8590000}"/>
    <cellStyle name="Normal 2 93 2" xfId="23003" xr:uid="{00000000-0005-0000-0000-0000D9590000}"/>
    <cellStyle name="Normal 2 94" xfId="23004" xr:uid="{00000000-0005-0000-0000-0000DA590000}"/>
    <cellStyle name="Normal 2 94 2" xfId="23005" xr:uid="{00000000-0005-0000-0000-0000DB590000}"/>
    <cellStyle name="Normal 2 95" xfId="23006" xr:uid="{00000000-0005-0000-0000-0000DC590000}"/>
    <cellStyle name="Normal 2 95 2" xfId="23007" xr:uid="{00000000-0005-0000-0000-0000DD590000}"/>
    <cellStyle name="Normal 2 96" xfId="23008" xr:uid="{00000000-0005-0000-0000-0000DE590000}"/>
    <cellStyle name="Normal 2 96 2" xfId="23009" xr:uid="{00000000-0005-0000-0000-0000DF590000}"/>
    <cellStyle name="Normal 2 97" xfId="23010" xr:uid="{00000000-0005-0000-0000-0000E0590000}"/>
    <cellStyle name="Normal 2 97 2" xfId="23011" xr:uid="{00000000-0005-0000-0000-0000E1590000}"/>
    <cellStyle name="Normal 2 98" xfId="23012" xr:uid="{00000000-0005-0000-0000-0000E2590000}"/>
    <cellStyle name="Normal 2 98 2" xfId="23013" xr:uid="{00000000-0005-0000-0000-0000E3590000}"/>
    <cellStyle name="Normal 2 99" xfId="23014" xr:uid="{00000000-0005-0000-0000-0000E4590000}"/>
    <cellStyle name="Normal 2 99 2" xfId="23015" xr:uid="{00000000-0005-0000-0000-0000E5590000}"/>
    <cellStyle name="Normal 2_Development" xfId="23016" xr:uid="{00000000-0005-0000-0000-0000E6590000}"/>
    <cellStyle name="Normal 20" xfId="23017" xr:uid="{00000000-0005-0000-0000-0000E7590000}"/>
    <cellStyle name="Normal 21" xfId="23018" xr:uid="{00000000-0005-0000-0000-0000E8590000}"/>
    <cellStyle name="Normal 22" xfId="23019" xr:uid="{00000000-0005-0000-0000-0000E9590000}"/>
    <cellStyle name="Normal 23" xfId="23020" xr:uid="{00000000-0005-0000-0000-0000EA590000}"/>
    <cellStyle name="Normal 23 2" xfId="23021" xr:uid="{00000000-0005-0000-0000-0000EB590000}"/>
    <cellStyle name="Normal 23 2 2" xfId="23022" xr:uid="{00000000-0005-0000-0000-0000EC590000}"/>
    <cellStyle name="Normal 23 2 2 2" xfId="23023" xr:uid="{00000000-0005-0000-0000-0000ED590000}"/>
    <cellStyle name="Normal 23 2 2 2 2" xfId="23024" xr:uid="{00000000-0005-0000-0000-0000EE590000}"/>
    <cellStyle name="Normal 23 2 2 2 2 2" xfId="23025" xr:uid="{00000000-0005-0000-0000-0000EF590000}"/>
    <cellStyle name="Normal 23 2 2 2 2 2 2" xfId="23026" xr:uid="{00000000-0005-0000-0000-0000F0590000}"/>
    <cellStyle name="Normal 23 2 2 2 2 3" xfId="23027" xr:uid="{00000000-0005-0000-0000-0000F1590000}"/>
    <cellStyle name="Normal 23 2 2 2 3" xfId="23028" xr:uid="{00000000-0005-0000-0000-0000F2590000}"/>
    <cellStyle name="Normal 23 2 2 2 3 2" xfId="23029" xr:uid="{00000000-0005-0000-0000-0000F3590000}"/>
    <cellStyle name="Normal 23 2 2 2 3 2 2" xfId="23030" xr:uid="{00000000-0005-0000-0000-0000F4590000}"/>
    <cellStyle name="Normal 23 2 2 2 3 3" xfId="23031" xr:uid="{00000000-0005-0000-0000-0000F5590000}"/>
    <cellStyle name="Normal 23 2 2 2 4" xfId="23032" xr:uid="{00000000-0005-0000-0000-0000F6590000}"/>
    <cellStyle name="Normal 23 2 2 2 4 2" xfId="23033" xr:uid="{00000000-0005-0000-0000-0000F7590000}"/>
    <cellStyle name="Normal 23 2 2 2 5" xfId="23034" xr:uid="{00000000-0005-0000-0000-0000F8590000}"/>
    <cellStyle name="Normal 23 2 2 3" xfId="23035" xr:uid="{00000000-0005-0000-0000-0000F9590000}"/>
    <cellStyle name="Normal 23 2 2 3 2" xfId="23036" xr:uid="{00000000-0005-0000-0000-0000FA590000}"/>
    <cellStyle name="Normal 23 2 2 3 2 2" xfId="23037" xr:uid="{00000000-0005-0000-0000-0000FB590000}"/>
    <cellStyle name="Normal 23 2 2 3 3" xfId="23038" xr:uid="{00000000-0005-0000-0000-0000FC590000}"/>
    <cellStyle name="Normal 23 2 2 4" xfId="23039" xr:uid="{00000000-0005-0000-0000-0000FD590000}"/>
    <cellStyle name="Normal 23 2 2 4 2" xfId="23040" xr:uid="{00000000-0005-0000-0000-0000FE590000}"/>
    <cellStyle name="Normal 23 2 2 4 2 2" xfId="23041" xr:uid="{00000000-0005-0000-0000-0000FF590000}"/>
    <cellStyle name="Normal 23 2 2 4 3" xfId="23042" xr:uid="{00000000-0005-0000-0000-0000005A0000}"/>
    <cellStyle name="Normal 23 2 2 5" xfId="23043" xr:uid="{00000000-0005-0000-0000-0000015A0000}"/>
    <cellStyle name="Normal 23 2 2 5 2" xfId="23044" xr:uid="{00000000-0005-0000-0000-0000025A0000}"/>
    <cellStyle name="Normal 23 2 2 6" xfId="23045" xr:uid="{00000000-0005-0000-0000-0000035A0000}"/>
    <cellStyle name="Normal 23 2 2 6 2" xfId="23046" xr:uid="{00000000-0005-0000-0000-0000045A0000}"/>
    <cellStyle name="Normal 23 2 2 7" xfId="23047" xr:uid="{00000000-0005-0000-0000-0000055A0000}"/>
    <cellStyle name="Normal 23 2 3" xfId="23048" xr:uid="{00000000-0005-0000-0000-0000065A0000}"/>
    <cellStyle name="Normal 23 2 3 2" xfId="23049" xr:uid="{00000000-0005-0000-0000-0000075A0000}"/>
    <cellStyle name="Normal 23 2 3 2 2" xfId="23050" xr:uid="{00000000-0005-0000-0000-0000085A0000}"/>
    <cellStyle name="Normal 23 2 3 2 2 2" xfId="23051" xr:uid="{00000000-0005-0000-0000-0000095A0000}"/>
    <cellStyle name="Normal 23 2 3 2 3" xfId="23052" xr:uid="{00000000-0005-0000-0000-00000A5A0000}"/>
    <cellStyle name="Normal 23 2 3 3" xfId="23053" xr:uid="{00000000-0005-0000-0000-00000B5A0000}"/>
    <cellStyle name="Normal 23 2 3 3 2" xfId="23054" xr:uid="{00000000-0005-0000-0000-00000C5A0000}"/>
    <cellStyle name="Normal 23 2 3 3 2 2" xfId="23055" xr:uid="{00000000-0005-0000-0000-00000D5A0000}"/>
    <cellStyle name="Normal 23 2 3 3 3" xfId="23056" xr:uid="{00000000-0005-0000-0000-00000E5A0000}"/>
    <cellStyle name="Normal 23 2 3 4" xfId="23057" xr:uid="{00000000-0005-0000-0000-00000F5A0000}"/>
    <cellStyle name="Normal 23 2 3 4 2" xfId="23058" xr:uid="{00000000-0005-0000-0000-0000105A0000}"/>
    <cellStyle name="Normal 23 2 3 5" xfId="23059" xr:uid="{00000000-0005-0000-0000-0000115A0000}"/>
    <cellStyle name="Normal 23 2 4" xfId="23060" xr:uid="{00000000-0005-0000-0000-0000125A0000}"/>
    <cellStyle name="Normal 23 2 4 2" xfId="23061" xr:uid="{00000000-0005-0000-0000-0000135A0000}"/>
    <cellStyle name="Normal 23 2 4 2 2" xfId="23062" xr:uid="{00000000-0005-0000-0000-0000145A0000}"/>
    <cellStyle name="Normal 23 2 4 3" xfId="23063" xr:uid="{00000000-0005-0000-0000-0000155A0000}"/>
    <cellStyle name="Normal 23 2 5" xfId="23064" xr:uid="{00000000-0005-0000-0000-0000165A0000}"/>
    <cellStyle name="Normal 23 2 5 2" xfId="23065" xr:uid="{00000000-0005-0000-0000-0000175A0000}"/>
    <cellStyle name="Normal 23 2 5 2 2" xfId="23066" xr:uid="{00000000-0005-0000-0000-0000185A0000}"/>
    <cellStyle name="Normal 23 2 5 3" xfId="23067" xr:uid="{00000000-0005-0000-0000-0000195A0000}"/>
    <cellStyle name="Normal 23 2 6" xfId="23068" xr:uid="{00000000-0005-0000-0000-00001A5A0000}"/>
    <cellStyle name="Normal 23 2 6 2" xfId="23069" xr:uid="{00000000-0005-0000-0000-00001B5A0000}"/>
    <cellStyle name="Normal 23 2 7" xfId="23070" xr:uid="{00000000-0005-0000-0000-00001C5A0000}"/>
    <cellStyle name="Normal 23 2 7 2" xfId="23071" xr:uid="{00000000-0005-0000-0000-00001D5A0000}"/>
    <cellStyle name="Normal 23 2 8" xfId="23072" xr:uid="{00000000-0005-0000-0000-00001E5A0000}"/>
    <cellStyle name="Normal 23 3" xfId="23073" xr:uid="{00000000-0005-0000-0000-00001F5A0000}"/>
    <cellStyle name="Normal 23 4" xfId="23074" xr:uid="{00000000-0005-0000-0000-0000205A0000}"/>
    <cellStyle name="Normal 24" xfId="23075" xr:uid="{00000000-0005-0000-0000-0000215A0000}"/>
    <cellStyle name="Normal 24 2" xfId="23076" xr:uid="{00000000-0005-0000-0000-0000225A0000}"/>
    <cellStyle name="Normal 24 2 2" xfId="23077" xr:uid="{00000000-0005-0000-0000-0000235A0000}"/>
    <cellStyle name="Normal 24 2 2 2" xfId="23078" xr:uid="{00000000-0005-0000-0000-0000245A0000}"/>
    <cellStyle name="Normal 24 2 2 2 2" xfId="23079" xr:uid="{00000000-0005-0000-0000-0000255A0000}"/>
    <cellStyle name="Normal 24 2 2 2 2 2" xfId="23080" xr:uid="{00000000-0005-0000-0000-0000265A0000}"/>
    <cellStyle name="Normal 24 2 2 2 2 2 2" xfId="23081" xr:uid="{00000000-0005-0000-0000-0000275A0000}"/>
    <cellStyle name="Normal 24 2 2 2 2 3" xfId="23082" xr:uid="{00000000-0005-0000-0000-0000285A0000}"/>
    <cellStyle name="Normal 24 2 2 2 3" xfId="23083" xr:uid="{00000000-0005-0000-0000-0000295A0000}"/>
    <cellStyle name="Normal 24 2 2 2 3 2" xfId="23084" xr:uid="{00000000-0005-0000-0000-00002A5A0000}"/>
    <cellStyle name="Normal 24 2 2 2 3 2 2" xfId="23085" xr:uid="{00000000-0005-0000-0000-00002B5A0000}"/>
    <cellStyle name="Normal 24 2 2 2 3 3" xfId="23086" xr:uid="{00000000-0005-0000-0000-00002C5A0000}"/>
    <cellStyle name="Normal 24 2 2 2 4" xfId="23087" xr:uid="{00000000-0005-0000-0000-00002D5A0000}"/>
    <cellStyle name="Normal 24 2 2 2 4 2" xfId="23088" xr:uid="{00000000-0005-0000-0000-00002E5A0000}"/>
    <cellStyle name="Normal 24 2 2 2 5" xfId="23089" xr:uid="{00000000-0005-0000-0000-00002F5A0000}"/>
    <cellStyle name="Normal 24 2 2 3" xfId="23090" xr:uid="{00000000-0005-0000-0000-0000305A0000}"/>
    <cellStyle name="Normal 24 2 2 3 2" xfId="23091" xr:uid="{00000000-0005-0000-0000-0000315A0000}"/>
    <cellStyle name="Normal 24 2 2 3 2 2" xfId="23092" xr:uid="{00000000-0005-0000-0000-0000325A0000}"/>
    <cellStyle name="Normal 24 2 2 3 3" xfId="23093" xr:uid="{00000000-0005-0000-0000-0000335A0000}"/>
    <cellStyle name="Normal 24 2 2 4" xfId="23094" xr:uid="{00000000-0005-0000-0000-0000345A0000}"/>
    <cellStyle name="Normal 24 2 2 4 2" xfId="23095" xr:uid="{00000000-0005-0000-0000-0000355A0000}"/>
    <cellStyle name="Normal 24 2 2 4 2 2" xfId="23096" xr:uid="{00000000-0005-0000-0000-0000365A0000}"/>
    <cellStyle name="Normal 24 2 2 4 3" xfId="23097" xr:uid="{00000000-0005-0000-0000-0000375A0000}"/>
    <cellStyle name="Normal 24 2 2 5" xfId="23098" xr:uid="{00000000-0005-0000-0000-0000385A0000}"/>
    <cellStyle name="Normal 24 2 2 5 2" xfId="23099" xr:uid="{00000000-0005-0000-0000-0000395A0000}"/>
    <cellStyle name="Normal 24 2 2 6" xfId="23100" xr:uid="{00000000-0005-0000-0000-00003A5A0000}"/>
    <cellStyle name="Normal 24 2 2 6 2" xfId="23101" xr:uid="{00000000-0005-0000-0000-00003B5A0000}"/>
    <cellStyle name="Normal 24 2 2 7" xfId="23102" xr:uid="{00000000-0005-0000-0000-00003C5A0000}"/>
    <cellStyle name="Normal 24 2 3" xfId="23103" xr:uid="{00000000-0005-0000-0000-00003D5A0000}"/>
    <cellStyle name="Normal 24 2 3 2" xfId="23104" xr:uid="{00000000-0005-0000-0000-00003E5A0000}"/>
    <cellStyle name="Normal 24 2 3 2 2" xfId="23105" xr:uid="{00000000-0005-0000-0000-00003F5A0000}"/>
    <cellStyle name="Normal 24 2 3 2 2 2" xfId="23106" xr:uid="{00000000-0005-0000-0000-0000405A0000}"/>
    <cellStyle name="Normal 24 2 3 2 3" xfId="23107" xr:uid="{00000000-0005-0000-0000-0000415A0000}"/>
    <cellStyle name="Normal 24 2 3 3" xfId="23108" xr:uid="{00000000-0005-0000-0000-0000425A0000}"/>
    <cellStyle name="Normal 24 2 3 3 2" xfId="23109" xr:uid="{00000000-0005-0000-0000-0000435A0000}"/>
    <cellStyle name="Normal 24 2 3 3 2 2" xfId="23110" xr:uid="{00000000-0005-0000-0000-0000445A0000}"/>
    <cellStyle name="Normal 24 2 3 3 3" xfId="23111" xr:uid="{00000000-0005-0000-0000-0000455A0000}"/>
    <cellStyle name="Normal 24 2 3 4" xfId="23112" xr:uid="{00000000-0005-0000-0000-0000465A0000}"/>
    <cellStyle name="Normal 24 2 3 4 2" xfId="23113" xr:uid="{00000000-0005-0000-0000-0000475A0000}"/>
    <cellStyle name="Normal 24 2 3 5" xfId="23114" xr:uid="{00000000-0005-0000-0000-0000485A0000}"/>
    <cellStyle name="Normal 24 2 4" xfId="23115" xr:uid="{00000000-0005-0000-0000-0000495A0000}"/>
    <cellStyle name="Normal 24 2 4 2" xfId="23116" xr:uid="{00000000-0005-0000-0000-00004A5A0000}"/>
    <cellStyle name="Normal 24 2 4 2 2" xfId="23117" xr:uid="{00000000-0005-0000-0000-00004B5A0000}"/>
    <cellStyle name="Normal 24 2 4 3" xfId="23118" xr:uid="{00000000-0005-0000-0000-00004C5A0000}"/>
    <cellStyle name="Normal 24 2 5" xfId="23119" xr:uid="{00000000-0005-0000-0000-00004D5A0000}"/>
    <cellStyle name="Normal 24 2 5 2" xfId="23120" xr:uid="{00000000-0005-0000-0000-00004E5A0000}"/>
    <cellStyle name="Normal 24 2 5 2 2" xfId="23121" xr:uid="{00000000-0005-0000-0000-00004F5A0000}"/>
    <cellStyle name="Normal 24 2 5 3" xfId="23122" xr:uid="{00000000-0005-0000-0000-0000505A0000}"/>
    <cellStyle name="Normal 24 2 6" xfId="23123" xr:uid="{00000000-0005-0000-0000-0000515A0000}"/>
    <cellStyle name="Normal 24 2 6 2" xfId="23124" xr:uid="{00000000-0005-0000-0000-0000525A0000}"/>
    <cellStyle name="Normal 24 2 7" xfId="23125" xr:uid="{00000000-0005-0000-0000-0000535A0000}"/>
    <cellStyle name="Normal 24 2 7 2" xfId="23126" xr:uid="{00000000-0005-0000-0000-0000545A0000}"/>
    <cellStyle name="Normal 24 2 8" xfId="23127" xr:uid="{00000000-0005-0000-0000-0000555A0000}"/>
    <cellStyle name="Normal 25" xfId="23128" xr:uid="{00000000-0005-0000-0000-0000565A0000}"/>
    <cellStyle name="Normal 26" xfId="23129" xr:uid="{00000000-0005-0000-0000-0000575A0000}"/>
    <cellStyle name="Normal 27" xfId="23130" xr:uid="{00000000-0005-0000-0000-0000585A0000}"/>
    <cellStyle name="Normal 28" xfId="23131" xr:uid="{00000000-0005-0000-0000-0000595A0000}"/>
    <cellStyle name="Normal 29" xfId="23132" xr:uid="{00000000-0005-0000-0000-00005A5A0000}"/>
    <cellStyle name="Normal 29 2" xfId="23133" xr:uid="{00000000-0005-0000-0000-00005B5A0000}"/>
    <cellStyle name="Normal 29 2 2" xfId="23134" xr:uid="{00000000-0005-0000-0000-00005C5A0000}"/>
    <cellStyle name="Normal 29 2 2 2" xfId="23135" xr:uid="{00000000-0005-0000-0000-00005D5A0000}"/>
    <cellStyle name="Normal 29 2 2 2 2" xfId="23136" xr:uid="{00000000-0005-0000-0000-00005E5A0000}"/>
    <cellStyle name="Normal 29 2 2 2 2 2" xfId="23137" xr:uid="{00000000-0005-0000-0000-00005F5A0000}"/>
    <cellStyle name="Normal 29 2 2 2 3" xfId="23138" xr:uid="{00000000-0005-0000-0000-0000605A0000}"/>
    <cellStyle name="Normal 29 2 2 3" xfId="23139" xr:uid="{00000000-0005-0000-0000-0000615A0000}"/>
    <cellStyle name="Normal 29 2 2 3 2" xfId="23140" xr:uid="{00000000-0005-0000-0000-0000625A0000}"/>
    <cellStyle name="Normal 29 2 2 3 2 2" xfId="23141" xr:uid="{00000000-0005-0000-0000-0000635A0000}"/>
    <cellStyle name="Normal 29 2 2 3 3" xfId="23142" xr:uid="{00000000-0005-0000-0000-0000645A0000}"/>
    <cellStyle name="Normal 29 2 2 4" xfId="23143" xr:uid="{00000000-0005-0000-0000-0000655A0000}"/>
    <cellStyle name="Normal 29 2 2 4 2" xfId="23144" xr:uid="{00000000-0005-0000-0000-0000665A0000}"/>
    <cellStyle name="Normal 29 2 2 5" xfId="23145" xr:uid="{00000000-0005-0000-0000-0000675A0000}"/>
    <cellStyle name="Normal 29 2 3" xfId="23146" xr:uid="{00000000-0005-0000-0000-0000685A0000}"/>
    <cellStyle name="Normal 29 2 3 2" xfId="23147" xr:uid="{00000000-0005-0000-0000-0000695A0000}"/>
    <cellStyle name="Normal 29 2 3 2 2" xfId="23148" xr:uid="{00000000-0005-0000-0000-00006A5A0000}"/>
    <cellStyle name="Normal 29 2 3 3" xfId="23149" xr:uid="{00000000-0005-0000-0000-00006B5A0000}"/>
    <cellStyle name="Normal 29 2 4" xfId="23150" xr:uid="{00000000-0005-0000-0000-00006C5A0000}"/>
    <cellStyle name="Normal 29 2 4 2" xfId="23151" xr:uid="{00000000-0005-0000-0000-00006D5A0000}"/>
    <cellStyle name="Normal 29 2 4 2 2" xfId="23152" xr:uid="{00000000-0005-0000-0000-00006E5A0000}"/>
    <cellStyle name="Normal 29 2 4 3" xfId="23153" xr:uid="{00000000-0005-0000-0000-00006F5A0000}"/>
    <cellStyle name="Normal 29 2 5" xfId="23154" xr:uid="{00000000-0005-0000-0000-0000705A0000}"/>
    <cellStyle name="Normal 29 2 5 2" xfId="23155" xr:uid="{00000000-0005-0000-0000-0000715A0000}"/>
    <cellStyle name="Normal 29 2 6" xfId="23156" xr:uid="{00000000-0005-0000-0000-0000725A0000}"/>
    <cellStyle name="Normal 29 2 6 2" xfId="23157" xr:uid="{00000000-0005-0000-0000-0000735A0000}"/>
    <cellStyle name="Normal 29 2 7" xfId="23158" xr:uid="{00000000-0005-0000-0000-0000745A0000}"/>
    <cellStyle name="Normal 29 3" xfId="23159" xr:uid="{00000000-0005-0000-0000-0000755A0000}"/>
    <cellStyle name="Normal 29 3 2" xfId="23160" xr:uid="{00000000-0005-0000-0000-0000765A0000}"/>
    <cellStyle name="Normal 29 3 2 2" xfId="23161" xr:uid="{00000000-0005-0000-0000-0000775A0000}"/>
    <cellStyle name="Normal 29 3 2 2 2" xfId="23162" xr:uid="{00000000-0005-0000-0000-0000785A0000}"/>
    <cellStyle name="Normal 29 3 2 3" xfId="23163" xr:uid="{00000000-0005-0000-0000-0000795A0000}"/>
    <cellStyle name="Normal 29 3 3" xfId="23164" xr:uid="{00000000-0005-0000-0000-00007A5A0000}"/>
    <cellStyle name="Normal 29 3 3 2" xfId="23165" xr:uid="{00000000-0005-0000-0000-00007B5A0000}"/>
    <cellStyle name="Normal 29 3 3 2 2" xfId="23166" xr:uid="{00000000-0005-0000-0000-00007C5A0000}"/>
    <cellStyle name="Normal 29 3 3 3" xfId="23167" xr:uid="{00000000-0005-0000-0000-00007D5A0000}"/>
    <cellStyle name="Normal 29 3 4" xfId="23168" xr:uid="{00000000-0005-0000-0000-00007E5A0000}"/>
    <cellStyle name="Normal 29 3 4 2" xfId="23169" xr:uid="{00000000-0005-0000-0000-00007F5A0000}"/>
    <cellStyle name="Normal 29 3 5" xfId="23170" xr:uid="{00000000-0005-0000-0000-0000805A0000}"/>
    <cellStyle name="Normal 29 4" xfId="23171" xr:uid="{00000000-0005-0000-0000-0000815A0000}"/>
    <cellStyle name="Normal 29 4 2" xfId="23172" xr:uid="{00000000-0005-0000-0000-0000825A0000}"/>
    <cellStyle name="Normal 29 4 2 2" xfId="23173" xr:uid="{00000000-0005-0000-0000-0000835A0000}"/>
    <cellStyle name="Normal 29 4 3" xfId="23174" xr:uid="{00000000-0005-0000-0000-0000845A0000}"/>
    <cellStyle name="Normal 29 5" xfId="23175" xr:uid="{00000000-0005-0000-0000-0000855A0000}"/>
    <cellStyle name="Normal 29 5 2" xfId="23176" xr:uid="{00000000-0005-0000-0000-0000865A0000}"/>
    <cellStyle name="Normal 29 5 2 2" xfId="23177" xr:uid="{00000000-0005-0000-0000-0000875A0000}"/>
    <cellStyle name="Normal 29 5 3" xfId="23178" xr:uid="{00000000-0005-0000-0000-0000885A0000}"/>
    <cellStyle name="Normal 29 6" xfId="23179" xr:uid="{00000000-0005-0000-0000-0000895A0000}"/>
    <cellStyle name="Normal 29 6 2" xfId="23180" xr:uid="{00000000-0005-0000-0000-00008A5A0000}"/>
    <cellStyle name="Normal 29 7" xfId="23181" xr:uid="{00000000-0005-0000-0000-00008B5A0000}"/>
    <cellStyle name="Normal 29 7 2" xfId="23182" xr:uid="{00000000-0005-0000-0000-00008C5A0000}"/>
    <cellStyle name="Normal 29 8" xfId="23183" xr:uid="{00000000-0005-0000-0000-00008D5A0000}"/>
    <cellStyle name="Normal 3" xfId="23184" xr:uid="{00000000-0005-0000-0000-00008E5A0000}"/>
    <cellStyle name="Normal 3 10" xfId="23185" xr:uid="{00000000-0005-0000-0000-00008F5A0000}"/>
    <cellStyle name="Normal 3 10 2" xfId="23186" xr:uid="{00000000-0005-0000-0000-0000905A0000}"/>
    <cellStyle name="Normal 3 100" xfId="23187" xr:uid="{00000000-0005-0000-0000-0000915A0000}"/>
    <cellStyle name="Normal 3 100 2" xfId="23188" xr:uid="{00000000-0005-0000-0000-0000925A0000}"/>
    <cellStyle name="Normal 3 101" xfId="23189" xr:uid="{00000000-0005-0000-0000-0000935A0000}"/>
    <cellStyle name="Normal 3 101 2" xfId="23190" xr:uid="{00000000-0005-0000-0000-0000945A0000}"/>
    <cellStyle name="Normal 3 102" xfId="23191" xr:uid="{00000000-0005-0000-0000-0000955A0000}"/>
    <cellStyle name="Normal 3 102 2" xfId="23192" xr:uid="{00000000-0005-0000-0000-0000965A0000}"/>
    <cellStyle name="Normal 3 103" xfId="23193" xr:uid="{00000000-0005-0000-0000-0000975A0000}"/>
    <cellStyle name="Normal 3 103 2" xfId="23194" xr:uid="{00000000-0005-0000-0000-0000985A0000}"/>
    <cellStyle name="Normal 3 104" xfId="23195" xr:uid="{00000000-0005-0000-0000-0000995A0000}"/>
    <cellStyle name="Normal 3 104 2" xfId="23196" xr:uid="{00000000-0005-0000-0000-00009A5A0000}"/>
    <cellStyle name="Normal 3 105" xfId="23197" xr:uid="{00000000-0005-0000-0000-00009B5A0000}"/>
    <cellStyle name="Normal 3 105 2" xfId="23198" xr:uid="{00000000-0005-0000-0000-00009C5A0000}"/>
    <cellStyle name="Normal 3 106" xfId="23199" xr:uid="{00000000-0005-0000-0000-00009D5A0000}"/>
    <cellStyle name="Normal 3 106 2" xfId="23200" xr:uid="{00000000-0005-0000-0000-00009E5A0000}"/>
    <cellStyle name="Normal 3 107" xfId="23201" xr:uid="{00000000-0005-0000-0000-00009F5A0000}"/>
    <cellStyle name="Normal 3 107 2" xfId="23202" xr:uid="{00000000-0005-0000-0000-0000A05A0000}"/>
    <cellStyle name="Normal 3 108" xfId="23203" xr:uid="{00000000-0005-0000-0000-0000A15A0000}"/>
    <cellStyle name="Normal 3 108 2" xfId="23204" xr:uid="{00000000-0005-0000-0000-0000A25A0000}"/>
    <cellStyle name="Normal 3 109" xfId="23205" xr:uid="{00000000-0005-0000-0000-0000A35A0000}"/>
    <cellStyle name="Normal 3 109 2" xfId="23206" xr:uid="{00000000-0005-0000-0000-0000A45A0000}"/>
    <cellStyle name="Normal 3 11" xfId="23207" xr:uid="{00000000-0005-0000-0000-0000A55A0000}"/>
    <cellStyle name="Normal 3 11 2" xfId="23208" xr:uid="{00000000-0005-0000-0000-0000A65A0000}"/>
    <cellStyle name="Normal 3 110" xfId="23209" xr:uid="{00000000-0005-0000-0000-0000A75A0000}"/>
    <cellStyle name="Normal 3 110 2" xfId="23210" xr:uid="{00000000-0005-0000-0000-0000A85A0000}"/>
    <cellStyle name="Normal 3 111" xfId="23211" xr:uid="{00000000-0005-0000-0000-0000A95A0000}"/>
    <cellStyle name="Normal 3 111 2" xfId="23212" xr:uid="{00000000-0005-0000-0000-0000AA5A0000}"/>
    <cellStyle name="Normal 3 112" xfId="23213" xr:uid="{00000000-0005-0000-0000-0000AB5A0000}"/>
    <cellStyle name="Normal 3 112 2" xfId="23214" xr:uid="{00000000-0005-0000-0000-0000AC5A0000}"/>
    <cellStyle name="Normal 3 113" xfId="23215" xr:uid="{00000000-0005-0000-0000-0000AD5A0000}"/>
    <cellStyle name="Normal 3 113 2" xfId="23216" xr:uid="{00000000-0005-0000-0000-0000AE5A0000}"/>
    <cellStyle name="Normal 3 114" xfId="23217" xr:uid="{00000000-0005-0000-0000-0000AF5A0000}"/>
    <cellStyle name="Normal 3 114 10" xfId="23218" xr:uid="{00000000-0005-0000-0000-0000B05A0000}"/>
    <cellStyle name="Normal 3 114 10 2" xfId="23219" xr:uid="{00000000-0005-0000-0000-0000B15A0000}"/>
    <cellStyle name="Normal 3 114 10 2 2" xfId="23220" xr:uid="{00000000-0005-0000-0000-0000B25A0000}"/>
    <cellStyle name="Normal 3 114 10 2 2 2" xfId="23221" xr:uid="{00000000-0005-0000-0000-0000B35A0000}"/>
    <cellStyle name="Normal 3 114 10 2 3" xfId="23222" xr:uid="{00000000-0005-0000-0000-0000B45A0000}"/>
    <cellStyle name="Normal 3 114 10 3" xfId="23223" xr:uid="{00000000-0005-0000-0000-0000B55A0000}"/>
    <cellStyle name="Normal 3 114 10 3 2" xfId="23224" xr:uid="{00000000-0005-0000-0000-0000B65A0000}"/>
    <cellStyle name="Normal 3 114 10 3 2 2" xfId="23225" xr:uid="{00000000-0005-0000-0000-0000B75A0000}"/>
    <cellStyle name="Normal 3 114 10 3 3" xfId="23226" xr:uid="{00000000-0005-0000-0000-0000B85A0000}"/>
    <cellStyle name="Normal 3 114 10 4" xfId="23227" xr:uid="{00000000-0005-0000-0000-0000B95A0000}"/>
    <cellStyle name="Normal 3 114 10 4 2" xfId="23228" xr:uid="{00000000-0005-0000-0000-0000BA5A0000}"/>
    <cellStyle name="Normal 3 114 10 5" xfId="23229" xr:uid="{00000000-0005-0000-0000-0000BB5A0000}"/>
    <cellStyle name="Normal 3 114 11" xfId="23230" xr:uid="{00000000-0005-0000-0000-0000BC5A0000}"/>
    <cellStyle name="Normal 3 114 11 2" xfId="23231" xr:uid="{00000000-0005-0000-0000-0000BD5A0000}"/>
    <cellStyle name="Normal 3 114 11 2 2" xfId="23232" xr:uid="{00000000-0005-0000-0000-0000BE5A0000}"/>
    <cellStyle name="Normal 3 114 11 2 2 2" xfId="23233" xr:uid="{00000000-0005-0000-0000-0000BF5A0000}"/>
    <cellStyle name="Normal 3 114 11 2 3" xfId="23234" xr:uid="{00000000-0005-0000-0000-0000C05A0000}"/>
    <cellStyle name="Normal 3 114 11 3" xfId="23235" xr:uid="{00000000-0005-0000-0000-0000C15A0000}"/>
    <cellStyle name="Normal 3 114 11 3 2" xfId="23236" xr:uid="{00000000-0005-0000-0000-0000C25A0000}"/>
    <cellStyle name="Normal 3 114 11 4" xfId="23237" xr:uid="{00000000-0005-0000-0000-0000C35A0000}"/>
    <cellStyle name="Normal 3 114 12" xfId="23238" xr:uid="{00000000-0005-0000-0000-0000C45A0000}"/>
    <cellStyle name="Normal 3 114 12 2" xfId="23239" xr:uid="{00000000-0005-0000-0000-0000C55A0000}"/>
    <cellStyle name="Normal 3 114 12 2 2" xfId="23240" xr:uid="{00000000-0005-0000-0000-0000C65A0000}"/>
    <cellStyle name="Normal 3 114 12 2 2 2" xfId="23241" xr:uid="{00000000-0005-0000-0000-0000C75A0000}"/>
    <cellStyle name="Normal 3 114 12 2 3" xfId="23242" xr:uid="{00000000-0005-0000-0000-0000C85A0000}"/>
    <cellStyle name="Normal 3 114 12 3" xfId="23243" xr:uid="{00000000-0005-0000-0000-0000C95A0000}"/>
    <cellStyle name="Normal 3 114 12 3 2" xfId="23244" xr:uid="{00000000-0005-0000-0000-0000CA5A0000}"/>
    <cellStyle name="Normal 3 114 12 4" xfId="23245" xr:uid="{00000000-0005-0000-0000-0000CB5A0000}"/>
    <cellStyle name="Normal 3 114 13" xfId="23246" xr:uid="{00000000-0005-0000-0000-0000CC5A0000}"/>
    <cellStyle name="Normal 3 114 13 2" xfId="23247" xr:uid="{00000000-0005-0000-0000-0000CD5A0000}"/>
    <cellStyle name="Normal 3 114 13 2 2" xfId="23248" xr:uid="{00000000-0005-0000-0000-0000CE5A0000}"/>
    <cellStyle name="Normal 3 114 13 3" xfId="23249" xr:uid="{00000000-0005-0000-0000-0000CF5A0000}"/>
    <cellStyle name="Normal 3 114 14" xfId="23250" xr:uid="{00000000-0005-0000-0000-0000D05A0000}"/>
    <cellStyle name="Normal 3 114 14 2" xfId="23251" xr:uid="{00000000-0005-0000-0000-0000D15A0000}"/>
    <cellStyle name="Normal 3 114 15" xfId="23252" xr:uid="{00000000-0005-0000-0000-0000D25A0000}"/>
    <cellStyle name="Normal 3 114 15 2" xfId="23253" xr:uid="{00000000-0005-0000-0000-0000D35A0000}"/>
    <cellStyle name="Normal 3 114 16" xfId="23254" xr:uid="{00000000-0005-0000-0000-0000D45A0000}"/>
    <cellStyle name="Normal 3 114 2" xfId="23255" xr:uid="{00000000-0005-0000-0000-0000D55A0000}"/>
    <cellStyle name="Normal 3 114 2 10" xfId="23256" xr:uid="{00000000-0005-0000-0000-0000D65A0000}"/>
    <cellStyle name="Normal 3 114 2 10 2" xfId="23257" xr:uid="{00000000-0005-0000-0000-0000D75A0000}"/>
    <cellStyle name="Normal 3 114 2 10 2 2" xfId="23258" xr:uid="{00000000-0005-0000-0000-0000D85A0000}"/>
    <cellStyle name="Normal 3 114 2 10 2 2 2" xfId="23259" xr:uid="{00000000-0005-0000-0000-0000D95A0000}"/>
    <cellStyle name="Normal 3 114 2 10 2 3" xfId="23260" xr:uid="{00000000-0005-0000-0000-0000DA5A0000}"/>
    <cellStyle name="Normal 3 114 2 10 3" xfId="23261" xr:uid="{00000000-0005-0000-0000-0000DB5A0000}"/>
    <cellStyle name="Normal 3 114 2 10 3 2" xfId="23262" xr:uid="{00000000-0005-0000-0000-0000DC5A0000}"/>
    <cellStyle name="Normal 3 114 2 10 4" xfId="23263" xr:uid="{00000000-0005-0000-0000-0000DD5A0000}"/>
    <cellStyle name="Normal 3 114 2 11" xfId="23264" xr:uid="{00000000-0005-0000-0000-0000DE5A0000}"/>
    <cellStyle name="Normal 3 114 2 11 2" xfId="23265" xr:uid="{00000000-0005-0000-0000-0000DF5A0000}"/>
    <cellStyle name="Normal 3 114 2 11 2 2" xfId="23266" xr:uid="{00000000-0005-0000-0000-0000E05A0000}"/>
    <cellStyle name="Normal 3 114 2 11 2 2 2" xfId="23267" xr:uid="{00000000-0005-0000-0000-0000E15A0000}"/>
    <cellStyle name="Normal 3 114 2 11 2 3" xfId="23268" xr:uid="{00000000-0005-0000-0000-0000E25A0000}"/>
    <cellStyle name="Normal 3 114 2 11 3" xfId="23269" xr:uid="{00000000-0005-0000-0000-0000E35A0000}"/>
    <cellStyle name="Normal 3 114 2 11 3 2" xfId="23270" xr:uid="{00000000-0005-0000-0000-0000E45A0000}"/>
    <cellStyle name="Normal 3 114 2 11 4" xfId="23271" xr:uid="{00000000-0005-0000-0000-0000E55A0000}"/>
    <cellStyle name="Normal 3 114 2 12" xfId="23272" xr:uid="{00000000-0005-0000-0000-0000E65A0000}"/>
    <cellStyle name="Normal 3 114 2 12 2" xfId="23273" xr:uid="{00000000-0005-0000-0000-0000E75A0000}"/>
    <cellStyle name="Normal 3 114 2 12 2 2" xfId="23274" xr:uid="{00000000-0005-0000-0000-0000E85A0000}"/>
    <cellStyle name="Normal 3 114 2 12 3" xfId="23275" xr:uid="{00000000-0005-0000-0000-0000E95A0000}"/>
    <cellStyle name="Normal 3 114 2 13" xfId="23276" xr:uid="{00000000-0005-0000-0000-0000EA5A0000}"/>
    <cellStyle name="Normal 3 114 2 13 2" xfId="23277" xr:uid="{00000000-0005-0000-0000-0000EB5A0000}"/>
    <cellStyle name="Normal 3 114 2 14" xfId="23278" xr:uid="{00000000-0005-0000-0000-0000EC5A0000}"/>
    <cellStyle name="Normal 3 114 2 14 2" xfId="23279" xr:uid="{00000000-0005-0000-0000-0000ED5A0000}"/>
    <cellStyle name="Normal 3 114 2 15" xfId="23280" xr:uid="{00000000-0005-0000-0000-0000EE5A0000}"/>
    <cellStyle name="Normal 3 114 2 2" xfId="23281" xr:uid="{00000000-0005-0000-0000-0000EF5A0000}"/>
    <cellStyle name="Normal 3 114 2 2 10" xfId="23282" xr:uid="{00000000-0005-0000-0000-0000F05A0000}"/>
    <cellStyle name="Normal 3 114 2 2 10 2" xfId="23283" xr:uid="{00000000-0005-0000-0000-0000F15A0000}"/>
    <cellStyle name="Normal 3 114 2 2 11" xfId="23284" xr:uid="{00000000-0005-0000-0000-0000F25A0000}"/>
    <cellStyle name="Normal 3 114 2 2 11 2" xfId="23285" xr:uid="{00000000-0005-0000-0000-0000F35A0000}"/>
    <cellStyle name="Normal 3 114 2 2 12" xfId="23286" xr:uid="{00000000-0005-0000-0000-0000F45A0000}"/>
    <cellStyle name="Normal 3 114 2 2 2" xfId="23287" xr:uid="{00000000-0005-0000-0000-0000F55A0000}"/>
    <cellStyle name="Normal 3 114 2 2 2 10" xfId="23288" xr:uid="{00000000-0005-0000-0000-0000F65A0000}"/>
    <cellStyle name="Normal 3 114 2 2 2 10 2" xfId="23289" xr:uid="{00000000-0005-0000-0000-0000F75A0000}"/>
    <cellStyle name="Normal 3 114 2 2 2 11" xfId="23290" xr:uid="{00000000-0005-0000-0000-0000F85A0000}"/>
    <cellStyle name="Normal 3 114 2 2 2 2" xfId="23291" xr:uid="{00000000-0005-0000-0000-0000F95A0000}"/>
    <cellStyle name="Normal 3 114 2 2 2 2 2" xfId="23292" xr:uid="{00000000-0005-0000-0000-0000FA5A0000}"/>
    <cellStyle name="Normal 3 114 2 2 2 2 2 2" xfId="23293" xr:uid="{00000000-0005-0000-0000-0000FB5A0000}"/>
    <cellStyle name="Normal 3 114 2 2 2 2 2 2 2" xfId="23294" xr:uid="{00000000-0005-0000-0000-0000FC5A0000}"/>
    <cellStyle name="Normal 3 114 2 2 2 2 2 2 2 2" xfId="23295" xr:uid="{00000000-0005-0000-0000-0000FD5A0000}"/>
    <cellStyle name="Normal 3 114 2 2 2 2 2 2 2 2 2" xfId="23296" xr:uid="{00000000-0005-0000-0000-0000FE5A0000}"/>
    <cellStyle name="Normal 3 114 2 2 2 2 2 2 2 3" xfId="23297" xr:uid="{00000000-0005-0000-0000-0000FF5A0000}"/>
    <cellStyle name="Normal 3 114 2 2 2 2 2 2 3" xfId="23298" xr:uid="{00000000-0005-0000-0000-0000005B0000}"/>
    <cellStyle name="Normal 3 114 2 2 2 2 2 2 3 2" xfId="23299" xr:uid="{00000000-0005-0000-0000-0000015B0000}"/>
    <cellStyle name="Normal 3 114 2 2 2 2 2 2 3 2 2" xfId="23300" xr:uid="{00000000-0005-0000-0000-0000025B0000}"/>
    <cellStyle name="Normal 3 114 2 2 2 2 2 2 3 3" xfId="23301" xr:uid="{00000000-0005-0000-0000-0000035B0000}"/>
    <cellStyle name="Normal 3 114 2 2 2 2 2 2 4" xfId="23302" xr:uid="{00000000-0005-0000-0000-0000045B0000}"/>
    <cellStyle name="Normal 3 114 2 2 2 2 2 2 4 2" xfId="23303" xr:uid="{00000000-0005-0000-0000-0000055B0000}"/>
    <cellStyle name="Normal 3 114 2 2 2 2 2 2 5" xfId="23304" xr:uid="{00000000-0005-0000-0000-0000065B0000}"/>
    <cellStyle name="Normal 3 114 2 2 2 2 2 3" xfId="23305" xr:uid="{00000000-0005-0000-0000-0000075B0000}"/>
    <cellStyle name="Normal 3 114 2 2 2 2 2 3 2" xfId="23306" xr:uid="{00000000-0005-0000-0000-0000085B0000}"/>
    <cellStyle name="Normal 3 114 2 2 2 2 2 3 2 2" xfId="23307" xr:uid="{00000000-0005-0000-0000-0000095B0000}"/>
    <cellStyle name="Normal 3 114 2 2 2 2 2 3 3" xfId="23308" xr:uid="{00000000-0005-0000-0000-00000A5B0000}"/>
    <cellStyle name="Normal 3 114 2 2 2 2 2 4" xfId="23309" xr:uid="{00000000-0005-0000-0000-00000B5B0000}"/>
    <cellStyle name="Normal 3 114 2 2 2 2 2 4 2" xfId="23310" xr:uid="{00000000-0005-0000-0000-00000C5B0000}"/>
    <cellStyle name="Normal 3 114 2 2 2 2 2 4 2 2" xfId="23311" xr:uid="{00000000-0005-0000-0000-00000D5B0000}"/>
    <cellStyle name="Normal 3 114 2 2 2 2 2 4 3" xfId="23312" xr:uid="{00000000-0005-0000-0000-00000E5B0000}"/>
    <cellStyle name="Normal 3 114 2 2 2 2 2 5" xfId="23313" xr:uid="{00000000-0005-0000-0000-00000F5B0000}"/>
    <cellStyle name="Normal 3 114 2 2 2 2 2 5 2" xfId="23314" xr:uid="{00000000-0005-0000-0000-0000105B0000}"/>
    <cellStyle name="Normal 3 114 2 2 2 2 2 6" xfId="23315" xr:uid="{00000000-0005-0000-0000-0000115B0000}"/>
    <cellStyle name="Normal 3 114 2 2 2 2 2 6 2" xfId="23316" xr:uid="{00000000-0005-0000-0000-0000125B0000}"/>
    <cellStyle name="Normal 3 114 2 2 2 2 2 7" xfId="23317" xr:uid="{00000000-0005-0000-0000-0000135B0000}"/>
    <cellStyle name="Normal 3 114 2 2 2 2 3" xfId="23318" xr:uid="{00000000-0005-0000-0000-0000145B0000}"/>
    <cellStyle name="Normal 3 114 2 2 2 2 3 2" xfId="23319" xr:uid="{00000000-0005-0000-0000-0000155B0000}"/>
    <cellStyle name="Normal 3 114 2 2 2 2 3 2 2" xfId="23320" xr:uid="{00000000-0005-0000-0000-0000165B0000}"/>
    <cellStyle name="Normal 3 114 2 2 2 2 3 2 2 2" xfId="23321" xr:uid="{00000000-0005-0000-0000-0000175B0000}"/>
    <cellStyle name="Normal 3 114 2 2 2 2 3 2 3" xfId="23322" xr:uid="{00000000-0005-0000-0000-0000185B0000}"/>
    <cellStyle name="Normal 3 114 2 2 2 2 3 3" xfId="23323" xr:uid="{00000000-0005-0000-0000-0000195B0000}"/>
    <cellStyle name="Normal 3 114 2 2 2 2 3 3 2" xfId="23324" xr:uid="{00000000-0005-0000-0000-00001A5B0000}"/>
    <cellStyle name="Normal 3 114 2 2 2 2 3 3 2 2" xfId="23325" xr:uid="{00000000-0005-0000-0000-00001B5B0000}"/>
    <cellStyle name="Normal 3 114 2 2 2 2 3 3 3" xfId="23326" xr:uid="{00000000-0005-0000-0000-00001C5B0000}"/>
    <cellStyle name="Normal 3 114 2 2 2 2 3 4" xfId="23327" xr:uid="{00000000-0005-0000-0000-00001D5B0000}"/>
    <cellStyle name="Normal 3 114 2 2 2 2 3 4 2" xfId="23328" xr:uid="{00000000-0005-0000-0000-00001E5B0000}"/>
    <cellStyle name="Normal 3 114 2 2 2 2 3 5" xfId="23329" xr:uid="{00000000-0005-0000-0000-00001F5B0000}"/>
    <cellStyle name="Normal 3 114 2 2 2 2 4" xfId="23330" xr:uid="{00000000-0005-0000-0000-0000205B0000}"/>
    <cellStyle name="Normal 3 114 2 2 2 2 4 2" xfId="23331" xr:uid="{00000000-0005-0000-0000-0000215B0000}"/>
    <cellStyle name="Normal 3 114 2 2 2 2 4 2 2" xfId="23332" xr:uid="{00000000-0005-0000-0000-0000225B0000}"/>
    <cellStyle name="Normal 3 114 2 2 2 2 4 3" xfId="23333" xr:uid="{00000000-0005-0000-0000-0000235B0000}"/>
    <cellStyle name="Normal 3 114 2 2 2 2 5" xfId="23334" xr:uid="{00000000-0005-0000-0000-0000245B0000}"/>
    <cellStyle name="Normal 3 114 2 2 2 2 5 2" xfId="23335" xr:uid="{00000000-0005-0000-0000-0000255B0000}"/>
    <cellStyle name="Normal 3 114 2 2 2 2 5 2 2" xfId="23336" xr:uid="{00000000-0005-0000-0000-0000265B0000}"/>
    <cellStyle name="Normal 3 114 2 2 2 2 5 3" xfId="23337" xr:uid="{00000000-0005-0000-0000-0000275B0000}"/>
    <cellStyle name="Normal 3 114 2 2 2 2 6" xfId="23338" xr:uid="{00000000-0005-0000-0000-0000285B0000}"/>
    <cellStyle name="Normal 3 114 2 2 2 2 6 2" xfId="23339" xr:uid="{00000000-0005-0000-0000-0000295B0000}"/>
    <cellStyle name="Normal 3 114 2 2 2 2 7" xfId="23340" xr:uid="{00000000-0005-0000-0000-00002A5B0000}"/>
    <cellStyle name="Normal 3 114 2 2 2 2 7 2" xfId="23341" xr:uid="{00000000-0005-0000-0000-00002B5B0000}"/>
    <cellStyle name="Normal 3 114 2 2 2 2 8" xfId="23342" xr:uid="{00000000-0005-0000-0000-00002C5B0000}"/>
    <cellStyle name="Normal 3 114 2 2 2 3" xfId="23343" xr:uid="{00000000-0005-0000-0000-00002D5B0000}"/>
    <cellStyle name="Normal 3 114 2 2 2 3 2" xfId="23344" xr:uid="{00000000-0005-0000-0000-00002E5B0000}"/>
    <cellStyle name="Normal 3 114 2 2 2 3 2 2" xfId="23345" xr:uid="{00000000-0005-0000-0000-00002F5B0000}"/>
    <cellStyle name="Normal 3 114 2 2 2 3 2 2 2" xfId="23346" xr:uid="{00000000-0005-0000-0000-0000305B0000}"/>
    <cellStyle name="Normal 3 114 2 2 2 3 2 2 2 2" xfId="23347" xr:uid="{00000000-0005-0000-0000-0000315B0000}"/>
    <cellStyle name="Normal 3 114 2 2 2 3 2 2 3" xfId="23348" xr:uid="{00000000-0005-0000-0000-0000325B0000}"/>
    <cellStyle name="Normal 3 114 2 2 2 3 2 3" xfId="23349" xr:uid="{00000000-0005-0000-0000-0000335B0000}"/>
    <cellStyle name="Normal 3 114 2 2 2 3 2 3 2" xfId="23350" xr:uid="{00000000-0005-0000-0000-0000345B0000}"/>
    <cellStyle name="Normal 3 114 2 2 2 3 2 3 2 2" xfId="23351" xr:uid="{00000000-0005-0000-0000-0000355B0000}"/>
    <cellStyle name="Normal 3 114 2 2 2 3 2 3 3" xfId="23352" xr:uid="{00000000-0005-0000-0000-0000365B0000}"/>
    <cellStyle name="Normal 3 114 2 2 2 3 2 4" xfId="23353" xr:uid="{00000000-0005-0000-0000-0000375B0000}"/>
    <cellStyle name="Normal 3 114 2 2 2 3 2 4 2" xfId="23354" xr:uid="{00000000-0005-0000-0000-0000385B0000}"/>
    <cellStyle name="Normal 3 114 2 2 2 3 2 5" xfId="23355" xr:uid="{00000000-0005-0000-0000-0000395B0000}"/>
    <cellStyle name="Normal 3 114 2 2 2 3 3" xfId="23356" xr:uid="{00000000-0005-0000-0000-00003A5B0000}"/>
    <cellStyle name="Normal 3 114 2 2 2 3 3 2" xfId="23357" xr:uid="{00000000-0005-0000-0000-00003B5B0000}"/>
    <cellStyle name="Normal 3 114 2 2 2 3 3 2 2" xfId="23358" xr:uid="{00000000-0005-0000-0000-00003C5B0000}"/>
    <cellStyle name="Normal 3 114 2 2 2 3 3 3" xfId="23359" xr:uid="{00000000-0005-0000-0000-00003D5B0000}"/>
    <cellStyle name="Normal 3 114 2 2 2 3 4" xfId="23360" xr:uid="{00000000-0005-0000-0000-00003E5B0000}"/>
    <cellStyle name="Normal 3 114 2 2 2 3 4 2" xfId="23361" xr:uid="{00000000-0005-0000-0000-00003F5B0000}"/>
    <cellStyle name="Normal 3 114 2 2 2 3 4 2 2" xfId="23362" xr:uid="{00000000-0005-0000-0000-0000405B0000}"/>
    <cellStyle name="Normal 3 114 2 2 2 3 4 3" xfId="23363" xr:uid="{00000000-0005-0000-0000-0000415B0000}"/>
    <cellStyle name="Normal 3 114 2 2 2 3 5" xfId="23364" xr:uid="{00000000-0005-0000-0000-0000425B0000}"/>
    <cellStyle name="Normal 3 114 2 2 2 3 5 2" xfId="23365" xr:uid="{00000000-0005-0000-0000-0000435B0000}"/>
    <cellStyle name="Normal 3 114 2 2 2 3 6" xfId="23366" xr:uid="{00000000-0005-0000-0000-0000445B0000}"/>
    <cellStyle name="Normal 3 114 2 2 2 3 6 2" xfId="23367" xr:uid="{00000000-0005-0000-0000-0000455B0000}"/>
    <cellStyle name="Normal 3 114 2 2 2 3 7" xfId="23368" xr:uid="{00000000-0005-0000-0000-0000465B0000}"/>
    <cellStyle name="Normal 3 114 2 2 2 4" xfId="23369" xr:uid="{00000000-0005-0000-0000-0000475B0000}"/>
    <cellStyle name="Normal 3 114 2 2 2 4 2" xfId="23370" xr:uid="{00000000-0005-0000-0000-0000485B0000}"/>
    <cellStyle name="Normal 3 114 2 2 2 4 2 2" xfId="23371" xr:uid="{00000000-0005-0000-0000-0000495B0000}"/>
    <cellStyle name="Normal 3 114 2 2 2 4 2 2 2" xfId="23372" xr:uid="{00000000-0005-0000-0000-00004A5B0000}"/>
    <cellStyle name="Normal 3 114 2 2 2 4 2 2 2 2" xfId="23373" xr:uid="{00000000-0005-0000-0000-00004B5B0000}"/>
    <cellStyle name="Normal 3 114 2 2 2 4 2 2 3" xfId="23374" xr:uid="{00000000-0005-0000-0000-00004C5B0000}"/>
    <cellStyle name="Normal 3 114 2 2 2 4 2 3" xfId="23375" xr:uid="{00000000-0005-0000-0000-00004D5B0000}"/>
    <cellStyle name="Normal 3 114 2 2 2 4 2 3 2" xfId="23376" xr:uid="{00000000-0005-0000-0000-00004E5B0000}"/>
    <cellStyle name="Normal 3 114 2 2 2 4 2 3 2 2" xfId="23377" xr:uid="{00000000-0005-0000-0000-00004F5B0000}"/>
    <cellStyle name="Normal 3 114 2 2 2 4 2 3 3" xfId="23378" xr:uid="{00000000-0005-0000-0000-0000505B0000}"/>
    <cellStyle name="Normal 3 114 2 2 2 4 2 4" xfId="23379" xr:uid="{00000000-0005-0000-0000-0000515B0000}"/>
    <cellStyle name="Normal 3 114 2 2 2 4 2 4 2" xfId="23380" xr:uid="{00000000-0005-0000-0000-0000525B0000}"/>
    <cellStyle name="Normal 3 114 2 2 2 4 2 5" xfId="23381" xr:uid="{00000000-0005-0000-0000-0000535B0000}"/>
    <cellStyle name="Normal 3 114 2 2 2 4 3" xfId="23382" xr:uid="{00000000-0005-0000-0000-0000545B0000}"/>
    <cellStyle name="Normal 3 114 2 2 2 4 3 2" xfId="23383" xr:uid="{00000000-0005-0000-0000-0000555B0000}"/>
    <cellStyle name="Normal 3 114 2 2 2 4 3 2 2" xfId="23384" xr:uid="{00000000-0005-0000-0000-0000565B0000}"/>
    <cellStyle name="Normal 3 114 2 2 2 4 3 3" xfId="23385" xr:uid="{00000000-0005-0000-0000-0000575B0000}"/>
    <cellStyle name="Normal 3 114 2 2 2 4 4" xfId="23386" xr:uid="{00000000-0005-0000-0000-0000585B0000}"/>
    <cellStyle name="Normal 3 114 2 2 2 4 4 2" xfId="23387" xr:uid="{00000000-0005-0000-0000-0000595B0000}"/>
    <cellStyle name="Normal 3 114 2 2 2 4 4 2 2" xfId="23388" xr:uid="{00000000-0005-0000-0000-00005A5B0000}"/>
    <cellStyle name="Normal 3 114 2 2 2 4 4 3" xfId="23389" xr:uid="{00000000-0005-0000-0000-00005B5B0000}"/>
    <cellStyle name="Normal 3 114 2 2 2 4 5" xfId="23390" xr:uid="{00000000-0005-0000-0000-00005C5B0000}"/>
    <cellStyle name="Normal 3 114 2 2 2 4 5 2" xfId="23391" xr:uid="{00000000-0005-0000-0000-00005D5B0000}"/>
    <cellStyle name="Normal 3 114 2 2 2 4 6" xfId="23392" xr:uid="{00000000-0005-0000-0000-00005E5B0000}"/>
    <cellStyle name="Normal 3 114 2 2 2 4 6 2" xfId="23393" xr:uid="{00000000-0005-0000-0000-00005F5B0000}"/>
    <cellStyle name="Normal 3 114 2 2 2 4 7" xfId="23394" xr:uid="{00000000-0005-0000-0000-0000605B0000}"/>
    <cellStyle name="Normal 3 114 2 2 2 5" xfId="23395" xr:uid="{00000000-0005-0000-0000-0000615B0000}"/>
    <cellStyle name="Normal 3 114 2 2 2 5 2" xfId="23396" xr:uid="{00000000-0005-0000-0000-0000625B0000}"/>
    <cellStyle name="Normal 3 114 2 2 2 5 2 2" xfId="23397" xr:uid="{00000000-0005-0000-0000-0000635B0000}"/>
    <cellStyle name="Normal 3 114 2 2 2 5 2 2 2" xfId="23398" xr:uid="{00000000-0005-0000-0000-0000645B0000}"/>
    <cellStyle name="Normal 3 114 2 2 2 5 2 3" xfId="23399" xr:uid="{00000000-0005-0000-0000-0000655B0000}"/>
    <cellStyle name="Normal 3 114 2 2 2 5 3" xfId="23400" xr:uid="{00000000-0005-0000-0000-0000665B0000}"/>
    <cellStyle name="Normal 3 114 2 2 2 5 3 2" xfId="23401" xr:uid="{00000000-0005-0000-0000-0000675B0000}"/>
    <cellStyle name="Normal 3 114 2 2 2 5 3 2 2" xfId="23402" xr:uid="{00000000-0005-0000-0000-0000685B0000}"/>
    <cellStyle name="Normal 3 114 2 2 2 5 3 3" xfId="23403" xr:uid="{00000000-0005-0000-0000-0000695B0000}"/>
    <cellStyle name="Normal 3 114 2 2 2 5 4" xfId="23404" xr:uid="{00000000-0005-0000-0000-00006A5B0000}"/>
    <cellStyle name="Normal 3 114 2 2 2 5 4 2" xfId="23405" xr:uid="{00000000-0005-0000-0000-00006B5B0000}"/>
    <cellStyle name="Normal 3 114 2 2 2 5 5" xfId="23406" xr:uid="{00000000-0005-0000-0000-00006C5B0000}"/>
    <cellStyle name="Normal 3 114 2 2 2 6" xfId="23407" xr:uid="{00000000-0005-0000-0000-00006D5B0000}"/>
    <cellStyle name="Normal 3 114 2 2 2 6 2" xfId="23408" xr:uid="{00000000-0005-0000-0000-00006E5B0000}"/>
    <cellStyle name="Normal 3 114 2 2 2 6 2 2" xfId="23409" xr:uid="{00000000-0005-0000-0000-00006F5B0000}"/>
    <cellStyle name="Normal 3 114 2 2 2 6 2 2 2" xfId="23410" xr:uid="{00000000-0005-0000-0000-0000705B0000}"/>
    <cellStyle name="Normal 3 114 2 2 2 6 2 3" xfId="23411" xr:uid="{00000000-0005-0000-0000-0000715B0000}"/>
    <cellStyle name="Normal 3 114 2 2 2 6 3" xfId="23412" xr:uid="{00000000-0005-0000-0000-0000725B0000}"/>
    <cellStyle name="Normal 3 114 2 2 2 6 3 2" xfId="23413" xr:uid="{00000000-0005-0000-0000-0000735B0000}"/>
    <cellStyle name="Normal 3 114 2 2 2 6 4" xfId="23414" xr:uid="{00000000-0005-0000-0000-0000745B0000}"/>
    <cellStyle name="Normal 3 114 2 2 2 7" xfId="23415" xr:uid="{00000000-0005-0000-0000-0000755B0000}"/>
    <cellStyle name="Normal 3 114 2 2 2 7 2" xfId="23416" xr:uid="{00000000-0005-0000-0000-0000765B0000}"/>
    <cellStyle name="Normal 3 114 2 2 2 7 2 2" xfId="23417" xr:uid="{00000000-0005-0000-0000-0000775B0000}"/>
    <cellStyle name="Normal 3 114 2 2 2 7 3" xfId="23418" xr:uid="{00000000-0005-0000-0000-0000785B0000}"/>
    <cellStyle name="Normal 3 114 2 2 2 8" xfId="23419" xr:uid="{00000000-0005-0000-0000-0000795B0000}"/>
    <cellStyle name="Normal 3 114 2 2 2 8 2" xfId="23420" xr:uid="{00000000-0005-0000-0000-00007A5B0000}"/>
    <cellStyle name="Normal 3 114 2 2 2 8 2 2" xfId="23421" xr:uid="{00000000-0005-0000-0000-00007B5B0000}"/>
    <cellStyle name="Normal 3 114 2 2 2 8 3" xfId="23422" xr:uid="{00000000-0005-0000-0000-00007C5B0000}"/>
    <cellStyle name="Normal 3 114 2 2 2 9" xfId="23423" xr:uid="{00000000-0005-0000-0000-00007D5B0000}"/>
    <cellStyle name="Normal 3 114 2 2 2 9 2" xfId="23424" xr:uid="{00000000-0005-0000-0000-00007E5B0000}"/>
    <cellStyle name="Normal 3 114 2 2 3" xfId="23425" xr:uid="{00000000-0005-0000-0000-00007F5B0000}"/>
    <cellStyle name="Normal 3 114 2 2 3 2" xfId="23426" xr:uid="{00000000-0005-0000-0000-0000805B0000}"/>
    <cellStyle name="Normal 3 114 2 2 3 2 2" xfId="23427" xr:uid="{00000000-0005-0000-0000-0000815B0000}"/>
    <cellStyle name="Normal 3 114 2 2 3 2 2 2" xfId="23428" xr:uid="{00000000-0005-0000-0000-0000825B0000}"/>
    <cellStyle name="Normal 3 114 2 2 3 2 2 2 2" xfId="23429" xr:uid="{00000000-0005-0000-0000-0000835B0000}"/>
    <cellStyle name="Normal 3 114 2 2 3 2 2 2 2 2" xfId="23430" xr:uid="{00000000-0005-0000-0000-0000845B0000}"/>
    <cellStyle name="Normal 3 114 2 2 3 2 2 2 3" xfId="23431" xr:uid="{00000000-0005-0000-0000-0000855B0000}"/>
    <cellStyle name="Normal 3 114 2 2 3 2 2 3" xfId="23432" xr:uid="{00000000-0005-0000-0000-0000865B0000}"/>
    <cellStyle name="Normal 3 114 2 2 3 2 2 3 2" xfId="23433" xr:uid="{00000000-0005-0000-0000-0000875B0000}"/>
    <cellStyle name="Normal 3 114 2 2 3 2 2 3 2 2" xfId="23434" xr:uid="{00000000-0005-0000-0000-0000885B0000}"/>
    <cellStyle name="Normal 3 114 2 2 3 2 2 3 3" xfId="23435" xr:uid="{00000000-0005-0000-0000-0000895B0000}"/>
    <cellStyle name="Normal 3 114 2 2 3 2 2 4" xfId="23436" xr:uid="{00000000-0005-0000-0000-00008A5B0000}"/>
    <cellStyle name="Normal 3 114 2 2 3 2 2 4 2" xfId="23437" xr:uid="{00000000-0005-0000-0000-00008B5B0000}"/>
    <cellStyle name="Normal 3 114 2 2 3 2 2 5" xfId="23438" xr:uid="{00000000-0005-0000-0000-00008C5B0000}"/>
    <cellStyle name="Normal 3 114 2 2 3 2 3" xfId="23439" xr:uid="{00000000-0005-0000-0000-00008D5B0000}"/>
    <cellStyle name="Normal 3 114 2 2 3 2 3 2" xfId="23440" xr:uid="{00000000-0005-0000-0000-00008E5B0000}"/>
    <cellStyle name="Normal 3 114 2 2 3 2 3 2 2" xfId="23441" xr:uid="{00000000-0005-0000-0000-00008F5B0000}"/>
    <cellStyle name="Normal 3 114 2 2 3 2 3 3" xfId="23442" xr:uid="{00000000-0005-0000-0000-0000905B0000}"/>
    <cellStyle name="Normal 3 114 2 2 3 2 4" xfId="23443" xr:uid="{00000000-0005-0000-0000-0000915B0000}"/>
    <cellStyle name="Normal 3 114 2 2 3 2 4 2" xfId="23444" xr:uid="{00000000-0005-0000-0000-0000925B0000}"/>
    <cellStyle name="Normal 3 114 2 2 3 2 4 2 2" xfId="23445" xr:uid="{00000000-0005-0000-0000-0000935B0000}"/>
    <cellStyle name="Normal 3 114 2 2 3 2 4 3" xfId="23446" xr:uid="{00000000-0005-0000-0000-0000945B0000}"/>
    <cellStyle name="Normal 3 114 2 2 3 2 5" xfId="23447" xr:uid="{00000000-0005-0000-0000-0000955B0000}"/>
    <cellStyle name="Normal 3 114 2 2 3 2 5 2" xfId="23448" xr:uid="{00000000-0005-0000-0000-0000965B0000}"/>
    <cellStyle name="Normal 3 114 2 2 3 2 6" xfId="23449" xr:uid="{00000000-0005-0000-0000-0000975B0000}"/>
    <cellStyle name="Normal 3 114 2 2 3 2 6 2" xfId="23450" xr:uid="{00000000-0005-0000-0000-0000985B0000}"/>
    <cellStyle name="Normal 3 114 2 2 3 2 7" xfId="23451" xr:uid="{00000000-0005-0000-0000-0000995B0000}"/>
    <cellStyle name="Normal 3 114 2 2 3 3" xfId="23452" xr:uid="{00000000-0005-0000-0000-00009A5B0000}"/>
    <cellStyle name="Normal 3 114 2 2 3 3 2" xfId="23453" xr:uid="{00000000-0005-0000-0000-00009B5B0000}"/>
    <cellStyle name="Normal 3 114 2 2 3 3 2 2" xfId="23454" xr:uid="{00000000-0005-0000-0000-00009C5B0000}"/>
    <cellStyle name="Normal 3 114 2 2 3 3 2 2 2" xfId="23455" xr:uid="{00000000-0005-0000-0000-00009D5B0000}"/>
    <cellStyle name="Normal 3 114 2 2 3 3 2 3" xfId="23456" xr:uid="{00000000-0005-0000-0000-00009E5B0000}"/>
    <cellStyle name="Normal 3 114 2 2 3 3 3" xfId="23457" xr:uid="{00000000-0005-0000-0000-00009F5B0000}"/>
    <cellStyle name="Normal 3 114 2 2 3 3 3 2" xfId="23458" xr:uid="{00000000-0005-0000-0000-0000A05B0000}"/>
    <cellStyle name="Normal 3 114 2 2 3 3 3 2 2" xfId="23459" xr:uid="{00000000-0005-0000-0000-0000A15B0000}"/>
    <cellStyle name="Normal 3 114 2 2 3 3 3 3" xfId="23460" xr:uid="{00000000-0005-0000-0000-0000A25B0000}"/>
    <cellStyle name="Normal 3 114 2 2 3 3 4" xfId="23461" xr:uid="{00000000-0005-0000-0000-0000A35B0000}"/>
    <cellStyle name="Normal 3 114 2 2 3 3 4 2" xfId="23462" xr:uid="{00000000-0005-0000-0000-0000A45B0000}"/>
    <cellStyle name="Normal 3 114 2 2 3 3 5" xfId="23463" xr:uid="{00000000-0005-0000-0000-0000A55B0000}"/>
    <cellStyle name="Normal 3 114 2 2 3 4" xfId="23464" xr:uid="{00000000-0005-0000-0000-0000A65B0000}"/>
    <cellStyle name="Normal 3 114 2 2 3 4 2" xfId="23465" xr:uid="{00000000-0005-0000-0000-0000A75B0000}"/>
    <cellStyle name="Normal 3 114 2 2 3 4 2 2" xfId="23466" xr:uid="{00000000-0005-0000-0000-0000A85B0000}"/>
    <cellStyle name="Normal 3 114 2 2 3 4 3" xfId="23467" xr:uid="{00000000-0005-0000-0000-0000A95B0000}"/>
    <cellStyle name="Normal 3 114 2 2 3 5" xfId="23468" xr:uid="{00000000-0005-0000-0000-0000AA5B0000}"/>
    <cellStyle name="Normal 3 114 2 2 3 5 2" xfId="23469" xr:uid="{00000000-0005-0000-0000-0000AB5B0000}"/>
    <cellStyle name="Normal 3 114 2 2 3 5 2 2" xfId="23470" xr:uid="{00000000-0005-0000-0000-0000AC5B0000}"/>
    <cellStyle name="Normal 3 114 2 2 3 5 3" xfId="23471" xr:uid="{00000000-0005-0000-0000-0000AD5B0000}"/>
    <cellStyle name="Normal 3 114 2 2 3 6" xfId="23472" xr:uid="{00000000-0005-0000-0000-0000AE5B0000}"/>
    <cellStyle name="Normal 3 114 2 2 3 6 2" xfId="23473" xr:uid="{00000000-0005-0000-0000-0000AF5B0000}"/>
    <cellStyle name="Normal 3 114 2 2 3 7" xfId="23474" xr:uid="{00000000-0005-0000-0000-0000B05B0000}"/>
    <cellStyle name="Normal 3 114 2 2 3 7 2" xfId="23475" xr:uid="{00000000-0005-0000-0000-0000B15B0000}"/>
    <cellStyle name="Normal 3 114 2 2 3 8" xfId="23476" xr:uid="{00000000-0005-0000-0000-0000B25B0000}"/>
    <cellStyle name="Normal 3 114 2 2 4" xfId="23477" xr:uid="{00000000-0005-0000-0000-0000B35B0000}"/>
    <cellStyle name="Normal 3 114 2 2 4 2" xfId="23478" xr:uid="{00000000-0005-0000-0000-0000B45B0000}"/>
    <cellStyle name="Normal 3 114 2 2 4 2 2" xfId="23479" xr:uid="{00000000-0005-0000-0000-0000B55B0000}"/>
    <cellStyle name="Normal 3 114 2 2 4 2 2 2" xfId="23480" xr:uid="{00000000-0005-0000-0000-0000B65B0000}"/>
    <cellStyle name="Normal 3 114 2 2 4 2 2 2 2" xfId="23481" xr:uid="{00000000-0005-0000-0000-0000B75B0000}"/>
    <cellStyle name="Normal 3 114 2 2 4 2 2 3" xfId="23482" xr:uid="{00000000-0005-0000-0000-0000B85B0000}"/>
    <cellStyle name="Normal 3 114 2 2 4 2 3" xfId="23483" xr:uid="{00000000-0005-0000-0000-0000B95B0000}"/>
    <cellStyle name="Normal 3 114 2 2 4 2 3 2" xfId="23484" xr:uid="{00000000-0005-0000-0000-0000BA5B0000}"/>
    <cellStyle name="Normal 3 114 2 2 4 2 3 2 2" xfId="23485" xr:uid="{00000000-0005-0000-0000-0000BB5B0000}"/>
    <cellStyle name="Normal 3 114 2 2 4 2 3 3" xfId="23486" xr:uid="{00000000-0005-0000-0000-0000BC5B0000}"/>
    <cellStyle name="Normal 3 114 2 2 4 2 4" xfId="23487" xr:uid="{00000000-0005-0000-0000-0000BD5B0000}"/>
    <cellStyle name="Normal 3 114 2 2 4 2 4 2" xfId="23488" xr:uid="{00000000-0005-0000-0000-0000BE5B0000}"/>
    <cellStyle name="Normal 3 114 2 2 4 2 5" xfId="23489" xr:uid="{00000000-0005-0000-0000-0000BF5B0000}"/>
    <cellStyle name="Normal 3 114 2 2 4 3" xfId="23490" xr:uid="{00000000-0005-0000-0000-0000C05B0000}"/>
    <cellStyle name="Normal 3 114 2 2 4 3 2" xfId="23491" xr:uid="{00000000-0005-0000-0000-0000C15B0000}"/>
    <cellStyle name="Normal 3 114 2 2 4 3 2 2" xfId="23492" xr:uid="{00000000-0005-0000-0000-0000C25B0000}"/>
    <cellStyle name="Normal 3 114 2 2 4 3 3" xfId="23493" xr:uid="{00000000-0005-0000-0000-0000C35B0000}"/>
    <cellStyle name="Normal 3 114 2 2 4 4" xfId="23494" xr:uid="{00000000-0005-0000-0000-0000C45B0000}"/>
    <cellStyle name="Normal 3 114 2 2 4 4 2" xfId="23495" xr:uid="{00000000-0005-0000-0000-0000C55B0000}"/>
    <cellStyle name="Normal 3 114 2 2 4 4 2 2" xfId="23496" xr:uid="{00000000-0005-0000-0000-0000C65B0000}"/>
    <cellStyle name="Normal 3 114 2 2 4 4 3" xfId="23497" xr:uid="{00000000-0005-0000-0000-0000C75B0000}"/>
    <cellStyle name="Normal 3 114 2 2 4 5" xfId="23498" xr:uid="{00000000-0005-0000-0000-0000C85B0000}"/>
    <cellStyle name="Normal 3 114 2 2 4 5 2" xfId="23499" xr:uid="{00000000-0005-0000-0000-0000C95B0000}"/>
    <cellStyle name="Normal 3 114 2 2 4 6" xfId="23500" xr:uid="{00000000-0005-0000-0000-0000CA5B0000}"/>
    <cellStyle name="Normal 3 114 2 2 4 6 2" xfId="23501" xr:uid="{00000000-0005-0000-0000-0000CB5B0000}"/>
    <cellStyle name="Normal 3 114 2 2 4 7" xfId="23502" xr:uid="{00000000-0005-0000-0000-0000CC5B0000}"/>
    <cellStyle name="Normal 3 114 2 2 5" xfId="23503" xr:uid="{00000000-0005-0000-0000-0000CD5B0000}"/>
    <cellStyle name="Normal 3 114 2 2 5 2" xfId="23504" xr:uid="{00000000-0005-0000-0000-0000CE5B0000}"/>
    <cellStyle name="Normal 3 114 2 2 5 2 2" xfId="23505" xr:uid="{00000000-0005-0000-0000-0000CF5B0000}"/>
    <cellStyle name="Normal 3 114 2 2 5 2 2 2" xfId="23506" xr:uid="{00000000-0005-0000-0000-0000D05B0000}"/>
    <cellStyle name="Normal 3 114 2 2 5 2 2 2 2" xfId="23507" xr:uid="{00000000-0005-0000-0000-0000D15B0000}"/>
    <cellStyle name="Normal 3 114 2 2 5 2 2 3" xfId="23508" xr:uid="{00000000-0005-0000-0000-0000D25B0000}"/>
    <cellStyle name="Normal 3 114 2 2 5 2 3" xfId="23509" xr:uid="{00000000-0005-0000-0000-0000D35B0000}"/>
    <cellStyle name="Normal 3 114 2 2 5 2 3 2" xfId="23510" xr:uid="{00000000-0005-0000-0000-0000D45B0000}"/>
    <cellStyle name="Normal 3 114 2 2 5 2 3 2 2" xfId="23511" xr:uid="{00000000-0005-0000-0000-0000D55B0000}"/>
    <cellStyle name="Normal 3 114 2 2 5 2 3 3" xfId="23512" xr:uid="{00000000-0005-0000-0000-0000D65B0000}"/>
    <cellStyle name="Normal 3 114 2 2 5 2 4" xfId="23513" xr:uid="{00000000-0005-0000-0000-0000D75B0000}"/>
    <cellStyle name="Normal 3 114 2 2 5 2 4 2" xfId="23514" xr:uid="{00000000-0005-0000-0000-0000D85B0000}"/>
    <cellStyle name="Normal 3 114 2 2 5 2 5" xfId="23515" xr:uid="{00000000-0005-0000-0000-0000D95B0000}"/>
    <cellStyle name="Normal 3 114 2 2 5 3" xfId="23516" xr:uid="{00000000-0005-0000-0000-0000DA5B0000}"/>
    <cellStyle name="Normal 3 114 2 2 5 3 2" xfId="23517" xr:uid="{00000000-0005-0000-0000-0000DB5B0000}"/>
    <cellStyle name="Normal 3 114 2 2 5 3 2 2" xfId="23518" xr:uid="{00000000-0005-0000-0000-0000DC5B0000}"/>
    <cellStyle name="Normal 3 114 2 2 5 3 3" xfId="23519" xr:uid="{00000000-0005-0000-0000-0000DD5B0000}"/>
    <cellStyle name="Normal 3 114 2 2 5 4" xfId="23520" xr:uid="{00000000-0005-0000-0000-0000DE5B0000}"/>
    <cellStyle name="Normal 3 114 2 2 5 4 2" xfId="23521" xr:uid="{00000000-0005-0000-0000-0000DF5B0000}"/>
    <cellStyle name="Normal 3 114 2 2 5 4 2 2" xfId="23522" xr:uid="{00000000-0005-0000-0000-0000E05B0000}"/>
    <cellStyle name="Normal 3 114 2 2 5 4 3" xfId="23523" xr:uid="{00000000-0005-0000-0000-0000E15B0000}"/>
    <cellStyle name="Normal 3 114 2 2 5 5" xfId="23524" xr:uid="{00000000-0005-0000-0000-0000E25B0000}"/>
    <cellStyle name="Normal 3 114 2 2 5 5 2" xfId="23525" xr:uid="{00000000-0005-0000-0000-0000E35B0000}"/>
    <cellStyle name="Normal 3 114 2 2 5 6" xfId="23526" xr:uid="{00000000-0005-0000-0000-0000E45B0000}"/>
    <cellStyle name="Normal 3 114 2 2 5 6 2" xfId="23527" xr:uid="{00000000-0005-0000-0000-0000E55B0000}"/>
    <cellStyle name="Normal 3 114 2 2 5 7" xfId="23528" xr:uid="{00000000-0005-0000-0000-0000E65B0000}"/>
    <cellStyle name="Normal 3 114 2 2 6" xfId="23529" xr:uid="{00000000-0005-0000-0000-0000E75B0000}"/>
    <cellStyle name="Normal 3 114 2 2 6 2" xfId="23530" xr:uid="{00000000-0005-0000-0000-0000E85B0000}"/>
    <cellStyle name="Normal 3 114 2 2 6 2 2" xfId="23531" xr:uid="{00000000-0005-0000-0000-0000E95B0000}"/>
    <cellStyle name="Normal 3 114 2 2 6 2 2 2" xfId="23532" xr:uid="{00000000-0005-0000-0000-0000EA5B0000}"/>
    <cellStyle name="Normal 3 114 2 2 6 2 3" xfId="23533" xr:uid="{00000000-0005-0000-0000-0000EB5B0000}"/>
    <cellStyle name="Normal 3 114 2 2 6 3" xfId="23534" xr:uid="{00000000-0005-0000-0000-0000EC5B0000}"/>
    <cellStyle name="Normal 3 114 2 2 6 3 2" xfId="23535" xr:uid="{00000000-0005-0000-0000-0000ED5B0000}"/>
    <cellStyle name="Normal 3 114 2 2 6 3 2 2" xfId="23536" xr:uid="{00000000-0005-0000-0000-0000EE5B0000}"/>
    <cellStyle name="Normal 3 114 2 2 6 3 3" xfId="23537" xr:uid="{00000000-0005-0000-0000-0000EF5B0000}"/>
    <cellStyle name="Normal 3 114 2 2 6 4" xfId="23538" xr:uid="{00000000-0005-0000-0000-0000F05B0000}"/>
    <cellStyle name="Normal 3 114 2 2 6 4 2" xfId="23539" xr:uid="{00000000-0005-0000-0000-0000F15B0000}"/>
    <cellStyle name="Normal 3 114 2 2 6 5" xfId="23540" xr:uid="{00000000-0005-0000-0000-0000F25B0000}"/>
    <cellStyle name="Normal 3 114 2 2 7" xfId="23541" xr:uid="{00000000-0005-0000-0000-0000F35B0000}"/>
    <cellStyle name="Normal 3 114 2 2 7 2" xfId="23542" xr:uid="{00000000-0005-0000-0000-0000F45B0000}"/>
    <cellStyle name="Normal 3 114 2 2 7 2 2" xfId="23543" xr:uid="{00000000-0005-0000-0000-0000F55B0000}"/>
    <cellStyle name="Normal 3 114 2 2 7 2 2 2" xfId="23544" xr:uid="{00000000-0005-0000-0000-0000F65B0000}"/>
    <cellStyle name="Normal 3 114 2 2 7 2 3" xfId="23545" xr:uid="{00000000-0005-0000-0000-0000F75B0000}"/>
    <cellStyle name="Normal 3 114 2 2 7 3" xfId="23546" xr:uid="{00000000-0005-0000-0000-0000F85B0000}"/>
    <cellStyle name="Normal 3 114 2 2 7 3 2" xfId="23547" xr:uid="{00000000-0005-0000-0000-0000F95B0000}"/>
    <cellStyle name="Normal 3 114 2 2 7 4" xfId="23548" xr:uid="{00000000-0005-0000-0000-0000FA5B0000}"/>
    <cellStyle name="Normal 3 114 2 2 8" xfId="23549" xr:uid="{00000000-0005-0000-0000-0000FB5B0000}"/>
    <cellStyle name="Normal 3 114 2 2 8 2" xfId="23550" xr:uid="{00000000-0005-0000-0000-0000FC5B0000}"/>
    <cellStyle name="Normal 3 114 2 2 8 2 2" xfId="23551" xr:uid="{00000000-0005-0000-0000-0000FD5B0000}"/>
    <cellStyle name="Normal 3 114 2 2 8 3" xfId="23552" xr:uid="{00000000-0005-0000-0000-0000FE5B0000}"/>
    <cellStyle name="Normal 3 114 2 2 9" xfId="23553" xr:uid="{00000000-0005-0000-0000-0000FF5B0000}"/>
    <cellStyle name="Normal 3 114 2 2 9 2" xfId="23554" xr:uid="{00000000-0005-0000-0000-0000005C0000}"/>
    <cellStyle name="Normal 3 114 2 2 9 2 2" xfId="23555" xr:uid="{00000000-0005-0000-0000-0000015C0000}"/>
    <cellStyle name="Normal 3 114 2 2 9 3" xfId="23556" xr:uid="{00000000-0005-0000-0000-0000025C0000}"/>
    <cellStyle name="Normal 3 114 2 3" xfId="23557" xr:uid="{00000000-0005-0000-0000-0000035C0000}"/>
    <cellStyle name="Normal 3 114 2 3 10" xfId="23558" xr:uid="{00000000-0005-0000-0000-0000045C0000}"/>
    <cellStyle name="Normal 3 114 2 3 10 2" xfId="23559" xr:uid="{00000000-0005-0000-0000-0000055C0000}"/>
    <cellStyle name="Normal 3 114 2 3 11" xfId="23560" xr:uid="{00000000-0005-0000-0000-0000065C0000}"/>
    <cellStyle name="Normal 3 114 2 3 2" xfId="23561" xr:uid="{00000000-0005-0000-0000-0000075C0000}"/>
    <cellStyle name="Normal 3 114 2 3 2 2" xfId="23562" xr:uid="{00000000-0005-0000-0000-0000085C0000}"/>
    <cellStyle name="Normal 3 114 2 3 2 2 2" xfId="23563" xr:uid="{00000000-0005-0000-0000-0000095C0000}"/>
    <cellStyle name="Normal 3 114 2 3 2 2 2 2" xfId="23564" xr:uid="{00000000-0005-0000-0000-00000A5C0000}"/>
    <cellStyle name="Normal 3 114 2 3 2 2 2 2 2" xfId="23565" xr:uid="{00000000-0005-0000-0000-00000B5C0000}"/>
    <cellStyle name="Normal 3 114 2 3 2 2 2 2 2 2" xfId="23566" xr:uid="{00000000-0005-0000-0000-00000C5C0000}"/>
    <cellStyle name="Normal 3 114 2 3 2 2 2 2 3" xfId="23567" xr:uid="{00000000-0005-0000-0000-00000D5C0000}"/>
    <cellStyle name="Normal 3 114 2 3 2 2 2 3" xfId="23568" xr:uid="{00000000-0005-0000-0000-00000E5C0000}"/>
    <cellStyle name="Normal 3 114 2 3 2 2 2 3 2" xfId="23569" xr:uid="{00000000-0005-0000-0000-00000F5C0000}"/>
    <cellStyle name="Normal 3 114 2 3 2 2 2 3 2 2" xfId="23570" xr:uid="{00000000-0005-0000-0000-0000105C0000}"/>
    <cellStyle name="Normal 3 114 2 3 2 2 2 3 3" xfId="23571" xr:uid="{00000000-0005-0000-0000-0000115C0000}"/>
    <cellStyle name="Normal 3 114 2 3 2 2 2 4" xfId="23572" xr:uid="{00000000-0005-0000-0000-0000125C0000}"/>
    <cellStyle name="Normal 3 114 2 3 2 2 2 4 2" xfId="23573" xr:uid="{00000000-0005-0000-0000-0000135C0000}"/>
    <cellStyle name="Normal 3 114 2 3 2 2 2 5" xfId="23574" xr:uid="{00000000-0005-0000-0000-0000145C0000}"/>
    <cellStyle name="Normal 3 114 2 3 2 2 3" xfId="23575" xr:uid="{00000000-0005-0000-0000-0000155C0000}"/>
    <cellStyle name="Normal 3 114 2 3 2 2 3 2" xfId="23576" xr:uid="{00000000-0005-0000-0000-0000165C0000}"/>
    <cellStyle name="Normal 3 114 2 3 2 2 3 2 2" xfId="23577" xr:uid="{00000000-0005-0000-0000-0000175C0000}"/>
    <cellStyle name="Normal 3 114 2 3 2 2 3 3" xfId="23578" xr:uid="{00000000-0005-0000-0000-0000185C0000}"/>
    <cellStyle name="Normal 3 114 2 3 2 2 4" xfId="23579" xr:uid="{00000000-0005-0000-0000-0000195C0000}"/>
    <cellStyle name="Normal 3 114 2 3 2 2 4 2" xfId="23580" xr:uid="{00000000-0005-0000-0000-00001A5C0000}"/>
    <cellStyle name="Normal 3 114 2 3 2 2 4 2 2" xfId="23581" xr:uid="{00000000-0005-0000-0000-00001B5C0000}"/>
    <cellStyle name="Normal 3 114 2 3 2 2 4 3" xfId="23582" xr:uid="{00000000-0005-0000-0000-00001C5C0000}"/>
    <cellStyle name="Normal 3 114 2 3 2 2 5" xfId="23583" xr:uid="{00000000-0005-0000-0000-00001D5C0000}"/>
    <cellStyle name="Normal 3 114 2 3 2 2 5 2" xfId="23584" xr:uid="{00000000-0005-0000-0000-00001E5C0000}"/>
    <cellStyle name="Normal 3 114 2 3 2 2 6" xfId="23585" xr:uid="{00000000-0005-0000-0000-00001F5C0000}"/>
    <cellStyle name="Normal 3 114 2 3 2 2 6 2" xfId="23586" xr:uid="{00000000-0005-0000-0000-0000205C0000}"/>
    <cellStyle name="Normal 3 114 2 3 2 2 7" xfId="23587" xr:uid="{00000000-0005-0000-0000-0000215C0000}"/>
    <cellStyle name="Normal 3 114 2 3 2 3" xfId="23588" xr:uid="{00000000-0005-0000-0000-0000225C0000}"/>
    <cellStyle name="Normal 3 114 2 3 2 3 2" xfId="23589" xr:uid="{00000000-0005-0000-0000-0000235C0000}"/>
    <cellStyle name="Normal 3 114 2 3 2 3 2 2" xfId="23590" xr:uid="{00000000-0005-0000-0000-0000245C0000}"/>
    <cellStyle name="Normal 3 114 2 3 2 3 2 2 2" xfId="23591" xr:uid="{00000000-0005-0000-0000-0000255C0000}"/>
    <cellStyle name="Normal 3 114 2 3 2 3 2 3" xfId="23592" xr:uid="{00000000-0005-0000-0000-0000265C0000}"/>
    <cellStyle name="Normal 3 114 2 3 2 3 3" xfId="23593" xr:uid="{00000000-0005-0000-0000-0000275C0000}"/>
    <cellStyle name="Normal 3 114 2 3 2 3 3 2" xfId="23594" xr:uid="{00000000-0005-0000-0000-0000285C0000}"/>
    <cellStyle name="Normal 3 114 2 3 2 3 3 2 2" xfId="23595" xr:uid="{00000000-0005-0000-0000-0000295C0000}"/>
    <cellStyle name="Normal 3 114 2 3 2 3 3 3" xfId="23596" xr:uid="{00000000-0005-0000-0000-00002A5C0000}"/>
    <cellStyle name="Normal 3 114 2 3 2 3 4" xfId="23597" xr:uid="{00000000-0005-0000-0000-00002B5C0000}"/>
    <cellStyle name="Normal 3 114 2 3 2 3 4 2" xfId="23598" xr:uid="{00000000-0005-0000-0000-00002C5C0000}"/>
    <cellStyle name="Normal 3 114 2 3 2 3 5" xfId="23599" xr:uid="{00000000-0005-0000-0000-00002D5C0000}"/>
    <cellStyle name="Normal 3 114 2 3 2 4" xfId="23600" xr:uid="{00000000-0005-0000-0000-00002E5C0000}"/>
    <cellStyle name="Normal 3 114 2 3 2 4 2" xfId="23601" xr:uid="{00000000-0005-0000-0000-00002F5C0000}"/>
    <cellStyle name="Normal 3 114 2 3 2 4 2 2" xfId="23602" xr:uid="{00000000-0005-0000-0000-0000305C0000}"/>
    <cellStyle name="Normal 3 114 2 3 2 4 3" xfId="23603" xr:uid="{00000000-0005-0000-0000-0000315C0000}"/>
    <cellStyle name="Normal 3 114 2 3 2 5" xfId="23604" xr:uid="{00000000-0005-0000-0000-0000325C0000}"/>
    <cellStyle name="Normal 3 114 2 3 2 5 2" xfId="23605" xr:uid="{00000000-0005-0000-0000-0000335C0000}"/>
    <cellStyle name="Normal 3 114 2 3 2 5 2 2" xfId="23606" xr:uid="{00000000-0005-0000-0000-0000345C0000}"/>
    <cellStyle name="Normal 3 114 2 3 2 5 3" xfId="23607" xr:uid="{00000000-0005-0000-0000-0000355C0000}"/>
    <cellStyle name="Normal 3 114 2 3 2 6" xfId="23608" xr:uid="{00000000-0005-0000-0000-0000365C0000}"/>
    <cellStyle name="Normal 3 114 2 3 2 6 2" xfId="23609" xr:uid="{00000000-0005-0000-0000-0000375C0000}"/>
    <cellStyle name="Normal 3 114 2 3 2 7" xfId="23610" xr:uid="{00000000-0005-0000-0000-0000385C0000}"/>
    <cellStyle name="Normal 3 114 2 3 2 7 2" xfId="23611" xr:uid="{00000000-0005-0000-0000-0000395C0000}"/>
    <cellStyle name="Normal 3 114 2 3 2 8" xfId="23612" xr:uid="{00000000-0005-0000-0000-00003A5C0000}"/>
    <cellStyle name="Normal 3 114 2 3 3" xfId="23613" xr:uid="{00000000-0005-0000-0000-00003B5C0000}"/>
    <cellStyle name="Normal 3 114 2 3 3 2" xfId="23614" xr:uid="{00000000-0005-0000-0000-00003C5C0000}"/>
    <cellStyle name="Normal 3 114 2 3 3 2 2" xfId="23615" xr:uid="{00000000-0005-0000-0000-00003D5C0000}"/>
    <cellStyle name="Normal 3 114 2 3 3 2 2 2" xfId="23616" xr:uid="{00000000-0005-0000-0000-00003E5C0000}"/>
    <cellStyle name="Normal 3 114 2 3 3 2 2 2 2" xfId="23617" xr:uid="{00000000-0005-0000-0000-00003F5C0000}"/>
    <cellStyle name="Normal 3 114 2 3 3 2 2 3" xfId="23618" xr:uid="{00000000-0005-0000-0000-0000405C0000}"/>
    <cellStyle name="Normal 3 114 2 3 3 2 3" xfId="23619" xr:uid="{00000000-0005-0000-0000-0000415C0000}"/>
    <cellStyle name="Normal 3 114 2 3 3 2 3 2" xfId="23620" xr:uid="{00000000-0005-0000-0000-0000425C0000}"/>
    <cellStyle name="Normal 3 114 2 3 3 2 3 2 2" xfId="23621" xr:uid="{00000000-0005-0000-0000-0000435C0000}"/>
    <cellStyle name="Normal 3 114 2 3 3 2 3 3" xfId="23622" xr:uid="{00000000-0005-0000-0000-0000445C0000}"/>
    <cellStyle name="Normal 3 114 2 3 3 2 4" xfId="23623" xr:uid="{00000000-0005-0000-0000-0000455C0000}"/>
    <cellStyle name="Normal 3 114 2 3 3 2 4 2" xfId="23624" xr:uid="{00000000-0005-0000-0000-0000465C0000}"/>
    <cellStyle name="Normal 3 114 2 3 3 2 5" xfId="23625" xr:uid="{00000000-0005-0000-0000-0000475C0000}"/>
    <cellStyle name="Normal 3 114 2 3 3 3" xfId="23626" xr:uid="{00000000-0005-0000-0000-0000485C0000}"/>
    <cellStyle name="Normal 3 114 2 3 3 3 2" xfId="23627" xr:uid="{00000000-0005-0000-0000-0000495C0000}"/>
    <cellStyle name="Normal 3 114 2 3 3 3 2 2" xfId="23628" xr:uid="{00000000-0005-0000-0000-00004A5C0000}"/>
    <cellStyle name="Normal 3 114 2 3 3 3 3" xfId="23629" xr:uid="{00000000-0005-0000-0000-00004B5C0000}"/>
    <cellStyle name="Normal 3 114 2 3 3 4" xfId="23630" xr:uid="{00000000-0005-0000-0000-00004C5C0000}"/>
    <cellStyle name="Normal 3 114 2 3 3 4 2" xfId="23631" xr:uid="{00000000-0005-0000-0000-00004D5C0000}"/>
    <cellStyle name="Normal 3 114 2 3 3 4 2 2" xfId="23632" xr:uid="{00000000-0005-0000-0000-00004E5C0000}"/>
    <cellStyle name="Normal 3 114 2 3 3 4 3" xfId="23633" xr:uid="{00000000-0005-0000-0000-00004F5C0000}"/>
    <cellStyle name="Normal 3 114 2 3 3 5" xfId="23634" xr:uid="{00000000-0005-0000-0000-0000505C0000}"/>
    <cellStyle name="Normal 3 114 2 3 3 5 2" xfId="23635" xr:uid="{00000000-0005-0000-0000-0000515C0000}"/>
    <cellStyle name="Normal 3 114 2 3 3 6" xfId="23636" xr:uid="{00000000-0005-0000-0000-0000525C0000}"/>
    <cellStyle name="Normal 3 114 2 3 3 6 2" xfId="23637" xr:uid="{00000000-0005-0000-0000-0000535C0000}"/>
    <cellStyle name="Normal 3 114 2 3 3 7" xfId="23638" xr:uid="{00000000-0005-0000-0000-0000545C0000}"/>
    <cellStyle name="Normal 3 114 2 3 4" xfId="23639" xr:uid="{00000000-0005-0000-0000-0000555C0000}"/>
    <cellStyle name="Normal 3 114 2 3 4 2" xfId="23640" xr:uid="{00000000-0005-0000-0000-0000565C0000}"/>
    <cellStyle name="Normal 3 114 2 3 4 2 2" xfId="23641" xr:uid="{00000000-0005-0000-0000-0000575C0000}"/>
    <cellStyle name="Normal 3 114 2 3 4 2 2 2" xfId="23642" xr:uid="{00000000-0005-0000-0000-0000585C0000}"/>
    <cellStyle name="Normal 3 114 2 3 4 2 2 2 2" xfId="23643" xr:uid="{00000000-0005-0000-0000-0000595C0000}"/>
    <cellStyle name="Normal 3 114 2 3 4 2 2 3" xfId="23644" xr:uid="{00000000-0005-0000-0000-00005A5C0000}"/>
    <cellStyle name="Normal 3 114 2 3 4 2 3" xfId="23645" xr:uid="{00000000-0005-0000-0000-00005B5C0000}"/>
    <cellStyle name="Normal 3 114 2 3 4 2 3 2" xfId="23646" xr:uid="{00000000-0005-0000-0000-00005C5C0000}"/>
    <cellStyle name="Normal 3 114 2 3 4 2 3 2 2" xfId="23647" xr:uid="{00000000-0005-0000-0000-00005D5C0000}"/>
    <cellStyle name="Normal 3 114 2 3 4 2 3 3" xfId="23648" xr:uid="{00000000-0005-0000-0000-00005E5C0000}"/>
    <cellStyle name="Normal 3 114 2 3 4 2 4" xfId="23649" xr:uid="{00000000-0005-0000-0000-00005F5C0000}"/>
    <cellStyle name="Normal 3 114 2 3 4 2 4 2" xfId="23650" xr:uid="{00000000-0005-0000-0000-0000605C0000}"/>
    <cellStyle name="Normal 3 114 2 3 4 2 5" xfId="23651" xr:uid="{00000000-0005-0000-0000-0000615C0000}"/>
    <cellStyle name="Normal 3 114 2 3 4 3" xfId="23652" xr:uid="{00000000-0005-0000-0000-0000625C0000}"/>
    <cellStyle name="Normal 3 114 2 3 4 3 2" xfId="23653" xr:uid="{00000000-0005-0000-0000-0000635C0000}"/>
    <cellStyle name="Normal 3 114 2 3 4 3 2 2" xfId="23654" xr:uid="{00000000-0005-0000-0000-0000645C0000}"/>
    <cellStyle name="Normal 3 114 2 3 4 3 3" xfId="23655" xr:uid="{00000000-0005-0000-0000-0000655C0000}"/>
    <cellStyle name="Normal 3 114 2 3 4 4" xfId="23656" xr:uid="{00000000-0005-0000-0000-0000665C0000}"/>
    <cellStyle name="Normal 3 114 2 3 4 4 2" xfId="23657" xr:uid="{00000000-0005-0000-0000-0000675C0000}"/>
    <cellStyle name="Normal 3 114 2 3 4 4 2 2" xfId="23658" xr:uid="{00000000-0005-0000-0000-0000685C0000}"/>
    <cellStyle name="Normal 3 114 2 3 4 4 3" xfId="23659" xr:uid="{00000000-0005-0000-0000-0000695C0000}"/>
    <cellStyle name="Normal 3 114 2 3 4 5" xfId="23660" xr:uid="{00000000-0005-0000-0000-00006A5C0000}"/>
    <cellStyle name="Normal 3 114 2 3 4 5 2" xfId="23661" xr:uid="{00000000-0005-0000-0000-00006B5C0000}"/>
    <cellStyle name="Normal 3 114 2 3 4 6" xfId="23662" xr:uid="{00000000-0005-0000-0000-00006C5C0000}"/>
    <cellStyle name="Normal 3 114 2 3 4 6 2" xfId="23663" xr:uid="{00000000-0005-0000-0000-00006D5C0000}"/>
    <cellStyle name="Normal 3 114 2 3 4 7" xfId="23664" xr:uid="{00000000-0005-0000-0000-00006E5C0000}"/>
    <cellStyle name="Normal 3 114 2 3 5" xfId="23665" xr:uid="{00000000-0005-0000-0000-00006F5C0000}"/>
    <cellStyle name="Normal 3 114 2 3 5 2" xfId="23666" xr:uid="{00000000-0005-0000-0000-0000705C0000}"/>
    <cellStyle name="Normal 3 114 2 3 5 2 2" xfId="23667" xr:uid="{00000000-0005-0000-0000-0000715C0000}"/>
    <cellStyle name="Normal 3 114 2 3 5 2 2 2" xfId="23668" xr:uid="{00000000-0005-0000-0000-0000725C0000}"/>
    <cellStyle name="Normal 3 114 2 3 5 2 3" xfId="23669" xr:uid="{00000000-0005-0000-0000-0000735C0000}"/>
    <cellStyle name="Normal 3 114 2 3 5 3" xfId="23670" xr:uid="{00000000-0005-0000-0000-0000745C0000}"/>
    <cellStyle name="Normal 3 114 2 3 5 3 2" xfId="23671" xr:uid="{00000000-0005-0000-0000-0000755C0000}"/>
    <cellStyle name="Normal 3 114 2 3 5 3 2 2" xfId="23672" xr:uid="{00000000-0005-0000-0000-0000765C0000}"/>
    <cellStyle name="Normal 3 114 2 3 5 3 3" xfId="23673" xr:uid="{00000000-0005-0000-0000-0000775C0000}"/>
    <cellStyle name="Normal 3 114 2 3 5 4" xfId="23674" xr:uid="{00000000-0005-0000-0000-0000785C0000}"/>
    <cellStyle name="Normal 3 114 2 3 5 4 2" xfId="23675" xr:uid="{00000000-0005-0000-0000-0000795C0000}"/>
    <cellStyle name="Normal 3 114 2 3 5 5" xfId="23676" xr:uid="{00000000-0005-0000-0000-00007A5C0000}"/>
    <cellStyle name="Normal 3 114 2 3 6" xfId="23677" xr:uid="{00000000-0005-0000-0000-00007B5C0000}"/>
    <cellStyle name="Normal 3 114 2 3 6 2" xfId="23678" xr:uid="{00000000-0005-0000-0000-00007C5C0000}"/>
    <cellStyle name="Normal 3 114 2 3 6 2 2" xfId="23679" xr:uid="{00000000-0005-0000-0000-00007D5C0000}"/>
    <cellStyle name="Normal 3 114 2 3 6 2 2 2" xfId="23680" xr:uid="{00000000-0005-0000-0000-00007E5C0000}"/>
    <cellStyle name="Normal 3 114 2 3 6 2 3" xfId="23681" xr:uid="{00000000-0005-0000-0000-00007F5C0000}"/>
    <cellStyle name="Normal 3 114 2 3 6 3" xfId="23682" xr:uid="{00000000-0005-0000-0000-0000805C0000}"/>
    <cellStyle name="Normal 3 114 2 3 6 3 2" xfId="23683" xr:uid="{00000000-0005-0000-0000-0000815C0000}"/>
    <cellStyle name="Normal 3 114 2 3 6 4" xfId="23684" xr:uid="{00000000-0005-0000-0000-0000825C0000}"/>
    <cellStyle name="Normal 3 114 2 3 7" xfId="23685" xr:uid="{00000000-0005-0000-0000-0000835C0000}"/>
    <cellStyle name="Normal 3 114 2 3 7 2" xfId="23686" xr:uid="{00000000-0005-0000-0000-0000845C0000}"/>
    <cellStyle name="Normal 3 114 2 3 7 2 2" xfId="23687" xr:uid="{00000000-0005-0000-0000-0000855C0000}"/>
    <cellStyle name="Normal 3 114 2 3 7 3" xfId="23688" xr:uid="{00000000-0005-0000-0000-0000865C0000}"/>
    <cellStyle name="Normal 3 114 2 3 8" xfId="23689" xr:uid="{00000000-0005-0000-0000-0000875C0000}"/>
    <cellStyle name="Normal 3 114 2 3 8 2" xfId="23690" xr:uid="{00000000-0005-0000-0000-0000885C0000}"/>
    <cellStyle name="Normal 3 114 2 3 8 2 2" xfId="23691" xr:uid="{00000000-0005-0000-0000-0000895C0000}"/>
    <cellStyle name="Normal 3 114 2 3 8 3" xfId="23692" xr:uid="{00000000-0005-0000-0000-00008A5C0000}"/>
    <cellStyle name="Normal 3 114 2 3 9" xfId="23693" xr:uid="{00000000-0005-0000-0000-00008B5C0000}"/>
    <cellStyle name="Normal 3 114 2 3 9 2" xfId="23694" xr:uid="{00000000-0005-0000-0000-00008C5C0000}"/>
    <cellStyle name="Normal 3 114 2 4" xfId="23695" xr:uid="{00000000-0005-0000-0000-00008D5C0000}"/>
    <cellStyle name="Normal 3 114 2 4 10" xfId="23696" xr:uid="{00000000-0005-0000-0000-00008E5C0000}"/>
    <cellStyle name="Normal 3 114 2 4 10 2" xfId="23697" xr:uid="{00000000-0005-0000-0000-00008F5C0000}"/>
    <cellStyle name="Normal 3 114 2 4 11" xfId="23698" xr:uid="{00000000-0005-0000-0000-0000905C0000}"/>
    <cellStyle name="Normal 3 114 2 4 2" xfId="23699" xr:uid="{00000000-0005-0000-0000-0000915C0000}"/>
    <cellStyle name="Normal 3 114 2 4 2 2" xfId="23700" xr:uid="{00000000-0005-0000-0000-0000925C0000}"/>
    <cellStyle name="Normal 3 114 2 4 2 2 2" xfId="23701" xr:uid="{00000000-0005-0000-0000-0000935C0000}"/>
    <cellStyle name="Normal 3 114 2 4 2 2 2 2" xfId="23702" xr:uid="{00000000-0005-0000-0000-0000945C0000}"/>
    <cellStyle name="Normal 3 114 2 4 2 2 2 2 2" xfId="23703" xr:uid="{00000000-0005-0000-0000-0000955C0000}"/>
    <cellStyle name="Normal 3 114 2 4 2 2 2 2 2 2" xfId="23704" xr:uid="{00000000-0005-0000-0000-0000965C0000}"/>
    <cellStyle name="Normal 3 114 2 4 2 2 2 2 3" xfId="23705" xr:uid="{00000000-0005-0000-0000-0000975C0000}"/>
    <cellStyle name="Normal 3 114 2 4 2 2 2 3" xfId="23706" xr:uid="{00000000-0005-0000-0000-0000985C0000}"/>
    <cellStyle name="Normal 3 114 2 4 2 2 2 3 2" xfId="23707" xr:uid="{00000000-0005-0000-0000-0000995C0000}"/>
    <cellStyle name="Normal 3 114 2 4 2 2 2 3 2 2" xfId="23708" xr:uid="{00000000-0005-0000-0000-00009A5C0000}"/>
    <cellStyle name="Normal 3 114 2 4 2 2 2 3 3" xfId="23709" xr:uid="{00000000-0005-0000-0000-00009B5C0000}"/>
    <cellStyle name="Normal 3 114 2 4 2 2 2 4" xfId="23710" xr:uid="{00000000-0005-0000-0000-00009C5C0000}"/>
    <cellStyle name="Normal 3 114 2 4 2 2 2 4 2" xfId="23711" xr:uid="{00000000-0005-0000-0000-00009D5C0000}"/>
    <cellStyle name="Normal 3 114 2 4 2 2 2 5" xfId="23712" xr:uid="{00000000-0005-0000-0000-00009E5C0000}"/>
    <cellStyle name="Normal 3 114 2 4 2 2 3" xfId="23713" xr:uid="{00000000-0005-0000-0000-00009F5C0000}"/>
    <cellStyle name="Normal 3 114 2 4 2 2 3 2" xfId="23714" xr:uid="{00000000-0005-0000-0000-0000A05C0000}"/>
    <cellStyle name="Normal 3 114 2 4 2 2 3 2 2" xfId="23715" xr:uid="{00000000-0005-0000-0000-0000A15C0000}"/>
    <cellStyle name="Normal 3 114 2 4 2 2 3 3" xfId="23716" xr:uid="{00000000-0005-0000-0000-0000A25C0000}"/>
    <cellStyle name="Normal 3 114 2 4 2 2 4" xfId="23717" xr:uid="{00000000-0005-0000-0000-0000A35C0000}"/>
    <cellStyle name="Normal 3 114 2 4 2 2 4 2" xfId="23718" xr:uid="{00000000-0005-0000-0000-0000A45C0000}"/>
    <cellStyle name="Normal 3 114 2 4 2 2 4 2 2" xfId="23719" xr:uid="{00000000-0005-0000-0000-0000A55C0000}"/>
    <cellStyle name="Normal 3 114 2 4 2 2 4 3" xfId="23720" xr:uid="{00000000-0005-0000-0000-0000A65C0000}"/>
    <cellStyle name="Normal 3 114 2 4 2 2 5" xfId="23721" xr:uid="{00000000-0005-0000-0000-0000A75C0000}"/>
    <cellStyle name="Normal 3 114 2 4 2 2 5 2" xfId="23722" xr:uid="{00000000-0005-0000-0000-0000A85C0000}"/>
    <cellStyle name="Normal 3 114 2 4 2 2 6" xfId="23723" xr:uid="{00000000-0005-0000-0000-0000A95C0000}"/>
    <cellStyle name="Normal 3 114 2 4 2 2 6 2" xfId="23724" xr:uid="{00000000-0005-0000-0000-0000AA5C0000}"/>
    <cellStyle name="Normal 3 114 2 4 2 2 7" xfId="23725" xr:uid="{00000000-0005-0000-0000-0000AB5C0000}"/>
    <cellStyle name="Normal 3 114 2 4 2 3" xfId="23726" xr:uid="{00000000-0005-0000-0000-0000AC5C0000}"/>
    <cellStyle name="Normal 3 114 2 4 2 3 2" xfId="23727" xr:uid="{00000000-0005-0000-0000-0000AD5C0000}"/>
    <cellStyle name="Normal 3 114 2 4 2 3 2 2" xfId="23728" xr:uid="{00000000-0005-0000-0000-0000AE5C0000}"/>
    <cellStyle name="Normal 3 114 2 4 2 3 2 2 2" xfId="23729" xr:uid="{00000000-0005-0000-0000-0000AF5C0000}"/>
    <cellStyle name="Normal 3 114 2 4 2 3 2 3" xfId="23730" xr:uid="{00000000-0005-0000-0000-0000B05C0000}"/>
    <cellStyle name="Normal 3 114 2 4 2 3 3" xfId="23731" xr:uid="{00000000-0005-0000-0000-0000B15C0000}"/>
    <cellStyle name="Normal 3 114 2 4 2 3 3 2" xfId="23732" xr:uid="{00000000-0005-0000-0000-0000B25C0000}"/>
    <cellStyle name="Normal 3 114 2 4 2 3 3 2 2" xfId="23733" xr:uid="{00000000-0005-0000-0000-0000B35C0000}"/>
    <cellStyle name="Normal 3 114 2 4 2 3 3 3" xfId="23734" xr:uid="{00000000-0005-0000-0000-0000B45C0000}"/>
    <cellStyle name="Normal 3 114 2 4 2 3 4" xfId="23735" xr:uid="{00000000-0005-0000-0000-0000B55C0000}"/>
    <cellStyle name="Normal 3 114 2 4 2 3 4 2" xfId="23736" xr:uid="{00000000-0005-0000-0000-0000B65C0000}"/>
    <cellStyle name="Normal 3 114 2 4 2 3 5" xfId="23737" xr:uid="{00000000-0005-0000-0000-0000B75C0000}"/>
    <cellStyle name="Normal 3 114 2 4 2 4" xfId="23738" xr:uid="{00000000-0005-0000-0000-0000B85C0000}"/>
    <cellStyle name="Normal 3 114 2 4 2 4 2" xfId="23739" xr:uid="{00000000-0005-0000-0000-0000B95C0000}"/>
    <cellStyle name="Normal 3 114 2 4 2 4 2 2" xfId="23740" xr:uid="{00000000-0005-0000-0000-0000BA5C0000}"/>
    <cellStyle name="Normal 3 114 2 4 2 4 3" xfId="23741" xr:uid="{00000000-0005-0000-0000-0000BB5C0000}"/>
    <cellStyle name="Normal 3 114 2 4 2 5" xfId="23742" xr:uid="{00000000-0005-0000-0000-0000BC5C0000}"/>
    <cellStyle name="Normal 3 114 2 4 2 5 2" xfId="23743" xr:uid="{00000000-0005-0000-0000-0000BD5C0000}"/>
    <cellStyle name="Normal 3 114 2 4 2 5 2 2" xfId="23744" xr:uid="{00000000-0005-0000-0000-0000BE5C0000}"/>
    <cellStyle name="Normal 3 114 2 4 2 5 3" xfId="23745" xr:uid="{00000000-0005-0000-0000-0000BF5C0000}"/>
    <cellStyle name="Normal 3 114 2 4 2 6" xfId="23746" xr:uid="{00000000-0005-0000-0000-0000C05C0000}"/>
    <cellStyle name="Normal 3 114 2 4 2 6 2" xfId="23747" xr:uid="{00000000-0005-0000-0000-0000C15C0000}"/>
    <cellStyle name="Normal 3 114 2 4 2 7" xfId="23748" xr:uid="{00000000-0005-0000-0000-0000C25C0000}"/>
    <cellStyle name="Normal 3 114 2 4 2 7 2" xfId="23749" xr:uid="{00000000-0005-0000-0000-0000C35C0000}"/>
    <cellStyle name="Normal 3 114 2 4 2 8" xfId="23750" xr:uid="{00000000-0005-0000-0000-0000C45C0000}"/>
    <cellStyle name="Normal 3 114 2 4 3" xfId="23751" xr:uid="{00000000-0005-0000-0000-0000C55C0000}"/>
    <cellStyle name="Normal 3 114 2 4 3 2" xfId="23752" xr:uid="{00000000-0005-0000-0000-0000C65C0000}"/>
    <cellStyle name="Normal 3 114 2 4 3 2 2" xfId="23753" xr:uid="{00000000-0005-0000-0000-0000C75C0000}"/>
    <cellStyle name="Normal 3 114 2 4 3 2 2 2" xfId="23754" xr:uid="{00000000-0005-0000-0000-0000C85C0000}"/>
    <cellStyle name="Normal 3 114 2 4 3 2 2 2 2" xfId="23755" xr:uid="{00000000-0005-0000-0000-0000C95C0000}"/>
    <cellStyle name="Normal 3 114 2 4 3 2 2 3" xfId="23756" xr:uid="{00000000-0005-0000-0000-0000CA5C0000}"/>
    <cellStyle name="Normal 3 114 2 4 3 2 3" xfId="23757" xr:uid="{00000000-0005-0000-0000-0000CB5C0000}"/>
    <cellStyle name="Normal 3 114 2 4 3 2 3 2" xfId="23758" xr:uid="{00000000-0005-0000-0000-0000CC5C0000}"/>
    <cellStyle name="Normal 3 114 2 4 3 2 3 2 2" xfId="23759" xr:uid="{00000000-0005-0000-0000-0000CD5C0000}"/>
    <cellStyle name="Normal 3 114 2 4 3 2 3 3" xfId="23760" xr:uid="{00000000-0005-0000-0000-0000CE5C0000}"/>
    <cellStyle name="Normal 3 114 2 4 3 2 4" xfId="23761" xr:uid="{00000000-0005-0000-0000-0000CF5C0000}"/>
    <cellStyle name="Normal 3 114 2 4 3 2 4 2" xfId="23762" xr:uid="{00000000-0005-0000-0000-0000D05C0000}"/>
    <cellStyle name="Normal 3 114 2 4 3 2 5" xfId="23763" xr:uid="{00000000-0005-0000-0000-0000D15C0000}"/>
    <cellStyle name="Normal 3 114 2 4 3 3" xfId="23764" xr:uid="{00000000-0005-0000-0000-0000D25C0000}"/>
    <cellStyle name="Normal 3 114 2 4 3 3 2" xfId="23765" xr:uid="{00000000-0005-0000-0000-0000D35C0000}"/>
    <cellStyle name="Normal 3 114 2 4 3 3 2 2" xfId="23766" xr:uid="{00000000-0005-0000-0000-0000D45C0000}"/>
    <cellStyle name="Normal 3 114 2 4 3 3 3" xfId="23767" xr:uid="{00000000-0005-0000-0000-0000D55C0000}"/>
    <cellStyle name="Normal 3 114 2 4 3 4" xfId="23768" xr:uid="{00000000-0005-0000-0000-0000D65C0000}"/>
    <cellStyle name="Normal 3 114 2 4 3 4 2" xfId="23769" xr:uid="{00000000-0005-0000-0000-0000D75C0000}"/>
    <cellStyle name="Normal 3 114 2 4 3 4 2 2" xfId="23770" xr:uid="{00000000-0005-0000-0000-0000D85C0000}"/>
    <cellStyle name="Normal 3 114 2 4 3 4 3" xfId="23771" xr:uid="{00000000-0005-0000-0000-0000D95C0000}"/>
    <cellStyle name="Normal 3 114 2 4 3 5" xfId="23772" xr:uid="{00000000-0005-0000-0000-0000DA5C0000}"/>
    <cellStyle name="Normal 3 114 2 4 3 5 2" xfId="23773" xr:uid="{00000000-0005-0000-0000-0000DB5C0000}"/>
    <cellStyle name="Normal 3 114 2 4 3 6" xfId="23774" xr:uid="{00000000-0005-0000-0000-0000DC5C0000}"/>
    <cellStyle name="Normal 3 114 2 4 3 6 2" xfId="23775" xr:uid="{00000000-0005-0000-0000-0000DD5C0000}"/>
    <cellStyle name="Normal 3 114 2 4 3 7" xfId="23776" xr:uid="{00000000-0005-0000-0000-0000DE5C0000}"/>
    <cellStyle name="Normal 3 114 2 4 4" xfId="23777" xr:uid="{00000000-0005-0000-0000-0000DF5C0000}"/>
    <cellStyle name="Normal 3 114 2 4 4 2" xfId="23778" xr:uid="{00000000-0005-0000-0000-0000E05C0000}"/>
    <cellStyle name="Normal 3 114 2 4 4 2 2" xfId="23779" xr:uid="{00000000-0005-0000-0000-0000E15C0000}"/>
    <cellStyle name="Normal 3 114 2 4 4 2 2 2" xfId="23780" xr:uid="{00000000-0005-0000-0000-0000E25C0000}"/>
    <cellStyle name="Normal 3 114 2 4 4 2 2 2 2" xfId="23781" xr:uid="{00000000-0005-0000-0000-0000E35C0000}"/>
    <cellStyle name="Normal 3 114 2 4 4 2 2 3" xfId="23782" xr:uid="{00000000-0005-0000-0000-0000E45C0000}"/>
    <cellStyle name="Normal 3 114 2 4 4 2 3" xfId="23783" xr:uid="{00000000-0005-0000-0000-0000E55C0000}"/>
    <cellStyle name="Normal 3 114 2 4 4 2 3 2" xfId="23784" xr:uid="{00000000-0005-0000-0000-0000E65C0000}"/>
    <cellStyle name="Normal 3 114 2 4 4 2 3 2 2" xfId="23785" xr:uid="{00000000-0005-0000-0000-0000E75C0000}"/>
    <cellStyle name="Normal 3 114 2 4 4 2 3 3" xfId="23786" xr:uid="{00000000-0005-0000-0000-0000E85C0000}"/>
    <cellStyle name="Normal 3 114 2 4 4 2 4" xfId="23787" xr:uid="{00000000-0005-0000-0000-0000E95C0000}"/>
    <cellStyle name="Normal 3 114 2 4 4 2 4 2" xfId="23788" xr:uid="{00000000-0005-0000-0000-0000EA5C0000}"/>
    <cellStyle name="Normal 3 114 2 4 4 2 5" xfId="23789" xr:uid="{00000000-0005-0000-0000-0000EB5C0000}"/>
    <cellStyle name="Normal 3 114 2 4 4 3" xfId="23790" xr:uid="{00000000-0005-0000-0000-0000EC5C0000}"/>
    <cellStyle name="Normal 3 114 2 4 4 3 2" xfId="23791" xr:uid="{00000000-0005-0000-0000-0000ED5C0000}"/>
    <cellStyle name="Normal 3 114 2 4 4 3 2 2" xfId="23792" xr:uid="{00000000-0005-0000-0000-0000EE5C0000}"/>
    <cellStyle name="Normal 3 114 2 4 4 3 3" xfId="23793" xr:uid="{00000000-0005-0000-0000-0000EF5C0000}"/>
    <cellStyle name="Normal 3 114 2 4 4 4" xfId="23794" xr:uid="{00000000-0005-0000-0000-0000F05C0000}"/>
    <cellStyle name="Normal 3 114 2 4 4 4 2" xfId="23795" xr:uid="{00000000-0005-0000-0000-0000F15C0000}"/>
    <cellStyle name="Normal 3 114 2 4 4 4 2 2" xfId="23796" xr:uid="{00000000-0005-0000-0000-0000F25C0000}"/>
    <cellStyle name="Normal 3 114 2 4 4 4 3" xfId="23797" xr:uid="{00000000-0005-0000-0000-0000F35C0000}"/>
    <cellStyle name="Normal 3 114 2 4 4 5" xfId="23798" xr:uid="{00000000-0005-0000-0000-0000F45C0000}"/>
    <cellStyle name="Normal 3 114 2 4 4 5 2" xfId="23799" xr:uid="{00000000-0005-0000-0000-0000F55C0000}"/>
    <cellStyle name="Normal 3 114 2 4 4 6" xfId="23800" xr:uid="{00000000-0005-0000-0000-0000F65C0000}"/>
    <cellStyle name="Normal 3 114 2 4 4 6 2" xfId="23801" xr:uid="{00000000-0005-0000-0000-0000F75C0000}"/>
    <cellStyle name="Normal 3 114 2 4 4 7" xfId="23802" xr:uid="{00000000-0005-0000-0000-0000F85C0000}"/>
    <cellStyle name="Normal 3 114 2 4 5" xfId="23803" xr:uid="{00000000-0005-0000-0000-0000F95C0000}"/>
    <cellStyle name="Normal 3 114 2 4 5 2" xfId="23804" xr:uid="{00000000-0005-0000-0000-0000FA5C0000}"/>
    <cellStyle name="Normal 3 114 2 4 5 2 2" xfId="23805" xr:uid="{00000000-0005-0000-0000-0000FB5C0000}"/>
    <cellStyle name="Normal 3 114 2 4 5 2 2 2" xfId="23806" xr:uid="{00000000-0005-0000-0000-0000FC5C0000}"/>
    <cellStyle name="Normal 3 114 2 4 5 2 3" xfId="23807" xr:uid="{00000000-0005-0000-0000-0000FD5C0000}"/>
    <cellStyle name="Normal 3 114 2 4 5 3" xfId="23808" xr:uid="{00000000-0005-0000-0000-0000FE5C0000}"/>
    <cellStyle name="Normal 3 114 2 4 5 3 2" xfId="23809" xr:uid="{00000000-0005-0000-0000-0000FF5C0000}"/>
    <cellStyle name="Normal 3 114 2 4 5 3 2 2" xfId="23810" xr:uid="{00000000-0005-0000-0000-0000005D0000}"/>
    <cellStyle name="Normal 3 114 2 4 5 3 3" xfId="23811" xr:uid="{00000000-0005-0000-0000-0000015D0000}"/>
    <cellStyle name="Normal 3 114 2 4 5 4" xfId="23812" xr:uid="{00000000-0005-0000-0000-0000025D0000}"/>
    <cellStyle name="Normal 3 114 2 4 5 4 2" xfId="23813" xr:uid="{00000000-0005-0000-0000-0000035D0000}"/>
    <cellStyle name="Normal 3 114 2 4 5 5" xfId="23814" xr:uid="{00000000-0005-0000-0000-0000045D0000}"/>
    <cellStyle name="Normal 3 114 2 4 6" xfId="23815" xr:uid="{00000000-0005-0000-0000-0000055D0000}"/>
    <cellStyle name="Normal 3 114 2 4 6 2" xfId="23816" xr:uid="{00000000-0005-0000-0000-0000065D0000}"/>
    <cellStyle name="Normal 3 114 2 4 6 2 2" xfId="23817" xr:uid="{00000000-0005-0000-0000-0000075D0000}"/>
    <cellStyle name="Normal 3 114 2 4 6 2 2 2" xfId="23818" xr:uid="{00000000-0005-0000-0000-0000085D0000}"/>
    <cellStyle name="Normal 3 114 2 4 6 2 3" xfId="23819" xr:uid="{00000000-0005-0000-0000-0000095D0000}"/>
    <cellStyle name="Normal 3 114 2 4 6 3" xfId="23820" xr:uid="{00000000-0005-0000-0000-00000A5D0000}"/>
    <cellStyle name="Normal 3 114 2 4 6 3 2" xfId="23821" xr:uid="{00000000-0005-0000-0000-00000B5D0000}"/>
    <cellStyle name="Normal 3 114 2 4 6 4" xfId="23822" xr:uid="{00000000-0005-0000-0000-00000C5D0000}"/>
    <cellStyle name="Normal 3 114 2 4 7" xfId="23823" xr:uid="{00000000-0005-0000-0000-00000D5D0000}"/>
    <cellStyle name="Normal 3 114 2 4 7 2" xfId="23824" xr:uid="{00000000-0005-0000-0000-00000E5D0000}"/>
    <cellStyle name="Normal 3 114 2 4 7 2 2" xfId="23825" xr:uid="{00000000-0005-0000-0000-00000F5D0000}"/>
    <cellStyle name="Normal 3 114 2 4 7 3" xfId="23826" xr:uid="{00000000-0005-0000-0000-0000105D0000}"/>
    <cellStyle name="Normal 3 114 2 4 8" xfId="23827" xr:uid="{00000000-0005-0000-0000-0000115D0000}"/>
    <cellStyle name="Normal 3 114 2 4 8 2" xfId="23828" xr:uid="{00000000-0005-0000-0000-0000125D0000}"/>
    <cellStyle name="Normal 3 114 2 4 8 2 2" xfId="23829" xr:uid="{00000000-0005-0000-0000-0000135D0000}"/>
    <cellStyle name="Normal 3 114 2 4 8 3" xfId="23830" xr:uid="{00000000-0005-0000-0000-0000145D0000}"/>
    <cellStyle name="Normal 3 114 2 4 9" xfId="23831" xr:uid="{00000000-0005-0000-0000-0000155D0000}"/>
    <cellStyle name="Normal 3 114 2 4 9 2" xfId="23832" xr:uid="{00000000-0005-0000-0000-0000165D0000}"/>
    <cellStyle name="Normal 3 114 2 5" xfId="23833" xr:uid="{00000000-0005-0000-0000-0000175D0000}"/>
    <cellStyle name="Normal 3 114 2 5 10" xfId="23834" xr:uid="{00000000-0005-0000-0000-0000185D0000}"/>
    <cellStyle name="Normal 3 114 2 5 10 2" xfId="23835" xr:uid="{00000000-0005-0000-0000-0000195D0000}"/>
    <cellStyle name="Normal 3 114 2 5 11" xfId="23836" xr:uid="{00000000-0005-0000-0000-00001A5D0000}"/>
    <cellStyle name="Normal 3 114 2 5 2" xfId="23837" xr:uid="{00000000-0005-0000-0000-00001B5D0000}"/>
    <cellStyle name="Normal 3 114 2 5 2 2" xfId="23838" xr:uid="{00000000-0005-0000-0000-00001C5D0000}"/>
    <cellStyle name="Normal 3 114 2 5 2 2 2" xfId="23839" xr:uid="{00000000-0005-0000-0000-00001D5D0000}"/>
    <cellStyle name="Normal 3 114 2 5 2 2 2 2" xfId="23840" xr:uid="{00000000-0005-0000-0000-00001E5D0000}"/>
    <cellStyle name="Normal 3 114 2 5 2 2 2 2 2" xfId="23841" xr:uid="{00000000-0005-0000-0000-00001F5D0000}"/>
    <cellStyle name="Normal 3 114 2 5 2 2 2 2 2 2" xfId="23842" xr:uid="{00000000-0005-0000-0000-0000205D0000}"/>
    <cellStyle name="Normal 3 114 2 5 2 2 2 2 3" xfId="23843" xr:uid="{00000000-0005-0000-0000-0000215D0000}"/>
    <cellStyle name="Normal 3 114 2 5 2 2 2 3" xfId="23844" xr:uid="{00000000-0005-0000-0000-0000225D0000}"/>
    <cellStyle name="Normal 3 114 2 5 2 2 2 3 2" xfId="23845" xr:uid="{00000000-0005-0000-0000-0000235D0000}"/>
    <cellStyle name="Normal 3 114 2 5 2 2 2 3 2 2" xfId="23846" xr:uid="{00000000-0005-0000-0000-0000245D0000}"/>
    <cellStyle name="Normal 3 114 2 5 2 2 2 3 3" xfId="23847" xr:uid="{00000000-0005-0000-0000-0000255D0000}"/>
    <cellStyle name="Normal 3 114 2 5 2 2 2 4" xfId="23848" xr:uid="{00000000-0005-0000-0000-0000265D0000}"/>
    <cellStyle name="Normal 3 114 2 5 2 2 2 4 2" xfId="23849" xr:uid="{00000000-0005-0000-0000-0000275D0000}"/>
    <cellStyle name="Normal 3 114 2 5 2 2 2 5" xfId="23850" xr:uid="{00000000-0005-0000-0000-0000285D0000}"/>
    <cellStyle name="Normal 3 114 2 5 2 2 3" xfId="23851" xr:uid="{00000000-0005-0000-0000-0000295D0000}"/>
    <cellStyle name="Normal 3 114 2 5 2 2 3 2" xfId="23852" xr:uid="{00000000-0005-0000-0000-00002A5D0000}"/>
    <cellStyle name="Normal 3 114 2 5 2 2 3 2 2" xfId="23853" xr:uid="{00000000-0005-0000-0000-00002B5D0000}"/>
    <cellStyle name="Normal 3 114 2 5 2 2 3 3" xfId="23854" xr:uid="{00000000-0005-0000-0000-00002C5D0000}"/>
    <cellStyle name="Normal 3 114 2 5 2 2 4" xfId="23855" xr:uid="{00000000-0005-0000-0000-00002D5D0000}"/>
    <cellStyle name="Normal 3 114 2 5 2 2 4 2" xfId="23856" xr:uid="{00000000-0005-0000-0000-00002E5D0000}"/>
    <cellStyle name="Normal 3 114 2 5 2 2 4 2 2" xfId="23857" xr:uid="{00000000-0005-0000-0000-00002F5D0000}"/>
    <cellStyle name="Normal 3 114 2 5 2 2 4 3" xfId="23858" xr:uid="{00000000-0005-0000-0000-0000305D0000}"/>
    <cellStyle name="Normal 3 114 2 5 2 2 5" xfId="23859" xr:uid="{00000000-0005-0000-0000-0000315D0000}"/>
    <cellStyle name="Normal 3 114 2 5 2 2 5 2" xfId="23860" xr:uid="{00000000-0005-0000-0000-0000325D0000}"/>
    <cellStyle name="Normal 3 114 2 5 2 2 6" xfId="23861" xr:uid="{00000000-0005-0000-0000-0000335D0000}"/>
    <cellStyle name="Normal 3 114 2 5 2 2 6 2" xfId="23862" xr:uid="{00000000-0005-0000-0000-0000345D0000}"/>
    <cellStyle name="Normal 3 114 2 5 2 2 7" xfId="23863" xr:uid="{00000000-0005-0000-0000-0000355D0000}"/>
    <cellStyle name="Normal 3 114 2 5 2 3" xfId="23864" xr:uid="{00000000-0005-0000-0000-0000365D0000}"/>
    <cellStyle name="Normal 3 114 2 5 2 3 2" xfId="23865" xr:uid="{00000000-0005-0000-0000-0000375D0000}"/>
    <cellStyle name="Normal 3 114 2 5 2 3 2 2" xfId="23866" xr:uid="{00000000-0005-0000-0000-0000385D0000}"/>
    <cellStyle name="Normal 3 114 2 5 2 3 2 2 2" xfId="23867" xr:uid="{00000000-0005-0000-0000-0000395D0000}"/>
    <cellStyle name="Normal 3 114 2 5 2 3 2 3" xfId="23868" xr:uid="{00000000-0005-0000-0000-00003A5D0000}"/>
    <cellStyle name="Normal 3 114 2 5 2 3 3" xfId="23869" xr:uid="{00000000-0005-0000-0000-00003B5D0000}"/>
    <cellStyle name="Normal 3 114 2 5 2 3 3 2" xfId="23870" xr:uid="{00000000-0005-0000-0000-00003C5D0000}"/>
    <cellStyle name="Normal 3 114 2 5 2 3 3 2 2" xfId="23871" xr:uid="{00000000-0005-0000-0000-00003D5D0000}"/>
    <cellStyle name="Normal 3 114 2 5 2 3 3 3" xfId="23872" xr:uid="{00000000-0005-0000-0000-00003E5D0000}"/>
    <cellStyle name="Normal 3 114 2 5 2 3 4" xfId="23873" xr:uid="{00000000-0005-0000-0000-00003F5D0000}"/>
    <cellStyle name="Normal 3 114 2 5 2 3 4 2" xfId="23874" xr:uid="{00000000-0005-0000-0000-0000405D0000}"/>
    <cellStyle name="Normal 3 114 2 5 2 3 5" xfId="23875" xr:uid="{00000000-0005-0000-0000-0000415D0000}"/>
    <cellStyle name="Normal 3 114 2 5 2 4" xfId="23876" xr:uid="{00000000-0005-0000-0000-0000425D0000}"/>
    <cellStyle name="Normal 3 114 2 5 2 4 2" xfId="23877" xr:uid="{00000000-0005-0000-0000-0000435D0000}"/>
    <cellStyle name="Normal 3 114 2 5 2 4 2 2" xfId="23878" xr:uid="{00000000-0005-0000-0000-0000445D0000}"/>
    <cellStyle name="Normal 3 114 2 5 2 4 3" xfId="23879" xr:uid="{00000000-0005-0000-0000-0000455D0000}"/>
    <cellStyle name="Normal 3 114 2 5 2 5" xfId="23880" xr:uid="{00000000-0005-0000-0000-0000465D0000}"/>
    <cellStyle name="Normal 3 114 2 5 2 5 2" xfId="23881" xr:uid="{00000000-0005-0000-0000-0000475D0000}"/>
    <cellStyle name="Normal 3 114 2 5 2 5 2 2" xfId="23882" xr:uid="{00000000-0005-0000-0000-0000485D0000}"/>
    <cellStyle name="Normal 3 114 2 5 2 5 3" xfId="23883" xr:uid="{00000000-0005-0000-0000-0000495D0000}"/>
    <cellStyle name="Normal 3 114 2 5 2 6" xfId="23884" xr:uid="{00000000-0005-0000-0000-00004A5D0000}"/>
    <cellStyle name="Normal 3 114 2 5 2 6 2" xfId="23885" xr:uid="{00000000-0005-0000-0000-00004B5D0000}"/>
    <cellStyle name="Normal 3 114 2 5 2 7" xfId="23886" xr:uid="{00000000-0005-0000-0000-00004C5D0000}"/>
    <cellStyle name="Normal 3 114 2 5 2 7 2" xfId="23887" xr:uid="{00000000-0005-0000-0000-00004D5D0000}"/>
    <cellStyle name="Normal 3 114 2 5 2 8" xfId="23888" xr:uid="{00000000-0005-0000-0000-00004E5D0000}"/>
    <cellStyle name="Normal 3 114 2 5 3" xfId="23889" xr:uid="{00000000-0005-0000-0000-00004F5D0000}"/>
    <cellStyle name="Normal 3 114 2 5 3 2" xfId="23890" xr:uid="{00000000-0005-0000-0000-0000505D0000}"/>
    <cellStyle name="Normal 3 114 2 5 3 2 2" xfId="23891" xr:uid="{00000000-0005-0000-0000-0000515D0000}"/>
    <cellStyle name="Normal 3 114 2 5 3 2 2 2" xfId="23892" xr:uid="{00000000-0005-0000-0000-0000525D0000}"/>
    <cellStyle name="Normal 3 114 2 5 3 2 2 2 2" xfId="23893" xr:uid="{00000000-0005-0000-0000-0000535D0000}"/>
    <cellStyle name="Normal 3 114 2 5 3 2 2 3" xfId="23894" xr:uid="{00000000-0005-0000-0000-0000545D0000}"/>
    <cellStyle name="Normal 3 114 2 5 3 2 3" xfId="23895" xr:uid="{00000000-0005-0000-0000-0000555D0000}"/>
    <cellStyle name="Normal 3 114 2 5 3 2 3 2" xfId="23896" xr:uid="{00000000-0005-0000-0000-0000565D0000}"/>
    <cellStyle name="Normal 3 114 2 5 3 2 3 2 2" xfId="23897" xr:uid="{00000000-0005-0000-0000-0000575D0000}"/>
    <cellStyle name="Normal 3 114 2 5 3 2 3 3" xfId="23898" xr:uid="{00000000-0005-0000-0000-0000585D0000}"/>
    <cellStyle name="Normal 3 114 2 5 3 2 4" xfId="23899" xr:uid="{00000000-0005-0000-0000-0000595D0000}"/>
    <cellStyle name="Normal 3 114 2 5 3 2 4 2" xfId="23900" xr:uid="{00000000-0005-0000-0000-00005A5D0000}"/>
    <cellStyle name="Normal 3 114 2 5 3 2 5" xfId="23901" xr:uid="{00000000-0005-0000-0000-00005B5D0000}"/>
    <cellStyle name="Normal 3 114 2 5 3 3" xfId="23902" xr:uid="{00000000-0005-0000-0000-00005C5D0000}"/>
    <cellStyle name="Normal 3 114 2 5 3 3 2" xfId="23903" xr:uid="{00000000-0005-0000-0000-00005D5D0000}"/>
    <cellStyle name="Normal 3 114 2 5 3 3 2 2" xfId="23904" xr:uid="{00000000-0005-0000-0000-00005E5D0000}"/>
    <cellStyle name="Normal 3 114 2 5 3 3 3" xfId="23905" xr:uid="{00000000-0005-0000-0000-00005F5D0000}"/>
    <cellStyle name="Normal 3 114 2 5 3 4" xfId="23906" xr:uid="{00000000-0005-0000-0000-0000605D0000}"/>
    <cellStyle name="Normal 3 114 2 5 3 4 2" xfId="23907" xr:uid="{00000000-0005-0000-0000-0000615D0000}"/>
    <cellStyle name="Normal 3 114 2 5 3 4 2 2" xfId="23908" xr:uid="{00000000-0005-0000-0000-0000625D0000}"/>
    <cellStyle name="Normal 3 114 2 5 3 4 3" xfId="23909" xr:uid="{00000000-0005-0000-0000-0000635D0000}"/>
    <cellStyle name="Normal 3 114 2 5 3 5" xfId="23910" xr:uid="{00000000-0005-0000-0000-0000645D0000}"/>
    <cellStyle name="Normal 3 114 2 5 3 5 2" xfId="23911" xr:uid="{00000000-0005-0000-0000-0000655D0000}"/>
    <cellStyle name="Normal 3 114 2 5 3 6" xfId="23912" xr:uid="{00000000-0005-0000-0000-0000665D0000}"/>
    <cellStyle name="Normal 3 114 2 5 3 6 2" xfId="23913" xr:uid="{00000000-0005-0000-0000-0000675D0000}"/>
    <cellStyle name="Normal 3 114 2 5 3 7" xfId="23914" xr:uid="{00000000-0005-0000-0000-0000685D0000}"/>
    <cellStyle name="Normal 3 114 2 5 4" xfId="23915" xr:uid="{00000000-0005-0000-0000-0000695D0000}"/>
    <cellStyle name="Normal 3 114 2 5 4 2" xfId="23916" xr:uid="{00000000-0005-0000-0000-00006A5D0000}"/>
    <cellStyle name="Normal 3 114 2 5 4 2 2" xfId="23917" xr:uid="{00000000-0005-0000-0000-00006B5D0000}"/>
    <cellStyle name="Normal 3 114 2 5 4 2 2 2" xfId="23918" xr:uid="{00000000-0005-0000-0000-00006C5D0000}"/>
    <cellStyle name="Normal 3 114 2 5 4 2 2 2 2" xfId="23919" xr:uid="{00000000-0005-0000-0000-00006D5D0000}"/>
    <cellStyle name="Normal 3 114 2 5 4 2 2 3" xfId="23920" xr:uid="{00000000-0005-0000-0000-00006E5D0000}"/>
    <cellStyle name="Normal 3 114 2 5 4 2 3" xfId="23921" xr:uid="{00000000-0005-0000-0000-00006F5D0000}"/>
    <cellStyle name="Normal 3 114 2 5 4 2 3 2" xfId="23922" xr:uid="{00000000-0005-0000-0000-0000705D0000}"/>
    <cellStyle name="Normal 3 114 2 5 4 2 3 2 2" xfId="23923" xr:uid="{00000000-0005-0000-0000-0000715D0000}"/>
    <cellStyle name="Normal 3 114 2 5 4 2 3 3" xfId="23924" xr:uid="{00000000-0005-0000-0000-0000725D0000}"/>
    <cellStyle name="Normal 3 114 2 5 4 2 4" xfId="23925" xr:uid="{00000000-0005-0000-0000-0000735D0000}"/>
    <cellStyle name="Normal 3 114 2 5 4 2 4 2" xfId="23926" xr:uid="{00000000-0005-0000-0000-0000745D0000}"/>
    <cellStyle name="Normal 3 114 2 5 4 2 5" xfId="23927" xr:uid="{00000000-0005-0000-0000-0000755D0000}"/>
    <cellStyle name="Normal 3 114 2 5 4 3" xfId="23928" xr:uid="{00000000-0005-0000-0000-0000765D0000}"/>
    <cellStyle name="Normal 3 114 2 5 4 3 2" xfId="23929" xr:uid="{00000000-0005-0000-0000-0000775D0000}"/>
    <cellStyle name="Normal 3 114 2 5 4 3 2 2" xfId="23930" xr:uid="{00000000-0005-0000-0000-0000785D0000}"/>
    <cellStyle name="Normal 3 114 2 5 4 3 3" xfId="23931" xr:uid="{00000000-0005-0000-0000-0000795D0000}"/>
    <cellStyle name="Normal 3 114 2 5 4 4" xfId="23932" xr:uid="{00000000-0005-0000-0000-00007A5D0000}"/>
    <cellStyle name="Normal 3 114 2 5 4 4 2" xfId="23933" xr:uid="{00000000-0005-0000-0000-00007B5D0000}"/>
    <cellStyle name="Normal 3 114 2 5 4 4 2 2" xfId="23934" xr:uid="{00000000-0005-0000-0000-00007C5D0000}"/>
    <cellStyle name="Normal 3 114 2 5 4 4 3" xfId="23935" xr:uid="{00000000-0005-0000-0000-00007D5D0000}"/>
    <cellStyle name="Normal 3 114 2 5 4 5" xfId="23936" xr:uid="{00000000-0005-0000-0000-00007E5D0000}"/>
    <cellStyle name="Normal 3 114 2 5 4 5 2" xfId="23937" xr:uid="{00000000-0005-0000-0000-00007F5D0000}"/>
    <cellStyle name="Normal 3 114 2 5 4 6" xfId="23938" xr:uid="{00000000-0005-0000-0000-0000805D0000}"/>
    <cellStyle name="Normal 3 114 2 5 4 6 2" xfId="23939" xr:uid="{00000000-0005-0000-0000-0000815D0000}"/>
    <cellStyle name="Normal 3 114 2 5 4 7" xfId="23940" xr:uid="{00000000-0005-0000-0000-0000825D0000}"/>
    <cellStyle name="Normal 3 114 2 5 5" xfId="23941" xr:uid="{00000000-0005-0000-0000-0000835D0000}"/>
    <cellStyle name="Normal 3 114 2 5 5 2" xfId="23942" xr:uid="{00000000-0005-0000-0000-0000845D0000}"/>
    <cellStyle name="Normal 3 114 2 5 5 2 2" xfId="23943" xr:uid="{00000000-0005-0000-0000-0000855D0000}"/>
    <cellStyle name="Normal 3 114 2 5 5 2 2 2" xfId="23944" xr:uid="{00000000-0005-0000-0000-0000865D0000}"/>
    <cellStyle name="Normal 3 114 2 5 5 2 3" xfId="23945" xr:uid="{00000000-0005-0000-0000-0000875D0000}"/>
    <cellStyle name="Normal 3 114 2 5 5 3" xfId="23946" xr:uid="{00000000-0005-0000-0000-0000885D0000}"/>
    <cellStyle name="Normal 3 114 2 5 5 3 2" xfId="23947" xr:uid="{00000000-0005-0000-0000-0000895D0000}"/>
    <cellStyle name="Normal 3 114 2 5 5 3 2 2" xfId="23948" xr:uid="{00000000-0005-0000-0000-00008A5D0000}"/>
    <cellStyle name="Normal 3 114 2 5 5 3 3" xfId="23949" xr:uid="{00000000-0005-0000-0000-00008B5D0000}"/>
    <cellStyle name="Normal 3 114 2 5 5 4" xfId="23950" xr:uid="{00000000-0005-0000-0000-00008C5D0000}"/>
    <cellStyle name="Normal 3 114 2 5 5 4 2" xfId="23951" xr:uid="{00000000-0005-0000-0000-00008D5D0000}"/>
    <cellStyle name="Normal 3 114 2 5 5 5" xfId="23952" xr:uid="{00000000-0005-0000-0000-00008E5D0000}"/>
    <cellStyle name="Normal 3 114 2 5 6" xfId="23953" xr:uid="{00000000-0005-0000-0000-00008F5D0000}"/>
    <cellStyle name="Normal 3 114 2 5 6 2" xfId="23954" xr:uid="{00000000-0005-0000-0000-0000905D0000}"/>
    <cellStyle name="Normal 3 114 2 5 6 2 2" xfId="23955" xr:uid="{00000000-0005-0000-0000-0000915D0000}"/>
    <cellStyle name="Normal 3 114 2 5 6 2 2 2" xfId="23956" xr:uid="{00000000-0005-0000-0000-0000925D0000}"/>
    <cellStyle name="Normal 3 114 2 5 6 2 3" xfId="23957" xr:uid="{00000000-0005-0000-0000-0000935D0000}"/>
    <cellStyle name="Normal 3 114 2 5 6 3" xfId="23958" xr:uid="{00000000-0005-0000-0000-0000945D0000}"/>
    <cellStyle name="Normal 3 114 2 5 6 3 2" xfId="23959" xr:uid="{00000000-0005-0000-0000-0000955D0000}"/>
    <cellStyle name="Normal 3 114 2 5 6 4" xfId="23960" xr:uid="{00000000-0005-0000-0000-0000965D0000}"/>
    <cellStyle name="Normal 3 114 2 5 7" xfId="23961" xr:uid="{00000000-0005-0000-0000-0000975D0000}"/>
    <cellStyle name="Normal 3 114 2 5 7 2" xfId="23962" xr:uid="{00000000-0005-0000-0000-0000985D0000}"/>
    <cellStyle name="Normal 3 114 2 5 7 2 2" xfId="23963" xr:uid="{00000000-0005-0000-0000-0000995D0000}"/>
    <cellStyle name="Normal 3 114 2 5 7 3" xfId="23964" xr:uid="{00000000-0005-0000-0000-00009A5D0000}"/>
    <cellStyle name="Normal 3 114 2 5 8" xfId="23965" xr:uid="{00000000-0005-0000-0000-00009B5D0000}"/>
    <cellStyle name="Normal 3 114 2 5 8 2" xfId="23966" xr:uid="{00000000-0005-0000-0000-00009C5D0000}"/>
    <cellStyle name="Normal 3 114 2 5 8 2 2" xfId="23967" xr:uid="{00000000-0005-0000-0000-00009D5D0000}"/>
    <cellStyle name="Normal 3 114 2 5 8 3" xfId="23968" xr:uid="{00000000-0005-0000-0000-00009E5D0000}"/>
    <cellStyle name="Normal 3 114 2 5 9" xfId="23969" xr:uid="{00000000-0005-0000-0000-00009F5D0000}"/>
    <cellStyle name="Normal 3 114 2 5 9 2" xfId="23970" xr:uid="{00000000-0005-0000-0000-0000A05D0000}"/>
    <cellStyle name="Normal 3 114 2 6" xfId="23971" xr:uid="{00000000-0005-0000-0000-0000A15D0000}"/>
    <cellStyle name="Normal 3 114 2 6 2" xfId="23972" xr:uid="{00000000-0005-0000-0000-0000A25D0000}"/>
    <cellStyle name="Normal 3 114 2 6 2 2" xfId="23973" xr:uid="{00000000-0005-0000-0000-0000A35D0000}"/>
    <cellStyle name="Normal 3 114 2 6 2 2 2" xfId="23974" xr:uid="{00000000-0005-0000-0000-0000A45D0000}"/>
    <cellStyle name="Normal 3 114 2 6 2 2 2 2" xfId="23975" xr:uid="{00000000-0005-0000-0000-0000A55D0000}"/>
    <cellStyle name="Normal 3 114 2 6 2 2 2 2 2" xfId="23976" xr:uid="{00000000-0005-0000-0000-0000A65D0000}"/>
    <cellStyle name="Normal 3 114 2 6 2 2 2 3" xfId="23977" xr:uid="{00000000-0005-0000-0000-0000A75D0000}"/>
    <cellStyle name="Normal 3 114 2 6 2 2 3" xfId="23978" xr:uid="{00000000-0005-0000-0000-0000A85D0000}"/>
    <cellStyle name="Normal 3 114 2 6 2 2 3 2" xfId="23979" xr:uid="{00000000-0005-0000-0000-0000A95D0000}"/>
    <cellStyle name="Normal 3 114 2 6 2 2 3 2 2" xfId="23980" xr:uid="{00000000-0005-0000-0000-0000AA5D0000}"/>
    <cellStyle name="Normal 3 114 2 6 2 2 3 3" xfId="23981" xr:uid="{00000000-0005-0000-0000-0000AB5D0000}"/>
    <cellStyle name="Normal 3 114 2 6 2 2 4" xfId="23982" xr:uid="{00000000-0005-0000-0000-0000AC5D0000}"/>
    <cellStyle name="Normal 3 114 2 6 2 2 4 2" xfId="23983" xr:uid="{00000000-0005-0000-0000-0000AD5D0000}"/>
    <cellStyle name="Normal 3 114 2 6 2 2 5" xfId="23984" xr:uid="{00000000-0005-0000-0000-0000AE5D0000}"/>
    <cellStyle name="Normal 3 114 2 6 2 3" xfId="23985" xr:uid="{00000000-0005-0000-0000-0000AF5D0000}"/>
    <cellStyle name="Normal 3 114 2 6 2 3 2" xfId="23986" xr:uid="{00000000-0005-0000-0000-0000B05D0000}"/>
    <cellStyle name="Normal 3 114 2 6 2 3 2 2" xfId="23987" xr:uid="{00000000-0005-0000-0000-0000B15D0000}"/>
    <cellStyle name="Normal 3 114 2 6 2 3 3" xfId="23988" xr:uid="{00000000-0005-0000-0000-0000B25D0000}"/>
    <cellStyle name="Normal 3 114 2 6 2 4" xfId="23989" xr:uid="{00000000-0005-0000-0000-0000B35D0000}"/>
    <cellStyle name="Normal 3 114 2 6 2 4 2" xfId="23990" xr:uid="{00000000-0005-0000-0000-0000B45D0000}"/>
    <cellStyle name="Normal 3 114 2 6 2 4 2 2" xfId="23991" xr:uid="{00000000-0005-0000-0000-0000B55D0000}"/>
    <cellStyle name="Normal 3 114 2 6 2 4 3" xfId="23992" xr:uid="{00000000-0005-0000-0000-0000B65D0000}"/>
    <cellStyle name="Normal 3 114 2 6 2 5" xfId="23993" xr:uid="{00000000-0005-0000-0000-0000B75D0000}"/>
    <cellStyle name="Normal 3 114 2 6 2 5 2" xfId="23994" xr:uid="{00000000-0005-0000-0000-0000B85D0000}"/>
    <cellStyle name="Normal 3 114 2 6 2 6" xfId="23995" xr:uid="{00000000-0005-0000-0000-0000B95D0000}"/>
    <cellStyle name="Normal 3 114 2 6 2 6 2" xfId="23996" xr:uid="{00000000-0005-0000-0000-0000BA5D0000}"/>
    <cellStyle name="Normal 3 114 2 6 2 7" xfId="23997" xr:uid="{00000000-0005-0000-0000-0000BB5D0000}"/>
    <cellStyle name="Normal 3 114 2 6 3" xfId="23998" xr:uid="{00000000-0005-0000-0000-0000BC5D0000}"/>
    <cellStyle name="Normal 3 114 2 6 3 2" xfId="23999" xr:uid="{00000000-0005-0000-0000-0000BD5D0000}"/>
    <cellStyle name="Normal 3 114 2 6 3 2 2" xfId="24000" xr:uid="{00000000-0005-0000-0000-0000BE5D0000}"/>
    <cellStyle name="Normal 3 114 2 6 3 2 2 2" xfId="24001" xr:uid="{00000000-0005-0000-0000-0000BF5D0000}"/>
    <cellStyle name="Normal 3 114 2 6 3 2 3" xfId="24002" xr:uid="{00000000-0005-0000-0000-0000C05D0000}"/>
    <cellStyle name="Normal 3 114 2 6 3 3" xfId="24003" xr:uid="{00000000-0005-0000-0000-0000C15D0000}"/>
    <cellStyle name="Normal 3 114 2 6 3 3 2" xfId="24004" xr:uid="{00000000-0005-0000-0000-0000C25D0000}"/>
    <cellStyle name="Normal 3 114 2 6 3 3 2 2" xfId="24005" xr:uid="{00000000-0005-0000-0000-0000C35D0000}"/>
    <cellStyle name="Normal 3 114 2 6 3 3 3" xfId="24006" xr:uid="{00000000-0005-0000-0000-0000C45D0000}"/>
    <cellStyle name="Normal 3 114 2 6 3 4" xfId="24007" xr:uid="{00000000-0005-0000-0000-0000C55D0000}"/>
    <cellStyle name="Normal 3 114 2 6 3 4 2" xfId="24008" xr:uid="{00000000-0005-0000-0000-0000C65D0000}"/>
    <cellStyle name="Normal 3 114 2 6 3 5" xfId="24009" xr:uid="{00000000-0005-0000-0000-0000C75D0000}"/>
    <cellStyle name="Normal 3 114 2 6 4" xfId="24010" xr:uid="{00000000-0005-0000-0000-0000C85D0000}"/>
    <cellStyle name="Normal 3 114 2 6 4 2" xfId="24011" xr:uid="{00000000-0005-0000-0000-0000C95D0000}"/>
    <cellStyle name="Normal 3 114 2 6 4 2 2" xfId="24012" xr:uid="{00000000-0005-0000-0000-0000CA5D0000}"/>
    <cellStyle name="Normal 3 114 2 6 4 3" xfId="24013" xr:uid="{00000000-0005-0000-0000-0000CB5D0000}"/>
    <cellStyle name="Normal 3 114 2 6 5" xfId="24014" xr:uid="{00000000-0005-0000-0000-0000CC5D0000}"/>
    <cellStyle name="Normal 3 114 2 6 5 2" xfId="24015" xr:uid="{00000000-0005-0000-0000-0000CD5D0000}"/>
    <cellStyle name="Normal 3 114 2 6 5 2 2" xfId="24016" xr:uid="{00000000-0005-0000-0000-0000CE5D0000}"/>
    <cellStyle name="Normal 3 114 2 6 5 3" xfId="24017" xr:uid="{00000000-0005-0000-0000-0000CF5D0000}"/>
    <cellStyle name="Normal 3 114 2 6 6" xfId="24018" xr:uid="{00000000-0005-0000-0000-0000D05D0000}"/>
    <cellStyle name="Normal 3 114 2 6 6 2" xfId="24019" xr:uid="{00000000-0005-0000-0000-0000D15D0000}"/>
    <cellStyle name="Normal 3 114 2 6 7" xfId="24020" xr:uid="{00000000-0005-0000-0000-0000D25D0000}"/>
    <cellStyle name="Normal 3 114 2 6 7 2" xfId="24021" xr:uid="{00000000-0005-0000-0000-0000D35D0000}"/>
    <cellStyle name="Normal 3 114 2 6 8" xfId="24022" xr:uid="{00000000-0005-0000-0000-0000D45D0000}"/>
    <cellStyle name="Normal 3 114 2 7" xfId="24023" xr:uid="{00000000-0005-0000-0000-0000D55D0000}"/>
    <cellStyle name="Normal 3 114 2 7 2" xfId="24024" xr:uid="{00000000-0005-0000-0000-0000D65D0000}"/>
    <cellStyle name="Normal 3 114 2 7 2 2" xfId="24025" xr:uid="{00000000-0005-0000-0000-0000D75D0000}"/>
    <cellStyle name="Normal 3 114 2 7 2 2 2" xfId="24026" xr:uid="{00000000-0005-0000-0000-0000D85D0000}"/>
    <cellStyle name="Normal 3 114 2 7 2 2 2 2" xfId="24027" xr:uid="{00000000-0005-0000-0000-0000D95D0000}"/>
    <cellStyle name="Normal 3 114 2 7 2 2 3" xfId="24028" xr:uid="{00000000-0005-0000-0000-0000DA5D0000}"/>
    <cellStyle name="Normal 3 114 2 7 2 3" xfId="24029" xr:uid="{00000000-0005-0000-0000-0000DB5D0000}"/>
    <cellStyle name="Normal 3 114 2 7 2 3 2" xfId="24030" xr:uid="{00000000-0005-0000-0000-0000DC5D0000}"/>
    <cellStyle name="Normal 3 114 2 7 2 3 2 2" xfId="24031" xr:uid="{00000000-0005-0000-0000-0000DD5D0000}"/>
    <cellStyle name="Normal 3 114 2 7 2 3 3" xfId="24032" xr:uid="{00000000-0005-0000-0000-0000DE5D0000}"/>
    <cellStyle name="Normal 3 114 2 7 2 4" xfId="24033" xr:uid="{00000000-0005-0000-0000-0000DF5D0000}"/>
    <cellStyle name="Normal 3 114 2 7 2 4 2" xfId="24034" xr:uid="{00000000-0005-0000-0000-0000E05D0000}"/>
    <cellStyle name="Normal 3 114 2 7 2 5" xfId="24035" xr:uid="{00000000-0005-0000-0000-0000E15D0000}"/>
    <cellStyle name="Normal 3 114 2 7 3" xfId="24036" xr:uid="{00000000-0005-0000-0000-0000E25D0000}"/>
    <cellStyle name="Normal 3 114 2 7 3 2" xfId="24037" xr:uid="{00000000-0005-0000-0000-0000E35D0000}"/>
    <cellStyle name="Normal 3 114 2 7 3 2 2" xfId="24038" xr:uid="{00000000-0005-0000-0000-0000E45D0000}"/>
    <cellStyle name="Normal 3 114 2 7 3 3" xfId="24039" xr:uid="{00000000-0005-0000-0000-0000E55D0000}"/>
    <cellStyle name="Normal 3 114 2 7 4" xfId="24040" xr:uid="{00000000-0005-0000-0000-0000E65D0000}"/>
    <cellStyle name="Normal 3 114 2 7 4 2" xfId="24041" xr:uid="{00000000-0005-0000-0000-0000E75D0000}"/>
    <cellStyle name="Normal 3 114 2 7 4 2 2" xfId="24042" xr:uid="{00000000-0005-0000-0000-0000E85D0000}"/>
    <cellStyle name="Normal 3 114 2 7 4 3" xfId="24043" xr:uid="{00000000-0005-0000-0000-0000E95D0000}"/>
    <cellStyle name="Normal 3 114 2 7 5" xfId="24044" xr:uid="{00000000-0005-0000-0000-0000EA5D0000}"/>
    <cellStyle name="Normal 3 114 2 7 5 2" xfId="24045" xr:uid="{00000000-0005-0000-0000-0000EB5D0000}"/>
    <cellStyle name="Normal 3 114 2 7 6" xfId="24046" xr:uid="{00000000-0005-0000-0000-0000EC5D0000}"/>
    <cellStyle name="Normal 3 114 2 7 6 2" xfId="24047" xr:uid="{00000000-0005-0000-0000-0000ED5D0000}"/>
    <cellStyle name="Normal 3 114 2 7 7" xfId="24048" xr:uid="{00000000-0005-0000-0000-0000EE5D0000}"/>
    <cellStyle name="Normal 3 114 2 8" xfId="24049" xr:uid="{00000000-0005-0000-0000-0000EF5D0000}"/>
    <cellStyle name="Normal 3 114 2 8 2" xfId="24050" xr:uid="{00000000-0005-0000-0000-0000F05D0000}"/>
    <cellStyle name="Normal 3 114 2 8 2 2" xfId="24051" xr:uid="{00000000-0005-0000-0000-0000F15D0000}"/>
    <cellStyle name="Normal 3 114 2 8 2 2 2" xfId="24052" xr:uid="{00000000-0005-0000-0000-0000F25D0000}"/>
    <cellStyle name="Normal 3 114 2 8 2 2 2 2" xfId="24053" xr:uid="{00000000-0005-0000-0000-0000F35D0000}"/>
    <cellStyle name="Normal 3 114 2 8 2 2 3" xfId="24054" xr:uid="{00000000-0005-0000-0000-0000F45D0000}"/>
    <cellStyle name="Normal 3 114 2 8 2 3" xfId="24055" xr:uid="{00000000-0005-0000-0000-0000F55D0000}"/>
    <cellStyle name="Normal 3 114 2 8 2 3 2" xfId="24056" xr:uid="{00000000-0005-0000-0000-0000F65D0000}"/>
    <cellStyle name="Normal 3 114 2 8 2 3 2 2" xfId="24057" xr:uid="{00000000-0005-0000-0000-0000F75D0000}"/>
    <cellStyle name="Normal 3 114 2 8 2 3 3" xfId="24058" xr:uid="{00000000-0005-0000-0000-0000F85D0000}"/>
    <cellStyle name="Normal 3 114 2 8 2 4" xfId="24059" xr:uid="{00000000-0005-0000-0000-0000F95D0000}"/>
    <cellStyle name="Normal 3 114 2 8 2 4 2" xfId="24060" xr:uid="{00000000-0005-0000-0000-0000FA5D0000}"/>
    <cellStyle name="Normal 3 114 2 8 2 5" xfId="24061" xr:uid="{00000000-0005-0000-0000-0000FB5D0000}"/>
    <cellStyle name="Normal 3 114 2 8 3" xfId="24062" xr:uid="{00000000-0005-0000-0000-0000FC5D0000}"/>
    <cellStyle name="Normal 3 114 2 8 3 2" xfId="24063" xr:uid="{00000000-0005-0000-0000-0000FD5D0000}"/>
    <cellStyle name="Normal 3 114 2 8 3 2 2" xfId="24064" xr:uid="{00000000-0005-0000-0000-0000FE5D0000}"/>
    <cellStyle name="Normal 3 114 2 8 3 3" xfId="24065" xr:uid="{00000000-0005-0000-0000-0000FF5D0000}"/>
    <cellStyle name="Normal 3 114 2 8 4" xfId="24066" xr:uid="{00000000-0005-0000-0000-0000005E0000}"/>
    <cellStyle name="Normal 3 114 2 8 4 2" xfId="24067" xr:uid="{00000000-0005-0000-0000-0000015E0000}"/>
    <cellStyle name="Normal 3 114 2 8 4 2 2" xfId="24068" xr:uid="{00000000-0005-0000-0000-0000025E0000}"/>
    <cellStyle name="Normal 3 114 2 8 4 3" xfId="24069" xr:uid="{00000000-0005-0000-0000-0000035E0000}"/>
    <cellStyle name="Normal 3 114 2 8 5" xfId="24070" xr:uid="{00000000-0005-0000-0000-0000045E0000}"/>
    <cellStyle name="Normal 3 114 2 8 5 2" xfId="24071" xr:uid="{00000000-0005-0000-0000-0000055E0000}"/>
    <cellStyle name="Normal 3 114 2 8 6" xfId="24072" xr:uid="{00000000-0005-0000-0000-0000065E0000}"/>
    <cellStyle name="Normal 3 114 2 8 6 2" xfId="24073" xr:uid="{00000000-0005-0000-0000-0000075E0000}"/>
    <cellStyle name="Normal 3 114 2 8 7" xfId="24074" xr:uid="{00000000-0005-0000-0000-0000085E0000}"/>
    <cellStyle name="Normal 3 114 2 9" xfId="24075" xr:uid="{00000000-0005-0000-0000-0000095E0000}"/>
    <cellStyle name="Normal 3 114 2 9 2" xfId="24076" xr:uid="{00000000-0005-0000-0000-00000A5E0000}"/>
    <cellStyle name="Normal 3 114 2 9 2 2" xfId="24077" xr:uid="{00000000-0005-0000-0000-00000B5E0000}"/>
    <cellStyle name="Normal 3 114 2 9 2 2 2" xfId="24078" xr:uid="{00000000-0005-0000-0000-00000C5E0000}"/>
    <cellStyle name="Normal 3 114 2 9 2 3" xfId="24079" xr:uid="{00000000-0005-0000-0000-00000D5E0000}"/>
    <cellStyle name="Normal 3 114 2 9 3" xfId="24080" xr:uid="{00000000-0005-0000-0000-00000E5E0000}"/>
    <cellStyle name="Normal 3 114 2 9 3 2" xfId="24081" xr:uid="{00000000-0005-0000-0000-00000F5E0000}"/>
    <cellStyle name="Normal 3 114 2 9 3 2 2" xfId="24082" xr:uid="{00000000-0005-0000-0000-0000105E0000}"/>
    <cellStyle name="Normal 3 114 2 9 3 3" xfId="24083" xr:uid="{00000000-0005-0000-0000-0000115E0000}"/>
    <cellStyle name="Normal 3 114 2 9 4" xfId="24084" xr:uid="{00000000-0005-0000-0000-0000125E0000}"/>
    <cellStyle name="Normal 3 114 2 9 4 2" xfId="24085" xr:uid="{00000000-0005-0000-0000-0000135E0000}"/>
    <cellStyle name="Normal 3 114 2 9 5" xfId="24086" xr:uid="{00000000-0005-0000-0000-0000145E0000}"/>
    <cellStyle name="Normal 3 114 3" xfId="24087" xr:uid="{00000000-0005-0000-0000-0000155E0000}"/>
    <cellStyle name="Normal 3 114 3 10" xfId="24088" xr:uid="{00000000-0005-0000-0000-0000165E0000}"/>
    <cellStyle name="Normal 3 114 3 10 2" xfId="24089" xr:uid="{00000000-0005-0000-0000-0000175E0000}"/>
    <cellStyle name="Normal 3 114 3 11" xfId="24090" xr:uid="{00000000-0005-0000-0000-0000185E0000}"/>
    <cellStyle name="Normal 3 114 3 11 2" xfId="24091" xr:uid="{00000000-0005-0000-0000-0000195E0000}"/>
    <cellStyle name="Normal 3 114 3 12" xfId="24092" xr:uid="{00000000-0005-0000-0000-00001A5E0000}"/>
    <cellStyle name="Normal 3 114 3 2" xfId="24093" xr:uid="{00000000-0005-0000-0000-00001B5E0000}"/>
    <cellStyle name="Normal 3 114 3 2 10" xfId="24094" xr:uid="{00000000-0005-0000-0000-00001C5E0000}"/>
    <cellStyle name="Normal 3 114 3 2 10 2" xfId="24095" xr:uid="{00000000-0005-0000-0000-00001D5E0000}"/>
    <cellStyle name="Normal 3 114 3 2 11" xfId="24096" xr:uid="{00000000-0005-0000-0000-00001E5E0000}"/>
    <cellStyle name="Normal 3 114 3 2 2" xfId="24097" xr:uid="{00000000-0005-0000-0000-00001F5E0000}"/>
    <cellStyle name="Normal 3 114 3 2 2 2" xfId="24098" xr:uid="{00000000-0005-0000-0000-0000205E0000}"/>
    <cellStyle name="Normal 3 114 3 2 2 2 2" xfId="24099" xr:uid="{00000000-0005-0000-0000-0000215E0000}"/>
    <cellStyle name="Normal 3 114 3 2 2 2 2 2" xfId="24100" xr:uid="{00000000-0005-0000-0000-0000225E0000}"/>
    <cellStyle name="Normal 3 114 3 2 2 2 2 2 2" xfId="24101" xr:uid="{00000000-0005-0000-0000-0000235E0000}"/>
    <cellStyle name="Normal 3 114 3 2 2 2 2 2 2 2" xfId="24102" xr:uid="{00000000-0005-0000-0000-0000245E0000}"/>
    <cellStyle name="Normal 3 114 3 2 2 2 2 2 3" xfId="24103" xr:uid="{00000000-0005-0000-0000-0000255E0000}"/>
    <cellStyle name="Normal 3 114 3 2 2 2 2 3" xfId="24104" xr:uid="{00000000-0005-0000-0000-0000265E0000}"/>
    <cellStyle name="Normal 3 114 3 2 2 2 2 3 2" xfId="24105" xr:uid="{00000000-0005-0000-0000-0000275E0000}"/>
    <cellStyle name="Normal 3 114 3 2 2 2 2 3 2 2" xfId="24106" xr:uid="{00000000-0005-0000-0000-0000285E0000}"/>
    <cellStyle name="Normal 3 114 3 2 2 2 2 3 3" xfId="24107" xr:uid="{00000000-0005-0000-0000-0000295E0000}"/>
    <cellStyle name="Normal 3 114 3 2 2 2 2 4" xfId="24108" xr:uid="{00000000-0005-0000-0000-00002A5E0000}"/>
    <cellStyle name="Normal 3 114 3 2 2 2 2 4 2" xfId="24109" xr:uid="{00000000-0005-0000-0000-00002B5E0000}"/>
    <cellStyle name="Normal 3 114 3 2 2 2 2 5" xfId="24110" xr:uid="{00000000-0005-0000-0000-00002C5E0000}"/>
    <cellStyle name="Normal 3 114 3 2 2 2 3" xfId="24111" xr:uid="{00000000-0005-0000-0000-00002D5E0000}"/>
    <cellStyle name="Normal 3 114 3 2 2 2 3 2" xfId="24112" xr:uid="{00000000-0005-0000-0000-00002E5E0000}"/>
    <cellStyle name="Normal 3 114 3 2 2 2 3 2 2" xfId="24113" xr:uid="{00000000-0005-0000-0000-00002F5E0000}"/>
    <cellStyle name="Normal 3 114 3 2 2 2 3 3" xfId="24114" xr:uid="{00000000-0005-0000-0000-0000305E0000}"/>
    <cellStyle name="Normal 3 114 3 2 2 2 4" xfId="24115" xr:uid="{00000000-0005-0000-0000-0000315E0000}"/>
    <cellStyle name="Normal 3 114 3 2 2 2 4 2" xfId="24116" xr:uid="{00000000-0005-0000-0000-0000325E0000}"/>
    <cellStyle name="Normal 3 114 3 2 2 2 4 2 2" xfId="24117" xr:uid="{00000000-0005-0000-0000-0000335E0000}"/>
    <cellStyle name="Normal 3 114 3 2 2 2 4 3" xfId="24118" xr:uid="{00000000-0005-0000-0000-0000345E0000}"/>
    <cellStyle name="Normal 3 114 3 2 2 2 5" xfId="24119" xr:uid="{00000000-0005-0000-0000-0000355E0000}"/>
    <cellStyle name="Normal 3 114 3 2 2 2 5 2" xfId="24120" xr:uid="{00000000-0005-0000-0000-0000365E0000}"/>
    <cellStyle name="Normal 3 114 3 2 2 2 6" xfId="24121" xr:uid="{00000000-0005-0000-0000-0000375E0000}"/>
    <cellStyle name="Normal 3 114 3 2 2 2 6 2" xfId="24122" xr:uid="{00000000-0005-0000-0000-0000385E0000}"/>
    <cellStyle name="Normal 3 114 3 2 2 2 7" xfId="24123" xr:uid="{00000000-0005-0000-0000-0000395E0000}"/>
    <cellStyle name="Normal 3 114 3 2 2 3" xfId="24124" xr:uid="{00000000-0005-0000-0000-00003A5E0000}"/>
    <cellStyle name="Normal 3 114 3 2 2 3 2" xfId="24125" xr:uid="{00000000-0005-0000-0000-00003B5E0000}"/>
    <cellStyle name="Normal 3 114 3 2 2 3 2 2" xfId="24126" xr:uid="{00000000-0005-0000-0000-00003C5E0000}"/>
    <cellStyle name="Normal 3 114 3 2 2 3 2 2 2" xfId="24127" xr:uid="{00000000-0005-0000-0000-00003D5E0000}"/>
    <cellStyle name="Normal 3 114 3 2 2 3 2 3" xfId="24128" xr:uid="{00000000-0005-0000-0000-00003E5E0000}"/>
    <cellStyle name="Normal 3 114 3 2 2 3 3" xfId="24129" xr:uid="{00000000-0005-0000-0000-00003F5E0000}"/>
    <cellStyle name="Normal 3 114 3 2 2 3 3 2" xfId="24130" xr:uid="{00000000-0005-0000-0000-0000405E0000}"/>
    <cellStyle name="Normal 3 114 3 2 2 3 3 2 2" xfId="24131" xr:uid="{00000000-0005-0000-0000-0000415E0000}"/>
    <cellStyle name="Normal 3 114 3 2 2 3 3 3" xfId="24132" xr:uid="{00000000-0005-0000-0000-0000425E0000}"/>
    <cellStyle name="Normal 3 114 3 2 2 3 4" xfId="24133" xr:uid="{00000000-0005-0000-0000-0000435E0000}"/>
    <cellStyle name="Normal 3 114 3 2 2 3 4 2" xfId="24134" xr:uid="{00000000-0005-0000-0000-0000445E0000}"/>
    <cellStyle name="Normal 3 114 3 2 2 3 5" xfId="24135" xr:uid="{00000000-0005-0000-0000-0000455E0000}"/>
    <cellStyle name="Normal 3 114 3 2 2 4" xfId="24136" xr:uid="{00000000-0005-0000-0000-0000465E0000}"/>
    <cellStyle name="Normal 3 114 3 2 2 4 2" xfId="24137" xr:uid="{00000000-0005-0000-0000-0000475E0000}"/>
    <cellStyle name="Normal 3 114 3 2 2 4 2 2" xfId="24138" xr:uid="{00000000-0005-0000-0000-0000485E0000}"/>
    <cellStyle name="Normal 3 114 3 2 2 4 3" xfId="24139" xr:uid="{00000000-0005-0000-0000-0000495E0000}"/>
    <cellStyle name="Normal 3 114 3 2 2 5" xfId="24140" xr:uid="{00000000-0005-0000-0000-00004A5E0000}"/>
    <cellStyle name="Normal 3 114 3 2 2 5 2" xfId="24141" xr:uid="{00000000-0005-0000-0000-00004B5E0000}"/>
    <cellStyle name="Normal 3 114 3 2 2 5 2 2" xfId="24142" xr:uid="{00000000-0005-0000-0000-00004C5E0000}"/>
    <cellStyle name="Normal 3 114 3 2 2 5 3" xfId="24143" xr:uid="{00000000-0005-0000-0000-00004D5E0000}"/>
    <cellStyle name="Normal 3 114 3 2 2 6" xfId="24144" xr:uid="{00000000-0005-0000-0000-00004E5E0000}"/>
    <cellStyle name="Normal 3 114 3 2 2 6 2" xfId="24145" xr:uid="{00000000-0005-0000-0000-00004F5E0000}"/>
    <cellStyle name="Normal 3 114 3 2 2 7" xfId="24146" xr:uid="{00000000-0005-0000-0000-0000505E0000}"/>
    <cellStyle name="Normal 3 114 3 2 2 7 2" xfId="24147" xr:uid="{00000000-0005-0000-0000-0000515E0000}"/>
    <cellStyle name="Normal 3 114 3 2 2 8" xfId="24148" xr:uid="{00000000-0005-0000-0000-0000525E0000}"/>
    <cellStyle name="Normal 3 114 3 2 3" xfId="24149" xr:uid="{00000000-0005-0000-0000-0000535E0000}"/>
    <cellStyle name="Normal 3 114 3 2 3 2" xfId="24150" xr:uid="{00000000-0005-0000-0000-0000545E0000}"/>
    <cellStyle name="Normal 3 114 3 2 3 2 2" xfId="24151" xr:uid="{00000000-0005-0000-0000-0000555E0000}"/>
    <cellStyle name="Normal 3 114 3 2 3 2 2 2" xfId="24152" xr:uid="{00000000-0005-0000-0000-0000565E0000}"/>
    <cellStyle name="Normal 3 114 3 2 3 2 2 2 2" xfId="24153" xr:uid="{00000000-0005-0000-0000-0000575E0000}"/>
    <cellStyle name="Normal 3 114 3 2 3 2 2 3" xfId="24154" xr:uid="{00000000-0005-0000-0000-0000585E0000}"/>
    <cellStyle name="Normal 3 114 3 2 3 2 3" xfId="24155" xr:uid="{00000000-0005-0000-0000-0000595E0000}"/>
    <cellStyle name="Normal 3 114 3 2 3 2 3 2" xfId="24156" xr:uid="{00000000-0005-0000-0000-00005A5E0000}"/>
    <cellStyle name="Normal 3 114 3 2 3 2 3 2 2" xfId="24157" xr:uid="{00000000-0005-0000-0000-00005B5E0000}"/>
    <cellStyle name="Normal 3 114 3 2 3 2 3 3" xfId="24158" xr:uid="{00000000-0005-0000-0000-00005C5E0000}"/>
    <cellStyle name="Normal 3 114 3 2 3 2 4" xfId="24159" xr:uid="{00000000-0005-0000-0000-00005D5E0000}"/>
    <cellStyle name="Normal 3 114 3 2 3 2 4 2" xfId="24160" xr:uid="{00000000-0005-0000-0000-00005E5E0000}"/>
    <cellStyle name="Normal 3 114 3 2 3 2 5" xfId="24161" xr:uid="{00000000-0005-0000-0000-00005F5E0000}"/>
    <cellStyle name="Normal 3 114 3 2 3 3" xfId="24162" xr:uid="{00000000-0005-0000-0000-0000605E0000}"/>
    <cellStyle name="Normal 3 114 3 2 3 3 2" xfId="24163" xr:uid="{00000000-0005-0000-0000-0000615E0000}"/>
    <cellStyle name="Normal 3 114 3 2 3 3 2 2" xfId="24164" xr:uid="{00000000-0005-0000-0000-0000625E0000}"/>
    <cellStyle name="Normal 3 114 3 2 3 3 3" xfId="24165" xr:uid="{00000000-0005-0000-0000-0000635E0000}"/>
    <cellStyle name="Normal 3 114 3 2 3 4" xfId="24166" xr:uid="{00000000-0005-0000-0000-0000645E0000}"/>
    <cellStyle name="Normal 3 114 3 2 3 4 2" xfId="24167" xr:uid="{00000000-0005-0000-0000-0000655E0000}"/>
    <cellStyle name="Normal 3 114 3 2 3 4 2 2" xfId="24168" xr:uid="{00000000-0005-0000-0000-0000665E0000}"/>
    <cellStyle name="Normal 3 114 3 2 3 4 3" xfId="24169" xr:uid="{00000000-0005-0000-0000-0000675E0000}"/>
    <cellStyle name="Normal 3 114 3 2 3 5" xfId="24170" xr:uid="{00000000-0005-0000-0000-0000685E0000}"/>
    <cellStyle name="Normal 3 114 3 2 3 5 2" xfId="24171" xr:uid="{00000000-0005-0000-0000-0000695E0000}"/>
    <cellStyle name="Normal 3 114 3 2 3 6" xfId="24172" xr:uid="{00000000-0005-0000-0000-00006A5E0000}"/>
    <cellStyle name="Normal 3 114 3 2 3 6 2" xfId="24173" xr:uid="{00000000-0005-0000-0000-00006B5E0000}"/>
    <cellStyle name="Normal 3 114 3 2 3 7" xfId="24174" xr:uid="{00000000-0005-0000-0000-00006C5E0000}"/>
    <cellStyle name="Normal 3 114 3 2 4" xfId="24175" xr:uid="{00000000-0005-0000-0000-00006D5E0000}"/>
    <cellStyle name="Normal 3 114 3 2 4 2" xfId="24176" xr:uid="{00000000-0005-0000-0000-00006E5E0000}"/>
    <cellStyle name="Normal 3 114 3 2 4 2 2" xfId="24177" xr:uid="{00000000-0005-0000-0000-00006F5E0000}"/>
    <cellStyle name="Normal 3 114 3 2 4 2 2 2" xfId="24178" xr:uid="{00000000-0005-0000-0000-0000705E0000}"/>
    <cellStyle name="Normal 3 114 3 2 4 2 2 2 2" xfId="24179" xr:uid="{00000000-0005-0000-0000-0000715E0000}"/>
    <cellStyle name="Normal 3 114 3 2 4 2 2 3" xfId="24180" xr:uid="{00000000-0005-0000-0000-0000725E0000}"/>
    <cellStyle name="Normal 3 114 3 2 4 2 3" xfId="24181" xr:uid="{00000000-0005-0000-0000-0000735E0000}"/>
    <cellStyle name="Normal 3 114 3 2 4 2 3 2" xfId="24182" xr:uid="{00000000-0005-0000-0000-0000745E0000}"/>
    <cellStyle name="Normal 3 114 3 2 4 2 3 2 2" xfId="24183" xr:uid="{00000000-0005-0000-0000-0000755E0000}"/>
    <cellStyle name="Normal 3 114 3 2 4 2 3 3" xfId="24184" xr:uid="{00000000-0005-0000-0000-0000765E0000}"/>
    <cellStyle name="Normal 3 114 3 2 4 2 4" xfId="24185" xr:uid="{00000000-0005-0000-0000-0000775E0000}"/>
    <cellStyle name="Normal 3 114 3 2 4 2 4 2" xfId="24186" xr:uid="{00000000-0005-0000-0000-0000785E0000}"/>
    <cellStyle name="Normal 3 114 3 2 4 2 5" xfId="24187" xr:uid="{00000000-0005-0000-0000-0000795E0000}"/>
    <cellStyle name="Normal 3 114 3 2 4 3" xfId="24188" xr:uid="{00000000-0005-0000-0000-00007A5E0000}"/>
    <cellStyle name="Normal 3 114 3 2 4 3 2" xfId="24189" xr:uid="{00000000-0005-0000-0000-00007B5E0000}"/>
    <cellStyle name="Normal 3 114 3 2 4 3 2 2" xfId="24190" xr:uid="{00000000-0005-0000-0000-00007C5E0000}"/>
    <cellStyle name="Normal 3 114 3 2 4 3 3" xfId="24191" xr:uid="{00000000-0005-0000-0000-00007D5E0000}"/>
    <cellStyle name="Normal 3 114 3 2 4 4" xfId="24192" xr:uid="{00000000-0005-0000-0000-00007E5E0000}"/>
    <cellStyle name="Normal 3 114 3 2 4 4 2" xfId="24193" xr:uid="{00000000-0005-0000-0000-00007F5E0000}"/>
    <cellStyle name="Normal 3 114 3 2 4 4 2 2" xfId="24194" xr:uid="{00000000-0005-0000-0000-0000805E0000}"/>
    <cellStyle name="Normal 3 114 3 2 4 4 3" xfId="24195" xr:uid="{00000000-0005-0000-0000-0000815E0000}"/>
    <cellStyle name="Normal 3 114 3 2 4 5" xfId="24196" xr:uid="{00000000-0005-0000-0000-0000825E0000}"/>
    <cellStyle name="Normal 3 114 3 2 4 5 2" xfId="24197" xr:uid="{00000000-0005-0000-0000-0000835E0000}"/>
    <cellStyle name="Normal 3 114 3 2 4 6" xfId="24198" xr:uid="{00000000-0005-0000-0000-0000845E0000}"/>
    <cellStyle name="Normal 3 114 3 2 4 6 2" xfId="24199" xr:uid="{00000000-0005-0000-0000-0000855E0000}"/>
    <cellStyle name="Normal 3 114 3 2 4 7" xfId="24200" xr:uid="{00000000-0005-0000-0000-0000865E0000}"/>
    <cellStyle name="Normal 3 114 3 2 5" xfId="24201" xr:uid="{00000000-0005-0000-0000-0000875E0000}"/>
    <cellStyle name="Normal 3 114 3 2 5 2" xfId="24202" xr:uid="{00000000-0005-0000-0000-0000885E0000}"/>
    <cellStyle name="Normal 3 114 3 2 5 2 2" xfId="24203" xr:uid="{00000000-0005-0000-0000-0000895E0000}"/>
    <cellStyle name="Normal 3 114 3 2 5 2 2 2" xfId="24204" xr:uid="{00000000-0005-0000-0000-00008A5E0000}"/>
    <cellStyle name="Normal 3 114 3 2 5 2 3" xfId="24205" xr:uid="{00000000-0005-0000-0000-00008B5E0000}"/>
    <cellStyle name="Normal 3 114 3 2 5 3" xfId="24206" xr:uid="{00000000-0005-0000-0000-00008C5E0000}"/>
    <cellStyle name="Normal 3 114 3 2 5 3 2" xfId="24207" xr:uid="{00000000-0005-0000-0000-00008D5E0000}"/>
    <cellStyle name="Normal 3 114 3 2 5 3 2 2" xfId="24208" xr:uid="{00000000-0005-0000-0000-00008E5E0000}"/>
    <cellStyle name="Normal 3 114 3 2 5 3 3" xfId="24209" xr:uid="{00000000-0005-0000-0000-00008F5E0000}"/>
    <cellStyle name="Normal 3 114 3 2 5 4" xfId="24210" xr:uid="{00000000-0005-0000-0000-0000905E0000}"/>
    <cellStyle name="Normal 3 114 3 2 5 4 2" xfId="24211" xr:uid="{00000000-0005-0000-0000-0000915E0000}"/>
    <cellStyle name="Normal 3 114 3 2 5 5" xfId="24212" xr:uid="{00000000-0005-0000-0000-0000925E0000}"/>
    <cellStyle name="Normal 3 114 3 2 6" xfId="24213" xr:uid="{00000000-0005-0000-0000-0000935E0000}"/>
    <cellStyle name="Normal 3 114 3 2 6 2" xfId="24214" xr:uid="{00000000-0005-0000-0000-0000945E0000}"/>
    <cellStyle name="Normal 3 114 3 2 6 2 2" xfId="24215" xr:uid="{00000000-0005-0000-0000-0000955E0000}"/>
    <cellStyle name="Normal 3 114 3 2 6 2 2 2" xfId="24216" xr:uid="{00000000-0005-0000-0000-0000965E0000}"/>
    <cellStyle name="Normal 3 114 3 2 6 2 3" xfId="24217" xr:uid="{00000000-0005-0000-0000-0000975E0000}"/>
    <cellStyle name="Normal 3 114 3 2 6 3" xfId="24218" xr:uid="{00000000-0005-0000-0000-0000985E0000}"/>
    <cellStyle name="Normal 3 114 3 2 6 3 2" xfId="24219" xr:uid="{00000000-0005-0000-0000-0000995E0000}"/>
    <cellStyle name="Normal 3 114 3 2 6 4" xfId="24220" xr:uid="{00000000-0005-0000-0000-00009A5E0000}"/>
    <cellStyle name="Normal 3 114 3 2 7" xfId="24221" xr:uid="{00000000-0005-0000-0000-00009B5E0000}"/>
    <cellStyle name="Normal 3 114 3 2 7 2" xfId="24222" xr:uid="{00000000-0005-0000-0000-00009C5E0000}"/>
    <cellStyle name="Normal 3 114 3 2 7 2 2" xfId="24223" xr:uid="{00000000-0005-0000-0000-00009D5E0000}"/>
    <cellStyle name="Normal 3 114 3 2 7 3" xfId="24224" xr:uid="{00000000-0005-0000-0000-00009E5E0000}"/>
    <cellStyle name="Normal 3 114 3 2 8" xfId="24225" xr:uid="{00000000-0005-0000-0000-00009F5E0000}"/>
    <cellStyle name="Normal 3 114 3 2 8 2" xfId="24226" xr:uid="{00000000-0005-0000-0000-0000A05E0000}"/>
    <cellStyle name="Normal 3 114 3 2 8 2 2" xfId="24227" xr:uid="{00000000-0005-0000-0000-0000A15E0000}"/>
    <cellStyle name="Normal 3 114 3 2 8 3" xfId="24228" xr:uid="{00000000-0005-0000-0000-0000A25E0000}"/>
    <cellStyle name="Normal 3 114 3 2 9" xfId="24229" xr:uid="{00000000-0005-0000-0000-0000A35E0000}"/>
    <cellStyle name="Normal 3 114 3 2 9 2" xfId="24230" xr:uid="{00000000-0005-0000-0000-0000A45E0000}"/>
    <cellStyle name="Normal 3 114 3 3" xfId="24231" xr:uid="{00000000-0005-0000-0000-0000A55E0000}"/>
    <cellStyle name="Normal 3 114 3 3 2" xfId="24232" xr:uid="{00000000-0005-0000-0000-0000A65E0000}"/>
    <cellStyle name="Normal 3 114 3 3 2 2" xfId="24233" xr:uid="{00000000-0005-0000-0000-0000A75E0000}"/>
    <cellStyle name="Normal 3 114 3 3 2 2 2" xfId="24234" xr:uid="{00000000-0005-0000-0000-0000A85E0000}"/>
    <cellStyle name="Normal 3 114 3 3 2 2 2 2" xfId="24235" xr:uid="{00000000-0005-0000-0000-0000A95E0000}"/>
    <cellStyle name="Normal 3 114 3 3 2 2 2 2 2" xfId="24236" xr:uid="{00000000-0005-0000-0000-0000AA5E0000}"/>
    <cellStyle name="Normal 3 114 3 3 2 2 2 3" xfId="24237" xr:uid="{00000000-0005-0000-0000-0000AB5E0000}"/>
    <cellStyle name="Normal 3 114 3 3 2 2 3" xfId="24238" xr:uid="{00000000-0005-0000-0000-0000AC5E0000}"/>
    <cellStyle name="Normal 3 114 3 3 2 2 3 2" xfId="24239" xr:uid="{00000000-0005-0000-0000-0000AD5E0000}"/>
    <cellStyle name="Normal 3 114 3 3 2 2 3 2 2" xfId="24240" xr:uid="{00000000-0005-0000-0000-0000AE5E0000}"/>
    <cellStyle name="Normal 3 114 3 3 2 2 3 3" xfId="24241" xr:uid="{00000000-0005-0000-0000-0000AF5E0000}"/>
    <cellStyle name="Normal 3 114 3 3 2 2 4" xfId="24242" xr:uid="{00000000-0005-0000-0000-0000B05E0000}"/>
    <cellStyle name="Normal 3 114 3 3 2 2 4 2" xfId="24243" xr:uid="{00000000-0005-0000-0000-0000B15E0000}"/>
    <cellStyle name="Normal 3 114 3 3 2 2 5" xfId="24244" xr:uid="{00000000-0005-0000-0000-0000B25E0000}"/>
    <cellStyle name="Normal 3 114 3 3 2 3" xfId="24245" xr:uid="{00000000-0005-0000-0000-0000B35E0000}"/>
    <cellStyle name="Normal 3 114 3 3 2 3 2" xfId="24246" xr:uid="{00000000-0005-0000-0000-0000B45E0000}"/>
    <cellStyle name="Normal 3 114 3 3 2 3 2 2" xfId="24247" xr:uid="{00000000-0005-0000-0000-0000B55E0000}"/>
    <cellStyle name="Normal 3 114 3 3 2 3 3" xfId="24248" xr:uid="{00000000-0005-0000-0000-0000B65E0000}"/>
    <cellStyle name="Normal 3 114 3 3 2 4" xfId="24249" xr:uid="{00000000-0005-0000-0000-0000B75E0000}"/>
    <cellStyle name="Normal 3 114 3 3 2 4 2" xfId="24250" xr:uid="{00000000-0005-0000-0000-0000B85E0000}"/>
    <cellStyle name="Normal 3 114 3 3 2 4 2 2" xfId="24251" xr:uid="{00000000-0005-0000-0000-0000B95E0000}"/>
    <cellStyle name="Normal 3 114 3 3 2 4 3" xfId="24252" xr:uid="{00000000-0005-0000-0000-0000BA5E0000}"/>
    <cellStyle name="Normal 3 114 3 3 2 5" xfId="24253" xr:uid="{00000000-0005-0000-0000-0000BB5E0000}"/>
    <cellStyle name="Normal 3 114 3 3 2 5 2" xfId="24254" xr:uid="{00000000-0005-0000-0000-0000BC5E0000}"/>
    <cellStyle name="Normal 3 114 3 3 2 6" xfId="24255" xr:uid="{00000000-0005-0000-0000-0000BD5E0000}"/>
    <cellStyle name="Normal 3 114 3 3 2 6 2" xfId="24256" xr:uid="{00000000-0005-0000-0000-0000BE5E0000}"/>
    <cellStyle name="Normal 3 114 3 3 2 7" xfId="24257" xr:uid="{00000000-0005-0000-0000-0000BF5E0000}"/>
    <cellStyle name="Normal 3 114 3 3 3" xfId="24258" xr:uid="{00000000-0005-0000-0000-0000C05E0000}"/>
    <cellStyle name="Normal 3 114 3 3 3 2" xfId="24259" xr:uid="{00000000-0005-0000-0000-0000C15E0000}"/>
    <cellStyle name="Normal 3 114 3 3 3 2 2" xfId="24260" xr:uid="{00000000-0005-0000-0000-0000C25E0000}"/>
    <cellStyle name="Normal 3 114 3 3 3 2 2 2" xfId="24261" xr:uid="{00000000-0005-0000-0000-0000C35E0000}"/>
    <cellStyle name="Normal 3 114 3 3 3 2 3" xfId="24262" xr:uid="{00000000-0005-0000-0000-0000C45E0000}"/>
    <cellStyle name="Normal 3 114 3 3 3 3" xfId="24263" xr:uid="{00000000-0005-0000-0000-0000C55E0000}"/>
    <cellStyle name="Normal 3 114 3 3 3 3 2" xfId="24264" xr:uid="{00000000-0005-0000-0000-0000C65E0000}"/>
    <cellStyle name="Normal 3 114 3 3 3 3 2 2" xfId="24265" xr:uid="{00000000-0005-0000-0000-0000C75E0000}"/>
    <cellStyle name="Normal 3 114 3 3 3 3 3" xfId="24266" xr:uid="{00000000-0005-0000-0000-0000C85E0000}"/>
    <cellStyle name="Normal 3 114 3 3 3 4" xfId="24267" xr:uid="{00000000-0005-0000-0000-0000C95E0000}"/>
    <cellStyle name="Normal 3 114 3 3 3 4 2" xfId="24268" xr:uid="{00000000-0005-0000-0000-0000CA5E0000}"/>
    <cellStyle name="Normal 3 114 3 3 3 5" xfId="24269" xr:uid="{00000000-0005-0000-0000-0000CB5E0000}"/>
    <cellStyle name="Normal 3 114 3 3 4" xfId="24270" xr:uid="{00000000-0005-0000-0000-0000CC5E0000}"/>
    <cellStyle name="Normal 3 114 3 3 4 2" xfId="24271" xr:uid="{00000000-0005-0000-0000-0000CD5E0000}"/>
    <cellStyle name="Normal 3 114 3 3 4 2 2" xfId="24272" xr:uid="{00000000-0005-0000-0000-0000CE5E0000}"/>
    <cellStyle name="Normal 3 114 3 3 4 3" xfId="24273" xr:uid="{00000000-0005-0000-0000-0000CF5E0000}"/>
    <cellStyle name="Normal 3 114 3 3 5" xfId="24274" xr:uid="{00000000-0005-0000-0000-0000D05E0000}"/>
    <cellStyle name="Normal 3 114 3 3 5 2" xfId="24275" xr:uid="{00000000-0005-0000-0000-0000D15E0000}"/>
    <cellStyle name="Normal 3 114 3 3 5 2 2" xfId="24276" xr:uid="{00000000-0005-0000-0000-0000D25E0000}"/>
    <cellStyle name="Normal 3 114 3 3 5 3" xfId="24277" xr:uid="{00000000-0005-0000-0000-0000D35E0000}"/>
    <cellStyle name="Normal 3 114 3 3 6" xfId="24278" xr:uid="{00000000-0005-0000-0000-0000D45E0000}"/>
    <cellStyle name="Normal 3 114 3 3 6 2" xfId="24279" xr:uid="{00000000-0005-0000-0000-0000D55E0000}"/>
    <cellStyle name="Normal 3 114 3 3 7" xfId="24280" xr:uid="{00000000-0005-0000-0000-0000D65E0000}"/>
    <cellStyle name="Normal 3 114 3 3 7 2" xfId="24281" xr:uid="{00000000-0005-0000-0000-0000D75E0000}"/>
    <cellStyle name="Normal 3 114 3 3 8" xfId="24282" xr:uid="{00000000-0005-0000-0000-0000D85E0000}"/>
    <cellStyle name="Normal 3 114 3 4" xfId="24283" xr:uid="{00000000-0005-0000-0000-0000D95E0000}"/>
    <cellStyle name="Normal 3 114 3 4 2" xfId="24284" xr:uid="{00000000-0005-0000-0000-0000DA5E0000}"/>
    <cellStyle name="Normal 3 114 3 4 2 2" xfId="24285" xr:uid="{00000000-0005-0000-0000-0000DB5E0000}"/>
    <cellStyle name="Normal 3 114 3 4 2 2 2" xfId="24286" xr:uid="{00000000-0005-0000-0000-0000DC5E0000}"/>
    <cellStyle name="Normal 3 114 3 4 2 2 2 2" xfId="24287" xr:uid="{00000000-0005-0000-0000-0000DD5E0000}"/>
    <cellStyle name="Normal 3 114 3 4 2 2 3" xfId="24288" xr:uid="{00000000-0005-0000-0000-0000DE5E0000}"/>
    <cellStyle name="Normal 3 114 3 4 2 3" xfId="24289" xr:uid="{00000000-0005-0000-0000-0000DF5E0000}"/>
    <cellStyle name="Normal 3 114 3 4 2 3 2" xfId="24290" xr:uid="{00000000-0005-0000-0000-0000E05E0000}"/>
    <cellStyle name="Normal 3 114 3 4 2 3 2 2" xfId="24291" xr:uid="{00000000-0005-0000-0000-0000E15E0000}"/>
    <cellStyle name="Normal 3 114 3 4 2 3 3" xfId="24292" xr:uid="{00000000-0005-0000-0000-0000E25E0000}"/>
    <cellStyle name="Normal 3 114 3 4 2 4" xfId="24293" xr:uid="{00000000-0005-0000-0000-0000E35E0000}"/>
    <cellStyle name="Normal 3 114 3 4 2 4 2" xfId="24294" xr:uid="{00000000-0005-0000-0000-0000E45E0000}"/>
    <cellStyle name="Normal 3 114 3 4 2 5" xfId="24295" xr:uid="{00000000-0005-0000-0000-0000E55E0000}"/>
    <cellStyle name="Normal 3 114 3 4 3" xfId="24296" xr:uid="{00000000-0005-0000-0000-0000E65E0000}"/>
    <cellStyle name="Normal 3 114 3 4 3 2" xfId="24297" xr:uid="{00000000-0005-0000-0000-0000E75E0000}"/>
    <cellStyle name="Normal 3 114 3 4 3 2 2" xfId="24298" xr:uid="{00000000-0005-0000-0000-0000E85E0000}"/>
    <cellStyle name="Normal 3 114 3 4 3 3" xfId="24299" xr:uid="{00000000-0005-0000-0000-0000E95E0000}"/>
    <cellStyle name="Normal 3 114 3 4 4" xfId="24300" xr:uid="{00000000-0005-0000-0000-0000EA5E0000}"/>
    <cellStyle name="Normal 3 114 3 4 4 2" xfId="24301" xr:uid="{00000000-0005-0000-0000-0000EB5E0000}"/>
    <cellStyle name="Normal 3 114 3 4 4 2 2" xfId="24302" xr:uid="{00000000-0005-0000-0000-0000EC5E0000}"/>
    <cellStyle name="Normal 3 114 3 4 4 3" xfId="24303" xr:uid="{00000000-0005-0000-0000-0000ED5E0000}"/>
    <cellStyle name="Normal 3 114 3 4 5" xfId="24304" xr:uid="{00000000-0005-0000-0000-0000EE5E0000}"/>
    <cellStyle name="Normal 3 114 3 4 5 2" xfId="24305" xr:uid="{00000000-0005-0000-0000-0000EF5E0000}"/>
    <cellStyle name="Normal 3 114 3 4 6" xfId="24306" xr:uid="{00000000-0005-0000-0000-0000F05E0000}"/>
    <cellStyle name="Normal 3 114 3 4 6 2" xfId="24307" xr:uid="{00000000-0005-0000-0000-0000F15E0000}"/>
    <cellStyle name="Normal 3 114 3 4 7" xfId="24308" xr:uid="{00000000-0005-0000-0000-0000F25E0000}"/>
    <cellStyle name="Normal 3 114 3 5" xfId="24309" xr:uid="{00000000-0005-0000-0000-0000F35E0000}"/>
    <cellStyle name="Normal 3 114 3 5 2" xfId="24310" xr:uid="{00000000-0005-0000-0000-0000F45E0000}"/>
    <cellStyle name="Normal 3 114 3 5 2 2" xfId="24311" xr:uid="{00000000-0005-0000-0000-0000F55E0000}"/>
    <cellStyle name="Normal 3 114 3 5 2 2 2" xfId="24312" xr:uid="{00000000-0005-0000-0000-0000F65E0000}"/>
    <cellStyle name="Normal 3 114 3 5 2 2 2 2" xfId="24313" xr:uid="{00000000-0005-0000-0000-0000F75E0000}"/>
    <cellStyle name="Normal 3 114 3 5 2 2 3" xfId="24314" xr:uid="{00000000-0005-0000-0000-0000F85E0000}"/>
    <cellStyle name="Normal 3 114 3 5 2 3" xfId="24315" xr:uid="{00000000-0005-0000-0000-0000F95E0000}"/>
    <cellStyle name="Normal 3 114 3 5 2 3 2" xfId="24316" xr:uid="{00000000-0005-0000-0000-0000FA5E0000}"/>
    <cellStyle name="Normal 3 114 3 5 2 3 2 2" xfId="24317" xr:uid="{00000000-0005-0000-0000-0000FB5E0000}"/>
    <cellStyle name="Normal 3 114 3 5 2 3 3" xfId="24318" xr:uid="{00000000-0005-0000-0000-0000FC5E0000}"/>
    <cellStyle name="Normal 3 114 3 5 2 4" xfId="24319" xr:uid="{00000000-0005-0000-0000-0000FD5E0000}"/>
    <cellStyle name="Normal 3 114 3 5 2 4 2" xfId="24320" xr:uid="{00000000-0005-0000-0000-0000FE5E0000}"/>
    <cellStyle name="Normal 3 114 3 5 2 5" xfId="24321" xr:uid="{00000000-0005-0000-0000-0000FF5E0000}"/>
    <cellStyle name="Normal 3 114 3 5 3" xfId="24322" xr:uid="{00000000-0005-0000-0000-0000005F0000}"/>
    <cellStyle name="Normal 3 114 3 5 3 2" xfId="24323" xr:uid="{00000000-0005-0000-0000-0000015F0000}"/>
    <cellStyle name="Normal 3 114 3 5 3 2 2" xfId="24324" xr:uid="{00000000-0005-0000-0000-0000025F0000}"/>
    <cellStyle name="Normal 3 114 3 5 3 3" xfId="24325" xr:uid="{00000000-0005-0000-0000-0000035F0000}"/>
    <cellStyle name="Normal 3 114 3 5 4" xfId="24326" xr:uid="{00000000-0005-0000-0000-0000045F0000}"/>
    <cellStyle name="Normal 3 114 3 5 4 2" xfId="24327" xr:uid="{00000000-0005-0000-0000-0000055F0000}"/>
    <cellStyle name="Normal 3 114 3 5 4 2 2" xfId="24328" xr:uid="{00000000-0005-0000-0000-0000065F0000}"/>
    <cellStyle name="Normal 3 114 3 5 4 3" xfId="24329" xr:uid="{00000000-0005-0000-0000-0000075F0000}"/>
    <cellStyle name="Normal 3 114 3 5 5" xfId="24330" xr:uid="{00000000-0005-0000-0000-0000085F0000}"/>
    <cellStyle name="Normal 3 114 3 5 5 2" xfId="24331" xr:uid="{00000000-0005-0000-0000-0000095F0000}"/>
    <cellStyle name="Normal 3 114 3 5 6" xfId="24332" xr:uid="{00000000-0005-0000-0000-00000A5F0000}"/>
    <cellStyle name="Normal 3 114 3 5 6 2" xfId="24333" xr:uid="{00000000-0005-0000-0000-00000B5F0000}"/>
    <cellStyle name="Normal 3 114 3 5 7" xfId="24334" xr:uid="{00000000-0005-0000-0000-00000C5F0000}"/>
    <cellStyle name="Normal 3 114 3 6" xfId="24335" xr:uid="{00000000-0005-0000-0000-00000D5F0000}"/>
    <cellStyle name="Normal 3 114 3 6 2" xfId="24336" xr:uid="{00000000-0005-0000-0000-00000E5F0000}"/>
    <cellStyle name="Normal 3 114 3 6 2 2" xfId="24337" xr:uid="{00000000-0005-0000-0000-00000F5F0000}"/>
    <cellStyle name="Normal 3 114 3 6 2 2 2" xfId="24338" xr:uid="{00000000-0005-0000-0000-0000105F0000}"/>
    <cellStyle name="Normal 3 114 3 6 2 3" xfId="24339" xr:uid="{00000000-0005-0000-0000-0000115F0000}"/>
    <cellStyle name="Normal 3 114 3 6 3" xfId="24340" xr:uid="{00000000-0005-0000-0000-0000125F0000}"/>
    <cellStyle name="Normal 3 114 3 6 3 2" xfId="24341" xr:uid="{00000000-0005-0000-0000-0000135F0000}"/>
    <cellStyle name="Normal 3 114 3 6 3 2 2" xfId="24342" xr:uid="{00000000-0005-0000-0000-0000145F0000}"/>
    <cellStyle name="Normal 3 114 3 6 3 3" xfId="24343" xr:uid="{00000000-0005-0000-0000-0000155F0000}"/>
    <cellStyle name="Normal 3 114 3 6 4" xfId="24344" xr:uid="{00000000-0005-0000-0000-0000165F0000}"/>
    <cellStyle name="Normal 3 114 3 6 4 2" xfId="24345" xr:uid="{00000000-0005-0000-0000-0000175F0000}"/>
    <cellStyle name="Normal 3 114 3 6 5" xfId="24346" xr:uid="{00000000-0005-0000-0000-0000185F0000}"/>
    <cellStyle name="Normal 3 114 3 7" xfId="24347" xr:uid="{00000000-0005-0000-0000-0000195F0000}"/>
    <cellStyle name="Normal 3 114 3 7 2" xfId="24348" xr:uid="{00000000-0005-0000-0000-00001A5F0000}"/>
    <cellStyle name="Normal 3 114 3 7 2 2" xfId="24349" xr:uid="{00000000-0005-0000-0000-00001B5F0000}"/>
    <cellStyle name="Normal 3 114 3 7 2 2 2" xfId="24350" xr:uid="{00000000-0005-0000-0000-00001C5F0000}"/>
    <cellStyle name="Normal 3 114 3 7 2 3" xfId="24351" xr:uid="{00000000-0005-0000-0000-00001D5F0000}"/>
    <cellStyle name="Normal 3 114 3 7 3" xfId="24352" xr:uid="{00000000-0005-0000-0000-00001E5F0000}"/>
    <cellStyle name="Normal 3 114 3 7 3 2" xfId="24353" xr:uid="{00000000-0005-0000-0000-00001F5F0000}"/>
    <cellStyle name="Normal 3 114 3 7 4" xfId="24354" xr:uid="{00000000-0005-0000-0000-0000205F0000}"/>
    <cellStyle name="Normal 3 114 3 8" xfId="24355" xr:uid="{00000000-0005-0000-0000-0000215F0000}"/>
    <cellStyle name="Normal 3 114 3 8 2" xfId="24356" xr:uid="{00000000-0005-0000-0000-0000225F0000}"/>
    <cellStyle name="Normal 3 114 3 8 2 2" xfId="24357" xr:uid="{00000000-0005-0000-0000-0000235F0000}"/>
    <cellStyle name="Normal 3 114 3 8 3" xfId="24358" xr:uid="{00000000-0005-0000-0000-0000245F0000}"/>
    <cellStyle name="Normal 3 114 3 9" xfId="24359" xr:uid="{00000000-0005-0000-0000-0000255F0000}"/>
    <cellStyle name="Normal 3 114 3 9 2" xfId="24360" xr:uid="{00000000-0005-0000-0000-0000265F0000}"/>
    <cellStyle name="Normal 3 114 3 9 2 2" xfId="24361" xr:uid="{00000000-0005-0000-0000-0000275F0000}"/>
    <cellStyle name="Normal 3 114 3 9 3" xfId="24362" xr:uid="{00000000-0005-0000-0000-0000285F0000}"/>
    <cellStyle name="Normal 3 114 4" xfId="24363" xr:uid="{00000000-0005-0000-0000-0000295F0000}"/>
    <cellStyle name="Normal 3 114 4 10" xfId="24364" xr:uid="{00000000-0005-0000-0000-00002A5F0000}"/>
    <cellStyle name="Normal 3 114 4 10 2" xfId="24365" xr:uid="{00000000-0005-0000-0000-00002B5F0000}"/>
    <cellStyle name="Normal 3 114 4 11" xfId="24366" xr:uid="{00000000-0005-0000-0000-00002C5F0000}"/>
    <cellStyle name="Normal 3 114 4 2" xfId="24367" xr:uid="{00000000-0005-0000-0000-00002D5F0000}"/>
    <cellStyle name="Normal 3 114 4 2 2" xfId="24368" xr:uid="{00000000-0005-0000-0000-00002E5F0000}"/>
    <cellStyle name="Normal 3 114 4 2 2 2" xfId="24369" xr:uid="{00000000-0005-0000-0000-00002F5F0000}"/>
    <cellStyle name="Normal 3 114 4 2 2 2 2" xfId="24370" xr:uid="{00000000-0005-0000-0000-0000305F0000}"/>
    <cellStyle name="Normal 3 114 4 2 2 2 2 2" xfId="24371" xr:uid="{00000000-0005-0000-0000-0000315F0000}"/>
    <cellStyle name="Normal 3 114 4 2 2 2 2 2 2" xfId="24372" xr:uid="{00000000-0005-0000-0000-0000325F0000}"/>
    <cellStyle name="Normal 3 114 4 2 2 2 2 3" xfId="24373" xr:uid="{00000000-0005-0000-0000-0000335F0000}"/>
    <cellStyle name="Normal 3 114 4 2 2 2 3" xfId="24374" xr:uid="{00000000-0005-0000-0000-0000345F0000}"/>
    <cellStyle name="Normal 3 114 4 2 2 2 3 2" xfId="24375" xr:uid="{00000000-0005-0000-0000-0000355F0000}"/>
    <cellStyle name="Normal 3 114 4 2 2 2 3 2 2" xfId="24376" xr:uid="{00000000-0005-0000-0000-0000365F0000}"/>
    <cellStyle name="Normal 3 114 4 2 2 2 3 3" xfId="24377" xr:uid="{00000000-0005-0000-0000-0000375F0000}"/>
    <cellStyle name="Normal 3 114 4 2 2 2 4" xfId="24378" xr:uid="{00000000-0005-0000-0000-0000385F0000}"/>
    <cellStyle name="Normal 3 114 4 2 2 2 4 2" xfId="24379" xr:uid="{00000000-0005-0000-0000-0000395F0000}"/>
    <cellStyle name="Normal 3 114 4 2 2 2 5" xfId="24380" xr:uid="{00000000-0005-0000-0000-00003A5F0000}"/>
    <cellStyle name="Normal 3 114 4 2 2 3" xfId="24381" xr:uid="{00000000-0005-0000-0000-00003B5F0000}"/>
    <cellStyle name="Normal 3 114 4 2 2 3 2" xfId="24382" xr:uid="{00000000-0005-0000-0000-00003C5F0000}"/>
    <cellStyle name="Normal 3 114 4 2 2 3 2 2" xfId="24383" xr:uid="{00000000-0005-0000-0000-00003D5F0000}"/>
    <cellStyle name="Normal 3 114 4 2 2 3 3" xfId="24384" xr:uid="{00000000-0005-0000-0000-00003E5F0000}"/>
    <cellStyle name="Normal 3 114 4 2 2 4" xfId="24385" xr:uid="{00000000-0005-0000-0000-00003F5F0000}"/>
    <cellStyle name="Normal 3 114 4 2 2 4 2" xfId="24386" xr:uid="{00000000-0005-0000-0000-0000405F0000}"/>
    <cellStyle name="Normal 3 114 4 2 2 4 2 2" xfId="24387" xr:uid="{00000000-0005-0000-0000-0000415F0000}"/>
    <cellStyle name="Normal 3 114 4 2 2 4 3" xfId="24388" xr:uid="{00000000-0005-0000-0000-0000425F0000}"/>
    <cellStyle name="Normal 3 114 4 2 2 5" xfId="24389" xr:uid="{00000000-0005-0000-0000-0000435F0000}"/>
    <cellStyle name="Normal 3 114 4 2 2 5 2" xfId="24390" xr:uid="{00000000-0005-0000-0000-0000445F0000}"/>
    <cellStyle name="Normal 3 114 4 2 2 6" xfId="24391" xr:uid="{00000000-0005-0000-0000-0000455F0000}"/>
    <cellStyle name="Normal 3 114 4 2 2 6 2" xfId="24392" xr:uid="{00000000-0005-0000-0000-0000465F0000}"/>
    <cellStyle name="Normal 3 114 4 2 2 7" xfId="24393" xr:uid="{00000000-0005-0000-0000-0000475F0000}"/>
    <cellStyle name="Normal 3 114 4 2 3" xfId="24394" xr:uid="{00000000-0005-0000-0000-0000485F0000}"/>
    <cellStyle name="Normal 3 114 4 2 3 2" xfId="24395" xr:uid="{00000000-0005-0000-0000-0000495F0000}"/>
    <cellStyle name="Normal 3 114 4 2 3 2 2" xfId="24396" xr:uid="{00000000-0005-0000-0000-00004A5F0000}"/>
    <cellStyle name="Normal 3 114 4 2 3 2 2 2" xfId="24397" xr:uid="{00000000-0005-0000-0000-00004B5F0000}"/>
    <cellStyle name="Normal 3 114 4 2 3 2 3" xfId="24398" xr:uid="{00000000-0005-0000-0000-00004C5F0000}"/>
    <cellStyle name="Normal 3 114 4 2 3 3" xfId="24399" xr:uid="{00000000-0005-0000-0000-00004D5F0000}"/>
    <cellStyle name="Normal 3 114 4 2 3 3 2" xfId="24400" xr:uid="{00000000-0005-0000-0000-00004E5F0000}"/>
    <cellStyle name="Normal 3 114 4 2 3 3 2 2" xfId="24401" xr:uid="{00000000-0005-0000-0000-00004F5F0000}"/>
    <cellStyle name="Normal 3 114 4 2 3 3 3" xfId="24402" xr:uid="{00000000-0005-0000-0000-0000505F0000}"/>
    <cellStyle name="Normal 3 114 4 2 3 4" xfId="24403" xr:uid="{00000000-0005-0000-0000-0000515F0000}"/>
    <cellStyle name="Normal 3 114 4 2 3 4 2" xfId="24404" xr:uid="{00000000-0005-0000-0000-0000525F0000}"/>
    <cellStyle name="Normal 3 114 4 2 3 5" xfId="24405" xr:uid="{00000000-0005-0000-0000-0000535F0000}"/>
    <cellStyle name="Normal 3 114 4 2 4" xfId="24406" xr:uid="{00000000-0005-0000-0000-0000545F0000}"/>
    <cellStyle name="Normal 3 114 4 2 4 2" xfId="24407" xr:uid="{00000000-0005-0000-0000-0000555F0000}"/>
    <cellStyle name="Normal 3 114 4 2 4 2 2" xfId="24408" xr:uid="{00000000-0005-0000-0000-0000565F0000}"/>
    <cellStyle name="Normal 3 114 4 2 4 3" xfId="24409" xr:uid="{00000000-0005-0000-0000-0000575F0000}"/>
    <cellStyle name="Normal 3 114 4 2 5" xfId="24410" xr:uid="{00000000-0005-0000-0000-0000585F0000}"/>
    <cellStyle name="Normal 3 114 4 2 5 2" xfId="24411" xr:uid="{00000000-0005-0000-0000-0000595F0000}"/>
    <cellStyle name="Normal 3 114 4 2 5 2 2" xfId="24412" xr:uid="{00000000-0005-0000-0000-00005A5F0000}"/>
    <cellStyle name="Normal 3 114 4 2 5 3" xfId="24413" xr:uid="{00000000-0005-0000-0000-00005B5F0000}"/>
    <cellStyle name="Normal 3 114 4 2 6" xfId="24414" xr:uid="{00000000-0005-0000-0000-00005C5F0000}"/>
    <cellStyle name="Normal 3 114 4 2 6 2" xfId="24415" xr:uid="{00000000-0005-0000-0000-00005D5F0000}"/>
    <cellStyle name="Normal 3 114 4 2 7" xfId="24416" xr:uid="{00000000-0005-0000-0000-00005E5F0000}"/>
    <cellStyle name="Normal 3 114 4 2 7 2" xfId="24417" xr:uid="{00000000-0005-0000-0000-00005F5F0000}"/>
    <cellStyle name="Normal 3 114 4 2 8" xfId="24418" xr:uid="{00000000-0005-0000-0000-0000605F0000}"/>
    <cellStyle name="Normal 3 114 4 3" xfId="24419" xr:uid="{00000000-0005-0000-0000-0000615F0000}"/>
    <cellStyle name="Normal 3 114 4 3 2" xfId="24420" xr:uid="{00000000-0005-0000-0000-0000625F0000}"/>
    <cellStyle name="Normal 3 114 4 3 2 2" xfId="24421" xr:uid="{00000000-0005-0000-0000-0000635F0000}"/>
    <cellStyle name="Normal 3 114 4 3 2 2 2" xfId="24422" xr:uid="{00000000-0005-0000-0000-0000645F0000}"/>
    <cellStyle name="Normal 3 114 4 3 2 2 2 2" xfId="24423" xr:uid="{00000000-0005-0000-0000-0000655F0000}"/>
    <cellStyle name="Normal 3 114 4 3 2 2 3" xfId="24424" xr:uid="{00000000-0005-0000-0000-0000665F0000}"/>
    <cellStyle name="Normal 3 114 4 3 2 3" xfId="24425" xr:uid="{00000000-0005-0000-0000-0000675F0000}"/>
    <cellStyle name="Normal 3 114 4 3 2 3 2" xfId="24426" xr:uid="{00000000-0005-0000-0000-0000685F0000}"/>
    <cellStyle name="Normal 3 114 4 3 2 3 2 2" xfId="24427" xr:uid="{00000000-0005-0000-0000-0000695F0000}"/>
    <cellStyle name="Normal 3 114 4 3 2 3 3" xfId="24428" xr:uid="{00000000-0005-0000-0000-00006A5F0000}"/>
    <cellStyle name="Normal 3 114 4 3 2 4" xfId="24429" xr:uid="{00000000-0005-0000-0000-00006B5F0000}"/>
    <cellStyle name="Normal 3 114 4 3 2 4 2" xfId="24430" xr:uid="{00000000-0005-0000-0000-00006C5F0000}"/>
    <cellStyle name="Normal 3 114 4 3 2 5" xfId="24431" xr:uid="{00000000-0005-0000-0000-00006D5F0000}"/>
    <cellStyle name="Normal 3 114 4 3 3" xfId="24432" xr:uid="{00000000-0005-0000-0000-00006E5F0000}"/>
    <cellStyle name="Normal 3 114 4 3 3 2" xfId="24433" xr:uid="{00000000-0005-0000-0000-00006F5F0000}"/>
    <cellStyle name="Normal 3 114 4 3 3 2 2" xfId="24434" xr:uid="{00000000-0005-0000-0000-0000705F0000}"/>
    <cellStyle name="Normal 3 114 4 3 3 3" xfId="24435" xr:uid="{00000000-0005-0000-0000-0000715F0000}"/>
    <cellStyle name="Normal 3 114 4 3 4" xfId="24436" xr:uid="{00000000-0005-0000-0000-0000725F0000}"/>
    <cellStyle name="Normal 3 114 4 3 4 2" xfId="24437" xr:uid="{00000000-0005-0000-0000-0000735F0000}"/>
    <cellStyle name="Normal 3 114 4 3 4 2 2" xfId="24438" xr:uid="{00000000-0005-0000-0000-0000745F0000}"/>
    <cellStyle name="Normal 3 114 4 3 4 3" xfId="24439" xr:uid="{00000000-0005-0000-0000-0000755F0000}"/>
    <cellStyle name="Normal 3 114 4 3 5" xfId="24440" xr:uid="{00000000-0005-0000-0000-0000765F0000}"/>
    <cellStyle name="Normal 3 114 4 3 5 2" xfId="24441" xr:uid="{00000000-0005-0000-0000-0000775F0000}"/>
    <cellStyle name="Normal 3 114 4 3 6" xfId="24442" xr:uid="{00000000-0005-0000-0000-0000785F0000}"/>
    <cellStyle name="Normal 3 114 4 3 6 2" xfId="24443" xr:uid="{00000000-0005-0000-0000-0000795F0000}"/>
    <cellStyle name="Normal 3 114 4 3 7" xfId="24444" xr:uid="{00000000-0005-0000-0000-00007A5F0000}"/>
    <cellStyle name="Normal 3 114 4 4" xfId="24445" xr:uid="{00000000-0005-0000-0000-00007B5F0000}"/>
    <cellStyle name="Normal 3 114 4 4 2" xfId="24446" xr:uid="{00000000-0005-0000-0000-00007C5F0000}"/>
    <cellStyle name="Normal 3 114 4 4 2 2" xfId="24447" xr:uid="{00000000-0005-0000-0000-00007D5F0000}"/>
    <cellStyle name="Normal 3 114 4 4 2 2 2" xfId="24448" xr:uid="{00000000-0005-0000-0000-00007E5F0000}"/>
    <cellStyle name="Normal 3 114 4 4 2 2 2 2" xfId="24449" xr:uid="{00000000-0005-0000-0000-00007F5F0000}"/>
    <cellStyle name="Normal 3 114 4 4 2 2 3" xfId="24450" xr:uid="{00000000-0005-0000-0000-0000805F0000}"/>
    <cellStyle name="Normal 3 114 4 4 2 3" xfId="24451" xr:uid="{00000000-0005-0000-0000-0000815F0000}"/>
    <cellStyle name="Normal 3 114 4 4 2 3 2" xfId="24452" xr:uid="{00000000-0005-0000-0000-0000825F0000}"/>
    <cellStyle name="Normal 3 114 4 4 2 3 2 2" xfId="24453" xr:uid="{00000000-0005-0000-0000-0000835F0000}"/>
    <cellStyle name="Normal 3 114 4 4 2 3 3" xfId="24454" xr:uid="{00000000-0005-0000-0000-0000845F0000}"/>
    <cellStyle name="Normal 3 114 4 4 2 4" xfId="24455" xr:uid="{00000000-0005-0000-0000-0000855F0000}"/>
    <cellStyle name="Normal 3 114 4 4 2 4 2" xfId="24456" xr:uid="{00000000-0005-0000-0000-0000865F0000}"/>
    <cellStyle name="Normal 3 114 4 4 2 5" xfId="24457" xr:uid="{00000000-0005-0000-0000-0000875F0000}"/>
    <cellStyle name="Normal 3 114 4 4 3" xfId="24458" xr:uid="{00000000-0005-0000-0000-0000885F0000}"/>
    <cellStyle name="Normal 3 114 4 4 3 2" xfId="24459" xr:uid="{00000000-0005-0000-0000-0000895F0000}"/>
    <cellStyle name="Normal 3 114 4 4 3 2 2" xfId="24460" xr:uid="{00000000-0005-0000-0000-00008A5F0000}"/>
    <cellStyle name="Normal 3 114 4 4 3 3" xfId="24461" xr:uid="{00000000-0005-0000-0000-00008B5F0000}"/>
    <cellStyle name="Normal 3 114 4 4 4" xfId="24462" xr:uid="{00000000-0005-0000-0000-00008C5F0000}"/>
    <cellStyle name="Normal 3 114 4 4 4 2" xfId="24463" xr:uid="{00000000-0005-0000-0000-00008D5F0000}"/>
    <cellStyle name="Normal 3 114 4 4 4 2 2" xfId="24464" xr:uid="{00000000-0005-0000-0000-00008E5F0000}"/>
    <cellStyle name="Normal 3 114 4 4 4 3" xfId="24465" xr:uid="{00000000-0005-0000-0000-00008F5F0000}"/>
    <cellStyle name="Normal 3 114 4 4 5" xfId="24466" xr:uid="{00000000-0005-0000-0000-0000905F0000}"/>
    <cellStyle name="Normal 3 114 4 4 5 2" xfId="24467" xr:uid="{00000000-0005-0000-0000-0000915F0000}"/>
    <cellStyle name="Normal 3 114 4 4 6" xfId="24468" xr:uid="{00000000-0005-0000-0000-0000925F0000}"/>
    <cellStyle name="Normal 3 114 4 4 6 2" xfId="24469" xr:uid="{00000000-0005-0000-0000-0000935F0000}"/>
    <cellStyle name="Normal 3 114 4 4 7" xfId="24470" xr:uid="{00000000-0005-0000-0000-0000945F0000}"/>
    <cellStyle name="Normal 3 114 4 5" xfId="24471" xr:uid="{00000000-0005-0000-0000-0000955F0000}"/>
    <cellStyle name="Normal 3 114 4 5 2" xfId="24472" xr:uid="{00000000-0005-0000-0000-0000965F0000}"/>
    <cellStyle name="Normal 3 114 4 5 2 2" xfId="24473" xr:uid="{00000000-0005-0000-0000-0000975F0000}"/>
    <cellStyle name="Normal 3 114 4 5 2 2 2" xfId="24474" xr:uid="{00000000-0005-0000-0000-0000985F0000}"/>
    <cellStyle name="Normal 3 114 4 5 2 3" xfId="24475" xr:uid="{00000000-0005-0000-0000-0000995F0000}"/>
    <cellStyle name="Normal 3 114 4 5 3" xfId="24476" xr:uid="{00000000-0005-0000-0000-00009A5F0000}"/>
    <cellStyle name="Normal 3 114 4 5 3 2" xfId="24477" xr:uid="{00000000-0005-0000-0000-00009B5F0000}"/>
    <cellStyle name="Normal 3 114 4 5 3 2 2" xfId="24478" xr:uid="{00000000-0005-0000-0000-00009C5F0000}"/>
    <cellStyle name="Normal 3 114 4 5 3 3" xfId="24479" xr:uid="{00000000-0005-0000-0000-00009D5F0000}"/>
    <cellStyle name="Normal 3 114 4 5 4" xfId="24480" xr:uid="{00000000-0005-0000-0000-00009E5F0000}"/>
    <cellStyle name="Normal 3 114 4 5 4 2" xfId="24481" xr:uid="{00000000-0005-0000-0000-00009F5F0000}"/>
    <cellStyle name="Normal 3 114 4 5 5" xfId="24482" xr:uid="{00000000-0005-0000-0000-0000A05F0000}"/>
    <cellStyle name="Normal 3 114 4 6" xfId="24483" xr:uid="{00000000-0005-0000-0000-0000A15F0000}"/>
    <cellStyle name="Normal 3 114 4 6 2" xfId="24484" xr:uid="{00000000-0005-0000-0000-0000A25F0000}"/>
    <cellStyle name="Normal 3 114 4 6 2 2" xfId="24485" xr:uid="{00000000-0005-0000-0000-0000A35F0000}"/>
    <cellStyle name="Normal 3 114 4 6 2 2 2" xfId="24486" xr:uid="{00000000-0005-0000-0000-0000A45F0000}"/>
    <cellStyle name="Normal 3 114 4 6 2 3" xfId="24487" xr:uid="{00000000-0005-0000-0000-0000A55F0000}"/>
    <cellStyle name="Normal 3 114 4 6 3" xfId="24488" xr:uid="{00000000-0005-0000-0000-0000A65F0000}"/>
    <cellStyle name="Normal 3 114 4 6 3 2" xfId="24489" xr:uid="{00000000-0005-0000-0000-0000A75F0000}"/>
    <cellStyle name="Normal 3 114 4 6 4" xfId="24490" xr:uid="{00000000-0005-0000-0000-0000A85F0000}"/>
    <cellStyle name="Normal 3 114 4 7" xfId="24491" xr:uid="{00000000-0005-0000-0000-0000A95F0000}"/>
    <cellStyle name="Normal 3 114 4 7 2" xfId="24492" xr:uid="{00000000-0005-0000-0000-0000AA5F0000}"/>
    <cellStyle name="Normal 3 114 4 7 2 2" xfId="24493" xr:uid="{00000000-0005-0000-0000-0000AB5F0000}"/>
    <cellStyle name="Normal 3 114 4 7 3" xfId="24494" xr:uid="{00000000-0005-0000-0000-0000AC5F0000}"/>
    <cellStyle name="Normal 3 114 4 8" xfId="24495" xr:uid="{00000000-0005-0000-0000-0000AD5F0000}"/>
    <cellStyle name="Normal 3 114 4 8 2" xfId="24496" xr:uid="{00000000-0005-0000-0000-0000AE5F0000}"/>
    <cellStyle name="Normal 3 114 4 8 2 2" xfId="24497" xr:uid="{00000000-0005-0000-0000-0000AF5F0000}"/>
    <cellStyle name="Normal 3 114 4 8 3" xfId="24498" xr:uid="{00000000-0005-0000-0000-0000B05F0000}"/>
    <cellStyle name="Normal 3 114 4 9" xfId="24499" xr:uid="{00000000-0005-0000-0000-0000B15F0000}"/>
    <cellStyle name="Normal 3 114 4 9 2" xfId="24500" xr:uid="{00000000-0005-0000-0000-0000B25F0000}"/>
    <cellStyle name="Normal 3 114 5" xfId="24501" xr:uid="{00000000-0005-0000-0000-0000B35F0000}"/>
    <cellStyle name="Normal 3 114 5 10" xfId="24502" xr:uid="{00000000-0005-0000-0000-0000B45F0000}"/>
    <cellStyle name="Normal 3 114 5 10 2" xfId="24503" xr:uid="{00000000-0005-0000-0000-0000B55F0000}"/>
    <cellStyle name="Normal 3 114 5 11" xfId="24504" xr:uid="{00000000-0005-0000-0000-0000B65F0000}"/>
    <cellStyle name="Normal 3 114 5 2" xfId="24505" xr:uid="{00000000-0005-0000-0000-0000B75F0000}"/>
    <cellStyle name="Normal 3 114 5 2 2" xfId="24506" xr:uid="{00000000-0005-0000-0000-0000B85F0000}"/>
    <cellStyle name="Normal 3 114 5 2 2 2" xfId="24507" xr:uid="{00000000-0005-0000-0000-0000B95F0000}"/>
    <cellStyle name="Normal 3 114 5 2 2 2 2" xfId="24508" xr:uid="{00000000-0005-0000-0000-0000BA5F0000}"/>
    <cellStyle name="Normal 3 114 5 2 2 2 2 2" xfId="24509" xr:uid="{00000000-0005-0000-0000-0000BB5F0000}"/>
    <cellStyle name="Normal 3 114 5 2 2 2 2 2 2" xfId="24510" xr:uid="{00000000-0005-0000-0000-0000BC5F0000}"/>
    <cellStyle name="Normal 3 114 5 2 2 2 2 3" xfId="24511" xr:uid="{00000000-0005-0000-0000-0000BD5F0000}"/>
    <cellStyle name="Normal 3 114 5 2 2 2 3" xfId="24512" xr:uid="{00000000-0005-0000-0000-0000BE5F0000}"/>
    <cellStyle name="Normal 3 114 5 2 2 2 3 2" xfId="24513" xr:uid="{00000000-0005-0000-0000-0000BF5F0000}"/>
    <cellStyle name="Normal 3 114 5 2 2 2 3 2 2" xfId="24514" xr:uid="{00000000-0005-0000-0000-0000C05F0000}"/>
    <cellStyle name="Normal 3 114 5 2 2 2 3 3" xfId="24515" xr:uid="{00000000-0005-0000-0000-0000C15F0000}"/>
    <cellStyle name="Normal 3 114 5 2 2 2 4" xfId="24516" xr:uid="{00000000-0005-0000-0000-0000C25F0000}"/>
    <cellStyle name="Normal 3 114 5 2 2 2 4 2" xfId="24517" xr:uid="{00000000-0005-0000-0000-0000C35F0000}"/>
    <cellStyle name="Normal 3 114 5 2 2 2 5" xfId="24518" xr:uid="{00000000-0005-0000-0000-0000C45F0000}"/>
    <cellStyle name="Normal 3 114 5 2 2 3" xfId="24519" xr:uid="{00000000-0005-0000-0000-0000C55F0000}"/>
    <cellStyle name="Normal 3 114 5 2 2 3 2" xfId="24520" xr:uid="{00000000-0005-0000-0000-0000C65F0000}"/>
    <cellStyle name="Normal 3 114 5 2 2 3 2 2" xfId="24521" xr:uid="{00000000-0005-0000-0000-0000C75F0000}"/>
    <cellStyle name="Normal 3 114 5 2 2 3 3" xfId="24522" xr:uid="{00000000-0005-0000-0000-0000C85F0000}"/>
    <cellStyle name="Normal 3 114 5 2 2 4" xfId="24523" xr:uid="{00000000-0005-0000-0000-0000C95F0000}"/>
    <cellStyle name="Normal 3 114 5 2 2 4 2" xfId="24524" xr:uid="{00000000-0005-0000-0000-0000CA5F0000}"/>
    <cellStyle name="Normal 3 114 5 2 2 4 2 2" xfId="24525" xr:uid="{00000000-0005-0000-0000-0000CB5F0000}"/>
    <cellStyle name="Normal 3 114 5 2 2 4 3" xfId="24526" xr:uid="{00000000-0005-0000-0000-0000CC5F0000}"/>
    <cellStyle name="Normal 3 114 5 2 2 5" xfId="24527" xr:uid="{00000000-0005-0000-0000-0000CD5F0000}"/>
    <cellStyle name="Normal 3 114 5 2 2 5 2" xfId="24528" xr:uid="{00000000-0005-0000-0000-0000CE5F0000}"/>
    <cellStyle name="Normal 3 114 5 2 2 6" xfId="24529" xr:uid="{00000000-0005-0000-0000-0000CF5F0000}"/>
    <cellStyle name="Normal 3 114 5 2 2 6 2" xfId="24530" xr:uid="{00000000-0005-0000-0000-0000D05F0000}"/>
    <cellStyle name="Normal 3 114 5 2 2 7" xfId="24531" xr:uid="{00000000-0005-0000-0000-0000D15F0000}"/>
    <cellStyle name="Normal 3 114 5 2 3" xfId="24532" xr:uid="{00000000-0005-0000-0000-0000D25F0000}"/>
    <cellStyle name="Normal 3 114 5 2 3 2" xfId="24533" xr:uid="{00000000-0005-0000-0000-0000D35F0000}"/>
    <cellStyle name="Normal 3 114 5 2 3 2 2" xfId="24534" xr:uid="{00000000-0005-0000-0000-0000D45F0000}"/>
    <cellStyle name="Normal 3 114 5 2 3 2 2 2" xfId="24535" xr:uid="{00000000-0005-0000-0000-0000D55F0000}"/>
    <cellStyle name="Normal 3 114 5 2 3 2 3" xfId="24536" xr:uid="{00000000-0005-0000-0000-0000D65F0000}"/>
    <cellStyle name="Normal 3 114 5 2 3 3" xfId="24537" xr:uid="{00000000-0005-0000-0000-0000D75F0000}"/>
    <cellStyle name="Normal 3 114 5 2 3 3 2" xfId="24538" xr:uid="{00000000-0005-0000-0000-0000D85F0000}"/>
    <cellStyle name="Normal 3 114 5 2 3 3 2 2" xfId="24539" xr:uid="{00000000-0005-0000-0000-0000D95F0000}"/>
    <cellStyle name="Normal 3 114 5 2 3 3 3" xfId="24540" xr:uid="{00000000-0005-0000-0000-0000DA5F0000}"/>
    <cellStyle name="Normal 3 114 5 2 3 4" xfId="24541" xr:uid="{00000000-0005-0000-0000-0000DB5F0000}"/>
    <cellStyle name="Normal 3 114 5 2 3 4 2" xfId="24542" xr:uid="{00000000-0005-0000-0000-0000DC5F0000}"/>
    <cellStyle name="Normal 3 114 5 2 3 5" xfId="24543" xr:uid="{00000000-0005-0000-0000-0000DD5F0000}"/>
    <cellStyle name="Normal 3 114 5 2 4" xfId="24544" xr:uid="{00000000-0005-0000-0000-0000DE5F0000}"/>
    <cellStyle name="Normal 3 114 5 2 4 2" xfId="24545" xr:uid="{00000000-0005-0000-0000-0000DF5F0000}"/>
    <cellStyle name="Normal 3 114 5 2 4 2 2" xfId="24546" xr:uid="{00000000-0005-0000-0000-0000E05F0000}"/>
    <cellStyle name="Normal 3 114 5 2 4 3" xfId="24547" xr:uid="{00000000-0005-0000-0000-0000E15F0000}"/>
    <cellStyle name="Normal 3 114 5 2 5" xfId="24548" xr:uid="{00000000-0005-0000-0000-0000E25F0000}"/>
    <cellStyle name="Normal 3 114 5 2 5 2" xfId="24549" xr:uid="{00000000-0005-0000-0000-0000E35F0000}"/>
    <cellStyle name="Normal 3 114 5 2 5 2 2" xfId="24550" xr:uid="{00000000-0005-0000-0000-0000E45F0000}"/>
    <cellStyle name="Normal 3 114 5 2 5 3" xfId="24551" xr:uid="{00000000-0005-0000-0000-0000E55F0000}"/>
    <cellStyle name="Normal 3 114 5 2 6" xfId="24552" xr:uid="{00000000-0005-0000-0000-0000E65F0000}"/>
    <cellStyle name="Normal 3 114 5 2 6 2" xfId="24553" xr:uid="{00000000-0005-0000-0000-0000E75F0000}"/>
    <cellStyle name="Normal 3 114 5 2 7" xfId="24554" xr:uid="{00000000-0005-0000-0000-0000E85F0000}"/>
    <cellStyle name="Normal 3 114 5 2 7 2" xfId="24555" xr:uid="{00000000-0005-0000-0000-0000E95F0000}"/>
    <cellStyle name="Normal 3 114 5 2 8" xfId="24556" xr:uid="{00000000-0005-0000-0000-0000EA5F0000}"/>
    <cellStyle name="Normal 3 114 5 3" xfId="24557" xr:uid="{00000000-0005-0000-0000-0000EB5F0000}"/>
    <cellStyle name="Normal 3 114 5 3 2" xfId="24558" xr:uid="{00000000-0005-0000-0000-0000EC5F0000}"/>
    <cellStyle name="Normal 3 114 5 3 2 2" xfId="24559" xr:uid="{00000000-0005-0000-0000-0000ED5F0000}"/>
    <cellStyle name="Normal 3 114 5 3 2 2 2" xfId="24560" xr:uid="{00000000-0005-0000-0000-0000EE5F0000}"/>
    <cellStyle name="Normal 3 114 5 3 2 2 2 2" xfId="24561" xr:uid="{00000000-0005-0000-0000-0000EF5F0000}"/>
    <cellStyle name="Normal 3 114 5 3 2 2 3" xfId="24562" xr:uid="{00000000-0005-0000-0000-0000F05F0000}"/>
    <cellStyle name="Normal 3 114 5 3 2 3" xfId="24563" xr:uid="{00000000-0005-0000-0000-0000F15F0000}"/>
    <cellStyle name="Normal 3 114 5 3 2 3 2" xfId="24564" xr:uid="{00000000-0005-0000-0000-0000F25F0000}"/>
    <cellStyle name="Normal 3 114 5 3 2 3 2 2" xfId="24565" xr:uid="{00000000-0005-0000-0000-0000F35F0000}"/>
    <cellStyle name="Normal 3 114 5 3 2 3 3" xfId="24566" xr:uid="{00000000-0005-0000-0000-0000F45F0000}"/>
    <cellStyle name="Normal 3 114 5 3 2 4" xfId="24567" xr:uid="{00000000-0005-0000-0000-0000F55F0000}"/>
    <cellStyle name="Normal 3 114 5 3 2 4 2" xfId="24568" xr:uid="{00000000-0005-0000-0000-0000F65F0000}"/>
    <cellStyle name="Normal 3 114 5 3 2 5" xfId="24569" xr:uid="{00000000-0005-0000-0000-0000F75F0000}"/>
    <cellStyle name="Normal 3 114 5 3 3" xfId="24570" xr:uid="{00000000-0005-0000-0000-0000F85F0000}"/>
    <cellStyle name="Normal 3 114 5 3 3 2" xfId="24571" xr:uid="{00000000-0005-0000-0000-0000F95F0000}"/>
    <cellStyle name="Normal 3 114 5 3 3 2 2" xfId="24572" xr:uid="{00000000-0005-0000-0000-0000FA5F0000}"/>
    <cellStyle name="Normal 3 114 5 3 3 3" xfId="24573" xr:uid="{00000000-0005-0000-0000-0000FB5F0000}"/>
    <cellStyle name="Normal 3 114 5 3 4" xfId="24574" xr:uid="{00000000-0005-0000-0000-0000FC5F0000}"/>
    <cellStyle name="Normal 3 114 5 3 4 2" xfId="24575" xr:uid="{00000000-0005-0000-0000-0000FD5F0000}"/>
    <cellStyle name="Normal 3 114 5 3 4 2 2" xfId="24576" xr:uid="{00000000-0005-0000-0000-0000FE5F0000}"/>
    <cellStyle name="Normal 3 114 5 3 4 3" xfId="24577" xr:uid="{00000000-0005-0000-0000-0000FF5F0000}"/>
    <cellStyle name="Normal 3 114 5 3 5" xfId="24578" xr:uid="{00000000-0005-0000-0000-000000600000}"/>
    <cellStyle name="Normal 3 114 5 3 5 2" xfId="24579" xr:uid="{00000000-0005-0000-0000-000001600000}"/>
    <cellStyle name="Normal 3 114 5 3 6" xfId="24580" xr:uid="{00000000-0005-0000-0000-000002600000}"/>
    <cellStyle name="Normal 3 114 5 3 6 2" xfId="24581" xr:uid="{00000000-0005-0000-0000-000003600000}"/>
    <cellStyle name="Normal 3 114 5 3 7" xfId="24582" xr:uid="{00000000-0005-0000-0000-000004600000}"/>
    <cellStyle name="Normal 3 114 5 4" xfId="24583" xr:uid="{00000000-0005-0000-0000-000005600000}"/>
    <cellStyle name="Normal 3 114 5 4 2" xfId="24584" xr:uid="{00000000-0005-0000-0000-000006600000}"/>
    <cellStyle name="Normal 3 114 5 4 2 2" xfId="24585" xr:uid="{00000000-0005-0000-0000-000007600000}"/>
    <cellStyle name="Normal 3 114 5 4 2 2 2" xfId="24586" xr:uid="{00000000-0005-0000-0000-000008600000}"/>
    <cellStyle name="Normal 3 114 5 4 2 2 2 2" xfId="24587" xr:uid="{00000000-0005-0000-0000-000009600000}"/>
    <cellStyle name="Normal 3 114 5 4 2 2 3" xfId="24588" xr:uid="{00000000-0005-0000-0000-00000A600000}"/>
    <cellStyle name="Normal 3 114 5 4 2 3" xfId="24589" xr:uid="{00000000-0005-0000-0000-00000B600000}"/>
    <cellStyle name="Normal 3 114 5 4 2 3 2" xfId="24590" xr:uid="{00000000-0005-0000-0000-00000C600000}"/>
    <cellStyle name="Normal 3 114 5 4 2 3 2 2" xfId="24591" xr:uid="{00000000-0005-0000-0000-00000D600000}"/>
    <cellStyle name="Normal 3 114 5 4 2 3 3" xfId="24592" xr:uid="{00000000-0005-0000-0000-00000E600000}"/>
    <cellStyle name="Normal 3 114 5 4 2 4" xfId="24593" xr:uid="{00000000-0005-0000-0000-00000F600000}"/>
    <cellStyle name="Normal 3 114 5 4 2 4 2" xfId="24594" xr:uid="{00000000-0005-0000-0000-000010600000}"/>
    <cellStyle name="Normal 3 114 5 4 2 5" xfId="24595" xr:uid="{00000000-0005-0000-0000-000011600000}"/>
    <cellStyle name="Normal 3 114 5 4 3" xfId="24596" xr:uid="{00000000-0005-0000-0000-000012600000}"/>
    <cellStyle name="Normal 3 114 5 4 3 2" xfId="24597" xr:uid="{00000000-0005-0000-0000-000013600000}"/>
    <cellStyle name="Normal 3 114 5 4 3 2 2" xfId="24598" xr:uid="{00000000-0005-0000-0000-000014600000}"/>
    <cellStyle name="Normal 3 114 5 4 3 3" xfId="24599" xr:uid="{00000000-0005-0000-0000-000015600000}"/>
    <cellStyle name="Normal 3 114 5 4 4" xfId="24600" xr:uid="{00000000-0005-0000-0000-000016600000}"/>
    <cellStyle name="Normal 3 114 5 4 4 2" xfId="24601" xr:uid="{00000000-0005-0000-0000-000017600000}"/>
    <cellStyle name="Normal 3 114 5 4 4 2 2" xfId="24602" xr:uid="{00000000-0005-0000-0000-000018600000}"/>
    <cellStyle name="Normal 3 114 5 4 4 3" xfId="24603" xr:uid="{00000000-0005-0000-0000-000019600000}"/>
    <cellStyle name="Normal 3 114 5 4 5" xfId="24604" xr:uid="{00000000-0005-0000-0000-00001A600000}"/>
    <cellStyle name="Normal 3 114 5 4 5 2" xfId="24605" xr:uid="{00000000-0005-0000-0000-00001B600000}"/>
    <cellStyle name="Normal 3 114 5 4 6" xfId="24606" xr:uid="{00000000-0005-0000-0000-00001C600000}"/>
    <cellStyle name="Normal 3 114 5 4 6 2" xfId="24607" xr:uid="{00000000-0005-0000-0000-00001D600000}"/>
    <cellStyle name="Normal 3 114 5 4 7" xfId="24608" xr:uid="{00000000-0005-0000-0000-00001E600000}"/>
    <cellStyle name="Normal 3 114 5 5" xfId="24609" xr:uid="{00000000-0005-0000-0000-00001F600000}"/>
    <cellStyle name="Normal 3 114 5 5 2" xfId="24610" xr:uid="{00000000-0005-0000-0000-000020600000}"/>
    <cellStyle name="Normal 3 114 5 5 2 2" xfId="24611" xr:uid="{00000000-0005-0000-0000-000021600000}"/>
    <cellStyle name="Normal 3 114 5 5 2 2 2" xfId="24612" xr:uid="{00000000-0005-0000-0000-000022600000}"/>
    <cellStyle name="Normal 3 114 5 5 2 3" xfId="24613" xr:uid="{00000000-0005-0000-0000-000023600000}"/>
    <cellStyle name="Normal 3 114 5 5 3" xfId="24614" xr:uid="{00000000-0005-0000-0000-000024600000}"/>
    <cellStyle name="Normal 3 114 5 5 3 2" xfId="24615" xr:uid="{00000000-0005-0000-0000-000025600000}"/>
    <cellStyle name="Normal 3 114 5 5 3 2 2" xfId="24616" xr:uid="{00000000-0005-0000-0000-000026600000}"/>
    <cellStyle name="Normal 3 114 5 5 3 3" xfId="24617" xr:uid="{00000000-0005-0000-0000-000027600000}"/>
    <cellStyle name="Normal 3 114 5 5 4" xfId="24618" xr:uid="{00000000-0005-0000-0000-000028600000}"/>
    <cellStyle name="Normal 3 114 5 5 4 2" xfId="24619" xr:uid="{00000000-0005-0000-0000-000029600000}"/>
    <cellStyle name="Normal 3 114 5 5 5" xfId="24620" xr:uid="{00000000-0005-0000-0000-00002A600000}"/>
    <cellStyle name="Normal 3 114 5 6" xfId="24621" xr:uid="{00000000-0005-0000-0000-00002B600000}"/>
    <cellStyle name="Normal 3 114 5 6 2" xfId="24622" xr:uid="{00000000-0005-0000-0000-00002C600000}"/>
    <cellStyle name="Normal 3 114 5 6 2 2" xfId="24623" xr:uid="{00000000-0005-0000-0000-00002D600000}"/>
    <cellStyle name="Normal 3 114 5 6 2 2 2" xfId="24624" xr:uid="{00000000-0005-0000-0000-00002E600000}"/>
    <cellStyle name="Normal 3 114 5 6 2 3" xfId="24625" xr:uid="{00000000-0005-0000-0000-00002F600000}"/>
    <cellStyle name="Normal 3 114 5 6 3" xfId="24626" xr:uid="{00000000-0005-0000-0000-000030600000}"/>
    <cellStyle name="Normal 3 114 5 6 3 2" xfId="24627" xr:uid="{00000000-0005-0000-0000-000031600000}"/>
    <cellStyle name="Normal 3 114 5 6 4" xfId="24628" xr:uid="{00000000-0005-0000-0000-000032600000}"/>
    <cellStyle name="Normal 3 114 5 7" xfId="24629" xr:uid="{00000000-0005-0000-0000-000033600000}"/>
    <cellStyle name="Normal 3 114 5 7 2" xfId="24630" xr:uid="{00000000-0005-0000-0000-000034600000}"/>
    <cellStyle name="Normal 3 114 5 7 2 2" xfId="24631" xr:uid="{00000000-0005-0000-0000-000035600000}"/>
    <cellStyle name="Normal 3 114 5 7 3" xfId="24632" xr:uid="{00000000-0005-0000-0000-000036600000}"/>
    <cellStyle name="Normal 3 114 5 8" xfId="24633" xr:uid="{00000000-0005-0000-0000-000037600000}"/>
    <cellStyle name="Normal 3 114 5 8 2" xfId="24634" xr:uid="{00000000-0005-0000-0000-000038600000}"/>
    <cellStyle name="Normal 3 114 5 8 2 2" xfId="24635" xr:uid="{00000000-0005-0000-0000-000039600000}"/>
    <cellStyle name="Normal 3 114 5 8 3" xfId="24636" xr:uid="{00000000-0005-0000-0000-00003A600000}"/>
    <cellStyle name="Normal 3 114 5 9" xfId="24637" xr:uid="{00000000-0005-0000-0000-00003B600000}"/>
    <cellStyle name="Normal 3 114 5 9 2" xfId="24638" xr:uid="{00000000-0005-0000-0000-00003C600000}"/>
    <cellStyle name="Normal 3 114 6" xfId="24639" xr:uid="{00000000-0005-0000-0000-00003D600000}"/>
    <cellStyle name="Normal 3 114 6 10" xfId="24640" xr:uid="{00000000-0005-0000-0000-00003E600000}"/>
    <cellStyle name="Normal 3 114 6 10 2" xfId="24641" xr:uid="{00000000-0005-0000-0000-00003F600000}"/>
    <cellStyle name="Normal 3 114 6 11" xfId="24642" xr:uid="{00000000-0005-0000-0000-000040600000}"/>
    <cellStyle name="Normal 3 114 6 2" xfId="24643" xr:uid="{00000000-0005-0000-0000-000041600000}"/>
    <cellStyle name="Normal 3 114 6 2 2" xfId="24644" xr:uid="{00000000-0005-0000-0000-000042600000}"/>
    <cellStyle name="Normal 3 114 6 2 2 2" xfId="24645" xr:uid="{00000000-0005-0000-0000-000043600000}"/>
    <cellStyle name="Normal 3 114 6 2 2 2 2" xfId="24646" xr:uid="{00000000-0005-0000-0000-000044600000}"/>
    <cellStyle name="Normal 3 114 6 2 2 2 2 2" xfId="24647" xr:uid="{00000000-0005-0000-0000-000045600000}"/>
    <cellStyle name="Normal 3 114 6 2 2 2 2 2 2" xfId="24648" xr:uid="{00000000-0005-0000-0000-000046600000}"/>
    <cellStyle name="Normal 3 114 6 2 2 2 2 3" xfId="24649" xr:uid="{00000000-0005-0000-0000-000047600000}"/>
    <cellStyle name="Normal 3 114 6 2 2 2 3" xfId="24650" xr:uid="{00000000-0005-0000-0000-000048600000}"/>
    <cellStyle name="Normal 3 114 6 2 2 2 3 2" xfId="24651" xr:uid="{00000000-0005-0000-0000-000049600000}"/>
    <cellStyle name="Normal 3 114 6 2 2 2 3 2 2" xfId="24652" xr:uid="{00000000-0005-0000-0000-00004A600000}"/>
    <cellStyle name="Normal 3 114 6 2 2 2 3 3" xfId="24653" xr:uid="{00000000-0005-0000-0000-00004B600000}"/>
    <cellStyle name="Normal 3 114 6 2 2 2 4" xfId="24654" xr:uid="{00000000-0005-0000-0000-00004C600000}"/>
    <cellStyle name="Normal 3 114 6 2 2 2 4 2" xfId="24655" xr:uid="{00000000-0005-0000-0000-00004D600000}"/>
    <cellStyle name="Normal 3 114 6 2 2 2 5" xfId="24656" xr:uid="{00000000-0005-0000-0000-00004E600000}"/>
    <cellStyle name="Normal 3 114 6 2 2 3" xfId="24657" xr:uid="{00000000-0005-0000-0000-00004F600000}"/>
    <cellStyle name="Normal 3 114 6 2 2 3 2" xfId="24658" xr:uid="{00000000-0005-0000-0000-000050600000}"/>
    <cellStyle name="Normal 3 114 6 2 2 3 2 2" xfId="24659" xr:uid="{00000000-0005-0000-0000-000051600000}"/>
    <cellStyle name="Normal 3 114 6 2 2 3 3" xfId="24660" xr:uid="{00000000-0005-0000-0000-000052600000}"/>
    <cellStyle name="Normal 3 114 6 2 2 4" xfId="24661" xr:uid="{00000000-0005-0000-0000-000053600000}"/>
    <cellStyle name="Normal 3 114 6 2 2 4 2" xfId="24662" xr:uid="{00000000-0005-0000-0000-000054600000}"/>
    <cellStyle name="Normal 3 114 6 2 2 4 2 2" xfId="24663" xr:uid="{00000000-0005-0000-0000-000055600000}"/>
    <cellStyle name="Normal 3 114 6 2 2 4 3" xfId="24664" xr:uid="{00000000-0005-0000-0000-000056600000}"/>
    <cellStyle name="Normal 3 114 6 2 2 5" xfId="24665" xr:uid="{00000000-0005-0000-0000-000057600000}"/>
    <cellStyle name="Normal 3 114 6 2 2 5 2" xfId="24666" xr:uid="{00000000-0005-0000-0000-000058600000}"/>
    <cellStyle name="Normal 3 114 6 2 2 6" xfId="24667" xr:uid="{00000000-0005-0000-0000-000059600000}"/>
    <cellStyle name="Normal 3 114 6 2 2 6 2" xfId="24668" xr:uid="{00000000-0005-0000-0000-00005A600000}"/>
    <cellStyle name="Normal 3 114 6 2 2 7" xfId="24669" xr:uid="{00000000-0005-0000-0000-00005B600000}"/>
    <cellStyle name="Normal 3 114 6 2 3" xfId="24670" xr:uid="{00000000-0005-0000-0000-00005C600000}"/>
    <cellStyle name="Normal 3 114 6 2 3 2" xfId="24671" xr:uid="{00000000-0005-0000-0000-00005D600000}"/>
    <cellStyle name="Normal 3 114 6 2 3 2 2" xfId="24672" xr:uid="{00000000-0005-0000-0000-00005E600000}"/>
    <cellStyle name="Normal 3 114 6 2 3 2 2 2" xfId="24673" xr:uid="{00000000-0005-0000-0000-00005F600000}"/>
    <cellStyle name="Normal 3 114 6 2 3 2 3" xfId="24674" xr:uid="{00000000-0005-0000-0000-000060600000}"/>
    <cellStyle name="Normal 3 114 6 2 3 3" xfId="24675" xr:uid="{00000000-0005-0000-0000-000061600000}"/>
    <cellStyle name="Normal 3 114 6 2 3 3 2" xfId="24676" xr:uid="{00000000-0005-0000-0000-000062600000}"/>
    <cellStyle name="Normal 3 114 6 2 3 3 2 2" xfId="24677" xr:uid="{00000000-0005-0000-0000-000063600000}"/>
    <cellStyle name="Normal 3 114 6 2 3 3 3" xfId="24678" xr:uid="{00000000-0005-0000-0000-000064600000}"/>
    <cellStyle name="Normal 3 114 6 2 3 4" xfId="24679" xr:uid="{00000000-0005-0000-0000-000065600000}"/>
    <cellStyle name="Normal 3 114 6 2 3 4 2" xfId="24680" xr:uid="{00000000-0005-0000-0000-000066600000}"/>
    <cellStyle name="Normal 3 114 6 2 3 5" xfId="24681" xr:uid="{00000000-0005-0000-0000-000067600000}"/>
    <cellStyle name="Normal 3 114 6 2 4" xfId="24682" xr:uid="{00000000-0005-0000-0000-000068600000}"/>
    <cellStyle name="Normal 3 114 6 2 4 2" xfId="24683" xr:uid="{00000000-0005-0000-0000-000069600000}"/>
    <cellStyle name="Normal 3 114 6 2 4 2 2" xfId="24684" xr:uid="{00000000-0005-0000-0000-00006A600000}"/>
    <cellStyle name="Normal 3 114 6 2 4 3" xfId="24685" xr:uid="{00000000-0005-0000-0000-00006B600000}"/>
    <cellStyle name="Normal 3 114 6 2 5" xfId="24686" xr:uid="{00000000-0005-0000-0000-00006C600000}"/>
    <cellStyle name="Normal 3 114 6 2 5 2" xfId="24687" xr:uid="{00000000-0005-0000-0000-00006D600000}"/>
    <cellStyle name="Normal 3 114 6 2 5 2 2" xfId="24688" xr:uid="{00000000-0005-0000-0000-00006E600000}"/>
    <cellStyle name="Normal 3 114 6 2 5 3" xfId="24689" xr:uid="{00000000-0005-0000-0000-00006F600000}"/>
    <cellStyle name="Normal 3 114 6 2 6" xfId="24690" xr:uid="{00000000-0005-0000-0000-000070600000}"/>
    <cellStyle name="Normal 3 114 6 2 6 2" xfId="24691" xr:uid="{00000000-0005-0000-0000-000071600000}"/>
    <cellStyle name="Normal 3 114 6 2 7" xfId="24692" xr:uid="{00000000-0005-0000-0000-000072600000}"/>
    <cellStyle name="Normal 3 114 6 2 7 2" xfId="24693" xr:uid="{00000000-0005-0000-0000-000073600000}"/>
    <cellStyle name="Normal 3 114 6 2 8" xfId="24694" xr:uid="{00000000-0005-0000-0000-000074600000}"/>
    <cellStyle name="Normal 3 114 6 3" xfId="24695" xr:uid="{00000000-0005-0000-0000-000075600000}"/>
    <cellStyle name="Normal 3 114 6 3 2" xfId="24696" xr:uid="{00000000-0005-0000-0000-000076600000}"/>
    <cellStyle name="Normal 3 114 6 3 2 2" xfId="24697" xr:uid="{00000000-0005-0000-0000-000077600000}"/>
    <cellStyle name="Normal 3 114 6 3 2 2 2" xfId="24698" xr:uid="{00000000-0005-0000-0000-000078600000}"/>
    <cellStyle name="Normal 3 114 6 3 2 2 2 2" xfId="24699" xr:uid="{00000000-0005-0000-0000-000079600000}"/>
    <cellStyle name="Normal 3 114 6 3 2 2 3" xfId="24700" xr:uid="{00000000-0005-0000-0000-00007A600000}"/>
    <cellStyle name="Normal 3 114 6 3 2 3" xfId="24701" xr:uid="{00000000-0005-0000-0000-00007B600000}"/>
    <cellStyle name="Normal 3 114 6 3 2 3 2" xfId="24702" xr:uid="{00000000-0005-0000-0000-00007C600000}"/>
    <cellStyle name="Normal 3 114 6 3 2 3 2 2" xfId="24703" xr:uid="{00000000-0005-0000-0000-00007D600000}"/>
    <cellStyle name="Normal 3 114 6 3 2 3 3" xfId="24704" xr:uid="{00000000-0005-0000-0000-00007E600000}"/>
    <cellStyle name="Normal 3 114 6 3 2 4" xfId="24705" xr:uid="{00000000-0005-0000-0000-00007F600000}"/>
    <cellStyle name="Normal 3 114 6 3 2 4 2" xfId="24706" xr:uid="{00000000-0005-0000-0000-000080600000}"/>
    <cellStyle name="Normal 3 114 6 3 2 5" xfId="24707" xr:uid="{00000000-0005-0000-0000-000081600000}"/>
    <cellStyle name="Normal 3 114 6 3 3" xfId="24708" xr:uid="{00000000-0005-0000-0000-000082600000}"/>
    <cellStyle name="Normal 3 114 6 3 3 2" xfId="24709" xr:uid="{00000000-0005-0000-0000-000083600000}"/>
    <cellStyle name="Normal 3 114 6 3 3 2 2" xfId="24710" xr:uid="{00000000-0005-0000-0000-000084600000}"/>
    <cellStyle name="Normal 3 114 6 3 3 3" xfId="24711" xr:uid="{00000000-0005-0000-0000-000085600000}"/>
    <cellStyle name="Normal 3 114 6 3 4" xfId="24712" xr:uid="{00000000-0005-0000-0000-000086600000}"/>
    <cellStyle name="Normal 3 114 6 3 4 2" xfId="24713" xr:uid="{00000000-0005-0000-0000-000087600000}"/>
    <cellStyle name="Normal 3 114 6 3 4 2 2" xfId="24714" xr:uid="{00000000-0005-0000-0000-000088600000}"/>
    <cellStyle name="Normal 3 114 6 3 4 3" xfId="24715" xr:uid="{00000000-0005-0000-0000-000089600000}"/>
    <cellStyle name="Normal 3 114 6 3 5" xfId="24716" xr:uid="{00000000-0005-0000-0000-00008A600000}"/>
    <cellStyle name="Normal 3 114 6 3 5 2" xfId="24717" xr:uid="{00000000-0005-0000-0000-00008B600000}"/>
    <cellStyle name="Normal 3 114 6 3 6" xfId="24718" xr:uid="{00000000-0005-0000-0000-00008C600000}"/>
    <cellStyle name="Normal 3 114 6 3 6 2" xfId="24719" xr:uid="{00000000-0005-0000-0000-00008D600000}"/>
    <cellStyle name="Normal 3 114 6 3 7" xfId="24720" xr:uid="{00000000-0005-0000-0000-00008E600000}"/>
    <cellStyle name="Normal 3 114 6 4" xfId="24721" xr:uid="{00000000-0005-0000-0000-00008F600000}"/>
    <cellStyle name="Normal 3 114 6 4 2" xfId="24722" xr:uid="{00000000-0005-0000-0000-000090600000}"/>
    <cellStyle name="Normal 3 114 6 4 2 2" xfId="24723" xr:uid="{00000000-0005-0000-0000-000091600000}"/>
    <cellStyle name="Normal 3 114 6 4 2 2 2" xfId="24724" xr:uid="{00000000-0005-0000-0000-000092600000}"/>
    <cellStyle name="Normal 3 114 6 4 2 2 2 2" xfId="24725" xr:uid="{00000000-0005-0000-0000-000093600000}"/>
    <cellStyle name="Normal 3 114 6 4 2 2 3" xfId="24726" xr:uid="{00000000-0005-0000-0000-000094600000}"/>
    <cellStyle name="Normal 3 114 6 4 2 3" xfId="24727" xr:uid="{00000000-0005-0000-0000-000095600000}"/>
    <cellStyle name="Normal 3 114 6 4 2 3 2" xfId="24728" xr:uid="{00000000-0005-0000-0000-000096600000}"/>
    <cellStyle name="Normal 3 114 6 4 2 3 2 2" xfId="24729" xr:uid="{00000000-0005-0000-0000-000097600000}"/>
    <cellStyle name="Normal 3 114 6 4 2 3 3" xfId="24730" xr:uid="{00000000-0005-0000-0000-000098600000}"/>
    <cellStyle name="Normal 3 114 6 4 2 4" xfId="24731" xr:uid="{00000000-0005-0000-0000-000099600000}"/>
    <cellStyle name="Normal 3 114 6 4 2 4 2" xfId="24732" xr:uid="{00000000-0005-0000-0000-00009A600000}"/>
    <cellStyle name="Normal 3 114 6 4 2 5" xfId="24733" xr:uid="{00000000-0005-0000-0000-00009B600000}"/>
    <cellStyle name="Normal 3 114 6 4 3" xfId="24734" xr:uid="{00000000-0005-0000-0000-00009C600000}"/>
    <cellStyle name="Normal 3 114 6 4 3 2" xfId="24735" xr:uid="{00000000-0005-0000-0000-00009D600000}"/>
    <cellStyle name="Normal 3 114 6 4 3 2 2" xfId="24736" xr:uid="{00000000-0005-0000-0000-00009E600000}"/>
    <cellStyle name="Normal 3 114 6 4 3 3" xfId="24737" xr:uid="{00000000-0005-0000-0000-00009F600000}"/>
    <cellStyle name="Normal 3 114 6 4 4" xfId="24738" xr:uid="{00000000-0005-0000-0000-0000A0600000}"/>
    <cellStyle name="Normal 3 114 6 4 4 2" xfId="24739" xr:uid="{00000000-0005-0000-0000-0000A1600000}"/>
    <cellStyle name="Normal 3 114 6 4 4 2 2" xfId="24740" xr:uid="{00000000-0005-0000-0000-0000A2600000}"/>
    <cellStyle name="Normal 3 114 6 4 4 3" xfId="24741" xr:uid="{00000000-0005-0000-0000-0000A3600000}"/>
    <cellStyle name="Normal 3 114 6 4 5" xfId="24742" xr:uid="{00000000-0005-0000-0000-0000A4600000}"/>
    <cellStyle name="Normal 3 114 6 4 5 2" xfId="24743" xr:uid="{00000000-0005-0000-0000-0000A5600000}"/>
    <cellStyle name="Normal 3 114 6 4 6" xfId="24744" xr:uid="{00000000-0005-0000-0000-0000A6600000}"/>
    <cellStyle name="Normal 3 114 6 4 6 2" xfId="24745" xr:uid="{00000000-0005-0000-0000-0000A7600000}"/>
    <cellStyle name="Normal 3 114 6 4 7" xfId="24746" xr:uid="{00000000-0005-0000-0000-0000A8600000}"/>
    <cellStyle name="Normal 3 114 6 5" xfId="24747" xr:uid="{00000000-0005-0000-0000-0000A9600000}"/>
    <cellStyle name="Normal 3 114 6 5 2" xfId="24748" xr:uid="{00000000-0005-0000-0000-0000AA600000}"/>
    <cellStyle name="Normal 3 114 6 5 2 2" xfId="24749" xr:uid="{00000000-0005-0000-0000-0000AB600000}"/>
    <cellStyle name="Normal 3 114 6 5 2 2 2" xfId="24750" xr:uid="{00000000-0005-0000-0000-0000AC600000}"/>
    <cellStyle name="Normal 3 114 6 5 2 3" xfId="24751" xr:uid="{00000000-0005-0000-0000-0000AD600000}"/>
    <cellStyle name="Normal 3 114 6 5 3" xfId="24752" xr:uid="{00000000-0005-0000-0000-0000AE600000}"/>
    <cellStyle name="Normal 3 114 6 5 3 2" xfId="24753" xr:uid="{00000000-0005-0000-0000-0000AF600000}"/>
    <cellStyle name="Normal 3 114 6 5 3 2 2" xfId="24754" xr:uid="{00000000-0005-0000-0000-0000B0600000}"/>
    <cellStyle name="Normal 3 114 6 5 3 3" xfId="24755" xr:uid="{00000000-0005-0000-0000-0000B1600000}"/>
    <cellStyle name="Normal 3 114 6 5 4" xfId="24756" xr:uid="{00000000-0005-0000-0000-0000B2600000}"/>
    <cellStyle name="Normal 3 114 6 5 4 2" xfId="24757" xr:uid="{00000000-0005-0000-0000-0000B3600000}"/>
    <cellStyle name="Normal 3 114 6 5 5" xfId="24758" xr:uid="{00000000-0005-0000-0000-0000B4600000}"/>
    <cellStyle name="Normal 3 114 6 6" xfId="24759" xr:uid="{00000000-0005-0000-0000-0000B5600000}"/>
    <cellStyle name="Normal 3 114 6 6 2" xfId="24760" xr:uid="{00000000-0005-0000-0000-0000B6600000}"/>
    <cellStyle name="Normal 3 114 6 6 2 2" xfId="24761" xr:uid="{00000000-0005-0000-0000-0000B7600000}"/>
    <cellStyle name="Normal 3 114 6 6 2 2 2" xfId="24762" xr:uid="{00000000-0005-0000-0000-0000B8600000}"/>
    <cellStyle name="Normal 3 114 6 6 2 3" xfId="24763" xr:uid="{00000000-0005-0000-0000-0000B9600000}"/>
    <cellStyle name="Normal 3 114 6 6 3" xfId="24764" xr:uid="{00000000-0005-0000-0000-0000BA600000}"/>
    <cellStyle name="Normal 3 114 6 6 3 2" xfId="24765" xr:uid="{00000000-0005-0000-0000-0000BB600000}"/>
    <cellStyle name="Normal 3 114 6 6 4" xfId="24766" xr:uid="{00000000-0005-0000-0000-0000BC600000}"/>
    <cellStyle name="Normal 3 114 6 7" xfId="24767" xr:uid="{00000000-0005-0000-0000-0000BD600000}"/>
    <cellStyle name="Normal 3 114 6 7 2" xfId="24768" xr:uid="{00000000-0005-0000-0000-0000BE600000}"/>
    <cellStyle name="Normal 3 114 6 7 2 2" xfId="24769" xr:uid="{00000000-0005-0000-0000-0000BF600000}"/>
    <cellStyle name="Normal 3 114 6 7 3" xfId="24770" xr:uid="{00000000-0005-0000-0000-0000C0600000}"/>
    <cellStyle name="Normal 3 114 6 8" xfId="24771" xr:uid="{00000000-0005-0000-0000-0000C1600000}"/>
    <cellStyle name="Normal 3 114 6 8 2" xfId="24772" xr:uid="{00000000-0005-0000-0000-0000C2600000}"/>
    <cellStyle name="Normal 3 114 6 8 2 2" xfId="24773" xr:uid="{00000000-0005-0000-0000-0000C3600000}"/>
    <cellStyle name="Normal 3 114 6 8 3" xfId="24774" xr:uid="{00000000-0005-0000-0000-0000C4600000}"/>
    <cellStyle name="Normal 3 114 6 9" xfId="24775" xr:uid="{00000000-0005-0000-0000-0000C5600000}"/>
    <cellStyle name="Normal 3 114 6 9 2" xfId="24776" xr:uid="{00000000-0005-0000-0000-0000C6600000}"/>
    <cellStyle name="Normal 3 114 7" xfId="24777" xr:uid="{00000000-0005-0000-0000-0000C7600000}"/>
    <cellStyle name="Normal 3 114 7 2" xfId="24778" xr:uid="{00000000-0005-0000-0000-0000C8600000}"/>
    <cellStyle name="Normal 3 114 7 2 2" xfId="24779" xr:uid="{00000000-0005-0000-0000-0000C9600000}"/>
    <cellStyle name="Normal 3 114 7 2 2 2" xfId="24780" xr:uid="{00000000-0005-0000-0000-0000CA600000}"/>
    <cellStyle name="Normal 3 114 7 2 2 2 2" xfId="24781" xr:uid="{00000000-0005-0000-0000-0000CB600000}"/>
    <cellStyle name="Normal 3 114 7 2 2 2 2 2" xfId="24782" xr:uid="{00000000-0005-0000-0000-0000CC600000}"/>
    <cellStyle name="Normal 3 114 7 2 2 2 3" xfId="24783" xr:uid="{00000000-0005-0000-0000-0000CD600000}"/>
    <cellStyle name="Normal 3 114 7 2 2 3" xfId="24784" xr:uid="{00000000-0005-0000-0000-0000CE600000}"/>
    <cellStyle name="Normal 3 114 7 2 2 3 2" xfId="24785" xr:uid="{00000000-0005-0000-0000-0000CF600000}"/>
    <cellStyle name="Normal 3 114 7 2 2 3 2 2" xfId="24786" xr:uid="{00000000-0005-0000-0000-0000D0600000}"/>
    <cellStyle name="Normal 3 114 7 2 2 3 3" xfId="24787" xr:uid="{00000000-0005-0000-0000-0000D1600000}"/>
    <cellStyle name="Normal 3 114 7 2 2 4" xfId="24788" xr:uid="{00000000-0005-0000-0000-0000D2600000}"/>
    <cellStyle name="Normal 3 114 7 2 2 4 2" xfId="24789" xr:uid="{00000000-0005-0000-0000-0000D3600000}"/>
    <cellStyle name="Normal 3 114 7 2 2 5" xfId="24790" xr:uid="{00000000-0005-0000-0000-0000D4600000}"/>
    <cellStyle name="Normal 3 114 7 2 3" xfId="24791" xr:uid="{00000000-0005-0000-0000-0000D5600000}"/>
    <cellStyle name="Normal 3 114 7 2 3 2" xfId="24792" xr:uid="{00000000-0005-0000-0000-0000D6600000}"/>
    <cellStyle name="Normal 3 114 7 2 3 2 2" xfId="24793" xr:uid="{00000000-0005-0000-0000-0000D7600000}"/>
    <cellStyle name="Normal 3 114 7 2 3 3" xfId="24794" xr:uid="{00000000-0005-0000-0000-0000D8600000}"/>
    <cellStyle name="Normal 3 114 7 2 4" xfId="24795" xr:uid="{00000000-0005-0000-0000-0000D9600000}"/>
    <cellStyle name="Normal 3 114 7 2 4 2" xfId="24796" xr:uid="{00000000-0005-0000-0000-0000DA600000}"/>
    <cellStyle name="Normal 3 114 7 2 4 2 2" xfId="24797" xr:uid="{00000000-0005-0000-0000-0000DB600000}"/>
    <cellStyle name="Normal 3 114 7 2 4 3" xfId="24798" xr:uid="{00000000-0005-0000-0000-0000DC600000}"/>
    <cellStyle name="Normal 3 114 7 2 5" xfId="24799" xr:uid="{00000000-0005-0000-0000-0000DD600000}"/>
    <cellStyle name="Normal 3 114 7 2 5 2" xfId="24800" xr:uid="{00000000-0005-0000-0000-0000DE600000}"/>
    <cellStyle name="Normal 3 114 7 2 6" xfId="24801" xr:uid="{00000000-0005-0000-0000-0000DF600000}"/>
    <cellStyle name="Normal 3 114 7 2 6 2" xfId="24802" xr:uid="{00000000-0005-0000-0000-0000E0600000}"/>
    <cellStyle name="Normal 3 114 7 2 7" xfId="24803" xr:uid="{00000000-0005-0000-0000-0000E1600000}"/>
    <cellStyle name="Normal 3 114 7 3" xfId="24804" xr:uid="{00000000-0005-0000-0000-0000E2600000}"/>
    <cellStyle name="Normal 3 114 7 3 2" xfId="24805" xr:uid="{00000000-0005-0000-0000-0000E3600000}"/>
    <cellStyle name="Normal 3 114 7 3 2 2" xfId="24806" xr:uid="{00000000-0005-0000-0000-0000E4600000}"/>
    <cellStyle name="Normal 3 114 7 3 2 2 2" xfId="24807" xr:uid="{00000000-0005-0000-0000-0000E5600000}"/>
    <cellStyle name="Normal 3 114 7 3 2 3" xfId="24808" xr:uid="{00000000-0005-0000-0000-0000E6600000}"/>
    <cellStyle name="Normal 3 114 7 3 3" xfId="24809" xr:uid="{00000000-0005-0000-0000-0000E7600000}"/>
    <cellStyle name="Normal 3 114 7 3 3 2" xfId="24810" xr:uid="{00000000-0005-0000-0000-0000E8600000}"/>
    <cellStyle name="Normal 3 114 7 3 3 2 2" xfId="24811" xr:uid="{00000000-0005-0000-0000-0000E9600000}"/>
    <cellStyle name="Normal 3 114 7 3 3 3" xfId="24812" xr:uid="{00000000-0005-0000-0000-0000EA600000}"/>
    <cellStyle name="Normal 3 114 7 3 4" xfId="24813" xr:uid="{00000000-0005-0000-0000-0000EB600000}"/>
    <cellStyle name="Normal 3 114 7 3 4 2" xfId="24814" xr:uid="{00000000-0005-0000-0000-0000EC600000}"/>
    <cellStyle name="Normal 3 114 7 3 5" xfId="24815" xr:uid="{00000000-0005-0000-0000-0000ED600000}"/>
    <cellStyle name="Normal 3 114 7 4" xfId="24816" xr:uid="{00000000-0005-0000-0000-0000EE600000}"/>
    <cellStyle name="Normal 3 114 7 4 2" xfId="24817" xr:uid="{00000000-0005-0000-0000-0000EF600000}"/>
    <cellStyle name="Normal 3 114 7 4 2 2" xfId="24818" xr:uid="{00000000-0005-0000-0000-0000F0600000}"/>
    <cellStyle name="Normal 3 114 7 4 3" xfId="24819" xr:uid="{00000000-0005-0000-0000-0000F1600000}"/>
    <cellStyle name="Normal 3 114 7 5" xfId="24820" xr:uid="{00000000-0005-0000-0000-0000F2600000}"/>
    <cellStyle name="Normal 3 114 7 5 2" xfId="24821" xr:uid="{00000000-0005-0000-0000-0000F3600000}"/>
    <cellStyle name="Normal 3 114 7 5 2 2" xfId="24822" xr:uid="{00000000-0005-0000-0000-0000F4600000}"/>
    <cellStyle name="Normal 3 114 7 5 3" xfId="24823" xr:uid="{00000000-0005-0000-0000-0000F5600000}"/>
    <cellStyle name="Normal 3 114 7 6" xfId="24824" xr:uid="{00000000-0005-0000-0000-0000F6600000}"/>
    <cellStyle name="Normal 3 114 7 6 2" xfId="24825" xr:uid="{00000000-0005-0000-0000-0000F7600000}"/>
    <cellStyle name="Normal 3 114 7 7" xfId="24826" xr:uid="{00000000-0005-0000-0000-0000F8600000}"/>
    <cellStyle name="Normal 3 114 7 7 2" xfId="24827" xr:uid="{00000000-0005-0000-0000-0000F9600000}"/>
    <cellStyle name="Normal 3 114 7 8" xfId="24828" xr:uid="{00000000-0005-0000-0000-0000FA600000}"/>
    <cellStyle name="Normal 3 114 8" xfId="24829" xr:uid="{00000000-0005-0000-0000-0000FB600000}"/>
    <cellStyle name="Normal 3 114 8 2" xfId="24830" xr:uid="{00000000-0005-0000-0000-0000FC600000}"/>
    <cellStyle name="Normal 3 114 8 2 2" xfId="24831" xr:uid="{00000000-0005-0000-0000-0000FD600000}"/>
    <cellStyle name="Normal 3 114 8 2 2 2" xfId="24832" xr:uid="{00000000-0005-0000-0000-0000FE600000}"/>
    <cellStyle name="Normal 3 114 8 2 2 2 2" xfId="24833" xr:uid="{00000000-0005-0000-0000-0000FF600000}"/>
    <cellStyle name="Normal 3 114 8 2 2 3" xfId="24834" xr:uid="{00000000-0005-0000-0000-000000610000}"/>
    <cellStyle name="Normal 3 114 8 2 3" xfId="24835" xr:uid="{00000000-0005-0000-0000-000001610000}"/>
    <cellStyle name="Normal 3 114 8 2 3 2" xfId="24836" xr:uid="{00000000-0005-0000-0000-000002610000}"/>
    <cellStyle name="Normal 3 114 8 2 3 2 2" xfId="24837" xr:uid="{00000000-0005-0000-0000-000003610000}"/>
    <cellStyle name="Normal 3 114 8 2 3 3" xfId="24838" xr:uid="{00000000-0005-0000-0000-000004610000}"/>
    <cellStyle name="Normal 3 114 8 2 4" xfId="24839" xr:uid="{00000000-0005-0000-0000-000005610000}"/>
    <cellStyle name="Normal 3 114 8 2 4 2" xfId="24840" xr:uid="{00000000-0005-0000-0000-000006610000}"/>
    <cellStyle name="Normal 3 114 8 2 5" xfId="24841" xr:uid="{00000000-0005-0000-0000-000007610000}"/>
    <cellStyle name="Normal 3 114 8 3" xfId="24842" xr:uid="{00000000-0005-0000-0000-000008610000}"/>
    <cellStyle name="Normal 3 114 8 3 2" xfId="24843" xr:uid="{00000000-0005-0000-0000-000009610000}"/>
    <cellStyle name="Normal 3 114 8 3 2 2" xfId="24844" xr:uid="{00000000-0005-0000-0000-00000A610000}"/>
    <cellStyle name="Normal 3 114 8 3 3" xfId="24845" xr:uid="{00000000-0005-0000-0000-00000B610000}"/>
    <cellStyle name="Normal 3 114 8 4" xfId="24846" xr:uid="{00000000-0005-0000-0000-00000C610000}"/>
    <cellStyle name="Normal 3 114 8 4 2" xfId="24847" xr:uid="{00000000-0005-0000-0000-00000D610000}"/>
    <cellStyle name="Normal 3 114 8 4 2 2" xfId="24848" xr:uid="{00000000-0005-0000-0000-00000E610000}"/>
    <cellStyle name="Normal 3 114 8 4 3" xfId="24849" xr:uid="{00000000-0005-0000-0000-00000F610000}"/>
    <cellStyle name="Normal 3 114 8 5" xfId="24850" xr:uid="{00000000-0005-0000-0000-000010610000}"/>
    <cellStyle name="Normal 3 114 8 5 2" xfId="24851" xr:uid="{00000000-0005-0000-0000-000011610000}"/>
    <cellStyle name="Normal 3 114 8 6" xfId="24852" xr:uid="{00000000-0005-0000-0000-000012610000}"/>
    <cellStyle name="Normal 3 114 8 6 2" xfId="24853" xr:uid="{00000000-0005-0000-0000-000013610000}"/>
    <cellStyle name="Normal 3 114 8 7" xfId="24854" xr:uid="{00000000-0005-0000-0000-000014610000}"/>
    <cellStyle name="Normal 3 114 9" xfId="24855" xr:uid="{00000000-0005-0000-0000-000015610000}"/>
    <cellStyle name="Normal 3 114 9 2" xfId="24856" xr:uid="{00000000-0005-0000-0000-000016610000}"/>
    <cellStyle name="Normal 3 114 9 2 2" xfId="24857" xr:uid="{00000000-0005-0000-0000-000017610000}"/>
    <cellStyle name="Normal 3 114 9 2 2 2" xfId="24858" xr:uid="{00000000-0005-0000-0000-000018610000}"/>
    <cellStyle name="Normal 3 114 9 2 2 2 2" xfId="24859" xr:uid="{00000000-0005-0000-0000-000019610000}"/>
    <cellStyle name="Normal 3 114 9 2 2 3" xfId="24860" xr:uid="{00000000-0005-0000-0000-00001A610000}"/>
    <cellStyle name="Normal 3 114 9 2 3" xfId="24861" xr:uid="{00000000-0005-0000-0000-00001B610000}"/>
    <cellStyle name="Normal 3 114 9 2 3 2" xfId="24862" xr:uid="{00000000-0005-0000-0000-00001C610000}"/>
    <cellStyle name="Normal 3 114 9 2 3 2 2" xfId="24863" xr:uid="{00000000-0005-0000-0000-00001D610000}"/>
    <cellStyle name="Normal 3 114 9 2 3 3" xfId="24864" xr:uid="{00000000-0005-0000-0000-00001E610000}"/>
    <cellStyle name="Normal 3 114 9 2 4" xfId="24865" xr:uid="{00000000-0005-0000-0000-00001F610000}"/>
    <cellStyle name="Normal 3 114 9 2 4 2" xfId="24866" xr:uid="{00000000-0005-0000-0000-000020610000}"/>
    <cellStyle name="Normal 3 114 9 2 5" xfId="24867" xr:uid="{00000000-0005-0000-0000-000021610000}"/>
    <cellStyle name="Normal 3 114 9 3" xfId="24868" xr:uid="{00000000-0005-0000-0000-000022610000}"/>
    <cellStyle name="Normal 3 114 9 3 2" xfId="24869" xr:uid="{00000000-0005-0000-0000-000023610000}"/>
    <cellStyle name="Normal 3 114 9 3 2 2" xfId="24870" xr:uid="{00000000-0005-0000-0000-000024610000}"/>
    <cellStyle name="Normal 3 114 9 3 3" xfId="24871" xr:uid="{00000000-0005-0000-0000-000025610000}"/>
    <cellStyle name="Normal 3 114 9 4" xfId="24872" xr:uid="{00000000-0005-0000-0000-000026610000}"/>
    <cellStyle name="Normal 3 114 9 4 2" xfId="24873" xr:uid="{00000000-0005-0000-0000-000027610000}"/>
    <cellStyle name="Normal 3 114 9 4 2 2" xfId="24874" xr:uid="{00000000-0005-0000-0000-000028610000}"/>
    <cellStyle name="Normal 3 114 9 4 3" xfId="24875" xr:uid="{00000000-0005-0000-0000-000029610000}"/>
    <cellStyle name="Normal 3 114 9 5" xfId="24876" xr:uid="{00000000-0005-0000-0000-00002A610000}"/>
    <cellStyle name="Normal 3 114 9 5 2" xfId="24877" xr:uid="{00000000-0005-0000-0000-00002B610000}"/>
    <cellStyle name="Normal 3 114 9 6" xfId="24878" xr:uid="{00000000-0005-0000-0000-00002C610000}"/>
    <cellStyle name="Normal 3 114 9 6 2" xfId="24879" xr:uid="{00000000-0005-0000-0000-00002D610000}"/>
    <cellStyle name="Normal 3 114 9 7" xfId="24880" xr:uid="{00000000-0005-0000-0000-00002E610000}"/>
    <cellStyle name="Normal 3 115" xfId="24881" xr:uid="{00000000-0005-0000-0000-00002F610000}"/>
    <cellStyle name="Normal 3 116" xfId="24882" xr:uid="{00000000-0005-0000-0000-000030610000}"/>
    <cellStyle name="Normal 3 116 2" xfId="24883" xr:uid="{00000000-0005-0000-0000-000031610000}"/>
    <cellStyle name="Normal 3 116 2 2" xfId="24884" xr:uid="{00000000-0005-0000-0000-000032610000}"/>
    <cellStyle name="Normal 3 116 2 2 2" xfId="24885" xr:uid="{00000000-0005-0000-0000-000033610000}"/>
    <cellStyle name="Normal 3 116 2 2 2 2" xfId="24886" xr:uid="{00000000-0005-0000-0000-000034610000}"/>
    <cellStyle name="Normal 3 116 2 2 3" xfId="24887" xr:uid="{00000000-0005-0000-0000-000035610000}"/>
    <cellStyle name="Normal 3 116 2 3" xfId="24888" xr:uid="{00000000-0005-0000-0000-000036610000}"/>
    <cellStyle name="Normal 3 116 2 3 2" xfId="24889" xr:uid="{00000000-0005-0000-0000-000037610000}"/>
    <cellStyle name="Normal 3 116 2 3 2 2" xfId="24890" xr:uid="{00000000-0005-0000-0000-000038610000}"/>
    <cellStyle name="Normal 3 116 2 3 3" xfId="24891" xr:uid="{00000000-0005-0000-0000-000039610000}"/>
    <cellStyle name="Normal 3 116 2 4" xfId="24892" xr:uid="{00000000-0005-0000-0000-00003A610000}"/>
    <cellStyle name="Normal 3 116 2 4 2" xfId="24893" xr:uid="{00000000-0005-0000-0000-00003B610000}"/>
    <cellStyle name="Normal 3 116 2 5" xfId="24894" xr:uid="{00000000-0005-0000-0000-00003C610000}"/>
    <cellStyle name="Normal 3 116 3" xfId="24895" xr:uid="{00000000-0005-0000-0000-00003D610000}"/>
    <cellStyle name="Normal 3 116 3 2" xfId="24896" xr:uid="{00000000-0005-0000-0000-00003E610000}"/>
    <cellStyle name="Normal 3 116 3 2 2" xfId="24897" xr:uid="{00000000-0005-0000-0000-00003F610000}"/>
    <cellStyle name="Normal 3 116 3 2 2 2" xfId="24898" xr:uid="{00000000-0005-0000-0000-000040610000}"/>
    <cellStyle name="Normal 3 116 3 2 3" xfId="24899" xr:uid="{00000000-0005-0000-0000-000041610000}"/>
    <cellStyle name="Normal 3 116 3 3" xfId="24900" xr:uid="{00000000-0005-0000-0000-000042610000}"/>
    <cellStyle name="Normal 3 116 3 3 2" xfId="24901" xr:uid="{00000000-0005-0000-0000-000043610000}"/>
    <cellStyle name="Normal 3 116 3 4" xfId="24902" xr:uid="{00000000-0005-0000-0000-000044610000}"/>
    <cellStyle name="Normal 3 116 4" xfId="24903" xr:uid="{00000000-0005-0000-0000-000045610000}"/>
    <cellStyle name="Normal 3 116 4 2" xfId="24904" xr:uid="{00000000-0005-0000-0000-000046610000}"/>
    <cellStyle name="Normal 3 116 4 2 2" xfId="24905" xr:uid="{00000000-0005-0000-0000-000047610000}"/>
    <cellStyle name="Normal 3 116 4 3" xfId="24906" xr:uid="{00000000-0005-0000-0000-000048610000}"/>
    <cellStyle name="Normal 3 116 5" xfId="24907" xr:uid="{00000000-0005-0000-0000-000049610000}"/>
    <cellStyle name="Normal 3 116 5 2" xfId="24908" xr:uid="{00000000-0005-0000-0000-00004A610000}"/>
    <cellStyle name="Normal 3 116 5 2 2" xfId="24909" xr:uid="{00000000-0005-0000-0000-00004B610000}"/>
    <cellStyle name="Normal 3 116 5 3" xfId="24910" xr:uid="{00000000-0005-0000-0000-00004C610000}"/>
    <cellStyle name="Normal 3 116 6" xfId="24911" xr:uid="{00000000-0005-0000-0000-00004D610000}"/>
    <cellStyle name="Normal 3 116 6 2" xfId="24912" xr:uid="{00000000-0005-0000-0000-00004E610000}"/>
    <cellStyle name="Normal 3 116 7" xfId="24913" xr:uid="{00000000-0005-0000-0000-00004F610000}"/>
    <cellStyle name="Normal 3 116 7 2" xfId="24914" xr:uid="{00000000-0005-0000-0000-000050610000}"/>
    <cellStyle name="Normal 3 116 8" xfId="24915" xr:uid="{00000000-0005-0000-0000-000051610000}"/>
    <cellStyle name="Normal 3 117" xfId="24916" xr:uid="{00000000-0005-0000-0000-000052610000}"/>
    <cellStyle name="Normal 3 118" xfId="24917" xr:uid="{00000000-0005-0000-0000-000053610000}"/>
    <cellStyle name="Normal 3 119" xfId="24918" xr:uid="{00000000-0005-0000-0000-000054610000}"/>
    <cellStyle name="Normal 3 12" xfId="24919" xr:uid="{00000000-0005-0000-0000-000055610000}"/>
    <cellStyle name="Normal 3 12 2" xfId="24920" xr:uid="{00000000-0005-0000-0000-000056610000}"/>
    <cellStyle name="Normal 3 120" xfId="24921" xr:uid="{00000000-0005-0000-0000-000057610000}"/>
    <cellStyle name="Normal 3 121" xfId="24922" xr:uid="{00000000-0005-0000-0000-000058610000}"/>
    <cellStyle name="Normal 3 122" xfId="24923" xr:uid="{00000000-0005-0000-0000-000059610000}"/>
    <cellStyle name="Normal 3 13" xfId="24924" xr:uid="{00000000-0005-0000-0000-00005A610000}"/>
    <cellStyle name="Normal 3 13 2" xfId="24925" xr:uid="{00000000-0005-0000-0000-00005B610000}"/>
    <cellStyle name="Normal 3 14" xfId="24926" xr:uid="{00000000-0005-0000-0000-00005C610000}"/>
    <cellStyle name="Normal 3 14 2" xfId="24927" xr:uid="{00000000-0005-0000-0000-00005D610000}"/>
    <cellStyle name="Normal 3 15" xfId="24928" xr:uid="{00000000-0005-0000-0000-00005E610000}"/>
    <cellStyle name="Normal 3 15 2" xfId="24929" xr:uid="{00000000-0005-0000-0000-00005F610000}"/>
    <cellStyle name="Normal 3 16" xfId="24930" xr:uid="{00000000-0005-0000-0000-000060610000}"/>
    <cellStyle name="Normal 3 16 2" xfId="24931" xr:uid="{00000000-0005-0000-0000-000061610000}"/>
    <cellStyle name="Normal 3 17" xfId="24932" xr:uid="{00000000-0005-0000-0000-000062610000}"/>
    <cellStyle name="Normal 3 17 2" xfId="24933" xr:uid="{00000000-0005-0000-0000-000063610000}"/>
    <cellStyle name="Normal 3 18" xfId="24934" xr:uid="{00000000-0005-0000-0000-000064610000}"/>
    <cellStyle name="Normal 3 18 2" xfId="24935" xr:uid="{00000000-0005-0000-0000-000065610000}"/>
    <cellStyle name="Normal 3 19" xfId="24936" xr:uid="{00000000-0005-0000-0000-000066610000}"/>
    <cellStyle name="Normal 3 19 2" xfId="24937" xr:uid="{00000000-0005-0000-0000-000067610000}"/>
    <cellStyle name="Normal 3 2" xfId="24938" xr:uid="{00000000-0005-0000-0000-000068610000}"/>
    <cellStyle name="Normal 3 2 10" xfId="24939" xr:uid="{00000000-0005-0000-0000-000069610000}"/>
    <cellStyle name="Normal 3 2 10 2" xfId="24940" xr:uid="{00000000-0005-0000-0000-00006A610000}"/>
    <cellStyle name="Normal 3 2 100" xfId="24941" xr:uid="{00000000-0005-0000-0000-00006B610000}"/>
    <cellStyle name="Normal 3 2 100 2" xfId="24942" xr:uid="{00000000-0005-0000-0000-00006C610000}"/>
    <cellStyle name="Normal 3 2 101" xfId="24943" xr:uid="{00000000-0005-0000-0000-00006D610000}"/>
    <cellStyle name="Normal 3 2 101 2" xfId="24944" xr:uid="{00000000-0005-0000-0000-00006E610000}"/>
    <cellStyle name="Normal 3 2 102" xfId="24945" xr:uid="{00000000-0005-0000-0000-00006F610000}"/>
    <cellStyle name="Normal 3 2 102 2" xfId="24946" xr:uid="{00000000-0005-0000-0000-000070610000}"/>
    <cellStyle name="Normal 3 2 103" xfId="24947" xr:uid="{00000000-0005-0000-0000-000071610000}"/>
    <cellStyle name="Normal 3 2 103 2" xfId="24948" xr:uid="{00000000-0005-0000-0000-000072610000}"/>
    <cellStyle name="Normal 3 2 104" xfId="24949" xr:uid="{00000000-0005-0000-0000-000073610000}"/>
    <cellStyle name="Normal 3 2 104 2" xfId="24950" xr:uid="{00000000-0005-0000-0000-000074610000}"/>
    <cellStyle name="Normal 3 2 105" xfId="24951" xr:uid="{00000000-0005-0000-0000-000075610000}"/>
    <cellStyle name="Normal 3 2 105 2" xfId="24952" xr:uid="{00000000-0005-0000-0000-000076610000}"/>
    <cellStyle name="Normal 3 2 106" xfId="24953" xr:uid="{00000000-0005-0000-0000-000077610000}"/>
    <cellStyle name="Normal 3 2 106 2" xfId="24954" xr:uid="{00000000-0005-0000-0000-000078610000}"/>
    <cellStyle name="Normal 3 2 107" xfId="24955" xr:uid="{00000000-0005-0000-0000-000079610000}"/>
    <cellStyle name="Normal 3 2 107 2" xfId="24956" xr:uid="{00000000-0005-0000-0000-00007A610000}"/>
    <cellStyle name="Normal 3 2 108" xfId="24957" xr:uid="{00000000-0005-0000-0000-00007B610000}"/>
    <cellStyle name="Normal 3 2 108 2" xfId="24958" xr:uid="{00000000-0005-0000-0000-00007C610000}"/>
    <cellStyle name="Normal 3 2 109" xfId="24959" xr:uid="{00000000-0005-0000-0000-00007D610000}"/>
    <cellStyle name="Normal 3 2 109 2" xfId="24960" xr:uid="{00000000-0005-0000-0000-00007E610000}"/>
    <cellStyle name="Normal 3 2 11" xfId="24961" xr:uid="{00000000-0005-0000-0000-00007F610000}"/>
    <cellStyle name="Normal 3 2 11 2" xfId="24962" xr:uid="{00000000-0005-0000-0000-000080610000}"/>
    <cellStyle name="Normal 3 2 110" xfId="24963" xr:uid="{00000000-0005-0000-0000-000081610000}"/>
    <cellStyle name="Normal 3 2 110 2" xfId="24964" xr:uid="{00000000-0005-0000-0000-000082610000}"/>
    <cellStyle name="Normal 3 2 111" xfId="24965" xr:uid="{00000000-0005-0000-0000-000083610000}"/>
    <cellStyle name="Normal 3 2 111 2" xfId="24966" xr:uid="{00000000-0005-0000-0000-000084610000}"/>
    <cellStyle name="Normal 3 2 112" xfId="24967" xr:uid="{00000000-0005-0000-0000-000085610000}"/>
    <cellStyle name="Normal 3 2 112 2" xfId="24968" xr:uid="{00000000-0005-0000-0000-000086610000}"/>
    <cellStyle name="Normal 3 2 113" xfId="24969" xr:uid="{00000000-0005-0000-0000-000087610000}"/>
    <cellStyle name="Normal 3 2 114" xfId="24970" xr:uid="{00000000-0005-0000-0000-000088610000}"/>
    <cellStyle name="Normal 3 2 115" xfId="24971" xr:uid="{00000000-0005-0000-0000-000089610000}"/>
    <cellStyle name="Normal 3 2 116" xfId="24972" xr:uid="{00000000-0005-0000-0000-00008A610000}"/>
    <cellStyle name="Normal 3 2 12" xfId="24973" xr:uid="{00000000-0005-0000-0000-00008B610000}"/>
    <cellStyle name="Normal 3 2 12 2" xfId="24974" xr:uid="{00000000-0005-0000-0000-00008C610000}"/>
    <cellStyle name="Normal 3 2 13" xfId="24975" xr:uid="{00000000-0005-0000-0000-00008D610000}"/>
    <cellStyle name="Normal 3 2 13 2" xfId="24976" xr:uid="{00000000-0005-0000-0000-00008E610000}"/>
    <cellStyle name="Normal 3 2 14" xfId="24977" xr:uid="{00000000-0005-0000-0000-00008F610000}"/>
    <cellStyle name="Normal 3 2 14 2" xfId="24978" xr:uid="{00000000-0005-0000-0000-000090610000}"/>
    <cellStyle name="Normal 3 2 15" xfId="24979" xr:uid="{00000000-0005-0000-0000-000091610000}"/>
    <cellStyle name="Normal 3 2 15 2" xfId="24980" xr:uid="{00000000-0005-0000-0000-000092610000}"/>
    <cellStyle name="Normal 3 2 16" xfId="24981" xr:uid="{00000000-0005-0000-0000-000093610000}"/>
    <cellStyle name="Normal 3 2 16 2" xfId="24982" xr:uid="{00000000-0005-0000-0000-000094610000}"/>
    <cellStyle name="Normal 3 2 17" xfId="24983" xr:uid="{00000000-0005-0000-0000-000095610000}"/>
    <cellStyle name="Normal 3 2 17 2" xfId="24984" xr:uid="{00000000-0005-0000-0000-000096610000}"/>
    <cellStyle name="Normal 3 2 18" xfId="24985" xr:uid="{00000000-0005-0000-0000-000097610000}"/>
    <cellStyle name="Normal 3 2 18 2" xfId="24986" xr:uid="{00000000-0005-0000-0000-000098610000}"/>
    <cellStyle name="Normal 3 2 19" xfId="24987" xr:uid="{00000000-0005-0000-0000-000099610000}"/>
    <cellStyle name="Normal 3 2 19 2" xfId="24988" xr:uid="{00000000-0005-0000-0000-00009A610000}"/>
    <cellStyle name="Normal 3 2 2" xfId="24989" xr:uid="{00000000-0005-0000-0000-00009B610000}"/>
    <cellStyle name="Normal 3 2 2 2" xfId="24990" xr:uid="{00000000-0005-0000-0000-00009C610000}"/>
    <cellStyle name="Normal 3 2 2 3" xfId="24991" xr:uid="{00000000-0005-0000-0000-00009D610000}"/>
    <cellStyle name="Normal 3 2 2 4" xfId="24992" xr:uid="{00000000-0005-0000-0000-00009E610000}"/>
    <cellStyle name="Normal 3 2 20" xfId="24993" xr:uid="{00000000-0005-0000-0000-00009F610000}"/>
    <cellStyle name="Normal 3 2 20 2" xfId="24994" xr:uid="{00000000-0005-0000-0000-0000A0610000}"/>
    <cellStyle name="Normal 3 2 21" xfId="24995" xr:uid="{00000000-0005-0000-0000-0000A1610000}"/>
    <cellStyle name="Normal 3 2 21 2" xfId="24996" xr:uid="{00000000-0005-0000-0000-0000A2610000}"/>
    <cellStyle name="Normal 3 2 22" xfId="24997" xr:uid="{00000000-0005-0000-0000-0000A3610000}"/>
    <cellStyle name="Normal 3 2 22 2" xfId="24998" xr:uid="{00000000-0005-0000-0000-0000A4610000}"/>
    <cellStyle name="Normal 3 2 23" xfId="24999" xr:uid="{00000000-0005-0000-0000-0000A5610000}"/>
    <cellStyle name="Normal 3 2 23 2" xfId="25000" xr:uid="{00000000-0005-0000-0000-0000A6610000}"/>
    <cellStyle name="Normal 3 2 24" xfId="25001" xr:uid="{00000000-0005-0000-0000-0000A7610000}"/>
    <cellStyle name="Normal 3 2 24 2" xfId="25002" xr:uid="{00000000-0005-0000-0000-0000A8610000}"/>
    <cellStyle name="Normal 3 2 25" xfId="25003" xr:uid="{00000000-0005-0000-0000-0000A9610000}"/>
    <cellStyle name="Normal 3 2 25 2" xfId="25004" xr:uid="{00000000-0005-0000-0000-0000AA610000}"/>
    <cellStyle name="Normal 3 2 26" xfId="25005" xr:uid="{00000000-0005-0000-0000-0000AB610000}"/>
    <cellStyle name="Normal 3 2 26 2" xfId="25006" xr:uid="{00000000-0005-0000-0000-0000AC610000}"/>
    <cellStyle name="Normal 3 2 27" xfId="25007" xr:uid="{00000000-0005-0000-0000-0000AD610000}"/>
    <cellStyle name="Normal 3 2 27 2" xfId="25008" xr:uid="{00000000-0005-0000-0000-0000AE610000}"/>
    <cellStyle name="Normal 3 2 28" xfId="25009" xr:uid="{00000000-0005-0000-0000-0000AF610000}"/>
    <cellStyle name="Normal 3 2 28 2" xfId="25010" xr:uid="{00000000-0005-0000-0000-0000B0610000}"/>
    <cellStyle name="Normal 3 2 29" xfId="25011" xr:uid="{00000000-0005-0000-0000-0000B1610000}"/>
    <cellStyle name="Normal 3 2 29 2" xfId="25012" xr:uid="{00000000-0005-0000-0000-0000B2610000}"/>
    <cellStyle name="Normal 3 2 3" xfId="25013" xr:uid="{00000000-0005-0000-0000-0000B3610000}"/>
    <cellStyle name="Normal 3 2 3 2" xfId="25014" xr:uid="{00000000-0005-0000-0000-0000B4610000}"/>
    <cellStyle name="Normal 3 2 30" xfId="25015" xr:uid="{00000000-0005-0000-0000-0000B5610000}"/>
    <cellStyle name="Normal 3 2 30 2" xfId="25016" xr:uid="{00000000-0005-0000-0000-0000B6610000}"/>
    <cellStyle name="Normal 3 2 31" xfId="25017" xr:uid="{00000000-0005-0000-0000-0000B7610000}"/>
    <cellStyle name="Normal 3 2 31 2" xfId="25018" xr:uid="{00000000-0005-0000-0000-0000B8610000}"/>
    <cellStyle name="Normal 3 2 32" xfId="25019" xr:uid="{00000000-0005-0000-0000-0000B9610000}"/>
    <cellStyle name="Normal 3 2 32 2" xfId="25020" xr:uid="{00000000-0005-0000-0000-0000BA610000}"/>
    <cellStyle name="Normal 3 2 33" xfId="25021" xr:uid="{00000000-0005-0000-0000-0000BB610000}"/>
    <cellStyle name="Normal 3 2 33 2" xfId="25022" xr:uid="{00000000-0005-0000-0000-0000BC610000}"/>
    <cellStyle name="Normal 3 2 34" xfId="25023" xr:uid="{00000000-0005-0000-0000-0000BD610000}"/>
    <cellStyle name="Normal 3 2 34 2" xfId="25024" xr:uid="{00000000-0005-0000-0000-0000BE610000}"/>
    <cellStyle name="Normal 3 2 35" xfId="25025" xr:uid="{00000000-0005-0000-0000-0000BF610000}"/>
    <cellStyle name="Normal 3 2 35 2" xfId="25026" xr:uid="{00000000-0005-0000-0000-0000C0610000}"/>
    <cellStyle name="Normal 3 2 36" xfId="25027" xr:uid="{00000000-0005-0000-0000-0000C1610000}"/>
    <cellStyle name="Normal 3 2 36 2" xfId="25028" xr:uid="{00000000-0005-0000-0000-0000C2610000}"/>
    <cellStyle name="Normal 3 2 37" xfId="25029" xr:uid="{00000000-0005-0000-0000-0000C3610000}"/>
    <cellStyle name="Normal 3 2 37 2" xfId="25030" xr:uid="{00000000-0005-0000-0000-0000C4610000}"/>
    <cellStyle name="Normal 3 2 38" xfId="25031" xr:uid="{00000000-0005-0000-0000-0000C5610000}"/>
    <cellStyle name="Normal 3 2 38 2" xfId="25032" xr:uid="{00000000-0005-0000-0000-0000C6610000}"/>
    <cellStyle name="Normal 3 2 39" xfId="25033" xr:uid="{00000000-0005-0000-0000-0000C7610000}"/>
    <cellStyle name="Normal 3 2 39 2" xfId="25034" xr:uid="{00000000-0005-0000-0000-0000C8610000}"/>
    <cellStyle name="Normal 3 2 4" xfId="25035" xr:uid="{00000000-0005-0000-0000-0000C9610000}"/>
    <cellStyle name="Normal 3 2 4 2" xfId="25036" xr:uid="{00000000-0005-0000-0000-0000CA610000}"/>
    <cellStyle name="Normal 3 2 40" xfId="25037" xr:uid="{00000000-0005-0000-0000-0000CB610000}"/>
    <cellStyle name="Normal 3 2 40 2" xfId="25038" xr:uid="{00000000-0005-0000-0000-0000CC610000}"/>
    <cellStyle name="Normal 3 2 41" xfId="25039" xr:uid="{00000000-0005-0000-0000-0000CD610000}"/>
    <cellStyle name="Normal 3 2 41 2" xfId="25040" xr:uid="{00000000-0005-0000-0000-0000CE610000}"/>
    <cellStyle name="Normal 3 2 42" xfId="25041" xr:uid="{00000000-0005-0000-0000-0000CF610000}"/>
    <cellStyle name="Normal 3 2 42 2" xfId="25042" xr:uid="{00000000-0005-0000-0000-0000D0610000}"/>
    <cellStyle name="Normal 3 2 43" xfId="25043" xr:uid="{00000000-0005-0000-0000-0000D1610000}"/>
    <cellStyle name="Normal 3 2 43 2" xfId="25044" xr:uid="{00000000-0005-0000-0000-0000D2610000}"/>
    <cellStyle name="Normal 3 2 44" xfId="25045" xr:uid="{00000000-0005-0000-0000-0000D3610000}"/>
    <cellStyle name="Normal 3 2 44 2" xfId="25046" xr:uid="{00000000-0005-0000-0000-0000D4610000}"/>
    <cellStyle name="Normal 3 2 45" xfId="25047" xr:uid="{00000000-0005-0000-0000-0000D5610000}"/>
    <cellStyle name="Normal 3 2 45 2" xfId="25048" xr:uid="{00000000-0005-0000-0000-0000D6610000}"/>
    <cellStyle name="Normal 3 2 46" xfId="25049" xr:uid="{00000000-0005-0000-0000-0000D7610000}"/>
    <cellStyle name="Normal 3 2 46 2" xfId="25050" xr:uid="{00000000-0005-0000-0000-0000D8610000}"/>
    <cellStyle name="Normal 3 2 47" xfId="25051" xr:uid="{00000000-0005-0000-0000-0000D9610000}"/>
    <cellStyle name="Normal 3 2 47 2" xfId="25052" xr:uid="{00000000-0005-0000-0000-0000DA610000}"/>
    <cellStyle name="Normal 3 2 48" xfId="25053" xr:uid="{00000000-0005-0000-0000-0000DB610000}"/>
    <cellStyle name="Normal 3 2 48 2" xfId="25054" xr:uid="{00000000-0005-0000-0000-0000DC610000}"/>
    <cellStyle name="Normal 3 2 49" xfId="25055" xr:uid="{00000000-0005-0000-0000-0000DD610000}"/>
    <cellStyle name="Normal 3 2 49 2" xfId="25056" xr:uid="{00000000-0005-0000-0000-0000DE610000}"/>
    <cellStyle name="Normal 3 2 5" xfId="25057" xr:uid="{00000000-0005-0000-0000-0000DF610000}"/>
    <cellStyle name="Normal 3 2 5 2" xfId="25058" xr:uid="{00000000-0005-0000-0000-0000E0610000}"/>
    <cellStyle name="Normal 3 2 50" xfId="25059" xr:uid="{00000000-0005-0000-0000-0000E1610000}"/>
    <cellStyle name="Normal 3 2 50 2" xfId="25060" xr:uid="{00000000-0005-0000-0000-0000E2610000}"/>
    <cellStyle name="Normal 3 2 51" xfId="25061" xr:uid="{00000000-0005-0000-0000-0000E3610000}"/>
    <cellStyle name="Normal 3 2 51 2" xfId="25062" xr:uid="{00000000-0005-0000-0000-0000E4610000}"/>
    <cellStyle name="Normal 3 2 52" xfId="25063" xr:uid="{00000000-0005-0000-0000-0000E5610000}"/>
    <cellStyle name="Normal 3 2 52 2" xfId="25064" xr:uid="{00000000-0005-0000-0000-0000E6610000}"/>
    <cellStyle name="Normal 3 2 53" xfId="25065" xr:uid="{00000000-0005-0000-0000-0000E7610000}"/>
    <cellStyle name="Normal 3 2 53 2" xfId="25066" xr:uid="{00000000-0005-0000-0000-0000E8610000}"/>
    <cellStyle name="Normal 3 2 54" xfId="25067" xr:uid="{00000000-0005-0000-0000-0000E9610000}"/>
    <cellStyle name="Normal 3 2 54 2" xfId="25068" xr:uid="{00000000-0005-0000-0000-0000EA610000}"/>
    <cellStyle name="Normal 3 2 55" xfId="25069" xr:uid="{00000000-0005-0000-0000-0000EB610000}"/>
    <cellStyle name="Normal 3 2 55 2" xfId="25070" xr:uid="{00000000-0005-0000-0000-0000EC610000}"/>
    <cellStyle name="Normal 3 2 56" xfId="25071" xr:uid="{00000000-0005-0000-0000-0000ED610000}"/>
    <cellStyle name="Normal 3 2 56 2" xfId="25072" xr:uid="{00000000-0005-0000-0000-0000EE610000}"/>
    <cellStyle name="Normal 3 2 57" xfId="25073" xr:uid="{00000000-0005-0000-0000-0000EF610000}"/>
    <cellStyle name="Normal 3 2 57 2" xfId="25074" xr:uid="{00000000-0005-0000-0000-0000F0610000}"/>
    <cellStyle name="Normal 3 2 58" xfId="25075" xr:uid="{00000000-0005-0000-0000-0000F1610000}"/>
    <cellStyle name="Normal 3 2 58 2" xfId="25076" xr:uid="{00000000-0005-0000-0000-0000F2610000}"/>
    <cellStyle name="Normal 3 2 59" xfId="25077" xr:uid="{00000000-0005-0000-0000-0000F3610000}"/>
    <cellStyle name="Normal 3 2 59 2" xfId="25078" xr:uid="{00000000-0005-0000-0000-0000F4610000}"/>
    <cellStyle name="Normal 3 2 6" xfId="25079" xr:uid="{00000000-0005-0000-0000-0000F5610000}"/>
    <cellStyle name="Normal 3 2 6 2" xfId="25080" xr:uid="{00000000-0005-0000-0000-0000F6610000}"/>
    <cellStyle name="Normal 3 2 60" xfId="25081" xr:uid="{00000000-0005-0000-0000-0000F7610000}"/>
    <cellStyle name="Normal 3 2 60 2" xfId="25082" xr:uid="{00000000-0005-0000-0000-0000F8610000}"/>
    <cellStyle name="Normal 3 2 61" xfId="25083" xr:uid="{00000000-0005-0000-0000-0000F9610000}"/>
    <cellStyle name="Normal 3 2 61 2" xfId="25084" xr:uid="{00000000-0005-0000-0000-0000FA610000}"/>
    <cellStyle name="Normal 3 2 62" xfId="25085" xr:uid="{00000000-0005-0000-0000-0000FB610000}"/>
    <cellStyle name="Normal 3 2 62 2" xfId="25086" xr:uid="{00000000-0005-0000-0000-0000FC610000}"/>
    <cellStyle name="Normal 3 2 63" xfId="25087" xr:uid="{00000000-0005-0000-0000-0000FD610000}"/>
    <cellStyle name="Normal 3 2 63 2" xfId="25088" xr:uid="{00000000-0005-0000-0000-0000FE610000}"/>
    <cellStyle name="Normal 3 2 64" xfId="25089" xr:uid="{00000000-0005-0000-0000-0000FF610000}"/>
    <cellStyle name="Normal 3 2 64 2" xfId="25090" xr:uid="{00000000-0005-0000-0000-000000620000}"/>
    <cellStyle name="Normal 3 2 65" xfId="25091" xr:uid="{00000000-0005-0000-0000-000001620000}"/>
    <cellStyle name="Normal 3 2 65 2" xfId="25092" xr:uid="{00000000-0005-0000-0000-000002620000}"/>
    <cellStyle name="Normal 3 2 66" xfId="25093" xr:uid="{00000000-0005-0000-0000-000003620000}"/>
    <cellStyle name="Normal 3 2 66 2" xfId="25094" xr:uid="{00000000-0005-0000-0000-000004620000}"/>
    <cellStyle name="Normal 3 2 67" xfId="25095" xr:uid="{00000000-0005-0000-0000-000005620000}"/>
    <cellStyle name="Normal 3 2 67 2" xfId="25096" xr:uid="{00000000-0005-0000-0000-000006620000}"/>
    <cellStyle name="Normal 3 2 68" xfId="25097" xr:uid="{00000000-0005-0000-0000-000007620000}"/>
    <cellStyle name="Normal 3 2 68 2" xfId="25098" xr:uid="{00000000-0005-0000-0000-000008620000}"/>
    <cellStyle name="Normal 3 2 69" xfId="25099" xr:uid="{00000000-0005-0000-0000-000009620000}"/>
    <cellStyle name="Normal 3 2 69 2" xfId="25100" xr:uid="{00000000-0005-0000-0000-00000A620000}"/>
    <cellStyle name="Normal 3 2 7" xfId="25101" xr:uid="{00000000-0005-0000-0000-00000B620000}"/>
    <cellStyle name="Normal 3 2 7 2" xfId="25102" xr:uid="{00000000-0005-0000-0000-00000C620000}"/>
    <cellStyle name="Normal 3 2 70" xfId="25103" xr:uid="{00000000-0005-0000-0000-00000D620000}"/>
    <cellStyle name="Normal 3 2 70 2" xfId="25104" xr:uid="{00000000-0005-0000-0000-00000E620000}"/>
    <cellStyle name="Normal 3 2 71" xfId="25105" xr:uid="{00000000-0005-0000-0000-00000F620000}"/>
    <cellStyle name="Normal 3 2 71 2" xfId="25106" xr:uid="{00000000-0005-0000-0000-000010620000}"/>
    <cellStyle name="Normal 3 2 72" xfId="25107" xr:uid="{00000000-0005-0000-0000-000011620000}"/>
    <cellStyle name="Normal 3 2 72 2" xfId="25108" xr:uid="{00000000-0005-0000-0000-000012620000}"/>
    <cellStyle name="Normal 3 2 73" xfId="25109" xr:uid="{00000000-0005-0000-0000-000013620000}"/>
    <cellStyle name="Normal 3 2 73 2" xfId="25110" xr:uid="{00000000-0005-0000-0000-000014620000}"/>
    <cellStyle name="Normal 3 2 74" xfId="25111" xr:uid="{00000000-0005-0000-0000-000015620000}"/>
    <cellStyle name="Normal 3 2 74 2" xfId="25112" xr:uid="{00000000-0005-0000-0000-000016620000}"/>
    <cellStyle name="Normal 3 2 75" xfId="25113" xr:uid="{00000000-0005-0000-0000-000017620000}"/>
    <cellStyle name="Normal 3 2 75 2" xfId="25114" xr:uid="{00000000-0005-0000-0000-000018620000}"/>
    <cellStyle name="Normal 3 2 76" xfId="25115" xr:uid="{00000000-0005-0000-0000-000019620000}"/>
    <cellStyle name="Normal 3 2 76 2" xfId="25116" xr:uid="{00000000-0005-0000-0000-00001A620000}"/>
    <cellStyle name="Normal 3 2 77" xfId="25117" xr:uid="{00000000-0005-0000-0000-00001B620000}"/>
    <cellStyle name="Normal 3 2 77 2" xfId="25118" xr:uid="{00000000-0005-0000-0000-00001C620000}"/>
    <cellStyle name="Normal 3 2 78" xfId="25119" xr:uid="{00000000-0005-0000-0000-00001D620000}"/>
    <cellStyle name="Normal 3 2 78 2" xfId="25120" xr:uid="{00000000-0005-0000-0000-00001E620000}"/>
    <cellStyle name="Normal 3 2 79" xfId="25121" xr:uid="{00000000-0005-0000-0000-00001F620000}"/>
    <cellStyle name="Normal 3 2 79 2" xfId="25122" xr:uid="{00000000-0005-0000-0000-000020620000}"/>
    <cellStyle name="Normal 3 2 8" xfId="25123" xr:uid="{00000000-0005-0000-0000-000021620000}"/>
    <cellStyle name="Normal 3 2 8 2" xfId="25124" xr:uid="{00000000-0005-0000-0000-000022620000}"/>
    <cellStyle name="Normal 3 2 80" xfId="25125" xr:uid="{00000000-0005-0000-0000-000023620000}"/>
    <cellStyle name="Normal 3 2 80 2" xfId="25126" xr:uid="{00000000-0005-0000-0000-000024620000}"/>
    <cellStyle name="Normal 3 2 81" xfId="25127" xr:uid="{00000000-0005-0000-0000-000025620000}"/>
    <cellStyle name="Normal 3 2 81 2" xfId="25128" xr:uid="{00000000-0005-0000-0000-000026620000}"/>
    <cellStyle name="Normal 3 2 82" xfId="25129" xr:uid="{00000000-0005-0000-0000-000027620000}"/>
    <cellStyle name="Normal 3 2 82 2" xfId="25130" xr:uid="{00000000-0005-0000-0000-000028620000}"/>
    <cellStyle name="Normal 3 2 83" xfId="25131" xr:uid="{00000000-0005-0000-0000-000029620000}"/>
    <cellStyle name="Normal 3 2 83 2" xfId="25132" xr:uid="{00000000-0005-0000-0000-00002A620000}"/>
    <cellStyle name="Normal 3 2 84" xfId="25133" xr:uid="{00000000-0005-0000-0000-00002B620000}"/>
    <cellStyle name="Normal 3 2 84 2" xfId="25134" xr:uid="{00000000-0005-0000-0000-00002C620000}"/>
    <cellStyle name="Normal 3 2 85" xfId="25135" xr:uid="{00000000-0005-0000-0000-00002D620000}"/>
    <cellStyle name="Normal 3 2 85 2" xfId="25136" xr:uid="{00000000-0005-0000-0000-00002E620000}"/>
    <cellStyle name="Normal 3 2 86" xfId="25137" xr:uid="{00000000-0005-0000-0000-00002F620000}"/>
    <cellStyle name="Normal 3 2 86 2" xfId="25138" xr:uid="{00000000-0005-0000-0000-000030620000}"/>
    <cellStyle name="Normal 3 2 87" xfId="25139" xr:uid="{00000000-0005-0000-0000-000031620000}"/>
    <cellStyle name="Normal 3 2 87 2" xfId="25140" xr:uid="{00000000-0005-0000-0000-000032620000}"/>
    <cellStyle name="Normal 3 2 88" xfId="25141" xr:uid="{00000000-0005-0000-0000-000033620000}"/>
    <cellStyle name="Normal 3 2 88 2" xfId="25142" xr:uid="{00000000-0005-0000-0000-000034620000}"/>
    <cellStyle name="Normal 3 2 89" xfId="25143" xr:uid="{00000000-0005-0000-0000-000035620000}"/>
    <cellStyle name="Normal 3 2 89 2" xfId="25144" xr:uid="{00000000-0005-0000-0000-000036620000}"/>
    <cellStyle name="Normal 3 2 9" xfId="25145" xr:uid="{00000000-0005-0000-0000-000037620000}"/>
    <cellStyle name="Normal 3 2 9 2" xfId="25146" xr:uid="{00000000-0005-0000-0000-000038620000}"/>
    <cellStyle name="Normal 3 2 90" xfId="25147" xr:uid="{00000000-0005-0000-0000-000039620000}"/>
    <cellStyle name="Normal 3 2 90 2" xfId="25148" xr:uid="{00000000-0005-0000-0000-00003A620000}"/>
    <cellStyle name="Normal 3 2 91" xfId="25149" xr:uid="{00000000-0005-0000-0000-00003B620000}"/>
    <cellStyle name="Normal 3 2 91 2" xfId="25150" xr:uid="{00000000-0005-0000-0000-00003C620000}"/>
    <cellStyle name="Normal 3 2 92" xfId="25151" xr:uid="{00000000-0005-0000-0000-00003D620000}"/>
    <cellStyle name="Normal 3 2 92 2" xfId="25152" xr:uid="{00000000-0005-0000-0000-00003E620000}"/>
    <cellStyle name="Normal 3 2 93" xfId="25153" xr:uid="{00000000-0005-0000-0000-00003F620000}"/>
    <cellStyle name="Normal 3 2 93 2" xfId="25154" xr:uid="{00000000-0005-0000-0000-000040620000}"/>
    <cellStyle name="Normal 3 2 94" xfId="25155" xr:uid="{00000000-0005-0000-0000-000041620000}"/>
    <cellStyle name="Normal 3 2 94 2" xfId="25156" xr:uid="{00000000-0005-0000-0000-000042620000}"/>
    <cellStyle name="Normal 3 2 95" xfId="25157" xr:uid="{00000000-0005-0000-0000-000043620000}"/>
    <cellStyle name="Normal 3 2 95 2" xfId="25158" xr:uid="{00000000-0005-0000-0000-000044620000}"/>
    <cellStyle name="Normal 3 2 96" xfId="25159" xr:uid="{00000000-0005-0000-0000-000045620000}"/>
    <cellStyle name="Normal 3 2 96 2" xfId="25160" xr:uid="{00000000-0005-0000-0000-000046620000}"/>
    <cellStyle name="Normal 3 2 97" xfId="25161" xr:uid="{00000000-0005-0000-0000-000047620000}"/>
    <cellStyle name="Normal 3 2 97 2" xfId="25162" xr:uid="{00000000-0005-0000-0000-000048620000}"/>
    <cellStyle name="Normal 3 2 98" xfId="25163" xr:uid="{00000000-0005-0000-0000-000049620000}"/>
    <cellStyle name="Normal 3 2 98 2" xfId="25164" xr:uid="{00000000-0005-0000-0000-00004A620000}"/>
    <cellStyle name="Normal 3 2 99" xfId="25165" xr:uid="{00000000-0005-0000-0000-00004B620000}"/>
    <cellStyle name="Normal 3 2 99 2" xfId="25166" xr:uid="{00000000-0005-0000-0000-00004C620000}"/>
    <cellStyle name="Normal 3 20" xfId="25167" xr:uid="{00000000-0005-0000-0000-00004D620000}"/>
    <cellStyle name="Normal 3 20 2" xfId="25168" xr:uid="{00000000-0005-0000-0000-00004E620000}"/>
    <cellStyle name="Normal 3 21" xfId="25169" xr:uid="{00000000-0005-0000-0000-00004F620000}"/>
    <cellStyle name="Normal 3 21 2" xfId="25170" xr:uid="{00000000-0005-0000-0000-000050620000}"/>
    <cellStyle name="Normal 3 22" xfId="25171" xr:uid="{00000000-0005-0000-0000-000051620000}"/>
    <cellStyle name="Normal 3 22 2" xfId="25172" xr:uid="{00000000-0005-0000-0000-000052620000}"/>
    <cellStyle name="Normal 3 23" xfId="25173" xr:uid="{00000000-0005-0000-0000-000053620000}"/>
    <cellStyle name="Normal 3 23 2" xfId="25174" xr:uid="{00000000-0005-0000-0000-000054620000}"/>
    <cellStyle name="Normal 3 24" xfId="25175" xr:uid="{00000000-0005-0000-0000-000055620000}"/>
    <cellStyle name="Normal 3 24 2" xfId="25176" xr:uid="{00000000-0005-0000-0000-000056620000}"/>
    <cellStyle name="Normal 3 25" xfId="25177" xr:uid="{00000000-0005-0000-0000-000057620000}"/>
    <cellStyle name="Normal 3 25 2" xfId="25178" xr:uid="{00000000-0005-0000-0000-000058620000}"/>
    <cellStyle name="Normal 3 26" xfId="25179" xr:uid="{00000000-0005-0000-0000-000059620000}"/>
    <cellStyle name="Normal 3 26 2" xfId="25180" xr:uid="{00000000-0005-0000-0000-00005A620000}"/>
    <cellStyle name="Normal 3 27" xfId="25181" xr:uid="{00000000-0005-0000-0000-00005B620000}"/>
    <cellStyle name="Normal 3 27 2" xfId="25182" xr:uid="{00000000-0005-0000-0000-00005C620000}"/>
    <cellStyle name="Normal 3 28" xfId="25183" xr:uid="{00000000-0005-0000-0000-00005D620000}"/>
    <cellStyle name="Normal 3 28 2" xfId="25184" xr:uid="{00000000-0005-0000-0000-00005E620000}"/>
    <cellStyle name="Normal 3 29" xfId="25185" xr:uid="{00000000-0005-0000-0000-00005F620000}"/>
    <cellStyle name="Normal 3 29 2" xfId="25186" xr:uid="{00000000-0005-0000-0000-000060620000}"/>
    <cellStyle name="Normal 3 3" xfId="25187" xr:uid="{00000000-0005-0000-0000-000061620000}"/>
    <cellStyle name="Normal 3 3 2" xfId="25188" xr:uid="{00000000-0005-0000-0000-000062620000}"/>
    <cellStyle name="Normal 3 3 2 2" xfId="25189" xr:uid="{00000000-0005-0000-0000-000063620000}"/>
    <cellStyle name="Normal 3 3 3" xfId="25190" xr:uid="{00000000-0005-0000-0000-000064620000}"/>
    <cellStyle name="Normal 3 3 3 2" xfId="25191" xr:uid="{00000000-0005-0000-0000-000065620000}"/>
    <cellStyle name="Normal 3 3 4" xfId="25192" xr:uid="{00000000-0005-0000-0000-000066620000}"/>
    <cellStyle name="Normal 3 3 5" xfId="25193" xr:uid="{00000000-0005-0000-0000-000067620000}"/>
    <cellStyle name="Normal 3 3 5 2" xfId="25194" xr:uid="{00000000-0005-0000-0000-000068620000}"/>
    <cellStyle name="Normal 3 3 5 2 2" xfId="25195" xr:uid="{00000000-0005-0000-0000-000069620000}"/>
    <cellStyle name="Normal 3 3 5 2 2 2" xfId="25196" xr:uid="{00000000-0005-0000-0000-00006A620000}"/>
    <cellStyle name="Normal 3 3 5 2 2 2 2" xfId="25197" xr:uid="{00000000-0005-0000-0000-00006B620000}"/>
    <cellStyle name="Normal 3 3 5 2 2 3" xfId="25198" xr:uid="{00000000-0005-0000-0000-00006C620000}"/>
    <cellStyle name="Normal 3 3 5 2 3" xfId="25199" xr:uid="{00000000-0005-0000-0000-00006D620000}"/>
    <cellStyle name="Normal 3 3 5 2 3 2" xfId="25200" xr:uid="{00000000-0005-0000-0000-00006E620000}"/>
    <cellStyle name="Normal 3 3 5 2 3 2 2" xfId="25201" xr:uid="{00000000-0005-0000-0000-00006F620000}"/>
    <cellStyle name="Normal 3 3 5 2 3 3" xfId="25202" xr:uid="{00000000-0005-0000-0000-000070620000}"/>
    <cellStyle name="Normal 3 3 5 2 4" xfId="25203" xr:uid="{00000000-0005-0000-0000-000071620000}"/>
    <cellStyle name="Normal 3 3 5 2 4 2" xfId="25204" xr:uid="{00000000-0005-0000-0000-000072620000}"/>
    <cellStyle name="Normal 3 3 5 2 5" xfId="25205" xr:uid="{00000000-0005-0000-0000-000073620000}"/>
    <cellStyle name="Normal 3 3 5 3" xfId="25206" xr:uid="{00000000-0005-0000-0000-000074620000}"/>
    <cellStyle name="Normal 3 3 5 3 2" xfId="25207" xr:uid="{00000000-0005-0000-0000-000075620000}"/>
    <cellStyle name="Normal 3 3 5 3 2 2" xfId="25208" xr:uid="{00000000-0005-0000-0000-000076620000}"/>
    <cellStyle name="Normal 3 3 5 3 2 2 2" xfId="25209" xr:uid="{00000000-0005-0000-0000-000077620000}"/>
    <cellStyle name="Normal 3 3 5 3 2 3" xfId="25210" xr:uid="{00000000-0005-0000-0000-000078620000}"/>
    <cellStyle name="Normal 3 3 5 3 3" xfId="25211" xr:uid="{00000000-0005-0000-0000-000079620000}"/>
    <cellStyle name="Normal 3 3 5 3 3 2" xfId="25212" xr:uid="{00000000-0005-0000-0000-00007A620000}"/>
    <cellStyle name="Normal 3 3 5 3 4" xfId="25213" xr:uid="{00000000-0005-0000-0000-00007B620000}"/>
    <cellStyle name="Normal 3 3 5 4" xfId="25214" xr:uid="{00000000-0005-0000-0000-00007C620000}"/>
    <cellStyle name="Normal 3 3 5 4 2" xfId="25215" xr:uid="{00000000-0005-0000-0000-00007D620000}"/>
    <cellStyle name="Normal 3 3 5 4 2 2" xfId="25216" xr:uid="{00000000-0005-0000-0000-00007E620000}"/>
    <cellStyle name="Normal 3 3 5 4 3" xfId="25217" xr:uid="{00000000-0005-0000-0000-00007F620000}"/>
    <cellStyle name="Normal 3 3 5 5" xfId="25218" xr:uid="{00000000-0005-0000-0000-000080620000}"/>
    <cellStyle name="Normal 3 3 5 5 2" xfId="25219" xr:uid="{00000000-0005-0000-0000-000081620000}"/>
    <cellStyle name="Normal 3 3 5 5 2 2" xfId="25220" xr:uid="{00000000-0005-0000-0000-000082620000}"/>
    <cellStyle name="Normal 3 3 5 5 3" xfId="25221" xr:uid="{00000000-0005-0000-0000-000083620000}"/>
    <cellStyle name="Normal 3 3 5 6" xfId="25222" xr:uid="{00000000-0005-0000-0000-000084620000}"/>
    <cellStyle name="Normal 3 3 5 6 2" xfId="25223" xr:uid="{00000000-0005-0000-0000-000085620000}"/>
    <cellStyle name="Normal 3 3 5 7" xfId="25224" xr:uid="{00000000-0005-0000-0000-000086620000}"/>
    <cellStyle name="Normal 3 3 5 7 2" xfId="25225" xr:uid="{00000000-0005-0000-0000-000087620000}"/>
    <cellStyle name="Normal 3 3 5 8" xfId="25226" xr:uid="{00000000-0005-0000-0000-000088620000}"/>
    <cellStyle name="Normal 3 3 6" xfId="25227" xr:uid="{00000000-0005-0000-0000-000089620000}"/>
    <cellStyle name="Normal 3 3 7" xfId="25228" xr:uid="{00000000-0005-0000-0000-00008A620000}"/>
    <cellStyle name="Normal 3 3 8" xfId="25229" xr:uid="{00000000-0005-0000-0000-00008B620000}"/>
    <cellStyle name="Normal 3 30" xfId="25230" xr:uid="{00000000-0005-0000-0000-00008C620000}"/>
    <cellStyle name="Normal 3 30 2" xfId="25231" xr:uid="{00000000-0005-0000-0000-00008D620000}"/>
    <cellStyle name="Normal 3 31" xfId="25232" xr:uid="{00000000-0005-0000-0000-00008E620000}"/>
    <cellStyle name="Normal 3 31 2" xfId="25233" xr:uid="{00000000-0005-0000-0000-00008F620000}"/>
    <cellStyle name="Normal 3 32" xfId="25234" xr:uid="{00000000-0005-0000-0000-000090620000}"/>
    <cellStyle name="Normal 3 32 2" xfId="25235" xr:uid="{00000000-0005-0000-0000-000091620000}"/>
    <cellStyle name="Normal 3 33" xfId="25236" xr:uid="{00000000-0005-0000-0000-000092620000}"/>
    <cellStyle name="Normal 3 33 2" xfId="25237" xr:uid="{00000000-0005-0000-0000-000093620000}"/>
    <cellStyle name="Normal 3 34" xfId="25238" xr:uid="{00000000-0005-0000-0000-000094620000}"/>
    <cellStyle name="Normal 3 34 2" xfId="25239" xr:uid="{00000000-0005-0000-0000-000095620000}"/>
    <cellStyle name="Normal 3 35" xfId="25240" xr:uid="{00000000-0005-0000-0000-000096620000}"/>
    <cellStyle name="Normal 3 35 2" xfId="25241" xr:uid="{00000000-0005-0000-0000-000097620000}"/>
    <cellStyle name="Normal 3 36" xfId="25242" xr:uid="{00000000-0005-0000-0000-000098620000}"/>
    <cellStyle name="Normal 3 36 2" xfId="25243" xr:uid="{00000000-0005-0000-0000-000099620000}"/>
    <cellStyle name="Normal 3 37" xfId="25244" xr:uid="{00000000-0005-0000-0000-00009A620000}"/>
    <cellStyle name="Normal 3 37 2" xfId="25245" xr:uid="{00000000-0005-0000-0000-00009B620000}"/>
    <cellStyle name="Normal 3 38" xfId="25246" xr:uid="{00000000-0005-0000-0000-00009C620000}"/>
    <cellStyle name="Normal 3 38 2" xfId="25247" xr:uid="{00000000-0005-0000-0000-00009D620000}"/>
    <cellStyle name="Normal 3 39" xfId="25248" xr:uid="{00000000-0005-0000-0000-00009E620000}"/>
    <cellStyle name="Normal 3 39 2" xfId="25249" xr:uid="{00000000-0005-0000-0000-00009F620000}"/>
    <cellStyle name="Normal 3 4" xfId="25250" xr:uid="{00000000-0005-0000-0000-0000A0620000}"/>
    <cellStyle name="Normal 3 4 2" xfId="25251" xr:uid="{00000000-0005-0000-0000-0000A1620000}"/>
    <cellStyle name="Normal 3 4 2 2" xfId="25252" xr:uid="{00000000-0005-0000-0000-0000A2620000}"/>
    <cellStyle name="Normal 3 4 3" xfId="25253" xr:uid="{00000000-0005-0000-0000-0000A3620000}"/>
    <cellStyle name="Normal 3 4 3 2" xfId="25254" xr:uid="{00000000-0005-0000-0000-0000A4620000}"/>
    <cellStyle name="Normal 3 4 4" xfId="25255" xr:uid="{00000000-0005-0000-0000-0000A5620000}"/>
    <cellStyle name="Normal 3 4 5" xfId="25256" xr:uid="{00000000-0005-0000-0000-0000A6620000}"/>
    <cellStyle name="Normal 3 40" xfId="25257" xr:uid="{00000000-0005-0000-0000-0000A7620000}"/>
    <cellStyle name="Normal 3 40 2" xfId="25258" xr:uid="{00000000-0005-0000-0000-0000A8620000}"/>
    <cellStyle name="Normal 3 41" xfId="25259" xr:uid="{00000000-0005-0000-0000-0000A9620000}"/>
    <cellStyle name="Normal 3 41 2" xfId="25260" xr:uid="{00000000-0005-0000-0000-0000AA620000}"/>
    <cellStyle name="Normal 3 42" xfId="25261" xr:uid="{00000000-0005-0000-0000-0000AB620000}"/>
    <cellStyle name="Normal 3 42 2" xfId="25262" xr:uid="{00000000-0005-0000-0000-0000AC620000}"/>
    <cellStyle name="Normal 3 43" xfId="25263" xr:uid="{00000000-0005-0000-0000-0000AD620000}"/>
    <cellStyle name="Normal 3 43 2" xfId="25264" xr:uid="{00000000-0005-0000-0000-0000AE620000}"/>
    <cellStyle name="Normal 3 44" xfId="25265" xr:uid="{00000000-0005-0000-0000-0000AF620000}"/>
    <cellStyle name="Normal 3 44 2" xfId="25266" xr:uid="{00000000-0005-0000-0000-0000B0620000}"/>
    <cellStyle name="Normal 3 45" xfId="25267" xr:uid="{00000000-0005-0000-0000-0000B1620000}"/>
    <cellStyle name="Normal 3 45 2" xfId="25268" xr:uid="{00000000-0005-0000-0000-0000B2620000}"/>
    <cellStyle name="Normal 3 46" xfId="25269" xr:uid="{00000000-0005-0000-0000-0000B3620000}"/>
    <cellStyle name="Normal 3 46 2" xfId="25270" xr:uid="{00000000-0005-0000-0000-0000B4620000}"/>
    <cellStyle name="Normal 3 47" xfId="25271" xr:uid="{00000000-0005-0000-0000-0000B5620000}"/>
    <cellStyle name="Normal 3 47 2" xfId="25272" xr:uid="{00000000-0005-0000-0000-0000B6620000}"/>
    <cellStyle name="Normal 3 48" xfId="25273" xr:uid="{00000000-0005-0000-0000-0000B7620000}"/>
    <cellStyle name="Normal 3 48 2" xfId="25274" xr:uid="{00000000-0005-0000-0000-0000B8620000}"/>
    <cellStyle name="Normal 3 49" xfId="25275" xr:uid="{00000000-0005-0000-0000-0000B9620000}"/>
    <cellStyle name="Normal 3 49 2" xfId="25276" xr:uid="{00000000-0005-0000-0000-0000BA620000}"/>
    <cellStyle name="Normal 3 5" xfId="25277" xr:uid="{00000000-0005-0000-0000-0000BB620000}"/>
    <cellStyle name="Normal 3 5 2" xfId="25278" xr:uid="{00000000-0005-0000-0000-0000BC620000}"/>
    <cellStyle name="Normal 3 50" xfId="25279" xr:uid="{00000000-0005-0000-0000-0000BD620000}"/>
    <cellStyle name="Normal 3 50 2" xfId="25280" xr:uid="{00000000-0005-0000-0000-0000BE620000}"/>
    <cellStyle name="Normal 3 51" xfId="25281" xr:uid="{00000000-0005-0000-0000-0000BF620000}"/>
    <cellStyle name="Normal 3 51 2" xfId="25282" xr:uid="{00000000-0005-0000-0000-0000C0620000}"/>
    <cellStyle name="Normal 3 52" xfId="25283" xr:uid="{00000000-0005-0000-0000-0000C1620000}"/>
    <cellStyle name="Normal 3 52 2" xfId="25284" xr:uid="{00000000-0005-0000-0000-0000C2620000}"/>
    <cellStyle name="Normal 3 53" xfId="25285" xr:uid="{00000000-0005-0000-0000-0000C3620000}"/>
    <cellStyle name="Normal 3 53 2" xfId="25286" xr:uid="{00000000-0005-0000-0000-0000C4620000}"/>
    <cellStyle name="Normal 3 54" xfId="25287" xr:uid="{00000000-0005-0000-0000-0000C5620000}"/>
    <cellStyle name="Normal 3 54 2" xfId="25288" xr:uid="{00000000-0005-0000-0000-0000C6620000}"/>
    <cellStyle name="Normal 3 55" xfId="25289" xr:uid="{00000000-0005-0000-0000-0000C7620000}"/>
    <cellStyle name="Normal 3 55 2" xfId="25290" xr:uid="{00000000-0005-0000-0000-0000C8620000}"/>
    <cellStyle name="Normal 3 56" xfId="25291" xr:uid="{00000000-0005-0000-0000-0000C9620000}"/>
    <cellStyle name="Normal 3 56 2" xfId="25292" xr:uid="{00000000-0005-0000-0000-0000CA620000}"/>
    <cellStyle name="Normal 3 57" xfId="25293" xr:uid="{00000000-0005-0000-0000-0000CB620000}"/>
    <cellStyle name="Normal 3 57 2" xfId="25294" xr:uid="{00000000-0005-0000-0000-0000CC620000}"/>
    <cellStyle name="Normal 3 58" xfId="25295" xr:uid="{00000000-0005-0000-0000-0000CD620000}"/>
    <cellStyle name="Normal 3 58 2" xfId="25296" xr:uid="{00000000-0005-0000-0000-0000CE620000}"/>
    <cellStyle name="Normal 3 59" xfId="25297" xr:uid="{00000000-0005-0000-0000-0000CF620000}"/>
    <cellStyle name="Normal 3 59 2" xfId="25298" xr:uid="{00000000-0005-0000-0000-0000D0620000}"/>
    <cellStyle name="Normal 3 6" xfId="25299" xr:uid="{00000000-0005-0000-0000-0000D1620000}"/>
    <cellStyle name="Normal 3 6 2" xfId="25300" xr:uid="{00000000-0005-0000-0000-0000D2620000}"/>
    <cellStyle name="Normal 3 60" xfId="25301" xr:uid="{00000000-0005-0000-0000-0000D3620000}"/>
    <cellStyle name="Normal 3 60 2" xfId="25302" xr:uid="{00000000-0005-0000-0000-0000D4620000}"/>
    <cellStyle name="Normal 3 61" xfId="25303" xr:uid="{00000000-0005-0000-0000-0000D5620000}"/>
    <cellStyle name="Normal 3 61 2" xfId="25304" xr:uid="{00000000-0005-0000-0000-0000D6620000}"/>
    <cellStyle name="Normal 3 62" xfId="25305" xr:uid="{00000000-0005-0000-0000-0000D7620000}"/>
    <cellStyle name="Normal 3 62 2" xfId="25306" xr:uid="{00000000-0005-0000-0000-0000D8620000}"/>
    <cellStyle name="Normal 3 63" xfId="25307" xr:uid="{00000000-0005-0000-0000-0000D9620000}"/>
    <cellStyle name="Normal 3 63 2" xfId="25308" xr:uid="{00000000-0005-0000-0000-0000DA620000}"/>
    <cellStyle name="Normal 3 64" xfId="25309" xr:uid="{00000000-0005-0000-0000-0000DB620000}"/>
    <cellStyle name="Normal 3 64 2" xfId="25310" xr:uid="{00000000-0005-0000-0000-0000DC620000}"/>
    <cellStyle name="Normal 3 65" xfId="25311" xr:uid="{00000000-0005-0000-0000-0000DD620000}"/>
    <cellStyle name="Normal 3 65 2" xfId="25312" xr:uid="{00000000-0005-0000-0000-0000DE620000}"/>
    <cellStyle name="Normal 3 66" xfId="25313" xr:uid="{00000000-0005-0000-0000-0000DF620000}"/>
    <cellStyle name="Normal 3 66 2" xfId="25314" xr:uid="{00000000-0005-0000-0000-0000E0620000}"/>
    <cellStyle name="Normal 3 67" xfId="25315" xr:uid="{00000000-0005-0000-0000-0000E1620000}"/>
    <cellStyle name="Normal 3 67 2" xfId="25316" xr:uid="{00000000-0005-0000-0000-0000E2620000}"/>
    <cellStyle name="Normal 3 68" xfId="25317" xr:uid="{00000000-0005-0000-0000-0000E3620000}"/>
    <cellStyle name="Normal 3 68 2" xfId="25318" xr:uid="{00000000-0005-0000-0000-0000E4620000}"/>
    <cellStyle name="Normal 3 69" xfId="25319" xr:uid="{00000000-0005-0000-0000-0000E5620000}"/>
    <cellStyle name="Normal 3 69 2" xfId="25320" xr:uid="{00000000-0005-0000-0000-0000E6620000}"/>
    <cellStyle name="Normal 3 7" xfId="25321" xr:uid="{00000000-0005-0000-0000-0000E7620000}"/>
    <cellStyle name="Normal 3 7 2" xfId="25322" xr:uid="{00000000-0005-0000-0000-0000E8620000}"/>
    <cellStyle name="Normal 3 70" xfId="25323" xr:uid="{00000000-0005-0000-0000-0000E9620000}"/>
    <cellStyle name="Normal 3 70 2" xfId="25324" xr:uid="{00000000-0005-0000-0000-0000EA620000}"/>
    <cellStyle name="Normal 3 71" xfId="25325" xr:uid="{00000000-0005-0000-0000-0000EB620000}"/>
    <cellStyle name="Normal 3 71 2" xfId="25326" xr:uid="{00000000-0005-0000-0000-0000EC620000}"/>
    <cellStyle name="Normal 3 72" xfId="25327" xr:uid="{00000000-0005-0000-0000-0000ED620000}"/>
    <cellStyle name="Normal 3 72 2" xfId="25328" xr:uid="{00000000-0005-0000-0000-0000EE620000}"/>
    <cellStyle name="Normal 3 73" xfId="25329" xr:uid="{00000000-0005-0000-0000-0000EF620000}"/>
    <cellStyle name="Normal 3 73 2" xfId="25330" xr:uid="{00000000-0005-0000-0000-0000F0620000}"/>
    <cellStyle name="Normal 3 74" xfId="25331" xr:uid="{00000000-0005-0000-0000-0000F1620000}"/>
    <cellStyle name="Normal 3 74 2" xfId="25332" xr:uid="{00000000-0005-0000-0000-0000F2620000}"/>
    <cellStyle name="Normal 3 75" xfId="25333" xr:uid="{00000000-0005-0000-0000-0000F3620000}"/>
    <cellStyle name="Normal 3 75 2" xfId="25334" xr:uid="{00000000-0005-0000-0000-0000F4620000}"/>
    <cellStyle name="Normal 3 76" xfId="25335" xr:uid="{00000000-0005-0000-0000-0000F5620000}"/>
    <cellStyle name="Normal 3 76 2" xfId="25336" xr:uid="{00000000-0005-0000-0000-0000F6620000}"/>
    <cellStyle name="Normal 3 77" xfId="25337" xr:uid="{00000000-0005-0000-0000-0000F7620000}"/>
    <cellStyle name="Normal 3 77 2" xfId="25338" xr:uid="{00000000-0005-0000-0000-0000F8620000}"/>
    <cellStyle name="Normal 3 78" xfId="25339" xr:uid="{00000000-0005-0000-0000-0000F9620000}"/>
    <cellStyle name="Normal 3 78 2" xfId="25340" xr:uid="{00000000-0005-0000-0000-0000FA620000}"/>
    <cellStyle name="Normal 3 79" xfId="25341" xr:uid="{00000000-0005-0000-0000-0000FB620000}"/>
    <cellStyle name="Normal 3 79 2" xfId="25342" xr:uid="{00000000-0005-0000-0000-0000FC620000}"/>
    <cellStyle name="Normal 3 8" xfId="25343" xr:uid="{00000000-0005-0000-0000-0000FD620000}"/>
    <cellStyle name="Normal 3 8 2" xfId="25344" xr:uid="{00000000-0005-0000-0000-0000FE620000}"/>
    <cellStyle name="Normal 3 80" xfId="25345" xr:uid="{00000000-0005-0000-0000-0000FF620000}"/>
    <cellStyle name="Normal 3 80 2" xfId="25346" xr:uid="{00000000-0005-0000-0000-000000630000}"/>
    <cellStyle name="Normal 3 81" xfId="25347" xr:uid="{00000000-0005-0000-0000-000001630000}"/>
    <cellStyle name="Normal 3 81 2" xfId="25348" xr:uid="{00000000-0005-0000-0000-000002630000}"/>
    <cellStyle name="Normal 3 82" xfId="25349" xr:uid="{00000000-0005-0000-0000-000003630000}"/>
    <cellStyle name="Normal 3 82 2" xfId="25350" xr:uid="{00000000-0005-0000-0000-000004630000}"/>
    <cellStyle name="Normal 3 83" xfId="25351" xr:uid="{00000000-0005-0000-0000-000005630000}"/>
    <cellStyle name="Normal 3 83 2" xfId="25352" xr:uid="{00000000-0005-0000-0000-000006630000}"/>
    <cellStyle name="Normal 3 84" xfId="25353" xr:uid="{00000000-0005-0000-0000-000007630000}"/>
    <cellStyle name="Normal 3 84 2" xfId="25354" xr:uid="{00000000-0005-0000-0000-000008630000}"/>
    <cellStyle name="Normal 3 85" xfId="25355" xr:uid="{00000000-0005-0000-0000-000009630000}"/>
    <cellStyle name="Normal 3 85 2" xfId="25356" xr:uid="{00000000-0005-0000-0000-00000A630000}"/>
    <cellStyle name="Normal 3 86" xfId="25357" xr:uid="{00000000-0005-0000-0000-00000B630000}"/>
    <cellStyle name="Normal 3 86 2" xfId="25358" xr:uid="{00000000-0005-0000-0000-00000C630000}"/>
    <cellStyle name="Normal 3 87" xfId="25359" xr:uid="{00000000-0005-0000-0000-00000D630000}"/>
    <cellStyle name="Normal 3 87 2" xfId="25360" xr:uid="{00000000-0005-0000-0000-00000E630000}"/>
    <cellStyle name="Normal 3 88" xfId="25361" xr:uid="{00000000-0005-0000-0000-00000F630000}"/>
    <cellStyle name="Normal 3 88 2" xfId="25362" xr:uid="{00000000-0005-0000-0000-000010630000}"/>
    <cellStyle name="Normal 3 89" xfId="25363" xr:uid="{00000000-0005-0000-0000-000011630000}"/>
    <cellStyle name="Normal 3 89 2" xfId="25364" xr:uid="{00000000-0005-0000-0000-000012630000}"/>
    <cellStyle name="Normal 3 9" xfId="25365" xr:uid="{00000000-0005-0000-0000-000013630000}"/>
    <cellStyle name="Normal 3 9 2" xfId="25366" xr:uid="{00000000-0005-0000-0000-000014630000}"/>
    <cellStyle name="Normal 3 90" xfId="25367" xr:uid="{00000000-0005-0000-0000-000015630000}"/>
    <cellStyle name="Normal 3 90 2" xfId="25368" xr:uid="{00000000-0005-0000-0000-000016630000}"/>
    <cellStyle name="Normal 3 91" xfId="25369" xr:uid="{00000000-0005-0000-0000-000017630000}"/>
    <cellStyle name="Normal 3 91 2" xfId="25370" xr:uid="{00000000-0005-0000-0000-000018630000}"/>
    <cellStyle name="Normal 3 92" xfId="25371" xr:uid="{00000000-0005-0000-0000-000019630000}"/>
    <cellStyle name="Normal 3 92 2" xfId="25372" xr:uid="{00000000-0005-0000-0000-00001A630000}"/>
    <cellStyle name="Normal 3 93" xfId="25373" xr:uid="{00000000-0005-0000-0000-00001B630000}"/>
    <cellStyle name="Normal 3 93 2" xfId="25374" xr:uid="{00000000-0005-0000-0000-00001C630000}"/>
    <cellStyle name="Normal 3 94" xfId="25375" xr:uid="{00000000-0005-0000-0000-00001D630000}"/>
    <cellStyle name="Normal 3 94 2" xfId="25376" xr:uid="{00000000-0005-0000-0000-00001E630000}"/>
    <cellStyle name="Normal 3 95" xfId="25377" xr:uid="{00000000-0005-0000-0000-00001F630000}"/>
    <cellStyle name="Normal 3 95 2" xfId="25378" xr:uid="{00000000-0005-0000-0000-000020630000}"/>
    <cellStyle name="Normal 3 96" xfId="25379" xr:uid="{00000000-0005-0000-0000-000021630000}"/>
    <cellStyle name="Normal 3 96 2" xfId="25380" xr:uid="{00000000-0005-0000-0000-000022630000}"/>
    <cellStyle name="Normal 3 97" xfId="25381" xr:uid="{00000000-0005-0000-0000-000023630000}"/>
    <cellStyle name="Normal 3 97 2" xfId="25382" xr:uid="{00000000-0005-0000-0000-000024630000}"/>
    <cellStyle name="Normal 3 98" xfId="25383" xr:uid="{00000000-0005-0000-0000-000025630000}"/>
    <cellStyle name="Normal 3 98 2" xfId="25384" xr:uid="{00000000-0005-0000-0000-000026630000}"/>
    <cellStyle name="Normal 3 99" xfId="25385" xr:uid="{00000000-0005-0000-0000-000027630000}"/>
    <cellStyle name="Normal 3 99 2" xfId="25386" xr:uid="{00000000-0005-0000-0000-000028630000}"/>
    <cellStyle name="Normal 3_Development" xfId="25387" xr:uid="{00000000-0005-0000-0000-000029630000}"/>
    <cellStyle name="Normal 30" xfId="25388" xr:uid="{00000000-0005-0000-0000-00002A630000}"/>
    <cellStyle name="Normal 30 10" xfId="25389" xr:uid="{00000000-0005-0000-0000-00002B630000}"/>
    <cellStyle name="Normal 30 10 2" xfId="25390" xr:uid="{00000000-0005-0000-0000-00002C630000}"/>
    <cellStyle name="Normal 30 10 2 2" xfId="25391" xr:uid="{00000000-0005-0000-0000-00002D630000}"/>
    <cellStyle name="Normal 30 10 2 2 2" xfId="25392" xr:uid="{00000000-0005-0000-0000-00002E630000}"/>
    <cellStyle name="Normal 30 10 2 2 2 2" xfId="25393" xr:uid="{00000000-0005-0000-0000-00002F630000}"/>
    <cellStyle name="Normal 30 10 2 2 3" xfId="25394" xr:uid="{00000000-0005-0000-0000-000030630000}"/>
    <cellStyle name="Normal 30 10 2 3" xfId="25395" xr:uid="{00000000-0005-0000-0000-000031630000}"/>
    <cellStyle name="Normal 30 10 2 3 2" xfId="25396" xr:uid="{00000000-0005-0000-0000-000032630000}"/>
    <cellStyle name="Normal 30 10 2 3 2 2" xfId="25397" xr:uid="{00000000-0005-0000-0000-000033630000}"/>
    <cellStyle name="Normal 30 10 2 3 3" xfId="25398" xr:uid="{00000000-0005-0000-0000-000034630000}"/>
    <cellStyle name="Normal 30 10 2 4" xfId="25399" xr:uid="{00000000-0005-0000-0000-000035630000}"/>
    <cellStyle name="Normal 30 10 2 4 2" xfId="25400" xr:uid="{00000000-0005-0000-0000-000036630000}"/>
    <cellStyle name="Normal 30 10 2 5" xfId="25401" xr:uid="{00000000-0005-0000-0000-000037630000}"/>
    <cellStyle name="Normal 30 10 3" xfId="25402" xr:uid="{00000000-0005-0000-0000-000038630000}"/>
    <cellStyle name="Normal 30 10 3 2" xfId="25403" xr:uid="{00000000-0005-0000-0000-000039630000}"/>
    <cellStyle name="Normal 30 10 3 2 2" xfId="25404" xr:uid="{00000000-0005-0000-0000-00003A630000}"/>
    <cellStyle name="Normal 30 10 3 3" xfId="25405" xr:uid="{00000000-0005-0000-0000-00003B630000}"/>
    <cellStyle name="Normal 30 10 4" xfId="25406" xr:uid="{00000000-0005-0000-0000-00003C630000}"/>
    <cellStyle name="Normal 30 10 4 2" xfId="25407" xr:uid="{00000000-0005-0000-0000-00003D630000}"/>
    <cellStyle name="Normal 30 10 4 2 2" xfId="25408" xr:uid="{00000000-0005-0000-0000-00003E630000}"/>
    <cellStyle name="Normal 30 10 4 3" xfId="25409" xr:uid="{00000000-0005-0000-0000-00003F630000}"/>
    <cellStyle name="Normal 30 10 5" xfId="25410" xr:uid="{00000000-0005-0000-0000-000040630000}"/>
    <cellStyle name="Normal 30 10 5 2" xfId="25411" xr:uid="{00000000-0005-0000-0000-000041630000}"/>
    <cellStyle name="Normal 30 10 6" xfId="25412" xr:uid="{00000000-0005-0000-0000-000042630000}"/>
    <cellStyle name="Normal 30 10 6 2" xfId="25413" xr:uid="{00000000-0005-0000-0000-000043630000}"/>
    <cellStyle name="Normal 30 10 7" xfId="25414" xr:uid="{00000000-0005-0000-0000-000044630000}"/>
    <cellStyle name="Normal 30 11" xfId="25415" xr:uid="{00000000-0005-0000-0000-000045630000}"/>
    <cellStyle name="Normal 30 11 2" xfId="25416" xr:uid="{00000000-0005-0000-0000-000046630000}"/>
    <cellStyle name="Normal 30 11 2 2" xfId="25417" xr:uid="{00000000-0005-0000-0000-000047630000}"/>
    <cellStyle name="Normal 30 11 2 2 2" xfId="25418" xr:uid="{00000000-0005-0000-0000-000048630000}"/>
    <cellStyle name="Normal 30 11 2 2 2 2" xfId="25419" xr:uid="{00000000-0005-0000-0000-000049630000}"/>
    <cellStyle name="Normal 30 11 2 2 3" xfId="25420" xr:uid="{00000000-0005-0000-0000-00004A630000}"/>
    <cellStyle name="Normal 30 11 2 3" xfId="25421" xr:uid="{00000000-0005-0000-0000-00004B630000}"/>
    <cellStyle name="Normal 30 11 2 3 2" xfId="25422" xr:uid="{00000000-0005-0000-0000-00004C630000}"/>
    <cellStyle name="Normal 30 11 2 3 2 2" xfId="25423" xr:uid="{00000000-0005-0000-0000-00004D630000}"/>
    <cellStyle name="Normal 30 11 2 3 3" xfId="25424" xr:uid="{00000000-0005-0000-0000-00004E630000}"/>
    <cellStyle name="Normal 30 11 2 4" xfId="25425" xr:uid="{00000000-0005-0000-0000-00004F630000}"/>
    <cellStyle name="Normal 30 11 2 4 2" xfId="25426" xr:uid="{00000000-0005-0000-0000-000050630000}"/>
    <cellStyle name="Normal 30 11 2 5" xfId="25427" xr:uid="{00000000-0005-0000-0000-000051630000}"/>
    <cellStyle name="Normal 30 11 3" xfId="25428" xr:uid="{00000000-0005-0000-0000-000052630000}"/>
    <cellStyle name="Normal 30 11 3 2" xfId="25429" xr:uid="{00000000-0005-0000-0000-000053630000}"/>
    <cellStyle name="Normal 30 11 3 2 2" xfId="25430" xr:uid="{00000000-0005-0000-0000-000054630000}"/>
    <cellStyle name="Normal 30 11 3 3" xfId="25431" xr:uid="{00000000-0005-0000-0000-000055630000}"/>
    <cellStyle name="Normal 30 11 4" xfId="25432" xr:uid="{00000000-0005-0000-0000-000056630000}"/>
    <cellStyle name="Normal 30 11 4 2" xfId="25433" xr:uid="{00000000-0005-0000-0000-000057630000}"/>
    <cellStyle name="Normal 30 11 4 2 2" xfId="25434" xr:uid="{00000000-0005-0000-0000-000058630000}"/>
    <cellStyle name="Normal 30 11 4 3" xfId="25435" xr:uid="{00000000-0005-0000-0000-000059630000}"/>
    <cellStyle name="Normal 30 11 5" xfId="25436" xr:uid="{00000000-0005-0000-0000-00005A630000}"/>
    <cellStyle name="Normal 30 11 5 2" xfId="25437" xr:uid="{00000000-0005-0000-0000-00005B630000}"/>
    <cellStyle name="Normal 30 11 6" xfId="25438" xr:uid="{00000000-0005-0000-0000-00005C630000}"/>
    <cellStyle name="Normal 30 11 6 2" xfId="25439" xr:uid="{00000000-0005-0000-0000-00005D630000}"/>
    <cellStyle name="Normal 30 11 7" xfId="25440" xr:uid="{00000000-0005-0000-0000-00005E630000}"/>
    <cellStyle name="Normal 30 12" xfId="25441" xr:uid="{00000000-0005-0000-0000-00005F630000}"/>
    <cellStyle name="Normal 30 12 2" xfId="25442" xr:uid="{00000000-0005-0000-0000-000060630000}"/>
    <cellStyle name="Normal 30 12 2 2" xfId="25443" xr:uid="{00000000-0005-0000-0000-000061630000}"/>
    <cellStyle name="Normal 30 12 2 2 2" xfId="25444" xr:uid="{00000000-0005-0000-0000-000062630000}"/>
    <cellStyle name="Normal 30 12 2 3" xfId="25445" xr:uid="{00000000-0005-0000-0000-000063630000}"/>
    <cellStyle name="Normal 30 12 3" xfId="25446" xr:uid="{00000000-0005-0000-0000-000064630000}"/>
    <cellStyle name="Normal 30 12 3 2" xfId="25447" xr:uid="{00000000-0005-0000-0000-000065630000}"/>
    <cellStyle name="Normal 30 12 3 2 2" xfId="25448" xr:uid="{00000000-0005-0000-0000-000066630000}"/>
    <cellStyle name="Normal 30 12 3 3" xfId="25449" xr:uid="{00000000-0005-0000-0000-000067630000}"/>
    <cellStyle name="Normal 30 12 4" xfId="25450" xr:uid="{00000000-0005-0000-0000-000068630000}"/>
    <cellStyle name="Normal 30 12 4 2" xfId="25451" xr:uid="{00000000-0005-0000-0000-000069630000}"/>
    <cellStyle name="Normal 30 12 5" xfId="25452" xr:uid="{00000000-0005-0000-0000-00006A630000}"/>
    <cellStyle name="Normal 30 13" xfId="25453" xr:uid="{00000000-0005-0000-0000-00006B630000}"/>
    <cellStyle name="Normal 30 13 2" xfId="25454" xr:uid="{00000000-0005-0000-0000-00006C630000}"/>
    <cellStyle name="Normal 30 13 2 2" xfId="25455" xr:uid="{00000000-0005-0000-0000-00006D630000}"/>
    <cellStyle name="Normal 30 13 2 2 2" xfId="25456" xr:uid="{00000000-0005-0000-0000-00006E630000}"/>
    <cellStyle name="Normal 30 13 2 3" xfId="25457" xr:uid="{00000000-0005-0000-0000-00006F630000}"/>
    <cellStyle name="Normal 30 13 3" xfId="25458" xr:uid="{00000000-0005-0000-0000-000070630000}"/>
    <cellStyle name="Normal 30 13 3 2" xfId="25459" xr:uid="{00000000-0005-0000-0000-000071630000}"/>
    <cellStyle name="Normal 30 13 4" xfId="25460" xr:uid="{00000000-0005-0000-0000-000072630000}"/>
    <cellStyle name="Normal 30 14" xfId="25461" xr:uid="{00000000-0005-0000-0000-000073630000}"/>
    <cellStyle name="Normal 30 14 2" xfId="25462" xr:uid="{00000000-0005-0000-0000-000074630000}"/>
    <cellStyle name="Normal 30 14 2 2" xfId="25463" xr:uid="{00000000-0005-0000-0000-000075630000}"/>
    <cellStyle name="Normal 30 14 2 2 2" xfId="25464" xr:uid="{00000000-0005-0000-0000-000076630000}"/>
    <cellStyle name="Normal 30 14 2 3" xfId="25465" xr:uid="{00000000-0005-0000-0000-000077630000}"/>
    <cellStyle name="Normal 30 14 3" xfId="25466" xr:uid="{00000000-0005-0000-0000-000078630000}"/>
    <cellStyle name="Normal 30 14 3 2" xfId="25467" xr:uid="{00000000-0005-0000-0000-000079630000}"/>
    <cellStyle name="Normal 30 14 4" xfId="25468" xr:uid="{00000000-0005-0000-0000-00007A630000}"/>
    <cellStyle name="Normal 30 15" xfId="25469" xr:uid="{00000000-0005-0000-0000-00007B630000}"/>
    <cellStyle name="Normal 30 15 2" xfId="25470" xr:uid="{00000000-0005-0000-0000-00007C630000}"/>
    <cellStyle name="Normal 30 15 2 2" xfId="25471" xr:uid="{00000000-0005-0000-0000-00007D630000}"/>
    <cellStyle name="Normal 30 15 3" xfId="25472" xr:uid="{00000000-0005-0000-0000-00007E630000}"/>
    <cellStyle name="Normal 30 16" xfId="25473" xr:uid="{00000000-0005-0000-0000-00007F630000}"/>
    <cellStyle name="Normal 30 16 2" xfId="25474" xr:uid="{00000000-0005-0000-0000-000080630000}"/>
    <cellStyle name="Normal 30 17" xfId="25475" xr:uid="{00000000-0005-0000-0000-000081630000}"/>
    <cellStyle name="Normal 30 17 2" xfId="25476" xr:uid="{00000000-0005-0000-0000-000082630000}"/>
    <cellStyle name="Normal 30 18" xfId="25477" xr:uid="{00000000-0005-0000-0000-000083630000}"/>
    <cellStyle name="Normal 30 2" xfId="25478" xr:uid="{00000000-0005-0000-0000-000084630000}"/>
    <cellStyle name="Normal 30 2 10" xfId="25479" xr:uid="{00000000-0005-0000-0000-000085630000}"/>
    <cellStyle name="Normal 30 2 10 2" xfId="25480" xr:uid="{00000000-0005-0000-0000-000086630000}"/>
    <cellStyle name="Normal 30 2 10 2 2" xfId="25481" xr:uid="{00000000-0005-0000-0000-000087630000}"/>
    <cellStyle name="Normal 30 2 10 2 2 2" xfId="25482" xr:uid="{00000000-0005-0000-0000-000088630000}"/>
    <cellStyle name="Normal 30 2 10 2 2 2 2" xfId="25483" xr:uid="{00000000-0005-0000-0000-000089630000}"/>
    <cellStyle name="Normal 30 2 10 2 2 3" xfId="25484" xr:uid="{00000000-0005-0000-0000-00008A630000}"/>
    <cellStyle name="Normal 30 2 10 2 3" xfId="25485" xr:uid="{00000000-0005-0000-0000-00008B630000}"/>
    <cellStyle name="Normal 30 2 10 2 3 2" xfId="25486" xr:uid="{00000000-0005-0000-0000-00008C630000}"/>
    <cellStyle name="Normal 30 2 10 2 3 2 2" xfId="25487" xr:uid="{00000000-0005-0000-0000-00008D630000}"/>
    <cellStyle name="Normal 30 2 10 2 3 3" xfId="25488" xr:uid="{00000000-0005-0000-0000-00008E630000}"/>
    <cellStyle name="Normal 30 2 10 2 4" xfId="25489" xr:uid="{00000000-0005-0000-0000-00008F630000}"/>
    <cellStyle name="Normal 30 2 10 2 4 2" xfId="25490" xr:uid="{00000000-0005-0000-0000-000090630000}"/>
    <cellStyle name="Normal 30 2 10 2 5" xfId="25491" xr:uid="{00000000-0005-0000-0000-000091630000}"/>
    <cellStyle name="Normal 30 2 10 3" xfId="25492" xr:uid="{00000000-0005-0000-0000-000092630000}"/>
    <cellStyle name="Normal 30 2 10 3 2" xfId="25493" xr:uid="{00000000-0005-0000-0000-000093630000}"/>
    <cellStyle name="Normal 30 2 10 3 2 2" xfId="25494" xr:uid="{00000000-0005-0000-0000-000094630000}"/>
    <cellStyle name="Normal 30 2 10 3 3" xfId="25495" xr:uid="{00000000-0005-0000-0000-000095630000}"/>
    <cellStyle name="Normal 30 2 10 4" xfId="25496" xr:uid="{00000000-0005-0000-0000-000096630000}"/>
    <cellStyle name="Normal 30 2 10 4 2" xfId="25497" xr:uid="{00000000-0005-0000-0000-000097630000}"/>
    <cellStyle name="Normal 30 2 10 4 2 2" xfId="25498" xr:uid="{00000000-0005-0000-0000-000098630000}"/>
    <cellStyle name="Normal 30 2 10 4 3" xfId="25499" xr:uid="{00000000-0005-0000-0000-000099630000}"/>
    <cellStyle name="Normal 30 2 10 5" xfId="25500" xr:uid="{00000000-0005-0000-0000-00009A630000}"/>
    <cellStyle name="Normal 30 2 10 5 2" xfId="25501" xr:uid="{00000000-0005-0000-0000-00009B630000}"/>
    <cellStyle name="Normal 30 2 10 6" xfId="25502" xr:uid="{00000000-0005-0000-0000-00009C630000}"/>
    <cellStyle name="Normal 30 2 10 6 2" xfId="25503" xr:uid="{00000000-0005-0000-0000-00009D630000}"/>
    <cellStyle name="Normal 30 2 10 7" xfId="25504" xr:uid="{00000000-0005-0000-0000-00009E630000}"/>
    <cellStyle name="Normal 30 2 11" xfId="25505" xr:uid="{00000000-0005-0000-0000-00009F630000}"/>
    <cellStyle name="Normal 30 2 11 2" xfId="25506" xr:uid="{00000000-0005-0000-0000-0000A0630000}"/>
    <cellStyle name="Normal 30 2 11 2 2" xfId="25507" xr:uid="{00000000-0005-0000-0000-0000A1630000}"/>
    <cellStyle name="Normal 30 2 11 2 2 2" xfId="25508" xr:uid="{00000000-0005-0000-0000-0000A2630000}"/>
    <cellStyle name="Normal 30 2 11 2 3" xfId="25509" xr:uid="{00000000-0005-0000-0000-0000A3630000}"/>
    <cellStyle name="Normal 30 2 11 3" xfId="25510" xr:uid="{00000000-0005-0000-0000-0000A4630000}"/>
    <cellStyle name="Normal 30 2 11 3 2" xfId="25511" xr:uid="{00000000-0005-0000-0000-0000A5630000}"/>
    <cellStyle name="Normal 30 2 11 3 2 2" xfId="25512" xr:uid="{00000000-0005-0000-0000-0000A6630000}"/>
    <cellStyle name="Normal 30 2 11 3 3" xfId="25513" xr:uid="{00000000-0005-0000-0000-0000A7630000}"/>
    <cellStyle name="Normal 30 2 11 4" xfId="25514" xr:uid="{00000000-0005-0000-0000-0000A8630000}"/>
    <cellStyle name="Normal 30 2 11 4 2" xfId="25515" xr:uid="{00000000-0005-0000-0000-0000A9630000}"/>
    <cellStyle name="Normal 30 2 11 5" xfId="25516" xr:uid="{00000000-0005-0000-0000-0000AA630000}"/>
    <cellStyle name="Normal 30 2 12" xfId="25517" xr:uid="{00000000-0005-0000-0000-0000AB630000}"/>
    <cellStyle name="Normal 30 2 12 2" xfId="25518" xr:uid="{00000000-0005-0000-0000-0000AC630000}"/>
    <cellStyle name="Normal 30 2 12 2 2" xfId="25519" xr:uid="{00000000-0005-0000-0000-0000AD630000}"/>
    <cellStyle name="Normal 30 2 12 2 2 2" xfId="25520" xr:uid="{00000000-0005-0000-0000-0000AE630000}"/>
    <cellStyle name="Normal 30 2 12 2 3" xfId="25521" xr:uid="{00000000-0005-0000-0000-0000AF630000}"/>
    <cellStyle name="Normal 30 2 12 3" xfId="25522" xr:uid="{00000000-0005-0000-0000-0000B0630000}"/>
    <cellStyle name="Normal 30 2 12 3 2" xfId="25523" xr:uid="{00000000-0005-0000-0000-0000B1630000}"/>
    <cellStyle name="Normal 30 2 12 4" xfId="25524" xr:uid="{00000000-0005-0000-0000-0000B2630000}"/>
    <cellStyle name="Normal 30 2 13" xfId="25525" xr:uid="{00000000-0005-0000-0000-0000B3630000}"/>
    <cellStyle name="Normal 30 2 13 2" xfId="25526" xr:uid="{00000000-0005-0000-0000-0000B4630000}"/>
    <cellStyle name="Normal 30 2 13 2 2" xfId="25527" xr:uid="{00000000-0005-0000-0000-0000B5630000}"/>
    <cellStyle name="Normal 30 2 13 2 2 2" xfId="25528" xr:uid="{00000000-0005-0000-0000-0000B6630000}"/>
    <cellStyle name="Normal 30 2 13 2 3" xfId="25529" xr:uid="{00000000-0005-0000-0000-0000B7630000}"/>
    <cellStyle name="Normal 30 2 13 3" xfId="25530" xr:uid="{00000000-0005-0000-0000-0000B8630000}"/>
    <cellStyle name="Normal 30 2 13 3 2" xfId="25531" xr:uid="{00000000-0005-0000-0000-0000B9630000}"/>
    <cellStyle name="Normal 30 2 13 4" xfId="25532" xr:uid="{00000000-0005-0000-0000-0000BA630000}"/>
    <cellStyle name="Normal 30 2 14" xfId="25533" xr:uid="{00000000-0005-0000-0000-0000BB630000}"/>
    <cellStyle name="Normal 30 2 14 2" xfId="25534" xr:uid="{00000000-0005-0000-0000-0000BC630000}"/>
    <cellStyle name="Normal 30 2 14 2 2" xfId="25535" xr:uid="{00000000-0005-0000-0000-0000BD630000}"/>
    <cellStyle name="Normal 30 2 14 3" xfId="25536" xr:uid="{00000000-0005-0000-0000-0000BE630000}"/>
    <cellStyle name="Normal 30 2 15" xfId="25537" xr:uid="{00000000-0005-0000-0000-0000BF630000}"/>
    <cellStyle name="Normal 30 2 15 2" xfId="25538" xr:uid="{00000000-0005-0000-0000-0000C0630000}"/>
    <cellStyle name="Normal 30 2 16" xfId="25539" xr:uid="{00000000-0005-0000-0000-0000C1630000}"/>
    <cellStyle name="Normal 30 2 16 2" xfId="25540" xr:uid="{00000000-0005-0000-0000-0000C2630000}"/>
    <cellStyle name="Normal 30 2 17" xfId="25541" xr:uid="{00000000-0005-0000-0000-0000C3630000}"/>
    <cellStyle name="Normal 30 2 2" xfId="25542" xr:uid="{00000000-0005-0000-0000-0000C4630000}"/>
    <cellStyle name="Normal 30 2 2 10" xfId="25543" xr:uid="{00000000-0005-0000-0000-0000C5630000}"/>
    <cellStyle name="Normal 30 2 2 10 2" xfId="25544" xr:uid="{00000000-0005-0000-0000-0000C6630000}"/>
    <cellStyle name="Normal 30 2 2 10 2 2" xfId="25545" xr:uid="{00000000-0005-0000-0000-0000C7630000}"/>
    <cellStyle name="Normal 30 2 2 10 2 2 2" xfId="25546" xr:uid="{00000000-0005-0000-0000-0000C8630000}"/>
    <cellStyle name="Normal 30 2 2 10 2 3" xfId="25547" xr:uid="{00000000-0005-0000-0000-0000C9630000}"/>
    <cellStyle name="Normal 30 2 2 10 3" xfId="25548" xr:uid="{00000000-0005-0000-0000-0000CA630000}"/>
    <cellStyle name="Normal 30 2 2 10 3 2" xfId="25549" xr:uid="{00000000-0005-0000-0000-0000CB630000}"/>
    <cellStyle name="Normal 30 2 2 10 3 2 2" xfId="25550" xr:uid="{00000000-0005-0000-0000-0000CC630000}"/>
    <cellStyle name="Normal 30 2 2 10 3 3" xfId="25551" xr:uid="{00000000-0005-0000-0000-0000CD630000}"/>
    <cellStyle name="Normal 30 2 2 10 4" xfId="25552" xr:uid="{00000000-0005-0000-0000-0000CE630000}"/>
    <cellStyle name="Normal 30 2 2 10 4 2" xfId="25553" xr:uid="{00000000-0005-0000-0000-0000CF630000}"/>
    <cellStyle name="Normal 30 2 2 10 5" xfId="25554" xr:uid="{00000000-0005-0000-0000-0000D0630000}"/>
    <cellStyle name="Normal 30 2 2 11" xfId="25555" xr:uid="{00000000-0005-0000-0000-0000D1630000}"/>
    <cellStyle name="Normal 30 2 2 11 2" xfId="25556" xr:uid="{00000000-0005-0000-0000-0000D2630000}"/>
    <cellStyle name="Normal 30 2 2 11 2 2" xfId="25557" xr:uid="{00000000-0005-0000-0000-0000D3630000}"/>
    <cellStyle name="Normal 30 2 2 11 2 2 2" xfId="25558" xr:uid="{00000000-0005-0000-0000-0000D4630000}"/>
    <cellStyle name="Normal 30 2 2 11 2 3" xfId="25559" xr:uid="{00000000-0005-0000-0000-0000D5630000}"/>
    <cellStyle name="Normal 30 2 2 11 3" xfId="25560" xr:uid="{00000000-0005-0000-0000-0000D6630000}"/>
    <cellStyle name="Normal 30 2 2 11 3 2" xfId="25561" xr:uid="{00000000-0005-0000-0000-0000D7630000}"/>
    <cellStyle name="Normal 30 2 2 11 4" xfId="25562" xr:uid="{00000000-0005-0000-0000-0000D8630000}"/>
    <cellStyle name="Normal 30 2 2 12" xfId="25563" xr:uid="{00000000-0005-0000-0000-0000D9630000}"/>
    <cellStyle name="Normal 30 2 2 12 2" xfId="25564" xr:uid="{00000000-0005-0000-0000-0000DA630000}"/>
    <cellStyle name="Normal 30 2 2 12 2 2" xfId="25565" xr:uid="{00000000-0005-0000-0000-0000DB630000}"/>
    <cellStyle name="Normal 30 2 2 12 2 2 2" xfId="25566" xr:uid="{00000000-0005-0000-0000-0000DC630000}"/>
    <cellStyle name="Normal 30 2 2 12 2 3" xfId="25567" xr:uid="{00000000-0005-0000-0000-0000DD630000}"/>
    <cellStyle name="Normal 30 2 2 12 3" xfId="25568" xr:uid="{00000000-0005-0000-0000-0000DE630000}"/>
    <cellStyle name="Normal 30 2 2 12 3 2" xfId="25569" xr:uid="{00000000-0005-0000-0000-0000DF630000}"/>
    <cellStyle name="Normal 30 2 2 12 4" xfId="25570" xr:uid="{00000000-0005-0000-0000-0000E0630000}"/>
    <cellStyle name="Normal 30 2 2 13" xfId="25571" xr:uid="{00000000-0005-0000-0000-0000E1630000}"/>
    <cellStyle name="Normal 30 2 2 13 2" xfId="25572" xr:uid="{00000000-0005-0000-0000-0000E2630000}"/>
    <cellStyle name="Normal 30 2 2 13 2 2" xfId="25573" xr:uid="{00000000-0005-0000-0000-0000E3630000}"/>
    <cellStyle name="Normal 30 2 2 13 3" xfId="25574" xr:uid="{00000000-0005-0000-0000-0000E4630000}"/>
    <cellStyle name="Normal 30 2 2 14" xfId="25575" xr:uid="{00000000-0005-0000-0000-0000E5630000}"/>
    <cellStyle name="Normal 30 2 2 14 2" xfId="25576" xr:uid="{00000000-0005-0000-0000-0000E6630000}"/>
    <cellStyle name="Normal 30 2 2 15" xfId="25577" xr:uid="{00000000-0005-0000-0000-0000E7630000}"/>
    <cellStyle name="Normal 30 2 2 15 2" xfId="25578" xr:uid="{00000000-0005-0000-0000-0000E8630000}"/>
    <cellStyle name="Normal 30 2 2 16" xfId="25579" xr:uid="{00000000-0005-0000-0000-0000E9630000}"/>
    <cellStyle name="Normal 30 2 2 2" xfId="25580" xr:uid="{00000000-0005-0000-0000-0000EA630000}"/>
    <cellStyle name="Normal 30 2 2 2 10" xfId="25581" xr:uid="{00000000-0005-0000-0000-0000EB630000}"/>
    <cellStyle name="Normal 30 2 2 2 10 2" xfId="25582" xr:uid="{00000000-0005-0000-0000-0000EC630000}"/>
    <cellStyle name="Normal 30 2 2 2 10 2 2" xfId="25583" xr:uid="{00000000-0005-0000-0000-0000ED630000}"/>
    <cellStyle name="Normal 30 2 2 2 10 2 2 2" xfId="25584" xr:uid="{00000000-0005-0000-0000-0000EE630000}"/>
    <cellStyle name="Normal 30 2 2 2 10 2 3" xfId="25585" xr:uid="{00000000-0005-0000-0000-0000EF630000}"/>
    <cellStyle name="Normal 30 2 2 2 10 3" xfId="25586" xr:uid="{00000000-0005-0000-0000-0000F0630000}"/>
    <cellStyle name="Normal 30 2 2 2 10 3 2" xfId="25587" xr:uid="{00000000-0005-0000-0000-0000F1630000}"/>
    <cellStyle name="Normal 30 2 2 2 10 4" xfId="25588" xr:uid="{00000000-0005-0000-0000-0000F2630000}"/>
    <cellStyle name="Normal 30 2 2 2 11" xfId="25589" xr:uid="{00000000-0005-0000-0000-0000F3630000}"/>
    <cellStyle name="Normal 30 2 2 2 11 2" xfId="25590" xr:uid="{00000000-0005-0000-0000-0000F4630000}"/>
    <cellStyle name="Normal 30 2 2 2 11 2 2" xfId="25591" xr:uid="{00000000-0005-0000-0000-0000F5630000}"/>
    <cellStyle name="Normal 30 2 2 2 11 2 2 2" xfId="25592" xr:uid="{00000000-0005-0000-0000-0000F6630000}"/>
    <cellStyle name="Normal 30 2 2 2 11 2 3" xfId="25593" xr:uid="{00000000-0005-0000-0000-0000F7630000}"/>
    <cellStyle name="Normal 30 2 2 2 11 3" xfId="25594" xr:uid="{00000000-0005-0000-0000-0000F8630000}"/>
    <cellStyle name="Normal 30 2 2 2 11 3 2" xfId="25595" xr:uid="{00000000-0005-0000-0000-0000F9630000}"/>
    <cellStyle name="Normal 30 2 2 2 11 4" xfId="25596" xr:uid="{00000000-0005-0000-0000-0000FA630000}"/>
    <cellStyle name="Normal 30 2 2 2 12" xfId="25597" xr:uid="{00000000-0005-0000-0000-0000FB630000}"/>
    <cellStyle name="Normal 30 2 2 2 12 2" xfId="25598" xr:uid="{00000000-0005-0000-0000-0000FC630000}"/>
    <cellStyle name="Normal 30 2 2 2 12 2 2" xfId="25599" xr:uid="{00000000-0005-0000-0000-0000FD630000}"/>
    <cellStyle name="Normal 30 2 2 2 12 3" xfId="25600" xr:uid="{00000000-0005-0000-0000-0000FE630000}"/>
    <cellStyle name="Normal 30 2 2 2 13" xfId="25601" xr:uid="{00000000-0005-0000-0000-0000FF630000}"/>
    <cellStyle name="Normal 30 2 2 2 13 2" xfId="25602" xr:uid="{00000000-0005-0000-0000-000000640000}"/>
    <cellStyle name="Normal 30 2 2 2 14" xfId="25603" xr:uid="{00000000-0005-0000-0000-000001640000}"/>
    <cellStyle name="Normal 30 2 2 2 14 2" xfId="25604" xr:uid="{00000000-0005-0000-0000-000002640000}"/>
    <cellStyle name="Normal 30 2 2 2 15" xfId="25605" xr:uid="{00000000-0005-0000-0000-000003640000}"/>
    <cellStyle name="Normal 30 2 2 2 2" xfId="25606" xr:uid="{00000000-0005-0000-0000-000004640000}"/>
    <cellStyle name="Normal 30 2 2 2 2 10" xfId="25607" xr:uid="{00000000-0005-0000-0000-000005640000}"/>
    <cellStyle name="Normal 30 2 2 2 2 10 2" xfId="25608" xr:uid="{00000000-0005-0000-0000-000006640000}"/>
    <cellStyle name="Normal 30 2 2 2 2 11" xfId="25609" xr:uid="{00000000-0005-0000-0000-000007640000}"/>
    <cellStyle name="Normal 30 2 2 2 2 11 2" xfId="25610" xr:uid="{00000000-0005-0000-0000-000008640000}"/>
    <cellStyle name="Normal 30 2 2 2 2 12" xfId="25611" xr:uid="{00000000-0005-0000-0000-000009640000}"/>
    <cellStyle name="Normal 30 2 2 2 2 2" xfId="25612" xr:uid="{00000000-0005-0000-0000-00000A640000}"/>
    <cellStyle name="Normal 30 2 2 2 2 2 10" xfId="25613" xr:uid="{00000000-0005-0000-0000-00000B640000}"/>
    <cellStyle name="Normal 30 2 2 2 2 2 10 2" xfId="25614" xr:uid="{00000000-0005-0000-0000-00000C640000}"/>
    <cellStyle name="Normal 30 2 2 2 2 2 11" xfId="25615" xr:uid="{00000000-0005-0000-0000-00000D640000}"/>
    <cellStyle name="Normal 30 2 2 2 2 2 2" xfId="25616" xr:uid="{00000000-0005-0000-0000-00000E640000}"/>
    <cellStyle name="Normal 30 2 2 2 2 2 2 2" xfId="25617" xr:uid="{00000000-0005-0000-0000-00000F640000}"/>
    <cellStyle name="Normal 30 2 2 2 2 2 2 2 2" xfId="25618" xr:uid="{00000000-0005-0000-0000-000010640000}"/>
    <cellStyle name="Normal 30 2 2 2 2 2 2 2 2 2" xfId="25619" xr:uid="{00000000-0005-0000-0000-000011640000}"/>
    <cellStyle name="Normal 30 2 2 2 2 2 2 2 2 2 2" xfId="25620" xr:uid="{00000000-0005-0000-0000-000012640000}"/>
    <cellStyle name="Normal 30 2 2 2 2 2 2 2 2 2 2 2" xfId="25621" xr:uid="{00000000-0005-0000-0000-000013640000}"/>
    <cellStyle name="Normal 30 2 2 2 2 2 2 2 2 2 3" xfId="25622" xr:uid="{00000000-0005-0000-0000-000014640000}"/>
    <cellStyle name="Normal 30 2 2 2 2 2 2 2 2 3" xfId="25623" xr:uid="{00000000-0005-0000-0000-000015640000}"/>
    <cellStyle name="Normal 30 2 2 2 2 2 2 2 2 3 2" xfId="25624" xr:uid="{00000000-0005-0000-0000-000016640000}"/>
    <cellStyle name="Normal 30 2 2 2 2 2 2 2 2 3 2 2" xfId="25625" xr:uid="{00000000-0005-0000-0000-000017640000}"/>
    <cellStyle name="Normal 30 2 2 2 2 2 2 2 2 3 3" xfId="25626" xr:uid="{00000000-0005-0000-0000-000018640000}"/>
    <cellStyle name="Normal 30 2 2 2 2 2 2 2 2 4" xfId="25627" xr:uid="{00000000-0005-0000-0000-000019640000}"/>
    <cellStyle name="Normal 30 2 2 2 2 2 2 2 2 4 2" xfId="25628" xr:uid="{00000000-0005-0000-0000-00001A640000}"/>
    <cellStyle name="Normal 30 2 2 2 2 2 2 2 2 5" xfId="25629" xr:uid="{00000000-0005-0000-0000-00001B640000}"/>
    <cellStyle name="Normal 30 2 2 2 2 2 2 2 3" xfId="25630" xr:uid="{00000000-0005-0000-0000-00001C640000}"/>
    <cellStyle name="Normal 30 2 2 2 2 2 2 2 3 2" xfId="25631" xr:uid="{00000000-0005-0000-0000-00001D640000}"/>
    <cellStyle name="Normal 30 2 2 2 2 2 2 2 3 2 2" xfId="25632" xr:uid="{00000000-0005-0000-0000-00001E640000}"/>
    <cellStyle name="Normal 30 2 2 2 2 2 2 2 3 3" xfId="25633" xr:uid="{00000000-0005-0000-0000-00001F640000}"/>
    <cellStyle name="Normal 30 2 2 2 2 2 2 2 4" xfId="25634" xr:uid="{00000000-0005-0000-0000-000020640000}"/>
    <cellStyle name="Normal 30 2 2 2 2 2 2 2 4 2" xfId="25635" xr:uid="{00000000-0005-0000-0000-000021640000}"/>
    <cellStyle name="Normal 30 2 2 2 2 2 2 2 4 2 2" xfId="25636" xr:uid="{00000000-0005-0000-0000-000022640000}"/>
    <cellStyle name="Normal 30 2 2 2 2 2 2 2 4 3" xfId="25637" xr:uid="{00000000-0005-0000-0000-000023640000}"/>
    <cellStyle name="Normal 30 2 2 2 2 2 2 2 5" xfId="25638" xr:uid="{00000000-0005-0000-0000-000024640000}"/>
    <cellStyle name="Normal 30 2 2 2 2 2 2 2 5 2" xfId="25639" xr:uid="{00000000-0005-0000-0000-000025640000}"/>
    <cellStyle name="Normal 30 2 2 2 2 2 2 2 6" xfId="25640" xr:uid="{00000000-0005-0000-0000-000026640000}"/>
    <cellStyle name="Normal 30 2 2 2 2 2 2 2 6 2" xfId="25641" xr:uid="{00000000-0005-0000-0000-000027640000}"/>
    <cellStyle name="Normal 30 2 2 2 2 2 2 2 7" xfId="25642" xr:uid="{00000000-0005-0000-0000-000028640000}"/>
    <cellStyle name="Normal 30 2 2 2 2 2 2 3" xfId="25643" xr:uid="{00000000-0005-0000-0000-000029640000}"/>
    <cellStyle name="Normal 30 2 2 2 2 2 2 3 2" xfId="25644" xr:uid="{00000000-0005-0000-0000-00002A640000}"/>
    <cellStyle name="Normal 30 2 2 2 2 2 2 3 2 2" xfId="25645" xr:uid="{00000000-0005-0000-0000-00002B640000}"/>
    <cellStyle name="Normal 30 2 2 2 2 2 2 3 2 2 2" xfId="25646" xr:uid="{00000000-0005-0000-0000-00002C640000}"/>
    <cellStyle name="Normal 30 2 2 2 2 2 2 3 2 3" xfId="25647" xr:uid="{00000000-0005-0000-0000-00002D640000}"/>
    <cellStyle name="Normal 30 2 2 2 2 2 2 3 3" xfId="25648" xr:uid="{00000000-0005-0000-0000-00002E640000}"/>
    <cellStyle name="Normal 30 2 2 2 2 2 2 3 3 2" xfId="25649" xr:uid="{00000000-0005-0000-0000-00002F640000}"/>
    <cellStyle name="Normal 30 2 2 2 2 2 2 3 3 2 2" xfId="25650" xr:uid="{00000000-0005-0000-0000-000030640000}"/>
    <cellStyle name="Normal 30 2 2 2 2 2 2 3 3 3" xfId="25651" xr:uid="{00000000-0005-0000-0000-000031640000}"/>
    <cellStyle name="Normal 30 2 2 2 2 2 2 3 4" xfId="25652" xr:uid="{00000000-0005-0000-0000-000032640000}"/>
    <cellStyle name="Normal 30 2 2 2 2 2 2 3 4 2" xfId="25653" xr:uid="{00000000-0005-0000-0000-000033640000}"/>
    <cellStyle name="Normal 30 2 2 2 2 2 2 3 5" xfId="25654" xr:uid="{00000000-0005-0000-0000-000034640000}"/>
    <cellStyle name="Normal 30 2 2 2 2 2 2 4" xfId="25655" xr:uid="{00000000-0005-0000-0000-000035640000}"/>
    <cellStyle name="Normal 30 2 2 2 2 2 2 4 2" xfId="25656" xr:uid="{00000000-0005-0000-0000-000036640000}"/>
    <cellStyle name="Normal 30 2 2 2 2 2 2 4 2 2" xfId="25657" xr:uid="{00000000-0005-0000-0000-000037640000}"/>
    <cellStyle name="Normal 30 2 2 2 2 2 2 4 3" xfId="25658" xr:uid="{00000000-0005-0000-0000-000038640000}"/>
    <cellStyle name="Normal 30 2 2 2 2 2 2 5" xfId="25659" xr:uid="{00000000-0005-0000-0000-000039640000}"/>
    <cellStyle name="Normal 30 2 2 2 2 2 2 5 2" xfId="25660" xr:uid="{00000000-0005-0000-0000-00003A640000}"/>
    <cellStyle name="Normal 30 2 2 2 2 2 2 5 2 2" xfId="25661" xr:uid="{00000000-0005-0000-0000-00003B640000}"/>
    <cellStyle name="Normal 30 2 2 2 2 2 2 5 3" xfId="25662" xr:uid="{00000000-0005-0000-0000-00003C640000}"/>
    <cellStyle name="Normal 30 2 2 2 2 2 2 6" xfId="25663" xr:uid="{00000000-0005-0000-0000-00003D640000}"/>
    <cellStyle name="Normal 30 2 2 2 2 2 2 6 2" xfId="25664" xr:uid="{00000000-0005-0000-0000-00003E640000}"/>
    <cellStyle name="Normal 30 2 2 2 2 2 2 7" xfId="25665" xr:uid="{00000000-0005-0000-0000-00003F640000}"/>
    <cellStyle name="Normal 30 2 2 2 2 2 2 7 2" xfId="25666" xr:uid="{00000000-0005-0000-0000-000040640000}"/>
    <cellStyle name="Normal 30 2 2 2 2 2 2 8" xfId="25667" xr:uid="{00000000-0005-0000-0000-000041640000}"/>
    <cellStyle name="Normal 30 2 2 2 2 2 3" xfId="25668" xr:uid="{00000000-0005-0000-0000-000042640000}"/>
    <cellStyle name="Normal 30 2 2 2 2 2 3 2" xfId="25669" xr:uid="{00000000-0005-0000-0000-000043640000}"/>
    <cellStyle name="Normal 30 2 2 2 2 2 3 2 2" xfId="25670" xr:uid="{00000000-0005-0000-0000-000044640000}"/>
    <cellStyle name="Normal 30 2 2 2 2 2 3 2 2 2" xfId="25671" xr:uid="{00000000-0005-0000-0000-000045640000}"/>
    <cellStyle name="Normal 30 2 2 2 2 2 3 2 2 2 2" xfId="25672" xr:uid="{00000000-0005-0000-0000-000046640000}"/>
    <cellStyle name="Normal 30 2 2 2 2 2 3 2 2 3" xfId="25673" xr:uid="{00000000-0005-0000-0000-000047640000}"/>
    <cellStyle name="Normal 30 2 2 2 2 2 3 2 3" xfId="25674" xr:uid="{00000000-0005-0000-0000-000048640000}"/>
    <cellStyle name="Normal 30 2 2 2 2 2 3 2 3 2" xfId="25675" xr:uid="{00000000-0005-0000-0000-000049640000}"/>
    <cellStyle name="Normal 30 2 2 2 2 2 3 2 3 2 2" xfId="25676" xr:uid="{00000000-0005-0000-0000-00004A640000}"/>
    <cellStyle name="Normal 30 2 2 2 2 2 3 2 3 3" xfId="25677" xr:uid="{00000000-0005-0000-0000-00004B640000}"/>
    <cellStyle name="Normal 30 2 2 2 2 2 3 2 4" xfId="25678" xr:uid="{00000000-0005-0000-0000-00004C640000}"/>
    <cellStyle name="Normal 30 2 2 2 2 2 3 2 4 2" xfId="25679" xr:uid="{00000000-0005-0000-0000-00004D640000}"/>
    <cellStyle name="Normal 30 2 2 2 2 2 3 2 5" xfId="25680" xr:uid="{00000000-0005-0000-0000-00004E640000}"/>
    <cellStyle name="Normal 30 2 2 2 2 2 3 3" xfId="25681" xr:uid="{00000000-0005-0000-0000-00004F640000}"/>
    <cellStyle name="Normal 30 2 2 2 2 2 3 3 2" xfId="25682" xr:uid="{00000000-0005-0000-0000-000050640000}"/>
    <cellStyle name="Normal 30 2 2 2 2 2 3 3 2 2" xfId="25683" xr:uid="{00000000-0005-0000-0000-000051640000}"/>
    <cellStyle name="Normal 30 2 2 2 2 2 3 3 3" xfId="25684" xr:uid="{00000000-0005-0000-0000-000052640000}"/>
    <cellStyle name="Normal 30 2 2 2 2 2 3 4" xfId="25685" xr:uid="{00000000-0005-0000-0000-000053640000}"/>
    <cellStyle name="Normal 30 2 2 2 2 2 3 4 2" xfId="25686" xr:uid="{00000000-0005-0000-0000-000054640000}"/>
    <cellStyle name="Normal 30 2 2 2 2 2 3 4 2 2" xfId="25687" xr:uid="{00000000-0005-0000-0000-000055640000}"/>
    <cellStyle name="Normal 30 2 2 2 2 2 3 4 3" xfId="25688" xr:uid="{00000000-0005-0000-0000-000056640000}"/>
    <cellStyle name="Normal 30 2 2 2 2 2 3 5" xfId="25689" xr:uid="{00000000-0005-0000-0000-000057640000}"/>
    <cellStyle name="Normal 30 2 2 2 2 2 3 5 2" xfId="25690" xr:uid="{00000000-0005-0000-0000-000058640000}"/>
    <cellStyle name="Normal 30 2 2 2 2 2 3 6" xfId="25691" xr:uid="{00000000-0005-0000-0000-000059640000}"/>
    <cellStyle name="Normal 30 2 2 2 2 2 3 6 2" xfId="25692" xr:uid="{00000000-0005-0000-0000-00005A640000}"/>
    <cellStyle name="Normal 30 2 2 2 2 2 3 7" xfId="25693" xr:uid="{00000000-0005-0000-0000-00005B640000}"/>
    <cellStyle name="Normal 30 2 2 2 2 2 4" xfId="25694" xr:uid="{00000000-0005-0000-0000-00005C640000}"/>
    <cellStyle name="Normal 30 2 2 2 2 2 4 2" xfId="25695" xr:uid="{00000000-0005-0000-0000-00005D640000}"/>
    <cellStyle name="Normal 30 2 2 2 2 2 4 2 2" xfId="25696" xr:uid="{00000000-0005-0000-0000-00005E640000}"/>
    <cellStyle name="Normal 30 2 2 2 2 2 4 2 2 2" xfId="25697" xr:uid="{00000000-0005-0000-0000-00005F640000}"/>
    <cellStyle name="Normal 30 2 2 2 2 2 4 2 2 2 2" xfId="25698" xr:uid="{00000000-0005-0000-0000-000060640000}"/>
    <cellStyle name="Normal 30 2 2 2 2 2 4 2 2 3" xfId="25699" xr:uid="{00000000-0005-0000-0000-000061640000}"/>
    <cellStyle name="Normal 30 2 2 2 2 2 4 2 3" xfId="25700" xr:uid="{00000000-0005-0000-0000-000062640000}"/>
    <cellStyle name="Normal 30 2 2 2 2 2 4 2 3 2" xfId="25701" xr:uid="{00000000-0005-0000-0000-000063640000}"/>
    <cellStyle name="Normal 30 2 2 2 2 2 4 2 3 2 2" xfId="25702" xr:uid="{00000000-0005-0000-0000-000064640000}"/>
    <cellStyle name="Normal 30 2 2 2 2 2 4 2 3 3" xfId="25703" xr:uid="{00000000-0005-0000-0000-000065640000}"/>
    <cellStyle name="Normal 30 2 2 2 2 2 4 2 4" xfId="25704" xr:uid="{00000000-0005-0000-0000-000066640000}"/>
    <cellStyle name="Normal 30 2 2 2 2 2 4 2 4 2" xfId="25705" xr:uid="{00000000-0005-0000-0000-000067640000}"/>
    <cellStyle name="Normal 30 2 2 2 2 2 4 2 5" xfId="25706" xr:uid="{00000000-0005-0000-0000-000068640000}"/>
    <cellStyle name="Normal 30 2 2 2 2 2 4 3" xfId="25707" xr:uid="{00000000-0005-0000-0000-000069640000}"/>
    <cellStyle name="Normal 30 2 2 2 2 2 4 3 2" xfId="25708" xr:uid="{00000000-0005-0000-0000-00006A640000}"/>
    <cellStyle name="Normal 30 2 2 2 2 2 4 3 2 2" xfId="25709" xr:uid="{00000000-0005-0000-0000-00006B640000}"/>
    <cellStyle name="Normal 30 2 2 2 2 2 4 3 3" xfId="25710" xr:uid="{00000000-0005-0000-0000-00006C640000}"/>
    <cellStyle name="Normal 30 2 2 2 2 2 4 4" xfId="25711" xr:uid="{00000000-0005-0000-0000-00006D640000}"/>
    <cellStyle name="Normal 30 2 2 2 2 2 4 4 2" xfId="25712" xr:uid="{00000000-0005-0000-0000-00006E640000}"/>
    <cellStyle name="Normal 30 2 2 2 2 2 4 4 2 2" xfId="25713" xr:uid="{00000000-0005-0000-0000-00006F640000}"/>
    <cellStyle name="Normal 30 2 2 2 2 2 4 4 3" xfId="25714" xr:uid="{00000000-0005-0000-0000-000070640000}"/>
    <cellStyle name="Normal 30 2 2 2 2 2 4 5" xfId="25715" xr:uid="{00000000-0005-0000-0000-000071640000}"/>
    <cellStyle name="Normal 30 2 2 2 2 2 4 5 2" xfId="25716" xr:uid="{00000000-0005-0000-0000-000072640000}"/>
    <cellStyle name="Normal 30 2 2 2 2 2 4 6" xfId="25717" xr:uid="{00000000-0005-0000-0000-000073640000}"/>
    <cellStyle name="Normal 30 2 2 2 2 2 4 6 2" xfId="25718" xr:uid="{00000000-0005-0000-0000-000074640000}"/>
    <cellStyle name="Normal 30 2 2 2 2 2 4 7" xfId="25719" xr:uid="{00000000-0005-0000-0000-000075640000}"/>
    <cellStyle name="Normal 30 2 2 2 2 2 5" xfId="25720" xr:uid="{00000000-0005-0000-0000-000076640000}"/>
    <cellStyle name="Normal 30 2 2 2 2 2 5 2" xfId="25721" xr:uid="{00000000-0005-0000-0000-000077640000}"/>
    <cellStyle name="Normal 30 2 2 2 2 2 5 2 2" xfId="25722" xr:uid="{00000000-0005-0000-0000-000078640000}"/>
    <cellStyle name="Normal 30 2 2 2 2 2 5 2 2 2" xfId="25723" xr:uid="{00000000-0005-0000-0000-000079640000}"/>
    <cellStyle name="Normal 30 2 2 2 2 2 5 2 3" xfId="25724" xr:uid="{00000000-0005-0000-0000-00007A640000}"/>
    <cellStyle name="Normal 30 2 2 2 2 2 5 3" xfId="25725" xr:uid="{00000000-0005-0000-0000-00007B640000}"/>
    <cellStyle name="Normal 30 2 2 2 2 2 5 3 2" xfId="25726" xr:uid="{00000000-0005-0000-0000-00007C640000}"/>
    <cellStyle name="Normal 30 2 2 2 2 2 5 3 2 2" xfId="25727" xr:uid="{00000000-0005-0000-0000-00007D640000}"/>
    <cellStyle name="Normal 30 2 2 2 2 2 5 3 3" xfId="25728" xr:uid="{00000000-0005-0000-0000-00007E640000}"/>
    <cellStyle name="Normal 30 2 2 2 2 2 5 4" xfId="25729" xr:uid="{00000000-0005-0000-0000-00007F640000}"/>
    <cellStyle name="Normal 30 2 2 2 2 2 5 4 2" xfId="25730" xr:uid="{00000000-0005-0000-0000-000080640000}"/>
    <cellStyle name="Normal 30 2 2 2 2 2 5 5" xfId="25731" xr:uid="{00000000-0005-0000-0000-000081640000}"/>
    <cellStyle name="Normal 30 2 2 2 2 2 6" xfId="25732" xr:uid="{00000000-0005-0000-0000-000082640000}"/>
    <cellStyle name="Normal 30 2 2 2 2 2 6 2" xfId="25733" xr:uid="{00000000-0005-0000-0000-000083640000}"/>
    <cellStyle name="Normal 30 2 2 2 2 2 6 2 2" xfId="25734" xr:uid="{00000000-0005-0000-0000-000084640000}"/>
    <cellStyle name="Normal 30 2 2 2 2 2 6 2 2 2" xfId="25735" xr:uid="{00000000-0005-0000-0000-000085640000}"/>
    <cellStyle name="Normal 30 2 2 2 2 2 6 2 3" xfId="25736" xr:uid="{00000000-0005-0000-0000-000086640000}"/>
    <cellStyle name="Normal 30 2 2 2 2 2 6 3" xfId="25737" xr:uid="{00000000-0005-0000-0000-000087640000}"/>
    <cellStyle name="Normal 30 2 2 2 2 2 6 3 2" xfId="25738" xr:uid="{00000000-0005-0000-0000-000088640000}"/>
    <cellStyle name="Normal 30 2 2 2 2 2 6 4" xfId="25739" xr:uid="{00000000-0005-0000-0000-000089640000}"/>
    <cellStyle name="Normal 30 2 2 2 2 2 7" xfId="25740" xr:uid="{00000000-0005-0000-0000-00008A640000}"/>
    <cellStyle name="Normal 30 2 2 2 2 2 7 2" xfId="25741" xr:uid="{00000000-0005-0000-0000-00008B640000}"/>
    <cellStyle name="Normal 30 2 2 2 2 2 7 2 2" xfId="25742" xr:uid="{00000000-0005-0000-0000-00008C640000}"/>
    <cellStyle name="Normal 30 2 2 2 2 2 7 3" xfId="25743" xr:uid="{00000000-0005-0000-0000-00008D640000}"/>
    <cellStyle name="Normal 30 2 2 2 2 2 8" xfId="25744" xr:uid="{00000000-0005-0000-0000-00008E640000}"/>
    <cellStyle name="Normal 30 2 2 2 2 2 8 2" xfId="25745" xr:uid="{00000000-0005-0000-0000-00008F640000}"/>
    <cellStyle name="Normal 30 2 2 2 2 2 8 2 2" xfId="25746" xr:uid="{00000000-0005-0000-0000-000090640000}"/>
    <cellStyle name="Normal 30 2 2 2 2 2 8 3" xfId="25747" xr:uid="{00000000-0005-0000-0000-000091640000}"/>
    <cellStyle name="Normal 30 2 2 2 2 2 9" xfId="25748" xr:uid="{00000000-0005-0000-0000-000092640000}"/>
    <cellStyle name="Normal 30 2 2 2 2 2 9 2" xfId="25749" xr:uid="{00000000-0005-0000-0000-000093640000}"/>
    <cellStyle name="Normal 30 2 2 2 2 3" xfId="25750" xr:uid="{00000000-0005-0000-0000-000094640000}"/>
    <cellStyle name="Normal 30 2 2 2 2 3 2" xfId="25751" xr:uid="{00000000-0005-0000-0000-000095640000}"/>
    <cellStyle name="Normal 30 2 2 2 2 3 2 2" xfId="25752" xr:uid="{00000000-0005-0000-0000-000096640000}"/>
    <cellStyle name="Normal 30 2 2 2 2 3 2 2 2" xfId="25753" xr:uid="{00000000-0005-0000-0000-000097640000}"/>
    <cellStyle name="Normal 30 2 2 2 2 3 2 2 2 2" xfId="25754" xr:uid="{00000000-0005-0000-0000-000098640000}"/>
    <cellStyle name="Normal 30 2 2 2 2 3 2 2 2 2 2" xfId="25755" xr:uid="{00000000-0005-0000-0000-000099640000}"/>
    <cellStyle name="Normal 30 2 2 2 2 3 2 2 2 3" xfId="25756" xr:uid="{00000000-0005-0000-0000-00009A640000}"/>
    <cellStyle name="Normal 30 2 2 2 2 3 2 2 3" xfId="25757" xr:uid="{00000000-0005-0000-0000-00009B640000}"/>
    <cellStyle name="Normal 30 2 2 2 2 3 2 2 3 2" xfId="25758" xr:uid="{00000000-0005-0000-0000-00009C640000}"/>
    <cellStyle name="Normal 30 2 2 2 2 3 2 2 3 2 2" xfId="25759" xr:uid="{00000000-0005-0000-0000-00009D640000}"/>
    <cellStyle name="Normal 30 2 2 2 2 3 2 2 3 3" xfId="25760" xr:uid="{00000000-0005-0000-0000-00009E640000}"/>
    <cellStyle name="Normal 30 2 2 2 2 3 2 2 4" xfId="25761" xr:uid="{00000000-0005-0000-0000-00009F640000}"/>
    <cellStyle name="Normal 30 2 2 2 2 3 2 2 4 2" xfId="25762" xr:uid="{00000000-0005-0000-0000-0000A0640000}"/>
    <cellStyle name="Normal 30 2 2 2 2 3 2 2 5" xfId="25763" xr:uid="{00000000-0005-0000-0000-0000A1640000}"/>
    <cellStyle name="Normal 30 2 2 2 2 3 2 3" xfId="25764" xr:uid="{00000000-0005-0000-0000-0000A2640000}"/>
    <cellStyle name="Normal 30 2 2 2 2 3 2 3 2" xfId="25765" xr:uid="{00000000-0005-0000-0000-0000A3640000}"/>
    <cellStyle name="Normal 30 2 2 2 2 3 2 3 2 2" xfId="25766" xr:uid="{00000000-0005-0000-0000-0000A4640000}"/>
    <cellStyle name="Normal 30 2 2 2 2 3 2 3 3" xfId="25767" xr:uid="{00000000-0005-0000-0000-0000A5640000}"/>
    <cellStyle name="Normal 30 2 2 2 2 3 2 4" xfId="25768" xr:uid="{00000000-0005-0000-0000-0000A6640000}"/>
    <cellStyle name="Normal 30 2 2 2 2 3 2 4 2" xfId="25769" xr:uid="{00000000-0005-0000-0000-0000A7640000}"/>
    <cellStyle name="Normal 30 2 2 2 2 3 2 4 2 2" xfId="25770" xr:uid="{00000000-0005-0000-0000-0000A8640000}"/>
    <cellStyle name="Normal 30 2 2 2 2 3 2 4 3" xfId="25771" xr:uid="{00000000-0005-0000-0000-0000A9640000}"/>
    <cellStyle name="Normal 30 2 2 2 2 3 2 5" xfId="25772" xr:uid="{00000000-0005-0000-0000-0000AA640000}"/>
    <cellStyle name="Normal 30 2 2 2 2 3 2 5 2" xfId="25773" xr:uid="{00000000-0005-0000-0000-0000AB640000}"/>
    <cellStyle name="Normal 30 2 2 2 2 3 2 6" xfId="25774" xr:uid="{00000000-0005-0000-0000-0000AC640000}"/>
    <cellStyle name="Normal 30 2 2 2 2 3 2 6 2" xfId="25775" xr:uid="{00000000-0005-0000-0000-0000AD640000}"/>
    <cellStyle name="Normal 30 2 2 2 2 3 2 7" xfId="25776" xr:uid="{00000000-0005-0000-0000-0000AE640000}"/>
    <cellStyle name="Normal 30 2 2 2 2 3 3" xfId="25777" xr:uid="{00000000-0005-0000-0000-0000AF640000}"/>
    <cellStyle name="Normal 30 2 2 2 2 3 3 2" xfId="25778" xr:uid="{00000000-0005-0000-0000-0000B0640000}"/>
    <cellStyle name="Normal 30 2 2 2 2 3 3 2 2" xfId="25779" xr:uid="{00000000-0005-0000-0000-0000B1640000}"/>
    <cellStyle name="Normal 30 2 2 2 2 3 3 2 2 2" xfId="25780" xr:uid="{00000000-0005-0000-0000-0000B2640000}"/>
    <cellStyle name="Normal 30 2 2 2 2 3 3 2 3" xfId="25781" xr:uid="{00000000-0005-0000-0000-0000B3640000}"/>
    <cellStyle name="Normal 30 2 2 2 2 3 3 3" xfId="25782" xr:uid="{00000000-0005-0000-0000-0000B4640000}"/>
    <cellStyle name="Normal 30 2 2 2 2 3 3 3 2" xfId="25783" xr:uid="{00000000-0005-0000-0000-0000B5640000}"/>
    <cellStyle name="Normal 30 2 2 2 2 3 3 3 2 2" xfId="25784" xr:uid="{00000000-0005-0000-0000-0000B6640000}"/>
    <cellStyle name="Normal 30 2 2 2 2 3 3 3 3" xfId="25785" xr:uid="{00000000-0005-0000-0000-0000B7640000}"/>
    <cellStyle name="Normal 30 2 2 2 2 3 3 4" xfId="25786" xr:uid="{00000000-0005-0000-0000-0000B8640000}"/>
    <cellStyle name="Normal 30 2 2 2 2 3 3 4 2" xfId="25787" xr:uid="{00000000-0005-0000-0000-0000B9640000}"/>
    <cellStyle name="Normal 30 2 2 2 2 3 3 5" xfId="25788" xr:uid="{00000000-0005-0000-0000-0000BA640000}"/>
    <cellStyle name="Normal 30 2 2 2 2 3 4" xfId="25789" xr:uid="{00000000-0005-0000-0000-0000BB640000}"/>
    <cellStyle name="Normal 30 2 2 2 2 3 4 2" xfId="25790" xr:uid="{00000000-0005-0000-0000-0000BC640000}"/>
    <cellStyle name="Normal 30 2 2 2 2 3 4 2 2" xfId="25791" xr:uid="{00000000-0005-0000-0000-0000BD640000}"/>
    <cellStyle name="Normal 30 2 2 2 2 3 4 3" xfId="25792" xr:uid="{00000000-0005-0000-0000-0000BE640000}"/>
    <cellStyle name="Normal 30 2 2 2 2 3 5" xfId="25793" xr:uid="{00000000-0005-0000-0000-0000BF640000}"/>
    <cellStyle name="Normal 30 2 2 2 2 3 5 2" xfId="25794" xr:uid="{00000000-0005-0000-0000-0000C0640000}"/>
    <cellStyle name="Normal 30 2 2 2 2 3 5 2 2" xfId="25795" xr:uid="{00000000-0005-0000-0000-0000C1640000}"/>
    <cellStyle name="Normal 30 2 2 2 2 3 5 3" xfId="25796" xr:uid="{00000000-0005-0000-0000-0000C2640000}"/>
    <cellStyle name="Normal 30 2 2 2 2 3 6" xfId="25797" xr:uid="{00000000-0005-0000-0000-0000C3640000}"/>
    <cellStyle name="Normal 30 2 2 2 2 3 6 2" xfId="25798" xr:uid="{00000000-0005-0000-0000-0000C4640000}"/>
    <cellStyle name="Normal 30 2 2 2 2 3 7" xfId="25799" xr:uid="{00000000-0005-0000-0000-0000C5640000}"/>
    <cellStyle name="Normal 30 2 2 2 2 3 7 2" xfId="25800" xr:uid="{00000000-0005-0000-0000-0000C6640000}"/>
    <cellStyle name="Normal 30 2 2 2 2 3 8" xfId="25801" xr:uid="{00000000-0005-0000-0000-0000C7640000}"/>
    <cellStyle name="Normal 30 2 2 2 2 4" xfId="25802" xr:uid="{00000000-0005-0000-0000-0000C8640000}"/>
    <cellStyle name="Normal 30 2 2 2 2 4 2" xfId="25803" xr:uid="{00000000-0005-0000-0000-0000C9640000}"/>
    <cellStyle name="Normal 30 2 2 2 2 4 2 2" xfId="25804" xr:uid="{00000000-0005-0000-0000-0000CA640000}"/>
    <cellStyle name="Normal 30 2 2 2 2 4 2 2 2" xfId="25805" xr:uid="{00000000-0005-0000-0000-0000CB640000}"/>
    <cellStyle name="Normal 30 2 2 2 2 4 2 2 2 2" xfId="25806" xr:uid="{00000000-0005-0000-0000-0000CC640000}"/>
    <cellStyle name="Normal 30 2 2 2 2 4 2 2 3" xfId="25807" xr:uid="{00000000-0005-0000-0000-0000CD640000}"/>
    <cellStyle name="Normal 30 2 2 2 2 4 2 3" xfId="25808" xr:uid="{00000000-0005-0000-0000-0000CE640000}"/>
    <cellStyle name="Normal 30 2 2 2 2 4 2 3 2" xfId="25809" xr:uid="{00000000-0005-0000-0000-0000CF640000}"/>
    <cellStyle name="Normal 30 2 2 2 2 4 2 3 2 2" xfId="25810" xr:uid="{00000000-0005-0000-0000-0000D0640000}"/>
    <cellStyle name="Normal 30 2 2 2 2 4 2 3 3" xfId="25811" xr:uid="{00000000-0005-0000-0000-0000D1640000}"/>
    <cellStyle name="Normal 30 2 2 2 2 4 2 4" xfId="25812" xr:uid="{00000000-0005-0000-0000-0000D2640000}"/>
    <cellStyle name="Normal 30 2 2 2 2 4 2 4 2" xfId="25813" xr:uid="{00000000-0005-0000-0000-0000D3640000}"/>
    <cellStyle name="Normal 30 2 2 2 2 4 2 5" xfId="25814" xr:uid="{00000000-0005-0000-0000-0000D4640000}"/>
    <cellStyle name="Normal 30 2 2 2 2 4 3" xfId="25815" xr:uid="{00000000-0005-0000-0000-0000D5640000}"/>
    <cellStyle name="Normal 30 2 2 2 2 4 3 2" xfId="25816" xr:uid="{00000000-0005-0000-0000-0000D6640000}"/>
    <cellStyle name="Normal 30 2 2 2 2 4 3 2 2" xfId="25817" xr:uid="{00000000-0005-0000-0000-0000D7640000}"/>
    <cellStyle name="Normal 30 2 2 2 2 4 3 3" xfId="25818" xr:uid="{00000000-0005-0000-0000-0000D8640000}"/>
    <cellStyle name="Normal 30 2 2 2 2 4 4" xfId="25819" xr:uid="{00000000-0005-0000-0000-0000D9640000}"/>
    <cellStyle name="Normal 30 2 2 2 2 4 4 2" xfId="25820" xr:uid="{00000000-0005-0000-0000-0000DA640000}"/>
    <cellStyle name="Normal 30 2 2 2 2 4 4 2 2" xfId="25821" xr:uid="{00000000-0005-0000-0000-0000DB640000}"/>
    <cellStyle name="Normal 30 2 2 2 2 4 4 3" xfId="25822" xr:uid="{00000000-0005-0000-0000-0000DC640000}"/>
    <cellStyle name="Normal 30 2 2 2 2 4 5" xfId="25823" xr:uid="{00000000-0005-0000-0000-0000DD640000}"/>
    <cellStyle name="Normal 30 2 2 2 2 4 5 2" xfId="25824" xr:uid="{00000000-0005-0000-0000-0000DE640000}"/>
    <cellStyle name="Normal 30 2 2 2 2 4 6" xfId="25825" xr:uid="{00000000-0005-0000-0000-0000DF640000}"/>
    <cellStyle name="Normal 30 2 2 2 2 4 6 2" xfId="25826" xr:uid="{00000000-0005-0000-0000-0000E0640000}"/>
    <cellStyle name="Normal 30 2 2 2 2 4 7" xfId="25827" xr:uid="{00000000-0005-0000-0000-0000E1640000}"/>
    <cellStyle name="Normal 30 2 2 2 2 5" xfId="25828" xr:uid="{00000000-0005-0000-0000-0000E2640000}"/>
    <cellStyle name="Normal 30 2 2 2 2 5 2" xfId="25829" xr:uid="{00000000-0005-0000-0000-0000E3640000}"/>
    <cellStyle name="Normal 30 2 2 2 2 5 2 2" xfId="25830" xr:uid="{00000000-0005-0000-0000-0000E4640000}"/>
    <cellStyle name="Normal 30 2 2 2 2 5 2 2 2" xfId="25831" xr:uid="{00000000-0005-0000-0000-0000E5640000}"/>
    <cellStyle name="Normal 30 2 2 2 2 5 2 2 2 2" xfId="25832" xr:uid="{00000000-0005-0000-0000-0000E6640000}"/>
    <cellStyle name="Normal 30 2 2 2 2 5 2 2 3" xfId="25833" xr:uid="{00000000-0005-0000-0000-0000E7640000}"/>
    <cellStyle name="Normal 30 2 2 2 2 5 2 3" xfId="25834" xr:uid="{00000000-0005-0000-0000-0000E8640000}"/>
    <cellStyle name="Normal 30 2 2 2 2 5 2 3 2" xfId="25835" xr:uid="{00000000-0005-0000-0000-0000E9640000}"/>
    <cellStyle name="Normal 30 2 2 2 2 5 2 3 2 2" xfId="25836" xr:uid="{00000000-0005-0000-0000-0000EA640000}"/>
    <cellStyle name="Normal 30 2 2 2 2 5 2 3 3" xfId="25837" xr:uid="{00000000-0005-0000-0000-0000EB640000}"/>
    <cellStyle name="Normal 30 2 2 2 2 5 2 4" xfId="25838" xr:uid="{00000000-0005-0000-0000-0000EC640000}"/>
    <cellStyle name="Normal 30 2 2 2 2 5 2 4 2" xfId="25839" xr:uid="{00000000-0005-0000-0000-0000ED640000}"/>
    <cellStyle name="Normal 30 2 2 2 2 5 2 5" xfId="25840" xr:uid="{00000000-0005-0000-0000-0000EE640000}"/>
    <cellStyle name="Normal 30 2 2 2 2 5 3" xfId="25841" xr:uid="{00000000-0005-0000-0000-0000EF640000}"/>
    <cellStyle name="Normal 30 2 2 2 2 5 3 2" xfId="25842" xr:uid="{00000000-0005-0000-0000-0000F0640000}"/>
    <cellStyle name="Normal 30 2 2 2 2 5 3 2 2" xfId="25843" xr:uid="{00000000-0005-0000-0000-0000F1640000}"/>
    <cellStyle name="Normal 30 2 2 2 2 5 3 3" xfId="25844" xr:uid="{00000000-0005-0000-0000-0000F2640000}"/>
    <cellStyle name="Normal 30 2 2 2 2 5 4" xfId="25845" xr:uid="{00000000-0005-0000-0000-0000F3640000}"/>
    <cellStyle name="Normal 30 2 2 2 2 5 4 2" xfId="25846" xr:uid="{00000000-0005-0000-0000-0000F4640000}"/>
    <cellStyle name="Normal 30 2 2 2 2 5 4 2 2" xfId="25847" xr:uid="{00000000-0005-0000-0000-0000F5640000}"/>
    <cellStyle name="Normal 30 2 2 2 2 5 4 3" xfId="25848" xr:uid="{00000000-0005-0000-0000-0000F6640000}"/>
    <cellStyle name="Normal 30 2 2 2 2 5 5" xfId="25849" xr:uid="{00000000-0005-0000-0000-0000F7640000}"/>
    <cellStyle name="Normal 30 2 2 2 2 5 5 2" xfId="25850" xr:uid="{00000000-0005-0000-0000-0000F8640000}"/>
    <cellStyle name="Normal 30 2 2 2 2 5 6" xfId="25851" xr:uid="{00000000-0005-0000-0000-0000F9640000}"/>
    <cellStyle name="Normal 30 2 2 2 2 5 6 2" xfId="25852" xr:uid="{00000000-0005-0000-0000-0000FA640000}"/>
    <cellStyle name="Normal 30 2 2 2 2 5 7" xfId="25853" xr:uid="{00000000-0005-0000-0000-0000FB640000}"/>
    <cellStyle name="Normal 30 2 2 2 2 6" xfId="25854" xr:uid="{00000000-0005-0000-0000-0000FC640000}"/>
    <cellStyle name="Normal 30 2 2 2 2 6 2" xfId="25855" xr:uid="{00000000-0005-0000-0000-0000FD640000}"/>
    <cellStyle name="Normal 30 2 2 2 2 6 2 2" xfId="25856" xr:uid="{00000000-0005-0000-0000-0000FE640000}"/>
    <cellStyle name="Normal 30 2 2 2 2 6 2 2 2" xfId="25857" xr:uid="{00000000-0005-0000-0000-0000FF640000}"/>
    <cellStyle name="Normal 30 2 2 2 2 6 2 3" xfId="25858" xr:uid="{00000000-0005-0000-0000-000000650000}"/>
    <cellStyle name="Normal 30 2 2 2 2 6 3" xfId="25859" xr:uid="{00000000-0005-0000-0000-000001650000}"/>
    <cellStyle name="Normal 30 2 2 2 2 6 3 2" xfId="25860" xr:uid="{00000000-0005-0000-0000-000002650000}"/>
    <cellStyle name="Normal 30 2 2 2 2 6 3 2 2" xfId="25861" xr:uid="{00000000-0005-0000-0000-000003650000}"/>
    <cellStyle name="Normal 30 2 2 2 2 6 3 3" xfId="25862" xr:uid="{00000000-0005-0000-0000-000004650000}"/>
    <cellStyle name="Normal 30 2 2 2 2 6 4" xfId="25863" xr:uid="{00000000-0005-0000-0000-000005650000}"/>
    <cellStyle name="Normal 30 2 2 2 2 6 4 2" xfId="25864" xr:uid="{00000000-0005-0000-0000-000006650000}"/>
    <cellStyle name="Normal 30 2 2 2 2 6 5" xfId="25865" xr:uid="{00000000-0005-0000-0000-000007650000}"/>
    <cellStyle name="Normal 30 2 2 2 2 7" xfId="25866" xr:uid="{00000000-0005-0000-0000-000008650000}"/>
    <cellStyle name="Normal 30 2 2 2 2 7 2" xfId="25867" xr:uid="{00000000-0005-0000-0000-000009650000}"/>
    <cellStyle name="Normal 30 2 2 2 2 7 2 2" xfId="25868" xr:uid="{00000000-0005-0000-0000-00000A650000}"/>
    <cellStyle name="Normal 30 2 2 2 2 7 2 2 2" xfId="25869" xr:uid="{00000000-0005-0000-0000-00000B650000}"/>
    <cellStyle name="Normal 30 2 2 2 2 7 2 3" xfId="25870" xr:uid="{00000000-0005-0000-0000-00000C650000}"/>
    <cellStyle name="Normal 30 2 2 2 2 7 3" xfId="25871" xr:uid="{00000000-0005-0000-0000-00000D650000}"/>
    <cellStyle name="Normal 30 2 2 2 2 7 3 2" xfId="25872" xr:uid="{00000000-0005-0000-0000-00000E650000}"/>
    <cellStyle name="Normal 30 2 2 2 2 7 4" xfId="25873" xr:uid="{00000000-0005-0000-0000-00000F650000}"/>
    <cellStyle name="Normal 30 2 2 2 2 8" xfId="25874" xr:uid="{00000000-0005-0000-0000-000010650000}"/>
    <cellStyle name="Normal 30 2 2 2 2 8 2" xfId="25875" xr:uid="{00000000-0005-0000-0000-000011650000}"/>
    <cellStyle name="Normal 30 2 2 2 2 8 2 2" xfId="25876" xr:uid="{00000000-0005-0000-0000-000012650000}"/>
    <cellStyle name="Normal 30 2 2 2 2 8 3" xfId="25877" xr:uid="{00000000-0005-0000-0000-000013650000}"/>
    <cellStyle name="Normal 30 2 2 2 2 9" xfId="25878" xr:uid="{00000000-0005-0000-0000-000014650000}"/>
    <cellStyle name="Normal 30 2 2 2 2 9 2" xfId="25879" xr:uid="{00000000-0005-0000-0000-000015650000}"/>
    <cellStyle name="Normal 30 2 2 2 2 9 2 2" xfId="25880" xr:uid="{00000000-0005-0000-0000-000016650000}"/>
    <cellStyle name="Normal 30 2 2 2 2 9 3" xfId="25881" xr:uid="{00000000-0005-0000-0000-000017650000}"/>
    <cellStyle name="Normal 30 2 2 2 3" xfId="25882" xr:uid="{00000000-0005-0000-0000-000018650000}"/>
    <cellStyle name="Normal 30 2 2 2 3 10" xfId="25883" xr:uid="{00000000-0005-0000-0000-000019650000}"/>
    <cellStyle name="Normal 30 2 2 2 3 10 2" xfId="25884" xr:uid="{00000000-0005-0000-0000-00001A650000}"/>
    <cellStyle name="Normal 30 2 2 2 3 11" xfId="25885" xr:uid="{00000000-0005-0000-0000-00001B650000}"/>
    <cellStyle name="Normal 30 2 2 2 3 2" xfId="25886" xr:uid="{00000000-0005-0000-0000-00001C650000}"/>
    <cellStyle name="Normal 30 2 2 2 3 2 2" xfId="25887" xr:uid="{00000000-0005-0000-0000-00001D650000}"/>
    <cellStyle name="Normal 30 2 2 2 3 2 2 2" xfId="25888" xr:uid="{00000000-0005-0000-0000-00001E650000}"/>
    <cellStyle name="Normal 30 2 2 2 3 2 2 2 2" xfId="25889" xr:uid="{00000000-0005-0000-0000-00001F650000}"/>
    <cellStyle name="Normal 30 2 2 2 3 2 2 2 2 2" xfId="25890" xr:uid="{00000000-0005-0000-0000-000020650000}"/>
    <cellStyle name="Normal 30 2 2 2 3 2 2 2 2 2 2" xfId="25891" xr:uid="{00000000-0005-0000-0000-000021650000}"/>
    <cellStyle name="Normal 30 2 2 2 3 2 2 2 2 3" xfId="25892" xr:uid="{00000000-0005-0000-0000-000022650000}"/>
    <cellStyle name="Normal 30 2 2 2 3 2 2 2 3" xfId="25893" xr:uid="{00000000-0005-0000-0000-000023650000}"/>
    <cellStyle name="Normal 30 2 2 2 3 2 2 2 3 2" xfId="25894" xr:uid="{00000000-0005-0000-0000-000024650000}"/>
    <cellStyle name="Normal 30 2 2 2 3 2 2 2 3 2 2" xfId="25895" xr:uid="{00000000-0005-0000-0000-000025650000}"/>
    <cellStyle name="Normal 30 2 2 2 3 2 2 2 3 3" xfId="25896" xr:uid="{00000000-0005-0000-0000-000026650000}"/>
    <cellStyle name="Normal 30 2 2 2 3 2 2 2 4" xfId="25897" xr:uid="{00000000-0005-0000-0000-000027650000}"/>
    <cellStyle name="Normal 30 2 2 2 3 2 2 2 4 2" xfId="25898" xr:uid="{00000000-0005-0000-0000-000028650000}"/>
    <cellStyle name="Normal 30 2 2 2 3 2 2 2 5" xfId="25899" xr:uid="{00000000-0005-0000-0000-000029650000}"/>
    <cellStyle name="Normal 30 2 2 2 3 2 2 3" xfId="25900" xr:uid="{00000000-0005-0000-0000-00002A650000}"/>
    <cellStyle name="Normal 30 2 2 2 3 2 2 3 2" xfId="25901" xr:uid="{00000000-0005-0000-0000-00002B650000}"/>
    <cellStyle name="Normal 30 2 2 2 3 2 2 3 2 2" xfId="25902" xr:uid="{00000000-0005-0000-0000-00002C650000}"/>
    <cellStyle name="Normal 30 2 2 2 3 2 2 3 3" xfId="25903" xr:uid="{00000000-0005-0000-0000-00002D650000}"/>
    <cellStyle name="Normal 30 2 2 2 3 2 2 4" xfId="25904" xr:uid="{00000000-0005-0000-0000-00002E650000}"/>
    <cellStyle name="Normal 30 2 2 2 3 2 2 4 2" xfId="25905" xr:uid="{00000000-0005-0000-0000-00002F650000}"/>
    <cellStyle name="Normal 30 2 2 2 3 2 2 4 2 2" xfId="25906" xr:uid="{00000000-0005-0000-0000-000030650000}"/>
    <cellStyle name="Normal 30 2 2 2 3 2 2 4 3" xfId="25907" xr:uid="{00000000-0005-0000-0000-000031650000}"/>
    <cellStyle name="Normal 30 2 2 2 3 2 2 5" xfId="25908" xr:uid="{00000000-0005-0000-0000-000032650000}"/>
    <cellStyle name="Normal 30 2 2 2 3 2 2 5 2" xfId="25909" xr:uid="{00000000-0005-0000-0000-000033650000}"/>
    <cellStyle name="Normal 30 2 2 2 3 2 2 6" xfId="25910" xr:uid="{00000000-0005-0000-0000-000034650000}"/>
    <cellStyle name="Normal 30 2 2 2 3 2 2 6 2" xfId="25911" xr:uid="{00000000-0005-0000-0000-000035650000}"/>
    <cellStyle name="Normal 30 2 2 2 3 2 2 7" xfId="25912" xr:uid="{00000000-0005-0000-0000-000036650000}"/>
    <cellStyle name="Normal 30 2 2 2 3 2 3" xfId="25913" xr:uid="{00000000-0005-0000-0000-000037650000}"/>
    <cellStyle name="Normal 30 2 2 2 3 2 3 2" xfId="25914" xr:uid="{00000000-0005-0000-0000-000038650000}"/>
    <cellStyle name="Normal 30 2 2 2 3 2 3 2 2" xfId="25915" xr:uid="{00000000-0005-0000-0000-000039650000}"/>
    <cellStyle name="Normal 30 2 2 2 3 2 3 2 2 2" xfId="25916" xr:uid="{00000000-0005-0000-0000-00003A650000}"/>
    <cellStyle name="Normal 30 2 2 2 3 2 3 2 3" xfId="25917" xr:uid="{00000000-0005-0000-0000-00003B650000}"/>
    <cellStyle name="Normal 30 2 2 2 3 2 3 3" xfId="25918" xr:uid="{00000000-0005-0000-0000-00003C650000}"/>
    <cellStyle name="Normal 30 2 2 2 3 2 3 3 2" xfId="25919" xr:uid="{00000000-0005-0000-0000-00003D650000}"/>
    <cellStyle name="Normal 30 2 2 2 3 2 3 3 2 2" xfId="25920" xr:uid="{00000000-0005-0000-0000-00003E650000}"/>
    <cellStyle name="Normal 30 2 2 2 3 2 3 3 3" xfId="25921" xr:uid="{00000000-0005-0000-0000-00003F650000}"/>
    <cellStyle name="Normal 30 2 2 2 3 2 3 4" xfId="25922" xr:uid="{00000000-0005-0000-0000-000040650000}"/>
    <cellStyle name="Normal 30 2 2 2 3 2 3 4 2" xfId="25923" xr:uid="{00000000-0005-0000-0000-000041650000}"/>
    <cellStyle name="Normal 30 2 2 2 3 2 3 5" xfId="25924" xr:uid="{00000000-0005-0000-0000-000042650000}"/>
    <cellStyle name="Normal 30 2 2 2 3 2 4" xfId="25925" xr:uid="{00000000-0005-0000-0000-000043650000}"/>
    <cellStyle name="Normal 30 2 2 2 3 2 4 2" xfId="25926" xr:uid="{00000000-0005-0000-0000-000044650000}"/>
    <cellStyle name="Normal 30 2 2 2 3 2 4 2 2" xfId="25927" xr:uid="{00000000-0005-0000-0000-000045650000}"/>
    <cellStyle name="Normal 30 2 2 2 3 2 4 3" xfId="25928" xr:uid="{00000000-0005-0000-0000-000046650000}"/>
    <cellStyle name="Normal 30 2 2 2 3 2 5" xfId="25929" xr:uid="{00000000-0005-0000-0000-000047650000}"/>
    <cellStyle name="Normal 30 2 2 2 3 2 5 2" xfId="25930" xr:uid="{00000000-0005-0000-0000-000048650000}"/>
    <cellStyle name="Normal 30 2 2 2 3 2 5 2 2" xfId="25931" xr:uid="{00000000-0005-0000-0000-000049650000}"/>
    <cellStyle name="Normal 30 2 2 2 3 2 5 3" xfId="25932" xr:uid="{00000000-0005-0000-0000-00004A650000}"/>
    <cellStyle name="Normal 30 2 2 2 3 2 6" xfId="25933" xr:uid="{00000000-0005-0000-0000-00004B650000}"/>
    <cellStyle name="Normal 30 2 2 2 3 2 6 2" xfId="25934" xr:uid="{00000000-0005-0000-0000-00004C650000}"/>
    <cellStyle name="Normal 30 2 2 2 3 2 7" xfId="25935" xr:uid="{00000000-0005-0000-0000-00004D650000}"/>
    <cellStyle name="Normal 30 2 2 2 3 2 7 2" xfId="25936" xr:uid="{00000000-0005-0000-0000-00004E650000}"/>
    <cellStyle name="Normal 30 2 2 2 3 2 8" xfId="25937" xr:uid="{00000000-0005-0000-0000-00004F650000}"/>
    <cellStyle name="Normal 30 2 2 2 3 3" xfId="25938" xr:uid="{00000000-0005-0000-0000-000050650000}"/>
    <cellStyle name="Normal 30 2 2 2 3 3 2" xfId="25939" xr:uid="{00000000-0005-0000-0000-000051650000}"/>
    <cellStyle name="Normal 30 2 2 2 3 3 2 2" xfId="25940" xr:uid="{00000000-0005-0000-0000-000052650000}"/>
    <cellStyle name="Normal 30 2 2 2 3 3 2 2 2" xfId="25941" xr:uid="{00000000-0005-0000-0000-000053650000}"/>
    <cellStyle name="Normal 30 2 2 2 3 3 2 2 2 2" xfId="25942" xr:uid="{00000000-0005-0000-0000-000054650000}"/>
    <cellStyle name="Normal 30 2 2 2 3 3 2 2 3" xfId="25943" xr:uid="{00000000-0005-0000-0000-000055650000}"/>
    <cellStyle name="Normal 30 2 2 2 3 3 2 3" xfId="25944" xr:uid="{00000000-0005-0000-0000-000056650000}"/>
    <cellStyle name="Normal 30 2 2 2 3 3 2 3 2" xfId="25945" xr:uid="{00000000-0005-0000-0000-000057650000}"/>
    <cellStyle name="Normal 30 2 2 2 3 3 2 3 2 2" xfId="25946" xr:uid="{00000000-0005-0000-0000-000058650000}"/>
    <cellStyle name="Normal 30 2 2 2 3 3 2 3 3" xfId="25947" xr:uid="{00000000-0005-0000-0000-000059650000}"/>
    <cellStyle name="Normal 30 2 2 2 3 3 2 4" xfId="25948" xr:uid="{00000000-0005-0000-0000-00005A650000}"/>
    <cellStyle name="Normal 30 2 2 2 3 3 2 4 2" xfId="25949" xr:uid="{00000000-0005-0000-0000-00005B650000}"/>
    <cellStyle name="Normal 30 2 2 2 3 3 2 5" xfId="25950" xr:uid="{00000000-0005-0000-0000-00005C650000}"/>
    <cellStyle name="Normal 30 2 2 2 3 3 3" xfId="25951" xr:uid="{00000000-0005-0000-0000-00005D650000}"/>
    <cellStyle name="Normal 30 2 2 2 3 3 3 2" xfId="25952" xr:uid="{00000000-0005-0000-0000-00005E650000}"/>
    <cellStyle name="Normal 30 2 2 2 3 3 3 2 2" xfId="25953" xr:uid="{00000000-0005-0000-0000-00005F650000}"/>
    <cellStyle name="Normal 30 2 2 2 3 3 3 3" xfId="25954" xr:uid="{00000000-0005-0000-0000-000060650000}"/>
    <cellStyle name="Normal 30 2 2 2 3 3 4" xfId="25955" xr:uid="{00000000-0005-0000-0000-000061650000}"/>
    <cellStyle name="Normal 30 2 2 2 3 3 4 2" xfId="25956" xr:uid="{00000000-0005-0000-0000-000062650000}"/>
    <cellStyle name="Normal 30 2 2 2 3 3 4 2 2" xfId="25957" xr:uid="{00000000-0005-0000-0000-000063650000}"/>
    <cellStyle name="Normal 30 2 2 2 3 3 4 3" xfId="25958" xr:uid="{00000000-0005-0000-0000-000064650000}"/>
    <cellStyle name="Normal 30 2 2 2 3 3 5" xfId="25959" xr:uid="{00000000-0005-0000-0000-000065650000}"/>
    <cellStyle name="Normal 30 2 2 2 3 3 5 2" xfId="25960" xr:uid="{00000000-0005-0000-0000-000066650000}"/>
    <cellStyle name="Normal 30 2 2 2 3 3 6" xfId="25961" xr:uid="{00000000-0005-0000-0000-000067650000}"/>
    <cellStyle name="Normal 30 2 2 2 3 3 6 2" xfId="25962" xr:uid="{00000000-0005-0000-0000-000068650000}"/>
    <cellStyle name="Normal 30 2 2 2 3 3 7" xfId="25963" xr:uid="{00000000-0005-0000-0000-000069650000}"/>
    <cellStyle name="Normal 30 2 2 2 3 4" xfId="25964" xr:uid="{00000000-0005-0000-0000-00006A650000}"/>
    <cellStyle name="Normal 30 2 2 2 3 4 2" xfId="25965" xr:uid="{00000000-0005-0000-0000-00006B650000}"/>
    <cellStyle name="Normal 30 2 2 2 3 4 2 2" xfId="25966" xr:uid="{00000000-0005-0000-0000-00006C650000}"/>
    <cellStyle name="Normal 30 2 2 2 3 4 2 2 2" xfId="25967" xr:uid="{00000000-0005-0000-0000-00006D650000}"/>
    <cellStyle name="Normal 30 2 2 2 3 4 2 2 2 2" xfId="25968" xr:uid="{00000000-0005-0000-0000-00006E650000}"/>
    <cellStyle name="Normal 30 2 2 2 3 4 2 2 3" xfId="25969" xr:uid="{00000000-0005-0000-0000-00006F650000}"/>
    <cellStyle name="Normal 30 2 2 2 3 4 2 3" xfId="25970" xr:uid="{00000000-0005-0000-0000-000070650000}"/>
    <cellStyle name="Normal 30 2 2 2 3 4 2 3 2" xfId="25971" xr:uid="{00000000-0005-0000-0000-000071650000}"/>
    <cellStyle name="Normal 30 2 2 2 3 4 2 3 2 2" xfId="25972" xr:uid="{00000000-0005-0000-0000-000072650000}"/>
    <cellStyle name="Normal 30 2 2 2 3 4 2 3 3" xfId="25973" xr:uid="{00000000-0005-0000-0000-000073650000}"/>
    <cellStyle name="Normal 30 2 2 2 3 4 2 4" xfId="25974" xr:uid="{00000000-0005-0000-0000-000074650000}"/>
    <cellStyle name="Normal 30 2 2 2 3 4 2 4 2" xfId="25975" xr:uid="{00000000-0005-0000-0000-000075650000}"/>
    <cellStyle name="Normal 30 2 2 2 3 4 2 5" xfId="25976" xr:uid="{00000000-0005-0000-0000-000076650000}"/>
    <cellStyle name="Normal 30 2 2 2 3 4 3" xfId="25977" xr:uid="{00000000-0005-0000-0000-000077650000}"/>
    <cellStyle name="Normal 30 2 2 2 3 4 3 2" xfId="25978" xr:uid="{00000000-0005-0000-0000-000078650000}"/>
    <cellStyle name="Normal 30 2 2 2 3 4 3 2 2" xfId="25979" xr:uid="{00000000-0005-0000-0000-000079650000}"/>
    <cellStyle name="Normal 30 2 2 2 3 4 3 3" xfId="25980" xr:uid="{00000000-0005-0000-0000-00007A650000}"/>
    <cellStyle name="Normal 30 2 2 2 3 4 4" xfId="25981" xr:uid="{00000000-0005-0000-0000-00007B650000}"/>
    <cellStyle name="Normal 30 2 2 2 3 4 4 2" xfId="25982" xr:uid="{00000000-0005-0000-0000-00007C650000}"/>
    <cellStyle name="Normal 30 2 2 2 3 4 4 2 2" xfId="25983" xr:uid="{00000000-0005-0000-0000-00007D650000}"/>
    <cellStyle name="Normal 30 2 2 2 3 4 4 3" xfId="25984" xr:uid="{00000000-0005-0000-0000-00007E650000}"/>
    <cellStyle name="Normal 30 2 2 2 3 4 5" xfId="25985" xr:uid="{00000000-0005-0000-0000-00007F650000}"/>
    <cellStyle name="Normal 30 2 2 2 3 4 5 2" xfId="25986" xr:uid="{00000000-0005-0000-0000-000080650000}"/>
    <cellStyle name="Normal 30 2 2 2 3 4 6" xfId="25987" xr:uid="{00000000-0005-0000-0000-000081650000}"/>
    <cellStyle name="Normal 30 2 2 2 3 4 6 2" xfId="25988" xr:uid="{00000000-0005-0000-0000-000082650000}"/>
    <cellStyle name="Normal 30 2 2 2 3 4 7" xfId="25989" xr:uid="{00000000-0005-0000-0000-000083650000}"/>
    <cellStyle name="Normal 30 2 2 2 3 5" xfId="25990" xr:uid="{00000000-0005-0000-0000-000084650000}"/>
    <cellStyle name="Normal 30 2 2 2 3 5 2" xfId="25991" xr:uid="{00000000-0005-0000-0000-000085650000}"/>
    <cellStyle name="Normal 30 2 2 2 3 5 2 2" xfId="25992" xr:uid="{00000000-0005-0000-0000-000086650000}"/>
    <cellStyle name="Normal 30 2 2 2 3 5 2 2 2" xfId="25993" xr:uid="{00000000-0005-0000-0000-000087650000}"/>
    <cellStyle name="Normal 30 2 2 2 3 5 2 3" xfId="25994" xr:uid="{00000000-0005-0000-0000-000088650000}"/>
    <cellStyle name="Normal 30 2 2 2 3 5 3" xfId="25995" xr:uid="{00000000-0005-0000-0000-000089650000}"/>
    <cellStyle name="Normal 30 2 2 2 3 5 3 2" xfId="25996" xr:uid="{00000000-0005-0000-0000-00008A650000}"/>
    <cellStyle name="Normal 30 2 2 2 3 5 3 2 2" xfId="25997" xr:uid="{00000000-0005-0000-0000-00008B650000}"/>
    <cellStyle name="Normal 30 2 2 2 3 5 3 3" xfId="25998" xr:uid="{00000000-0005-0000-0000-00008C650000}"/>
    <cellStyle name="Normal 30 2 2 2 3 5 4" xfId="25999" xr:uid="{00000000-0005-0000-0000-00008D650000}"/>
    <cellStyle name="Normal 30 2 2 2 3 5 4 2" xfId="26000" xr:uid="{00000000-0005-0000-0000-00008E650000}"/>
    <cellStyle name="Normal 30 2 2 2 3 5 5" xfId="26001" xr:uid="{00000000-0005-0000-0000-00008F650000}"/>
    <cellStyle name="Normal 30 2 2 2 3 6" xfId="26002" xr:uid="{00000000-0005-0000-0000-000090650000}"/>
    <cellStyle name="Normal 30 2 2 2 3 6 2" xfId="26003" xr:uid="{00000000-0005-0000-0000-000091650000}"/>
    <cellStyle name="Normal 30 2 2 2 3 6 2 2" xfId="26004" xr:uid="{00000000-0005-0000-0000-000092650000}"/>
    <cellStyle name="Normal 30 2 2 2 3 6 2 2 2" xfId="26005" xr:uid="{00000000-0005-0000-0000-000093650000}"/>
    <cellStyle name="Normal 30 2 2 2 3 6 2 3" xfId="26006" xr:uid="{00000000-0005-0000-0000-000094650000}"/>
    <cellStyle name="Normal 30 2 2 2 3 6 3" xfId="26007" xr:uid="{00000000-0005-0000-0000-000095650000}"/>
    <cellStyle name="Normal 30 2 2 2 3 6 3 2" xfId="26008" xr:uid="{00000000-0005-0000-0000-000096650000}"/>
    <cellStyle name="Normal 30 2 2 2 3 6 4" xfId="26009" xr:uid="{00000000-0005-0000-0000-000097650000}"/>
    <cellStyle name="Normal 30 2 2 2 3 7" xfId="26010" xr:uid="{00000000-0005-0000-0000-000098650000}"/>
    <cellStyle name="Normal 30 2 2 2 3 7 2" xfId="26011" xr:uid="{00000000-0005-0000-0000-000099650000}"/>
    <cellStyle name="Normal 30 2 2 2 3 7 2 2" xfId="26012" xr:uid="{00000000-0005-0000-0000-00009A650000}"/>
    <cellStyle name="Normal 30 2 2 2 3 7 3" xfId="26013" xr:uid="{00000000-0005-0000-0000-00009B650000}"/>
    <cellStyle name="Normal 30 2 2 2 3 8" xfId="26014" xr:uid="{00000000-0005-0000-0000-00009C650000}"/>
    <cellStyle name="Normal 30 2 2 2 3 8 2" xfId="26015" xr:uid="{00000000-0005-0000-0000-00009D650000}"/>
    <cellStyle name="Normal 30 2 2 2 3 8 2 2" xfId="26016" xr:uid="{00000000-0005-0000-0000-00009E650000}"/>
    <cellStyle name="Normal 30 2 2 2 3 8 3" xfId="26017" xr:uid="{00000000-0005-0000-0000-00009F650000}"/>
    <cellStyle name="Normal 30 2 2 2 3 9" xfId="26018" xr:uid="{00000000-0005-0000-0000-0000A0650000}"/>
    <cellStyle name="Normal 30 2 2 2 3 9 2" xfId="26019" xr:uid="{00000000-0005-0000-0000-0000A1650000}"/>
    <cellStyle name="Normal 30 2 2 2 4" xfId="26020" xr:uid="{00000000-0005-0000-0000-0000A2650000}"/>
    <cellStyle name="Normal 30 2 2 2 4 10" xfId="26021" xr:uid="{00000000-0005-0000-0000-0000A3650000}"/>
    <cellStyle name="Normal 30 2 2 2 4 10 2" xfId="26022" xr:uid="{00000000-0005-0000-0000-0000A4650000}"/>
    <cellStyle name="Normal 30 2 2 2 4 11" xfId="26023" xr:uid="{00000000-0005-0000-0000-0000A5650000}"/>
    <cellStyle name="Normal 30 2 2 2 4 2" xfId="26024" xr:uid="{00000000-0005-0000-0000-0000A6650000}"/>
    <cellStyle name="Normal 30 2 2 2 4 2 2" xfId="26025" xr:uid="{00000000-0005-0000-0000-0000A7650000}"/>
    <cellStyle name="Normal 30 2 2 2 4 2 2 2" xfId="26026" xr:uid="{00000000-0005-0000-0000-0000A8650000}"/>
    <cellStyle name="Normal 30 2 2 2 4 2 2 2 2" xfId="26027" xr:uid="{00000000-0005-0000-0000-0000A9650000}"/>
    <cellStyle name="Normal 30 2 2 2 4 2 2 2 2 2" xfId="26028" xr:uid="{00000000-0005-0000-0000-0000AA650000}"/>
    <cellStyle name="Normal 30 2 2 2 4 2 2 2 2 2 2" xfId="26029" xr:uid="{00000000-0005-0000-0000-0000AB650000}"/>
    <cellStyle name="Normal 30 2 2 2 4 2 2 2 2 3" xfId="26030" xr:uid="{00000000-0005-0000-0000-0000AC650000}"/>
    <cellStyle name="Normal 30 2 2 2 4 2 2 2 3" xfId="26031" xr:uid="{00000000-0005-0000-0000-0000AD650000}"/>
    <cellStyle name="Normal 30 2 2 2 4 2 2 2 3 2" xfId="26032" xr:uid="{00000000-0005-0000-0000-0000AE650000}"/>
    <cellStyle name="Normal 30 2 2 2 4 2 2 2 3 2 2" xfId="26033" xr:uid="{00000000-0005-0000-0000-0000AF650000}"/>
    <cellStyle name="Normal 30 2 2 2 4 2 2 2 3 3" xfId="26034" xr:uid="{00000000-0005-0000-0000-0000B0650000}"/>
    <cellStyle name="Normal 30 2 2 2 4 2 2 2 4" xfId="26035" xr:uid="{00000000-0005-0000-0000-0000B1650000}"/>
    <cellStyle name="Normal 30 2 2 2 4 2 2 2 4 2" xfId="26036" xr:uid="{00000000-0005-0000-0000-0000B2650000}"/>
    <cellStyle name="Normal 30 2 2 2 4 2 2 2 5" xfId="26037" xr:uid="{00000000-0005-0000-0000-0000B3650000}"/>
    <cellStyle name="Normal 30 2 2 2 4 2 2 3" xfId="26038" xr:uid="{00000000-0005-0000-0000-0000B4650000}"/>
    <cellStyle name="Normal 30 2 2 2 4 2 2 3 2" xfId="26039" xr:uid="{00000000-0005-0000-0000-0000B5650000}"/>
    <cellStyle name="Normal 30 2 2 2 4 2 2 3 2 2" xfId="26040" xr:uid="{00000000-0005-0000-0000-0000B6650000}"/>
    <cellStyle name="Normal 30 2 2 2 4 2 2 3 3" xfId="26041" xr:uid="{00000000-0005-0000-0000-0000B7650000}"/>
    <cellStyle name="Normal 30 2 2 2 4 2 2 4" xfId="26042" xr:uid="{00000000-0005-0000-0000-0000B8650000}"/>
    <cellStyle name="Normal 30 2 2 2 4 2 2 4 2" xfId="26043" xr:uid="{00000000-0005-0000-0000-0000B9650000}"/>
    <cellStyle name="Normal 30 2 2 2 4 2 2 4 2 2" xfId="26044" xr:uid="{00000000-0005-0000-0000-0000BA650000}"/>
    <cellStyle name="Normal 30 2 2 2 4 2 2 4 3" xfId="26045" xr:uid="{00000000-0005-0000-0000-0000BB650000}"/>
    <cellStyle name="Normal 30 2 2 2 4 2 2 5" xfId="26046" xr:uid="{00000000-0005-0000-0000-0000BC650000}"/>
    <cellStyle name="Normal 30 2 2 2 4 2 2 5 2" xfId="26047" xr:uid="{00000000-0005-0000-0000-0000BD650000}"/>
    <cellStyle name="Normal 30 2 2 2 4 2 2 6" xfId="26048" xr:uid="{00000000-0005-0000-0000-0000BE650000}"/>
    <cellStyle name="Normal 30 2 2 2 4 2 2 6 2" xfId="26049" xr:uid="{00000000-0005-0000-0000-0000BF650000}"/>
    <cellStyle name="Normal 30 2 2 2 4 2 2 7" xfId="26050" xr:uid="{00000000-0005-0000-0000-0000C0650000}"/>
    <cellStyle name="Normal 30 2 2 2 4 2 3" xfId="26051" xr:uid="{00000000-0005-0000-0000-0000C1650000}"/>
    <cellStyle name="Normal 30 2 2 2 4 2 3 2" xfId="26052" xr:uid="{00000000-0005-0000-0000-0000C2650000}"/>
    <cellStyle name="Normal 30 2 2 2 4 2 3 2 2" xfId="26053" xr:uid="{00000000-0005-0000-0000-0000C3650000}"/>
    <cellStyle name="Normal 30 2 2 2 4 2 3 2 2 2" xfId="26054" xr:uid="{00000000-0005-0000-0000-0000C4650000}"/>
    <cellStyle name="Normal 30 2 2 2 4 2 3 2 3" xfId="26055" xr:uid="{00000000-0005-0000-0000-0000C5650000}"/>
    <cellStyle name="Normal 30 2 2 2 4 2 3 3" xfId="26056" xr:uid="{00000000-0005-0000-0000-0000C6650000}"/>
    <cellStyle name="Normal 30 2 2 2 4 2 3 3 2" xfId="26057" xr:uid="{00000000-0005-0000-0000-0000C7650000}"/>
    <cellStyle name="Normal 30 2 2 2 4 2 3 3 2 2" xfId="26058" xr:uid="{00000000-0005-0000-0000-0000C8650000}"/>
    <cellStyle name="Normal 30 2 2 2 4 2 3 3 3" xfId="26059" xr:uid="{00000000-0005-0000-0000-0000C9650000}"/>
    <cellStyle name="Normal 30 2 2 2 4 2 3 4" xfId="26060" xr:uid="{00000000-0005-0000-0000-0000CA650000}"/>
    <cellStyle name="Normal 30 2 2 2 4 2 3 4 2" xfId="26061" xr:uid="{00000000-0005-0000-0000-0000CB650000}"/>
    <cellStyle name="Normal 30 2 2 2 4 2 3 5" xfId="26062" xr:uid="{00000000-0005-0000-0000-0000CC650000}"/>
    <cellStyle name="Normal 30 2 2 2 4 2 4" xfId="26063" xr:uid="{00000000-0005-0000-0000-0000CD650000}"/>
    <cellStyle name="Normal 30 2 2 2 4 2 4 2" xfId="26064" xr:uid="{00000000-0005-0000-0000-0000CE650000}"/>
    <cellStyle name="Normal 30 2 2 2 4 2 4 2 2" xfId="26065" xr:uid="{00000000-0005-0000-0000-0000CF650000}"/>
    <cellStyle name="Normal 30 2 2 2 4 2 4 3" xfId="26066" xr:uid="{00000000-0005-0000-0000-0000D0650000}"/>
    <cellStyle name="Normal 30 2 2 2 4 2 5" xfId="26067" xr:uid="{00000000-0005-0000-0000-0000D1650000}"/>
    <cellStyle name="Normal 30 2 2 2 4 2 5 2" xfId="26068" xr:uid="{00000000-0005-0000-0000-0000D2650000}"/>
    <cellStyle name="Normal 30 2 2 2 4 2 5 2 2" xfId="26069" xr:uid="{00000000-0005-0000-0000-0000D3650000}"/>
    <cellStyle name="Normal 30 2 2 2 4 2 5 3" xfId="26070" xr:uid="{00000000-0005-0000-0000-0000D4650000}"/>
    <cellStyle name="Normal 30 2 2 2 4 2 6" xfId="26071" xr:uid="{00000000-0005-0000-0000-0000D5650000}"/>
    <cellStyle name="Normal 30 2 2 2 4 2 6 2" xfId="26072" xr:uid="{00000000-0005-0000-0000-0000D6650000}"/>
    <cellStyle name="Normal 30 2 2 2 4 2 7" xfId="26073" xr:uid="{00000000-0005-0000-0000-0000D7650000}"/>
    <cellStyle name="Normal 30 2 2 2 4 2 7 2" xfId="26074" xr:uid="{00000000-0005-0000-0000-0000D8650000}"/>
    <cellStyle name="Normal 30 2 2 2 4 2 8" xfId="26075" xr:uid="{00000000-0005-0000-0000-0000D9650000}"/>
    <cellStyle name="Normal 30 2 2 2 4 3" xfId="26076" xr:uid="{00000000-0005-0000-0000-0000DA650000}"/>
    <cellStyle name="Normal 30 2 2 2 4 3 2" xfId="26077" xr:uid="{00000000-0005-0000-0000-0000DB650000}"/>
    <cellStyle name="Normal 30 2 2 2 4 3 2 2" xfId="26078" xr:uid="{00000000-0005-0000-0000-0000DC650000}"/>
    <cellStyle name="Normal 30 2 2 2 4 3 2 2 2" xfId="26079" xr:uid="{00000000-0005-0000-0000-0000DD650000}"/>
    <cellStyle name="Normal 30 2 2 2 4 3 2 2 2 2" xfId="26080" xr:uid="{00000000-0005-0000-0000-0000DE650000}"/>
    <cellStyle name="Normal 30 2 2 2 4 3 2 2 3" xfId="26081" xr:uid="{00000000-0005-0000-0000-0000DF650000}"/>
    <cellStyle name="Normal 30 2 2 2 4 3 2 3" xfId="26082" xr:uid="{00000000-0005-0000-0000-0000E0650000}"/>
    <cellStyle name="Normal 30 2 2 2 4 3 2 3 2" xfId="26083" xr:uid="{00000000-0005-0000-0000-0000E1650000}"/>
    <cellStyle name="Normal 30 2 2 2 4 3 2 3 2 2" xfId="26084" xr:uid="{00000000-0005-0000-0000-0000E2650000}"/>
    <cellStyle name="Normal 30 2 2 2 4 3 2 3 3" xfId="26085" xr:uid="{00000000-0005-0000-0000-0000E3650000}"/>
    <cellStyle name="Normal 30 2 2 2 4 3 2 4" xfId="26086" xr:uid="{00000000-0005-0000-0000-0000E4650000}"/>
    <cellStyle name="Normal 30 2 2 2 4 3 2 4 2" xfId="26087" xr:uid="{00000000-0005-0000-0000-0000E5650000}"/>
    <cellStyle name="Normal 30 2 2 2 4 3 2 5" xfId="26088" xr:uid="{00000000-0005-0000-0000-0000E6650000}"/>
    <cellStyle name="Normal 30 2 2 2 4 3 3" xfId="26089" xr:uid="{00000000-0005-0000-0000-0000E7650000}"/>
    <cellStyle name="Normal 30 2 2 2 4 3 3 2" xfId="26090" xr:uid="{00000000-0005-0000-0000-0000E8650000}"/>
    <cellStyle name="Normal 30 2 2 2 4 3 3 2 2" xfId="26091" xr:uid="{00000000-0005-0000-0000-0000E9650000}"/>
    <cellStyle name="Normal 30 2 2 2 4 3 3 3" xfId="26092" xr:uid="{00000000-0005-0000-0000-0000EA650000}"/>
    <cellStyle name="Normal 30 2 2 2 4 3 4" xfId="26093" xr:uid="{00000000-0005-0000-0000-0000EB650000}"/>
    <cellStyle name="Normal 30 2 2 2 4 3 4 2" xfId="26094" xr:uid="{00000000-0005-0000-0000-0000EC650000}"/>
    <cellStyle name="Normal 30 2 2 2 4 3 4 2 2" xfId="26095" xr:uid="{00000000-0005-0000-0000-0000ED650000}"/>
    <cellStyle name="Normal 30 2 2 2 4 3 4 3" xfId="26096" xr:uid="{00000000-0005-0000-0000-0000EE650000}"/>
    <cellStyle name="Normal 30 2 2 2 4 3 5" xfId="26097" xr:uid="{00000000-0005-0000-0000-0000EF650000}"/>
    <cellStyle name="Normal 30 2 2 2 4 3 5 2" xfId="26098" xr:uid="{00000000-0005-0000-0000-0000F0650000}"/>
    <cellStyle name="Normal 30 2 2 2 4 3 6" xfId="26099" xr:uid="{00000000-0005-0000-0000-0000F1650000}"/>
    <cellStyle name="Normal 30 2 2 2 4 3 6 2" xfId="26100" xr:uid="{00000000-0005-0000-0000-0000F2650000}"/>
    <cellStyle name="Normal 30 2 2 2 4 3 7" xfId="26101" xr:uid="{00000000-0005-0000-0000-0000F3650000}"/>
    <cellStyle name="Normal 30 2 2 2 4 4" xfId="26102" xr:uid="{00000000-0005-0000-0000-0000F4650000}"/>
    <cellStyle name="Normal 30 2 2 2 4 4 2" xfId="26103" xr:uid="{00000000-0005-0000-0000-0000F5650000}"/>
    <cellStyle name="Normal 30 2 2 2 4 4 2 2" xfId="26104" xr:uid="{00000000-0005-0000-0000-0000F6650000}"/>
    <cellStyle name="Normal 30 2 2 2 4 4 2 2 2" xfId="26105" xr:uid="{00000000-0005-0000-0000-0000F7650000}"/>
    <cellStyle name="Normal 30 2 2 2 4 4 2 2 2 2" xfId="26106" xr:uid="{00000000-0005-0000-0000-0000F8650000}"/>
    <cellStyle name="Normal 30 2 2 2 4 4 2 2 3" xfId="26107" xr:uid="{00000000-0005-0000-0000-0000F9650000}"/>
    <cellStyle name="Normal 30 2 2 2 4 4 2 3" xfId="26108" xr:uid="{00000000-0005-0000-0000-0000FA650000}"/>
    <cellStyle name="Normal 30 2 2 2 4 4 2 3 2" xfId="26109" xr:uid="{00000000-0005-0000-0000-0000FB650000}"/>
    <cellStyle name="Normal 30 2 2 2 4 4 2 3 2 2" xfId="26110" xr:uid="{00000000-0005-0000-0000-0000FC650000}"/>
    <cellStyle name="Normal 30 2 2 2 4 4 2 3 3" xfId="26111" xr:uid="{00000000-0005-0000-0000-0000FD650000}"/>
    <cellStyle name="Normal 30 2 2 2 4 4 2 4" xfId="26112" xr:uid="{00000000-0005-0000-0000-0000FE650000}"/>
    <cellStyle name="Normal 30 2 2 2 4 4 2 4 2" xfId="26113" xr:uid="{00000000-0005-0000-0000-0000FF650000}"/>
    <cellStyle name="Normal 30 2 2 2 4 4 2 5" xfId="26114" xr:uid="{00000000-0005-0000-0000-000000660000}"/>
    <cellStyle name="Normal 30 2 2 2 4 4 3" xfId="26115" xr:uid="{00000000-0005-0000-0000-000001660000}"/>
    <cellStyle name="Normal 30 2 2 2 4 4 3 2" xfId="26116" xr:uid="{00000000-0005-0000-0000-000002660000}"/>
    <cellStyle name="Normal 30 2 2 2 4 4 3 2 2" xfId="26117" xr:uid="{00000000-0005-0000-0000-000003660000}"/>
    <cellStyle name="Normal 30 2 2 2 4 4 3 3" xfId="26118" xr:uid="{00000000-0005-0000-0000-000004660000}"/>
    <cellStyle name="Normal 30 2 2 2 4 4 4" xfId="26119" xr:uid="{00000000-0005-0000-0000-000005660000}"/>
    <cellStyle name="Normal 30 2 2 2 4 4 4 2" xfId="26120" xr:uid="{00000000-0005-0000-0000-000006660000}"/>
    <cellStyle name="Normal 30 2 2 2 4 4 4 2 2" xfId="26121" xr:uid="{00000000-0005-0000-0000-000007660000}"/>
    <cellStyle name="Normal 30 2 2 2 4 4 4 3" xfId="26122" xr:uid="{00000000-0005-0000-0000-000008660000}"/>
    <cellStyle name="Normal 30 2 2 2 4 4 5" xfId="26123" xr:uid="{00000000-0005-0000-0000-000009660000}"/>
    <cellStyle name="Normal 30 2 2 2 4 4 5 2" xfId="26124" xr:uid="{00000000-0005-0000-0000-00000A660000}"/>
    <cellStyle name="Normal 30 2 2 2 4 4 6" xfId="26125" xr:uid="{00000000-0005-0000-0000-00000B660000}"/>
    <cellStyle name="Normal 30 2 2 2 4 4 6 2" xfId="26126" xr:uid="{00000000-0005-0000-0000-00000C660000}"/>
    <cellStyle name="Normal 30 2 2 2 4 4 7" xfId="26127" xr:uid="{00000000-0005-0000-0000-00000D660000}"/>
    <cellStyle name="Normal 30 2 2 2 4 5" xfId="26128" xr:uid="{00000000-0005-0000-0000-00000E660000}"/>
    <cellStyle name="Normal 30 2 2 2 4 5 2" xfId="26129" xr:uid="{00000000-0005-0000-0000-00000F660000}"/>
    <cellStyle name="Normal 30 2 2 2 4 5 2 2" xfId="26130" xr:uid="{00000000-0005-0000-0000-000010660000}"/>
    <cellStyle name="Normal 30 2 2 2 4 5 2 2 2" xfId="26131" xr:uid="{00000000-0005-0000-0000-000011660000}"/>
    <cellStyle name="Normal 30 2 2 2 4 5 2 3" xfId="26132" xr:uid="{00000000-0005-0000-0000-000012660000}"/>
    <cellStyle name="Normal 30 2 2 2 4 5 3" xfId="26133" xr:uid="{00000000-0005-0000-0000-000013660000}"/>
    <cellStyle name="Normal 30 2 2 2 4 5 3 2" xfId="26134" xr:uid="{00000000-0005-0000-0000-000014660000}"/>
    <cellStyle name="Normal 30 2 2 2 4 5 3 2 2" xfId="26135" xr:uid="{00000000-0005-0000-0000-000015660000}"/>
    <cellStyle name="Normal 30 2 2 2 4 5 3 3" xfId="26136" xr:uid="{00000000-0005-0000-0000-000016660000}"/>
    <cellStyle name="Normal 30 2 2 2 4 5 4" xfId="26137" xr:uid="{00000000-0005-0000-0000-000017660000}"/>
    <cellStyle name="Normal 30 2 2 2 4 5 4 2" xfId="26138" xr:uid="{00000000-0005-0000-0000-000018660000}"/>
    <cellStyle name="Normal 30 2 2 2 4 5 5" xfId="26139" xr:uid="{00000000-0005-0000-0000-000019660000}"/>
    <cellStyle name="Normal 30 2 2 2 4 6" xfId="26140" xr:uid="{00000000-0005-0000-0000-00001A660000}"/>
    <cellStyle name="Normal 30 2 2 2 4 6 2" xfId="26141" xr:uid="{00000000-0005-0000-0000-00001B660000}"/>
    <cellStyle name="Normal 30 2 2 2 4 6 2 2" xfId="26142" xr:uid="{00000000-0005-0000-0000-00001C660000}"/>
    <cellStyle name="Normal 30 2 2 2 4 6 2 2 2" xfId="26143" xr:uid="{00000000-0005-0000-0000-00001D660000}"/>
    <cellStyle name="Normal 30 2 2 2 4 6 2 3" xfId="26144" xr:uid="{00000000-0005-0000-0000-00001E660000}"/>
    <cellStyle name="Normal 30 2 2 2 4 6 3" xfId="26145" xr:uid="{00000000-0005-0000-0000-00001F660000}"/>
    <cellStyle name="Normal 30 2 2 2 4 6 3 2" xfId="26146" xr:uid="{00000000-0005-0000-0000-000020660000}"/>
    <cellStyle name="Normal 30 2 2 2 4 6 4" xfId="26147" xr:uid="{00000000-0005-0000-0000-000021660000}"/>
    <cellStyle name="Normal 30 2 2 2 4 7" xfId="26148" xr:uid="{00000000-0005-0000-0000-000022660000}"/>
    <cellStyle name="Normal 30 2 2 2 4 7 2" xfId="26149" xr:uid="{00000000-0005-0000-0000-000023660000}"/>
    <cellStyle name="Normal 30 2 2 2 4 7 2 2" xfId="26150" xr:uid="{00000000-0005-0000-0000-000024660000}"/>
    <cellStyle name="Normal 30 2 2 2 4 7 3" xfId="26151" xr:uid="{00000000-0005-0000-0000-000025660000}"/>
    <cellStyle name="Normal 30 2 2 2 4 8" xfId="26152" xr:uid="{00000000-0005-0000-0000-000026660000}"/>
    <cellStyle name="Normal 30 2 2 2 4 8 2" xfId="26153" xr:uid="{00000000-0005-0000-0000-000027660000}"/>
    <cellStyle name="Normal 30 2 2 2 4 8 2 2" xfId="26154" xr:uid="{00000000-0005-0000-0000-000028660000}"/>
    <cellStyle name="Normal 30 2 2 2 4 8 3" xfId="26155" xr:uid="{00000000-0005-0000-0000-000029660000}"/>
    <cellStyle name="Normal 30 2 2 2 4 9" xfId="26156" xr:uid="{00000000-0005-0000-0000-00002A660000}"/>
    <cellStyle name="Normal 30 2 2 2 4 9 2" xfId="26157" xr:uid="{00000000-0005-0000-0000-00002B660000}"/>
    <cellStyle name="Normal 30 2 2 2 5" xfId="26158" xr:uid="{00000000-0005-0000-0000-00002C660000}"/>
    <cellStyle name="Normal 30 2 2 2 5 10" xfId="26159" xr:uid="{00000000-0005-0000-0000-00002D660000}"/>
    <cellStyle name="Normal 30 2 2 2 5 10 2" xfId="26160" xr:uid="{00000000-0005-0000-0000-00002E660000}"/>
    <cellStyle name="Normal 30 2 2 2 5 11" xfId="26161" xr:uid="{00000000-0005-0000-0000-00002F660000}"/>
    <cellStyle name="Normal 30 2 2 2 5 2" xfId="26162" xr:uid="{00000000-0005-0000-0000-000030660000}"/>
    <cellStyle name="Normal 30 2 2 2 5 2 2" xfId="26163" xr:uid="{00000000-0005-0000-0000-000031660000}"/>
    <cellStyle name="Normal 30 2 2 2 5 2 2 2" xfId="26164" xr:uid="{00000000-0005-0000-0000-000032660000}"/>
    <cellStyle name="Normal 30 2 2 2 5 2 2 2 2" xfId="26165" xr:uid="{00000000-0005-0000-0000-000033660000}"/>
    <cellStyle name="Normal 30 2 2 2 5 2 2 2 2 2" xfId="26166" xr:uid="{00000000-0005-0000-0000-000034660000}"/>
    <cellStyle name="Normal 30 2 2 2 5 2 2 2 2 2 2" xfId="26167" xr:uid="{00000000-0005-0000-0000-000035660000}"/>
    <cellStyle name="Normal 30 2 2 2 5 2 2 2 2 3" xfId="26168" xr:uid="{00000000-0005-0000-0000-000036660000}"/>
    <cellStyle name="Normal 30 2 2 2 5 2 2 2 3" xfId="26169" xr:uid="{00000000-0005-0000-0000-000037660000}"/>
    <cellStyle name="Normal 30 2 2 2 5 2 2 2 3 2" xfId="26170" xr:uid="{00000000-0005-0000-0000-000038660000}"/>
    <cellStyle name="Normal 30 2 2 2 5 2 2 2 3 2 2" xfId="26171" xr:uid="{00000000-0005-0000-0000-000039660000}"/>
    <cellStyle name="Normal 30 2 2 2 5 2 2 2 3 3" xfId="26172" xr:uid="{00000000-0005-0000-0000-00003A660000}"/>
    <cellStyle name="Normal 30 2 2 2 5 2 2 2 4" xfId="26173" xr:uid="{00000000-0005-0000-0000-00003B660000}"/>
    <cellStyle name="Normal 30 2 2 2 5 2 2 2 4 2" xfId="26174" xr:uid="{00000000-0005-0000-0000-00003C660000}"/>
    <cellStyle name="Normal 30 2 2 2 5 2 2 2 5" xfId="26175" xr:uid="{00000000-0005-0000-0000-00003D660000}"/>
    <cellStyle name="Normal 30 2 2 2 5 2 2 3" xfId="26176" xr:uid="{00000000-0005-0000-0000-00003E660000}"/>
    <cellStyle name="Normal 30 2 2 2 5 2 2 3 2" xfId="26177" xr:uid="{00000000-0005-0000-0000-00003F660000}"/>
    <cellStyle name="Normal 30 2 2 2 5 2 2 3 2 2" xfId="26178" xr:uid="{00000000-0005-0000-0000-000040660000}"/>
    <cellStyle name="Normal 30 2 2 2 5 2 2 3 3" xfId="26179" xr:uid="{00000000-0005-0000-0000-000041660000}"/>
    <cellStyle name="Normal 30 2 2 2 5 2 2 4" xfId="26180" xr:uid="{00000000-0005-0000-0000-000042660000}"/>
    <cellStyle name="Normal 30 2 2 2 5 2 2 4 2" xfId="26181" xr:uid="{00000000-0005-0000-0000-000043660000}"/>
    <cellStyle name="Normal 30 2 2 2 5 2 2 4 2 2" xfId="26182" xr:uid="{00000000-0005-0000-0000-000044660000}"/>
    <cellStyle name="Normal 30 2 2 2 5 2 2 4 3" xfId="26183" xr:uid="{00000000-0005-0000-0000-000045660000}"/>
    <cellStyle name="Normal 30 2 2 2 5 2 2 5" xfId="26184" xr:uid="{00000000-0005-0000-0000-000046660000}"/>
    <cellStyle name="Normal 30 2 2 2 5 2 2 5 2" xfId="26185" xr:uid="{00000000-0005-0000-0000-000047660000}"/>
    <cellStyle name="Normal 30 2 2 2 5 2 2 6" xfId="26186" xr:uid="{00000000-0005-0000-0000-000048660000}"/>
    <cellStyle name="Normal 30 2 2 2 5 2 2 6 2" xfId="26187" xr:uid="{00000000-0005-0000-0000-000049660000}"/>
    <cellStyle name="Normal 30 2 2 2 5 2 2 7" xfId="26188" xr:uid="{00000000-0005-0000-0000-00004A660000}"/>
    <cellStyle name="Normal 30 2 2 2 5 2 3" xfId="26189" xr:uid="{00000000-0005-0000-0000-00004B660000}"/>
    <cellStyle name="Normal 30 2 2 2 5 2 3 2" xfId="26190" xr:uid="{00000000-0005-0000-0000-00004C660000}"/>
    <cellStyle name="Normal 30 2 2 2 5 2 3 2 2" xfId="26191" xr:uid="{00000000-0005-0000-0000-00004D660000}"/>
    <cellStyle name="Normal 30 2 2 2 5 2 3 2 2 2" xfId="26192" xr:uid="{00000000-0005-0000-0000-00004E660000}"/>
    <cellStyle name="Normal 30 2 2 2 5 2 3 2 3" xfId="26193" xr:uid="{00000000-0005-0000-0000-00004F660000}"/>
    <cellStyle name="Normal 30 2 2 2 5 2 3 3" xfId="26194" xr:uid="{00000000-0005-0000-0000-000050660000}"/>
    <cellStyle name="Normal 30 2 2 2 5 2 3 3 2" xfId="26195" xr:uid="{00000000-0005-0000-0000-000051660000}"/>
    <cellStyle name="Normal 30 2 2 2 5 2 3 3 2 2" xfId="26196" xr:uid="{00000000-0005-0000-0000-000052660000}"/>
    <cellStyle name="Normal 30 2 2 2 5 2 3 3 3" xfId="26197" xr:uid="{00000000-0005-0000-0000-000053660000}"/>
    <cellStyle name="Normal 30 2 2 2 5 2 3 4" xfId="26198" xr:uid="{00000000-0005-0000-0000-000054660000}"/>
    <cellStyle name="Normal 30 2 2 2 5 2 3 4 2" xfId="26199" xr:uid="{00000000-0005-0000-0000-000055660000}"/>
    <cellStyle name="Normal 30 2 2 2 5 2 3 5" xfId="26200" xr:uid="{00000000-0005-0000-0000-000056660000}"/>
    <cellStyle name="Normal 30 2 2 2 5 2 4" xfId="26201" xr:uid="{00000000-0005-0000-0000-000057660000}"/>
    <cellStyle name="Normal 30 2 2 2 5 2 4 2" xfId="26202" xr:uid="{00000000-0005-0000-0000-000058660000}"/>
    <cellStyle name="Normal 30 2 2 2 5 2 4 2 2" xfId="26203" xr:uid="{00000000-0005-0000-0000-000059660000}"/>
    <cellStyle name="Normal 30 2 2 2 5 2 4 3" xfId="26204" xr:uid="{00000000-0005-0000-0000-00005A660000}"/>
    <cellStyle name="Normal 30 2 2 2 5 2 5" xfId="26205" xr:uid="{00000000-0005-0000-0000-00005B660000}"/>
    <cellStyle name="Normal 30 2 2 2 5 2 5 2" xfId="26206" xr:uid="{00000000-0005-0000-0000-00005C660000}"/>
    <cellStyle name="Normal 30 2 2 2 5 2 5 2 2" xfId="26207" xr:uid="{00000000-0005-0000-0000-00005D660000}"/>
    <cellStyle name="Normal 30 2 2 2 5 2 5 3" xfId="26208" xr:uid="{00000000-0005-0000-0000-00005E660000}"/>
    <cellStyle name="Normal 30 2 2 2 5 2 6" xfId="26209" xr:uid="{00000000-0005-0000-0000-00005F660000}"/>
    <cellStyle name="Normal 30 2 2 2 5 2 6 2" xfId="26210" xr:uid="{00000000-0005-0000-0000-000060660000}"/>
    <cellStyle name="Normal 30 2 2 2 5 2 7" xfId="26211" xr:uid="{00000000-0005-0000-0000-000061660000}"/>
    <cellStyle name="Normal 30 2 2 2 5 2 7 2" xfId="26212" xr:uid="{00000000-0005-0000-0000-000062660000}"/>
    <cellStyle name="Normal 30 2 2 2 5 2 8" xfId="26213" xr:uid="{00000000-0005-0000-0000-000063660000}"/>
    <cellStyle name="Normal 30 2 2 2 5 3" xfId="26214" xr:uid="{00000000-0005-0000-0000-000064660000}"/>
    <cellStyle name="Normal 30 2 2 2 5 3 2" xfId="26215" xr:uid="{00000000-0005-0000-0000-000065660000}"/>
    <cellStyle name="Normal 30 2 2 2 5 3 2 2" xfId="26216" xr:uid="{00000000-0005-0000-0000-000066660000}"/>
    <cellStyle name="Normal 30 2 2 2 5 3 2 2 2" xfId="26217" xr:uid="{00000000-0005-0000-0000-000067660000}"/>
    <cellStyle name="Normal 30 2 2 2 5 3 2 2 2 2" xfId="26218" xr:uid="{00000000-0005-0000-0000-000068660000}"/>
    <cellStyle name="Normal 30 2 2 2 5 3 2 2 3" xfId="26219" xr:uid="{00000000-0005-0000-0000-000069660000}"/>
    <cellStyle name="Normal 30 2 2 2 5 3 2 3" xfId="26220" xr:uid="{00000000-0005-0000-0000-00006A660000}"/>
    <cellStyle name="Normal 30 2 2 2 5 3 2 3 2" xfId="26221" xr:uid="{00000000-0005-0000-0000-00006B660000}"/>
    <cellStyle name="Normal 30 2 2 2 5 3 2 3 2 2" xfId="26222" xr:uid="{00000000-0005-0000-0000-00006C660000}"/>
    <cellStyle name="Normal 30 2 2 2 5 3 2 3 3" xfId="26223" xr:uid="{00000000-0005-0000-0000-00006D660000}"/>
    <cellStyle name="Normal 30 2 2 2 5 3 2 4" xfId="26224" xr:uid="{00000000-0005-0000-0000-00006E660000}"/>
    <cellStyle name="Normal 30 2 2 2 5 3 2 4 2" xfId="26225" xr:uid="{00000000-0005-0000-0000-00006F660000}"/>
    <cellStyle name="Normal 30 2 2 2 5 3 2 5" xfId="26226" xr:uid="{00000000-0005-0000-0000-000070660000}"/>
    <cellStyle name="Normal 30 2 2 2 5 3 3" xfId="26227" xr:uid="{00000000-0005-0000-0000-000071660000}"/>
    <cellStyle name="Normal 30 2 2 2 5 3 3 2" xfId="26228" xr:uid="{00000000-0005-0000-0000-000072660000}"/>
    <cellStyle name="Normal 30 2 2 2 5 3 3 2 2" xfId="26229" xr:uid="{00000000-0005-0000-0000-000073660000}"/>
    <cellStyle name="Normal 30 2 2 2 5 3 3 3" xfId="26230" xr:uid="{00000000-0005-0000-0000-000074660000}"/>
    <cellStyle name="Normal 30 2 2 2 5 3 4" xfId="26231" xr:uid="{00000000-0005-0000-0000-000075660000}"/>
    <cellStyle name="Normal 30 2 2 2 5 3 4 2" xfId="26232" xr:uid="{00000000-0005-0000-0000-000076660000}"/>
    <cellStyle name="Normal 30 2 2 2 5 3 4 2 2" xfId="26233" xr:uid="{00000000-0005-0000-0000-000077660000}"/>
    <cellStyle name="Normal 30 2 2 2 5 3 4 3" xfId="26234" xr:uid="{00000000-0005-0000-0000-000078660000}"/>
    <cellStyle name="Normal 30 2 2 2 5 3 5" xfId="26235" xr:uid="{00000000-0005-0000-0000-000079660000}"/>
    <cellStyle name="Normal 30 2 2 2 5 3 5 2" xfId="26236" xr:uid="{00000000-0005-0000-0000-00007A660000}"/>
    <cellStyle name="Normal 30 2 2 2 5 3 6" xfId="26237" xr:uid="{00000000-0005-0000-0000-00007B660000}"/>
    <cellStyle name="Normal 30 2 2 2 5 3 6 2" xfId="26238" xr:uid="{00000000-0005-0000-0000-00007C660000}"/>
    <cellStyle name="Normal 30 2 2 2 5 3 7" xfId="26239" xr:uid="{00000000-0005-0000-0000-00007D660000}"/>
    <cellStyle name="Normal 30 2 2 2 5 4" xfId="26240" xr:uid="{00000000-0005-0000-0000-00007E660000}"/>
    <cellStyle name="Normal 30 2 2 2 5 4 2" xfId="26241" xr:uid="{00000000-0005-0000-0000-00007F660000}"/>
    <cellStyle name="Normal 30 2 2 2 5 4 2 2" xfId="26242" xr:uid="{00000000-0005-0000-0000-000080660000}"/>
    <cellStyle name="Normal 30 2 2 2 5 4 2 2 2" xfId="26243" xr:uid="{00000000-0005-0000-0000-000081660000}"/>
    <cellStyle name="Normal 30 2 2 2 5 4 2 2 2 2" xfId="26244" xr:uid="{00000000-0005-0000-0000-000082660000}"/>
    <cellStyle name="Normal 30 2 2 2 5 4 2 2 3" xfId="26245" xr:uid="{00000000-0005-0000-0000-000083660000}"/>
    <cellStyle name="Normal 30 2 2 2 5 4 2 3" xfId="26246" xr:uid="{00000000-0005-0000-0000-000084660000}"/>
    <cellStyle name="Normal 30 2 2 2 5 4 2 3 2" xfId="26247" xr:uid="{00000000-0005-0000-0000-000085660000}"/>
    <cellStyle name="Normal 30 2 2 2 5 4 2 3 2 2" xfId="26248" xr:uid="{00000000-0005-0000-0000-000086660000}"/>
    <cellStyle name="Normal 30 2 2 2 5 4 2 3 3" xfId="26249" xr:uid="{00000000-0005-0000-0000-000087660000}"/>
    <cellStyle name="Normal 30 2 2 2 5 4 2 4" xfId="26250" xr:uid="{00000000-0005-0000-0000-000088660000}"/>
    <cellStyle name="Normal 30 2 2 2 5 4 2 4 2" xfId="26251" xr:uid="{00000000-0005-0000-0000-000089660000}"/>
    <cellStyle name="Normal 30 2 2 2 5 4 2 5" xfId="26252" xr:uid="{00000000-0005-0000-0000-00008A660000}"/>
    <cellStyle name="Normal 30 2 2 2 5 4 3" xfId="26253" xr:uid="{00000000-0005-0000-0000-00008B660000}"/>
    <cellStyle name="Normal 30 2 2 2 5 4 3 2" xfId="26254" xr:uid="{00000000-0005-0000-0000-00008C660000}"/>
    <cellStyle name="Normal 30 2 2 2 5 4 3 2 2" xfId="26255" xr:uid="{00000000-0005-0000-0000-00008D660000}"/>
    <cellStyle name="Normal 30 2 2 2 5 4 3 3" xfId="26256" xr:uid="{00000000-0005-0000-0000-00008E660000}"/>
    <cellStyle name="Normal 30 2 2 2 5 4 4" xfId="26257" xr:uid="{00000000-0005-0000-0000-00008F660000}"/>
    <cellStyle name="Normal 30 2 2 2 5 4 4 2" xfId="26258" xr:uid="{00000000-0005-0000-0000-000090660000}"/>
    <cellStyle name="Normal 30 2 2 2 5 4 4 2 2" xfId="26259" xr:uid="{00000000-0005-0000-0000-000091660000}"/>
    <cellStyle name="Normal 30 2 2 2 5 4 4 3" xfId="26260" xr:uid="{00000000-0005-0000-0000-000092660000}"/>
    <cellStyle name="Normal 30 2 2 2 5 4 5" xfId="26261" xr:uid="{00000000-0005-0000-0000-000093660000}"/>
    <cellStyle name="Normal 30 2 2 2 5 4 5 2" xfId="26262" xr:uid="{00000000-0005-0000-0000-000094660000}"/>
    <cellStyle name="Normal 30 2 2 2 5 4 6" xfId="26263" xr:uid="{00000000-0005-0000-0000-000095660000}"/>
    <cellStyle name="Normal 30 2 2 2 5 4 6 2" xfId="26264" xr:uid="{00000000-0005-0000-0000-000096660000}"/>
    <cellStyle name="Normal 30 2 2 2 5 4 7" xfId="26265" xr:uid="{00000000-0005-0000-0000-000097660000}"/>
    <cellStyle name="Normal 30 2 2 2 5 5" xfId="26266" xr:uid="{00000000-0005-0000-0000-000098660000}"/>
    <cellStyle name="Normal 30 2 2 2 5 5 2" xfId="26267" xr:uid="{00000000-0005-0000-0000-000099660000}"/>
    <cellStyle name="Normal 30 2 2 2 5 5 2 2" xfId="26268" xr:uid="{00000000-0005-0000-0000-00009A660000}"/>
    <cellStyle name="Normal 30 2 2 2 5 5 2 2 2" xfId="26269" xr:uid="{00000000-0005-0000-0000-00009B660000}"/>
    <cellStyle name="Normal 30 2 2 2 5 5 2 3" xfId="26270" xr:uid="{00000000-0005-0000-0000-00009C660000}"/>
    <cellStyle name="Normal 30 2 2 2 5 5 3" xfId="26271" xr:uid="{00000000-0005-0000-0000-00009D660000}"/>
    <cellStyle name="Normal 30 2 2 2 5 5 3 2" xfId="26272" xr:uid="{00000000-0005-0000-0000-00009E660000}"/>
    <cellStyle name="Normal 30 2 2 2 5 5 3 2 2" xfId="26273" xr:uid="{00000000-0005-0000-0000-00009F660000}"/>
    <cellStyle name="Normal 30 2 2 2 5 5 3 3" xfId="26274" xr:uid="{00000000-0005-0000-0000-0000A0660000}"/>
    <cellStyle name="Normal 30 2 2 2 5 5 4" xfId="26275" xr:uid="{00000000-0005-0000-0000-0000A1660000}"/>
    <cellStyle name="Normal 30 2 2 2 5 5 4 2" xfId="26276" xr:uid="{00000000-0005-0000-0000-0000A2660000}"/>
    <cellStyle name="Normal 30 2 2 2 5 5 5" xfId="26277" xr:uid="{00000000-0005-0000-0000-0000A3660000}"/>
    <cellStyle name="Normal 30 2 2 2 5 6" xfId="26278" xr:uid="{00000000-0005-0000-0000-0000A4660000}"/>
    <cellStyle name="Normal 30 2 2 2 5 6 2" xfId="26279" xr:uid="{00000000-0005-0000-0000-0000A5660000}"/>
    <cellStyle name="Normal 30 2 2 2 5 6 2 2" xfId="26280" xr:uid="{00000000-0005-0000-0000-0000A6660000}"/>
    <cellStyle name="Normal 30 2 2 2 5 6 2 2 2" xfId="26281" xr:uid="{00000000-0005-0000-0000-0000A7660000}"/>
    <cellStyle name="Normal 30 2 2 2 5 6 2 3" xfId="26282" xr:uid="{00000000-0005-0000-0000-0000A8660000}"/>
    <cellStyle name="Normal 30 2 2 2 5 6 3" xfId="26283" xr:uid="{00000000-0005-0000-0000-0000A9660000}"/>
    <cellStyle name="Normal 30 2 2 2 5 6 3 2" xfId="26284" xr:uid="{00000000-0005-0000-0000-0000AA660000}"/>
    <cellStyle name="Normal 30 2 2 2 5 6 4" xfId="26285" xr:uid="{00000000-0005-0000-0000-0000AB660000}"/>
    <cellStyle name="Normal 30 2 2 2 5 7" xfId="26286" xr:uid="{00000000-0005-0000-0000-0000AC660000}"/>
    <cellStyle name="Normal 30 2 2 2 5 7 2" xfId="26287" xr:uid="{00000000-0005-0000-0000-0000AD660000}"/>
    <cellStyle name="Normal 30 2 2 2 5 7 2 2" xfId="26288" xr:uid="{00000000-0005-0000-0000-0000AE660000}"/>
    <cellStyle name="Normal 30 2 2 2 5 7 3" xfId="26289" xr:uid="{00000000-0005-0000-0000-0000AF660000}"/>
    <cellStyle name="Normal 30 2 2 2 5 8" xfId="26290" xr:uid="{00000000-0005-0000-0000-0000B0660000}"/>
    <cellStyle name="Normal 30 2 2 2 5 8 2" xfId="26291" xr:uid="{00000000-0005-0000-0000-0000B1660000}"/>
    <cellStyle name="Normal 30 2 2 2 5 8 2 2" xfId="26292" xr:uid="{00000000-0005-0000-0000-0000B2660000}"/>
    <cellStyle name="Normal 30 2 2 2 5 8 3" xfId="26293" xr:uid="{00000000-0005-0000-0000-0000B3660000}"/>
    <cellStyle name="Normal 30 2 2 2 5 9" xfId="26294" xr:uid="{00000000-0005-0000-0000-0000B4660000}"/>
    <cellStyle name="Normal 30 2 2 2 5 9 2" xfId="26295" xr:uid="{00000000-0005-0000-0000-0000B5660000}"/>
    <cellStyle name="Normal 30 2 2 2 6" xfId="26296" xr:uid="{00000000-0005-0000-0000-0000B6660000}"/>
    <cellStyle name="Normal 30 2 2 2 6 2" xfId="26297" xr:uid="{00000000-0005-0000-0000-0000B7660000}"/>
    <cellStyle name="Normal 30 2 2 2 6 2 2" xfId="26298" xr:uid="{00000000-0005-0000-0000-0000B8660000}"/>
    <cellStyle name="Normal 30 2 2 2 6 2 2 2" xfId="26299" xr:uid="{00000000-0005-0000-0000-0000B9660000}"/>
    <cellStyle name="Normal 30 2 2 2 6 2 2 2 2" xfId="26300" xr:uid="{00000000-0005-0000-0000-0000BA660000}"/>
    <cellStyle name="Normal 30 2 2 2 6 2 2 2 2 2" xfId="26301" xr:uid="{00000000-0005-0000-0000-0000BB660000}"/>
    <cellStyle name="Normal 30 2 2 2 6 2 2 2 3" xfId="26302" xr:uid="{00000000-0005-0000-0000-0000BC660000}"/>
    <cellStyle name="Normal 30 2 2 2 6 2 2 3" xfId="26303" xr:uid="{00000000-0005-0000-0000-0000BD660000}"/>
    <cellStyle name="Normal 30 2 2 2 6 2 2 3 2" xfId="26304" xr:uid="{00000000-0005-0000-0000-0000BE660000}"/>
    <cellStyle name="Normal 30 2 2 2 6 2 2 3 2 2" xfId="26305" xr:uid="{00000000-0005-0000-0000-0000BF660000}"/>
    <cellStyle name="Normal 30 2 2 2 6 2 2 3 3" xfId="26306" xr:uid="{00000000-0005-0000-0000-0000C0660000}"/>
    <cellStyle name="Normal 30 2 2 2 6 2 2 4" xfId="26307" xr:uid="{00000000-0005-0000-0000-0000C1660000}"/>
    <cellStyle name="Normal 30 2 2 2 6 2 2 4 2" xfId="26308" xr:uid="{00000000-0005-0000-0000-0000C2660000}"/>
    <cellStyle name="Normal 30 2 2 2 6 2 2 5" xfId="26309" xr:uid="{00000000-0005-0000-0000-0000C3660000}"/>
    <cellStyle name="Normal 30 2 2 2 6 2 3" xfId="26310" xr:uid="{00000000-0005-0000-0000-0000C4660000}"/>
    <cellStyle name="Normal 30 2 2 2 6 2 3 2" xfId="26311" xr:uid="{00000000-0005-0000-0000-0000C5660000}"/>
    <cellStyle name="Normal 30 2 2 2 6 2 3 2 2" xfId="26312" xr:uid="{00000000-0005-0000-0000-0000C6660000}"/>
    <cellStyle name="Normal 30 2 2 2 6 2 3 3" xfId="26313" xr:uid="{00000000-0005-0000-0000-0000C7660000}"/>
    <cellStyle name="Normal 30 2 2 2 6 2 4" xfId="26314" xr:uid="{00000000-0005-0000-0000-0000C8660000}"/>
    <cellStyle name="Normal 30 2 2 2 6 2 4 2" xfId="26315" xr:uid="{00000000-0005-0000-0000-0000C9660000}"/>
    <cellStyle name="Normal 30 2 2 2 6 2 4 2 2" xfId="26316" xr:uid="{00000000-0005-0000-0000-0000CA660000}"/>
    <cellStyle name="Normal 30 2 2 2 6 2 4 3" xfId="26317" xr:uid="{00000000-0005-0000-0000-0000CB660000}"/>
    <cellStyle name="Normal 30 2 2 2 6 2 5" xfId="26318" xr:uid="{00000000-0005-0000-0000-0000CC660000}"/>
    <cellStyle name="Normal 30 2 2 2 6 2 5 2" xfId="26319" xr:uid="{00000000-0005-0000-0000-0000CD660000}"/>
    <cellStyle name="Normal 30 2 2 2 6 2 6" xfId="26320" xr:uid="{00000000-0005-0000-0000-0000CE660000}"/>
    <cellStyle name="Normal 30 2 2 2 6 2 6 2" xfId="26321" xr:uid="{00000000-0005-0000-0000-0000CF660000}"/>
    <cellStyle name="Normal 30 2 2 2 6 2 7" xfId="26322" xr:uid="{00000000-0005-0000-0000-0000D0660000}"/>
    <cellStyle name="Normal 30 2 2 2 6 3" xfId="26323" xr:uid="{00000000-0005-0000-0000-0000D1660000}"/>
    <cellStyle name="Normal 30 2 2 2 6 3 2" xfId="26324" xr:uid="{00000000-0005-0000-0000-0000D2660000}"/>
    <cellStyle name="Normal 30 2 2 2 6 3 2 2" xfId="26325" xr:uid="{00000000-0005-0000-0000-0000D3660000}"/>
    <cellStyle name="Normal 30 2 2 2 6 3 2 2 2" xfId="26326" xr:uid="{00000000-0005-0000-0000-0000D4660000}"/>
    <cellStyle name="Normal 30 2 2 2 6 3 2 3" xfId="26327" xr:uid="{00000000-0005-0000-0000-0000D5660000}"/>
    <cellStyle name="Normal 30 2 2 2 6 3 3" xfId="26328" xr:uid="{00000000-0005-0000-0000-0000D6660000}"/>
    <cellStyle name="Normal 30 2 2 2 6 3 3 2" xfId="26329" xr:uid="{00000000-0005-0000-0000-0000D7660000}"/>
    <cellStyle name="Normal 30 2 2 2 6 3 3 2 2" xfId="26330" xr:uid="{00000000-0005-0000-0000-0000D8660000}"/>
    <cellStyle name="Normal 30 2 2 2 6 3 3 3" xfId="26331" xr:uid="{00000000-0005-0000-0000-0000D9660000}"/>
    <cellStyle name="Normal 30 2 2 2 6 3 4" xfId="26332" xr:uid="{00000000-0005-0000-0000-0000DA660000}"/>
    <cellStyle name="Normal 30 2 2 2 6 3 4 2" xfId="26333" xr:uid="{00000000-0005-0000-0000-0000DB660000}"/>
    <cellStyle name="Normal 30 2 2 2 6 3 5" xfId="26334" xr:uid="{00000000-0005-0000-0000-0000DC660000}"/>
    <cellStyle name="Normal 30 2 2 2 6 4" xfId="26335" xr:uid="{00000000-0005-0000-0000-0000DD660000}"/>
    <cellStyle name="Normal 30 2 2 2 6 4 2" xfId="26336" xr:uid="{00000000-0005-0000-0000-0000DE660000}"/>
    <cellStyle name="Normal 30 2 2 2 6 4 2 2" xfId="26337" xr:uid="{00000000-0005-0000-0000-0000DF660000}"/>
    <cellStyle name="Normal 30 2 2 2 6 4 3" xfId="26338" xr:uid="{00000000-0005-0000-0000-0000E0660000}"/>
    <cellStyle name="Normal 30 2 2 2 6 5" xfId="26339" xr:uid="{00000000-0005-0000-0000-0000E1660000}"/>
    <cellStyle name="Normal 30 2 2 2 6 5 2" xfId="26340" xr:uid="{00000000-0005-0000-0000-0000E2660000}"/>
    <cellStyle name="Normal 30 2 2 2 6 5 2 2" xfId="26341" xr:uid="{00000000-0005-0000-0000-0000E3660000}"/>
    <cellStyle name="Normal 30 2 2 2 6 5 3" xfId="26342" xr:uid="{00000000-0005-0000-0000-0000E4660000}"/>
    <cellStyle name="Normal 30 2 2 2 6 6" xfId="26343" xr:uid="{00000000-0005-0000-0000-0000E5660000}"/>
    <cellStyle name="Normal 30 2 2 2 6 6 2" xfId="26344" xr:uid="{00000000-0005-0000-0000-0000E6660000}"/>
    <cellStyle name="Normal 30 2 2 2 6 7" xfId="26345" xr:uid="{00000000-0005-0000-0000-0000E7660000}"/>
    <cellStyle name="Normal 30 2 2 2 6 7 2" xfId="26346" xr:uid="{00000000-0005-0000-0000-0000E8660000}"/>
    <cellStyle name="Normal 30 2 2 2 6 8" xfId="26347" xr:uid="{00000000-0005-0000-0000-0000E9660000}"/>
    <cellStyle name="Normal 30 2 2 2 7" xfId="26348" xr:uid="{00000000-0005-0000-0000-0000EA660000}"/>
    <cellStyle name="Normal 30 2 2 2 7 2" xfId="26349" xr:uid="{00000000-0005-0000-0000-0000EB660000}"/>
    <cellStyle name="Normal 30 2 2 2 7 2 2" xfId="26350" xr:uid="{00000000-0005-0000-0000-0000EC660000}"/>
    <cellStyle name="Normal 30 2 2 2 7 2 2 2" xfId="26351" xr:uid="{00000000-0005-0000-0000-0000ED660000}"/>
    <cellStyle name="Normal 30 2 2 2 7 2 2 2 2" xfId="26352" xr:uid="{00000000-0005-0000-0000-0000EE660000}"/>
    <cellStyle name="Normal 30 2 2 2 7 2 2 3" xfId="26353" xr:uid="{00000000-0005-0000-0000-0000EF660000}"/>
    <cellStyle name="Normal 30 2 2 2 7 2 3" xfId="26354" xr:uid="{00000000-0005-0000-0000-0000F0660000}"/>
    <cellStyle name="Normal 30 2 2 2 7 2 3 2" xfId="26355" xr:uid="{00000000-0005-0000-0000-0000F1660000}"/>
    <cellStyle name="Normal 30 2 2 2 7 2 3 2 2" xfId="26356" xr:uid="{00000000-0005-0000-0000-0000F2660000}"/>
    <cellStyle name="Normal 30 2 2 2 7 2 3 3" xfId="26357" xr:uid="{00000000-0005-0000-0000-0000F3660000}"/>
    <cellStyle name="Normal 30 2 2 2 7 2 4" xfId="26358" xr:uid="{00000000-0005-0000-0000-0000F4660000}"/>
    <cellStyle name="Normal 30 2 2 2 7 2 4 2" xfId="26359" xr:uid="{00000000-0005-0000-0000-0000F5660000}"/>
    <cellStyle name="Normal 30 2 2 2 7 2 5" xfId="26360" xr:uid="{00000000-0005-0000-0000-0000F6660000}"/>
    <cellStyle name="Normal 30 2 2 2 7 3" xfId="26361" xr:uid="{00000000-0005-0000-0000-0000F7660000}"/>
    <cellStyle name="Normal 30 2 2 2 7 3 2" xfId="26362" xr:uid="{00000000-0005-0000-0000-0000F8660000}"/>
    <cellStyle name="Normal 30 2 2 2 7 3 2 2" xfId="26363" xr:uid="{00000000-0005-0000-0000-0000F9660000}"/>
    <cellStyle name="Normal 30 2 2 2 7 3 3" xfId="26364" xr:uid="{00000000-0005-0000-0000-0000FA660000}"/>
    <cellStyle name="Normal 30 2 2 2 7 4" xfId="26365" xr:uid="{00000000-0005-0000-0000-0000FB660000}"/>
    <cellStyle name="Normal 30 2 2 2 7 4 2" xfId="26366" xr:uid="{00000000-0005-0000-0000-0000FC660000}"/>
    <cellStyle name="Normal 30 2 2 2 7 4 2 2" xfId="26367" xr:uid="{00000000-0005-0000-0000-0000FD660000}"/>
    <cellStyle name="Normal 30 2 2 2 7 4 3" xfId="26368" xr:uid="{00000000-0005-0000-0000-0000FE660000}"/>
    <cellStyle name="Normal 30 2 2 2 7 5" xfId="26369" xr:uid="{00000000-0005-0000-0000-0000FF660000}"/>
    <cellStyle name="Normal 30 2 2 2 7 5 2" xfId="26370" xr:uid="{00000000-0005-0000-0000-000000670000}"/>
    <cellStyle name="Normal 30 2 2 2 7 6" xfId="26371" xr:uid="{00000000-0005-0000-0000-000001670000}"/>
    <cellStyle name="Normal 30 2 2 2 7 6 2" xfId="26372" xr:uid="{00000000-0005-0000-0000-000002670000}"/>
    <cellStyle name="Normal 30 2 2 2 7 7" xfId="26373" xr:uid="{00000000-0005-0000-0000-000003670000}"/>
    <cellStyle name="Normal 30 2 2 2 8" xfId="26374" xr:uid="{00000000-0005-0000-0000-000004670000}"/>
    <cellStyle name="Normal 30 2 2 2 8 2" xfId="26375" xr:uid="{00000000-0005-0000-0000-000005670000}"/>
    <cellStyle name="Normal 30 2 2 2 8 2 2" xfId="26376" xr:uid="{00000000-0005-0000-0000-000006670000}"/>
    <cellStyle name="Normal 30 2 2 2 8 2 2 2" xfId="26377" xr:uid="{00000000-0005-0000-0000-000007670000}"/>
    <cellStyle name="Normal 30 2 2 2 8 2 2 2 2" xfId="26378" xr:uid="{00000000-0005-0000-0000-000008670000}"/>
    <cellStyle name="Normal 30 2 2 2 8 2 2 3" xfId="26379" xr:uid="{00000000-0005-0000-0000-000009670000}"/>
    <cellStyle name="Normal 30 2 2 2 8 2 3" xfId="26380" xr:uid="{00000000-0005-0000-0000-00000A670000}"/>
    <cellStyle name="Normal 30 2 2 2 8 2 3 2" xfId="26381" xr:uid="{00000000-0005-0000-0000-00000B670000}"/>
    <cellStyle name="Normal 30 2 2 2 8 2 3 2 2" xfId="26382" xr:uid="{00000000-0005-0000-0000-00000C670000}"/>
    <cellStyle name="Normal 30 2 2 2 8 2 3 3" xfId="26383" xr:uid="{00000000-0005-0000-0000-00000D670000}"/>
    <cellStyle name="Normal 30 2 2 2 8 2 4" xfId="26384" xr:uid="{00000000-0005-0000-0000-00000E670000}"/>
    <cellStyle name="Normal 30 2 2 2 8 2 4 2" xfId="26385" xr:uid="{00000000-0005-0000-0000-00000F670000}"/>
    <cellStyle name="Normal 30 2 2 2 8 2 5" xfId="26386" xr:uid="{00000000-0005-0000-0000-000010670000}"/>
    <cellStyle name="Normal 30 2 2 2 8 3" xfId="26387" xr:uid="{00000000-0005-0000-0000-000011670000}"/>
    <cellStyle name="Normal 30 2 2 2 8 3 2" xfId="26388" xr:uid="{00000000-0005-0000-0000-000012670000}"/>
    <cellStyle name="Normal 30 2 2 2 8 3 2 2" xfId="26389" xr:uid="{00000000-0005-0000-0000-000013670000}"/>
    <cellStyle name="Normal 30 2 2 2 8 3 3" xfId="26390" xr:uid="{00000000-0005-0000-0000-000014670000}"/>
    <cellStyle name="Normal 30 2 2 2 8 4" xfId="26391" xr:uid="{00000000-0005-0000-0000-000015670000}"/>
    <cellStyle name="Normal 30 2 2 2 8 4 2" xfId="26392" xr:uid="{00000000-0005-0000-0000-000016670000}"/>
    <cellStyle name="Normal 30 2 2 2 8 4 2 2" xfId="26393" xr:uid="{00000000-0005-0000-0000-000017670000}"/>
    <cellStyle name="Normal 30 2 2 2 8 4 3" xfId="26394" xr:uid="{00000000-0005-0000-0000-000018670000}"/>
    <cellStyle name="Normal 30 2 2 2 8 5" xfId="26395" xr:uid="{00000000-0005-0000-0000-000019670000}"/>
    <cellStyle name="Normal 30 2 2 2 8 5 2" xfId="26396" xr:uid="{00000000-0005-0000-0000-00001A670000}"/>
    <cellStyle name="Normal 30 2 2 2 8 6" xfId="26397" xr:uid="{00000000-0005-0000-0000-00001B670000}"/>
    <cellStyle name="Normal 30 2 2 2 8 6 2" xfId="26398" xr:uid="{00000000-0005-0000-0000-00001C670000}"/>
    <cellStyle name="Normal 30 2 2 2 8 7" xfId="26399" xr:uid="{00000000-0005-0000-0000-00001D670000}"/>
    <cellStyle name="Normal 30 2 2 2 9" xfId="26400" xr:uid="{00000000-0005-0000-0000-00001E670000}"/>
    <cellStyle name="Normal 30 2 2 2 9 2" xfId="26401" xr:uid="{00000000-0005-0000-0000-00001F670000}"/>
    <cellStyle name="Normal 30 2 2 2 9 2 2" xfId="26402" xr:uid="{00000000-0005-0000-0000-000020670000}"/>
    <cellStyle name="Normal 30 2 2 2 9 2 2 2" xfId="26403" xr:uid="{00000000-0005-0000-0000-000021670000}"/>
    <cellStyle name="Normal 30 2 2 2 9 2 3" xfId="26404" xr:uid="{00000000-0005-0000-0000-000022670000}"/>
    <cellStyle name="Normal 30 2 2 2 9 3" xfId="26405" xr:uid="{00000000-0005-0000-0000-000023670000}"/>
    <cellStyle name="Normal 30 2 2 2 9 3 2" xfId="26406" xr:uid="{00000000-0005-0000-0000-000024670000}"/>
    <cellStyle name="Normal 30 2 2 2 9 3 2 2" xfId="26407" xr:uid="{00000000-0005-0000-0000-000025670000}"/>
    <cellStyle name="Normal 30 2 2 2 9 3 3" xfId="26408" xr:uid="{00000000-0005-0000-0000-000026670000}"/>
    <cellStyle name="Normal 30 2 2 2 9 4" xfId="26409" xr:uid="{00000000-0005-0000-0000-000027670000}"/>
    <cellStyle name="Normal 30 2 2 2 9 4 2" xfId="26410" xr:uid="{00000000-0005-0000-0000-000028670000}"/>
    <cellStyle name="Normal 30 2 2 2 9 5" xfId="26411" xr:uid="{00000000-0005-0000-0000-000029670000}"/>
    <cellStyle name="Normal 30 2 2 3" xfId="26412" xr:uid="{00000000-0005-0000-0000-00002A670000}"/>
    <cellStyle name="Normal 30 2 2 3 10" xfId="26413" xr:uid="{00000000-0005-0000-0000-00002B670000}"/>
    <cellStyle name="Normal 30 2 2 3 10 2" xfId="26414" xr:uid="{00000000-0005-0000-0000-00002C670000}"/>
    <cellStyle name="Normal 30 2 2 3 11" xfId="26415" xr:uid="{00000000-0005-0000-0000-00002D670000}"/>
    <cellStyle name="Normal 30 2 2 3 11 2" xfId="26416" xr:uid="{00000000-0005-0000-0000-00002E670000}"/>
    <cellStyle name="Normal 30 2 2 3 12" xfId="26417" xr:uid="{00000000-0005-0000-0000-00002F670000}"/>
    <cellStyle name="Normal 30 2 2 3 2" xfId="26418" xr:uid="{00000000-0005-0000-0000-000030670000}"/>
    <cellStyle name="Normal 30 2 2 3 2 10" xfId="26419" xr:uid="{00000000-0005-0000-0000-000031670000}"/>
    <cellStyle name="Normal 30 2 2 3 2 10 2" xfId="26420" xr:uid="{00000000-0005-0000-0000-000032670000}"/>
    <cellStyle name="Normal 30 2 2 3 2 11" xfId="26421" xr:uid="{00000000-0005-0000-0000-000033670000}"/>
    <cellStyle name="Normal 30 2 2 3 2 2" xfId="26422" xr:uid="{00000000-0005-0000-0000-000034670000}"/>
    <cellStyle name="Normal 30 2 2 3 2 2 2" xfId="26423" xr:uid="{00000000-0005-0000-0000-000035670000}"/>
    <cellStyle name="Normal 30 2 2 3 2 2 2 2" xfId="26424" xr:uid="{00000000-0005-0000-0000-000036670000}"/>
    <cellStyle name="Normal 30 2 2 3 2 2 2 2 2" xfId="26425" xr:uid="{00000000-0005-0000-0000-000037670000}"/>
    <cellStyle name="Normal 30 2 2 3 2 2 2 2 2 2" xfId="26426" xr:uid="{00000000-0005-0000-0000-000038670000}"/>
    <cellStyle name="Normal 30 2 2 3 2 2 2 2 2 2 2" xfId="26427" xr:uid="{00000000-0005-0000-0000-000039670000}"/>
    <cellStyle name="Normal 30 2 2 3 2 2 2 2 2 3" xfId="26428" xr:uid="{00000000-0005-0000-0000-00003A670000}"/>
    <cellStyle name="Normal 30 2 2 3 2 2 2 2 3" xfId="26429" xr:uid="{00000000-0005-0000-0000-00003B670000}"/>
    <cellStyle name="Normal 30 2 2 3 2 2 2 2 3 2" xfId="26430" xr:uid="{00000000-0005-0000-0000-00003C670000}"/>
    <cellStyle name="Normal 30 2 2 3 2 2 2 2 3 2 2" xfId="26431" xr:uid="{00000000-0005-0000-0000-00003D670000}"/>
    <cellStyle name="Normal 30 2 2 3 2 2 2 2 3 3" xfId="26432" xr:uid="{00000000-0005-0000-0000-00003E670000}"/>
    <cellStyle name="Normal 30 2 2 3 2 2 2 2 4" xfId="26433" xr:uid="{00000000-0005-0000-0000-00003F670000}"/>
    <cellStyle name="Normal 30 2 2 3 2 2 2 2 4 2" xfId="26434" xr:uid="{00000000-0005-0000-0000-000040670000}"/>
    <cellStyle name="Normal 30 2 2 3 2 2 2 2 5" xfId="26435" xr:uid="{00000000-0005-0000-0000-000041670000}"/>
    <cellStyle name="Normal 30 2 2 3 2 2 2 3" xfId="26436" xr:uid="{00000000-0005-0000-0000-000042670000}"/>
    <cellStyle name="Normal 30 2 2 3 2 2 2 3 2" xfId="26437" xr:uid="{00000000-0005-0000-0000-000043670000}"/>
    <cellStyle name="Normal 30 2 2 3 2 2 2 3 2 2" xfId="26438" xr:uid="{00000000-0005-0000-0000-000044670000}"/>
    <cellStyle name="Normal 30 2 2 3 2 2 2 3 3" xfId="26439" xr:uid="{00000000-0005-0000-0000-000045670000}"/>
    <cellStyle name="Normal 30 2 2 3 2 2 2 4" xfId="26440" xr:uid="{00000000-0005-0000-0000-000046670000}"/>
    <cellStyle name="Normal 30 2 2 3 2 2 2 4 2" xfId="26441" xr:uid="{00000000-0005-0000-0000-000047670000}"/>
    <cellStyle name="Normal 30 2 2 3 2 2 2 4 2 2" xfId="26442" xr:uid="{00000000-0005-0000-0000-000048670000}"/>
    <cellStyle name="Normal 30 2 2 3 2 2 2 4 3" xfId="26443" xr:uid="{00000000-0005-0000-0000-000049670000}"/>
    <cellStyle name="Normal 30 2 2 3 2 2 2 5" xfId="26444" xr:uid="{00000000-0005-0000-0000-00004A670000}"/>
    <cellStyle name="Normal 30 2 2 3 2 2 2 5 2" xfId="26445" xr:uid="{00000000-0005-0000-0000-00004B670000}"/>
    <cellStyle name="Normal 30 2 2 3 2 2 2 6" xfId="26446" xr:uid="{00000000-0005-0000-0000-00004C670000}"/>
    <cellStyle name="Normal 30 2 2 3 2 2 2 6 2" xfId="26447" xr:uid="{00000000-0005-0000-0000-00004D670000}"/>
    <cellStyle name="Normal 30 2 2 3 2 2 2 7" xfId="26448" xr:uid="{00000000-0005-0000-0000-00004E670000}"/>
    <cellStyle name="Normal 30 2 2 3 2 2 3" xfId="26449" xr:uid="{00000000-0005-0000-0000-00004F670000}"/>
    <cellStyle name="Normal 30 2 2 3 2 2 3 2" xfId="26450" xr:uid="{00000000-0005-0000-0000-000050670000}"/>
    <cellStyle name="Normal 30 2 2 3 2 2 3 2 2" xfId="26451" xr:uid="{00000000-0005-0000-0000-000051670000}"/>
    <cellStyle name="Normal 30 2 2 3 2 2 3 2 2 2" xfId="26452" xr:uid="{00000000-0005-0000-0000-000052670000}"/>
    <cellStyle name="Normal 30 2 2 3 2 2 3 2 3" xfId="26453" xr:uid="{00000000-0005-0000-0000-000053670000}"/>
    <cellStyle name="Normal 30 2 2 3 2 2 3 3" xfId="26454" xr:uid="{00000000-0005-0000-0000-000054670000}"/>
    <cellStyle name="Normal 30 2 2 3 2 2 3 3 2" xfId="26455" xr:uid="{00000000-0005-0000-0000-000055670000}"/>
    <cellStyle name="Normal 30 2 2 3 2 2 3 3 2 2" xfId="26456" xr:uid="{00000000-0005-0000-0000-000056670000}"/>
    <cellStyle name="Normal 30 2 2 3 2 2 3 3 3" xfId="26457" xr:uid="{00000000-0005-0000-0000-000057670000}"/>
    <cellStyle name="Normal 30 2 2 3 2 2 3 4" xfId="26458" xr:uid="{00000000-0005-0000-0000-000058670000}"/>
    <cellStyle name="Normal 30 2 2 3 2 2 3 4 2" xfId="26459" xr:uid="{00000000-0005-0000-0000-000059670000}"/>
    <cellStyle name="Normal 30 2 2 3 2 2 3 5" xfId="26460" xr:uid="{00000000-0005-0000-0000-00005A670000}"/>
    <cellStyle name="Normal 30 2 2 3 2 2 4" xfId="26461" xr:uid="{00000000-0005-0000-0000-00005B670000}"/>
    <cellStyle name="Normal 30 2 2 3 2 2 4 2" xfId="26462" xr:uid="{00000000-0005-0000-0000-00005C670000}"/>
    <cellStyle name="Normal 30 2 2 3 2 2 4 2 2" xfId="26463" xr:uid="{00000000-0005-0000-0000-00005D670000}"/>
    <cellStyle name="Normal 30 2 2 3 2 2 4 3" xfId="26464" xr:uid="{00000000-0005-0000-0000-00005E670000}"/>
    <cellStyle name="Normal 30 2 2 3 2 2 5" xfId="26465" xr:uid="{00000000-0005-0000-0000-00005F670000}"/>
    <cellStyle name="Normal 30 2 2 3 2 2 5 2" xfId="26466" xr:uid="{00000000-0005-0000-0000-000060670000}"/>
    <cellStyle name="Normal 30 2 2 3 2 2 5 2 2" xfId="26467" xr:uid="{00000000-0005-0000-0000-000061670000}"/>
    <cellStyle name="Normal 30 2 2 3 2 2 5 3" xfId="26468" xr:uid="{00000000-0005-0000-0000-000062670000}"/>
    <cellStyle name="Normal 30 2 2 3 2 2 6" xfId="26469" xr:uid="{00000000-0005-0000-0000-000063670000}"/>
    <cellStyle name="Normal 30 2 2 3 2 2 6 2" xfId="26470" xr:uid="{00000000-0005-0000-0000-000064670000}"/>
    <cellStyle name="Normal 30 2 2 3 2 2 7" xfId="26471" xr:uid="{00000000-0005-0000-0000-000065670000}"/>
    <cellStyle name="Normal 30 2 2 3 2 2 7 2" xfId="26472" xr:uid="{00000000-0005-0000-0000-000066670000}"/>
    <cellStyle name="Normal 30 2 2 3 2 2 8" xfId="26473" xr:uid="{00000000-0005-0000-0000-000067670000}"/>
    <cellStyle name="Normal 30 2 2 3 2 3" xfId="26474" xr:uid="{00000000-0005-0000-0000-000068670000}"/>
    <cellStyle name="Normal 30 2 2 3 2 3 2" xfId="26475" xr:uid="{00000000-0005-0000-0000-000069670000}"/>
    <cellStyle name="Normal 30 2 2 3 2 3 2 2" xfId="26476" xr:uid="{00000000-0005-0000-0000-00006A670000}"/>
    <cellStyle name="Normal 30 2 2 3 2 3 2 2 2" xfId="26477" xr:uid="{00000000-0005-0000-0000-00006B670000}"/>
    <cellStyle name="Normal 30 2 2 3 2 3 2 2 2 2" xfId="26478" xr:uid="{00000000-0005-0000-0000-00006C670000}"/>
    <cellStyle name="Normal 30 2 2 3 2 3 2 2 3" xfId="26479" xr:uid="{00000000-0005-0000-0000-00006D670000}"/>
    <cellStyle name="Normal 30 2 2 3 2 3 2 3" xfId="26480" xr:uid="{00000000-0005-0000-0000-00006E670000}"/>
    <cellStyle name="Normal 30 2 2 3 2 3 2 3 2" xfId="26481" xr:uid="{00000000-0005-0000-0000-00006F670000}"/>
    <cellStyle name="Normal 30 2 2 3 2 3 2 3 2 2" xfId="26482" xr:uid="{00000000-0005-0000-0000-000070670000}"/>
    <cellStyle name="Normal 30 2 2 3 2 3 2 3 3" xfId="26483" xr:uid="{00000000-0005-0000-0000-000071670000}"/>
    <cellStyle name="Normal 30 2 2 3 2 3 2 4" xfId="26484" xr:uid="{00000000-0005-0000-0000-000072670000}"/>
    <cellStyle name="Normal 30 2 2 3 2 3 2 4 2" xfId="26485" xr:uid="{00000000-0005-0000-0000-000073670000}"/>
    <cellStyle name="Normal 30 2 2 3 2 3 2 5" xfId="26486" xr:uid="{00000000-0005-0000-0000-000074670000}"/>
    <cellStyle name="Normal 30 2 2 3 2 3 3" xfId="26487" xr:uid="{00000000-0005-0000-0000-000075670000}"/>
    <cellStyle name="Normal 30 2 2 3 2 3 3 2" xfId="26488" xr:uid="{00000000-0005-0000-0000-000076670000}"/>
    <cellStyle name="Normal 30 2 2 3 2 3 3 2 2" xfId="26489" xr:uid="{00000000-0005-0000-0000-000077670000}"/>
    <cellStyle name="Normal 30 2 2 3 2 3 3 3" xfId="26490" xr:uid="{00000000-0005-0000-0000-000078670000}"/>
    <cellStyle name="Normal 30 2 2 3 2 3 4" xfId="26491" xr:uid="{00000000-0005-0000-0000-000079670000}"/>
    <cellStyle name="Normal 30 2 2 3 2 3 4 2" xfId="26492" xr:uid="{00000000-0005-0000-0000-00007A670000}"/>
    <cellStyle name="Normal 30 2 2 3 2 3 4 2 2" xfId="26493" xr:uid="{00000000-0005-0000-0000-00007B670000}"/>
    <cellStyle name="Normal 30 2 2 3 2 3 4 3" xfId="26494" xr:uid="{00000000-0005-0000-0000-00007C670000}"/>
    <cellStyle name="Normal 30 2 2 3 2 3 5" xfId="26495" xr:uid="{00000000-0005-0000-0000-00007D670000}"/>
    <cellStyle name="Normal 30 2 2 3 2 3 5 2" xfId="26496" xr:uid="{00000000-0005-0000-0000-00007E670000}"/>
    <cellStyle name="Normal 30 2 2 3 2 3 6" xfId="26497" xr:uid="{00000000-0005-0000-0000-00007F670000}"/>
    <cellStyle name="Normal 30 2 2 3 2 3 6 2" xfId="26498" xr:uid="{00000000-0005-0000-0000-000080670000}"/>
    <cellStyle name="Normal 30 2 2 3 2 3 7" xfId="26499" xr:uid="{00000000-0005-0000-0000-000081670000}"/>
    <cellStyle name="Normal 30 2 2 3 2 4" xfId="26500" xr:uid="{00000000-0005-0000-0000-000082670000}"/>
    <cellStyle name="Normal 30 2 2 3 2 4 2" xfId="26501" xr:uid="{00000000-0005-0000-0000-000083670000}"/>
    <cellStyle name="Normal 30 2 2 3 2 4 2 2" xfId="26502" xr:uid="{00000000-0005-0000-0000-000084670000}"/>
    <cellStyle name="Normal 30 2 2 3 2 4 2 2 2" xfId="26503" xr:uid="{00000000-0005-0000-0000-000085670000}"/>
    <cellStyle name="Normal 30 2 2 3 2 4 2 2 2 2" xfId="26504" xr:uid="{00000000-0005-0000-0000-000086670000}"/>
    <cellStyle name="Normal 30 2 2 3 2 4 2 2 3" xfId="26505" xr:uid="{00000000-0005-0000-0000-000087670000}"/>
    <cellStyle name="Normal 30 2 2 3 2 4 2 3" xfId="26506" xr:uid="{00000000-0005-0000-0000-000088670000}"/>
    <cellStyle name="Normal 30 2 2 3 2 4 2 3 2" xfId="26507" xr:uid="{00000000-0005-0000-0000-000089670000}"/>
    <cellStyle name="Normal 30 2 2 3 2 4 2 3 2 2" xfId="26508" xr:uid="{00000000-0005-0000-0000-00008A670000}"/>
    <cellStyle name="Normal 30 2 2 3 2 4 2 3 3" xfId="26509" xr:uid="{00000000-0005-0000-0000-00008B670000}"/>
    <cellStyle name="Normal 30 2 2 3 2 4 2 4" xfId="26510" xr:uid="{00000000-0005-0000-0000-00008C670000}"/>
    <cellStyle name="Normal 30 2 2 3 2 4 2 4 2" xfId="26511" xr:uid="{00000000-0005-0000-0000-00008D670000}"/>
    <cellStyle name="Normal 30 2 2 3 2 4 2 5" xfId="26512" xr:uid="{00000000-0005-0000-0000-00008E670000}"/>
    <cellStyle name="Normal 30 2 2 3 2 4 3" xfId="26513" xr:uid="{00000000-0005-0000-0000-00008F670000}"/>
    <cellStyle name="Normal 30 2 2 3 2 4 3 2" xfId="26514" xr:uid="{00000000-0005-0000-0000-000090670000}"/>
    <cellStyle name="Normal 30 2 2 3 2 4 3 2 2" xfId="26515" xr:uid="{00000000-0005-0000-0000-000091670000}"/>
    <cellStyle name="Normal 30 2 2 3 2 4 3 3" xfId="26516" xr:uid="{00000000-0005-0000-0000-000092670000}"/>
    <cellStyle name="Normal 30 2 2 3 2 4 4" xfId="26517" xr:uid="{00000000-0005-0000-0000-000093670000}"/>
    <cellStyle name="Normal 30 2 2 3 2 4 4 2" xfId="26518" xr:uid="{00000000-0005-0000-0000-000094670000}"/>
    <cellStyle name="Normal 30 2 2 3 2 4 4 2 2" xfId="26519" xr:uid="{00000000-0005-0000-0000-000095670000}"/>
    <cellStyle name="Normal 30 2 2 3 2 4 4 3" xfId="26520" xr:uid="{00000000-0005-0000-0000-000096670000}"/>
    <cellStyle name="Normal 30 2 2 3 2 4 5" xfId="26521" xr:uid="{00000000-0005-0000-0000-000097670000}"/>
    <cellStyle name="Normal 30 2 2 3 2 4 5 2" xfId="26522" xr:uid="{00000000-0005-0000-0000-000098670000}"/>
    <cellStyle name="Normal 30 2 2 3 2 4 6" xfId="26523" xr:uid="{00000000-0005-0000-0000-000099670000}"/>
    <cellStyle name="Normal 30 2 2 3 2 4 6 2" xfId="26524" xr:uid="{00000000-0005-0000-0000-00009A670000}"/>
    <cellStyle name="Normal 30 2 2 3 2 4 7" xfId="26525" xr:uid="{00000000-0005-0000-0000-00009B670000}"/>
    <cellStyle name="Normal 30 2 2 3 2 5" xfId="26526" xr:uid="{00000000-0005-0000-0000-00009C670000}"/>
    <cellStyle name="Normal 30 2 2 3 2 5 2" xfId="26527" xr:uid="{00000000-0005-0000-0000-00009D670000}"/>
    <cellStyle name="Normal 30 2 2 3 2 5 2 2" xfId="26528" xr:uid="{00000000-0005-0000-0000-00009E670000}"/>
    <cellStyle name="Normal 30 2 2 3 2 5 2 2 2" xfId="26529" xr:uid="{00000000-0005-0000-0000-00009F670000}"/>
    <cellStyle name="Normal 30 2 2 3 2 5 2 3" xfId="26530" xr:uid="{00000000-0005-0000-0000-0000A0670000}"/>
    <cellStyle name="Normal 30 2 2 3 2 5 3" xfId="26531" xr:uid="{00000000-0005-0000-0000-0000A1670000}"/>
    <cellStyle name="Normal 30 2 2 3 2 5 3 2" xfId="26532" xr:uid="{00000000-0005-0000-0000-0000A2670000}"/>
    <cellStyle name="Normal 30 2 2 3 2 5 3 2 2" xfId="26533" xr:uid="{00000000-0005-0000-0000-0000A3670000}"/>
    <cellStyle name="Normal 30 2 2 3 2 5 3 3" xfId="26534" xr:uid="{00000000-0005-0000-0000-0000A4670000}"/>
    <cellStyle name="Normal 30 2 2 3 2 5 4" xfId="26535" xr:uid="{00000000-0005-0000-0000-0000A5670000}"/>
    <cellStyle name="Normal 30 2 2 3 2 5 4 2" xfId="26536" xr:uid="{00000000-0005-0000-0000-0000A6670000}"/>
    <cellStyle name="Normal 30 2 2 3 2 5 5" xfId="26537" xr:uid="{00000000-0005-0000-0000-0000A7670000}"/>
    <cellStyle name="Normal 30 2 2 3 2 6" xfId="26538" xr:uid="{00000000-0005-0000-0000-0000A8670000}"/>
    <cellStyle name="Normal 30 2 2 3 2 6 2" xfId="26539" xr:uid="{00000000-0005-0000-0000-0000A9670000}"/>
    <cellStyle name="Normal 30 2 2 3 2 6 2 2" xfId="26540" xr:uid="{00000000-0005-0000-0000-0000AA670000}"/>
    <cellStyle name="Normal 30 2 2 3 2 6 2 2 2" xfId="26541" xr:uid="{00000000-0005-0000-0000-0000AB670000}"/>
    <cellStyle name="Normal 30 2 2 3 2 6 2 3" xfId="26542" xr:uid="{00000000-0005-0000-0000-0000AC670000}"/>
    <cellStyle name="Normal 30 2 2 3 2 6 3" xfId="26543" xr:uid="{00000000-0005-0000-0000-0000AD670000}"/>
    <cellStyle name="Normal 30 2 2 3 2 6 3 2" xfId="26544" xr:uid="{00000000-0005-0000-0000-0000AE670000}"/>
    <cellStyle name="Normal 30 2 2 3 2 6 4" xfId="26545" xr:uid="{00000000-0005-0000-0000-0000AF670000}"/>
    <cellStyle name="Normal 30 2 2 3 2 7" xfId="26546" xr:uid="{00000000-0005-0000-0000-0000B0670000}"/>
    <cellStyle name="Normal 30 2 2 3 2 7 2" xfId="26547" xr:uid="{00000000-0005-0000-0000-0000B1670000}"/>
    <cellStyle name="Normal 30 2 2 3 2 7 2 2" xfId="26548" xr:uid="{00000000-0005-0000-0000-0000B2670000}"/>
    <cellStyle name="Normal 30 2 2 3 2 7 3" xfId="26549" xr:uid="{00000000-0005-0000-0000-0000B3670000}"/>
    <cellStyle name="Normal 30 2 2 3 2 8" xfId="26550" xr:uid="{00000000-0005-0000-0000-0000B4670000}"/>
    <cellStyle name="Normal 30 2 2 3 2 8 2" xfId="26551" xr:uid="{00000000-0005-0000-0000-0000B5670000}"/>
    <cellStyle name="Normal 30 2 2 3 2 8 2 2" xfId="26552" xr:uid="{00000000-0005-0000-0000-0000B6670000}"/>
    <cellStyle name="Normal 30 2 2 3 2 8 3" xfId="26553" xr:uid="{00000000-0005-0000-0000-0000B7670000}"/>
    <cellStyle name="Normal 30 2 2 3 2 9" xfId="26554" xr:uid="{00000000-0005-0000-0000-0000B8670000}"/>
    <cellStyle name="Normal 30 2 2 3 2 9 2" xfId="26555" xr:uid="{00000000-0005-0000-0000-0000B9670000}"/>
    <cellStyle name="Normal 30 2 2 3 3" xfId="26556" xr:uid="{00000000-0005-0000-0000-0000BA670000}"/>
    <cellStyle name="Normal 30 2 2 3 3 2" xfId="26557" xr:uid="{00000000-0005-0000-0000-0000BB670000}"/>
    <cellStyle name="Normal 30 2 2 3 3 2 2" xfId="26558" xr:uid="{00000000-0005-0000-0000-0000BC670000}"/>
    <cellStyle name="Normal 30 2 2 3 3 2 2 2" xfId="26559" xr:uid="{00000000-0005-0000-0000-0000BD670000}"/>
    <cellStyle name="Normal 30 2 2 3 3 2 2 2 2" xfId="26560" xr:uid="{00000000-0005-0000-0000-0000BE670000}"/>
    <cellStyle name="Normal 30 2 2 3 3 2 2 2 2 2" xfId="26561" xr:uid="{00000000-0005-0000-0000-0000BF670000}"/>
    <cellStyle name="Normal 30 2 2 3 3 2 2 2 3" xfId="26562" xr:uid="{00000000-0005-0000-0000-0000C0670000}"/>
    <cellStyle name="Normal 30 2 2 3 3 2 2 3" xfId="26563" xr:uid="{00000000-0005-0000-0000-0000C1670000}"/>
    <cellStyle name="Normal 30 2 2 3 3 2 2 3 2" xfId="26564" xr:uid="{00000000-0005-0000-0000-0000C2670000}"/>
    <cellStyle name="Normal 30 2 2 3 3 2 2 3 2 2" xfId="26565" xr:uid="{00000000-0005-0000-0000-0000C3670000}"/>
    <cellStyle name="Normal 30 2 2 3 3 2 2 3 3" xfId="26566" xr:uid="{00000000-0005-0000-0000-0000C4670000}"/>
    <cellStyle name="Normal 30 2 2 3 3 2 2 4" xfId="26567" xr:uid="{00000000-0005-0000-0000-0000C5670000}"/>
    <cellStyle name="Normal 30 2 2 3 3 2 2 4 2" xfId="26568" xr:uid="{00000000-0005-0000-0000-0000C6670000}"/>
    <cellStyle name="Normal 30 2 2 3 3 2 2 5" xfId="26569" xr:uid="{00000000-0005-0000-0000-0000C7670000}"/>
    <cellStyle name="Normal 30 2 2 3 3 2 3" xfId="26570" xr:uid="{00000000-0005-0000-0000-0000C8670000}"/>
    <cellStyle name="Normal 30 2 2 3 3 2 3 2" xfId="26571" xr:uid="{00000000-0005-0000-0000-0000C9670000}"/>
    <cellStyle name="Normal 30 2 2 3 3 2 3 2 2" xfId="26572" xr:uid="{00000000-0005-0000-0000-0000CA670000}"/>
    <cellStyle name="Normal 30 2 2 3 3 2 3 3" xfId="26573" xr:uid="{00000000-0005-0000-0000-0000CB670000}"/>
    <cellStyle name="Normal 30 2 2 3 3 2 4" xfId="26574" xr:uid="{00000000-0005-0000-0000-0000CC670000}"/>
    <cellStyle name="Normal 30 2 2 3 3 2 4 2" xfId="26575" xr:uid="{00000000-0005-0000-0000-0000CD670000}"/>
    <cellStyle name="Normal 30 2 2 3 3 2 4 2 2" xfId="26576" xr:uid="{00000000-0005-0000-0000-0000CE670000}"/>
    <cellStyle name="Normal 30 2 2 3 3 2 4 3" xfId="26577" xr:uid="{00000000-0005-0000-0000-0000CF670000}"/>
    <cellStyle name="Normal 30 2 2 3 3 2 5" xfId="26578" xr:uid="{00000000-0005-0000-0000-0000D0670000}"/>
    <cellStyle name="Normal 30 2 2 3 3 2 5 2" xfId="26579" xr:uid="{00000000-0005-0000-0000-0000D1670000}"/>
    <cellStyle name="Normal 30 2 2 3 3 2 6" xfId="26580" xr:uid="{00000000-0005-0000-0000-0000D2670000}"/>
    <cellStyle name="Normal 30 2 2 3 3 2 6 2" xfId="26581" xr:uid="{00000000-0005-0000-0000-0000D3670000}"/>
    <cellStyle name="Normal 30 2 2 3 3 2 7" xfId="26582" xr:uid="{00000000-0005-0000-0000-0000D4670000}"/>
    <cellStyle name="Normal 30 2 2 3 3 3" xfId="26583" xr:uid="{00000000-0005-0000-0000-0000D5670000}"/>
    <cellStyle name="Normal 30 2 2 3 3 3 2" xfId="26584" xr:uid="{00000000-0005-0000-0000-0000D6670000}"/>
    <cellStyle name="Normal 30 2 2 3 3 3 2 2" xfId="26585" xr:uid="{00000000-0005-0000-0000-0000D7670000}"/>
    <cellStyle name="Normal 30 2 2 3 3 3 2 2 2" xfId="26586" xr:uid="{00000000-0005-0000-0000-0000D8670000}"/>
    <cellStyle name="Normal 30 2 2 3 3 3 2 3" xfId="26587" xr:uid="{00000000-0005-0000-0000-0000D9670000}"/>
    <cellStyle name="Normal 30 2 2 3 3 3 3" xfId="26588" xr:uid="{00000000-0005-0000-0000-0000DA670000}"/>
    <cellStyle name="Normal 30 2 2 3 3 3 3 2" xfId="26589" xr:uid="{00000000-0005-0000-0000-0000DB670000}"/>
    <cellStyle name="Normal 30 2 2 3 3 3 3 2 2" xfId="26590" xr:uid="{00000000-0005-0000-0000-0000DC670000}"/>
    <cellStyle name="Normal 30 2 2 3 3 3 3 3" xfId="26591" xr:uid="{00000000-0005-0000-0000-0000DD670000}"/>
    <cellStyle name="Normal 30 2 2 3 3 3 4" xfId="26592" xr:uid="{00000000-0005-0000-0000-0000DE670000}"/>
    <cellStyle name="Normal 30 2 2 3 3 3 4 2" xfId="26593" xr:uid="{00000000-0005-0000-0000-0000DF670000}"/>
    <cellStyle name="Normal 30 2 2 3 3 3 5" xfId="26594" xr:uid="{00000000-0005-0000-0000-0000E0670000}"/>
    <cellStyle name="Normal 30 2 2 3 3 4" xfId="26595" xr:uid="{00000000-0005-0000-0000-0000E1670000}"/>
    <cellStyle name="Normal 30 2 2 3 3 4 2" xfId="26596" xr:uid="{00000000-0005-0000-0000-0000E2670000}"/>
    <cellStyle name="Normal 30 2 2 3 3 4 2 2" xfId="26597" xr:uid="{00000000-0005-0000-0000-0000E3670000}"/>
    <cellStyle name="Normal 30 2 2 3 3 4 3" xfId="26598" xr:uid="{00000000-0005-0000-0000-0000E4670000}"/>
    <cellStyle name="Normal 30 2 2 3 3 5" xfId="26599" xr:uid="{00000000-0005-0000-0000-0000E5670000}"/>
    <cellStyle name="Normal 30 2 2 3 3 5 2" xfId="26600" xr:uid="{00000000-0005-0000-0000-0000E6670000}"/>
    <cellStyle name="Normal 30 2 2 3 3 5 2 2" xfId="26601" xr:uid="{00000000-0005-0000-0000-0000E7670000}"/>
    <cellStyle name="Normal 30 2 2 3 3 5 3" xfId="26602" xr:uid="{00000000-0005-0000-0000-0000E8670000}"/>
    <cellStyle name="Normal 30 2 2 3 3 6" xfId="26603" xr:uid="{00000000-0005-0000-0000-0000E9670000}"/>
    <cellStyle name="Normal 30 2 2 3 3 6 2" xfId="26604" xr:uid="{00000000-0005-0000-0000-0000EA670000}"/>
    <cellStyle name="Normal 30 2 2 3 3 7" xfId="26605" xr:uid="{00000000-0005-0000-0000-0000EB670000}"/>
    <cellStyle name="Normal 30 2 2 3 3 7 2" xfId="26606" xr:uid="{00000000-0005-0000-0000-0000EC670000}"/>
    <cellStyle name="Normal 30 2 2 3 3 8" xfId="26607" xr:uid="{00000000-0005-0000-0000-0000ED670000}"/>
    <cellStyle name="Normal 30 2 2 3 4" xfId="26608" xr:uid="{00000000-0005-0000-0000-0000EE670000}"/>
    <cellStyle name="Normal 30 2 2 3 4 2" xfId="26609" xr:uid="{00000000-0005-0000-0000-0000EF670000}"/>
    <cellStyle name="Normal 30 2 2 3 4 2 2" xfId="26610" xr:uid="{00000000-0005-0000-0000-0000F0670000}"/>
    <cellStyle name="Normal 30 2 2 3 4 2 2 2" xfId="26611" xr:uid="{00000000-0005-0000-0000-0000F1670000}"/>
    <cellStyle name="Normal 30 2 2 3 4 2 2 2 2" xfId="26612" xr:uid="{00000000-0005-0000-0000-0000F2670000}"/>
    <cellStyle name="Normal 30 2 2 3 4 2 2 3" xfId="26613" xr:uid="{00000000-0005-0000-0000-0000F3670000}"/>
    <cellStyle name="Normal 30 2 2 3 4 2 3" xfId="26614" xr:uid="{00000000-0005-0000-0000-0000F4670000}"/>
    <cellStyle name="Normal 30 2 2 3 4 2 3 2" xfId="26615" xr:uid="{00000000-0005-0000-0000-0000F5670000}"/>
    <cellStyle name="Normal 30 2 2 3 4 2 3 2 2" xfId="26616" xr:uid="{00000000-0005-0000-0000-0000F6670000}"/>
    <cellStyle name="Normal 30 2 2 3 4 2 3 3" xfId="26617" xr:uid="{00000000-0005-0000-0000-0000F7670000}"/>
    <cellStyle name="Normal 30 2 2 3 4 2 4" xfId="26618" xr:uid="{00000000-0005-0000-0000-0000F8670000}"/>
    <cellStyle name="Normal 30 2 2 3 4 2 4 2" xfId="26619" xr:uid="{00000000-0005-0000-0000-0000F9670000}"/>
    <cellStyle name="Normal 30 2 2 3 4 2 5" xfId="26620" xr:uid="{00000000-0005-0000-0000-0000FA670000}"/>
    <cellStyle name="Normal 30 2 2 3 4 3" xfId="26621" xr:uid="{00000000-0005-0000-0000-0000FB670000}"/>
    <cellStyle name="Normal 30 2 2 3 4 3 2" xfId="26622" xr:uid="{00000000-0005-0000-0000-0000FC670000}"/>
    <cellStyle name="Normal 30 2 2 3 4 3 2 2" xfId="26623" xr:uid="{00000000-0005-0000-0000-0000FD670000}"/>
    <cellStyle name="Normal 30 2 2 3 4 3 3" xfId="26624" xr:uid="{00000000-0005-0000-0000-0000FE670000}"/>
    <cellStyle name="Normal 30 2 2 3 4 4" xfId="26625" xr:uid="{00000000-0005-0000-0000-0000FF670000}"/>
    <cellStyle name="Normal 30 2 2 3 4 4 2" xfId="26626" xr:uid="{00000000-0005-0000-0000-000000680000}"/>
    <cellStyle name="Normal 30 2 2 3 4 4 2 2" xfId="26627" xr:uid="{00000000-0005-0000-0000-000001680000}"/>
    <cellStyle name="Normal 30 2 2 3 4 4 3" xfId="26628" xr:uid="{00000000-0005-0000-0000-000002680000}"/>
    <cellStyle name="Normal 30 2 2 3 4 5" xfId="26629" xr:uid="{00000000-0005-0000-0000-000003680000}"/>
    <cellStyle name="Normal 30 2 2 3 4 5 2" xfId="26630" xr:uid="{00000000-0005-0000-0000-000004680000}"/>
    <cellStyle name="Normal 30 2 2 3 4 6" xfId="26631" xr:uid="{00000000-0005-0000-0000-000005680000}"/>
    <cellStyle name="Normal 30 2 2 3 4 6 2" xfId="26632" xr:uid="{00000000-0005-0000-0000-000006680000}"/>
    <cellStyle name="Normal 30 2 2 3 4 7" xfId="26633" xr:uid="{00000000-0005-0000-0000-000007680000}"/>
    <cellStyle name="Normal 30 2 2 3 5" xfId="26634" xr:uid="{00000000-0005-0000-0000-000008680000}"/>
    <cellStyle name="Normal 30 2 2 3 5 2" xfId="26635" xr:uid="{00000000-0005-0000-0000-000009680000}"/>
    <cellStyle name="Normal 30 2 2 3 5 2 2" xfId="26636" xr:uid="{00000000-0005-0000-0000-00000A680000}"/>
    <cellStyle name="Normal 30 2 2 3 5 2 2 2" xfId="26637" xr:uid="{00000000-0005-0000-0000-00000B680000}"/>
    <cellStyle name="Normal 30 2 2 3 5 2 2 2 2" xfId="26638" xr:uid="{00000000-0005-0000-0000-00000C680000}"/>
    <cellStyle name="Normal 30 2 2 3 5 2 2 3" xfId="26639" xr:uid="{00000000-0005-0000-0000-00000D680000}"/>
    <cellStyle name="Normal 30 2 2 3 5 2 3" xfId="26640" xr:uid="{00000000-0005-0000-0000-00000E680000}"/>
    <cellStyle name="Normal 30 2 2 3 5 2 3 2" xfId="26641" xr:uid="{00000000-0005-0000-0000-00000F680000}"/>
    <cellStyle name="Normal 30 2 2 3 5 2 3 2 2" xfId="26642" xr:uid="{00000000-0005-0000-0000-000010680000}"/>
    <cellStyle name="Normal 30 2 2 3 5 2 3 3" xfId="26643" xr:uid="{00000000-0005-0000-0000-000011680000}"/>
    <cellStyle name="Normal 30 2 2 3 5 2 4" xfId="26644" xr:uid="{00000000-0005-0000-0000-000012680000}"/>
    <cellStyle name="Normal 30 2 2 3 5 2 4 2" xfId="26645" xr:uid="{00000000-0005-0000-0000-000013680000}"/>
    <cellStyle name="Normal 30 2 2 3 5 2 5" xfId="26646" xr:uid="{00000000-0005-0000-0000-000014680000}"/>
    <cellStyle name="Normal 30 2 2 3 5 3" xfId="26647" xr:uid="{00000000-0005-0000-0000-000015680000}"/>
    <cellStyle name="Normal 30 2 2 3 5 3 2" xfId="26648" xr:uid="{00000000-0005-0000-0000-000016680000}"/>
    <cellStyle name="Normal 30 2 2 3 5 3 2 2" xfId="26649" xr:uid="{00000000-0005-0000-0000-000017680000}"/>
    <cellStyle name="Normal 30 2 2 3 5 3 3" xfId="26650" xr:uid="{00000000-0005-0000-0000-000018680000}"/>
    <cellStyle name="Normal 30 2 2 3 5 4" xfId="26651" xr:uid="{00000000-0005-0000-0000-000019680000}"/>
    <cellStyle name="Normal 30 2 2 3 5 4 2" xfId="26652" xr:uid="{00000000-0005-0000-0000-00001A680000}"/>
    <cellStyle name="Normal 30 2 2 3 5 4 2 2" xfId="26653" xr:uid="{00000000-0005-0000-0000-00001B680000}"/>
    <cellStyle name="Normal 30 2 2 3 5 4 3" xfId="26654" xr:uid="{00000000-0005-0000-0000-00001C680000}"/>
    <cellStyle name="Normal 30 2 2 3 5 5" xfId="26655" xr:uid="{00000000-0005-0000-0000-00001D680000}"/>
    <cellStyle name="Normal 30 2 2 3 5 5 2" xfId="26656" xr:uid="{00000000-0005-0000-0000-00001E680000}"/>
    <cellStyle name="Normal 30 2 2 3 5 6" xfId="26657" xr:uid="{00000000-0005-0000-0000-00001F680000}"/>
    <cellStyle name="Normal 30 2 2 3 5 6 2" xfId="26658" xr:uid="{00000000-0005-0000-0000-000020680000}"/>
    <cellStyle name="Normal 30 2 2 3 5 7" xfId="26659" xr:uid="{00000000-0005-0000-0000-000021680000}"/>
    <cellStyle name="Normal 30 2 2 3 6" xfId="26660" xr:uid="{00000000-0005-0000-0000-000022680000}"/>
    <cellStyle name="Normal 30 2 2 3 6 2" xfId="26661" xr:uid="{00000000-0005-0000-0000-000023680000}"/>
    <cellStyle name="Normal 30 2 2 3 6 2 2" xfId="26662" xr:uid="{00000000-0005-0000-0000-000024680000}"/>
    <cellStyle name="Normal 30 2 2 3 6 2 2 2" xfId="26663" xr:uid="{00000000-0005-0000-0000-000025680000}"/>
    <cellStyle name="Normal 30 2 2 3 6 2 3" xfId="26664" xr:uid="{00000000-0005-0000-0000-000026680000}"/>
    <cellStyle name="Normal 30 2 2 3 6 3" xfId="26665" xr:uid="{00000000-0005-0000-0000-000027680000}"/>
    <cellStyle name="Normal 30 2 2 3 6 3 2" xfId="26666" xr:uid="{00000000-0005-0000-0000-000028680000}"/>
    <cellStyle name="Normal 30 2 2 3 6 3 2 2" xfId="26667" xr:uid="{00000000-0005-0000-0000-000029680000}"/>
    <cellStyle name="Normal 30 2 2 3 6 3 3" xfId="26668" xr:uid="{00000000-0005-0000-0000-00002A680000}"/>
    <cellStyle name="Normal 30 2 2 3 6 4" xfId="26669" xr:uid="{00000000-0005-0000-0000-00002B680000}"/>
    <cellStyle name="Normal 30 2 2 3 6 4 2" xfId="26670" xr:uid="{00000000-0005-0000-0000-00002C680000}"/>
    <cellStyle name="Normal 30 2 2 3 6 5" xfId="26671" xr:uid="{00000000-0005-0000-0000-00002D680000}"/>
    <cellStyle name="Normal 30 2 2 3 7" xfId="26672" xr:uid="{00000000-0005-0000-0000-00002E680000}"/>
    <cellStyle name="Normal 30 2 2 3 7 2" xfId="26673" xr:uid="{00000000-0005-0000-0000-00002F680000}"/>
    <cellStyle name="Normal 30 2 2 3 7 2 2" xfId="26674" xr:uid="{00000000-0005-0000-0000-000030680000}"/>
    <cellStyle name="Normal 30 2 2 3 7 2 2 2" xfId="26675" xr:uid="{00000000-0005-0000-0000-000031680000}"/>
    <cellStyle name="Normal 30 2 2 3 7 2 3" xfId="26676" xr:uid="{00000000-0005-0000-0000-000032680000}"/>
    <cellStyle name="Normal 30 2 2 3 7 3" xfId="26677" xr:uid="{00000000-0005-0000-0000-000033680000}"/>
    <cellStyle name="Normal 30 2 2 3 7 3 2" xfId="26678" xr:uid="{00000000-0005-0000-0000-000034680000}"/>
    <cellStyle name="Normal 30 2 2 3 7 4" xfId="26679" xr:uid="{00000000-0005-0000-0000-000035680000}"/>
    <cellStyle name="Normal 30 2 2 3 8" xfId="26680" xr:uid="{00000000-0005-0000-0000-000036680000}"/>
    <cellStyle name="Normal 30 2 2 3 8 2" xfId="26681" xr:uid="{00000000-0005-0000-0000-000037680000}"/>
    <cellStyle name="Normal 30 2 2 3 8 2 2" xfId="26682" xr:uid="{00000000-0005-0000-0000-000038680000}"/>
    <cellStyle name="Normal 30 2 2 3 8 3" xfId="26683" xr:uid="{00000000-0005-0000-0000-000039680000}"/>
    <cellStyle name="Normal 30 2 2 3 9" xfId="26684" xr:uid="{00000000-0005-0000-0000-00003A680000}"/>
    <cellStyle name="Normal 30 2 2 3 9 2" xfId="26685" xr:uid="{00000000-0005-0000-0000-00003B680000}"/>
    <cellStyle name="Normal 30 2 2 3 9 2 2" xfId="26686" xr:uid="{00000000-0005-0000-0000-00003C680000}"/>
    <cellStyle name="Normal 30 2 2 3 9 3" xfId="26687" xr:uid="{00000000-0005-0000-0000-00003D680000}"/>
    <cellStyle name="Normal 30 2 2 4" xfId="26688" xr:uid="{00000000-0005-0000-0000-00003E680000}"/>
    <cellStyle name="Normal 30 2 2 4 10" xfId="26689" xr:uid="{00000000-0005-0000-0000-00003F680000}"/>
    <cellStyle name="Normal 30 2 2 4 10 2" xfId="26690" xr:uid="{00000000-0005-0000-0000-000040680000}"/>
    <cellStyle name="Normal 30 2 2 4 11" xfId="26691" xr:uid="{00000000-0005-0000-0000-000041680000}"/>
    <cellStyle name="Normal 30 2 2 4 2" xfId="26692" xr:uid="{00000000-0005-0000-0000-000042680000}"/>
    <cellStyle name="Normal 30 2 2 4 2 2" xfId="26693" xr:uid="{00000000-0005-0000-0000-000043680000}"/>
    <cellStyle name="Normal 30 2 2 4 2 2 2" xfId="26694" xr:uid="{00000000-0005-0000-0000-000044680000}"/>
    <cellStyle name="Normal 30 2 2 4 2 2 2 2" xfId="26695" xr:uid="{00000000-0005-0000-0000-000045680000}"/>
    <cellStyle name="Normal 30 2 2 4 2 2 2 2 2" xfId="26696" xr:uid="{00000000-0005-0000-0000-000046680000}"/>
    <cellStyle name="Normal 30 2 2 4 2 2 2 2 2 2" xfId="26697" xr:uid="{00000000-0005-0000-0000-000047680000}"/>
    <cellStyle name="Normal 30 2 2 4 2 2 2 2 3" xfId="26698" xr:uid="{00000000-0005-0000-0000-000048680000}"/>
    <cellStyle name="Normal 30 2 2 4 2 2 2 3" xfId="26699" xr:uid="{00000000-0005-0000-0000-000049680000}"/>
    <cellStyle name="Normal 30 2 2 4 2 2 2 3 2" xfId="26700" xr:uid="{00000000-0005-0000-0000-00004A680000}"/>
    <cellStyle name="Normal 30 2 2 4 2 2 2 3 2 2" xfId="26701" xr:uid="{00000000-0005-0000-0000-00004B680000}"/>
    <cellStyle name="Normal 30 2 2 4 2 2 2 3 3" xfId="26702" xr:uid="{00000000-0005-0000-0000-00004C680000}"/>
    <cellStyle name="Normal 30 2 2 4 2 2 2 4" xfId="26703" xr:uid="{00000000-0005-0000-0000-00004D680000}"/>
    <cellStyle name="Normal 30 2 2 4 2 2 2 4 2" xfId="26704" xr:uid="{00000000-0005-0000-0000-00004E680000}"/>
    <cellStyle name="Normal 30 2 2 4 2 2 2 5" xfId="26705" xr:uid="{00000000-0005-0000-0000-00004F680000}"/>
    <cellStyle name="Normal 30 2 2 4 2 2 3" xfId="26706" xr:uid="{00000000-0005-0000-0000-000050680000}"/>
    <cellStyle name="Normal 30 2 2 4 2 2 3 2" xfId="26707" xr:uid="{00000000-0005-0000-0000-000051680000}"/>
    <cellStyle name="Normal 30 2 2 4 2 2 3 2 2" xfId="26708" xr:uid="{00000000-0005-0000-0000-000052680000}"/>
    <cellStyle name="Normal 30 2 2 4 2 2 3 3" xfId="26709" xr:uid="{00000000-0005-0000-0000-000053680000}"/>
    <cellStyle name="Normal 30 2 2 4 2 2 4" xfId="26710" xr:uid="{00000000-0005-0000-0000-000054680000}"/>
    <cellStyle name="Normal 30 2 2 4 2 2 4 2" xfId="26711" xr:uid="{00000000-0005-0000-0000-000055680000}"/>
    <cellStyle name="Normal 30 2 2 4 2 2 4 2 2" xfId="26712" xr:uid="{00000000-0005-0000-0000-000056680000}"/>
    <cellStyle name="Normal 30 2 2 4 2 2 4 3" xfId="26713" xr:uid="{00000000-0005-0000-0000-000057680000}"/>
    <cellStyle name="Normal 30 2 2 4 2 2 5" xfId="26714" xr:uid="{00000000-0005-0000-0000-000058680000}"/>
    <cellStyle name="Normal 30 2 2 4 2 2 5 2" xfId="26715" xr:uid="{00000000-0005-0000-0000-000059680000}"/>
    <cellStyle name="Normal 30 2 2 4 2 2 6" xfId="26716" xr:uid="{00000000-0005-0000-0000-00005A680000}"/>
    <cellStyle name="Normal 30 2 2 4 2 2 6 2" xfId="26717" xr:uid="{00000000-0005-0000-0000-00005B680000}"/>
    <cellStyle name="Normal 30 2 2 4 2 2 7" xfId="26718" xr:uid="{00000000-0005-0000-0000-00005C680000}"/>
    <cellStyle name="Normal 30 2 2 4 2 3" xfId="26719" xr:uid="{00000000-0005-0000-0000-00005D680000}"/>
    <cellStyle name="Normal 30 2 2 4 2 3 2" xfId="26720" xr:uid="{00000000-0005-0000-0000-00005E680000}"/>
    <cellStyle name="Normal 30 2 2 4 2 3 2 2" xfId="26721" xr:uid="{00000000-0005-0000-0000-00005F680000}"/>
    <cellStyle name="Normal 30 2 2 4 2 3 2 2 2" xfId="26722" xr:uid="{00000000-0005-0000-0000-000060680000}"/>
    <cellStyle name="Normal 30 2 2 4 2 3 2 3" xfId="26723" xr:uid="{00000000-0005-0000-0000-000061680000}"/>
    <cellStyle name="Normal 30 2 2 4 2 3 3" xfId="26724" xr:uid="{00000000-0005-0000-0000-000062680000}"/>
    <cellStyle name="Normal 30 2 2 4 2 3 3 2" xfId="26725" xr:uid="{00000000-0005-0000-0000-000063680000}"/>
    <cellStyle name="Normal 30 2 2 4 2 3 3 2 2" xfId="26726" xr:uid="{00000000-0005-0000-0000-000064680000}"/>
    <cellStyle name="Normal 30 2 2 4 2 3 3 3" xfId="26727" xr:uid="{00000000-0005-0000-0000-000065680000}"/>
    <cellStyle name="Normal 30 2 2 4 2 3 4" xfId="26728" xr:uid="{00000000-0005-0000-0000-000066680000}"/>
    <cellStyle name="Normal 30 2 2 4 2 3 4 2" xfId="26729" xr:uid="{00000000-0005-0000-0000-000067680000}"/>
    <cellStyle name="Normal 30 2 2 4 2 3 5" xfId="26730" xr:uid="{00000000-0005-0000-0000-000068680000}"/>
    <cellStyle name="Normal 30 2 2 4 2 4" xfId="26731" xr:uid="{00000000-0005-0000-0000-000069680000}"/>
    <cellStyle name="Normal 30 2 2 4 2 4 2" xfId="26732" xr:uid="{00000000-0005-0000-0000-00006A680000}"/>
    <cellStyle name="Normal 30 2 2 4 2 4 2 2" xfId="26733" xr:uid="{00000000-0005-0000-0000-00006B680000}"/>
    <cellStyle name="Normal 30 2 2 4 2 4 3" xfId="26734" xr:uid="{00000000-0005-0000-0000-00006C680000}"/>
    <cellStyle name="Normal 30 2 2 4 2 5" xfId="26735" xr:uid="{00000000-0005-0000-0000-00006D680000}"/>
    <cellStyle name="Normal 30 2 2 4 2 5 2" xfId="26736" xr:uid="{00000000-0005-0000-0000-00006E680000}"/>
    <cellStyle name="Normal 30 2 2 4 2 5 2 2" xfId="26737" xr:uid="{00000000-0005-0000-0000-00006F680000}"/>
    <cellStyle name="Normal 30 2 2 4 2 5 3" xfId="26738" xr:uid="{00000000-0005-0000-0000-000070680000}"/>
    <cellStyle name="Normal 30 2 2 4 2 6" xfId="26739" xr:uid="{00000000-0005-0000-0000-000071680000}"/>
    <cellStyle name="Normal 30 2 2 4 2 6 2" xfId="26740" xr:uid="{00000000-0005-0000-0000-000072680000}"/>
    <cellStyle name="Normal 30 2 2 4 2 7" xfId="26741" xr:uid="{00000000-0005-0000-0000-000073680000}"/>
    <cellStyle name="Normal 30 2 2 4 2 7 2" xfId="26742" xr:uid="{00000000-0005-0000-0000-000074680000}"/>
    <cellStyle name="Normal 30 2 2 4 2 8" xfId="26743" xr:uid="{00000000-0005-0000-0000-000075680000}"/>
    <cellStyle name="Normal 30 2 2 4 3" xfId="26744" xr:uid="{00000000-0005-0000-0000-000076680000}"/>
    <cellStyle name="Normal 30 2 2 4 3 2" xfId="26745" xr:uid="{00000000-0005-0000-0000-000077680000}"/>
    <cellStyle name="Normal 30 2 2 4 3 2 2" xfId="26746" xr:uid="{00000000-0005-0000-0000-000078680000}"/>
    <cellStyle name="Normal 30 2 2 4 3 2 2 2" xfId="26747" xr:uid="{00000000-0005-0000-0000-000079680000}"/>
    <cellStyle name="Normal 30 2 2 4 3 2 2 2 2" xfId="26748" xr:uid="{00000000-0005-0000-0000-00007A680000}"/>
    <cellStyle name="Normal 30 2 2 4 3 2 2 3" xfId="26749" xr:uid="{00000000-0005-0000-0000-00007B680000}"/>
    <cellStyle name="Normal 30 2 2 4 3 2 3" xfId="26750" xr:uid="{00000000-0005-0000-0000-00007C680000}"/>
    <cellStyle name="Normal 30 2 2 4 3 2 3 2" xfId="26751" xr:uid="{00000000-0005-0000-0000-00007D680000}"/>
    <cellStyle name="Normal 30 2 2 4 3 2 3 2 2" xfId="26752" xr:uid="{00000000-0005-0000-0000-00007E680000}"/>
    <cellStyle name="Normal 30 2 2 4 3 2 3 3" xfId="26753" xr:uid="{00000000-0005-0000-0000-00007F680000}"/>
    <cellStyle name="Normal 30 2 2 4 3 2 4" xfId="26754" xr:uid="{00000000-0005-0000-0000-000080680000}"/>
    <cellStyle name="Normal 30 2 2 4 3 2 4 2" xfId="26755" xr:uid="{00000000-0005-0000-0000-000081680000}"/>
    <cellStyle name="Normal 30 2 2 4 3 2 5" xfId="26756" xr:uid="{00000000-0005-0000-0000-000082680000}"/>
    <cellStyle name="Normal 30 2 2 4 3 3" xfId="26757" xr:uid="{00000000-0005-0000-0000-000083680000}"/>
    <cellStyle name="Normal 30 2 2 4 3 3 2" xfId="26758" xr:uid="{00000000-0005-0000-0000-000084680000}"/>
    <cellStyle name="Normal 30 2 2 4 3 3 2 2" xfId="26759" xr:uid="{00000000-0005-0000-0000-000085680000}"/>
    <cellStyle name="Normal 30 2 2 4 3 3 3" xfId="26760" xr:uid="{00000000-0005-0000-0000-000086680000}"/>
    <cellStyle name="Normal 30 2 2 4 3 4" xfId="26761" xr:uid="{00000000-0005-0000-0000-000087680000}"/>
    <cellStyle name="Normal 30 2 2 4 3 4 2" xfId="26762" xr:uid="{00000000-0005-0000-0000-000088680000}"/>
    <cellStyle name="Normal 30 2 2 4 3 4 2 2" xfId="26763" xr:uid="{00000000-0005-0000-0000-000089680000}"/>
    <cellStyle name="Normal 30 2 2 4 3 4 3" xfId="26764" xr:uid="{00000000-0005-0000-0000-00008A680000}"/>
    <cellStyle name="Normal 30 2 2 4 3 5" xfId="26765" xr:uid="{00000000-0005-0000-0000-00008B680000}"/>
    <cellStyle name="Normal 30 2 2 4 3 5 2" xfId="26766" xr:uid="{00000000-0005-0000-0000-00008C680000}"/>
    <cellStyle name="Normal 30 2 2 4 3 6" xfId="26767" xr:uid="{00000000-0005-0000-0000-00008D680000}"/>
    <cellStyle name="Normal 30 2 2 4 3 6 2" xfId="26768" xr:uid="{00000000-0005-0000-0000-00008E680000}"/>
    <cellStyle name="Normal 30 2 2 4 3 7" xfId="26769" xr:uid="{00000000-0005-0000-0000-00008F680000}"/>
    <cellStyle name="Normal 30 2 2 4 4" xfId="26770" xr:uid="{00000000-0005-0000-0000-000090680000}"/>
    <cellStyle name="Normal 30 2 2 4 4 2" xfId="26771" xr:uid="{00000000-0005-0000-0000-000091680000}"/>
    <cellStyle name="Normal 30 2 2 4 4 2 2" xfId="26772" xr:uid="{00000000-0005-0000-0000-000092680000}"/>
    <cellStyle name="Normal 30 2 2 4 4 2 2 2" xfId="26773" xr:uid="{00000000-0005-0000-0000-000093680000}"/>
    <cellStyle name="Normal 30 2 2 4 4 2 2 2 2" xfId="26774" xr:uid="{00000000-0005-0000-0000-000094680000}"/>
    <cellStyle name="Normal 30 2 2 4 4 2 2 3" xfId="26775" xr:uid="{00000000-0005-0000-0000-000095680000}"/>
    <cellStyle name="Normal 30 2 2 4 4 2 3" xfId="26776" xr:uid="{00000000-0005-0000-0000-000096680000}"/>
    <cellStyle name="Normal 30 2 2 4 4 2 3 2" xfId="26777" xr:uid="{00000000-0005-0000-0000-000097680000}"/>
    <cellStyle name="Normal 30 2 2 4 4 2 3 2 2" xfId="26778" xr:uid="{00000000-0005-0000-0000-000098680000}"/>
    <cellStyle name="Normal 30 2 2 4 4 2 3 3" xfId="26779" xr:uid="{00000000-0005-0000-0000-000099680000}"/>
    <cellStyle name="Normal 30 2 2 4 4 2 4" xfId="26780" xr:uid="{00000000-0005-0000-0000-00009A680000}"/>
    <cellStyle name="Normal 30 2 2 4 4 2 4 2" xfId="26781" xr:uid="{00000000-0005-0000-0000-00009B680000}"/>
    <cellStyle name="Normal 30 2 2 4 4 2 5" xfId="26782" xr:uid="{00000000-0005-0000-0000-00009C680000}"/>
    <cellStyle name="Normal 30 2 2 4 4 3" xfId="26783" xr:uid="{00000000-0005-0000-0000-00009D680000}"/>
    <cellStyle name="Normal 30 2 2 4 4 3 2" xfId="26784" xr:uid="{00000000-0005-0000-0000-00009E680000}"/>
    <cellStyle name="Normal 30 2 2 4 4 3 2 2" xfId="26785" xr:uid="{00000000-0005-0000-0000-00009F680000}"/>
    <cellStyle name="Normal 30 2 2 4 4 3 3" xfId="26786" xr:uid="{00000000-0005-0000-0000-0000A0680000}"/>
    <cellStyle name="Normal 30 2 2 4 4 4" xfId="26787" xr:uid="{00000000-0005-0000-0000-0000A1680000}"/>
    <cellStyle name="Normal 30 2 2 4 4 4 2" xfId="26788" xr:uid="{00000000-0005-0000-0000-0000A2680000}"/>
    <cellStyle name="Normal 30 2 2 4 4 4 2 2" xfId="26789" xr:uid="{00000000-0005-0000-0000-0000A3680000}"/>
    <cellStyle name="Normal 30 2 2 4 4 4 3" xfId="26790" xr:uid="{00000000-0005-0000-0000-0000A4680000}"/>
    <cellStyle name="Normal 30 2 2 4 4 5" xfId="26791" xr:uid="{00000000-0005-0000-0000-0000A5680000}"/>
    <cellStyle name="Normal 30 2 2 4 4 5 2" xfId="26792" xr:uid="{00000000-0005-0000-0000-0000A6680000}"/>
    <cellStyle name="Normal 30 2 2 4 4 6" xfId="26793" xr:uid="{00000000-0005-0000-0000-0000A7680000}"/>
    <cellStyle name="Normal 30 2 2 4 4 6 2" xfId="26794" xr:uid="{00000000-0005-0000-0000-0000A8680000}"/>
    <cellStyle name="Normal 30 2 2 4 4 7" xfId="26795" xr:uid="{00000000-0005-0000-0000-0000A9680000}"/>
    <cellStyle name="Normal 30 2 2 4 5" xfId="26796" xr:uid="{00000000-0005-0000-0000-0000AA680000}"/>
    <cellStyle name="Normal 30 2 2 4 5 2" xfId="26797" xr:uid="{00000000-0005-0000-0000-0000AB680000}"/>
    <cellStyle name="Normal 30 2 2 4 5 2 2" xfId="26798" xr:uid="{00000000-0005-0000-0000-0000AC680000}"/>
    <cellStyle name="Normal 30 2 2 4 5 2 2 2" xfId="26799" xr:uid="{00000000-0005-0000-0000-0000AD680000}"/>
    <cellStyle name="Normal 30 2 2 4 5 2 3" xfId="26800" xr:uid="{00000000-0005-0000-0000-0000AE680000}"/>
    <cellStyle name="Normal 30 2 2 4 5 3" xfId="26801" xr:uid="{00000000-0005-0000-0000-0000AF680000}"/>
    <cellStyle name="Normal 30 2 2 4 5 3 2" xfId="26802" xr:uid="{00000000-0005-0000-0000-0000B0680000}"/>
    <cellStyle name="Normal 30 2 2 4 5 3 2 2" xfId="26803" xr:uid="{00000000-0005-0000-0000-0000B1680000}"/>
    <cellStyle name="Normal 30 2 2 4 5 3 3" xfId="26804" xr:uid="{00000000-0005-0000-0000-0000B2680000}"/>
    <cellStyle name="Normal 30 2 2 4 5 4" xfId="26805" xr:uid="{00000000-0005-0000-0000-0000B3680000}"/>
    <cellStyle name="Normal 30 2 2 4 5 4 2" xfId="26806" xr:uid="{00000000-0005-0000-0000-0000B4680000}"/>
    <cellStyle name="Normal 30 2 2 4 5 5" xfId="26807" xr:uid="{00000000-0005-0000-0000-0000B5680000}"/>
    <cellStyle name="Normal 30 2 2 4 6" xfId="26808" xr:uid="{00000000-0005-0000-0000-0000B6680000}"/>
    <cellStyle name="Normal 30 2 2 4 6 2" xfId="26809" xr:uid="{00000000-0005-0000-0000-0000B7680000}"/>
    <cellStyle name="Normal 30 2 2 4 6 2 2" xfId="26810" xr:uid="{00000000-0005-0000-0000-0000B8680000}"/>
    <cellStyle name="Normal 30 2 2 4 6 2 2 2" xfId="26811" xr:uid="{00000000-0005-0000-0000-0000B9680000}"/>
    <cellStyle name="Normal 30 2 2 4 6 2 3" xfId="26812" xr:uid="{00000000-0005-0000-0000-0000BA680000}"/>
    <cellStyle name="Normal 30 2 2 4 6 3" xfId="26813" xr:uid="{00000000-0005-0000-0000-0000BB680000}"/>
    <cellStyle name="Normal 30 2 2 4 6 3 2" xfId="26814" xr:uid="{00000000-0005-0000-0000-0000BC680000}"/>
    <cellStyle name="Normal 30 2 2 4 6 4" xfId="26815" xr:uid="{00000000-0005-0000-0000-0000BD680000}"/>
    <cellStyle name="Normal 30 2 2 4 7" xfId="26816" xr:uid="{00000000-0005-0000-0000-0000BE680000}"/>
    <cellStyle name="Normal 30 2 2 4 7 2" xfId="26817" xr:uid="{00000000-0005-0000-0000-0000BF680000}"/>
    <cellStyle name="Normal 30 2 2 4 7 2 2" xfId="26818" xr:uid="{00000000-0005-0000-0000-0000C0680000}"/>
    <cellStyle name="Normal 30 2 2 4 7 3" xfId="26819" xr:uid="{00000000-0005-0000-0000-0000C1680000}"/>
    <cellStyle name="Normal 30 2 2 4 8" xfId="26820" xr:uid="{00000000-0005-0000-0000-0000C2680000}"/>
    <cellStyle name="Normal 30 2 2 4 8 2" xfId="26821" xr:uid="{00000000-0005-0000-0000-0000C3680000}"/>
    <cellStyle name="Normal 30 2 2 4 8 2 2" xfId="26822" xr:uid="{00000000-0005-0000-0000-0000C4680000}"/>
    <cellStyle name="Normal 30 2 2 4 8 3" xfId="26823" xr:uid="{00000000-0005-0000-0000-0000C5680000}"/>
    <cellStyle name="Normal 30 2 2 4 9" xfId="26824" xr:uid="{00000000-0005-0000-0000-0000C6680000}"/>
    <cellStyle name="Normal 30 2 2 4 9 2" xfId="26825" xr:uid="{00000000-0005-0000-0000-0000C7680000}"/>
    <cellStyle name="Normal 30 2 2 5" xfId="26826" xr:uid="{00000000-0005-0000-0000-0000C8680000}"/>
    <cellStyle name="Normal 30 2 2 5 10" xfId="26827" xr:uid="{00000000-0005-0000-0000-0000C9680000}"/>
    <cellStyle name="Normal 30 2 2 5 10 2" xfId="26828" xr:uid="{00000000-0005-0000-0000-0000CA680000}"/>
    <cellStyle name="Normal 30 2 2 5 11" xfId="26829" xr:uid="{00000000-0005-0000-0000-0000CB680000}"/>
    <cellStyle name="Normal 30 2 2 5 2" xfId="26830" xr:uid="{00000000-0005-0000-0000-0000CC680000}"/>
    <cellStyle name="Normal 30 2 2 5 2 2" xfId="26831" xr:uid="{00000000-0005-0000-0000-0000CD680000}"/>
    <cellStyle name="Normal 30 2 2 5 2 2 2" xfId="26832" xr:uid="{00000000-0005-0000-0000-0000CE680000}"/>
    <cellStyle name="Normal 30 2 2 5 2 2 2 2" xfId="26833" xr:uid="{00000000-0005-0000-0000-0000CF680000}"/>
    <cellStyle name="Normal 30 2 2 5 2 2 2 2 2" xfId="26834" xr:uid="{00000000-0005-0000-0000-0000D0680000}"/>
    <cellStyle name="Normal 30 2 2 5 2 2 2 2 2 2" xfId="26835" xr:uid="{00000000-0005-0000-0000-0000D1680000}"/>
    <cellStyle name="Normal 30 2 2 5 2 2 2 2 3" xfId="26836" xr:uid="{00000000-0005-0000-0000-0000D2680000}"/>
    <cellStyle name="Normal 30 2 2 5 2 2 2 3" xfId="26837" xr:uid="{00000000-0005-0000-0000-0000D3680000}"/>
    <cellStyle name="Normal 30 2 2 5 2 2 2 3 2" xfId="26838" xr:uid="{00000000-0005-0000-0000-0000D4680000}"/>
    <cellStyle name="Normal 30 2 2 5 2 2 2 3 2 2" xfId="26839" xr:uid="{00000000-0005-0000-0000-0000D5680000}"/>
    <cellStyle name="Normal 30 2 2 5 2 2 2 3 3" xfId="26840" xr:uid="{00000000-0005-0000-0000-0000D6680000}"/>
    <cellStyle name="Normal 30 2 2 5 2 2 2 4" xfId="26841" xr:uid="{00000000-0005-0000-0000-0000D7680000}"/>
    <cellStyle name="Normal 30 2 2 5 2 2 2 4 2" xfId="26842" xr:uid="{00000000-0005-0000-0000-0000D8680000}"/>
    <cellStyle name="Normal 30 2 2 5 2 2 2 5" xfId="26843" xr:uid="{00000000-0005-0000-0000-0000D9680000}"/>
    <cellStyle name="Normal 30 2 2 5 2 2 3" xfId="26844" xr:uid="{00000000-0005-0000-0000-0000DA680000}"/>
    <cellStyle name="Normal 30 2 2 5 2 2 3 2" xfId="26845" xr:uid="{00000000-0005-0000-0000-0000DB680000}"/>
    <cellStyle name="Normal 30 2 2 5 2 2 3 2 2" xfId="26846" xr:uid="{00000000-0005-0000-0000-0000DC680000}"/>
    <cellStyle name="Normal 30 2 2 5 2 2 3 3" xfId="26847" xr:uid="{00000000-0005-0000-0000-0000DD680000}"/>
    <cellStyle name="Normal 30 2 2 5 2 2 4" xfId="26848" xr:uid="{00000000-0005-0000-0000-0000DE680000}"/>
    <cellStyle name="Normal 30 2 2 5 2 2 4 2" xfId="26849" xr:uid="{00000000-0005-0000-0000-0000DF680000}"/>
    <cellStyle name="Normal 30 2 2 5 2 2 4 2 2" xfId="26850" xr:uid="{00000000-0005-0000-0000-0000E0680000}"/>
    <cellStyle name="Normal 30 2 2 5 2 2 4 3" xfId="26851" xr:uid="{00000000-0005-0000-0000-0000E1680000}"/>
    <cellStyle name="Normal 30 2 2 5 2 2 5" xfId="26852" xr:uid="{00000000-0005-0000-0000-0000E2680000}"/>
    <cellStyle name="Normal 30 2 2 5 2 2 5 2" xfId="26853" xr:uid="{00000000-0005-0000-0000-0000E3680000}"/>
    <cellStyle name="Normal 30 2 2 5 2 2 6" xfId="26854" xr:uid="{00000000-0005-0000-0000-0000E4680000}"/>
    <cellStyle name="Normal 30 2 2 5 2 2 6 2" xfId="26855" xr:uid="{00000000-0005-0000-0000-0000E5680000}"/>
    <cellStyle name="Normal 30 2 2 5 2 2 7" xfId="26856" xr:uid="{00000000-0005-0000-0000-0000E6680000}"/>
    <cellStyle name="Normal 30 2 2 5 2 3" xfId="26857" xr:uid="{00000000-0005-0000-0000-0000E7680000}"/>
    <cellStyle name="Normal 30 2 2 5 2 3 2" xfId="26858" xr:uid="{00000000-0005-0000-0000-0000E8680000}"/>
    <cellStyle name="Normal 30 2 2 5 2 3 2 2" xfId="26859" xr:uid="{00000000-0005-0000-0000-0000E9680000}"/>
    <cellStyle name="Normal 30 2 2 5 2 3 2 2 2" xfId="26860" xr:uid="{00000000-0005-0000-0000-0000EA680000}"/>
    <cellStyle name="Normal 30 2 2 5 2 3 2 3" xfId="26861" xr:uid="{00000000-0005-0000-0000-0000EB680000}"/>
    <cellStyle name="Normal 30 2 2 5 2 3 3" xfId="26862" xr:uid="{00000000-0005-0000-0000-0000EC680000}"/>
    <cellStyle name="Normal 30 2 2 5 2 3 3 2" xfId="26863" xr:uid="{00000000-0005-0000-0000-0000ED680000}"/>
    <cellStyle name="Normal 30 2 2 5 2 3 3 2 2" xfId="26864" xr:uid="{00000000-0005-0000-0000-0000EE680000}"/>
    <cellStyle name="Normal 30 2 2 5 2 3 3 3" xfId="26865" xr:uid="{00000000-0005-0000-0000-0000EF680000}"/>
    <cellStyle name="Normal 30 2 2 5 2 3 4" xfId="26866" xr:uid="{00000000-0005-0000-0000-0000F0680000}"/>
    <cellStyle name="Normal 30 2 2 5 2 3 4 2" xfId="26867" xr:uid="{00000000-0005-0000-0000-0000F1680000}"/>
    <cellStyle name="Normal 30 2 2 5 2 3 5" xfId="26868" xr:uid="{00000000-0005-0000-0000-0000F2680000}"/>
    <cellStyle name="Normal 30 2 2 5 2 4" xfId="26869" xr:uid="{00000000-0005-0000-0000-0000F3680000}"/>
    <cellStyle name="Normal 30 2 2 5 2 4 2" xfId="26870" xr:uid="{00000000-0005-0000-0000-0000F4680000}"/>
    <cellStyle name="Normal 30 2 2 5 2 4 2 2" xfId="26871" xr:uid="{00000000-0005-0000-0000-0000F5680000}"/>
    <cellStyle name="Normal 30 2 2 5 2 4 3" xfId="26872" xr:uid="{00000000-0005-0000-0000-0000F6680000}"/>
    <cellStyle name="Normal 30 2 2 5 2 5" xfId="26873" xr:uid="{00000000-0005-0000-0000-0000F7680000}"/>
    <cellStyle name="Normal 30 2 2 5 2 5 2" xfId="26874" xr:uid="{00000000-0005-0000-0000-0000F8680000}"/>
    <cellStyle name="Normal 30 2 2 5 2 5 2 2" xfId="26875" xr:uid="{00000000-0005-0000-0000-0000F9680000}"/>
    <cellStyle name="Normal 30 2 2 5 2 5 3" xfId="26876" xr:uid="{00000000-0005-0000-0000-0000FA680000}"/>
    <cellStyle name="Normal 30 2 2 5 2 6" xfId="26877" xr:uid="{00000000-0005-0000-0000-0000FB680000}"/>
    <cellStyle name="Normal 30 2 2 5 2 6 2" xfId="26878" xr:uid="{00000000-0005-0000-0000-0000FC680000}"/>
    <cellStyle name="Normal 30 2 2 5 2 7" xfId="26879" xr:uid="{00000000-0005-0000-0000-0000FD680000}"/>
    <cellStyle name="Normal 30 2 2 5 2 7 2" xfId="26880" xr:uid="{00000000-0005-0000-0000-0000FE680000}"/>
    <cellStyle name="Normal 30 2 2 5 2 8" xfId="26881" xr:uid="{00000000-0005-0000-0000-0000FF680000}"/>
    <cellStyle name="Normal 30 2 2 5 3" xfId="26882" xr:uid="{00000000-0005-0000-0000-000000690000}"/>
    <cellStyle name="Normal 30 2 2 5 3 2" xfId="26883" xr:uid="{00000000-0005-0000-0000-000001690000}"/>
    <cellStyle name="Normal 30 2 2 5 3 2 2" xfId="26884" xr:uid="{00000000-0005-0000-0000-000002690000}"/>
    <cellStyle name="Normal 30 2 2 5 3 2 2 2" xfId="26885" xr:uid="{00000000-0005-0000-0000-000003690000}"/>
    <cellStyle name="Normal 30 2 2 5 3 2 2 2 2" xfId="26886" xr:uid="{00000000-0005-0000-0000-000004690000}"/>
    <cellStyle name="Normal 30 2 2 5 3 2 2 3" xfId="26887" xr:uid="{00000000-0005-0000-0000-000005690000}"/>
    <cellStyle name="Normal 30 2 2 5 3 2 3" xfId="26888" xr:uid="{00000000-0005-0000-0000-000006690000}"/>
    <cellStyle name="Normal 30 2 2 5 3 2 3 2" xfId="26889" xr:uid="{00000000-0005-0000-0000-000007690000}"/>
    <cellStyle name="Normal 30 2 2 5 3 2 3 2 2" xfId="26890" xr:uid="{00000000-0005-0000-0000-000008690000}"/>
    <cellStyle name="Normal 30 2 2 5 3 2 3 3" xfId="26891" xr:uid="{00000000-0005-0000-0000-000009690000}"/>
    <cellStyle name="Normal 30 2 2 5 3 2 4" xfId="26892" xr:uid="{00000000-0005-0000-0000-00000A690000}"/>
    <cellStyle name="Normal 30 2 2 5 3 2 4 2" xfId="26893" xr:uid="{00000000-0005-0000-0000-00000B690000}"/>
    <cellStyle name="Normal 30 2 2 5 3 2 5" xfId="26894" xr:uid="{00000000-0005-0000-0000-00000C690000}"/>
    <cellStyle name="Normal 30 2 2 5 3 3" xfId="26895" xr:uid="{00000000-0005-0000-0000-00000D690000}"/>
    <cellStyle name="Normal 30 2 2 5 3 3 2" xfId="26896" xr:uid="{00000000-0005-0000-0000-00000E690000}"/>
    <cellStyle name="Normal 30 2 2 5 3 3 2 2" xfId="26897" xr:uid="{00000000-0005-0000-0000-00000F690000}"/>
    <cellStyle name="Normal 30 2 2 5 3 3 3" xfId="26898" xr:uid="{00000000-0005-0000-0000-000010690000}"/>
    <cellStyle name="Normal 30 2 2 5 3 4" xfId="26899" xr:uid="{00000000-0005-0000-0000-000011690000}"/>
    <cellStyle name="Normal 30 2 2 5 3 4 2" xfId="26900" xr:uid="{00000000-0005-0000-0000-000012690000}"/>
    <cellStyle name="Normal 30 2 2 5 3 4 2 2" xfId="26901" xr:uid="{00000000-0005-0000-0000-000013690000}"/>
    <cellStyle name="Normal 30 2 2 5 3 4 3" xfId="26902" xr:uid="{00000000-0005-0000-0000-000014690000}"/>
    <cellStyle name="Normal 30 2 2 5 3 5" xfId="26903" xr:uid="{00000000-0005-0000-0000-000015690000}"/>
    <cellStyle name="Normal 30 2 2 5 3 5 2" xfId="26904" xr:uid="{00000000-0005-0000-0000-000016690000}"/>
    <cellStyle name="Normal 30 2 2 5 3 6" xfId="26905" xr:uid="{00000000-0005-0000-0000-000017690000}"/>
    <cellStyle name="Normal 30 2 2 5 3 6 2" xfId="26906" xr:uid="{00000000-0005-0000-0000-000018690000}"/>
    <cellStyle name="Normal 30 2 2 5 3 7" xfId="26907" xr:uid="{00000000-0005-0000-0000-000019690000}"/>
    <cellStyle name="Normal 30 2 2 5 4" xfId="26908" xr:uid="{00000000-0005-0000-0000-00001A690000}"/>
    <cellStyle name="Normal 30 2 2 5 4 2" xfId="26909" xr:uid="{00000000-0005-0000-0000-00001B690000}"/>
    <cellStyle name="Normal 30 2 2 5 4 2 2" xfId="26910" xr:uid="{00000000-0005-0000-0000-00001C690000}"/>
    <cellStyle name="Normal 30 2 2 5 4 2 2 2" xfId="26911" xr:uid="{00000000-0005-0000-0000-00001D690000}"/>
    <cellStyle name="Normal 30 2 2 5 4 2 2 2 2" xfId="26912" xr:uid="{00000000-0005-0000-0000-00001E690000}"/>
    <cellStyle name="Normal 30 2 2 5 4 2 2 3" xfId="26913" xr:uid="{00000000-0005-0000-0000-00001F690000}"/>
    <cellStyle name="Normal 30 2 2 5 4 2 3" xfId="26914" xr:uid="{00000000-0005-0000-0000-000020690000}"/>
    <cellStyle name="Normal 30 2 2 5 4 2 3 2" xfId="26915" xr:uid="{00000000-0005-0000-0000-000021690000}"/>
    <cellStyle name="Normal 30 2 2 5 4 2 3 2 2" xfId="26916" xr:uid="{00000000-0005-0000-0000-000022690000}"/>
    <cellStyle name="Normal 30 2 2 5 4 2 3 3" xfId="26917" xr:uid="{00000000-0005-0000-0000-000023690000}"/>
    <cellStyle name="Normal 30 2 2 5 4 2 4" xfId="26918" xr:uid="{00000000-0005-0000-0000-000024690000}"/>
    <cellStyle name="Normal 30 2 2 5 4 2 4 2" xfId="26919" xr:uid="{00000000-0005-0000-0000-000025690000}"/>
    <cellStyle name="Normal 30 2 2 5 4 2 5" xfId="26920" xr:uid="{00000000-0005-0000-0000-000026690000}"/>
    <cellStyle name="Normal 30 2 2 5 4 3" xfId="26921" xr:uid="{00000000-0005-0000-0000-000027690000}"/>
    <cellStyle name="Normal 30 2 2 5 4 3 2" xfId="26922" xr:uid="{00000000-0005-0000-0000-000028690000}"/>
    <cellStyle name="Normal 30 2 2 5 4 3 2 2" xfId="26923" xr:uid="{00000000-0005-0000-0000-000029690000}"/>
    <cellStyle name="Normal 30 2 2 5 4 3 3" xfId="26924" xr:uid="{00000000-0005-0000-0000-00002A690000}"/>
    <cellStyle name="Normal 30 2 2 5 4 4" xfId="26925" xr:uid="{00000000-0005-0000-0000-00002B690000}"/>
    <cellStyle name="Normal 30 2 2 5 4 4 2" xfId="26926" xr:uid="{00000000-0005-0000-0000-00002C690000}"/>
    <cellStyle name="Normal 30 2 2 5 4 4 2 2" xfId="26927" xr:uid="{00000000-0005-0000-0000-00002D690000}"/>
    <cellStyle name="Normal 30 2 2 5 4 4 3" xfId="26928" xr:uid="{00000000-0005-0000-0000-00002E690000}"/>
    <cellStyle name="Normal 30 2 2 5 4 5" xfId="26929" xr:uid="{00000000-0005-0000-0000-00002F690000}"/>
    <cellStyle name="Normal 30 2 2 5 4 5 2" xfId="26930" xr:uid="{00000000-0005-0000-0000-000030690000}"/>
    <cellStyle name="Normal 30 2 2 5 4 6" xfId="26931" xr:uid="{00000000-0005-0000-0000-000031690000}"/>
    <cellStyle name="Normal 30 2 2 5 4 6 2" xfId="26932" xr:uid="{00000000-0005-0000-0000-000032690000}"/>
    <cellStyle name="Normal 30 2 2 5 4 7" xfId="26933" xr:uid="{00000000-0005-0000-0000-000033690000}"/>
    <cellStyle name="Normal 30 2 2 5 5" xfId="26934" xr:uid="{00000000-0005-0000-0000-000034690000}"/>
    <cellStyle name="Normal 30 2 2 5 5 2" xfId="26935" xr:uid="{00000000-0005-0000-0000-000035690000}"/>
    <cellStyle name="Normal 30 2 2 5 5 2 2" xfId="26936" xr:uid="{00000000-0005-0000-0000-000036690000}"/>
    <cellStyle name="Normal 30 2 2 5 5 2 2 2" xfId="26937" xr:uid="{00000000-0005-0000-0000-000037690000}"/>
    <cellStyle name="Normal 30 2 2 5 5 2 3" xfId="26938" xr:uid="{00000000-0005-0000-0000-000038690000}"/>
    <cellStyle name="Normal 30 2 2 5 5 3" xfId="26939" xr:uid="{00000000-0005-0000-0000-000039690000}"/>
    <cellStyle name="Normal 30 2 2 5 5 3 2" xfId="26940" xr:uid="{00000000-0005-0000-0000-00003A690000}"/>
    <cellStyle name="Normal 30 2 2 5 5 3 2 2" xfId="26941" xr:uid="{00000000-0005-0000-0000-00003B690000}"/>
    <cellStyle name="Normal 30 2 2 5 5 3 3" xfId="26942" xr:uid="{00000000-0005-0000-0000-00003C690000}"/>
    <cellStyle name="Normal 30 2 2 5 5 4" xfId="26943" xr:uid="{00000000-0005-0000-0000-00003D690000}"/>
    <cellStyle name="Normal 30 2 2 5 5 4 2" xfId="26944" xr:uid="{00000000-0005-0000-0000-00003E690000}"/>
    <cellStyle name="Normal 30 2 2 5 5 5" xfId="26945" xr:uid="{00000000-0005-0000-0000-00003F690000}"/>
    <cellStyle name="Normal 30 2 2 5 6" xfId="26946" xr:uid="{00000000-0005-0000-0000-000040690000}"/>
    <cellStyle name="Normal 30 2 2 5 6 2" xfId="26947" xr:uid="{00000000-0005-0000-0000-000041690000}"/>
    <cellStyle name="Normal 30 2 2 5 6 2 2" xfId="26948" xr:uid="{00000000-0005-0000-0000-000042690000}"/>
    <cellStyle name="Normal 30 2 2 5 6 2 2 2" xfId="26949" xr:uid="{00000000-0005-0000-0000-000043690000}"/>
    <cellStyle name="Normal 30 2 2 5 6 2 3" xfId="26950" xr:uid="{00000000-0005-0000-0000-000044690000}"/>
    <cellStyle name="Normal 30 2 2 5 6 3" xfId="26951" xr:uid="{00000000-0005-0000-0000-000045690000}"/>
    <cellStyle name="Normal 30 2 2 5 6 3 2" xfId="26952" xr:uid="{00000000-0005-0000-0000-000046690000}"/>
    <cellStyle name="Normal 30 2 2 5 6 4" xfId="26953" xr:uid="{00000000-0005-0000-0000-000047690000}"/>
    <cellStyle name="Normal 30 2 2 5 7" xfId="26954" xr:uid="{00000000-0005-0000-0000-000048690000}"/>
    <cellStyle name="Normal 30 2 2 5 7 2" xfId="26955" xr:uid="{00000000-0005-0000-0000-000049690000}"/>
    <cellStyle name="Normal 30 2 2 5 7 2 2" xfId="26956" xr:uid="{00000000-0005-0000-0000-00004A690000}"/>
    <cellStyle name="Normal 30 2 2 5 7 3" xfId="26957" xr:uid="{00000000-0005-0000-0000-00004B690000}"/>
    <cellStyle name="Normal 30 2 2 5 8" xfId="26958" xr:uid="{00000000-0005-0000-0000-00004C690000}"/>
    <cellStyle name="Normal 30 2 2 5 8 2" xfId="26959" xr:uid="{00000000-0005-0000-0000-00004D690000}"/>
    <cellStyle name="Normal 30 2 2 5 8 2 2" xfId="26960" xr:uid="{00000000-0005-0000-0000-00004E690000}"/>
    <cellStyle name="Normal 30 2 2 5 8 3" xfId="26961" xr:uid="{00000000-0005-0000-0000-00004F690000}"/>
    <cellStyle name="Normal 30 2 2 5 9" xfId="26962" xr:uid="{00000000-0005-0000-0000-000050690000}"/>
    <cellStyle name="Normal 30 2 2 5 9 2" xfId="26963" xr:uid="{00000000-0005-0000-0000-000051690000}"/>
    <cellStyle name="Normal 30 2 2 6" xfId="26964" xr:uid="{00000000-0005-0000-0000-000052690000}"/>
    <cellStyle name="Normal 30 2 2 6 10" xfId="26965" xr:uid="{00000000-0005-0000-0000-000053690000}"/>
    <cellStyle name="Normal 30 2 2 6 10 2" xfId="26966" xr:uid="{00000000-0005-0000-0000-000054690000}"/>
    <cellStyle name="Normal 30 2 2 6 11" xfId="26967" xr:uid="{00000000-0005-0000-0000-000055690000}"/>
    <cellStyle name="Normal 30 2 2 6 2" xfId="26968" xr:uid="{00000000-0005-0000-0000-000056690000}"/>
    <cellStyle name="Normal 30 2 2 6 2 2" xfId="26969" xr:uid="{00000000-0005-0000-0000-000057690000}"/>
    <cellStyle name="Normal 30 2 2 6 2 2 2" xfId="26970" xr:uid="{00000000-0005-0000-0000-000058690000}"/>
    <cellStyle name="Normal 30 2 2 6 2 2 2 2" xfId="26971" xr:uid="{00000000-0005-0000-0000-000059690000}"/>
    <cellStyle name="Normal 30 2 2 6 2 2 2 2 2" xfId="26972" xr:uid="{00000000-0005-0000-0000-00005A690000}"/>
    <cellStyle name="Normal 30 2 2 6 2 2 2 2 2 2" xfId="26973" xr:uid="{00000000-0005-0000-0000-00005B690000}"/>
    <cellStyle name="Normal 30 2 2 6 2 2 2 2 3" xfId="26974" xr:uid="{00000000-0005-0000-0000-00005C690000}"/>
    <cellStyle name="Normal 30 2 2 6 2 2 2 3" xfId="26975" xr:uid="{00000000-0005-0000-0000-00005D690000}"/>
    <cellStyle name="Normal 30 2 2 6 2 2 2 3 2" xfId="26976" xr:uid="{00000000-0005-0000-0000-00005E690000}"/>
    <cellStyle name="Normal 30 2 2 6 2 2 2 3 2 2" xfId="26977" xr:uid="{00000000-0005-0000-0000-00005F690000}"/>
    <cellStyle name="Normal 30 2 2 6 2 2 2 3 3" xfId="26978" xr:uid="{00000000-0005-0000-0000-000060690000}"/>
    <cellStyle name="Normal 30 2 2 6 2 2 2 4" xfId="26979" xr:uid="{00000000-0005-0000-0000-000061690000}"/>
    <cellStyle name="Normal 30 2 2 6 2 2 2 4 2" xfId="26980" xr:uid="{00000000-0005-0000-0000-000062690000}"/>
    <cellStyle name="Normal 30 2 2 6 2 2 2 5" xfId="26981" xr:uid="{00000000-0005-0000-0000-000063690000}"/>
    <cellStyle name="Normal 30 2 2 6 2 2 3" xfId="26982" xr:uid="{00000000-0005-0000-0000-000064690000}"/>
    <cellStyle name="Normal 30 2 2 6 2 2 3 2" xfId="26983" xr:uid="{00000000-0005-0000-0000-000065690000}"/>
    <cellStyle name="Normal 30 2 2 6 2 2 3 2 2" xfId="26984" xr:uid="{00000000-0005-0000-0000-000066690000}"/>
    <cellStyle name="Normal 30 2 2 6 2 2 3 3" xfId="26985" xr:uid="{00000000-0005-0000-0000-000067690000}"/>
    <cellStyle name="Normal 30 2 2 6 2 2 4" xfId="26986" xr:uid="{00000000-0005-0000-0000-000068690000}"/>
    <cellStyle name="Normal 30 2 2 6 2 2 4 2" xfId="26987" xr:uid="{00000000-0005-0000-0000-000069690000}"/>
    <cellStyle name="Normal 30 2 2 6 2 2 4 2 2" xfId="26988" xr:uid="{00000000-0005-0000-0000-00006A690000}"/>
    <cellStyle name="Normal 30 2 2 6 2 2 4 3" xfId="26989" xr:uid="{00000000-0005-0000-0000-00006B690000}"/>
    <cellStyle name="Normal 30 2 2 6 2 2 5" xfId="26990" xr:uid="{00000000-0005-0000-0000-00006C690000}"/>
    <cellStyle name="Normal 30 2 2 6 2 2 5 2" xfId="26991" xr:uid="{00000000-0005-0000-0000-00006D690000}"/>
    <cellStyle name="Normal 30 2 2 6 2 2 6" xfId="26992" xr:uid="{00000000-0005-0000-0000-00006E690000}"/>
    <cellStyle name="Normal 30 2 2 6 2 2 6 2" xfId="26993" xr:uid="{00000000-0005-0000-0000-00006F690000}"/>
    <cellStyle name="Normal 30 2 2 6 2 2 7" xfId="26994" xr:uid="{00000000-0005-0000-0000-000070690000}"/>
    <cellStyle name="Normal 30 2 2 6 2 3" xfId="26995" xr:uid="{00000000-0005-0000-0000-000071690000}"/>
    <cellStyle name="Normal 30 2 2 6 2 3 2" xfId="26996" xr:uid="{00000000-0005-0000-0000-000072690000}"/>
    <cellStyle name="Normal 30 2 2 6 2 3 2 2" xfId="26997" xr:uid="{00000000-0005-0000-0000-000073690000}"/>
    <cellStyle name="Normal 30 2 2 6 2 3 2 2 2" xfId="26998" xr:uid="{00000000-0005-0000-0000-000074690000}"/>
    <cellStyle name="Normal 30 2 2 6 2 3 2 3" xfId="26999" xr:uid="{00000000-0005-0000-0000-000075690000}"/>
    <cellStyle name="Normal 30 2 2 6 2 3 3" xfId="27000" xr:uid="{00000000-0005-0000-0000-000076690000}"/>
    <cellStyle name="Normal 30 2 2 6 2 3 3 2" xfId="27001" xr:uid="{00000000-0005-0000-0000-000077690000}"/>
    <cellStyle name="Normal 30 2 2 6 2 3 3 2 2" xfId="27002" xr:uid="{00000000-0005-0000-0000-000078690000}"/>
    <cellStyle name="Normal 30 2 2 6 2 3 3 3" xfId="27003" xr:uid="{00000000-0005-0000-0000-000079690000}"/>
    <cellStyle name="Normal 30 2 2 6 2 3 4" xfId="27004" xr:uid="{00000000-0005-0000-0000-00007A690000}"/>
    <cellStyle name="Normal 30 2 2 6 2 3 4 2" xfId="27005" xr:uid="{00000000-0005-0000-0000-00007B690000}"/>
    <cellStyle name="Normal 30 2 2 6 2 3 5" xfId="27006" xr:uid="{00000000-0005-0000-0000-00007C690000}"/>
    <cellStyle name="Normal 30 2 2 6 2 4" xfId="27007" xr:uid="{00000000-0005-0000-0000-00007D690000}"/>
    <cellStyle name="Normal 30 2 2 6 2 4 2" xfId="27008" xr:uid="{00000000-0005-0000-0000-00007E690000}"/>
    <cellStyle name="Normal 30 2 2 6 2 4 2 2" xfId="27009" xr:uid="{00000000-0005-0000-0000-00007F690000}"/>
    <cellStyle name="Normal 30 2 2 6 2 4 3" xfId="27010" xr:uid="{00000000-0005-0000-0000-000080690000}"/>
    <cellStyle name="Normal 30 2 2 6 2 5" xfId="27011" xr:uid="{00000000-0005-0000-0000-000081690000}"/>
    <cellStyle name="Normal 30 2 2 6 2 5 2" xfId="27012" xr:uid="{00000000-0005-0000-0000-000082690000}"/>
    <cellStyle name="Normal 30 2 2 6 2 5 2 2" xfId="27013" xr:uid="{00000000-0005-0000-0000-000083690000}"/>
    <cellStyle name="Normal 30 2 2 6 2 5 3" xfId="27014" xr:uid="{00000000-0005-0000-0000-000084690000}"/>
    <cellStyle name="Normal 30 2 2 6 2 6" xfId="27015" xr:uid="{00000000-0005-0000-0000-000085690000}"/>
    <cellStyle name="Normal 30 2 2 6 2 6 2" xfId="27016" xr:uid="{00000000-0005-0000-0000-000086690000}"/>
    <cellStyle name="Normal 30 2 2 6 2 7" xfId="27017" xr:uid="{00000000-0005-0000-0000-000087690000}"/>
    <cellStyle name="Normal 30 2 2 6 2 7 2" xfId="27018" xr:uid="{00000000-0005-0000-0000-000088690000}"/>
    <cellStyle name="Normal 30 2 2 6 2 8" xfId="27019" xr:uid="{00000000-0005-0000-0000-000089690000}"/>
    <cellStyle name="Normal 30 2 2 6 3" xfId="27020" xr:uid="{00000000-0005-0000-0000-00008A690000}"/>
    <cellStyle name="Normal 30 2 2 6 3 2" xfId="27021" xr:uid="{00000000-0005-0000-0000-00008B690000}"/>
    <cellStyle name="Normal 30 2 2 6 3 2 2" xfId="27022" xr:uid="{00000000-0005-0000-0000-00008C690000}"/>
    <cellStyle name="Normal 30 2 2 6 3 2 2 2" xfId="27023" xr:uid="{00000000-0005-0000-0000-00008D690000}"/>
    <cellStyle name="Normal 30 2 2 6 3 2 2 2 2" xfId="27024" xr:uid="{00000000-0005-0000-0000-00008E690000}"/>
    <cellStyle name="Normal 30 2 2 6 3 2 2 3" xfId="27025" xr:uid="{00000000-0005-0000-0000-00008F690000}"/>
    <cellStyle name="Normal 30 2 2 6 3 2 3" xfId="27026" xr:uid="{00000000-0005-0000-0000-000090690000}"/>
    <cellStyle name="Normal 30 2 2 6 3 2 3 2" xfId="27027" xr:uid="{00000000-0005-0000-0000-000091690000}"/>
    <cellStyle name="Normal 30 2 2 6 3 2 3 2 2" xfId="27028" xr:uid="{00000000-0005-0000-0000-000092690000}"/>
    <cellStyle name="Normal 30 2 2 6 3 2 3 3" xfId="27029" xr:uid="{00000000-0005-0000-0000-000093690000}"/>
    <cellStyle name="Normal 30 2 2 6 3 2 4" xfId="27030" xr:uid="{00000000-0005-0000-0000-000094690000}"/>
    <cellStyle name="Normal 30 2 2 6 3 2 4 2" xfId="27031" xr:uid="{00000000-0005-0000-0000-000095690000}"/>
    <cellStyle name="Normal 30 2 2 6 3 2 5" xfId="27032" xr:uid="{00000000-0005-0000-0000-000096690000}"/>
    <cellStyle name="Normal 30 2 2 6 3 3" xfId="27033" xr:uid="{00000000-0005-0000-0000-000097690000}"/>
    <cellStyle name="Normal 30 2 2 6 3 3 2" xfId="27034" xr:uid="{00000000-0005-0000-0000-000098690000}"/>
    <cellStyle name="Normal 30 2 2 6 3 3 2 2" xfId="27035" xr:uid="{00000000-0005-0000-0000-000099690000}"/>
    <cellStyle name="Normal 30 2 2 6 3 3 3" xfId="27036" xr:uid="{00000000-0005-0000-0000-00009A690000}"/>
    <cellStyle name="Normal 30 2 2 6 3 4" xfId="27037" xr:uid="{00000000-0005-0000-0000-00009B690000}"/>
    <cellStyle name="Normal 30 2 2 6 3 4 2" xfId="27038" xr:uid="{00000000-0005-0000-0000-00009C690000}"/>
    <cellStyle name="Normal 30 2 2 6 3 4 2 2" xfId="27039" xr:uid="{00000000-0005-0000-0000-00009D690000}"/>
    <cellStyle name="Normal 30 2 2 6 3 4 3" xfId="27040" xr:uid="{00000000-0005-0000-0000-00009E690000}"/>
    <cellStyle name="Normal 30 2 2 6 3 5" xfId="27041" xr:uid="{00000000-0005-0000-0000-00009F690000}"/>
    <cellStyle name="Normal 30 2 2 6 3 5 2" xfId="27042" xr:uid="{00000000-0005-0000-0000-0000A0690000}"/>
    <cellStyle name="Normal 30 2 2 6 3 6" xfId="27043" xr:uid="{00000000-0005-0000-0000-0000A1690000}"/>
    <cellStyle name="Normal 30 2 2 6 3 6 2" xfId="27044" xr:uid="{00000000-0005-0000-0000-0000A2690000}"/>
    <cellStyle name="Normal 30 2 2 6 3 7" xfId="27045" xr:uid="{00000000-0005-0000-0000-0000A3690000}"/>
    <cellStyle name="Normal 30 2 2 6 4" xfId="27046" xr:uid="{00000000-0005-0000-0000-0000A4690000}"/>
    <cellStyle name="Normal 30 2 2 6 4 2" xfId="27047" xr:uid="{00000000-0005-0000-0000-0000A5690000}"/>
    <cellStyle name="Normal 30 2 2 6 4 2 2" xfId="27048" xr:uid="{00000000-0005-0000-0000-0000A6690000}"/>
    <cellStyle name="Normal 30 2 2 6 4 2 2 2" xfId="27049" xr:uid="{00000000-0005-0000-0000-0000A7690000}"/>
    <cellStyle name="Normal 30 2 2 6 4 2 2 2 2" xfId="27050" xr:uid="{00000000-0005-0000-0000-0000A8690000}"/>
    <cellStyle name="Normal 30 2 2 6 4 2 2 3" xfId="27051" xr:uid="{00000000-0005-0000-0000-0000A9690000}"/>
    <cellStyle name="Normal 30 2 2 6 4 2 3" xfId="27052" xr:uid="{00000000-0005-0000-0000-0000AA690000}"/>
    <cellStyle name="Normal 30 2 2 6 4 2 3 2" xfId="27053" xr:uid="{00000000-0005-0000-0000-0000AB690000}"/>
    <cellStyle name="Normal 30 2 2 6 4 2 3 2 2" xfId="27054" xr:uid="{00000000-0005-0000-0000-0000AC690000}"/>
    <cellStyle name="Normal 30 2 2 6 4 2 3 3" xfId="27055" xr:uid="{00000000-0005-0000-0000-0000AD690000}"/>
    <cellStyle name="Normal 30 2 2 6 4 2 4" xfId="27056" xr:uid="{00000000-0005-0000-0000-0000AE690000}"/>
    <cellStyle name="Normal 30 2 2 6 4 2 4 2" xfId="27057" xr:uid="{00000000-0005-0000-0000-0000AF690000}"/>
    <cellStyle name="Normal 30 2 2 6 4 2 5" xfId="27058" xr:uid="{00000000-0005-0000-0000-0000B0690000}"/>
    <cellStyle name="Normal 30 2 2 6 4 3" xfId="27059" xr:uid="{00000000-0005-0000-0000-0000B1690000}"/>
    <cellStyle name="Normal 30 2 2 6 4 3 2" xfId="27060" xr:uid="{00000000-0005-0000-0000-0000B2690000}"/>
    <cellStyle name="Normal 30 2 2 6 4 3 2 2" xfId="27061" xr:uid="{00000000-0005-0000-0000-0000B3690000}"/>
    <cellStyle name="Normal 30 2 2 6 4 3 3" xfId="27062" xr:uid="{00000000-0005-0000-0000-0000B4690000}"/>
    <cellStyle name="Normal 30 2 2 6 4 4" xfId="27063" xr:uid="{00000000-0005-0000-0000-0000B5690000}"/>
    <cellStyle name="Normal 30 2 2 6 4 4 2" xfId="27064" xr:uid="{00000000-0005-0000-0000-0000B6690000}"/>
    <cellStyle name="Normal 30 2 2 6 4 4 2 2" xfId="27065" xr:uid="{00000000-0005-0000-0000-0000B7690000}"/>
    <cellStyle name="Normal 30 2 2 6 4 4 3" xfId="27066" xr:uid="{00000000-0005-0000-0000-0000B8690000}"/>
    <cellStyle name="Normal 30 2 2 6 4 5" xfId="27067" xr:uid="{00000000-0005-0000-0000-0000B9690000}"/>
    <cellStyle name="Normal 30 2 2 6 4 5 2" xfId="27068" xr:uid="{00000000-0005-0000-0000-0000BA690000}"/>
    <cellStyle name="Normal 30 2 2 6 4 6" xfId="27069" xr:uid="{00000000-0005-0000-0000-0000BB690000}"/>
    <cellStyle name="Normal 30 2 2 6 4 6 2" xfId="27070" xr:uid="{00000000-0005-0000-0000-0000BC690000}"/>
    <cellStyle name="Normal 30 2 2 6 4 7" xfId="27071" xr:uid="{00000000-0005-0000-0000-0000BD690000}"/>
    <cellStyle name="Normal 30 2 2 6 5" xfId="27072" xr:uid="{00000000-0005-0000-0000-0000BE690000}"/>
    <cellStyle name="Normal 30 2 2 6 5 2" xfId="27073" xr:uid="{00000000-0005-0000-0000-0000BF690000}"/>
    <cellStyle name="Normal 30 2 2 6 5 2 2" xfId="27074" xr:uid="{00000000-0005-0000-0000-0000C0690000}"/>
    <cellStyle name="Normal 30 2 2 6 5 2 2 2" xfId="27075" xr:uid="{00000000-0005-0000-0000-0000C1690000}"/>
    <cellStyle name="Normal 30 2 2 6 5 2 3" xfId="27076" xr:uid="{00000000-0005-0000-0000-0000C2690000}"/>
    <cellStyle name="Normal 30 2 2 6 5 3" xfId="27077" xr:uid="{00000000-0005-0000-0000-0000C3690000}"/>
    <cellStyle name="Normal 30 2 2 6 5 3 2" xfId="27078" xr:uid="{00000000-0005-0000-0000-0000C4690000}"/>
    <cellStyle name="Normal 30 2 2 6 5 3 2 2" xfId="27079" xr:uid="{00000000-0005-0000-0000-0000C5690000}"/>
    <cellStyle name="Normal 30 2 2 6 5 3 3" xfId="27080" xr:uid="{00000000-0005-0000-0000-0000C6690000}"/>
    <cellStyle name="Normal 30 2 2 6 5 4" xfId="27081" xr:uid="{00000000-0005-0000-0000-0000C7690000}"/>
    <cellStyle name="Normal 30 2 2 6 5 4 2" xfId="27082" xr:uid="{00000000-0005-0000-0000-0000C8690000}"/>
    <cellStyle name="Normal 30 2 2 6 5 5" xfId="27083" xr:uid="{00000000-0005-0000-0000-0000C9690000}"/>
    <cellStyle name="Normal 30 2 2 6 6" xfId="27084" xr:uid="{00000000-0005-0000-0000-0000CA690000}"/>
    <cellStyle name="Normal 30 2 2 6 6 2" xfId="27085" xr:uid="{00000000-0005-0000-0000-0000CB690000}"/>
    <cellStyle name="Normal 30 2 2 6 6 2 2" xfId="27086" xr:uid="{00000000-0005-0000-0000-0000CC690000}"/>
    <cellStyle name="Normal 30 2 2 6 6 2 2 2" xfId="27087" xr:uid="{00000000-0005-0000-0000-0000CD690000}"/>
    <cellStyle name="Normal 30 2 2 6 6 2 3" xfId="27088" xr:uid="{00000000-0005-0000-0000-0000CE690000}"/>
    <cellStyle name="Normal 30 2 2 6 6 3" xfId="27089" xr:uid="{00000000-0005-0000-0000-0000CF690000}"/>
    <cellStyle name="Normal 30 2 2 6 6 3 2" xfId="27090" xr:uid="{00000000-0005-0000-0000-0000D0690000}"/>
    <cellStyle name="Normal 30 2 2 6 6 4" xfId="27091" xr:uid="{00000000-0005-0000-0000-0000D1690000}"/>
    <cellStyle name="Normal 30 2 2 6 7" xfId="27092" xr:uid="{00000000-0005-0000-0000-0000D2690000}"/>
    <cellStyle name="Normal 30 2 2 6 7 2" xfId="27093" xr:uid="{00000000-0005-0000-0000-0000D3690000}"/>
    <cellStyle name="Normal 30 2 2 6 7 2 2" xfId="27094" xr:uid="{00000000-0005-0000-0000-0000D4690000}"/>
    <cellStyle name="Normal 30 2 2 6 7 3" xfId="27095" xr:uid="{00000000-0005-0000-0000-0000D5690000}"/>
    <cellStyle name="Normal 30 2 2 6 8" xfId="27096" xr:uid="{00000000-0005-0000-0000-0000D6690000}"/>
    <cellStyle name="Normal 30 2 2 6 8 2" xfId="27097" xr:uid="{00000000-0005-0000-0000-0000D7690000}"/>
    <cellStyle name="Normal 30 2 2 6 8 2 2" xfId="27098" xr:uid="{00000000-0005-0000-0000-0000D8690000}"/>
    <cellStyle name="Normal 30 2 2 6 8 3" xfId="27099" xr:uid="{00000000-0005-0000-0000-0000D9690000}"/>
    <cellStyle name="Normal 30 2 2 6 9" xfId="27100" xr:uid="{00000000-0005-0000-0000-0000DA690000}"/>
    <cellStyle name="Normal 30 2 2 6 9 2" xfId="27101" xr:uid="{00000000-0005-0000-0000-0000DB690000}"/>
    <cellStyle name="Normal 30 2 2 7" xfId="27102" xr:uid="{00000000-0005-0000-0000-0000DC690000}"/>
    <cellStyle name="Normal 30 2 2 7 2" xfId="27103" xr:uid="{00000000-0005-0000-0000-0000DD690000}"/>
    <cellStyle name="Normal 30 2 2 7 2 2" xfId="27104" xr:uid="{00000000-0005-0000-0000-0000DE690000}"/>
    <cellStyle name="Normal 30 2 2 7 2 2 2" xfId="27105" xr:uid="{00000000-0005-0000-0000-0000DF690000}"/>
    <cellStyle name="Normal 30 2 2 7 2 2 2 2" xfId="27106" xr:uid="{00000000-0005-0000-0000-0000E0690000}"/>
    <cellStyle name="Normal 30 2 2 7 2 2 2 2 2" xfId="27107" xr:uid="{00000000-0005-0000-0000-0000E1690000}"/>
    <cellStyle name="Normal 30 2 2 7 2 2 2 3" xfId="27108" xr:uid="{00000000-0005-0000-0000-0000E2690000}"/>
    <cellStyle name="Normal 30 2 2 7 2 2 3" xfId="27109" xr:uid="{00000000-0005-0000-0000-0000E3690000}"/>
    <cellStyle name="Normal 30 2 2 7 2 2 3 2" xfId="27110" xr:uid="{00000000-0005-0000-0000-0000E4690000}"/>
    <cellStyle name="Normal 30 2 2 7 2 2 3 2 2" xfId="27111" xr:uid="{00000000-0005-0000-0000-0000E5690000}"/>
    <cellStyle name="Normal 30 2 2 7 2 2 3 3" xfId="27112" xr:uid="{00000000-0005-0000-0000-0000E6690000}"/>
    <cellStyle name="Normal 30 2 2 7 2 2 4" xfId="27113" xr:uid="{00000000-0005-0000-0000-0000E7690000}"/>
    <cellStyle name="Normal 30 2 2 7 2 2 4 2" xfId="27114" xr:uid="{00000000-0005-0000-0000-0000E8690000}"/>
    <cellStyle name="Normal 30 2 2 7 2 2 5" xfId="27115" xr:uid="{00000000-0005-0000-0000-0000E9690000}"/>
    <cellStyle name="Normal 30 2 2 7 2 3" xfId="27116" xr:uid="{00000000-0005-0000-0000-0000EA690000}"/>
    <cellStyle name="Normal 30 2 2 7 2 3 2" xfId="27117" xr:uid="{00000000-0005-0000-0000-0000EB690000}"/>
    <cellStyle name="Normal 30 2 2 7 2 3 2 2" xfId="27118" xr:uid="{00000000-0005-0000-0000-0000EC690000}"/>
    <cellStyle name="Normal 30 2 2 7 2 3 3" xfId="27119" xr:uid="{00000000-0005-0000-0000-0000ED690000}"/>
    <cellStyle name="Normal 30 2 2 7 2 4" xfId="27120" xr:uid="{00000000-0005-0000-0000-0000EE690000}"/>
    <cellStyle name="Normal 30 2 2 7 2 4 2" xfId="27121" xr:uid="{00000000-0005-0000-0000-0000EF690000}"/>
    <cellStyle name="Normal 30 2 2 7 2 4 2 2" xfId="27122" xr:uid="{00000000-0005-0000-0000-0000F0690000}"/>
    <cellStyle name="Normal 30 2 2 7 2 4 3" xfId="27123" xr:uid="{00000000-0005-0000-0000-0000F1690000}"/>
    <cellStyle name="Normal 30 2 2 7 2 5" xfId="27124" xr:uid="{00000000-0005-0000-0000-0000F2690000}"/>
    <cellStyle name="Normal 30 2 2 7 2 5 2" xfId="27125" xr:uid="{00000000-0005-0000-0000-0000F3690000}"/>
    <cellStyle name="Normal 30 2 2 7 2 6" xfId="27126" xr:uid="{00000000-0005-0000-0000-0000F4690000}"/>
    <cellStyle name="Normal 30 2 2 7 2 6 2" xfId="27127" xr:uid="{00000000-0005-0000-0000-0000F5690000}"/>
    <cellStyle name="Normal 30 2 2 7 2 7" xfId="27128" xr:uid="{00000000-0005-0000-0000-0000F6690000}"/>
    <cellStyle name="Normal 30 2 2 7 3" xfId="27129" xr:uid="{00000000-0005-0000-0000-0000F7690000}"/>
    <cellStyle name="Normal 30 2 2 7 3 2" xfId="27130" xr:uid="{00000000-0005-0000-0000-0000F8690000}"/>
    <cellStyle name="Normal 30 2 2 7 3 2 2" xfId="27131" xr:uid="{00000000-0005-0000-0000-0000F9690000}"/>
    <cellStyle name="Normal 30 2 2 7 3 2 2 2" xfId="27132" xr:uid="{00000000-0005-0000-0000-0000FA690000}"/>
    <cellStyle name="Normal 30 2 2 7 3 2 3" xfId="27133" xr:uid="{00000000-0005-0000-0000-0000FB690000}"/>
    <cellStyle name="Normal 30 2 2 7 3 3" xfId="27134" xr:uid="{00000000-0005-0000-0000-0000FC690000}"/>
    <cellStyle name="Normal 30 2 2 7 3 3 2" xfId="27135" xr:uid="{00000000-0005-0000-0000-0000FD690000}"/>
    <cellStyle name="Normal 30 2 2 7 3 3 2 2" xfId="27136" xr:uid="{00000000-0005-0000-0000-0000FE690000}"/>
    <cellStyle name="Normal 30 2 2 7 3 3 3" xfId="27137" xr:uid="{00000000-0005-0000-0000-0000FF690000}"/>
    <cellStyle name="Normal 30 2 2 7 3 4" xfId="27138" xr:uid="{00000000-0005-0000-0000-0000006A0000}"/>
    <cellStyle name="Normal 30 2 2 7 3 4 2" xfId="27139" xr:uid="{00000000-0005-0000-0000-0000016A0000}"/>
    <cellStyle name="Normal 30 2 2 7 3 5" xfId="27140" xr:uid="{00000000-0005-0000-0000-0000026A0000}"/>
    <cellStyle name="Normal 30 2 2 7 4" xfId="27141" xr:uid="{00000000-0005-0000-0000-0000036A0000}"/>
    <cellStyle name="Normal 30 2 2 7 4 2" xfId="27142" xr:uid="{00000000-0005-0000-0000-0000046A0000}"/>
    <cellStyle name="Normal 30 2 2 7 4 2 2" xfId="27143" xr:uid="{00000000-0005-0000-0000-0000056A0000}"/>
    <cellStyle name="Normal 30 2 2 7 4 3" xfId="27144" xr:uid="{00000000-0005-0000-0000-0000066A0000}"/>
    <cellStyle name="Normal 30 2 2 7 5" xfId="27145" xr:uid="{00000000-0005-0000-0000-0000076A0000}"/>
    <cellStyle name="Normal 30 2 2 7 5 2" xfId="27146" xr:uid="{00000000-0005-0000-0000-0000086A0000}"/>
    <cellStyle name="Normal 30 2 2 7 5 2 2" xfId="27147" xr:uid="{00000000-0005-0000-0000-0000096A0000}"/>
    <cellStyle name="Normal 30 2 2 7 5 3" xfId="27148" xr:uid="{00000000-0005-0000-0000-00000A6A0000}"/>
    <cellStyle name="Normal 30 2 2 7 6" xfId="27149" xr:uid="{00000000-0005-0000-0000-00000B6A0000}"/>
    <cellStyle name="Normal 30 2 2 7 6 2" xfId="27150" xr:uid="{00000000-0005-0000-0000-00000C6A0000}"/>
    <cellStyle name="Normal 30 2 2 7 7" xfId="27151" xr:uid="{00000000-0005-0000-0000-00000D6A0000}"/>
    <cellStyle name="Normal 30 2 2 7 7 2" xfId="27152" xr:uid="{00000000-0005-0000-0000-00000E6A0000}"/>
    <cellStyle name="Normal 30 2 2 7 8" xfId="27153" xr:uid="{00000000-0005-0000-0000-00000F6A0000}"/>
    <cellStyle name="Normal 30 2 2 8" xfId="27154" xr:uid="{00000000-0005-0000-0000-0000106A0000}"/>
    <cellStyle name="Normal 30 2 2 8 2" xfId="27155" xr:uid="{00000000-0005-0000-0000-0000116A0000}"/>
    <cellStyle name="Normal 30 2 2 8 2 2" xfId="27156" xr:uid="{00000000-0005-0000-0000-0000126A0000}"/>
    <cellStyle name="Normal 30 2 2 8 2 2 2" xfId="27157" xr:uid="{00000000-0005-0000-0000-0000136A0000}"/>
    <cellStyle name="Normal 30 2 2 8 2 2 2 2" xfId="27158" xr:uid="{00000000-0005-0000-0000-0000146A0000}"/>
    <cellStyle name="Normal 30 2 2 8 2 2 3" xfId="27159" xr:uid="{00000000-0005-0000-0000-0000156A0000}"/>
    <cellStyle name="Normal 30 2 2 8 2 3" xfId="27160" xr:uid="{00000000-0005-0000-0000-0000166A0000}"/>
    <cellStyle name="Normal 30 2 2 8 2 3 2" xfId="27161" xr:uid="{00000000-0005-0000-0000-0000176A0000}"/>
    <cellStyle name="Normal 30 2 2 8 2 3 2 2" xfId="27162" xr:uid="{00000000-0005-0000-0000-0000186A0000}"/>
    <cellStyle name="Normal 30 2 2 8 2 3 3" xfId="27163" xr:uid="{00000000-0005-0000-0000-0000196A0000}"/>
    <cellStyle name="Normal 30 2 2 8 2 4" xfId="27164" xr:uid="{00000000-0005-0000-0000-00001A6A0000}"/>
    <cellStyle name="Normal 30 2 2 8 2 4 2" xfId="27165" xr:uid="{00000000-0005-0000-0000-00001B6A0000}"/>
    <cellStyle name="Normal 30 2 2 8 2 5" xfId="27166" xr:uid="{00000000-0005-0000-0000-00001C6A0000}"/>
    <cellStyle name="Normal 30 2 2 8 3" xfId="27167" xr:uid="{00000000-0005-0000-0000-00001D6A0000}"/>
    <cellStyle name="Normal 30 2 2 8 3 2" xfId="27168" xr:uid="{00000000-0005-0000-0000-00001E6A0000}"/>
    <cellStyle name="Normal 30 2 2 8 3 2 2" xfId="27169" xr:uid="{00000000-0005-0000-0000-00001F6A0000}"/>
    <cellStyle name="Normal 30 2 2 8 3 3" xfId="27170" xr:uid="{00000000-0005-0000-0000-0000206A0000}"/>
    <cellStyle name="Normal 30 2 2 8 4" xfId="27171" xr:uid="{00000000-0005-0000-0000-0000216A0000}"/>
    <cellStyle name="Normal 30 2 2 8 4 2" xfId="27172" xr:uid="{00000000-0005-0000-0000-0000226A0000}"/>
    <cellStyle name="Normal 30 2 2 8 4 2 2" xfId="27173" xr:uid="{00000000-0005-0000-0000-0000236A0000}"/>
    <cellStyle name="Normal 30 2 2 8 4 3" xfId="27174" xr:uid="{00000000-0005-0000-0000-0000246A0000}"/>
    <cellStyle name="Normal 30 2 2 8 5" xfId="27175" xr:uid="{00000000-0005-0000-0000-0000256A0000}"/>
    <cellStyle name="Normal 30 2 2 8 5 2" xfId="27176" xr:uid="{00000000-0005-0000-0000-0000266A0000}"/>
    <cellStyle name="Normal 30 2 2 8 6" xfId="27177" xr:uid="{00000000-0005-0000-0000-0000276A0000}"/>
    <cellStyle name="Normal 30 2 2 8 6 2" xfId="27178" xr:uid="{00000000-0005-0000-0000-0000286A0000}"/>
    <cellStyle name="Normal 30 2 2 8 7" xfId="27179" xr:uid="{00000000-0005-0000-0000-0000296A0000}"/>
    <cellStyle name="Normal 30 2 2 9" xfId="27180" xr:uid="{00000000-0005-0000-0000-00002A6A0000}"/>
    <cellStyle name="Normal 30 2 2 9 2" xfId="27181" xr:uid="{00000000-0005-0000-0000-00002B6A0000}"/>
    <cellStyle name="Normal 30 2 2 9 2 2" xfId="27182" xr:uid="{00000000-0005-0000-0000-00002C6A0000}"/>
    <cellStyle name="Normal 30 2 2 9 2 2 2" xfId="27183" xr:uid="{00000000-0005-0000-0000-00002D6A0000}"/>
    <cellStyle name="Normal 30 2 2 9 2 2 2 2" xfId="27184" xr:uid="{00000000-0005-0000-0000-00002E6A0000}"/>
    <cellStyle name="Normal 30 2 2 9 2 2 3" xfId="27185" xr:uid="{00000000-0005-0000-0000-00002F6A0000}"/>
    <cellStyle name="Normal 30 2 2 9 2 3" xfId="27186" xr:uid="{00000000-0005-0000-0000-0000306A0000}"/>
    <cellStyle name="Normal 30 2 2 9 2 3 2" xfId="27187" xr:uid="{00000000-0005-0000-0000-0000316A0000}"/>
    <cellStyle name="Normal 30 2 2 9 2 3 2 2" xfId="27188" xr:uid="{00000000-0005-0000-0000-0000326A0000}"/>
    <cellStyle name="Normal 30 2 2 9 2 3 3" xfId="27189" xr:uid="{00000000-0005-0000-0000-0000336A0000}"/>
    <cellStyle name="Normal 30 2 2 9 2 4" xfId="27190" xr:uid="{00000000-0005-0000-0000-0000346A0000}"/>
    <cellStyle name="Normal 30 2 2 9 2 4 2" xfId="27191" xr:uid="{00000000-0005-0000-0000-0000356A0000}"/>
    <cellStyle name="Normal 30 2 2 9 2 5" xfId="27192" xr:uid="{00000000-0005-0000-0000-0000366A0000}"/>
    <cellStyle name="Normal 30 2 2 9 3" xfId="27193" xr:uid="{00000000-0005-0000-0000-0000376A0000}"/>
    <cellStyle name="Normal 30 2 2 9 3 2" xfId="27194" xr:uid="{00000000-0005-0000-0000-0000386A0000}"/>
    <cellStyle name="Normal 30 2 2 9 3 2 2" xfId="27195" xr:uid="{00000000-0005-0000-0000-0000396A0000}"/>
    <cellStyle name="Normal 30 2 2 9 3 3" xfId="27196" xr:uid="{00000000-0005-0000-0000-00003A6A0000}"/>
    <cellStyle name="Normal 30 2 2 9 4" xfId="27197" xr:uid="{00000000-0005-0000-0000-00003B6A0000}"/>
    <cellStyle name="Normal 30 2 2 9 4 2" xfId="27198" xr:uid="{00000000-0005-0000-0000-00003C6A0000}"/>
    <cellStyle name="Normal 30 2 2 9 4 2 2" xfId="27199" xr:uid="{00000000-0005-0000-0000-00003D6A0000}"/>
    <cellStyle name="Normal 30 2 2 9 4 3" xfId="27200" xr:uid="{00000000-0005-0000-0000-00003E6A0000}"/>
    <cellStyle name="Normal 30 2 2 9 5" xfId="27201" xr:uid="{00000000-0005-0000-0000-00003F6A0000}"/>
    <cellStyle name="Normal 30 2 2 9 5 2" xfId="27202" xr:uid="{00000000-0005-0000-0000-0000406A0000}"/>
    <cellStyle name="Normal 30 2 2 9 6" xfId="27203" xr:uid="{00000000-0005-0000-0000-0000416A0000}"/>
    <cellStyle name="Normal 30 2 2 9 6 2" xfId="27204" xr:uid="{00000000-0005-0000-0000-0000426A0000}"/>
    <cellStyle name="Normal 30 2 2 9 7" xfId="27205" xr:uid="{00000000-0005-0000-0000-0000436A0000}"/>
    <cellStyle name="Normal 30 2 3" xfId="27206" xr:uid="{00000000-0005-0000-0000-0000446A0000}"/>
    <cellStyle name="Normal 30 2 3 10" xfId="27207" xr:uid="{00000000-0005-0000-0000-0000456A0000}"/>
    <cellStyle name="Normal 30 2 3 10 2" xfId="27208" xr:uid="{00000000-0005-0000-0000-0000466A0000}"/>
    <cellStyle name="Normal 30 2 3 10 2 2" xfId="27209" xr:uid="{00000000-0005-0000-0000-0000476A0000}"/>
    <cellStyle name="Normal 30 2 3 10 2 2 2" xfId="27210" xr:uid="{00000000-0005-0000-0000-0000486A0000}"/>
    <cellStyle name="Normal 30 2 3 10 2 3" xfId="27211" xr:uid="{00000000-0005-0000-0000-0000496A0000}"/>
    <cellStyle name="Normal 30 2 3 10 3" xfId="27212" xr:uid="{00000000-0005-0000-0000-00004A6A0000}"/>
    <cellStyle name="Normal 30 2 3 10 3 2" xfId="27213" xr:uid="{00000000-0005-0000-0000-00004B6A0000}"/>
    <cellStyle name="Normal 30 2 3 10 4" xfId="27214" xr:uid="{00000000-0005-0000-0000-00004C6A0000}"/>
    <cellStyle name="Normal 30 2 3 11" xfId="27215" xr:uid="{00000000-0005-0000-0000-00004D6A0000}"/>
    <cellStyle name="Normal 30 2 3 11 2" xfId="27216" xr:uid="{00000000-0005-0000-0000-00004E6A0000}"/>
    <cellStyle name="Normal 30 2 3 11 2 2" xfId="27217" xr:uid="{00000000-0005-0000-0000-00004F6A0000}"/>
    <cellStyle name="Normal 30 2 3 11 2 2 2" xfId="27218" xr:uid="{00000000-0005-0000-0000-0000506A0000}"/>
    <cellStyle name="Normal 30 2 3 11 2 3" xfId="27219" xr:uid="{00000000-0005-0000-0000-0000516A0000}"/>
    <cellStyle name="Normal 30 2 3 11 3" xfId="27220" xr:uid="{00000000-0005-0000-0000-0000526A0000}"/>
    <cellStyle name="Normal 30 2 3 11 3 2" xfId="27221" xr:uid="{00000000-0005-0000-0000-0000536A0000}"/>
    <cellStyle name="Normal 30 2 3 11 4" xfId="27222" xr:uid="{00000000-0005-0000-0000-0000546A0000}"/>
    <cellStyle name="Normal 30 2 3 12" xfId="27223" xr:uid="{00000000-0005-0000-0000-0000556A0000}"/>
    <cellStyle name="Normal 30 2 3 12 2" xfId="27224" xr:uid="{00000000-0005-0000-0000-0000566A0000}"/>
    <cellStyle name="Normal 30 2 3 12 2 2" xfId="27225" xr:uid="{00000000-0005-0000-0000-0000576A0000}"/>
    <cellStyle name="Normal 30 2 3 12 3" xfId="27226" xr:uid="{00000000-0005-0000-0000-0000586A0000}"/>
    <cellStyle name="Normal 30 2 3 13" xfId="27227" xr:uid="{00000000-0005-0000-0000-0000596A0000}"/>
    <cellStyle name="Normal 30 2 3 13 2" xfId="27228" xr:uid="{00000000-0005-0000-0000-00005A6A0000}"/>
    <cellStyle name="Normal 30 2 3 14" xfId="27229" xr:uid="{00000000-0005-0000-0000-00005B6A0000}"/>
    <cellStyle name="Normal 30 2 3 14 2" xfId="27230" xr:uid="{00000000-0005-0000-0000-00005C6A0000}"/>
    <cellStyle name="Normal 30 2 3 15" xfId="27231" xr:uid="{00000000-0005-0000-0000-00005D6A0000}"/>
    <cellStyle name="Normal 30 2 3 2" xfId="27232" xr:uid="{00000000-0005-0000-0000-00005E6A0000}"/>
    <cellStyle name="Normal 30 2 3 2 10" xfId="27233" xr:uid="{00000000-0005-0000-0000-00005F6A0000}"/>
    <cellStyle name="Normal 30 2 3 2 10 2" xfId="27234" xr:uid="{00000000-0005-0000-0000-0000606A0000}"/>
    <cellStyle name="Normal 30 2 3 2 11" xfId="27235" xr:uid="{00000000-0005-0000-0000-0000616A0000}"/>
    <cellStyle name="Normal 30 2 3 2 11 2" xfId="27236" xr:uid="{00000000-0005-0000-0000-0000626A0000}"/>
    <cellStyle name="Normal 30 2 3 2 12" xfId="27237" xr:uid="{00000000-0005-0000-0000-0000636A0000}"/>
    <cellStyle name="Normal 30 2 3 2 2" xfId="27238" xr:uid="{00000000-0005-0000-0000-0000646A0000}"/>
    <cellStyle name="Normal 30 2 3 2 2 10" xfId="27239" xr:uid="{00000000-0005-0000-0000-0000656A0000}"/>
    <cellStyle name="Normal 30 2 3 2 2 10 2" xfId="27240" xr:uid="{00000000-0005-0000-0000-0000666A0000}"/>
    <cellStyle name="Normal 30 2 3 2 2 11" xfId="27241" xr:uid="{00000000-0005-0000-0000-0000676A0000}"/>
    <cellStyle name="Normal 30 2 3 2 2 2" xfId="27242" xr:uid="{00000000-0005-0000-0000-0000686A0000}"/>
    <cellStyle name="Normal 30 2 3 2 2 2 2" xfId="27243" xr:uid="{00000000-0005-0000-0000-0000696A0000}"/>
    <cellStyle name="Normal 30 2 3 2 2 2 2 2" xfId="27244" xr:uid="{00000000-0005-0000-0000-00006A6A0000}"/>
    <cellStyle name="Normal 30 2 3 2 2 2 2 2 2" xfId="27245" xr:uid="{00000000-0005-0000-0000-00006B6A0000}"/>
    <cellStyle name="Normal 30 2 3 2 2 2 2 2 2 2" xfId="27246" xr:uid="{00000000-0005-0000-0000-00006C6A0000}"/>
    <cellStyle name="Normal 30 2 3 2 2 2 2 2 2 2 2" xfId="27247" xr:uid="{00000000-0005-0000-0000-00006D6A0000}"/>
    <cellStyle name="Normal 30 2 3 2 2 2 2 2 2 3" xfId="27248" xr:uid="{00000000-0005-0000-0000-00006E6A0000}"/>
    <cellStyle name="Normal 30 2 3 2 2 2 2 2 3" xfId="27249" xr:uid="{00000000-0005-0000-0000-00006F6A0000}"/>
    <cellStyle name="Normal 30 2 3 2 2 2 2 2 3 2" xfId="27250" xr:uid="{00000000-0005-0000-0000-0000706A0000}"/>
    <cellStyle name="Normal 30 2 3 2 2 2 2 2 3 2 2" xfId="27251" xr:uid="{00000000-0005-0000-0000-0000716A0000}"/>
    <cellStyle name="Normal 30 2 3 2 2 2 2 2 3 3" xfId="27252" xr:uid="{00000000-0005-0000-0000-0000726A0000}"/>
    <cellStyle name="Normal 30 2 3 2 2 2 2 2 4" xfId="27253" xr:uid="{00000000-0005-0000-0000-0000736A0000}"/>
    <cellStyle name="Normal 30 2 3 2 2 2 2 2 4 2" xfId="27254" xr:uid="{00000000-0005-0000-0000-0000746A0000}"/>
    <cellStyle name="Normal 30 2 3 2 2 2 2 2 5" xfId="27255" xr:uid="{00000000-0005-0000-0000-0000756A0000}"/>
    <cellStyle name="Normal 30 2 3 2 2 2 2 3" xfId="27256" xr:uid="{00000000-0005-0000-0000-0000766A0000}"/>
    <cellStyle name="Normal 30 2 3 2 2 2 2 3 2" xfId="27257" xr:uid="{00000000-0005-0000-0000-0000776A0000}"/>
    <cellStyle name="Normal 30 2 3 2 2 2 2 3 2 2" xfId="27258" xr:uid="{00000000-0005-0000-0000-0000786A0000}"/>
    <cellStyle name="Normal 30 2 3 2 2 2 2 3 3" xfId="27259" xr:uid="{00000000-0005-0000-0000-0000796A0000}"/>
    <cellStyle name="Normal 30 2 3 2 2 2 2 4" xfId="27260" xr:uid="{00000000-0005-0000-0000-00007A6A0000}"/>
    <cellStyle name="Normal 30 2 3 2 2 2 2 4 2" xfId="27261" xr:uid="{00000000-0005-0000-0000-00007B6A0000}"/>
    <cellStyle name="Normal 30 2 3 2 2 2 2 4 2 2" xfId="27262" xr:uid="{00000000-0005-0000-0000-00007C6A0000}"/>
    <cellStyle name="Normal 30 2 3 2 2 2 2 4 3" xfId="27263" xr:uid="{00000000-0005-0000-0000-00007D6A0000}"/>
    <cellStyle name="Normal 30 2 3 2 2 2 2 5" xfId="27264" xr:uid="{00000000-0005-0000-0000-00007E6A0000}"/>
    <cellStyle name="Normal 30 2 3 2 2 2 2 5 2" xfId="27265" xr:uid="{00000000-0005-0000-0000-00007F6A0000}"/>
    <cellStyle name="Normal 30 2 3 2 2 2 2 6" xfId="27266" xr:uid="{00000000-0005-0000-0000-0000806A0000}"/>
    <cellStyle name="Normal 30 2 3 2 2 2 2 6 2" xfId="27267" xr:uid="{00000000-0005-0000-0000-0000816A0000}"/>
    <cellStyle name="Normal 30 2 3 2 2 2 2 7" xfId="27268" xr:uid="{00000000-0005-0000-0000-0000826A0000}"/>
    <cellStyle name="Normal 30 2 3 2 2 2 3" xfId="27269" xr:uid="{00000000-0005-0000-0000-0000836A0000}"/>
    <cellStyle name="Normal 30 2 3 2 2 2 3 2" xfId="27270" xr:uid="{00000000-0005-0000-0000-0000846A0000}"/>
    <cellStyle name="Normal 30 2 3 2 2 2 3 2 2" xfId="27271" xr:uid="{00000000-0005-0000-0000-0000856A0000}"/>
    <cellStyle name="Normal 30 2 3 2 2 2 3 2 2 2" xfId="27272" xr:uid="{00000000-0005-0000-0000-0000866A0000}"/>
    <cellStyle name="Normal 30 2 3 2 2 2 3 2 3" xfId="27273" xr:uid="{00000000-0005-0000-0000-0000876A0000}"/>
    <cellStyle name="Normal 30 2 3 2 2 2 3 3" xfId="27274" xr:uid="{00000000-0005-0000-0000-0000886A0000}"/>
    <cellStyle name="Normal 30 2 3 2 2 2 3 3 2" xfId="27275" xr:uid="{00000000-0005-0000-0000-0000896A0000}"/>
    <cellStyle name="Normal 30 2 3 2 2 2 3 3 2 2" xfId="27276" xr:uid="{00000000-0005-0000-0000-00008A6A0000}"/>
    <cellStyle name="Normal 30 2 3 2 2 2 3 3 3" xfId="27277" xr:uid="{00000000-0005-0000-0000-00008B6A0000}"/>
    <cellStyle name="Normal 30 2 3 2 2 2 3 4" xfId="27278" xr:uid="{00000000-0005-0000-0000-00008C6A0000}"/>
    <cellStyle name="Normal 30 2 3 2 2 2 3 4 2" xfId="27279" xr:uid="{00000000-0005-0000-0000-00008D6A0000}"/>
    <cellStyle name="Normal 30 2 3 2 2 2 3 5" xfId="27280" xr:uid="{00000000-0005-0000-0000-00008E6A0000}"/>
    <cellStyle name="Normal 30 2 3 2 2 2 4" xfId="27281" xr:uid="{00000000-0005-0000-0000-00008F6A0000}"/>
    <cellStyle name="Normal 30 2 3 2 2 2 4 2" xfId="27282" xr:uid="{00000000-0005-0000-0000-0000906A0000}"/>
    <cellStyle name="Normal 30 2 3 2 2 2 4 2 2" xfId="27283" xr:uid="{00000000-0005-0000-0000-0000916A0000}"/>
    <cellStyle name="Normal 30 2 3 2 2 2 4 3" xfId="27284" xr:uid="{00000000-0005-0000-0000-0000926A0000}"/>
    <cellStyle name="Normal 30 2 3 2 2 2 5" xfId="27285" xr:uid="{00000000-0005-0000-0000-0000936A0000}"/>
    <cellStyle name="Normal 30 2 3 2 2 2 5 2" xfId="27286" xr:uid="{00000000-0005-0000-0000-0000946A0000}"/>
    <cellStyle name="Normal 30 2 3 2 2 2 5 2 2" xfId="27287" xr:uid="{00000000-0005-0000-0000-0000956A0000}"/>
    <cellStyle name="Normal 30 2 3 2 2 2 5 3" xfId="27288" xr:uid="{00000000-0005-0000-0000-0000966A0000}"/>
    <cellStyle name="Normal 30 2 3 2 2 2 6" xfId="27289" xr:uid="{00000000-0005-0000-0000-0000976A0000}"/>
    <cellStyle name="Normal 30 2 3 2 2 2 6 2" xfId="27290" xr:uid="{00000000-0005-0000-0000-0000986A0000}"/>
    <cellStyle name="Normal 30 2 3 2 2 2 7" xfId="27291" xr:uid="{00000000-0005-0000-0000-0000996A0000}"/>
    <cellStyle name="Normal 30 2 3 2 2 2 7 2" xfId="27292" xr:uid="{00000000-0005-0000-0000-00009A6A0000}"/>
    <cellStyle name="Normal 30 2 3 2 2 2 8" xfId="27293" xr:uid="{00000000-0005-0000-0000-00009B6A0000}"/>
    <cellStyle name="Normal 30 2 3 2 2 3" xfId="27294" xr:uid="{00000000-0005-0000-0000-00009C6A0000}"/>
    <cellStyle name="Normal 30 2 3 2 2 3 2" xfId="27295" xr:uid="{00000000-0005-0000-0000-00009D6A0000}"/>
    <cellStyle name="Normal 30 2 3 2 2 3 2 2" xfId="27296" xr:uid="{00000000-0005-0000-0000-00009E6A0000}"/>
    <cellStyle name="Normal 30 2 3 2 2 3 2 2 2" xfId="27297" xr:uid="{00000000-0005-0000-0000-00009F6A0000}"/>
    <cellStyle name="Normal 30 2 3 2 2 3 2 2 2 2" xfId="27298" xr:uid="{00000000-0005-0000-0000-0000A06A0000}"/>
    <cellStyle name="Normal 30 2 3 2 2 3 2 2 3" xfId="27299" xr:uid="{00000000-0005-0000-0000-0000A16A0000}"/>
    <cellStyle name="Normal 30 2 3 2 2 3 2 3" xfId="27300" xr:uid="{00000000-0005-0000-0000-0000A26A0000}"/>
    <cellStyle name="Normal 30 2 3 2 2 3 2 3 2" xfId="27301" xr:uid="{00000000-0005-0000-0000-0000A36A0000}"/>
    <cellStyle name="Normal 30 2 3 2 2 3 2 3 2 2" xfId="27302" xr:uid="{00000000-0005-0000-0000-0000A46A0000}"/>
    <cellStyle name="Normal 30 2 3 2 2 3 2 3 3" xfId="27303" xr:uid="{00000000-0005-0000-0000-0000A56A0000}"/>
    <cellStyle name="Normal 30 2 3 2 2 3 2 4" xfId="27304" xr:uid="{00000000-0005-0000-0000-0000A66A0000}"/>
    <cellStyle name="Normal 30 2 3 2 2 3 2 4 2" xfId="27305" xr:uid="{00000000-0005-0000-0000-0000A76A0000}"/>
    <cellStyle name="Normal 30 2 3 2 2 3 2 5" xfId="27306" xr:uid="{00000000-0005-0000-0000-0000A86A0000}"/>
    <cellStyle name="Normal 30 2 3 2 2 3 3" xfId="27307" xr:uid="{00000000-0005-0000-0000-0000A96A0000}"/>
    <cellStyle name="Normal 30 2 3 2 2 3 3 2" xfId="27308" xr:uid="{00000000-0005-0000-0000-0000AA6A0000}"/>
    <cellStyle name="Normal 30 2 3 2 2 3 3 2 2" xfId="27309" xr:uid="{00000000-0005-0000-0000-0000AB6A0000}"/>
    <cellStyle name="Normal 30 2 3 2 2 3 3 3" xfId="27310" xr:uid="{00000000-0005-0000-0000-0000AC6A0000}"/>
    <cellStyle name="Normal 30 2 3 2 2 3 4" xfId="27311" xr:uid="{00000000-0005-0000-0000-0000AD6A0000}"/>
    <cellStyle name="Normal 30 2 3 2 2 3 4 2" xfId="27312" xr:uid="{00000000-0005-0000-0000-0000AE6A0000}"/>
    <cellStyle name="Normal 30 2 3 2 2 3 4 2 2" xfId="27313" xr:uid="{00000000-0005-0000-0000-0000AF6A0000}"/>
    <cellStyle name="Normal 30 2 3 2 2 3 4 3" xfId="27314" xr:uid="{00000000-0005-0000-0000-0000B06A0000}"/>
    <cellStyle name="Normal 30 2 3 2 2 3 5" xfId="27315" xr:uid="{00000000-0005-0000-0000-0000B16A0000}"/>
    <cellStyle name="Normal 30 2 3 2 2 3 5 2" xfId="27316" xr:uid="{00000000-0005-0000-0000-0000B26A0000}"/>
    <cellStyle name="Normal 30 2 3 2 2 3 6" xfId="27317" xr:uid="{00000000-0005-0000-0000-0000B36A0000}"/>
    <cellStyle name="Normal 30 2 3 2 2 3 6 2" xfId="27318" xr:uid="{00000000-0005-0000-0000-0000B46A0000}"/>
    <cellStyle name="Normal 30 2 3 2 2 3 7" xfId="27319" xr:uid="{00000000-0005-0000-0000-0000B56A0000}"/>
    <cellStyle name="Normal 30 2 3 2 2 4" xfId="27320" xr:uid="{00000000-0005-0000-0000-0000B66A0000}"/>
    <cellStyle name="Normal 30 2 3 2 2 4 2" xfId="27321" xr:uid="{00000000-0005-0000-0000-0000B76A0000}"/>
    <cellStyle name="Normal 30 2 3 2 2 4 2 2" xfId="27322" xr:uid="{00000000-0005-0000-0000-0000B86A0000}"/>
    <cellStyle name="Normal 30 2 3 2 2 4 2 2 2" xfId="27323" xr:uid="{00000000-0005-0000-0000-0000B96A0000}"/>
    <cellStyle name="Normal 30 2 3 2 2 4 2 2 2 2" xfId="27324" xr:uid="{00000000-0005-0000-0000-0000BA6A0000}"/>
    <cellStyle name="Normal 30 2 3 2 2 4 2 2 3" xfId="27325" xr:uid="{00000000-0005-0000-0000-0000BB6A0000}"/>
    <cellStyle name="Normal 30 2 3 2 2 4 2 3" xfId="27326" xr:uid="{00000000-0005-0000-0000-0000BC6A0000}"/>
    <cellStyle name="Normal 30 2 3 2 2 4 2 3 2" xfId="27327" xr:uid="{00000000-0005-0000-0000-0000BD6A0000}"/>
    <cellStyle name="Normal 30 2 3 2 2 4 2 3 2 2" xfId="27328" xr:uid="{00000000-0005-0000-0000-0000BE6A0000}"/>
    <cellStyle name="Normal 30 2 3 2 2 4 2 3 3" xfId="27329" xr:uid="{00000000-0005-0000-0000-0000BF6A0000}"/>
    <cellStyle name="Normal 30 2 3 2 2 4 2 4" xfId="27330" xr:uid="{00000000-0005-0000-0000-0000C06A0000}"/>
    <cellStyle name="Normal 30 2 3 2 2 4 2 4 2" xfId="27331" xr:uid="{00000000-0005-0000-0000-0000C16A0000}"/>
    <cellStyle name="Normal 30 2 3 2 2 4 2 5" xfId="27332" xr:uid="{00000000-0005-0000-0000-0000C26A0000}"/>
    <cellStyle name="Normal 30 2 3 2 2 4 3" xfId="27333" xr:uid="{00000000-0005-0000-0000-0000C36A0000}"/>
    <cellStyle name="Normal 30 2 3 2 2 4 3 2" xfId="27334" xr:uid="{00000000-0005-0000-0000-0000C46A0000}"/>
    <cellStyle name="Normal 30 2 3 2 2 4 3 2 2" xfId="27335" xr:uid="{00000000-0005-0000-0000-0000C56A0000}"/>
    <cellStyle name="Normal 30 2 3 2 2 4 3 3" xfId="27336" xr:uid="{00000000-0005-0000-0000-0000C66A0000}"/>
    <cellStyle name="Normal 30 2 3 2 2 4 4" xfId="27337" xr:uid="{00000000-0005-0000-0000-0000C76A0000}"/>
    <cellStyle name="Normal 30 2 3 2 2 4 4 2" xfId="27338" xr:uid="{00000000-0005-0000-0000-0000C86A0000}"/>
    <cellStyle name="Normal 30 2 3 2 2 4 4 2 2" xfId="27339" xr:uid="{00000000-0005-0000-0000-0000C96A0000}"/>
    <cellStyle name="Normal 30 2 3 2 2 4 4 3" xfId="27340" xr:uid="{00000000-0005-0000-0000-0000CA6A0000}"/>
    <cellStyle name="Normal 30 2 3 2 2 4 5" xfId="27341" xr:uid="{00000000-0005-0000-0000-0000CB6A0000}"/>
    <cellStyle name="Normal 30 2 3 2 2 4 5 2" xfId="27342" xr:uid="{00000000-0005-0000-0000-0000CC6A0000}"/>
    <cellStyle name="Normal 30 2 3 2 2 4 6" xfId="27343" xr:uid="{00000000-0005-0000-0000-0000CD6A0000}"/>
    <cellStyle name="Normal 30 2 3 2 2 4 6 2" xfId="27344" xr:uid="{00000000-0005-0000-0000-0000CE6A0000}"/>
    <cellStyle name="Normal 30 2 3 2 2 4 7" xfId="27345" xr:uid="{00000000-0005-0000-0000-0000CF6A0000}"/>
    <cellStyle name="Normal 30 2 3 2 2 5" xfId="27346" xr:uid="{00000000-0005-0000-0000-0000D06A0000}"/>
    <cellStyle name="Normal 30 2 3 2 2 5 2" xfId="27347" xr:uid="{00000000-0005-0000-0000-0000D16A0000}"/>
    <cellStyle name="Normal 30 2 3 2 2 5 2 2" xfId="27348" xr:uid="{00000000-0005-0000-0000-0000D26A0000}"/>
    <cellStyle name="Normal 30 2 3 2 2 5 2 2 2" xfId="27349" xr:uid="{00000000-0005-0000-0000-0000D36A0000}"/>
    <cellStyle name="Normal 30 2 3 2 2 5 2 3" xfId="27350" xr:uid="{00000000-0005-0000-0000-0000D46A0000}"/>
    <cellStyle name="Normal 30 2 3 2 2 5 3" xfId="27351" xr:uid="{00000000-0005-0000-0000-0000D56A0000}"/>
    <cellStyle name="Normal 30 2 3 2 2 5 3 2" xfId="27352" xr:uid="{00000000-0005-0000-0000-0000D66A0000}"/>
    <cellStyle name="Normal 30 2 3 2 2 5 3 2 2" xfId="27353" xr:uid="{00000000-0005-0000-0000-0000D76A0000}"/>
    <cellStyle name="Normal 30 2 3 2 2 5 3 3" xfId="27354" xr:uid="{00000000-0005-0000-0000-0000D86A0000}"/>
    <cellStyle name="Normal 30 2 3 2 2 5 4" xfId="27355" xr:uid="{00000000-0005-0000-0000-0000D96A0000}"/>
    <cellStyle name="Normal 30 2 3 2 2 5 4 2" xfId="27356" xr:uid="{00000000-0005-0000-0000-0000DA6A0000}"/>
    <cellStyle name="Normal 30 2 3 2 2 5 5" xfId="27357" xr:uid="{00000000-0005-0000-0000-0000DB6A0000}"/>
    <cellStyle name="Normal 30 2 3 2 2 6" xfId="27358" xr:uid="{00000000-0005-0000-0000-0000DC6A0000}"/>
    <cellStyle name="Normal 30 2 3 2 2 6 2" xfId="27359" xr:uid="{00000000-0005-0000-0000-0000DD6A0000}"/>
    <cellStyle name="Normal 30 2 3 2 2 6 2 2" xfId="27360" xr:uid="{00000000-0005-0000-0000-0000DE6A0000}"/>
    <cellStyle name="Normal 30 2 3 2 2 6 2 2 2" xfId="27361" xr:uid="{00000000-0005-0000-0000-0000DF6A0000}"/>
    <cellStyle name="Normal 30 2 3 2 2 6 2 3" xfId="27362" xr:uid="{00000000-0005-0000-0000-0000E06A0000}"/>
    <cellStyle name="Normal 30 2 3 2 2 6 3" xfId="27363" xr:uid="{00000000-0005-0000-0000-0000E16A0000}"/>
    <cellStyle name="Normal 30 2 3 2 2 6 3 2" xfId="27364" xr:uid="{00000000-0005-0000-0000-0000E26A0000}"/>
    <cellStyle name="Normal 30 2 3 2 2 6 4" xfId="27365" xr:uid="{00000000-0005-0000-0000-0000E36A0000}"/>
    <cellStyle name="Normal 30 2 3 2 2 7" xfId="27366" xr:uid="{00000000-0005-0000-0000-0000E46A0000}"/>
    <cellStyle name="Normal 30 2 3 2 2 7 2" xfId="27367" xr:uid="{00000000-0005-0000-0000-0000E56A0000}"/>
    <cellStyle name="Normal 30 2 3 2 2 7 2 2" xfId="27368" xr:uid="{00000000-0005-0000-0000-0000E66A0000}"/>
    <cellStyle name="Normal 30 2 3 2 2 7 3" xfId="27369" xr:uid="{00000000-0005-0000-0000-0000E76A0000}"/>
    <cellStyle name="Normal 30 2 3 2 2 8" xfId="27370" xr:uid="{00000000-0005-0000-0000-0000E86A0000}"/>
    <cellStyle name="Normal 30 2 3 2 2 8 2" xfId="27371" xr:uid="{00000000-0005-0000-0000-0000E96A0000}"/>
    <cellStyle name="Normal 30 2 3 2 2 8 2 2" xfId="27372" xr:uid="{00000000-0005-0000-0000-0000EA6A0000}"/>
    <cellStyle name="Normal 30 2 3 2 2 8 3" xfId="27373" xr:uid="{00000000-0005-0000-0000-0000EB6A0000}"/>
    <cellStyle name="Normal 30 2 3 2 2 9" xfId="27374" xr:uid="{00000000-0005-0000-0000-0000EC6A0000}"/>
    <cellStyle name="Normal 30 2 3 2 2 9 2" xfId="27375" xr:uid="{00000000-0005-0000-0000-0000ED6A0000}"/>
    <cellStyle name="Normal 30 2 3 2 3" xfId="27376" xr:uid="{00000000-0005-0000-0000-0000EE6A0000}"/>
    <cellStyle name="Normal 30 2 3 2 3 2" xfId="27377" xr:uid="{00000000-0005-0000-0000-0000EF6A0000}"/>
    <cellStyle name="Normal 30 2 3 2 3 2 2" xfId="27378" xr:uid="{00000000-0005-0000-0000-0000F06A0000}"/>
    <cellStyle name="Normal 30 2 3 2 3 2 2 2" xfId="27379" xr:uid="{00000000-0005-0000-0000-0000F16A0000}"/>
    <cellStyle name="Normal 30 2 3 2 3 2 2 2 2" xfId="27380" xr:uid="{00000000-0005-0000-0000-0000F26A0000}"/>
    <cellStyle name="Normal 30 2 3 2 3 2 2 2 2 2" xfId="27381" xr:uid="{00000000-0005-0000-0000-0000F36A0000}"/>
    <cellStyle name="Normal 30 2 3 2 3 2 2 2 3" xfId="27382" xr:uid="{00000000-0005-0000-0000-0000F46A0000}"/>
    <cellStyle name="Normal 30 2 3 2 3 2 2 3" xfId="27383" xr:uid="{00000000-0005-0000-0000-0000F56A0000}"/>
    <cellStyle name="Normal 30 2 3 2 3 2 2 3 2" xfId="27384" xr:uid="{00000000-0005-0000-0000-0000F66A0000}"/>
    <cellStyle name="Normal 30 2 3 2 3 2 2 3 2 2" xfId="27385" xr:uid="{00000000-0005-0000-0000-0000F76A0000}"/>
    <cellStyle name="Normal 30 2 3 2 3 2 2 3 3" xfId="27386" xr:uid="{00000000-0005-0000-0000-0000F86A0000}"/>
    <cellStyle name="Normal 30 2 3 2 3 2 2 4" xfId="27387" xr:uid="{00000000-0005-0000-0000-0000F96A0000}"/>
    <cellStyle name="Normal 30 2 3 2 3 2 2 4 2" xfId="27388" xr:uid="{00000000-0005-0000-0000-0000FA6A0000}"/>
    <cellStyle name="Normal 30 2 3 2 3 2 2 5" xfId="27389" xr:uid="{00000000-0005-0000-0000-0000FB6A0000}"/>
    <cellStyle name="Normal 30 2 3 2 3 2 3" xfId="27390" xr:uid="{00000000-0005-0000-0000-0000FC6A0000}"/>
    <cellStyle name="Normal 30 2 3 2 3 2 3 2" xfId="27391" xr:uid="{00000000-0005-0000-0000-0000FD6A0000}"/>
    <cellStyle name="Normal 30 2 3 2 3 2 3 2 2" xfId="27392" xr:uid="{00000000-0005-0000-0000-0000FE6A0000}"/>
    <cellStyle name="Normal 30 2 3 2 3 2 3 3" xfId="27393" xr:uid="{00000000-0005-0000-0000-0000FF6A0000}"/>
    <cellStyle name="Normal 30 2 3 2 3 2 4" xfId="27394" xr:uid="{00000000-0005-0000-0000-0000006B0000}"/>
    <cellStyle name="Normal 30 2 3 2 3 2 4 2" xfId="27395" xr:uid="{00000000-0005-0000-0000-0000016B0000}"/>
    <cellStyle name="Normal 30 2 3 2 3 2 4 2 2" xfId="27396" xr:uid="{00000000-0005-0000-0000-0000026B0000}"/>
    <cellStyle name="Normal 30 2 3 2 3 2 4 3" xfId="27397" xr:uid="{00000000-0005-0000-0000-0000036B0000}"/>
    <cellStyle name="Normal 30 2 3 2 3 2 5" xfId="27398" xr:uid="{00000000-0005-0000-0000-0000046B0000}"/>
    <cellStyle name="Normal 30 2 3 2 3 2 5 2" xfId="27399" xr:uid="{00000000-0005-0000-0000-0000056B0000}"/>
    <cellStyle name="Normal 30 2 3 2 3 2 6" xfId="27400" xr:uid="{00000000-0005-0000-0000-0000066B0000}"/>
    <cellStyle name="Normal 30 2 3 2 3 2 6 2" xfId="27401" xr:uid="{00000000-0005-0000-0000-0000076B0000}"/>
    <cellStyle name="Normal 30 2 3 2 3 2 7" xfId="27402" xr:uid="{00000000-0005-0000-0000-0000086B0000}"/>
    <cellStyle name="Normal 30 2 3 2 3 3" xfId="27403" xr:uid="{00000000-0005-0000-0000-0000096B0000}"/>
    <cellStyle name="Normal 30 2 3 2 3 3 2" xfId="27404" xr:uid="{00000000-0005-0000-0000-00000A6B0000}"/>
    <cellStyle name="Normal 30 2 3 2 3 3 2 2" xfId="27405" xr:uid="{00000000-0005-0000-0000-00000B6B0000}"/>
    <cellStyle name="Normal 30 2 3 2 3 3 2 2 2" xfId="27406" xr:uid="{00000000-0005-0000-0000-00000C6B0000}"/>
    <cellStyle name="Normal 30 2 3 2 3 3 2 3" xfId="27407" xr:uid="{00000000-0005-0000-0000-00000D6B0000}"/>
    <cellStyle name="Normal 30 2 3 2 3 3 3" xfId="27408" xr:uid="{00000000-0005-0000-0000-00000E6B0000}"/>
    <cellStyle name="Normal 30 2 3 2 3 3 3 2" xfId="27409" xr:uid="{00000000-0005-0000-0000-00000F6B0000}"/>
    <cellStyle name="Normal 30 2 3 2 3 3 3 2 2" xfId="27410" xr:uid="{00000000-0005-0000-0000-0000106B0000}"/>
    <cellStyle name="Normal 30 2 3 2 3 3 3 3" xfId="27411" xr:uid="{00000000-0005-0000-0000-0000116B0000}"/>
    <cellStyle name="Normal 30 2 3 2 3 3 4" xfId="27412" xr:uid="{00000000-0005-0000-0000-0000126B0000}"/>
    <cellStyle name="Normal 30 2 3 2 3 3 4 2" xfId="27413" xr:uid="{00000000-0005-0000-0000-0000136B0000}"/>
    <cellStyle name="Normal 30 2 3 2 3 3 5" xfId="27414" xr:uid="{00000000-0005-0000-0000-0000146B0000}"/>
    <cellStyle name="Normal 30 2 3 2 3 4" xfId="27415" xr:uid="{00000000-0005-0000-0000-0000156B0000}"/>
    <cellStyle name="Normal 30 2 3 2 3 4 2" xfId="27416" xr:uid="{00000000-0005-0000-0000-0000166B0000}"/>
    <cellStyle name="Normal 30 2 3 2 3 4 2 2" xfId="27417" xr:uid="{00000000-0005-0000-0000-0000176B0000}"/>
    <cellStyle name="Normal 30 2 3 2 3 4 3" xfId="27418" xr:uid="{00000000-0005-0000-0000-0000186B0000}"/>
    <cellStyle name="Normal 30 2 3 2 3 5" xfId="27419" xr:uid="{00000000-0005-0000-0000-0000196B0000}"/>
    <cellStyle name="Normal 30 2 3 2 3 5 2" xfId="27420" xr:uid="{00000000-0005-0000-0000-00001A6B0000}"/>
    <cellStyle name="Normal 30 2 3 2 3 5 2 2" xfId="27421" xr:uid="{00000000-0005-0000-0000-00001B6B0000}"/>
    <cellStyle name="Normal 30 2 3 2 3 5 3" xfId="27422" xr:uid="{00000000-0005-0000-0000-00001C6B0000}"/>
    <cellStyle name="Normal 30 2 3 2 3 6" xfId="27423" xr:uid="{00000000-0005-0000-0000-00001D6B0000}"/>
    <cellStyle name="Normal 30 2 3 2 3 6 2" xfId="27424" xr:uid="{00000000-0005-0000-0000-00001E6B0000}"/>
    <cellStyle name="Normal 30 2 3 2 3 7" xfId="27425" xr:uid="{00000000-0005-0000-0000-00001F6B0000}"/>
    <cellStyle name="Normal 30 2 3 2 3 7 2" xfId="27426" xr:uid="{00000000-0005-0000-0000-0000206B0000}"/>
    <cellStyle name="Normal 30 2 3 2 3 8" xfId="27427" xr:uid="{00000000-0005-0000-0000-0000216B0000}"/>
    <cellStyle name="Normal 30 2 3 2 4" xfId="27428" xr:uid="{00000000-0005-0000-0000-0000226B0000}"/>
    <cellStyle name="Normal 30 2 3 2 4 2" xfId="27429" xr:uid="{00000000-0005-0000-0000-0000236B0000}"/>
    <cellStyle name="Normal 30 2 3 2 4 2 2" xfId="27430" xr:uid="{00000000-0005-0000-0000-0000246B0000}"/>
    <cellStyle name="Normal 30 2 3 2 4 2 2 2" xfId="27431" xr:uid="{00000000-0005-0000-0000-0000256B0000}"/>
    <cellStyle name="Normal 30 2 3 2 4 2 2 2 2" xfId="27432" xr:uid="{00000000-0005-0000-0000-0000266B0000}"/>
    <cellStyle name="Normal 30 2 3 2 4 2 2 3" xfId="27433" xr:uid="{00000000-0005-0000-0000-0000276B0000}"/>
    <cellStyle name="Normal 30 2 3 2 4 2 3" xfId="27434" xr:uid="{00000000-0005-0000-0000-0000286B0000}"/>
    <cellStyle name="Normal 30 2 3 2 4 2 3 2" xfId="27435" xr:uid="{00000000-0005-0000-0000-0000296B0000}"/>
    <cellStyle name="Normal 30 2 3 2 4 2 3 2 2" xfId="27436" xr:uid="{00000000-0005-0000-0000-00002A6B0000}"/>
    <cellStyle name="Normal 30 2 3 2 4 2 3 3" xfId="27437" xr:uid="{00000000-0005-0000-0000-00002B6B0000}"/>
    <cellStyle name="Normal 30 2 3 2 4 2 4" xfId="27438" xr:uid="{00000000-0005-0000-0000-00002C6B0000}"/>
    <cellStyle name="Normal 30 2 3 2 4 2 4 2" xfId="27439" xr:uid="{00000000-0005-0000-0000-00002D6B0000}"/>
    <cellStyle name="Normal 30 2 3 2 4 2 5" xfId="27440" xr:uid="{00000000-0005-0000-0000-00002E6B0000}"/>
    <cellStyle name="Normal 30 2 3 2 4 3" xfId="27441" xr:uid="{00000000-0005-0000-0000-00002F6B0000}"/>
    <cellStyle name="Normal 30 2 3 2 4 3 2" xfId="27442" xr:uid="{00000000-0005-0000-0000-0000306B0000}"/>
    <cellStyle name="Normal 30 2 3 2 4 3 2 2" xfId="27443" xr:uid="{00000000-0005-0000-0000-0000316B0000}"/>
    <cellStyle name="Normal 30 2 3 2 4 3 3" xfId="27444" xr:uid="{00000000-0005-0000-0000-0000326B0000}"/>
    <cellStyle name="Normal 30 2 3 2 4 4" xfId="27445" xr:uid="{00000000-0005-0000-0000-0000336B0000}"/>
    <cellStyle name="Normal 30 2 3 2 4 4 2" xfId="27446" xr:uid="{00000000-0005-0000-0000-0000346B0000}"/>
    <cellStyle name="Normal 30 2 3 2 4 4 2 2" xfId="27447" xr:uid="{00000000-0005-0000-0000-0000356B0000}"/>
    <cellStyle name="Normal 30 2 3 2 4 4 3" xfId="27448" xr:uid="{00000000-0005-0000-0000-0000366B0000}"/>
    <cellStyle name="Normal 30 2 3 2 4 5" xfId="27449" xr:uid="{00000000-0005-0000-0000-0000376B0000}"/>
    <cellStyle name="Normal 30 2 3 2 4 5 2" xfId="27450" xr:uid="{00000000-0005-0000-0000-0000386B0000}"/>
    <cellStyle name="Normal 30 2 3 2 4 6" xfId="27451" xr:uid="{00000000-0005-0000-0000-0000396B0000}"/>
    <cellStyle name="Normal 30 2 3 2 4 6 2" xfId="27452" xr:uid="{00000000-0005-0000-0000-00003A6B0000}"/>
    <cellStyle name="Normal 30 2 3 2 4 7" xfId="27453" xr:uid="{00000000-0005-0000-0000-00003B6B0000}"/>
    <cellStyle name="Normal 30 2 3 2 5" xfId="27454" xr:uid="{00000000-0005-0000-0000-00003C6B0000}"/>
    <cellStyle name="Normal 30 2 3 2 5 2" xfId="27455" xr:uid="{00000000-0005-0000-0000-00003D6B0000}"/>
    <cellStyle name="Normal 30 2 3 2 5 2 2" xfId="27456" xr:uid="{00000000-0005-0000-0000-00003E6B0000}"/>
    <cellStyle name="Normal 30 2 3 2 5 2 2 2" xfId="27457" xr:uid="{00000000-0005-0000-0000-00003F6B0000}"/>
    <cellStyle name="Normal 30 2 3 2 5 2 2 2 2" xfId="27458" xr:uid="{00000000-0005-0000-0000-0000406B0000}"/>
    <cellStyle name="Normal 30 2 3 2 5 2 2 3" xfId="27459" xr:uid="{00000000-0005-0000-0000-0000416B0000}"/>
    <cellStyle name="Normal 30 2 3 2 5 2 3" xfId="27460" xr:uid="{00000000-0005-0000-0000-0000426B0000}"/>
    <cellStyle name="Normal 30 2 3 2 5 2 3 2" xfId="27461" xr:uid="{00000000-0005-0000-0000-0000436B0000}"/>
    <cellStyle name="Normal 30 2 3 2 5 2 3 2 2" xfId="27462" xr:uid="{00000000-0005-0000-0000-0000446B0000}"/>
    <cellStyle name="Normal 30 2 3 2 5 2 3 3" xfId="27463" xr:uid="{00000000-0005-0000-0000-0000456B0000}"/>
    <cellStyle name="Normal 30 2 3 2 5 2 4" xfId="27464" xr:uid="{00000000-0005-0000-0000-0000466B0000}"/>
    <cellStyle name="Normal 30 2 3 2 5 2 4 2" xfId="27465" xr:uid="{00000000-0005-0000-0000-0000476B0000}"/>
    <cellStyle name="Normal 30 2 3 2 5 2 5" xfId="27466" xr:uid="{00000000-0005-0000-0000-0000486B0000}"/>
    <cellStyle name="Normal 30 2 3 2 5 3" xfId="27467" xr:uid="{00000000-0005-0000-0000-0000496B0000}"/>
    <cellStyle name="Normal 30 2 3 2 5 3 2" xfId="27468" xr:uid="{00000000-0005-0000-0000-00004A6B0000}"/>
    <cellStyle name="Normal 30 2 3 2 5 3 2 2" xfId="27469" xr:uid="{00000000-0005-0000-0000-00004B6B0000}"/>
    <cellStyle name="Normal 30 2 3 2 5 3 3" xfId="27470" xr:uid="{00000000-0005-0000-0000-00004C6B0000}"/>
    <cellStyle name="Normal 30 2 3 2 5 4" xfId="27471" xr:uid="{00000000-0005-0000-0000-00004D6B0000}"/>
    <cellStyle name="Normal 30 2 3 2 5 4 2" xfId="27472" xr:uid="{00000000-0005-0000-0000-00004E6B0000}"/>
    <cellStyle name="Normal 30 2 3 2 5 4 2 2" xfId="27473" xr:uid="{00000000-0005-0000-0000-00004F6B0000}"/>
    <cellStyle name="Normal 30 2 3 2 5 4 3" xfId="27474" xr:uid="{00000000-0005-0000-0000-0000506B0000}"/>
    <cellStyle name="Normal 30 2 3 2 5 5" xfId="27475" xr:uid="{00000000-0005-0000-0000-0000516B0000}"/>
    <cellStyle name="Normal 30 2 3 2 5 5 2" xfId="27476" xr:uid="{00000000-0005-0000-0000-0000526B0000}"/>
    <cellStyle name="Normal 30 2 3 2 5 6" xfId="27477" xr:uid="{00000000-0005-0000-0000-0000536B0000}"/>
    <cellStyle name="Normal 30 2 3 2 5 6 2" xfId="27478" xr:uid="{00000000-0005-0000-0000-0000546B0000}"/>
    <cellStyle name="Normal 30 2 3 2 5 7" xfId="27479" xr:uid="{00000000-0005-0000-0000-0000556B0000}"/>
    <cellStyle name="Normal 30 2 3 2 6" xfId="27480" xr:uid="{00000000-0005-0000-0000-0000566B0000}"/>
    <cellStyle name="Normal 30 2 3 2 6 2" xfId="27481" xr:uid="{00000000-0005-0000-0000-0000576B0000}"/>
    <cellStyle name="Normal 30 2 3 2 6 2 2" xfId="27482" xr:uid="{00000000-0005-0000-0000-0000586B0000}"/>
    <cellStyle name="Normal 30 2 3 2 6 2 2 2" xfId="27483" xr:uid="{00000000-0005-0000-0000-0000596B0000}"/>
    <cellStyle name="Normal 30 2 3 2 6 2 3" xfId="27484" xr:uid="{00000000-0005-0000-0000-00005A6B0000}"/>
    <cellStyle name="Normal 30 2 3 2 6 3" xfId="27485" xr:uid="{00000000-0005-0000-0000-00005B6B0000}"/>
    <cellStyle name="Normal 30 2 3 2 6 3 2" xfId="27486" xr:uid="{00000000-0005-0000-0000-00005C6B0000}"/>
    <cellStyle name="Normal 30 2 3 2 6 3 2 2" xfId="27487" xr:uid="{00000000-0005-0000-0000-00005D6B0000}"/>
    <cellStyle name="Normal 30 2 3 2 6 3 3" xfId="27488" xr:uid="{00000000-0005-0000-0000-00005E6B0000}"/>
    <cellStyle name="Normal 30 2 3 2 6 4" xfId="27489" xr:uid="{00000000-0005-0000-0000-00005F6B0000}"/>
    <cellStyle name="Normal 30 2 3 2 6 4 2" xfId="27490" xr:uid="{00000000-0005-0000-0000-0000606B0000}"/>
    <cellStyle name="Normal 30 2 3 2 6 5" xfId="27491" xr:uid="{00000000-0005-0000-0000-0000616B0000}"/>
    <cellStyle name="Normal 30 2 3 2 7" xfId="27492" xr:uid="{00000000-0005-0000-0000-0000626B0000}"/>
    <cellStyle name="Normal 30 2 3 2 7 2" xfId="27493" xr:uid="{00000000-0005-0000-0000-0000636B0000}"/>
    <cellStyle name="Normal 30 2 3 2 7 2 2" xfId="27494" xr:uid="{00000000-0005-0000-0000-0000646B0000}"/>
    <cellStyle name="Normal 30 2 3 2 7 2 2 2" xfId="27495" xr:uid="{00000000-0005-0000-0000-0000656B0000}"/>
    <cellStyle name="Normal 30 2 3 2 7 2 3" xfId="27496" xr:uid="{00000000-0005-0000-0000-0000666B0000}"/>
    <cellStyle name="Normal 30 2 3 2 7 3" xfId="27497" xr:uid="{00000000-0005-0000-0000-0000676B0000}"/>
    <cellStyle name="Normal 30 2 3 2 7 3 2" xfId="27498" xr:uid="{00000000-0005-0000-0000-0000686B0000}"/>
    <cellStyle name="Normal 30 2 3 2 7 4" xfId="27499" xr:uid="{00000000-0005-0000-0000-0000696B0000}"/>
    <cellStyle name="Normal 30 2 3 2 8" xfId="27500" xr:uid="{00000000-0005-0000-0000-00006A6B0000}"/>
    <cellStyle name="Normal 30 2 3 2 8 2" xfId="27501" xr:uid="{00000000-0005-0000-0000-00006B6B0000}"/>
    <cellStyle name="Normal 30 2 3 2 8 2 2" xfId="27502" xr:uid="{00000000-0005-0000-0000-00006C6B0000}"/>
    <cellStyle name="Normal 30 2 3 2 8 3" xfId="27503" xr:uid="{00000000-0005-0000-0000-00006D6B0000}"/>
    <cellStyle name="Normal 30 2 3 2 9" xfId="27504" xr:uid="{00000000-0005-0000-0000-00006E6B0000}"/>
    <cellStyle name="Normal 30 2 3 2 9 2" xfId="27505" xr:uid="{00000000-0005-0000-0000-00006F6B0000}"/>
    <cellStyle name="Normal 30 2 3 2 9 2 2" xfId="27506" xr:uid="{00000000-0005-0000-0000-0000706B0000}"/>
    <cellStyle name="Normal 30 2 3 2 9 3" xfId="27507" xr:uid="{00000000-0005-0000-0000-0000716B0000}"/>
    <cellStyle name="Normal 30 2 3 3" xfId="27508" xr:uid="{00000000-0005-0000-0000-0000726B0000}"/>
    <cellStyle name="Normal 30 2 3 3 10" xfId="27509" xr:uid="{00000000-0005-0000-0000-0000736B0000}"/>
    <cellStyle name="Normal 30 2 3 3 10 2" xfId="27510" xr:uid="{00000000-0005-0000-0000-0000746B0000}"/>
    <cellStyle name="Normal 30 2 3 3 11" xfId="27511" xr:uid="{00000000-0005-0000-0000-0000756B0000}"/>
    <cellStyle name="Normal 30 2 3 3 2" xfId="27512" xr:uid="{00000000-0005-0000-0000-0000766B0000}"/>
    <cellStyle name="Normal 30 2 3 3 2 2" xfId="27513" xr:uid="{00000000-0005-0000-0000-0000776B0000}"/>
    <cellStyle name="Normal 30 2 3 3 2 2 2" xfId="27514" xr:uid="{00000000-0005-0000-0000-0000786B0000}"/>
    <cellStyle name="Normal 30 2 3 3 2 2 2 2" xfId="27515" xr:uid="{00000000-0005-0000-0000-0000796B0000}"/>
    <cellStyle name="Normal 30 2 3 3 2 2 2 2 2" xfId="27516" xr:uid="{00000000-0005-0000-0000-00007A6B0000}"/>
    <cellStyle name="Normal 30 2 3 3 2 2 2 2 2 2" xfId="27517" xr:uid="{00000000-0005-0000-0000-00007B6B0000}"/>
    <cellStyle name="Normal 30 2 3 3 2 2 2 2 3" xfId="27518" xr:uid="{00000000-0005-0000-0000-00007C6B0000}"/>
    <cellStyle name="Normal 30 2 3 3 2 2 2 3" xfId="27519" xr:uid="{00000000-0005-0000-0000-00007D6B0000}"/>
    <cellStyle name="Normal 30 2 3 3 2 2 2 3 2" xfId="27520" xr:uid="{00000000-0005-0000-0000-00007E6B0000}"/>
    <cellStyle name="Normal 30 2 3 3 2 2 2 3 2 2" xfId="27521" xr:uid="{00000000-0005-0000-0000-00007F6B0000}"/>
    <cellStyle name="Normal 30 2 3 3 2 2 2 3 3" xfId="27522" xr:uid="{00000000-0005-0000-0000-0000806B0000}"/>
    <cellStyle name="Normal 30 2 3 3 2 2 2 4" xfId="27523" xr:uid="{00000000-0005-0000-0000-0000816B0000}"/>
    <cellStyle name="Normal 30 2 3 3 2 2 2 4 2" xfId="27524" xr:uid="{00000000-0005-0000-0000-0000826B0000}"/>
    <cellStyle name="Normal 30 2 3 3 2 2 2 5" xfId="27525" xr:uid="{00000000-0005-0000-0000-0000836B0000}"/>
    <cellStyle name="Normal 30 2 3 3 2 2 3" xfId="27526" xr:uid="{00000000-0005-0000-0000-0000846B0000}"/>
    <cellStyle name="Normal 30 2 3 3 2 2 3 2" xfId="27527" xr:uid="{00000000-0005-0000-0000-0000856B0000}"/>
    <cellStyle name="Normal 30 2 3 3 2 2 3 2 2" xfId="27528" xr:uid="{00000000-0005-0000-0000-0000866B0000}"/>
    <cellStyle name="Normal 30 2 3 3 2 2 3 3" xfId="27529" xr:uid="{00000000-0005-0000-0000-0000876B0000}"/>
    <cellStyle name="Normal 30 2 3 3 2 2 4" xfId="27530" xr:uid="{00000000-0005-0000-0000-0000886B0000}"/>
    <cellStyle name="Normal 30 2 3 3 2 2 4 2" xfId="27531" xr:uid="{00000000-0005-0000-0000-0000896B0000}"/>
    <cellStyle name="Normal 30 2 3 3 2 2 4 2 2" xfId="27532" xr:uid="{00000000-0005-0000-0000-00008A6B0000}"/>
    <cellStyle name="Normal 30 2 3 3 2 2 4 3" xfId="27533" xr:uid="{00000000-0005-0000-0000-00008B6B0000}"/>
    <cellStyle name="Normal 30 2 3 3 2 2 5" xfId="27534" xr:uid="{00000000-0005-0000-0000-00008C6B0000}"/>
    <cellStyle name="Normal 30 2 3 3 2 2 5 2" xfId="27535" xr:uid="{00000000-0005-0000-0000-00008D6B0000}"/>
    <cellStyle name="Normal 30 2 3 3 2 2 6" xfId="27536" xr:uid="{00000000-0005-0000-0000-00008E6B0000}"/>
    <cellStyle name="Normal 30 2 3 3 2 2 6 2" xfId="27537" xr:uid="{00000000-0005-0000-0000-00008F6B0000}"/>
    <cellStyle name="Normal 30 2 3 3 2 2 7" xfId="27538" xr:uid="{00000000-0005-0000-0000-0000906B0000}"/>
    <cellStyle name="Normal 30 2 3 3 2 3" xfId="27539" xr:uid="{00000000-0005-0000-0000-0000916B0000}"/>
    <cellStyle name="Normal 30 2 3 3 2 3 2" xfId="27540" xr:uid="{00000000-0005-0000-0000-0000926B0000}"/>
    <cellStyle name="Normal 30 2 3 3 2 3 2 2" xfId="27541" xr:uid="{00000000-0005-0000-0000-0000936B0000}"/>
    <cellStyle name="Normal 30 2 3 3 2 3 2 2 2" xfId="27542" xr:uid="{00000000-0005-0000-0000-0000946B0000}"/>
    <cellStyle name="Normal 30 2 3 3 2 3 2 3" xfId="27543" xr:uid="{00000000-0005-0000-0000-0000956B0000}"/>
    <cellStyle name="Normal 30 2 3 3 2 3 3" xfId="27544" xr:uid="{00000000-0005-0000-0000-0000966B0000}"/>
    <cellStyle name="Normal 30 2 3 3 2 3 3 2" xfId="27545" xr:uid="{00000000-0005-0000-0000-0000976B0000}"/>
    <cellStyle name="Normal 30 2 3 3 2 3 3 2 2" xfId="27546" xr:uid="{00000000-0005-0000-0000-0000986B0000}"/>
    <cellStyle name="Normal 30 2 3 3 2 3 3 3" xfId="27547" xr:uid="{00000000-0005-0000-0000-0000996B0000}"/>
    <cellStyle name="Normal 30 2 3 3 2 3 4" xfId="27548" xr:uid="{00000000-0005-0000-0000-00009A6B0000}"/>
    <cellStyle name="Normal 30 2 3 3 2 3 4 2" xfId="27549" xr:uid="{00000000-0005-0000-0000-00009B6B0000}"/>
    <cellStyle name="Normal 30 2 3 3 2 3 5" xfId="27550" xr:uid="{00000000-0005-0000-0000-00009C6B0000}"/>
    <cellStyle name="Normal 30 2 3 3 2 4" xfId="27551" xr:uid="{00000000-0005-0000-0000-00009D6B0000}"/>
    <cellStyle name="Normal 30 2 3 3 2 4 2" xfId="27552" xr:uid="{00000000-0005-0000-0000-00009E6B0000}"/>
    <cellStyle name="Normal 30 2 3 3 2 4 2 2" xfId="27553" xr:uid="{00000000-0005-0000-0000-00009F6B0000}"/>
    <cellStyle name="Normal 30 2 3 3 2 4 3" xfId="27554" xr:uid="{00000000-0005-0000-0000-0000A06B0000}"/>
    <cellStyle name="Normal 30 2 3 3 2 5" xfId="27555" xr:uid="{00000000-0005-0000-0000-0000A16B0000}"/>
    <cellStyle name="Normal 30 2 3 3 2 5 2" xfId="27556" xr:uid="{00000000-0005-0000-0000-0000A26B0000}"/>
    <cellStyle name="Normal 30 2 3 3 2 5 2 2" xfId="27557" xr:uid="{00000000-0005-0000-0000-0000A36B0000}"/>
    <cellStyle name="Normal 30 2 3 3 2 5 3" xfId="27558" xr:uid="{00000000-0005-0000-0000-0000A46B0000}"/>
    <cellStyle name="Normal 30 2 3 3 2 6" xfId="27559" xr:uid="{00000000-0005-0000-0000-0000A56B0000}"/>
    <cellStyle name="Normal 30 2 3 3 2 6 2" xfId="27560" xr:uid="{00000000-0005-0000-0000-0000A66B0000}"/>
    <cellStyle name="Normal 30 2 3 3 2 7" xfId="27561" xr:uid="{00000000-0005-0000-0000-0000A76B0000}"/>
    <cellStyle name="Normal 30 2 3 3 2 7 2" xfId="27562" xr:uid="{00000000-0005-0000-0000-0000A86B0000}"/>
    <cellStyle name="Normal 30 2 3 3 2 8" xfId="27563" xr:uid="{00000000-0005-0000-0000-0000A96B0000}"/>
    <cellStyle name="Normal 30 2 3 3 3" xfId="27564" xr:uid="{00000000-0005-0000-0000-0000AA6B0000}"/>
    <cellStyle name="Normal 30 2 3 3 3 2" xfId="27565" xr:uid="{00000000-0005-0000-0000-0000AB6B0000}"/>
    <cellStyle name="Normal 30 2 3 3 3 2 2" xfId="27566" xr:uid="{00000000-0005-0000-0000-0000AC6B0000}"/>
    <cellStyle name="Normal 30 2 3 3 3 2 2 2" xfId="27567" xr:uid="{00000000-0005-0000-0000-0000AD6B0000}"/>
    <cellStyle name="Normal 30 2 3 3 3 2 2 2 2" xfId="27568" xr:uid="{00000000-0005-0000-0000-0000AE6B0000}"/>
    <cellStyle name="Normal 30 2 3 3 3 2 2 3" xfId="27569" xr:uid="{00000000-0005-0000-0000-0000AF6B0000}"/>
    <cellStyle name="Normal 30 2 3 3 3 2 3" xfId="27570" xr:uid="{00000000-0005-0000-0000-0000B06B0000}"/>
    <cellStyle name="Normal 30 2 3 3 3 2 3 2" xfId="27571" xr:uid="{00000000-0005-0000-0000-0000B16B0000}"/>
    <cellStyle name="Normal 30 2 3 3 3 2 3 2 2" xfId="27572" xr:uid="{00000000-0005-0000-0000-0000B26B0000}"/>
    <cellStyle name="Normal 30 2 3 3 3 2 3 3" xfId="27573" xr:uid="{00000000-0005-0000-0000-0000B36B0000}"/>
    <cellStyle name="Normal 30 2 3 3 3 2 4" xfId="27574" xr:uid="{00000000-0005-0000-0000-0000B46B0000}"/>
    <cellStyle name="Normal 30 2 3 3 3 2 4 2" xfId="27575" xr:uid="{00000000-0005-0000-0000-0000B56B0000}"/>
    <cellStyle name="Normal 30 2 3 3 3 2 5" xfId="27576" xr:uid="{00000000-0005-0000-0000-0000B66B0000}"/>
    <cellStyle name="Normal 30 2 3 3 3 3" xfId="27577" xr:uid="{00000000-0005-0000-0000-0000B76B0000}"/>
    <cellStyle name="Normal 30 2 3 3 3 3 2" xfId="27578" xr:uid="{00000000-0005-0000-0000-0000B86B0000}"/>
    <cellStyle name="Normal 30 2 3 3 3 3 2 2" xfId="27579" xr:uid="{00000000-0005-0000-0000-0000B96B0000}"/>
    <cellStyle name="Normal 30 2 3 3 3 3 3" xfId="27580" xr:uid="{00000000-0005-0000-0000-0000BA6B0000}"/>
    <cellStyle name="Normal 30 2 3 3 3 4" xfId="27581" xr:uid="{00000000-0005-0000-0000-0000BB6B0000}"/>
    <cellStyle name="Normal 30 2 3 3 3 4 2" xfId="27582" xr:uid="{00000000-0005-0000-0000-0000BC6B0000}"/>
    <cellStyle name="Normal 30 2 3 3 3 4 2 2" xfId="27583" xr:uid="{00000000-0005-0000-0000-0000BD6B0000}"/>
    <cellStyle name="Normal 30 2 3 3 3 4 3" xfId="27584" xr:uid="{00000000-0005-0000-0000-0000BE6B0000}"/>
    <cellStyle name="Normal 30 2 3 3 3 5" xfId="27585" xr:uid="{00000000-0005-0000-0000-0000BF6B0000}"/>
    <cellStyle name="Normal 30 2 3 3 3 5 2" xfId="27586" xr:uid="{00000000-0005-0000-0000-0000C06B0000}"/>
    <cellStyle name="Normal 30 2 3 3 3 6" xfId="27587" xr:uid="{00000000-0005-0000-0000-0000C16B0000}"/>
    <cellStyle name="Normal 30 2 3 3 3 6 2" xfId="27588" xr:uid="{00000000-0005-0000-0000-0000C26B0000}"/>
    <cellStyle name="Normal 30 2 3 3 3 7" xfId="27589" xr:uid="{00000000-0005-0000-0000-0000C36B0000}"/>
    <cellStyle name="Normal 30 2 3 3 4" xfId="27590" xr:uid="{00000000-0005-0000-0000-0000C46B0000}"/>
    <cellStyle name="Normal 30 2 3 3 4 2" xfId="27591" xr:uid="{00000000-0005-0000-0000-0000C56B0000}"/>
    <cellStyle name="Normal 30 2 3 3 4 2 2" xfId="27592" xr:uid="{00000000-0005-0000-0000-0000C66B0000}"/>
    <cellStyle name="Normal 30 2 3 3 4 2 2 2" xfId="27593" xr:uid="{00000000-0005-0000-0000-0000C76B0000}"/>
    <cellStyle name="Normal 30 2 3 3 4 2 2 2 2" xfId="27594" xr:uid="{00000000-0005-0000-0000-0000C86B0000}"/>
    <cellStyle name="Normal 30 2 3 3 4 2 2 3" xfId="27595" xr:uid="{00000000-0005-0000-0000-0000C96B0000}"/>
    <cellStyle name="Normal 30 2 3 3 4 2 3" xfId="27596" xr:uid="{00000000-0005-0000-0000-0000CA6B0000}"/>
    <cellStyle name="Normal 30 2 3 3 4 2 3 2" xfId="27597" xr:uid="{00000000-0005-0000-0000-0000CB6B0000}"/>
    <cellStyle name="Normal 30 2 3 3 4 2 3 2 2" xfId="27598" xr:uid="{00000000-0005-0000-0000-0000CC6B0000}"/>
    <cellStyle name="Normal 30 2 3 3 4 2 3 3" xfId="27599" xr:uid="{00000000-0005-0000-0000-0000CD6B0000}"/>
    <cellStyle name="Normal 30 2 3 3 4 2 4" xfId="27600" xr:uid="{00000000-0005-0000-0000-0000CE6B0000}"/>
    <cellStyle name="Normal 30 2 3 3 4 2 4 2" xfId="27601" xr:uid="{00000000-0005-0000-0000-0000CF6B0000}"/>
    <cellStyle name="Normal 30 2 3 3 4 2 5" xfId="27602" xr:uid="{00000000-0005-0000-0000-0000D06B0000}"/>
    <cellStyle name="Normal 30 2 3 3 4 3" xfId="27603" xr:uid="{00000000-0005-0000-0000-0000D16B0000}"/>
    <cellStyle name="Normal 30 2 3 3 4 3 2" xfId="27604" xr:uid="{00000000-0005-0000-0000-0000D26B0000}"/>
    <cellStyle name="Normal 30 2 3 3 4 3 2 2" xfId="27605" xr:uid="{00000000-0005-0000-0000-0000D36B0000}"/>
    <cellStyle name="Normal 30 2 3 3 4 3 3" xfId="27606" xr:uid="{00000000-0005-0000-0000-0000D46B0000}"/>
    <cellStyle name="Normal 30 2 3 3 4 4" xfId="27607" xr:uid="{00000000-0005-0000-0000-0000D56B0000}"/>
    <cellStyle name="Normal 30 2 3 3 4 4 2" xfId="27608" xr:uid="{00000000-0005-0000-0000-0000D66B0000}"/>
    <cellStyle name="Normal 30 2 3 3 4 4 2 2" xfId="27609" xr:uid="{00000000-0005-0000-0000-0000D76B0000}"/>
    <cellStyle name="Normal 30 2 3 3 4 4 3" xfId="27610" xr:uid="{00000000-0005-0000-0000-0000D86B0000}"/>
    <cellStyle name="Normal 30 2 3 3 4 5" xfId="27611" xr:uid="{00000000-0005-0000-0000-0000D96B0000}"/>
    <cellStyle name="Normal 30 2 3 3 4 5 2" xfId="27612" xr:uid="{00000000-0005-0000-0000-0000DA6B0000}"/>
    <cellStyle name="Normal 30 2 3 3 4 6" xfId="27613" xr:uid="{00000000-0005-0000-0000-0000DB6B0000}"/>
    <cellStyle name="Normal 30 2 3 3 4 6 2" xfId="27614" xr:uid="{00000000-0005-0000-0000-0000DC6B0000}"/>
    <cellStyle name="Normal 30 2 3 3 4 7" xfId="27615" xr:uid="{00000000-0005-0000-0000-0000DD6B0000}"/>
    <cellStyle name="Normal 30 2 3 3 5" xfId="27616" xr:uid="{00000000-0005-0000-0000-0000DE6B0000}"/>
    <cellStyle name="Normal 30 2 3 3 5 2" xfId="27617" xr:uid="{00000000-0005-0000-0000-0000DF6B0000}"/>
    <cellStyle name="Normal 30 2 3 3 5 2 2" xfId="27618" xr:uid="{00000000-0005-0000-0000-0000E06B0000}"/>
    <cellStyle name="Normal 30 2 3 3 5 2 2 2" xfId="27619" xr:uid="{00000000-0005-0000-0000-0000E16B0000}"/>
    <cellStyle name="Normal 30 2 3 3 5 2 3" xfId="27620" xr:uid="{00000000-0005-0000-0000-0000E26B0000}"/>
    <cellStyle name="Normal 30 2 3 3 5 3" xfId="27621" xr:uid="{00000000-0005-0000-0000-0000E36B0000}"/>
    <cellStyle name="Normal 30 2 3 3 5 3 2" xfId="27622" xr:uid="{00000000-0005-0000-0000-0000E46B0000}"/>
    <cellStyle name="Normal 30 2 3 3 5 3 2 2" xfId="27623" xr:uid="{00000000-0005-0000-0000-0000E56B0000}"/>
    <cellStyle name="Normal 30 2 3 3 5 3 3" xfId="27624" xr:uid="{00000000-0005-0000-0000-0000E66B0000}"/>
    <cellStyle name="Normal 30 2 3 3 5 4" xfId="27625" xr:uid="{00000000-0005-0000-0000-0000E76B0000}"/>
    <cellStyle name="Normal 30 2 3 3 5 4 2" xfId="27626" xr:uid="{00000000-0005-0000-0000-0000E86B0000}"/>
    <cellStyle name="Normal 30 2 3 3 5 5" xfId="27627" xr:uid="{00000000-0005-0000-0000-0000E96B0000}"/>
    <cellStyle name="Normal 30 2 3 3 6" xfId="27628" xr:uid="{00000000-0005-0000-0000-0000EA6B0000}"/>
    <cellStyle name="Normal 30 2 3 3 6 2" xfId="27629" xr:uid="{00000000-0005-0000-0000-0000EB6B0000}"/>
    <cellStyle name="Normal 30 2 3 3 6 2 2" xfId="27630" xr:uid="{00000000-0005-0000-0000-0000EC6B0000}"/>
    <cellStyle name="Normal 30 2 3 3 6 2 2 2" xfId="27631" xr:uid="{00000000-0005-0000-0000-0000ED6B0000}"/>
    <cellStyle name="Normal 30 2 3 3 6 2 3" xfId="27632" xr:uid="{00000000-0005-0000-0000-0000EE6B0000}"/>
    <cellStyle name="Normal 30 2 3 3 6 3" xfId="27633" xr:uid="{00000000-0005-0000-0000-0000EF6B0000}"/>
    <cellStyle name="Normal 30 2 3 3 6 3 2" xfId="27634" xr:uid="{00000000-0005-0000-0000-0000F06B0000}"/>
    <cellStyle name="Normal 30 2 3 3 6 4" xfId="27635" xr:uid="{00000000-0005-0000-0000-0000F16B0000}"/>
    <cellStyle name="Normal 30 2 3 3 7" xfId="27636" xr:uid="{00000000-0005-0000-0000-0000F26B0000}"/>
    <cellStyle name="Normal 30 2 3 3 7 2" xfId="27637" xr:uid="{00000000-0005-0000-0000-0000F36B0000}"/>
    <cellStyle name="Normal 30 2 3 3 7 2 2" xfId="27638" xr:uid="{00000000-0005-0000-0000-0000F46B0000}"/>
    <cellStyle name="Normal 30 2 3 3 7 3" xfId="27639" xr:uid="{00000000-0005-0000-0000-0000F56B0000}"/>
    <cellStyle name="Normal 30 2 3 3 8" xfId="27640" xr:uid="{00000000-0005-0000-0000-0000F66B0000}"/>
    <cellStyle name="Normal 30 2 3 3 8 2" xfId="27641" xr:uid="{00000000-0005-0000-0000-0000F76B0000}"/>
    <cellStyle name="Normal 30 2 3 3 8 2 2" xfId="27642" xr:uid="{00000000-0005-0000-0000-0000F86B0000}"/>
    <cellStyle name="Normal 30 2 3 3 8 3" xfId="27643" xr:uid="{00000000-0005-0000-0000-0000F96B0000}"/>
    <cellStyle name="Normal 30 2 3 3 9" xfId="27644" xr:uid="{00000000-0005-0000-0000-0000FA6B0000}"/>
    <cellStyle name="Normal 30 2 3 3 9 2" xfId="27645" xr:uid="{00000000-0005-0000-0000-0000FB6B0000}"/>
    <cellStyle name="Normal 30 2 3 4" xfId="27646" xr:uid="{00000000-0005-0000-0000-0000FC6B0000}"/>
    <cellStyle name="Normal 30 2 3 4 10" xfId="27647" xr:uid="{00000000-0005-0000-0000-0000FD6B0000}"/>
    <cellStyle name="Normal 30 2 3 4 10 2" xfId="27648" xr:uid="{00000000-0005-0000-0000-0000FE6B0000}"/>
    <cellStyle name="Normal 30 2 3 4 11" xfId="27649" xr:uid="{00000000-0005-0000-0000-0000FF6B0000}"/>
    <cellStyle name="Normal 30 2 3 4 2" xfId="27650" xr:uid="{00000000-0005-0000-0000-0000006C0000}"/>
    <cellStyle name="Normal 30 2 3 4 2 2" xfId="27651" xr:uid="{00000000-0005-0000-0000-0000016C0000}"/>
    <cellStyle name="Normal 30 2 3 4 2 2 2" xfId="27652" xr:uid="{00000000-0005-0000-0000-0000026C0000}"/>
    <cellStyle name="Normal 30 2 3 4 2 2 2 2" xfId="27653" xr:uid="{00000000-0005-0000-0000-0000036C0000}"/>
    <cellStyle name="Normal 30 2 3 4 2 2 2 2 2" xfId="27654" xr:uid="{00000000-0005-0000-0000-0000046C0000}"/>
    <cellStyle name="Normal 30 2 3 4 2 2 2 2 2 2" xfId="27655" xr:uid="{00000000-0005-0000-0000-0000056C0000}"/>
    <cellStyle name="Normal 30 2 3 4 2 2 2 2 3" xfId="27656" xr:uid="{00000000-0005-0000-0000-0000066C0000}"/>
    <cellStyle name="Normal 30 2 3 4 2 2 2 3" xfId="27657" xr:uid="{00000000-0005-0000-0000-0000076C0000}"/>
    <cellStyle name="Normal 30 2 3 4 2 2 2 3 2" xfId="27658" xr:uid="{00000000-0005-0000-0000-0000086C0000}"/>
    <cellStyle name="Normal 30 2 3 4 2 2 2 3 2 2" xfId="27659" xr:uid="{00000000-0005-0000-0000-0000096C0000}"/>
    <cellStyle name="Normal 30 2 3 4 2 2 2 3 3" xfId="27660" xr:uid="{00000000-0005-0000-0000-00000A6C0000}"/>
    <cellStyle name="Normal 30 2 3 4 2 2 2 4" xfId="27661" xr:uid="{00000000-0005-0000-0000-00000B6C0000}"/>
    <cellStyle name="Normal 30 2 3 4 2 2 2 4 2" xfId="27662" xr:uid="{00000000-0005-0000-0000-00000C6C0000}"/>
    <cellStyle name="Normal 30 2 3 4 2 2 2 5" xfId="27663" xr:uid="{00000000-0005-0000-0000-00000D6C0000}"/>
    <cellStyle name="Normal 30 2 3 4 2 2 3" xfId="27664" xr:uid="{00000000-0005-0000-0000-00000E6C0000}"/>
    <cellStyle name="Normal 30 2 3 4 2 2 3 2" xfId="27665" xr:uid="{00000000-0005-0000-0000-00000F6C0000}"/>
    <cellStyle name="Normal 30 2 3 4 2 2 3 2 2" xfId="27666" xr:uid="{00000000-0005-0000-0000-0000106C0000}"/>
    <cellStyle name="Normal 30 2 3 4 2 2 3 3" xfId="27667" xr:uid="{00000000-0005-0000-0000-0000116C0000}"/>
    <cellStyle name="Normal 30 2 3 4 2 2 4" xfId="27668" xr:uid="{00000000-0005-0000-0000-0000126C0000}"/>
    <cellStyle name="Normal 30 2 3 4 2 2 4 2" xfId="27669" xr:uid="{00000000-0005-0000-0000-0000136C0000}"/>
    <cellStyle name="Normal 30 2 3 4 2 2 4 2 2" xfId="27670" xr:uid="{00000000-0005-0000-0000-0000146C0000}"/>
    <cellStyle name="Normal 30 2 3 4 2 2 4 3" xfId="27671" xr:uid="{00000000-0005-0000-0000-0000156C0000}"/>
    <cellStyle name="Normal 30 2 3 4 2 2 5" xfId="27672" xr:uid="{00000000-0005-0000-0000-0000166C0000}"/>
    <cellStyle name="Normal 30 2 3 4 2 2 5 2" xfId="27673" xr:uid="{00000000-0005-0000-0000-0000176C0000}"/>
    <cellStyle name="Normal 30 2 3 4 2 2 6" xfId="27674" xr:uid="{00000000-0005-0000-0000-0000186C0000}"/>
    <cellStyle name="Normal 30 2 3 4 2 2 6 2" xfId="27675" xr:uid="{00000000-0005-0000-0000-0000196C0000}"/>
    <cellStyle name="Normal 30 2 3 4 2 2 7" xfId="27676" xr:uid="{00000000-0005-0000-0000-00001A6C0000}"/>
    <cellStyle name="Normal 30 2 3 4 2 3" xfId="27677" xr:uid="{00000000-0005-0000-0000-00001B6C0000}"/>
    <cellStyle name="Normal 30 2 3 4 2 3 2" xfId="27678" xr:uid="{00000000-0005-0000-0000-00001C6C0000}"/>
    <cellStyle name="Normal 30 2 3 4 2 3 2 2" xfId="27679" xr:uid="{00000000-0005-0000-0000-00001D6C0000}"/>
    <cellStyle name="Normal 30 2 3 4 2 3 2 2 2" xfId="27680" xr:uid="{00000000-0005-0000-0000-00001E6C0000}"/>
    <cellStyle name="Normal 30 2 3 4 2 3 2 3" xfId="27681" xr:uid="{00000000-0005-0000-0000-00001F6C0000}"/>
    <cellStyle name="Normal 30 2 3 4 2 3 3" xfId="27682" xr:uid="{00000000-0005-0000-0000-0000206C0000}"/>
    <cellStyle name="Normal 30 2 3 4 2 3 3 2" xfId="27683" xr:uid="{00000000-0005-0000-0000-0000216C0000}"/>
    <cellStyle name="Normal 30 2 3 4 2 3 3 2 2" xfId="27684" xr:uid="{00000000-0005-0000-0000-0000226C0000}"/>
    <cellStyle name="Normal 30 2 3 4 2 3 3 3" xfId="27685" xr:uid="{00000000-0005-0000-0000-0000236C0000}"/>
    <cellStyle name="Normal 30 2 3 4 2 3 4" xfId="27686" xr:uid="{00000000-0005-0000-0000-0000246C0000}"/>
    <cellStyle name="Normal 30 2 3 4 2 3 4 2" xfId="27687" xr:uid="{00000000-0005-0000-0000-0000256C0000}"/>
    <cellStyle name="Normal 30 2 3 4 2 3 5" xfId="27688" xr:uid="{00000000-0005-0000-0000-0000266C0000}"/>
    <cellStyle name="Normal 30 2 3 4 2 4" xfId="27689" xr:uid="{00000000-0005-0000-0000-0000276C0000}"/>
    <cellStyle name="Normal 30 2 3 4 2 4 2" xfId="27690" xr:uid="{00000000-0005-0000-0000-0000286C0000}"/>
    <cellStyle name="Normal 30 2 3 4 2 4 2 2" xfId="27691" xr:uid="{00000000-0005-0000-0000-0000296C0000}"/>
    <cellStyle name="Normal 30 2 3 4 2 4 3" xfId="27692" xr:uid="{00000000-0005-0000-0000-00002A6C0000}"/>
    <cellStyle name="Normal 30 2 3 4 2 5" xfId="27693" xr:uid="{00000000-0005-0000-0000-00002B6C0000}"/>
    <cellStyle name="Normal 30 2 3 4 2 5 2" xfId="27694" xr:uid="{00000000-0005-0000-0000-00002C6C0000}"/>
    <cellStyle name="Normal 30 2 3 4 2 5 2 2" xfId="27695" xr:uid="{00000000-0005-0000-0000-00002D6C0000}"/>
    <cellStyle name="Normal 30 2 3 4 2 5 3" xfId="27696" xr:uid="{00000000-0005-0000-0000-00002E6C0000}"/>
    <cellStyle name="Normal 30 2 3 4 2 6" xfId="27697" xr:uid="{00000000-0005-0000-0000-00002F6C0000}"/>
    <cellStyle name="Normal 30 2 3 4 2 6 2" xfId="27698" xr:uid="{00000000-0005-0000-0000-0000306C0000}"/>
    <cellStyle name="Normal 30 2 3 4 2 7" xfId="27699" xr:uid="{00000000-0005-0000-0000-0000316C0000}"/>
    <cellStyle name="Normal 30 2 3 4 2 7 2" xfId="27700" xr:uid="{00000000-0005-0000-0000-0000326C0000}"/>
    <cellStyle name="Normal 30 2 3 4 2 8" xfId="27701" xr:uid="{00000000-0005-0000-0000-0000336C0000}"/>
    <cellStyle name="Normal 30 2 3 4 3" xfId="27702" xr:uid="{00000000-0005-0000-0000-0000346C0000}"/>
    <cellStyle name="Normal 30 2 3 4 3 2" xfId="27703" xr:uid="{00000000-0005-0000-0000-0000356C0000}"/>
    <cellStyle name="Normal 30 2 3 4 3 2 2" xfId="27704" xr:uid="{00000000-0005-0000-0000-0000366C0000}"/>
    <cellStyle name="Normal 30 2 3 4 3 2 2 2" xfId="27705" xr:uid="{00000000-0005-0000-0000-0000376C0000}"/>
    <cellStyle name="Normal 30 2 3 4 3 2 2 2 2" xfId="27706" xr:uid="{00000000-0005-0000-0000-0000386C0000}"/>
    <cellStyle name="Normal 30 2 3 4 3 2 2 3" xfId="27707" xr:uid="{00000000-0005-0000-0000-0000396C0000}"/>
    <cellStyle name="Normal 30 2 3 4 3 2 3" xfId="27708" xr:uid="{00000000-0005-0000-0000-00003A6C0000}"/>
    <cellStyle name="Normal 30 2 3 4 3 2 3 2" xfId="27709" xr:uid="{00000000-0005-0000-0000-00003B6C0000}"/>
    <cellStyle name="Normal 30 2 3 4 3 2 3 2 2" xfId="27710" xr:uid="{00000000-0005-0000-0000-00003C6C0000}"/>
    <cellStyle name="Normal 30 2 3 4 3 2 3 3" xfId="27711" xr:uid="{00000000-0005-0000-0000-00003D6C0000}"/>
    <cellStyle name="Normal 30 2 3 4 3 2 4" xfId="27712" xr:uid="{00000000-0005-0000-0000-00003E6C0000}"/>
    <cellStyle name="Normal 30 2 3 4 3 2 4 2" xfId="27713" xr:uid="{00000000-0005-0000-0000-00003F6C0000}"/>
    <cellStyle name="Normal 30 2 3 4 3 2 5" xfId="27714" xr:uid="{00000000-0005-0000-0000-0000406C0000}"/>
    <cellStyle name="Normal 30 2 3 4 3 3" xfId="27715" xr:uid="{00000000-0005-0000-0000-0000416C0000}"/>
    <cellStyle name="Normal 30 2 3 4 3 3 2" xfId="27716" xr:uid="{00000000-0005-0000-0000-0000426C0000}"/>
    <cellStyle name="Normal 30 2 3 4 3 3 2 2" xfId="27717" xr:uid="{00000000-0005-0000-0000-0000436C0000}"/>
    <cellStyle name="Normal 30 2 3 4 3 3 3" xfId="27718" xr:uid="{00000000-0005-0000-0000-0000446C0000}"/>
    <cellStyle name="Normal 30 2 3 4 3 4" xfId="27719" xr:uid="{00000000-0005-0000-0000-0000456C0000}"/>
    <cellStyle name="Normal 30 2 3 4 3 4 2" xfId="27720" xr:uid="{00000000-0005-0000-0000-0000466C0000}"/>
    <cellStyle name="Normal 30 2 3 4 3 4 2 2" xfId="27721" xr:uid="{00000000-0005-0000-0000-0000476C0000}"/>
    <cellStyle name="Normal 30 2 3 4 3 4 3" xfId="27722" xr:uid="{00000000-0005-0000-0000-0000486C0000}"/>
    <cellStyle name="Normal 30 2 3 4 3 5" xfId="27723" xr:uid="{00000000-0005-0000-0000-0000496C0000}"/>
    <cellStyle name="Normal 30 2 3 4 3 5 2" xfId="27724" xr:uid="{00000000-0005-0000-0000-00004A6C0000}"/>
    <cellStyle name="Normal 30 2 3 4 3 6" xfId="27725" xr:uid="{00000000-0005-0000-0000-00004B6C0000}"/>
    <cellStyle name="Normal 30 2 3 4 3 6 2" xfId="27726" xr:uid="{00000000-0005-0000-0000-00004C6C0000}"/>
    <cellStyle name="Normal 30 2 3 4 3 7" xfId="27727" xr:uid="{00000000-0005-0000-0000-00004D6C0000}"/>
    <cellStyle name="Normal 30 2 3 4 4" xfId="27728" xr:uid="{00000000-0005-0000-0000-00004E6C0000}"/>
    <cellStyle name="Normal 30 2 3 4 4 2" xfId="27729" xr:uid="{00000000-0005-0000-0000-00004F6C0000}"/>
    <cellStyle name="Normal 30 2 3 4 4 2 2" xfId="27730" xr:uid="{00000000-0005-0000-0000-0000506C0000}"/>
    <cellStyle name="Normal 30 2 3 4 4 2 2 2" xfId="27731" xr:uid="{00000000-0005-0000-0000-0000516C0000}"/>
    <cellStyle name="Normal 30 2 3 4 4 2 2 2 2" xfId="27732" xr:uid="{00000000-0005-0000-0000-0000526C0000}"/>
    <cellStyle name="Normal 30 2 3 4 4 2 2 3" xfId="27733" xr:uid="{00000000-0005-0000-0000-0000536C0000}"/>
    <cellStyle name="Normal 30 2 3 4 4 2 3" xfId="27734" xr:uid="{00000000-0005-0000-0000-0000546C0000}"/>
    <cellStyle name="Normal 30 2 3 4 4 2 3 2" xfId="27735" xr:uid="{00000000-0005-0000-0000-0000556C0000}"/>
    <cellStyle name="Normal 30 2 3 4 4 2 3 2 2" xfId="27736" xr:uid="{00000000-0005-0000-0000-0000566C0000}"/>
    <cellStyle name="Normal 30 2 3 4 4 2 3 3" xfId="27737" xr:uid="{00000000-0005-0000-0000-0000576C0000}"/>
    <cellStyle name="Normal 30 2 3 4 4 2 4" xfId="27738" xr:uid="{00000000-0005-0000-0000-0000586C0000}"/>
    <cellStyle name="Normal 30 2 3 4 4 2 4 2" xfId="27739" xr:uid="{00000000-0005-0000-0000-0000596C0000}"/>
    <cellStyle name="Normal 30 2 3 4 4 2 5" xfId="27740" xr:uid="{00000000-0005-0000-0000-00005A6C0000}"/>
    <cellStyle name="Normal 30 2 3 4 4 3" xfId="27741" xr:uid="{00000000-0005-0000-0000-00005B6C0000}"/>
    <cellStyle name="Normal 30 2 3 4 4 3 2" xfId="27742" xr:uid="{00000000-0005-0000-0000-00005C6C0000}"/>
    <cellStyle name="Normal 30 2 3 4 4 3 2 2" xfId="27743" xr:uid="{00000000-0005-0000-0000-00005D6C0000}"/>
    <cellStyle name="Normal 30 2 3 4 4 3 3" xfId="27744" xr:uid="{00000000-0005-0000-0000-00005E6C0000}"/>
    <cellStyle name="Normal 30 2 3 4 4 4" xfId="27745" xr:uid="{00000000-0005-0000-0000-00005F6C0000}"/>
    <cellStyle name="Normal 30 2 3 4 4 4 2" xfId="27746" xr:uid="{00000000-0005-0000-0000-0000606C0000}"/>
    <cellStyle name="Normal 30 2 3 4 4 4 2 2" xfId="27747" xr:uid="{00000000-0005-0000-0000-0000616C0000}"/>
    <cellStyle name="Normal 30 2 3 4 4 4 3" xfId="27748" xr:uid="{00000000-0005-0000-0000-0000626C0000}"/>
    <cellStyle name="Normal 30 2 3 4 4 5" xfId="27749" xr:uid="{00000000-0005-0000-0000-0000636C0000}"/>
    <cellStyle name="Normal 30 2 3 4 4 5 2" xfId="27750" xr:uid="{00000000-0005-0000-0000-0000646C0000}"/>
    <cellStyle name="Normal 30 2 3 4 4 6" xfId="27751" xr:uid="{00000000-0005-0000-0000-0000656C0000}"/>
    <cellStyle name="Normal 30 2 3 4 4 6 2" xfId="27752" xr:uid="{00000000-0005-0000-0000-0000666C0000}"/>
    <cellStyle name="Normal 30 2 3 4 4 7" xfId="27753" xr:uid="{00000000-0005-0000-0000-0000676C0000}"/>
    <cellStyle name="Normal 30 2 3 4 5" xfId="27754" xr:uid="{00000000-0005-0000-0000-0000686C0000}"/>
    <cellStyle name="Normal 30 2 3 4 5 2" xfId="27755" xr:uid="{00000000-0005-0000-0000-0000696C0000}"/>
    <cellStyle name="Normal 30 2 3 4 5 2 2" xfId="27756" xr:uid="{00000000-0005-0000-0000-00006A6C0000}"/>
    <cellStyle name="Normal 30 2 3 4 5 2 2 2" xfId="27757" xr:uid="{00000000-0005-0000-0000-00006B6C0000}"/>
    <cellStyle name="Normal 30 2 3 4 5 2 3" xfId="27758" xr:uid="{00000000-0005-0000-0000-00006C6C0000}"/>
    <cellStyle name="Normal 30 2 3 4 5 3" xfId="27759" xr:uid="{00000000-0005-0000-0000-00006D6C0000}"/>
    <cellStyle name="Normal 30 2 3 4 5 3 2" xfId="27760" xr:uid="{00000000-0005-0000-0000-00006E6C0000}"/>
    <cellStyle name="Normal 30 2 3 4 5 3 2 2" xfId="27761" xr:uid="{00000000-0005-0000-0000-00006F6C0000}"/>
    <cellStyle name="Normal 30 2 3 4 5 3 3" xfId="27762" xr:uid="{00000000-0005-0000-0000-0000706C0000}"/>
    <cellStyle name="Normal 30 2 3 4 5 4" xfId="27763" xr:uid="{00000000-0005-0000-0000-0000716C0000}"/>
    <cellStyle name="Normal 30 2 3 4 5 4 2" xfId="27764" xr:uid="{00000000-0005-0000-0000-0000726C0000}"/>
    <cellStyle name="Normal 30 2 3 4 5 5" xfId="27765" xr:uid="{00000000-0005-0000-0000-0000736C0000}"/>
    <cellStyle name="Normal 30 2 3 4 6" xfId="27766" xr:uid="{00000000-0005-0000-0000-0000746C0000}"/>
    <cellStyle name="Normal 30 2 3 4 6 2" xfId="27767" xr:uid="{00000000-0005-0000-0000-0000756C0000}"/>
    <cellStyle name="Normal 30 2 3 4 6 2 2" xfId="27768" xr:uid="{00000000-0005-0000-0000-0000766C0000}"/>
    <cellStyle name="Normal 30 2 3 4 6 2 2 2" xfId="27769" xr:uid="{00000000-0005-0000-0000-0000776C0000}"/>
    <cellStyle name="Normal 30 2 3 4 6 2 3" xfId="27770" xr:uid="{00000000-0005-0000-0000-0000786C0000}"/>
    <cellStyle name="Normal 30 2 3 4 6 3" xfId="27771" xr:uid="{00000000-0005-0000-0000-0000796C0000}"/>
    <cellStyle name="Normal 30 2 3 4 6 3 2" xfId="27772" xr:uid="{00000000-0005-0000-0000-00007A6C0000}"/>
    <cellStyle name="Normal 30 2 3 4 6 4" xfId="27773" xr:uid="{00000000-0005-0000-0000-00007B6C0000}"/>
    <cellStyle name="Normal 30 2 3 4 7" xfId="27774" xr:uid="{00000000-0005-0000-0000-00007C6C0000}"/>
    <cellStyle name="Normal 30 2 3 4 7 2" xfId="27775" xr:uid="{00000000-0005-0000-0000-00007D6C0000}"/>
    <cellStyle name="Normal 30 2 3 4 7 2 2" xfId="27776" xr:uid="{00000000-0005-0000-0000-00007E6C0000}"/>
    <cellStyle name="Normal 30 2 3 4 7 3" xfId="27777" xr:uid="{00000000-0005-0000-0000-00007F6C0000}"/>
    <cellStyle name="Normal 30 2 3 4 8" xfId="27778" xr:uid="{00000000-0005-0000-0000-0000806C0000}"/>
    <cellStyle name="Normal 30 2 3 4 8 2" xfId="27779" xr:uid="{00000000-0005-0000-0000-0000816C0000}"/>
    <cellStyle name="Normal 30 2 3 4 8 2 2" xfId="27780" xr:uid="{00000000-0005-0000-0000-0000826C0000}"/>
    <cellStyle name="Normal 30 2 3 4 8 3" xfId="27781" xr:uid="{00000000-0005-0000-0000-0000836C0000}"/>
    <cellStyle name="Normal 30 2 3 4 9" xfId="27782" xr:uid="{00000000-0005-0000-0000-0000846C0000}"/>
    <cellStyle name="Normal 30 2 3 4 9 2" xfId="27783" xr:uid="{00000000-0005-0000-0000-0000856C0000}"/>
    <cellStyle name="Normal 30 2 3 5" xfId="27784" xr:uid="{00000000-0005-0000-0000-0000866C0000}"/>
    <cellStyle name="Normal 30 2 3 5 10" xfId="27785" xr:uid="{00000000-0005-0000-0000-0000876C0000}"/>
    <cellStyle name="Normal 30 2 3 5 10 2" xfId="27786" xr:uid="{00000000-0005-0000-0000-0000886C0000}"/>
    <cellStyle name="Normal 30 2 3 5 11" xfId="27787" xr:uid="{00000000-0005-0000-0000-0000896C0000}"/>
    <cellStyle name="Normal 30 2 3 5 2" xfId="27788" xr:uid="{00000000-0005-0000-0000-00008A6C0000}"/>
    <cellStyle name="Normal 30 2 3 5 2 2" xfId="27789" xr:uid="{00000000-0005-0000-0000-00008B6C0000}"/>
    <cellStyle name="Normal 30 2 3 5 2 2 2" xfId="27790" xr:uid="{00000000-0005-0000-0000-00008C6C0000}"/>
    <cellStyle name="Normal 30 2 3 5 2 2 2 2" xfId="27791" xr:uid="{00000000-0005-0000-0000-00008D6C0000}"/>
    <cellStyle name="Normal 30 2 3 5 2 2 2 2 2" xfId="27792" xr:uid="{00000000-0005-0000-0000-00008E6C0000}"/>
    <cellStyle name="Normal 30 2 3 5 2 2 2 2 2 2" xfId="27793" xr:uid="{00000000-0005-0000-0000-00008F6C0000}"/>
    <cellStyle name="Normal 30 2 3 5 2 2 2 2 3" xfId="27794" xr:uid="{00000000-0005-0000-0000-0000906C0000}"/>
    <cellStyle name="Normal 30 2 3 5 2 2 2 3" xfId="27795" xr:uid="{00000000-0005-0000-0000-0000916C0000}"/>
    <cellStyle name="Normal 30 2 3 5 2 2 2 3 2" xfId="27796" xr:uid="{00000000-0005-0000-0000-0000926C0000}"/>
    <cellStyle name="Normal 30 2 3 5 2 2 2 3 2 2" xfId="27797" xr:uid="{00000000-0005-0000-0000-0000936C0000}"/>
    <cellStyle name="Normal 30 2 3 5 2 2 2 3 3" xfId="27798" xr:uid="{00000000-0005-0000-0000-0000946C0000}"/>
    <cellStyle name="Normal 30 2 3 5 2 2 2 4" xfId="27799" xr:uid="{00000000-0005-0000-0000-0000956C0000}"/>
    <cellStyle name="Normal 30 2 3 5 2 2 2 4 2" xfId="27800" xr:uid="{00000000-0005-0000-0000-0000966C0000}"/>
    <cellStyle name="Normal 30 2 3 5 2 2 2 5" xfId="27801" xr:uid="{00000000-0005-0000-0000-0000976C0000}"/>
    <cellStyle name="Normal 30 2 3 5 2 2 3" xfId="27802" xr:uid="{00000000-0005-0000-0000-0000986C0000}"/>
    <cellStyle name="Normal 30 2 3 5 2 2 3 2" xfId="27803" xr:uid="{00000000-0005-0000-0000-0000996C0000}"/>
    <cellStyle name="Normal 30 2 3 5 2 2 3 2 2" xfId="27804" xr:uid="{00000000-0005-0000-0000-00009A6C0000}"/>
    <cellStyle name="Normal 30 2 3 5 2 2 3 3" xfId="27805" xr:uid="{00000000-0005-0000-0000-00009B6C0000}"/>
    <cellStyle name="Normal 30 2 3 5 2 2 4" xfId="27806" xr:uid="{00000000-0005-0000-0000-00009C6C0000}"/>
    <cellStyle name="Normal 30 2 3 5 2 2 4 2" xfId="27807" xr:uid="{00000000-0005-0000-0000-00009D6C0000}"/>
    <cellStyle name="Normal 30 2 3 5 2 2 4 2 2" xfId="27808" xr:uid="{00000000-0005-0000-0000-00009E6C0000}"/>
    <cellStyle name="Normal 30 2 3 5 2 2 4 3" xfId="27809" xr:uid="{00000000-0005-0000-0000-00009F6C0000}"/>
    <cellStyle name="Normal 30 2 3 5 2 2 5" xfId="27810" xr:uid="{00000000-0005-0000-0000-0000A06C0000}"/>
    <cellStyle name="Normal 30 2 3 5 2 2 5 2" xfId="27811" xr:uid="{00000000-0005-0000-0000-0000A16C0000}"/>
    <cellStyle name="Normal 30 2 3 5 2 2 6" xfId="27812" xr:uid="{00000000-0005-0000-0000-0000A26C0000}"/>
    <cellStyle name="Normal 30 2 3 5 2 2 6 2" xfId="27813" xr:uid="{00000000-0005-0000-0000-0000A36C0000}"/>
    <cellStyle name="Normal 30 2 3 5 2 2 7" xfId="27814" xr:uid="{00000000-0005-0000-0000-0000A46C0000}"/>
    <cellStyle name="Normal 30 2 3 5 2 3" xfId="27815" xr:uid="{00000000-0005-0000-0000-0000A56C0000}"/>
    <cellStyle name="Normal 30 2 3 5 2 3 2" xfId="27816" xr:uid="{00000000-0005-0000-0000-0000A66C0000}"/>
    <cellStyle name="Normal 30 2 3 5 2 3 2 2" xfId="27817" xr:uid="{00000000-0005-0000-0000-0000A76C0000}"/>
    <cellStyle name="Normal 30 2 3 5 2 3 2 2 2" xfId="27818" xr:uid="{00000000-0005-0000-0000-0000A86C0000}"/>
    <cellStyle name="Normal 30 2 3 5 2 3 2 3" xfId="27819" xr:uid="{00000000-0005-0000-0000-0000A96C0000}"/>
    <cellStyle name="Normal 30 2 3 5 2 3 3" xfId="27820" xr:uid="{00000000-0005-0000-0000-0000AA6C0000}"/>
    <cellStyle name="Normal 30 2 3 5 2 3 3 2" xfId="27821" xr:uid="{00000000-0005-0000-0000-0000AB6C0000}"/>
    <cellStyle name="Normal 30 2 3 5 2 3 3 2 2" xfId="27822" xr:uid="{00000000-0005-0000-0000-0000AC6C0000}"/>
    <cellStyle name="Normal 30 2 3 5 2 3 3 3" xfId="27823" xr:uid="{00000000-0005-0000-0000-0000AD6C0000}"/>
    <cellStyle name="Normal 30 2 3 5 2 3 4" xfId="27824" xr:uid="{00000000-0005-0000-0000-0000AE6C0000}"/>
    <cellStyle name="Normal 30 2 3 5 2 3 4 2" xfId="27825" xr:uid="{00000000-0005-0000-0000-0000AF6C0000}"/>
    <cellStyle name="Normal 30 2 3 5 2 3 5" xfId="27826" xr:uid="{00000000-0005-0000-0000-0000B06C0000}"/>
    <cellStyle name="Normal 30 2 3 5 2 4" xfId="27827" xr:uid="{00000000-0005-0000-0000-0000B16C0000}"/>
    <cellStyle name="Normal 30 2 3 5 2 4 2" xfId="27828" xr:uid="{00000000-0005-0000-0000-0000B26C0000}"/>
    <cellStyle name="Normal 30 2 3 5 2 4 2 2" xfId="27829" xr:uid="{00000000-0005-0000-0000-0000B36C0000}"/>
    <cellStyle name="Normal 30 2 3 5 2 4 3" xfId="27830" xr:uid="{00000000-0005-0000-0000-0000B46C0000}"/>
    <cellStyle name="Normal 30 2 3 5 2 5" xfId="27831" xr:uid="{00000000-0005-0000-0000-0000B56C0000}"/>
    <cellStyle name="Normal 30 2 3 5 2 5 2" xfId="27832" xr:uid="{00000000-0005-0000-0000-0000B66C0000}"/>
    <cellStyle name="Normal 30 2 3 5 2 5 2 2" xfId="27833" xr:uid="{00000000-0005-0000-0000-0000B76C0000}"/>
    <cellStyle name="Normal 30 2 3 5 2 5 3" xfId="27834" xr:uid="{00000000-0005-0000-0000-0000B86C0000}"/>
    <cellStyle name="Normal 30 2 3 5 2 6" xfId="27835" xr:uid="{00000000-0005-0000-0000-0000B96C0000}"/>
    <cellStyle name="Normal 30 2 3 5 2 6 2" xfId="27836" xr:uid="{00000000-0005-0000-0000-0000BA6C0000}"/>
    <cellStyle name="Normal 30 2 3 5 2 7" xfId="27837" xr:uid="{00000000-0005-0000-0000-0000BB6C0000}"/>
    <cellStyle name="Normal 30 2 3 5 2 7 2" xfId="27838" xr:uid="{00000000-0005-0000-0000-0000BC6C0000}"/>
    <cellStyle name="Normal 30 2 3 5 2 8" xfId="27839" xr:uid="{00000000-0005-0000-0000-0000BD6C0000}"/>
    <cellStyle name="Normal 30 2 3 5 3" xfId="27840" xr:uid="{00000000-0005-0000-0000-0000BE6C0000}"/>
    <cellStyle name="Normal 30 2 3 5 3 2" xfId="27841" xr:uid="{00000000-0005-0000-0000-0000BF6C0000}"/>
    <cellStyle name="Normal 30 2 3 5 3 2 2" xfId="27842" xr:uid="{00000000-0005-0000-0000-0000C06C0000}"/>
    <cellStyle name="Normal 30 2 3 5 3 2 2 2" xfId="27843" xr:uid="{00000000-0005-0000-0000-0000C16C0000}"/>
    <cellStyle name="Normal 30 2 3 5 3 2 2 2 2" xfId="27844" xr:uid="{00000000-0005-0000-0000-0000C26C0000}"/>
    <cellStyle name="Normal 30 2 3 5 3 2 2 3" xfId="27845" xr:uid="{00000000-0005-0000-0000-0000C36C0000}"/>
    <cellStyle name="Normal 30 2 3 5 3 2 3" xfId="27846" xr:uid="{00000000-0005-0000-0000-0000C46C0000}"/>
    <cellStyle name="Normal 30 2 3 5 3 2 3 2" xfId="27847" xr:uid="{00000000-0005-0000-0000-0000C56C0000}"/>
    <cellStyle name="Normal 30 2 3 5 3 2 3 2 2" xfId="27848" xr:uid="{00000000-0005-0000-0000-0000C66C0000}"/>
    <cellStyle name="Normal 30 2 3 5 3 2 3 3" xfId="27849" xr:uid="{00000000-0005-0000-0000-0000C76C0000}"/>
    <cellStyle name="Normal 30 2 3 5 3 2 4" xfId="27850" xr:uid="{00000000-0005-0000-0000-0000C86C0000}"/>
    <cellStyle name="Normal 30 2 3 5 3 2 4 2" xfId="27851" xr:uid="{00000000-0005-0000-0000-0000C96C0000}"/>
    <cellStyle name="Normal 30 2 3 5 3 2 5" xfId="27852" xr:uid="{00000000-0005-0000-0000-0000CA6C0000}"/>
    <cellStyle name="Normal 30 2 3 5 3 3" xfId="27853" xr:uid="{00000000-0005-0000-0000-0000CB6C0000}"/>
    <cellStyle name="Normal 30 2 3 5 3 3 2" xfId="27854" xr:uid="{00000000-0005-0000-0000-0000CC6C0000}"/>
    <cellStyle name="Normal 30 2 3 5 3 3 2 2" xfId="27855" xr:uid="{00000000-0005-0000-0000-0000CD6C0000}"/>
    <cellStyle name="Normal 30 2 3 5 3 3 3" xfId="27856" xr:uid="{00000000-0005-0000-0000-0000CE6C0000}"/>
    <cellStyle name="Normal 30 2 3 5 3 4" xfId="27857" xr:uid="{00000000-0005-0000-0000-0000CF6C0000}"/>
    <cellStyle name="Normal 30 2 3 5 3 4 2" xfId="27858" xr:uid="{00000000-0005-0000-0000-0000D06C0000}"/>
    <cellStyle name="Normal 30 2 3 5 3 4 2 2" xfId="27859" xr:uid="{00000000-0005-0000-0000-0000D16C0000}"/>
    <cellStyle name="Normal 30 2 3 5 3 4 3" xfId="27860" xr:uid="{00000000-0005-0000-0000-0000D26C0000}"/>
    <cellStyle name="Normal 30 2 3 5 3 5" xfId="27861" xr:uid="{00000000-0005-0000-0000-0000D36C0000}"/>
    <cellStyle name="Normal 30 2 3 5 3 5 2" xfId="27862" xr:uid="{00000000-0005-0000-0000-0000D46C0000}"/>
    <cellStyle name="Normal 30 2 3 5 3 6" xfId="27863" xr:uid="{00000000-0005-0000-0000-0000D56C0000}"/>
    <cellStyle name="Normal 30 2 3 5 3 6 2" xfId="27864" xr:uid="{00000000-0005-0000-0000-0000D66C0000}"/>
    <cellStyle name="Normal 30 2 3 5 3 7" xfId="27865" xr:uid="{00000000-0005-0000-0000-0000D76C0000}"/>
    <cellStyle name="Normal 30 2 3 5 4" xfId="27866" xr:uid="{00000000-0005-0000-0000-0000D86C0000}"/>
    <cellStyle name="Normal 30 2 3 5 4 2" xfId="27867" xr:uid="{00000000-0005-0000-0000-0000D96C0000}"/>
    <cellStyle name="Normal 30 2 3 5 4 2 2" xfId="27868" xr:uid="{00000000-0005-0000-0000-0000DA6C0000}"/>
    <cellStyle name="Normal 30 2 3 5 4 2 2 2" xfId="27869" xr:uid="{00000000-0005-0000-0000-0000DB6C0000}"/>
    <cellStyle name="Normal 30 2 3 5 4 2 2 2 2" xfId="27870" xr:uid="{00000000-0005-0000-0000-0000DC6C0000}"/>
    <cellStyle name="Normal 30 2 3 5 4 2 2 3" xfId="27871" xr:uid="{00000000-0005-0000-0000-0000DD6C0000}"/>
    <cellStyle name="Normal 30 2 3 5 4 2 3" xfId="27872" xr:uid="{00000000-0005-0000-0000-0000DE6C0000}"/>
    <cellStyle name="Normal 30 2 3 5 4 2 3 2" xfId="27873" xr:uid="{00000000-0005-0000-0000-0000DF6C0000}"/>
    <cellStyle name="Normal 30 2 3 5 4 2 3 2 2" xfId="27874" xr:uid="{00000000-0005-0000-0000-0000E06C0000}"/>
    <cellStyle name="Normal 30 2 3 5 4 2 3 3" xfId="27875" xr:uid="{00000000-0005-0000-0000-0000E16C0000}"/>
    <cellStyle name="Normal 30 2 3 5 4 2 4" xfId="27876" xr:uid="{00000000-0005-0000-0000-0000E26C0000}"/>
    <cellStyle name="Normal 30 2 3 5 4 2 4 2" xfId="27877" xr:uid="{00000000-0005-0000-0000-0000E36C0000}"/>
    <cellStyle name="Normal 30 2 3 5 4 2 5" xfId="27878" xr:uid="{00000000-0005-0000-0000-0000E46C0000}"/>
    <cellStyle name="Normal 30 2 3 5 4 3" xfId="27879" xr:uid="{00000000-0005-0000-0000-0000E56C0000}"/>
    <cellStyle name="Normal 30 2 3 5 4 3 2" xfId="27880" xr:uid="{00000000-0005-0000-0000-0000E66C0000}"/>
    <cellStyle name="Normal 30 2 3 5 4 3 2 2" xfId="27881" xr:uid="{00000000-0005-0000-0000-0000E76C0000}"/>
    <cellStyle name="Normal 30 2 3 5 4 3 3" xfId="27882" xr:uid="{00000000-0005-0000-0000-0000E86C0000}"/>
    <cellStyle name="Normal 30 2 3 5 4 4" xfId="27883" xr:uid="{00000000-0005-0000-0000-0000E96C0000}"/>
    <cellStyle name="Normal 30 2 3 5 4 4 2" xfId="27884" xr:uid="{00000000-0005-0000-0000-0000EA6C0000}"/>
    <cellStyle name="Normal 30 2 3 5 4 4 2 2" xfId="27885" xr:uid="{00000000-0005-0000-0000-0000EB6C0000}"/>
    <cellStyle name="Normal 30 2 3 5 4 4 3" xfId="27886" xr:uid="{00000000-0005-0000-0000-0000EC6C0000}"/>
    <cellStyle name="Normal 30 2 3 5 4 5" xfId="27887" xr:uid="{00000000-0005-0000-0000-0000ED6C0000}"/>
    <cellStyle name="Normal 30 2 3 5 4 5 2" xfId="27888" xr:uid="{00000000-0005-0000-0000-0000EE6C0000}"/>
    <cellStyle name="Normal 30 2 3 5 4 6" xfId="27889" xr:uid="{00000000-0005-0000-0000-0000EF6C0000}"/>
    <cellStyle name="Normal 30 2 3 5 4 6 2" xfId="27890" xr:uid="{00000000-0005-0000-0000-0000F06C0000}"/>
    <cellStyle name="Normal 30 2 3 5 4 7" xfId="27891" xr:uid="{00000000-0005-0000-0000-0000F16C0000}"/>
    <cellStyle name="Normal 30 2 3 5 5" xfId="27892" xr:uid="{00000000-0005-0000-0000-0000F26C0000}"/>
    <cellStyle name="Normal 30 2 3 5 5 2" xfId="27893" xr:uid="{00000000-0005-0000-0000-0000F36C0000}"/>
    <cellStyle name="Normal 30 2 3 5 5 2 2" xfId="27894" xr:uid="{00000000-0005-0000-0000-0000F46C0000}"/>
    <cellStyle name="Normal 30 2 3 5 5 2 2 2" xfId="27895" xr:uid="{00000000-0005-0000-0000-0000F56C0000}"/>
    <cellStyle name="Normal 30 2 3 5 5 2 3" xfId="27896" xr:uid="{00000000-0005-0000-0000-0000F66C0000}"/>
    <cellStyle name="Normal 30 2 3 5 5 3" xfId="27897" xr:uid="{00000000-0005-0000-0000-0000F76C0000}"/>
    <cellStyle name="Normal 30 2 3 5 5 3 2" xfId="27898" xr:uid="{00000000-0005-0000-0000-0000F86C0000}"/>
    <cellStyle name="Normal 30 2 3 5 5 3 2 2" xfId="27899" xr:uid="{00000000-0005-0000-0000-0000F96C0000}"/>
    <cellStyle name="Normal 30 2 3 5 5 3 3" xfId="27900" xr:uid="{00000000-0005-0000-0000-0000FA6C0000}"/>
    <cellStyle name="Normal 30 2 3 5 5 4" xfId="27901" xr:uid="{00000000-0005-0000-0000-0000FB6C0000}"/>
    <cellStyle name="Normal 30 2 3 5 5 4 2" xfId="27902" xr:uid="{00000000-0005-0000-0000-0000FC6C0000}"/>
    <cellStyle name="Normal 30 2 3 5 5 5" xfId="27903" xr:uid="{00000000-0005-0000-0000-0000FD6C0000}"/>
    <cellStyle name="Normal 30 2 3 5 6" xfId="27904" xr:uid="{00000000-0005-0000-0000-0000FE6C0000}"/>
    <cellStyle name="Normal 30 2 3 5 6 2" xfId="27905" xr:uid="{00000000-0005-0000-0000-0000FF6C0000}"/>
    <cellStyle name="Normal 30 2 3 5 6 2 2" xfId="27906" xr:uid="{00000000-0005-0000-0000-0000006D0000}"/>
    <cellStyle name="Normal 30 2 3 5 6 2 2 2" xfId="27907" xr:uid="{00000000-0005-0000-0000-0000016D0000}"/>
    <cellStyle name="Normal 30 2 3 5 6 2 3" xfId="27908" xr:uid="{00000000-0005-0000-0000-0000026D0000}"/>
    <cellStyle name="Normal 30 2 3 5 6 3" xfId="27909" xr:uid="{00000000-0005-0000-0000-0000036D0000}"/>
    <cellStyle name="Normal 30 2 3 5 6 3 2" xfId="27910" xr:uid="{00000000-0005-0000-0000-0000046D0000}"/>
    <cellStyle name="Normal 30 2 3 5 6 4" xfId="27911" xr:uid="{00000000-0005-0000-0000-0000056D0000}"/>
    <cellStyle name="Normal 30 2 3 5 7" xfId="27912" xr:uid="{00000000-0005-0000-0000-0000066D0000}"/>
    <cellStyle name="Normal 30 2 3 5 7 2" xfId="27913" xr:uid="{00000000-0005-0000-0000-0000076D0000}"/>
    <cellStyle name="Normal 30 2 3 5 7 2 2" xfId="27914" xr:uid="{00000000-0005-0000-0000-0000086D0000}"/>
    <cellStyle name="Normal 30 2 3 5 7 3" xfId="27915" xr:uid="{00000000-0005-0000-0000-0000096D0000}"/>
    <cellStyle name="Normal 30 2 3 5 8" xfId="27916" xr:uid="{00000000-0005-0000-0000-00000A6D0000}"/>
    <cellStyle name="Normal 30 2 3 5 8 2" xfId="27917" xr:uid="{00000000-0005-0000-0000-00000B6D0000}"/>
    <cellStyle name="Normal 30 2 3 5 8 2 2" xfId="27918" xr:uid="{00000000-0005-0000-0000-00000C6D0000}"/>
    <cellStyle name="Normal 30 2 3 5 8 3" xfId="27919" xr:uid="{00000000-0005-0000-0000-00000D6D0000}"/>
    <cellStyle name="Normal 30 2 3 5 9" xfId="27920" xr:uid="{00000000-0005-0000-0000-00000E6D0000}"/>
    <cellStyle name="Normal 30 2 3 5 9 2" xfId="27921" xr:uid="{00000000-0005-0000-0000-00000F6D0000}"/>
    <cellStyle name="Normal 30 2 3 6" xfId="27922" xr:uid="{00000000-0005-0000-0000-0000106D0000}"/>
    <cellStyle name="Normal 30 2 3 6 2" xfId="27923" xr:uid="{00000000-0005-0000-0000-0000116D0000}"/>
    <cellStyle name="Normal 30 2 3 6 2 2" xfId="27924" xr:uid="{00000000-0005-0000-0000-0000126D0000}"/>
    <cellStyle name="Normal 30 2 3 6 2 2 2" xfId="27925" xr:uid="{00000000-0005-0000-0000-0000136D0000}"/>
    <cellStyle name="Normal 30 2 3 6 2 2 2 2" xfId="27926" xr:uid="{00000000-0005-0000-0000-0000146D0000}"/>
    <cellStyle name="Normal 30 2 3 6 2 2 2 2 2" xfId="27927" xr:uid="{00000000-0005-0000-0000-0000156D0000}"/>
    <cellStyle name="Normal 30 2 3 6 2 2 2 3" xfId="27928" xr:uid="{00000000-0005-0000-0000-0000166D0000}"/>
    <cellStyle name="Normal 30 2 3 6 2 2 3" xfId="27929" xr:uid="{00000000-0005-0000-0000-0000176D0000}"/>
    <cellStyle name="Normal 30 2 3 6 2 2 3 2" xfId="27930" xr:uid="{00000000-0005-0000-0000-0000186D0000}"/>
    <cellStyle name="Normal 30 2 3 6 2 2 3 2 2" xfId="27931" xr:uid="{00000000-0005-0000-0000-0000196D0000}"/>
    <cellStyle name="Normal 30 2 3 6 2 2 3 3" xfId="27932" xr:uid="{00000000-0005-0000-0000-00001A6D0000}"/>
    <cellStyle name="Normal 30 2 3 6 2 2 4" xfId="27933" xr:uid="{00000000-0005-0000-0000-00001B6D0000}"/>
    <cellStyle name="Normal 30 2 3 6 2 2 4 2" xfId="27934" xr:uid="{00000000-0005-0000-0000-00001C6D0000}"/>
    <cellStyle name="Normal 30 2 3 6 2 2 5" xfId="27935" xr:uid="{00000000-0005-0000-0000-00001D6D0000}"/>
    <cellStyle name="Normal 30 2 3 6 2 3" xfId="27936" xr:uid="{00000000-0005-0000-0000-00001E6D0000}"/>
    <cellStyle name="Normal 30 2 3 6 2 3 2" xfId="27937" xr:uid="{00000000-0005-0000-0000-00001F6D0000}"/>
    <cellStyle name="Normal 30 2 3 6 2 3 2 2" xfId="27938" xr:uid="{00000000-0005-0000-0000-0000206D0000}"/>
    <cellStyle name="Normal 30 2 3 6 2 3 3" xfId="27939" xr:uid="{00000000-0005-0000-0000-0000216D0000}"/>
    <cellStyle name="Normal 30 2 3 6 2 4" xfId="27940" xr:uid="{00000000-0005-0000-0000-0000226D0000}"/>
    <cellStyle name="Normal 30 2 3 6 2 4 2" xfId="27941" xr:uid="{00000000-0005-0000-0000-0000236D0000}"/>
    <cellStyle name="Normal 30 2 3 6 2 4 2 2" xfId="27942" xr:uid="{00000000-0005-0000-0000-0000246D0000}"/>
    <cellStyle name="Normal 30 2 3 6 2 4 3" xfId="27943" xr:uid="{00000000-0005-0000-0000-0000256D0000}"/>
    <cellStyle name="Normal 30 2 3 6 2 5" xfId="27944" xr:uid="{00000000-0005-0000-0000-0000266D0000}"/>
    <cellStyle name="Normal 30 2 3 6 2 5 2" xfId="27945" xr:uid="{00000000-0005-0000-0000-0000276D0000}"/>
    <cellStyle name="Normal 30 2 3 6 2 6" xfId="27946" xr:uid="{00000000-0005-0000-0000-0000286D0000}"/>
    <cellStyle name="Normal 30 2 3 6 2 6 2" xfId="27947" xr:uid="{00000000-0005-0000-0000-0000296D0000}"/>
    <cellStyle name="Normal 30 2 3 6 2 7" xfId="27948" xr:uid="{00000000-0005-0000-0000-00002A6D0000}"/>
    <cellStyle name="Normal 30 2 3 6 3" xfId="27949" xr:uid="{00000000-0005-0000-0000-00002B6D0000}"/>
    <cellStyle name="Normal 30 2 3 6 3 2" xfId="27950" xr:uid="{00000000-0005-0000-0000-00002C6D0000}"/>
    <cellStyle name="Normal 30 2 3 6 3 2 2" xfId="27951" xr:uid="{00000000-0005-0000-0000-00002D6D0000}"/>
    <cellStyle name="Normal 30 2 3 6 3 2 2 2" xfId="27952" xr:uid="{00000000-0005-0000-0000-00002E6D0000}"/>
    <cellStyle name="Normal 30 2 3 6 3 2 3" xfId="27953" xr:uid="{00000000-0005-0000-0000-00002F6D0000}"/>
    <cellStyle name="Normal 30 2 3 6 3 3" xfId="27954" xr:uid="{00000000-0005-0000-0000-0000306D0000}"/>
    <cellStyle name="Normal 30 2 3 6 3 3 2" xfId="27955" xr:uid="{00000000-0005-0000-0000-0000316D0000}"/>
    <cellStyle name="Normal 30 2 3 6 3 3 2 2" xfId="27956" xr:uid="{00000000-0005-0000-0000-0000326D0000}"/>
    <cellStyle name="Normal 30 2 3 6 3 3 3" xfId="27957" xr:uid="{00000000-0005-0000-0000-0000336D0000}"/>
    <cellStyle name="Normal 30 2 3 6 3 4" xfId="27958" xr:uid="{00000000-0005-0000-0000-0000346D0000}"/>
    <cellStyle name="Normal 30 2 3 6 3 4 2" xfId="27959" xr:uid="{00000000-0005-0000-0000-0000356D0000}"/>
    <cellStyle name="Normal 30 2 3 6 3 5" xfId="27960" xr:uid="{00000000-0005-0000-0000-0000366D0000}"/>
    <cellStyle name="Normal 30 2 3 6 4" xfId="27961" xr:uid="{00000000-0005-0000-0000-0000376D0000}"/>
    <cellStyle name="Normal 30 2 3 6 4 2" xfId="27962" xr:uid="{00000000-0005-0000-0000-0000386D0000}"/>
    <cellStyle name="Normal 30 2 3 6 4 2 2" xfId="27963" xr:uid="{00000000-0005-0000-0000-0000396D0000}"/>
    <cellStyle name="Normal 30 2 3 6 4 3" xfId="27964" xr:uid="{00000000-0005-0000-0000-00003A6D0000}"/>
    <cellStyle name="Normal 30 2 3 6 5" xfId="27965" xr:uid="{00000000-0005-0000-0000-00003B6D0000}"/>
    <cellStyle name="Normal 30 2 3 6 5 2" xfId="27966" xr:uid="{00000000-0005-0000-0000-00003C6D0000}"/>
    <cellStyle name="Normal 30 2 3 6 5 2 2" xfId="27967" xr:uid="{00000000-0005-0000-0000-00003D6D0000}"/>
    <cellStyle name="Normal 30 2 3 6 5 3" xfId="27968" xr:uid="{00000000-0005-0000-0000-00003E6D0000}"/>
    <cellStyle name="Normal 30 2 3 6 6" xfId="27969" xr:uid="{00000000-0005-0000-0000-00003F6D0000}"/>
    <cellStyle name="Normal 30 2 3 6 6 2" xfId="27970" xr:uid="{00000000-0005-0000-0000-0000406D0000}"/>
    <cellStyle name="Normal 30 2 3 6 7" xfId="27971" xr:uid="{00000000-0005-0000-0000-0000416D0000}"/>
    <cellStyle name="Normal 30 2 3 6 7 2" xfId="27972" xr:uid="{00000000-0005-0000-0000-0000426D0000}"/>
    <cellStyle name="Normal 30 2 3 6 8" xfId="27973" xr:uid="{00000000-0005-0000-0000-0000436D0000}"/>
    <cellStyle name="Normal 30 2 3 7" xfId="27974" xr:uid="{00000000-0005-0000-0000-0000446D0000}"/>
    <cellStyle name="Normal 30 2 3 7 2" xfId="27975" xr:uid="{00000000-0005-0000-0000-0000456D0000}"/>
    <cellStyle name="Normal 30 2 3 7 2 2" xfId="27976" xr:uid="{00000000-0005-0000-0000-0000466D0000}"/>
    <cellStyle name="Normal 30 2 3 7 2 2 2" xfId="27977" xr:uid="{00000000-0005-0000-0000-0000476D0000}"/>
    <cellStyle name="Normal 30 2 3 7 2 2 2 2" xfId="27978" xr:uid="{00000000-0005-0000-0000-0000486D0000}"/>
    <cellStyle name="Normal 30 2 3 7 2 2 3" xfId="27979" xr:uid="{00000000-0005-0000-0000-0000496D0000}"/>
    <cellStyle name="Normal 30 2 3 7 2 3" xfId="27980" xr:uid="{00000000-0005-0000-0000-00004A6D0000}"/>
    <cellStyle name="Normal 30 2 3 7 2 3 2" xfId="27981" xr:uid="{00000000-0005-0000-0000-00004B6D0000}"/>
    <cellStyle name="Normal 30 2 3 7 2 3 2 2" xfId="27982" xr:uid="{00000000-0005-0000-0000-00004C6D0000}"/>
    <cellStyle name="Normal 30 2 3 7 2 3 3" xfId="27983" xr:uid="{00000000-0005-0000-0000-00004D6D0000}"/>
    <cellStyle name="Normal 30 2 3 7 2 4" xfId="27984" xr:uid="{00000000-0005-0000-0000-00004E6D0000}"/>
    <cellStyle name="Normal 30 2 3 7 2 4 2" xfId="27985" xr:uid="{00000000-0005-0000-0000-00004F6D0000}"/>
    <cellStyle name="Normal 30 2 3 7 2 5" xfId="27986" xr:uid="{00000000-0005-0000-0000-0000506D0000}"/>
    <cellStyle name="Normal 30 2 3 7 3" xfId="27987" xr:uid="{00000000-0005-0000-0000-0000516D0000}"/>
    <cellStyle name="Normal 30 2 3 7 3 2" xfId="27988" xr:uid="{00000000-0005-0000-0000-0000526D0000}"/>
    <cellStyle name="Normal 30 2 3 7 3 2 2" xfId="27989" xr:uid="{00000000-0005-0000-0000-0000536D0000}"/>
    <cellStyle name="Normal 30 2 3 7 3 3" xfId="27990" xr:uid="{00000000-0005-0000-0000-0000546D0000}"/>
    <cellStyle name="Normal 30 2 3 7 4" xfId="27991" xr:uid="{00000000-0005-0000-0000-0000556D0000}"/>
    <cellStyle name="Normal 30 2 3 7 4 2" xfId="27992" xr:uid="{00000000-0005-0000-0000-0000566D0000}"/>
    <cellStyle name="Normal 30 2 3 7 4 2 2" xfId="27993" xr:uid="{00000000-0005-0000-0000-0000576D0000}"/>
    <cellStyle name="Normal 30 2 3 7 4 3" xfId="27994" xr:uid="{00000000-0005-0000-0000-0000586D0000}"/>
    <cellStyle name="Normal 30 2 3 7 5" xfId="27995" xr:uid="{00000000-0005-0000-0000-0000596D0000}"/>
    <cellStyle name="Normal 30 2 3 7 5 2" xfId="27996" xr:uid="{00000000-0005-0000-0000-00005A6D0000}"/>
    <cellStyle name="Normal 30 2 3 7 6" xfId="27997" xr:uid="{00000000-0005-0000-0000-00005B6D0000}"/>
    <cellStyle name="Normal 30 2 3 7 6 2" xfId="27998" xr:uid="{00000000-0005-0000-0000-00005C6D0000}"/>
    <cellStyle name="Normal 30 2 3 7 7" xfId="27999" xr:uid="{00000000-0005-0000-0000-00005D6D0000}"/>
    <cellStyle name="Normal 30 2 3 8" xfId="28000" xr:uid="{00000000-0005-0000-0000-00005E6D0000}"/>
    <cellStyle name="Normal 30 2 3 8 2" xfId="28001" xr:uid="{00000000-0005-0000-0000-00005F6D0000}"/>
    <cellStyle name="Normal 30 2 3 8 2 2" xfId="28002" xr:uid="{00000000-0005-0000-0000-0000606D0000}"/>
    <cellStyle name="Normal 30 2 3 8 2 2 2" xfId="28003" xr:uid="{00000000-0005-0000-0000-0000616D0000}"/>
    <cellStyle name="Normal 30 2 3 8 2 2 2 2" xfId="28004" xr:uid="{00000000-0005-0000-0000-0000626D0000}"/>
    <cellStyle name="Normal 30 2 3 8 2 2 3" xfId="28005" xr:uid="{00000000-0005-0000-0000-0000636D0000}"/>
    <cellStyle name="Normal 30 2 3 8 2 3" xfId="28006" xr:uid="{00000000-0005-0000-0000-0000646D0000}"/>
    <cellStyle name="Normal 30 2 3 8 2 3 2" xfId="28007" xr:uid="{00000000-0005-0000-0000-0000656D0000}"/>
    <cellStyle name="Normal 30 2 3 8 2 3 2 2" xfId="28008" xr:uid="{00000000-0005-0000-0000-0000666D0000}"/>
    <cellStyle name="Normal 30 2 3 8 2 3 3" xfId="28009" xr:uid="{00000000-0005-0000-0000-0000676D0000}"/>
    <cellStyle name="Normal 30 2 3 8 2 4" xfId="28010" xr:uid="{00000000-0005-0000-0000-0000686D0000}"/>
    <cellStyle name="Normal 30 2 3 8 2 4 2" xfId="28011" xr:uid="{00000000-0005-0000-0000-0000696D0000}"/>
    <cellStyle name="Normal 30 2 3 8 2 5" xfId="28012" xr:uid="{00000000-0005-0000-0000-00006A6D0000}"/>
    <cellStyle name="Normal 30 2 3 8 3" xfId="28013" xr:uid="{00000000-0005-0000-0000-00006B6D0000}"/>
    <cellStyle name="Normal 30 2 3 8 3 2" xfId="28014" xr:uid="{00000000-0005-0000-0000-00006C6D0000}"/>
    <cellStyle name="Normal 30 2 3 8 3 2 2" xfId="28015" xr:uid="{00000000-0005-0000-0000-00006D6D0000}"/>
    <cellStyle name="Normal 30 2 3 8 3 3" xfId="28016" xr:uid="{00000000-0005-0000-0000-00006E6D0000}"/>
    <cellStyle name="Normal 30 2 3 8 4" xfId="28017" xr:uid="{00000000-0005-0000-0000-00006F6D0000}"/>
    <cellStyle name="Normal 30 2 3 8 4 2" xfId="28018" xr:uid="{00000000-0005-0000-0000-0000706D0000}"/>
    <cellStyle name="Normal 30 2 3 8 4 2 2" xfId="28019" xr:uid="{00000000-0005-0000-0000-0000716D0000}"/>
    <cellStyle name="Normal 30 2 3 8 4 3" xfId="28020" xr:uid="{00000000-0005-0000-0000-0000726D0000}"/>
    <cellStyle name="Normal 30 2 3 8 5" xfId="28021" xr:uid="{00000000-0005-0000-0000-0000736D0000}"/>
    <cellStyle name="Normal 30 2 3 8 5 2" xfId="28022" xr:uid="{00000000-0005-0000-0000-0000746D0000}"/>
    <cellStyle name="Normal 30 2 3 8 6" xfId="28023" xr:uid="{00000000-0005-0000-0000-0000756D0000}"/>
    <cellStyle name="Normal 30 2 3 8 6 2" xfId="28024" xr:uid="{00000000-0005-0000-0000-0000766D0000}"/>
    <cellStyle name="Normal 30 2 3 8 7" xfId="28025" xr:uid="{00000000-0005-0000-0000-0000776D0000}"/>
    <cellStyle name="Normal 30 2 3 9" xfId="28026" xr:uid="{00000000-0005-0000-0000-0000786D0000}"/>
    <cellStyle name="Normal 30 2 3 9 2" xfId="28027" xr:uid="{00000000-0005-0000-0000-0000796D0000}"/>
    <cellStyle name="Normal 30 2 3 9 2 2" xfId="28028" xr:uid="{00000000-0005-0000-0000-00007A6D0000}"/>
    <cellStyle name="Normal 30 2 3 9 2 2 2" xfId="28029" xr:uid="{00000000-0005-0000-0000-00007B6D0000}"/>
    <cellStyle name="Normal 30 2 3 9 2 3" xfId="28030" xr:uid="{00000000-0005-0000-0000-00007C6D0000}"/>
    <cellStyle name="Normal 30 2 3 9 3" xfId="28031" xr:uid="{00000000-0005-0000-0000-00007D6D0000}"/>
    <cellStyle name="Normal 30 2 3 9 3 2" xfId="28032" xr:uid="{00000000-0005-0000-0000-00007E6D0000}"/>
    <cellStyle name="Normal 30 2 3 9 3 2 2" xfId="28033" xr:uid="{00000000-0005-0000-0000-00007F6D0000}"/>
    <cellStyle name="Normal 30 2 3 9 3 3" xfId="28034" xr:uid="{00000000-0005-0000-0000-0000806D0000}"/>
    <cellStyle name="Normal 30 2 3 9 4" xfId="28035" xr:uid="{00000000-0005-0000-0000-0000816D0000}"/>
    <cellStyle name="Normal 30 2 3 9 4 2" xfId="28036" xr:uid="{00000000-0005-0000-0000-0000826D0000}"/>
    <cellStyle name="Normal 30 2 3 9 5" xfId="28037" xr:uid="{00000000-0005-0000-0000-0000836D0000}"/>
    <cellStyle name="Normal 30 2 4" xfId="28038" xr:uid="{00000000-0005-0000-0000-0000846D0000}"/>
    <cellStyle name="Normal 30 2 4 10" xfId="28039" xr:uid="{00000000-0005-0000-0000-0000856D0000}"/>
    <cellStyle name="Normal 30 2 4 10 2" xfId="28040" xr:uid="{00000000-0005-0000-0000-0000866D0000}"/>
    <cellStyle name="Normal 30 2 4 11" xfId="28041" xr:uid="{00000000-0005-0000-0000-0000876D0000}"/>
    <cellStyle name="Normal 30 2 4 11 2" xfId="28042" xr:uid="{00000000-0005-0000-0000-0000886D0000}"/>
    <cellStyle name="Normal 30 2 4 12" xfId="28043" xr:uid="{00000000-0005-0000-0000-0000896D0000}"/>
    <cellStyle name="Normal 30 2 4 2" xfId="28044" xr:uid="{00000000-0005-0000-0000-00008A6D0000}"/>
    <cellStyle name="Normal 30 2 4 2 10" xfId="28045" xr:uid="{00000000-0005-0000-0000-00008B6D0000}"/>
    <cellStyle name="Normal 30 2 4 2 10 2" xfId="28046" xr:uid="{00000000-0005-0000-0000-00008C6D0000}"/>
    <cellStyle name="Normal 30 2 4 2 11" xfId="28047" xr:uid="{00000000-0005-0000-0000-00008D6D0000}"/>
    <cellStyle name="Normal 30 2 4 2 2" xfId="28048" xr:uid="{00000000-0005-0000-0000-00008E6D0000}"/>
    <cellStyle name="Normal 30 2 4 2 2 2" xfId="28049" xr:uid="{00000000-0005-0000-0000-00008F6D0000}"/>
    <cellStyle name="Normal 30 2 4 2 2 2 2" xfId="28050" xr:uid="{00000000-0005-0000-0000-0000906D0000}"/>
    <cellStyle name="Normal 30 2 4 2 2 2 2 2" xfId="28051" xr:uid="{00000000-0005-0000-0000-0000916D0000}"/>
    <cellStyle name="Normal 30 2 4 2 2 2 2 2 2" xfId="28052" xr:uid="{00000000-0005-0000-0000-0000926D0000}"/>
    <cellStyle name="Normal 30 2 4 2 2 2 2 2 2 2" xfId="28053" xr:uid="{00000000-0005-0000-0000-0000936D0000}"/>
    <cellStyle name="Normal 30 2 4 2 2 2 2 2 3" xfId="28054" xr:uid="{00000000-0005-0000-0000-0000946D0000}"/>
    <cellStyle name="Normal 30 2 4 2 2 2 2 3" xfId="28055" xr:uid="{00000000-0005-0000-0000-0000956D0000}"/>
    <cellStyle name="Normal 30 2 4 2 2 2 2 3 2" xfId="28056" xr:uid="{00000000-0005-0000-0000-0000966D0000}"/>
    <cellStyle name="Normal 30 2 4 2 2 2 2 3 2 2" xfId="28057" xr:uid="{00000000-0005-0000-0000-0000976D0000}"/>
    <cellStyle name="Normal 30 2 4 2 2 2 2 3 3" xfId="28058" xr:uid="{00000000-0005-0000-0000-0000986D0000}"/>
    <cellStyle name="Normal 30 2 4 2 2 2 2 4" xfId="28059" xr:uid="{00000000-0005-0000-0000-0000996D0000}"/>
    <cellStyle name="Normal 30 2 4 2 2 2 2 4 2" xfId="28060" xr:uid="{00000000-0005-0000-0000-00009A6D0000}"/>
    <cellStyle name="Normal 30 2 4 2 2 2 2 5" xfId="28061" xr:uid="{00000000-0005-0000-0000-00009B6D0000}"/>
    <cellStyle name="Normal 30 2 4 2 2 2 3" xfId="28062" xr:uid="{00000000-0005-0000-0000-00009C6D0000}"/>
    <cellStyle name="Normal 30 2 4 2 2 2 3 2" xfId="28063" xr:uid="{00000000-0005-0000-0000-00009D6D0000}"/>
    <cellStyle name="Normal 30 2 4 2 2 2 3 2 2" xfId="28064" xr:uid="{00000000-0005-0000-0000-00009E6D0000}"/>
    <cellStyle name="Normal 30 2 4 2 2 2 3 3" xfId="28065" xr:uid="{00000000-0005-0000-0000-00009F6D0000}"/>
    <cellStyle name="Normal 30 2 4 2 2 2 4" xfId="28066" xr:uid="{00000000-0005-0000-0000-0000A06D0000}"/>
    <cellStyle name="Normal 30 2 4 2 2 2 4 2" xfId="28067" xr:uid="{00000000-0005-0000-0000-0000A16D0000}"/>
    <cellStyle name="Normal 30 2 4 2 2 2 4 2 2" xfId="28068" xr:uid="{00000000-0005-0000-0000-0000A26D0000}"/>
    <cellStyle name="Normal 30 2 4 2 2 2 4 3" xfId="28069" xr:uid="{00000000-0005-0000-0000-0000A36D0000}"/>
    <cellStyle name="Normal 30 2 4 2 2 2 5" xfId="28070" xr:uid="{00000000-0005-0000-0000-0000A46D0000}"/>
    <cellStyle name="Normal 30 2 4 2 2 2 5 2" xfId="28071" xr:uid="{00000000-0005-0000-0000-0000A56D0000}"/>
    <cellStyle name="Normal 30 2 4 2 2 2 6" xfId="28072" xr:uid="{00000000-0005-0000-0000-0000A66D0000}"/>
    <cellStyle name="Normal 30 2 4 2 2 2 6 2" xfId="28073" xr:uid="{00000000-0005-0000-0000-0000A76D0000}"/>
    <cellStyle name="Normal 30 2 4 2 2 2 7" xfId="28074" xr:uid="{00000000-0005-0000-0000-0000A86D0000}"/>
    <cellStyle name="Normal 30 2 4 2 2 3" xfId="28075" xr:uid="{00000000-0005-0000-0000-0000A96D0000}"/>
    <cellStyle name="Normal 30 2 4 2 2 3 2" xfId="28076" xr:uid="{00000000-0005-0000-0000-0000AA6D0000}"/>
    <cellStyle name="Normal 30 2 4 2 2 3 2 2" xfId="28077" xr:uid="{00000000-0005-0000-0000-0000AB6D0000}"/>
    <cellStyle name="Normal 30 2 4 2 2 3 2 2 2" xfId="28078" xr:uid="{00000000-0005-0000-0000-0000AC6D0000}"/>
    <cellStyle name="Normal 30 2 4 2 2 3 2 3" xfId="28079" xr:uid="{00000000-0005-0000-0000-0000AD6D0000}"/>
    <cellStyle name="Normal 30 2 4 2 2 3 3" xfId="28080" xr:uid="{00000000-0005-0000-0000-0000AE6D0000}"/>
    <cellStyle name="Normal 30 2 4 2 2 3 3 2" xfId="28081" xr:uid="{00000000-0005-0000-0000-0000AF6D0000}"/>
    <cellStyle name="Normal 30 2 4 2 2 3 3 2 2" xfId="28082" xr:uid="{00000000-0005-0000-0000-0000B06D0000}"/>
    <cellStyle name="Normal 30 2 4 2 2 3 3 3" xfId="28083" xr:uid="{00000000-0005-0000-0000-0000B16D0000}"/>
    <cellStyle name="Normal 30 2 4 2 2 3 4" xfId="28084" xr:uid="{00000000-0005-0000-0000-0000B26D0000}"/>
    <cellStyle name="Normal 30 2 4 2 2 3 4 2" xfId="28085" xr:uid="{00000000-0005-0000-0000-0000B36D0000}"/>
    <cellStyle name="Normal 30 2 4 2 2 3 5" xfId="28086" xr:uid="{00000000-0005-0000-0000-0000B46D0000}"/>
    <cellStyle name="Normal 30 2 4 2 2 4" xfId="28087" xr:uid="{00000000-0005-0000-0000-0000B56D0000}"/>
    <cellStyle name="Normal 30 2 4 2 2 4 2" xfId="28088" xr:uid="{00000000-0005-0000-0000-0000B66D0000}"/>
    <cellStyle name="Normal 30 2 4 2 2 4 2 2" xfId="28089" xr:uid="{00000000-0005-0000-0000-0000B76D0000}"/>
    <cellStyle name="Normal 30 2 4 2 2 4 3" xfId="28090" xr:uid="{00000000-0005-0000-0000-0000B86D0000}"/>
    <cellStyle name="Normal 30 2 4 2 2 5" xfId="28091" xr:uid="{00000000-0005-0000-0000-0000B96D0000}"/>
    <cellStyle name="Normal 30 2 4 2 2 5 2" xfId="28092" xr:uid="{00000000-0005-0000-0000-0000BA6D0000}"/>
    <cellStyle name="Normal 30 2 4 2 2 5 2 2" xfId="28093" xr:uid="{00000000-0005-0000-0000-0000BB6D0000}"/>
    <cellStyle name="Normal 30 2 4 2 2 5 3" xfId="28094" xr:uid="{00000000-0005-0000-0000-0000BC6D0000}"/>
    <cellStyle name="Normal 30 2 4 2 2 6" xfId="28095" xr:uid="{00000000-0005-0000-0000-0000BD6D0000}"/>
    <cellStyle name="Normal 30 2 4 2 2 6 2" xfId="28096" xr:uid="{00000000-0005-0000-0000-0000BE6D0000}"/>
    <cellStyle name="Normal 30 2 4 2 2 7" xfId="28097" xr:uid="{00000000-0005-0000-0000-0000BF6D0000}"/>
    <cellStyle name="Normal 30 2 4 2 2 7 2" xfId="28098" xr:uid="{00000000-0005-0000-0000-0000C06D0000}"/>
    <cellStyle name="Normal 30 2 4 2 2 8" xfId="28099" xr:uid="{00000000-0005-0000-0000-0000C16D0000}"/>
    <cellStyle name="Normal 30 2 4 2 3" xfId="28100" xr:uid="{00000000-0005-0000-0000-0000C26D0000}"/>
    <cellStyle name="Normal 30 2 4 2 3 2" xfId="28101" xr:uid="{00000000-0005-0000-0000-0000C36D0000}"/>
    <cellStyle name="Normal 30 2 4 2 3 2 2" xfId="28102" xr:uid="{00000000-0005-0000-0000-0000C46D0000}"/>
    <cellStyle name="Normal 30 2 4 2 3 2 2 2" xfId="28103" xr:uid="{00000000-0005-0000-0000-0000C56D0000}"/>
    <cellStyle name="Normal 30 2 4 2 3 2 2 2 2" xfId="28104" xr:uid="{00000000-0005-0000-0000-0000C66D0000}"/>
    <cellStyle name="Normal 30 2 4 2 3 2 2 3" xfId="28105" xr:uid="{00000000-0005-0000-0000-0000C76D0000}"/>
    <cellStyle name="Normal 30 2 4 2 3 2 3" xfId="28106" xr:uid="{00000000-0005-0000-0000-0000C86D0000}"/>
    <cellStyle name="Normal 30 2 4 2 3 2 3 2" xfId="28107" xr:uid="{00000000-0005-0000-0000-0000C96D0000}"/>
    <cellStyle name="Normal 30 2 4 2 3 2 3 2 2" xfId="28108" xr:uid="{00000000-0005-0000-0000-0000CA6D0000}"/>
    <cellStyle name="Normal 30 2 4 2 3 2 3 3" xfId="28109" xr:uid="{00000000-0005-0000-0000-0000CB6D0000}"/>
    <cellStyle name="Normal 30 2 4 2 3 2 4" xfId="28110" xr:uid="{00000000-0005-0000-0000-0000CC6D0000}"/>
    <cellStyle name="Normal 30 2 4 2 3 2 4 2" xfId="28111" xr:uid="{00000000-0005-0000-0000-0000CD6D0000}"/>
    <cellStyle name="Normal 30 2 4 2 3 2 5" xfId="28112" xr:uid="{00000000-0005-0000-0000-0000CE6D0000}"/>
    <cellStyle name="Normal 30 2 4 2 3 3" xfId="28113" xr:uid="{00000000-0005-0000-0000-0000CF6D0000}"/>
    <cellStyle name="Normal 30 2 4 2 3 3 2" xfId="28114" xr:uid="{00000000-0005-0000-0000-0000D06D0000}"/>
    <cellStyle name="Normal 30 2 4 2 3 3 2 2" xfId="28115" xr:uid="{00000000-0005-0000-0000-0000D16D0000}"/>
    <cellStyle name="Normal 30 2 4 2 3 3 3" xfId="28116" xr:uid="{00000000-0005-0000-0000-0000D26D0000}"/>
    <cellStyle name="Normal 30 2 4 2 3 4" xfId="28117" xr:uid="{00000000-0005-0000-0000-0000D36D0000}"/>
    <cellStyle name="Normal 30 2 4 2 3 4 2" xfId="28118" xr:uid="{00000000-0005-0000-0000-0000D46D0000}"/>
    <cellStyle name="Normal 30 2 4 2 3 4 2 2" xfId="28119" xr:uid="{00000000-0005-0000-0000-0000D56D0000}"/>
    <cellStyle name="Normal 30 2 4 2 3 4 3" xfId="28120" xr:uid="{00000000-0005-0000-0000-0000D66D0000}"/>
    <cellStyle name="Normal 30 2 4 2 3 5" xfId="28121" xr:uid="{00000000-0005-0000-0000-0000D76D0000}"/>
    <cellStyle name="Normal 30 2 4 2 3 5 2" xfId="28122" xr:uid="{00000000-0005-0000-0000-0000D86D0000}"/>
    <cellStyle name="Normal 30 2 4 2 3 6" xfId="28123" xr:uid="{00000000-0005-0000-0000-0000D96D0000}"/>
    <cellStyle name="Normal 30 2 4 2 3 6 2" xfId="28124" xr:uid="{00000000-0005-0000-0000-0000DA6D0000}"/>
    <cellStyle name="Normal 30 2 4 2 3 7" xfId="28125" xr:uid="{00000000-0005-0000-0000-0000DB6D0000}"/>
    <cellStyle name="Normal 30 2 4 2 4" xfId="28126" xr:uid="{00000000-0005-0000-0000-0000DC6D0000}"/>
    <cellStyle name="Normal 30 2 4 2 4 2" xfId="28127" xr:uid="{00000000-0005-0000-0000-0000DD6D0000}"/>
    <cellStyle name="Normal 30 2 4 2 4 2 2" xfId="28128" xr:uid="{00000000-0005-0000-0000-0000DE6D0000}"/>
    <cellStyle name="Normal 30 2 4 2 4 2 2 2" xfId="28129" xr:uid="{00000000-0005-0000-0000-0000DF6D0000}"/>
    <cellStyle name="Normal 30 2 4 2 4 2 2 2 2" xfId="28130" xr:uid="{00000000-0005-0000-0000-0000E06D0000}"/>
    <cellStyle name="Normal 30 2 4 2 4 2 2 3" xfId="28131" xr:uid="{00000000-0005-0000-0000-0000E16D0000}"/>
    <cellStyle name="Normal 30 2 4 2 4 2 3" xfId="28132" xr:uid="{00000000-0005-0000-0000-0000E26D0000}"/>
    <cellStyle name="Normal 30 2 4 2 4 2 3 2" xfId="28133" xr:uid="{00000000-0005-0000-0000-0000E36D0000}"/>
    <cellStyle name="Normal 30 2 4 2 4 2 3 2 2" xfId="28134" xr:uid="{00000000-0005-0000-0000-0000E46D0000}"/>
    <cellStyle name="Normal 30 2 4 2 4 2 3 3" xfId="28135" xr:uid="{00000000-0005-0000-0000-0000E56D0000}"/>
    <cellStyle name="Normal 30 2 4 2 4 2 4" xfId="28136" xr:uid="{00000000-0005-0000-0000-0000E66D0000}"/>
    <cellStyle name="Normal 30 2 4 2 4 2 4 2" xfId="28137" xr:uid="{00000000-0005-0000-0000-0000E76D0000}"/>
    <cellStyle name="Normal 30 2 4 2 4 2 5" xfId="28138" xr:uid="{00000000-0005-0000-0000-0000E86D0000}"/>
    <cellStyle name="Normal 30 2 4 2 4 3" xfId="28139" xr:uid="{00000000-0005-0000-0000-0000E96D0000}"/>
    <cellStyle name="Normal 30 2 4 2 4 3 2" xfId="28140" xr:uid="{00000000-0005-0000-0000-0000EA6D0000}"/>
    <cellStyle name="Normal 30 2 4 2 4 3 2 2" xfId="28141" xr:uid="{00000000-0005-0000-0000-0000EB6D0000}"/>
    <cellStyle name="Normal 30 2 4 2 4 3 3" xfId="28142" xr:uid="{00000000-0005-0000-0000-0000EC6D0000}"/>
    <cellStyle name="Normal 30 2 4 2 4 4" xfId="28143" xr:uid="{00000000-0005-0000-0000-0000ED6D0000}"/>
    <cellStyle name="Normal 30 2 4 2 4 4 2" xfId="28144" xr:uid="{00000000-0005-0000-0000-0000EE6D0000}"/>
    <cellStyle name="Normal 30 2 4 2 4 4 2 2" xfId="28145" xr:uid="{00000000-0005-0000-0000-0000EF6D0000}"/>
    <cellStyle name="Normal 30 2 4 2 4 4 3" xfId="28146" xr:uid="{00000000-0005-0000-0000-0000F06D0000}"/>
    <cellStyle name="Normal 30 2 4 2 4 5" xfId="28147" xr:uid="{00000000-0005-0000-0000-0000F16D0000}"/>
    <cellStyle name="Normal 30 2 4 2 4 5 2" xfId="28148" xr:uid="{00000000-0005-0000-0000-0000F26D0000}"/>
    <cellStyle name="Normal 30 2 4 2 4 6" xfId="28149" xr:uid="{00000000-0005-0000-0000-0000F36D0000}"/>
    <cellStyle name="Normal 30 2 4 2 4 6 2" xfId="28150" xr:uid="{00000000-0005-0000-0000-0000F46D0000}"/>
    <cellStyle name="Normal 30 2 4 2 4 7" xfId="28151" xr:uid="{00000000-0005-0000-0000-0000F56D0000}"/>
    <cellStyle name="Normal 30 2 4 2 5" xfId="28152" xr:uid="{00000000-0005-0000-0000-0000F66D0000}"/>
    <cellStyle name="Normal 30 2 4 2 5 2" xfId="28153" xr:uid="{00000000-0005-0000-0000-0000F76D0000}"/>
    <cellStyle name="Normal 30 2 4 2 5 2 2" xfId="28154" xr:uid="{00000000-0005-0000-0000-0000F86D0000}"/>
    <cellStyle name="Normal 30 2 4 2 5 2 2 2" xfId="28155" xr:uid="{00000000-0005-0000-0000-0000F96D0000}"/>
    <cellStyle name="Normal 30 2 4 2 5 2 3" xfId="28156" xr:uid="{00000000-0005-0000-0000-0000FA6D0000}"/>
    <cellStyle name="Normal 30 2 4 2 5 3" xfId="28157" xr:uid="{00000000-0005-0000-0000-0000FB6D0000}"/>
    <cellStyle name="Normal 30 2 4 2 5 3 2" xfId="28158" xr:uid="{00000000-0005-0000-0000-0000FC6D0000}"/>
    <cellStyle name="Normal 30 2 4 2 5 3 2 2" xfId="28159" xr:uid="{00000000-0005-0000-0000-0000FD6D0000}"/>
    <cellStyle name="Normal 30 2 4 2 5 3 3" xfId="28160" xr:uid="{00000000-0005-0000-0000-0000FE6D0000}"/>
    <cellStyle name="Normal 30 2 4 2 5 4" xfId="28161" xr:uid="{00000000-0005-0000-0000-0000FF6D0000}"/>
    <cellStyle name="Normal 30 2 4 2 5 4 2" xfId="28162" xr:uid="{00000000-0005-0000-0000-0000006E0000}"/>
    <cellStyle name="Normal 30 2 4 2 5 5" xfId="28163" xr:uid="{00000000-0005-0000-0000-0000016E0000}"/>
    <cellStyle name="Normal 30 2 4 2 6" xfId="28164" xr:uid="{00000000-0005-0000-0000-0000026E0000}"/>
    <cellStyle name="Normal 30 2 4 2 6 2" xfId="28165" xr:uid="{00000000-0005-0000-0000-0000036E0000}"/>
    <cellStyle name="Normal 30 2 4 2 6 2 2" xfId="28166" xr:uid="{00000000-0005-0000-0000-0000046E0000}"/>
    <cellStyle name="Normal 30 2 4 2 6 2 2 2" xfId="28167" xr:uid="{00000000-0005-0000-0000-0000056E0000}"/>
    <cellStyle name="Normal 30 2 4 2 6 2 3" xfId="28168" xr:uid="{00000000-0005-0000-0000-0000066E0000}"/>
    <cellStyle name="Normal 30 2 4 2 6 3" xfId="28169" xr:uid="{00000000-0005-0000-0000-0000076E0000}"/>
    <cellStyle name="Normal 30 2 4 2 6 3 2" xfId="28170" xr:uid="{00000000-0005-0000-0000-0000086E0000}"/>
    <cellStyle name="Normal 30 2 4 2 6 4" xfId="28171" xr:uid="{00000000-0005-0000-0000-0000096E0000}"/>
    <cellStyle name="Normal 30 2 4 2 7" xfId="28172" xr:uid="{00000000-0005-0000-0000-00000A6E0000}"/>
    <cellStyle name="Normal 30 2 4 2 7 2" xfId="28173" xr:uid="{00000000-0005-0000-0000-00000B6E0000}"/>
    <cellStyle name="Normal 30 2 4 2 7 2 2" xfId="28174" xr:uid="{00000000-0005-0000-0000-00000C6E0000}"/>
    <cellStyle name="Normal 30 2 4 2 7 3" xfId="28175" xr:uid="{00000000-0005-0000-0000-00000D6E0000}"/>
    <cellStyle name="Normal 30 2 4 2 8" xfId="28176" xr:uid="{00000000-0005-0000-0000-00000E6E0000}"/>
    <cellStyle name="Normal 30 2 4 2 8 2" xfId="28177" xr:uid="{00000000-0005-0000-0000-00000F6E0000}"/>
    <cellStyle name="Normal 30 2 4 2 8 2 2" xfId="28178" xr:uid="{00000000-0005-0000-0000-0000106E0000}"/>
    <cellStyle name="Normal 30 2 4 2 8 3" xfId="28179" xr:uid="{00000000-0005-0000-0000-0000116E0000}"/>
    <cellStyle name="Normal 30 2 4 2 9" xfId="28180" xr:uid="{00000000-0005-0000-0000-0000126E0000}"/>
    <cellStyle name="Normal 30 2 4 2 9 2" xfId="28181" xr:uid="{00000000-0005-0000-0000-0000136E0000}"/>
    <cellStyle name="Normal 30 2 4 3" xfId="28182" xr:uid="{00000000-0005-0000-0000-0000146E0000}"/>
    <cellStyle name="Normal 30 2 4 3 2" xfId="28183" xr:uid="{00000000-0005-0000-0000-0000156E0000}"/>
    <cellStyle name="Normal 30 2 4 3 2 2" xfId="28184" xr:uid="{00000000-0005-0000-0000-0000166E0000}"/>
    <cellStyle name="Normal 30 2 4 3 2 2 2" xfId="28185" xr:uid="{00000000-0005-0000-0000-0000176E0000}"/>
    <cellStyle name="Normal 30 2 4 3 2 2 2 2" xfId="28186" xr:uid="{00000000-0005-0000-0000-0000186E0000}"/>
    <cellStyle name="Normal 30 2 4 3 2 2 2 2 2" xfId="28187" xr:uid="{00000000-0005-0000-0000-0000196E0000}"/>
    <cellStyle name="Normal 30 2 4 3 2 2 2 3" xfId="28188" xr:uid="{00000000-0005-0000-0000-00001A6E0000}"/>
    <cellStyle name="Normal 30 2 4 3 2 2 3" xfId="28189" xr:uid="{00000000-0005-0000-0000-00001B6E0000}"/>
    <cellStyle name="Normal 30 2 4 3 2 2 3 2" xfId="28190" xr:uid="{00000000-0005-0000-0000-00001C6E0000}"/>
    <cellStyle name="Normal 30 2 4 3 2 2 3 2 2" xfId="28191" xr:uid="{00000000-0005-0000-0000-00001D6E0000}"/>
    <cellStyle name="Normal 30 2 4 3 2 2 3 3" xfId="28192" xr:uid="{00000000-0005-0000-0000-00001E6E0000}"/>
    <cellStyle name="Normal 30 2 4 3 2 2 4" xfId="28193" xr:uid="{00000000-0005-0000-0000-00001F6E0000}"/>
    <cellStyle name="Normal 30 2 4 3 2 2 4 2" xfId="28194" xr:uid="{00000000-0005-0000-0000-0000206E0000}"/>
    <cellStyle name="Normal 30 2 4 3 2 2 5" xfId="28195" xr:uid="{00000000-0005-0000-0000-0000216E0000}"/>
    <cellStyle name="Normal 30 2 4 3 2 3" xfId="28196" xr:uid="{00000000-0005-0000-0000-0000226E0000}"/>
    <cellStyle name="Normal 30 2 4 3 2 3 2" xfId="28197" xr:uid="{00000000-0005-0000-0000-0000236E0000}"/>
    <cellStyle name="Normal 30 2 4 3 2 3 2 2" xfId="28198" xr:uid="{00000000-0005-0000-0000-0000246E0000}"/>
    <cellStyle name="Normal 30 2 4 3 2 3 3" xfId="28199" xr:uid="{00000000-0005-0000-0000-0000256E0000}"/>
    <cellStyle name="Normal 30 2 4 3 2 4" xfId="28200" xr:uid="{00000000-0005-0000-0000-0000266E0000}"/>
    <cellStyle name="Normal 30 2 4 3 2 4 2" xfId="28201" xr:uid="{00000000-0005-0000-0000-0000276E0000}"/>
    <cellStyle name="Normal 30 2 4 3 2 4 2 2" xfId="28202" xr:uid="{00000000-0005-0000-0000-0000286E0000}"/>
    <cellStyle name="Normal 30 2 4 3 2 4 3" xfId="28203" xr:uid="{00000000-0005-0000-0000-0000296E0000}"/>
    <cellStyle name="Normal 30 2 4 3 2 5" xfId="28204" xr:uid="{00000000-0005-0000-0000-00002A6E0000}"/>
    <cellStyle name="Normal 30 2 4 3 2 5 2" xfId="28205" xr:uid="{00000000-0005-0000-0000-00002B6E0000}"/>
    <cellStyle name="Normal 30 2 4 3 2 6" xfId="28206" xr:uid="{00000000-0005-0000-0000-00002C6E0000}"/>
    <cellStyle name="Normal 30 2 4 3 2 6 2" xfId="28207" xr:uid="{00000000-0005-0000-0000-00002D6E0000}"/>
    <cellStyle name="Normal 30 2 4 3 2 7" xfId="28208" xr:uid="{00000000-0005-0000-0000-00002E6E0000}"/>
    <cellStyle name="Normal 30 2 4 3 3" xfId="28209" xr:uid="{00000000-0005-0000-0000-00002F6E0000}"/>
    <cellStyle name="Normal 30 2 4 3 3 2" xfId="28210" xr:uid="{00000000-0005-0000-0000-0000306E0000}"/>
    <cellStyle name="Normal 30 2 4 3 3 2 2" xfId="28211" xr:uid="{00000000-0005-0000-0000-0000316E0000}"/>
    <cellStyle name="Normal 30 2 4 3 3 2 2 2" xfId="28212" xr:uid="{00000000-0005-0000-0000-0000326E0000}"/>
    <cellStyle name="Normal 30 2 4 3 3 2 3" xfId="28213" xr:uid="{00000000-0005-0000-0000-0000336E0000}"/>
    <cellStyle name="Normal 30 2 4 3 3 3" xfId="28214" xr:uid="{00000000-0005-0000-0000-0000346E0000}"/>
    <cellStyle name="Normal 30 2 4 3 3 3 2" xfId="28215" xr:uid="{00000000-0005-0000-0000-0000356E0000}"/>
    <cellStyle name="Normal 30 2 4 3 3 3 2 2" xfId="28216" xr:uid="{00000000-0005-0000-0000-0000366E0000}"/>
    <cellStyle name="Normal 30 2 4 3 3 3 3" xfId="28217" xr:uid="{00000000-0005-0000-0000-0000376E0000}"/>
    <cellStyle name="Normal 30 2 4 3 3 4" xfId="28218" xr:uid="{00000000-0005-0000-0000-0000386E0000}"/>
    <cellStyle name="Normal 30 2 4 3 3 4 2" xfId="28219" xr:uid="{00000000-0005-0000-0000-0000396E0000}"/>
    <cellStyle name="Normal 30 2 4 3 3 5" xfId="28220" xr:uid="{00000000-0005-0000-0000-00003A6E0000}"/>
    <cellStyle name="Normal 30 2 4 3 4" xfId="28221" xr:uid="{00000000-0005-0000-0000-00003B6E0000}"/>
    <cellStyle name="Normal 30 2 4 3 4 2" xfId="28222" xr:uid="{00000000-0005-0000-0000-00003C6E0000}"/>
    <cellStyle name="Normal 30 2 4 3 4 2 2" xfId="28223" xr:uid="{00000000-0005-0000-0000-00003D6E0000}"/>
    <cellStyle name="Normal 30 2 4 3 4 3" xfId="28224" xr:uid="{00000000-0005-0000-0000-00003E6E0000}"/>
    <cellStyle name="Normal 30 2 4 3 5" xfId="28225" xr:uid="{00000000-0005-0000-0000-00003F6E0000}"/>
    <cellStyle name="Normal 30 2 4 3 5 2" xfId="28226" xr:uid="{00000000-0005-0000-0000-0000406E0000}"/>
    <cellStyle name="Normal 30 2 4 3 5 2 2" xfId="28227" xr:uid="{00000000-0005-0000-0000-0000416E0000}"/>
    <cellStyle name="Normal 30 2 4 3 5 3" xfId="28228" xr:uid="{00000000-0005-0000-0000-0000426E0000}"/>
    <cellStyle name="Normal 30 2 4 3 6" xfId="28229" xr:uid="{00000000-0005-0000-0000-0000436E0000}"/>
    <cellStyle name="Normal 30 2 4 3 6 2" xfId="28230" xr:uid="{00000000-0005-0000-0000-0000446E0000}"/>
    <cellStyle name="Normal 30 2 4 3 7" xfId="28231" xr:uid="{00000000-0005-0000-0000-0000456E0000}"/>
    <cellStyle name="Normal 30 2 4 3 7 2" xfId="28232" xr:uid="{00000000-0005-0000-0000-0000466E0000}"/>
    <cellStyle name="Normal 30 2 4 3 8" xfId="28233" xr:uid="{00000000-0005-0000-0000-0000476E0000}"/>
    <cellStyle name="Normal 30 2 4 4" xfId="28234" xr:uid="{00000000-0005-0000-0000-0000486E0000}"/>
    <cellStyle name="Normal 30 2 4 4 2" xfId="28235" xr:uid="{00000000-0005-0000-0000-0000496E0000}"/>
    <cellStyle name="Normal 30 2 4 4 2 2" xfId="28236" xr:uid="{00000000-0005-0000-0000-00004A6E0000}"/>
    <cellStyle name="Normal 30 2 4 4 2 2 2" xfId="28237" xr:uid="{00000000-0005-0000-0000-00004B6E0000}"/>
    <cellStyle name="Normal 30 2 4 4 2 2 2 2" xfId="28238" xr:uid="{00000000-0005-0000-0000-00004C6E0000}"/>
    <cellStyle name="Normal 30 2 4 4 2 2 3" xfId="28239" xr:uid="{00000000-0005-0000-0000-00004D6E0000}"/>
    <cellStyle name="Normal 30 2 4 4 2 3" xfId="28240" xr:uid="{00000000-0005-0000-0000-00004E6E0000}"/>
    <cellStyle name="Normal 30 2 4 4 2 3 2" xfId="28241" xr:uid="{00000000-0005-0000-0000-00004F6E0000}"/>
    <cellStyle name="Normal 30 2 4 4 2 3 2 2" xfId="28242" xr:uid="{00000000-0005-0000-0000-0000506E0000}"/>
    <cellStyle name="Normal 30 2 4 4 2 3 3" xfId="28243" xr:uid="{00000000-0005-0000-0000-0000516E0000}"/>
    <cellStyle name="Normal 30 2 4 4 2 4" xfId="28244" xr:uid="{00000000-0005-0000-0000-0000526E0000}"/>
    <cellStyle name="Normal 30 2 4 4 2 4 2" xfId="28245" xr:uid="{00000000-0005-0000-0000-0000536E0000}"/>
    <cellStyle name="Normal 30 2 4 4 2 5" xfId="28246" xr:uid="{00000000-0005-0000-0000-0000546E0000}"/>
    <cellStyle name="Normal 30 2 4 4 3" xfId="28247" xr:uid="{00000000-0005-0000-0000-0000556E0000}"/>
    <cellStyle name="Normal 30 2 4 4 3 2" xfId="28248" xr:uid="{00000000-0005-0000-0000-0000566E0000}"/>
    <cellStyle name="Normal 30 2 4 4 3 2 2" xfId="28249" xr:uid="{00000000-0005-0000-0000-0000576E0000}"/>
    <cellStyle name="Normal 30 2 4 4 3 3" xfId="28250" xr:uid="{00000000-0005-0000-0000-0000586E0000}"/>
    <cellStyle name="Normal 30 2 4 4 4" xfId="28251" xr:uid="{00000000-0005-0000-0000-0000596E0000}"/>
    <cellStyle name="Normal 30 2 4 4 4 2" xfId="28252" xr:uid="{00000000-0005-0000-0000-00005A6E0000}"/>
    <cellStyle name="Normal 30 2 4 4 4 2 2" xfId="28253" xr:uid="{00000000-0005-0000-0000-00005B6E0000}"/>
    <cellStyle name="Normal 30 2 4 4 4 3" xfId="28254" xr:uid="{00000000-0005-0000-0000-00005C6E0000}"/>
    <cellStyle name="Normal 30 2 4 4 5" xfId="28255" xr:uid="{00000000-0005-0000-0000-00005D6E0000}"/>
    <cellStyle name="Normal 30 2 4 4 5 2" xfId="28256" xr:uid="{00000000-0005-0000-0000-00005E6E0000}"/>
    <cellStyle name="Normal 30 2 4 4 6" xfId="28257" xr:uid="{00000000-0005-0000-0000-00005F6E0000}"/>
    <cellStyle name="Normal 30 2 4 4 6 2" xfId="28258" xr:uid="{00000000-0005-0000-0000-0000606E0000}"/>
    <cellStyle name="Normal 30 2 4 4 7" xfId="28259" xr:uid="{00000000-0005-0000-0000-0000616E0000}"/>
    <cellStyle name="Normal 30 2 4 5" xfId="28260" xr:uid="{00000000-0005-0000-0000-0000626E0000}"/>
    <cellStyle name="Normal 30 2 4 5 2" xfId="28261" xr:uid="{00000000-0005-0000-0000-0000636E0000}"/>
    <cellStyle name="Normal 30 2 4 5 2 2" xfId="28262" xr:uid="{00000000-0005-0000-0000-0000646E0000}"/>
    <cellStyle name="Normal 30 2 4 5 2 2 2" xfId="28263" xr:uid="{00000000-0005-0000-0000-0000656E0000}"/>
    <cellStyle name="Normal 30 2 4 5 2 2 2 2" xfId="28264" xr:uid="{00000000-0005-0000-0000-0000666E0000}"/>
    <cellStyle name="Normal 30 2 4 5 2 2 3" xfId="28265" xr:uid="{00000000-0005-0000-0000-0000676E0000}"/>
    <cellStyle name="Normal 30 2 4 5 2 3" xfId="28266" xr:uid="{00000000-0005-0000-0000-0000686E0000}"/>
    <cellStyle name="Normal 30 2 4 5 2 3 2" xfId="28267" xr:uid="{00000000-0005-0000-0000-0000696E0000}"/>
    <cellStyle name="Normal 30 2 4 5 2 3 2 2" xfId="28268" xr:uid="{00000000-0005-0000-0000-00006A6E0000}"/>
    <cellStyle name="Normal 30 2 4 5 2 3 3" xfId="28269" xr:uid="{00000000-0005-0000-0000-00006B6E0000}"/>
    <cellStyle name="Normal 30 2 4 5 2 4" xfId="28270" xr:uid="{00000000-0005-0000-0000-00006C6E0000}"/>
    <cellStyle name="Normal 30 2 4 5 2 4 2" xfId="28271" xr:uid="{00000000-0005-0000-0000-00006D6E0000}"/>
    <cellStyle name="Normal 30 2 4 5 2 5" xfId="28272" xr:uid="{00000000-0005-0000-0000-00006E6E0000}"/>
    <cellStyle name="Normal 30 2 4 5 3" xfId="28273" xr:uid="{00000000-0005-0000-0000-00006F6E0000}"/>
    <cellStyle name="Normal 30 2 4 5 3 2" xfId="28274" xr:uid="{00000000-0005-0000-0000-0000706E0000}"/>
    <cellStyle name="Normal 30 2 4 5 3 2 2" xfId="28275" xr:uid="{00000000-0005-0000-0000-0000716E0000}"/>
    <cellStyle name="Normal 30 2 4 5 3 3" xfId="28276" xr:uid="{00000000-0005-0000-0000-0000726E0000}"/>
    <cellStyle name="Normal 30 2 4 5 4" xfId="28277" xr:uid="{00000000-0005-0000-0000-0000736E0000}"/>
    <cellStyle name="Normal 30 2 4 5 4 2" xfId="28278" xr:uid="{00000000-0005-0000-0000-0000746E0000}"/>
    <cellStyle name="Normal 30 2 4 5 4 2 2" xfId="28279" xr:uid="{00000000-0005-0000-0000-0000756E0000}"/>
    <cellStyle name="Normal 30 2 4 5 4 3" xfId="28280" xr:uid="{00000000-0005-0000-0000-0000766E0000}"/>
    <cellStyle name="Normal 30 2 4 5 5" xfId="28281" xr:uid="{00000000-0005-0000-0000-0000776E0000}"/>
    <cellStyle name="Normal 30 2 4 5 5 2" xfId="28282" xr:uid="{00000000-0005-0000-0000-0000786E0000}"/>
    <cellStyle name="Normal 30 2 4 5 6" xfId="28283" xr:uid="{00000000-0005-0000-0000-0000796E0000}"/>
    <cellStyle name="Normal 30 2 4 5 6 2" xfId="28284" xr:uid="{00000000-0005-0000-0000-00007A6E0000}"/>
    <cellStyle name="Normal 30 2 4 5 7" xfId="28285" xr:uid="{00000000-0005-0000-0000-00007B6E0000}"/>
    <cellStyle name="Normal 30 2 4 6" xfId="28286" xr:uid="{00000000-0005-0000-0000-00007C6E0000}"/>
    <cellStyle name="Normal 30 2 4 6 2" xfId="28287" xr:uid="{00000000-0005-0000-0000-00007D6E0000}"/>
    <cellStyle name="Normal 30 2 4 6 2 2" xfId="28288" xr:uid="{00000000-0005-0000-0000-00007E6E0000}"/>
    <cellStyle name="Normal 30 2 4 6 2 2 2" xfId="28289" xr:uid="{00000000-0005-0000-0000-00007F6E0000}"/>
    <cellStyle name="Normal 30 2 4 6 2 3" xfId="28290" xr:uid="{00000000-0005-0000-0000-0000806E0000}"/>
    <cellStyle name="Normal 30 2 4 6 3" xfId="28291" xr:uid="{00000000-0005-0000-0000-0000816E0000}"/>
    <cellStyle name="Normal 30 2 4 6 3 2" xfId="28292" xr:uid="{00000000-0005-0000-0000-0000826E0000}"/>
    <cellStyle name="Normal 30 2 4 6 3 2 2" xfId="28293" xr:uid="{00000000-0005-0000-0000-0000836E0000}"/>
    <cellStyle name="Normal 30 2 4 6 3 3" xfId="28294" xr:uid="{00000000-0005-0000-0000-0000846E0000}"/>
    <cellStyle name="Normal 30 2 4 6 4" xfId="28295" xr:uid="{00000000-0005-0000-0000-0000856E0000}"/>
    <cellStyle name="Normal 30 2 4 6 4 2" xfId="28296" xr:uid="{00000000-0005-0000-0000-0000866E0000}"/>
    <cellStyle name="Normal 30 2 4 6 5" xfId="28297" xr:uid="{00000000-0005-0000-0000-0000876E0000}"/>
    <cellStyle name="Normal 30 2 4 7" xfId="28298" xr:uid="{00000000-0005-0000-0000-0000886E0000}"/>
    <cellStyle name="Normal 30 2 4 7 2" xfId="28299" xr:uid="{00000000-0005-0000-0000-0000896E0000}"/>
    <cellStyle name="Normal 30 2 4 7 2 2" xfId="28300" xr:uid="{00000000-0005-0000-0000-00008A6E0000}"/>
    <cellStyle name="Normal 30 2 4 7 2 2 2" xfId="28301" xr:uid="{00000000-0005-0000-0000-00008B6E0000}"/>
    <cellStyle name="Normal 30 2 4 7 2 3" xfId="28302" xr:uid="{00000000-0005-0000-0000-00008C6E0000}"/>
    <cellStyle name="Normal 30 2 4 7 3" xfId="28303" xr:uid="{00000000-0005-0000-0000-00008D6E0000}"/>
    <cellStyle name="Normal 30 2 4 7 3 2" xfId="28304" xr:uid="{00000000-0005-0000-0000-00008E6E0000}"/>
    <cellStyle name="Normal 30 2 4 7 4" xfId="28305" xr:uid="{00000000-0005-0000-0000-00008F6E0000}"/>
    <cellStyle name="Normal 30 2 4 8" xfId="28306" xr:uid="{00000000-0005-0000-0000-0000906E0000}"/>
    <cellStyle name="Normal 30 2 4 8 2" xfId="28307" xr:uid="{00000000-0005-0000-0000-0000916E0000}"/>
    <cellStyle name="Normal 30 2 4 8 2 2" xfId="28308" xr:uid="{00000000-0005-0000-0000-0000926E0000}"/>
    <cellStyle name="Normal 30 2 4 8 3" xfId="28309" xr:uid="{00000000-0005-0000-0000-0000936E0000}"/>
    <cellStyle name="Normal 30 2 4 9" xfId="28310" xr:uid="{00000000-0005-0000-0000-0000946E0000}"/>
    <cellStyle name="Normal 30 2 4 9 2" xfId="28311" xr:uid="{00000000-0005-0000-0000-0000956E0000}"/>
    <cellStyle name="Normal 30 2 4 9 2 2" xfId="28312" xr:uid="{00000000-0005-0000-0000-0000966E0000}"/>
    <cellStyle name="Normal 30 2 4 9 3" xfId="28313" xr:uid="{00000000-0005-0000-0000-0000976E0000}"/>
    <cellStyle name="Normal 30 2 5" xfId="28314" xr:uid="{00000000-0005-0000-0000-0000986E0000}"/>
    <cellStyle name="Normal 30 2 5 10" xfId="28315" xr:uid="{00000000-0005-0000-0000-0000996E0000}"/>
    <cellStyle name="Normal 30 2 5 10 2" xfId="28316" xr:uid="{00000000-0005-0000-0000-00009A6E0000}"/>
    <cellStyle name="Normal 30 2 5 11" xfId="28317" xr:uid="{00000000-0005-0000-0000-00009B6E0000}"/>
    <cellStyle name="Normal 30 2 5 2" xfId="28318" xr:uid="{00000000-0005-0000-0000-00009C6E0000}"/>
    <cellStyle name="Normal 30 2 5 2 2" xfId="28319" xr:uid="{00000000-0005-0000-0000-00009D6E0000}"/>
    <cellStyle name="Normal 30 2 5 2 2 2" xfId="28320" xr:uid="{00000000-0005-0000-0000-00009E6E0000}"/>
    <cellStyle name="Normal 30 2 5 2 2 2 2" xfId="28321" xr:uid="{00000000-0005-0000-0000-00009F6E0000}"/>
    <cellStyle name="Normal 30 2 5 2 2 2 2 2" xfId="28322" xr:uid="{00000000-0005-0000-0000-0000A06E0000}"/>
    <cellStyle name="Normal 30 2 5 2 2 2 2 2 2" xfId="28323" xr:uid="{00000000-0005-0000-0000-0000A16E0000}"/>
    <cellStyle name="Normal 30 2 5 2 2 2 2 3" xfId="28324" xr:uid="{00000000-0005-0000-0000-0000A26E0000}"/>
    <cellStyle name="Normal 30 2 5 2 2 2 3" xfId="28325" xr:uid="{00000000-0005-0000-0000-0000A36E0000}"/>
    <cellStyle name="Normal 30 2 5 2 2 2 3 2" xfId="28326" xr:uid="{00000000-0005-0000-0000-0000A46E0000}"/>
    <cellStyle name="Normal 30 2 5 2 2 2 3 2 2" xfId="28327" xr:uid="{00000000-0005-0000-0000-0000A56E0000}"/>
    <cellStyle name="Normal 30 2 5 2 2 2 3 3" xfId="28328" xr:uid="{00000000-0005-0000-0000-0000A66E0000}"/>
    <cellStyle name="Normal 30 2 5 2 2 2 4" xfId="28329" xr:uid="{00000000-0005-0000-0000-0000A76E0000}"/>
    <cellStyle name="Normal 30 2 5 2 2 2 4 2" xfId="28330" xr:uid="{00000000-0005-0000-0000-0000A86E0000}"/>
    <cellStyle name="Normal 30 2 5 2 2 2 5" xfId="28331" xr:uid="{00000000-0005-0000-0000-0000A96E0000}"/>
    <cellStyle name="Normal 30 2 5 2 2 3" xfId="28332" xr:uid="{00000000-0005-0000-0000-0000AA6E0000}"/>
    <cellStyle name="Normal 30 2 5 2 2 3 2" xfId="28333" xr:uid="{00000000-0005-0000-0000-0000AB6E0000}"/>
    <cellStyle name="Normal 30 2 5 2 2 3 2 2" xfId="28334" xr:uid="{00000000-0005-0000-0000-0000AC6E0000}"/>
    <cellStyle name="Normal 30 2 5 2 2 3 3" xfId="28335" xr:uid="{00000000-0005-0000-0000-0000AD6E0000}"/>
    <cellStyle name="Normal 30 2 5 2 2 4" xfId="28336" xr:uid="{00000000-0005-0000-0000-0000AE6E0000}"/>
    <cellStyle name="Normal 30 2 5 2 2 4 2" xfId="28337" xr:uid="{00000000-0005-0000-0000-0000AF6E0000}"/>
    <cellStyle name="Normal 30 2 5 2 2 4 2 2" xfId="28338" xr:uid="{00000000-0005-0000-0000-0000B06E0000}"/>
    <cellStyle name="Normal 30 2 5 2 2 4 3" xfId="28339" xr:uid="{00000000-0005-0000-0000-0000B16E0000}"/>
    <cellStyle name="Normal 30 2 5 2 2 5" xfId="28340" xr:uid="{00000000-0005-0000-0000-0000B26E0000}"/>
    <cellStyle name="Normal 30 2 5 2 2 5 2" xfId="28341" xr:uid="{00000000-0005-0000-0000-0000B36E0000}"/>
    <cellStyle name="Normal 30 2 5 2 2 6" xfId="28342" xr:uid="{00000000-0005-0000-0000-0000B46E0000}"/>
    <cellStyle name="Normal 30 2 5 2 2 6 2" xfId="28343" xr:uid="{00000000-0005-0000-0000-0000B56E0000}"/>
    <cellStyle name="Normal 30 2 5 2 2 7" xfId="28344" xr:uid="{00000000-0005-0000-0000-0000B66E0000}"/>
    <cellStyle name="Normal 30 2 5 2 3" xfId="28345" xr:uid="{00000000-0005-0000-0000-0000B76E0000}"/>
    <cellStyle name="Normal 30 2 5 2 3 2" xfId="28346" xr:uid="{00000000-0005-0000-0000-0000B86E0000}"/>
    <cellStyle name="Normal 30 2 5 2 3 2 2" xfId="28347" xr:uid="{00000000-0005-0000-0000-0000B96E0000}"/>
    <cellStyle name="Normal 30 2 5 2 3 2 2 2" xfId="28348" xr:uid="{00000000-0005-0000-0000-0000BA6E0000}"/>
    <cellStyle name="Normal 30 2 5 2 3 2 3" xfId="28349" xr:uid="{00000000-0005-0000-0000-0000BB6E0000}"/>
    <cellStyle name="Normal 30 2 5 2 3 3" xfId="28350" xr:uid="{00000000-0005-0000-0000-0000BC6E0000}"/>
    <cellStyle name="Normal 30 2 5 2 3 3 2" xfId="28351" xr:uid="{00000000-0005-0000-0000-0000BD6E0000}"/>
    <cellStyle name="Normal 30 2 5 2 3 3 2 2" xfId="28352" xr:uid="{00000000-0005-0000-0000-0000BE6E0000}"/>
    <cellStyle name="Normal 30 2 5 2 3 3 3" xfId="28353" xr:uid="{00000000-0005-0000-0000-0000BF6E0000}"/>
    <cellStyle name="Normal 30 2 5 2 3 4" xfId="28354" xr:uid="{00000000-0005-0000-0000-0000C06E0000}"/>
    <cellStyle name="Normal 30 2 5 2 3 4 2" xfId="28355" xr:uid="{00000000-0005-0000-0000-0000C16E0000}"/>
    <cellStyle name="Normal 30 2 5 2 3 5" xfId="28356" xr:uid="{00000000-0005-0000-0000-0000C26E0000}"/>
    <cellStyle name="Normal 30 2 5 2 4" xfId="28357" xr:uid="{00000000-0005-0000-0000-0000C36E0000}"/>
    <cellStyle name="Normal 30 2 5 2 4 2" xfId="28358" xr:uid="{00000000-0005-0000-0000-0000C46E0000}"/>
    <cellStyle name="Normal 30 2 5 2 4 2 2" xfId="28359" xr:uid="{00000000-0005-0000-0000-0000C56E0000}"/>
    <cellStyle name="Normal 30 2 5 2 4 3" xfId="28360" xr:uid="{00000000-0005-0000-0000-0000C66E0000}"/>
    <cellStyle name="Normal 30 2 5 2 5" xfId="28361" xr:uid="{00000000-0005-0000-0000-0000C76E0000}"/>
    <cellStyle name="Normal 30 2 5 2 5 2" xfId="28362" xr:uid="{00000000-0005-0000-0000-0000C86E0000}"/>
    <cellStyle name="Normal 30 2 5 2 5 2 2" xfId="28363" xr:uid="{00000000-0005-0000-0000-0000C96E0000}"/>
    <cellStyle name="Normal 30 2 5 2 5 3" xfId="28364" xr:uid="{00000000-0005-0000-0000-0000CA6E0000}"/>
    <cellStyle name="Normal 30 2 5 2 6" xfId="28365" xr:uid="{00000000-0005-0000-0000-0000CB6E0000}"/>
    <cellStyle name="Normal 30 2 5 2 6 2" xfId="28366" xr:uid="{00000000-0005-0000-0000-0000CC6E0000}"/>
    <cellStyle name="Normal 30 2 5 2 7" xfId="28367" xr:uid="{00000000-0005-0000-0000-0000CD6E0000}"/>
    <cellStyle name="Normal 30 2 5 2 7 2" xfId="28368" xr:uid="{00000000-0005-0000-0000-0000CE6E0000}"/>
    <cellStyle name="Normal 30 2 5 2 8" xfId="28369" xr:uid="{00000000-0005-0000-0000-0000CF6E0000}"/>
    <cellStyle name="Normal 30 2 5 3" xfId="28370" xr:uid="{00000000-0005-0000-0000-0000D06E0000}"/>
    <cellStyle name="Normal 30 2 5 3 2" xfId="28371" xr:uid="{00000000-0005-0000-0000-0000D16E0000}"/>
    <cellStyle name="Normal 30 2 5 3 2 2" xfId="28372" xr:uid="{00000000-0005-0000-0000-0000D26E0000}"/>
    <cellStyle name="Normal 30 2 5 3 2 2 2" xfId="28373" xr:uid="{00000000-0005-0000-0000-0000D36E0000}"/>
    <cellStyle name="Normal 30 2 5 3 2 2 2 2" xfId="28374" xr:uid="{00000000-0005-0000-0000-0000D46E0000}"/>
    <cellStyle name="Normal 30 2 5 3 2 2 3" xfId="28375" xr:uid="{00000000-0005-0000-0000-0000D56E0000}"/>
    <cellStyle name="Normal 30 2 5 3 2 3" xfId="28376" xr:uid="{00000000-0005-0000-0000-0000D66E0000}"/>
    <cellStyle name="Normal 30 2 5 3 2 3 2" xfId="28377" xr:uid="{00000000-0005-0000-0000-0000D76E0000}"/>
    <cellStyle name="Normal 30 2 5 3 2 3 2 2" xfId="28378" xr:uid="{00000000-0005-0000-0000-0000D86E0000}"/>
    <cellStyle name="Normal 30 2 5 3 2 3 3" xfId="28379" xr:uid="{00000000-0005-0000-0000-0000D96E0000}"/>
    <cellStyle name="Normal 30 2 5 3 2 4" xfId="28380" xr:uid="{00000000-0005-0000-0000-0000DA6E0000}"/>
    <cellStyle name="Normal 30 2 5 3 2 4 2" xfId="28381" xr:uid="{00000000-0005-0000-0000-0000DB6E0000}"/>
    <cellStyle name="Normal 30 2 5 3 2 5" xfId="28382" xr:uid="{00000000-0005-0000-0000-0000DC6E0000}"/>
    <cellStyle name="Normal 30 2 5 3 3" xfId="28383" xr:uid="{00000000-0005-0000-0000-0000DD6E0000}"/>
    <cellStyle name="Normal 30 2 5 3 3 2" xfId="28384" xr:uid="{00000000-0005-0000-0000-0000DE6E0000}"/>
    <cellStyle name="Normal 30 2 5 3 3 2 2" xfId="28385" xr:uid="{00000000-0005-0000-0000-0000DF6E0000}"/>
    <cellStyle name="Normal 30 2 5 3 3 3" xfId="28386" xr:uid="{00000000-0005-0000-0000-0000E06E0000}"/>
    <cellStyle name="Normal 30 2 5 3 4" xfId="28387" xr:uid="{00000000-0005-0000-0000-0000E16E0000}"/>
    <cellStyle name="Normal 30 2 5 3 4 2" xfId="28388" xr:uid="{00000000-0005-0000-0000-0000E26E0000}"/>
    <cellStyle name="Normal 30 2 5 3 4 2 2" xfId="28389" xr:uid="{00000000-0005-0000-0000-0000E36E0000}"/>
    <cellStyle name="Normal 30 2 5 3 4 3" xfId="28390" xr:uid="{00000000-0005-0000-0000-0000E46E0000}"/>
    <cellStyle name="Normal 30 2 5 3 5" xfId="28391" xr:uid="{00000000-0005-0000-0000-0000E56E0000}"/>
    <cellStyle name="Normal 30 2 5 3 5 2" xfId="28392" xr:uid="{00000000-0005-0000-0000-0000E66E0000}"/>
    <cellStyle name="Normal 30 2 5 3 6" xfId="28393" xr:uid="{00000000-0005-0000-0000-0000E76E0000}"/>
    <cellStyle name="Normal 30 2 5 3 6 2" xfId="28394" xr:uid="{00000000-0005-0000-0000-0000E86E0000}"/>
    <cellStyle name="Normal 30 2 5 3 7" xfId="28395" xr:uid="{00000000-0005-0000-0000-0000E96E0000}"/>
    <cellStyle name="Normal 30 2 5 4" xfId="28396" xr:uid="{00000000-0005-0000-0000-0000EA6E0000}"/>
    <cellStyle name="Normal 30 2 5 4 2" xfId="28397" xr:uid="{00000000-0005-0000-0000-0000EB6E0000}"/>
    <cellStyle name="Normal 30 2 5 4 2 2" xfId="28398" xr:uid="{00000000-0005-0000-0000-0000EC6E0000}"/>
    <cellStyle name="Normal 30 2 5 4 2 2 2" xfId="28399" xr:uid="{00000000-0005-0000-0000-0000ED6E0000}"/>
    <cellStyle name="Normal 30 2 5 4 2 2 2 2" xfId="28400" xr:uid="{00000000-0005-0000-0000-0000EE6E0000}"/>
    <cellStyle name="Normal 30 2 5 4 2 2 3" xfId="28401" xr:uid="{00000000-0005-0000-0000-0000EF6E0000}"/>
    <cellStyle name="Normal 30 2 5 4 2 3" xfId="28402" xr:uid="{00000000-0005-0000-0000-0000F06E0000}"/>
    <cellStyle name="Normal 30 2 5 4 2 3 2" xfId="28403" xr:uid="{00000000-0005-0000-0000-0000F16E0000}"/>
    <cellStyle name="Normal 30 2 5 4 2 3 2 2" xfId="28404" xr:uid="{00000000-0005-0000-0000-0000F26E0000}"/>
    <cellStyle name="Normal 30 2 5 4 2 3 3" xfId="28405" xr:uid="{00000000-0005-0000-0000-0000F36E0000}"/>
    <cellStyle name="Normal 30 2 5 4 2 4" xfId="28406" xr:uid="{00000000-0005-0000-0000-0000F46E0000}"/>
    <cellStyle name="Normal 30 2 5 4 2 4 2" xfId="28407" xr:uid="{00000000-0005-0000-0000-0000F56E0000}"/>
    <cellStyle name="Normal 30 2 5 4 2 5" xfId="28408" xr:uid="{00000000-0005-0000-0000-0000F66E0000}"/>
    <cellStyle name="Normal 30 2 5 4 3" xfId="28409" xr:uid="{00000000-0005-0000-0000-0000F76E0000}"/>
    <cellStyle name="Normal 30 2 5 4 3 2" xfId="28410" xr:uid="{00000000-0005-0000-0000-0000F86E0000}"/>
    <cellStyle name="Normal 30 2 5 4 3 2 2" xfId="28411" xr:uid="{00000000-0005-0000-0000-0000F96E0000}"/>
    <cellStyle name="Normal 30 2 5 4 3 3" xfId="28412" xr:uid="{00000000-0005-0000-0000-0000FA6E0000}"/>
    <cellStyle name="Normal 30 2 5 4 4" xfId="28413" xr:uid="{00000000-0005-0000-0000-0000FB6E0000}"/>
    <cellStyle name="Normal 30 2 5 4 4 2" xfId="28414" xr:uid="{00000000-0005-0000-0000-0000FC6E0000}"/>
    <cellStyle name="Normal 30 2 5 4 4 2 2" xfId="28415" xr:uid="{00000000-0005-0000-0000-0000FD6E0000}"/>
    <cellStyle name="Normal 30 2 5 4 4 3" xfId="28416" xr:uid="{00000000-0005-0000-0000-0000FE6E0000}"/>
    <cellStyle name="Normal 30 2 5 4 5" xfId="28417" xr:uid="{00000000-0005-0000-0000-0000FF6E0000}"/>
    <cellStyle name="Normal 30 2 5 4 5 2" xfId="28418" xr:uid="{00000000-0005-0000-0000-0000006F0000}"/>
    <cellStyle name="Normal 30 2 5 4 6" xfId="28419" xr:uid="{00000000-0005-0000-0000-0000016F0000}"/>
    <cellStyle name="Normal 30 2 5 4 6 2" xfId="28420" xr:uid="{00000000-0005-0000-0000-0000026F0000}"/>
    <cellStyle name="Normal 30 2 5 4 7" xfId="28421" xr:uid="{00000000-0005-0000-0000-0000036F0000}"/>
    <cellStyle name="Normal 30 2 5 5" xfId="28422" xr:uid="{00000000-0005-0000-0000-0000046F0000}"/>
    <cellStyle name="Normal 30 2 5 5 2" xfId="28423" xr:uid="{00000000-0005-0000-0000-0000056F0000}"/>
    <cellStyle name="Normal 30 2 5 5 2 2" xfId="28424" xr:uid="{00000000-0005-0000-0000-0000066F0000}"/>
    <cellStyle name="Normal 30 2 5 5 2 2 2" xfId="28425" xr:uid="{00000000-0005-0000-0000-0000076F0000}"/>
    <cellStyle name="Normal 30 2 5 5 2 3" xfId="28426" xr:uid="{00000000-0005-0000-0000-0000086F0000}"/>
    <cellStyle name="Normal 30 2 5 5 3" xfId="28427" xr:uid="{00000000-0005-0000-0000-0000096F0000}"/>
    <cellStyle name="Normal 30 2 5 5 3 2" xfId="28428" xr:uid="{00000000-0005-0000-0000-00000A6F0000}"/>
    <cellStyle name="Normal 30 2 5 5 3 2 2" xfId="28429" xr:uid="{00000000-0005-0000-0000-00000B6F0000}"/>
    <cellStyle name="Normal 30 2 5 5 3 3" xfId="28430" xr:uid="{00000000-0005-0000-0000-00000C6F0000}"/>
    <cellStyle name="Normal 30 2 5 5 4" xfId="28431" xr:uid="{00000000-0005-0000-0000-00000D6F0000}"/>
    <cellStyle name="Normal 30 2 5 5 4 2" xfId="28432" xr:uid="{00000000-0005-0000-0000-00000E6F0000}"/>
    <cellStyle name="Normal 30 2 5 5 5" xfId="28433" xr:uid="{00000000-0005-0000-0000-00000F6F0000}"/>
    <cellStyle name="Normal 30 2 5 6" xfId="28434" xr:uid="{00000000-0005-0000-0000-0000106F0000}"/>
    <cellStyle name="Normal 30 2 5 6 2" xfId="28435" xr:uid="{00000000-0005-0000-0000-0000116F0000}"/>
    <cellStyle name="Normal 30 2 5 6 2 2" xfId="28436" xr:uid="{00000000-0005-0000-0000-0000126F0000}"/>
    <cellStyle name="Normal 30 2 5 6 2 2 2" xfId="28437" xr:uid="{00000000-0005-0000-0000-0000136F0000}"/>
    <cellStyle name="Normal 30 2 5 6 2 3" xfId="28438" xr:uid="{00000000-0005-0000-0000-0000146F0000}"/>
    <cellStyle name="Normal 30 2 5 6 3" xfId="28439" xr:uid="{00000000-0005-0000-0000-0000156F0000}"/>
    <cellStyle name="Normal 30 2 5 6 3 2" xfId="28440" xr:uid="{00000000-0005-0000-0000-0000166F0000}"/>
    <cellStyle name="Normal 30 2 5 6 4" xfId="28441" xr:uid="{00000000-0005-0000-0000-0000176F0000}"/>
    <cellStyle name="Normal 30 2 5 7" xfId="28442" xr:uid="{00000000-0005-0000-0000-0000186F0000}"/>
    <cellStyle name="Normal 30 2 5 7 2" xfId="28443" xr:uid="{00000000-0005-0000-0000-0000196F0000}"/>
    <cellStyle name="Normal 30 2 5 7 2 2" xfId="28444" xr:uid="{00000000-0005-0000-0000-00001A6F0000}"/>
    <cellStyle name="Normal 30 2 5 7 3" xfId="28445" xr:uid="{00000000-0005-0000-0000-00001B6F0000}"/>
    <cellStyle name="Normal 30 2 5 8" xfId="28446" xr:uid="{00000000-0005-0000-0000-00001C6F0000}"/>
    <cellStyle name="Normal 30 2 5 8 2" xfId="28447" xr:uid="{00000000-0005-0000-0000-00001D6F0000}"/>
    <cellStyle name="Normal 30 2 5 8 2 2" xfId="28448" xr:uid="{00000000-0005-0000-0000-00001E6F0000}"/>
    <cellStyle name="Normal 30 2 5 8 3" xfId="28449" xr:uid="{00000000-0005-0000-0000-00001F6F0000}"/>
    <cellStyle name="Normal 30 2 5 9" xfId="28450" xr:uid="{00000000-0005-0000-0000-0000206F0000}"/>
    <cellStyle name="Normal 30 2 5 9 2" xfId="28451" xr:uid="{00000000-0005-0000-0000-0000216F0000}"/>
    <cellStyle name="Normal 30 2 6" xfId="28452" xr:uid="{00000000-0005-0000-0000-0000226F0000}"/>
    <cellStyle name="Normal 30 2 6 10" xfId="28453" xr:uid="{00000000-0005-0000-0000-0000236F0000}"/>
    <cellStyle name="Normal 30 2 6 10 2" xfId="28454" xr:uid="{00000000-0005-0000-0000-0000246F0000}"/>
    <cellStyle name="Normal 30 2 6 11" xfId="28455" xr:uid="{00000000-0005-0000-0000-0000256F0000}"/>
    <cellStyle name="Normal 30 2 6 2" xfId="28456" xr:uid="{00000000-0005-0000-0000-0000266F0000}"/>
    <cellStyle name="Normal 30 2 6 2 2" xfId="28457" xr:uid="{00000000-0005-0000-0000-0000276F0000}"/>
    <cellStyle name="Normal 30 2 6 2 2 2" xfId="28458" xr:uid="{00000000-0005-0000-0000-0000286F0000}"/>
    <cellStyle name="Normal 30 2 6 2 2 2 2" xfId="28459" xr:uid="{00000000-0005-0000-0000-0000296F0000}"/>
    <cellStyle name="Normal 30 2 6 2 2 2 2 2" xfId="28460" xr:uid="{00000000-0005-0000-0000-00002A6F0000}"/>
    <cellStyle name="Normal 30 2 6 2 2 2 2 2 2" xfId="28461" xr:uid="{00000000-0005-0000-0000-00002B6F0000}"/>
    <cellStyle name="Normal 30 2 6 2 2 2 2 3" xfId="28462" xr:uid="{00000000-0005-0000-0000-00002C6F0000}"/>
    <cellStyle name="Normal 30 2 6 2 2 2 3" xfId="28463" xr:uid="{00000000-0005-0000-0000-00002D6F0000}"/>
    <cellStyle name="Normal 30 2 6 2 2 2 3 2" xfId="28464" xr:uid="{00000000-0005-0000-0000-00002E6F0000}"/>
    <cellStyle name="Normal 30 2 6 2 2 2 3 2 2" xfId="28465" xr:uid="{00000000-0005-0000-0000-00002F6F0000}"/>
    <cellStyle name="Normal 30 2 6 2 2 2 3 3" xfId="28466" xr:uid="{00000000-0005-0000-0000-0000306F0000}"/>
    <cellStyle name="Normal 30 2 6 2 2 2 4" xfId="28467" xr:uid="{00000000-0005-0000-0000-0000316F0000}"/>
    <cellStyle name="Normal 30 2 6 2 2 2 4 2" xfId="28468" xr:uid="{00000000-0005-0000-0000-0000326F0000}"/>
    <cellStyle name="Normal 30 2 6 2 2 2 5" xfId="28469" xr:uid="{00000000-0005-0000-0000-0000336F0000}"/>
    <cellStyle name="Normal 30 2 6 2 2 3" xfId="28470" xr:uid="{00000000-0005-0000-0000-0000346F0000}"/>
    <cellStyle name="Normal 30 2 6 2 2 3 2" xfId="28471" xr:uid="{00000000-0005-0000-0000-0000356F0000}"/>
    <cellStyle name="Normal 30 2 6 2 2 3 2 2" xfId="28472" xr:uid="{00000000-0005-0000-0000-0000366F0000}"/>
    <cellStyle name="Normal 30 2 6 2 2 3 3" xfId="28473" xr:uid="{00000000-0005-0000-0000-0000376F0000}"/>
    <cellStyle name="Normal 30 2 6 2 2 4" xfId="28474" xr:uid="{00000000-0005-0000-0000-0000386F0000}"/>
    <cellStyle name="Normal 30 2 6 2 2 4 2" xfId="28475" xr:uid="{00000000-0005-0000-0000-0000396F0000}"/>
    <cellStyle name="Normal 30 2 6 2 2 4 2 2" xfId="28476" xr:uid="{00000000-0005-0000-0000-00003A6F0000}"/>
    <cellStyle name="Normal 30 2 6 2 2 4 3" xfId="28477" xr:uid="{00000000-0005-0000-0000-00003B6F0000}"/>
    <cellStyle name="Normal 30 2 6 2 2 5" xfId="28478" xr:uid="{00000000-0005-0000-0000-00003C6F0000}"/>
    <cellStyle name="Normal 30 2 6 2 2 5 2" xfId="28479" xr:uid="{00000000-0005-0000-0000-00003D6F0000}"/>
    <cellStyle name="Normal 30 2 6 2 2 6" xfId="28480" xr:uid="{00000000-0005-0000-0000-00003E6F0000}"/>
    <cellStyle name="Normal 30 2 6 2 2 6 2" xfId="28481" xr:uid="{00000000-0005-0000-0000-00003F6F0000}"/>
    <cellStyle name="Normal 30 2 6 2 2 7" xfId="28482" xr:uid="{00000000-0005-0000-0000-0000406F0000}"/>
    <cellStyle name="Normal 30 2 6 2 3" xfId="28483" xr:uid="{00000000-0005-0000-0000-0000416F0000}"/>
    <cellStyle name="Normal 30 2 6 2 3 2" xfId="28484" xr:uid="{00000000-0005-0000-0000-0000426F0000}"/>
    <cellStyle name="Normal 30 2 6 2 3 2 2" xfId="28485" xr:uid="{00000000-0005-0000-0000-0000436F0000}"/>
    <cellStyle name="Normal 30 2 6 2 3 2 2 2" xfId="28486" xr:uid="{00000000-0005-0000-0000-0000446F0000}"/>
    <cellStyle name="Normal 30 2 6 2 3 2 3" xfId="28487" xr:uid="{00000000-0005-0000-0000-0000456F0000}"/>
    <cellStyle name="Normal 30 2 6 2 3 3" xfId="28488" xr:uid="{00000000-0005-0000-0000-0000466F0000}"/>
    <cellStyle name="Normal 30 2 6 2 3 3 2" xfId="28489" xr:uid="{00000000-0005-0000-0000-0000476F0000}"/>
    <cellStyle name="Normal 30 2 6 2 3 3 2 2" xfId="28490" xr:uid="{00000000-0005-0000-0000-0000486F0000}"/>
    <cellStyle name="Normal 30 2 6 2 3 3 3" xfId="28491" xr:uid="{00000000-0005-0000-0000-0000496F0000}"/>
    <cellStyle name="Normal 30 2 6 2 3 4" xfId="28492" xr:uid="{00000000-0005-0000-0000-00004A6F0000}"/>
    <cellStyle name="Normal 30 2 6 2 3 4 2" xfId="28493" xr:uid="{00000000-0005-0000-0000-00004B6F0000}"/>
    <cellStyle name="Normal 30 2 6 2 3 5" xfId="28494" xr:uid="{00000000-0005-0000-0000-00004C6F0000}"/>
    <cellStyle name="Normal 30 2 6 2 4" xfId="28495" xr:uid="{00000000-0005-0000-0000-00004D6F0000}"/>
    <cellStyle name="Normal 30 2 6 2 4 2" xfId="28496" xr:uid="{00000000-0005-0000-0000-00004E6F0000}"/>
    <cellStyle name="Normal 30 2 6 2 4 2 2" xfId="28497" xr:uid="{00000000-0005-0000-0000-00004F6F0000}"/>
    <cellStyle name="Normal 30 2 6 2 4 3" xfId="28498" xr:uid="{00000000-0005-0000-0000-0000506F0000}"/>
    <cellStyle name="Normal 30 2 6 2 5" xfId="28499" xr:uid="{00000000-0005-0000-0000-0000516F0000}"/>
    <cellStyle name="Normal 30 2 6 2 5 2" xfId="28500" xr:uid="{00000000-0005-0000-0000-0000526F0000}"/>
    <cellStyle name="Normal 30 2 6 2 5 2 2" xfId="28501" xr:uid="{00000000-0005-0000-0000-0000536F0000}"/>
    <cellStyle name="Normal 30 2 6 2 5 3" xfId="28502" xr:uid="{00000000-0005-0000-0000-0000546F0000}"/>
    <cellStyle name="Normal 30 2 6 2 6" xfId="28503" xr:uid="{00000000-0005-0000-0000-0000556F0000}"/>
    <cellStyle name="Normal 30 2 6 2 6 2" xfId="28504" xr:uid="{00000000-0005-0000-0000-0000566F0000}"/>
    <cellStyle name="Normal 30 2 6 2 7" xfId="28505" xr:uid="{00000000-0005-0000-0000-0000576F0000}"/>
    <cellStyle name="Normal 30 2 6 2 7 2" xfId="28506" xr:uid="{00000000-0005-0000-0000-0000586F0000}"/>
    <cellStyle name="Normal 30 2 6 2 8" xfId="28507" xr:uid="{00000000-0005-0000-0000-0000596F0000}"/>
    <cellStyle name="Normal 30 2 6 3" xfId="28508" xr:uid="{00000000-0005-0000-0000-00005A6F0000}"/>
    <cellStyle name="Normal 30 2 6 3 2" xfId="28509" xr:uid="{00000000-0005-0000-0000-00005B6F0000}"/>
    <cellStyle name="Normal 30 2 6 3 2 2" xfId="28510" xr:uid="{00000000-0005-0000-0000-00005C6F0000}"/>
    <cellStyle name="Normal 30 2 6 3 2 2 2" xfId="28511" xr:uid="{00000000-0005-0000-0000-00005D6F0000}"/>
    <cellStyle name="Normal 30 2 6 3 2 2 2 2" xfId="28512" xr:uid="{00000000-0005-0000-0000-00005E6F0000}"/>
    <cellStyle name="Normal 30 2 6 3 2 2 3" xfId="28513" xr:uid="{00000000-0005-0000-0000-00005F6F0000}"/>
    <cellStyle name="Normal 30 2 6 3 2 3" xfId="28514" xr:uid="{00000000-0005-0000-0000-0000606F0000}"/>
    <cellStyle name="Normal 30 2 6 3 2 3 2" xfId="28515" xr:uid="{00000000-0005-0000-0000-0000616F0000}"/>
    <cellStyle name="Normal 30 2 6 3 2 3 2 2" xfId="28516" xr:uid="{00000000-0005-0000-0000-0000626F0000}"/>
    <cellStyle name="Normal 30 2 6 3 2 3 3" xfId="28517" xr:uid="{00000000-0005-0000-0000-0000636F0000}"/>
    <cellStyle name="Normal 30 2 6 3 2 4" xfId="28518" xr:uid="{00000000-0005-0000-0000-0000646F0000}"/>
    <cellStyle name="Normal 30 2 6 3 2 4 2" xfId="28519" xr:uid="{00000000-0005-0000-0000-0000656F0000}"/>
    <cellStyle name="Normal 30 2 6 3 2 5" xfId="28520" xr:uid="{00000000-0005-0000-0000-0000666F0000}"/>
    <cellStyle name="Normal 30 2 6 3 3" xfId="28521" xr:uid="{00000000-0005-0000-0000-0000676F0000}"/>
    <cellStyle name="Normal 30 2 6 3 3 2" xfId="28522" xr:uid="{00000000-0005-0000-0000-0000686F0000}"/>
    <cellStyle name="Normal 30 2 6 3 3 2 2" xfId="28523" xr:uid="{00000000-0005-0000-0000-0000696F0000}"/>
    <cellStyle name="Normal 30 2 6 3 3 3" xfId="28524" xr:uid="{00000000-0005-0000-0000-00006A6F0000}"/>
    <cellStyle name="Normal 30 2 6 3 4" xfId="28525" xr:uid="{00000000-0005-0000-0000-00006B6F0000}"/>
    <cellStyle name="Normal 30 2 6 3 4 2" xfId="28526" xr:uid="{00000000-0005-0000-0000-00006C6F0000}"/>
    <cellStyle name="Normal 30 2 6 3 4 2 2" xfId="28527" xr:uid="{00000000-0005-0000-0000-00006D6F0000}"/>
    <cellStyle name="Normal 30 2 6 3 4 3" xfId="28528" xr:uid="{00000000-0005-0000-0000-00006E6F0000}"/>
    <cellStyle name="Normal 30 2 6 3 5" xfId="28529" xr:uid="{00000000-0005-0000-0000-00006F6F0000}"/>
    <cellStyle name="Normal 30 2 6 3 5 2" xfId="28530" xr:uid="{00000000-0005-0000-0000-0000706F0000}"/>
    <cellStyle name="Normal 30 2 6 3 6" xfId="28531" xr:uid="{00000000-0005-0000-0000-0000716F0000}"/>
    <cellStyle name="Normal 30 2 6 3 6 2" xfId="28532" xr:uid="{00000000-0005-0000-0000-0000726F0000}"/>
    <cellStyle name="Normal 30 2 6 3 7" xfId="28533" xr:uid="{00000000-0005-0000-0000-0000736F0000}"/>
    <cellStyle name="Normal 30 2 6 4" xfId="28534" xr:uid="{00000000-0005-0000-0000-0000746F0000}"/>
    <cellStyle name="Normal 30 2 6 4 2" xfId="28535" xr:uid="{00000000-0005-0000-0000-0000756F0000}"/>
    <cellStyle name="Normal 30 2 6 4 2 2" xfId="28536" xr:uid="{00000000-0005-0000-0000-0000766F0000}"/>
    <cellStyle name="Normal 30 2 6 4 2 2 2" xfId="28537" xr:uid="{00000000-0005-0000-0000-0000776F0000}"/>
    <cellStyle name="Normal 30 2 6 4 2 2 2 2" xfId="28538" xr:uid="{00000000-0005-0000-0000-0000786F0000}"/>
    <cellStyle name="Normal 30 2 6 4 2 2 3" xfId="28539" xr:uid="{00000000-0005-0000-0000-0000796F0000}"/>
    <cellStyle name="Normal 30 2 6 4 2 3" xfId="28540" xr:uid="{00000000-0005-0000-0000-00007A6F0000}"/>
    <cellStyle name="Normal 30 2 6 4 2 3 2" xfId="28541" xr:uid="{00000000-0005-0000-0000-00007B6F0000}"/>
    <cellStyle name="Normal 30 2 6 4 2 3 2 2" xfId="28542" xr:uid="{00000000-0005-0000-0000-00007C6F0000}"/>
    <cellStyle name="Normal 30 2 6 4 2 3 3" xfId="28543" xr:uid="{00000000-0005-0000-0000-00007D6F0000}"/>
    <cellStyle name="Normal 30 2 6 4 2 4" xfId="28544" xr:uid="{00000000-0005-0000-0000-00007E6F0000}"/>
    <cellStyle name="Normal 30 2 6 4 2 4 2" xfId="28545" xr:uid="{00000000-0005-0000-0000-00007F6F0000}"/>
    <cellStyle name="Normal 30 2 6 4 2 5" xfId="28546" xr:uid="{00000000-0005-0000-0000-0000806F0000}"/>
    <cellStyle name="Normal 30 2 6 4 3" xfId="28547" xr:uid="{00000000-0005-0000-0000-0000816F0000}"/>
    <cellStyle name="Normal 30 2 6 4 3 2" xfId="28548" xr:uid="{00000000-0005-0000-0000-0000826F0000}"/>
    <cellStyle name="Normal 30 2 6 4 3 2 2" xfId="28549" xr:uid="{00000000-0005-0000-0000-0000836F0000}"/>
    <cellStyle name="Normal 30 2 6 4 3 3" xfId="28550" xr:uid="{00000000-0005-0000-0000-0000846F0000}"/>
    <cellStyle name="Normal 30 2 6 4 4" xfId="28551" xr:uid="{00000000-0005-0000-0000-0000856F0000}"/>
    <cellStyle name="Normal 30 2 6 4 4 2" xfId="28552" xr:uid="{00000000-0005-0000-0000-0000866F0000}"/>
    <cellStyle name="Normal 30 2 6 4 4 2 2" xfId="28553" xr:uid="{00000000-0005-0000-0000-0000876F0000}"/>
    <cellStyle name="Normal 30 2 6 4 4 3" xfId="28554" xr:uid="{00000000-0005-0000-0000-0000886F0000}"/>
    <cellStyle name="Normal 30 2 6 4 5" xfId="28555" xr:uid="{00000000-0005-0000-0000-0000896F0000}"/>
    <cellStyle name="Normal 30 2 6 4 5 2" xfId="28556" xr:uid="{00000000-0005-0000-0000-00008A6F0000}"/>
    <cellStyle name="Normal 30 2 6 4 6" xfId="28557" xr:uid="{00000000-0005-0000-0000-00008B6F0000}"/>
    <cellStyle name="Normal 30 2 6 4 6 2" xfId="28558" xr:uid="{00000000-0005-0000-0000-00008C6F0000}"/>
    <cellStyle name="Normal 30 2 6 4 7" xfId="28559" xr:uid="{00000000-0005-0000-0000-00008D6F0000}"/>
    <cellStyle name="Normal 30 2 6 5" xfId="28560" xr:uid="{00000000-0005-0000-0000-00008E6F0000}"/>
    <cellStyle name="Normal 30 2 6 5 2" xfId="28561" xr:uid="{00000000-0005-0000-0000-00008F6F0000}"/>
    <cellStyle name="Normal 30 2 6 5 2 2" xfId="28562" xr:uid="{00000000-0005-0000-0000-0000906F0000}"/>
    <cellStyle name="Normal 30 2 6 5 2 2 2" xfId="28563" xr:uid="{00000000-0005-0000-0000-0000916F0000}"/>
    <cellStyle name="Normal 30 2 6 5 2 3" xfId="28564" xr:uid="{00000000-0005-0000-0000-0000926F0000}"/>
    <cellStyle name="Normal 30 2 6 5 3" xfId="28565" xr:uid="{00000000-0005-0000-0000-0000936F0000}"/>
    <cellStyle name="Normal 30 2 6 5 3 2" xfId="28566" xr:uid="{00000000-0005-0000-0000-0000946F0000}"/>
    <cellStyle name="Normal 30 2 6 5 3 2 2" xfId="28567" xr:uid="{00000000-0005-0000-0000-0000956F0000}"/>
    <cellStyle name="Normal 30 2 6 5 3 3" xfId="28568" xr:uid="{00000000-0005-0000-0000-0000966F0000}"/>
    <cellStyle name="Normal 30 2 6 5 4" xfId="28569" xr:uid="{00000000-0005-0000-0000-0000976F0000}"/>
    <cellStyle name="Normal 30 2 6 5 4 2" xfId="28570" xr:uid="{00000000-0005-0000-0000-0000986F0000}"/>
    <cellStyle name="Normal 30 2 6 5 5" xfId="28571" xr:uid="{00000000-0005-0000-0000-0000996F0000}"/>
    <cellStyle name="Normal 30 2 6 6" xfId="28572" xr:uid="{00000000-0005-0000-0000-00009A6F0000}"/>
    <cellStyle name="Normal 30 2 6 6 2" xfId="28573" xr:uid="{00000000-0005-0000-0000-00009B6F0000}"/>
    <cellStyle name="Normal 30 2 6 6 2 2" xfId="28574" xr:uid="{00000000-0005-0000-0000-00009C6F0000}"/>
    <cellStyle name="Normal 30 2 6 6 2 2 2" xfId="28575" xr:uid="{00000000-0005-0000-0000-00009D6F0000}"/>
    <cellStyle name="Normal 30 2 6 6 2 3" xfId="28576" xr:uid="{00000000-0005-0000-0000-00009E6F0000}"/>
    <cellStyle name="Normal 30 2 6 6 3" xfId="28577" xr:uid="{00000000-0005-0000-0000-00009F6F0000}"/>
    <cellStyle name="Normal 30 2 6 6 3 2" xfId="28578" xr:uid="{00000000-0005-0000-0000-0000A06F0000}"/>
    <cellStyle name="Normal 30 2 6 6 4" xfId="28579" xr:uid="{00000000-0005-0000-0000-0000A16F0000}"/>
    <cellStyle name="Normal 30 2 6 7" xfId="28580" xr:uid="{00000000-0005-0000-0000-0000A26F0000}"/>
    <cellStyle name="Normal 30 2 6 7 2" xfId="28581" xr:uid="{00000000-0005-0000-0000-0000A36F0000}"/>
    <cellStyle name="Normal 30 2 6 7 2 2" xfId="28582" xr:uid="{00000000-0005-0000-0000-0000A46F0000}"/>
    <cellStyle name="Normal 30 2 6 7 3" xfId="28583" xr:uid="{00000000-0005-0000-0000-0000A56F0000}"/>
    <cellStyle name="Normal 30 2 6 8" xfId="28584" xr:uid="{00000000-0005-0000-0000-0000A66F0000}"/>
    <cellStyle name="Normal 30 2 6 8 2" xfId="28585" xr:uid="{00000000-0005-0000-0000-0000A76F0000}"/>
    <cellStyle name="Normal 30 2 6 8 2 2" xfId="28586" xr:uid="{00000000-0005-0000-0000-0000A86F0000}"/>
    <cellStyle name="Normal 30 2 6 8 3" xfId="28587" xr:uid="{00000000-0005-0000-0000-0000A96F0000}"/>
    <cellStyle name="Normal 30 2 6 9" xfId="28588" xr:uid="{00000000-0005-0000-0000-0000AA6F0000}"/>
    <cellStyle name="Normal 30 2 6 9 2" xfId="28589" xr:uid="{00000000-0005-0000-0000-0000AB6F0000}"/>
    <cellStyle name="Normal 30 2 7" xfId="28590" xr:uid="{00000000-0005-0000-0000-0000AC6F0000}"/>
    <cellStyle name="Normal 30 2 7 10" xfId="28591" xr:uid="{00000000-0005-0000-0000-0000AD6F0000}"/>
    <cellStyle name="Normal 30 2 7 10 2" xfId="28592" xr:uid="{00000000-0005-0000-0000-0000AE6F0000}"/>
    <cellStyle name="Normal 30 2 7 11" xfId="28593" xr:uid="{00000000-0005-0000-0000-0000AF6F0000}"/>
    <cellStyle name="Normal 30 2 7 2" xfId="28594" xr:uid="{00000000-0005-0000-0000-0000B06F0000}"/>
    <cellStyle name="Normal 30 2 7 2 2" xfId="28595" xr:uid="{00000000-0005-0000-0000-0000B16F0000}"/>
    <cellStyle name="Normal 30 2 7 2 2 2" xfId="28596" xr:uid="{00000000-0005-0000-0000-0000B26F0000}"/>
    <cellStyle name="Normal 30 2 7 2 2 2 2" xfId="28597" xr:uid="{00000000-0005-0000-0000-0000B36F0000}"/>
    <cellStyle name="Normal 30 2 7 2 2 2 2 2" xfId="28598" xr:uid="{00000000-0005-0000-0000-0000B46F0000}"/>
    <cellStyle name="Normal 30 2 7 2 2 2 2 2 2" xfId="28599" xr:uid="{00000000-0005-0000-0000-0000B56F0000}"/>
    <cellStyle name="Normal 30 2 7 2 2 2 2 3" xfId="28600" xr:uid="{00000000-0005-0000-0000-0000B66F0000}"/>
    <cellStyle name="Normal 30 2 7 2 2 2 3" xfId="28601" xr:uid="{00000000-0005-0000-0000-0000B76F0000}"/>
    <cellStyle name="Normal 30 2 7 2 2 2 3 2" xfId="28602" xr:uid="{00000000-0005-0000-0000-0000B86F0000}"/>
    <cellStyle name="Normal 30 2 7 2 2 2 3 2 2" xfId="28603" xr:uid="{00000000-0005-0000-0000-0000B96F0000}"/>
    <cellStyle name="Normal 30 2 7 2 2 2 3 3" xfId="28604" xr:uid="{00000000-0005-0000-0000-0000BA6F0000}"/>
    <cellStyle name="Normal 30 2 7 2 2 2 4" xfId="28605" xr:uid="{00000000-0005-0000-0000-0000BB6F0000}"/>
    <cellStyle name="Normal 30 2 7 2 2 2 4 2" xfId="28606" xr:uid="{00000000-0005-0000-0000-0000BC6F0000}"/>
    <cellStyle name="Normal 30 2 7 2 2 2 5" xfId="28607" xr:uid="{00000000-0005-0000-0000-0000BD6F0000}"/>
    <cellStyle name="Normal 30 2 7 2 2 3" xfId="28608" xr:uid="{00000000-0005-0000-0000-0000BE6F0000}"/>
    <cellStyle name="Normal 30 2 7 2 2 3 2" xfId="28609" xr:uid="{00000000-0005-0000-0000-0000BF6F0000}"/>
    <cellStyle name="Normal 30 2 7 2 2 3 2 2" xfId="28610" xr:uid="{00000000-0005-0000-0000-0000C06F0000}"/>
    <cellStyle name="Normal 30 2 7 2 2 3 3" xfId="28611" xr:uid="{00000000-0005-0000-0000-0000C16F0000}"/>
    <cellStyle name="Normal 30 2 7 2 2 4" xfId="28612" xr:uid="{00000000-0005-0000-0000-0000C26F0000}"/>
    <cellStyle name="Normal 30 2 7 2 2 4 2" xfId="28613" xr:uid="{00000000-0005-0000-0000-0000C36F0000}"/>
    <cellStyle name="Normal 30 2 7 2 2 4 2 2" xfId="28614" xr:uid="{00000000-0005-0000-0000-0000C46F0000}"/>
    <cellStyle name="Normal 30 2 7 2 2 4 3" xfId="28615" xr:uid="{00000000-0005-0000-0000-0000C56F0000}"/>
    <cellStyle name="Normal 30 2 7 2 2 5" xfId="28616" xr:uid="{00000000-0005-0000-0000-0000C66F0000}"/>
    <cellStyle name="Normal 30 2 7 2 2 5 2" xfId="28617" xr:uid="{00000000-0005-0000-0000-0000C76F0000}"/>
    <cellStyle name="Normal 30 2 7 2 2 6" xfId="28618" xr:uid="{00000000-0005-0000-0000-0000C86F0000}"/>
    <cellStyle name="Normal 30 2 7 2 2 6 2" xfId="28619" xr:uid="{00000000-0005-0000-0000-0000C96F0000}"/>
    <cellStyle name="Normal 30 2 7 2 2 7" xfId="28620" xr:uid="{00000000-0005-0000-0000-0000CA6F0000}"/>
    <cellStyle name="Normal 30 2 7 2 3" xfId="28621" xr:uid="{00000000-0005-0000-0000-0000CB6F0000}"/>
    <cellStyle name="Normal 30 2 7 2 3 2" xfId="28622" xr:uid="{00000000-0005-0000-0000-0000CC6F0000}"/>
    <cellStyle name="Normal 30 2 7 2 3 2 2" xfId="28623" xr:uid="{00000000-0005-0000-0000-0000CD6F0000}"/>
    <cellStyle name="Normal 30 2 7 2 3 2 2 2" xfId="28624" xr:uid="{00000000-0005-0000-0000-0000CE6F0000}"/>
    <cellStyle name="Normal 30 2 7 2 3 2 3" xfId="28625" xr:uid="{00000000-0005-0000-0000-0000CF6F0000}"/>
    <cellStyle name="Normal 30 2 7 2 3 3" xfId="28626" xr:uid="{00000000-0005-0000-0000-0000D06F0000}"/>
    <cellStyle name="Normal 30 2 7 2 3 3 2" xfId="28627" xr:uid="{00000000-0005-0000-0000-0000D16F0000}"/>
    <cellStyle name="Normal 30 2 7 2 3 3 2 2" xfId="28628" xr:uid="{00000000-0005-0000-0000-0000D26F0000}"/>
    <cellStyle name="Normal 30 2 7 2 3 3 3" xfId="28629" xr:uid="{00000000-0005-0000-0000-0000D36F0000}"/>
    <cellStyle name="Normal 30 2 7 2 3 4" xfId="28630" xr:uid="{00000000-0005-0000-0000-0000D46F0000}"/>
    <cellStyle name="Normal 30 2 7 2 3 4 2" xfId="28631" xr:uid="{00000000-0005-0000-0000-0000D56F0000}"/>
    <cellStyle name="Normal 30 2 7 2 3 5" xfId="28632" xr:uid="{00000000-0005-0000-0000-0000D66F0000}"/>
    <cellStyle name="Normal 30 2 7 2 4" xfId="28633" xr:uid="{00000000-0005-0000-0000-0000D76F0000}"/>
    <cellStyle name="Normal 30 2 7 2 4 2" xfId="28634" xr:uid="{00000000-0005-0000-0000-0000D86F0000}"/>
    <cellStyle name="Normal 30 2 7 2 4 2 2" xfId="28635" xr:uid="{00000000-0005-0000-0000-0000D96F0000}"/>
    <cellStyle name="Normal 30 2 7 2 4 3" xfId="28636" xr:uid="{00000000-0005-0000-0000-0000DA6F0000}"/>
    <cellStyle name="Normal 30 2 7 2 5" xfId="28637" xr:uid="{00000000-0005-0000-0000-0000DB6F0000}"/>
    <cellStyle name="Normal 30 2 7 2 5 2" xfId="28638" xr:uid="{00000000-0005-0000-0000-0000DC6F0000}"/>
    <cellStyle name="Normal 30 2 7 2 5 2 2" xfId="28639" xr:uid="{00000000-0005-0000-0000-0000DD6F0000}"/>
    <cellStyle name="Normal 30 2 7 2 5 3" xfId="28640" xr:uid="{00000000-0005-0000-0000-0000DE6F0000}"/>
    <cellStyle name="Normal 30 2 7 2 6" xfId="28641" xr:uid="{00000000-0005-0000-0000-0000DF6F0000}"/>
    <cellStyle name="Normal 30 2 7 2 6 2" xfId="28642" xr:uid="{00000000-0005-0000-0000-0000E06F0000}"/>
    <cellStyle name="Normal 30 2 7 2 7" xfId="28643" xr:uid="{00000000-0005-0000-0000-0000E16F0000}"/>
    <cellStyle name="Normal 30 2 7 2 7 2" xfId="28644" xr:uid="{00000000-0005-0000-0000-0000E26F0000}"/>
    <cellStyle name="Normal 30 2 7 2 8" xfId="28645" xr:uid="{00000000-0005-0000-0000-0000E36F0000}"/>
    <cellStyle name="Normal 30 2 7 3" xfId="28646" xr:uid="{00000000-0005-0000-0000-0000E46F0000}"/>
    <cellStyle name="Normal 30 2 7 3 2" xfId="28647" xr:uid="{00000000-0005-0000-0000-0000E56F0000}"/>
    <cellStyle name="Normal 30 2 7 3 2 2" xfId="28648" xr:uid="{00000000-0005-0000-0000-0000E66F0000}"/>
    <cellStyle name="Normal 30 2 7 3 2 2 2" xfId="28649" xr:uid="{00000000-0005-0000-0000-0000E76F0000}"/>
    <cellStyle name="Normal 30 2 7 3 2 2 2 2" xfId="28650" xr:uid="{00000000-0005-0000-0000-0000E86F0000}"/>
    <cellStyle name="Normal 30 2 7 3 2 2 3" xfId="28651" xr:uid="{00000000-0005-0000-0000-0000E96F0000}"/>
    <cellStyle name="Normal 30 2 7 3 2 3" xfId="28652" xr:uid="{00000000-0005-0000-0000-0000EA6F0000}"/>
    <cellStyle name="Normal 30 2 7 3 2 3 2" xfId="28653" xr:uid="{00000000-0005-0000-0000-0000EB6F0000}"/>
    <cellStyle name="Normal 30 2 7 3 2 3 2 2" xfId="28654" xr:uid="{00000000-0005-0000-0000-0000EC6F0000}"/>
    <cellStyle name="Normal 30 2 7 3 2 3 3" xfId="28655" xr:uid="{00000000-0005-0000-0000-0000ED6F0000}"/>
    <cellStyle name="Normal 30 2 7 3 2 4" xfId="28656" xr:uid="{00000000-0005-0000-0000-0000EE6F0000}"/>
    <cellStyle name="Normal 30 2 7 3 2 4 2" xfId="28657" xr:uid="{00000000-0005-0000-0000-0000EF6F0000}"/>
    <cellStyle name="Normal 30 2 7 3 2 5" xfId="28658" xr:uid="{00000000-0005-0000-0000-0000F06F0000}"/>
    <cellStyle name="Normal 30 2 7 3 3" xfId="28659" xr:uid="{00000000-0005-0000-0000-0000F16F0000}"/>
    <cellStyle name="Normal 30 2 7 3 3 2" xfId="28660" xr:uid="{00000000-0005-0000-0000-0000F26F0000}"/>
    <cellStyle name="Normal 30 2 7 3 3 2 2" xfId="28661" xr:uid="{00000000-0005-0000-0000-0000F36F0000}"/>
    <cellStyle name="Normal 30 2 7 3 3 3" xfId="28662" xr:uid="{00000000-0005-0000-0000-0000F46F0000}"/>
    <cellStyle name="Normal 30 2 7 3 4" xfId="28663" xr:uid="{00000000-0005-0000-0000-0000F56F0000}"/>
    <cellStyle name="Normal 30 2 7 3 4 2" xfId="28664" xr:uid="{00000000-0005-0000-0000-0000F66F0000}"/>
    <cellStyle name="Normal 30 2 7 3 4 2 2" xfId="28665" xr:uid="{00000000-0005-0000-0000-0000F76F0000}"/>
    <cellStyle name="Normal 30 2 7 3 4 3" xfId="28666" xr:uid="{00000000-0005-0000-0000-0000F86F0000}"/>
    <cellStyle name="Normal 30 2 7 3 5" xfId="28667" xr:uid="{00000000-0005-0000-0000-0000F96F0000}"/>
    <cellStyle name="Normal 30 2 7 3 5 2" xfId="28668" xr:uid="{00000000-0005-0000-0000-0000FA6F0000}"/>
    <cellStyle name="Normal 30 2 7 3 6" xfId="28669" xr:uid="{00000000-0005-0000-0000-0000FB6F0000}"/>
    <cellStyle name="Normal 30 2 7 3 6 2" xfId="28670" xr:uid="{00000000-0005-0000-0000-0000FC6F0000}"/>
    <cellStyle name="Normal 30 2 7 3 7" xfId="28671" xr:uid="{00000000-0005-0000-0000-0000FD6F0000}"/>
    <cellStyle name="Normal 30 2 7 4" xfId="28672" xr:uid="{00000000-0005-0000-0000-0000FE6F0000}"/>
    <cellStyle name="Normal 30 2 7 4 2" xfId="28673" xr:uid="{00000000-0005-0000-0000-0000FF6F0000}"/>
    <cellStyle name="Normal 30 2 7 4 2 2" xfId="28674" xr:uid="{00000000-0005-0000-0000-000000700000}"/>
    <cellStyle name="Normal 30 2 7 4 2 2 2" xfId="28675" xr:uid="{00000000-0005-0000-0000-000001700000}"/>
    <cellStyle name="Normal 30 2 7 4 2 2 2 2" xfId="28676" xr:uid="{00000000-0005-0000-0000-000002700000}"/>
    <cellStyle name="Normal 30 2 7 4 2 2 3" xfId="28677" xr:uid="{00000000-0005-0000-0000-000003700000}"/>
    <cellStyle name="Normal 30 2 7 4 2 3" xfId="28678" xr:uid="{00000000-0005-0000-0000-000004700000}"/>
    <cellStyle name="Normal 30 2 7 4 2 3 2" xfId="28679" xr:uid="{00000000-0005-0000-0000-000005700000}"/>
    <cellStyle name="Normal 30 2 7 4 2 3 2 2" xfId="28680" xr:uid="{00000000-0005-0000-0000-000006700000}"/>
    <cellStyle name="Normal 30 2 7 4 2 3 3" xfId="28681" xr:uid="{00000000-0005-0000-0000-000007700000}"/>
    <cellStyle name="Normal 30 2 7 4 2 4" xfId="28682" xr:uid="{00000000-0005-0000-0000-000008700000}"/>
    <cellStyle name="Normal 30 2 7 4 2 4 2" xfId="28683" xr:uid="{00000000-0005-0000-0000-000009700000}"/>
    <cellStyle name="Normal 30 2 7 4 2 5" xfId="28684" xr:uid="{00000000-0005-0000-0000-00000A700000}"/>
    <cellStyle name="Normal 30 2 7 4 3" xfId="28685" xr:uid="{00000000-0005-0000-0000-00000B700000}"/>
    <cellStyle name="Normal 30 2 7 4 3 2" xfId="28686" xr:uid="{00000000-0005-0000-0000-00000C700000}"/>
    <cellStyle name="Normal 30 2 7 4 3 2 2" xfId="28687" xr:uid="{00000000-0005-0000-0000-00000D700000}"/>
    <cellStyle name="Normal 30 2 7 4 3 3" xfId="28688" xr:uid="{00000000-0005-0000-0000-00000E700000}"/>
    <cellStyle name="Normal 30 2 7 4 4" xfId="28689" xr:uid="{00000000-0005-0000-0000-00000F700000}"/>
    <cellStyle name="Normal 30 2 7 4 4 2" xfId="28690" xr:uid="{00000000-0005-0000-0000-000010700000}"/>
    <cellStyle name="Normal 30 2 7 4 4 2 2" xfId="28691" xr:uid="{00000000-0005-0000-0000-000011700000}"/>
    <cellStyle name="Normal 30 2 7 4 4 3" xfId="28692" xr:uid="{00000000-0005-0000-0000-000012700000}"/>
    <cellStyle name="Normal 30 2 7 4 5" xfId="28693" xr:uid="{00000000-0005-0000-0000-000013700000}"/>
    <cellStyle name="Normal 30 2 7 4 5 2" xfId="28694" xr:uid="{00000000-0005-0000-0000-000014700000}"/>
    <cellStyle name="Normal 30 2 7 4 6" xfId="28695" xr:uid="{00000000-0005-0000-0000-000015700000}"/>
    <cellStyle name="Normal 30 2 7 4 6 2" xfId="28696" xr:uid="{00000000-0005-0000-0000-000016700000}"/>
    <cellStyle name="Normal 30 2 7 4 7" xfId="28697" xr:uid="{00000000-0005-0000-0000-000017700000}"/>
    <cellStyle name="Normal 30 2 7 5" xfId="28698" xr:uid="{00000000-0005-0000-0000-000018700000}"/>
    <cellStyle name="Normal 30 2 7 5 2" xfId="28699" xr:uid="{00000000-0005-0000-0000-000019700000}"/>
    <cellStyle name="Normal 30 2 7 5 2 2" xfId="28700" xr:uid="{00000000-0005-0000-0000-00001A700000}"/>
    <cellStyle name="Normal 30 2 7 5 2 2 2" xfId="28701" xr:uid="{00000000-0005-0000-0000-00001B700000}"/>
    <cellStyle name="Normal 30 2 7 5 2 3" xfId="28702" xr:uid="{00000000-0005-0000-0000-00001C700000}"/>
    <cellStyle name="Normal 30 2 7 5 3" xfId="28703" xr:uid="{00000000-0005-0000-0000-00001D700000}"/>
    <cellStyle name="Normal 30 2 7 5 3 2" xfId="28704" xr:uid="{00000000-0005-0000-0000-00001E700000}"/>
    <cellStyle name="Normal 30 2 7 5 3 2 2" xfId="28705" xr:uid="{00000000-0005-0000-0000-00001F700000}"/>
    <cellStyle name="Normal 30 2 7 5 3 3" xfId="28706" xr:uid="{00000000-0005-0000-0000-000020700000}"/>
    <cellStyle name="Normal 30 2 7 5 4" xfId="28707" xr:uid="{00000000-0005-0000-0000-000021700000}"/>
    <cellStyle name="Normal 30 2 7 5 4 2" xfId="28708" xr:uid="{00000000-0005-0000-0000-000022700000}"/>
    <cellStyle name="Normal 30 2 7 5 5" xfId="28709" xr:uid="{00000000-0005-0000-0000-000023700000}"/>
    <cellStyle name="Normal 30 2 7 6" xfId="28710" xr:uid="{00000000-0005-0000-0000-000024700000}"/>
    <cellStyle name="Normal 30 2 7 6 2" xfId="28711" xr:uid="{00000000-0005-0000-0000-000025700000}"/>
    <cellStyle name="Normal 30 2 7 6 2 2" xfId="28712" xr:uid="{00000000-0005-0000-0000-000026700000}"/>
    <cellStyle name="Normal 30 2 7 6 2 2 2" xfId="28713" xr:uid="{00000000-0005-0000-0000-000027700000}"/>
    <cellStyle name="Normal 30 2 7 6 2 3" xfId="28714" xr:uid="{00000000-0005-0000-0000-000028700000}"/>
    <cellStyle name="Normal 30 2 7 6 3" xfId="28715" xr:uid="{00000000-0005-0000-0000-000029700000}"/>
    <cellStyle name="Normal 30 2 7 6 3 2" xfId="28716" xr:uid="{00000000-0005-0000-0000-00002A700000}"/>
    <cellStyle name="Normal 30 2 7 6 4" xfId="28717" xr:uid="{00000000-0005-0000-0000-00002B700000}"/>
    <cellStyle name="Normal 30 2 7 7" xfId="28718" xr:uid="{00000000-0005-0000-0000-00002C700000}"/>
    <cellStyle name="Normal 30 2 7 7 2" xfId="28719" xr:uid="{00000000-0005-0000-0000-00002D700000}"/>
    <cellStyle name="Normal 30 2 7 7 2 2" xfId="28720" xr:uid="{00000000-0005-0000-0000-00002E700000}"/>
    <cellStyle name="Normal 30 2 7 7 3" xfId="28721" xr:uid="{00000000-0005-0000-0000-00002F700000}"/>
    <cellStyle name="Normal 30 2 7 8" xfId="28722" xr:uid="{00000000-0005-0000-0000-000030700000}"/>
    <cellStyle name="Normal 30 2 7 8 2" xfId="28723" xr:uid="{00000000-0005-0000-0000-000031700000}"/>
    <cellStyle name="Normal 30 2 7 8 2 2" xfId="28724" xr:uid="{00000000-0005-0000-0000-000032700000}"/>
    <cellStyle name="Normal 30 2 7 8 3" xfId="28725" xr:uid="{00000000-0005-0000-0000-000033700000}"/>
    <cellStyle name="Normal 30 2 7 9" xfId="28726" xr:uid="{00000000-0005-0000-0000-000034700000}"/>
    <cellStyle name="Normal 30 2 7 9 2" xfId="28727" xr:uid="{00000000-0005-0000-0000-000035700000}"/>
    <cellStyle name="Normal 30 2 8" xfId="28728" xr:uid="{00000000-0005-0000-0000-000036700000}"/>
    <cellStyle name="Normal 30 2 8 2" xfId="28729" xr:uid="{00000000-0005-0000-0000-000037700000}"/>
    <cellStyle name="Normal 30 2 8 2 2" xfId="28730" xr:uid="{00000000-0005-0000-0000-000038700000}"/>
    <cellStyle name="Normal 30 2 8 2 2 2" xfId="28731" xr:uid="{00000000-0005-0000-0000-000039700000}"/>
    <cellStyle name="Normal 30 2 8 2 2 2 2" xfId="28732" xr:uid="{00000000-0005-0000-0000-00003A700000}"/>
    <cellStyle name="Normal 30 2 8 2 2 2 2 2" xfId="28733" xr:uid="{00000000-0005-0000-0000-00003B700000}"/>
    <cellStyle name="Normal 30 2 8 2 2 2 3" xfId="28734" xr:uid="{00000000-0005-0000-0000-00003C700000}"/>
    <cellStyle name="Normal 30 2 8 2 2 3" xfId="28735" xr:uid="{00000000-0005-0000-0000-00003D700000}"/>
    <cellStyle name="Normal 30 2 8 2 2 3 2" xfId="28736" xr:uid="{00000000-0005-0000-0000-00003E700000}"/>
    <cellStyle name="Normal 30 2 8 2 2 3 2 2" xfId="28737" xr:uid="{00000000-0005-0000-0000-00003F700000}"/>
    <cellStyle name="Normal 30 2 8 2 2 3 3" xfId="28738" xr:uid="{00000000-0005-0000-0000-000040700000}"/>
    <cellStyle name="Normal 30 2 8 2 2 4" xfId="28739" xr:uid="{00000000-0005-0000-0000-000041700000}"/>
    <cellStyle name="Normal 30 2 8 2 2 4 2" xfId="28740" xr:uid="{00000000-0005-0000-0000-000042700000}"/>
    <cellStyle name="Normal 30 2 8 2 2 5" xfId="28741" xr:uid="{00000000-0005-0000-0000-000043700000}"/>
    <cellStyle name="Normal 30 2 8 2 3" xfId="28742" xr:uid="{00000000-0005-0000-0000-000044700000}"/>
    <cellStyle name="Normal 30 2 8 2 3 2" xfId="28743" xr:uid="{00000000-0005-0000-0000-000045700000}"/>
    <cellStyle name="Normal 30 2 8 2 3 2 2" xfId="28744" xr:uid="{00000000-0005-0000-0000-000046700000}"/>
    <cellStyle name="Normal 30 2 8 2 3 3" xfId="28745" xr:uid="{00000000-0005-0000-0000-000047700000}"/>
    <cellStyle name="Normal 30 2 8 2 4" xfId="28746" xr:uid="{00000000-0005-0000-0000-000048700000}"/>
    <cellStyle name="Normal 30 2 8 2 4 2" xfId="28747" xr:uid="{00000000-0005-0000-0000-000049700000}"/>
    <cellStyle name="Normal 30 2 8 2 4 2 2" xfId="28748" xr:uid="{00000000-0005-0000-0000-00004A700000}"/>
    <cellStyle name="Normal 30 2 8 2 4 3" xfId="28749" xr:uid="{00000000-0005-0000-0000-00004B700000}"/>
    <cellStyle name="Normal 30 2 8 2 5" xfId="28750" xr:uid="{00000000-0005-0000-0000-00004C700000}"/>
    <cellStyle name="Normal 30 2 8 2 5 2" xfId="28751" xr:uid="{00000000-0005-0000-0000-00004D700000}"/>
    <cellStyle name="Normal 30 2 8 2 6" xfId="28752" xr:uid="{00000000-0005-0000-0000-00004E700000}"/>
    <cellStyle name="Normal 30 2 8 2 6 2" xfId="28753" xr:uid="{00000000-0005-0000-0000-00004F700000}"/>
    <cellStyle name="Normal 30 2 8 2 7" xfId="28754" xr:uid="{00000000-0005-0000-0000-000050700000}"/>
    <cellStyle name="Normal 30 2 8 3" xfId="28755" xr:uid="{00000000-0005-0000-0000-000051700000}"/>
    <cellStyle name="Normal 30 2 8 3 2" xfId="28756" xr:uid="{00000000-0005-0000-0000-000052700000}"/>
    <cellStyle name="Normal 30 2 8 3 2 2" xfId="28757" xr:uid="{00000000-0005-0000-0000-000053700000}"/>
    <cellStyle name="Normal 30 2 8 3 2 2 2" xfId="28758" xr:uid="{00000000-0005-0000-0000-000054700000}"/>
    <cellStyle name="Normal 30 2 8 3 2 3" xfId="28759" xr:uid="{00000000-0005-0000-0000-000055700000}"/>
    <cellStyle name="Normal 30 2 8 3 3" xfId="28760" xr:uid="{00000000-0005-0000-0000-000056700000}"/>
    <cellStyle name="Normal 30 2 8 3 3 2" xfId="28761" xr:uid="{00000000-0005-0000-0000-000057700000}"/>
    <cellStyle name="Normal 30 2 8 3 3 2 2" xfId="28762" xr:uid="{00000000-0005-0000-0000-000058700000}"/>
    <cellStyle name="Normal 30 2 8 3 3 3" xfId="28763" xr:uid="{00000000-0005-0000-0000-000059700000}"/>
    <cellStyle name="Normal 30 2 8 3 4" xfId="28764" xr:uid="{00000000-0005-0000-0000-00005A700000}"/>
    <cellStyle name="Normal 30 2 8 3 4 2" xfId="28765" xr:uid="{00000000-0005-0000-0000-00005B700000}"/>
    <cellStyle name="Normal 30 2 8 3 5" xfId="28766" xr:uid="{00000000-0005-0000-0000-00005C700000}"/>
    <cellStyle name="Normal 30 2 8 4" xfId="28767" xr:uid="{00000000-0005-0000-0000-00005D700000}"/>
    <cellStyle name="Normal 30 2 8 4 2" xfId="28768" xr:uid="{00000000-0005-0000-0000-00005E700000}"/>
    <cellStyle name="Normal 30 2 8 4 2 2" xfId="28769" xr:uid="{00000000-0005-0000-0000-00005F700000}"/>
    <cellStyle name="Normal 30 2 8 4 3" xfId="28770" xr:uid="{00000000-0005-0000-0000-000060700000}"/>
    <cellStyle name="Normal 30 2 8 5" xfId="28771" xr:uid="{00000000-0005-0000-0000-000061700000}"/>
    <cellStyle name="Normal 30 2 8 5 2" xfId="28772" xr:uid="{00000000-0005-0000-0000-000062700000}"/>
    <cellStyle name="Normal 30 2 8 5 2 2" xfId="28773" xr:uid="{00000000-0005-0000-0000-000063700000}"/>
    <cellStyle name="Normal 30 2 8 5 3" xfId="28774" xr:uid="{00000000-0005-0000-0000-000064700000}"/>
    <cellStyle name="Normal 30 2 8 6" xfId="28775" xr:uid="{00000000-0005-0000-0000-000065700000}"/>
    <cellStyle name="Normal 30 2 8 6 2" xfId="28776" xr:uid="{00000000-0005-0000-0000-000066700000}"/>
    <cellStyle name="Normal 30 2 8 7" xfId="28777" xr:uid="{00000000-0005-0000-0000-000067700000}"/>
    <cellStyle name="Normal 30 2 8 7 2" xfId="28778" xr:uid="{00000000-0005-0000-0000-000068700000}"/>
    <cellStyle name="Normal 30 2 8 8" xfId="28779" xr:uid="{00000000-0005-0000-0000-000069700000}"/>
    <cellStyle name="Normal 30 2 9" xfId="28780" xr:uid="{00000000-0005-0000-0000-00006A700000}"/>
    <cellStyle name="Normal 30 2 9 2" xfId="28781" xr:uid="{00000000-0005-0000-0000-00006B700000}"/>
    <cellStyle name="Normal 30 2 9 2 2" xfId="28782" xr:uid="{00000000-0005-0000-0000-00006C700000}"/>
    <cellStyle name="Normal 30 2 9 2 2 2" xfId="28783" xr:uid="{00000000-0005-0000-0000-00006D700000}"/>
    <cellStyle name="Normal 30 2 9 2 2 2 2" xfId="28784" xr:uid="{00000000-0005-0000-0000-00006E700000}"/>
    <cellStyle name="Normal 30 2 9 2 2 3" xfId="28785" xr:uid="{00000000-0005-0000-0000-00006F700000}"/>
    <cellStyle name="Normal 30 2 9 2 3" xfId="28786" xr:uid="{00000000-0005-0000-0000-000070700000}"/>
    <cellStyle name="Normal 30 2 9 2 3 2" xfId="28787" xr:uid="{00000000-0005-0000-0000-000071700000}"/>
    <cellStyle name="Normal 30 2 9 2 3 2 2" xfId="28788" xr:uid="{00000000-0005-0000-0000-000072700000}"/>
    <cellStyle name="Normal 30 2 9 2 3 3" xfId="28789" xr:uid="{00000000-0005-0000-0000-000073700000}"/>
    <cellStyle name="Normal 30 2 9 2 4" xfId="28790" xr:uid="{00000000-0005-0000-0000-000074700000}"/>
    <cellStyle name="Normal 30 2 9 2 4 2" xfId="28791" xr:uid="{00000000-0005-0000-0000-000075700000}"/>
    <cellStyle name="Normal 30 2 9 2 5" xfId="28792" xr:uid="{00000000-0005-0000-0000-000076700000}"/>
    <cellStyle name="Normal 30 2 9 3" xfId="28793" xr:uid="{00000000-0005-0000-0000-000077700000}"/>
    <cellStyle name="Normal 30 2 9 3 2" xfId="28794" xr:uid="{00000000-0005-0000-0000-000078700000}"/>
    <cellStyle name="Normal 30 2 9 3 2 2" xfId="28795" xr:uid="{00000000-0005-0000-0000-000079700000}"/>
    <cellStyle name="Normal 30 2 9 3 3" xfId="28796" xr:uid="{00000000-0005-0000-0000-00007A700000}"/>
    <cellStyle name="Normal 30 2 9 4" xfId="28797" xr:uid="{00000000-0005-0000-0000-00007B700000}"/>
    <cellStyle name="Normal 30 2 9 4 2" xfId="28798" xr:uid="{00000000-0005-0000-0000-00007C700000}"/>
    <cellStyle name="Normal 30 2 9 4 2 2" xfId="28799" xr:uid="{00000000-0005-0000-0000-00007D700000}"/>
    <cellStyle name="Normal 30 2 9 4 3" xfId="28800" xr:uid="{00000000-0005-0000-0000-00007E700000}"/>
    <cellStyle name="Normal 30 2 9 5" xfId="28801" xr:uid="{00000000-0005-0000-0000-00007F700000}"/>
    <cellStyle name="Normal 30 2 9 5 2" xfId="28802" xr:uid="{00000000-0005-0000-0000-000080700000}"/>
    <cellStyle name="Normal 30 2 9 6" xfId="28803" xr:uid="{00000000-0005-0000-0000-000081700000}"/>
    <cellStyle name="Normal 30 2 9 6 2" xfId="28804" xr:uid="{00000000-0005-0000-0000-000082700000}"/>
    <cellStyle name="Normal 30 2 9 7" xfId="28805" xr:uid="{00000000-0005-0000-0000-000083700000}"/>
    <cellStyle name="Normal 30 3" xfId="28806" xr:uid="{00000000-0005-0000-0000-000084700000}"/>
    <cellStyle name="Normal 30 3 10" xfId="28807" xr:uid="{00000000-0005-0000-0000-000085700000}"/>
    <cellStyle name="Normal 30 3 10 2" xfId="28808" xr:uid="{00000000-0005-0000-0000-000086700000}"/>
    <cellStyle name="Normal 30 3 10 2 2" xfId="28809" xr:uid="{00000000-0005-0000-0000-000087700000}"/>
    <cellStyle name="Normal 30 3 10 2 2 2" xfId="28810" xr:uid="{00000000-0005-0000-0000-000088700000}"/>
    <cellStyle name="Normal 30 3 10 2 3" xfId="28811" xr:uid="{00000000-0005-0000-0000-000089700000}"/>
    <cellStyle name="Normal 30 3 10 3" xfId="28812" xr:uid="{00000000-0005-0000-0000-00008A700000}"/>
    <cellStyle name="Normal 30 3 10 3 2" xfId="28813" xr:uid="{00000000-0005-0000-0000-00008B700000}"/>
    <cellStyle name="Normal 30 3 10 3 2 2" xfId="28814" xr:uid="{00000000-0005-0000-0000-00008C700000}"/>
    <cellStyle name="Normal 30 3 10 3 3" xfId="28815" xr:uid="{00000000-0005-0000-0000-00008D700000}"/>
    <cellStyle name="Normal 30 3 10 4" xfId="28816" xr:uid="{00000000-0005-0000-0000-00008E700000}"/>
    <cellStyle name="Normal 30 3 10 4 2" xfId="28817" xr:uid="{00000000-0005-0000-0000-00008F700000}"/>
    <cellStyle name="Normal 30 3 10 5" xfId="28818" xr:uid="{00000000-0005-0000-0000-000090700000}"/>
    <cellStyle name="Normal 30 3 11" xfId="28819" xr:uid="{00000000-0005-0000-0000-000091700000}"/>
    <cellStyle name="Normal 30 3 11 2" xfId="28820" xr:uid="{00000000-0005-0000-0000-000092700000}"/>
    <cellStyle name="Normal 30 3 11 2 2" xfId="28821" xr:uid="{00000000-0005-0000-0000-000093700000}"/>
    <cellStyle name="Normal 30 3 11 2 2 2" xfId="28822" xr:uid="{00000000-0005-0000-0000-000094700000}"/>
    <cellStyle name="Normal 30 3 11 2 3" xfId="28823" xr:uid="{00000000-0005-0000-0000-000095700000}"/>
    <cellStyle name="Normal 30 3 11 3" xfId="28824" xr:uid="{00000000-0005-0000-0000-000096700000}"/>
    <cellStyle name="Normal 30 3 11 3 2" xfId="28825" xr:uid="{00000000-0005-0000-0000-000097700000}"/>
    <cellStyle name="Normal 30 3 11 4" xfId="28826" xr:uid="{00000000-0005-0000-0000-000098700000}"/>
    <cellStyle name="Normal 30 3 12" xfId="28827" xr:uid="{00000000-0005-0000-0000-000099700000}"/>
    <cellStyle name="Normal 30 3 12 2" xfId="28828" xr:uid="{00000000-0005-0000-0000-00009A700000}"/>
    <cellStyle name="Normal 30 3 12 2 2" xfId="28829" xr:uid="{00000000-0005-0000-0000-00009B700000}"/>
    <cellStyle name="Normal 30 3 12 2 2 2" xfId="28830" xr:uid="{00000000-0005-0000-0000-00009C700000}"/>
    <cellStyle name="Normal 30 3 12 2 3" xfId="28831" xr:uid="{00000000-0005-0000-0000-00009D700000}"/>
    <cellStyle name="Normal 30 3 12 3" xfId="28832" xr:uid="{00000000-0005-0000-0000-00009E700000}"/>
    <cellStyle name="Normal 30 3 12 3 2" xfId="28833" xr:uid="{00000000-0005-0000-0000-00009F700000}"/>
    <cellStyle name="Normal 30 3 12 4" xfId="28834" xr:uid="{00000000-0005-0000-0000-0000A0700000}"/>
    <cellStyle name="Normal 30 3 13" xfId="28835" xr:uid="{00000000-0005-0000-0000-0000A1700000}"/>
    <cellStyle name="Normal 30 3 13 2" xfId="28836" xr:uid="{00000000-0005-0000-0000-0000A2700000}"/>
    <cellStyle name="Normal 30 3 13 2 2" xfId="28837" xr:uid="{00000000-0005-0000-0000-0000A3700000}"/>
    <cellStyle name="Normal 30 3 13 3" xfId="28838" xr:uid="{00000000-0005-0000-0000-0000A4700000}"/>
    <cellStyle name="Normal 30 3 14" xfId="28839" xr:uid="{00000000-0005-0000-0000-0000A5700000}"/>
    <cellStyle name="Normal 30 3 14 2" xfId="28840" xr:uid="{00000000-0005-0000-0000-0000A6700000}"/>
    <cellStyle name="Normal 30 3 15" xfId="28841" xr:uid="{00000000-0005-0000-0000-0000A7700000}"/>
    <cellStyle name="Normal 30 3 15 2" xfId="28842" xr:uid="{00000000-0005-0000-0000-0000A8700000}"/>
    <cellStyle name="Normal 30 3 16" xfId="28843" xr:uid="{00000000-0005-0000-0000-0000A9700000}"/>
    <cellStyle name="Normal 30 3 2" xfId="28844" xr:uid="{00000000-0005-0000-0000-0000AA700000}"/>
    <cellStyle name="Normal 30 3 2 10" xfId="28845" xr:uid="{00000000-0005-0000-0000-0000AB700000}"/>
    <cellStyle name="Normal 30 3 2 10 2" xfId="28846" xr:uid="{00000000-0005-0000-0000-0000AC700000}"/>
    <cellStyle name="Normal 30 3 2 10 2 2" xfId="28847" xr:uid="{00000000-0005-0000-0000-0000AD700000}"/>
    <cellStyle name="Normal 30 3 2 10 2 2 2" xfId="28848" xr:uid="{00000000-0005-0000-0000-0000AE700000}"/>
    <cellStyle name="Normal 30 3 2 10 2 3" xfId="28849" xr:uid="{00000000-0005-0000-0000-0000AF700000}"/>
    <cellStyle name="Normal 30 3 2 10 3" xfId="28850" xr:uid="{00000000-0005-0000-0000-0000B0700000}"/>
    <cellStyle name="Normal 30 3 2 10 3 2" xfId="28851" xr:uid="{00000000-0005-0000-0000-0000B1700000}"/>
    <cellStyle name="Normal 30 3 2 10 4" xfId="28852" xr:uid="{00000000-0005-0000-0000-0000B2700000}"/>
    <cellStyle name="Normal 30 3 2 11" xfId="28853" xr:uid="{00000000-0005-0000-0000-0000B3700000}"/>
    <cellStyle name="Normal 30 3 2 11 2" xfId="28854" xr:uid="{00000000-0005-0000-0000-0000B4700000}"/>
    <cellStyle name="Normal 30 3 2 11 2 2" xfId="28855" xr:uid="{00000000-0005-0000-0000-0000B5700000}"/>
    <cellStyle name="Normal 30 3 2 11 2 2 2" xfId="28856" xr:uid="{00000000-0005-0000-0000-0000B6700000}"/>
    <cellStyle name="Normal 30 3 2 11 2 3" xfId="28857" xr:uid="{00000000-0005-0000-0000-0000B7700000}"/>
    <cellStyle name="Normal 30 3 2 11 3" xfId="28858" xr:uid="{00000000-0005-0000-0000-0000B8700000}"/>
    <cellStyle name="Normal 30 3 2 11 3 2" xfId="28859" xr:uid="{00000000-0005-0000-0000-0000B9700000}"/>
    <cellStyle name="Normal 30 3 2 11 4" xfId="28860" xr:uid="{00000000-0005-0000-0000-0000BA700000}"/>
    <cellStyle name="Normal 30 3 2 12" xfId="28861" xr:uid="{00000000-0005-0000-0000-0000BB700000}"/>
    <cellStyle name="Normal 30 3 2 12 2" xfId="28862" xr:uid="{00000000-0005-0000-0000-0000BC700000}"/>
    <cellStyle name="Normal 30 3 2 12 2 2" xfId="28863" xr:uid="{00000000-0005-0000-0000-0000BD700000}"/>
    <cellStyle name="Normal 30 3 2 12 3" xfId="28864" xr:uid="{00000000-0005-0000-0000-0000BE700000}"/>
    <cellStyle name="Normal 30 3 2 13" xfId="28865" xr:uid="{00000000-0005-0000-0000-0000BF700000}"/>
    <cellStyle name="Normal 30 3 2 13 2" xfId="28866" xr:uid="{00000000-0005-0000-0000-0000C0700000}"/>
    <cellStyle name="Normal 30 3 2 14" xfId="28867" xr:uid="{00000000-0005-0000-0000-0000C1700000}"/>
    <cellStyle name="Normal 30 3 2 14 2" xfId="28868" xr:uid="{00000000-0005-0000-0000-0000C2700000}"/>
    <cellStyle name="Normal 30 3 2 15" xfId="28869" xr:uid="{00000000-0005-0000-0000-0000C3700000}"/>
    <cellStyle name="Normal 30 3 2 2" xfId="28870" xr:uid="{00000000-0005-0000-0000-0000C4700000}"/>
    <cellStyle name="Normal 30 3 2 2 10" xfId="28871" xr:uid="{00000000-0005-0000-0000-0000C5700000}"/>
    <cellStyle name="Normal 30 3 2 2 10 2" xfId="28872" xr:uid="{00000000-0005-0000-0000-0000C6700000}"/>
    <cellStyle name="Normal 30 3 2 2 11" xfId="28873" xr:uid="{00000000-0005-0000-0000-0000C7700000}"/>
    <cellStyle name="Normal 30 3 2 2 11 2" xfId="28874" xr:uid="{00000000-0005-0000-0000-0000C8700000}"/>
    <cellStyle name="Normal 30 3 2 2 12" xfId="28875" xr:uid="{00000000-0005-0000-0000-0000C9700000}"/>
    <cellStyle name="Normal 30 3 2 2 2" xfId="28876" xr:uid="{00000000-0005-0000-0000-0000CA700000}"/>
    <cellStyle name="Normal 30 3 2 2 2 10" xfId="28877" xr:uid="{00000000-0005-0000-0000-0000CB700000}"/>
    <cellStyle name="Normal 30 3 2 2 2 10 2" xfId="28878" xr:uid="{00000000-0005-0000-0000-0000CC700000}"/>
    <cellStyle name="Normal 30 3 2 2 2 11" xfId="28879" xr:uid="{00000000-0005-0000-0000-0000CD700000}"/>
    <cellStyle name="Normal 30 3 2 2 2 2" xfId="28880" xr:uid="{00000000-0005-0000-0000-0000CE700000}"/>
    <cellStyle name="Normal 30 3 2 2 2 2 2" xfId="28881" xr:uid="{00000000-0005-0000-0000-0000CF700000}"/>
    <cellStyle name="Normal 30 3 2 2 2 2 2 2" xfId="28882" xr:uid="{00000000-0005-0000-0000-0000D0700000}"/>
    <cellStyle name="Normal 30 3 2 2 2 2 2 2 2" xfId="28883" xr:uid="{00000000-0005-0000-0000-0000D1700000}"/>
    <cellStyle name="Normal 30 3 2 2 2 2 2 2 2 2" xfId="28884" xr:uid="{00000000-0005-0000-0000-0000D2700000}"/>
    <cellStyle name="Normal 30 3 2 2 2 2 2 2 2 2 2" xfId="28885" xr:uid="{00000000-0005-0000-0000-0000D3700000}"/>
    <cellStyle name="Normal 30 3 2 2 2 2 2 2 2 3" xfId="28886" xr:uid="{00000000-0005-0000-0000-0000D4700000}"/>
    <cellStyle name="Normal 30 3 2 2 2 2 2 2 3" xfId="28887" xr:uid="{00000000-0005-0000-0000-0000D5700000}"/>
    <cellStyle name="Normal 30 3 2 2 2 2 2 2 3 2" xfId="28888" xr:uid="{00000000-0005-0000-0000-0000D6700000}"/>
    <cellStyle name="Normal 30 3 2 2 2 2 2 2 3 2 2" xfId="28889" xr:uid="{00000000-0005-0000-0000-0000D7700000}"/>
    <cellStyle name="Normal 30 3 2 2 2 2 2 2 3 3" xfId="28890" xr:uid="{00000000-0005-0000-0000-0000D8700000}"/>
    <cellStyle name="Normal 30 3 2 2 2 2 2 2 4" xfId="28891" xr:uid="{00000000-0005-0000-0000-0000D9700000}"/>
    <cellStyle name="Normal 30 3 2 2 2 2 2 2 4 2" xfId="28892" xr:uid="{00000000-0005-0000-0000-0000DA700000}"/>
    <cellStyle name="Normal 30 3 2 2 2 2 2 2 5" xfId="28893" xr:uid="{00000000-0005-0000-0000-0000DB700000}"/>
    <cellStyle name="Normal 30 3 2 2 2 2 2 3" xfId="28894" xr:uid="{00000000-0005-0000-0000-0000DC700000}"/>
    <cellStyle name="Normal 30 3 2 2 2 2 2 3 2" xfId="28895" xr:uid="{00000000-0005-0000-0000-0000DD700000}"/>
    <cellStyle name="Normal 30 3 2 2 2 2 2 3 2 2" xfId="28896" xr:uid="{00000000-0005-0000-0000-0000DE700000}"/>
    <cellStyle name="Normal 30 3 2 2 2 2 2 3 3" xfId="28897" xr:uid="{00000000-0005-0000-0000-0000DF700000}"/>
    <cellStyle name="Normal 30 3 2 2 2 2 2 4" xfId="28898" xr:uid="{00000000-0005-0000-0000-0000E0700000}"/>
    <cellStyle name="Normal 30 3 2 2 2 2 2 4 2" xfId="28899" xr:uid="{00000000-0005-0000-0000-0000E1700000}"/>
    <cellStyle name="Normal 30 3 2 2 2 2 2 4 2 2" xfId="28900" xr:uid="{00000000-0005-0000-0000-0000E2700000}"/>
    <cellStyle name="Normal 30 3 2 2 2 2 2 4 3" xfId="28901" xr:uid="{00000000-0005-0000-0000-0000E3700000}"/>
    <cellStyle name="Normal 30 3 2 2 2 2 2 5" xfId="28902" xr:uid="{00000000-0005-0000-0000-0000E4700000}"/>
    <cellStyle name="Normal 30 3 2 2 2 2 2 5 2" xfId="28903" xr:uid="{00000000-0005-0000-0000-0000E5700000}"/>
    <cellStyle name="Normal 30 3 2 2 2 2 2 6" xfId="28904" xr:uid="{00000000-0005-0000-0000-0000E6700000}"/>
    <cellStyle name="Normal 30 3 2 2 2 2 2 6 2" xfId="28905" xr:uid="{00000000-0005-0000-0000-0000E7700000}"/>
    <cellStyle name="Normal 30 3 2 2 2 2 2 7" xfId="28906" xr:uid="{00000000-0005-0000-0000-0000E8700000}"/>
    <cellStyle name="Normal 30 3 2 2 2 2 3" xfId="28907" xr:uid="{00000000-0005-0000-0000-0000E9700000}"/>
    <cellStyle name="Normal 30 3 2 2 2 2 3 2" xfId="28908" xr:uid="{00000000-0005-0000-0000-0000EA700000}"/>
    <cellStyle name="Normal 30 3 2 2 2 2 3 2 2" xfId="28909" xr:uid="{00000000-0005-0000-0000-0000EB700000}"/>
    <cellStyle name="Normal 30 3 2 2 2 2 3 2 2 2" xfId="28910" xr:uid="{00000000-0005-0000-0000-0000EC700000}"/>
    <cellStyle name="Normal 30 3 2 2 2 2 3 2 3" xfId="28911" xr:uid="{00000000-0005-0000-0000-0000ED700000}"/>
    <cellStyle name="Normal 30 3 2 2 2 2 3 3" xfId="28912" xr:uid="{00000000-0005-0000-0000-0000EE700000}"/>
    <cellStyle name="Normal 30 3 2 2 2 2 3 3 2" xfId="28913" xr:uid="{00000000-0005-0000-0000-0000EF700000}"/>
    <cellStyle name="Normal 30 3 2 2 2 2 3 3 2 2" xfId="28914" xr:uid="{00000000-0005-0000-0000-0000F0700000}"/>
    <cellStyle name="Normal 30 3 2 2 2 2 3 3 3" xfId="28915" xr:uid="{00000000-0005-0000-0000-0000F1700000}"/>
    <cellStyle name="Normal 30 3 2 2 2 2 3 4" xfId="28916" xr:uid="{00000000-0005-0000-0000-0000F2700000}"/>
    <cellStyle name="Normal 30 3 2 2 2 2 3 4 2" xfId="28917" xr:uid="{00000000-0005-0000-0000-0000F3700000}"/>
    <cellStyle name="Normal 30 3 2 2 2 2 3 5" xfId="28918" xr:uid="{00000000-0005-0000-0000-0000F4700000}"/>
    <cellStyle name="Normal 30 3 2 2 2 2 4" xfId="28919" xr:uid="{00000000-0005-0000-0000-0000F5700000}"/>
    <cellStyle name="Normal 30 3 2 2 2 2 4 2" xfId="28920" xr:uid="{00000000-0005-0000-0000-0000F6700000}"/>
    <cellStyle name="Normal 30 3 2 2 2 2 4 2 2" xfId="28921" xr:uid="{00000000-0005-0000-0000-0000F7700000}"/>
    <cellStyle name="Normal 30 3 2 2 2 2 4 3" xfId="28922" xr:uid="{00000000-0005-0000-0000-0000F8700000}"/>
    <cellStyle name="Normal 30 3 2 2 2 2 5" xfId="28923" xr:uid="{00000000-0005-0000-0000-0000F9700000}"/>
    <cellStyle name="Normal 30 3 2 2 2 2 5 2" xfId="28924" xr:uid="{00000000-0005-0000-0000-0000FA700000}"/>
    <cellStyle name="Normal 30 3 2 2 2 2 5 2 2" xfId="28925" xr:uid="{00000000-0005-0000-0000-0000FB700000}"/>
    <cellStyle name="Normal 30 3 2 2 2 2 5 3" xfId="28926" xr:uid="{00000000-0005-0000-0000-0000FC700000}"/>
    <cellStyle name="Normal 30 3 2 2 2 2 6" xfId="28927" xr:uid="{00000000-0005-0000-0000-0000FD700000}"/>
    <cellStyle name="Normal 30 3 2 2 2 2 6 2" xfId="28928" xr:uid="{00000000-0005-0000-0000-0000FE700000}"/>
    <cellStyle name="Normal 30 3 2 2 2 2 7" xfId="28929" xr:uid="{00000000-0005-0000-0000-0000FF700000}"/>
    <cellStyle name="Normal 30 3 2 2 2 2 7 2" xfId="28930" xr:uid="{00000000-0005-0000-0000-000000710000}"/>
    <cellStyle name="Normal 30 3 2 2 2 2 8" xfId="28931" xr:uid="{00000000-0005-0000-0000-000001710000}"/>
    <cellStyle name="Normal 30 3 2 2 2 3" xfId="28932" xr:uid="{00000000-0005-0000-0000-000002710000}"/>
    <cellStyle name="Normal 30 3 2 2 2 3 2" xfId="28933" xr:uid="{00000000-0005-0000-0000-000003710000}"/>
    <cellStyle name="Normal 30 3 2 2 2 3 2 2" xfId="28934" xr:uid="{00000000-0005-0000-0000-000004710000}"/>
    <cellStyle name="Normal 30 3 2 2 2 3 2 2 2" xfId="28935" xr:uid="{00000000-0005-0000-0000-000005710000}"/>
    <cellStyle name="Normal 30 3 2 2 2 3 2 2 2 2" xfId="28936" xr:uid="{00000000-0005-0000-0000-000006710000}"/>
    <cellStyle name="Normal 30 3 2 2 2 3 2 2 3" xfId="28937" xr:uid="{00000000-0005-0000-0000-000007710000}"/>
    <cellStyle name="Normal 30 3 2 2 2 3 2 3" xfId="28938" xr:uid="{00000000-0005-0000-0000-000008710000}"/>
    <cellStyle name="Normal 30 3 2 2 2 3 2 3 2" xfId="28939" xr:uid="{00000000-0005-0000-0000-000009710000}"/>
    <cellStyle name="Normal 30 3 2 2 2 3 2 3 2 2" xfId="28940" xr:uid="{00000000-0005-0000-0000-00000A710000}"/>
    <cellStyle name="Normal 30 3 2 2 2 3 2 3 3" xfId="28941" xr:uid="{00000000-0005-0000-0000-00000B710000}"/>
    <cellStyle name="Normal 30 3 2 2 2 3 2 4" xfId="28942" xr:uid="{00000000-0005-0000-0000-00000C710000}"/>
    <cellStyle name="Normal 30 3 2 2 2 3 2 4 2" xfId="28943" xr:uid="{00000000-0005-0000-0000-00000D710000}"/>
    <cellStyle name="Normal 30 3 2 2 2 3 2 5" xfId="28944" xr:uid="{00000000-0005-0000-0000-00000E710000}"/>
    <cellStyle name="Normal 30 3 2 2 2 3 3" xfId="28945" xr:uid="{00000000-0005-0000-0000-00000F710000}"/>
    <cellStyle name="Normal 30 3 2 2 2 3 3 2" xfId="28946" xr:uid="{00000000-0005-0000-0000-000010710000}"/>
    <cellStyle name="Normal 30 3 2 2 2 3 3 2 2" xfId="28947" xr:uid="{00000000-0005-0000-0000-000011710000}"/>
    <cellStyle name="Normal 30 3 2 2 2 3 3 3" xfId="28948" xr:uid="{00000000-0005-0000-0000-000012710000}"/>
    <cellStyle name="Normal 30 3 2 2 2 3 4" xfId="28949" xr:uid="{00000000-0005-0000-0000-000013710000}"/>
    <cellStyle name="Normal 30 3 2 2 2 3 4 2" xfId="28950" xr:uid="{00000000-0005-0000-0000-000014710000}"/>
    <cellStyle name="Normal 30 3 2 2 2 3 4 2 2" xfId="28951" xr:uid="{00000000-0005-0000-0000-000015710000}"/>
    <cellStyle name="Normal 30 3 2 2 2 3 4 3" xfId="28952" xr:uid="{00000000-0005-0000-0000-000016710000}"/>
    <cellStyle name="Normal 30 3 2 2 2 3 5" xfId="28953" xr:uid="{00000000-0005-0000-0000-000017710000}"/>
    <cellStyle name="Normal 30 3 2 2 2 3 5 2" xfId="28954" xr:uid="{00000000-0005-0000-0000-000018710000}"/>
    <cellStyle name="Normal 30 3 2 2 2 3 6" xfId="28955" xr:uid="{00000000-0005-0000-0000-000019710000}"/>
    <cellStyle name="Normal 30 3 2 2 2 3 6 2" xfId="28956" xr:uid="{00000000-0005-0000-0000-00001A710000}"/>
    <cellStyle name="Normal 30 3 2 2 2 3 7" xfId="28957" xr:uid="{00000000-0005-0000-0000-00001B710000}"/>
    <cellStyle name="Normal 30 3 2 2 2 4" xfId="28958" xr:uid="{00000000-0005-0000-0000-00001C710000}"/>
    <cellStyle name="Normal 30 3 2 2 2 4 2" xfId="28959" xr:uid="{00000000-0005-0000-0000-00001D710000}"/>
    <cellStyle name="Normal 30 3 2 2 2 4 2 2" xfId="28960" xr:uid="{00000000-0005-0000-0000-00001E710000}"/>
    <cellStyle name="Normal 30 3 2 2 2 4 2 2 2" xfId="28961" xr:uid="{00000000-0005-0000-0000-00001F710000}"/>
    <cellStyle name="Normal 30 3 2 2 2 4 2 2 2 2" xfId="28962" xr:uid="{00000000-0005-0000-0000-000020710000}"/>
    <cellStyle name="Normal 30 3 2 2 2 4 2 2 3" xfId="28963" xr:uid="{00000000-0005-0000-0000-000021710000}"/>
    <cellStyle name="Normal 30 3 2 2 2 4 2 3" xfId="28964" xr:uid="{00000000-0005-0000-0000-000022710000}"/>
    <cellStyle name="Normal 30 3 2 2 2 4 2 3 2" xfId="28965" xr:uid="{00000000-0005-0000-0000-000023710000}"/>
    <cellStyle name="Normal 30 3 2 2 2 4 2 3 2 2" xfId="28966" xr:uid="{00000000-0005-0000-0000-000024710000}"/>
    <cellStyle name="Normal 30 3 2 2 2 4 2 3 3" xfId="28967" xr:uid="{00000000-0005-0000-0000-000025710000}"/>
    <cellStyle name="Normal 30 3 2 2 2 4 2 4" xfId="28968" xr:uid="{00000000-0005-0000-0000-000026710000}"/>
    <cellStyle name="Normal 30 3 2 2 2 4 2 4 2" xfId="28969" xr:uid="{00000000-0005-0000-0000-000027710000}"/>
    <cellStyle name="Normal 30 3 2 2 2 4 2 5" xfId="28970" xr:uid="{00000000-0005-0000-0000-000028710000}"/>
    <cellStyle name="Normal 30 3 2 2 2 4 3" xfId="28971" xr:uid="{00000000-0005-0000-0000-000029710000}"/>
    <cellStyle name="Normal 30 3 2 2 2 4 3 2" xfId="28972" xr:uid="{00000000-0005-0000-0000-00002A710000}"/>
    <cellStyle name="Normal 30 3 2 2 2 4 3 2 2" xfId="28973" xr:uid="{00000000-0005-0000-0000-00002B710000}"/>
    <cellStyle name="Normal 30 3 2 2 2 4 3 3" xfId="28974" xr:uid="{00000000-0005-0000-0000-00002C710000}"/>
    <cellStyle name="Normal 30 3 2 2 2 4 4" xfId="28975" xr:uid="{00000000-0005-0000-0000-00002D710000}"/>
    <cellStyle name="Normal 30 3 2 2 2 4 4 2" xfId="28976" xr:uid="{00000000-0005-0000-0000-00002E710000}"/>
    <cellStyle name="Normal 30 3 2 2 2 4 4 2 2" xfId="28977" xr:uid="{00000000-0005-0000-0000-00002F710000}"/>
    <cellStyle name="Normal 30 3 2 2 2 4 4 3" xfId="28978" xr:uid="{00000000-0005-0000-0000-000030710000}"/>
    <cellStyle name="Normal 30 3 2 2 2 4 5" xfId="28979" xr:uid="{00000000-0005-0000-0000-000031710000}"/>
    <cellStyle name="Normal 30 3 2 2 2 4 5 2" xfId="28980" xr:uid="{00000000-0005-0000-0000-000032710000}"/>
    <cellStyle name="Normal 30 3 2 2 2 4 6" xfId="28981" xr:uid="{00000000-0005-0000-0000-000033710000}"/>
    <cellStyle name="Normal 30 3 2 2 2 4 6 2" xfId="28982" xr:uid="{00000000-0005-0000-0000-000034710000}"/>
    <cellStyle name="Normal 30 3 2 2 2 4 7" xfId="28983" xr:uid="{00000000-0005-0000-0000-000035710000}"/>
    <cellStyle name="Normal 30 3 2 2 2 5" xfId="28984" xr:uid="{00000000-0005-0000-0000-000036710000}"/>
    <cellStyle name="Normal 30 3 2 2 2 5 2" xfId="28985" xr:uid="{00000000-0005-0000-0000-000037710000}"/>
    <cellStyle name="Normal 30 3 2 2 2 5 2 2" xfId="28986" xr:uid="{00000000-0005-0000-0000-000038710000}"/>
    <cellStyle name="Normal 30 3 2 2 2 5 2 2 2" xfId="28987" xr:uid="{00000000-0005-0000-0000-000039710000}"/>
    <cellStyle name="Normal 30 3 2 2 2 5 2 3" xfId="28988" xr:uid="{00000000-0005-0000-0000-00003A710000}"/>
    <cellStyle name="Normal 30 3 2 2 2 5 3" xfId="28989" xr:uid="{00000000-0005-0000-0000-00003B710000}"/>
    <cellStyle name="Normal 30 3 2 2 2 5 3 2" xfId="28990" xr:uid="{00000000-0005-0000-0000-00003C710000}"/>
    <cellStyle name="Normal 30 3 2 2 2 5 3 2 2" xfId="28991" xr:uid="{00000000-0005-0000-0000-00003D710000}"/>
    <cellStyle name="Normal 30 3 2 2 2 5 3 3" xfId="28992" xr:uid="{00000000-0005-0000-0000-00003E710000}"/>
    <cellStyle name="Normal 30 3 2 2 2 5 4" xfId="28993" xr:uid="{00000000-0005-0000-0000-00003F710000}"/>
    <cellStyle name="Normal 30 3 2 2 2 5 4 2" xfId="28994" xr:uid="{00000000-0005-0000-0000-000040710000}"/>
    <cellStyle name="Normal 30 3 2 2 2 5 5" xfId="28995" xr:uid="{00000000-0005-0000-0000-000041710000}"/>
    <cellStyle name="Normal 30 3 2 2 2 6" xfId="28996" xr:uid="{00000000-0005-0000-0000-000042710000}"/>
    <cellStyle name="Normal 30 3 2 2 2 6 2" xfId="28997" xr:uid="{00000000-0005-0000-0000-000043710000}"/>
    <cellStyle name="Normal 30 3 2 2 2 6 2 2" xfId="28998" xr:uid="{00000000-0005-0000-0000-000044710000}"/>
    <cellStyle name="Normal 30 3 2 2 2 6 2 2 2" xfId="28999" xr:uid="{00000000-0005-0000-0000-000045710000}"/>
    <cellStyle name="Normal 30 3 2 2 2 6 2 3" xfId="29000" xr:uid="{00000000-0005-0000-0000-000046710000}"/>
    <cellStyle name="Normal 30 3 2 2 2 6 3" xfId="29001" xr:uid="{00000000-0005-0000-0000-000047710000}"/>
    <cellStyle name="Normal 30 3 2 2 2 6 3 2" xfId="29002" xr:uid="{00000000-0005-0000-0000-000048710000}"/>
    <cellStyle name="Normal 30 3 2 2 2 6 4" xfId="29003" xr:uid="{00000000-0005-0000-0000-000049710000}"/>
    <cellStyle name="Normal 30 3 2 2 2 7" xfId="29004" xr:uid="{00000000-0005-0000-0000-00004A710000}"/>
    <cellStyle name="Normal 30 3 2 2 2 7 2" xfId="29005" xr:uid="{00000000-0005-0000-0000-00004B710000}"/>
    <cellStyle name="Normal 30 3 2 2 2 7 2 2" xfId="29006" xr:uid="{00000000-0005-0000-0000-00004C710000}"/>
    <cellStyle name="Normal 30 3 2 2 2 7 3" xfId="29007" xr:uid="{00000000-0005-0000-0000-00004D710000}"/>
    <cellStyle name="Normal 30 3 2 2 2 8" xfId="29008" xr:uid="{00000000-0005-0000-0000-00004E710000}"/>
    <cellStyle name="Normal 30 3 2 2 2 8 2" xfId="29009" xr:uid="{00000000-0005-0000-0000-00004F710000}"/>
    <cellStyle name="Normal 30 3 2 2 2 8 2 2" xfId="29010" xr:uid="{00000000-0005-0000-0000-000050710000}"/>
    <cellStyle name="Normal 30 3 2 2 2 8 3" xfId="29011" xr:uid="{00000000-0005-0000-0000-000051710000}"/>
    <cellStyle name="Normal 30 3 2 2 2 9" xfId="29012" xr:uid="{00000000-0005-0000-0000-000052710000}"/>
    <cellStyle name="Normal 30 3 2 2 2 9 2" xfId="29013" xr:uid="{00000000-0005-0000-0000-000053710000}"/>
    <cellStyle name="Normal 30 3 2 2 3" xfId="29014" xr:uid="{00000000-0005-0000-0000-000054710000}"/>
    <cellStyle name="Normal 30 3 2 2 3 2" xfId="29015" xr:uid="{00000000-0005-0000-0000-000055710000}"/>
    <cellStyle name="Normal 30 3 2 2 3 2 2" xfId="29016" xr:uid="{00000000-0005-0000-0000-000056710000}"/>
    <cellStyle name="Normal 30 3 2 2 3 2 2 2" xfId="29017" xr:uid="{00000000-0005-0000-0000-000057710000}"/>
    <cellStyle name="Normal 30 3 2 2 3 2 2 2 2" xfId="29018" xr:uid="{00000000-0005-0000-0000-000058710000}"/>
    <cellStyle name="Normal 30 3 2 2 3 2 2 2 2 2" xfId="29019" xr:uid="{00000000-0005-0000-0000-000059710000}"/>
    <cellStyle name="Normal 30 3 2 2 3 2 2 2 3" xfId="29020" xr:uid="{00000000-0005-0000-0000-00005A710000}"/>
    <cellStyle name="Normal 30 3 2 2 3 2 2 3" xfId="29021" xr:uid="{00000000-0005-0000-0000-00005B710000}"/>
    <cellStyle name="Normal 30 3 2 2 3 2 2 3 2" xfId="29022" xr:uid="{00000000-0005-0000-0000-00005C710000}"/>
    <cellStyle name="Normal 30 3 2 2 3 2 2 3 2 2" xfId="29023" xr:uid="{00000000-0005-0000-0000-00005D710000}"/>
    <cellStyle name="Normal 30 3 2 2 3 2 2 3 3" xfId="29024" xr:uid="{00000000-0005-0000-0000-00005E710000}"/>
    <cellStyle name="Normal 30 3 2 2 3 2 2 4" xfId="29025" xr:uid="{00000000-0005-0000-0000-00005F710000}"/>
    <cellStyle name="Normal 30 3 2 2 3 2 2 4 2" xfId="29026" xr:uid="{00000000-0005-0000-0000-000060710000}"/>
    <cellStyle name="Normal 30 3 2 2 3 2 2 5" xfId="29027" xr:uid="{00000000-0005-0000-0000-000061710000}"/>
    <cellStyle name="Normal 30 3 2 2 3 2 3" xfId="29028" xr:uid="{00000000-0005-0000-0000-000062710000}"/>
    <cellStyle name="Normal 30 3 2 2 3 2 3 2" xfId="29029" xr:uid="{00000000-0005-0000-0000-000063710000}"/>
    <cellStyle name="Normal 30 3 2 2 3 2 3 2 2" xfId="29030" xr:uid="{00000000-0005-0000-0000-000064710000}"/>
    <cellStyle name="Normal 30 3 2 2 3 2 3 3" xfId="29031" xr:uid="{00000000-0005-0000-0000-000065710000}"/>
    <cellStyle name="Normal 30 3 2 2 3 2 4" xfId="29032" xr:uid="{00000000-0005-0000-0000-000066710000}"/>
    <cellStyle name="Normal 30 3 2 2 3 2 4 2" xfId="29033" xr:uid="{00000000-0005-0000-0000-000067710000}"/>
    <cellStyle name="Normal 30 3 2 2 3 2 4 2 2" xfId="29034" xr:uid="{00000000-0005-0000-0000-000068710000}"/>
    <cellStyle name="Normal 30 3 2 2 3 2 4 3" xfId="29035" xr:uid="{00000000-0005-0000-0000-000069710000}"/>
    <cellStyle name="Normal 30 3 2 2 3 2 5" xfId="29036" xr:uid="{00000000-0005-0000-0000-00006A710000}"/>
    <cellStyle name="Normal 30 3 2 2 3 2 5 2" xfId="29037" xr:uid="{00000000-0005-0000-0000-00006B710000}"/>
    <cellStyle name="Normal 30 3 2 2 3 2 6" xfId="29038" xr:uid="{00000000-0005-0000-0000-00006C710000}"/>
    <cellStyle name="Normal 30 3 2 2 3 2 6 2" xfId="29039" xr:uid="{00000000-0005-0000-0000-00006D710000}"/>
    <cellStyle name="Normal 30 3 2 2 3 2 7" xfId="29040" xr:uid="{00000000-0005-0000-0000-00006E710000}"/>
    <cellStyle name="Normal 30 3 2 2 3 3" xfId="29041" xr:uid="{00000000-0005-0000-0000-00006F710000}"/>
    <cellStyle name="Normal 30 3 2 2 3 3 2" xfId="29042" xr:uid="{00000000-0005-0000-0000-000070710000}"/>
    <cellStyle name="Normal 30 3 2 2 3 3 2 2" xfId="29043" xr:uid="{00000000-0005-0000-0000-000071710000}"/>
    <cellStyle name="Normal 30 3 2 2 3 3 2 2 2" xfId="29044" xr:uid="{00000000-0005-0000-0000-000072710000}"/>
    <cellStyle name="Normal 30 3 2 2 3 3 2 3" xfId="29045" xr:uid="{00000000-0005-0000-0000-000073710000}"/>
    <cellStyle name="Normal 30 3 2 2 3 3 3" xfId="29046" xr:uid="{00000000-0005-0000-0000-000074710000}"/>
    <cellStyle name="Normal 30 3 2 2 3 3 3 2" xfId="29047" xr:uid="{00000000-0005-0000-0000-000075710000}"/>
    <cellStyle name="Normal 30 3 2 2 3 3 3 2 2" xfId="29048" xr:uid="{00000000-0005-0000-0000-000076710000}"/>
    <cellStyle name="Normal 30 3 2 2 3 3 3 3" xfId="29049" xr:uid="{00000000-0005-0000-0000-000077710000}"/>
    <cellStyle name="Normal 30 3 2 2 3 3 4" xfId="29050" xr:uid="{00000000-0005-0000-0000-000078710000}"/>
    <cellStyle name="Normal 30 3 2 2 3 3 4 2" xfId="29051" xr:uid="{00000000-0005-0000-0000-000079710000}"/>
    <cellStyle name="Normal 30 3 2 2 3 3 5" xfId="29052" xr:uid="{00000000-0005-0000-0000-00007A710000}"/>
    <cellStyle name="Normal 30 3 2 2 3 4" xfId="29053" xr:uid="{00000000-0005-0000-0000-00007B710000}"/>
    <cellStyle name="Normal 30 3 2 2 3 4 2" xfId="29054" xr:uid="{00000000-0005-0000-0000-00007C710000}"/>
    <cellStyle name="Normal 30 3 2 2 3 4 2 2" xfId="29055" xr:uid="{00000000-0005-0000-0000-00007D710000}"/>
    <cellStyle name="Normal 30 3 2 2 3 4 3" xfId="29056" xr:uid="{00000000-0005-0000-0000-00007E710000}"/>
    <cellStyle name="Normal 30 3 2 2 3 5" xfId="29057" xr:uid="{00000000-0005-0000-0000-00007F710000}"/>
    <cellStyle name="Normal 30 3 2 2 3 5 2" xfId="29058" xr:uid="{00000000-0005-0000-0000-000080710000}"/>
    <cellStyle name="Normal 30 3 2 2 3 5 2 2" xfId="29059" xr:uid="{00000000-0005-0000-0000-000081710000}"/>
    <cellStyle name="Normal 30 3 2 2 3 5 3" xfId="29060" xr:uid="{00000000-0005-0000-0000-000082710000}"/>
    <cellStyle name="Normal 30 3 2 2 3 6" xfId="29061" xr:uid="{00000000-0005-0000-0000-000083710000}"/>
    <cellStyle name="Normal 30 3 2 2 3 6 2" xfId="29062" xr:uid="{00000000-0005-0000-0000-000084710000}"/>
    <cellStyle name="Normal 30 3 2 2 3 7" xfId="29063" xr:uid="{00000000-0005-0000-0000-000085710000}"/>
    <cellStyle name="Normal 30 3 2 2 3 7 2" xfId="29064" xr:uid="{00000000-0005-0000-0000-000086710000}"/>
    <cellStyle name="Normal 30 3 2 2 3 8" xfId="29065" xr:uid="{00000000-0005-0000-0000-000087710000}"/>
    <cellStyle name="Normal 30 3 2 2 4" xfId="29066" xr:uid="{00000000-0005-0000-0000-000088710000}"/>
    <cellStyle name="Normal 30 3 2 2 4 2" xfId="29067" xr:uid="{00000000-0005-0000-0000-000089710000}"/>
    <cellStyle name="Normal 30 3 2 2 4 2 2" xfId="29068" xr:uid="{00000000-0005-0000-0000-00008A710000}"/>
    <cellStyle name="Normal 30 3 2 2 4 2 2 2" xfId="29069" xr:uid="{00000000-0005-0000-0000-00008B710000}"/>
    <cellStyle name="Normal 30 3 2 2 4 2 2 2 2" xfId="29070" xr:uid="{00000000-0005-0000-0000-00008C710000}"/>
    <cellStyle name="Normal 30 3 2 2 4 2 2 3" xfId="29071" xr:uid="{00000000-0005-0000-0000-00008D710000}"/>
    <cellStyle name="Normal 30 3 2 2 4 2 3" xfId="29072" xr:uid="{00000000-0005-0000-0000-00008E710000}"/>
    <cellStyle name="Normal 30 3 2 2 4 2 3 2" xfId="29073" xr:uid="{00000000-0005-0000-0000-00008F710000}"/>
    <cellStyle name="Normal 30 3 2 2 4 2 3 2 2" xfId="29074" xr:uid="{00000000-0005-0000-0000-000090710000}"/>
    <cellStyle name="Normal 30 3 2 2 4 2 3 3" xfId="29075" xr:uid="{00000000-0005-0000-0000-000091710000}"/>
    <cellStyle name="Normal 30 3 2 2 4 2 4" xfId="29076" xr:uid="{00000000-0005-0000-0000-000092710000}"/>
    <cellStyle name="Normal 30 3 2 2 4 2 4 2" xfId="29077" xr:uid="{00000000-0005-0000-0000-000093710000}"/>
    <cellStyle name="Normal 30 3 2 2 4 2 5" xfId="29078" xr:uid="{00000000-0005-0000-0000-000094710000}"/>
    <cellStyle name="Normal 30 3 2 2 4 3" xfId="29079" xr:uid="{00000000-0005-0000-0000-000095710000}"/>
    <cellStyle name="Normal 30 3 2 2 4 3 2" xfId="29080" xr:uid="{00000000-0005-0000-0000-000096710000}"/>
    <cellStyle name="Normal 30 3 2 2 4 3 2 2" xfId="29081" xr:uid="{00000000-0005-0000-0000-000097710000}"/>
    <cellStyle name="Normal 30 3 2 2 4 3 3" xfId="29082" xr:uid="{00000000-0005-0000-0000-000098710000}"/>
    <cellStyle name="Normal 30 3 2 2 4 4" xfId="29083" xr:uid="{00000000-0005-0000-0000-000099710000}"/>
    <cellStyle name="Normal 30 3 2 2 4 4 2" xfId="29084" xr:uid="{00000000-0005-0000-0000-00009A710000}"/>
    <cellStyle name="Normal 30 3 2 2 4 4 2 2" xfId="29085" xr:uid="{00000000-0005-0000-0000-00009B710000}"/>
    <cellStyle name="Normal 30 3 2 2 4 4 3" xfId="29086" xr:uid="{00000000-0005-0000-0000-00009C710000}"/>
    <cellStyle name="Normal 30 3 2 2 4 5" xfId="29087" xr:uid="{00000000-0005-0000-0000-00009D710000}"/>
    <cellStyle name="Normal 30 3 2 2 4 5 2" xfId="29088" xr:uid="{00000000-0005-0000-0000-00009E710000}"/>
    <cellStyle name="Normal 30 3 2 2 4 6" xfId="29089" xr:uid="{00000000-0005-0000-0000-00009F710000}"/>
    <cellStyle name="Normal 30 3 2 2 4 6 2" xfId="29090" xr:uid="{00000000-0005-0000-0000-0000A0710000}"/>
    <cellStyle name="Normal 30 3 2 2 4 7" xfId="29091" xr:uid="{00000000-0005-0000-0000-0000A1710000}"/>
    <cellStyle name="Normal 30 3 2 2 5" xfId="29092" xr:uid="{00000000-0005-0000-0000-0000A2710000}"/>
    <cellStyle name="Normal 30 3 2 2 5 2" xfId="29093" xr:uid="{00000000-0005-0000-0000-0000A3710000}"/>
    <cellStyle name="Normal 30 3 2 2 5 2 2" xfId="29094" xr:uid="{00000000-0005-0000-0000-0000A4710000}"/>
    <cellStyle name="Normal 30 3 2 2 5 2 2 2" xfId="29095" xr:uid="{00000000-0005-0000-0000-0000A5710000}"/>
    <cellStyle name="Normal 30 3 2 2 5 2 2 2 2" xfId="29096" xr:uid="{00000000-0005-0000-0000-0000A6710000}"/>
    <cellStyle name="Normal 30 3 2 2 5 2 2 3" xfId="29097" xr:uid="{00000000-0005-0000-0000-0000A7710000}"/>
    <cellStyle name="Normal 30 3 2 2 5 2 3" xfId="29098" xr:uid="{00000000-0005-0000-0000-0000A8710000}"/>
    <cellStyle name="Normal 30 3 2 2 5 2 3 2" xfId="29099" xr:uid="{00000000-0005-0000-0000-0000A9710000}"/>
    <cellStyle name="Normal 30 3 2 2 5 2 3 2 2" xfId="29100" xr:uid="{00000000-0005-0000-0000-0000AA710000}"/>
    <cellStyle name="Normal 30 3 2 2 5 2 3 3" xfId="29101" xr:uid="{00000000-0005-0000-0000-0000AB710000}"/>
    <cellStyle name="Normal 30 3 2 2 5 2 4" xfId="29102" xr:uid="{00000000-0005-0000-0000-0000AC710000}"/>
    <cellStyle name="Normal 30 3 2 2 5 2 4 2" xfId="29103" xr:uid="{00000000-0005-0000-0000-0000AD710000}"/>
    <cellStyle name="Normal 30 3 2 2 5 2 5" xfId="29104" xr:uid="{00000000-0005-0000-0000-0000AE710000}"/>
    <cellStyle name="Normal 30 3 2 2 5 3" xfId="29105" xr:uid="{00000000-0005-0000-0000-0000AF710000}"/>
    <cellStyle name="Normal 30 3 2 2 5 3 2" xfId="29106" xr:uid="{00000000-0005-0000-0000-0000B0710000}"/>
    <cellStyle name="Normal 30 3 2 2 5 3 2 2" xfId="29107" xr:uid="{00000000-0005-0000-0000-0000B1710000}"/>
    <cellStyle name="Normal 30 3 2 2 5 3 3" xfId="29108" xr:uid="{00000000-0005-0000-0000-0000B2710000}"/>
    <cellStyle name="Normal 30 3 2 2 5 4" xfId="29109" xr:uid="{00000000-0005-0000-0000-0000B3710000}"/>
    <cellStyle name="Normal 30 3 2 2 5 4 2" xfId="29110" xr:uid="{00000000-0005-0000-0000-0000B4710000}"/>
    <cellStyle name="Normal 30 3 2 2 5 4 2 2" xfId="29111" xr:uid="{00000000-0005-0000-0000-0000B5710000}"/>
    <cellStyle name="Normal 30 3 2 2 5 4 3" xfId="29112" xr:uid="{00000000-0005-0000-0000-0000B6710000}"/>
    <cellStyle name="Normal 30 3 2 2 5 5" xfId="29113" xr:uid="{00000000-0005-0000-0000-0000B7710000}"/>
    <cellStyle name="Normal 30 3 2 2 5 5 2" xfId="29114" xr:uid="{00000000-0005-0000-0000-0000B8710000}"/>
    <cellStyle name="Normal 30 3 2 2 5 6" xfId="29115" xr:uid="{00000000-0005-0000-0000-0000B9710000}"/>
    <cellStyle name="Normal 30 3 2 2 5 6 2" xfId="29116" xr:uid="{00000000-0005-0000-0000-0000BA710000}"/>
    <cellStyle name="Normal 30 3 2 2 5 7" xfId="29117" xr:uid="{00000000-0005-0000-0000-0000BB710000}"/>
    <cellStyle name="Normal 30 3 2 2 6" xfId="29118" xr:uid="{00000000-0005-0000-0000-0000BC710000}"/>
    <cellStyle name="Normal 30 3 2 2 6 2" xfId="29119" xr:uid="{00000000-0005-0000-0000-0000BD710000}"/>
    <cellStyle name="Normal 30 3 2 2 6 2 2" xfId="29120" xr:uid="{00000000-0005-0000-0000-0000BE710000}"/>
    <cellStyle name="Normal 30 3 2 2 6 2 2 2" xfId="29121" xr:uid="{00000000-0005-0000-0000-0000BF710000}"/>
    <cellStyle name="Normal 30 3 2 2 6 2 3" xfId="29122" xr:uid="{00000000-0005-0000-0000-0000C0710000}"/>
    <cellStyle name="Normal 30 3 2 2 6 3" xfId="29123" xr:uid="{00000000-0005-0000-0000-0000C1710000}"/>
    <cellStyle name="Normal 30 3 2 2 6 3 2" xfId="29124" xr:uid="{00000000-0005-0000-0000-0000C2710000}"/>
    <cellStyle name="Normal 30 3 2 2 6 3 2 2" xfId="29125" xr:uid="{00000000-0005-0000-0000-0000C3710000}"/>
    <cellStyle name="Normal 30 3 2 2 6 3 3" xfId="29126" xr:uid="{00000000-0005-0000-0000-0000C4710000}"/>
    <cellStyle name="Normal 30 3 2 2 6 4" xfId="29127" xr:uid="{00000000-0005-0000-0000-0000C5710000}"/>
    <cellStyle name="Normal 30 3 2 2 6 4 2" xfId="29128" xr:uid="{00000000-0005-0000-0000-0000C6710000}"/>
    <cellStyle name="Normal 30 3 2 2 6 5" xfId="29129" xr:uid="{00000000-0005-0000-0000-0000C7710000}"/>
    <cellStyle name="Normal 30 3 2 2 7" xfId="29130" xr:uid="{00000000-0005-0000-0000-0000C8710000}"/>
    <cellStyle name="Normal 30 3 2 2 7 2" xfId="29131" xr:uid="{00000000-0005-0000-0000-0000C9710000}"/>
    <cellStyle name="Normal 30 3 2 2 7 2 2" xfId="29132" xr:uid="{00000000-0005-0000-0000-0000CA710000}"/>
    <cellStyle name="Normal 30 3 2 2 7 2 2 2" xfId="29133" xr:uid="{00000000-0005-0000-0000-0000CB710000}"/>
    <cellStyle name="Normal 30 3 2 2 7 2 3" xfId="29134" xr:uid="{00000000-0005-0000-0000-0000CC710000}"/>
    <cellStyle name="Normal 30 3 2 2 7 3" xfId="29135" xr:uid="{00000000-0005-0000-0000-0000CD710000}"/>
    <cellStyle name="Normal 30 3 2 2 7 3 2" xfId="29136" xr:uid="{00000000-0005-0000-0000-0000CE710000}"/>
    <cellStyle name="Normal 30 3 2 2 7 4" xfId="29137" xr:uid="{00000000-0005-0000-0000-0000CF710000}"/>
    <cellStyle name="Normal 30 3 2 2 8" xfId="29138" xr:uid="{00000000-0005-0000-0000-0000D0710000}"/>
    <cellStyle name="Normal 30 3 2 2 8 2" xfId="29139" xr:uid="{00000000-0005-0000-0000-0000D1710000}"/>
    <cellStyle name="Normal 30 3 2 2 8 2 2" xfId="29140" xr:uid="{00000000-0005-0000-0000-0000D2710000}"/>
    <cellStyle name="Normal 30 3 2 2 8 3" xfId="29141" xr:uid="{00000000-0005-0000-0000-0000D3710000}"/>
    <cellStyle name="Normal 30 3 2 2 9" xfId="29142" xr:uid="{00000000-0005-0000-0000-0000D4710000}"/>
    <cellStyle name="Normal 30 3 2 2 9 2" xfId="29143" xr:uid="{00000000-0005-0000-0000-0000D5710000}"/>
    <cellStyle name="Normal 30 3 2 2 9 2 2" xfId="29144" xr:uid="{00000000-0005-0000-0000-0000D6710000}"/>
    <cellStyle name="Normal 30 3 2 2 9 3" xfId="29145" xr:uid="{00000000-0005-0000-0000-0000D7710000}"/>
    <cellStyle name="Normal 30 3 2 3" xfId="29146" xr:uid="{00000000-0005-0000-0000-0000D8710000}"/>
    <cellStyle name="Normal 30 3 2 3 10" xfId="29147" xr:uid="{00000000-0005-0000-0000-0000D9710000}"/>
    <cellStyle name="Normal 30 3 2 3 10 2" xfId="29148" xr:uid="{00000000-0005-0000-0000-0000DA710000}"/>
    <cellStyle name="Normal 30 3 2 3 11" xfId="29149" xr:uid="{00000000-0005-0000-0000-0000DB710000}"/>
    <cellStyle name="Normal 30 3 2 3 2" xfId="29150" xr:uid="{00000000-0005-0000-0000-0000DC710000}"/>
    <cellStyle name="Normal 30 3 2 3 2 2" xfId="29151" xr:uid="{00000000-0005-0000-0000-0000DD710000}"/>
    <cellStyle name="Normal 30 3 2 3 2 2 2" xfId="29152" xr:uid="{00000000-0005-0000-0000-0000DE710000}"/>
    <cellStyle name="Normal 30 3 2 3 2 2 2 2" xfId="29153" xr:uid="{00000000-0005-0000-0000-0000DF710000}"/>
    <cellStyle name="Normal 30 3 2 3 2 2 2 2 2" xfId="29154" xr:uid="{00000000-0005-0000-0000-0000E0710000}"/>
    <cellStyle name="Normal 30 3 2 3 2 2 2 2 2 2" xfId="29155" xr:uid="{00000000-0005-0000-0000-0000E1710000}"/>
    <cellStyle name="Normal 30 3 2 3 2 2 2 2 3" xfId="29156" xr:uid="{00000000-0005-0000-0000-0000E2710000}"/>
    <cellStyle name="Normal 30 3 2 3 2 2 2 3" xfId="29157" xr:uid="{00000000-0005-0000-0000-0000E3710000}"/>
    <cellStyle name="Normal 30 3 2 3 2 2 2 3 2" xfId="29158" xr:uid="{00000000-0005-0000-0000-0000E4710000}"/>
    <cellStyle name="Normal 30 3 2 3 2 2 2 3 2 2" xfId="29159" xr:uid="{00000000-0005-0000-0000-0000E5710000}"/>
    <cellStyle name="Normal 30 3 2 3 2 2 2 3 3" xfId="29160" xr:uid="{00000000-0005-0000-0000-0000E6710000}"/>
    <cellStyle name="Normal 30 3 2 3 2 2 2 4" xfId="29161" xr:uid="{00000000-0005-0000-0000-0000E7710000}"/>
    <cellStyle name="Normal 30 3 2 3 2 2 2 4 2" xfId="29162" xr:uid="{00000000-0005-0000-0000-0000E8710000}"/>
    <cellStyle name="Normal 30 3 2 3 2 2 2 5" xfId="29163" xr:uid="{00000000-0005-0000-0000-0000E9710000}"/>
    <cellStyle name="Normal 30 3 2 3 2 2 3" xfId="29164" xr:uid="{00000000-0005-0000-0000-0000EA710000}"/>
    <cellStyle name="Normal 30 3 2 3 2 2 3 2" xfId="29165" xr:uid="{00000000-0005-0000-0000-0000EB710000}"/>
    <cellStyle name="Normal 30 3 2 3 2 2 3 2 2" xfId="29166" xr:uid="{00000000-0005-0000-0000-0000EC710000}"/>
    <cellStyle name="Normal 30 3 2 3 2 2 3 3" xfId="29167" xr:uid="{00000000-0005-0000-0000-0000ED710000}"/>
    <cellStyle name="Normal 30 3 2 3 2 2 4" xfId="29168" xr:uid="{00000000-0005-0000-0000-0000EE710000}"/>
    <cellStyle name="Normal 30 3 2 3 2 2 4 2" xfId="29169" xr:uid="{00000000-0005-0000-0000-0000EF710000}"/>
    <cellStyle name="Normal 30 3 2 3 2 2 4 2 2" xfId="29170" xr:uid="{00000000-0005-0000-0000-0000F0710000}"/>
    <cellStyle name="Normal 30 3 2 3 2 2 4 3" xfId="29171" xr:uid="{00000000-0005-0000-0000-0000F1710000}"/>
    <cellStyle name="Normal 30 3 2 3 2 2 5" xfId="29172" xr:uid="{00000000-0005-0000-0000-0000F2710000}"/>
    <cellStyle name="Normal 30 3 2 3 2 2 5 2" xfId="29173" xr:uid="{00000000-0005-0000-0000-0000F3710000}"/>
    <cellStyle name="Normal 30 3 2 3 2 2 6" xfId="29174" xr:uid="{00000000-0005-0000-0000-0000F4710000}"/>
    <cellStyle name="Normal 30 3 2 3 2 2 6 2" xfId="29175" xr:uid="{00000000-0005-0000-0000-0000F5710000}"/>
    <cellStyle name="Normal 30 3 2 3 2 2 7" xfId="29176" xr:uid="{00000000-0005-0000-0000-0000F6710000}"/>
    <cellStyle name="Normal 30 3 2 3 2 3" xfId="29177" xr:uid="{00000000-0005-0000-0000-0000F7710000}"/>
    <cellStyle name="Normal 30 3 2 3 2 3 2" xfId="29178" xr:uid="{00000000-0005-0000-0000-0000F8710000}"/>
    <cellStyle name="Normal 30 3 2 3 2 3 2 2" xfId="29179" xr:uid="{00000000-0005-0000-0000-0000F9710000}"/>
    <cellStyle name="Normal 30 3 2 3 2 3 2 2 2" xfId="29180" xr:uid="{00000000-0005-0000-0000-0000FA710000}"/>
    <cellStyle name="Normal 30 3 2 3 2 3 2 3" xfId="29181" xr:uid="{00000000-0005-0000-0000-0000FB710000}"/>
    <cellStyle name="Normal 30 3 2 3 2 3 3" xfId="29182" xr:uid="{00000000-0005-0000-0000-0000FC710000}"/>
    <cellStyle name="Normal 30 3 2 3 2 3 3 2" xfId="29183" xr:uid="{00000000-0005-0000-0000-0000FD710000}"/>
    <cellStyle name="Normal 30 3 2 3 2 3 3 2 2" xfId="29184" xr:uid="{00000000-0005-0000-0000-0000FE710000}"/>
    <cellStyle name="Normal 30 3 2 3 2 3 3 3" xfId="29185" xr:uid="{00000000-0005-0000-0000-0000FF710000}"/>
    <cellStyle name="Normal 30 3 2 3 2 3 4" xfId="29186" xr:uid="{00000000-0005-0000-0000-000000720000}"/>
    <cellStyle name="Normal 30 3 2 3 2 3 4 2" xfId="29187" xr:uid="{00000000-0005-0000-0000-000001720000}"/>
    <cellStyle name="Normal 30 3 2 3 2 3 5" xfId="29188" xr:uid="{00000000-0005-0000-0000-000002720000}"/>
    <cellStyle name="Normal 30 3 2 3 2 4" xfId="29189" xr:uid="{00000000-0005-0000-0000-000003720000}"/>
    <cellStyle name="Normal 30 3 2 3 2 4 2" xfId="29190" xr:uid="{00000000-0005-0000-0000-000004720000}"/>
    <cellStyle name="Normal 30 3 2 3 2 4 2 2" xfId="29191" xr:uid="{00000000-0005-0000-0000-000005720000}"/>
    <cellStyle name="Normal 30 3 2 3 2 4 3" xfId="29192" xr:uid="{00000000-0005-0000-0000-000006720000}"/>
    <cellStyle name="Normal 30 3 2 3 2 5" xfId="29193" xr:uid="{00000000-0005-0000-0000-000007720000}"/>
    <cellStyle name="Normal 30 3 2 3 2 5 2" xfId="29194" xr:uid="{00000000-0005-0000-0000-000008720000}"/>
    <cellStyle name="Normal 30 3 2 3 2 5 2 2" xfId="29195" xr:uid="{00000000-0005-0000-0000-000009720000}"/>
    <cellStyle name="Normal 30 3 2 3 2 5 3" xfId="29196" xr:uid="{00000000-0005-0000-0000-00000A720000}"/>
    <cellStyle name="Normal 30 3 2 3 2 6" xfId="29197" xr:uid="{00000000-0005-0000-0000-00000B720000}"/>
    <cellStyle name="Normal 30 3 2 3 2 6 2" xfId="29198" xr:uid="{00000000-0005-0000-0000-00000C720000}"/>
    <cellStyle name="Normal 30 3 2 3 2 7" xfId="29199" xr:uid="{00000000-0005-0000-0000-00000D720000}"/>
    <cellStyle name="Normal 30 3 2 3 2 7 2" xfId="29200" xr:uid="{00000000-0005-0000-0000-00000E720000}"/>
    <cellStyle name="Normal 30 3 2 3 2 8" xfId="29201" xr:uid="{00000000-0005-0000-0000-00000F720000}"/>
    <cellStyle name="Normal 30 3 2 3 3" xfId="29202" xr:uid="{00000000-0005-0000-0000-000010720000}"/>
    <cellStyle name="Normal 30 3 2 3 3 2" xfId="29203" xr:uid="{00000000-0005-0000-0000-000011720000}"/>
    <cellStyle name="Normal 30 3 2 3 3 2 2" xfId="29204" xr:uid="{00000000-0005-0000-0000-000012720000}"/>
    <cellStyle name="Normal 30 3 2 3 3 2 2 2" xfId="29205" xr:uid="{00000000-0005-0000-0000-000013720000}"/>
    <cellStyle name="Normal 30 3 2 3 3 2 2 2 2" xfId="29206" xr:uid="{00000000-0005-0000-0000-000014720000}"/>
    <cellStyle name="Normal 30 3 2 3 3 2 2 3" xfId="29207" xr:uid="{00000000-0005-0000-0000-000015720000}"/>
    <cellStyle name="Normal 30 3 2 3 3 2 3" xfId="29208" xr:uid="{00000000-0005-0000-0000-000016720000}"/>
    <cellStyle name="Normal 30 3 2 3 3 2 3 2" xfId="29209" xr:uid="{00000000-0005-0000-0000-000017720000}"/>
    <cellStyle name="Normal 30 3 2 3 3 2 3 2 2" xfId="29210" xr:uid="{00000000-0005-0000-0000-000018720000}"/>
    <cellStyle name="Normal 30 3 2 3 3 2 3 3" xfId="29211" xr:uid="{00000000-0005-0000-0000-000019720000}"/>
    <cellStyle name="Normal 30 3 2 3 3 2 4" xfId="29212" xr:uid="{00000000-0005-0000-0000-00001A720000}"/>
    <cellStyle name="Normal 30 3 2 3 3 2 4 2" xfId="29213" xr:uid="{00000000-0005-0000-0000-00001B720000}"/>
    <cellStyle name="Normal 30 3 2 3 3 2 5" xfId="29214" xr:uid="{00000000-0005-0000-0000-00001C720000}"/>
    <cellStyle name="Normal 30 3 2 3 3 3" xfId="29215" xr:uid="{00000000-0005-0000-0000-00001D720000}"/>
    <cellStyle name="Normal 30 3 2 3 3 3 2" xfId="29216" xr:uid="{00000000-0005-0000-0000-00001E720000}"/>
    <cellStyle name="Normal 30 3 2 3 3 3 2 2" xfId="29217" xr:uid="{00000000-0005-0000-0000-00001F720000}"/>
    <cellStyle name="Normal 30 3 2 3 3 3 3" xfId="29218" xr:uid="{00000000-0005-0000-0000-000020720000}"/>
    <cellStyle name="Normal 30 3 2 3 3 4" xfId="29219" xr:uid="{00000000-0005-0000-0000-000021720000}"/>
    <cellStyle name="Normal 30 3 2 3 3 4 2" xfId="29220" xr:uid="{00000000-0005-0000-0000-000022720000}"/>
    <cellStyle name="Normal 30 3 2 3 3 4 2 2" xfId="29221" xr:uid="{00000000-0005-0000-0000-000023720000}"/>
    <cellStyle name="Normal 30 3 2 3 3 4 3" xfId="29222" xr:uid="{00000000-0005-0000-0000-000024720000}"/>
    <cellStyle name="Normal 30 3 2 3 3 5" xfId="29223" xr:uid="{00000000-0005-0000-0000-000025720000}"/>
    <cellStyle name="Normal 30 3 2 3 3 5 2" xfId="29224" xr:uid="{00000000-0005-0000-0000-000026720000}"/>
    <cellStyle name="Normal 30 3 2 3 3 6" xfId="29225" xr:uid="{00000000-0005-0000-0000-000027720000}"/>
    <cellStyle name="Normal 30 3 2 3 3 6 2" xfId="29226" xr:uid="{00000000-0005-0000-0000-000028720000}"/>
    <cellStyle name="Normal 30 3 2 3 3 7" xfId="29227" xr:uid="{00000000-0005-0000-0000-000029720000}"/>
    <cellStyle name="Normal 30 3 2 3 4" xfId="29228" xr:uid="{00000000-0005-0000-0000-00002A720000}"/>
    <cellStyle name="Normal 30 3 2 3 4 2" xfId="29229" xr:uid="{00000000-0005-0000-0000-00002B720000}"/>
    <cellStyle name="Normal 30 3 2 3 4 2 2" xfId="29230" xr:uid="{00000000-0005-0000-0000-00002C720000}"/>
    <cellStyle name="Normal 30 3 2 3 4 2 2 2" xfId="29231" xr:uid="{00000000-0005-0000-0000-00002D720000}"/>
    <cellStyle name="Normal 30 3 2 3 4 2 2 2 2" xfId="29232" xr:uid="{00000000-0005-0000-0000-00002E720000}"/>
    <cellStyle name="Normal 30 3 2 3 4 2 2 3" xfId="29233" xr:uid="{00000000-0005-0000-0000-00002F720000}"/>
    <cellStyle name="Normal 30 3 2 3 4 2 3" xfId="29234" xr:uid="{00000000-0005-0000-0000-000030720000}"/>
    <cellStyle name="Normal 30 3 2 3 4 2 3 2" xfId="29235" xr:uid="{00000000-0005-0000-0000-000031720000}"/>
    <cellStyle name="Normal 30 3 2 3 4 2 3 2 2" xfId="29236" xr:uid="{00000000-0005-0000-0000-000032720000}"/>
    <cellStyle name="Normal 30 3 2 3 4 2 3 3" xfId="29237" xr:uid="{00000000-0005-0000-0000-000033720000}"/>
    <cellStyle name="Normal 30 3 2 3 4 2 4" xfId="29238" xr:uid="{00000000-0005-0000-0000-000034720000}"/>
    <cellStyle name="Normal 30 3 2 3 4 2 4 2" xfId="29239" xr:uid="{00000000-0005-0000-0000-000035720000}"/>
    <cellStyle name="Normal 30 3 2 3 4 2 5" xfId="29240" xr:uid="{00000000-0005-0000-0000-000036720000}"/>
    <cellStyle name="Normal 30 3 2 3 4 3" xfId="29241" xr:uid="{00000000-0005-0000-0000-000037720000}"/>
    <cellStyle name="Normal 30 3 2 3 4 3 2" xfId="29242" xr:uid="{00000000-0005-0000-0000-000038720000}"/>
    <cellStyle name="Normal 30 3 2 3 4 3 2 2" xfId="29243" xr:uid="{00000000-0005-0000-0000-000039720000}"/>
    <cellStyle name="Normal 30 3 2 3 4 3 3" xfId="29244" xr:uid="{00000000-0005-0000-0000-00003A720000}"/>
    <cellStyle name="Normal 30 3 2 3 4 4" xfId="29245" xr:uid="{00000000-0005-0000-0000-00003B720000}"/>
    <cellStyle name="Normal 30 3 2 3 4 4 2" xfId="29246" xr:uid="{00000000-0005-0000-0000-00003C720000}"/>
    <cellStyle name="Normal 30 3 2 3 4 4 2 2" xfId="29247" xr:uid="{00000000-0005-0000-0000-00003D720000}"/>
    <cellStyle name="Normal 30 3 2 3 4 4 3" xfId="29248" xr:uid="{00000000-0005-0000-0000-00003E720000}"/>
    <cellStyle name="Normal 30 3 2 3 4 5" xfId="29249" xr:uid="{00000000-0005-0000-0000-00003F720000}"/>
    <cellStyle name="Normal 30 3 2 3 4 5 2" xfId="29250" xr:uid="{00000000-0005-0000-0000-000040720000}"/>
    <cellStyle name="Normal 30 3 2 3 4 6" xfId="29251" xr:uid="{00000000-0005-0000-0000-000041720000}"/>
    <cellStyle name="Normal 30 3 2 3 4 6 2" xfId="29252" xr:uid="{00000000-0005-0000-0000-000042720000}"/>
    <cellStyle name="Normal 30 3 2 3 4 7" xfId="29253" xr:uid="{00000000-0005-0000-0000-000043720000}"/>
    <cellStyle name="Normal 30 3 2 3 5" xfId="29254" xr:uid="{00000000-0005-0000-0000-000044720000}"/>
    <cellStyle name="Normal 30 3 2 3 5 2" xfId="29255" xr:uid="{00000000-0005-0000-0000-000045720000}"/>
    <cellStyle name="Normal 30 3 2 3 5 2 2" xfId="29256" xr:uid="{00000000-0005-0000-0000-000046720000}"/>
    <cellStyle name="Normal 30 3 2 3 5 2 2 2" xfId="29257" xr:uid="{00000000-0005-0000-0000-000047720000}"/>
    <cellStyle name="Normal 30 3 2 3 5 2 3" xfId="29258" xr:uid="{00000000-0005-0000-0000-000048720000}"/>
    <cellStyle name="Normal 30 3 2 3 5 3" xfId="29259" xr:uid="{00000000-0005-0000-0000-000049720000}"/>
    <cellStyle name="Normal 30 3 2 3 5 3 2" xfId="29260" xr:uid="{00000000-0005-0000-0000-00004A720000}"/>
    <cellStyle name="Normal 30 3 2 3 5 3 2 2" xfId="29261" xr:uid="{00000000-0005-0000-0000-00004B720000}"/>
    <cellStyle name="Normal 30 3 2 3 5 3 3" xfId="29262" xr:uid="{00000000-0005-0000-0000-00004C720000}"/>
    <cellStyle name="Normal 30 3 2 3 5 4" xfId="29263" xr:uid="{00000000-0005-0000-0000-00004D720000}"/>
    <cellStyle name="Normal 30 3 2 3 5 4 2" xfId="29264" xr:uid="{00000000-0005-0000-0000-00004E720000}"/>
    <cellStyle name="Normal 30 3 2 3 5 5" xfId="29265" xr:uid="{00000000-0005-0000-0000-00004F720000}"/>
    <cellStyle name="Normal 30 3 2 3 6" xfId="29266" xr:uid="{00000000-0005-0000-0000-000050720000}"/>
    <cellStyle name="Normal 30 3 2 3 6 2" xfId="29267" xr:uid="{00000000-0005-0000-0000-000051720000}"/>
    <cellStyle name="Normal 30 3 2 3 6 2 2" xfId="29268" xr:uid="{00000000-0005-0000-0000-000052720000}"/>
    <cellStyle name="Normal 30 3 2 3 6 2 2 2" xfId="29269" xr:uid="{00000000-0005-0000-0000-000053720000}"/>
    <cellStyle name="Normal 30 3 2 3 6 2 3" xfId="29270" xr:uid="{00000000-0005-0000-0000-000054720000}"/>
    <cellStyle name="Normal 30 3 2 3 6 3" xfId="29271" xr:uid="{00000000-0005-0000-0000-000055720000}"/>
    <cellStyle name="Normal 30 3 2 3 6 3 2" xfId="29272" xr:uid="{00000000-0005-0000-0000-000056720000}"/>
    <cellStyle name="Normal 30 3 2 3 6 4" xfId="29273" xr:uid="{00000000-0005-0000-0000-000057720000}"/>
    <cellStyle name="Normal 30 3 2 3 7" xfId="29274" xr:uid="{00000000-0005-0000-0000-000058720000}"/>
    <cellStyle name="Normal 30 3 2 3 7 2" xfId="29275" xr:uid="{00000000-0005-0000-0000-000059720000}"/>
    <cellStyle name="Normal 30 3 2 3 7 2 2" xfId="29276" xr:uid="{00000000-0005-0000-0000-00005A720000}"/>
    <cellStyle name="Normal 30 3 2 3 7 3" xfId="29277" xr:uid="{00000000-0005-0000-0000-00005B720000}"/>
    <cellStyle name="Normal 30 3 2 3 8" xfId="29278" xr:uid="{00000000-0005-0000-0000-00005C720000}"/>
    <cellStyle name="Normal 30 3 2 3 8 2" xfId="29279" xr:uid="{00000000-0005-0000-0000-00005D720000}"/>
    <cellStyle name="Normal 30 3 2 3 8 2 2" xfId="29280" xr:uid="{00000000-0005-0000-0000-00005E720000}"/>
    <cellStyle name="Normal 30 3 2 3 8 3" xfId="29281" xr:uid="{00000000-0005-0000-0000-00005F720000}"/>
    <cellStyle name="Normal 30 3 2 3 9" xfId="29282" xr:uid="{00000000-0005-0000-0000-000060720000}"/>
    <cellStyle name="Normal 30 3 2 3 9 2" xfId="29283" xr:uid="{00000000-0005-0000-0000-000061720000}"/>
    <cellStyle name="Normal 30 3 2 4" xfId="29284" xr:uid="{00000000-0005-0000-0000-000062720000}"/>
    <cellStyle name="Normal 30 3 2 4 10" xfId="29285" xr:uid="{00000000-0005-0000-0000-000063720000}"/>
    <cellStyle name="Normal 30 3 2 4 10 2" xfId="29286" xr:uid="{00000000-0005-0000-0000-000064720000}"/>
    <cellStyle name="Normal 30 3 2 4 11" xfId="29287" xr:uid="{00000000-0005-0000-0000-000065720000}"/>
    <cellStyle name="Normal 30 3 2 4 2" xfId="29288" xr:uid="{00000000-0005-0000-0000-000066720000}"/>
    <cellStyle name="Normal 30 3 2 4 2 2" xfId="29289" xr:uid="{00000000-0005-0000-0000-000067720000}"/>
    <cellStyle name="Normal 30 3 2 4 2 2 2" xfId="29290" xr:uid="{00000000-0005-0000-0000-000068720000}"/>
    <cellStyle name="Normal 30 3 2 4 2 2 2 2" xfId="29291" xr:uid="{00000000-0005-0000-0000-000069720000}"/>
    <cellStyle name="Normal 30 3 2 4 2 2 2 2 2" xfId="29292" xr:uid="{00000000-0005-0000-0000-00006A720000}"/>
    <cellStyle name="Normal 30 3 2 4 2 2 2 2 2 2" xfId="29293" xr:uid="{00000000-0005-0000-0000-00006B720000}"/>
    <cellStyle name="Normal 30 3 2 4 2 2 2 2 3" xfId="29294" xr:uid="{00000000-0005-0000-0000-00006C720000}"/>
    <cellStyle name="Normal 30 3 2 4 2 2 2 3" xfId="29295" xr:uid="{00000000-0005-0000-0000-00006D720000}"/>
    <cellStyle name="Normal 30 3 2 4 2 2 2 3 2" xfId="29296" xr:uid="{00000000-0005-0000-0000-00006E720000}"/>
    <cellStyle name="Normal 30 3 2 4 2 2 2 3 2 2" xfId="29297" xr:uid="{00000000-0005-0000-0000-00006F720000}"/>
    <cellStyle name="Normal 30 3 2 4 2 2 2 3 3" xfId="29298" xr:uid="{00000000-0005-0000-0000-000070720000}"/>
    <cellStyle name="Normal 30 3 2 4 2 2 2 4" xfId="29299" xr:uid="{00000000-0005-0000-0000-000071720000}"/>
    <cellStyle name="Normal 30 3 2 4 2 2 2 4 2" xfId="29300" xr:uid="{00000000-0005-0000-0000-000072720000}"/>
    <cellStyle name="Normal 30 3 2 4 2 2 2 5" xfId="29301" xr:uid="{00000000-0005-0000-0000-000073720000}"/>
    <cellStyle name="Normal 30 3 2 4 2 2 3" xfId="29302" xr:uid="{00000000-0005-0000-0000-000074720000}"/>
    <cellStyle name="Normal 30 3 2 4 2 2 3 2" xfId="29303" xr:uid="{00000000-0005-0000-0000-000075720000}"/>
    <cellStyle name="Normal 30 3 2 4 2 2 3 2 2" xfId="29304" xr:uid="{00000000-0005-0000-0000-000076720000}"/>
    <cellStyle name="Normal 30 3 2 4 2 2 3 3" xfId="29305" xr:uid="{00000000-0005-0000-0000-000077720000}"/>
    <cellStyle name="Normal 30 3 2 4 2 2 4" xfId="29306" xr:uid="{00000000-0005-0000-0000-000078720000}"/>
    <cellStyle name="Normal 30 3 2 4 2 2 4 2" xfId="29307" xr:uid="{00000000-0005-0000-0000-000079720000}"/>
    <cellStyle name="Normal 30 3 2 4 2 2 4 2 2" xfId="29308" xr:uid="{00000000-0005-0000-0000-00007A720000}"/>
    <cellStyle name="Normal 30 3 2 4 2 2 4 3" xfId="29309" xr:uid="{00000000-0005-0000-0000-00007B720000}"/>
    <cellStyle name="Normal 30 3 2 4 2 2 5" xfId="29310" xr:uid="{00000000-0005-0000-0000-00007C720000}"/>
    <cellStyle name="Normal 30 3 2 4 2 2 5 2" xfId="29311" xr:uid="{00000000-0005-0000-0000-00007D720000}"/>
    <cellStyle name="Normal 30 3 2 4 2 2 6" xfId="29312" xr:uid="{00000000-0005-0000-0000-00007E720000}"/>
    <cellStyle name="Normal 30 3 2 4 2 2 6 2" xfId="29313" xr:uid="{00000000-0005-0000-0000-00007F720000}"/>
    <cellStyle name="Normal 30 3 2 4 2 2 7" xfId="29314" xr:uid="{00000000-0005-0000-0000-000080720000}"/>
    <cellStyle name="Normal 30 3 2 4 2 3" xfId="29315" xr:uid="{00000000-0005-0000-0000-000081720000}"/>
    <cellStyle name="Normal 30 3 2 4 2 3 2" xfId="29316" xr:uid="{00000000-0005-0000-0000-000082720000}"/>
    <cellStyle name="Normal 30 3 2 4 2 3 2 2" xfId="29317" xr:uid="{00000000-0005-0000-0000-000083720000}"/>
    <cellStyle name="Normal 30 3 2 4 2 3 2 2 2" xfId="29318" xr:uid="{00000000-0005-0000-0000-000084720000}"/>
    <cellStyle name="Normal 30 3 2 4 2 3 2 3" xfId="29319" xr:uid="{00000000-0005-0000-0000-000085720000}"/>
    <cellStyle name="Normal 30 3 2 4 2 3 3" xfId="29320" xr:uid="{00000000-0005-0000-0000-000086720000}"/>
    <cellStyle name="Normal 30 3 2 4 2 3 3 2" xfId="29321" xr:uid="{00000000-0005-0000-0000-000087720000}"/>
    <cellStyle name="Normal 30 3 2 4 2 3 3 2 2" xfId="29322" xr:uid="{00000000-0005-0000-0000-000088720000}"/>
    <cellStyle name="Normal 30 3 2 4 2 3 3 3" xfId="29323" xr:uid="{00000000-0005-0000-0000-000089720000}"/>
    <cellStyle name="Normal 30 3 2 4 2 3 4" xfId="29324" xr:uid="{00000000-0005-0000-0000-00008A720000}"/>
    <cellStyle name="Normal 30 3 2 4 2 3 4 2" xfId="29325" xr:uid="{00000000-0005-0000-0000-00008B720000}"/>
    <cellStyle name="Normal 30 3 2 4 2 3 5" xfId="29326" xr:uid="{00000000-0005-0000-0000-00008C720000}"/>
    <cellStyle name="Normal 30 3 2 4 2 4" xfId="29327" xr:uid="{00000000-0005-0000-0000-00008D720000}"/>
    <cellStyle name="Normal 30 3 2 4 2 4 2" xfId="29328" xr:uid="{00000000-0005-0000-0000-00008E720000}"/>
    <cellStyle name="Normal 30 3 2 4 2 4 2 2" xfId="29329" xr:uid="{00000000-0005-0000-0000-00008F720000}"/>
    <cellStyle name="Normal 30 3 2 4 2 4 3" xfId="29330" xr:uid="{00000000-0005-0000-0000-000090720000}"/>
    <cellStyle name="Normal 30 3 2 4 2 5" xfId="29331" xr:uid="{00000000-0005-0000-0000-000091720000}"/>
    <cellStyle name="Normal 30 3 2 4 2 5 2" xfId="29332" xr:uid="{00000000-0005-0000-0000-000092720000}"/>
    <cellStyle name="Normal 30 3 2 4 2 5 2 2" xfId="29333" xr:uid="{00000000-0005-0000-0000-000093720000}"/>
    <cellStyle name="Normal 30 3 2 4 2 5 3" xfId="29334" xr:uid="{00000000-0005-0000-0000-000094720000}"/>
    <cellStyle name="Normal 30 3 2 4 2 6" xfId="29335" xr:uid="{00000000-0005-0000-0000-000095720000}"/>
    <cellStyle name="Normal 30 3 2 4 2 6 2" xfId="29336" xr:uid="{00000000-0005-0000-0000-000096720000}"/>
    <cellStyle name="Normal 30 3 2 4 2 7" xfId="29337" xr:uid="{00000000-0005-0000-0000-000097720000}"/>
    <cellStyle name="Normal 30 3 2 4 2 7 2" xfId="29338" xr:uid="{00000000-0005-0000-0000-000098720000}"/>
    <cellStyle name="Normal 30 3 2 4 2 8" xfId="29339" xr:uid="{00000000-0005-0000-0000-000099720000}"/>
    <cellStyle name="Normal 30 3 2 4 3" xfId="29340" xr:uid="{00000000-0005-0000-0000-00009A720000}"/>
    <cellStyle name="Normal 30 3 2 4 3 2" xfId="29341" xr:uid="{00000000-0005-0000-0000-00009B720000}"/>
    <cellStyle name="Normal 30 3 2 4 3 2 2" xfId="29342" xr:uid="{00000000-0005-0000-0000-00009C720000}"/>
    <cellStyle name="Normal 30 3 2 4 3 2 2 2" xfId="29343" xr:uid="{00000000-0005-0000-0000-00009D720000}"/>
    <cellStyle name="Normal 30 3 2 4 3 2 2 2 2" xfId="29344" xr:uid="{00000000-0005-0000-0000-00009E720000}"/>
    <cellStyle name="Normal 30 3 2 4 3 2 2 3" xfId="29345" xr:uid="{00000000-0005-0000-0000-00009F720000}"/>
    <cellStyle name="Normal 30 3 2 4 3 2 3" xfId="29346" xr:uid="{00000000-0005-0000-0000-0000A0720000}"/>
    <cellStyle name="Normal 30 3 2 4 3 2 3 2" xfId="29347" xr:uid="{00000000-0005-0000-0000-0000A1720000}"/>
    <cellStyle name="Normal 30 3 2 4 3 2 3 2 2" xfId="29348" xr:uid="{00000000-0005-0000-0000-0000A2720000}"/>
    <cellStyle name="Normal 30 3 2 4 3 2 3 3" xfId="29349" xr:uid="{00000000-0005-0000-0000-0000A3720000}"/>
    <cellStyle name="Normal 30 3 2 4 3 2 4" xfId="29350" xr:uid="{00000000-0005-0000-0000-0000A4720000}"/>
    <cellStyle name="Normal 30 3 2 4 3 2 4 2" xfId="29351" xr:uid="{00000000-0005-0000-0000-0000A5720000}"/>
    <cellStyle name="Normal 30 3 2 4 3 2 5" xfId="29352" xr:uid="{00000000-0005-0000-0000-0000A6720000}"/>
    <cellStyle name="Normal 30 3 2 4 3 3" xfId="29353" xr:uid="{00000000-0005-0000-0000-0000A7720000}"/>
    <cellStyle name="Normal 30 3 2 4 3 3 2" xfId="29354" xr:uid="{00000000-0005-0000-0000-0000A8720000}"/>
    <cellStyle name="Normal 30 3 2 4 3 3 2 2" xfId="29355" xr:uid="{00000000-0005-0000-0000-0000A9720000}"/>
    <cellStyle name="Normal 30 3 2 4 3 3 3" xfId="29356" xr:uid="{00000000-0005-0000-0000-0000AA720000}"/>
    <cellStyle name="Normal 30 3 2 4 3 4" xfId="29357" xr:uid="{00000000-0005-0000-0000-0000AB720000}"/>
    <cellStyle name="Normal 30 3 2 4 3 4 2" xfId="29358" xr:uid="{00000000-0005-0000-0000-0000AC720000}"/>
    <cellStyle name="Normal 30 3 2 4 3 4 2 2" xfId="29359" xr:uid="{00000000-0005-0000-0000-0000AD720000}"/>
    <cellStyle name="Normal 30 3 2 4 3 4 3" xfId="29360" xr:uid="{00000000-0005-0000-0000-0000AE720000}"/>
    <cellStyle name="Normal 30 3 2 4 3 5" xfId="29361" xr:uid="{00000000-0005-0000-0000-0000AF720000}"/>
    <cellStyle name="Normal 30 3 2 4 3 5 2" xfId="29362" xr:uid="{00000000-0005-0000-0000-0000B0720000}"/>
    <cellStyle name="Normal 30 3 2 4 3 6" xfId="29363" xr:uid="{00000000-0005-0000-0000-0000B1720000}"/>
    <cellStyle name="Normal 30 3 2 4 3 6 2" xfId="29364" xr:uid="{00000000-0005-0000-0000-0000B2720000}"/>
    <cellStyle name="Normal 30 3 2 4 3 7" xfId="29365" xr:uid="{00000000-0005-0000-0000-0000B3720000}"/>
    <cellStyle name="Normal 30 3 2 4 4" xfId="29366" xr:uid="{00000000-0005-0000-0000-0000B4720000}"/>
    <cellStyle name="Normal 30 3 2 4 4 2" xfId="29367" xr:uid="{00000000-0005-0000-0000-0000B5720000}"/>
    <cellStyle name="Normal 30 3 2 4 4 2 2" xfId="29368" xr:uid="{00000000-0005-0000-0000-0000B6720000}"/>
    <cellStyle name="Normal 30 3 2 4 4 2 2 2" xfId="29369" xr:uid="{00000000-0005-0000-0000-0000B7720000}"/>
    <cellStyle name="Normal 30 3 2 4 4 2 2 2 2" xfId="29370" xr:uid="{00000000-0005-0000-0000-0000B8720000}"/>
    <cellStyle name="Normal 30 3 2 4 4 2 2 3" xfId="29371" xr:uid="{00000000-0005-0000-0000-0000B9720000}"/>
    <cellStyle name="Normal 30 3 2 4 4 2 3" xfId="29372" xr:uid="{00000000-0005-0000-0000-0000BA720000}"/>
    <cellStyle name="Normal 30 3 2 4 4 2 3 2" xfId="29373" xr:uid="{00000000-0005-0000-0000-0000BB720000}"/>
    <cellStyle name="Normal 30 3 2 4 4 2 3 2 2" xfId="29374" xr:uid="{00000000-0005-0000-0000-0000BC720000}"/>
    <cellStyle name="Normal 30 3 2 4 4 2 3 3" xfId="29375" xr:uid="{00000000-0005-0000-0000-0000BD720000}"/>
    <cellStyle name="Normal 30 3 2 4 4 2 4" xfId="29376" xr:uid="{00000000-0005-0000-0000-0000BE720000}"/>
    <cellStyle name="Normal 30 3 2 4 4 2 4 2" xfId="29377" xr:uid="{00000000-0005-0000-0000-0000BF720000}"/>
    <cellStyle name="Normal 30 3 2 4 4 2 5" xfId="29378" xr:uid="{00000000-0005-0000-0000-0000C0720000}"/>
    <cellStyle name="Normal 30 3 2 4 4 3" xfId="29379" xr:uid="{00000000-0005-0000-0000-0000C1720000}"/>
    <cellStyle name="Normal 30 3 2 4 4 3 2" xfId="29380" xr:uid="{00000000-0005-0000-0000-0000C2720000}"/>
    <cellStyle name="Normal 30 3 2 4 4 3 2 2" xfId="29381" xr:uid="{00000000-0005-0000-0000-0000C3720000}"/>
    <cellStyle name="Normal 30 3 2 4 4 3 3" xfId="29382" xr:uid="{00000000-0005-0000-0000-0000C4720000}"/>
    <cellStyle name="Normal 30 3 2 4 4 4" xfId="29383" xr:uid="{00000000-0005-0000-0000-0000C5720000}"/>
    <cellStyle name="Normal 30 3 2 4 4 4 2" xfId="29384" xr:uid="{00000000-0005-0000-0000-0000C6720000}"/>
    <cellStyle name="Normal 30 3 2 4 4 4 2 2" xfId="29385" xr:uid="{00000000-0005-0000-0000-0000C7720000}"/>
    <cellStyle name="Normal 30 3 2 4 4 4 3" xfId="29386" xr:uid="{00000000-0005-0000-0000-0000C8720000}"/>
    <cellStyle name="Normal 30 3 2 4 4 5" xfId="29387" xr:uid="{00000000-0005-0000-0000-0000C9720000}"/>
    <cellStyle name="Normal 30 3 2 4 4 5 2" xfId="29388" xr:uid="{00000000-0005-0000-0000-0000CA720000}"/>
    <cellStyle name="Normal 30 3 2 4 4 6" xfId="29389" xr:uid="{00000000-0005-0000-0000-0000CB720000}"/>
    <cellStyle name="Normal 30 3 2 4 4 6 2" xfId="29390" xr:uid="{00000000-0005-0000-0000-0000CC720000}"/>
    <cellStyle name="Normal 30 3 2 4 4 7" xfId="29391" xr:uid="{00000000-0005-0000-0000-0000CD720000}"/>
    <cellStyle name="Normal 30 3 2 4 5" xfId="29392" xr:uid="{00000000-0005-0000-0000-0000CE720000}"/>
    <cellStyle name="Normal 30 3 2 4 5 2" xfId="29393" xr:uid="{00000000-0005-0000-0000-0000CF720000}"/>
    <cellStyle name="Normal 30 3 2 4 5 2 2" xfId="29394" xr:uid="{00000000-0005-0000-0000-0000D0720000}"/>
    <cellStyle name="Normal 30 3 2 4 5 2 2 2" xfId="29395" xr:uid="{00000000-0005-0000-0000-0000D1720000}"/>
    <cellStyle name="Normal 30 3 2 4 5 2 3" xfId="29396" xr:uid="{00000000-0005-0000-0000-0000D2720000}"/>
    <cellStyle name="Normal 30 3 2 4 5 3" xfId="29397" xr:uid="{00000000-0005-0000-0000-0000D3720000}"/>
    <cellStyle name="Normal 30 3 2 4 5 3 2" xfId="29398" xr:uid="{00000000-0005-0000-0000-0000D4720000}"/>
    <cellStyle name="Normal 30 3 2 4 5 3 2 2" xfId="29399" xr:uid="{00000000-0005-0000-0000-0000D5720000}"/>
    <cellStyle name="Normal 30 3 2 4 5 3 3" xfId="29400" xr:uid="{00000000-0005-0000-0000-0000D6720000}"/>
    <cellStyle name="Normal 30 3 2 4 5 4" xfId="29401" xr:uid="{00000000-0005-0000-0000-0000D7720000}"/>
    <cellStyle name="Normal 30 3 2 4 5 4 2" xfId="29402" xr:uid="{00000000-0005-0000-0000-0000D8720000}"/>
    <cellStyle name="Normal 30 3 2 4 5 5" xfId="29403" xr:uid="{00000000-0005-0000-0000-0000D9720000}"/>
    <cellStyle name="Normal 30 3 2 4 6" xfId="29404" xr:uid="{00000000-0005-0000-0000-0000DA720000}"/>
    <cellStyle name="Normal 30 3 2 4 6 2" xfId="29405" xr:uid="{00000000-0005-0000-0000-0000DB720000}"/>
    <cellStyle name="Normal 30 3 2 4 6 2 2" xfId="29406" xr:uid="{00000000-0005-0000-0000-0000DC720000}"/>
    <cellStyle name="Normal 30 3 2 4 6 2 2 2" xfId="29407" xr:uid="{00000000-0005-0000-0000-0000DD720000}"/>
    <cellStyle name="Normal 30 3 2 4 6 2 3" xfId="29408" xr:uid="{00000000-0005-0000-0000-0000DE720000}"/>
    <cellStyle name="Normal 30 3 2 4 6 3" xfId="29409" xr:uid="{00000000-0005-0000-0000-0000DF720000}"/>
    <cellStyle name="Normal 30 3 2 4 6 3 2" xfId="29410" xr:uid="{00000000-0005-0000-0000-0000E0720000}"/>
    <cellStyle name="Normal 30 3 2 4 6 4" xfId="29411" xr:uid="{00000000-0005-0000-0000-0000E1720000}"/>
    <cellStyle name="Normal 30 3 2 4 7" xfId="29412" xr:uid="{00000000-0005-0000-0000-0000E2720000}"/>
    <cellStyle name="Normal 30 3 2 4 7 2" xfId="29413" xr:uid="{00000000-0005-0000-0000-0000E3720000}"/>
    <cellStyle name="Normal 30 3 2 4 7 2 2" xfId="29414" xr:uid="{00000000-0005-0000-0000-0000E4720000}"/>
    <cellStyle name="Normal 30 3 2 4 7 3" xfId="29415" xr:uid="{00000000-0005-0000-0000-0000E5720000}"/>
    <cellStyle name="Normal 30 3 2 4 8" xfId="29416" xr:uid="{00000000-0005-0000-0000-0000E6720000}"/>
    <cellStyle name="Normal 30 3 2 4 8 2" xfId="29417" xr:uid="{00000000-0005-0000-0000-0000E7720000}"/>
    <cellStyle name="Normal 30 3 2 4 8 2 2" xfId="29418" xr:uid="{00000000-0005-0000-0000-0000E8720000}"/>
    <cellStyle name="Normal 30 3 2 4 8 3" xfId="29419" xr:uid="{00000000-0005-0000-0000-0000E9720000}"/>
    <cellStyle name="Normal 30 3 2 4 9" xfId="29420" xr:uid="{00000000-0005-0000-0000-0000EA720000}"/>
    <cellStyle name="Normal 30 3 2 4 9 2" xfId="29421" xr:uid="{00000000-0005-0000-0000-0000EB720000}"/>
    <cellStyle name="Normal 30 3 2 5" xfId="29422" xr:uid="{00000000-0005-0000-0000-0000EC720000}"/>
    <cellStyle name="Normal 30 3 2 5 10" xfId="29423" xr:uid="{00000000-0005-0000-0000-0000ED720000}"/>
    <cellStyle name="Normal 30 3 2 5 10 2" xfId="29424" xr:uid="{00000000-0005-0000-0000-0000EE720000}"/>
    <cellStyle name="Normal 30 3 2 5 11" xfId="29425" xr:uid="{00000000-0005-0000-0000-0000EF720000}"/>
    <cellStyle name="Normal 30 3 2 5 2" xfId="29426" xr:uid="{00000000-0005-0000-0000-0000F0720000}"/>
    <cellStyle name="Normal 30 3 2 5 2 2" xfId="29427" xr:uid="{00000000-0005-0000-0000-0000F1720000}"/>
    <cellStyle name="Normal 30 3 2 5 2 2 2" xfId="29428" xr:uid="{00000000-0005-0000-0000-0000F2720000}"/>
    <cellStyle name="Normal 30 3 2 5 2 2 2 2" xfId="29429" xr:uid="{00000000-0005-0000-0000-0000F3720000}"/>
    <cellStyle name="Normal 30 3 2 5 2 2 2 2 2" xfId="29430" xr:uid="{00000000-0005-0000-0000-0000F4720000}"/>
    <cellStyle name="Normal 30 3 2 5 2 2 2 2 2 2" xfId="29431" xr:uid="{00000000-0005-0000-0000-0000F5720000}"/>
    <cellStyle name="Normal 30 3 2 5 2 2 2 2 3" xfId="29432" xr:uid="{00000000-0005-0000-0000-0000F6720000}"/>
    <cellStyle name="Normal 30 3 2 5 2 2 2 3" xfId="29433" xr:uid="{00000000-0005-0000-0000-0000F7720000}"/>
    <cellStyle name="Normal 30 3 2 5 2 2 2 3 2" xfId="29434" xr:uid="{00000000-0005-0000-0000-0000F8720000}"/>
    <cellStyle name="Normal 30 3 2 5 2 2 2 3 2 2" xfId="29435" xr:uid="{00000000-0005-0000-0000-0000F9720000}"/>
    <cellStyle name="Normal 30 3 2 5 2 2 2 3 3" xfId="29436" xr:uid="{00000000-0005-0000-0000-0000FA720000}"/>
    <cellStyle name="Normal 30 3 2 5 2 2 2 4" xfId="29437" xr:uid="{00000000-0005-0000-0000-0000FB720000}"/>
    <cellStyle name="Normal 30 3 2 5 2 2 2 4 2" xfId="29438" xr:uid="{00000000-0005-0000-0000-0000FC720000}"/>
    <cellStyle name="Normal 30 3 2 5 2 2 2 5" xfId="29439" xr:uid="{00000000-0005-0000-0000-0000FD720000}"/>
    <cellStyle name="Normal 30 3 2 5 2 2 3" xfId="29440" xr:uid="{00000000-0005-0000-0000-0000FE720000}"/>
    <cellStyle name="Normal 30 3 2 5 2 2 3 2" xfId="29441" xr:uid="{00000000-0005-0000-0000-0000FF720000}"/>
    <cellStyle name="Normal 30 3 2 5 2 2 3 2 2" xfId="29442" xr:uid="{00000000-0005-0000-0000-000000730000}"/>
    <cellStyle name="Normal 30 3 2 5 2 2 3 3" xfId="29443" xr:uid="{00000000-0005-0000-0000-000001730000}"/>
    <cellStyle name="Normal 30 3 2 5 2 2 4" xfId="29444" xr:uid="{00000000-0005-0000-0000-000002730000}"/>
    <cellStyle name="Normal 30 3 2 5 2 2 4 2" xfId="29445" xr:uid="{00000000-0005-0000-0000-000003730000}"/>
    <cellStyle name="Normal 30 3 2 5 2 2 4 2 2" xfId="29446" xr:uid="{00000000-0005-0000-0000-000004730000}"/>
    <cellStyle name="Normal 30 3 2 5 2 2 4 3" xfId="29447" xr:uid="{00000000-0005-0000-0000-000005730000}"/>
    <cellStyle name="Normal 30 3 2 5 2 2 5" xfId="29448" xr:uid="{00000000-0005-0000-0000-000006730000}"/>
    <cellStyle name="Normal 30 3 2 5 2 2 5 2" xfId="29449" xr:uid="{00000000-0005-0000-0000-000007730000}"/>
    <cellStyle name="Normal 30 3 2 5 2 2 6" xfId="29450" xr:uid="{00000000-0005-0000-0000-000008730000}"/>
    <cellStyle name="Normal 30 3 2 5 2 2 6 2" xfId="29451" xr:uid="{00000000-0005-0000-0000-000009730000}"/>
    <cellStyle name="Normal 30 3 2 5 2 2 7" xfId="29452" xr:uid="{00000000-0005-0000-0000-00000A730000}"/>
    <cellStyle name="Normal 30 3 2 5 2 3" xfId="29453" xr:uid="{00000000-0005-0000-0000-00000B730000}"/>
    <cellStyle name="Normal 30 3 2 5 2 3 2" xfId="29454" xr:uid="{00000000-0005-0000-0000-00000C730000}"/>
    <cellStyle name="Normal 30 3 2 5 2 3 2 2" xfId="29455" xr:uid="{00000000-0005-0000-0000-00000D730000}"/>
    <cellStyle name="Normal 30 3 2 5 2 3 2 2 2" xfId="29456" xr:uid="{00000000-0005-0000-0000-00000E730000}"/>
    <cellStyle name="Normal 30 3 2 5 2 3 2 3" xfId="29457" xr:uid="{00000000-0005-0000-0000-00000F730000}"/>
    <cellStyle name="Normal 30 3 2 5 2 3 3" xfId="29458" xr:uid="{00000000-0005-0000-0000-000010730000}"/>
    <cellStyle name="Normal 30 3 2 5 2 3 3 2" xfId="29459" xr:uid="{00000000-0005-0000-0000-000011730000}"/>
    <cellStyle name="Normal 30 3 2 5 2 3 3 2 2" xfId="29460" xr:uid="{00000000-0005-0000-0000-000012730000}"/>
    <cellStyle name="Normal 30 3 2 5 2 3 3 3" xfId="29461" xr:uid="{00000000-0005-0000-0000-000013730000}"/>
    <cellStyle name="Normal 30 3 2 5 2 3 4" xfId="29462" xr:uid="{00000000-0005-0000-0000-000014730000}"/>
    <cellStyle name="Normal 30 3 2 5 2 3 4 2" xfId="29463" xr:uid="{00000000-0005-0000-0000-000015730000}"/>
    <cellStyle name="Normal 30 3 2 5 2 3 5" xfId="29464" xr:uid="{00000000-0005-0000-0000-000016730000}"/>
    <cellStyle name="Normal 30 3 2 5 2 4" xfId="29465" xr:uid="{00000000-0005-0000-0000-000017730000}"/>
    <cellStyle name="Normal 30 3 2 5 2 4 2" xfId="29466" xr:uid="{00000000-0005-0000-0000-000018730000}"/>
    <cellStyle name="Normal 30 3 2 5 2 4 2 2" xfId="29467" xr:uid="{00000000-0005-0000-0000-000019730000}"/>
    <cellStyle name="Normal 30 3 2 5 2 4 3" xfId="29468" xr:uid="{00000000-0005-0000-0000-00001A730000}"/>
    <cellStyle name="Normal 30 3 2 5 2 5" xfId="29469" xr:uid="{00000000-0005-0000-0000-00001B730000}"/>
    <cellStyle name="Normal 30 3 2 5 2 5 2" xfId="29470" xr:uid="{00000000-0005-0000-0000-00001C730000}"/>
    <cellStyle name="Normal 30 3 2 5 2 5 2 2" xfId="29471" xr:uid="{00000000-0005-0000-0000-00001D730000}"/>
    <cellStyle name="Normal 30 3 2 5 2 5 3" xfId="29472" xr:uid="{00000000-0005-0000-0000-00001E730000}"/>
    <cellStyle name="Normal 30 3 2 5 2 6" xfId="29473" xr:uid="{00000000-0005-0000-0000-00001F730000}"/>
    <cellStyle name="Normal 30 3 2 5 2 6 2" xfId="29474" xr:uid="{00000000-0005-0000-0000-000020730000}"/>
    <cellStyle name="Normal 30 3 2 5 2 7" xfId="29475" xr:uid="{00000000-0005-0000-0000-000021730000}"/>
    <cellStyle name="Normal 30 3 2 5 2 7 2" xfId="29476" xr:uid="{00000000-0005-0000-0000-000022730000}"/>
    <cellStyle name="Normal 30 3 2 5 2 8" xfId="29477" xr:uid="{00000000-0005-0000-0000-000023730000}"/>
    <cellStyle name="Normal 30 3 2 5 3" xfId="29478" xr:uid="{00000000-0005-0000-0000-000024730000}"/>
    <cellStyle name="Normal 30 3 2 5 3 2" xfId="29479" xr:uid="{00000000-0005-0000-0000-000025730000}"/>
    <cellStyle name="Normal 30 3 2 5 3 2 2" xfId="29480" xr:uid="{00000000-0005-0000-0000-000026730000}"/>
    <cellStyle name="Normal 30 3 2 5 3 2 2 2" xfId="29481" xr:uid="{00000000-0005-0000-0000-000027730000}"/>
    <cellStyle name="Normal 30 3 2 5 3 2 2 2 2" xfId="29482" xr:uid="{00000000-0005-0000-0000-000028730000}"/>
    <cellStyle name="Normal 30 3 2 5 3 2 2 3" xfId="29483" xr:uid="{00000000-0005-0000-0000-000029730000}"/>
    <cellStyle name="Normal 30 3 2 5 3 2 3" xfId="29484" xr:uid="{00000000-0005-0000-0000-00002A730000}"/>
    <cellStyle name="Normal 30 3 2 5 3 2 3 2" xfId="29485" xr:uid="{00000000-0005-0000-0000-00002B730000}"/>
    <cellStyle name="Normal 30 3 2 5 3 2 3 2 2" xfId="29486" xr:uid="{00000000-0005-0000-0000-00002C730000}"/>
    <cellStyle name="Normal 30 3 2 5 3 2 3 3" xfId="29487" xr:uid="{00000000-0005-0000-0000-00002D730000}"/>
    <cellStyle name="Normal 30 3 2 5 3 2 4" xfId="29488" xr:uid="{00000000-0005-0000-0000-00002E730000}"/>
    <cellStyle name="Normal 30 3 2 5 3 2 4 2" xfId="29489" xr:uid="{00000000-0005-0000-0000-00002F730000}"/>
    <cellStyle name="Normal 30 3 2 5 3 2 5" xfId="29490" xr:uid="{00000000-0005-0000-0000-000030730000}"/>
    <cellStyle name="Normal 30 3 2 5 3 3" xfId="29491" xr:uid="{00000000-0005-0000-0000-000031730000}"/>
    <cellStyle name="Normal 30 3 2 5 3 3 2" xfId="29492" xr:uid="{00000000-0005-0000-0000-000032730000}"/>
    <cellStyle name="Normal 30 3 2 5 3 3 2 2" xfId="29493" xr:uid="{00000000-0005-0000-0000-000033730000}"/>
    <cellStyle name="Normal 30 3 2 5 3 3 3" xfId="29494" xr:uid="{00000000-0005-0000-0000-000034730000}"/>
    <cellStyle name="Normal 30 3 2 5 3 4" xfId="29495" xr:uid="{00000000-0005-0000-0000-000035730000}"/>
    <cellStyle name="Normal 30 3 2 5 3 4 2" xfId="29496" xr:uid="{00000000-0005-0000-0000-000036730000}"/>
    <cellStyle name="Normal 30 3 2 5 3 4 2 2" xfId="29497" xr:uid="{00000000-0005-0000-0000-000037730000}"/>
    <cellStyle name="Normal 30 3 2 5 3 4 3" xfId="29498" xr:uid="{00000000-0005-0000-0000-000038730000}"/>
    <cellStyle name="Normal 30 3 2 5 3 5" xfId="29499" xr:uid="{00000000-0005-0000-0000-000039730000}"/>
    <cellStyle name="Normal 30 3 2 5 3 5 2" xfId="29500" xr:uid="{00000000-0005-0000-0000-00003A730000}"/>
    <cellStyle name="Normal 30 3 2 5 3 6" xfId="29501" xr:uid="{00000000-0005-0000-0000-00003B730000}"/>
    <cellStyle name="Normal 30 3 2 5 3 6 2" xfId="29502" xr:uid="{00000000-0005-0000-0000-00003C730000}"/>
    <cellStyle name="Normal 30 3 2 5 3 7" xfId="29503" xr:uid="{00000000-0005-0000-0000-00003D730000}"/>
    <cellStyle name="Normal 30 3 2 5 4" xfId="29504" xr:uid="{00000000-0005-0000-0000-00003E730000}"/>
    <cellStyle name="Normal 30 3 2 5 4 2" xfId="29505" xr:uid="{00000000-0005-0000-0000-00003F730000}"/>
    <cellStyle name="Normal 30 3 2 5 4 2 2" xfId="29506" xr:uid="{00000000-0005-0000-0000-000040730000}"/>
    <cellStyle name="Normal 30 3 2 5 4 2 2 2" xfId="29507" xr:uid="{00000000-0005-0000-0000-000041730000}"/>
    <cellStyle name="Normal 30 3 2 5 4 2 2 2 2" xfId="29508" xr:uid="{00000000-0005-0000-0000-000042730000}"/>
    <cellStyle name="Normal 30 3 2 5 4 2 2 3" xfId="29509" xr:uid="{00000000-0005-0000-0000-000043730000}"/>
    <cellStyle name="Normal 30 3 2 5 4 2 3" xfId="29510" xr:uid="{00000000-0005-0000-0000-000044730000}"/>
    <cellStyle name="Normal 30 3 2 5 4 2 3 2" xfId="29511" xr:uid="{00000000-0005-0000-0000-000045730000}"/>
    <cellStyle name="Normal 30 3 2 5 4 2 3 2 2" xfId="29512" xr:uid="{00000000-0005-0000-0000-000046730000}"/>
    <cellStyle name="Normal 30 3 2 5 4 2 3 3" xfId="29513" xr:uid="{00000000-0005-0000-0000-000047730000}"/>
    <cellStyle name="Normal 30 3 2 5 4 2 4" xfId="29514" xr:uid="{00000000-0005-0000-0000-000048730000}"/>
    <cellStyle name="Normal 30 3 2 5 4 2 4 2" xfId="29515" xr:uid="{00000000-0005-0000-0000-000049730000}"/>
    <cellStyle name="Normal 30 3 2 5 4 2 5" xfId="29516" xr:uid="{00000000-0005-0000-0000-00004A730000}"/>
    <cellStyle name="Normal 30 3 2 5 4 3" xfId="29517" xr:uid="{00000000-0005-0000-0000-00004B730000}"/>
    <cellStyle name="Normal 30 3 2 5 4 3 2" xfId="29518" xr:uid="{00000000-0005-0000-0000-00004C730000}"/>
    <cellStyle name="Normal 30 3 2 5 4 3 2 2" xfId="29519" xr:uid="{00000000-0005-0000-0000-00004D730000}"/>
    <cellStyle name="Normal 30 3 2 5 4 3 3" xfId="29520" xr:uid="{00000000-0005-0000-0000-00004E730000}"/>
    <cellStyle name="Normal 30 3 2 5 4 4" xfId="29521" xr:uid="{00000000-0005-0000-0000-00004F730000}"/>
    <cellStyle name="Normal 30 3 2 5 4 4 2" xfId="29522" xr:uid="{00000000-0005-0000-0000-000050730000}"/>
    <cellStyle name="Normal 30 3 2 5 4 4 2 2" xfId="29523" xr:uid="{00000000-0005-0000-0000-000051730000}"/>
    <cellStyle name="Normal 30 3 2 5 4 4 3" xfId="29524" xr:uid="{00000000-0005-0000-0000-000052730000}"/>
    <cellStyle name="Normal 30 3 2 5 4 5" xfId="29525" xr:uid="{00000000-0005-0000-0000-000053730000}"/>
    <cellStyle name="Normal 30 3 2 5 4 5 2" xfId="29526" xr:uid="{00000000-0005-0000-0000-000054730000}"/>
    <cellStyle name="Normal 30 3 2 5 4 6" xfId="29527" xr:uid="{00000000-0005-0000-0000-000055730000}"/>
    <cellStyle name="Normal 30 3 2 5 4 6 2" xfId="29528" xr:uid="{00000000-0005-0000-0000-000056730000}"/>
    <cellStyle name="Normal 30 3 2 5 4 7" xfId="29529" xr:uid="{00000000-0005-0000-0000-000057730000}"/>
    <cellStyle name="Normal 30 3 2 5 5" xfId="29530" xr:uid="{00000000-0005-0000-0000-000058730000}"/>
    <cellStyle name="Normal 30 3 2 5 5 2" xfId="29531" xr:uid="{00000000-0005-0000-0000-000059730000}"/>
    <cellStyle name="Normal 30 3 2 5 5 2 2" xfId="29532" xr:uid="{00000000-0005-0000-0000-00005A730000}"/>
    <cellStyle name="Normal 30 3 2 5 5 2 2 2" xfId="29533" xr:uid="{00000000-0005-0000-0000-00005B730000}"/>
    <cellStyle name="Normal 30 3 2 5 5 2 3" xfId="29534" xr:uid="{00000000-0005-0000-0000-00005C730000}"/>
    <cellStyle name="Normal 30 3 2 5 5 3" xfId="29535" xr:uid="{00000000-0005-0000-0000-00005D730000}"/>
    <cellStyle name="Normal 30 3 2 5 5 3 2" xfId="29536" xr:uid="{00000000-0005-0000-0000-00005E730000}"/>
    <cellStyle name="Normal 30 3 2 5 5 3 2 2" xfId="29537" xr:uid="{00000000-0005-0000-0000-00005F730000}"/>
    <cellStyle name="Normal 30 3 2 5 5 3 3" xfId="29538" xr:uid="{00000000-0005-0000-0000-000060730000}"/>
    <cellStyle name="Normal 30 3 2 5 5 4" xfId="29539" xr:uid="{00000000-0005-0000-0000-000061730000}"/>
    <cellStyle name="Normal 30 3 2 5 5 4 2" xfId="29540" xr:uid="{00000000-0005-0000-0000-000062730000}"/>
    <cellStyle name="Normal 30 3 2 5 5 5" xfId="29541" xr:uid="{00000000-0005-0000-0000-000063730000}"/>
    <cellStyle name="Normal 30 3 2 5 6" xfId="29542" xr:uid="{00000000-0005-0000-0000-000064730000}"/>
    <cellStyle name="Normal 30 3 2 5 6 2" xfId="29543" xr:uid="{00000000-0005-0000-0000-000065730000}"/>
    <cellStyle name="Normal 30 3 2 5 6 2 2" xfId="29544" xr:uid="{00000000-0005-0000-0000-000066730000}"/>
    <cellStyle name="Normal 30 3 2 5 6 2 2 2" xfId="29545" xr:uid="{00000000-0005-0000-0000-000067730000}"/>
    <cellStyle name="Normal 30 3 2 5 6 2 3" xfId="29546" xr:uid="{00000000-0005-0000-0000-000068730000}"/>
    <cellStyle name="Normal 30 3 2 5 6 3" xfId="29547" xr:uid="{00000000-0005-0000-0000-000069730000}"/>
    <cellStyle name="Normal 30 3 2 5 6 3 2" xfId="29548" xr:uid="{00000000-0005-0000-0000-00006A730000}"/>
    <cellStyle name="Normal 30 3 2 5 6 4" xfId="29549" xr:uid="{00000000-0005-0000-0000-00006B730000}"/>
    <cellStyle name="Normal 30 3 2 5 7" xfId="29550" xr:uid="{00000000-0005-0000-0000-00006C730000}"/>
    <cellStyle name="Normal 30 3 2 5 7 2" xfId="29551" xr:uid="{00000000-0005-0000-0000-00006D730000}"/>
    <cellStyle name="Normal 30 3 2 5 7 2 2" xfId="29552" xr:uid="{00000000-0005-0000-0000-00006E730000}"/>
    <cellStyle name="Normal 30 3 2 5 7 3" xfId="29553" xr:uid="{00000000-0005-0000-0000-00006F730000}"/>
    <cellStyle name="Normal 30 3 2 5 8" xfId="29554" xr:uid="{00000000-0005-0000-0000-000070730000}"/>
    <cellStyle name="Normal 30 3 2 5 8 2" xfId="29555" xr:uid="{00000000-0005-0000-0000-000071730000}"/>
    <cellStyle name="Normal 30 3 2 5 8 2 2" xfId="29556" xr:uid="{00000000-0005-0000-0000-000072730000}"/>
    <cellStyle name="Normal 30 3 2 5 8 3" xfId="29557" xr:uid="{00000000-0005-0000-0000-000073730000}"/>
    <cellStyle name="Normal 30 3 2 5 9" xfId="29558" xr:uid="{00000000-0005-0000-0000-000074730000}"/>
    <cellStyle name="Normal 30 3 2 5 9 2" xfId="29559" xr:uid="{00000000-0005-0000-0000-000075730000}"/>
    <cellStyle name="Normal 30 3 2 6" xfId="29560" xr:uid="{00000000-0005-0000-0000-000076730000}"/>
    <cellStyle name="Normal 30 3 2 6 2" xfId="29561" xr:uid="{00000000-0005-0000-0000-000077730000}"/>
    <cellStyle name="Normal 30 3 2 6 2 2" xfId="29562" xr:uid="{00000000-0005-0000-0000-000078730000}"/>
    <cellStyle name="Normal 30 3 2 6 2 2 2" xfId="29563" xr:uid="{00000000-0005-0000-0000-000079730000}"/>
    <cellStyle name="Normal 30 3 2 6 2 2 2 2" xfId="29564" xr:uid="{00000000-0005-0000-0000-00007A730000}"/>
    <cellStyle name="Normal 30 3 2 6 2 2 2 2 2" xfId="29565" xr:uid="{00000000-0005-0000-0000-00007B730000}"/>
    <cellStyle name="Normal 30 3 2 6 2 2 2 3" xfId="29566" xr:uid="{00000000-0005-0000-0000-00007C730000}"/>
    <cellStyle name="Normal 30 3 2 6 2 2 3" xfId="29567" xr:uid="{00000000-0005-0000-0000-00007D730000}"/>
    <cellStyle name="Normal 30 3 2 6 2 2 3 2" xfId="29568" xr:uid="{00000000-0005-0000-0000-00007E730000}"/>
    <cellStyle name="Normal 30 3 2 6 2 2 3 2 2" xfId="29569" xr:uid="{00000000-0005-0000-0000-00007F730000}"/>
    <cellStyle name="Normal 30 3 2 6 2 2 3 3" xfId="29570" xr:uid="{00000000-0005-0000-0000-000080730000}"/>
    <cellStyle name="Normal 30 3 2 6 2 2 4" xfId="29571" xr:uid="{00000000-0005-0000-0000-000081730000}"/>
    <cellStyle name="Normal 30 3 2 6 2 2 4 2" xfId="29572" xr:uid="{00000000-0005-0000-0000-000082730000}"/>
    <cellStyle name="Normal 30 3 2 6 2 2 5" xfId="29573" xr:uid="{00000000-0005-0000-0000-000083730000}"/>
    <cellStyle name="Normal 30 3 2 6 2 3" xfId="29574" xr:uid="{00000000-0005-0000-0000-000084730000}"/>
    <cellStyle name="Normal 30 3 2 6 2 3 2" xfId="29575" xr:uid="{00000000-0005-0000-0000-000085730000}"/>
    <cellStyle name="Normal 30 3 2 6 2 3 2 2" xfId="29576" xr:uid="{00000000-0005-0000-0000-000086730000}"/>
    <cellStyle name="Normal 30 3 2 6 2 3 3" xfId="29577" xr:uid="{00000000-0005-0000-0000-000087730000}"/>
    <cellStyle name="Normal 30 3 2 6 2 4" xfId="29578" xr:uid="{00000000-0005-0000-0000-000088730000}"/>
    <cellStyle name="Normal 30 3 2 6 2 4 2" xfId="29579" xr:uid="{00000000-0005-0000-0000-000089730000}"/>
    <cellStyle name="Normal 30 3 2 6 2 4 2 2" xfId="29580" xr:uid="{00000000-0005-0000-0000-00008A730000}"/>
    <cellStyle name="Normal 30 3 2 6 2 4 3" xfId="29581" xr:uid="{00000000-0005-0000-0000-00008B730000}"/>
    <cellStyle name="Normal 30 3 2 6 2 5" xfId="29582" xr:uid="{00000000-0005-0000-0000-00008C730000}"/>
    <cellStyle name="Normal 30 3 2 6 2 5 2" xfId="29583" xr:uid="{00000000-0005-0000-0000-00008D730000}"/>
    <cellStyle name="Normal 30 3 2 6 2 6" xfId="29584" xr:uid="{00000000-0005-0000-0000-00008E730000}"/>
    <cellStyle name="Normal 30 3 2 6 2 6 2" xfId="29585" xr:uid="{00000000-0005-0000-0000-00008F730000}"/>
    <cellStyle name="Normal 30 3 2 6 2 7" xfId="29586" xr:uid="{00000000-0005-0000-0000-000090730000}"/>
    <cellStyle name="Normal 30 3 2 6 3" xfId="29587" xr:uid="{00000000-0005-0000-0000-000091730000}"/>
    <cellStyle name="Normal 30 3 2 6 3 2" xfId="29588" xr:uid="{00000000-0005-0000-0000-000092730000}"/>
    <cellStyle name="Normal 30 3 2 6 3 2 2" xfId="29589" xr:uid="{00000000-0005-0000-0000-000093730000}"/>
    <cellStyle name="Normal 30 3 2 6 3 2 2 2" xfId="29590" xr:uid="{00000000-0005-0000-0000-000094730000}"/>
    <cellStyle name="Normal 30 3 2 6 3 2 3" xfId="29591" xr:uid="{00000000-0005-0000-0000-000095730000}"/>
    <cellStyle name="Normal 30 3 2 6 3 3" xfId="29592" xr:uid="{00000000-0005-0000-0000-000096730000}"/>
    <cellStyle name="Normal 30 3 2 6 3 3 2" xfId="29593" xr:uid="{00000000-0005-0000-0000-000097730000}"/>
    <cellStyle name="Normal 30 3 2 6 3 3 2 2" xfId="29594" xr:uid="{00000000-0005-0000-0000-000098730000}"/>
    <cellStyle name="Normal 30 3 2 6 3 3 3" xfId="29595" xr:uid="{00000000-0005-0000-0000-000099730000}"/>
    <cellStyle name="Normal 30 3 2 6 3 4" xfId="29596" xr:uid="{00000000-0005-0000-0000-00009A730000}"/>
    <cellStyle name="Normal 30 3 2 6 3 4 2" xfId="29597" xr:uid="{00000000-0005-0000-0000-00009B730000}"/>
    <cellStyle name="Normal 30 3 2 6 3 5" xfId="29598" xr:uid="{00000000-0005-0000-0000-00009C730000}"/>
    <cellStyle name="Normal 30 3 2 6 4" xfId="29599" xr:uid="{00000000-0005-0000-0000-00009D730000}"/>
    <cellStyle name="Normal 30 3 2 6 4 2" xfId="29600" xr:uid="{00000000-0005-0000-0000-00009E730000}"/>
    <cellStyle name="Normal 30 3 2 6 4 2 2" xfId="29601" xr:uid="{00000000-0005-0000-0000-00009F730000}"/>
    <cellStyle name="Normal 30 3 2 6 4 3" xfId="29602" xr:uid="{00000000-0005-0000-0000-0000A0730000}"/>
    <cellStyle name="Normal 30 3 2 6 5" xfId="29603" xr:uid="{00000000-0005-0000-0000-0000A1730000}"/>
    <cellStyle name="Normal 30 3 2 6 5 2" xfId="29604" xr:uid="{00000000-0005-0000-0000-0000A2730000}"/>
    <cellStyle name="Normal 30 3 2 6 5 2 2" xfId="29605" xr:uid="{00000000-0005-0000-0000-0000A3730000}"/>
    <cellStyle name="Normal 30 3 2 6 5 3" xfId="29606" xr:uid="{00000000-0005-0000-0000-0000A4730000}"/>
    <cellStyle name="Normal 30 3 2 6 6" xfId="29607" xr:uid="{00000000-0005-0000-0000-0000A5730000}"/>
    <cellStyle name="Normal 30 3 2 6 6 2" xfId="29608" xr:uid="{00000000-0005-0000-0000-0000A6730000}"/>
    <cellStyle name="Normal 30 3 2 6 7" xfId="29609" xr:uid="{00000000-0005-0000-0000-0000A7730000}"/>
    <cellStyle name="Normal 30 3 2 6 7 2" xfId="29610" xr:uid="{00000000-0005-0000-0000-0000A8730000}"/>
    <cellStyle name="Normal 30 3 2 6 8" xfId="29611" xr:uid="{00000000-0005-0000-0000-0000A9730000}"/>
    <cellStyle name="Normal 30 3 2 7" xfId="29612" xr:uid="{00000000-0005-0000-0000-0000AA730000}"/>
    <cellStyle name="Normal 30 3 2 7 2" xfId="29613" xr:uid="{00000000-0005-0000-0000-0000AB730000}"/>
    <cellStyle name="Normal 30 3 2 7 2 2" xfId="29614" xr:uid="{00000000-0005-0000-0000-0000AC730000}"/>
    <cellStyle name="Normal 30 3 2 7 2 2 2" xfId="29615" xr:uid="{00000000-0005-0000-0000-0000AD730000}"/>
    <cellStyle name="Normal 30 3 2 7 2 2 2 2" xfId="29616" xr:uid="{00000000-0005-0000-0000-0000AE730000}"/>
    <cellStyle name="Normal 30 3 2 7 2 2 3" xfId="29617" xr:uid="{00000000-0005-0000-0000-0000AF730000}"/>
    <cellStyle name="Normal 30 3 2 7 2 3" xfId="29618" xr:uid="{00000000-0005-0000-0000-0000B0730000}"/>
    <cellStyle name="Normal 30 3 2 7 2 3 2" xfId="29619" xr:uid="{00000000-0005-0000-0000-0000B1730000}"/>
    <cellStyle name="Normal 30 3 2 7 2 3 2 2" xfId="29620" xr:uid="{00000000-0005-0000-0000-0000B2730000}"/>
    <cellStyle name="Normal 30 3 2 7 2 3 3" xfId="29621" xr:uid="{00000000-0005-0000-0000-0000B3730000}"/>
    <cellStyle name="Normal 30 3 2 7 2 4" xfId="29622" xr:uid="{00000000-0005-0000-0000-0000B4730000}"/>
    <cellStyle name="Normal 30 3 2 7 2 4 2" xfId="29623" xr:uid="{00000000-0005-0000-0000-0000B5730000}"/>
    <cellStyle name="Normal 30 3 2 7 2 5" xfId="29624" xr:uid="{00000000-0005-0000-0000-0000B6730000}"/>
    <cellStyle name="Normal 30 3 2 7 3" xfId="29625" xr:uid="{00000000-0005-0000-0000-0000B7730000}"/>
    <cellStyle name="Normal 30 3 2 7 3 2" xfId="29626" xr:uid="{00000000-0005-0000-0000-0000B8730000}"/>
    <cellStyle name="Normal 30 3 2 7 3 2 2" xfId="29627" xr:uid="{00000000-0005-0000-0000-0000B9730000}"/>
    <cellStyle name="Normal 30 3 2 7 3 3" xfId="29628" xr:uid="{00000000-0005-0000-0000-0000BA730000}"/>
    <cellStyle name="Normal 30 3 2 7 4" xfId="29629" xr:uid="{00000000-0005-0000-0000-0000BB730000}"/>
    <cellStyle name="Normal 30 3 2 7 4 2" xfId="29630" xr:uid="{00000000-0005-0000-0000-0000BC730000}"/>
    <cellStyle name="Normal 30 3 2 7 4 2 2" xfId="29631" xr:uid="{00000000-0005-0000-0000-0000BD730000}"/>
    <cellStyle name="Normal 30 3 2 7 4 3" xfId="29632" xr:uid="{00000000-0005-0000-0000-0000BE730000}"/>
    <cellStyle name="Normal 30 3 2 7 5" xfId="29633" xr:uid="{00000000-0005-0000-0000-0000BF730000}"/>
    <cellStyle name="Normal 30 3 2 7 5 2" xfId="29634" xr:uid="{00000000-0005-0000-0000-0000C0730000}"/>
    <cellStyle name="Normal 30 3 2 7 6" xfId="29635" xr:uid="{00000000-0005-0000-0000-0000C1730000}"/>
    <cellStyle name="Normal 30 3 2 7 6 2" xfId="29636" xr:uid="{00000000-0005-0000-0000-0000C2730000}"/>
    <cellStyle name="Normal 30 3 2 7 7" xfId="29637" xr:uid="{00000000-0005-0000-0000-0000C3730000}"/>
    <cellStyle name="Normal 30 3 2 8" xfId="29638" xr:uid="{00000000-0005-0000-0000-0000C4730000}"/>
    <cellStyle name="Normal 30 3 2 8 2" xfId="29639" xr:uid="{00000000-0005-0000-0000-0000C5730000}"/>
    <cellStyle name="Normal 30 3 2 8 2 2" xfId="29640" xr:uid="{00000000-0005-0000-0000-0000C6730000}"/>
    <cellStyle name="Normal 30 3 2 8 2 2 2" xfId="29641" xr:uid="{00000000-0005-0000-0000-0000C7730000}"/>
    <cellStyle name="Normal 30 3 2 8 2 2 2 2" xfId="29642" xr:uid="{00000000-0005-0000-0000-0000C8730000}"/>
    <cellStyle name="Normal 30 3 2 8 2 2 3" xfId="29643" xr:uid="{00000000-0005-0000-0000-0000C9730000}"/>
    <cellStyle name="Normal 30 3 2 8 2 3" xfId="29644" xr:uid="{00000000-0005-0000-0000-0000CA730000}"/>
    <cellStyle name="Normal 30 3 2 8 2 3 2" xfId="29645" xr:uid="{00000000-0005-0000-0000-0000CB730000}"/>
    <cellStyle name="Normal 30 3 2 8 2 3 2 2" xfId="29646" xr:uid="{00000000-0005-0000-0000-0000CC730000}"/>
    <cellStyle name="Normal 30 3 2 8 2 3 3" xfId="29647" xr:uid="{00000000-0005-0000-0000-0000CD730000}"/>
    <cellStyle name="Normal 30 3 2 8 2 4" xfId="29648" xr:uid="{00000000-0005-0000-0000-0000CE730000}"/>
    <cellStyle name="Normal 30 3 2 8 2 4 2" xfId="29649" xr:uid="{00000000-0005-0000-0000-0000CF730000}"/>
    <cellStyle name="Normal 30 3 2 8 2 5" xfId="29650" xr:uid="{00000000-0005-0000-0000-0000D0730000}"/>
    <cellStyle name="Normal 30 3 2 8 3" xfId="29651" xr:uid="{00000000-0005-0000-0000-0000D1730000}"/>
    <cellStyle name="Normal 30 3 2 8 3 2" xfId="29652" xr:uid="{00000000-0005-0000-0000-0000D2730000}"/>
    <cellStyle name="Normal 30 3 2 8 3 2 2" xfId="29653" xr:uid="{00000000-0005-0000-0000-0000D3730000}"/>
    <cellStyle name="Normal 30 3 2 8 3 3" xfId="29654" xr:uid="{00000000-0005-0000-0000-0000D4730000}"/>
    <cellStyle name="Normal 30 3 2 8 4" xfId="29655" xr:uid="{00000000-0005-0000-0000-0000D5730000}"/>
    <cellStyle name="Normal 30 3 2 8 4 2" xfId="29656" xr:uid="{00000000-0005-0000-0000-0000D6730000}"/>
    <cellStyle name="Normal 30 3 2 8 4 2 2" xfId="29657" xr:uid="{00000000-0005-0000-0000-0000D7730000}"/>
    <cellStyle name="Normal 30 3 2 8 4 3" xfId="29658" xr:uid="{00000000-0005-0000-0000-0000D8730000}"/>
    <cellStyle name="Normal 30 3 2 8 5" xfId="29659" xr:uid="{00000000-0005-0000-0000-0000D9730000}"/>
    <cellStyle name="Normal 30 3 2 8 5 2" xfId="29660" xr:uid="{00000000-0005-0000-0000-0000DA730000}"/>
    <cellStyle name="Normal 30 3 2 8 6" xfId="29661" xr:uid="{00000000-0005-0000-0000-0000DB730000}"/>
    <cellStyle name="Normal 30 3 2 8 6 2" xfId="29662" xr:uid="{00000000-0005-0000-0000-0000DC730000}"/>
    <cellStyle name="Normal 30 3 2 8 7" xfId="29663" xr:uid="{00000000-0005-0000-0000-0000DD730000}"/>
    <cellStyle name="Normal 30 3 2 9" xfId="29664" xr:uid="{00000000-0005-0000-0000-0000DE730000}"/>
    <cellStyle name="Normal 30 3 2 9 2" xfId="29665" xr:uid="{00000000-0005-0000-0000-0000DF730000}"/>
    <cellStyle name="Normal 30 3 2 9 2 2" xfId="29666" xr:uid="{00000000-0005-0000-0000-0000E0730000}"/>
    <cellStyle name="Normal 30 3 2 9 2 2 2" xfId="29667" xr:uid="{00000000-0005-0000-0000-0000E1730000}"/>
    <cellStyle name="Normal 30 3 2 9 2 3" xfId="29668" xr:uid="{00000000-0005-0000-0000-0000E2730000}"/>
    <cellStyle name="Normal 30 3 2 9 3" xfId="29669" xr:uid="{00000000-0005-0000-0000-0000E3730000}"/>
    <cellStyle name="Normal 30 3 2 9 3 2" xfId="29670" xr:uid="{00000000-0005-0000-0000-0000E4730000}"/>
    <cellStyle name="Normal 30 3 2 9 3 2 2" xfId="29671" xr:uid="{00000000-0005-0000-0000-0000E5730000}"/>
    <cellStyle name="Normal 30 3 2 9 3 3" xfId="29672" xr:uid="{00000000-0005-0000-0000-0000E6730000}"/>
    <cellStyle name="Normal 30 3 2 9 4" xfId="29673" xr:uid="{00000000-0005-0000-0000-0000E7730000}"/>
    <cellStyle name="Normal 30 3 2 9 4 2" xfId="29674" xr:uid="{00000000-0005-0000-0000-0000E8730000}"/>
    <cellStyle name="Normal 30 3 2 9 5" xfId="29675" xr:uid="{00000000-0005-0000-0000-0000E9730000}"/>
    <cellStyle name="Normal 30 3 3" xfId="29676" xr:uid="{00000000-0005-0000-0000-0000EA730000}"/>
    <cellStyle name="Normal 30 3 3 10" xfId="29677" xr:uid="{00000000-0005-0000-0000-0000EB730000}"/>
    <cellStyle name="Normal 30 3 3 10 2" xfId="29678" xr:uid="{00000000-0005-0000-0000-0000EC730000}"/>
    <cellStyle name="Normal 30 3 3 11" xfId="29679" xr:uid="{00000000-0005-0000-0000-0000ED730000}"/>
    <cellStyle name="Normal 30 3 3 11 2" xfId="29680" xr:uid="{00000000-0005-0000-0000-0000EE730000}"/>
    <cellStyle name="Normal 30 3 3 12" xfId="29681" xr:uid="{00000000-0005-0000-0000-0000EF730000}"/>
    <cellStyle name="Normal 30 3 3 2" xfId="29682" xr:uid="{00000000-0005-0000-0000-0000F0730000}"/>
    <cellStyle name="Normal 30 3 3 2 10" xfId="29683" xr:uid="{00000000-0005-0000-0000-0000F1730000}"/>
    <cellStyle name="Normal 30 3 3 2 10 2" xfId="29684" xr:uid="{00000000-0005-0000-0000-0000F2730000}"/>
    <cellStyle name="Normal 30 3 3 2 11" xfId="29685" xr:uid="{00000000-0005-0000-0000-0000F3730000}"/>
    <cellStyle name="Normal 30 3 3 2 2" xfId="29686" xr:uid="{00000000-0005-0000-0000-0000F4730000}"/>
    <cellStyle name="Normal 30 3 3 2 2 2" xfId="29687" xr:uid="{00000000-0005-0000-0000-0000F5730000}"/>
    <cellStyle name="Normal 30 3 3 2 2 2 2" xfId="29688" xr:uid="{00000000-0005-0000-0000-0000F6730000}"/>
    <cellStyle name="Normal 30 3 3 2 2 2 2 2" xfId="29689" xr:uid="{00000000-0005-0000-0000-0000F7730000}"/>
    <cellStyle name="Normal 30 3 3 2 2 2 2 2 2" xfId="29690" xr:uid="{00000000-0005-0000-0000-0000F8730000}"/>
    <cellStyle name="Normal 30 3 3 2 2 2 2 2 2 2" xfId="29691" xr:uid="{00000000-0005-0000-0000-0000F9730000}"/>
    <cellStyle name="Normal 30 3 3 2 2 2 2 2 3" xfId="29692" xr:uid="{00000000-0005-0000-0000-0000FA730000}"/>
    <cellStyle name="Normal 30 3 3 2 2 2 2 3" xfId="29693" xr:uid="{00000000-0005-0000-0000-0000FB730000}"/>
    <cellStyle name="Normal 30 3 3 2 2 2 2 3 2" xfId="29694" xr:uid="{00000000-0005-0000-0000-0000FC730000}"/>
    <cellStyle name="Normal 30 3 3 2 2 2 2 3 2 2" xfId="29695" xr:uid="{00000000-0005-0000-0000-0000FD730000}"/>
    <cellStyle name="Normal 30 3 3 2 2 2 2 3 3" xfId="29696" xr:uid="{00000000-0005-0000-0000-0000FE730000}"/>
    <cellStyle name="Normal 30 3 3 2 2 2 2 4" xfId="29697" xr:uid="{00000000-0005-0000-0000-0000FF730000}"/>
    <cellStyle name="Normal 30 3 3 2 2 2 2 4 2" xfId="29698" xr:uid="{00000000-0005-0000-0000-000000740000}"/>
    <cellStyle name="Normal 30 3 3 2 2 2 2 5" xfId="29699" xr:uid="{00000000-0005-0000-0000-000001740000}"/>
    <cellStyle name="Normal 30 3 3 2 2 2 3" xfId="29700" xr:uid="{00000000-0005-0000-0000-000002740000}"/>
    <cellStyle name="Normal 30 3 3 2 2 2 3 2" xfId="29701" xr:uid="{00000000-0005-0000-0000-000003740000}"/>
    <cellStyle name="Normal 30 3 3 2 2 2 3 2 2" xfId="29702" xr:uid="{00000000-0005-0000-0000-000004740000}"/>
    <cellStyle name="Normal 30 3 3 2 2 2 3 3" xfId="29703" xr:uid="{00000000-0005-0000-0000-000005740000}"/>
    <cellStyle name="Normal 30 3 3 2 2 2 4" xfId="29704" xr:uid="{00000000-0005-0000-0000-000006740000}"/>
    <cellStyle name="Normal 30 3 3 2 2 2 4 2" xfId="29705" xr:uid="{00000000-0005-0000-0000-000007740000}"/>
    <cellStyle name="Normal 30 3 3 2 2 2 4 2 2" xfId="29706" xr:uid="{00000000-0005-0000-0000-000008740000}"/>
    <cellStyle name="Normal 30 3 3 2 2 2 4 3" xfId="29707" xr:uid="{00000000-0005-0000-0000-000009740000}"/>
    <cellStyle name="Normal 30 3 3 2 2 2 5" xfId="29708" xr:uid="{00000000-0005-0000-0000-00000A740000}"/>
    <cellStyle name="Normal 30 3 3 2 2 2 5 2" xfId="29709" xr:uid="{00000000-0005-0000-0000-00000B740000}"/>
    <cellStyle name="Normal 30 3 3 2 2 2 6" xfId="29710" xr:uid="{00000000-0005-0000-0000-00000C740000}"/>
    <cellStyle name="Normal 30 3 3 2 2 2 6 2" xfId="29711" xr:uid="{00000000-0005-0000-0000-00000D740000}"/>
    <cellStyle name="Normal 30 3 3 2 2 2 7" xfId="29712" xr:uid="{00000000-0005-0000-0000-00000E740000}"/>
    <cellStyle name="Normal 30 3 3 2 2 3" xfId="29713" xr:uid="{00000000-0005-0000-0000-00000F740000}"/>
    <cellStyle name="Normal 30 3 3 2 2 3 2" xfId="29714" xr:uid="{00000000-0005-0000-0000-000010740000}"/>
    <cellStyle name="Normal 30 3 3 2 2 3 2 2" xfId="29715" xr:uid="{00000000-0005-0000-0000-000011740000}"/>
    <cellStyle name="Normal 30 3 3 2 2 3 2 2 2" xfId="29716" xr:uid="{00000000-0005-0000-0000-000012740000}"/>
    <cellStyle name="Normal 30 3 3 2 2 3 2 3" xfId="29717" xr:uid="{00000000-0005-0000-0000-000013740000}"/>
    <cellStyle name="Normal 30 3 3 2 2 3 3" xfId="29718" xr:uid="{00000000-0005-0000-0000-000014740000}"/>
    <cellStyle name="Normal 30 3 3 2 2 3 3 2" xfId="29719" xr:uid="{00000000-0005-0000-0000-000015740000}"/>
    <cellStyle name="Normal 30 3 3 2 2 3 3 2 2" xfId="29720" xr:uid="{00000000-0005-0000-0000-000016740000}"/>
    <cellStyle name="Normal 30 3 3 2 2 3 3 3" xfId="29721" xr:uid="{00000000-0005-0000-0000-000017740000}"/>
    <cellStyle name="Normal 30 3 3 2 2 3 4" xfId="29722" xr:uid="{00000000-0005-0000-0000-000018740000}"/>
    <cellStyle name="Normal 30 3 3 2 2 3 4 2" xfId="29723" xr:uid="{00000000-0005-0000-0000-000019740000}"/>
    <cellStyle name="Normal 30 3 3 2 2 3 5" xfId="29724" xr:uid="{00000000-0005-0000-0000-00001A740000}"/>
    <cellStyle name="Normal 30 3 3 2 2 4" xfId="29725" xr:uid="{00000000-0005-0000-0000-00001B740000}"/>
    <cellStyle name="Normal 30 3 3 2 2 4 2" xfId="29726" xr:uid="{00000000-0005-0000-0000-00001C740000}"/>
    <cellStyle name="Normal 30 3 3 2 2 4 2 2" xfId="29727" xr:uid="{00000000-0005-0000-0000-00001D740000}"/>
    <cellStyle name="Normal 30 3 3 2 2 4 3" xfId="29728" xr:uid="{00000000-0005-0000-0000-00001E740000}"/>
    <cellStyle name="Normal 30 3 3 2 2 5" xfId="29729" xr:uid="{00000000-0005-0000-0000-00001F740000}"/>
    <cellStyle name="Normal 30 3 3 2 2 5 2" xfId="29730" xr:uid="{00000000-0005-0000-0000-000020740000}"/>
    <cellStyle name="Normal 30 3 3 2 2 5 2 2" xfId="29731" xr:uid="{00000000-0005-0000-0000-000021740000}"/>
    <cellStyle name="Normal 30 3 3 2 2 5 3" xfId="29732" xr:uid="{00000000-0005-0000-0000-000022740000}"/>
    <cellStyle name="Normal 30 3 3 2 2 6" xfId="29733" xr:uid="{00000000-0005-0000-0000-000023740000}"/>
    <cellStyle name="Normal 30 3 3 2 2 6 2" xfId="29734" xr:uid="{00000000-0005-0000-0000-000024740000}"/>
    <cellStyle name="Normal 30 3 3 2 2 7" xfId="29735" xr:uid="{00000000-0005-0000-0000-000025740000}"/>
    <cellStyle name="Normal 30 3 3 2 2 7 2" xfId="29736" xr:uid="{00000000-0005-0000-0000-000026740000}"/>
    <cellStyle name="Normal 30 3 3 2 2 8" xfId="29737" xr:uid="{00000000-0005-0000-0000-000027740000}"/>
    <cellStyle name="Normal 30 3 3 2 3" xfId="29738" xr:uid="{00000000-0005-0000-0000-000028740000}"/>
    <cellStyle name="Normal 30 3 3 2 3 2" xfId="29739" xr:uid="{00000000-0005-0000-0000-000029740000}"/>
    <cellStyle name="Normal 30 3 3 2 3 2 2" xfId="29740" xr:uid="{00000000-0005-0000-0000-00002A740000}"/>
    <cellStyle name="Normal 30 3 3 2 3 2 2 2" xfId="29741" xr:uid="{00000000-0005-0000-0000-00002B740000}"/>
    <cellStyle name="Normal 30 3 3 2 3 2 2 2 2" xfId="29742" xr:uid="{00000000-0005-0000-0000-00002C740000}"/>
    <cellStyle name="Normal 30 3 3 2 3 2 2 3" xfId="29743" xr:uid="{00000000-0005-0000-0000-00002D740000}"/>
    <cellStyle name="Normal 30 3 3 2 3 2 3" xfId="29744" xr:uid="{00000000-0005-0000-0000-00002E740000}"/>
    <cellStyle name="Normal 30 3 3 2 3 2 3 2" xfId="29745" xr:uid="{00000000-0005-0000-0000-00002F740000}"/>
    <cellStyle name="Normal 30 3 3 2 3 2 3 2 2" xfId="29746" xr:uid="{00000000-0005-0000-0000-000030740000}"/>
    <cellStyle name="Normal 30 3 3 2 3 2 3 3" xfId="29747" xr:uid="{00000000-0005-0000-0000-000031740000}"/>
    <cellStyle name="Normal 30 3 3 2 3 2 4" xfId="29748" xr:uid="{00000000-0005-0000-0000-000032740000}"/>
    <cellStyle name="Normal 30 3 3 2 3 2 4 2" xfId="29749" xr:uid="{00000000-0005-0000-0000-000033740000}"/>
    <cellStyle name="Normal 30 3 3 2 3 2 5" xfId="29750" xr:uid="{00000000-0005-0000-0000-000034740000}"/>
    <cellStyle name="Normal 30 3 3 2 3 3" xfId="29751" xr:uid="{00000000-0005-0000-0000-000035740000}"/>
    <cellStyle name="Normal 30 3 3 2 3 3 2" xfId="29752" xr:uid="{00000000-0005-0000-0000-000036740000}"/>
    <cellStyle name="Normal 30 3 3 2 3 3 2 2" xfId="29753" xr:uid="{00000000-0005-0000-0000-000037740000}"/>
    <cellStyle name="Normal 30 3 3 2 3 3 3" xfId="29754" xr:uid="{00000000-0005-0000-0000-000038740000}"/>
    <cellStyle name="Normal 30 3 3 2 3 4" xfId="29755" xr:uid="{00000000-0005-0000-0000-000039740000}"/>
    <cellStyle name="Normal 30 3 3 2 3 4 2" xfId="29756" xr:uid="{00000000-0005-0000-0000-00003A740000}"/>
    <cellStyle name="Normal 30 3 3 2 3 4 2 2" xfId="29757" xr:uid="{00000000-0005-0000-0000-00003B740000}"/>
    <cellStyle name="Normal 30 3 3 2 3 4 3" xfId="29758" xr:uid="{00000000-0005-0000-0000-00003C740000}"/>
    <cellStyle name="Normal 30 3 3 2 3 5" xfId="29759" xr:uid="{00000000-0005-0000-0000-00003D740000}"/>
    <cellStyle name="Normal 30 3 3 2 3 5 2" xfId="29760" xr:uid="{00000000-0005-0000-0000-00003E740000}"/>
    <cellStyle name="Normal 30 3 3 2 3 6" xfId="29761" xr:uid="{00000000-0005-0000-0000-00003F740000}"/>
    <cellStyle name="Normal 30 3 3 2 3 6 2" xfId="29762" xr:uid="{00000000-0005-0000-0000-000040740000}"/>
    <cellStyle name="Normal 30 3 3 2 3 7" xfId="29763" xr:uid="{00000000-0005-0000-0000-000041740000}"/>
    <cellStyle name="Normal 30 3 3 2 4" xfId="29764" xr:uid="{00000000-0005-0000-0000-000042740000}"/>
    <cellStyle name="Normal 30 3 3 2 4 2" xfId="29765" xr:uid="{00000000-0005-0000-0000-000043740000}"/>
    <cellStyle name="Normal 30 3 3 2 4 2 2" xfId="29766" xr:uid="{00000000-0005-0000-0000-000044740000}"/>
    <cellStyle name="Normal 30 3 3 2 4 2 2 2" xfId="29767" xr:uid="{00000000-0005-0000-0000-000045740000}"/>
    <cellStyle name="Normal 30 3 3 2 4 2 2 2 2" xfId="29768" xr:uid="{00000000-0005-0000-0000-000046740000}"/>
    <cellStyle name="Normal 30 3 3 2 4 2 2 3" xfId="29769" xr:uid="{00000000-0005-0000-0000-000047740000}"/>
    <cellStyle name="Normal 30 3 3 2 4 2 3" xfId="29770" xr:uid="{00000000-0005-0000-0000-000048740000}"/>
    <cellStyle name="Normal 30 3 3 2 4 2 3 2" xfId="29771" xr:uid="{00000000-0005-0000-0000-000049740000}"/>
    <cellStyle name="Normal 30 3 3 2 4 2 3 2 2" xfId="29772" xr:uid="{00000000-0005-0000-0000-00004A740000}"/>
    <cellStyle name="Normal 30 3 3 2 4 2 3 3" xfId="29773" xr:uid="{00000000-0005-0000-0000-00004B740000}"/>
    <cellStyle name="Normal 30 3 3 2 4 2 4" xfId="29774" xr:uid="{00000000-0005-0000-0000-00004C740000}"/>
    <cellStyle name="Normal 30 3 3 2 4 2 4 2" xfId="29775" xr:uid="{00000000-0005-0000-0000-00004D740000}"/>
    <cellStyle name="Normal 30 3 3 2 4 2 5" xfId="29776" xr:uid="{00000000-0005-0000-0000-00004E740000}"/>
    <cellStyle name="Normal 30 3 3 2 4 3" xfId="29777" xr:uid="{00000000-0005-0000-0000-00004F740000}"/>
    <cellStyle name="Normal 30 3 3 2 4 3 2" xfId="29778" xr:uid="{00000000-0005-0000-0000-000050740000}"/>
    <cellStyle name="Normal 30 3 3 2 4 3 2 2" xfId="29779" xr:uid="{00000000-0005-0000-0000-000051740000}"/>
    <cellStyle name="Normal 30 3 3 2 4 3 3" xfId="29780" xr:uid="{00000000-0005-0000-0000-000052740000}"/>
    <cellStyle name="Normal 30 3 3 2 4 4" xfId="29781" xr:uid="{00000000-0005-0000-0000-000053740000}"/>
    <cellStyle name="Normal 30 3 3 2 4 4 2" xfId="29782" xr:uid="{00000000-0005-0000-0000-000054740000}"/>
    <cellStyle name="Normal 30 3 3 2 4 4 2 2" xfId="29783" xr:uid="{00000000-0005-0000-0000-000055740000}"/>
    <cellStyle name="Normal 30 3 3 2 4 4 3" xfId="29784" xr:uid="{00000000-0005-0000-0000-000056740000}"/>
    <cellStyle name="Normal 30 3 3 2 4 5" xfId="29785" xr:uid="{00000000-0005-0000-0000-000057740000}"/>
    <cellStyle name="Normal 30 3 3 2 4 5 2" xfId="29786" xr:uid="{00000000-0005-0000-0000-000058740000}"/>
    <cellStyle name="Normal 30 3 3 2 4 6" xfId="29787" xr:uid="{00000000-0005-0000-0000-000059740000}"/>
    <cellStyle name="Normal 30 3 3 2 4 6 2" xfId="29788" xr:uid="{00000000-0005-0000-0000-00005A740000}"/>
    <cellStyle name="Normal 30 3 3 2 4 7" xfId="29789" xr:uid="{00000000-0005-0000-0000-00005B740000}"/>
    <cellStyle name="Normal 30 3 3 2 5" xfId="29790" xr:uid="{00000000-0005-0000-0000-00005C740000}"/>
    <cellStyle name="Normal 30 3 3 2 5 2" xfId="29791" xr:uid="{00000000-0005-0000-0000-00005D740000}"/>
    <cellStyle name="Normal 30 3 3 2 5 2 2" xfId="29792" xr:uid="{00000000-0005-0000-0000-00005E740000}"/>
    <cellStyle name="Normal 30 3 3 2 5 2 2 2" xfId="29793" xr:uid="{00000000-0005-0000-0000-00005F740000}"/>
    <cellStyle name="Normal 30 3 3 2 5 2 3" xfId="29794" xr:uid="{00000000-0005-0000-0000-000060740000}"/>
    <cellStyle name="Normal 30 3 3 2 5 3" xfId="29795" xr:uid="{00000000-0005-0000-0000-000061740000}"/>
    <cellStyle name="Normal 30 3 3 2 5 3 2" xfId="29796" xr:uid="{00000000-0005-0000-0000-000062740000}"/>
    <cellStyle name="Normal 30 3 3 2 5 3 2 2" xfId="29797" xr:uid="{00000000-0005-0000-0000-000063740000}"/>
    <cellStyle name="Normal 30 3 3 2 5 3 3" xfId="29798" xr:uid="{00000000-0005-0000-0000-000064740000}"/>
    <cellStyle name="Normal 30 3 3 2 5 4" xfId="29799" xr:uid="{00000000-0005-0000-0000-000065740000}"/>
    <cellStyle name="Normal 30 3 3 2 5 4 2" xfId="29800" xr:uid="{00000000-0005-0000-0000-000066740000}"/>
    <cellStyle name="Normal 30 3 3 2 5 5" xfId="29801" xr:uid="{00000000-0005-0000-0000-000067740000}"/>
    <cellStyle name="Normal 30 3 3 2 6" xfId="29802" xr:uid="{00000000-0005-0000-0000-000068740000}"/>
    <cellStyle name="Normal 30 3 3 2 6 2" xfId="29803" xr:uid="{00000000-0005-0000-0000-000069740000}"/>
    <cellStyle name="Normal 30 3 3 2 6 2 2" xfId="29804" xr:uid="{00000000-0005-0000-0000-00006A740000}"/>
    <cellStyle name="Normal 30 3 3 2 6 2 2 2" xfId="29805" xr:uid="{00000000-0005-0000-0000-00006B740000}"/>
    <cellStyle name="Normal 30 3 3 2 6 2 3" xfId="29806" xr:uid="{00000000-0005-0000-0000-00006C740000}"/>
    <cellStyle name="Normal 30 3 3 2 6 3" xfId="29807" xr:uid="{00000000-0005-0000-0000-00006D740000}"/>
    <cellStyle name="Normal 30 3 3 2 6 3 2" xfId="29808" xr:uid="{00000000-0005-0000-0000-00006E740000}"/>
    <cellStyle name="Normal 30 3 3 2 6 4" xfId="29809" xr:uid="{00000000-0005-0000-0000-00006F740000}"/>
    <cellStyle name="Normal 30 3 3 2 7" xfId="29810" xr:uid="{00000000-0005-0000-0000-000070740000}"/>
    <cellStyle name="Normal 30 3 3 2 7 2" xfId="29811" xr:uid="{00000000-0005-0000-0000-000071740000}"/>
    <cellStyle name="Normal 30 3 3 2 7 2 2" xfId="29812" xr:uid="{00000000-0005-0000-0000-000072740000}"/>
    <cellStyle name="Normal 30 3 3 2 7 3" xfId="29813" xr:uid="{00000000-0005-0000-0000-000073740000}"/>
    <cellStyle name="Normal 30 3 3 2 8" xfId="29814" xr:uid="{00000000-0005-0000-0000-000074740000}"/>
    <cellStyle name="Normal 30 3 3 2 8 2" xfId="29815" xr:uid="{00000000-0005-0000-0000-000075740000}"/>
    <cellStyle name="Normal 30 3 3 2 8 2 2" xfId="29816" xr:uid="{00000000-0005-0000-0000-000076740000}"/>
    <cellStyle name="Normal 30 3 3 2 8 3" xfId="29817" xr:uid="{00000000-0005-0000-0000-000077740000}"/>
    <cellStyle name="Normal 30 3 3 2 9" xfId="29818" xr:uid="{00000000-0005-0000-0000-000078740000}"/>
    <cellStyle name="Normal 30 3 3 2 9 2" xfId="29819" xr:uid="{00000000-0005-0000-0000-000079740000}"/>
    <cellStyle name="Normal 30 3 3 3" xfId="29820" xr:uid="{00000000-0005-0000-0000-00007A740000}"/>
    <cellStyle name="Normal 30 3 3 3 2" xfId="29821" xr:uid="{00000000-0005-0000-0000-00007B740000}"/>
    <cellStyle name="Normal 30 3 3 3 2 2" xfId="29822" xr:uid="{00000000-0005-0000-0000-00007C740000}"/>
    <cellStyle name="Normal 30 3 3 3 2 2 2" xfId="29823" xr:uid="{00000000-0005-0000-0000-00007D740000}"/>
    <cellStyle name="Normal 30 3 3 3 2 2 2 2" xfId="29824" xr:uid="{00000000-0005-0000-0000-00007E740000}"/>
    <cellStyle name="Normal 30 3 3 3 2 2 2 2 2" xfId="29825" xr:uid="{00000000-0005-0000-0000-00007F740000}"/>
    <cellStyle name="Normal 30 3 3 3 2 2 2 3" xfId="29826" xr:uid="{00000000-0005-0000-0000-000080740000}"/>
    <cellStyle name="Normal 30 3 3 3 2 2 3" xfId="29827" xr:uid="{00000000-0005-0000-0000-000081740000}"/>
    <cellStyle name="Normal 30 3 3 3 2 2 3 2" xfId="29828" xr:uid="{00000000-0005-0000-0000-000082740000}"/>
    <cellStyle name="Normal 30 3 3 3 2 2 3 2 2" xfId="29829" xr:uid="{00000000-0005-0000-0000-000083740000}"/>
    <cellStyle name="Normal 30 3 3 3 2 2 3 3" xfId="29830" xr:uid="{00000000-0005-0000-0000-000084740000}"/>
    <cellStyle name="Normal 30 3 3 3 2 2 4" xfId="29831" xr:uid="{00000000-0005-0000-0000-000085740000}"/>
    <cellStyle name="Normal 30 3 3 3 2 2 4 2" xfId="29832" xr:uid="{00000000-0005-0000-0000-000086740000}"/>
    <cellStyle name="Normal 30 3 3 3 2 2 5" xfId="29833" xr:uid="{00000000-0005-0000-0000-000087740000}"/>
    <cellStyle name="Normal 30 3 3 3 2 3" xfId="29834" xr:uid="{00000000-0005-0000-0000-000088740000}"/>
    <cellStyle name="Normal 30 3 3 3 2 3 2" xfId="29835" xr:uid="{00000000-0005-0000-0000-000089740000}"/>
    <cellStyle name="Normal 30 3 3 3 2 3 2 2" xfId="29836" xr:uid="{00000000-0005-0000-0000-00008A740000}"/>
    <cellStyle name="Normal 30 3 3 3 2 3 3" xfId="29837" xr:uid="{00000000-0005-0000-0000-00008B740000}"/>
    <cellStyle name="Normal 30 3 3 3 2 4" xfId="29838" xr:uid="{00000000-0005-0000-0000-00008C740000}"/>
    <cellStyle name="Normal 30 3 3 3 2 4 2" xfId="29839" xr:uid="{00000000-0005-0000-0000-00008D740000}"/>
    <cellStyle name="Normal 30 3 3 3 2 4 2 2" xfId="29840" xr:uid="{00000000-0005-0000-0000-00008E740000}"/>
    <cellStyle name="Normal 30 3 3 3 2 4 3" xfId="29841" xr:uid="{00000000-0005-0000-0000-00008F740000}"/>
    <cellStyle name="Normal 30 3 3 3 2 5" xfId="29842" xr:uid="{00000000-0005-0000-0000-000090740000}"/>
    <cellStyle name="Normal 30 3 3 3 2 5 2" xfId="29843" xr:uid="{00000000-0005-0000-0000-000091740000}"/>
    <cellStyle name="Normal 30 3 3 3 2 6" xfId="29844" xr:uid="{00000000-0005-0000-0000-000092740000}"/>
    <cellStyle name="Normal 30 3 3 3 2 6 2" xfId="29845" xr:uid="{00000000-0005-0000-0000-000093740000}"/>
    <cellStyle name="Normal 30 3 3 3 2 7" xfId="29846" xr:uid="{00000000-0005-0000-0000-000094740000}"/>
    <cellStyle name="Normal 30 3 3 3 3" xfId="29847" xr:uid="{00000000-0005-0000-0000-000095740000}"/>
    <cellStyle name="Normal 30 3 3 3 3 2" xfId="29848" xr:uid="{00000000-0005-0000-0000-000096740000}"/>
    <cellStyle name="Normal 30 3 3 3 3 2 2" xfId="29849" xr:uid="{00000000-0005-0000-0000-000097740000}"/>
    <cellStyle name="Normal 30 3 3 3 3 2 2 2" xfId="29850" xr:uid="{00000000-0005-0000-0000-000098740000}"/>
    <cellStyle name="Normal 30 3 3 3 3 2 3" xfId="29851" xr:uid="{00000000-0005-0000-0000-000099740000}"/>
    <cellStyle name="Normal 30 3 3 3 3 3" xfId="29852" xr:uid="{00000000-0005-0000-0000-00009A740000}"/>
    <cellStyle name="Normal 30 3 3 3 3 3 2" xfId="29853" xr:uid="{00000000-0005-0000-0000-00009B740000}"/>
    <cellStyle name="Normal 30 3 3 3 3 3 2 2" xfId="29854" xr:uid="{00000000-0005-0000-0000-00009C740000}"/>
    <cellStyle name="Normal 30 3 3 3 3 3 3" xfId="29855" xr:uid="{00000000-0005-0000-0000-00009D740000}"/>
    <cellStyle name="Normal 30 3 3 3 3 4" xfId="29856" xr:uid="{00000000-0005-0000-0000-00009E740000}"/>
    <cellStyle name="Normal 30 3 3 3 3 4 2" xfId="29857" xr:uid="{00000000-0005-0000-0000-00009F740000}"/>
    <cellStyle name="Normal 30 3 3 3 3 5" xfId="29858" xr:uid="{00000000-0005-0000-0000-0000A0740000}"/>
    <cellStyle name="Normal 30 3 3 3 4" xfId="29859" xr:uid="{00000000-0005-0000-0000-0000A1740000}"/>
    <cellStyle name="Normal 30 3 3 3 4 2" xfId="29860" xr:uid="{00000000-0005-0000-0000-0000A2740000}"/>
    <cellStyle name="Normal 30 3 3 3 4 2 2" xfId="29861" xr:uid="{00000000-0005-0000-0000-0000A3740000}"/>
    <cellStyle name="Normal 30 3 3 3 4 3" xfId="29862" xr:uid="{00000000-0005-0000-0000-0000A4740000}"/>
    <cellStyle name="Normal 30 3 3 3 5" xfId="29863" xr:uid="{00000000-0005-0000-0000-0000A5740000}"/>
    <cellStyle name="Normal 30 3 3 3 5 2" xfId="29864" xr:uid="{00000000-0005-0000-0000-0000A6740000}"/>
    <cellStyle name="Normal 30 3 3 3 5 2 2" xfId="29865" xr:uid="{00000000-0005-0000-0000-0000A7740000}"/>
    <cellStyle name="Normal 30 3 3 3 5 3" xfId="29866" xr:uid="{00000000-0005-0000-0000-0000A8740000}"/>
    <cellStyle name="Normal 30 3 3 3 6" xfId="29867" xr:uid="{00000000-0005-0000-0000-0000A9740000}"/>
    <cellStyle name="Normal 30 3 3 3 6 2" xfId="29868" xr:uid="{00000000-0005-0000-0000-0000AA740000}"/>
    <cellStyle name="Normal 30 3 3 3 7" xfId="29869" xr:uid="{00000000-0005-0000-0000-0000AB740000}"/>
    <cellStyle name="Normal 30 3 3 3 7 2" xfId="29870" xr:uid="{00000000-0005-0000-0000-0000AC740000}"/>
    <cellStyle name="Normal 30 3 3 3 8" xfId="29871" xr:uid="{00000000-0005-0000-0000-0000AD740000}"/>
    <cellStyle name="Normal 30 3 3 4" xfId="29872" xr:uid="{00000000-0005-0000-0000-0000AE740000}"/>
    <cellStyle name="Normal 30 3 3 4 2" xfId="29873" xr:uid="{00000000-0005-0000-0000-0000AF740000}"/>
    <cellStyle name="Normal 30 3 3 4 2 2" xfId="29874" xr:uid="{00000000-0005-0000-0000-0000B0740000}"/>
    <cellStyle name="Normal 30 3 3 4 2 2 2" xfId="29875" xr:uid="{00000000-0005-0000-0000-0000B1740000}"/>
    <cellStyle name="Normal 30 3 3 4 2 2 2 2" xfId="29876" xr:uid="{00000000-0005-0000-0000-0000B2740000}"/>
    <cellStyle name="Normal 30 3 3 4 2 2 3" xfId="29877" xr:uid="{00000000-0005-0000-0000-0000B3740000}"/>
    <cellStyle name="Normal 30 3 3 4 2 3" xfId="29878" xr:uid="{00000000-0005-0000-0000-0000B4740000}"/>
    <cellStyle name="Normal 30 3 3 4 2 3 2" xfId="29879" xr:uid="{00000000-0005-0000-0000-0000B5740000}"/>
    <cellStyle name="Normal 30 3 3 4 2 3 2 2" xfId="29880" xr:uid="{00000000-0005-0000-0000-0000B6740000}"/>
    <cellStyle name="Normal 30 3 3 4 2 3 3" xfId="29881" xr:uid="{00000000-0005-0000-0000-0000B7740000}"/>
    <cellStyle name="Normal 30 3 3 4 2 4" xfId="29882" xr:uid="{00000000-0005-0000-0000-0000B8740000}"/>
    <cellStyle name="Normal 30 3 3 4 2 4 2" xfId="29883" xr:uid="{00000000-0005-0000-0000-0000B9740000}"/>
    <cellStyle name="Normal 30 3 3 4 2 5" xfId="29884" xr:uid="{00000000-0005-0000-0000-0000BA740000}"/>
    <cellStyle name="Normal 30 3 3 4 3" xfId="29885" xr:uid="{00000000-0005-0000-0000-0000BB740000}"/>
    <cellStyle name="Normal 30 3 3 4 3 2" xfId="29886" xr:uid="{00000000-0005-0000-0000-0000BC740000}"/>
    <cellStyle name="Normal 30 3 3 4 3 2 2" xfId="29887" xr:uid="{00000000-0005-0000-0000-0000BD740000}"/>
    <cellStyle name="Normal 30 3 3 4 3 3" xfId="29888" xr:uid="{00000000-0005-0000-0000-0000BE740000}"/>
    <cellStyle name="Normal 30 3 3 4 4" xfId="29889" xr:uid="{00000000-0005-0000-0000-0000BF740000}"/>
    <cellStyle name="Normal 30 3 3 4 4 2" xfId="29890" xr:uid="{00000000-0005-0000-0000-0000C0740000}"/>
    <cellStyle name="Normal 30 3 3 4 4 2 2" xfId="29891" xr:uid="{00000000-0005-0000-0000-0000C1740000}"/>
    <cellStyle name="Normal 30 3 3 4 4 3" xfId="29892" xr:uid="{00000000-0005-0000-0000-0000C2740000}"/>
    <cellStyle name="Normal 30 3 3 4 5" xfId="29893" xr:uid="{00000000-0005-0000-0000-0000C3740000}"/>
    <cellStyle name="Normal 30 3 3 4 5 2" xfId="29894" xr:uid="{00000000-0005-0000-0000-0000C4740000}"/>
    <cellStyle name="Normal 30 3 3 4 6" xfId="29895" xr:uid="{00000000-0005-0000-0000-0000C5740000}"/>
    <cellStyle name="Normal 30 3 3 4 6 2" xfId="29896" xr:uid="{00000000-0005-0000-0000-0000C6740000}"/>
    <cellStyle name="Normal 30 3 3 4 7" xfId="29897" xr:uid="{00000000-0005-0000-0000-0000C7740000}"/>
    <cellStyle name="Normal 30 3 3 5" xfId="29898" xr:uid="{00000000-0005-0000-0000-0000C8740000}"/>
    <cellStyle name="Normal 30 3 3 5 2" xfId="29899" xr:uid="{00000000-0005-0000-0000-0000C9740000}"/>
    <cellStyle name="Normal 30 3 3 5 2 2" xfId="29900" xr:uid="{00000000-0005-0000-0000-0000CA740000}"/>
    <cellStyle name="Normal 30 3 3 5 2 2 2" xfId="29901" xr:uid="{00000000-0005-0000-0000-0000CB740000}"/>
    <cellStyle name="Normal 30 3 3 5 2 2 2 2" xfId="29902" xr:uid="{00000000-0005-0000-0000-0000CC740000}"/>
    <cellStyle name="Normal 30 3 3 5 2 2 3" xfId="29903" xr:uid="{00000000-0005-0000-0000-0000CD740000}"/>
    <cellStyle name="Normal 30 3 3 5 2 3" xfId="29904" xr:uid="{00000000-0005-0000-0000-0000CE740000}"/>
    <cellStyle name="Normal 30 3 3 5 2 3 2" xfId="29905" xr:uid="{00000000-0005-0000-0000-0000CF740000}"/>
    <cellStyle name="Normal 30 3 3 5 2 3 2 2" xfId="29906" xr:uid="{00000000-0005-0000-0000-0000D0740000}"/>
    <cellStyle name="Normal 30 3 3 5 2 3 3" xfId="29907" xr:uid="{00000000-0005-0000-0000-0000D1740000}"/>
    <cellStyle name="Normal 30 3 3 5 2 4" xfId="29908" xr:uid="{00000000-0005-0000-0000-0000D2740000}"/>
    <cellStyle name="Normal 30 3 3 5 2 4 2" xfId="29909" xr:uid="{00000000-0005-0000-0000-0000D3740000}"/>
    <cellStyle name="Normal 30 3 3 5 2 5" xfId="29910" xr:uid="{00000000-0005-0000-0000-0000D4740000}"/>
    <cellStyle name="Normal 30 3 3 5 3" xfId="29911" xr:uid="{00000000-0005-0000-0000-0000D5740000}"/>
    <cellStyle name="Normal 30 3 3 5 3 2" xfId="29912" xr:uid="{00000000-0005-0000-0000-0000D6740000}"/>
    <cellStyle name="Normal 30 3 3 5 3 2 2" xfId="29913" xr:uid="{00000000-0005-0000-0000-0000D7740000}"/>
    <cellStyle name="Normal 30 3 3 5 3 3" xfId="29914" xr:uid="{00000000-0005-0000-0000-0000D8740000}"/>
    <cellStyle name="Normal 30 3 3 5 4" xfId="29915" xr:uid="{00000000-0005-0000-0000-0000D9740000}"/>
    <cellStyle name="Normal 30 3 3 5 4 2" xfId="29916" xr:uid="{00000000-0005-0000-0000-0000DA740000}"/>
    <cellStyle name="Normal 30 3 3 5 4 2 2" xfId="29917" xr:uid="{00000000-0005-0000-0000-0000DB740000}"/>
    <cellStyle name="Normal 30 3 3 5 4 3" xfId="29918" xr:uid="{00000000-0005-0000-0000-0000DC740000}"/>
    <cellStyle name="Normal 30 3 3 5 5" xfId="29919" xr:uid="{00000000-0005-0000-0000-0000DD740000}"/>
    <cellStyle name="Normal 30 3 3 5 5 2" xfId="29920" xr:uid="{00000000-0005-0000-0000-0000DE740000}"/>
    <cellStyle name="Normal 30 3 3 5 6" xfId="29921" xr:uid="{00000000-0005-0000-0000-0000DF740000}"/>
    <cellStyle name="Normal 30 3 3 5 6 2" xfId="29922" xr:uid="{00000000-0005-0000-0000-0000E0740000}"/>
    <cellStyle name="Normal 30 3 3 5 7" xfId="29923" xr:uid="{00000000-0005-0000-0000-0000E1740000}"/>
    <cellStyle name="Normal 30 3 3 6" xfId="29924" xr:uid="{00000000-0005-0000-0000-0000E2740000}"/>
    <cellStyle name="Normal 30 3 3 6 2" xfId="29925" xr:uid="{00000000-0005-0000-0000-0000E3740000}"/>
    <cellStyle name="Normal 30 3 3 6 2 2" xfId="29926" xr:uid="{00000000-0005-0000-0000-0000E4740000}"/>
    <cellStyle name="Normal 30 3 3 6 2 2 2" xfId="29927" xr:uid="{00000000-0005-0000-0000-0000E5740000}"/>
    <cellStyle name="Normal 30 3 3 6 2 3" xfId="29928" xr:uid="{00000000-0005-0000-0000-0000E6740000}"/>
    <cellStyle name="Normal 30 3 3 6 3" xfId="29929" xr:uid="{00000000-0005-0000-0000-0000E7740000}"/>
    <cellStyle name="Normal 30 3 3 6 3 2" xfId="29930" xr:uid="{00000000-0005-0000-0000-0000E8740000}"/>
    <cellStyle name="Normal 30 3 3 6 3 2 2" xfId="29931" xr:uid="{00000000-0005-0000-0000-0000E9740000}"/>
    <cellStyle name="Normal 30 3 3 6 3 3" xfId="29932" xr:uid="{00000000-0005-0000-0000-0000EA740000}"/>
    <cellStyle name="Normal 30 3 3 6 4" xfId="29933" xr:uid="{00000000-0005-0000-0000-0000EB740000}"/>
    <cellStyle name="Normal 30 3 3 6 4 2" xfId="29934" xr:uid="{00000000-0005-0000-0000-0000EC740000}"/>
    <cellStyle name="Normal 30 3 3 6 5" xfId="29935" xr:uid="{00000000-0005-0000-0000-0000ED740000}"/>
    <cellStyle name="Normal 30 3 3 7" xfId="29936" xr:uid="{00000000-0005-0000-0000-0000EE740000}"/>
    <cellStyle name="Normal 30 3 3 7 2" xfId="29937" xr:uid="{00000000-0005-0000-0000-0000EF740000}"/>
    <cellStyle name="Normal 30 3 3 7 2 2" xfId="29938" xr:uid="{00000000-0005-0000-0000-0000F0740000}"/>
    <cellStyle name="Normal 30 3 3 7 2 2 2" xfId="29939" xr:uid="{00000000-0005-0000-0000-0000F1740000}"/>
    <cellStyle name="Normal 30 3 3 7 2 3" xfId="29940" xr:uid="{00000000-0005-0000-0000-0000F2740000}"/>
    <cellStyle name="Normal 30 3 3 7 3" xfId="29941" xr:uid="{00000000-0005-0000-0000-0000F3740000}"/>
    <cellStyle name="Normal 30 3 3 7 3 2" xfId="29942" xr:uid="{00000000-0005-0000-0000-0000F4740000}"/>
    <cellStyle name="Normal 30 3 3 7 4" xfId="29943" xr:uid="{00000000-0005-0000-0000-0000F5740000}"/>
    <cellStyle name="Normal 30 3 3 8" xfId="29944" xr:uid="{00000000-0005-0000-0000-0000F6740000}"/>
    <cellStyle name="Normal 30 3 3 8 2" xfId="29945" xr:uid="{00000000-0005-0000-0000-0000F7740000}"/>
    <cellStyle name="Normal 30 3 3 8 2 2" xfId="29946" xr:uid="{00000000-0005-0000-0000-0000F8740000}"/>
    <cellStyle name="Normal 30 3 3 8 3" xfId="29947" xr:uid="{00000000-0005-0000-0000-0000F9740000}"/>
    <cellStyle name="Normal 30 3 3 9" xfId="29948" xr:uid="{00000000-0005-0000-0000-0000FA740000}"/>
    <cellStyle name="Normal 30 3 3 9 2" xfId="29949" xr:uid="{00000000-0005-0000-0000-0000FB740000}"/>
    <cellStyle name="Normal 30 3 3 9 2 2" xfId="29950" xr:uid="{00000000-0005-0000-0000-0000FC740000}"/>
    <cellStyle name="Normal 30 3 3 9 3" xfId="29951" xr:uid="{00000000-0005-0000-0000-0000FD740000}"/>
    <cellStyle name="Normal 30 3 4" xfId="29952" xr:uid="{00000000-0005-0000-0000-0000FE740000}"/>
    <cellStyle name="Normal 30 3 4 10" xfId="29953" xr:uid="{00000000-0005-0000-0000-0000FF740000}"/>
    <cellStyle name="Normal 30 3 4 10 2" xfId="29954" xr:uid="{00000000-0005-0000-0000-000000750000}"/>
    <cellStyle name="Normal 30 3 4 11" xfId="29955" xr:uid="{00000000-0005-0000-0000-000001750000}"/>
    <cellStyle name="Normal 30 3 4 2" xfId="29956" xr:uid="{00000000-0005-0000-0000-000002750000}"/>
    <cellStyle name="Normal 30 3 4 2 2" xfId="29957" xr:uid="{00000000-0005-0000-0000-000003750000}"/>
    <cellStyle name="Normal 30 3 4 2 2 2" xfId="29958" xr:uid="{00000000-0005-0000-0000-000004750000}"/>
    <cellStyle name="Normal 30 3 4 2 2 2 2" xfId="29959" xr:uid="{00000000-0005-0000-0000-000005750000}"/>
    <cellStyle name="Normal 30 3 4 2 2 2 2 2" xfId="29960" xr:uid="{00000000-0005-0000-0000-000006750000}"/>
    <cellStyle name="Normal 30 3 4 2 2 2 2 2 2" xfId="29961" xr:uid="{00000000-0005-0000-0000-000007750000}"/>
    <cellStyle name="Normal 30 3 4 2 2 2 2 3" xfId="29962" xr:uid="{00000000-0005-0000-0000-000008750000}"/>
    <cellStyle name="Normal 30 3 4 2 2 2 3" xfId="29963" xr:uid="{00000000-0005-0000-0000-000009750000}"/>
    <cellStyle name="Normal 30 3 4 2 2 2 3 2" xfId="29964" xr:uid="{00000000-0005-0000-0000-00000A750000}"/>
    <cellStyle name="Normal 30 3 4 2 2 2 3 2 2" xfId="29965" xr:uid="{00000000-0005-0000-0000-00000B750000}"/>
    <cellStyle name="Normal 30 3 4 2 2 2 3 3" xfId="29966" xr:uid="{00000000-0005-0000-0000-00000C750000}"/>
    <cellStyle name="Normal 30 3 4 2 2 2 4" xfId="29967" xr:uid="{00000000-0005-0000-0000-00000D750000}"/>
    <cellStyle name="Normal 30 3 4 2 2 2 4 2" xfId="29968" xr:uid="{00000000-0005-0000-0000-00000E750000}"/>
    <cellStyle name="Normal 30 3 4 2 2 2 5" xfId="29969" xr:uid="{00000000-0005-0000-0000-00000F750000}"/>
    <cellStyle name="Normal 30 3 4 2 2 3" xfId="29970" xr:uid="{00000000-0005-0000-0000-000010750000}"/>
    <cellStyle name="Normal 30 3 4 2 2 3 2" xfId="29971" xr:uid="{00000000-0005-0000-0000-000011750000}"/>
    <cellStyle name="Normal 30 3 4 2 2 3 2 2" xfId="29972" xr:uid="{00000000-0005-0000-0000-000012750000}"/>
    <cellStyle name="Normal 30 3 4 2 2 3 3" xfId="29973" xr:uid="{00000000-0005-0000-0000-000013750000}"/>
    <cellStyle name="Normal 30 3 4 2 2 4" xfId="29974" xr:uid="{00000000-0005-0000-0000-000014750000}"/>
    <cellStyle name="Normal 30 3 4 2 2 4 2" xfId="29975" xr:uid="{00000000-0005-0000-0000-000015750000}"/>
    <cellStyle name="Normal 30 3 4 2 2 4 2 2" xfId="29976" xr:uid="{00000000-0005-0000-0000-000016750000}"/>
    <cellStyle name="Normal 30 3 4 2 2 4 3" xfId="29977" xr:uid="{00000000-0005-0000-0000-000017750000}"/>
    <cellStyle name="Normal 30 3 4 2 2 5" xfId="29978" xr:uid="{00000000-0005-0000-0000-000018750000}"/>
    <cellStyle name="Normal 30 3 4 2 2 5 2" xfId="29979" xr:uid="{00000000-0005-0000-0000-000019750000}"/>
    <cellStyle name="Normal 30 3 4 2 2 6" xfId="29980" xr:uid="{00000000-0005-0000-0000-00001A750000}"/>
    <cellStyle name="Normal 30 3 4 2 2 6 2" xfId="29981" xr:uid="{00000000-0005-0000-0000-00001B750000}"/>
    <cellStyle name="Normal 30 3 4 2 2 7" xfId="29982" xr:uid="{00000000-0005-0000-0000-00001C750000}"/>
    <cellStyle name="Normal 30 3 4 2 3" xfId="29983" xr:uid="{00000000-0005-0000-0000-00001D750000}"/>
    <cellStyle name="Normal 30 3 4 2 3 2" xfId="29984" xr:uid="{00000000-0005-0000-0000-00001E750000}"/>
    <cellStyle name="Normal 30 3 4 2 3 2 2" xfId="29985" xr:uid="{00000000-0005-0000-0000-00001F750000}"/>
    <cellStyle name="Normal 30 3 4 2 3 2 2 2" xfId="29986" xr:uid="{00000000-0005-0000-0000-000020750000}"/>
    <cellStyle name="Normal 30 3 4 2 3 2 3" xfId="29987" xr:uid="{00000000-0005-0000-0000-000021750000}"/>
    <cellStyle name="Normal 30 3 4 2 3 3" xfId="29988" xr:uid="{00000000-0005-0000-0000-000022750000}"/>
    <cellStyle name="Normal 30 3 4 2 3 3 2" xfId="29989" xr:uid="{00000000-0005-0000-0000-000023750000}"/>
    <cellStyle name="Normal 30 3 4 2 3 3 2 2" xfId="29990" xr:uid="{00000000-0005-0000-0000-000024750000}"/>
    <cellStyle name="Normal 30 3 4 2 3 3 3" xfId="29991" xr:uid="{00000000-0005-0000-0000-000025750000}"/>
    <cellStyle name="Normal 30 3 4 2 3 4" xfId="29992" xr:uid="{00000000-0005-0000-0000-000026750000}"/>
    <cellStyle name="Normal 30 3 4 2 3 4 2" xfId="29993" xr:uid="{00000000-0005-0000-0000-000027750000}"/>
    <cellStyle name="Normal 30 3 4 2 3 5" xfId="29994" xr:uid="{00000000-0005-0000-0000-000028750000}"/>
    <cellStyle name="Normal 30 3 4 2 4" xfId="29995" xr:uid="{00000000-0005-0000-0000-000029750000}"/>
    <cellStyle name="Normal 30 3 4 2 4 2" xfId="29996" xr:uid="{00000000-0005-0000-0000-00002A750000}"/>
    <cellStyle name="Normal 30 3 4 2 4 2 2" xfId="29997" xr:uid="{00000000-0005-0000-0000-00002B750000}"/>
    <cellStyle name="Normal 30 3 4 2 4 3" xfId="29998" xr:uid="{00000000-0005-0000-0000-00002C750000}"/>
    <cellStyle name="Normal 30 3 4 2 5" xfId="29999" xr:uid="{00000000-0005-0000-0000-00002D750000}"/>
    <cellStyle name="Normal 30 3 4 2 5 2" xfId="30000" xr:uid="{00000000-0005-0000-0000-00002E750000}"/>
    <cellStyle name="Normal 30 3 4 2 5 2 2" xfId="30001" xr:uid="{00000000-0005-0000-0000-00002F750000}"/>
    <cellStyle name="Normal 30 3 4 2 5 3" xfId="30002" xr:uid="{00000000-0005-0000-0000-000030750000}"/>
    <cellStyle name="Normal 30 3 4 2 6" xfId="30003" xr:uid="{00000000-0005-0000-0000-000031750000}"/>
    <cellStyle name="Normal 30 3 4 2 6 2" xfId="30004" xr:uid="{00000000-0005-0000-0000-000032750000}"/>
    <cellStyle name="Normal 30 3 4 2 7" xfId="30005" xr:uid="{00000000-0005-0000-0000-000033750000}"/>
    <cellStyle name="Normal 30 3 4 2 7 2" xfId="30006" xr:uid="{00000000-0005-0000-0000-000034750000}"/>
    <cellStyle name="Normal 30 3 4 2 8" xfId="30007" xr:uid="{00000000-0005-0000-0000-000035750000}"/>
    <cellStyle name="Normal 30 3 4 3" xfId="30008" xr:uid="{00000000-0005-0000-0000-000036750000}"/>
    <cellStyle name="Normal 30 3 4 3 2" xfId="30009" xr:uid="{00000000-0005-0000-0000-000037750000}"/>
    <cellStyle name="Normal 30 3 4 3 2 2" xfId="30010" xr:uid="{00000000-0005-0000-0000-000038750000}"/>
    <cellStyle name="Normal 30 3 4 3 2 2 2" xfId="30011" xr:uid="{00000000-0005-0000-0000-000039750000}"/>
    <cellStyle name="Normal 30 3 4 3 2 2 2 2" xfId="30012" xr:uid="{00000000-0005-0000-0000-00003A750000}"/>
    <cellStyle name="Normal 30 3 4 3 2 2 3" xfId="30013" xr:uid="{00000000-0005-0000-0000-00003B750000}"/>
    <cellStyle name="Normal 30 3 4 3 2 3" xfId="30014" xr:uid="{00000000-0005-0000-0000-00003C750000}"/>
    <cellStyle name="Normal 30 3 4 3 2 3 2" xfId="30015" xr:uid="{00000000-0005-0000-0000-00003D750000}"/>
    <cellStyle name="Normal 30 3 4 3 2 3 2 2" xfId="30016" xr:uid="{00000000-0005-0000-0000-00003E750000}"/>
    <cellStyle name="Normal 30 3 4 3 2 3 3" xfId="30017" xr:uid="{00000000-0005-0000-0000-00003F750000}"/>
    <cellStyle name="Normal 30 3 4 3 2 4" xfId="30018" xr:uid="{00000000-0005-0000-0000-000040750000}"/>
    <cellStyle name="Normal 30 3 4 3 2 4 2" xfId="30019" xr:uid="{00000000-0005-0000-0000-000041750000}"/>
    <cellStyle name="Normal 30 3 4 3 2 5" xfId="30020" xr:uid="{00000000-0005-0000-0000-000042750000}"/>
    <cellStyle name="Normal 30 3 4 3 3" xfId="30021" xr:uid="{00000000-0005-0000-0000-000043750000}"/>
    <cellStyle name="Normal 30 3 4 3 3 2" xfId="30022" xr:uid="{00000000-0005-0000-0000-000044750000}"/>
    <cellStyle name="Normal 30 3 4 3 3 2 2" xfId="30023" xr:uid="{00000000-0005-0000-0000-000045750000}"/>
    <cellStyle name="Normal 30 3 4 3 3 3" xfId="30024" xr:uid="{00000000-0005-0000-0000-000046750000}"/>
    <cellStyle name="Normal 30 3 4 3 4" xfId="30025" xr:uid="{00000000-0005-0000-0000-000047750000}"/>
    <cellStyle name="Normal 30 3 4 3 4 2" xfId="30026" xr:uid="{00000000-0005-0000-0000-000048750000}"/>
    <cellStyle name="Normal 30 3 4 3 4 2 2" xfId="30027" xr:uid="{00000000-0005-0000-0000-000049750000}"/>
    <cellStyle name="Normal 30 3 4 3 4 3" xfId="30028" xr:uid="{00000000-0005-0000-0000-00004A750000}"/>
    <cellStyle name="Normal 30 3 4 3 5" xfId="30029" xr:uid="{00000000-0005-0000-0000-00004B750000}"/>
    <cellStyle name="Normal 30 3 4 3 5 2" xfId="30030" xr:uid="{00000000-0005-0000-0000-00004C750000}"/>
    <cellStyle name="Normal 30 3 4 3 6" xfId="30031" xr:uid="{00000000-0005-0000-0000-00004D750000}"/>
    <cellStyle name="Normal 30 3 4 3 6 2" xfId="30032" xr:uid="{00000000-0005-0000-0000-00004E750000}"/>
    <cellStyle name="Normal 30 3 4 3 7" xfId="30033" xr:uid="{00000000-0005-0000-0000-00004F750000}"/>
    <cellStyle name="Normal 30 3 4 4" xfId="30034" xr:uid="{00000000-0005-0000-0000-000050750000}"/>
    <cellStyle name="Normal 30 3 4 4 2" xfId="30035" xr:uid="{00000000-0005-0000-0000-000051750000}"/>
    <cellStyle name="Normal 30 3 4 4 2 2" xfId="30036" xr:uid="{00000000-0005-0000-0000-000052750000}"/>
    <cellStyle name="Normal 30 3 4 4 2 2 2" xfId="30037" xr:uid="{00000000-0005-0000-0000-000053750000}"/>
    <cellStyle name="Normal 30 3 4 4 2 2 2 2" xfId="30038" xr:uid="{00000000-0005-0000-0000-000054750000}"/>
    <cellStyle name="Normal 30 3 4 4 2 2 3" xfId="30039" xr:uid="{00000000-0005-0000-0000-000055750000}"/>
    <cellStyle name="Normal 30 3 4 4 2 3" xfId="30040" xr:uid="{00000000-0005-0000-0000-000056750000}"/>
    <cellStyle name="Normal 30 3 4 4 2 3 2" xfId="30041" xr:uid="{00000000-0005-0000-0000-000057750000}"/>
    <cellStyle name="Normal 30 3 4 4 2 3 2 2" xfId="30042" xr:uid="{00000000-0005-0000-0000-000058750000}"/>
    <cellStyle name="Normal 30 3 4 4 2 3 3" xfId="30043" xr:uid="{00000000-0005-0000-0000-000059750000}"/>
    <cellStyle name="Normal 30 3 4 4 2 4" xfId="30044" xr:uid="{00000000-0005-0000-0000-00005A750000}"/>
    <cellStyle name="Normal 30 3 4 4 2 4 2" xfId="30045" xr:uid="{00000000-0005-0000-0000-00005B750000}"/>
    <cellStyle name="Normal 30 3 4 4 2 5" xfId="30046" xr:uid="{00000000-0005-0000-0000-00005C750000}"/>
    <cellStyle name="Normal 30 3 4 4 3" xfId="30047" xr:uid="{00000000-0005-0000-0000-00005D750000}"/>
    <cellStyle name="Normal 30 3 4 4 3 2" xfId="30048" xr:uid="{00000000-0005-0000-0000-00005E750000}"/>
    <cellStyle name="Normal 30 3 4 4 3 2 2" xfId="30049" xr:uid="{00000000-0005-0000-0000-00005F750000}"/>
    <cellStyle name="Normal 30 3 4 4 3 3" xfId="30050" xr:uid="{00000000-0005-0000-0000-000060750000}"/>
    <cellStyle name="Normal 30 3 4 4 4" xfId="30051" xr:uid="{00000000-0005-0000-0000-000061750000}"/>
    <cellStyle name="Normal 30 3 4 4 4 2" xfId="30052" xr:uid="{00000000-0005-0000-0000-000062750000}"/>
    <cellStyle name="Normal 30 3 4 4 4 2 2" xfId="30053" xr:uid="{00000000-0005-0000-0000-000063750000}"/>
    <cellStyle name="Normal 30 3 4 4 4 3" xfId="30054" xr:uid="{00000000-0005-0000-0000-000064750000}"/>
    <cellStyle name="Normal 30 3 4 4 5" xfId="30055" xr:uid="{00000000-0005-0000-0000-000065750000}"/>
    <cellStyle name="Normal 30 3 4 4 5 2" xfId="30056" xr:uid="{00000000-0005-0000-0000-000066750000}"/>
    <cellStyle name="Normal 30 3 4 4 6" xfId="30057" xr:uid="{00000000-0005-0000-0000-000067750000}"/>
    <cellStyle name="Normal 30 3 4 4 6 2" xfId="30058" xr:uid="{00000000-0005-0000-0000-000068750000}"/>
    <cellStyle name="Normal 30 3 4 4 7" xfId="30059" xr:uid="{00000000-0005-0000-0000-000069750000}"/>
    <cellStyle name="Normal 30 3 4 5" xfId="30060" xr:uid="{00000000-0005-0000-0000-00006A750000}"/>
    <cellStyle name="Normal 30 3 4 5 2" xfId="30061" xr:uid="{00000000-0005-0000-0000-00006B750000}"/>
    <cellStyle name="Normal 30 3 4 5 2 2" xfId="30062" xr:uid="{00000000-0005-0000-0000-00006C750000}"/>
    <cellStyle name="Normal 30 3 4 5 2 2 2" xfId="30063" xr:uid="{00000000-0005-0000-0000-00006D750000}"/>
    <cellStyle name="Normal 30 3 4 5 2 3" xfId="30064" xr:uid="{00000000-0005-0000-0000-00006E750000}"/>
    <cellStyle name="Normal 30 3 4 5 3" xfId="30065" xr:uid="{00000000-0005-0000-0000-00006F750000}"/>
    <cellStyle name="Normal 30 3 4 5 3 2" xfId="30066" xr:uid="{00000000-0005-0000-0000-000070750000}"/>
    <cellStyle name="Normal 30 3 4 5 3 2 2" xfId="30067" xr:uid="{00000000-0005-0000-0000-000071750000}"/>
    <cellStyle name="Normal 30 3 4 5 3 3" xfId="30068" xr:uid="{00000000-0005-0000-0000-000072750000}"/>
    <cellStyle name="Normal 30 3 4 5 4" xfId="30069" xr:uid="{00000000-0005-0000-0000-000073750000}"/>
    <cellStyle name="Normal 30 3 4 5 4 2" xfId="30070" xr:uid="{00000000-0005-0000-0000-000074750000}"/>
    <cellStyle name="Normal 30 3 4 5 5" xfId="30071" xr:uid="{00000000-0005-0000-0000-000075750000}"/>
    <cellStyle name="Normal 30 3 4 6" xfId="30072" xr:uid="{00000000-0005-0000-0000-000076750000}"/>
    <cellStyle name="Normal 30 3 4 6 2" xfId="30073" xr:uid="{00000000-0005-0000-0000-000077750000}"/>
    <cellStyle name="Normal 30 3 4 6 2 2" xfId="30074" xr:uid="{00000000-0005-0000-0000-000078750000}"/>
    <cellStyle name="Normal 30 3 4 6 2 2 2" xfId="30075" xr:uid="{00000000-0005-0000-0000-000079750000}"/>
    <cellStyle name="Normal 30 3 4 6 2 3" xfId="30076" xr:uid="{00000000-0005-0000-0000-00007A750000}"/>
    <cellStyle name="Normal 30 3 4 6 3" xfId="30077" xr:uid="{00000000-0005-0000-0000-00007B750000}"/>
    <cellStyle name="Normal 30 3 4 6 3 2" xfId="30078" xr:uid="{00000000-0005-0000-0000-00007C750000}"/>
    <cellStyle name="Normal 30 3 4 6 4" xfId="30079" xr:uid="{00000000-0005-0000-0000-00007D750000}"/>
    <cellStyle name="Normal 30 3 4 7" xfId="30080" xr:uid="{00000000-0005-0000-0000-00007E750000}"/>
    <cellStyle name="Normal 30 3 4 7 2" xfId="30081" xr:uid="{00000000-0005-0000-0000-00007F750000}"/>
    <cellStyle name="Normal 30 3 4 7 2 2" xfId="30082" xr:uid="{00000000-0005-0000-0000-000080750000}"/>
    <cellStyle name="Normal 30 3 4 7 3" xfId="30083" xr:uid="{00000000-0005-0000-0000-000081750000}"/>
    <cellStyle name="Normal 30 3 4 8" xfId="30084" xr:uid="{00000000-0005-0000-0000-000082750000}"/>
    <cellStyle name="Normal 30 3 4 8 2" xfId="30085" xr:uid="{00000000-0005-0000-0000-000083750000}"/>
    <cellStyle name="Normal 30 3 4 8 2 2" xfId="30086" xr:uid="{00000000-0005-0000-0000-000084750000}"/>
    <cellStyle name="Normal 30 3 4 8 3" xfId="30087" xr:uid="{00000000-0005-0000-0000-000085750000}"/>
    <cellStyle name="Normal 30 3 4 9" xfId="30088" xr:uid="{00000000-0005-0000-0000-000086750000}"/>
    <cellStyle name="Normal 30 3 4 9 2" xfId="30089" xr:uid="{00000000-0005-0000-0000-000087750000}"/>
    <cellStyle name="Normal 30 3 5" xfId="30090" xr:uid="{00000000-0005-0000-0000-000088750000}"/>
    <cellStyle name="Normal 30 3 5 10" xfId="30091" xr:uid="{00000000-0005-0000-0000-000089750000}"/>
    <cellStyle name="Normal 30 3 5 10 2" xfId="30092" xr:uid="{00000000-0005-0000-0000-00008A750000}"/>
    <cellStyle name="Normal 30 3 5 11" xfId="30093" xr:uid="{00000000-0005-0000-0000-00008B750000}"/>
    <cellStyle name="Normal 30 3 5 2" xfId="30094" xr:uid="{00000000-0005-0000-0000-00008C750000}"/>
    <cellStyle name="Normal 30 3 5 2 2" xfId="30095" xr:uid="{00000000-0005-0000-0000-00008D750000}"/>
    <cellStyle name="Normal 30 3 5 2 2 2" xfId="30096" xr:uid="{00000000-0005-0000-0000-00008E750000}"/>
    <cellStyle name="Normal 30 3 5 2 2 2 2" xfId="30097" xr:uid="{00000000-0005-0000-0000-00008F750000}"/>
    <cellStyle name="Normal 30 3 5 2 2 2 2 2" xfId="30098" xr:uid="{00000000-0005-0000-0000-000090750000}"/>
    <cellStyle name="Normal 30 3 5 2 2 2 2 2 2" xfId="30099" xr:uid="{00000000-0005-0000-0000-000091750000}"/>
    <cellStyle name="Normal 30 3 5 2 2 2 2 3" xfId="30100" xr:uid="{00000000-0005-0000-0000-000092750000}"/>
    <cellStyle name="Normal 30 3 5 2 2 2 3" xfId="30101" xr:uid="{00000000-0005-0000-0000-000093750000}"/>
    <cellStyle name="Normal 30 3 5 2 2 2 3 2" xfId="30102" xr:uid="{00000000-0005-0000-0000-000094750000}"/>
    <cellStyle name="Normal 30 3 5 2 2 2 3 2 2" xfId="30103" xr:uid="{00000000-0005-0000-0000-000095750000}"/>
    <cellStyle name="Normal 30 3 5 2 2 2 3 3" xfId="30104" xr:uid="{00000000-0005-0000-0000-000096750000}"/>
    <cellStyle name="Normal 30 3 5 2 2 2 4" xfId="30105" xr:uid="{00000000-0005-0000-0000-000097750000}"/>
    <cellStyle name="Normal 30 3 5 2 2 2 4 2" xfId="30106" xr:uid="{00000000-0005-0000-0000-000098750000}"/>
    <cellStyle name="Normal 30 3 5 2 2 2 5" xfId="30107" xr:uid="{00000000-0005-0000-0000-000099750000}"/>
    <cellStyle name="Normal 30 3 5 2 2 3" xfId="30108" xr:uid="{00000000-0005-0000-0000-00009A750000}"/>
    <cellStyle name="Normal 30 3 5 2 2 3 2" xfId="30109" xr:uid="{00000000-0005-0000-0000-00009B750000}"/>
    <cellStyle name="Normal 30 3 5 2 2 3 2 2" xfId="30110" xr:uid="{00000000-0005-0000-0000-00009C750000}"/>
    <cellStyle name="Normal 30 3 5 2 2 3 3" xfId="30111" xr:uid="{00000000-0005-0000-0000-00009D750000}"/>
    <cellStyle name="Normal 30 3 5 2 2 4" xfId="30112" xr:uid="{00000000-0005-0000-0000-00009E750000}"/>
    <cellStyle name="Normal 30 3 5 2 2 4 2" xfId="30113" xr:uid="{00000000-0005-0000-0000-00009F750000}"/>
    <cellStyle name="Normal 30 3 5 2 2 4 2 2" xfId="30114" xr:uid="{00000000-0005-0000-0000-0000A0750000}"/>
    <cellStyle name="Normal 30 3 5 2 2 4 3" xfId="30115" xr:uid="{00000000-0005-0000-0000-0000A1750000}"/>
    <cellStyle name="Normal 30 3 5 2 2 5" xfId="30116" xr:uid="{00000000-0005-0000-0000-0000A2750000}"/>
    <cellStyle name="Normal 30 3 5 2 2 5 2" xfId="30117" xr:uid="{00000000-0005-0000-0000-0000A3750000}"/>
    <cellStyle name="Normal 30 3 5 2 2 6" xfId="30118" xr:uid="{00000000-0005-0000-0000-0000A4750000}"/>
    <cellStyle name="Normal 30 3 5 2 2 6 2" xfId="30119" xr:uid="{00000000-0005-0000-0000-0000A5750000}"/>
    <cellStyle name="Normal 30 3 5 2 2 7" xfId="30120" xr:uid="{00000000-0005-0000-0000-0000A6750000}"/>
    <cellStyle name="Normal 30 3 5 2 3" xfId="30121" xr:uid="{00000000-0005-0000-0000-0000A7750000}"/>
    <cellStyle name="Normal 30 3 5 2 3 2" xfId="30122" xr:uid="{00000000-0005-0000-0000-0000A8750000}"/>
    <cellStyle name="Normal 30 3 5 2 3 2 2" xfId="30123" xr:uid="{00000000-0005-0000-0000-0000A9750000}"/>
    <cellStyle name="Normal 30 3 5 2 3 2 2 2" xfId="30124" xr:uid="{00000000-0005-0000-0000-0000AA750000}"/>
    <cellStyle name="Normal 30 3 5 2 3 2 3" xfId="30125" xr:uid="{00000000-0005-0000-0000-0000AB750000}"/>
    <cellStyle name="Normal 30 3 5 2 3 3" xfId="30126" xr:uid="{00000000-0005-0000-0000-0000AC750000}"/>
    <cellStyle name="Normal 30 3 5 2 3 3 2" xfId="30127" xr:uid="{00000000-0005-0000-0000-0000AD750000}"/>
    <cellStyle name="Normal 30 3 5 2 3 3 2 2" xfId="30128" xr:uid="{00000000-0005-0000-0000-0000AE750000}"/>
    <cellStyle name="Normal 30 3 5 2 3 3 3" xfId="30129" xr:uid="{00000000-0005-0000-0000-0000AF750000}"/>
    <cellStyle name="Normal 30 3 5 2 3 4" xfId="30130" xr:uid="{00000000-0005-0000-0000-0000B0750000}"/>
    <cellStyle name="Normal 30 3 5 2 3 4 2" xfId="30131" xr:uid="{00000000-0005-0000-0000-0000B1750000}"/>
    <cellStyle name="Normal 30 3 5 2 3 5" xfId="30132" xr:uid="{00000000-0005-0000-0000-0000B2750000}"/>
    <cellStyle name="Normal 30 3 5 2 4" xfId="30133" xr:uid="{00000000-0005-0000-0000-0000B3750000}"/>
    <cellStyle name="Normal 30 3 5 2 4 2" xfId="30134" xr:uid="{00000000-0005-0000-0000-0000B4750000}"/>
    <cellStyle name="Normal 30 3 5 2 4 2 2" xfId="30135" xr:uid="{00000000-0005-0000-0000-0000B5750000}"/>
    <cellStyle name="Normal 30 3 5 2 4 3" xfId="30136" xr:uid="{00000000-0005-0000-0000-0000B6750000}"/>
    <cellStyle name="Normal 30 3 5 2 5" xfId="30137" xr:uid="{00000000-0005-0000-0000-0000B7750000}"/>
    <cellStyle name="Normal 30 3 5 2 5 2" xfId="30138" xr:uid="{00000000-0005-0000-0000-0000B8750000}"/>
    <cellStyle name="Normal 30 3 5 2 5 2 2" xfId="30139" xr:uid="{00000000-0005-0000-0000-0000B9750000}"/>
    <cellStyle name="Normal 30 3 5 2 5 3" xfId="30140" xr:uid="{00000000-0005-0000-0000-0000BA750000}"/>
    <cellStyle name="Normal 30 3 5 2 6" xfId="30141" xr:uid="{00000000-0005-0000-0000-0000BB750000}"/>
    <cellStyle name="Normal 30 3 5 2 6 2" xfId="30142" xr:uid="{00000000-0005-0000-0000-0000BC750000}"/>
    <cellStyle name="Normal 30 3 5 2 7" xfId="30143" xr:uid="{00000000-0005-0000-0000-0000BD750000}"/>
    <cellStyle name="Normal 30 3 5 2 7 2" xfId="30144" xr:uid="{00000000-0005-0000-0000-0000BE750000}"/>
    <cellStyle name="Normal 30 3 5 2 8" xfId="30145" xr:uid="{00000000-0005-0000-0000-0000BF750000}"/>
    <cellStyle name="Normal 30 3 5 3" xfId="30146" xr:uid="{00000000-0005-0000-0000-0000C0750000}"/>
    <cellStyle name="Normal 30 3 5 3 2" xfId="30147" xr:uid="{00000000-0005-0000-0000-0000C1750000}"/>
    <cellStyle name="Normal 30 3 5 3 2 2" xfId="30148" xr:uid="{00000000-0005-0000-0000-0000C2750000}"/>
    <cellStyle name="Normal 30 3 5 3 2 2 2" xfId="30149" xr:uid="{00000000-0005-0000-0000-0000C3750000}"/>
    <cellStyle name="Normal 30 3 5 3 2 2 2 2" xfId="30150" xr:uid="{00000000-0005-0000-0000-0000C4750000}"/>
    <cellStyle name="Normal 30 3 5 3 2 2 3" xfId="30151" xr:uid="{00000000-0005-0000-0000-0000C5750000}"/>
    <cellStyle name="Normal 30 3 5 3 2 3" xfId="30152" xr:uid="{00000000-0005-0000-0000-0000C6750000}"/>
    <cellStyle name="Normal 30 3 5 3 2 3 2" xfId="30153" xr:uid="{00000000-0005-0000-0000-0000C7750000}"/>
    <cellStyle name="Normal 30 3 5 3 2 3 2 2" xfId="30154" xr:uid="{00000000-0005-0000-0000-0000C8750000}"/>
    <cellStyle name="Normal 30 3 5 3 2 3 3" xfId="30155" xr:uid="{00000000-0005-0000-0000-0000C9750000}"/>
    <cellStyle name="Normal 30 3 5 3 2 4" xfId="30156" xr:uid="{00000000-0005-0000-0000-0000CA750000}"/>
    <cellStyle name="Normal 30 3 5 3 2 4 2" xfId="30157" xr:uid="{00000000-0005-0000-0000-0000CB750000}"/>
    <cellStyle name="Normal 30 3 5 3 2 5" xfId="30158" xr:uid="{00000000-0005-0000-0000-0000CC750000}"/>
    <cellStyle name="Normal 30 3 5 3 3" xfId="30159" xr:uid="{00000000-0005-0000-0000-0000CD750000}"/>
    <cellStyle name="Normal 30 3 5 3 3 2" xfId="30160" xr:uid="{00000000-0005-0000-0000-0000CE750000}"/>
    <cellStyle name="Normal 30 3 5 3 3 2 2" xfId="30161" xr:uid="{00000000-0005-0000-0000-0000CF750000}"/>
    <cellStyle name="Normal 30 3 5 3 3 3" xfId="30162" xr:uid="{00000000-0005-0000-0000-0000D0750000}"/>
    <cellStyle name="Normal 30 3 5 3 4" xfId="30163" xr:uid="{00000000-0005-0000-0000-0000D1750000}"/>
    <cellStyle name="Normal 30 3 5 3 4 2" xfId="30164" xr:uid="{00000000-0005-0000-0000-0000D2750000}"/>
    <cellStyle name="Normal 30 3 5 3 4 2 2" xfId="30165" xr:uid="{00000000-0005-0000-0000-0000D3750000}"/>
    <cellStyle name="Normal 30 3 5 3 4 3" xfId="30166" xr:uid="{00000000-0005-0000-0000-0000D4750000}"/>
    <cellStyle name="Normal 30 3 5 3 5" xfId="30167" xr:uid="{00000000-0005-0000-0000-0000D5750000}"/>
    <cellStyle name="Normal 30 3 5 3 5 2" xfId="30168" xr:uid="{00000000-0005-0000-0000-0000D6750000}"/>
    <cellStyle name="Normal 30 3 5 3 6" xfId="30169" xr:uid="{00000000-0005-0000-0000-0000D7750000}"/>
    <cellStyle name="Normal 30 3 5 3 6 2" xfId="30170" xr:uid="{00000000-0005-0000-0000-0000D8750000}"/>
    <cellStyle name="Normal 30 3 5 3 7" xfId="30171" xr:uid="{00000000-0005-0000-0000-0000D9750000}"/>
    <cellStyle name="Normal 30 3 5 4" xfId="30172" xr:uid="{00000000-0005-0000-0000-0000DA750000}"/>
    <cellStyle name="Normal 30 3 5 4 2" xfId="30173" xr:uid="{00000000-0005-0000-0000-0000DB750000}"/>
    <cellStyle name="Normal 30 3 5 4 2 2" xfId="30174" xr:uid="{00000000-0005-0000-0000-0000DC750000}"/>
    <cellStyle name="Normal 30 3 5 4 2 2 2" xfId="30175" xr:uid="{00000000-0005-0000-0000-0000DD750000}"/>
    <cellStyle name="Normal 30 3 5 4 2 2 2 2" xfId="30176" xr:uid="{00000000-0005-0000-0000-0000DE750000}"/>
    <cellStyle name="Normal 30 3 5 4 2 2 3" xfId="30177" xr:uid="{00000000-0005-0000-0000-0000DF750000}"/>
    <cellStyle name="Normal 30 3 5 4 2 3" xfId="30178" xr:uid="{00000000-0005-0000-0000-0000E0750000}"/>
    <cellStyle name="Normal 30 3 5 4 2 3 2" xfId="30179" xr:uid="{00000000-0005-0000-0000-0000E1750000}"/>
    <cellStyle name="Normal 30 3 5 4 2 3 2 2" xfId="30180" xr:uid="{00000000-0005-0000-0000-0000E2750000}"/>
    <cellStyle name="Normal 30 3 5 4 2 3 3" xfId="30181" xr:uid="{00000000-0005-0000-0000-0000E3750000}"/>
    <cellStyle name="Normal 30 3 5 4 2 4" xfId="30182" xr:uid="{00000000-0005-0000-0000-0000E4750000}"/>
    <cellStyle name="Normal 30 3 5 4 2 4 2" xfId="30183" xr:uid="{00000000-0005-0000-0000-0000E5750000}"/>
    <cellStyle name="Normal 30 3 5 4 2 5" xfId="30184" xr:uid="{00000000-0005-0000-0000-0000E6750000}"/>
    <cellStyle name="Normal 30 3 5 4 3" xfId="30185" xr:uid="{00000000-0005-0000-0000-0000E7750000}"/>
    <cellStyle name="Normal 30 3 5 4 3 2" xfId="30186" xr:uid="{00000000-0005-0000-0000-0000E8750000}"/>
    <cellStyle name="Normal 30 3 5 4 3 2 2" xfId="30187" xr:uid="{00000000-0005-0000-0000-0000E9750000}"/>
    <cellStyle name="Normal 30 3 5 4 3 3" xfId="30188" xr:uid="{00000000-0005-0000-0000-0000EA750000}"/>
    <cellStyle name="Normal 30 3 5 4 4" xfId="30189" xr:uid="{00000000-0005-0000-0000-0000EB750000}"/>
    <cellStyle name="Normal 30 3 5 4 4 2" xfId="30190" xr:uid="{00000000-0005-0000-0000-0000EC750000}"/>
    <cellStyle name="Normal 30 3 5 4 4 2 2" xfId="30191" xr:uid="{00000000-0005-0000-0000-0000ED750000}"/>
    <cellStyle name="Normal 30 3 5 4 4 3" xfId="30192" xr:uid="{00000000-0005-0000-0000-0000EE750000}"/>
    <cellStyle name="Normal 30 3 5 4 5" xfId="30193" xr:uid="{00000000-0005-0000-0000-0000EF750000}"/>
    <cellStyle name="Normal 30 3 5 4 5 2" xfId="30194" xr:uid="{00000000-0005-0000-0000-0000F0750000}"/>
    <cellStyle name="Normal 30 3 5 4 6" xfId="30195" xr:uid="{00000000-0005-0000-0000-0000F1750000}"/>
    <cellStyle name="Normal 30 3 5 4 6 2" xfId="30196" xr:uid="{00000000-0005-0000-0000-0000F2750000}"/>
    <cellStyle name="Normal 30 3 5 4 7" xfId="30197" xr:uid="{00000000-0005-0000-0000-0000F3750000}"/>
    <cellStyle name="Normal 30 3 5 5" xfId="30198" xr:uid="{00000000-0005-0000-0000-0000F4750000}"/>
    <cellStyle name="Normal 30 3 5 5 2" xfId="30199" xr:uid="{00000000-0005-0000-0000-0000F5750000}"/>
    <cellStyle name="Normal 30 3 5 5 2 2" xfId="30200" xr:uid="{00000000-0005-0000-0000-0000F6750000}"/>
    <cellStyle name="Normal 30 3 5 5 2 2 2" xfId="30201" xr:uid="{00000000-0005-0000-0000-0000F7750000}"/>
    <cellStyle name="Normal 30 3 5 5 2 3" xfId="30202" xr:uid="{00000000-0005-0000-0000-0000F8750000}"/>
    <cellStyle name="Normal 30 3 5 5 3" xfId="30203" xr:uid="{00000000-0005-0000-0000-0000F9750000}"/>
    <cellStyle name="Normal 30 3 5 5 3 2" xfId="30204" xr:uid="{00000000-0005-0000-0000-0000FA750000}"/>
    <cellStyle name="Normal 30 3 5 5 3 2 2" xfId="30205" xr:uid="{00000000-0005-0000-0000-0000FB750000}"/>
    <cellStyle name="Normal 30 3 5 5 3 3" xfId="30206" xr:uid="{00000000-0005-0000-0000-0000FC750000}"/>
    <cellStyle name="Normal 30 3 5 5 4" xfId="30207" xr:uid="{00000000-0005-0000-0000-0000FD750000}"/>
    <cellStyle name="Normal 30 3 5 5 4 2" xfId="30208" xr:uid="{00000000-0005-0000-0000-0000FE750000}"/>
    <cellStyle name="Normal 30 3 5 5 5" xfId="30209" xr:uid="{00000000-0005-0000-0000-0000FF750000}"/>
    <cellStyle name="Normal 30 3 5 6" xfId="30210" xr:uid="{00000000-0005-0000-0000-000000760000}"/>
    <cellStyle name="Normal 30 3 5 6 2" xfId="30211" xr:uid="{00000000-0005-0000-0000-000001760000}"/>
    <cellStyle name="Normal 30 3 5 6 2 2" xfId="30212" xr:uid="{00000000-0005-0000-0000-000002760000}"/>
    <cellStyle name="Normal 30 3 5 6 2 2 2" xfId="30213" xr:uid="{00000000-0005-0000-0000-000003760000}"/>
    <cellStyle name="Normal 30 3 5 6 2 3" xfId="30214" xr:uid="{00000000-0005-0000-0000-000004760000}"/>
    <cellStyle name="Normal 30 3 5 6 3" xfId="30215" xr:uid="{00000000-0005-0000-0000-000005760000}"/>
    <cellStyle name="Normal 30 3 5 6 3 2" xfId="30216" xr:uid="{00000000-0005-0000-0000-000006760000}"/>
    <cellStyle name="Normal 30 3 5 6 4" xfId="30217" xr:uid="{00000000-0005-0000-0000-000007760000}"/>
    <cellStyle name="Normal 30 3 5 7" xfId="30218" xr:uid="{00000000-0005-0000-0000-000008760000}"/>
    <cellStyle name="Normal 30 3 5 7 2" xfId="30219" xr:uid="{00000000-0005-0000-0000-000009760000}"/>
    <cellStyle name="Normal 30 3 5 7 2 2" xfId="30220" xr:uid="{00000000-0005-0000-0000-00000A760000}"/>
    <cellStyle name="Normal 30 3 5 7 3" xfId="30221" xr:uid="{00000000-0005-0000-0000-00000B760000}"/>
    <cellStyle name="Normal 30 3 5 8" xfId="30222" xr:uid="{00000000-0005-0000-0000-00000C760000}"/>
    <cellStyle name="Normal 30 3 5 8 2" xfId="30223" xr:uid="{00000000-0005-0000-0000-00000D760000}"/>
    <cellStyle name="Normal 30 3 5 8 2 2" xfId="30224" xr:uid="{00000000-0005-0000-0000-00000E760000}"/>
    <cellStyle name="Normal 30 3 5 8 3" xfId="30225" xr:uid="{00000000-0005-0000-0000-00000F760000}"/>
    <cellStyle name="Normal 30 3 5 9" xfId="30226" xr:uid="{00000000-0005-0000-0000-000010760000}"/>
    <cellStyle name="Normal 30 3 5 9 2" xfId="30227" xr:uid="{00000000-0005-0000-0000-000011760000}"/>
    <cellStyle name="Normal 30 3 6" xfId="30228" xr:uid="{00000000-0005-0000-0000-000012760000}"/>
    <cellStyle name="Normal 30 3 6 10" xfId="30229" xr:uid="{00000000-0005-0000-0000-000013760000}"/>
    <cellStyle name="Normal 30 3 6 10 2" xfId="30230" xr:uid="{00000000-0005-0000-0000-000014760000}"/>
    <cellStyle name="Normal 30 3 6 11" xfId="30231" xr:uid="{00000000-0005-0000-0000-000015760000}"/>
    <cellStyle name="Normal 30 3 6 2" xfId="30232" xr:uid="{00000000-0005-0000-0000-000016760000}"/>
    <cellStyle name="Normal 30 3 6 2 2" xfId="30233" xr:uid="{00000000-0005-0000-0000-000017760000}"/>
    <cellStyle name="Normal 30 3 6 2 2 2" xfId="30234" xr:uid="{00000000-0005-0000-0000-000018760000}"/>
    <cellStyle name="Normal 30 3 6 2 2 2 2" xfId="30235" xr:uid="{00000000-0005-0000-0000-000019760000}"/>
    <cellStyle name="Normal 30 3 6 2 2 2 2 2" xfId="30236" xr:uid="{00000000-0005-0000-0000-00001A760000}"/>
    <cellStyle name="Normal 30 3 6 2 2 2 2 2 2" xfId="30237" xr:uid="{00000000-0005-0000-0000-00001B760000}"/>
    <cellStyle name="Normal 30 3 6 2 2 2 2 3" xfId="30238" xr:uid="{00000000-0005-0000-0000-00001C760000}"/>
    <cellStyle name="Normal 30 3 6 2 2 2 3" xfId="30239" xr:uid="{00000000-0005-0000-0000-00001D760000}"/>
    <cellStyle name="Normal 30 3 6 2 2 2 3 2" xfId="30240" xr:uid="{00000000-0005-0000-0000-00001E760000}"/>
    <cellStyle name="Normal 30 3 6 2 2 2 3 2 2" xfId="30241" xr:uid="{00000000-0005-0000-0000-00001F760000}"/>
    <cellStyle name="Normal 30 3 6 2 2 2 3 3" xfId="30242" xr:uid="{00000000-0005-0000-0000-000020760000}"/>
    <cellStyle name="Normal 30 3 6 2 2 2 4" xfId="30243" xr:uid="{00000000-0005-0000-0000-000021760000}"/>
    <cellStyle name="Normal 30 3 6 2 2 2 4 2" xfId="30244" xr:uid="{00000000-0005-0000-0000-000022760000}"/>
    <cellStyle name="Normal 30 3 6 2 2 2 5" xfId="30245" xr:uid="{00000000-0005-0000-0000-000023760000}"/>
    <cellStyle name="Normal 30 3 6 2 2 3" xfId="30246" xr:uid="{00000000-0005-0000-0000-000024760000}"/>
    <cellStyle name="Normal 30 3 6 2 2 3 2" xfId="30247" xr:uid="{00000000-0005-0000-0000-000025760000}"/>
    <cellStyle name="Normal 30 3 6 2 2 3 2 2" xfId="30248" xr:uid="{00000000-0005-0000-0000-000026760000}"/>
    <cellStyle name="Normal 30 3 6 2 2 3 3" xfId="30249" xr:uid="{00000000-0005-0000-0000-000027760000}"/>
    <cellStyle name="Normal 30 3 6 2 2 4" xfId="30250" xr:uid="{00000000-0005-0000-0000-000028760000}"/>
    <cellStyle name="Normal 30 3 6 2 2 4 2" xfId="30251" xr:uid="{00000000-0005-0000-0000-000029760000}"/>
    <cellStyle name="Normal 30 3 6 2 2 4 2 2" xfId="30252" xr:uid="{00000000-0005-0000-0000-00002A760000}"/>
    <cellStyle name="Normal 30 3 6 2 2 4 3" xfId="30253" xr:uid="{00000000-0005-0000-0000-00002B760000}"/>
    <cellStyle name="Normal 30 3 6 2 2 5" xfId="30254" xr:uid="{00000000-0005-0000-0000-00002C760000}"/>
    <cellStyle name="Normal 30 3 6 2 2 5 2" xfId="30255" xr:uid="{00000000-0005-0000-0000-00002D760000}"/>
    <cellStyle name="Normal 30 3 6 2 2 6" xfId="30256" xr:uid="{00000000-0005-0000-0000-00002E760000}"/>
    <cellStyle name="Normal 30 3 6 2 2 6 2" xfId="30257" xr:uid="{00000000-0005-0000-0000-00002F760000}"/>
    <cellStyle name="Normal 30 3 6 2 2 7" xfId="30258" xr:uid="{00000000-0005-0000-0000-000030760000}"/>
    <cellStyle name="Normal 30 3 6 2 3" xfId="30259" xr:uid="{00000000-0005-0000-0000-000031760000}"/>
    <cellStyle name="Normal 30 3 6 2 3 2" xfId="30260" xr:uid="{00000000-0005-0000-0000-000032760000}"/>
    <cellStyle name="Normal 30 3 6 2 3 2 2" xfId="30261" xr:uid="{00000000-0005-0000-0000-000033760000}"/>
    <cellStyle name="Normal 30 3 6 2 3 2 2 2" xfId="30262" xr:uid="{00000000-0005-0000-0000-000034760000}"/>
    <cellStyle name="Normal 30 3 6 2 3 2 3" xfId="30263" xr:uid="{00000000-0005-0000-0000-000035760000}"/>
    <cellStyle name="Normal 30 3 6 2 3 3" xfId="30264" xr:uid="{00000000-0005-0000-0000-000036760000}"/>
    <cellStyle name="Normal 30 3 6 2 3 3 2" xfId="30265" xr:uid="{00000000-0005-0000-0000-000037760000}"/>
    <cellStyle name="Normal 30 3 6 2 3 3 2 2" xfId="30266" xr:uid="{00000000-0005-0000-0000-000038760000}"/>
    <cellStyle name="Normal 30 3 6 2 3 3 3" xfId="30267" xr:uid="{00000000-0005-0000-0000-000039760000}"/>
    <cellStyle name="Normal 30 3 6 2 3 4" xfId="30268" xr:uid="{00000000-0005-0000-0000-00003A760000}"/>
    <cellStyle name="Normal 30 3 6 2 3 4 2" xfId="30269" xr:uid="{00000000-0005-0000-0000-00003B760000}"/>
    <cellStyle name="Normal 30 3 6 2 3 5" xfId="30270" xr:uid="{00000000-0005-0000-0000-00003C760000}"/>
    <cellStyle name="Normal 30 3 6 2 4" xfId="30271" xr:uid="{00000000-0005-0000-0000-00003D760000}"/>
    <cellStyle name="Normal 30 3 6 2 4 2" xfId="30272" xr:uid="{00000000-0005-0000-0000-00003E760000}"/>
    <cellStyle name="Normal 30 3 6 2 4 2 2" xfId="30273" xr:uid="{00000000-0005-0000-0000-00003F760000}"/>
    <cellStyle name="Normal 30 3 6 2 4 3" xfId="30274" xr:uid="{00000000-0005-0000-0000-000040760000}"/>
    <cellStyle name="Normal 30 3 6 2 5" xfId="30275" xr:uid="{00000000-0005-0000-0000-000041760000}"/>
    <cellStyle name="Normal 30 3 6 2 5 2" xfId="30276" xr:uid="{00000000-0005-0000-0000-000042760000}"/>
    <cellStyle name="Normal 30 3 6 2 5 2 2" xfId="30277" xr:uid="{00000000-0005-0000-0000-000043760000}"/>
    <cellStyle name="Normal 30 3 6 2 5 3" xfId="30278" xr:uid="{00000000-0005-0000-0000-000044760000}"/>
    <cellStyle name="Normal 30 3 6 2 6" xfId="30279" xr:uid="{00000000-0005-0000-0000-000045760000}"/>
    <cellStyle name="Normal 30 3 6 2 6 2" xfId="30280" xr:uid="{00000000-0005-0000-0000-000046760000}"/>
    <cellStyle name="Normal 30 3 6 2 7" xfId="30281" xr:uid="{00000000-0005-0000-0000-000047760000}"/>
    <cellStyle name="Normal 30 3 6 2 7 2" xfId="30282" xr:uid="{00000000-0005-0000-0000-000048760000}"/>
    <cellStyle name="Normal 30 3 6 2 8" xfId="30283" xr:uid="{00000000-0005-0000-0000-000049760000}"/>
    <cellStyle name="Normal 30 3 6 3" xfId="30284" xr:uid="{00000000-0005-0000-0000-00004A760000}"/>
    <cellStyle name="Normal 30 3 6 3 2" xfId="30285" xr:uid="{00000000-0005-0000-0000-00004B760000}"/>
    <cellStyle name="Normal 30 3 6 3 2 2" xfId="30286" xr:uid="{00000000-0005-0000-0000-00004C760000}"/>
    <cellStyle name="Normal 30 3 6 3 2 2 2" xfId="30287" xr:uid="{00000000-0005-0000-0000-00004D760000}"/>
    <cellStyle name="Normal 30 3 6 3 2 2 2 2" xfId="30288" xr:uid="{00000000-0005-0000-0000-00004E760000}"/>
    <cellStyle name="Normal 30 3 6 3 2 2 3" xfId="30289" xr:uid="{00000000-0005-0000-0000-00004F760000}"/>
    <cellStyle name="Normal 30 3 6 3 2 3" xfId="30290" xr:uid="{00000000-0005-0000-0000-000050760000}"/>
    <cellStyle name="Normal 30 3 6 3 2 3 2" xfId="30291" xr:uid="{00000000-0005-0000-0000-000051760000}"/>
    <cellStyle name="Normal 30 3 6 3 2 3 2 2" xfId="30292" xr:uid="{00000000-0005-0000-0000-000052760000}"/>
    <cellStyle name="Normal 30 3 6 3 2 3 3" xfId="30293" xr:uid="{00000000-0005-0000-0000-000053760000}"/>
    <cellStyle name="Normal 30 3 6 3 2 4" xfId="30294" xr:uid="{00000000-0005-0000-0000-000054760000}"/>
    <cellStyle name="Normal 30 3 6 3 2 4 2" xfId="30295" xr:uid="{00000000-0005-0000-0000-000055760000}"/>
    <cellStyle name="Normal 30 3 6 3 2 5" xfId="30296" xr:uid="{00000000-0005-0000-0000-000056760000}"/>
    <cellStyle name="Normal 30 3 6 3 3" xfId="30297" xr:uid="{00000000-0005-0000-0000-000057760000}"/>
    <cellStyle name="Normal 30 3 6 3 3 2" xfId="30298" xr:uid="{00000000-0005-0000-0000-000058760000}"/>
    <cellStyle name="Normal 30 3 6 3 3 2 2" xfId="30299" xr:uid="{00000000-0005-0000-0000-000059760000}"/>
    <cellStyle name="Normal 30 3 6 3 3 3" xfId="30300" xr:uid="{00000000-0005-0000-0000-00005A760000}"/>
    <cellStyle name="Normal 30 3 6 3 4" xfId="30301" xr:uid="{00000000-0005-0000-0000-00005B760000}"/>
    <cellStyle name="Normal 30 3 6 3 4 2" xfId="30302" xr:uid="{00000000-0005-0000-0000-00005C760000}"/>
    <cellStyle name="Normal 30 3 6 3 4 2 2" xfId="30303" xr:uid="{00000000-0005-0000-0000-00005D760000}"/>
    <cellStyle name="Normal 30 3 6 3 4 3" xfId="30304" xr:uid="{00000000-0005-0000-0000-00005E760000}"/>
    <cellStyle name="Normal 30 3 6 3 5" xfId="30305" xr:uid="{00000000-0005-0000-0000-00005F760000}"/>
    <cellStyle name="Normal 30 3 6 3 5 2" xfId="30306" xr:uid="{00000000-0005-0000-0000-000060760000}"/>
    <cellStyle name="Normal 30 3 6 3 6" xfId="30307" xr:uid="{00000000-0005-0000-0000-000061760000}"/>
    <cellStyle name="Normal 30 3 6 3 6 2" xfId="30308" xr:uid="{00000000-0005-0000-0000-000062760000}"/>
    <cellStyle name="Normal 30 3 6 3 7" xfId="30309" xr:uid="{00000000-0005-0000-0000-000063760000}"/>
    <cellStyle name="Normal 30 3 6 4" xfId="30310" xr:uid="{00000000-0005-0000-0000-000064760000}"/>
    <cellStyle name="Normal 30 3 6 4 2" xfId="30311" xr:uid="{00000000-0005-0000-0000-000065760000}"/>
    <cellStyle name="Normal 30 3 6 4 2 2" xfId="30312" xr:uid="{00000000-0005-0000-0000-000066760000}"/>
    <cellStyle name="Normal 30 3 6 4 2 2 2" xfId="30313" xr:uid="{00000000-0005-0000-0000-000067760000}"/>
    <cellStyle name="Normal 30 3 6 4 2 2 2 2" xfId="30314" xr:uid="{00000000-0005-0000-0000-000068760000}"/>
    <cellStyle name="Normal 30 3 6 4 2 2 3" xfId="30315" xr:uid="{00000000-0005-0000-0000-000069760000}"/>
    <cellStyle name="Normal 30 3 6 4 2 3" xfId="30316" xr:uid="{00000000-0005-0000-0000-00006A760000}"/>
    <cellStyle name="Normal 30 3 6 4 2 3 2" xfId="30317" xr:uid="{00000000-0005-0000-0000-00006B760000}"/>
    <cellStyle name="Normal 30 3 6 4 2 3 2 2" xfId="30318" xr:uid="{00000000-0005-0000-0000-00006C760000}"/>
    <cellStyle name="Normal 30 3 6 4 2 3 3" xfId="30319" xr:uid="{00000000-0005-0000-0000-00006D760000}"/>
    <cellStyle name="Normal 30 3 6 4 2 4" xfId="30320" xr:uid="{00000000-0005-0000-0000-00006E760000}"/>
    <cellStyle name="Normal 30 3 6 4 2 4 2" xfId="30321" xr:uid="{00000000-0005-0000-0000-00006F760000}"/>
    <cellStyle name="Normal 30 3 6 4 2 5" xfId="30322" xr:uid="{00000000-0005-0000-0000-000070760000}"/>
    <cellStyle name="Normal 30 3 6 4 3" xfId="30323" xr:uid="{00000000-0005-0000-0000-000071760000}"/>
    <cellStyle name="Normal 30 3 6 4 3 2" xfId="30324" xr:uid="{00000000-0005-0000-0000-000072760000}"/>
    <cellStyle name="Normal 30 3 6 4 3 2 2" xfId="30325" xr:uid="{00000000-0005-0000-0000-000073760000}"/>
    <cellStyle name="Normal 30 3 6 4 3 3" xfId="30326" xr:uid="{00000000-0005-0000-0000-000074760000}"/>
    <cellStyle name="Normal 30 3 6 4 4" xfId="30327" xr:uid="{00000000-0005-0000-0000-000075760000}"/>
    <cellStyle name="Normal 30 3 6 4 4 2" xfId="30328" xr:uid="{00000000-0005-0000-0000-000076760000}"/>
    <cellStyle name="Normal 30 3 6 4 4 2 2" xfId="30329" xr:uid="{00000000-0005-0000-0000-000077760000}"/>
    <cellStyle name="Normal 30 3 6 4 4 3" xfId="30330" xr:uid="{00000000-0005-0000-0000-000078760000}"/>
    <cellStyle name="Normal 30 3 6 4 5" xfId="30331" xr:uid="{00000000-0005-0000-0000-000079760000}"/>
    <cellStyle name="Normal 30 3 6 4 5 2" xfId="30332" xr:uid="{00000000-0005-0000-0000-00007A760000}"/>
    <cellStyle name="Normal 30 3 6 4 6" xfId="30333" xr:uid="{00000000-0005-0000-0000-00007B760000}"/>
    <cellStyle name="Normal 30 3 6 4 6 2" xfId="30334" xr:uid="{00000000-0005-0000-0000-00007C760000}"/>
    <cellStyle name="Normal 30 3 6 4 7" xfId="30335" xr:uid="{00000000-0005-0000-0000-00007D760000}"/>
    <cellStyle name="Normal 30 3 6 5" xfId="30336" xr:uid="{00000000-0005-0000-0000-00007E760000}"/>
    <cellStyle name="Normal 30 3 6 5 2" xfId="30337" xr:uid="{00000000-0005-0000-0000-00007F760000}"/>
    <cellStyle name="Normal 30 3 6 5 2 2" xfId="30338" xr:uid="{00000000-0005-0000-0000-000080760000}"/>
    <cellStyle name="Normal 30 3 6 5 2 2 2" xfId="30339" xr:uid="{00000000-0005-0000-0000-000081760000}"/>
    <cellStyle name="Normal 30 3 6 5 2 3" xfId="30340" xr:uid="{00000000-0005-0000-0000-000082760000}"/>
    <cellStyle name="Normal 30 3 6 5 3" xfId="30341" xr:uid="{00000000-0005-0000-0000-000083760000}"/>
    <cellStyle name="Normal 30 3 6 5 3 2" xfId="30342" xr:uid="{00000000-0005-0000-0000-000084760000}"/>
    <cellStyle name="Normal 30 3 6 5 3 2 2" xfId="30343" xr:uid="{00000000-0005-0000-0000-000085760000}"/>
    <cellStyle name="Normal 30 3 6 5 3 3" xfId="30344" xr:uid="{00000000-0005-0000-0000-000086760000}"/>
    <cellStyle name="Normal 30 3 6 5 4" xfId="30345" xr:uid="{00000000-0005-0000-0000-000087760000}"/>
    <cellStyle name="Normal 30 3 6 5 4 2" xfId="30346" xr:uid="{00000000-0005-0000-0000-000088760000}"/>
    <cellStyle name="Normal 30 3 6 5 5" xfId="30347" xr:uid="{00000000-0005-0000-0000-000089760000}"/>
    <cellStyle name="Normal 30 3 6 6" xfId="30348" xr:uid="{00000000-0005-0000-0000-00008A760000}"/>
    <cellStyle name="Normal 30 3 6 6 2" xfId="30349" xr:uid="{00000000-0005-0000-0000-00008B760000}"/>
    <cellStyle name="Normal 30 3 6 6 2 2" xfId="30350" xr:uid="{00000000-0005-0000-0000-00008C760000}"/>
    <cellStyle name="Normal 30 3 6 6 2 2 2" xfId="30351" xr:uid="{00000000-0005-0000-0000-00008D760000}"/>
    <cellStyle name="Normal 30 3 6 6 2 3" xfId="30352" xr:uid="{00000000-0005-0000-0000-00008E760000}"/>
    <cellStyle name="Normal 30 3 6 6 3" xfId="30353" xr:uid="{00000000-0005-0000-0000-00008F760000}"/>
    <cellStyle name="Normal 30 3 6 6 3 2" xfId="30354" xr:uid="{00000000-0005-0000-0000-000090760000}"/>
    <cellStyle name="Normal 30 3 6 6 4" xfId="30355" xr:uid="{00000000-0005-0000-0000-000091760000}"/>
    <cellStyle name="Normal 30 3 6 7" xfId="30356" xr:uid="{00000000-0005-0000-0000-000092760000}"/>
    <cellStyle name="Normal 30 3 6 7 2" xfId="30357" xr:uid="{00000000-0005-0000-0000-000093760000}"/>
    <cellStyle name="Normal 30 3 6 7 2 2" xfId="30358" xr:uid="{00000000-0005-0000-0000-000094760000}"/>
    <cellStyle name="Normal 30 3 6 7 3" xfId="30359" xr:uid="{00000000-0005-0000-0000-000095760000}"/>
    <cellStyle name="Normal 30 3 6 8" xfId="30360" xr:uid="{00000000-0005-0000-0000-000096760000}"/>
    <cellStyle name="Normal 30 3 6 8 2" xfId="30361" xr:uid="{00000000-0005-0000-0000-000097760000}"/>
    <cellStyle name="Normal 30 3 6 8 2 2" xfId="30362" xr:uid="{00000000-0005-0000-0000-000098760000}"/>
    <cellStyle name="Normal 30 3 6 8 3" xfId="30363" xr:uid="{00000000-0005-0000-0000-000099760000}"/>
    <cellStyle name="Normal 30 3 6 9" xfId="30364" xr:uid="{00000000-0005-0000-0000-00009A760000}"/>
    <cellStyle name="Normal 30 3 6 9 2" xfId="30365" xr:uid="{00000000-0005-0000-0000-00009B760000}"/>
    <cellStyle name="Normal 30 3 7" xfId="30366" xr:uid="{00000000-0005-0000-0000-00009C760000}"/>
    <cellStyle name="Normal 30 3 7 2" xfId="30367" xr:uid="{00000000-0005-0000-0000-00009D760000}"/>
    <cellStyle name="Normal 30 3 7 2 2" xfId="30368" xr:uid="{00000000-0005-0000-0000-00009E760000}"/>
    <cellStyle name="Normal 30 3 7 2 2 2" xfId="30369" xr:uid="{00000000-0005-0000-0000-00009F760000}"/>
    <cellStyle name="Normal 30 3 7 2 2 2 2" xfId="30370" xr:uid="{00000000-0005-0000-0000-0000A0760000}"/>
    <cellStyle name="Normal 30 3 7 2 2 2 2 2" xfId="30371" xr:uid="{00000000-0005-0000-0000-0000A1760000}"/>
    <cellStyle name="Normal 30 3 7 2 2 2 3" xfId="30372" xr:uid="{00000000-0005-0000-0000-0000A2760000}"/>
    <cellStyle name="Normal 30 3 7 2 2 3" xfId="30373" xr:uid="{00000000-0005-0000-0000-0000A3760000}"/>
    <cellStyle name="Normal 30 3 7 2 2 3 2" xfId="30374" xr:uid="{00000000-0005-0000-0000-0000A4760000}"/>
    <cellStyle name="Normal 30 3 7 2 2 3 2 2" xfId="30375" xr:uid="{00000000-0005-0000-0000-0000A5760000}"/>
    <cellStyle name="Normal 30 3 7 2 2 3 3" xfId="30376" xr:uid="{00000000-0005-0000-0000-0000A6760000}"/>
    <cellStyle name="Normal 30 3 7 2 2 4" xfId="30377" xr:uid="{00000000-0005-0000-0000-0000A7760000}"/>
    <cellStyle name="Normal 30 3 7 2 2 4 2" xfId="30378" xr:uid="{00000000-0005-0000-0000-0000A8760000}"/>
    <cellStyle name="Normal 30 3 7 2 2 5" xfId="30379" xr:uid="{00000000-0005-0000-0000-0000A9760000}"/>
    <cellStyle name="Normal 30 3 7 2 3" xfId="30380" xr:uid="{00000000-0005-0000-0000-0000AA760000}"/>
    <cellStyle name="Normal 30 3 7 2 3 2" xfId="30381" xr:uid="{00000000-0005-0000-0000-0000AB760000}"/>
    <cellStyle name="Normal 30 3 7 2 3 2 2" xfId="30382" xr:uid="{00000000-0005-0000-0000-0000AC760000}"/>
    <cellStyle name="Normal 30 3 7 2 3 3" xfId="30383" xr:uid="{00000000-0005-0000-0000-0000AD760000}"/>
    <cellStyle name="Normal 30 3 7 2 4" xfId="30384" xr:uid="{00000000-0005-0000-0000-0000AE760000}"/>
    <cellStyle name="Normal 30 3 7 2 4 2" xfId="30385" xr:uid="{00000000-0005-0000-0000-0000AF760000}"/>
    <cellStyle name="Normal 30 3 7 2 4 2 2" xfId="30386" xr:uid="{00000000-0005-0000-0000-0000B0760000}"/>
    <cellStyle name="Normal 30 3 7 2 4 3" xfId="30387" xr:uid="{00000000-0005-0000-0000-0000B1760000}"/>
    <cellStyle name="Normal 30 3 7 2 5" xfId="30388" xr:uid="{00000000-0005-0000-0000-0000B2760000}"/>
    <cellStyle name="Normal 30 3 7 2 5 2" xfId="30389" xr:uid="{00000000-0005-0000-0000-0000B3760000}"/>
    <cellStyle name="Normal 30 3 7 2 6" xfId="30390" xr:uid="{00000000-0005-0000-0000-0000B4760000}"/>
    <cellStyle name="Normal 30 3 7 2 6 2" xfId="30391" xr:uid="{00000000-0005-0000-0000-0000B5760000}"/>
    <cellStyle name="Normal 30 3 7 2 7" xfId="30392" xr:uid="{00000000-0005-0000-0000-0000B6760000}"/>
    <cellStyle name="Normal 30 3 7 3" xfId="30393" xr:uid="{00000000-0005-0000-0000-0000B7760000}"/>
    <cellStyle name="Normal 30 3 7 3 2" xfId="30394" xr:uid="{00000000-0005-0000-0000-0000B8760000}"/>
    <cellStyle name="Normal 30 3 7 3 2 2" xfId="30395" xr:uid="{00000000-0005-0000-0000-0000B9760000}"/>
    <cellStyle name="Normal 30 3 7 3 2 2 2" xfId="30396" xr:uid="{00000000-0005-0000-0000-0000BA760000}"/>
    <cellStyle name="Normal 30 3 7 3 2 3" xfId="30397" xr:uid="{00000000-0005-0000-0000-0000BB760000}"/>
    <cellStyle name="Normal 30 3 7 3 3" xfId="30398" xr:uid="{00000000-0005-0000-0000-0000BC760000}"/>
    <cellStyle name="Normal 30 3 7 3 3 2" xfId="30399" xr:uid="{00000000-0005-0000-0000-0000BD760000}"/>
    <cellStyle name="Normal 30 3 7 3 3 2 2" xfId="30400" xr:uid="{00000000-0005-0000-0000-0000BE760000}"/>
    <cellStyle name="Normal 30 3 7 3 3 3" xfId="30401" xr:uid="{00000000-0005-0000-0000-0000BF760000}"/>
    <cellStyle name="Normal 30 3 7 3 4" xfId="30402" xr:uid="{00000000-0005-0000-0000-0000C0760000}"/>
    <cellStyle name="Normal 30 3 7 3 4 2" xfId="30403" xr:uid="{00000000-0005-0000-0000-0000C1760000}"/>
    <cellStyle name="Normal 30 3 7 3 5" xfId="30404" xr:uid="{00000000-0005-0000-0000-0000C2760000}"/>
    <cellStyle name="Normal 30 3 7 4" xfId="30405" xr:uid="{00000000-0005-0000-0000-0000C3760000}"/>
    <cellStyle name="Normal 30 3 7 4 2" xfId="30406" xr:uid="{00000000-0005-0000-0000-0000C4760000}"/>
    <cellStyle name="Normal 30 3 7 4 2 2" xfId="30407" xr:uid="{00000000-0005-0000-0000-0000C5760000}"/>
    <cellStyle name="Normal 30 3 7 4 3" xfId="30408" xr:uid="{00000000-0005-0000-0000-0000C6760000}"/>
    <cellStyle name="Normal 30 3 7 5" xfId="30409" xr:uid="{00000000-0005-0000-0000-0000C7760000}"/>
    <cellStyle name="Normal 30 3 7 5 2" xfId="30410" xr:uid="{00000000-0005-0000-0000-0000C8760000}"/>
    <cellStyle name="Normal 30 3 7 5 2 2" xfId="30411" xr:uid="{00000000-0005-0000-0000-0000C9760000}"/>
    <cellStyle name="Normal 30 3 7 5 3" xfId="30412" xr:uid="{00000000-0005-0000-0000-0000CA760000}"/>
    <cellStyle name="Normal 30 3 7 6" xfId="30413" xr:uid="{00000000-0005-0000-0000-0000CB760000}"/>
    <cellStyle name="Normal 30 3 7 6 2" xfId="30414" xr:uid="{00000000-0005-0000-0000-0000CC760000}"/>
    <cellStyle name="Normal 30 3 7 7" xfId="30415" xr:uid="{00000000-0005-0000-0000-0000CD760000}"/>
    <cellStyle name="Normal 30 3 7 7 2" xfId="30416" xr:uid="{00000000-0005-0000-0000-0000CE760000}"/>
    <cellStyle name="Normal 30 3 7 8" xfId="30417" xr:uid="{00000000-0005-0000-0000-0000CF760000}"/>
    <cellStyle name="Normal 30 3 8" xfId="30418" xr:uid="{00000000-0005-0000-0000-0000D0760000}"/>
    <cellStyle name="Normal 30 3 8 2" xfId="30419" xr:uid="{00000000-0005-0000-0000-0000D1760000}"/>
    <cellStyle name="Normal 30 3 8 2 2" xfId="30420" xr:uid="{00000000-0005-0000-0000-0000D2760000}"/>
    <cellStyle name="Normal 30 3 8 2 2 2" xfId="30421" xr:uid="{00000000-0005-0000-0000-0000D3760000}"/>
    <cellStyle name="Normal 30 3 8 2 2 2 2" xfId="30422" xr:uid="{00000000-0005-0000-0000-0000D4760000}"/>
    <cellStyle name="Normal 30 3 8 2 2 3" xfId="30423" xr:uid="{00000000-0005-0000-0000-0000D5760000}"/>
    <cellStyle name="Normal 30 3 8 2 3" xfId="30424" xr:uid="{00000000-0005-0000-0000-0000D6760000}"/>
    <cellStyle name="Normal 30 3 8 2 3 2" xfId="30425" xr:uid="{00000000-0005-0000-0000-0000D7760000}"/>
    <cellStyle name="Normal 30 3 8 2 3 2 2" xfId="30426" xr:uid="{00000000-0005-0000-0000-0000D8760000}"/>
    <cellStyle name="Normal 30 3 8 2 3 3" xfId="30427" xr:uid="{00000000-0005-0000-0000-0000D9760000}"/>
    <cellStyle name="Normal 30 3 8 2 4" xfId="30428" xr:uid="{00000000-0005-0000-0000-0000DA760000}"/>
    <cellStyle name="Normal 30 3 8 2 4 2" xfId="30429" xr:uid="{00000000-0005-0000-0000-0000DB760000}"/>
    <cellStyle name="Normal 30 3 8 2 5" xfId="30430" xr:uid="{00000000-0005-0000-0000-0000DC760000}"/>
    <cellStyle name="Normal 30 3 8 3" xfId="30431" xr:uid="{00000000-0005-0000-0000-0000DD760000}"/>
    <cellStyle name="Normal 30 3 8 3 2" xfId="30432" xr:uid="{00000000-0005-0000-0000-0000DE760000}"/>
    <cellStyle name="Normal 30 3 8 3 2 2" xfId="30433" xr:uid="{00000000-0005-0000-0000-0000DF760000}"/>
    <cellStyle name="Normal 30 3 8 3 3" xfId="30434" xr:uid="{00000000-0005-0000-0000-0000E0760000}"/>
    <cellStyle name="Normal 30 3 8 4" xfId="30435" xr:uid="{00000000-0005-0000-0000-0000E1760000}"/>
    <cellStyle name="Normal 30 3 8 4 2" xfId="30436" xr:uid="{00000000-0005-0000-0000-0000E2760000}"/>
    <cellStyle name="Normal 30 3 8 4 2 2" xfId="30437" xr:uid="{00000000-0005-0000-0000-0000E3760000}"/>
    <cellStyle name="Normal 30 3 8 4 3" xfId="30438" xr:uid="{00000000-0005-0000-0000-0000E4760000}"/>
    <cellStyle name="Normal 30 3 8 5" xfId="30439" xr:uid="{00000000-0005-0000-0000-0000E5760000}"/>
    <cellStyle name="Normal 30 3 8 5 2" xfId="30440" xr:uid="{00000000-0005-0000-0000-0000E6760000}"/>
    <cellStyle name="Normal 30 3 8 6" xfId="30441" xr:uid="{00000000-0005-0000-0000-0000E7760000}"/>
    <cellStyle name="Normal 30 3 8 6 2" xfId="30442" xr:uid="{00000000-0005-0000-0000-0000E8760000}"/>
    <cellStyle name="Normal 30 3 8 7" xfId="30443" xr:uid="{00000000-0005-0000-0000-0000E9760000}"/>
    <cellStyle name="Normal 30 3 9" xfId="30444" xr:uid="{00000000-0005-0000-0000-0000EA760000}"/>
    <cellStyle name="Normal 30 3 9 2" xfId="30445" xr:uid="{00000000-0005-0000-0000-0000EB760000}"/>
    <cellStyle name="Normal 30 3 9 2 2" xfId="30446" xr:uid="{00000000-0005-0000-0000-0000EC760000}"/>
    <cellStyle name="Normal 30 3 9 2 2 2" xfId="30447" xr:uid="{00000000-0005-0000-0000-0000ED760000}"/>
    <cellStyle name="Normal 30 3 9 2 2 2 2" xfId="30448" xr:uid="{00000000-0005-0000-0000-0000EE760000}"/>
    <cellStyle name="Normal 30 3 9 2 2 3" xfId="30449" xr:uid="{00000000-0005-0000-0000-0000EF760000}"/>
    <cellStyle name="Normal 30 3 9 2 3" xfId="30450" xr:uid="{00000000-0005-0000-0000-0000F0760000}"/>
    <cellStyle name="Normal 30 3 9 2 3 2" xfId="30451" xr:uid="{00000000-0005-0000-0000-0000F1760000}"/>
    <cellStyle name="Normal 30 3 9 2 3 2 2" xfId="30452" xr:uid="{00000000-0005-0000-0000-0000F2760000}"/>
    <cellStyle name="Normal 30 3 9 2 3 3" xfId="30453" xr:uid="{00000000-0005-0000-0000-0000F3760000}"/>
    <cellStyle name="Normal 30 3 9 2 4" xfId="30454" xr:uid="{00000000-0005-0000-0000-0000F4760000}"/>
    <cellStyle name="Normal 30 3 9 2 4 2" xfId="30455" xr:uid="{00000000-0005-0000-0000-0000F5760000}"/>
    <cellStyle name="Normal 30 3 9 2 5" xfId="30456" xr:uid="{00000000-0005-0000-0000-0000F6760000}"/>
    <cellStyle name="Normal 30 3 9 3" xfId="30457" xr:uid="{00000000-0005-0000-0000-0000F7760000}"/>
    <cellStyle name="Normal 30 3 9 3 2" xfId="30458" xr:uid="{00000000-0005-0000-0000-0000F8760000}"/>
    <cellStyle name="Normal 30 3 9 3 2 2" xfId="30459" xr:uid="{00000000-0005-0000-0000-0000F9760000}"/>
    <cellStyle name="Normal 30 3 9 3 3" xfId="30460" xr:uid="{00000000-0005-0000-0000-0000FA760000}"/>
    <cellStyle name="Normal 30 3 9 4" xfId="30461" xr:uid="{00000000-0005-0000-0000-0000FB760000}"/>
    <cellStyle name="Normal 30 3 9 4 2" xfId="30462" xr:uid="{00000000-0005-0000-0000-0000FC760000}"/>
    <cellStyle name="Normal 30 3 9 4 2 2" xfId="30463" xr:uid="{00000000-0005-0000-0000-0000FD760000}"/>
    <cellStyle name="Normal 30 3 9 4 3" xfId="30464" xr:uid="{00000000-0005-0000-0000-0000FE760000}"/>
    <cellStyle name="Normal 30 3 9 5" xfId="30465" xr:uid="{00000000-0005-0000-0000-0000FF760000}"/>
    <cellStyle name="Normal 30 3 9 5 2" xfId="30466" xr:uid="{00000000-0005-0000-0000-000000770000}"/>
    <cellStyle name="Normal 30 3 9 6" xfId="30467" xr:uid="{00000000-0005-0000-0000-000001770000}"/>
    <cellStyle name="Normal 30 3 9 6 2" xfId="30468" xr:uid="{00000000-0005-0000-0000-000002770000}"/>
    <cellStyle name="Normal 30 3 9 7" xfId="30469" xr:uid="{00000000-0005-0000-0000-000003770000}"/>
    <cellStyle name="Normal 30 4" xfId="30470" xr:uid="{00000000-0005-0000-0000-000004770000}"/>
    <cellStyle name="Normal 30 4 10" xfId="30471" xr:uid="{00000000-0005-0000-0000-000005770000}"/>
    <cellStyle name="Normal 30 4 10 2" xfId="30472" xr:uid="{00000000-0005-0000-0000-000006770000}"/>
    <cellStyle name="Normal 30 4 10 2 2" xfId="30473" xr:uid="{00000000-0005-0000-0000-000007770000}"/>
    <cellStyle name="Normal 30 4 10 2 2 2" xfId="30474" xr:uid="{00000000-0005-0000-0000-000008770000}"/>
    <cellStyle name="Normal 30 4 10 2 3" xfId="30475" xr:uid="{00000000-0005-0000-0000-000009770000}"/>
    <cellStyle name="Normal 30 4 10 3" xfId="30476" xr:uid="{00000000-0005-0000-0000-00000A770000}"/>
    <cellStyle name="Normal 30 4 10 3 2" xfId="30477" xr:uid="{00000000-0005-0000-0000-00000B770000}"/>
    <cellStyle name="Normal 30 4 10 4" xfId="30478" xr:uid="{00000000-0005-0000-0000-00000C770000}"/>
    <cellStyle name="Normal 30 4 11" xfId="30479" xr:uid="{00000000-0005-0000-0000-00000D770000}"/>
    <cellStyle name="Normal 30 4 11 2" xfId="30480" xr:uid="{00000000-0005-0000-0000-00000E770000}"/>
    <cellStyle name="Normal 30 4 11 2 2" xfId="30481" xr:uid="{00000000-0005-0000-0000-00000F770000}"/>
    <cellStyle name="Normal 30 4 11 2 2 2" xfId="30482" xr:uid="{00000000-0005-0000-0000-000010770000}"/>
    <cellStyle name="Normal 30 4 11 2 3" xfId="30483" xr:uid="{00000000-0005-0000-0000-000011770000}"/>
    <cellStyle name="Normal 30 4 11 3" xfId="30484" xr:uid="{00000000-0005-0000-0000-000012770000}"/>
    <cellStyle name="Normal 30 4 11 3 2" xfId="30485" xr:uid="{00000000-0005-0000-0000-000013770000}"/>
    <cellStyle name="Normal 30 4 11 4" xfId="30486" xr:uid="{00000000-0005-0000-0000-000014770000}"/>
    <cellStyle name="Normal 30 4 12" xfId="30487" xr:uid="{00000000-0005-0000-0000-000015770000}"/>
    <cellStyle name="Normal 30 4 12 2" xfId="30488" xr:uid="{00000000-0005-0000-0000-000016770000}"/>
    <cellStyle name="Normal 30 4 12 2 2" xfId="30489" xr:uid="{00000000-0005-0000-0000-000017770000}"/>
    <cellStyle name="Normal 30 4 12 3" xfId="30490" xr:uid="{00000000-0005-0000-0000-000018770000}"/>
    <cellStyle name="Normal 30 4 13" xfId="30491" xr:uid="{00000000-0005-0000-0000-000019770000}"/>
    <cellStyle name="Normal 30 4 13 2" xfId="30492" xr:uid="{00000000-0005-0000-0000-00001A770000}"/>
    <cellStyle name="Normal 30 4 14" xfId="30493" xr:uid="{00000000-0005-0000-0000-00001B770000}"/>
    <cellStyle name="Normal 30 4 14 2" xfId="30494" xr:uid="{00000000-0005-0000-0000-00001C770000}"/>
    <cellStyle name="Normal 30 4 15" xfId="30495" xr:uid="{00000000-0005-0000-0000-00001D770000}"/>
    <cellStyle name="Normal 30 4 2" xfId="30496" xr:uid="{00000000-0005-0000-0000-00001E770000}"/>
    <cellStyle name="Normal 30 4 2 10" xfId="30497" xr:uid="{00000000-0005-0000-0000-00001F770000}"/>
    <cellStyle name="Normal 30 4 2 10 2" xfId="30498" xr:uid="{00000000-0005-0000-0000-000020770000}"/>
    <cellStyle name="Normal 30 4 2 11" xfId="30499" xr:uid="{00000000-0005-0000-0000-000021770000}"/>
    <cellStyle name="Normal 30 4 2 11 2" xfId="30500" xr:uid="{00000000-0005-0000-0000-000022770000}"/>
    <cellStyle name="Normal 30 4 2 12" xfId="30501" xr:uid="{00000000-0005-0000-0000-000023770000}"/>
    <cellStyle name="Normal 30 4 2 2" xfId="30502" xr:uid="{00000000-0005-0000-0000-000024770000}"/>
    <cellStyle name="Normal 30 4 2 2 10" xfId="30503" xr:uid="{00000000-0005-0000-0000-000025770000}"/>
    <cellStyle name="Normal 30 4 2 2 10 2" xfId="30504" xr:uid="{00000000-0005-0000-0000-000026770000}"/>
    <cellStyle name="Normal 30 4 2 2 11" xfId="30505" xr:uid="{00000000-0005-0000-0000-000027770000}"/>
    <cellStyle name="Normal 30 4 2 2 2" xfId="30506" xr:uid="{00000000-0005-0000-0000-000028770000}"/>
    <cellStyle name="Normal 30 4 2 2 2 2" xfId="30507" xr:uid="{00000000-0005-0000-0000-000029770000}"/>
    <cellStyle name="Normal 30 4 2 2 2 2 2" xfId="30508" xr:uid="{00000000-0005-0000-0000-00002A770000}"/>
    <cellStyle name="Normal 30 4 2 2 2 2 2 2" xfId="30509" xr:uid="{00000000-0005-0000-0000-00002B770000}"/>
    <cellStyle name="Normal 30 4 2 2 2 2 2 2 2" xfId="30510" xr:uid="{00000000-0005-0000-0000-00002C770000}"/>
    <cellStyle name="Normal 30 4 2 2 2 2 2 2 2 2" xfId="30511" xr:uid="{00000000-0005-0000-0000-00002D770000}"/>
    <cellStyle name="Normal 30 4 2 2 2 2 2 2 3" xfId="30512" xr:uid="{00000000-0005-0000-0000-00002E770000}"/>
    <cellStyle name="Normal 30 4 2 2 2 2 2 3" xfId="30513" xr:uid="{00000000-0005-0000-0000-00002F770000}"/>
    <cellStyle name="Normal 30 4 2 2 2 2 2 3 2" xfId="30514" xr:uid="{00000000-0005-0000-0000-000030770000}"/>
    <cellStyle name="Normal 30 4 2 2 2 2 2 3 2 2" xfId="30515" xr:uid="{00000000-0005-0000-0000-000031770000}"/>
    <cellStyle name="Normal 30 4 2 2 2 2 2 3 3" xfId="30516" xr:uid="{00000000-0005-0000-0000-000032770000}"/>
    <cellStyle name="Normal 30 4 2 2 2 2 2 4" xfId="30517" xr:uid="{00000000-0005-0000-0000-000033770000}"/>
    <cellStyle name="Normal 30 4 2 2 2 2 2 4 2" xfId="30518" xr:uid="{00000000-0005-0000-0000-000034770000}"/>
    <cellStyle name="Normal 30 4 2 2 2 2 2 5" xfId="30519" xr:uid="{00000000-0005-0000-0000-000035770000}"/>
    <cellStyle name="Normal 30 4 2 2 2 2 3" xfId="30520" xr:uid="{00000000-0005-0000-0000-000036770000}"/>
    <cellStyle name="Normal 30 4 2 2 2 2 3 2" xfId="30521" xr:uid="{00000000-0005-0000-0000-000037770000}"/>
    <cellStyle name="Normal 30 4 2 2 2 2 3 2 2" xfId="30522" xr:uid="{00000000-0005-0000-0000-000038770000}"/>
    <cellStyle name="Normal 30 4 2 2 2 2 3 3" xfId="30523" xr:uid="{00000000-0005-0000-0000-000039770000}"/>
    <cellStyle name="Normal 30 4 2 2 2 2 4" xfId="30524" xr:uid="{00000000-0005-0000-0000-00003A770000}"/>
    <cellStyle name="Normal 30 4 2 2 2 2 4 2" xfId="30525" xr:uid="{00000000-0005-0000-0000-00003B770000}"/>
    <cellStyle name="Normal 30 4 2 2 2 2 4 2 2" xfId="30526" xr:uid="{00000000-0005-0000-0000-00003C770000}"/>
    <cellStyle name="Normal 30 4 2 2 2 2 4 3" xfId="30527" xr:uid="{00000000-0005-0000-0000-00003D770000}"/>
    <cellStyle name="Normal 30 4 2 2 2 2 5" xfId="30528" xr:uid="{00000000-0005-0000-0000-00003E770000}"/>
    <cellStyle name="Normal 30 4 2 2 2 2 5 2" xfId="30529" xr:uid="{00000000-0005-0000-0000-00003F770000}"/>
    <cellStyle name="Normal 30 4 2 2 2 2 6" xfId="30530" xr:uid="{00000000-0005-0000-0000-000040770000}"/>
    <cellStyle name="Normal 30 4 2 2 2 2 6 2" xfId="30531" xr:uid="{00000000-0005-0000-0000-000041770000}"/>
    <cellStyle name="Normal 30 4 2 2 2 2 7" xfId="30532" xr:uid="{00000000-0005-0000-0000-000042770000}"/>
    <cellStyle name="Normal 30 4 2 2 2 3" xfId="30533" xr:uid="{00000000-0005-0000-0000-000043770000}"/>
    <cellStyle name="Normal 30 4 2 2 2 3 2" xfId="30534" xr:uid="{00000000-0005-0000-0000-000044770000}"/>
    <cellStyle name="Normal 30 4 2 2 2 3 2 2" xfId="30535" xr:uid="{00000000-0005-0000-0000-000045770000}"/>
    <cellStyle name="Normal 30 4 2 2 2 3 2 2 2" xfId="30536" xr:uid="{00000000-0005-0000-0000-000046770000}"/>
    <cellStyle name="Normal 30 4 2 2 2 3 2 3" xfId="30537" xr:uid="{00000000-0005-0000-0000-000047770000}"/>
    <cellStyle name="Normal 30 4 2 2 2 3 3" xfId="30538" xr:uid="{00000000-0005-0000-0000-000048770000}"/>
    <cellStyle name="Normal 30 4 2 2 2 3 3 2" xfId="30539" xr:uid="{00000000-0005-0000-0000-000049770000}"/>
    <cellStyle name="Normal 30 4 2 2 2 3 3 2 2" xfId="30540" xr:uid="{00000000-0005-0000-0000-00004A770000}"/>
    <cellStyle name="Normal 30 4 2 2 2 3 3 3" xfId="30541" xr:uid="{00000000-0005-0000-0000-00004B770000}"/>
    <cellStyle name="Normal 30 4 2 2 2 3 4" xfId="30542" xr:uid="{00000000-0005-0000-0000-00004C770000}"/>
    <cellStyle name="Normal 30 4 2 2 2 3 4 2" xfId="30543" xr:uid="{00000000-0005-0000-0000-00004D770000}"/>
    <cellStyle name="Normal 30 4 2 2 2 3 5" xfId="30544" xr:uid="{00000000-0005-0000-0000-00004E770000}"/>
    <cellStyle name="Normal 30 4 2 2 2 4" xfId="30545" xr:uid="{00000000-0005-0000-0000-00004F770000}"/>
    <cellStyle name="Normal 30 4 2 2 2 4 2" xfId="30546" xr:uid="{00000000-0005-0000-0000-000050770000}"/>
    <cellStyle name="Normal 30 4 2 2 2 4 2 2" xfId="30547" xr:uid="{00000000-0005-0000-0000-000051770000}"/>
    <cellStyle name="Normal 30 4 2 2 2 4 3" xfId="30548" xr:uid="{00000000-0005-0000-0000-000052770000}"/>
    <cellStyle name="Normal 30 4 2 2 2 5" xfId="30549" xr:uid="{00000000-0005-0000-0000-000053770000}"/>
    <cellStyle name="Normal 30 4 2 2 2 5 2" xfId="30550" xr:uid="{00000000-0005-0000-0000-000054770000}"/>
    <cellStyle name="Normal 30 4 2 2 2 5 2 2" xfId="30551" xr:uid="{00000000-0005-0000-0000-000055770000}"/>
    <cellStyle name="Normal 30 4 2 2 2 5 3" xfId="30552" xr:uid="{00000000-0005-0000-0000-000056770000}"/>
    <cellStyle name="Normal 30 4 2 2 2 6" xfId="30553" xr:uid="{00000000-0005-0000-0000-000057770000}"/>
    <cellStyle name="Normal 30 4 2 2 2 6 2" xfId="30554" xr:uid="{00000000-0005-0000-0000-000058770000}"/>
    <cellStyle name="Normal 30 4 2 2 2 7" xfId="30555" xr:uid="{00000000-0005-0000-0000-000059770000}"/>
    <cellStyle name="Normal 30 4 2 2 2 7 2" xfId="30556" xr:uid="{00000000-0005-0000-0000-00005A770000}"/>
    <cellStyle name="Normal 30 4 2 2 2 8" xfId="30557" xr:uid="{00000000-0005-0000-0000-00005B770000}"/>
    <cellStyle name="Normal 30 4 2 2 3" xfId="30558" xr:uid="{00000000-0005-0000-0000-00005C770000}"/>
    <cellStyle name="Normal 30 4 2 2 3 2" xfId="30559" xr:uid="{00000000-0005-0000-0000-00005D770000}"/>
    <cellStyle name="Normal 30 4 2 2 3 2 2" xfId="30560" xr:uid="{00000000-0005-0000-0000-00005E770000}"/>
    <cellStyle name="Normal 30 4 2 2 3 2 2 2" xfId="30561" xr:uid="{00000000-0005-0000-0000-00005F770000}"/>
    <cellStyle name="Normal 30 4 2 2 3 2 2 2 2" xfId="30562" xr:uid="{00000000-0005-0000-0000-000060770000}"/>
    <cellStyle name="Normal 30 4 2 2 3 2 2 3" xfId="30563" xr:uid="{00000000-0005-0000-0000-000061770000}"/>
    <cellStyle name="Normal 30 4 2 2 3 2 3" xfId="30564" xr:uid="{00000000-0005-0000-0000-000062770000}"/>
    <cellStyle name="Normal 30 4 2 2 3 2 3 2" xfId="30565" xr:uid="{00000000-0005-0000-0000-000063770000}"/>
    <cellStyle name="Normal 30 4 2 2 3 2 3 2 2" xfId="30566" xr:uid="{00000000-0005-0000-0000-000064770000}"/>
    <cellStyle name="Normal 30 4 2 2 3 2 3 3" xfId="30567" xr:uid="{00000000-0005-0000-0000-000065770000}"/>
    <cellStyle name="Normal 30 4 2 2 3 2 4" xfId="30568" xr:uid="{00000000-0005-0000-0000-000066770000}"/>
    <cellStyle name="Normal 30 4 2 2 3 2 4 2" xfId="30569" xr:uid="{00000000-0005-0000-0000-000067770000}"/>
    <cellStyle name="Normal 30 4 2 2 3 2 5" xfId="30570" xr:uid="{00000000-0005-0000-0000-000068770000}"/>
    <cellStyle name="Normal 30 4 2 2 3 3" xfId="30571" xr:uid="{00000000-0005-0000-0000-000069770000}"/>
    <cellStyle name="Normal 30 4 2 2 3 3 2" xfId="30572" xr:uid="{00000000-0005-0000-0000-00006A770000}"/>
    <cellStyle name="Normal 30 4 2 2 3 3 2 2" xfId="30573" xr:uid="{00000000-0005-0000-0000-00006B770000}"/>
    <cellStyle name="Normal 30 4 2 2 3 3 3" xfId="30574" xr:uid="{00000000-0005-0000-0000-00006C770000}"/>
    <cellStyle name="Normal 30 4 2 2 3 4" xfId="30575" xr:uid="{00000000-0005-0000-0000-00006D770000}"/>
    <cellStyle name="Normal 30 4 2 2 3 4 2" xfId="30576" xr:uid="{00000000-0005-0000-0000-00006E770000}"/>
    <cellStyle name="Normal 30 4 2 2 3 4 2 2" xfId="30577" xr:uid="{00000000-0005-0000-0000-00006F770000}"/>
    <cellStyle name="Normal 30 4 2 2 3 4 3" xfId="30578" xr:uid="{00000000-0005-0000-0000-000070770000}"/>
    <cellStyle name="Normal 30 4 2 2 3 5" xfId="30579" xr:uid="{00000000-0005-0000-0000-000071770000}"/>
    <cellStyle name="Normal 30 4 2 2 3 5 2" xfId="30580" xr:uid="{00000000-0005-0000-0000-000072770000}"/>
    <cellStyle name="Normal 30 4 2 2 3 6" xfId="30581" xr:uid="{00000000-0005-0000-0000-000073770000}"/>
    <cellStyle name="Normal 30 4 2 2 3 6 2" xfId="30582" xr:uid="{00000000-0005-0000-0000-000074770000}"/>
    <cellStyle name="Normal 30 4 2 2 3 7" xfId="30583" xr:uid="{00000000-0005-0000-0000-000075770000}"/>
    <cellStyle name="Normal 30 4 2 2 4" xfId="30584" xr:uid="{00000000-0005-0000-0000-000076770000}"/>
    <cellStyle name="Normal 30 4 2 2 4 2" xfId="30585" xr:uid="{00000000-0005-0000-0000-000077770000}"/>
    <cellStyle name="Normal 30 4 2 2 4 2 2" xfId="30586" xr:uid="{00000000-0005-0000-0000-000078770000}"/>
    <cellStyle name="Normal 30 4 2 2 4 2 2 2" xfId="30587" xr:uid="{00000000-0005-0000-0000-000079770000}"/>
    <cellStyle name="Normal 30 4 2 2 4 2 2 2 2" xfId="30588" xr:uid="{00000000-0005-0000-0000-00007A770000}"/>
    <cellStyle name="Normal 30 4 2 2 4 2 2 3" xfId="30589" xr:uid="{00000000-0005-0000-0000-00007B770000}"/>
    <cellStyle name="Normal 30 4 2 2 4 2 3" xfId="30590" xr:uid="{00000000-0005-0000-0000-00007C770000}"/>
    <cellStyle name="Normal 30 4 2 2 4 2 3 2" xfId="30591" xr:uid="{00000000-0005-0000-0000-00007D770000}"/>
    <cellStyle name="Normal 30 4 2 2 4 2 3 2 2" xfId="30592" xr:uid="{00000000-0005-0000-0000-00007E770000}"/>
    <cellStyle name="Normal 30 4 2 2 4 2 3 3" xfId="30593" xr:uid="{00000000-0005-0000-0000-00007F770000}"/>
    <cellStyle name="Normal 30 4 2 2 4 2 4" xfId="30594" xr:uid="{00000000-0005-0000-0000-000080770000}"/>
    <cellStyle name="Normal 30 4 2 2 4 2 4 2" xfId="30595" xr:uid="{00000000-0005-0000-0000-000081770000}"/>
    <cellStyle name="Normal 30 4 2 2 4 2 5" xfId="30596" xr:uid="{00000000-0005-0000-0000-000082770000}"/>
    <cellStyle name="Normal 30 4 2 2 4 3" xfId="30597" xr:uid="{00000000-0005-0000-0000-000083770000}"/>
    <cellStyle name="Normal 30 4 2 2 4 3 2" xfId="30598" xr:uid="{00000000-0005-0000-0000-000084770000}"/>
    <cellStyle name="Normal 30 4 2 2 4 3 2 2" xfId="30599" xr:uid="{00000000-0005-0000-0000-000085770000}"/>
    <cellStyle name="Normal 30 4 2 2 4 3 3" xfId="30600" xr:uid="{00000000-0005-0000-0000-000086770000}"/>
    <cellStyle name="Normal 30 4 2 2 4 4" xfId="30601" xr:uid="{00000000-0005-0000-0000-000087770000}"/>
    <cellStyle name="Normal 30 4 2 2 4 4 2" xfId="30602" xr:uid="{00000000-0005-0000-0000-000088770000}"/>
    <cellStyle name="Normal 30 4 2 2 4 4 2 2" xfId="30603" xr:uid="{00000000-0005-0000-0000-000089770000}"/>
    <cellStyle name="Normal 30 4 2 2 4 4 3" xfId="30604" xr:uid="{00000000-0005-0000-0000-00008A770000}"/>
    <cellStyle name="Normal 30 4 2 2 4 5" xfId="30605" xr:uid="{00000000-0005-0000-0000-00008B770000}"/>
    <cellStyle name="Normal 30 4 2 2 4 5 2" xfId="30606" xr:uid="{00000000-0005-0000-0000-00008C770000}"/>
    <cellStyle name="Normal 30 4 2 2 4 6" xfId="30607" xr:uid="{00000000-0005-0000-0000-00008D770000}"/>
    <cellStyle name="Normal 30 4 2 2 4 6 2" xfId="30608" xr:uid="{00000000-0005-0000-0000-00008E770000}"/>
    <cellStyle name="Normal 30 4 2 2 4 7" xfId="30609" xr:uid="{00000000-0005-0000-0000-00008F770000}"/>
    <cellStyle name="Normal 30 4 2 2 5" xfId="30610" xr:uid="{00000000-0005-0000-0000-000090770000}"/>
    <cellStyle name="Normal 30 4 2 2 5 2" xfId="30611" xr:uid="{00000000-0005-0000-0000-000091770000}"/>
    <cellStyle name="Normal 30 4 2 2 5 2 2" xfId="30612" xr:uid="{00000000-0005-0000-0000-000092770000}"/>
    <cellStyle name="Normal 30 4 2 2 5 2 2 2" xfId="30613" xr:uid="{00000000-0005-0000-0000-000093770000}"/>
    <cellStyle name="Normal 30 4 2 2 5 2 3" xfId="30614" xr:uid="{00000000-0005-0000-0000-000094770000}"/>
    <cellStyle name="Normal 30 4 2 2 5 3" xfId="30615" xr:uid="{00000000-0005-0000-0000-000095770000}"/>
    <cellStyle name="Normal 30 4 2 2 5 3 2" xfId="30616" xr:uid="{00000000-0005-0000-0000-000096770000}"/>
    <cellStyle name="Normal 30 4 2 2 5 3 2 2" xfId="30617" xr:uid="{00000000-0005-0000-0000-000097770000}"/>
    <cellStyle name="Normal 30 4 2 2 5 3 3" xfId="30618" xr:uid="{00000000-0005-0000-0000-000098770000}"/>
    <cellStyle name="Normal 30 4 2 2 5 4" xfId="30619" xr:uid="{00000000-0005-0000-0000-000099770000}"/>
    <cellStyle name="Normal 30 4 2 2 5 4 2" xfId="30620" xr:uid="{00000000-0005-0000-0000-00009A770000}"/>
    <cellStyle name="Normal 30 4 2 2 5 5" xfId="30621" xr:uid="{00000000-0005-0000-0000-00009B770000}"/>
    <cellStyle name="Normal 30 4 2 2 6" xfId="30622" xr:uid="{00000000-0005-0000-0000-00009C770000}"/>
    <cellStyle name="Normal 30 4 2 2 6 2" xfId="30623" xr:uid="{00000000-0005-0000-0000-00009D770000}"/>
    <cellStyle name="Normal 30 4 2 2 6 2 2" xfId="30624" xr:uid="{00000000-0005-0000-0000-00009E770000}"/>
    <cellStyle name="Normal 30 4 2 2 6 2 2 2" xfId="30625" xr:uid="{00000000-0005-0000-0000-00009F770000}"/>
    <cellStyle name="Normal 30 4 2 2 6 2 3" xfId="30626" xr:uid="{00000000-0005-0000-0000-0000A0770000}"/>
    <cellStyle name="Normal 30 4 2 2 6 3" xfId="30627" xr:uid="{00000000-0005-0000-0000-0000A1770000}"/>
    <cellStyle name="Normal 30 4 2 2 6 3 2" xfId="30628" xr:uid="{00000000-0005-0000-0000-0000A2770000}"/>
    <cellStyle name="Normal 30 4 2 2 6 4" xfId="30629" xr:uid="{00000000-0005-0000-0000-0000A3770000}"/>
    <cellStyle name="Normal 30 4 2 2 7" xfId="30630" xr:uid="{00000000-0005-0000-0000-0000A4770000}"/>
    <cellStyle name="Normal 30 4 2 2 7 2" xfId="30631" xr:uid="{00000000-0005-0000-0000-0000A5770000}"/>
    <cellStyle name="Normal 30 4 2 2 7 2 2" xfId="30632" xr:uid="{00000000-0005-0000-0000-0000A6770000}"/>
    <cellStyle name="Normal 30 4 2 2 7 3" xfId="30633" xr:uid="{00000000-0005-0000-0000-0000A7770000}"/>
    <cellStyle name="Normal 30 4 2 2 8" xfId="30634" xr:uid="{00000000-0005-0000-0000-0000A8770000}"/>
    <cellStyle name="Normal 30 4 2 2 8 2" xfId="30635" xr:uid="{00000000-0005-0000-0000-0000A9770000}"/>
    <cellStyle name="Normal 30 4 2 2 8 2 2" xfId="30636" xr:uid="{00000000-0005-0000-0000-0000AA770000}"/>
    <cellStyle name="Normal 30 4 2 2 8 3" xfId="30637" xr:uid="{00000000-0005-0000-0000-0000AB770000}"/>
    <cellStyle name="Normal 30 4 2 2 9" xfId="30638" xr:uid="{00000000-0005-0000-0000-0000AC770000}"/>
    <cellStyle name="Normal 30 4 2 2 9 2" xfId="30639" xr:uid="{00000000-0005-0000-0000-0000AD770000}"/>
    <cellStyle name="Normal 30 4 2 3" xfId="30640" xr:uid="{00000000-0005-0000-0000-0000AE770000}"/>
    <cellStyle name="Normal 30 4 2 3 2" xfId="30641" xr:uid="{00000000-0005-0000-0000-0000AF770000}"/>
    <cellStyle name="Normal 30 4 2 3 2 2" xfId="30642" xr:uid="{00000000-0005-0000-0000-0000B0770000}"/>
    <cellStyle name="Normal 30 4 2 3 2 2 2" xfId="30643" xr:uid="{00000000-0005-0000-0000-0000B1770000}"/>
    <cellStyle name="Normal 30 4 2 3 2 2 2 2" xfId="30644" xr:uid="{00000000-0005-0000-0000-0000B2770000}"/>
    <cellStyle name="Normal 30 4 2 3 2 2 2 2 2" xfId="30645" xr:uid="{00000000-0005-0000-0000-0000B3770000}"/>
    <cellStyle name="Normal 30 4 2 3 2 2 2 3" xfId="30646" xr:uid="{00000000-0005-0000-0000-0000B4770000}"/>
    <cellStyle name="Normal 30 4 2 3 2 2 3" xfId="30647" xr:uid="{00000000-0005-0000-0000-0000B5770000}"/>
    <cellStyle name="Normal 30 4 2 3 2 2 3 2" xfId="30648" xr:uid="{00000000-0005-0000-0000-0000B6770000}"/>
    <cellStyle name="Normal 30 4 2 3 2 2 3 2 2" xfId="30649" xr:uid="{00000000-0005-0000-0000-0000B7770000}"/>
    <cellStyle name="Normal 30 4 2 3 2 2 3 3" xfId="30650" xr:uid="{00000000-0005-0000-0000-0000B8770000}"/>
    <cellStyle name="Normal 30 4 2 3 2 2 4" xfId="30651" xr:uid="{00000000-0005-0000-0000-0000B9770000}"/>
    <cellStyle name="Normal 30 4 2 3 2 2 4 2" xfId="30652" xr:uid="{00000000-0005-0000-0000-0000BA770000}"/>
    <cellStyle name="Normal 30 4 2 3 2 2 5" xfId="30653" xr:uid="{00000000-0005-0000-0000-0000BB770000}"/>
    <cellStyle name="Normal 30 4 2 3 2 3" xfId="30654" xr:uid="{00000000-0005-0000-0000-0000BC770000}"/>
    <cellStyle name="Normal 30 4 2 3 2 3 2" xfId="30655" xr:uid="{00000000-0005-0000-0000-0000BD770000}"/>
    <cellStyle name="Normal 30 4 2 3 2 3 2 2" xfId="30656" xr:uid="{00000000-0005-0000-0000-0000BE770000}"/>
    <cellStyle name="Normal 30 4 2 3 2 3 3" xfId="30657" xr:uid="{00000000-0005-0000-0000-0000BF770000}"/>
    <cellStyle name="Normal 30 4 2 3 2 4" xfId="30658" xr:uid="{00000000-0005-0000-0000-0000C0770000}"/>
    <cellStyle name="Normal 30 4 2 3 2 4 2" xfId="30659" xr:uid="{00000000-0005-0000-0000-0000C1770000}"/>
    <cellStyle name="Normal 30 4 2 3 2 4 2 2" xfId="30660" xr:uid="{00000000-0005-0000-0000-0000C2770000}"/>
    <cellStyle name="Normal 30 4 2 3 2 4 3" xfId="30661" xr:uid="{00000000-0005-0000-0000-0000C3770000}"/>
    <cellStyle name="Normal 30 4 2 3 2 5" xfId="30662" xr:uid="{00000000-0005-0000-0000-0000C4770000}"/>
    <cellStyle name="Normal 30 4 2 3 2 5 2" xfId="30663" xr:uid="{00000000-0005-0000-0000-0000C5770000}"/>
    <cellStyle name="Normal 30 4 2 3 2 6" xfId="30664" xr:uid="{00000000-0005-0000-0000-0000C6770000}"/>
    <cellStyle name="Normal 30 4 2 3 2 6 2" xfId="30665" xr:uid="{00000000-0005-0000-0000-0000C7770000}"/>
    <cellStyle name="Normal 30 4 2 3 2 7" xfId="30666" xr:uid="{00000000-0005-0000-0000-0000C8770000}"/>
    <cellStyle name="Normal 30 4 2 3 3" xfId="30667" xr:uid="{00000000-0005-0000-0000-0000C9770000}"/>
    <cellStyle name="Normal 30 4 2 3 3 2" xfId="30668" xr:uid="{00000000-0005-0000-0000-0000CA770000}"/>
    <cellStyle name="Normal 30 4 2 3 3 2 2" xfId="30669" xr:uid="{00000000-0005-0000-0000-0000CB770000}"/>
    <cellStyle name="Normal 30 4 2 3 3 2 2 2" xfId="30670" xr:uid="{00000000-0005-0000-0000-0000CC770000}"/>
    <cellStyle name="Normal 30 4 2 3 3 2 3" xfId="30671" xr:uid="{00000000-0005-0000-0000-0000CD770000}"/>
    <cellStyle name="Normal 30 4 2 3 3 3" xfId="30672" xr:uid="{00000000-0005-0000-0000-0000CE770000}"/>
    <cellStyle name="Normal 30 4 2 3 3 3 2" xfId="30673" xr:uid="{00000000-0005-0000-0000-0000CF770000}"/>
    <cellStyle name="Normal 30 4 2 3 3 3 2 2" xfId="30674" xr:uid="{00000000-0005-0000-0000-0000D0770000}"/>
    <cellStyle name="Normal 30 4 2 3 3 3 3" xfId="30675" xr:uid="{00000000-0005-0000-0000-0000D1770000}"/>
    <cellStyle name="Normal 30 4 2 3 3 4" xfId="30676" xr:uid="{00000000-0005-0000-0000-0000D2770000}"/>
    <cellStyle name="Normal 30 4 2 3 3 4 2" xfId="30677" xr:uid="{00000000-0005-0000-0000-0000D3770000}"/>
    <cellStyle name="Normal 30 4 2 3 3 5" xfId="30678" xr:uid="{00000000-0005-0000-0000-0000D4770000}"/>
    <cellStyle name="Normal 30 4 2 3 4" xfId="30679" xr:uid="{00000000-0005-0000-0000-0000D5770000}"/>
    <cellStyle name="Normal 30 4 2 3 4 2" xfId="30680" xr:uid="{00000000-0005-0000-0000-0000D6770000}"/>
    <cellStyle name="Normal 30 4 2 3 4 2 2" xfId="30681" xr:uid="{00000000-0005-0000-0000-0000D7770000}"/>
    <cellStyle name="Normal 30 4 2 3 4 3" xfId="30682" xr:uid="{00000000-0005-0000-0000-0000D8770000}"/>
    <cellStyle name="Normal 30 4 2 3 5" xfId="30683" xr:uid="{00000000-0005-0000-0000-0000D9770000}"/>
    <cellStyle name="Normal 30 4 2 3 5 2" xfId="30684" xr:uid="{00000000-0005-0000-0000-0000DA770000}"/>
    <cellStyle name="Normal 30 4 2 3 5 2 2" xfId="30685" xr:uid="{00000000-0005-0000-0000-0000DB770000}"/>
    <cellStyle name="Normal 30 4 2 3 5 3" xfId="30686" xr:uid="{00000000-0005-0000-0000-0000DC770000}"/>
    <cellStyle name="Normal 30 4 2 3 6" xfId="30687" xr:uid="{00000000-0005-0000-0000-0000DD770000}"/>
    <cellStyle name="Normal 30 4 2 3 6 2" xfId="30688" xr:uid="{00000000-0005-0000-0000-0000DE770000}"/>
    <cellStyle name="Normal 30 4 2 3 7" xfId="30689" xr:uid="{00000000-0005-0000-0000-0000DF770000}"/>
    <cellStyle name="Normal 30 4 2 3 7 2" xfId="30690" xr:uid="{00000000-0005-0000-0000-0000E0770000}"/>
    <cellStyle name="Normal 30 4 2 3 8" xfId="30691" xr:uid="{00000000-0005-0000-0000-0000E1770000}"/>
    <cellStyle name="Normal 30 4 2 4" xfId="30692" xr:uid="{00000000-0005-0000-0000-0000E2770000}"/>
    <cellStyle name="Normal 30 4 2 4 2" xfId="30693" xr:uid="{00000000-0005-0000-0000-0000E3770000}"/>
    <cellStyle name="Normal 30 4 2 4 2 2" xfId="30694" xr:uid="{00000000-0005-0000-0000-0000E4770000}"/>
    <cellStyle name="Normal 30 4 2 4 2 2 2" xfId="30695" xr:uid="{00000000-0005-0000-0000-0000E5770000}"/>
    <cellStyle name="Normal 30 4 2 4 2 2 2 2" xfId="30696" xr:uid="{00000000-0005-0000-0000-0000E6770000}"/>
    <cellStyle name="Normal 30 4 2 4 2 2 3" xfId="30697" xr:uid="{00000000-0005-0000-0000-0000E7770000}"/>
    <cellStyle name="Normal 30 4 2 4 2 3" xfId="30698" xr:uid="{00000000-0005-0000-0000-0000E8770000}"/>
    <cellStyle name="Normal 30 4 2 4 2 3 2" xfId="30699" xr:uid="{00000000-0005-0000-0000-0000E9770000}"/>
    <cellStyle name="Normal 30 4 2 4 2 3 2 2" xfId="30700" xr:uid="{00000000-0005-0000-0000-0000EA770000}"/>
    <cellStyle name="Normal 30 4 2 4 2 3 3" xfId="30701" xr:uid="{00000000-0005-0000-0000-0000EB770000}"/>
    <cellStyle name="Normal 30 4 2 4 2 4" xfId="30702" xr:uid="{00000000-0005-0000-0000-0000EC770000}"/>
    <cellStyle name="Normal 30 4 2 4 2 4 2" xfId="30703" xr:uid="{00000000-0005-0000-0000-0000ED770000}"/>
    <cellStyle name="Normal 30 4 2 4 2 5" xfId="30704" xr:uid="{00000000-0005-0000-0000-0000EE770000}"/>
    <cellStyle name="Normal 30 4 2 4 3" xfId="30705" xr:uid="{00000000-0005-0000-0000-0000EF770000}"/>
    <cellStyle name="Normal 30 4 2 4 3 2" xfId="30706" xr:uid="{00000000-0005-0000-0000-0000F0770000}"/>
    <cellStyle name="Normal 30 4 2 4 3 2 2" xfId="30707" xr:uid="{00000000-0005-0000-0000-0000F1770000}"/>
    <cellStyle name="Normal 30 4 2 4 3 3" xfId="30708" xr:uid="{00000000-0005-0000-0000-0000F2770000}"/>
    <cellStyle name="Normal 30 4 2 4 4" xfId="30709" xr:uid="{00000000-0005-0000-0000-0000F3770000}"/>
    <cellStyle name="Normal 30 4 2 4 4 2" xfId="30710" xr:uid="{00000000-0005-0000-0000-0000F4770000}"/>
    <cellStyle name="Normal 30 4 2 4 4 2 2" xfId="30711" xr:uid="{00000000-0005-0000-0000-0000F5770000}"/>
    <cellStyle name="Normal 30 4 2 4 4 3" xfId="30712" xr:uid="{00000000-0005-0000-0000-0000F6770000}"/>
    <cellStyle name="Normal 30 4 2 4 5" xfId="30713" xr:uid="{00000000-0005-0000-0000-0000F7770000}"/>
    <cellStyle name="Normal 30 4 2 4 5 2" xfId="30714" xr:uid="{00000000-0005-0000-0000-0000F8770000}"/>
    <cellStyle name="Normal 30 4 2 4 6" xfId="30715" xr:uid="{00000000-0005-0000-0000-0000F9770000}"/>
    <cellStyle name="Normal 30 4 2 4 6 2" xfId="30716" xr:uid="{00000000-0005-0000-0000-0000FA770000}"/>
    <cellStyle name="Normal 30 4 2 4 7" xfId="30717" xr:uid="{00000000-0005-0000-0000-0000FB770000}"/>
    <cellStyle name="Normal 30 4 2 5" xfId="30718" xr:uid="{00000000-0005-0000-0000-0000FC770000}"/>
    <cellStyle name="Normal 30 4 2 5 2" xfId="30719" xr:uid="{00000000-0005-0000-0000-0000FD770000}"/>
    <cellStyle name="Normal 30 4 2 5 2 2" xfId="30720" xr:uid="{00000000-0005-0000-0000-0000FE770000}"/>
    <cellStyle name="Normal 30 4 2 5 2 2 2" xfId="30721" xr:uid="{00000000-0005-0000-0000-0000FF770000}"/>
    <cellStyle name="Normal 30 4 2 5 2 2 2 2" xfId="30722" xr:uid="{00000000-0005-0000-0000-000000780000}"/>
    <cellStyle name="Normal 30 4 2 5 2 2 3" xfId="30723" xr:uid="{00000000-0005-0000-0000-000001780000}"/>
    <cellStyle name="Normal 30 4 2 5 2 3" xfId="30724" xr:uid="{00000000-0005-0000-0000-000002780000}"/>
    <cellStyle name="Normal 30 4 2 5 2 3 2" xfId="30725" xr:uid="{00000000-0005-0000-0000-000003780000}"/>
    <cellStyle name="Normal 30 4 2 5 2 3 2 2" xfId="30726" xr:uid="{00000000-0005-0000-0000-000004780000}"/>
    <cellStyle name="Normal 30 4 2 5 2 3 3" xfId="30727" xr:uid="{00000000-0005-0000-0000-000005780000}"/>
    <cellStyle name="Normal 30 4 2 5 2 4" xfId="30728" xr:uid="{00000000-0005-0000-0000-000006780000}"/>
    <cellStyle name="Normal 30 4 2 5 2 4 2" xfId="30729" xr:uid="{00000000-0005-0000-0000-000007780000}"/>
    <cellStyle name="Normal 30 4 2 5 2 5" xfId="30730" xr:uid="{00000000-0005-0000-0000-000008780000}"/>
    <cellStyle name="Normal 30 4 2 5 3" xfId="30731" xr:uid="{00000000-0005-0000-0000-000009780000}"/>
    <cellStyle name="Normal 30 4 2 5 3 2" xfId="30732" xr:uid="{00000000-0005-0000-0000-00000A780000}"/>
    <cellStyle name="Normal 30 4 2 5 3 2 2" xfId="30733" xr:uid="{00000000-0005-0000-0000-00000B780000}"/>
    <cellStyle name="Normal 30 4 2 5 3 3" xfId="30734" xr:uid="{00000000-0005-0000-0000-00000C780000}"/>
    <cellStyle name="Normal 30 4 2 5 4" xfId="30735" xr:uid="{00000000-0005-0000-0000-00000D780000}"/>
    <cellStyle name="Normal 30 4 2 5 4 2" xfId="30736" xr:uid="{00000000-0005-0000-0000-00000E780000}"/>
    <cellStyle name="Normal 30 4 2 5 4 2 2" xfId="30737" xr:uid="{00000000-0005-0000-0000-00000F780000}"/>
    <cellStyle name="Normal 30 4 2 5 4 3" xfId="30738" xr:uid="{00000000-0005-0000-0000-000010780000}"/>
    <cellStyle name="Normal 30 4 2 5 5" xfId="30739" xr:uid="{00000000-0005-0000-0000-000011780000}"/>
    <cellStyle name="Normal 30 4 2 5 5 2" xfId="30740" xr:uid="{00000000-0005-0000-0000-000012780000}"/>
    <cellStyle name="Normal 30 4 2 5 6" xfId="30741" xr:uid="{00000000-0005-0000-0000-000013780000}"/>
    <cellStyle name="Normal 30 4 2 5 6 2" xfId="30742" xr:uid="{00000000-0005-0000-0000-000014780000}"/>
    <cellStyle name="Normal 30 4 2 5 7" xfId="30743" xr:uid="{00000000-0005-0000-0000-000015780000}"/>
    <cellStyle name="Normal 30 4 2 6" xfId="30744" xr:uid="{00000000-0005-0000-0000-000016780000}"/>
    <cellStyle name="Normal 30 4 2 6 2" xfId="30745" xr:uid="{00000000-0005-0000-0000-000017780000}"/>
    <cellStyle name="Normal 30 4 2 6 2 2" xfId="30746" xr:uid="{00000000-0005-0000-0000-000018780000}"/>
    <cellStyle name="Normal 30 4 2 6 2 2 2" xfId="30747" xr:uid="{00000000-0005-0000-0000-000019780000}"/>
    <cellStyle name="Normal 30 4 2 6 2 3" xfId="30748" xr:uid="{00000000-0005-0000-0000-00001A780000}"/>
    <cellStyle name="Normal 30 4 2 6 3" xfId="30749" xr:uid="{00000000-0005-0000-0000-00001B780000}"/>
    <cellStyle name="Normal 30 4 2 6 3 2" xfId="30750" xr:uid="{00000000-0005-0000-0000-00001C780000}"/>
    <cellStyle name="Normal 30 4 2 6 3 2 2" xfId="30751" xr:uid="{00000000-0005-0000-0000-00001D780000}"/>
    <cellStyle name="Normal 30 4 2 6 3 3" xfId="30752" xr:uid="{00000000-0005-0000-0000-00001E780000}"/>
    <cellStyle name="Normal 30 4 2 6 4" xfId="30753" xr:uid="{00000000-0005-0000-0000-00001F780000}"/>
    <cellStyle name="Normal 30 4 2 6 4 2" xfId="30754" xr:uid="{00000000-0005-0000-0000-000020780000}"/>
    <cellStyle name="Normal 30 4 2 6 5" xfId="30755" xr:uid="{00000000-0005-0000-0000-000021780000}"/>
    <cellStyle name="Normal 30 4 2 7" xfId="30756" xr:uid="{00000000-0005-0000-0000-000022780000}"/>
    <cellStyle name="Normal 30 4 2 7 2" xfId="30757" xr:uid="{00000000-0005-0000-0000-000023780000}"/>
    <cellStyle name="Normal 30 4 2 7 2 2" xfId="30758" xr:uid="{00000000-0005-0000-0000-000024780000}"/>
    <cellStyle name="Normal 30 4 2 7 2 2 2" xfId="30759" xr:uid="{00000000-0005-0000-0000-000025780000}"/>
    <cellStyle name="Normal 30 4 2 7 2 3" xfId="30760" xr:uid="{00000000-0005-0000-0000-000026780000}"/>
    <cellStyle name="Normal 30 4 2 7 3" xfId="30761" xr:uid="{00000000-0005-0000-0000-000027780000}"/>
    <cellStyle name="Normal 30 4 2 7 3 2" xfId="30762" xr:uid="{00000000-0005-0000-0000-000028780000}"/>
    <cellStyle name="Normal 30 4 2 7 4" xfId="30763" xr:uid="{00000000-0005-0000-0000-000029780000}"/>
    <cellStyle name="Normal 30 4 2 8" xfId="30764" xr:uid="{00000000-0005-0000-0000-00002A780000}"/>
    <cellStyle name="Normal 30 4 2 8 2" xfId="30765" xr:uid="{00000000-0005-0000-0000-00002B780000}"/>
    <cellStyle name="Normal 30 4 2 8 2 2" xfId="30766" xr:uid="{00000000-0005-0000-0000-00002C780000}"/>
    <cellStyle name="Normal 30 4 2 8 3" xfId="30767" xr:uid="{00000000-0005-0000-0000-00002D780000}"/>
    <cellStyle name="Normal 30 4 2 9" xfId="30768" xr:uid="{00000000-0005-0000-0000-00002E780000}"/>
    <cellStyle name="Normal 30 4 2 9 2" xfId="30769" xr:uid="{00000000-0005-0000-0000-00002F780000}"/>
    <cellStyle name="Normal 30 4 2 9 2 2" xfId="30770" xr:uid="{00000000-0005-0000-0000-000030780000}"/>
    <cellStyle name="Normal 30 4 2 9 3" xfId="30771" xr:uid="{00000000-0005-0000-0000-000031780000}"/>
    <cellStyle name="Normal 30 4 3" xfId="30772" xr:uid="{00000000-0005-0000-0000-000032780000}"/>
    <cellStyle name="Normal 30 4 3 10" xfId="30773" xr:uid="{00000000-0005-0000-0000-000033780000}"/>
    <cellStyle name="Normal 30 4 3 10 2" xfId="30774" xr:uid="{00000000-0005-0000-0000-000034780000}"/>
    <cellStyle name="Normal 30 4 3 11" xfId="30775" xr:uid="{00000000-0005-0000-0000-000035780000}"/>
    <cellStyle name="Normal 30 4 3 2" xfId="30776" xr:uid="{00000000-0005-0000-0000-000036780000}"/>
    <cellStyle name="Normal 30 4 3 2 2" xfId="30777" xr:uid="{00000000-0005-0000-0000-000037780000}"/>
    <cellStyle name="Normal 30 4 3 2 2 2" xfId="30778" xr:uid="{00000000-0005-0000-0000-000038780000}"/>
    <cellStyle name="Normal 30 4 3 2 2 2 2" xfId="30779" xr:uid="{00000000-0005-0000-0000-000039780000}"/>
    <cellStyle name="Normal 30 4 3 2 2 2 2 2" xfId="30780" xr:uid="{00000000-0005-0000-0000-00003A780000}"/>
    <cellStyle name="Normal 30 4 3 2 2 2 2 2 2" xfId="30781" xr:uid="{00000000-0005-0000-0000-00003B780000}"/>
    <cellStyle name="Normal 30 4 3 2 2 2 2 3" xfId="30782" xr:uid="{00000000-0005-0000-0000-00003C780000}"/>
    <cellStyle name="Normal 30 4 3 2 2 2 3" xfId="30783" xr:uid="{00000000-0005-0000-0000-00003D780000}"/>
    <cellStyle name="Normal 30 4 3 2 2 2 3 2" xfId="30784" xr:uid="{00000000-0005-0000-0000-00003E780000}"/>
    <cellStyle name="Normal 30 4 3 2 2 2 3 2 2" xfId="30785" xr:uid="{00000000-0005-0000-0000-00003F780000}"/>
    <cellStyle name="Normal 30 4 3 2 2 2 3 3" xfId="30786" xr:uid="{00000000-0005-0000-0000-000040780000}"/>
    <cellStyle name="Normal 30 4 3 2 2 2 4" xfId="30787" xr:uid="{00000000-0005-0000-0000-000041780000}"/>
    <cellStyle name="Normal 30 4 3 2 2 2 4 2" xfId="30788" xr:uid="{00000000-0005-0000-0000-000042780000}"/>
    <cellStyle name="Normal 30 4 3 2 2 2 5" xfId="30789" xr:uid="{00000000-0005-0000-0000-000043780000}"/>
    <cellStyle name="Normal 30 4 3 2 2 3" xfId="30790" xr:uid="{00000000-0005-0000-0000-000044780000}"/>
    <cellStyle name="Normal 30 4 3 2 2 3 2" xfId="30791" xr:uid="{00000000-0005-0000-0000-000045780000}"/>
    <cellStyle name="Normal 30 4 3 2 2 3 2 2" xfId="30792" xr:uid="{00000000-0005-0000-0000-000046780000}"/>
    <cellStyle name="Normal 30 4 3 2 2 3 3" xfId="30793" xr:uid="{00000000-0005-0000-0000-000047780000}"/>
    <cellStyle name="Normal 30 4 3 2 2 4" xfId="30794" xr:uid="{00000000-0005-0000-0000-000048780000}"/>
    <cellStyle name="Normal 30 4 3 2 2 4 2" xfId="30795" xr:uid="{00000000-0005-0000-0000-000049780000}"/>
    <cellStyle name="Normal 30 4 3 2 2 4 2 2" xfId="30796" xr:uid="{00000000-0005-0000-0000-00004A780000}"/>
    <cellStyle name="Normal 30 4 3 2 2 4 3" xfId="30797" xr:uid="{00000000-0005-0000-0000-00004B780000}"/>
    <cellStyle name="Normal 30 4 3 2 2 5" xfId="30798" xr:uid="{00000000-0005-0000-0000-00004C780000}"/>
    <cellStyle name="Normal 30 4 3 2 2 5 2" xfId="30799" xr:uid="{00000000-0005-0000-0000-00004D780000}"/>
    <cellStyle name="Normal 30 4 3 2 2 6" xfId="30800" xr:uid="{00000000-0005-0000-0000-00004E780000}"/>
    <cellStyle name="Normal 30 4 3 2 2 6 2" xfId="30801" xr:uid="{00000000-0005-0000-0000-00004F780000}"/>
    <cellStyle name="Normal 30 4 3 2 2 7" xfId="30802" xr:uid="{00000000-0005-0000-0000-000050780000}"/>
    <cellStyle name="Normal 30 4 3 2 3" xfId="30803" xr:uid="{00000000-0005-0000-0000-000051780000}"/>
    <cellStyle name="Normal 30 4 3 2 3 2" xfId="30804" xr:uid="{00000000-0005-0000-0000-000052780000}"/>
    <cellStyle name="Normal 30 4 3 2 3 2 2" xfId="30805" xr:uid="{00000000-0005-0000-0000-000053780000}"/>
    <cellStyle name="Normal 30 4 3 2 3 2 2 2" xfId="30806" xr:uid="{00000000-0005-0000-0000-000054780000}"/>
    <cellStyle name="Normal 30 4 3 2 3 2 3" xfId="30807" xr:uid="{00000000-0005-0000-0000-000055780000}"/>
    <cellStyle name="Normal 30 4 3 2 3 3" xfId="30808" xr:uid="{00000000-0005-0000-0000-000056780000}"/>
    <cellStyle name="Normal 30 4 3 2 3 3 2" xfId="30809" xr:uid="{00000000-0005-0000-0000-000057780000}"/>
    <cellStyle name="Normal 30 4 3 2 3 3 2 2" xfId="30810" xr:uid="{00000000-0005-0000-0000-000058780000}"/>
    <cellStyle name="Normal 30 4 3 2 3 3 3" xfId="30811" xr:uid="{00000000-0005-0000-0000-000059780000}"/>
    <cellStyle name="Normal 30 4 3 2 3 4" xfId="30812" xr:uid="{00000000-0005-0000-0000-00005A780000}"/>
    <cellStyle name="Normal 30 4 3 2 3 4 2" xfId="30813" xr:uid="{00000000-0005-0000-0000-00005B780000}"/>
    <cellStyle name="Normal 30 4 3 2 3 5" xfId="30814" xr:uid="{00000000-0005-0000-0000-00005C780000}"/>
    <cellStyle name="Normal 30 4 3 2 4" xfId="30815" xr:uid="{00000000-0005-0000-0000-00005D780000}"/>
    <cellStyle name="Normal 30 4 3 2 4 2" xfId="30816" xr:uid="{00000000-0005-0000-0000-00005E780000}"/>
    <cellStyle name="Normal 30 4 3 2 4 2 2" xfId="30817" xr:uid="{00000000-0005-0000-0000-00005F780000}"/>
    <cellStyle name="Normal 30 4 3 2 4 3" xfId="30818" xr:uid="{00000000-0005-0000-0000-000060780000}"/>
    <cellStyle name="Normal 30 4 3 2 5" xfId="30819" xr:uid="{00000000-0005-0000-0000-000061780000}"/>
    <cellStyle name="Normal 30 4 3 2 5 2" xfId="30820" xr:uid="{00000000-0005-0000-0000-000062780000}"/>
    <cellStyle name="Normal 30 4 3 2 5 2 2" xfId="30821" xr:uid="{00000000-0005-0000-0000-000063780000}"/>
    <cellStyle name="Normal 30 4 3 2 5 3" xfId="30822" xr:uid="{00000000-0005-0000-0000-000064780000}"/>
    <cellStyle name="Normal 30 4 3 2 6" xfId="30823" xr:uid="{00000000-0005-0000-0000-000065780000}"/>
    <cellStyle name="Normal 30 4 3 2 6 2" xfId="30824" xr:uid="{00000000-0005-0000-0000-000066780000}"/>
    <cellStyle name="Normal 30 4 3 2 7" xfId="30825" xr:uid="{00000000-0005-0000-0000-000067780000}"/>
    <cellStyle name="Normal 30 4 3 2 7 2" xfId="30826" xr:uid="{00000000-0005-0000-0000-000068780000}"/>
    <cellStyle name="Normal 30 4 3 2 8" xfId="30827" xr:uid="{00000000-0005-0000-0000-000069780000}"/>
    <cellStyle name="Normal 30 4 3 3" xfId="30828" xr:uid="{00000000-0005-0000-0000-00006A780000}"/>
    <cellStyle name="Normal 30 4 3 3 2" xfId="30829" xr:uid="{00000000-0005-0000-0000-00006B780000}"/>
    <cellStyle name="Normal 30 4 3 3 2 2" xfId="30830" xr:uid="{00000000-0005-0000-0000-00006C780000}"/>
    <cellStyle name="Normal 30 4 3 3 2 2 2" xfId="30831" xr:uid="{00000000-0005-0000-0000-00006D780000}"/>
    <cellStyle name="Normal 30 4 3 3 2 2 2 2" xfId="30832" xr:uid="{00000000-0005-0000-0000-00006E780000}"/>
    <cellStyle name="Normal 30 4 3 3 2 2 3" xfId="30833" xr:uid="{00000000-0005-0000-0000-00006F780000}"/>
    <cellStyle name="Normal 30 4 3 3 2 3" xfId="30834" xr:uid="{00000000-0005-0000-0000-000070780000}"/>
    <cellStyle name="Normal 30 4 3 3 2 3 2" xfId="30835" xr:uid="{00000000-0005-0000-0000-000071780000}"/>
    <cellStyle name="Normal 30 4 3 3 2 3 2 2" xfId="30836" xr:uid="{00000000-0005-0000-0000-000072780000}"/>
    <cellStyle name="Normal 30 4 3 3 2 3 3" xfId="30837" xr:uid="{00000000-0005-0000-0000-000073780000}"/>
    <cellStyle name="Normal 30 4 3 3 2 4" xfId="30838" xr:uid="{00000000-0005-0000-0000-000074780000}"/>
    <cellStyle name="Normal 30 4 3 3 2 4 2" xfId="30839" xr:uid="{00000000-0005-0000-0000-000075780000}"/>
    <cellStyle name="Normal 30 4 3 3 2 5" xfId="30840" xr:uid="{00000000-0005-0000-0000-000076780000}"/>
    <cellStyle name="Normal 30 4 3 3 3" xfId="30841" xr:uid="{00000000-0005-0000-0000-000077780000}"/>
    <cellStyle name="Normal 30 4 3 3 3 2" xfId="30842" xr:uid="{00000000-0005-0000-0000-000078780000}"/>
    <cellStyle name="Normal 30 4 3 3 3 2 2" xfId="30843" xr:uid="{00000000-0005-0000-0000-000079780000}"/>
    <cellStyle name="Normal 30 4 3 3 3 3" xfId="30844" xr:uid="{00000000-0005-0000-0000-00007A780000}"/>
    <cellStyle name="Normal 30 4 3 3 4" xfId="30845" xr:uid="{00000000-0005-0000-0000-00007B780000}"/>
    <cellStyle name="Normal 30 4 3 3 4 2" xfId="30846" xr:uid="{00000000-0005-0000-0000-00007C780000}"/>
    <cellStyle name="Normal 30 4 3 3 4 2 2" xfId="30847" xr:uid="{00000000-0005-0000-0000-00007D780000}"/>
    <cellStyle name="Normal 30 4 3 3 4 3" xfId="30848" xr:uid="{00000000-0005-0000-0000-00007E780000}"/>
    <cellStyle name="Normal 30 4 3 3 5" xfId="30849" xr:uid="{00000000-0005-0000-0000-00007F780000}"/>
    <cellStyle name="Normal 30 4 3 3 5 2" xfId="30850" xr:uid="{00000000-0005-0000-0000-000080780000}"/>
    <cellStyle name="Normal 30 4 3 3 6" xfId="30851" xr:uid="{00000000-0005-0000-0000-000081780000}"/>
    <cellStyle name="Normal 30 4 3 3 6 2" xfId="30852" xr:uid="{00000000-0005-0000-0000-000082780000}"/>
    <cellStyle name="Normal 30 4 3 3 7" xfId="30853" xr:uid="{00000000-0005-0000-0000-000083780000}"/>
    <cellStyle name="Normal 30 4 3 4" xfId="30854" xr:uid="{00000000-0005-0000-0000-000084780000}"/>
    <cellStyle name="Normal 30 4 3 4 2" xfId="30855" xr:uid="{00000000-0005-0000-0000-000085780000}"/>
    <cellStyle name="Normal 30 4 3 4 2 2" xfId="30856" xr:uid="{00000000-0005-0000-0000-000086780000}"/>
    <cellStyle name="Normal 30 4 3 4 2 2 2" xfId="30857" xr:uid="{00000000-0005-0000-0000-000087780000}"/>
    <cellStyle name="Normal 30 4 3 4 2 2 2 2" xfId="30858" xr:uid="{00000000-0005-0000-0000-000088780000}"/>
    <cellStyle name="Normal 30 4 3 4 2 2 3" xfId="30859" xr:uid="{00000000-0005-0000-0000-000089780000}"/>
    <cellStyle name="Normal 30 4 3 4 2 3" xfId="30860" xr:uid="{00000000-0005-0000-0000-00008A780000}"/>
    <cellStyle name="Normal 30 4 3 4 2 3 2" xfId="30861" xr:uid="{00000000-0005-0000-0000-00008B780000}"/>
    <cellStyle name="Normal 30 4 3 4 2 3 2 2" xfId="30862" xr:uid="{00000000-0005-0000-0000-00008C780000}"/>
    <cellStyle name="Normal 30 4 3 4 2 3 3" xfId="30863" xr:uid="{00000000-0005-0000-0000-00008D780000}"/>
    <cellStyle name="Normal 30 4 3 4 2 4" xfId="30864" xr:uid="{00000000-0005-0000-0000-00008E780000}"/>
    <cellStyle name="Normal 30 4 3 4 2 4 2" xfId="30865" xr:uid="{00000000-0005-0000-0000-00008F780000}"/>
    <cellStyle name="Normal 30 4 3 4 2 5" xfId="30866" xr:uid="{00000000-0005-0000-0000-000090780000}"/>
    <cellStyle name="Normal 30 4 3 4 3" xfId="30867" xr:uid="{00000000-0005-0000-0000-000091780000}"/>
    <cellStyle name="Normal 30 4 3 4 3 2" xfId="30868" xr:uid="{00000000-0005-0000-0000-000092780000}"/>
    <cellStyle name="Normal 30 4 3 4 3 2 2" xfId="30869" xr:uid="{00000000-0005-0000-0000-000093780000}"/>
    <cellStyle name="Normal 30 4 3 4 3 3" xfId="30870" xr:uid="{00000000-0005-0000-0000-000094780000}"/>
    <cellStyle name="Normal 30 4 3 4 4" xfId="30871" xr:uid="{00000000-0005-0000-0000-000095780000}"/>
    <cellStyle name="Normal 30 4 3 4 4 2" xfId="30872" xr:uid="{00000000-0005-0000-0000-000096780000}"/>
    <cellStyle name="Normal 30 4 3 4 4 2 2" xfId="30873" xr:uid="{00000000-0005-0000-0000-000097780000}"/>
    <cellStyle name="Normal 30 4 3 4 4 3" xfId="30874" xr:uid="{00000000-0005-0000-0000-000098780000}"/>
    <cellStyle name="Normal 30 4 3 4 5" xfId="30875" xr:uid="{00000000-0005-0000-0000-000099780000}"/>
    <cellStyle name="Normal 30 4 3 4 5 2" xfId="30876" xr:uid="{00000000-0005-0000-0000-00009A780000}"/>
    <cellStyle name="Normal 30 4 3 4 6" xfId="30877" xr:uid="{00000000-0005-0000-0000-00009B780000}"/>
    <cellStyle name="Normal 30 4 3 4 6 2" xfId="30878" xr:uid="{00000000-0005-0000-0000-00009C780000}"/>
    <cellStyle name="Normal 30 4 3 4 7" xfId="30879" xr:uid="{00000000-0005-0000-0000-00009D780000}"/>
    <cellStyle name="Normal 30 4 3 5" xfId="30880" xr:uid="{00000000-0005-0000-0000-00009E780000}"/>
    <cellStyle name="Normal 30 4 3 5 2" xfId="30881" xr:uid="{00000000-0005-0000-0000-00009F780000}"/>
    <cellStyle name="Normal 30 4 3 5 2 2" xfId="30882" xr:uid="{00000000-0005-0000-0000-0000A0780000}"/>
    <cellStyle name="Normal 30 4 3 5 2 2 2" xfId="30883" xr:uid="{00000000-0005-0000-0000-0000A1780000}"/>
    <cellStyle name="Normal 30 4 3 5 2 3" xfId="30884" xr:uid="{00000000-0005-0000-0000-0000A2780000}"/>
    <cellStyle name="Normal 30 4 3 5 3" xfId="30885" xr:uid="{00000000-0005-0000-0000-0000A3780000}"/>
    <cellStyle name="Normal 30 4 3 5 3 2" xfId="30886" xr:uid="{00000000-0005-0000-0000-0000A4780000}"/>
    <cellStyle name="Normal 30 4 3 5 3 2 2" xfId="30887" xr:uid="{00000000-0005-0000-0000-0000A5780000}"/>
    <cellStyle name="Normal 30 4 3 5 3 3" xfId="30888" xr:uid="{00000000-0005-0000-0000-0000A6780000}"/>
    <cellStyle name="Normal 30 4 3 5 4" xfId="30889" xr:uid="{00000000-0005-0000-0000-0000A7780000}"/>
    <cellStyle name="Normal 30 4 3 5 4 2" xfId="30890" xr:uid="{00000000-0005-0000-0000-0000A8780000}"/>
    <cellStyle name="Normal 30 4 3 5 5" xfId="30891" xr:uid="{00000000-0005-0000-0000-0000A9780000}"/>
    <cellStyle name="Normal 30 4 3 6" xfId="30892" xr:uid="{00000000-0005-0000-0000-0000AA780000}"/>
    <cellStyle name="Normal 30 4 3 6 2" xfId="30893" xr:uid="{00000000-0005-0000-0000-0000AB780000}"/>
    <cellStyle name="Normal 30 4 3 6 2 2" xfId="30894" xr:uid="{00000000-0005-0000-0000-0000AC780000}"/>
    <cellStyle name="Normal 30 4 3 6 2 2 2" xfId="30895" xr:uid="{00000000-0005-0000-0000-0000AD780000}"/>
    <cellStyle name="Normal 30 4 3 6 2 3" xfId="30896" xr:uid="{00000000-0005-0000-0000-0000AE780000}"/>
    <cellStyle name="Normal 30 4 3 6 3" xfId="30897" xr:uid="{00000000-0005-0000-0000-0000AF780000}"/>
    <cellStyle name="Normal 30 4 3 6 3 2" xfId="30898" xr:uid="{00000000-0005-0000-0000-0000B0780000}"/>
    <cellStyle name="Normal 30 4 3 6 4" xfId="30899" xr:uid="{00000000-0005-0000-0000-0000B1780000}"/>
    <cellStyle name="Normal 30 4 3 7" xfId="30900" xr:uid="{00000000-0005-0000-0000-0000B2780000}"/>
    <cellStyle name="Normal 30 4 3 7 2" xfId="30901" xr:uid="{00000000-0005-0000-0000-0000B3780000}"/>
    <cellStyle name="Normal 30 4 3 7 2 2" xfId="30902" xr:uid="{00000000-0005-0000-0000-0000B4780000}"/>
    <cellStyle name="Normal 30 4 3 7 3" xfId="30903" xr:uid="{00000000-0005-0000-0000-0000B5780000}"/>
    <cellStyle name="Normal 30 4 3 8" xfId="30904" xr:uid="{00000000-0005-0000-0000-0000B6780000}"/>
    <cellStyle name="Normal 30 4 3 8 2" xfId="30905" xr:uid="{00000000-0005-0000-0000-0000B7780000}"/>
    <cellStyle name="Normal 30 4 3 8 2 2" xfId="30906" xr:uid="{00000000-0005-0000-0000-0000B8780000}"/>
    <cellStyle name="Normal 30 4 3 8 3" xfId="30907" xr:uid="{00000000-0005-0000-0000-0000B9780000}"/>
    <cellStyle name="Normal 30 4 3 9" xfId="30908" xr:uid="{00000000-0005-0000-0000-0000BA780000}"/>
    <cellStyle name="Normal 30 4 3 9 2" xfId="30909" xr:uid="{00000000-0005-0000-0000-0000BB780000}"/>
    <cellStyle name="Normal 30 4 4" xfId="30910" xr:uid="{00000000-0005-0000-0000-0000BC780000}"/>
    <cellStyle name="Normal 30 4 4 10" xfId="30911" xr:uid="{00000000-0005-0000-0000-0000BD780000}"/>
    <cellStyle name="Normal 30 4 4 10 2" xfId="30912" xr:uid="{00000000-0005-0000-0000-0000BE780000}"/>
    <cellStyle name="Normal 30 4 4 11" xfId="30913" xr:uid="{00000000-0005-0000-0000-0000BF780000}"/>
    <cellStyle name="Normal 30 4 4 2" xfId="30914" xr:uid="{00000000-0005-0000-0000-0000C0780000}"/>
    <cellStyle name="Normal 30 4 4 2 2" xfId="30915" xr:uid="{00000000-0005-0000-0000-0000C1780000}"/>
    <cellStyle name="Normal 30 4 4 2 2 2" xfId="30916" xr:uid="{00000000-0005-0000-0000-0000C2780000}"/>
    <cellStyle name="Normal 30 4 4 2 2 2 2" xfId="30917" xr:uid="{00000000-0005-0000-0000-0000C3780000}"/>
    <cellStyle name="Normal 30 4 4 2 2 2 2 2" xfId="30918" xr:uid="{00000000-0005-0000-0000-0000C4780000}"/>
    <cellStyle name="Normal 30 4 4 2 2 2 2 2 2" xfId="30919" xr:uid="{00000000-0005-0000-0000-0000C5780000}"/>
    <cellStyle name="Normal 30 4 4 2 2 2 2 3" xfId="30920" xr:uid="{00000000-0005-0000-0000-0000C6780000}"/>
    <cellStyle name="Normal 30 4 4 2 2 2 3" xfId="30921" xr:uid="{00000000-0005-0000-0000-0000C7780000}"/>
    <cellStyle name="Normal 30 4 4 2 2 2 3 2" xfId="30922" xr:uid="{00000000-0005-0000-0000-0000C8780000}"/>
    <cellStyle name="Normal 30 4 4 2 2 2 3 2 2" xfId="30923" xr:uid="{00000000-0005-0000-0000-0000C9780000}"/>
    <cellStyle name="Normal 30 4 4 2 2 2 3 3" xfId="30924" xr:uid="{00000000-0005-0000-0000-0000CA780000}"/>
    <cellStyle name="Normal 30 4 4 2 2 2 4" xfId="30925" xr:uid="{00000000-0005-0000-0000-0000CB780000}"/>
    <cellStyle name="Normal 30 4 4 2 2 2 4 2" xfId="30926" xr:uid="{00000000-0005-0000-0000-0000CC780000}"/>
    <cellStyle name="Normal 30 4 4 2 2 2 5" xfId="30927" xr:uid="{00000000-0005-0000-0000-0000CD780000}"/>
    <cellStyle name="Normal 30 4 4 2 2 3" xfId="30928" xr:uid="{00000000-0005-0000-0000-0000CE780000}"/>
    <cellStyle name="Normal 30 4 4 2 2 3 2" xfId="30929" xr:uid="{00000000-0005-0000-0000-0000CF780000}"/>
    <cellStyle name="Normal 30 4 4 2 2 3 2 2" xfId="30930" xr:uid="{00000000-0005-0000-0000-0000D0780000}"/>
    <cellStyle name="Normal 30 4 4 2 2 3 3" xfId="30931" xr:uid="{00000000-0005-0000-0000-0000D1780000}"/>
    <cellStyle name="Normal 30 4 4 2 2 4" xfId="30932" xr:uid="{00000000-0005-0000-0000-0000D2780000}"/>
    <cellStyle name="Normal 30 4 4 2 2 4 2" xfId="30933" xr:uid="{00000000-0005-0000-0000-0000D3780000}"/>
    <cellStyle name="Normal 30 4 4 2 2 4 2 2" xfId="30934" xr:uid="{00000000-0005-0000-0000-0000D4780000}"/>
    <cellStyle name="Normal 30 4 4 2 2 4 3" xfId="30935" xr:uid="{00000000-0005-0000-0000-0000D5780000}"/>
    <cellStyle name="Normal 30 4 4 2 2 5" xfId="30936" xr:uid="{00000000-0005-0000-0000-0000D6780000}"/>
    <cellStyle name="Normal 30 4 4 2 2 5 2" xfId="30937" xr:uid="{00000000-0005-0000-0000-0000D7780000}"/>
    <cellStyle name="Normal 30 4 4 2 2 6" xfId="30938" xr:uid="{00000000-0005-0000-0000-0000D8780000}"/>
    <cellStyle name="Normal 30 4 4 2 2 6 2" xfId="30939" xr:uid="{00000000-0005-0000-0000-0000D9780000}"/>
    <cellStyle name="Normal 30 4 4 2 2 7" xfId="30940" xr:uid="{00000000-0005-0000-0000-0000DA780000}"/>
    <cellStyle name="Normal 30 4 4 2 3" xfId="30941" xr:uid="{00000000-0005-0000-0000-0000DB780000}"/>
    <cellStyle name="Normal 30 4 4 2 3 2" xfId="30942" xr:uid="{00000000-0005-0000-0000-0000DC780000}"/>
    <cellStyle name="Normal 30 4 4 2 3 2 2" xfId="30943" xr:uid="{00000000-0005-0000-0000-0000DD780000}"/>
    <cellStyle name="Normal 30 4 4 2 3 2 2 2" xfId="30944" xr:uid="{00000000-0005-0000-0000-0000DE780000}"/>
    <cellStyle name="Normal 30 4 4 2 3 2 3" xfId="30945" xr:uid="{00000000-0005-0000-0000-0000DF780000}"/>
    <cellStyle name="Normal 30 4 4 2 3 3" xfId="30946" xr:uid="{00000000-0005-0000-0000-0000E0780000}"/>
    <cellStyle name="Normal 30 4 4 2 3 3 2" xfId="30947" xr:uid="{00000000-0005-0000-0000-0000E1780000}"/>
    <cellStyle name="Normal 30 4 4 2 3 3 2 2" xfId="30948" xr:uid="{00000000-0005-0000-0000-0000E2780000}"/>
    <cellStyle name="Normal 30 4 4 2 3 3 3" xfId="30949" xr:uid="{00000000-0005-0000-0000-0000E3780000}"/>
    <cellStyle name="Normal 30 4 4 2 3 4" xfId="30950" xr:uid="{00000000-0005-0000-0000-0000E4780000}"/>
    <cellStyle name="Normal 30 4 4 2 3 4 2" xfId="30951" xr:uid="{00000000-0005-0000-0000-0000E5780000}"/>
    <cellStyle name="Normal 30 4 4 2 3 5" xfId="30952" xr:uid="{00000000-0005-0000-0000-0000E6780000}"/>
    <cellStyle name="Normal 30 4 4 2 4" xfId="30953" xr:uid="{00000000-0005-0000-0000-0000E7780000}"/>
    <cellStyle name="Normal 30 4 4 2 4 2" xfId="30954" xr:uid="{00000000-0005-0000-0000-0000E8780000}"/>
    <cellStyle name="Normal 30 4 4 2 4 2 2" xfId="30955" xr:uid="{00000000-0005-0000-0000-0000E9780000}"/>
    <cellStyle name="Normal 30 4 4 2 4 3" xfId="30956" xr:uid="{00000000-0005-0000-0000-0000EA780000}"/>
    <cellStyle name="Normal 30 4 4 2 5" xfId="30957" xr:uid="{00000000-0005-0000-0000-0000EB780000}"/>
    <cellStyle name="Normal 30 4 4 2 5 2" xfId="30958" xr:uid="{00000000-0005-0000-0000-0000EC780000}"/>
    <cellStyle name="Normal 30 4 4 2 5 2 2" xfId="30959" xr:uid="{00000000-0005-0000-0000-0000ED780000}"/>
    <cellStyle name="Normal 30 4 4 2 5 3" xfId="30960" xr:uid="{00000000-0005-0000-0000-0000EE780000}"/>
    <cellStyle name="Normal 30 4 4 2 6" xfId="30961" xr:uid="{00000000-0005-0000-0000-0000EF780000}"/>
    <cellStyle name="Normal 30 4 4 2 6 2" xfId="30962" xr:uid="{00000000-0005-0000-0000-0000F0780000}"/>
    <cellStyle name="Normal 30 4 4 2 7" xfId="30963" xr:uid="{00000000-0005-0000-0000-0000F1780000}"/>
    <cellStyle name="Normal 30 4 4 2 7 2" xfId="30964" xr:uid="{00000000-0005-0000-0000-0000F2780000}"/>
    <cellStyle name="Normal 30 4 4 2 8" xfId="30965" xr:uid="{00000000-0005-0000-0000-0000F3780000}"/>
    <cellStyle name="Normal 30 4 4 3" xfId="30966" xr:uid="{00000000-0005-0000-0000-0000F4780000}"/>
    <cellStyle name="Normal 30 4 4 3 2" xfId="30967" xr:uid="{00000000-0005-0000-0000-0000F5780000}"/>
    <cellStyle name="Normal 30 4 4 3 2 2" xfId="30968" xr:uid="{00000000-0005-0000-0000-0000F6780000}"/>
    <cellStyle name="Normal 30 4 4 3 2 2 2" xfId="30969" xr:uid="{00000000-0005-0000-0000-0000F7780000}"/>
    <cellStyle name="Normal 30 4 4 3 2 2 2 2" xfId="30970" xr:uid="{00000000-0005-0000-0000-0000F8780000}"/>
    <cellStyle name="Normal 30 4 4 3 2 2 3" xfId="30971" xr:uid="{00000000-0005-0000-0000-0000F9780000}"/>
    <cellStyle name="Normal 30 4 4 3 2 3" xfId="30972" xr:uid="{00000000-0005-0000-0000-0000FA780000}"/>
    <cellStyle name="Normal 30 4 4 3 2 3 2" xfId="30973" xr:uid="{00000000-0005-0000-0000-0000FB780000}"/>
    <cellStyle name="Normal 30 4 4 3 2 3 2 2" xfId="30974" xr:uid="{00000000-0005-0000-0000-0000FC780000}"/>
    <cellStyle name="Normal 30 4 4 3 2 3 3" xfId="30975" xr:uid="{00000000-0005-0000-0000-0000FD780000}"/>
    <cellStyle name="Normal 30 4 4 3 2 4" xfId="30976" xr:uid="{00000000-0005-0000-0000-0000FE780000}"/>
    <cellStyle name="Normal 30 4 4 3 2 4 2" xfId="30977" xr:uid="{00000000-0005-0000-0000-0000FF780000}"/>
    <cellStyle name="Normal 30 4 4 3 2 5" xfId="30978" xr:uid="{00000000-0005-0000-0000-000000790000}"/>
    <cellStyle name="Normal 30 4 4 3 3" xfId="30979" xr:uid="{00000000-0005-0000-0000-000001790000}"/>
    <cellStyle name="Normal 30 4 4 3 3 2" xfId="30980" xr:uid="{00000000-0005-0000-0000-000002790000}"/>
    <cellStyle name="Normal 30 4 4 3 3 2 2" xfId="30981" xr:uid="{00000000-0005-0000-0000-000003790000}"/>
    <cellStyle name="Normal 30 4 4 3 3 3" xfId="30982" xr:uid="{00000000-0005-0000-0000-000004790000}"/>
    <cellStyle name="Normal 30 4 4 3 4" xfId="30983" xr:uid="{00000000-0005-0000-0000-000005790000}"/>
    <cellStyle name="Normal 30 4 4 3 4 2" xfId="30984" xr:uid="{00000000-0005-0000-0000-000006790000}"/>
    <cellStyle name="Normal 30 4 4 3 4 2 2" xfId="30985" xr:uid="{00000000-0005-0000-0000-000007790000}"/>
    <cellStyle name="Normal 30 4 4 3 4 3" xfId="30986" xr:uid="{00000000-0005-0000-0000-000008790000}"/>
    <cellStyle name="Normal 30 4 4 3 5" xfId="30987" xr:uid="{00000000-0005-0000-0000-000009790000}"/>
    <cellStyle name="Normal 30 4 4 3 5 2" xfId="30988" xr:uid="{00000000-0005-0000-0000-00000A790000}"/>
    <cellStyle name="Normal 30 4 4 3 6" xfId="30989" xr:uid="{00000000-0005-0000-0000-00000B790000}"/>
    <cellStyle name="Normal 30 4 4 3 6 2" xfId="30990" xr:uid="{00000000-0005-0000-0000-00000C790000}"/>
    <cellStyle name="Normal 30 4 4 3 7" xfId="30991" xr:uid="{00000000-0005-0000-0000-00000D790000}"/>
    <cellStyle name="Normal 30 4 4 4" xfId="30992" xr:uid="{00000000-0005-0000-0000-00000E790000}"/>
    <cellStyle name="Normal 30 4 4 4 2" xfId="30993" xr:uid="{00000000-0005-0000-0000-00000F790000}"/>
    <cellStyle name="Normal 30 4 4 4 2 2" xfId="30994" xr:uid="{00000000-0005-0000-0000-000010790000}"/>
    <cellStyle name="Normal 30 4 4 4 2 2 2" xfId="30995" xr:uid="{00000000-0005-0000-0000-000011790000}"/>
    <cellStyle name="Normal 30 4 4 4 2 2 2 2" xfId="30996" xr:uid="{00000000-0005-0000-0000-000012790000}"/>
    <cellStyle name="Normal 30 4 4 4 2 2 3" xfId="30997" xr:uid="{00000000-0005-0000-0000-000013790000}"/>
    <cellStyle name="Normal 30 4 4 4 2 3" xfId="30998" xr:uid="{00000000-0005-0000-0000-000014790000}"/>
    <cellStyle name="Normal 30 4 4 4 2 3 2" xfId="30999" xr:uid="{00000000-0005-0000-0000-000015790000}"/>
    <cellStyle name="Normal 30 4 4 4 2 3 2 2" xfId="31000" xr:uid="{00000000-0005-0000-0000-000016790000}"/>
    <cellStyle name="Normal 30 4 4 4 2 3 3" xfId="31001" xr:uid="{00000000-0005-0000-0000-000017790000}"/>
    <cellStyle name="Normal 30 4 4 4 2 4" xfId="31002" xr:uid="{00000000-0005-0000-0000-000018790000}"/>
    <cellStyle name="Normal 30 4 4 4 2 4 2" xfId="31003" xr:uid="{00000000-0005-0000-0000-000019790000}"/>
    <cellStyle name="Normal 30 4 4 4 2 5" xfId="31004" xr:uid="{00000000-0005-0000-0000-00001A790000}"/>
    <cellStyle name="Normal 30 4 4 4 3" xfId="31005" xr:uid="{00000000-0005-0000-0000-00001B790000}"/>
    <cellStyle name="Normal 30 4 4 4 3 2" xfId="31006" xr:uid="{00000000-0005-0000-0000-00001C790000}"/>
    <cellStyle name="Normal 30 4 4 4 3 2 2" xfId="31007" xr:uid="{00000000-0005-0000-0000-00001D790000}"/>
    <cellStyle name="Normal 30 4 4 4 3 3" xfId="31008" xr:uid="{00000000-0005-0000-0000-00001E790000}"/>
    <cellStyle name="Normal 30 4 4 4 4" xfId="31009" xr:uid="{00000000-0005-0000-0000-00001F790000}"/>
    <cellStyle name="Normal 30 4 4 4 4 2" xfId="31010" xr:uid="{00000000-0005-0000-0000-000020790000}"/>
    <cellStyle name="Normal 30 4 4 4 4 2 2" xfId="31011" xr:uid="{00000000-0005-0000-0000-000021790000}"/>
    <cellStyle name="Normal 30 4 4 4 4 3" xfId="31012" xr:uid="{00000000-0005-0000-0000-000022790000}"/>
    <cellStyle name="Normal 30 4 4 4 5" xfId="31013" xr:uid="{00000000-0005-0000-0000-000023790000}"/>
    <cellStyle name="Normal 30 4 4 4 5 2" xfId="31014" xr:uid="{00000000-0005-0000-0000-000024790000}"/>
    <cellStyle name="Normal 30 4 4 4 6" xfId="31015" xr:uid="{00000000-0005-0000-0000-000025790000}"/>
    <cellStyle name="Normal 30 4 4 4 6 2" xfId="31016" xr:uid="{00000000-0005-0000-0000-000026790000}"/>
    <cellStyle name="Normal 30 4 4 4 7" xfId="31017" xr:uid="{00000000-0005-0000-0000-000027790000}"/>
    <cellStyle name="Normal 30 4 4 5" xfId="31018" xr:uid="{00000000-0005-0000-0000-000028790000}"/>
    <cellStyle name="Normal 30 4 4 5 2" xfId="31019" xr:uid="{00000000-0005-0000-0000-000029790000}"/>
    <cellStyle name="Normal 30 4 4 5 2 2" xfId="31020" xr:uid="{00000000-0005-0000-0000-00002A790000}"/>
    <cellStyle name="Normal 30 4 4 5 2 2 2" xfId="31021" xr:uid="{00000000-0005-0000-0000-00002B790000}"/>
    <cellStyle name="Normal 30 4 4 5 2 3" xfId="31022" xr:uid="{00000000-0005-0000-0000-00002C790000}"/>
    <cellStyle name="Normal 30 4 4 5 3" xfId="31023" xr:uid="{00000000-0005-0000-0000-00002D790000}"/>
    <cellStyle name="Normal 30 4 4 5 3 2" xfId="31024" xr:uid="{00000000-0005-0000-0000-00002E790000}"/>
    <cellStyle name="Normal 30 4 4 5 3 2 2" xfId="31025" xr:uid="{00000000-0005-0000-0000-00002F790000}"/>
    <cellStyle name="Normal 30 4 4 5 3 3" xfId="31026" xr:uid="{00000000-0005-0000-0000-000030790000}"/>
    <cellStyle name="Normal 30 4 4 5 4" xfId="31027" xr:uid="{00000000-0005-0000-0000-000031790000}"/>
    <cellStyle name="Normal 30 4 4 5 4 2" xfId="31028" xr:uid="{00000000-0005-0000-0000-000032790000}"/>
    <cellStyle name="Normal 30 4 4 5 5" xfId="31029" xr:uid="{00000000-0005-0000-0000-000033790000}"/>
    <cellStyle name="Normal 30 4 4 6" xfId="31030" xr:uid="{00000000-0005-0000-0000-000034790000}"/>
    <cellStyle name="Normal 30 4 4 6 2" xfId="31031" xr:uid="{00000000-0005-0000-0000-000035790000}"/>
    <cellStyle name="Normal 30 4 4 6 2 2" xfId="31032" xr:uid="{00000000-0005-0000-0000-000036790000}"/>
    <cellStyle name="Normal 30 4 4 6 2 2 2" xfId="31033" xr:uid="{00000000-0005-0000-0000-000037790000}"/>
    <cellStyle name="Normal 30 4 4 6 2 3" xfId="31034" xr:uid="{00000000-0005-0000-0000-000038790000}"/>
    <cellStyle name="Normal 30 4 4 6 3" xfId="31035" xr:uid="{00000000-0005-0000-0000-000039790000}"/>
    <cellStyle name="Normal 30 4 4 6 3 2" xfId="31036" xr:uid="{00000000-0005-0000-0000-00003A790000}"/>
    <cellStyle name="Normal 30 4 4 6 4" xfId="31037" xr:uid="{00000000-0005-0000-0000-00003B790000}"/>
    <cellStyle name="Normal 30 4 4 7" xfId="31038" xr:uid="{00000000-0005-0000-0000-00003C790000}"/>
    <cellStyle name="Normal 30 4 4 7 2" xfId="31039" xr:uid="{00000000-0005-0000-0000-00003D790000}"/>
    <cellStyle name="Normal 30 4 4 7 2 2" xfId="31040" xr:uid="{00000000-0005-0000-0000-00003E790000}"/>
    <cellStyle name="Normal 30 4 4 7 3" xfId="31041" xr:uid="{00000000-0005-0000-0000-00003F790000}"/>
    <cellStyle name="Normal 30 4 4 8" xfId="31042" xr:uid="{00000000-0005-0000-0000-000040790000}"/>
    <cellStyle name="Normal 30 4 4 8 2" xfId="31043" xr:uid="{00000000-0005-0000-0000-000041790000}"/>
    <cellStyle name="Normal 30 4 4 8 2 2" xfId="31044" xr:uid="{00000000-0005-0000-0000-000042790000}"/>
    <cellStyle name="Normal 30 4 4 8 3" xfId="31045" xr:uid="{00000000-0005-0000-0000-000043790000}"/>
    <cellStyle name="Normal 30 4 4 9" xfId="31046" xr:uid="{00000000-0005-0000-0000-000044790000}"/>
    <cellStyle name="Normal 30 4 4 9 2" xfId="31047" xr:uid="{00000000-0005-0000-0000-000045790000}"/>
    <cellStyle name="Normal 30 4 5" xfId="31048" xr:uid="{00000000-0005-0000-0000-000046790000}"/>
    <cellStyle name="Normal 30 4 5 10" xfId="31049" xr:uid="{00000000-0005-0000-0000-000047790000}"/>
    <cellStyle name="Normal 30 4 5 10 2" xfId="31050" xr:uid="{00000000-0005-0000-0000-000048790000}"/>
    <cellStyle name="Normal 30 4 5 11" xfId="31051" xr:uid="{00000000-0005-0000-0000-000049790000}"/>
    <cellStyle name="Normal 30 4 5 2" xfId="31052" xr:uid="{00000000-0005-0000-0000-00004A790000}"/>
    <cellStyle name="Normal 30 4 5 2 2" xfId="31053" xr:uid="{00000000-0005-0000-0000-00004B790000}"/>
    <cellStyle name="Normal 30 4 5 2 2 2" xfId="31054" xr:uid="{00000000-0005-0000-0000-00004C790000}"/>
    <cellStyle name="Normal 30 4 5 2 2 2 2" xfId="31055" xr:uid="{00000000-0005-0000-0000-00004D790000}"/>
    <cellStyle name="Normal 30 4 5 2 2 2 2 2" xfId="31056" xr:uid="{00000000-0005-0000-0000-00004E790000}"/>
    <cellStyle name="Normal 30 4 5 2 2 2 2 2 2" xfId="31057" xr:uid="{00000000-0005-0000-0000-00004F790000}"/>
    <cellStyle name="Normal 30 4 5 2 2 2 2 3" xfId="31058" xr:uid="{00000000-0005-0000-0000-000050790000}"/>
    <cellStyle name="Normal 30 4 5 2 2 2 3" xfId="31059" xr:uid="{00000000-0005-0000-0000-000051790000}"/>
    <cellStyle name="Normal 30 4 5 2 2 2 3 2" xfId="31060" xr:uid="{00000000-0005-0000-0000-000052790000}"/>
    <cellStyle name="Normal 30 4 5 2 2 2 3 2 2" xfId="31061" xr:uid="{00000000-0005-0000-0000-000053790000}"/>
    <cellStyle name="Normal 30 4 5 2 2 2 3 3" xfId="31062" xr:uid="{00000000-0005-0000-0000-000054790000}"/>
    <cellStyle name="Normal 30 4 5 2 2 2 4" xfId="31063" xr:uid="{00000000-0005-0000-0000-000055790000}"/>
    <cellStyle name="Normal 30 4 5 2 2 2 4 2" xfId="31064" xr:uid="{00000000-0005-0000-0000-000056790000}"/>
    <cellStyle name="Normal 30 4 5 2 2 2 5" xfId="31065" xr:uid="{00000000-0005-0000-0000-000057790000}"/>
    <cellStyle name="Normal 30 4 5 2 2 3" xfId="31066" xr:uid="{00000000-0005-0000-0000-000058790000}"/>
    <cellStyle name="Normal 30 4 5 2 2 3 2" xfId="31067" xr:uid="{00000000-0005-0000-0000-000059790000}"/>
    <cellStyle name="Normal 30 4 5 2 2 3 2 2" xfId="31068" xr:uid="{00000000-0005-0000-0000-00005A790000}"/>
    <cellStyle name="Normal 30 4 5 2 2 3 3" xfId="31069" xr:uid="{00000000-0005-0000-0000-00005B790000}"/>
    <cellStyle name="Normal 30 4 5 2 2 4" xfId="31070" xr:uid="{00000000-0005-0000-0000-00005C790000}"/>
    <cellStyle name="Normal 30 4 5 2 2 4 2" xfId="31071" xr:uid="{00000000-0005-0000-0000-00005D790000}"/>
    <cellStyle name="Normal 30 4 5 2 2 4 2 2" xfId="31072" xr:uid="{00000000-0005-0000-0000-00005E790000}"/>
    <cellStyle name="Normal 30 4 5 2 2 4 3" xfId="31073" xr:uid="{00000000-0005-0000-0000-00005F790000}"/>
    <cellStyle name="Normal 30 4 5 2 2 5" xfId="31074" xr:uid="{00000000-0005-0000-0000-000060790000}"/>
    <cellStyle name="Normal 30 4 5 2 2 5 2" xfId="31075" xr:uid="{00000000-0005-0000-0000-000061790000}"/>
    <cellStyle name="Normal 30 4 5 2 2 6" xfId="31076" xr:uid="{00000000-0005-0000-0000-000062790000}"/>
    <cellStyle name="Normal 30 4 5 2 2 6 2" xfId="31077" xr:uid="{00000000-0005-0000-0000-000063790000}"/>
    <cellStyle name="Normal 30 4 5 2 2 7" xfId="31078" xr:uid="{00000000-0005-0000-0000-000064790000}"/>
    <cellStyle name="Normal 30 4 5 2 3" xfId="31079" xr:uid="{00000000-0005-0000-0000-000065790000}"/>
    <cellStyle name="Normal 30 4 5 2 3 2" xfId="31080" xr:uid="{00000000-0005-0000-0000-000066790000}"/>
    <cellStyle name="Normal 30 4 5 2 3 2 2" xfId="31081" xr:uid="{00000000-0005-0000-0000-000067790000}"/>
    <cellStyle name="Normal 30 4 5 2 3 2 2 2" xfId="31082" xr:uid="{00000000-0005-0000-0000-000068790000}"/>
    <cellStyle name="Normal 30 4 5 2 3 2 3" xfId="31083" xr:uid="{00000000-0005-0000-0000-000069790000}"/>
    <cellStyle name="Normal 30 4 5 2 3 3" xfId="31084" xr:uid="{00000000-0005-0000-0000-00006A790000}"/>
    <cellStyle name="Normal 30 4 5 2 3 3 2" xfId="31085" xr:uid="{00000000-0005-0000-0000-00006B790000}"/>
    <cellStyle name="Normal 30 4 5 2 3 3 2 2" xfId="31086" xr:uid="{00000000-0005-0000-0000-00006C790000}"/>
    <cellStyle name="Normal 30 4 5 2 3 3 3" xfId="31087" xr:uid="{00000000-0005-0000-0000-00006D790000}"/>
    <cellStyle name="Normal 30 4 5 2 3 4" xfId="31088" xr:uid="{00000000-0005-0000-0000-00006E790000}"/>
    <cellStyle name="Normal 30 4 5 2 3 4 2" xfId="31089" xr:uid="{00000000-0005-0000-0000-00006F790000}"/>
    <cellStyle name="Normal 30 4 5 2 3 5" xfId="31090" xr:uid="{00000000-0005-0000-0000-000070790000}"/>
    <cellStyle name="Normal 30 4 5 2 4" xfId="31091" xr:uid="{00000000-0005-0000-0000-000071790000}"/>
    <cellStyle name="Normal 30 4 5 2 4 2" xfId="31092" xr:uid="{00000000-0005-0000-0000-000072790000}"/>
    <cellStyle name="Normal 30 4 5 2 4 2 2" xfId="31093" xr:uid="{00000000-0005-0000-0000-000073790000}"/>
    <cellStyle name="Normal 30 4 5 2 4 3" xfId="31094" xr:uid="{00000000-0005-0000-0000-000074790000}"/>
    <cellStyle name="Normal 30 4 5 2 5" xfId="31095" xr:uid="{00000000-0005-0000-0000-000075790000}"/>
    <cellStyle name="Normal 30 4 5 2 5 2" xfId="31096" xr:uid="{00000000-0005-0000-0000-000076790000}"/>
    <cellStyle name="Normal 30 4 5 2 5 2 2" xfId="31097" xr:uid="{00000000-0005-0000-0000-000077790000}"/>
    <cellStyle name="Normal 30 4 5 2 5 3" xfId="31098" xr:uid="{00000000-0005-0000-0000-000078790000}"/>
    <cellStyle name="Normal 30 4 5 2 6" xfId="31099" xr:uid="{00000000-0005-0000-0000-000079790000}"/>
    <cellStyle name="Normal 30 4 5 2 6 2" xfId="31100" xr:uid="{00000000-0005-0000-0000-00007A790000}"/>
    <cellStyle name="Normal 30 4 5 2 7" xfId="31101" xr:uid="{00000000-0005-0000-0000-00007B790000}"/>
    <cellStyle name="Normal 30 4 5 2 7 2" xfId="31102" xr:uid="{00000000-0005-0000-0000-00007C790000}"/>
    <cellStyle name="Normal 30 4 5 2 8" xfId="31103" xr:uid="{00000000-0005-0000-0000-00007D790000}"/>
    <cellStyle name="Normal 30 4 5 3" xfId="31104" xr:uid="{00000000-0005-0000-0000-00007E790000}"/>
    <cellStyle name="Normal 30 4 5 3 2" xfId="31105" xr:uid="{00000000-0005-0000-0000-00007F790000}"/>
    <cellStyle name="Normal 30 4 5 3 2 2" xfId="31106" xr:uid="{00000000-0005-0000-0000-000080790000}"/>
    <cellStyle name="Normal 30 4 5 3 2 2 2" xfId="31107" xr:uid="{00000000-0005-0000-0000-000081790000}"/>
    <cellStyle name="Normal 30 4 5 3 2 2 2 2" xfId="31108" xr:uid="{00000000-0005-0000-0000-000082790000}"/>
    <cellStyle name="Normal 30 4 5 3 2 2 3" xfId="31109" xr:uid="{00000000-0005-0000-0000-000083790000}"/>
    <cellStyle name="Normal 30 4 5 3 2 3" xfId="31110" xr:uid="{00000000-0005-0000-0000-000084790000}"/>
    <cellStyle name="Normal 30 4 5 3 2 3 2" xfId="31111" xr:uid="{00000000-0005-0000-0000-000085790000}"/>
    <cellStyle name="Normal 30 4 5 3 2 3 2 2" xfId="31112" xr:uid="{00000000-0005-0000-0000-000086790000}"/>
    <cellStyle name="Normal 30 4 5 3 2 3 3" xfId="31113" xr:uid="{00000000-0005-0000-0000-000087790000}"/>
    <cellStyle name="Normal 30 4 5 3 2 4" xfId="31114" xr:uid="{00000000-0005-0000-0000-000088790000}"/>
    <cellStyle name="Normal 30 4 5 3 2 4 2" xfId="31115" xr:uid="{00000000-0005-0000-0000-000089790000}"/>
    <cellStyle name="Normal 30 4 5 3 2 5" xfId="31116" xr:uid="{00000000-0005-0000-0000-00008A790000}"/>
    <cellStyle name="Normal 30 4 5 3 3" xfId="31117" xr:uid="{00000000-0005-0000-0000-00008B790000}"/>
    <cellStyle name="Normal 30 4 5 3 3 2" xfId="31118" xr:uid="{00000000-0005-0000-0000-00008C790000}"/>
    <cellStyle name="Normal 30 4 5 3 3 2 2" xfId="31119" xr:uid="{00000000-0005-0000-0000-00008D790000}"/>
    <cellStyle name="Normal 30 4 5 3 3 3" xfId="31120" xr:uid="{00000000-0005-0000-0000-00008E790000}"/>
    <cellStyle name="Normal 30 4 5 3 4" xfId="31121" xr:uid="{00000000-0005-0000-0000-00008F790000}"/>
    <cellStyle name="Normal 30 4 5 3 4 2" xfId="31122" xr:uid="{00000000-0005-0000-0000-000090790000}"/>
    <cellStyle name="Normal 30 4 5 3 4 2 2" xfId="31123" xr:uid="{00000000-0005-0000-0000-000091790000}"/>
    <cellStyle name="Normal 30 4 5 3 4 3" xfId="31124" xr:uid="{00000000-0005-0000-0000-000092790000}"/>
    <cellStyle name="Normal 30 4 5 3 5" xfId="31125" xr:uid="{00000000-0005-0000-0000-000093790000}"/>
    <cellStyle name="Normal 30 4 5 3 5 2" xfId="31126" xr:uid="{00000000-0005-0000-0000-000094790000}"/>
    <cellStyle name="Normal 30 4 5 3 6" xfId="31127" xr:uid="{00000000-0005-0000-0000-000095790000}"/>
    <cellStyle name="Normal 30 4 5 3 6 2" xfId="31128" xr:uid="{00000000-0005-0000-0000-000096790000}"/>
    <cellStyle name="Normal 30 4 5 3 7" xfId="31129" xr:uid="{00000000-0005-0000-0000-000097790000}"/>
    <cellStyle name="Normal 30 4 5 4" xfId="31130" xr:uid="{00000000-0005-0000-0000-000098790000}"/>
    <cellStyle name="Normal 30 4 5 4 2" xfId="31131" xr:uid="{00000000-0005-0000-0000-000099790000}"/>
    <cellStyle name="Normal 30 4 5 4 2 2" xfId="31132" xr:uid="{00000000-0005-0000-0000-00009A790000}"/>
    <cellStyle name="Normal 30 4 5 4 2 2 2" xfId="31133" xr:uid="{00000000-0005-0000-0000-00009B790000}"/>
    <cellStyle name="Normal 30 4 5 4 2 2 2 2" xfId="31134" xr:uid="{00000000-0005-0000-0000-00009C790000}"/>
    <cellStyle name="Normal 30 4 5 4 2 2 3" xfId="31135" xr:uid="{00000000-0005-0000-0000-00009D790000}"/>
    <cellStyle name="Normal 30 4 5 4 2 3" xfId="31136" xr:uid="{00000000-0005-0000-0000-00009E790000}"/>
    <cellStyle name="Normal 30 4 5 4 2 3 2" xfId="31137" xr:uid="{00000000-0005-0000-0000-00009F790000}"/>
    <cellStyle name="Normal 30 4 5 4 2 3 2 2" xfId="31138" xr:uid="{00000000-0005-0000-0000-0000A0790000}"/>
    <cellStyle name="Normal 30 4 5 4 2 3 3" xfId="31139" xr:uid="{00000000-0005-0000-0000-0000A1790000}"/>
    <cellStyle name="Normal 30 4 5 4 2 4" xfId="31140" xr:uid="{00000000-0005-0000-0000-0000A2790000}"/>
    <cellStyle name="Normal 30 4 5 4 2 4 2" xfId="31141" xr:uid="{00000000-0005-0000-0000-0000A3790000}"/>
    <cellStyle name="Normal 30 4 5 4 2 5" xfId="31142" xr:uid="{00000000-0005-0000-0000-0000A4790000}"/>
    <cellStyle name="Normal 30 4 5 4 3" xfId="31143" xr:uid="{00000000-0005-0000-0000-0000A5790000}"/>
    <cellStyle name="Normal 30 4 5 4 3 2" xfId="31144" xr:uid="{00000000-0005-0000-0000-0000A6790000}"/>
    <cellStyle name="Normal 30 4 5 4 3 2 2" xfId="31145" xr:uid="{00000000-0005-0000-0000-0000A7790000}"/>
    <cellStyle name="Normal 30 4 5 4 3 3" xfId="31146" xr:uid="{00000000-0005-0000-0000-0000A8790000}"/>
    <cellStyle name="Normal 30 4 5 4 4" xfId="31147" xr:uid="{00000000-0005-0000-0000-0000A9790000}"/>
    <cellStyle name="Normal 30 4 5 4 4 2" xfId="31148" xr:uid="{00000000-0005-0000-0000-0000AA790000}"/>
    <cellStyle name="Normal 30 4 5 4 4 2 2" xfId="31149" xr:uid="{00000000-0005-0000-0000-0000AB790000}"/>
    <cellStyle name="Normal 30 4 5 4 4 3" xfId="31150" xr:uid="{00000000-0005-0000-0000-0000AC790000}"/>
    <cellStyle name="Normal 30 4 5 4 5" xfId="31151" xr:uid="{00000000-0005-0000-0000-0000AD790000}"/>
    <cellStyle name="Normal 30 4 5 4 5 2" xfId="31152" xr:uid="{00000000-0005-0000-0000-0000AE790000}"/>
    <cellStyle name="Normal 30 4 5 4 6" xfId="31153" xr:uid="{00000000-0005-0000-0000-0000AF790000}"/>
    <cellStyle name="Normal 30 4 5 4 6 2" xfId="31154" xr:uid="{00000000-0005-0000-0000-0000B0790000}"/>
    <cellStyle name="Normal 30 4 5 4 7" xfId="31155" xr:uid="{00000000-0005-0000-0000-0000B1790000}"/>
    <cellStyle name="Normal 30 4 5 5" xfId="31156" xr:uid="{00000000-0005-0000-0000-0000B2790000}"/>
    <cellStyle name="Normal 30 4 5 5 2" xfId="31157" xr:uid="{00000000-0005-0000-0000-0000B3790000}"/>
    <cellStyle name="Normal 30 4 5 5 2 2" xfId="31158" xr:uid="{00000000-0005-0000-0000-0000B4790000}"/>
    <cellStyle name="Normal 30 4 5 5 2 2 2" xfId="31159" xr:uid="{00000000-0005-0000-0000-0000B5790000}"/>
    <cellStyle name="Normal 30 4 5 5 2 3" xfId="31160" xr:uid="{00000000-0005-0000-0000-0000B6790000}"/>
    <cellStyle name="Normal 30 4 5 5 3" xfId="31161" xr:uid="{00000000-0005-0000-0000-0000B7790000}"/>
    <cellStyle name="Normal 30 4 5 5 3 2" xfId="31162" xr:uid="{00000000-0005-0000-0000-0000B8790000}"/>
    <cellStyle name="Normal 30 4 5 5 3 2 2" xfId="31163" xr:uid="{00000000-0005-0000-0000-0000B9790000}"/>
    <cellStyle name="Normal 30 4 5 5 3 3" xfId="31164" xr:uid="{00000000-0005-0000-0000-0000BA790000}"/>
    <cellStyle name="Normal 30 4 5 5 4" xfId="31165" xr:uid="{00000000-0005-0000-0000-0000BB790000}"/>
    <cellStyle name="Normal 30 4 5 5 4 2" xfId="31166" xr:uid="{00000000-0005-0000-0000-0000BC790000}"/>
    <cellStyle name="Normal 30 4 5 5 5" xfId="31167" xr:uid="{00000000-0005-0000-0000-0000BD790000}"/>
    <cellStyle name="Normal 30 4 5 6" xfId="31168" xr:uid="{00000000-0005-0000-0000-0000BE790000}"/>
    <cellStyle name="Normal 30 4 5 6 2" xfId="31169" xr:uid="{00000000-0005-0000-0000-0000BF790000}"/>
    <cellStyle name="Normal 30 4 5 6 2 2" xfId="31170" xr:uid="{00000000-0005-0000-0000-0000C0790000}"/>
    <cellStyle name="Normal 30 4 5 6 2 2 2" xfId="31171" xr:uid="{00000000-0005-0000-0000-0000C1790000}"/>
    <cellStyle name="Normal 30 4 5 6 2 3" xfId="31172" xr:uid="{00000000-0005-0000-0000-0000C2790000}"/>
    <cellStyle name="Normal 30 4 5 6 3" xfId="31173" xr:uid="{00000000-0005-0000-0000-0000C3790000}"/>
    <cellStyle name="Normal 30 4 5 6 3 2" xfId="31174" xr:uid="{00000000-0005-0000-0000-0000C4790000}"/>
    <cellStyle name="Normal 30 4 5 6 4" xfId="31175" xr:uid="{00000000-0005-0000-0000-0000C5790000}"/>
    <cellStyle name="Normal 30 4 5 7" xfId="31176" xr:uid="{00000000-0005-0000-0000-0000C6790000}"/>
    <cellStyle name="Normal 30 4 5 7 2" xfId="31177" xr:uid="{00000000-0005-0000-0000-0000C7790000}"/>
    <cellStyle name="Normal 30 4 5 7 2 2" xfId="31178" xr:uid="{00000000-0005-0000-0000-0000C8790000}"/>
    <cellStyle name="Normal 30 4 5 7 3" xfId="31179" xr:uid="{00000000-0005-0000-0000-0000C9790000}"/>
    <cellStyle name="Normal 30 4 5 8" xfId="31180" xr:uid="{00000000-0005-0000-0000-0000CA790000}"/>
    <cellStyle name="Normal 30 4 5 8 2" xfId="31181" xr:uid="{00000000-0005-0000-0000-0000CB790000}"/>
    <cellStyle name="Normal 30 4 5 8 2 2" xfId="31182" xr:uid="{00000000-0005-0000-0000-0000CC790000}"/>
    <cellStyle name="Normal 30 4 5 8 3" xfId="31183" xr:uid="{00000000-0005-0000-0000-0000CD790000}"/>
    <cellStyle name="Normal 30 4 5 9" xfId="31184" xr:uid="{00000000-0005-0000-0000-0000CE790000}"/>
    <cellStyle name="Normal 30 4 5 9 2" xfId="31185" xr:uid="{00000000-0005-0000-0000-0000CF790000}"/>
    <cellStyle name="Normal 30 4 6" xfId="31186" xr:uid="{00000000-0005-0000-0000-0000D0790000}"/>
    <cellStyle name="Normal 30 4 6 2" xfId="31187" xr:uid="{00000000-0005-0000-0000-0000D1790000}"/>
    <cellStyle name="Normal 30 4 6 2 2" xfId="31188" xr:uid="{00000000-0005-0000-0000-0000D2790000}"/>
    <cellStyle name="Normal 30 4 6 2 2 2" xfId="31189" xr:uid="{00000000-0005-0000-0000-0000D3790000}"/>
    <cellStyle name="Normal 30 4 6 2 2 2 2" xfId="31190" xr:uid="{00000000-0005-0000-0000-0000D4790000}"/>
    <cellStyle name="Normal 30 4 6 2 2 2 2 2" xfId="31191" xr:uid="{00000000-0005-0000-0000-0000D5790000}"/>
    <cellStyle name="Normal 30 4 6 2 2 2 3" xfId="31192" xr:uid="{00000000-0005-0000-0000-0000D6790000}"/>
    <cellStyle name="Normal 30 4 6 2 2 3" xfId="31193" xr:uid="{00000000-0005-0000-0000-0000D7790000}"/>
    <cellStyle name="Normal 30 4 6 2 2 3 2" xfId="31194" xr:uid="{00000000-0005-0000-0000-0000D8790000}"/>
    <cellStyle name="Normal 30 4 6 2 2 3 2 2" xfId="31195" xr:uid="{00000000-0005-0000-0000-0000D9790000}"/>
    <cellStyle name="Normal 30 4 6 2 2 3 3" xfId="31196" xr:uid="{00000000-0005-0000-0000-0000DA790000}"/>
    <cellStyle name="Normal 30 4 6 2 2 4" xfId="31197" xr:uid="{00000000-0005-0000-0000-0000DB790000}"/>
    <cellStyle name="Normal 30 4 6 2 2 4 2" xfId="31198" xr:uid="{00000000-0005-0000-0000-0000DC790000}"/>
    <cellStyle name="Normal 30 4 6 2 2 5" xfId="31199" xr:uid="{00000000-0005-0000-0000-0000DD790000}"/>
    <cellStyle name="Normal 30 4 6 2 3" xfId="31200" xr:uid="{00000000-0005-0000-0000-0000DE790000}"/>
    <cellStyle name="Normal 30 4 6 2 3 2" xfId="31201" xr:uid="{00000000-0005-0000-0000-0000DF790000}"/>
    <cellStyle name="Normal 30 4 6 2 3 2 2" xfId="31202" xr:uid="{00000000-0005-0000-0000-0000E0790000}"/>
    <cellStyle name="Normal 30 4 6 2 3 3" xfId="31203" xr:uid="{00000000-0005-0000-0000-0000E1790000}"/>
    <cellStyle name="Normal 30 4 6 2 4" xfId="31204" xr:uid="{00000000-0005-0000-0000-0000E2790000}"/>
    <cellStyle name="Normal 30 4 6 2 4 2" xfId="31205" xr:uid="{00000000-0005-0000-0000-0000E3790000}"/>
    <cellStyle name="Normal 30 4 6 2 4 2 2" xfId="31206" xr:uid="{00000000-0005-0000-0000-0000E4790000}"/>
    <cellStyle name="Normal 30 4 6 2 4 3" xfId="31207" xr:uid="{00000000-0005-0000-0000-0000E5790000}"/>
    <cellStyle name="Normal 30 4 6 2 5" xfId="31208" xr:uid="{00000000-0005-0000-0000-0000E6790000}"/>
    <cellStyle name="Normal 30 4 6 2 5 2" xfId="31209" xr:uid="{00000000-0005-0000-0000-0000E7790000}"/>
    <cellStyle name="Normal 30 4 6 2 6" xfId="31210" xr:uid="{00000000-0005-0000-0000-0000E8790000}"/>
    <cellStyle name="Normal 30 4 6 2 6 2" xfId="31211" xr:uid="{00000000-0005-0000-0000-0000E9790000}"/>
    <cellStyle name="Normal 30 4 6 2 7" xfId="31212" xr:uid="{00000000-0005-0000-0000-0000EA790000}"/>
    <cellStyle name="Normal 30 4 6 3" xfId="31213" xr:uid="{00000000-0005-0000-0000-0000EB790000}"/>
    <cellStyle name="Normal 30 4 6 3 2" xfId="31214" xr:uid="{00000000-0005-0000-0000-0000EC790000}"/>
    <cellStyle name="Normal 30 4 6 3 2 2" xfId="31215" xr:uid="{00000000-0005-0000-0000-0000ED790000}"/>
    <cellStyle name="Normal 30 4 6 3 2 2 2" xfId="31216" xr:uid="{00000000-0005-0000-0000-0000EE790000}"/>
    <cellStyle name="Normal 30 4 6 3 2 3" xfId="31217" xr:uid="{00000000-0005-0000-0000-0000EF790000}"/>
    <cellStyle name="Normal 30 4 6 3 3" xfId="31218" xr:uid="{00000000-0005-0000-0000-0000F0790000}"/>
    <cellStyle name="Normal 30 4 6 3 3 2" xfId="31219" xr:uid="{00000000-0005-0000-0000-0000F1790000}"/>
    <cellStyle name="Normal 30 4 6 3 3 2 2" xfId="31220" xr:uid="{00000000-0005-0000-0000-0000F2790000}"/>
    <cellStyle name="Normal 30 4 6 3 3 3" xfId="31221" xr:uid="{00000000-0005-0000-0000-0000F3790000}"/>
    <cellStyle name="Normal 30 4 6 3 4" xfId="31222" xr:uid="{00000000-0005-0000-0000-0000F4790000}"/>
    <cellStyle name="Normal 30 4 6 3 4 2" xfId="31223" xr:uid="{00000000-0005-0000-0000-0000F5790000}"/>
    <cellStyle name="Normal 30 4 6 3 5" xfId="31224" xr:uid="{00000000-0005-0000-0000-0000F6790000}"/>
    <cellStyle name="Normal 30 4 6 4" xfId="31225" xr:uid="{00000000-0005-0000-0000-0000F7790000}"/>
    <cellStyle name="Normal 30 4 6 4 2" xfId="31226" xr:uid="{00000000-0005-0000-0000-0000F8790000}"/>
    <cellStyle name="Normal 30 4 6 4 2 2" xfId="31227" xr:uid="{00000000-0005-0000-0000-0000F9790000}"/>
    <cellStyle name="Normal 30 4 6 4 3" xfId="31228" xr:uid="{00000000-0005-0000-0000-0000FA790000}"/>
    <cellStyle name="Normal 30 4 6 5" xfId="31229" xr:uid="{00000000-0005-0000-0000-0000FB790000}"/>
    <cellStyle name="Normal 30 4 6 5 2" xfId="31230" xr:uid="{00000000-0005-0000-0000-0000FC790000}"/>
    <cellStyle name="Normal 30 4 6 5 2 2" xfId="31231" xr:uid="{00000000-0005-0000-0000-0000FD790000}"/>
    <cellStyle name="Normal 30 4 6 5 3" xfId="31232" xr:uid="{00000000-0005-0000-0000-0000FE790000}"/>
    <cellStyle name="Normal 30 4 6 6" xfId="31233" xr:uid="{00000000-0005-0000-0000-0000FF790000}"/>
    <cellStyle name="Normal 30 4 6 6 2" xfId="31234" xr:uid="{00000000-0005-0000-0000-0000007A0000}"/>
    <cellStyle name="Normal 30 4 6 7" xfId="31235" xr:uid="{00000000-0005-0000-0000-0000017A0000}"/>
    <cellStyle name="Normal 30 4 6 7 2" xfId="31236" xr:uid="{00000000-0005-0000-0000-0000027A0000}"/>
    <cellStyle name="Normal 30 4 6 8" xfId="31237" xr:uid="{00000000-0005-0000-0000-0000037A0000}"/>
    <cellStyle name="Normal 30 4 7" xfId="31238" xr:uid="{00000000-0005-0000-0000-0000047A0000}"/>
    <cellStyle name="Normal 30 4 7 2" xfId="31239" xr:uid="{00000000-0005-0000-0000-0000057A0000}"/>
    <cellStyle name="Normal 30 4 7 2 2" xfId="31240" xr:uid="{00000000-0005-0000-0000-0000067A0000}"/>
    <cellStyle name="Normal 30 4 7 2 2 2" xfId="31241" xr:uid="{00000000-0005-0000-0000-0000077A0000}"/>
    <cellStyle name="Normal 30 4 7 2 2 2 2" xfId="31242" xr:uid="{00000000-0005-0000-0000-0000087A0000}"/>
    <cellStyle name="Normal 30 4 7 2 2 3" xfId="31243" xr:uid="{00000000-0005-0000-0000-0000097A0000}"/>
    <cellStyle name="Normal 30 4 7 2 3" xfId="31244" xr:uid="{00000000-0005-0000-0000-00000A7A0000}"/>
    <cellStyle name="Normal 30 4 7 2 3 2" xfId="31245" xr:uid="{00000000-0005-0000-0000-00000B7A0000}"/>
    <cellStyle name="Normal 30 4 7 2 3 2 2" xfId="31246" xr:uid="{00000000-0005-0000-0000-00000C7A0000}"/>
    <cellStyle name="Normal 30 4 7 2 3 3" xfId="31247" xr:uid="{00000000-0005-0000-0000-00000D7A0000}"/>
    <cellStyle name="Normal 30 4 7 2 4" xfId="31248" xr:uid="{00000000-0005-0000-0000-00000E7A0000}"/>
    <cellStyle name="Normal 30 4 7 2 4 2" xfId="31249" xr:uid="{00000000-0005-0000-0000-00000F7A0000}"/>
    <cellStyle name="Normal 30 4 7 2 5" xfId="31250" xr:uid="{00000000-0005-0000-0000-0000107A0000}"/>
    <cellStyle name="Normal 30 4 7 3" xfId="31251" xr:uid="{00000000-0005-0000-0000-0000117A0000}"/>
    <cellStyle name="Normal 30 4 7 3 2" xfId="31252" xr:uid="{00000000-0005-0000-0000-0000127A0000}"/>
    <cellStyle name="Normal 30 4 7 3 2 2" xfId="31253" xr:uid="{00000000-0005-0000-0000-0000137A0000}"/>
    <cellStyle name="Normal 30 4 7 3 3" xfId="31254" xr:uid="{00000000-0005-0000-0000-0000147A0000}"/>
    <cellStyle name="Normal 30 4 7 4" xfId="31255" xr:uid="{00000000-0005-0000-0000-0000157A0000}"/>
    <cellStyle name="Normal 30 4 7 4 2" xfId="31256" xr:uid="{00000000-0005-0000-0000-0000167A0000}"/>
    <cellStyle name="Normal 30 4 7 4 2 2" xfId="31257" xr:uid="{00000000-0005-0000-0000-0000177A0000}"/>
    <cellStyle name="Normal 30 4 7 4 3" xfId="31258" xr:uid="{00000000-0005-0000-0000-0000187A0000}"/>
    <cellStyle name="Normal 30 4 7 5" xfId="31259" xr:uid="{00000000-0005-0000-0000-0000197A0000}"/>
    <cellStyle name="Normal 30 4 7 5 2" xfId="31260" xr:uid="{00000000-0005-0000-0000-00001A7A0000}"/>
    <cellStyle name="Normal 30 4 7 6" xfId="31261" xr:uid="{00000000-0005-0000-0000-00001B7A0000}"/>
    <cellStyle name="Normal 30 4 7 6 2" xfId="31262" xr:uid="{00000000-0005-0000-0000-00001C7A0000}"/>
    <cellStyle name="Normal 30 4 7 7" xfId="31263" xr:uid="{00000000-0005-0000-0000-00001D7A0000}"/>
    <cellStyle name="Normal 30 4 8" xfId="31264" xr:uid="{00000000-0005-0000-0000-00001E7A0000}"/>
    <cellStyle name="Normal 30 4 8 2" xfId="31265" xr:uid="{00000000-0005-0000-0000-00001F7A0000}"/>
    <cellStyle name="Normal 30 4 8 2 2" xfId="31266" xr:uid="{00000000-0005-0000-0000-0000207A0000}"/>
    <cellStyle name="Normal 30 4 8 2 2 2" xfId="31267" xr:uid="{00000000-0005-0000-0000-0000217A0000}"/>
    <cellStyle name="Normal 30 4 8 2 2 2 2" xfId="31268" xr:uid="{00000000-0005-0000-0000-0000227A0000}"/>
    <cellStyle name="Normal 30 4 8 2 2 3" xfId="31269" xr:uid="{00000000-0005-0000-0000-0000237A0000}"/>
    <cellStyle name="Normal 30 4 8 2 3" xfId="31270" xr:uid="{00000000-0005-0000-0000-0000247A0000}"/>
    <cellStyle name="Normal 30 4 8 2 3 2" xfId="31271" xr:uid="{00000000-0005-0000-0000-0000257A0000}"/>
    <cellStyle name="Normal 30 4 8 2 3 2 2" xfId="31272" xr:uid="{00000000-0005-0000-0000-0000267A0000}"/>
    <cellStyle name="Normal 30 4 8 2 3 3" xfId="31273" xr:uid="{00000000-0005-0000-0000-0000277A0000}"/>
    <cellStyle name="Normal 30 4 8 2 4" xfId="31274" xr:uid="{00000000-0005-0000-0000-0000287A0000}"/>
    <cellStyle name="Normal 30 4 8 2 4 2" xfId="31275" xr:uid="{00000000-0005-0000-0000-0000297A0000}"/>
    <cellStyle name="Normal 30 4 8 2 5" xfId="31276" xr:uid="{00000000-0005-0000-0000-00002A7A0000}"/>
    <cellStyle name="Normal 30 4 8 3" xfId="31277" xr:uid="{00000000-0005-0000-0000-00002B7A0000}"/>
    <cellStyle name="Normal 30 4 8 3 2" xfId="31278" xr:uid="{00000000-0005-0000-0000-00002C7A0000}"/>
    <cellStyle name="Normal 30 4 8 3 2 2" xfId="31279" xr:uid="{00000000-0005-0000-0000-00002D7A0000}"/>
    <cellStyle name="Normal 30 4 8 3 3" xfId="31280" xr:uid="{00000000-0005-0000-0000-00002E7A0000}"/>
    <cellStyle name="Normal 30 4 8 4" xfId="31281" xr:uid="{00000000-0005-0000-0000-00002F7A0000}"/>
    <cellStyle name="Normal 30 4 8 4 2" xfId="31282" xr:uid="{00000000-0005-0000-0000-0000307A0000}"/>
    <cellStyle name="Normal 30 4 8 4 2 2" xfId="31283" xr:uid="{00000000-0005-0000-0000-0000317A0000}"/>
    <cellStyle name="Normal 30 4 8 4 3" xfId="31284" xr:uid="{00000000-0005-0000-0000-0000327A0000}"/>
    <cellStyle name="Normal 30 4 8 5" xfId="31285" xr:uid="{00000000-0005-0000-0000-0000337A0000}"/>
    <cellStyle name="Normal 30 4 8 5 2" xfId="31286" xr:uid="{00000000-0005-0000-0000-0000347A0000}"/>
    <cellStyle name="Normal 30 4 8 6" xfId="31287" xr:uid="{00000000-0005-0000-0000-0000357A0000}"/>
    <cellStyle name="Normal 30 4 8 6 2" xfId="31288" xr:uid="{00000000-0005-0000-0000-0000367A0000}"/>
    <cellStyle name="Normal 30 4 8 7" xfId="31289" xr:uid="{00000000-0005-0000-0000-0000377A0000}"/>
    <cellStyle name="Normal 30 4 9" xfId="31290" xr:uid="{00000000-0005-0000-0000-0000387A0000}"/>
    <cellStyle name="Normal 30 4 9 2" xfId="31291" xr:uid="{00000000-0005-0000-0000-0000397A0000}"/>
    <cellStyle name="Normal 30 4 9 2 2" xfId="31292" xr:uid="{00000000-0005-0000-0000-00003A7A0000}"/>
    <cellStyle name="Normal 30 4 9 2 2 2" xfId="31293" xr:uid="{00000000-0005-0000-0000-00003B7A0000}"/>
    <cellStyle name="Normal 30 4 9 2 3" xfId="31294" xr:uid="{00000000-0005-0000-0000-00003C7A0000}"/>
    <cellStyle name="Normal 30 4 9 3" xfId="31295" xr:uid="{00000000-0005-0000-0000-00003D7A0000}"/>
    <cellStyle name="Normal 30 4 9 3 2" xfId="31296" xr:uid="{00000000-0005-0000-0000-00003E7A0000}"/>
    <cellStyle name="Normal 30 4 9 3 2 2" xfId="31297" xr:uid="{00000000-0005-0000-0000-00003F7A0000}"/>
    <cellStyle name="Normal 30 4 9 3 3" xfId="31298" xr:uid="{00000000-0005-0000-0000-0000407A0000}"/>
    <cellStyle name="Normal 30 4 9 4" xfId="31299" xr:uid="{00000000-0005-0000-0000-0000417A0000}"/>
    <cellStyle name="Normal 30 4 9 4 2" xfId="31300" xr:uid="{00000000-0005-0000-0000-0000427A0000}"/>
    <cellStyle name="Normal 30 4 9 5" xfId="31301" xr:uid="{00000000-0005-0000-0000-0000437A0000}"/>
    <cellStyle name="Normal 30 5" xfId="31302" xr:uid="{00000000-0005-0000-0000-0000447A0000}"/>
    <cellStyle name="Normal 30 5 10" xfId="31303" xr:uid="{00000000-0005-0000-0000-0000457A0000}"/>
    <cellStyle name="Normal 30 5 10 2" xfId="31304" xr:uid="{00000000-0005-0000-0000-0000467A0000}"/>
    <cellStyle name="Normal 30 5 11" xfId="31305" xr:uid="{00000000-0005-0000-0000-0000477A0000}"/>
    <cellStyle name="Normal 30 5 11 2" xfId="31306" xr:uid="{00000000-0005-0000-0000-0000487A0000}"/>
    <cellStyle name="Normal 30 5 12" xfId="31307" xr:uid="{00000000-0005-0000-0000-0000497A0000}"/>
    <cellStyle name="Normal 30 5 2" xfId="31308" xr:uid="{00000000-0005-0000-0000-00004A7A0000}"/>
    <cellStyle name="Normal 30 5 2 10" xfId="31309" xr:uid="{00000000-0005-0000-0000-00004B7A0000}"/>
    <cellStyle name="Normal 30 5 2 10 2" xfId="31310" xr:uid="{00000000-0005-0000-0000-00004C7A0000}"/>
    <cellStyle name="Normal 30 5 2 11" xfId="31311" xr:uid="{00000000-0005-0000-0000-00004D7A0000}"/>
    <cellStyle name="Normal 30 5 2 2" xfId="31312" xr:uid="{00000000-0005-0000-0000-00004E7A0000}"/>
    <cellStyle name="Normal 30 5 2 2 2" xfId="31313" xr:uid="{00000000-0005-0000-0000-00004F7A0000}"/>
    <cellStyle name="Normal 30 5 2 2 2 2" xfId="31314" xr:uid="{00000000-0005-0000-0000-0000507A0000}"/>
    <cellStyle name="Normal 30 5 2 2 2 2 2" xfId="31315" xr:uid="{00000000-0005-0000-0000-0000517A0000}"/>
    <cellStyle name="Normal 30 5 2 2 2 2 2 2" xfId="31316" xr:uid="{00000000-0005-0000-0000-0000527A0000}"/>
    <cellStyle name="Normal 30 5 2 2 2 2 2 2 2" xfId="31317" xr:uid="{00000000-0005-0000-0000-0000537A0000}"/>
    <cellStyle name="Normal 30 5 2 2 2 2 2 3" xfId="31318" xr:uid="{00000000-0005-0000-0000-0000547A0000}"/>
    <cellStyle name="Normal 30 5 2 2 2 2 3" xfId="31319" xr:uid="{00000000-0005-0000-0000-0000557A0000}"/>
    <cellStyle name="Normal 30 5 2 2 2 2 3 2" xfId="31320" xr:uid="{00000000-0005-0000-0000-0000567A0000}"/>
    <cellStyle name="Normal 30 5 2 2 2 2 3 2 2" xfId="31321" xr:uid="{00000000-0005-0000-0000-0000577A0000}"/>
    <cellStyle name="Normal 30 5 2 2 2 2 3 3" xfId="31322" xr:uid="{00000000-0005-0000-0000-0000587A0000}"/>
    <cellStyle name="Normal 30 5 2 2 2 2 4" xfId="31323" xr:uid="{00000000-0005-0000-0000-0000597A0000}"/>
    <cellStyle name="Normal 30 5 2 2 2 2 4 2" xfId="31324" xr:uid="{00000000-0005-0000-0000-00005A7A0000}"/>
    <cellStyle name="Normal 30 5 2 2 2 2 5" xfId="31325" xr:uid="{00000000-0005-0000-0000-00005B7A0000}"/>
    <cellStyle name="Normal 30 5 2 2 2 3" xfId="31326" xr:uid="{00000000-0005-0000-0000-00005C7A0000}"/>
    <cellStyle name="Normal 30 5 2 2 2 3 2" xfId="31327" xr:uid="{00000000-0005-0000-0000-00005D7A0000}"/>
    <cellStyle name="Normal 30 5 2 2 2 3 2 2" xfId="31328" xr:uid="{00000000-0005-0000-0000-00005E7A0000}"/>
    <cellStyle name="Normal 30 5 2 2 2 3 3" xfId="31329" xr:uid="{00000000-0005-0000-0000-00005F7A0000}"/>
    <cellStyle name="Normal 30 5 2 2 2 4" xfId="31330" xr:uid="{00000000-0005-0000-0000-0000607A0000}"/>
    <cellStyle name="Normal 30 5 2 2 2 4 2" xfId="31331" xr:uid="{00000000-0005-0000-0000-0000617A0000}"/>
    <cellStyle name="Normal 30 5 2 2 2 4 2 2" xfId="31332" xr:uid="{00000000-0005-0000-0000-0000627A0000}"/>
    <cellStyle name="Normal 30 5 2 2 2 4 3" xfId="31333" xr:uid="{00000000-0005-0000-0000-0000637A0000}"/>
    <cellStyle name="Normal 30 5 2 2 2 5" xfId="31334" xr:uid="{00000000-0005-0000-0000-0000647A0000}"/>
    <cellStyle name="Normal 30 5 2 2 2 5 2" xfId="31335" xr:uid="{00000000-0005-0000-0000-0000657A0000}"/>
    <cellStyle name="Normal 30 5 2 2 2 6" xfId="31336" xr:uid="{00000000-0005-0000-0000-0000667A0000}"/>
    <cellStyle name="Normal 30 5 2 2 2 6 2" xfId="31337" xr:uid="{00000000-0005-0000-0000-0000677A0000}"/>
    <cellStyle name="Normal 30 5 2 2 2 7" xfId="31338" xr:uid="{00000000-0005-0000-0000-0000687A0000}"/>
    <cellStyle name="Normal 30 5 2 2 3" xfId="31339" xr:uid="{00000000-0005-0000-0000-0000697A0000}"/>
    <cellStyle name="Normal 30 5 2 2 3 2" xfId="31340" xr:uid="{00000000-0005-0000-0000-00006A7A0000}"/>
    <cellStyle name="Normal 30 5 2 2 3 2 2" xfId="31341" xr:uid="{00000000-0005-0000-0000-00006B7A0000}"/>
    <cellStyle name="Normal 30 5 2 2 3 2 2 2" xfId="31342" xr:uid="{00000000-0005-0000-0000-00006C7A0000}"/>
    <cellStyle name="Normal 30 5 2 2 3 2 3" xfId="31343" xr:uid="{00000000-0005-0000-0000-00006D7A0000}"/>
    <cellStyle name="Normal 30 5 2 2 3 3" xfId="31344" xr:uid="{00000000-0005-0000-0000-00006E7A0000}"/>
    <cellStyle name="Normal 30 5 2 2 3 3 2" xfId="31345" xr:uid="{00000000-0005-0000-0000-00006F7A0000}"/>
    <cellStyle name="Normal 30 5 2 2 3 3 2 2" xfId="31346" xr:uid="{00000000-0005-0000-0000-0000707A0000}"/>
    <cellStyle name="Normal 30 5 2 2 3 3 3" xfId="31347" xr:uid="{00000000-0005-0000-0000-0000717A0000}"/>
    <cellStyle name="Normal 30 5 2 2 3 4" xfId="31348" xr:uid="{00000000-0005-0000-0000-0000727A0000}"/>
    <cellStyle name="Normal 30 5 2 2 3 4 2" xfId="31349" xr:uid="{00000000-0005-0000-0000-0000737A0000}"/>
    <cellStyle name="Normal 30 5 2 2 3 5" xfId="31350" xr:uid="{00000000-0005-0000-0000-0000747A0000}"/>
    <cellStyle name="Normal 30 5 2 2 4" xfId="31351" xr:uid="{00000000-0005-0000-0000-0000757A0000}"/>
    <cellStyle name="Normal 30 5 2 2 4 2" xfId="31352" xr:uid="{00000000-0005-0000-0000-0000767A0000}"/>
    <cellStyle name="Normal 30 5 2 2 4 2 2" xfId="31353" xr:uid="{00000000-0005-0000-0000-0000777A0000}"/>
    <cellStyle name="Normal 30 5 2 2 4 3" xfId="31354" xr:uid="{00000000-0005-0000-0000-0000787A0000}"/>
    <cellStyle name="Normal 30 5 2 2 5" xfId="31355" xr:uid="{00000000-0005-0000-0000-0000797A0000}"/>
    <cellStyle name="Normal 30 5 2 2 5 2" xfId="31356" xr:uid="{00000000-0005-0000-0000-00007A7A0000}"/>
    <cellStyle name="Normal 30 5 2 2 5 2 2" xfId="31357" xr:uid="{00000000-0005-0000-0000-00007B7A0000}"/>
    <cellStyle name="Normal 30 5 2 2 5 3" xfId="31358" xr:uid="{00000000-0005-0000-0000-00007C7A0000}"/>
    <cellStyle name="Normal 30 5 2 2 6" xfId="31359" xr:uid="{00000000-0005-0000-0000-00007D7A0000}"/>
    <cellStyle name="Normal 30 5 2 2 6 2" xfId="31360" xr:uid="{00000000-0005-0000-0000-00007E7A0000}"/>
    <cellStyle name="Normal 30 5 2 2 7" xfId="31361" xr:uid="{00000000-0005-0000-0000-00007F7A0000}"/>
    <cellStyle name="Normal 30 5 2 2 7 2" xfId="31362" xr:uid="{00000000-0005-0000-0000-0000807A0000}"/>
    <cellStyle name="Normal 30 5 2 2 8" xfId="31363" xr:uid="{00000000-0005-0000-0000-0000817A0000}"/>
    <cellStyle name="Normal 30 5 2 3" xfId="31364" xr:uid="{00000000-0005-0000-0000-0000827A0000}"/>
    <cellStyle name="Normal 30 5 2 3 2" xfId="31365" xr:uid="{00000000-0005-0000-0000-0000837A0000}"/>
    <cellStyle name="Normal 30 5 2 3 2 2" xfId="31366" xr:uid="{00000000-0005-0000-0000-0000847A0000}"/>
    <cellStyle name="Normal 30 5 2 3 2 2 2" xfId="31367" xr:uid="{00000000-0005-0000-0000-0000857A0000}"/>
    <cellStyle name="Normal 30 5 2 3 2 2 2 2" xfId="31368" xr:uid="{00000000-0005-0000-0000-0000867A0000}"/>
    <cellStyle name="Normal 30 5 2 3 2 2 3" xfId="31369" xr:uid="{00000000-0005-0000-0000-0000877A0000}"/>
    <cellStyle name="Normal 30 5 2 3 2 3" xfId="31370" xr:uid="{00000000-0005-0000-0000-0000887A0000}"/>
    <cellStyle name="Normal 30 5 2 3 2 3 2" xfId="31371" xr:uid="{00000000-0005-0000-0000-0000897A0000}"/>
    <cellStyle name="Normal 30 5 2 3 2 3 2 2" xfId="31372" xr:uid="{00000000-0005-0000-0000-00008A7A0000}"/>
    <cellStyle name="Normal 30 5 2 3 2 3 3" xfId="31373" xr:uid="{00000000-0005-0000-0000-00008B7A0000}"/>
    <cellStyle name="Normal 30 5 2 3 2 4" xfId="31374" xr:uid="{00000000-0005-0000-0000-00008C7A0000}"/>
    <cellStyle name="Normal 30 5 2 3 2 4 2" xfId="31375" xr:uid="{00000000-0005-0000-0000-00008D7A0000}"/>
    <cellStyle name="Normal 30 5 2 3 2 5" xfId="31376" xr:uid="{00000000-0005-0000-0000-00008E7A0000}"/>
    <cellStyle name="Normal 30 5 2 3 3" xfId="31377" xr:uid="{00000000-0005-0000-0000-00008F7A0000}"/>
    <cellStyle name="Normal 30 5 2 3 3 2" xfId="31378" xr:uid="{00000000-0005-0000-0000-0000907A0000}"/>
    <cellStyle name="Normal 30 5 2 3 3 2 2" xfId="31379" xr:uid="{00000000-0005-0000-0000-0000917A0000}"/>
    <cellStyle name="Normal 30 5 2 3 3 3" xfId="31380" xr:uid="{00000000-0005-0000-0000-0000927A0000}"/>
    <cellStyle name="Normal 30 5 2 3 4" xfId="31381" xr:uid="{00000000-0005-0000-0000-0000937A0000}"/>
    <cellStyle name="Normal 30 5 2 3 4 2" xfId="31382" xr:uid="{00000000-0005-0000-0000-0000947A0000}"/>
    <cellStyle name="Normal 30 5 2 3 4 2 2" xfId="31383" xr:uid="{00000000-0005-0000-0000-0000957A0000}"/>
    <cellStyle name="Normal 30 5 2 3 4 3" xfId="31384" xr:uid="{00000000-0005-0000-0000-0000967A0000}"/>
    <cellStyle name="Normal 30 5 2 3 5" xfId="31385" xr:uid="{00000000-0005-0000-0000-0000977A0000}"/>
    <cellStyle name="Normal 30 5 2 3 5 2" xfId="31386" xr:uid="{00000000-0005-0000-0000-0000987A0000}"/>
    <cellStyle name="Normal 30 5 2 3 6" xfId="31387" xr:uid="{00000000-0005-0000-0000-0000997A0000}"/>
    <cellStyle name="Normal 30 5 2 3 6 2" xfId="31388" xr:uid="{00000000-0005-0000-0000-00009A7A0000}"/>
    <cellStyle name="Normal 30 5 2 3 7" xfId="31389" xr:uid="{00000000-0005-0000-0000-00009B7A0000}"/>
    <cellStyle name="Normal 30 5 2 4" xfId="31390" xr:uid="{00000000-0005-0000-0000-00009C7A0000}"/>
    <cellStyle name="Normal 30 5 2 4 2" xfId="31391" xr:uid="{00000000-0005-0000-0000-00009D7A0000}"/>
    <cellStyle name="Normal 30 5 2 4 2 2" xfId="31392" xr:uid="{00000000-0005-0000-0000-00009E7A0000}"/>
    <cellStyle name="Normal 30 5 2 4 2 2 2" xfId="31393" xr:uid="{00000000-0005-0000-0000-00009F7A0000}"/>
    <cellStyle name="Normal 30 5 2 4 2 2 2 2" xfId="31394" xr:uid="{00000000-0005-0000-0000-0000A07A0000}"/>
    <cellStyle name="Normal 30 5 2 4 2 2 3" xfId="31395" xr:uid="{00000000-0005-0000-0000-0000A17A0000}"/>
    <cellStyle name="Normal 30 5 2 4 2 3" xfId="31396" xr:uid="{00000000-0005-0000-0000-0000A27A0000}"/>
    <cellStyle name="Normal 30 5 2 4 2 3 2" xfId="31397" xr:uid="{00000000-0005-0000-0000-0000A37A0000}"/>
    <cellStyle name="Normal 30 5 2 4 2 3 2 2" xfId="31398" xr:uid="{00000000-0005-0000-0000-0000A47A0000}"/>
    <cellStyle name="Normal 30 5 2 4 2 3 3" xfId="31399" xr:uid="{00000000-0005-0000-0000-0000A57A0000}"/>
    <cellStyle name="Normal 30 5 2 4 2 4" xfId="31400" xr:uid="{00000000-0005-0000-0000-0000A67A0000}"/>
    <cellStyle name="Normal 30 5 2 4 2 4 2" xfId="31401" xr:uid="{00000000-0005-0000-0000-0000A77A0000}"/>
    <cellStyle name="Normal 30 5 2 4 2 5" xfId="31402" xr:uid="{00000000-0005-0000-0000-0000A87A0000}"/>
    <cellStyle name="Normal 30 5 2 4 3" xfId="31403" xr:uid="{00000000-0005-0000-0000-0000A97A0000}"/>
    <cellStyle name="Normal 30 5 2 4 3 2" xfId="31404" xr:uid="{00000000-0005-0000-0000-0000AA7A0000}"/>
    <cellStyle name="Normal 30 5 2 4 3 2 2" xfId="31405" xr:uid="{00000000-0005-0000-0000-0000AB7A0000}"/>
    <cellStyle name="Normal 30 5 2 4 3 3" xfId="31406" xr:uid="{00000000-0005-0000-0000-0000AC7A0000}"/>
    <cellStyle name="Normal 30 5 2 4 4" xfId="31407" xr:uid="{00000000-0005-0000-0000-0000AD7A0000}"/>
    <cellStyle name="Normal 30 5 2 4 4 2" xfId="31408" xr:uid="{00000000-0005-0000-0000-0000AE7A0000}"/>
    <cellStyle name="Normal 30 5 2 4 4 2 2" xfId="31409" xr:uid="{00000000-0005-0000-0000-0000AF7A0000}"/>
    <cellStyle name="Normal 30 5 2 4 4 3" xfId="31410" xr:uid="{00000000-0005-0000-0000-0000B07A0000}"/>
    <cellStyle name="Normal 30 5 2 4 5" xfId="31411" xr:uid="{00000000-0005-0000-0000-0000B17A0000}"/>
    <cellStyle name="Normal 30 5 2 4 5 2" xfId="31412" xr:uid="{00000000-0005-0000-0000-0000B27A0000}"/>
    <cellStyle name="Normal 30 5 2 4 6" xfId="31413" xr:uid="{00000000-0005-0000-0000-0000B37A0000}"/>
    <cellStyle name="Normal 30 5 2 4 6 2" xfId="31414" xr:uid="{00000000-0005-0000-0000-0000B47A0000}"/>
    <cellStyle name="Normal 30 5 2 4 7" xfId="31415" xr:uid="{00000000-0005-0000-0000-0000B57A0000}"/>
    <cellStyle name="Normal 30 5 2 5" xfId="31416" xr:uid="{00000000-0005-0000-0000-0000B67A0000}"/>
    <cellStyle name="Normal 30 5 2 5 2" xfId="31417" xr:uid="{00000000-0005-0000-0000-0000B77A0000}"/>
    <cellStyle name="Normal 30 5 2 5 2 2" xfId="31418" xr:uid="{00000000-0005-0000-0000-0000B87A0000}"/>
    <cellStyle name="Normal 30 5 2 5 2 2 2" xfId="31419" xr:uid="{00000000-0005-0000-0000-0000B97A0000}"/>
    <cellStyle name="Normal 30 5 2 5 2 3" xfId="31420" xr:uid="{00000000-0005-0000-0000-0000BA7A0000}"/>
    <cellStyle name="Normal 30 5 2 5 3" xfId="31421" xr:uid="{00000000-0005-0000-0000-0000BB7A0000}"/>
    <cellStyle name="Normal 30 5 2 5 3 2" xfId="31422" xr:uid="{00000000-0005-0000-0000-0000BC7A0000}"/>
    <cellStyle name="Normal 30 5 2 5 3 2 2" xfId="31423" xr:uid="{00000000-0005-0000-0000-0000BD7A0000}"/>
    <cellStyle name="Normal 30 5 2 5 3 3" xfId="31424" xr:uid="{00000000-0005-0000-0000-0000BE7A0000}"/>
    <cellStyle name="Normal 30 5 2 5 4" xfId="31425" xr:uid="{00000000-0005-0000-0000-0000BF7A0000}"/>
    <cellStyle name="Normal 30 5 2 5 4 2" xfId="31426" xr:uid="{00000000-0005-0000-0000-0000C07A0000}"/>
    <cellStyle name="Normal 30 5 2 5 5" xfId="31427" xr:uid="{00000000-0005-0000-0000-0000C17A0000}"/>
    <cellStyle name="Normal 30 5 2 6" xfId="31428" xr:uid="{00000000-0005-0000-0000-0000C27A0000}"/>
    <cellStyle name="Normal 30 5 2 6 2" xfId="31429" xr:uid="{00000000-0005-0000-0000-0000C37A0000}"/>
    <cellStyle name="Normal 30 5 2 6 2 2" xfId="31430" xr:uid="{00000000-0005-0000-0000-0000C47A0000}"/>
    <cellStyle name="Normal 30 5 2 6 2 2 2" xfId="31431" xr:uid="{00000000-0005-0000-0000-0000C57A0000}"/>
    <cellStyle name="Normal 30 5 2 6 2 3" xfId="31432" xr:uid="{00000000-0005-0000-0000-0000C67A0000}"/>
    <cellStyle name="Normal 30 5 2 6 3" xfId="31433" xr:uid="{00000000-0005-0000-0000-0000C77A0000}"/>
    <cellStyle name="Normal 30 5 2 6 3 2" xfId="31434" xr:uid="{00000000-0005-0000-0000-0000C87A0000}"/>
    <cellStyle name="Normal 30 5 2 6 4" xfId="31435" xr:uid="{00000000-0005-0000-0000-0000C97A0000}"/>
    <cellStyle name="Normal 30 5 2 7" xfId="31436" xr:uid="{00000000-0005-0000-0000-0000CA7A0000}"/>
    <cellStyle name="Normal 30 5 2 7 2" xfId="31437" xr:uid="{00000000-0005-0000-0000-0000CB7A0000}"/>
    <cellStyle name="Normal 30 5 2 7 2 2" xfId="31438" xr:uid="{00000000-0005-0000-0000-0000CC7A0000}"/>
    <cellStyle name="Normal 30 5 2 7 3" xfId="31439" xr:uid="{00000000-0005-0000-0000-0000CD7A0000}"/>
    <cellStyle name="Normal 30 5 2 8" xfId="31440" xr:uid="{00000000-0005-0000-0000-0000CE7A0000}"/>
    <cellStyle name="Normal 30 5 2 8 2" xfId="31441" xr:uid="{00000000-0005-0000-0000-0000CF7A0000}"/>
    <cellStyle name="Normal 30 5 2 8 2 2" xfId="31442" xr:uid="{00000000-0005-0000-0000-0000D07A0000}"/>
    <cellStyle name="Normal 30 5 2 8 3" xfId="31443" xr:uid="{00000000-0005-0000-0000-0000D17A0000}"/>
    <cellStyle name="Normal 30 5 2 9" xfId="31444" xr:uid="{00000000-0005-0000-0000-0000D27A0000}"/>
    <cellStyle name="Normal 30 5 2 9 2" xfId="31445" xr:uid="{00000000-0005-0000-0000-0000D37A0000}"/>
    <cellStyle name="Normal 30 5 3" xfId="31446" xr:uid="{00000000-0005-0000-0000-0000D47A0000}"/>
    <cellStyle name="Normal 30 5 3 2" xfId="31447" xr:uid="{00000000-0005-0000-0000-0000D57A0000}"/>
    <cellStyle name="Normal 30 5 3 2 2" xfId="31448" xr:uid="{00000000-0005-0000-0000-0000D67A0000}"/>
    <cellStyle name="Normal 30 5 3 2 2 2" xfId="31449" xr:uid="{00000000-0005-0000-0000-0000D77A0000}"/>
    <cellStyle name="Normal 30 5 3 2 2 2 2" xfId="31450" xr:uid="{00000000-0005-0000-0000-0000D87A0000}"/>
    <cellStyle name="Normal 30 5 3 2 2 2 2 2" xfId="31451" xr:uid="{00000000-0005-0000-0000-0000D97A0000}"/>
    <cellStyle name="Normal 30 5 3 2 2 2 3" xfId="31452" xr:uid="{00000000-0005-0000-0000-0000DA7A0000}"/>
    <cellStyle name="Normal 30 5 3 2 2 3" xfId="31453" xr:uid="{00000000-0005-0000-0000-0000DB7A0000}"/>
    <cellStyle name="Normal 30 5 3 2 2 3 2" xfId="31454" xr:uid="{00000000-0005-0000-0000-0000DC7A0000}"/>
    <cellStyle name="Normal 30 5 3 2 2 3 2 2" xfId="31455" xr:uid="{00000000-0005-0000-0000-0000DD7A0000}"/>
    <cellStyle name="Normal 30 5 3 2 2 3 3" xfId="31456" xr:uid="{00000000-0005-0000-0000-0000DE7A0000}"/>
    <cellStyle name="Normal 30 5 3 2 2 4" xfId="31457" xr:uid="{00000000-0005-0000-0000-0000DF7A0000}"/>
    <cellStyle name="Normal 30 5 3 2 2 4 2" xfId="31458" xr:uid="{00000000-0005-0000-0000-0000E07A0000}"/>
    <cellStyle name="Normal 30 5 3 2 2 5" xfId="31459" xr:uid="{00000000-0005-0000-0000-0000E17A0000}"/>
    <cellStyle name="Normal 30 5 3 2 3" xfId="31460" xr:uid="{00000000-0005-0000-0000-0000E27A0000}"/>
    <cellStyle name="Normal 30 5 3 2 3 2" xfId="31461" xr:uid="{00000000-0005-0000-0000-0000E37A0000}"/>
    <cellStyle name="Normal 30 5 3 2 3 2 2" xfId="31462" xr:uid="{00000000-0005-0000-0000-0000E47A0000}"/>
    <cellStyle name="Normal 30 5 3 2 3 3" xfId="31463" xr:uid="{00000000-0005-0000-0000-0000E57A0000}"/>
    <cellStyle name="Normal 30 5 3 2 4" xfId="31464" xr:uid="{00000000-0005-0000-0000-0000E67A0000}"/>
    <cellStyle name="Normal 30 5 3 2 4 2" xfId="31465" xr:uid="{00000000-0005-0000-0000-0000E77A0000}"/>
    <cellStyle name="Normal 30 5 3 2 4 2 2" xfId="31466" xr:uid="{00000000-0005-0000-0000-0000E87A0000}"/>
    <cellStyle name="Normal 30 5 3 2 4 3" xfId="31467" xr:uid="{00000000-0005-0000-0000-0000E97A0000}"/>
    <cellStyle name="Normal 30 5 3 2 5" xfId="31468" xr:uid="{00000000-0005-0000-0000-0000EA7A0000}"/>
    <cellStyle name="Normal 30 5 3 2 5 2" xfId="31469" xr:uid="{00000000-0005-0000-0000-0000EB7A0000}"/>
    <cellStyle name="Normal 30 5 3 2 6" xfId="31470" xr:uid="{00000000-0005-0000-0000-0000EC7A0000}"/>
    <cellStyle name="Normal 30 5 3 2 6 2" xfId="31471" xr:uid="{00000000-0005-0000-0000-0000ED7A0000}"/>
    <cellStyle name="Normal 30 5 3 2 7" xfId="31472" xr:uid="{00000000-0005-0000-0000-0000EE7A0000}"/>
    <cellStyle name="Normal 30 5 3 3" xfId="31473" xr:uid="{00000000-0005-0000-0000-0000EF7A0000}"/>
    <cellStyle name="Normal 30 5 3 3 2" xfId="31474" xr:uid="{00000000-0005-0000-0000-0000F07A0000}"/>
    <cellStyle name="Normal 30 5 3 3 2 2" xfId="31475" xr:uid="{00000000-0005-0000-0000-0000F17A0000}"/>
    <cellStyle name="Normal 30 5 3 3 2 2 2" xfId="31476" xr:uid="{00000000-0005-0000-0000-0000F27A0000}"/>
    <cellStyle name="Normal 30 5 3 3 2 3" xfId="31477" xr:uid="{00000000-0005-0000-0000-0000F37A0000}"/>
    <cellStyle name="Normal 30 5 3 3 3" xfId="31478" xr:uid="{00000000-0005-0000-0000-0000F47A0000}"/>
    <cellStyle name="Normal 30 5 3 3 3 2" xfId="31479" xr:uid="{00000000-0005-0000-0000-0000F57A0000}"/>
    <cellStyle name="Normal 30 5 3 3 3 2 2" xfId="31480" xr:uid="{00000000-0005-0000-0000-0000F67A0000}"/>
    <cellStyle name="Normal 30 5 3 3 3 3" xfId="31481" xr:uid="{00000000-0005-0000-0000-0000F77A0000}"/>
    <cellStyle name="Normal 30 5 3 3 4" xfId="31482" xr:uid="{00000000-0005-0000-0000-0000F87A0000}"/>
    <cellStyle name="Normal 30 5 3 3 4 2" xfId="31483" xr:uid="{00000000-0005-0000-0000-0000F97A0000}"/>
    <cellStyle name="Normal 30 5 3 3 5" xfId="31484" xr:uid="{00000000-0005-0000-0000-0000FA7A0000}"/>
    <cellStyle name="Normal 30 5 3 4" xfId="31485" xr:uid="{00000000-0005-0000-0000-0000FB7A0000}"/>
    <cellStyle name="Normal 30 5 3 4 2" xfId="31486" xr:uid="{00000000-0005-0000-0000-0000FC7A0000}"/>
    <cellStyle name="Normal 30 5 3 4 2 2" xfId="31487" xr:uid="{00000000-0005-0000-0000-0000FD7A0000}"/>
    <cellStyle name="Normal 30 5 3 4 3" xfId="31488" xr:uid="{00000000-0005-0000-0000-0000FE7A0000}"/>
    <cellStyle name="Normal 30 5 3 5" xfId="31489" xr:uid="{00000000-0005-0000-0000-0000FF7A0000}"/>
    <cellStyle name="Normal 30 5 3 5 2" xfId="31490" xr:uid="{00000000-0005-0000-0000-0000007B0000}"/>
    <cellStyle name="Normal 30 5 3 5 2 2" xfId="31491" xr:uid="{00000000-0005-0000-0000-0000017B0000}"/>
    <cellStyle name="Normal 30 5 3 5 3" xfId="31492" xr:uid="{00000000-0005-0000-0000-0000027B0000}"/>
    <cellStyle name="Normal 30 5 3 6" xfId="31493" xr:uid="{00000000-0005-0000-0000-0000037B0000}"/>
    <cellStyle name="Normal 30 5 3 6 2" xfId="31494" xr:uid="{00000000-0005-0000-0000-0000047B0000}"/>
    <cellStyle name="Normal 30 5 3 7" xfId="31495" xr:uid="{00000000-0005-0000-0000-0000057B0000}"/>
    <cellStyle name="Normal 30 5 3 7 2" xfId="31496" xr:uid="{00000000-0005-0000-0000-0000067B0000}"/>
    <cellStyle name="Normal 30 5 3 8" xfId="31497" xr:uid="{00000000-0005-0000-0000-0000077B0000}"/>
    <cellStyle name="Normal 30 5 4" xfId="31498" xr:uid="{00000000-0005-0000-0000-0000087B0000}"/>
    <cellStyle name="Normal 30 5 4 2" xfId="31499" xr:uid="{00000000-0005-0000-0000-0000097B0000}"/>
    <cellStyle name="Normal 30 5 4 2 2" xfId="31500" xr:uid="{00000000-0005-0000-0000-00000A7B0000}"/>
    <cellStyle name="Normal 30 5 4 2 2 2" xfId="31501" xr:uid="{00000000-0005-0000-0000-00000B7B0000}"/>
    <cellStyle name="Normal 30 5 4 2 2 2 2" xfId="31502" xr:uid="{00000000-0005-0000-0000-00000C7B0000}"/>
    <cellStyle name="Normal 30 5 4 2 2 3" xfId="31503" xr:uid="{00000000-0005-0000-0000-00000D7B0000}"/>
    <cellStyle name="Normal 30 5 4 2 3" xfId="31504" xr:uid="{00000000-0005-0000-0000-00000E7B0000}"/>
    <cellStyle name="Normal 30 5 4 2 3 2" xfId="31505" xr:uid="{00000000-0005-0000-0000-00000F7B0000}"/>
    <cellStyle name="Normal 30 5 4 2 3 2 2" xfId="31506" xr:uid="{00000000-0005-0000-0000-0000107B0000}"/>
    <cellStyle name="Normal 30 5 4 2 3 3" xfId="31507" xr:uid="{00000000-0005-0000-0000-0000117B0000}"/>
    <cellStyle name="Normal 30 5 4 2 4" xfId="31508" xr:uid="{00000000-0005-0000-0000-0000127B0000}"/>
    <cellStyle name="Normal 30 5 4 2 4 2" xfId="31509" xr:uid="{00000000-0005-0000-0000-0000137B0000}"/>
    <cellStyle name="Normal 30 5 4 2 5" xfId="31510" xr:uid="{00000000-0005-0000-0000-0000147B0000}"/>
    <cellStyle name="Normal 30 5 4 3" xfId="31511" xr:uid="{00000000-0005-0000-0000-0000157B0000}"/>
    <cellStyle name="Normal 30 5 4 3 2" xfId="31512" xr:uid="{00000000-0005-0000-0000-0000167B0000}"/>
    <cellStyle name="Normal 30 5 4 3 2 2" xfId="31513" xr:uid="{00000000-0005-0000-0000-0000177B0000}"/>
    <cellStyle name="Normal 30 5 4 3 3" xfId="31514" xr:uid="{00000000-0005-0000-0000-0000187B0000}"/>
    <cellStyle name="Normal 30 5 4 4" xfId="31515" xr:uid="{00000000-0005-0000-0000-0000197B0000}"/>
    <cellStyle name="Normal 30 5 4 4 2" xfId="31516" xr:uid="{00000000-0005-0000-0000-00001A7B0000}"/>
    <cellStyle name="Normal 30 5 4 4 2 2" xfId="31517" xr:uid="{00000000-0005-0000-0000-00001B7B0000}"/>
    <cellStyle name="Normal 30 5 4 4 3" xfId="31518" xr:uid="{00000000-0005-0000-0000-00001C7B0000}"/>
    <cellStyle name="Normal 30 5 4 5" xfId="31519" xr:uid="{00000000-0005-0000-0000-00001D7B0000}"/>
    <cellStyle name="Normal 30 5 4 5 2" xfId="31520" xr:uid="{00000000-0005-0000-0000-00001E7B0000}"/>
    <cellStyle name="Normal 30 5 4 6" xfId="31521" xr:uid="{00000000-0005-0000-0000-00001F7B0000}"/>
    <cellStyle name="Normal 30 5 4 6 2" xfId="31522" xr:uid="{00000000-0005-0000-0000-0000207B0000}"/>
    <cellStyle name="Normal 30 5 4 7" xfId="31523" xr:uid="{00000000-0005-0000-0000-0000217B0000}"/>
    <cellStyle name="Normal 30 5 5" xfId="31524" xr:uid="{00000000-0005-0000-0000-0000227B0000}"/>
    <cellStyle name="Normal 30 5 5 2" xfId="31525" xr:uid="{00000000-0005-0000-0000-0000237B0000}"/>
    <cellStyle name="Normal 30 5 5 2 2" xfId="31526" xr:uid="{00000000-0005-0000-0000-0000247B0000}"/>
    <cellStyle name="Normal 30 5 5 2 2 2" xfId="31527" xr:uid="{00000000-0005-0000-0000-0000257B0000}"/>
    <cellStyle name="Normal 30 5 5 2 2 2 2" xfId="31528" xr:uid="{00000000-0005-0000-0000-0000267B0000}"/>
    <cellStyle name="Normal 30 5 5 2 2 3" xfId="31529" xr:uid="{00000000-0005-0000-0000-0000277B0000}"/>
    <cellStyle name="Normal 30 5 5 2 3" xfId="31530" xr:uid="{00000000-0005-0000-0000-0000287B0000}"/>
    <cellStyle name="Normal 30 5 5 2 3 2" xfId="31531" xr:uid="{00000000-0005-0000-0000-0000297B0000}"/>
    <cellStyle name="Normal 30 5 5 2 3 2 2" xfId="31532" xr:uid="{00000000-0005-0000-0000-00002A7B0000}"/>
    <cellStyle name="Normal 30 5 5 2 3 3" xfId="31533" xr:uid="{00000000-0005-0000-0000-00002B7B0000}"/>
    <cellStyle name="Normal 30 5 5 2 4" xfId="31534" xr:uid="{00000000-0005-0000-0000-00002C7B0000}"/>
    <cellStyle name="Normal 30 5 5 2 4 2" xfId="31535" xr:uid="{00000000-0005-0000-0000-00002D7B0000}"/>
    <cellStyle name="Normal 30 5 5 2 5" xfId="31536" xr:uid="{00000000-0005-0000-0000-00002E7B0000}"/>
    <cellStyle name="Normal 30 5 5 3" xfId="31537" xr:uid="{00000000-0005-0000-0000-00002F7B0000}"/>
    <cellStyle name="Normal 30 5 5 3 2" xfId="31538" xr:uid="{00000000-0005-0000-0000-0000307B0000}"/>
    <cellStyle name="Normal 30 5 5 3 2 2" xfId="31539" xr:uid="{00000000-0005-0000-0000-0000317B0000}"/>
    <cellStyle name="Normal 30 5 5 3 3" xfId="31540" xr:uid="{00000000-0005-0000-0000-0000327B0000}"/>
    <cellStyle name="Normal 30 5 5 4" xfId="31541" xr:uid="{00000000-0005-0000-0000-0000337B0000}"/>
    <cellStyle name="Normal 30 5 5 4 2" xfId="31542" xr:uid="{00000000-0005-0000-0000-0000347B0000}"/>
    <cellStyle name="Normal 30 5 5 4 2 2" xfId="31543" xr:uid="{00000000-0005-0000-0000-0000357B0000}"/>
    <cellStyle name="Normal 30 5 5 4 3" xfId="31544" xr:uid="{00000000-0005-0000-0000-0000367B0000}"/>
    <cellStyle name="Normal 30 5 5 5" xfId="31545" xr:uid="{00000000-0005-0000-0000-0000377B0000}"/>
    <cellStyle name="Normal 30 5 5 5 2" xfId="31546" xr:uid="{00000000-0005-0000-0000-0000387B0000}"/>
    <cellStyle name="Normal 30 5 5 6" xfId="31547" xr:uid="{00000000-0005-0000-0000-0000397B0000}"/>
    <cellStyle name="Normal 30 5 5 6 2" xfId="31548" xr:uid="{00000000-0005-0000-0000-00003A7B0000}"/>
    <cellStyle name="Normal 30 5 5 7" xfId="31549" xr:uid="{00000000-0005-0000-0000-00003B7B0000}"/>
    <cellStyle name="Normal 30 5 6" xfId="31550" xr:uid="{00000000-0005-0000-0000-00003C7B0000}"/>
    <cellStyle name="Normal 30 5 6 2" xfId="31551" xr:uid="{00000000-0005-0000-0000-00003D7B0000}"/>
    <cellStyle name="Normal 30 5 6 2 2" xfId="31552" xr:uid="{00000000-0005-0000-0000-00003E7B0000}"/>
    <cellStyle name="Normal 30 5 6 2 2 2" xfId="31553" xr:uid="{00000000-0005-0000-0000-00003F7B0000}"/>
    <cellStyle name="Normal 30 5 6 2 3" xfId="31554" xr:uid="{00000000-0005-0000-0000-0000407B0000}"/>
    <cellStyle name="Normal 30 5 6 3" xfId="31555" xr:uid="{00000000-0005-0000-0000-0000417B0000}"/>
    <cellStyle name="Normal 30 5 6 3 2" xfId="31556" xr:uid="{00000000-0005-0000-0000-0000427B0000}"/>
    <cellStyle name="Normal 30 5 6 3 2 2" xfId="31557" xr:uid="{00000000-0005-0000-0000-0000437B0000}"/>
    <cellStyle name="Normal 30 5 6 3 3" xfId="31558" xr:uid="{00000000-0005-0000-0000-0000447B0000}"/>
    <cellStyle name="Normal 30 5 6 4" xfId="31559" xr:uid="{00000000-0005-0000-0000-0000457B0000}"/>
    <cellStyle name="Normal 30 5 6 4 2" xfId="31560" xr:uid="{00000000-0005-0000-0000-0000467B0000}"/>
    <cellStyle name="Normal 30 5 6 5" xfId="31561" xr:uid="{00000000-0005-0000-0000-0000477B0000}"/>
    <cellStyle name="Normal 30 5 7" xfId="31562" xr:uid="{00000000-0005-0000-0000-0000487B0000}"/>
    <cellStyle name="Normal 30 5 7 2" xfId="31563" xr:uid="{00000000-0005-0000-0000-0000497B0000}"/>
    <cellStyle name="Normal 30 5 7 2 2" xfId="31564" xr:uid="{00000000-0005-0000-0000-00004A7B0000}"/>
    <cellStyle name="Normal 30 5 7 2 2 2" xfId="31565" xr:uid="{00000000-0005-0000-0000-00004B7B0000}"/>
    <cellStyle name="Normal 30 5 7 2 3" xfId="31566" xr:uid="{00000000-0005-0000-0000-00004C7B0000}"/>
    <cellStyle name="Normal 30 5 7 3" xfId="31567" xr:uid="{00000000-0005-0000-0000-00004D7B0000}"/>
    <cellStyle name="Normal 30 5 7 3 2" xfId="31568" xr:uid="{00000000-0005-0000-0000-00004E7B0000}"/>
    <cellStyle name="Normal 30 5 7 4" xfId="31569" xr:uid="{00000000-0005-0000-0000-00004F7B0000}"/>
    <cellStyle name="Normal 30 5 8" xfId="31570" xr:uid="{00000000-0005-0000-0000-0000507B0000}"/>
    <cellStyle name="Normal 30 5 8 2" xfId="31571" xr:uid="{00000000-0005-0000-0000-0000517B0000}"/>
    <cellStyle name="Normal 30 5 8 2 2" xfId="31572" xr:uid="{00000000-0005-0000-0000-0000527B0000}"/>
    <cellStyle name="Normal 30 5 8 3" xfId="31573" xr:uid="{00000000-0005-0000-0000-0000537B0000}"/>
    <cellStyle name="Normal 30 5 9" xfId="31574" xr:uid="{00000000-0005-0000-0000-0000547B0000}"/>
    <cellStyle name="Normal 30 5 9 2" xfId="31575" xr:uid="{00000000-0005-0000-0000-0000557B0000}"/>
    <cellStyle name="Normal 30 5 9 2 2" xfId="31576" xr:uid="{00000000-0005-0000-0000-0000567B0000}"/>
    <cellStyle name="Normal 30 5 9 3" xfId="31577" xr:uid="{00000000-0005-0000-0000-0000577B0000}"/>
    <cellStyle name="Normal 30 6" xfId="31578" xr:uid="{00000000-0005-0000-0000-0000587B0000}"/>
    <cellStyle name="Normal 30 6 10" xfId="31579" xr:uid="{00000000-0005-0000-0000-0000597B0000}"/>
    <cellStyle name="Normal 30 6 10 2" xfId="31580" xr:uid="{00000000-0005-0000-0000-00005A7B0000}"/>
    <cellStyle name="Normal 30 6 11" xfId="31581" xr:uid="{00000000-0005-0000-0000-00005B7B0000}"/>
    <cellStyle name="Normal 30 6 2" xfId="31582" xr:uid="{00000000-0005-0000-0000-00005C7B0000}"/>
    <cellStyle name="Normal 30 6 2 2" xfId="31583" xr:uid="{00000000-0005-0000-0000-00005D7B0000}"/>
    <cellStyle name="Normal 30 6 2 2 2" xfId="31584" xr:uid="{00000000-0005-0000-0000-00005E7B0000}"/>
    <cellStyle name="Normal 30 6 2 2 2 2" xfId="31585" xr:uid="{00000000-0005-0000-0000-00005F7B0000}"/>
    <cellStyle name="Normal 30 6 2 2 2 2 2" xfId="31586" xr:uid="{00000000-0005-0000-0000-0000607B0000}"/>
    <cellStyle name="Normal 30 6 2 2 2 2 2 2" xfId="31587" xr:uid="{00000000-0005-0000-0000-0000617B0000}"/>
    <cellStyle name="Normal 30 6 2 2 2 2 3" xfId="31588" xr:uid="{00000000-0005-0000-0000-0000627B0000}"/>
    <cellStyle name="Normal 30 6 2 2 2 3" xfId="31589" xr:uid="{00000000-0005-0000-0000-0000637B0000}"/>
    <cellStyle name="Normal 30 6 2 2 2 3 2" xfId="31590" xr:uid="{00000000-0005-0000-0000-0000647B0000}"/>
    <cellStyle name="Normal 30 6 2 2 2 3 2 2" xfId="31591" xr:uid="{00000000-0005-0000-0000-0000657B0000}"/>
    <cellStyle name="Normal 30 6 2 2 2 3 3" xfId="31592" xr:uid="{00000000-0005-0000-0000-0000667B0000}"/>
    <cellStyle name="Normal 30 6 2 2 2 4" xfId="31593" xr:uid="{00000000-0005-0000-0000-0000677B0000}"/>
    <cellStyle name="Normal 30 6 2 2 2 4 2" xfId="31594" xr:uid="{00000000-0005-0000-0000-0000687B0000}"/>
    <cellStyle name="Normal 30 6 2 2 2 5" xfId="31595" xr:uid="{00000000-0005-0000-0000-0000697B0000}"/>
    <cellStyle name="Normal 30 6 2 2 3" xfId="31596" xr:uid="{00000000-0005-0000-0000-00006A7B0000}"/>
    <cellStyle name="Normal 30 6 2 2 3 2" xfId="31597" xr:uid="{00000000-0005-0000-0000-00006B7B0000}"/>
    <cellStyle name="Normal 30 6 2 2 3 2 2" xfId="31598" xr:uid="{00000000-0005-0000-0000-00006C7B0000}"/>
    <cellStyle name="Normal 30 6 2 2 3 3" xfId="31599" xr:uid="{00000000-0005-0000-0000-00006D7B0000}"/>
    <cellStyle name="Normal 30 6 2 2 4" xfId="31600" xr:uid="{00000000-0005-0000-0000-00006E7B0000}"/>
    <cellStyle name="Normal 30 6 2 2 4 2" xfId="31601" xr:uid="{00000000-0005-0000-0000-00006F7B0000}"/>
    <cellStyle name="Normal 30 6 2 2 4 2 2" xfId="31602" xr:uid="{00000000-0005-0000-0000-0000707B0000}"/>
    <cellStyle name="Normal 30 6 2 2 4 3" xfId="31603" xr:uid="{00000000-0005-0000-0000-0000717B0000}"/>
    <cellStyle name="Normal 30 6 2 2 5" xfId="31604" xr:uid="{00000000-0005-0000-0000-0000727B0000}"/>
    <cellStyle name="Normal 30 6 2 2 5 2" xfId="31605" xr:uid="{00000000-0005-0000-0000-0000737B0000}"/>
    <cellStyle name="Normal 30 6 2 2 6" xfId="31606" xr:uid="{00000000-0005-0000-0000-0000747B0000}"/>
    <cellStyle name="Normal 30 6 2 2 6 2" xfId="31607" xr:uid="{00000000-0005-0000-0000-0000757B0000}"/>
    <cellStyle name="Normal 30 6 2 2 7" xfId="31608" xr:uid="{00000000-0005-0000-0000-0000767B0000}"/>
    <cellStyle name="Normal 30 6 2 3" xfId="31609" xr:uid="{00000000-0005-0000-0000-0000777B0000}"/>
    <cellStyle name="Normal 30 6 2 3 2" xfId="31610" xr:uid="{00000000-0005-0000-0000-0000787B0000}"/>
    <cellStyle name="Normal 30 6 2 3 2 2" xfId="31611" xr:uid="{00000000-0005-0000-0000-0000797B0000}"/>
    <cellStyle name="Normal 30 6 2 3 2 2 2" xfId="31612" xr:uid="{00000000-0005-0000-0000-00007A7B0000}"/>
    <cellStyle name="Normal 30 6 2 3 2 3" xfId="31613" xr:uid="{00000000-0005-0000-0000-00007B7B0000}"/>
    <cellStyle name="Normal 30 6 2 3 3" xfId="31614" xr:uid="{00000000-0005-0000-0000-00007C7B0000}"/>
    <cellStyle name="Normal 30 6 2 3 3 2" xfId="31615" xr:uid="{00000000-0005-0000-0000-00007D7B0000}"/>
    <cellStyle name="Normal 30 6 2 3 3 2 2" xfId="31616" xr:uid="{00000000-0005-0000-0000-00007E7B0000}"/>
    <cellStyle name="Normal 30 6 2 3 3 3" xfId="31617" xr:uid="{00000000-0005-0000-0000-00007F7B0000}"/>
    <cellStyle name="Normal 30 6 2 3 4" xfId="31618" xr:uid="{00000000-0005-0000-0000-0000807B0000}"/>
    <cellStyle name="Normal 30 6 2 3 4 2" xfId="31619" xr:uid="{00000000-0005-0000-0000-0000817B0000}"/>
    <cellStyle name="Normal 30 6 2 3 5" xfId="31620" xr:uid="{00000000-0005-0000-0000-0000827B0000}"/>
    <cellStyle name="Normal 30 6 2 4" xfId="31621" xr:uid="{00000000-0005-0000-0000-0000837B0000}"/>
    <cellStyle name="Normal 30 6 2 4 2" xfId="31622" xr:uid="{00000000-0005-0000-0000-0000847B0000}"/>
    <cellStyle name="Normal 30 6 2 4 2 2" xfId="31623" xr:uid="{00000000-0005-0000-0000-0000857B0000}"/>
    <cellStyle name="Normal 30 6 2 4 3" xfId="31624" xr:uid="{00000000-0005-0000-0000-0000867B0000}"/>
    <cellStyle name="Normal 30 6 2 5" xfId="31625" xr:uid="{00000000-0005-0000-0000-0000877B0000}"/>
    <cellStyle name="Normal 30 6 2 5 2" xfId="31626" xr:uid="{00000000-0005-0000-0000-0000887B0000}"/>
    <cellStyle name="Normal 30 6 2 5 2 2" xfId="31627" xr:uid="{00000000-0005-0000-0000-0000897B0000}"/>
    <cellStyle name="Normal 30 6 2 5 3" xfId="31628" xr:uid="{00000000-0005-0000-0000-00008A7B0000}"/>
    <cellStyle name="Normal 30 6 2 6" xfId="31629" xr:uid="{00000000-0005-0000-0000-00008B7B0000}"/>
    <cellStyle name="Normal 30 6 2 6 2" xfId="31630" xr:uid="{00000000-0005-0000-0000-00008C7B0000}"/>
    <cellStyle name="Normal 30 6 2 7" xfId="31631" xr:uid="{00000000-0005-0000-0000-00008D7B0000}"/>
    <cellStyle name="Normal 30 6 2 7 2" xfId="31632" xr:uid="{00000000-0005-0000-0000-00008E7B0000}"/>
    <cellStyle name="Normal 30 6 2 8" xfId="31633" xr:uid="{00000000-0005-0000-0000-00008F7B0000}"/>
    <cellStyle name="Normal 30 6 3" xfId="31634" xr:uid="{00000000-0005-0000-0000-0000907B0000}"/>
    <cellStyle name="Normal 30 6 3 2" xfId="31635" xr:uid="{00000000-0005-0000-0000-0000917B0000}"/>
    <cellStyle name="Normal 30 6 3 2 2" xfId="31636" xr:uid="{00000000-0005-0000-0000-0000927B0000}"/>
    <cellStyle name="Normal 30 6 3 2 2 2" xfId="31637" xr:uid="{00000000-0005-0000-0000-0000937B0000}"/>
    <cellStyle name="Normal 30 6 3 2 2 2 2" xfId="31638" xr:uid="{00000000-0005-0000-0000-0000947B0000}"/>
    <cellStyle name="Normal 30 6 3 2 2 3" xfId="31639" xr:uid="{00000000-0005-0000-0000-0000957B0000}"/>
    <cellStyle name="Normal 30 6 3 2 3" xfId="31640" xr:uid="{00000000-0005-0000-0000-0000967B0000}"/>
    <cellStyle name="Normal 30 6 3 2 3 2" xfId="31641" xr:uid="{00000000-0005-0000-0000-0000977B0000}"/>
    <cellStyle name="Normal 30 6 3 2 3 2 2" xfId="31642" xr:uid="{00000000-0005-0000-0000-0000987B0000}"/>
    <cellStyle name="Normal 30 6 3 2 3 3" xfId="31643" xr:uid="{00000000-0005-0000-0000-0000997B0000}"/>
    <cellStyle name="Normal 30 6 3 2 4" xfId="31644" xr:uid="{00000000-0005-0000-0000-00009A7B0000}"/>
    <cellStyle name="Normal 30 6 3 2 4 2" xfId="31645" xr:uid="{00000000-0005-0000-0000-00009B7B0000}"/>
    <cellStyle name="Normal 30 6 3 2 5" xfId="31646" xr:uid="{00000000-0005-0000-0000-00009C7B0000}"/>
    <cellStyle name="Normal 30 6 3 3" xfId="31647" xr:uid="{00000000-0005-0000-0000-00009D7B0000}"/>
    <cellStyle name="Normal 30 6 3 3 2" xfId="31648" xr:uid="{00000000-0005-0000-0000-00009E7B0000}"/>
    <cellStyle name="Normal 30 6 3 3 2 2" xfId="31649" xr:uid="{00000000-0005-0000-0000-00009F7B0000}"/>
    <cellStyle name="Normal 30 6 3 3 3" xfId="31650" xr:uid="{00000000-0005-0000-0000-0000A07B0000}"/>
    <cellStyle name="Normal 30 6 3 4" xfId="31651" xr:uid="{00000000-0005-0000-0000-0000A17B0000}"/>
    <cellStyle name="Normal 30 6 3 4 2" xfId="31652" xr:uid="{00000000-0005-0000-0000-0000A27B0000}"/>
    <cellStyle name="Normal 30 6 3 4 2 2" xfId="31653" xr:uid="{00000000-0005-0000-0000-0000A37B0000}"/>
    <cellStyle name="Normal 30 6 3 4 3" xfId="31654" xr:uid="{00000000-0005-0000-0000-0000A47B0000}"/>
    <cellStyle name="Normal 30 6 3 5" xfId="31655" xr:uid="{00000000-0005-0000-0000-0000A57B0000}"/>
    <cellStyle name="Normal 30 6 3 5 2" xfId="31656" xr:uid="{00000000-0005-0000-0000-0000A67B0000}"/>
    <cellStyle name="Normal 30 6 3 6" xfId="31657" xr:uid="{00000000-0005-0000-0000-0000A77B0000}"/>
    <cellStyle name="Normal 30 6 3 6 2" xfId="31658" xr:uid="{00000000-0005-0000-0000-0000A87B0000}"/>
    <cellStyle name="Normal 30 6 3 7" xfId="31659" xr:uid="{00000000-0005-0000-0000-0000A97B0000}"/>
    <cellStyle name="Normal 30 6 4" xfId="31660" xr:uid="{00000000-0005-0000-0000-0000AA7B0000}"/>
    <cellStyle name="Normal 30 6 4 2" xfId="31661" xr:uid="{00000000-0005-0000-0000-0000AB7B0000}"/>
    <cellStyle name="Normal 30 6 4 2 2" xfId="31662" xr:uid="{00000000-0005-0000-0000-0000AC7B0000}"/>
    <cellStyle name="Normal 30 6 4 2 2 2" xfId="31663" xr:uid="{00000000-0005-0000-0000-0000AD7B0000}"/>
    <cellStyle name="Normal 30 6 4 2 2 2 2" xfId="31664" xr:uid="{00000000-0005-0000-0000-0000AE7B0000}"/>
    <cellStyle name="Normal 30 6 4 2 2 3" xfId="31665" xr:uid="{00000000-0005-0000-0000-0000AF7B0000}"/>
    <cellStyle name="Normal 30 6 4 2 3" xfId="31666" xr:uid="{00000000-0005-0000-0000-0000B07B0000}"/>
    <cellStyle name="Normal 30 6 4 2 3 2" xfId="31667" xr:uid="{00000000-0005-0000-0000-0000B17B0000}"/>
    <cellStyle name="Normal 30 6 4 2 3 2 2" xfId="31668" xr:uid="{00000000-0005-0000-0000-0000B27B0000}"/>
    <cellStyle name="Normal 30 6 4 2 3 3" xfId="31669" xr:uid="{00000000-0005-0000-0000-0000B37B0000}"/>
    <cellStyle name="Normal 30 6 4 2 4" xfId="31670" xr:uid="{00000000-0005-0000-0000-0000B47B0000}"/>
    <cellStyle name="Normal 30 6 4 2 4 2" xfId="31671" xr:uid="{00000000-0005-0000-0000-0000B57B0000}"/>
    <cellStyle name="Normal 30 6 4 2 5" xfId="31672" xr:uid="{00000000-0005-0000-0000-0000B67B0000}"/>
    <cellStyle name="Normal 30 6 4 3" xfId="31673" xr:uid="{00000000-0005-0000-0000-0000B77B0000}"/>
    <cellStyle name="Normal 30 6 4 3 2" xfId="31674" xr:uid="{00000000-0005-0000-0000-0000B87B0000}"/>
    <cellStyle name="Normal 30 6 4 3 2 2" xfId="31675" xr:uid="{00000000-0005-0000-0000-0000B97B0000}"/>
    <cellStyle name="Normal 30 6 4 3 3" xfId="31676" xr:uid="{00000000-0005-0000-0000-0000BA7B0000}"/>
    <cellStyle name="Normal 30 6 4 4" xfId="31677" xr:uid="{00000000-0005-0000-0000-0000BB7B0000}"/>
    <cellStyle name="Normal 30 6 4 4 2" xfId="31678" xr:uid="{00000000-0005-0000-0000-0000BC7B0000}"/>
    <cellStyle name="Normal 30 6 4 4 2 2" xfId="31679" xr:uid="{00000000-0005-0000-0000-0000BD7B0000}"/>
    <cellStyle name="Normal 30 6 4 4 3" xfId="31680" xr:uid="{00000000-0005-0000-0000-0000BE7B0000}"/>
    <cellStyle name="Normal 30 6 4 5" xfId="31681" xr:uid="{00000000-0005-0000-0000-0000BF7B0000}"/>
    <cellStyle name="Normal 30 6 4 5 2" xfId="31682" xr:uid="{00000000-0005-0000-0000-0000C07B0000}"/>
    <cellStyle name="Normal 30 6 4 6" xfId="31683" xr:uid="{00000000-0005-0000-0000-0000C17B0000}"/>
    <cellStyle name="Normal 30 6 4 6 2" xfId="31684" xr:uid="{00000000-0005-0000-0000-0000C27B0000}"/>
    <cellStyle name="Normal 30 6 4 7" xfId="31685" xr:uid="{00000000-0005-0000-0000-0000C37B0000}"/>
    <cellStyle name="Normal 30 6 5" xfId="31686" xr:uid="{00000000-0005-0000-0000-0000C47B0000}"/>
    <cellStyle name="Normal 30 6 5 2" xfId="31687" xr:uid="{00000000-0005-0000-0000-0000C57B0000}"/>
    <cellStyle name="Normal 30 6 5 2 2" xfId="31688" xr:uid="{00000000-0005-0000-0000-0000C67B0000}"/>
    <cellStyle name="Normal 30 6 5 2 2 2" xfId="31689" xr:uid="{00000000-0005-0000-0000-0000C77B0000}"/>
    <cellStyle name="Normal 30 6 5 2 3" xfId="31690" xr:uid="{00000000-0005-0000-0000-0000C87B0000}"/>
    <cellStyle name="Normal 30 6 5 3" xfId="31691" xr:uid="{00000000-0005-0000-0000-0000C97B0000}"/>
    <cellStyle name="Normal 30 6 5 3 2" xfId="31692" xr:uid="{00000000-0005-0000-0000-0000CA7B0000}"/>
    <cellStyle name="Normal 30 6 5 3 2 2" xfId="31693" xr:uid="{00000000-0005-0000-0000-0000CB7B0000}"/>
    <cellStyle name="Normal 30 6 5 3 3" xfId="31694" xr:uid="{00000000-0005-0000-0000-0000CC7B0000}"/>
    <cellStyle name="Normal 30 6 5 4" xfId="31695" xr:uid="{00000000-0005-0000-0000-0000CD7B0000}"/>
    <cellStyle name="Normal 30 6 5 4 2" xfId="31696" xr:uid="{00000000-0005-0000-0000-0000CE7B0000}"/>
    <cellStyle name="Normal 30 6 5 5" xfId="31697" xr:uid="{00000000-0005-0000-0000-0000CF7B0000}"/>
    <cellStyle name="Normal 30 6 6" xfId="31698" xr:uid="{00000000-0005-0000-0000-0000D07B0000}"/>
    <cellStyle name="Normal 30 6 6 2" xfId="31699" xr:uid="{00000000-0005-0000-0000-0000D17B0000}"/>
    <cellStyle name="Normal 30 6 6 2 2" xfId="31700" xr:uid="{00000000-0005-0000-0000-0000D27B0000}"/>
    <cellStyle name="Normal 30 6 6 2 2 2" xfId="31701" xr:uid="{00000000-0005-0000-0000-0000D37B0000}"/>
    <cellStyle name="Normal 30 6 6 2 3" xfId="31702" xr:uid="{00000000-0005-0000-0000-0000D47B0000}"/>
    <cellStyle name="Normal 30 6 6 3" xfId="31703" xr:uid="{00000000-0005-0000-0000-0000D57B0000}"/>
    <cellStyle name="Normal 30 6 6 3 2" xfId="31704" xr:uid="{00000000-0005-0000-0000-0000D67B0000}"/>
    <cellStyle name="Normal 30 6 6 4" xfId="31705" xr:uid="{00000000-0005-0000-0000-0000D77B0000}"/>
    <cellStyle name="Normal 30 6 7" xfId="31706" xr:uid="{00000000-0005-0000-0000-0000D87B0000}"/>
    <cellStyle name="Normal 30 6 7 2" xfId="31707" xr:uid="{00000000-0005-0000-0000-0000D97B0000}"/>
    <cellStyle name="Normal 30 6 7 2 2" xfId="31708" xr:uid="{00000000-0005-0000-0000-0000DA7B0000}"/>
    <cellStyle name="Normal 30 6 7 3" xfId="31709" xr:uid="{00000000-0005-0000-0000-0000DB7B0000}"/>
    <cellStyle name="Normal 30 6 8" xfId="31710" xr:uid="{00000000-0005-0000-0000-0000DC7B0000}"/>
    <cellStyle name="Normal 30 6 8 2" xfId="31711" xr:uid="{00000000-0005-0000-0000-0000DD7B0000}"/>
    <cellStyle name="Normal 30 6 8 2 2" xfId="31712" xr:uid="{00000000-0005-0000-0000-0000DE7B0000}"/>
    <cellStyle name="Normal 30 6 8 3" xfId="31713" xr:uid="{00000000-0005-0000-0000-0000DF7B0000}"/>
    <cellStyle name="Normal 30 6 9" xfId="31714" xr:uid="{00000000-0005-0000-0000-0000E07B0000}"/>
    <cellStyle name="Normal 30 6 9 2" xfId="31715" xr:uid="{00000000-0005-0000-0000-0000E17B0000}"/>
    <cellStyle name="Normal 30 7" xfId="31716" xr:uid="{00000000-0005-0000-0000-0000E27B0000}"/>
    <cellStyle name="Normal 30 7 10" xfId="31717" xr:uid="{00000000-0005-0000-0000-0000E37B0000}"/>
    <cellStyle name="Normal 30 7 10 2" xfId="31718" xr:uid="{00000000-0005-0000-0000-0000E47B0000}"/>
    <cellStyle name="Normal 30 7 11" xfId="31719" xr:uid="{00000000-0005-0000-0000-0000E57B0000}"/>
    <cellStyle name="Normal 30 7 2" xfId="31720" xr:uid="{00000000-0005-0000-0000-0000E67B0000}"/>
    <cellStyle name="Normal 30 7 2 2" xfId="31721" xr:uid="{00000000-0005-0000-0000-0000E77B0000}"/>
    <cellStyle name="Normal 30 7 2 2 2" xfId="31722" xr:uid="{00000000-0005-0000-0000-0000E87B0000}"/>
    <cellStyle name="Normal 30 7 2 2 2 2" xfId="31723" xr:uid="{00000000-0005-0000-0000-0000E97B0000}"/>
    <cellStyle name="Normal 30 7 2 2 2 2 2" xfId="31724" xr:uid="{00000000-0005-0000-0000-0000EA7B0000}"/>
    <cellStyle name="Normal 30 7 2 2 2 2 2 2" xfId="31725" xr:uid="{00000000-0005-0000-0000-0000EB7B0000}"/>
    <cellStyle name="Normal 30 7 2 2 2 2 3" xfId="31726" xr:uid="{00000000-0005-0000-0000-0000EC7B0000}"/>
    <cellStyle name="Normal 30 7 2 2 2 3" xfId="31727" xr:uid="{00000000-0005-0000-0000-0000ED7B0000}"/>
    <cellStyle name="Normal 30 7 2 2 2 3 2" xfId="31728" xr:uid="{00000000-0005-0000-0000-0000EE7B0000}"/>
    <cellStyle name="Normal 30 7 2 2 2 3 2 2" xfId="31729" xr:uid="{00000000-0005-0000-0000-0000EF7B0000}"/>
    <cellStyle name="Normal 30 7 2 2 2 3 3" xfId="31730" xr:uid="{00000000-0005-0000-0000-0000F07B0000}"/>
    <cellStyle name="Normal 30 7 2 2 2 4" xfId="31731" xr:uid="{00000000-0005-0000-0000-0000F17B0000}"/>
    <cellStyle name="Normal 30 7 2 2 2 4 2" xfId="31732" xr:uid="{00000000-0005-0000-0000-0000F27B0000}"/>
    <cellStyle name="Normal 30 7 2 2 2 5" xfId="31733" xr:uid="{00000000-0005-0000-0000-0000F37B0000}"/>
    <cellStyle name="Normal 30 7 2 2 3" xfId="31734" xr:uid="{00000000-0005-0000-0000-0000F47B0000}"/>
    <cellStyle name="Normal 30 7 2 2 3 2" xfId="31735" xr:uid="{00000000-0005-0000-0000-0000F57B0000}"/>
    <cellStyle name="Normal 30 7 2 2 3 2 2" xfId="31736" xr:uid="{00000000-0005-0000-0000-0000F67B0000}"/>
    <cellStyle name="Normal 30 7 2 2 3 3" xfId="31737" xr:uid="{00000000-0005-0000-0000-0000F77B0000}"/>
    <cellStyle name="Normal 30 7 2 2 4" xfId="31738" xr:uid="{00000000-0005-0000-0000-0000F87B0000}"/>
    <cellStyle name="Normal 30 7 2 2 4 2" xfId="31739" xr:uid="{00000000-0005-0000-0000-0000F97B0000}"/>
    <cellStyle name="Normal 30 7 2 2 4 2 2" xfId="31740" xr:uid="{00000000-0005-0000-0000-0000FA7B0000}"/>
    <cellStyle name="Normal 30 7 2 2 4 3" xfId="31741" xr:uid="{00000000-0005-0000-0000-0000FB7B0000}"/>
    <cellStyle name="Normal 30 7 2 2 5" xfId="31742" xr:uid="{00000000-0005-0000-0000-0000FC7B0000}"/>
    <cellStyle name="Normal 30 7 2 2 5 2" xfId="31743" xr:uid="{00000000-0005-0000-0000-0000FD7B0000}"/>
    <cellStyle name="Normal 30 7 2 2 6" xfId="31744" xr:uid="{00000000-0005-0000-0000-0000FE7B0000}"/>
    <cellStyle name="Normal 30 7 2 2 6 2" xfId="31745" xr:uid="{00000000-0005-0000-0000-0000FF7B0000}"/>
    <cellStyle name="Normal 30 7 2 2 7" xfId="31746" xr:uid="{00000000-0005-0000-0000-0000007C0000}"/>
    <cellStyle name="Normal 30 7 2 3" xfId="31747" xr:uid="{00000000-0005-0000-0000-0000017C0000}"/>
    <cellStyle name="Normal 30 7 2 3 2" xfId="31748" xr:uid="{00000000-0005-0000-0000-0000027C0000}"/>
    <cellStyle name="Normal 30 7 2 3 2 2" xfId="31749" xr:uid="{00000000-0005-0000-0000-0000037C0000}"/>
    <cellStyle name="Normal 30 7 2 3 2 2 2" xfId="31750" xr:uid="{00000000-0005-0000-0000-0000047C0000}"/>
    <cellStyle name="Normal 30 7 2 3 2 3" xfId="31751" xr:uid="{00000000-0005-0000-0000-0000057C0000}"/>
    <cellStyle name="Normal 30 7 2 3 3" xfId="31752" xr:uid="{00000000-0005-0000-0000-0000067C0000}"/>
    <cellStyle name="Normal 30 7 2 3 3 2" xfId="31753" xr:uid="{00000000-0005-0000-0000-0000077C0000}"/>
    <cellStyle name="Normal 30 7 2 3 3 2 2" xfId="31754" xr:uid="{00000000-0005-0000-0000-0000087C0000}"/>
    <cellStyle name="Normal 30 7 2 3 3 3" xfId="31755" xr:uid="{00000000-0005-0000-0000-0000097C0000}"/>
    <cellStyle name="Normal 30 7 2 3 4" xfId="31756" xr:uid="{00000000-0005-0000-0000-00000A7C0000}"/>
    <cellStyle name="Normal 30 7 2 3 4 2" xfId="31757" xr:uid="{00000000-0005-0000-0000-00000B7C0000}"/>
    <cellStyle name="Normal 30 7 2 3 5" xfId="31758" xr:uid="{00000000-0005-0000-0000-00000C7C0000}"/>
    <cellStyle name="Normal 30 7 2 4" xfId="31759" xr:uid="{00000000-0005-0000-0000-00000D7C0000}"/>
    <cellStyle name="Normal 30 7 2 4 2" xfId="31760" xr:uid="{00000000-0005-0000-0000-00000E7C0000}"/>
    <cellStyle name="Normal 30 7 2 4 2 2" xfId="31761" xr:uid="{00000000-0005-0000-0000-00000F7C0000}"/>
    <cellStyle name="Normal 30 7 2 4 3" xfId="31762" xr:uid="{00000000-0005-0000-0000-0000107C0000}"/>
    <cellStyle name="Normal 30 7 2 5" xfId="31763" xr:uid="{00000000-0005-0000-0000-0000117C0000}"/>
    <cellStyle name="Normal 30 7 2 5 2" xfId="31764" xr:uid="{00000000-0005-0000-0000-0000127C0000}"/>
    <cellStyle name="Normal 30 7 2 5 2 2" xfId="31765" xr:uid="{00000000-0005-0000-0000-0000137C0000}"/>
    <cellStyle name="Normal 30 7 2 5 3" xfId="31766" xr:uid="{00000000-0005-0000-0000-0000147C0000}"/>
    <cellStyle name="Normal 30 7 2 6" xfId="31767" xr:uid="{00000000-0005-0000-0000-0000157C0000}"/>
    <cellStyle name="Normal 30 7 2 6 2" xfId="31768" xr:uid="{00000000-0005-0000-0000-0000167C0000}"/>
    <cellStyle name="Normal 30 7 2 7" xfId="31769" xr:uid="{00000000-0005-0000-0000-0000177C0000}"/>
    <cellStyle name="Normal 30 7 2 7 2" xfId="31770" xr:uid="{00000000-0005-0000-0000-0000187C0000}"/>
    <cellStyle name="Normal 30 7 2 8" xfId="31771" xr:uid="{00000000-0005-0000-0000-0000197C0000}"/>
    <cellStyle name="Normal 30 7 3" xfId="31772" xr:uid="{00000000-0005-0000-0000-00001A7C0000}"/>
    <cellStyle name="Normal 30 7 3 2" xfId="31773" xr:uid="{00000000-0005-0000-0000-00001B7C0000}"/>
    <cellStyle name="Normal 30 7 3 2 2" xfId="31774" xr:uid="{00000000-0005-0000-0000-00001C7C0000}"/>
    <cellStyle name="Normal 30 7 3 2 2 2" xfId="31775" xr:uid="{00000000-0005-0000-0000-00001D7C0000}"/>
    <cellStyle name="Normal 30 7 3 2 2 2 2" xfId="31776" xr:uid="{00000000-0005-0000-0000-00001E7C0000}"/>
    <cellStyle name="Normal 30 7 3 2 2 3" xfId="31777" xr:uid="{00000000-0005-0000-0000-00001F7C0000}"/>
    <cellStyle name="Normal 30 7 3 2 3" xfId="31778" xr:uid="{00000000-0005-0000-0000-0000207C0000}"/>
    <cellStyle name="Normal 30 7 3 2 3 2" xfId="31779" xr:uid="{00000000-0005-0000-0000-0000217C0000}"/>
    <cellStyle name="Normal 30 7 3 2 3 2 2" xfId="31780" xr:uid="{00000000-0005-0000-0000-0000227C0000}"/>
    <cellStyle name="Normal 30 7 3 2 3 3" xfId="31781" xr:uid="{00000000-0005-0000-0000-0000237C0000}"/>
    <cellStyle name="Normal 30 7 3 2 4" xfId="31782" xr:uid="{00000000-0005-0000-0000-0000247C0000}"/>
    <cellStyle name="Normal 30 7 3 2 4 2" xfId="31783" xr:uid="{00000000-0005-0000-0000-0000257C0000}"/>
    <cellStyle name="Normal 30 7 3 2 5" xfId="31784" xr:uid="{00000000-0005-0000-0000-0000267C0000}"/>
    <cellStyle name="Normal 30 7 3 3" xfId="31785" xr:uid="{00000000-0005-0000-0000-0000277C0000}"/>
    <cellStyle name="Normal 30 7 3 3 2" xfId="31786" xr:uid="{00000000-0005-0000-0000-0000287C0000}"/>
    <cellStyle name="Normal 30 7 3 3 2 2" xfId="31787" xr:uid="{00000000-0005-0000-0000-0000297C0000}"/>
    <cellStyle name="Normal 30 7 3 3 3" xfId="31788" xr:uid="{00000000-0005-0000-0000-00002A7C0000}"/>
    <cellStyle name="Normal 30 7 3 4" xfId="31789" xr:uid="{00000000-0005-0000-0000-00002B7C0000}"/>
    <cellStyle name="Normal 30 7 3 4 2" xfId="31790" xr:uid="{00000000-0005-0000-0000-00002C7C0000}"/>
    <cellStyle name="Normal 30 7 3 4 2 2" xfId="31791" xr:uid="{00000000-0005-0000-0000-00002D7C0000}"/>
    <cellStyle name="Normal 30 7 3 4 3" xfId="31792" xr:uid="{00000000-0005-0000-0000-00002E7C0000}"/>
    <cellStyle name="Normal 30 7 3 5" xfId="31793" xr:uid="{00000000-0005-0000-0000-00002F7C0000}"/>
    <cellStyle name="Normal 30 7 3 5 2" xfId="31794" xr:uid="{00000000-0005-0000-0000-0000307C0000}"/>
    <cellStyle name="Normal 30 7 3 6" xfId="31795" xr:uid="{00000000-0005-0000-0000-0000317C0000}"/>
    <cellStyle name="Normal 30 7 3 6 2" xfId="31796" xr:uid="{00000000-0005-0000-0000-0000327C0000}"/>
    <cellStyle name="Normal 30 7 3 7" xfId="31797" xr:uid="{00000000-0005-0000-0000-0000337C0000}"/>
    <cellStyle name="Normal 30 7 4" xfId="31798" xr:uid="{00000000-0005-0000-0000-0000347C0000}"/>
    <cellStyle name="Normal 30 7 4 2" xfId="31799" xr:uid="{00000000-0005-0000-0000-0000357C0000}"/>
    <cellStyle name="Normal 30 7 4 2 2" xfId="31800" xr:uid="{00000000-0005-0000-0000-0000367C0000}"/>
    <cellStyle name="Normal 30 7 4 2 2 2" xfId="31801" xr:uid="{00000000-0005-0000-0000-0000377C0000}"/>
    <cellStyle name="Normal 30 7 4 2 2 2 2" xfId="31802" xr:uid="{00000000-0005-0000-0000-0000387C0000}"/>
    <cellStyle name="Normal 30 7 4 2 2 3" xfId="31803" xr:uid="{00000000-0005-0000-0000-0000397C0000}"/>
    <cellStyle name="Normal 30 7 4 2 3" xfId="31804" xr:uid="{00000000-0005-0000-0000-00003A7C0000}"/>
    <cellStyle name="Normal 30 7 4 2 3 2" xfId="31805" xr:uid="{00000000-0005-0000-0000-00003B7C0000}"/>
    <cellStyle name="Normal 30 7 4 2 3 2 2" xfId="31806" xr:uid="{00000000-0005-0000-0000-00003C7C0000}"/>
    <cellStyle name="Normal 30 7 4 2 3 3" xfId="31807" xr:uid="{00000000-0005-0000-0000-00003D7C0000}"/>
    <cellStyle name="Normal 30 7 4 2 4" xfId="31808" xr:uid="{00000000-0005-0000-0000-00003E7C0000}"/>
    <cellStyle name="Normal 30 7 4 2 4 2" xfId="31809" xr:uid="{00000000-0005-0000-0000-00003F7C0000}"/>
    <cellStyle name="Normal 30 7 4 2 5" xfId="31810" xr:uid="{00000000-0005-0000-0000-0000407C0000}"/>
    <cellStyle name="Normal 30 7 4 3" xfId="31811" xr:uid="{00000000-0005-0000-0000-0000417C0000}"/>
    <cellStyle name="Normal 30 7 4 3 2" xfId="31812" xr:uid="{00000000-0005-0000-0000-0000427C0000}"/>
    <cellStyle name="Normal 30 7 4 3 2 2" xfId="31813" xr:uid="{00000000-0005-0000-0000-0000437C0000}"/>
    <cellStyle name="Normal 30 7 4 3 3" xfId="31814" xr:uid="{00000000-0005-0000-0000-0000447C0000}"/>
    <cellStyle name="Normal 30 7 4 4" xfId="31815" xr:uid="{00000000-0005-0000-0000-0000457C0000}"/>
    <cellStyle name="Normal 30 7 4 4 2" xfId="31816" xr:uid="{00000000-0005-0000-0000-0000467C0000}"/>
    <cellStyle name="Normal 30 7 4 4 2 2" xfId="31817" xr:uid="{00000000-0005-0000-0000-0000477C0000}"/>
    <cellStyle name="Normal 30 7 4 4 3" xfId="31818" xr:uid="{00000000-0005-0000-0000-0000487C0000}"/>
    <cellStyle name="Normal 30 7 4 5" xfId="31819" xr:uid="{00000000-0005-0000-0000-0000497C0000}"/>
    <cellStyle name="Normal 30 7 4 5 2" xfId="31820" xr:uid="{00000000-0005-0000-0000-00004A7C0000}"/>
    <cellStyle name="Normal 30 7 4 6" xfId="31821" xr:uid="{00000000-0005-0000-0000-00004B7C0000}"/>
    <cellStyle name="Normal 30 7 4 6 2" xfId="31822" xr:uid="{00000000-0005-0000-0000-00004C7C0000}"/>
    <cellStyle name="Normal 30 7 4 7" xfId="31823" xr:uid="{00000000-0005-0000-0000-00004D7C0000}"/>
    <cellStyle name="Normal 30 7 5" xfId="31824" xr:uid="{00000000-0005-0000-0000-00004E7C0000}"/>
    <cellStyle name="Normal 30 7 5 2" xfId="31825" xr:uid="{00000000-0005-0000-0000-00004F7C0000}"/>
    <cellStyle name="Normal 30 7 5 2 2" xfId="31826" xr:uid="{00000000-0005-0000-0000-0000507C0000}"/>
    <cellStyle name="Normal 30 7 5 2 2 2" xfId="31827" xr:uid="{00000000-0005-0000-0000-0000517C0000}"/>
    <cellStyle name="Normal 30 7 5 2 3" xfId="31828" xr:uid="{00000000-0005-0000-0000-0000527C0000}"/>
    <cellStyle name="Normal 30 7 5 3" xfId="31829" xr:uid="{00000000-0005-0000-0000-0000537C0000}"/>
    <cellStyle name="Normal 30 7 5 3 2" xfId="31830" xr:uid="{00000000-0005-0000-0000-0000547C0000}"/>
    <cellStyle name="Normal 30 7 5 3 2 2" xfId="31831" xr:uid="{00000000-0005-0000-0000-0000557C0000}"/>
    <cellStyle name="Normal 30 7 5 3 3" xfId="31832" xr:uid="{00000000-0005-0000-0000-0000567C0000}"/>
    <cellStyle name="Normal 30 7 5 4" xfId="31833" xr:uid="{00000000-0005-0000-0000-0000577C0000}"/>
    <cellStyle name="Normal 30 7 5 4 2" xfId="31834" xr:uid="{00000000-0005-0000-0000-0000587C0000}"/>
    <cellStyle name="Normal 30 7 5 5" xfId="31835" xr:uid="{00000000-0005-0000-0000-0000597C0000}"/>
    <cellStyle name="Normal 30 7 6" xfId="31836" xr:uid="{00000000-0005-0000-0000-00005A7C0000}"/>
    <cellStyle name="Normal 30 7 6 2" xfId="31837" xr:uid="{00000000-0005-0000-0000-00005B7C0000}"/>
    <cellStyle name="Normal 30 7 6 2 2" xfId="31838" xr:uid="{00000000-0005-0000-0000-00005C7C0000}"/>
    <cellStyle name="Normal 30 7 6 2 2 2" xfId="31839" xr:uid="{00000000-0005-0000-0000-00005D7C0000}"/>
    <cellStyle name="Normal 30 7 6 2 3" xfId="31840" xr:uid="{00000000-0005-0000-0000-00005E7C0000}"/>
    <cellStyle name="Normal 30 7 6 3" xfId="31841" xr:uid="{00000000-0005-0000-0000-00005F7C0000}"/>
    <cellStyle name="Normal 30 7 6 3 2" xfId="31842" xr:uid="{00000000-0005-0000-0000-0000607C0000}"/>
    <cellStyle name="Normal 30 7 6 4" xfId="31843" xr:uid="{00000000-0005-0000-0000-0000617C0000}"/>
    <cellStyle name="Normal 30 7 7" xfId="31844" xr:uid="{00000000-0005-0000-0000-0000627C0000}"/>
    <cellStyle name="Normal 30 7 7 2" xfId="31845" xr:uid="{00000000-0005-0000-0000-0000637C0000}"/>
    <cellStyle name="Normal 30 7 7 2 2" xfId="31846" xr:uid="{00000000-0005-0000-0000-0000647C0000}"/>
    <cellStyle name="Normal 30 7 7 3" xfId="31847" xr:uid="{00000000-0005-0000-0000-0000657C0000}"/>
    <cellStyle name="Normal 30 7 8" xfId="31848" xr:uid="{00000000-0005-0000-0000-0000667C0000}"/>
    <cellStyle name="Normal 30 7 8 2" xfId="31849" xr:uid="{00000000-0005-0000-0000-0000677C0000}"/>
    <cellStyle name="Normal 30 7 8 2 2" xfId="31850" xr:uid="{00000000-0005-0000-0000-0000687C0000}"/>
    <cellStyle name="Normal 30 7 8 3" xfId="31851" xr:uid="{00000000-0005-0000-0000-0000697C0000}"/>
    <cellStyle name="Normal 30 7 9" xfId="31852" xr:uid="{00000000-0005-0000-0000-00006A7C0000}"/>
    <cellStyle name="Normal 30 7 9 2" xfId="31853" xr:uid="{00000000-0005-0000-0000-00006B7C0000}"/>
    <cellStyle name="Normal 30 8" xfId="31854" xr:uid="{00000000-0005-0000-0000-00006C7C0000}"/>
    <cellStyle name="Normal 30 8 10" xfId="31855" xr:uid="{00000000-0005-0000-0000-00006D7C0000}"/>
    <cellStyle name="Normal 30 8 10 2" xfId="31856" xr:uid="{00000000-0005-0000-0000-00006E7C0000}"/>
    <cellStyle name="Normal 30 8 11" xfId="31857" xr:uid="{00000000-0005-0000-0000-00006F7C0000}"/>
    <cellStyle name="Normal 30 8 2" xfId="31858" xr:uid="{00000000-0005-0000-0000-0000707C0000}"/>
    <cellStyle name="Normal 30 8 2 2" xfId="31859" xr:uid="{00000000-0005-0000-0000-0000717C0000}"/>
    <cellStyle name="Normal 30 8 2 2 2" xfId="31860" xr:uid="{00000000-0005-0000-0000-0000727C0000}"/>
    <cellStyle name="Normal 30 8 2 2 2 2" xfId="31861" xr:uid="{00000000-0005-0000-0000-0000737C0000}"/>
    <cellStyle name="Normal 30 8 2 2 2 2 2" xfId="31862" xr:uid="{00000000-0005-0000-0000-0000747C0000}"/>
    <cellStyle name="Normal 30 8 2 2 2 2 2 2" xfId="31863" xr:uid="{00000000-0005-0000-0000-0000757C0000}"/>
    <cellStyle name="Normal 30 8 2 2 2 2 3" xfId="31864" xr:uid="{00000000-0005-0000-0000-0000767C0000}"/>
    <cellStyle name="Normal 30 8 2 2 2 3" xfId="31865" xr:uid="{00000000-0005-0000-0000-0000777C0000}"/>
    <cellStyle name="Normal 30 8 2 2 2 3 2" xfId="31866" xr:uid="{00000000-0005-0000-0000-0000787C0000}"/>
    <cellStyle name="Normal 30 8 2 2 2 3 2 2" xfId="31867" xr:uid="{00000000-0005-0000-0000-0000797C0000}"/>
    <cellStyle name="Normal 30 8 2 2 2 3 3" xfId="31868" xr:uid="{00000000-0005-0000-0000-00007A7C0000}"/>
    <cellStyle name="Normal 30 8 2 2 2 4" xfId="31869" xr:uid="{00000000-0005-0000-0000-00007B7C0000}"/>
    <cellStyle name="Normal 30 8 2 2 2 4 2" xfId="31870" xr:uid="{00000000-0005-0000-0000-00007C7C0000}"/>
    <cellStyle name="Normal 30 8 2 2 2 5" xfId="31871" xr:uid="{00000000-0005-0000-0000-00007D7C0000}"/>
    <cellStyle name="Normal 30 8 2 2 3" xfId="31872" xr:uid="{00000000-0005-0000-0000-00007E7C0000}"/>
    <cellStyle name="Normal 30 8 2 2 3 2" xfId="31873" xr:uid="{00000000-0005-0000-0000-00007F7C0000}"/>
    <cellStyle name="Normal 30 8 2 2 3 2 2" xfId="31874" xr:uid="{00000000-0005-0000-0000-0000807C0000}"/>
    <cellStyle name="Normal 30 8 2 2 3 3" xfId="31875" xr:uid="{00000000-0005-0000-0000-0000817C0000}"/>
    <cellStyle name="Normal 30 8 2 2 4" xfId="31876" xr:uid="{00000000-0005-0000-0000-0000827C0000}"/>
    <cellStyle name="Normal 30 8 2 2 4 2" xfId="31877" xr:uid="{00000000-0005-0000-0000-0000837C0000}"/>
    <cellStyle name="Normal 30 8 2 2 4 2 2" xfId="31878" xr:uid="{00000000-0005-0000-0000-0000847C0000}"/>
    <cellStyle name="Normal 30 8 2 2 4 3" xfId="31879" xr:uid="{00000000-0005-0000-0000-0000857C0000}"/>
    <cellStyle name="Normal 30 8 2 2 5" xfId="31880" xr:uid="{00000000-0005-0000-0000-0000867C0000}"/>
    <cellStyle name="Normal 30 8 2 2 5 2" xfId="31881" xr:uid="{00000000-0005-0000-0000-0000877C0000}"/>
    <cellStyle name="Normal 30 8 2 2 6" xfId="31882" xr:uid="{00000000-0005-0000-0000-0000887C0000}"/>
    <cellStyle name="Normal 30 8 2 2 6 2" xfId="31883" xr:uid="{00000000-0005-0000-0000-0000897C0000}"/>
    <cellStyle name="Normal 30 8 2 2 7" xfId="31884" xr:uid="{00000000-0005-0000-0000-00008A7C0000}"/>
    <cellStyle name="Normal 30 8 2 3" xfId="31885" xr:uid="{00000000-0005-0000-0000-00008B7C0000}"/>
    <cellStyle name="Normal 30 8 2 3 2" xfId="31886" xr:uid="{00000000-0005-0000-0000-00008C7C0000}"/>
    <cellStyle name="Normal 30 8 2 3 2 2" xfId="31887" xr:uid="{00000000-0005-0000-0000-00008D7C0000}"/>
    <cellStyle name="Normal 30 8 2 3 2 2 2" xfId="31888" xr:uid="{00000000-0005-0000-0000-00008E7C0000}"/>
    <cellStyle name="Normal 30 8 2 3 2 3" xfId="31889" xr:uid="{00000000-0005-0000-0000-00008F7C0000}"/>
    <cellStyle name="Normal 30 8 2 3 3" xfId="31890" xr:uid="{00000000-0005-0000-0000-0000907C0000}"/>
    <cellStyle name="Normal 30 8 2 3 3 2" xfId="31891" xr:uid="{00000000-0005-0000-0000-0000917C0000}"/>
    <cellStyle name="Normal 30 8 2 3 3 2 2" xfId="31892" xr:uid="{00000000-0005-0000-0000-0000927C0000}"/>
    <cellStyle name="Normal 30 8 2 3 3 3" xfId="31893" xr:uid="{00000000-0005-0000-0000-0000937C0000}"/>
    <cellStyle name="Normal 30 8 2 3 4" xfId="31894" xr:uid="{00000000-0005-0000-0000-0000947C0000}"/>
    <cellStyle name="Normal 30 8 2 3 4 2" xfId="31895" xr:uid="{00000000-0005-0000-0000-0000957C0000}"/>
    <cellStyle name="Normal 30 8 2 3 5" xfId="31896" xr:uid="{00000000-0005-0000-0000-0000967C0000}"/>
    <cellStyle name="Normal 30 8 2 4" xfId="31897" xr:uid="{00000000-0005-0000-0000-0000977C0000}"/>
    <cellStyle name="Normal 30 8 2 4 2" xfId="31898" xr:uid="{00000000-0005-0000-0000-0000987C0000}"/>
    <cellStyle name="Normal 30 8 2 4 2 2" xfId="31899" xr:uid="{00000000-0005-0000-0000-0000997C0000}"/>
    <cellStyle name="Normal 30 8 2 4 3" xfId="31900" xr:uid="{00000000-0005-0000-0000-00009A7C0000}"/>
    <cellStyle name="Normal 30 8 2 5" xfId="31901" xr:uid="{00000000-0005-0000-0000-00009B7C0000}"/>
    <cellStyle name="Normal 30 8 2 5 2" xfId="31902" xr:uid="{00000000-0005-0000-0000-00009C7C0000}"/>
    <cellStyle name="Normal 30 8 2 5 2 2" xfId="31903" xr:uid="{00000000-0005-0000-0000-00009D7C0000}"/>
    <cellStyle name="Normal 30 8 2 5 3" xfId="31904" xr:uid="{00000000-0005-0000-0000-00009E7C0000}"/>
    <cellStyle name="Normal 30 8 2 6" xfId="31905" xr:uid="{00000000-0005-0000-0000-00009F7C0000}"/>
    <cellStyle name="Normal 30 8 2 6 2" xfId="31906" xr:uid="{00000000-0005-0000-0000-0000A07C0000}"/>
    <cellStyle name="Normal 30 8 2 7" xfId="31907" xr:uid="{00000000-0005-0000-0000-0000A17C0000}"/>
    <cellStyle name="Normal 30 8 2 7 2" xfId="31908" xr:uid="{00000000-0005-0000-0000-0000A27C0000}"/>
    <cellStyle name="Normal 30 8 2 8" xfId="31909" xr:uid="{00000000-0005-0000-0000-0000A37C0000}"/>
    <cellStyle name="Normal 30 8 3" xfId="31910" xr:uid="{00000000-0005-0000-0000-0000A47C0000}"/>
    <cellStyle name="Normal 30 8 3 2" xfId="31911" xr:uid="{00000000-0005-0000-0000-0000A57C0000}"/>
    <cellStyle name="Normal 30 8 3 2 2" xfId="31912" xr:uid="{00000000-0005-0000-0000-0000A67C0000}"/>
    <cellStyle name="Normal 30 8 3 2 2 2" xfId="31913" xr:uid="{00000000-0005-0000-0000-0000A77C0000}"/>
    <cellStyle name="Normal 30 8 3 2 2 2 2" xfId="31914" xr:uid="{00000000-0005-0000-0000-0000A87C0000}"/>
    <cellStyle name="Normal 30 8 3 2 2 3" xfId="31915" xr:uid="{00000000-0005-0000-0000-0000A97C0000}"/>
    <cellStyle name="Normal 30 8 3 2 3" xfId="31916" xr:uid="{00000000-0005-0000-0000-0000AA7C0000}"/>
    <cellStyle name="Normal 30 8 3 2 3 2" xfId="31917" xr:uid="{00000000-0005-0000-0000-0000AB7C0000}"/>
    <cellStyle name="Normal 30 8 3 2 3 2 2" xfId="31918" xr:uid="{00000000-0005-0000-0000-0000AC7C0000}"/>
    <cellStyle name="Normal 30 8 3 2 3 3" xfId="31919" xr:uid="{00000000-0005-0000-0000-0000AD7C0000}"/>
    <cellStyle name="Normal 30 8 3 2 4" xfId="31920" xr:uid="{00000000-0005-0000-0000-0000AE7C0000}"/>
    <cellStyle name="Normal 30 8 3 2 4 2" xfId="31921" xr:uid="{00000000-0005-0000-0000-0000AF7C0000}"/>
    <cellStyle name="Normal 30 8 3 2 5" xfId="31922" xr:uid="{00000000-0005-0000-0000-0000B07C0000}"/>
    <cellStyle name="Normal 30 8 3 3" xfId="31923" xr:uid="{00000000-0005-0000-0000-0000B17C0000}"/>
    <cellStyle name="Normal 30 8 3 3 2" xfId="31924" xr:uid="{00000000-0005-0000-0000-0000B27C0000}"/>
    <cellStyle name="Normal 30 8 3 3 2 2" xfId="31925" xr:uid="{00000000-0005-0000-0000-0000B37C0000}"/>
    <cellStyle name="Normal 30 8 3 3 3" xfId="31926" xr:uid="{00000000-0005-0000-0000-0000B47C0000}"/>
    <cellStyle name="Normal 30 8 3 4" xfId="31927" xr:uid="{00000000-0005-0000-0000-0000B57C0000}"/>
    <cellStyle name="Normal 30 8 3 4 2" xfId="31928" xr:uid="{00000000-0005-0000-0000-0000B67C0000}"/>
    <cellStyle name="Normal 30 8 3 4 2 2" xfId="31929" xr:uid="{00000000-0005-0000-0000-0000B77C0000}"/>
    <cellStyle name="Normal 30 8 3 4 3" xfId="31930" xr:uid="{00000000-0005-0000-0000-0000B87C0000}"/>
    <cellStyle name="Normal 30 8 3 5" xfId="31931" xr:uid="{00000000-0005-0000-0000-0000B97C0000}"/>
    <cellStyle name="Normal 30 8 3 5 2" xfId="31932" xr:uid="{00000000-0005-0000-0000-0000BA7C0000}"/>
    <cellStyle name="Normal 30 8 3 6" xfId="31933" xr:uid="{00000000-0005-0000-0000-0000BB7C0000}"/>
    <cellStyle name="Normal 30 8 3 6 2" xfId="31934" xr:uid="{00000000-0005-0000-0000-0000BC7C0000}"/>
    <cellStyle name="Normal 30 8 3 7" xfId="31935" xr:uid="{00000000-0005-0000-0000-0000BD7C0000}"/>
    <cellStyle name="Normal 30 8 4" xfId="31936" xr:uid="{00000000-0005-0000-0000-0000BE7C0000}"/>
    <cellStyle name="Normal 30 8 4 2" xfId="31937" xr:uid="{00000000-0005-0000-0000-0000BF7C0000}"/>
    <cellStyle name="Normal 30 8 4 2 2" xfId="31938" xr:uid="{00000000-0005-0000-0000-0000C07C0000}"/>
    <cellStyle name="Normal 30 8 4 2 2 2" xfId="31939" xr:uid="{00000000-0005-0000-0000-0000C17C0000}"/>
    <cellStyle name="Normal 30 8 4 2 2 2 2" xfId="31940" xr:uid="{00000000-0005-0000-0000-0000C27C0000}"/>
    <cellStyle name="Normal 30 8 4 2 2 3" xfId="31941" xr:uid="{00000000-0005-0000-0000-0000C37C0000}"/>
    <cellStyle name="Normal 30 8 4 2 3" xfId="31942" xr:uid="{00000000-0005-0000-0000-0000C47C0000}"/>
    <cellStyle name="Normal 30 8 4 2 3 2" xfId="31943" xr:uid="{00000000-0005-0000-0000-0000C57C0000}"/>
    <cellStyle name="Normal 30 8 4 2 3 2 2" xfId="31944" xr:uid="{00000000-0005-0000-0000-0000C67C0000}"/>
    <cellStyle name="Normal 30 8 4 2 3 3" xfId="31945" xr:uid="{00000000-0005-0000-0000-0000C77C0000}"/>
    <cellStyle name="Normal 30 8 4 2 4" xfId="31946" xr:uid="{00000000-0005-0000-0000-0000C87C0000}"/>
    <cellStyle name="Normal 30 8 4 2 4 2" xfId="31947" xr:uid="{00000000-0005-0000-0000-0000C97C0000}"/>
    <cellStyle name="Normal 30 8 4 2 5" xfId="31948" xr:uid="{00000000-0005-0000-0000-0000CA7C0000}"/>
    <cellStyle name="Normal 30 8 4 3" xfId="31949" xr:uid="{00000000-0005-0000-0000-0000CB7C0000}"/>
    <cellStyle name="Normal 30 8 4 3 2" xfId="31950" xr:uid="{00000000-0005-0000-0000-0000CC7C0000}"/>
    <cellStyle name="Normal 30 8 4 3 2 2" xfId="31951" xr:uid="{00000000-0005-0000-0000-0000CD7C0000}"/>
    <cellStyle name="Normal 30 8 4 3 3" xfId="31952" xr:uid="{00000000-0005-0000-0000-0000CE7C0000}"/>
    <cellStyle name="Normal 30 8 4 4" xfId="31953" xr:uid="{00000000-0005-0000-0000-0000CF7C0000}"/>
    <cellStyle name="Normal 30 8 4 4 2" xfId="31954" xr:uid="{00000000-0005-0000-0000-0000D07C0000}"/>
    <cellStyle name="Normal 30 8 4 4 2 2" xfId="31955" xr:uid="{00000000-0005-0000-0000-0000D17C0000}"/>
    <cellStyle name="Normal 30 8 4 4 3" xfId="31956" xr:uid="{00000000-0005-0000-0000-0000D27C0000}"/>
    <cellStyle name="Normal 30 8 4 5" xfId="31957" xr:uid="{00000000-0005-0000-0000-0000D37C0000}"/>
    <cellStyle name="Normal 30 8 4 5 2" xfId="31958" xr:uid="{00000000-0005-0000-0000-0000D47C0000}"/>
    <cellStyle name="Normal 30 8 4 6" xfId="31959" xr:uid="{00000000-0005-0000-0000-0000D57C0000}"/>
    <cellStyle name="Normal 30 8 4 6 2" xfId="31960" xr:uid="{00000000-0005-0000-0000-0000D67C0000}"/>
    <cellStyle name="Normal 30 8 4 7" xfId="31961" xr:uid="{00000000-0005-0000-0000-0000D77C0000}"/>
    <cellStyle name="Normal 30 8 5" xfId="31962" xr:uid="{00000000-0005-0000-0000-0000D87C0000}"/>
    <cellStyle name="Normal 30 8 5 2" xfId="31963" xr:uid="{00000000-0005-0000-0000-0000D97C0000}"/>
    <cellStyle name="Normal 30 8 5 2 2" xfId="31964" xr:uid="{00000000-0005-0000-0000-0000DA7C0000}"/>
    <cellStyle name="Normal 30 8 5 2 2 2" xfId="31965" xr:uid="{00000000-0005-0000-0000-0000DB7C0000}"/>
    <cellStyle name="Normal 30 8 5 2 3" xfId="31966" xr:uid="{00000000-0005-0000-0000-0000DC7C0000}"/>
    <cellStyle name="Normal 30 8 5 3" xfId="31967" xr:uid="{00000000-0005-0000-0000-0000DD7C0000}"/>
    <cellStyle name="Normal 30 8 5 3 2" xfId="31968" xr:uid="{00000000-0005-0000-0000-0000DE7C0000}"/>
    <cellStyle name="Normal 30 8 5 3 2 2" xfId="31969" xr:uid="{00000000-0005-0000-0000-0000DF7C0000}"/>
    <cellStyle name="Normal 30 8 5 3 3" xfId="31970" xr:uid="{00000000-0005-0000-0000-0000E07C0000}"/>
    <cellStyle name="Normal 30 8 5 4" xfId="31971" xr:uid="{00000000-0005-0000-0000-0000E17C0000}"/>
    <cellStyle name="Normal 30 8 5 4 2" xfId="31972" xr:uid="{00000000-0005-0000-0000-0000E27C0000}"/>
    <cellStyle name="Normal 30 8 5 5" xfId="31973" xr:uid="{00000000-0005-0000-0000-0000E37C0000}"/>
    <cellStyle name="Normal 30 8 6" xfId="31974" xr:uid="{00000000-0005-0000-0000-0000E47C0000}"/>
    <cellStyle name="Normal 30 8 6 2" xfId="31975" xr:uid="{00000000-0005-0000-0000-0000E57C0000}"/>
    <cellStyle name="Normal 30 8 6 2 2" xfId="31976" xr:uid="{00000000-0005-0000-0000-0000E67C0000}"/>
    <cellStyle name="Normal 30 8 6 2 2 2" xfId="31977" xr:uid="{00000000-0005-0000-0000-0000E77C0000}"/>
    <cellStyle name="Normal 30 8 6 2 3" xfId="31978" xr:uid="{00000000-0005-0000-0000-0000E87C0000}"/>
    <cellStyle name="Normal 30 8 6 3" xfId="31979" xr:uid="{00000000-0005-0000-0000-0000E97C0000}"/>
    <cellStyle name="Normal 30 8 6 3 2" xfId="31980" xr:uid="{00000000-0005-0000-0000-0000EA7C0000}"/>
    <cellStyle name="Normal 30 8 6 4" xfId="31981" xr:uid="{00000000-0005-0000-0000-0000EB7C0000}"/>
    <cellStyle name="Normal 30 8 7" xfId="31982" xr:uid="{00000000-0005-0000-0000-0000EC7C0000}"/>
    <cellStyle name="Normal 30 8 7 2" xfId="31983" xr:uid="{00000000-0005-0000-0000-0000ED7C0000}"/>
    <cellStyle name="Normal 30 8 7 2 2" xfId="31984" xr:uid="{00000000-0005-0000-0000-0000EE7C0000}"/>
    <cellStyle name="Normal 30 8 7 3" xfId="31985" xr:uid="{00000000-0005-0000-0000-0000EF7C0000}"/>
    <cellStyle name="Normal 30 8 8" xfId="31986" xr:uid="{00000000-0005-0000-0000-0000F07C0000}"/>
    <cellStyle name="Normal 30 8 8 2" xfId="31987" xr:uid="{00000000-0005-0000-0000-0000F17C0000}"/>
    <cellStyle name="Normal 30 8 8 2 2" xfId="31988" xr:uid="{00000000-0005-0000-0000-0000F27C0000}"/>
    <cellStyle name="Normal 30 8 8 3" xfId="31989" xr:uid="{00000000-0005-0000-0000-0000F37C0000}"/>
    <cellStyle name="Normal 30 8 9" xfId="31990" xr:uid="{00000000-0005-0000-0000-0000F47C0000}"/>
    <cellStyle name="Normal 30 8 9 2" xfId="31991" xr:uid="{00000000-0005-0000-0000-0000F57C0000}"/>
    <cellStyle name="Normal 30 9" xfId="31992" xr:uid="{00000000-0005-0000-0000-0000F67C0000}"/>
    <cellStyle name="Normal 30 9 2" xfId="31993" xr:uid="{00000000-0005-0000-0000-0000F77C0000}"/>
    <cellStyle name="Normal 30 9 2 2" xfId="31994" xr:uid="{00000000-0005-0000-0000-0000F87C0000}"/>
    <cellStyle name="Normal 30 9 2 2 2" xfId="31995" xr:uid="{00000000-0005-0000-0000-0000F97C0000}"/>
    <cellStyle name="Normal 30 9 2 2 2 2" xfId="31996" xr:uid="{00000000-0005-0000-0000-0000FA7C0000}"/>
    <cellStyle name="Normal 30 9 2 2 2 2 2" xfId="31997" xr:uid="{00000000-0005-0000-0000-0000FB7C0000}"/>
    <cellStyle name="Normal 30 9 2 2 2 3" xfId="31998" xr:uid="{00000000-0005-0000-0000-0000FC7C0000}"/>
    <cellStyle name="Normal 30 9 2 2 3" xfId="31999" xr:uid="{00000000-0005-0000-0000-0000FD7C0000}"/>
    <cellStyle name="Normal 30 9 2 2 3 2" xfId="32000" xr:uid="{00000000-0005-0000-0000-0000FE7C0000}"/>
    <cellStyle name="Normal 30 9 2 2 3 2 2" xfId="32001" xr:uid="{00000000-0005-0000-0000-0000FF7C0000}"/>
    <cellStyle name="Normal 30 9 2 2 3 3" xfId="32002" xr:uid="{00000000-0005-0000-0000-0000007D0000}"/>
    <cellStyle name="Normal 30 9 2 2 4" xfId="32003" xr:uid="{00000000-0005-0000-0000-0000017D0000}"/>
    <cellStyle name="Normal 30 9 2 2 4 2" xfId="32004" xr:uid="{00000000-0005-0000-0000-0000027D0000}"/>
    <cellStyle name="Normal 30 9 2 2 5" xfId="32005" xr:uid="{00000000-0005-0000-0000-0000037D0000}"/>
    <cellStyle name="Normal 30 9 2 3" xfId="32006" xr:uid="{00000000-0005-0000-0000-0000047D0000}"/>
    <cellStyle name="Normal 30 9 2 3 2" xfId="32007" xr:uid="{00000000-0005-0000-0000-0000057D0000}"/>
    <cellStyle name="Normal 30 9 2 3 2 2" xfId="32008" xr:uid="{00000000-0005-0000-0000-0000067D0000}"/>
    <cellStyle name="Normal 30 9 2 3 3" xfId="32009" xr:uid="{00000000-0005-0000-0000-0000077D0000}"/>
    <cellStyle name="Normal 30 9 2 4" xfId="32010" xr:uid="{00000000-0005-0000-0000-0000087D0000}"/>
    <cellStyle name="Normal 30 9 2 4 2" xfId="32011" xr:uid="{00000000-0005-0000-0000-0000097D0000}"/>
    <cellStyle name="Normal 30 9 2 4 2 2" xfId="32012" xr:uid="{00000000-0005-0000-0000-00000A7D0000}"/>
    <cellStyle name="Normal 30 9 2 4 3" xfId="32013" xr:uid="{00000000-0005-0000-0000-00000B7D0000}"/>
    <cellStyle name="Normal 30 9 2 5" xfId="32014" xr:uid="{00000000-0005-0000-0000-00000C7D0000}"/>
    <cellStyle name="Normal 30 9 2 5 2" xfId="32015" xr:uid="{00000000-0005-0000-0000-00000D7D0000}"/>
    <cellStyle name="Normal 30 9 2 6" xfId="32016" xr:uid="{00000000-0005-0000-0000-00000E7D0000}"/>
    <cellStyle name="Normal 30 9 2 6 2" xfId="32017" xr:uid="{00000000-0005-0000-0000-00000F7D0000}"/>
    <cellStyle name="Normal 30 9 2 7" xfId="32018" xr:uid="{00000000-0005-0000-0000-0000107D0000}"/>
    <cellStyle name="Normal 30 9 3" xfId="32019" xr:uid="{00000000-0005-0000-0000-0000117D0000}"/>
    <cellStyle name="Normal 30 9 3 2" xfId="32020" xr:uid="{00000000-0005-0000-0000-0000127D0000}"/>
    <cellStyle name="Normal 30 9 3 2 2" xfId="32021" xr:uid="{00000000-0005-0000-0000-0000137D0000}"/>
    <cellStyle name="Normal 30 9 3 2 2 2" xfId="32022" xr:uid="{00000000-0005-0000-0000-0000147D0000}"/>
    <cellStyle name="Normal 30 9 3 2 3" xfId="32023" xr:uid="{00000000-0005-0000-0000-0000157D0000}"/>
    <cellStyle name="Normal 30 9 3 3" xfId="32024" xr:uid="{00000000-0005-0000-0000-0000167D0000}"/>
    <cellStyle name="Normal 30 9 3 3 2" xfId="32025" xr:uid="{00000000-0005-0000-0000-0000177D0000}"/>
    <cellStyle name="Normal 30 9 3 3 2 2" xfId="32026" xr:uid="{00000000-0005-0000-0000-0000187D0000}"/>
    <cellStyle name="Normal 30 9 3 3 3" xfId="32027" xr:uid="{00000000-0005-0000-0000-0000197D0000}"/>
    <cellStyle name="Normal 30 9 3 4" xfId="32028" xr:uid="{00000000-0005-0000-0000-00001A7D0000}"/>
    <cellStyle name="Normal 30 9 3 4 2" xfId="32029" xr:uid="{00000000-0005-0000-0000-00001B7D0000}"/>
    <cellStyle name="Normal 30 9 3 5" xfId="32030" xr:uid="{00000000-0005-0000-0000-00001C7D0000}"/>
    <cellStyle name="Normal 30 9 4" xfId="32031" xr:uid="{00000000-0005-0000-0000-00001D7D0000}"/>
    <cellStyle name="Normal 30 9 4 2" xfId="32032" xr:uid="{00000000-0005-0000-0000-00001E7D0000}"/>
    <cellStyle name="Normal 30 9 4 2 2" xfId="32033" xr:uid="{00000000-0005-0000-0000-00001F7D0000}"/>
    <cellStyle name="Normal 30 9 4 3" xfId="32034" xr:uid="{00000000-0005-0000-0000-0000207D0000}"/>
    <cellStyle name="Normal 30 9 5" xfId="32035" xr:uid="{00000000-0005-0000-0000-0000217D0000}"/>
    <cellStyle name="Normal 30 9 5 2" xfId="32036" xr:uid="{00000000-0005-0000-0000-0000227D0000}"/>
    <cellStyle name="Normal 30 9 5 2 2" xfId="32037" xr:uid="{00000000-0005-0000-0000-0000237D0000}"/>
    <cellStyle name="Normal 30 9 5 3" xfId="32038" xr:uid="{00000000-0005-0000-0000-0000247D0000}"/>
    <cellStyle name="Normal 30 9 6" xfId="32039" xr:uid="{00000000-0005-0000-0000-0000257D0000}"/>
    <cellStyle name="Normal 30 9 6 2" xfId="32040" xr:uid="{00000000-0005-0000-0000-0000267D0000}"/>
    <cellStyle name="Normal 30 9 7" xfId="32041" xr:uid="{00000000-0005-0000-0000-0000277D0000}"/>
    <cellStyle name="Normal 30 9 7 2" xfId="32042" xr:uid="{00000000-0005-0000-0000-0000287D0000}"/>
    <cellStyle name="Normal 30 9 8" xfId="32043" xr:uid="{00000000-0005-0000-0000-0000297D0000}"/>
    <cellStyle name="Normal 31" xfId="32044" xr:uid="{00000000-0005-0000-0000-00002A7D0000}"/>
    <cellStyle name="Normal 31 2" xfId="32045" xr:uid="{00000000-0005-0000-0000-00002B7D0000}"/>
    <cellStyle name="Normal 31 2 2" xfId="32046" xr:uid="{00000000-0005-0000-0000-00002C7D0000}"/>
    <cellStyle name="Normal 31 2 2 2" xfId="32047" xr:uid="{00000000-0005-0000-0000-00002D7D0000}"/>
    <cellStyle name="Normal 31 2 2 2 2" xfId="32048" xr:uid="{00000000-0005-0000-0000-00002E7D0000}"/>
    <cellStyle name="Normal 31 2 2 2 2 2" xfId="32049" xr:uid="{00000000-0005-0000-0000-00002F7D0000}"/>
    <cellStyle name="Normal 31 2 2 2 3" xfId="32050" xr:uid="{00000000-0005-0000-0000-0000307D0000}"/>
    <cellStyle name="Normal 31 2 2 3" xfId="32051" xr:uid="{00000000-0005-0000-0000-0000317D0000}"/>
    <cellStyle name="Normal 31 2 2 3 2" xfId="32052" xr:uid="{00000000-0005-0000-0000-0000327D0000}"/>
    <cellStyle name="Normal 31 2 2 3 2 2" xfId="32053" xr:uid="{00000000-0005-0000-0000-0000337D0000}"/>
    <cellStyle name="Normal 31 2 2 3 3" xfId="32054" xr:uid="{00000000-0005-0000-0000-0000347D0000}"/>
    <cellStyle name="Normal 31 2 2 4" xfId="32055" xr:uid="{00000000-0005-0000-0000-0000357D0000}"/>
    <cellStyle name="Normal 31 2 2 4 2" xfId="32056" xr:uid="{00000000-0005-0000-0000-0000367D0000}"/>
    <cellStyle name="Normal 31 2 2 5" xfId="32057" xr:uid="{00000000-0005-0000-0000-0000377D0000}"/>
    <cellStyle name="Normal 31 2 3" xfId="32058" xr:uid="{00000000-0005-0000-0000-0000387D0000}"/>
    <cellStyle name="Normal 31 2 3 2" xfId="32059" xr:uid="{00000000-0005-0000-0000-0000397D0000}"/>
    <cellStyle name="Normal 31 2 3 2 2" xfId="32060" xr:uid="{00000000-0005-0000-0000-00003A7D0000}"/>
    <cellStyle name="Normal 31 2 3 3" xfId="32061" xr:uid="{00000000-0005-0000-0000-00003B7D0000}"/>
    <cellStyle name="Normal 31 2 4" xfId="32062" xr:uid="{00000000-0005-0000-0000-00003C7D0000}"/>
    <cellStyle name="Normal 31 2 4 2" xfId="32063" xr:uid="{00000000-0005-0000-0000-00003D7D0000}"/>
    <cellStyle name="Normal 31 2 4 2 2" xfId="32064" xr:uid="{00000000-0005-0000-0000-00003E7D0000}"/>
    <cellStyle name="Normal 31 2 4 3" xfId="32065" xr:uid="{00000000-0005-0000-0000-00003F7D0000}"/>
    <cellStyle name="Normal 31 2 5" xfId="32066" xr:uid="{00000000-0005-0000-0000-0000407D0000}"/>
    <cellStyle name="Normal 31 2 5 2" xfId="32067" xr:uid="{00000000-0005-0000-0000-0000417D0000}"/>
    <cellStyle name="Normal 31 2 6" xfId="32068" xr:uid="{00000000-0005-0000-0000-0000427D0000}"/>
    <cellStyle name="Normal 31 2 6 2" xfId="32069" xr:uid="{00000000-0005-0000-0000-0000437D0000}"/>
    <cellStyle name="Normal 31 2 7" xfId="32070" xr:uid="{00000000-0005-0000-0000-0000447D0000}"/>
    <cellStyle name="Normal 31 3" xfId="32071" xr:uid="{00000000-0005-0000-0000-0000457D0000}"/>
    <cellStyle name="Normal 31 3 2" xfId="32072" xr:uid="{00000000-0005-0000-0000-0000467D0000}"/>
    <cellStyle name="Normal 31 3 2 2" xfId="32073" xr:uid="{00000000-0005-0000-0000-0000477D0000}"/>
    <cellStyle name="Normal 31 3 2 2 2" xfId="32074" xr:uid="{00000000-0005-0000-0000-0000487D0000}"/>
    <cellStyle name="Normal 31 3 2 3" xfId="32075" xr:uid="{00000000-0005-0000-0000-0000497D0000}"/>
    <cellStyle name="Normal 31 3 3" xfId="32076" xr:uid="{00000000-0005-0000-0000-00004A7D0000}"/>
    <cellStyle name="Normal 31 3 3 2" xfId="32077" xr:uid="{00000000-0005-0000-0000-00004B7D0000}"/>
    <cellStyle name="Normal 31 3 3 2 2" xfId="32078" xr:uid="{00000000-0005-0000-0000-00004C7D0000}"/>
    <cellStyle name="Normal 31 3 3 3" xfId="32079" xr:uid="{00000000-0005-0000-0000-00004D7D0000}"/>
    <cellStyle name="Normal 31 3 4" xfId="32080" xr:uid="{00000000-0005-0000-0000-00004E7D0000}"/>
    <cellStyle name="Normal 31 3 4 2" xfId="32081" xr:uid="{00000000-0005-0000-0000-00004F7D0000}"/>
    <cellStyle name="Normal 31 3 5" xfId="32082" xr:uid="{00000000-0005-0000-0000-0000507D0000}"/>
    <cellStyle name="Normal 31 4" xfId="32083" xr:uid="{00000000-0005-0000-0000-0000517D0000}"/>
    <cellStyle name="Normal 31 4 2" xfId="32084" xr:uid="{00000000-0005-0000-0000-0000527D0000}"/>
    <cellStyle name="Normal 31 4 2 2" xfId="32085" xr:uid="{00000000-0005-0000-0000-0000537D0000}"/>
    <cellStyle name="Normal 31 4 3" xfId="32086" xr:uid="{00000000-0005-0000-0000-0000547D0000}"/>
    <cellStyle name="Normal 31 5" xfId="32087" xr:uid="{00000000-0005-0000-0000-0000557D0000}"/>
    <cellStyle name="Normal 31 5 2" xfId="32088" xr:uid="{00000000-0005-0000-0000-0000567D0000}"/>
    <cellStyle name="Normal 31 5 2 2" xfId="32089" xr:uid="{00000000-0005-0000-0000-0000577D0000}"/>
    <cellStyle name="Normal 31 5 3" xfId="32090" xr:uid="{00000000-0005-0000-0000-0000587D0000}"/>
    <cellStyle name="Normal 31 6" xfId="32091" xr:uid="{00000000-0005-0000-0000-0000597D0000}"/>
    <cellStyle name="Normal 31 6 2" xfId="32092" xr:uid="{00000000-0005-0000-0000-00005A7D0000}"/>
    <cellStyle name="Normal 31 7" xfId="32093" xr:uid="{00000000-0005-0000-0000-00005B7D0000}"/>
    <cellStyle name="Normal 31 7 2" xfId="32094" xr:uid="{00000000-0005-0000-0000-00005C7D0000}"/>
    <cellStyle name="Normal 31 8" xfId="32095" xr:uid="{00000000-0005-0000-0000-00005D7D0000}"/>
    <cellStyle name="Normal 32" xfId="32096" xr:uid="{00000000-0005-0000-0000-00005E7D0000}"/>
    <cellStyle name="Normal 32 2" xfId="32097" xr:uid="{00000000-0005-0000-0000-00005F7D0000}"/>
    <cellStyle name="Normal 32 2 2" xfId="32098" xr:uid="{00000000-0005-0000-0000-0000607D0000}"/>
    <cellStyle name="Normal 32 2 2 2" xfId="32099" xr:uid="{00000000-0005-0000-0000-0000617D0000}"/>
    <cellStyle name="Normal 32 2 2 2 2" xfId="32100" xr:uid="{00000000-0005-0000-0000-0000627D0000}"/>
    <cellStyle name="Normal 32 2 2 2 2 2" xfId="32101" xr:uid="{00000000-0005-0000-0000-0000637D0000}"/>
    <cellStyle name="Normal 32 2 2 2 3" xfId="32102" xr:uid="{00000000-0005-0000-0000-0000647D0000}"/>
    <cellStyle name="Normal 32 2 2 3" xfId="32103" xr:uid="{00000000-0005-0000-0000-0000657D0000}"/>
    <cellStyle name="Normal 32 2 2 3 2" xfId="32104" xr:uid="{00000000-0005-0000-0000-0000667D0000}"/>
    <cellStyle name="Normal 32 2 2 3 2 2" xfId="32105" xr:uid="{00000000-0005-0000-0000-0000677D0000}"/>
    <cellStyle name="Normal 32 2 2 3 3" xfId="32106" xr:uid="{00000000-0005-0000-0000-0000687D0000}"/>
    <cellStyle name="Normal 32 2 2 4" xfId="32107" xr:uid="{00000000-0005-0000-0000-0000697D0000}"/>
    <cellStyle name="Normal 32 2 2 4 2" xfId="32108" xr:uid="{00000000-0005-0000-0000-00006A7D0000}"/>
    <cellStyle name="Normal 32 2 2 5" xfId="32109" xr:uid="{00000000-0005-0000-0000-00006B7D0000}"/>
    <cellStyle name="Normal 32 2 3" xfId="32110" xr:uid="{00000000-0005-0000-0000-00006C7D0000}"/>
    <cellStyle name="Normal 32 2 3 2" xfId="32111" xr:uid="{00000000-0005-0000-0000-00006D7D0000}"/>
    <cellStyle name="Normal 32 2 3 2 2" xfId="32112" xr:uid="{00000000-0005-0000-0000-00006E7D0000}"/>
    <cellStyle name="Normal 32 2 3 3" xfId="32113" xr:uid="{00000000-0005-0000-0000-00006F7D0000}"/>
    <cellStyle name="Normal 32 2 4" xfId="32114" xr:uid="{00000000-0005-0000-0000-0000707D0000}"/>
    <cellStyle name="Normal 32 2 4 2" xfId="32115" xr:uid="{00000000-0005-0000-0000-0000717D0000}"/>
    <cellStyle name="Normal 32 2 4 2 2" xfId="32116" xr:uid="{00000000-0005-0000-0000-0000727D0000}"/>
    <cellStyle name="Normal 32 2 4 3" xfId="32117" xr:uid="{00000000-0005-0000-0000-0000737D0000}"/>
    <cellStyle name="Normal 32 2 5" xfId="32118" xr:uid="{00000000-0005-0000-0000-0000747D0000}"/>
    <cellStyle name="Normal 32 2 5 2" xfId="32119" xr:uid="{00000000-0005-0000-0000-0000757D0000}"/>
    <cellStyle name="Normal 32 2 6" xfId="32120" xr:uid="{00000000-0005-0000-0000-0000767D0000}"/>
    <cellStyle name="Normal 32 2 6 2" xfId="32121" xr:uid="{00000000-0005-0000-0000-0000777D0000}"/>
    <cellStyle name="Normal 32 2 7" xfId="32122" xr:uid="{00000000-0005-0000-0000-0000787D0000}"/>
    <cellStyle name="Normal 32 3" xfId="32123" xr:uid="{00000000-0005-0000-0000-0000797D0000}"/>
    <cellStyle name="Normal 32 3 2" xfId="32124" xr:uid="{00000000-0005-0000-0000-00007A7D0000}"/>
    <cellStyle name="Normal 32 3 2 2" xfId="32125" xr:uid="{00000000-0005-0000-0000-00007B7D0000}"/>
    <cellStyle name="Normal 32 3 2 2 2" xfId="32126" xr:uid="{00000000-0005-0000-0000-00007C7D0000}"/>
    <cellStyle name="Normal 32 3 2 3" xfId="32127" xr:uid="{00000000-0005-0000-0000-00007D7D0000}"/>
    <cellStyle name="Normal 32 3 3" xfId="32128" xr:uid="{00000000-0005-0000-0000-00007E7D0000}"/>
    <cellStyle name="Normal 32 3 3 2" xfId="32129" xr:uid="{00000000-0005-0000-0000-00007F7D0000}"/>
    <cellStyle name="Normal 32 3 3 2 2" xfId="32130" xr:uid="{00000000-0005-0000-0000-0000807D0000}"/>
    <cellStyle name="Normal 32 3 3 3" xfId="32131" xr:uid="{00000000-0005-0000-0000-0000817D0000}"/>
    <cellStyle name="Normal 32 3 4" xfId="32132" xr:uid="{00000000-0005-0000-0000-0000827D0000}"/>
    <cellStyle name="Normal 32 3 4 2" xfId="32133" xr:uid="{00000000-0005-0000-0000-0000837D0000}"/>
    <cellStyle name="Normal 32 3 5" xfId="32134" xr:uid="{00000000-0005-0000-0000-0000847D0000}"/>
    <cellStyle name="Normal 32 4" xfId="32135" xr:uid="{00000000-0005-0000-0000-0000857D0000}"/>
    <cellStyle name="Normal 32 4 2" xfId="32136" xr:uid="{00000000-0005-0000-0000-0000867D0000}"/>
    <cellStyle name="Normal 32 4 2 2" xfId="32137" xr:uid="{00000000-0005-0000-0000-0000877D0000}"/>
    <cellStyle name="Normal 32 4 3" xfId="32138" xr:uid="{00000000-0005-0000-0000-0000887D0000}"/>
    <cellStyle name="Normal 32 5" xfId="32139" xr:uid="{00000000-0005-0000-0000-0000897D0000}"/>
    <cellStyle name="Normal 32 5 2" xfId="32140" xr:uid="{00000000-0005-0000-0000-00008A7D0000}"/>
    <cellStyle name="Normal 32 5 2 2" xfId="32141" xr:uid="{00000000-0005-0000-0000-00008B7D0000}"/>
    <cellStyle name="Normal 32 5 3" xfId="32142" xr:uid="{00000000-0005-0000-0000-00008C7D0000}"/>
    <cellStyle name="Normal 32 6" xfId="32143" xr:uid="{00000000-0005-0000-0000-00008D7D0000}"/>
    <cellStyle name="Normal 32 6 2" xfId="32144" xr:uid="{00000000-0005-0000-0000-00008E7D0000}"/>
    <cellStyle name="Normal 32 7" xfId="32145" xr:uid="{00000000-0005-0000-0000-00008F7D0000}"/>
    <cellStyle name="Normal 32 7 2" xfId="32146" xr:uid="{00000000-0005-0000-0000-0000907D0000}"/>
    <cellStyle name="Normal 32 8" xfId="32147" xr:uid="{00000000-0005-0000-0000-0000917D0000}"/>
    <cellStyle name="Normal 33" xfId="32148" xr:uid="{00000000-0005-0000-0000-0000927D0000}"/>
    <cellStyle name="Normal 33 2" xfId="32149" xr:uid="{00000000-0005-0000-0000-0000937D0000}"/>
    <cellStyle name="Normal 33 2 2" xfId="32150" xr:uid="{00000000-0005-0000-0000-0000947D0000}"/>
    <cellStyle name="Normal 33 2 2 2" xfId="32151" xr:uid="{00000000-0005-0000-0000-0000957D0000}"/>
    <cellStyle name="Normal 33 2 2 2 2" xfId="32152" xr:uid="{00000000-0005-0000-0000-0000967D0000}"/>
    <cellStyle name="Normal 33 2 2 2 2 2" xfId="32153" xr:uid="{00000000-0005-0000-0000-0000977D0000}"/>
    <cellStyle name="Normal 33 2 2 2 3" xfId="32154" xr:uid="{00000000-0005-0000-0000-0000987D0000}"/>
    <cellStyle name="Normal 33 2 2 3" xfId="32155" xr:uid="{00000000-0005-0000-0000-0000997D0000}"/>
    <cellStyle name="Normal 33 2 2 3 2" xfId="32156" xr:uid="{00000000-0005-0000-0000-00009A7D0000}"/>
    <cellStyle name="Normal 33 2 2 3 2 2" xfId="32157" xr:uid="{00000000-0005-0000-0000-00009B7D0000}"/>
    <cellStyle name="Normal 33 2 2 3 3" xfId="32158" xr:uid="{00000000-0005-0000-0000-00009C7D0000}"/>
    <cellStyle name="Normal 33 2 2 4" xfId="32159" xr:uid="{00000000-0005-0000-0000-00009D7D0000}"/>
    <cellStyle name="Normal 33 2 2 4 2" xfId="32160" xr:uid="{00000000-0005-0000-0000-00009E7D0000}"/>
    <cellStyle name="Normal 33 2 2 5" xfId="32161" xr:uid="{00000000-0005-0000-0000-00009F7D0000}"/>
    <cellStyle name="Normal 33 2 3" xfId="32162" xr:uid="{00000000-0005-0000-0000-0000A07D0000}"/>
    <cellStyle name="Normal 33 2 3 2" xfId="32163" xr:uid="{00000000-0005-0000-0000-0000A17D0000}"/>
    <cellStyle name="Normal 33 2 3 2 2" xfId="32164" xr:uid="{00000000-0005-0000-0000-0000A27D0000}"/>
    <cellStyle name="Normal 33 2 3 3" xfId="32165" xr:uid="{00000000-0005-0000-0000-0000A37D0000}"/>
    <cellStyle name="Normal 33 2 4" xfId="32166" xr:uid="{00000000-0005-0000-0000-0000A47D0000}"/>
    <cellStyle name="Normal 33 2 4 2" xfId="32167" xr:uid="{00000000-0005-0000-0000-0000A57D0000}"/>
    <cellStyle name="Normal 33 2 4 2 2" xfId="32168" xr:uid="{00000000-0005-0000-0000-0000A67D0000}"/>
    <cellStyle name="Normal 33 2 4 3" xfId="32169" xr:uid="{00000000-0005-0000-0000-0000A77D0000}"/>
    <cellStyle name="Normal 33 2 5" xfId="32170" xr:uid="{00000000-0005-0000-0000-0000A87D0000}"/>
    <cellStyle name="Normal 33 2 5 2" xfId="32171" xr:uid="{00000000-0005-0000-0000-0000A97D0000}"/>
    <cellStyle name="Normal 33 2 6" xfId="32172" xr:uid="{00000000-0005-0000-0000-0000AA7D0000}"/>
    <cellStyle name="Normal 33 2 6 2" xfId="32173" xr:uid="{00000000-0005-0000-0000-0000AB7D0000}"/>
    <cellStyle name="Normal 33 2 7" xfId="32174" xr:uid="{00000000-0005-0000-0000-0000AC7D0000}"/>
    <cellStyle name="Normal 33 3" xfId="32175" xr:uid="{00000000-0005-0000-0000-0000AD7D0000}"/>
    <cellStyle name="Normal 33 3 2" xfId="32176" xr:uid="{00000000-0005-0000-0000-0000AE7D0000}"/>
    <cellStyle name="Normal 33 3 2 2" xfId="32177" xr:uid="{00000000-0005-0000-0000-0000AF7D0000}"/>
    <cellStyle name="Normal 33 3 2 2 2" xfId="32178" xr:uid="{00000000-0005-0000-0000-0000B07D0000}"/>
    <cellStyle name="Normal 33 3 2 3" xfId="32179" xr:uid="{00000000-0005-0000-0000-0000B17D0000}"/>
    <cellStyle name="Normal 33 3 3" xfId="32180" xr:uid="{00000000-0005-0000-0000-0000B27D0000}"/>
    <cellStyle name="Normal 33 3 3 2" xfId="32181" xr:uid="{00000000-0005-0000-0000-0000B37D0000}"/>
    <cellStyle name="Normal 33 3 3 2 2" xfId="32182" xr:uid="{00000000-0005-0000-0000-0000B47D0000}"/>
    <cellStyle name="Normal 33 3 3 3" xfId="32183" xr:uid="{00000000-0005-0000-0000-0000B57D0000}"/>
    <cellStyle name="Normal 33 3 4" xfId="32184" xr:uid="{00000000-0005-0000-0000-0000B67D0000}"/>
    <cellStyle name="Normal 33 3 4 2" xfId="32185" xr:uid="{00000000-0005-0000-0000-0000B77D0000}"/>
    <cellStyle name="Normal 33 3 5" xfId="32186" xr:uid="{00000000-0005-0000-0000-0000B87D0000}"/>
    <cellStyle name="Normal 33 4" xfId="32187" xr:uid="{00000000-0005-0000-0000-0000B97D0000}"/>
    <cellStyle name="Normal 33 4 2" xfId="32188" xr:uid="{00000000-0005-0000-0000-0000BA7D0000}"/>
    <cellStyle name="Normal 33 4 2 2" xfId="32189" xr:uid="{00000000-0005-0000-0000-0000BB7D0000}"/>
    <cellStyle name="Normal 33 4 3" xfId="32190" xr:uid="{00000000-0005-0000-0000-0000BC7D0000}"/>
    <cellStyle name="Normal 33 5" xfId="32191" xr:uid="{00000000-0005-0000-0000-0000BD7D0000}"/>
    <cellStyle name="Normal 33 5 2" xfId="32192" xr:uid="{00000000-0005-0000-0000-0000BE7D0000}"/>
    <cellStyle name="Normal 33 5 2 2" xfId="32193" xr:uid="{00000000-0005-0000-0000-0000BF7D0000}"/>
    <cellStyle name="Normal 33 5 3" xfId="32194" xr:uid="{00000000-0005-0000-0000-0000C07D0000}"/>
    <cellStyle name="Normal 33 6" xfId="32195" xr:uid="{00000000-0005-0000-0000-0000C17D0000}"/>
    <cellStyle name="Normal 33 6 2" xfId="32196" xr:uid="{00000000-0005-0000-0000-0000C27D0000}"/>
    <cellStyle name="Normal 33 7" xfId="32197" xr:uid="{00000000-0005-0000-0000-0000C37D0000}"/>
    <cellStyle name="Normal 33 7 2" xfId="32198" xr:uid="{00000000-0005-0000-0000-0000C47D0000}"/>
    <cellStyle name="Normal 33 8" xfId="32199" xr:uid="{00000000-0005-0000-0000-0000C57D0000}"/>
    <cellStyle name="Normal 34" xfId="32200" xr:uid="{00000000-0005-0000-0000-0000C67D0000}"/>
    <cellStyle name="Normal 34 2" xfId="32201" xr:uid="{00000000-0005-0000-0000-0000C77D0000}"/>
    <cellStyle name="Normal 34 2 2" xfId="32202" xr:uid="{00000000-0005-0000-0000-0000C87D0000}"/>
    <cellStyle name="Normal 34 2 2 2" xfId="32203" xr:uid="{00000000-0005-0000-0000-0000C97D0000}"/>
    <cellStyle name="Normal 34 2 2 2 2" xfId="32204" xr:uid="{00000000-0005-0000-0000-0000CA7D0000}"/>
    <cellStyle name="Normal 34 2 2 2 2 2" xfId="32205" xr:uid="{00000000-0005-0000-0000-0000CB7D0000}"/>
    <cellStyle name="Normal 34 2 2 2 3" xfId="32206" xr:uid="{00000000-0005-0000-0000-0000CC7D0000}"/>
    <cellStyle name="Normal 34 2 2 3" xfId="32207" xr:uid="{00000000-0005-0000-0000-0000CD7D0000}"/>
    <cellStyle name="Normal 34 2 2 3 2" xfId="32208" xr:uid="{00000000-0005-0000-0000-0000CE7D0000}"/>
    <cellStyle name="Normal 34 2 2 3 2 2" xfId="32209" xr:uid="{00000000-0005-0000-0000-0000CF7D0000}"/>
    <cellStyle name="Normal 34 2 2 3 3" xfId="32210" xr:uid="{00000000-0005-0000-0000-0000D07D0000}"/>
    <cellStyle name="Normal 34 2 2 4" xfId="32211" xr:uid="{00000000-0005-0000-0000-0000D17D0000}"/>
    <cellStyle name="Normal 34 2 2 4 2" xfId="32212" xr:uid="{00000000-0005-0000-0000-0000D27D0000}"/>
    <cellStyle name="Normal 34 2 2 5" xfId="32213" xr:uid="{00000000-0005-0000-0000-0000D37D0000}"/>
    <cellStyle name="Normal 34 2 3" xfId="32214" xr:uid="{00000000-0005-0000-0000-0000D47D0000}"/>
    <cellStyle name="Normal 34 2 3 2" xfId="32215" xr:uid="{00000000-0005-0000-0000-0000D57D0000}"/>
    <cellStyle name="Normal 34 2 3 2 2" xfId="32216" xr:uid="{00000000-0005-0000-0000-0000D67D0000}"/>
    <cellStyle name="Normal 34 2 3 3" xfId="32217" xr:uid="{00000000-0005-0000-0000-0000D77D0000}"/>
    <cellStyle name="Normal 34 2 4" xfId="32218" xr:uid="{00000000-0005-0000-0000-0000D87D0000}"/>
    <cellStyle name="Normal 34 2 4 2" xfId="32219" xr:uid="{00000000-0005-0000-0000-0000D97D0000}"/>
    <cellStyle name="Normal 34 2 4 2 2" xfId="32220" xr:uid="{00000000-0005-0000-0000-0000DA7D0000}"/>
    <cellStyle name="Normal 34 2 4 3" xfId="32221" xr:uid="{00000000-0005-0000-0000-0000DB7D0000}"/>
    <cellStyle name="Normal 34 2 5" xfId="32222" xr:uid="{00000000-0005-0000-0000-0000DC7D0000}"/>
    <cellStyle name="Normal 34 2 5 2" xfId="32223" xr:uid="{00000000-0005-0000-0000-0000DD7D0000}"/>
    <cellStyle name="Normal 34 2 6" xfId="32224" xr:uid="{00000000-0005-0000-0000-0000DE7D0000}"/>
    <cellStyle name="Normal 34 2 6 2" xfId="32225" xr:uid="{00000000-0005-0000-0000-0000DF7D0000}"/>
    <cellStyle name="Normal 34 2 7" xfId="32226" xr:uid="{00000000-0005-0000-0000-0000E07D0000}"/>
    <cellStyle name="Normal 34 3" xfId="32227" xr:uid="{00000000-0005-0000-0000-0000E17D0000}"/>
    <cellStyle name="Normal 34 3 2" xfId="32228" xr:uid="{00000000-0005-0000-0000-0000E27D0000}"/>
    <cellStyle name="Normal 34 3 2 2" xfId="32229" xr:uid="{00000000-0005-0000-0000-0000E37D0000}"/>
    <cellStyle name="Normal 34 3 2 2 2" xfId="32230" xr:uid="{00000000-0005-0000-0000-0000E47D0000}"/>
    <cellStyle name="Normal 34 3 2 3" xfId="32231" xr:uid="{00000000-0005-0000-0000-0000E57D0000}"/>
    <cellStyle name="Normal 34 3 3" xfId="32232" xr:uid="{00000000-0005-0000-0000-0000E67D0000}"/>
    <cellStyle name="Normal 34 3 3 2" xfId="32233" xr:uid="{00000000-0005-0000-0000-0000E77D0000}"/>
    <cellStyle name="Normal 34 3 3 2 2" xfId="32234" xr:uid="{00000000-0005-0000-0000-0000E87D0000}"/>
    <cellStyle name="Normal 34 3 3 3" xfId="32235" xr:uid="{00000000-0005-0000-0000-0000E97D0000}"/>
    <cellStyle name="Normal 34 3 4" xfId="32236" xr:uid="{00000000-0005-0000-0000-0000EA7D0000}"/>
    <cellStyle name="Normal 34 3 4 2" xfId="32237" xr:uid="{00000000-0005-0000-0000-0000EB7D0000}"/>
    <cellStyle name="Normal 34 3 5" xfId="32238" xr:uid="{00000000-0005-0000-0000-0000EC7D0000}"/>
    <cellStyle name="Normal 34 4" xfId="32239" xr:uid="{00000000-0005-0000-0000-0000ED7D0000}"/>
    <cellStyle name="Normal 34 4 2" xfId="32240" xr:uid="{00000000-0005-0000-0000-0000EE7D0000}"/>
    <cellStyle name="Normal 34 4 2 2" xfId="32241" xr:uid="{00000000-0005-0000-0000-0000EF7D0000}"/>
    <cellStyle name="Normal 34 4 3" xfId="32242" xr:uid="{00000000-0005-0000-0000-0000F07D0000}"/>
    <cellStyle name="Normal 34 5" xfId="32243" xr:uid="{00000000-0005-0000-0000-0000F17D0000}"/>
    <cellStyle name="Normal 34 5 2" xfId="32244" xr:uid="{00000000-0005-0000-0000-0000F27D0000}"/>
    <cellStyle name="Normal 34 5 2 2" xfId="32245" xr:uid="{00000000-0005-0000-0000-0000F37D0000}"/>
    <cellStyle name="Normal 34 5 3" xfId="32246" xr:uid="{00000000-0005-0000-0000-0000F47D0000}"/>
    <cellStyle name="Normal 34 6" xfId="32247" xr:uid="{00000000-0005-0000-0000-0000F57D0000}"/>
    <cellStyle name="Normal 34 6 2" xfId="32248" xr:uid="{00000000-0005-0000-0000-0000F67D0000}"/>
    <cellStyle name="Normal 34 7" xfId="32249" xr:uid="{00000000-0005-0000-0000-0000F77D0000}"/>
    <cellStyle name="Normal 34 7 2" xfId="32250" xr:uid="{00000000-0005-0000-0000-0000F87D0000}"/>
    <cellStyle name="Normal 34 8" xfId="32251" xr:uid="{00000000-0005-0000-0000-0000F97D0000}"/>
    <cellStyle name="Normal 35" xfId="32252" xr:uid="{00000000-0005-0000-0000-0000FA7D0000}"/>
    <cellStyle name="Normal 35 2" xfId="32253" xr:uid="{00000000-0005-0000-0000-0000FB7D0000}"/>
    <cellStyle name="Normal 35 2 2" xfId="32254" xr:uid="{00000000-0005-0000-0000-0000FC7D0000}"/>
    <cellStyle name="Normal 35 2 2 2" xfId="32255" xr:uid="{00000000-0005-0000-0000-0000FD7D0000}"/>
    <cellStyle name="Normal 35 2 2 2 2" xfId="32256" xr:uid="{00000000-0005-0000-0000-0000FE7D0000}"/>
    <cellStyle name="Normal 35 2 2 2 2 2" xfId="32257" xr:uid="{00000000-0005-0000-0000-0000FF7D0000}"/>
    <cellStyle name="Normal 35 2 2 2 3" xfId="32258" xr:uid="{00000000-0005-0000-0000-0000007E0000}"/>
    <cellStyle name="Normal 35 2 2 3" xfId="32259" xr:uid="{00000000-0005-0000-0000-0000017E0000}"/>
    <cellStyle name="Normal 35 2 2 3 2" xfId="32260" xr:uid="{00000000-0005-0000-0000-0000027E0000}"/>
    <cellStyle name="Normal 35 2 2 3 2 2" xfId="32261" xr:uid="{00000000-0005-0000-0000-0000037E0000}"/>
    <cellStyle name="Normal 35 2 2 3 3" xfId="32262" xr:uid="{00000000-0005-0000-0000-0000047E0000}"/>
    <cellStyle name="Normal 35 2 2 4" xfId="32263" xr:uid="{00000000-0005-0000-0000-0000057E0000}"/>
    <cellStyle name="Normal 35 2 2 4 2" xfId="32264" xr:uid="{00000000-0005-0000-0000-0000067E0000}"/>
    <cellStyle name="Normal 35 2 2 5" xfId="32265" xr:uid="{00000000-0005-0000-0000-0000077E0000}"/>
    <cellStyle name="Normal 35 2 3" xfId="32266" xr:uid="{00000000-0005-0000-0000-0000087E0000}"/>
    <cellStyle name="Normal 35 2 3 2" xfId="32267" xr:uid="{00000000-0005-0000-0000-0000097E0000}"/>
    <cellStyle name="Normal 35 2 3 2 2" xfId="32268" xr:uid="{00000000-0005-0000-0000-00000A7E0000}"/>
    <cellStyle name="Normal 35 2 3 3" xfId="32269" xr:uid="{00000000-0005-0000-0000-00000B7E0000}"/>
    <cellStyle name="Normal 35 2 4" xfId="32270" xr:uid="{00000000-0005-0000-0000-00000C7E0000}"/>
    <cellStyle name="Normal 35 2 4 2" xfId="32271" xr:uid="{00000000-0005-0000-0000-00000D7E0000}"/>
    <cellStyle name="Normal 35 2 4 2 2" xfId="32272" xr:uid="{00000000-0005-0000-0000-00000E7E0000}"/>
    <cellStyle name="Normal 35 2 4 3" xfId="32273" xr:uid="{00000000-0005-0000-0000-00000F7E0000}"/>
    <cellStyle name="Normal 35 2 5" xfId="32274" xr:uid="{00000000-0005-0000-0000-0000107E0000}"/>
    <cellStyle name="Normal 35 2 5 2" xfId="32275" xr:uid="{00000000-0005-0000-0000-0000117E0000}"/>
    <cellStyle name="Normal 35 2 6" xfId="32276" xr:uid="{00000000-0005-0000-0000-0000127E0000}"/>
    <cellStyle name="Normal 35 2 6 2" xfId="32277" xr:uid="{00000000-0005-0000-0000-0000137E0000}"/>
    <cellStyle name="Normal 35 2 7" xfId="32278" xr:uid="{00000000-0005-0000-0000-0000147E0000}"/>
    <cellStyle name="Normal 35 3" xfId="32279" xr:uid="{00000000-0005-0000-0000-0000157E0000}"/>
    <cellStyle name="Normal 35 3 2" xfId="32280" xr:uid="{00000000-0005-0000-0000-0000167E0000}"/>
    <cellStyle name="Normal 35 3 2 2" xfId="32281" xr:uid="{00000000-0005-0000-0000-0000177E0000}"/>
    <cellStyle name="Normal 35 3 2 2 2" xfId="32282" xr:uid="{00000000-0005-0000-0000-0000187E0000}"/>
    <cellStyle name="Normal 35 3 2 3" xfId="32283" xr:uid="{00000000-0005-0000-0000-0000197E0000}"/>
    <cellStyle name="Normal 35 3 3" xfId="32284" xr:uid="{00000000-0005-0000-0000-00001A7E0000}"/>
    <cellStyle name="Normal 35 3 3 2" xfId="32285" xr:uid="{00000000-0005-0000-0000-00001B7E0000}"/>
    <cellStyle name="Normal 35 3 3 2 2" xfId="32286" xr:uid="{00000000-0005-0000-0000-00001C7E0000}"/>
    <cellStyle name="Normal 35 3 3 3" xfId="32287" xr:uid="{00000000-0005-0000-0000-00001D7E0000}"/>
    <cellStyle name="Normal 35 3 4" xfId="32288" xr:uid="{00000000-0005-0000-0000-00001E7E0000}"/>
    <cellStyle name="Normal 35 3 4 2" xfId="32289" xr:uid="{00000000-0005-0000-0000-00001F7E0000}"/>
    <cellStyle name="Normal 35 3 5" xfId="32290" xr:uid="{00000000-0005-0000-0000-0000207E0000}"/>
    <cellStyle name="Normal 35 4" xfId="32291" xr:uid="{00000000-0005-0000-0000-0000217E0000}"/>
    <cellStyle name="Normal 35 4 2" xfId="32292" xr:uid="{00000000-0005-0000-0000-0000227E0000}"/>
    <cellStyle name="Normal 35 4 2 2" xfId="32293" xr:uid="{00000000-0005-0000-0000-0000237E0000}"/>
    <cellStyle name="Normal 35 4 3" xfId="32294" xr:uid="{00000000-0005-0000-0000-0000247E0000}"/>
    <cellStyle name="Normal 35 5" xfId="32295" xr:uid="{00000000-0005-0000-0000-0000257E0000}"/>
    <cellStyle name="Normal 35 5 2" xfId="32296" xr:uid="{00000000-0005-0000-0000-0000267E0000}"/>
    <cellStyle name="Normal 35 5 2 2" xfId="32297" xr:uid="{00000000-0005-0000-0000-0000277E0000}"/>
    <cellStyle name="Normal 35 5 3" xfId="32298" xr:uid="{00000000-0005-0000-0000-0000287E0000}"/>
    <cellStyle name="Normal 35 6" xfId="32299" xr:uid="{00000000-0005-0000-0000-0000297E0000}"/>
    <cellStyle name="Normal 35 6 2" xfId="32300" xr:uid="{00000000-0005-0000-0000-00002A7E0000}"/>
    <cellStyle name="Normal 35 7" xfId="32301" xr:uid="{00000000-0005-0000-0000-00002B7E0000}"/>
    <cellStyle name="Normal 35 7 2" xfId="32302" xr:uid="{00000000-0005-0000-0000-00002C7E0000}"/>
    <cellStyle name="Normal 35 8" xfId="32303" xr:uid="{00000000-0005-0000-0000-00002D7E0000}"/>
    <cellStyle name="Normal 36" xfId="32304" xr:uid="{00000000-0005-0000-0000-00002E7E0000}"/>
    <cellStyle name="Normal 36 2" xfId="32305" xr:uid="{00000000-0005-0000-0000-00002F7E0000}"/>
    <cellStyle name="Normal 36 2 2" xfId="32306" xr:uid="{00000000-0005-0000-0000-0000307E0000}"/>
    <cellStyle name="Normal 36 2 2 2" xfId="32307" xr:uid="{00000000-0005-0000-0000-0000317E0000}"/>
    <cellStyle name="Normal 36 2 3" xfId="32308" xr:uid="{00000000-0005-0000-0000-0000327E0000}"/>
    <cellStyle name="Normal 36 3" xfId="32309" xr:uid="{00000000-0005-0000-0000-0000337E0000}"/>
    <cellStyle name="Normal 36 3 2" xfId="32310" xr:uid="{00000000-0005-0000-0000-0000347E0000}"/>
    <cellStyle name="Normal 36 3 2 2" xfId="32311" xr:uid="{00000000-0005-0000-0000-0000357E0000}"/>
    <cellStyle name="Normal 36 3 3" xfId="32312" xr:uid="{00000000-0005-0000-0000-0000367E0000}"/>
    <cellStyle name="Normal 36 4" xfId="32313" xr:uid="{00000000-0005-0000-0000-0000377E0000}"/>
    <cellStyle name="Normal 36 4 2" xfId="32314" xr:uid="{00000000-0005-0000-0000-0000387E0000}"/>
    <cellStyle name="Normal 36 5" xfId="32315" xr:uid="{00000000-0005-0000-0000-0000397E0000}"/>
    <cellStyle name="Normal 36 5 2" xfId="32316" xr:uid="{00000000-0005-0000-0000-00003A7E0000}"/>
    <cellStyle name="Normal 36 6" xfId="32317" xr:uid="{00000000-0005-0000-0000-00003B7E0000}"/>
    <cellStyle name="Normal 37" xfId="32318" xr:uid="{00000000-0005-0000-0000-00003C7E0000}"/>
    <cellStyle name="Normal 37 2" xfId="32319" xr:uid="{00000000-0005-0000-0000-00003D7E0000}"/>
    <cellStyle name="Normal 37 2 2" xfId="32320" xr:uid="{00000000-0005-0000-0000-00003E7E0000}"/>
    <cellStyle name="Normal 37 2 2 2" xfId="32321" xr:uid="{00000000-0005-0000-0000-00003F7E0000}"/>
    <cellStyle name="Normal 37 2 3" xfId="32322" xr:uid="{00000000-0005-0000-0000-0000407E0000}"/>
    <cellStyle name="Normal 37 3" xfId="32323" xr:uid="{00000000-0005-0000-0000-0000417E0000}"/>
    <cellStyle name="Normal 37 3 2" xfId="32324" xr:uid="{00000000-0005-0000-0000-0000427E0000}"/>
    <cellStyle name="Normal 37 3 2 2" xfId="32325" xr:uid="{00000000-0005-0000-0000-0000437E0000}"/>
    <cellStyle name="Normal 37 3 3" xfId="32326" xr:uid="{00000000-0005-0000-0000-0000447E0000}"/>
    <cellStyle name="Normal 37 4" xfId="32327" xr:uid="{00000000-0005-0000-0000-0000457E0000}"/>
    <cellStyle name="Normal 37 4 2" xfId="32328" xr:uid="{00000000-0005-0000-0000-0000467E0000}"/>
    <cellStyle name="Normal 37 5" xfId="32329" xr:uid="{00000000-0005-0000-0000-0000477E0000}"/>
    <cellStyle name="Normal 37 5 2" xfId="32330" xr:uid="{00000000-0005-0000-0000-0000487E0000}"/>
    <cellStyle name="Normal 37 6" xfId="32331" xr:uid="{00000000-0005-0000-0000-0000497E0000}"/>
    <cellStyle name="Normal 38" xfId="32332" xr:uid="{00000000-0005-0000-0000-00004A7E0000}"/>
    <cellStyle name="Normal 38 2" xfId="32333" xr:uid="{00000000-0005-0000-0000-00004B7E0000}"/>
    <cellStyle name="Normal 38 2 2" xfId="32334" xr:uid="{00000000-0005-0000-0000-00004C7E0000}"/>
    <cellStyle name="Normal 38 2 2 2" xfId="32335" xr:uid="{00000000-0005-0000-0000-00004D7E0000}"/>
    <cellStyle name="Normal 38 2 3" xfId="32336" xr:uid="{00000000-0005-0000-0000-00004E7E0000}"/>
    <cellStyle name="Normal 38 3" xfId="32337" xr:uid="{00000000-0005-0000-0000-00004F7E0000}"/>
    <cellStyle name="Normal 38 3 2" xfId="32338" xr:uid="{00000000-0005-0000-0000-0000507E0000}"/>
    <cellStyle name="Normal 38 3 2 2" xfId="32339" xr:uid="{00000000-0005-0000-0000-0000517E0000}"/>
    <cellStyle name="Normal 38 3 3" xfId="32340" xr:uid="{00000000-0005-0000-0000-0000527E0000}"/>
    <cellStyle name="Normal 38 4" xfId="32341" xr:uid="{00000000-0005-0000-0000-0000537E0000}"/>
    <cellStyle name="Normal 38 4 2" xfId="32342" xr:uid="{00000000-0005-0000-0000-0000547E0000}"/>
    <cellStyle name="Normal 38 5" xfId="32343" xr:uid="{00000000-0005-0000-0000-0000557E0000}"/>
    <cellStyle name="Normal 38 5 2" xfId="32344" xr:uid="{00000000-0005-0000-0000-0000567E0000}"/>
    <cellStyle name="Normal 38 6" xfId="32345" xr:uid="{00000000-0005-0000-0000-0000577E0000}"/>
    <cellStyle name="Normal 39" xfId="32346" xr:uid="{00000000-0005-0000-0000-0000587E0000}"/>
    <cellStyle name="Normal 39 2" xfId="32347" xr:uid="{00000000-0005-0000-0000-0000597E0000}"/>
    <cellStyle name="Normal 39 2 2" xfId="32348" xr:uid="{00000000-0005-0000-0000-00005A7E0000}"/>
    <cellStyle name="Normal 39 2 2 2" xfId="32349" xr:uid="{00000000-0005-0000-0000-00005B7E0000}"/>
    <cellStyle name="Normal 39 2 3" xfId="32350" xr:uid="{00000000-0005-0000-0000-00005C7E0000}"/>
    <cellStyle name="Normal 39 3" xfId="32351" xr:uid="{00000000-0005-0000-0000-00005D7E0000}"/>
    <cellStyle name="Normal 39 3 2" xfId="32352" xr:uid="{00000000-0005-0000-0000-00005E7E0000}"/>
    <cellStyle name="Normal 39 3 2 2" xfId="32353" xr:uid="{00000000-0005-0000-0000-00005F7E0000}"/>
    <cellStyle name="Normal 39 3 3" xfId="32354" xr:uid="{00000000-0005-0000-0000-0000607E0000}"/>
    <cellStyle name="Normal 39 4" xfId="32355" xr:uid="{00000000-0005-0000-0000-0000617E0000}"/>
    <cellStyle name="Normal 39 4 2" xfId="32356" xr:uid="{00000000-0005-0000-0000-0000627E0000}"/>
    <cellStyle name="Normal 39 5" xfId="32357" xr:uid="{00000000-0005-0000-0000-0000637E0000}"/>
    <cellStyle name="Normal 39 5 2" xfId="32358" xr:uid="{00000000-0005-0000-0000-0000647E0000}"/>
    <cellStyle name="Normal 39 6" xfId="32359" xr:uid="{00000000-0005-0000-0000-0000657E0000}"/>
    <cellStyle name="Normal 4" xfId="32360" xr:uid="{00000000-0005-0000-0000-0000667E0000}"/>
    <cellStyle name="Normal 4 2" xfId="32361" xr:uid="{00000000-0005-0000-0000-0000677E0000}"/>
    <cellStyle name="Normal 4 2 2" xfId="32362" xr:uid="{00000000-0005-0000-0000-0000687E0000}"/>
    <cellStyle name="Normal 4 2 3" xfId="32363" xr:uid="{00000000-0005-0000-0000-0000697E0000}"/>
    <cellStyle name="Normal 4 2 3 2" xfId="32364" xr:uid="{00000000-0005-0000-0000-00006A7E0000}"/>
    <cellStyle name="Normal 4 2 4" xfId="32365" xr:uid="{00000000-0005-0000-0000-00006B7E0000}"/>
    <cellStyle name="Normal 4 3" xfId="32366" xr:uid="{00000000-0005-0000-0000-00006C7E0000}"/>
    <cellStyle name="Normal 4 3 10" xfId="32367" xr:uid="{00000000-0005-0000-0000-00006D7E0000}"/>
    <cellStyle name="Normal 4 3 10 2" xfId="32368" xr:uid="{00000000-0005-0000-0000-00006E7E0000}"/>
    <cellStyle name="Normal 4 3 10 2 2" xfId="32369" xr:uid="{00000000-0005-0000-0000-00006F7E0000}"/>
    <cellStyle name="Normal 4 3 10 2 2 2" xfId="32370" xr:uid="{00000000-0005-0000-0000-0000707E0000}"/>
    <cellStyle name="Normal 4 3 10 2 2 2 2" xfId="32371" xr:uid="{00000000-0005-0000-0000-0000717E0000}"/>
    <cellStyle name="Normal 4 3 10 2 2 3" xfId="32372" xr:uid="{00000000-0005-0000-0000-0000727E0000}"/>
    <cellStyle name="Normal 4 3 10 2 3" xfId="32373" xr:uid="{00000000-0005-0000-0000-0000737E0000}"/>
    <cellStyle name="Normal 4 3 10 2 3 2" xfId="32374" xr:uid="{00000000-0005-0000-0000-0000747E0000}"/>
    <cellStyle name="Normal 4 3 10 2 3 2 2" xfId="32375" xr:uid="{00000000-0005-0000-0000-0000757E0000}"/>
    <cellStyle name="Normal 4 3 10 2 3 3" xfId="32376" xr:uid="{00000000-0005-0000-0000-0000767E0000}"/>
    <cellStyle name="Normal 4 3 10 2 4" xfId="32377" xr:uid="{00000000-0005-0000-0000-0000777E0000}"/>
    <cellStyle name="Normal 4 3 10 2 4 2" xfId="32378" xr:uid="{00000000-0005-0000-0000-0000787E0000}"/>
    <cellStyle name="Normal 4 3 10 2 5" xfId="32379" xr:uid="{00000000-0005-0000-0000-0000797E0000}"/>
    <cellStyle name="Normal 4 3 10 3" xfId="32380" xr:uid="{00000000-0005-0000-0000-00007A7E0000}"/>
    <cellStyle name="Normal 4 3 10 3 2" xfId="32381" xr:uid="{00000000-0005-0000-0000-00007B7E0000}"/>
    <cellStyle name="Normal 4 3 10 3 2 2" xfId="32382" xr:uid="{00000000-0005-0000-0000-00007C7E0000}"/>
    <cellStyle name="Normal 4 3 10 3 3" xfId="32383" xr:uid="{00000000-0005-0000-0000-00007D7E0000}"/>
    <cellStyle name="Normal 4 3 10 4" xfId="32384" xr:uid="{00000000-0005-0000-0000-00007E7E0000}"/>
    <cellStyle name="Normal 4 3 10 4 2" xfId="32385" xr:uid="{00000000-0005-0000-0000-00007F7E0000}"/>
    <cellStyle name="Normal 4 3 10 4 2 2" xfId="32386" xr:uid="{00000000-0005-0000-0000-0000807E0000}"/>
    <cellStyle name="Normal 4 3 10 4 3" xfId="32387" xr:uid="{00000000-0005-0000-0000-0000817E0000}"/>
    <cellStyle name="Normal 4 3 10 5" xfId="32388" xr:uid="{00000000-0005-0000-0000-0000827E0000}"/>
    <cellStyle name="Normal 4 3 10 5 2" xfId="32389" xr:uid="{00000000-0005-0000-0000-0000837E0000}"/>
    <cellStyle name="Normal 4 3 10 6" xfId="32390" xr:uid="{00000000-0005-0000-0000-0000847E0000}"/>
    <cellStyle name="Normal 4 3 10 6 2" xfId="32391" xr:uid="{00000000-0005-0000-0000-0000857E0000}"/>
    <cellStyle name="Normal 4 3 10 7" xfId="32392" xr:uid="{00000000-0005-0000-0000-0000867E0000}"/>
    <cellStyle name="Normal 4 3 11" xfId="32393" xr:uid="{00000000-0005-0000-0000-0000877E0000}"/>
    <cellStyle name="Normal 4 3 11 2" xfId="32394" xr:uid="{00000000-0005-0000-0000-0000887E0000}"/>
    <cellStyle name="Normal 4 3 11 2 2" xfId="32395" xr:uid="{00000000-0005-0000-0000-0000897E0000}"/>
    <cellStyle name="Normal 4 3 11 2 2 2" xfId="32396" xr:uid="{00000000-0005-0000-0000-00008A7E0000}"/>
    <cellStyle name="Normal 4 3 11 2 3" xfId="32397" xr:uid="{00000000-0005-0000-0000-00008B7E0000}"/>
    <cellStyle name="Normal 4 3 11 3" xfId="32398" xr:uid="{00000000-0005-0000-0000-00008C7E0000}"/>
    <cellStyle name="Normal 4 3 11 3 2" xfId="32399" xr:uid="{00000000-0005-0000-0000-00008D7E0000}"/>
    <cellStyle name="Normal 4 3 11 3 2 2" xfId="32400" xr:uid="{00000000-0005-0000-0000-00008E7E0000}"/>
    <cellStyle name="Normal 4 3 11 3 3" xfId="32401" xr:uid="{00000000-0005-0000-0000-00008F7E0000}"/>
    <cellStyle name="Normal 4 3 11 4" xfId="32402" xr:uid="{00000000-0005-0000-0000-0000907E0000}"/>
    <cellStyle name="Normal 4 3 11 4 2" xfId="32403" xr:uid="{00000000-0005-0000-0000-0000917E0000}"/>
    <cellStyle name="Normal 4 3 11 5" xfId="32404" xr:uid="{00000000-0005-0000-0000-0000927E0000}"/>
    <cellStyle name="Normal 4 3 12" xfId="32405" xr:uid="{00000000-0005-0000-0000-0000937E0000}"/>
    <cellStyle name="Normal 4 3 12 2" xfId="32406" xr:uid="{00000000-0005-0000-0000-0000947E0000}"/>
    <cellStyle name="Normal 4 3 12 2 2" xfId="32407" xr:uid="{00000000-0005-0000-0000-0000957E0000}"/>
    <cellStyle name="Normal 4 3 12 2 2 2" xfId="32408" xr:uid="{00000000-0005-0000-0000-0000967E0000}"/>
    <cellStyle name="Normal 4 3 12 2 3" xfId="32409" xr:uid="{00000000-0005-0000-0000-0000977E0000}"/>
    <cellStyle name="Normal 4 3 12 3" xfId="32410" xr:uid="{00000000-0005-0000-0000-0000987E0000}"/>
    <cellStyle name="Normal 4 3 12 3 2" xfId="32411" xr:uid="{00000000-0005-0000-0000-0000997E0000}"/>
    <cellStyle name="Normal 4 3 12 4" xfId="32412" xr:uid="{00000000-0005-0000-0000-00009A7E0000}"/>
    <cellStyle name="Normal 4 3 13" xfId="32413" xr:uid="{00000000-0005-0000-0000-00009B7E0000}"/>
    <cellStyle name="Normal 4 3 13 2" xfId="32414" xr:uid="{00000000-0005-0000-0000-00009C7E0000}"/>
    <cellStyle name="Normal 4 3 13 2 2" xfId="32415" xr:uid="{00000000-0005-0000-0000-00009D7E0000}"/>
    <cellStyle name="Normal 4 3 13 2 2 2" xfId="32416" xr:uid="{00000000-0005-0000-0000-00009E7E0000}"/>
    <cellStyle name="Normal 4 3 13 2 3" xfId="32417" xr:uid="{00000000-0005-0000-0000-00009F7E0000}"/>
    <cellStyle name="Normal 4 3 13 3" xfId="32418" xr:uid="{00000000-0005-0000-0000-0000A07E0000}"/>
    <cellStyle name="Normal 4 3 13 3 2" xfId="32419" xr:uid="{00000000-0005-0000-0000-0000A17E0000}"/>
    <cellStyle name="Normal 4 3 13 4" xfId="32420" xr:uid="{00000000-0005-0000-0000-0000A27E0000}"/>
    <cellStyle name="Normal 4 3 14" xfId="32421" xr:uid="{00000000-0005-0000-0000-0000A37E0000}"/>
    <cellStyle name="Normal 4 3 14 2" xfId="32422" xr:uid="{00000000-0005-0000-0000-0000A47E0000}"/>
    <cellStyle name="Normal 4 3 14 2 2" xfId="32423" xr:uid="{00000000-0005-0000-0000-0000A57E0000}"/>
    <cellStyle name="Normal 4 3 14 3" xfId="32424" xr:uid="{00000000-0005-0000-0000-0000A67E0000}"/>
    <cellStyle name="Normal 4 3 15" xfId="32425" xr:uid="{00000000-0005-0000-0000-0000A77E0000}"/>
    <cellStyle name="Normal 4 3 15 2" xfId="32426" xr:uid="{00000000-0005-0000-0000-0000A87E0000}"/>
    <cellStyle name="Normal 4 3 16" xfId="32427" xr:uid="{00000000-0005-0000-0000-0000A97E0000}"/>
    <cellStyle name="Normal 4 3 16 2" xfId="32428" xr:uid="{00000000-0005-0000-0000-0000AA7E0000}"/>
    <cellStyle name="Normal 4 3 17" xfId="32429" xr:uid="{00000000-0005-0000-0000-0000AB7E0000}"/>
    <cellStyle name="Normal 4 3 2" xfId="32430" xr:uid="{00000000-0005-0000-0000-0000AC7E0000}"/>
    <cellStyle name="Normal 4 3 2 10" xfId="32431" xr:uid="{00000000-0005-0000-0000-0000AD7E0000}"/>
    <cellStyle name="Normal 4 3 2 10 2" xfId="32432" xr:uid="{00000000-0005-0000-0000-0000AE7E0000}"/>
    <cellStyle name="Normal 4 3 2 10 2 2" xfId="32433" xr:uid="{00000000-0005-0000-0000-0000AF7E0000}"/>
    <cellStyle name="Normal 4 3 2 10 2 2 2" xfId="32434" xr:uid="{00000000-0005-0000-0000-0000B07E0000}"/>
    <cellStyle name="Normal 4 3 2 10 2 3" xfId="32435" xr:uid="{00000000-0005-0000-0000-0000B17E0000}"/>
    <cellStyle name="Normal 4 3 2 10 3" xfId="32436" xr:uid="{00000000-0005-0000-0000-0000B27E0000}"/>
    <cellStyle name="Normal 4 3 2 10 3 2" xfId="32437" xr:uid="{00000000-0005-0000-0000-0000B37E0000}"/>
    <cellStyle name="Normal 4 3 2 10 3 2 2" xfId="32438" xr:uid="{00000000-0005-0000-0000-0000B47E0000}"/>
    <cellStyle name="Normal 4 3 2 10 3 3" xfId="32439" xr:uid="{00000000-0005-0000-0000-0000B57E0000}"/>
    <cellStyle name="Normal 4 3 2 10 4" xfId="32440" xr:uid="{00000000-0005-0000-0000-0000B67E0000}"/>
    <cellStyle name="Normal 4 3 2 10 4 2" xfId="32441" xr:uid="{00000000-0005-0000-0000-0000B77E0000}"/>
    <cellStyle name="Normal 4 3 2 10 5" xfId="32442" xr:uid="{00000000-0005-0000-0000-0000B87E0000}"/>
    <cellStyle name="Normal 4 3 2 11" xfId="32443" xr:uid="{00000000-0005-0000-0000-0000B97E0000}"/>
    <cellStyle name="Normal 4 3 2 11 2" xfId="32444" xr:uid="{00000000-0005-0000-0000-0000BA7E0000}"/>
    <cellStyle name="Normal 4 3 2 11 2 2" xfId="32445" xr:uid="{00000000-0005-0000-0000-0000BB7E0000}"/>
    <cellStyle name="Normal 4 3 2 11 2 2 2" xfId="32446" xr:uid="{00000000-0005-0000-0000-0000BC7E0000}"/>
    <cellStyle name="Normal 4 3 2 11 2 3" xfId="32447" xr:uid="{00000000-0005-0000-0000-0000BD7E0000}"/>
    <cellStyle name="Normal 4 3 2 11 3" xfId="32448" xr:uid="{00000000-0005-0000-0000-0000BE7E0000}"/>
    <cellStyle name="Normal 4 3 2 11 3 2" xfId="32449" xr:uid="{00000000-0005-0000-0000-0000BF7E0000}"/>
    <cellStyle name="Normal 4 3 2 11 4" xfId="32450" xr:uid="{00000000-0005-0000-0000-0000C07E0000}"/>
    <cellStyle name="Normal 4 3 2 12" xfId="32451" xr:uid="{00000000-0005-0000-0000-0000C17E0000}"/>
    <cellStyle name="Normal 4 3 2 12 2" xfId="32452" xr:uid="{00000000-0005-0000-0000-0000C27E0000}"/>
    <cellStyle name="Normal 4 3 2 12 2 2" xfId="32453" xr:uid="{00000000-0005-0000-0000-0000C37E0000}"/>
    <cellStyle name="Normal 4 3 2 12 2 2 2" xfId="32454" xr:uid="{00000000-0005-0000-0000-0000C47E0000}"/>
    <cellStyle name="Normal 4 3 2 12 2 3" xfId="32455" xr:uid="{00000000-0005-0000-0000-0000C57E0000}"/>
    <cellStyle name="Normal 4 3 2 12 3" xfId="32456" xr:uid="{00000000-0005-0000-0000-0000C67E0000}"/>
    <cellStyle name="Normal 4 3 2 12 3 2" xfId="32457" xr:uid="{00000000-0005-0000-0000-0000C77E0000}"/>
    <cellStyle name="Normal 4 3 2 12 4" xfId="32458" xr:uid="{00000000-0005-0000-0000-0000C87E0000}"/>
    <cellStyle name="Normal 4 3 2 13" xfId="32459" xr:uid="{00000000-0005-0000-0000-0000C97E0000}"/>
    <cellStyle name="Normal 4 3 2 13 2" xfId="32460" xr:uid="{00000000-0005-0000-0000-0000CA7E0000}"/>
    <cellStyle name="Normal 4 3 2 13 2 2" xfId="32461" xr:uid="{00000000-0005-0000-0000-0000CB7E0000}"/>
    <cellStyle name="Normal 4 3 2 13 3" xfId="32462" xr:uid="{00000000-0005-0000-0000-0000CC7E0000}"/>
    <cellStyle name="Normal 4 3 2 14" xfId="32463" xr:uid="{00000000-0005-0000-0000-0000CD7E0000}"/>
    <cellStyle name="Normal 4 3 2 14 2" xfId="32464" xr:uid="{00000000-0005-0000-0000-0000CE7E0000}"/>
    <cellStyle name="Normal 4 3 2 15" xfId="32465" xr:uid="{00000000-0005-0000-0000-0000CF7E0000}"/>
    <cellStyle name="Normal 4 3 2 15 2" xfId="32466" xr:uid="{00000000-0005-0000-0000-0000D07E0000}"/>
    <cellStyle name="Normal 4 3 2 16" xfId="32467" xr:uid="{00000000-0005-0000-0000-0000D17E0000}"/>
    <cellStyle name="Normal 4 3 2 2" xfId="32468" xr:uid="{00000000-0005-0000-0000-0000D27E0000}"/>
    <cellStyle name="Normal 4 3 2 2 10" xfId="32469" xr:uid="{00000000-0005-0000-0000-0000D37E0000}"/>
    <cellStyle name="Normal 4 3 2 2 10 2" xfId="32470" xr:uid="{00000000-0005-0000-0000-0000D47E0000}"/>
    <cellStyle name="Normal 4 3 2 2 10 2 2" xfId="32471" xr:uid="{00000000-0005-0000-0000-0000D57E0000}"/>
    <cellStyle name="Normal 4 3 2 2 10 2 2 2" xfId="32472" xr:uid="{00000000-0005-0000-0000-0000D67E0000}"/>
    <cellStyle name="Normal 4 3 2 2 10 2 3" xfId="32473" xr:uid="{00000000-0005-0000-0000-0000D77E0000}"/>
    <cellStyle name="Normal 4 3 2 2 10 3" xfId="32474" xr:uid="{00000000-0005-0000-0000-0000D87E0000}"/>
    <cellStyle name="Normal 4 3 2 2 10 3 2" xfId="32475" xr:uid="{00000000-0005-0000-0000-0000D97E0000}"/>
    <cellStyle name="Normal 4 3 2 2 10 4" xfId="32476" xr:uid="{00000000-0005-0000-0000-0000DA7E0000}"/>
    <cellStyle name="Normal 4 3 2 2 11" xfId="32477" xr:uid="{00000000-0005-0000-0000-0000DB7E0000}"/>
    <cellStyle name="Normal 4 3 2 2 11 2" xfId="32478" xr:uid="{00000000-0005-0000-0000-0000DC7E0000}"/>
    <cellStyle name="Normal 4 3 2 2 11 2 2" xfId="32479" xr:uid="{00000000-0005-0000-0000-0000DD7E0000}"/>
    <cellStyle name="Normal 4 3 2 2 11 2 2 2" xfId="32480" xr:uid="{00000000-0005-0000-0000-0000DE7E0000}"/>
    <cellStyle name="Normal 4 3 2 2 11 2 3" xfId="32481" xr:uid="{00000000-0005-0000-0000-0000DF7E0000}"/>
    <cellStyle name="Normal 4 3 2 2 11 3" xfId="32482" xr:uid="{00000000-0005-0000-0000-0000E07E0000}"/>
    <cellStyle name="Normal 4 3 2 2 11 3 2" xfId="32483" xr:uid="{00000000-0005-0000-0000-0000E17E0000}"/>
    <cellStyle name="Normal 4 3 2 2 11 4" xfId="32484" xr:uid="{00000000-0005-0000-0000-0000E27E0000}"/>
    <cellStyle name="Normal 4 3 2 2 12" xfId="32485" xr:uid="{00000000-0005-0000-0000-0000E37E0000}"/>
    <cellStyle name="Normal 4 3 2 2 12 2" xfId="32486" xr:uid="{00000000-0005-0000-0000-0000E47E0000}"/>
    <cellStyle name="Normal 4 3 2 2 12 2 2" xfId="32487" xr:uid="{00000000-0005-0000-0000-0000E57E0000}"/>
    <cellStyle name="Normal 4 3 2 2 12 3" xfId="32488" xr:uid="{00000000-0005-0000-0000-0000E67E0000}"/>
    <cellStyle name="Normal 4 3 2 2 13" xfId="32489" xr:uid="{00000000-0005-0000-0000-0000E77E0000}"/>
    <cellStyle name="Normal 4 3 2 2 13 2" xfId="32490" xr:uid="{00000000-0005-0000-0000-0000E87E0000}"/>
    <cellStyle name="Normal 4 3 2 2 14" xfId="32491" xr:uid="{00000000-0005-0000-0000-0000E97E0000}"/>
    <cellStyle name="Normal 4 3 2 2 14 2" xfId="32492" xr:uid="{00000000-0005-0000-0000-0000EA7E0000}"/>
    <cellStyle name="Normal 4 3 2 2 15" xfId="32493" xr:uid="{00000000-0005-0000-0000-0000EB7E0000}"/>
    <cellStyle name="Normal 4 3 2 2 2" xfId="32494" xr:uid="{00000000-0005-0000-0000-0000EC7E0000}"/>
    <cellStyle name="Normal 4 3 2 2 2 10" xfId="32495" xr:uid="{00000000-0005-0000-0000-0000ED7E0000}"/>
    <cellStyle name="Normal 4 3 2 2 2 10 2" xfId="32496" xr:uid="{00000000-0005-0000-0000-0000EE7E0000}"/>
    <cellStyle name="Normal 4 3 2 2 2 11" xfId="32497" xr:uid="{00000000-0005-0000-0000-0000EF7E0000}"/>
    <cellStyle name="Normal 4 3 2 2 2 11 2" xfId="32498" xr:uid="{00000000-0005-0000-0000-0000F07E0000}"/>
    <cellStyle name="Normal 4 3 2 2 2 12" xfId="32499" xr:uid="{00000000-0005-0000-0000-0000F17E0000}"/>
    <cellStyle name="Normal 4 3 2 2 2 2" xfId="32500" xr:uid="{00000000-0005-0000-0000-0000F27E0000}"/>
    <cellStyle name="Normal 4 3 2 2 2 2 10" xfId="32501" xr:uid="{00000000-0005-0000-0000-0000F37E0000}"/>
    <cellStyle name="Normal 4 3 2 2 2 2 10 2" xfId="32502" xr:uid="{00000000-0005-0000-0000-0000F47E0000}"/>
    <cellStyle name="Normal 4 3 2 2 2 2 11" xfId="32503" xr:uid="{00000000-0005-0000-0000-0000F57E0000}"/>
    <cellStyle name="Normal 4 3 2 2 2 2 2" xfId="32504" xr:uid="{00000000-0005-0000-0000-0000F67E0000}"/>
    <cellStyle name="Normal 4 3 2 2 2 2 2 2" xfId="32505" xr:uid="{00000000-0005-0000-0000-0000F77E0000}"/>
    <cellStyle name="Normal 4 3 2 2 2 2 2 2 2" xfId="32506" xr:uid="{00000000-0005-0000-0000-0000F87E0000}"/>
    <cellStyle name="Normal 4 3 2 2 2 2 2 2 2 2" xfId="32507" xr:uid="{00000000-0005-0000-0000-0000F97E0000}"/>
    <cellStyle name="Normal 4 3 2 2 2 2 2 2 2 2 2" xfId="32508" xr:uid="{00000000-0005-0000-0000-0000FA7E0000}"/>
    <cellStyle name="Normal 4 3 2 2 2 2 2 2 2 2 2 2" xfId="32509" xr:uid="{00000000-0005-0000-0000-0000FB7E0000}"/>
    <cellStyle name="Normal 4 3 2 2 2 2 2 2 2 2 3" xfId="32510" xr:uid="{00000000-0005-0000-0000-0000FC7E0000}"/>
    <cellStyle name="Normal 4 3 2 2 2 2 2 2 2 3" xfId="32511" xr:uid="{00000000-0005-0000-0000-0000FD7E0000}"/>
    <cellStyle name="Normal 4 3 2 2 2 2 2 2 2 3 2" xfId="32512" xr:uid="{00000000-0005-0000-0000-0000FE7E0000}"/>
    <cellStyle name="Normal 4 3 2 2 2 2 2 2 2 3 2 2" xfId="32513" xr:uid="{00000000-0005-0000-0000-0000FF7E0000}"/>
    <cellStyle name="Normal 4 3 2 2 2 2 2 2 2 3 3" xfId="32514" xr:uid="{00000000-0005-0000-0000-0000007F0000}"/>
    <cellStyle name="Normal 4 3 2 2 2 2 2 2 2 4" xfId="32515" xr:uid="{00000000-0005-0000-0000-0000017F0000}"/>
    <cellStyle name="Normal 4 3 2 2 2 2 2 2 2 4 2" xfId="32516" xr:uid="{00000000-0005-0000-0000-0000027F0000}"/>
    <cellStyle name="Normal 4 3 2 2 2 2 2 2 2 5" xfId="32517" xr:uid="{00000000-0005-0000-0000-0000037F0000}"/>
    <cellStyle name="Normal 4 3 2 2 2 2 2 2 3" xfId="32518" xr:uid="{00000000-0005-0000-0000-0000047F0000}"/>
    <cellStyle name="Normal 4 3 2 2 2 2 2 2 3 2" xfId="32519" xr:uid="{00000000-0005-0000-0000-0000057F0000}"/>
    <cellStyle name="Normal 4 3 2 2 2 2 2 2 3 2 2" xfId="32520" xr:uid="{00000000-0005-0000-0000-0000067F0000}"/>
    <cellStyle name="Normal 4 3 2 2 2 2 2 2 3 3" xfId="32521" xr:uid="{00000000-0005-0000-0000-0000077F0000}"/>
    <cellStyle name="Normal 4 3 2 2 2 2 2 2 4" xfId="32522" xr:uid="{00000000-0005-0000-0000-0000087F0000}"/>
    <cellStyle name="Normal 4 3 2 2 2 2 2 2 4 2" xfId="32523" xr:uid="{00000000-0005-0000-0000-0000097F0000}"/>
    <cellStyle name="Normal 4 3 2 2 2 2 2 2 4 2 2" xfId="32524" xr:uid="{00000000-0005-0000-0000-00000A7F0000}"/>
    <cellStyle name="Normal 4 3 2 2 2 2 2 2 4 3" xfId="32525" xr:uid="{00000000-0005-0000-0000-00000B7F0000}"/>
    <cellStyle name="Normal 4 3 2 2 2 2 2 2 5" xfId="32526" xr:uid="{00000000-0005-0000-0000-00000C7F0000}"/>
    <cellStyle name="Normal 4 3 2 2 2 2 2 2 5 2" xfId="32527" xr:uid="{00000000-0005-0000-0000-00000D7F0000}"/>
    <cellStyle name="Normal 4 3 2 2 2 2 2 2 6" xfId="32528" xr:uid="{00000000-0005-0000-0000-00000E7F0000}"/>
    <cellStyle name="Normal 4 3 2 2 2 2 2 2 6 2" xfId="32529" xr:uid="{00000000-0005-0000-0000-00000F7F0000}"/>
    <cellStyle name="Normal 4 3 2 2 2 2 2 2 7" xfId="32530" xr:uid="{00000000-0005-0000-0000-0000107F0000}"/>
    <cellStyle name="Normal 4 3 2 2 2 2 2 3" xfId="32531" xr:uid="{00000000-0005-0000-0000-0000117F0000}"/>
    <cellStyle name="Normal 4 3 2 2 2 2 2 3 2" xfId="32532" xr:uid="{00000000-0005-0000-0000-0000127F0000}"/>
    <cellStyle name="Normal 4 3 2 2 2 2 2 3 2 2" xfId="32533" xr:uid="{00000000-0005-0000-0000-0000137F0000}"/>
    <cellStyle name="Normal 4 3 2 2 2 2 2 3 2 2 2" xfId="32534" xr:uid="{00000000-0005-0000-0000-0000147F0000}"/>
    <cellStyle name="Normal 4 3 2 2 2 2 2 3 2 3" xfId="32535" xr:uid="{00000000-0005-0000-0000-0000157F0000}"/>
    <cellStyle name="Normal 4 3 2 2 2 2 2 3 3" xfId="32536" xr:uid="{00000000-0005-0000-0000-0000167F0000}"/>
    <cellStyle name="Normal 4 3 2 2 2 2 2 3 3 2" xfId="32537" xr:uid="{00000000-0005-0000-0000-0000177F0000}"/>
    <cellStyle name="Normal 4 3 2 2 2 2 2 3 3 2 2" xfId="32538" xr:uid="{00000000-0005-0000-0000-0000187F0000}"/>
    <cellStyle name="Normal 4 3 2 2 2 2 2 3 3 3" xfId="32539" xr:uid="{00000000-0005-0000-0000-0000197F0000}"/>
    <cellStyle name="Normal 4 3 2 2 2 2 2 3 4" xfId="32540" xr:uid="{00000000-0005-0000-0000-00001A7F0000}"/>
    <cellStyle name="Normal 4 3 2 2 2 2 2 3 4 2" xfId="32541" xr:uid="{00000000-0005-0000-0000-00001B7F0000}"/>
    <cellStyle name="Normal 4 3 2 2 2 2 2 3 5" xfId="32542" xr:uid="{00000000-0005-0000-0000-00001C7F0000}"/>
    <cellStyle name="Normal 4 3 2 2 2 2 2 4" xfId="32543" xr:uid="{00000000-0005-0000-0000-00001D7F0000}"/>
    <cellStyle name="Normal 4 3 2 2 2 2 2 4 2" xfId="32544" xr:uid="{00000000-0005-0000-0000-00001E7F0000}"/>
    <cellStyle name="Normal 4 3 2 2 2 2 2 4 2 2" xfId="32545" xr:uid="{00000000-0005-0000-0000-00001F7F0000}"/>
    <cellStyle name="Normal 4 3 2 2 2 2 2 4 3" xfId="32546" xr:uid="{00000000-0005-0000-0000-0000207F0000}"/>
    <cellStyle name="Normal 4 3 2 2 2 2 2 5" xfId="32547" xr:uid="{00000000-0005-0000-0000-0000217F0000}"/>
    <cellStyle name="Normal 4 3 2 2 2 2 2 5 2" xfId="32548" xr:uid="{00000000-0005-0000-0000-0000227F0000}"/>
    <cellStyle name="Normal 4 3 2 2 2 2 2 5 2 2" xfId="32549" xr:uid="{00000000-0005-0000-0000-0000237F0000}"/>
    <cellStyle name="Normal 4 3 2 2 2 2 2 5 3" xfId="32550" xr:uid="{00000000-0005-0000-0000-0000247F0000}"/>
    <cellStyle name="Normal 4 3 2 2 2 2 2 6" xfId="32551" xr:uid="{00000000-0005-0000-0000-0000257F0000}"/>
    <cellStyle name="Normal 4 3 2 2 2 2 2 6 2" xfId="32552" xr:uid="{00000000-0005-0000-0000-0000267F0000}"/>
    <cellStyle name="Normal 4 3 2 2 2 2 2 7" xfId="32553" xr:uid="{00000000-0005-0000-0000-0000277F0000}"/>
    <cellStyle name="Normal 4 3 2 2 2 2 2 7 2" xfId="32554" xr:uid="{00000000-0005-0000-0000-0000287F0000}"/>
    <cellStyle name="Normal 4 3 2 2 2 2 2 8" xfId="32555" xr:uid="{00000000-0005-0000-0000-0000297F0000}"/>
    <cellStyle name="Normal 4 3 2 2 2 2 3" xfId="32556" xr:uid="{00000000-0005-0000-0000-00002A7F0000}"/>
    <cellStyle name="Normal 4 3 2 2 2 2 3 2" xfId="32557" xr:uid="{00000000-0005-0000-0000-00002B7F0000}"/>
    <cellStyle name="Normal 4 3 2 2 2 2 3 2 2" xfId="32558" xr:uid="{00000000-0005-0000-0000-00002C7F0000}"/>
    <cellStyle name="Normal 4 3 2 2 2 2 3 2 2 2" xfId="32559" xr:uid="{00000000-0005-0000-0000-00002D7F0000}"/>
    <cellStyle name="Normal 4 3 2 2 2 2 3 2 2 2 2" xfId="32560" xr:uid="{00000000-0005-0000-0000-00002E7F0000}"/>
    <cellStyle name="Normal 4 3 2 2 2 2 3 2 2 3" xfId="32561" xr:uid="{00000000-0005-0000-0000-00002F7F0000}"/>
    <cellStyle name="Normal 4 3 2 2 2 2 3 2 3" xfId="32562" xr:uid="{00000000-0005-0000-0000-0000307F0000}"/>
    <cellStyle name="Normal 4 3 2 2 2 2 3 2 3 2" xfId="32563" xr:uid="{00000000-0005-0000-0000-0000317F0000}"/>
    <cellStyle name="Normal 4 3 2 2 2 2 3 2 3 2 2" xfId="32564" xr:uid="{00000000-0005-0000-0000-0000327F0000}"/>
    <cellStyle name="Normal 4 3 2 2 2 2 3 2 3 3" xfId="32565" xr:uid="{00000000-0005-0000-0000-0000337F0000}"/>
    <cellStyle name="Normal 4 3 2 2 2 2 3 2 4" xfId="32566" xr:uid="{00000000-0005-0000-0000-0000347F0000}"/>
    <cellStyle name="Normal 4 3 2 2 2 2 3 2 4 2" xfId="32567" xr:uid="{00000000-0005-0000-0000-0000357F0000}"/>
    <cellStyle name="Normal 4 3 2 2 2 2 3 2 5" xfId="32568" xr:uid="{00000000-0005-0000-0000-0000367F0000}"/>
    <cellStyle name="Normal 4 3 2 2 2 2 3 3" xfId="32569" xr:uid="{00000000-0005-0000-0000-0000377F0000}"/>
    <cellStyle name="Normal 4 3 2 2 2 2 3 3 2" xfId="32570" xr:uid="{00000000-0005-0000-0000-0000387F0000}"/>
    <cellStyle name="Normal 4 3 2 2 2 2 3 3 2 2" xfId="32571" xr:uid="{00000000-0005-0000-0000-0000397F0000}"/>
    <cellStyle name="Normal 4 3 2 2 2 2 3 3 3" xfId="32572" xr:uid="{00000000-0005-0000-0000-00003A7F0000}"/>
    <cellStyle name="Normal 4 3 2 2 2 2 3 4" xfId="32573" xr:uid="{00000000-0005-0000-0000-00003B7F0000}"/>
    <cellStyle name="Normal 4 3 2 2 2 2 3 4 2" xfId="32574" xr:uid="{00000000-0005-0000-0000-00003C7F0000}"/>
    <cellStyle name="Normal 4 3 2 2 2 2 3 4 2 2" xfId="32575" xr:uid="{00000000-0005-0000-0000-00003D7F0000}"/>
    <cellStyle name="Normal 4 3 2 2 2 2 3 4 3" xfId="32576" xr:uid="{00000000-0005-0000-0000-00003E7F0000}"/>
    <cellStyle name="Normal 4 3 2 2 2 2 3 5" xfId="32577" xr:uid="{00000000-0005-0000-0000-00003F7F0000}"/>
    <cellStyle name="Normal 4 3 2 2 2 2 3 5 2" xfId="32578" xr:uid="{00000000-0005-0000-0000-0000407F0000}"/>
    <cellStyle name="Normal 4 3 2 2 2 2 3 6" xfId="32579" xr:uid="{00000000-0005-0000-0000-0000417F0000}"/>
    <cellStyle name="Normal 4 3 2 2 2 2 3 6 2" xfId="32580" xr:uid="{00000000-0005-0000-0000-0000427F0000}"/>
    <cellStyle name="Normal 4 3 2 2 2 2 3 7" xfId="32581" xr:uid="{00000000-0005-0000-0000-0000437F0000}"/>
    <cellStyle name="Normal 4 3 2 2 2 2 4" xfId="32582" xr:uid="{00000000-0005-0000-0000-0000447F0000}"/>
    <cellStyle name="Normal 4 3 2 2 2 2 4 2" xfId="32583" xr:uid="{00000000-0005-0000-0000-0000457F0000}"/>
    <cellStyle name="Normal 4 3 2 2 2 2 4 2 2" xfId="32584" xr:uid="{00000000-0005-0000-0000-0000467F0000}"/>
    <cellStyle name="Normal 4 3 2 2 2 2 4 2 2 2" xfId="32585" xr:uid="{00000000-0005-0000-0000-0000477F0000}"/>
    <cellStyle name="Normal 4 3 2 2 2 2 4 2 2 2 2" xfId="32586" xr:uid="{00000000-0005-0000-0000-0000487F0000}"/>
    <cellStyle name="Normal 4 3 2 2 2 2 4 2 2 3" xfId="32587" xr:uid="{00000000-0005-0000-0000-0000497F0000}"/>
    <cellStyle name="Normal 4 3 2 2 2 2 4 2 3" xfId="32588" xr:uid="{00000000-0005-0000-0000-00004A7F0000}"/>
    <cellStyle name="Normal 4 3 2 2 2 2 4 2 3 2" xfId="32589" xr:uid="{00000000-0005-0000-0000-00004B7F0000}"/>
    <cellStyle name="Normal 4 3 2 2 2 2 4 2 3 2 2" xfId="32590" xr:uid="{00000000-0005-0000-0000-00004C7F0000}"/>
    <cellStyle name="Normal 4 3 2 2 2 2 4 2 3 3" xfId="32591" xr:uid="{00000000-0005-0000-0000-00004D7F0000}"/>
    <cellStyle name="Normal 4 3 2 2 2 2 4 2 4" xfId="32592" xr:uid="{00000000-0005-0000-0000-00004E7F0000}"/>
    <cellStyle name="Normal 4 3 2 2 2 2 4 2 4 2" xfId="32593" xr:uid="{00000000-0005-0000-0000-00004F7F0000}"/>
    <cellStyle name="Normal 4 3 2 2 2 2 4 2 5" xfId="32594" xr:uid="{00000000-0005-0000-0000-0000507F0000}"/>
    <cellStyle name="Normal 4 3 2 2 2 2 4 3" xfId="32595" xr:uid="{00000000-0005-0000-0000-0000517F0000}"/>
    <cellStyle name="Normal 4 3 2 2 2 2 4 3 2" xfId="32596" xr:uid="{00000000-0005-0000-0000-0000527F0000}"/>
    <cellStyle name="Normal 4 3 2 2 2 2 4 3 2 2" xfId="32597" xr:uid="{00000000-0005-0000-0000-0000537F0000}"/>
    <cellStyle name="Normal 4 3 2 2 2 2 4 3 3" xfId="32598" xr:uid="{00000000-0005-0000-0000-0000547F0000}"/>
    <cellStyle name="Normal 4 3 2 2 2 2 4 4" xfId="32599" xr:uid="{00000000-0005-0000-0000-0000557F0000}"/>
    <cellStyle name="Normal 4 3 2 2 2 2 4 4 2" xfId="32600" xr:uid="{00000000-0005-0000-0000-0000567F0000}"/>
    <cellStyle name="Normal 4 3 2 2 2 2 4 4 2 2" xfId="32601" xr:uid="{00000000-0005-0000-0000-0000577F0000}"/>
    <cellStyle name="Normal 4 3 2 2 2 2 4 4 3" xfId="32602" xr:uid="{00000000-0005-0000-0000-0000587F0000}"/>
    <cellStyle name="Normal 4 3 2 2 2 2 4 5" xfId="32603" xr:uid="{00000000-0005-0000-0000-0000597F0000}"/>
    <cellStyle name="Normal 4 3 2 2 2 2 4 5 2" xfId="32604" xr:uid="{00000000-0005-0000-0000-00005A7F0000}"/>
    <cellStyle name="Normal 4 3 2 2 2 2 4 6" xfId="32605" xr:uid="{00000000-0005-0000-0000-00005B7F0000}"/>
    <cellStyle name="Normal 4 3 2 2 2 2 4 6 2" xfId="32606" xr:uid="{00000000-0005-0000-0000-00005C7F0000}"/>
    <cellStyle name="Normal 4 3 2 2 2 2 4 7" xfId="32607" xr:uid="{00000000-0005-0000-0000-00005D7F0000}"/>
    <cellStyle name="Normal 4 3 2 2 2 2 5" xfId="32608" xr:uid="{00000000-0005-0000-0000-00005E7F0000}"/>
    <cellStyle name="Normal 4 3 2 2 2 2 5 2" xfId="32609" xr:uid="{00000000-0005-0000-0000-00005F7F0000}"/>
    <cellStyle name="Normal 4 3 2 2 2 2 5 2 2" xfId="32610" xr:uid="{00000000-0005-0000-0000-0000607F0000}"/>
    <cellStyle name="Normal 4 3 2 2 2 2 5 2 2 2" xfId="32611" xr:uid="{00000000-0005-0000-0000-0000617F0000}"/>
    <cellStyle name="Normal 4 3 2 2 2 2 5 2 3" xfId="32612" xr:uid="{00000000-0005-0000-0000-0000627F0000}"/>
    <cellStyle name="Normal 4 3 2 2 2 2 5 3" xfId="32613" xr:uid="{00000000-0005-0000-0000-0000637F0000}"/>
    <cellStyle name="Normal 4 3 2 2 2 2 5 3 2" xfId="32614" xr:uid="{00000000-0005-0000-0000-0000647F0000}"/>
    <cellStyle name="Normal 4 3 2 2 2 2 5 3 2 2" xfId="32615" xr:uid="{00000000-0005-0000-0000-0000657F0000}"/>
    <cellStyle name="Normal 4 3 2 2 2 2 5 3 3" xfId="32616" xr:uid="{00000000-0005-0000-0000-0000667F0000}"/>
    <cellStyle name="Normal 4 3 2 2 2 2 5 4" xfId="32617" xr:uid="{00000000-0005-0000-0000-0000677F0000}"/>
    <cellStyle name="Normal 4 3 2 2 2 2 5 4 2" xfId="32618" xr:uid="{00000000-0005-0000-0000-0000687F0000}"/>
    <cellStyle name="Normal 4 3 2 2 2 2 5 5" xfId="32619" xr:uid="{00000000-0005-0000-0000-0000697F0000}"/>
    <cellStyle name="Normal 4 3 2 2 2 2 6" xfId="32620" xr:uid="{00000000-0005-0000-0000-00006A7F0000}"/>
    <cellStyle name="Normal 4 3 2 2 2 2 6 2" xfId="32621" xr:uid="{00000000-0005-0000-0000-00006B7F0000}"/>
    <cellStyle name="Normal 4 3 2 2 2 2 6 2 2" xfId="32622" xr:uid="{00000000-0005-0000-0000-00006C7F0000}"/>
    <cellStyle name="Normal 4 3 2 2 2 2 6 2 2 2" xfId="32623" xr:uid="{00000000-0005-0000-0000-00006D7F0000}"/>
    <cellStyle name="Normal 4 3 2 2 2 2 6 2 3" xfId="32624" xr:uid="{00000000-0005-0000-0000-00006E7F0000}"/>
    <cellStyle name="Normal 4 3 2 2 2 2 6 3" xfId="32625" xr:uid="{00000000-0005-0000-0000-00006F7F0000}"/>
    <cellStyle name="Normal 4 3 2 2 2 2 6 3 2" xfId="32626" xr:uid="{00000000-0005-0000-0000-0000707F0000}"/>
    <cellStyle name="Normal 4 3 2 2 2 2 6 4" xfId="32627" xr:uid="{00000000-0005-0000-0000-0000717F0000}"/>
    <cellStyle name="Normal 4 3 2 2 2 2 7" xfId="32628" xr:uid="{00000000-0005-0000-0000-0000727F0000}"/>
    <cellStyle name="Normal 4 3 2 2 2 2 7 2" xfId="32629" xr:uid="{00000000-0005-0000-0000-0000737F0000}"/>
    <cellStyle name="Normal 4 3 2 2 2 2 7 2 2" xfId="32630" xr:uid="{00000000-0005-0000-0000-0000747F0000}"/>
    <cellStyle name="Normal 4 3 2 2 2 2 7 3" xfId="32631" xr:uid="{00000000-0005-0000-0000-0000757F0000}"/>
    <cellStyle name="Normal 4 3 2 2 2 2 8" xfId="32632" xr:uid="{00000000-0005-0000-0000-0000767F0000}"/>
    <cellStyle name="Normal 4 3 2 2 2 2 8 2" xfId="32633" xr:uid="{00000000-0005-0000-0000-0000777F0000}"/>
    <cellStyle name="Normal 4 3 2 2 2 2 8 2 2" xfId="32634" xr:uid="{00000000-0005-0000-0000-0000787F0000}"/>
    <cellStyle name="Normal 4 3 2 2 2 2 8 3" xfId="32635" xr:uid="{00000000-0005-0000-0000-0000797F0000}"/>
    <cellStyle name="Normal 4 3 2 2 2 2 9" xfId="32636" xr:uid="{00000000-0005-0000-0000-00007A7F0000}"/>
    <cellStyle name="Normal 4 3 2 2 2 2 9 2" xfId="32637" xr:uid="{00000000-0005-0000-0000-00007B7F0000}"/>
    <cellStyle name="Normal 4 3 2 2 2 3" xfId="32638" xr:uid="{00000000-0005-0000-0000-00007C7F0000}"/>
    <cellStyle name="Normal 4 3 2 2 2 3 2" xfId="32639" xr:uid="{00000000-0005-0000-0000-00007D7F0000}"/>
    <cellStyle name="Normal 4 3 2 2 2 3 2 2" xfId="32640" xr:uid="{00000000-0005-0000-0000-00007E7F0000}"/>
    <cellStyle name="Normal 4 3 2 2 2 3 2 2 2" xfId="32641" xr:uid="{00000000-0005-0000-0000-00007F7F0000}"/>
    <cellStyle name="Normal 4 3 2 2 2 3 2 2 2 2" xfId="32642" xr:uid="{00000000-0005-0000-0000-0000807F0000}"/>
    <cellStyle name="Normal 4 3 2 2 2 3 2 2 2 2 2" xfId="32643" xr:uid="{00000000-0005-0000-0000-0000817F0000}"/>
    <cellStyle name="Normal 4 3 2 2 2 3 2 2 2 3" xfId="32644" xr:uid="{00000000-0005-0000-0000-0000827F0000}"/>
    <cellStyle name="Normal 4 3 2 2 2 3 2 2 3" xfId="32645" xr:uid="{00000000-0005-0000-0000-0000837F0000}"/>
    <cellStyle name="Normal 4 3 2 2 2 3 2 2 3 2" xfId="32646" xr:uid="{00000000-0005-0000-0000-0000847F0000}"/>
    <cellStyle name="Normal 4 3 2 2 2 3 2 2 3 2 2" xfId="32647" xr:uid="{00000000-0005-0000-0000-0000857F0000}"/>
    <cellStyle name="Normal 4 3 2 2 2 3 2 2 3 3" xfId="32648" xr:uid="{00000000-0005-0000-0000-0000867F0000}"/>
    <cellStyle name="Normal 4 3 2 2 2 3 2 2 4" xfId="32649" xr:uid="{00000000-0005-0000-0000-0000877F0000}"/>
    <cellStyle name="Normal 4 3 2 2 2 3 2 2 4 2" xfId="32650" xr:uid="{00000000-0005-0000-0000-0000887F0000}"/>
    <cellStyle name="Normal 4 3 2 2 2 3 2 2 5" xfId="32651" xr:uid="{00000000-0005-0000-0000-0000897F0000}"/>
    <cellStyle name="Normal 4 3 2 2 2 3 2 3" xfId="32652" xr:uid="{00000000-0005-0000-0000-00008A7F0000}"/>
    <cellStyle name="Normal 4 3 2 2 2 3 2 3 2" xfId="32653" xr:uid="{00000000-0005-0000-0000-00008B7F0000}"/>
    <cellStyle name="Normal 4 3 2 2 2 3 2 3 2 2" xfId="32654" xr:uid="{00000000-0005-0000-0000-00008C7F0000}"/>
    <cellStyle name="Normal 4 3 2 2 2 3 2 3 3" xfId="32655" xr:uid="{00000000-0005-0000-0000-00008D7F0000}"/>
    <cellStyle name="Normal 4 3 2 2 2 3 2 4" xfId="32656" xr:uid="{00000000-0005-0000-0000-00008E7F0000}"/>
    <cellStyle name="Normal 4 3 2 2 2 3 2 4 2" xfId="32657" xr:uid="{00000000-0005-0000-0000-00008F7F0000}"/>
    <cellStyle name="Normal 4 3 2 2 2 3 2 4 2 2" xfId="32658" xr:uid="{00000000-0005-0000-0000-0000907F0000}"/>
    <cellStyle name="Normal 4 3 2 2 2 3 2 4 3" xfId="32659" xr:uid="{00000000-0005-0000-0000-0000917F0000}"/>
    <cellStyle name="Normal 4 3 2 2 2 3 2 5" xfId="32660" xr:uid="{00000000-0005-0000-0000-0000927F0000}"/>
    <cellStyle name="Normal 4 3 2 2 2 3 2 5 2" xfId="32661" xr:uid="{00000000-0005-0000-0000-0000937F0000}"/>
    <cellStyle name="Normal 4 3 2 2 2 3 2 6" xfId="32662" xr:uid="{00000000-0005-0000-0000-0000947F0000}"/>
    <cellStyle name="Normal 4 3 2 2 2 3 2 6 2" xfId="32663" xr:uid="{00000000-0005-0000-0000-0000957F0000}"/>
    <cellStyle name="Normal 4 3 2 2 2 3 2 7" xfId="32664" xr:uid="{00000000-0005-0000-0000-0000967F0000}"/>
    <cellStyle name="Normal 4 3 2 2 2 3 3" xfId="32665" xr:uid="{00000000-0005-0000-0000-0000977F0000}"/>
    <cellStyle name="Normal 4 3 2 2 2 3 3 2" xfId="32666" xr:uid="{00000000-0005-0000-0000-0000987F0000}"/>
    <cellStyle name="Normal 4 3 2 2 2 3 3 2 2" xfId="32667" xr:uid="{00000000-0005-0000-0000-0000997F0000}"/>
    <cellStyle name="Normal 4 3 2 2 2 3 3 2 2 2" xfId="32668" xr:uid="{00000000-0005-0000-0000-00009A7F0000}"/>
    <cellStyle name="Normal 4 3 2 2 2 3 3 2 3" xfId="32669" xr:uid="{00000000-0005-0000-0000-00009B7F0000}"/>
    <cellStyle name="Normal 4 3 2 2 2 3 3 3" xfId="32670" xr:uid="{00000000-0005-0000-0000-00009C7F0000}"/>
    <cellStyle name="Normal 4 3 2 2 2 3 3 3 2" xfId="32671" xr:uid="{00000000-0005-0000-0000-00009D7F0000}"/>
    <cellStyle name="Normal 4 3 2 2 2 3 3 3 2 2" xfId="32672" xr:uid="{00000000-0005-0000-0000-00009E7F0000}"/>
    <cellStyle name="Normal 4 3 2 2 2 3 3 3 3" xfId="32673" xr:uid="{00000000-0005-0000-0000-00009F7F0000}"/>
    <cellStyle name="Normal 4 3 2 2 2 3 3 4" xfId="32674" xr:uid="{00000000-0005-0000-0000-0000A07F0000}"/>
    <cellStyle name="Normal 4 3 2 2 2 3 3 4 2" xfId="32675" xr:uid="{00000000-0005-0000-0000-0000A17F0000}"/>
    <cellStyle name="Normal 4 3 2 2 2 3 3 5" xfId="32676" xr:uid="{00000000-0005-0000-0000-0000A27F0000}"/>
    <cellStyle name="Normal 4 3 2 2 2 3 4" xfId="32677" xr:uid="{00000000-0005-0000-0000-0000A37F0000}"/>
    <cellStyle name="Normal 4 3 2 2 2 3 4 2" xfId="32678" xr:uid="{00000000-0005-0000-0000-0000A47F0000}"/>
    <cellStyle name="Normal 4 3 2 2 2 3 4 2 2" xfId="32679" xr:uid="{00000000-0005-0000-0000-0000A57F0000}"/>
    <cellStyle name="Normal 4 3 2 2 2 3 4 3" xfId="32680" xr:uid="{00000000-0005-0000-0000-0000A67F0000}"/>
    <cellStyle name="Normal 4 3 2 2 2 3 5" xfId="32681" xr:uid="{00000000-0005-0000-0000-0000A77F0000}"/>
    <cellStyle name="Normal 4 3 2 2 2 3 5 2" xfId="32682" xr:uid="{00000000-0005-0000-0000-0000A87F0000}"/>
    <cellStyle name="Normal 4 3 2 2 2 3 5 2 2" xfId="32683" xr:uid="{00000000-0005-0000-0000-0000A97F0000}"/>
    <cellStyle name="Normal 4 3 2 2 2 3 5 3" xfId="32684" xr:uid="{00000000-0005-0000-0000-0000AA7F0000}"/>
    <cellStyle name="Normal 4 3 2 2 2 3 6" xfId="32685" xr:uid="{00000000-0005-0000-0000-0000AB7F0000}"/>
    <cellStyle name="Normal 4 3 2 2 2 3 6 2" xfId="32686" xr:uid="{00000000-0005-0000-0000-0000AC7F0000}"/>
    <cellStyle name="Normal 4 3 2 2 2 3 7" xfId="32687" xr:uid="{00000000-0005-0000-0000-0000AD7F0000}"/>
    <cellStyle name="Normal 4 3 2 2 2 3 7 2" xfId="32688" xr:uid="{00000000-0005-0000-0000-0000AE7F0000}"/>
    <cellStyle name="Normal 4 3 2 2 2 3 8" xfId="32689" xr:uid="{00000000-0005-0000-0000-0000AF7F0000}"/>
    <cellStyle name="Normal 4 3 2 2 2 4" xfId="32690" xr:uid="{00000000-0005-0000-0000-0000B07F0000}"/>
    <cellStyle name="Normal 4 3 2 2 2 4 2" xfId="32691" xr:uid="{00000000-0005-0000-0000-0000B17F0000}"/>
    <cellStyle name="Normal 4 3 2 2 2 4 2 2" xfId="32692" xr:uid="{00000000-0005-0000-0000-0000B27F0000}"/>
    <cellStyle name="Normal 4 3 2 2 2 4 2 2 2" xfId="32693" xr:uid="{00000000-0005-0000-0000-0000B37F0000}"/>
    <cellStyle name="Normal 4 3 2 2 2 4 2 2 2 2" xfId="32694" xr:uid="{00000000-0005-0000-0000-0000B47F0000}"/>
    <cellStyle name="Normal 4 3 2 2 2 4 2 2 3" xfId="32695" xr:uid="{00000000-0005-0000-0000-0000B57F0000}"/>
    <cellStyle name="Normal 4 3 2 2 2 4 2 3" xfId="32696" xr:uid="{00000000-0005-0000-0000-0000B67F0000}"/>
    <cellStyle name="Normal 4 3 2 2 2 4 2 3 2" xfId="32697" xr:uid="{00000000-0005-0000-0000-0000B77F0000}"/>
    <cellStyle name="Normal 4 3 2 2 2 4 2 3 2 2" xfId="32698" xr:uid="{00000000-0005-0000-0000-0000B87F0000}"/>
    <cellStyle name="Normal 4 3 2 2 2 4 2 3 3" xfId="32699" xr:uid="{00000000-0005-0000-0000-0000B97F0000}"/>
    <cellStyle name="Normal 4 3 2 2 2 4 2 4" xfId="32700" xr:uid="{00000000-0005-0000-0000-0000BA7F0000}"/>
    <cellStyle name="Normal 4 3 2 2 2 4 2 4 2" xfId="32701" xr:uid="{00000000-0005-0000-0000-0000BB7F0000}"/>
    <cellStyle name="Normal 4 3 2 2 2 4 2 5" xfId="32702" xr:uid="{00000000-0005-0000-0000-0000BC7F0000}"/>
    <cellStyle name="Normal 4 3 2 2 2 4 3" xfId="32703" xr:uid="{00000000-0005-0000-0000-0000BD7F0000}"/>
    <cellStyle name="Normal 4 3 2 2 2 4 3 2" xfId="32704" xr:uid="{00000000-0005-0000-0000-0000BE7F0000}"/>
    <cellStyle name="Normal 4 3 2 2 2 4 3 2 2" xfId="32705" xr:uid="{00000000-0005-0000-0000-0000BF7F0000}"/>
    <cellStyle name="Normal 4 3 2 2 2 4 3 3" xfId="32706" xr:uid="{00000000-0005-0000-0000-0000C07F0000}"/>
    <cellStyle name="Normal 4 3 2 2 2 4 4" xfId="32707" xr:uid="{00000000-0005-0000-0000-0000C17F0000}"/>
    <cellStyle name="Normal 4 3 2 2 2 4 4 2" xfId="32708" xr:uid="{00000000-0005-0000-0000-0000C27F0000}"/>
    <cellStyle name="Normal 4 3 2 2 2 4 4 2 2" xfId="32709" xr:uid="{00000000-0005-0000-0000-0000C37F0000}"/>
    <cellStyle name="Normal 4 3 2 2 2 4 4 3" xfId="32710" xr:uid="{00000000-0005-0000-0000-0000C47F0000}"/>
    <cellStyle name="Normal 4 3 2 2 2 4 5" xfId="32711" xr:uid="{00000000-0005-0000-0000-0000C57F0000}"/>
    <cellStyle name="Normal 4 3 2 2 2 4 5 2" xfId="32712" xr:uid="{00000000-0005-0000-0000-0000C67F0000}"/>
    <cellStyle name="Normal 4 3 2 2 2 4 6" xfId="32713" xr:uid="{00000000-0005-0000-0000-0000C77F0000}"/>
    <cellStyle name="Normal 4 3 2 2 2 4 6 2" xfId="32714" xr:uid="{00000000-0005-0000-0000-0000C87F0000}"/>
    <cellStyle name="Normal 4 3 2 2 2 4 7" xfId="32715" xr:uid="{00000000-0005-0000-0000-0000C97F0000}"/>
    <cellStyle name="Normal 4 3 2 2 2 5" xfId="32716" xr:uid="{00000000-0005-0000-0000-0000CA7F0000}"/>
    <cellStyle name="Normal 4 3 2 2 2 5 2" xfId="32717" xr:uid="{00000000-0005-0000-0000-0000CB7F0000}"/>
    <cellStyle name="Normal 4 3 2 2 2 5 2 2" xfId="32718" xr:uid="{00000000-0005-0000-0000-0000CC7F0000}"/>
    <cellStyle name="Normal 4 3 2 2 2 5 2 2 2" xfId="32719" xr:uid="{00000000-0005-0000-0000-0000CD7F0000}"/>
    <cellStyle name="Normal 4 3 2 2 2 5 2 2 2 2" xfId="32720" xr:uid="{00000000-0005-0000-0000-0000CE7F0000}"/>
    <cellStyle name="Normal 4 3 2 2 2 5 2 2 3" xfId="32721" xr:uid="{00000000-0005-0000-0000-0000CF7F0000}"/>
    <cellStyle name="Normal 4 3 2 2 2 5 2 3" xfId="32722" xr:uid="{00000000-0005-0000-0000-0000D07F0000}"/>
    <cellStyle name="Normal 4 3 2 2 2 5 2 3 2" xfId="32723" xr:uid="{00000000-0005-0000-0000-0000D17F0000}"/>
    <cellStyle name="Normal 4 3 2 2 2 5 2 3 2 2" xfId="32724" xr:uid="{00000000-0005-0000-0000-0000D27F0000}"/>
    <cellStyle name="Normal 4 3 2 2 2 5 2 3 3" xfId="32725" xr:uid="{00000000-0005-0000-0000-0000D37F0000}"/>
    <cellStyle name="Normal 4 3 2 2 2 5 2 4" xfId="32726" xr:uid="{00000000-0005-0000-0000-0000D47F0000}"/>
    <cellStyle name="Normal 4 3 2 2 2 5 2 4 2" xfId="32727" xr:uid="{00000000-0005-0000-0000-0000D57F0000}"/>
    <cellStyle name="Normal 4 3 2 2 2 5 2 5" xfId="32728" xr:uid="{00000000-0005-0000-0000-0000D67F0000}"/>
    <cellStyle name="Normal 4 3 2 2 2 5 3" xfId="32729" xr:uid="{00000000-0005-0000-0000-0000D77F0000}"/>
    <cellStyle name="Normal 4 3 2 2 2 5 3 2" xfId="32730" xr:uid="{00000000-0005-0000-0000-0000D87F0000}"/>
    <cellStyle name="Normal 4 3 2 2 2 5 3 2 2" xfId="32731" xr:uid="{00000000-0005-0000-0000-0000D97F0000}"/>
    <cellStyle name="Normal 4 3 2 2 2 5 3 3" xfId="32732" xr:uid="{00000000-0005-0000-0000-0000DA7F0000}"/>
    <cellStyle name="Normal 4 3 2 2 2 5 4" xfId="32733" xr:uid="{00000000-0005-0000-0000-0000DB7F0000}"/>
    <cellStyle name="Normal 4 3 2 2 2 5 4 2" xfId="32734" xr:uid="{00000000-0005-0000-0000-0000DC7F0000}"/>
    <cellStyle name="Normal 4 3 2 2 2 5 4 2 2" xfId="32735" xr:uid="{00000000-0005-0000-0000-0000DD7F0000}"/>
    <cellStyle name="Normal 4 3 2 2 2 5 4 3" xfId="32736" xr:uid="{00000000-0005-0000-0000-0000DE7F0000}"/>
    <cellStyle name="Normal 4 3 2 2 2 5 5" xfId="32737" xr:uid="{00000000-0005-0000-0000-0000DF7F0000}"/>
    <cellStyle name="Normal 4 3 2 2 2 5 5 2" xfId="32738" xr:uid="{00000000-0005-0000-0000-0000E07F0000}"/>
    <cellStyle name="Normal 4 3 2 2 2 5 6" xfId="32739" xr:uid="{00000000-0005-0000-0000-0000E17F0000}"/>
    <cellStyle name="Normal 4 3 2 2 2 5 6 2" xfId="32740" xr:uid="{00000000-0005-0000-0000-0000E27F0000}"/>
    <cellStyle name="Normal 4 3 2 2 2 5 7" xfId="32741" xr:uid="{00000000-0005-0000-0000-0000E37F0000}"/>
    <cellStyle name="Normal 4 3 2 2 2 6" xfId="32742" xr:uid="{00000000-0005-0000-0000-0000E47F0000}"/>
    <cellStyle name="Normal 4 3 2 2 2 6 2" xfId="32743" xr:uid="{00000000-0005-0000-0000-0000E57F0000}"/>
    <cellStyle name="Normal 4 3 2 2 2 6 2 2" xfId="32744" xr:uid="{00000000-0005-0000-0000-0000E67F0000}"/>
    <cellStyle name="Normal 4 3 2 2 2 6 2 2 2" xfId="32745" xr:uid="{00000000-0005-0000-0000-0000E77F0000}"/>
    <cellStyle name="Normal 4 3 2 2 2 6 2 3" xfId="32746" xr:uid="{00000000-0005-0000-0000-0000E87F0000}"/>
    <cellStyle name="Normal 4 3 2 2 2 6 3" xfId="32747" xr:uid="{00000000-0005-0000-0000-0000E97F0000}"/>
    <cellStyle name="Normal 4 3 2 2 2 6 3 2" xfId="32748" xr:uid="{00000000-0005-0000-0000-0000EA7F0000}"/>
    <cellStyle name="Normal 4 3 2 2 2 6 3 2 2" xfId="32749" xr:uid="{00000000-0005-0000-0000-0000EB7F0000}"/>
    <cellStyle name="Normal 4 3 2 2 2 6 3 3" xfId="32750" xr:uid="{00000000-0005-0000-0000-0000EC7F0000}"/>
    <cellStyle name="Normal 4 3 2 2 2 6 4" xfId="32751" xr:uid="{00000000-0005-0000-0000-0000ED7F0000}"/>
    <cellStyle name="Normal 4 3 2 2 2 6 4 2" xfId="32752" xr:uid="{00000000-0005-0000-0000-0000EE7F0000}"/>
    <cellStyle name="Normal 4 3 2 2 2 6 5" xfId="32753" xr:uid="{00000000-0005-0000-0000-0000EF7F0000}"/>
    <cellStyle name="Normal 4 3 2 2 2 7" xfId="32754" xr:uid="{00000000-0005-0000-0000-0000F07F0000}"/>
    <cellStyle name="Normal 4 3 2 2 2 7 2" xfId="32755" xr:uid="{00000000-0005-0000-0000-0000F17F0000}"/>
    <cellStyle name="Normal 4 3 2 2 2 7 2 2" xfId="32756" xr:uid="{00000000-0005-0000-0000-0000F27F0000}"/>
    <cellStyle name="Normal 4 3 2 2 2 7 2 2 2" xfId="32757" xr:uid="{00000000-0005-0000-0000-0000F37F0000}"/>
    <cellStyle name="Normal 4 3 2 2 2 7 2 3" xfId="32758" xr:uid="{00000000-0005-0000-0000-0000F47F0000}"/>
    <cellStyle name="Normal 4 3 2 2 2 7 3" xfId="32759" xr:uid="{00000000-0005-0000-0000-0000F57F0000}"/>
    <cellStyle name="Normal 4 3 2 2 2 7 3 2" xfId="32760" xr:uid="{00000000-0005-0000-0000-0000F67F0000}"/>
    <cellStyle name="Normal 4 3 2 2 2 7 4" xfId="32761" xr:uid="{00000000-0005-0000-0000-0000F77F0000}"/>
    <cellStyle name="Normal 4 3 2 2 2 8" xfId="32762" xr:uid="{00000000-0005-0000-0000-0000F87F0000}"/>
    <cellStyle name="Normal 4 3 2 2 2 8 2" xfId="32763" xr:uid="{00000000-0005-0000-0000-0000F97F0000}"/>
    <cellStyle name="Normal 4 3 2 2 2 8 2 2" xfId="32764" xr:uid="{00000000-0005-0000-0000-0000FA7F0000}"/>
    <cellStyle name="Normal 4 3 2 2 2 8 3" xfId="32765" xr:uid="{00000000-0005-0000-0000-0000FB7F0000}"/>
    <cellStyle name="Normal 4 3 2 2 2 9" xfId="32766" xr:uid="{00000000-0005-0000-0000-0000FC7F0000}"/>
    <cellStyle name="Normal 4 3 2 2 2 9 2" xfId="32767" xr:uid="{00000000-0005-0000-0000-0000FD7F0000}"/>
    <cellStyle name="Normal 4 3 2 2 2 9 2 2" xfId="32768" xr:uid="{00000000-0005-0000-0000-0000FE7F0000}"/>
    <cellStyle name="Normal 4 3 2 2 2 9 3" xfId="32769" xr:uid="{00000000-0005-0000-0000-0000FF7F0000}"/>
    <cellStyle name="Normal 4 3 2 2 3" xfId="32770" xr:uid="{00000000-0005-0000-0000-000000800000}"/>
    <cellStyle name="Normal 4 3 2 2 3 10" xfId="32771" xr:uid="{00000000-0005-0000-0000-000001800000}"/>
    <cellStyle name="Normal 4 3 2 2 3 10 2" xfId="32772" xr:uid="{00000000-0005-0000-0000-000002800000}"/>
    <cellStyle name="Normal 4 3 2 2 3 11" xfId="32773" xr:uid="{00000000-0005-0000-0000-000003800000}"/>
    <cellStyle name="Normal 4 3 2 2 3 2" xfId="32774" xr:uid="{00000000-0005-0000-0000-000004800000}"/>
    <cellStyle name="Normal 4 3 2 2 3 2 2" xfId="32775" xr:uid="{00000000-0005-0000-0000-000005800000}"/>
    <cellStyle name="Normal 4 3 2 2 3 2 2 2" xfId="32776" xr:uid="{00000000-0005-0000-0000-000006800000}"/>
    <cellStyle name="Normal 4 3 2 2 3 2 2 2 2" xfId="32777" xr:uid="{00000000-0005-0000-0000-000007800000}"/>
    <cellStyle name="Normal 4 3 2 2 3 2 2 2 2 2" xfId="32778" xr:uid="{00000000-0005-0000-0000-000008800000}"/>
    <cellStyle name="Normal 4 3 2 2 3 2 2 2 2 2 2" xfId="32779" xr:uid="{00000000-0005-0000-0000-000009800000}"/>
    <cellStyle name="Normal 4 3 2 2 3 2 2 2 2 3" xfId="32780" xr:uid="{00000000-0005-0000-0000-00000A800000}"/>
    <cellStyle name="Normal 4 3 2 2 3 2 2 2 3" xfId="32781" xr:uid="{00000000-0005-0000-0000-00000B800000}"/>
    <cellStyle name="Normal 4 3 2 2 3 2 2 2 3 2" xfId="32782" xr:uid="{00000000-0005-0000-0000-00000C800000}"/>
    <cellStyle name="Normal 4 3 2 2 3 2 2 2 3 2 2" xfId="32783" xr:uid="{00000000-0005-0000-0000-00000D800000}"/>
    <cellStyle name="Normal 4 3 2 2 3 2 2 2 3 3" xfId="32784" xr:uid="{00000000-0005-0000-0000-00000E800000}"/>
    <cellStyle name="Normal 4 3 2 2 3 2 2 2 4" xfId="32785" xr:uid="{00000000-0005-0000-0000-00000F800000}"/>
    <cellStyle name="Normal 4 3 2 2 3 2 2 2 4 2" xfId="32786" xr:uid="{00000000-0005-0000-0000-000010800000}"/>
    <cellStyle name="Normal 4 3 2 2 3 2 2 2 5" xfId="32787" xr:uid="{00000000-0005-0000-0000-000011800000}"/>
    <cellStyle name="Normal 4 3 2 2 3 2 2 3" xfId="32788" xr:uid="{00000000-0005-0000-0000-000012800000}"/>
    <cellStyle name="Normal 4 3 2 2 3 2 2 3 2" xfId="32789" xr:uid="{00000000-0005-0000-0000-000013800000}"/>
    <cellStyle name="Normal 4 3 2 2 3 2 2 3 2 2" xfId="32790" xr:uid="{00000000-0005-0000-0000-000014800000}"/>
    <cellStyle name="Normal 4 3 2 2 3 2 2 3 3" xfId="32791" xr:uid="{00000000-0005-0000-0000-000015800000}"/>
    <cellStyle name="Normal 4 3 2 2 3 2 2 4" xfId="32792" xr:uid="{00000000-0005-0000-0000-000016800000}"/>
    <cellStyle name="Normal 4 3 2 2 3 2 2 4 2" xfId="32793" xr:uid="{00000000-0005-0000-0000-000017800000}"/>
    <cellStyle name="Normal 4 3 2 2 3 2 2 4 2 2" xfId="32794" xr:uid="{00000000-0005-0000-0000-000018800000}"/>
    <cellStyle name="Normal 4 3 2 2 3 2 2 4 3" xfId="32795" xr:uid="{00000000-0005-0000-0000-000019800000}"/>
    <cellStyle name="Normal 4 3 2 2 3 2 2 5" xfId="32796" xr:uid="{00000000-0005-0000-0000-00001A800000}"/>
    <cellStyle name="Normal 4 3 2 2 3 2 2 5 2" xfId="32797" xr:uid="{00000000-0005-0000-0000-00001B800000}"/>
    <cellStyle name="Normal 4 3 2 2 3 2 2 6" xfId="32798" xr:uid="{00000000-0005-0000-0000-00001C800000}"/>
    <cellStyle name="Normal 4 3 2 2 3 2 2 6 2" xfId="32799" xr:uid="{00000000-0005-0000-0000-00001D800000}"/>
    <cellStyle name="Normal 4 3 2 2 3 2 2 7" xfId="32800" xr:uid="{00000000-0005-0000-0000-00001E800000}"/>
    <cellStyle name="Normal 4 3 2 2 3 2 3" xfId="32801" xr:uid="{00000000-0005-0000-0000-00001F800000}"/>
    <cellStyle name="Normal 4 3 2 2 3 2 3 2" xfId="32802" xr:uid="{00000000-0005-0000-0000-000020800000}"/>
    <cellStyle name="Normal 4 3 2 2 3 2 3 2 2" xfId="32803" xr:uid="{00000000-0005-0000-0000-000021800000}"/>
    <cellStyle name="Normal 4 3 2 2 3 2 3 2 2 2" xfId="32804" xr:uid="{00000000-0005-0000-0000-000022800000}"/>
    <cellStyle name="Normal 4 3 2 2 3 2 3 2 3" xfId="32805" xr:uid="{00000000-0005-0000-0000-000023800000}"/>
    <cellStyle name="Normal 4 3 2 2 3 2 3 3" xfId="32806" xr:uid="{00000000-0005-0000-0000-000024800000}"/>
    <cellStyle name="Normal 4 3 2 2 3 2 3 3 2" xfId="32807" xr:uid="{00000000-0005-0000-0000-000025800000}"/>
    <cellStyle name="Normal 4 3 2 2 3 2 3 3 2 2" xfId="32808" xr:uid="{00000000-0005-0000-0000-000026800000}"/>
    <cellStyle name="Normal 4 3 2 2 3 2 3 3 3" xfId="32809" xr:uid="{00000000-0005-0000-0000-000027800000}"/>
    <cellStyle name="Normal 4 3 2 2 3 2 3 4" xfId="32810" xr:uid="{00000000-0005-0000-0000-000028800000}"/>
    <cellStyle name="Normal 4 3 2 2 3 2 3 4 2" xfId="32811" xr:uid="{00000000-0005-0000-0000-000029800000}"/>
    <cellStyle name="Normal 4 3 2 2 3 2 3 5" xfId="32812" xr:uid="{00000000-0005-0000-0000-00002A800000}"/>
    <cellStyle name="Normal 4 3 2 2 3 2 4" xfId="32813" xr:uid="{00000000-0005-0000-0000-00002B800000}"/>
    <cellStyle name="Normal 4 3 2 2 3 2 4 2" xfId="32814" xr:uid="{00000000-0005-0000-0000-00002C800000}"/>
    <cellStyle name="Normal 4 3 2 2 3 2 4 2 2" xfId="32815" xr:uid="{00000000-0005-0000-0000-00002D800000}"/>
    <cellStyle name="Normal 4 3 2 2 3 2 4 3" xfId="32816" xr:uid="{00000000-0005-0000-0000-00002E800000}"/>
    <cellStyle name="Normal 4 3 2 2 3 2 5" xfId="32817" xr:uid="{00000000-0005-0000-0000-00002F800000}"/>
    <cellStyle name="Normal 4 3 2 2 3 2 5 2" xfId="32818" xr:uid="{00000000-0005-0000-0000-000030800000}"/>
    <cellStyle name="Normal 4 3 2 2 3 2 5 2 2" xfId="32819" xr:uid="{00000000-0005-0000-0000-000031800000}"/>
    <cellStyle name="Normal 4 3 2 2 3 2 5 3" xfId="32820" xr:uid="{00000000-0005-0000-0000-000032800000}"/>
    <cellStyle name="Normal 4 3 2 2 3 2 6" xfId="32821" xr:uid="{00000000-0005-0000-0000-000033800000}"/>
    <cellStyle name="Normal 4 3 2 2 3 2 6 2" xfId="32822" xr:uid="{00000000-0005-0000-0000-000034800000}"/>
    <cellStyle name="Normal 4 3 2 2 3 2 7" xfId="32823" xr:uid="{00000000-0005-0000-0000-000035800000}"/>
    <cellStyle name="Normal 4 3 2 2 3 2 7 2" xfId="32824" xr:uid="{00000000-0005-0000-0000-000036800000}"/>
    <cellStyle name="Normal 4 3 2 2 3 2 8" xfId="32825" xr:uid="{00000000-0005-0000-0000-000037800000}"/>
    <cellStyle name="Normal 4 3 2 2 3 3" xfId="32826" xr:uid="{00000000-0005-0000-0000-000038800000}"/>
    <cellStyle name="Normal 4 3 2 2 3 3 2" xfId="32827" xr:uid="{00000000-0005-0000-0000-000039800000}"/>
    <cellStyle name="Normal 4 3 2 2 3 3 2 2" xfId="32828" xr:uid="{00000000-0005-0000-0000-00003A800000}"/>
    <cellStyle name="Normal 4 3 2 2 3 3 2 2 2" xfId="32829" xr:uid="{00000000-0005-0000-0000-00003B800000}"/>
    <cellStyle name="Normal 4 3 2 2 3 3 2 2 2 2" xfId="32830" xr:uid="{00000000-0005-0000-0000-00003C800000}"/>
    <cellStyle name="Normal 4 3 2 2 3 3 2 2 3" xfId="32831" xr:uid="{00000000-0005-0000-0000-00003D800000}"/>
    <cellStyle name="Normal 4 3 2 2 3 3 2 3" xfId="32832" xr:uid="{00000000-0005-0000-0000-00003E800000}"/>
    <cellStyle name="Normal 4 3 2 2 3 3 2 3 2" xfId="32833" xr:uid="{00000000-0005-0000-0000-00003F800000}"/>
    <cellStyle name="Normal 4 3 2 2 3 3 2 3 2 2" xfId="32834" xr:uid="{00000000-0005-0000-0000-000040800000}"/>
    <cellStyle name="Normal 4 3 2 2 3 3 2 3 3" xfId="32835" xr:uid="{00000000-0005-0000-0000-000041800000}"/>
    <cellStyle name="Normal 4 3 2 2 3 3 2 4" xfId="32836" xr:uid="{00000000-0005-0000-0000-000042800000}"/>
    <cellStyle name="Normal 4 3 2 2 3 3 2 4 2" xfId="32837" xr:uid="{00000000-0005-0000-0000-000043800000}"/>
    <cellStyle name="Normal 4 3 2 2 3 3 2 5" xfId="32838" xr:uid="{00000000-0005-0000-0000-000044800000}"/>
    <cellStyle name="Normal 4 3 2 2 3 3 3" xfId="32839" xr:uid="{00000000-0005-0000-0000-000045800000}"/>
    <cellStyle name="Normal 4 3 2 2 3 3 3 2" xfId="32840" xr:uid="{00000000-0005-0000-0000-000046800000}"/>
    <cellStyle name="Normal 4 3 2 2 3 3 3 2 2" xfId="32841" xr:uid="{00000000-0005-0000-0000-000047800000}"/>
    <cellStyle name="Normal 4 3 2 2 3 3 3 3" xfId="32842" xr:uid="{00000000-0005-0000-0000-000048800000}"/>
    <cellStyle name="Normal 4 3 2 2 3 3 4" xfId="32843" xr:uid="{00000000-0005-0000-0000-000049800000}"/>
    <cellStyle name="Normal 4 3 2 2 3 3 4 2" xfId="32844" xr:uid="{00000000-0005-0000-0000-00004A800000}"/>
    <cellStyle name="Normal 4 3 2 2 3 3 4 2 2" xfId="32845" xr:uid="{00000000-0005-0000-0000-00004B800000}"/>
    <cellStyle name="Normal 4 3 2 2 3 3 4 3" xfId="32846" xr:uid="{00000000-0005-0000-0000-00004C800000}"/>
    <cellStyle name="Normal 4 3 2 2 3 3 5" xfId="32847" xr:uid="{00000000-0005-0000-0000-00004D800000}"/>
    <cellStyle name="Normal 4 3 2 2 3 3 5 2" xfId="32848" xr:uid="{00000000-0005-0000-0000-00004E800000}"/>
    <cellStyle name="Normal 4 3 2 2 3 3 6" xfId="32849" xr:uid="{00000000-0005-0000-0000-00004F800000}"/>
    <cellStyle name="Normal 4 3 2 2 3 3 6 2" xfId="32850" xr:uid="{00000000-0005-0000-0000-000050800000}"/>
    <cellStyle name="Normal 4 3 2 2 3 3 7" xfId="32851" xr:uid="{00000000-0005-0000-0000-000051800000}"/>
    <cellStyle name="Normal 4 3 2 2 3 4" xfId="32852" xr:uid="{00000000-0005-0000-0000-000052800000}"/>
    <cellStyle name="Normal 4 3 2 2 3 4 2" xfId="32853" xr:uid="{00000000-0005-0000-0000-000053800000}"/>
    <cellStyle name="Normal 4 3 2 2 3 4 2 2" xfId="32854" xr:uid="{00000000-0005-0000-0000-000054800000}"/>
    <cellStyle name="Normal 4 3 2 2 3 4 2 2 2" xfId="32855" xr:uid="{00000000-0005-0000-0000-000055800000}"/>
    <cellStyle name="Normal 4 3 2 2 3 4 2 2 2 2" xfId="32856" xr:uid="{00000000-0005-0000-0000-000056800000}"/>
    <cellStyle name="Normal 4 3 2 2 3 4 2 2 3" xfId="32857" xr:uid="{00000000-0005-0000-0000-000057800000}"/>
    <cellStyle name="Normal 4 3 2 2 3 4 2 3" xfId="32858" xr:uid="{00000000-0005-0000-0000-000058800000}"/>
    <cellStyle name="Normal 4 3 2 2 3 4 2 3 2" xfId="32859" xr:uid="{00000000-0005-0000-0000-000059800000}"/>
    <cellStyle name="Normal 4 3 2 2 3 4 2 3 2 2" xfId="32860" xr:uid="{00000000-0005-0000-0000-00005A800000}"/>
    <cellStyle name="Normal 4 3 2 2 3 4 2 3 3" xfId="32861" xr:uid="{00000000-0005-0000-0000-00005B800000}"/>
    <cellStyle name="Normal 4 3 2 2 3 4 2 4" xfId="32862" xr:uid="{00000000-0005-0000-0000-00005C800000}"/>
    <cellStyle name="Normal 4 3 2 2 3 4 2 4 2" xfId="32863" xr:uid="{00000000-0005-0000-0000-00005D800000}"/>
    <cellStyle name="Normal 4 3 2 2 3 4 2 5" xfId="32864" xr:uid="{00000000-0005-0000-0000-00005E800000}"/>
    <cellStyle name="Normal 4 3 2 2 3 4 3" xfId="32865" xr:uid="{00000000-0005-0000-0000-00005F800000}"/>
    <cellStyle name="Normal 4 3 2 2 3 4 3 2" xfId="32866" xr:uid="{00000000-0005-0000-0000-000060800000}"/>
    <cellStyle name="Normal 4 3 2 2 3 4 3 2 2" xfId="32867" xr:uid="{00000000-0005-0000-0000-000061800000}"/>
    <cellStyle name="Normal 4 3 2 2 3 4 3 3" xfId="32868" xr:uid="{00000000-0005-0000-0000-000062800000}"/>
    <cellStyle name="Normal 4 3 2 2 3 4 4" xfId="32869" xr:uid="{00000000-0005-0000-0000-000063800000}"/>
    <cellStyle name="Normal 4 3 2 2 3 4 4 2" xfId="32870" xr:uid="{00000000-0005-0000-0000-000064800000}"/>
    <cellStyle name="Normal 4 3 2 2 3 4 4 2 2" xfId="32871" xr:uid="{00000000-0005-0000-0000-000065800000}"/>
    <cellStyle name="Normal 4 3 2 2 3 4 4 3" xfId="32872" xr:uid="{00000000-0005-0000-0000-000066800000}"/>
    <cellStyle name="Normal 4 3 2 2 3 4 5" xfId="32873" xr:uid="{00000000-0005-0000-0000-000067800000}"/>
    <cellStyle name="Normal 4 3 2 2 3 4 5 2" xfId="32874" xr:uid="{00000000-0005-0000-0000-000068800000}"/>
    <cellStyle name="Normal 4 3 2 2 3 4 6" xfId="32875" xr:uid="{00000000-0005-0000-0000-000069800000}"/>
    <cellStyle name="Normal 4 3 2 2 3 4 6 2" xfId="32876" xr:uid="{00000000-0005-0000-0000-00006A800000}"/>
    <cellStyle name="Normal 4 3 2 2 3 4 7" xfId="32877" xr:uid="{00000000-0005-0000-0000-00006B800000}"/>
    <cellStyle name="Normal 4 3 2 2 3 5" xfId="32878" xr:uid="{00000000-0005-0000-0000-00006C800000}"/>
    <cellStyle name="Normal 4 3 2 2 3 5 2" xfId="32879" xr:uid="{00000000-0005-0000-0000-00006D800000}"/>
    <cellStyle name="Normal 4 3 2 2 3 5 2 2" xfId="32880" xr:uid="{00000000-0005-0000-0000-00006E800000}"/>
    <cellStyle name="Normal 4 3 2 2 3 5 2 2 2" xfId="32881" xr:uid="{00000000-0005-0000-0000-00006F800000}"/>
    <cellStyle name="Normal 4 3 2 2 3 5 2 3" xfId="32882" xr:uid="{00000000-0005-0000-0000-000070800000}"/>
    <cellStyle name="Normal 4 3 2 2 3 5 3" xfId="32883" xr:uid="{00000000-0005-0000-0000-000071800000}"/>
    <cellStyle name="Normal 4 3 2 2 3 5 3 2" xfId="32884" xr:uid="{00000000-0005-0000-0000-000072800000}"/>
    <cellStyle name="Normal 4 3 2 2 3 5 3 2 2" xfId="32885" xr:uid="{00000000-0005-0000-0000-000073800000}"/>
    <cellStyle name="Normal 4 3 2 2 3 5 3 3" xfId="32886" xr:uid="{00000000-0005-0000-0000-000074800000}"/>
    <cellStyle name="Normal 4 3 2 2 3 5 4" xfId="32887" xr:uid="{00000000-0005-0000-0000-000075800000}"/>
    <cellStyle name="Normal 4 3 2 2 3 5 4 2" xfId="32888" xr:uid="{00000000-0005-0000-0000-000076800000}"/>
    <cellStyle name="Normal 4 3 2 2 3 5 5" xfId="32889" xr:uid="{00000000-0005-0000-0000-000077800000}"/>
    <cellStyle name="Normal 4 3 2 2 3 6" xfId="32890" xr:uid="{00000000-0005-0000-0000-000078800000}"/>
    <cellStyle name="Normal 4 3 2 2 3 6 2" xfId="32891" xr:uid="{00000000-0005-0000-0000-000079800000}"/>
    <cellStyle name="Normal 4 3 2 2 3 6 2 2" xfId="32892" xr:uid="{00000000-0005-0000-0000-00007A800000}"/>
    <cellStyle name="Normal 4 3 2 2 3 6 2 2 2" xfId="32893" xr:uid="{00000000-0005-0000-0000-00007B800000}"/>
    <cellStyle name="Normal 4 3 2 2 3 6 2 3" xfId="32894" xr:uid="{00000000-0005-0000-0000-00007C800000}"/>
    <cellStyle name="Normal 4 3 2 2 3 6 3" xfId="32895" xr:uid="{00000000-0005-0000-0000-00007D800000}"/>
    <cellStyle name="Normal 4 3 2 2 3 6 3 2" xfId="32896" xr:uid="{00000000-0005-0000-0000-00007E800000}"/>
    <cellStyle name="Normal 4 3 2 2 3 6 4" xfId="32897" xr:uid="{00000000-0005-0000-0000-00007F800000}"/>
    <cellStyle name="Normal 4 3 2 2 3 7" xfId="32898" xr:uid="{00000000-0005-0000-0000-000080800000}"/>
    <cellStyle name="Normal 4 3 2 2 3 7 2" xfId="32899" xr:uid="{00000000-0005-0000-0000-000081800000}"/>
    <cellStyle name="Normal 4 3 2 2 3 7 2 2" xfId="32900" xr:uid="{00000000-0005-0000-0000-000082800000}"/>
    <cellStyle name="Normal 4 3 2 2 3 7 3" xfId="32901" xr:uid="{00000000-0005-0000-0000-000083800000}"/>
    <cellStyle name="Normal 4 3 2 2 3 8" xfId="32902" xr:uid="{00000000-0005-0000-0000-000084800000}"/>
    <cellStyle name="Normal 4 3 2 2 3 8 2" xfId="32903" xr:uid="{00000000-0005-0000-0000-000085800000}"/>
    <cellStyle name="Normal 4 3 2 2 3 8 2 2" xfId="32904" xr:uid="{00000000-0005-0000-0000-000086800000}"/>
    <cellStyle name="Normal 4 3 2 2 3 8 3" xfId="32905" xr:uid="{00000000-0005-0000-0000-000087800000}"/>
    <cellStyle name="Normal 4 3 2 2 3 9" xfId="32906" xr:uid="{00000000-0005-0000-0000-000088800000}"/>
    <cellStyle name="Normal 4 3 2 2 3 9 2" xfId="32907" xr:uid="{00000000-0005-0000-0000-000089800000}"/>
    <cellStyle name="Normal 4 3 2 2 4" xfId="32908" xr:uid="{00000000-0005-0000-0000-00008A800000}"/>
    <cellStyle name="Normal 4 3 2 2 4 10" xfId="32909" xr:uid="{00000000-0005-0000-0000-00008B800000}"/>
    <cellStyle name="Normal 4 3 2 2 4 10 2" xfId="32910" xr:uid="{00000000-0005-0000-0000-00008C800000}"/>
    <cellStyle name="Normal 4 3 2 2 4 11" xfId="32911" xr:uid="{00000000-0005-0000-0000-00008D800000}"/>
    <cellStyle name="Normal 4 3 2 2 4 2" xfId="32912" xr:uid="{00000000-0005-0000-0000-00008E800000}"/>
    <cellStyle name="Normal 4 3 2 2 4 2 2" xfId="32913" xr:uid="{00000000-0005-0000-0000-00008F800000}"/>
    <cellStyle name="Normal 4 3 2 2 4 2 2 2" xfId="32914" xr:uid="{00000000-0005-0000-0000-000090800000}"/>
    <cellStyle name="Normal 4 3 2 2 4 2 2 2 2" xfId="32915" xr:uid="{00000000-0005-0000-0000-000091800000}"/>
    <cellStyle name="Normal 4 3 2 2 4 2 2 2 2 2" xfId="32916" xr:uid="{00000000-0005-0000-0000-000092800000}"/>
    <cellStyle name="Normal 4 3 2 2 4 2 2 2 2 2 2" xfId="32917" xr:uid="{00000000-0005-0000-0000-000093800000}"/>
    <cellStyle name="Normal 4 3 2 2 4 2 2 2 2 3" xfId="32918" xr:uid="{00000000-0005-0000-0000-000094800000}"/>
    <cellStyle name="Normal 4 3 2 2 4 2 2 2 3" xfId="32919" xr:uid="{00000000-0005-0000-0000-000095800000}"/>
    <cellStyle name="Normal 4 3 2 2 4 2 2 2 3 2" xfId="32920" xr:uid="{00000000-0005-0000-0000-000096800000}"/>
    <cellStyle name="Normal 4 3 2 2 4 2 2 2 3 2 2" xfId="32921" xr:uid="{00000000-0005-0000-0000-000097800000}"/>
    <cellStyle name="Normal 4 3 2 2 4 2 2 2 3 3" xfId="32922" xr:uid="{00000000-0005-0000-0000-000098800000}"/>
    <cellStyle name="Normal 4 3 2 2 4 2 2 2 4" xfId="32923" xr:uid="{00000000-0005-0000-0000-000099800000}"/>
    <cellStyle name="Normal 4 3 2 2 4 2 2 2 4 2" xfId="32924" xr:uid="{00000000-0005-0000-0000-00009A800000}"/>
    <cellStyle name="Normal 4 3 2 2 4 2 2 2 5" xfId="32925" xr:uid="{00000000-0005-0000-0000-00009B800000}"/>
    <cellStyle name="Normal 4 3 2 2 4 2 2 3" xfId="32926" xr:uid="{00000000-0005-0000-0000-00009C800000}"/>
    <cellStyle name="Normal 4 3 2 2 4 2 2 3 2" xfId="32927" xr:uid="{00000000-0005-0000-0000-00009D800000}"/>
    <cellStyle name="Normal 4 3 2 2 4 2 2 3 2 2" xfId="32928" xr:uid="{00000000-0005-0000-0000-00009E800000}"/>
    <cellStyle name="Normal 4 3 2 2 4 2 2 3 3" xfId="32929" xr:uid="{00000000-0005-0000-0000-00009F800000}"/>
    <cellStyle name="Normal 4 3 2 2 4 2 2 4" xfId="32930" xr:uid="{00000000-0005-0000-0000-0000A0800000}"/>
    <cellStyle name="Normal 4 3 2 2 4 2 2 4 2" xfId="32931" xr:uid="{00000000-0005-0000-0000-0000A1800000}"/>
    <cellStyle name="Normal 4 3 2 2 4 2 2 4 2 2" xfId="32932" xr:uid="{00000000-0005-0000-0000-0000A2800000}"/>
    <cellStyle name="Normal 4 3 2 2 4 2 2 4 3" xfId="32933" xr:uid="{00000000-0005-0000-0000-0000A3800000}"/>
    <cellStyle name="Normal 4 3 2 2 4 2 2 5" xfId="32934" xr:uid="{00000000-0005-0000-0000-0000A4800000}"/>
    <cellStyle name="Normal 4 3 2 2 4 2 2 5 2" xfId="32935" xr:uid="{00000000-0005-0000-0000-0000A5800000}"/>
    <cellStyle name="Normal 4 3 2 2 4 2 2 6" xfId="32936" xr:uid="{00000000-0005-0000-0000-0000A6800000}"/>
    <cellStyle name="Normal 4 3 2 2 4 2 2 6 2" xfId="32937" xr:uid="{00000000-0005-0000-0000-0000A7800000}"/>
    <cellStyle name="Normal 4 3 2 2 4 2 2 7" xfId="32938" xr:uid="{00000000-0005-0000-0000-0000A8800000}"/>
    <cellStyle name="Normal 4 3 2 2 4 2 3" xfId="32939" xr:uid="{00000000-0005-0000-0000-0000A9800000}"/>
    <cellStyle name="Normal 4 3 2 2 4 2 3 2" xfId="32940" xr:uid="{00000000-0005-0000-0000-0000AA800000}"/>
    <cellStyle name="Normal 4 3 2 2 4 2 3 2 2" xfId="32941" xr:uid="{00000000-0005-0000-0000-0000AB800000}"/>
    <cellStyle name="Normal 4 3 2 2 4 2 3 2 2 2" xfId="32942" xr:uid="{00000000-0005-0000-0000-0000AC800000}"/>
    <cellStyle name="Normal 4 3 2 2 4 2 3 2 3" xfId="32943" xr:uid="{00000000-0005-0000-0000-0000AD800000}"/>
    <cellStyle name="Normal 4 3 2 2 4 2 3 3" xfId="32944" xr:uid="{00000000-0005-0000-0000-0000AE800000}"/>
    <cellStyle name="Normal 4 3 2 2 4 2 3 3 2" xfId="32945" xr:uid="{00000000-0005-0000-0000-0000AF800000}"/>
    <cellStyle name="Normal 4 3 2 2 4 2 3 3 2 2" xfId="32946" xr:uid="{00000000-0005-0000-0000-0000B0800000}"/>
    <cellStyle name="Normal 4 3 2 2 4 2 3 3 3" xfId="32947" xr:uid="{00000000-0005-0000-0000-0000B1800000}"/>
    <cellStyle name="Normal 4 3 2 2 4 2 3 4" xfId="32948" xr:uid="{00000000-0005-0000-0000-0000B2800000}"/>
    <cellStyle name="Normal 4 3 2 2 4 2 3 4 2" xfId="32949" xr:uid="{00000000-0005-0000-0000-0000B3800000}"/>
    <cellStyle name="Normal 4 3 2 2 4 2 3 5" xfId="32950" xr:uid="{00000000-0005-0000-0000-0000B4800000}"/>
    <cellStyle name="Normal 4 3 2 2 4 2 4" xfId="32951" xr:uid="{00000000-0005-0000-0000-0000B5800000}"/>
    <cellStyle name="Normal 4 3 2 2 4 2 4 2" xfId="32952" xr:uid="{00000000-0005-0000-0000-0000B6800000}"/>
    <cellStyle name="Normal 4 3 2 2 4 2 4 2 2" xfId="32953" xr:uid="{00000000-0005-0000-0000-0000B7800000}"/>
    <cellStyle name="Normal 4 3 2 2 4 2 4 3" xfId="32954" xr:uid="{00000000-0005-0000-0000-0000B8800000}"/>
    <cellStyle name="Normal 4 3 2 2 4 2 5" xfId="32955" xr:uid="{00000000-0005-0000-0000-0000B9800000}"/>
    <cellStyle name="Normal 4 3 2 2 4 2 5 2" xfId="32956" xr:uid="{00000000-0005-0000-0000-0000BA800000}"/>
    <cellStyle name="Normal 4 3 2 2 4 2 5 2 2" xfId="32957" xr:uid="{00000000-0005-0000-0000-0000BB800000}"/>
    <cellStyle name="Normal 4 3 2 2 4 2 5 3" xfId="32958" xr:uid="{00000000-0005-0000-0000-0000BC800000}"/>
    <cellStyle name="Normal 4 3 2 2 4 2 6" xfId="32959" xr:uid="{00000000-0005-0000-0000-0000BD800000}"/>
    <cellStyle name="Normal 4 3 2 2 4 2 6 2" xfId="32960" xr:uid="{00000000-0005-0000-0000-0000BE800000}"/>
    <cellStyle name="Normal 4 3 2 2 4 2 7" xfId="32961" xr:uid="{00000000-0005-0000-0000-0000BF800000}"/>
    <cellStyle name="Normal 4 3 2 2 4 2 7 2" xfId="32962" xr:uid="{00000000-0005-0000-0000-0000C0800000}"/>
    <cellStyle name="Normal 4 3 2 2 4 2 8" xfId="32963" xr:uid="{00000000-0005-0000-0000-0000C1800000}"/>
    <cellStyle name="Normal 4 3 2 2 4 3" xfId="32964" xr:uid="{00000000-0005-0000-0000-0000C2800000}"/>
    <cellStyle name="Normal 4 3 2 2 4 3 2" xfId="32965" xr:uid="{00000000-0005-0000-0000-0000C3800000}"/>
    <cellStyle name="Normal 4 3 2 2 4 3 2 2" xfId="32966" xr:uid="{00000000-0005-0000-0000-0000C4800000}"/>
    <cellStyle name="Normal 4 3 2 2 4 3 2 2 2" xfId="32967" xr:uid="{00000000-0005-0000-0000-0000C5800000}"/>
    <cellStyle name="Normal 4 3 2 2 4 3 2 2 2 2" xfId="32968" xr:uid="{00000000-0005-0000-0000-0000C6800000}"/>
    <cellStyle name="Normal 4 3 2 2 4 3 2 2 3" xfId="32969" xr:uid="{00000000-0005-0000-0000-0000C7800000}"/>
    <cellStyle name="Normal 4 3 2 2 4 3 2 3" xfId="32970" xr:uid="{00000000-0005-0000-0000-0000C8800000}"/>
    <cellStyle name="Normal 4 3 2 2 4 3 2 3 2" xfId="32971" xr:uid="{00000000-0005-0000-0000-0000C9800000}"/>
    <cellStyle name="Normal 4 3 2 2 4 3 2 3 2 2" xfId="32972" xr:uid="{00000000-0005-0000-0000-0000CA800000}"/>
    <cellStyle name="Normal 4 3 2 2 4 3 2 3 3" xfId="32973" xr:uid="{00000000-0005-0000-0000-0000CB800000}"/>
    <cellStyle name="Normal 4 3 2 2 4 3 2 4" xfId="32974" xr:uid="{00000000-0005-0000-0000-0000CC800000}"/>
    <cellStyle name="Normal 4 3 2 2 4 3 2 4 2" xfId="32975" xr:uid="{00000000-0005-0000-0000-0000CD800000}"/>
    <cellStyle name="Normal 4 3 2 2 4 3 2 5" xfId="32976" xr:uid="{00000000-0005-0000-0000-0000CE800000}"/>
    <cellStyle name="Normal 4 3 2 2 4 3 3" xfId="32977" xr:uid="{00000000-0005-0000-0000-0000CF800000}"/>
    <cellStyle name="Normal 4 3 2 2 4 3 3 2" xfId="32978" xr:uid="{00000000-0005-0000-0000-0000D0800000}"/>
    <cellStyle name="Normal 4 3 2 2 4 3 3 2 2" xfId="32979" xr:uid="{00000000-0005-0000-0000-0000D1800000}"/>
    <cellStyle name="Normal 4 3 2 2 4 3 3 3" xfId="32980" xr:uid="{00000000-0005-0000-0000-0000D2800000}"/>
    <cellStyle name="Normal 4 3 2 2 4 3 4" xfId="32981" xr:uid="{00000000-0005-0000-0000-0000D3800000}"/>
    <cellStyle name="Normal 4 3 2 2 4 3 4 2" xfId="32982" xr:uid="{00000000-0005-0000-0000-0000D4800000}"/>
    <cellStyle name="Normal 4 3 2 2 4 3 4 2 2" xfId="32983" xr:uid="{00000000-0005-0000-0000-0000D5800000}"/>
    <cellStyle name="Normal 4 3 2 2 4 3 4 3" xfId="32984" xr:uid="{00000000-0005-0000-0000-0000D6800000}"/>
    <cellStyle name="Normal 4 3 2 2 4 3 5" xfId="32985" xr:uid="{00000000-0005-0000-0000-0000D7800000}"/>
    <cellStyle name="Normal 4 3 2 2 4 3 5 2" xfId="32986" xr:uid="{00000000-0005-0000-0000-0000D8800000}"/>
    <cellStyle name="Normal 4 3 2 2 4 3 6" xfId="32987" xr:uid="{00000000-0005-0000-0000-0000D9800000}"/>
    <cellStyle name="Normal 4 3 2 2 4 3 6 2" xfId="32988" xr:uid="{00000000-0005-0000-0000-0000DA800000}"/>
    <cellStyle name="Normal 4 3 2 2 4 3 7" xfId="32989" xr:uid="{00000000-0005-0000-0000-0000DB800000}"/>
    <cellStyle name="Normal 4 3 2 2 4 4" xfId="32990" xr:uid="{00000000-0005-0000-0000-0000DC800000}"/>
    <cellStyle name="Normal 4 3 2 2 4 4 2" xfId="32991" xr:uid="{00000000-0005-0000-0000-0000DD800000}"/>
    <cellStyle name="Normal 4 3 2 2 4 4 2 2" xfId="32992" xr:uid="{00000000-0005-0000-0000-0000DE800000}"/>
    <cellStyle name="Normal 4 3 2 2 4 4 2 2 2" xfId="32993" xr:uid="{00000000-0005-0000-0000-0000DF800000}"/>
    <cellStyle name="Normal 4 3 2 2 4 4 2 2 2 2" xfId="32994" xr:uid="{00000000-0005-0000-0000-0000E0800000}"/>
    <cellStyle name="Normal 4 3 2 2 4 4 2 2 3" xfId="32995" xr:uid="{00000000-0005-0000-0000-0000E1800000}"/>
    <cellStyle name="Normal 4 3 2 2 4 4 2 3" xfId="32996" xr:uid="{00000000-0005-0000-0000-0000E2800000}"/>
    <cellStyle name="Normal 4 3 2 2 4 4 2 3 2" xfId="32997" xr:uid="{00000000-0005-0000-0000-0000E3800000}"/>
    <cellStyle name="Normal 4 3 2 2 4 4 2 3 2 2" xfId="32998" xr:uid="{00000000-0005-0000-0000-0000E4800000}"/>
    <cellStyle name="Normal 4 3 2 2 4 4 2 3 3" xfId="32999" xr:uid="{00000000-0005-0000-0000-0000E5800000}"/>
    <cellStyle name="Normal 4 3 2 2 4 4 2 4" xfId="33000" xr:uid="{00000000-0005-0000-0000-0000E6800000}"/>
    <cellStyle name="Normal 4 3 2 2 4 4 2 4 2" xfId="33001" xr:uid="{00000000-0005-0000-0000-0000E7800000}"/>
    <cellStyle name="Normal 4 3 2 2 4 4 2 5" xfId="33002" xr:uid="{00000000-0005-0000-0000-0000E8800000}"/>
    <cellStyle name="Normal 4 3 2 2 4 4 3" xfId="33003" xr:uid="{00000000-0005-0000-0000-0000E9800000}"/>
    <cellStyle name="Normal 4 3 2 2 4 4 3 2" xfId="33004" xr:uid="{00000000-0005-0000-0000-0000EA800000}"/>
    <cellStyle name="Normal 4 3 2 2 4 4 3 2 2" xfId="33005" xr:uid="{00000000-0005-0000-0000-0000EB800000}"/>
    <cellStyle name="Normal 4 3 2 2 4 4 3 3" xfId="33006" xr:uid="{00000000-0005-0000-0000-0000EC800000}"/>
    <cellStyle name="Normal 4 3 2 2 4 4 4" xfId="33007" xr:uid="{00000000-0005-0000-0000-0000ED800000}"/>
    <cellStyle name="Normal 4 3 2 2 4 4 4 2" xfId="33008" xr:uid="{00000000-0005-0000-0000-0000EE800000}"/>
    <cellStyle name="Normal 4 3 2 2 4 4 4 2 2" xfId="33009" xr:uid="{00000000-0005-0000-0000-0000EF800000}"/>
    <cellStyle name="Normal 4 3 2 2 4 4 4 3" xfId="33010" xr:uid="{00000000-0005-0000-0000-0000F0800000}"/>
    <cellStyle name="Normal 4 3 2 2 4 4 5" xfId="33011" xr:uid="{00000000-0005-0000-0000-0000F1800000}"/>
    <cellStyle name="Normal 4 3 2 2 4 4 5 2" xfId="33012" xr:uid="{00000000-0005-0000-0000-0000F2800000}"/>
    <cellStyle name="Normal 4 3 2 2 4 4 6" xfId="33013" xr:uid="{00000000-0005-0000-0000-0000F3800000}"/>
    <cellStyle name="Normal 4 3 2 2 4 4 6 2" xfId="33014" xr:uid="{00000000-0005-0000-0000-0000F4800000}"/>
    <cellStyle name="Normal 4 3 2 2 4 4 7" xfId="33015" xr:uid="{00000000-0005-0000-0000-0000F5800000}"/>
    <cellStyle name="Normal 4 3 2 2 4 5" xfId="33016" xr:uid="{00000000-0005-0000-0000-0000F6800000}"/>
    <cellStyle name="Normal 4 3 2 2 4 5 2" xfId="33017" xr:uid="{00000000-0005-0000-0000-0000F7800000}"/>
    <cellStyle name="Normal 4 3 2 2 4 5 2 2" xfId="33018" xr:uid="{00000000-0005-0000-0000-0000F8800000}"/>
    <cellStyle name="Normal 4 3 2 2 4 5 2 2 2" xfId="33019" xr:uid="{00000000-0005-0000-0000-0000F9800000}"/>
    <cellStyle name="Normal 4 3 2 2 4 5 2 3" xfId="33020" xr:uid="{00000000-0005-0000-0000-0000FA800000}"/>
    <cellStyle name="Normal 4 3 2 2 4 5 3" xfId="33021" xr:uid="{00000000-0005-0000-0000-0000FB800000}"/>
    <cellStyle name="Normal 4 3 2 2 4 5 3 2" xfId="33022" xr:uid="{00000000-0005-0000-0000-0000FC800000}"/>
    <cellStyle name="Normal 4 3 2 2 4 5 3 2 2" xfId="33023" xr:uid="{00000000-0005-0000-0000-0000FD800000}"/>
    <cellStyle name="Normal 4 3 2 2 4 5 3 3" xfId="33024" xr:uid="{00000000-0005-0000-0000-0000FE800000}"/>
    <cellStyle name="Normal 4 3 2 2 4 5 4" xfId="33025" xr:uid="{00000000-0005-0000-0000-0000FF800000}"/>
    <cellStyle name="Normal 4 3 2 2 4 5 4 2" xfId="33026" xr:uid="{00000000-0005-0000-0000-000000810000}"/>
    <cellStyle name="Normal 4 3 2 2 4 5 5" xfId="33027" xr:uid="{00000000-0005-0000-0000-000001810000}"/>
    <cellStyle name="Normal 4 3 2 2 4 6" xfId="33028" xr:uid="{00000000-0005-0000-0000-000002810000}"/>
    <cellStyle name="Normal 4 3 2 2 4 6 2" xfId="33029" xr:uid="{00000000-0005-0000-0000-000003810000}"/>
    <cellStyle name="Normal 4 3 2 2 4 6 2 2" xfId="33030" xr:uid="{00000000-0005-0000-0000-000004810000}"/>
    <cellStyle name="Normal 4 3 2 2 4 6 2 2 2" xfId="33031" xr:uid="{00000000-0005-0000-0000-000005810000}"/>
    <cellStyle name="Normal 4 3 2 2 4 6 2 3" xfId="33032" xr:uid="{00000000-0005-0000-0000-000006810000}"/>
    <cellStyle name="Normal 4 3 2 2 4 6 3" xfId="33033" xr:uid="{00000000-0005-0000-0000-000007810000}"/>
    <cellStyle name="Normal 4 3 2 2 4 6 3 2" xfId="33034" xr:uid="{00000000-0005-0000-0000-000008810000}"/>
    <cellStyle name="Normal 4 3 2 2 4 6 4" xfId="33035" xr:uid="{00000000-0005-0000-0000-000009810000}"/>
    <cellStyle name="Normal 4 3 2 2 4 7" xfId="33036" xr:uid="{00000000-0005-0000-0000-00000A810000}"/>
    <cellStyle name="Normal 4 3 2 2 4 7 2" xfId="33037" xr:uid="{00000000-0005-0000-0000-00000B810000}"/>
    <cellStyle name="Normal 4 3 2 2 4 7 2 2" xfId="33038" xr:uid="{00000000-0005-0000-0000-00000C810000}"/>
    <cellStyle name="Normal 4 3 2 2 4 7 3" xfId="33039" xr:uid="{00000000-0005-0000-0000-00000D810000}"/>
    <cellStyle name="Normal 4 3 2 2 4 8" xfId="33040" xr:uid="{00000000-0005-0000-0000-00000E810000}"/>
    <cellStyle name="Normal 4 3 2 2 4 8 2" xfId="33041" xr:uid="{00000000-0005-0000-0000-00000F810000}"/>
    <cellStyle name="Normal 4 3 2 2 4 8 2 2" xfId="33042" xr:uid="{00000000-0005-0000-0000-000010810000}"/>
    <cellStyle name="Normal 4 3 2 2 4 8 3" xfId="33043" xr:uid="{00000000-0005-0000-0000-000011810000}"/>
    <cellStyle name="Normal 4 3 2 2 4 9" xfId="33044" xr:uid="{00000000-0005-0000-0000-000012810000}"/>
    <cellStyle name="Normal 4 3 2 2 4 9 2" xfId="33045" xr:uid="{00000000-0005-0000-0000-000013810000}"/>
    <cellStyle name="Normal 4 3 2 2 5" xfId="33046" xr:uid="{00000000-0005-0000-0000-000014810000}"/>
    <cellStyle name="Normal 4 3 2 2 5 10" xfId="33047" xr:uid="{00000000-0005-0000-0000-000015810000}"/>
    <cellStyle name="Normal 4 3 2 2 5 10 2" xfId="33048" xr:uid="{00000000-0005-0000-0000-000016810000}"/>
    <cellStyle name="Normal 4 3 2 2 5 11" xfId="33049" xr:uid="{00000000-0005-0000-0000-000017810000}"/>
    <cellStyle name="Normal 4 3 2 2 5 2" xfId="33050" xr:uid="{00000000-0005-0000-0000-000018810000}"/>
    <cellStyle name="Normal 4 3 2 2 5 2 2" xfId="33051" xr:uid="{00000000-0005-0000-0000-000019810000}"/>
    <cellStyle name="Normal 4 3 2 2 5 2 2 2" xfId="33052" xr:uid="{00000000-0005-0000-0000-00001A810000}"/>
    <cellStyle name="Normal 4 3 2 2 5 2 2 2 2" xfId="33053" xr:uid="{00000000-0005-0000-0000-00001B810000}"/>
    <cellStyle name="Normal 4 3 2 2 5 2 2 2 2 2" xfId="33054" xr:uid="{00000000-0005-0000-0000-00001C810000}"/>
    <cellStyle name="Normal 4 3 2 2 5 2 2 2 2 2 2" xfId="33055" xr:uid="{00000000-0005-0000-0000-00001D810000}"/>
    <cellStyle name="Normal 4 3 2 2 5 2 2 2 2 3" xfId="33056" xr:uid="{00000000-0005-0000-0000-00001E810000}"/>
    <cellStyle name="Normal 4 3 2 2 5 2 2 2 3" xfId="33057" xr:uid="{00000000-0005-0000-0000-00001F810000}"/>
    <cellStyle name="Normal 4 3 2 2 5 2 2 2 3 2" xfId="33058" xr:uid="{00000000-0005-0000-0000-000020810000}"/>
    <cellStyle name="Normal 4 3 2 2 5 2 2 2 3 2 2" xfId="33059" xr:uid="{00000000-0005-0000-0000-000021810000}"/>
    <cellStyle name="Normal 4 3 2 2 5 2 2 2 3 3" xfId="33060" xr:uid="{00000000-0005-0000-0000-000022810000}"/>
    <cellStyle name="Normal 4 3 2 2 5 2 2 2 4" xfId="33061" xr:uid="{00000000-0005-0000-0000-000023810000}"/>
    <cellStyle name="Normal 4 3 2 2 5 2 2 2 4 2" xfId="33062" xr:uid="{00000000-0005-0000-0000-000024810000}"/>
    <cellStyle name="Normal 4 3 2 2 5 2 2 2 5" xfId="33063" xr:uid="{00000000-0005-0000-0000-000025810000}"/>
    <cellStyle name="Normal 4 3 2 2 5 2 2 3" xfId="33064" xr:uid="{00000000-0005-0000-0000-000026810000}"/>
    <cellStyle name="Normal 4 3 2 2 5 2 2 3 2" xfId="33065" xr:uid="{00000000-0005-0000-0000-000027810000}"/>
    <cellStyle name="Normal 4 3 2 2 5 2 2 3 2 2" xfId="33066" xr:uid="{00000000-0005-0000-0000-000028810000}"/>
    <cellStyle name="Normal 4 3 2 2 5 2 2 3 3" xfId="33067" xr:uid="{00000000-0005-0000-0000-000029810000}"/>
    <cellStyle name="Normal 4 3 2 2 5 2 2 4" xfId="33068" xr:uid="{00000000-0005-0000-0000-00002A810000}"/>
    <cellStyle name="Normal 4 3 2 2 5 2 2 4 2" xfId="33069" xr:uid="{00000000-0005-0000-0000-00002B810000}"/>
    <cellStyle name="Normal 4 3 2 2 5 2 2 4 2 2" xfId="33070" xr:uid="{00000000-0005-0000-0000-00002C810000}"/>
    <cellStyle name="Normal 4 3 2 2 5 2 2 4 3" xfId="33071" xr:uid="{00000000-0005-0000-0000-00002D810000}"/>
    <cellStyle name="Normal 4 3 2 2 5 2 2 5" xfId="33072" xr:uid="{00000000-0005-0000-0000-00002E810000}"/>
    <cellStyle name="Normal 4 3 2 2 5 2 2 5 2" xfId="33073" xr:uid="{00000000-0005-0000-0000-00002F810000}"/>
    <cellStyle name="Normal 4 3 2 2 5 2 2 6" xfId="33074" xr:uid="{00000000-0005-0000-0000-000030810000}"/>
    <cellStyle name="Normal 4 3 2 2 5 2 2 6 2" xfId="33075" xr:uid="{00000000-0005-0000-0000-000031810000}"/>
    <cellStyle name="Normal 4 3 2 2 5 2 2 7" xfId="33076" xr:uid="{00000000-0005-0000-0000-000032810000}"/>
    <cellStyle name="Normal 4 3 2 2 5 2 3" xfId="33077" xr:uid="{00000000-0005-0000-0000-000033810000}"/>
    <cellStyle name="Normal 4 3 2 2 5 2 3 2" xfId="33078" xr:uid="{00000000-0005-0000-0000-000034810000}"/>
    <cellStyle name="Normal 4 3 2 2 5 2 3 2 2" xfId="33079" xr:uid="{00000000-0005-0000-0000-000035810000}"/>
    <cellStyle name="Normal 4 3 2 2 5 2 3 2 2 2" xfId="33080" xr:uid="{00000000-0005-0000-0000-000036810000}"/>
    <cellStyle name="Normal 4 3 2 2 5 2 3 2 3" xfId="33081" xr:uid="{00000000-0005-0000-0000-000037810000}"/>
    <cellStyle name="Normal 4 3 2 2 5 2 3 3" xfId="33082" xr:uid="{00000000-0005-0000-0000-000038810000}"/>
    <cellStyle name="Normal 4 3 2 2 5 2 3 3 2" xfId="33083" xr:uid="{00000000-0005-0000-0000-000039810000}"/>
    <cellStyle name="Normal 4 3 2 2 5 2 3 3 2 2" xfId="33084" xr:uid="{00000000-0005-0000-0000-00003A810000}"/>
    <cellStyle name="Normal 4 3 2 2 5 2 3 3 3" xfId="33085" xr:uid="{00000000-0005-0000-0000-00003B810000}"/>
    <cellStyle name="Normal 4 3 2 2 5 2 3 4" xfId="33086" xr:uid="{00000000-0005-0000-0000-00003C810000}"/>
    <cellStyle name="Normal 4 3 2 2 5 2 3 4 2" xfId="33087" xr:uid="{00000000-0005-0000-0000-00003D810000}"/>
    <cellStyle name="Normal 4 3 2 2 5 2 3 5" xfId="33088" xr:uid="{00000000-0005-0000-0000-00003E810000}"/>
    <cellStyle name="Normal 4 3 2 2 5 2 4" xfId="33089" xr:uid="{00000000-0005-0000-0000-00003F810000}"/>
    <cellStyle name="Normal 4 3 2 2 5 2 4 2" xfId="33090" xr:uid="{00000000-0005-0000-0000-000040810000}"/>
    <cellStyle name="Normal 4 3 2 2 5 2 4 2 2" xfId="33091" xr:uid="{00000000-0005-0000-0000-000041810000}"/>
    <cellStyle name="Normal 4 3 2 2 5 2 4 3" xfId="33092" xr:uid="{00000000-0005-0000-0000-000042810000}"/>
    <cellStyle name="Normal 4 3 2 2 5 2 5" xfId="33093" xr:uid="{00000000-0005-0000-0000-000043810000}"/>
    <cellStyle name="Normal 4 3 2 2 5 2 5 2" xfId="33094" xr:uid="{00000000-0005-0000-0000-000044810000}"/>
    <cellStyle name="Normal 4 3 2 2 5 2 5 2 2" xfId="33095" xr:uid="{00000000-0005-0000-0000-000045810000}"/>
    <cellStyle name="Normal 4 3 2 2 5 2 5 3" xfId="33096" xr:uid="{00000000-0005-0000-0000-000046810000}"/>
    <cellStyle name="Normal 4 3 2 2 5 2 6" xfId="33097" xr:uid="{00000000-0005-0000-0000-000047810000}"/>
    <cellStyle name="Normal 4 3 2 2 5 2 6 2" xfId="33098" xr:uid="{00000000-0005-0000-0000-000048810000}"/>
    <cellStyle name="Normal 4 3 2 2 5 2 7" xfId="33099" xr:uid="{00000000-0005-0000-0000-000049810000}"/>
    <cellStyle name="Normal 4 3 2 2 5 2 7 2" xfId="33100" xr:uid="{00000000-0005-0000-0000-00004A810000}"/>
    <cellStyle name="Normal 4 3 2 2 5 2 8" xfId="33101" xr:uid="{00000000-0005-0000-0000-00004B810000}"/>
    <cellStyle name="Normal 4 3 2 2 5 3" xfId="33102" xr:uid="{00000000-0005-0000-0000-00004C810000}"/>
    <cellStyle name="Normal 4 3 2 2 5 3 2" xfId="33103" xr:uid="{00000000-0005-0000-0000-00004D810000}"/>
    <cellStyle name="Normal 4 3 2 2 5 3 2 2" xfId="33104" xr:uid="{00000000-0005-0000-0000-00004E810000}"/>
    <cellStyle name="Normal 4 3 2 2 5 3 2 2 2" xfId="33105" xr:uid="{00000000-0005-0000-0000-00004F810000}"/>
    <cellStyle name="Normal 4 3 2 2 5 3 2 2 2 2" xfId="33106" xr:uid="{00000000-0005-0000-0000-000050810000}"/>
    <cellStyle name="Normal 4 3 2 2 5 3 2 2 3" xfId="33107" xr:uid="{00000000-0005-0000-0000-000051810000}"/>
    <cellStyle name="Normal 4 3 2 2 5 3 2 3" xfId="33108" xr:uid="{00000000-0005-0000-0000-000052810000}"/>
    <cellStyle name="Normal 4 3 2 2 5 3 2 3 2" xfId="33109" xr:uid="{00000000-0005-0000-0000-000053810000}"/>
    <cellStyle name="Normal 4 3 2 2 5 3 2 3 2 2" xfId="33110" xr:uid="{00000000-0005-0000-0000-000054810000}"/>
    <cellStyle name="Normal 4 3 2 2 5 3 2 3 3" xfId="33111" xr:uid="{00000000-0005-0000-0000-000055810000}"/>
    <cellStyle name="Normal 4 3 2 2 5 3 2 4" xfId="33112" xr:uid="{00000000-0005-0000-0000-000056810000}"/>
    <cellStyle name="Normal 4 3 2 2 5 3 2 4 2" xfId="33113" xr:uid="{00000000-0005-0000-0000-000057810000}"/>
    <cellStyle name="Normal 4 3 2 2 5 3 2 5" xfId="33114" xr:uid="{00000000-0005-0000-0000-000058810000}"/>
    <cellStyle name="Normal 4 3 2 2 5 3 3" xfId="33115" xr:uid="{00000000-0005-0000-0000-000059810000}"/>
    <cellStyle name="Normal 4 3 2 2 5 3 3 2" xfId="33116" xr:uid="{00000000-0005-0000-0000-00005A810000}"/>
    <cellStyle name="Normal 4 3 2 2 5 3 3 2 2" xfId="33117" xr:uid="{00000000-0005-0000-0000-00005B810000}"/>
    <cellStyle name="Normal 4 3 2 2 5 3 3 3" xfId="33118" xr:uid="{00000000-0005-0000-0000-00005C810000}"/>
    <cellStyle name="Normal 4 3 2 2 5 3 4" xfId="33119" xr:uid="{00000000-0005-0000-0000-00005D810000}"/>
    <cellStyle name="Normal 4 3 2 2 5 3 4 2" xfId="33120" xr:uid="{00000000-0005-0000-0000-00005E810000}"/>
    <cellStyle name="Normal 4 3 2 2 5 3 4 2 2" xfId="33121" xr:uid="{00000000-0005-0000-0000-00005F810000}"/>
    <cellStyle name="Normal 4 3 2 2 5 3 4 3" xfId="33122" xr:uid="{00000000-0005-0000-0000-000060810000}"/>
    <cellStyle name="Normal 4 3 2 2 5 3 5" xfId="33123" xr:uid="{00000000-0005-0000-0000-000061810000}"/>
    <cellStyle name="Normal 4 3 2 2 5 3 5 2" xfId="33124" xr:uid="{00000000-0005-0000-0000-000062810000}"/>
    <cellStyle name="Normal 4 3 2 2 5 3 6" xfId="33125" xr:uid="{00000000-0005-0000-0000-000063810000}"/>
    <cellStyle name="Normal 4 3 2 2 5 3 6 2" xfId="33126" xr:uid="{00000000-0005-0000-0000-000064810000}"/>
    <cellStyle name="Normal 4 3 2 2 5 3 7" xfId="33127" xr:uid="{00000000-0005-0000-0000-000065810000}"/>
    <cellStyle name="Normal 4 3 2 2 5 4" xfId="33128" xr:uid="{00000000-0005-0000-0000-000066810000}"/>
    <cellStyle name="Normal 4 3 2 2 5 4 2" xfId="33129" xr:uid="{00000000-0005-0000-0000-000067810000}"/>
    <cellStyle name="Normal 4 3 2 2 5 4 2 2" xfId="33130" xr:uid="{00000000-0005-0000-0000-000068810000}"/>
    <cellStyle name="Normal 4 3 2 2 5 4 2 2 2" xfId="33131" xr:uid="{00000000-0005-0000-0000-000069810000}"/>
    <cellStyle name="Normal 4 3 2 2 5 4 2 2 2 2" xfId="33132" xr:uid="{00000000-0005-0000-0000-00006A810000}"/>
    <cellStyle name="Normal 4 3 2 2 5 4 2 2 3" xfId="33133" xr:uid="{00000000-0005-0000-0000-00006B810000}"/>
    <cellStyle name="Normal 4 3 2 2 5 4 2 3" xfId="33134" xr:uid="{00000000-0005-0000-0000-00006C810000}"/>
    <cellStyle name="Normal 4 3 2 2 5 4 2 3 2" xfId="33135" xr:uid="{00000000-0005-0000-0000-00006D810000}"/>
    <cellStyle name="Normal 4 3 2 2 5 4 2 3 2 2" xfId="33136" xr:uid="{00000000-0005-0000-0000-00006E810000}"/>
    <cellStyle name="Normal 4 3 2 2 5 4 2 3 3" xfId="33137" xr:uid="{00000000-0005-0000-0000-00006F810000}"/>
    <cellStyle name="Normal 4 3 2 2 5 4 2 4" xfId="33138" xr:uid="{00000000-0005-0000-0000-000070810000}"/>
    <cellStyle name="Normal 4 3 2 2 5 4 2 4 2" xfId="33139" xr:uid="{00000000-0005-0000-0000-000071810000}"/>
    <cellStyle name="Normal 4 3 2 2 5 4 2 5" xfId="33140" xr:uid="{00000000-0005-0000-0000-000072810000}"/>
    <cellStyle name="Normal 4 3 2 2 5 4 3" xfId="33141" xr:uid="{00000000-0005-0000-0000-000073810000}"/>
    <cellStyle name="Normal 4 3 2 2 5 4 3 2" xfId="33142" xr:uid="{00000000-0005-0000-0000-000074810000}"/>
    <cellStyle name="Normal 4 3 2 2 5 4 3 2 2" xfId="33143" xr:uid="{00000000-0005-0000-0000-000075810000}"/>
    <cellStyle name="Normal 4 3 2 2 5 4 3 3" xfId="33144" xr:uid="{00000000-0005-0000-0000-000076810000}"/>
    <cellStyle name="Normal 4 3 2 2 5 4 4" xfId="33145" xr:uid="{00000000-0005-0000-0000-000077810000}"/>
    <cellStyle name="Normal 4 3 2 2 5 4 4 2" xfId="33146" xr:uid="{00000000-0005-0000-0000-000078810000}"/>
    <cellStyle name="Normal 4 3 2 2 5 4 4 2 2" xfId="33147" xr:uid="{00000000-0005-0000-0000-000079810000}"/>
    <cellStyle name="Normal 4 3 2 2 5 4 4 3" xfId="33148" xr:uid="{00000000-0005-0000-0000-00007A810000}"/>
    <cellStyle name="Normal 4 3 2 2 5 4 5" xfId="33149" xr:uid="{00000000-0005-0000-0000-00007B810000}"/>
    <cellStyle name="Normal 4 3 2 2 5 4 5 2" xfId="33150" xr:uid="{00000000-0005-0000-0000-00007C810000}"/>
    <cellStyle name="Normal 4 3 2 2 5 4 6" xfId="33151" xr:uid="{00000000-0005-0000-0000-00007D810000}"/>
    <cellStyle name="Normal 4 3 2 2 5 4 6 2" xfId="33152" xr:uid="{00000000-0005-0000-0000-00007E810000}"/>
    <cellStyle name="Normal 4 3 2 2 5 4 7" xfId="33153" xr:uid="{00000000-0005-0000-0000-00007F810000}"/>
    <cellStyle name="Normal 4 3 2 2 5 5" xfId="33154" xr:uid="{00000000-0005-0000-0000-000080810000}"/>
    <cellStyle name="Normal 4 3 2 2 5 5 2" xfId="33155" xr:uid="{00000000-0005-0000-0000-000081810000}"/>
    <cellStyle name="Normal 4 3 2 2 5 5 2 2" xfId="33156" xr:uid="{00000000-0005-0000-0000-000082810000}"/>
    <cellStyle name="Normal 4 3 2 2 5 5 2 2 2" xfId="33157" xr:uid="{00000000-0005-0000-0000-000083810000}"/>
    <cellStyle name="Normal 4 3 2 2 5 5 2 3" xfId="33158" xr:uid="{00000000-0005-0000-0000-000084810000}"/>
    <cellStyle name="Normal 4 3 2 2 5 5 3" xfId="33159" xr:uid="{00000000-0005-0000-0000-000085810000}"/>
    <cellStyle name="Normal 4 3 2 2 5 5 3 2" xfId="33160" xr:uid="{00000000-0005-0000-0000-000086810000}"/>
    <cellStyle name="Normal 4 3 2 2 5 5 3 2 2" xfId="33161" xr:uid="{00000000-0005-0000-0000-000087810000}"/>
    <cellStyle name="Normal 4 3 2 2 5 5 3 3" xfId="33162" xr:uid="{00000000-0005-0000-0000-000088810000}"/>
    <cellStyle name="Normal 4 3 2 2 5 5 4" xfId="33163" xr:uid="{00000000-0005-0000-0000-000089810000}"/>
    <cellStyle name="Normal 4 3 2 2 5 5 4 2" xfId="33164" xr:uid="{00000000-0005-0000-0000-00008A810000}"/>
    <cellStyle name="Normal 4 3 2 2 5 5 5" xfId="33165" xr:uid="{00000000-0005-0000-0000-00008B810000}"/>
    <cellStyle name="Normal 4 3 2 2 5 6" xfId="33166" xr:uid="{00000000-0005-0000-0000-00008C810000}"/>
    <cellStyle name="Normal 4 3 2 2 5 6 2" xfId="33167" xr:uid="{00000000-0005-0000-0000-00008D810000}"/>
    <cellStyle name="Normal 4 3 2 2 5 6 2 2" xfId="33168" xr:uid="{00000000-0005-0000-0000-00008E810000}"/>
    <cellStyle name="Normal 4 3 2 2 5 6 2 2 2" xfId="33169" xr:uid="{00000000-0005-0000-0000-00008F810000}"/>
    <cellStyle name="Normal 4 3 2 2 5 6 2 3" xfId="33170" xr:uid="{00000000-0005-0000-0000-000090810000}"/>
    <cellStyle name="Normal 4 3 2 2 5 6 3" xfId="33171" xr:uid="{00000000-0005-0000-0000-000091810000}"/>
    <cellStyle name="Normal 4 3 2 2 5 6 3 2" xfId="33172" xr:uid="{00000000-0005-0000-0000-000092810000}"/>
    <cellStyle name="Normal 4 3 2 2 5 6 4" xfId="33173" xr:uid="{00000000-0005-0000-0000-000093810000}"/>
    <cellStyle name="Normal 4 3 2 2 5 7" xfId="33174" xr:uid="{00000000-0005-0000-0000-000094810000}"/>
    <cellStyle name="Normal 4 3 2 2 5 7 2" xfId="33175" xr:uid="{00000000-0005-0000-0000-000095810000}"/>
    <cellStyle name="Normal 4 3 2 2 5 7 2 2" xfId="33176" xr:uid="{00000000-0005-0000-0000-000096810000}"/>
    <cellStyle name="Normal 4 3 2 2 5 7 3" xfId="33177" xr:uid="{00000000-0005-0000-0000-000097810000}"/>
    <cellStyle name="Normal 4 3 2 2 5 8" xfId="33178" xr:uid="{00000000-0005-0000-0000-000098810000}"/>
    <cellStyle name="Normal 4 3 2 2 5 8 2" xfId="33179" xr:uid="{00000000-0005-0000-0000-000099810000}"/>
    <cellStyle name="Normal 4 3 2 2 5 8 2 2" xfId="33180" xr:uid="{00000000-0005-0000-0000-00009A810000}"/>
    <cellStyle name="Normal 4 3 2 2 5 8 3" xfId="33181" xr:uid="{00000000-0005-0000-0000-00009B810000}"/>
    <cellStyle name="Normal 4 3 2 2 5 9" xfId="33182" xr:uid="{00000000-0005-0000-0000-00009C810000}"/>
    <cellStyle name="Normal 4 3 2 2 5 9 2" xfId="33183" xr:uid="{00000000-0005-0000-0000-00009D810000}"/>
    <cellStyle name="Normal 4 3 2 2 6" xfId="33184" xr:uid="{00000000-0005-0000-0000-00009E810000}"/>
    <cellStyle name="Normal 4 3 2 2 6 2" xfId="33185" xr:uid="{00000000-0005-0000-0000-00009F810000}"/>
    <cellStyle name="Normal 4 3 2 2 6 2 2" xfId="33186" xr:uid="{00000000-0005-0000-0000-0000A0810000}"/>
    <cellStyle name="Normal 4 3 2 2 6 2 2 2" xfId="33187" xr:uid="{00000000-0005-0000-0000-0000A1810000}"/>
    <cellStyle name="Normal 4 3 2 2 6 2 2 2 2" xfId="33188" xr:uid="{00000000-0005-0000-0000-0000A2810000}"/>
    <cellStyle name="Normal 4 3 2 2 6 2 2 2 2 2" xfId="33189" xr:uid="{00000000-0005-0000-0000-0000A3810000}"/>
    <cellStyle name="Normal 4 3 2 2 6 2 2 2 3" xfId="33190" xr:uid="{00000000-0005-0000-0000-0000A4810000}"/>
    <cellStyle name="Normal 4 3 2 2 6 2 2 3" xfId="33191" xr:uid="{00000000-0005-0000-0000-0000A5810000}"/>
    <cellStyle name="Normal 4 3 2 2 6 2 2 3 2" xfId="33192" xr:uid="{00000000-0005-0000-0000-0000A6810000}"/>
    <cellStyle name="Normal 4 3 2 2 6 2 2 3 2 2" xfId="33193" xr:uid="{00000000-0005-0000-0000-0000A7810000}"/>
    <cellStyle name="Normal 4 3 2 2 6 2 2 3 3" xfId="33194" xr:uid="{00000000-0005-0000-0000-0000A8810000}"/>
    <cellStyle name="Normal 4 3 2 2 6 2 2 4" xfId="33195" xr:uid="{00000000-0005-0000-0000-0000A9810000}"/>
    <cellStyle name="Normal 4 3 2 2 6 2 2 4 2" xfId="33196" xr:uid="{00000000-0005-0000-0000-0000AA810000}"/>
    <cellStyle name="Normal 4 3 2 2 6 2 2 5" xfId="33197" xr:uid="{00000000-0005-0000-0000-0000AB810000}"/>
    <cellStyle name="Normal 4 3 2 2 6 2 3" xfId="33198" xr:uid="{00000000-0005-0000-0000-0000AC810000}"/>
    <cellStyle name="Normal 4 3 2 2 6 2 3 2" xfId="33199" xr:uid="{00000000-0005-0000-0000-0000AD810000}"/>
    <cellStyle name="Normal 4 3 2 2 6 2 3 2 2" xfId="33200" xr:uid="{00000000-0005-0000-0000-0000AE810000}"/>
    <cellStyle name="Normal 4 3 2 2 6 2 3 3" xfId="33201" xr:uid="{00000000-0005-0000-0000-0000AF810000}"/>
    <cellStyle name="Normal 4 3 2 2 6 2 4" xfId="33202" xr:uid="{00000000-0005-0000-0000-0000B0810000}"/>
    <cellStyle name="Normal 4 3 2 2 6 2 4 2" xfId="33203" xr:uid="{00000000-0005-0000-0000-0000B1810000}"/>
    <cellStyle name="Normal 4 3 2 2 6 2 4 2 2" xfId="33204" xr:uid="{00000000-0005-0000-0000-0000B2810000}"/>
    <cellStyle name="Normal 4 3 2 2 6 2 4 3" xfId="33205" xr:uid="{00000000-0005-0000-0000-0000B3810000}"/>
    <cellStyle name="Normal 4 3 2 2 6 2 5" xfId="33206" xr:uid="{00000000-0005-0000-0000-0000B4810000}"/>
    <cellStyle name="Normal 4 3 2 2 6 2 5 2" xfId="33207" xr:uid="{00000000-0005-0000-0000-0000B5810000}"/>
    <cellStyle name="Normal 4 3 2 2 6 2 6" xfId="33208" xr:uid="{00000000-0005-0000-0000-0000B6810000}"/>
    <cellStyle name="Normal 4 3 2 2 6 2 6 2" xfId="33209" xr:uid="{00000000-0005-0000-0000-0000B7810000}"/>
    <cellStyle name="Normal 4 3 2 2 6 2 7" xfId="33210" xr:uid="{00000000-0005-0000-0000-0000B8810000}"/>
    <cellStyle name="Normal 4 3 2 2 6 3" xfId="33211" xr:uid="{00000000-0005-0000-0000-0000B9810000}"/>
    <cellStyle name="Normal 4 3 2 2 6 3 2" xfId="33212" xr:uid="{00000000-0005-0000-0000-0000BA810000}"/>
    <cellStyle name="Normal 4 3 2 2 6 3 2 2" xfId="33213" xr:uid="{00000000-0005-0000-0000-0000BB810000}"/>
    <cellStyle name="Normal 4 3 2 2 6 3 2 2 2" xfId="33214" xr:uid="{00000000-0005-0000-0000-0000BC810000}"/>
    <cellStyle name="Normal 4 3 2 2 6 3 2 3" xfId="33215" xr:uid="{00000000-0005-0000-0000-0000BD810000}"/>
    <cellStyle name="Normal 4 3 2 2 6 3 3" xfId="33216" xr:uid="{00000000-0005-0000-0000-0000BE810000}"/>
    <cellStyle name="Normal 4 3 2 2 6 3 3 2" xfId="33217" xr:uid="{00000000-0005-0000-0000-0000BF810000}"/>
    <cellStyle name="Normal 4 3 2 2 6 3 3 2 2" xfId="33218" xr:uid="{00000000-0005-0000-0000-0000C0810000}"/>
    <cellStyle name="Normal 4 3 2 2 6 3 3 3" xfId="33219" xr:uid="{00000000-0005-0000-0000-0000C1810000}"/>
    <cellStyle name="Normal 4 3 2 2 6 3 4" xfId="33220" xr:uid="{00000000-0005-0000-0000-0000C2810000}"/>
    <cellStyle name="Normal 4 3 2 2 6 3 4 2" xfId="33221" xr:uid="{00000000-0005-0000-0000-0000C3810000}"/>
    <cellStyle name="Normal 4 3 2 2 6 3 5" xfId="33222" xr:uid="{00000000-0005-0000-0000-0000C4810000}"/>
    <cellStyle name="Normal 4 3 2 2 6 4" xfId="33223" xr:uid="{00000000-0005-0000-0000-0000C5810000}"/>
    <cellStyle name="Normal 4 3 2 2 6 4 2" xfId="33224" xr:uid="{00000000-0005-0000-0000-0000C6810000}"/>
    <cellStyle name="Normal 4 3 2 2 6 4 2 2" xfId="33225" xr:uid="{00000000-0005-0000-0000-0000C7810000}"/>
    <cellStyle name="Normal 4 3 2 2 6 4 3" xfId="33226" xr:uid="{00000000-0005-0000-0000-0000C8810000}"/>
    <cellStyle name="Normal 4 3 2 2 6 5" xfId="33227" xr:uid="{00000000-0005-0000-0000-0000C9810000}"/>
    <cellStyle name="Normal 4 3 2 2 6 5 2" xfId="33228" xr:uid="{00000000-0005-0000-0000-0000CA810000}"/>
    <cellStyle name="Normal 4 3 2 2 6 5 2 2" xfId="33229" xr:uid="{00000000-0005-0000-0000-0000CB810000}"/>
    <cellStyle name="Normal 4 3 2 2 6 5 3" xfId="33230" xr:uid="{00000000-0005-0000-0000-0000CC810000}"/>
    <cellStyle name="Normal 4 3 2 2 6 6" xfId="33231" xr:uid="{00000000-0005-0000-0000-0000CD810000}"/>
    <cellStyle name="Normal 4 3 2 2 6 6 2" xfId="33232" xr:uid="{00000000-0005-0000-0000-0000CE810000}"/>
    <cellStyle name="Normal 4 3 2 2 6 7" xfId="33233" xr:uid="{00000000-0005-0000-0000-0000CF810000}"/>
    <cellStyle name="Normal 4 3 2 2 6 7 2" xfId="33234" xr:uid="{00000000-0005-0000-0000-0000D0810000}"/>
    <cellStyle name="Normal 4 3 2 2 6 8" xfId="33235" xr:uid="{00000000-0005-0000-0000-0000D1810000}"/>
    <cellStyle name="Normal 4 3 2 2 7" xfId="33236" xr:uid="{00000000-0005-0000-0000-0000D2810000}"/>
    <cellStyle name="Normal 4 3 2 2 7 2" xfId="33237" xr:uid="{00000000-0005-0000-0000-0000D3810000}"/>
    <cellStyle name="Normal 4 3 2 2 7 2 2" xfId="33238" xr:uid="{00000000-0005-0000-0000-0000D4810000}"/>
    <cellStyle name="Normal 4 3 2 2 7 2 2 2" xfId="33239" xr:uid="{00000000-0005-0000-0000-0000D5810000}"/>
    <cellStyle name="Normal 4 3 2 2 7 2 2 2 2" xfId="33240" xr:uid="{00000000-0005-0000-0000-0000D6810000}"/>
    <cellStyle name="Normal 4 3 2 2 7 2 2 3" xfId="33241" xr:uid="{00000000-0005-0000-0000-0000D7810000}"/>
    <cellStyle name="Normal 4 3 2 2 7 2 3" xfId="33242" xr:uid="{00000000-0005-0000-0000-0000D8810000}"/>
    <cellStyle name="Normal 4 3 2 2 7 2 3 2" xfId="33243" xr:uid="{00000000-0005-0000-0000-0000D9810000}"/>
    <cellStyle name="Normal 4 3 2 2 7 2 3 2 2" xfId="33244" xr:uid="{00000000-0005-0000-0000-0000DA810000}"/>
    <cellStyle name="Normal 4 3 2 2 7 2 3 3" xfId="33245" xr:uid="{00000000-0005-0000-0000-0000DB810000}"/>
    <cellStyle name="Normal 4 3 2 2 7 2 4" xfId="33246" xr:uid="{00000000-0005-0000-0000-0000DC810000}"/>
    <cellStyle name="Normal 4 3 2 2 7 2 4 2" xfId="33247" xr:uid="{00000000-0005-0000-0000-0000DD810000}"/>
    <cellStyle name="Normal 4 3 2 2 7 2 5" xfId="33248" xr:uid="{00000000-0005-0000-0000-0000DE810000}"/>
    <cellStyle name="Normal 4 3 2 2 7 3" xfId="33249" xr:uid="{00000000-0005-0000-0000-0000DF810000}"/>
    <cellStyle name="Normal 4 3 2 2 7 3 2" xfId="33250" xr:uid="{00000000-0005-0000-0000-0000E0810000}"/>
    <cellStyle name="Normal 4 3 2 2 7 3 2 2" xfId="33251" xr:uid="{00000000-0005-0000-0000-0000E1810000}"/>
    <cellStyle name="Normal 4 3 2 2 7 3 3" xfId="33252" xr:uid="{00000000-0005-0000-0000-0000E2810000}"/>
    <cellStyle name="Normal 4 3 2 2 7 4" xfId="33253" xr:uid="{00000000-0005-0000-0000-0000E3810000}"/>
    <cellStyle name="Normal 4 3 2 2 7 4 2" xfId="33254" xr:uid="{00000000-0005-0000-0000-0000E4810000}"/>
    <cellStyle name="Normal 4 3 2 2 7 4 2 2" xfId="33255" xr:uid="{00000000-0005-0000-0000-0000E5810000}"/>
    <cellStyle name="Normal 4 3 2 2 7 4 3" xfId="33256" xr:uid="{00000000-0005-0000-0000-0000E6810000}"/>
    <cellStyle name="Normal 4 3 2 2 7 5" xfId="33257" xr:uid="{00000000-0005-0000-0000-0000E7810000}"/>
    <cellStyle name="Normal 4 3 2 2 7 5 2" xfId="33258" xr:uid="{00000000-0005-0000-0000-0000E8810000}"/>
    <cellStyle name="Normal 4 3 2 2 7 6" xfId="33259" xr:uid="{00000000-0005-0000-0000-0000E9810000}"/>
    <cellStyle name="Normal 4 3 2 2 7 6 2" xfId="33260" xr:uid="{00000000-0005-0000-0000-0000EA810000}"/>
    <cellStyle name="Normal 4 3 2 2 7 7" xfId="33261" xr:uid="{00000000-0005-0000-0000-0000EB810000}"/>
    <cellStyle name="Normal 4 3 2 2 8" xfId="33262" xr:uid="{00000000-0005-0000-0000-0000EC810000}"/>
    <cellStyle name="Normal 4 3 2 2 8 2" xfId="33263" xr:uid="{00000000-0005-0000-0000-0000ED810000}"/>
    <cellStyle name="Normal 4 3 2 2 8 2 2" xfId="33264" xr:uid="{00000000-0005-0000-0000-0000EE810000}"/>
    <cellStyle name="Normal 4 3 2 2 8 2 2 2" xfId="33265" xr:uid="{00000000-0005-0000-0000-0000EF810000}"/>
    <cellStyle name="Normal 4 3 2 2 8 2 2 2 2" xfId="33266" xr:uid="{00000000-0005-0000-0000-0000F0810000}"/>
    <cellStyle name="Normal 4 3 2 2 8 2 2 3" xfId="33267" xr:uid="{00000000-0005-0000-0000-0000F1810000}"/>
    <cellStyle name="Normal 4 3 2 2 8 2 3" xfId="33268" xr:uid="{00000000-0005-0000-0000-0000F2810000}"/>
    <cellStyle name="Normal 4 3 2 2 8 2 3 2" xfId="33269" xr:uid="{00000000-0005-0000-0000-0000F3810000}"/>
    <cellStyle name="Normal 4 3 2 2 8 2 3 2 2" xfId="33270" xr:uid="{00000000-0005-0000-0000-0000F4810000}"/>
    <cellStyle name="Normal 4 3 2 2 8 2 3 3" xfId="33271" xr:uid="{00000000-0005-0000-0000-0000F5810000}"/>
    <cellStyle name="Normal 4 3 2 2 8 2 4" xfId="33272" xr:uid="{00000000-0005-0000-0000-0000F6810000}"/>
    <cellStyle name="Normal 4 3 2 2 8 2 4 2" xfId="33273" xr:uid="{00000000-0005-0000-0000-0000F7810000}"/>
    <cellStyle name="Normal 4 3 2 2 8 2 5" xfId="33274" xr:uid="{00000000-0005-0000-0000-0000F8810000}"/>
    <cellStyle name="Normal 4 3 2 2 8 3" xfId="33275" xr:uid="{00000000-0005-0000-0000-0000F9810000}"/>
    <cellStyle name="Normal 4 3 2 2 8 3 2" xfId="33276" xr:uid="{00000000-0005-0000-0000-0000FA810000}"/>
    <cellStyle name="Normal 4 3 2 2 8 3 2 2" xfId="33277" xr:uid="{00000000-0005-0000-0000-0000FB810000}"/>
    <cellStyle name="Normal 4 3 2 2 8 3 3" xfId="33278" xr:uid="{00000000-0005-0000-0000-0000FC810000}"/>
    <cellStyle name="Normal 4 3 2 2 8 4" xfId="33279" xr:uid="{00000000-0005-0000-0000-0000FD810000}"/>
    <cellStyle name="Normal 4 3 2 2 8 4 2" xfId="33280" xr:uid="{00000000-0005-0000-0000-0000FE810000}"/>
    <cellStyle name="Normal 4 3 2 2 8 4 2 2" xfId="33281" xr:uid="{00000000-0005-0000-0000-0000FF810000}"/>
    <cellStyle name="Normal 4 3 2 2 8 4 3" xfId="33282" xr:uid="{00000000-0005-0000-0000-000000820000}"/>
    <cellStyle name="Normal 4 3 2 2 8 5" xfId="33283" xr:uid="{00000000-0005-0000-0000-000001820000}"/>
    <cellStyle name="Normal 4 3 2 2 8 5 2" xfId="33284" xr:uid="{00000000-0005-0000-0000-000002820000}"/>
    <cellStyle name="Normal 4 3 2 2 8 6" xfId="33285" xr:uid="{00000000-0005-0000-0000-000003820000}"/>
    <cellStyle name="Normal 4 3 2 2 8 6 2" xfId="33286" xr:uid="{00000000-0005-0000-0000-000004820000}"/>
    <cellStyle name="Normal 4 3 2 2 8 7" xfId="33287" xr:uid="{00000000-0005-0000-0000-000005820000}"/>
    <cellStyle name="Normal 4 3 2 2 9" xfId="33288" xr:uid="{00000000-0005-0000-0000-000006820000}"/>
    <cellStyle name="Normal 4 3 2 2 9 2" xfId="33289" xr:uid="{00000000-0005-0000-0000-000007820000}"/>
    <cellStyle name="Normal 4 3 2 2 9 2 2" xfId="33290" xr:uid="{00000000-0005-0000-0000-000008820000}"/>
    <cellStyle name="Normal 4 3 2 2 9 2 2 2" xfId="33291" xr:uid="{00000000-0005-0000-0000-000009820000}"/>
    <cellStyle name="Normal 4 3 2 2 9 2 3" xfId="33292" xr:uid="{00000000-0005-0000-0000-00000A820000}"/>
    <cellStyle name="Normal 4 3 2 2 9 3" xfId="33293" xr:uid="{00000000-0005-0000-0000-00000B820000}"/>
    <cellStyle name="Normal 4 3 2 2 9 3 2" xfId="33294" xr:uid="{00000000-0005-0000-0000-00000C820000}"/>
    <cellStyle name="Normal 4 3 2 2 9 3 2 2" xfId="33295" xr:uid="{00000000-0005-0000-0000-00000D820000}"/>
    <cellStyle name="Normal 4 3 2 2 9 3 3" xfId="33296" xr:uid="{00000000-0005-0000-0000-00000E820000}"/>
    <cellStyle name="Normal 4 3 2 2 9 4" xfId="33297" xr:uid="{00000000-0005-0000-0000-00000F820000}"/>
    <cellStyle name="Normal 4 3 2 2 9 4 2" xfId="33298" xr:uid="{00000000-0005-0000-0000-000010820000}"/>
    <cellStyle name="Normal 4 3 2 2 9 5" xfId="33299" xr:uid="{00000000-0005-0000-0000-000011820000}"/>
    <cellStyle name="Normal 4 3 2 3" xfId="33300" xr:uid="{00000000-0005-0000-0000-000012820000}"/>
    <cellStyle name="Normal 4 3 2 3 10" xfId="33301" xr:uid="{00000000-0005-0000-0000-000013820000}"/>
    <cellStyle name="Normal 4 3 2 3 10 2" xfId="33302" xr:uid="{00000000-0005-0000-0000-000014820000}"/>
    <cellStyle name="Normal 4 3 2 3 11" xfId="33303" xr:uid="{00000000-0005-0000-0000-000015820000}"/>
    <cellStyle name="Normal 4 3 2 3 11 2" xfId="33304" xr:uid="{00000000-0005-0000-0000-000016820000}"/>
    <cellStyle name="Normal 4 3 2 3 12" xfId="33305" xr:uid="{00000000-0005-0000-0000-000017820000}"/>
    <cellStyle name="Normal 4 3 2 3 2" xfId="33306" xr:uid="{00000000-0005-0000-0000-000018820000}"/>
    <cellStyle name="Normal 4 3 2 3 2 10" xfId="33307" xr:uid="{00000000-0005-0000-0000-000019820000}"/>
    <cellStyle name="Normal 4 3 2 3 2 10 2" xfId="33308" xr:uid="{00000000-0005-0000-0000-00001A820000}"/>
    <cellStyle name="Normal 4 3 2 3 2 11" xfId="33309" xr:uid="{00000000-0005-0000-0000-00001B820000}"/>
    <cellStyle name="Normal 4 3 2 3 2 2" xfId="33310" xr:uid="{00000000-0005-0000-0000-00001C820000}"/>
    <cellStyle name="Normal 4 3 2 3 2 2 2" xfId="33311" xr:uid="{00000000-0005-0000-0000-00001D820000}"/>
    <cellStyle name="Normal 4 3 2 3 2 2 2 2" xfId="33312" xr:uid="{00000000-0005-0000-0000-00001E820000}"/>
    <cellStyle name="Normal 4 3 2 3 2 2 2 2 2" xfId="33313" xr:uid="{00000000-0005-0000-0000-00001F820000}"/>
    <cellStyle name="Normal 4 3 2 3 2 2 2 2 2 2" xfId="33314" xr:uid="{00000000-0005-0000-0000-000020820000}"/>
    <cellStyle name="Normal 4 3 2 3 2 2 2 2 2 2 2" xfId="33315" xr:uid="{00000000-0005-0000-0000-000021820000}"/>
    <cellStyle name="Normal 4 3 2 3 2 2 2 2 2 3" xfId="33316" xr:uid="{00000000-0005-0000-0000-000022820000}"/>
    <cellStyle name="Normal 4 3 2 3 2 2 2 2 3" xfId="33317" xr:uid="{00000000-0005-0000-0000-000023820000}"/>
    <cellStyle name="Normal 4 3 2 3 2 2 2 2 3 2" xfId="33318" xr:uid="{00000000-0005-0000-0000-000024820000}"/>
    <cellStyle name="Normal 4 3 2 3 2 2 2 2 3 2 2" xfId="33319" xr:uid="{00000000-0005-0000-0000-000025820000}"/>
    <cellStyle name="Normal 4 3 2 3 2 2 2 2 3 3" xfId="33320" xr:uid="{00000000-0005-0000-0000-000026820000}"/>
    <cellStyle name="Normal 4 3 2 3 2 2 2 2 4" xfId="33321" xr:uid="{00000000-0005-0000-0000-000027820000}"/>
    <cellStyle name="Normal 4 3 2 3 2 2 2 2 4 2" xfId="33322" xr:uid="{00000000-0005-0000-0000-000028820000}"/>
    <cellStyle name="Normal 4 3 2 3 2 2 2 2 5" xfId="33323" xr:uid="{00000000-0005-0000-0000-000029820000}"/>
    <cellStyle name="Normal 4 3 2 3 2 2 2 3" xfId="33324" xr:uid="{00000000-0005-0000-0000-00002A820000}"/>
    <cellStyle name="Normal 4 3 2 3 2 2 2 3 2" xfId="33325" xr:uid="{00000000-0005-0000-0000-00002B820000}"/>
    <cellStyle name="Normal 4 3 2 3 2 2 2 3 2 2" xfId="33326" xr:uid="{00000000-0005-0000-0000-00002C820000}"/>
    <cellStyle name="Normal 4 3 2 3 2 2 2 3 3" xfId="33327" xr:uid="{00000000-0005-0000-0000-00002D820000}"/>
    <cellStyle name="Normal 4 3 2 3 2 2 2 4" xfId="33328" xr:uid="{00000000-0005-0000-0000-00002E820000}"/>
    <cellStyle name="Normal 4 3 2 3 2 2 2 4 2" xfId="33329" xr:uid="{00000000-0005-0000-0000-00002F820000}"/>
    <cellStyle name="Normal 4 3 2 3 2 2 2 4 2 2" xfId="33330" xr:uid="{00000000-0005-0000-0000-000030820000}"/>
    <cellStyle name="Normal 4 3 2 3 2 2 2 4 3" xfId="33331" xr:uid="{00000000-0005-0000-0000-000031820000}"/>
    <cellStyle name="Normal 4 3 2 3 2 2 2 5" xfId="33332" xr:uid="{00000000-0005-0000-0000-000032820000}"/>
    <cellStyle name="Normal 4 3 2 3 2 2 2 5 2" xfId="33333" xr:uid="{00000000-0005-0000-0000-000033820000}"/>
    <cellStyle name="Normal 4 3 2 3 2 2 2 6" xfId="33334" xr:uid="{00000000-0005-0000-0000-000034820000}"/>
    <cellStyle name="Normal 4 3 2 3 2 2 2 6 2" xfId="33335" xr:uid="{00000000-0005-0000-0000-000035820000}"/>
    <cellStyle name="Normal 4 3 2 3 2 2 2 7" xfId="33336" xr:uid="{00000000-0005-0000-0000-000036820000}"/>
    <cellStyle name="Normal 4 3 2 3 2 2 3" xfId="33337" xr:uid="{00000000-0005-0000-0000-000037820000}"/>
    <cellStyle name="Normal 4 3 2 3 2 2 3 2" xfId="33338" xr:uid="{00000000-0005-0000-0000-000038820000}"/>
    <cellStyle name="Normal 4 3 2 3 2 2 3 2 2" xfId="33339" xr:uid="{00000000-0005-0000-0000-000039820000}"/>
    <cellStyle name="Normal 4 3 2 3 2 2 3 2 2 2" xfId="33340" xr:uid="{00000000-0005-0000-0000-00003A820000}"/>
    <cellStyle name="Normal 4 3 2 3 2 2 3 2 3" xfId="33341" xr:uid="{00000000-0005-0000-0000-00003B820000}"/>
    <cellStyle name="Normal 4 3 2 3 2 2 3 3" xfId="33342" xr:uid="{00000000-0005-0000-0000-00003C820000}"/>
    <cellStyle name="Normal 4 3 2 3 2 2 3 3 2" xfId="33343" xr:uid="{00000000-0005-0000-0000-00003D820000}"/>
    <cellStyle name="Normal 4 3 2 3 2 2 3 3 2 2" xfId="33344" xr:uid="{00000000-0005-0000-0000-00003E820000}"/>
    <cellStyle name="Normal 4 3 2 3 2 2 3 3 3" xfId="33345" xr:uid="{00000000-0005-0000-0000-00003F820000}"/>
    <cellStyle name="Normal 4 3 2 3 2 2 3 4" xfId="33346" xr:uid="{00000000-0005-0000-0000-000040820000}"/>
    <cellStyle name="Normal 4 3 2 3 2 2 3 4 2" xfId="33347" xr:uid="{00000000-0005-0000-0000-000041820000}"/>
    <cellStyle name="Normal 4 3 2 3 2 2 3 5" xfId="33348" xr:uid="{00000000-0005-0000-0000-000042820000}"/>
    <cellStyle name="Normal 4 3 2 3 2 2 4" xfId="33349" xr:uid="{00000000-0005-0000-0000-000043820000}"/>
    <cellStyle name="Normal 4 3 2 3 2 2 4 2" xfId="33350" xr:uid="{00000000-0005-0000-0000-000044820000}"/>
    <cellStyle name="Normal 4 3 2 3 2 2 4 2 2" xfId="33351" xr:uid="{00000000-0005-0000-0000-000045820000}"/>
    <cellStyle name="Normal 4 3 2 3 2 2 4 3" xfId="33352" xr:uid="{00000000-0005-0000-0000-000046820000}"/>
    <cellStyle name="Normal 4 3 2 3 2 2 5" xfId="33353" xr:uid="{00000000-0005-0000-0000-000047820000}"/>
    <cellStyle name="Normal 4 3 2 3 2 2 5 2" xfId="33354" xr:uid="{00000000-0005-0000-0000-000048820000}"/>
    <cellStyle name="Normal 4 3 2 3 2 2 5 2 2" xfId="33355" xr:uid="{00000000-0005-0000-0000-000049820000}"/>
    <cellStyle name="Normal 4 3 2 3 2 2 5 3" xfId="33356" xr:uid="{00000000-0005-0000-0000-00004A820000}"/>
    <cellStyle name="Normal 4 3 2 3 2 2 6" xfId="33357" xr:uid="{00000000-0005-0000-0000-00004B820000}"/>
    <cellStyle name="Normal 4 3 2 3 2 2 6 2" xfId="33358" xr:uid="{00000000-0005-0000-0000-00004C820000}"/>
    <cellStyle name="Normal 4 3 2 3 2 2 7" xfId="33359" xr:uid="{00000000-0005-0000-0000-00004D820000}"/>
    <cellStyle name="Normal 4 3 2 3 2 2 7 2" xfId="33360" xr:uid="{00000000-0005-0000-0000-00004E820000}"/>
    <cellStyle name="Normal 4 3 2 3 2 2 8" xfId="33361" xr:uid="{00000000-0005-0000-0000-00004F820000}"/>
    <cellStyle name="Normal 4 3 2 3 2 3" xfId="33362" xr:uid="{00000000-0005-0000-0000-000050820000}"/>
    <cellStyle name="Normal 4 3 2 3 2 3 2" xfId="33363" xr:uid="{00000000-0005-0000-0000-000051820000}"/>
    <cellStyle name="Normal 4 3 2 3 2 3 2 2" xfId="33364" xr:uid="{00000000-0005-0000-0000-000052820000}"/>
    <cellStyle name="Normal 4 3 2 3 2 3 2 2 2" xfId="33365" xr:uid="{00000000-0005-0000-0000-000053820000}"/>
    <cellStyle name="Normal 4 3 2 3 2 3 2 2 2 2" xfId="33366" xr:uid="{00000000-0005-0000-0000-000054820000}"/>
    <cellStyle name="Normal 4 3 2 3 2 3 2 2 3" xfId="33367" xr:uid="{00000000-0005-0000-0000-000055820000}"/>
    <cellStyle name="Normal 4 3 2 3 2 3 2 3" xfId="33368" xr:uid="{00000000-0005-0000-0000-000056820000}"/>
    <cellStyle name="Normal 4 3 2 3 2 3 2 3 2" xfId="33369" xr:uid="{00000000-0005-0000-0000-000057820000}"/>
    <cellStyle name="Normal 4 3 2 3 2 3 2 3 2 2" xfId="33370" xr:uid="{00000000-0005-0000-0000-000058820000}"/>
    <cellStyle name="Normal 4 3 2 3 2 3 2 3 3" xfId="33371" xr:uid="{00000000-0005-0000-0000-000059820000}"/>
    <cellStyle name="Normal 4 3 2 3 2 3 2 4" xfId="33372" xr:uid="{00000000-0005-0000-0000-00005A820000}"/>
    <cellStyle name="Normal 4 3 2 3 2 3 2 4 2" xfId="33373" xr:uid="{00000000-0005-0000-0000-00005B820000}"/>
    <cellStyle name="Normal 4 3 2 3 2 3 2 5" xfId="33374" xr:uid="{00000000-0005-0000-0000-00005C820000}"/>
    <cellStyle name="Normal 4 3 2 3 2 3 3" xfId="33375" xr:uid="{00000000-0005-0000-0000-00005D820000}"/>
    <cellStyle name="Normal 4 3 2 3 2 3 3 2" xfId="33376" xr:uid="{00000000-0005-0000-0000-00005E820000}"/>
    <cellStyle name="Normal 4 3 2 3 2 3 3 2 2" xfId="33377" xr:uid="{00000000-0005-0000-0000-00005F820000}"/>
    <cellStyle name="Normal 4 3 2 3 2 3 3 3" xfId="33378" xr:uid="{00000000-0005-0000-0000-000060820000}"/>
    <cellStyle name="Normal 4 3 2 3 2 3 4" xfId="33379" xr:uid="{00000000-0005-0000-0000-000061820000}"/>
    <cellStyle name="Normal 4 3 2 3 2 3 4 2" xfId="33380" xr:uid="{00000000-0005-0000-0000-000062820000}"/>
    <cellStyle name="Normal 4 3 2 3 2 3 4 2 2" xfId="33381" xr:uid="{00000000-0005-0000-0000-000063820000}"/>
    <cellStyle name="Normal 4 3 2 3 2 3 4 3" xfId="33382" xr:uid="{00000000-0005-0000-0000-000064820000}"/>
    <cellStyle name="Normal 4 3 2 3 2 3 5" xfId="33383" xr:uid="{00000000-0005-0000-0000-000065820000}"/>
    <cellStyle name="Normal 4 3 2 3 2 3 5 2" xfId="33384" xr:uid="{00000000-0005-0000-0000-000066820000}"/>
    <cellStyle name="Normal 4 3 2 3 2 3 6" xfId="33385" xr:uid="{00000000-0005-0000-0000-000067820000}"/>
    <cellStyle name="Normal 4 3 2 3 2 3 6 2" xfId="33386" xr:uid="{00000000-0005-0000-0000-000068820000}"/>
    <cellStyle name="Normal 4 3 2 3 2 3 7" xfId="33387" xr:uid="{00000000-0005-0000-0000-000069820000}"/>
    <cellStyle name="Normal 4 3 2 3 2 4" xfId="33388" xr:uid="{00000000-0005-0000-0000-00006A820000}"/>
    <cellStyle name="Normal 4 3 2 3 2 4 2" xfId="33389" xr:uid="{00000000-0005-0000-0000-00006B820000}"/>
    <cellStyle name="Normal 4 3 2 3 2 4 2 2" xfId="33390" xr:uid="{00000000-0005-0000-0000-00006C820000}"/>
    <cellStyle name="Normal 4 3 2 3 2 4 2 2 2" xfId="33391" xr:uid="{00000000-0005-0000-0000-00006D820000}"/>
    <cellStyle name="Normal 4 3 2 3 2 4 2 2 2 2" xfId="33392" xr:uid="{00000000-0005-0000-0000-00006E820000}"/>
    <cellStyle name="Normal 4 3 2 3 2 4 2 2 3" xfId="33393" xr:uid="{00000000-0005-0000-0000-00006F820000}"/>
    <cellStyle name="Normal 4 3 2 3 2 4 2 3" xfId="33394" xr:uid="{00000000-0005-0000-0000-000070820000}"/>
    <cellStyle name="Normal 4 3 2 3 2 4 2 3 2" xfId="33395" xr:uid="{00000000-0005-0000-0000-000071820000}"/>
    <cellStyle name="Normal 4 3 2 3 2 4 2 3 2 2" xfId="33396" xr:uid="{00000000-0005-0000-0000-000072820000}"/>
    <cellStyle name="Normal 4 3 2 3 2 4 2 3 3" xfId="33397" xr:uid="{00000000-0005-0000-0000-000073820000}"/>
    <cellStyle name="Normal 4 3 2 3 2 4 2 4" xfId="33398" xr:uid="{00000000-0005-0000-0000-000074820000}"/>
    <cellStyle name="Normal 4 3 2 3 2 4 2 4 2" xfId="33399" xr:uid="{00000000-0005-0000-0000-000075820000}"/>
    <cellStyle name="Normal 4 3 2 3 2 4 2 5" xfId="33400" xr:uid="{00000000-0005-0000-0000-000076820000}"/>
    <cellStyle name="Normal 4 3 2 3 2 4 3" xfId="33401" xr:uid="{00000000-0005-0000-0000-000077820000}"/>
    <cellStyle name="Normal 4 3 2 3 2 4 3 2" xfId="33402" xr:uid="{00000000-0005-0000-0000-000078820000}"/>
    <cellStyle name="Normal 4 3 2 3 2 4 3 2 2" xfId="33403" xr:uid="{00000000-0005-0000-0000-000079820000}"/>
    <cellStyle name="Normal 4 3 2 3 2 4 3 3" xfId="33404" xr:uid="{00000000-0005-0000-0000-00007A820000}"/>
    <cellStyle name="Normal 4 3 2 3 2 4 4" xfId="33405" xr:uid="{00000000-0005-0000-0000-00007B820000}"/>
    <cellStyle name="Normal 4 3 2 3 2 4 4 2" xfId="33406" xr:uid="{00000000-0005-0000-0000-00007C820000}"/>
    <cellStyle name="Normal 4 3 2 3 2 4 4 2 2" xfId="33407" xr:uid="{00000000-0005-0000-0000-00007D820000}"/>
    <cellStyle name="Normal 4 3 2 3 2 4 4 3" xfId="33408" xr:uid="{00000000-0005-0000-0000-00007E820000}"/>
    <cellStyle name="Normal 4 3 2 3 2 4 5" xfId="33409" xr:uid="{00000000-0005-0000-0000-00007F820000}"/>
    <cellStyle name="Normal 4 3 2 3 2 4 5 2" xfId="33410" xr:uid="{00000000-0005-0000-0000-000080820000}"/>
    <cellStyle name="Normal 4 3 2 3 2 4 6" xfId="33411" xr:uid="{00000000-0005-0000-0000-000081820000}"/>
    <cellStyle name="Normal 4 3 2 3 2 4 6 2" xfId="33412" xr:uid="{00000000-0005-0000-0000-000082820000}"/>
    <cellStyle name="Normal 4 3 2 3 2 4 7" xfId="33413" xr:uid="{00000000-0005-0000-0000-000083820000}"/>
    <cellStyle name="Normal 4 3 2 3 2 5" xfId="33414" xr:uid="{00000000-0005-0000-0000-000084820000}"/>
    <cellStyle name="Normal 4 3 2 3 2 5 2" xfId="33415" xr:uid="{00000000-0005-0000-0000-000085820000}"/>
    <cellStyle name="Normal 4 3 2 3 2 5 2 2" xfId="33416" xr:uid="{00000000-0005-0000-0000-000086820000}"/>
    <cellStyle name="Normal 4 3 2 3 2 5 2 2 2" xfId="33417" xr:uid="{00000000-0005-0000-0000-000087820000}"/>
    <cellStyle name="Normal 4 3 2 3 2 5 2 3" xfId="33418" xr:uid="{00000000-0005-0000-0000-000088820000}"/>
    <cellStyle name="Normal 4 3 2 3 2 5 3" xfId="33419" xr:uid="{00000000-0005-0000-0000-000089820000}"/>
    <cellStyle name="Normal 4 3 2 3 2 5 3 2" xfId="33420" xr:uid="{00000000-0005-0000-0000-00008A820000}"/>
    <cellStyle name="Normal 4 3 2 3 2 5 3 2 2" xfId="33421" xr:uid="{00000000-0005-0000-0000-00008B820000}"/>
    <cellStyle name="Normal 4 3 2 3 2 5 3 3" xfId="33422" xr:uid="{00000000-0005-0000-0000-00008C820000}"/>
    <cellStyle name="Normal 4 3 2 3 2 5 4" xfId="33423" xr:uid="{00000000-0005-0000-0000-00008D820000}"/>
    <cellStyle name="Normal 4 3 2 3 2 5 4 2" xfId="33424" xr:uid="{00000000-0005-0000-0000-00008E820000}"/>
    <cellStyle name="Normal 4 3 2 3 2 5 5" xfId="33425" xr:uid="{00000000-0005-0000-0000-00008F820000}"/>
    <cellStyle name="Normal 4 3 2 3 2 6" xfId="33426" xr:uid="{00000000-0005-0000-0000-000090820000}"/>
    <cellStyle name="Normal 4 3 2 3 2 6 2" xfId="33427" xr:uid="{00000000-0005-0000-0000-000091820000}"/>
    <cellStyle name="Normal 4 3 2 3 2 6 2 2" xfId="33428" xr:uid="{00000000-0005-0000-0000-000092820000}"/>
    <cellStyle name="Normal 4 3 2 3 2 6 2 2 2" xfId="33429" xr:uid="{00000000-0005-0000-0000-000093820000}"/>
    <cellStyle name="Normal 4 3 2 3 2 6 2 3" xfId="33430" xr:uid="{00000000-0005-0000-0000-000094820000}"/>
    <cellStyle name="Normal 4 3 2 3 2 6 3" xfId="33431" xr:uid="{00000000-0005-0000-0000-000095820000}"/>
    <cellStyle name="Normal 4 3 2 3 2 6 3 2" xfId="33432" xr:uid="{00000000-0005-0000-0000-000096820000}"/>
    <cellStyle name="Normal 4 3 2 3 2 6 4" xfId="33433" xr:uid="{00000000-0005-0000-0000-000097820000}"/>
    <cellStyle name="Normal 4 3 2 3 2 7" xfId="33434" xr:uid="{00000000-0005-0000-0000-000098820000}"/>
    <cellStyle name="Normal 4 3 2 3 2 7 2" xfId="33435" xr:uid="{00000000-0005-0000-0000-000099820000}"/>
    <cellStyle name="Normal 4 3 2 3 2 7 2 2" xfId="33436" xr:uid="{00000000-0005-0000-0000-00009A820000}"/>
    <cellStyle name="Normal 4 3 2 3 2 7 3" xfId="33437" xr:uid="{00000000-0005-0000-0000-00009B820000}"/>
    <cellStyle name="Normal 4 3 2 3 2 8" xfId="33438" xr:uid="{00000000-0005-0000-0000-00009C820000}"/>
    <cellStyle name="Normal 4 3 2 3 2 8 2" xfId="33439" xr:uid="{00000000-0005-0000-0000-00009D820000}"/>
    <cellStyle name="Normal 4 3 2 3 2 8 2 2" xfId="33440" xr:uid="{00000000-0005-0000-0000-00009E820000}"/>
    <cellStyle name="Normal 4 3 2 3 2 8 3" xfId="33441" xr:uid="{00000000-0005-0000-0000-00009F820000}"/>
    <cellStyle name="Normal 4 3 2 3 2 9" xfId="33442" xr:uid="{00000000-0005-0000-0000-0000A0820000}"/>
    <cellStyle name="Normal 4 3 2 3 2 9 2" xfId="33443" xr:uid="{00000000-0005-0000-0000-0000A1820000}"/>
    <cellStyle name="Normal 4 3 2 3 3" xfId="33444" xr:uid="{00000000-0005-0000-0000-0000A2820000}"/>
    <cellStyle name="Normal 4 3 2 3 3 2" xfId="33445" xr:uid="{00000000-0005-0000-0000-0000A3820000}"/>
    <cellStyle name="Normal 4 3 2 3 3 2 2" xfId="33446" xr:uid="{00000000-0005-0000-0000-0000A4820000}"/>
    <cellStyle name="Normal 4 3 2 3 3 2 2 2" xfId="33447" xr:uid="{00000000-0005-0000-0000-0000A5820000}"/>
    <cellStyle name="Normal 4 3 2 3 3 2 2 2 2" xfId="33448" xr:uid="{00000000-0005-0000-0000-0000A6820000}"/>
    <cellStyle name="Normal 4 3 2 3 3 2 2 2 2 2" xfId="33449" xr:uid="{00000000-0005-0000-0000-0000A7820000}"/>
    <cellStyle name="Normal 4 3 2 3 3 2 2 2 3" xfId="33450" xr:uid="{00000000-0005-0000-0000-0000A8820000}"/>
    <cellStyle name="Normal 4 3 2 3 3 2 2 3" xfId="33451" xr:uid="{00000000-0005-0000-0000-0000A9820000}"/>
    <cellStyle name="Normal 4 3 2 3 3 2 2 3 2" xfId="33452" xr:uid="{00000000-0005-0000-0000-0000AA820000}"/>
    <cellStyle name="Normal 4 3 2 3 3 2 2 3 2 2" xfId="33453" xr:uid="{00000000-0005-0000-0000-0000AB820000}"/>
    <cellStyle name="Normal 4 3 2 3 3 2 2 3 3" xfId="33454" xr:uid="{00000000-0005-0000-0000-0000AC820000}"/>
    <cellStyle name="Normal 4 3 2 3 3 2 2 4" xfId="33455" xr:uid="{00000000-0005-0000-0000-0000AD820000}"/>
    <cellStyle name="Normal 4 3 2 3 3 2 2 4 2" xfId="33456" xr:uid="{00000000-0005-0000-0000-0000AE820000}"/>
    <cellStyle name="Normal 4 3 2 3 3 2 2 5" xfId="33457" xr:uid="{00000000-0005-0000-0000-0000AF820000}"/>
    <cellStyle name="Normal 4 3 2 3 3 2 3" xfId="33458" xr:uid="{00000000-0005-0000-0000-0000B0820000}"/>
    <cellStyle name="Normal 4 3 2 3 3 2 3 2" xfId="33459" xr:uid="{00000000-0005-0000-0000-0000B1820000}"/>
    <cellStyle name="Normal 4 3 2 3 3 2 3 2 2" xfId="33460" xr:uid="{00000000-0005-0000-0000-0000B2820000}"/>
    <cellStyle name="Normal 4 3 2 3 3 2 3 3" xfId="33461" xr:uid="{00000000-0005-0000-0000-0000B3820000}"/>
    <cellStyle name="Normal 4 3 2 3 3 2 4" xfId="33462" xr:uid="{00000000-0005-0000-0000-0000B4820000}"/>
    <cellStyle name="Normal 4 3 2 3 3 2 4 2" xfId="33463" xr:uid="{00000000-0005-0000-0000-0000B5820000}"/>
    <cellStyle name="Normal 4 3 2 3 3 2 4 2 2" xfId="33464" xr:uid="{00000000-0005-0000-0000-0000B6820000}"/>
    <cellStyle name="Normal 4 3 2 3 3 2 4 3" xfId="33465" xr:uid="{00000000-0005-0000-0000-0000B7820000}"/>
    <cellStyle name="Normal 4 3 2 3 3 2 5" xfId="33466" xr:uid="{00000000-0005-0000-0000-0000B8820000}"/>
    <cellStyle name="Normal 4 3 2 3 3 2 5 2" xfId="33467" xr:uid="{00000000-0005-0000-0000-0000B9820000}"/>
    <cellStyle name="Normal 4 3 2 3 3 2 6" xfId="33468" xr:uid="{00000000-0005-0000-0000-0000BA820000}"/>
    <cellStyle name="Normal 4 3 2 3 3 2 6 2" xfId="33469" xr:uid="{00000000-0005-0000-0000-0000BB820000}"/>
    <cellStyle name="Normal 4 3 2 3 3 2 7" xfId="33470" xr:uid="{00000000-0005-0000-0000-0000BC820000}"/>
    <cellStyle name="Normal 4 3 2 3 3 3" xfId="33471" xr:uid="{00000000-0005-0000-0000-0000BD820000}"/>
    <cellStyle name="Normal 4 3 2 3 3 3 2" xfId="33472" xr:uid="{00000000-0005-0000-0000-0000BE820000}"/>
    <cellStyle name="Normal 4 3 2 3 3 3 2 2" xfId="33473" xr:uid="{00000000-0005-0000-0000-0000BF820000}"/>
    <cellStyle name="Normal 4 3 2 3 3 3 2 2 2" xfId="33474" xr:uid="{00000000-0005-0000-0000-0000C0820000}"/>
    <cellStyle name="Normal 4 3 2 3 3 3 2 3" xfId="33475" xr:uid="{00000000-0005-0000-0000-0000C1820000}"/>
    <cellStyle name="Normal 4 3 2 3 3 3 3" xfId="33476" xr:uid="{00000000-0005-0000-0000-0000C2820000}"/>
    <cellStyle name="Normal 4 3 2 3 3 3 3 2" xfId="33477" xr:uid="{00000000-0005-0000-0000-0000C3820000}"/>
    <cellStyle name="Normal 4 3 2 3 3 3 3 2 2" xfId="33478" xr:uid="{00000000-0005-0000-0000-0000C4820000}"/>
    <cellStyle name="Normal 4 3 2 3 3 3 3 3" xfId="33479" xr:uid="{00000000-0005-0000-0000-0000C5820000}"/>
    <cellStyle name="Normal 4 3 2 3 3 3 4" xfId="33480" xr:uid="{00000000-0005-0000-0000-0000C6820000}"/>
    <cellStyle name="Normal 4 3 2 3 3 3 4 2" xfId="33481" xr:uid="{00000000-0005-0000-0000-0000C7820000}"/>
    <cellStyle name="Normal 4 3 2 3 3 3 5" xfId="33482" xr:uid="{00000000-0005-0000-0000-0000C8820000}"/>
    <cellStyle name="Normal 4 3 2 3 3 4" xfId="33483" xr:uid="{00000000-0005-0000-0000-0000C9820000}"/>
    <cellStyle name="Normal 4 3 2 3 3 4 2" xfId="33484" xr:uid="{00000000-0005-0000-0000-0000CA820000}"/>
    <cellStyle name="Normal 4 3 2 3 3 4 2 2" xfId="33485" xr:uid="{00000000-0005-0000-0000-0000CB820000}"/>
    <cellStyle name="Normal 4 3 2 3 3 4 3" xfId="33486" xr:uid="{00000000-0005-0000-0000-0000CC820000}"/>
    <cellStyle name="Normal 4 3 2 3 3 5" xfId="33487" xr:uid="{00000000-0005-0000-0000-0000CD820000}"/>
    <cellStyle name="Normal 4 3 2 3 3 5 2" xfId="33488" xr:uid="{00000000-0005-0000-0000-0000CE820000}"/>
    <cellStyle name="Normal 4 3 2 3 3 5 2 2" xfId="33489" xr:uid="{00000000-0005-0000-0000-0000CF820000}"/>
    <cellStyle name="Normal 4 3 2 3 3 5 3" xfId="33490" xr:uid="{00000000-0005-0000-0000-0000D0820000}"/>
    <cellStyle name="Normal 4 3 2 3 3 6" xfId="33491" xr:uid="{00000000-0005-0000-0000-0000D1820000}"/>
    <cellStyle name="Normal 4 3 2 3 3 6 2" xfId="33492" xr:uid="{00000000-0005-0000-0000-0000D2820000}"/>
    <cellStyle name="Normal 4 3 2 3 3 7" xfId="33493" xr:uid="{00000000-0005-0000-0000-0000D3820000}"/>
    <cellStyle name="Normal 4 3 2 3 3 7 2" xfId="33494" xr:uid="{00000000-0005-0000-0000-0000D4820000}"/>
    <cellStyle name="Normal 4 3 2 3 3 8" xfId="33495" xr:uid="{00000000-0005-0000-0000-0000D5820000}"/>
    <cellStyle name="Normal 4 3 2 3 4" xfId="33496" xr:uid="{00000000-0005-0000-0000-0000D6820000}"/>
    <cellStyle name="Normal 4 3 2 3 4 2" xfId="33497" xr:uid="{00000000-0005-0000-0000-0000D7820000}"/>
    <cellStyle name="Normal 4 3 2 3 4 2 2" xfId="33498" xr:uid="{00000000-0005-0000-0000-0000D8820000}"/>
    <cellStyle name="Normal 4 3 2 3 4 2 2 2" xfId="33499" xr:uid="{00000000-0005-0000-0000-0000D9820000}"/>
    <cellStyle name="Normal 4 3 2 3 4 2 2 2 2" xfId="33500" xr:uid="{00000000-0005-0000-0000-0000DA820000}"/>
    <cellStyle name="Normal 4 3 2 3 4 2 2 3" xfId="33501" xr:uid="{00000000-0005-0000-0000-0000DB820000}"/>
    <cellStyle name="Normal 4 3 2 3 4 2 3" xfId="33502" xr:uid="{00000000-0005-0000-0000-0000DC820000}"/>
    <cellStyle name="Normal 4 3 2 3 4 2 3 2" xfId="33503" xr:uid="{00000000-0005-0000-0000-0000DD820000}"/>
    <cellStyle name="Normal 4 3 2 3 4 2 3 2 2" xfId="33504" xr:uid="{00000000-0005-0000-0000-0000DE820000}"/>
    <cellStyle name="Normal 4 3 2 3 4 2 3 3" xfId="33505" xr:uid="{00000000-0005-0000-0000-0000DF820000}"/>
    <cellStyle name="Normal 4 3 2 3 4 2 4" xfId="33506" xr:uid="{00000000-0005-0000-0000-0000E0820000}"/>
    <cellStyle name="Normal 4 3 2 3 4 2 4 2" xfId="33507" xr:uid="{00000000-0005-0000-0000-0000E1820000}"/>
    <cellStyle name="Normal 4 3 2 3 4 2 5" xfId="33508" xr:uid="{00000000-0005-0000-0000-0000E2820000}"/>
    <cellStyle name="Normal 4 3 2 3 4 3" xfId="33509" xr:uid="{00000000-0005-0000-0000-0000E3820000}"/>
    <cellStyle name="Normal 4 3 2 3 4 3 2" xfId="33510" xr:uid="{00000000-0005-0000-0000-0000E4820000}"/>
    <cellStyle name="Normal 4 3 2 3 4 3 2 2" xfId="33511" xr:uid="{00000000-0005-0000-0000-0000E5820000}"/>
    <cellStyle name="Normal 4 3 2 3 4 3 3" xfId="33512" xr:uid="{00000000-0005-0000-0000-0000E6820000}"/>
    <cellStyle name="Normal 4 3 2 3 4 4" xfId="33513" xr:uid="{00000000-0005-0000-0000-0000E7820000}"/>
    <cellStyle name="Normal 4 3 2 3 4 4 2" xfId="33514" xr:uid="{00000000-0005-0000-0000-0000E8820000}"/>
    <cellStyle name="Normal 4 3 2 3 4 4 2 2" xfId="33515" xr:uid="{00000000-0005-0000-0000-0000E9820000}"/>
    <cellStyle name="Normal 4 3 2 3 4 4 3" xfId="33516" xr:uid="{00000000-0005-0000-0000-0000EA820000}"/>
    <cellStyle name="Normal 4 3 2 3 4 5" xfId="33517" xr:uid="{00000000-0005-0000-0000-0000EB820000}"/>
    <cellStyle name="Normal 4 3 2 3 4 5 2" xfId="33518" xr:uid="{00000000-0005-0000-0000-0000EC820000}"/>
    <cellStyle name="Normal 4 3 2 3 4 6" xfId="33519" xr:uid="{00000000-0005-0000-0000-0000ED820000}"/>
    <cellStyle name="Normal 4 3 2 3 4 6 2" xfId="33520" xr:uid="{00000000-0005-0000-0000-0000EE820000}"/>
    <cellStyle name="Normal 4 3 2 3 4 7" xfId="33521" xr:uid="{00000000-0005-0000-0000-0000EF820000}"/>
    <cellStyle name="Normal 4 3 2 3 5" xfId="33522" xr:uid="{00000000-0005-0000-0000-0000F0820000}"/>
    <cellStyle name="Normal 4 3 2 3 5 2" xfId="33523" xr:uid="{00000000-0005-0000-0000-0000F1820000}"/>
    <cellStyle name="Normal 4 3 2 3 5 2 2" xfId="33524" xr:uid="{00000000-0005-0000-0000-0000F2820000}"/>
    <cellStyle name="Normal 4 3 2 3 5 2 2 2" xfId="33525" xr:uid="{00000000-0005-0000-0000-0000F3820000}"/>
    <cellStyle name="Normal 4 3 2 3 5 2 2 2 2" xfId="33526" xr:uid="{00000000-0005-0000-0000-0000F4820000}"/>
    <cellStyle name="Normal 4 3 2 3 5 2 2 3" xfId="33527" xr:uid="{00000000-0005-0000-0000-0000F5820000}"/>
    <cellStyle name="Normal 4 3 2 3 5 2 3" xfId="33528" xr:uid="{00000000-0005-0000-0000-0000F6820000}"/>
    <cellStyle name="Normal 4 3 2 3 5 2 3 2" xfId="33529" xr:uid="{00000000-0005-0000-0000-0000F7820000}"/>
    <cellStyle name="Normal 4 3 2 3 5 2 3 2 2" xfId="33530" xr:uid="{00000000-0005-0000-0000-0000F8820000}"/>
    <cellStyle name="Normal 4 3 2 3 5 2 3 3" xfId="33531" xr:uid="{00000000-0005-0000-0000-0000F9820000}"/>
    <cellStyle name="Normal 4 3 2 3 5 2 4" xfId="33532" xr:uid="{00000000-0005-0000-0000-0000FA820000}"/>
    <cellStyle name="Normal 4 3 2 3 5 2 4 2" xfId="33533" xr:uid="{00000000-0005-0000-0000-0000FB820000}"/>
    <cellStyle name="Normal 4 3 2 3 5 2 5" xfId="33534" xr:uid="{00000000-0005-0000-0000-0000FC820000}"/>
    <cellStyle name="Normal 4 3 2 3 5 3" xfId="33535" xr:uid="{00000000-0005-0000-0000-0000FD820000}"/>
    <cellStyle name="Normal 4 3 2 3 5 3 2" xfId="33536" xr:uid="{00000000-0005-0000-0000-0000FE820000}"/>
    <cellStyle name="Normal 4 3 2 3 5 3 2 2" xfId="33537" xr:uid="{00000000-0005-0000-0000-0000FF820000}"/>
    <cellStyle name="Normal 4 3 2 3 5 3 3" xfId="33538" xr:uid="{00000000-0005-0000-0000-000000830000}"/>
    <cellStyle name="Normal 4 3 2 3 5 4" xfId="33539" xr:uid="{00000000-0005-0000-0000-000001830000}"/>
    <cellStyle name="Normal 4 3 2 3 5 4 2" xfId="33540" xr:uid="{00000000-0005-0000-0000-000002830000}"/>
    <cellStyle name="Normal 4 3 2 3 5 4 2 2" xfId="33541" xr:uid="{00000000-0005-0000-0000-000003830000}"/>
    <cellStyle name="Normal 4 3 2 3 5 4 3" xfId="33542" xr:uid="{00000000-0005-0000-0000-000004830000}"/>
    <cellStyle name="Normal 4 3 2 3 5 5" xfId="33543" xr:uid="{00000000-0005-0000-0000-000005830000}"/>
    <cellStyle name="Normal 4 3 2 3 5 5 2" xfId="33544" xr:uid="{00000000-0005-0000-0000-000006830000}"/>
    <cellStyle name="Normal 4 3 2 3 5 6" xfId="33545" xr:uid="{00000000-0005-0000-0000-000007830000}"/>
    <cellStyle name="Normal 4 3 2 3 5 6 2" xfId="33546" xr:uid="{00000000-0005-0000-0000-000008830000}"/>
    <cellStyle name="Normal 4 3 2 3 5 7" xfId="33547" xr:uid="{00000000-0005-0000-0000-000009830000}"/>
    <cellStyle name="Normal 4 3 2 3 6" xfId="33548" xr:uid="{00000000-0005-0000-0000-00000A830000}"/>
    <cellStyle name="Normal 4 3 2 3 6 2" xfId="33549" xr:uid="{00000000-0005-0000-0000-00000B830000}"/>
    <cellStyle name="Normal 4 3 2 3 6 2 2" xfId="33550" xr:uid="{00000000-0005-0000-0000-00000C830000}"/>
    <cellStyle name="Normal 4 3 2 3 6 2 2 2" xfId="33551" xr:uid="{00000000-0005-0000-0000-00000D830000}"/>
    <cellStyle name="Normal 4 3 2 3 6 2 3" xfId="33552" xr:uid="{00000000-0005-0000-0000-00000E830000}"/>
    <cellStyle name="Normal 4 3 2 3 6 3" xfId="33553" xr:uid="{00000000-0005-0000-0000-00000F830000}"/>
    <cellStyle name="Normal 4 3 2 3 6 3 2" xfId="33554" xr:uid="{00000000-0005-0000-0000-000010830000}"/>
    <cellStyle name="Normal 4 3 2 3 6 3 2 2" xfId="33555" xr:uid="{00000000-0005-0000-0000-000011830000}"/>
    <cellStyle name="Normal 4 3 2 3 6 3 3" xfId="33556" xr:uid="{00000000-0005-0000-0000-000012830000}"/>
    <cellStyle name="Normal 4 3 2 3 6 4" xfId="33557" xr:uid="{00000000-0005-0000-0000-000013830000}"/>
    <cellStyle name="Normal 4 3 2 3 6 4 2" xfId="33558" xr:uid="{00000000-0005-0000-0000-000014830000}"/>
    <cellStyle name="Normal 4 3 2 3 6 5" xfId="33559" xr:uid="{00000000-0005-0000-0000-000015830000}"/>
    <cellStyle name="Normal 4 3 2 3 7" xfId="33560" xr:uid="{00000000-0005-0000-0000-000016830000}"/>
    <cellStyle name="Normal 4 3 2 3 7 2" xfId="33561" xr:uid="{00000000-0005-0000-0000-000017830000}"/>
    <cellStyle name="Normal 4 3 2 3 7 2 2" xfId="33562" xr:uid="{00000000-0005-0000-0000-000018830000}"/>
    <cellStyle name="Normal 4 3 2 3 7 2 2 2" xfId="33563" xr:uid="{00000000-0005-0000-0000-000019830000}"/>
    <cellStyle name="Normal 4 3 2 3 7 2 3" xfId="33564" xr:uid="{00000000-0005-0000-0000-00001A830000}"/>
    <cellStyle name="Normal 4 3 2 3 7 3" xfId="33565" xr:uid="{00000000-0005-0000-0000-00001B830000}"/>
    <cellStyle name="Normal 4 3 2 3 7 3 2" xfId="33566" xr:uid="{00000000-0005-0000-0000-00001C830000}"/>
    <cellStyle name="Normal 4 3 2 3 7 4" xfId="33567" xr:uid="{00000000-0005-0000-0000-00001D830000}"/>
    <cellStyle name="Normal 4 3 2 3 8" xfId="33568" xr:uid="{00000000-0005-0000-0000-00001E830000}"/>
    <cellStyle name="Normal 4 3 2 3 8 2" xfId="33569" xr:uid="{00000000-0005-0000-0000-00001F830000}"/>
    <cellStyle name="Normal 4 3 2 3 8 2 2" xfId="33570" xr:uid="{00000000-0005-0000-0000-000020830000}"/>
    <cellStyle name="Normal 4 3 2 3 8 3" xfId="33571" xr:uid="{00000000-0005-0000-0000-000021830000}"/>
    <cellStyle name="Normal 4 3 2 3 9" xfId="33572" xr:uid="{00000000-0005-0000-0000-000022830000}"/>
    <cellStyle name="Normal 4 3 2 3 9 2" xfId="33573" xr:uid="{00000000-0005-0000-0000-000023830000}"/>
    <cellStyle name="Normal 4 3 2 3 9 2 2" xfId="33574" xr:uid="{00000000-0005-0000-0000-000024830000}"/>
    <cellStyle name="Normal 4 3 2 3 9 3" xfId="33575" xr:uid="{00000000-0005-0000-0000-000025830000}"/>
    <cellStyle name="Normal 4 3 2 4" xfId="33576" xr:uid="{00000000-0005-0000-0000-000026830000}"/>
    <cellStyle name="Normal 4 3 2 4 10" xfId="33577" xr:uid="{00000000-0005-0000-0000-000027830000}"/>
    <cellStyle name="Normal 4 3 2 4 10 2" xfId="33578" xr:uid="{00000000-0005-0000-0000-000028830000}"/>
    <cellStyle name="Normal 4 3 2 4 11" xfId="33579" xr:uid="{00000000-0005-0000-0000-000029830000}"/>
    <cellStyle name="Normal 4 3 2 4 2" xfId="33580" xr:uid="{00000000-0005-0000-0000-00002A830000}"/>
    <cellStyle name="Normal 4 3 2 4 2 2" xfId="33581" xr:uid="{00000000-0005-0000-0000-00002B830000}"/>
    <cellStyle name="Normal 4 3 2 4 2 2 2" xfId="33582" xr:uid="{00000000-0005-0000-0000-00002C830000}"/>
    <cellStyle name="Normal 4 3 2 4 2 2 2 2" xfId="33583" xr:uid="{00000000-0005-0000-0000-00002D830000}"/>
    <cellStyle name="Normal 4 3 2 4 2 2 2 2 2" xfId="33584" xr:uid="{00000000-0005-0000-0000-00002E830000}"/>
    <cellStyle name="Normal 4 3 2 4 2 2 2 2 2 2" xfId="33585" xr:uid="{00000000-0005-0000-0000-00002F830000}"/>
    <cellStyle name="Normal 4 3 2 4 2 2 2 2 3" xfId="33586" xr:uid="{00000000-0005-0000-0000-000030830000}"/>
    <cellStyle name="Normal 4 3 2 4 2 2 2 3" xfId="33587" xr:uid="{00000000-0005-0000-0000-000031830000}"/>
    <cellStyle name="Normal 4 3 2 4 2 2 2 3 2" xfId="33588" xr:uid="{00000000-0005-0000-0000-000032830000}"/>
    <cellStyle name="Normal 4 3 2 4 2 2 2 3 2 2" xfId="33589" xr:uid="{00000000-0005-0000-0000-000033830000}"/>
    <cellStyle name="Normal 4 3 2 4 2 2 2 3 3" xfId="33590" xr:uid="{00000000-0005-0000-0000-000034830000}"/>
    <cellStyle name="Normal 4 3 2 4 2 2 2 4" xfId="33591" xr:uid="{00000000-0005-0000-0000-000035830000}"/>
    <cellStyle name="Normal 4 3 2 4 2 2 2 4 2" xfId="33592" xr:uid="{00000000-0005-0000-0000-000036830000}"/>
    <cellStyle name="Normal 4 3 2 4 2 2 2 5" xfId="33593" xr:uid="{00000000-0005-0000-0000-000037830000}"/>
    <cellStyle name="Normal 4 3 2 4 2 2 3" xfId="33594" xr:uid="{00000000-0005-0000-0000-000038830000}"/>
    <cellStyle name="Normal 4 3 2 4 2 2 3 2" xfId="33595" xr:uid="{00000000-0005-0000-0000-000039830000}"/>
    <cellStyle name="Normal 4 3 2 4 2 2 3 2 2" xfId="33596" xr:uid="{00000000-0005-0000-0000-00003A830000}"/>
    <cellStyle name="Normal 4 3 2 4 2 2 3 3" xfId="33597" xr:uid="{00000000-0005-0000-0000-00003B830000}"/>
    <cellStyle name="Normal 4 3 2 4 2 2 4" xfId="33598" xr:uid="{00000000-0005-0000-0000-00003C830000}"/>
    <cellStyle name="Normal 4 3 2 4 2 2 4 2" xfId="33599" xr:uid="{00000000-0005-0000-0000-00003D830000}"/>
    <cellStyle name="Normal 4 3 2 4 2 2 4 2 2" xfId="33600" xr:uid="{00000000-0005-0000-0000-00003E830000}"/>
    <cellStyle name="Normal 4 3 2 4 2 2 4 3" xfId="33601" xr:uid="{00000000-0005-0000-0000-00003F830000}"/>
    <cellStyle name="Normal 4 3 2 4 2 2 5" xfId="33602" xr:uid="{00000000-0005-0000-0000-000040830000}"/>
    <cellStyle name="Normal 4 3 2 4 2 2 5 2" xfId="33603" xr:uid="{00000000-0005-0000-0000-000041830000}"/>
    <cellStyle name="Normal 4 3 2 4 2 2 6" xfId="33604" xr:uid="{00000000-0005-0000-0000-000042830000}"/>
    <cellStyle name="Normal 4 3 2 4 2 2 6 2" xfId="33605" xr:uid="{00000000-0005-0000-0000-000043830000}"/>
    <cellStyle name="Normal 4 3 2 4 2 2 7" xfId="33606" xr:uid="{00000000-0005-0000-0000-000044830000}"/>
    <cellStyle name="Normal 4 3 2 4 2 3" xfId="33607" xr:uid="{00000000-0005-0000-0000-000045830000}"/>
    <cellStyle name="Normal 4 3 2 4 2 3 2" xfId="33608" xr:uid="{00000000-0005-0000-0000-000046830000}"/>
    <cellStyle name="Normal 4 3 2 4 2 3 2 2" xfId="33609" xr:uid="{00000000-0005-0000-0000-000047830000}"/>
    <cellStyle name="Normal 4 3 2 4 2 3 2 2 2" xfId="33610" xr:uid="{00000000-0005-0000-0000-000048830000}"/>
    <cellStyle name="Normal 4 3 2 4 2 3 2 3" xfId="33611" xr:uid="{00000000-0005-0000-0000-000049830000}"/>
    <cellStyle name="Normal 4 3 2 4 2 3 3" xfId="33612" xr:uid="{00000000-0005-0000-0000-00004A830000}"/>
    <cellStyle name="Normal 4 3 2 4 2 3 3 2" xfId="33613" xr:uid="{00000000-0005-0000-0000-00004B830000}"/>
    <cellStyle name="Normal 4 3 2 4 2 3 3 2 2" xfId="33614" xr:uid="{00000000-0005-0000-0000-00004C830000}"/>
    <cellStyle name="Normal 4 3 2 4 2 3 3 3" xfId="33615" xr:uid="{00000000-0005-0000-0000-00004D830000}"/>
    <cellStyle name="Normal 4 3 2 4 2 3 4" xfId="33616" xr:uid="{00000000-0005-0000-0000-00004E830000}"/>
    <cellStyle name="Normal 4 3 2 4 2 3 4 2" xfId="33617" xr:uid="{00000000-0005-0000-0000-00004F830000}"/>
    <cellStyle name="Normal 4 3 2 4 2 3 5" xfId="33618" xr:uid="{00000000-0005-0000-0000-000050830000}"/>
    <cellStyle name="Normal 4 3 2 4 2 4" xfId="33619" xr:uid="{00000000-0005-0000-0000-000051830000}"/>
    <cellStyle name="Normal 4 3 2 4 2 4 2" xfId="33620" xr:uid="{00000000-0005-0000-0000-000052830000}"/>
    <cellStyle name="Normal 4 3 2 4 2 4 2 2" xfId="33621" xr:uid="{00000000-0005-0000-0000-000053830000}"/>
    <cellStyle name="Normal 4 3 2 4 2 4 3" xfId="33622" xr:uid="{00000000-0005-0000-0000-000054830000}"/>
    <cellStyle name="Normal 4 3 2 4 2 5" xfId="33623" xr:uid="{00000000-0005-0000-0000-000055830000}"/>
    <cellStyle name="Normal 4 3 2 4 2 5 2" xfId="33624" xr:uid="{00000000-0005-0000-0000-000056830000}"/>
    <cellStyle name="Normal 4 3 2 4 2 5 2 2" xfId="33625" xr:uid="{00000000-0005-0000-0000-000057830000}"/>
    <cellStyle name="Normal 4 3 2 4 2 5 3" xfId="33626" xr:uid="{00000000-0005-0000-0000-000058830000}"/>
    <cellStyle name="Normal 4 3 2 4 2 6" xfId="33627" xr:uid="{00000000-0005-0000-0000-000059830000}"/>
    <cellStyle name="Normal 4 3 2 4 2 6 2" xfId="33628" xr:uid="{00000000-0005-0000-0000-00005A830000}"/>
    <cellStyle name="Normal 4 3 2 4 2 7" xfId="33629" xr:uid="{00000000-0005-0000-0000-00005B830000}"/>
    <cellStyle name="Normal 4 3 2 4 2 7 2" xfId="33630" xr:uid="{00000000-0005-0000-0000-00005C830000}"/>
    <cellStyle name="Normal 4 3 2 4 2 8" xfId="33631" xr:uid="{00000000-0005-0000-0000-00005D830000}"/>
    <cellStyle name="Normal 4 3 2 4 3" xfId="33632" xr:uid="{00000000-0005-0000-0000-00005E830000}"/>
    <cellStyle name="Normal 4 3 2 4 3 2" xfId="33633" xr:uid="{00000000-0005-0000-0000-00005F830000}"/>
    <cellStyle name="Normal 4 3 2 4 3 2 2" xfId="33634" xr:uid="{00000000-0005-0000-0000-000060830000}"/>
    <cellStyle name="Normal 4 3 2 4 3 2 2 2" xfId="33635" xr:uid="{00000000-0005-0000-0000-000061830000}"/>
    <cellStyle name="Normal 4 3 2 4 3 2 2 2 2" xfId="33636" xr:uid="{00000000-0005-0000-0000-000062830000}"/>
    <cellStyle name="Normal 4 3 2 4 3 2 2 3" xfId="33637" xr:uid="{00000000-0005-0000-0000-000063830000}"/>
    <cellStyle name="Normal 4 3 2 4 3 2 3" xfId="33638" xr:uid="{00000000-0005-0000-0000-000064830000}"/>
    <cellStyle name="Normal 4 3 2 4 3 2 3 2" xfId="33639" xr:uid="{00000000-0005-0000-0000-000065830000}"/>
    <cellStyle name="Normal 4 3 2 4 3 2 3 2 2" xfId="33640" xr:uid="{00000000-0005-0000-0000-000066830000}"/>
    <cellStyle name="Normal 4 3 2 4 3 2 3 3" xfId="33641" xr:uid="{00000000-0005-0000-0000-000067830000}"/>
    <cellStyle name="Normal 4 3 2 4 3 2 4" xfId="33642" xr:uid="{00000000-0005-0000-0000-000068830000}"/>
    <cellStyle name="Normal 4 3 2 4 3 2 4 2" xfId="33643" xr:uid="{00000000-0005-0000-0000-000069830000}"/>
    <cellStyle name="Normal 4 3 2 4 3 2 5" xfId="33644" xr:uid="{00000000-0005-0000-0000-00006A830000}"/>
    <cellStyle name="Normal 4 3 2 4 3 3" xfId="33645" xr:uid="{00000000-0005-0000-0000-00006B830000}"/>
    <cellStyle name="Normal 4 3 2 4 3 3 2" xfId="33646" xr:uid="{00000000-0005-0000-0000-00006C830000}"/>
    <cellStyle name="Normal 4 3 2 4 3 3 2 2" xfId="33647" xr:uid="{00000000-0005-0000-0000-00006D830000}"/>
    <cellStyle name="Normal 4 3 2 4 3 3 3" xfId="33648" xr:uid="{00000000-0005-0000-0000-00006E830000}"/>
    <cellStyle name="Normal 4 3 2 4 3 4" xfId="33649" xr:uid="{00000000-0005-0000-0000-00006F830000}"/>
    <cellStyle name="Normal 4 3 2 4 3 4 2" xfId="33650" xr:uid="{00000000-0005-0000-0000-000070830000}"/>
    <cellStyle name="Normal 4 3 2 4 3 4 2 2" xfId="33651" xr:uid="{00000000-0005-0000-0000-000071830000}"/>
    <cellStyle name="Normal 4 3 2 4 3 4 3" xfId="33652" xr:uid="{00000000-0005-0000-0000-000072830000}"/>
    <cellStyle name="Normal 4 3 2 4 3 5" xfId="33653" xr:uid="{00000000-0005-0000-0000-000073830000}"/>
    <cellStyle name="Normal 4 3 2 4 3 5 2" xfId="33654" xr:uid="{00000000-0005-0000-0000-000074830000}"/>
    <cellStyle name="Normal 4 3 2 4 3 6" xfId="33655" xr:uid="{00000000-0005-0000-0000-000075830000}"/>
    <cellStyle name="Normal 4 3 2 4 3 6 2" xfId="33656" xr:uid="{00000000-0005-0000-0000-000076830000}"/>
    <cellStyle name="Normal 4 3 2 4 3 7" xfId="33657" xr:uid="{00000000-0005-0000-0000-000077830000}"/>
    <cellStyle name="Normal 4 3 2 4 4" xfId="33658" xr:uid="{00000000-0005-0000-0000-000078830000}"/>
    <cellStyle name="Normal 4 3 2 4 4 2" xfId="33659" xr:uid="{00000000-0005-0000-0000-000079830000}"/>
    <cellStyle name="Normal 4 3 2 4 4 2 2" xfId="33660" xr:uid="{00000000-0005-0000-0000-00007A830000}"/>
    <cellStyle name="Normal 4 3 2 4 4 2 2 2" xfId="33661" xr:uid="{00000000-0005-0000-0000-00007B830000}"/>
    <cellStyle name="Normal 4 3 2 4 4 2 2 2 2" xfId="33662" xr:uid="{00000000-0005-0000-0000-00007C830000}"/>
    <cellStyle name="Normal 4 3 2 4 4 2 2 3" xfId="33663" xr:uid="{00000000-0005-0000-0000-00007D830000}"/>
    <cellStyle name="Normal 4 3 2 4 4 2 3" xfId="33664" xr:uid="{00000000-0005-0000-0000-00007E830000}"/>
    <cellStyle name="Normal 4 3 2 4 4 2 3 2" xfId="33665" xr:uid="{00000000-0005-0000-0000-00007F830000}"/>
    <cellStyle name="Normal 4 3 2 4 4 2 3 2 2" xfId="33666" xr:uid="{00000000-0005-0000-0000-000080830000}"/>
    <cellStyle name="Normal 4 3 2 4 4 2 3 3" xfId="33667" xr:uid="{00000000-0005-0000-0000-000081830000}"/>
    <cellStyle name="Normal 4 3 2 4 4 2 4" xfId="33668" xr:uid="{00000000-0005-0000-0000-000082830000}"/>
    <cellStyle name="Normal 4 3 2 4 4 2 4 2" xfId="33669" xr:uid="{00000000-0005-0000-0000-000083830000}"/>
    <cellStyle name="Normal 4 3 2 4 4 2 5" xfId="33670" xr:uid="{00000000-0005-0000-0000-000084830000}"/>
    <cellStyle name="Normal 4 3 2 4 4 3" xfId="33671" xr:uid="{00000000-0005-0000-0000-000085830000}"/>
    <cellStyle name="Normal 4 3 2 4 4 3 2" xfId="33672" xr:uid="{00000000-0005-0000-0000-000086830000}"/>
    <cellStyle name="Normal 4 3 2 4 4 3 2 2" xfId="33673" xr:uid="{00000000-0005-0000-0000-000087830000}"/>
    <cellStyle name="Normal 4 3 2 4 4 3 3" xfId="33674" xr:uid="{00000000-0005-0000-0000-000088830000}"/>
    <cellStyle name="Normal 4 3 2 4 4 4" xfId="33675" xr:uid="{00000000-0005-0000-0000-000089830000}"/>
    <cellStyle name="Normal 4 3 2 4 4 4 2" xfId="33676" xr:uid="{00000000-0005-0000-0000-00008A830000}"/>
    <cellStyle name="Normal 4 3 2 4 4 4 2 2" xfId="33677" xr:uid="{00000000-0005-0000-0000-00008B830000}"/>
    <cellStyle name="Normal 4 3 2 4 4 4 3" xfId="33678" xr:uid="{00000000-0005-0000-0000-00008C830000}"/>
    <cellStyle name="Normal 4 3 2 4 4 5" xfId="33679" xr:uid="{00000000-0005-0000-0000-00008D830000}"/>
    <cellStyle name="Normal 4 3 2 4 4 5 2" xfId="33680" xr:uid="{00000000-0005-0000-0000-00008E830000}"/>
    <cellStyle name="Normal 4 3 2 4 4 6" xfId="33681" xr:uid="{00000000-0005-0000-0000-00008F830000}"/>
    <cellStyle name="Normal 4 3 2 4 4 6 2" xfId="33682" xr:uid="{00000000-0005-0000-0000-000090830000}"/>
    <cellStyle name="Normal 4 3 2 4 4 7" xfId="33683" xr:uid="{00000000-0005-0000-0000-000091830000}"/>
    <cellStyle name="Normal 4 3 2 4 5" xfId="33684" xr:uid="{00000000-0005-0000-0000-000092830000}"/>
    <cellStyle name="Normal 4 3 2 4 5 2" xfId="33685" xr:uid="{00000000-0005-0000-0000-000093830000}"/>
    <cellStyle name="Normal 4 3 2 4 5 2 2" xfId="33686" xr:uid="{00000000-0005-0000-0000-000094830000}"/>
    <cellStyle name="Normal 4 3 2 4 5 2 2 2" xfId="33687" xr:uid="{00000000-0005-0000-0000-000095830000}"/>
    <cellStyle name="Normal 4 3 2 4 5 2 3" xfId="33688" xr:uid="{00000000-0005-0000-0000-000096830000}"/>
    <cellStyle name="Normal 4 3 2 4 5 3" xfId="33689" xr:uid="{00000000-0005-0000-0000-000097830000}"/>
    <cellStyle name="Normal 4 3 2 4 5 3 2" xfId="33690" xr:uid="{00000000-0005-0000-0000-000098830000}"/>
    <cellStyle name="Normal 4 3 2 4 5 3 2 2" xfId="33691" xr:uid="{00000000-0005-0000-0000-000099830000}"/>
    <cellStyle name="Normal 4 3 2 4 5 3 3" xfId="33692" xr:uid="{00000000-0005-0000-0000-00009A830000}"/>
    <cellStyle name="Normal 4 3 2 4 5 4" xfId="33693" xr:uid="{00000000-0005-0000-0000-00009B830000}"/>
    <cellStyle name="Normal 4 3 2 4 5 4 2" xfId="33694" xr:uid="{00000000-0005-0000-0000-00009C830000}"/>
    <cellStyle name="Normal 4 3 2 4 5 5" xfId="33695" xr:uid="{00000000-0005-0000-0000-00009D830000}"/>
    <cellStyle name="Normal 4 3 2 4 6" xfId="33696" xr:uid="{00000000-0005-0000-0000-00009E830000}"/>
    <cellStyle name="Normal 4 3 2 4 6 2" xfId="33697" xr:uid="{00000000-0005-0000-0000-00009F830000}"/>
    <cellStyle name="Normal 4 3 2 4 6 2 2" xfId="33698" xr:uid="{00000000-0005-0000-0000-0000A0830000}"/>
    <cellStyle name="Normal 4 3 2 4 6 2 2 2" xfId="33699" xr:uid="{00000000-0005-0000-0000-0000A1830000}"/>
    <cellStyle name="Normal 4 3 2 4 6 2 3" xfId="33700" xr:uid="{00000000-0005-0000-0000-0000A2830000}"/>
    <cellStyle name="Normal 4 3 2 4 6 3" xfId="33701" xr:uid="{00000000-0005-0000-0000-0000A3830000}"/>
    <cellStyle name="Normal 4 3 2 4 6 3 2" xfId="33702" xr:uid="{00000000-0005-0000-0000-0000A4830000}"/>
    <cellStyle name="Normal 4 3 2 4 6 4" xfId="33703" xr:uid="{00000000-0005-0000-0000-0000A5830000}"/>
    <cellStyle name="Normal 4 3 2 4 7" xfId="33704" xr:uid="{00000000-0005-0000-0000-0000A6830000}"/>
    <cellStyle name="Normal 4 3 2 4 7 2" xfId="33705" xr:uid="{00000000-0005-0000-0000-0000A7830000}"/>
    <cellStyle name="Normal 4 3 2 4 7 2 2" xfId="33706" xr:uid="{00000000-0005-0000-0000-0000A8830000}"/>
    <cellStyle name="Normal 4 3 2 4 7 3" xfId="33707" xr:uid="{00000000-0005-0000-0000-0000A9830000}"/>
    <cellStyle name="Normal 4 3 2 4 8" xfId="33708" xr:uid="{00000000-0005-0000-0000-0000AA830000}"/>
    <cellStyle name="Normal 4 3 2 4 8 2" xfId="33709" xr:uid="{00000000-0005-0000-0000-0000AB830000}"/>
    <cellStyle name="Normal 4 3 2 4 8 2 2" xfId="33710" xr:uid="{00000000-0005-0000-0000-0000AC830000}"/>
    <cellStyle name="Normal 4 3 2 4 8 3" xfId="33711" xr:uid="{00000000-0005-0000-0000-0000AD830000}"/>
    <cellStyle name="Normal 4 3 2 4 9" xfId="33712" xr:uid="{00000000-0005-0000-0000-0000AE830000}"/>
    <cellStyle name="Normal 4 3 2 4 9 2" xfId="33713" xr:uid="{00000000-0005-0000-0000-0000AF830000}"/>
    <cellStyle name="Normal 4 3 2 5" xfId="33714" xr:uid="{00000000-0005-0000-0000-0000B0830000}"/>
    <cellStyle name="Normal 4 3 2 5 10" xfId="33715" xr:uid="{00000000-0005-0000-0000-0000B1830000}"/>
    <cellStyle name="Normal 4 3 2 5 10 2" xfId="33716" xr:uid="{00000000-0005-0000-0000-0000B2830000}"/>
    <cellStyle name="Normal 4 3 2 5 11" xfId="33717" xr:uid="{00000000-0005-0000-0000-0000B3830000}"/>
    <cellStyle name="Normal 4 3 2 5 2" xfId="33718" xr:uid="{00000000-0005-0000-0000-0000B4830000}"/>
    <cellStyle name="Normal 4 3 2 5 2 2" xfId="33719" xr:uid="{00000000-0005-0000-0000-0000B5830000}"/>
    <cellStyle name="Normal 4 3 2 5 2 2 2" xfId="33720" xr:uid="{00000000-0005-0000-0000-0000B6830000}"/>
    <cellStyle name="Normal 4 3 2 5 2 2 2 2" xfId="33721" xr:uid="{00000000-0005-0000-0000-0000B7830000}"/>
    <cellStyle name="Normal 4 3 2 5 2 2 2 2 2" xfId="33722" xr:uid="{00000000-0005-0000-0000-0000B8830000}"/>
    <cellStyle name="Normal 4 3 2 5 2 2 2 2 2 2" xfId="33723" xr:uid="{00000000-0005-0000-0000-0000B9830000}"/>
    <cellStyle name="Normal 4 3 2 5 2 2 2 2 3" xfId="33724" xr:uid="{00000000-0005-0000-0000-0000BA830000}"/>
    <cellStyle name="Normal 4 3 2 5 2 2 2 3" xfId="33725" xr:uid="{00000000-0005-0000-0000-0000BB830000}"/>
    <cellStyle name="Normal 4 3 2 5 2 2 2 3 2" xfId="33726" xr:uid="{00000000-0005-0000-0000-0000BC830000}"/>
    <cellStyle name="Normal 4 3 2 5 2 2 2 3 2 2" xfId="33727" xr:uid="{00000000-0005-0000-0000-0000BD830000}"/>
    <cellStyle name="Normal 4 3 2 5 2 2 2 3 3" xfId="33728" xr:uid="{00000000-0005-0000-0000-0000BE830000}"/>
    <cellStyle name="Normal 4 3 2 5 2 2 2 4" xfId="33729" xr:uid="{00000000-0005-0000-0000-0000BF830000}"/>
    <cellStyle name="Normal 4 3 2 5 2 2 2 4 2" xfId="33730" xr:uid="{00000000-0005-0000-0000-0000C0830000}"/>
    <cellStyle name="Normal 4 3 2 5 2 2 2 5" xfId="33731" xr:uid="{00000000-0005-0000-0000-0000C1830000}"/>
    <cellStyle name="Normal 4 3 2 5 2 2 3" xfId="33732" xr:uid="{00000000-0005-0000-0000-0000C2830000}"/>
    <cellStyle name="Normal 4 3 2 5 2 2 3 2" xfId="33733" xr:uid="{00000000-0005-0000-0000-0000C3830000}"/>
    <cellStyle name="Normal 4 3 2 5 2 2 3 2 2" xfId="33734" xr:uid="{00000000-0005-0000-0000-0000C4830000}"/>
    <cellStyle name="Normal 4 3 2 5 2 2 3 3" xfId="33735" xr:uid="{00000000-0005-0000-0000-0000C5830000}"/>
    <cellStyle name="Normal 4 3 2 5 2 2 4" xfId="33736" xr:uid="{00000000-0005-0000-0000-0000C6830000}"/>
    <cellStyle name="Normal 4 3 2 5 2 2 4 2" xfId="33737" xr:uid="{00000000-0005-0000-0000-0000C7830000}"/>
    <cellStyle name="Normal 4 3 2 5 2 2 4 2 2" xfId="33738" xr:uid="{00000000-0005-0000-0000-0000C8830000}"/>
    <cellStyle name="Normal 4 3 2 5 2 2 4 3" xfId="33739" xr:uid="{00000000-0005-0000-0000-0000C9830000}"/>
    <cellStyle name="Normal 4 3 2 5 2 2 5" xfId="33740" xr:uid="{00000000-0005-0000-0000-0000CA830000}"/>
    <cellStyle name="Normal 4 3 2 5 2 2 5 2" xfId="33741" xr:uid="{00000000-0005-0000-0000-0000CB830000}"/>
    <cellStyle name="Normal 4 3 2 5 2 2 6" xfId="33742" xr:uid="{00000000-0005-0000-0000-0000CC830000}"/>
    <cellStyle name="Normal 4 3 2 5 2 2 6 2" xfId="33743" xr:uid="{00000000-0005-0000-0000-0000CD830000}"/>
    <cellStyle name="Normal 4 3 2 5 2 2 7" xfId="33744" xr:uid="{00000000-0005-0000-0000-0000CE830000}"/>
    <cellStyle name="Normal 4 3 2 5 2 3" xfId="33745" xr:uid="{00000000-0005-0000-0000-0000CF830000}"/>
    <cellStyle name="Normal 4 3 2 5 2 3 2" xfId="33746" xr:uid="{00000000-0005-0000-0000-0000D0830000}"/>
    <cellStyle name="Normal 4 3 2 5 2 3 2 2" xfId="33747" xr:uid="{00000000-0005-0000-0000-0000D1830000}"/>
    <cellStyle name="Normal 4 3 2 5 2 3 2 2 2" xfId="33748" xr:uid="{00000000-0005-0000-0000-0000D2830000}"/>
    <cellStyle name="Normal 4 3 2 5 2 3 2 3" xfId="33749" xr:uid="{00000000-0005-0000-0000-0000D3830000}"/>
    <cellStyle name="Normal 4 3 2 5 2 3 3" xfId="33750" xr:uid="{00000000-0005-0000-0000-0000D4830000}"/>
    <cellStyle name="Normal 4 3 2 5 2 3 3 2" xfId="33751" xr:uid="{00000000-0005-0000-0000-0000D5830000}"/>
    <cellStyle name="Normal 4 3 2 5 2 3 3 2 2" xfId="33752" xr:uid="{00000000-0005-0000-0000-0000D6830000}"/>
    <cellStyle name="Normal 4 3 2 5 2 3 3 3" xfId="33753" xr:uid="{00000000-0005-0000-0000-0000D7830000}"/>
    <cellStyle name="Normal 4 3 2 5 2 3 4" xfId="33754" xr:uid="{00000000-0005-0000-0000-0000D8830000}"/>
    <cellStyle name="Normal 4 3 2 5 2 3 4 2" xfId="33755" xr:uid="{00000000-0005-0000-0000-0000D9830000}"/>
    <cellStyle name="Normal 4 3 2 5 2 3 5" xfId="33756" xr:uid="{00000000-0005-0000-0000-0000DA830000}"/>
    <cellStyle name="Normal 4 3 2 5 2 4" xfId="33757" xr:uid="{00000000-0005-0000-0000-0000DB830000}"/>
    <cellStyle name="Normal 4 3 2 5 2 4 2" xfId="33758" xr:uid="{00000000-0005-0000-0000-0000DC830000}"/>
    <cellStyle name="Normal 4 3 2 5 2 4 2 2" xfId="33759" xr:uid="{00000000-0005-0000-0000-0000DD830000}"/>
    <cellStyle name="Normal 4 3 2 5 2 4 3" xfId="33760" xr:uid="{00000000-0005-0000-0000-0000DE830000}"/>
    <cellStyle name="Normal 4 3 2 5 2 5" xfId="33761" xr:uid="{00000000-0005-0000-0000-0000DF830000}"/>
    <cellStyle name="Normal 4 3 2 5 2 5 2" xfId="33762" xr:uid="{00000000-0005-0000-0000-0000E0830000}"/>
    <cellStyle name="Normal 4 3 2 5 2 5 2 2" xfId="33763" xr:uid="{00000000-0005-0000-0000-0000E1830000}"/>
    <cellStyle name="Normal 4 3 2 5 2 5 3" xfId="33764" xr:uid="{00000000-0005-0000-0000-0000E2830000}"/>
    <cellStyle name="Normal 4 3 2 5 2 6" xfId="33765" xr:uid="{00000000-0005-0000-0000-0000E3830000}"/>
    <cellStyle name="Normal 4 3 2 5 2 6 2" xfId="33766" xr:uid="{00000000-0005-0000-0000-0000E4830000}"/>
    <cellStyle name="Normal 4 3 2 5 2 7" xfId="33767" xr:uid="{00000000-0005-0000-0000-0000E5830000}"/>
    <cellStyle name="Normal 4 3 2 5 2 7 2" xfId="33768" xr:uid="{00000000-0005-0000-0000-0000E6830000}"/>
    <cellStyle name="Normal 4 3 2 5 2 8" xfId="33769" xr:uid="{00000000-0005-0000-0000-0000E7830000}"/>
    <cellStyle name="Normal 4 3 2 5 3" xfId="33770" xr:uid="{00000000-0005-0000-0000-0000E8830000}"/>
    <cellStyle name="Normal 4 3 2 5 3 2" xfId="33771" xr:uid="{00000000-0005-0000-0000-0000E9830000}"/>
    <cellStyle name="Normal 4 3 2 5 3 2 2" xfId="33772" xr:uid="{00000000-0005-0000-0000-0000EA830000}"/>
    <cellStyle name="Normal 4 3 2 5 3 2 2 2" xfId="33773" xr:uid="{00000000-0005-0000-0000-0000EB830000}"/>
    <cellStyle name="Normal 4 3 2 5 3 2 2 2 2" xfId="33774" xr:uid="{00000000-0005-0000-0000-0000EC830000}"/>
    <cellStyle name="Normal 4 3 2 5 3 2 2 3" xfId="33775" xr:uid="{00000000-0005-0000-0000-0000ED830000}"/>
    <cellStyle name="Normal 4 3 2 5 3 2 3" xfId="33776" xr:uid="{00000000-0005-0000-0000-0000EE830000}"/>
    <cellStyle name="Normal 4 3 2 5 3 2 3 2" xfId="33777" xr:uid="{00000000-0005-0000-0000-0000EF830000}"/>
    <cellStyle name="Normal 4 3 2 5 3 2 3 2 2" xfId="33778" xr:uid="{00000000-0005-0000-0000-0000F0830000}"/>
    <cellStyle name="Normal 4 3 2 5 3 2 3 3" xfId="33779" xr:uid="{00000000-0005-0000-0000-0000F1830000}"/>
    <cellStyle name="Normal 4 3 2 5 3 2 4" xfId="33780" xr:uid="{00000000-0005-0000-0000-0000F2830000}"/>
    <cellStyle name="Normal 4 3 2 5 3 2 4 2" xfId="33781" xr:uid="{00000000-0005-0000-0000-0000F3830000}"/>
    <cellStyle name="Normal 4 3 2 5 3 2 5" xfId="33782" xr:uid="{00000000-0005-0000-0000-0000F4830000}"/>
    <cellStyle name="Normal 4 3 2 5 3 3" xfId="33783" xr:uid="{00000000-0005-0000-0000-0000F5830000}"/>
    <cellStyle name="Normal 4 3 2 5 3 3 2" xfId="33784" xr:uid="{00000000-0005-0000-0000-0000F6830000}"/>
    <cellStyle name="Normal 4 3 2 5 3 3 2 2" xfId="33785" xr:uid="{00000000-0005-0000-0000-0000F7830000}"/>
    <cellStyle name="Normal 4 3 2 5 3 3 3" xfId="33786" xr:uid="{00000000-0005-0000-0000-0000F8830000}"/>
    <cellStyle name="Normal 4 3 2 5 3 4" xfId="33787" xr:uid="{00000000-0005-0000-0000-0000F9830000}"/>
    <cellStyle name="Normal 4 3 2 5 3 4 2" xfId="33788" xr:uid="{00000000-0005-0000-0000-0000FA830000}"/>
    <cellStyle name="Normal 4 3 2 5 3 4 2 2" xfId="33789" xr:uid="{00000000-0005-0000-0000-0000FB830000}"/>
    <cellStyle name="Normal 4 3 2 5 3 4 3" xfId="33790" xr:uid="{00000000-0005-0000-0000-0000FC830000}"/>
    <cellStyle name="Normal 4 3 2 5 3 5" xfId="33791" xr:uid="{00000000-0005-0000-0000-0000FD830000}"/>
    <cellStyle name="Normal 4 3 2 5 3 5 2" xfId="33792" xr:uid="{00000000-0005-0000-0000-0000FE830000}"/>
    <cellStyle name="Normal 4 3 2 5 3 6" xfId="33793" xr:uid="{00000000-0005-0000-0000-0000FF830000}"/>
    <cellStyle name="Normal 4 3 2 5 3 6 2" xfId="33794" xr:uid="{00000000-0005-0000-0000-000000840000}"/>
    <cellStyle name="Normal 4 3 2 5 3 7" xfId="33795" xr:uid="{00000000-0005-0000-0000-000001840000}"/>
    <cellStyle name="Normal 4 3 2 5 4" xfId="33796" xr:uid="{00000000-0005-0000-0000-000002840000}"/>
    <cellStyle name="Normal 4 3 2 5 4 2" xfId="33797" xr:uid="{00000000-0005-0000-0000-000003840000}"/>
    <cellStyle name="Normal 4 3 2 5 4 2 2" xfId="33798" xr:uid="{00000000-0005-0000-0000-000004840000}"/>
    <cellStyle name="Normal 4 3 2 5 4 2 2 2" xfId="33799" xr:uid="{00000000-0005-0000-0000-000005840000}"/>
    <cellStyle name="Normal 4 3 2 5 4 2 2 2 2" xfId="33800" xr:uid="{00000000-0005-0000-0000-000006840000}"/>
    <cellStyle name="Normal 4 3 2 5 4 2 2 3" xfId="33801" xr:uid="{00000000-0005-0000-0000-000007840000}"/>
    <cellStyle name="Normal 4 3 2 5 4 2 3" xfId="33802" xr:uid="{00000000-0005-0000-0000-000008840000}"/>
    <cellStyle name="Normal 4 3 2 5 4 2 3 2" xfId="33803" xr:uid="{00000000-0005-0000-0000-000009840000}"/>
    <cellStyle name="Normal 4 3 2 5 4 2 3 2 2" xfId="33804" xr:uid="{00000000-0005-0000-0000-00000A840000}"/>
    <cellStyle name="Normal 4 3 2 5 4 2 3 3" xfId="33805" xr:uid="{00000000-0005-0000-0000-00000B840000}"/>
    <cellStyle name="Normal 4 3 2 5 4 2 4" xfId="33806" xr:uid="{00000000-0005-0000-0000-00000C840000}"/>
    <cellStyle name="Normal 4 3 2 5 4 2 4 2" xfId="33807" xr:uid="{00000000-0005-0000-0000-00000D840000}"/>
    <cellStyle name="Normal 4 3 2 5 4 2 5" xfId="33808" xr:uid="{00000000-0005-0000-0000-00000E840000}"/>
    <cellStyle name="Normal 4 3 2 5 4 3" xfId="33809" xr:uid="{00000000-0005-0000-0000-00000F840000}"/>
    <cellStyle name="Normal 4 3 2 5 4 3 2" xfId="33810" xr:uid="{00000000-0005-0000-0000-000010840000}"/>
    <cellStyle name="Normal 4 3 2 5 4 3 2 2" xfId="33811" xr:uid="{00000000-0005-0000-0000-000011840000}"/>
    <cellStyle name="Normal 4 3 2 5 4 3 3" xfId="33812" xr:uid="{00000000-0005-0000-0000-000012840000}"/>
    <cellStyle name="Normal 4 3 2 5 4 4" xfId="33813" xr:uid="{00000000-0005-0000-0000-000013840000}"/>
    <cellStyle name="Normal 4 3 2 5 4 4 2" xfId="33814" xr:uid="{00000000-0005-0000-0000-000014840000}"/>
    <cellStyle name="Normal 4 3 2 5 4 4 2 2" xfId="33815" xr:uid="{00000000-0005-0000-0000-000015840000}"/>
    <cellStyle name="Normal 4 3 2 5 4 4 3" xfId="33816" xr:uid="{00000000-0005-0000-0000-000016840000}"/>
    <cellStyle name="Normal 4 3 2 5 4 5" xfId="33817" xr:uid="{00000000-0005-0000-0000-000017840000}"/>
    <cellStyle name="Normal 4 3 2 5 4 5 2" xfId="33818" xr:uid="{00000000-0005-0000-0000-000018840000}"/>
    <cellStyle name="Normal 4 3 2 5 4 6" xfId="33819" xr:uid="{00000000-0005-0000-0000-000019840000}"/>
    <cellStyle name="Normal 4 3 2 5 4 6 2" xfId="33820" xr:uid="{00000000-0005-0000-0000-00001A840000}"/>
    <cellStyle name="Normal 4 3 2 5 4 7" xfId="33821" xr:uid="{00000000-0005-0000-0000-00001B840000}"/>
    <cellStyle name="Normal 4 3 2 5 5" xfId="33822" xr:uid="{00000000-0005-0000-0000-00001C840000}"/>
    <cellStyle name="Normal 4 3 2 5 5 2" xfId="33823" xr:uid="{00000000-0005-0000-0000-00001D840000}"/>
    <cellStyle name="Normal 4 3 2 5 5 2 2" xfId="33824" xr:uid="{00000000-0005-0000-0000-00001E840000}"/>
    <cellStyle name="Normal 4 3 2 5 5 2 2 2" xfId="33825" xr:uid="{00000000-0005-0000-0000-00001F840000}"/>
    <cellStyle name="Normal 4 3 2 5 5 2 3" xfId="33826" xr:uid="{00000000-0005-0000-0000-000020840000}"/>
    <cellStyle name="Normal 4 3 2 5 5 3" xfId="33827" xr:uid="{00000000-0005-0000-0000-000021840000}"/>
    <cellStyle name="Normal 4 3 2 5 5 3 2" xfId="33828" xr:uid="{00000000-0005-0000-0000-000022840000}"/>
    <cellStyle name="Normal 4 3 2 5 5 3 2 2" xfId="33829" xr:uid="{00000000-0005-0000-0000-000023840000}"/>
    <cellStyle name="Normal 4 3 2 5 5 3 3" xfId="33830" xr:uid="{00000000-0005-0000-0000-000024840000}"/>
    <cellStyle name="Normal 4 3 2 5 5 4" xfId="33831" xr:uid="{00000000-0005-0000-0000-000025840000}"/>
    <cellStyle name="Normal 4 3 2 5 5 4 2" xfId="33832" xr:uid="{00000000-0005-0000-0000-000026840000}"/>
    <cellStyle name="Normal 4 3 2 5 5 5" xfId="33833" xr:uid="{00000000-0005-0000-0000-000027840000}"/>
    <cellStyle name="Normal 4 3 2 5 6" xfId="33834" xr:uid="{00000000-0005-0000-0000-000028840000}"/>
    <cellStyle name="Normal 4 3 2 5 6 2" xfId="33835" xr:uid="{00000000-0005-0000-0000-000029840000}"/>
    <cellStyle name="Normal 4 3 2 5 6 2 2" xfId="33836" xr:uid="{00000000-0005-0000-0000-00002A840000}"/>
    <cellStyle name="Normal 4 3 2 5 6 2 2 2" xfId="33837" xr:uid="{00000000-0005-0000-0000-00002B840000}"/>
    <cellStyle name="Normal 4 3 2 5 6 2 3" xfId="33838" xr:uid="{00000000-0005-0000-0000-00002C840000}"/>
    <cellStyle name="Normal 4 3 2 5 6 3" xfId="33839" xr:uid="{00000000-0005-0000-0000-00002D840000}"/>
    <cellStyle name="Normal 4 3 2 5 6 3 2" xfId="33840" xr:uid="{00000000-0005-0000-0000-00002E840000}"/>
    <cellStyle name="Normal 4 3 2 5 6 4" xfId="33841" xr:uid="{00000000-0005-0000-0000-00002F840000}"/>
    <cellStyle name="Normal 4 3 2 5 7" xfId="33842" xr:uid="{00000000-0005-0000-0000-000030840000}"/>
    <cellStyle name="Normal 4 3 2 5 7 2" xfId="33843" xr:uid="{00000000-0005-0000-0000-000031840000}"/>
    <cellStyle name="Normal 4 3 2 5 7 2 2" xfId="33844" xr:uid="{00000000-0005-0000-0000-000032840000}"/>
    <cellStyle name="Normal 4 3 2 5 7 3" xfId="33845" xr:uid="{00000000-0005-0000-0000-000033840000}"/>
    <cellStyle name="Normal 4 3 2 5 8" xfId="33846" xr:uid="{00000000-0005-0000-0000-000034840000}"/>
    <cellStyle name="Normal 4 3 2 5 8 2" xfId="33847" xr:uid="{00000000-0005-0000-0000-000035840000}"/>
    <cellStyle name="Normal 4 3 2 5 8 2 2" xfId="33848" xr:uid="{00000000-0005-0000-0000-000036840000}"/>
    <cellStyle name="Normal 4 3 2 5 8 3" xfId="33849" xr:uid="{00000000-0005-0000-0000-000037840000}"/>
    <cellStyle name="Normal 4 3 2 5 9" xfId="33850" xr:uid="{00000000-0005-0000-0000-000038840000}"/>
    <cellStyle name="Normal 4 3 2 5 9 2" xfId="33851" xr:uid="{00000000-0005-0000-0000-000039840000}"/>
    <cellStyle name="Normal 4 3 2 6" xfId="33852" xr:uid="{00000000-0005-0000-0000-00003A840000}"/>
    <cellStyle name="Normal 4 3 2 6 10" xfId="33853" xr:uid="{00000000-0005-0000-0000-00003B840000}"/>
    <cellStyle name="Normal 4 3 2 6 10 2" xfId="33854" xr:uid="{00000000-0005-0000-0000-00003C840000}"/>
    <cellStyle name="Normal 4 3 2 6 11" xfId="33855" xr:uid="{00000000-0005-0000-0000-00003D840000}"/>
    <cellStyle name="Normal 4 3 2 6 2" xfId="33856" xr:uid="{00000000-0005-0000-0000-00003E840000}"/>
    <cellStyle name="Normal 4 3 2 6 2 2" xfId="33857" xr:uid="{00000000-0005-0000-0000-00003F840000}"/>
    <cellStyle name="Normal 4 3 2 6 2 2 2" xfId="33858" xr:uid="{00000000-0005-0000-0000-000040840000}"/>
    <cellStyle name="Normal 4 3 2 6 2 2 2 2" xfId="33859" xr:uid="{00000000-0005-0000-0000-000041840000}"/>
    <cellStyle name="Normal 4 3 2 6 2 2 2 2 2" xfId="33860" xr:uid="{00000000-0005-0000-0000-000042840000}"/>
    <cellStyle name="Normal 4 3 2 6 2 2 2 2 2 2" xfId="33861" xr:uid="{00000000-0005-0000-0000-000043840000}"/>
    <cellStyle name="Normal 4 3 2 6 2 2 2 2 3" xfId="33862" xr:uid="{00000000-0005-0000-0000-000044840000}"/>
    <cellStyle name="Normal 4 3 2 6 2 2 2 3" xfId="33863" xr:uid="{00000000-0005-0000-0000-000045840000}"/>
    <cellStyle name="Normal 4 3 2 6 2 2 2 3 2" xfId="33864" xr:uid="{00000000-0005-0000-0000-000046840000}"/>
    <cellStyle name="Normal 4 3 2 6 2 2 2 3 2 2" xfId="33865" xr:uid="{00000000-0005-0000-0000-000047840000}"/>
    <cellStyle name="Normal 4 3 2 6 2 2 2 3 3" xfId="33866" xr:uid="{00000000-0005-0000-0000-000048840000}"/>
    <cellStyle name="Normal 4 3 2 6 2 2 2 4" xfId="33867" xr:uid="{00000000-0005-0000-0000-000049840000}"/>
    <cellStyle name="Normal 4 3 2 6 2 2 2 4 2" xfId="33868" xr:uid="{00000000-0005-0000-0000-00004A840000}"/>
    <cellStyle name="Normal 4 3 2 6 2 2 2 5" xfId="33869" xr:uid="{00000000-0005-0000-0000-00004B840000}"/>
    <cellStyle name="Normal 4 3 2 6 2 2 3" xfId="33870" xr:uid="{00000000-0005-0000-0000-00004C840000}"/>
    <cellStyle name="Normal 4 3 2 6 2 2 3 2" xfId="33871" xr:uid="{00000000-0005-0000-0000-00004D840000}"/>
    <cellStyle name="Normal 4 3 2 6 2 2 3 2 2" xfId="33872" xr:uid="{00000000-0005-0000-0000-00004E840000}"/>
    <cellStyle name="Normal 4 3 2 6 2 2 3 3" xfId="33873" xr:uid="{00000000-0005-0000-0000-00004F840000}"/>
    <cellStyle name="Normal 4 3 2 6 2 2 4" xfId="33874" xr:uid="{00000000-0005-0000-0000-000050840000}"/>
    <cellStyle name="Normal 4 3 2 6 2 2 4 2" xfId="33875" xr:uid="{00000000-0005-0000-0000-000051840000}"/>
    <cellStyle name="Normal 4 3 2 6 2 2 4 2 2" xfId="33876" xr:uid="{00000000-0005-0000-0000-000052840000}"/>
    <cellStyle name="Normal 4 3 2 6 2 2 4 3" xfId="33877" xr:uid="{00000000-0005-0000-0000-000053840000}"/>
    <cellStyle name="Normal 4 3 2 6 2 2 5" xfId="33878" xr:uid="{00000000-0005-0000-0000-000054840000}"/>
    <cellStyle name="Normal 4 3 2 6 2 2 5 2" xfId="33879" xr:uid="{00000000-0005-0000-0000-000055840000}"/>
    <cellStyle name="Normal 4 3 2 6 2 2 6" xfId="33880" xr:uid="{00000000-0005-0000-0000-000056840000}"/>
    <cellStyle name="Normal 4 3 2 6 2 2 6 2" xfId="33881" xr:uid="{00000000-0005-0000-0000-000057840000}"/>
    <cellStyle name="Normal 4 3 2 6 2 2 7" xfId="33882" xr:uid="{00000000-0005-0000-0000-000058840000}"/>
    <cellStyle name="Normal 4 3 2 6 2 3" xfId="33883" xr:uid="{00000000-0005-0000-0000-000059840000}"/>
    <cellStyle name="Normal 4 3 2 6 2 3 2" xfId="33884" xr:uid="{00000000-0005-0000-0000-00005A840000}"/>
    <cellStyle name="Normal 4 3 2 6 2 3 2 2" xfId="33885" xr:uid="{00000000-0005-0000-0000-00005B840000}"/>
    <cellStyle name="Normal 4 3 2 6 2 3 2 2 2" xfId="33886" xr:uid="{00000000-0005-0000-0000-00005C840000}"/>
    <cellStyle name="Normal 4 3 2 6 2 3 2 3" xfId="33887" xr:uid="{00000000-0005-0000-0000-00005D840000}"/>
    <cellStyle name="Normal 4 3 2 6 2 3 3" xfId="33888" xr:uid="{00000000-0005-0000-0000-00005E840000}"/>
    <cellStyle name="Normal 4 3 2 6 2 3 3 2" xfId="33889" xr:uid="{00000000-0005-0000-0000-00005F840000}"/>
    <cellStyle name="Normal 4 3 2 6 2 3 3 2 2" xfId="33890" xr:uid="{00000000-0005-0000-0000-000060840000}"/>
    <cellStyle name="Normal 4 3 2 6 2 3 3 3" xfId="33891" xr:uid="{00000000-0005-0000-0000-000061840000}"/>
    <cellStyle name="Normal 4 3 2 6 2 3 4" xfId="33892" xr:uid="{00000000-0005-0000-0000-000062840000}"/>
    <cellStyle name="Normal 4 3 2 6 2 3 4 2" xfId="33893" xr:uid="{00000000-0005-0000-0000-000063840000}"/>
    <cellStyle name="Normal 4 3 2 6 2 3 5" xfId="33894" xr:uid="{00000000-0005-0000-0000-000064840000}"/>
    <cellStyle name="Normal 4 3 2 6 2 4" xfId="33895" xr:uid="{00000000-0005-0000-0000-000065840000}"/>
    <cellStyle name="Normal 4 3 2 6 2 4 2" xfId="33896" xr:uid="{00000000-0005-0000-0000-000066840000}"/>
    <cellStyle name="Normal 4 3 2 6 2 4 2 2" xfId="33897" xr:uid="{00000000-0005-0000-0000-000067840000}"/>
    <cellStyle name="Normal 4 3 2 6 2 4 3" xfId="33898" xr:uid="{00000000-0005-0000-0000-000068840000}"/>
    <cellStyle name="Normal 4 3 2 6 2 5" xfId="33899" xr:uid="{00000000-0005-0000-0000-000069840000}"/>
    <cellStyle name="Normal 4 3 2 6 2 5 2" xfId="33900" xr:uid="{00000000-0005-0000-0000-00006A840000}"/>
    <cellStyle name="Normal 4 3 2 6 2 5 2 2" xfId="33901" xr:uid="{00000000-0005-0000-0000-00006B840000}"/>
    <cellStyle name="Normal 4 3 2 6 2 5 3" xfId="33902" xr:uid="{00000000-0005-0000-0000-00006C840000}"/>
    <cellStyle name="Normal 4 3 2 6 2 6" xfId="33903" xr:uid="{00000000-0005-0000-0000-00006D840000}"/>
    <cellStyle name="Normal 4 3 2 6 2 6 2" xfId="33904" xr:uid="{00000000-0005-0000-0000-00006E840000}"/>
    <cellStyle name="Normal 4 3 2 6 2 7" xfId="33905" xr:uid="{00000000-0005-0000-0000-00006F840000}"/>
    <cellStyle name="Normal 4 3 2 6 2 7 2" xfId="33906" xr:uid="{00000000-0005-0000-0000-000070840000}"/>
    <cellStyle name="Normal 4 3 2 6 2 8" xfId="33907" xr:uid="{00000000-0005-0000-0000-000071840000}"/>
    <cellStyle name="Normal 4 3 2 6 3" xfId="33908" xr:uid="{00000000-0005-0000-0000-000072840000}"/>
    <cellStyle name="Normal 4 3 2 6 3 2" xfId="33909" xr:uid="{00000000-0005-0000-0000-000073840000}"/>
    <cellStyle name="Normal 4 3 2 6 3 2 2" xfId="33910" xr:uid="{00000000-0005-0000-0000-000074840000}"/>
    <cellStyle name="Normal 4 3 2 6 3 2 2 2" xfId="33911" xr:uid="{00000000-0005-0000-0000-000075840000}"/>
    <cellStyle name="Normal 4 3 2 6 3 2 2 2 2" xfId="33912" xr:uid="{00000000-0005-0000-0000-000076840000}"/>
    <cellStyle name="Normal 4 3 2 6 3 2 2 3" xfId="33913" xr:uid="{00000000-0005-0000-0000-000077840000}"/>
    <cellStyle name="Normal 4 3 2 6 3 2 3" xfId="33914" xr:uid="{00000000-0005-0000-0000-000078840000}"/>
    <cellStyle name="Normal 4 3 2 6 3 2 3 2" xfId="33915" xr:uid="{00000000-0005-0000-0000-000079840000}"/>
    <cellStyle name="Normal 4 3 2 6 3 2 3 2 2" xfId="33916" xr:uid="{00000000-0005-0000-0000-00007A840000}"/>
    <cellStyle name="Normal 4 3 2 6 3 2 3 3" xfId="33917" xr:uid="{00000000-0005-0000-0000-00007B840000}"/>
    <cellStyle name="Normal 4 3 2 6 3 2 4" xfId="33918" xr:uid="{00000000-0005-0000-0000-00007C840000}"/>
    <cellStyle name="Normal 4 3 2 6 3 2 4 2" xfId="33919" xr:uid="{00000000-0005-0000-0000-00007D840000}"/>
    <cellStyle name="Normal 4 3 2 6 3 2 5" xfId="33920" xr:uid="{00000000-0005-0000-0000-00007E840000}"/>
    <cellStyle name="Normal 4 3 2 6 3 3" xfId="33921" xr:uid="{00000000-0005-0000-0000-00007F840000}"/>
    <cellStyle name="Normal 4 3 2 6 3 3 2" xfId="33922" xr:uid="{00000000-0005-0000-0000-000080840000}"/>
    <cellStyle name="Normal 4 3 2 6 3 3 2 2" xfId="33923" xr:uid="{00000000-0005-0000-0000-000081840000}"/>
    <cellStyle name="Normal 4 3 2 6 3 3 3" xfId="33924" xr:uid="{00000000-0005-0000-0000-000082840000}"/>
    <cellStyle name="Normal 4 3 2 6 3 4" xfId="33925" xr:uid="{00000000-0005-0000-0000-000083840000}"/>
    <cellStyle name="Normal 4 3 2 6 3 4 2" xfId="33926" xr:uid="{00000000-0005-0000-0000-000084840000}"/>
    <cellStyle name="Normal 4 3 2 6 3 4 2 2" xfId="33927" xr:uid="{00000000-0005-0000-0000-000085840000}"/>
    <cellStyle name="Normal 4 3 2 6 3 4 3" xfId="33928" xr:uid="{00000000-0005-0000-0000-000086840000}"/>
    <cellStyle name="Normal 4 3 2 6 3 5" xfId="33929" xr:uid="{00000000-0005-0000-0000-000087840000}"/>
    <cellStyle name="Normal 4 3 2 6 3 5 2" xfId="33930" xr:uid="{00000000-0005-0000-0000-000088840000}"/>
    <cellStyle name="Normal 4 3 2 6 3 6" xfId="33931" xr:uid="{00000000-0005-0000-0000-000089840000}"/>
    <cellStyle name="Normal 4 3 2 6 3 6 2" xfId="33932" xr:uid="{00000000-0005-0000-0000-00008A840000}"/>
    <cellStyle name="Normal 4 3 2 6 3 7" xfId="33933" xr:uid="{00000000-0005-0000-0000-00008B840000}"/>
    <cellStyle name="Normal 4 3 2 6 4" xfId="33934" xr:uid="{00000000-0005-0000-0000-00008C840000}"/>
    <cellStyle name="Normal 4 3 2 6 4 2" xfId="33935" xr:uid="{00000000-0005-0000-0000-00008D840000}"/>
    <cellStyle name="Normal 4 3 2 6 4 2 2" xfId="33936" xr:uid="{00000000-0005-0000-0000-00008E840000}"/>
    <cellStyle name="Normal 4 3 2 6 4 2 2 2" xfId="33937" xr:uid="{00000000-0005-0000-0000-00008F840000}"/>
    <cellStyle name="Normal 4 3 2 6 4 2 2 2 2" xfId="33938" xr:uid="{00000000-0005-0000-0000-000090840000}"/>
    <cellStyle name="Normal 4 3 2 6 4 2 2 3" xfId="33939" xr:uid="{00000000-0005-0000-0000-000091840000}"/>
    <cellStyle name="Normal 4 3 2 6 4 2 3" xfId="33940" xr:uid="{00000000-0005-0000-0000-000092840000}"/>
    <cellStyle name="Normal 4 3 2 6 4 2 3 2" xfId="33941" xr:uid="{00000000-0005-0000-0000-000093840000}"/>
    <cellStyle name="Normal 4 3 2 6 4 2 3 2 2" xfId="33942" xr:uid="{00000000-0005-0000-0000-000094840000}"/>
    <cellStyle name="Normal 4 3 2 6 4 2 3 3" xfId="33943" xr:uid="{00000000-0005-0000-0000-000095840000}"/>
    <cellStyle name="Normal 4 3 2 6 4 2 4" xfId="33944" xr:uid="{00000000-0005-0000-0000-000096840000}"/>
    <cellStyle name="Normal 4 3 2 6 4 2 4 2" xfId="33945" xr:uid="{00000000-0005-0000-0000-000097840000}"/>
    <cellStyle name="Normal 4 3 2 6 4 2 5" xfId="33946" xr:uid="{00000000-0005-0000-0000-000098840000}"/>
    <cellStyle name="Normal 4 3 2 6 4 3" xfId="33947" xr:uid="{00000000-0005-0000-0000-000099840000}"/>
    <cellStyle name="Normal 4 3 2 6 4 3 2" xfId="33948" xr:uid="{00000000-0005-0000-0000-00009A840000}"/>
    <cellStyle name="Normal 4 3 2 6 4 3 2 2" xfId="33949" xr:uid="{00000000-0005-0000-0000-00009B840000}"/>
    <cellStyle name="Normal 4 3 2 6 4 3 3" xfId="33950" xr:uid="{00000000-0005-0000-0000-00009C840000}"/>
    <cellStyle name="Normal 4 3 2 6 4 4" xfId="33951" xr:uid="{00000000-0005-0000-0000-00009D840000}"/>
    <cellStyle name="Normal 4 3 2 6 4 4 2" xfId="33952" xr:uid="{00000000-0005-0000-0000-00009E840000}"/>
    <cellStyle name="Normal 4 3 2 6 4 4 2 2" xfId="33953" xr:uid="{00000000-0005-0000-0000-00009F840000}"/>
    <cellStyle name="Normal 4 3 2 6 4 4 3" xfId="33954" xr:uid="{00000000-0005-0000-0000-0000A0840000}"/>
    <cellStyle name="Normal 4 3 2 6 4 5" xfId="33955" xr:uid="{00000000-0005-0000-0000-0000A1840000}"/>
    <cellStyle name="Normal 4 3 2 6 4 5 2" xfId="33956" xr:uid="{00000000-0005-0000-0000-0000A2840000}"/>
    <cellStyle name="Normal 4 3 2 6 4 6" xfId="33957" xr:uid="{00000000-0005-0000-0000-0000A3840000}"/>
    <cellStyle name="Normal 4 3 2 6 4 6 2" xfId="33958" xr:uid="{00000000-0005-0000-0000-0000A4840000}"/>
    <cellStyle name="Normal 4 3 2 6 4 7" xfId="33959" xr:uid="{00000000-0005-0000-0000-0000A5840000}"/>
    <cellStyle name="Normal 4 3 2 6 5" xfId="33960" xr:uid="{00000000-0005-0000-0000-0000A6840000}"/>
    <cellStyle name="Normal 4 3 2 6 5 2" xfId="33961" xr:uid="{00000000-0005-0000-0000-0000A7840000}"/>
    <cellStyle name="Normal 4 3 2 6 5 2 2" xfId="33962" xr:uid="{00000000-0005-0000-0000-0000A8840000}"/>
    <cellStyle name="Normal 4 3 2 6 5 2 2 2" xfId="33963" xr:uid="{00000000-0005-0000-0000-0000A9840000}"/>
    <cellStyle name="Normal 4 3 2 6 5 2 3" xfId="33964" xr:uid="{00000000-0005-0000-0000-0000AA840000}"/>
    <cellStyle name="Normal 4 3 2 6 5 3" xfId="33965" xr:uid="{00000000-0005-0000-0000-0000AB840000}"/>
    <cellStyle name="Normal 4 3 2 6 5 3 2" xfId="33966" xr:uid="{00000000-0005-0000-0000-0000AC840000}"/>
    <cellStyle name="Normal 4 3 2 6 5 3 2 2" xfId="33967" xr:uid="{00000000-0005-0000-0000-0000AD840000}"/>
    <cellStyle name="Normal 4 3 2 6 5 3 3" xfId="33968" xr:uid="{00000000-0005-0000-0000-0000AE840000}"/>
    <cellStyle name="Normal 4 3 2 6 5 4" xfId="33969" xr:uid="{00000000-0005-0000-0000-0000AF840000}"/>
    <cellStyle name="Normal 4 3 2 6 5 4 2" xfId="33970" xr:uid="{00000000-0005-0000-0000-0000B0840000}"/>
    <cellStyle name="Normal 4 3 2 6 5 5" xfId="33971" xr:uid="{00000000-0005-0000-0000-0000B1840000}"/>
    <cellStyle name="Normal 4 3 2 6 6" xfId="33972" xr:uid="{00000000-0005-0000-0000-0000B2840000}"/>
    <cellStyle name="Normal 4 3 2 6 6 2" xfId="33973" xr:uid="{00000000-0005-0000-0000-0000B3840000}"/>
    <cellStyle name="Normal 4 3 2 6 6 2 2" xfId="33974" xr:uid="{00000000-0005-0000-0000-0000B4840000}"/>
    <cellStyle name="Normal 4 3 2 6 6 2 2 2" xfId="33975" xr:uid="{00000000-0005-0000-0000-0000B5840000}"/>
    <cellStyle name="Normal 4 3 2 6 6 2 3" xfId="33976" xr:uid="{00000000-0005-0000-0000-0000B6840000}"/>
    <cellStyle name="Normal 4 3 2 6 6 3" xfId="33977" xr:uid="{00000000-0005-0000-0000-0000B7840000}"/>
    <cellStyle name="Normal 4 3 2 6 6 3 2" xfId="33978" xr:uid="{00000000-0005-0000-0000-0000B8840000}"/>
    <cellStyle name="Normal 4 3 2 6 6 4" xfId="33979" xr:uid="{00000000-0005-0000-0000-0000B9840000}"/>
    <cellStyle name="Normal 4 3 2 6 7" xfId="33980" xr:uid="{00000000-0005-0000-0000-0000BA840000}"/>
    <cellStyle name="Normal 4 3 2 6 7 2" xfId="33981" xr:uid="{00000000-0005-0000-0000-0000BB840000}"/>
    <cellStyle name="Normal 4 3 2 6 7 2 2" xfId="33982" xr:uid="{00000000-0005-0000-0000-0000BC840000}"/>
    <cellStyle name="Normal 4 3 2 6 7 3" xfId="33983" xr:uid="{00000000-0005-0000-0000-0000BD840000}"/>
    <cellStyle name="Normal 4 3 2 6 8" xfId="33984" xr:uid="{00000000-0005-0000-0000-0000BE840000}"/>
    <cellStyle name="Normal 4 3 2 6 8 2" xfId="33985" xr:uid="{00000000-0005-0000-0000-0000BF840000}"/>
    <cellStyle name="Normal 4 3 2 6 8 2 2" xfId="33986" xr:uid="{00000000-0005-0000-0000-0000C0840000}"/>
    <cellStyle name="Normal 4 3 2 6 8 3" xfId="33987" xr:uid="{00000000-0005-0000-0000-0000C1840000}"/>
    <cellStyle name="Normal 4 3 2 6 9" xfId="33988" xr:uid="{00000000-0005-0000-0000-0000C2840000}"/>
    <cellStyle name="Normal 4 3 2 6 9 2" xfId="33989" xr:uid="{00000000-0005-0000-0000-0000C3840000}"/>
    <cellStyle name="Normal 4 3 2 7" xfId="33990" xr:uid="{00000000-0005-0000-0000-0000C4840000}"/>
    <cellStyle name="Normal 4 3 2 7 2" xfId="33991" xr:uid="{00000000-0005-0000-0000-0000C5840000}"/>
    <cellStyle name="Normal 4 3 2 7 2 2" xfId="33992" xr:uid="{00000000-0005-0000-0000-0000C6840000}"/>
    <cellStyle name="Normal 4 3 2 7 2 2 2" xfId="33993" xr:uid="{00000000-0005-0000-0000-0000C7840000}"/>
    <cellStyle name="Normal 4 3 2 7 2 2 2 2" xfId="33994" xr:uid="{00000000-0005-0000-0000-0000C8840000}"/>
    <cellStyle name="Normal 4 3 2 7 2 2 2 2 2" xfId="33995" xr:uid="{00000000-0005-0000-0000-0000C9840000}"/>
    <cellStyle name="Normal 4 3 2 7 2 2 2 3" xfId="33996" xr:uid="{00000000-0005-0000-0000-0000CA840000}"/>
    <cellStyle name="Normal 4 3 2 7 2 2 3" xfId="33997" xr:uid="{00000000-0005-0000-0000-0000CB840000}"/>
    <cellStyle name="Normal 4 3 2 7 2 2 3 2" xfId="33998" xr:uid="{00000000-0005-0000-0000-0000CC840000}"/>
    <cellStyle name="Normal 4 3 2 7 2 2 3 2 2" xfId="33999" xr:uid="{00000000-0005-0000-0000-0000CD840000}"/>
    <cellStyle name="Normal 4 3 2 7 2 2 3 3" xfId="34000" xr:uid="{00000000-0005-0000-0000-0000CE840000}"/>
    <cellStyle name="Normal 4 3 2 7 2 2 4" xfId="34001" xr:uid="{00000000-0005-0000-0000-0000CF840000}"/>
    <cellStyle name="Normal 4 3 2 7 2 2 4 2" xfId="34002" xr:uid="{00000000-0005-0000-0000-0000D0840000}"/>
    <cellStyle name="Normal 4 3 2 7 2 2 5" xfId="34003" xr:uid="{00000000-0005-0000-0000-0000D1840000}"/>
    <cellStyle name="Normal 4 3 2 7 2 3" xfId="34004" xr:uid="{00000000-0005-0000-0000-0000D2840000}"/>
    <cellStyle name="Normal 4 3 2 7 2 3 2" xfId="34005" xr:uid="{00000000-0005-0000-0000-0000D3840000}"/>
    <cellStyle name="Normal 4 3 2 7 2 3 2 2" xfId="34006" xr:uid="{00000000-0005-0000-0000-0000D4840000}"/>
    <cellStyle name="Normal 4 3 2 7 2 3 3" xfId="34007" xr:uid="{00000000-0005-0000-0000-0000D5840000}"/>
    <cellStyle name="Normal 4 3 2 7 2 4" xfId="34008" xr:uid="{00000000-0005-0000-0000-0000D6840000}"/>
    <cellStyle name="Normal 4 3 2 7 2 4 2" xfId="34009" xr:uid="{00000000-0005-0000-0000-0000D7840000}"/>
    <cellStyle name="Normal 4 3 2 7 2 4 2 2" xfId="34010" xr:uid="{00000000-0005-0000-0000-0000D8840000}"/>
    <cellStyle name="Normal 4 3 2 7 2 4 3" xfId="34011" xr:uid="{00000000-0005-0000-0000-0000D9840000}"/>
    <cellStyle name="Normal 4 3 2 7 2 5" xfId="34012" xr:uid="{00000000-0005-0000-0000-0000DA840000}"/>
    <cellStyle name="Normal 4 3 2 7 2 5 2" xfId="34013" xr:uid="{00000000-0005-0000-0000-0000DB840000}"/>
    <cellStyle name="Normal 4 3 2 7 2 6" xfId="34014" xr:uid="{00000000-0005-0000-0000-0000DC840000}"/>
    <cellStyle name="Normal 4 3 2 7 2 6 2" xfId="34015" xr:uid="{00000000-0005-0000-0000-0000DD840000}"/>
    <cellStyle name="Normal 4 3 2 7 2 7" xfId="34016" xr:uid="{00000000-0005-0000-0000-0000DE840000}"/>
    <cellStyle name="Normal 4 3 2 7 3" xfId="34017" xr:uid="{00000000-0005-0000-0000-0000DF840000}"/>
    <cellStyle name="Normal 4 3 2 7 3 2" xfId="34018" xr:uid="{00000000-0005-0000-0000-0000E0840000}"/>
    <cellStyle name="Normal 4 3 2 7 3 2 2" xfId="34019" xr:uid="{00000000-0005-0000-0000-0000E1840000}"/>
    <cellStyle name="Normal 4 3 2 7 3 2 2 2" xfId="34020" xr:uid="{00000000-0005-0000-0000-0000E2840000}"/>
    <cellStyle name="Normal 4 3 2 7 3 2 3" xfId="34021" xr:uid="{00000000-0005-0000-0000-0000E3840000}"/>
    <cellStyle name="Normal 4 3 2 7 3 3" xfId="34022" xr:uid="{00000000-0005-0000-0000-0000E4840000}"/>
    <cellStyle name="Normal 4 3 2 7 3 3 2" xfId="34023" xr:uid="{00000000-0005-0000-0000-0000E5840000}"/>
    <cellStyle name="Normal 4 3 2 7 3 3 2 2" xfId="34024" xr:uid="{00000000-0005-0000-0000-0000E6840000}"/>
    <cellStyle name="Normal 4 3 2 7 3 3 3" xfId="34025" xr:uid="{00000000-0005-0000-0000-0000E7840000}"/>
    <cellStyle name="Normal 4 3 2 7 3 4" xfId="34026" xr:uid="{00000000-0005-0000-0000-0000E8840000}"/>
    <cellStyle name="Normal 4 3 2 7 3 4 2" xfId="34027" xr:uid="{00000000-0005-0000-0000-0000E9840000}"/>
    <cellStyle name="Normal 4 3 2 7 3 5" xfId="34028" xr:uid="{00000000-0005-0000-0000-0000EA840000}"/>
    <cellStyle name="Normal 4 3 2 7 4" xfId="34029" xr:uid="{00000000-0005-0000-0000-0000EB840000}"/>
    <cellStyle name="Normal 4 3 2 7 4 2" xfId="34030" xr:uid="{00000000-0005-0000-0000-0000EC840000}"/>
    <cellStyle name="Normal 4 3 2 7 4 2 2" xfId="34031" xr:uid="{00000000-0005-0000-0000-0000ED840000}"/>
    <cellStyle name="Normal 4 3 2 7 4 3" xfId="34032" xr:uid="{00000000-0005-0000-0000-0000EE840000}"/>
    <cellStyle name="Normal 4 3 2 7 5" xfId="34033" xr:uid="{00000000-0005-0000-0000-0000EF840000}"/>
    <cellStyle name="Normal 4 3 2 7 5 2" xfId="34034" xr:uid="{00000000-0005-0000-0000-0000F0840000}"/>
    <cellStyle name="Normal 4 3 2 7 5 2 2" xfId="34035" xr:uid="{00000000-0005-0000-0000-0000F1840000}"/>
    <cellStyle name="Normal 4 3 2 7 5 3" xfId="34036" xr:uid="{00000000-0005-0000-0000-0000F2840000}"/>
    <cellStyle name="Normal 4 3 2 7 6" xfId="34037" xr:uid="{00000000-0005-0000-0000-0000F3840000}"/>
    <cellStyle name="Normal 4 3 2 7 6 2" xfId="34038" xr:uid="{00000000-0005-0000-0000-0000F4840000}"/>
    <cellStyle name="Normal 4 3 2 7 7" xfId="34039" xr:uid="{00000000-0005-0000-0000-0000F5840000}"/>
    <cellStyle name="Normal 4 3 2 7 7 2" xfId="34040" xr:uid="{00000000-0005-0000-0000-0000F6840000}"/>
    <cellStyle name="Normal 4 3 2 7 8" xfId="34041" xr:uid="{00000000-0005-0000-0000-0000F7840000}"/>
    <cellStyle name="Normal 4 3 2 8" xfId="34042" xr:uid="{00000000-0005-0000-0000-0000F8840000}"/>
    <cellStyle name="Normal 4 3 2 8 2" xfId="34043" xr:uid="{00000000-0005-0000-0000-0000F9840000}"/>
    <cellStyle name="Normal 4 3 2 8 2 2" xfId="34044" xr:uid="{00000000-0005-0000-0000-0000FA840000}"/>
    <cellStyle name="Normal 4 3 2 8 2 2 2" xfId="34045" xr:uid="{00000000-0005-0000-0000-0000FB840000}"/>
    <cellStyle name="Normal 4 3 2 8 2 2 2 2" xfId="34046" xr:uid="{00000000-0005-0000-0000-0000FC840000}"/>
    <cellStyle name="Normal 4 3 2 8 2 2 3" xfId="34047" xr:uid="{00000000-0005-0000-0000-0000FD840000}"/>
    <cellStyle name="Normal 4 3 2 8 2 3" xfId="34048" xr:uid="{00000000-0005-0000-0000-0000FE840000}"/>
    <cellStyle name="Normal 4 3 2 8 2 3 2" xfId="34049" xr:uid="{00000000-0005-0000-0000-0000FF840000}"/>
    <cellStyle name="Normal 4 3 2 8 2 3 2 2" xfId="34050" xr:uid="{00000000-0005-0000-0000-000000850000}"/>
    <cellStyle name="Normal 4 3 2 8 2 3 3" xfId="34051" xr:uid="{00000000-0005-0000-0000-000001850000}"/>
    <cellStyle name="Normal 4 3 2 8 2 4" xfId="34052" xr:uid="{00000000-0005-0000-0000-000002850000}"/>
    <cellStyle name="Normal 4 3 2 8 2 4 2" xfId="34053" xr:uid="{00000000-0005-0000-0000-000003850000}"/>
    <cellStyle name="Normal 4 3 2 8 2 5" xfId="34054" xr:uid="{00000000-0005-0000-0000-000004850000}"/>
    <cellStyle name="Normal 4 3 2 8 3" xfId="34055" xr:uid="{00000000-0005-0000-0000-000005850000}"/>
    <cellStyle name="Normal 4 3 2 8 3 2" xfId="34056" xr:uid="{00000000-0005-0000-0000-000006850000}"/>
    <cellStyle name="Normal 4 3 2 8 3 2 2" xfId="34057" xr:uid="{00000000-0005-0000-0000-000007850000}"/>
    <cellStyle name="Normal 4 3 2 8 3 3" xfId="34058" xr:uid="{00000000-0005-0000-0000-000008850000}"/>
    <cellStyle name="Normal 4 3 2 8 4" xfId="34059" xr:uid="{00000000-0005-0000-0000-000009850000}"/>
    <cellStyle name="Normal 4 3 2 8 4 2" xfId="34060" xr:uid="{00000000-0005-0000-0000-00000A850000}"/>
    <cellStyle name="Normal 4 3 2 8 4 2 2" xfId="34061" xr:uid="{00000000-0005-0000-0000-00000B850000}"/>
    <cellStyle name="Normal 4 3 2 8 4 3" xfId="34062" xr:uid="{00000000-0005-0000-0000-00000C850000}"/>
    <cellStyle name="Normal 4 3 2 8 5" xfId="34063" xr:uid="{00000000-0005-0000-0000-00000D850000}"/>
    <cellStyle name="Normal 4 3 2 8 5 2" xfId="34064" xr:uid="{00000000-0005-0000-0000-00000E850000}"/>
    <cellStyle name="Normal 4 3 2 8 6" xfId="34065" xr:uid="{00000000-0005-0000-0000-00000F850000}"/>
    <cellStyle name="Normal 4 3 2 8 6 2" xfId="34066" xr:uid="{00000000-0005-0000-0000-000010850000}"/>
    <cellStyle name="Normal 4 3 2 8 7" xfId="34067" xr:uid="{00000000-0005-0000-0000-000011850000}"/>
    <cellStyle name="Normal 4 3 2 9" xfId="34068" xr:uid="{00000000-0005-0000-0000-000012850000}"/>
    <cellStyle name="Normal 4 3 2 9 2" xfId="34069" xr:uid="{00000000-0005-0000-0000-000013850000}"/>
    <cellStyle name="Normal 4 3 2 9 2 2" xfId="34070" xr:uid="{00000000-0005-0000-0000-000014850000}"/>
    <cellStyle name="Normal 4 3 2 9 2 2 2" xfId="34071" xr:uid="{00000000-0005-0000-0000-000015850000}"/>
    <cellStyle name="Normal 4 3 2 9 2 2 2 2" xfId="34072" xr:uid="{00000000-0005-0000-0000-000016850000}"/>
    <cellStyle name="Normal 4 3 2 9 2 2 3" xfId="34073" xr:uid="{00000000-0005-0000-0000-000017850000}"/>
    <cellStyle name="Normal 4 3 2 9 2 3" xfId="34074" xr:uid="{00000000-0005-0000-0000-000018850000}"/>
    <cellStyle name="Normal 4 3 2 9 2 3 2" xfId="34075" xr:uid="{00000000-0005-0000-0000-000019850000}"/>
    <cellStyle name="Normal 4 3 2 9 2 3 2 2" xfId="34076" xr:uid="{00000000-0005-0000-0000-00001A850000}"/>
    <cellStyle name="Normal 4 3 2 9 2 3 3" xfId="34077" xr:uid="{00000000-0005-0000-0000-00001B850000}"/>
    <cellStyle name="Normal 4 3 2 9 2 4" xfId="34078" xr:uid="{00000000-0005-0000-0000-00001C850000}"/>
    <cellStyle name="Normal 4 3 2 9 2 4 2" xfId="34079" xr:uid="{00000000-0005-0000-0000-00001D850000}"/>
    <cellStyle name="Normal 4 3 2 9 2 5" xfId="34080" xr:uid="{00000000-0005-0000-0000-00001E850000}"/>
    <cellStyle name="Normal 4 3 2 9 3" xfId="34081" xr:uid="{00000000-0005-0000-0000-00001F850000}"/>
    <cellStyle name="Normal 4 3 2 9 3 2" xfId="34082" xr:uid="{00000000-0005-0000-0000-000020850000}"/>
    <cellStyle name="Normal 4 3 2 9 3 2 2" xfId="34083" xr:uid="{00000000-0005-0000-0000-000021850000}"/>
    <cellStyle name="Normal 4 3 2 9 3 3" xfId="34084" xr:uid="{00000000-0005-0000-0000-000022850000}"/>
    <cellStyle name="Normal 4 3 2 9 4" xfId="34085" xr:uid="{00000000-0005-0000-0000-000023850000}"/>
    <cellStyle name="Normal 4 3 2 9 4 2" xfId="34086" xr:uid="{00000000-0005-0000-0000-000024850000}"/>
    <cellStyle name="Normal 4 3 2 9 4 2 2" xfId="34087" xr:uid="{00000000-0005-0000-0000-000025850000}"/>
    <cellStyle name="Normal 4 3 2 9 4 3" xfId="34088" xr:uid="{00000000-0005-0000-0000-000026850000}"/>
    <cellStyle name="Normal 4 3 2 9 5" xfId="34089" xr:uid="{00000000-0005-0000-0000-000027850000}"/>
    <cellStyle name="Normal 4 3 2 9 5 2" xfId="34090" xr:uid="{00000000-0005-0000-0000-000028850000}"/>
    <cellStyle name="Normal 4 3 2 9 6" xfId="34091" xr:uid="{00000000-0005-0000-0000-000029850000}"/>
    <cellStyle name="Normal 4 3 2 9 6 2" xfId="34092" xr:uid="{00000000-0005-0000-0000-00002A850000}"/>
    <cellStyle name="Normal 4 3 2 9 7" xfId="34093" xr:uid="{00000000-0005-0000-0000-00002B850000}"/>
    <cellStyle name="Normal 4 3 3" xfId="34094" xr:uid="{00000000-0005-0000-0000-00002C850000}"/>
    <cellStyle name="Normal 4 3 3 10" xfId="34095" xr:uid="{00000000-0005-0000-0000-00002D850000}"/>
    <cellStyle name="Normal 4 3 3 10 2" xfId="34096" xr:uid="{00000000-0005-0000-0000-00002E850000}"/>
    <cellStyle name="Normal 4 3 3 10 2 2" xfId="34097" xr:uid="{00000000-0005-0000-0000-00002F850000}"/>
    <cellStyle name="Normal 4 3 3 10 2 2 2" xfId="34098" xr:uid="{00000000-0005-0000-0000-000030850000}"/>
    <cellStyle name="Normal 4 3 3 10 2 3" xfId="34099" xr:uid="{00000000-0005-0000-0000-000031850000}"/>
    <cellStyle name="Normal 4 3 3 10 3" xfId="34100" xr:uid="{00000000-0005-0000-0000-000032850000}"/>
    <cellStyle name="Normal 4 3 3 10 3 2" xfId="34101" xr:uid="{00000000-0005-0000-0000-000033850000}"/>
    <cellStyle name="Normal 4 3 3 10 4" xfId="34102" xr:uid="{00000000-0005-0000-0000-000034850000}"/>
    <cellStyle name="Normal 4 3 3 11" xfId="34103" xr:uid="{00000000-0005-0000-0000-000035850000}"/>
    <cellStyle name="Normal 4 3 3 11 2" xfId="34104" xr:uid="{00000000-0005-0000-0000-000036850000}"/>
    <cellStyle name="Normal 4 3 3 11 2 2" xfId="34105" xr:uid="{00000000-0005-0000-0000-000037850000}"/>
    <cellStyle name="Normal 4 3 3 11 2 2 2" xfId="34106" xr:uid="{00000000-0005-0000-0000-000038850000}"/>
    <cellStyle name="Normal 4 3 3 11 2 3" xfId="34107" xr:uid="{00000000-0005-0000-0000-000039850000}"/>
    <cellStyle name="Normal 4 3 3 11 3" xfId="34108" xr:uid="{00000000-0005-0000-0000-00003A850000}"/>
    <cellStyle name="Normal 4 3 3 11 3 2" xfId="34109" xr:uid="{00000000-0005-0000-0000-00003B850000}"/>
    <cellStyle name="Normal 4 3 3 11 4" xfId="34110" xr:uid="{00000000-0005-0000-0000-00003C850000}"/>
    <cellStyle name="Normal 4 3 3 12" xfId="34111" xr:uid="{00000000-0005-0000-0000-00003D850000}"/>
    <cellStyle name="Normal 4 3 3 12 2" xfId="34112" xr:uid="{00000000-0005-0000-0000-00003E850000}"/>
    <cellStyle name="Normal 4 3 3 12 2 2" xfId="34113" xr:uid="{00000000-0005-0000-0000-00003F850000}"/>
    <cellStyle name="Normal 4 3 3 12 3" xfId="34114" xr:uid="{00000000-0005-0000-0000-000040850000}"/>
    <cellStyle name="Normal 4 3 3 13" xfId="34115" xr:uid="{00000000-0005-0000-0000-000041850000}"/>
    <cellStyle name="Normal 4 3 3 13 2" xfId="34116" xr:uid="{00000000-0005-0000-0000-000042850000}"/>
    <cellStyle name="Normal 4 3 3 14" xfId="34117" xr:uid="{00000000-0005-0000-0000-000043850000}"/>
    <cellStyle name="Normal 4 3 3 14 2" xfId="34118" xr:uid="{00000000-0005-0000-0000-000044850000}"/>
    <cellStyle name="Normal 4 3 3 15" xfId="34119" xr:uid="{00000000-0005-0000-0000-000045850000}"/>
    <cellStyle name="Normal 4 3 3 2" xfId="34120" xr:uid="{00000000-0005-0000-0000-000046850000}"/>
    <cellStyle name="Normal 4 3 3 2 10" xfId="34121" xr:uid="{00000000-0005-0000-0000-000047850000}"/>
    <cellStyle name="Normal 4 3 3 2 10 2" xfId="34122" xr:uid="{00000000-0005-0000-0000-000048850000}"/>
    <cellStyle name="Normal 4 3 3 2 11" xfId="34123" xr:uid="{00000000-0005-0000-0000-000049850000}"/>
    <cellStyle name="Normal 4 3 3 2 11 2" xfId="34124" xr:uid="{00000000-0005-0000-0000-00004A850000}"/>
    <cellStyle name="Normal 4 3 3 2 12" xfId="34125" xr:uid="{00000000-0005-0000-0000-00004B850000}"/>
    <cellStyle name="Normal 4 3 3 2 2" xfId="34126" xr:uid="{00000000-0005-0000-0000-00004C850000}"/>
    <cellStyle name="Normal 4 3 3 2 2 10" xfId="34127" xr:uid="{00000000-0005-0000-0000-00004D850000}"/>
    <cellStyle name="Normal 4 3 3 2 2 10 2" xfId="34128" xr:uid="{00000000-0005-0000-0000-00004E850000}"/>
    <cellStyle name="Normal 4 3 3 2 2 11" xfId="34129" xr:uid="{00000000-0005-0000-0000-00004F850000}"/>
    <cellStyle name="Normal 4 3 3 2 2 2" xfId="34130" xr:uid="{00000000-0005-0000-0000-000050850000}"/>
    <cellStyle name="Normal 4 3 3 2 2 2 2" xfId="34131" xr:uid="{00000000-0005-0000-0000-000051850000}"/>
    <cellStyle name="Normal 4 3 3 2 2 2 2 2" xfId="34132" xr:uid="{00000000-0005-0000-0000-000052850000}"/>
    <cellStyle name="Normal 4 3 3 2 2 2 2 2 2" xfId="34133" xr:uid="{00000000-0005-0000-0000-000053850000}"/>
    <cellStyle name="Normal 4 3 3 2 2 2 2 2 2 2" xfId="34134" xr:uid="{00000000-0005-0000-0000-000054850000}"/>
    <cellStyle name="Normal 4 3 3 2 2 2 2 2 2 2 2" xfId="34135" xr:uid="{00000000-0005-0000-0000-000055850000}"/>
    <cellStyle name="Normal 4 3 3 2 2 2 2 2 2 3" xfId="34136" xr:uid="{00000000-0005-0000-0000-000056850000}"/>
    <cellStyle name="Normal 4 3 3 2 2 2 2 2 3" xfId="34137" xr:uid="{00000000-0005-0000-0000-000057850000}"/>
    <cellStyle name="Normal 4 3 3 2 2 2 2 2 3 2" xfId="34138" xr:uid="{00000000-0005-0000-0000-000058850000}"/>
    <cellStyle name="Normal 4 3 3 2 2 2 2 2 3 2 2" xfId="34139" xr:uid="{00000000-0005-0000-0000-000059850000}"/>
    <cellStyle name="Normal 4 3 3 2 2 2 2 2 3 3" xfId="34140" xr:uid="{00000000-0005-0000-0000-00005A850000}"/>
    <cellStyle name="Normal 4 3 3 2 2 2 2 2 4" xfId="34141" xr:uid="{00000000-0005-0000-0000-00005B850000}"/>
    <cellStyle name="Normal 4 3 3 2 2 2 2 2 4 2" xfId="34142" xr:uid="{00000000-0005-0000-0000-00005C850000}"/>
    <cellStyle name="Normal 4 3 3 2 2 2 2 2 5" xfId="34143" xr:uid="{00000000-0005-0000-0000-00005D850000}"/>
    <cellStyle name="Normal 4 3 3 2 2 2 2 3" xfId="34144" xr:uid="{00000000-0005-0000-0000-00005E850000}"/>
    <cellStyle name="Normal 4 3 3 2 2 2 2 3 2" xfId="34145" xr:uid="{00000000-0005-0000-0000-00005F850000}"/>
    <cellStyle name="Normal 4 3 3 2 2 2 2 3 2 2" xfId="34146" xr:uid="{00000000-0005-0000-0000-000060850000}"/>
    <cellStyle name="Normal 4 3 3 2 2 2 2 3 3" xfId="34147" xr:uid="{00000000-0005-0000-0000-000061850000}"/>
    <cellStyle name="Normal 4 3 3 2 2 2 2 4" xfId="34148" xr:uid="{00000000-0005-0000-0000-000062850000}"/>
    <cellStyle name="Normal 4 3 3 2 2 2 2 4 2" xfId="34149" xr:uid="{00000000-0005-0000-0000-000063850000}"/>
    <cellStyle name="Normal 4 3 3 2 2 2 2 4 2 2" xfId="34150" xr:uid="{00000000-0005-0000-0000-000064850000}"/>
    <cellStyle name="Normal 4 3 3 2 2 2 2 4 3" xfId="34151" xr:uid="{00000000-0005-0000-0000-000065850000}"/>
    <cellStyle name="Normal 4 3 3 2 2 2 2 5" xfId="34152" xr:uid="{00000000-0005-0000-0000-000066850000}"/>
    <cellStyle name="Normal 4 3 3 2 2 2 2 5 2" xfId="34153" xr:uid="{00000000-0005-0000-0000-000067850000}"/>
    <cellStyle name="Normal 4 3 3 2 2 2 2 6" xfId="34154" xr:uid="{00000000-0005-0000-0000-000068850000}"/>
    <cellStyle name="Normal 4 3 3 2 2 2 2 6 2" xfId="34155" xr:uid="{00000000-0005-0000-0000-000069850000}"/>
    <cellStyle name="Normal 4 3 3 2 2 2 2 7" xfId="34156" xr:uid="{00000000-0005-0000-0000-00006A850000}"/>
    <cellStyle name="Normal 4 3 3 2 2 2 3" xfId="34157" xr:uid="{00000000-0005-0000-0000-00006B850000}"/>
    <cellStyle name="Normal 4 3 3 2 2 2 3 2" xfId="34158" xr:uid="{00000000-0005-0000-0000-00006C850000}"/>
    <cellStyle name="Normal 4 3 3 2 2 2 3 2 2" xfId="34159" xr:uid="{00000000-0005-0000-0000-00006D850000}"/>
    <cellStyle name="Normal 4 3 3 2 2 2 3 2 2 2" xfId="34160" xr:uid="{00000000-0005-0000-0000-00006E850000}"/>
    <cellStyle name="Normal 4 3 3 2 2 2 3 2 3" xfId="34161" xr:uid="{00000000-0005-0000-0000-00006F850000}"/>
    <cellStyle name="Normal 4 3 3 2 2 2 3 3" xfId="34162" xr:uid="{00000000-0005-0000-0000-000070850000}"/>
    <cellStyle name="Normal 4 3 3 2 2 2 3 3 2" xfId="34163" xr:uid="{00000000-0005-0000-0000-000071850000}"/>
    <cellStyle name="Normal 4 3 3 2 2 2 3 3 2 2" xfId="34164" xr:uid="{00000000-0005-0000-0000-000072850000}"/>
    <cellStyle name="Normal 4 3 3 2 2 2 3 3 3" xfId="34165" xr:uid="{00000000-0005-0000-0000-000073850000}"/>
    <cellStyle name="Normal 4 3 3 2 2 2 3 4" xfId="34166" xr:uid="{00000000-0005-0000-0000-000074850000}"/>
    <cellStyle name="Normal 4 3 3 2 2 2 3 4 2" xfId="34167" xr:uid="{00000000-0005-0000-0000-000075850000}"/>
    <cellStyle name="Normal 4 3 3 2 2 2 3 5" xfId="34168" xr:uid="{00000000-0005-0000-0000-000076850000}"/>
    <cellStyle name="Normal 4 3 3 2 2 2 4" xfId="34169" xr:uid="{00000000-0005-0000-0000-000077850000}"/>
    <cellStyle name="Normal 4 3 3 2 2 2 4 2" xfId="34170" xr:uid="{00000000-0005-0000-0000-000078850000}"/>
    <cellStyle name="Normal 4 3 3 2 2 2 4 2 2" xfId="34171" xr:uid="{00000000-0005-0000-0000-000079850000}"/>
    <cellStyle name="Normal 4 3 3 2 2 2 4 3" xfId="34172" xr:uid="{00000000-0005-0000-0000-00007A850000}"/>
    <cellStyle name="Normal 4 3 3 2 2 2 5" xfId="34173" xr:uid="{00000000-0005-0000-0000-00007B850000}"/>
    <cellStyle name="Normal 4 3 3 2 2 2 5 2" xfId="34174" xr:uid="{00000000-0005-0000-0000-00007C850000}"/>
    <cellStyle name="Normal 4 3 3 2 2 2 5 2 2" xfId="34175" xr:uid="{00000000-0005-0000-0000-00007D850000}"/>
    <cellStyle name="Normal 4 3 3 2 2 2 5 3" xfId="34176" xr:uid="{00000000-0005-0000-0000-00007E850000}"/>
    <cellStyle name="Normal 4 3 3 2 2 2 6" xfId="34177" xr:uid="{00000000-0005-0000-0000-00007F850000}"/>
    <cellStyle name="Normal 4 3 3 2 2 2 6 2" xfId="34178" xr:uid="{00000000-0005-0000-0000-000080850000}"/>
    <cellStyle name="Normal 4 3 3 2 2 2 7" xfId="34179" xr:uid="{00000000-0005-0000-0000-000081850000}"/>
    <cellStyle name="Normal 4 3 3 2 2 2 7 2" xfId="34180" xr:uid="{00000000-0005-0000-0000-000082850000}"/>
    <cellStyle name="Normal 4 3 3 2 2 2 8" xfId="34181" xr:uid="{00000000-0005-0000-0000-000083850000}"/>
    <cellStyle name="Normal 4 3 3 2 2 3" xfId="34182" xr:uid="{00000000-0005-0000-0000-000084850000}"/>
    <cellStyle name="Normal 4 3 3 2 2 3 2" xfId="34183" xr:uid="{00000000-0005-0000-0000-000085850000}"/>
    <cellStyle name="Normal 4 3 3 2 2 3 2 2" xfId="34184" xr:uid="{00000000-0005-0000-0000-000086850000}"/>
    <cellStyle name="Normal 4 3 3 2 2 3 2 2 2" xfId="34185" xr:uid="{00000000-0005-0000-0000-000087850000}"/>
    <cellStyle name="Normal 4 3 3 2 2 3 2 2 2 2" xfId="34186" xr:uid="{00000000-0005-0000-0000-000088850000}"/>
    <cellStyle name="Normal 4 3 3 2 2 3 2 2 3" xfId="34187" xr:uid="{00000000-0005-0000-0000-000089850000}"/>
    <cellStyle name="Normal 4 3 3 2 2 3 2 3" xfId="34188" xr:uid="{00000000-0005-0000-0000-00008A850000}"/>
    <cellStyle name="Normal 4 3 3 2 2 3 2 3 2" xfId="34189" xr:uid="{00000000-0005-0000-0000-00008B850000}"/>
    <cellStyle name="Normal 4 3 3 2 2 3 2 3 2 2" xfId="34190" xr:uid="{00000000-0005-0000-0000-00008C850000}"/>
    <cellStyle name="Normal 4 3 3 2 2 3 2 3 3" xfId="34191" xr:uid="{00000000-0005-0000-0000-00008D850000}"/>
    <cellStyle name="Normal 4 3 3 2 2 3 2 4" xfId="34192" xr:uid="{00000000-0005-0000-0000-00008E850000}"/>
    <cellStyle name="Normal 4 3 3 2 2 3 2 4 2" xfId="34193" xr:uid="{00000000-0005-0000-0000-00008F850000}"/>
    <cellStyle name="Normal 4 3 3 2 2 3 2 5" xfId="34194" xr:uid="{00000000-0005-0000-0000-000090850000}"/>
    <cellStyle name="Normal 4 3 3 2 2 3 3" xfId="34195" xr:uid="{00000000-0005-0000-0000-000091850000}"/>
    <cellStyle name="Normal 4 3 3 2 2 3 3 2" xfId="34196" xr:uid="{00000000-0005-0000-0000-000092850000}"/>
    <cellStyle name="Normal 4 3 3 2 2 3 3 2 2" xfId="34197" xr:uid="{00000000-0005-0000-0000-000093850000}"/>
    <cellStyle name="Normal 4 3 3 2 2 3 3 3" xfId="34198" xr:uid="{00000000-0005-0000-0000-000094850000}"/>
    <cellStyle name="Normal 4 3 3 2 2 3 4" xfId="34199" xr:uid="{00000000-0005-0000-0000-000095850000}"/>
    <cellStyle name="Normal 4 3 3 2 2 3 4 2" xfId="34200" xr:uid="{00000000-0005-0000-0000-000096850000}"/>
    <cellStyle name="Normal 4 3 3 2 2 3 4 2 2" xfId="34201" xr:uid="{00000000-0005-0000-0000-000097850000}"/>
    <cellStyle name="Normal 4 3 3 2 2 3 4 3" xfId="34202" xr:uid="{00000000-0005-0000-0000-000098850000}"/>
    <cellStyle name="Normal 4 3 3 2 2 3 5" xfId="34203" xr:uid="{00000000-0005-0000-0000-000099850000}"/>
    <cellStyle name="Normal 4 3 3 2 2 3 5 2" xfId="34204" xr:uid="{00000000-0005-0000-0000-00009A850000}"/>
    <cellStyle name="Normal 4 3 3 2 2 3 6" xfId="34205" xr:uid="{00000000-0005-0000-0000-00009B850000}"/>
    <cellStyle name="Normal 4 3 3 2 2 3 6 2" xfId="34206" xr:uid="{00000000-0005-0000-0000-00009C850000}"/>
    <cellStyle name="Normal 4 3 3 2 2 3 7" xfId="34207" xr:uid="{00000000-0005-0000-0000-00009D850000}"/>
    <cellStyle name="Normal 4 3 3 2 2 4" xfId="34208" xr:uid="{00000000-0005-0000-0000-00009E850000}"/>
    <cellStyle name="Normal 4 3 3 2 2 4 2" xfId="34209" xr:uid="{00000000-0005-0000-0000-00009F850000}"/>
    <cellStyle name="Normal 4 3 3 2 2 4 2 2" xfId="34210" xr:uid="{00000000-0005-0000-0000-0000A0850000}"/>
    <cellStyle name="Normal 4 3 3 2 2 4 2 2 2" xfId="34211" xr:uid="{00000000-0005-0000-0000-0000A1850000}"/>
    <cellStyle name="Normal 4 3 3 2 2 4 2 2 2 2" xfId="34212" xr:uid="{00000000-0005-0000-0000-0000A2850000}"/>
    <cellStyle name="Normal 4 3 3 2 2 4 2 2 3" xfId="34213" xr:uid="{00000000-0005-0000-0000-0000A3850000}"/>
    <cellStyle name="Normal 4 3 3 2 2 4 2 3" xfId="34214" xr:uid="{00000000-0005-0000-0000-0000A4850000}"/>
    <cellStyle name="Normal 4 3 3 2 2 4 2 3 2" xfId="34215" xr:uid="{00000000-0005-0000-0000-0000A5850000}"/>
    <cellStyle name="Normal 4 3 3 2 2 4 2 3 2 2" xfId="34216" xr:uid="{00000000-0005-0000-0000-0000A6850000}"/>
    <cellStyle name="Normal 4 3 3 2 2 4 2 3 3" xfId="34217" xr:uid="{00000000-0005-0000-0000-0000A7850000}"/>
    <cellStyle name="Normal 4 3 3 2 2 4 2 4" xfId="34218" xr:uid="{00000000-0005-0000-0000-0000A8850000}"/>
    <cellStyle name="Normal 4 3 3 2 2 4 2 4 2" xfId="34219" xr:uid="{00000000-0005-0000-0000-0000A9850000}"/>
    <cellStyle name="Normal 4 3 3 2 2 4 2 5" xfId="34220" xr:uid="{00000000-0005-0000-0000-0000AA850000}"/>
    <cellStyle name="Normal 4 3 3 2 2 4 3" xfId="34221" xr:uid="{00000000-0005-0000-0000-0000AB850000}"/>
    <cellStyle name="Normal 4 3 3 2 2 4 3 2" xfId="34222" xr:uid="{00000000-0005-0000-0000-0000AC850000}"/>
    <cellStyle name="Normal 4 3 3 2 2 4 3 2 2" xfId="34223" xr:uid="{00000000-0005-0000-0000-0000AD850000}"/>
    <cellStyle name="Normal 4 3 3 2 2 4 3 3" xfId="34224" xr:uid="{00000000-0005-0000-0000-0000AE850000}"/>
    <cellStyle name="Normal 4 3 3 2 2 4 4" xfId="34225" xr:uid="{00000000-0005-0000-0000-0000AF850000}"/>
    <cellStyle name="Normal 4 3 3 2 2 4 4 2" xfId="34226" xr:uid="{00000000-0005-0000-0000-0000B0850000}"/>
    <cellStyle name="Normal 4 3 3 2 2 4 4 2 2" xfId="34227" xr:uid="{00000000-0005-0000-0000-0000B1850000}"/>
    <cellStyle name="Normal 4 3 3 2 2 4 4 3" xfId="34228" xr:uid="{00000000-0005-0000-0000-0000B2850000}"/>
    <cellStyle name="Normal 4 3 3 2 2 4 5" xfId="34229" xr:uid="{00000000-0005-0000-0000-0000B3850000}"/>
    <cellStyle name="Normal 4 3 3 2 2 4 5 2" xfId="34230" xr:uid="{00000000-0005-0000-0000-0000B4850000}"/>
    <cellStyle name="Normal 4 3 3 2 2 4 6" xfId="34231" xr:uid="{00000000-0005-0000-0000-0000B5850000}"/>
    <cellStyle name="Normal 4 3 3 2 2 4 6 2" xfId="34232" xr:uid="{00000000-0005-0000-0000-0000B6850000}"/>
    <cellStyle name="Normal 4 3 3 2 2 4 7" xfId="34233" xr:uid="{00000000-0005-0000-0000-0000B7850000}"/>
    <cellStyle name="Normal 4 3 3 2 2 5" xfId="34234" xr:uid="{00000000-0005-0000-0000-0000B8850000}"/>
    <cellStyle name="Normal 4 3 3 2 2 5 2" xfId="34235" xr:uid="{00000000-0005-0000-0000-0000B9850000}"/>
    <cellStyle name="Normal 4 3 3 2 2 5 2 2" xfId="34236" xr:uid="{00000000-0005-0000-0000-0000BA850000}"/>
    <cellStyle name="Normal 4 3 3 2 2 5 2 2 2" xfId="34237" xr:uid="{00000000-0005-0000-0000-0000BB850000}"/>
    <cellStyle name="Normal 4 3 3 2 2 5 2 3" xfId="34238" xr:uid="{00000000-0005-0000-0000-0000BC850000}"/>
    <cellStyle name="Normal 4 3 3 2 2 5 3" xfId="34239" xr:uid="{00000000-0005-0000-0000-0000BD850000}"/>
    <cellStyle name="Normal 4 3 3 2 2 5 3 2" xfId="34240" xr:uid="{00000000-0005-0000-0000-0000BE850000}"/>
    <cellStyle name="Normal 4 3 3 2 2 5 3 2 2" xfId="34241" xr:uid="{00000000-0005-0000-0000-0000BF850000}"/>
    <cellStyle name="Normal 4 3 3 2 2 5 3 3" xfId="34242" xr:uid="{00000000-0005-0000-0000-0000C0850000}"/>
    <cellStyle name="Normal 4 3 3 2 2 5 4" xfId="34243" xr:uid="{00000000-0005-0000-0000-0000C1850000}"/>
    <cellStyle name="Normal 4 3 3 2 2 5 4 2" xfId="34244" xr:uid="{00000000-0005-0000-0000-0000C2850000}"/>
    <cellStyle name="Normal 4 3 3 2 2 5 5" xfId="34245" xr:uid="{00000000-0005-0000-0000-0000C3850000}"/>
    <cellStyle name="Normal 4 3 3 2 2 6" xfId="34246" xr:uid="{00000000-0005-0000-0000-0000C4850000}"/>
    <cellStyle name="Normal 4 3 3 2 2 6 2" xfId="34247" xr:uid="{00000000-0005-0000-0000-0000C5850000}"/>
    <cellStyle name="Normal 4 3 3 2 2 6 2 2" xfId="34248" xr:uid="{00000000-0005-0000-0000-0000C6850000}"/>
    <cellStyle name="Normal 4 3 3 2 2 6 2 2 2" xfId="34249" xr:uid="{00000000-0005-0000-0000-0000C7850000}"/>
    <cellStyle name="Normal 4 3 3 2 2 6 2 3" xfId="34250" xr:uid="{00000000-0005-0000-0000-0000C8850000}"/>
    <cellStyle name="Normal 4 3 3 2 2 6 3" xfId="34251" xr:uid="{00000000-0005-0000-0000-0000C9850000}"/>
    <cellStyle name="Normal 4 3 3 2 2 6 3 2" xfId="34252" xr:uid="{00000000-0005-0000-0000-0000CA850000}"/>
    <cellStyle name="Normal 4 3 3 2 2 6 4" xfId="34253" xr:uid="{00000000-0005-0000-0000-0000CB850000}"/>
    <cellStyle name="Normal 4 3 3 2 2 7" xfId="34254" xr:uid="{00000000-0005-0000-0000-0000CC850000}"/>
    <cellStyle name="Normal 4 3 3 2 2 7 2" xfId="34255" xr:uid="{00000000-0005-0000-0000-0000CD850000}"/>
    <cellStyle name="Normal 4 3 3 2 2 7 2 2" xfId="34256" xr:uid="{00000000-0005-0000-0000-0000CE850000}"/>
    <cellStyle name="Normal 4 3 3 2 2 7 3" xfId="34257" xr:uid="{00000000-0005-0000-0000-0000CF850000}"/>
    <cellStyle name="Normal 4 3 3 2 2 8" xfId="34258" xr:uid="{00000000-0005-0000-0000-0000D0850000}"/>
    <cellStyle name="Normal 4 3 3 2 2 8 2" xfId="34259" xr:uid="{00000000-0005-0000-0000-0000D1850000}"/>
    <cellStyle name="Normal 4 3 3 2 2 8 2 2" xfId="34260" xr:uid="{00000000-0005-0000-0000-0000D2850000}"/>
    <cellStyle name="Normal 4 3 3 2 2 8 3" xfId="34261" xr:uid="{00000000-0005-0000-0000-0000D3850000}"/>
    <cellStyle name="Normal 4 3 3 2 2 9" xfId="34262" xr:uid="{00000000-0005-0000-0000-0000D4850000}"/>
    <cellStyle name="Normal 4 3 3 2 2 9 2" xfId="34263" xr:uid="{00000000-0005-0000-0000-0000D5850000}"/>
    <cellStyle name="Normal 4 3 3 2 3" xfId="34264" xr:uid="{00000000-0005-0000-0000-0000D6850000}"/>
    <cellStyle name="Normal 4 3 3 2 3 2" xfId="34265" xr:uid="{00000000-0005-0000-0000-0000D7850000}"/>
    <cellStyle name="Normal 4 3 3 2 3 2 2" xfId="34266" xr:uid="{00000000-0005-0000-0000-0000D8850000}"/>
    <cellStyle name="Normal 4 3 3 2 3 2 2 2" xfId="34267" xr:uid="{00000000-0005-0000-0000-0000D9850000}"/>
    <cellStyle name="Normal 4 3 3 2 3 2 2 2 2" xfId="34268" xr:uid="{00000000-0005-0000-0000-0000DA850000}"/>
    <cellStyle name="Normal 4 3 3 2 3 2 2 2 2 2" xfId="34269" xr:uid="{00000000-0005-0000-0000-0000DB850000}"/>
    <cellStyle name="Normal 4 3 3 2 3 2 2 2 3" xfId="34270" xr:uid="{00000000-0005-0000-0000-0000DC850000}"/>
    <cellStyle name="Normal 4 3 3 2 3 2 2 3" xfId="34271" xr:uid="{00000000-0005-0000-0000-0000DD850000}"/>
    <cellStyle name="Normal 4 3 3 2 3 2 2 3 2" xfId="34272" xr:uid="{00000000-0005-0000-0000-0000DE850000}"/>
    <cellStyle name="Normal 4 3 3 2 3 2 2 3 2 2" xfId="34273" xr:uid="{00000000-0005-0000-0000-0000DF850000}"/>
    <cellStyle name="Normal 4 3 3 2 3 2 2 3 3" xfId="34274" xr:uid="{00000000-0005-0000-0000-0000E0850000}"/>
    <cellStyle name="Normal 4 3 3 2 3 2 2 4" xfId="34275" xr:uid="{00000000-0005-0000-0000-0000E1850000}"/>
    <cellStyle name="Normal 4 3 3 2 3 2 2 4 2" xfId="34276" xr:uid="{00000000-0005-0000-0000-0000E2850000}"/>
    <cellStyle name="Normal 4 3 3 2 3 2 2 5" xfId="34277" xr:uid="{00000000-0005-0000-0000-0000E3850000}"/>
    <cellStyle name="Normal 4 3 3 2 3 2 3" xfId="34278" xr:uid="{00000000-0005-0000-0000-0000E4850000}"/>
    <cellStyle name="Normal 4 3 3 2 3 2 3 2" xfId="34279" xr:uid="{00000000-0005-0000-0000-0000E5850000}"/>
    <cellStyle name="Normal 4 3 3 2 3 2 3 2 2" xfId="34280" xr:uid="{00000000-0005-0000-0000-0000E6850000}"/>
    <cellStyle name="Normal 4 3 3 2 3 2 3 3" xfId="34281" xr:uid="{00000000-0005-0000-0000-0000E7850000}"/>
    <cellStyle name="Normal 4 3 3 2 3 2 4" xfId="34282" xr:uid="{00000000-0005-0000-0000-0000E8850000}"/>
    <cellStyle name="Normal 4 3 3 2 3 2 4 2" xfId="34283" xr:uid="{00000000-0005-0000-0000-0000E9850000}"/>
    <cellStyle name="Normal 4 3 3 2 3 2 4 2 2" xfId="34284" xr:uid="{00000000-0005-0000-0000-0000EA850000}"/>
    <cellStyle name="Normal 4 3 3 2 3 2 4 3" xfId="34285" xr:uid="{00000000-0005-0000-0000-0000EB850000}"/>
    <cellStyle name="Normal 4 3 3 2 3 2 5" xfId="34286" xr:uid="{00000000-0005-0000-0000-0000EC850000}"/>
    <cellStyle name="Normal 4 3 3 2 3 2 5 2" xfId="34287" xr:uid="{00000000-0005-0000-0000-0000ED850000}"/>
    <cellStyle name="Normal 4 3 3 2 3 2 6" xfId="34288" xr:uid="{00000000-0005-0000-0000-0000EE850000}"/>
    <cellStyle name="Normal 4 3 3 2 3 2 6 2" xfId="34289" xr:uid="{00000000-0005-0000-0000-0000EF850000}"/>
    <cellStyle name="Normal 4 3 3 2 3 2 7" xfId="34290" xr:uid="{00000000-0005-0000-0000-0000F0850000}"/>
    <cellStyle name="Normal 4 3 3 2 3 3" xfId="34291" xr:uid="{00000000-0005-0000-0000-0000F1850000}"/>
    <cellStyle name="Normal 4 3 3 2 3 3 2" xfId="34292" xr:uid="{00000000-0005-0000-0000-0000F2850000}"/>
    <cellStyle name="Normal 4 3 3 2 3 3 2 2" xfId="34293" xr:uid="{00000000-0005-0000-0000-0000F3850000}"/>
    <cellStyle name="Normal 4 3 3 2 3 3 2 2 2" xfId="34294" xr:uid="{00000000-0005-0000-0000-0000F4850000}"/>
    <cellStyle name="Normal 4 3 3 2 3 3 2 3" xfId="34295" xr:uid="{00000000-0005-0000-0000-0000F5850000}"/>
    <cellStyle name="Normal 4 3 3 2 3 3 3" xfId="34296" xr:uid="{00000000-0005-0000-0000-0000F6850000}"/>
    <cellStyle name="Normal 4 3 3 2 3 3 3 2" xfId="34297" xr:uid="{00000000-0005-0000-0000-0000F7850000}"/>
    <cellStyle name="Normal 4 3 3 2 3 3 3 2 2" xfId="34298" xr:uid="{00000000-0005-0000-0000-0000F8850000}"/>
    <cellStyle name="Normal 4 3 3 2 3 3 3 3" xfId="34299" xr:uid="{00000000-0005-0000-0000-0000F9850000}"/>
    <cellStyle name="Normal 4 3 3 2 3 3 4" xfId="34300" xr:uid="{00000000-0005-0000-0000-0000FA850000}"/>
    <cellStyle name="Normal 4 3 3 2 3 3 4 2" xfId="34301" xr:uid="{00000000-0005-0000-0000-0000FB850000}"/>
    <cellStyle name="Normal 4 3 3 2 3 3 5" xfId="34302" xr:uid="{00000000-0005-0000-0000-0000FC850000}"/>
    <cellStyle name="Normal 4 3 3 2 3 4" xfId="34303" xr:uid="{00000000-0005-0000-0000-0000FD850000}"/>
    <cellStyle name="Normal 4 3 3 2 3 4 2" xfId="34304" xr:uid="{00000000-0005-0000-0000-0000FE850000}"/>
    <cellStyle name="Normal 4 3 3 2 3 4 2 2" xfId="34305" xr:uid="{00000000-0005-0000-0000-0000FF850000}"/>
    <cellStyle name="Normal 4 3 3 2 3 4 3" xfId="34306" xr:uid="{00000000-0005-0000-0000-000000860000}"/>
    <cellStyle name="Normal 4 3 3 2 3 5" xfId="34307" xr:uid="{00000000-0005-0000-0000-000001860000}"/>
    <cellStyle name="Normal 4 3 3 2 3 5 2" xfId="34308" xr:uid="{00000000-0005-0000-0000-000002860000}"/>
    <cellStyle name="Normal 4 3 3 2 3 5 2 2" xfId="34309" xr:uid="{00000000-0005-0000-0000-000003860000}"/>
    <cellStyle name="Normal 4 3 3 2 3 5 3" xfId="34310" xr:uid="{00000000-0005-0000-0000-000004860000}"/>
    <cellStyle name="Normal 4 3 3 2 3 6" xfId="34311" xr:uid="{00000000-0005-0000-0000-000005860000}"/>
    <cellStyle name="Normal 4 3 3 2 3 6 2" xfId="34312" xr:uid="{00000000-0005-0000-0000-000006860000}"/>
    <cellStyle name="Normal 4 3 3 2 3 7" xfId="34313" xr:uid="{00000000-0005-0000-0000-000007860000}"/>
    <cellStyle name="Normal 4 3 3 2 3 7 2" xfId="34314" xr:uid="{00000000-0005-0000-0000-000008860000}"/>
    <cellStyle name="Normal 4 3 3 2 3 8" xfId="34315" xr:uid="{00000000-0005-0000-0000-000009860000}"/>
    <cellStyle name="Normal 4 3 3 2 4" xfId="34316" xr:uid="{00000000-0005-0000-0000-00000A860000}"/>
    <cellStyle name="Normal 4 3 3 2 4 2" xfId="34317" xr:uid="{00000000-0005-0000-0000-00000B860000}"/>
    <cellStyle name="Normal 4 3 3 2 4 2 2" xfId="34318" xr:uid="{00000000-0005-0000-0000-00000C860000}"/>
    <cellStyle name="Normal 4 3 3 2 4 2 2 2" xfId="34319" xr:uid="{00000000-0005-0000-0000-00000D860000}"/>
    <cellStyle name="Normal 4 3 3 2 4 2 2 2 2" xfId="34320" xr:uid="{00000000-0005-0000-0000-00000E860000}"/>
    <cellStyle name="Normal 4 3 3 2 4 2 2 3" xfId="34321" xr:uid="{00000000-0005-0000-0000-00000F860000}"/>
    <cellStyle name="Normal 4 3 3 2 4 2 3" xfId="34322" xr:uid="{00000000-0005-0000-0000-000010860000}"/>
    <cellStyle name="Normal 4 3 3 2 4 2 3 2" xfId="34323" xr:uid="{00000000-0005-0000-0000-000011860000}"/>
    <cellStyle name="Normal 4 3 3 2 4 2 3 2 2" xfId="34324" xr:uid="{00000000-0005-0000-0000-000012860000}"/>
    <cellStyle name="Normal 4 3 3 2 4 2 3 3" xfId="34325" xr:uid="{00000000-0005-0000-0000-000013860000}"/>
    <cellStyle name="Normal 4 3 3 2 4 2 4" xfId="34326" xr:uid="{00000000-0005-0000-0000-000014860000}"/>
    <cellStyle name="Normal 4 3 3 2 4 2 4 2" xfId="34327" xr:uid="{00000000-0005-0000-0000-000015860000}"/>
    <cellStyle name="Normal 4 3 3 2 4 2 5" xfId="34328" xr:uid="{00000000-0005-0000-0000-000016860000}"/>
    <cellStyle name="Normal 4 3 3 2 4 3" xfId="34329" xr:uid="{00000000-0005-0000-0000-000017860000}"/>
    <cellStyle name="Normal 4 3 3 2 4 3 2" xfId="34330" xr:uid="{00000000-0005-0000-0000-000018860000}"/>
    <cellStyle name="Normal 4 3 3 2 4 3 2 2" xfId="34331" xr:uid="{00000000-0005-0000-0000-000019860000}"/>
    <cellStyle name="Normal 4 3 3 2 4 3 3" xfId="34332" xr:uid="{00000000-0005-0000-0000-00001A860000}"/>
    <cellStyle name="Normal 4 3 3 2 4 4" xfId="34333" xr:uid="{00000000-0005-0000-0000-00001B860000}"/>
    <cellStyle name="Normal 4 3 3 2 4 4 2" xfId="34334" xr:uid="{00000000-0005-0000-0000-00001C860000}"/>
    <cellStyle name="Normal 4 3 3 2 4 4 2 2" xfId="34335" xr:uid="{00000000-0005-0000-0000-00001D860000}"/>
    <cellStyle name="Normal 4 3 3 2 4 4 3" xfId="34336" xr:uid="{00000000-0005-0000-0000-00001E860000}"/>
    <cellStyle name="Normal 4 3 3 2 4 5" xfId="34337" xr:uid="{00000000-0005-0000-0000-00001F860000}"/>
    <cellStyle name="Normal 4 3 3 2 4 5 2" xfId="34338" xr:uid="{00000000-0005-0000-0000-000020860000}"/>
    <cellStyle name="Normal 4 3 3 2 4 6" xfId="34339" xr:uid="{00000000-0005-0000-0000-000021860000}"/>
    <cellStyle name="Normal 4 3 3 2 4 6 2" xfId="34340" xr:uid="{00000000-0005-0000-0000-000022860000}"/>
    <cellStyle name="Normal 4 3 3 2 4 7" xfId="34341" xr:uid="{00000000-0005-0000-0000-000023860000}"/>
    <cellStyle name="Normal 4 3 3 2 5" xfId="34342" xr:uid="{00000000-0005-0000-0000-000024860000}"/>
    <cellStyle name="Normal 4 3 3 2 5 2" xfId="34343" xr:uid="{00000000-0005-0000-0000-000025860000}"/>
    <cellStyle name="Normal 4 3 3 2 5 2 2" xfId="34344" xr:uid="{00000000-0005-0000-0000-000026860000}"/>
    <cellStyle name="Normal 4 3 3 2 5 2 2 2" xfId="34345" xr:uid="{00000000-0005-0000-0000-000027860000}"/>
    <cellStyle name="Normal 4 3 3 2 5 2 2 2 2" xfId="34346" xr:uid="{00000000-0005-0000-0000-000028860000}"/>
    <cellStyle name="Normal 4 3 3 2 5 2 2 3" xfId="34347" xr:uid="{00000000-0005-0000-0000-000029860000}"/>
    <cellStyle name="Normal 4 3 3 2 5 2 3" xfId="34348" xr:uid="{00000000-0005-0000-0000-00002A860000}"/>
    <cellStyle name="Normal 4 3 3 2 5 2 3 2" xfId="34349" xr:uid="{00000000-0005-0000-0000-00002B860000}"/>
    <cellStyle name="Normal 4 3 3 2 5 2 3 2 2" xfId="34350" xr:uid="{00000000-0005-0000-0000-00002C860000}"/>
    <cellStyle name="Normal 4 3 3 2 5 2 3 3" xfId="34351" xr:uid="{00000000-0005-0000-0000-00002D860000}"/>
    <cellStyle name="Normal 4 3 3 2 5 2 4" xfId="34352" xr:uid="{00000000-0005-0000-0000-00002E860000}"/>
    <cellStyle name="Normal 4 3 3 2 5 2 4 2" xfId="34353" xr:uid="{00000000-0005-0000-0000-00002F860000}"/>
    <cellStyle name="Normal 4 3 3 2 5 2 5" xfId="34354" xr:uid="{00000000-0005-0000-0000-000030860000}"/>
    <cellStyle name="Normal 4 3 3 2 5 3" xfId="34355" xr:uid="{00000000-0005-0000-0000-000031860000}"/>
    <cellStyle name="Normal 4 3 3 2 5 3 2" xfId="34356" xr:uid="{00000000-0005-0000-0000-000032860000}"/>
    <cellStyle name="Normal 4 3 3 2 5 3 2 2" xfId="34357" xr:uid="{00000000-0005-0000-0000-000033860000}"/>
    <cellStyle name="Normal 4 3 3 2 5 3 3" xfId="34358" xr:uid="{00000000-0005-0000-0000-000034860000}"/>
    <cellStyle name="Normal 4 3 3 2 5 4" xfId="34359" xr:uid="{00000000-0005-0000-0000-000035860000}"/>
    <cellStyle name="Normal 4 3 3 2 5 4 2" xfId="34360" xr:uid="{00000000-0005-0000-0000-000036860000}"/>
    <cellStyle name="Normal 4 3 3 2 5 4 2 2" xfId="34361" xr:uid="{00000000-0005-0000-0000-000037860000}"/>
    <cellStyle name="Normal 4 3 3 2 5 4 3" xfId="34362" xr:uid="{00000000-0005-0000-0000-000038860000}"/>
    <cellStyle name="Normal 4 3 3 2 5 5" xfId="34363" xr:uid="{00000000-0005-0000-0000-000039860000}"/>
    <cellStyle name="Normal 4 3 3 2 5 5 2" xfId="34364" xr:uid="{00000000-0005-0000-0000-00003A860000}"/>
    <cellStyle name="Normal 4 3 3 2 5 6" xfId="34365" xr:uid="{00000000-0005-0000-0000-00003B860000}"/>
    <cellStyle name="Normal 4 3 3 2 5 6 2" xfId="34366" xr:uid="{00000000-0005-0000-0000-00003C860000}"/>
    <cellStyle name="Normal 4 3 3 2 5 7" xfId="34367" xr:uid="{00000000-0005-0000-0000-00003D860000}"/>
    <cellStyle name="Normal 4 3 3 2 6" xfId="34368" xr:uid="{00000000-0005-0000-0000-00003E860000}"/>
    <cellStyle name="Normal 4 3 3 2 6 2" xfId="34369" xr:uid="{00000000-0005-0000-0000-00003F860000}"/>
    <cellStyle name="Normal 4 3 3 2 6 2 2" xfId="34370" xr:uid="{00000000-0005-0000-0000-000040860000}"/>
    <cellStyle name="Normal 4 3 3 2 6 2 2 2" xfId="34371" xr:uid="{00000000-0005-0000-0000-000041860000}"/>
    <cellStyle name="Normal 4 3 3 2 6 2 3" xfId="34372" xr:uid="{00000000-0005-0000-0000-000042860000}"/>
    <cellStyle name="Normal 4 3 3 2 6 3" xfId="34373" xr:uid="{00000000-0005-0000-0000-000043860000}"/>
    <cellStyle name="Normal 4 3 3 2 6 3 2" xfId="34374" xr:uid="{00000000-0005-0000-0000-000044860000}"/>
    <cellStyle name="Normal 4 3 3 2 6 3 2 2" xfId="34375" xr:uid="{00000000-0005-0000-0000-000045860000}"/>
    <cellStyle name="Normal 4 3 3 2 6 3 3" xfId="34376" xr:uid="{00000000-0005-0000-0000-000046860000}"/>
    <cellStyle name="Normal 4 3 3 2 6 4" xfId="34377" xr:uid="{00000000-0005-0000-0000-000047860000}"/>
    <cellStyle name="Normal 4 3 3 2 6 4 2" xfId="34378" xr:uid="{00000000-0005-0000-0000-000048860000}"/>
    <cellStyle name="Normal 4 3 3 2 6 5" xfId="34379" xr:uid="{00000000-0005-0000-0000-000049860000}"/>
    <cellStyle name="Normal 4 3 3 2 7" xfId="34380" xr:uid="{00000000-0005-0000-0000-00004A860000}"/>
    <cellStyle name="Normal 4 3 3 2 7 2" xfId="34381" xr:uid="{00000000-0005-0000-0000-00004B860000}"/>
    <cellStyle name="Normal 4 3 3 2 7 2 2" xfId="34382" xr:uid="{00000000-0005-0000-0000-00004C860000}"/>
    <cellStyle name="Normal 4 3 3 2 7 2 2 2" xfId="34383" xr:uid="{00000000-0005-0000-0000-00004D860000}"/>
    <cellStyle name="Normal 4 3 3 2 7 2 3" xfId="34384" xr:uid="{00000000-0005-0000-0000-00004E860000}"/>
    <cellStyle name="Normal 4 3 3 2 7 3" xfId="34385" xr:uid="{00000000-0005-0000-0000-00004F860000}"/>
    <cellStyle name="Normal 4 3 3 2 7 3 2" xfId="34386" xr:uid="{00000000-0005-0000-0000-000050860000}"/>
    <cellStyle name="Normal 4 3 3 2 7 4" xfId="34387" xr:uid="{00000000-0005-0000-0000-000051860000}"/>
    <cellStyle name="Normal 4 3 3 2 8" xfId="34388" xr:uid="{00000000-0005-0000-0000-000052860000}"/>
    <cellStyle name="Normal 4 3 3 2 8 2" xfId="34389" xr:uid="{00000000-0005-0000-0000-000053860000}"/>
    <cellStyle name="Normal 4 3 3 2 8 2 2" xfId="34390" xr:uid="{00000000-0005-0000-0000-000054860000}"/>
    <cellStyle name="Normal 4 3 3 2 8 3" xfId="34391" xr:uid="{00000000-0005-0000-0000-000055860000}"/>
    <cellStyle name="Normal 4 3 3 2 9" xfId="34392" xr:uid="{00000000-0005-0000-0000-000056860000}"/>
    <cellStyle name="Normal 4 3 3 2 9 2" xfId="34393" xr:uid="{00000000-0005-0000-0000-000057860000}"/>
    <cellStyle name="Normal 4 3 3 2 9 2 2" xfId="34394" xr:uid="{00000000-0005-0000-0000-000058860000}"/>
    <cellStyle name="Normal 4 3 3 2 9 3" xfId="34395" xr:uid="{00000000-0005-0000-0000-000059860000}"/>
    <cellStyle name="Normal 4 3 3 3" xfId="34396" xr:uid="{00000000-0005-0000-0000-00005A860000}"/>
    <cellStyle name="Normal 4 3 3 3 10" xfId="34397" xr:uid="{00000000-0005-0000-0000-00005B860000}"/>
    <cellStyle name="Normal 4 3 3 3 10 2" xfId="34398" xr:uid="{00000000-0005-0000-0000-00005C860000}"/>
    <cellStyle name="Normal 4 3 3 3 11" xfId="34399" xr:uid="{00000000-0005-0000-0000-00005D860000}"/>
    <cellStyle name="Normal 4 3 3 3 2" xfId="34400" xr:uid="{00000000-0005-0000-0000-00005E860000}"/>
    <cellStyle name="Normal 4 3 3 3 2 2" xfId="34401" xr:uid="{00000000-0005-0000-0000-00005F860000}"/>
    <cellStyle name="Normal 4 3 3 3 2 2 2" xfId="34402" xr:uid="{00000000-0005-0000-0000-000060860000}"/>
    <cellStyle name="Normal 4 3 3 3 2 2 2 2" xfId="34403" xr:uid="{00000000-0005-0000-0000-000061860000}"/>
    <cellStyle name="Normal 4 3 3 3 2 2 2 2 2" xfId="34404" xr:uid="{00000000-0005-0000-0000-000062860000}"/>
    <cellStyle name="Normal 4 3 3 3 2 2 2 2 2 2" xfId="34405" xr:uid="{00000000-0005-0000-0000-000063860000}"/>
    <cellStyle name="Normal 4 3 3 3 2 2 2 2 3" xfId="34406" xr:uid="{00000000-0005-0000-0000-000064860000}"/>
    <cellStyle name="Normal 4 3 3 3 2 2 2 3" xfId="34407" xr:uid="{00000000-0005-0000-0000-000065860000}"/>
    <cellStyle name="Normal 4 3 3 3 2 2 2 3 2" xfId="34408" xr:uid="{00000000-0005-0000-0000-000066860000}"/>
    <cellStyle name="Normal 4 3 3 3 2 2 2 3 2 2" xfId="34409" xr:uid="{00000000-0005-0000-0000-000067860000}"/>
    <cellStyle name="Normal 4 3 3 3 2 2 2 3 3" xfId="34410" xr:uid="{00000000-0005-0000-0000-000068860000}"/>
    <cellStyle name="Normal 4 3 3 3 2 2 2 4" xfId="34411" xr:uid="{00000000-0005-0000-0000-000069860000}"/>
    <cellStyle name="Normal 4 3 3 3 2 2 2 4 2" xfId="34412" xr:uid="{00000000-0005-0000-0000-00006A860000}"/>
    <cellStyle name="Normal 4 3 3 3 2 2 2 5" xfId="34413" xr:uid="{00000000-0005-0000-0000-00006B860000}"/>
    <cellStyle name="Normal 4 3 3 3 2 2 3" xfId="34414" xr:uid="{00000000-0005-0000-0000-00006C860000}"/>
    <cellStyle name="Normal 4 3 3 3 2 2 3 2" xfId="34415" xr:uid="{00000000-0005-0000-0000-00006D860000}"/>
    <cellStyle name="Normal 4 3 3 3 2 2 3 2 2" xfId="34416" xr:uid="{00000000-0005-0000-0000-00006E860000}"/>
    <cellStyle name="Normal 4 3 3 3 2 2 3 3" xfId="34417" xr:uid="{00000000-0005-0000-0000-00006F860000}"/>
    <cellStyle name="Normal 4 3 3 3 2 2 4" xfId="34418" xr:uid="{00000000-0005-0000-0000-000070860000}"/>
    <cellStyle name="Normal 4 3 3 3 2 2 4 2" xfId="34419" xr:uid="{00000000-0005-0000-0000-000071860000}"/>
    <cellStyle name="Normal 4 3 3 3 2 2 4 2 2" xfId="34420" xr:uid="{00000000-0005-0000-0000-000072860000}"/>
    <cellStyle name="Normal 4 3 3 3 2 2 4 3" xfId="34421" xr:uid="{00000000-0005-0000-0000-000073860000}"/>
    <cellStyle name="Normal 4 3 3 3 2 2 5" xfId="34422" xr:uid="{00000000-0005-0000-0000-000074860000}"/>
    <cellStyle name="Normal 4 3 3 3 2 2 5 2" xfId="34423" xr:uid="{00000000-0005-0000-0000-000075860000}"/>
    <cellStyle name="Normal 4 3 3 3 2 2 6" xfId="34424" xr:uid="{00000000-0005-0000-0000-000076860000}"/>
    <cellStyle name="Normal 4 3 3 3 2 2 6 2" xfId="34425" xr:uid="{00000000-0005-0000-0000-000077860000}"/>
    <cellStyle name="Normal 4 3 3 3 2 2 7" xfId="34426" xr:uid="{00000000-0005-0000-0000-000078860000}"/>
    <cellStyle name="Normal 4 3 3 3 2 3" xfId="34427" xr:uid="{00000000-0005-0000-0000-000079860000}"/>
    <cellStyle name="Normal 4 3 3 3 2 3 2" xfId="34428" xr:uid="{00000000-0005-0000-0000-00007A860000}"/>
    <cellStyle name="Normal 4 3 3 3 2 3 2 2" xfId="34429" xr:uid="{00000000-0005-0000-0000-00007B860000}"/>
    <cellStyle name="Normal 4 3 3 3 2 3 2 2 2" xfId="34430" xr:uid="{00000000-0005-0000-0000-00007C860000}"/>
    <cellStyle name="Normal 4 3 3 3 2 3 2 3" xfId="34431" xr:uid="{00000000-0005-0000-0000-00007D860000}"/>
    <cellStyle name="Normal 4 3 3 3 2 3 3" xfId="34432" xr:uid="{00000000-0005-0000-0000-00007E860000}"/>
    <cellStyle name="Normal 4 3 3 3 2 3 3 2" xfId="34433" xr:uid="{00000000-0005-0000-0000-00007F860000}"/>
    <cellStyle name="Normal 4 3 3 3 2 3 3 2 2" xfId="34434" xr:uid="{00000000-0005-0000-0000-000080860000}"/>
    <cellStyle name="Normal 4 3 3 3 2 3 3 3" xfId="34435" xr:uid="{00000000-0005-0000-0000-000081860000}"/>
    <cellStyle name="Normal 4 3 3 3 2 3 4" xfId="34436" xr:uid="{00000000-0005-0000-0000-000082860000}"/>
    <cellStyle name="Normal 4 3 3 3 2 3 4 2" xfId="34437" xr:uid="{00000000-0005-0000-0000-000083860000}"/>
    <cellStyle name="Normal 4 3 3 3 2 3 5" xfId="34438" xr:uid="{00000000-0005-0000-0000-000084860000}"/>
    <cellStyle name="Normal 4 3 3 3 2 4" xfId="34439" xr:uid="{00000000-0005-0000-0000-000085860000}"/>
    <cellStyle name="Normal 4 3 3 3 2 4 2" xfId="34440" xr:uid="{00000000-0005-0000-0000-000086860000}"/>
    <cellStyle name="Normal 4 3 3 3 2 4 2 2" xfId="34441" xr:uid="{00000000-0005-0000-0000-000087860000}"/>
    <cellStyle name="Normal 4 3 3 3 2 4 3" xfId="34442" xr:uid="{00000000-0005-0000-0000-000088860000}"/>
    <cellStyle name="Normal 4 3 3 3 2 5" xfId="34443" xr:uid="{00000000-0005-0000-0000-000089860000}"/>
    <cellStyle name="Normal 4 3 3 3 2 5 2" xfId="34444" xr:uid="{00000000-0005-0000-0000-00008A860000}"/>
    <cellStyle name="Normal 4 3 3 3 2 5 2 2" xfId="34445" xr:uid="{00000000-0005-0000-0000-00008B860000}"/>
    <cellStyle name="Normal 4 3 3 3 2 5 3" xfId="34446" xr:uid="{00000000-0005-0000-0000-00008C860000}"/>
    <cellStyle name="Normal 4 3 3 3 2 6" xfId="34447" xr:uid="{00000000-0005-0000-0000-00008D860000}"/>
    <cellStyle name="Normal 4 3 3 3 2 6 2" xfId="34448" xr:uid="{00000000-0005-0000-0000-00008E860000}"/>
    <cellStyle name="Normal 4 3 3 3 2 7" xfId="34449" xr:uid="{00000000-0005-0000-0000-00008F860000}"/>
    <cellStyle name="Normal 4 3 3 3 2 7 2" xfId="34450" xr:uid="{00000000-0005-0000-0000-000090860000}"/>
    <cellStyle name="Normal 4 3 3 3 2 8" xfId="34451" xr:uid="{00000000-0005-0000-0000-000091860000}"/>
    <cellStyle name="Normal 4 3 3 3 3" xfId="34452" xr:uid="{00000000-0005-0000-0000-000092860000}"/>
    <cellStyle name="Normal 4 3 3 3 3 2" xfId="34453" xr:uid="{00000000-0005-0000-0000-000093860000}"/>
    <cellStyle name="Normal 4 3 3 3 3 2 2" xfId="34454" xr:uid="{00000000-0005-0000-0000-000094860000}"/>
    <cellStyle name="Normal 4 3 3 3 3 2 2 2" xfId="34455" xr:uid="{00000000-0005-0000-0000-000095860000}"/>
    <cellStyle name="Normal 4 3 3 3 3 2 2 2 2" xfId="34456" xr:uid="{00000000-0005-0000-0000-000096860000}"/>
    <cellStyle name="Normal 4 3 3 3 3 2 2 3" xfId="34457" xr:uid="{00000000-0005-0000-0000-000097860000}"/>
    <cellStyle name="Normal 4 3 3 3 3 2 3" xfId="34458" xr:uid="{00000000-0005-0000-0000-000098860000}"/>
    <cellStyle name="Normal 4 3 3 3 3 2 3 2" xfId="34459" xr:uid="{00000000-0005-0000-0000-000099860000}"/>
    <cellStyle name="Normal 4 3 3 3 3 2 3 2 2" xfId="34460" xr:uid="{00000000-0005-0000-0000-00009A860000}"/>
    <cellStyle name="Normal 4 3 3 3 3 2 3 3" xfId="34461" xr:uid="{00000000-0005-0000-0000-00009B860000}"/>
    <cellStyle name="Normal 4 3 3 3 3 2 4" xfId="34462" xr:uid="{00000000-0005-0000-0000-00009C860000}"/>
    <cellStyle name="Normal 4 3 3 3 3 2 4 2" xfId="34463" xr:uid="{00000000-0005-0000-0000-00009D860000}"/>
    <cellStyle name="Normal 4 3 3 3 3 2 5" xfId="34464" xr:uid="{00000000-0005-0000-0000-00009E860000}"/>
    <cellStyle name="Normal 4 3 3 3 3 3" xfId="34465" xr:uid="{00000000-0005-0000-0000-00009F860000}"/>
    <cellStyle name="Normal 4 3 3 3 3 3 2" xfId="34466" xr:uid="{00000000-0005-0000-0000-0000A0860000}"/>
    <cellStyle name="Normal 4 3 3 3 3 3 2 2" xfId="34467" xr:uid="{00000000-0005-0000-0000-0000A1860000}"/>
    <cellStyle name="Normal 4 3 3 3 3 3 3" xfId="34468" xr:uid="{00000000-0005-0000-0000-0000A2860000}"/>
    <cellStyle name="Normal 4 3 3 3 3 4" xfId="34469" xr:uid="{00000000-0005-0000-0000-0000A3860000}"/>
    <cellStyle name="Normal 4 3 3 3 3 4 2" xfId="34470" xr:uid="{00000000-0005-0000-0000-0000A4860000}"/>
    <cellStyle name="Normal 4 3 3 3 3 4 2 2" xfId="34471" xr:uid="{00000000-0005-0000-0000-0000A5860000}"/>
    <cellStyle name="Normal 4 3 3 3 3 4 3" xfId="34472" xr:uid="{00000000-0005-0000-0000-0000A6860000}"/>
    <cellStyle name="Normal 4 3 3 3 3 5" xfId="34473" xr:uid="{00000000-0005-0000-0000-0000A7860000}"/>
    <cellStyle name="Normal 4 3 3 3 3 5 2" xfId="34474" xr:uid="{00000000-0005-0000-0000-0000A8860000}"/>
    <cellStyle name="Normal 4 3 3 3 3 6" xfId="34475" xr:uid="{00000000-0005-0000-0000-0000A9860000}"/>
    <cellStyle name="Normal 4 3 3 3 3 6 2" xfId="34476" xr:uid="{00000000-0005-0000-0000-0000AA860000}"/>
    <cellStyle name="Normal 4 3 3 3 3 7" xfId="34477" xr:uid="{00000000-0005-0000-0000-0000AB860000}"/>
    <cellStyle name="Normal 4 3 3 3 4" xfId="34478" xr:uid="{00000000-0005-0000-0000-0000AC860000}"/>
    <cellStyle name="Normal 4 3 3 3 4 2" xfId="34479" xr:uid="{00000000-0005-0000-0000-0000AD860000}"/>
    <cellStyle name="Normal 4 3 3 3 4 2 2" xfId="34480" xr:uid="{00000000-0005-0000-0000-0000AE860000}"/>
    <cellStyle name="Normal 4 3 3 3 4 2 2 2" xfId="34481" xr:uid="{00000000-0005-0000-0000-0000AF860000}"/>
    <cellStyle name="Normal 4 3 3 3 4 2 2 2 2" xfId="34482" xr:uid="{00000000-0005-0000-0000-0000B0860000}"/>
    <cellStyle name="Normal 4 3 3 3 4 2 2 3" xfId="34483" xr:uid="{00000000-0005-0000-0000-0000B1860000}"/>
    <cellStyle name="Normal 4 3 3 3 4 2 3" xfId="34484" xr:uid="{00000000-0005-0000-0000-0000B2860000}"/>
    <cellStyle name="Normal 4 3 3 3 4 2 3 2" xfId="34485" xr:uid="{00000000-0005-0000-0000-0000B3860000}"/>
    <cellStyle name="Normal 4 3 3 3 4 2 3 2 2" xfId="34486" xr:uid="{00000000-0005-0000-0000-0000B4860000}"/>
    <cellStyle name="Normal 4 3 3 3 4 2 3 3" xfId="34487" xr:uid="{00000000-0005-0000-0000-0000B5860000}"/>
    <cellStyle name="Normal 4 3 3 3 4 2 4" xfId="34488" xr:uid="{00000000-0005-0000-0000-0000B6860000}"/>
    <cellStyle name="Normal 4 3 3 3 4 2 4 2" xfId="34489" xr:uid="{00000000-0005-0000-0000-0000B7860000}"/>
    <cellStyle name="Normal 4 3 3 3 4 2 5" xfId="34490" xr:uid="{00000000-0005-0000-0000-0000B8860000}"/>
    <cellStyle name="Normal 4 3 3 3 4 3" xfId="34491" xr:uid="{00000000-0005-0000-0000-0000B9860000}"/>
    <cellStyle name="Normal 4 3 3 3 4 3 2" xfId="34492" xr:uid="{00000000-0005-0000-0000-0000BA860000}"/>
    <cellStyle name="Normal 4 3 3 3 4 3 2 2" xfId="34493" xr:uid="{00000000-0005-0000-0000-0000BB860000}"/>
    <cellStyle name="Normal 4 3 3 3 4 3 3" xfId="34494" xr:uid="{00000000-0005-0000-0000-0000BC860000}"/>
    <cellStyle name="Normal 4 3 3 3 4 4" xfId="34495" xr:uid="{00000000-0005-0000-0000-0000BD860000}"/>
    <cellStyle name="Normal 4 3 3 3 4 4 2" xfId="34496" xr:uid="{00000000-0005-0000-0000-0000BE860000}"/>
    <cellStyle name="Normal 4 3 3 3 4 4 2 2" xfId="34497" xr:uid="{00000000-0005-0000-0000-0000BF860000}"/>
    <cellStyle name="Normal 4 3 3 3 4 4 3" xfId="34498" xr:uid="{00000000-0005-0000-0000-0000C0860000}"/>
    <cellStyle name="Normal 4 3 3 3 4 5" xfId="34499" xr:uid="{00000000-0005-0000-0000-0000C1860000}"/>
    <cellStyle name="Normal 4 3 3 3 4 5 2" xfId="34500" xr:uid="{00000000-0005-0000-0000-0000C2860000}"/>
    <cellStyle name="Normal 4 3 3 3 4 6" xfId="34501" xr:uid="{00000000-0005-0000-0000-0000C3860000}"/>
    <cellStyle name="Normal 4 3 3 3 4 6 2" xfId="34502" xr:uid="{00000000-0005-0000-0000-0000C4860000}"/>
    <cellStyle name="Normal 4 3 3 3 4 7" xfId="34503" xr:uid="{00000000-0005-0000-0000-0000C5860000}"/>
    <cellStyle name="Normal 4 3 3 3 5" xfId="34504" xr:uid="{00000000-0005-0000-0000-0000C6860000}"/>
    <cellStyle name="Normal 4 3 3 3 5 2" xfId="34505" xr:uid="{00000000-0005-0000-0000-0000C7860000}"/>
    <cellStyle name="Normal 4 3 3 3 5 2 2" xfId="34506" xr:uid="{00000000-0005-0000-0000-0000C8860000}"/>
    <cellStyle name="Normal 4 3 3 3 5 2 2 2" xfId="34507" xr:uid="{00000000-0005-0000-0000-0000C9860000}"/>
    <cellStyle name="Normal 4 3 3 3 5 2 3" xfId="34508" xr:uid="{00000000-0005-0000-0000-0000CA860000}"/>
    <cellStyle name="Normal 4 3 3 3 5 3" xfId="34509" xr:uid="{00000000-0005-0000-0000-0000CB860000}"/>
    <cellStyle name="Normal 4 3 3 3 5 3 2" xfId="34510" xr:uid="{00000000-0005-0000-0000-0000CC860000}"/>
    <cellStyle name="Normal 4 3 3 3 5 3 2 2" xfId="34511" xr:uid="{00000000-0005-0000-0000-0000CD860000}"/>
    <cellStyle name="Normal 4 3 3 3 5 3 3" xfId="34512" xr:uid="{00000000-0005-0000-0000-0000CE860000}"/>
    <cellStyle name="Normal 4 3 3 3 5 4" xfId="34513" xr:uid="{00000000-0005-0000-0000-0000CF860000}"/>
    <cellStyle name="Normal 4 3 3 3 5 4 2" xfId="34514" xr:uid="{00000000-0005-0000-0000-0000D0860000}"/>
    <cellStyle name="Normal 4 3 3 3 5 5" xfId="34515" xr:uid="{00000000-0005-0000-0000-0000D1860000}"/>
    <cellStyle name="Normal 4 3 3 3 6" xfId="34516" xr:uid="{00000000-0005-0000-0000-0000D2860000}"/>
    <cellStyle name="Normal 4 3 3 3 6 2" xfId="34517" xr:uid="{00000000-0005-0000-0000-0000D3860000}"/>
    <cellStyle name="Normal 4 3 3 3 6 2 2" xfId="34518" xr:uid="{00000000-0005-0000-0000-0000D4860000}"/>
    <cellStyle name="Normal 4 3 3 3 6 2 2 2" xfId="34519" xr:uid="{00000000-0005-0000-0000-0000D5860000}"/>
    <cellStyle name="Normal 4 3 3 3 6 2 3" xfId="34520" xr:uid="{00000000-0005-0000-0000-0000D6860000}"/>
    <cellStyle name="Normal 4 3 3 3 6 3" xfId="34521" xr:uid="{00000000-0005-0000-0000-0000D7860000}"/>
    <cellStyle name="Normal 4 3 3 3 6 3 2" xfId="34522" xr:uid="{00000000-0005-0000-0000-0000D8860000}"/>
    <cellStyle name="Normal 4 3 3 3 6 4" xfId="34523" xr:uid="{00000000-0005-0000-0000-0000D9860000}"/>
    <cellStyle name="Normal 4 3 3 3 7" xfId="34524" xr:uid="{00000000-0005-0000-0000-0000DA860000}"/>
    <cellStyle name="Normal 4 3 3 3 7 2" xfId="34525" xr:uid="{00000000-0005-0000-0000-0000DB860000}"/>
    <cellStyle name="Normal 4 3 3 3 7 2 2" xfId="34526" xr:uid="{00000000-0005-0000-0000-0000DC860000}"/>
    <cellStyle name="Normal 4 3 3 3 7 3" xfId="34527" xr:uid="{00000000-0005-0000-0000-0000DD860000}"/>
    <cellStyle name="Normal 4 3 3 3 8" xfId="34528" xr:uid="{00000000-0005-0000-0000-0000DE860000}"/>
    <cellStyle name="Normal 4 3 3 3 8 2" xfId="34529" xr:uid="{00000000-0005-0000-0000-0000DF860000}"/>
    <cellStyle name="Normal 4 3 3 3 8 2 2" xfId="34530" xr:uid="{00000000-0005-0000-0000-0000E0860000}"/>
    <cellStyle name="Normal 4 3 3 3 8 3" xfId="34531" xr:uid="{00000000-0005-0000-0000-0000E1860000}"/>
    <cellStyle name="Normal 4 3 3 3 9" xfId="34532" xr:uid="{00000000-0005-0000-0000-0000E2860000}"/>
    <cellStyle name="Normal 4 3 3 3 9 2" xfId="34533" xr:uid="{00000000-0005-0000-0000-0000E3860000}"/>
    <cellStyle name="Normal 4 3 3 4" xfId="34534" xr:uid="{00000000-0005-0000-0000-0000E4860000}"/>
    <cellStyle name="Normal 4 3 3 4 10" xfId="34535" xr:uid="{00000000-0005-0000-0000-0000E5860000}"/>
    <cellStyle name="Normal 4 3 3 4 10 2" xfId="34536" xr:uid="{00000000-0005-0000-0000-0000E6860000}"/>
    <cellStyle name="Normal 4 3 3 4 11" xfId="34537" xr:uid="{00000000-0005-0000-0000-0000E7860000}"/>
    <cellStyle name="Normal 4 3 3 4 2" xfId="34538" xr:uid="{00000000-0005-0000-0000-0000E8860000}"/>
    <cellStyle name="Normal 4 3 3 4 2 2" xfId="34539" xr:uid="{00000000-0005-0000-0000-0000E9860000}"/>
    <cellStyle name="Normal 4 3 3 4 2 2 2" xfId="34540" xr:uid="{00000000-0005-0000-0000-0000EA860000}"/>
    <cellStyle name="Normal 4 3 3 4 2 2 2 2" xfId="34541" xr:uid="{00000000-0005-0000-0000-0000EB860000}"/>
    <cellStyle name="Normal 4 3 3 4 2 2 2 2 2" xfId="34542" xr:uid="{00000000-0005-0000-0000-0000EC860000}"/>
    <cellStyle name="Normal 4 3 3 4 2 2 2 2 2 2" xfId="34543" xr:uid="{00000000-0005-0000-0000-0000ED860000}"/>
    <cellStyle name="Normal 4 3 3 4 2 2 2 2 3" xfId="34544" xr:uid="{00000000-0005-0000-0000-0000EE860000}"/>
    <cellStyle name="Normal 4 3 3 4 2 2 2 3" xfId="34545" xr:uid="{00000000-0005-0000-0000-0000EF860000}"/>
    <cellStyle name="Normal 4 3 3 4 2 2 2 3 2" xfId="34546" xr:uid="{00000000-0005-0000-0000-0000F0860000}"/>
    <cellStyle name="Normal 4 3 3 4 2 2 2 3 2 2" xfId="34547" xr:uid="{00000000-0005-0000-0000-0000F1860000}"/>
    <cellStyle name="Normal 4 3 3 4 2 2 2 3 3" xfId="34548" xr:uid="{00000000-0005-0000-0000-0000F2860000}"/>
    <cellStyle name="Normal 4 3 3 4 2 2 2 4" xfId="34549" xr:uid="{00000000-0005-0000-0000-0000F3860000}"/>
    <cellStyle name="Normal 4 3 3 4 2 2 2 4 2" xfId="34550" xr:uid="{00000000-0005-0000-0000-0000F4860000}"/>
    <cellStyle name="Normal 4 3 3 4 2 2 2 5" xfId="34551" xr:uid="{00000000-0005-0000-0000-0000F5860000}"/>
    <cellStyle name="Normal 4 3 3 4 2 2 3" xfId="34552" xr:uid="{00000000-0005-0000-0000-0000F6860000}"/>
    <cellStyle name="Normal 4 3 3 4 2 2 3 2" xfId="34553" xr:uid="{00000000-0005-0000-0000-0000F7860000}"/>
    <cellStyle name="Normal 4 3 3 4 2 2 3 2 2" xfId="34554" xr:uid="{00000000-0005-0000-0000-0000F8860000}"/>
    <cellStyle name="Normal 4 3 3 4 2 2 3 3" xfId="34555" xr:uid="{00000000-0005-0000-0000-0000F9860000}"/>
    <cellStyle name="Normal 4 3 3 4 2 2 4" xfId="34556" xr:uid="{00000000-0005-0000-0000-0000FA860000}"/>
    <cellStyle name="Normal 4 3 3 4 2 2 4 2" xfId="34557" xr:uid="{00000000-0005-0000-0000-0000FB860000}"/>
    <cellStyle name="Normal 4 3 3 4 2 2 4 2 2" xfId="34558" xr:uid="{00000000-0005-0000-0000-0000FC860000}"/>
    <cellStyle name="Normal 4 3 3 4 2 2 4 3" xfId="34559" xr:uid="{00000000-0005-0000-0000-0000FD860000}"/>
    <cellStyle name="Normal 4 3 3 4 2 2 5" xfId="34560" xr:uid="{00000000-0005-0000-0000-0000FE860000}"/>
    <cellStyle name="Normal 4 3 3 4 2 2 5 2" xfId="34561" xr:uid="{00000000-0005-0000-0000-0000FF860000}"/>
    <cellStyle name="Normal 4 3 3 4 2 2 6" xfId="34562" xr:uid="{00000000-0005-0000-0000-000000870000}"/>
    <cellStyle name="Normal 4 3 3 4 2 2 6 2" xfId="34563" xr:uid="{00000000-0005-0000-0000-000001870000}"/>
    <cellStyle name="Normal 4 3 3 4 2 2 7" xfId="34564" xr:uid="{00000000-0005-0000-0000-000002870000}"/>
    <cellStyle name="Normal 4 3 3 4 2 3" xfId="34565" xr:uid="{00000000-0005-0000-0000-000003870000}"/>
    <cellStyle name="Normal 4 3 3 4 2 3 2" xfId="34566" xr:uid="{00000000-0005-0000-0000-000004870000}"/>
    <cellStyle name="Normal 4 3 3 4 2 3 2 2" xfId="34567" xr:uid="{00000000-0005-0000-0000-000005870000}"/>
    <cellStyle name="Normal 4 3 3 4 2 3 2 2 2" xfId="34568" xr:uid="{00000000-0005-0000-0000-000006870000}"/>
    <cellStyle name="Normal 4 3 3 4 2 3 2 3" xfId="34569" xr:uid="{00000000-0005-0000-0000-000007870000}"/>
    <cellStyle name="Normal 4 3 3 4 2 3 3" xfId="34570" xr:uid="{00000000-0005-0000-0000-000008870000}"/>
    <cellStyle name="Normal 4 3 3 4 2 3 3 2" xfId="34571" xr:uid="{00000000-0005-0000-0000-000009870000}"/>
    <cellStyle name="Normal 4 3 3 4 2 3 3 2 2" xfId="34572" xr:uid="{00000000-0005-0000-0000-00000A870000}"/>
    <cellStyle name="Normal 4 3 3 4 2 3 3 3" xfId="34573" xr:uid="{00000000-0005-0000-0000-00000B870000}"/>
    <cellStyle name="Normal 4 3 3 4 2 3 4" xfId="34574" xr:uid="{00000000-0005-0000-0000-00000C870000}"/>
    <cellStyle name="Normal 4 3 3 4 2 3 4 2" xfId="34575" xr:uid="{00000000-0005-0000-0000-00000D870000}"/>
    <cellStyle name="Normal 4 3 3 4 2 3 5" xfId="34576" xr:uid="{00000000-0005-0000-0000-00000E870000}"/>
    <cellStyle name="Normal 4 3 3 4 2 4" xfId="34577" xr:uid="{00000000-0005-0000-0000-00000F870000}"/>
    <cellStyle name="Normal 4 3 3 4 2 4 2" xfId="34578" xr:uid="{00000000-0005-0000-0000-000010870000}"/>
    <cellStyle name="Normal 4 3 3 4 2 4 2 2" xfId="34579" xr:uid="{00000000-0005-0000-0000-000011870000}"/>
    <cellStyle name="Normal 4 3 3 4 2 4 3" xfId="34580" xr:uid="{00000000-0005-0000-0000-000012870000}"/>
    <cellStyle name="Normal 4 3 3 4 2 5" xfId="34581" xr:uid="{00000000-0005-0000-0000-000013870000}"/>
    <cellStyle name="Normal 4 3 3 4 2 5 2" xfId="34582" xr:uid="{00000000-0005-0000-0000-000014870000}"/>
    <cellStyle name="Normal 4 3 3 4 2 5 2 2" xfId="34583" xr:uid="{00000000-0005-0000-0000-000015870000}"/>
    <cellStyle name="Normal 4 3 3 4 2 5 3" xfId="34584" xr:uid="{00000000-0005-0000-0000-000016870000}"/>
    <cellStyle name="Normal 4 3 3 4 2 6" xfId="34585" xr:uid="{00000000-0005-0000-0000-000017870000}"/>
    <cellStyle name="Normal 4 3 3 4 2 6 2" xfId="34586" xr:uid="{00000000-0005-0000-0000-000018870000}"/>
    <cellStyle name="Normal 4 3 3 4 2 7" xfId="34587" xr:uid="{00000000-0005-0000-0000-000019870000}"/>
    <cellStyle name="Normal 4 3 3 4 2 7 2" xfId="34588" xr:uid="{00000000-0005-0000-0000-00001A870000}"/>
    <cellStyle name="Normal 4 3 3 4 2 8" xfId="34589" xr:uid="{00000000-0005-0000-0000-00001B870000}"/>
    <cellStyle name="Normal 4 3 3 4 3" xfId="34590" xr:uid="{00000000-0005-0000-0000-00001C870000}"/>
    <cellStyle name="Normal 4 3 3 4 3 2" xfId="34591" xr:uid="{00000000-0005-0000-0000-00001D870000}"/>
    <cellStyle name="Normal 4 3 3 4 3 2 2" xfId="34592" xr:uid="{00000000-0005-0000-0000-00001E870000}"/>
    <cellStyle name="Normal 4 3 3 4 3 2 2 2" xfId="34593" xr:uid="{00000000-0005-0000-0000-00001F870000}"/>
    <cellStyle name="Normal 4 3 3 4 3 2 2 2 2" xfId="34594" xr:uid="{00000000-0005-0000-0000-000020870000}"/>
    <cellStyle name="Normal 4 3 3 4 3 2 2 3" xfId="34595" xr:uid="{00000000-0005-0000-0000-000021870000}"/>
    <cellStyle name="Normal 4 3 3 4 3 2 3" xfId="34596" xr:uid="{00000000-0005-0000-0000-000022870000}"/>
    <cellStyle name="Normal 4 3 3 4 3 2 3 2" xfId="34597" xr:uid="{00000000-0005-0000-0000-000023870000}"/>
    <cellStyle name="Normal 4 3 3 4 3 2 3 2 2" xfId="34598" xr:uid="{00000000-0005-0000-0000-000024870000}"/>
    <cellStyle name="Normal 4 3 3 4 3 2 3 3" xfId="34599" xr:uid="{00000000-0005-0000-0000-000025870000}"/>
    <cellStyle name="Normal 4 3 3 4 3 2 4" xfId="34600" xr:uid="{00000000-0005-0000-0000-000026870000}"/>
    <cellStyle name="Normal 4 3 3 4 3 2 4 2" xfId="34601" xr:uid="{00000000-0005-0000-0000-000027870000}"/>
    <cellStyle name="Normal 4 3 3 4 3 2 5" xfId="34602" xr:uid="{00000000-0005-0000-0000-000028870000}"/>
    <cellStyle name="Normal 4 3 3 4 3 3" xfId="34603" xr:uid="{00000000-0005-0000-0000-000029870000}"/>
    <cellStyle name="Normal 4 3 3 4 3 3 2" xfId="34604" xr:uid="{00000000-0005-0000-0000-00002A870000}"/>
    <cellStyle name="Normal 4 3 3 4 3 3 2 2" xfId="34605" xr:uid="{00000000-0005-0000-0000-00002B870000}"/>
    <cellStyle name="Normal 4 3 3 4 3 3 3" xfId="34606" xr:uid="{00000000-0005-0000-0000-00002C870000}"/>
    <cellStyle name="Normal 4 3 3 4 3 4" xfId="34607" xr:uid="{00000000-0005-0000-0000-00002D870000}"/>
    <cellStyle name="Normal 4 3 3 4 3 4 2" xfId="34608" xr:uid="{00000000-0005-0000-0000-00002E870000}"/>
    <cellStyle name="Normal 4 3 3 4 3 4 2 2" xfId="34609" xr:uid="{00000000-0005-0000-0000-00002F870000}"/>
    <cellStyle name="Normal 4 3 3 4 3 4 3" xfId="34610" xr:uid="{00000000-0005-0000-0000-000030870000}"/>
    <cellStyle name="Normal 4 3 3 4 3 5" xfId="34611" xr:uid="{00000000-0005-0000-0000-000031870000}"/>
    <cellStyle name="Normal 4 3 3 4 3 5 2" xfId="34612" xr:uid="{00000000-0005-0000-0000-000032870000}"/>
    <cellStyle name="Normal 4 3 3 4 3 6" xfId="34613" xr:uid="{00000000-0005-0000-0000-000033870000}"/>
    <cellStyle name="Normal 4 3 3 4 3 6 2" xfId="34614" xr:uid="{00000000-0005-0000-0000-000034870000}"/>
    <cellStyle name="Normal 4 3 3 4 3 7" xfId="34615" xr:uid="{00000000-0005-0000-0000-000035870000}"/>
    <cellStyle name="Normal 4 3 3 4 4" xfId="34616" xr:uid="{00000000-0005-0000-0000-000036870000}"/>
    <cellStyle name="Normal 4 3 3 4 4 2" xfId="34617" xr:uid="{00000000-0005-0000-0000-000037870000}"/>
    <cellStyle name="Normal 4 3 3 4 4 2 2" xfId="34618" xr:uid="{00000000-0005-0000-0000-000038870000}"/>
    <cellStyle name="Normal 4 3 3 4 4 2 2 2" xfId="34619" xr:uid="{00000000-0005-0000-0000-000039870000}"/>
    <cellStyle name="Normal 4 3 3 4 4 2 2 2 2" xfId="34620" xr:uid="{00000000-0005-0000-0000-00003A870000}"/>
    <cellStyle name="Normal 4 3 3 4 4 2 2 3" xfId="34621" xr:uid="{00000000-0005-0000-0000-00003B870000}"/>
    <cellStyle name="Normal 4 3 3 4 4 2 3" xfId="34622" xr:uid="{00000000-0005-0000-0000-00003C870000}"/>
    <cellStyle name="Normal 4 3 3 4 4 2 3 2" xfId="34623" xr:uid="{00000000-0005-0000-0000-00003D870000}"/>
    <cellStyle name="Normal 4 3 3 4 4 2 3 2 2" xfId="34624" xr:uid="{00000000-0005-0000-0000-00003E870000}"/>
    <cellStyle name="Normal 4 3 3 4 4 2 3 3" xfId="34625" xr:uid="{00000000-0005-0000-0000-00003F870000}"/>
    <cellStyle name="Normal 4 3 3 4 4 2 4" xfId="34626" xr:uid="{00000000-0005-0000-0000-000040870000}"/>
    <cellStyle name="Normal 4 3 3 4 4 2 4 2" xfId="34627" xr:uid="{00000000-0005-0000-0000-000041870000}"/>
    <cellStyle name="Normal 4 3 3 4 4 2 5" xfId="34628" xr:uid="{00000000-0005-0000-0000-000042870000}"/>
    <cellStyle name="Normal 4 3 3 4 4 3" xfId="34629" xr:uid="{00000000-0005-0000-0000-000043870000}"/>
    <cellStyle name="Normal 4 3 3 4 4 3 2" xfId="34630" xr:uid="{00000000-0005-0000-0000-000044870000}"/>
    <cellStyle name="Normal 4 3 3 4 4 3 2 2" xfId="34631" xr:uid="{00000000-0005-0000-0000-000045870000}"/>
    <cellStyle name="Normal 4 3 3 4 4 3 3" xfId="34632" xr:uid="{00000000-0005-0000-0000-000046870000}"/>
    <cellStyle name="Normal 4 3 3 4 4 4" xfId="34633" xr:uid="{00000000-0005-0000-0000-000047870000}"/>
    <cellStyle name="Normal 4 3 3 4 4 4 2" xfId="34634" xr:uid="{00000000-0005-0000-0000-000048870000}"/>
    <cellStyle name="Normal 4 3 3 4 4 4 2 2" xfId="34635" xr:uid="{00000000-0005-0000-0000-000049870000}"/>
    <cellStyle name="Normal 4 3 3 4 4 4 3" xfId="34636" xr:uid="{00000000-0005-0000-0000-00004A870000}"/>
    <cellStyle name="Normal 4 3 3 4 4 5" xfId="34637" xr:uid="{00000000-0005-0000-0000-00004B870000}"/>
    <cellStyle name="Normal 4 3 3 4 4 5 2" xfId="34638" xr:uid="{00000000-0005-0000-0000-00004C870000}"/>
    <cellStyle name="Normal 4 3 3 4 4 6" xfId="34639" xr:uid="{00000000-0005-0000-0000-00004D870000}"/>
    <cellStyle name="Normal 4 3 3 4 4 6 2" xfId="34640" xr:uid="{00000000-0005-0000-0000-00004E870000}"/>
    <cellStyle name="Normal 4 3 3 4 4 7" xfId="34641" xr:uid="{00000000-0005-0000-0000-00004F870000}"/>
    <cellStyle name="Normal 4 3 3 4 5" xfId="34642" xr:uid="{00000000-0005-0000-0000-000050870000}"/>
    <cellStyle name="Normal 4 3 3 4 5 2" xfId="34643" xr:uid="{00000000-0005-0000-0000-000051870000}"/>
    <cellStyle name="Normal 4 3 3 4 5 2 2" xfId="34644" xr:uid="{00000000-0005-0000-0000-000052870000}"/>
    <cellStyle name="Normal 4 3 3 4 5 2 2 2" xfId="34645" xr:uid="{00000000-0005-0000-0000-000053870000}"/>
    <cellStyle name="Normal 4 3 3 4 5 2 3" xfId="34646" xr:uid="{00000000-0005-0000-0000-000054870000}"/>
    <cellStyle name="Normal 4 3 3 4 5 3" xfId="34647" xr:uid="{00000000-0005-0000-0000-000055870000}"/>
    <cellStyle name="Normal 4 3 3 4 5 3 2" xfId="34648" xr:uid="{00000000-0005-0000-0000-000056870000}"/>
    <cellStyle name="Normal 4 3 3 4 5 3 2 2" xfId="34649" xr:uid="{00000000-0005-0000-0000-000057870000}"/>
    <cellStyle name="Normal 4 3 3 4 5 3 3" xfId="34650" xr:uid="{00000000-0005-0000-0000-000058870000}"/>
    <cellStyle name="Normal 4 3 3 4 5 4" xfId="34651" xr:uid="{00000000-0005-0000-0000-000059870000}"/>
    <cellStyle name="Normal 4 3 3 4 5 4 2" xfId="34652" xr:uid="{00000000-0005-0000-0000-00005A870000}"/>
    <cellStyle name="Normal 4 3 3 4 5 5" xfId="34653" xr:uid="{00000000-0005-0000-0000-00005B870000}"/>
    <cellStyle name="Normal 4 3 3 4 6" xfId="34654" xr:uid="{00000000-0005-0000-0000-00005C870000}"/>
    <cellStyle name="Normal 4 3 3 4 6 2" xfId="34655" xr:uid="{00000000-0005-0000-0000-00005D870000}"/>
    <cellStyle name="Normal 4 3 3 4 6 2 2" xfId="34656" xr:uid="{00000000-0005-0000-0000-00005E870000}"/>
    <cellStyle name="Normal 4 3 3 4 6 2 2 2" xfId="34657" xr:uid="{00000000-0005-0000-0000-00005F870000}"/>
    <cellStyle name="Normal 4 3 3 4 6 2 3" xfId="34658" xr:uid="{00000000-0005-0000-0000-000060870000}"/>
    <cellStyle name="Normal 4 3 3 4 6 3" xfId="34659" xr:uid="{00000000-0005-0000-0000-000061870000}"/>
    <cellStyle name="Normal 4 3 3 4 6 3 2" xfId="34660" xr:uid="{00000000-0005-0000-0000-000062870000}"/>
    <cellStyle name="Normal 4 3 3 4 6 4" xfId="34661" xr:uid="{00000000-0005-0000-0000-000063870000}"/>
    <cellStyle name="Normal 4 3 3 4 7" xfId="34662" xr:uid="{00000000-0005-0000-0000-000064870000}"/>
    <cellStyle name="Normal 4 3 3 4 7 2" xfId="34663" xr:uid="{00000000-0005-0000-0000-000065870000}"/>
    <cellStyle name="Normal 4 3 3 4 7 2 2" xfId="34664" xr:uid="{00000000-0005-0000-0000-000066870000}"/>
    <cellStyle name="Normal 4 3 3 4 7 3" xfId="34665" xr:uid="{00000000-0005-0000-0000-000067870000}"/>
    <cellStyle name="Normal 4 3 3 4 8" xfId="34666" xr:uid="{00000000-0005-0000-0000-000068870000}"/>
    <cellStyle name="Normal 4 3 3 4 8 2" xfId="34667" xr:uid="{00000000-0005-0000-0000-000069870000}"/>
    <cellStyle name="Normal 4 3 3 4 8 2 2" xfId="34668" xr:uid="{00000000-0005-0000-0000-00006A870000}"/>
    <cellStyle name="Normal 4 3 3 4 8 3" xfId="34669" xr:uid="{00000000-0005-0000-0000-00006B870000}"/>
    <cellStyle name="Normal 4 3 3 4 9" xfId="34670" xr:uid="{00000000-0005-0000-0000-00006C870000}"/>
    <cellStyle name="Normal 4 3 3 4 9 2" xfId="34671" xr:uid="{00000000-0005-0000-0000-00006D870000}"/>
    <cellStyle name="Normal 4 3 3 5" xfId="34672" xr:uid="{00000000-0005-0000-0000-00006E870000}"/>
    <cellStyle name="Normal 4 3 3 5 10" xfId="34673" xr:uid="{00000000-0005-0000-0000-00006F870000}"/>
    <cellStyle name="Normal 4 3 3 5 10 2" xfId="34674" xr:uid="{00000000-0005-0000-0000-000070870000}"/>
    <cellStyle name="Normal 4 3 3 5 11" xfId="34675" xr:uid="{00000000-0005-0000-0000-000071870000}"/>
    <cellStyle name="Normal 4 3 3 5 2" xfId="34676" xr:uid="{00000000-0005-0000-0000-000072870000}"/>
    <cellStyle name="Normal 4 3 3 5 2 2" xfId="34677" xr:uid="{00000000-0005-0000-0000-000073870000}"/>
    <cellStyle name="Normal 4 3 3 5 2 2 2" xfId="34678" xr:uid="{00000000-0005-0000-0000-000074870000}"/>
    <cellStyle name="Normal 4 3 3 5 2 2 2 2" xfId="34679" xr:uid="{00000000-0005-0000-0000-000075870000}"/>
    <cellStyle name="Normal 4 3 3 5 2 2 2 2 2" xfId="34680" xr:uid="{00000000-0005-0000-0000-000076870000}"/>
    <cellStyle name="Normal 4 3 3 5 2 2 2 2 2 2" xfId="34681" xr:uid="{00000000-0005-0000-0000-000077870000}"/>
    <cellStyle name="Normal 4 3 3 5 2 2 2 2 3" xfId="34682" xr:uid="{00000000-0005-0000-0000-000078870000}"/>
    <cellStyle name="Normal 4 3 3 5 2 2 2 3" xfId="34683" xr:uid="{00000000-0005-0000-0000-000079870000}"/>
    <cellStyle name="Normal 4 3 3 5 2 2 2 3 2" xfId="34684" xr:uid="{00000000-0005-0000-0000-00007A870000}"/>
    <cellStyle name="Normal 4 3 3 5 2 2 2 3 2 2" xfId="34685" xr:uid="{00000000-0005-0000-0000-00007B870000}"/>
    <cellStyle name="Normal 4 3 3 5 2 2 2 3 3" xfId="34686" xr:uid="{00000000-0005-0000-0000-00007C870000}"/>
    <cellStyle name="Normal 4 3 3 5 2 2 2 4" xfId="34687" xr:uid="{00000000-0005-0000-0000-00007D870000}"/>
    <cellStyle name="Normal 4 3 3 5 2 2 2 4 2" xfId="34688" xr:uid="{00000000-0005-0000-0000-00007E870000}"/>
    <cellStyle name="Normal 4 3 3 5 2 2 2 5" xfId="34689" xr:uid="{00000000-0005-0000-0000-00007F870000}"/>
    <cellStyle name="Normal 4 3 3 5 2 2 3" xfId="34690" xr:uid="{00000000-0005-0000-0000-000080870000}"/>
    <cellStyle name="Normal 4 3 3 5 2 2 3 2" xfId="34691" xr:uid="{00000000-0005-0000-0000-000081870000}"/>
    <cellStyle name="Normal 4 3 3 5 2 2 3 2 2" xfId="34692" xr:uid="{00000000-0005-0000-0000-000082870000}"/>
    <cellStyle name="Normal 4 3 3 5 2 2 3 3" xfId="34693" xr:uid="{00000000-0005-0000-0000-000083870000}"/>
    <cellStyle name="Normal 4 3 3 5 2 2 4" xfId="34694" xr:uid="{00000000-0005-0000-0000-000084870000}"/>
    <cellStyle name="Normal 4 3 3 5 2 2 4 2" xfId="34695" xr:uid="{00000000-0005-0000-0000-000085870000}"/>
    <cellStyle name="Normal 4 3 3 5 2 2 4 2 2" xfId="34696" xr:uid="{00000000-0005-0000-0000-000086870000}"/>
    <cellStyle name="Normal 4 3 3 5 2 2 4 3" xfId="34697" xr:uid="{00000000-0005-0000-0000-000087870000}"/>
    <cellStyle name="Normal 4 3 3 5 2 2 5" xfId="34698" xr:uid="{00000000-0005-0000-0000-000088870000}"/>
    <cellStyle name="Normal 4 3 3 5 2 2 5 2" xfId="34699" xr:uid="{00000000-0005-0000-0000-000089870000}"/>
    <cellStyle name="Normal 4 3 3 5 2 2 6" xfId="34700" xr:uid="{00000000-0005-0000-0000-00008A870000}"/>
    <cellStyle name="Normal 4 3 3 5 2 2 6 2" xfId="34701" xr:uid="{00000000-0005-0000-0000-00008B870000}"/>
    <cellStyle name="Normal 4 3 3 5 2 2 7" xfId="34702" xr:uid="{00000000-0005-0000-0000-00008C870000}"/>
    <cellStyle name="Normal 4 3 3 5 2 3" xfId="34703" xr:uid="{00000000-0005-0000-0000-00008D870000}"/>
    <cellStyle name="Normal 4 3 3 5 2 3 2" xfId="34704" xr:uid="{00000000-0005-0000-0000-00008E870000}"/>
    <cellStyle name="Normal 4 3 3 5 2 3 2 2" xfId="34705" xr:uid="{00000000-0005-0000-0000-00008F870000}"/>
    <cellStyle name="Normal 4 3 3 5 2 3 2 2 2" xfId="34706" xr:uid="{00000000-0005-0000-0000-000090870000}"/>
    <cellStyle name="Normal 4 3 3 5 2 3 2 3" xfId="34707" xr:uid="{00000000-0005-0000-0000-000091870000}"/>
    <cellStyle name="Normal 4 3 3 5 2 3 3" xfId="34708" xr:uid="{00000000-0005-0000-0000-000092870000}"/>
    <cellStyle name="Normal 4 3 3 5 2 3 3 2" xfId="34709" xr:uid="{00000000-0005-0000-0000-000093870000}"/>
    <cellStyle name="Normal 4 3 3 5 2 3 3 2 2" xfId="34710" xr:uid="{00000000-0005-0000-0000-000094870000}"/>
    <cellStyle name="Normal 4 3 3 5 2 3 3 3" xfId="34711" xr:uid="{00000000-0005-0000-0000-000095870000}"/>
    <cellStyle name="Normal 4 3 3 5 2 3 4" xfId="34712" xr:uid="{00000000-0005-0000-0000-000096870000}"/>
    <cellStyle name="Normal 4 3 3 5 2 3 4 2" xfId="34713" xr:uid="{00000000-0005-0000-0000-000097870000}"/>
    <cellStyle name="Normal 4 3 3 5 2 3 5" xfId="34714" xr:uid="{00000000-0005-0000-0000-000098870000}"/>
    <cellStyle name="Normal 4 3 3 5 2 4" xfId="34715" xr:uid="{00000000-0005-0000-0000-000099870000}"/>
    <cellStyle name="Normal 4 3 3 5 2 4 2" xfId="34716" xr:uid="{00000000-0005-0000-0000-00009A870000}"/>
    <cellStyle name="Normal 4 3 3 5 2 4 2 2" xfId="34717" xr:uid="{00000000-0005-0000-0000-00009B870000}"/>
    <cellStyle name="Normal 4 3 3 5 2 4 3" xfId="34718" xr:uid="{00000000-0005-0000-0000-00009C870000}"/>
    <cellStyle name="Normal 4 3 3 5 2 5" xfId="34719" xr:uid="{00000000-0005-0000-0000-00009D870000}"/>
    <cellStyle name="Normal 4 3 3 5 2 5 2" xfId="34720" xr:uid="{00000000-0005-0000-0000-00009E870000}"/>
    <cellStyle name="Normal 4 3 3 5 2 5 2 2" xfId="34721" xr:uid="{00000000-0005-0000-0000-00009F870000}"/>
    <cellStyle name="Normal 4 3 3 5 2 5 3" xfId="34722" xr:uid="{00000000-0005-0000-0000-0000A0870000}"/>
    <cellStyle name="Normal 4 3 3 5 2 6" xfId="34723" xr:uid="{00000000-0005-0000-0000-0000A1870000}"/>
    <cellStyle name="Normal 4 3 3 5 2 6 2" xfId="34724" xr:uid="{00000000-0005-0000-0000-0000A2870000}"/>
    <cellStyle name="Normal 4 3 3 5 2 7" xfId="34725" xr:uid="{00000000-0005-0000-0000-0000A3870000}"/>
    <cellStyle name="Normal 4 3 3 5 2 7 2" xfId="34726" xr:uid="{00000000-0005-0000-0000-0000A4870000}"/>
    <cellStyle name="Normal 4 3 3 5 2 8" xfId="34727" xr:uid="{00000000-0005-0000-0000-0000A5870000}"/>
    <cellStyle name="Normal 4 3 3 5 3" xfId="34728" xr:uid="{00000000-0005-0000-0000-0000A6870000}"/>
    <cellStyle name="Normal 4 3 3 5 3 2" xfId="34729" xr:uid="{00000000-0005-0000-0000-0000A7870000}"/>
    <cellStyle name="Normal 4 3 3 5 3 2 2" xfId="34730" xr:uid="{00000000-0005-0000-0000-0000A8870000}"/>
    <cellStyle name="Normal 4 3 3 5 3 2 2 2" xfId="34731" xr:uid="{00000000-0005-0000-0000-0000A9870000}"/>
    <cellStyle name="Normal 4 3 3 5 3 2 2 2 2" xfId="34732" xr:uid="{00000000-0005-0000-0000-0000AA870000}"/>
    <cellStyle name="Normal 4 3 3 5 3 2 2 3" xfId="34733" xr:uid="{00000000-0005-0000-0000-0000AB870000}"/>
    <cellStyle name="Normal 4 3 3 5 3 2 3" xfId="34734" xr:uid="{00000000-0005-0000-0000-0000AC870000}"/>
    <cellStyle name="Normal 4 3 3 5 3 2 3 2" xfId="34735" xr:uid="{00000000-0005-0000-0000-0000AD870000}"/>
    <cellStyle name="Normal 4 3 3 5 3 2 3 2 2" xfId="34736" xr:uid="{00000000-0005-0000-0000-0000AE870000}"/>
    <cellStyle name="Normal 4 3 3 5 3 2 3 3" xfId="34737" xr:uid="{00000000-0005-0000-0000-0000AF870000}"/>
    <cellStyle name="Normal 4 3 3 5 3 2 4" xfId="34738" xr:uid="{00000000-0005-0000-0000-0000B0870000}"/>
    <cellStyle name="Normal 4 3 3 5 3 2 4 2" xfId="34739" xr:uid="{00000000-0005-0000-0000-0000B1870000}"/>
    <cellStyle name="Normal 4 3 3 5 3 2 5" xfId="34740" xr:uid="{00000000-0005-0000-0000-0000B2870000}"/>
    <cellStyle name="Normal 4 3 3 5 3 3" xfId="34741" xr:uid="{00000000-0005-0000-0000-0000B3870000}"/>
    <cellStyle name="Normal 4 3 3 5 3 3 2" xfId="34742" xr:uid="{00000000-0005-0000-0000-0000B4870000}"/>
    <cellStyle name="Normal 4 3 3 5 3 3 2 2" xfId="34743" xr:uid="{00000000-0005-0000-0000-0000B5870000}"/>
    <cellStyle name="Normal 4 3 3 5 3 3 3" xfId="34744" xr:uid="{00000000-0005-0000-0000-0000B6870000}"/>
    <cellStyle name="Normal 4 3 3 5 3 4" xfId="34745" xr:uid="{00000000-0005-0000-0000-0000B7870000}"/>
    <cellStyle name="Normal 4 3 3 5 3 4 2" xfId="34746" xr:uid="{00000000-0005-0000-0000-0000B8870000}"/>
    <cellStyle name="Normal 4 3 3 5 3 4 2 2" xfId="34747" xr:uid="{00000000-0005-0000-0000-0000B9870000}"/>
    <cellStyle name="Normal 4 3 3 5 3 4 3" xfId="34748" xr:uid="{00000000-0005-0000-0000-0000BA870000}"/>
    <cellStyle name="Normal 4 3 3 5 3 5" xfId="34749" xr:uid="{00000000-0005-0000-0000-0000BB870000}"/>
    <cellStyle name="Normal 4 3 3 5 3 5 2" xfId="34750" xr:uid="{00000000-0005-0000-0000-0000BC870000}"/>
    <cellStyle name="Normal 4 3 3 5 3 6" xfId="34751" xr:uid="{00000000-0005-0000-0000-0000BD870000}"/>
    <cellStyle name="Normal 4 3 3 5 3 6 2" xfId="34752" xr:uid="{00000000-0005-0000-0000-0000BE870000}"/>
    <cellStyle name="Normal 4 3 3 5 3 7" xfId="34753" xr:uid="{00000000-0005-0000-0000-0000BF870000}"/>
    <cellStyle name="Normal 4 3 3 5 4" xfId="34754" xr:uid="{00000000-0005-0000-0000-0000C0870000}"/>
    <cellStyle name="Normal 4 3 3 5 4 2" xfId="34755" xr:uid="{00000000-0005-0000-0000-0000C1870000}"/>
    <cellStyle name="Normal 4 3 3 5 4 2 2" xfId="34756" xr:uid="{00000000-0005-0000-0000-0000C2870000}"/>
    <cellStyle name="Normal 4 3 3 5 4 2 2 2" xfId="34757" xr:uid="{00000000-0005-0000-0000-0000C3870000}"/>
    <cellStyle name="Normal 4 3 3 5 4 2 2 2 2" xfId="34758" xr:uid="{00000000-0005-0000-0000-0000C4870000}"/>
    <cellStyle name="Normal 4 3 3 5 4 2 2 3" xfId="34759" xr:uid="{00000000-0005-0000-0000-0000C5870000}"/>
    <cellStyle name="Normal 4 3 3 5 4 2 3" xfId="34760" xr:uid="{00000000-0005-0000-0000-0000C6870000}"/>
    <cellStyle name="Normal 4 3 3 5 4 2 3 2" xfId="34761" xr:uid="{00000000-0005-0000-0000-0000C7870000}"/>
    <cellStyle name="Normal 4 3 3 5 4 2 3 2 2" xfId="34762" xr:uid="{00000000-0005-0000-0000-0000C8870000}"/>
    <cellStyle name="Normal 4 3 3 5 4 2 3 3" xfId="34763" xr:uid="{00000000-0005-0000-0000-0000C9870000}"/>
    <cellStyle name="Normal 4 3 3 5 4 2 4" xfId="34764" xr:uid="{00000000-0005-0000-0000-0000CA870000}"/>
    <cellStyle name="Normal 4 3 3 5 4 2 4 2" xfId="34765" xr:uid="{00000000-0005-0000-0000-0000CB870000}"/>
    <cellStyle name="Normal 4 3 3 5 4 2 5" xfId="34766" xr:uid="{00000000-0005-0000-0000-0000CC870000}"/>
    <cellStyle name="Normal 4 3 3 5 4 3" xfId="34767" xr:uid="{00000000-0005-0000-0000-0000CD870000}"/>
    <cellStyle name="Normal 4 3 3 5 4 3 2" xfId="34768" xr:uid="{00000000-0005-0000-0000-0000CE870000}"/>
    <cellStyle name="Normal 4 3 3 5 4 3 2 2" xfId="34769" xr:uid="{00000000-0005-0000-0000-0000CF870000}"/>
    <cellStyle name="Normal 4 3 3 5 4 3 3" xfId="34770" xr:uid="{00000000-0005-0000-0000-0000D0870000}"/>
    <cellStyle name="Normal 4 3 3 5 4 4" xfId="34771" xr:uid="{00000000-0005-0000-0000-0000D1870000}"/>
    <cellStyle name="Normal 4 3 3 5 4 4 2" xfId="34772" xr:uid="{00000000-0005-0000-0000-0000D2870000}"/>
    <cellStyle name="Normal 4 3 3 5 4 4 2 2" xfId="34773" xr:uid="{00000000-0005-0000-0000-0000D3870000}"/>
    <cellStyle name="Normal 4 3 3 5 4 4 3" xfId="34774" xr:uid="{00000000-0005-0000-0000-0000D4870000}"/>
    <cellStyle name="Normal 4 3 3 5 4 5" xfId="34775" xr:uid="{00000000-0005-0000-0000-0000D5870000}"/>
    <cellStyle name="Normal 4 3 3 5 4 5 2" xfId="34776" xr:uid="{00000000-0005-0000-0000-0000D6870000}"/>
    <cellStyle name="Normal 4 3 3 5 4 6" xfId="34777" xr:uid="{00000000-0005-0000-0000-0000D7870000}"/>
    <cellStyle name="Normal 4 3 3 5 4 6 2" xfId="34778" xr:uid="{00000000-0005-0000-0000-0000D8870000}"/>
    <cellStyle name="Normal 4 3 3 5 4 7" xfId="34779" xr:uid="{00000000-0005-0000-0000-0000D9870000}"/>
    <cellStyle name="Normal 4 3 3 5 5" xfId="34780" xr:uid="{00000000-0005-0000-0000-0000DA870000}"/>
    <cellStyle name="Normal 4 3 3 5 5 2" xfId="34781" xr:uid="{00000000-0005-0000-0000-0000DB870000}"/>
    <cellStyle name="Normal 4 3 3 5 5 2 2" xfId="34782" xr:uid="{00000000-0005-0000-0000-0000DC870000}"/>
    <cellStyle name="Normal 4 3 3 5 5 2 2 2" xfId="34783" xr:uid="{00000000-0005-0000-0000-0000DD870000}"/>
    <cellStyle name="Normal 4 3 3 5 5 2 3" xfId="34784" xr:uid="{00000000-0005-0000-0000-0000DE870000}"/>
    <cellStyle name="Normal 4 3 3 5 5 3" xfId="34785" xr:uid="{00000000-0005-0000-0000-0000DF870000}"/>
    <cellStyle name="Normal 4 3 3 5 5 3 2" xfId="34786" xr:uid="{00000000-0005-0000-0000-0000E0870000}"/>
    <cellStyle name="Normal 4 3 3 5 5 3 2 2" xfId="34787" xr:uid="{00000000-0005-0000-0000-0000E1870000}"/>
    <cellStyle name="Normal 4 3 3 5 5 3 3" xfId="34788" xr:uid="{00000000-0005-0000-0000-0000E2870000}"/>
    <cellStyle name="Normal 4 3 3 5 5 4" xfId="34789" xr:uid="{00000000-0005-0000-0000-0000E3870000}"/>
    <cellStyle name="Normal 4 3 3 5 5 4 2" xfId="34790" xr:uid="{00000000-0005-0000-0000-0000E4870000}"/>
    <cellStyle name="Normal 4 3 3 5 5 5" xfId="34791" xr:uid="{00000000-0005-0000-0000-0000E5870000}"/>
    <cellStyle name="Normal 4 3 3 5 6" xfId="34792" xr:uid="{00000000-0005-0000-0000-0000E6870000}"/>
    <cellStyle name="Normal 4 3 3 5 6 2" xfId="34793" xr:uid="{00000000-0005-0000-0000-0000E7870000}"/>
    <cellStyle name="Normal 4 3 3 5 6 2 2" xfId="34794" xr:uid="{00000000-0005-0000-0000-0000E8870000}"/>
    <cellStyle name="Normal 4 3 3 5 6 2 2 2" xfId="34795" xr:uid="{00000000-0005-0000-0000-0000E9870000}"/>
    <cellStyle name="Normal 4 3 3 5 6 2 3" xfId="34796" xr:uid="{00000000-0005-0000-0000-0000EA870000}"/>
    <cellStyle name="Normal 4 3 3 5 6 3" xfId="34797" xr:uid="{00000000-0005-0000-0000-0000EB870000}"/>
    <cellStyle name="Normal 4 3 3 5 6 3 2" xfId="34798" xr:uid="{00000000-0005-0000-0000-0000EC870000}"/>
    <cellStyle name="Normal 4 3 3 5 6 4" xfId="34799" xr:uid="{00000000-0005-0000-0000-0000ED870000}"/>
    <cellStyle name="Normal 4 3 3 5 7" xfId="34800" xr:uid="{00000000-0005-0000-0000-0000EE870000}"/>
    <cellStyle name="Normal 4 3 3 5 7 2" xfId="34801" xr:uid="{00000000-0005-0000-0000-0000EF870000}"/>
    <cellStyle name="Normal 4 3 3 5 7 2 2" xfId="34802" xr:uid="{00000000-0005-0000-0000-0000F0870000}"/>
    <cellStyle name="Normal 4 3 3 5 7 3" xfId="34803" xr:uid="{00000000-0005-0000-0000-0000F1870000}"/>
    <cellStyle name="Normal 4 3 3 5 8" xfId="34804" xr:uid="{00000000-0005-0000-0000-0000F2870000}"/>
    <cellStyle name="Normal 4 3 3 5 8 2" xfId="34805" xr:uid="{00000000-0005-0000-0000-0000F3870000}"/>
    <cellStyle name="Normal 4 3 3 5 8 2 2" xfId="34806" xr:uid="{00000000-0005-0000-0000-0000F4870000}"/>
    <cellStyle name="Normal 4 3 3 5 8 3" xfId="34807" xr:uid="{00000000-0005-0000-0000-0000F5870000}"/>
    <cellStyle name="Normal 4 3 3 5 9" xfId="34808" xr:uid="{00000000-0005-0000-0000-0000F6870000}"/>
    <cellStyle name="Normal 4 3 3 5 9 2" xfId="34809" xr:uid="{00000000-0005-0000-0000-0000F7870000}"/>
    <cellStyle name="Normal 4 3 3 6" xfId="34810" xr:uid="{00000000-0005-0000-0000-0000F8870000}"/>
    <cellStyle name="Normal 4 3 3 6 2" xfId="34811" xr:uid="{00000000-0005-0000-0000-0000F9870000}"/>
    <cellStyle name="Normal 4 3 3 6 2 2" xfId="34812" xr:uid="{00000000-0005-0000-0000-0000FA870000}"/>
    <cellStyle name="Normal 4 3 3 6 2 2 2" xfId="34813" xr:uid="{00000000-0005-0000-0000-0000FB870000}"/>
    <cellStyle name="Normal 4 3 3 6 2 2 2 2" xfId="34814" xr:uid="{00000000-0005-0000-0000-0000FC870000}"/>
    <cellStyle name="Normal 4 3 3 6 2 2 2 2 2" xfId="34815" xr:uid="{00000000-0005-0000-0000-0000FD870000}"/>
    <cellStyle name="Normal 4 3 3 6 2 2 2 3" xfId="34816" xr:uid="{00000000-0005-0000-0000-0000FE870000}"/>
    <cellStyle name="Normal 4 3 3 6 2 2 3" xfId="34817" xr:uid="{00000000-0005-0000-0000-0000FF870000}"/>
    <cellStyle name="Normal 4 3 3 6 2 2 3 2" xfId="34818" xr:uid="{00000000-0005-0000-0000-000000880000}"/>
    <cellStyle name="Normal 4 3 3 6 2 2 3 2 2" xfId="34819" xr:uid="{00000000-0005-0000-0000-000001880000}"/>
    <cellStyle name="Normal 4 3 3 6 2 2 3 3" xfId="34820" xr:uid="{00000000-0005-0000-0000-000002880000}"/>
    <cellStyle name="Normal 4 3 3 6 2 2 4" xfId="34821" xr:uid="{00000000-0005-0000-0000-000003880000}"/>
    <cellStyle name="Normal 4 3 3 6 2 2 4 2" xfId="34822" xr:uid="{00000000-0005-0000-0000-000004880000}"/>
    <cellStyle name="Normal 4 3 3 6 2 2 5" xfId="34823" xr:uid="{00000000-0005-0000-0000-000005880000}"/>
    <cellStyle name="Normal 4 3 3 6 2 3" xfId="34824" xr:uid="{00000000-0005-0000-0000-000006880000}"/>
    <cellStyle name="Normal 4 3 3 6 2 3 2" xfId="34825" xr:uid="{00000000-0005-0000-0000-000007880000}"/>
    <cellStyle name="Normal 4 3 3 6 2 3 2 2" xfId="34826" xr:uid="{00000000-0005-0000-0000-000008880000}"/>
    <cellStyle name="Normal 4 3 3 6 2 3 3" xfId="34827" xr:uid="{00000000-0005-0000-0000-000009880000}"/>
    <cellStyle name="Normal 4 3 3 6 2 4" xfId="34828" xr:uid="{00000000-0005-0000-0000-00000A880000}"/>
    <cellStyle name="Normal 4 3 3 6 2 4 2" xfId="34829" xr:uid="{00000000-0005-0000-0000-00000B880000}"/>
    <cellStyle name="Normal 4 3 3 6 2 4 2 2" xfId="34830" xr:uid="{00000000-0005-0000-0000-00000C880000}"/>
    <cellStyle name="Normal 4 3 3 6 2 4 3" xfId="34831" xr:uid="{00000000-0005-0000-0000-00000D880000}"/>
    <cellStyle name="Normal 4 3 3 6 2 5" xfId="34832" xr:uid="{00000000-0005-0000-0000-00000E880000}"/>
    <cellStyle name="Normal 4 3 3 6 2 5 2" xfId="34833" xr:uid="{00000000-0005-0000-0000-00000F880000}"/>
    <cellStyle name="Normal 4 3 3 6 2 6" xfId="34834" xr:uid="{00000000-0005-0000-0000-000010880000}"/>
    <cellStyle name="Normal 4 3 3 6 2 6 2" xfId="34835" xr:uid="{00000000-0005-0000-0000-000011880000}"/>
    <cellStyle name="Normal 4 3 3 6 2 7" xfId="34836" xr:uid="{00000000-0005-0000-0000-000012880000}"/>
    <cellStyle name="Normal 4 3 3 6 3" xfId="34837" xr:uid="{00000000-0005-0000-0000-000013880000}"/>
    <cellStyle name="Normal 4 3 3 6 3 2" xfId="34838" xr:uid="{00000000-0005-0000-0000-000014880000}"/>
    <cellStyle name="Normal 4 3 3 6 3 2 2" xfId="34839" xr:uid="{00000000-0005-0000-0000-000015880000}"/>
    <cellStyle name="Normal 4 3 3 6 3 2 2 2" xfId="34840" xr:uid="{00000000-0005-0000-0000-000016880000}"/>
    <cellStyle name="Normal 4 3 3 6 3 2 3" xfId="34841" xr:uid="{00000000-0005-0000-0000-000017880000}"/>
    <cellStyle name="Normal 4 3 3 6 3 3" xfId="34842" xr:uid="{00000000-0005-0000-0000-000018880000}"/>
    <cellStyle name="Normal 4 3 3 6 3 3 2" xfId="34843" xr:uid="{00000000-0005-0000-0000-000019880000}"/>
    <cellStyle name="Normal 4 3 3 6 3 3 2 2" xfId="34844" xr:uid="{00000000-0005-0000-0000-00001A880000}"/>
    <cellStyle name="Normal 4 3 3 6 3 3 3" xfId="34845" xr:uid="{00000000-0005-0000-0000-00001B880000}"/>
    <cellStyle name="Normal 4 3 3 6 3 4" xfId="34846" xr:uid="{00000000-0005-0000-0000-00001C880000}"/>
    <cellStyle name="Normal 4 3 3 6 3 4 2" xfId="34847" xr:uid="{00000000-0005-0000-0000-00001D880000}"/>
    <cellStyle name="Normal 4 3 3 6 3 5" xfId="34848" xr:uid="{00000000-0005-0000-0000-00001E880000}"/>
    <cellStyle name="Normal 4 3 3 6 4" xfId="34849" xr:uid="{00000000-0005-0000-0000-00001F880000}"/>
    <cellStyle name="Normal 4 3 3 6 4 2" xfId="34850" xr:uid="{00000000-0005-0000-0000-000020880000}"/>
    <cellStyle name="Normal 4 3 3 6 4 2 2" xfId="34851" xr:uid="{00000000-0005-0000-0000-000021880000}"/>
    <cellStyle name="Normal 4 3 3 6 4 3" xfId="34852" xr:uid="{00000000-0005-0000-0000-000022880000}"/>
    <cellStyle name="Normal 4 3 3 6 5" xfId="34853" xr:uid="{00000000-0005-0000-0000-000023880000}"/>
    <cellStyle name="Normal 4 3 3 6 5 2" xfId="34854" xr:uid="{00000000-0005-0000-0000-000024880000}"/>
    <cellStyle name="Normal 4 3 3 6 5 2 2" xfId="34855" xr:uid="{00000000-0005-0000-0000-000025880000}"/>
    <cellStyle name="Normal 4 3 3 6 5 3" xfId="34856" xr:uid="{00000000-0005-0000-0000-000026880000}"/>
    <cellStyle name="Normal 4 3 3 6 6" xfId="34857" xr:uid="{00000000-0005-0000-0000-000027880000}"/>
    <cellStyle name="Normal 4 3 3 6 6 2" xfId="34858" xr:uid="{00000000-0005-0000-0000-000028880000}"/>
    <cellStyle name="Normal 4 3 3 6 7" xfId="34859" xr:uid="{00000000-0005-0000-0000-000029880000}"/>
    <cellStyle name="Normal 4 3 3 6 7 2" xfId="34860" xr:uid="{00000000-0005-0000-0000-00002A880000}"/>
    <cellStyle name="Normal 4 3 3 6 8" xfId="34861" xr:uid="{00000000-0005-0000-0000-00002B880000}"/>
    <cellStyle name="Normal 4 3 3 7" xfId="34862" xr:uid="{00000000-0005-0000-0000-00002C880000}"/>
    <cellStyle name="Normal 4 3 3 7 2" xfId="34863" xr:uid="{00000000-0005-0000-0000-00002D880000}"/>
    <cellStyle name="Normal 4 3 3 7 2 2" xfId="34864" xr:uid="{00000000-0005-0000-0000-00002E880000}"/>
    <cellStyle name="Normal 4 3 3 7 2 2 2" xfId="34865" xr:uid="{00000000-0005-0000-0000-00002F880000}"/>
    <cellStyle name="Normal 4 3 3 7 2 2 2 2" xfId="34866" xr:uid="{00000000-0005-0000-0000-000030880000}"/>
    <cellStyle name="Normal 4 3 3 7 2 2 3" xfId="34867" xr:uid="{00000000-0005-0000-0000-000031880000}"/>
    <cellStyle name="Normal 4 3 3 7 2 3" xfId="34868" xr:uid="{00000000-0005-0000-0000-000032880000}"/>
    <cellStyle name="Normal 4 3 3 7 2 3 2" xfId="34869" xr:uid="{00000000-0005-0000-0000-000033880000}"/>
    <cellStyle name="Normal 4 3 3 7 2 3 2 2" xfId="34870" xr:uid="{00000000-0005-0000-0000-000034880000}"/>
    <cellStyle name="Normal 4 3 3 7 2 3 3" xfId="34871" xr:uid="{00000000-0005-0000-0000-000035880000}"/>
    <cellStyle name="Normal 4 3 3 7 2 4" xfId="34872" xr:uid="{00000000-0005-0000-0000-000036880000}"/>
    <cellStyle name="Normal 4 3 3 7 2 4 2" xfId="34873" xr:uid="{00000000-0005-0000-0000-000037880000}"/>
    <cellStyle name="Normal 4 3 3 7 2 5" xfId="34874" xr:uid="{00000000-0005-0000-0000-000038880000}"/>
    <cellStyle name="Normal 4 3 3 7 3" xfId="34875" xr:uid="{00000000-0005-0000-0000-000039880000}"/>
    <cellStyle name="Normal 4 3 3 7 3 2" xfId="34876" xr:uid="{00000000-0005-0000-0000-00003A880000}"/>
    <cellStyle name="Normal 4 3 3 7 3 2 2" xfId="34877" xr:uid="{00000000-0005-0000-0000-00003B880000}"/>
    <cellStyle name="Normal 4 3 3 7 3 3" xfId="34878" xr:uid="{00000000-0005-0000-0000-00003C880000}"/>
    <cellStyle name="Normal 4 3 3 7 4" xfId="34879" xr:uid="{00000000-0005-0000-0000-00003D880000}"/>
    <cellStyle name="Normal 4 3 3 7 4 2" xfId="34880" xr:uid="{00000000-0005-0000-0000-00003E880000}"/>
    <cellStyle name="Normal 4 3 3 7 4 2 2" xfId="34881" xr:uid="{00000000-0005-0000-0000-00003F880000}"/>
    <cellStyle name="Normal 4 3 3 7 4 3" xfId="34882" xr:uid="{00000000-0005-0000-0000-000040880000}"/>
    <cellStyle name="Normal 4 3 3 7 5" xfId="34883" xr:uid="{00000000-0005-0000-0000-000041880000}"/>
    <cellStyle name="Normal 4 3 3 7 5 2" xfId="34884" xr:uid="{00000000-0005-0000-0000-000042880000}"/>
    <cellStyle name="Normal 4 3 3 7 6" xfId="34885" xr:uid="{00000000-0005-0000-0000-000043880000}"/>
    <cellStyle name="Normal 4 3 3 7 6 2" xfId="34886" xr:uid="{00000000-0005-0000-0000-000044880000}"/>
    <cellStyle name="Normal 4 3 3 7 7" xfId="34887" xr:uid="{00000000-0005-0000-0000-000045880000}"/>
    <cellStyle name="Normal 4 3 3 8" xfId="34888" xr:uid="{00000000-0005-0000-0000-000046880000}"/>
    <cellStyle name="Normal 4 3 3 8 2" xfId="34889" xr:uid="{00000000-0005-0000-0000-000047880000}"/>
    <cellStyle name="Normal 4 3 3 8 2 2" xfId="34890" xr:uid="{00000000-0005-0000-0000-000048880000}"/>
    <cellStyle name="Normal 4 3 3 8 2 2 2" xfId="34891" xr:uid="{00000000-0005-0000-0000-000049880000}"/>
    <cellStyle name="Normal 4 3 3 8 2 2 2 2" xfId="34892" xr:uid="{00000000-0005-0000-0000-00004A880000}"/>
    <cellStyle name="Normal 4 3 3 8 2 2 3" xfId="34893" xr:uid="{00000000-0005-0000-0000-00004B880000}"/>
    <cellStyle name="Normal 4 3 3 8 2 3" xfId="34894" xr:uid="{00000000-0005-0000-0000-00004C880000}"/>
    <cellStyle name="Normal 4 3 3 8 2 3 2" xfId="34895" xr:uid="{00000000-0005-0000-0000-00004D880000}"/>
    <cellStyle name="Normal 4 3 3 8 2 3 2 2" xfId="34896" xr:uid="{00000000-0005-0000-0000-00004E880000}"/>
    <cellStyle name="Normal 4 3 3 8 2 3 3" xfId="34897" xr:uid="{00000000-0005-0000-0000-00004F880000}"/>
    <cellStyle name="Normal 4 3 3 8 2 4" xfId="34898" xr:uid="{00000000-0005-0000-0000-000050880000}"/>
    <cellStyle name="Normal 4 3 3 8 2 4 2" xfId="34899" xr:uid="{00000000-0005-0000-0000-000051880000}"/>
    <cellStyle name="Normal 4 3 3 8 2 5" xfId="34900" xr:uid="{00000000-0005-0000-0000-000052880000}"/>
    <cellStyle name="Normal 4 3 3 8 3" xfId="34901" xr:uid="{00000000-0005-0000-0000-000053880000}"/>
    <cellStyle name="Normal 4 3 3 8 3 2" xfId="34902" xr:uid="{00000000-0005-0000-0000-000054880000}"/>
    <cellStyle name="Normal 4 3 3 8 3 2 2" xfId="34903" xr:uid="{00000000-0005-0000-0000-000055880000}"/>
    <cellStyle name="Normal 4 3 3 8 3 3" xfId="34904" xr:uid="{00000000-0005-0000-0000-000056880000}"/>
    <cellStyle name="Normal 4 3 3 8 4" xfId="34905" xr:uid="{00000000-0005-0000-0000-000057880000}"/>
    <cellStyle name="Normal 4 3 3 8 4 2" xfId="34906" xr:uid="{00000000-0005-0000-0000-000058880000}"/>
    <cellStyle name="Normal 4 3 3 8 4 2 2" xfId="34907" xr:uid="{00000000-0005-0000-0000-000059880000}"/>
    <cellStyle name="Normal 4 3 3 8 4 3" xfId="34908" xr:uid="{00000000-0005-0000-0000-00005A880000}"/>
    <cellStyle name="Normal 4 3 3 8 5" xfId="34909" xr:uid="{00000000-0005-0000-0000-00005B880000}"/>
    <cellStyle name="Normal 4 3 3 8 5 2" xfId="34910" xr:uid="{00000000-0005-0000-0000-00005C880000}"/>
    <cellStyle name="Normal 4 3 3 8 6" xfId="34911" xr:uid="{00000000-0005-0000-0000-00005D880000}"/>
    <cellStyle name="Normal 4 3 3 8 6 2" xfId="34912" xr:uid="{00000000-0005-0000-0000-00005E880000}"/>
    <cellStyle name="Normal 4 3 3 8 7" xfId="34913" xr:uid="{00000000-0005-0000-0000-00005F880000}"/>
    <cellStyle name="Normal 4 3 3 9" xfId="34914" xr:uid="{00000000-0005-0000-0000-000060880000}"/>
    <cellStyle name="Normal 4 3 3 9 2" xfId="34915" xr:uid="{00000000-0005-0000-0000-000061880000}"/>
    <cellStyle name="Normal 4 3 3 9 2 2" xfId="34916" xr:uid="{00000000-0005-0000-0000-000062880000}"/>
    <cellStyle name="Normal 4 3 3 9 2 2 2" xfId="34917" xr:uid="{00000000-0005-0000-0000-000063880000}"/>
    <cellStyle name="Normal 4 3 3 9 2 3" xfId="34918" xr:uid="{00000000-0005-0000-0000-000064880000}"/>
    <cellStyle name="Normal 4 3 3 9 3" xfId="34919" xr:uid="{00000000-0005-0000-0000-000065880000}"/>
    <cellStyle name="Normal 4 3 3 9 3 2" xfId="34920" xr:uid="{00000000-0005-0000-0000-000066880000}"/>
    <cellStyle name="Normal 4 3 3 9 3 2 2" xfId="34921" xr:uid="{00000000-0005-0000-0000-000067880000}"/>
    <cellStyle name="Normal 4 3 3 9 3 3" xfId="34922" xr:uid="{00000000-0005-0000-0000-000068880000}"/>
    <cellStyle name="Normal 4 3 3 9 4" xfId="34923" xr:uid="{00000000-0005-0000-0000-000069880000}"/>
    <cellStyle name="Normal 4 3 3 9 4 2" xfId="34924" xr:uid="{00000000-0005-0000-0000-00006A880000}"/>
    <cellStyle name="Normal 4 3 3 9 5" xfId="34925" xr:uid="{00000000-0005-0000-0000-00006B880000}"/>
    <cellStyle name="Normal 4 3 4" xfId="34926" xr:uid="{00000000-0005-0000-0000-00006C880000}"/>
    <cellStyle name="Normal 4 3 4 10" xfId="34927" xr:uid="{00000000-0005-0000-0000-00006D880000}"/>
    <cellStyle name="Normal 4 3 4 10 2" xfId="34928" xr:uid="{00000000-0005-0000-0000-00006E880000}"/>
    <cellStyle name="Normal 4 3 4 11" xfId="34929" xr:uid="{00000000-0005-0000-0000-00006F880000}"/>
    <cellStyle name="Normal 4 3 4 11 2" xfId="34930" xr:uid="{00000000-0005-0000-0000-000070880000}"/>
    <cellStyle name="Normal 4 3 4 12" xfId="34931" xr:uid="{00000000-0005-0000-0000-000071880000}"/>
    <cellStyle name="Normal 4 3 4 2" xfId="34932" xr:uid="{00000000-0005-0000-0000-000072880000}"/>
    <cellStyle name="Normal 4 3 4 2 10" xfId="34933" xr:uid="{00000000-0005-0000-0000-000073880000}"/>
    <cellStyle name="Normal 4 3 4 2 10 2" xfId="34934" xr:uid="{00000000-0005-0000-0000-000074880000}"/>
    <cellStyle name="Normal 4 3 4 2 11" xfId="34935" xr:uid="{00000000-0005-0000-0000-000075880000}"/>
    <cellStyle name="Normal 4 3 4 2 2" xfId="34936" xr:uid="{00000000-0005-0000-0000-000076880000}"/>
    <cellStyle name="Normal 4 3 4 2 2 2" xfId="34937" xr:uid="{00000000-0005-0000-0000-000077880000}"/>
    <cellStyle name="Normal 4 3 4 2 2 2 2" xfId="34938" xr:uid="{00000000-0005-0000-0000-000078880000}"/>
    <cellStyle name="Normal 4 3 4 2 2 2 2 2" xfId="34939" xr:uid="{00000000-0005-0000-0000-000079880000}"/>
    <cellStyle name="Normal 4 3 4 2 2 2 2 2 2" xfId="34940" xr:uid="{00000000-0005-0000-0000-00007A880000}"/>
    <cellStyle name="Normal 4 3 4 2 2 2 2 2 2 2" xfId="34941" xr:uid="{00000000-0005-0000-0000-00007B880000}"/>
    <cellStyle name="Normal 4 3 4 2 2 2 2 2 3" xfId="34942" xr:uid="{00000000-0005-0000-0000-00007C880000}"/>
    <cellStyle name="Normal 4 3 4 2 2 2 2 3" xfId="34943" xr:uid="{00000000-0005-0000-0000-00007D880000}"/>
    <cellStyle name="Normal 4 3 4 2 2 2 2 3 2" xfId="34944" xr:uid="{00000000-0005-0000-0000-00007E880000}"/>
    <cellStyle name="Normal 4 3 4 2 2 2 2 3 2 2" xfId="34945" xr:uid="{00000000-0005-0000-0000-00007F880000}"/>
    <cellStyle name="Normal 4 3 4 2 2 2 2 3 3" xfId="34946" xr:uid="{00000000-0005-0000-0000-000080880000}"/>
    <cellStyle name="Normal 4 3 4 2 2 2 2 4" xfId="34947" xr:uid="{00000000-0005-0000-0000-000081880000}"/>
    <cellStyle name="Normal 4 3 4 2 2 2 2 4 2" xfId="34948" xr:uid="{00000000-0005-0000-0000-000082880000}"/>
    <cellStyle name="Normal 4 3 4 2 2 2 2 5" xfId="34949" xr:uid="{00000000-0005-0000-0000-000083880000}"/>
    <cellStyle name="Normal 4 3 4 2 2 2 3" xfId="34950" xr:uid="{00000000-0005-0000-0000-000084880000}"/>
    <cellStyle name="Normal 4 3 4 2 2 2 3 2" xfId="34951" xr:uid="{00000000-0005-0000-0000-000085880000}"/>
    <cellStyle name="Normal 4 3 4 2 2 2 3 2 2" xfId="34952" xr:uid="{00000000-0005-0000-0000-000086880000}"/>
    <cellStyle name="Normal 4 3 4 2 2 2 3 3" xfId="34953" xr:uid="{00000000-0005-0000-0000-000087880000}"/>
    <cellStyle name="Normal 4 3 4 2 2 2 4" xfId="34954" xr:uid="{00000000-0005-0000-0000-000088880000}"/>
    <cellStyle name="Normal 4 3 4 2 2 2 4 2" xfId="34955" xr:uid="{00000000-0005-0000-0000-000089880000}"/>
    <cellStyle name="Normal 4 3 4 2 2 2 4 2 2" xfId="34956" xr:uid="{00000000-0005-0000-0000-00008A880000}"/>
    <cellStyle name="Normal 4 3 4 2 2 2 4 3" xfId="34957" xr:uid="{00000000-0005-0000-0000-00008B880000}"/>
    <cellStyle name="Normal 4 3 4 2 2 2 5" xfId="34958" xr:uid="{00000000-0005-0000-0000-00008C880000}"/>
    <cellStyle name="Normal 4 3 4 2 2 2 5 2" xfId="34959" xr:uid="{00000000-0005-0000-0000-00008D880000}"/>
    <cellStyle name="Normal 4 3 4 2 2 2 6" xfId="34960" xr:uid="{00000000-0005-0000-0000-00008E880000}"/>
    <cellStyle name="Normal 4 3 4 2 2 2 6 2" xfId="34961" xr:uid="{00000000-0005-0000-0000-00008F880000}"/>
    <cellStyle name="Normal 4 3 4 2 2 2 7" xfId="34962" xr:uid="{00000000-0005-0000-0000-000090880000}"/>
    <cellStyle name="Normal 4 3 4 2 2 3" xfId="34963" xr:uid="{00000000-0005-0000-0000-000091880000}"/>
    <cellStyle name="Normal 4 3 4 2 2 3 2" xfId="34964" xr:uid="{00000000-0005-0000-0000-000092880000}"/>
    <cellStyle name="Normal 4 3 4 2 2 3 2 2" xfId="34965" xr:uid="{00000000-0005-0000-0000-000093880000}"/>
    <cellStyle name="Normal 4 3 4 2 2 3 2 2 2" xfId="34966" xr:uid="{00000000-0005-0000-0000-000094880000}"/>
    <cellStyle name="Normal 4 3 4 2 2 3 2 3" xfId="34967" xr:uid="{00000000-0005-0000-0000-000095880000}"/>
    <cellStyle name="Normal 4 3 4 2 2 3 3" xfId="34968" xr:uid="{00000000-0005-0000-0000-000096880000}"/>
    <cellStyle name="Normal 4 3 4 2 2 3 3 2" xfId="34969" xr:uid="{00000000-0005-0000-0000-000097880000}"/>
    <cellStyle name="Normal 4 3 4 2 2 3 3 2 2" xfId="34970" xr:uid="{00000000-0005-0000-0000-000098880000}"/>
    <cellStyle name="Normal 4 3 4 2 2 3 3 3" xfId="34971" xr:uid="{00000000-0005-0000-0000-000099880000}"/>
    <cellStyle name="Normal 4 3 4 2 2 3 4" xfId="34972" xr:uid="{00000000-0005-0000-0000-00009A880000}"/>
    <cellStyle name="Normal 4 3 4 2 2 3 4 2" xfId="34973" xr:uid="{00000000-0005-0000-0000-00009B880000}"/>
    <cellStyle name="Normal 4 3 4 2 2 3 5" xfId="34974" xr:uid="{00000000-0005-0000-0000-00009C880000}"/>
    <cellStyle name="Normal 4 3 4 2 2 4" xfId="34975" xr:uid="{00000000-0005-0000-0000-00009D880000}"/>
    <cellStyle name="Normal 4 3 4 2 2 4 2" xfId="34976" xr:uid="{00000000-0005-0000-0000-00009E880000}"/>
    <cellStyle name="Normal 4 3 4 2 2 4 2 2" xfId="34977" xr:uid="{00000000-0005-0000-0000-00009F880000}"/>
    <cellStyle name="Normal 4 3 4 2 2 4 3" xfId="34978" xr:uid="{00000000-0005-0000-0000-0000A0880000}"/>
    <cellStyle name="Normal 4 3 4 2 2 5" xfId="34979" xr:uid="{00000000-0005-0000-0000-0000A1880000}"/>
    <cellStyle name="Normal 4 3 4 2 2 5 2" xfId="34980" xr:uid="{00000000-0005-0000-0000-0000A2880000}"/>
    <cellStyle name="Normal 4 3 4 2 2 5 2 2" xfId="34981" xr:uid="{00000000-0005-0000-0000-0000A3880000}"/>
    <cellStyle name="Normal 4 3 4 2 2 5 3" xfId="34982" xr:uid="{00000000-0005-0000-0000-0000A4880000}"/>
    <cellStyle name="Normal 4 3 4 2 2 6" xfId="34983" xr:uid="{00000000-0005-0000-0000-0000A5880000}"/>
    <cellStyle name="Normal 4 3 4 2 2 6 2" xfId="34984" xr:uid="{00000000-0005-0000-0000-0000A6880000}"/>
    <cellStyle name="Normal 4 3 4 2 2 7" xfId="34985" xr:uid="{00000000-0005-0000-0000-0000A7880000}"/>
    <cellStyle name="Normal 4 3 4 2 2 7 2" xfId="34986" xr:uid="{00000000-0005-0000-0000-0000A8880000}"/>
    <cellStyle name="Normal 4 3 4 2 2 8" xfId="34987" xr:uid="{00000000-0005-0000-0000-0000A9880000}"/>
    <cellStyle name="Normal 4 3 4 2 3" xfId="34988" xr:uid="{00000000-0005-0000-0000-0000AA880000}"/>
    <cellStyle name="Normal 4 3 4 2 3 2" xfId="34989" xr:uid="{00000000-0005-0000-0000-0000AB880000}"/>
    <cellStyle name="Normal 4 3 4 2 3 2 2" xfId="34990" xr:uid="{00000000-0005-0000-0000-0000AC880000}"/>
    <cellStyle name="Normal 4 3 4 2 3 2 2 2" xfId="34991" xr:uid="{00000000-0005-0000-0000-0000AD880000}"/>
    <cellStyle name="Normal 4 3 4 2 3 2 2 2 2" xfId="34992" xr:uid="{00000000-0005-0000-0000-0000AE880000}"/>
    <cellStyle name="Normal 4 3 4 2 3 2 2 3" xfId="34993" xr:uid="{00000000-0005-0000-0000-0000AF880000}"/>
    <cellStyle name="Normal 4 3 4 2 3 2 3" xfId="34994" xr:uid="{00000000-0005-0000-0000-0000B0880000}"/>
    <cellStyle name="Normal 4 3 4 2 3 2 3 2" xfId="34995" xr:uid="{00000000-0005-0000-0000-0000B1880000}"/>
    <cellStyle name="Normal 4 3 4 2 3 2 3 2 2" xfId="34996" xr:uid="{00000000-0005-0000-0000-0000B2880000}"/>
    <cellStyle name="Normal 4 3 4 2 3 2 3 3" xfId="34997" xr:uid="{00000000-0005-0000-0000-0000B3880000}"/>
    <cellStyle name="Normal 4 3 4 2 3 2 4" xfId="34998" xr:uid="{00000000-0005-0000-0000-0000B4880000}"/>
    <cellStyle name="Normal 4 3 4 2 3 2 4 2" xfId="34999" xr:uid="{00000000-0005-0000-0000-0000B5880000}"/>
    <cellStyle name="Normal 4 3 4 2 3 2 5" xfId="35000" xr:uid="{00000000-0005-0000-0000-0000B6880000}"/>
    <cellStyle name="Normal 4 3 4 2 3 3" xfId="35001" xr:uid="{00000000-0005-0000-0000-0000B7880000}"/>
    <cellStyle name="Normal 4 3 4 2 3 3 2" xfId="35002" xr:uid="{00000000-0005-0000-0000-0000B8880000}"/>
    <cellStyle name="Normal 4 3 4 2 3 3 2 2" xfId="35003" xr:uid="{00000000-0005-0000-0000-0000B9880000}"/>
    <cellStyle name="Normal 4 3 4 2 3 3 3" xfId="35004" xr:uid="{00000000-0005-0000-0000-0000BA880000}"/>
    <cellStyle name="Normal 4 3 4 2 3 4" xfId="35005" xr:uid="{00000000-0005-0000-0000-0000BB880000}"/>
    <cellStyle name="Normal 4 3 4 2 3 4 2" xfId="35006" xr:uid="{00000000-0005-0000-0000-0000BC880000}"/>
    <cellStyle name="Normal 4 3 4 2 3 4 2 2" xfId="35007" xr:uid="{00000000-0005-0000-0000-0000BD880000}"/>
    <cellStyle name="Normal 4 3 4 2 3 4 3" xfId="35008" xr:uid="{00000000-0005-0000-0000-0000BE880000}"/>
    <cellStyle name="Normal 4 3 4 2 3 5" xfId="35009" xr:uid="{00000000-0005-0000-0000-0000BF880000}"/>
    <cellStyle name="Normal 4 3 4 2 3 5 2" xfId="35010" xr:uid="{00000000-0005-0000-0000-0000C0880000}"/>
    <cellStyle name="Normal 4 3 4 2 3 6" xfId="35011" xr:uid="{00000000-0005-0000-0000-0000C1880000}"/>
    <cellStyle name="Normal 4 3 4 2 3 6 2" xfId="35012" xr:uid="{00000000-0005-0000-0000-0000C2880000}"/>
    <cellStyle name="Normal 4 3 4 2 3 7" xfId="35013" xr:uid="{00000000-0005-0000-0000-0000C3880000}"/>
    <cellStyle name="Normal 4 3 4 2 4" xfId="35014" xr:uid="{00000000-0005-0000-0000-0000C4880000}"/>
    <cellStyle name="Normal 4 3 4 2 4 2" xfId="35015" xr:uid="{00000000-0005-0000-0000-0000C5880000}"/>
    <cellStyle name="Normal 4 3 4 2 4 2 2" xfId="35016" xr:uid="{00000000-0005-0000-0000-0000C6880000}"/>
    <cellStyle name="Normal 4 3 4 2 4 2 2 2" xfId="35017" xr:uid="{00000000-0005-0000-0000-0000C7880000}"/>
    <cellStyle name="Normal 4 3 4 2 4 2 2 2 2" xfId="35018" xr:uid="{00000000-0005-0000-0000-0000C8880000}"/>
    <cellStyle name="Normal 4 3 4 2 4 2 2 3" xfId="35019" xr:uid="{00000000-0005-0000-0000-0000C9880000}"/>
    <cellStyle name="Normal 4 3 4 2 4 2 3" xfId="35020" xr:uid="{00000000-0005-0000-0000-0000CA880000}"/>
    <cellStyle name="Normal 4 3 4 2 4 2 3 2" xfId="35021" xr:uid="{00000000-0005-0000-0000-0000CB880000}"/>
    <cellStyle name="Normal 4 3 4 2 4 2 3 2 2" xfId="35022" xr:uid="{00000000-0005-0000-0000-0000CC880000}"/>
    <cellStyle name="Normal 4 3 4 2 4 2 3 3" xfId="35023" xr:uid="{00000000-0005-0000-0000-0000CD880000}"/>
    <cellStyle name="Normal 4 3 4 2 4 2 4" xfId="35024" xr:uid="{00000000-0005-0000-0000-0000CE880000}"/>
    <cellStyle name="Normal 4 3 4 2 4 2 4 2" xfId="35025" xr:uid="{00000000-0005-0000-0000-0000CF880000}"/>
    <cellStyle name="Normal 4 3 4 2 4 2 5" xfId="35026" xr:uid="{00000000-0005-0000-0000-0000D0880000}"/>
    <cellStyle name="Normal 4 3 4 2 4 3" xfId="35027" xr:uid="{00000000-0005-0000-0000-0000D1880000}"/>
    <cellStyle name="Normal 4 3 4 2 4 3 2" xfId="35028" xr:uid="{00000000-0005-0000-0000-0000D2880000}"/>
    <cellStyle name="Normal 4 3 4 2 4 3 2 2" xfId="35029" xr:uid="{00000000-0005-0000-0000-0000D3880000}"/>
    <cellStyle name="Normal 4 3 4 2 4 3 3" xfId="35030" xr:uid="{00000000-0005-0000-0000-0000D4880000}"/>
    <cellStyle name="Normal 4 3 4 2 4 4" xfId="35031" xr:uid="{00000000-0005-0000-0000-0000D5880000}"/>
    <cellStyle name="Normal 4 3 4 2 4 4 2" xfId="35032" xr:uid="{00000000-0005-0000-0000-0000D6880000}"/>
    <cellStyle name="Normal 4 3 4 2 4 4 2 2" xfId="35033" xr:uid="{00000000-0005-0000-0000-0000D7880000}"/>
    <cellStyle name="Normal 4 3 4 2 4 4 3" xfId="35034" xr:uid="{00000000-0005-0000-0000-0000D8880000}"/>
    <cellStyle name="Normal 4 3 4 2 4 5" xfId="35035" xr:uid="{00000000-0005-0000-0000-0000D9880000}"/>
    <cellStyle name="Normal 4 3 4 2 4 5 2" xfId="35036" xr:uid="{00000000-0005-0000-0000-0000DA880000}"/>
    <cellStyle name="Normal 4 3 4 2 4 6" xfId="35037" xr:uid="{00000000-0005-0000-0000-0000DB880000}"/>
    <cellStyle name="Normal 4 3 4 2 4 6 2" xfId="35038" xr:uid="{00000000-0005-0000-0000-0000DC880000}"/>
    <cellStyle name="Normal 4 3 4 2 4 7" xfId="35039" xr:uid="{00000000-0005-0000-0000-0000DD880000}"/>
    <cellStyle name="Normal 4 3 4 2 5" xfId="35040" xr:uid="{00000000-0005-0000-0000-0000DE880000}"/>
    <cellStyle name="Normal 4 3 4 2 5 2" xfId="35041" xr:uid="{00000000-0005-0000-0000-0000DF880000}"/>
    <cellStyle name="Normal 4 3 4 2 5 2 2" xfId="35042" xr:uid="{00000000-0005-0000-0000-0000E0880000}"/>
    <cellStyle name="Normal 4 3 4 2 5 2 2 2" xfId="35043" xr:uid="{00000000-0005-0000-0000-0000E1880000}"/>
    <cellStyle name="Normal 4 3 4 2 5 2 3" xfId="35044" xr:uid="{00000000-0005-0000-0000-0000E2880000}"/>
    <cellStyle name="Normal 4 3 4 2 5 3" xfId="35045" xr:uid="{00000000-0005-0000-0000-0000E3880000}"/>
    <cellStyle name="Normal 4 3 4 2 5 3 2" xfId="35046" xr:uid="{00000000-0005-0000-0000-0000E4880000}"/>
    <cellStyle name="Normal 4 3 4 2 5 3 2 2" xfId="35047" xr:uid="{00000000-0005-0000-0000-0000E5880000}"/>
    <cellStyle name="Normal 4 3 4 2 5 3 3" xfId="35048" xr:uid="{00000000-0005-0000-0000-0000E6880000}"/>
    <cellStyle name="Normal 4 3 4 2 5 4" xfId="35049" xr:uid="{00000000-0005-0000-0000-0000E7880000}"/>
    <cellStyle name="Normal 4 3 4 2 5 4 2" xfId="35050" xr:uid="{00000000-0005-0000-0000-0000E8880000}"/>
    <cellStyle name="Normal 4 3 4 2 5 5" xfId="35051" xr:uid="{00000000-0005-0000-0000-0000E9880000}"/>
    <cellStyle name="Normal 4 3 4 2 6" xfId="35052" xr:uid="{00000000-0005-0000-0000-0000EA880000}"/>
    <cellStyle name="Normal 4 3 4 2 6 2" xfId="35053" xr:uid="{00000000-0005-0000-0000-0000EB880000}"/>
    <cellStyle name="Normal 4 3 4 2 6 2 2" xfId="35054" xr:uid="{00000000-0005-0000-0000-0000EC880000}"/>
    <cellStyle name="Normal 4 3 4 2 6 2 2 2" xfId="35055" xr:uid="{00000000-0005-0000-0000-0000ED880000}"/>
    <cellStyle name="Normal 4 3 4 2 6 2 3" xfId="35056" xr:uid="{00000000-0005-0000-0000-0000EE880000}"/>
    <cellStyle name="Normal 4 3 4 2 6 3" xfId="35057" xr:uid="{00000000-0005-0000-0000-0000EF880000}"/>
    <cellStyle name="Normal 4 3 4 2 6 3 2" xfId="35058" xr:uid="{00000000-0005-0000-0000-0000F0880000}"/>
    <cellStyle name="Normal 4 3 4 2 6 4" xfId="35059" xr:uid="{00000000-0005-0000-0000-0000F1880000}"/>
    <cellStyle name="Normal 4 3 4 2 7" xfId="35060" xr:uid="{00000000-0005-0000-0000-0000F2880000}"/>
    <cellStyle name="Normal 4 3 4 2 7 2" xfId="35061" xr:uid="{00000000-0005-0000-0000-0000F3880000}"/>
    <cellStyle name="Normal 4 3 4 2 7 2 2" xfId="35062" xr:uid="{00000000-0005-0000-0000-0000F4880000}"/>
    <cellStyle name="Normal 4 3 4 2 7 3" xfId="35063" xr:uid="{00000000-0005-0000-0000-0000F5880000}"/>
    <cellStyle name="Normal 4 3 4 2 8" xfId="35064" xr:uid="{00000000-0005-0000-0000-0000F6880000}"/>
    <cellStyle name="Normal 4 3 4 2 8 2" xfId="35065" xr:uid="{00000000-0005-0000-0000-0000F7880000}"/>
    <cellStyle name="Normal 4 3 4 2 8 2 2" xfId="35066" xr:uid="{00000000-0005-0000-0000-0000F8880000}"/>
    <cellStyle name="Normal 4 3 4 2 8 3" xfId="35067" xr:uid="{00000000-0005-0000-0000-0000F9880000}"/>
    <cellStyle name="Normal 4 3 4 2 9" xfId="35068" xr:uid="{00000000-0005-0000-0000-0000FA880000}"/>
    <cellStyle name="Normal 4 3 4 2 9 2" xfId="35069" xr:uid="{00000000-0005-0000-0000-0000FB880000}"/>
    <cellStyle name="Normal 4 3 4 3" xfId="35070" xr:uid="{00000000-0005-0000-0000-0000FC880000}"/>
    <cellStyle name="Normal 4 3 4 3 2" xfId="35071" xr:uid="{00000000-0005-0000-0000-0000FD880000}"/>
    <cellStyle name="Normal 4 3 4 3 2 2" xfId="35072" xr:uid="{00000000-0005-0000-0000-0000FE880000}"/>
    <cellStyle name="Normal 4 3 4 3 2 2 2" xfId="35073" xr:uid="{00000000-0005-0000-0000-0000FF880000}"/>
    <cellStyle name="Normal 4 3 4 3 2 2 2 2" xfId="35074" xr:uid="{00000000-0005-0000-0000-000000890000}"/>
    <cellStyle name="Normal 4 3 4 3 2 2 2 2 2" xfId="35075" xr:uid="{00000000-0005-0000-0000-000001890000}"/>
    <cellStyle name="Normal 4 3 4 3 2 2 2 3" xfId="35076" xr:uid="{00000000-0005-0000-0000-000002890000}"/>
    <cellStyle name="Normal 4 3 4 3 2 2 3" xfId="35077" xr:uid="{00000000-0005-0000-0000-000003890000}"/>
    <cellStyle name="Normal 4 3 4 3 2 2 3 2" xfId="35078" xr:uid="{00000000-0005-0000-0000-000004890000}"/>
    <cellStyle name="Normal 4 3 4 3 2 2 3 2 2" xfId="35079" xr:uid="{00000000-0005-0000-0000-000005890000}"/>
    <cellStyle name="Normal 4 3 4 3 2 2 3 3" xfId="35080" xr:uid="{00000000-0005-0000-0000-000006890000}"/>
    <cellStyle name="Normal 4 3 4 3 2 2 4" xfId="35081" xr:uid="{00000000-0005-0000-0000-000007890000}"/>
    <cellStyle name="Normal 4 3 4 3 2 2 4 2" xfId="35082" xr:uid="{00000000-0005-0000-0000-000008890000}"/>
    <cellStyle name="Normal 4 3 4 3 2 2 5" xfId="35083" xr:uid="{00000000-0005-0000-0000-000009890000}"/>
    <cellStyle name="Normal 4 3 4 3 2 3" xfId="35084" xr:uid="{00000000-0005-0000-0000-00000A890000}"/>
    <cellStyle name="Normal 4 3 4 3 2 3 2" xfId="35085" xr:uid="{00000000-0005-0000-0000-00000B890000}"/>
    <cellStyle name="Normal 4 3 4 3 2 3 2 2" xfId="35086" xr:uid="{00000000-0005-0000-0000-00000C890000}"/>
    <cellStyle name="Normal 4 3 4 3 2 3 3" xfId="35087" xr:uid="{00000000-0005-0000-0000-00000D890000}"/>
    <cellStyle name="Normal 4 3 4 3 2 4" xfId="35088" xr:uid="{00000000-0005-0000-0000-00000E890000}"/>
    <cellStyle name="Normal 4 3 4 3 2 4 2" xfId="35089" xr:uid="{00000000-0005-0000-0000-00000F890000}"/>
    <cellStyle name="Normal 4 3 4 3 2 4 2 2" xfId="35090" xr:uid="{00000000-0005-0000-0000-000010890000}"/>
    <cellStyle name="Normal 4 3 4 3 2 4 3" xfId="35091" xr:uid="{00000000-0005-0000-0000-000011890000}"/>
    <cellStyle name="Normal 4 3 4 3 2 5" xfId="35092" xr:uid="{00000000-0005-0000-0000-000012890000}"/>
    <cellStyle name="Normal 4 3 4 3 2 5 2" xfId="35093" xr:uid="{00000000-0005-0000-0000-000013890000}"/>
    <cellStyle name="Normal 4 3 4 3 2 6" xfId="35094" xr:uid="{00000000-0005-0000-0000-000014890000}"/>
    <cellStyle name="Normal 4 3 4 3 2 6 2" xfId="35095" xr:uid="{00000000-0005-0000-0000-000015890000}"/>
    <cellStyle name="Normal 4 3 4 3 2 7" xfId="35096" xr:uid="{00000000-0005-0000-0000-000016890000}"/>
    <cellStyle name="Normal 4 3 4 3 3" xfId="35097" xr:uid="{00000000-0005-0000-0000-000017890000}"/>
    <cellStyle name="Normal 4 3 4 3 3 2" xfId="35098" xr:uid="{00000000-0005-0000-0000-000018890000}"/>
    <cellStyle name="Normal 4 3 4 3 3 2 2" xfId="35099" xr:uid="{00000000-0005-0000-0000-000019890000}"/>
    <cellStyle name="Normal 4 3 4 3 3 2 2 2" xfId="35100" xr:uid="{00000000-0005-0000-0000-00001A890000}"/>
    <cellStyle name="Normal 4 3 4 3 3 2 3" xfId="35101" xr:uid="{00000000-0005-0000-0000-00001B890000}"/>
    <cellStyle name="Normal 4 3 4 3 3 3" xfId="35102" xr:uid="{00000000-0005-0000-0000-00001C890000}"/>
    <cellStyle name="Normal 4 3 4 3 3 3 2" xfId="35103" xr:uid="{00000000-0005-0000-0000-00001D890000}"/>
    <cellStyle name="Normal 4 3 4 3 3 3 2 2" xfId="35104" xr:uid="{00000000-0005-0000-0000-00001E890000}"/>
    <cellStyle name="Normal 4 3 4 3 3 3 3" xfId="35105" xr:uid="{00000000-0005-0000-0000-00001F890000}"/>
    <cellStyle name="Normal 4 3 4 3 3 4" xfId="35106" xr:uid="{00000000-0005-0000-0000-000020890000}"/>
    <cellStyle name="Normal 4 3 4 3 3 4 2" xfId="35107" xr:uid="{00000000-0005-0000-0000-000021890000}"/>
    <cellStyle name="Normal 4 3 4 3 3 5" xfId="35108" xr:uid="{00000000-0005-0000-0000-000022890000}"/>
    <cellStyle name="Normal 4 3 4 3 4" xfId="35109" xr:uid="{00000000-0005-0000-0000-000023890000}"/>
    <cellStyle name="Normal 4 3 4 3 4 2" xfId="35110" xr:uid="{00000000-0005-0000-0000-000024890000}"/>
    <cellStyle name="Normal 4 3 4 3 4 2 2" xfId="35111" xr:uid="{00000000-0005-0000-0000-000025890000}"/>
    <cellStyle name="Normal 4 3 4 3 4 3" xfId="35112" xr:uid="{00000000-0005-0000-0000-000026890000}"/>
    <cellStyle name="Normal 4 3 4 3 5" xfId="35113" xr:uid="{00000000-0005-0000-0000-000027890000}"/>
    <cellStyle name="Normal 4 3 4 3 5 2" xfId="35114" xr:uid="{00000000-0005-0000-0000-000028890000}"/>
    <cellStyle name="Normal 4 3 4 3 5 2 2" xfId="35115" xr:uid="{00000000-0005-0000-0000-000029890000}"/>
    <cellStyle name="Normal 4 3 4 3 5 3" xfId="35116" xr:uid="{00000000-0005-0000-0000-00002A890000}"/>
    <cellStyle name="Normal 4 3 4 3 6" xfId="35117" xr:uid="{00000000-0005-0000-0000-00002B890000}"/>
    <cellStyle name="Normal 4 3 4 3 6 2" xfId="35118" xr:uid="{00000000-0005-0000-0000-00002C890000}"/>
    <cellStyle name="Normal 4 3 4 3 7" xfId="35119" xr:uid="{00000000-0005-0000-0000-00002D890000}"/>
    <cellStyle name="Normal 4 3 4 3 7 2" xfId="35120" xr:uid="{00000000-0005-0000-0000-00002E890000}"/>
    <cellStyle name="Normal 4 3 4 3 8" xfId="35121" xr:uid="{00000000-0005-0000-0000-00002F890000}"/>
    <cellStyle name="Normal 4 3 4 4" xfId="35122" xr:uid="{00000000-0005-0000-0000-000030890000}"/>
    <cellStyle name="Normal 4 3 4 4 2" xfId="35123" xr:uid="{00000000-0005-0000-0000-000031890000}"/>
    <cellStyle name="Normal 4 3 4 4 2 2" xfId="35124" xr:uid="{00000000-0005-0000-0000-000032890000}"/>
    <cellStyle name="Normal 4 3 4 4 2 2 2" xfId="35125" xr:uid="{00000000-0005-0000-0000-000033890000}"/>
    <cellStyle name="Normal 4 3 4 4 2 2 2 2" xfId="35126" xr:uid="{00000000-0005-0000-0000-000034890000}"/>
    <cellStyle name="Normal 4 3 4 4 2 2 3" xfId="35127" xr:uid="{00000000-0005-0000-0000-000035890000}"/>
    <cellStyle name="Normal 4 3 4 4 2 3" xfId="35128" xr:uid="{00000000-0005-0000-0000-000036890000}"/>
    <cellStyle name="Normal 4 3 4 4 2 3 2" xfId="35129" xr:uid="{00000000-0005-0000-0000-000037890000}"/>
    <cellStyle name="Normal 4 3 4 4 2 3 2 2" xfId="35130" xr:uid="{00000000-0005-0000-0000-000038890000}"/>
    <cellStyle name="Normal 4 3 4 4 2 3 3" xfId="35131" xr:uid="{00000000-0005-0000-0000-000039890000}"/>
    <cellStyle name="Normal 4 3 4 4 2 4" xfId="35132" xr:uid="{00000000-0005-0000-0000-00003A890000}"/>
    <cellStyle name="Normal 4 3 4 4 2 4 2" xfId="35133" xr:uid="{00000000-0005-0000-0000-00003B890000}"/>
    <cellStyle name="Normal 4 3 4 4 2 5" xfId="35134" xr:uid="{00000000-0005-0000-0000-00003C890000}"/>
    <cellStyle name="Normal 4 3 4 4 3" xfId="35135" xr:uid="{00000000-0005-0000-0000-00003D890000}"/>
    <cellStyle name="Normal 4 3 4 4 3 2" xfId="35136" xr:uid="{00000000-0005-0000-0000-00003E890000}"/>
    <cellStyle name="Normal 4 3 4 4 3 2 2" xfId="35137" xr:uid="{00000000-0005-0000-0000-00003F890000}"/>
    <cellStyle name="Normal 4 3 4 4 3 3" xfId="35138" xr:uid="{00000000-0005-0000-0000-000040890000}"/>
    <cellStyle name="Normal 4 3 4 4 4" xfId="35139" xr:uid="{00000000-0005-0000-0000-000041890000}"/>
    <cellStyle name="Normal 4 3 4 4 4 2" xfId="35140" xr:uid="{00000000-0005-0000-0000-000042890000}"/>
    <cellStyle name="Normal 4 3 4 4 4 2 2" xfId="35141" xr:uid="{00000000-0005-0000-0000-000043890000}"/>
    <cellStyle name="Normal 4 3 4 4 4 3" xfId="35142" xr:uid="{00000000-0005-0000-0000-000044890000}"/>
    <cellStyle name="Normal 4 3 4 4 5" xfId="35143" xr:uid="{00000000-0005-0000-0000-000045890000}"/>
    <cellStyle name="Normal 4 3 4 4 5 2" xfId="35144" xr:uid="{00000000-0005-0000-0000-000046890000}"/>
    <cellStyle name="Normal 4 3 4 4 6" xfId="35145" xr:uid="{00000000-0005-0000-0000-000047890000}"/>
    <cellStyle name="Normal 4 3 4 4 6 2" xfId="35146" xr:uid="{00000000-0005-0000-0000-000048890000}"/>
    <cellStyle name="Normal 4 3 4 4 7" xfId="35147" xr:uid="{00000000-0005-0000-0000-000049890000}"/>
    <cellStyle name="Normal 4 3 4 5" xfId="35148" xr:uid="{00000000-0005-0000-0000-00004A890000}"/>
    <cellStyle name="Normal 4 3 4 5 2" xfId="35149" xr:uid="{00000000-0005-0000-0000-00004B890000}"/>
    <cellStyle name="Normal 4 3 4 5 2 2" xfId="35150" xr:uid="{00000000-0005-0000-0000-00004C890000}"/>
    <cellStyle name="Normal 4 3 4 5 2 2 2" xfId="35151" xr:uid="{00000000-0005-0000-0000-00004D890000}"/>
    <cellStyle name="Normal 4 3 4 5 2 2 2 2" xfId="35152" xr:uid="{00000000-0005-0000-0000-00004E890000}"/>
    <cellStyle name="Normal 4 3 4 5 2 2 3" xfId="35153" xr:uid="{00000000-0005-0000-0000-00004F890000}"/>
    <cellStyle name="Normal 4 3 4 5 2 3" xfId="35154" xr:uid="{00000000-0005-0000-0000-000050890000}"/>
    <cellStyle name="Normal 4 3 4 5 2 3 2" xfId="35155" xr:uid="{00000000-0005-0000-0000-000051890000}"/>
    <cellStyle name="Normal 4 3 4 5 2 3 2 2" xfId="35156" xr:uid="{00000000-0005-0000-0000-000052890000}"/>
    <cellStyle name="Normal 4 3 4 5 2 3 3" xfId="35157" xr:uid="{00000000-0005-0000-0000-000053890000}"/>
    <cellStyle name="Normal 4 3 4 5 2 4" xfId="35158" xr:uid="{00000000-0005-0000-0000-000054890000}"/>
    <cellStyle name="Normal 4 3 4 5 2 4 2" xfId="35159" xr:uid="{00000000-0005-0000-0000-000055890000}"/>
    <cellStyle name="Normal 4 3 4 5 2 5" xfId="35160" xr:uid="{00000000-0005-0000-0000-000056890000}"/>
    <cellStyle name="Normal 4 3 4 5 3" xfId="35161" xr:uid="{00000000-0005-0000-0000-000057890000}"/>
    <cellStyle name="Normal 4 3 4 5 3 2" xfId="35162" xr:uid="{00000000-0005-0000-0000-000058890000}"/>
    <cellStyle name="Normal 4 3 4 5 3 2 2" xfId="35163" xr:uid="{00000000-0005-0000-0000-000059890000}"/>
    <cellStyle name="Normal 4 3 4 5 3 3" xfId="35164" xr:uid="{00000000-0005-0000-0000-00005A890000}"/>
    <cellStyle name="Normal 4 3 4 5 4" xfId="35165" xr:uid="{00000000-0005-0000-0000-00005B890000}"/>
    <cellStyle name="Normal 4 3 4 5 4 2" xfId="35166" xr:uid="{00000000-0005-0000-0000-00005C890000}"/>
    <cellStyle name="Normal 4 3 4 5 4 2 2" xfId="35167" xr:uid="{00000000-0005-0000-0000-00005D890000}"/>
    <cellStyle name="Normal 4 3 4 5 4 3" xfId="35168" xr:uid="{00000000-0005-0000-0000-00005E890000}"/>
    <cellStyle name="Normal 4 3 4 5 5" xfId="35169" xr:uid="{00000000-0005-0000-0000-00005F890000}"/>
    <cellStyle name="Normal 4 3 4 5 5 2" xfId="35170" xr:uid="{00000000-0005-0000-0000-000060890000}"/>
    <cellStyle name="Normal 4 3 4 5 6" xfId="35171" xr:uid="{00000000-0005-0000-0000-000061890000}"/>
    <cellStyle name="Normal 4 3 4 5 6 2" xfId="35172" xr:uid="{00000000-0005-0000-0000-000062890000}"/>
    <cellStyle name="Normal 4 3 4 5 7" xfId="35173" xr:uid="{00000000-0005-0000-0000-000063890000}"/>
    <cellStyle name="Normal 4 3 4 6" xfId="35174" xr:uid="{00000000-0005-0000-0000-000064890000}"/>
    <cellStyle name="Normal 4 3 4 6 2" xfId="35175" xr:uid="{00000000-0005-0000-0000-000065890000}"/>
    <cellStyle name="Normal 4 3 4 6 2 2" xfId="35176" xr:uid="{00000000-0005-0000-0000-000066890000}"/>
    <cellStyle name="Normal 4 3 4 6 2 2 2" xfId="35177" xr:uid="{00000000-0005-0000-0000-000067890000}"/>
    <cellStyle name="Normal 4 3 4 6 2 3" xfId="35178" xr:uid="{00000000-0005-0000-0000-000068890000}"/>
    <cellStyle name="Normal 4 3 4 6 3" xfId="35179" xr:uid="{00000000-0005-0000-0000-000069890000}"/>
    <cellStyle name="Normal 4 3 4 6 3 2" xfId="35180" xr:uid="{00000000-0005-0000-0000-00006A890000}"/>
    <cellStyle name="Normal 4 3 4 6 3 2 2" xfId="35181" xr:uid="{00000000-0005-0000-0000-00006B890000}"/>
    <cellStyle name="Normal 4 3 4 6 3 3" xfId="35182" xr:uid="{00000000-0005-0000-0000-00006C890000}"/>
    <cellStyle name="Normal 4 3 4 6 4" xfId="35183" xr:uid="{00000000-0005-0000-0000-00006D890000}"/>
    <cellStyle name="Normal 4 3 4 6 4 2" xfId="35184" xr:uid="{00000000-0005-0000-0000-00006E890000}"/>
    <cellStyle name="Normal 4 3 4 6 5" xfId="35185" xr:uid="{00000000-0005-0000-0000-00006F890000}"/>
    <cellStyle name="Normal 4 3 4 7" xfId="35186" xr:uid="{00000000-0005-0000-0000-000070890000}"/>
    <cellStyle name="Normal 4 3 4 7 2" xfId="35187" xr:uid="{00000000-0005-0000-0000-000071890000}"/>
    <cellStyle name="Normal 4 3 4 7 2 2" xfId="35188" xr:uid="{00000000-0005-0000-0000-000072890000}"/>
    <cellStyle name="Normal 4 3 4 7 2 2 2" xfId="35189" xr:uid="{00000000-0005-0000-0000-000073890000}"/>
    <cellStyle name="Normal 4 3 4 7 2 3" xfId="35190" xr:uid="{00000000-0005-0000-0000-000074890000}"/>
    <cellStyle name="Normal 4 3 4 7 3" xfId="35191" xr:uid="{00000000-0005-0000-0000-000075890000}"/>
    <cellStyle name="Normal 4 3 4 7 3 2" xfId="35192" xr:uid="{00000000-0005-0000-0000-000076890000}"/>
    <cellStyle name="Normal 4 3 4 7 4" xfId="35193" xr:uid="{00000000-0005-0000-0000-000077890000}"/>
    <cellStyle name="Normal 4 3 4 8" xfId="35194" xr:uid="{00000000-0005-0000-0000-000078890000}"/>
    <cellStyle name="Normal 4 3 4 8 2" xfId="35195" xr:uid="{00000000-0005-0000-0000-000079890000}"/>
    <cellStyle name="Normal 4 3 4 8 2 2" xfId="35196" xr:uid="{00000000-0005-0000-0000-00007A890000}"/>
    <cellStyle name="Normal 4 3 4 8 3" xfId="35197" xr:uid="{00000000-0005-0000-0000-00007B890000}"/>
    <cellStyle name="Normal 4 3 4 9" xfId="35198" xr:uid="{00000000-0005-0000-0000-00007C890000}"/>
    <cellStyle name="Normal 4 3 4 9 2" xfId="35199" xr:uid="{00000000-0005-0000-0000-00007D890000}"/>
    <cellStyle name="Normal 4 3 4 9 2 2" xfId="35200" xr:uid="{00000000-0005-0000-0000-00007E890000}"/>
    <cellStyle name="Normal 4 3 4 9 3" xfId="35201" xr:uid="{00000000-0005-0000-0000-00007F890000}"/>
    <cellStyle name="Normal 4 3 5" xfId="35202" xr:uid="{00000000-0005-0000-0000-000080890000}"/>
    <cellStyle name="Normal 4 3 5 10" xfId="35203" xr:uid="{00000000-0005-0000-0000-000081890000}"/>
    <cellStyle name="Normal 4 3 5 10 2" xfId="35204" xr:uid="{00000000-0005-0000-0000-000082890000}"/>
    <cellStyle name="Normal 4 3 5 11" xfId="35205" xr:uid="{00000000-0005-0000-0000-000083890000}"/>
    <cellStyle name="Normal 4 3 5 2" xfId="35206" xr:uid="{00000000-0005-0000-0000-000084890000}"/>
    <cellStyle name="Normal 4 3 5 2 2" xfId="35207" xr:uid="{00000000-0005-0000-0000-000085890000}"/>
    <cellStyle name="Normal 4 3 5 2 2 2" xfId="35208" xr:uid="{00000000-0005-0000-0000-000086890000}"/>
    <cellStyle name="Normal 4 3 5 2 2 2 2" xfId="35209" xr:uid="{00000000-0005-0000-0000-000087890000}"/>
    <cellStyle name="Normal 4 3 5 2 2 2 2 2" xfId="35210" xr:uid="{00000000-0005-0000-0000-000088890000}"/>
    <cellStyle name="Normal 4 3 5 2 2 2 2 2 2" xfId="35211" xr:uid="{00000000-0005-0000-0000-000089890000}"/>
    <cellStyle name="Normal 4 3 5 2 2 2 2 3" xfId="35212" xr:uid="{00000000-0005-0000-0000-00008A890000}"/>
    <cellStyle name="Normal 4 3 5 2 2 2 3" xfId="35213" xr:uid="{00000000-0005-0000-0000-00008B890000}"/>
    <cellStyle name="Normal 4 3 5 2 2 2 3 2" xfId="35214" xr:uid="{00000000-0005-0000-0000-00008C890000}"/>
    <cellStyle name="Normal 4 3 5 2 2 2 3 2 2" xfId="35215" xr:uid="{00000000-0005-0000-0000-00008D890000}"/>
    <cellStyle name="Normal 4 3 5 2 2 2 3 3" xfId="35216" xr:uid="{00000000-0005-0000-0000-00008E890000}"/>
    <cellStyle name="Normal 4 3 5 2 2 2 4" xfId="35217" xr:uid="{00000000-0005-0000-0000-00008F890000}"/>
    <cellStyle name="Normal 4 3 5 2 2 2 4 2" xfId="35218" xr:uid="{00000000-0005-0000-0000-000090890000}"/>
    <cellStyle name="Normal 4 3 5 2 2 2 5" xfId="35219" xr:uid="{00000000-0005-0000-0000-000091890000}"/>
    <cellStyle name="Normal 4 3 5 2 2 3" xfId="35220" xr:uid="{00000000-0005-0000-0000-000092890000}"/>
    <cellStyle name="Normal 4 3 5 2 2 3 2" xfId="35221" xr:uid="{00000000-0005-0000-0000-000093890000}"/>
    <cellStyle name="Normal 4 3 5 2 2 3 2 2" xfId="35222" xr:uid="{00000000-0005-0000-0000-000094890000}"/>
    <cellStyle name="Normal 4 3 5 2 2 3 3" xfId="35223" xr:uid="{00000000-0005-0000-0000-000095890000}"/>
    <cellStyle name="Normal 4 3 5 2 2 4" xfId="35224" xr:uid="{00000000-0005-0000-0000-000096890000}"/>
    <cellStyle name="Normal 4 3 5 2 2 4 2" xfId="35225" xr:uid="{00000000-0005-0000-0000-000097890000}"/>
    <cellStyle name="Normal 4 3 5 2 2 4 2 2" xfId="35226" xr:uid="{00000000-0005-0000-0000-000098890000}"/>
    <cellStyle name="Normal 4 3 5 2 2 4 3" xfId="35227" xr:uid="{00000000-0005-0000-0000-000099890000}"/>
    <cellStyle name="Normal 4 3 5 2 2 5" xfId="35228" xr:uid="{00000000-0005-0000-0000-00009A890000}"/>
    <cellStyle name="Normal 4 3 5 2 2 5 2" xfId="35229" xr:uid="{00000000-0005-0000-0000-00009B890000}"/>
    <cellStyle name="Normal 4 3 5 2 2 6" xfId="35230" xr:uid="{00000000-0005-0000-0000-00009C890000}"/>
    <cellStyle name="Normal 4 3 5 2 2 6 2" xfId="35231" xr:uid="{00000000-0005-0000-0000-00009D890000}"/>
    <cellStyle name="Normal 4 3 5 2 2 7" xfId="35232" xr:uid="{00000000-0005-0000-0000-00009E890000}"/>
    <cellStyle name="Normal 4 3 5 2 3" xfId="35233" xr:uid="{00000000-0005-0000-0000-00009F890000}"/>
    <cellStyle name="Normal 4 3 5 2 3 2" xfId="35234" xr:uid="{00000000-0005-0000-0000-0000A0890000}"/>
    <cellStyle name="Normal 4 3 5 2 3 2 2" xfId="35235" xr:uid="{00000000-0005-0000-0000-0000A1890000}"/>
    <cellStyle name="Normal 4 3 5 2 3 2 2 2" xfId="35236" xr:uid="{00000000-0005-0000-0000-0000A2890000}"/>
    <cellStyle name="Normal 4 3 5 2 3 2 3" xfId="35237" xr:uid="{00000000-0005-0000-0000-0000A3890000}"/>
    <cellStyle name="Normal 4 3 5 2 3 3" xfId="35238" xr:uid="{00000000-0005-0000-0000-0000A4890000}"/>
    <cellStyle name="Normal 4 3 5 2 3 3 2" xfId="35239" xr:uid="{00000000-0005-0000-0000-0000A5890000}"/>
    <cellStyle name="Normal 4 3 5 2 3 3 2 2" xfId="35240" xr:uid="{00000000-0005-0000-0000-0000A6890000}"/>
    <cellStyle name="Normal 4 3 5 2 3 3 3" xfId="35241" xr:uid="{00000000-0005-0000-0000-0000A7890000}"/>
    <cellStyle name="Normal 4 3 5 2 3 4" xfId="35242" xr:uid="{00000000-0005-0000-0000-0000A8890000}"/>
    <cellStyle name="Normal 4 3 5 2 3 4 2" xfId="35243" xr:uid="{00000000-0005-0000-0000-0000A9890000}"/>
    <cellStyle name="Normal 4 3 5 2 3 5" xfId="35244" xr:uid="{00000000-0005-0000-0000-0000AA890000}"/>
    <cellStyle name="Normal 4 3 5 2 4" xfId="35245" xr:uid="{00000000-0005-0000-0000-0000AB890000}"/>
    <cellStyle name="Normal 4 3 5 2 4 2" xfId="35246" xr:uid="{00000000-0005-0000-0000-0000AC890000}"/>
    <cellStyle name="Normal 4 3 5 2 4 2 2" xfId="35247" xr:uid="{00000000-0005-0000-0000-0000AD890000}"/>
    <cellStyle name="Normal 4 3 5 2 4 3" xfId="35248" xr:uid="{00000000-0005-0000-0000-0000AE890000}"/>
    <cellStyle name="Normal 4 3 5 2 5" xfId="35249" xr:uid="{00000000-0005-0000-0000-0000AF890000}"/>
    <cellStyle name="Normal 4 3 5 2 5 2" xfId="35250" xr:uid="{00000000-0005-0000-0000-0000B0890000}"/>
    <cellStyle name="Normal 4 3 5 2 5 2 2" xfId="35251" xr:uid="{00000000-0005-0000-0000-0000B1890000}"/>
    <cellStyle name="Normal 4 3 5 2 5 3" xfId="35252" xr:uid="{00000000-0005-0000-0000-0000B2890000}"/>
    <cellStyle name="Normal 4 3 5 2 6" xfId="35253" xr:uid="{00000000-0005-0000-0000-0000B3890000}"/>
    <cellStyle name="Normal 4 3 5 2 6 2" xfId="35254" xr:uid="{00000000-0005-0000-0000-0000B4890000}"/>
    <cellStyle name="Normal 4 3 5 2 7" xfId="35255" xr:uid="{00000000-0005-0000-0000-0000B5890000}"/>
    <cellStyle name="Normal 4 3 5 2 7 2" xfId="35256" xr:uid="{00000000-0005-0000-0000-0000B6890000}"/>
    <cellStyle name="Normal 4 3 5 2 8" xfId="35257" xr:uid="{00000000-0005-0000-0000-0000B7890000}"/>
    <cellStyle name="Normal 4 3 5 3" xfId="35258" xr:uid="{00000000-0005-0000-0000-0000B8890000}"/>
    <cellStyle name="Normal 4 3 5 3 2" xfId="35259" xr:uid="{00000000-0005-0000-0000-0000B9890000}"/>
    <cellStyle name="Normal 4 3 5 3 2 2" xfId="35260" xr:uid="{00000000-0005-0000-0000-0000BA890000}"/>
    <cellStyle name="Normal 4 3 5 3 2 2 2" xfId="35261" xr:uid="{00000000-0005-0000-0000-0000BB890000}"/>
    <cellStyle name="Normal 4 3 5 3 2 2 2 2" xfId="35262" xr:uid="{00000000-0005-0000-0000-0000BC890000}"/>
    <cellStyle name="Normal 4 3 5 3 2 2 3" xfId="35263" xr:uid="{00000000-0005-0000-0000-0000BD890000}"/>
    <cellStyle name="Normal 4 3 5 3 2 3" xfId="35264" xr:uid="{00000000-0005-0000-0000-0000BE890000}"/>
    <cellStyle name="Normal 4 3 5 3 2 3 2" xfId="35265" xr:uid="{00000000-0005-0000-0000-0000BF890000}"/>
    <cellStyle name="Normal 4 3 5 3 2 3 2 2" xfId="35266" xr:uid="{00000000-0005-0000-0000-0000C0890000}"/>
    <cellStyle name="Normal 4 3 5 3 2 3 3" xfId="35267" xr:uid="{00000000-0005-0000-0000-0000C1890000}"/>
    <cellStyle name="Normal 4 3 5 3 2 4" xfId="35268" xr:uid="{00000000-0005-0000-0000-0000C2890000}"/>
    <cellStyle name="Normal 4 3 5 3 2 4 2" xfId="35269" xr:uid="{00000000-0005-0000-0000-0000C3890000}"/>
    <cellStyle name="Normal 4 3 5 3 2 5" xfId="35270" xr:uid="{00000000-0005-0000-0000-0000C4890000}"/>
    <cellStyle name="Normal 4 3 5 3 3" xfId="35271" xr:uid="{00000000-0005-0000-0000-0000C5890000}"/>
    <cellStyle name="Normal 4 3 5 3 3 2" xfId="35272" xr:uid="{00000000-0005-0000-0000-0000C6890000}"/>
    <cellStyle name="Normal 4 3 5 3 3 2 2" xfId="35273" xr:uid="{00000000-0005-0000-0000-0000C7890000}"/>
    <cellStyle name="Normal 4 3 5 3 3 3" xfId="35274" xr:uid="{00000000-0005-0000-0000-0000C8890000}"/>
    <cellStyle name="Normal 4 3 5 3 4" xfId="35275" xr:uid="{00000000-0005-0000-0000-0000C9890000}"/>
    <cellStyle name="Normal 4 3 5 3 4 2" xfId="35276" xr:uid="{00000000-0005-0000-0000-0000CA890000}"/>
    <cellStyle name="Normal 4 3 5 3 4 2 2" xfId="35277" xr:uid="{00000000-0005-0000-0000-0000CB890000}"/>
    <cellStyle name="Normal 4 3 5 3 4 3" xfId="35278" xr:uid="{00000000-0005-0000-0000-0000CC890000}"/>
    <cellStyle name="Normal 4 3 5 3 5" xfId="35279" xr:uid="{00000000-0005-0000-0000-0000CD890000}"/>
    <cellStyle name="Normal 4 3 5 3 5 2" xfId="35280" xr:uid="{00000000-0005-0000-0000-0000CE890000}"/>
    <cellStyle name="Normal 4 3 5 3 6" xfId="35281" xr:uid="{00000000-0005-0000-0000-0000CF890000}"/>
    <cellStyle name="Normal 4 3 5 3 6 2" xfId="35282" xr:uid="{00000000-0005-0000-0000-0000D0890000}"/>
    <cellStyle name="Normal 4 3 5 3 7" xfId="35283" xr:uid="{00000000-0005-0000-0000-0000D1890000}"/>
    <cellStyle name="Normal 4 3 5 4" xfId="35284" xr:uid="{00000000-0005-0000-0000-0000D2890000}"/>
    <cellStyle name="Normal 4 3 5 4 2" xfId="35285" xr:uid="{00000000-0005-0000-0000-0000D3890000}"/>
    <cellStyle name="Normal 4 3 5 4 2 2" xfId="35286" xr:uid="{00000000-0005-0000-0000-0000D4890000}"/>
    <cellStyle name="Normal 4 3 5 4 2 2 2" xfId="35287" xr:uid="{00000000-0005-0000-0000-0000D5890000}"/>
    <cellStyle name="Normal 4 3 5 4 2 2 2 2" xfId="35288" xr:uid="{00000000-0005-0000-0000-0000D6890000}"/>
    <cellStyle name="Normal 4 3 5 4 2 2 3" xfId="35289" xr:uid="{00000000-0005-0000-0000-0000D7890000}"/>
    <cellStyle name="Normal 4 3 5 4 2 3" xfId="35290" xr:uid="{00000000-0005-0000-0000-0000D8890000}"/>
    <cellStyle name="Normal 4 3 5 4 2 3 2" xfId="35291" xr:uid="{00000000-0005-0000-0000-0000D9890000}"/>
    <cellStyle name="Normal 4 3 5 4 2 3 2 2" xfId="35292" xr:uid="{00000000-0005-0000-0000-0000DA890000}"/>
    <cellStyle name="Normal 4 3 5 4 2 3 3" xfId="35293" xr:uid="{00000000-0005-0000-0000-0000DB890000}"/>
    <cellStyle name="Normal 4 3 5 4 2 4" xfId="35294" xr:uid="{00000000-0005-0000-0000-0000DC890000}"/>
    <cellStyle name="Normal 4 3 5 4 2 4 2" xfId="35295" xr:uid="{00000000-0005-0000-0000-0000DD890000}"/>
    <cellStyle name="Normal 4 3 5 4 2 5" xfId="35296" xr:uid="{00000000-0005-0000-0000-0000DE890000}"/>
    <cellStyle name="Normal 4 3 5 4 3" xfId="35297" xr:uid="{00000000-0005-0000-0000-0000DF890000}"/>
    <cellStyle name="Normal 4 3 5 4 3 2" xfId="35298" xr:uid="{00000000-0005-0000-0000-0000E0890000}"/>
    <cellStyle name="Normal 4 3 5 4 3 2 2" xfId="35299" xr:uid="{00000000-0005-0000-0000-0000E1890000}"/>
    <cellStyle name="Normal 4 3 5 4 3 3" xfId="35300" xr:uid="{00000000-0005-0000-0000-0000E2890000}"/>
    <cellStyle name="Normal 4 3 5 4 4" xfId="35301" xr:uid="{00000000-0005-0000-0000-0000E3890000}"/>
    <cellStyle name="Normal 4 3 5 4 4 2" xfId="35302" xr:uid="{00000000-0005-0000-0000-0000E4890000}"/>
    <cellStyle name="Normal 4 3 5 4 4 2 2" xfId="35303" xr:uid="{00000000-0005-0000-0000-0000E5890000}"/>
    <cellStyle name="Normal 4 3 5 4 4 3" xfId="35304" xr:uid="{00000000-0005-0000-0000-0000E6890000}"/>
    <cellStyle name="Normal 4 3 5 4 5" xfId="35305" xr:uid="{00000000-0005-0000-0000-0000E7890000}"/>
    <cellStyle name="Normal 4 3 5 4 5 2" xfId="35306" xr:uid="{00000000-0005-0000-0000-0000E8890000}"/>
    <cellStyle name="Normal 4 3 5 4 6" xfId="35307" xr:uid="{00000000-0005-0000-0000-0000E9890000}"/>
    <cellStyle name="Normal 4 3 5 4 6 2" xfId="35308" xr:uid="{00000000-0005-0000-0000-0000EA890000}"/>
    <cellStyle name="Normal 4 3 5 4 7" xfId="35309" xr:uid="{00000000-0005-0000-0000-0000EB890000}"/>
    <cellStyle name="Normal 4 3 5 5" xfId="35310" xr:uid="{00000000-0005-0000-0000-0000EC890000}"/>
    <cellStyle name="Normal 4 3 5 5 2" xfId="35311" xr:uid="{00000000-0005-0000-0000-0000ED890000}"/>
    <cellStyle name="Normal 4 3 5 5 2 2" xfId="35312" xr:uid="{00000000-0005-0000-0000-0000EE890000}"/>
    <cellStyle name="Normal 4 3 5 5 2 2 2" xfId="35313" xr:uid="{00000000-0005-0000-0000-0000EF890000}"/>
    <cellStyle name="Normal 4 3 5 5 2 3" xfId="35314" xr:uid="{00000000-0005-0000-0000-0000F0890000}"/>
    <cellStyle name="Normal 4 3 5 5 3" xfId="35315" xr:uid="{00000000-0005-0000-0000-0000F1890000}"/>
    <cellStyle name="Normal 4 3 5 5 3 2" xfId="35316" xr:uid="{00000000-0005-0000-0000-0000F2890000}"/>
    <cellStyle name="Normal 4 3 5 5 3 2 2" xfId="35317" xr:uid="{00000000-0005-0000-0000-0000F3890000}"/>
    <cellStyle name="Normal 4 3 5 5 3 3" xfId="35318" xr:uid="{00000000-0005-0000-0000-0000F4890000}"/>
    <cellStyle name="Normal 4 3 5 5 4" xfId="35319" xr:uid="{00000000-0005-0000-0000-0000F5890000}"/>
    <cellStyle name="Normal 4 3 5 5 4 2" xfId="35320" xr:uid="{00000000-0005-0000-0000-0000F6890000}"/>
    <cellStyle name="Normal 4 3 5 5 5" xfId="35321" xr:uid="{00000000-0005-0000-0000-0000F7890000}"/>
    <cellStyle name="Normal 4 3 5 6" xfId="35322" xr:uid="{00000000-0005-0000-0000-0000F8890000}"/>
    <cellStyle name="Normal 4 3 5 6 2" xfId="35323" xr:uid="{00000000-0005-0000-0000-0000F9890000}"/>
    <cellStyle name="Normal 4 3 5 6 2 2" xfId="35324" xr:uid="{00000000-0005-0000-0000-0000FA890000}"/>
    <cellStyle name="Normal 4 3 5 6 2 2 2" xfId="35325" xr:uid="{00000000-0005-0000-0000-0000FB890000}"/>
    <cellStyle name="Normal 4 3 5 6 2 3" xfId="35326" xr:uid="{00000000-0005-0000-0000-0000FC890000}"/>
    <cellStyle name="Normal 4 3 5 6 3" xfId="35327" xr:uid="{00000000-0005-0000-0000-0000FD890000}"/>
    <cellStyle name="Normal 4 3 5 6 3 2" xfId="35328" xr:uid="{00000000-0005-0000-0000-0000FE890000}"/>
    <cellStyle name="Normal 4 3 5 6 4" xfId="35329" xr:uid="{00000000-0005-0000-0000-0000FF890000}"/>
    <cellStyle name="Normal 4 3 5 7" xfId="35330" xr:uid="{00000000-0005-0000-0000-0000008A0000}"/>
    <cellStyle name="Normal 4 3 5 7 2" xfId="35331" xr:uid="{00000000-0005-0000-0000-0000018A0000}"/>
    <cellStyle name="Normal 4 3 5 7 2 2" xfId="35332" xr:uid="{00000000-0005-0000-0000-0000028A0000}"/>
    <cellStyle name="Normal 4 3 5 7 3" xfId="35333" xr:uid="{00000000-0005-0000-0000-0000038A0000}"/>
    <cellStyle name="Normal 4 3 5 8" xfId="35334" xr:uid="{00000000-0005-0000-0000-0000048A0000}"/>
    <cellStyle name="Normal 4 3 5 8 2" xfId="35335" xr:uid="{00000000-0005-0000-0000-0000058A0000}"/>
    <cellStyle name="Normal 4 3 5 8 2 2" xfId="35336" xr:uid="{00000000-0005-0000-0000-0000068A0000}"/>
    <cellStyle name="Normal 4 3 5 8 3" xfId="35337" xr:uid="{00000000-0005-0000-0000-0000078A0000}"/>
    <cellStyle name="Normal 4 3 5 9" xfId="35338" xr:uid="{00000000-0005-0000-0000-0000088A0000}"/>
    <cellStyle name="Normal 4 3 5 9 2" xfId="35339" xr:uid="{00000000-0005-0000-0000-0000098A0000}"/>
    <cellStyle name="Normal 4 3 6" xfId="35340" xr:uid="{00000000-0005-0000-0000-00000A8A0000}"/>
    <cellStyle name="Normal 4 3 6 10" xfId="35341" xr:uid="{00000000-0005-0000-0000-00000B8A0000}"/>
    <cellStyle name="Normal 4 3 6 10 2" xfId="35342" xr:uid="{00000000-0005-0000-0000-00000C8A0000}"/>
    <cellStyle name="Normal 4 3 6 11" xfId="35343" xr:uid="{00000000-0005-0000-0000-00000D8A0000}"/>
    <cellStyle name="Normal 4 3 6 2" xfId="35344" xr:uid="{00000000-0005-0000-0000-00000E8A0000}"/>
    <cellStyle name="Normal 4 3 6 2 2" xfId="35345" xr:uid="{00000000-0005-0000-0000-00000F8A0000}"/>
    <cellStyle name="Normal 4 3 6 2 2 2" xfId="35346" xr:uid="{00000000-0005-0000-0000-0000108A0000}"/>
    <cellStyle name="Normal 4 3 6 2 2 2 2" xfId="35347" xr:uid="{00000000-0005-0000-0000-0000118A0000}"/>
    <cellStyle name="Normal 4 3 6 2 2 2 2 2" xfId="35348" xr:uid="{00000000-0005-0000-0000-0000128A0000}"/>
    <cellStyle name="Normal 4 3 6 2 2 2 2 2 2" xfId="35349" xr:uid="{00000000-0005-0000-0000-0000138A0000}"/>
    <cellStyle name="Normal 4 3 6 2 2 2 2 3" xfId="35350" xr:uid="{00000000-0005-0000-0000-0000148A0000}"/>
    <cellStyle name="Normal 4 3 6 2 2 2 3" xfId="35351" xr:uid="{00000000-0005-0000-0000-0000158A0000}"/>
    <cellStyle name="Normal 4 3 6 2 2 2 3 2" xfId="35352" xr:uid="{00000000-0005-0000-0000-0000168A0000}"/>
    <cellStyle name="Normal 4 3 6 2 2 2 3 2 2" xfId="35353" xr:uid="{00000000-0005-0000-0000-0000178A0000}"/>
    <cellStyle name="Normal 4 3 6 2 2 2 3 3" xfId="35354" xr:uid="{00000000-0005-0000-0000-0000188A0000}"/>
    <cellStyle name="Normal 4 3 6 2 2 2 4" xfId="35355" xr:uid="{00000000-0005-0000-0000-0000198A0000}"/>
    <cellStyle name="Normal 4 3 6 2 2 2 4 2" xfId="35356" xr:uid="{00000000-0005-0000-0000-00001A8A0000}"/>
    <cellStyle name="Normal 4 3 6 2 2 2 5" xfId="35357" xr:uid="{00000000-0005-0000-0000-00001B8A0000}"/>
    <cellStyle name="Normal 4 3 6 2 2 3" xfId="35358" xr:uid="{00000000-0005-0000-0000-00001C8A0000}"/>
    <cellStyle name="Normal 4 3 6 2 2 3 2" xfId="35359" xr:uid="{00000000-0005-0000-0000-00001D8A0000}"/>
    <cellStyle name="Normal 4 3 6 2 2 3 2 2" xfId="35360" xr:uid="{00000000-0005-0000-0000-00001E8A0000}"/>
    <cellStyle name="Normal 4 3 6 2 2 3 3" xfId="35361" xr:uid="{00000000-0005-0000-0000-00001F8A0000}"/>
    <cellStyle name="Normal 4 3 6 2 2 4" xfId="35362" xr:uid="{00000000-0005-0000-0000-0000208A0000}"/>
    <cellStyle name="Normal 4 3 6 2 2 4 2" xfId="35363" xr:uid="{00000000-0005-0000-0000-0000218A0000}"/>
    <cellStyle name="Normal 4 3 6 2 2 4 2 2" xfId="35364" xr:uid="{00000000-0005-0000-0000-0000228A0000}"/>
    <cellStyle name="Normal 4 3 6 2 2 4 3" xfId="35365" xr:uid="{00000000-0005-0000-0000-0000238A0000}"/>
    <cellStyle name="Normal 4 3 6 2 2 5" xfId="35366" xr:uid="{00000000-0005-0000-0000-0000248A0000}"/>
    <cellStyle name="Normal 4 3 6 2 2 5 2" xfId="35367" xr:uid="{00000000-0005-0000-0000-0000258A0000}"/>
    <cellStyle name="Normal 4 3 6 2 2 6" xfId="35368" xr:uid="{00000000-0005-0000-0000-0000268A0000}"/>
    <cellStyle name="Normal 4 3 6 2 2 6 2" xfId="35369" xr:uid="{00000000-0005-0000-0000-0000278A0000}"/>
    <cellStyle name="Normal 4 3 6 2 2 7" xfId="35370" xr:uid="{00000000-0005-0000-0000-0000288A0000}"/>
    <cellStyle name="Normal 4 3 6 2 3" xfId="35371" xr:uid="{00000000-0005-0000-0000-0000298A0000}"/>
    <cellStyle name="Normal 4 3 6 2 3 2" xfId="35372" xr:uid="{00000000-0005-0000-0000-00002A8A0000}"/>
    <cellStyle name="Normal 4 3 6 2 3 2 2" xfId="35373" xr:uid="{00000000-0005-0000-0000-00002B8A0000}"/>
    <cellStyle name="Normal 4 3 6 2 3 2 2 2" xfId="35374" xr:uid="{00000000-0005-0000-0000-00002C8A0000}"/>
    <cellStyle name="Normal 4 3 6 2 3 2 3" xfId="35375" xr:uid="{00000000-0005-0000-0000-00002D8A0000}"/>
    <cellStyle name="Normal 4 3 6 2 3 3" xfId="35376" xr:uid="{00000000-0005-0000-0000-00002E8A0000}"/>
    <cellStyle name="Normal 4 3 6 2 3 3 2" xfId="35377" xr:uid="{00000000-0005-0000-0000-00002F8A0000}"/>
    <cellStyle name="Normal 4 3 6 2 3 3 2 2" xfId="35378" xr:uid="{00000000-0005-0000-0000-0000308A0000}"/>
    <cellStyle name="Normal 4 3 6 2 3 3 3" xfId="35379" xr:uid="{00000000-0005-0000-0000-0000318A0000}"/>
    <cellStyle name="Normal 4 3 6 2 3 4" xfId="35380" xr:uid="{00000000-0005-0000-0000-0000328A0000}"/>
    <cellStyle name="Normal 4 3 6 2 3 4 2" xfId="35381" xr:uid="{00000000-0005-0000-0000-0000338A0000}"/>
    <cellStyle name="Normal 4 3 6 2 3 5" xfId="35382" xr:uid="{00000000-0005-0000-0000-0000348A0000}"/>
    <cellStyle name="Normal 4 3 6 2 4" xfId="35383" xr:uid="{00000000-0005-0000-0000-0000358A0000}"/>
    <cellStyle name="Normal 4 3 6 2 4 2" xfId="35384" xr:uid="{00000000-0005-0000-0000-0000368A0000}"/>
    <cellStyle name="Normal 4 3 6 2 4 2 2" xfId="35385" xr:uid="{00000000-0005-0000-0000-0000378A0000}"/>
    <cellStyle name="Normal 4 3 6 2 4 3" xfId="35386" xr:uid="{00000000-0005-0000-0000-0000388A0000}"/>
    <cellStyle name="Normal 4 3 6 2 5" xfId="35387" xr:uid="{00000000-0005-0000-0000-0000398A0000}"/>
    <cellStyle name="Normal 4 3 6 2 5 2" xfId="35388" xr:uid="{00000000-0005-0000-0000-00003A8A0000}"/>
    <cellStyle name="Normal 4 3 6 2 5 2 2" xfId="35389" xr:uid="{00000000-0005-0000-0000-00003B8A0000}"/>
    <cellStyle name="Normal 4 3 6 2 5 3" xfId="35390" xr:uid="{00000000-0005-0000-0000-00003C8A0000}"/>
    <cellStyle name="Normal 4 3 6 2 6" xfId="35391" xr:uid="{00000000-0005-0000-0000-00003D8A0000}"/>
    <cellStyle name="Normal 4 3 6 2 6 2" xfId="35392" xr:uid="{00000000-0005-0000-0000-00003E8A0000}"/>
    <cellStyle name="Normal 4 3 6 2 7" xfId="35393" xr:uid="{00000000-0005-0000-0000-00003F8A0000}"/>
    <cellStyle name="Normal 4 3 6 2 7 2" xfId="35394" xr:uid="{00000000-0005-0000-0000-0000408A0000}"/>
    <cellStyle name="Normal 4 3 6 2 8" xfId="35395" xr:uid="{00000000-0005-0000-0000-0000418A0000}"/>
    <cellStyle name="Normal 4 3 6 3" xfId="35396" xr:uid="{00000000-0005-0000-0000-0000428A0000}"/>
    <cellStyle name="Normal 4 3 6 3 2" xfId="35397" xr:uid="{00000000-0005-0000-0000-0000438A0000}"/>
    <cellStyle name="Normal 4 3 6 3 2 2" xfId="35398" xr:uid="{00000000-0005-0000-0000-0000448A0000}"/>
    <cellStyle name="Normal 4 3 6 3 2 2 2" xfId="35399" xr:uid="{00000000-0005-0000-0000-0000458A0000}"/>
    <cellStyle name="Normal 4 3 6 3 2 2 2 2" xfId="35400" xr:uid="{00000000-0005-0000-0000-0000468A0000}"/>
    <cellStyle name="Normal 4 3 6 3 2 2 3" xfId="35401" xr:uid="{00000000-0005-0000-0000-0000478A0000}"/>
    <cellStyle name="Normal 4 3 6 3 2 3" xfId="35402" xr:uid="{00000000-0005-0000-0000-0000488A0000}"/>
    <cellStyle name="Normal 4 3 6 3 2 3 2" xfId="35403" xr:uid="{00000000-0005-0000-0000-0000498A0000}"/>
    <cellStyle name="Normal 4 3 6 3 2 3 2 2" xfId="35404" xr:uid="{00000000-0005-0000-0000-00004A8A0000}"/>
    <cellStyle name="Normal 4 3 6 3 2 3 3" xfId="35405" xr:uid="{00000000-0005-0000-0000-00004B8A0000}"/>
    <cellStyle name="Normal 4 3 6 3 2 4" xfId="35406" xr:uid="{00000000-0005-0000-0000-00004C8A0000}"/>
    <cellStyle name="Normal 4 3 6 3 2 4 2" xfId="35407" xr:uid="{00000000-0005-0000-0000-00004D8A0000}"/>
    <cellStyle name="Normal 4 3 6 3 2 5" xfId="35408" xr:uid="{00000000-0005-0000-0000-00004E8A0000}"/>
    <cellStyle name="Normal 4 3 6 3 3" xfId="35409" xr:uid="{00000000-0005-0000-0000-00004F8A0000}"/>
    <cellStyle name="Normal 4 3 6 3 3 2" xfId="35410" xr:uid="{00000000-0005-0000-0000-0000508A0000}"/>
    <cellStyle name="Normal 4 3 6 3 3 2 2" xfId="35411" xr:uid="{00000000-0005-0000-0000-0000518A0000}"/>
    <cellStyle name="Normal 4 3 6 3 3 3" xfId="35412" xr:uid="{00000000-0005-0000-0000-0000528A0000}"/>
    <cellStyle name="Normal 4 3 6 3 4" xfId="35413" xr:uid="{00000000-0005-0000-0000-0000538A0000}"/>
    <cellStyle name="Normal 4 3 6 3 4 2" xfId="35414" xr:uid="{00000000-0005-0000-0000-0000548A0000}"/>
    <cellStyle name="Normal 4 3 6 3 4 2 2" xfId="35415" xr:uid="{00000000-0005-0000-0000-0000558A0000}"/>
    <cellStyle name="Normal 4 3 6 3 4 3" xfId="35416" xr:uid="{00000000-0005-0000-0000-0000568A0000}"/>
    <cellStyle name="Normal 4 3 6 3 5" xfId="35417" xr:uid="{00000000-0005-0000-0000-0000578A0000}"/>
    <cellStyle name="Normal 4 3 6 3 5 2" xfId="35418" xr:uid="{00000000-0005-0000-0000-0000588A0000}"/>
    <cellStyle name="Normal 4 3 6 3 6" xfId="35419" xr:uid="{00000000-0005-0000-0000-0000598A0000}"/>
    <cellStyle name="Normal 4 3 6 3 6 2" xfId="35420" xr:uid="{00000000-0005-0000-0000-00005A8A0000}"/>
    <cellStyle name="Normal 4 3 6 3 7" xfId="35421" xr:uid="{00000000-0005-0000-0000-00005B8A0000}"/>
    <cellStyle name="Normal 4 3 6 4" xfId="35422" xr:uid="{00000000-0005-0000-0000-00005C8A0000}"/>
    <cellStyle name="Normal 4 3 6 4 2" xfId="35423" xr:uid="{00000000-0005-0000-0000-00005D8A0000}"/>
    <cellStyle name="Normal 4 3 6 4 2 2" xfId="35424" xr:uid="{00000000-0005-0000-0000-00005E8A0000}"/>
    <cellStyle name="Normal 4 3 6 4 2 2 2" xfId="35425" xr:uid="{00000000-0005-0000-0000-00005F8A0000}"/>
    <cellStyle name="Normal 4 3 6 4 2 2 2 2" xfId="35426" xr:uid="{00000000-0005-0000-0000-0000608A0000}"/>
    <cellStyle name="Normal 4 3 6 4 2 2 3" xfId="35427" xr:uid="{00000000-0005-0000-0000-0000618A0000}"/>
    <cellStyle name="Normal 4 3 6 4 2 3" xfId="35428" xr:uid="{00000000-0005-0000-0000-0000628A0000}"/>
    <cellStyle name="Normal 4 3 6 4 2 3 2" xfId="35429" xr:uid="{00000000-0005-0000-0000-0000638A0000}"/>
    <cellStyle name="Normal 4 3 6 4 2 3 2 2" xfId="35430" xr:uid="{00000000-0005-0000-0000-0000648A0000}"/>
    <cellStyle name="Normal 4 3 6 4 2 3 3" xfId="35431" xr:uid="{00000000-0005-0000-0000-0000658A0000}"/>
    <cellStyle name="Normal 4 3 6 4 2 4" xfId="35432" xr:uid="{00000000-0005-0000-0000-0000668A0000}"/>
    <cellStyle name="Normal 4 3 6 4 2 4 2" xfId="35433" xr:uid="{00000000-0005-0000-0000-0000678A0000}"/>
    <cellStyle name="Normal 4 3 6 4 2 5" xfId="35434" xr:uid="{00000000-0005-0000-0000-0000688A0000}"/>
    <cellStyle name="Normal 4 3 6 4 3" xfId="35435" xr:uid="{00000000-0005-0000-0000-0000698A0000}"/>
    <cellStyle name="Normal 4 3 6 4 3 2" xfId="35436" xr:uid="{00000000-0005-0000-0000-00006A8A0000}"/>
    <cellStyle name="Normal 4 3 6 4 3 2 2" xfId="35437" xr:uid="{00000000-0005-0000-0000-00006B8A0000}"/>
    <cellStyle name="Normal 4 3 6 4 3 3" xfId="35438" xr:uid="{00000000-0005-0000-0000-00006C8A0000}"/>
    <cellStyle name="Normal 4 3 6 4 4" xfId="35439" xr:uid="{00000000-0005-0000-0000-00006D8A0000}"/>
    <cellStyle name="Normal 4 3 6 4 4 2" xfId="35440" xr:uid="{00000000-0005-0000-0000-00006E8A0000}"/>
    <cellStyle name="Normal 4 3 6 4 4 2 2" xfId="35441" xr:uid="{00000000-0005-0000-0000-00006F8A0000}"/>
    <cellStyle name="Normal 4 3 6 4 4 3" xfId="35442" xr:uid="{00000000-0005-0000-0000-0000708A0000}"/>
    <cellStyle name="Normal 4 3 6 4 5" xfId="35443" xr:uid="{00000000-0005-0000-0000-0000718A0000}"/>
    <cellStyle name="Normal 4 3 6 4 5 2" xfId="35444" xr:uid="{00000000-0005-0000-0000-0000728A0000}"/>
    <cellStyle name="Normal 4 3 6 4 6" xfId="35445" xr:uid="{00000000-0005-0000-0000-0000738A0000}"/>
    <cellStyle name="Normal 4 3 6 4 6 2" xfId="35446" xr:uid="{00000000-0005-0000-0000-0000748A0000}"/>
    <cellStyle name="Normal 4 3 6 4 7" xfId="35447" xr:uid="{00000000-0005-0000-0000-0000758A0000}"/>
    <cellStyle name="Normal 4 3 6 5" xfId="35448" xr:uid="{00000000-0005-0000-0000-0000768A0000}"/>
    <cellStyle name="Normal 4 3 6 5 2" xfId="35449" xr:uid="{00000000-0005-0000-0000-0000778A0000}"/>
    <cellStyle name="Normal 4 3 6 5 2 2" xfId="35450" xr:uid="{00000000-0005-0000-0000-0000788A0000}"/>
    <cellStyle name="Normal 4 3 6 5 2 2 2" xfId="35451" xr:uid="{00000000-0005-0000-0000-0000798A0000}"/>
    <cellStyle name="Normal 4 3 6 5 2 3" xfId="35452" xr:uid="{00000000-0005-0000-0000-00007A8A0000}"/>
    <cellStyle name="Normal 4 3 6 5 3" xfId="35453" xr:uid="{00000000-0005-0000-0000-00007B8A0000}"/>
    <cellStyle name="Normal 4 3 6 5 3 2" xfId="35454" xr:uid="{00000000-0005-0000-0000-00007C8A0000}"/>
    <cellStyle name="Normal 4 3 6 5 3 2 2" xfId="35455" xr:uid="{00000000-0005-0000-0000-00007D8A0000}"/>
    <cellStyle name="Normal 4 3 6 5 3 3" xfId="35456" xr:uid="{00000000-0005-0000-0000-00007E8A0000}"/>
    <cellStyle name="Normal 4 3 6 5 4" xfId="35457" xr:uid="{00000000-0005-0000-0000-00007F8A0000}"/>
    <cellStyle name="Normal 4 3 6 5 4 2" xfId="35458" xr:uid="{00000000-0005-0000-0000-0000808A0000}"/>
    <cellStyle name="Normal 4 3 6 5 5" xfId="35459" xr:uid="{00000000-0005-0000-0000-0000818A0000}"/>
    <cellStyle name="Normal 4 3 6 6" xfId="35460" xr:uid="{00000000-0005-0000-0000-0000828A0000}"/>
    <cellStyle name="Normal 4 3 6 6 2" xfId="35461" xr:uid="{00000000-0005-0000-0000-0000838A0000}"/>
    <cellStyle name="Normal 4 3 6 6 2 2" xfId="35462" xr:uid="{00000000-0005-0000-0000-0000848A0000}"/>
    <cellStyle name="Normal 4 3 6 6 2 2 2" xfId="35463" xr:uid="{00000000-0005-0000-0000-0000858A0000}"/>
    <cellStyle name="Normal 4 3 6 6 2 3" xfId="35464" xr:uid="{00000000-0005-0000-0000-0000868A0000}"/>
    <cellStyle name="Normal 4 3 6 6 3" xfId="35465" xr:uid="{00000000-0005-0000-0000-0000878A0000}"/>
    <cellStyle name="Normal 4 3 6 6 3 2" xfId="35466" xr:uid="{00000000-0005-0000-0000-0000888A0000}"/>
    <cellStyle name="Normal 4 3 6 6 4" xfId="35467" xr:uid="{00000000-0005-0000-0000-0000898A0000}"/>
    <cellStyle name="Normal 4 3 6 7" xfId="35468" xr:uid="{00000000-0005-0000-0000-00008A8A0000}"/>
    <cellStyle name="Normal 4 3 6 7 2" xfId="35469" xr:uid="{00000000-0005-0000-0000-00008B8A0000}"/>
    <cellStyle name="Normal 4 3 6 7 2 2" xfId="35470" xr:uid="{00000000-0005-0000-0000-00008C8A0000}"/>
    <cellStyle name="Normal 4 3 6 7 3" xfId="35471" xr:uid="{00000000-0005-0000-0000-00008D8A0000}"/>
    <cellStyle name="Normal 4 3 6 8" xfId="35472" xr:uid="{00000000-0005-0000-0000-00008E8A0000}"/>
    <cellStyle name="Normal 4 3 6 8 2" xfId="35473" xr:uid="{00000000-0005-0000-0000-00008F8A0000}"/>
    <cellStyle name="Normal 4 3 6 8 2 2" xfId="35474" xr:uid="{00000000-0005-0000-0000-0000908A0000}"/>
    <cellStyle name="Normal 4 3 6 8 3" xfId="35475" xr:uid="{00000000-0005-0000-0000-0000918A0000}"/>
    <cellStyle name="Normal 4 3 6 9" xfId="35476" xr:uid="{00000000-0005-0000-0000-0000928A0000}"/>
    <cellStyle name="Normal 4 3 6 9 2" xfId="35477" xr:uid="{00000000-0005-0000-0000-0000938A0000}"/>
    <cellStyle name="Normal 4 3 7" xfId="35478" xr:uid="{00000000-0005-0000-0000-0000948A0000}"/>
    <cellStyle name="Normal 4 3 7 10" xfId="35479" xr:uid="{00000000-0005-0000-0000-0000958A0000}"/>
    <cellStyle name="Normal 4 3 7 10 2" xfId="35480" xr:uid="{00000000-0005-0000-0000-0000968A0000}"/>
    <cellStyle name="Normal 4 3 7 11" xfId="35481" xr:uid="{00000000-0005-0000-0000-0000978A0000}"/>
    <cellStyle name="Normal 4 3 7 2" xfId="35482" xr:uid="{00000000-0005-0000-0000-0000988A0000}"/>
    <cellStyle name="Normal 4 3 7 2 2" xfId="35483" xr:uid="{00000000-0005-0000-0000-0000998A0000}"/>
    <cellStyle name="Normal 4 3 7 2 2 2" xfId="35484" xr:uid="{00000000-0005-0000-0000-00009A8A0000}"/>
    <cellStyle name="Normal 4 3 7 2 2 2 2" xfId="35485" xr:uid="{00000000-0005-0000-0000-00009B8A0000}"/>
    <cellStyle name="Normal 4 3 7 2 2 2 2 2" xfId="35486" xr:uid="{00000000-0005-0000-0000-00009C8A0000}"/>
    <cellStyle name="Normal 4 3 7 2 2 2 2 2 2" xfId="35487" xr:uid="{00000000-0005-0000-0000-00009D8A0000}"/>
    <cellStyle name="Normal 4 3 7 2 2 2 2 3" xfId="35488" xr:uid="{00000000-0005-0000-0000-00009E8A0000}"/>
    <cellStyle name="Normal 4 3 7 2 2 2 3" xfId="35489" xr:uid="{00000000-0005-0000-0000-00009F8A0000}"/>
    <cellStyle name="Normal 4 3 7 2 2 2 3 2" xfId="35490" xr:uid="{00000000-0005-0000-0000-0000A08A0000}"/>
    <cellStyle name="Normal 4 3 7 2 2 2 3 2 2" xfId="35491" xr:uid="{00000000-0005-0000-0000-0000A18A0000}"/>
    <cellStyle name="Normal 4 3 7 2 2 2 3 3" xfId="35492" xr:uid="{00000000-0005-0000-0000-0000A28A0000}"/>
    <cellStyle name="Normal 4 3 7 2 2 2 4" xfId="35493" xr:uid="{00000000-0005-0000-0000-0000A38A0000}"/>
    <cellStyle name="Normal 4 3 7 2 2 2 4 2" xfId="35494" xr:uid="{00000000-0005-0000-0000-0000A48A0000}"/>
    <cellStyle name="Normal 4 3 7 2 2 2 5" xfId="35495" xr:uid="{00000000-0005-0000-0000-0000A58A0000}"/>
    <cellStyle name="Normal 4 3 7 2 2 3" xfId="35496" xr:uid="{00000000-0005-0000-0000-0000A68A0000}"/>
    <cellStyle name="Normal 4 3 7 2 2 3 2" xfId="35497" xr:uid="{00000000-0005-0000-0000-0000A78A0000}"/>
    <cellStyle name="Normal 4 3 7 2 2 3 2 2" xfId="35498" xr:uid="{00000000-0005-0000-0000-0000A88A0000}"/>
    <cellStyle name="Normal 4 3 7 2 2 3 3" xfId="35499" xr:uid="{00000000-0005-0000-0000-0000A98A0000}"/>
    <cellStyle name="Normal 4 3 7 2 2 4" xfId="35500" xr:uid="{00000000-0005-0000-0000-0000AA8A0000}"/>
    <cellStyle name="Normal 4 3 7 2 2 4 2" xfId="35501" xr:uid="{00000000-0005-0000-0000-0000AB8A0000}"/>
    <cellStyle name="Normal 4 3 7 2 2 4 2 2" xfId="35502" xr:uid="{00000000-0005-0000-0000-0000AC8A0000}"/>
    <cellStyle name="Normal 4 3 7 2 2 4 3" xfId="35503" xr:uid="{00000000-0005-0000-0000-0000AD8A0000}"/>
    <cellStyle name="Normal 4 3 7 2 2 5" xfId="35504" xr:uid="{00000000-0005-0000-0000-0000AE8A0000}"/>
    <cellStyle name="Normal 4 3 7 2 2 5 2" xfId="35505" xr:uid="{00000000-0005-0000-0000-0000AF8A0000}"/>
    <cellStyle name="Normal 4 3 7 2 2 6" xfId="35506" xr:uid="{00000000-0005-0000-0000-0000B08A0000}"/>
    <cellStyle name="Normal 4 3 7 2 2 6 2" xfId="35507" xr:uid="{00000000-0005-0000-0000-0000B18A0000}"/>
    <cellStyle name="Normal 4 3 7 2 2 7" xfId="35508" xr:uid="{00000000-0005-0000-0000-0000B28A0000}"/>
    <cellStyle name="Normal 4 3 7 2 3" xfId="35509" xr:uid="{00000000-0005-0000-0000-0000B38A0000}"/>
    <cellStyle name="Normal 4 3 7 2 3 2" xfId="35510" xr:uid="{00000000-0005-0000-0000-0000B48A0000}"/>
    <cellStyle name="Normal 4 3 7 2 3 2 2" xfId="35511" xr:uid="{00000000-0005-0000-0000-0000B58A0000}"/>
    <cellStyle name="Normal 4 3 7 2 3 2 2 2" xfId="35512" xr:uid="{00000000-0005-0000-0000-0000B68A0000}"/>
    <cellStyle name="Normal 4 3 7 2 3 2 3" xfId="35513" xr:uid="{00000000-0005-0000-0000-0000B78A0000}"/>
    <cellStyle name="Normal 4 3 7 2 3 3" xfId="35514" xr:uid="{00000000-0005-0000-0000-0000B88A0000}"/>
    <cellStyle name="Normal 4 3 7 2 3 3 2" xfId="35515" xr:uid="{00000000-0005-0000-0000-0000B98A0000}"/>
    <cellStyle name="Normal 4 3 7 2 3 3 2 2" xfId="35516" xr:uid="{00000000-0005-0000-0000-0000BA8A0000}"/>
    <cellStyle name="Normal 4 3 7 2 3 3 3" xfId="35517" xr:uid="{00000000-0005-0000-0000-0000BB8A0000}"/>
    <cellStyle name="Normal 4 3 7 2 3 4" xfId="35518" xr:uid="{00000000-0005-0000-0000-0000BC8A0000}"/>
    <cellStyle name="Normal 4 3 7 2 3 4 2" xfId="35519" xr:uid="{00000000-0005-0000-0000-0000BD8A0000}"/>
    <cellStyle name="Normal 4 3 7 2 3 5" xfId="35520" xr:uid="{00000000-0005-0000-0000-0000BE8A0000}"/>
    <cellStyle name="Normal 4 3 7 2 4" xfId="35521" xr:uid="{00000000-0005-0000-0000-0000BF8A0000}"/>
    <cellStyle name="Normal 4 3 7 2 4 2" xfId="35522" xr:uid="{00000000-0005-0000-0000-0000C08A0000}"/>
    <cellStyle name="Normal 4 3 7 2 4 2 2" xfId="35523" xr:uid="{00000000-0005-0000-0000-0000C18A0000}"/>
    <cellStyle name="Normal 4 3 7 2 4 3" xfId="35524" xr:uid="{00000000-0005-0000-0000-0000C28A0000}"/>
    <cellStyle name="Normal 4 3 7 2 5" xfId="35525" xr:uid="{00000000-0005-0000-0000-0000C38A0000}"/>
    <cellStyle name="Normal 4 3 7 2 5 2" xfId="35526" xr:uid="{00000000-0005-0000-0000-0000C48A0000}"/>
    <cellStyle name="Normal 4 3 7 2 5 2 2" xfId="35527" xr:uid="{00000000-0005-0000-0000-0000C58A0000}"/>
    <cellStyle name="Normal 4 3 7 2 5 3" xfId="35528" xr:uid="{00000000-0005-0000-0000-0000C68A0000}"/>
    <cellStyle name="Normal 4 3 7 2 6" xfId="35529" xr:uid="{00000000-0005-0000-0000-0000C78A0000}"/>
    <cellStyle name="Normal 4 3 7 2 6 2" xfId="35530" xr:uid="{00000000-0005-0000-0000-0000C88A0000}"/>
    <cellStyle name="Normal 4 3 7 2 7" xfId="35531" xr:uid="{00000000-0005-0000-0000-0000C98A0000}"/>
    <cellStyle name="Normal 4 3 7 2 7 2" xfId="35532" xr:uid="{00000000-0005-0000-0000-0000CA8A0000}"/>
    <cellStyle name="Normal 4 3 7 2 8" xfId="35533" xr:uid="{00000000-0005-0000-0000-0000CB8A0000}"/>
    <cellStyle name="Normal 4 3 7 3" xfId="35534" xr:uid="{00000000-0005-0000-0000-0000CC8A0000}"/>
    <cellStyle name="Normal 4 3 7 3 2" xfId="35535" xr:uid="{00000000-0005-0000-0000-0000CD8A0000}"/>
    <cellStyle name="Normal 4 3 7 3 2 2" xfId="35536" xr:uid="{00000000-0005-0000-0000-0000CE8A0000}"/>
    <cellStyle name="Normal 4 3 7 3 2 2 2" xfId="35537" xr:uid="{00000000-0005-0000-0000-0000CF8A0000}"/>
    <cellStyle name="Normal 4 3 7 3 2 2 2 2" xfId="35538" xr:uid="{00000000-0005-0000-0000-0000D08A0000}"/>
    <cellStyle name="Normal 4 3 7 3 2 2 3" xfId="35539" xr:uid="{00000000-0005-0000-0000-0000D18A0000}"/>
    <cellStyle name="Normal 4 3 7 3 2 3" xfId="35540" xr:uid="{00000000-0005-0000-0000-0000D28A0000}"/>
    <cellStyle name="Normal 4 3 7 3 2 3 2" xfId="35541" xr:uid="{00000000-0005-0000-0000-0000D38A0000}"/>
    <cellStyle name="Normal 4 3 7 3 2 3 2 2" xfId="35542" xr:uid="{00000000-0005-0000-0000-0000D48A0000}"/>
    <cellStyle name="Normal 4 3 7 3 2 3 3" xfId="35543" xr:uid="{00000000-0005-0000-0000-0000D58A0000}"/>
    <cellStyle name="Normal 4 3 7 3 2 4" xfId="35544" xr:uid="{00000000-0005-0000-0000-0000D68A0000}"/>
    <cellStyle name="Normal 4 3 7 3 2 4 2" xfId="35545" xr:uid="{00000000-0005-0000-0000-0000D78A0000}"/>
    <cellStyle name="Normal 4 3 7 3 2 5" xfId="35546" xr:uid="{00000000-0005-0000-0000-0000D88A0000}"/>
    <cellStyle name="Normal 4 3 7 3 3" xfId="35547" xr:uid="{00000000-0005-0000-0000-0000D98A0000}"/>
    <cellStyle name="Normal 4 3 7 3 3 2" xfId="35548" xr:uid="{00000000-0005-0000-0000-0000DA8A0000}"/>
    <cellStyle name="Normal 4 3 7 3 3 2 2" xfId="35549" xr:uid="{00000000-0005-0000-0000-0000DB8A0000}"/>
    <cellStyle name="Normal 4 3 7 3 3 3" xfId="35550" xr:uid="{00000000-0005-0000-0000-0000DC8A0000}"/>
    <cellStyle name="Normal 4 3 7 3 4" xfId="35551" xr:uid="{00000000-0005-0000-0000-0000DD8A0000}"/>
    <cellStyle name="Normal 4 3 7 3 4 2" xfId="35552" xr:uid="{00000000-0005-0000-0000-0000DE8A0000}"/>
    <cellStyle name="Normal 4 3 7 3 4 2 2" xfId="35553" xr:uid="{00000000-0005-0000-0000-0000DF8A0000}"/>
    <cellStyle name="Normal 4 3 7 3 4 3" xfId="35554" xr:uid="{00000000-0005-0000-0000-0000E08A0000}"/>
    <cellStyle name="Normal 4 3 7 3 5" xfId="35555" xr:uid="{00000000-0005-0000-0000-0000E18A0000}"/>
    <cellStyle name="Normal 4 3 7 3 5 2" xfId="35556" xr:uid="{00000000-0005-0000-0000-0000E28A0000}"/>
    <cellStyle name="Normal 4 3 7 3 6" xfId="35557" xr:uid="{00000000-0005-0000-0000-0000E38A0000}"/>
    <cellStyle name="Normal 4 3 7 3 6 2" xfId="35558" xr:uid="{00000000-0005-0000-0000-0000E48A0000}"/>
    <cellStyle name="Normal 4 3 7 3 7" xfId="35559" xr:uid="{00000000-0005-0000-0000-0000E58A0000}"/>
    <cellStyle name="Normal 4 3 7 4" xfId="35560" xr:uid="{00000000-0005-0000-0000-0000E68A0000}"/>
    <cellStyle name="Normal 4 3 7 4 2" xfId="35561" xr:uid="{00000000-0005-0000-0000-0000E78A0000}"/>
    <cellStyle name="Normal 4 3 7 4 2 2" xfId="35562" xr:uid="{00000000-0005-0000-0000-0000E88A0000}"/>
    <cellStyle name="Normal 4 3 7 4 2 2 2" xfId="35563" xr:uid="{00000000-0005-0000-0000-0000E98A0000}"/>
    <cellStyle name="Normal 4 3 7 4 2 2 2 2" xfId="35564" xr:uid="{00000000-0005-0000-0000-0000EA8A0000}"/>
    <cellStyle name="Normal 4 3 7 4 2 2 3" xfId="35565" xr:uid="{00000000-0005-0000-0000-0000EB8A0000}"/>
    <cellStyle name="Normal 4 3 7 4 2 3" xfId="35566" xr:uid="{00000000-0005-0000-0000-0000EC8A0000}"/>
    <cellStyle name="Normal 4 3 7 4 2 3 2" xfId="35567" xr:uid="{00000000-0005-0000-0000-0000ED8A0000}"/>
    <cellStyle name="Normal 4 3 7 4 2 3 2 2" xfId="35568" xr:uid="{00000000-0005-0000-0000-0000EE8A0000}"/>
    <cellStyle name="Normal 4 3 7 4 2 3 3" xfId="35569" xr:uid="{00000000-0005-0000-0000-0000EF8A0000}"/>
    <cellStyle name="Normal 4 3 7 4 2 4" xfId="35570" xr:uid="{00000000-0005-0000-0000-0000F08A0000}"/>
    <cellStyle name="Normal 4 3 7 4 2 4 2" xfId="35571" xr:uid="{00000000-0005-0000-0000-0000F18A0000}"/>
    <cellStyle name="Normal 4 3 7 4 2 5" xfId="35572" xr:uid="{00000000-0005-0000-0000-0000F28A0000}"/>
    <cellStyle name="Normal 4 3 7 4 3" xfId="35573" xr:uid="{00000000-0005-0000-0000-0000F38A0000}"/>
    <cellStyle name="Normal 4 3 7 4 3 2" xfId="35574" xr:uid="{00000000-0005-0000-0000-0000F48A0000}"/>
    <cellStyle name="Normal 4 3 7 4 3 2 2" xfId="35575" xr:uid="{00000000-0005-0000-0000-0000F58A0000}"/>
    <cellStyle name="Normal 4 3 7 4 3 3" xfId="35576" xr:uid="{00000000-0005-0000-0000-0000F68A0000}"/>
    <cellStyle name="Normal 4 3 7 4 4" xfId="35577" xr:uid="{00000000-0005-0000-0000-0000F78A0000}"/>
    <cellStyle name="Normal 4 3 7 4 4 2" xfId="35578" xr:uid="{00000000-0005-0000-0000-0000F88A0000}"/>
    <cellStyle name="Normal 4 3 7 4 4 2 2" xfId="35579" xr:uid="{00000000-0005-0000-0000-0000F98A0000}"/>
    <cellStyle name="Normal 4 3 7 4 4 3" xfId="35580" xr:uid="{00000000-0005-0000-0000-0000FA8A0000}"/>
    <cellStyle name="Normal 4 3 7 4 5" xfId="35581" xr:uid="{00000000-0005-0000-0000-0000FB8A0000}"/>
    <cellStyle name="Normal 4 3 7 4 5 2" xfId="35582" xr:uid="{00000000-0005-0000-0000-0000FC8A0000}"/>
    <cellStyle name="Normal 4 3 7 4 6" xfId="35583" xr:uid="{00000000-0005-0000-0000-0000FD8A0000}"/>
    <cellStyle name="Normal 4 3 7 4 6 2" xfId="35584" xr:uid="{00000000-0005-0000-0000-0000FE8A0000}"/>
    <cellStyle name="Normal 4 3 7 4 7" xfId="35585" xr:uid="{00000000-0005-0000-0000-0000FF8A0000}"/>
    <cellStyle name="Normal 4 3 7 5" xfId="35586" xr:uid="{00000000-0005-0000-0000-0000008B0000}"/>
    <cellStyle name="Normal 4 3 7 5 2" xfId="35587" xr:uid="{00000000-0005-0000-0000-0000018B0000}"/>
    <cellStyle name="Normal 4 3 7 5 2 2" xfId="35588" xr:uid="{00000000-0005-0000-0000-0000028B0000}"/>
    <cellStyle name="Normal 4 3 7 5 2 2 2" xfId="35589" xr:uid="{00000000-0005-0000-0000-0000038B0000}"/>
    <cellStyle name="Normal 4 3 7 5 2 3" xfId="35590" xr:uid="{00000000-0005-0000-0000-0000048B0000}"/>
    <cellStyle name="Normal 4 3 7 5 3" xfId="35591" xr:uid="{00000000-0005-0000-0000-0000058B0000}"/>
    <cellStyle name="Normal 4 3 7 5 3 2" xfId="35592" xr:uid="{00000000-0005-0000-0000-0000068B0000}"/>
    <cellStyle name="Normal 4 3 7 5 3 2 2" xfId="35593" xr:uid="{00000000-0005-0000-0000-0000078B0000}"/>
    <cellStyle name="Normal 4 3 7 5 3 3" xfId="35594" xr:uid="{00000000-0005-0000-0000-0000088B0000}"/>
    <cellStyle name="Normal 4 3 7 5 4" xfId="35595" xr:uid="{00000000-0005-0000-0000-0000098B0000}"/>
    <cellStyle name="Normal 4 3 7 5 4 2" xfId="35596" xr:uid="{00000000-0005-0000-0000-00000A8B0000}"/>
    <cellStyle name="Normal 4 3 7 5 5" xfId="35597" xr:uid="{00000000-0005-0000-0000-00000B8B0000}"/>
    <cellStyle name="Normal 4 3 7 6" xfId="35598" xr:uid="{00000000-0005-0000-0000-00000C8B0000}"/>
    <cellStyle name="Normal 4 3 7 6 2" xfId="35599" xr:uid="{00000000-0005-0000-0000-00000D8B0000}"/>
    <cellStyle name="Normal 4 3 7 6 2 2" xfId="35600" xr:uid="{00000000-0005-0000-0000-00000E8B0000}"/>
    <cellStyle name="Normal 4 3 7 6 2 2 2" xfId="35601" xr:uid="{00000000-0005-0000-0000-00000F8B0000}"/>
    <cellStyle name="Normal 4 3 7 6 2 3" xfId="35602" xr:uid="{00000000-0005-0000-0000-0000108B0000}"/>
    <cellStyle name="Normal 4 3 7 6 3" xfId="35603" xr:uid="{00000000-0005-0000-0000-0000118B0000}"/>
    <cellStyle name="Normal 4 3 7 6 3 2" xfId="35604" xr:uid="{00000000-0005-0000-0000-0000128B0000}"/>
    <cellStyle name="Normal 4 3 7 6 4" xfId="35605" xr:uid="{00000000-0005-0000-0000-0000138B0000}"/>
    <cellStyle name="Normal 4 3 7 7" xfId="35606" xr:uid="{00000000-0005-0000-0000-0000148B0000}"/>
    <cellStyle name="Normal 4 3 7 7 2" xfId="35607" xr:uid="{00000000-0005-0000-0000-0000158B0000}"/>
    <cellStyle name="Normal 4 3 7 7 2 2" xfId="35608" xr:uid="{00000000-0005-0000-0000-0000168B0000}"/>
    <cellStyle name="Normal 4 3 7 7 3" xfId="35609" xr:uid="{00000000-0005-0000-0000-0000178B0000}"/>
    <cellStyle name="Normal 4 3 7 8" xfId="35610" xr:uid="{00000000-0005-0000-0000-0000188B0000}"/>
    <cellStyle name="Normal 4 3 7 8 2" xfId="35611" xr:uid="{00000000-0005-0000-0000-0000198B0000}"/>
    <cellStyle name="Normal 4 3 7 8 2 2" xfId="35612" xr:uid="{00000000-0005-0000-0000-00001A8B0000}"/>
    <cellStyle name="Normal 4 3 7 8 3" xfId="35613" xr:uid="{00000000-0005-0000-0000-00001B8B0000}"/>
    <cellStyle name="Normal 4 3 7 9" xfId="35614" xr:uid="{00000000-0005-0000-0000-00001C8B0000}"/>
    <cellStyle name="Normal 4 3 7 9 2" xfId="35615" xr:uid="{00000000-0005-0000-0000-00001D8B0000}"/>
    <cellStyle name="Normal 4 3 8" xfId="35616" xr:uid="{00000000-0005-0000-0000-00001E8B0000}"/>
    <cellStyle name="Normal 4 3 8 10" xfId="35617" xr:uid="{00000000-0005-0000-0000-00001F8B0000}"/>
    <cellStyle name="Normal 4 3 8 2" xfId="35618" xr:uid="{00000000-0005-0000-0000-0000208B0000}"/>
    <cellStyle name="Normal 4 3 8 2 2" xfId="35619" xr:uid="{00000000-0005-0000-0000-0000218B0000}"/>
    <cellStyle name="Normal 4 3 8 2 2 2" xfId="35620" xr:uid="{00000000-0005-0000-0000-0000228B0000}"/>
    <cellStyle name="Normal 4 3 8 2 2 2 2" xfId="35621" xr:uid="{00000000-0005-0000-0000-0000238B0000}"/>
    <cellStyle name="Normal 4 3 8 2 2 2 2 2" xfId="35622" xr:uid="{00000000-0005-0000-0000-0000248B0000}"/>
    <cellStyle name="Normal 4 3 8 2 2 2 3" xfId="35623" xr:uid="{00000000-0005-0000-0000-0000258B0000}"/>
    <cellStyle name="Normal 4 3 8 2 2 3" xfId="35624" xr:uid="{00000000-0005-0000-0000-0000268B0000}"/>
    <cellStyle name="Normal 4 3 8 2 2 3 2" xfId="35625" xr:uid="{00000000-0005-0000-0000-0000278B0000}"/>
    <cellStyle name="Normal 4 3 8 2 2 3 2 2" xfId="35626" xr:uid="{00000000-0005-0000-0000-0000288B0000}"/>
    <cellStyle name="Normal 4 3 8 2 2 3 3" xfId="35627" xr:uid="{00000000-0005-0000-0000-0000298B0000}"/>
    <cellStyle name="Normal 4 3 8 2 2 4" xfId="35628" xr:uid="{00000000-0005-0000-0000-00002A8B0000}"/>
    <cellStyle name="Normal 4 3 8 2 2 4 2" xfId="35629" xr:uid="{00000000-0005-0000-0000-00002B8B0000}"/>
    <cellStyle name="Normal 4 3 8 2 2 5" xfId="35630" xr:uid="{00000000-0005-0000-0000-00002C8B0000}"/>
    <cellStyle name="Normal 4 3 8 2 3" xfId="35631" xr:uid="{00000000-0005-0000-0000-00002D8B0000}"/>
    <cellStyle name="Normal 4 3 8 2 3 2" xfId="35632" xr:uid="{00000000-0005-0000-0000-00002E8B0000}"/>
    <cellStyle name="Normal 4 3 8 2 3 2 2" xfId="35633" xr:uid="{00000000-0005-0000-0000-00002F8B0000}"/>
    <cellStyle name="Normal 4 3 8 2 3 3" xfId="35634" xr:uid="{00000000-0005-0000-0000-0000308B0000}"/>
    <cellStyle name="Normal 4 3 8 2 4" xfId="35635" xr:uid="{00000000-0005-0000-0000-0000318B0000}"/>
    <cellStyle name="Normal 4 3 8 2 4 2" xfId="35636" xr:uid="{00000000-0005-0000-0000-0000328B0000}"/>
    <cellStyle name="Normal 4 3 8 2 4 2 2" xfId="35637" xr:uid="{00000000-0005-0000-0000-0000338B0000}"/>
    <cellStyle name="Normal 4 3 8 2 4 3" xfId="35638" xr:uid="{00000000-0005-0000-0000-0000348B0000}"/>
    <cellStyle name="Normal 4 3 8 2 5" xfId="35639" xr:uid="{00000000-0005-0000-0000-0000358B0000}"/>
    <cellStyle name="Normal 4 3 8 2 5 2" xfId="35640" xr:uid="{00000000-0005-0000-0000-0000368B0000}"/>
    <cellStyle name="Normal 4 3 8 2 6" xfId="35641" xr:uid="{00000000-0005-0000-0000-0000378B0000}"/>
    <cellStyle name="Normal 4 3 8 2 6 2" xfId="35642" xr:uid="{00000000-0005-0000-0000-0000388B0000}"/>
    <cellStyle name="Normal 4 3 8 2 7" xfId="35643" xr:uid="{00000000-0005-0000-0000-0000398B0000}"/>
    <cellStyle name="Normal 4 3 8 3" xfId="35644" xr:uid="{00000000-0005-0000-0000-00003A8B0000}"/>
    <cellStyle name="Normal 4 3 8 3 2" xfId="35645" xr:uid="{00000000-0005-0000-0000-00003B8B0000}"/>
    <cellStyle name="Normal 4 3 8 3 2 2" xfId="35646" xr:uid="{00000000-0005-0000-0000-00003C8B0000}"/>
    <cellStyle name="Normal 4 3 8 3 2 2 2" xfId="35647" xr:uid="{00000000-0005-0000-0000-00003D8B0000}"/>
    <cellStyle name="Normal 4 3 8 3 2 2 2 2" xfId="35648" xr:uid="{00000000-0005-0000-0000-00003E8B0000}"/>
    <cellStyle name="Normal 4 3 8 3 2 2 3" xfId="35649" xr:uid="{00000000-0005-0000-0000-00003F8B0000}"/>
    <cellStyle name="Normal 4 3 8 3 2 3" xfId="35650" xr:uid="{00000000-0005-0000-0000-0000408B0000}"/>
    <cellStyle name="Normal 4 3 8 3 2 3 2" xfId="35651" xr:uid="{00000000-0005-0000-0000-0000418B0000}"/>
    <cellStyle name="Normal 4 3 8 3 2 3 2 2" xfId="35652" xr:uid="{00000000-0005-0000-0000-0000428B0000}"/>
    <cellStyle name="Normal 4 3 8 3 2 3 3" xfId="35653" xr:uid="{00000000-0005-0000-0000-0000438B0000}"/>
    <cellStyle name="Normal 4 3 8 3 2 4" xfId="35654" xr:uid="{00000000-0005-0000-0000-0000448B0000}"/>
    <cellStyle name="Normal 4 3 8 3 2 4 2" xfId="35655" xr:uid="{00000000-0005-0000-0000-0000458B0000}"/>
    <cellStyle name="Normal 4 3 8 3 2 5" xfId="35656" xr:uid="{00000000-0005-0000-0000-0000468B0000}"/>
    <cellStyle name="Normal 4 3 8 3 3" xfId="35657" xr:uid="{00000000-0005-0000-0000-0000478B0000}"/>
    <cellStyle name="Normal 4 3 8 3 3 2" xfId="35658" xr:uid="{00000000-0005-0000-0000-0000488B0000}"/>
    <cellStyle name="Normal 4 3 8 3 3 2 2" xfId="35659" xr:uid="{00000000-0005-0000-0000-0000498B0000}"/>
    <cellStyle name="Normal 4 3 8 3 3 3" xfId="35660" xr:uid="{00000000-0005-0000-0000-00004A8B0000}"/>
    <cellStyle name="Normal 4 3 8 3 4" xfId="35661" xr:uid="{00000000-0005-0000-0000-00004B8B0000}"/>
    <cellStyle name="Normal 4 3 8 3 4 2" xfId="35662" xr:uid="{00000000-0005-0000-0000-00004C8B0000}"/>
    <cellStyle name="Normal 4 3 8 3 4 2 2" xfId="35663" xr:uid="{00000000-0005-0000-0000-00004D8B0000}"/>
    <cellStyle name="Normal 4 3 8 3 4 3" xfId="35664" xr:uid="{00000000-0005-0000-0000-00004E8B0000}"/>
    <cellStyle name="Normal 4 3 8 3 5" xfId="35665" xr:uid="{00000000-0005-0000-0000-00004F8B0000}"/>
    <cellStyle name="Normal 4 3 8 3 5 2" xfId="35666" xr:uid="{00000000-0005-0000-0000-0000508B0000}"/>
    <cellStyle name="Normal 4 3 8 3 6" xfId="35667" xr:uid="{00000000-0005-0000-0000-0000518B0000}"/>
    <cellStyle name="Normal 4 3 8 3 6 2" xfId="35668" xr:uid="{00000000-0005-0000-0000-0000528B0000}"/>
    <cellStyle name="Normal 4 3 8 3 7" xfId="35669" xr:uid="{00000000-0005-0000-0000-0000538B0000}"/>
    <cellStyle name="Normal 4 3 8 4" xfId="35670" xr:uid="{00000000-0005-0000-0000-0000548B0000}"/>
    <cellStyle name="Normal 4 3 8 4 2" xfId="35671" xr:uid="{00000000-0005-0000-0000-0000558B0000}"/>
    <cellStyle name="Normal 4 3 8 4 2 2" xfId="35672" xr:uid="{00000000-0005-0000-0000-0000568B0000}"/>
    <cellStyle name="Normal 4 3 8 4 2 2 2" xfId="35673" xr:uid="{00000000-0005-0000-0000-0000578B0000}"/>
    <cellStyle name="Normal 4 3 8 4 2 3" xfId="35674" xr:uid="{00000000-0005-0000-0000-0000588B0000}"/>
    <cellStyle name="Normal 4 3 8 4 3" xfId="35675" xr:uid="{00000000-0005-0000-0000-0000598B0000}"/>
    <cellStyle name="Normal 4 3 8 4 3 2" xfId="35676" xr:uid="{00000000-0005-0000-0000-00005A8B0000}"/>
    <cellStyle name="Normal 4 3 8 4 3 2 2" xfId="35677" xr:uid="{00000000-0005-0000-0000-00005B8B0000}"/>
    <cellStyle name="Normal 4 3 8 4 3 3" xfId="35678" xr:uid="{00000000-0005-0000-0000-00005C8B0000}"/>
    <cellStyle name="Normal 4 3 8 4 4" xfId="35679" xr:uid="{00000000-0005-0000-0000-00005D8B0000}"/>
    <cellStyle name="Normal 4 3 8 4 4 2" xfId="35680" xr:uid="{00000000-0005-0000-0000-00005E8B0000}"/>
    <cellStyle name="Normal 4 3 8 4 5" xfId="35681" xr:uid="{00000000-0005-0000-0000-00005F8B0000}"/>
    <cellStyle name="Normal 4 3 8 5" xfId="35682" xr:uid="{00000000-0005-0000-0000-0000608B0000}"/>
    <cellStyle name="Normal 4 3 8 5 2" xfId="35683" xr:uid="{00000000-0005-0000-0000-0000618B0000}"/>
    <cellStyle name="Normal 4 3 8 5 2 2" xfId="35684" xr:uid="{00000000-0005-0000-0000-0000628B0000}"/>
    <cellStyle name="Normal 4 3 8 5 2 2 2" xfId="35685" xr:uid="{00000000-0005-0000-0000-0000638B0000}"/>
    <cellStyle name="Normal 4 3 8 5 2 3" xfId="35686" xr:uid="{00000000-0005-0000-0000-0000648B0000}"/>
    <cellStyle name="Normal 4 3 8 5 3" xfId="35687" xr:uid="{00000000-0005-0000-0000-0000658B0000}"/>
    <cellStyle name="Normal 4 3 8 5 3 2" xfId="35688" xr:uid="{00000000-0005-0000-0000-0000668B0000}"/>
    <cellStyle name="Normal 4 3 8 5 4" xfId="35689" xr:uid="{00000000-0005-0000-0000-0000678B0000}"/>
    <cellStyle name="Normal 4 3 8 6" xfId="35690" xr:uid="{00000000-0005-0000-0000-0000688B0000}"/>
    <cellStyle name="Normal 4 3 8 6 2" xfId="35691" xr:uid="{00000000-0005-0000-0000-0000698B0000}"/>
    <cellStyle name="Normal 4 3 8 6 2 2" xfId="35692" xr:uid="{00000000-0005-0000-0000-00006A8B0000}"/>
    <cellStyle name="Normal 4 3 8 6 3" xfId="35693" xr:uid="{00000000-0005-0000-0000-00006B8B0000}"/>
    <cellStyle name="Normal 4 3 8 7" xfId="35694" xr:uid="{00000000-0005-0000-0000-00006C8B0000}"/>
    <cellStyle name="Normal 4 3 8 7 2" xfId="35695" xr:uid="{00000000-0005-0000-0000-00006D8B0000}"/>
    <cellStyle name="Normal 4 3 8 7 2 2" xfId="35696" xr:uid="{00000000-0005-0000-0000-00006E8B0000}"/>
    <cellStyle name="Normal 4 3 8 7 3" xfId="35697" xr:uid="{00000000-0005-0000-0000-00006F8B0000}"/>
    <cellStyle name="Normal 4 3 8 8" xfId="35698" xr:uid="{00000000-0005-0000-0000-0000708B0000}"/>
    <cellStyle name="Normal 4 3 8 8 2" xfId="35699" xr:uid="{00000000-0005-0000-0000-0000718B0000}"/>
    <cellStyle name="Normal 4 3 8 9" xfId="35700" xr:uid="{00000000-0005-0000-0000-0000728B0000}"/>
    <cellStyle name="Normal 4 3 8 9 2" xfId="35701" xr:uid="{00000000-0005-0000-0000-0000738B0000}"/>
    <cellStyle name="Normal 4 3 9" xfId="35702" xr:uid="{00000000-0005-0000-0000-0000748B0000}"/>
    <cellStyle name="Normal 4 3 9 2" xfId="35703" xr:uid="{00000000-0005-0000-0000-0000758B0000}"/>
    <cellStyle name="Normal 4 3 9 2 2" xfId="35704" xr:uid="{00000000-0005-0000-0000-0000768B0000}"/>
    <cellStyle name="Normal 4 3 9 2 2 2" xfId="35705" xr:uid="{00000000-0005-0000-0000-0000778B0000}"/>
    <cellStyle name="Normal 4 3 9 2 2 2 2" xfId="35706" xr:uid="{00000000-0005-0000-0000-0000788B0000}"/>
    <cellStyle name="Normal 4 3 9 2 2 3" xfId="35707" xr:uid="{00000000-0005-0000-0000-0000798B0000}"/>
    <cellStyle name="Normal 4 3 9 2 3" xfId="35708" xr:uid="{00000000-0005-0000-0000-00007A8B0000}"/>
    <cellStyle name="Normal 4 3 9 2 3 2" xfId="35709" xr:uid="{00000000-0005-0000-0000-00007B8B0000}"/>
    <cellStyle name="Normal 4 3 9 2 3 2 2" xfId="35710" xr:uid="{00000000-0005-0000-0000-00007C8B0000}"/>
    <cellStyle name="Normal 4 3 9 2 3 3" xfId="35711" xr:uid="{00000000-0005-0000-0000-00007D8B0000}"/>
    <cellStyle name="Normal 4 3 9 2 4" xfId="35712" xr:uid="{00000000-0005-0000-0000-00007E8B0000}"/>
    <cellStyle name="Normal 4 3 9 2 4 2" xfId="35713" xr:uid="{00000000-0005-0000-0000-00007F8B0000}"/>
    <cellStyle name="Normal 4 3 9 2 5" xfId="35714" xr:uid="{00000000-0005-0000-0000-0000808B0000}"/>
    <cellStyle name="Normal 4 3 9 3" xfId="35715" xr:uid="{00000000-0005-0000-0000-0000818B0000}"/>
    <cellStyle name="Normal 4 3 9 3 2" xfId="35716" xr:uid="{00000000-0005-0000-0000-0000828B0000}"/>
    <cellStyle name="Normal 4 3 9 3 2 2" xfId="35717" xr:uid="{00000000-0005-0000-0000-0000838B0000}"/>
    <cellStyle name="Normal 4 3 9 3 3" xfId="35718" xr:uid="{00000000-0005-0000-0000-0000848B0000}"/>
    <cellStyle name="Normal 4 3 9 4" xfId="35719" xr:uid="{00000000-0005-0000-0000-0000858B0000}"/>
    <cellStyle name="Normal 4 3 9 4 2" xfId="35720" xr:uid="{00000000-0005-0000-0000-0000868B0000}"/>
    <cellStyle name="Normal 4 3 9 4 2 2" xfId="35721" xr:uid="{00000000-0005-0000-0000-0000878B0000}"/>
    <cellStyle name="Normal 4 3 9 4 3" xfId="35722" xr:uid="{00000000-0005-0000-0000-0000888B0000}"/>
    <cellStyle name="Normal 4 3 9 5" xfId="35723" xr:uid="{00000000-0005-0000-0000-0000898B0000}"/>
    <cellStyle name="Normal 4 3 9 5 2" xfId="35724" xr:uid="{00000000-0005-0000-0000-00008A8B0000}"/>
    <cellStyle name="Normal 4 3 9 6" xfId="35725" xr:uid="{00000000-0005-0000-0000-00008B8B0000}"/>
    <cellStyle name="Normal 4 3 9 6 2" xfId="35726" xr:uid="{00000000-0005-0000-0000-00008C8B0000}"/>
    <cellStyle name="Normal 4 3 9 7" xfId="35727" xr:uid="{00000000-0005-0000-0000-00008D8B0000}"/>
    <cellStyle name="Normal 4 4" xfId="35728" xr:uid="{00000000-0005-0000-0000-00008E8B0000}"/>
    <cellStyle name="Normal 4 4 2" xfId="35729" xr:uid="{00000000-0005-0000-0000-00008F8B0000}"/>
    <cellStyle name="Normal 4 4 3" xfId="35730" xr:uid="{00000000-0005-0000-0000-0000908B0000}"/>
    <cellStyle name="Normal 4 4 3 2" xfId="35731" xr:uid="{00000000-0005-0000-0000-0000918B0000}"/>
    <cellStyle name="Normal 4 4 3 2 2" xfId="35732" xr:uid="{00000000-0005-0000-0000-0000928B0000}"/>
    <cellStyle name="Normal 4 4 3 2 2 2" xfId="35733" xr:uid="{00000000-0005-0000-0000-0000938B0000}"/>
    <cellStyle name="Normal 4 4 3 2 2 2 2" xfId="35734" xr:uid="{00000000-0005-0000-0000-0000948B0000}"/>
    <cellStyle name="Normal 4 4 3 2 2 3" xfId="35735" xr:uid="{00000000-0005-0000-0000-0000958B0000}"/>
    <cellStyle name="Normal 4 4 3 2 3" xfId="35736" xr:uid="{00000000-0005-0000-0000-0000968B0000}"/>
    <cellStyle name="Normal 4 4 3 2 3 2" xfId="35737" xr:uid="{00000000-0005-0000-0000-0000978B0000}"/>
    <cellStyle name="Normal 4 4 3 2 3 2 2" xfId="35738" xr:uid="{00000000-0005-0000-0000-0000988B0000}"/>
    <cellStyle name="Normal 4 4 3 2 3 3" xfId="35739" xr:uid="{00000000-0005-0000-0000-0000998B0000}"/>
    <cellStyle name="Normal 4 4 3 2 4" xfId="35740" xr:uid="{00000000-0005-0000-0000-00009A8B0000}"/>
    <cellStyle name="Normal 4 4 3 2 4 2" xfId="35741" xr:uid="{00000000-0005-0000-0000-00009B8B0000}"/>
    <cellStyle name="Normal 4 4 3 2 5" xfId="35742" xr:uid="{00000000-0005-0000-0000-00009C8B0000}"/>
    <cellStyle name="Normal 4 4 3 3" xfId="35743" xr:uid="{00000000-0005-0000-0000-00009D8B0000}"/>
    <cellStyle name="Normal 4 4 3 3 2" xfId="35744" xr:uid="{00000000-0005-0000-0000-00009E8B0000}"/>
    <cellStyle name="Normal 4 4 3 3 2 2" xfId="35745" xr:uid="{00000000-0005-0000-0000-00009F8B0000}"/>
    <cellStyle name="Normal 4 4 3 3 2 2 2" xfId="35746" xr:uid="{00000000-0005-0000-0000-0000A08B0000}"/>
    <cellStyle name="Normal 4 4 3 3 2 3" xfId="35747" xr:uid="{00000000-0005-0000-0000-0000A18B0000}"/>
    <cellStyle name="Normal 4 4 3 3 3" xfId="35748" xr:uid="{00000000-0005-0000-0000-0000A28B0000}"/>
    <cellStyle name="Normal 4 4 3 3 3 2" xfId="35749" xr:uid="{00000000-0005-0000-0000-0000A38B0000}"/>
    <cellStyle name="Normal 4 4 3 3 4" xfId="35750" xr:uid="{00000000-0005-0000-0000-0000A48B0000}"/>
    <cellStyle name="Normal 4 4 3 4" xfId="35751" xr:uid="{00000000-0005-0000-0000-0000A58B0000}"/>
    <cellStyle name="Normal 4 4 3 4 2" xfId="35752" xr:uid="{00000000-0005-0000-0000-0000A68B0000}"/>
    <cellStyle name="Normal 4 4 3 4 2 2" xfId="35753" xr:uid="{00000000-0005-0000-0000-0000A78B0000}"/>
    <cellStyle name="Normal 4 4 3 4 3" xfId="35754" xr:uid="{00000000-0005-0000-0000-0000A88B0000}"/>
    <cellStyle name="Normal 4 4 3 5" xfId="35755" xr:uid="{00000000-0005-0000-0000-0000A98B0000}"/>
    <cellStyle name="Normal 4 4 3 5 2" xfId="35756" xr:uid="{00000000-0005-0000-0000-0000AA8B0000}"/>
    <cellStyle name="Normal 4 4 3 5 2 2" xfId="35757" xr:uid="{00000000-0005-0000-0000-0000AB8B0000}"/>
    <cellStyle name="Normal 4 4 3 5 3" xfId="35758" xr:uid="{00000000-0005-0000-0000-0000AC8B0000}"/>
    <cellStyle name="Normal 4 4 3 6" xfId="35759" xr:uid="{00000000-0005-0000-0000-0000AD8B0000}"/>
    <cellStyle name="Normal 4 4 3 6 2" xfId="35760" xr:uid="{00000000-0005-0000-0000-0000AE8B0000}"/>
    <cellStyle name="Normal 4 4 3 7" xfId="35761" xr:uid="{00000000-0005-0000-0000-0000AF8B0000}"/>
    <cellStyle name="Normal 4 4 3 7 2" xfId="35762" xr:uid="{00000000-0005-0000-0000-0000B08B0000}"/>
    <cellStyle name="Normal 4 4 3 8" xfId="35763" xr:uid="{00000000-0005-0000-0000-0000B18B0000}"/>
    <cellStyle name="Normal 4 5" xfId="35764" xr:uid="{00000000-0005-0000-0000-0000B28B0000}"/>
    <cellStyle name="Normal 4 6" xfId="35765" xr:uid="{00000000-0005-0000-0000-0000B38B0000}"/>
    <cellStyle name="Normal 4 6 2" xfId="35766" xr:uid="{00000000-0005-0000-0000-0000B48B0000}"/>
    <cellStyle name="Normal 4 7" xfId="35767" xr:uid="{00000000-0005-0000-0000-0000B58B0000}"/>
    <cellStyle name="Normal 4 8" xfId="35768" xr:uid="{00000000-0005-0000-0000-0000B68B0000}"/>
    <cellStyle name="Normal 4 9" xfId="35769" xr:uid="{00000000-0005-0000-0000-0000B78B0000}"/>
    <cellStyle name="Normal 4_Development" xfId="35770" xr:uid="{00000000-0005-0000-0000-0000B88B0000}"/>
    <cellStyle name="Normal 40" xfId="35771" xr:uid="{00000000-0005-0000-0000-0000B98B0000}"/>
    <cellStyle name="Normal 40 2" xfId="35772" xr:uid="{00000000-0005-0000-0000-0000BA8B0000}"/>
    <cellStyle name="Normal 40 2 2" xfId="35773" xr:uid="{00000000-0005-0000-0000-0000BB8B0000}"/>
    <cellStyle name="Normal 40 2 2 2" xfId="35774" xr:uid="{00000000-0005-0000-0000-0000BC8B0000}"/>
    <cellStyle name="Normal 40 2 3" xfId="35775" xr:uid="{00000000-0005-0000-0000-0000BD8B0000}"/>
    <cellStyle name="Normal 40 3" xfId="35776" xr:uid="{00000000-0005-0000-0000-0000BE8B0000}"/>
    <cellStyle name="Normal 40 3 2" xfId="35777" xr:uid="{00000000-0005-0000-0000-0000BF8B0000}"/>
    <cellStyle name="Normal 40 3 2 2" xfId="35778" xr:uid="{00000000-0005-0000-0000-0000C08B0000}"/>
    <cellStyle name="Normal 40 3 3" xfId="35779" xr:uid="{00000000-0005-0000-0000-0000C18B0000}"/>
    <cellStyle name="Normal 40 4" xfId="35780" xr:uid="{00000000-0005-0000-0000-0000C28B0000}"/>
    <cellStyle name="Normal 40 4 2" xfId="35781" xr:uid="{00000000-0005-0000-0000-0000C38B0000}"/>
    <cellStyle name="Normal 40 5" xfId="35782" xr:uid="{00000000-0005-0000-0000-0000C48B0000}"/>
    <cellStyle name="Normal 40 5 2" xfId="35783" xr:uid="{00000000-0005-0000-0000-0000C58B0000}"/>
    <cellStyle name="Normal 40 6" xfId="35784" xr:uid="{00000000-0005-0000-0000-0000C68B0000}"/>
    <cellStyle name="Normal 41" xfId="35785" xr:uid="{00000000-0005-0000-0000-0000C78B0000}"/>
    <cellStyle name="Normal 41 2" xfId="35786" xr:uid="{00000000-0005-0000-0000-0000C88B0000}"/>
    <cellStyle name="Normal 41 2 2" xfId="35787" xr:uid="{00000000-0005-0000-0000-0000C98B0000}"/>
    <cellStyle name="Normal 41 2 2 2" xfId="35788" xr:uid="{00000000-0005-0000-0000-0000CA8B0000}"/>
    <cellStyle name="Normal 41 2 3" xfId="35789" xr:uid="{00000000-0005-0000-0000-0000CB8B0000}"/>
    <cellStyle name="Normal 41 3" xfId="35790" xr:uid="{00000000-0005-0000-0000-0000CC8B0000}"/>
    <cellStyle name="Normal 41 3 2" xfId="35791" xr:uid="{00000000-0005-0000-0000-0000CD8B0000}"/>
    <cellStyle name="Normal 41 3 2 2" xfId="35792" xr:uid="{00000000-0005-0000-0000-0000CE8B0000}"/>
    <cellStyle name="Normal 41 3 3" xfId="35793" xr:uid="{00000000-0005-0000-0000-0000CF8B0000}"/>
    <cellStyle name="Normal 41 4" xfId="35794" xr:uid="{00000000-0005-0000-0000-0000D08B0000}"/>
    <cellStyle name="Normal 41 4 2" xfId="35795" xr:uid="{00000000-0005-0000-0000-0000D18B0000}"/>
    <cellStyle name="Normal 41 5" xfId="35796" xr:uid="{00000000-0005-0000-0000-0000D28B0000}"/>
    <cellStyle name="Normal 41 5 2" xfId="35797" xr:uid="{00000000-0005-0000-0000-0000D38B0000}"/>
    <cellStyle name="Normal 41 6" xfId="35798" xr:uid="{00000000-0005-0000-0000-0000D48B0000}"/>
    <cellStyle name="Normal 42" xfId="35799" xr:uid="{00000000-0005-0000-0000-0000D58B0000}"/>
    <cellStyle name="Normal 42 2" xfId="35800" xr:uid="{00000000-0005-0000-0000-0000D68B0000}"/>
    <cellStyle name="Normal 42 2 2" xfId="35801" xr:uid="{00000000-0005-0000-0000-0000D78B0000}"/>
    <cellStyle name="Normal 42 2 2 2" xfId="35802" xr:uid="{00000000-0005-0000-0000-0000D88B0000}"/>
    <cellStyle name="Normal 42 2 3" xfId="35803" xr:uid="{00000000-0005-0000-0000-0000D98B0000}"/>
    <cellStyle name="Normal 42 3" xfId="35804" xr:uid="{00000000-0005-0000-0000-0000DA8B0000}"/>
    <cellStyle name="Normal 42 3 2" xfId="35805" xr:uid="{00000000-0005-0000-0000-0000DB8B0000}"/>
    <cellStyle name="Normal 42 3 2 2" xfId="35806" xr:uid="{00000000-0005-0000-0000-0000DC8B0000}"/>
    <cellStyle name="Normal 42 3 3" xfId="35807" xr:uid="{00000000-0005-0000-0000-0000DD8B0000}"/>
    <cellStyle name="Normal 42 4" xfId="35808" xr:uid="{00000000-0005-0000-0000-0000DE8B0000}"/>
    <cellStyle name="Normal 42 4 2" xfId="35809" xr:uid="{00000000-0005-0000-0000-0000DF8B0000}"/>
    <cellStyle name="Normal 42 5" xfId="35810" xr:uid="{00000000-0005-0000-0000-0000E08B0000}"/>
    <cellStyle name="Normal 42 5 2" xfId="35811" xr:uid="{00000000-0005-0000-0000-0000E18B0000}"/>
    <cellStyle name="Normal 42 6" xfId="35812" xr:uid="{00000000-0005-0000-0000-0000E28B0000}"/>
    <cellStyle name="Normal 43" xfId="35813" xr:uid="{00000000-0005-0000-0000-0000E38B0000}"/>
    <cellStyle name="Normal 43 2" xfId="35814" xr:uid="{00000000-0005-0000-0000-0000E48B0000}"/>
    <cellStyle name="Normal 43 2 2" xfId="35815" xr:uid="{00000000-0005-0000-0000-0000E58B0000}"/>
    <cellStyle name="Normal 43 2 2 2" xfId="35816" xr:uid="{00000000-0005-0000-0000-0000E68B0000}"/>
    <cellStyle name="Normal 43 2 3" xfId="35817" xr:uid="{00000000-0005-0000-0000-0000E78B0000}"/>
    <cellStyle name="Normal 43 3" xfId="35818" xr:uid="{00000000-0005-0000-0000-0000E88B0000}"/>
    <cellStyle name="Normal 43 3 2" xfId="35819" xr:uid="{00000000-0005-0000-0000-0000E98B0000}"/>
    <cellStyle name="Normal 43 3 2 2" xfId="35820" xr:uid="{00000000-0005-0000-0000-0000EA8B0000}"/>
    <cellStyle name="Normal 43 3 3" xfId="35821" xr:uid="{00000000-0005-0000-0000-0000EB8B0000}"/>
    <cellStyle name="Normal 43 4" xfId="35822" xr:uid="{00000000-0005-0000-0000-0000EC8B0000}"/>
    <cellStyle name="Normal 43 4 2" xfId="35823" xr:uid="{00000000-0005-0000-0000-0000ED8B0000}"/>
    <cellStyle name="Normal 43 5" xfId="35824" xr:uid="{00000000-0005-0000-0000-0000EE8B0000}"/>
    <cellStyle name="Normal 43 5 2" xfId="35825" xr:uid="{00000000-0005-0000-0000-0000EF8B0000}"/>
    <cellStyle name="Normal 43 6" xfId="35826" xr:uid="{00000000-0005-0000-0000-0000F08B0000}"/>
    <cellStyle name="Normal 44" xfId="35827" xr:uid="{00000000-0005-0000-0000-0000F18B0000}"/>
    <cellStyle name="Normal 44 2" xfId="35828" xr:uid="{00000000-0005-0000-0000-0000F28B0000}"/>
    <cellStyle name="Normal 44 2 2" xfId="35829" xr:uid="{00000000-0005-0000-0000-0000F38B0000}"/>
    <cellStyle name="Normal 45" xfId="35830" xr:uid="{00000000-0005-0000-0000-0000F48B0000}"/>
    <cellStyle name="Normal 45 2" xfId="35831" xr:uid="{00000000-0005-0000-0000-0000F58B0000}"/>
    <cellStyle name="Normal 45 2 2" xfId="35832" xr:uid="{00000000-0005-0000-0000-0000F68B0000}"/>
    <cellStyle name="Normal 46" xfId="35833" xr:uid="{00000000-0005-0000-0000-0000F78B0000}"/>
    <cellStyle name="Normal 46 2" xfId="35834" xr:uid="{00000000-0005-0000-0000-0000F88B0000}"/>
    <cellStyle name="Normal 46 2 2" xfId="35835" xr:uid="{00000000-0005-0000-0000-0000F98B0000}"/>
    <cellStyle name="Normal 47" xfId="35836" xr:uid="{00000000-0005-0000-0000-0000FA8B0000}"/>
    <cellStyle name="Normal 47 2" xfId="35837" xr:uid="{00000000-0005-0000-0000-0000FB8B0000}"/>
    <cellStyle name="Normal 47 2 2" xfId="35838" xr:uid="{00000000-0005-0000-0000-0000FC8B0000}"/>
    <cellStyle name="Normal 47 2 2 2" xfId="35839" xr:uid="{00000000-0005-0000-0000-0000FD8B0000}"/>
    <cellStyle name="Normal 47 2 3" xfId="35840" xr:uid="{00000000-0005-0000-0000-0000FE8B0000}"/>
    <cellStyle name="Normal 47 3" xfId="35841" xr:uid="{00000000-0005-0000-0000-0000FF8B0000}"/>
    <cellStyle name="Normal 47 3 2" xfId="35842" xr:uid="{00000000-0005-0000-0000-0000008C0000}"/>
    <cellStyle name="Normal 47 4" xfId="35843" xr:uid="{00000000-0005-0000-0000-0000018C0000}"/>
    <cellStyle name="Normal 47 5" xfId="35844" xr:uid="{00000000-0005-0000-0000-0000028C0000}"/>
    <cellStyle name="Normal 48" xfId="35845" xr:uid="{00000000-0005-0000-0000-0000038C0000}"/>
    <cellStyle name="Normal 48 2" xfId="35846" xr:uid="{00000000-0005-0000-0000-0000048C0000}"/>
    <cellStyle name="Normal 48 2 2" xfId="35847" xr:uid="{00000000-0005-0000-0000-0000058C0000}"/>
    <cellStyle name="Normal 48 2 2 2" xfId="35848" xr:uid="{00000000-0005-0000-0000-0000068C0000}"/>
    <cellStyle name="Normal 48 2 3" xfId="35849" xr:uid="{00000000-0005-0000-0000-0000078C0000}"/>
    <cellStyle name="Normal 48 3" xfId="35850" xr:uid="{00000000-0005-0000-0000-0000088C0000}"/>
    <cellStyle name="Normal 48 3 2" xfId="35851" xr:uid="{00000000-0005-0000-0000-0000098C0000}"/>
    <cellStyle name="Normal 48 4" xfId="35852" xr:uid="{00000000-0005-0000-0000-00000A8C0000}"/>
    <cellStyle name="Normal 48 5" xfId="35853" xr:uid="{00000000-0005-0000-0000-00000B8C0000}"/>
    <cellStyle name="Normal 49" xfId="35854" xr:uid="{00000000-0005-0000-0000-00000C8C0000}"/>
    <cellStyle name="Normal 5" xfId="35855" xr:uid="{00000000-0005-0000-0000-00000D8C0000}"/>
    <cellStyle name="Normal 5 2" xfId="35856" xr:uid="{00000000-0005-0000-0000-00000E8C0000}"/>
    <cellStyle name="Normal 5 2 2" xfId="35857" xr:uid="{00000000-0005-0000-0000-00000F8C0000}"/>
    <cellStyle name="Normal 5 3" xfId="35858" xr:uid="{00000000-0005-0000-0000-0000108C0000}"/>
    <cellStyle name="Normal 5 3 2" xfId="35859" xr:uid="{00000000-0005-0000-0000-0000118C0000}"/>
    <cellStyle name="Normal 5 4" xfId="35860" xr:uid="{00000000-0005-0000-0000-0000128C0000}"/>
    <cellStyle name="Normal 5 4 2" xfId="35861" xr:uid="{00000000-0005-0000-0000-0000138C0000}"/>
    <cellStyle name="Normal 5 4 2 2" xfId="35862" xr:uid="{00000000-0005-0000-0000-0000148C0000}"/>
    <cellStyle name="Normal 5 4 2 2 2" xfId="35863" xr:uid="{00000000-0005-0000-0000-0000158C0000}"/>
    <cellStyle name="Normal 5 4 2 2 2 2" xfId="35864" xr:uid="{00000000-0005-0000-0000-0000168C0000}"/>
    <cellStyle name="Normal 5 4 2 2 2 2 2" xfId="35865" xr:uid="{00000000-0005-0000-0000-0000178C0000}"/>
    <cellStyle name="Normal 5 4 2 2 2 3" xfId="35866" xr:uid="{00000000-0005-0000-0000-0000188C0000}"/>
    <cellStyle name="Normal 5 4 2 2 3" xfId="35867" xr:uid="{00000000-0005-0000-0000-0000198C0000}"/>
    <cellStyle name="Normal 5 4 2 2 3 2" xfId="35868" xr:uid="{00000000-0005-0000-0000-00001A8C0000}"/>
    <cellStyle name="Normal 5 4 2 2 3 2 2" xfId="35869" xr:uid="{00000000-0005-0000-0000-00001B8C0000}"/>
    <cellStyle name="Normal 5 4 2 2 3 3" xfId="35870" xr:uid="{00000000-0005-0000-0000-00001C8C0000}"/>
    <cellStyle name="Normal 5 4 2 2 4" xfId="35871" xr:uid="{00000000-0005-0000-0000-00001D8C0000}"/>
    <cellStyle name="Normal 5 4 2 2 4 2" xfId="35872" xr:uid="{00000000-0005-0000-0000-00001E8C0000}"/>
    <cellStyle name="Normal 5 4 2 2 5" xfId="35873" xr:uid="{00000000-0005-0000-0000-00001F8C0000}"/>
    <cellStyle name="Normal 5 4 2 3" xfId="35874" xr:uid="{00000000-0005-0000-0000-0000208C0000}"/>
    <cellStyle name="Normal 5 4 2 3 2" xfId="35875" xr:uid="{00000000-0005-0000-0000-0000218C0000}"/>
    <cellStyle name="Normal 5 4 2 3 2 2" xfId="35876" xr:uid="{00000000-0005-0000-0000-0000228C0000}"/>
    <cellStyle name="Normal 5 4 2 3 3" xfId="35877" xr:uid="{00000000-0005-0000-0000-0000238C0000}"/>
    <cellStyle name="Normal 5 4 2 4" xfId="35878" xr:uid="{00000000-0005-0000-0000-0000248C0000}"/>
    <cellStyle name="Normal 5 4 2 4 2" xfId="35879" xr:uid="{00000000-0005-0000-0000-0000258C0000}"/>
    <cellStyle name="Normal 5 4 2 4 2 2" xfId="35880" xr:uid="{00000000-0005-0000-0000-0000268C0000}"/>
    <cellStyle name="Normal 5 4 2 4 3" xfId="35881" xr:uid="{00000000-0005-0000-0000-0000278C0000}"/>
    <cellStyle name="Normal 5 4 2 5" xfId="35882" xr:uid="{00000000-0005-0000-0000-0000288C0000}"/>
    <cellStyle name="Normal 5 4 2 5 2" xfId="35883" xr:uid="{00000000-0005-0000-0000-0000298C0000}"/>
    <cellStyle name="Normal 5 4 2 6" xfId="35884" xr:uid="{00000000-0005-0000-0000-00002A8C0000}"/>
    <cellStyle name="Normal 5 4 2 6 2" xfId="35885" xr:uid="{00000000-0005-0000-0000-00002B8C0000}"/>
    <cellStyle name="Normal 5 4 2 7" xfId="35886" xr:uid="{00000000-0005-0000-0000-00002C8C0000}"/>
    <cellStyle name="Normal 5 4 3" xfId="35887" xr:uid="{00000000-0005-0000-0000-00002D8C0000}"/>
    <cellStyle name="Normal 5 4 4" xfId="35888" xr:uid="{00000000-0005-0000-0000-00002E8C0000}"/>
    <cellStyle name="Normal 5 4 4 2" xfId="35889" xr:uid="{00000000-0005-0000-0000-00002F8C0000}"/>
    <cellStyle name="Normal 5 4 4 2 2" xfId="35890" xr:uid="{00000000-0005-0000-0000-0000308C0000}"/>
    <cellStyle name="Normal 5 4 4 2 2 2" xfId="35891" xr:uid="{00000000-0005-0000-0000-0000318C0000}"/>
    <cellStyle name="Normal 5 4 4 2 3" xfId="35892" xr:uid="{00000000-0005-0000-0000-0000328C0000}"/>
    <cellStyle name="Normal 5 4 4 3" xfId="35893" xr:uid="{00000000-0005-0000-0000-0000338C0000}"/>
    <cellStyle name="Normal 5 4 4 3 2" xfId="35894" xr:uid="{00000000-0005-0000-0000-0000348C0000}"/>
    <cellStyle name="Normal 5 4 4 3 2 2" xfId="35895" xr:uid="{00000000-0005-0000-0000-0000358C0000}"/>
    <cellStyle name="Normal 5 4 4 3 3" xfId="35896" xr:uid="{00000000-0005-0000-0000-0000368C0000}"/>
    <cellStyle name="Normal 5 4 4 4" xfId="35897" xr:uid="{00000000-0005-0000-0000-0000378C0000}"/>
    <cellStyle name="Normal 5 4 4 4 2" xfId="35898" xr:uid="{00000000-0005-0000-0000-0000388C0000}"/>
    <cellStyle name="Normal 5 4 4 5" xfId="35899" xr:uid="{00000000-0005-0000-0000-0000398C0000}"/>
    <cellStyle name="Normal 5 4 5" xfId="35900" xr:uid="{00000000-0005-0000-0000-00003A8C0000}"/>
    <cellStyle name="Normal 5 4 5 2" xfId="35901" xr:uid="{00000000-0005-0000-0000-00003B8C0000}"/>
    <cellStyle name="Normal 5 4 5 2 2" xfId="35902" xr:uid="{00000000-0005-0000-0000-00003C8C0000}"/>
    <cellStyle name="Normal 5 4 5 3" xfId="35903" xr:uid="{00000000-0005-0000-0000-00003D8C0000}"/>
    <cellStyle name="Normal 5 4 6" xfId="35904" xr:uid="{00000000-0005-0000-0000-00003E8C0000}"/>
    <cellStyle name="Normal 5 4 6 2" xfId="35905" xr:uid="{00000000-0005-0000-0000-00003F8C0000}"/>
    <cellStyle name="Normal 5 4 6 2 2" xfId="35906" xr:uid="{00000000-0005-0000-0000-0000408C0000}"/>
    <cellStyle name="Normal 5 4 6 3" xfId="35907" xr:uid="{00000000-0005-0000-0000-0000418C0000}"/>
    <cellStyle name="Normal 5 4 7" xfId="35908" xr:uid="{00000000-0005-0000-0000-0000428C0000}"/>
    <cellStyle name="Normal 5 4 7 2" xfId="35909" xr:uid="{00000000-0005-0000-0000-0000438C0000}"/>
    <cellStyle name="Normal 5 4 8" xfId="35910" xr:uid="{00000000-0005-0000-0000-0000448C0000}"/>
    <cellStyle name="Normal 5 4 8 2" xfId="35911" xr:uid="{00000000-0005-0000-0000-0000458C0000}"/>
    <cellStyle name="Normal 5 4 9" xfId="35912" xr:uid="{00000000-0005-0000-0000-0000468C0000}"/>
    <cellStyle name="Normal 5 5" xfId="35913" xr:uid="{00000000-0005-0000-0000-0000478C0000}"/>
    <cellStyle name="Normal 5 5 2" xfId="35914" xr:uid="{00000000-0005-0000-0000-0000488C0000}"/>
    <cellStyle name="Normal 5 5 2 2" xfId="35915" xr:uid="{00000000-0005-0000-0000-0000498C0000}"/>
    <cellStyle name="Normal 5 5 2 2 2" xfId="35916" xr:uid="{00000000-0005-0000-0000-00004A8C0000}"/>
    <cellStyle name="Normal 5 5 2 3" xfId="35917" xr:uid="{00000000-0005-0000-0000-00004B8C0000}"/>
    <cellStyle name="Normal 5 5 3" xfId="35918" xr:uid="{00000000-0005-0000-0000-00004C8C0000}"/>
    <cellStyle name="Normal 5 5 3 2" xfId="35919" xr:uid="{00000000-0005-0000-0000-00004D8C0000}"/>
    <cellStyle name="Normal 5 5 4" xfId="35920" xr:uid="{00000000-0005-0000-0000-00004E8C0000}"/>
    <cellStyle name="Normal 5 6" xfId="35921" xr:uid="{00000000-0005-0000-0000-00004F8C0000}"/>
    <cellStyle name="Normal 5 7" xfId="35922" xr:uid="{00000000-0005-0000-0000-0000508C0000}"/>
    <cellStyle name="Normal 5_Sheet1" xfId="35923" xr:uid="{00000000-0005-0000-0000-0000518C0000}"/>
    <cellStyle name="Normal 50" xfId="35924" xr:uid="{00000000-0005-0000-0000-0000528C0000}"/>
    <cellStyle name="Normal 50 2" xfId="35925" xr:uid="{00000000-0005-0000-0000-0000538C0000}"/>
    <cellStyle name="Normal 50 2 2" xfId="35926" xr:uid="{00000000-0005-0000-0000-0000548C0000}"/>
    <cellStyle name="Normal 50 2 2 2" xfId="35927" xr:uid="{00000000-0005-0000-0000-0000558C0000}"/>
    <cellStyle name="Normal 50 2 3" xfId="35928" xr:uid="{00000000-0005-0000-0000-0000568C0000}"/>
    <cellStyle name="Normal 50 3" xfId="35929" xr:uid="{00000000-0005-0000-0000-0000578C0000}"/>
    <cellStyle name="Normal 50 3 2" xfId="35930" xr:uid="{00000000-0005-0000-0000-0000588C0000}"/>
    <cellStyle name="Normal 50 4" xfId="35931" xr:uid="{00000000-0005-0000-0000-0000598C0000}"/>
    <cellStyle name="Normal 51" xfId="35932" xr:uid="{00000000-0005-0000-0000-00005A8C0000}"/>
    <cellStyle name="Normal 51 2" xfId="35933" xr:uid="{00000000-0005-0000-0000-00005B8C0000}"/>
    <cellStyle name="Normal 51 2 2" xfId="35934" xr:uid="{00000000-0005-0000-0000-00005C8C0000}"/>
    <cellStyle name="Normal 51 2 2 2" xfId="35935" xr:uid="{00000000-0005-0000-0000-00005D8C0000}"/>
    <cellStyle name="Normal 51 2 3" xfId="35936" xr:uid="{00000000-0005-0000-0000-00005E8C0000}"/>
    <cellStyle name="Normal 51 3" xfId="35937" xr:uid="{00000000-0005-0000-0000-00005F8C0000}"/>
    <cellStyle name="Normal 51 3 2" xfId="35938" xr:uid="{00000000-0005-0000-0000-0000608C0000}"/>
    <cellStyle name="Normal 51 4" xfId="35939" xr:uid="{00000000-0005-0000-0000-0000618C0000}"/>
    <cellStyle name="Normal 52" xfId="35940" xr:uid="{00000000-0005-0000-0000-0000628C0000}"/>
    <cellStyle name="Normal 52 2" xfId="35941" xr:uid="{00000000-0005-0000-0000-0000638C0000}"/>
    <cellStyle name="Normal 52 2 2" xfId="35942" xr:uid="{00000000-0005-0000-0000-0000648C0000}"/>
    <cellStyle name="Normal 52 2 2 2" xfId="35943" xr:uid="{00000000-0005-0000-0000-0000658C0000}"/>
    <cellStyle name="Normal 52 2 3" xfId="35944" xr:uid="{00000000-0005-0000-0000-0000668C0000}"/>
    <cellStyle name="Normal 52 3" xfId="35945" xr:uid="{00000000-0005-0000-0000-0000678C0000}"/>
    <cellStyle name="Normal 52 3 2" xfId="35946" xr:uid="{00000000-0005-0000-0000-0000688C0000}"/>
    <cellStyle name="Normal 52 4" xfId="35947" xr:uid="{00000000-0005-0000-0000-0000698C0000}"/>
    <cellStyle name="Normal 53" xfId="35948" xr:uid="{00000000-0005-0000-0000-00006A8C0000}"/>
    <cellStyle name="Normal 53 2" xfId="35949" xr:uid="{00000000-0005-0000-0000-00006B8C0000}"/>
    <cellStyle name="Normal 54" xfId="35950" xr:uid="{00000000-0005-0000-0000-00006C8C0000}"/>
    <cellStyle name="Normal 54 2" xfId="35951" xr:uid="{00000000-0005-0000-0000-00006D8C0000}"/>
    <cellStyle name="Normal 55" xfId="35952" xr:uid="{00000000-0005-0000-0000-00006E8C0000}"/>
    <cellStyle name="Normal 55 2" xfId="35953" xr:uid="{00000000-0005-0000-0000-00006F8C0000}"/>
    <cellStyle name="Normal 56" xfId="35954" xr:uid="{00000000-0005-0000-0000-0000708C0000}"/>
    <cellStyle name="Normal 56 2" xfId="35955" xr:uid="{00000000-0005-0000-0000-0000718C0000}"/>
    <cellStyle name="Normal 57" xfId="35956" xr:uid="{00000000-0005-0000-0000-0000728C0000}"/>
    <cellStyle name="Normal 57 2" xfId="35957" xr:uid="{00000000-0005-0000-0000-0000738C0000}"/>
    <cellStyle name="Normal 58" xfId="35958" xr:uid="{00000000-0005-0000-0000-0000748C0000}"/>
    <cellStyle name="Normal 58 2" xfId="35959" xr:uid="{00000000-0005-0000-0000-0000758C0000}"/>
    <cellStyle name="Normal 59" xfId="35960" xr:uid="{00000000-0005-0000-0000-0000768C0000}"/>
    <cellStyle name="Normal 59 2" xfId="35961" xr:uid="{00000000-0005-0000-0000-0000778C0000}"/>
    <cellStyle name="Normal 6" xfId="35962" xr:uid="{00000000-0005-0000-0000-0000788C0000}"/>
    <cellStyle name="Normal 6 2" xfId="35963" xr:uid="{00000000-0005-0000-0000-0000798C0000}"/>
    <cellStyle name="Normal 6 3" xfId="35964" xr:uid="{00000000-0005-0000-0000-00007A8C0000}"/>
    <cellStyle name="Normal 6 4" xfId="35965" xr:uid="{00000000-0005-0000-0000-00007B8C0000}"/>
    <cellStyle name="Normal 60" xfId="35966" xr:uid="{00000000-0005-0000-0000-00007C8C0000}"/>
    <cellStyle name="Normal 60 2" xfId="35967" xr:uid="{00000000-0005-0000-0000-00007D8C0000}"/>
    <cellStyle name="Normal 61" xfId="35968" xr:uid="{00000000-0005-0000-0000-00007E8C0000}"/>
    <cellStyle name="Normal 7" xfId="35969" xr:uid="{00000000-0005-0000-0000-00007F8C0000}"/>
    <cellStyle name="Normal 7 10" xfId="35970" xr:uid="{00000000-0005-0000-0000-0000808C0000}"/>
    <cellStyle name="Normal 7 10 2" xfId="35971" xr:uid="{00000000-0005-0000-0000-0000818C0000}"/>
    <cellStyle name="Normal 7 10 2 2" xfId="35972" xr:uid="{00000000-0005-0000-0000-0000828C0000}"/>
    <cellStyle name="Normal 7 10 2 2 2" xfId="35973" xr:uid="{00000000-0005-0000-0000-0000838C0000}"/>
    <cellStyle name="Normal 7 10 2 2 2 2" xfId="35974" xr:uid="{00000000-0005-0000-0000-0000848C0000}"/>
    <cellStyle name="Normal 7 10 2 2 3" xfId="35975" xr:uid="{00000000-0005-0000-0000-0000858C0000}"/>
    <cellStyle name="Normal 7 10 2 3" xfId="35976" xr:uid="{00000000-0005-0000-0000-0000868C0000}"/>
    <cellStyle name="Normal 7 10 2 3 2" xfId="35977" xr:uid="{00000000-0005-0000-0000-0000878C0000}"/>
    <cellStyle name="Normal 7 10 2 3 2 2" xfId="35978" xr:uid="{00000000-0005-0000-0000-0000888C0000}"/>
    <cellStyle name="Normal 7 10 2 3 3" xfId="35979" xr:uid="{00000000-0005-0000-0000-0000898C0000}"/>
    <cellStyle name="Normal 7 10 2 4" xfId="35980" xr:uid="{00000000-0005-0000-0000-00008A8C0000}"/>
    <cellStyle name="Normal 7 10 2 4 2" xfId="35981" xr:uid="{00000000-0005-0000-0000-00008B8C0000}"/>
    <cellStyle name="Normal 7 10 2 5" xfId="35982" xr:uid="{00000000-0005-0000-0000-00008C8C0000}"/>
    <cellStyle name="Normal 7 10 3" xfId="35983" xr:uid="{00000000-0005-0000-0000-00008D8C0000}"/>
    <cellStyle name="Normal 7 10 3 2" xfId="35984" xr:uid="{00000000-0005-0000-0000-00008E8C0000}"/>
    <cellStyle name="Normal 7 10 3 2 2" xfId="35985" xr:uid="{00000000-0005-0000-0000-00008F8C0000}"/>
    <cellStyle name="Normal 7 10 3 3" xfId="35986" xr:uid="{00000000-0005-0000-0000-0000908C0000}"/>
    <cellStyle name="Normal 7 10 4" xfId="35987" xr:uid="{00000000-0005-0000-0000-0000918C0000}"/>
    <cellStyle name="Normal 7 10 4 2" xfId="35988" xr:uid="{00000000-0005-0000-0000-0000928C0000}"/>
    <cellStyle name="Normal 7 10 4 2 2" xfId="35989" xr:uid="{00000000-0005-0000-0000-0000938C0000}"/>
    <cellStyle name="Normal 7 10 4 3" xfId="35990" xr:uid="{00000000-0005-0000-0000-0000948C0000}"/>
    <cellStyle name="Normal 7 10 5" xfId="35991" xr:uid="{00000000-0005-0000-0000-0000958C0000}"/>
    <cellStyle name="Normal 7 10 5 2" xfId="35992" xr:uid="{00000000-0005-0000-0000-0000968C0000}"/>
    <cellStyle name="Normal 7 10 6" xfId="35993" xr:uid="{00000000-0005-0000-0000-0000978C0000}"/>
    <cellStyle name="Normal 7 10 6 2" xfId="35994" xr:uid="{00000000-0005-0000-0000-0000988C0000}"/>
    <cellStyle name="Normal 7 10 7" xfId="35995" xr:uid="{00000000-0005-0000-0000-0000998C0000}"/>
    <cellStyle name="Normal 7 11" xfId="35996" xr:uid="{00000000-0005-0000-0000-00009A8C0000}"/>
    <cellStyle name="Normal 7 11 2" xfId="35997" xr:uid="{00000000-0005-0000-0000-00009B8C0000}"/>
    <cellStyle name="Normal 7 11 2 2" xfId="35998" xr:uid="{00000000-0005-0000-0000-00009C8C0000}"/>
    <cellStyle name="Normal 7 11 2 2 2" xfId="35999" xr:uid="{00000000-0005-0000-0000-00009D8C0000}"/>
    <cellStyle name="Normal 7 11 2 2 2 2" xfId="36000" xr:uid="{00000000-0005-0000-0000-00009E8C0000}"/>
    <cellStyle name="Normal 7 11 2 2 3" xfId="36001" xr:uid="{00000000-0005-0000-0000-00009F8C0000}"/>
    <cellStyle name="Normal 7 11 2 3" xfId="36002" xr:uid="{00000000-0005-0000-0000-0000A08C0000}"/>
    <cellStyle name="Normal 7 11 2 3 2" xfId="36003" xr:uid="{00000000-0005-0000-0000-0000A18C0000}"/>
    <cellStyle name="Normal 7 11 2 3 2 2" xfId="36004" xr:uid="{00000000-0005-0000-0000-0000A28C0000}"/>
    <cellStyle name="Normal 7 11 2 3 3" xfId="36005" xr:uid="{00000000-0005-0000-0000-0000A38C0000}"/>
    <cellStyle name="Normal 7 11 2 4" xfId="36006" xr:uid="{00000000-0005-0000-0000-0000A48C0000}"/>
    <cellStyle name="Normal 7 11 2 4 2" xfId="36007" xr:uid="{00000000-0005-0000-0000-0000A58C0000}"/>
    <cellStyle name="Normal 7 11 2 5" xfId="36008" xr:uid="{00000000-0005-0000-0000-0000A68C0000}"/>
    <cellStyle name="Normal 7 11 3" xfId="36009" xr:uid="{00000000-0005-0000-0000-0000A78C0000}"/>
    <cellStyle name="Normal 7 11 3 2" xfId="36010" xr:uid="{00000000-0005-0000-0000-0000A88C0000}"/>
    <cellStyle name="Normal 7 11 3 2 2" xfId="36011" xr:uid="{00000000-0005-0000-0000-0000A98C0000}"/>
    <cellStyle name="Normal 7 11 3 3" xfId="36012" xr:uid="{00000000-0005-0000-0000-0000AA8C0000}"/>
    <cellStyle name="Normal 7 11 4" xfId="36013" xr:uid="{00000000-0005-0000-0000-0000AB8C0000}"/>
    <cellStyle name="Normal 7 11 4 2" xfId="36014" xr:uid="{00000000-0005-0000-0000-0000AC8C0000}"/>
    <cellStyle name="Normal 7 11 4 2 2" xfId="36015" xr:uid="{00000000-0005-0000-0000-0000AD8C0000}"/>
    <cellStyle name="Normal 7 11 4 3" xfId="36016" xr:uid="{00000000-0005-0000-0000-0000AE8C0000}"/>
    <cellStyle name="Normal 7 11 5" xfId="36017" xr:uid="{00000000-0005-0000-0000-0000AF8C0000}"/>
    <cellStyle name="Normal 7 11 5 2" xfId="36018" xr:uid="{00000000-0005-0000-0000-0000B08C0000}"/>
    <cellStyle name="Normal 7 11 6" xfId="36019" xr:uid="{00000000-0005-0000-0000-0000B18C0000}"/>
    <cellStyle name="Normal 7 11 6 2" xfId="36020" xr:uid="{00000000-0005-0000-0000-0000B28C0000}"/>
    <cellStyle name="Normal 7 11 7" xfId="36021" xr:uid="{00000000-0005-0000-0000-0000B38C0000}"/>
    <cellStyle name="Normal 7 12" xfId="36022" xr:uid="{00000000-0005-0000-0000-0000B48C0000}"/>
    <cellStyle name="Normal 7 12 2" xfId="36023" xr:uid="{00000000-0005-0000-0000-0000B58C0000}"/>
    <cellStyle name="Normal 7 12 2 2" xfId="36024" xr:uid="{00000000-0005-0000-0000-0000B68C0000}"/>
    <cellStyle name="Normal 7 12 2 2 2" xfId="36025" xr:uid="{00000000-0005-0000-0000-0000B78C0000}"/>
    <cellStyle name="Normal 7 12 2 3" xfId="36026" xr:uid="{00000000-0005-0000-0000-0000B88C0000}"/>
    <cellStyle name="Normal 7 12 3" xfId="36027" xr:uid="{00000000-0005-0000-0000-0000B98C0000}"/>
    <cellStyle name="Normal 7 12 3 2" xfId="36028" xr:uid="{00000000-0005-0000-0000-0000BA8C0000}"/>
    <cellStyle name="Normal 7 12 3 2 2" xfId="36029" xr:uid="{00000000-0005-0000-0000-0000BB8C0000}"/>
    <cellStyle name="Normal 7 12 3 3" xfId="36030" xr:uid="{00000000-0005-0000-0000-0000BC8C0000}"/>
    <cellStyle name="Normal 7 12 4" xfId="36031" xr:uid="{00000000-0005-0000-0000-0000BD8C0000}"/>
    <cellStyle name="Normal 7 12 4 2" xfId="36032" xr:uid="{00000000-0005-0000-0000-0000BE8C0000}"/>
    <cellStyle name="Normal 7 12 5" xfId="36033" xr:uid="{00000000-0005-0000-0000-0000BF8C0000}"/>
    <cellStyle name="Normal 7 13" xfId="36034" xr:uid="{00000000-0005-0000-0000-0000C08C0000}"/>
    <cellStyle name="Normal 7 13 2" xfId="36035" xr:uid="{00000000-0005-0000-0000-0000C18C0000}"/>
    <cellStyle name="Normal 7 13 2 2" xfId="36036" xr:uid="{00000000-0005-0000-0000-0000C28C0000}"/>
    <cellStyle name="Normal 7 13 2 2 2" xfId="36037" xr:uid="{00000000-0005-0000-0000-0000C38C0000}"/>
    <cellStyle name="Normal 7 13 2 3" xfId="36038" xr:uid="{00000000-0005-0000-0000-0000C48C0000}"/>
    <cellStyle name="Normal 7 13 3" xfId="36039" xr:uid="{00000000-0005-0000-0000-0000C58C0000}"/>
    <cellStyle name="Normal 7 13 3 2" xfId="36040" xr:uid="{00000000-0005-0000-0000-0000C68C0000}"/>
    <cellStyle name="Normal 7 13 4" xfId="36041" xr:uid="{00000000-0005-0000-0000-0000C78C0000}"/>
    <cellStyle name="Normal 7 14" xfId="36042" xr:uid="{00000000-0005-0000-0000-0000C88C0000}"/>
    <cellStyle name="Normal 7 14 2" xfId="36043" xr:uid="{00000000-0005-0000-0000-0000C98C0000}"/>
    <cellStyle name="Normal 7 14 2 2" xfId="36044" xr:uid="{00000000-0005-0000-0000-0000CA8C0000}"/>
    <cellStyle name="Normal 7 14 2 2 2" xfId="36045" xr:uid="{00000000-0005-0000-0000-0000CB8C0000}"/>
    <cellStyle name="Normal 7 14 2 3" xfId="36046" xr:uid="{00000000-0005-0000-0000-0000CC8C0000}"/>
    <cellStyle name="Normal 7 14 3" xfId="36047" xr:uid="{00000000-0005-0000-0000-0000CD8C0000}"/>
    <cellStyle name="Normal 7 14 3 2" xfId="36048" xr:uid="{00000000-0005-0000-0000-0000CE8C0000}"/>
    <cellStyle name="Normal 7 14 4" xfId="36049" xr:uid="{00000000-0005-0000-0000-0000CF8C0000}"/>
    <cellStyle name="Normal 7 15" xfId="36050" xr:uid="{00000000-0005-0000-0000-0000D08C0000}"/>
    <cellStyle name="Normal 7 15 2" xfId="36051" xr:uid="{00000000-0005-0000-0000-0000D18C0000}"/>
    <cellStyle name="Normal 7 15 2 2" xfId="36052" xr:uid="{00000000-0005-0000-0000-0000D28C0000}"/>
    <cellStyle name="Normal 7 15 3" xfId="36053" xr:uid="{00000000-0005-0000-0000-0000D38C0000}"/>
    <cellStyle name="Normal 7 16" xfId="36054" xr:uid="{00000000-0005-0000-0000-0000D48C0000}"/>
    <cellStyle name="Normal 7 16 2" xfId="36055" xr:uid="{00000000-0005-0000-0000-0000D58C0000}"/>
    <cellStyle name="Normal 7 17" xfId="36056" xr:uid="{00000000-0005-0000-0000-0000D68C0000}"/>
    <cellStyle name="Normal 7 17 2" xfId="36057" xr:uid="{00000000-0005-0000-0000-0000D78C0000}"/>
    <cellStyle name="Normal 7 18" xfId="36058" xr:uid="{00000000-0005-0000-0000-0000D88C0000}"/>
    <cellStyle name="Normal 7 2" xfId="36059" xr:uid="{00000000-0005-0000-0000-0000D98C0000}"/>
    <cellStyle name="Normal 7 2 10" xfId="36060" xr:uid="{00000000-0005-0000-0000-0000DA8C0000}"/>
    <cellStyle name="Normal 7 2 10 2" xfId="36061" xr:uid="{00000000-0005-0000-0000-0000DB8C0000}"/>
    <cellStyle name="Normal 7 2 10 2 2" xfId="36062" xr:uid="{00000000-0005-0000-0000-0000DC8C0000}"/>
    <cellStyle name="Normal 7 2 10 2 2 2" xfId="36063" xr:uid="{00000000-0005-0000-0000-0000DD8C0000}"/>
    <cellStyle name="Normal 7 2 10 2 2 2 2" xfId="36064" xr:uid="{00000000-0005-0000-0000-0000DE8C0000}"/>
    <cellStyle name="Normal 7 2 10 2 2 3" xfId="36065" xr:uid="{00000000-0005-0000-0000-0000DF8C0000}"/>
    <cellStyle name="Normal 7 2 10 2 3" xfId="36066" xr:uid="{00000000-0005-0000-0000-0000E08C0000}"/>
    <cellStyle name="Normal 7 2 10 2 3 2" xfId="36067" xr:uid="{00000000-0005-0000-0000-0000E18C0000}"/>
    <cellStyle name="Normal 7 2 10 2 3 2 2" xfId="36068" xr:uid="{00000000-0005-0000-0000-0000E28C0000}"/>
    <cellStyle name="Normal 7 2 10 2 3 3" xfId="36069" xr:uid="{00000000-0005-0000-0000-0000E38C0000}"/>
    <cellStyle name="Normal 7 2 10 2 4" xfId="36070" xr:uid="{00000000-0005-0000-0000-0000E48C0000}"/>
    <cellStyle name="Normal 7 2 10 2 4 2" xfId="36071" xr:uid="{00000000-0005-0000-0000-0000E58C0000}"/>
    <cellStyle name="Normal 7 2 10 2 5" xfId="36072" xr:uid="{00000000-0005-0000-0000-0000E68C0000}"/>
    <cellStyle name="Normal 7 2 10 3" xfId="36073" xr:uid="{00000000-0005-0000-0000-0000E78C0000}"/>
    <cellStyle name="Normal 7 2 10 3 2" xfId="36074" xr:uid="{00000000-0005-0000-0000-0000E88C0000}"/>
    <cellStyle name="Normal 7 2 10 3 2 2" xfId="36075" xr:uid="{00000000-0005-0000-0000-0000E98C0000}"/>
    <cellStyle name="Normal 7 2 10 3 3" xfId="36076" xr:uid="{00000000-0005-0000-0000-0000EA8C0000}"/>
    <cellStyle name="Normal 7 2 10 4" xfId="36077" xr:uid="{00000000-0005-0000-0000-0000EB8C0000}"/>
    <cellStyle name="Normal 7 2 10 4 2" xfId="36078" xr:uid="{00000000-0005-0000-0000-0000EC8C0000}"/>
    <cellStyle name="Normal 7 2 10 4 2 2" xfId="36079" xr:uid="{00000000-0005-0000-0000-0000ED8C0000}"/>
    <cellStyle name="Normal 7 2 10 4 3" xfId="36080" xr:uid="{00000000-0005-0000-0000-0000EE8C0000}"/>
    <cellStyle name="Normal 7 2 10 5" xfId="36081" xr:uid="{00000000-0005-0000-0000-0000EF8C0000}"/>
    <cellStyle name="Normal 7 2 10 5 2" xfId="36082" xr:uid="{00000000-0005-0000-0000-0000F08C0000}"/>
    <cellStyle name="Normal 7 2 10 6" xfId="36083" xr:uid="{00000000-0005-0000-0000-0000F18C0000}"/>
    <cellStyle name="Normal 7 2 10 6 2" xfId="36084" xr:uid="{00000000-0005-0000-0000-0000F28C0000}"/>
    <cellStyle name="Normal 7 2 10 7" xfId="36085" xr:uid="{00000000-0005-0000-0000-0000F38C0000}"/>
    <cellStyle name="Normal 7 2 11" xfId="36086" xr:uid="{00000000-0005-0000-0000-0000F48C0000}"/>
    <cellStyle name="Normal 7 2 11 2" xfId="36087" xr:uid="{00000000-0005-0000-0000-0000F58C0000}"/>
    <cellStyle name="Normal 7 2 11 2 2" xfId="36088" xr:uid="{00000000-0005-0000-0000-0000F68C0000}"/>
    <cellStyle name="Normal 7 2 11 2 2 2" xfId="36089" xr:uid="{00000000-0005-0000-0000-0000F78C0000}"/>
    <cellStyle name="Normal 7 2 11 2 3" xfId="36090" xr:uid="{00000000-0005-0000-0000-0000F88C0000}"/>
    <cellStyle name="Normal 7 2 11 3" xfId="36091" xr:uid="{00000000-0005-0000-0000-0000F98C0000}"/>
    <cellStyle name="Normal 7 2 11 3 2" xfId="36092" xr:uid="{00000000-0005-0000-0000-0000FA8C0000}"/>
    <cellStyle name="Normal 7 2 11 3 2 2" xfId="36093" xr:uid="{00000000-0005-0000-0000-0000FB8C0000}"/>
    <cellStyle name="Normal 7 2 11 3 3" xfId="36094" xr:uid="{00000000-0005-0000-0000-0000FC8C0000}"/>
    <cellStyle name="Normal 7 2 11 4" xfId="36095" xr:uid="{00000000-0005-0000-0000-0000FD8C0000}"/>
    <cellStyle name="Normal 7 2 11 4 2" xfId="36096" xr:uid="{00000000-0005-0000-0000-0000FE8C0000}"/>
    <cellStyle name="Normal 7 2 11 5" xfId="36097" xr:uid="{00000000-0005-0000-0000-0000FF8C0000}"/>
    <cellStyle name="Normal 7 2 12" xfId="36098" xr:uid="{00000000-0005-0000-0000-0000008D0000}"/>
    <cellStyle name="Normal 7 2 12 2" xfId="36099" xr:uid="{00000000-0005-0000-0000-0000018D0000}"/>
    <cellStyle name="Normal 7 2 12 2 2" xfId="36100" xr:uid="{00000000-0005-0000-0000-0000028D0000}"/>
    <cellStyle name="Normal 7 2 12 2 2 2" xfId="36101" xr:uid="{00000000-0005-0000-0000-0000038D0000}"/>
    <cellStyle name="Normal 7 2 12 2 3" xfId="36102" xr:uid="{00000000-0005-0000-0000-0000048D0000}"/>
    <cellStyle name="Normal 7 2 12 3" xfId="36103" xr:uid="{00000000-0005-0000-0000-0000058D0000}"/>
    <cellStyle name="Normal 7 2 12 3 2" xfId="36104" xr:uid="{00000000-0005-0000-0000-0000068D0000}"/>
    <cellStyle name="Normal 7 2 12 4" xfId="36105" xr:uid="{00000000-0005-0000-0000-0000078D0000}"/>
    <cellStyle name="Normal 7 2 13" xfId="36106" xr:uid="{00000000-0005-0000-0000-0000088D0000}"/>
    <cellStyle name="Normal 7 2 13 2" xfId="36107" xr:uid="{00000000-0005-0000-0000-0000098D0000}"/>
    <cellStyle name="Normal 7 2 13 2 2" xfId="36108" xr:uid="{00000000-0005-0000-0000-00000A8D0000}"/>
    <cellStyle name="Normal 7 2 13 2 2 2" xfId="36109" xr:uid="{00000000-0005-0000-0000-00000B8D0000}"/>
    <cellStyle name="Normal 7 2 13 2 3" xfId="36110" xr:uid="{00000000-0005-0000-0000-00000C8D0000}"/>
    <cellStyle name="Normal 7 2 13 3" xfId="36111" xr:uid="{00000000-0005-0000-0000-00000D8D0000}"/>
    <cellStyle name="Normal 7 2 13 3 2" xfId="36112" xr:uid="{00000000-0005-0000-0000-00000E8D0000}"/>
    <cellStyle name="Normal 7 2 13 4" xfId="36113" xr:uid="{00000000-0005-0000-0000-00000F8D0000}"/>
    <cellStyle name="Normal 7 2 14" xfId="36114" xr:uid="{00000000-0005-0000-0000-0000108D0000}"/>
    <cellStyle name="Normal 7 2 14 2" xfId="36115" xr:uid="{00000000-0005-0000-0000-0000118D0000}"/>
    <cellStyle name="Normal 7 2 14 2 2" xfId="36116" xr:uid="{00000000-0005-0000-0000-0000128D0000}"/>
    <cellStyle name="Normal 7 2 14 3" xfId="36117" xr:uid="{00000000-0005-0000-0000-0000138D0000}"/>
    <cellStyle name="Normal 7 2 15" xfId="36118" xr:uid="{00000000-0005-0000-0000-0000148D0000}"/>
    <cellStyle name="Normal 7 2 15 2" xfId="36119" xr:uid="{00000000-0005-0000-0000-0000158D0000}"/>
    <cellStyle name="Normal 7 2 16" xfId="36120" xr:uid="{00000000-0005-0000-0000-0000168D0000}"/>
    <cellStyle name="Normal 7 2 16 2" xfId="36121" xr:uid="{00000000-0005-0000-0000-0000178D0000}"/>
    <cellStyle name="Normal 7 2 17" xfId="36122" xr:uid="{00000000-0005-0000-0000-0000188D0000}"/>
    <cellStyle name="Normal 7 2 2" xfId="36123" xr:uid="{00000000-0005-0000-0000-0000198D0000}"/>
    <cellStyle name="Normal 7 2 2 10" xfId="36124" xr:uid="{00000000-0005-0000-0000-00001A8D0000}"/>
    <cellStyle name="Normal 7 2 2 10 2" xfId="36125" xr:uid="{00000000-0005-0000-0000-00001B8D0000}"/>
    <cellStyle name="Normal 7 2 2 10 2 2" xfId="36126" xr:uid="{00000000-0005-0000-0000-00001C8D0000}"/>
    <cellStyle name="Normal 7 2 2 10 2 2 2" xfId="36127" xr:uid="{00000000-0005-0000-0000-00001D8D0000}"/>
    <cellStyle name="Normal 7 2 2 10 2 3" xfId="36128" xr:uid="{00000000-0005-0000-0000-00001E8D0000}"/>
    <cellStyle name="Normal 7 2 2 10 3" xfId="36129" xr:uid="{00000000-0005-0000-0000-00001F8D0000}"/>
    <cellStyle name="Normal 7 2 2 10 3 2" xfId="36130" xr:uid="{00000000-0005-0000-0000-0000208D0000}"/>
    <cellStyle name="Normal 7 2 2 10 3 2 2" xfId="36131" xr:uid="{00000000-0005-0000-0000-0000218D0000}"/>
    <cellStyle name="Normal 7 2 2 10 3 3" xfId="36132" xr:uid="{00000000-0005-0000-0000-0000228D0000}"/>
    <cellStyle name="Normal 7 2 2 10 4" xfId="36133" xr:uid="{00000000-0005-0000-0000-0000238D0000}"/>
    <cellStyle name="Normal 7 2 2 10 4 2" xfId="36134" xr:uid="{00000000-0005-0000-0000-0000248D0000}"/>
    <cellStyle name="Normal 7 2 2 10 5" xfId="36135" xr:uid="{00000000-0005-0000-0000-0000258D0000}"/>
    <cellStyle name="Normal 7 2 2 11" xfId="36136" xr:uid="{00000000-0005-0000-0000-0000268D0000}"/>
    <cellStyle name="Normal 7 2 2 11 2" xfId="36137" xr:uid="{00000000-0005-0000-0000-0000278D0000}"/>
    <cellStyle name="Normal 7 2 2 11 2 2" xfId="36138" xr:uid="{00000000-0005-0000-0000-0000288D0000}"/>
    <cellStyle name="Normal 7 2 2 11 2 2 2" xfId="36139" xr:uid="{00000000-0005-0000-0000-0000298D0000}"/>
    <cellStyle name="Normal 7 2 2 11 2 3" xfId="36140" xr:uid="{00000000-0005-0000-0000-00002A8D0000}"/>
    <cellStyle name="Normal 7 2 2 11 3" xfId="36141" xr:uid="{00000000-0005-0000-0000-00002B8D0000}"/>
    <cellStyle name="Normal 7 2 2 11 3 2" xfId="36142" xr:uid="{00000000-0005-0000-0000-00002C8D0000}"/>
    <cellStyle name="Normal 7 2 2 11 4" xfId="36143" xr:uid="{00000000-0005-0000-0000-00002D8D0000}"/>
    <cellStyle name="Normal 7 2 2 12" xfId="36144" xr:uid="{00000000-0005-0000-0000-00002E8D0000}"/>
    <cellStyle name="Normal 7 2 2 12 2" xfId="36145" xr:uid="{00000000-0005-0000-0000-00002F8D0000}"/>
    <cellStyle name="Normal 7 2 2 12 2 2" xfId="36146" xr:uid="{00000000-0005-0000-0000-0000308D0000}"/>
    <cellStyle name="Normal 7 2 2 12 2 2 2" xfId="36147" xr:uid="{00000000-0005-0000-0000-0000318D0000}"/>
    <cellStyle name="Normal 7 2 2 12 2 3" xfId="36148" xr:uid="{00000000-0005-0000-0000-0000328D0000}"/>
    <cellStyle name="Normal 7 2 2 12 3" xfId="36149" xr:uid="{00000000-0005-0000-0000-0000338D0000}"/>
    <cellStyle name="Normal 7 2 2 12 3 2" xfId="36150" xr:uid="{00000000-0005-0000-0000-0000348D0000}"/>
    <cellStyle name="Normal 7 2 2 12 4" xfId="36151" xr:uid="{00000000-0005-0000-0000-0000358D0000}"/>
    <cellStyle name="Normal 7 2 2 13" xfId="36152" xr:uid="{00000000-0005-0000-0000-0000368D0000}"/>
    <cellStyle name="Normal 7 2 2 13 2" xfId="36153" xr:uid="{00000000-0005-0000-0000-0000378D0000}"/>
    <cellStyle name="Normal 7 2 2 13 2 2" xfId="36154" xr:uid="{00000000-0005-0000-0000-0000388D0000}"/>
    <cellStyle name="Normal 7 2 2 13 3" xfId="36155" xr:uid="{00000000-0005-0000-0000-0000398D0000}"/>
    <cellStyle name="Normal 7 2 2 14" xfId="36156" xr:uid="{00000000-0005-0000-0000-00003A8D0000}"/>
    <cellStyle name="Normal 7 2 2 14 2" xfId="36157" xr:uid="{00000000-0005-0000-0000-00003B8D0000}"/>
    <cellStyle name="Normal 7 2 2 15" xfId="36158" xr:uid="{00000000-0005-0000-0000-00003C8D0000}"/>
    <cellStyle name="Normal 7 2 2 15 2" xfId="36159" xr:uid="{00000000-0005-0000-0000-00003D8D0000}"/>
    <cellStyle name="Normal 7 2 2 16" xfId="36160" xr:uid="{00000000-0005-0000-0000-00003E8D0000}"/>
    <cellStyle name="Normal 7 2 2 2" xfId="36161" xr:uid="{00000000-0005-0000-0000-00003F8D0000}"/>
    <cellStyle name="Normal 7 2 2 2 10" xfId="36162" xr:uid="{00000000-0005-0000-0000-0000408D0000}"/>
    <cellStyle name="Normal 7 2 2 2 10 2" xfId="36163" xr:uid="{00000000-0005-0000-0000-0000418D0000}"/>
    <cellStyle name="Normal 7 2 2 2 10 2 2" xfId="36164" xr:uid="{00000000-0005-0000-0000-0000428D0000}"/>
    <cellStyle name="Normal 7 2 2 2 10 2 2 2" xfId="36165" xr:uid="{00000000-0005-0000-0000-0000438D0000}"/>
    <cellStyle name="Normal 7 2 2 2 10 2 3" xfId="36166" xr:uid="{00000000-0005-0000-0000-0000448D0000}"/>
    <cellStyle name="Normal 7 2 2 2 10 3" xfId="36167" xr:uid="{00000000-0005-0000-0000-0000458D0000}"/>
    <cellStyle name="Normal 7 2 2 2 10 3 2" xfId="36168" xr:uid="{00000000-0005-0000-0000-0000468D0000}"/>
    <cellStyle name="Normal 7 2 2 2 10 4" xfId="36169" xr:uid="{00000000-0005-0000-0000-0000478D0000}"/>
    <cellStyle name="Normal 7 2 2 2 11" xfId="36170" xr:uid="{00000000-0005-0000-0000-0000488D0000}"/>
    <cellStyle name="Normal 7 2 2 2 11 2" xfId="36171" xr:uid="{00000000-0005-0000-0000-0000498D0000}"/>
    <cellStyle name="Normal 7 2 2 2 11 2 2" xfId="36172" xr:uid="{00000000-0005-0000-0000-00004A8D0000}"/>
    <cellStyle name="Normal 7 2 2 2 11 2 2 2" xfId="36173" xr:uid="{00000000-0005-0000-0000-00004B8D0000}"/>
    <cellStyle name="Normal 7 2 2 2 11 2 3" xfId="36174" xr:uid="{00000000-0005-0000-0000-00004C8D0000}"/>
    <cellStyle name="Normal 7 2 2 2 11 3" xfId="36175" xr:uid="{00000000-0005-0000-0000-00004D8D0000}"/>
    <cellStyle name="Normal 7 2 2 2 11 3 2" xfId="36176" xr:uid="{00000000-0005-0000-0000-00004E8D0000}"/>
    <cellStyle name="Normal 7 2 2 2 11 4" xfId="36177" xr:uid="{00000000-0005-0000-0000-00004F8D0000}"/>
    <cellStyle name="Normal 7 2 2 2 12" xfId="36178" xr:uid="{00000000-0005-0000-0000-0000508D0000}"/>
    <cellStyle name="Normal 7 2 2 2 12 2" xfId="36179" xr:uid="{00000000-0005-0000-0000-0000518D0000}"/>
    <cellStyle name="Normal 7 2 2 2 12 2 2" xfId="36180" xr:uid="{00000000-0005-0000-0000-0000528D0000}"/>
    <cellStyle name="Normal 7 2 2 2 12 3" xfId="36181" xr:uid="{00000000-0005-0000-0000-0000538D0000}"/>
    <cellStyle name="Normal 7 2 2 2 13" xfId="36182" xr:uid="{00000000-0005-0000-0000-0000548D0000}"/>
    <cellStyle name="Normal 7 2 2 2 13 2" xfId="36183" xr:uid="{00000000-0005-0000-0000-0000558D0000}"/>
    <cellStyle name="Normal 7 2 2 2 14" xfId="36184" xr:uid="{00000000-0005-0000-0000-0000568D0000}"/>
    <cellStyle name="Normal 7 2 2 2 14 2" xfId="36185" xr:uid="{00000000-0005-0000-0000-0000578D0000}"/>
    <cellStyle name="Normal 7 2 2 2 15" xfId="36186" xr:uid="{00000000-0005-0000-0000-0000588D0000}"/>
    <cellStyle name="Normal 7 2 2 2 2" xfId="36187" xr:uid="{00000000-0005-0000-0000-0000598D0000}"/>
    <cellStyle name="Normal 7 2 2 2 2 10" xfId="36188" xr:uid="{00000000-0005-0000-0000-00005A8D0000}"/>
    <cellStyle name="Normal 7 2 2 2 2 10 2" xfId="36189" xr:uid="{00000000-0005-0000-0000-00005B8D0000}"/>
    <cellStyle name="Normal 7 2 2 2 2 11" xfId="36190" xr:uid="{00000000-0005-0000-0000-00005C8D0000}"/>
    <cellStyle name="Normal 7 2 2 2 2 11 2" xfId="36191" xr:uid="{00000000-0005-0000-0000-00005D8D0000}"/>
    <cellStyle name="Normal 7 2 2 2 2 12" xfId="36192" xr:uid="{00000000-0005-0000-0000-00005E8D0000}"/>
    <cellStyle name="Normal 7 2 2 2 2 2" xfId="36193" xr:uid="{00000000-0005-0000-0000-00005F8D0000}"/>
    <cellStyle name="Normal 7 2 2 2 2 2 10" xfId="36194" xr:uid="{00000000-0005-0000-0000-0000608D0000}"/>
    <cellStyle name="Normal 7 2 2 2 2 2 10 2" xfId="36195" xr:uid="{00000000-0005-0000-0000-0000618D0000}"/>
    <cellStyle name="Normal 7 2 2 2 2 2 11" xfId="36196" xr:uid="{00000000-0005-0000-0000-0000628D0000}"/>
    <cellStyle name="Normal 7 2 2 2 2 2 2" xfId="36197" xr:uid="{00000000-0005-0000-0000-0000638D0000}"/>
    <cellStyle name="Normal 7 2 2 2 2 2 2 2" xfId="36198" xr:uid="{00000000-0005-0000-0000-0000648D0000}"/>
    <cellStyle name="Normal 7 2 2 2 2 2 2 2 2" xfId="36199" xr:uid="{00000000-0005-0000-0000-0000658D0000}"/>
    <cellStyle name="Normal 7 2 2 2 2 2 2 2 2 2" xfId="36200" xr:uid="{00000000-0005-0000-0000-0000668D0000}"/>
    <cellStyle name="Normal 7 2 2 2 2 2 2 2 2 2 2" xfId="36201" xr:uid="{00000000-0005-0000-0000-0000678D0000}"/>
    <cellStyle name="Normal 7 2 2 2 2 2 2 2 2 2 2 2" xfId="36202" xr:uid="{00000000-0005-0000-0000-0000688D0000}"/>
    <cellStyle name="Normal 7 2 2 2 2 2 2 2 2 2 3" xfId="36203" xr:uid="{00000000-0005-0000-0000-0000698D0000}"/>
    <cellStyle name="Normal 7 2 2 2 2 2 2 2 2 3" xfId="36204" xr:uid="{00000000-0005-0000-0000-00006A8D0000}"/>
    <cellStyle name="Normal 7 2 2 2 2 2 2 2 2 3 2" xfId="36205" xr:uid="{00000000-0005-0000-0000-00006B8D0000}"/>
    <cellStyle name="Normal 7 2 2 2 2 2 2 2 2 3 2 2" xfId="36206" xr:uid="{00000000-0005-0000-0000-00006C8D0000}"/>
    <cellStyle name="Normal 7 2 2 2 2 2 2 2 2 3 3" xfId="36207" xr:uid="{00000000-0005-0000-0000-00006D8D0000}"/>
    <cellStyle name="Normal 7 2 2 2 2 2 2 2 2 4" xfId="36208" xr:uid="{00000000-0005-0000-0000-00006E8D0000}"/>
    <cellStyle name="Normal 7 2 2 2 2 2 2 2 2 4 2" xfId="36209" xr:uid="{00000000-0005-0000-0000-00006F8D0000}"/>
    <cellStyle name="Normal 7 2 2 2 2 2 2 2 2 5" xfId="36210" xr:uid="{00000000-0005-0000-0000-0000708D0000}"/>
    <cellStyle name="Normal 7 2 2 2 2 2 2 2 3" xfId="36211" xr:uid="{00000000-0005-0000-0000-0000718D0000}"/>
    <cellStyle name="Normal 7 2 2 2 2 2 2 2 3 2" xfId="36212" xr:uid="{00000000-0005-0000-0000-0000728D0000}"/>
    <cellStyle name="Normal 7 2 2 2 2 2 2 2 3 2 2" xfId="36213" xr:uid="{00000000-0005-0000-0000-0000738D0000}"/>
    <cellStyle name="Normal 7 2 2 2 2 2 2 2 3 3" xfId="36214" xr:uid="{00000000-0005-0000-0000-0000748D0000}"/>
    <cellStyle name="Normal 7 2 2 2 2 2 2 2 4" xfId="36215" xr:uid="{00000000-0005-0000-0000-0000758D0000}"/>
    <cellStyle name="Normal 7 2 2 2 2 2 2 2 4 2" xfId="36216" xr:uid="{00000000-0005-0000-0000-0000768D0000}"/>
    <cellStyle name="Normal 7 2 2 2 2 2 2 2 4 2 2" xfId="36217" xr:uid="{00000000-0005-0000-0000-0000778D0000}"/>
    <cellStyle name="Normal 7 2 2 2 2 2 2 2 4 3" xfId="36218" xr:uid="{00000000-0005-0000-0000-0000788D0000}"/>
    <cellStyle name="Normal 7 2 2 2 2 2 2 2 5" xfId="36219" xr:uid="{00000000-0005-0000-0000-0000798D0000}"/>
    <cellStyle name="Normal 7 2 2 2 2 2 2 2 5 2" xfId="36220" xr:uid="{00000000-0005-0000-0000-00007A8D0000}"/>
    <cellStyle name="Normal 7 2 2 2 2 2 2 2 6" xfId="36221" xr:uid="{00000000-0005-0000-0000-00007B8D0000}"/>
    <cellStyle name="Normal 7 2 2 2 2 2 2 2 6 2" xfId="36222" xr:uid="{00000000-0005-0000-0000-00007C8D0000}"/>
    <cellStyle name="Normal 7 2 2 2 2 2 2 2 7" xfId="36223" xr:uid="{00000000-0005-0000-0000-00007D8D0000}"/>
    <cellStyle name="Normal 7 2 2 2 2 2 2 3" xfId="36224" xr:uid="{00000000-0005-0000-0000-00007E8D0000}"/>
    <cellStyle name="Normal 7 2 2 2 2 2 2 3 2" xfId="36225" xr:uid="{00000000-0005-0000-0000-00007F8D0000}"/>
    <cellStyle name="Normal 7 2 2 2 2 2 2 3 2 2" xfId="36226" xr:uid="{00000000-0005-0000-0000-0000808D0000}"/>
    <cellStyle name="Normal 7 2 2 2 2 2 2 3 2 2 2" xfId="36227" xr:uid="{00000000-0005-0000-0000-0000818D0000}"/>
    <cellStyle name="Normal 7 2 2 2 2 2 2 3 2 3" xfId="36228" xr:uid="{00000000-0005-0000-0000-0000828D0000}"/>
    <cellStyle name="Normal 7 2 2 2 2 2 2 3 3" xfId="36229" xr:uid="{00000000-0005-0000-0000-0000838D0000}"/>
    <cellStyle name="Normal 7 2 2 2 2 2 2 3 3 2" xfId="36230" xr:uid="{00000000-0005-0000-0000-0000848D0000}"/>
    <cellStyle name="Normal 7 2 2 2 2 2 2 3 3 2 2" xfId="36231" xr:uid="{00000000-0005-0000-0000-0000858D0000}"/>
    <cellStyle name="Normal 7 2 2 2 2 2 2 3 3 3" xfId="36232" xr:uid="{00000000-0005-0000-0000-0000868D0000}"/>
    <cellStyle name="Normal 7 2 2 2 2 2 2 3 4" xfId="36233" xr:uid="{00000000-0005-0000-0000-0000878D0000}"/>
    <cellStyle name="Normal 7 2 2 2 2 2 2 3 4 2" xfId="36234" xr:uid="{00000000-0005-0000-0000-0000888D0000}"/>
    <cellStyle name="Normal 7 2 2 2 2 2 2 3 5" xfId="36235" xr:uid="{00000000-0005-0000-0000-0000898D0000}"/>
    <cellStyle name="Normal 7 2 2 2 2 2 2 4" xfId="36236" xr:uid="{00000000-0005-0000-0000-00008A8D0000}"/>
    <cellStyle name="Normal 7 2 2 2 2 2 2 4 2" xfId="36237" xr:uid="{00000000-0005-0000-0000-00008B8D0000}"/>
    <cellStyle name="Normal 7 2 2 2 2 2 2 4 2 2" xfId="36238" xr:uid="{00000000-0005-0000-0000-00008C8D0000}"/>
    <cellStyle name="Normal 7 2 2 2 2 2 2 4 3" xfId="36239" xr:uid="{00000000-0005-0000-0000-00008D8D0000}"/>
    <cellStyle name="Normal 7 2 2 2 2 2 2 5" xfId="36240" xr:uid="{00000000-0005-0000-0000-00008E8D0000}"/>
    <cellStyle name="Normal 7 2 2 2 2 2 2 5 2" xfId="36241" xr:uid="{00000000-0005-0000-0000-00008F8D0000}"/>
    <cellStyle name="Normal 7 2 2 2 2 2 2 5 2 2" xfId="36242" xr:uid="{00000000-0005-0000-0000-0000908D0000}"/>
    <cellStyle name="Normal 7 2 2 2 2 2 2 5 3" xfId="36243" xr:uid="{00000000-0005-0000-0000-0000918D0000}"/>
    <cellStyle name="Normal 7 2 2 2 2 2 2 6" xfId="36244" xr:uid="{00000000-0005-0000-0000-0000928D0000}"/>
    <cellStyle name="Normal 7 2 2 2 2 2 2 6 2" xfId="36245" xr:uid="{00000000-0005-0000-0000-0000938D0000}"/>
    <cellStyle name="Normal 7 2 2 2 2 2 2 7" xfId="36246" xr:uid="{00000000-0005-0000-0000-0000948D0000}"/>
    <cellStyle name="Normal 7 2 2 2 2 2 2 7 2" xfId="36247" xr:uid="{00000000-0005-0000-0000-0000958D0000}"/>
    <cellStyle name="Normal 7 2 2 2 2 2 2 8" xfId="36248" xr:uid="{00000000-0005-0000-0000-0000968D0000}"/>
    <cellStyle name="Normal 7 2 2 2 2 2 3" xfId="36249" xr:uid="{00000000-0005-0000-0000-0000978D0000}"/>
    <cellStyle name="Normal 7 2 2 2 2 2 3 2" xfId="36250" xr:uid="{00000000-0005-0000-0000-0000988D0000}"/>
    <cellStyle name="Normal 7 2 2 2 2 2 3 2 2" xfId="36251" xr:uid="{00000000-0005-0000-0000-0000998D0000}"/>
    <cellStyle name="Normal 7 2 2 2 2 2 3 2 2 2" xfId="36252" xr:uid="{00000000-0005-0000-0000-00009A8D0000}"/>
    <cellStyle name="Normal 7 2 2 2 2 2 3 2 2 2 2" xfId="36253" xr:uid="{00000000-0005-0000-0000-00009B8D0000}"/>
    <cellStyle name="Normal 7 2 2 2 2 2 3 2 2 3" xfId="36254" xr:uid="{00000000-0005-0000-0000-00009C8D0000}"/>
    <cellStyle name="Normal 7 2 2 2 2 2 3 2 3" xfId="36255" xr:uid="{00000000-0005-0000-0000-00009D8D0000}"/>
    <cellStyle name="Normal 7 2 2 2 2 2 3 2 3 2" xfId="36256" xr:uid="{00000000-0005-0000-0000-00009E8D0000}"/>
    <cellStyle name="Normal 7 2 2 2 2 2 3 2 3 2 2" xfId="36257" xr:uid="{00000000-0005-0000-0000-00009F8D0000}"/>
    <cellStyle name="Normal 7 2 2 2 2 2 3 2 3 3" xfId="36258" xr:uid="{00000000-0005-0000-0000-0000A08D0000}"/>
    <cellStyle name="Normal 7 2 2 2 2 2 3 2 4" xfId="36259" xr:uid="{00000000-0005-0000-0000-0000A18D0000}"/>
    <cellStyle name="Normal 7 2 2 2 2 2 3 2 4 2" xfId="36260" xr:uid="{00000000-0005-0000-0000-0000A28D0000}"/>
    <cellStyle name="Normal 7 2 2 2 2 2 3 2 5" xfId="36261" xr:uid="{00000000-0005-0000-0000-0000A38D0000}"/>
    <cellStyle name="Normal 7 2 2 2 2 2 3 3" xfId="36262" xr:uid="{00000000-0005-0000-0000-0000A48D0000}"/>
    <cellStyle name="Normal 7 2 2 2 2 2 3 3 2" xfId="36263" xr:uid="{00000000-0005-0000-0000-0000A58D0000}"/>
    <cellStyle name="Normal 7 2 2 2 2 2 3 3 2 2" xfId="36264" xr:uid="{00000000-0005-0000-0000-0000A68D0000}"/>
    <cellStyle name="Normal 7 2 2 2 2 2 3 3 3" xfId="36265" xr:uid="{00000000-0005-0000-0000-0000A78D0000}"/>
    <cellStyle name="Normal 7 2 2 2 2 2 3 4" xfId="36266" xr:uid="{00000000-0005-0000-0000-0000A88D0000}"/>
    <cellStyle name="Normal 7 2 2 2 2 2 3 4 2" xfId="36267" xr:uid="{00000000-0005-0000-0000-0000A98D0000}"/>
    <cellStyle name="Normal 7 2 2 2 2 2 3 4 2 2" xfId="36268" xr:uid="{00000000-0005-0000-0000-0000AA8D0000}"/>
    <cellStyle name="Normal 7 2 2 2 2 2 3 4 3" xfId="36269" xr:uid="{00000000-0005-0000-0000-0000AB8D0000}"/>
    <cellStyle name="Normal 7 2 2 2 2 2 3 5" xfId="36270" xr:uid="{00000000-0005-0000-0000-0000AC8D0000}"/>
    <cellStyle name="Normal 7 2 2 2 2 2 3 5 2" xfId="36271" xr:uid="{00000000-0005-0000-0000-0000AD8D0000}"/>
    <cellStyle name="Normal 7 2 2 2 2 2 3 6" xfId="36272" xr:uid="{00000000-0005-0000-0000-0000AE8D0000}"/>
    <cellStyle name="Normal 7 2 2 2 2 2 3 6 2" xfId="36273" xr:uid="{00000000-0005-0000-0000-0000AF8D0000}"/>
    <cellStyle name="Normal 7 2 2 2 2 2 3 7" xfId="36274" xr:uid="{00000000-0005-0000-0000-0000B08D0000}"/>
    <cellStyle name="Normal 7 2 2 2 2 2 4" xfId="36275" xr:uid="{00000000-0005-0000-0000-0000B18D0000}"/>
    <cellStyle name="Normal 7 2 2 2 2 2 4 2" xfId="36276" xr:uid="{00000000-0005-0000-0000-0000B28D0000}"/>
    <cellStyle name="Normal 7 2 2 2 2 2 4 2 2" xfId="36277" xr:uid="{00000000-0005-0000-0000-0000B38D0000}"/>
    <cellStyle name="Normal 7 2 2 2 2 2 4 2 2 2" xfId="36278" xr:uid="{00000000-0005-0000-0000-0000B48D0000}"/>
    <cellStyle name="Normal 7 2 2 2 2 2 4 2 2 2 2" xfId="36279" xr:uid="{00000000-0005-0000-0000-0000B58D0000}"/>
    <cellStyle name="Normal 7 2 2 2 2 2 4 2 2 3" xfId="36280" xr:uid="{00000000-0005-0000-0000-0000B68D0000}"/>
    <cellStyle name="Normal 7 2 2 2 2 2 4 2 3" xfId="36281" xr:uid="{00000000-0005-0000-0000-0000B78D0000}"/>
    <cellStyle name="Normal 7 2 2 2 2 2 4 2 3 2" xfId="36282" xr:uid="{00000000-0005-0000-0000-0000B88D0000}"/>
    <cellStyle name="Normal 7 2 2 2 2 2 4 2 3 2 2" xfId="36283" xr:uid="{00000000-0005-0000-0000-0000B98D0000}"/>
    <cellStyle name="Normal 7 2 2 2 2 2 4 2 3 3" xfId="36284" xr:uid="{00000000-0005-0000-0000-0000BA8D0000}"/>
    <cellStyle name="Normal 7 2 2 2 2 2 4 2 4" xfId="36285" xr:uid="{00000000-0005-0000-0000-0000BB8D0000}"/>
    <cellStyle name="Normal 7 2 2 2 2 2 4 2 4 2" xfId="36286" xr:uid="{00000000-0005-0000-0000-0000BC8D0000}"/>
    <cellStyle name="Normal 7 2 2 2 2 2 4 2 5" xfId="36287" xr:uid="{00000000-0005-0000-0000-0000BD8D0000}"/>
    <cellStyle name="Normal 7 2 2 2 2 2 4 3" xfId="36288" xr:uid="{00000000-0005-0000-0000-0000BE8D0000}"/>
    <cellStyle name="Normal 7 2 2 2 2 2 4 3 2" xfId="36289" xr:uid="{00000000-0005-0000-0000-0000BF8D0000}"/>
    <cellStyle name="Normal 7 2 2 2 2 2 4 3 2 2" xfId="36290" xr:uid="{00000000-0005-0000-0000-0000C08D0000}"/>
    <cellStyle name="Normal 7 2 2 2 2 2 4 3 3" xfId="36291" xr:uid="{00000000-0005-0000-0000-0000C18D0000}"/>
    <cellStyle name="Normal 7 2 2 2 2 2 4 4" xfId="36292" xr:uid="{00000000-0005-0000-0000-0000C28D0000}"/>
    <cellStyle name="Normal 7 2 2 2 2 2 4 4 2" xfId="36293" xr:uid="{00000000-0005-0000-0000-0000C38D0000}"/>
    <cellStyle name="Normal 7 2 2 2 2 2 4 4 2 2" xfId="36294" xr:uid="{00000000-0005-0000-0000-0000C48D0000}"/>
    <cellStyle name="Normal 7 2 2 2 2 2 4 4 3" xfId="36295" xr:uid="{00000000-0005-0000-0000-0000C58D0000}"/>
    <cellStyle name="Normal 7 2 2 2 2 2 4 5" xfId="36296" xr:uid="{00000000-0005-0000-0000-0000C68D0000}"/>
    <cellStyle name="Normal 7 2 2 2 2 2 4 5 2" xfId="36297" xr:uid="{00000000-0005-0000-0000-0000C78D0000}"/>
    <cellStyle name="Normal 7 2 2 2 2 2 4 6" xfId="36298" xr:uid="{00000000-0005-0000-0000-0000C88D0000}"/>
    <cellStyle name="Normal 7 2 2 2 2 2 4 6 2" xfId="36299" xr:uid="{00000000-0005-0000-0000-0000C98D0000}"/>
    <cellStyle name="Normal 7 2 2 2 2 2 4 7" xfId="36300" xr:uid="{00000000-0005-0000-0000-0000CA8D0000}"/>
    <cellStyle name="Normal 7 2 2 2 2 2 5" xfId="36301" xr:uid="{00000000-0005-0000-0000-0000CB8D0000}"/>
    <cellStyle name="Normal 7 2 2 2 2 2 5 2" xfId="36302" xr:uid="{00000000-0005-0000-0000-0000CC8D0000}"/>
    <cellStyle name="Normal 7 2 2 2 2 2 5 2 2" xfId="36303" xr:uid="{00000000-0005-0000-0000-0000CD8D0000}"/>
    <cellStyle name="Normal 7 2 2 2 2 2 5 2 2 2" xfId="36304" xr:uid="{00000000-0005-0000-0000-0000CE8D0000}"/>
    <cellStyle name="Normal 7 2 2 2 2 2 5 2 3" xfId="36305" xr:uid="{00000000-0005-0000-0000-0000CF8D0000}"/>
    <cellStyle name="Normal 7 2 2 2 2 2 5 3" xfId="36306" xr:uid="{00000000-0005-0000-0000-0000D08D0000}"/>
    <cellStyle name="Normal 7 2 2 2 2 2 5 3 2" xfId="36307" xr:uid="{00000000-0005-0000-0000-0000D18D0000}"/>
    <cellStyle name="Normal 7 2 2 2 2 2 5 3 2 2" xfId="36308" xr:uid="{00000000-0005-0000-0000-0000D28D0000}"/>
    <cellStyle name="Normal 7 2 2 2 2 2 5 3 3" xfId="36309" xr:uid="{00000000-0005-0000-0000-0000D38D0000}"/>
    <cellStyle name="Normal 7 2 2 2 2 2 5 4" xfId="36310" xr:uid="{00000000-0005-0000-0000-0000D48D0000}"/>
    <cellStyle name="Normal 7 2 2 2 2 2 5 4 2" xfId="36311" xr:uid="{00000000-0005-0000-0000-0000D58D0000}"/>
    <cellStyle name="Normal 7 2 2 2 2 2 5 5" xfId="36312" xr:uid="{00000000-0005-0000-0000-0000D68D0000}"/>
    <cellStyle name="Normal 7 2 2 2 2 2 6" xfId="36313" xr:uid="{00000000-0005-0000-0000-0000D78D0000}"/>
    <cellStyle name="Normal 7 2 2 2 2 2 6 2" xfId="36314" xr:uid="{00000000-0005-0000-0000-0000D88D0000}"/>
    <cellStyle name="Normal 7 2 2 2 2 2 6 2 2" xfId="36315" xr:uid="{00000000-0005-0000-0000-0000D98D0000}"/>
    <cellStyle name="Normal 7 2 2 2 2 2 6 2 2 2" xfId="36316" xr:uid="{00000000-0005-0000-0000-0000DA8D0000}"/>
    <cellStyle name="Normal 7 2 2 2 2 2 6 2 3" xfId="36317" xr:uid="{00000000-0005-0000-0000-0000DB8D0000}"/>
    <cellStyle name="Normal 7 2 2 2 2 2 6 3" xfId="36318" xr:uid="{00000000-0005-0000-0000-0000DC8D0000}"/>
    <cellStyle name="Normal 7 2 2 2 2 2 6 3 2" xfId="36319" xr:uid="{00000000-0005-0000-0000-0000DD8D0000}"/>
    <cellStyle name="Normal 7 2 2 2 2 2 6 4" xfId="36320" xr:uid="{00000000-0005-0000-0000-0000DE8D0000}"/>
    <cellStyle name="Normal 7 2 2 2 2 2 7" xfId="36321" xr:uid="{00000000-0005-0000-0000-0000DF8D0000}"/>
    <cellStyle name="Normal 7 2 2 2 2 2 7 2" xfId="36322" xr:uid="{00000000-0005-0000-0000-0000E08D0000}"/>
    <cellStyle name="Normal 7 2 2 2 2 2 7 2 2" xfId="36323" xr:uid="{00000000-0005-0000-0000-0000E18D0000}"/>
    <cellStyle name="Normal 7 2 2 2 2 2 7 3" xfId="36324" xr:uid="{00000000-0005-0000-0000-0000E28D0000}"/>
    <cellStyle name="Normal 7 2 2 2 2 2 8" xfId="36325" xr:uid="{00000000-0005-0000-0000-0000E38D0000}"/>
    <cellStyle name="Normal 7 2 2 2 2 2 8 2" xfId="36326" xr:uid="{00000000-0005-0000-0000-0000E48D0000}"/>
    <cellStyle name="Normal 7 2 2 2 2 2 8 2 2" xfId="36327" xr:uid="{00000000-0005-0000-0000-0000E58D0000}"/>
    <cellStyle name="Normal 7 2 2 2 2 2 8 3" xfId="36328" xr:uid="{00000000-0005-0000-0000-0000E68D0000}"/>
    <cellStyle name="Normal 7 2 2 2 2 2 9" xfId="36329" xr:uid="{00000000-0005-0000-0000-0000E78D0000}"/>
    <cellStyle name="Normal 7 2 2 2 2 2 9 2" xfId="36330" xr:uid="{00000000-0005-0000-0000-0000E88D0000}"/>
    <cellStyle name="Normal 7 2 2 2 2 3" xfId="36331" xr:uid="{00000000-0005-0000-0000-0000E98D0000}"/>
    <cellStyle name="Normal 7 2 2 2 2 3 2" xfId="36332" xr:uid="{00000000-0005-0000-0000-0000EA8D0000}"/>
    <cellStyle name="Normal 7 2 2 2 2 3 2 2" xfId="36333" xr:uid="{00000000-0005-0000-0000-0000EB8D0000}"/>
    <cellStyle name="Normal 7 2 2 2 2 3 2 2 2" xfId="36334" xr:uid="{00000000-0005-0000-0000-0000EC8D0000}"/>
    <cellStyle name="Normal 7 2 2 2 2 3 2 2 2 2" xfId="36335" xr:uid="{00000000-0005-0000-0000-0000ED8D0000}"/>
    <cellStyle name="Normal 7 2 2 2 2 3 2 2 2 2 2" xfId="36336" xr:uid="{00000000-0005-0000-0000-0000EE8D0000}"/>
    <cellStyle name="Normal 7 2 2 2 2 3 2 2 2 3" xfId="36337" xr:uid="{00000000-0005-0000-0000-0000EF8D0000}"/>
    <cellStyle name="Normal 7 2 2 2 2 3 2 2 3" xfId="36338" xr:uid="{00000000-0005-0000-0000-0000F08D0000}"/>
    <cellStyle name="Normal 7 2 2 2 2 3 2 2 3 2" xfId="36339" xr:uid="{00000000-0005-0000-0000-0000F18D0000}"/>
    <cellStyle name="Normal 7 2 2 2 2 3 2 2 3 2 2" xfId="36340" xr:uid="{00000000-0005-0000-0000-0000F28D0000}"/>
    <cellStyle name="Normal 7 2 2 2 2 3 2 2 3 3" xfId="36341" xr:uid="{00000000-0005-0000-0000-0000F38D0000}"/>
    <cellStyle name="Normal 7 2 2 2 2 3 2 2 4" xfId="36342" xr:uid="{00000000-0005-0000-0000-0000F48D0000}"/>
    <cellStyle name="Normal 7 2 2 2 2 3 2 2 4 2" xfId="36343" xr:uid="{00000000-0005-0000-0000-0000F58D0000}"/>
    <cellStyle name="Normal 7 2 2 2 2 3 2 2 5" xfId="36344" xr:uid="{00000000-0005-0000-0000-0000F68D0000}"/>
    <cellStyle name="Normal 7 2 2 2 2 3 2 3" xfId="36345" xr:uid="{00000000-0005-0000-0000-0000F78D0000}"/>
    <cellStyle name="Normal 7 2 2 2 2 3 2 3 2" xfId="36346" xr:uid="{00000000-0005-0000-0000-0000F88D0000}"/>
    <cellStyle name="Normal 7 2 2 2 2 3 2 3 2 2" xfId="36347" xr:uid="{00000000-0005-0000-0000-0000F98D0000}"/>
    <cellStyle name="Normal 7 2 2 2 2 3 2 3 3" xfId="36348" xr:uid="{00000000-0005-0000-0000-0000FA8D0000}"/>
    <cellStyle name="Normal 7 2 2 2 2 3 2 4" xfId="36349" xr:uid="{00000000-0005-0000-0000-0000FB8D0000}"/>
    <cellStyle name="Normal 7 2 2 2 2 3 2 4 2" xfId="36350" xr:uid="{00000000-0005-0000-0000-0000FC8D0000}"/>
    <cellStyle name="Normal 7 2 2 2 2 3 2 4 2 2" xfId="36351" xr:uid="{00000000-0005-0000-0000-0000FD8D0000}"/>
    <cellStyle name="Normal 7 2 2 2 2 3 2 4 3" xfId="36352" xr:uid="{00000000-0005-0000-0000-0000FE8D0000}"/>
    <cellStyle name="Normal 7 2 2 2 2 3 2 5" xfId="36353" xr:uid="{00000000-0005-0000-0000-0000FF8D0000}"/>
    <cellStyle name="Normal 7 2 2 2 2 3 2 5 2" xfId="36354" xr:uid="{00000000-0005-0000-0000-0000008E0000}"/>
    <cellStyle name="Normal 7 2 2 2 2 3 2 6" xfId="36355" xr:uid="{00000000-0005-0000-0000-0000018E0000}"/>
    <cellStyle name="Normal 7 2 2 2 2 3 2 6 2" xfId="36356" xr:uid="{00000000-0005-0000-0000-0000028E0000}"/>
    <cellStyle name="Normal 7 2 2 2 2 3 2 7" xfId="36357" xr:uid="{00000000-0005-0000-0000-0000038E0000}"/>
    <cellStyle name="Normal 7 2 2 2 2 3 3" xfId="36358" xr:uid="{00000000-0005-0000-0000-0000048E0000}"/>
    <cellStyle name="Normal 7 2 2 2 2 3 3 2" xfId="36359" xr:uid="{00000000-0005-0000-0000-0000058E0000}"/>
    <cellStyle name="Normal 7 2 2 2 2 3 3 2 2" xfId="36360" xr:uid="{00000000-0005-0000-0000-0000068E0000}"/>
    <cellStyle name="Normal 7 2 2 2 2 3 3 2 2 2" xfId="36361" xr:uid="{00000000-0005-0000-0000-0000078E0000}"/>
    <cellStyle name="Normal 7 2 2 2 2 3 3 2 3" xfId="36362" xr:uid="{00000000-0005-0000-0000-0000088E0000}"/>
    <cellStyle name="Normal 7 2 2 2 2 3 3 3" xfId="36363" xr:uid="{00000000-0005-0000-0000-0000098E0000}"/>
    <cellStyle name="Normal 7 2 2 2 2 3 3 3 2" xfId="36364" xr:uid="{00000000-0005-0000-0000-00000A8E0000}"/>
    <cellStyle name="Normal 7 2 2 2 2 3 3 3 2 2" xfId="36365" xr:uid="{00000000-0005-0000-0000-00000B8E0000}"/>
    <cellStyle name="Normal 7 2 2 2 2 3 3 3 3" xfId="36366" xr:uid="{00000000-0005-0000-0000-00000C8E0000}"/>
    <cellStyle name="Normal 7 2 2 2 2 3 3 4" xfId="36367" xr:uid="{00000000-0005-0000-0000-00000D8E0000}"/>
    <cellStyle name="Normal 7 2 2 2 2 3 3 4 2" xfId="36368" xr:uid="{00000000-0005-0000-0000-00000E8E0000}"/>
    <cellStyle name="Normal 7 2 2 2 2 3 3 5" xfId="36369" xr:uid="{00000000-0005-0000-0000-00000F8E0000}"/>
    <cellStyle name="Normal 7 2 2 2 2 3 4" xfId="36370" xr:uid="{00000000-0005-0000-0000-0000108E0000}"/>
    <cellStyle name="Normal 7 2 2 2 2 3 4 2" xfId="36371" xr:uid="{00000000-0005-0000-0000-0000118E0000}"/>
    <cellStyle name="Normal 7 2 2 2 2 3 4 2 2" xfId="36372" xr:uid="{00000000-0005-0000-0000-0000128E0000}"/>
    <cellStyle name="Normal 7 2 2 2 2 3 4 3" xfId="36373" xr:uid="{00000000-0005-0000-0000-0000138E0000}"/>
    <cellStyle name="Normal 7 2 2 2 2 3 5" xfId="36374" xr:uid="{00000000-0005-0000-0000-0000148E0000}"/>
    <cellStyle name="Normal 7 2 2 2 2 3 5 2" xfId="36375" xr:uid="{00000000-0005-0000-0000-0000158E0000}"/>
    <cellStyle name="Normal 7 2 2 2 2 3 5 2 2" xfId="36376" xr:uid="{00000000-0005-0000-0000-0000168E0000}"/>
    <cellStyle name="Normal 7 2 2 2 2 3 5 3" xfId="36377" xr:uid="{00000000-0005-0000-0000-0000178E0000}"/>
    <cellStyle name="Normal 7 2 2 2 2 3 6" xfId="36378" xr:uid="{00000000-0005-0000-0000-0000188E0000}"/>
    <cellStyle name="Normal 7 2 2 2 2 3 6 2" xfId="36379" xr:uid="{00000000-0005-0000-0000-0000198E0000}"/>
    <cellStyle name="Normal 7 2 2 2 2 3 7" xfId="36380" xr:uid="{00000000-0005-0000-0000-00001A8E0000}"/>
    <cellStyle name="Normal 7 2 2 2 2 3 7 2" xfId="36381" xr:uid="{00000000-0005-0000-0000-00001B8E0000}"/>
    <cellStyle name="Normal 7 2 2 2 2 3 8" xfId="36382" xr:uid="{00000000-0005-0000-0000-00001C8E0000}"/>
    <cellStyle name="Normal 7 2 2 2 2 4" xfId="36383" xr:uid="{00000000-0005-0000-0000-00001D8E0000}"/>
    <cellStyle name="Normal 7 2 2 2 2 4 2" xfId="36384" xr:uid="{00000000-0005-0000-0000-00001E8E0000}"/>
    <cellStyle name="Normal 7 2 2 2 2 4 2 2" xfId="36385" xr:uid="{00000000-0005-0000-0000-00001F8E0000}"/>
    <cellStyle name="Normal 7 2 2 2 2 4 2 2 2" xfId="36386" xr:uid="{00000000-0005-0000-0000-0000208E0000}"/>
    <cellStyle name="Normal 7 2 2 2 2 4 2 2 2 2" xfId="36387" xr:uid="{00000000-0005-0000-0000-0000218E0000}"/>
    <cellStyle name="Normal 7 2 2 2 2 4 2 2 3" xfId="36388" xr:uid="{00000000-0005-0000-0000-0000228E0000}"/>
    <cellStyle name="Normal 7 2 2 2 2 4 2 3" xfId="36389" xr:uid="{00000000-0005-0000-0000-0000238E0000}"/>
    <cellStyle name="Normal 7 2 2 2 2 4 2 3 2" xfId="36390" xr:uid="{00000000-0005-0000-0000-0000248E0000}"/>
    <cellStyle name="Normal 7 2 2 2 2 4 2 3 2 2" xfId="36391" xr:uid="{00000000-0005-0000-0000-0000258E0000}"/>
    <cellStyle name="Normal 7 2 2 2 2 4 2 3 3" xfId="36392" xr:uid="{00000000-0005-0000-0000-0000268E0000}"/>
    <cellStyle name="Normal 7 2 2 2 2 4 2 4" xfId="36393" xr:uid="{00000000-0005-0000-0000-0000278E0000}"/>
    <cellStyle name="Normal 7 2 2 2 2 4 2 4 2" xfId="36394" xr:uid="{00000000-0005-0000-0000-0000288E0000}"/>
    <cellStyle name="Normal 7 2 2 2 2 4 2 5" xfId="36395" xr:uid="{00000000-0005-0000-0000-0000298E0000}"/>
    <cellStyle name="Normal 7 2 2 2 2 4 3" xfId="36396" xr:uid="{00000000-0005-0000-0000-00002A8E0000}"/>
    <cellStyle name="Normal 7 2 2 2 2 4 3 2" xfId="36397" xr:uid="{00000000-0005-0000-0000-00002B8E0000}"/>
    <cellStyle name="Normal 7 2 2 2 2 4 3 2 2" xfId="36398" xr:uid="{00000000-0005-0000-0000-00002C8E0000}"/>
    <cellStyle name="Normal 7 2 2 2 2 4 3 3" xfId="36399" xr:uid="{00000000-0005-0000-0000-00002D8E0000}"/>
    <cellStyle name="Normal 7 2 2 2 2 4 4" xfId="36400" xr:uid="{00000000-0005-0000-0000-00002E8E0000}"/>
    <cellStyle name="Normal 7 2 2 2 2 4 4 2" xfId="36401" xr:uid="{00000000-0005-0000-0000-00002F8E0000}"/>
    <cellStyle name="Normal 7 2 2 2 2 4 4 2 2" xfId="36402" xr:uid="{00000000-0005-0000-0000-0000308E0000}"/>
    <cellStyle name="Normal 7 2 2 2 2 4 4 3" xfId="36403" xr:uid="{00000000-0005-0000-0000-0000318E0000}"/>
    <cellStyle name="Normal 7 2 2 2 2 4 5" xfId="36404" xr:uid="{00000000-0005-0000-0000-0000328E0000}"/>
    <cellStyle name="Normal 7 2 2 2 2 4 5 2" xfId="36405" xr:uid="{00000000-0005-0000-0000-0000338E0000}"/>
    <cellStyle name="Normal 7 2 2 2 2 4 6" xfId="36406" xr:uid="{00000000-0005-0000-0000-0000348E0000}"/>
    <cellStyle name="Normal 7 2 2 2 2 4 6 2" xfId="36407" xr:uid="{00000000-0005-0000-0000-0000358E0000}"/>
    <cellStyle name="Normal 7 2 2 2 2 4 7" xfId="36408" xr:uid="{00000000-0005-0000-0000-0000368E0000}"/>
    <cellStyle name="Normal 7 2 2 2 2 5" xfId="36409" xr:uid="{00000000-0005-0000-0000-0000378E0000}"/>
    <cellStyle name="Normal 7 2 2 2 2 5 2" xfId="36410" xr:uid="{00000000-0005-0000-0000-0000388E0000}"/>
    <cellStyle name="Normal 7 2 2 2 2 5 2 2" xfId="36411" xr:uid="{00000000-0005-0000-0000-0000398E0000}"/>
    <cellStyle name="Normal 7 2 2 2 2 5 2 2 2" xfId="36412" xr:uid="{00000000-0005-0000-0000-00003A8E0000}"/>
    <cellStyle name="Normal 7 2 2 2 2 5 2 2 2 2" xfId="36413" xr:uid="{00000000-0005-0000-0000-00003B8E0000}"/>
    <cellStyle name="Normal 7 2 2 2 2 5 2 2 3" xfId="36414" xr:uid="{00000000-0005-0000-0000-00003C8E0000}"/>
    <cellStyle name="Normal 7 2 2 2 2 5 2 3" xfId="36415" xr:uid="{00000000-0005-0000-0000-00003D8E0000}"/>
    <cellStyle name="Normal 7 2 2 2 2 5 2 3 2" xfId="36416" xr:uid="{00000000-0005-0000-0000-00003E8E0000}"/>
    <cellStyle name="Normal 7 2 2 2 2 5 2 3 2 2" xfId="36417" xr:uid="{00000000-0005-0000-0000-00003F8E0000}"/>
    <cellStyle name="Normal 7 2 2 2 2 5 2 3 3" xfId="36418" xr:uid="{00000000-0005-0000-0000-0000408E0000}"/>
    <cellStyle name="Normal 7 2 2 2 2 5 2 4" xfId="36419" xr:uid="{00000000-0005-0000-0000-0000418E0000}"/>
    <cellStyle name="Normal 7 2 2 2 2 5 2 4 2" xfId="36420" xr:uid="{00000000-0005-0000-0000-0000428E0000}"/>
    <cellStyle name="Normal 7 2 2 2 2 5 2 5" xfId="36421" xr:uid="{00000000-0005-0000-0000-0000438E0000}"/>
    <cellStyle name="Normal 7 2 2 2 2 5 3" xfId="36422" xr:uid="{00000000-0005-0000-0000-0000448E0000}"/>
    <cellStyle name="Normal 7 2 2 2 2 5 3 2" xfId="36423" xr:uid="{00000000-0005-0000-0000-0000458E0000}"/>
    <cellStyle name="Normal 7 2 2 2 2 5 3 2 2" xfId="36424" xr:uid="{00000000-0005-0000-0000-0000468E0000}"/>
    <cellStyle name="Normal 7 2 2 2 2 5 3 3" xfId="36425" xr:uid="{00000000-0005-0000-0000-0000478E0000}"/>
    <cellStyle name="Normal 7 2 2 2 2 5 4" xfId="36426" xr:uid="{00000000-0005-0000-0000-0000488E0000}"/>
    <cellStyle name="Normal 7 2 2 2 2 5 4 2" xfId="36427" xr:uid="{00000000-0005-0000-0000-0000498E0000}"/>
    <cellStyle name="Normal 7 2 2 2 2 5 4 2 2" xfId="36428" xr:uid="{00000000-0005-0000-0000-00004A8E0000}"/>
    <cellStyle name="Normal 7 2 2 2 2 5 4 3" xfId="36429" xr:uid="{00000000-0005-0000-0000-00004B8E0000}"/>
    <cellStyle name="Normal 7 2 2 2 2 5 5" xfId="36430" xr:uid="{00000000-0005-0000-0000-00004C8E0000}"/>
    <cellStyle name="Normal 7 2 2 2 2 5 5 2" xfId="36431" xr:uid="{00000000-0005-0000-0000-00004D8E0000}"/>
    <cellStyle name="Normal 7 2 2 2 2 5 6" xfId="36432" xr:uid="{00000000-0005-0000-0000-00004E8E0000}"/>
    <cellStyle name="Normal 7 2 2 2 2 5 6 2" xfId="36433" xr:uid="{00000000-0005-0000-0000-00004F8E0000}"/>
    <cellStyle name="Normal 7 2 2 2 2 5 7" xfId="36434" xr:uid="{00000000-0005-0000-0000-0000508E0000}"/>
    <cellStyle name="Normal 7 2 2 2 2 6" xfId="36435" xr:uid="{00000000-0005-0000-0000-0000518E0000}"/>
    <cellStyle name="Normal 7 2 2 2 2 6 2" xfId="36436" xr:uid="{00000000-0005-0000-0000-0000528E0000}"/>
    <cellStyle name="Normal 7 2 2 2 2 6 2 2" xfId="36437" xr:uid="{00000000-0005-0000-0000-0000538E0000}"/>
    <cellStyle name="Normal 7 2 2 2 2 6 2 2 2" xfId="36438" xr:uid="{00000000-0005-0000-0000-0000548E0000}"/>
    <cellStyle name="Normal 7 2 2 2 2 6 2 3" xfId="36439" xr:uid="{00000000-0005-0000-0000-0000558E0000}"/>
    <cellStyle name="Normal 7 2 2 2 2 6 3" xfId="36440" xr:uid="{00000000-0005-0000-0000-0000568E0000}"/>
    <cellStyle name="Normal 7 2 2 2 2 6 3 2" xfId="36441" xr:uid="{00000000-0005-0000-0000-0000578E0000}"/>
    <cellStyle name="Normal 7 2 2 2 2 6 3 2 2" xfId="36442" xr:uid="{00000000-0005-0000-0000-0000588E0000}"/>
    <cellStyle name="Normal 7 2 2 2 2 6 3 3" xfId="36443" xr:uid="{00000000-0005-0000-0000-0000598E0000}"/>
    <cellStyle name="Normal 7 2 2 2 2 6 4" xfId="36444" xr:uid="{00000000-0005-0000-0000-00005A8E0000}"/>
    <cellStyle name="Normal 7 2 2 2 2 6 4 2" xfId="36445" xr:uid="{00000000-0005-0000-0000-00005B8E0000}"/>
    <cellStyle name="Normal 7 2 2 2 2 6 5" xfId="36446" xr:uid="{00000000-0005-0000-0000-00005C8E0000}"/>
    <cellStyle name="Normal 7 2 2 2 2 7" xfId="36447" xr:uid="{00000000-0005-0000-0000-00005D8E0000}"/>
    <cellStyle name="Normal 7 2 2 2 2 7 2" xfId="36448" xr:uid="{00000000-0005-0000-0000-00005E8E0000}"/>
    <cellStyle name="Normal 7 2 2 2 2 7 2 2" xfId="36449" xr:uid="{00000000-0005-0000-0000-00005F8E0000}"/>
    <cellStyle name="Normal 7 2 2 2 2 7 2 2 2" xfId="36450" xr:uid="{00000000-0005-0000-0000-0000608E0000}"/>
    <cellStyle name="Normal 7 2 2 2 2 7 2 3" xfId="36451" xr:uid="{00000000-0005-0000-0000-0000618E0000}"/>
    <cellStyle name="Normal 7 2 2 2 2 7 3" xfId="36452" xr:uid="{00000000-0005-0000-0000-0000628E0000}"/>
    <cellStyle name="Normal 7 2 2 2 2 7 3 2" xfId="36453" xr:uid="{00000000-0005-0000-0000-0000638E0000}"/>
    <cellStyle name="Normal 7 2 2 2 2 7 4" xfId="36454" xr:uid="{00000000-0005-0000-0000-0000648E0000}"/>
    <cellStyle name="Normal 7 2 2 2 2 8" xfId="36455" xr:uid="{00000000-0005-0000-0000-0000658E0000}"/>
    <cellStyle name="Normal 7 2 2 2 2 8 2" xfId="36456" xr:uid="{00000000-0005-0000-0000-0000668E0000}"/>
    <cellStyle name="Normal 7 2 2 2 2 8 2 2" xfId="36457" xr:uid="{00000000-0005-0000-0000-0000678E0000}"/>
    <cellStyle name="Normal 7 2 2 2 2 8 3" xfId="36458" xr:uid="{00000000-0005-0000-0000-0000688E0000}"/>
    <cellStyle name="Normal 7 2 2 2 2 9" xfId="36459" xr:uid="{00000000-0005-0000-0000-0000698E0000}"/>
    <cellStyle name="Normal 7 2 2 2 2 9 2" xfId="36460" xr:uid="{00000000-0005-0000-0000-00006A8E0000}"/>
    <cellStyle name="Normal 7 2 2 2 2 9 2 2" xfId="36461" xr:uid="{00000000-0005-0000-0000-00006B8E0000}"/>
    <cellStyle name="Normal 7 2 2 2 2 9 3" xfId="36462" xr:uid="{00000000-0005-0000-0000-00006C8E0000}"/>
    <cellStyle name="Normal 7 2 2 2 3" xfId="36463" xr:uid="{00000000-0005-0000-0000-00006D8E0000}"/>
    <cellStyle name="Normal 7 2 2 2 3 10" xfId="36464" xr:uid="{00000000-0005-0000-0000-00006E8E0000}"/>
    <cellStyle name="Normal 7 2 2 2 3 10 2" xfId="36465" xr:uid="{00000000-0005-0000-0000-00006F8E0000}"/>
    <cellStyle name="Normal 7 2 2 2 3 11" xfId="36466" xr:uid="{00000000-0005-0000-0000-0000708E0000}"/>
    <cellStyle name="Normal 7 2 2 2 3 2" xfId="36467" xr:uid="{00000000-0005-0000-0000-0000718E0000}"/>
    <cellStyle name="Normal 7 2 2 2 3 2 2" xfId="36468" xr:uid="{00000000-0005-0000-0000-0000728E0000}"/>
    <cellStyle name="Normal 7 2 2 2 3 2 2 2" xfId="36469" xr:uid="{00000000-0005-0000-0000-0000738E0000}"/>
    <cellStyle name="Normal 7 2 2 2 3 2 2 2 2" xfId="36470" xr:uid="{00000000-0005-0000-0000-0000748E0000}"/>
    <cellStyle name="Normal 7 2 2 2 3 2 2 2 2 2" xfId="36471" xr:uid="{00000000-0005-0000-0000-0000758E0000}"/>
    <cellStyle name="Normal 7 2 2 2 3 2 2 2 2 2 2" xfId="36472" xr:uid="{00000000-0005-0000-0000-0000768E0000}"/>
    <cellStyle name="Normal 7 2 2 2 3 2 2 2 2 3" xfId="36473" xr:uid="{00000000-0005-0000-0000-0000778E0000}"/>
    <cellStyle name="Normal 7 2 2 2 3 2 2 2 3" xfId="36474" xr:uid="{00000000-0005-0000-0000-0000788E0000}"/>
    <cellStyle name="Normal 7 2 2 2 3 2 2 2 3 2" xfId="36475" xr:uid="{00000000-0005-0000-0000-0000798E0000}"/>
    <cellStyle name="Normal 7 2 2 2 3 2 2 2 3 2 2" xfId="36476" xr:uid="{00000000-0005-0000-0000-00007A8E0000}"/>
    <cellStyle name="Normal 7 2 2 2 3 2 2 2 3 3" xfId="36477" xr:uid="{00000000-0005-0000-0000-00007B8E0000}"/>
    <cellStyle name="Normal 7 2 2 2 3 2 2 2 4" xfId="36478" xr:uid="{00000000-0005-0000-0000-00007C8E0000}"/>
    <cellStyle name="Normal 7 2 2 2 3 2 2 2 4 2" xfId="36479" xr:uid="{00000000-0005-0000-0000-00007D8E0000}"/>
    <cellStyle name="Normal 7 2 2 2 3 2 2 2 5" xfId="36480" xr:uid="{00000000-0005-0000-0000-00007E8E0000}"/>
    <cellStyle name="Normal 7 2 2 2 3 2 2 3" xfId="36481" xr:uid="{00000000-0005-0000-0000-00007F8E0000}"/>
    <cellStyle name="Normal 7 2 2 2 3 2 2 3 2" xfId="36482" xr:uid="{00000000-0005-0000-0000-0000808E0000}"/>
    <cellStyle name="Normal 7 2 2 2 3 2 2 3 2 2" xfId="36483" xr:uid="{00000000-0005-0000-0000-0000818E0000}"/>
    <cellStyle name="Normal 7 2 2 2 3 2 2 3 3" xfId="36484" xr:uid="{00000000-0005-0000-0000-0000828E0000}"/>
    <cellStyle name="Normal 7 2 2 2 3 2 2 4" xfId="36485" xr:uid="{00000000-0005-0000-0000-0000838E0000}"/>
    <cellStyle name="Normal 7 2 2 2 3 2 2 4 2" xfId="36486" xr:uid="{00000000-0005-0000-0000-0000848E0000}"/>
    <cellStyle name="Normal 7 2 2 2 3 2 2 4 2 2" xfId="36487" xr:uid="{00000000-0005-0000-0000-0000858E0000}"/>
    <cellStyle name="Normal 7 2 2 2 3 2 2 4 3" xfId="36488" xr:uid="{00000000-0005-0000-0000-0000868E0000}"/>
    <cellStyle name="Normal 7 2 2 2 3 2 2 5" xfId="36489" xr:uid="{00000000-0005-0000-0000-0000878E0000}"/>
    <cellStyle name="Normal 7 2 2 2 3 2 2 5 2" xfId="36490" xr:uid="{00000000-0005-0000-0000-0000888E0000}"/>
    <cellStyle name="Normal 7 2 2 2 3 2 2 6" xfId="36491" xr:uid="{00000000-0005-0000-0000-0000898E0000}"/>
    <cellStyle name="Normal 7 2 2 2 3 2 2 6 2" xfId="36492" xr:uid="{00000000-0005-0000-0000-00008A8E0000}"/>
    <cellStyle name="Normal 7 2 2 2 3 2 2 7" xfId="36493" xr:uid="{00000000-0005-0000-0000-00008B8E0000}"/>
    <cellStyle name="Normal 7 2 2 2 3 2 3" xfId="36494" xr:uid="{00000000-0005-0000-0000-00008C8E0000}"/>
    <cellStyle name="Normal 7 2 2 2 3 2 3 2" xfId="36495" xr:uid="{00000000-0005-0000-0000-00008D8E0000}"/>
    <cellStyle name="Normal 7 2 2 2 3 2 3 2 2" xfId="36496" xr:uid="{00000000-0005-0000-0000-00008E8E0000}"/>
    <cellStyle name="Normal 7 2 2 2 3 2 3 2 2 2" xfId="36497" xr:uid="{00000000-0005-0000-0000-00008F8E0000}"/>
    <cellStyle name="Normal 7 2 2 2 3 2 3 2 3" xfId="36498" xr:uid="{00000000-0005-0000-0000-0000908E0000}"/>
    <cellStyle name="Normal 7 2 2 2 3 2 3 3" xfId="36499" xr:uid="{00000000-0005-0000-0000-0000918E0000}"/>
    <cellStyle name="Normal 7 2 2 2 3 2 3 3 2" xfId="36500" xr:uid="{00000000-0005-0000-0000-0000928E0000}"/>
    <cellStyle name="Normal 7 2 2 2 3 2 3 3 2 2" xfId="36501" xr:uid="{00000000-0005-0000-0000-0000938E0000}"/>
    <cellStyle name="Normal 7 2 2 2 3 2 3 3 3" xfId="36502" xr:uid="{00000000-0005-0000-0000-0000948E0000}"/>
    <cellStyle name="Normal 7 2 2 2 3 2 3 4" xfId="36503" xr:uid="{00000000-0005-0000-0000-0000958E0000}"/>
    <cellStyle name="Normal 7 2 2 2 3 2 3 4 2" xfId="36504" xr:uid="{00000000-0005-0000-0000-0000968E0000}"/>
    <cellStyle name="Normal 7 2 2 2 3 2 3 5" xfId="36505" xr:uid="{00000000-0005-0000-0000-0000978E0000}"/>
    <cellStyle name="Normal 7 2 2 2 3 2 4" xfId="36506" xr:uid="{00000000-0005-0000-0000-0000988E0000}"/>
    <cellStyle name="Normal 7 2 2 2 3 2 4 2" xfId="36507" xr:uid="{00000000-0005-0000-0000-0000998E0000}"/>
    <cellStyle name="Normal 7 2 2 2 3 2 4 2 2" xfId="36508" xr:uid="{00000000-0005-0000-0000-00009A8E0000}"/>
    <cellStyle name="Normal 7 2 2 2 3 2 4 3" xfId="36509" xr:uid="{00000000-0005-0000-0000-00009B8E0000}"/>
    <cellStyle name="Normal 7 2 2 2 3 2 5" xfId="36510" xr:uid="{00000000-0005-0000-0000-00009C8E0000}"/>
    <cellStyle name="Normal 7 2 2 2 3 2 5 2" xfId="36511" xr:uid="{00000000-0005-0000-0000-00009D8E0000}"/>
    <cellStyle name="Normal 7 2 2 2 3 2 5 2 2" xfId="36512" xr:uid="{00000000-0005-0000-0000-00009E8E0000}"/>
    <cellStyle name="Normal 7 2 2 2 3 2 5 3" xfId="36513" xr:uid="{00000000-0005-0000-0000-00009F8E0000}"/>
    <cellStyle name="Normal 7 2 2 2 3 2 6" xfId="36514" xr:uid="{00000000-0005-0000-0000-0000A08E0000}"/>
    <cellStyle name="Normal 7 2 2 2 3 2 6 2" xfId="36515" xr:uid="{00000000-0005-0000-0000-0000A18E0000}"/>
    <cellStyle name="Normal 7 2 2 2 3 2 7" xfId="36516" xr:uid="{00000000-0005-0000-0000-0000A28E0000}"/>
    <cellStyle name="Normal 7 2 2 2 3 2 7 2" xfId="36517" xr:uid="{00000000-0005-0000-0000-0000A38E0000}"/>
    <cellStyle name="Normal 7 2 2 2 3 2 8" xfId="36518" xr:uid="{00000000-0005-0000-0000-0000A48E0000}"/>
    <cellStyle name="Normal 7 2 2 2 3 3" xfId="36519" xr:uid="{00000000-0005-0000-0000-0000A58E0000}"/>
    <cellStyle name="Normal 7 2 2 2 3 3 2" xfId="36520" xr:uid="{00000000-0005-0000-0000-0000A68E0000}"/>
    <cellStyle name="Normal 7 2 2 2 3 3 2 2" xfId="36521" xr:uid="{00000000-0005-0000-0000-0000A78E0000}"/>
    <cellStyle name="Normal 7 2 2 2 3 3 2 2 2" xfId="36522" xr:uid="{00000000-0005-0000-0000-0000A88E0000}"/>
    <cellStyle name="Normal 7 2 2 2 3 3 2 2 2 2" xfId="36523" xr:uid="{00000000-0005-0000-0000-0000A98E0000}"/>
    <cellStyle name="Normal 7 2 2 2 3 3 2 2 3" xfId="36524" xr:uid="{00000000-0005-0000-0000-0000AA8E0000}"/>
    <cellStyle name="Normal 7 2 2 2 3 3 2 3" xfId="36525" xr:uid="{00000000-0005-0000-0000-0000AB8E0000}"/>
    <cellStyle name="Normal 7 2 2 2 3 3 2 3 2" xfId="36526" xr:uid="{00000000-0005-0000-0000-0000AC8E0000}"/>
    <cellStyle name="Normal 7 2 2 2 3 3 2 3 2 2" xfId="36527" xr:uid="{00000000-0005-0000-0000-0000AD8E0000}"/>
    <cellStyle name="Normal 7 2 2 2 3 3 2 3 3" xfId="36528" xr:uid="{00000000-0005-0000-0000-0000AE8E0000}"/>
    <cellStyle name="Normal 7 2 2 2 3 3 2 4" xfId="36529" xr:uid="{00000000-0005-0000-0000-0000AF8E0000}"/>
    <cellStyle name="Normal 7 2 2 2 3 3 2 4 2" xfId="36530" xr:uid="{00000000-0005-0000-0000-0000B08E0000}"/>
    <cellStyle name="Normal 7 2 2 2 3 3 2 5" xfId="36531" xr:uid="{00000000-0005-0000-0000-0000B18E0000}"/>
    <cellStyle name="Normal 7 2 2 2 3 3 3" xfId="36532" xr:uid="{00000000-0005-0000-0000-0000B28E0000}"/>
    <cellStyle name="Normal 7 2 2 2 3 3 3 2" xfId="36533" xr:uid="{00000000-0005-0000-0000-0000B38E0000}"/>
    <cellStyle name="Normal 7 2 2 2 3 3 3 2 2" xfId="36534" xr:uid="{00000000-0005-0000-0000-0000B48E0000}"/>
    <cellStyle name="Normal 7 2 2 2 3 3 3 3" xfId="36535" xr:uid="{00000000-0005-0000-0000-0000B58E0000}"/>
    <cellStyle name="Normal 7 2 2 2 3 3 4" xfId="36536" xr:uid="{00000000-0005-0000-0000-0000B68E0000}"/>
    <cellStyle name="Normal 7 2 2 2 3 3 4 2" xfId="36537" xr:uid="{00000000-0005-0000-0000-0000B78E0000}"/>
    <cellStyle name="Normal 7 2 2 2 3 3 4 2 2" xfId="36538" xr:uid="{00000000-0005-0000-0000-0000B88E0000}"/>
    <cellStyle name="Normal 7 2 2 2 3 3 4 3" xfId="36539" xr:uid="{00000000-0005-0000-0000-0000B98E0000}"/>
    <cellStyle name="Normal 7 2 2 2 3 3 5" xfId="36540" xr:uid="{00000000-0005-0000-0000-0000BA8E0000}"/>
    <cellStyle name="Normal 7 2 2 2 3 3 5 2" xfId="36541" xr:uid="{00000000-0005-0000-0000-0000BB8E0000}"/>
    <cellStyle name="Normal 7 2 2 2 3 3 6" xfId="36542" xr:uid="{00000000-0005-0000-0000-0000BC8E0000}"/>
    <cellStyle name="Normal 7 2 2 2 3 3 6 2" xfId="36543" xr:uid="{00000000-0005-0000-0000-0000BD8E0000}"/>
    <cellStyle name="Normal 7 2 2 2 3 3 7" xfId="36544" xr:uid="{00000000-0005-0000-0000-0000BE8E0000}"/>
    <cellStyle name="Normal 7 2 2 2 3 4" xfId="36545" xr:uid="{00000000-0005-0000-0000-0000BF8E0000}"/>
    <cellStyle name="Normal 7 2 2 2 3 4 2" xfId="36546" xr:uid="{00000000-0005-0000-0000-0000C08E0000}"/>
    <cellStyle name="Normal 7 2 2 2 3 4 2 2" xfId="36547" xr:uid="{00000000-0005-0000-0000-0000C18E0000}"/>
    <cellStyle name="Normal 7 2 2 2 3 4 2 2 2" xfId="36548" xr:uid="{00000000-0005-0000-0000-0000C28E0000}"/>
    <cellStyle name="Normal 7 2 2 2 3 4 2 2 2 2" xfId="36549" xr:uid="{00000000-0005-0000-0000-0000C38E0000}"/>
    <cellStyle name="Normal 7 2 2 2 3 4 2 2 3" xfId="36550" xr:uid="{00000000-0005-0000-0000-0000C48E0000}"/>
    <cellStyle name="Normal 7 2 2 2 3 4 2 3" xfId="36551" xr:uid="{00000000-0005-0000-0000-0000C58E0000}"/>
    <cellStyle name="Normal 7 2 2 2 3 4 2 3 2" xfId="36552" xr:uid="{00000000-0005-0000-0000-0000C68E0000}"/>
    <cellStyle name="Normal 7 2 2 2 3 4 2 3 2 2" xfId="36553" xr:uid="{00000000-0005-0000-0000-0000C78E0000}"/>
    <cellStyle name="Normal 7 2 2 2 3 4 2 3 3" xfId="36554" xr:uid="{00000000-0005-0000-0000-0000C88E0000}"/>
    <cellStyle name="Normal 7 2 2 2 3 4 2 4" xfId="36555" xr:uid="{00000000-0005-0000-0000-0000C98E0000}"/>
    <cellStyle name="Normal 7 2 2 2 3 4 2 4 2" xfId="36556" xr:uid="{00000000-0005-0000-0000-0000CA8E0000}"/>
    <cellStyle name="Normal 7 2 2 2 3 4 2 5" xfId="36557" xr:uid="{00000000-0005-0000-0000-0000CB8E0000}"/>
    <cellStyle name="Normal 7 2 2 2 3 4 3" xfId="36558" xr:uid="{00000000-0005-0000-0000-0000CC8E0000}"/>
    <cellStyle name="Normal 7 2 2 2 3 4 3 2" xfId="36559" xr:uid="{00000000-0005-0000-0000-0000CD8E0000}"/>
    <cellStyle name="Normal 7 2 2 2 3 4 3 2 2" xfId="36560" xr:uid="{00000000-0005-0000-0000-0000CE8E0000}"/>
    <cellStyle name="Normal 7 2 2 2 3 4 3 3" xfId="36561" xr:uid="{00000000-0005-0000-0000-0000CF8E0000}"/>
    <cellStyle name="Normal 7 2 2 2 3 4 4" xfId="36562" xr:uid="{00000000-0005-0000-0000-0000D08E0000}"/>
    <cellStyle name="Normal 7 2 2 2 3 4 4 2" xfId="36563" xr:uid="{00000000-0005-0000-0000-0000D18E0000}"/>
    <cellStyle name="Normal 7 2 2 2 3 4 4 2 2" xfId="36564" xr:uid="{00000000-0005-0000-0000-0000D28E0000}"/>
    <cellStyle name="Normal 7 2 2 2 3 4 4 3" xfId="36565" xr:uid="{00000000-0005-0000-0000-0000D38E0000}"/>
    <cellStyle name="Normal 7 2 2 2 3 4 5" xfId="36566" xr:uid="{00000000-0005-0000-0000-0000D48E0000}"/>
    <cellStyle name="Normal 7 2 2 2 3 4 5 2" xfId="36567" xr:uid="{00000000-0005-0000-0000-0000D58E0000}"/>
    <cellStyle name="Normal 7 2 2 2 3 4 6" xfId="36568" xr:uid="{00000000-0005-0000-0000-0000D68E0000}"/>
    <cellStyle name="Normal 7 2 2 2 3 4 6 2" xfId="36569" xr:uid="{00000000-0005-0000-0000-0000D78E0000}"/>
    <cellStyle name="Normal 7 2 2 2 3 4 7" xfId="36570" xr:uid="{00000000-0005-0000-0000-0000D88E0000}"/>
    <cellStyle name="Normal 7 2 2 2 3 5" xfId="36571" xr:uid="{00000000-0005-0000-0000-0000D98E0000}"/>
    <cellStyle name="Normal 7 2 2 2 3 5 2" xfId="36572" xr:uid="{00000000-0005-0000-0000-0000DA8E0000}"/>
    <cellStyle name="Normal 7 2 2 2 3 5 2 2" xfId="36573" xr:uid="{00000000-0005-0000-0000-0000DB8E0000}"/>
    <cellStyle name="Normal 7 2 2 2 3 5 2 2 2" xfId="36574" xr:uid="{00000000-0005-0000-0000-0000DC8E0000}"/>
    <cellStyle name="Normal 7 2 2 2 3 5 2 3" xfId="36575" xr:uid="{00000000-0005-0000-0000-0000DD8E0000}"/>
    <cellStyle name="Normal 7 2 2 2 3 5 3" xfId="36576" xr:uid="{00000000-0005-0000-0000-0000DE8E0000}"/>
    <cellStyle name="Normal 7 2 2 2 3 5 3 2" xfId="36577" xr:uid="{00000000-0005-0000-0000-0000DF8E0000}"/>
    <cellStyle name="Normal 7 2 2 2 3 5 3 2 2" xfId="36578" xr:uid="{00000000-0005-0000-0000-0000E08E0000}"/>
    <cellStyle name="Normal 7 2 2 2 3 5 3 3" xfId="36579" xr:uid="{00000000-0005-0000-0000-0000E18E0000}"/>
    <cellStyle name="Normal 7 2 2 2 3 5 4" xfId="36580" xr:uid="{00000000-0005-0000-0000-0000E28E0000}"/>
    <cellStyle name="Normal 7 2 2 2 3 5 4 2" xfId="36581" xr:uid="{00000000-0005-0000-0000-0000E38E0000}"/>
    <cellStyle name="Normal 7 2 2 2 3 5 5" xfId="36582" xr:uid="{00000000-0005-0000-0000-0000E48E0000}"/>
    <cellStyle name="Normal 7 2 2 2 3 6" xfId="36583" xr:uid="{00000000-0005-0000-0000-0000E58E0000}"/>
    <cellStyle name="Normal 7 2 2 2 3 6 2" xfId="36584" xr:uid="{00000000-0005-0000-0000-0000E68E0000}"/>
    <cellStyle name="Normal 7 2 2 2 3 6 2 2" xfId="36585" xr:uid="{00000000-0005-0000-0000-0000E78E0000}"/>
    <cellStyle name="Normal 7 2 2 2 3 6 2 2 2" xfId="36586" xr:uid="{00000000-0005-0000-0000-0000E88E0000}"/>
    <cellStyle name="Normal 7 2 2 2 3 6 2 3" xfId="36587" xr:uid="{00000000-0005-0000-0000-0000E98E0000}"/>
    <cellStyle name="Normal 7 2 2 2 3 6 3" xfId="36588" xr:uid="{00000000-0005-0000-0000-0000EA8E0000}"/>
    <cellStyle name="Normal 7 2 2 2 3 6 3 2" xfId="36589" xr:uid="{00000000-0005-0000-0000-0000EB8E0000}"/>
    <cellStyle name="Normal 7 2 2 2 3 6 4" xfId="36590" xr:uid="{00000000-0005-0000-0000-0000EC8E0000}"/>
    <cellStyle name="Normal 7 2 2 2 3 7" xfId="36591" xr:uid="{00000000-0005-0000-0000-0000ED8E0000}"/>
    <cellStyle name="Normal 7 2 2 2 3 7 2" xfId="36592" xr:uid="{00000000-0005-0000-0000-0000EE8E0000}"/>
    <cellStyle name="Normal 7 2 2 2 3 7 2 2" xfId="36593" xr:uid="{00000000-0005-0000-0000-0000EF8E0000}"/>
    <cellStyle name="Normal 7 2 2 2 3 7 3" xfId="36594" xr:uid="{00000000-0005-0000-0000-0000F08E0000}"/>
    <cellStyle name="Normal 7 2 2 2 3 8" xfId="36595" xr:uid="{00000000-0005-0000-0000-0000F18E0000}"/>
    <cellStyle name="Normal 7 2 2 2 3 8 2" xfId="36596" xr:uid="{00000000-0005-0000-0000-0000F28E0000}"/>
    <cellStyle name="Normal 7 2 2 2 3 8 2 2" xfId="36597" xr:uid="{00000000-0005-0000-0000-0000F38E0000}"/>
    <cellStyle name="Normal 7 2 2 2 3 8 3" xfId="36598" xr:uid="{00000000-0005-0000-0000-0000F48E0000}"/>
    <cellStyle name="Normal 7 2 2 2 3 9" xfId="36599" xr:uid="{00000000-0005-0000-0000-0000F58E0000}"/>
    <cellStyle name="Normal 7 2 2 2 3 9 2" xfId="36600" xr:uid="{00000000-0005-0000-0000-0000F68E0000}"/>
    <cellStyle name="Normal 7 2 2 2 4" xfId="36601" xr:uid="{00000000-0005-0000-0000-0000F78E0000}"/>
    <cellStyle name="Normal 7 2 2 2 4 10" xfId="36602" xr:uid="{00000000-0005-0000-0000-0000F88E0000}"/>
    <cellStyle name="Normal 7 2 2 2 4 10 2" xfId="36603" xr:uid="{00000000-0005-0000-0000-0000F98E0000}"/>
    <cellStyle name="Normal 7 2 2 2 4 11" xfId="36604" xr:uid="{00000000-0005-0000-0000-0000FA8E0000}"/>
    <cellStyle name="Normal 7 2 2 2 4 2" xfId="36605" xr:uid="{00000000-0005-0000-0000-0000FB8E0000}"/>
    <cellStyle name="Normal 7 2 2 2 4 2 2" xfId="36606" xr:uid="{00000000-0005-0000-0000-0000FC8E0000}"/>
    <cellStyle name="Normal 7 2 2 2 4 2 2 2" xfId="36607" xr:uid="{00000000-0005-0000-0000-0000FD8E0000}"/>
    <cellStyle name="Normal 7 2 2 2 4 2 2 2 2" xfId="36608" xr:uid="{00000000-0005-0000-0000-0000FE8E0000}"/>
    <cellStyle name="Normal 7 2 2 2 4 2 2 2 2 2" xfId="36609" xr:uid="{00000000-0005-0000-0000-0000FF8E0000}"/>
    <cellStyle name="Normal 7 2 2 2 4 2 2 2 2 2 2" xfId="36610" xr:uid="{00000000-0005-0000-0000-0000008F0000}"/>
    <cellStyle name="Normal 7 2 2 2 4 2 2 2 2 3" xfId="36611" xr:uid="{00000000-0005-0000-0000-0000018F0000}"/>
    <cellStyle name="Normal 7 2 2 2 4 2 2 2 3" xfId="36612" xr:uid="{00000000-0005-0000-0000-0000028F0000}"/>
    <cellStyle name="Normal 7 2 2 2 4 2 2 2 3 2" xfId="36613" xr:uid="{00000000-0005-0000-0000-0000038F0000}"/>
    <cellStyle name="Normal 7 2 2 2 4 2 2 2 3 2 2" xfId="36614" xr:uid="{00000000-0005-0000-0000-0000048F0000}"/>
    <cellStyle name="Normal 7 2 2 2 4 2 2 2 3 3" xfId="36615" xr:uid="{00000000-0005-0000-0000-0000058F0000}"/>
    <cellStyle name="Normal 7 2 2 2 4 2 2 2 4" xfId="36616" xr:uid="{00000000-0005-0000-0000-0000068F0000}"/>
    <cellStyle name="Normal 7 2 2 2 4 2 2 2 4 2" xfId="36617" xr:uid="{00000000-0005-0000-0000-0000078F0000}"/>
    <cellStyle name="Normal 7 2 2 2 4 2 2 2 5" xfId="36618" xr:uid="{00000000-0005-0000-0000-0000088F0000}"/>
    <cellStyle name="Normal 7 2 2 2 4 2 2 3" xfId="36619" xr:uid="{00000000-0005-0000-0000-0000098F0000}"/>
    <cellStyle name="Normal 7 2 2 2 4 2 2 3 2" xfId="36620" xr:uid="{00000000-0005-0000-0000-00000A8F0000}"/>
    <cellStyle name="Normal 7 2 2 2 4 2 2 3 2 2" xfId="36621" xr:uid="{00000000-0005-0000-0000-00000B8F0000}"/>
    <cellStyle name="Normal 7 2 2 2 4 2 2 3 3" xfId="36622" xr:uid="{00000000-0005-0000-0000-00000C8F0000}"/>
    <cellStyle name="Normal 7 2 2 2 4 2 2 4" xfId="36623" xr:uid="{00000000-0005-0000-0000-00000D8F0000}"/>
    <cellStyle name="Normal 7 2 2 2 4 2 2 4 2" xfId="36624" xr:uid="{00000000-0005-0000-0000-00000E8F0000}"/>
    <cellStyle name="Normal 7 2 2 2 4 2 2 4 2 2" xfId="36625" xr:uid="{00000000-0005-0000-0000-00000F8F0000}"/>
    <cellStyle name="Normal 7 2 2 2 4 2 2 4 3" xfId="36626" xr:uid="{00000000-0005-0000-0000-0000108F0000}"/>
    <cellStyle name="Normal 7 2 2 2 4 2 2 5" xfId="36627" xr:uid="{00000000-0005-0000-0000-0000118F0000}"/>
    <cellStyle name="Normal 7 2 2 2 4 2 2 5 2" xfId="36628" xr:uid="{00000000-0005-0000-0000-0000128F0000}"/>
    <cellStyle name="Normal 7 2 2 2 4 2 2 6" xfId="36629" xr:uid="{00000000-0005-0000-0000-0000138F0000}"/>
    <cellStyle name="Normal 7 2 2 2 4 2 2 6 2" xfId="36630" xr:uid="{00000000-0005-0000-0000-0000148F0000}"/>
    <cellStyle name="Normal 7 2 2 2 4 2 2 7" xfId="36631" xr:uid="{00000000-0005-0000-0000-0000158F0000}"/>
    <cellStyle name="Normal 7 2 2 2 4 2 3" xfId="36632" xr:uid="{00000000-0005-0000-0000-0000168F0000}"/>
    <cellStyle name="Normal 7 2 2 2 4 2 3 2" xfId="36633" xr:uid="{00000000-0005-0000-0000-0000178F0000}"/>
    <cellStyle name="Normal 7 2 2 2 4 2 3 2 2" xfId="36634" xr:uid="{00000000-0005-0000-0000-0000188F0000}"/>
    <cellStyle name="Normal 7 2 2 2 4 2 3 2 2 2" xfId="36635" xr:uid="{00000000-0005-0000-0000-0000198F0000}"/>
    <cellStyle name="Normal 7 2 2 2 4 2 3 2 3" xfId="36636" xr:uid="{00000000-0005-0000-0000-00001A8F0000}"/>
    <cellStyle name="Normal 7 2 2 2 4 2 3 3" xfId="36637" xr:uid="{00000000-0005-0000-0000-00001B8F0000}"/>
    <cellStyle name="Normal 7 2 2 2 4 2 3 3 2" xfId="36638" xr:uid="{00000000-0005-0000-0000-00001C8F0000}"/>
    <cellStyle name="Normal 7 2 2 2 4 2 3 3 2 2" xfId="36639" xr:uid="{00000000-0005-0000-0000-00001D8F0000}"/>
    <cellStyle name="Normal 7 2 2 2 4 2 3 3 3" xfId="36640" xr:uid="{00000000-0005-0000-0000-00001E8F0000}"/>
    <cellStyle name="Normal 7 2 2 2 4 2 3 4" xfId="36641" xr:uid="{00000000-0005-0000-0000-00001F8F0000}"/>
    <cellStyle name="Normal 7 2 2 2 4 2 3 4 2" xfId="36642" xr:uid="{00000000-0005-0000-0000-0000208F0000}"/>
    <cellStyle name="Normal 7 2 2 2 4 2 3 5" xfId="36643" xr:uid="{00000000-0005-0000-0000-0000218F0000}"/>
    <cellStyle name="Normal 7 2 2 2 4 2 4" xfId="36644" xr:uid="{00000000-0005-0000-0000-0000228F0000}"/>
    <cellStyle name="Normal 7 2 2 2 4 2 4 2" xfId="36645" xr:uid="{00000000-0005-0000-0000-0000238F0000}"/>
    <cellStyle name="Normal 7 2 2 2 4 2 4 2 2" xfId="36646" xr:uid="{00000000-0005-0000-0000-0000248F0000}"/>
    <cellStyle name="Normal 7 2 2 2 4 2 4 3" xfId="36647" xr:uid="{00000000-0005-0000-0000-0000258F0000}"/>
    <cellStyle name="Normal 7 2 2 2 4 2 5" xfId="36648" xr:uid="{00000000-0005-0000-0000-0000268F0000}"/>
    <cellStyle name="Normal 7 2 2 2 4 2 5 2" xfId="36649" xr:uid="{00000000-0005-0000-0000-0000278F0000}"/>
    <cellStyle name="Normal 7 2 2 2 4 2 5 2 2" xfId="36650" xr:uid="{00000000-0005-0000-0000-0000288F0000}"/>
    <cellStyle name="Normal 7 2 2 2 4 2 5 3" xfId="36651" xr:uid="{00000000-0005-0000-0000-0000298F0000}"/>
    <cellStyle name="Normal 7 2 2 2 4 2 6" xfId="36652" xr:uid="{00000000-0005-0000-0000-00002A8F0000}"/>
    <cellStyle name="Normal 7 2 2 2 4 2 6 2" xfId="36653" xr:uid="{00000000-0005-0000-0000-00002B8F0000}"/>
    <cellStyle name="Normal 7 2 2 2 4 2 7" xfId="36654" xr:uid="{00000000-0005-0000-0000-00002C8F0000}"/>
    <cellStyle name="Normal 7 2 2 2 4 2 7 2" xfId="36655" xr:uid="{00000000-0005-0000-0000-00002D8F0000}"/>
    <cellStyle name="Normal 7 2 2 2 4 2 8" xfId="36656" xr:uid="{00000000-0005-0000-0000-00002E8F0000}"/>
    <cellStyle name="Normal 7 2 2 2 4 3" xfId="36657" xr:uid="{00000000-0005-0000-0000-00002F8F0000}"/>
    <cellStyle name="Normal 7 2 2 2 4 3 2" xfId="36658" xr:uid="{00000000-0005-0000-0000-0000308F0000}"/>
    <cellStyle name="Normal 7 2 2 2 4 3 2 2" xfId="36659" xr:uid="{00000000-0005-0000-0000-0000318F0000}"/>
    <cellStyle name="Normal 7 2 2 2 4 3 2 2 2" xfId="36660" xr:uid="{00000000-0005-0000-0000-0000328F0000}"/>
    <cellStyle name="Normal 7 2 2 2 4 3 2 2 2 2" xfId="36661" xr:uid="{00000000-0005-0000-0000-0000338F0000}"/>
    <cellStyle name="Normal 7 2 2 2 4 3 2 2 3" xfId="36662" xr:uid="{00000000-0005-0000-0000-0000348F0000}"/>
    <cellStyle name="Normal 7 2 2 2 4 3 2 3" xfId="36663" xr:uid="{00000000-0005-0000-0000-0000358F0000}"/>
    <cellStyle name="Normal 7 2 2 2 4 3 2 3 2" xfId="36664" xr:uid="{00000000-0005-0000-0000-0000368F0000}"/>
    <cellStyle name="Normal 7 2 2 2 4 3 2 3 2 2" xfId="36665" xr:uid="{00000000-0005-0000-0000-0000378F0000}"/>
    <cellStyle name="Normal 7 2 2 2 4 3 2 3 3" xfId="36666" xr:uid="{00000000-0005-0000-0000-0000388F0000}"/>
    <cellStyle name="Normal 7 2 2 2 4 3 2 4" xfId="36667" xr:uid="{00000000-0005-0000-0000-0000398F0000}"/>
    <cellStyle name="Normal 7 2 2 2 4 3 2 4 2" xfId="36668" xr:uid="{00000000-0005-0000-0000-00003A8F0000}"/>
    <cellStyle name="Normal 7 2 2 2 4 3 2 5" xfId="36669" xr:uid="{00000000-0005-0000-0000-00003B8F0000}"/>
    <cellStyle name="Normal 7 2 2 2 4 3 3" xfId="36670" xr:uid="{00000000-0005-0000-0000-00003C8F0000}"/>
    <cellStyle name="Normal 7 2 2 2 4 3 3 2" xfId="36671" xr:uid="{00000000-0005-0000-0000-00003D8F0000}"/>
    <cellStyle name="Normal 7 2 2 2 4 3 3 2 2" xfId="36672" xr:uid="{00000000-0005-0000-0000-00003E8F0000}"/>
    <cellStyle name="Normal 7 2 2 2 4 3 3 3" xfId="36673" xr:uid="{00000000-0005-0000-0000-00003F8F0000}"/>
    <cellStyle name="Normal 7 2 2 2 4 3 4" xfId="36674" xr:uid="{00000000-0005-0000-0000-0000408F0000}"/>
    <cellStyle name="Normal 7 2 2 2 4 3 4 2" xfId="36675" xr:uid="{00000000-0005-0000-0000-0000418F0000}"/>
    <cellStyle name="Normal 7 2 2 2 4 3 4 2 2" xfId="36676" xr:uid="{00000000-0005-0000-0000-0000428F0000}"/>
    <cellStyle name="Normal 7 2 2 2 4 3 4 3" xfId="36677" xr:uid="{00000000-0005-0000-0000-0000438F0000}"/>
    <cellStyle name="Normal 7 2 2 2 4 3 5" xfId="36678" xr:uid="{00000000-0005-0000-0000-0000448F0000}"/>
    <cellStyle name="Normal 7 2 2 2 4 3 5 2" xfId="36679" xr:uid="{00000000-0005-0000-0000-0000458F0000}"/>
    <cellStyle name="Normal 7 2 2 2 4 3 6" xfId="36680" xr:uid="{00000000-0005-0000-0000-0000468F0000}"/>
    <cellStyle name="Normal 7 2 2 2 4 3 6 2" xfId="36681" xr:uid="{00000000-0005-0000-0000-0000478F0000}"/>
    <cellStyle name="Normal 7 2 2 2 4 3 7" xfId="36682" xr:uid="{00000000-0005-0000-0000-0000488F0000}"/>
    <cellStyle name="Normal 7 2 2 2 4 4" xfId="36683" xr:uid="{00000000-0005-0000-0000-0000498F0000}"/>
    <cellStyle name="Normal 7 2 2 2 4 4 2" xfId="36684" xr:uid="{00000000-0005-0000-0000-00004A8F0000}"/>
    <cellStyle name="Normal 7 2 2 2 4 4 2 2" xfId="36685" xr:uid="{00000000-0005-0000-0000-00004B8F0000}"/>
    <cellStyle name="Normal 7 2 2 2 4 4 2 2 2" xfId="36686" xr:uid="{00000000-0005-0000-0000-00004C8F0000}"/>
    <cellStyle name="Normal 7 2 2 2 4 4 2 2 2 2" xfId="36687" xr:uid="{00000000-0005-0000-0000-00004D8F0000}"/>
    <cellStyle name="Normal 7 2 2 2 4 4 2 2 3" xfId="36688" xr:uid="{00000000-0005-0000-0000-00004E8F0000}"/>
    <cellStyle name="Normal 7 2 2 2 4 4 2 3" xfId="36689" xr:uid="{00000000-0005-0000-0000-00004F8F0000}"/>
    <cellStyle name="Normal 7 2 2 2 4 4 2 3 2" xfId="36690" xr:uid="{00000000-0005-0000-0000-0000508F0000}"/>
    <cellStyle name="Normal 7 2 2 2 4 4 2 3 2 2" xfId="36691" xr:uid="{00000000-0005-0000-0000-0000518F0000}"/>
    <cellStyle name="Normal 7 2 2 2 4 4 2 3 3" xfId="36692" xr:uid="{00000000-0005-0000-0000-0000528F0000}"/>
    <cellStyle name="Normal 7 2 2 2 4 4 2 4" xfId="36693" xr:uid="{00000000-0005-0000-0000-0000538F0000}"/>
    <cellStyle name="Normal 7 2 2 2 4 4 2 4 2" xfId="36694" xr:uid="{00000000-0005-0000-0000-0000548F0000}"/>
    <cellStyle name="Normal 7 2 2 2 4 4 2 5" xfId="36695" xr:uid="{00000000-0005-0000-0000-0000558F0000}"/>
    <cellStyle name="Normal 7 2 2 2 4 4 3" xfId="36696" xr:uid="{00000000-0005-0000-0000-0000568F0000}"/>
    <cellStyle name="Normal 7 2 2 2 4 4 3 2" xfId="36697" xr:uid="{00000000-0005-0000-0000-0000578F0000}"/>
    <cellStyle name="Normal 7 2 2 2 4 4 3 2 2" xfId="36698" xr:uid="{00000000-0005-0000-0000-0000588F0000}"/>
    <cellStyle name="Normal 7 2 2 2 4 4 3 3" xfId="36699" xr:uid="{00000000-0005-0000-0000-0000598F0000}"/>
    <cellStyle name="Normal 7 2 2 2 4 4 4" xfId="36700" xr:uid="{00000000-0005-0000-0000-00005A8F0000}"/>
    <cellStyle name="Normal 7 2 2 2 4 4 4 2" xfId="36701" xr:uid="{00000000-0005-0000-0000-00005B8F0000}"/>
    <cellStyle name="Normal 7 2 2 2 4 4 4 2 2" xfId="36702" xr:uid="{00000000-0005-0000-0000-00005C8F0000}"/>
    <cellStyle name="Normal 7 2 2 2 4 4 4 3" xfId="36703" xr:uid="{00000000-0005-0000-0000-00005D8F0000}"/>
    <cellStyle name="Normal 7 2 2 2 4 4 5" xfId="36704" xr:uid="{00000000-0005-0000-0000-00005E8F0000}"/>
    <cellStyle name="Normal 7 2 2 2 4 4 5 2" xfId="36705" xr:uid="{00000000-0005-0000-0000-00005F8F0000}"/>
    <cellStyle name="Normal 7 2 2 2 4 4 6" xfId="36706" xr:uid="{00000000-0005-0000-0000-0000608F0000}"/>
    <cellStyle name="Normal 7 2 2 2 4 4 6 2" xfId="36707" xr:uid="{00000000-0005-0000-0000-0000618F0000}"/>
    <cellStyle name="Normal 7 2 2 2 4 4 7" xfId="36708" xr:uid="{00000000-0005-0000-0000-0000628F0000}"/>
    <cellStyle name="Normal 7 2 2 2 4 5" xfId="36709" xr:uid="{00000000-0005-0000-0000-0000638F0000}"/>
    <cellStyle name="Normal 7 2 2 2 4 5 2" xfId="36710" xr:uid="{00000000-0005-0000-0000-0000648F0000}"/>
    <cellStyle name="Normal 7 2 2 2 4 5 2 2" xfId="36711" xr:uid="{00000000-0005-0000-0000-0000658F0000}"/>
    <cellStyle name="Normal 7 2 2 2 4 5 2 2 2" xfId="36712" xr:uid="{00000000-0005-0000-0000-0000668F0000}"/>
    <cellStyle name="Normal 7 2 2 2 4 5 2 3" xfId="36713" xr:uid="{00000000-0005-0000-0000-0000678F0000}"/>
    <cellStyle name="Normal 7 2 2 2 4 5 3" xfId="36714" xr:uid="{00000000-0005-0000-0000-0000688F0000}"/>
    <cellStyle name="Normal 7 2 2 2 4 5 3 2" xfId="36715" xr:uid="{00000000-0005-0000-0000-0000698F0000}"/>
    <cellStyle name="Normal 7 2 2 2 4 5 3 2 2" xfId="36716" xr:uid="{00000000-0005-0000-0000-00006A8F0000}"/>
    <cellStyle name="Normal 7 2 2 2 4 5 3 3" xfId="36717" xr:uid="{00000000-0005-0000-0000-00006B8F0000}"/>
    <cellStyle name="Normal 7 2 2 2 4 5 4" xfId="36718" xr:uid="{00000000-0005-0000-0000-00006C8F0000}"/>
    <cellStyle name="Normal 7 2 2 2 4 5 4 2" xfId="36719" xr:uid="{00000000-0005-0000-0000-00006D8F0000}"/>
    <cellStyle name="Normal 7 2 2 2 4 5 5" xfId="36720" xr:uid="{00000000-0005-0000-0000-00006E8F0000}"/>
    <cellStyle name="Normal 7 2 2 2 4 6" xfId="36721" xr:uid="{00000000-0005-0000-0000-00006F8F0000}"/>
    <cellStyle name="Normal 7 2 2 2 4 6 2" xfId="36722" xr:uid="{00000000-0005-0000-0000-0000708F0000}"/>
    <cellStyle name="Normal 7 2 2 2 4 6 2 2" xfId="36723" xr:uid="{00000000-0005-0000-0000-0000718F0000}"/>
    <cellStyle name="Normal 7 2 2 2 4 6 2 2 2" xfId="36724" xr:uid="{00000000-0005-0000-0000-0000728F0000}"/>
    <cellStyle name="Normal 7 2 2 2 4 6 2 3" xfId="36725" xr:uid="{00000000-0005-0000-0000-0000738F0000}"/>
    <cellStyle name="Normal 7 2 2 2 4 6 3" xfId="36726" xr:uid="{00000000-0005-0000-0000-0000748F0000}"/>
    <cellStyle name="Normal 7 2 2 2 4 6 3 2" xfId="36727" xr:uid="{00000000-0005-0000-0000-0000758F0000}"/>
    <cellStyle name="Normal 7 2 2 2 4 6 4" xfId="36728" xr:uid="{00000000-0005-0000-0000-0000768F0000}"/>
    <cellStyle name="Normal 7 2 2 2 4 7" xfId="36729" xr:uid="{00000000-0005-0000-0000-0000778F0000}"/>
    <cellStyle name="Normal 7 2 2 2 4 7 2" xfId="36730" xr:uid="{00000000-0005-0000-0000-0000788F0000}"/>
    <cellStyle name="Normal 7 2 2 2 4 7 2 2" xfId="36731" xr:uid="{00000000-0005-0000-0000-0000798F0000}"/>
    <cellStyle name="Normal 7 2 2 2 4 7 3" xfId="36732" xr:uid="{00000000-0005-0000-0000-00007A8F0000}"/>
    <cellStyle name="Normal 7 2 2 2 4 8" xfId="36733" xr:uid="{00000000-0005-0000-0000-00007B8F0000}"/>
    <cellStyle name="Normal 7 2 2 2 4 8 2" xfId="36734" xr:uid="{00000000-0005-0000-0000-00007C8F0000}"/>
    <cellStyle name="Normal 7 2 2 2 4 8 2 2" xfId="36735" xr:uid="{00000000-0005-0000-0000-00007D8F0000}"/>
    <cellStyle name="Normal 7 2 2 2 4 8 3" xfId="36736" xr:uid="{00000000-0005-0000-0000-00007E8F0000}"/>
    <cellStyle name="Normal 7 2 2 2 4 9" xfId="36737" xr:uid="{00000000-0005-0000-0000-00007F8F0000}"/>
    <cellStyle name="Normal 7 2 2 2 4 9 2" xfId="36738" xr:uid="{00000000-0005-0000-0000-0000808F0000}"/>
    <cellStyle name="Normal 7 2 2 2 5" xfId="36739" xr:uid="{00000000-0005-0000-0000-0000818F0000}"/>
    <cellStyle name="Normal 7 2 2 2 5 10" xfId="36740" xr:uid="{00000000-0005-0000-0000-0000828F0000}"/>
    <cellStyle name="Normal 7 2 2 2 5 10 2" xfId="36741" xr:uid="{00000000-0005-0000-0000-0000838F0000}"/>
    <cellStyle name="Normal 7 2 2 2 5 11" xfId="36742" xr:uid="{00000000-0005-0000-0000-0000848F0000}"/>
    <cellStyle name="Normal 7 2 2 2 5 2" xfId="36743" xr:uid="{00000000-0005-0000-0000-0000858F0000}"/>
    <cellStyle name="Normal 7 2 2 2 5 2 2" xfId="36744" xr:uid="{00000000-0005-0000-0000-0000868F0000}"/>
    <cellStyle name="Normal 7 2 2 2 5 2 2 2" xfId="36745" xr:uid="{00000000-0005-0000-0000-0000878F0000}"/>
    <cellStyle name="Normal 7 2 2 2 5 2 2 2 2" xfId="36746" xr:uid="{00000000-0005-0000-0000-0000888F0000}"/>
    <cellStyle name="Normal 7 2 2 2 5 2 2 2 2 2" xfId="36747" xr:uid="{00000000-0005-0000-0000-0000898F0000}"/>
    <cellStyle name="Normal 7 2 2 2 5 2 2 2 2 2 2" xfId="36748" xr:uid="{00000000-0005-0000-0000-00008A8F0000}"/>
    <cellStyle name="Normal 7 2 2 2 5 2 2 2 2 3" xfId="36749" xr:uid="{00000000-0005-0000-0000-00008B8F0000}"/>
    <cellStyle name="Normal 7 2 2 2 5 2 2 2 3" xfId="36750" xr:uid="{00000000-0005-0000-0000-00008C8F0000}"/>
    <cellStyle name="Normal 7 2 2 2 5 2 2 2 3 2" xfId="36751" xr:uid="{00000000-0005-0000-0000-00008D8F0000}"/>
    <cellStyle name="Normal 7 2 2 2 5 2 2 2 3 2 2" xfId="36752" xr:uid="{00000000-0005-0000-0000-00008E8F0000}"/>
    <cellStyle name="Normal 7 2 2 2 5 2 2 2 3 3" xfId="36753" xr:uid="{00000000-0005-0000-0000-00008F8F0000}"/>
    <cellStyle name="Normal 7 2 2 2 5 2 2 2 4" xfId="36754" xr:uid="{00000000-0005-0000-0000-0000908F0000}"/>
    <cellStyle name="Normal 7 2 2 2 5 2 2 2 4 2" xfId="36755" xr:uid="{00000000-0005-0000-0000-0000918F0000}"/>
    <cellStyle name="Normal 7 2 2 2 5 2 2 2 5" xfId="36756" xr:uid="{00000000-0005-0000-0000-0000928F0000}"/>
    <cellStyle name="Normal 7 2 2 2 5 2 2 3" xfId="36757" xr:uid="{00000000-0005-0000-0000-0000938F0000}"/>
    <cellStyle name="Normal 7 2 2 2 5 2 2 3 2" xfId="36758" xr:uid="{00000000-0005-0000-0000-0000948F0000}"/>
    <cellStyle name="Normal 7 2 2 2 5 2 2 3 2 2" xfId="36759" xr:uid="{00000000-0005-0000-0000-0000958F0000}"/>
    <cellStyle name="Normal 7 2 2 2 5 2 2 3 3" xfId="36760" xr:uid="{00000000-0005-0000-0000-0000968F0000}"/>
    <cellStyle name="Normal 7 2 2 2 5 2 2 4" xfId="36761" xr:uid="{00000000-0005-0000-0000-0000978F0000}"/>
    <cellStyle name="Normal 7 2 2 2 5 2 2 4 2" xfId="36762" xr:uid="{00000000-0005-0000-0000-0000988F0000}"/>
    <cellStyle name="Normal 7 2 2 2 5 2 2 4 2 2" xfId="36763" xr:uid="{00000000-0005-0000-0000-0000998F0000}"/>
    <cellStyle name="Normal 7 2 2 2 5 2 2 4 3" xfId="36764" xr:uid="{00000000-0005-0000-0000-00009A8F0000}"/>
    <cellStyle name="Normal 7 2 2 2 5 2 2 5" xfId="36765" xr:uid="{00000000-0005-0000-0000-00009B8F0000}"/>
    <cellStyle name="Normal 7 2 2 2 5 2 2 5 2" xfId="36766" xr:uid="{00000000-0005-0000-0000-00009C8F0000}"/>
    <cellStyle name="Normal 7 2 2 2 5 2 2 6" xfId="36767" xr:uid="{00000000-0005-0000-0000-00009D8F0000}"/>
    <cellStyle name="Normal 7 2 2 2 5 2 2 6 2" xfId="36768" xr:uid="{00000000-0005-0000-0000-00009E8F0000}"/>
    <cellStyle name="Normal 7 2 2 2 5 2 2 7" xfId="36769" xr:uid="{00000000-0005-0000-0000-00009F8F0000}"/>
    <cellStyle name="Normal 7 2 2 2 5 2 3" xfId="36770" xr:uid="{00000000-0005-0000-0000-0000A08F0000}"/>
    <cellStyle name="Normal 7 2 2 2 5 2 3 2" xfId="36771" xr:uid="{00000000-0005-0000-0000-0000A18F0000}"/>
    <cellStyle name="Normal 7 2 2 2 5 2 3 2 2" xfId="36772" xr:uid="{00000000-0005-0000-0000-0000A28F0000}"/>
    <cellStyle name="Normal 7 2 2 2 5 2 3 2 2 2" xfId="36773" xr:uid="{00000000-0005-0000-0000-0000A38F0000}"/>
    <cellStyle name="Normal 7 2 2 2 5 2 3 2 3" xfId="36774" xr:uid="{00000000-0005-0000-0000-0000A48F0000}"/>
    <cellStyle name="Normal 7 2 2 2 5 2 3 3" xfId="36775" xr:uid="{00000000-0005-0000-0000-0000A58F0000}"/>
    <cellStyle name="Normal 7 2 2 2 5 2 3 3 2" xfId="36776" xr:uid="{00000000-0005-0000-0000-0000A68F0000}"/>
    <cellStyle name="Normal 7 2 2 2 5 2 3 3 2 2" xfId="36777" xr:uid="{00000000-0005-0000-0000-0000A78F0000}"/>
    <cellStyle name="Normal 7 2 2 2 5 2 3 3 3" xfId="36778" xr:uid="{00000000-0005-0000-0000-0000A88F0000}"/>
    <cellStyle name="Normal 7 2 2 2 5 2 3 4" xfId="36779" xr:uid="{00000000-0005-0000-0000-0000A98F0000}"/>
    <cellStyle name="Normal 7 2 2 2 5 2 3 4 2" xfId="36780" xr:uid="{00000000-0005-0000-0000-0000AA8F0000}"/>
    <cellStyle name="Normal 7 2 2 2 5 2 3 5" xfId="36781" xr:uid="{00000000-0005-0000-0000-0000AB8F0000}"/>
    <cellStyle name="Normal 7 2 2 2 5 2 4" xfId="36782" xr:uid="{00000000-0005-0000-0000-0000AC8F0000}"/>
    <cellStyle name="Normal 7 2 2 2 5 2 4 2" xfId="36783" xr:uid="{00000000-0005-0000-0000-0000AD8F0000}"/>
    <cellStyle name="Normal 7 2 2 2 5 2 4 2 2" xfId="36784" xr:uid="{00000000-0005-0000-0000-0000AE8F0000}"/>
    <cellStyle name="Normal 7 2 2 2 5 2 4 3" xfId="36785" xr:uid="{00000000-0005-0000-0000-0000AF8F0000}"/>
    <cellStyle name="Normal 7 2 2 2 5 2 5" xfId="36786" xr:uid="{00000000-0005-0000-0000-0000B08F0000}"/>
    <cellStyle name="Normal 7 2 2 2 5 2 5 2" xfId="36787" xr:uid="{00000000-0005-0000-0000-0000B18F0000}"/>
    <cellStyle name="Normal 7 2 2 2 5 2 5 2 2" xfId="36788" xr:uid="{00000000-0005-0000-0000-0000B28F0000}"/>
    <cellStyle name="Normal 7 2 2 2 5 2 5 3" xfId="36789" xr:uid="{00000000-0005-0000-0000-0000B38F0000}"/>
    <cellStyle name="Normal 7 2 2 2 5 2 6" xfId="36790" xr:uid="{00000000-0005-0000-0000-0000B48F0000}"/>
    <cellStyle name="Normal 7 2 2 2 5 2 6 2" xfId="36791" xr:uid="{00000000-0005-0000-0000-0000B58F0000}"/>
    <cellStyle name="Normal 7 2 2 2 5 2 7" xfId="36792" xr:uid="{00000000-0005-0000-0000-0000B68F0000}"/>
    <cellStyle name="Normal 7 2 2 2 5 2 7 2" xfId="36793" xr:uid="{00000000-0005-0000-0000-0000B78F0000}"/>
    <cellStyle name="Normal 7 2 2 2 5 2 8" xfId="36794" xr:uid="{00000000-0005-0000-0000-0000B88F0000}"/>
    <cellStyle name="Normal 7 2 2 2 5 3" xfId="36795" xr:uid="{00000000-0005-0000-0000-0000B98F0000}"/>
    <cellStyle name="Normal 7 2 2 2 5 3 2" xfId="36796" xr:uid="{00000000-0005-0000-0000-0000BA8F0000}"/>
    <cellStyle name="Normal 7 2 2 2 5 3 2 2" xfId="36797" xr:uid="{00000000-0005-0000-0000-0000BB8F0000}"/>
    <cellStyle name="Normal 7 2 2 2 5 3 2 2 2" xfId="36798" xr:uid="{00000000-0005-0000-0000-0000BC8F0000}"/>
    <cellStyle name="Normal 7 2 2 2 5 3 2 2 2 2" xfId="36799" xr:uid="{00000000-0005-0000-0000-0000BD8F0000}"/>
    <cellStyle name="Normal 7 2 2 2 5 3 2 2 3" xfId="36800" xr:uid="{00000000-0005-0000-0000-0000BE8F0000}"/>
    <cellStyle name="Normal 7 2 2 2 5 3 2 3" xfId="36801" xr:uid="{00000000-0005-0000-0000-0000BF8F0000}"/>
    <cellStyle name="Normal 7 2 2 2 5 3 2 3 2" xfId="36802" xr:uid="{00000000-0005-0000-0000-0000C08F0000}"/>
    <cellStyle name="Normal 7 2 2 2 5 3 2 3 2 2" xfId="36803" xr:uid="{00000000-0005-0000-0000-0000C18F0000}"/>
    <cellStyle name="Normal 7 2 2 2 5 3 2 3 3" xfId="36804" xr:uid="{00000000-0005-0000-0000-0000C28F0000}"/>
    <cellStyle name="Normal 7 2 2 2 5 3 2 4" xfId="36805" xr:uid="{00000000-0005-0000-0000-0000C38F0000}"/>
    <cellStyle name="Normal 7 2 2 2 5 3 2 4 2" xfId="36806" xr:uid="{00000000-0005-0000-0000-0000C48F0000}"/>
    <cellStyle name="Normal 7 2 2 2 5 3 2 5" xfId="36807" xr:uid="{00000000-0005-0000-0000-0000C58F0000}"/>
    <cellStyle name="Normal 7 2 2 2 5 3 3" xfId="36808" xr:uid="{00000000-0005-0000-0000-0000C68F0000}"/>
    <cellStyle name="Normal 7 2 2 2 5 3 3 2" xfId="36809" xr:uid="{00000000-0005-0000-0000-0000C78F0000}"/>
    <cellStyle name="Normal 7 2 2 2 5 3 3 2 2" xfId="36810" xr:uid="{00000000-0005-0000-0000-0000C88F0000}"/>
    <cellStyle name="Normal 7 2 2 2 5 3 3 3" xfId="36811" xr:uid="{00000000-0005-0000-0000-0000C98F0000}"/>
    <cellStyle name="Normal 7 2 2 2 5 3 4" xfId="36812" xr:uid="{00000000-0005-0000-0000-0000CA8F0000}"/>
    <cellStyle name="Normal 7 2 2 2 5 3 4 2" xfId="36813" xr:uid="{00000000-0005-0000-0000-0000CB8F0000}"/>
    <cellStyle name="Normal 7 2 2 2 5 3 4 2 2" xfId="36814" xr:uid="{00000000-0005-0000-0000-0000CC8F0000}"/>
    <cellStyle name="Normal 7 2 2 2 5 3 4 3" xfId="36815" xr:uid="{00000000-0005-0000-0000-0000CD8F0000}"/>
    <cellStyle name="Normal 7 2 2 2 5 3 5" xfId="36816" xr:uid="{00000000-0005-0000-0000-0000CE8F0000}"/>
    <cellStyle name="Normal 7 2 2 2 5 3 5 2" xfId="36817" xr:uid="{00000000-0005-0000-0000-0000CF8F0000}"/>
    <cellStyle name="Normal 7 2 2 2 5 3 6" xfId="36818" xr:uid="{00000000-0005-0000-0000-0000D08F0000}"/>
    <cellStyle name="Normal 7 2 2 2 5 3 6 2" xfId="36819" xr:uid="{00000000-0005-0000-0000-0000D18F0000}"/>
    <cellStyle name="Normal 7 2 2 2 5 3 7" xfId="36820" xr:uid="{00000000-0005-0000-0000-0000D28F0000}"/>
    <cellStyle name="Normal 7 2 2 2 5 4" xfId="36821" xr:uid="{00000000-0005-0000-0000-0000D38F0000}"/>
    <cellStyle name="Normal 7 2 2 2 5 4 2" xfId="36822" xr:uid="{00000000-0005-0000-0000-0000D48F0000}"/>
    <cellStyle name="Normal 7 2 2 2 5 4 2 2" xfId="36823" xr:uid="{00000000-0005-0000-0000-0000D58F0000}"/>
    <cellStyle name="Normal 7 2 2 2 5 4 2 2 2" xfId="36824" xr:uid="{00000000-0005-0000-0000-0000D68F0000}"/>
    <cellStyle name="Normal 7 2 2 2 5 4 2 2 2 2" xfId="36825" xr:uid="{00000000-0005-0000-0000-0000D78F0000}"/>
    <cellStyle name="Normal 7 2 2 2 5 4 2 2 3" xfId="36826" xr:uid="{00000000-0005-0000-0000-0000D88F0000}"/>
    <cellStyle name="Normal 7 2 2 2 5 4 2 3" xfId="36827" xr:uid="{00000000-0005-0000-0000-0000D98F0000}"/>
    <cellStyle name="Normal 7 2 2 2 5 4 2 3 2" xfId="36828" xr:uid="{00000000-0005-0000-0000-0000DA8F0000}"/>
    <cellStyle name="Normal 7 2 2 2 5 4 2 3 2 2" xfId="36829" xr:uid="{00000000-0005-0000-0000-0000DB8F0000}"/>
    <cellStyle name="Normal 7 2 2 2 5 4 2 3 3" xfId="36830" xr:uid="{00000000-0005-0000-0000-0000DC8F0000}"/>
    <cellStyle name="Normal 7 2 2 2 5 4 2 4" xfId="36831" xr:uid="{00000000-0005-0000-0000-0000DD8F0000}"/>
    <cellStyle name="Normal 7 2 2 2 5 4 2 4 2" xfId="36832" xr:uid="{00000000-0005-0000-0000-0000DE8F0000}"/>
    <cellStyle name="Normal 7 2 2 2 5 4 2 5" xfId="36833" xr:uid="{00000000-0005-0000-0000-0000DF8F0000}"/>
    <cellStyle name="Normal 7 2 2 2 5 4 3" xfId="36834" xr:uid="{00000000-0005-0000-0000-0000E08F0000}"/>
    <cellStyle name="Normal 7 2 2 2 5 4 3 2" xfId="36835" xr:uid="{00000000-0005-0000-0000-0000E18F0000}"/>
    <cellStyle name="Normal 7 2 2 2 5 4 3 2 2" xfId="36836" xr:uid="{00000000-0005-0000-0000-0000E28F0000}"/>
    <cellStyle name="Normal 7 2 2 2 5 4 3 3" xfId="36837" xr:uid="{00000000-0005-0000-0000-0000E38F0000}"/>
    <cellStyle name="Normal 7 2 2 2 5 4 4" xfId="36838" xr:uid="{00000000-0005-0000-0000-0000E48F0000}"/>
    <cellStyle name="Normal 7 2 2 2 5 4 4 2" xfId="36839" xr:uid="{00000000-0005-0000-0000-0000E58F0000}"/>
    <cellStyle name="Normal 7 2 2 2 5 4 4 2 2" xfId="36840" xr:uid="{00000000-0005-0000-0000-0000E68F0000}"/>
    <cellStyle name="Normal 7 2 2 2 5 4 4 3" xfId="36841" xr:uid="{00000000-0005-0000-0000-0000E78F0000}"/>
    <cellStyle name="Normal 7 2 2 2 5 4 5" xfId="36842" xr:uid="{00000000-0005-0000-0000-0000E88F0000}"/>
    <cellStyle name="Normal 7 2 2 2 5 4 5 2" xfId="36843" xr:uid="{00000000-0005-0000-0000-0000E98F0000}"/>
    <cellStyle name="Normal 7 2 2 2 5 4 6" xfId="36844" xr:uid="{00000000-0005-0000-0000-0000EA8F0000}"/>
    <cellStyle name="Normal 7 2 2 2 5 4 6 2" xfId="36845" xr:uid="{00000000-0005-0000-0000-0000EB8F0000}"/>
    <cellStyle name="Normal 7 2 2 2 5 4 7" xfId="36846" xr:uid="{00000000-0005-0000-0000-0000EC8F0000}"/>
    <cellStyle name="Normal 7 2 2 2 5 5" xfId="36847" xr:uid="{00000000-0005-0000-0000-0000ED8F0000}"/>
    <cellStyle name="Normal 7 2 2 2 5 5 2" xfId="36848" xr:uid="{00000000-0005-0000-0000-0000EE8F0000}"/>
    <cellStyle name="Normal 7 2 2 2 5 5 2 2" xfId="36849" xr:uid="{00000000-0005-0000-0000-0000EF8F0000}"/>
    <cellStyle name="Normal 7 2 2 2 5 5 2 2 2" xfId="36850" xr:uid="{00000000-0005-0000-0000-0000F08F0000}"/>
    <cellStyle name="Normal 7 2 2 2 5 5 2 3" xfId="36851" xr:uid="{00000000-0005-0000-0000-0000F18F0000}"/>
    <cellStyle name="Normal 7 2 2 2 5 5 3" xfId="36852" xr:uid="{00000000-0005-0000-0000-0000F28F0000}"/>
    <cellStyle name="Normal 7 2 2 2 5 5 3 2" xfId="36853" xr:uid="{00000000-0005-0000-0000-0000F38F0000}"/>
    <cellStyle name="Normal 7 2 2 2 5 5 3 2 2" xfId="36854" xr:uid="{00000000-0005-0000-0000-0000F48F0000}"/>
    <cellStyle name="Normal 7 2 2 2 5 5 3 3" xfId="36855" xr:uid="{00000000-0005-0000-0000-0000F58F0000}"/>
    <cellStyle name="Normal 7 2 2 2 5 5 4" xfId="36856" xr:uid="{00000000-0005-0000-0000-0000F68F0000}"/>
    <cellStyle name="Normal 7 2 2 2 5 5 4 2" xfId="36857" xr:uid="{00000000-0005-0000-0000-0000F78F0000}"/>
    <cellStyle name="Normal 7 2 2 2 5 5 5" xfId="36858" xr:uid="{00000000-0005-0000-0000-0000F88F0000}"/>
    <cellStyle name="Normal 7 2 2 2 5 6" xfId="36859" xr:uid="{00000000-0005-0000-0000-0000F98F0000}"/>
    <cellStyle name="Normal 7 2 2 2 5 6 2" xfId="36860" xr:uid="{00000000-0005-0000-0000-0000FA8F0000}"/>
    <cellStyle name="Normal 7 2 2 2 5 6 2 2" xfId="36861" xr:uid="{00000000-0005-0000-0000-0000FB8F0000}"/>
    <cellStyle name="Normal 7 2 2 2 5 6 2 2 2" xfId="36862" xr:uid="{00000000-0005-0000-0000-0000FC8F0000}"/>
    <cellStyle name="Normal 7 2 2 2 5 6 2 3" xfId="36863" xr:uid="{00000000-0005-0000-0000-0000FD8F0000}"/>
    <cellStyle name="Normal 7 2 2 2 5 6 3" xfId="36864" xr:uid="{00000000-0005-0000-0000-0000FE8F0000}"/>
    <cellStyle name="Normal 7 2 2 2 5 6 3 2" xfId="36865" xr:uid="{00000000-0005-0000-0000-0000FF8F0000}"/>
    <cellStyle name="Normal 7 2 2 2 5 6 4" xfId="36866" xr:uid="{00000000-0005-0000-0000-000000900000}"/>
    <cellStyle name="Normal 7 2 2 2 5 7" xfId="36867" xr:uid="{00000000-0005-0000-0000-000001900000}"/>
    <cellStyle name="Normal 7 2 2 2 5 7 2" xfId="36868" xr:uid="{00000000-0005-0000-0000-000002900000}"/>
    <cellStyle name="Normal 7 2 2 2 5 7 2 2" xfId="36869" xr:uid="{00000000-0005-0000-0000-000003900000}"/>
    <cellStyle name="Normal 7 2 2 2 5 7 3" xfId="36870" xr:uid="{00000000-0005-0000-0000-000004900000}"/>
    <cellStyle name="Normal 7 2 2 2 5 8" xfId="36871" xr:uid="{00000000-0005-0000-0000-000005900000}"/>
    <cellStyle name="Normal 7 2 2 2 5 8 2" xfId="36872" xr:uid="{00000000-0005-0000-0000-000006900000}"/>
    <cellStyle name="Normal 7 2 2 2 5 8 2 2" xfId="36873" xr:uid="{00000000-0005-0000-0000-000007900000}"/>
    <cellStyle name="Normal 7 2 2 2 5 8 3" xfId="36874" xr:uid="{00000000-0005-0000-0000-000008900000}"/>
    <cellStyle name="Normal 7 2 2 2 5 9" xfId="36875" xr:uid="{00000000-0005-0000-0000-000009900000}"/>
    <cellStyle name="Normal 7 2 2 2 5 9 2" xfId="36876" xr:uid="{00000000-0005-0000-0000-00000A900000}"/>
    <cellStyle name="Normal 7 2 2 2 6" xfId="36877" xr:uid="{00000000-0005-0000-0000-00000B900000}"/>
    <cellStyle name="Normal 7 2 2 2 6 2" xfId="36878" xr:uid="{00000000-0005-0000-0000-00000C900000}"/>
    <cellStyle name="Normal 7 2 2 2 6 2 2" xfId="36879" xr:uid="{00000000-0005-0000-0000-00000D900000}"/>
    <cellStyle name="Normal 7 2 2 2 6 2 2 2" xfId="36880" xr:uid="{00000000-0005-0000-0000-00000E900000}"/>
    <cellStyle name="Normal 7 2 2 2 6 2 2 2 2" xfId="36881" xr:uid="{00000000-0005-0000-0000-00000F900000}"/>
    <cellStyle name="Normal 7 2 2 2 6 2 2 2 2 2" xfId="36882" xr:uid="{00000000-0005-0000-0000-000010900000}"/>
    <cellStyle name="Normal 7 2 2 2 6 2 2 2 3" xfId="36883" xr:uid="{00000000-0005-0000-0000-000011900000}"/>
    <cellStyle name="Normal 7 2 2 2 6 2 2 3" xfId="36884" xr:uid="{00000000-0005-0000-0000-000012900000}"/>
    <cellStyle name="Normal 7 2 2 2 6 2 2 3 2" xfId="36885" xr:uid="{00000000-0005-0000-0000-000013900000}"/>
    <cellStyle name="Normal 7 2 2 2 6 2 2 3 2 2" xfId="36886" xr:uid="{00000000-0005-0000-0000-000014900000}"/>
    <cellStyle name="Normal 7 2 2 2 6 2 2 3 3" xfId="36887" xr:uid="{00000000-0005-0000-0000-000015900000}"/>
    <cellStyle name="Normal 7 2 2 2 6 2 2 4" xfId="36888" xr:uid="{00000000-0005-0000-0000-000016900000}"/>
    <cellStyle name="Normal 7 2 2 2 6 2 2 4 2" xfId="36889" xr:uid="{00000000-0005-0000-0000-000017900000}"/>
    <cellStyle name="Normal 7 2 2 2 6 2 2 5" xfId="36890" xr:uid="{00000000-0005-0000-0000-000018900000}"/>
    <cellStyle name="Normal 7 2 2 2 6 2 3" xfId="36891" xr:uid="{00000000-0005-0000-0000-000019900000}"/>
    <cellStyle name="Normal 7 2 2 2 6 2 3 2" xfId="36892" xr:uid="{00000000-0005-0000-0000-00001A900000}"/>
    <cellStyle name="Normal 7 2 2 2 6 2 3 2 2" xfId="36893" xr:uid="{00000000-0005-0000-0000-00001B900000}"/>
    <cellStyle name="Normal 7 2 2 2 6 2 3 3" xfId="36894" xr:uid="{00000000-0005-0000-0000-00001C900000}"/>
    <cellStyle name="Normal 7 2 2 2 6 2 4" xfId="36895" xr:uid="{00000000-0005-0000-0000-00001D900000}"/>
    <cellStyle name="Normal 7 2 2 2 6 2 4 2" xfId="36896" xr:uid="{00000000-0005-0000-0000-00001E900000}"/>
    <cellStyle name="Normal 7 2 2 2 6 2 4 2 2" xfId="36897" xr:uid="{00000000-0005-0000-0000-00001F900000}"/>
    <cellStyle name="Normal 7 2 2 2 6 2 4 3" xfId="36898" xr:uid="{00000000-0005-0000-0000-000020900000}"/>
    <cellStyle name="Normal 7 2 2 2 6 2 5" xfId="36899" xr:uid="{00000000-0005-0000-0000-000021900000}"/>
    <cellStyle name="Normal 7 2 2 2 6 2 5 2" xfId="36900" xr:uid="{00000000-0005-0000-0000-000022900000}"/>
    <cellStyle name="Normal 7 2 2 2 6 2 6" xfId="36901" xr:uid="{00000000-0005-0000-0000-000023900000}"/>
    <cellStyle name="Normal 7 2 2 2 6 2 6 2" xfId="36902" xr:uid="{00000000-0005-0000-0000-000024900000}"/>
    <cellStyle name="Normal 7 2 2 2 6 2 7" xfId="36903" xr:uid="{00000000-0005-0000-0000-000025900000}"/>
    <cellStyle name="Normal 7 2 2 2 6 3" xfId="36904" xr:uid="{00000000-0005-0000-0000-000026900000}"/>
    <cellStyle name="Normal 7 2 2 2 6 3 2" xfId="36905" xr:uid="{00000000-0005-0000-0000-000027900000}"/>
    <cellStyle name="Normal 7 2 2 2 6 3 2 2" xfId="36906" xr:uid="{00000000-0005-0000-0000-000028900000}"/>
    <cellStyle name="Normal 7 2 2 2 6 3 2 2 2" xfId="36907" xr:uid="{00000000-0005-0000-0000-000029900000}"/>
    <cellStyle name="Normal 7 2 2 2 6 3 2 3" xfId="36908" xr:uid="{00000000-0005-0000-0000-00002A900000}"/>
    <cellStyle name="Normal 7 2 2 2 6 3 3" xfId="36909" xr:uid="{00000000-0005-0000-0000-00002B900000}"/>
    <cellStyle name="Normal 7 2 2 2 6 3 3 2" xfId="36910" xr:uid="{00000000-0005-0000-0000-00002C900000}"/>
    <cellStyle name="Normal 7 2 2 2 6 3 3 2 2" xfId="36911" xr:uid="{00000000-0005-0000-0000-00002D900000}"/>
    <cellStyle name="Normal 7 2 2 2 6 3 3 3" xfId="36912" xr:uid="{00000000-0005-0000-0000-00002E900000}"/>
    <cellStyle name="Normal 7 2 2 2 6 3 4" xfId="36913" xr:uid="{00000000-0005-0000-0000-00002F900000}"/>
    <cellStyle name="Normal 7 2 2 2 6 3 4 2" xfId="36914" xr:uid="{00000000-0005-0000-0000-000030900000}"/>
    <cellStyle name="Normal 7 2 2 2 6 3 5" xfId="36915" xr:uid="{00000000-0005-0000-0000-000031900000}"/>
    <cellStyle name="Normal 7 2 2 2 6 4" xfId="36916" xr:uid="{00000000-0005-0000-0000-000032900000}"/>
    <cellStyle name="Normal 7 2 2 2 6 4 2" xfId="36917" xr:uid="{00000000-0005-0000-0000-000033900000}"/>
    <cellStyle name="Normal 7 2 2 2 6 4 2 2" xfId="36918" xr:uid="{00000000-0005-0000-0000-000034900000}"/>
    <cellStyle name="Normal 7 2 2 2 6 4 3" xfId="36919" xr:uid="{00000000-0005-0000-0000-000035900000}"/>
    <cellStyle name="Normal 7 2 2 2 6 5" xfId="36920" xr:uid="{00000000-0005-0000-0000-000036900000}"/>
    <cellStyle name="Normal 7 2 2 2 6 5 2" xfId="36921" xr:uid="{00000000-0005-0000-0000-000037900000}"/>
    <cellStyle name="Normal 7 2 2 2 6 5 2 2" xfId="36922" xr:uid="{00000000-0005-0000-0000-000038900000}"/>
    <cellStyle name="Normal 7 2 2 2 6 5 3" xfId="36923" xr:uid="{00000000-0005-0000-0000-000039900000}"/>
    <cellStyle name="Normal 7 2 2 2 6 6" xfId="36924" xr:uid="{00000000-0005-0000-0000-00003A900000}"/>
    <cellStyle name="Normal 7 2 2 2 6 6 2" xfId="36925" xr:uid="{00000000-0005-0000-0000-00003B900000}"/>
    <cellStyle name="Normal 7 2 2 2 6 7" xfId="36926" xr:uid="{00000000-0005-0000-0000-00003C900000}"/>
    <cellStyle name="Normal 7 2 2 2 6 7 2" xfId="36927" xr:uid="{00000000-0005-0000-0000-00003D900000}"/>
    <cellStyle name="Normal 7 2 2 2 6 8" xfId="36928" xr:uid="{00000000-0005-0000-0000-00003E900000}"/>
    <cellStyle name="Normal 7 2 2 2 7" xfId="36929" xr:uid="{00000000-0005-0000-0000-00003F900000}"/>
    <cellStyle name="Normal 7 2 2 2 7 2" xfId="36930" xr:uid="{00000000-0005-0000-0000-000040900000}"/>
    <cellStyle name="Normal 7 2 2 2 7 2 2" xfId="36931" xr:uid="{00000000-0005-0000-0000-000041900000}"/>
    <cellStyle name="Normal 7 2 2 2 7 2 2 2" xfId="36932" xr:uid="{00000000-0005-0000-0000-000042900000}"/>
    <cellStyle name="Normal 7 2 2 2 7 2 2 2 2" xfId="36933" xr:uid="{00000000-0005-0000-0000-000043900000}"/>
    <cellStyle name="Normal 7 2 2 2 7 2 2 3" xfId="36934" xr:uid="{00000000-0005-0000-0000-000044900000}"/>
    <cellStyle name="Normal 7 2 2 2 7 2 3" xfId="36935" xr:uid="{00000000-0005-0000-0000-000045900000}"/>
    <cellStyle name="Normal 7 2 2 2 7 2 3 2" xfId="36936" xr:uid="{00000000-0005-0000-0000-000046900000}"/>
    <cellStyle name="Normal 7 2 2 2 7 2 3 2 2" xfId="36937" xr:uid="{00000000-0005-0000-0000-000047900000}"/>
    <cellStyle name="Normal 7 2 2 2 7 2 3 3" xfId="36938" xr:uid="{00000000-0005-0000-0000-000048900000}"/>
    <cellStyle name="Normal 7 2 2 2 7 2 4" xfId="36939" xr:uid="{00000000-0005-0000-0000-000049900000}"/>
    <cellStyle name="Normal 7 2 2 2 7 2 4 2" xfId="36940" xr:uid="{00000000-0005-0000-0000-00004A900000}"/>
    <cellStyle name="Normal 7 2 2 2 7 2 5" xfId="36941" xr:uid="{00000000-0005-0000-0000-00004B900000}"/>
    <cellStyle name="Normal 7 2 2 2 7 3" xfId="36942" xr:uid="{00000000-0005-0000-0000-00004C900000}"/>
    <cellStyle name="Normal 7 2 2 2 7 3 2" xfId="36943" xr:uid="{00000000-0005-0000-0000-00004D900000}"/>
    <cellStyle name="Normal 7 2 2 2 7 3 2 2" xfId="36944" xr:uid="{00000000-0005-0000-0000-00004E900000}"/>
    <cellStyle name="Normal 7 2 2 2 7 3 3" xfId="36945" xr:uid="{00000000-0005-0000-0000-00004F900000}"/>
    <cellStyle name="Normal 7 2 2 2 7 4" xfId="36946" xr:uid="{00000000-0005-0000-0000-000050900000}"/>
    <cellStyle name="Normal 7 2 2 2 7 4 2" xfId="36947" xr:uid="{00000000-0005-0000-0000-000051900000}"/>
    <cellStyle name="Normal 7 2 2 2 7 4 2 2" xfId="36948" xr:uid="{00000000-0005-0000-0000-000052900000}"/>
    <cellStyle name="Normal 7 2 2 2 7 4 3" xfId="36949" xr:uid="{00000000-0005-0000-0000-000053900000}"/>
    <cellStyle name="Normal 7 2 2 2 7 5" xfId="36950" xr:uid="{00000000-0005-0000-0000-000054900000}"/>
    <cellStyle name="Normal 7 2 2 2 7 5 2" xfId="36951" xr:uid="{00000000-0005-0000-0000-000055900000}"/>
    <cellStyle name="Normal 7 2 2 2 7 6" xfId="36952" xr:uid="{00000000-0005-0000-0000-000056900000}"/>
    <cellStyle name="Normal 7 2 2 2 7 6 2" xfId="36953" xr:uid="{00000000-0005-0000-0000-000057900000}"/>
    <cellStyle name="Normal 7 2 2 2 7 7" xfId="36954" xr:uid="{00000000-0005-0000-0000-000058900000}"/>
    <cellStyle name="Normal 7 2 2 2 8" xfId="36955" xr:uid="{00000000-0005-0000-0000-000059900000}"/>
    <cellStyle name="Normal 7 2 2 2 8 2" xfId="36956" xr:uid="{00000000-0005-0000-0000-00005A900000}"/>
    <cellStyle name="Normal 7 2 2 2 8 2 2" xfId="36957" xr:uid="{00000000-0005-0000-0000-00005B900000}"/>
    <cellStyle name="Normal 7 2 2 2 8 2 2 2" xfId="36958" xr:uid="{00000000-0005-0000-0000-00005C900000}"/>
    <cellStyle name="Normal 7 2 2 2 8 2 2 2 2" xfId="36959" xr:uid="{00000000-0005-0000-0000-00005D900000}"/>
    <cellStyle name="Normal 7 2 2 2 8 2 2 3" xfId="36960" xr:uid="{00000000-0005-0000-0000-00005E900000}"/>
    <cellStyle name="Normal 7 2 2 2 8 2 3" xfId="36961" xr:uid="{00000000-0005-0000-0000-00005F900000}"/>
    <cellStyle name="Normal 7 2 2 2 8 2 3 2" xfId="36962" xr:uid="{00000000-0005-0000-0000-000060900000}"/>
    <cellStyle name="Normal 7 2 2 2 8 2 3 2 2" xfId="36963" xr:uid="{00000000-0005-0000-0000-000061900000}"/>
    <cellStyle name="Normal 7 2 2 2 8 2 3 3" xfId="36964" xr:uid="{00000000-0005-0000-0000-000062900000}"/>
    <cellStyle name="Normal 7 2 2 2 8 2 4" xfId="36965" xr:uid="{00000000-0005-0000-0000-000063900000}"/>
    <cellStyle name="Normal 7 2 2 2 8 2 4 2" xfId="36966" xr:uid="{00000000-0005-0000-0000-000064900000}"/>
    <cellStyle name="Normal 7 2 2 2 8 2 5" xfId="36967" xr:uid="{00000000-0005-0000-0000-000065900000}"/>
    <cellStyle name="Normal 7 2 2 2 8 3" xfId="36968" xr:uid="{00000000-0005-0000-0000-000066900000}"/>
    <cellStyle name="Normal 7 2 2 2 8 3 2" xfId="36969" xr:uid="{00000000-0005-0000-0000-000067900000}"/>
    <cellStyle name="Normal 7 2 2 2 8 3 2 2" xfId="36970" xr:uid="{00000000-0005-0000-0000-000068900000}"/>
    <cellStyle name="Normal 7 2 2 2 8 3 3" xfId="36971" xr:uid="{00000000-0005-0000-0000-000069900000}"/>
    <cellStyle name="Normal 7 2 2 2 8 4" xfId="36972" xr:uid="{00000000-0005-0000-0000-00006A900000}"/>
    <cellStyle name="Normal 7 2 2 2 8 4 2" xfId="36973" xr:uid="{00000000-0005-0000-0000-00006B900000}"/>
    <cellStyle name="Normal 7 2 2 2 8 4 2 2" xfId="36974" xr:uid="{00000000-0005-0000-0000-00006C900000}"/>
    <cellStyle name="Normal 7 2 2 2 8 4 3" xfId="36975" xr:uid="{00000000-0005-0000-0000-00006D900000}"/>
    <cellStyle name="Normal 7 2 2 2 8 5" xfId="36976" xr:uid="{00000000-0005-0000-0000-00006E900000}"/>
    <cellStyle name="Normal 7 2 2 2 8 5 2" xfId="36977" xr:uid="{00000000-0005-0000-0000-00006F900000}"/>
    <cellStyle name="Normal 7 2 2 2 8 6" xfId="36978" xr:uid="{00000000-0005-0000-0000-000070900000}"/>
    <cellStyle name="Normal 7 2 2 2 8 6 2" xfId="36979" xr:uid="{00000000-0005-0000-0000-000071900000}"/>
    <cellStyle name="Normal 7 2 2 2 8 7" xfId="36980" xr:uid="{00000000-0005-0000-0000-000072900000}"/>
    <cellStyle name="Normal 7 2 2 2 9" xfId="36981" xr:uid="{00000000-0005-0000-0000-000073900000}"/>
    <cellStyle name="Normal 7 2 2 2 9 2" xfId="36982" xr:uid="{00000000-0005-0000-0000-000074900000}"/>
    <cellStyle name="Normal 7 2 2 2 9 2 2" xfId="36983" xr:uid="{00000000-0005-0000-0000-000075900000}"/>
    <cellStyle name="Normal 7 2 2 2 9 2 2 2" xfId="36984" xr:uid="{00000000-0005-0000-0000-000076900000}"/>
    <cellStyle name="Normal 7 2 2 2 9 2 3" xfId="36985" xr:uid="{00000000-0005-0000-0000-000077900000}"/>
    <cellStyle name="Normal 7 2 2 2 9 3" xfId="36986" xr:uid="{00000000-0005-0000-0000-000078900000}"/>
    <cellStyle name="Normal 7 2 2 2 9 3 2" xfId="36987" xr:uid="{00000000-0005-0000-0000-000079900000}"/>
    <cellStyle name="Normal 7 2 2 2 9 3 2 2" xfId="36988" xr:uid="{00000000-0005-0000-0000-00007A900000}"/>
    <cellStyle name="Normal 7 2 2 2 9 3 3" xfId="36989" xr:uid="{00000000-0005-0000-0000-00007B900000}"/>
    <cellStyle name="Normal 7 2 2 2 9 4" xfId="36990" xr:uid="{00000000-0005-0000-0000-00007C900000}"/>
    <cellStyle name="Normal 7 2 2 2 9 4 2" xfId="36991" xr:uid="{00000000-0005-0000-0000-00007D900000}"/>
    <cellStyle name="Normal 7 2 2 2 9 5" xfId="36992" xr:uid="{00000000-0005-0000-0000-00007E900000}"/>
    <cellStyle name="Normal 7 2 2 3" xfId="36993" xr:uid="{00000000-0005-0000-0000-00007F900000}"/>
    <cellStyle name="Normal 7 2 2 3 10" xfId="36994" xr:uid="{00000000-0005-0000-0000-000080900000}"/>
    <cellStyle name="Normal 7 2 2 3 10 2" xfId="36995" xr:uid="{00000000-0005-0000-0000-000081900000}"/>
    <cellStyle name="Normal 7 2 2 3 11" xfId="36996" xr:uid="{00000000-0005-0000-0000-000082900000}"/>
    <cellStyle name="Normal 7 2 2 3 11 2" xfId="36997" xr:uid="{00000000-0005-0000-0000-000083900000}"/>
    <cellStyle name="Normal 7 2 2 3 12" xfId="36998" xr:uid="{00000000-0005-0000-0000-000084900000}"/>
    <cellStyle name="Normal 7 2 2 3 2" xfId="36999" xr:uid="{00000000-0005-0000-0000-000085900000}"/>
    <cellStyle name="Normal 7 2 2 3 2 10" xfId="37000" xr:uid="{00000000-0005-0000-0000-000086900000}"/>
    <cellStyle name="Normal 7 2 2 3 2 10 2" xfId="37001" xr:uid="{00000000-0005-0000-0000-000087900000}"/>
    <cellStyle name="Normal 7 2 2 3 2 11" xfId="37002" xr:uid="{00000000-0005-0000-0000-000088900000}"/>
    <cellStyle name="Normal 7 2 2 3 2 2" xfId="37003" xr:uid="{00000000-0005-0000-0000-000089900000}"/>
    <cellStyle name="Normal 7 2 2 3 2 2 2" xfId="37004" xr:uid="{00000000-0005-0000-0000-00008A900000}"/>
    <cellStyle name="Normal 7 2 2 3 2 2 2 2" xfId="37005" xr:uid="{00000000-0005-0000-0000-00008B900000}"/>
    <cellStyle name="Normal 7 2 2 3 2 2 2 2 2" xfId="37006" xr:uid="{00000000-0005-0000-0000-00008C900000}"/>
    <cellStyle name="Normal 7 2 2 3 2 2 2 2 2 2" xfId="37007" xr:uid="{00000000-0005-0000-0000-00008D900000}"/>
    <cellStyle name="Normal 7 2 2 3 2 2 2 2 2 2 2" xfId="37008" xr:uid="{00000000-0005-0000-0000-00008E900000}"/>
    <cellStyle name="Normal 7 2 2 3 2 2 2 2 2 3" xfId="37009" xr:uid="{00000000-0005-0000-0000-00008F900000}"/>
    <cellStyle name="Normal 7 2 2 3 2 2 2 2 3" xfId="37010" xr:uid="{00000000-0005-0000-0000-000090900000}"/>
    <cellStyle name="Normal 7 2 2 3 2 2 2 2 3 2" xfId="37011" xr:uid="{00000000-0005-0000-0000-000091900000}"/>
    <cellStyle name="Normal 7 2 2 3 2 2 2 2 3 2 2" xfId="37012" xr:uid="{00000000-0005-0000-0000-000092900000}"/>
    <cellStyle name="Normal 7 2 2 3 2 2 2 2 3 3" xfId="37013" xr:uid="{00000000-0005-0000-0000-000093900000}"/>
    <cellStyle name="Normal 7 2 2 3 2 2 2 2 4" xfId="37014" xr:uid="{00000000-0005-0000-0000-000094900000}"/>
    <cellStyle name="Normal 7 2 2 3 2 2 2 2 4 2" xfId="37015" xr:uid="{00000000-0005-0000-0000-000095900000}"/>
    <cellStyle name="Normal 7 2 2 3 2 2 2 2 5" xfId="37016" xr:uid="{00000000-0005-0000-0000-000096900000}"/>
    <cellStyle name="Normal 7 2 2 3 2 2 2 3" xfId="37017" xr:uid="{00000000-0005-0000-0000-000097900000}"/>
    <cellStyle name="Normal 7 2 2 3 2 2 2 3 2" xfId="37018" xr:uid="{00000000-0005-0000-0000-000098900000}"/>
    <cellStyle name="Normal 7 2 2 3 2 2 2 3 2 2" xfId="37019" xr:uid="{00000000-0005-0000-0000-000099900000}"/>
    <cellStyle name="Normal 7 2 2 3 2 2 2 3 3" xfId="37020" xr:uid="{00000000-0005-0000-0000-00009A900000}"/>
    <cellStyle name="Normal 7 2 2 3 2 2 2 4" xfId="37021" xr:uid="{00000000-0005-0000-0000-00009B900000}"/>
    <cellStyle name="Normal 7 2 2 3 2 2 2 4 2" xfId="37022" xr:uid="{00000000-0005-0000-0000-00009C900000}"/>
    <cellStyle name="Normal 7 2 2 3 2 2 2 4 2 2" xfId="37023" xr:uid="{00000000-0005-0000-0000-00009D900000}"/>
    <cellStyle name="Normal 7 2 2 3 2 2 2 4 3" xfId="37024" xr:uid="{00000000-0005-0000-0000-00009E900000}"/>
    <cellStyle name="Normal 7 2 2 3 2 2 2 5" xfId="37025" xr:uid="{00000000-0005-0000-0000-00009F900000}"/>
    <cellStyle name="Normal 7 2 2 3 2 2 2 5 2" xfId="37026" xr:uid="{00000000-0005-0000-0000-0000A0900000}"/>
    <cellStyle name="Normal 7 2 2 3 2 2 2 6" xfId="37027" xr:uid="{00000000-0005-0000-0000-0000A1900000}"/>
    <cellStyle name="Normal 7 2 2 3 2 2 2 6 2" xfId="37028" xr:uid="{00000000-0005-0000-0000-0000A2900000}"/>
    <cellStyle name="Normal 7 2 2 3 2 2 2 7" xfId="37029" xr:uid="{00000000-0005-0000-0000-0000A3900000}"/>
    <cellStyle name="Normal 7 2 2 3 2 2 3" xfId="37030" xr:uid="{00000000-0005-0000-0000-0000A4900000}"/>
    <cellStyle name="Normal 7 2 2 3 2 2 3 2" xfId="37031" xr:uid="{00000000-0005-0000-0000-0000A5900000}"/>
    <cellStyle name="Normal 7 2 2 3 2 2 3 2 2" xfId="37032" xr:uid="{00000000-0005-0000-0000-0000A6900000}"/>
    <cellStyle name="Normal 7 2 2 3 2 2 3 2 2 2" xfId="37033" xr:uid="{00000000-0005-0000-0000-0000A7900000}"/>
    <cellStyle name="Normal 7 2 2 3 2 2 3 2 3" xfId="37034" xr:uid="{00000000-0005-0000-0000-0000A8900000}"/>
    <cellStyle name="Normal 7 2 2 3 2 2 3 3" xfId="37035" xr:uid="{00000000-0005-0000-0000-0000A9900000}"/>
    <cellStyle name="Normal 7 2 2 3 2 2 3 3 2" xfId="37036" xr:uid="{00000000-0005-0000-0000-0000AA900000}"/>
    <cellStyle name="Normal 7 2 2 3 2 2 3 3 2 2" xfId="37037" xr:uid="{00000000-0005-0000-0000-0000AB900000}"/>
    <cellStyle name="Normal 7 2 2 3 2 2 3 3 3" xfId="37038" xr:uid="{00000000-0005-0000-0000-0000AC900000}"/>
    <cellStyle name="Normal 7 2 2 3 2 2 3 4" xfId="37039" xr:uid="{00000000-0005-0000-0000-0000AD900000}"/>
    <cellStyle name="Normal 7 2 2 3 2 2 3 4 2" xfId="37040" xr:uid="{00000000-0005-0000-0000-0000AE900000}"/>
    <cellStyle name="Normal 7 2 2 3 2 2 3 5" xfId="37041" xr:uid="{00000000-0005-0000-0000-0000AF900000}"/>
    <cellStyle name="Normal 7 2 2 3 2 2 4" xfId="37042" xr:uid="{00000000-0005-0000-0000-0000B0900000}"/>
    <cellStyle name="Normal 7 2 2 3 2 2 4 2" xfId="37043" xr:uid="{00000000-0005-0000-0000-0000B1900000}"/>
    <cellStyle name="Normal 7 2 2 3 2 2 4 2 2" xfId="37044" xr:uid="{00000000-0005-0000-0000-0000B2900000}"/>
    <cellStyle name="Normal 7 2 2 3 2 2 4 3" xfId="37045" xr:uid="{00000000-0005-0000-0000-0000B3900000}"/>
    <cellStyle name="Normal 7 2 2 3 2 2 5" xfId="37046" xr:uid="{00000000-0005-0000-0000-0000B4900000}"/>
    <cellStyle name="Normal 7 2 2 3 2 2 5 2" xfId="37047" xr:uid="{00000000-0005-0000-0000-0000B5900000}"/>
    <cellStyle name="Normal 7 2 2 3 2 2 5 2 2" xfId="37048" xr:uid="{00000000-0005-0000-0000-0000B6900000}"/>
    <cellStyle name="Normal 7 2 2 3 2 2 5 3" xfId="37049" xr:uid="{00000000-0005-0000-0000-0000B7900000}"/>
    <cellStyle name="Normal 7 2 2 3 2 2 6" xfId="37050" xr:uid="{00000000-0005-0000-0000-0000B8900000}"/>
    <cellStyle name="Normal 7 2 2 3 2 2 6 2" xfId="37051" xr:uid="{00000000-0005-0000-0000-0000B9900000}"/>
    <cellStyle name="Normal 7 2 2 3 2 2 7" xfId="37052" xr:uid="{00000000-0005-0000-0000-0000BA900000}"/>
    <cellStyle name="Normal 7 2 2 3 2 2 7 2" xfId="37053" xr:uid="{00000000-0005-0000-0000-0000BB900000}"/>
    <cellStyle name="Normal 7 2 2 3 2 2 8" xfId="37054" xr:uid="{00000000-0005-0000-0000-0000BC900000}"/>
    <cellStyle name="Normal 7 2 2 3 2 3" xfId="37055" xr:uid="{00000000-0005-0000-0000-0000BD900000}"/>
    <cellStyle name="Normal 7 2 2 3 2 3 2" xfId="37056" xr:uid="{00000000-0005-0000-0000-0000BE900000}"/>
    <cellStyle name="Normal 7 2 2 3 2 3 2 2" xfId="37057" xr:uid="{00000000-0005-0000-0000-0000BF900000}"/>
    <cellStyle name="Normal 7 2 2 3 2 3 2 2 2" xfId="37058" xr:uid="{00000000-0005-0000-0000-0000C0900000}"/>
    <cellStyle name="Normal 7 2 2 3 2 3 2 2 2 2" xfId="37059" xr:uid="{00000000-0005-0000-0000-0000C1900000}"/>
    <cellStyle name="Normal 7 2 2 3 2 3 2 2 3" xfId="37060" xr:uid="{00000000-0005-0000-0000-0000C2900000}"/>
    <cellStyle name="Normal 7 2 2 3 2 3 2 3" xfId="37061" xr:uid="{00000000-0005-0000-0000-0000C3900000}"/>
    <cellStyle name="Normal 7 2 2 3 2 3 2 3 2" xfId="37062" xr:uid="{00000000-0005-0000-0000-0000C4900000}"/>
    <cellStyle name="Normal 7 2 2 3 2 3 2 3 2 2" xfId="37063" xr:uid="{00000000-0005-0000-0000-0000C5900000}"/>
    <cellStyle name="Normal 7 2 2 3 2 3 2 3 3" xfId="37064" xr:uid="{00000000-0005-0000-0000-0000C6900000}"/>
    <cellStyle name="Normal 7 2 2 3 2 3 2 4" xfId="37065" xr:uid="{00000000-0005-0000-0000-0000C7900000}"/>
    <cellStyle name="Normal 7 2 2 3 2 3 2 4 2" xfId="37066" xr:uid="{00000000-0005-0000-0000-0000C8900000}"/>
    <cellStyle name="Normal 7 2 2 3 2 3 2 5" xfId="37067" xr:uid="{00000000-0005-0000-0000-0000C9900000}"/>
    <cellStyle name="Normal 7 2 2 3 2 3 3" xfId="37068" xr:uid="{00000000-0005-0000-0000-0000CA900000}"/>
    <cellStyle name="Normal 7 2 2 3 2 3 3 2" xfId="37069" xr:uid="{00000000-0005-0000-0000-0000CB900000}"/>
    <cellStyle name="Normal 7 2 2 3 2 3 3 2 2" xfId="37070" xr:uid="{00000000-0005-0000-0000-0000CC900000}"/>
    <cellStyle name="Normal 7 2 2 3 2 3 3 3" xfId="37071" xr:uid="{00000000-0005-0000-0000-0000CD900000}"/>
    <cellStyle name="Normal 7 2 2 3 2 3 4" xfId="37072" xr:uid="{00000000-0005-0000-0000-0000CE900000}"/>
    <cellStyle name="Normal 7 2 2 3 2 3 4 2" xfId="37073" xr:uid="{00000000-0005-0000-0000-0000CF900000}"/>
    <cellStyle name="Normal 7 2 2 3 2 3 4 2 2" xfId="37074" xr:uid="{00000000-0005-0000-0000-0000D0900000}"/>
    <cellStyle name="Normal 7 2 2 3 2 3 4 3" xfId="37075" xr:uid="{00000000-0005-0000-0000-0000D1900000}"/>
    <cellStyle name="Normal 7 2 2 3 2 3 5" xfId="37076" xr:uid="{00000000-0005-0000-0000-0000D2900000}"/>
    <cellStyle name="Normal 7 2 2 3 2 3 5 2" xfId="37077" xr:uid="{00000000-0005-0000-0000-0000D3900000}"/>
    <cellStyle name="Normal 7 2 2 3 2 3 6" xfId="37078" xr:uid="{00000000-0005-0000-0000-0000D4900000}"/>
    <cellStyle name="Normal 7 2 2 3 2 3 6 2" xfId="37079" xr:uid="{00000000-0005-0000-0000-0000D5900000}"/>
    <cellStyle name="Normal 7 2 2 3 2 3 7" xfId="37080" xr:uid="{00000000-0005-0000-0000-0000D6900000}"/>
    <cellStyle name="Normal 7 2 2 3 2 4" xfId="37081" xr:uid="{00000000-0005-0000-0000-0000D7900000}"/>
    <cellStyle name="Normal 7 2 2 3 2 4 2" xfId="37082" xr:uid="{00000000-0005-0000-0000-0000D8900000}"/>
    <cellStyle name="Normal 7 2 2 3 2 4 2 2" xfId="37083" xr:uid="{00000000-0005-0000-0000-0000D9900000}"/>
    <cellStyle name="Normal 7 2 2 3 2 4 2 2 2" xfId="37084" xr:uid="{00000000-0005-0000-0000-0000DA900000}"/>
    <cellStyle name="Normal 7 2 2 3 2 4 2 2 2 2" xfId="37085" xr:uid="{00000000-0005-0000-0000-0000DB900000}"/>
    <cellStyle name="Normal 7 2 2 3 2 4 2 2 3" xfId="37086" xr:uid="{00000000-0005-0000-0000-0000DC900000}"/>
    <cellStyle name="Normal 7 2 2 3 2 4 2 3" xfId="37087" xr:uid="{00000000-0005-0000-0000-0000DD900000}"/>
    <cellStyle name="Normal 7 2 2 3 2 4 2 3 2" xfId="37088" xr:uid="{00000000-0005-0000-0000-0000DE900000}"/>
    <cellStyle name="Normal 7 2 2 3 2 4 2 3 2 2" xfId="37089" xr:uid="{00000000-0005-0000-0000-0000DF900000}"/>
    <cellStyle name="Normal 7 2 2 3 2 4 2 3 3" xfId="37090" xr:uid="{00000000-0005-0000-0000-0000E0900000}"/>
    <cellStyle name="Normal 7 2 2 3 2 4 2 4" xfId="37091" xr:uid="{00000000-0005-0000-0000-0000E1900000}"/>
    <cellStyle name="Normal 7 2 2 3 2 4 2 4 2" xfId="37092" xr:uid="{00000000-0005-0000-0000-0000E2900000}"/>
    <cellStyle name="Normal 7 2 2 3 2 4 2 5" xfId="37093" xr:uid="{00000000-0005-0000-0000-0000E3900000}"/>
    <cellStyle name="Normal 7 2 2 3 2 4 3" xfId="37094" xr:uid="{00000000-0005-0000-0000-0000E4900000}"/>
    <cellStyle name="Normal 7 2 2 3 2 4 3 2" xfId="37095" xr:uid="{00000000-0005-0000-0000-0000E5900000}"/>
    <cellStyle name="Normal 7 2 2 3 2 4 3 2 2" xfId="37096" xr:uid="{00000000-0005-0000-0000-0000E6900000}"/>
    <cellStyle name="Normal 7 2 2 3 2 4 3 3" xfId="37097" xr:uid="{00000000-0005-0000-0000-0000E7900000}"/>
    <cellStyle name="Normal 7 2 2 3 2 4 4" xfId="37098" xr:uid="{00000000-0005-0000-0000-0000E8900000}"/>
    <cellStyle name="Normal 7 2 2 3 2 4 4 2" xfId="37099" xr:uid="{00000000-0005-0000-0000-0000E9900000}"/>
    <cellStyle name="Normal 7 2 2 3 2 4 4 2 2" xfId="37100" xr:uid="{00000000-0005-0000-0000-0000EA900000}"/>
    <cellStyle name="Normal 7 2 2 3 2 4 4 3" xfId="37101" xr:uid="{00000000-0005-0000-0000-0000EB900000}"/>
    <cellStyle name="Normal 7 2 2 3 2 4 5" xfId="37102" xr:uid="{00000000-0005-0000-0000-0000EC900000}"/>
    <cellStyle name="Normal 7 2 2 3 2 4 5 2" xfId="37103" xr:uid="{00000000-0005-0000-0000-0000ED900000}"/>
    <cellStyle name="Normal 7 2 2 3 2 4 6" xfId="37104" xr:uid="{00000000-0005-0000-0000-0000EE900000}"/>
    <cellStyle name="Normal 7 2 2 3 2 4 6 2" xfId="37105" xr:uid="{00000000-0005-0000-0000-0000EF900000}"/>
    <cellStyle name="Normal 7 2 2 3 2 4 7" xfId="37106" xr:uid="{00000000-0005-0000-0000-0000F0900000}"/>
    <cellStyle name="Normal 7 2 2 3 2 5" xfId="37107" xr:uid="{00000000-0005-0000-0000-0000F1900000}"/>
    <cellStyle name="Normal 7 2 2 3 2 5 2" xfId="37108" xr:uid="{00000000-0005-0000-0000-0000F2900000}"/>
    <cellStyle name="Normal 7 2 2 3 2 5 2 2" xfId="37109" xr:uid="{00000000-0005-0000-0000-0000F3900000}"/>
    <cellStyle name="Normal 7 2 2 3 2 5 2 2 2" xfId="37110" xr:uid="{00000000-0005-0000-0000-0000F4900000}"/>
    <cellStyle name="Normal 7 2 2 3 2 5 2 3" xfId="37111" xr:uid="{00000000-0005-0000-0000-0000F5900000}"/>
    <cellStyle name="Normal 7 2 2 3 2 5 3" xfId="37112" xr:uid="{00000000-0005-0000-0000-0000F6900000}"/>
    <cellStyle name="Normal 7 2 2 3 2 5 3 2" xfId="37113" xr:uid="{00000000-0005-0000-0000-0000F7900000}"/>
    <cellStyle name="Normal 7 2 2 3 2 5 3 2 2" xfId="37114" xr:uid="{00000000-0005-0000-0000-0000F8900000}"/>
    <cellStyle name="Normal 7 2 2 3 2 5 3 3" xfId="37115" xr:uid="{00000000-0005-0000-0000-0000F9900000}"/>
    <cellStyle name="Normal 7 2 2 3 2 5 4" xfId="37116" xr:uid="{00000000-0005-0000-0000-0000FA900000}"/>
    <cellStyle name="Normal 7 2 2 3 2 5 4 2" xfId="37117" xr:uid="{00000000-0005-0000-0000-0000FB900000}"/>
    <cellStyle name="Normal 7 2 2 3 2 5 5" xfId="37118" xr:uid="{00000000-0005-0000-0000-0000FC900000}"/>
    <cellStyle name="Normal 7 2 2 3 2 6" xfId="37119" xr:uid="{00000000-0005-0000-0000-0000FD900000}"/>
    <cellStyle name="Normal 7 2 2 3 2 6 2" xfId="37120" xr:uid="{00000000-0005-0000-0000-0000FE900000}"/>
    <cellStyle name="Normal 7 2 2 3 2 6 2 2" xfId="37121" xr:uid="{00000000-0005-0000-0000-0000FF900000}"/>
    <cellStyle name="Normal 7 2 2 3 2 6 2 2 2" xfId="37122" xr:uid="{00000000-0005-0000-0000-000000910000}"/>
    <cellStyle name="Normal 7 2 2 3 2 6 2 3" xfId="37123" xr:uid="{00000000-0005-0000-0000-000001910000}"/>
    <cellStyle name="Normal 7 2 2 3 2 6 3" xfId="37124" xr:uid="{00000000-0005-0000-0000-000002910000}"/>
    <cellStyle name="Normal 7 2 2 3 2 6 3 2" xfId="37125" xr:uid="{00000000-0005-0000-0000-000003910000}"/>
    <cellStyle name="Normal 7 2 2 3 2 6 4" xfId="37126" xr:uid="{00000000-0005-0000-0000-000004910000}"/>
    <cellStyle name="Normal 7 2 2 3 2 7" xfId="37127" xr:uid="{00000000-0005-0000-0000-000005910000}"/>
    <cellStyle name="Normal 7 2 2 3 2 7 2" xfId="37128" xr:uid="{00000000-0005-0000-0000-000006910000}"/>
    <cellStyle name="Normal 7 2 2 3 2 7 2 2" xfId="37129" xr:uid="{00000000-0005-0000-0000-000007910000}"/>
    <cellStyle name="Normal 7 2 2 3 2 7 3" xfId="37130" xr:uid="{00000000-0005-0000-0000-000008910000}"/>
    <cellStyle name="Normal 7 2 2 3 2 8" xfId="37131" xr:uid="{00000000-0005-0000-0000-000009910000}"/>
    <cellStyle name="Normal 7 2 2 3 2 8 2" xfId="37132" xr:uid="{00000000-0005-0000-0000-00000A910000}"/>
    <cellStyle name="Normal 7 2 2 3 2 8 2 2" xfId="37133" xr:uid="{00000000-0005-0000-0000-00000B910000}"/>
    <cellStyle name="Normal 7 2 2 3 2 8 3" xfId="37134" xr:uid="{00000000-0005-0000-0000-00000C910000}"/>
    <cellStyle name="Normal 7 2 2 3 2 9" xfId="37135" xr:uid="{00000000-0005-0000-0000-00000D910000}"/>
    <cellStyle name="Normal 7 2 2 3 2 9 2" xfId="37136" xr:uid="{00000000-0005-0000-0000-00000E910000}"/>
    <cellStyle name="Normal 7 2 2 3 3" xfId="37137" xr:uid="{00000000-0005-0000-0000-00000F910000}"/>
    <cellStyle name="Normal 7 2 2 3 3 2" xfId="37138" xr:uid="{00000000-0005-0000-0000-000010910000}"/>
    <cellStyle name="Normal 7 2 2 3 3 2 2" xfId="37139" xr:uid="{00000000-0005-0000-0000-000011910000}"/>
    <cellStyle name="Normal 7 2 2 3 3 2 2 2" xfId="37140" xr:uid="{00000000-0005-0000-0000-000012910000}"/>
    <cellStyle name="Normal 7 2 2 3 3 2 2 2 2" xfId="37141" xr:uid="{00000000-0005-0000-0000-000013910000}"/>
    <cellStyle name="Normal 7 2 2 3 3 2 2 2 2 2" xfId="37142" xr:uid="{00000000-0005-0000-0000-000014910000}"/>
    <cellStyle name="Normal 7 2 2 3 3 2 2 2 3" xfId="37143" xr:uid="{00000000-0005-0000-0000-000015910000}"/>
    <cellStyle name="Normal 7 2 2 3 3 2 2 3" xfId="37144" xr:uid="{00000000-0005-0000-0000-000016910000}"/>
    <cellStyle name="Normal 7 2 2 3 3 2 2 3 2" xfId="37145" xr:uid="{00000000-0005-0000-0000-000017910000}"/>
    <cellStyle name="Normal 7 2 2 3 3 2 2 3 2 2" xfId="37146" xr:uid="{00000000-0005-0000-0000-000018910000}"/>
    <cellStyle name="Normal 7 2 2 3 3 2 2 3 3" xfId="37147" xr:uid="{00000000-0005-0000-0000-000019910000}"/>
    <cellStyle name="Normal 7 2 2 3 3 2 2 4" xfId="37148" xr:uid="{00000000-0005-0000-0000-00001A910000}"/>
    <cellStyle name="Normal 7 2 2 3 3 2 2 4 2" xfId="37149" xr:uid="{00000000-0005-0000-0000-00001B910000}"/>
    <cellStyle name="Normal 7 2 2 3 3 2 2 5" xfId="37150" xr:uid="{00000000-0005-0000-0000-00001C910000}"/>
    <cellStyle name="Normal 7 2 2 3 3 2 3" xfId="37151" xr:uid="{00000000-0005-0000-0000-00001D910000}"/>
    <cellStyle name="Normal 7 2 2 3 3 2 3 2" xfId="37152" xr:uid="{00000000-0005-0000-0000-00001E910000}"/>
    <cellStyle name="Normal 7 2 2 3 3 2 3 2 2" xfId="37153" xr:uid="{00000000-0005-0000-0000-00001F910000}"/>
    <cellStyle name="Normal 7 2 2 3 3 2 3 3" xfId="37154" xr:uid="{00000000-0005-0000-0000-000020910000}"/>
    <cellStyle name="Normal 7 2 2 3 3 2 4" xfId="37155" xr:uid="{00000000-0005-0000-0000-000021910000}"/>
    <cellStyle name="Normal 7 2 2 3 3 2 4 2" xfId="37156" xr:uid="{00000000-0005-0000-0000-000022910000}"/>
    <cellStyle name="Normal 7 2 2 3 3 2 4 2 2" xfId="37157" xr:uid="{00000000-0005-0000-0000-000023910000}"/>
    <cellStyle name="Normal 7 2 2 3 3 2 4 3" xfId="37158" xr:uid="{00000000-0005-0000-0000-000024910000}"/>
    <cellStyle name="Normal 7 2 2 3 3 2 5" xfId="37159" xr:uid="{00000000-0005-0000-0000-000025910000}"/>
    <cellStyle name="Normal 7 2 2 3 3 2 5 2" xfId="37160" xr:uid="{00000000-0005-0000-0000-000026910000}"/>
    <cellStyle name="Normal 7 2 2 3 3 2 6" xfId="37161" xr:uid="{00000000-0005-0000-0000-000027910000}"/>
    <cellStyle name="Normal 7 2 2 3 3 2 6 2" xfId="37162" xr:uid="{00000000-0005-0000-0000-000028910000}"/>
    <cellStyle name="Normal 7 2 2 3 3 2 7" xfId="37163" xr:uid="{00000000-0005-0000-0000-000029910000}"/>
    <cellStyle name="Normal 7 2 2 3 3 3" xfId="37164" xr:uid="{00000000-0005-0000-0000-00002A910000}"/>
    <cellStyle name="Normal 7 2 2 3 3 3 2" xfId="37165" xr:uid="{00000000-0005-0000-0000-00002B910000}"/>
    <cellStyle name="Normal 7 2 2 3 3 3 2 2" xfId="37166" xr:uid="{00000000-0005-0000-0000-00002C910000}"/>
    <cellStyle name="Normal 7 2 2 3 3 3 2 2 2" xfId="37167" xr:uid="{00000000-0005-0000-0000-00002D910000}"/>
    <cellStyle name="Normal 7 2 2 3 3 3 2 3" xfId="37168" xr:uid="{00000000-0005-0000-0000-00002E910000}"/>
    <cellStyle name="Normal 7 2 2 3 3 3 3" xfId="37169" xr:uid="{00000000-0005-0000-0000-00002F910000}"/>
    <cellStyle name="Normal 7 2 2 3 3 3 3 2" xfId="37170" xr:uid="{00000000-0005-0000-0000-000030910000}"/>
    <cellStyle name="Normal 7 2 2 3 3 3 3 2 2" xfId="37171" xr:uid="{00000000-0005-0000-0000-000031910000}"/>
    <cellStyle name="Normal 7 2 2 3 3 3 3 3" xfId="37172" xr:uid="{00000000-0005-0000-0000-000032910000}"/>
    <cellStyle name="Normal 7 2 2 3 3 3 4" xfId="37173" xr:uid="{00000000-0005-0000-0000-000033910000}"/>
    <cellStyle name="Normal 7 2 2 3 3 3 4 2" xfId="37174" xr:uid="{00000000-0005-0000-0000-000034910000}"/>
    <cellStyle name="Normal 7 2 2 3 3 3 5" xfId="37175" xr:uid="{00000000-0005-0000-0000-000035910000}"/>
    <cellStyle name="Normal 7 2 2 3 3 4" xfId="37176" xr:uid="{00000000-0005-0000-0000-000036910000}"/>
    <cellStyle name="Normal 7 2 2 3 3 4 2" xfId="37177" xr:uid="{00000000-0005-0000-0000-000037910000}"/>
    <cellStyle name="Normal 7 2 2 3 3 4 2 2" xfId="37178" xr:uid="{00000000-0005-0000-0000-000038910000}"/>
    <cellStyle name="Normal 7 2 2 3 3 4 3" xfId="37179" xr:uid="{00000000-0005-0000-0000-000039910000}"/>
    <cellStyle name="Normal 7 2 2 3 3 5" xfId="37180" xr:uid="{00000000-0005-0000-0000-00003A910000}"/>
    <cellStyle name="Normal 7 2 2 3 3 5 2" xfId="37181" xr:uid="{00000000-0005-0000-0000-00003B910000}"/>
    <cellStyle name="Normal 7 2 2 3 3 5 2 2" xfId="37182" xr:uid="{00000000-0005-0000-0000-00003C910000}"/>
    <cellStyle name="Normal 7 2 2 3 3 5 3" xfId="37183" xr:uid="{00000000-0005-0000-0000-00003D910000}"/>
    <cellStyle name="Normal 7 2 2 3 3 6" xfId="37184" xr:uid="{00000000-0005-0000-0000-00003E910000}"/>
    <cellStyle name="Normal 7 2 2 3 3 6 2" xfId="37185" xr:uid="{00000000-0005-0000-0000-00003F910000}"/>
    <cellStyle name="Normal 7 2 2 3 3 7" xfId="37186" xr:uid="{00000000-0005-0000-0000-000040910000}"/>
    <cellStyle name="Normal 7 2 2 3 3 7 2" xfId="37187" xr:uid="{00000000-0005-0000-0000-000041910000}"/>
    <cellStyle name="Normal 7 2 2 3 3 8" xfId="37188" xr:uid="{00000000-0005-0000-0000-000042910000}"/>
    <cellStyle name="Normal 7 2 2 3 4" xfId="37189" xr:uid="{00000000-0005-0000-0000-000043910000}"/>
    <cellStyle name="Normal 7 2 2 3 4 2" xfId="37190" xr:uid="{00000000-0005-0000-0000-000044910000}"/>
    <cellStyle name="Normal 7 2 2 3 4 2 2" xfId="37191" xr:uid="{00000000-0005-0000-0000-000045910000}"/>
    <cellStyle name="Normal 7 2 2 3 4 2 2 2" xfId="37192" xr:uid="{00000000-0005-0000-0000-000046910000}"/>
    <cellStyle name="Normal 7 2 2 3 4 2 2 2 2" xfId="37193" xr:uid="{00000000-0005-0000-0000-000047910000}"/>
    <cellStyle name="Normal 7 2 2 3 4 2 2 3" xfId="37194" xr:uid="{00000000-0005-0000-0000-000048910000}"/>
    <cellStyle name="Normal 7 2 2 3 4 2 3" xfId="37195" xr:uid="{00000000-0005-0000-0000-000049910000}"/>
    <cellStyle name="Normal 7 2 2 3 4 2 3 2" xfId="37196" xr:uid="{00000000-0005-0000-0000-00004A910000}"/>
    <cellStyle name="Normal 7 2 2 3 4 2 3 2 2" xfId="37197" xr:uid="{00000000-0005-0000-0000-00004B910000}"/>
    <cellStyle name="Normal 7 2 2 3 4 2 3 3" xfId="37198" xr:uid="{00000000-0005-0000-0000-00004C910000}"/>
    <cellStyle name="Normal 7 2 2 3 4 2 4" xfId="37199" xr:uid="{00000000-0005-0000-0000-00004D910000}"/>
    <cellStyle name="Normal 7 2 2 3 4 2 4 2" xfId="37200" xr:uid="{00000000-0005-0000-0000-00004E910000}"/>
    <cellStyle name="Normal 7 2 2 3 4 2 5" xfId="37201" xr:uid="{00000000-0005-0000-0000-00004F910000}"/>
    <cellStyle name="Normal 7 2 2 3 4 3" xfId="37202" xr:uid="{00000000-0005-0000-0000-000050910000}"/>
    <cellStyle name="Normal 7 2 2 3 4 3 2" xfId="37203" xr:uid="{00000000-0005-0000-0000-000051910000}"/>
    <cellStyle name="Normal 7 2 2 3 4 3 2 2" xfId="37204" xr:uid="{00000000-0005-0000-0000-000052910000}"/>
    <cellStyle name="Normal 7 2 2 3 4 3 3" xfId="37205" xr:uid="{00000000-0005-0000-0000-000053910000}"/>
    <cellStyle name="Normal 7 2 2 3 4 4" xfId="37206" xr:uid="{00000000-0005-0000-0000-000054910000}"/>
    <cellStyle name="Normal 7 2 2 3 4 4 2" xfId="37207" xr:uid="{00000000-0005-0000-0000-000055910000}"/>
    <cellStyle name="Normal 7 2 2 3 4 4 2 2" xfId="37208" xr:uid="{00000000-0005-0000-0000-000056910000}"/>
    <cellStyle name="Normal 7 2 2 3 4 4 3" xfId="37209" xr:uid="{00000000-0005-0000-0000-000057910000}"/>
    <cellStyle name="Normal 7 2 2 3 4 5" xfId="37210" xr:uid="{00000000-0005-0000-0000-000058910000}"/>
    <cellStyle name="Normal 7 2 2 3 4 5 2" xfId="37211" xr:uid="{00000000-0005-0000-0000-000059910000}"/>
    <cellStyle name="Normal 7 2 2 3 4 6" xfId="37212" xr:uid="{00000000-0005-0000-0000-00005A910000}"/>
    <cellStyle name="Normal 7 2 2 3 4 6 2" xfId="37213" xr:uid="{00000000-0005-0000-0000-00005B910000}"/>
    <cellStyle name="Normal 7 2 2 3 4 7" xfId="37214" xr:uid="{00000000-0005-0000-0000-00005C910000}"/>
    <cellStyle name="Normal 7 2 2 3 5" xfId="37215" xr:uid="{00000000-0005-0000-0000-00005D910000}"/>
    <cellStyle name="Normal 7 2 2 3 5 2" xfId="37216" xr:uid="{00000000-0005-0000-0000-00005E910000}"/>
    <cellStyle name="Normal 7 2 2 3 5 2 2" xfId="37217" xr:uid="{00000000-0005-0000-0000-00005F910000}"/>
    <cellStyle name="Normal 7 2 2 3 5 2 2 2" xfId="37218" xr:uid="{00000000-0005-0000-0000-000060910000}"/>
    <cellStyle name="Normal 7 2 2 3 5 2 2 2 2" xfId="37219" xr:uid="{00000000-0005-0000-0000-000061910000}"/>
    <cellStyle name="Normal 7 2 2 3 5 2 2 3" xfId="37220" xr:uid="{00000000-0005-0000-0000-000062910000}"/>
    <cellStyle name="Normal 7 2 2 3 5 2 3" xfId="37221" xr:uid="{00000000-0005-0000-0000-000063910000}"/>
    <cellStyle name="Normal 7 2 2 3 5 2 3 2" xfId="37222" xr:uid="{00000000-0005-0000-0000-000064910000}"/>
    <cellStyle name="Normal 7 2 2 3 5 2 3 2 2" xfId="37223" xr:uid="{00000000-0005-0000-0000-000065910000}"/>
    <cellStyle name="Normal 7 2 2 3 5 2 3 3" xfId="37224" xr:uid="{00000000-0005-0000-0000-000066910000}"/>
    <cellStyle name="Normal 7 2 2 3 5 2 4" xfId="37225" xr:uid="{00000000-0005-0000-0000-000067910000}"/>
    <cellStyle name="Normal 7 2 2 3 5 2 4 2" xfId="37226" xr:uid="{00000000-0005-0000-0000-000068910000}"/>
    <cellStyle name="Normal 7 2 2 3 5 2 5" xfId="37227" xr:uid="{00000000-0005-0000-0000-000069910000}"/>
    <cellStyle name="Normal 7 2 2 3 5 3" xfId="37228" xr:uid="{00000000-0005-0000-0000-00006A910000}"/>
    <cellStyle name="Normal 7 2 2 3 5 3 2" xfId="37229" xr:uid="{00000000-0005-0000-0000-00006B910000}"/>
    <cellStyle name="Normal 7 2 2 3 5 3 2 2" xfId="37230" xr:uid="{00000000-0005-0000-0000-00006C910000}"/>
    <cellStyle name="Normal 7 2 2 3 5 3 3" xfId="37231" xr:uid="{00000000-0005-0000-0000-00006D910000}"/>
    <cellStyle name="Normal 7 2 2 3 5 4" xfId="37232" xr:uid="{00000000-0005-0000-0000-00006E910000}"/>
    <cellStyle name="Normal 7 2 2 3 5 4 2" xfId="37233" xr:uid="{00000000-0005-0000-0000-00006F910000}"/>
    <cellStyle name="Normal 7 2 2 3 5 4 2 2" xfId="37234" xr:uid="{00000000-0005-0000-0000-000070910000}"/>
    <cellStyle name="Normal 7 2 2 3 5 4 3" xfId="37235" xr:uid="{00000000-0005-0000-0000-000071910000}"/>
    <cellStyle name="Normal 7 2 2 3 5 5" xfId="37236" xr:uid="{00000000-0005-0000-0000-000072910000}"/>
    <cellStyle name="Normal 7 2 2 3 5 5 2" xfId="37237" xr:uid="{00000000-0005-0000-0000-000073910000}"/>
    <cellStyle name="Normal 7 2 2 3 5 6" xfId="37238" xr:uid="{00000000-0005-0000-0000-000074910000}"/>
    <cellStyle name="Normal 7 2 2 3 5 6 2" xfId="37239" xr:uid="{00000000-0005-0000-0000-000075910000}"/>
    <cellStyle name="Normal 7 2 2 3 5 7" xfId="37240" xr:uid="{00000000-0005-0000-0000-000076910000}"/>
    <cellStyle name="Normal 7 2 2 3 6" xfId="37241" xr:uid="{00000000-0005-0000-0000-000077910000}"/>
    <cellStyle name="Normal 7 2 2 3 6 2" xfId="37242" xr:uid="{00000000-0005-0000-0000-000078910000}"/>
    <cellStyle name="Normal 7 2 2 3 6 2 2" xfId="37243" xr:uid="{00000000-0005-0000-0000-000079910000}"/>
    <cellStyle name="Normal 7 2 2 3 6 2 2 2" xfId="37244" xr:uid="{00000000-0005-0000-0000-00007A910000}"/>
    <cellStyle name="Normal 7 2 2 3 6 2 3" xfId="37245" xr:uid="{00000000-0005-0000-0000-00007B910000}"/>
    <cellStyle name="Normal 7 2 2 3 6 3" xfId="37246" xr:uid="{00000000-0005-0000-0000-00007C910000}"/>
    <cellStyle name="Normal 7 2 2 3 6 3 2" xfId="37247" xr:uid="{00000000-0005-0000-0000-00007D910000}"/>
    <cellStyle name="Normal 7 2 2 3 6 3 2 2" xfId="37248" xr:uid="{00000000-0005-0000-0000-00007E910000}"/>
    <cellStyle name="Normal 7 2 2 3 6 3 3" xfId="37249" xr:uid="{00000000-0005-0000-0000-00007F910000}"/>
    <cellStyle name="Normal 7 2 2 3 6 4" xfId="37250" xr:uid="{00000000-0005-0000-0000-000080910000}"/>
    <cellStyle name="Normal 7 2 2 3 6 4 2" xfId="37251" xr:uid="{00000000-0005-0000-0000-000081910000}"/>
    <cellStyle name="Normal 7 2 2 3 6 5" xfId="37252" xr:uid="{00000000-0005-0000-0000-000082910000}"/>
    <cellStyle name="Normal 7 2 2 3 7" xfId="37253" xr:uid="{00000000-0005-0000-0000-000083910000}"/>
    <cellStyle name="Normal 7 2 2 3 7 2" xfId="37254" xr:uid="{00000000-0005-0000-0000-000084910000}"/>
    <cellStyle name="Normal 7 2 2 3 7 2 2" xfId="37255" xr:uid="{00000000-0005-0000-0000-000085910000}"/>
    <cellStyle name="Normal 7 2 2 3 7 2 2 2" xfId="37256" xr:uid="{00000000-0005-0000-0000-000086910000}"/>
    <cellStyle name="Normal 7 2 2 3 7 2 3" xfId="37257" xr:uid="{00000000-0005-0000-0000-000087910000}"/>
    <cellStyle name="Normal 7 2 2 3 7 3" xfId="37258" xr:uid="{00000000-0005-0000-0000-000088910000}"/>
    <cellStyle name="Normal 7 2 2 3 7 3 2" xfId="37259" xr:uid="{00000000-0005-0000-0000-000089910000}"/>
    <cellStyle name="Normal 7 2 2 3 7 4" xfId="37260" xr:uid="{00000000-0005-0000-0000-00008A910000}"/>
    <cellStyle name="Normal 7 2 2 3 8" xfId="37261" xr:uid="{00000000-0005-0000-0000-00008B910000}"/>
    <cellStyle name="Normal 7 2 2 3 8 2" xfId="37262" xr:uid="{00000000-0005-0000-0000-00008C910000}"/>
    <cellStyle name="Normal 7 2 2 3 8 2 2" xfId="37263" xr:uid="{00000000-0005-0000-0000-00008D910000}"/>
    <cellStyle name="Normal 7 2 2 3 8 3" xfId="37264" xr:uid="{00000000-0005-0000-0000-00008E910000}"/>
    <cellStyle name="Normal 7 2 2 3 9" xfId="37265" xr:uid="{00000000-0005-0000-0000-00008F910000}"/>
    <cellStyle name="Normal 7 2 2 3 9 2" xfId="37266" xr:uid="{00000000-0005-0000-0000-000090910000}"/>
    <cellStyle name="Normal 7 2 2 3 9 2 2" xfId="37267" xr:uid="{00000000-0005-0000-0000-000091910000}"/>
    <cellStyle name="Normal 7 2 2 3 9 3" xfId="37268" xr:uid="{00000000-0005-0000-0000-000092910000}"/>
    <cellStyle name="Normal 7 2 2 4" xfId="37269" xr:uid="{00000000-0005-0000-0000-000093910000}"/>
    <cellStyle name="Normal 7 2 2 4 10" xfId="37270" xr:uid="{00000000-0005-0000-0000-000094910000}"/>
    <cellStyle name="Normal 7 2 2 4 10 2" xfId="37271" xr:uid="{00000000-0005-0000-0000-000095910000}"/>
    <cellStyle name="Normal 7 2 2 4 11" xfId="37272" xr:uid="{00000000-0005-0000-0000-000096910000}"/>
    <cellStyle name="Normal 7 2 2 4 2" xfId="37273" xr:uid="{00000000-0005-0000-0000-000097910000}"/>
    <cellStyle name="Normal 7 2 2 4 2 2" xfId="37274" xr:uid="{00000000-0005-0000-0000-000098910000}"/>
    <cellStyle name="Normal 7 2 2 4 2 2 2" xfId="37275" xr:uid="{00000000-0005-0000-0000-000099910000}"/>
    <cellStyle name="Normal 7 2 2 4 2 2 2 2" xfId="37276" xr:uid="{00000000-0005-0000-0000-00009A910000}"/>
    <cellStyle name="Normal 7 2 2 4 2 2 2 2 2" xfId="37277" xr:uid="{00000000-0005-0000-0000-00009B910000}"/>
    <cellStyle name="Normal 7 2 2 4 2 2 2 2 2 2" xfId="37278" xr:uid="{00000000-0005-0000-0000-00009C910000}"/>
    <cellStyle name="Normal 7 2 2 4 2 2 2 2 3" xfId="37279" xr:uid="{00000000-0005-0000-0000-00009D910000}"/>
    <cellStyle name="Normal 7 2 2 4 2 2 2 3" xfId="37280" xr:uid="{00000000-0005-0000-0000-00009E910000}"/>
    <cellStyle name="Normal 7 2 2 4 2 2 2 3 2" xfId="37281" xr:uid="{00000000-0005-0000-0000-00009F910000}"/>
    <cellStyle name="Normal 7 2 2 4 2 2 2 3 2 2" xfId="37282" xr:uid="{00000000-0005-0000-0000-0000A0910000}"/>
    <cellStyle name="Normal 7 2 2 4 2 2 2 3 3" xfId="37283" xr:uid="{00000000-0005-0000-0000-0000A1910000}"/>
    <cellStyle name="Normal 7 2 2 4 2 2 2 4" xfId="37284" xr:uid="{00000000-0005-0000-0000-0000A2910000}"/>
    <cellStyle name="Normal 7 2 2 4 2 2 2 4 2" xfId="37285" xr:uid="{00000000-0005-0000-0000-0000A3910000}"/>
    <cellStyle name="Normal 7 2 2 4 2 2 2 5" xfId="37286" xr:uid="{00000000-0005-0000-0000-0000A4910000}"/>
    <cellStyle name="Normal 7 2 2 4 2 2 3" xfId="37287" xr:uid="{00000000-0005-0000-0000-0000A5910000}"/>
    <cellStyle name="Normal 7 2 2 4 2 2 3 2" xfId="37288" xr:uid="{00000000-0005-0000-0000-0000A6910000}"/>
    <cellStyle name="Normal 7 2 2 4 2 2 3 2 2" xfId="37289" xr:uid="{00000000-0005-0000-0000-0000A7910000}"/>
    <cellStyle name="Normal 7 2 2 4 2 2 3 3" xfId="37290" xr:uid="{00000000-0005-0000-0000-0000A8910000}"/>
    <cellStyle name="Normal 7 2 2 4 2 2 4" xfId="37291" xr:uid="{00000000-0005-0000-0000-0000A9910000}"/>
    <cellStyle name="Normal 7 2 2 4 2 2 4 2" xfId="37292" xr:uid="{00000000-0005-0000-0000-0000AA910000}"/>
    <cellStyle name="Normal 7 2 2 4 2 2 4 2 2" xfId="37293" xr:uid="{00000000-0005-0000-0000-0000AB910000}"/>
    <cellStyle name="Normal 7 2 2 4 2 2 4 3" xfId="37294" xr:uid="{00000000-0005-0000-0000-0000AC910000}"/>
    <cellStyle name="Normal 7 2 2 4 2 2 5" xfId="37295" xr:uid="{00000000-0005-0000-0000-0000AD910000}"/>
    <cellStyle name="Normal 7 2 2 4 2 2 5 2" xfId="37296" xr:uid="{00000000-0005-0000-0000-0000AE910000}"/>
    <cellStyle name="Normal 7 2 2 4 2 2 6" xfId="37297" xr:uid="{00000000-0005-0000-0000-0000AF910000}"/>
    <cellStyle name="Normal 7 2 2 4 2 2 6 2" xfId="37298" xr:uid="{00000000-0005-0000-0000-0000B0910000}"/>
    <cellStyle name="Normal 7 2 2 4 2 2 7" xfId="37299" xr:uid="{00000000-0005-0000-0000-0000B1910000}"/>
    <cellStyle name="Normal 7 2 2 4 2 3" xfId="37300" xr:uid="{00000000-0005-0000-0000-0000B2910000}"/>
    <cellStyle name="Normal 7 2 2 4 2 3 2" xfId="37301" xr:uid="{00000000-0005-0000-0000-0000B3910000}"/>
    <cellStyle name="Normal 7 2 2 4 2 3 2 2" xfId="37302" xr:uid="{00000000-0005-0000-0000-0000B4910000}"/>
    <cellStyle name="Normal 7 2 2 4 2 3 2 2 2" xfId="37303" xr:uid="{00000000-0005-0000-0000-0000B5910000}"/>
    <cellStyle name="Normal 7 2 2 4 2 3 2 3" xfId="37304" xr:uid="{00000000-0005-0000-0000-0000B6910000}"/>
    <cellStyle name="Normal 7 2 2 4 2 3 3" xfId="37305" xr:uid="{00000000-0005-0000-0000-0000B7910000}"/>
    <cellStyle name="Normal 7 2 2 4 2 3 3 2" xfId="37306" xr:uid="{00000000-0005-0000-0000-0000B8910000}"/>
    <cellStyle name="Normal 7 2 2 4 2 3 3 2 2" xfId="37307" xr:uid="{00000000-0005-0000-0000-0000B9910000}"/>
    <cellStyle name="Normal 7 2 2 4 2 3 3 3" xfId="37308" xr:uid="{00000000-0005-0000-0000-0000BA910000}"/>
    <cellStyle name="Normal 7 2 2 4 2 3 4" xfId="37309" xr:uid="{00000000-0005-0000-0000-0000BB910000}"/>
    <cellStyle name="Normal 7 2 2 4 2 3 4 2" xfId="37310" xr:uid="{00000000-0005-0000-0000-0000BC910000}"/>
    <cellStyle name="Normal 7 2 2 4 2 3 5" xfId="37311" xr:uid="{00000000-0005-0000-0000-0000BD910000}"/>
    <cellStyle name="Normal 7 2 2 4 2 4" xfId="37312" xr:uid="{00000000-0005-0000-0000-0000BE910000}"/>
    <cellStyle name="Normal 7 2 2 4 2 4 2" xfId="37313" xr:uid="{00000000-0005-0000-0000-0000BF910000}"/>
    <cellStyle name="Normal 7 2 2 4 2 4 2 2" xfId="37314" xr:uid="{00000000-0005-0000-0000-0000C0910000}"/>
    <cellStyle name="Normal 7 2 2 4 2 4 3" xfId="37315" xr:uid="{00000000-0005-0000-0000-0000C1910000}"/>
    <cellStyle name="Normal 7 2 2 4 2 5" xfId="37316" xr:uid="{00000000-0005-0000-0000-0000C2910000}"/>
    <cellStyle name="Normal 7 2 2 4 2 5 2" xfId="37317" xr:uid="{00000000-0005-0000-0000-0000C3910000}"/>
    <cellStyle name="Normal 7 2 2 4 2 5 2 2" xfId="37318" xr:uid="{00000000-0005-0000-0000-0000C4910000}"/>
    <cellStyle name="Normal 7 2 2 4 2 5 3" xfId="37319" xr:uid="{00000000-0005-0000-0000-0000C5910000}"/>
    <cellStyle name="Normal 7 2 2 4 2 6" xfId="37320" xr:uid="{00000000-0005-0000-0000-0000C6910000}"/>
    <cellStyle name="Normal 7 2 2 4 2 6 2" xfId="37321" xr:uid="{00000000-0005-0000-0000-0000C7910000}"/>
    <cellStyle name="Normal 7 2 2 4 2 7" xfId="37322" xr:uid="{00000000-0005-0000-0000-0000C8910000}"/>
    <cellStyle name="Normal 7 2 2 4 2 7 2" xfId="37323" xr:uid="{00000000-0005-0000-0000-0000C9910000}"/>
    <cellStyle name="Normal 7 2 2 4 2 8" xfId="37324" xr:uid="{00000000-0005-0000-0000-0000CA910000}"/>
    <cellStyle name="Normal 7 2 2 4 3" xfId="37325" xr:uid="{00000000-0005-0000-0000-0000CB910000}"/>
    <cellStyle name="Normal 7 2 2 4 3 2" xfId="37326" xr:uid="{00000000-0005-0000-0000-0000CC910000}"/>
    <cellStyle name="Normal 7 2 2 4 3 2 2" xfId="37327" xr:uid="{00000000-0005-0000-0000-0000CD910000}"/>
    <cellStyle name="Normal 7 2 2 4 3 2 2 2" xfId="37328" xr:uid="{00000000-0005-0000-0000-0000CE910000}"/>
    <cellStyle name="Normal 7 2 2 4 3 2 2 2 2" xfId="37329" xr:uid="{00000000-0005-0000-0000-0000CF910000}"/>
    <cellStyle name="Normal 7 2 2 4 3 2 2 3" xfId="37330" xr:uid="{00000000-0005-0000-0000-0000D0910000}"/>
    <cellStyle name="Normal 7 2 2 4 3 2 3" xfId="37331" xr:uid="{00000000-0005-0000-0000-0000D1910000}"/>
    <cellStyle name="Normal 7 2 2 4 3 2 3 2" xfId="37332" xr:uid="{00000000-0005-0000-0000-0000D2910000}"/>
    <cellStyle name="Normal 7 2 2 4 3 2 3 2 2" xfId="37333" xr:uid="{00000000-0005-0000-0000-0000D3910000}"/>
    <cellStyle name="Normal 7 2 2 4 3 2 3 3" xfId="37334" xr:uid="{00000000-0005-0000-0000-0000D4910000}"/>
    <cellStyle name="Normal 7 2 2 4 3 2 4" xfId="37335" xr:uid="{00000000-0005-0000-0000-0000D5910000}"/>
    <cellStyle name="Normal 7 2 2 4 3 2 4 2" xfId="37336" xr:uid="{00000000-0005-0000-0000-0000D6910000}"/>
    <cellStyle name="Normal 7 2 2 4 3 2 5" xfId="37337" xr:uid="{00000000-0005-0000-0000-0000D7910000}"/>
    <cellStyle name="Normal 7 2 2 4 3 3" xfId="37338" xr:uid="{00000000-0005-0000-0000-0000D8910000}"/>
    <cellStyle name="Normal 7 2 2 4 3 3 2" xfId="37339" xr:uid="{00000000-0005-0000-0000-0000D9910000}"/>
    <cellStyle name="Normal 7 2 2 4 3 3 2 2" xfId="37340" xr:uid="{00000000-0005-0000-0000-0000DA910000}"/>
    <cellStyle name="Normal 7 2 2 4 3 3 3" xfId="37341" xr:uid="{00000000-0005-0000-0000-0000DB910000}"/>
    <cellStyle name="Normal 7 2 2 4 3 4" xfId="37342" xr:uid="{00000000-0005-0000-0000-0000DC910000}"/>
    <cellStyle name="Normal 7 2 2 4 3 4 2" xfId="37343" xr:uid="{00000000-0005-0000-0000-0000DD910000}"/>
    <cellStyle name="Normal 7 2 2 4 3 4 2 2" xfId="37344" xr:uid="{00000000-0005-0000-0000-0000DE910000}"/>
    <cellStyle name="Normal 7 2 2 4 3 4 3" xfId="37345" xr:uid="{00000000-0005-0000-0000-0000DF910000}"/>
    <cellStyle name="Normal 7 2 2 4 3 5" xfId="37346" xr:uid="{00000000-0005-0000-0000-0000E0910000}"/>
    <cellStyle name="Normal 7 2 2 4 3 5 2" xfId="37347" xr:uid="{00000000-0005-0000-0000-0000E1910000}"/>
    <cellStyle name="Normal 7 2 2 4 3 6" xfId="37348" xr:uid="{00000000-0005-0000-0000-0000E2910000}"/>
    <cellStyle name="Normal 7 2 2 4 3 6 2" xfId="37349" xr:uid="{00000000-0005-0000-0000-0000E3910000}"/>
    <cellStyle name="Normal 7 2 2 4 3 7" xfId="37350" xr:uid="{00000000-0005-0000-0000-0000E4910000}"/>
    <cellStyle name="Normal 7 2 2 4 4" xfId="37351" xr:uid="{00000000-0005-0000-0000-0000E5910000}"/>
    <cellStyle name="Normal 7 2 2 4 4 2" xfId="37352" xr:uid="{00000000-0005-0000-0000-0000E6910000}"/>
    <cellStyle name="Normal 7 2 2 4 4 2 2" xfId="37353" xr:uid="{00000000-0005-0000-0000-0000E7910000}"/>
    <cellStyle name="Normal 7 2 2 4 4 2 2 2" xfId="37354" xr:uid="{00000000-0005-0000-0000-0000E8910000}"/>
    <cellStyle name="Normal 7 2 2 4 4 2 2 2 2" xfId="37355" xr:uid="{00000000-0005-0000-0000-0000E9910000}"/>
    <cellStyle name="Normal 7 2 2 4 4 2 2 3" xfId="37356" xr:uid="{00000000-0005-0000-0000-0000EA910000}"/>
    <cellStyle name="Normal 7 2 2 4 4 2 3" xfId="37357" xr:uid="{00000000-0005-0000-0000-0000EB910000}"/>
    <cellStyle name="Normal 7 2 2 4 4 2 3 2" xfId="37358" xr:uid="{00000000-0005-0000-0000-0000EC910000}"/>
    <cellStyle name="Normal 7 2 2 4 4 2 3 2 2" xfId="37359" xr:uid="{00000000-0005-0000-0000-0000ED910000}"/>
    <cellStyle name="Normal 7 2 2 4 4 2 3 3" xfId="37360" xr:uid="{00000000-0005-0000-0000-0000EE910000}"/>
    <cellStyle name="Normal 7 2 2 4 4 2 4" xfId="37361" xr:uid="{00000000-0005-0000-0000-0000EF910000}"/>
    <cellStyle name="Normal 7 2 2 4 4 2 4 2" xfId="37362" xr:uid="{00000000-0005-0000-0000-0000F0910000}"/>
    <cellStyle name="Normal 7 2 2 4 4 2 5" xfId="37363" xr:uid="{00000000-0005-0000-0000-0000F1910000}"/>
    <cellStyle name="Normal 7 2 2 4 4 3" xfId="37364" xr:uid="{00000000-0005-0000-0000-0000F2910000}"/>
    <cellStyle name="Normal 7 2 2 4 4 3 2" xfId="37365" xr:uid="{00000000-0005-0000-0000-0000F3910000}"/>
    <cellStyle name="Normal 7 2 2 4 4 3 2 2" xfId="37366" xr:uid="{00000000-0005-0000-0000-0000F4910000}"/>
    <cellStyle name="Normal 7 2 2 4 4 3 3" xfId="37367" xr:uid="{00000000-0005-0000-0000-0000F5910000}"/>
    <cellStyle name="Normal 7 2 2 4 4 4" xfId="37368" xr:uid="{00000000-0005-0000-0000-0000F6910000}"/>
    <cellStyle name="Normal 7 2 2 4 4 4 2" xfId="37369" xr:uid="{00000000-0005-0000-0000-0000F7910000}"/>
    <cellStyle name="Normal 7 2 2 4 4 4 2 2" xfId="37370" xr:uid="{00000000-0005-0000-0000-0000F8910000}"/>
    <cellStyle name="Normal 7 2 2 4 4 4 3" xfId="37371" xr:uid="{00000000-0005-0000-0000-0000F9910000}"/>
    <cellStyle name="Normal 7 2 2 4 4 5" xfId="37372" xr:uid="{00000000-0005-0000-0000-0000FA910000}"/>
    <cellStyle name="Normal 7 2 2 4 4 5 2" xfId="37373" xr:uid="{00000000-0005-0000-0000-0000FB910000}"/>
    <cellStyle name="Normal 7 2 2 4 4 6" xfId="37374" xr:uid="{00000000-0005-0000-0000-0000FC910000}"/>
    <cellStyle name="Normal 7 2 2 4 4 6 2" xfId="37375" xr:uid="{00000000-0005-0000-0000-0000FD910000}"/>
    <cellStyle name="Normal 7 2 2 4 4 7" xfId="37376" xr:uid="{00000000-0005-0000-0000-0000FE910000}"/>
    <cellStyle name="Normal 7 2 2 4 5" xfId="37377" xr:uid="{00000000-0005-0000-0000-0000FF910000}"/>
    <cellStyle name="Normal 7 2 2 4 5 2" xfId="37378" xr:uid="{00000000-0005-0000-0000-000000920000}"/>
    <cellStyle name="Normal 7 2 2 4 5 2 2" xfId="37379" xr:uid="{00000000-0005-0000-0000-000001920000}"/>
    <cellStyle name="Normal 7 2 2 4 5 2 2 2" xfId="37380" xr:uid="{00000000-0005-0000-0000-000002920000}"/>
    <cellStyle name="Normal 7 2 2 4 5 2 3" xfId="37381" xr:uid="{00000000-0005-0000-0000-000003920000}"/>
    <cellStyle name="Normal 7 2 2 4 5 3" xfId="37382" xr:uid="{00000000-0005-0000-0000-000004920000}"/>
    <cellStyle name="Normal 7 2 2 4 5 3 2" xfId="37383" xr:uid="{00000000-0005-0000-0000-000005920000}"/>
    <cellStyle name="Normal 7 2 2 4 5 3 2 2" xfId="37384" xr:uid="{00000000-0005-0000-0000-000006920000}"/>
    <cellStyle name="Normal 7 2 2 4 5 3 3" xfId="37385" xr:uid="{00000000-0005-0000-0000-000007920000}"/>
    <cellStyle name="Normal 7 2 2 4 5 4" xfId="37386" xr:uid="{00000000-0005-0000-0000-000008920000}"/>
    <cellStyle name="Normal 7 2 2 4 5 4 2" xfId="37387" xr:uid="{00000000-0005-0000-0000-000009920000}"/>
    <cellStyle name="Normal 7 2 2 4 5 5" xfId="37388" xr:uid="{00000000-0005-0000-0000-00000A920000}"/>
    <cellStyle name="Normal 7 2 2 4 6" xfId="37389" xr:uid="{00000000-0005-0000-0000-00000B920000}"/>
    <cellStyle name="Normal 7 2 2 4 6 2" xfId="37390" xr:uid="{00000000-0005-0000-0000-00000C920000}"/>
    <cellStyle name="Normal 7 2 2 4 6 2 2" xfId="37391" xr:uid="{00000000-0005-0000-0000-00000D920000}"/>
    <cellStyle name="Normal 7 2 2 4 6 2 2 2" xfId="37392" xr:uid="{00000000-0005-0000-0000-00000E920000}"/>
    <cellStyle name="Normal 7 2 2 4 6 2 3" xfId="37393" xr:uid="{00000000-0005-0000-0000-00000F920000}"/>
    <cellStyle name="Normal 7 2 2 4 6 3" xfId="37394" xr:uid="{00000000-0005-0000-0000-000010920000}"/>
    <cellStyle name="Normal 7 2 2 4 6 3 2" xfId="37395" xr:uid="{00000000-0005-0000-0000-000011920000}"/>
    <cellStyle name="Normal 7 2 2 4 6 4" xfId="37396" xr:uid="{00000000-0005-0000-0000-000012920000}"/>
    <cellStyle name="Normal 7 2 2 4 7" xfId="37397" xr:uid="{00000000-0005-0000-0000-000013920000}"/>
    <cellStyle name="Normal 7 2 2 4 7 2" xfId="37398" xr:uid="{00000000-0005-0000-0000-000014920000}"/>
    <cellStyle name="Normal 7 2 2 4 7 2 2" xfId="37399" xr:uid="{00000000-0005-0000-0000-000015920000}"/>
    <cellStyle name="Normal 7 2 2 4 7 3" xfId="37400" xr:uid="{00000000-0005-0000-0000-000016920000}"/>
    <cellStyle name="Normal 7 2 2 4 8" xfId="37401" xr:uid="{00000000-0005-0000-0000-000017920000}"/>
    <cellStyle name="Normal 7 2 2 4 8 2" xfId="37402" xr:uid="{00000000-0005-0000-0000-000018920000}"/>
    <cellStyle name="Normal 7 2 2 4 8 2 2" xfId="37403" xr:uid="{00000000-0005-0000-0000-000019920000}"/>
    <cellStyle name="Normal 7 2 2 4 8 3" xfId="37404" xr:uid="{00000000-0005-0000-0000-00001A920000}"/>
    <cellStyle name="Normal 7 2 2 4 9" xfId="37405" xr:uid="{00000000-0005-0000-0000-00001B920000}"/>
    <cellStyle name="Normal 7 2 2 4 9 2" xfId="37406" xr:uid="{00000000-0005-0000-0000-00001C920000}"/>
    <cellStyle name="Normal 7 2 2 5" xfId="37407" xr:uid="{00000000-0005-0000-0000-00001D920000}"/>
    <cellStyle name="Normal 7 2 2 5 10" xfId="37408" xr:uid="{00000000-0005-0000-0000-00001E920000}"/>
    <cellStyle name="Normal 7 2 2 5 10 2" xfId="37409" xr:uid="{00000000-0005-0000-0000-00001F920000}"/>
    <cellStyle name="Normal 7 2 2 5 11" xfId="37410" xr:uid="{00000000-0005-0000-0000-000020920000}"/>
    <cellStyle name="Normal 7 2 2 5 2" xfId="37411" xr:uid="{00000000-0005-0000-0000-000021920000}"/>
    <cellStyle name="Normal 7 2 2 5 2 2" xfId="37412" xr:uid="{00000000-0005-0000-0000-000022920000}"/>
    <cellStyle name="Normal 7 2 2 5 2 2 2" xfId="37413" xr:uid="{00000000-0005-0000-0000-000023920000}"/>
    <cellStyle name="Normal 7 2 2 5 2 2 2 2" xfId="37414" xr:uid="{00000000-0005-0000-0000-000024920000}"/>
    <cellStyle name="Normal 7 2 2 5 2 2 2 2 2" xfId="37415" xr:uid="{00000000-0005-0000-0000-000025920000}"/>
    <cellStyle name="Normal 7 2 2 5 2 2 2 2 2 2" xfId="37416" xr:uid="{00000000-0005-0000-0000-000026920000}"/>
    <cellStyle name="Normal 7 2 2 5 2 2 2 2 3" xfId="37417" xr:uid="{00000000-0005-0000-0000-000027920000}"/>
    <cellStyle name="Normal 7 2 2 5 2 2 2 3" xfId="37418" xr:uid="{00000000-0005-0000-0000-000028920000}"/>
    <cellStyle name="Normal 7 2 2 5 2 2 2 3 2" xfId="37419" xr:uid="{00000000-0005-0000-0000-000029920000}"/>
    <cellStyle name="Normal 7 2 2 5 2 2 2 3 2 2" xfId="37420" xr:uid="{00000000-0005-0000-0000-00002A920000}"/>
    <cellStyle name="Normal 7 2 2 5 2 2 2 3 3" xfId="37421" xr:uid="{00000000-0005-0000-0000-00002B920000}"/>
    <cellStyle name="Normal 7 2 2 5 2 2 2 4" xfId="37422" xr:uid="{00000000-0005-0000-0000-00002C920000}"/>
    <cellStyle name="Normal 7 2 2 5 2 2 2 4 2" xfId="37423" xr:uid="{00000000-0005-0000-0000-00002D920000}"/>
    <cellStyle name="Normal 7 2 2 5 2 2 2 5" xfId="37424" xr:uid="{00000000-0005-0000-0000-00002E920000}"/>
    <cellStyle name="Normal 7 2 2 5 2 2 3" xfId="37425" xr:uid="{00000000-0005-0000-0000-00002F920000}"/>
    <cellStyle name="Normal 7 2 2 5 2 2 3 2" xfId="37426" xr:uid="{00000000-0005-0000-0000-000030920000}"/>
    <cellStyle name="Normal 7 2 2 5 2 2 3 2 2" xfId="37427" xr:uid="{00000000-0005-0000-0000-000031920000}"/>
    <cellStyle name="Normal 7 2 2 5 2 2 3 3" xfId="37428" xr:uid="{00000000-0005-0000-0000-000032920000}"/>
    <cellStyle name="Normal 7 2 2 5 2 2 4" xfId="37429" xr:uid="{00000000-0005-0000-0000-000033920000}"/>
    <cellStyle name="Normal 7 2 2 5 2 2 4 2" xfId="37430" xr:uid="{00000000-0005-0000-0000-000034920000}"/>
    <cellStyle name="Normal 7 2 2 5 2 2 4 2 2" xfId="37431" xr:uid="{00000000-0005-0000-0000-000035920000}"/>
    <cellStyle name="Normal 7 2 2 5 2 2 4 3" xfId="37432" xr:uid="{00000000-0005-0000-0000-000036920000}"/>
    <cellStyle name="Normal 7 2 2 5 2 2 5" xfId="37433" xr:uid="{00000000-0005-0000-0000-000037920000}"/>
    <cellStyle name="Normal 7 2 2 5 2 2 5 2" xfId="37434" xr:uid="{00000000-0005-0000-0000-000038920000}"/>
    <cellStyle name="Normal 7 2 2 5 2 2 6" xfId="37435" xr:uid="{00000000-0005-0000-0000-000039920000}"/>
    <cellStyle name="Normal 7 2 2 5 2 2 6 2" xfId="37436" xr:uid="{00000000-0005-0000-0000-00003A920000}"/>
    <cellStyle name="Normal 7 2 2 5 2 2 7" xfId="37437" xr:uid="{00000000-0005-0000-0000-00003B920000}"/>
    <cellStyle name="Normal 7 2 2 5 2 3" xfId="37438" xr:uid="{00000000-0005-0000-0000-00003C920000}"/>
    <cellStyle name="Normal 7 2 2 5 2 3 2" xfId="37439" xr:uid="{00000000-0005-0000-0000-00003D920000}"/>
    <cellStyle name="Normal 7 2 2 5 2 3 2 2" xfId="37440" xr:uid="{00000000-0005-0000-0000-00003E920000}"/>
    <cellStyle name="Normal 7 2 2 5 2 3 2 2 2" xfId="37441" xr:uid="{00000000-0005-0000-0000-00003F920000}"/>
    <cellStyle name="Normal 7 2 2 5 2 3 2 3" xfId="37442" xr:uid="{00000000-0005-0000-0000-000040920000}"/>
    <cellStyle name="Normal 7 2 2 5 2 3 3" xfId="37443" xr:uid="{00000000-0005-0000-0000-000041920000}"/>
    <cellStyle name="Normal 7 2 2 5 2 3 3 2" xfId="37444" xr:uid="{00000000-0005-0000-0000-000042920000}"/>
    <cellStyle name="Normal 7 2 2 5 2 3 3 2 2" xfId="37445" xr:uid="{00000000-0005-0000-0000-000043920000}"/>
    <cellStyle name="Normal 7 2 2 5 2 3 3 3" xfId="37446" xr:uid="{00000000-0005-0000-0000-000044920000}"/>
    <cellStyle name="Normal 7 2 2 5 2 3 4" xfId="37447" xr:uid="{00000000-0005-0000-0000-000045920000}"/>
    <cellStyle name="Normal 7 2 2 5 2 3 4 2" xfId="37448" xr:uid="{00000000-0005-0000-0000-000046920000}"/>
    <cellStyle name="Normal 7 2 2 5 2 3 5" xfId="37449" xr:uid="{00000000-0005-0000-0000-000047920000}"/>
    <cellStyle name="Normal 7 2 2 5 2 4" xfId="37450" xr:uid="{00000000-0005-0000-0000-000048920000}"/>
    <cellStyle name="Normal 7 2 2 5 2 4 2" xfId="37451" xr:uid="{00000000-0005-0000-0000-000049920000}"/>
    <cellStyle name="Normal 7 2 2 5 2 4 2 2" xfId="37452" xr:uid="{00000000-0005-0000-0000-00004A920000}"/>
    <cellStyle name="Normal 7 2 2 5 2 4 3" xfId="37453" xr:uid="{00000000-0005-0000-0000-00004B920000}"/>
    <cellStyle name="Normal 7 2 2 5 2 5" xfId="37454" xr:uid="{00000000-0005-0000-0000-00004C920000}"/>
    <cellStyle name="Normal 7 2 2 5 2 5 2" xfId="37455" xr:uid="{00000000-0005-0000-0000-00004D920000}"/>
    <cellStyle name="Normal 7 2 2 5 2 5 2 2" xfId="37456" xr:uid="{00000000-0005-0000-0000-00004E920000}"/>
    <cellStyle name="Normal 7 2 2 5 2 5 3" xfId="37457" xr:uid="{00000000-0005-0000-0000-00004F920000}"/>
    <cellStyle name="Normal 7 2 2 5 2 6" xfId="37458" xr:uid="{00000000-0005-0000-0000-000050920000}"/>
    <cellStyle name="Normal 7 2 2 5 2 6 2" xfId="37459" xr:uid="{00000000-0005-0000-0000-000051920000}"/>
    <cellStyle name="Normal 7 2 2 5 2 7" xfId="37460" xr:uid="{00000000-0005-0000-0000-000052920000}"/>
    <cellStyle name="Normal 7 2 2 5 2 7 2" xfId="37461" xr:uid="{00000000-0005-0000-0000-000053920000}"/>
    <cellStyle name="Normal 7 2 2 5 2 8" xfId="37462" xr:uid="{00000000-0005-0000-0000-000054920000}"/>
    <cellStyle name="Normal 7 2 2 5 3" xfId="37463" xr:uid="{00000000-0005-0000-0000-000055920000}"/>
    <cellStyle name="Normal 7 2 2 5 3 2" xfId="37464" xr:uid="{00000000-0005-0000-0000-000056920000}"/>
    <cellStyle name="Normal 7 2 2 5 3 2 2" xfId="37465" xr:uid="{00000000-0005-0000-0000-000057920000}"/>
    <cellStyle name="Normal 7 2 2 5 3 2 2 2" xfId="37466" xr:uid="{00000000-0005-0000-0000-000058920000}"/>
    <cellStyle name="Normal 7 2 2 5 3 2 2 2 2" xfId="37467" xr:uid="{00000000-0005-0000-0000-000059920000}"/>
    <cellStyle name="Normal 7 2 2 5 3 2 2 3" xfId="37468" xr:uid="{00000000-0005-0000-0000-00005A920000}"/>
    <cellStyle name="Normal 7 2 2 5 3 2 3" xfId="37469" xr:uid="{00000000-0005-0000-0000-00005B920000}"/>
    <cellStyle name="Normal 7 2 2 5 3 2 3 2" xfId="37470" xr:uid="{00000000-0005-0000-0000-00005C920000}"/>
    <cellStyle name="Normal 7 2 2 5 3 2 3 2 2" xfId="37471" xr:uid="{00000000-0005-0000-0000-00005D920000}"/>
    <cellStyle name="Normal 7 2 2 5 3 2 3 3" xfId="37472" xr:uid="{00000000-0005-0000-0000-00005E920000}"/>
    <cellStyle name="Normal 7 2 2 5 3 2 4" xfId="37473" xr:uid="{00000000-0005-0000-0000-00005F920000}"/>
    <cellStyle name="Normal 7 2 2 5 3 2 4 2" xfId="37474" xr:uid="{00000000-0005-0000-0000-000060920000}"/>
    <cellStyle name="Normal 7 2 2 5 3 2 5" xfId="37475" xr:uid="{00000000-0005-0000-0000-000061920000}"/>
    <cellStyle name="Normal 7 2 2 5 3 3" xfId="37476" xr:uid="{00000000-0005-0000-0000-000062920000}"/>
    <cellStyle name="Normal 7 2 2 5 3 3 2" xfId="37477" xr:uid="{00000000-0005-0000-0000-000063920000}"/>
    <cellStyle name="Normal 7 2 2 5 3 3 2 2" xfId="37478" xr:uid="{00000000-0005-0000-0000-000064920000}"/>
    <cellStyle name="Normal 7 2 2 5 3 3 3" xfId="37479" xr:uid="{00000000-0005-0000-0000-000065920000}"/>
    <cellStyle name="Normal 7 2 2 5 3 4" xfId="37480" xr:uid="{00000000-0005-0000-0000-000066920000}"/>
    <cellStyle name="Normal 7 2 2 5 3 4 2" xfId="37481" xr:uid="{00000000-0005-0000-0000-000067920000}"/>
    <cellStyle name="Normal 7 2 2 5 3 4 2 2" xfId="37482" xr:uid="{00000000-0005-0000-0000-000068920000}"/>
    <cellStyle name="Normal 7 2 2 5 3 4 3" xfId="37483" xr:uid="{00000000-0005-0000-0000-000069920000}"/>
    <cellStyle name="Normal 7 2 2 5 3 5" xfId="37484" xr:uid="{00000000-0005-0000-0000-00006A920000}"/>
    <cellStyle name="Normal 7 2 2 5 3 5 2" xfId="37485" xr:uid="{00000000-0005-0000-0000-00006B920000}"/>
    <cellStyle name="Normal 7 2 2 5 3 6" xfId="37486" xr:uid="{00000000-0005-0000-0000-00006C920000}"/>
    <cellStyle name="Normal 7 2 2 5 3 6 2" xfId="37487" xr:uid="{00000000-0005-0000-0000-00006D920000}"/>
    <cellStyle name="Normal 7 2 2 5 3 7" xfId="37488" xr:uid="{00000000-0005-0000-0000-00006E920000}"/>
    <cellStyle name="Normal 7 2 2 5 4" xfId="37489" xr:uid="{00000000-0005-0000-0000-00006F920000}"/>
    <cellStyle name="Normal 7 2 2 5 4 2" xfId="37490" xr:uid="{00000000-0005-0000-0000-000070920000}"/>
    <cellStyle name="Normal 7 2 2 5 4 2 2" xfId="37491" xr:uid="{00000000-0005-0000-0000-000071920000}"/>
    <cellStyle name="Normal 7 2 2 5 4 2 2 2" xfId="37492" xr:uid="{00000000-0005-0000-0000-000072920000}"/>
    <cellStyle name="Normal 7 2 2 5 4 2 2 2 2" xfId="37493" xr:uid="{00000000-0005-0000-0000-000073920000}"/>
    <cellStyle name="Normal 7 2 2 5 4 2 2 3" xfId="37494" xr:uid="{00000000-0005-0000-0000-000074920000}"/>
    <cellStyle name="Normal 7 2 2 5 4 2 3" xfId="37495" xr:uid="{00000000-0005-0000-0000-000075920000}"/>
    <cellStyle name="Normal 7 2 2 5 4 2 3 2" xfId="37496" xr:uid="{00000000-0005-0000-0000-000076920000}"/>
    <cellStyle name="Normal 7 2 2 5 4 2 3 2 2" xfId="37497" xr:uid="{00000000-0005-0000-0000-000077920000}"/>
    <cellStyle name="Normal 7 2 2 5 4 2 3 3" xfId="37498" xr:uid="{00000000-0005-0000-0000-000078920000}"/>
    <cellStyle name="Normal 7 2 2 5 4 2 4" xfId="37499" xr:uid="{00000000-0005-0000-0000-000079920000}"/>
    <cellStyle name="Normal 7 2 2 5 4 2 4 2" xfId="37500" xr:uid="{00000000-0005-0000-0000-00007A920000}"/>
    <cellStyle name="Normal 7 2 2 5 4 2 5" xfId="37501" xr:uid="{00000000-0005-0000-0000-00007B920000}"/>
    <cellStyle name="Normal 7 2 2 5 4 3" xfId="37502" xr:uid="{00000000-0005-0000-0000-00007C920000}"/>
    <cellStyle name="Normal 7 2 2 5 4 3 2" xfId="37503" xr:uid="{00000000-0005-0000-0000-00007D920000}"/>
    <cellStyle name="Normal 7 2 2 5 4 3 2 2" xfId="37504" xr:uid="{00000000-0005-0000-0000-00007E920000}"/>
    <cellStyle name="Normal 7 2 2 5 4 3 3" xfId="37505" xr:uid="{00000000-0005-0000-0000-00007F920000}"/>
    <cellStyle name="Normal 7 2 2 5 4 4" xfId="37506" xr:uid="{00000000-0005-0000-0000-000080920000}"/>
    <cellStyle name="Normal 7 2 2 5 4 4 2" xfId="37507" xr:uid="{00000000-0005-0000-0000-000081920000}"/>
    <cellStyle name="Normal 7 2 2 5 4 4 2 2" xfId="37508" xr:uid="{00000000-0005-0000-0000-000082920000}"/>
    <cellStyle name="Normal 7 2 2 5 4 4 3" xfId="37509" xr:uid="{00000000-0005-0000-0000-000083920000}"/>
    <cellStyle name="Normal 7 2 2 5 4 5" xfId="37510" xr:uid="{00000000-0005-0000-0000-000084920000}"/>
    <cellStyle name="Normal 7 2 2 5 4 5 2" xfId="37511" xr:uid="{00000000-0005-0000-0000-000085920000}"/>
    <cellStyle name="Normal 7 2 2 5 4 6" xfId="37512" xr:uid="{00000000-0005-0000-0000-000086920000}"/>
    <cellStyle name="Normal 7 2 2 5 4 6 2" xfId="37513" xr:uid="{00000000-0005-0000-0000-000087920000}"/>
    <cellStyle name="Normal 7 2 2 5 4 7" xfId="37514" xr:uid="{00000000-0005-0000-0000-000088920000}"/>
    <cellStyle name="Normal 7 2 2 5 5" xfId="37515" xr:uid="{00000000-0005-0000-0000-000089920000}"/>
    <cellStyle name="Normal 7 2 2 5 5 2" xfId="37516" xr:uid="{00000000-0005-0000-0000-00008A920000}"/>
    <cellStyle name="Normal 7 2 2 5 5 2 2" xfId="37517" xr:uid="{00000000-0005-0000-0000-00008B920000}"/>
    <cellStyle name="Normal 7 2 2 5 5 2 2 2" xfId="37518" xr:uid="{00000000-0005-0000-0000-00008C920000}"/>
    <cellStyle name="Normal 7 2 2 5 5 2 3" xfId="37519" xr:uid="{00000000-0005-0000-0000-00008D920000}"/>
    <cellStyle name="Normal 7 2 2 5 5 3" xfId="37520" xr:uid="{00000000-0005-0000-0000-00008E920000}"/>
    <cellStyle name="Normal 7 2 2 5 5 3 2" xfId="37521" xr:uid="{00000000-0005-0000-0000-00008F920000}"/>
    <cellStyle name="Normal 7 2 2 5 5 3 2 2" xfId="37522" xr:uid="{00000000-0005-0000-0000-000090920000}"/>
    <cellStyle name="Normal 7 2 2 5 5 3 3" xfId="37523" xr:uid="{00000000-0005-0000-0000-000091920000}"/>
    <cellStyle name="Normal 7 2 2 5 5 4" xfId="37524" xr:uid="{00000000-0005-0000-0000-000092920000}"/>
    <cellStyle name="Normal 7 2 2 5 5 4 2" xfId="37525" xr:uid="{00000000-0005-0000-0000-000093920000}"/>
    <cellStyle name="Normal 7 2 2 5 5 5" xfId="37526" xr:uid="{00000000-0005-0000-0000-000094920000}"/>
    <cellStyle name="Normal 7 2 2 5 6" xfId="37527" xr:uid="{00000000-0005-0000-0000-000095920000}"/>
    <cellStyle name="Normal 7 2 2 5 6 2" xfId="37528" xr:uid="{00000000-0005-0000-0000-000096920000}"/>
    <cellStyle name="Normal 7 2 2 5 6 2 2" xfId="37529" xr:uid="{00000000-0005-0000-0000-000097920000}"/>
    <cellStyle name="Normal 7 2 2 5 6 2 2 2" xfId="37530" xr:uid="{00000000-0005-0000-0000-000098920000}"/>
    <cellStyle name="Normal 7 2 2 5 6 2 3" xfId="37531" xr:uid="{00000000-0005-0000-0000-000099920000}"/>
    <cellStyle name="Normal 7 2 2 5 6 3" xfId="37532" xr:uid="{00000000-0005-0000-0000-00009A920000}"/>
    <cellStyle name="Normal 7 2 2 5 6 3 2" xfId="37533" xr:uid="{00000000-0005-0000-0000-00009B920000}"/>
    <cellStyle name="Normal 7 2 2 5 6 4" xfId="37534" xr:uid="{00000000-0005-0000-0000-00009C920000}"/>
    <cellStyle name="Normal 7 2 2 5 7" xfId="37535" xr:uid="{00000000-0005-0000-0000-00009D920000}"/>
    <cellStyle name="Normal 7 2 2 5 7 2" xfId="37536" xr:uid="{00000000-0005-0000-0000-00009E920000}"/>
    <cellStyle name="Normal 7 2 2 5 7 2 2" xfId="37537" xr:uid="{00000000-0005-0000-0000-00009F920000}"/>
    <cellStyle name="Normal 7 2 2 5 7 3" xfId="37538" xr:uid="{00000000-0005-0000-0000-0000A0920000}"/>
    <cellStyle name="Normal 7 2 2 5 8" xfId="37539" xr:uid="{00000000-0005-0000-0000-0000A1920000}"/>
    <cellStyle name="Normal 7 2 2 5 8 2" xfId="37540" xr:uid="{00000000-0005-0000-0000-0000A2920000}"/>
    <cellStyle name="Normal 7 2 2 5 8 2 2" xfId="37541" xr:uid="{00000000-0005-0000-0000-0000A3920000}"/>
    <cellStyle name="Normal 7 2 2 5 8 3" xfId="37542" xr:uid="{00000000-0005-0000-0000-0000A4920000}"/>
    <cellStyle name="Normal 7 2 2 5 9" xfId="37543" xr:uid="{00000000-0005-0000-0000-0000A5920000}"/>
    <cellStyle name="Normal 7 2 2 5 9 2" xfId="37544" xr:uid="{00000000-0005-0000-0000-0000A6920000}"/>
    <cellStyle name="Normal 7 2 2 6" xfId="37545" xr:uid="{00000000-0005-0000-0000-0000A7920000}"/>
    <cellStyle name="Normal 7 2 2 6 10" xfId="37546" xr:uid="{00000000-0005-0000-0000-0000A8920000}"/>
    <cellStyle name="Normal 7 2 2 6 10 2" xfId="37547" xr:uid="{00000000-0005-0000-0000-0000A9920000}"/>
    <cellStyle name="Normal 7 2 2 6 11" xfId="37548" xr:uid="{00000000-0005-0000-0000-0000AA920000}"/>
    <cellStyle name="Normal 7 2 2 6 2" xfId="37549" xr:uid="{00000000-0005-0000-0000-0000AB920000}"/>
    <cellStyle name="Normal 7 2 2 6 2 2" xfId="37550" xr:uid="{00000000-0005-0000-0000-0000AC920000}"/>
    <cellStyle name="Normal 7 2 2 6 2 2 2" xfId="37551" xr:uid="{00000000-0005-0000-0000-0000AD920000}"/>
    <cellStyle name="Normal 7 2 2 6 2 2 2 2" xfId="37552" xr:uid="{00000000-0005-0000-0000-0000AE920000}"/>
    <cellStyle name="Normal 7 2 2 6 2 2 2 2 2" xfId="37553" xr:uid="{00000000-0005-0000-0000-0000AF920000}"/>
    <cellStyle name="Normal 7 2 2 6 2 2 2 2 2 2" xfId="37554" xr:uid="{00000000-0005-0000-0000-0000B0920000}"/>
    <cellStyle name="Normal 7 2 2 6 2 2 2 2 3" xfId="37555" xr:uid="{00000000-0005-0000-0000-0000B1920000}"/>
    <cellStyle name="Normal 7 2 2 6 2 2 2 3" xfId="37556" xr:uid="{00000000-0005-0000-0000-0000B2920000}"/>
    <cellStyle name="Normal 7 2 2 6 2 2 2 3 2" xfId="37557" xr:uid="{00000000-0005-0000-0000-0000B3920000}"/>
    <cellStyle name="Normal 7 2 2 6 2 2 2 3 2 2" xfId="37558" xr:uid="{00000000-0005-0000-0000-0000B4920000}"/>
    <cellStyle name="Normal 7 2 2 6 2 2 2 3 3" xfId="37559" xr:uid="{00000000-0005-0000-0000-0000B5920000}"/>
    <cellStyle name="Normal 7 2 2 6 2 2 2 4" xfId="37560" xr:uid="{00000000-0005-0000-0000-0000B6920000}"/>
    <cellStyle name="Normal 7 2 2 6 2 2 2 4 2" xfId="37561" xr:uid="{00000000-0005-0000-0000-0000B7920000}"/>
    <cellStyle name="Normal 7 2 2 6 2 2 2 5" xfId="37562" xr:uid="{00000000-0005-0000-0000-0000B8920000}"/>
    <cellStyle name="Normal 7 2 2 6 2 2 3" xfId="37563" xr:uid="{00000000-0005-0000-0000-0000B9920000}"/>
    <cellStyle name="Normal 7 2 2 6 2 2 3 2" xfId="37564" xr:uid="{00000000-0005-0000-0000-0000BA920000}"/>
    <cellStyle name="Normal 7 2 2 6 2 2 3 2 2" xfId="37565" xr:uid="{00000000-0005-0000-0000-0000BB920000}"/>
    <cellStyle name="Normal 7 2 2 6 2 2 3 3" xfId="37566" xr:uid="{00000000-0005-0000-0000-0000BC920000}"/>
    <cellStyle name="Normal 7 2 2 6 2 2 4" xfId="37567" xr:uid="{00000000-0005-0000-0000-0000BD920000}"/>
    <cellStyle name="Normal 7 2 2 6 2 2 4 2" xfId="37568" xr:uid="{00000000-0005-0000-0000-0000BE920000}"/>
    <cellStyle name="Normal 7 2 2 6 2 2 4 2 2" xfId="37569" xr:uid="{00000000-0005-0000-0000-0000BF920000}"/>
    <cellStyle name="Normal 7 2 2 6 2 2 4 3" xfId="37570" xr:uid="{00000000-0005-0000-0000-0000C0920000}"/>
    <cellStyle name="Normal 7 2 2 6 2 2 5" xfId="37571" xr:uid="{00000000-0005-0000-0000-0000C1920000}"/>
    <cellStyle name="Normal 7 2 2 6 2 2 5 2" xfId="37572" xr:uid="{00000000-0005-0000-0000-0000C2920000}"/>
    <cellStyle name="Normal 7 2 2 6 2 2 6" xfId="37573" xr:uid="{00000000-0005-0000-0000-0000C3920000}"/>
    <cellStyle name="Normal 7 2 2 6 2 2 6 2" xfId="37574" xr:uid="{00000000-0005-0000-0000-0000C4920000}"/>
    <cellStyle name="Normal 7 2 2 6 2 2 7" xfId="37575" xr:uid="{00000000-0005-0000-0000-0000C5920000}"/>
    <cellStyle name="Normal 7 2 2 6 2 3" xfId="37576" xr:uid="{00000000-0005-0000-0000-0000C6920000}"/>
    <cellStyle name="Normal 7 2 2 6 2 3 2" xfId="37577" xr:uid="{00000000-0005-0000-0000-0000C7920000}"/>
    <cellStyle name="Normal 7 2 2 6 2 3 2 2" xfId="37578" xr:uid="{00000000-0005-0000-0000-0000C8920000}"/>
    <cellStyle name="Normal 7 2 2 6 2 3 2 2 2" xfId="37579" xr:uid="{00000000-0005-0000-0000-0000C9920000}"/>
    <cellStyle name="Normal 7 2 2 6 2 3 2 3" xfId="37580" xr:uid="{00000000-0005-0000-0000-0000CA920000}"/>
    <cellStyle name="Normal 7 2 2 6 2 3 3" xfId="37581" xr:uid="{00000000-0005-0000-0000-0000CB920000}"/>
    <cellStyle name="Normal 7 2 2 6 2 3 3 2" xfId="37582" xr:uid="{00000000-0005-0000-0000-0000CC920000}"/>
    <cellStyle name="Normal 7 2 2 6 2 3 3 2 2" xfId="37583" xr:uid="{00000000-0005-0000-0000-0000CD920000}"/>
    <cellStyle name="Normal 7 2 2 6 2 3 3 3" xfId="37584" xr:uid="{00000000-0005-0000-0000-0000CE920000}"/>
    <cellStyle name="Normal 7 2 2 6 2 3 4" xfId="37585" xr:uid="{00000000-0005-0000-0000-0000CF920000}"/>
    <cellStyle name="Normal 7 2 2 6 2 3 4 2" xfId="37586" xr:uid="{00000000-0005-0000-0000-0000D0920000}"/>
    <cellStyle name="Normal 7 2 2 6 2 3 5" xfId="37587" xr:uid="{00000000-0005-0000-0000-0000D1920000}"/>
    <cellStyle name="Normal 7 2 2 6 2 4" xfId="37588" xr:uid="{00000000-0005-0000-0000-0000D2920000}"/>
    <cellStyle name="Normal 7 2 2 6 2 4 2" xfId="37589" xr:uid="{00000000-0005-0000-0000-0000D3920000}"/>
    <cellStyle name="Normal 7 2 2 6 2 4 2 2" xfId="37590" xr:uid="{00000000-0005-0000-0000-0000D4920000}"/>
    <cellStyle name="Normal 7 2 2 6 2 4 3" xfId="37591" xr:uid="{00000000-0005-0000-0000-0000D5920000}"/>
    <cellStyle name="Normal 7 2 2 6 2 5" xfId="37592" xr:uid="{00000000-0005-0000-0000-0000D6920000}"/>
    <cellStyle name="Normal 7 2 2 6 2 5 2" xfId="37593" xr:uid="{00000000-0005-0000-0000-0000D7920000}"/>
    <cellStyle name="Normal 7 2 2 6 2 5 2 2" xfId="37594" xr:uid="{00000000-0005-0000-0000-0000D8920000}"/>
    <cellStyle name="Normal 7 2 2 6 2 5 3" xfId="37595" xr:uid="{00000000-0005-0000-0000-0000D9920000}"/>
    <cellStyle name="Normal 7 2 2 6 2 6" xfId="37596" xr:uid="{00000000-0005-0000-0000-0000DA920000}"/>
    <cellStyle name="Normal 7 2 2 6 2 6 2" xfId="37597" xr:uid="{00000000-0005-0000-0000-0000DB920000}"/>
    <cellStyle name="Normal 7 2 2 6 2 7" xfId="37598" xr:uid="{00000000-0005-0000-0000-0000DC920000}"/>
    <cellStyle name="Normal 7 2 2 6 2 7 2" xfId="37599" xr:uid="{00000000-0005-0000-0000-0000DD920000}"/>
    <cellStyle name="Normal 7 2 2 6 2 8" xfId="37600" xr:uid="{00000000-0005-0000-0000-0000DE920000}"/>
    <cellStyle name="Normal 7 2 2 6 3" xfId="37601" xr:uid="{00000000-0005-0000-0000-0000DF920000}"/>
    <cellStyle name="Normal 7 2 2 6 3 2" xfId="37602" xr:uid="{00000000-0005-0000-0000-0000E0920000}"/>
    <cellStyle name="Normal 7 2 2 6 3 2 2" xfId="37603" xr:uid="{00000000-0005-0000-0000-0000E1920000}"/>
    <cellStyle name="Normal 7 2 2 6 3 2 2 2" xfId="37604" xr:uid="{00000000-0005-0000-0000-0000E2920000}"/>
    <cellStyle name="Normal 7 2 2 6 3 2 2 2 2" xfId="37605" xr:uid="{00000000-0005-0000-0000-0000E3920000}"/>
    <cellStyle name="Normal 7 2 2 6 3 2 2 3" xfId="37606" xr:uid="{00000000-0005-0000-0000-0000E4920000}"/>
    <cellStyle name="Normal 7 2 2 6 3 2 3" xfId="37607" xr:uid="{00000000-0005-0000-0000-0000E5920000}"/>
    <cellStyle name="Normal 7 2 2 6 3 2 3 2" xfId="37608" xr:uid="{00000000-0005-0000-0000-0000E6920000}"/>
    <cellStyle name="Normal 7 2 2 6 3 2 3 2 2" xfId="37609" xr:uid="{00000000-0005-0000-0000-0000E7920000}"/>
    <cellStyle name="Normal 7 2 2 6 3 2 3 3" xfId="37610" xr:uid="{00000000-0005-0000-0000-0000E8920000}"/>
    <cellStyle name="Normal 7 2 2 6 3 2 4" xfId="37611" xr:uid="{00000000-0005-0000-0000-0000E9920000}"/>
    <cellStyle name="Normal 7 2 2 6 3 2 4 2" xfId="37612" xr:uid="{00000000-0005-0000-0000-0000EA920000}"/>
    <cellStyle name="Normal 7 2 2 6 3 2 5" xfId="37613" xr:uid="{00000000-0005-0000-0000-0000EB920000}"/>
    <cellStyle name="Normal 7 2 2 6 3 3" xfId="37614" xr:uid="{00000000-0005-0000-0000-0000EC920000}"/>
    <cellStyle name="Normal 7 2 2 6 3 3 2" xfId="37615" xr:uid="{00000000-0005-0000-0000-0000ED920000}"/>
    <cellStyle name="Normal 7 2 2 6 3 3 2 2" xfId="37616" xr:uid="{00000000-0005-0000-0000-0000EE920000}"/>
    <cellStyle name="Normal 7 2 2 6 3 3 3" xfId="37617" xr:uid="{00000000-0005-0000-0000-0000EF920000}"/>
    <cellStyle name="Normal 7 2 2 6 3 4" xfId="37618" xr:uid="{00000000-0005-0000-0000-0000F0920000}"/>
    <cellStyle name="Normal 7 2 2 6 3 4 2" xfId="37619" xr:uid="{00000000-0005-0000-0000-0000F1920000}"/>
    <cellStyle name="Normal 7 2 2 6 3 4 2 2" xfId="37620" xr:uid="{00000000-0005-0000-0000-0000F2920000}"/>
    <cellStyle name="Normal 7 2 2 6 3 4 3" xfId="37621" xr:uid="{00000000-0005-0000-0000-0000F3920000}"/>
    <cellStyle name="Normal 7 2 2 6 3 5" xfId="37622" xr:uid="{00000000-0005-0000-0000-0000F4920000}"/>
    <cellStyle name="Normal 7 2 2 6 3 5 2" xfId="37623" xr:uid="{00000000-0005-0000-0000-0000F5920000}"/>
    <cellStyle name="Normal 7 2 2 6 3 6" xfId="37624" xr:uid="{00000000-0005-0000-0000-0000F6920000}"/>
    <cellStyle name="Normal 7 2 2 6 3 6 2" xfId="37625" xr:uid="{00000000-0005-0000-0000-0000F7920000}"/>
    <cellStyle name="Normal 7 2 2 6 3 7" xfId="37626" xr:uid="{00000000-0005-0000-0000-0000F8920000}"/>
    <cellStyle name="Normal 7 2 2 6 4" xfId="37627" xr:uid="{00000000-0005-0000-0000-0000F9920000}"/>
    <cellStyle name="Normal 7 2 2 6 4 2" xfId="37628" xr:uid="{00000000-0005-0000-0000-0000FA920000}"/>
    <cellStyle name="Normal 7 2 2 6 4 2 2" xfId="37629" xr:uid="{00000000-0005-0000-0000-0000FB920000}"/>
    <cellStyle name="Normal 7 2 2 6 4 2 2 2" xfId="37630" xr:uid="{00000000-0005-0000-0000-0000FC920000}"/>
    <cellStyle name="Normal 7 2 2 6 4 2 2 2 2" xfId="37631" xr:uid="{00000000-0005-0000-0000-0000FD920000}"/>
    <cellStyle name="Normal 7 2 2 6 4 2 2 3" xfId="37632" xr:uid="{00000000-0005-0000-0000-0000FE920000}"/>
    <cellStyle name="Normal 7 2 2 6 4 2 3" xfId="37633" xr:uid="{00000000-0005-0000-0000-0000FF920000}"/>
    <cellStyle name="Normal 7 2 2 6 4 2 3 2" xfId="37634" xr:uid="{00000000-0005-0000-0000-000000930000}"/>
    <cellStyle name="Normal 7 2 2 6 4 2 3 2 2" xfId="37635" xr:uid="{00000000-0005-0000-0000-000001930000}"/>
    <cellStyle name="Normal 7 2 2 6 4 2 3 3" xfId="37636" xr:uid="{00000000-0005-0000-0000-000002930000}"/>
    <cellStyle name="Normal 7 2 2 6 4 2 4" xfId="37637" xr:uid="{00000000-0005-0000-0000-000003930000}"/>
    <cellStyle name="Normal 7 2 2 6 4 2 4 2" xfId="37638" xr:uid="{00000000-0005-0000-0000-000004930000}"/>
    <cellStyle name="Normal 7 2 2 6 4 2 5" xfId="37639" xr:uid="{00000000-0005-0000-0000-000005930000}"/>
    <cellStyle name="Normal 7 2 2 6 4 3" xfId="37640" xr:uid="{00000000-0005-0000-0000-000006930000}"/>
    <cellStyle name="Normal 7 2 2 6 4 3 2" xfId="37641" xr:uid="{00000000-0005-0000-0000-000007930000}"/>
    <cellStyle name="Normal 7 2 2 6 4 3 2 2" xfId="37642" xr:uid="{00000000-0005-0000-0000-000008930000}"/>
    <cellStyle name="Normal 7 2 2 6 4 3 3" xfId="37643" xr:uid="{00000000-0005-0000-0000-000009930000}"/>
    <cellStyle name="Normal 7 2 2 6 4 4" xfId="37644" xr:uid="{00000000-0005-0000-0000-00000A930000}"/>
    <cellStyle name="Normal 7 2 2 6 4 4 2" xfId="37645" xr:uid="{00000000-0005-0000-0000-00000B930000}"/>
    <cellStyle name="Normal 7 2 2 6 4 4 2 2" xfId="37646" xr:uid="{00000000-0005-0000-0000-00000C930000}"/>
    <cellStyle name="Normal 7 2 2 6 4 4 3" xfId="37647" xr:uid="{00000000-0005-0000-0000-00000D930000}"/>
    <cellStyle name="Normal 7 2 2 6 4 5" xfId="37648" xr:uid="{00000000-0005-0000-0000-00000E930000}"/>
    <cellStyle name="Normal 7 2 2 6 4 5 2" xfId="37649" xr:uid="{00000000-0005-0000-0000-00000F930000}"/>
    <cellStyle name="Normal 7 2 2 6 4 6" xfId="37650" xr:uid="{00000000-0005-0000-0000-000010930000}"/>
    <cellStyle name="Normal 7 2 2 6 4 6 2" xfId="37651" xr:uid="{00000000-0005-0000-0000-000011930000}"/>
    <cellStyle name="Normal 7 2 2 6 4 7" xfId="37652" xr:uid="{00000000-0005-0000-0000-000012930000}"/>
    <cellStyle name="Normal 7 2 2 6 5" xfId="37653" xr:uid="{00000000-0005-0000-0000-000013930000}"/>
    <cellStyle name="Normal 7 2 2 6 5 2" xfId="37654" xr:uid="{00000000-0005-0000-0000-000014930000}"/>
    <cellStyle name="Normal 7 2 2 6 5 2 2" xfId="37655" xr:uid="{00000000-0005-0000-0000-000015930000}"/>
    <cellStyle name="Normal 7 2 2 6 5 2 2 2" xfId="37656" xr:uid="{00000000-0005-0000-0000-000016930000}"/>
    <cellStyle name="Normal 7 2 2 6 5 2 3" xfId="37657" xr:uid="{00000000-0005-0000-0000-000017930000}"/>
    <cellStyle name="Normal 7 2 2 6 5 3" xfId="37658" xr:uid="{00000000-0005-0000-0000-000018930000}"/>
    <cellStyle name="Normal 7 2 2 6 5 3 2" xfId="37659" xr:uid="{00000000-0005-0000-0000-000019930000}"/>
    <cellStyle name="Normal 7 2 2 6 5 3 2 2" xfId="37660" xr:uid="{00000000-0005-0000-0000-00001A930000}"/>
    <cellStyle name="Normal 7 2 2 6 5 3 3" xfId="37661" xr:uid="{00000000-0005-0000-0000-00001B930000}"/>
    <cellStyle name="Normal 7 2 2 6 5 4" xfId="37662" xr:uid="{00000000-0005-0000-0000-00001C930000}"/>
    <cellStyle name="Normal 7 2 2 6 5 4 2" xfId="37663" xr:uid="{00000000-0005-0000-0000-00001D930000}"/>
    <cellStyle name="Normal 7 2 2 6 5 5" xfId="37664" xr:uid="{00000000-0005-0000-0000-00001E930000}"/>
    <cellStyle name="Normal 7 2 2 6 6" xfId="37665" xr:uid="{00000000-0005-0000-0000-00001F930000}"/>
    <cellStyle name="Normal 7 2 2 6 6 2" xfId="37666" xr:uid="{00000000-0005-0000-0000-000020930000}"/>
    <cellStyle name="Normal 7 2 2 6 6 2 2" xfId="37667" xr:uid="{00000000-0005-0000-0000-000021930000}"/>
    <cellStyle name="Normal 7 2 2 6 6 2 2 2" xfId="37668" xr:uid="{00000000-0005-0000-0000-000022930000}"/>
    <cellStyle name="Normal 7 2 2 6 6 2 3" xfId="37669" xr:uid="{00000000-0005-0000-0000-000023930000}"/>
    <cellStyle name="Normal 7 2 2 6 6 3" xfId="37670" xr:uid="{00000000-0005-0000-0000-000024930000}"/>
    <cellStyle name="Normal 7 2 2 6 6 3 2" xfId="37671" xr:uid="{00000000-0005-0000-0000-000025930000}"/>
    <cellStyle name="Normal 7 2 2 6 6 4" xfId="37672" xr:uid="{00000000-0005-0000-0000-000026930000}"/>
    <cellStyle name="Normal 7 2 2 6 7" xfId="37673" xr:uid="{00000000-0005-0000-0000-000027930000}"/>
    <cellStyle name="Normal 7 2 2 6 7 2" xfId="37674" xr:uid="{00000000-0005-0000-0000-000028930000}"/>
    <cellStyle name="Normal 7 2 2 6 7 2 2" xfId="37675" xr:uid="{00000000-0005-0000-0000-000029930000}"/>
    <cellStyle name="Normal 7 2 2 6 7 3" xfId="37676" xr:uid="{00000000-0005-0000-0000-00002A930000}"/>
    <cellStyle name="Normal 7 2 2 6 8" xfId="37677" xr:uid="{00000000-0005-0000-0000-00002B930000}"/>
    <cellStyle name="Normal 7 2 2 6 8 2" xfId="37678" xr:uid="{00000000-0005-0000-0000-00002C930000}"/>
    <cellStyle name="Normal 7 2 2 6 8 2 2" xfId="37679" xr:uid="{00000000-0005-0000-0000-00002D930000}"/>
    <cellStyle name="Normal 7 2 2 6 8 3" xfId="37680" xr:uid="{00000000-0005-0000-0000-00002E930000}"/>
    <cellStyle name="Normal 7 2 2 6 9" xfId="37681" xr:uid="{00000000-0005-0000-0000-00002F930000}"/>
    <cellStyle name="Normal 7 2 2 6 9 2" xfId="37682" xr:uid="{00000000-0005-0000-0000-000030930000}"/>
    <cellStyle name="Normal 7 2 2 7" xfId="37683" xr:uid="{00000000-0005-0000-0000-000031930000}"/>
    <cellStyle name="Normal 7 2 2 7 2" xfId="37684" xr:uid="{00000000-0005-0000-0000-000032930000}"/>
    <cellStyle name="Normal 7 2 2 7 2 2" xfId="37685" xr:uid="{00000000-0005-0000-0000-000033930000}"/>
    <cellStyle name="Normal 7 2 2 7 2 2 2" xfId="37686" xr:uid="{00000000-0005-0000-0000-000034930000}"/>
    <cellStyle name="Normal 7 2 2 7 2 2 2 2" xfId="37687" xr:uid="{00000000-0005-0000-0000-000035930000}"/>
    <cellStyle name="Normal 7 2 2 7 2 2 2 2 2" xfId="37688" xr:uid="{00000000-0005-0000-0000-000036930000}"/>
    <cellStyle name="Normal 7 2 2 7 2 2 2 3" xfId="37689" xr:uid="{00000000-0005-0000-0000-000037930000}"/>
    <cellStyle name="Normal 7 2 2 7 2 2 3" xfId="37690" xr:uid="{00000000-0005-0000-0000-000038930000}"/>
    <cellStyle name="Normal 7 2 2 7 2 2 3 2" xfId="37691" xr:uid="{00000000-0005-0000-0000-000039930000}"/>
    <cellStyle name="Normal 7 2 2 7 2 2 3 2 2" xfId="37692" xr:uid="{00000000-0005-0000-0000-00003A930000}"/>
    <cellStyle name="Normal 7 2 2 7 2 2 3 3" xfId="37693" xr:uid="{00000000-0005-0000-0000-00003B930000}"/>
    <cellStyle name="Normal 7 2 2 7 2 2 4" xfId="37694" xr:uid="{00000000-0005-0000-0000-00003C930000}"/>
    <cellStyle name="Normal 7 2 2 7 2 2 4 2" xfId="37695" xr:uid="{00000000-0005-0000-0000-00003D930000}"/>
    <cellStyle name="Normal 7 2 2 7 2 2 5" xfId="37696" xr:uid="{00000000-0005-0000-0000-00003E930000}"/>
    <cellStyle name="Normal 7 2 2 7 2 3" xfId="37697" xr:uid="{00000000-0005-0000-0000-00003F930000}"/>
    <cellStyle name="Normal 7 2 2 7 2 3 2" xfId="37698" xr:uid="{00000000-0005-0000-0000-000040930000}"/>
    <cellStyle name="Normal 7 2 2 7 2 3 2 2" xfId="37699" xr:uid="{00000000-0005-0000-0000-000041930000}"/>
    <cellStyle name="Normal 7 2 2 7 2 3 3" xfId="37700" xr:uid="{00000000-0005-0000-0000-000042930000}"/>
    <cellStyle name="Normal 7 2 2 7 2 4" xfId="37701" xr:uid="{00000000-0005-0000-0000-000043930000}"/>
    <cellStyle name="Normal 7 2 2 7 2 4 2" xfId="37702" xr:uid="{00000000-0005-0000-0000-000044930000}"/>
    <cellStyle name="Normal 7 2 2 7 2 4 2 2" xfId="37703" xr:uid="{00000000-0005-0000-0000-000045930000}"/>
    <cellStyle name="Normal 7 2 2 7 2 4 3" xfId="37704" xr:uid="{00000000-0005-0000-0000-000046930000}"/>
    <cellStyle name="Normal 7 2 2 7 2 5" xfId="37705" xr:uid="{00000000-0005-0000-0000-000047930000}"/>
    <cellStyle name="Normal 7 2 2 7 2 5 2" xfId="37706" xr:uid="{00000000-0005-0000-0000-000048930000}"/>
    <cellStyle name="Normal 7 2 2 7 2 6" xfId="37707" xr:uid="{00000000-0005-0000-0000-000049930000}"/>
    <cellStyle name="Normal 7 2 2 7 2 6 2" xfId="37708" xr:uid="{00000000-0005-0000-0000-00004A930000}"/>
    <cellStyle name="Normal 7 2 2 7 2 7" xfId="37709" xr:uid="{00000000-0005-0000-0000-00004B930000}"/>
    <cellStyle name="Normal 7 2 2 7 3" xfId="37710" xr:uid="{00000000-0005-0000-0000-00004C930000}"/>
    <cellStyle name="Normal 7 2 2 7 3 2" xfId="37711" xr:uid="{00000000-0005-0000-0000-00004D930000}"/>
    <cellStyle name="Normal 7 2 2 7 3 2 2" xfId="37712" xr:uid="{00000000-0005-0000-0000-00004E930000}"/>
    <cellStyle name="Normal 7 2 2 7 3 2 2 2" xfId="37713" xr:uid="{00000000-0005-0000-0000-00004F930000}"/>
    <cellStyle name="Normal 7 2 2 7 3 2 3" xfId="37714" xr:uid="{00000000-0005-0000-0000-000050930000}"/>
    <cellStyle name="Normal 7 2 2 7 3 3" xfId="37715" xr:uid="{00000000-0005-0000-0000-000051930000}"/>
    <cellStyle name="Normal 7 2 2 7 3 3 2" xfId="37716" xr:uid="{00000000-0005-0000-0000-000052930000}"/>
    <cellStyle name="Normal 7 2 2 7 3 3 2 2" xfId="37717" xr:uid="{00000000-0005-0000-0000-000053930000}"/>
    <cellStyle name="Normal 7 2 2 7 3 3 3" xfId="37718" xr:uid="{00000000-0005-0000-0000-000054930000}"/>
    <cellStyle name="Normal 7 2 2 7 3 4" xfId="37719" xr:uid="{00000000-0005-0000-0000-000055930000}"/>
    <cellStyle name="Normal 7 2 2 7 3 4 2" xfId="37720" xr:uid="{00000000-0005-0000-0000-000056930000}"/>
    <cellStyle name="Normal 7 2 2 7 3 5" xfId="37721" xr:uid="{00000000-0005-0000-0000-000057930000}"/>
    <cellStyle name="Normal 7 2 2 7 4" xfId="37722" xr:uid="{00000000-0005-0000-0000-000058930000}"/>
    <cellStyle name="Normal 7 2 2 7 4 2" xfId="37723" xr:uid="{00000000-0005-0000-0000-000059930000}"/>
    <cellStyle name="Normal 7 2 2 7 4 2 2" xfId="37724" xr:uid="{00000000-0005-0000-0000-00005A930000}"/>
    <cellStyle name="Normal 7 2 2 7 4 3" xfId="37725" xr:uid="{00000000-0005-0000-0000-00005B930000}"/>
    <cellStyle name="Normal 7 2 2 7 5" xfId="37726" xr:uid="{00000000-0005-0000-0000-00005C930000}"/>
    <cellStyle name="Normal 7 2 2 7 5 2" xfId="37727" xr:uid="{00000000-0005-0000-0000-00005D930000}"/>
    <cellStyle name="Normal 7 2 2 7 5 2 2" xfId="37728" xr:uid="{00000000-0005-0000-0000-00005E930000}"/>
    <cellStyle name="Normal 7 2 2 7 5 3" xfId="37729" xr:uid="{00000000-0005-0000-0000-00005F930000}"/>
    <cellStyle name="Normal 7 2 2 7 6" xfId="37730" xr:uid="{00000000-0005-0000-0000-000060930000}"/>
    <cellStyle name="Normal 7 2 2 7 6 2" xfId="37731" xr:uid="{00000000-0005-0000-0000-000061930000}"/>
    <cellStyle name="Normal 7 2 2 7 7" xfId="37732" xr:uid="{00000000-0005-0000-0000-000062930000}"/>
    <cellStyle name="Normal 7 2 2 7 7 2" xfId="37733" xr:uid="{00000000-0005-0000-0000-000063930000}"/>
    <cellStyle name="Normal 7 2 2 7 8" xfId="37734" xr:uid="{00000000-0005-0000-0000-000064930000}"/>
    <cellStyle name="Normal 7 2 2 8" xfId="37735" xr:uid="{00000000-0005-0000-0000-000065930000}"/>
    <cellStyle name="Normal 7 2 2 8 2" xfId="37736" xr:uid="{00000000-0005-0000-0000-000066930000}"/>
    <cellStyle name="Normal 7 2 2 8 2 2" xfId="37737" xr:uid="{00000000-0005-0000-0000-000067930000}"/>
    <cellStyle name="Normal 7 2 2 8 2 2 2" xfId="37738" xr:uid="{00000000-0005-0000-0000-000068930000}"/>
    <cellStyle name="Normal 7 2 2 8 2 2 2 2" xfId="37739" xr:uid="{00000000-0005-0000-0000-000069930000}"/>
    <cellStyle name="Normal 7 2 2 8 2 2 3" xfId="37740" xr:uid="{00000000-0005-0000-0000-00006A930000}"/>
    <cellStyle name="Normal 7 2 2 8 2 3" xfId="37741" xr:uid="{00000000-0005-0000-0000-00006B930000}"/>
    <cellStyle name="Normal 7 2 2 8 2 3 2" xfId="37742" xr:uid="{00000000-0005-0000-0000-00006C930000}"/>
    <cellStyle name="Normal 7 2 2 8 2 3 2 2" xfId="37743" xr:uid="{00000000-0005-0000-0000-00006D930000}"/>
    <cellStyle name="Normal 7 2 2 8 2 3 3" xfId="37744" xr:uid="{00000000-0005-0000-0000-00006E930000}"/>
    <cellStyle name="Normal 7 2 2 8 2 4" xfId="37745" xr:uid="{00000000-0005-0000-0000-00006F930000}"/>
    <cellStyle name="Normal 7 2 2 8 2 4 2" xfId="37746" xr:uid="{00000000-0005-0000-0000-000070930000}"/>
    <cellStyle name="Normal 7 2 2 8 2 5" xfId="37747" xr:uid="{00000000-0005-0000-0000-000071930000}"/>
    <cellStyle name="Normal 7 2 2 8 3" xfId="37748" xr:uid="{00000000-0005-0000-0000-000072930000}"/>
    <cellStyle name="Normal 7 2 2 8 3 2" xfId="37749" xr:uid="{00000000-0005-0000-0000-000073930000}"/>
    <cellStyle name="Normal 7 2 2 8 3 2 2" xfId="37750" xr:uid="{00000000-0005-0000-0000-000074930000}"/>
    <cellStyle name="Normal 7 2 2 8 3 3" xfId="37751" xr:uid="{00000000-0005-0000-0000-000075930000}"/>
    <cellStyle name="Normal 7 2 2 8 4" xfId="37752" xr:uid="{00000000-0005-0000-0000-000076930000}"/>
    <cellStyle name="Normal 7 2 2 8 4 2" xfId="37753" xr:uid="{00000000-0005-0000-0000-000077930000}"/>
    <cellStyle name="Normal 7 2 2 8 4 2 2" xfId="37754" xr:uid="{00000000-0005-0000-0000-000078930000}"/>
    <cellStyle name="Normal 7 2 2 8 4 3" xfId="37755" xr:uid="{00000000-0005-0000-0000-000079930000}"/>
    <cellStyle name="Normal 7 2 2 8 5" xfId="37756" xr:uid="{00000000-0005-0000-0000-00007A930000}"/>
    <cellStyle name="Normal 7 2 2 8 5 2" xfId="37757" xr:uid="{00000000-0005-0000-0000-00007B930000}"/>
    <cellStyle name="Normal 7 2 2 8 6" xfId="37758" xr:uid="{00000000-0005-0000-0000-00007C930000}"/>
    <cellStyle name="Normal 7 2 2 8 6 2" xfId="37759" xr:uid="{00000000-0005-0000-0000-00007D930000}"/>
    <cellStyle name="Normal 7 2 2 8 7" xfId="37760" xr:uid="{00000000-0005-0000-0000-00007E930000}"/>
    <cellStyle name="Normal 7 2 2 9" xfId="37761" xr:uid="{00000000-0005-0000-0000-00007F930000}"/>
    <cellStyle name="Normal 7 2 2 9 2" xfId="37762" xr:uid="{00000000-0005-0000-0000-000080930000}"/>
    <cellStyle name="Normal 7 2 2 9 2 2" xfId="37763" xr:uid="{00000000-0005-0000-0000-000081930000}"/>
    <cellStyle name="Normal 7 2 2 9 2 2 2" xfId="37764" xr:uid="{00000000-0005-0000-0000-000082930000}"/>
    <cellStyle name="Normal 7 2 2 9 2 2 2 2" xfId="37765" xr:uid="{00000000-0005-0000-0000-000083930000}"/>
    <cellStyle name="Normal 7 2 2 9 2 2 3" xfId="37766" xr:uid="{00000000-0005-0000-0000-000084930000}"/>
    <cellStyle name="Normal 7 2 2 9 2 3" xfId="37767" xr:uid="{00000000-0005-0000-0000-000085930000}"/>
    <cellStyle name="Normal 7 2 2 9 2 3 2" xfId="37768" xr:uid="{00000000-0005-0000-0000-000086930000}"/>
    <cellStyle name="Normal 7 2 2 9 2 3 2 2" xfId="37769" xr:uid="{00000000-0005-0000-0000-000087930000}"/>
    <cellStyle name="Normal 7 2 2 9 2 3 3" xfId="37770" xr:uid="{00000000-0005-0000-0000-000088930000}"/>
    <cellStyle name="Normal 7 2 2 9 2 4" xfId="37771" xr:uid="{00000000-0005-0000-0000-000089930000}"/>
    <cellStyle name="Normal 7 2 2 9 2 4 2" xfId="37772" xr:uid="{00000000-0005-0000-0000-00008A930000}"/>
    <cellStyle name="Normal 7 2 2 9 2 5" xfId="37773" xr:uid="{00000000-0005-0000-0000-00008B930000}"/>
    <cellStyle name="Normal 7 2 2 9 3" xfId="37774" xr:uid="{00000000-0005-0000-0000-00008C930000}"/>
    <cellStyle name="Normal 7 2 2 9 3 2" xfId="37775" xr:uid="{00000000-0005-0000-0000-00008D930000}"/>
    <cellStyle name="Normal 7 2 2 9 3 2 2" xfId="37776" xr:uid="{00000000-0005-0000-0000-00008E930000}"/>
    <cellStyle name="Normal 7 2 2 9 3 3" xfId="37777" xr:uid="{00000000-0005-0000-0000-00008F930000}"/>
    <cellStyle name="Normal 7 2 2 9 4" xfId="37778" xr:uid="{00000000-0005-0000-0000-000090930000}"/>
    <cellStyle name="Normal 7 2 2 9 4 2" xfId="37779" xr:uid="{00000000-0005-0000-0000-000091930000}"/>
    <cellStyle name="Normal 7 2 2 9 4 2 2" xfId="37780" xr:uid="{00000000-0005-0000-0000-000092930000}"/>
    <cellStyle name="Normal 7 2 2 9 4 3" xfId="37781" xr:uid="{00000000-0005-0000-0000-000093930000}"/>
    <cellStyle name="Normal 7 2 2 9 5" xfId="37782" xr:uid="{00000000-0005-0000-0000-000094930000}"/>
    <cellStyle name="Normal 7 2 2 9 5 2" xfId="37783" xr:uid="{00000000-0005-0000-0000-000095930000}"/>
    <cellStyle name="Normal 7 2 2 9 6" xfId="37784" xr:uid="{00000000-0005-0000-0000-000096930000}"/>
    <cellStyle name="Normal 7 2 2 9 6 2" xfId="37785" xr:uid="{00000000-0005-0000-0000-000097930000}"/>
    <cellStyle name="Normal 7 2 2 9 7" xfId="37786" xr:uid="{00000000-0005-0000-0000-000098930000}"/>
    <cellStyle name="Normal 7 2 3" xfId="37787" xr:uid="{00000000-0005-0000-0000-000099930000}"/>
    <cellStyle name="Normal 7 2 3 10" xfId="37788" xr:uid="{00000000-0005-0000-0000-00009A930000}"/>
    <cellStyle name="Normal 7 2 3 10 2" xfId="37789" xr:uid="{00000000-0005-0000-0000-00009B930000}"/>
    <cellStyle name="Normal 7 2 3 10 2 2" xfId="37790" xr:uid="{00000000-0005-0000-0000-00009C930000}"/>
    <cellStyle name="Normal 7 2 3 10 2 2 2" xfId="37791" xr:uid="{00000000-0005-0000-0000-00009D930000}"/>
    <cellStyle name="Normal 7 2 3 10 2 3" xfId="37792" xr:uid="{00000000-0005-0000-0000-00009E930000}"/>
    <cellStyle name="Normal 7 2 3 10 3" xfId="37793" xr:uid="{00000000-0005-0000-0000-00009F930000}"/>
    <cellStyle name="Normal 7 2 3 10 3 2" xfId="37794" xr:uid="{00000000-0005-0000-0000-0000A0930000}"/>
    <cellStyle name="Normal 7 2 3 10 4" xfId="37795" xr:uid="{00000000-0005-0000-0000-0000A1930000}"/>
    <cellStyle name="Normal 7 2 3 11" xfId="37796" xr:uid="{00000000-0005-0000-0000-0000A2930000}"/>
    <cellStyle name="Normal 7 2 3 11 2" xfId="37797" xr:uid="{00000000-0005-0000-0000-0000A3930000}"/>
    <cellStyle name="Normal 7 2 3 11 2 2" xfId="37798" xr:uid="{00000000-0005-0000-0000-0000A4930000}"/>
    <cellStyle name="Normal 7 2 3 11 2 2 2" xfId="37799" xr:uid="{00000000-0005-0000-0000-0000A5930000}"/>
    <cellStyle name="Normal 7 2 3 11 2 3" xfId="37800" xr:uid="{00000000-0005-0000-0000-0000A6930000}"/>
    <cellStyle name="Normal 7 2 3 11 3" xfId="37801" xr:uid="{00000000-0005-0000-0000-0000A7930000}"/>
    <cellStyle name="Normal 7 2 3 11 3 2" xfId="37802" xr:uid="{00000000-0005-0000-0000-0000A8930000}"/>
    <cellStyle name="Normal 7 2 3 11 4" xfId="37803" xr:uid="{00000000-0005-0000-0000-0000A9930000}"/>
    <cellStyle name="Normal 7 2 3 12" xfId="37804" xr:uid="{00000000-0005-0000-0000-0000AA930000}"/>
    <cellStyle name="Normal 7 2 3 12 2" xfId="37805" xr:uid="{00000000-0005-0000-0000-0000AB930000}"/>
    <cellStyle name="Normal 7 2 3 12 2 2" xfId="37806" xr:uid="{00000000-0005-0000-0000-0000AC930000}"/>
    <cellStyle name="Normal 7 2 3 12 3" xfId="37807" xr:uid="{00000000-0005-0000-0000-0000AD930000}"/>
    <cellStyle name="Normal 7 2 3 13" xfId="37808" xr:uid="{00000000-0005-0000-0000-0000AE930000}"/>
    <cellStyle name="Normal 7 2 3 13 2" xfId="37809" xr:uid="{00000000-0005-0000-0000-0000AF930000}"/>
    <cellStyle name="Normal 7 2 3 14" xfId="37810" xr:uid="{00000000-0005-0000-0000-0000B0930000}"/>
    <cellStyle name="Normal 7 2 3 14 2" xfId="37811" xr:uid="{00000000-0005-0000-0000-0000B1930000}"/>
    <cellStyle name="Normal 7 2 3 15" xfId="37812" xr:uid="{00000000-0005-0000-0000-0000B2930000}"/>
    <cellStyle name="Normal 7 2 3 2" xfId="37813" xr:uid="{00000000-0005-0000-0000-0000B3930000}"/>
    <cellStyle name="Normal 7 2 3 2 10" xfId="37814" xr:uid="{00000000-0005-0000-0000-0000B4930000}"/>
    <cellStyle name="Normal 7 2 3 2 10 2" xfId="37815" xr:uid="{00000000-0005-0000-0000-0000B5930000}"/>
    <cellStyle name="Normal 7 2 3 2 11" xfId="37816" xr:uid="{00000000-0005-0000-0000-0000B6930000}"/>
    <cellStyle name="Normal 7 2 3 2 11 2" xfId="37817" xr:uid="{00000000-0005-0000-0000-0000B7930000}"/>
    <cellStyle name="Normal 7 2 3 2 12" xfId="37818" xr:uid="{00000000-0005-0000-0000-0000B8930000}"/>
    <cellStyle name="Normal 7 2 3 2 2" xfId="37819" xr:uid="{00000000-0005-0000-0000-0000B9930000}"/>
    <cellStyle name="Normal 7 2 3 2 2 10" xfId="37820" xr:uid="{00000000-0005-0000-0000-0000BA930000}"/>
    <cellStyle name="Normal 7 2 3 2 2 10 2" xfId="37821" xr:uid="{00000000-0005-0000-0000-0000BB930000}"/>
    <cellStyle name="Normal 7 2 3 2 2 11" xfId="37822" xr:uid="{00000000-0005-0000-0000-0000BC930000}"/>
    <cellStyle name="Normal 7 2 3 2 2 2" xfId="37823" xr:uid="{00000000-0005-0000-0000-0000BD930000}"/>
    <cellStyle name="Normal 7 2 3 2 2 2 2" xfId="37824" xr:uid="{00000000-0005-0000-0000-0000BE930000}"/>
    <cellStyle name="Normal 7 2 3 2 2 2 2 2" xfId="37825" xr:uid="{00000000-0005-0000-0000-0000BF930000}"/>
    <cellStyle name="Normal 7 2 3 2 2 2 2 2 2" xfId="37826" xr:uid="{00000000-0005-0000-0000-0000C0930000}"/>
    <cellStyle name="Normal 7 2 3 2 2 2 2 2 2 2" xfId="37827" xr:uid="{00000000-0005-0000-0000-0000C1930000}"/>
    <cellStyle name="Normal 7 2 3 2 2 2 2 2 2 2 2" xfId="37828" xr:uid="{00000000-0005-0000-0000-0000C2930000}"/>
    <cellStyle name="Normal 7 2 3 2 2 2 2 2 2 3" xfId="37829" xr:uid="{00000000-0005-0000-0000-0000C3930000}"/>
    <cellStyle name="Normal 7 2 3 2 2 2 2 2 3" xfId="37830" xr:uid="{00000000-0005-0000-0000-0000C4930000}"/>
    <cellStyle name="Normal 7 2 3 2 2 2 2 2 3 2" xfId="37831" xr:uid="{00000000-0005-0000-0000-0000C5930000}"/>
    <cellStyle name="Normal 7 2 3 2 2 2 2 2 3 2 2" xfId="37832" xr:uid="{00000000-0005-0000-0000-0000C6930000}"/>
    <cellStyle name="Normal 7 2 3 2 2 2 2 2 3 3" xfId="37833" xr:uid="{00000000-0005-0000-0000-0000C7930000}"/>
    <cellStyle name="Normal 7 2 3 2 2 2 2 2 4" xfId="37834" xr:uid="{00000000-0005-0000-0000-0000C8930000}"/>
    <cellStyle name="Normal 7 2 3 2 2 2 2 2 4 2" xfId="37835" xr:uid="{00000000-0005-0000-0000-0000C9930000}"/>
    <cellStyle name="Normal 7 2 3 2 2 2 2 2 5" xfId="37836" xr:uid="{00000000-0005-0000-0000-0000CA930000}"/>
    <cellStyle name="Normal 7 2 3 2 2 2 2 3" xfId="37837" xr:uid="{00000000-0005-0000-0000-0000CB930000}"/>
    <cellStyle name="Normal 7 2 3 2 2 2 2 3 2" xfId="37838" xr:uid="{00000000-0005-0000-0000-0000CC930000}"/>
    <cellStyle name="Normal 7 2 3 2 2 2 2 3 2 2" xfId="37839" xr:uid="{00000000-0005-0000-0000-0000CD930000}"/>
    <cellStyle name="Normal 7 2 3 2 2 2 2 3 3" xfId="37840" xr:uid="{00000000-0005-0000-0000-0000CE930000}"/>
    <cellStyle name="Normal 7 2 3 2 2 2 2 4" xfId="37841" xr:uid="{00000000-0005-0000-0000-0000CF930000}"/>
    <cellStyle name="Normal 7 2 3 2 2 2 2 4 2" xfId="37842" xr:uid="{00000000-0005-0000-0000-0000D0930000}"/>
    <cellStyle name="Normal 7 2 3 2 2 2 2 4 2 2" xfId="37843" xr:uid="{00000000-0005-0000-0000-0000D1930000}"/>
    <cellStyle name="Normal 7 2 3 2 2 2 2 4 3" xfId="37844" xr:uid="{00000000-0005-0000-0000-0000D2930000}"/>
    <cellStyle name="Normal 7 2 3 2 2 2 2 5" xfId="37845" xr:uid="{00000000-0005-0000-0000-0000D3930000}"/>
    <cellStyle name="Normal 7 2 3 2 2 2 2 5 2" xfId="37846" xr:uid="{00000000-0005-0000-0000-0000D4930000}"/>
    <cellStyle name="Normal 7 2 3 2 2 2 2 6" xfId="37847" xr:uid="{00000000-0005-0000-0000-0000D5930000}"/>
    <cellStyle name="Normal 7 2 3 2 2 2 2 6 2" xfId="37848" xr:uid="{00000000-0005-0000-0000-0000D6930000}"/>
    <cellStyle name="Normal 7 2 3 2 2 2 2 7" xfId="37849" xr:uid="{00000000-0005-0000-0000-0000D7930000}"/>
    <cellStyle name="Normal 7 2 3 2 2 2 3" xfId="37850" xr:uid="{00000000-0005-0000-0000-0000D8930000}"/>
    <cellStyle name="Normal 7 2 3 2 2 2 3 2" xfId="37851" xr:uid="{00000000-0005-0000-0000-0000D9930000}"/>
    <cellStyle name="Normal 7 2 3 2 2 2 3 2 2" xfId="37852" xr:uid="{00000000-0005-0000-0000-0000DA930000}"/>
    <cellStyle name="Normal 7 2 3 2 2 2 3 2 2 2" xfId="37853" xr:uid="{00000000-0005-0000-0000-0000DB930000}"/>
    <cellStyle name="Normal 7 2 3 2 2 2 3 2 3" xfId="37854" xr:uid="{00000000-0005-0000-0000-0000DC930000}"/>
    <cellStyle name="Normal 7 2 3 2 2 2 3 3" xfId="37855" xr:uid="{00000000-0005-0000-0000-0000DD930000}"/>
    <cellStyle name="Normal 7 2 3 2 2 2 3 3 2" xfId="37856" xr:uid="{00000000-0005-0000-0000-0000DE930000}"/>
    <cellStyle name="Normal 7 2 3 2 2 2 3 3 2 2" xfId="37857" xr:uid="{00000000-0005-0000-0000-0000DF930000}"/>
    <cellStyle name="Normal 7 2 3 2 2 2 3 3 3" xfId="37858" xr:uid="{00000000-0005-0000-0000-0000E0930000}"/>
    <cellStyle name="Normal 7 2 3 2 2 2 3 4" xfId="37859" xr:uid="{00000000-0005-0000-0000-0000E1930000}"/>
    <cellStyle name="Normal 7 2 3 2 2 2 3 4 2" xfId="37860" xr:uid="{00000000-0005-0000-0000-0000E2930000}"/>
    <cellStyle name="Normal 7 2 3 2 2 2 3 5" xfId="37861" xr:uid="{00000000-0005-0000-0000-0000E3930000}"/>
    <cellStyle name="Normal 7 2 3 2 2 2 4" xfId="37862" xr:uid="{00000000-0005-0000-0000-0000E4930000}"/>
    <cellStyle name="Normal 7 2 3 2 2 2 4 2" xfId="37863" xr:uid="{00000000-0005-0000-0000-0000E5930000}"/>
    <cellStyle name="Normal 7 2 3 2 2 2 4 2 2" xfId="37864" xr:uid="{00000000-0005-0000-0000-0000E6930000}"/>
    <cellStyle name="Normal 7 2 3 2 2 2 4 3" xfId="37865" xr:uid="{00000000-0005-0000-0000-0000E7930000}"/>
    <cellStyle name="Normal 7 2 3 2 2 2 5" xfId="37866" xr:uid="{00000000-0005-0000-0000-0000E8930000}"/>
    <cellStyle name="Normal 7 2 3 2 2 2 5 2" xfId="37867" xr:uid="{00000000-0005-0000-0000-0000E9930000}"/>
    <cellStyle name="Normal 7 2 3 2 2 2 5 2 2" xfId="37868" xr:uid="{00000000-0005-0000-0000-0000EA930000}"/>
    <cellStyle name="Normal 7 2 3 2 2 2 5 3" xfId="37869" xr:uid="{00000000-0005-0000-0000-0000EB930000}"/>
    <cellStyle name="Normal 7 2 3 2 2 2 6" xfId="37870" xr:uid="{00000000-0005-0000-0000-0000EC930000}"/>
    <cellStyle name="Normal 7 2 3 2 2 2 6 2" xfId="37871" xr:uid="{00000000-0005-0000-0000-0000ED930000}"/>
    <cellStyle name="Normal 7 2 3 2 2 2 7" xfId="37872" xr:uid="{00000000-0005-0000-0000-0000EE930000}"/>
    <cellStyle name="Normal 7 2 3 2 2 2 7 2" xfId="37873" xr:uid="{00000000-0005-0000-0000-0000EF930000}"/>
    <cellStyle name="Normal 7 2 3 2 2 2 8" xfId="37874" xr:uid="{00000000-0005-0000-0000-0000F0930000}"/>
    <cellStyle name="Normal 7 2 3 2 2 3" xfId="37875" xr:uid="{00000000-0005-0000-0000-0000F1930000}"/>
    <cellStyle name="Normal 7 2 3 2 2 3 2" xfId="37876" xr:uid="{00000000-0005-0000-0000-0000F2930000}"/>
    <cellStyle name="Normal 7 2 3 2 2 3 2 2" xfId="37877" xr:uid="{00000000-0005-0000-0000-0000F3930000}"/>
    <cellStyle name="Normal 7 2 3 2 2 3 2 2 2" xfId="37878" xr:uid="{00000000-0005-0000-0000-0000F4930000}"/>
    <cellStyle name="Normal 7 2 3 2 2 3 2 2 2 2" xfId="37879" xr:uid="{00000000-0005-0000-0000-0000F5930000}"/>
    <cellStyle name="Normal 7 2 3 2 2 3 2 2 3" xfId="37880" xr:uid="{00000000-0005-0000-0000-0000F6930000}"/>
    <cellStyle name="Normal 7 2 3 2 2 3 2 3" xfId="37881" xr:uid="{00000000-0005-0000-0000-0000F7930000}"/>
    <cellStyle name="Normal 7 2 3 2 2 3 2 3 2" xfId="37882" xr:uid="{00000000-0005-0000-0000-0000F8930000}"/>
    <cellStyle name="Normal 7 2 3 2 2 3 2 3 2 2" xfId="37883" xr:uid="{00000000-0005-0000-0000-0000F9930000}"/>
    <cellStyle name="Normal 7 2 3 2 2 3 2 3 3" xfId="37884" xr:uid="{00000000-0005-0000-0000-0000FA930000}"/>
    <cellStyle name="Normal 7 2 3 2 2 3 2 4" xfId="37885" xr:uid="{00000000-0005-0000-0000-0000FB930000}"/>
    <cellStyle name="Normal 7 2 3 2 2 3 2 4 2" xfId="37886" xr:uid="{00000000-0005-0000-0000-0000FC930000}"/>
    <cellStyle name="Normal 7 2 3 2 2 3 2 5" xfId="37887" xr:uid="{00000000-0005-0000-0000-0000FD930000}"/>
    <cellStyle name="Normal 7 2 3 2 2 3 3" xfId="37888" xr:uid="{00000000-0005-0000-0000-0000FE930000}"/>
    <cellStyle name="Normal 7 2 3 2 2 3 3 2" xfId="37889" xr:uid="{00000000-0005-0000-0000-0000FF930000}"/>
    <cellStyle name="Normal 7 2 3 2 2 3 3 2 2" xfId="37890" xr:uid="{00000000-0005-0000-0000-000000940000}"/>
    <cellStyle name="Normal 7 2 3 2 2 3 3 3" xfId="37891" xr:uid="{00000000-0005-0000-0000-000001940000}"/>
    <cellStyle name="Normal 7 2 3 2 2 3 4" xfId="37892" xr:uid="{00000000-0005-0000-0000-000002940000}"/>
    <cellStyle name="Normal 7 2 3 2 2 3 4 2" xfId="37893" xr:uid="{00000000-0005-0000-0000-000003940000}"/>
    <cellStyle name="Normal 7 2 3 2 2 3 4 2 2" xfId="37894" xr:uid="{00000000-0005-0000-0000-000004940000}"/>
    <cellStyle name="Normal 7 2 3 2 2 3 4 3" xfId="37895" xr:uid="{00000000-0005-0000-0000-000005940000}"/>
    <cellStyle name="Normal 7 2 3 2 2 3 5" xfId="37896" xr:uid="{00000000-0005-0000-0000-000006940000}"/>
    <cellStyle name="Normal 7 2 3 2 2 3 5 2" xfId="37897" xr:uid="{00000000-0005-0000-0000-000007940000}"/>
    <cellStyle name="Normal 7 2 3 2 2 3 6" xfId="37898" xr:uid="{00000000-0005-0000-0000-000008940000}"/>
    <cellStyle name="Normal 7 2 3 2 2 3 6 2" xfId="37899" xr:uid="{00000000-0005-0000-0000-000009940000}"/>
    <cellStyle name="Normal 7 2 3 2 2 3 7" xfId="37900" xr:uid="{00000000-0005-0000-0000-00000A940000}"/>
    <cellStyle name="Normal 7 2 3 2 2 4" xfId="37901" xr:uid="{00000000-0005-0000-0000-00000B940000}"/>
    <cellStyle name="Normal 7 2 3 2 2 4 2" xfId="37902" xr:uid="{00000000-0005-0000-0000-00000C940000}"/>
    <cellStyle name="Normal 7 2 3 2 2 4 2 2" xfId="37903" xr:uid="{00000000-0005-0000-0000-00000D940000}"/>
    <cellStyle name="Normal 7 2 3 2 2 4 2 2 2" xfId="37904" xr:uid="{00000000-0005-0000-0000-00000E940000}"/>
    <cellStyle name="Normal 7 2 3 2 2 4 2 2 2 2" xfId="37905" xr:uid="{00000000-0005-0000-0000-00000F940000}"/>
    <cellStyle name="Normal 7 2 3 2 2 4 2 2 3" xfId="37906" xr:uid="{00000000-0005-0000-0000-000010940000}"/>
    <cellStyle name="Normal 7 2 3 2 2 4 2 3" xfId="37907" xr:uid="{00000000-0005-0000-0000-000011940000}"/>
    <cellStyle name="Normal 7 2 3 2 2 4 2 3 2" xfId="37908" xr:uid="{00000000-0005-0000-0000-000012940000}"/>
    <cellStyle name="Normal 7 2 3 2 2 4 2 3 2 2" xfId="37909" xr:uid="{00000000-0005-0000-0000-000013940000}"/>
    <cellStyle name="Normal 7 2 3 2 2 4 2 3 3" xfId="37910" xr:uid="{00000000-0005-0000-0000-000014940000}"/>
    <cellStyle name="Normal 7 2 3 2 2 4 2 4" xfId="37911" xr:uid="{00000000-0005-0000-0000-000015940000}"/>
    <cellStyle name="Normal 7 2 3 2 2 4 2 4 2" xfId="37912" xr:uid="{00000000-0005-0000-0000-000016940000}"/>
    <cellStyle name="Normal 7 2 3 2 2 4 2 5" xfId="37913" xr:uid="{00000000-0005-0000-0000-000017940000}"/>
    <cellStyle name="Normal 7 2 3 2 2 4 3" xfId="37914" xr:uid="{00000000-0005-0000-0000-000018940000}"/>
    <cellStyle name="Normal 7 2 3 2 2 4 3 2" xfId="37915" xr:uid="{00000000-0005-0000-0000-000019940000}"/>
    <cellStyle name="Normal 7 2 3 2 2 4 3 2 2" xfId="37916" xr:uid="{00000000-0005-0000-0000-00001A940000}"/>
    <cellStyle name="Normal 7 2 3 2 2 4 3 3" xfId="37917" xr:uid="{00000000-0005-0000-0000-00001B940000}"/>
    <cellStyle name="Normal 7 2 3 2 2 4 4" xfId="37918" xr:uid="{00000000-0005-0000-0000-00001C940000}"/>
    <cellStyle name="Normal 7 2 3 2 2 4 4 2" xfId="37919" xr:uid="{00000000-0005-0000-0000-00001D940000}"/>
    <cellStyle name="Normal 7 2 3 2 2 4 4 2 2" xfId="37920" xr:uid="{00000000-0005-0000-0000-00001E940000}"/>
    <cellStyle name="Normal 7 2 3 2 2 4 4 3" xfId="37921" xr:uid="{00000000-0005-0000-0000-00001F940000}"/>
    <cellStyle name="Normal 7 2 3 2 2 4 5" xfId="37922" xr:uid="{00000000-0005-0000-0000-000020940000}"/>
    <cellStyle name="Normal 7 2 3 2 2 4 5 2" xfId="37923" xr:uid="{00000000-0005-0000-0000-000021940000}"/>
    <cellStyle name="Normal 7 2 3 2 2 4 6" xfId="37924" xr:uid="{00000000-0005-0000-0000-000022940000}"/>
    <cellStyle name="Normal 7 2 3 2 2 4 6 2" xfId="37925" xr:uid="{00000000-0005-0000-0000-000023940000}"/>
    <cellStyle name="Normal 7 2 3 2 2 4 7" xfId="37926" xr:uid="{00000000-0005-0000-0000-000024940000}"/>
    <cellStyle name="Normal 7 2 3 2 2 5" xfId="37927" xr:uid="{00000000-0005-0000-0000-000025940000}"/>
    <cellStyle name="Normal 7 2 3 2 2 5 2" xfId="37928" xr:uid="{00000000-0005-0000-0000-000026940000}"/>
    <cellStyle name="Normal 7 2 3 2 2 5 2 2" xfId="37929" xr:uid="{00000000-0005-0000-0000-000027940000}"/>
    <cellStyle name="Normal 7 2 3 2 2 5 2 2 2" xfId="37930" xr:uid="{00000000-0005-0000-0000-000028940000}"/>
    <cellStyle name="Normal 7 2 3 2 2 5 2 3" xfId="37931" xr:uid="{00000000-0005-0000-0000-000029940000}"/>
    <cellStyle name="Normal 7 2 3 2 2 5 3" xfId="37932" xr:uid="{00000000-0005-0000-0000-00002A940000}"/>
    <cellStyle name="Normal 7 2 3 2 2 5 3 2" xfId="37933" xr:uid="{00000000-0005-0000-0000-00002B940000}"/>
    <cellStyle name="Normal 7 2 3 2 2 5 3 2 2" xfId="37934" xr:uid="{00000000-0005-0000-0000-00002C940000}"/>
    <cellStyle name="Normal 7 2 3 2 2 5 3 3" xfId="37935" xr:uid="{00000000-0005-0000-0000-00002D940000}"/>
    <cellStyle name="Normal 7 2 3 2 2 5 4" xfId="37936" xr:uid="{00000000-0005-0000-0000-00002E940000}"/>
    <cellStyle name="Normal 7 2 3 2 2 5 4 2" xfId="37937" xr:uid="{00000000-0005-0000-0000-00002F940000}"/>
    <cellStyle name="Normal 7 2 3 2 2 5 5" xfId="37938" xr:uid="{00000000-0005-0000-0000-000030940000}"/>
    <cellStyle name="Normal 7 2 3 2 2 6" xfId="37939" xr:uid="{00000000-0005-0000-0000-000031940000}"/>
    <cellStyle name="Normal 7 2 3 2 2 6 2" xfId="37940" xr:uid="{00000000-0005-0000-0000-000032940000}"/>
    <cellStyle name="Normal 7 2 3 2 2 6 2 2" xfId="37941" xr:uid="{00000000-0005-0000-0000-000033940000}"/>
    <cellStyle name="Normal 7 2 3 2 2 6 2 2 2" xfId="37942" xr:uid="{00000000-0005-0000-0000-000034940000}"/>
    <cellStyle name="Normal 7 2 3 2 2 6 2 3" xfId="37943" xr:uid="{00000000-0005-0000-0000-000035940000}"/>
    <cellStyle name="Normal 7 2 3 2 2 6 3" xfId="37944" xr:uid="{00000000-0005-0000-0000-000036940000}"/>
    <cellStyle name="Normal 7 2 3 2 2 6 3 2" xfId="37945" xr:uid="{00000000-0005-0000-0000-000037940000}"/>
    <cellStyle name="Normal 7 2 3 2 2 6 4" xfId="37946" xr:uid="{00000000-0005-0000-0000-000038940000}"/>
    <cellStyle name="Normal 7 2 3 2 2 7" xfId="37947" xr:uid="{00000000-0005-0000-0000-000039940000}"/>
    <cellStyle name="Normal 7 2 3 2 2 7 2" xfId="37948" xr:uid="{00000000-0005-0000-0000-00003A940000}"/>
    <cellStyle name="Normal 7 2 3 2 2 7 2 2" xfId="37949" xr:uid="{00000000-0005-0000-0000-00003B940000}"/>
    <cellStyle name="Normal 7 2 3 2 2 7 3" xfId="37950" xr:uid="{00000000-0005-0000-0000-00003C940000}"/>
    <cellStyle name="Normal 7 2 3 2 2 8" xfId="37951" xr:uid="{00000000-0005-0000-0000-00003D940000}"/>
    <cellStyle name="Normal 7 2 3 2 2 8 2" xfId="37952" xr:uid="{00000000-0005-0000-0000-00003E940000}"/>
    <cellStyle name="Normal 7 2 3 2 2 8 2 2" xfId="37953" xr:uid="{00000000-0005-0000-0000-00003F940000}"/>
    <cellStyle name="Normal 7 2 3 2 2 8 3" xfId="37954" xr:uid="{00000000-0005-0000-0000-000040940000}"/>
    <cellStyle name="Normal 7 2 3 2 2 9" xfId="37955" xr:uid="{00000000-0005-0000-0000-000041940000}"/>
    <cellStyle name="Normal 7 2 3 2 2 9 2" xfId="37956" xr:uid="{00000000-0005-0000-0000-000042940000}"/>
    <cellStyle name="Normal 7 2 3 2 3" xfId="37957" xr:uid="{00000000-0005-0000-0000-000043940000}"/>
    <cellStyle name="Normal 7 2 3 2 3 2" xfId="37958" xr:uid="{00000000-0005-0000-0000-000044940000}"/>
    <cellStyle name="Normal 7 2 3 2 3 2 2" xfId="37959" xr:uid="{00000000-0005-0000-0000-000045940000}"/>
    <cellStyle name="Normal 7 2 3 2 3 2 2 2" xfId="37960" xr:uid="{00000000-0005-0000-0000-000046940000}"/>
    <cellStyle name="Normal 7 2 3 2 3 2 2 2 2" xfId="37961" xr:uid="{00000000-0005-0000-0000-000047940000}"/>
    <cellStyle name="Normal 7 2 3 2 3 2 2 2 2 2" xfId="37962" xr:uid="{00000000-0005-0000-0000-000048940000}"/>
    <cellStyle name="Normal 7 2 3 2 3 2 2 2 3" xfId="37963" xr:uid="{00000000-0005-0000-0000-000049940000}"/>
    <cellStyle name="Normal 7 2 3 2 3 2 2 3" xfId="37964" xr:uid="{00000000-0005-0000-0000-00004A940000}"/>
    <cellStyle name="Normal 7 2 3 2 3 2 2 3 2" xfId="37965" xr:uid="{00000000-0005-0000-0000-00004B940000}"/>
    <cellStyle name="Normal 7 2 3 2 3 2 2 3 2 2" xfId="37966" xr:uid="{00000000-0005-0000-0000-00004C940000}"/>
    <cellStyle name="Normal 7 2 3 2 3 2 2 3 3" xfId="37967" xr:uid="{00000000-0005-0000-0000-00004D940000}"/>
    <cellStyle name="Normal 7 2 3 2 3 2 2 4" xfId="37968" xr:uid="{00000000-0005-0000-0000-00004E940000}"/>
    <cellStyle name="Normal 7 2 3 2 3 2 2 4 2" xfId="37969" xr:uid="{00000000-0005-0000-0000-00004F940000}"/>
    <cellStyle name="Normal 7 2 3 2 3 2 2 5" xfId="37970" xr:uid="{00000000-0005-0000-0000-000050940000}"/>
    <cellStyle name="Normal 7 2 3 2 3 2 3" xfId="37971" xr:uid="{00000000-0005-0000-0000-000051940000}"/>
    <cellStyle name="Normal 7 2 3 2 3 2 3 2" xfId="37972" xr:uid="{00000000-0005-0000-0000-000052940000}"/>
    <cellStyle name="Normal 7 2 3 2 3 2 3 2 2" xfId="37973" xr:uid="{00000000-0005-0000-0000-000053940000}"/>
    <cellStyle name="Normal 7 2 3 2 3 2 3 3" xfId="37974" xr:uid="{00000000-0005-0000-0000-000054940000}"/>
    <cellStyle name="Normal 7 2 3 2 3 2 4" xfId="37975" xr:uid="{00000000-0005-0000-0000-000055940000}"/>
    <cellStyle name="Normal 7 2 3 2 3 2 4 2" xfId="37976" xr:uid="{00000000-0005-0000-0000-000056940000}"/>
    <cellStyle name="Normal 7 2 3 2 3 2 4 2 2" xfId="37977" xr:uid="{00000000-0005-0000-0000-000057940000}"/>
    <cellStyle name="Normal 7 2 3 2 3 2 4 3" xfId="37978" xr:uid="{00000000-0005-0000-0000-000058940000}"/>
    <cellStyle name="Normal 7 2 3 2 3 2 5" xfId="37979" xr:uid="{00000000-0005-0000-0000-000059940000}"/>
    <cellStyle name="Normal 7 2 3 2 3 2 5 2" xfId="37980" xr:uid="{00000000-0005-0000-0000-00005A940000}"/>
    <cellStyle name="Normal 7 2 3 2 3 2 6" xfId="37981" xr:uid="{00000000-0005-0000-0000-00005B940000}"/>
    <cellStyle name="Normal 7 2 3 2 3 2 6 2" xfId="37982" xr:uid="{00000000-0005-0000-0000-00005C940000}"/>
    <cellStyle name="Normal 7 2 3 2 3 2 7" xfId="37983" xr:uid="{00000000-0005-0000-0000-00005D940000}"/>
    <cellStyle name="Normal 7 2 3 2 3 3" xfId="37984" xr:uid="{00000000-0005-0000-0000-00005E940000}"/>
    <cellStyle name="Normal 7 2 3 2 3 3 2" xfId="37985" xr:uid="{00000000-0005-0000-0000-00005F940000}"/>
    <cellStyle name="Normal 7 2 3 2 3 3 2 2" xfId="37986" xr:uid="{00000000-0005-0000-0000-000060940000}"/>
    <cellStyle name="Normal 7 2 3 2 3 3 2 2 2" xfId="37987" xr:uid="{00000000-0005-0000-0000-000061940000}"/>
    <cellStyle name="Normal 7 2 3 2 3 3 2 3" xfId="37988" xr:uid="{00000000-0005-0000-0000-000062940000}"/>
    <cellStyle name="Normal 7 2 3 2 3 3 3" xfId="37989" xr:uid="{00000000-0005-0000-0000-000063940000}"/>
    <cellStyle name="Normal 7 2 3 2 3 3 3 2" xfId="37990" xr:uid="{00000000-0005-0000-0000-000064940000}"/>
    <cellStyle name="Normal 7 2 3 2 3 3 3 2 2" xfId="37991" xr:uid="{00000000-0005-0000-0000-000065940000}"/>
    <cellStyle name="Normal 7 2 3 2 3 3 3 3" xfId="37992" xr:uid="{00000000-0005-0000-0000-000066940000}"/>
    <cellStyle name="Normal 7 2 3 2 3 3 4" xfId="37993" xr:uid="{00000000-0005-0000-0000-000067940000}"/>
    <cellStyle name="Normal 7 2 3 2 3 3 4 2" xfId="37994" xr:uid="{00000000-0005-0000-0000-000068940000}"/>
    <cellStyle name="Normal 7 2 3 2 3 3 5" xfId="37995" xr:uid="{00000000-0005-0000-0000-000069940000}"/>
    <cellStyle name="Normal 7 2 3 2 3 4" xfId="37996" xr:uid="{00000000-0005-0000-0000-00006A940000}"/>
    <cellStyle name="Normal 7 2 3 2 3 4 2" xfId="37997" xr:uid="{00000000-0005-0000-0000-00006B940000}"/>
    <cellStyle name="Normal 7 2 3 2 3 4 2 2" xfId="37998" xr:uid="{00000000-0005-0000-0000-00006C940000}"/>
    <cellStyle name="Normal 7 2 3 2 3 4 3" xfId="37999" xr:uid="{00000000-0005-0000-0000-00006D940000}"/>
    <cellStyle name="Normal 7 2 3 2 3 5" xfId="38000" xr:uid="{00000000-0005-0000-0000-00006E940000}"/>
    <cellStyle name="Normal 7 2 3 2 3 5 2" xfId="38001" xr:uid="{00000000-0005-0000-0000-00006F940000}"/>
    <cellStyle name="Normal 7 2 3 2 3 5 2 2" xfId="38002" xr:uid="{00000000-0005-0000-0000-000070940000}"/>
    <cellStyle name="Normal 7 2 3 2 3 5 3" xfId="38003" xr:uid="{00000000-0005-0000-0000-000071940000}"/>
    <cellStyle name="Normal 7 2 3 2 3 6" xfId="38004" xr:uid="{00000000-0005-0000-0000-000072940000}"/>
    <cellStyle name="Normal 7 2 3 2 3 6 2" xfId="38005" xr:uid="{00000000-0005-0000-0000-000073940000}"/>
    <cellStyle name="Normal 7 2 3 2 3 7" xfId="38006" xr:uid="{00000000-0005-0000-0000-000074940000}"/>
    <cellStyle name="Normal 7 2 3 2 3 7 2" xfId="38007" xr:uid="{00000000-0005-0000-0000-000075940000}"/>
    <cellStyle name="Normal 7 2 3 2 3 8" xfId="38008" xr:uid="{00000000-0005-0000-0000-000076940000}"/>
    <cellStyle name="Normal 7 2 3 2 4" xfId="38009" xr:uid="{00000000-0005-0000-0000-000077940000}"/>
    <cellStyle name="Normal 7 2 3 2 4 2" xfId="38010" xr:uid="{00000000-0005-0000-0000-000078940000}"/>
    <cellStyle name="Normal 7 2 3 2 4 2 2" xfId="38011" xr:uid="{00000000-0005-0000-0000-000079940000}"/>
    <cellStyle name="Normal 7 2 3 2 4 2 2 2" xfId="38012" xr:uid="{00000000-0005-0000-0000-00007A940000}"/>
    <cellStyle name="Normal 7 2 3 2 4 2 2 2 2" xfId="38013" xr:uid="{00000000-0005-0000-0000-00007B940000}"/>
    <cellStyle name="Normal 7 2 3 2 4 2 2 3" xfId="38014" xr:uid="{00000000-0005-0000-0000-00007C940000}"/>
    <cellStyle name="Normal 7 2 3 2 4 2 3" xfId="38015" xr:uid="{00000000-0005-0000-0000-00007D940000}"/>
    <cellStyle name="Normal 7 2 3 2 4 2 3 2" xfId="38016" xr:uid="{00000000-0005-0000-0000-00007E940000}"/>
    <cellStyle name="Normal 7 2 3 2 4 2 3 2 2" xfId="38017" xr:uid="{00000000-0005-0000-0000-00007F940000}"/>
    <cellStyle name="Normal 7 2 3 2 4 2 3 3" xfId="38018" xr:uid="{00000000-0005-0000-0000-000080940000}"/>
    <cellStyle name="Normal 7 2 3 2 4 2 4" xfId="38019" xr:uid="{00000000-0005-0000-0000-000081940000}"/>
    <cellStyle name="Normal 7 2 3 2 4 2 4 2" xfId="38020" xr:uid="{00000000-0005-0000-0000-000082940000}"/>
    <cellStyle name="Normal 7 2 3 2 4 2 5" xfId="38021" xr:uid="{00000000-0005-0000-0000-000083940000}"/>
    <cellStyle name="Normal 7 2 3 2 4 3" xfId="38022" xr:uid="{00000000-0005-0000-0000-000084940000}"/>
    <cellStyle name="Normal 7 2 3 2 4 3 2" xfId="38023" xr:uid="{00000000-0005-0000-0000-000085940000}"/>
    <cellStyle name="Normal 7 2 3 2 4 3 2 2" xfId="38024" xr:uid="{00000000-0005-0000-0000-000086940000}"/>
    <cellStyle name="Normal 7 2 3 2 4 3 3" xfId="38025" xr:uid="{00000000-0005-0000-0000-000087940000}"/>
    <cellStyle name="Normal 7 2 3 2 4 4" xfId="38026" xr:uid="{00000000-0005-0000-0000-000088940000}"/>
    <cellStyle name="Normal 7 2 3 2 4 4 2" xfId="38027" xr:uid="{00000000-0005-0000-0000-000089940000}"/>
    <cellStyle name="Normal 7 2 3 2 4 4 2 2" xfId="38028" xr:uid="{00000000-0005-0000-0000-00008A940000}"/>
    <cellStyle name="Normal 7 2 3 2 4 4 3" xfId="38029" xr:uid="{00000000-0005-0000-0000-00008B940000}"/>
    <cellStyle name="Normal 7 2 3 2 4 5" xfId="38030" xr:uid="{00000000-0005-0000-0000-00008C940000}"/>
    <cellStyle name="Normal 7 2 3 2 4 5 2" xfId="38031" xr:uid="{00000000-0005-0000-0000-00008D940000}"/>
    <cellStyle name="Normal 7 2 3 2 4 6" xfId="38032" xr:uid="{00000000-0005-0000-0000-00008E940000}"/>
    <cellStyle name="Normal 7 2 3 2 4 6 2" xfId="38033" xr:uid="{00000000-0005-0000-0000-00008F940000}"/>
    <cellStyle name="Normal 7 2 3 2 4 7" xfId="38034" xr:uid="{00000000-0005-0000-0000-000090940000}"/>
    <cellStyle name="Normal 7 2 3 2 5" xfId="38035" xr:uid="{00000000-0005-0000-0000-000091940000}"/>
    <cellStyle name="Normal 7 2 3 2 5 2" xfId="38036" xr:uid="{00000000-0005-0000-0000-000092940000}"/>
    <cellStyle name="Normal 7 2 3 2 5 2 2" xfId="38037" xr:uid="{00000000-0005-0000-0000-000093940000}"/>
    <cellStyle name="Normal 7 2 3 2 5 2 2 2" xfId="38038" xr:uid="{00000000-0005-0000-0000-000094940000}"/>
    <cellStyle name="Normal 7 2 3 2 5 2 2 2 2" xfId="38039" xr:uid="{00000000-0005-0000-0000-000095940000}"/>
    <cellStyle name="Normal 7 2 3 2 5 2 2 3" xfId="38040" xr:uid="{00000000-0005-0000-0000-000096940000}"/>
    <cellStyle name="Normal 7 2 3 2 5 2 3" xfId="38041" xr:uid="{00000000-0005-0000-0000-000097940000}"/>
    <cellStyle name="Normal 7 2 3 2 5 2 3 2" xfId="38042" xr:uid="{00000000-0005-0000-0000-000098940000}"/>
    <cellStyle name="Normal 7 2 3 2 5 2 3 2 2" xfId="38043" xr:uid="{00000000-0005-0000-0000-000099940000}"/>
    <cellStyle name="Normal 7 2 3 2 5 2 3 3" xfId="38044" xr:uid="{00000000-0005-0000-0000-00009A940000}"/>
    <cellStyle name="Normal 7 2 3 2 5 2 4" xfId="38045" xr:uid="{00000000-0005-0000-0000-00009B940000}"/>
    <cellStyle name="Normal 7 2 3 2 5 2 4 2" xfId="38046" xr:uid="{00000000-0005-0000-0000-00009C940000}"/>
    <cellStyle name="Normal 7 2 3 2 5 2 5" xfId="38047" xr:uid="{00000000-0005-0000-0000-00009D940000}"/>
    <cellStyle name="Normal 7 2 3 2 5 3" xfId="38048" xr:uid="{00000000-0005-0000-0000-00009E940000}"/>
    <cellStyle name="Normal 7 2 3 2 5 3 2" xfId="38049" xr:uid="{00000000-0005-0000-0000-00009F940000}"/>
    <cellStyle name="Normal 7 2 3 2 5 3 2 2" xfId="38050" xr:uid="{00000000-0005-0000-0000-0000A0940000}"/>
    <cellStyle name="Normal 7 2 3 2 5 3 3" xfId="38051" xr:uid="{00000000-0005-0000-0000-0000A1940000}"/>
    <cellStyle name="Normal 7 2 3 2 5 4" xfId="38052" xr:uid="{00000000-0005-0000-0000-0000A2940000}"/>
    <cellStyle name="Normal 7 2 3 2 5 4 2" xfId="38053" xr:uid="{00000000-0005-0000-0000-0000A3940000}"/>
    <cellStyle name="Normal 7 2 3 2 5 4 2 2" xfId="38054" xr:uid="{00000000-0005-0000-0000-0000A4940000}"/>
    <cellStyle name="Normal 7 2 3 2 5 4 3" xfId="38055" xr:uid="{00000000-0005-0000-0000-0000A5940000}"/>
    <cellStyle name="Normal 7 2 3 2 5 5" xfId="38056" xr:uid="{00000000-0005-0000-0000-0000A6940000}"/>
    <cellStyle name="Normal 7 2 3 2 5 5 2" xfId="38057" xr:uid="{00000000-0005-0000-0000-0000A7940000}"/>
    <cellStyle name="Normal 7 2 3 2 5 6" xfId="38058" xr:uid="{00000000-0005-0000-0000-0000A8940000}"/>
    <cellStyle name="Normal 7 2 3 2 5 6 2" xfId="38059" xr:uid="{00000000-0005-0000-0000-0000A9940000}"/>
    <cellStyle name="Normal 7 2 3 2 5 7" xfId="38060" xr:uid="{00000000-0005-0000-0000-0000AA940000}"/>
    <cellStyle name="Normal 7 2 3 2 6" xfId="38061" xr:uid="{00000000-0005-0000-0000-0000AB940000}"/>
    <cellStyle name="Normal 7 2 3 2 6 2" xfId="38062" xr:uid="{00000000-0005-0000-0000-0000AC940000}"/>
    <cellStyle name="Normal 7 2 3 2 6 2 2" xfId="38063" xr:uid="{00000000-0005-0000-0000-0000AD940000}"/>
    <cellStyle name="Normal 7 2 3 2 6 2 2 2" xfId="38064" xr:uid="{00000000-0005-0000-0000-0000AE940000}"/>
    <cellStyle name="Normal 7 2 3 2 6 2 3" xfId="38065" xr:uid="{00000000-0005-0000-0000-0000AF940000}"/>
    <cellStyle name="Normal 7 2 3 2 6 3" xfId="38066" xr:uid="{00000000-0005-0000-0000-0000B0940000}"/>
    <cellStyle name="Normal 7 2 3 2 6 3 2" xfId="38067" xr:uid="{00000000-0005-0000-0000-0000B1940000}"/>
    <cellStyle name="Normal 7 2 3 2 6 3 2 2" xfId="38068" xr:uid="{00000000-0005-0000-0000-0000B2940000}"/>
    <cellStyle name="Normal 7 2 3 2 6 3 3" xfId="38069" xr:uid="{00000000-0005-0000-0000-0000B3940000}"/>
    <cellStyle name="Normal 7 2 3 2 6 4" xfId="38070" xr:uid="{00000000-0005-0000-0000-0000B4940000}"/>
    <cellStyle name="Normal 7 2 3 2 6 4 2" xfId="38071" xr:uid="{00000000-0005-0000-0000-0000B5940000}"/>
    <cellStyle name="Normal 7 2 3 2 6 5" xfId="38072" xr:uid="{00000000-0005-0000-0000-0000B6940000}"/>
    <cellStyle name="Normal 7 2 3 2 7" xfId="38073" xr:uid="{00000000-0005-0000-0000-0000B7940000}"/>
    <cellStyle name="Normal 7 2 3 2 7 2" xfId="38074" xr:uid="{00000000-0005-0000-0000-0000B8940000}"/>
    <cellStyle name="Normal 7 2 3 2 7 2 2" xfId="38075" xr:uid="{00000000-0005-0000-0000-0000B9940000}"/>
    <cellStyle name="Normal 7 2 3 2 7 2 2 2" xfId="38076" xr:uid="{00000000-0005-0000-0000-0000BA940000}"/>
    <cellStyle name="Normal 7 2 3 2 7 2 3" xfId="38077" xr:uid="{00000000-0005-0000-0000-0000BB940000}"/>
    <cellStyle name="Normal 7 2 3 2 7 3" xfId="38078" xr:uid="{00000000-0005-0000-0000-0000BC940000}"/>
    <cellStyle name="Normal 7 2 3 2 7 3 2" xfId="38079" xr:uid="{00000000-0005-0000-0000-0000BD940000}"/>
    <cellStyle name="Normal 7 2 3 2 7 4" xfId="38080" xr:uid="{00000000-0005-0000-0000-0000BE940000}"/>
    <cellStyle name="Normal 7 2 3 2 8" xfId="38081" xr:uid="{00000000-0005-0000-0000-0000BF940000}"/>
    <cellStyle name="Normal 7 2 3 2 8 2" xfId="38082" xr:uid="{00000000-0005-0000-0000-0000C0940000}"/>
    <cellStyle name="Normal 7 2 3 2 8 2 2" xfId="38083" xr:uid="{00000000-0005-0000-0000-0000C1940000}"/>
    <cellStyle name="Normal 7 2 3 2 8 3" xfId="38084" xr:uid="{00000000-0005-0000-0000-0000C2940000}"/>
    <cellStyle name="Normal 7 2 3 2 9" xfId="38085" xr:uid="{00000000-0005-0000-0000-0000C3940000}"/>
    <cellStyle name="Normal 7 2 3 2 9 2" xfId="38086" xr:uid="{00000000-0005-0000-0000-0000C4940000}"/>
    <cellStyle name="Normal 7 2 3 2 9 2 2" xfId="38087" xr:uid="{00000000-0005-0000-0000-0000C5940000}"/>
    <cellStyle name="Normal 7 2 3 2 9 3" xfId="38088" xr:uid="{00000000-0005-0000-0000-0000C6940000}"/>
    <cellStyle name="Normal 7 2 3 3" xfId="38089" xr:uid="{00000000-0005-0000-0000-0000C7940000}"/>
    <cellStyle name="Normal 7 2 3 3 10" xfId="38090" xr:uid="{00000000-0005-0000-0000-0000C8940000}"/>
    <cellStyle name="Normal 7 2 3 3 10 2" xfId="38091" xr:uid="{00000000-0005-0000-0000-0000C9940000}"/>
    <cellStyle name="Normal 7 2 3 3 11" xfId="38092" xr:uid="{00000000-0005-0000-0000-0000CA940000}"/>
    <cellStyle name="Normal 7 2 3 3 2" xfId="38093" xr:uid="{00000000-0005-0000-0000-0000CB940000}"/>
    <cellStyle name="Normal 7 2 3 3 2 2" xfId="38094" xr:uid="{00000000-0005-0000-0000-0000CC940000}"/>
    <cellStyle name="Normal 7 2 3 3 2 2 2" xfId="38095" xr:uid="{00000000-0005-0000-0000-0000CD940000}"/>
    <cellStyle name="Normal 7 2 3 3 2 2 2 2" xfId="38096" xr:uid="{00000000-0005-0000-0000-0000CE940000}"/>
    <cellStyle name="Normal 7 2 3 3 2 2 2 2 2" xfId="38097" xr:uid="{00000000-0005-0000-0000-0000CF940000}"/>
    <cellStyle name="Normal 7 2 3 3 2 2 2 2 2 2" xfId="38098" xr:uid="{00000000-0005-0000-0000-0000D0940000}"/>
    <cellStyle name="Normal 7 2 3 3 2 2 2 2 3" xfId="38099" xr:uid="{00000000-0005-0000-0000-0000D1940000}"/>
    <cellStyle name="Normal 7 2 3 3 2 2 2 3" xfId="38100" xr:uid="{00000000-0005-0000-0000-0000D2940000}"/>
    <cellStyle name="Normal 7 2 3 3 2 2 2 3 2" xfId="38101" xr:uid="{00000000-0005-0000-0000-0000D3940000}"/>
    <cellStyle name="Normal 7 2 3 3 2 2 2 3 2 2" xfId="38102" xr:uid="{00000000-0005-0000-0000-0000D4940000}"/>
    <cellStyle name="Normal 7 2 3 3 2 2 2 3 3" xfId="38103" xr:uid="{00000000-0005-0000-0000-0000D5940000}"/>
    <cellStyle name="Normal 7 2 3 3 2 2 2 4" xfId="38104" xr:uid="{00000000-0005-0000-0000-0000D6940000}"/>
    <cellStyle name="Normal 7 2 3 3 2 2 2 4 2" xfId="38105" xr:uid="{00000000-0005-0000-0000-0000D7940000}"/>
    <cellStyle name="Normal 7 2 3 3 2 2 2 5" xfId="38106" xr:uid="{00000000-0005-0000-0000-0000D8940000}"/>
    <cellStyle name="Normal 7 2 3 3 2 2 3" xfId="38107" xr:uid="{00000000-0005-0000-0000-0000D9940000}"/>
    <cellStyle name="Normal 7 2 3 3 2 2 3 2" xfId="38108" xr:uid="{00000000-0005-0000-0000-0000DA940000}"/>
    <cellStyle name="Normal 7 2 3 3 2 2 3 2 2" xfId="38109" xr:uid="{00000000-0005-0000-0000-0000DB940000}"/>
    <cellStyle name="Normal 7 2 3 3 2 2 3 3" xfId="38110" xr:uid="{00000000-0005-0000-0000-0000DC940000}"/>
    <cellStyle name="Normal 7 2 3 3 2 2 4" xfId="38111" xr:uid="{00000000-0005-0000-0000-0000DD940000}"/>
    <cellStyle name="Normal 7 2 3 3 2 2 4 2" xfId="38112" xr:uid="{00000000-0005-0000-0000-0000DE940000}"/>
    <cellStyle name="Normal 7 2 3 3 2 2 4 2 2" xfId="38113" xr:uid="{00000000-0005-0000-0000-0000DF940000}"/>
    <cellStyle name="Normal 7 2 3 3 2 2 4 3" xfId="38114" xr:uid="{00000000-0005-0000-0000-0000E0940000}"/>
    <cellStyle name="Normal 7 2 3 3 2 2 5" xfId="38115" xr:uid="{00000000-0005-0000-0000-0000E1940000}"/>
    <cellStyle name="Normal 7 2 3 3 2 2 5 2" xfId="38116" xr:uid="{00000000-0005-0000-0000-0000E2940000}"/>
    <cellStyle name="Normal 7 2 3 3 2 2 6" xfId="38117" xr:uid="{00000000-0005-0000-0000-0000E3940000}"/>
    <cellStyle name="Normal 7 2 3 3 2 2 6 2" xfId="38118" xr:uid="{00000000-0005-0000-0000-0000E4940000}"/>
    <cellStyle name="Normal 7 2 3 3 2 2 7" xfId="38119" xr:uid="{00000000-0005-0000-0000-0000E5940000}"/>
    <cellStyle name="Normal 7 2 3 3 2 3" xfId="38120" xr:uid="{00000000-0005-0000-0000-0000E6940000}"/>
    <cellStyle name="Normal 7 2 3 3 2 3 2" xfId="38121" xr:uid="{00000000-0005-0000-0000-0000E7940000}"/>
    <cellStyle name="Normal 7 2 3 3 2 3 2 2" xfId="38122" xr:uid="{00000000-0005-0000-0000-0000E8940000}"/>
    <cellStyle name="Normal 7 2 3 3 2 3 2 2 2" xfId="38123" xr:uid="{00000000-0005-0000-0000-0000E9940000}"/>
    <cellStyle name="Normal 7 2 3 3 2 3 2 3" xfId="38124" xr:uid="{00000000-0005-0000-0000-0000EA940000}"/>
    <cellStyle name="Normal 7 2 3 3 2 3 3" xfId="38125" xr:uid="{00000000-0005-0000-0000-0000EB940000}"/>
    <cellStyle name="Normal 7 2 3 3 2 3 3 2" xfId="38126" xr:uid="{00000000-0005-0000-0000-0000EC940000}"/>
    <cellStyle name="Normal 7 2 3 3 2 3 3 2 2" xfId="38127" xr:uid="{00000000-0005-0000-0000-0000ED940000}"/>
    <cellStyle name="Normal 7 2 3 3 2 3 3 3" xfId="38128" xr:uid="{00000000-0005-0000-0000-0000EE940000}"/>
    <cellStyle name="Normal 7 2 3 3 2 3 4" xfId="38129" xr:uid="{00000000-0005-0000-0000-0000EF940000}"/>
    <cellStyle name="Normal 7 2 3 3 2 3 4 2" xfId="38130" xr:uid="{00000000-0005-0000-0000-0000F0940000}"/>
    <cellStyle name="Normal 7 2 3 3 2 3 5" xfId="38131" xr:uid="{00000000-0005-0000-0000-0000F1940000}"/>
    <cellStyle name="Normal 7 2 3 3 2 4" xfId="38132" xr:uid="{00000000-0005-0000-0000-0000F2940000}"/>
    <cellStyle name="Normal 7 2 3 3 2 4 2" xfId="38133" xr:uid="{00000000-0005-0000-0000-0000F3940000}"/>
    <cellStyle name="Normal 7 2 3 3 2 4 2 2" xfId="38134" xr:uid="{00000000-0005-0000-0000-0000F4940000}"/>
    <cellStyle name="Normal 7 2 3 3 2 4 3" xfId="38135" xr:uid="{00000000-0005-0000-0000-0000F5940000}"/>
    <cellStyle name="Normal 7 2 3 3 2 5" xfId="38136" xr:uid="{00000000-0005-0000-0000-0000F6940000}"/>
    <cellStyle name="Normal 7 2 3 3 2 5 2" xfId="38137" xr:uid="{00000000-0005-0000-0000-0000F7940000}"/>
    <cellStyle name="Normal 7 2 3 3 2 5 2 2" xfId="38138" xr:uid="{00000000-0005-0000-0000-0000F8940000}"/>
    <cellStyle name="Normal 7 2 3 3 2 5 3" xfId="38139" xr:uid="{00000000-0005-0000-0000-0000F9940000}"/>
    <cellStyle name="Normal 7 2 3 3 2 6" xfId="38140" xr:uid="{00000000-0005-0000-0000-0000FA940000}"/>
    <cellStyle name="Normal 7 2 3 3 2 6 2" xfId="38141" xr:uid="{00000000-0005-0000-0000-0000FB940000}"/>
    <cellStyle name="Normal 7 2 3 3 2 7" xfId="38142" xr:uid="{00000000-0005-0000-0000-0000FC940000}"/>
    <cellStyle name="Normal 7 2 3 3 2 7 2" xfId="38143" xr:uid="{00000000-0005-0000-0000-0000FD940000}"/>
    <cellStyle name="Normal 7 2 3 3 2 8" xfId="38144" xr:uid="{00000000-0005-0000-0000-0000FE940000}"/>
    <cellStyle name="Normal 7 2 3 3 3" xfId="38145" xr:uid="{00000000-0005-0000-0000-0000FF940000}"/>
    <cellStyle name="Normal 7 2 3 3 3 2" xfId="38146" xr:uid="{00000000-0005-0000-0000-000000950000}"/>
    <cellStyle name="Normal 7 2 3 3 3 2 2" xfId="38147" xr:uid="{00000000-0005-0000-0000-000001950000}"/>
    <cellStyle name="Normal 7 2 3 3 3 2 2 2" xfId="38148" xr:uid="{00000000-0005-0000-0000-000002950000}"/>
    <cellStyle name="Normal 7 2 3 3 3 2 2 2 2" xfId="38149" xr:uid="{00000000-0005-0000-0000-000003950000}"/>
    <cellStyle name="Normal 7 2 3 3 3 2 2 3" xfId="38150" xr:uid="{00000000-0005-0000-0000-000004950000}"/>
    <cellStyle name="Normal 7 2 3 3 3 2 3" xfId="38151" xr:uid="{00000000-0005-0000-0000-000005950000}"/>
    <cellStyle name="Normal 7 2 3 3 3 2 3 2" xfId="38152" xr:uid="{00000000-0005-0000-0000-000006950000}"/>
    <cellStyle name="Normal 7 2 3 3 3 2 3 2 2" xfId="38153" xr:uid="{00000000-0005-0000-0000-000007950000}"/>
    <cellStyle name="Normal 7 2 3 3 3 2 3 3" xfId="38154" xr:uid="{00000000-0005-0000-0000-000008950000}"/>
    <cellStyle name="Normal 7 2 3 3 3 2 4" xfId="38155" xr:uid="{00000000-0005-0000-0000-000009950000}"/>
    <cellStyle name="Normal 7 2 3 3 3 2 4 2" xfId="38156" xr:uid="{00000000-0005-0000-0000-00000A950000}"/>
    <cellStyle name="Normal 7 2 3 3 3 2 5" xfId="38157" xr:uid="{00000000-0005-0000-0000-00000B950000}"/>
    <cellStyle name="Normal 7 2 3 3 3 3" xfId="38158" xr:uid="{00000000-0005-0000-0000-00000C950000}"/>
    <cellStyle name="Normal 7 2 3 3 3 3 2" xfId="38159" xr:uid="{00000000-0005-0000-0000-00000D950000}"/>
    <cellStyle name="Normal 7 2 3 3 3 3 2 2" xfId="38160" xr:uid="{00000000-0005-0000-0000-00000E950000}"/>
    <cellStyle name="Normal 7 2 3 3 3 3 3" xfId="38161" xr:uid="{00000000-0005-0000-0000-00000F950000}"/>
    <cellStyle name="Normal 7 2 3 3 3 4" xfId="38162" xr:uid="{00000000-0005-0000-0000-000010950000}"/>
    <cellStyle name="Normal 7 2 3 3 3 4 2" xfId="38163" xr:uid="{00000000-0005-0000-0000-000011950000}"/>
    <cellStyle name="Normal 7 2 3 3 3 4 2 2" xfId="38164" xr:uid="{00000000-0005-0000-0000-000012950000}"/>
    <cellStyle name="Normal 7 2 3 3 3 4 3" xfId="38165" xr:uid="{00000000-0005-0000-0000-000013950000}"/>
    <cellStyle name="Normal 7 2 3 3 3 5" xfId="38166" xr:uid="{00000000-0005-0000-0000-000014950000}"/>
    <cellStyle name="Normal 7 2 3 3 3 5 2" xfId="38167" xr:uid="{00000000-0005-0000-0000-000015950000}"/>
    <cellStyle name="Normal 7 2 3 3 3 6" xfId="38168" xr:uid="{00000000-0005-0000-0000-000016950000}"/>
    <cellStyle name="Normal 7 2 3 3 3 6 2" xfId="38169" xr:uid="{00000000-0005-0000-0000-000017950000}"/>
    <cellStyle name="Normal 7 2 3 3 3 7" xfId="38170" xr:uid="{00000000-0005-0000-0000-000018950000}"/>
    <cellStyle name="Normal 7 2 3 3 4" xfId="38171" xr:uid="{00000000-0005-0000-0000-000019950000}"/>
    <cellStyle name="Normal 7 2 3 3 4 2" xfId="38172" xr:uid="{00000000-0005-0000-0000-00001A950000}"/>
    <cellStyle name="Normal 7 2 3 3 4 2 2" xfId="38173" xr:uid="{00000000-0005-0000-0000-00001B950000}"/>
    <cellStyle name="Normal 7 2 3 3 4 2 2 2" xfId="38174" xr:uid="{00000000-0005-0000-0000-00001C950000}"/>
    <cellStyle name="Normal 7 2 3 3 4 2 2 2 2" xfId="38175" xr:uid="{00000000-0005-0000-0000-00001D950000}"/>
    <cellStyle name="Normal 7 2 3 3 4 2 2 3" xfId="38176" xr:uid="{00000000-0005-0000-0000-00001E950000}"/>
    <cellStyle name="Normal 7 2 3 3 4 2 3" xfId="38177" xr:uid="{00000000-0005-0000-0000-00001F950000}"/>
    <cellStyle name="Normal 7 2 3 3 4 2 3 2" xfId="38178" xr:uid="{00000000-0005-0000-0000-000020950000}"/>
    <cellStyle name="Normal 7 2 3 3 4 2 3 2 2" xfId="38179" xr:uid="{00000000-0005-0000-0000-000021950000}"/>
    <cellStyle name="Normal 7 2 3 3 4 2 3 3" xfId="38180" xr:uid="{00000000-0005-0000-0000-000022950000}"/>
    <cellStyle name="Normal 7 2 3 3 4 2 4" xfId="38181" xr:uid="{00000000-0005-0000-0000-000023950000}"/>
    <cellStyle name="Normal 7 2 3 3 4 2 4 2" xfId="38182" xr:uid="{00000000-0005-0000-0000-000024950000}"/>
    <cellStyle name="Normal 7 2 3 3 4 2 5" xfId="38183" xr:uid="{00000000-0005-0000-0000-000025950000}"/>
    <cellStyle name="Normal 7 2 3 3 4 3" xfId="38184" xr:uid="{00000000-0005-0000-0000-000026950000}"/>
    <cellStyle name="Normal 7 2 3 3 4 3 2" xfId="38185" xr:uid="{00000000-0005-0000-0000-000027950000}"/>
    <cellStyle name="Normal 7 2 3 3 4 3 2 2" xfId="38186" xr:uid="{00000000-0005-0000-0000-000028950000}"/>
    <cellStyle name="Normal 7 2 3 3 4 3 3" xfId="38187" xr:uid="{00000000-0005-0000-0000-000029950000}"/>
    <cellStyle name="Normal 7 2 3 3 4 4" xfId="38188" xr:uid="{00000000-0005-0000-0000-00002A950000}"/>
    <cellStyle name="Normal 7 2 3 3 4 4 2" xfId="38189" xr:uid="{00000000-0005-0000-0000-00002B950000}"/>
    <cellStyle name="Normal 7 2 3 3 4 4 2 2" xfId="38190" xr:uid="{00000000-0005-0000-0000-00002C950000}"/>
    <cellStyle name="Normal 7 2 3 3 4 4 3" xfId="38191" xr:uid="{00000000-0005-0000-0000-00002D950000}"/>
    <cellStyle name="Normal 7 2 3 3 4 5" xfId="38192" xr:uid="{00000000-0005-0000-0000-00002E950000}"/>
    <cellStyle name="Normal 7 2 3 3 4 5 2" xfId="38193" xr:uid="{00000000-0005-0000-0000-00002F950000}"/>
    <cellStyle name="Normal 7 2 3 3 4 6" xfId="38194" xr:uid="{00000000-0005-0000-0000-000030950000}"/>
    <cellStyle name="Normal 7 2 3 3 4 6 2" xfId="38195" xr:uid="{00000000-0005-0000-0000-000031950000}"/>
    <cellStyle name="Normal 7 2 3 3 4 7" xfId="38196" xr:uid="{00000000-0005-0000-0000-000032950000}"/>
    <cellStyle name="Normal 7 2 3 3 5" xfId="38197" xr:uid="{00000000-0005-0000-0000-000033950000}"/>
    <cellStyle name="Normal 7 2 3 3 5 2" xfId="38198" xr:uid="{00000000-0005-0000-0000-000034950000}"/>
    <cellStyle name="Normal 7 2 3 3 5 2 2" xfId="38199" xr:uid="{00000000-0005-0000-0000-000035950000}"/>
    <cellStyle name="Normal 7 2 3 3 5 2 2 2" xfId="38200" xr:uid="{00000000-0005-0000-0000-000036950000}"/>
    <cellStyle name="Normal 7 2 3 3 5 2 3" xfId="38201" xr:uid="{00000000-0005-0000-0000-000037950000}"/>
    <cellStyle name="Normal 7 2 3 3 5 3" xfId="38202" xr:uid="{00000000-0005-0000-0000-000038950000}"/>
    <cellStyle name="Normal 7 2 3 3 5 3 2" xfId="38203" xr:uid="{00000000-0005-0000-0000-000039950000}"/>
    <cellStyle name="Normal 7 2 3 3 5 3 2 2" xfId="38204" xr:uid="{00000000-0005-0000-0000-00003A950000}"/>
    <cellStyle name="Normal 7 2 3 3 5 3 3" xfId="38205" xr:uid="{00000000-0005-0000-0000-00003B950000}"/>
    <cellStyle name="Normal 7 2 3 3 5 4" xfId="38206" xr:uid="{00000000-0005-0000-0000-00003C950000}"/>
    <cellStyle name="Normal 7 2 3 3 5 4 2" xfId="38207" xr:uid="{00000000-0005-0000-0000-00003D950000}"/>
    <cellStyle name="Normal 7 2 3 3 5 5" xfId="38208" xr:uid="{00000000-0005-0000-0000-00003E950000}"/>
    <cellStyle name="Normal 7 2 3 3 6" xfId="38209" xr:uid="{00000000-0005-0000-0000-00003F950000}"/>
    <cellStyle name="Normal 7 2 3 3 6 2" xfId="38210" xr:uid="{00000000-0005-0000-0000-000040950000}"/>
    <cellStyle name="Normal 7 2 3 3 6 2 2" xfId="38211" xr:uid="{00000000-0005-0000-0000-000041950000}"/>
    <cellStyle name="Normal 7 2 3 3 6 2 2 2" xfId="38212" xr:uid="{00000000-0005-0000-0000-000042950000}"/>
    <cellStyle name="Normal 7 2 3 3 6 2 3" xfId="38213" xr:uid="{00000000-0005-0000-0000-000043950000}"/>
    <cellStyle name="Normal 7 2 3 3 6 3" xfId="38214" xr:uid="{00000000-0005-0000-0000-000044950000}"/>
    <cellStyle name="Normal 7 2 3 3 6 3 2" xfId="38215" xr:uid="{00000000-0005-0000-0000-000045950000}"/>
    <cellStyle name="Normal 7 2 3 3 6 4" xfId="38216" xr:uid="{00000000-0005-0000-0000-000046950000}"/>
    <cellStyle name="Normal 7 2 3 3 7" xfId="38217" xr:uid="{00000000-0005-0000-0000-000047950000}"/>
    <cellStyle name="Normal 7 2 3 3 7 2" xfId="38218" xr:uid="{00000000-0005-0000-0000-000048950000}"/>
    <cellStyle name="Normal 7 2 3 3 7 2 2" xfId="38219" xr:uid="{00000000-0005-0000-0000-000049950000}"/>
    <cellStyle name="Normal 7 2 3 3 7 3" xfId="38220" xr:uid="{00000000-0005-0000-0000-00004A950000}"/>
    <cellStyle name="Normal 7 2 3 3 8" xfId="38221" xr:uid="{00000000-0005-0000-0000-00004B950000}"/>
    <cellStyle name="Normal 7 2 3 3 8 2" xfId="38222" xr:uid="{00000000-0005-0000-0000-00004C950000}"/>
    <cellStyle name="Normal 7 2 3 3 8 2 2" xfId="38223" xr:uid="{00000000-0005-0000-0000-00004D950000}"/>
    <cellStyle name="Normal 7 2 3 3 8 3" xfId="38224" xr:uid="{00000000-0005-0000-0000-00004E950000}"/>
    <cellStyle name="Normal 7 2 3 3 9" xfId="38225" xr:uid="{00000000-0005-0000-0000-00004F950000}"/>
    <cellStyle name="Normal 7 2 3 3 9 2" xfId="38226" xr:uid="{00000000-0005-0000-0000-000050950000}"/>
    <cellStyle name="Normal 7 2 3 4" xfId="38227" xr:uid="{00000000-0005-0000-0000-000051950000}"/>
    <cellStyle name="Normal 7 2 3 4 10" xfId="38228" xr:uid="{00000000-0005-0000-0000-000052950000}"/>
    <cellStyle name="Normal 7 2 3 4 10 2" xfId="38229" xr:uid="{00000000-0005-0000-0000-000053950000}"/>
    <cellStyle name="Normal 7 2 3 4 11" xfId="38230" xr:uid="{00000000-0005-0000-0000-000054950000}"/>
    <cellStyle name="Normal 7 2 3 4 2" xfId="38231" xr:uid="{00000000-0005-0000-0000-000055950000}"/>
    <cellStyle name="Normal 7 2 3 4 2 2" xfId="38232" xr:uid="{00000000-0005-0000-0000-000056950000}"/>
    <cellStyle name="Normal 7 2 3 4 2 2 2" xfId="38233" xr:uid="{00000000-0005-0000-0000-000057950000}"/>
    <cellStyle name="Normal 7 2 3 4 2 2 2 2" xfId="38234" xr:uid="{00000000-0005-0000-0000-000058950000}"/>
    <cellStyle name="Normal 7 2 3 4 2 2 2 2 2" xfId="38235" xr:uid="{00000000-0005-0000-0000-000059950000}"/>
    <cellStyle name="Normal 7 2 3 4 2 2 2 2 2 2" xfId="38236" xr:uid="{00000000-0005-0000-0000-00005A950000}"/>
    <cellStyle name="Normal 7 2 3 4 2 2 2 2 3" xfId="38237" xr:uid="{00000000-0005-0000-0000-00005B950000}"/>
    <cellStyle name="Normal 7 2 3 4 2 2 2 3" xfId="38238" xr:uid="{00000000-0005-0000-0000-00005C950000}"/>
    <cellStyle name="Normal 7 2 3 4 2 2 2 3 2" xfId="38239" xr:uid="{00000000-0005-0000-0000-00005D950000}"/>
    <cellStyle name="Normal 7 2 3 4 2 2 2 3 2 2" xfId="38240" xr:uid="{00000000-0005-0000-0000-00005E950000}"/>
    <cellStyle name="Normal 7 2 3 4 2 2 2 3 3" xfId="38241" xr:uid="{00000000-0005-0000-0000-00005F950000}"/>
    <cellStyle name="Normal 7 2 3 4 2 2 2 4" xfId="38242" xr:uid="{00000000-0005-0000-0000-000060950000}"/>
    <cellStyle name="Normal 7 2 3 4 2 2 2 4 2" xfId="38243" xr:uid="{00000000-0005-0000-0000-000061950000}"/>
    <cellStyle name="Normal 7 2 3 4 2 2 2 5" xfId="38244" xr:uid="{00000000-0005-0000-0000-000062950000}"/>
    <cellStyle name="Normal 7 2 3 4 2 2 3" xfId="38245" xr:uid="{00000000-0005-0000-0000-000063950000}"/>
    <cellStyle name="Normal 7 2 3 4 2 2 3 2" xfId="38246" xr:uid="{00000000-0005-0000-0000-000064950000}"/>
    <cellStyle name="Normal 7 2 3 4 2 2 3 2 2" xfId="38247" xr:uid="{00000000-0005-0000-0000-000065950000}"/>
    <cellStyle name="Normal 7 2 3 4 2 2 3 3" xfId="38248" xr:uid="{00000000-0005-0000-0000-000066950000}"/>
    <cellStyle name="Normal 7 2 3 4 2 2 4" xfId="38249" xr:uid="{00000000-0005-0000-0000-000067950000}"/>
    <cellStyle name="Normal 7 2 3 4 2 2 4 2" xfId="38250" xr:uid="{00000000-0005-0000-0000-000068950000}"/>
    <cellStyle name="Normal 7 2 3 4 2 2 4 2 2" xfId="38251" xr:uid="{00000000-0005-0000-0000-000069950000}"/>
    <cellStyle name="Normal 7 2 3 4 2 2 4 3" xfId="38252" xr:uid="{00000000-0005-0000-0000-00006A950000}"/>
    <cellStyle name="Normal 7 2 3 4 2 2 5" xfId="38253" xr:uid="{00000000-0005-0000-0000-00006B950000}"/>
    <cellStyle name="Normal 7 2 3 4 2 2 5 2" xfId="38254" xr:uid="{00000000-0005-0000-0000-00006C950000}"/>
    <cellStyle name="Normal 7 2 3 4 2 2 6" xfId="38255" xr:uid="{00000000-0005-0000-0000-00006D950000}"/>
    <cellStyle name="Normal 7 2 3 4 2 2 6 2" xfId="38256" xr:uid="{00000000-0005-0000-0000-00006E950000}"/>
    <cellStyle name="Normal 7 2 3 4 2 2 7" xfId="38257" xr:uid="{00000000-0005-0000-0000-00006F950000}"/>
    <cellStyle name="Normal 7 2 3 4 2 3" xfId="38258" xr:uid="{00000000-0005-0000-0000-000070950000}"/>
    <cellStyle name="Normal 7 2 3 4 2 3 2" xfId="38259" xr:uid="{00000000-0005-0000-0000-000071950000}"/>
    <cellStyle name="Normal 7 2 3 4 2 3 2 2" xfId="38260" xr:uid="{00000000-0005-0000-0000-000072950000}"/>
    <cellStyle name="Normal 7 2 3 4 2 3 2 2 2" xfId="38261" xr:uid="{00000000-0005-0000-0000-000073950000}"/>
    <cellStyle name="Normal 7 2 3 4 2 3 2 3" xfId="38262" xr:uid="{00000000-0005-0000-0000-000074950000}"/>
    <cellStyle name="Normal 7 2 3 4 2 3 3" xfId="38263" xr:uid="{00000000-0005-0000-0000-000075950000}"/>
    <cellStyle name="Normal 7 2 3 4 2 3 3 2" xfId="38264" xr:uid="{00000000-0005-0000-0000-000076950000}"/>
    <cellStyle name="Normal 7 2 3 4 2 3 3 2 2" xfId="38265" xr:uid="{00000000-0005-0000-0000-000077950000}"/>
    <cellStyle name="Normal 7 2 3 4 2 3 3 3" xfId="38266" xr:uid="{00000000-0005-0000-0000-000078950000}"/>
    <cellStyle name="Normal 7 2 3 4 2 3 4" xfId="38267" xr:uid="{00000000-0005-0000-0000-000079950000}"/>
    <cellStyle name="Normal 7 2 3 4 2 3 4 2" xfId="38268" xr:uid="{00000000-0005-0000-0000-00007A950000}"/>
    <cellStyle name="Normal 7 2 3 4 2 3 5" xfId="38269" xr:uid="{00000000-0005-0000-0000-00007B950000}"/>
    <cellStyle name="Normal 7 2 3 4 2 4" xfId="38270" xr:uid="{00000000-0005-0000-0000-00007C950000}"/>
    <cellStyle name="Normal 7 2 3 4 2 4 2" xfId="38271" xr:uid="{00000000-0005-0000-0000-00007D950000}"/>
    <cellStyle name="Normal 7 2 3 4 2 4 2 2" xfId="38272" xr:uid="{00000000-0005-0000-0000-00007E950000}"/>
    <cellStyle name="Normal 7 2 3 4 2 4 3" xfId="38273" xr:uid="{00000000-0005-0000-0000-00007F950000}"/>
    <cellStyle name="Normal 7 2 3 4 2 5" xfId="38274" xr:uid="{00000000-0005-0000-0000-000080950000}"/>
    <cellStyle name="Normal 7 2 3 4 2 5 2" xfId="38275" xr:uid="{00000000-0005-0000-0000-000081950000}"/>
    <cellStyle name="Normal 7 2 3 4 2 5 2 2" xfId="38276" xr:uid="{00000000-0005-0000-0000-000082950000}"/>
    <cellStyle name="Normal 7 2 3 4 2 5 3" xfId="38277" xr:uid="{00000000-0005-0000-0000-000083950000}"/>
    <cellStyle name="Normal 7 2 3 4 2 6" xfId="38278" xr:uid="{00000000-0005-0000-0000-000084950000}"/>
    <cellStyle name="Normal 7 2 3 4 2 6 2" xfId="38279" xr:uid="{00000000-0005-0000-0000-000085950000}"/>
    <cellStyle name="Normal 7 2 3 4 2 7" xfId="38280" xr:uid="{00000000-0005-0000-0000-000086950000}"/>
    <cellStyle name="Normal 7 2 3 4 2 7 2" xfId="38281" xr:uid="{00000000-0005-0000-0000-000087950000}"/>
    <cellStyle name="Normal 7 2 3 4 2 8" xfId="38282" xr:uid="{00000000-0005-0000-0000-000088950000}"/>
    <cellStyle name="Normal 7 2 3 4 3" xfId="38283" xr:uid="{00000000-0005-0000-0000-000089950000}"/>
    <cellStyle name="Normal 7 2 3 4 3 2" xfId="38284" xr:uid="{00000000-0005-0000-0000-00008A950000}"/>
    <cellStyle name="Normal 7 2 3 4 3 2 2" xfId="38285" xr:uid="{00000000-0005-0000-0000-00008B950000}"/>
    <cellStyle name="Normal 7 2 3 4 3 2 2 2" xfId="38286" xr:uid="{00000000-0005-0000-0000-00008C950000}"/>
    <cellStyle name="Normal 7 2 3 4 3 2 2 2 2" xfId="38287" xr:uid="{00000000-0005-0000-0000-00008D950000}"/>
    <cellStyle name="Normal 7 2 3 4 3 2 2 3" xfId="38288" xr:uid="{00000000-0005-0000-0000-00008E950000}"/>
    <cellStyle name="Normal 7 2 3 4 3 2 3" xfId="38289" xr:uid="{00000000-0005-0000-0000-00008F950000}"/>
    <cellStyle name="Normal 7 2 3 4 3 2 3 2" xfId="38290" xr:uid="{00000000-0005-0000-0000-000090950000}"/>
    <cellStyle name="Normal 7 2 3 4 3 2 3 2 2" xfId="38291" xr:uid="{00000000-0005-0000-0000-000091950000}"/>
    <cellStyle name="Normal 7 2 3 4 3 2 3 3" xfId="38292" xr:uid="{00000000-0005-0000-0000-000092950000}"/>
    <cellStyle name="Normal 7 2 3 4 3 2 4" xfId="38293" xr:uid="{00000000-0005-0000-0000-000093950000}"/>
    <cellStyle name="Normal 7 2 3 4 3 2 4 2" xfId="38294" xr:uid="{00000000-0005-0000-0000-000094950000}"/>
    <cellStyle name="Normal 7 2 3 4 3 2 5" xfId="38295" xr:uid="{00000000-0005-0000-0000-000095950000}"/>
    <cellStyle name="Normal 7 2 3 4 3 3" xfId="38296" xr:uid="{00000000-0005-0000-0000-000096950000}"/>
    <cellStyle name="Normal 7 2 3 4 3 3 2" xfId="38297" xr:uid="{00000000-0005-0000-0000-000097950000}"/>
    <cellStyle name="Normal 7 2 3 4 3 3 2 2" xfId="38298" xr:uid="{00000000-0005-0000-0000-000098950000}"/>
    <cellStyle name="Normal 7 2 3 4 3 3 3" xfId="38299" xr:uid="{00000000-0005-0000-0000-000099950000}"/>
    <cellStyle name="Normal 7 2 3 4 3 4" xfId="38300" xr:uid="{00000000-0005-0000-0000-00009A950000}"/>
    <cellStyle name="Normal 7 2 3 4 3 4 2" xfId="38301" xr:uid="{00000000-0005-0000-0000-00009B950000}"/>
    <cellStyle name="Normal 7 2 3 4 3 4 2 2" xfId="38302" xr:uid="{00000000-0005-0000-0000-00009C950000}"/>
    <cellStyle name="Normal 7 2 3 4 3 4 3" xfId="38303" xr:uid="{00000000-0005-0000-0000-00009D950000}"/>
    <cellStyle name="Normal 7 2 3 4 3 5" xfId="38304" xr:uid="{00000000-0005-0000-0000-00009E950000}"/>
    <cellStyle name="Normal 7 2 3 4 3 5 2" xfId="38305" xr:uid="{00000000-0005-0000-0000-00009F950000}"/>
    <cellStyle name="Normal 7 2 3 4 3 6" xfId="38306" xr:uid="{00000000-0005-0000-0000-0000A0950000}"/>
    <cellStyle name="Normal 7 2 3 4 3 6 2" xfId="38307" xr:uid="{00000000-0005-0000-0000-0000A1950000}"/>
    <cellStyle name="Normal 7 2 3 4 3 7" xfId="38308" xr:uid="{00000000-0005-0000-0000-0000A2950000}"/>
    <cellStyle name="Normal 7 2 3 4 4" xfId="38309" xr:uid="{00000000-0005-0000-0000-0000A3950000}"/>
    <cellStyle name="Normal 7 2 3 4 4 2" xfId="38310" xr:uid="{00000000-0005-0000-0000-0000A4950000}"/>
    <cellStyle name="Normal 7 2 3 4 4 2 2" xfId="38311" xr:uid="{00000000-0005-0000-0000-0000A5950000}"/>
    <cellStyle name="Normal 7 2 3 4 4 2 2 2" xfId="38312" xr:uid="{00000000-0005-0000-0000-0000A6950000}"/>
    <cellStyle name="Normal 7 2 3 4 4 2 2 2 2" xfId="38313" xr:uid="{00000000-0005-0000-0000-0000A7950000}"/>
    <cellStyle name="Normal 7 2 3 4 4 2 2 3" xfId="38314" xr:uid="{00000000-0005-0000-0000-0000A8950000}"/>
    <cellStyle name="Normal 7 2 3 4 4 2 3" xfId="38315" xr:uid="{00000000-0005-0000-0000-0000A9950000}"/>
    <cellStyle name="Normal 7 2 3 4 4 2 3 2" xfId="38316" xr:uid="{00000000-0005-0000-0000-0000AA950000}"/>
    <cellStyle name="Normal 7 2 3 4 4 2 3 2 2" xfId="38317" xr:uid="{00000000-0005-0000-0000-0000AB950000}"/>
    <cellStyle name="Normal 7 2 3 4 4 2 3 3" xfId="38318" xr:uid="{00000000-0005-0000-0000-0000AC950000}"/>
    <cellStyle name="Normal 7 2 3 4 4 2 4" xfId="38319" xr:uid="{00000000-0005-0000-0000-0000AD950000}"/>
    <cellStyle name="Normal 7 2 3 4 4 2 4 2" xfId="38320" xr:uid="{00000000-0005-0000-0000-0000AE950000}"/>
    <cellStyle name="Normal 7 2 3 4 4 2 5" xfId="38321" xr:uid="{00000000-0005-0000-0000-0000AF950000}"/>
    <cellStyle name="Normal 7 2 3 4 4 3" xfId="38322" xr:uid="{00000000-0005-0000-0000-0000B0950000}"/>
    <cellStyle name="Normal 7 2 3 4 4 3 2" xfId="38323" xr:uid="{00000000-0005-0000-0000-0000B1950000}"/>
    <cellStyle name="Normal 7 2 3 4 4 3 2 2" xfId="38324" xr:uid="{00000000-0005-0000-0000-0000B2950000}"/>
    <cellStyle name="Normal 7 2 3 4 4 3 3" xfId="38325" xr:uid="{00000000-0005-0000-0000-0000B3950000}"/>
    <cellStyle name="Normal 7 2 3 4 4 4" xfId="38326" xr:uid="{00000000-0005-0000-0000-0000B4950000}"/>
    <cellStyle name="Normal 7 2 3 4 4 4 2" xfId="38327" xr:uid="{00000000-0005-0000-0000-0000B5950000}"/>
    <cellStyle name="Normal 7 2 3 4 4 4 2 2" xfId="38328" xr:uid="{00000000-0005-0000-0000-0000B6950000}"/>
    <cellStyle name="Normal 7 2 3 4 4 4 3" xfId="38329" xr:uid="{00000000-0005-0000-0000-0000B7950000}"/>
    <cellStyle name="Normal 7 2 3 4 4 5" xfId="38330" xr:uid="{00000000-0005-0000-0000-0000B8950000}"/>
    <cellStyle name="Normal 7 2 3 4 4 5 2" xfId="38331" xr:uid="{00000000-0005-0000-0000-0000B9950000}"/>
    <cellStyle name="Normal 7 2 3 4 4 6" xfId="38332" xr:uid="{00000000-0005-0000-0000-0000BA950000}"/>
    <cellStyle name="Normal 7 2 3 4 4 6 2" xfId="38333" xr:uid="{00000000-0005-0000-0000-0000BB950000}"/>
    <cellStyle name="Normal 7 2 3 4 4 7" xfId="38334" xr:uid="{00000000-0005-0000-0000-0000BC950000}"/>
    <cellStyle name="Normal 7 2 3 4 5" xfId="38335" xr:uid="{00000000-0005-0000-0000-0000BD950000}"/>
    <cellStyle name="Normal 7 2 3 4 5 2" xfId="38336" xr:uid="{00000000-0005-0000-0000-0000BE950000}"/>
    <cellStyle name="Normal 7 2 3 4 5 2 2" xfId="38337" xr:uid="{00000000-0005-0000-0000-0000BF950000}"/>
    <cellStyle name="Normal 7 2 3 4 5 2 2 2" xfId="38338" xr:uid="{00000000-0005-0000-0000-0000C0950000}"/>
    <cellStyle name="Normal 7 2 3 4 5 2 3" xfId="38339" xr:uid="{00000000-0005-0000-0000-0000C1950000}"/>
    <cellStyle name="Normal 7 2 3 4 5 3" xfId="38340" xr:uid="{00000000-0005-0000-0000-0000C2950000}"/>
    <cellStyle name="Normal 7 2 3 4 5 3 2" xfId="38341" xr:uid="{00000000-0005-0000-0000-0000C3950000}"/>
    <cellStyle name="Normal 7 2 3 4 5 3 2 2" xfId="38342" xr:uid="{00000000-0005-0000-0000-0000C4950000}"/>
    <cellStyle name="Normal 7 2 3 4 5 3 3" xfId="38343" xr:uid="{00000000-0005-0000-0000-0000C5950000}"/>
    <cellStyle name="Normal 7 2 3 4 5 4" xfId="38344" xr:uid="{00000000-0005-0000-0000-0000C6950000}"/>
    <cellStyle name="Normal 7 2 3 4 5 4 2" xfId="38345" xr:uid="{00000000-0005-0000-0000-0000C7950000}"/>
    <cellStyle name="Normal 7 2 3 4 5 5" xfId="38346" xr:uid="{00000000-0005-0000-0000-0000C8950000}"/>
    <cellStyle name="Normal 7 2 3 4 6" xfId="38347" xr:uid="{00000000-0005-0000-0000-0000C9950000}"/>
    <cellStyle name="Normal 7 2 3 4 6 2" xfId="38348" xr:uid="{00000000-0005-0000-0000-0000CA950000}"/>
    <cellStyle name="Normal 7 2 3 4 6 2 2" xfId="38349" xr:uid="{00000000-0005-0000-0000-0000CB950000}"/>
    <cellStyle name="Normal 7 2 3 4 6 2 2 2" xfId="38350" xr:uid="{00000000-0005-0000-0000-0000CC950000}"/>
    <cellStyle name="Normal 7 2 3 4 6 2 3" xfId="38351" xr:uid="{00000000-0005-0000-0000-0000CD950000}"/>
    <cellStyle name="Normal 7 2 3 4 6 3" xfId="38352" xr:uid="{00000000-0005-0000-0000-0000CE950000}"/>
    <cellStyle name="Normal 7 2 3 4 6 3 2" xfId="38353" xr:uid="{00000000-0005-0000-0000-0000CF950000}"/>
    <cellStyle name="Normal 7 2 3 4 6 4" xfId="38354" xr:uid="{00000000-0005-0000-0000-0000D0950000}"/>
    <cellStyle name="Normal 7 2 3 4 7" xfId="38355" xr:uid="{00000000-0005-0000-0000-0000D1950000}"/>
    <cellStyle name="Normal 7 2 3 4 7 2" xfId="38356" xr:uid="{00000000-0005-0000-0000-0000D2950000}"/>
    <cellStyle name="Normal 7 2 3 4 7 2 2" xfId="38357" xr:uid="{00000000-0005-0000-0000-0000D3950000}"/>
    <cellStyle name="Normal 7 2 3 4 7 3" xfId="38358" xr:uid="{00000000-0005-0000-0000-0000D4950000}"/>
    <cellStyle name="Normal 7 2 3 4 8" xfId="38359" xr:uid="{00000000-0005-0000-0000-0000D5950000}"/>
    <cellStyle name="Normal 7 2 3 4 8 2" xfId="38360" xr:uid="{00000000-0005-0000-0000-0000D6950000}"/>
    <cellStyle name="Normal 7 2 3 4 8 2 2" xfId="38361" xr:uid="{00000000-0005-0000-0000-0000D7950000}"/>
    <cellStyle name="Normal 7 2 3 4 8 3" xfId="38362" xr:uid="{00000000-0005-0000-0000-0000D8950000}"/>
    <cellStyle name="Normal 7 2 3 4 9" xfId="38363" xr:uid="{00000000-0005-0000-0000-0000D9950000}"/>
    <cellStyle name="Normal 7 2 3 4 9 2" xfId="38364" xr:uid="{00000000-0005-0000-0000-0000DA950000}"/>
    <cellStyle name="Normal 7 2 3 5" xfId="38365" xr:uid="{00000000-0005-0000-0000-0000DB950000}"/>
    <cellStyle name="Normal 7 2 3 5 10" xfId="38366" xr:uid="{00000000-0005-0000-0000-0000DC950000}"/>
    <cellStyle name="Normal 7 2 3 5 10 2" xfId="38367" xr:uid="{00000000-0005-0000-0000-0000DD950000}"/>
    <cellStyle name="Normal 7 2 3 5 11" xfId="38368" xr:uid="{00000000-0005-0000-0000-0000DE950000}"/>
    <cellStyle name="Normal 7 2 3 5 2" xfId="38369" xr:uid="{00000000-0005-0000-0000-0000DF950000}"/>
    <cellStyle name="Normal 7 2 3 5 2 2" xfId="38370" xr:uid="{00000000-0005-0000-0000-0000E0950000}"/>
    <cellStyle name="Normal 7 2 3 5 2 2 2" xfId="38371" xr:uid="{00000000-0005-0000-0000-0000E1950000}"/>
    <cellStyle name="Normal 7 2 3 5 2 2 2 2" xfId="38372" xr:uid="{00000000-0005-0000-0000-0000E2950000}"/>
    <cellStyle name="Normal 7 2 3 5 2 2 2 2 2" xfId="38373" xr:uid="{00000000-0005-0000-0000-0000E3950000}"/>
    <cellStyle name="Normal 7 2 3 5 2 2 2 2 2 2" xfId="38374" xr:uid="{00000000-0005-0000-0000-0000E4950000}"/>
    <cellStyle name="Normal 7 2 3 5 2 2 2 2 3" xfId="38375" xr:uid="{00000000-0005-0000-0000-0000E5950000}"/>
    <cellStyle name="Normal 7 2 3 5 2 2 2 3" xfId="38376" xr:uid="{00000000-0005-0000-0000-0000E6950000}"/>
    <cellStyle name="Normal 7 2 3 5 2 2 2 3 2" xfId="38377" xr:uid="{00000000-0005-0000-0000-0000E7950000}"/>
    <cellStyle name="Normal 7 2 3 5 2 2 2 3 2 2" xfId="38378" xr:uid="{00000000-0005-0000-0000-0000E8950000}"/>
    <cellStyle name="Normal 7 2 3 5 2 2 2 3 3" xfId="38379" xr:uid="{00000000-0005-0000-0000-0000E9950000}"/>
    <cellStyle name="Normal 7 2 3 5 2 2 2 4" xfId="38380" xr:uid="{00000000-0005-0000-0000-0000EA950000}"/>
    <cellStyle name="Normal 7 2 3 5 2 2 2 4 2" xfId="38381" xr:uid="{00000000-0005-0000-0000-0000EB950000}"/>
    <cellStyle name="Normal 7 2 3 5 2 2 2 5" xfId="38382" xr:uid="{00000000-0005-0000-0000-0000EC950000}"/>
    <cellStyle name="Normal 7 2 3 5 2 2 3" xfId="38383" xr:uid="{00000000-0005-0000-0000-0000ED950000}"/>
    <cellStyle name="Normal 7 2 3 5 2 2 3 2" xfId="38384" xr:uid="{00000000-0005-0000-0000-0000EE950000}"/>
    <cellStyle name="Normal 7 2 3 5 2 2 3 2 2" xfId="38385" xr:uid="{00000000-0005-0000-0000-0000EF950000}"/>
    <cellStyle name="Normal 7 2 3 5 2 2 3 3" xfId="38386" xr:uid="{00000000-0005-0000-0000-0000F0950000}"/>
    <cellStyle name="Normal 7 2 3 5 2 2 4" xfId="38387" xr:uid="{00000000-0005-0000-0000-0000F1950000}"/>
    <cellStyle name="Normal 7 2 3 5 2 2 4 2" xfId="38388" xr:uid="{00000000-0005-0000-0000-0000F2950000}"/>
    <cellStyle name="Normal 7 2 3 5 2 2 4 2 2" xfId="38389" xr:uid="{00000000-0005-0000-0000-0000F3950000}"/>
    <cellStyle name="Normal 7 2 3 5 2 2 4 3" xfId="38390" xr:uid="{00000000-0005-0000-0000-0000F4950000}"/>
    <cellStyle name="Normal 7 2 3 5 2 2 5" xfId="38391" xr:uid="{00000000-0005-0000-0000-0000F5950000}"/>
    <cellStyle name="Normal 7 2 3 5 2 2 5 2" xfId="38392" xr:uid="{00000000-0005-0000-0000-0000F6950000}"/>
    <cellStyle name="Normal 7 2 3 5 2 2 6" xfId="38393" xr:uid="{00000000-0005-0000-0000-0000F7950000}"/>
    <cellStyle name="Normal 7 2 3 5 2 2 6 2" xfId="38394" xr:uid="{00000000-0005-0000-0000-0000F8950000}"/>
    <cellStyle name="Normal 7 2 3 5 2 2 7" xfId="38395" xr:uid="{00000000-0005-0000-0000-0000F9950000}"/>
    <cellStyle name="Normal 7 2 3 5 2 3" xfId="38396" xr:uid="{00000000-0005-0000-0000-0000FA950000}"/>
    <cellStyle name="Normal 7 2 3 5 2 3 2" xfId="38397" xr:uid="{00000000-0005-0000-0000-0000FB950000}"/>
    <cellStyle name="Normal 7 2 3 5 2 3 2 2" xfId="38398" xr:uid="{00000000-0005-0000-0000-0000FC950000}"/>
    <cellStyle name="Normal 7 2 3 5 2 3 2 2 2" xfId="38399" xr:uid="{00000000-0005-0000-0000-0000FD950000}"/>
    <cellStyle name="Normal 7 2 3 5 2 3 2 3" xfId="38400" xr:uid="{00000000-0005-0000-0000-0000FE950000}"/>
    <cellStyle name="Normal 7 2 3 5 2 3 3" xfId="38401" xr:uid="{00000000-0005-0000-0000-0000FF950000}"/>
    <cellStyle name="Normal 7 2 3 5 2 3 3 2" xfId="38402" xr:uid="{00000000-0005-0000-0000-000000960000}"/>
    <cellStyle name="Normal 7 2 3 5 2 3 3 2 2" xfId="38403" xr:uid="{00000000-0005-0000-0000-000001960000}"/>
    <cellStyle name="Normal 7 2 3 5 2 3 3 3" xfId="38404" xr:uid="{00000000-0005-0000-0000-000002960000}"/>
    <cellStyle name="Normal 7 2 3 5 2 3 4" xfId="38405" xr:uid="{00000000-0005-0000-0000-000003960000}"/>
    <cellStyle name="Normal 7 2 3 5 2 3 4 2" xfId="38406" xr:uid="{00000000-0005-0000-0000-000004960000}"/>
    <cellStyle name="Normal 7 2 3 5 2 3 5" xfId="38407" xr:uid="{00000000-0005-0000-0000-000005960000}"/>
    <cellStyle name="Normal 7 2 3 5 2 4" xfId="38408" xr:uid="{00000000-0005-0000-0000-000006960000}"/>
    <cellStyle name="Normal 7 2 3 5 2 4 2" xfId="38409" xr:uid="{00000000-0005-0000-0000-000007960000}"/>
    <cellStyle name="Normal 7 2 3 5 2 4 2 2" xfId="38410" xr:uid="{00000000-0005-0000-0000-000008960000}"/>
    <cellStyle name="Normal 7 2 3 5 2 4 3" xfId="38411" xr:uid="{00000000-0005-0000-0000-000009960000}"/>
    <cellStyle name="Normal 7 2 3 5 2 5" xfId="38412" xr:uid="{00000000-0005-0000-0000-00000A960000}"/>
    <cellStyle name="Normal 7 2 3 5 2 5 2" xfId="38413" xr:uid="{00000000-0005-0000-0000-00000B960000}"/>
    <cellStyle name="Normal 7 2 3 5 2 5 2 2" xfId="38414" xr:uid="{00000000-0005-0000-0000-00000C960000}"/>
    <cellStyle name="Normal 7 2 3 5 2 5 3" xfId="38415" xr:uid="{00000000-0005-0000-0000-00000D960000}"/>
    <cellStyle name="Normal 7 2 3 5 2 6" xfId="38416" xr:uid="{00000000-0005-0000-0000-00000E960000}"/>
    <cellStyle name="Normal 7 2 3 5 2 6 2" xfId="38417" xr:uid="{00000000-0005-0000-0000-00000F960000}"/>
    <cellStyle name="Normal 7 2 3 5 2 7" xfId="38418" xr:uid="{00000000-0005-0000-0000-000010960000}"/>
    <cellStyle name="Normal 7 2 3 5 2 7 2" xfId="38419" xr:uid="{00000000-0005-0000-0000-000011960000}"/>
    <cellStyle name="Normal 7 2 3 5 2 8" xfId="38420" xr:uid="{00000000-0005-0000-0000-000012960000}"/>
    <cellStyle name="Normal 7 2 3 5 3" xfId="38421" xr:uid="{00000000-0005-0000-0000-000013960000}"/>
    <cellStyle name="Normal 7 2 3 5 3 2" xfId="38422" xr:uid="{00000000-0005-0000-0000-000014960000}"/>
    <cellStyle name="Normal 7 2 3 5 3 2 2" xfId="38423" xr:uid="{00000000-0005-0000-0000-000015960000}"/>
    <cellStyle name="Normal 7 2 3 5 3 2 2 2" xfId="38424" xr:uid="{00000000-0005-0000-0000-000016960000}"/>
    <cellStyle name="Normal 7 2 3 5 3 2 2 2 2" xfId="38425" xr:uid="{00000000-0005-0000-0000-000017960000}"/>
    <cellStyle name="Normal 7 2 3 5 3 2 2 3" xfId="38426" xr:uid="{00000000-0005-0000-0000-000018960000}"/>
    <cellStyle name="Normal 7 2 3 5 3 2 3" xfId="38427" xr:uid="{00000000-0005-0000-0000-000019960000}"/>
    <cellStyle name="Normal 7 2 3 5 3 2 3 2" xfId="38428" xr:uid="{00000000-0005-0000-0000-00001A960000}"/>
    <cellStyle name="Normal 7 2 3 5 3 2 3 2 2" xfId="38429" xr:uid="{00000000-0005-0000-0000-00001B960000}"/>
    <cellStyle name="Normal 7 2 3 5 3 2 3 3" xfId="38430" xr:uid="{00000000-0005-0000-0000-00001C960000}"/>
    <cellStyle name="Normal 7 2 3 5 3 2 4" xfId="38431" xr:uid="{00000000-0005-0000-0000-00001D960000}"/>
    <cellStyle name="Normal 7 2 3 5 3 2 4 2" xfId="38432" xr:uid="{00000000-0005-0000-0000-00001E960000}"/>
    <cellStyle name="Normal 7 2 3 5 3 2 5" xfId="38433" xr:uid="{00000000-0005-0000-0000-00001F960000}"/>
    <cellStyle name="Normal 7 2 3 5 3 3" xfId="38434" xr:uid="{00000000-0005-0000-0000-000020960000}"/>
    <cellStyle name="Normal 7 2 3 5 3 3 2" xfId="38435" xr:uid="{00000000-0005-0000-0000-000021960000}"/>
    <cellStyle name="Normal 7 2 3 5 3 3 2 2" xfId="38436" xr:uid="{00000000-0005-0000-0000-000022960000}"/>
    <cellStyle name="Normal 7 2 3 5 3 3 3" xfId="38437" xr:uid="{00000000-0005-0000-0000-000023960000}"/>
    <cellStyle name="Normal 7 2 3 5 3 4" xfId="38438" xr:uid="{00000000-0005-0000-0000-000024960000}"/>
    <cellStyle name="Normal 7 2 3 5 3 4 2" xfId="38439" xr:uid="{00000000-0005-0000-0000-000025960000}"/>
    <cellStyle name="Normal 7 2 3 5 3 4 2 2" xfId="38440" xr:uid="{00000000-0005-0000-0000-000026960000}"/>
    <cellStyle name="Normal 7 2 3 5 3 4 3" xfId="38441" xr:uid="{00000000-0005-0000-0000-000027960000}"/>
    <cellStyle name="Normal 7 2 3 5 3 5" xfId="38442" xr:uid="{00000000-0005-0000-0000-000028960000}"/>
    <cellStyle name="Normal 7 2 3 5 3 5 2" xfId="38443" xr:uid="{00000000-0005-0000-0000-000029960000}"/>
    <cellStyle name="Normal 7 2 3 5 3 6" xfId="38444" xr:uid="{00000000-0005-0000-0000-00002A960000}"/>
    <cellStyle name="Normal 7 2 3 5 3 6 2" xfId="38445" xr:uid="{00000000-0005-0000-0000-00002B960000}"/>
    <cellStyle name="Normal 7 2 3 5 3 7" xfId="38446" xr:uid="{00000000-0005-0000-0000-00002C960000}"/>
    <cellStyle name="Normal 7 2 3 5 4" xfId="38447" xr:uid="{00000000-0005-0000-0000-00002D960000}"/>
    <cellStyle name="Normal 7 2 3 5 4 2" xfId="38448" xr:uid="{00000000-0005-0000-0000-00002E960000}"/>
    <cellStyle name="Normal 7 2 3 5 4 2 2" xfId="38449" xr:uid="{00000000-0005-0000-0000-00002F960000}"/>
    <cellStyle name="Normal 7 2 3 5 4 2 2 2" xfId="38450" xr:uid="{00000000-0005-0000-0000-000030960000}"/>
    <cellStyle name="Normal 7 2 3 5 4 2 2 2 2" xfId="38451" xr:uid="{00000000-0005-0000-0000-000031960000}"/>
    <cellStyle name="Normal 7 2 3 5 4 2 2 3" xfId="38452" xr:uid="{00000000-0005-0000-0000-000032960000}"/>
    <cellStyle name="Normal 7 2 3 5 4 2 3" xfId="38453" xr:uid="{00000000-0005-0000-0000-000033960000}"/>
    <cellStyle name="Normal 7 2 3 5 4 2 3 2" xfId="38454" xr:uid="{00000000-0005-0000-0000-000034960000}"/>
    <cellStyle name="Normal 7 2 3 5 4 2 3 2 2" xfId="38455" xr:uid="{00000000-0005-0000-0000-000035960000}"/>
    <cellStyle name="Normal 7 2 3 5 4 2 3 3" xfId="38456" xr:uid="{00000000-0005-0000-0000-000036960000}"/>
    <cellStyle name="Normal 7 2 3 5 4 2 4" xfId="38457" xr:uid="{00000000-0005-0000-0000-000037960000}"/>
    <cellStyle name="Normal 7 2 3 5 4 2 4 2" xfId="38458" xr:uid="{00000000-0005-0000-0000-000038960000}"/>
    <cellStyle name="Normal 7 2 3 5 4 2 5" xfId="38459" xr:uid="{00000000-0005-0000-0000-000039960000}"/>
    <cellStyle name="Normal 7 2 3 5 4 3" xfId="38460" xr:uid="{00000000-0005-0000-0000-00003A960000}"/>
    <cellStyle name="Normal 7 2 3 5 4 3 2" xfId="38461" xr:uid="{00000000-0005-0000-0000-00003B960000}"/>
    <cellStyle name="Normal 7 2 3 5 4 3 2 2" xfId="38462" xr:uid="{00000000-0005-0000-0000-00003C960000}"/>
    <cellStyle name="Normal 7 2 3 5 4 3 3" xfId="38463" xr:uid="{00000000-0005-0000-0000-00003D960000}"/>
    <cellStyle name="Normal 7 2 3 5 4 4" xfId="38464" xr:uid="{00000000-0005-0000-0000-00003E960000}"/>
    <cellStyle name="Normal 7 2 3 5 4 4 2" xfId="38465" xr:uid="{00000000-0005-0000-0000-00003F960000}"/>
    <cellStyle name="Normal 7 2 3 5 4 4 2 2" xfId="38466" xr:uid="{00000000-0005-0000-0000-000040960000}"/>
    <cellStyle name="Normal 7 2 3 5 4 4 3" xfId="38467" xr:uid="{00000000-0005-0000-0000-000041960000}"/>
    <cellStyle name="Normal 7 2 3 5 4 5" xfId="38468" xr:uid="{00000000-0005-0000-0000-000042960000}"/>
    <cellStyle name="Normal 7 2 3 5 4 5 2" xfId="38469" xr:uid="{00000000-0005-0000-0000-000043960000}"/>
    <cellStyle name="Normal 7 2 3 5 4 6" xfId="38470" xr:uid="{00000000-0005-0000-0000-000044960000}"/>
    <cellStyle name="Normal 7 2 3 5 4 6 2" xfId="38471" xr:uid="{00000000-0005-0000-0000-000045960000}"/>
    <cellStyle name="Normal 7 2 3 5 4 7" xfId="38472" xr:uid="{00000000-0005-0000-0000-000046960000}"/>
    <cellStyle name="Normal 7 2 3 5 5" xfId="38473" xr:uid="{00000000-0005-0000-0000-000047960000}"/>
    <cellStyle name="Normal 7 2 3 5 5 2" xfId="38474" xr:uid="{00000000-0005-0000-0000-000048960000}"/>
    <cellStyle name="Normal 7 2 3 5 5 2 2" xfId="38475" xr:uid="{00000000-0005-0000-0000-000049960000}"/>
    <cellStyle name="Normal 7 2 3 5 5 2 2 2" xfId="38476" xr:uid="{00000000-0005-0000-0000-00004A960000}"/>
    <cellStyle name="Normal 7 2 3 5 5 2 3" xfId="38477" xr:uid="{00000000-0005-0000-0000-00004B960000}"/>
    <cellStyle name="Normal 7 2 3 5 5 3" xfId="38478" xr:uid="{00000000-0005-0000-0000-00004C960000}"/>
    <cellStyle name="Normal 7 2 3 5 5 3 2" xfId="38479" xr:uid="{00000000-0005-0000-0000-00004D960000}"/>
    <cellStyle name="Normal 7 2 3 5 5 3 2 2" xfId="38480" xr:uid="{00000000-0005-0000-0000-00004E960000}"/>
    <cellStyle name="Normal 7 2 3 5 5 3 3" xfId="38481" xr:uid="{00000000-0005-0000-0000-00004F960000}"/>
    <cellStyle name="Normal 7 2 3 5 5 4" xfId="38482" xr:uid="{00000000-0005-0000-0000-000050960000}"/>
    <cellStyle name="Normal 7 2 3 5 5 4 2" xfId="38483" xr:uid="{00000000-0005-0000-0000-000051960000}"/>
    <cellStyle name="Normal 7 2 3 5 5 5" xfId="38484" xr:uid="{00000000-0005-0000-0000-000052960000}"/>
    <cellStyle name="Normal 7 2 3 5 6" xfId="38485" xr:uid="{00000000-0005-0000-0000-000053960000}"/>
    <cellStyle name="Normal 7 2 3 5 6 2" xfId="38486" xr:uid="{00000000-0005-0000-0000-000054960000}"/>
    <cellStyle name="Normal 7 2 3 5 6 2 2" xfId="38487" xr:uid="{00000000-0005-0000-0000-000055960000}"/>
    <cellStyle name="Normal 7 2 3 5 6 2 2 2" xfId="38488" xr:uid="{00000000-0005-0000-0000-000056960000}"/>
    <cellStyle name="Normal 7 2 3 5 6 2 3" xfId="38489" xr:uid="{00000000-0005-0000-0000-000057960000}"/>
    <cellStyle name="Normal 7 2 3 5 6 3" xfId="38490" xr:uid="{00000000-0005-0000-0000-000058960000}"/>
    <cellStyle name="Normal 7 2 3 5 6 3 2" xfId="38491" xr:uid="{00000000-0005-0000-0000-000059960000}"/>
    <cellStyle name="Normal 7 2 3 5 6 4" xfId="38492" xr:uid="{00000000-0005-0000-0000-00005A960000}"/>
    <cellStyle name="Normal 7 2 3 5 7" xfId="38493" xr:uid="{00000000-0005-0000-0000-00005B960000}"/>
    <cellStyle name="Normal 7 2 3 5 7 2" xfId="38494" xr:uid="{00000000-0005-0000-0000-00005C960000}"/>
    <cellStyle name="Normal 7 2 3 5 7 2 2" xfId="38495" xr:uid="{00000000-0005-0000-0000-00005D960000}"/>
    <cellStyle name="Normal 7 2 3 5 7 3" xfId="38496" xr:uid="{00000000-0005-0000-0000-00005E960000}"/>
    <cellStyle name="Normal 7 2 3 5 8" xfId="38497" xr:uid="{00000000-0005-0000-0000-00005F960000}"/>
    <cellStyle name="Normal 7 2 3 5 8 2" xfId="38498" xr:uid="{00000000-0005-0000-0000-000060960000}"/>
    <cellStyle name="Normal 7 2 3 5 8 2 2" xfId="38499" xr:uid="{00000000-0005-0000-0000-000061960000}"/>
    <cellStyle name="Normal 7 2 3 5 8 3" xfId="38500" xr:uid="{00000000-0005-0000-0000-000062960000}"/>
    <cellStyle name="Normal 7 2 3 5 9" xfId="38501" xr:uid="{00000000-0005-0000-0000-000063960000}"/>
    <cellStyle name="Normal 7 2 3 5 9 2" xfId="38502" xr:uid="{00000000-0005-0000-0000-000064960000}"/>
    <cellStyle name="Normal 7 2 3 6" xfId="38503" xr:uid="{00000000-0005-0000-0000-000065960000}"/>
    <cellStyle name="Normal 7 2 3 6 2" xfId="38504" xr:uid="{00000000-0005-0000-0000-000066960000}"/>
    <cellStyle name="Normal 7 2 3 6 2 2" xfId="38505" xr:uid="{00000000-0005-0000-0000-000067960000}"/>
    <cellStyle name="Normal 7 2 3 6 2 2 2" xfId="38506" xr:uid="{00000000-0005-0000-0000-000068960000}"/>
    <cellStyle name="Normal 7 2 3 6 2 2 2 2" xfId="38507" xr:uid="{00000000-0005-0000-0000-000069960000}"/>
    <cellStyle name="Normal 7 2 3 6 2 2 2 2 2" xfId="38508" xr:uid="{00000000-0005-0000-0000-00006A960000}"/>
    <cellStyle name="Normal 7 2 3 6 2 2 2 3" xfId="38509" xr:uid="{00000000-0005-0000-0000-00006B960000}"/>
    <cellStyle name="Normal 7 2 3 6 2 2 3" xfId="38510" xr:uid="{00000000-0005-0000-0000-00006C960000}"/>
    <cellStyle name="Normal 7 2 3 6 2 2 3 2" xfId="38511" xr:uid="{00000000-0005-0000-0000-00006D960000}"/>
    <cellStyle name="Normal 7 2 3 6 2 2 3 2 2" xfId="38512" xr:uid="{00000000-0005-0000-0000-00006E960000}"/>
    <cellStyle name="Normal 7 2 3 6 2 2 3 3" xfId="38513" xr:uid="{00000000-0005-0000-0000-00006F960000}"/>
    <cellStyle name="Normal 7 2 3 6 2 2 4" xfId="38514" xr:uid="{00000000-0005-0000-0000-000070960000}"/>
    <cellStyle name="Normal 7 2 3 6 2 2 4 2" xfId="38515" xr:uid="{00000000-0005-0000-0000-000071960000}"/>
    <cellStyle name="Normal 7 2 3 6 2 2 5" xfId="38516" xr:uid="{00000000-0005-0000-0000-000072960000}"/>
    <cellStyle name="Normal 7 2 3 6 2 3" xfId="38517" xr:uid="{00000000-0005-0000-0000-000073960000}"/>
    <cellStyle name="Normal 7 2 3 6 2 3 2" xfId="38518" xr:uid="{00000000-0005-0000-0000-000074960000}"/>
    <cellStyle name="Normal 7 2 3 6 2 3 2 2" xfId="38519" xr:uid="{00000000-0005-0000-0000-000075960000}"/>
    <cellStyle name="Normal 7 2 3 6 2 3 3" xfId="38520" xr:uid="{00000000-0005-0000-0000-000076960000}"/>
    <cellStyle name="Normal 7 2 3 6 2 4" xfId="38521" xr:uid="{00000000-0005-0000-0000-000077960000}"/>
    <cellStyle name="Normal 7 2 3 6 2 4 2" xfId="38522" xr:uid="{00000000-0005-0000-0000-000078960000}"/>
    <cellStyle name="Normal 7 2 3 6 2 4 2 2" xfId="38523" xr:uid="{00000000-0005-0000-0000-000079960000}"/>
    <cellStyle name="Normal 7 2 3 6 2 4 3" xfId="38524" xr:uid="{00000000-0005-0000-0000-00007A960000}"/>
    <cellStyle name="Normal 7 2 3 6 2 5" xfId="38525" xr:uid="{00000000-0005-0000-0000-00007B960000}"/>
    <cellStyle name="Normal 7 2 3 6 2 5 2" xfId="38526" xr:uid="{00000000-0005-0000-0000-00007C960000}"/>
    <cellStyle name="Normal 7 2 3 6 2 6" xfId="38527" xr:uid="{00000000-0005-0000-0000-00007D960000}"/>
    <cellStyle name="Normal 7 2 3 6 2 6 2" xfId="38528" xr:uid="{00000000-0005-0000-0000-00007E960000}"/>
    <cellStyle name="Normal 7 2 3 6 2 7" xfId="38529" xr:uid="{00000000-0005-0000-0000-00007F960000}"/>
    <cellStyle name="Normal 7 2 3 6 3" xfId="38530" xr:uid="{00000000-0005-0000-0000-000080960000}"/>
    <cellStyle name="Normal 7 2 3 6 3 2" xfId="38531" xr:uid="{00000000-0005-0000-0000-000081960000}"/>
    <cellStyle name="Normal 7 2 3 6 3 2 2" xfId="38532" xr:uid="{00000000-0005-0000-0000-000082960000}"/>
    <cellStyle name="Normal 7 2 3 6 3 2 2 2" xfId="38533" xr:uid="{00000000-0005-0000-0000-000083960000}"/>
    <cellStyle name="Normal 7 2 3 6 3 2 3" xfId="38534" xr:uid="{00000000-0005-0000-0000-000084960000}"/>
    <cellStyle name="Normal 7 2 3 6 3 3" xfId="38535" xr:uid="{00000000-0005-0000-0000-000085960000}"/>
    <cellStyle name="Normal 7 2 3 6 3 3 2" xfId="38536" xr:uid="{00000000-0005-0000-0000-000086960000}"/>
    <cellStyle name="Normal 7 2 3 6 3 3 2 2" xfId="38537" xr:uid="{00000000-0005-0000-0000-000087960000}"/>
    <cellStyle name="Normal 7 2 3 6 3 3 3" xfId="38538" xr:uid="{00000000-0005-0000-0000-000088960000}"/>
    <cellStyle name="Normal 7 2 3 6 3 4" xfId="38539" xr:uid="{00000000-0005-0000-0000-000089960000}"/>
    <cellStyle name="Normal 7 2 3 6 3 4 2" xfId="38540" xr:uid="{00000000-0005-0000-0000-00008A960000}"/>
    <cellStyle name="Normal 7 2 3 6 3 5" xfId="38541" xr:uid="{00000000-0005-0000-0000-00008B960000}"/>
    <cellStyle name="Normal 7 2 3 6 4" xfId="38542" xr:uid="{00000000-0005-0000-0000-00008C960000}"/>
    <cellStyle name="Normal 7 2 3 6 4 2" xfId="38543" xr:uid="{00000000-0005-0000-0000-00008D960000}"/>
    <cellStyle name="Normal 7 2 3 6 4 2 2" xfId="38544" xr:uid="{00000000-0005-0000-0000-00008E960000}"/>
    <cellStyle name="Normal 7 2 3 6 4 3" xfId="38545" xr:uid="{00000000-0005-0000-0000-00008F960000}"/>
    <cellStyle name="Normal 7 2 3 6 5" xfId="38546" xr:uid="{00000000-0005-0000-0000-000090960000}"/>
    <cellStyle name="Normal 7 2 3 6 5 2" xfId="38547" xr:uid="{00000000-0005-0000-0000-000091960000}"/>
    <cellStyle name="Normal 7 2 3 6 5 2 2" xfId="38548" xr:uid="{00000000-0005-0000-0000-000092960000}"/>
    <cellStyle name="Normal 7 2 3 6 5 3" xfId="38549" xr:uid="{00000000-0005-0000-0000-000093960000}"/>
    <cellStyle name="Normal 7 2 3 6 6" xfId="38550" xr:uid="{00000000-0005-0000-0000-000094960000}"/>
    <cellStyle name="Normal 7 2 3 6 6 2" xfId="38551" xr:uid="{00000000-0005-0000-0000-000095960000}"/>
    <cellStyle name="Normal 7 2 3 6 7" xfId="38552" xr:uid="{00000000-0005-0000-0000-000096960000}"/>
    <cellStyle name="Normal 7 2 3 6 7 2" xfId="38553" xr:uid="{00000000-0005-0000-0000-000097960000}"/>
    <cellStyle name="Normal 7 2 3 6 8" xfId="38554" xr:uid="{00000000-0005-0000-0000-000098960000}"/>
    <cellStyle name="Normal 7 2 3 7" xfId="38555" xr:uid="{00000000-0005-0000-0000-000099960000}"/>
    <cellStyle name="Normal 7 2 3 7 2" xfId="38556" xr:uid="{00000000-0005-0000-0000-00009A960000}"/>
    <cellStyle name="Normal 7 2 3 7 2 2" xfId="38557" xr:uid="{00000000-0005-0000-0000-00009B960000}"/>
    <cellStyle name="Normal 7 2 3 7 2 2 2" xfId="38558" xr:uid="{00000000-0005-0000-0000-00009C960000}"/>
    <cellStyle name="Normal 7 2 3 7 2 2 2 2" xfId="38559" xr:uid="{00000000-0005-0000-0000-00009D960000}"/>
    <cellStyle name="Normal 7 2 3 7 2 2 3" xfId="38560" xr:uid="{00000000-0005-0000-0000-00009E960000}"/>
    <cellStyle name="Normal 7 2 3 7 2 3" xfId="38561" xr:uid="{00000000-0005-0000-0000-00009F960000}"/>
    <cellStyle name="Normal 7 2 3 7 2 3 2" xfId="38562" xr:uid="{00000000-0005-0000-0000-0000A0960000}"/>
    <cellStyle name="Normal 7 2 3 7 2 3 2 2" xfId="38563" xr:uid="{00000000-0005-0000-0000-0000A1960000}"/>
    <cellStyle name="Normal 7 2 3 7 2 3 3" xfId="38564" xr:uid="{00000000-0005-0000-0000-0000A2960000}"/>
    <cellStyle name="Normal 7 2 3 7 2 4" xfId="38565" xr:uid="{00000000-0005-0000-0000-0000A3960000}"/>
    <cellStyle name="Normal 7 2 3 7 2 4 2" xfId="38566" xr:uid="{00000000-0005-0000-0000-0000A4960000}"/>
    <cellStyle name="Normal 7 2 3 7 2 5" xfId="38567" xr:uid="{00000000-0005-0000-0000-0000A5960000}"/>
    <cellStyle name="Normal 7 2 3 7 3" xfId="38568" xr:uid="{00000000-0005-0000-0000-0000A6960000}"/>
    <cellStyle name="Normal 7 2 3 7 3 2" xfId="38569" xr:uid="{00000000-0005-0000-0000-0000A7960000}"/>
    <cellStyle name="Normal 7 2 3 7 3 2 2" xfId="38570" xr:uid="{00000000-0005-0000-0000-0000A8960000}"/>
    <cellStyle name="Normal 7 2 3 7 3 3" xfId="38571" xr:uid="{00000000-0005-0000-0000-0000A9960000}"/>
    <cellStyle name="Normal 7 2 3 7 4" xfId="38572" xr:uid="{00000000-0005-0000-0000-0000AA960000}"/>
    <cellStyle name="Normal 7 2 3 7 4 2" xfId="38573" xr:uid="{00000000-0005-0000-0000-0000AB960000}"/>
    <cellStyle name="Normal 7 2 3 7 4 2 2" xfId="38574" xr:uid="{00000000-0005-0000-0000-0000AC960000}"/>
    <cellStyle name="Normal 7 2 3 7 4 3" xfId="38575" xr:uid="{00000000-0005-0000-0000-0000AD960000}"/>
    <cellStyle name="Normal 7 2 3 7 5" xfId="38576" xr:uid="{00000000-0005-0000-0000-0000AE960000}"/>
    <cellStyle name="Normal 7 2 3 7 5 2" xfId="38577" xr:uid="{00000000-0005-0000-0000-0000AF960000}"/>
    <cellStyle name="Normal 7 2 3 7 6" xfId="38578" xr:uid="{00000000-0005-0000-0000-0000B0960000}"/>
    <cellStyle name="Normal 7 2 3 7 6 2" xfId="38579" xr:uid="{00000000-0005-0000-0000-0000B1960000}"/>
    <cellStyle name="Normal 7 2 3 7 7" xfId="38580" xr:uid="{00000000-0005-0000-0000-0000B2960000}"/>
    <cellStyle name="Normal 7 2 3 8" xfId="38581" xr:uid="{00000000-0005-0000-0000-0000B3960000}"/>
    <cellStyle name="Normal 7 2 3 8 2" xfId="38582" xr:uid="{00000000-0005-0000-0000-0000B4960000}"/>
    <cellStyle name="Normal 7 2 3 8 2 2" xfId="38583" xr:uid="{00000000-0005-0000-0000-0000B5960000}"/>
    <cellStyle name="Normal 7 2 3 8 2 2 2" xfId="38584" xr:uid="{00000000-0005-0000-0000-0000B6960000}"/>
    <cellStyle name="Normal 7 2 3 8 2 2 2 2" xfId="38585" xr:uid="{00000000-0005-0000-0000-0000B7960000}"/>
    <cellStyle name="Normal 7 2 3 8 2 2 3" xfId="38586" xr:uid="{00000000-0005-0000-0000-0000B8960000}"/>
    <cellStyle name="Normal 7 2 3 8 2 3" xfId="38587" xr:uid="{00000000-0005-0000-0000-0000B9960000}"/>
    <cellStyle name="Normal 7 2 3 8 2 3 2" xfId="38588" xr:uid="{00000000-0005-0000-0000-0000BA960000}"/>
    <cellStyle name="Normal 7 2 3 8 2 3 2 2" xfId="38589" xr:uid="{00000000-0005-0000-0000-0000BB960000}"/>
    <cellStyle name="Normal 7 2 3 8 2 3 3" xfId="38590" xr:uid="{00000000-0005-0000-0000-0000BC960000}"/>
    <cellStyle name="Normal 7 2 3 8 2 4" xfId="38591" xr:uid="{00000000-0005-0000-0000-0000BD960000}"/>
    <cellStyle name="Normal 7 2 3 8 2 4 2" xfId="38592" xr:uid="{00000000-0005-0000-0000-0000BE960000}"/>
    <cellStyle name="Normal 7 2 3 8 2 5" xfId="38593" xr:uid="{00000000-0005-0000-0000-0000BF960000}"/>
    <cellStyle name="Normal 7 2 3 8 3" xfId="38594" xr:uid="{00000000-0005-0000-0000-0000C0960000}"/>
    <cellStyle name="Normal 7 2 3 8 3 2" xfId="38595" xr:uid="{00000000-0005-0000-0000-0000C1960000}"/>
    <cellStyle name="Normal 7 2 3 8 3 2 2" xfId="38596" xr:uid="{00000000-0005-0000-0000-0000C2960000}"/>
    <cellStyle name="Normal 7 2 3 8 3 3" xfId="38597" xr:uid="{00000000-0005-0000-0000-0000C3960000}"/>
    <cellStyle name="Normal 7 2 3 8 4" xfId="38598" xr:uid="{00000000-0005-0000-0000-0000C4960000}"/>
    <cellStyle name="Normal 7 2 3 8 4 2" xfId="38599" xr:uid="{00000000-0005-0000-0000-0000C5960000}"/>
    <cellStyle name="Normal 7 2 3 8 4 2 2" xfId="38600" xr:uid="{00000000-0005-0000-0000-0000C6960000}"/>
    <cellStyle name="Normal 7 2 3 8 4 3" xfId="38601" xr:uid="{00000000-0005-0000-0000-0000C7960000}"/>
    <cellStyle name="Normal 7 2 3 8 5" xfId="38602" xr:uid="{00000000-0005-0000-0000-0000C8960000}"/>
    <cellStyle name="Normal 7 2 3 8 5 2" xfId="38603" xr:uid="{00000000-0005-0000-0000-0000C9960000}"/>
    <cellStyle name="Normal 7 2 3 8 6" xfId="38604" xr:uid="{00000000-0005-0000-0000-0000CA960000}"/>
    <cellStyle name="Normal 7 2 3 8 6 2" xfId="38605" xr:uid="{00000000-0005-0000-0000-0000CB960000}"/>
    <cellStyle name="Normal 7 2 3 8 7" xfId="38606" xr:uid="{00000000-0005-0000-0000-0000CC960000}"/>
    <cellStyle name="Normal 7 2 3 9" xfId="38607" xr:uid="{00000000-0005-0000-0000-0000CD960000}"/>
    <cellStyle name="Normal 7 2 3 9 2" xfId="38608" xr:uid="{00000000-0005-0000-0000-0000CE960000}"/>
    <cellStyle name="Normal 7 2 3 9 2 2" xfId="38609" xr:uid="{00000000-0005-0000-0000-0000CF960000}"/>
    <cellStyle name="Normal 7 2 3 9 2 2 2" xfId="38610" xr:uid="{00000000-0005-0000-0000-0000D0960000}"/>
    <cellStyle name="Normal 7 2 3 9 2 3" xfId="38611" xr:uid="{00000000-0005-0000-0000-0000D1960000}"/>
    <cellStyle name="Normal 7 2 3 9 3" xfId="38612" xr:uid="{00000000-0005-0000-0000-0000D2960000}"/>
    <cellStyle name="Normal 7 2 3 9 3 2" xfId="38613" xr:uid="{00000000-0005-0000-0000-0000D3960000}"/>
    <cellStyle name="Normal 7 2 3 9 3 2 2" xfId="38614" xr:uid="{00000000-0005-0000-0000-0000D4960000}"/>
    <cellStyle name="Normal 7 2 3 9 3 3" xfId="38615" xr:uid="{00000000-0005-0000-0000-0000D5960000}"/>
    <cellStyle name="Normal 7 2 3 9 4" xfId="38616" xr:uid="{00000000-0005-0000-0000-0000D6960000}"/>
    <cellStyle name="Normal 7 2 3 9 4 2" xfId="38617" xr:uid="{00000000-0005-0000-0000-0000D7960000}"/>
    <cellStyle name="Normal 7 2 3 9 5" xfId="38618" xr:uid="{00000000-0005-0000-0000-0000D8960000}"/>
    <cellStyle name="Normal 7 2 4" xfId="38619" xr:uid="{00000000-0005-0000-0000-0000D9960000}"/>
    <cellStyle name="Normal 7 2 4 10" xfId="38620" xr:uid="{00000000-0005-0000-0000-0000DA960000}"/>
    <cellStyle name="Normal 7 2 4 10 2" xfId="38621" xr:uid="{00000000-0005-0000-0000-0000DB960000}"/>
    <cellStyle name="Normal 7 2 4 11" xfId="38622" xr:uid="{00000000-0005-0000-0000-0000DC960000}"/>
    <cellStyle name="Normal 7 2 4 11 2" xfId="38623" xr:uid="{00000000-0005-0000-0000-0000DD960000}"/>
    <cellStyle name="Normal 7 2 4 12" xfId="38624" xr:uid="{00000000-0005-0000-0000-0000DE960000}"/>
    <cellStyle name="Normal 7 2 4 2" xfId="38625" xr:uid="{00000000-0005-0000-0000-0000DF960000}"/>
    <cellStyle name="Normal 7 2 4 2 10" xfId="38626" xr:uid="{00000000-0005-0000-0000-0000E0960000}"/>
    <cellStyle name="Normal 7 2 4 2 10 2" xfId="38627" xr:uid="{00000000-0005-0000-0000-0000E1960000}"/>
    <cellStyle name="Normal 7 2 4 2 11" xfId="38628" xr:uid="{00000000-0005-0000-0000-0000E2960000}"/>
    <cellStyle name="Normal 7 2 4 2 2" xfId="38629" xr:uid="{00000000-0005-0000-0000-0000E3960000}"/>
    <cellStyle name="Normal 7 2 4 2 2 2" xfId="38630" xr:uid="{00000000-0005-0000-0000-0000E4960000}"/>
    <cellStyle name="Normal 7 2 4 2 2 2 2" xfId="38631" xr:uid="{00000000-0005-0000-0000-0000E5960000}"/>
    <cellStyle name="Normal 7 2 4 2 2 2 2 2" xfId="38632" xr:uid="{00000000-0005-0000-0000-0000E6960000}"/>
    <cellStyle name="Normal 7 2 4 2 2 2 2 2 2" xfId="38633" xr:uid="{00000000-0005-0000-0000-0000E7960000}"/>
    <cellStyle name="Normal 7 2 4 2 2 2 2 2 2 2" xfId="38634" xr:uid="{00000000-0005-0000-0000-0000E8960000}"/>
    <cellStyle name="Normal 7 2 4 2 2 2 2 2 3" xfId="38635" xr:uid="{00000000-0005-0000-0000-0000E9960000}"/>
    <cellStyle name="Normal 7 2 4 2 2 2 2 3" xfId="38636" xr:uid="{00000000-0005-0000-0000-0000EA960000}"/>
    <cellStyle name="Normal 7 2 4 2 2 2 2 3 2" xfId="38637" xr:uid="{00000000-0005-0000-0000-0000EB960000}"/>
    <cellStyle name="Normal 7 2 4 2 2 2 2 3 2 2" xfId="38638" xr:uid="{00000000-0005-0000-0000-0000EC960000}"/>
    <cellStyle name="Normal 7 2 4 2 2 2 2 3 3" xfId="38639" xr:uid="{00000000-0005-0000-0000-0000ED960000}"/>
    <cellStyle name="Normal 7 2 4 2 2 2 2 4" xfId="38640" xr:uid="{00000000-0005-0000-0000-0000EE960000}"/>
    <cellStyle name="Normal 7 2 4 2 2 2 2 4 2" xfId="38641" xr:uid="{00000000-0005-0000-0000-0000EF960000}"/>
    <cellStyle name="Normal 7 2 4 2 2 2 2 5" xfId="38642" xr:uid="{00000000-0005-0000-0000-0000F0960000}"/>
    <cellStyle name="Normal 7 2 4 2 2 2 3" xfId="38643" xr:uid="{00000000-0005-0000-0000-0000F1960000}"/>
    <cellStyle name="Normal 7 2 4 2 2 2 3 2" xfId="38644" xr:uid="{00000000-0005-0000-0000-0000F2960000}"/>
    <cellStyle name="Normal 7 2 4 2 2 2 3 2 2" xfId="38645" xr:uid="{00000000-0005-0000-0000-0000F3960000}"/>
    <cellStyle name="Normal 7 2 4 2 2 2 3 3" xfId="38646" xr:uid="{00000000-0005-0000-0000-0000F4960000}"/>
    <cellStyle name="Normal 7 2 4 2 2 2 4" xfId="38647" xr:uid="{00000000-0005-0000-0000-0000F5960000}"/>
    <cellStyle name="Normal 7 2 4 2 2 2 4 2" xfId="38648" xr:uid="{00000000-0005-0000-0000-0000F6960000}"/>
    <cellStyle name="Normal 7 2 4 2 2 2 4 2 2" xfId="38649" xr:uid="{00000000-0005-0000-0000-0000F7960000}"/>
    <cellStyle name="Normal 7 2 4 2 2 2 4 3" xfId="38650" xr:uid="{00000000-0005-0000-0000-0000F8960000}"/>
    <cellStyle name="Normal 7 2 4 2 2 2 5" xfId="38651" xr:uid="{00000000-0005-0000-0000-0000F9960000}"/>
    <cellStyle name="Normal 7 2 4 2 2 2 5 2" xfId="38652" xr:uid="{00000000-0005-0000-0000-0000FA960000}"/>
    <cellStyle name="Normal 7 2 4 2 2 2 6" xfId="38653" xr:uid="{00000000-0005-0000-0000-0000FB960000}"/>
    <cellStyle name="Normal 7 2 4 2 2 2 6 2" xfId="38654" xr:uid="{00000000-0005-0000-0000-0000FC960000}"/>
    <cellStyle name="Normal 7 2 4 2 2 2 7" xfId="38655" xr:uid="{00000000-0005-0000-0000-0000FD960000}"/>
    <cellStyle name="Normal 7 2 4 2 2 3" xfId="38656" xr:uid="{00000000-0005-0000-0000-0000FE960000}"/>
    <cellStyle name="Normal 7 2 4 2 2 3 2" xfId="38657" xr:uid="{00000000-0005-0000-0000-0000FF960000}"/>
    <cellStyle name="Normal 7 2 4 2 2 3 2 2" xfId="38658" xr:uid="{00000000-0005-0000-0000-000000970000}"/>
    <cellStyle name="Normal 7 2 4 2 2 3 2 2 2" xfId="38659" xr:uid="{00000000-0005-0000-0000-000001970000}"/>
    <cellStyle name="Normal 7 2 4 2 2 3 2 3" xfId="38660" xr:uid="{00000000-0005-0000-0000-000002970000}"/>
    <cellStyle name="Normal 7 2 4 2 2 3 3" xfId="38661" xr:uid="{00000000-0005-0000-0000-000003970000}"/>
    <cellStyle name="Normal 7 2 4 2 2 3 3 2" xfId="38662" xr:uid="{00000000-0005-0000-0000-000004970000}"/>
    <cellStyle name="Normal 7 2 4 2 2 3 3 2 2" xfId="38663" xr:uid="{00000000-0005-0000-0000-000005970000}"/>
    <cellStyle name="Normal 7 2 4 2 2 3 3 3" xfId="38664" xr:uid="{00000000-0005-0000-0000-000006970000}"/>
    <cellStyle name="Normal 7 2 4 2 2 3 4" xfId="38665" xr:uid="{00000000-0005-0000-0000-000007970000}"/>
    <cellStyle name="Normal 7 2 4 2 2 3 4 2" xfId="38666" xr:uid="{00000000-0005-0000-0000-000008970000}"/>
    <cellStyle name="Normal 7 2 4 2 2 3 5" xfId="38667" xr:uid="{00000000-0005-0000-0000-000009970000}"/>
    <cellStyle name="Normal 7 2 4 2 2 4" xfId="38668" xr:uid="{00000000-0005-0000-0000-00000A970000}"/>
    <cellStyle name="Normal 7 2 4 2 2 4 2" xfId="38669" xr:uid="{00000000-0005-0000-0000-00000B970000}"/>
    <cellStyle name="Normal 7 2 4 2 2 4 2 2" xfId="38670" xr:uid="{00000000-0005-0000-0000-00000C970000}"/>
    <cellStyle name="Normal 7 2 4 2 2 4 3" xfId="38671" xr:uid="{00000000-0005-0000-0000-00000D970000}"/>
    <cellStyle name="Normal 7 2 4 2 2 5" xfId="38672" xr:uid="{00000000-0005-0000-0000-00000E970000}"/>
    <cellStyle name="Normal 7 2 4 2 2 5 2" xfId="38673" xr:uid="{00000000-0005-0000-0000-00000F970000}"/>
    <cellStyle name="Normal 7 2 4 2 2 5 2 2" xfId="38674" xr:uid="{00000000-0005-0000-0000-000010970000}"/>
    <cellStyle name="Normal 7 2 4 2 2 5 3" xfId="38675" xr:uid="{00000000-0005-0000-0000-000011970000}"/>
    <cellStyle name="Normal 7 2 4 2 2 6" xfId="38676" xr:uid="{00000000-0005-0000-0000-000012970000}"/>
    <cellStyle name="Normal 7 2 4 2 2 6 2" xfId="38677" xr:uid="{00000000-0005-0000-0000-000013970000}"/>
    <cellStyle name="Normal 7 2 4 2 2 7" xfId="38678" xr:uid="{00000000-0005-0000-0000-000014970000}"/>
    <cellStyle name="Normal 7 2 4 2 2 7 2" xfId="38679" xr:uid="{00000000-0005-0000-0000-000015970000}"/>
    <cellStyle name="Normal 7 2 4 2 2 8" xfId="38680" xr:uid="{00000000-0005-0000-0000-000016970000}"/>
    <cellStyle name="Normal 7 2 4 2 3" xfId="38681" xr:uid="{00000000-0005-0000-0000-000017970000}"/>
    <cellStyle name="Normal 7 2 4 2 3 2" xfId="38682" xr:uid="{00000000-0005-0000-0000-000018970000}"/>
    <cellStyle name="Normal 7 2 4 2 3 2 2" xfId="38683" xr:uid="{00000000-0005-0000-0000-000019970000}"/>
    <cellStyle name="Normal 7 2 4 2 3 2 2 2" xfId="38684" xr:uid="{00000000-0005-0000-0000-00001A970000}"/>
    <cellStyle name="Normal 7 2 4 2 3 2 2 2 2" xfId="38685" xr:uid="{00000000-0005-0000-0000-00001B970000}"/>
    <cellStyle name="Normal 7 2 4 2 3 2 2 3" xfId="38686" xr:uid="{00000000-0005-0000-0000-00001C970000}"/>
    <cellStyle name="Normal 7 2 4 2 3 2 3" xfId="38687" xr:uid="{00000000-0005-0000-0000-00001D970000}"/>
    <cellStyle name="Normal 7 2 4 2 3 2 3 2" xfId="38688" xr:uid="{00000000-0005-0000-0000-00001E970000}"/>
    <cellStyle name="Normal 7 2 4 2 3 2 3 2 2" xfId="38689" xr:uid="{00000000-0005-0000-0000-00001F970000}"/>
    <cellStyle name="Normal 7 2 4 2 3 2 3 3" xfId="38690" xr:uid="{00000000-0005-0000-0000-000020970000}"/>
    <cellStyle name="Normal 7 2 4 2 3 2 4" xfId="38691" xr:uid="{00000000-0005-0000-0000-000021970000}"/>
    <cellStyle name="Normal 7 2 4 2 3 2 4 2" xfId="38692" xr:uid="{00000000-0005-0000-0000-000022970000}"/>
    <cellStyle name="Normal 7 2 4 2 3 2 5" xfId="38693" xr:uid="{00000000-0005-0000-0000-000023970000}"/>
    <cellStyle name="Normal 7 2 4 2 3 3" xfId="38694" xr:uid="{00000000-0005-0000-0000-000024970000}"/>
    <cellStyle name="Normal 7 2 4 2 3 3 2" xfId="38695" xr:uid="{00000000-0005-0000-0000-000025970000}"/>
    <cellStyle name="Normal 7 2 4 2 3 3 2 2" xfId="38696" xr:uid="{00000000-0005-0000-0000-000026970000}"/>
    <cellStyle name="Normal 7 2 4 2 3 3 3" xfId="38697" xr:uid="{00000000-0005-0000-0000-000027970000}"/>
    <cellStyle name="Normal 7 2 4 2 3 4" xfId="38698" xr:uid="{00000000-0005-0000-0000-000028970000}"/>
    <cellStyle name="Normal 7 2 4 2 3 4 2" xfId="38699" xr:uid="{00000000-0005-0000-0000-000029970000}"/>
    <cellStyle name="Normal 7 2 4 2 3 4 2 2" xfId="38700" xr:uid="{00000000-0005-0000-0000-00002A970000}"/>
    <cellStyle name="Normal 7 2 4 2 3 4 3" xfId="38701" xr:uid="{00000000-0005-0000-0000-00002B970000}"/>
    <cellStyle name="Normal 7 2 4 2 3 5" xfId="38702" xr:uid="{00000000-0005-0000-0000-00002C970000}"/>
    <cellStyle name="Normal 7 2 4 2 3 5 2" xfId="38703" xr:uid="{00000000-0005-0000-0000-00002D970000}"/>
    <cellStyle name="Normal 7 2 4 2 3 6" xfId="38704" xr:uid="{00000000-0005-0000-0000-00002E970000}"/>
    <cellStyle name="Normal 7 2 4 2 3 6 2" xfId="38705" xr:uid="{00000000-0005-0000-0000-00002F970000}"/>
    <cellStyle name="Normal 7 2 4 2 3 7" xfId="38706" xr:uid="{00000000-0005-0000-0000-000030970000}"/>
    <cellStyle name="Normal 7 2 4 2 4" xfId="38707" xr:uid="{00000000-0005-0000-0000-000031970000}"/>
    <cellStyle name="Normal 7 2 4 2 4 2" xfId="38708" xr:uid="{00000000-0005-0000-0000-000032970000}"/>
    <cellStyle name="Normal 7 2 4 2 4 2 2" xfId="38709" xr:uid="{00000000-0005-0000-0000-000033970000}"/>
    <cellStyle name="Normal 7 2 4 2 4 2 2 2" xfId="38710" xr:uid="{00000000-0005-0000-0000-000034970000}"/>
    <cellStyle name="Normal 7 2 4 2 4 2 2 2 2" xfId="38711" xr:uid="{00000000-0005-0000-0000-000035970000}"/>
    <cellStyle name="Normal 7 2 4 2 4 2 2 3" xfId="38712" xr:uid="{00000000-0005-0000-0000-000036970000}"/>
    <cellStyle name="Normal 7 2 4 2 4 2 3" xfId="38713" xr:uid="{00000000-0005-0000-0000-000037970000}"/>
    <cellStyle name="Normal 7 2 4 2 4 2 3 2" xfId="38714" xr:uid="{00000000-0005-0000-0000-000038970000}"/>
    <cellStyle name="Normal 7 2 4 2 4 2 3 2 2" xfId="38715" xr:uid="{00000000-0005-0000-0000-000039970000}"/>
    <cellStyle name="Normal 7 2 4 2 4 2 3 3" xfId="38716" xr:uid="{00000000-0005-0000-0000-00003A970000}"/>
    <cellStyle name="Normal 7 2 4 2 4 2 4" xfId="38717" xr:uid="{00000000-0005-0000-0000-00003B970000}"/>
    <cellStyle name="Normal 7 2 4 2 4 2 4 2" xfId="38718" xr:uid="{00000000-0005-0000-0000-00003C970000}"/>
    <cellStyle name="Normal 7 2 4 2 4 2 5" xfId="38719" xr:uid="{00000000-0005-0000-0000-00003D970000}"/>
    <cellStyle name="Normal 7 2 4 2 4 3" xfId="38720" xr:uid="{00000000-0005-0000-0000-00003E970000}"/>
    <cellStyle name="Normal 7 2 4 2 4 3 2" xfId="38721" xr:uid="{00000000-0005-0000-0000-00003F970000}"/>
    <cellStyle name="Normal 7 2 4 2 4 3 2 2" xfId="38722" xr:uid="{00000000-0005-0000-0000-000040970000}"/>
    <cellStyle name="Normal 7 2 4 2 4 3 3" xfId="38723" xr:uid="{00000000-0005-0000-0000-000041970000}"/>
    <cellStyle name="Normal 7 2 4 2 4 4" xfId="38724" xr:uid="{00000000-0005-0000-0000-000042970000}"/>
    <cellStyle name="Normal 7 2 4 2 4 4 2" xfId="38725" xr:uid="{00000000-0005-0000-0000-000043970000}"/>
    <cellStyle name="Normal 7 2 4 2 4 4 2 2" xfId="38726" xr:uid="{00000000-0005-0000-0000-000044970000}"/>
    <cellStyle name="Normal 7 2 4 2 4 4 3" xfId="38727" xr:uid="{00000000-0005-0000-0000-000045970000}"/>
    <cellStyle name="Normal 7 2 4 2 4 5" xfId="38728" xr:uid="{00000000-0005-0000-0000-000046970000}"/>
    <cellStyle name="Normal 7 2 4 2 4 5 2" xfId="38729" xr:uid="{00000000-0005-0000-0000-000047970000}"/>
    <cellStyle name="Normal 7 2 4 2 4 6" xfId="38730" xr:uid="{00000000-0005-0000-0000-000048970000}"/>
    <cellStyle name="Normal 7 2 4 2 4 6 2" xfId="38731" xr:uid="{00000000-0005-0000-0000-000049970000}"/>
    <cellStyle name="Normal 7 2 4 2 4 7" xfId="38732" xr:uid="{00000000-0005-0000-0000-00004A970000}"/>
    <cellStyle name="Normal 7 2 4 2 5" xfId="38733" xr:uid="{00000000-0005-0000-0000-00004B970000}"/>
    <cellStyle name="Normal 7 2 4 2 5 2" xfId="38734" xr:uid="{00000000-0005-0000-0000-00004C970000}"/>
    <cellStyle name="Normal 7 2 4 2 5 2 2" xfId="38735" xr:uid="{00000000-0005-0000-0000-00004D970000}"/>
    <cellStyle name="Normal 7 2 4 2 5 2 2 2" xfId="38736" xr:uid="{00000000-0005-0000-0000-00004E970000}"/>
    <cellStyle name="Normal 7 2 4 2 5 2 3" xfId="38737" xr:uid="{00000000-0005-0000-0000-00004F970000}"/>
    <cellStyle name="Normal 7 2 4 2 5 3" xfId="38738" xr:uid="{00000000-0005-0000-0000-000050970000}"/>
    <cellStyle name="Normal 7 2 4 2 5 3 2" xfId="38739" xr:uid="{00000000-0005-0000-0000-000051970000}"/>
    <cellStyle name="Normal 7 2 4 2 5 3 2 2" xfId="38740" xr:uid="{00000000-0005-0000-0000-000052970000}"/>
    <cellStyle name="Normal 7 2 4 2 5 3 3" xfId="38741" xr:uid="{00000000-0005-0000-0000-000053970000}"/>
    <cellStyle name="Normal 7 2 4 2 5 4" xfId="38742" xr:uid="{00000000-0005-0000-0000-000054970000}"/>
    <cellStyle name="Normal 7 2 4 2 5 4 2" xfId="38743" xr:uid="{00000000-0005-0000-0000-000055970000}"/>
    <cellStyle name="Normal 7 2 4 2 5 5" xfId="38744" xr:uid="{00000000-0005-0000-0000-000056970000}"/>
    <cellStyle name="Normal 7 2 4 2 6" xfId="38745" xr:uid="{00000000-0005-0000-0000-000057970000}"/>
    <cellStyle name="Normal 7 2 4 2 6 2" xfId="38746" xr:uid="{00000000-0005-0000-0000-000058970000}"/>
    <cellStyle name="Normal 7 2 4 2 6 2 2" xfId="38747" xr:uid="{00000000-0005-0000-0000-000059970000}"/>
    <cellStyle name="Normal 7 2 4 2 6 2 2 2" xfId="38748" xr:uid="{00000000-0005-0000-0000-00005A970000}"/>
    <cellStyle name="Normal 7 2 4 2 6 2 3" xfId="38749" xr:uid="{00000000-0005-0000-0000-00005B970000}"/>
    <cellStyle name="Normal 7 2 4 2 6 3" xfId="38750" xr:uid="{00000000-0005-0000-0000-00005C970000}"/>
    <cellStyle name="Normal 7 2 4 2 6 3 2" xfId="38751" xr:uid="{00000000-0005-0000-0000-00005D970000}"/>
    <cellStyle name="Normal 7 2 4 2 6 4" xfId="38752" xr:uid="{00000000-0005-0000-0000-00005E970000}"/>
    <cellStyle name="Normal 7 2 4 2 7" xfId="38753" xr:uid="{00000000-0005-0000-0000-00005F970000}"/>
    <cellStyle name="Normal 7 2 4 2 7 2" xfId="38754" xr:uid="{00000000-0005-0000-0000-000060970000}"/>
    <cellStyle name="Normal 7 2 4 2 7 2 2" xfId="38755" xr:uid="{00000000-0005-0000-0000-000061970000}"/>
    <cellStyle name="Normal 7 2 4 2 7 3" xfId="38756" xr:uid="{00000000-0005-0000-0000-000062970000}"/>
    <cellStyle name="Normal 7 2 4 2 8" xfId="38757" xr:uid="{00000000-0005-0000-0000-000063970000}"/>
    <cellStyle name="Normal 7 2 4 2 8 2" xfId="38758" xr:uid="{00000000-0005-0000-0000-000064970000}"/>
    <cellStyle name="Normal 7 2 4 2 8 2 2" xfId="38759" xr:uid="{00000000-0005-0000-0000-000065970000}"/>
    <cellStyle name="Normal 7 2 4 2 8 3" xfId="38760" xr:uid="{00000000-0005-0000-0000-000066970000}"/>
    <cellStyle name="Normal 7 2 4 2 9" xfId="38761" xr:uid="{00000000-0005-0000-0000-000067970000}"/>
    <cellStyle name="Normal 7 2 4 2 9 2" xfId="38762" xr:uid="{00000000-0005-0000-0000-000068970000}"/>
    <cellStyle name="Normal 7 2 4 3" xfId="38763" xr:uid="{00000000-0005-0000-0000-000069970000}"/>
    <cellStyle name="Normal 7 2 4 3 2" xfId="38764" xr:uid="{00000000-0005-0000-0000-00006A970000}"/>
    <cellStyle name="Normal 7 2 4 3 2 2" xfId="38765" xr:uid="{00000000-0005-0000-0000-00006B970000}"/>
    <cellStyle name="Normal 7 2 4 3 2 2 2" xfId="38766" xr:uid="{00000000-0005-0000-0000-00006C970000}"/>
    <cellStyle name="Normal 7 2 4 3 2 2 2 2" xfId="38767" xr:uid="{00000000-0005-0000-0000-00006D970000}"/>
    <cellStyle name="Normal 7 2 4 3 2 2 2 2 2" xfId="38768" xr:uid="{00000000-0005-0000-0000-00006E970000}"/>
    <cellStyle name="Normal 7 2 4 3 2 2 2 3" xfId="38769" xr:uid="{00000000-0005-0000-0000-00006F970000}"/>
    <cellStyle name="Normal 7 2 4 3 2 2 3" xfId="38770" xr:uid="{00000000-0005-0000-0000-000070970000}"/>
    <cellStyle name="Normal 7 2 4 3 2 2 3 2" xfId="38771" xr:uid="{00000000-0005-0000-0000-000071970000}"/>
    <cellStyle name="Normal 7 2 4 3 2 2 3 2 2" xfId="38772" xr:uid="{00000000-0005-0000-0000-000072970000}"/>
    <cellStyle name="Normal 7 2 4 3 2 2 3 3" xfId="38773" xr:uid="{00000000-0005-0000-0000-000073970000}"/>
    <cellStyle name="Normal 7 2 4 3 2 2 4" xfId="38774" xr:uid="{00000000-0005-0000-0000-000074970000}"/>
    <cellStyle name="Normal 7 2 4 3 2 2 4 2" xfId="38775" xr:uid="{00000000-0005-0000-0000-000075970000}"/>
    <cellStyle name="Normal 7 2 4 3 2 2 5" xfId="38776" xr:uid="{00000000-0005-0000-0000-000076970000}"/>
    <cellStyle name="Normal 7 2 4 3 2 3" xfId="38777" xr:uid="{00000000-0005-0000-0000-000077970000}"/>
    <cellStyle name="Normal 7 2 4 3 2 3 2" xfId="38778" xr:uid="{00000000-0005-0000-0000-000078970000}"/>
    <cellStyle name="Normal 7 2 4 3 2 3 2 2" xfId="38779" xr:uid="{00000000-0005-0000-0000-000079970000}"/>
    <cellStyle name="Normal 7 2 4 3 2 3 3" xfId="38780" xr:uid="{00000000-0005-0000-0000-00007A970000}"/>
    <cellStyle name="Normal 7 2 4 3 2 4" xfId="38781" xr:uid="{00000000-0005-0000-0000-00007B970000}"/>
    <cellStyle name="Normal 7 2 4 3 2 4 2" xfId="38782" xr:uid="{00000000-0005-0000-0000-00007C970000}"/>
    <cellStyle name="Normal 7 2 4 3 2 4 2 2" xfId="38783" xr:uid="{00000000-0005-0000-0000-00007D970000}"/>
    <cellStyle name="Normal 7 2 4 3 2 4 3" xfId="38784" xr:uid="{00000000-0005-0000-0000-00007E970000}"/>
    <cellStyle name="Normal 7 2 4 3 2 5" xfId="38785" xr:uid="{00000000-0005-0000-0000-00007F970000}"/>
    <cellStyle name="Normal 7 2 4 3 2 5 2" xfId="38786" xr:uid="{00000000-0005-0000-0000-000080970000}"/>
    <cellStyle name="Normal 7 2 4 3 2 6" xfId="38787" xr:uid="{00000000-0005-0000-0000-000081970000}"/>
    <cellStyle name="Normal 7 2 4 3 2 6 2" xfId="38788" xr:uid="{00000000-0005-0000-0000-000082970000}"/>
    <cellStyle name="Normal 7 2 4 3 2 7" xfId="38789" xr:uid="{00000000-0005-0000-0000-000083970000}"/>
    <cellStyle name="Normal 7 2 4 3 3" xfId="38790" xr:uid="{00000000-0005-0000-0000-000084970000}"/>
    <cellStyle name="Normal 7 2 4 3 3 2" xfId="38791" xr:uid="{00000000-0005-0000-0000-000085970000}"/>
    <cellStyle name="Normal 7 2 4 3 3 2 2" xfId="38792" xr:uid="{00000000-0005-0000-0000-000086970000}"/>
    <cellStyle name="Normal 7 2 4 3 3 2 2 2" xfId="38793" xr:uid="{00000000-0005-0000-0000-000087970000}"/>
    <cellStyle name="Normal 7 2 4 3 3 2 3" xfId="38794" xr:uid="{00000000-0005-0000-0000-000088970000}"/>
    <cellStyle name="Normal 7 2 4 3 3 3" xfId="38795" xr:uid="{00000000-0005-0000-0000-000089970000}"/>
    <cellStyle name="Normal 7 2 4 3 3 3 2" xfId="38796" xr:uid="{00000000-0005-0000-0000-00008A970000}"/>
    <cellStyle name="Normal 7 2 4 3 3 3 2 2" xfId="38797" xr:uid="{00000000-0005-0000-0000-00008B970000}"/>
    <cellStyle name="Normal 7 2 4 3 3 3 3" xfId="38798" xr:uid="{00000000-0005-0000-0000-00008C970000}"/>
    <cellStyle name="Normal 7 2 4 3 3 4" xfId="38799" xr:uid="{00000000-0005-0000-0000-00008D970000}"/>
    <cellStyle name="Normal 7 2 4 3 3 4 2" xfId="38800" xr:uid="{00000000-0005-0000-0000-00008E970000}"/>
    <cellStyle name="Normal 7 2 4 3 3 5" xfId="38801" xr:uid="{00000000-0005-0000-0000-00008F970000}"/>
    <cellStyle name="Normal 7 2 4 3 4" xfId="38802" xr:uid="{00000000-0005-0000-0000-000090970000}"/>
    <cellStyle name="Normal 7 2 4 3 4 2" xfId="38803" xr:uid="{00000000-0005-0000-0000-000091970000}"/>
    <cellStyle name="Normal 7 2 4 3 4 2 2" xfId="38804" xr:uid="{00000000-0005-0000-0000-000092970000}"/>
    <cellStyle name="Normal 7 2 4 3 4 3" xfId="38805" xr:uid="{00000000-0005-0000-0000-000093970000}"/>
    <cellStyle name="Normal 7 2 4 3 5" xfId="38806" xr:uid="{00000000-0005-0000-0000-000094970000}"/>
    <cellStyle name="Normal 7 2 4 3 5 2" xfId="38807" xr:uid="{00000000-0005-0000-0000-000095970000}"/>
    <cellStyle name="Normal 7 2 4 3 5 2 2" xfId="38808" xr:uid="{00000000-0005-0000-0000-000096970000}"/>
    <cellStyle name="Normal 7 2 4 3 5 3" xfId="38809" xr:uid="{00000000-0005-0000-0000-000097970000}"/>
    <cellStyle name="Normal 7 2 4 3 6" xfId="38810" xr:uid="{00000000-0005-0000-0000-000098970000}"/>
    <cellStyle name="Normal 7 2 4 3 6 2" xfId="38811" xr:uid="{00000000-0005-0000-0000-000099970000}"/>
    <cellStyle name="Normal 7 2 4 3 7" xfId="38812" xr:uid="{00000000-0005-0000-0000-00009A970000}"/>
    <cellStyle name="Normal 7 2 4 3 7 2" xfId="38813" xr:uid="{00000000-0005-0000-0000-00009B970000}"/>
    <cellStyle name="Normal 7 2 4 3 8" xfId="38814" xr:uid="{00000000-0005-0000-0000-00009C970000}"/>
    <cellStyle name="Normal 7 2 4 4" xfId="38815" xr:uid="{00000000-0005-0000-0000-00009D970000}"/>
    <cellStyle name="Normal 7 2 4 4 2" xfId="38816" xr:uid="{00000000-0005-0000-0000-00009E970000}"/>
    <cellStyle name="Normal 7 2 4 4 2 2" xfId="38817" xr:uid="{00000000-0005-0000-0000-00009F970000}"/>
    <cellStyle name="Normal 7 2 4 4 2 2 2" xfId="38818" xr:uid="{00000000-0005-0000-0000-0000A0970000}"/>
    <cellStyle name="Normal 7 2 4 4 2 2 2 2" xfId="38819" xr:uid="{00000000-0005-0000-0000-0000A1970000}"/>
    <cellStyle name="Normal 7 2 4 4 2 2 3" xfId="38820" xr:uid="{00000000-0005-0000-0000-0000A2970000}"/>
    <cellStyle name="Normal 7 2 4 4 2 3" xfId="38821" xr:uid="{00000000-0005-0000-0000-0000A3970000}"/>
    <cellStyle name="Normal 7 2 4 4 2 3 2" xfId="38822" xr:uid="{00000000-0005-0000-0000-0000A4970000}"/>
    <cellStyle name="Normal 7 2 4 4 2 3 2 2" xfId="38823" xr:uid="{00000000-0005-0000-0000-0000A5970000}"/>
    <cellStyle name="Normal 7 2 4 4 2 3 3" xfId="38824" xr:uid="{00000000-0005-0000-0000-0000A6970000}"/>
    <cellStyle name="Normal 7 2 4 4 2 4" xfId="38825" xr:uid="{00000000-0005-0000-0000-0000A7970000}"/>
    <cellStyle name="Normal 7 2 4 4 2 4 2" xfId="38826" xr:uid="{00000000-0005-0000-0000-0000A8970000}"/>
    <cellStyle name="Normal 7 2 4 4 2 5" xfId="38827" xr:uid="{00000000-0005-0000-0000-0000A9970000}"/>
    <cellStyle name="Normal 7 2 4 4 3" xfId="38828" xr:uid="{00000000-0005-0000-0000-0000AA970000}"/>
    <cellStyle name="Normal 7 2 4 4 3 2" xfId="38829" xr:uid="{00000000-0005-0000-0000-0000AB970000}"/>
    <cellStyle name="Normal 7 2 4 4 3 2 2" xfId="38830" xr:uid="{00000000-0005-0000-0000-0000AC970000}"/>
    <cellStyle name="Normal 7 2 4 4 3 3" xfId="38831" xr:uid="{00000000-0005-0000-0000-0000AD970000}"/>
    <cellStyle name="Normal 7 2 4 4 4" xfId="38832" xr:uid="{00000000-0005-0000-0000-0000AE970000}"/>
    <cellStyle name="Normal 7 2 4 4 4 2" xfId="38833" xr:uid="{00000000-0005-0000-0000-0000AF970000}"/>
    <cellStyle name="Normal 7 2 4 4 4 2 2" xfId="38834" xr:uid="{00000000-0005-0000-0000-0000B0970000}"/>
    <cellStyle name="Normal 7 2 4 4 4 3" xfId="38835" xr:uid="{00000000-0005-0000-0000-0000B1970000}"/>
    <cellStyle name="Normal 7 2 4 4 5" xfId="38836" xr:uid="{00000000-0005-0000-0000-0000B2970000}"/>
    <cellStyle name="Normal 7 2 4 4 5 2" xfId="38837" xr:uid="{00000000-0005-0000-0000-0000B3970000}"/>
    <cellStyle name="Normal 7 2 4 4 6" xfId="38838" xr:uid="{00000000-0005-0000-0000-0000B4970000}"/>
    <cellStyle name="Normal 7 2 4 4 6 2" xfId="38839" xr:uid="{00000000-0005-0000-0000-0000B5970000}"/>
    <cellStyle name="Normal 7 2 4 4 7" xfId="38840" xr:uid="{00000000-0005-0000-0000-0000B6970000}"/>
    <cellStyle name="Normal 7 2 4 5" xfId="38841" xr:uid="{00000000-0005-0000-0000-0000B7970000}"/>
    <cellStyle name="Normal 7 2 4 5 2" xfId="38842" xr:uid="{00000000-0005-0000-0000-0000B8970000}"/>
    <cellStyle name="Normal 7 2 4 5 2 2" xfId="38843" xr:uid="{00000000-0005-0000-0000-0000B9970000}"/>
    <cellStyle name="Normal 7 2 4 5 2 2 2" xfId="38844" xr:uid="{00000000-0005-0000-0000-0000BA970000}"/>
    <cellStyle name="Normal 7 2 4 5 2 2 2 2" xfId="38845" xr:uid="{00000000-0005-0000-0000-0000BB970000}"/>
    <cellStyle name="Normal 7 2 4 5 2 2 3" xfId="38846" xr:uid="{00000000-0005-0000-0000-0000BC970000}"/>
    <cellStyle name="Normal 7 2 4 5 2 3" xfId="38847" xr:uid="{00000000-0005-0000-0000-0000BD970000}"/>
    <cellStyle name="Normal 7 2 4 5 2 3 2" xfId="38848" xr:uid="{00000000-0005-0000-0000-0000BE970000}"/>
    <cellStyle name="Normal 7 2 4 5 2 3 2 2" xfId="38849" xr:uid="{00000000-0005-0000-0000-0000BF970000}"/>
    <cellStyle name="Normal 7 2 4 5 2 3 3" xfId="38850" xr:uid="{00000000-0005-0000-0000-0000C0970000}"/>
    <cellStyle name="Normal 7 2 4 5 2 4" xfId="38851" xr:uid="{00000000-0005-0000-0000-0000C1970000}"/>
    <cellStyle name="Normal 7 2 4 5 2 4 2" xfId="38852" xr:uid="{00000000-0005-0000-0000-0000C2970000}"/>
    <cellStyle name="Normal 7 2 4 5 2 5" xfId="38853" xr:uid="{00000000-0005-0000-0000-0000C3970000}"/>
    <cellStyle name="Normal 7 2 4 5 3" xfId="38854" xr:uid="{00000000-0005-0000-0000-0000C4970000}"/>
    <cellStyle name="Normal 7 2 4 5 3 2" xfId="38855" xr:uid="{00000000-0005-0000-0000-0000C5970000}"/>
    <cellStyle name="Normal 7 2 4 5 3 2 2" xfId="38856" xr:uid="{00000000-0005-0000-0000-0000C6970000}"/>
    <cellStyle name="Normal 7 2 4 5 3 3" xfId="38857" xr:uid="{00000000-0005-0000-0000-0000C7970000}"/>
    <cellStyle name="Normal 7 2 4 5 4" xfId="38858" xr:uid="{00000000-0005-0000-0000-0000C8970000}"/>
    <cellStyle name="Normal 7 2 4 5 4 2" xfId="38859" xr:uid="{00000000-0005-0000-0000-0000C9970000}"/>
    <cellStyle name="Normal 7 2 4 5 4 2 2" xfId="38860" xr:uid="{00000000-0005-0000-0000-0000CA970000}"/>
    <cellStyle name="Normal 7 2 4 5 4 3" xfId="38861" xr:uid="{00000000-0005-0000-0000-0000CB970000}"/>
    <cellStyle name="Normal 7 2 4 5 5" xfId="38862" xr:uid="{00000000-0005-0000-0000-0000CC970000}"/>
    <cellStyle name="Normal 7 2 4 5 5 2" xfId="38863" xr:uid="{00000000-0005-0000-0000-0000CD970000}"/>
    <cellStyle name="Normal 7 2 4 5 6" xfId="38864" xr:uid="{00000000-0005-0000-0000-0000CE970000}"/>
    <cellStyle name="Normal 7 2 4 5 6 2" xfId="38865" xr:uid="{00000000-0005-0000-0000-0000CF970000}"/>
    <cellStyle name="Normal 7 2 4 5 7" xfId="38866" xr:uid="{00000000-0005-0000-0000-0000D0970000}"/>
    <cellStyle name="Normal 7 2 4 6" xfId="38867" xr:uid="{00000000-0005-0000-0000-0000D1970000}"/>
    <cellStyle name="Normal 7 2 4 6 2" xfId="38868" xr:uid="{00000000-0005-0000-0000-0000D2970000}"/>
    <cellStyle name="Normal 7 2 4 6 2 2" xfId="38869" xr:uid="{00000000-0005-0000-0000-0000D3970000}"/>
    <cellStyle name="Normal 7 2 4 6 2 2 2" xfId="38870" xr:uid="{00000000-0005-0000-0000-0000D4970000}"/>
    <cellStyle name="Normal 7 2 4 6 2 3" xfId="38871" xr:uid="{00000000-0005-0000-0000-0000D5970000}"/>
    <cellStyle name="Normal 7 2 4 6 3" xfId="38872" xr:uid="{00000000-0005-0000-0000-0000D6970000}"/>
    <cellStyle name="Normal 7 2 4 6 3 2" xfId="38873" xr:uid="{00000000-0005-0000-0000-0000D7970000}"/>
    <cellStyle name="Normal 7 2 4 6 3 2 2" xfId="38874" xr:uid="{00000000-0005-0000-0000-0000D8970000}"/>
    <cellStyle name="Normal 7 2 4 6 3 3" xfId="38875" xr:uid="{00000000-0005-0000-0000-0000D9970000}"/>
    <cellStyle name="Normal 7 2 4 6 4" xfId="38876" xr:uid="{00000000-0005-0000-0000-0000DA970000}"/>
    <cellStyle name="Normal 7 2 4 6 4 2" xfId="38877" xr:uid="{00000000-0005-0000-0000-0000DB970000}"/>
    <cellStyle name="Normal 7 2 4 6 5" xfId="38878" xr:uid="{00000000-0005-0000-0000-0000DC970000}"/>
    <cellStyle name="Normal 7 2 4 7" xfId="38879" xr:uid="{00000000-0005-0000-0000-0000DD970000}"/>
    <cellStyle name="Normal 7 2 4 7 2" xfId="38880" xr:uid="{00000000-0005-0000-0000-0000DE970000}"/>
    <cellStyle name="Normal 7 2 4 7 2 2" xfId="38881" xr:uid="{00000000-0005-0000-0000-0000DF970000}"/>
    <cellStyle name="Normal 7 2 4 7 2 2 2" xfId="38882" xr:uid="{00000000-0005-0000-0000-0000E0970000}"/>
    <cellStyle name="Normal 7 2 4 7 2 3" xfId="38883" xr:uid="{00000000-0005-0000-0000-0000E1970000}"/>
    <cellStyle name="Normal 7 2 4 7 3" xfId="38884" xr:uid="{00000000-0005-0000-0000-0000E2970000}"/>
    <cellStyle name="Normal 7 2 4 7 3 2" xfId="38885" xr:uid="{00000000-0005-0000-0000-0000E3970000}"/>
    <cellStyle name="Normal 7 2 4 7 4" xfId="38886" xr:uid="{00000000-0005-0000-0000-0000E4970000}"/>
    <cellStyle name="Normal 7 2 4 8" xfId="38887" xr:uid="{00000000-0005-0000-0000-0000E5970000}"/>
    <cellStyle name="Normal 7 2 4 8 2" xfId="38888" xr:uid="{00000000-0005-0000-0000-0000E6970000}"/>
    <cellStyle name="Normal 7 2 4 8 2 2" xfId="38889" xr:uid="{00000000-0005-0000-0000-0000E7970000}"/>
    <cellStyle name="Normal 7 2 4 8 3" xfId="38890" xr:uid="{00000000-0005-0000-0000-0000E8970000}"/>
    <cellStyle name="Normal 7 2 4 9" xfId="38891" xr:uid="{00000000-0005-0000-0000-0000E9970000}"/>
    <cellStyle name="Normal 7 2 4 9 2" xfId="38892" xr:uid="{00000000-0005-0000-0000-0000EA970000}"/>
    <cellStyle name="Normal 7 2 4 9 2 2" xfId="38893" xr:uid="{00000000-0005-0000-0000-0000EB970000}"/>
    <cellStyle name="Normal 7 2 4 9 3" xfId="38894" xr:uid="{00000000-0005-0000-0000-0000EC970000}"/>
    <cellStyle name="Normal 7 2 5" xfId="38895" xr:uid="{00000000-0005-0000-0000-0000ED970000}"/>
    <cellStyle name="Normal 7 2 5 10" xfId="38896" xr:uid="{00000000-0005-0000-0000-0000EE970000}"/>
    <cellStyle name="Normal 7 2 5 10 2" xfId="38897" xr:uid="{00000000-0005-0000-0000-0000EF970000}"/>
    <cellStyle name="Normal 7 2 5 11" xfId="38898" xr:uid="{00000000-0005-0000-0000-0000F0970000}"/>
    <cellStyle name="Normal 7 2 5 2" xfId="38899" xr:uid="{00000000-0005-0000-0000-0000F1970000}"/>
    <cellStyle name="Normal 7 2 5 2 2" xfId="38900" xr:uid="{00000000-0005-0000-0000-0000F2970000}"/>
    <cellStyle name="Normal 7 2 5 2 2 2" xfId="38901" xr:uid="{00000000-0005-0000-0000-0000F3970000}"/>
    <cellStyle name="Normal 7 2 5 2 2 2 2" xfId="38902" xr:uid="{00000000-0005-0000-0000-0000F4970000}"/>
    <cellStyle name="Normal 7 2 5 2 2 2 2 2" xfId="38903" xr:uid="{00000000-0005-0000-0000-0000F5970000}"/>
    <cellStyle name="Normal 7 2 5 2 2 2 2 2 2" xfId="38904" xr:uid="{00000000-0005-0000-0000-0000F6970000}"/>
    <cellStyle name="Normal 7 2 5 2 2 2 2 3" xfId="38905" xr:uid="{00000000-0005-0000-0000-0000F7970000}"/>
    <cellStyle name="Normal 7 2 5 2 2 2 3" xfId="38906" xr:uid="{00000000-0005-0000-0000-0000F8970000}"/>
    <cellStyle name="Normal 7 2 5 2 2 2 3 2" xfId="38907" xr:uid="{00000000-0005-0000-0000-0000F9970000}"/>
    <cellStyle name="Normal 7 2 5 2 2 2 3 2 2" xfId="38908" xr:uid="{00000000-0005-0000-0000-0000FA970000}"/>
    <cellStyle name="Normal 7 2 5 2 2 2 3 3" xfId="38909" xr:uid="{00000000-0005-0000-0000-0000FB970000}"/>
    <cellStyle name="Normal 7 2 5 2 2 2 4" xfId="38910" xr:uid="{00000000-0005-0000-0000-0000FC970000}"/>
    <cellStyle name="Normal 7 2 5 2 2 2 4 2" xfId="38911" xr:uid="{00000000-0005-0000-0000-0000FD970000}"/>
    <cellStyle name="Normal 7 2 5 2 2 2 5" xfId="38912" xr:uid="{00000000-0005-0000-0000-0000FE970000}"/>
    <cellStyle name="Normal 7 2 5 2 2 3" xfId="38913" xr:uid="{00000000-0005-0000-0000-0000FF970000}"/>
    <cellStyle name="Normal 7 2 5 2 2 3 2" xfId="38914" xr:uid="{00000000-0005-0000-0000-000000980000}"/>
    <cellStyle name="Normal 7 2 5 2 2 3 2 2" xfId="38915" xr:uid="{00000000-0005-0000-0000-000001980000}"/>
    <cellStyle name="Normal 7 2 5 2 2 3 3" xfId="38916" xr:uid="{00000000-0005-0000-0000-000002980000}"/>
    <cellStyle name="Normal 7 2 5 2 2 4" xfId="38917" xr:uid="{00000000-0005-0000-0000-000003980000}"/>
    <cellStyle name="Normal 7 2 5 2 2 4 2" xfId="38918" xr:uid="{00000000-0005-0000-0000-000004980000}"/>
    <cellStyle name="Normal 7 2 5 2 2 4 2 2" xfId="38919" xr:uid="{00000000-0005-0000-0000-000005980000}"/>
    <cellStyle name="Normal 7 2 5 2 2 4 3" xfId="38920" xr:uid="{00000000-0005-0000-0000-000006980000}"/>
    <cellStyle name="Normal 7 2 5 2 2 5" xfId="38921" xr:uid="{00000000-0005-0000-0000-000007980000}"/>
    <cellStyle name="Normal 7 2 5 2 2 5 2" xfId="38922" xr:uid="{00000000-0005-0000-0000-000008980000}"/>
    <cellStyle name="Normal 7 2 5 2 2 6" xfId="38923" xr:uid="{00000000-0005-0000-0000-000009980000}"/>
    <cellStyle name="Normal 7 2 5 2 2 6 2" xfId="38924" xr:uid="{00000000-0005-0000-0000-00000A980000}"/>
    <cellStyle name="Normal 7 2 5 2 2 7" xfId="38925" xr:uid="{00000000-0005-0000-0000-00000B980000}"/>
    <cellStyle name="Normal 7 2 5 2 3" xfId="38926" xr:uid="{00000000-0005-0000-0000-00000C980000}"/>
    <cellStyle name="Normal 7 2 5 2 3 2" xfId="38927" xr:uid="{00000000-0005-0000-0000-00000D980000}"/>
    <cellStyle name="Normal 7 2 5 2 3 2 2" xfId="38928" xr:uid="{00000000-0005-0000-0000-00000E980000}"/>
    <cellStyle name="Normal 7 2 5 2 3 2 2 2" xfId="38929" xr:uid="{00000000-0005-0000-0000-00000F980000}"/>
    <cellStyle name="Normal 7 2 5 2 3 2 3" xfId="38930" xr:uid="{00000000-0005-0000-0000-000010980000}"/>
    <cellStyle name="Normal 7 2 5 2 3 3" xfId="38931" xr:uid="{00000000-0005-0000-0000-000011980000}"/>
    <cellStyle name="Normal 7 2 5 2 3 3 2" xfId="38932" xr:uid="{00000000-0005-0000-0000-000012980000}"/>
    <cellStyle name="Normal 7 2 5 2 3 3 2 2" xfId="38933" xr:uid="{00000000-0005-0000-0000-000013980000}"/>
    <cellStyle name="Normal 7 2 5 2 3 3 3" xfId="38934" xr:uid="{00000000-0005-0000-0000-000014980000}"/>
    <cellStyle name="Normal 7 2 5 2 3 4" xfId="38935" xr:uid="{00000000-0005-0000-0000-000015980000}"/>
    <cellStyle name="Normal 7 2 5 2 3 4 2" xfId="38936" xr:uid="{00000000-0005-0000-0000-000016980000}"/>
    <cellStyle name="Normal 7 2 5 2 3 5" xfId="38937" xr:uid="{00000000-0005-0000-0000-000017980000}"/>
    <cellStyle name="Normal 7 2 5 2 4" xfId="38938" xr:uid="{00000000-0005-0000-0000-000018980000}"/>
    <cellStyle name="Normal 7 2 5 2 4 2" xfId="38939" xr:uid="{00000000-0005-0000-0000-000019980000}"/>
    <cellStyle name="Normal 7 2 5 2 4 2 2" xfId="38940" xr:uid="{00000000-0005-0000-0000-00001A980000}"/>
    <cellStyle name="Normal 7 2 5 2 4 3" xfId="38941" xr:uid="{00000000-0005-0000-0000-00001B980000}"/>
    <cellStyle name="Normal 7 2 5 2 5" xfId="38942" xr:uid="{00000000-0005-0000-0000-00001C980000}"/>
    <cellStyle name="Normal 7 2 5 2 5 2" xfId="38943" xr:uid="{00000000-0005-0000-0000-00001D980000}"/>
    <cellStyle name="Normal 7 2 5 2 5 2 2" xfId="38944" xr:uid="{00000000-0005-0000-0000-00001E980000}"/>
    <cellStyle name="Normal 7 2 5 2 5 3" xfId="38945" xr:uid="{00000000-0005-0000-0000-00001F980000}"/>
    <cellStyle name="Normal 7 2 5 2 6" xfId="38946" xr:uid="{00000000-0005-0000-0000-000020980000}"/>
    <cellStyle name="Normal 7 2 5 2 6 2" xfId="38947" xr:uid="{00000000-0005-0000-0000-000021980000}"/>
    <cellStyle name="Normal 7 2 5 2 7" xfId="38948" xr:uid="{00000000-0005-0000-0000-000022980000}"/>
    <cellStyle name="Normal 7 2 5 2 7 2" xfId="38949" xr:uid="{00000000-0005-0000-0000-000023980000}"/>
    <cellStyle name="Normal 7 2 5 2 8" xfId="38950" xr:uid="{00000000-0005-0000-0000-000024980000}"/>
    <cellStyle name="Normal 7 2 5 3" xfId="38951" xr:uid="{00000000-0005-0000-0000-000025980000}"/>
    <cellStyle name="Normal 7 2 5 3 2" xfId="38952" xr:uid="{00000000-0005-0000-0000-000026980000}"/>
    <cellStyle name="Normal 7 2 5 3 2 2" xfId="38953" xr:uid="{00000000-0005-0000-0000-000027980000}"/>
    <cellStyle name="Normal 7 2 5 3 2 2 2" xfId="38954" xr:uid="{00000000-0005-0000-0000-000028980000}"/>
    <cellStyle name="Normal 7 2 5 3 2 2 2 2" xfId="38955" xr:uid="{00000000-0005-0000-0000-000029980000}"/>
    <cellStyle name="Normal 7 2 5 3 2 2 3" xfId="38956" xr:uid="{00000000-0005-0000-0000-00002A980000}"/>
    <cellStyle name="Normal 7 2 5 3 2 3" xfId="38957" xr:uid="{00000000-0005-0000-0000-00002B980000}"/>
    <cellStyle name="Normal 7 2 5 3 2 3 2" xfId="38958" xr:uid="{00000000-0005-0000-0000-00002C980000}"/>
    <cellStyle name="Normal 7 2 5 3 2 3 2 2" xfId="38959" xr:uid="{00000000-0005-0000-0000-00002D980000}"/>
    <cellStyle name="Normal 7 2 5 3 2 3 3" xfId="38960" xr:uid="{00000000-0005-0000-0000-00002E980000}"/>
    <cellStyle name="Normal 7 2 5 3 2 4" xfId="38961" xr:uid="{00000000-0005-0000-0000-00002F980000}"/>
    <cellStyle name="Normal 7 2 5 3 2 4 2" xfId="38962" xr:uid="{00000000-0005-0000-0000-000030980000}"/>
    <cellStyle name="Normal 7 2 5 3 2 5" xfId="38963" xr:uid="{00000000-0005-0000-0000-000031980000}"/>
    <cellStyle name="Normal 7 2 5 3 3" xfId="38964" xr:uid="{00000000-0005-0000-0000-000032980000}"/>
    <cellStyle name="Normal 7 2 5 3 3 2" xfId="38965" xr:uid="{00000000-0005-0000-0000-000033980000}"/>
    <cellStyle name="Normal 7 2 5 3 3 2 2" xfId="38966" xr:uid="{00000000-0005-0000-0000-000034980000}"/>
    <cellStyle name="Normal 7 2 5 3 3 3" xfId="38967" xr:uid="{00000000-0005-0000-0000-000035980000}"/>
    <cellStyle name="Normal 7 2 5 3 4" xfId="38968" xr:uid="{00000000-0005-0000-0000-000036980000}"/>
    <cellStyle name="Normal 7 2 5 3 4 2" xfId="38969" xr:uid="{00000000-0005-0000-0000-000037980000}"/>
    <cellStyle name="Normal 7 2 5 3 4 2 2" xfId="38970" xr:uid="{00000000-0005-0000-0000-000038980000}"/>
    <cellStyle name="Normal 7 2 5 3 4 3" xfId="38971" xr:uid="{00000000-0005-0000-0000-000039980000}"/>
    <cellStyle name="Normal 7 2 5 3 5" xfId="38972" xr:uid="{00000000-0005-0000-0000-00003A980000}"/>
    <cellStyle name="Normal 7 2 5 3 5 2" xfId="38973" xr:uid="{00000000-0005-0000-0000-00003B980000}"/>
    <cellStyle name="Normal 7 2 5 3 6" xfId="38974" xr:uid="{00000000-0005-0000-0000-00003C980000}"/>
    <cellStyle name="Normal 7 2 5 3 6 2" xfId="38975" xr:uid="{00000000-0005-0000-0000-00003D980000}"/>
    <cellStyle name="Normal 7 2 5 3 7" xfId="38976" xr:uid="{00000000-0005-0000-0000-00003E980000}"/>
    <cellStyle name="Normal 7 2 5 4" xfId="38977" xr:uid="{00000000-0005-0000-0000-00003F980000}"/>
    <cellStyle name="Normal 7 2 5 4 2" xfId="38978" xr:uid="{00000000-0005-0000-0000-000040980000}"/>
    <cellStyle name="Normal 7 2 5 4 2 2" xfId="38979" xr:uid="{00000000-0005-0000-0000-000041980000}"/>
    <cellStyle name="Normal 7 2 5 4 2 2 2" xfId="38980" xr:uid="{00000000-0005-0000-0000-000042980000}"/>
    <cellStyle name="Normal 7 2 5 4 2 2 2 2" xfId="38981" xr:uid="{00000000-0005-0000-0000-000043980000}"/>
    <cellStyle name="Normal 7 2 5 4 2 2 3" xfId="38982" xr:uid="{00000000-0005-0000-0000-000044980000}"/>
    <cellStyle name="Normal 7 2 5 4 2 3" xfId="38983" xr:uid="{00000000-0005-0000-0000-000045980000}"/>
    <cellStyle name="Normal 7 2 5 4 2 3 2" xfId="38984" xr:uid="{00000000-0005-0000-0000-000046980000}"/>
    <cellStyle name="Normal 7 2 5 4 2 3 2 2" xfId="38985" xr:uid="{00000000-0005-0000-0000-000047980000}"/>
    <cellStyle name="Normal 7 2 5 4 2 3 3" xfId="38986" xr:uid="{00000000-0005-0000-0000-000048980000}"/>
    <cellStyle name="Normal 7 2 5 4 2 4" xfId="38987" xr:uid="{00000000-0005-0000-0000-000049980000}"/>
    <cellStyle name="Normal 7 2 5 4 2 4 2" xfId="38988" xr:uid="{00000000-0005-0000-0000-00004A980000}"/>
    <cellStyle name="Normal 7 2 5 4 2 5" xfId="38989" xr:uid="{00000000-0005-0000-0000-00004B980000}"/>
    <cellStyle name="Normal 7 2 5 4 3" xfId="38990" xr:uid="{00000000-0005-0000-0000-00004C980000}"/>
    <cellStyle name="Normal 7 2 5 4 3 2" xfId="38991" xr:uid="{00000000-0005-0000-0000-00004D980000}"/>
    <cellStyle name="Normal 7 2 5 4 3 2 2" xfId="38992" xr:uid="{00000000-0005-0000-0000-00004E980000}"/>
    <cellStyle name="Normal 7 2 5 4 3 3" xfId="38993" xr:uid="{00000000-0005-0000-0000-00004F980000}"/>
    <cellStyle name="Normal 7 2 5 4 4" xfId="38994" xr:uid="{00000000-0005-0000-0000-000050980000}"/>
    <cellStyle name="Normal 7 2 5 4 4 2" xfId="38995" xr:uid="{00000000-0005-0000-0000-000051980000}"/>
    <cellStyle name="Normal 7 2 5 4 4 2 2" xfId="38996" xr:uid="{00000000-0005-0000-0000-000052980000}"/>
    <cellStyle name="Normal 7 2 5 4 4 3" xfId="38997" xr:uid="{00000000-0005-0000-0000-000053980000}"/>
    <cellStyle name="Normal 7 2 5 4 5" xfId="38998" xr:uid="{00000000-0005-0000-0000-000054980000}"/>
    <cellStyle name="Normal 7 2 5 4 5 2" xfId="38999" xr:uid="{00000000-0005-0000-0000-000055980000}"/>
    <cellStyle name="Normal 7 2 5 4 6" xfId="39000" xr:uid="{00000000-0005-0000-0000-000056980000}"/>
    <cellStyle name="Normal 7 2 5 4 6 2" xfId="39001" xr:uid="{00000000-0005-0000-0000-000057980000}"/>
    <cellStyle name="Normal 7 2 5 4 7" xfId="39002" xr:uid="{00000000-0005-0000-0000-000058980000}"/>
    <cellStyle name="Normal 7 2 5 5" xfId="39003" xr:uid="{00000000-0005-0000-0000-000059980000}"/>
    <cellStyle name="Normal 7 2 5 5 2" xfId="39004" xr:uid="{00000000-0005-0000-0000-00005A980000}"/>
    <cellStyle name="Normal 7 2 5 5 2 2" xfId="39005" xr:uid="{00000000-0005-0000-0000-00005B980000}"/>
    <cellStyle name="Normal 7 2 5 5 2 2 2" xfId="39006" xr:uid="{00000000-0005-0000-0000-00005C980000}"/>
    <cellStyle name="Normal 7 2 5 5 2 3" xfId="39007" xr:uid="{00000000-0005-0000-0000-00005D980000}"/>
    <cellStyle name="Normal 7 2 5 5 3" xfId="39008" xr:uid="{00000000-0005-0000-0000-00005E980000}"/>
    <cellStyle name="Normal 7 2 5 5 3 2" xfId="39009" xr:uid="{00000000-0005-0000-0000-00005F980000}"/>
    <cellStyle name="Normal 7 2 5 5 3 2 2" xfId="39010" xr:uid="{00000000-0005-0000-0000-000060980000}"/>
    <cellStyle name="Normal 7 2 5 5 3 3" xfId="39011" xr:uid="{00000000-0005-0000-0000-000061980000}"/>
    <cellStyle name="Normal 7 2 5 5 4" xfId="39012" xr:uid="{00000000-0005-0000-0000-000062980000}"/>
    <cellStyle name="Normal 7 2 5 5 4 2" xfId="39013" xr:uid="{00000000-0005-0000-0000-000063980000}"/>
    <cellStyle name="Normal 7 2 5 5 5" xfId="39014" xr:uid="{00000000-0005-0000-0000-000064980000}"/>
    <cellStyle name="Normal 7 2 5 6" xfId="39015" xr:uid="{00000000-0005-0000-0000-000065980000}"/>
    <cellStyle name="Normal 7 2 5 6 2" xfId="39016" xr:uid="{00000000-0005-0000-0000-000066980000}"/>
    <cellStyle name="Normal 7 2 5 6 2 2" xfId="39017" xr:uid="{00000000-0005-0000-0000-000067980000}"/>
    <cellStyle name="Normal 7 2 5 6 2 2 2" xfId="39018" xr:uid="{00000000-0005-0000-0000-000068980000}"/>
    <cellStyle name="Normal 7 2 5 6 2 3" xfId="39019" xr:uid="{00000000-0005-0000-0000-000069980000}"/>
    <cellStyle name="Normal 7 2 5 6 3" xfId="39020" xr:uid="{00000000-0005-0000-0000-00006A980000}"/>
    <cellStyle name="Normal 7 2 5 6 3 2" xfId="39021" xr:uid="{00000000-0005-0000-0000-00006B980000}"/>
    <cellStyle name="Normal 7 2 5 6 4" xfId="39022" xr:uid="{00000000-0005-0000-0000-00006C980000}"/>
    <cellStyle name="Normal 7 2 5 7" xfId="39023" xr:uid="{00000000-0005-0000-0000-00006D980000}"/>
    <cellStyle name="Normal 7 2 5 7 2" xfId="39024" xr:uid="{00000000-0005-0000-0000-00006E980000}"/>
    <cellStyle name="Normal 7 2 5 7 2 2" xfId="39025" xr:uid="{00000000-0005-0000-0000-00006F980000}"/>
    <cellStyle name="Normal 7 2 5 7 3" xfId="39026" xr:uid="{00000000-0005-0000-0000-000070980000}"/>
    <cellStyle name="Normal 7 2 5 8" xfId="39027" xr:uid="{00000000-0005-0000-0000-000071980000}"/>
    <cellStyle name="Normal 7 2 5 8 2" xfId="39028" xr:uid="{00000000-0005-0000-0000-000072980000}"/>
    <cellStyle name="Normal 7 2 5 8 2 2" xfId="39029" xr:uid="{00000000-0005-0000-0000-000073980000}"/>
    <cellStyle name="Normal 7 2 5 8 3" xfId="39030" xr:uid="{00000000-0005-0000-0000-000074980000}"/>
    <cellStyle name="Normal 7 2 5 9" xfId="39031" xr:uid="{00000000-0005-0000-0000-000075980000}"/>
    <cellStyle name="Normal 7 2 5 9 2" xfId="39032" xr:uid="{00000000-0005-0000-0000-000076980000}"/>
    <cellStyle name="Normal 7 2 6" xfId="39033" xr:uid="{00000000-0005-0000-0000-000077980000}"/>
    <cellStyle name="Normal 7 2 6 10" xfId="39034" xr:uid="{00000000-0005-0000-0000-000078980000}"/>
    <cellStyle name="Normal 7 2 6 10 2" xfId="39035" xr:uid="{00000000-0005-0000-0000-000079980000}"/>
    <cellStyle name="Normal 7 2 6 11" xfId="39036" xr:uid="{00000000-0005-0000-0000-00007A980000}"/>
    <cellStyle name="Normal 7 2 6 2" xfId="39037" xr:uid="{00000000-0005-0000-0000-00007B980000}"/>
    <cellStyle name="Normal 7 2 6 2 2" xfId="39038" xr:uid="{00000000-0005-0000-0000-00007C980000}"/>
    <cellStyle name="Normal 7 2 6 2 2 2" xfId="39039" xr:uid="{00000000-0005-0000-0000-00007D980000}"/>
    <cellStyle name="Normal 7 2 6 2 2 2 2" xfId="39040" xr:uid="{00000000-0005-0000-0000-00007E980000}"/>
    <cellStyle name="Normal 7 2 6 2 2 2 2 2" xfId="39041" xr:uid="{00000000-0005-0000-0000-00007F980000}"/>
    <cellStyle name="Normal 7 2 6 2 2 2 2 2 2" xfId="39042" xr:uid="{00000000-0005-0000-0000-000080980000}"/>
    <cellStyle name="Normal 7 2 6 2 2 2 2 3" xfId="39043" xr:uid="{00000000-0005-0000-0000-000081980000}"/>
    <cellStyle name="Normal 7 2 6 2 2 2 3" xfId="39044" xr:uid="{00000000-0005-0000-0000-000082980000}"/>
    <cellStyle name="Normal 7 2 6 2 2 2 3 2" xfId="39045" xr:uid="{00000000-0005-0000-0000-000083980000}"/>
    <cellStyle name="Normal 7 2 6 2 2 2 3 2 2" xfId="39046" xr:uid="{00000000-0005-0000-0000-000084980000}"/>
    <cellStyle name="Normal 7 2 6 2 2 2 3 3" xfId="39047" xr:uid="{00000000-0005-0000-0000-000085980000}"/>
    <cellStyle name="Normal 7 2 6 2 2 2 4" xfId="39048" xr:uid="{00000000-0005-0000-0000-000086980000}"/>
    <cellStyle name="Normal 7 2 6 2 2 2 4 2" xfId="39049" xr:uid="{00000000-0005-0000-0000-000087980000}"/>
    <cellStyle name="Normal 7 2 6 2 2 2 5" xfId="39050" xr:uid="{00000000-0005-0000-0000-000088980000}"/>
    <cellStyle name="Normal 7 2 6 2 2 3" xfId="39051" xr:uid="{00000000-0005-0000-0000-000089980000}"/>
    <cellStyle name="Normal 7 2 6 2 2 3 2" xfId="39052" xr:uid="{00000000-0005-0000-0000-00008A980000}"/>
    <cellStyle name="Normal 7 2 6 2 2 3 2 2" xfId="39053" xr:uid="{00000000-0005-0000-0000-00008B980000}"/>
    <cellStyle name="Normal 7 2 6 2 2 3 3" xfId="39054" xr:uid="{00000000-0005-0000-0000-00008C980000}"/>
    <cellStyle name="Normal 7 2 6 2 2 4" xfId="39055" xr:uid="{00000000-0005-0000-0000-00008D980000}"/>
    <cellStyle name="Normal 7 2 6 2 2 4 2" xfId="39056" xr:uid="{00000000-0005-0000-0000-00008E980000}"/>
    <cellStyle name="Normal 7 2 6 2 2 4 2 2" xfId="39057" xr:uid="{00000000-0005-0000-0000-00008F980000}"/>
    <cellStyle name="Normal 7 2 6 2 2 4 3" xfId="39058" xr:uid="{00000000-0005-0000-0000-000090980000}"/>
    <cellStyle name="Normal 7 2 6 2 2 5" xfId="39059" xr:uid="{00000000-0005-0000-0000-000091980000}"/>
    <cellStyle name="Normal 7 2 6 2 2 5 2" xfId="39060" xr:uid="{00000000-0005-0000-0000-000092980000}"/>
    <cellStyle name="Normal 7 2 6 2 2 6" xfId="39061" xr:uid="{00000000-0005-0000-0000-000093980000}"/>
    <cellStyle name="Normal 7 2 6 2 2 6 2" xfId="39062" xr:uid="{00000000-0005-0000-0000-000094980000}"/>
    <cellStyle name="Normal 7 2 6 2 2 7" xfId="39063" xr:uid="{00000000-0005-0000-0000-000095980000}"/>
    <cellStyle name="Normal 7 2 6 2 3" xfId="39064" xr:uid="{00000000-0005-0000-0000-000096980000}"/>
    <cellStyle name="Normal 7 2 6 2 3 2" xfId="39065" xr:uid="{00000000-0005-0000-0000-000097980000}"/>
    <cellStyle name="Normal 7 2 6 2 3 2 2" xfId="39066" xr:uid="{00000000-0005-0000-0000-000098980000}"/>
    <cellStyle name="Normal 7 2 6 2 3 2 2 2" xfId="39067" xr:uid="{00000000-0005-0000-0000-000099980000}"/>
    <cellStyle name="Normal 7 2 6 2 3 2 3" xfId="39068" xr:uid="{00000000-0005-0000-0000-00009A980000}"/>
    <cellStyle name="Normal 7 2 6 2 3 3" xfId="39069" xr:uid="{00000000-0005-0000-0000-00009B980000}"/>
    <cellStyle name="Normal 7 2 6 2 3 3 2" xfId="39070" xr:uid="{00000000-0005-0000-0000-00009C980000}"/>
    <cellStyle name="Normal 7 2 6 2 3 3 2 2" xfId="39071" xr:uid="{00000000-0005-0000-0000-00009D980000}"/>
    <cellStyle name="Normal 7 2 6 2 3 3 3" xfId="39072" xr:uid="{00000000-0005-0000-0000-00009E980000}"/>
    <cellStyle name="Normal 7 2 6 2 3 4" xfId="39073" xr:uid="{00000000-0005-0000-0000-00009F980000}"/>
    <cellStyle name="Normal 7 2 6 2 3 4 2" xfId="39074" xr:uid="{00000000-0005-0000-0000-0000A0980000}"/>
    <cellStyle name="Normal 7 2 6 2 3 5" xfId="39075" xr:uid="{00000000-0005-0000-0000-0000A1980000}"/>
    <cellStyle name="Normal 7 2 6 2 4" xfId="39076" xr:uid="{00000000-0005-0000-0000-0000A2980000}"/>
    <cellStyle name="Normal 7 2 6 2 4 2" xfId="39077" xr:uid="{00000000-0005-0000-0000-0000A3980000}"/>
    <cellStyle name="Normal 7 2 6 2 4 2 2" xfId="39078" xr:uid="{00000000-0005-0000-0000-0000A4980000}"/>
    <cellStyle name="Normal 7 2 6 2 4 3" xfId="39079" xr:uid="{00000000-0005-0000-0000-0000A5980000}"/>
    <cellStyle name="Normal 7 2 6 2 5" xfId="39080" xr:uid="{00000000-0005-0000-0000-0000A6980000}"/>
    <cellStyle name="Normal 7 2 6 2 5 2" xfId="39081" xr:uid="{00000000-0005-0000-0000-0000A7980000}"/>
    <cellStyle name="Normal 7 2 6 2 5 2 2" xfId="39082" xr:uid="{00000000-0005-0000-0000-0000A8980000}"/>
    <cellStyle name="Normal 7 2 6 2 5 3" xfId="39083" xr:uid="{00000000-0005-0000-0000-0000A9980000}"/>
    <cellStyle name="Normal 7 2 6 2 6" xfId="39084" xr:uid="{00000000-0005-0000-0000-0000AA980000}"/>
    <cellStyle name="Normal 7 2 6 2 6 2" xfId="39085" xr:uid="{00000000-0005-0000-0000-0000AB980000}"/>
    <cellStyle name="Normal 7 2 6 2 7" xfId="39086" xr:uid="{00000000-0005-0000-0000-0000AC980000}"/>
    <cellStyle name="Normal 7 2 6 2 7 2" xfId="39087" xr:uid="{00000000-0005-0000-0000-0000AD980000}"/>
    <cellStyle name="Normal 7 2 6 2 8" xfId="39088" xr:uid="{00000000-0005-0000-0000-0000AE980000}"/>
    <cellStyle name="Normal 7 2 6 3" xfId="39089" xr:uid="{00000000-0005-0000-0000-0000AF980000}"/>
    <cellStyle name="Normal 7 2 6 3 2" xfId="39090" xr:uid="{00000000-0005-0000-0000-0000B0980000}"/>
    <cellStyle name="Normal 7 2 6 3 2 2" xfId="39091" xr:uid="{00000000-0005-0000-0000-0000B1980000}"/>
    <cellStyle name="Normal 7 2 6 3 2 2 2" xfId="39092" xr:uid="{00000000-0005-0000-0000-0000B2980000}"/>
    <cellStyle name="Normal 7 2 6 3 2 2 2 2" xfId="39093" xr:uid="{00000000-0005-0000-0000-0000B3980000}"/>
    <cellStyle name="Normal 7 2 6 3 2 2 3" xfId="39094" xr:uid="{00000000-0005-0000-0000-0000B4980000}"/>
    <cellStyle name="Normal 7 2 6 3 2 3" xfId="39095" xr:uid="{00000000-0005-0000-0000-0000B5980000}"/>
    <cellStyle name="Normal 7 2 6 3 2 3 2" xfId="39096" xr:uid="{00000000-0005-0000-0000-0000B6980000}"/>
    <cellStyle name="Normal 7 2 6 3 2 3 2 2" xfId="39097" xr:uid="{00000000-0005-0000-0000-0000B7980000}"/>
    <cellStyle name="Normal 7 2 6 3 2 3 3" xfId="39098" xr:uid="{00000000-0005-0000-0000-0000B8980000}"/>
    <cellStyle name="Normal 7 2 6 3 2 4" xfId="39099" xr:uid="{00000000-0005-0000-0000-0000B9980000}"/>
    <cellStyle name="Normal 7 2 6 3 2 4 2" xfId="39100" xr:uid="{00000000-0005-0000-0000-0000BA980000}"/>
    <cellStyle name="Normal 7 2 6 3 2 5" xfId="39101" xr:uid="{00000000-0005-0000-0000-0000BB980000}"/>
    <cellStyle name="Normal 7 2 6 3 3" xfId="39102" xr:uid="{00000000-0005-0000-0000-0000BC980000}"/>
    <cellStyle name="Normal 7 2 6 3 3 2" xfId="39103" xr:uid="{00000000-0005-0000-0000-0000BD980000}"/>
    <cellStyle name="Normal 7 2 6 3 3 2 2" xfId="39104" xr:uid="{00000000-0005-0000-0000-0000BE980000}"/>
    <cellStyle name="Normal 7 2 6 3 3 3" xfId="39105" xr:uid="{00000000-0005-0000-0000-0000BF980000}"/>
    <cellStyle name="Normal 7 2 6 3 4" xfId="39106" xr:uid="{00000000-0005-0000-0000-0000C0980000}"/>
    <cellStyle name="Normal 7 2 6 3 4 2" xfId="39107" xr:uid="{00000000-0005-0000-0000-0000C1980000}"/>
    <cellStyle name="Normal 7 2 6 3 4 2 2" xfId="39108" xr:uid="{00000000-0005-0000-0000-0000C2980000}"/>
    <cellStyle name="Normal 7 2 6 3 4 3" xfId="39109" xr:uid="{00000000-0005-0000-0000-0000C3980000}"/>
    <cellStyle name="Normal 7 2 6 3 5" xfId="39110" xr:uid="{00000000-0005-0000-0000-0000C4980000}"/>
    <cellStyle name="Normal 7 2 6 3 5 2" xfId="39111" xr:uid="{00000000-0005-0000-0000-0000C5980000}"/>
    <cellStyle name="Normal 7 2 6 3 6" xfId="39112" xr:uid="{00000000-0005-0000-0000-0000C6980000}"/>
    <cellStyle name="Normal 7 2 6 3 6 2" xfId="39113" xr:uid="{00000000-0005-0000-0000-0000C7980000}"/>
    <cellStyle name="Normal 7 2 6 3 7" xfId="39114" xr:uid="{00000000-0005-0000-0000-0000C8980000}"/>
    <cellStyle name="Normal 7 2 6 4" xfId="39115" xr:uid="{00000000-0005-0000-0000-0000C9980000}"/>
    <cellStyle name="Normal 7 2 6 4 2" xfId="39116" xr:uid="{00000000-0005-0000-0000-0000CA980000}"/>
    <cellStyle name="Normal 7 2 6 4 2 2" xfId="39117" xr:uid="{00000000-0005-0000-0000-0000CB980000}"/>
    <cellStyle name="Normal 7 2 6 4 2 2 2" xfId="39118" xr:uid="{00000000-0005-0000-0000-0000CC980000}"/>
    <cellStyle name="Normal 7 2 6 4 2 2 2 2" xfId="39119" xr:uid="{00000000-0005-0000-0000-0000CD980000}"/>
    <cellStyle name="Normal 7 2 6 4 2 2 3" xfId="39120" xr:uid="{00000000-0005-0000-0000-0000CE980000}"/>
    <cellStyle name="Normal 7 2 6 4 2 3" xfId="39121" xr:uid="{00000000-0005-0000-0000-0000CF980000}"/>
    <cellStyle name="Normal 7 2 6 4 2 3 2" xfId="39122" xr:uid="{00000000-0005-0000-0000-0000D0980000}"/>
    <cellStyle name="Normal 7 2 6 4 2 3 2 2" xfId="39123" xr:uid="{00000000-0005-0000-0000-0000D1980000}"/>
    <cellStyle name="Normal 7 2 6 4 2 3 3" xfId="39124" xr:uid="{00000000-0005-0000-0000-0000D2980000}"/>
    <cellStyle name="Normal 7 2 6 4 2 4" xfId="39125" xr:uid="{00000000-0005-0000-0000-0000D3980000}"/>
    <cellStyle name="Normal 7 2 6 4 2 4 2" xfId="39126" xr:uid="{00000000-0005-0000-0000-0000D4980000}"/>
    <cellStyle name="Normal 7 2 6 4 2 5" xfId="39127" xr:uid="{00000000-0005-0000-0000-0000D5980000}"/>
    <cellStyle name="Normal 7 2 6 4 3" xfId="39128" xr:uid="{00000000-0005-0000-0000-0000D6980000}"/>
    <cellStyle name="Normal 7 2 6 4 3 2" xfId="39129" xr:uid="{00000000-0005-0000-0000-0000D7980000}"/>
    <cellStyle name="Normal 7 2 6 4 3 2 2" xfId="39130" xr:uid="{00000000-0005-0000-0000-0000D8980000}"/>
    <cellStyle name="Normal 7 2 6 4 3 3" xfId="39131" xr:uid="{00000000-0005-0000-0000-0000D9980000}"/>
    <cellStyle name="Normal 7 2 6 4 4" xfId="39132" xr:uid="{00000000-0005-0000-0000-0000DA980000}"/>
    <cellStyle name="Normal 7 2 6 4 4 2" xfId="39133" xr:uid="{00000000-0005-0000-0000-0000DB980000}"/>
    <cellStyle name="Normal 7 2 6 4 4 2 2" xfId="39134" xr:uid="{00000000-0005-0000-0000-0000DC980000}"/>
    <cellStyle name="Normal 7 2 6 4 4 3" xfId="39135" xr:uid="{00000000-0005-0000-0000-0000DD980000}"/>
    <cellStyle name="Normal 7 2 6 4 5" xfId="39136" xr:uid="{00000000-0005-0000-0000-0000DE980000}"/>
    <cellStyle name="Normal 7 2 6 4 5 2" xfId="39137" xr:uid="{00000000-0005-0000-0000-0000DF980000}"/>
    <cellStyle name="Normal 7 2 6 4 6" xfId="39138" xr:uid="{00000000-0005-0000-0000-0000E0980000}"/>
    <cellStyle name="Normal 7 2 6 4 6 2" xfId="39139" xr:uid="{00000000-0005-0000-0000-0000E1980000}"/>
    <cellStyle name="Normal 7 2 6 4 7" xfId="39140" xr:uid="{00000000-0005-0000-0000-0000E2980000}"/>
    <cellStyle name="Normal 7 2 6 5" xfId="39141" xr:uid="{00000000-0005-0000-0000-0000E3980000}"/>
    <cellStyle name="Normal 7 2 6 5 2" xfId="39142" xr:uid="{00000000-0005-0000-0000-0000E4980000}"/>
    <cellStyle name="Normal 7 2 6 5 2 2" xfId="39143" xr:uid="{00000000-0005-0000-0000-0000E5980000}"/>
    <cellStyle name="Normal 7 2 6 5 2 2 2" xfId="39144" xr:uid="{00000000-0005-0000-0000-0000E6980000}"/>
    <cellStyle name="Normal 7 2 6 5 2 3" xfId="39145" xr:uid="{00000000-0005-0000-0000-0000E7980000}"/>
    <cellStyle name="Normal 7 2 6 5 3" xfId="39146" xr:uid="{00000000-0005-0000-0000-0000E8980000}"/>
    <cellStyle name="Normal 7 2 6 5 3 2" xfId="39147" xr:uid="{00000000-0005-0000-0000-0000E9980000}"/>
    <cellStyle name="Normal 7 2 6 5 3 2 2" xfId="39148" xr:uid="{00000000-0005-0000-0000-0000EA980000}"/>
    <cellStyle name="Normal 7 2 6 5 3 3" xfId="39149" xr:uid="{00000000-0005-0000-0000-0000EB980000}"/>
    <cellStyle name="Normal 7 2 6 5 4" xfId="39150" xr:uid="{00000000-0005-0000-0000-0000EC980000}"/>
    <cellStyle name="Normal 7 2 6 5 4 2" xfId="39151" xr:uid="{00000000-0005-0000-0000-0000ED980000}"/>
    <cellStyle name="Normal 7 2 6 5 5" xfId="39152" xr:uid="{00000000-0005-0000-0000-0000EE980000}"/>
    <cellStyle name="Normal 7 2 6 6" xfId="39153" xr:uid="{00000000-0005-0000-0000-0000EF980000}"/>
    <cellStyle name="Normal 7 2 6 6 2" xfId="39154" xr:uid="{00000000-0005-0000-0000-0000F0980000}"/>
    <cellStyle name="Normal 7 2 6 6 2 2" xfId="39155" xr:uid="{00000000-0005-0000-0000-0000F1980000}"/>
    <cellStyle name="Normal 7 2 6 6 2 2 2" xfId="39156" xr:uid="{00000000-0005-0000-0000-0000F2980000}"/>
    <cellStyle name="Normal 7 2 6 6 2 3" xfId="39157" xr:uid="{00000000-0005-0000-0000-0000F3980000}"/>
    <cellStyle name="Normal 7 2 6 6 3" xfId="39158" xr:uid="{00000000-0005-0000-0000-0000F4980000}"/>
    <cellStyle name="Normal 7 2 6 6 3 2" xfId="39159" xr:uid="{00000000-0005-0000-0000-0000F5980000}"/>
    <cellStyle name="Normal 7 2 6 6 4" xfId="39160" xr:uid="{00000000-0005-0000-0000-0000F6980000}"/>
    <cellStyle name="Normal 7 2 6 7" xfId="39161" xr:uid="{00000000-0005-0000-0000-0000F7980000}"/>
    <cellStyle name="Normal 7 2 6 7 2" xfId="39162" xr:uid="{00000000-0005-0000-0000-0000F8980000}"/>
    <cellStyle name="Normal 7 2 6 7 2 2" xfId="39163" xr:uid="{00000000-0005-0000-0000-0000F9980000}"/>
    <cellStyle name="Normal 7 2 6 7 3" xfId="39164" xr:uid="{00000000-0005-0000-0000-0000FA980000}"/>
    <cellStyle name="Normal 7 2 6 8" xfId="39165" xr:uid="{00000000-0005-0000-0000-0000FB980000}"/>
    <cellStyle name="Normal 7 2 6 8 2" xfId="39166" xr:uid="{00000000-0005-0000-0000-0000FC980000}"/>
    <cellStyle name="Normal 7 2 6 8 2 2" xfId="39167" xr:uid="{00000000-0005-0000-0000-0000FD980000}"/>
    <cellStyle name="Normal 7 2 6 8 3" xfId="39168" xr:uid="{00000000-0005-0000-0000-0000FE980000}"/>
    <cellStyle name="Normal 7 2 6 9" xfId="39169" xr:uid="{00000000-0005-0000-0000-0000FF980000}"/>
    <cellStyle name="Normal 7 2 6 9 2" xfId="39170" xr:uid="{00000000-0005-0000-0000-000000990000}"/>
    <cellStyle name="Normal 7 2 7" xfId="39171" xr:uid="{00000000-0005-0000-0000-000001990000}"/>
    <cellStyle name="Normal 7 2 7 10" xfId="39172" xr:uid="{00000000-0005-0000-0000-000002990000}"/>
    <cellStyle name="Normal 7 2 7 10 2" xfId="39173" xr:uid="{00000000-0005-0000-0000-000003990000}"/>
    <cellStyle name="Normal 7 2 7 11" xfId="39174" xr:uid="{00000000-0005-0000-0000-000004990000}"/>
    <cellStyle name="Normal 7 2 7 2" xfId="39175" xr:uid="{00000000-0005-0000-0000-000005990000}"/>
    <cellStyle name="Normal 7 2 7 2 2" xfId="39176" xr:uid="{00000000-0005-0000-0000-000006990000}"/>
    <cellStyle name="Normal 7 2 7 2 2 2" xfId="39177" xr:uid="{00000000-0005-0000-0000-000007990000}"/>
    <cellStyle name="Normal 7 2 7 2 2 2 2" xfId="39178" xr:uid="{00000000-0005-0000-0000-000008990000}"/>
    <cellStyle name="Normal 7 2 7 2 2 2 2 2" xfId="39179" xr:uid="{00000000-0005-0000-0000-000009990000}"/>
    <cellStyle name="Normal 7 2 7 2 2 2 2 2 2" xfId="39180" xr:uid="{00000000-0005-0000-0000-00000A990000}"/>
    <cellStyle name="Normal 7 2 7 2 2 2 2 3" xfId="39181" xr:uid="{00000000-0005-0000-0000-00000B990000}"/>
    <cellStyle name="Normal 7 2 7 2 2 2 3" xfId="39182" xr:uid="{00000000-0005-0000-0000-00000C990000}"/>
    <cellStyle name="Normal 7 2 7 2 2 2 3 2" xfId="39183" xr:uid="{00000000-0005-0000-0000-00000D990000}"/>
    <cellStyle name="Normal 7 2 7 2 2 2 3 2 2" xfId="39184" xr:uid="{00000000-0005-0000-0000-00000E990000}"/>
    <cellStyle name="Normal 7 2 7 2 2 2 3 3" xfId="39185" xr:uid="{00000000-0005-0000-0000-00000F990000}"/>
    <cellStyle name="Normal 7 2 7 2 2 2 4" xfId="39186" xr:uid="{00000000-0005-0000-0000-000010990000}"/>
    <cellStyle name="Normal 7 2 7 2 2 2 4 2" xfId="39187" xr:uid="{00000000-0005-0000-0000-000011990000}"/>
    <cellStyle name="Normal 7 2 7 2 2 2 5" xfId="39188" xr:uid="{00000000-0005-0000-0000-000012990000}"/>
    <cellStyle name="Normal 7 2 7 2 2 3" xfId="39189" xr:uid="{00000000-0005-0000-0000-000013990000}"/>
    <cellStyle name="Normal 7 2 7 2 2 3 2" xfId="39190" xr:uid="{00000000-0005-0000-0000-000014990000}"/>
    <cellStyle name="Normal 7 2 7 2 2 3 2 2" xfId="39191" xr:uid="{00000000-0005-0000-0000-000015990000}"/>
    <cellStyle name="Normal 7 2 7 2 2 3 3" xfId="39192" xr:uid="{00000000-0005-0000-0000-000016990000}"/>
    <cellStyle name="Normal 7 2 7 2 2 4" xfId="39193" xr:uid="{00000000-0005-0000-0000-000017990000}"/>
    <cellStyle name="Normal 7 2 7 2 2 4 2" xfId="39194" xr:uid="{00000000-0005-0000-0000-000018990000}"/>
    <cellStyle name="Normal 7 2 7 2 2 4 2 2" xfId="39195" xr:uid="{00000000-0005-0000-0000-000019990000}"/>
    <cellStyle name="Normal 7 2 7 2 2 4 3" xfId="39196" xr:uid="{00000000-0005-0000-0000-00001A990000}"/>
    <cellStyle name="Normal 7 2 7 2 2 5" xfId="39197" xr:uid="{00000000-0005-0000-0000-00001B990000}"/>
    <cellStyle name="Normal 7 2 7 2 2 5 2" xfId="39198" xr:uid="{00000000-0005-0000-0000-00001C990000}"/>
    <cellStyle name="Normal 7 2 7 2 2 6" xfId="39199" xr:uid="{00000000-0005-0000-0000-00001D990000}"/>
    <cellStyle name="Normal 7 2 7 2 2 6 2" xfId="39200" xr:uid="{00000000-0005-0000-0000-00001E990000}"/>
    <cellStyle name="Normal 7 2 7 2 2 7" xfId="39201" xr:uid="{00000000-0005-0000-0000-00001F990000}"/>
    <cellStyle name="Normal 7 2 7 2 3" xfId="39202" xr:uid="{00000000-0005-0000-0000-000020990000}"/>
    <cellStyle name="Normal 7 2 7 2 3 2" xfId="39203" xr:uid="{00000000-0005-0000-0000-000021990000}"/>
    <cellStyle name="Normal 7 2 7 2 3 2 2" xfId="39204" xr:uid="{00000000-0005-0000-0000-000022990000}"/>
    <cellStyle name="Normal 7 2 7 2 3 2 2 2" xfId="39205" xr:uid="{00000000-0005-0000-0000-000023990000}"/>
    <cellStyle name="Normal 7 2 7 2 3 2 3" xfId="39206" xr:uid="{00000000-0005-0000-0000-000024990000}"/>
    <cellStyle name="Normal 7 2 7 2 3 3" xfId="39207" xr:uid="{00000000-0005-0000-0000-000025990000}"/>
    <cellStyle name="Normal 7 2 7 2 3 3 2" xfId="39208" xr:uid="{00000000-0005-0000-0000-000026990000}"/>
    <cellStyle name="Normal 7 2 7 2 3 3 2 2" xfId="39209" xr:uid="{00000000-0005-0000-0000-000027990000}"/>
    <cellStyle name="Normal 7 2 7 2 3 3 3" xfId="39210" xr:uid="{00000000-0005-0000-0000-000028990000}"/>
    <cellStyle name="Normal 7 2 7 2 3 4" xfId="39211" xr:uid="{00000000-0005-0000-0000-000029990000}"/>
    <cellStyle name="Normal 7 2 7 2 3 4 2" xfId="39212" xr:uid="{00000000-0005-0000-0000-00002A990000}"/>
    <cellStyle name="Normal 7 2 7 2 3 5" xfId="39213" xr:uid="{00000000-0005-0000-0000-00002B990000}"/>
    <cellStyle name="Normal 7 2 7 2 4" xfId="39214" xr:uid="{00000000-0005-0000-0000-00002C990000}"/>
    <cellStyle name="Normal 7 2 7 2 4 2" xfId="39215" xr:uid="{00000000-0005-0000-0000-00002D990000}"/>
    <cellStyle name="Normal 7 2 7 2 4 2 2" xfId="39216" xr:uid="{00000000-0005-0000-0000-00002E990000}"/>
    <cellStyle name="Normal 7 2 7 2 4 3" xfId="39217" xr:uid="{00000000-0005-0000-0000-00002F990000}"/>
    <cellStyle name="Normal 7 2 7 2 5" xfId="39218" xr:uid="{00000000-0005-0000-0000-000030990000}"/>
    <cellStyle name="Normal 7 2 7 2 5 2" xfId="39219" xr:uid="{00000000-0005-0000-0000-000031990000}"/>
    <cellStyle name="Normal 7 2 7 2 5 2 2" xfId="39220" xr:uid="{00000000-0005-0000-0000-000032990000}"/>
    <cellStyle name="Normal 7 2 7 2 5 3" xfId="39221" xr:uid="{00000000-0005-0000-0000-000033990000}"/>
    <cellStyle name="Normal 7 2 7 2 6" xfId="39222" xr:uid="{00000000-0005-0000-0000-000034990000}"/>
    <cellStyle name="Normal 7 2 7 2 6 2" xfId="39223" xr:uid="{00000000-0005-0000-0000-000035990000}"/>
    <cellStyle name="Normal 7 2 7 2 7" xfId="39224" xr:uid="{00000000-0005-0000-0000-000036990000}"/>
    <cellStyle name="Normal 7 2 7 2 7 2" xfId="39225" xr:uid="{00000000-0005-0000-0000-000037990000}"/>
    <cellStyle name="Normal 7 2 7 2 8" xfId="39226" xr:uid="{00000000-0005-0000-0000-000038990000}"/>
    <cellStyle name="Normal 7 2 7 3" xfId="39227" xr:uid="{00000000-0005-0000-0000-000039990000}"/>
    <cellStyle name="Normal 7 2 7 3 2" xfId="39228" xr:uid="{00000000-0005-0000-0000-00003A990000}"/>
    <cellStyle name="Normal 7 2 7 3 2 2" xfId="39229" xr:uid="{00000000-0005-0000-0000-00003B990000}"/>
    <cellStyle name="Normal 7 2 7 3 2 2 2" xfId="39230" xr:uid="{00000000-0005-0000-0000-00003C990000}"/>
    <cellStyle name="Normal 7 2 7 3 2 2 2 2" xfId="39231" xr:uid="{00000000-0005-0000-0000-00003D990000}"/>
    <cellStyle name="Normal 7 2 7 3 2 2 3" xfId="39232" xr:uid="{00000000-0005-0000-0000-00003E990000}"/>
    <cellStyle name="Normal 7 2 7 3 2 3" xfId="39233" xr:uid="{00000000-0005-0000-0000-00003F990000}"/>
    <cellStyle name="Normal 7 2 7 3 2 3 2" xfId="39234" xr:uid="{00000000-0005-0000-0000-000040990000}"/>
    <cellStyle name="Normal 7 2 7 3 2 3 2 2" xfId="39235" xr:uid="{00000000-0005-0000-0000-000041990000}"/>
    <cellStyle name="Normal 7 2 7 3 2 3 3" xfId="39236" xr:uid="{00000000-0005-0000-0000-000042990000}"/>
    <cellStyle name="Normal 7 2 7 3 2 4" xfId="39237" xr:uid="{00000000-0005-0000-0000-000043990000}"/>
    <cellStyle name="Normal 7 2 7 3 2 4 2" xfId="39238" xr:uid="{00000000-0005-0000-0000-000044990000}"/>
    <cellStyle name="Normal 7 2 7 3 2 5" xfId="39239" xr:uid="{00000000-0005-0000-0000-000045990000}"/>
    <cellStyle name="Normal 7 2 7 3 3" xfId="39240" xr:uid="{00000000-0005-0000-0000-000046990000}"/>
    <cellStyle name="Normal 7 2 7 3 3 2" xfId="39241" xr:uid="{00000000-0005-0000-0000-000047990000}"/>
    <cellStyle name="Normal 7 2 7 3 3 2 2" xfId="39242" xr:uid="{00000000-0005-0000-0000-000048990000}"/>
    <cellStyle name="Normal 7 2 7 3 3 3" xfId="39243" xr:uid="{00000000-0005-0000-0000-000049990000}"/>
    <cellStyle name="Normal 7 2 7 3 4" xfId="39244" xr:uid="{00000000-0005-0000-0000-00004A990000}"/>
    <cellStyle name="Normal 7 2 7 3 4 2" xfId="39245" xr:uid="{00000000-0005-0000-0000-00004B990000}"/>
    <cellStyle name="Normal 7 2 7 3 4 2 2" xfId="39246" xr:uid="{00000000-0005-0000-0000-00004C990000}"/>
    <cellStyle name="Normal 7 2 7 3 4 3" xfId="39247" xr:uid="{00000000-0005-0000-0000-00004D990000}"/>
    <cellStyle name="Normal 7 2 7 3 5" xfId="39248" xr:uid="{00000000-0005-0000-0000-00004E990000}"/>
    <cellStyle name="Normal 7 2 7 3 5 2" xfId="39249" xr:uid="{00000000-0005-0000-0000-00004F990000}"/>
    <cellStyle name="Normal 7 2 7 3 6" xfId="39250" xr:uid="{00000000-0005-0000-0000-000050990000}"/>
    <cellStyle name="Normal 7 2 7 3 6 2" xfId="39251" xr:uid="{00000000-0005-0000-0000-000051990000}"/>
    <cellStyle name="Normal 7 2 7 3 7" xfId="39252" xr:uid="{00000000-0005-0000-0000-000052990000}"/>
    <cellStyle name="Normal 7 2 7 4" xfId="39253" xr:uid="{00000000-0005-0000-0000-000053990000}"/>
    <cellStyle name="Normal 7 2 7 4 2" xfId="39254" xr:uid="{00000000-0005-0000-0000-000054990000}"/>
    <cellStyle name="Normal 7 2 7 4 2 2" xfId="39255" xr:uid="{00000000-0005-0000-0000-000055990000}"/>
    <cellStyle name="Normal 7 2 7 4 2 2 2" xfId="39256" xr:uid="{00000000-0005-0000-0000-000056990000}"/>
    <cellStyle name="Normal 7 2 7 4 2 2 2 2" xfId="39257" xr:uid="{00000000-0005-0000-0000-000057990000}"/>
    <cellStyle name="Normal 7 2 7 4 2 2 3" xfId="39258" xr:uid="{00000000-0005-0000-0000-000058990000}"/>
    <cellStyle name="Normal 7 2 7 4 2 3" xfId="39259" xr:uid="{00000000-0005-0000-0000-000059990000}"/>
    <cellStyle name="Normal 7 2 7 4 2 3 2" xfId="39260" xr:uid="{00000000-0005-0000-0000-00005A990000}"/>
    <cellStyle name="Normal 7 2 7 4 2 3 2 2" xfId="39261" xr:uid="{00000000-0005-0000-0000-00005B990000}"/>
    <cellStyle name="Normal 7 2 7 4 2 3 3" xfId="39262" xr:uid="{00000000-0005-0000-0000-00005C990000}"/>
    <cellStyle name="Normal 7 2 7 4 2 4" xfId="39263" xr:uid="{00000000-0005-0000-0000-00005D990000}"/>
    <cellStyle name="Normal 7 2 7 4 2 4 2" xfId="39264" xr:uid="{00000000-0005-0000-0000-00005E990000}"/>
    <cellStyle name="Normal 7 2 7 4 2 5" xfId="39265" xr:uid="{00000000-0005-0000-0000-00005F990000}"/>
    <cellStyle name="Normal 7 2 7 4 3" xfId="39266" xr:uid="{00000000-0005-0000-0000-000060990000}"/>
    <cellStyle name="Normal 7 2 7 4 3 2" xfId="39267" xr:uid="{00000000-0005-0000-0000-000061990000}"/>
    <cellStyle name="Normal 7 2 7 4 3 2 2" xfId="39268" xr:uid="{00000000-0005-0000-0000-000062990000}"/>
    <cellStyle name="Normal 7 2 7 4 3 3" xfId="39269" xr:uid="{00000000-0005-0000-0000-000063990000}"/>
    <cellStyle name="Normal 7 2 7 4 4" xfId="39270" xr:uid="{00000000-0005-0000-0000-000064990000}"/>
    <cellStyle name="Normal 7 2 7 4 4 2" xfId="39271" xr:uid="{00000000-0005-0000-0000-000065990000}"/>
    <cellStyle name="Normal 7 2 7 4 4 2 2" xfId="39272" xr:uid="{00000000-0005-0000-0000-000066990000}"/>
    <cellStyle name="Normal 7 2 7 4 4 3" xfId="39273" xr:uid="{00000000-0005-0000-0000-000067990000}"/>
    <cellStyle name="Normal 7 2 7 4 5" xfId="39274" xr:uid="{00000000-0005-0000-0000-000068990000}"/>
    <cellStyle name="Normal 7 2 7 4 5 2" xfId="39275" xr:uid="{00000000-0005-0000-0000-000069990000}"/>
    <cellStyle name="Normal 7 2 7 4 6" xfId="39276" xr:uid="{00000000-0005-0000-0000-00006A990000}"/>
    <cellStyle name="Normal 7 2 7 4 6 2" xfId="39277" xr:uid="{00000000-0005-0000-0000-00006B990000}"/>
    <cellStyle name="Normal 7 2 7 4 7" xfId="39278" xr:uid="{00000000-0005-0000-0000-00006C990000}"/>
    <cellStyle name="Normal 7 2 7 5" xfId="39279" xr:uid="{00000000-0005-0000-0000-00006D990000}"/>
    <cellStyle name="Normal 7 2 7 5 2" xfId="39280" xr:uid="{00000000-0005-0000-0000-00006E990000}"/>
    <cellStyle name="Normal 7 2 7 5 2 2" xfId="39281" xr:uid="{00000000-0005-0000-0000-00006F990000}"/>
    <cellStyle name="Normal 7 2 7 5 2 2 2" xfId="39282" xr:uid="{00000000-0005-0000-0000-000070990000}"/>
    <cellStyle name="Normal 7 2 7 5 2 3" xfId="39283" xr:uid="{00000000-0005-0000-0000-000071990000}"/>
    <cellStyle name="Normal 7 2 7 5 3" xfId="39284" xr:uid="{00000000-0005-0000-0000-000072990000}"/>
    <cellStyle name="Normal 7 2 7 5 3 2" xfId="39285" xr:uid="{00000000-0005-0000-0000-000073990000}"/>
    <cellStyle name="Normal 7 2 7 5 3 2 2" xfId="39286" xr:uid="{00000000-0005-0000-0000-000074990000}"/>
    <cellStyle name="Normal 7 2 7 5 3 3" xfId="39287" xr:uid="{00000000-0005-0000-0000-000075990000}"/>
    <cellStyle name="Normal 7 2 7 5 4" xfId="39288" xr:uid="{00000000-0005-0000-0000-000076990000}"/>
    <cellStyle name="Normal 7 2 7 5 4 2" xfId="39289" xr:uid="{00000000-0005-0000-0000-000077990000}"/>
    <cellStyle name="Normal 7 2 7 5 5" xfId="39290" xr:uid="{00000000-0005-0000-0000-000078990000}"/>
    <cellStyle name="Normal 7 2 7 6" xfId="39291" xr:uid="{00000000-0005-0000-0000-000079990000}"/>
    <cellStyle name="Normal 7 2 7 6 2" xfId="39292" xr:uid="{00000000-0005-0000-0000-00007A990000}"/>
    <cellStyle name="Normal 7 2 7 6 2 2" xfId="39293" xr:uid="{00000000-0005-0000-0000-00007B990000}"/>
    <cellStyle name="Normal 7 2 7 6 2 2 2" xfId="39294" xr:uid="{00000000-0005-0000-0000-00007C990000}"/>
    <cellStyle name="Normal 7 2 7 6 2 3" xfId="39295" xr:uid="{00000000-0005-0000-0000-00007D990000}"/>
    <cellStyle name="Normal 7 2 7 6 3" xfId="39296" xr:uid="{00000000-0005-0000-0000-00007E990000}"/>
    <cellStyle name="Normal 7 2 7 6 3 2" xfId="39297" xr:uid="{00000000-0005-0000-0000-00007F990000}"/>
    <cellStyle name="Normal 7 2 7 6 4" xfId="39298" xr:uid="{00000000-0005-0000-0000-000080990000}"/>
    <cellStyle name="Normal 7 2 7 7" xfId="39299" xr:uid="{00000000-0005-0000-0000-000081990000}"/>
    <cellStyle name="Normal 7 2 7 7 2" xfId="39300" xr:uid="{00000000-0005-0000-0000-000082990000}"/>
    <cellStyle name="Normal 7 2 7 7 2 2" xfId="39301" xr:uid="{00000000-0005-0000-0000-000083990000}"/>
    <cellStyle name="Normal 7 2 7 7 3" xfId="39302" xr:uid="{00000000-0005-0000-0000-000084990000}"/>
    <cellStyle name="Normal 7 2 7 8" xfId="39303" xr:uid="{00000000-0005-0000-0000-000085990000}"/>
    <cellStyle name="Normal 7 2 7 8 2" xfId="39304" xr:uid="{00000000-0005-0000-0000-000086990000}"/>
    <cellStyle name="Normal 7 2 7 8 2 2" xfId="39305" xr:uid="{00000000-0005-0000-0000-000087990000}"/>
    <cellStyle name="Normal 7 2 7 8 3" xfId="39306" xr:uid="{00000000-0005-0000-0000-000088990000}"/>
    <cellStyle name="Normal 7 2 7 9" xfId="39307" xr:uid="{00000000-0005-0000-0000-000089990000}"/>
    <cellStyle name="Normal 7 2 7 9 2" xfId="39308" xr:uid="{00000000-0005-0000-0000-00008A990000}"/>
    <cellStyle name="Normal 7 2 8" xfId="39309" xr:uid="{00000000-0005-0000-0000-00008B990000}"/>
    <cellStyle name="Normal 7 2 8 2" xfId="39310" xr:uid="{00000000-0005-0000-0000-00008C990000}"/>
    <cellStyle name="Normal 7 2 8 2 2" xfId="39311" xr:uid="{00000000-0005-0000-0000-00008D990000}"/>
    <cellStyle name="Normal 7 2 8 2 2 2" xfId="39312" xr:uid="{00000000-0005-0000-0000-00008E990000}"/>
    <cellStyle name="Normal 7 2 8 2 2 2 2" xfId="39313" xr:uid="{00000000-0005-0000-0000-00008F990000}"/>
    <cellStyle name="Normal 7 2 8 2 2 2 2 2" xfId="39314" xr:uid="{00000000-0005-0000-0000-000090990000}"/>
    <cellStyle name="Normal 7 2 8 2 2 2 3" xfId="39315" xr:uid="{00000000-0005-0000-0000-000091990000}"/>
    <cellStyle name="Normal 7 2 8 2 2 3" xfId="39316" xr:uid="{00000000-0005-0000-0000-000092990000}"/>
    <cellStyle name="Normal 7 2 8 2 2 3 2" xfId="39317" xr:uid="{00000000-0005-0000-0000-000093990000}"/>
    <cellStyle name="Normal 7 2 8 2 2 3 2 2" xfId="39318" xr:uid="{00000000-0005-0000-0000-000094990000}"/>
    <cellStyle name="Normal 7 2 8 2 2 3 3" xfId="39319" xr:uid="{00000000-0005-0000-0000-000095990000}"/>
    <cellStyle name="Normal 7 2 8 2 2 4" xfId="39320" xr:uid="{00000000-0005-0000-0000-000096990000}"/>
    <cellStyle name="Normal 7 2 8 2 2 4 2" xfId="39321" xr:uid="{00000000-0005-0000-0000-000097990000}"/>
    <cellStyle name="Normal 7 2 8 2 2 5" xfId="39322" xr:uid="{00000000-0005-0000-0000-000098990000}"/>
    <cellStyle name="Normal 7 2 8 2 3" xfId="39323" xr:uid="{00000000-0005-0000-0000-000099990000}"/>
    <cellStyle name="Normal 7 2 8 2 3 2" xfId="39324" xr:uid="{00000000-0005-0000-0000-00009A990000}"/>
    <cellStyle name="Normal 7 2 8 2 3 2 2" xfId="39325" xr:uid="{00000000-0005-0000-0000-00009B990000}"/>
    <cellStyle name="Normal 7 2 8 2 3 3" xfId="39326" xr:uid="{00000000-0005-0000-0000-00009C990000}"/>
    <cellStyle name="Normal 7 2 8 2 4" xfId="39327" xr:uid="{00000000-0005-0000-0000-00009D990000}"/>
    <cellStyle name="Normal 7 2 8 2 4 2" xfId="39328" xr:uid="{00000000-0005-0000-0000-00009E990000}"/>
    <cellStyle name="Normal 7 2 8 2 4 2 2" xfId="39329" xr:uid="{00000000-0005-0000-0000-00009F990000}"/>
    <cellStyle name="Normal 7 2 8 2 4 3" xfId="39330" xr:uid="{00000000-0005-0000-0000-0000A0990000}"/>
    <cellStyle name="Normal 7 2 8 2 5" xfId="39331" xr:uid="{00000000-0005-0000-0000-0000A1990000}"/>
    <cellStyle name="Normal 7 2 8 2 5 2" xfId="39332" xr:uid="{00000000-0005-0000-0000-0000A2990000}"/>
    <cellStyle name="Normal 7 2 8 2 6" xfId="39333" xr:uid="{00000000-0005-0000-0000-0000A3990000}"/>
    <cellStyle name="Normal 7 2 8 2 6 2" xfId="39334" xr:uid="{00000000-0005-0000-0000-0000A4990000}"/>
    <cellStyle name="Normal 7 2 8 2 7" xfId="39335" xr:uid="{00000000-0005-0000-0000-0000A5990000}"/>
    <cellStyle name="Normal 7 2 8 3" xfId="39336" xr:uid="{00000000-0005-0000-0000-0000A6990000}"/>
    <cellStyle name="Normal 7 2 8 3 2" xfId="39337" xr:uid="{00000000-0005-0000-0000-0000A7990000}"/>
    <cellStyle name="Normal 7 2 8 3 2 2" xfId="39338" xr:uid="{00000000-0005-0000-0000-0000A8990000}"/>
    <cellStyle name="Normal 7 2 8 3 2 2 2" xfId="39339" xr:uid="{00000000-0005-0000-0000-0000A9990000}"/>
    <cellStyle name="Normal 7 2 8 3 2 3" xfId="39340" xr:uid="{00000000-0005-0000-0000-0000AA990000}"/>
    <cellStyle name="Normal 7 2 8 3 3" xfId="39341" xr:uid="{00000000-0005-0000-0000-0000AB990000}"/>
    <cellStyle name="Normal 7 2 8 3 3 2" xfId="39342" xr:uid="{00000000-0005-0000-0000-0000AC990000}"/>
    <cellStyle name="Normal 7 2 8 3 3 2 2" xfId="39343" xr:uid="{00000000-0005-0000-0000-0000AD990000}"/>
    <cellStyle name="Normal 7 2 8 3 3 3" xfId="39344" xr:uid="{00000000-0005-0000-0000-0000AE990000}"/>
    <cellStyle name="Normal 7 2 8 3 4" xfId="39345" xr:uid="{00000000-0005-0000-0000-0000AF990000}"/>
    <cellStyle name="Normal 7 2 8 3 4 2" xfId="39346" xr:uid="{00000000-0005-0000-0000-0000B0990000}"/>
    <cellStyle name="Normal 7 2 8 3 5" xfId="39347" xr:uid="{00000000-0005-0000-0000-0000B1990000}"/>
    <cellStyle name="Normal 7 2 8 4" xfId="39348" xr:uid="{00000000-0005-0000-0000-0000B2990000}"/>
    <cellStyle name="Normal 7 2 8 4 2" xfId="39349" xr:uid="{00000000-0005-0000-0000-0000B3990000}"/>
    <cellStyle name="Normal 7 2 8 4 2 2" xfId="39350" xr:uid="{00000000-0005-0000-0000-0000B4990000}"/>
    <cellStyle name="Normal 7 2 8 4 3" xfId="39351" xr:uid="{00000000-0005-0000-0000-0000B5990000}"/>
    <cellStyle name="Normal 7 2 8 5" xfId="39352" xr:uid="{00000000-0005-0000-0000-0000B6990000}"/>
    <cellStyle name="Normal 7 2 8 5 2" xfId="39353" xr:uid="{00000000-0005-0000-0000-0000B7990000}"/>
    <cellStyle name="Normal 7 2 8 5 2 2" xfId="39354" xr:uid="{00000000-0005-0000-0000-0000B8990000}"/>
    <cellStyle name="Normal 7 2 8 5 3" xfId="39355" xr:uid="{00000000-0005-0000-0000-0000B9990000}"/>
    <cellStyle name="Normal 7 2 8 6" xfId="39356" xr:uid="{00000000-0005-0000-0000-0000BA990000}"/>
    <cellStyle name="Normal 7 2 8 6 2" xfId="39357" xr:uid="{00000000-0005-0000-0000-0000BB990000}"/>
    <cellStyle name="Normal 7 2 8 7" xfId="39358" xr:uid="{00000000-0005-0000-0000-0000BC990000}"/>
    <cellStyle name="Normal 7 2 8 7 2" xfId="39359" xr:uid="{00000000-0005-0000-0000-0000BD990000}"/>
    <cellStyle name="Normal 7 2 8 8" xfId="39360" xr:uid="{00000000-0005-0000-0000-0000BE990000}"/>
    <cellStyle name="Normal 7 2 9" xfId="39361" xr:uid="{00000000-0005-0000-0000-0000BF990000}"/>
    <cellStyle name="Normal 7 2 9 2" xfId="39362" xr:uid="{00000000-0005-0000-0000-0000C0990000}"/>
    <cellStyle name="Normal 7 2 9 2 2" xfId="39363" xr:uid="{00000000-0005-0000-0000-0000C1990000}"/>
    <cellStyle name="Normal 7 2 9 2 2 2" xfId="39364" xr:uid="{00000000-0005-0000-0000-0000C2990000}"/>
    <cellStyle name="Normal 7 2 9 2 2 2 2" xfId="39365" xr:uid="{00000000-0005-0000-0000-0000C3990000}"/>
    <cellStyle name="Normal 7 2 9 2 2 3" xfId="39366" xr:uid="{00000000-0005-0000-0000-0000C4990000}"/>
    <cellStyle name="Normal 7 2 9 2 3" xfId="39367" xr:uid="{00000000-0005-0000-0000-0000C5990000}"/>
    <cellStyle name="Normal 7 2 9 2 3 2" xfId="39368" xr:uid="{00000000-0005-0000-0000-0000C6990000}"/>
    <cellStyle name="Normal 7 2 9 2 3 2 2" xfId="39369" xr:uid="{00000000-0005-0000-0000-0000C7990000}"/>
    <cellStyle name="Normal 7 2 9 2 3 3" xfId="39370" xr:uid="{00000000-0005-0000-0000-0000C8990000}"/>
    <cellStyle name="Normal 7 2 9 2 4" xfId="39371" xr:uid="{00000000-0005-0000-0000-0000C9990000}"/>
    <cellStyle name="Normal 7 2 9 2 4 2" xfId="39372" xr:uid="{00000000-0005-0000-0000-0000CA990000}"/>
    <cellStyle name="Normal 7 2 9 2 5" xfId="39373" xr:uid="{00000000-0005-0000-0000-0000CB990000}"/>
    <cellStyle name="Normal 7 2 9 3" xfId="39374" xr:uid="{00000000-0005-0000-0000-0000CC990000}"/>
    <cellStyle name="Normal 7 2 9 3 2" xfId="39375" xr:uid="{00000000-0005-0000-0000-0000CD990000}"/>
    <cellStyle name="Normal 7 2 9 3 2 2" xfId="39376" xr:uid="{00000000-0005-0000-0000-0000CE990000}"/>
    <cellStyle name="Normal 7 2 9 3 3" xfId="39377" xr:uid="{00000000-0005-0000-0000-0000CF990000}"/>
    <cellStyle name="Normal 7 2 9 4" xfId="39378" xr:uid="{00000000-0005-0000-0000-0000D0990000}"/>
    <cellStyle name="Normal 7 2 9 4 2" xfId="39379" xr:uid="{00000000-0005-0000-0000-0000D1990000}"/>
    <cellStyle name="Normal 7 2 9 4 2 2" xfId="39380" xr:uid="{00000000-0005-0000-0000-0000D2990000}"/>
    <cellStyle name="Normal 7 2 9 4 3" xfId="39381" xr:uid="{00000000-0005-0000-0000-0000D3990000}"/>
    <cellStyle name="Normal 7 2 9 5" xfId="39382" xr:uid="{00000000-0005-0000-0000-0000D4990000}"/>
    <cellStyle name="Normal 7 2 9 5 2" xfId="39383" xr:uid="{00000000-0005-0000-0000-0000D5990000}"/>
    <cellStyle name="Normal 7 2 9 6" xfId="39384" xr:uid="{00000000-0005-0000-0000-0000D6990000}"/>
    <cellStyle name="Normal 7 2 9 6 2" xfId="39385" xr:uid="{00000000-0005-0000-0000-0000D7990000}"/>
    <cellStyle name="Normal 7 2 9 7" xfId="39386" xr:uid="{00000000-0005-0000-0000-0000D8990000}"/>
    <cellStyle name="Normal 7 3" xfId="39387" xr:uid="{00000000-0005-0000-0000-0000D9990000}"/>
    <cellStyle name="Normal 7 3 10" xfId="39388" xr:uid="{00000000-0005-0000-0000-0000DA990000}"/>
    <cellStyle name="Normal 7 3 10 2" xfId="39389" xr:uid="{00000000-0005-0000-0000-0000DB990000}"/>
    <cellStyle name="Normal 7 3 10 2 2" xfId="39390" xr:uid="{00000000-0005-0000-0000-0000DC990000}"/>
    <cellStyle name="Normal 7 3 10 2 2 2" xfId="39391" xr:uid="{00000000-0005-0000-0000-0000DD990000}"/>
    <cellStyle name="Normal 7 3 10 2 3" xfId="39392" xr:uid="{00000000-0005-0000-0000-0000DE990000}"/>
    <cellStyle name="Normal 7 3 10 3" xfId="39393" xr:uid="{00000000-0005-0000-0000-0000DF990000}"/>
    <cellStyle name="Normal 7 3 10 3 2" xfId="39394" xr:uid="{00000000-0005-0000-0000-0000E0990000}"/>
    <cellStyle name="Normal 7 3 10 3 2 2" xfId="39395" xr:uid="{00000000-0005-0000-0000-0000E1990000}"/>
    <cellStyle name="Normal 7 3 10 3 3" xfId="39396" xr:uid="{00000000-0005-0000-0000-0000E2990000}"/>
    <cellStyle name="Normal 7 3 10 4" xfId="39397" xr:uid="{00000000-0005-0000-0000-0000E3990000}"/>
    <cellStyle name="Normal 7 3 10 4 2" xfId="39398" xr:uid="{00000000-0005-0000-0000-0000E4990000}"/>
    <cellStyle name="Normal 7 3 10 5" xfId="39399" xr:uid="{00000000-0005-0000-0000-0000E5990000}"/>
    <cellStyle name="Normal 7 3 11" xfId="39400" xr:uid="{00000000-0005-0000-0000-0000E6990000}"/>
    <cellStyle name="Normal 7 3 11 2" xfId="39401" xr:uid="{00000000-0005-0000-0000-0000E7990000}"/>
    <cellStyle name="Normal 7 3 11 2 2" xfId="39402" xr:uid="{00000000-0005-0000-0000-0000E8990000}"/>
    <cellStyle name="Normal 7 3 11 2 2 2" xfId="39403" xr:uid="{00000000-0005-0000-0000-0000E9990000}"/>
    <cellStyle name="Normal 7 3 11 2 3" xfId="39404" xr:uid="{00000000-0005-0000-0000-0000EA990000}"/>
    <cellStyle name="Normal 7 3 11 3" xfId="39405" xr:uid="{00000000-0005-0000-0000-0000EB990000}"/>
    <cellStyle name="Normal 7 3 11 3 2" xfId="39406" xr:uid="{00000000-0005-0000-0000-0000EC990000}"/>
    <cellStyle name="Normal 7 3 11 4" xfId="39407" xr:uid="{00000000-0005-0000-0000-0000ED990000}"/>
    <cellStyle name="Normal 7 3 12" xfId="39408" xr:uid="{00000000-0005-0000-0000-0000EE990000}"/>
    <cellStyle name="Normal 7 3 12 2" xfId="39409" xr:uid="{00000000-0005-0000-0000-0000EF990000}"/>
    <cellStyle name="Normal 7 3 12 2 2" xfId="39410" xr:uid="{00000000-0005-0000-0000-0000F0990000}"/>
    <cellStyle name="Normal 7 3 12 2 2 2" xfId="39411" xr:uid="{00000000-0005-0000-0000-0000F1990000}"/>
    <cellStyle name="Normal 7 3 12 2 3" xfId="39412" xr:uid="{00000000-0005-0000-0000-0000F2990000}"/>
    <cellStyle name="Normal 7 3 12 3" xfId="39413" xr:uid="{00000000-0005-0000-0000-0000F3990000}"/>
    <cellStyle name="Normal 7 3 12 3 2" xfId="39414" xr:uid="{00000000-0005-0000-0000-0000F4990000}"/>
    <cellStyle name="Normal 7 3 12 4" xfId="39415" xr:uid="{00000000-0005-0000-0000-0000F5990000}"/>
    <cellStyle name="Normal 7 3 13" xfId="39416" xr:uid="{00000000-0005-0000-0000-0000F6990000}"/>
    <cellStyle name="Normal 7 3 13 2" xfId="39417" xr:uid="{00000000-0005-0000-0000-0000F7990000}"/>
    <cellStyle name="Normal 7 3 13 2 2" xfId="39418" xr:uid="{00000000-0005-0000-0000-0000F8990000}"/>
    <cellStyle name="Normal 7 3 13 3" xfId="39419" xr:uid="{00000000-0005-0000-0000-0000F9990000}"/>
    <cellStyle name="Normal 7 3 14" xfId="39420" xr:uid="{00000000-0005-0000-0000-0000FA990000}"/>
    <cellStyle name="Normal 7 3 14 2" xfId="39421" xr:uid="{00000000-0005-0000-0000-0000FB990000}"/>
    <cellStyle name="Normal 7 3 15" xfId="39422" xr:uid="{00000000-0005-0000-0000-0000FC990000}"/>
    <cellStyle name="Normal 7 3 15 2" xfId="39423" xr:uid="{00000000-0005-0000-0000-0000FD990000}"/>
    <cellStyle name="Normal 7 3 16" xfId="39424" xr:uid="{00000000-0005-0000-0000-0000FE990000}"/>
    <cellStyle name="Normal 7 3 2" xfId="39425" xr:uid="{00000000-0005-0000-0000-0000FF990000}"/>
    <cellStyle name="Normal 7 3 2 10" xfId="39426" xr:uid="{00000000-0005-0000-0000-0000009A0000}"/>
    <cellStyle name="Normal 7 3 2 10 2" xfId="39427" xr:uid="{00000000-0005-0000-0000-0000019A0000}"/>
    <cellStyle name="Normal 7 3 2 10 2 2" xfId="39428" xr:uid="{00000000-0005-0000-0000-0000029A0000}"/>
    <cellStyle name="Normal 7 3 2 10 2 2 2" xfId="39429" xr:uid="{00000000-0005-0000-0000-0000039A0000}"/>
    <cellStyle name="Normal 7 3 2 10 2 3" xfId="39430" xr:uid="{00000000-0005-0000-0000-0000049A0000}"/>
    <cellStyle name="Normal 7 3 2 10 3" xfId="39431" xr:uid="{00000000-0005-0000-0000-0000059A0000}"/>
    <cellStyle name="Normal 7 3 2 10 3 2" xfId="39432" xr:uid="{00000000-0005-0000-0000-0000069A0000}"/>
    <cellStyle name="Normal 7 3 2 10 4" xfId="39433" xr:uid="{00000000-0005-0000-0000-0000079A0000}"/>
    <cellStyle name="Normal 7 3 2 11" xfId="39434" xr:uid="{00000000-0005-0000-0000-0000089A0000}"/>
    <cellStyle name="Normal 7 3 2 11 2" xfId="39435" xr:uid="{00000000-0005-0000-0000-0000099A0000}"/>
    <cellStyle name="Normal 7 3 2 11 2 2" xfId="39436" xr:uid="{00000000-0005-0000-0000-00000A9A0000}"/>
    <cellStyle name="Normal 7 3 2 11 2 2 2" xfId="39437" xr:uid="{00000000-0005-0000-0000-00000B9A0000}"/>
    <cellStyle name="Normal 7 3 2 11 2 3" xfId="39438" xr:uid="{00000000-0005-0000-0000-00000C9A0000}"/>
    <cellStyle name="Normal 7 3 2 11 3" xfId="39439" xr:uid="{00000000-0005-0000-0000-00000D9A0000}"/>
    <cellStyle name="Normal 7 3 2 11 3 2" xfId="39440" xr:uid="{00000000-0005-0000-0000-00000E9A0000}"/>
    <cellStyle name="Normal 7 3 2 11 4" xfId="39441" xr:uid="{00000000-0005-0000-0000-00000F9A0000}"/>
    <cellStyle name="Normal 7 3 2 12" xfId="39442" xr:uid="{00000000-0005-0000-0000-0000109A0000}"/>
    <cellStyle name="Normal 7 3 2 12 2" xfId="39443" xr:uid="{00000000-0005-0000-0000-0000119A0000}"/>
    <cellStyle name="Normal 7 3 2 12 2 2" xfId="39444" xr:uid="{00000000-0005-0000-0000-0000129A0000}"/>
    <cellStyle name="Normal 7 3 2 12 3" xfId="39445" xr:uid="{00000000-0005-0000-0000-0000139A0000}"/>
    <cellStyle name="Normal 7 3 2 13" xfId="39446" xr:uid="{00000000-0005-0000-0000-0000149A0000}"/>
    <cellStyle name="Normal 7 3 2 13 2" xfId="39447" xr:uid="{00000000-0005-0000-0000-0000159A0000}"/>
    <cellStyle name="Normal 7 3 2 14" xfId="39448" xr:uid="{00000000-0005-0000-0000-0000169A0000}"/>
    <cellStyle name="Normal 7 3 2 14 2" xfId="39449" xr:uid="{00000000-0005-0000-0000-0000179A0000}"/>
    <cellStyle name="Normal 7 3 2 15" xfId="39450" xr:uid="{00000000-0005-0000-0000-0000189A0000}"/>
    <cellStyle name="Normal 7 3 2 2" xfId="39451" xr:uid="{00000000-0005-0000-0000-0000199A0000}"/>
    <cellStyle name="Normal 7 3 2 2 10" xfId="39452" xr:uid="{00000000-0005-0000-0000-00001A9A0000}"/>
    <cellStyle name="Normal 7 3 2 2 10 2" xfId="39453" xr:uid="{00000000-0005-0000-0000-00001B9A0000}"/>
    <cellStyle name="Normal 7 3 2 2 11" xfId="39454" xr:uid="{00000000-0005-0000-0000-00001C9A0000}"/>
    <cellStyle name="Normal 7 3 2 2 11 2" xfId="39455" xr:uid="{00000000-0005-0000-0000-00001D9A0000}"/>
    <cellStyle name="Normal 7 3 2 2 12" xfId="39456" xr:uid="{00000000-0005-0000-0000-00001E9A0000}"/>
    <cellStyle name="Normal 7 3 2 2 2" xfId="39457" xr:uid="{00000000-0005-0000-0000-00001F9A0000}"/>
    <cellStyle name="Normal 7 3 2 2 2 10" xfId="39458" xr:uid="{00000000-0005-0000-0000-0000209A0000}"/>
    <cellStyle name="Normal 7 3 2 2 2 10 2" xfId="39459" xr:uid="{00000000-0005-0000-0000-0000219A0000}"/>
    <cellStyle name="Normal 7 3 2 2 2 11" xfId="39460" xr:uid="{00000000-0005-0000-0000-0000229A0000}"/>
    <cellStyle name="Normal 7 3 2 2 2 2" xfId="39461" xr:uid="{00000000-0005-0000-0000-0000239A0000}"/>
    <cellStyle name="Normal 7 3 2 2 2 2 2" xfId="39462" xr:uid="{00000000-0005-0000-0000-0000249A0000}"/>
    <cellStyle name="Normal 7 3 2 2 2 2 2 2" xfId="39463" xr:uid="{00000000-0005-0000-0000-0000259A0000}"/>
    <cellStyle name="Normal 7 3 2 2 2 2 2 2 2" xfId="39464" xr:uid="{00000000-0005-0000-0000-0000269A0000}"/>
    <cellStyle name="Normal 7 3 2 2 2 2 2 2 2 2" xfId="39465" xr:uid="{00000000-0005-0000-0000-0000279A0000}"/>
    <cellStyle name="Normal 7 3 2 2 2 2 2 2 2 2 2" xfId="39466" xr:uid="{00000000-0005-0000-0000-0000289A0000}"/>
    <cellStyle name="Normal 7 3 2 2 2 2 2 2 2 3" xfId="39467" xr:uid="{00000000-0005-0000-0000-0000299A0000}"/>
    <cellStyle name="Normal 7 3 2 2 2 2 2 2 3" xfId="39468" xr:uid="{00000000-0005-0000-0000-00002A9A0000}"/>
    <cellStyle name="Normal 7 3 2 2 2 2 2 2 3 2" xfId="39469" xr:uid="{00000000-0005-0000-0000-00002B9A0000}"/>
    <cellStyle name="Normal 7 3 2 2 2 2 2 2 3 2 2" xfId="39470" xr:uid="{00000000-0005-0000-0000-00002C9A0000}"/>
    <cellStyle name="Normal 7 3 2 2 2 2 2 2 3 3" xfId="39471" xr:uid="{00000000-0005-0000-0000-00002D9A0000}"/>
    <cellStyle name="Normal 7 3 2 2 2 2 2 2 4" xfId="39472" xr:uid="{00000000-0005-0000-0000-00002E9A0000}"/>
    <cellStyle name="Normal 7 3 2 2 2 2 2 2 4 2" xfId="39473" xr:uid="{00000000-0005-0000-0000-00002F9A0000}"/>
    <cellStyle name="Normal 7 3 2 2 2 2 2 2 5" xfId="39474" xr:uid="{00000000-0005-0000-0000-0000309A0000}"/>
    <cellStyle name="Normal 7 3 2 2 2 2 2 3" xfId="39475" xr:uid="{00000000-0005-0000-0000-0000319A0000}"/>
    <cellStyle name="Normal 7 3 2 2 2 2 2 3 2" xfId="39476" xr:uid="{00000000-0005-0000-0000-0000329A0000}"/>
    <cellStyle name="Normal 7 3 2 2 2 2 2 3 2 2" xfId="39477" xr:uid="{00000000-0005-0000-0000-0000339A0000}"/>
    <cellStyle name="Normal 7 3 2 2 2 2 2 3 3" xfId="39478" xr:uid="{00000000-0005-0000-0000-0000349A0000}"/>
    <cellStyle name="Normal 7 3 2 2 2 2 2 4" xfId="39479" xr:uid="{00000000-0005-0000-0000-0000359A0000}"/>
    <cellStyle name="Normal 7 3 2 2 2 2 2 4 2" xfId="39480" xr:uid="{00000000-0005-0000-0000-0000369A0000}"/>
    <cellStyle name="Normal 7 3 2 2 2 2 2 4 2 2" xfId="39481" xr:uid="{00000000-0005-0000-0000-0000379A0000}"/>
    <cellStyle name="Normal 7 3 2 2 2 2 2 4 3" xfId="39482" xr:uid="{00000000-0005-0000-0000-0000389A0000}"/>
    <cellStyle name="Normal 7 3 2 2 2 2 2 5" xfId="39483" xr:uid="{00000000-0005-0000-0000-0000399A0000}"/>
    <cellStyle name="Normal 7 3 2 2 2 2 2 5 2" xfId="39484" xr:uid="{00000000-0005-0000-0000-00003A9A0000}"/>
    <cellStyle name="Normal 7 3 2 2 2 2 2 6" xfId="39485" xr:uid="{00000000-0005-0000-0000-00003B9A0000}"/>
    <cellStyle name="Normal 7 3 2 2 2 2 2 6 2" xfId="39486" xr:uid="{00000000-0005-0000-0000-00003C9A0000}"/>
    <cellStyle name="Normal 7 3 2 2 2 2 2 7" xfId="39487" xr:uid="{00000000-0005-0000-0000-00003D9A0000}"/>
    <cellStyle name="Normal 7 3 2 2 2 2 3" xfId="39488" xr:uid="{00000000-0005-0000-0000-00003E9A0000}"/>
    <cellStyle name="Normal 7 3 2 2 2 2 3 2" xfId="39489" xr:uid="{00000000-0005-0000-0000-00003F9A0000}"/>
    <cellStyle name="Normal 7 3 2 2 2 2 3 2 2" xfId="39490" xr:uid="{00000000-0005-0000-0000-0000409A0000}"/>
    <cellStyle name="Normal 7 3 2 2 2 2 3 2 2 2" xfId="39491" xr:uid="{00000000-0005-0000-0000-0000419A0000}"/>
    <cellStyle name="Normal 7 3 2 2 2 2 3 2 3" xfId="39492" xr:uid="{00000000-0005-0000-0000-0000429A0000}"/>
    <cellStyle name="Normal 7 3 2 2 2 2 3 3" xfId="39493" xr:uid="{00000000-0005-0000-0000-0000439A0000}"/>
    <cellStyle name="Normal 7 3 2 2 2 2 3 3 2" xfId="39494" xr:uid="{00000000-0005-0000-0000-0000449A0000}"/>
    <cellStyle name="Normal 7 3 2 2 2 2 3 3 2 2" xfId="39495" xr:uid="{00000000-0005-0000-0000-0000459A0000}"/>
    <cellStyle name="Normal 7 3 2 2 2 2 3 3 3" xfId="39496" xr:uid="{00000000-0005-0000-0000-0000469A0000}"/>
    <cellStyle name="Normal 7 3 2 2 2 2 3 4" xfId="39497" xr:uid="{00000000-0005-0000-0000-0000479A0000}"/>
    <cellStyle name="Normal 7 3 2 2 2 2 3 4 2" xfId="39498" xr:uid="{00000000-0005-0000-0000-0000489A0000}"/>
    <cellStyle name="Normal 7 3 2 2 2 2 3 5" xfId="39499" xr:uid="{00000000-0005-0000-0000-0000499A0000}"/>
    <cellStyle name="Normal 7 3 2 2 2 2 4" xfId="39500" xr:uid="{00000000-0005-0000-0000-00004A9A0000}"/>
    <cellStyle name="Normal 7 3 2 2 2 2 4 2" xfId="39501" xr:uid="{00000000-0005-0000-0000-00004B9A0000}"/>
    <cellStyle name="Normal 7 3 2 2 2 2 4 2 2" xfId="39502" xr:uid="{00000000-0005-0000-0000-00004C9A0000}"/>
    <cellStyle name="Normal 7 3 2 2 2 2 4 3" xfId="39503" xr:uid="{00000000-0005-0000-0000-00004D9A0000}"/>
    <cellStyle name="Normal 7 3 2 2 2 2 5" xfId="39504" xr:uid="{00000000-0005-0000-0000-00004E9A0000}"/>
    <cellStyle name="Normal 7 3 2 2 2 2 5 2" xfId="39505" xr:uid="{00000000-0005-0000-0000-00004F9A0000}"/>
    <cellStyle name="Normal 7 3 2 2 2 2 5 2 2" xfId="39506" xr:uid="{00000000-0005-0000-0000-0000509A0000}"/>
    <cellStyle name="Normal 7 3 2 2 2 2 5 3" xfId="39507" xr:uid="{00000000-0005-0000-0000-0000519A0000}"/>
    <cellStyle name="Normal 7 3 2 2 2 2 6" xfId="39508" xr:uid="{00000000-0005-0000-0000-0000529A0000}"/>
    <cellStyle name="Normal 7 3 2 2 2 2 6 2" xfId="39509" xr:uid="{00000000-0005-0000-0000-0000539A0000}"/>
    <cellStyle name="Normal 7 3 2 2 2 2 7" xfId="39510" xr:uid="{00000000-0005-0000-0000-0000549A0000}"/>
    <cellStyle name="Normal 7 3 2 2 2 2 7 2" xfId="39511" xr:uid="{00000000-0005-0000-0000-0000559A0000}"/>
    <cellStyle name="Normal 7 3 2 2 2 2 8" xfId="39512" xr:uid="{00000000-0005-0000-0000-0000569A0000}"/>
    <cellStyle name="Normal 7 3 2 2 2 3" xfId="39513" xr:uid="{00000000-0005-0000-0000-0000579A0000}"/>
    <cellStyle name="Normal 7 3 2 2 2 3 2" xfId="39514" xr:uid="{00000000-0005-0000-0000-0000589A0000}"/>
    <cellStyle name="Normal 7 3 2 2 2 3 2 2" xfId="39515" xr:uid="{00000000-0005-0000-0000-0000599A0000}"/>
    <cellStyle name="Normal 7 3 2 2 2 3 2 2 2" xfId="39516" xr:uid="{00000000-0005-0000-0000-00005A9A0000}"/>
    <cellStyle name="Normal 7 3 2 2 2 3 2 2 2 2" xfId="39517" xr:uid="{00000000-0005-0000-0000-00005B9A0000}"/>
    <cellStyle name="Normal 7 3 2 2 2 3 2 2 3" xfId="39518" xr:uid="{00000000-0005-0000-0000-00005C9A0000}"/>
    <cellStyle name="Normal 7 3 2 2 2 3 2 3" xfId="39519" xr:uid="{00000000-0005-0000-0000-00005D9A0000}"/>
    <cellStyle name="Normal 7 3 2 2 2 3 2 3 2" xfId="39520" xr:uid="{00000000-0005-0000-0000-00005E9A0000}"/>
    <cellStyle name="Normal 7 3 2 2 2 3 2 3 2 2" xfId="39521" xr:uid="{00000000-0005-0000-0000-00005F9A0000}"/>
    <cellStyle name="Normal 7 3 2 2 2 3 2 3 3" xfId="39522" xr:uid="{00000000-0005-0000-0000-0000609A0000}"/>
    <cellStyle name="Normal 7 3 2 2 2 3 2 4" xfId="39523" xr:uid="{00000000-0005-0000-0000-0000619A0000}"/>
    <cellStyle name="Normal 7 3 2 2 2 3 2 4 2" xfId="39524" xr:uid="{00000000-0005-0000-0000-0000629A0000}"/>
    <cellStyle name="Normal 7 3 2 2 2 3 2 5" xfId="39525" xr:uid="{00000000-0005-0000-0000-0000639A0000}"/>
    <cellStyle name="Normal 7 3 2 2 2 3 3" xfId="39526" xr:uid="{00000000-0005-0000-0000-0000649A0000}"/>
    <cellStyle name="Normal 7 3 2 2 2 3 3 2" xfId="39527" xr:uid="{00000000-0005-0000-0000-0000659A0000}"/>
    <cellStyle name="Normal 7 3 2 2 2 3 3 2 2" xfId="39528" xr:uid="{00000000-0005-0000-0000-0000669A0000}"/>
    <cellStyle name="Normal 7 3 2 2 2 3 3 3" xfId="39529" xr:uid="{00000000-0005-0000-0000-0000679A0000}"/>
    <cellStyle name="Normal 7 3 2 2 2 3 4" xfId="39530" xr:uid="{00000000-0005-0000-0000-0000689A0000}"/>
    <cellStyle name="Normal 7 3 2 2 2 3 4 2" xfId="39531" xr:uid="{00000000-0005-0000-0000-0000699A0000}"/>
    <cellStyle name="Normal 7 3 2 2 2 3 4 2 2" xfId="39532" xr:uid="{00000000-0005-0000-0000-00006A9A0000}"/>
    <cellStyle name="Normal 7 3 2 2 2 3 4 3" xfId="39533" xr:uid="{00000000-0005-0000-0000-00006B9A0000}"/>
    <cellStyle name="Normal 7 3 2 2 2 3 5" xfId="39534" xr:uid="{00000000-0005-0000-0000-00006C9A0000}"/>
    <cellStyle name="Normal 7 3 2 2 2 3 5 2" xfId="39535" xr:uid="{00000000-0005-0000-0000-00006D9A0000}"/>
    <cellStyle name="Normal 7 3 2 2 2 3 6" xfId="39536" xr:uid="{00000000-0005-0000-0000-00006E9A0000}"/>
    <cellStyle name="Normal 7 3 2 2 2 3 6 2" xfId="39537" xr:uid="{00000000-0005-0000-0000-00006F9A0000}"/>
    <cellStyle name="Normal 7 3 2 2 2 3 7" xfId="39538" xr:uid="{00000000-0005-0000-0000-0000709A0000}"/>
    <cellStyle name="Normal 7 3 2 2 2 4" xfId="39539" xr:uid="{00000000-0005-0000-0000-0000719A0000}"/>
    <cellStyle name="Normal 7 3 2 2 2 4 2" xfId="39540" xr:uid="{00000000-0005-0000-0000-0000729A0000}"/>
    <cellStyle name="Normal 7 3 2 2 2 4 2 2" xfId="39541" xr:uid="{00000000-0005-0000-0000-0000739A0000}"/>
    <cellStyle name="Normal 7 3 2 2 2 4 2 2 2" xfId="39542" xr:uid="{00000000-0005-0000-0000-0000749A0000}"/>
    <cellStyle name="Normal 7 3 2 2 2 4 2 2 2 2" xfId="39543" xr:uid="{00000000-0005-0000-0000-0000759A0000}"/>
    <cellStyle name="Normal 7 3 2 2 2 4 2 2 3" xfId="39544" xr:uid="{00000000-0005-0000-0000-0000769A0000}"/>
    <cellStyle name="Normal 7 3 2 2 2 4 2 3" xfId="39545" xr:uid="{00000000-0005-0000-0000-0000779A0000}"/>
    <cellStyle name="Normal 7 3 2 2 2 4 2 3 2" xfId="39546" xr:uid="{00000000-0005-0000-0000-0000789A0000}"/>
    <cellStyle name="Normal 7 3 2 2 2 4 2 3 2 2" xfId="39547" xr:uid="{00000000-0005-0000-0000-0000799A0000}"/>
    <cellStyle name="Normal 7 3 2 2 2 4 2 3 3" xfId="39548" xr:uid="{00000000-0005-0000-0000-00007A9A0000}"/>
    <cellStyle name="Normal 7 3 2 2 2 4 2 4" xfId="39549" xr:uid="{00000000-0005-0000-0000-00007B9A0000}"/>
    <cellStyle name="Normal 7 3 2 2 2 4 2 4 2" xfId="39550" xr:uid="{00000000-0005-0000-0000-00007C9A0000}"/>
    <cellStyle name="Normal 7 3 2 2 2 4 2 5" xfId="39551" xr:uid="{00000000-0005-0000-0000-00007D9A0000}"/>
    <cellStyle name="Normal 7 3 2 2 2 4 3" xfId="39552" xr:uid="{00000000-0005-0000-0000-00007E9A0000}"/>
    <cellStyle name="Normal 7 3 2 2 2 4 3 2" xfId="39553" xr:uid="{00000000-0005-0000-0000-00007F9A0000}"/>
    <cellStyle name="Normal 7 3 2 2 2 4 3 2 2" xfId="39554" xr:uid="{00000000-0005-0000-0000-0000809A0000}"/>
    <cellStyle name="Normal 7 3 2 2 2 4 3 3" xfId="39555" xr:uid="{00000000-0005-0000-0000-0000819A0000}"/>
    <cellStyle name="Normal 7 3 2 2 2 4 4" xfId="39556" xr:uid="{00000000-0005-0000-0000-0000829A0000}"/>
    <cellStyle name="Normal 7 3 2 2 2 4 4 2" xfId="39557" xr:uid="{00000000-0005-0000-0000-0000839A0000}"/>
    <cellStyle name="Normal 7 3 2 2 2 4 4 2 2" xfId="39558" xr:uid="{00000000-0005-0000-0000-0000849A0000}"/>
    <cellStyle name="Normal 7 3 2 2 2 4 4 3" xfId="39559" xr:uid="{00000000-0005-0000-0000-0000859A0000}"/>
    <cellStyle name="Normal 7 3 2 2 2 4 5" xfId="39560" xr:uid="{00000000-0005-0000-0000-0000869A0000}"/>
    <cellStyle name="Normal 7 3 2 2 2 4 5 2" xfId="39561" xr:uid="{00000000-0005-0000-0000-0000879A0000}"/>
    <cellStyle name="Normal 7 3 2 2 2 4 6" xfId="39562" xr:uid="{00000000-0005-0000-0000-0000889A0000}"/>
    <cellStyle name="Normal 7 3 2 2 2 4 6 2" xfId="39563" xr:uid="{00000000-0005-0000-0000-0000899A0000}"/>
    <cellStyle name="Normal 7 3 2 2 2 4 7" xfId="39564" xr:uid="{00000000-0005-0000-0000-00008A9A0000}"/>
    <cellStyle name="Normal 7 3 2 2 2 5" xfId="39565" xr:uid="{00000000-0005-0000-0000-00008B9A0000}"/>
    <cellStyle name="Normal 7 3 2 2 2 5 2" xfId="39566" xr:uid="{00000000-0005-0000-0000-00008C9A0000}"/>
    <cellStyle name="Normal 7 3 2 2 2 5 2 2" xfId="39567" xr:uid="{00000000-0005-0000-0000-00008D9A0000}"/>
    <cellStyle name="Normal 7 3 2 2 2 5 2 2 2" xfId="39568" xr:uid="{00000000-0005-0000-0000-00008E9A0000}"/>
    <cellStyle name="Normal 7 3 2 2 2 5 2 3" xfId="39569" xr:uid="{00000000-0005-0000-0000-00008F9A0000}"/>
    <cellStyle name="Normal 7 3 2 2 2 5 3" xfId="39570" xr:uid="{00000000-0005-0000-0000-0000909A0000}"/>
    <cellStyle name="Normal 7 3 2 2 2 5 3 2" xfId="39571" xr:uid="{00000000-0005-0000-0000-0000919A0000}"/>
    <cellStyle name="Normal 7 3 2 2 2 5 3 2 2" xfId="39572" xr:uid="{00000000-0005-0000-0000-0000929A0000}"/>
    <cellStyle name="Normal 7 3 2 2 2 5 3 3" xfId="39573" xr:uid="{00000000-0005-0000-0000-0000939A0000}"/>
    <cellStyle name="Normal 7 3 2 2 2 5 4" xfId="39574" xr:uid="{00000000-0005-0000-0000-0000949A0000}"/>
    <cellStyle name="Normal 7 3 2 2 2 5 4 2" xfId="39575" xr:uid="{00000000-0005-0000-0000-0000959A0000}"/>
    <cellStyle name="Normal 7 3 2 2 2 5 5" xfId="39576" xr:uid="{00000000-0005-0000-0000-0000969A0000}"/>
    <cellStyle name="Normal 7 3 2 2 2 6" xfId="39577" xr:uid="{00000000-0005-0000-0000-0000979A0000}"/>
    <cellStyle name="Normal 7 3 2 2 2 6 2" xfId="39578" xr:uid="{00000000-0005-0000-0000-0000989A0000}"/>
    <cellStyle name="Normal 7 3 2 2 2 6 2 2" xfId="39579" xr:uid="{00000000-0005-0000-0000-0000999A0000}"/>
    <cellStyle name="Normal 7 3 2 2 2 6 2 2 2" xfId="39580" xr:uid="{00000000-0005-0000-0000-00009A9A0000}"/>
    <cellStyle name="Normal 7 3 2 2 2 6 2 3" xfId="39581" xr:uid="{00000000-0005-0000-0000-00009B9A0000}"/>
    <cellStyle name="Normal 7 3 2 2 2 6 3" xfId="39582" xr:uid="{00000000-0005-0000-0000-00009C9A0000}"/>
    <cellStyle name="Normal 7 3 2 2 2 6 3 2" xfId="39583" xr:uid="{00000000-0005-0000-0000-00009D9A0000}"/>
    <cellStyle name="Normal 7 3 2 2 2 6 4" xfId="39584" xr:uid="{00000000-0005-0000-0000-00009E9A0000}"/>
    <cellStyle name="Normal 7 3 2 2 2 7" xfId="39585" xr:uid="{00000000-0005-0000-0000-00009F9A0000}"/>
    <cellStyle name="Normal 7 3 2 2 2 7 2" xfId="39586" xr:uid="{00000000-0005-0000-0000-0000A09A0000}"/>
    <cellStyle name="Normal 7 3 2 2 2 7 2 2" xfId="39587" xr:uid="{00000000-0005-0000-0000-0000A19A0000}"/>
    <cellStyle name="Normal 7 3 2 2 2 7 3" xfId="39588" xr:uid="{00000000-0005-0000-0000-0000A29A0000}"/>
    <cellStyle name="Normal 7 3 2 2 2 8" xfId="39589" xr:uid="{00000000-0005-0000-0000-0000A39A0000}"/>
    <cellStyle name="Normal 7 3 2 2 2 8 2" xfId="39590" xr:uid="{00000000-0005-0000-0000-0000A49A0000}"/>
    <cellStyle name="Normal 7 3 2 2 2 8 2 2" xfId="39591" xr:uid="{00000000-0005-0000-0000-0000A59A0000}"/>
    <cellStyle name="Normal 7 3 2 2 2 8 3" xfId="39592" xr:uid="{00000000-0005-0000-0000-0000A69A0000}"/>
    <cellStyle name="Normal 7 3 2 2 2 9" xfId="39593" xr:uid="{00000000-0005-0000-0000-0000A79A0000}"/>
    <cellStyle name="Normal 7 3 2 2 2 9 2" xfId="39594" xr:uid="{00000000-0005-0000-0000-0000A89A0000}"/>
    <cellStyle name="Normal 7 3 2 2 3" xfId="39595" xr:uid="{00000000-0005-0000-0000-0000A99A0000}"/>
    <cellStyle name="Normal 7 3 2 2 3 2" xfId="39596" xr:uid="{00000000-0005-0000-0000-0000AA9A0000}"/>
    <cellStyle name="Normal 7 3 2 2 3 2 2" xfId="39597" xr:uid="{00000000-0005-0000-0000-0000AB9A0000}"/>
    <cellStyle name="Normal 7 3 2 2 3 2 2 2" xfId="39598" xr:uid="{00000000-0005-0000-0000-0000AC9A0000}"/>
    <cellStyle name="Normal 7 3 2 2 3 2 2 2 2" xfId="39599" xr:uid="{00000000-0005-0000-0000-0000AD9A0000}"/>
    <cellStyle name="Normal 7 3 2 2 3 2 2 2 2 2" xfId="39600" xr:uid="{00000000-0005-0000-0000-0000AE9A0000}"/>
    <cellStyle name="Normal 7 3 2 2 3 2 2 2 3" xfId="39601" xr:uid="{00000000-0005-0000-0000-0000AF9A0000}"/>
    <cellStyle name="Normal 7 3 2 2 3 2 2 3" xfId="39602" xr:uid="{00000000-0005-0000-0000-0000B09A0000}"/>
    <cellStyle name="Normal 7 3 2 2 3 2 2 3 2" xfId="39603" xr:uid="{00000000-0005-0000-0000-0000B19A0000}"/>
    <cellStyle name="Normal 7 3 2 2 3 2 2 3 2 2" xfId="39604" xr:uid="{00000000-0005-0000-0000-0000B29A0000}"/>
    <cellStyle name="Normal 7 3 2 2 3 2 2 3 3" xfId="39605" xr:uid="{00000000-0005-0000-0000-0000B39A0000}"/>
    <cellStyle name="Normal 7 3 2 2 3 2 2 4" xfId="39606" xr:uid="{00000000-0005-0000-0000-0000B49A0000}"/>
    <cellStyle name="Normal 7 3 2 2 3 2 2 4 2" xfId="39607" xr:uid="{00000000-0005-0000-0000-0000B59A0000}"/>
    <cellStyle name="Normal 7 3 2 2 3 2 2 5" xfId="39608" xr:uid="{00000000-0005-0000-0000-0000B69A0000}"/>
    <cellStyle name="Normal 7 3 2 2 3 2 3" xfId="39609" xr:uid="{00000000-0005-0000-0000-0000B79A0000}"/>
    <cellStyle name="Normal 7 3 2 2 3 2 3 2" xfId="39610" xr:uid="{00000000-0005-0000-0000-0000B89A0000}"/>
    <cellStyle name="Normal 7 3 2 2 3 2 3 2 2" xfId="39611" xr:uid="{00000000-0005-0000-0000-0000B99A0000}"/>
    <cellStyle name="Normal 7 3 2 2 3 2 3 3" xfId="39612" xr:uid="{00000000-0005-0000-0000-0000BA9A0000}"/>
    <cellStyle name="Normal 7 3 2 2 3 2 4" xfId="39613" xr:uid="{00000000-0005-0000-0000-0000BB9A0000}"/>
    <cellStyle name="Normal 7 3 2 2 3 2 4 2" xfId="39614" xr:uid="{00000000-0005-0000-0000-0000BC9A0000}"/>
    <cellStyle name="Normal 7 3 2 2 3 2 4 2 2" xfId="39615" xr:uid="{00000000-0005-0000-0000-0000BD9A0000}"/>
    <cellStyle name="Normal 7 3 2 2 3 2 4 3" xfId="39616" xr:uid="{00000000-0005-0000-0000-0000BE9A0000}"/>
    <cellStyle name="Normal 7 3 2 2 3 2 5" xfId="39617" xr:uid="{00000000-0005-0000-0000-0000BF9A0000}"/>
    <cellStyle name="Normal 7 3 2 2 3 2 5 2" xfId="39618" xr:uid="{00000000-0005-0000-0000-0000C09A0000}"/>
    <cellStyle name="Normal 7 3 2 2 3 2 6" xfId="39619" xr:uid="{00000000-0005-0000-0000-0000C19A0000}"/>
    <cellStyle name="Normal 7 3 2 2 3 2 6 2" xfId="39620" xr:uid="{00000000-0005-0000-0000-0000C29A0000}"/>
    <cellStyle name="Normal 7 3 2 2 3 2 7" xfId="39621" xr:uid="{00000000-0005-0000-0000-0000C39A0000}"/>
    <cellStyle name="Normal 7 3 2 2 3 3" xfId="39622" xr:uid="{00000000-0005-0000-0000-0000C49A0000}"/>
    <cellStyle name="Normal 7 3 2 2 3 3 2" xfId="39623" xr:uid="{00000000-0005-0000-0000-0000C59A0000}"/>
    <cellStyle name="Normal 7 3 2 2 3 3 2 2" xfId="39624" xr:uid="{00000000-0005-0000-0000-0000C69A0000}"/>
    <cellStyle name="Normal 7 3 2 2 3 3 2 2 2" xfId="39625" xr:uid="{00000000-0005-0000-0000-0000C79A0000}"/>
    <cellStyle name="Normal 7 3 2 2 3 3 2 3" xfId="39626" xr:uid="{00000000-0005-0000-0000-0000C89A0000}"/>
    <cellStyle name="Normal 7 3 2 2 3 3 3" xfId="39627" xr:uid="{00000000-0005-0000-0000-0000C99A0000}"/>
    <cellStyle name="Normal 7 3 2 2 3 3 3 2" xfId="39628" xr:uid="{00000000-0005-0000-0000-0000CA9A0000}"/>
    <cellStyle name="Normal 7 3 2 2 3 3 3 2 2" xfId="39629" xr:uid="{00000000-0005-0000-0000-0000CB9A0000}"/>
    <cellStyle name="Normal 7 3 2 2 3 3 3 3" xfId="39630" xr:uid="{00000000-0005-0000-0000-0000CC9A0000}"/>
    <cellStyle name="Normal 7 3 2 2 3 3 4" xfId="39631" xr:uid="{00000000-0005-0000-0000-0000CD9A0000}"/>
    <cellStyle name="Normal 7 3 2 2 3 3 4 2" xfId="39632" xr:uid="{00000000-0005-0000-0000-0000CE9A0000}"/>
    <cellStyle name="Normal 7 3 2 2 3 3 5" xfId="39633" xr:uid="{00000000-0005-0000-0000-0000CF9A0000}"/>
    <cellStyle name="Normal 7 3 2 2 3 4" xfId="39634" xr:uid="{00000000-0005-0000-0000-0000D09A0000}"/>
    <cellStyle name="Normal 7 3 2 2 3 4 2" xfId="39635" xr:uid="{00000000-0005-0000-0000-0000D19A0000}"/>
    <cellStyle name="Normal 7 3 2 2 3 4 2 2" xfId="39636" xr:uid="{00000000-0005-0000-0000-0000D29A0000}"/>
    <cellStyle name="Normal 7 3 2 2 3 4 3" xfId="39637" xr:uid="{00000000-0005-0000-0000-0000D39A0000}"/>
    <cellStyle name="Normal 7 3 2 2 3 5" xfId="39638" xr:uid="{00000000-0005-0000-0000-0000D49A0000}"/>
    <cellStyle name="Normal 7 3 2 2 3 5 2" xfId="39639" xr:uid="{00000000-0005-0000-0000-0000D59A0000}"/>
    <cellStyle name="Normal 7 3 2 2 3 5 2 2" xfId="39640" xr:uid="{00000000-0005-0000-0000-0000D69A0000}"/>
    <cellStyle name="Normal 7 3 2 2 3 5 3" xfId="39641" xr:uid="{00000000-0005-0000-0000-0000D79A0000}"/>
    <cellStyle name="Normal 7 3 2 2 3 6" xfId="39642" xr:uid="{00000000-0005-0000-0000-0000D89A0000}"/>
    <cellStyle name="Normal 7 3 2 2 3 6 2" xfId="39643" xr:uid="{00000000-0005-0000-0000-0000D99A0000}"/>
    <cellStyle name="Normal 7 3 2 2 3 7" xfId="39644" xr:uid="{00000000-0005-0000-0000-0000DA9A0000}"/>
    <cellStyle name="Normal 7 3 2 2 3 7 2" xfId="39645" xr:uid="{00000000-0005-0000-0000-0000DB9A0000}"/>
    <cellStyle name="Normal 7 3 2 2 3 8" xfId="39646" xr:uid="{00000000-0005-0000-0000-0000DC9A0000}"/>
    <cellStyle name="Normal 7 3 2 2 4" xfId="39647" xr:uid="{00000000-0005-0000-0000-0000DD9A0000}"/>
    <cellStyle name="Normal 7 3 2 2 4 2" xfId="39648" xr:uid="{00000000-0005-0000-0000-0000DE9A0000}"/>
    <cellStyle name="Normal 7 3 2 2 4 2 2" xfId="39649" xr:uid="{00000000-0005-0000-0000-0000DF9A0000}"/>
    <cellStyle name="Normal 7 3 2 2 4 2 2 2" xfId="39650" xr:uid="{00000000-0005-0000-0000-0000E09A0000}"/>
    <cellStyle name="Normal 7 3 2 2 4 2 2 2 2" xfId="39651" xr:uid="{00000000-0005-0000-0000-0000E19A0000}"/>
    <cellStyle name="Normal 7 3 2 2 4 2 2 3" xfId="39652" xr:uid="{00000000-0005-0000-0000-0000E29A0000}"/>
    <cellStyle name="Normal 7 3 2 2 4 2 3" xfId="39653" xr:uid="{00000000-0005-0000-0000-0000E39A0000}"/>
    <cellStyle name="Normal 7 3 2 2 4 2 3 2" xfId="39654" xr:uid="{00000000-0005-0000-0000-0000E49A0000}"/>
    <cellStyle name="Normal 7 3 2 2 4 2 3 2 2" xfId="39655" xr:uid="{00000000-0005-0000-0000-0000E59A0000}"/>
    <cellStyle name="Normal 7 3 2 2 4 2 3 3" xfId="39656" xr:uid="{00000000-0005-0000-0000-0000E69A0000}"/>
    <cellStyle name="Normal 7 3 2 2 4 2 4" xfId="39657" xr:uid="{00000000-0005-0000-0000-0000E79A0000}"/>
    <cellStyle name="Normal 7 3 2 2 4 2 4 2" xfId="39658" xr:uid="{00000000-0005-0000-0000-0000E89A0000}"/>
    <cellStyle name="Normal 7 3 2 2 4 2 5" xfId="39659" xr:uid="{00000000-0005-0000-0000-0000E99A0000}"/>
    <cellStyle name="Normal 7 3 2 2 4 3" xfId="39660" xr:uid="{00000000-0005-0000-0000-0000EA9A0000}"/>
    <cellStyle name="Normal 7 3 2 2 4 3 2" xfId="39661" xr:uid="{00000000-0005-0000-0000-0000EB9A0000}"/>
    <cellStyle name="Normal 7 3 2 2 4 3 2 2" xfId="39662" xr:uid="{00000000-0005-0000-0000-0000EC9A0000}"/>
    <cellStyle name="Normal 7 3 2 2 4 3 3" xfId="39663" xr:uid="{00000000-0005-0000-0000-0000ED9A0000}"/>
    <cellStyle name="Normal 7 3 2 2 4 4" xfId="39664" xr:uid="{00000000-0005-0000-0000-0000EE9A0000}"/>
    <cellStyle name="Normal 7 3 2 2 4 4 2" xfId="39665" xr:uid="{00000000-0005-0000-0000-0000EF9A0000}"/>
    <cellStyle name="Normal 7 3 2 2 4 4 2 2" xfId="39666" xr:uid="{00000000-0005-0000-0000-0000F09A0000}"/>
    <cellStyle name="Normal 7 3 2 2 4 4 3" xfId="39667" xr:uid="{00000000-0005-0000-0000-0000F19A0000}"/>
    <cellStyle name="Normal 7 3 2 2 4 5" xfId="39668" xr:uid="{00000000-0005-0000-0000-0000F29A0000}"/>
    <cellStyle name="Normal 7 3 2 2 4 5 2" xfId="39669" xr:uid="{00000000-0005-0000-0000-0000F39A0000}"/>
    <cellStyle name="Normal 7 3 2 2 4 6" xfId="39670" xr:uid="{00000000-0005-0000-0000-0000F49A0000}"/>
    <cellStyle name="Normal 7 3 2 2 4 6 2" xfId="39671" xr:uid="{00000000-0005-0000-0000-0000F59A0000}"/>
    <cellStyle name="Normal 7 3 2 2 4 7" xfId="39672" xr:uid="{00000000-0005-0000-0000-0000F69A0000}"/>
    <cellStyle name="Normal 7 3 2 2 5" xfId="39673" xr:uid="{00000000-0005-0000-0000-0000F79A0000}"/>
    <cellStyle name="Normal 7 3 2 2 5 2" xfId="39674" xr:uid="{00000000-0005-0000-0000-0000F89A0000}"/>
    <cellStyle name="Normal 7 3 2 2 5 2 2" xfId="39675" xr:uid="{00000000-0005-0000-0000-0000F99A0000}"/>
    <cellStyle name="Normal 7 3 2 2 5 2 2 2" xfId="39676" xr:uid="{00000000-0005-0000-0000-0000FA9A0000}"/>
    <cellStyle name="Normal 7 3 2 2 5 2 2 2 2" xfId="39677" xr:uid="{00000000-0005-0000-0000-0000FB9A0000}"/>
    <cellStyle name="Normal 7 3 2 2 5 2 2 3" xfId="39678" xr:uid="{00000000-0005-0000-0000-0000FC9A0000}"/>
    <cellStyle name="Normal 7 3 2 2 5 2 3" xfId="39679" xr:uid="{00000000-0005-0000-0000-0000FD9A0000}"/>
    <cellStyle name="Normal 7 3 2 2 5 2 3 2" xfId="39680" xr:uid="{00000000-0005-0000-0000-0000FE9A0000}"/>
    <cellStyle name="Normal 7 3 2 2 5 2 3 2 2" xfId="39681" xr:uid="{00000000-0005-0000-0000-0000FF9A0000}"/>
    <cellStyle name="Normal 7 3 2 2 5 2 3 3" xfId="39682" xr:uid="{00000000-0005-0000-0000-0000009B0000}"/>
    <cellStyle name="Normal 7 3 2 2 5 2 4" xfId="39683" xr:uid="{00000000-0005-0000-0000-0000019B0000}"/>
    <cellStyle name="Normal 7 3 2 2 5 2 4 2" xfId="39684" xr:uid="{00000000-0005-0000-0000-0000029B0000}"/>
    <cellStyle name="Normal 7 3 2 2 5 2 5" xfId="39685" xr:uid="{00000000-0005-0000-0000-0000039B0000}"/>
    <cellStyle name="Normal 7 3 2 2 5 3" xfId="39686" xr:uid="{00000000-0005-0000-0000-0000049B0000}"/>
    <cellStyle name="Normal 7 3 2 2 5 3 2" xfId="39687" xr:uid="{00000000-0005-0000-0000-0000059B0000}"/>
    <cellStyle name="Normal 7 3 2 2 5 3 2 2" xfId="39688" xr:uid="{00000000-0005-0000-0000-0000069B0000}"/>
    <cellStyle name="Normal 7 3 2 2 5 3 3" xfId="39689" xr:uid="{00000000-0005-0000-0000-0000079B0000}"/>
    <cellStyle name="Normal 7 3 2 2 5 4" xfId="39690" xr:uid="{00000000-0005-0000-0000-0000089B0000}"/>
    <cellStyle name="Normal 7 3 2 2 5 4 2" xfId="39691" xr:uid="{00000000-0005-0000-0000-0000099B0000}"/>
    <cellStyle name="Normal 7 3 2 2 5 4 2 2" xfId="39692" xr:uid="{00000000-0005-0000-0000-00000A9B0000}"/>
    <cellStyle name="Normal 7 3 2 2 5 4 3" xfId="39693" xr:uid="{00000000-0005-0000-0000-00000B9B0000}"/>
    <cellStyle name="Normal 7 3 2 2 5 5" xfId="39694" xr:uid="{00000000-0005-0000-0000-00000C9B0000}"/>
    <cellStyle name="Normal 7 3 2 2 5 5 2" xfId="39695" xr:uid="{00000000-0005-0000-0000-00000D9B0000}"/>
    <cellStyle name="Normal 7 3 2 2 5 6" xfId="39696" xr:uid="{00000000-0005-0000-0000-00000E9B0000}"/>
    <cellStyle name="Normal 7 3 2 2 5 6 2" xfId="39697" xr:uid="{00000000-0005-0000-0000-00000F9B0000}"/>
    <cellStyle name="Normal 7 3 2 2 5 7" xfId="39698" xr:uid="{00000000-0005-0000-0000-0000109B0000}"/>
    <cellStyle name="Normal 7 3 2 2 6" xfId="39699" xr:uid="{00000000-0005-0000-0000-0000119B0000}"/>
    <cellStyle name="Normal 7 3 2 2 6 2" xfId="39700" xr:uid="{00000000-0005-0000-0000-0000129B0000}"/>
    <cellStyle name="Normal 7 3 2 2 6 2 2" xfId="39701" xr:uid="{00000000-0005-0000-0000-0000139B0000}"/>
    <cellStyle name="Normal 7 3 2 2 6 2 2 2" xfId="39702" xr:uid="{00000000-0005-0000-0000-0000149B0000}"/>
    <cellStyle name="Normal 7 3 2 2 6 2 3" xfId="39703" xr:uid="{00000000-0005-0000-0000-0000159B0000}"/>
    <cellStyle name="Normal 7 3 2 2 6 3" xfId="39704" xr:uid="{00000000-0005-0000-0000-0000169B0000}"/>
    <cellStyle name="Normal 7 3 2 2 6 3 2" xfId="39705" xr:uid="{00000000-0005-0000-0000-0000179B0000}"/>
    <cellStyle name="Normal 7 3 2 2 6 3 2 2" xfId="39706" xr:uid="{00000000-0005-0000-0000-0000189B0000}"/>
    <cellStyle name="Normal 7 3 2 2 6 3 3" xfId="39707" xr:uid="{00000000-0005-0000-0000-0000199B0000}"/>
    <cellStyle name="Normal 7 3 2 2 6 4" xfId="39708" xr:uid="{00000000-0005-0000-0000-00001A9B0000}"/>
    <cellStyle name="Normal 7 3 2 2 6 4 2" xfId="39709" xr:uid="{00000000-0005-0000-0000-00001B9B0000}"/>
    <cellStyle name="Normal 7 3 2 2 6 5" xfId="39710" xr:uid="{00000000-0005-0000-0000-00001C9B0000}"/>
    <cellStyle name="Normal 7 3 2 2 7" xfId="39711" xr:uid="{00000000-0005-0000-0000-00001D9B0000}"/>
    <cellStyle name="Normal 7 3 2 2 7 2" xfId="39712" xr:uid="{00000000-0005-0000-0000-00001E9B0000}"/>
    <cellStyle name="Normal 7 3 2 2 7 2 2" xfId="39713" xr:uid="{00000000-0005-0000-0000-00001F9B0000}"/>
    <cellStyle name="Normal 7 3 2 2 7 2 2 2" xfId="39714" xr:uid="{00000000-0005-0000-0000-0000209B0000}"/>
    <cellStyle name="Normal 7 3 2 2 7 2 3" xfId="39715" xr:uid="{00000000-0005-0000-0000-0000219B0000}"/>
    <cellStyle name="Normal 7 3 2 2 7 3" xfId="39716" xr:uid="{00000000-0005-0000-0000-0000229B0000}"/>
    <cellStyle name="Normal 7 3 2 2 7 3 2" xfId="39717" xr:uid="{00000000-0005-0000-0000-0000239B0000}"/>
    <cellStyle name="Normal 7 3 2 2 7 4" xfId="39718" xr:uid="{00000000-0005-0000-0000-0000249B0000}"/>
    <cellStyle name="Normal 7 3 2 2 8" xfId="39719" xr:uid="{00000000-0005-0000-0000-0000259B0000}"/>
    <cellStyle name="Normal 7 3 2 2 8 2" xfId="39720" xr:uid="{00000000-0005-0000-0000-0000269B0000}"/>
    <cellStyle name="Normal 7 3 2 2 8 2 2" xfId="39721" xr:uid="{00000000-0005-0000-0000-0000279B0000}"/>
    <cellStyle name="Normal 7 3 2 2 8 3" xfId="39722" xr:uid="{00000000-0005-0000-0000-0000289B0000}"/>
    <cellStyle name="Normal 7 3 2 2 9" xfId="39723" xr:uid="{00000000-0005-0000-0000-0000299B0000}"/>
    <cellStyle name="Normal 7 3 2 2 9 2" xfId="39724" xr:uid="{00000000-0005-0000-0000-00002A9B0000}"/>
    <cellStyle name="Normal 7 3 2 2 9 2 2" xfId="39725" xr:uid="{00000000-0005-0000-0000-00002B9B0000}"/>
    <cellStyle name="Normal 7 3 2 2 9 3" xfId="39726" xr:uid="{00000000-0005-0000-0000-00002C9B0000}"/>
    <cellStyle name="Normal 7 3 2 3" xfId="39727" xr:uid="{00000000-0005-0000-0000-00002D9B0000}"/>
    <cellStyle name="Normal 7 3 2 3 10" xfId="39728" xr:uid="{00000000-0005-0000-0000-00002E9B0000}"/>
    <cellStyle name="Normal 7 3 2 3 10 2" xfId="39729" xr:uid="{00000000-0005-0000-0000-00002F9B0000}"/>
    <cellStyle name="Normal 7 3 2 3 11" xfId="39730" xr:uid="{00000000-0005-0000-0000-0000309B0000}"/>
    <cellStyle name="Normal 7 3 2 3 2" xfId="39731" xr:uid="{00000000-0005-0000-0000-0000319B0000}"/>
    <cellStyle name="Normal 7 3 2 3 2 2" xfId="39732" xr:uid="{00000000-0005-0000-0000-0000329B0000}"/>
    <cellStyle name="Normal 7 3 2 3 2 2 2" xfId="39733" xr:uid="{00000000-0005-0000-0000-0000339B0000}"/>
    <cellStyle name="Normal 7 3 2 3 2 2 2 2" xfId="39734" xr:uid="{00000000-0005-0000-0000-0000349B0000}"/>
    <cellStyle name="Normal 7 3 2 3 2 2 2 2 2" xfId="39735" xr:uid="{00000000-0005-0000-0000-0000359B0000}"/>
    <cellStyle name="Normal 7 3 2 3 2 2 2 2 2 2" xfId="39736" xr:uid="{00000000-0005-0000-0000-0000369B0000}"/>
    <cellStyle name="Normal 7 3 2 3 2 2 2 2 3" xfId="39737" xr:uid="{00000000-0005-0000-0000-0000379B0000}"/>
    <cellStyle name="Normal 7 3 2 3 2 2 2 3" xfId="39738" xr:uid="{00000000-0005-0000-0000-0000389B0000}"/>
    <cellStyle name="Normal 7 3 2 3 2 2 2 3 2" xfId="39739" xr:uid="{00000000-0005-0000-0000-0000399B0000}"/>
    <cellStyle name="Normal 7 3 2 3 2 2 2 3 2 2" xfId="39740" xr:uid="{00000000-0005-0000-0000-00003A9B0000}"/>
    <cellStyle name="Normal 7 3 2 3 2 2 2 3 3" xfId="39741" xr:uid="{00000000-0005-0000-0000-00003B9B0000}"/>
    <cellStyle name="Normal 7 3 2 3 2 2 2 4" xfId="39742" xr:uid="{00000000-0005-0000-0000-00003C9B0000}"/>
    <cellStyle name="Normal 7 3 2 3 2 2 2 4 2" xfId="39743" xr:uid="{00000000-0005-0000-0000-00003D9B0000}"/>
    <cellStyle name="Normal 7 3 2 3 2 2 2 5" xfId="39744" xr:uid="{00000000-0005-0000-0000-00003E9B0000}"/>
    <cellStyle name="Normal 7 3 2 3 2 2 3" xfId="39745" xr:uid="{00000000-0005-0000-0000-00003F9B0000}"/>
    <cellStyle name="Normal 7 3 2 3 2 2 3 2" xfId="39746" xr:uid="{00000000-0005-0000-0000-0000409B0000}"/>
    <cellStyle name="Normal 7 3 2 3 2 2 3 2 2" xfId="39747" xr:uid="{00000000-0005-0000-0000-0000419B0000}"/>
    <cellStyle name="Normal 7 3 2 3 2 2 3 3" xfId="39748" xr:uid="{00000000-0005-0000-0000-0000429B0000}"/>
    <cellStyle name="Normal 7 3 2 3 2 2 4" xfId="39749" xr:uid="{00000000-0005-0000-0000-0000439B0000}"/>
    <cellStyle name="Normal 7 3 2 3 2 2 4 2" xfId="39750" xr:uid="{00000000-0005-0000-0000-0000449B0000}"/>
    <cellStyle name="Normal 7 3 2 3 2 2 4 2 2" xfId="39751" xr:uid="{00000000-0005-0000-0000-0000459B0000}"/>
    <cellStyle name="Normal 7 3 2 3 2 2 4 3" xfId="39752" xr:uid="{00000000-0005-0000-0000-0000469B0000}"/>
    <cellStyle name="Normal 7 3 2 3 2 2 5" xfId="39753" xr:uid="{00000000-0005-0000-0000-0000479B0000}"/>
    <cellStyle name="Normal 7 3 2 3 2 2 5 2" xfId="39754" xr:uid="{00000000-0005-0000-0000-0000489B0000}"/>
    <cellStyle name="Normal 7 3 2 3 2 2 6" xfId="39755" xr:uid="{00000000-0005-0000-0000-0000499B0000}"/>
    <cellStyle name="Normal 7 3 2 3 2 2 6 2" xfId="39756" xr:uid="{00000000-0005-0000-0000-00004A9B0000}"/>
    <cellStyle name="Normal 7 3 2 3 2 2 7" xfId="39757" xr:uid="{00000000-0005-0000-0000-00004B9B0000}"/>
    <cellStyle name="Normal 7 3 2 3 2 3" xfId="39758" xr:uid="{00000000-0005-0000-0000-00004C9B0000}"/>
    <cellStyle name="Normal 7 3 2 3 2 3 2" xfId="39759" xr:uid="{00000000-0005-0000-0000-00004D9B0000}"/>
    <cellStyle name="Normal 7 3 2 3 2 3 2 2" xfId="39760" xr:uid="{00000000-0005-0000-0000-00004E9B0000}"/>
    <cellStyle name="Normal 7 3 2 3 2 3 2 2 2" xfId="39761" xr:uid="{00000000-0005-0000-0000-00004F9B0000}"/>
    <cellStyle name="Normal 7 3 2 3 2 3 2 3" xfId="39762" xr:uid="{00000000-0005-0000-0000-0000509B0000}"/>
    <cellStyle name="Normal 7 3 2 3 2 3 3" xfId="39763" xr:uid="{00000000-0005-0000-0000-0000519B0000}"/>
    <cellStyle name="Normal 7 3 2 3 2 3 3 2" xfId="39764" xr:uid="{00000000-0005-0000-0000-0000529B0000}"/>
    <cellStyle name="Normal 7 3 2 3 2 3 3 2 2" xfId="39765" xr:uid="{00000000-0005-0000-0000-0000539B0000}"/>
    <cellStyle name="Normal 7 3 2 3 2 3 3 3" xfId="39766" xr:uid="{00000000-0005-0000-0000-0000549B0000}"/>
    <cellStyle name="Normal 7 3 2 3 2 3 4" xfId="39767" xr:uid="{00000000-0005-0000-0000-0000559B0000}"/>
    <cellStyle name="Normal 7 3 2 3 2 3 4 2" xfId="39768" xr:uid="{00000000-0005-0000-0000-0000569B0000}"/>
    <cellStyle name="Normal 7 3 2 3 2 3 5" xfId="39769" xr:uid="{00000000-0005-0000-0000-0000579B0000}"/>
    <cellStyle name="Normal 7 3 2 3 2 4" xfId="39770" xr:uid="{00000000-0005-0000-0000-0000589B0000}"/>
    <cellStyle name="Normal 7 3 2 3 2 4 2" xfId="39771" xr:uid="{00000000-0005-0000-0000-0000599B0000}"/>
    <cellStyle name="Normal 7 3 2 3 2 4 2 2" xfId="39772" xr:uid="{00000000-0005-0000-0000-00005A9B0000}"/>
    <cellStyle name="Normal 7 3 2 3 2 4 3" xfId="39773" xr:uid="{00000000-0005-0000-0000-00005B9B0000}"/>
    <cellStyle name="Normal 7 3 2 3 2 5" xfId="39774" xr:uid="{00000000-0005-0000-0000-00005C9B0000}"/>
    <cellStyle name="Normal 7 3 2 3 2 5 2" xfId="39775" xr:uid="{00000000-0005-0000-0000-00005D9B0000}"/>
    <cellStyle name="Normal 7 3 2 3 2 5 2 2" xfId="39776" xr:uid="{00000000-0005-0000-0000-00005E9B0000}"/>
    <cellStyle name="Normal 7 3 2 3 2 5 3" xfId="39777" xr:uid="{00000000-0005-0000-0000-00005F9B0000}"/>
    <cellStyle name="Normal 7 3 2 3 2 6" xfId="39778" xr:uid="{00000000-0005-0000-0000-0000609B0000}"/>
    <cellStyle name="Normal 7 3 2 3 2 6 2" xfId="39779" xr:uid="{00000000-0005-0000-0000-0000619B0000}"/>
    <cellStyle name="Normal 7 3 2 3 2 7" xfId="39780" xr:uid="{00000000-0005-0000-0000-0000629B0000}"/>
    <cellStyle name="Normal 7 3 2 3 2 7 2" xfId="39781" xr:uid="{00000000-0005-0000-0000-0000639B0000}"/>
    <cellStyle name="Normal 7 3 2 3 2 8" xfId="39782" xr:uid="{00000000-0005-0000-0000-0000649B0000}"/>
    <cellStyle name="Normal 7 3 2 3 3" xfId="39783" xr:uid="{00000000-0005-0000-0000-0000659B0000}"/>
    <cellStyle name="Normal 7 3 2 3 3 2" xfId="39784" xr:uid="{00000000-0005-0000-0000-0000669B0000}"/>
    <cellStyle name="Normal 7 3 2 3 3 2 2" xfId="39785" xr:uid="{00000000-0005-0000-0000-0000679B0000}"/>
    <cellStyle name="Normal 7 3 2 3 3 2 2 2" xfId="39786" xr:uid="{00000000-0005-0000-0000-0000689B0000}"/>
    <cellStyle name="Normal 7 3 2 3 3 2 2 2 2" xfId="39787" xr:uid="{00000000-0005-0000-0000-0000699B0000}"/>
    <cellStyle name="Normal 7 3 2 3 3 2 2 3" xfId="39788" xr:uid="{00000000-0005-0000-0000-00006A9B0000}"/>
    <cellStyle name="Normal 7 3 2 3 3 2 3" xfId="39789" xr:uid="{00000000-0005-0000-0000-00006B9B0000}"/>
    <cellStyle name="Normal 7 3 2 3 3 2 3 2" xfId="39790" xr:uid="{00000000-0005-0000-0000-00006C9B0000}"/>
    <cellStyle name="Normal 7 3 2 3 3 2 3 2 2" xfId="39791" xr:uid="{00000000-0005-0000-0000-00006D9B0000}"/>
    <cellStyle name="Normal 7 3 2 3 3 2 3 3" xfId="39792" xr:uid="{00000000-0005-0000-0000-00006E9B0000}"/>
    <cellStyle name="Normal 7 3 2 3 3 2 4" xfId="39793" xr:uid="{00000000-0005-0000-0000-00006F9B0000}"/>
    <cellStyle name="Normal 7 3 2 3 3 2 4 2" xfId="39794" xr:uid="{00000000-0005-0000-0000-0000709B0000}"/>
    <cellStyle name="Normal 7 3 2 3 3 2 5" xfId="39795" xr:uid="{00000000-0005-0000-0000-0000719B0000}"/>
    <cellStyle name="Normal 7 3 2 3 3 3" xfId="39796" xr:uid="{00000000-0005-0000-0000-0000729B0000}"/>
    <cellStyle name="Normal 7 3 2 3 3 3 2" xfId="39797" xr:uid="{00000000-0005-0000-0000-0000739B0000}"/>
    <cellStyle name="Normal 7 3 2 3 3 3 2 2" xfId="39798" xr:uid="{00000000-0005-0000-0000-0000749B0000}"/>
    <cellStyle name="Normal 7 3 2 3 3 3 3" xfId="39799" xr:uid="{00000000-0005-0000-0000-0000759B0000}"/>
    <cellStyle name="Normal 7 3 2 3 3 4" xfId="39800" xr:uid="{00000000-0005-0000-0000-0000769B0000}"/>
    <cellStyle name="Normal 7 3 2 3 3 4 2" xfId="39801" xr:uid="{00000000-0005-0000-0000-0000779B0000}"/>
    <cellStyle name="Normal 7 3 2 3 3 4 2 2" xfId="39802" xr:uid="{00000000-0005-0000-0000-0000789B0000}"/>
    <cellStyle name="Normal 7 3 2 3 3 4 3" xfId="39803" xr:uid="{00000000-0005-0000-0000-0000799B0000}"/>
    <cellStyle name="Normal 7 3 2 3 3 5" xfId="39804" xr:uid="{00000000-0005-0000-0000-00007A9B0000}"/>
    <cellStyle name="Normal 7 3 2 3 3 5 2" xfId="39805" xr:uid="{00000000-0005-0000-0000-00007B9B0000}"/>
    <cellStyle name="Normal 7 3 2 3 3 6" xfId="39806" xr:uid="{00000000-0005-0000-0000-00007C9B0000}"/>
    <cellStyle name="Normal 7 3 2 3 3 6 2" xfId="39807" xr:uid="{00000000-0005-0000-0000-00007D9B0000}"/>
    <cellStyle name="Normal 7 3 2 3 3 7" xfId="39808" xr:uid="{00000000-0005-0000-0000-00007E9B0000}"/>
    <cellStyle name="Normal 7 3 2 3 4" xfId="39809" xr:uid="{00000000-0005-0000-0000-00007F9B0000}"/>
    <cellStyle name="Normal 7 3 2 3 4 2" xfId="39810" xr:uid="{00000000-0005-0000-0000-0000809B0000}"/>
    <cellStyle name="Normal 7 3 2 3 4 2 2" xfId="39811" xr:uid="{00000000-0005-0000-0000-0000819B0000}"/>
    <cellStyle name="Normal 7 3 2 3 4 2 2 2" xfId="39812" xr:uid="{00000000-0005-0000-0000-0000829B0000}"/>
    <cellStyle name="Normal 7 3 2 3 4 2 2 2 2" xfId="39813" xr:uid="{00000000-0005-0000-0000-0000839B0000}"/>
    <cellStyle name="Normal 7 3 2 3 4 2 2 3" xfId="39814" xr:uid="{00000000-0005-0000-0000-0000849B0000}"/>
    <cellStyle name="Normal 7 3 2 3 4 2 3" xfId="39815" xr:uid="{00000000-0005-0000-0000-0000859B0000}"/>
    <cellStyle name="Normal 7 3 2 3 4 2 3 2" xfId="39816" xr:uid="{00000000-0005-0000-0000-0000869B0000}"/>
    <cellStyle name="Normal 7 3 2 3 4 2 3 2 2" xfId="39817" xr:uid="{00000000-0005-0000-0000-0000879B0000}"/>
    <cellStyle name="Normal 7 3 2 3 4 2 3 3" xfId="39818" xr:uid="{00000000-0005-0000-0000-0000889B0000}"/>
    <cellStyle name="Normal 7 3 2 3 4 2 4" xfId="39819" xr:uid="{00000000-0005-0000-0000-0000899B0000}"/>
    <cellStyle name="Normal 7 3 2 3 4 2 4 2" xfId="39820" xr:uid="{00000000-0005-0000-0000-00008A9B0000}"/>
    <cellStyle name="Normal 7 3 2 3 4 2 5" xfId="39821" xr:uid="{00000000-0005-0000-0000-00008B9B0000}"/>
    <cellStyle name="Normal 7 3 2 3 4 3" xfId="39822" xr:uid="{00000000-0005-0000-0000-00008C9B0000}"/>
    <cellStyle name="Normal 7 3 2 3 4 3 2" xfId="39823" xr:uid="{00000000-0005-0000-0000-00008D9B0000}"/>
    <cellStyle name="Normal 7 3 2 3 4 3 2 2" xfId="39824" xr:uid="{00000000-0005-0000-0000-00008E9B0000}"/>
    <cellStyle name="Normal 7 3 2 3 4 3 3" xfId="39825" xr:uid="{00000000-0005-0000-0000-00008F9B0000}"/>
    <cellStyle name="Normal 7 3 2 3 4 4" xfId="39826" xr:uid="{00000000-0005-0000-0000-0000909B0000}"/>
    <cellStyle name="Normal 7 3 2 3 4 4 2" xfId="39827" xr:uid="{00000000-0005-0000-0000-0000919B0000}"/>
    <cellStyle name="Normal 7 3 2 3 4 4 2 2" xfId="39828" xr:uid="{00000000-0005-0000-0000-0000929B0000}"/>
    <cellStyle name="Normal 7 3 2 3 4 4 3" xfId="39829" xr:uid="{00000000-0005-0000-0000-0000939B0000}"/>
    <cellStyle name="Normal 7 3 2 3 4 5" xfId="39830" xr:uid="{00000000-0005-0000-0000-0000949B0000}"/>
    <cellStyle name="Normal 7 3 2 3 4 5 2" xfId="39831" xr:uid="{00000000-0005-0000-0000-0000959B0000}"/>
    <cellStyle name="Normal 7 3 2 3 4 6" xfId="39832" xr:uid="{00000000-0005-0000-0000-0000969B0000}"/>
    <cellStyle name="Normal 7 3 2 3 4 6 2" xfId="39833" xr:uid="{00000000-0005-0000-0000-0000979B0000}"/>
    <cellStyle name="Normal 7 3 2 3 4 7" xfId="39834" xr:uid="{00000000-0005-0000-0000-0000989B0000}"/>
    <cellStyle name="Normal 7 3 2 3 5" xfId="39835" xr:uid="{00000000-0005-0000-0000-0000999B0000}"/>
    <cellStyle name="Normal 7 3 2 3 5 2" xfId="39836" xr:uid="{00000000-0005-0000-0000-00009A9B0000}"/>
    <cellStyle name="Normal 7 3 2 3 5 2 2" xfId="39837" xr:uid="{00000000-0005-0000-0000-00009B9B0000}"/>
    <cellStyle name="Normal 7 3 2 3 5 2 2 2" xfId="39838" xr:uid="{00000000-0005-0000-0000-00009C9B0000}"/>
    <cellStyle name="Normal 7 3 2 3 5 2 3" xfId="39839" xr:uid="{00000000-0005-0000-0000-00009D9B0000}"/>
    <cellStyle name="Normal 7 3 2 3 5 3" xfId="39840" xr:uid="{00000000-0005-0000-0000-00009E9B0000}"/>
    <cellStyle name="Normal 7 3 2 3 5 3 2" xfId="39841" xr:uid="{00000000-0005-0000-0000-00009F9B0000}"/>
    <cellStyle name="Normal 7 3 2 3 5 3 2 2" xfId="39842" xr:uid="{00000000-0005-0000-0000-0000A09B0000}"/>
    <cellStyle name="Normal 7 3 2 3 5 3 3" xfId="39843" xr:uid="{00000000-0005-0000-0000-0000A19B0000}"/>
    <cellStyle name="Normal 7 3 2 3 5 4" xfId="39844" xr:uid="{00000000-0005-0000-0000-0000A29B0000}"/>
    <cellStyle name="Normal 7 3 2 3 5 4 2" xfId="39845" xr:uid="{00000000-0005-0000-0000-0000A39B0000}"/>
    <cellStyle name="Normal 7 3 2 3 5 5" xfId="39846" xr:uid="{00000000-0005-0000-0000-0000A49B0000}"/>
    <cellStyle name="Normal 7 3 2 3 6" xfId="39847" xr:uid="{00000000-0005-0000-0000-0000A59B0000}"/>
    <cellStyle name="Normal 7 3 2 3 6 2" xfId="39848" xr:uid="{00000000-0005-0000-0000-0000A69B0000}"/>
    <cellStyle name="Normal 7 3 2 3 6 2 2" xfId="39849" xr:uid="{00000000-0005-0000-0000-0000A79B0000}"/>
    <cellStyle name="Normal 7 3 2 3 6 2 2 2" xfId="39850" xr:uid="{00000000-0005-0000-0000-0000A89B0000}"/>
    <cellStyle name="Normal 7 3 2 3 6 2 3" xfId="39851" xr:uid="{00000000-0005-0000-0000-0000A99B0000}"/>
    <cellStyle name="Normal 7 3 2 3 6 3" xfId="39852" xr:uid="{00000000-0005-0000-0000-0000AA9B0000}"/>
    <cellStyle name="Normal 7 3 2 3 6 3 2" xfId="39853" xr:uid="{00000000-0005-0000-0000-0000AB9B0000}"/>
    <cellStyle name="Normal 7 3 2 3 6 4" xfId="39854" xr:uid="{00000000-0005-0000-0000-0000AC9B0000}"/>
    <cellStyle name="Normal 7 3 2 3 7" xfId="39855" xr:uid="{00000000-0005-0000-0000-0000AD9B0000}"/>
    <cellStyle name="Normal 7 3 2 3 7 2" xfId="39856" xr:uid="{00000000-0005-0000-0000-0000AE9B0000}"/>
    <cellStyle name="Normal 7 3 2 3 7 2 2" xfId="39857" xr:uid="{00000000-0005-0000-0000-0000AF9B0000}"/>
    <cellStyle name="Normal 7 3 2 3 7 3" xfId="39858" xr:uid="{00000000-0005-0000-0000-0000B09B0000}"/>
    <cellStyle name="Normal 7 3 2 3 8" xfId="39859" xr:uid="{00000000-0005-0000-0000-0000B19B0000}"/>
    <cellStyle name="Normal 7 3 2 3 8 2" xfId="39860" xr:uid="{00000000-0005-0000-0000-0000B29B0000}"/>
    <cellStyle name="Normal 7 3 2 3 8 2 2" xfId="39861" xr:uid="{00000000-0005-0000-0000-0000B39B0000}"/>
    <cellStyle name="Normal 7 3 2 3 8 3" xfId="39862" xr:uid="{00000000-0005-0000-0000-0000B49B0000}"/>
    <cellStyle name="Normal 7 3 2 3 9" xfId="39863" xr:uid="{00000000-0005-0000-0000-0000B59B0000}"/>
    <cellStyle name="Normal 7 3 2 3 9 2" xfId="39864" xr:uid="{00000000-0005-0000-0000-0000B69B0000}"/>
    <cellStyle name="Normal 7 3 2 4" xfId="39865" xr:uid="{00000000-0005-0000-0000-0000B79B0000}"/>
    <cellStyle name="Normal 7 3 2 4 10" xfId="39866" xr:uid="{00000000-0005-0000-0000-0000B89B0000}"/>
    <cellStyle name="Normal 7 3 2 4 10 2" xfId="39867" xr:uid="{00000000-0005-0000-0000-0000B99B0000}"/>
    <cellStyle name="Normal 7 3 2 4 11" xfId="39868" xr:uid="{00000000-0005-0000-0000-0000BA9B0000}"/>
    <cellStyle name="Normal 7 3 2 4 2" xfId="39869" xr:uid="{00000000-0005-0000-0000-0000BB9B0000}"/>
    <cellStyle name="Normal 7 3 2 4 2 2" xfId="39870" xr:uid="{00000000-0005-0000-0000-0000BC9B0000}"/>
    <cellStyle name="Normal 7 3 2 4 2 2 2" xfId="39871" xr:uid="{00000000-0005-0000-0000-0000BD9B0000}"/>
    <cellStyle name="Normal 7 3 2 4 2 2 2 2" xfId="39872" xr:uid="{00000000-0005-0000-0000-0000BE9B0000}"/>
    <cellStyle name="Normal 7 3 2 4 2 2 2 2 2" xfId="39873" xr:uid="{00000000-0005-0000-0000-0000BF9B0000}"/>
    <cellStyle name="Normal 7 3 2 4 2 2 2 2 2 2" xfId="39874" xr:uid="{00000000-0005-0000-0000-0000C09B0000}"/>
    <cellStyle name="Normal 7 3 2 4 2 2 2 2 3" xfId="39875" xr:uid="{00000000-0005-0000-0000-0000C19B0000}"/>
    <cellStyle name="Normal 7 3 2 4 2 2 2 3" xfId="39876" xr:uid="{00000000-0005-0000-0000-0000C29B0000}"/>
    <cellStyle name="Normal 7 3 2 4 2 2 2 3 2" xfId="39877" xr:uid="{00000000-0005-0000-0000-0000C39B0000}"/>
    <cellStyle name="Normal 7 3 2 4 2 2 2 3 2 2" xfId="39878" xr:uid="{00000000-0005-0000-0000-0000C49B0000}"/>
    <cellStyle name="Normal 7 3 2 4 2 2 2 3 3" xfId="39879" xr:uid="{00000000-0005-0000-0000-0000C59B0000}"/>
    <cellStyle name="Normal 7 3 2 4 2 2 2 4" xfId="39880" xr:uid="{00000000-0005-0000-0000-0000C69B0000}"/>
    <cellStyle name="Normal 7 3 2 4 2 2 2 4 2" xfId="39881" xr:uid="{00000000-0005-0000-0000-0000C79B0000}"/>
    <cellStyle name="Normal 7 3 2 4 2 2 2 5" xfId="39882" xr:uid="{00000000-0005-0000-0000-0000C89B0000}"/>
    <cellStyle name="Normal 7 3 2 4 2 2 3" xfId="39883" xr:uid="{00000000-0005-0000-0000-0000C99B0000}"/>
    <cellStyle name="Normal 7 3 2 4 2 2 3 2" xfId="39884" xr:uid="{00000000-0005-0000-0000-0000CA9B0000}"/>
    <cellStyle name="Normal 7 3 2 4 2 2 3 2 2" xfId="39885" xr:uid="{00000000-0005-0000-0000-0000CB9B0000}"/>
    <cellStyle name="Normal 7 3 2 4 2 2 3 3" xfId="39886" xr:uid="{00000000-0005-0000-0000-0000CC9B0000}"/>
    <cellStyle name="Normal 7 3 2 4 2 2 4" xfId="39887" xr:uid="{00000000-0005-0000-0000-0000CD9B0000}"/>
    <cellStyle name="Normal 7 3 2 4 2 2 4 2" xfId="39888" xr:uid="{00000000-0005-0000-0000-0000CE9B0000}"/>
    <cellStyle name="Normal 7 3 2 4 2 2 4 2 2" xfId="39889" xr:uid="{00000000-0005-0000-0000-0000CF9B0000}"/>
    <cellStyle name="Normal 7 3 2 4 2 2 4 3" xfId="39890" xr:uid="{00000000-0005-0000-0000-0000D09B0000}"/>
    <cellStyle name="Normal 7 3 2 4 2 2 5" xfId="39891" xr:uid="{00000000-0005-0000-0000-0000D19B0000}"/>
    <cellStyle name="Normal 7 3 2 4 2 2 5 2" xfId="39892" xr:uid="{00000000-0005-0000-0000-0000D29B0000}"/>
    <cellStyle name="Normal 7 3 2 4 2 2 6" xfId="39893" xr:uid="{00000000-0005-0000-0000-0000D39B0000}"/>
    <cellStyle name="Normal 7 3 2 4 2 2 6 2" xfId="39894" xr:uid="{00000000-0005-0000-0000-0000D49B0000}"/>
    <cellStyle name="Normal 7 3 2 4 2 2 7" xfId="39895" xr:uid="{00000000-0005-0000-0000-0000D59B0000}"/>
    <cellStyle name="Normal 7 3 2 4 2 3" xfId="39896" xr:uid="{00000000-0005-0000-0000-0000D69B0000}"/>
    <cellStyle name="Normal 7 3 2 4 2 3 2" xfId="39897" xr:uid="{00000000-0005-0000-0000-0000D79B0000}"/>
    <cellStyle name="Normal 7 3 2 4 2 3 2 2" xfId="39898" xr:uid="{00000000-0005-0000-0000-0000D89B0000}"/>
    <cellStyle name="Normal 7 3 2 4 2 3 2 2 2" xfId="39899" xr:uid="{00000000-0005-0000-0000-0000D99B0000}"/>
    <cellStyle name="Normal 7 3 2 4 2 3 2 3" xfId="39900" xr:uid="{00000000-0005-0000-0000-0000DA9B0000}"/>
    <cellStyle name="Normal 7 3 2 4 2 3 3" xfId="39901" xr:uid="{00000000-0005-0000-0000-0000DB9B0000}"/>
    <cellStyle name="Normal 7 3 2 4 2 3 3 2" xfId="39902" xr:uid="{00000000-0005-0000-0000-0000DC9B0000}"/>
    <cellStyle name="Normal 7 3 2 4 2 3 3 2 2" xfId="39903" xr:uid="{00000000-0005-0000-0000-0000DD9B0000}"/>
    <cellStyle name="Normal 7 3 2 4 2 3 3 3" xfId="39904" xr:uid="{00000000-0005-0000-0000-0000DE9B0000}"/>
    <cellStyle name="Normal 7 3 2 4 2 3 4" xfId="39905" xr:uid="{00000000-0005-0000-0000-0000DF9B0000}"/>
    <cellStyle name="Normal 7 3 2 4 2 3 4 2" xfId="39906" xr:uid="{00000000-0005-0000-0000-0000E09B0000}"/>
    <cellStyle name="Normal 7 3 2 4 2 3 5" xfId="39907" xr:uid="{00000000-0005-0000-0000-0000E19B0000}"/>
    <cellStyle name="Normal 7 3 2 4 2 4" xfId="39908" xr:uid="{00000000-0005-0000-0000-0000E29B0000}"/>
    <cellStyle name="Normal 7 3 2 4 2 4 2" xfId="39909" xr:uid="{00000000-0005-0000-0000-0000E39B0000}"/>
    <cellStyle name="Normal 7 3 2 4 2 4 2 2" xfId="39910" xr:uid="{00000000-0005-0000-0000-0000E49B0000}"/>
    <cellStyle name="Normal 7 3 2 4 2 4 3" xfId="39911" xr:uid="{00000000-0005-0000-0000-0000E59B0000}"/>
    <cellStyle name="Normal 7 3 2 4 2 5" xfId="39912" xr:uid="{00000000-0005-0000-0000-0000E69B0000}"/>
    <cellStyle name="Normal 7 3 2 4 2 5 2" xfId="39913" xr:uid="{00000000-0005-0000-0000-0000E79B0000}"/>
    <cellStyle name="Normal 7 3 2 4 2 5 2 2" xfId="39914" xr:uid="{00000000-0005-0000-0000-0000E89B0000}"/>
    <cellStyle name="Normal 7 3 2 4 2 5 3" xfId="39915" xr:uid="{00000000-0005-0000-0000-0000E99B0000}"/>
    <cellStyle name="Normal 7 3 2 4 2 6" xfId="39916" xr:uid="{00000000-0005-0000-0000-0000EA9B0000}"/>
    <cellStyle name="Normal 7 3 2 4 2 6 2" xfId="39917" xr:uid="{00000000-0005-0000-0000-0000EB9B0000}"/>
    <cellStyle name="Normal 7 3 2 4 2 7" xfId="39918" xr:uid="{00000000-0005-0000-0000-0000EC9B0000}"/>
    <cellStyle name="Normal 7 3 2 4 2 7 2" xfId="39919" xr:uid="{00000000-0005-0000-0000-0000ED9B0000}"/>
    <cellStyle name="Normal 7 3 2 4 2 8" xfId="39920" xr:uid="{00000000-0005-0000-0000-0000EE9B0000}"/>
    <cellStyle name="Normal 7 3 2 4 3" xfId="39921" xr:uid="{00000000-0005-0000-0000-0000EF9B0000}"/>
    <cellStyle name="Normal 7 3 2 4 3 2" xfId="39922" xr:uid="{00000000-0005-0000-0000-0000F09B0000}"/>
    <cellStyle name="Normal 7 3 2 4 3 2 2" xfId="39923" xr:uid="{00000000-0005-0000-0000-0000F19B0000}"/>
    <cellStyle name="Normal 7 3 2 4 3 2 2 2" xfId="39924" xr:uid="{00000000-0005-0000-0000-0000F29B0000}"/>
    <cellStyle name="Normal 7 3 2 4 3 2 2 2 2" xfId="39925" xr:uid="{00000000-0005-0000-0000-0000F39B0000}"/>
    <cellStyle name="Normal 7 3 2 4 3 2 2 3" xfId="39926" xr:uid="{00000000-0005-0000-0000-0000F49B0000}"/>
    <cellStyle name="Normal 7 3 2 4 3 2 3" xfId="39927" xr:uid="{00000000-0005-0000-0000-0000F59B0000}"/>
    <cellStyle name="Normal 7 3 2 4 3 2 3 2" xfId="39928" xr:uid="{00000000-0005-0000-0000-0000F69B0000}"/>
    <cellStyle name="Normal 7 3 2 4 3 2 3 2 2" xfId="39929" xr:uid="{00000000-0005-0000-0000-0000F79B0000}"/>
    <cellStyle name="Normal 7 3 2 4 3 2 3 3" xfId="39930" xr:uid="{00000000-0005-0000-0000-0000F89B0000}"/>
    <cellStyle name="Normal 7 3 2 4 3 2 4" xfId="39931" xr:uid="{00000000-0005-0000-0000-0000F99B0000}"/>
    <cellStyle name="Normal 7 3 2 4 3 2 4 2" xfId="39932" xr:uid="{00000000-0005-0000-0000-0000FA9B0000}"/>
    <cellStyle name="Normal 7 3 2 4 3 2 5" xfId="39933" xr:uid="{00000000-0005-0000-0000-0000FB9B0000}"/>
    <cellStyle name="Normal 7 3 2 4 3 3" xfId="39934" xr:uid="{00000000-0005-0000-0000-0000FC9B0000}"/>
    <cellStyle name="Normal 7 3 2 4 3 3 2" xfId="39935" xr:uid="{00000000-0005-0000-0000-0000FD9B0000}"/>
    <cellStyle name="Normal 7 3 2 4 3 3 2 2" xfId="39936" xr:uid="{00000000-0005-0000-0000-0000FE9B0000}"/>
    <cellStyle name="Normal 7 3 2 4 3 3 3" xfId="39937" xr:uid="{00000000-0005-0000-0000-0000FF9B0000}"/>
    <cellStyle name="Normal 7 3 2 4 3 4" xfId="39938" xr:uid="{00000000-0005-0000-0000-0000009C0000}"/>
    <cellStyle name="Normal 7 3 2 4 3 4 2" xfId="39939" xr:uid="{00000000-0005-0000-0000-0000019C0000}"/>
    <cellStyle name="Normal 7 3 2 4 3 4 2 2" xfId="39940" xr:uid="{00000000-0005-0000-0000-0000029C0000}"/>
    <cellStyle name="Normal 7 3 2 4 3 4 3" xfId="39941" xr:uid="{00000000-0005-0000-0000-0000039C0000}"/>
    <cellStyle name="Normal 7 3 2 4 3 5" xfId="39942" xr:uid="{00000000-0005-0000-0000-0000049C0000}"/>
    <cellStyle name="Normal 7 3 2 4 3 5 2" xfId="39943" xr:uid="{00000000-0005-0000-0000-0000059C0000}"/>
    <cellStyle name="Normal 7 3 2 4 3 6" xfId="39944" xr:uid="{00000000-0005-0000-0000-0000069C0000}"/>
    <cellStyle name="Normal 7 3 2 4 3 6 2" xfId="39945" xr:uid="{00000000-0005-0000-0000-0000079C0000}"/>
    <cellStyle name="Normal 7 3 2 4 3 7" xfId="39946" xr:uid="{00000000-0005-0000-0000-0000089C0000}"/>
    <cellStyle name="Normal 7 3 2 4 4" xfId="39947" xr:uid="{00000000-0005-0000-0000-0000099C0000}"/>
    <cellStyle name="Normal 7 3 2 4 4 2" xfId="39948" xr:uid="{00000000-0005-0000-0000-00000A9C0000}"/>
    <cellStyle name="Normal 7 3 2 4 4 2 2" xfId="39949" xr:uid="{00000000-0005-0000-0000-00000B9C0000}"/>
    <cellStyle name="Normal 7 3 2 4 4 2 2 2" xfId="39950" xr:uid="{00000000-0005-0000-0000-00000C9C0000}"/>
    <cellStyle name="Normal 7 3 2 4 4 2 2 2 2" xfId="39951" xr:uid="{00000000-0005-0000-0000-00000D9C0000}"/>
    <cellStyle name="Normal 7 3 2 4 4 2 2 3" xfId="39952" xr:uid="{00000000-0005-0000-0000-00000E9C0000}"/>
    <cellStyle name="Normal 7 3 2 4 4 2 3" xfId="39953" xr:uid="{00000000-0005-0000-0000-00000F9C0000}"/>
    <cellStyle name="Normal 7 3 2 4 4 2 3 2" xfId="39954" xr:uid="{00000000-0005-0000-0000-0000109C0000}"/>
    <cellStyle name="Normal 7 3 2 4 4 2 3 2 2" xfId="39955" xr:uid="{00000000-0005-0000-0000-0000119C0000}"/>
    <cellStyle name="Normal 7 3 2 4 4 2 3 3" xfId="39956" xr:uid="{00000000-0005-0000-0000-0000129C0000}"/>
    <cellStyle name="Normal 7 3 2 4 4 2 4" xfId="39957" xr:uid="{00000000-0005-0000-0000-0000139C0000}"/>
    <cellStyle name="Normal 7 3 2 4 4 2 4 2" xfId="39958" xr:uid="{00000000-0005-0000-0000-0000149C0000}"/>
    <cellStyle name="Normal 7 3 2 4 4 2 5" xfId="39959" xr:uid="{00000000-0005-0000-0000-0000159C0000}"/>
    <cellStyle name="Normal 7 3 2 4 4 3" xfId="39960" xr:uid="{00000000-0005-0000-0000-0000169C0000}"/>
    <cellStyle name="Normal 7 3 2 4 4 3 2" xfId="39961" xr:uid="{00000000-0005-0000-0000-0000179C0000}"/>
    <cellStyle name="Normal 7 3 2 4 4 3 2 2" xfId="39962" xr:uid="{00000000-0005-0000-0000-0000189C0000}"/>
    <cellStyle name="Normal 7 3 2 4 4 3 3" xfId="39963" xr:uid="{00000000-0005-0000-0000-0000199C0000}"/>
    <cellStyle name="Normal 7 3 2 4 4 4" xfId="39964" xr:uid="{00000000-0005-0000-0000-00001A9C0000}"/>
    <cellStyle name="Normal 7 3 2 4 4 4 2" xfId="39965" xr:uid="{00000000-0005-0000-0000-00001B9C0000}"/>
    <cellStyle name="Normal 7 3 2 4 4 4 2 2" xfId="39966" xr:uid="{00000000-0005-0000-0000-00001C9C0000}"/>
    <cellStyle name="Normal 7 3 2 4 4 4 3" xfId="39967" xr:uid="{00000000-0005-0000-0000-00001D9C0000}"/>
    <cellStyle name="Normal 7 3 2 4 4 5" xfId="39968" xr:uid="{00000000-0005-0000-0000-00001E9C0000}"/>
    <cellStyle name="Normal 7 3 2 4 4 5 2" xfId="39969" xr:uid="{00000000-0005-0000-0000-00001F9C0000}"/>
    <cellStyle name="Normal 7 3 2 4 4 6" xfId="39970" xr:uid="{00000000-0005-0000-0000-0000209C0000}"/>
    <cellStyle name="Normal 7 3 2 4 4 6 2" xfId="39971" xr:uid="{00000000-0005-0000-0000-0000219C0000}"/>
    <cellStyle name="Normal 7 3 2 4 4 7" xfId="39972" xr:uid="{00000000-0005-0000-0000-0000229C0000}"/>
    <cellStyle name="Normal 7 3 2 4 5" xfId="39973" xr:uid="{00000000-0005-0000-0000-0000239C0000}"/>
    <cellStyle name="Normal 7 3 2 4 5 2" xfId="39974" xr:uid="{00000000-0005-0000-0000-0000249C0000}"/>
    <cellStyle name="Normal 7 3 2 4 5 2 2" xfId="39975" xr:uid="{00000000-0005-0000-0000-0000259C0000}"/>
    <cellStyle name="Normal 7 3 2 4 5 2 2 2" xfId="39976" xr:uid="{00000000-0005-0000-0000-0000269C0000}"/>
    <cellStyle name="Normal 7 3 2 4 5 2 3" xfId="39977" xr:uid="{00000000-0005-0000-0000-0000279C0000}"/>
    <cellStyle name="Normal 7 3 2 4 5 3" xfId="39978" xr:uid="{00000000-0005-0000-0000-0000289C0000}"/>
    <cellStyle name="Normal 7 3 2 4 5 3 2" xfId="39979" xr:uid="{00000000-0005-0000-0000-0000299C0000}"/>
    <cellStyle name="Normal 7 3 2 4 5 3 2 2" xfId="39980" xr:uid="{00000000-0005-0000-0000-00002A9C0000}"/>
    <cellStyle name="Normal 7 3 2 4 5 3 3" xfId="39981" xr:uid="{00000000-0005-0000-0000-00002B9C0000}"/>
    <cellStyle name="Normal 7 3 2 4 5 4" xfId="39982" xr:uid="{00000000-0005-0000-0000-00002C9C0000}"/>
    <cellStyle name="Normal 7 3 2 4 5 4 2" xfId="39983" xr:uid="{00000000-0005-0000-0000-00002D9C0000}"/>
    <cellStyle name="Normal 7 3 2 4 5 5" xfId="39984" xr:uid="{00000000-0005-0000-0000-00002E9C0000}"/>
    <cellStyle name="Normal 7 3 2 4 6" xfId="39985" xr:uid="{00000000-0005-0000-0000-00002F9C0000}"/>
    <cellStyle name="Normal 7 3 2 4 6 2" xfId="39986" xr:uid="{00000000-0005-0000-0000-0000309C0000}"/>
    <cellStyle name="Normal 7 3 2 4 6 2 2" xfId="39987" xr:uid="{00000000-0005-0000-0000-0000319C0000}"/>
    <cellStyle name="Normal 7 3 2 4 6 2 2 2" xfId="39988" xr:uid="{00000000-0005-0000-0000-0000329C0000}"/>
    <cellStyle name="Normal 7 3 2 4 6 2 3" xfId="39989" xr:uid="{00000000-0005-0000-0000-0000339C0000}"/>
    <cellStyle name="Normal 7 3 2 4 6 3" xfId="39990" xr:uid="{00000000-0005-0000-0000-0000349C0000}"/>
    <cellStyle name="Normal 7 3 2 4 6 3 2" xfId="39991" xr:uid="{00000000-0005-0000-0000-0000359C0000}"/>
    <cellStyle name="Normal 7 3 2 4 6 4" xfId="39992" xr:uid="{00000000-0005-0000-0000-0000369C0000}"/>
    <cellStyle name="Normal 7 3 2 4 7" xfId="39993" xr:uid="{00000000-0005-0000-0000-0000379C0000}"/>
    <cellStyle name="Normal 7 3 2 4 7 2" xfId="39994" xr:uid="{00000000-0005-0000-0000-0000389C0000}"/>
    <cellStyle name="Normal 7 3 2 4 7 2 2" xfId="39995" xr:uid="{00000000-0005-0000-0000-0000399C0000}"/>
    <cellStyle name="Normal 7 3 2 4 7 3" xfId="39996" xr:uid="{00000000-0005-0000-0000-00003A9C0000}"/>
    <cellStyle name="Normal 7 3 2 4 8" xfId="39997" xr:uid="{00000000-0005-0000-0000-00003B9C0000}"/>
    <cellStyle name="Normal 7 3 2 4 8 2" xfId="39998" xr:uid="{00000000-0005-0000-0000-00003C9C0000}"/>
    <cellStyle name="Normal 7 3 2 4 8 2 2" xfId="39999" xr:uid="{00000000-0005-0000-0000-00003D9C0000}"/>
    <cellStyle name="Normal 7 3 2 4 8 3" xfId="40000" xr:uid="{00000000-0005-0000-0000-00003E9C0000}"/>
    <cellStyle name="Normal 7 3 2 4 9" xfId="40001" xr:uid="{00000000-0005-0000-0000-00003F9C0000}"/>
    <cellStyle name="Normal 7 3 2 4 9 2" xfId="40002" xr:uid="{00000000-0005-0000-0000-0000409C0000}"/>
    <cellStyle name="Normal 7 3 2 5" xfId="40003" xr:uid="{00000000-0005-0000-0000-0000419C0000}"/>
    <cellStyle name="Normal 7 3 2 5 10" xfId="40004" xr:uid="{00000000-0005-0000-0000-0000429C0000}"/>
    <cellStyle name="Normal 7 3 2 5 10 2" xfId="40005" xr:uid="{00000000-0005-0000-0000-0000439C0000}"/>
    <cellStyle name="Normal 7 3 2 5 11" xfId="40006" xr:uid="{00000000-0005-0000-0000-0000449C0000}"/>
    <cellStyle name="Normal 7 3 2 5 2" xfId="40007" xr:uid="{00000000-0005-0000-0000-0000459C0000}"/>
    <cellStyle name="Normal 7 3 2 5 2 2" xfId="40008" xr:uid="{00000000-0005-0000-0000-0000469C0000}"/>
    <cellStyle name="Normal 7 3 2 5 2 2 2" xfId="40009" xr:uid="{00000000-0005-0000-0000-0000479C0000}"/>
    <cellStyle name="Normal 7 3 2 5 2 2 2 2" xfId="40010" xr:uid="{00000000-0005-0000-0000-0000489C0000}"/>
    <cellStyle name="Normal 7 3 2 5 2 2 2 2 2" xfId="40011" xr:uid="{00000000-0005-0000-0000-0000499C0000}"/>
    <cellStyle name="Normal 7 3 2 5 2 2 2 2 2 2" xfId="40012" xr:uid="{00000000-0005-0000-0000-00004A9C0000}"/>
    <cellStyle name="Normal 7 3 2 5 2 2 2 2 3" xfId="40013" xr:uid="{00000000-0005-0000-0000-00004B9C0000}"/>
    <cellStyle name="Normal 7 3 2 5 2 2 2 3" xfId="40014" xr:uid="{00000000-0005-0000-0000-00004C9C0000}"/>
    <cellStyle name="Normal 7 3 2 5 2 2 2 3 2" xfId="40015" xr:uid="{00000000-0005-0000-0000-00004D9C0000}"/>
    <cellStyle name="Normal 7 3 2 5 2 2 2 3 2 2" xfId="40016" xr:uid="{00000000-0005-0000-0000-00004E9C0000}"/>
    <cellStyle name="Normal 7 3 2 5 2 2 2 3 3" xfId="40017" xr:uid="{00000000-0005-0000-0000-00004F9C0000}"/>
    <cellStyle name="Normal 7 3 2 5 2 2 2 4" xfId="40018" xr:uid="{00000000-0005-0000-0000-0000509C0000}"/>
    <cellStyle name="Normal 7 3 2 5 2 2 2 4 2" xfId="40019" xr:uid="{00000000-0005-0000-0000-0000519C0000}"/>
    <cellStyle name="Normal 7 3 2 5 2 2 2 5" xfId="40020" xr:uid="{00000000-0005-0000-0000-0000529C0000}"/>
    <cellStyle name="Normal 7 3 2 5 2 2 3" xfId="40021" xr:uid="{00000000-0005-0000-0000-0000539C0000}"/>
    <cellStyle name="Normal 7 3 2 5 2 2 3 2" xfId="40022" xr:uid="{00000000-0005-0000-0000-0000549C0000}"/>
    <cellStyle name="Normal 7 3 2 5 2 2 3 2 2" xfId="40023" xr:uid="{00000000-0005-0000-0000-0000559C0000}"/>
    <cellStyle name="Normal 7 3 2 5 2 2 3 3" xfId="40024" xr:uid="{00000000-0005-0000-0000-0000569C0000}"/>
    <cellStyle name="Normal 7 3 2 5 2 2 4" xfId="40025" xr:uid="{00000000-0005-0000-0000-0000579C0000}"/>
    <cellStyle name="Normal 7 3 2 5 2 2 4 2" xfId="40026" xr:uid="{00000000-0005-0000-0000-0000589C0000}"/>
    <cellStyle name="Normal 7 3 2 5 2 2 4 2 2" xfId="40027" xr:uid="{00000000-0005-0000-0000-0000599C0000}"/>
    <cellStyle name="Normal 7 3 2 5 2 2 4 3" xfId="40028" xr:uid="{00000000-0005-0000-0000-00005A9C0000}"/>
    <cellStyle name="Normal 7 3 2 5 2 2 5" xfId="40029" xr:uid="{00000000-0005-0000-0000-00005B9C0000}"/>
    <cellStyle name="Normal 7 3 2 5 2 2 5 2" xfId="40030" xr:uid="{00000000-0005-0000-0000-00005C9C0000}"/>
    <cellStyle name="Normal 7 3 2 5 2 2 6" xfId="40031" xr:uid="{00000000-0005-0000-0000-00005D9C0000}"/>
    <cellStyle name="Normal 7 3 2 5 2 2 6 2" xfId="40032" xr:uid="{00000000-0005-0000-0000-00005E9C0000}"/>
    <cellStyle name="Normal 7 3 2 5 2 2 7" xfId="40033" xr:uid="{00000000-0005-0000-0000-00005F9C0000}"/>
    <cellStyle name="Normal 7 3 2 5 2 3" xfId="40034" xr:uid="{00000000-0005-0000-0000-0000609C0000}"/>
    <cellStyle name="Normal 7 3 2 5 2 3 2" xfId="40035" xr:uid="{00000000-0005-0000-0000-0000619C0000}"/>
    <cellStyle name="Normal 7 3 2 5 2 3 2 2" xfId="40036" xr:uid="{00000000-0005-0000-0000-0000629C0000}"/>
    <cellStyle name="Normal 7 3 2 5 2 3 2 2 2" xfId="40037" xr:uid="{00000000-0005-0000-0000-0000639C0000}"/>
    <cellStyle name="Normal 7 3 2 5 2 3 2 3" xfId="40038" xr:uid="{00000000-0005-0000-0000-0000649C0000}"/>
    <cellStyle name="Normal 7 3 2 5 2 3 3" xfId="40039" xr:uid="{00000000-0005-0000-0000-0000659C0000}"/>
    <cellStyle name="Normal 7 3 2 5 2 3 3 2" xfId="40040" xr:uid="{00000000-0005-0000-0000-0000669C0000}"/>
    <cellStyle name="Normal 7 3 2 5 2 3 3 2 2" xfId="40041" xr:uid="{00000000-0005-0000-0000-0000679C0000}"/>
    <cellStyle name="Normal 7 3 2 5 2 3 3 3" xfId="40042" xr:uid="{00000000-0005-0000-0000-0000689C0000}"/>
    <cellStyle name="Normal 7 3 2 5 2 3 4" xfId="40043" xr:uid="{00000000-0005-0000-0000-0000699C0000}"/>
    <cellStyle name="Normal 7 3 2 5 2 3 4 2" xfId="40044" xr:uid="{00000000-0005-0000-0000-00006A9C0000}"/>
    <cellStyle name="Normal 7 3 2 5 2 3 5" xfId="40045" xr:uid="{00000000-0005-0000-0000-00006B9C0000}"/>
    <cellStyle name="Normal 7 3 2 5 2 4" xfId="40046" xr:uid="{00000000-0005-0000-0000-00006C9C0000}"/>
    <cellStyle name="Normal 7 3 2 5 2 4 2" xfId="40047" xr:uid="{00000000-0005-0000-0000-00006D9C0000}"/>
    <cellStyle name="Normal 7 3 2 5 2 4 2 2" xfId="40048" xr:uid="{00000000-0005-0000-0000-00006E9C0000}"/>
    <cellStyle name="Normal 7 3 2 5 2 4 3" xfId="40049" xr:uid="{00000000-0005-0000-0000-00006F9C0000}"/>
    <cellStyle name="Normal 7 3 2 5 2 5" xfId="40050" xr:uid="{00000000-0005-0000-0000-0000709C0000}"/>
    <cellStyle name="Normal 7 3 2 5 2 5 2" xfId="40051" xr:uid="{00000000-0005-0000-0000-0000719C0000}"/>
    <cellStyle name="Normal 7 3 2 5 2 5 2 2" xfId="40052" xr:uid="{00000000-0005-0000-0000-0000729C0000}"/>
    <cellStyle name="Normal 7 3 2 5 2 5 3" xfId="40053" xr:uid="{00000000-0005-0000-0000-0000739C0000}"/>
    <cellStyle name="Normal 7 3 2 5 2 6" xfId="40054" xr:uid="{00000000-0005-0000-0000-0000749C0000}"/>
    <cellStyle name="Normal 7 3 2 5 2 6 2" xfId="40055" xr:uid="{00000000-0005-0000-0000-0000759C0000}"/>
    <cellStyle name="Normal 7 3 2 5 2 7" xfId="40056" xr:uid="{00000000-0005-0000-0000-0000769C0000}"/>
    <cellStyle name="Normal 7 3 2 5 2 7 2" xfId="40057" xr:uid="{00000000-0005-0000-0000-0000779C0000}"/>
    <cellStyle name="Normal 7 3 2 5 2 8" xfId="40058" xr:uid="{00000000-0005-0000-0000-0000789C0000}"/>
    <cellStyle name="Normal 7 3 2 5 3" xfId="40059" xr:uid="{00000000-0005-0000-0000-0000799C0000}"/>
    <cellStyle name="Normal 7 3 2 5 3 2" xfId="40060" xr:uid="{00000000-0005-0000-0000-00007A9C0000}"/>
    <cellStyle name="Normal 7 3 2 5 3 2 2" xfId="40061" xr:uid="{00000000-0005-0000-0000-00007B9C0000}"/>
    <cellStyle name="Normal 7 3 2 5 3 2 2 2" xfId="40062" xr:uid="{00000000-0005-0000-0000-00007C9C0000}"/>
    <cellStyle name="Normal 7 3 2 5 3 2 2 2 2" xfId="40063" xr:uid="{00000000-0005-0000-0000-00007D9C0000}"/>
    <cellStyle name="Normal 7 3 2 5 3 2 2 3" xfId="40064" xr:uid="{00000000-0005-0000-0000-00007E9C0000}"/>
    <cellStyle name="Normal 7 3 2 5 3 2 3" xfId="40065" xr:uid="{00000000-0005-0000-0000-00007F9C0000}"/>
    <cellStyle name="Normal 7 3 2 5 3 2 3 2" xfId="40066" xr:uid="{00000000-0005-0000-0000-0000809C0000}"/>
    <cellStyle name="Normal 7 3 2 5 3 2 3 2 2" xfId="40067" xr:uid="{00000000-0005-0000-0000-0000819C0000}"/>
    <cellStyle name="Normal 7 3 2 5 3 2 3 3" xfId="40068" xr:uid="{00000000-0005-0000-0000-0000829C0000}"/>
    <cellStyle name="Normal 7 3 2 5 3 2 4" xfId="40069" xr:uid="{00000000-0005-0000-0000-0000839C0000}"/>
    <cellStyle name="Normal 7 3 2 5 3 2 4 2" xfId="40070" xr:uid="{00000000-0005-0000-0000-0000849C0000}"/>
    <cellStyle name="Normal 7 3 2 5 3 2 5" xfId="40071" xr:uid="{00000000-0005-0000-0000-0000859C0000}"/>
    <cellStyle name="Normal 7 3 2 5 3 3" xfId="40072" xr:uid="{00000000-0005-0000-0000-0000869C0000}"/>
    <cellStyle name="Normal 7 3 2 5 3 3 2" xfId="40073" xr:uid="{00000000-0005-0000-0000-0000879C0000}"/>
    <cellStyle name="Normal 7 3 2 5 3 3 2 2" xfId="40074" xr:uid="{00000000-0005-0000-0000-0000889C0000}"/>
    <cellStyle name="Normal 7 3 2 5 3 3 3" xfId="40075" xr:uid="{00000000-0005-0000-0000-0000899C0000}"/>
    <cellStyle name="Normal 7 3 2 5 3 4" xfId="40076" xr:uid="{00000000-0005-0000-0000-00008A9C0000}"/>
    <cellStyle name="Normal 7 3 2 5 3 4 2" xfId="40077" xr:uid="{00000000-0005-0000-0000-00008B9C0000}"/>
    <cellStyle name="Normal 7 3 2 5 3 4 2 2" xfId="40078" xr:uid="{00000000-0005-0000-0000-00008C9C0000}"/>
    <cellStyle name="Normal 7 3 2 5 3 4 3" xfId="40079" xr:uid="{00000000-0005-0000-0000-00008D9C0000}"/>
    <cellStyle name="Normal 7 3 2 5 3 5" xfId="40080" xr:uid="{00000000-0005-0000-0000-00008E9C0000}"/>
    <cellStyle name="Normal 7 3 2 5 3 5 2" xfId="40081" xr:uid="{00000000-0005-0000-0000-00008F9C0000}"/>
    <cellStyle name="Normal 7 3 2 5 3 6" xfId="40082" xr:uid="{00000000-0005-0000-0000-0000909C0000}"/>
    <cellStyle name="Normal 7 3 2 5 3 6 2" xfId="40083" xr:uid="{00000000-0005-0000-0000-0000919C0000}"/>
    <cellStyle name="Normal 7 3 2 5 3 7" xfId="40084" xr:uid="{00000000-0005-0000-0000-0000929C0000}"/>
    <cellStyle name="Normal 7 3 2 5 4" xfId="40085" xr:uid="{00000000-0005-0000-0000-0000939C0000}"/>
    <cellStyle name="Normal 7 3 2 5 4 2" xfId="40086" xr:uid="{00000000-0005-0000-0000-0000949C0000}"/>
    <cellStyle name="Normal 7 3 2 5 4 2 2" xfId="40087" xr:uid="{00000000-0005-0000-0000-0000959C0000}"/>
    <cellStyle name="Normal 7 3 2 5 4 2 2 2" xfId="40088" xr:uid="{00000000-0005-0000-0000-0000969C0000}"/>
    <cellStyle name="Normal 7 3 2 5 4 2 2 2 2" xfId="40089" xr:uid="{00000000-0005-0000-0000-0000979C0000}"/>
    <cellStyle name="Normal 7 3 2 5 4 2 2 3" xfId="40090" xr:uid="{00000000-0005-0000-0000-0000989C0000}"/>
    <cellStyle name="Normal 7 3 2 5 4 2 3" xfId="40091" xr:uid="{00000000-0005-0000-0000-0000999C0000}"/>
    <cellStyle name="Normal 7 3 2 5 4 2 3 2" xfId="40092" xr:uid="{00000000-0005-0000-0000-00009A9C0000}"/>
    <cellStyle name="Normal 7 3 2 5 4 2 3 2 2" xfId="40093" xr:uid="{00000000-0005-0000-0000-00009B9C0000}"/>
    <cellStyle name="Normal 7 3 2 5 4 2 3 3" xfId="40094" xr:uid="{00000000-0005-0000-0000-00009C9C0000}"/>
    <cellStyle name="Normal 7 3 2 5 4 2 4" xfId="40095" xr:uid="{00000000-0005-0000-0000-00009D9C0000}"/>
    <cellStyle name="Normal 7 3 2 5 4 2 4 2" xfId="40096" xr:uid="{00000000-0005-0000-0000-00009E9C0000}"/>
    <cellStyle name="Normal 7 3 2 5 4 2 5" xfId="40097" xr:uid="{00000000-0005-0000-0000-00009F9C0000}"/>
    <cellStyle name="Normal 7 3 2 5 4 3" xfId="40098" xr:uid="{00000000-0005-0000-0000-0000A09C0000}"/>
    <cellStyle name="Normal 7 3 2 5 4 3 2" xfId="40099" xr:uid="{00000000-0005-0000-0000-0000A19C0000}"/>
    <cellStyle name="Normal 7 3 2 5 4 3 2 2" xfId="40100" xr:uid="{00000000-0005-0000-0000-0000A29C0000}"/>
    <cellStyle name="Normal 7 3 2 5 4 3 3" xfId="40101" xr:uid="{00000000-0005-0000-0000-0000A39C0000}"/>
    <cellStyle name="Normal 7 3 2 5 4 4" xfId="40102" xr:uid="{00000000-0005-0000-0000-0000A49C0000}"/>
    <cellStyle name="Normal 7 3 2 5 4 4 2" xfId="40103" xr:uid="{00000000-0005-0000-0000-0000A59C0000}"/>
    <cellStyle name="Normal 7 3 2 5 4 4 2 2" xfId="40104" xr:uid="{00000000-0005-0000-0000-0000A69C0000}"/>
    <cellStyle name="Normal 7 3 2 5 4 4 3" xfId="40105" xr:uid="{00000000-0005-0000-0000-0000A79C0000}"/>
    <cellStyle name="Normal 7 3 2 5 4 5" xfId="40106" xr:uid="{00000000-0005-0000-0000-0000A89C0000}"/>
    <cellStyle name="Normal 7 3 2 5 4 5 2" xfId="40107" xr:uid="{00000000-0005-0000-0000-0000A99C0000}"/>
    <cellStyle name="Normal 7 3 2 5 4 6" xfId="40108" xr:uid="{00000000-0005-0000-0000-0000AA9C0000}"/>
    <cellStyle name="Normal 7 3 2 5 4 6 2" xfId="40109" xr:uid="{00000000-0005-0000-0000-0000AB9C0000}"/>
    <cellStyle name="Normal 7 3 2 5 4 7" xfId="40110" xr:uid="{00000000-0005-0000-0000-0000AC9C0000}"/>
    <cellStyle name="Normal 7 3 2 5 5" xfId="40111" xr:uid="{00000000-0005-0000-0000-0000AD9C0000}"/>
    <cellStyle name="Normal 7 3 2 5 5 2" xfId="40112" xr:uid="{00000000-0005-0000-0000-0000AE9C0000}"/>
    <cellStyle name="Normal 7 3 2 5 5 2 2" xfId="40113" xr:uid="{00000000-0005-0000-0000-0000AF9C0000}"/>
    <cellStyle name="Normal 7 3 2 5 5 2 2 2" xfId="40114" xr:uid="{00000000-0005-0000-0000-0000B09C0000}"/>
    <cellStyle name="Normal 7 3 2 5 5 2 3" xfId="40115" xr:uid="{00000000-0005-0000-0000-0000B19C0000}"/>
    <cellStyle name="Normal 7 3 2 5 5 3" xfId="40116" xr:uid="{00000000-0005-0000-0000-0000B29C0000}"/>
    <cellStyle name="Normal 7 3 2 5 5 3 2" xfId="40117" xr:uid="{00000000-0005-0000-0000-0000B39C0000}"/>
    <cellStyle name="Normal 7 3 2 5 5 3 2 2" xfId="40118" xr:uid="{00000000-0005-0000-0000-0000B49C0000}"/>
    <cellStyle name="Normal 7 3 2 5 5 3 3" xfId="40119" xr:uid="{00000000-0005-0000-0000-0000B59C0000}"/>
    <cellStyle name="Normal 7 3 2 5 5 4" xfId="40120" xr:uid="{00000000-0005-0000-0000-0000B69C0000}"/>
    <cellStyle name="Normal 7 3 2 5 5 4 2" xfId="40121" xr:uid="{00000000-0005-0000-0000-0000B79C0000}"/>
    <cellStyle name="Normal 7 3 2 5 5 5" xfId="40122" xr:uid="{00000000-0005-0000-0000-0000B89C0000}"/>
    <cellStyle name="Normal 7 3 2 5 6" xfId="40123" xr:uid="{00000000-0005-0000-0000-0000B99C0000}"/>
    <cellStyle name="Normal 7 3 2 5 6 2" xfId="40124" xr:uid="{00000000-0005-0000-0000-0000BA9C0000}"/>
    <cellStyle name="Normal 7 3 2 5 6 2 2" xfId="40125" xr:uid="{00000000-0005-0000-0000-0000BB9C0000}"/>
    <cellStyle name="Normal 7 3 2 5 6 2 2 2" xfId="40126" xr:uid="{00000000-0005-0000-0000-0000BC9C0000}"/>
    <cellStyle name="Normal 7 3 2 5 6 2 3" xfId="40127" xr:uid="{00000000-0005-0000-0000-0000BD9C0000}"/>
    <cellStyle name="Normal 7 3 2 5 6 3" xfId="40128" xr:uid="{00000000-0005-0000-0000-0000BE9C0000}"/>
    <cellStyle name="Normal 7 3 2 5 6 3 2" xfId="40129" xr:uid="{00000000-0005-0000-0000-0000BF9C0000}"/>
    <cellStyle name="Normal 7 3 2 5 6 4" xfId="40130" xr:uid="{00000000-0005-0000-0000-0000C09C0000}"/>
    <cellStyle name="Normal 7 3 2 5 7" xfId="40131" xr:uid="{00000000-0005-0000-0000-0000C19C0000}"/>
    <cellStyle name="Normal 7 3 2 5 7 2" xfId="40132" xr:uid="{00000000-0005-0000-0000-0000C29C0000}"/>
    <cellStyle name="Normal 7 3 2 5 7 2 2" xfId="40133" xr:uid="{00000000-0005-0000-0000-0000C39C0000}"/>
    <cellStyle name="Normal 7 3 2 5 7 3" xfId="40134" xr:uid="{00000000-0005-0000-0000-0000C49C0000}"/>
    <cellStyle name="Normal 7 3 2 5 8" xfId="40135" xr:uid="{00000000-0005-0000-0000-0000C59C0000}"/>
    <cellStyle name="Normal 7 3 2 5 8 2" xfId="40136" xr:uid="{00000000-0005-0000-0000-0000C69C0000}"/>
    <cellStyle name="Normal 7 3 2 5 8 2 2" xfId="40137" xr:uid="{00000000-0005-0000-0000-0000C79C0000}"/>
    <cellStyle name="Normal 7 3 2 5 8 3" xfId="40138" xr:uid="{00000000-0005-0000-0000-0000C89C0000}"/>
    <cellStyle name="Normal 7 3 2 5 9" xfId="40139" xr:uid="{00000000-0005-0000-0000-0000C99C0000}"/>
    <cellStyle name="Normal 7 3 2 5 9 2" xfId="40140" xr:uid="{00000000-0005-0000-0000-0000CA9C0000}"/>
    <cellStyle name="Normal 7 3 2 6" xfId="40141" xr:uid="{00000000-0005-0000-0000-0000CB9C0000}"/>
    <cellStyle name="Normal 7 3 2 6 2" xfId="40142" xr:uid="{00000000-0005-0000-0000-0000CC9C0000}"/>
    <cellStyle name="Normal 7 3 2 6 2 2" xfId="40143" xr:uid="{00000000-0005-0000-0000-0000CD9C0000}"/>
    <cellStyle name="Normal 7 3 2 6 2 2 2" xfId="40144" xr:uid="{00000000-0005-0000-0000-0000CE9C0000}"/>
    <cellStyle name="Normal 7 3 2 6 2 2 2 2" xfId="40145" xr:uid="{00000000-0005-0000-0000-0000CF9C0000}"/>
    <cellStyle name="Normal 7 3 2 6 2 2 2 2 2" xfId="40146" xr:uid="{00000000-0005-0000-0000-0000D09C0000}"/>
    <cellStyle name="Normal 7 3 2 6 2 2 2 3" xfId="40147" xr:uid="{00000000-0005-0000-0000-0000D19C0000}"/>
    <cellStyle name="Normal 7 3 2 6 2 2 3" xfId="40148" xr:uid="{00000000-0005-0000-0000-0000D29C0000}"/>
    <cellStyle name="Normal 7 3 2 6 2 2 3 2" xfId="40149" xr:uid="{00000000-0005-0000-0000-0000D39C0000}"/>
    <cellStyle name="Normal 7 3 2 6 2 2 3 2 2" xfId="40150" xr:uid="{00000000-0005-0000-0000-0000D49C0000}"/>
    <cellStyle name="Normal 7 3 2 6 2 2 3 3" xfId="40151" xr:uid="{00000000-0005-0000-0000-0000D59C0000}"/>
    <cellStyle name="Normal 7 3 2 6 2 2 4" xfId="40152" xr:uid="{00000000-0005-0000-0000-0000D69C0000}"/>
    <cellStyle name="Normal 7 3 2 6 2 2 4 2" xfId="40153" xr:uid="{00000000-0005-0000-0000-0000D79C0000}"/>
    <cellStyle name="Normal 7 3 2 6 2 2 5" xfId="40154" xr:uid="{00000000-0005-0000-0000-0000D89C0000}"/>
    <cellStyle name="Normal 7 3 2 6 2 3" xfId="40155" xr:uid="{00000000-0005-0000-0000-0000D99C0000}"/>
    <cellStyle name="Normal 7 3 2 6 2 3 2" xfId="40156" xr:uid="{00000000-0005-0000-0000-0000DA9C0000}"/>
    <cellStyle name="Normal 7 3 2 6 2 3 2 2" xfId="40157" xr:uid="{00000000-0005-0000-0000-0000DB9C0000}"/>
    <cellStyle name="Normal 7 3 2 6 2 3 3" xfId="40158" xr:uid="{00000000-0005-0000-0000-0000DC9C0000}"/>
    <cellStyle name="Normal 7 3 2 6 2 4" xfId="40159" xr:uid="{00000000-0005-0000-0000-0000DD9C0000}"/>
    <cellStyle name="Normal 7 3 2 6 2 4 2" xfId="40160" xr:uid="{00000000-0005-0000-0000-0000DE9C0000}"/>
    <cellStyle name="Normal 7 3 2 6 2 4 2 2" xfId="40161" xr:uid="{00000000-0005-0000-0000-0000DF9C0000}"/>
    <cellStyle name="Normal 7 3 2 6 2 4 3" xfId="40162" xr:uid="{00000000-0005-0000-0000-0000E09C0000}"/>
    <cellStyle name="Normal 7 3 2 6 2 5" xfId="40163" xr:uid="{00000000-0005-0000-0000-0000E19C0000}"/>
    <cellStyle name="Normal 7 3 2 6 2 5 2" xfId="40164" xr:uid="{00000000-0005-0000-0000-0000E29C0000}"/>
    <cellStyle name="Normal 7 3 2 6 2 6" xfId="40165" xr:uid="{00000000-0005-0000-0000-0000E39C0000}"/>
    <cellStyle name="Normal 7 3 2 6 2 6 2" xfId="40166" xr:uid="{00000000-0005-0000-0000-0000E49C0000}"/>
    <cellStyle name="Normal 7 3 2 6 2 7" xfId="40167" xr:uid="{00000000-0005-0000-0000-0000E59C0000}"/>
    <cellStyle name="Normal 7 3 2 6 3" xfId="40168" xr:uid="{00000000-0005-0000-0000-0000E69C0000}"/>
    <cellStyle name="Normal 7 3 2 6 3 2" xfId="40169" xr:uid="{00000000-0005-0000-0000-0000E79C0000}"/>
    <cellStyle name="Normal 7 3 2 6 3 2 2" xfId="40170" xr:uid="{00000000-0005-0000-0000-0000E89C0000}"/>
    <cellStyle name="Normal 7 3 2 6 3 2 2 2" xfId="40171" xr:uid="{00000000-0005-0000-0000-0000E99C0000}"/>
    <cellStyle name="Normal 7 3 2 6 3 2 3" xfId="40172" xr:uid="{00000000-0005-0000-0000-0000EA9C0000}"/>
    <cellStyle name="Normal 7 3 2 6 3 3" xfId="40173" xr:uid="{00000000-0005-0000-0000-0000EB9C0000}"/>
    <cellStyle name="Normal 7 3 2 6 3 3 2" xfId="40174" xr:uid="{00000000-0005-0000-0000-0000EC9C0000}"/>
    <cellStyle name="Normal 7 3 2 6 3 3 2 2" xfId="40175" xr:uid="{00000000-0005-0000-0000-0000ED9C0000}"/>
    <cellStyle name="Normal 7 3 2 6 3 3 3" xfId="40176" xr:uid="{00000000-0005-0000-0000-0000EE9C0000}"/>
    <cellStyle name="Normal 7 3 2 6 3 4" xfId="40177" xr:uid="{00000000-0005-0000-0000-0000EF9C0000}"/>
    <cellStyle name="Normal 7 3 2 6 3 4 2" xfId="40178" xr:uid="{00000000-0005-0000-0000-0000F09C0000}"/>
    <cellStyle name="Normal 7 3 2 6 3 5" xfId="40179" xr:uid="{00000000-0005-0000-0000-0000F19C0000}"/>
    <cellStyle name="Normal 7 3 2 6 4" xfId="40180" xr:uid="{00000000-0005-0000-0000-0000F29C0000}"/>
    <cellStyle name="Normal 7 3 2 6 4 2" xfId="40181" xr:uid="{00000000-0005-0000-0000-0000F39C0000}"/>
    <cellStyle name="Normal 7 3 2 6 4 2 2" xfId="40182" xr:uid="{00000000-0005-0000-0000-0000F49C0000}"/>
    <cellStyle name="Normal 7 3 2 6 4 3" xfId="40183" xr:uid="{00000000-0005-0000-0000-0000F59C0000}"/>
    <cellStyle name="Normal 7 3 2 6 5" xfId="40184" xr:uid="{00000000-0005-0000-0000-0000F69C0000}"/>
    <cellStyle name="Normal 7 3 2 6 5 2" xfId="40185" xr:uid="{00000000-0005-0000-0000-0000F79C0000}"/>
    <cellStyle name="Normal 7 3 2 6 5 2 2" xfId="40186" xr:uid="{00000000-0005-0000-0000-0000F89C0000}"/>
    <cellStyle name="Normal 7 3 2 6 5 3" xfId="40187" xr:uid="{00000000-0005-0000-0000-0000F99C0000}"/>
    <cellStyle name="Normal 7 3 2 6 6" xfId="40188" xr:uid="{00000000-0005-0000-0000-0000FA9C0000}"/>
    <cellStyle name="Normal 7 3 2 6 6 2" xfId="40189" xr:uid="{00000000-0005-0000-0000-0000FB9C0000}"/>
    <cellStyle name="Normal 7 3 2 6 7" xfId="40190" xr:uid="{00000000-0005-0000-0000-0000FC9C0000}"/>
    <cellStyle name="Normal 7 3 2 6 7 2" xfId="40191" xr:uid="{00000000-0005-0000-0000-0000FD9C0000}"/>
    <cellStyle name="Normal 7 3 2 6 8" xfId="40192" xr:uid="{00000000-0005-0000-0000-0000FE9C0000}"/>
    <cellStyle name="Normal 7 3 2 7" xfId="40193" xr:uid="{00000000-0005-0000-0000-0000FF9C0000}"/>
    <cellStyle name="Normal 7 3 2 7 2" xfId="40194" xr:uid="{00000000-0005-0000-0000-0000009D0000}"/>
    <cellStyle name="Normal 7 3 2 7 2 2" xfId="40195" xr:uid="{00000000-0005-0000-0000-0000019D0000}"/>
    <cellStyle name="Normal 7 3 2 7 2 2 2" xfId="40196" xr:uid="{00000000-0005-0000-0000-0000029D0000}"/>
    <cellStyle name="Normal 7 3 2 7 2 2 2 2" xfId="40197" xr:uid="{00000000-0005-0000-0000-0000039D0000}"/>
    <cellStyle name="Normal 7 3 2 7 2 2 3" xfId="40198" xr:uid="{00000000-0005-0000-0000-0000049D0000}"/>
    <cellStyle name="Normal 7 3 2 7 2 3" xfId="40199" xr:uid="{00000000-0005-0000-0000-0000059D0000}"/>
    <cellStyle name="Normal 7 3 2 7 2 3 2" xfId="40200" xr:uid="{00000000-0005-0000-0000-0000069D0000}"/>
    <cellStyle name="Normal 7 3 2 7 2 3 2 2" xfId="40201" xr:uid="{00000000-0005-0000-0000-0000079D0000}"/>
    <cellStyle name="Normal 7 3 2 7 2 3 3" xfId="40202" xr:uid="{00000000-0005-0000-0000-0000089D0000}"/>
    <cellStyle name="Normal 7 3 2 7 2 4" xfId="40203" xr:uid="{00000000-0005-0000-0000-0000099D0000}"/>
    <cellStyle name="Normal 7 3 2 7 2 4 2" xfId="40204" xr:uid="{00000000-0005-0000-0000-00000A9D0000}"/>
    <cellStyle name="Normal 7 3 2 7 2 5" xfId="40205" xr:uid="{00000000-0005-0000-0000-00000B9D0000}"/>
    <cellStyle name="Normal 7 3 2 7 3" xfId="40206" xr:uid="{00000000-0005-0000-0000-00000C9D0000}"/>
    <cellStyle name="Normal 7 3 2 7 3 2" xfId="40207" xr:uid="{00000000-0005-0000-0000-00000D9D0000}"/>
    <cellStyle name="Normal 7 3 2 7 3 2 2" xfId="40208" xr:uid="{00000000-0005-0000-0000-00000E9D0000}"/>
    <cellStyle name="Normal 7 3 2 7 3 3" xfId="40209" xr:uid="{00000000-0005-0000-0000-00000F9D0000}"/>
    <cellStyle name="Normal 7 3 2 7 4" xfId="40210" xr:uid="{00000000-0005-0000-0000-0000109D0000}"/>
    <cellStyle name="Normal 7 3 2 7 4 2" xfId="40211" xr:uid="{00000000-0005-0000-0000-0000119D0000}"/>
    <cellStyle name="Normal 7 3 2 7 4 2 2" xfId="40212" xr:uid="{00000000-0005-0000-0000-0000129D0000}"/>
    <cellStyle name="Normal 7 3 2 7 4 3" xfId="40213" xr:uid="{00000000-0005-0000-0000-0000139D0000}"/>
    <cellStyle name="Normal 7 3 2 7 5" xfId="40214" xr:uid="{00000000-0005-0000-0000-0000149D0000}"/>
    <cellStyle name="Normal 7 3 2 7 5 2" xfId="40215" xr:uid="{00000000-0005-0000-0000-0000159D0000}"/>
    <cellStyle name="Normal 7 3 2 7 6" xfId="40216" xr:uid="{00000000-0005-0000-0000-0000169D0000}"/>
    <cellStyle name="Normal 7 3 2 7 6 2" xfId="40217" xr:uid="{00000000-0005-0000-0000-0000179D0000}"/>
    <cellStyle name="Normal 7 3 2 7 7" xfId="40218" xr:uid="{00000000-0005-0000-0000-0000189D0000}"/>
    <cellStyle name="Normal 7 3 2 8" xfId="40219" xr:uid="{00000000-0005-0000-0000-0000199D0000}"/>
    <cellStyle name="Normal 7 3 2 8 2" xfId="40220" xr:uid="{00000000-0005-0000-0000-00001A9D0000}"/>
    <cellStyle name="Normal 7 3 2 8 2 2" xfId="40221" xr:uid="{00000000-0005-0000-0000-00001B9D0000}"/>
    <cellStyle name="Normal 7 3 2 8 2 2 2" xfId="40222" xr:uid="{00000000-0005-0000-0000-00001C9D0000}"/>
    <cellStyle name="Normal 7 3 2 8 2 2 2 2" xfId="40223" xr:uid="{00000000-0005-0000-0000-00001D9D0000}"/>
    <cellStyle name="Normal 7 3 2 8 2 2 3" xfId="40224" xr:uid="{00000000-0005-0000-0000-00001E9D0000}"/>
    <cellStyle name="Normal 7 3 2 8 2 3" xfId="40225" xr:uid="{00000000-0005-0000-0000-00001F9D0000}"/>
    <cellStyle name="Normal 7 3 2 8 2 3 2" xfId="40226" xr:uid="{00000000-0005-0000-0000-0000209D0000}"/>
    <cellStyle name="Normal 7 3 2 8 2 3 2 2" xfId="40227" xr:uid="{00000000-0005-0000-0000-0000219D0000}"/>
    <cellStyle name="Normal 7 3 2 8 2 3 3" xfId="40228" xr:uid="{00000000-0005-0000-0000-0000229D0000}"/>
    <cellStyle name="Normal 7 3 2 8 2 4" xfId="40229" xr:uid="{00000000-0005-0000-0000-0000239D0000}"/>
    <cellStyle name="Normal 7 3 2 8 2 4 2" xfId="40230" xr:uid="{00000000-0005-0000-0000-0000249D0000}"/>
    <cellStyle name="Normal 7 3 2 8 2 5" xfId="40231" xr:uid="{00000000-0005-0000-0000-0000259D0000}"/>
    <cellStyle name="Normal 7 3 2 8 3" xfId="40232" xr:uid="{00000000-0005-0000-0000-0000269D0000}"/>
    <cellStyle name="Normal 7 3 2 8 3 2" xfId="40233" xr:uid="{00000000-0005-0000-0000-0000279D0000}"/>
    <cellStyle name="Normal 7 3 2 8 3 2 2" xfId="40234" xr:uid="{00000000-0005-0000-0000-0000289D0000}"/>
    <cellStyle name="Normal 7 3 2 8 3 3" xfId="40235" xr:uid="{00000000-0005-0000-0000-0000299D0000}"/>
    <cellStyle name="Normal 7 3 2 8 4" xfId="40236" xr:uid="{00000000-0005-0000-0000-00002A9D0000}"/>
    <cellStyle name="Normal 7 3 2 8 4 2" xfId="40237" xr:uid="{00000000-0005-0000-0000-00002B9D0000}"/>
    <cellStyle name="Normal 7 3 2 8 4 2 2" xfId="40238" xr:uid="{00000000-0005-0000-0000-00002C9D0000}"/>
    <cellStyle name="Normal 7 3 2 8 4 3" xfId="40239" xr:uid="{00000000-0005-0000-0000-00002D9D0000}"/>
    <cellStyle name="Normal 7 3 2 8 5" xfId="40240" xr:uid="{00000000-0005-0000-0000-00002E9D0000}"/>
    <cellStyle name="Normal 7 3 2 8 5 2" xfId="40241" xr:uid="{00000000-0005-0000-0000-00002F9D0000}"/>
    <cellStyle name="Normal 7 3 2 8 6" xfId="40242" xr:uid="{00000000-0005-0000-0000-0000309D0000}"/>
    <cellStyle name="Normal 7 3 2 8 6 2" xfId="40243" xr:uid="{00000000-0005-0000-0000-0000319D0000}"/>
    <cellStyle name="Normal 7 3 2 8 7" xfId="40244" xr:uid="{00000000-0005-0000-0000-0000329D0000}"/>
    <cellStyle name="Normal 7 3 2 9" xfId="40245" xr:uid="{00000000-0005-0000-0000-0000339D0000}"/>
    <cellStyle name="Normal 7 3 2 9 2" xfId="40246" xr:uid="{00000000-0005-0000-0000-0000349D0000}"/>
    <cellStyle name="Normal 7 3 2 9 2 2" xfId="40247" xr:uid="{00000000-0005-0000-0000-0000359D0000}"/>
    <cellStyle name="Normal 7 3 2 9 2 2 2" xfId="40248" xr:uid="{00000000-0005-0000-0000-0000369D0000}"/>
    <cellStyle name="Normal 7 3 2 9 2 3" xfId="40249" xr:uid="{00000000-0005-0000-0000-0000379D0000}"/>
    <cellStyle name="Normal 7 3 2 9 3" xfId="40250" xr:uid="{00000000-0005-0000-0000-0000389D0000}"/>
    <cellStyle name="Normal 7 3 2 9 3 2" xfId="40251" xr:uid="{00000000-0005-0000-0000-0000399D0000}"/>
    <cellStyle name="Normal 7 3 2 9 3 2 2" xfId="40252" xr:uid="{00000000-0005-0000-0000-00003A9D0000}"/>
    <cellStyle name="Normal 7 3 2 9 3 3" xfId="40253" xr:uid="{00000000-0005-0000-0000-00003B9D0000}"/>
    <cellStyle name="Normal 7 3 2 9 4" xfId="40254" xr:uid="{00000000-0005-0000-0000-00003C9D0000}"/>
    <cellStyle name="Normal 7 3 2 9 4 2" xfId="40255" xr:uid="{00000000-0005-0000-0000-00003D9D0000}"/>
    <cellStyle name="Normal 7 3 2 9 5" xfId="40256" xr:uid="{00000000-0005-0000-0000-00003E9D0000}"/>
    <cellStyle name="Normal 7 3 3" xfId="40257" xr:uid="{00000000-0005-0000-0000-00003F9D0000}"/>
    <cellStyle name="Normal 7 3 3 10" xfId="40258" xr:uid="{00000000-0005-0000-0000-0000409D0000}"/>
    <cellStyle name="Normal 7 3 3 10 2" xfId="40259" xr:uid="{00000000-0005-0000-0000-0000419D0000}"/>
    <cellStyle name="Normal 7 3 3 11" xfId="40260" xr:uid="{00000000-0005-0000-0000-0000429D0000}"/>
    <cellStyle name="Normal 7 3 3 11 2" xfId="40261" xr:uid="{00000000-0005-0000-0000-0000439D0000}"/>
    <cellStyle name="Normal 7 3 3 12" xfId="40262" xr:uid="{00000000-0005-0000-0000-0000449D0000}"/>
    <cellStyle name="Normal 7 3 3 2" xfId="40263" xr:uid="{00000000-0005-0000-0000-0000459D0000}"/>
    <cellStyle name="Normal 7 3 3 2 10" xfId="40264" xr:uid="{00000000-0005-0000-0000-0000469D0000}"/>
    <cellStyle name="Normal 7 3 3 2 10 2" xfId="40265" xr:uid="{00000000-0005-0000-0000-0000479D0000}"/>
    <cellStyle name="Normal 7 3 3 2 11" xfId="40266" xr:uid="{00000000-0005-0000-0000-0000489D0000}"/>
    <cellStyle name="Normal 7 3 3 2 2" xfId="40267" xr:uid="{00000000-0005-0000-0000-0000499D0000}"/>
    <cellStyle name="Normal 7 3 3 2 2 2" xfId="40268" xr:uid="{00000000-0005-0000-0000-00004A9D0000}"/>
    <cellStyle name="Normal 7 3 3 2 2 2 2" xfId="40269" xr:uid="{00000000-0005-0000-0000-00004B9D0000}"/>
    <cellStyle name="Normal 7 3 3 2 2 2 2 2" xfId="40270" xr:uid="{00000000-0005-0000-0000-00004C9D0000}"/>
    <cellStyle name="Normal 7 3 3 2 2 2 2 2 2" xfId="40271" xr:uid="{00000000-0005-0000-0000-00004D9D0000}"/>
    <cellStyle name="Normal 7 3 3 2 2 2 2 2 2 2" xfId="40272" xr:uid="{00000000-0005-0000-0000-00004E9D0000}"/>
    <cellStyle name="Normal 7 3 3 2 2 2 2 2 3" xfId="40273" xr:uid="{00000000-0005-0000-0000-00004F9D0000}"/>
    <cellStyle name="Normal 7 3 3 2 2 2 2 3" xfId="40274" xr:uid="{00000000-0005-0000-0000-0000509D0000}"/>
    <cellStyle name="Normal 7 3 3 2 2 2 2 3 2" xfId="40275" xr:uid="{00000000-0005-0000-0000-0000519D0000}"/>
    <cellStyle name="Normal 7 3 3 2 2 2 2 3 2 2" xfId="40276" xr:uid="{00000000-0005-0000-0000-0000529D0000}"/>
    <cellStyle name="Normal 7 3 3 2 2 2 2 3 3" xfId="40277" xr:uid="{00000000-0005-0000-0000-0000539D0000}"/>
    <cellStyle name="Normal 7 3 3 2 2 2 2 4" xfId="40278" xr:uid="{00000000-0005-0000-0000-0000549D0000}"/>
    <cellStyle name="Normal 7 3 3 2 2 2 2 4 2" xfId="40279" xr:uid="{00000000-0005-0000-0000-0000559D0000}"/>
    <cellStyle name="Normal 7 3 3 2 2 2 2 5" xfId="40280" xr:uid="{00000000-0005-0000-0000-0000569D0000}"/>
    <cellStyle name="Normal 7 3 3 2 2 2 3" xfId="40281" xr:uid="{00000000-0005-0000-0000-0000579D0000}"/>
    <cellStyle name="Normal 7 3 3 2 2 2 3 2" xfId="40282" xr:uid="{00000000-0005-0000-0000-0000589D0000}"/>
    <cellStyle name="Normal 7 3 3 2 2 2 3 2 2" xfId="40283" xr:uid="{00000000-0005-0000-0000-0000599D0000}"/>
    <cellStyle name="Normal 7 3 3 2 2 2 3 3" xfId="40284" xr:uid="{00000000-0005-0000-0000-00005A9D0000}"/>
    <cellStyle name="Normal 7 3 3 2 2 2 4" xfId="40285" xr:uid="{00000000-0005-0000-0000-00005B9D0000}"/>
    <cellStyle name="Normal 7 3 3 2 2 2 4 2" xfId="40286" xr:uid="{00000000-0005-0000-0000-00005C9D0000}"/>
    <cellStyle name="Normal 7 3 3 2 2 2 4 2 2" xfId="40287" xr:uid="{00000000-0005-0000-0000-00005D9D0000}"/>
    <cellStyle name="Normal 7 3 3 2 2 2 4 3" xfId="40288" xr:uid="{00000000-0005-0000-0000-00005E9D0000}"/>
    <cellStyle name="Normal 7 3 3 2 2 2 5" xfId="40289" xr:uid="{00000000-0005-0000-0000-00005F9D0000}"/>
    <cellStyle name="Normal 7 3 3 2 2 2 5 2" xfId="40290" xr:uid="{00000000-0005-0000-0000-0000609D0000}"/>
    <cellStyle name="Normal 7 3 3 2 2 2 6" xfId="40291" xr:uid="{00000000-0005-0000-0000-0000619D0000}"/>
    <cellStyle name="Normal 7 3 3 2 2 2 6 2" xfId="40292" xr:uid="{00000000-0005-0000-0000-0000629D0000}"/>
    <cellStyle name="Normal 7 3 3 2 2 2 7" xfId="40293" xr:uid="{00000000-0005-0000-0000-0000639D0000}"/>
    <cellStyle name="Normal 7 3 3 2 2 3" xfId="40294" xr:uid="{00000000-0005-0000-0000-0000649D0000}"/>
    <cellStyle name="Normal 7 3 3 2 2 3 2" xfId="40295" xr:uid="{00000000-0005-0000-0000-0000659D0000}"/>
    <cellStyle name="Normal 7 3 3 2 2 3 2 2" xfId="40296" xr:uid="{00000000-0005-0000-0000-0000669D0000}"/>
    <cellStyle name="Normal 7 3 3 2 2 3 2 2 2" xfId="40297" xr:uid="{00000000-0005-0000-0000-0000679D0000}"/>
    <cellStyle name="Normal 7 3 3 2 2 3 2 3" xfId="40298" xr:uid="{00000000-0005-0000-0000-0000689D0000}"/>
    <cellStyle name="Normal 7 3 3 2 2 3 3" xfId="40299" xr:uid="{00000000-0005-0000-0000-0000699D0000}"/>
    <cellStyle name="Normal 7 3 3 2 2 3 3 2" xfId="40300" xr:uid="{00000000-0005-0000-0000-00006A9D0000}"/>
    <cellStyle name="Normal 7 3 3 2 2 3 3 2 2" xfId="40301" xr:uid="{00000000-0005-0000-0000-00006B9D0000}"/>
    <cellStyle name="Normal 7 3 3 2 2 3 3 3" xfId="40302" xr:uid="{00000000-0005-0000-0000-00006C9D0000}"/>
    <cellStyle name="Normal 7 3 3 2 2 3 4" xfId="40303" xr:uid="{00000000-0005-0000-0000-00006D9D0000}"/>
    <cellStyle name="Normal 7 3 3 2 2 3 4 2" xfId="40304" xr:uid="{00000000-0005-0000-0000-00006E9D0000}"/>
    <cellStyle name="Normal 7 3 3 2 2 3 5" xfId="40305" xr:uid="{00000000-0005-0000-0000-00006F9D0000}"/>
    <cellStyle name="Normal 7 3 3 2 2 4" xfId="40306" xr:uid="{00000000-0005-0000-0000-0000709D0000}"/>
    <cellStyle name="Normal 7 3 3 2 2 4 2" xfId="40307" xr:uid="{00000000-0005-0000-0000-0000719D0000}"/>
    <cellStyle name="Normal 7 3 3 2 2 4 2 2" xfId="40308" xr:uid="{00000000-0005-0000-0000-0000729D0000}"/>
    <cellStyle name="Normal 7 3 3 2 2 4 3" xfId="40309" xr:uid="{00000000-0005-0000-0000-0000739D0000}"/>
    <cellStyle name="Normal 7 3 3 2 2 5" xfId="40310" xr:uid="{00000000-0005-0000-0000-0000749D0000}"/>
    <cellStyle name="Normal 7 3 3 2 2 5 2" xfId="40311" xr:uid="{00000000-0005-0000-0000-0000759D0000}"/>
    <cellStyle name="Normal 7 3 3 2 2 5 2 2" xfId="40312" xr:uid="{00000000-0005-0000-0000-0000769D0000}"/>
    <cellStyle name="Normal 7 3 3 2 2 5 3" xfId="40313" xr:uid="{00000000-0005-0000-0000-0000779D0000}"/>
    <cellStyle name="Normal 7 3 3 2 2 6" xfId="40314" xr:uid="{00000000-0005-0000-0000-0000789D0000}"/>
    <cellStyle name="Normal 7 3 3 2 2 6 2" xfId="40315" xr:uid="{00000000-0005-0000-0000-0000799D0000}"/>
    <cellStyle name="Normal 7 3 3 2 2 7" xfId="40316" xr:uid="{00000000-0005-0000-0000-00007A9D0000}"/>
    <cellStyle name="Normal 7 3 3 2 2 7 2" xfId="40317" xr:uid="{00000000-0005-0000-0000-00007B9D0000}"/>
    <cellStyle name="Normal 7 3 3 2 2 8" xfId="40318" xr:uid="{00000000-0005-0000-0000-00007C9D0000}"/>
    <cellStyle name="Normal 7 3 3 2 3" xfId="40319" xr:uid="{00000000-0005-0000-0000-00007D9D0000}"/>
    <cellStyle name="Normal 7 3 3 2 3 2" xfId="40320" xr:uid="{00000000-0005-0000-0000-00007E9D0000}"/>
    <cellStyle name="Normal 7 3 3 2 3 2 2" xfId="40321" xr:uid="{00000000-0005-0000-0000-00007F9D0000}"/>
    <cellStyle name="Normal 7 3 3 2 3 2 2 2" xfId="40322" xr:uid="{00000000-0005-0000-0000-0000809D0000}"/>
    <cellStyle name="Normal 7 3 3 2 3 2 2 2 2" xfId="40323" xr:uid="{00000000-0005-0000-0000-0000819D0000}"/>
    <cellStyle name="Normal 7 3 3 2 3 2 2 3" xfId="40324" xr:uid="{00000000-0005-0000-0000-0000829D0000}"/>
    <cellStyle name="Normal 7 3 3 2 3 2 3" xfId="40325" xr:uid="{00000000-0005-0000-0000-0000839D0000}"/>
    <cellStyle name="Normal 7 3 3 2 3 2 3 2" xfId="40326" xr:uid="{00000000-0005-0000-0000-0000849D0000}"/>
    <cellStyle name="Normal 7 3 3 2 3 2 3 2 2" xfId="40327" xr:uid="{00000000-0005-0000-0000-0000859D0000}"/>
    <cellStyle name="Normal 7 3 3 2 3 2 3 3" xfId="40328" xr:uid="{00000000-0005-0000-0000-0000869D0000}"/>
    <cellStyle name="Normal 7 3 3 2 3 2 4" xfId="40329" xr:uid="{00000000-0005-0000-0000-0000879D0000}"/>
    <cellStyle name="Normal 7 3 3 2 3 2 4 2" xfId="40330" xr:uid="{00000000-0005-0000-0000-0000889D0000}"/>
    <cellStyle name="Normal 7 3 3 2 3 2 5" xfId="40331" xr:uid="{00000000-0005-0000-0000-0000899D0000}"/>
    <cellStyle name="Normal 7 3 3 2 3 3" xfId="40332" xr:uid="{00000000-0005-0000-0000-00008A9D0000}"/>
    <cellStyle name="Normal 7 3 3 2 3 3 2" xfId="40333" xr:uid="{00000000-0005-0000-0000-00008B9D0000}"/>
    <cellStyle name="Normal 7 3 3 2 3 3 2 2" xfId="40334" xr:uid="{00000000-0005-0000-0000-00008C9D0000}"/>
    <cellStyle name="Normal 7 3 3 2 3 3 3" xfId="40335" xr:uid="{00000000-0005-0000-0000-00008D9D0000}"/>
    <cellStyle name="Normal 7 3 3 2 3 4" xfId="40336" xr:uid="{00000000-0005-0000-0000-00008E9D0000}"/>
    <cellStyle name="Normal 7 3 3 2 3 4 2" xfId="40337" xr:uid="{00000000-0005-0000-0000-00008F9D0000}"/>
    <cellStyle name="Normal 7 3 3 2 3 4 2 2" xfId="40338" xr:uid="{00000000-0005-0000-0000-0000909D0000}"/>
    <cellStyle name="Normal 7 3 3 2 3 4 3" xfId="40339" xr:uid="{00000000-0005-0000-0000-0000919D0000}"/>
    <cellStyle name="Normal 7 3 3 2 3 5" xfId="40340" xr:uid="{00000000-0005-0000-0000-0000929D0000}"/>
    <cellStyle name="Normal 7 3 3 2 3 5 2" xfId="40341" xr:uid="{00000000-0005-0000-0000-0000939D0000}"/>
    <cellStyle name="Normal 7 3 3 2 3 6" xfId="40342" xr:uid="{00000000-0005-0000-0000-0000949D0000}"/>
    <cellStyle name="Normal 7 3 3 2 3 6 2" xfId="40343" xr:uid="{00000000-0005-0000-0000-0000959D0000}"/>
    <cellStyle name="Normal 7 3 3 2 3 7" xfId="40344" xr:uid="{00000000-0005-0000-0000-0000969D0000}"/>
    <cellStyle name="Normal 7 3 3 2 4" xfId="40345" xr:uid="{00000000-0005-0000-0000-0000979D0000}"/>
    <cellStyle name="Normal 7 3 3 2 4 2" xfId="40346" xr:uid="{00000000-0005-0000-0000-0000989D0000}"/>
    <cellStyle name="Normal 7 3 3 2 4 2 2" xfId="40347" xr:uid="{00000000-0005-0000-0000-0000999D0000}"/>
    <cellStyle name="Normal 7 3 3 2 4 2 2 2" xfId="40348" xr:uid="{00000000-0005-0000-0000-00009A9D0000}"/>
    <cellStyle name="Normal 7 3 3 2 4 2 2 2 2" xfId="40349" xr:uid="{00000000-0005-0000-0000-00009B9D0000}"/>
    <cellStyle name="Normal 7 3 3 2 4 2 2 3" xfId="40350" xr:uid="{00000000-0005-0000-0000-00009C9D0000}"/>
    <cellStyle name="Normal 7 3 3 2 4 2 3" xfId="40351" xr:uid="{00000000-0005-0000-0000-00009D9D0000}"/>
    <cellStyle name="Normal 7 3 3 2 4 2 3 2" xfId="40352" xr:uid="{00000000-0005-0000-0000-00009E9D0000}"/>
    <cellStyle name="Normal 7 3 3 2 4 2 3 2 2" xfId="40353" xr:uid="{00000000-0005-0000-0000-00009F9D0000}"/>
    <cellStyle name="Normal 7 3 3 2 4 2 3 3" xfId="40354" xr:uid="{00000000-0005-0000-0000-0000A09D0000}"/>
    <cellStyle name="Normal 7 3 3 2 4 2 4" xfId="40355" xr:uid="{00000000-0005-0000-0000-0000A19D0000}"/>
    <cellStyle name="Normal 7 3 3 2 4 2 4 2" xfId="40356" xr:uid="{00000000-0005-0000-0000-0000A29D0000}"/>
    <cellStyle name="Normal 7 3 3 2 4 2 5" xfId="40357" xr:uid="{00000000-0005-0000-0000-0000A39D0000}"/>
    <cellStyle name="Normal 7 3 3 2 4 3" xfId="40358" xr:uid="{00000000-0005-0000-0000-0000A49D0000}"/>
    <cellStyle name="Normal 7 3 3 2 4 3 2" xfId="40359" xr:uid="{00000000-0005-0000-0000-0000A59D0000}"/>
    <cellStyle name="Normal 7 3 3 2 4 3 2 2" xfId="40360" xr:uid="{00000000-0005-0000-0000-0000A69D0000}"/>
    <cellStyle name="Normal 7 3 3 2 4 3 3" xfId="40361" xr:uid="{00000000-0005-0000-0000-0000A79D0000}"/>
    <cellStyle name="Normal 7 3 3 2 4 4" xfId="40362" xr:uid="{00000000-0005-0000-0000-0000A89D0000}"/>
    <cellStyle name="Normal 7 3 3 2 4 4 2" xfId="40363" xr:uid="{00000000-0005-0000-0000-0000A99D0000}"/>
    <cellStyle name="Normal 7 3 3 2 4 4 2 2" xfId="40364" xr:uid="{00000000-0005-0000-0000-0000AA9D0000}"/>
    <cellStyle name="Normal 7 3 3 2 4 4 3" xfId="40365" xr:uid="{00000000-0005-0000-0000-0000AB9D0000}"/>
    <cellStyle name="Normal 7 3 3 2 4 5" xfId="40366" xr:uid="{00000000-0005-0000-0000-0000AC9D0000}"/>
    <cellStyle name="Normal 7 3 3 2 4 5 2" xfId="40367" xr:uid="{00000000-0005-0000-0000-0000AD9D0000}"/>
    <cellStyle name="Normal 7 3 3 2 4 6" xfId="40368" xr:uid="{00000000-0005-0000-0000-0000AE9D0000}"/>
    <cellStyle name="Normal 7 3 3 2 4 6 2" xfId="40369" xr:uid="{00000000-0005-0000-0000-0000AF9D0000}"/>
    <cellStyle name="Normal 7 3 3 2 4 7" xfId="40370" xr:uid="{00000000-0005-0000-0000-0000B09D0000}"/>
    <cellStyle name="Normal 7 3 3 2 5" xfId="40371" xr:uid="{00000000-0005-0000-0000-0000B19D0000}"/>
    <cellStyle name="Normal 7 3 3 2 5 2" xfId="40372" xr:uid="{00000000-0005-0000-0000-0000B29D0000}"/>
    <cellStyle name="Normal 7 3 3 2 5 2 2" xfId="40373" xr:uid="{00000000-0005-0000-0000-0000B39D0000}"/>
    <cellStyle name="Normal 7 3 3 2 5 2 2 2" xfId="40374" xr:uid="{00000000-0005-0000-0000-0000B49D0000}"/>
    <cellStyle name="Normal 7 3 3 2 5 2 3" xfId="40375" xr:uid="{00000000-0005-0000-0000-0000B59D0000}"/>
    <cellStyle name="Normal 7 3 3 2 5 3" xfId="40376" xr:uid="{00000000-0005-0000-0000-0000B69D0000}"/>
    <cellStyle name="Normal 7 3 3 2 5 3 2" xfId="40377" xr:uid="{00000000-0005-0000-0000-0000B79D0000}"/>
    <cellStyle name="Normal 7 3 3 2 5 3 2 2" xfId="40378" xr:uid="{00000000-0005-0000-0000-0000B89D0000}"/>
    <cellStyle name="Normal 7 3 3 2 5 3 3" xfId="40379" xr:uid="{00000000-0005-0000-0000-0000B99D0000}"/>
    <cellStyle name="Normal 7 3 3 2 5 4" xfId="40380" xr:uid="{00000000-0005-0000-0000-0000BA9D0000}"/>
    <cellStyle name="Normal 7 3 3 2 5 4 2" xfId="40381" xr:uid="{00000000-0005-0000-0000-0000BB9D0000}"/>
    <cellStyle name="Normal 7 3 3 2 5 5" xfId="40382" xr:uid="{00000000-0005-0000-0000-0000BC9D0000}"/>
    <cellStyle name="Normal 7 3 3 2 6" xfId="40383" xr:uid="{00000000-0005-0000-0000-0000BD9D0000}"/>
    <cellStyle name="Normal 7 3 3 2 6 2" xfId="40384" xr:uid="{00000000-0005-0000-0000-0000BE9D0000}"/>
    <cellStyle name="Normal 7 3 3 2 6 2 2" xfId="40385" xr:uid="{00000000-0005-0000-0000-0000BF9D0000}"/>
    <cellStyle name="Normal 7 3 3 2 6 2 2 2" xfId="40386" xr:uid="{00000000-0005-0000-0000-0000C09D0000}"/>
    <cellStyle name="Normal 7 3 3 2 6 2 3" xfId="40387" xr:uid="{00000000-0005-0000-0000-0000C19D0000}"/>
    <cellStyle name="Normal 7 3 3 2 6 3" xfId="40388" xr:uid="{00000000-0005-0000-0000-0000C29D0000}"/>
    <cellStyle name="Normal 7 3 3 2 6 3 2" xfId="40389" xr:uid="{00000000-0005-0000-0000-0000C39D0000}"/>
    <cellStyle name="Normal 7 3 3 2 6 4" xfId="40390" xr:uid="{00000000-0005-0000-0000-0000C49D0000}"/>
    <cellStyle name="Normal 7 3 3 2 7" xfId="40391" xr:uid="{00000000-0005-0000-0000-0000C59D0000}"/>
    <cellStyle name="Normal 7 3 3 2 7 2" xfId="40392" xr:uid="{00000000-0005-0000-0000-0000C69D0000}"/>
    <cellStyle name="Normal 7 3 3 2 7 2 2" xfId="40393" xr:uid="{00000000-0005-0000-0000-0000C79D0000}"/>
    <cellStyle name="Normal 7 3 3 2 7 3" xfId="40394" xr:uid="{00000000-0005-0000-0000-0000C89D0000}"/>
    <cellStyle name="Normal 7 3 3 2 8" xfId="40395" xr:uid="{00000000-0005-0000-0000-0000C99D0000}"/>
    <cellStyle name="Normal 7 3 3 2 8 2" xfId="40396" xr:uid="{00000000-0005-0000-0000-0000CA9D0000}"/>
    <cellStyle name="Normal 7 3 3 2 8 2 2" xfId="40397" xr:uid="{00000000-0005-0000-0000-0000CB9D0000}"/>
    <cellStyle name="Normal 7 3 3 2 8 3" xfId="40398" xr:uid="{00000000-0005-0000-0000-0000CC9D0000}"/>
    <cellStyle name="Normal 7 3 3 2 9" xfId="40399" xr:uid="{00000000-0005-0000-0000-0000CD9D0000}"/>
    <cellStyle name="Normal 7 3 3 2 9 2" xfId="40400" xr:uid="{00000000-0005-0000-0000-0000CE9D0000}"/>
    <cellStyle name="Normal 7 3 3 3" xfId="40401" xr:uid="{00000000-0005-0000-0000-0000CF9D0000}"/>
    <cellStyle name="Normal 7 3 3 3 2" xfId="40402" xr:uid="{00000000-0005-0000-0000-0000D09D0000}"/>
    <cellStyle name="Normal 7 3 3 3 2 2" xfId="40403" xr:uid="{00000000-0005-0000-0000-0000D19D0000}"/>
    <cellStyle name="Normal 7 3 3 3 2 2 2" xfId="40404" xr:uid="{00000000-0005-0000-0000-0000D29D0000}"/>
    <cellStyle name="Normal 7 3 3 3 2 2 2 2" xfId="40405" xr:uid="{00000000-0005-0000-0000-0000D39D0000}"/>
    <cellStyle name="Normal 7 3 3 3 2 2 2 2 2" xfId="40406" xr:uid="{00000000-0005-0000-0000-0000D49D0000}"/>
    <cellStyle name="Normal 7 3 3 3 2 2 2 3" xfId="40407" xr:uid="{00000000-0005-0000-0000-0000D59D0000}"/>
    <cellStyle name="Normal 7 3 3 3 2 2 3" xfId="40408" xr:uid="{00000000-0005-0000-0000-0000D69D0000}"/>
    <cellStyle name="Normal 7 3 3 3 2 2 3 2" xfId="40409" xr:uid="{00000000-0005-0000-0000-0000D79D0000}"/>
    <cellStyle name="Normal 7 3 3 3 2 2 3 2 2" xfId="40410" xr:uid="{00000000-0005-0000-0000-0000D89D0000}"/>
    <cellStyle name="Normal 7 3 3 3 2 2 3 3" xfId="40411" xr:uid="{00000000-0005-0000-0000-0000D99D0000}"/>
    <cellStyle name="Normal 7 3 3 3 2 2 4" xfId="40412" xr:uid="{00000000-0005-0000-0000-0000DA9D0000}"/>
    <cellStyle name="Normal 7 3 3 3 2 2 4 2" xfId="40413" xr:uid="{00000000-0005-0000-0000-0000DB9D0000}"/>
    <cellStyle name="Normal 7 3 3 3 2 2 5" xfId="40414" xr:uid="{00000000-0005-0000-0000-0000DC9D0000}"/>
    <cellStyle name="Normal 7 3 3 3 2 3" xfId="40415" xr:uid="{00000000-0005-0000-0000-0000DD9D0000}"/>
    <cellStyle name="Normal 7 3 3 3 2 3 2" xfId="40416" xr:uid="{00000000-0005-0000-0000-0000DE9D0000}"/>
    <cellStyle name="Normal 7 3 3 3 2 3 2 2" xfId="40417" xr:uid="{00000000-0005-0000-0000-0000DF9D0000}"/>
    <cellStyle name="Normal 7 3 3 3 2 3 3" xfId="40418" xr:uid="{00000000-0005-0000-0000-0000E09D0000}"/>
    <cellStyle name="Normal 7 3 3 3 2 4" xfId="40419" xr:uid="{00000000-0005-0000-0000-0000E19D0000}"/>
    <cellStyle name="Normal 7 3 3 3 2 4 2" xfId="40420" xr:uid="{00000000-0005-0000-0000-0000E29D0000}"/>
    <cellStyle name="Normal 7 3 3 3 2 4 2 2" xfId="40421" xr:uid="{00000000-0005-0000-0000-0000E39D0000}"/>
    <cellStyle name="Normal 7 3 3 3 2 4 3" xfId="40422" xr:uid="{00000000-0005-0000-0000-0000E49D0000}"/>
    <cellStyle name="Normal 7 3 3 3 2 5" xfId="40423" xr:uid="{00000000-0005-0000-0000-0000E59D0000}"/>
    <cellStyle name="Normal 7 3 3 3 2 5 2" xfId="40424" xr:uid="{00000000-0005-0000-0000-0000E69D0000}"/>
    <cellStyle name="Normal 7 3 3 3 2 6" xfId="40425" xr:uid="{00000000-0005-0000-0000-0000E79D0000}"/>
    <cellStyle name="Normal 7 3 3 3 2 6 2" xfId="40426" xr:uid="{00000000-0005-0000-0000-0000E89D0000}"/>
    <cellStyle name="Normal 7 3 3 3 2 7" xfId="40427" xr:uid="{00000000-0005-0000-0000-0000E99D0000}"/>
    <cellStyle name="Normal 7 3 3 3 3" xfId="40428" xr:uid="{00000000-0005-0000-0000-0000EA9D0000}"/>
    <cellStyle name="Normal 7 3 3 3 3 2" xfId="40429" xr:uid="{00000000-0005-0000-0000-0000EB9D0000}"/>
    <cellStyle name="Normal 7 3 3 3 3 2 2" xfId="40430" xr:uid="{00000000-0005-0000-0000-0000EC9D0000}"/>
    <cellStyle name="Normal 7 3 3 3 3 2 2 2" xfId="40431" xr:uid="{00000000-0005-0000-0000-0000ED9D0000}"/>
    <cellStyle name="Normal 7 3 3 3 3 2 3" xfId="40432" xr:uid="{00000000-0005-0000-0000-0000EE9D0000}"/>
    <cellStyle name="Normal 7 3 3 3 3 3" xfId="40433" xr:uid="{00000000-0005-0000-0000-0000EF9D0000}"/>
    <cellStyle name="Normal 7 3 3 3 3 3 2" xfId="40434" xr:uid="{00000000-0005-0000-0000-0000F09D0000}"/>
    <cellStyle name="Normal 7 3 3 3 3 3 2 2" xfId="40435" xr:uid="{00000000-0005-0000-0000-0000F19D0000}"/>
    <cellStyle name="Normal 7 3 3 3 3 3 3" xfId="40436" xr:uid="{00000000-0005-0000-0000-0000F29D0000}"/>
    <cellStyle name="Normal 7 3 3 3 3 4" xfId="40437" xr:uid="{00000000-0005-0000-0000-0000F39D0000}"/>
    <cellStyle name="Normal 7 3 3 3 3 4 2" xfId="40438" xr:uid="{00000000-0005-0000-0000-0000F49D0000}"/>
    <cellStyle name="Normal 7 3 3 3 3 5" xfId="40439" xr:uid="{00000000-0005-0000-0000-0000F59D0000}"/>
    <cellStyle name="Normal 7 3 3 3 4" xfId="40440" xr:uid="{00000000-0005-0000-0000-0000F69D0000}"/>
    <cellStyle name="Normal 7 3 3 3 4 2" xfId="40441" xr:uid="{00000000-0005-0000-0000-0000F79D0000}"/>
    <cellStyle name="Normal 7 3 3 3 4 2 2" xfId="40442" xr:uid="{00000000-0005-0000-0000-0000F89D0000}"/>
    <cellStyle name="Normal 7 3 3 3 4 3" xfId="40443" xr:uid="{00000000-0005-0000-0000-0000F99D0000}"/>
    <cellStyle name="Normal 7 3 3 3 5" xfId="40444" xr:uid="{00000000-0005-0000-0000-0000FA9D0000}"/>
    <cellStyle name="Normal 7 3 3 3 5 2" xfId="40445" xr:uid="{00000000-0005-0000-0000-0000FB9D0000}"/>
    <cellStyle name="Normal 7 3 3 3 5 2 2" xfId="40446" xr:uid="{00000000-0005-0000-0000-0000FC9D0000}"/>
    <cellStyle name="Normal 7 3 3 3 5 3" xfId="40447" xr:uid="{00000000-0005-0000-0000-0000FD9D0000}"/>
    <cellStyle name="Normal 7 3 3 3 6" xfId="40448" xr:uid="{00000000-0005-0000-0000-0000FE9D0000}"/>
    <cellStyle name="Normal 7 3 3 3 6 2" xfId="40449" xr:uid="{00000000-0005-0000-0000-0000FF9D0000}"/>
    <cellStyle name="Normal 7 3 3 3 7" xfId="40450" xr:uid="{00000000-0005-0000-0000-0000009E0000}"/>
    <cellStyle name="Normal 7 3 3 3 7 2" xfId="40451" xr:uid="{00000000-0005-0000-0000-0000019E0000}"/>
    <cellStyle name="Normal 7 3 3 3 8" xfId="40452" xr:uid="{00000000-0005-0000-0000-0000029E0000}"/>
    <cellStyle name="Normal 7 3 3 4" xfId="40453" xr:uid="{00000000-0005-0000-0000-0000039E0000}"/>
    <cellStyle name="Normal 7 3 3 4 2" xfId="40454" xr:uid="{00000000-0005-0000-0000-0000049E0000}"/>
    <cellStyle name="Normal 7 3 3 4 2 2" xfId="40455" xr:uid="{00000000-0005-0000-0000-0000059E0000}"/>
    <cellStyle name="Normal 7 3 3 4 2 2 2" xfId="40456" xr:uid="{00000000-0005-0000-0000-0000069E0000}"/>
    <cellStyle name="Normal 7 3 3 4 2 2 2 2" xfId="40457" xr:uid="{00000000-0005-0000-0000-0000079E0000}"/>
    <cellStyle name="Normal 7 3 3 4 2 2 3" xfId="40458" xr:uid="{00000000-0005-0000-0000-0000089E0000}"/>
    <cellStyle name="Normal 7 3 3 4 2 3" xfId="40459" xr:uid="{00000000-0005-0000-0000-0000099E0000}"/>
    <cellStyle name="Normal 7 3 3 4 2 3 2" xfId="40460" xr:uid="{00000000-0005-0000-0000-00000A9E0000}"/>
    <cellStyle name="Normal 7 3 3 4 2 3 2 2" xfId="40461" xr:uid="{00000000-0005-0000-0000-00000B9E0000}"/>
    <cellStyle name="Normal 7 3 3 4 2 3 3" xfId="40462" xr:uid="{00000000-0005-0000-0000-00000C9E0000}"/>
    <cellStyle name="Normal 7 3 3 4 2 4" xfId="40463" xr:uid="{00000000-0005-0000-0000-00000D9E0000}"/>
    <cellStyle name="Normal 7 3 3 4 2 4 2" xfId="40464" xr:uid="{00000000-0005-0000-0000-00000E9E0000}"/>
    <cellStyle name="Normal 7 3 3 4 2 5" xfId="40465" xr:uid="{00000000-0005-0000-0000-00000F9E0000}"/>
    <cellStyle name="Normal 7 3 3 4 3" xfId="40466" xr:uid="{00000000-0005-0000-0000-0000109E0000}"/>
    <cellStyle name="Normal 7 3 3 4 3 2" xfId="40467" xr:uid="{00000000-0005-0000-0000-0000119E0000}"/>
    <cellStyle name="Normal 7 3 3 4 3 2 2" xfId="40468" xr:uid="{00000000-0005-0000-0000-0000129E0000}"/>
    <cellStyle name="Normal 7 3 3 4 3 3" xfId="40469" xr:uid="{00000000-0005-0000-0000-0000139E0000}"/>
    <cellStyle name="Normal 7 3 3 4 4" xfId="40470" xr:uid="{00000000-0005-0000-0000-0000149E0000}"/>
    <cellStyle name="Normal 7 3 3 4 4 2" xfId="40471" xr:uid="{00000000-0005-0000-0000-0000159E0000}"/>
    <cellStyle name="Normal 7 3 3 4 4 2 2" xfId="40472" xr:uid="{00000000-0005-0000-0000-0000169E0000}"/>
    <cellStyle name="Normal 7 3 3 4 4 3" xfId="40473" xr:uid="{00000000-0005-0000-0000-0000179E0000}"/>
    <cellStyle name="Normal 7 3 3 4 5" xfId="40474" xr:uid="{00000000-0005-0000-0000-0000189E0000}"/>
    <cellStyle name="Normal 7 3 3 4 5 2" xfId="40475" xr:uid="{00000000-0005-0000-0000-0000199E0000}"/>
    <cellStyle name="Normal 7 3 3 4 6" xfId="40476" xr:uid="{00000000-0005-0000-0000-00001A9E0000}"/>
    <cellStyle name="Normal 7 3 3 4 6 2" xfId="40477" xr:uid="{00000000-0005-0000-0000-00001B9E0000}"/>
    <cellStyle name="Normal 7 3 3 4 7" xfId="40478" xr:uid="{00000000-0005-0000-0000-00001C9E0000}"/>
    <cellStyle name="Normal 7 3 3 5" xfId="40479" xr:uid="{00000000-0005-0000-0000-00001D9E0000}"/>
    <cellStyle name="Normal 7 3 3 5 2" xfId="40480" xr:uid="{00000000-0005-0000-0000-00001E9E0000}"/>
    <cellStyle name="Normal 7 3 3 5 2 2" xfId="40481" xr:uid="{00000000-0005-0000-0000-00001F9E0000}"/>
    <cellStyle name="Normal 7 3 3 5 2 2 2" xfId="40482" xr:uid="{00000000-0005-0000-0000-0000209E0000}"/>
    <cellStyle name="Normal 7 3 3 5 2 2 2 2" xfId="40483" xr:uid="{00000000-0005-0000-0000-0000219E0000}"/>
    <cellStyle name="Normal 7 3 3 5 2 2 3" xfId="40484" xr:uid="{00000000-0005-0000-0000-0000229E0000}"/>
    <cellStyle name="Normal 7 3 3 5 2 3" xfId="40485" xr:uid="{00000000-0005-0000-0000-0000239E0000}"/>
    <cellStyle name="Normal 7 3 3 5 2 3 2" xfId="40486" xr:uid="{00000000-0005-0000-0000-0000249E0000}"/>
    <cellStyle name="Normal 7 3 3 5 2 3 2 2" xfId="40487" xr:uid="{00000000-0005-0000-0000-0000259E0000}"/>
    <cellStyle name="Normal 7 3 3 5 2 3 3" xfId="40488" xr:uid="{00000000-0005-0000-0000-0000269E0000}"/>
    <cellStyle name="Normal 7 3 3 5 2 4" xfId="40489" xr:uid="{00000000-0005-0000-0000-0000279E0000}"/>
    <cellStyle name="Normal 7 3 3 5 2 4 2" xfId="40490" xr:uid="{00000000-0005-0000-0000-0000289E0000}"/>
    <cellStyle name="Normal 7 3 3 5 2 5" xfId="40491" xr:uid="{00000000-0005-0000-0000-0000299E0000}"/>
    <cellStyle name="Normal 7 3 3 5 3" xfId="40492" xr:uid="{00000000-0005-0000-0000-00002A9E0000}"/>
    <cellStyle name="Normal 7 3 3 5 3 2" xfId="40493" xr:uid="{00000000-0005-0000-0000-00002B9E0000}"/>
    <cellStyle name="Normal 7 3 3 5 3 2 2" xfId="40494" xr:uid="{00000000-0005-0000-0000-00002C9E0000}"/>
    <cellStyle name="Normal 7 3 3 5 3 3" xfId="40495" xr:uid="{00000000-0005-0000-0000-00002D9E0000}"/>
    <cellStyle name="Normal 7 3 3 5 4" xfId="40496" xr:uid="{00000000-0005-0000-0000-00002E9E0000}"/>
    <cellStyle name="Normal 7 3 3 5 4 2" xfId="40497" xr:uid="{00000000-0005-0000-0000-00002F9E0000}"/>
    <cellStyle name="Normal 7 3 3 5 4 2 2" xfId="40498" xr:uid="{00000000-0005-0000-0000-0000309E0000}"/>
    <cellStyle name="Normal 7 3 3 5 4 3" xfId="40499" xr:uid="{00000000-0005-0000-0000-0000319E0000}"/>
    <cellStyle name="Normal 7 3 3 5 5" xfId="40500" xr:uid="{00000000-0005-0000-0000-0000329E0000}"/>
    <cellStyle name="Normal 7 3 3 5 5 2" xfId="40501" xr:uid="{00000000-0005-0000-0000-0000339E0000}"/>
    <cellStyle name="Normal 7 3 3 5 6" xfId="40502" xr:uid="{00000000-0005-0000-0000-0000349E0000}"/>
    <cellStyle name="Normal 7 3 3 5 6 2" xfId="40503" xr:uid="{00000000-0005-0000-0000-0000359E0000}"/>
    <cellStyle name="Normal 7 3 3 5 7" xfId="40504" xr:uid="{00000000-0005-0000-0000-0000369E0000}"/>
    <cellStyle name="Normal 7 3 3 6" xfId="40505" xr:uid="{00000000-0005-0000-0000-0000379E0000}"/>
    <cellStyle name="Normal 7 3 3 6 2" xfId="40506" xr:uid="{00000000-0005-0000-0000-0000389E0000}"/>
    <cellStyle name="Normal 7 3 3 6 2 2" xfId="40507" xr:uid="{00000000-0005-0000-0000-0000399E0000}"/>
    <cellStyle name="Normal 7 3 3 6 2 2 2" xfId="40508" xr:uid="{00000000-0005-0000-0000-00003A9E0000}"/>
    <cellStyle name="Normal 7 3 3 6 2 3" xfId="40509" xr:uid="{00000000-0005-0000-0000-00003B9E0000}"/>
    <cellStyle name="Normal 7 3 3 6 3" xfId="40510" xr:uid="{00000000-0005-0000-0000-00003C9E0000}"/>
    <cellStyle name="Normal 7 3 3 6 3 2" xfId="40511" xr:uid="{00000000-0005-0000-0000-00003D9E0000}"/>
    <cellStyle name="Normal 7 3 3 6 3 2 2" xfId="40512" xr:uid="{00000000-0005-0000-0000-00003E9E0000}"/>
    <cellStyle name="Normal 7 3 3 6 3 3" xfId="40513" xr:uid="{00000000-0005-0000-0000-00003F9E0000}"/>
    <cellStyle name="Normal 7 3 3 6 4" xfId="40514" xr:uid="{00000000-0005-0000-0000-0000409E0000}"/>
    <cellStyle name="Normal 7 3 3 6 4 2" xfId="40515" xr:uid="{00000000-0005-0000-0000-0000419E0000}"/>
    <cellStyle name="Normal 7 3 3 6 5" xfId="40516" xr:uid="{00000000-0005-0000-0000-0000429E0000}"/>
    <cellStyle name="Normal 7 3 3 7" xfId="40517" xr:uid="{00000000-0005-0000-0000-0000439E0000}"/>
    <cellStyle name="Normal 7 3 3 7 2" xfId="40518" xr:uid="{00000000-0005-0000-0000-0000449E0000}"/>
    <cellStyle name="Normal 7 3 3 7 2 2" xfId="40519" xr:uid="{00000000-0005-0000-0000-0000459E0000}"/>
    <cellStyle name="Normal 7 3 3 7 2 2 2" xfId="40520" xr:uid="{00000000-0005-0000-0000-0000469E0000}"/>
    <cellStyle name="Normal 7 3 3 7 2 3" xfId="40521" xr:uid="{00000000-0005-0000-0000-0000479E0000}"/>
    <cellStyle name="Normal 7 3 3 7 3" xfId="40522" xr:uid="{00000000-0005-0000-0000-0000489E0000}"/>
    <cellStyle name="Normal 7 3 3 7 3 2" xfId="40523" xr:uid="{00000000-0005-0000-0000-0000499E0000}"/>
    <cellStyle name="Normal 7 3 3 7 4" xfId="40524" xr:uid="{00000000-0005-0000-0000-00004A9E0000}"/>
    <cellStyle name="Normal 7 3 3 8" xfId="40525" xr:uid="{00000000-0005-0000-0000-00004B9E0000}"/>
    <cellStyle name="Normal 7 3 3 8 2" xfId="40526" xr:uid="{00000000-0005-0000-0000-00004C9E0000}"/>
    <cellStyle name="Normal 7 3 3 8 2 2" xfId="40527" xr:uid="{00000000-0005-0000-0000-00004D9E0000}"/>
    <cellStyle name="Normal 7 3 3 8 3" xfId="40528" xr:uid="{00000000-0005-0000-0000-00004E9E0000}"/>
    <cellStyle name="Normal 7 3 3 9" xfId="40529" xr:uid="{00000000-0005-0000-0000-00004F9E0000}"/>
    <cellStyle name="Normal 7 3 3 9 2" xfId="40530" xr:uid="{00000000-0005-0000-0000-0000509E0000}"/>
    <cellStyle name="Normal 7 3 3 9 2 2" xfId="40531" xr:uid="{00000000-0005-0000-0000-0000519E0000}"/>
    <cellStyle name="Normal 7 3 3 9 3" xfId="40532" xr:uid="{00000000-0005-0000-0000-0000529E0000}"/>
    <cellStyle name="Normal 7 3 4" xfId="40533" xr:uid="{00000000-0005-0000-0000-0000539E0000}"/>
    <cellStyle name="Normal 7 3 4 10" xfId="40534" xr:uid="{00000000-0005-0000-0000-0000549E0000}"/>
    <cellStyle name="Normal 7 3 4 10 2" xfId="40535" xr:uid="{00000000-0005-0000-0000-0000559E0000}"/>
    <cellStyle name="Normal 7 3 4 11" xfId="40536" xr:uid="{00000000-0005-0000-0000-0000569E0000}"/>
    <cellStyle name="Normal 7 3 4 2" xfId="40537" xr:uid="{00000000-0005-0000-0000-0000579E0000}"/>
    <cellStyle name="Normal 7 3 4 2 2" xfId="40538" xr:uid="{00000000-0005-0000-0000-0000589E0000}"/>
    <cellStyle name="Normal 7 3 4 2 2 2" xfId="40539" xr:uid="{00000000-0005-0000-0000-0000599E0000}"/>
    <cellStyle name="Normal 7 3 4 2 2 2 2" xfId="40540" xr:uid="{00000000-0005-0000-0000-00005A9E0000}"/>
    <cellStyle name="Normal 7 3 4 2 2 2 2 2" xfId="40541" xr:uid="{00000000-0005-0000-0000-00005B9E0000}"/>
    <cellStyle name="Normal 7 3 4 2 2 2 2 2 2" xfId="40542" xr:uid="{00000000-0005-0000-0000-00005C9E0000}"/>
    <cellStyle name="Normal 7 3 4 2 2 2 2 3" xfId="40543" xr:uid="{00000000-0005-0000-0000-00005D9E0000}"/>
    <cellStyle name="Normal 7 3 4 2 2 2 3" xfId="40544" xr:uid="{00000000-0005-0000-0000-00005E9E0000}"/>
    <cellStyle name="Normal 7 3 4 2 2 2 3 2" xfId="40545" xr:uid="{00000000-0005-0000-0000-00005F9E0000}"/>
    <cellStyle name="Normal 7 3 4 2 2 2 3 2 2" xfId="40546" xr:uid="{00000000-0005-0000-0000-0000609E0000}"/>
    <cellStyle name="Normal 7 3 4 2 2 2 3 3" xfId="40547" xr:uid="{00000000-0005-0000-0000-0000619E0000}"/>
    <cellStyle name="Normal 7 3 4 2 2 2 4" xfId="40548" xr:uid="{00000000-0005-0000-0000-0000629E0000}"/>
    <cellStyle name="Normal 7 3 4 2 2 2 4 2" xfId="40549" xr:uid="{00000000-0005-0000-0000-0000639E0000}"/>
    <cellStyle name="Normal 7 3 4 2 2 2 5" xfId="40550" xr:uid="{00000000-0005-0000-0000-0000649E0000}"/>
    <cellStyle name="Normal 7 3 4 2 2 3" xfId="40551" xr:uid="{00000000-0005-0000-0000-0000659E0000}"/>
    <cellStyle name="Normal 7 3 4 2 2 3 2" xfId="40552" xr:uid="{00000000-0005-0000-0000-0000669E0000}"/>
    <cellStyle name="Normal 7 3 4 2 2 3 2 2" xfId="40553" xr:uid="{00000000-0005-0000-0000-0000679E0000}"/>
    <cellStyle name="Normal 7 3 4 2 2 3 3" xfId="40554" xr:uid="{00000000-0005-0000-0000-0000689E0000}"/>
    <cellStyle name="Normal 7 3 4 2 2 4" xfId="40555" xr:uid="{00000000-0005-0000-0000-0000699E0000}"/>
    <cellStyle name="Normal 7 3 4 2 2 4 2" xfId="40556" xr:uid="{00000000-0005-0000-0000-00006A9E0000}"/>
    <cellStyle name="Normal 7 3 4 2 2 4 2 2" xfId="40557" xr:uid="{00000000-0005-0000-0000-00006B9E0000}"/>
    <cellStyle name="Normal 7 3 4 2 2 4 3" xfId="40558" xr:uid="{00000000-0005-0000-0000-00006C9E0000}"/>
    <cellStyle name="Normal 7 3 4 2 2 5" xfId="40559" xr:uid="{00000000-0005-0000-0000-00006D9E0000}"/>
    <cellStyle name="Normal 7 3 4 2 2 5 2" xfId="40560" xr:uid="{00000000-0005-0000-0000-00006E9E0000}"/>
    <cellStyle name="Normal 7 3 4 2 2 6" xfId="40561" xr:uid="{00000000-0005-0000-0000-00006F9E0000}"/>
    <cellStyle name="Normal 7 3 4 2 2 6 2" xfId="40562" xr:uid="{00000000-0005-0000-0000-0000709E0000}"/>
    <cellStyle name="Normal 7 3 4 2 2 7" xfId="40563" xr:uid="{00000000-0005-0000-0000-0000719E0000}"/>
    <cellStyle name="Normal 7 3 4 2 3" xfId="40564" xr:uid="{00000000-0005-0000-0000-0000729E0000}"/>
    <cellStyle name="Normal 7 3 4 2 3 2" xfId="40565" xr:uid="{00000000-0005-0000-0000-0000739E0000}"/>
    <cellStyle name="Normal 7 3 4 2 3 2 2" xfId="40566" xr:uid="{00000000-0005-0000-0000-0000749E0000}"/>
    <cellStyle name="Normal 7 3 4 2 3 2 2 2" xfId="40567" xr:uid="{00000000-0005-0000-0000-0000759E0000}"/>
    <cellStyle name="Normal 7 3 4 2 3 2 3" xfId="40568" xr:uid="{00000000-0005-0000-0000-0000769E0000}"/>
    <cellStyle name="Normal 7 3 4 2 3 3" xfId="40569" xr:uid="{00000000-0005-0000-0000-0000779E0000}"/>
    <cellStyle name="Normal 7 3 4 2 3 3 2" xfId="40570" xr:uid="{00000000-0005-0000-0000-0000789E0000}"/>
    <cellStyle name="Normal 7 3 4 2 3 3 2 2" xfId="40571" xr:uid="{00000000-0005-0000-0000-0000799E0000}"/>
    <cellStyle name="Normal 7 3 4 2 3 3 3" xfId="40572" xr:uid="{00000000-0005-0000-0000-00007A9E0000}"/>
    <cellStyle name="Normal 7 3 4 2 3 4" xfId="40573" xr:uid="{00000000-0005-0000-0000-00007B9E0000}"/>
    <cellStyle name="Normal 7 3 4 2 3 4 2" xfId="40574" xr:uid="{00000000-0005-0000-0000-00007C9E0000}"/>
    <cellStyle name="Normal 7 3 4 2 3 5" xfId="40575" xr:uid="{00000000-0005-0000-0000-00007D9E0000}"/>
    <cellStyle name="Normal 7 3 4 2 4" xfId="40576" xr:uid="{00000000-0005-0000-0000-00007E9E0000}"/>
    <cellStyle name="Normal 7 3 4 2 4 2" xfId="40577" xr:uid="{00000000-0005-0000-0000-00007F9E0000}"/>
    <cellStyle name="Normal 7 3 4 2 4 2 2" xfId="40578" xr:uid="{00000000-0005-0000-0000-0000809E0000}"/>
    <cellStyle name="Normal 7 3 4 2 4 3" xfId="40579" xr:uid="{00000000-0005-0000-0000-0000819E0000}"/>
    <cellStyle name="Normal 7 3 4 2 5" xfId="40580" xr:uid="{00000000-0005-0000-0000-0000829E0000}"/>
    <cellStyle name="Normal 7 3 4 2 5 2" xfId="40581" xr:uid="{00000000-0005-0000-0000-0000839E0000}"/>
    <cellStyle name="Normal 7 3 4 2 5 2 2" xfId="40582" xr:uid="{00000000-0005-0000-0000-0000849E0000}"/>
    <cellStyle name="Normal 7 3 4 2 5 3" xfId="40583" xr:uid="{00000000-0005-0000-0000-0000859E0000}"/>
    <cellStyle name="Normal 7 3 4 2 6" xfId="40584" xr:uid="{00000000-0005-0000-0000-0000869E0000}"/>
    <cellStyle name="Normal 7 3 4 2 6 2" xfId="40585" xr:uid="{00000000-0005-0000-0000-0000879E0000}"/>
    <cellStyle name="Normal 7 3 4 2 7" xfId="40586" xr:uid="{00000000-0005-0000-0000-0000889E0000}"/>
    <cellStyle name="Normal 7 3 4 2 7 2" xfId="40587" xr:uid="{00000000-0005-0000-0000-0000899E0000}"/>
    <cellStyle name="Normal 7 3 4 2 8" xfId="40588" xr:uid="{00000000-0005-0000-0000-00008A9E0000}"/>
    <cellStyle name="Normal 7 3 4 3" xfId="40589" xr:uid="{00000000-0005-0000-0000-00008B9E0000}"/>
    <cellStyle name="Normal 7 3 4 3 2" xfId="40590" xr:uid="{00000000-0005-0000-0000-00008C9E0000}"/>
    <cellStyle name="Normal 7 3 4 3 2 2" xfId="40591" xr:uid="{00000000-0005-0000-0000-00008D9E0000}"/>
    <cellStyle name="Normal 7 3 4 3 2 2 2" xfId="40592" xr:uid="{00000000-0005-0000-0000-00008E9E0000}"/>
    <cellStyle name="Normal 7 3 4 3 2 2 2 2" xfId="40593" xr:uid="{00000000-0005-0000-0000-00008F9E0000}"/>
    <cellStyle name="Normal 7 3 4 3 2 2 3" xfId="40594" xr:uid="{00000000-0005-0000-0000-0000909E0000}"/>
    <cellStyle name="Normal 7 3 4 3 2 3" xfId="40595" xr:uid="{00000000-0005-0000-0000-0000919E0000}"/>
    <cellStyle name="Normal 7 3 4 3 2 3 2" xfId="40596" xr:uid="{00000000-0005-0000-0000-0000929E0000}"/>
    <cellStyle name="Normal 7 3 4 3 2 3 2 2" xfId="40597" xr:uid="{00000000-0005-0000-0000-0000939E0000}"/>
    <cellStyle name="Normal 7 3 4 3 2 3 3" xfId="40598" xr:uid="{00000000-0005-0000-0000-0000949E0000}"/>
    <cellStyle name="Normal 7 3 4 3 2 4" xfId="40599" xr:uid="{00000000-0005-0000-0000-0000959E0000}"/>
    <cellStyle name="Normal 7 3 4 3 2 4 2" xfId="40600" xr:uid="{00000000-0005-0000-0000-0000969E0000}"/>
    <cellStyle name="Normal 7 3 4 3 2 5" xfId="40601" xr:uid="{00000000-0005-0000-0000-0000979E0000}"/>
    <cellStyle name="Normal 7 3 4 3 3" xfId="40602" xr:uid="{00000000-0005-0000-0000-0000989E0000}"/>
    <cellStyle name="Normal 7 3 4 3 3 2" xfId="40603" xr:uid="{00000000-0005-0000-0000-0000999E0000}"/>
    <cellStyle name="Normal 7 3 4 3 3 2 2" xfId="40604" xr:uid="{00000000-0005-0000-0000-00009A9E0000}"/>
    <cellStyle name="Normal 7 3 4 3 3 3" xfId="40605" xr:uid="{00000000-0005-0000-0000-00009B9E0000}"/>
    <cellStyle name="Normal 7 3 4 3 4" xfId="40606" xr:uid="{00000000-0005-0000-0000-00009C9E0000}"/>
    <cellStyle name="Normal 7 3 4 3 4 2" xfId="40607" xr:uid="{00000000-0005-0000-0000-00009D9E0000}"/>
    <cellStyle name="Normal 7 3 4 3 4 2 2" xfId="40608" xr:uid="{00000000-0005-0000-0000-00009E9E0000}"/>
    <cellStyle name="Normal 7 3 4 3 4 3" xfId="40609" xr:uid="{00000000-0005-0000-0000-00009F9E0000}"/>
    <cellStyle name="Normal 7 3 4 3 5" xfId="40610" xr:uid="{00000000-0005-0000-0000-0000A09E0000}"/>
    <cellStyle name="Normal 7 3 4 3 5 2" xfId="40611" xr:uid="{00000000-0005-0000-0000-0000A19E0000}"/>
    <cellStyle name="Normal 7 3 4 3 6" xfId="40612" xr:uid="{00000000-0005-0000-0000-0000A29E0000}"/>
    <cellStyle name="Normal 7 3 4 3 6 2" xfId="40613" xr:uid="{00000000-0005-0000-0000-0000A39E0000}"/>
    <cellStyle name="Normal 7 3 4 3 7" xfId="40614" xr:uid="{00000000-0005-0000-0000-0000A49E0000}"/>
    <cellStyle name="Normal 7 3 4 4" xfId="40615" xr:uid="{00000000-0005-0000-0000-0000A59E0000}"/>
    <cellStyle name="Normal 7 3 4 4 2" xfId="40616" xr:uid="{00000000-0005-0000-0000-0000A69E0000}"/>
    <cellStyle name="Normal 7 3 4 4 2 2" xfId="40617" xr:uid="{00000000-0005-0000-0000-0000A79E0000}"/>
    <cellStyle name="Normal 7 3 4 4 2 2 2" xfId="40618" xr:uid="{00000000-0005-0000-0000-0000A89E0000}"/>
    <cellStyle name="Normal 7 3 4 4 2 2 2 2" xfId="40619" xr:uid="{00000000-0005-0000-0000-0000A99E0000}"/>
    <cellStyle name="Normal 7 3 4 4 2 2 3" xfId="40620" xr:uid="{00000000-0005-0000-0000-0000AA9E0000}"/>
    <cellStyle name="Normal 7 3 4 4 2 3" xfId="40621" xr:uid="{00000000-0005-0000-0000-0000AB9E0000}"/>
    <cellStyle name="Normal 7 3 4 4 2 3 2" xfId="40622" xr:uid="{00000000-0005-0000-0000-0000AC9E0000}"/>
    <cellStyle name="Normal 7 3 4 4 2 3 2 2" xfId="40623" xr:uid="{00000000-0005-0000-0000-0000AD9E0000}"/>
    <cellStyle name="Normal 7 3 4 4 2 3 3" xfId="40624" xr:uid="{00000000-0005-0000-0000-0000AE9E0000}"/>
    <cellStyle name="Normal 7 3 4 4 2 4" xfId="40625" xr:uid="{00000000-0005-0000-0000-0000AF9E0000}"/>
    <cellStyle name="Normal 7 3 4 4 2 4 2" xfId="40626" xr:uid="{00000000-0005-0000-0000-0000B09E0000}"/>
    <cellStyle name="Normal 7 3 4 4 2 5" xfId="40627" xr:uid="{00000000-0005-0000-0000-0000B19E0000}"/>
    <cellStyle name="Normal 7 3 4 4 3" xfId="40628" xr:uid="{00000000-0005-0000-0000-0000B29E0000}"/>
    <cellStyle name="Normal 7 3 4 4 3 2" xfId="40629" xr:uid="{00000000-0005-0000-0000-0000B39E0000}"/>
    <cellStyle name="Normal 7 3 4 4 3 2 2" xfId="40630" xr:uid="{00000000-0005-0000-0000-0000B49E0000}"/>
    <cellStyle name="Normal 7 3 4 4 3 3" xfId="40631" xr:uid="{00000000-0005-0000-0000-0000B59E0000}"/>
    <cellStyle name="Normal 7 3 4 4 4" xfId="40632" xr:uid="{00000000-0005-0000-0000-0000B69E0000}"/>
    <cellStyle name="Normal 7 3 4 4 4 2" xfId="40633" xr:uid="{00000000-0005-0000-0000-0000B79E0000}"/>
    <cellStyle name="Normal 7 3 4 4 4 2 2" xfId="40634" xr:uid="{00000000-0005-0000-0000-0000B89E0000}"/>
    <cellStyle name="Normal 7 3 4 4 4 3" xfId="40635" xr:uid="{00000000-0005-0000-0000-0000B99E0000}"/>
    <cellStyle name="Normal 7 3 4 4 5" xfId="40636" xr:uid="{00000000-0005-0000-0000-0000BA9E0000}"/>
    <cellStyle name="Normal 7 3 4 4 5 2" xfId="40637" xr:uid="{00000000-0005-0000-0000-0000BB9E0000}"/>
    <cellStyle name="Normal 7 3 4 4 6" xfId="40638" xr:uid="{00000000-0005-0000-0000-0000BC9E0000}"/>
    <cellStyle name="Normal 7 3 4 4 6 2" xfId="40639" xr:uid="{00000000-0005-0000-0000-0000BD9E0000}"/>
    <cellStyle name="Normal 7 3 4 4 7" xfId="40640" xr:uid="{00000000-0005-0000-0000-0000BE9E0000}"/>
    <cellStyle name="Normal 7 3 4 5" xfId="40641" xr:uid="{00000000-0005-0000-0000-0000BF9E0000}"/>
    <cellStyle name="Normal 7 3 4 5 2" xfId="40642" xr:uid="{00000000-0005-0000-0000-0000C09E0000}"/>
    <cellStyle name="Normal 7 3 4 5 2 2" xfId="40643" xr:uid="{00000000-0005-0000-0000-0000C19E0000}"/>
    <cellStyle name="Normal 7 3 4 5 2 2 2" xfId="40644" xr:uid="{00000000-0005-0000-0000-0000C29E0000}"/>
    <cellStyle name="Normal 7 3 4 5 2 3" xfId="40645" xr:uid="{00000000-0005-0000-0000-0000C39E0000}"/>
    <cellStyle name="Normal 7 3 4 5 3" xfId="40646" xr:uid="{00000000-0005-0000-0000-0000C49E0000}"/>
    <cellStyle name="Normal 7 3 4 5 3 2" xfId="40647" xr:uid="{00000000-0005-0000-0000-0000C59E0000}"/>
    <cellStyle name="Normal 7 3 4 5 3 2 2" xfId="40648" xr:uid="{00000000-0005-0000-0000-0000C69E0000}"/>
    <cellStyle name="Normal 7 3 4 5 3 3" xfId="40649" xr:uid="{00000000-0005-0000-0000-0000C79E0000}"/>
    <cellStyle name="Normal 7 3 4 5 4" xfId="40650" xr:uid="{00000000-0005-0000-0000-0000C89E0000}"/>
    <cellStyle name="Normal 7 3 4 5 4 2" xfId="40651" xr:uid="{00000000-0005-0000-0000-0000C99E0000}"/>
    <cellStyle name="Normal 7 3 4 5 5" xfId="40652" xr:uid="{00000000-0005-0000-0000-0000CA9E0000}"/>
    <cellStyle name="Normal 7 3 4 6" xfId="40653" xr:uid="{00000000-0005-0000-0000-0000CB9E0000}"/>
    <cellStyle name="Normal 7 3 4 6 2" xfId="40654" xr:uid="{00000000-0005-0000-0000-0000CC9E0000}"/>
    <cellStyle name="Normal 7 3 4 6 2 2" xfId="40655" xr:uid="{00000000-0005-0000-0000-0000CD9E0000}"/>
    <cellStyle name="Normal 7 3 4 6 2 2 2" xfId="40656" xr:uid="{00000000-0005-0000-0000-0000CE9E0000}"/>
    <cellStyle name="Normal 7 3 4 6 2 3" xfId="40657" xr:uid="{00000000-0005-0000-0000-0000CF9E0000}"/>
    <cellStyle name="Normal 7 3 4 6 3" xfId="40658" xr:uid="{00000000-0005-0000-0000-0000D09E0000}"/>
    <cellStyle name="Normal 7 3 4 6 3 2" xfId="40659" xr:uid="{00000000-0005-0000-0000-0000D19E0000}"/>
    <cellStyle name="Normal 7 3 4 6 4" xfId="40660" xr:uid="{00000000-0005-0000-0000-0000D29E0000}"/>
    <cellStyle name="Normal 7 3 4 7" xfId="40661" xr:uid="{00000000-0005-0000-0000-0000D39E0000}"/>
    <cellStyle name="Normal 7 3 4 7 2" xfId="40662" xr:uid="{00000000-0005-0000-0000-0000D49E0000}"/>
    <cellStyle name="Normal 7 3 4 7 2 2" xfId="40663" xr:uid="{00000000-0005-0000-0000-0000D59E0000}"/>
    <cellStyle name="Normal 7 3 4 7 3" xfId="40664" xr:uid="{00000000-0005-0000-0000-0000D69E0000}"/>
    <cellStyle name="Normal 7 3 4 8" xfId="40665" xr:uid="{00000000-0005-0000-0000-0000D79E0000}"/>
    <cellStyle name="Normal 7 3 4 8 2" xfId="40666" xr:uid="{00000000-0005-0000-0000-0000D89E0000}"/>
    <cellStyle name="Normal 7 3 4 8 2 2" xfId="40667" xr:uid="{00000000-0005-0000-0000-0000D99E0000}"/>
    <cellStyle name="Normal 7 3 4 8 3" xfId="40668" xr:uid="{00000000-0005-0000-0000-0000DA9E0000}"/>
    <cellStyle name="Normal 7 3 4 9" xfId="40669" xr:uid="{00000000-0005-0000-0000-0000DB9E0000}"/>
    <cellStyle name="Normal 7 3 4 9 2" xfId="40670" xr:uid="{00000000-0005-0000-0000-0000DC9E0000}"/>
    <cellStyle name="Normal 7 3 5" xfId="40671" xr:uid="{00000000-0005-0000-0000-0000DD9E0000}"/>
    <cellStyle name="Normal 7 3 5 10" xfId="40672" xr:uid="{00000000-0005-0000-0000-0000DE9E0000}"/>
    <cellStyle name="Normal 7 3 5 10 2" xfId="40673" xr:uid="{00000000-0005-0000-0000-0000DF9E0000}"/>
    <cellStyle name="Normal 7 3 5 11" xfId="40674" xr:uid="{00000000-0005-0000-0000-0000E09E0000}"/>
    <cellStyle name="Normal 7 3 5 2" xfId="40675" xr:uid="{00000000-0005-0000-0000-0000E19E0000}"/>
    <cellStyle name="Normal 7 3 5 2 2" xfId="40676" xr:uid="{00000000-0005-0000-0000-0000E29E0000}"/>
    <cellStyle name="Normal 7 3 5 2 2 2" xfId="40677" xr:uid="{00000000-0005-0000-0000-0000E39E0000}"/>
    <cellStyle name="Normal 7 3 5 2 2 2 2" xfId="40678" xr:uid="{00000000-0005-0000-0000-0000E49E0000}"/>
    <cellStyle name="Normal 7 3 5 2 2 2 2 2" xfId="40679" xr:uid="{00000000-0005-0000-0000-0000E59E0000}"/>
    <cellStyle name="Normal 7 3 5 2 2 2 2 2 2" xfId="40680" xr:uid="{00000000-0005-0000-0000-0000E69E0000}"/>
    <cellStyle name="Normal 7 3 5 2 2 2 2 3" xfId="40681" xr:uid="{00000000-0005-0000-0000-0000E79E0000}"/>
    <cellStyle name="Normal 7 3 5 2 2 2 3" xfId="40682" xr:uid="{00000000-0005-0000-0000-0000E89E0000}"/>
    <cellStyle name="Normal 7 3 5 2 2 2 3 2" xfId="40683" xr:uid="{00000000-0005-0000-0000-0000E99E0000}"/>
    <cellStyle name="Normal 7 3 5 2 2 2 3 2 2" xfId="40684" xr:uid="{00000000-0005-0000-0000-0000EA9E0000}"/>
    <cellStyle name="Normal 7 3 5 2 2 2 3 3" xfId="40685" xr:uid="{00000000-0005-0000-0000-0000EB9E0000}"/>
    <cellStyle name="Normal 7 3 5 2 2 2 4" xfId="40686" xr:uid="{00000000-0005-0000-0000-0000EC9E0000}"/>
    <cellStyle name="Normal 7 3 5 2 2 2 4 2" xfId="40687" xr:uid="{00000000-0005-0000-0000-0000ED9E0000}"/>
    <cellStyle name="Normal 7 3 5 2 2 2 5" xfId="40688" xr:uid="{00000000-0005-0000-0000-0000EE9E0000}"/>
    <cellStyle name="Normal 7 3 5 2 2 3" xfId="40689" xr:uid="{00000000-0005-0000-0000-0000EF9E0000}"/>
    <cellStyle name="Normal 7 3 5 2 2 3 2" xfId="40690" xr:uid="{00000000-0005-0000-0000-0000F09E0000}"/>
    <cellStyle name="Normal 7 3 5 2 2 3 2 2" xfId="40691" xr:uid="{00000000-0005-0000-0000-0000F19E0000}"/>
    <cellStyle name="Normal 7 3 5 2 2 3 3" xfId="40692" xr:uid="{00000000-0005-0000-0000-0000F29E0000}"/>
    <cellStyle name="Normal 7 3 5 2 2 4" xfId="40693" xr:uid="{00000000-0005-0000-0000-0000F39E0000}"/>
    <cellStyle name="Normal 7 3 5 2 2 4 2" xfId="40694" xr:uid="{00000000-0005-0000-0000-0000F49E0000}"/>
    <cellStyle name="Normal 7 3 5 2 2 4 2 2" xfId="40695" xr:uid="{00000000-0005-0000-0000-0000F59E0000}"/>
    <cellStyle name="Normal 7 3 5 2 2 4 3" xfId="40696" xr:uid="{00000000-0005-0000-0000-0000F69E0000}"/>
    <cellStyle name="Normal 7 3 5 2 2 5" xfId="40697" xr:uid="{00000000-0005-0000-0000-0000F79E0000}"/>
    <cellStyle name="Normal 7 3 5 2 2 5 2" xfId="40698" xr:uid="{00000000-0005-0000-0000-0000F89E0000}"/>
    <cellStyle name="Normal 7 3 5 2 2 6" xfId="40699" xr:uid="{00000000-0005-0000-0000-0000F99E0000}"/>
    <cellStyle name="Normal 7 3 5 2 2 6 2" xfId="40700" xr:uid="{00000000-0005-0000-0000-0000FA9E0000}"/>
    <cellStyle name="Normal 7 3 5 2 2 7" xfId="40701" xr:uid="{00000000-0005-0000-0000-0000FB9E0000}"/>
    <cellStyle name="Normal 7 3 5 2 3" xfId="40702" xr:uid="{00000000-0005-0000-0000-0000FC9E0000}"/>
    <cellStyle name="Normal 7 3 5 2 3 2" xfId="40703" xr:uid="{00000000-0005-0000-0000-0000FD9E0000}"/>
    <cellStyle name="Normal 7 3 5 2 3 2 2" xfId="40704" xr:uid="{00000000-0005-0000-0000-0000FE9E0000}"/>
    <cellStyle name="Normal 7 3 5 2 3 2 2 2" xfId="40705" xr:uid="{00000000-0005-0000-0000-0000FF9E0000}"/>
    <cellStyle name="Normal 7 3 5 2 3 2 3" xfId="40706" xr:uid="{00000000-0005-0000-0000-0000009F0000}"/>
    <cellStyle name="Normal 7 3 5 2 3 3" xfId="40707" xr:uid="{00000000-0005-0000-0000-0000019F0000}"/>
    <cellStyle name="Normal 7 3 5 2 3 3 2" xfId="40708" xr:uid="{00000000-0005-0000-0000-0000029F0000}"/>
    <cellStyle name="Normal 7 3 5 2 3 3 2 2" xfId="40709" xr:uid="{00000000-0005-0000-0000-0000039F0000}"/>
    <cellStyle name="Normal 7 3 5 2 3 3 3" xfId="40710" xr:uid="{00000000-0005-0000-0000-0000049F0000}"/>
    <cellStyle name="Normal 7 3 5 2 3 4" xfId="40711" xr:uid="{00000000-0005-0000-0000-0000059F0000}"/>
    <cellStyle name="Normal 7 3 5 2 3 4 2" xfId="40712" xr:uid="{00000000-0005-0000-0000-0000069F0000}"/>
    <cellStyle name="Normal 7 3 5 2 3 5" xfId="40713" xr:uid="{00000000-0005-0000-0000-0000079F0000}"/>
    <cellStyle name="Normal 7 3 5 2 4" xfId="40714" xr:uid="{00000000-0005-0000-0000-0000089F0000}"/>
    <cellStyle name="Normal 7 3 5 2 4 2" xfId="40715" xr:uid="{00000000-0005-0000-0000-0000099F0000}"/>
    <cellStyle name="Normal 7 3 5 2 4 2 2" xfId="40716" xr:uid="{00000000-0005-0000-0000-00000A9F0000}"/>
    <cellStyle name="Normal 7 3 5 2 4 3" xfId="40717" xr:uid="{00000000-0005-0000-0000-00000B9F0000}"/>
    <cellStyle name="Normal 7 3 5 2 5" xfId="40718" xr:uid="{00000000-0005-0000-0000-00000C9F0000}"/>
    <cellStyle name="Normal 7 3 5 2 5 2" xfId="40719" xr:uid="{00000000-0005-0000-0000-00000D9F0000}"/>
    <cellStyle name="Normal 7 3 5 2 5 2 2" xfId="40720" xr:uid="{00000000-0005-0000-0000-00000E9F0000}"/>
    <cellStyle name="Normal 7 3 5 2 5 3" xfId="40721" xr:uid="{00000000-0005-0000-0000-00000F9F0000}"/>
    <cellStyle name="Normal 7 3 5 2 6" xfId="40722" xr:uid="{00000000-0005-0000-0000-0000109F0000}"/>
    <cellStyle name="Normal 7 3 5 2 6 2" xfId="40723" xr:uid="{00000000-0005-0000-0000-0000119F0000}"/>
    <cellStyle name="Normal 7 3 5 2 7" xfId="40724" xr:uid="{00000000-0005-0000-0000-0000129F0000}"/>
    <cellStyle name="Normal 7 3 5 2 7 2" xfId="40725" xr:uid="{00000000-0005-0000-0000-0000139F0000}"/>
    <cellStyle name="Normal 7 3 5 2 8" xfId="40726" xr:uid="{00000000-0005-0000-0000-0000149F0000}"/>
    <cellStyle name="Normal 7 3 5 3" xfId="40727" xr:uid="{00000000-0005-0000-0000-0000159F0000}"/>
    <cellStyle name="Normal 7 3 5 3 2" xfId="40728" xr:uid="{00000000-0005-0000-0000-0000169F0000}"/>
    <cellStyle name="Normal 7 3 5 3 2 2" xfId="40729" xr:uid="{00000000-0005-0000-0000-0000179F0000}"/>
    <cellStyle name="Normal 7 3 5 3 2 2 2" xfId="40730" xr:uid="{00000000-0005-0000-0000-0000189F0000}"/>
    <cellStyle name="Normal 7 3 5 3 2 2 2 2" xfId="40731" xr:uid="{00000000-0005-0000-0000-0000199F0000}"/>
    <cellStyle name="Normal 7 3 5 3 2 2 3" xfId="40732" xr:uid="{00000000-0005-0000-0000-00001A9F0000}"/>
    <cellStyle name="Normal 7 3 5 3 2 3" xfId="40733" xr:uid="{00000000-0005-0000-0000-00001B9F0000}"/>
    <cellStyle name="Normal 7 3 5 3 2 3 2" xfId="40734" xr:uid="{00000000-0005-0000-0000-00001C9F0000}"/>
    <cellStyle name="Normal 7 3 5 3 2 3 2 2" xfId="40735" xr:uid="{00000000-0005-0000-0000-00001D9F0000}"/>
    <cellStyle name="Normal 7 3 5 3 2 3 3" xfId="40736" xr:uid="{00000000-0005-0000-0000-00001E9F0000}"/>
    <cellStyle name="Normal 7 3 5 3 2 4" xfId="40737" xr:uid="{00000000-0005-0000-0000-00001F9F0000}"/>
    <cellStyle name="Normal 7 3 5 3 2 4 2" xfId="40738" xr:uid="{00000000-0005-0000-0000-0000209F0000}"/>
    <cellStyle name="Normal 7 3 5 3 2 5" xfId="40739" xr:uid="{00000000-0005-0000-0000-0000219F0000}"/>
    <cellStyle name="Normal 7 3 5 3 3" xfId="40740" xr:uid="{00000000-0005-0000-0000-0000229F0000}"/>
    <cellStyle name="Normal 7 3 5 3 3 2" xfId="40741" xr:uid="{00000000-0005-0000-0000-0000239F0000}"/>
    <cellStyle name="Normal 7 3 5 3 3 2 2" xfId="40742" xr:uid="{00000000-0005-0000-0000-0000249F0000}"/>
    <cellStyle name="Normal 7 3 5 3 3 3" xfId="40743" xr:uid="{00000000-0005-0000-0000-0000259F0000}"/>
    <cellStyle name="Normal 7 3 5 3 4" xfId="40744" xr:uid="{00000000-0005-0000-0000-0000269F0000}"/>
    <cellStyle name="Normal 7 3 5 3 4 2" xfId="40745" xr:uid="{00000000-0005-0000-0000-0000279F0000}"/>
    <cellStyle name="Normal 7 3 5 3 4 2 2" xfId="40746" xr:uid="{00000000-0005-0000-0000-0000289F0000}"/>
    <cellStyle name="Normal 7 3 5 3 4 3" xfId="40747" xr:uid="{00000000-0005-0000-0000-0000299F0000}"/>
    <cellStyle name="Normal 7 3 5 3 5" xfId="40748" xr:uid="{00000000-0005-0000-0000-00002A9F0000}"/>
    <cellStyle name="Normal 7 3 5 3 5 2" xfId="40749" xr:uid="{00000000-0005-0000-0000-00002B9F0000}"/>
    <cellStyle name="Normal 7 3 5 3 6" xfId="40750" xr:uid="{00000000-0005-0000-0000-00002C9F0000}"/>
    <cellStyle name="Normal 7 3 5 3 6 2" xfId="40751" xr:uid="{00000000-0005-0000-0000-00002D9F0000}"/>
    <cellStyle name="Normal 7 3 5 3 7" xfId="40752" xr:uid="{00000000-0005-0000-0000-00002E9F0000}"/>
    <cellStyle name="Normal 7 3 5 4" xfId="40753" xr:uid="{00000000-0005-0000-0000-00002F9F0000}"/>
    <cellStyle name="Normal 7 3 5 4 2" xfId="40754" xr:uid="{00000000-0005-0000-0000-0000309F0000}"/>
    <cellStyle name="Normal 7 3 5 4 2 2" xfId="40755" xr:uid="{00000000-0005-0000-0000-0000319F0000}"/>
    <cellStyle name="Normal 7 3 5 4 2 2 2" xfId="40756" xr:uid="{00000000-0005-0000-0000-0000329F0000}"/>
    <cellStyle name="Normal 7 3 5 4 2 2 2 2" xfId="40757" xr:uid="{00000000-0005-0000-0000-0000339F0000}"/>
    <cellStyle name="Normal 7 3 5 4 2 2 3" xfId="40758" xr:uid="{00000000-0005-0000-0000-0000349F0000}"/>
    <cellStyle name="Normal 7 3 5 4 2 3" xfId="40759" xr:uid="{00000000-0005-0000-0000-0000359F0000}"/>
    <cellStyle name="Normal 7 3 5 4 2 3 2" xfId="40760" xr:uid="{00000000-0005-0000-0000-0000369F0000}"/>
    <cellStyle name="Normal 7 3 5 4 2 3 2 2" xfId="40761" xr:uid="{00000000-0005-0000-0000-0000379F0000}"/>
    <cellStyle name="Normal 7 3 5 4 2 3 3" xfId="40762" xr:uid="{00000000-0005-0000-0000-0000389F0000}"/>
    <cellStyle name="Normal 7 3 5 4 2 4" xfId="40763" xr:uid="{00000000-0005-0000-0000-0000399F0000}"/>
    <cellStyle name="Normal 7 3 5 4 2 4 2" xfId="40764" xr:uid="{00000000-0005-0000-0000-00003A9F0000}"/>
    <cellStyle name="Normal 7 3 5 4 2 5" xfId="40765" xr:uid="{00000000-0005-0000-0000-00003B9F0000}"/>
    <cellStyle name="Normal 7 3 5 4 3" xfId="40766" xr:uid="{00000000-0005-0000-0000-00003C9F0000}"/>
    <cellStyle name="Normal 7 3 5 4 3 2" xfId="40767" xr:uid="{00000000-0005-0000-0000-00003D9F0000}"/>
    <cellStyle name="Normal 7 3 5 4 3 2 2" xfId="40768" xr:uid="{00000000-0005-0000-0000-00003E9F0000}"/>
    <cellStyle name="Normal 7 3 5 4 3 3" xfId="40769" xr:uid="{00000000-0005-0000-0000-00003F9F0000}"/>
    <cellStyle name="Normal 7 3 5 4 4" xfId="40770" xr:uid="{00000000-0005-0000-0000-0000409F0000}"/>
    <cellStyle name="Normal 7 3 5 4 4 2" xfId="40771" xr:uid="{00000000-0005-0000-0000-0000419F0000}"/>
    <cellStyle name="Normal 7 3 5 4 4 2 2" xfId="40772" xr:uid="{00000000-0005-0000-0000-0000429F0000}"/>
    <cellStyle name="Normal 7 3 5 4 4 3" xfId="40773" xr:uid="{00000000-0005-0000-0000-0000439F0000}"/>
    <cellStyle name="Normal 7 3 5 4 5" xfId="40774" xr:uid="{00000000-0005-0000-0000-0000449F0000}"/>
    <cellStyle name="Normal 7 3 5 4 5 2" xfId="40775" xr:uid="{00000000-0005-0000-0000-0000459F0000}"/>
    <cellStyle name="Normal 7 3 5 4 6" xfId="40776" xr:uid="{00000000-0005-0000-0000-0000469F0000}"/>
    <cellStyle name="Normal 7 3 5 4 6 2" xfId="40777" xr:uid="{00000000-0005-0000-0000-0000479F0000}"/>
    <cellStyle name="Normal 7 3 5 4 7" xfId="40778" xr:uid="{00000000-0005-0000-0000-0000489F0000}"/>
    <cellStyle name="Normal 7 3 5 5" xfId="40779" xr:uid="{00000000-0005-0000-0000-0000499F0000}"/>
    <cellStyle name="Normal 7 3 5 5 2" xfId="40780" xr:uid="{00000000-0005-0000-0000-00004A9F0000}"/>
    <cellStyle name="Normal 7 3 5 5 2 2" xfId="40781" xr:uid="{00000000-0005-0000-0000-00004B9F0000}"/>
    <cellStyle name="Normal 7 3 5 5 2 2 2" xfId="40782" xr:uid="{00000000-0005-0000-0000-00004C9F0000}"/>
    <cellStyle name="Normal 7 3 5 5 2 3" xfId="40783" xr:uid="{00000000-0005-0000-0000-00004D9F0000}"/>
    <cellStyle name="Normal 7 3 5 5 3" xfId="40784" xr:uid="{00000000-0005-0000-0000-00004E9F0000}"/>
    <cellStyle name="Normal 7 3 5 5 3 2" xfId="40785" xr:uid="{00000000-0005-0000-0000-00004F9F0000}"/>
    <cellStyle name="Normal 7 3 5 5 3 2 2" xfId="40786" xr:uid="{00000000-0005-0000-0000-0000509F0000}"/>
    <cellStyle name="Normal 7 3 5 5 3 3" xfId="40787" xr:uid="{00000000-0005-0000-0000-0000519F0000}"/>
    <cellStyle name="Normal 7 3 5 5 4" xfId="40788" xr:uid="{00000000-0005-0000-0000-0000529F0000}"/>
    <cellStyle name="Normal 7 3 5 5 4 2" xfId="40789" xr:uid="{00000000-0005-0000-0000-0000539F0000}"/>
    <cellStyle name="Normal 7 3 5 5 5" xfId="40790" xr:uid="{00000000-0005-0000-0000-0000549F0000}"/>
    <cellStyle name="Normal 7 3 5 6" xfId="40791" xr:uid="{00000000-0005-0000-0000-0000559F0000}"/>
    <cellStyle name="Normal 7 3 5 6 2" xfId="40792" xr:uid="{00000000-0005-0000-0000-0000569F0000}"/>
    <cellStyle name="Normal 7 3 5 6 2 2" xfId="40793" xr:uid="{00000000-0005-0000-0000-0000579F0000}"/>
    <cellStyle name="Normal 7 3 5 6 2 2 2" xfId="40794" xr:uid="{00000000-0005-0000-0000-0000589F0000}"/>
    <cellStyle name="Normal 7 3 5 6 2 3" xfId="40795" xr:uid="{00000000-0005-0000-0000-0000599F0000}"/>
    <cellStyle name="Normal 7 3 5 6 3" xfId="40796" xr:uid="{00000000-0005-0000-0000-00005A9F0000}"/>
    <cellStyle name="Normal 7 3 5 6 3 2" xfId="40797" xr:uid="{00000000-0005-0000-0000-00005B9F0000}"/>
    <cellStyle name="Normal 7 3 5 6 4" xfId="40798" xr:uid="{00000000-0005-0000-0000-00005C9F0000}"/>
    <cellStyle name="Normal 7 3 5 7" xfId="40799" xr:uid="{00000000-0005-0000-0000-00005D9F0000}"/>
    <cellStyle name="Normal 7 3 5 7 2" xfId="40800" xr:uid="{00000000-0005-0000-0000-00005E9F0000}"/>
    <cellStyle name="Normal 7 3 5 7 2 2" xfId="40801" xr:uid="{00000000-0005-0000-0000-00005F9F0000}"/>
    <cellStyle name="Normal 7 3 5 7 3" xfId="40802" xr:uid="{00000000-0005-0000-0000-0000609F0000}"/>
    <cellStyle name="Normal 7 3 5 8" xfId="40803" xr:uid="{00000000-0005-0000-0000-0000619F0000}"/>
    <cellStyle name="Normal 7 3 5 8 2" xfId="40804" xr:uid="{00000000-0005-0000-0000-0000629F0000}"/>
    <cellStyle name="Normal 7 3 5 8 2 2" xfId="40805" xr:uid="{00000000-0005-0000-0000-0000639F0000}"/>
    <cellStyle name="Normal 7 3 5 8 3" xfId="40806" xr:uid="{00000000-0005-0000-0000-0000649F0000}"/>
    <cellStyle name="Normal 7 3 5 9" xfId="40807" xr:uid="{00000000-0005-0000-0000-0000659F0000}"/>
    <cellStyle name="Normal 7 3 5 9 2" xfId="40808" xr:uid="{00000000-0005-0000-0000-0000669F0000}"/>
    <cellStyle name="Normal 7 3 6" xfId="40809" xr:uid="{00000000-0005-0000-0000-0000679F0000}"/>
    <cellStyle name="Normal 7 3 6 10" xfId="40810" xr:uid="{00000000-0005-0000-0000-0000689F0000}"/>
    <cellStyle name="Normal 7 3 6 10 2" xfId="40811" xr:uid="{00000000-0005-0000-0000-0000699F0000}"/>
    <cellStyle name="Normal 7 3 6 11" xfId="40812" xr:uid="{00000000-0005-0000-0000-00006A9F0000}"/>
    <cellStyle name="Normal 7 3 6 2" xfId="40813" xr:uid="{00000000-0005-0000-0000-00006B9F0000}"/>
    <cellStyle name="Normal 7 3 6 2 2" xfId="40814" xr:uid="{00000000-0005-0000-0000-00006C9F0000}"/>
    <cellStyle name="Normal 7 3 6 2 2 2" xfId="40815" xr:uid="{00000000-0005-0000-0000-00006D9F0000}"/>
    <cellStyle name="Normal 7 3 6 2 2 2 2" xfId="40816" xr:uid="{00000000-0005-0000-0000-00006E9F0000}"/>
    <cellStyle name="Normal 7 3 6 2 2 2 2 2" xfId="40817" xr:uid="{00000000-0005-0000-0000-00006F9F0000}"/>
    <cellStyle name="Normal 7 3 6 2 2 2 2 2 2" xfId="40818" xr:uid="{00000000-0005-0000-0000-0000709F0000}"/>
    <cellStyle name="Normal 7 3 6 2 2 2 2 3" xfId="40819" xr:uid="{00000000-0005-0000-0000-0000719F0000}"/>
    <cellStyle name="Normal 7 3 6 2 2 2 3" xfId="40820" xr:uid="{00000000-0005-0000-0000-0000729F0000}"/>
    <cellStyle name="Normal 7 3 6 2 2 2 3 2" xfId="40821" xr:uid="{00000000-0005-0000-0000-0000739F0000}"/>
    <cellStyle name="Normal 7 3 6 2 2 2 3 2 2" xfId="40822" xr:uid="{00000000-0005-0000-0000-0000749F0000}"/>
    <cellStyle name="Normal 7 3 6 2 2 2 3 3" xfId="40823" xr:uid="{00000000-0005-0000-0000-0000759F0000}"/>
    <cellStyle name="Normal 7 3 6 2 2 2 4" xfId="40824" xr:uid="{00000000-0005-0000-0000-0000769F0000}"/>
    <cellStyle name="Normal 7 3 6 2 2 2 4 2" xfId="40825" xr:uid="{00000000-0005-0000-0000-0000779F0000}"/>
    <cellStyle name="Normal 7 3 6 2 2 2 5" xfId="40826" xr:uid="{00000000-0005-0000-0000-0000789F0000}"/>
    <cellStyle name="Normal 7 3 6 2 2 3" xfId="40827" xr:uid="{00000000-0005-0000-0000-0000799F0000}"/>
    <cellStyle name="Normal 7 3 6 2 2 3 2" xfId="40828" xr:uid="{00000000-0005-0000-0000-00007A9F0000}"/>
    <cellStyle name="Normal 7 3 6 2 2 3 2 2" xfId="40829" xr:uid="{00000000-0005-0000-0000-00007B9F0000}"/>
    <cellStyle name="Normal 7 3 6 2 2 3 3" xfId="40830" xr:uid="{00000000-0005-0000-0000-00007C9F0000}"/>
    <cellStyle name="Normal 7 3 6 2 2 4" xfId="40831" xr:uid="{00000000-0005-0000-0000-00007D9F0000}"/>
    <cellStyle name="Normal 7 3 6 2 2 4 2" xfId="40832" xr:uid="{00000000-0005-0000-0000-00007E9F0000}"/>
    <cellStyle name="Normal 7 3 6 2 2 4 2 2" xfId="40833" xr:uid="{00000000-0005-0000-0000-00007F9F0000}"/>
    <cellStyle name="Normal 7 3 6 2 2 4 3" xfId="40834" xr:uid="{00000000-0005-0000-0000-0000809F0000}"/>
    <cellStyle name="Normal 7 3 6 2 2 5" xfId="40835" xr:uid="{00000000-0005-0000-0000-0000819F0000}"/>
    <cellStyle name="Normal 7 3 6 2 2 5 2" xfId="40836" xr:uid="{00000000-0005-0000-0000-0000829F0000}"/>
    <cellStyle name="Normal 7 3 6 2 2 6" xfId="40837" xr:uid="{00000000-0005-0000-0000-0000839F0000}"/>
    <cellStyle name="Normal 7 3 6 2 2 6 2" xfId="40838" xr:uid="{00000000-0005-0000-0000-0000849F0000}"/>
    <cellStyle name="Normal 7 3 6 2 2 7" xfId="40839" xr:uid="{00000000-0005-0000-0000-0000859F0000}"/>
    <cellStyle name="Normal 7 3 6 2 3" xfId="40840" xr:uid="{00000000-0005-0000-0000-0000869F0000}"/>
    <cellStyle name="Normal 7 3 6 2 3 2" xfId="40841" xr:uid="{00000000-0005-0000-0000-0000879F0000}"/>
    <cellStyle name="Normal 7 3 6 2 3 2 2" xfId="40842" xr:uid="{00000000-0005-0000-0000-0000889F0000}"/>
    <cellStyle name="Normal 7 3 6 2 3 2 2 2" xfId="40843" xr:uid="{00000000-0005-0000-0000-0000899F0000}"/>
    <cellStyle name="Normal 7 3 6 2 3 2 3" xfId="40844" xr:uid="{00000000-0005-0000-0000-00008A9F0000}"/>
    <cellStyle name="Normal 7 3 6 2 3 3" xfId="40845" xr:uid="{00000000-0005-0000-0000-00008B9F0000}"/>
    <cellStyle name="Normal 7 3 6 2 3 3 2" xfId="40846" xr:uid="{00000000-0005-0000-0000-00008C9F0000}"/>
    <cellStyle name="Normal 7 3 6 2 3 3 2 2" xfId="40847" xr:uid="{00000000-0005-0000-0000-00008D9F0000}"/>
    <cellStyle name="Normal 7 3 6 2 3 3 3" xfId="40848" xr:uid="{00000000-0005-0000-0000-00008E9F0000}"/>
    <cellStyle name="Normal 7 3 6 2 3 4" xfId="40849" xr:uid="{00000000-0005-0000-0000-00008F9F0000}"/>
    <cellStyle name="Normal 7 3 6 2 3 4 2" xfId="40850" xr:uid="{00000000-0005-0000-0000-0000909F0000}"/>
    <cellStyle name="Normal 7 3 6 2 3 5" xfId="40851" xr:uid="{00000000-0005-0000-0000-0000919F0000}"/>
    <cellStyle name="Normal 7 3 6 2 4" xfId="40852" xr:uid="{00000000-0005-0000-0000-0000929F0000}"/>
    <cellStyle name="Normal 7 3 6 2 4 2" xfId="40853" xr:uid="{00000000-0005-0000-0000-0000939F0000}"/>
    <cellStyle name="Normal 7 3 6 2 4 2 2" xfId="40854" xr:uid="{00000000-0005-0000-0000-0000949F0000}"/>
    <cellStyle name="Normal 7 3 6 2 4 3" xfId="40855" xr:uid="{00000000-0005-0000-0000-0000959F0000}"/>
    <cellStyle name="Normal 7 3 6 2 5" xfId="40856" xr:uid="{00000000-0005-0000-0000-0000969F0000}"/>
    <cellStyle name="Normal 7 3 6 2 5 2" xfId="40857" xr:uid="{00000000-0005-0000-0000-0000979F0000}"/>
    <cellStyle name="Normal 7 3 6 2 5 2 2" xfId="40858" xr:uid="{00000000-0005-0000-0000-0000989F0000}"/>
    <cellStyle name="Normal 7 3 6 2 5 3" xfId="40859" xr:uid="{00000000-0005-0000-0000-0000999F0000}"/>
    <cellStyle name="Normal 7 3 6 2 6" xfId="40860" xr:uid="{00000000-0005-0000-0000-00009A9F0000}"/>
    <cellStyle name="Normal 7 3 6 2 6 2" xfId="40861" xr:uid="{00000000-0005-0000-0000-00009B9F0000}"/>
    <cellStyle name="Normal 7 3 6 2 7" xfId="40862" xr:uid="{00000000-0005-0000-0000-00009C9F0000}"/>
    <cellStyle name="Normal 7 3 6 2 7 2" xfId="40863" xr:uid="{00000000-0005-0000-0000-00009D9F0000}"/>
    <cellStyle name="Normal 7 3 6 2 8" xfId="40864" xr:uid="{00000000-0005-0000-0000-00009E9F0000}"/>
    <cellStyle name="Normal 7 3 6 3" xfId="40865" xr:uid="{00000000-0005-0000-0000-00009F9F0000}"/>
    <cellStyle name="Normal 7 3 6 3 2" xfId="40866" xr:uid="{00000000-0005-0000-0000-0000A09F0000}"/>
    <cellStyle name="Normal 7 3 6 3 2 2" xfId="40867" xr:uid="{00000000-0005-0000-0000-0000A19F0000}"/>
    <cellStyle name="Normal 7 3 6 3 2 2 2" xfId="40868" xr:uid="{00000000-0005-0000-0000-0000A29F0000}"/>
    <cellStyle name="Normal 7 3 6 3 2 2 2 2" xfId="40869" xr:uid="{00000000-0005-0000-0000-0000A39F0000}"/>
    <cellStyle name="Normal 7 3 6 3 2 2 3" xfId="40870" xr:uid="{00000000-0005-0000-0000-0000A49F0000}"/>
    <cellStyle name="Normal 7 3 6 3 2 3" xfId="40871" xr:uid="{00000000-0005-0000-0000-0000A59F0000}"/>
    <cellStyle name="Normal 7 3 6 3 2 3 2" xfId="40872" xr:uid="{00000000-0005-0000-0000-0000A69F0000}"/>
    <cellStyle name="Normal 7 3 6 3 2 3 2 2" xfId="40873" xr:uid="{00000000-0005-0000-0000-0000A79F0000}"/>
    <cellStyle name="Normal 7 3 6 3 2 3 3" xfId="40874" xr:uid="{00000000-0005-0000-0000-0000A89F0000}"/>
    <cellStyle name="Normal 7 3 6 3 2 4" xfId="40875" xr:uid="{00000000-0005-0000-0000-0000A99F0000}"/>
    <cellStyle name="Normal 7 3 6 3 2 4 2" xfId="40876" xr:uid="{00000000-0005-0000-0000-0000AA9F0000}"/>
    <cellStyle name="Normal 7 3 6 3 2 5" xfId="40877" xr:uid="{00000000-0005-0000-0000-0000AB9F0000}"/>
    <cellStyle name="Normal 7 3 6 3 3" xfId="40878" xr:uid="{00000000-0005-0000-0000-0000AC9F0000}"/>
    <cellStyle name="Normal 7 3 6 3 3 2" xfId="40879" xr:uid="{00000000-0005-0000-0000-0000AD9F0000}"/>
    <cellStyle name="Normal 7 3 6 3 3 2 2" xfId="40880" xr:uid="{00000000-0005-0000-0000-0000AE9F0000}"/>
    <cellStyle name="Normal 7 3 6 3 3 3" xfId="40881" xr:uid="{00000000-0005-0000-0000-0000AF9F0000}"/>
    <cellStyle name="Normal 7 3 6 3 4" xfId="40882" xr:uid="{00000000-0005-0000-0000-0000B09F0000}"/>
    <cellStyle name="Normal 7 3 6 3 4 2" xfId="40883" xr:uid="{00000000-0005-0000-0000-0000B19F0000}"/>
    <cellStyle name="Normal 7 3 6 3 4 2 2" xfId="40884" xr:uid="{00000000-0005-0000-0000-0000B29F0000}"/>
    <cellStyle name="Normal 7 3 6 3 4 3" xfId="40885" xr:uid="{00000000-0005-0000-0000-0000B39F0000}"/>
    <cellStyle name="Normal 7 3 6 3 5" xfId="40886" xr:uid="{00000000-0005-0000-0000-0000B49F0000}"/>
    <cellStyle name="Normal 7 3 6 3 5 2" xfId="40887" xr:uid="{00000000-0005-0000-0000-0000B59F0000}"/>
    <cellStyle name="Normal 7 3 6 3 6" xfId="40888" xr:uid="{00000000-0005-0000-0000-0000B69F0000}"/>
    <cellStyle name="Normal 7 3 6 3 6 2" xfId="40889" xr:uid="{00000000-0005-0000-0000-0000B79F0000}"/>
    <cellStyle name="Normal 7 3 6 3 7" xfId="40890" xr:uid="{00000000-0005-0000-0000-0000B89F0000}"/>
    <cellStyle name="Normal 7 3 6 4" xfId="40891" xr:uid="{00000000-0005-0000-0000-0000B99F0000}"/>
    <cellStyle name="Normal 7 3 6 4 2" xfId="40892" xr:uid="{00000000-0005-0000-0000-0000BA9F0000}"/>
    <cellStyle name="Normal 7 3 6 4 2 2" xfId="40893" xr:uid="{00000000-0005-0000-0000-0000BB9F0000}"/>
    <cellStyle name="Normal 7 3 6 4 2 2 2" xfId="40894" xr:uid="{00000000-0005-0000-0000-0000BC9F0000}"/>
    <cellStyle name="Normal 7 3 6 4 2 2 2 2" xfId="40895" xr:uid="{00000000-0005-0000-0000-0000BD9F0000}"/>
    <cellStyle name="Normal 7 3 6 4 2 2 3" xfId="40896" xr:uid="{00000000-0005-0000-0000-0000BE9F0000}"/>
    <cellStyle name="Normal 7 3 6 4 2 3" xfId="40897" xr:uid="{00000000-0005-0000-0000-0000BF9F0000}"/>
    <cellStyle name="Normal 7 3 6 4 2 3 2" xfId="40898" xr:uid="{00000000-0005-0000-0000-0000C09F0000}"/>
    <cellStyle name="Normal 7 3 6 4 2 3 2 2" xfId="40899" xr:uid="{00000000-0005-0000-0000-0000C19F0000}"/>
    <cellStyle name="Normal 7 3 6 4 2 3 3" xfId="40900" xr:uid="{00000000-0005-0000-0000-0000C29F0000}"/>
    <cellStyle name="Normal 7 3 6 4 2 4" xfId="40901" xr:uid="{00000000-0005-0000-0000-0000C39F0000}"/>
    <cellStyle name="Normal 7 3 6 4 2 4 2" xfId="40902" xr:uid="{00000000-0005-0000-0000-0000C49F0000}"/>
    <cellStyle name="Normal 7 3 6 4 2 5" xfId="40903" xr:uid="{00000000-0005-0000-0000-0000C59F0000}"/>
    <cellStyle name="Normal 7 3 6 4 3" xfId="40904" xr:uid="{00000000-0005-0000-0000-0000C69F0000}"/>
    <cellStyle name="Normal 7 3 6 4 3 2" xfId="40905" xr:uid="{00000000-0005-0000-0000-0000C79F0000}"/>
    <cellStyle name="Normal 7 3 6 4 3 2 2" xfId="40906" xr:uid="{00000000-0005-0000-0000-0000C89F0000}"/>
    <cellStyle name="Normal 7 3 6 4 3 3" xfId="40907" xr:uid="{00000000-0005-0000-0000-0000C99F0000}"/>
    <cellStyle name="Normal 7 3 6 4 4" xfId="40908" xr:uid="{00000000-0005-0000-0000-0000CA9F0000}"/>
    <cellStyle name="Normal 7 3 6 4 4 2" xfId="40909" xr:uid="{00000000-0005-0000-0000-0000CB9F0000}"/>
    <cellStyle name="Normal 7 3 6 4 4 2 2" xfId="40910" xr:uid="{00000000-0005-0000-0000-0000CC9F0000}"/>
    <cellStyle name="Normal 7 3 6 4 4 3" xfId="40911" xr:uid="{00000000-0005-0000-0000-0000CD9F0000}"/>
    <cellStyle name="Normal 7 3 6 4 5" xfId="40912" xr:uid="{00000000-0005-0000-0000-0000CE9F0000}"/>
    <cellStyle name="Normal 7 3 6 4 5 2" xfId="40913" xr:uid="{00000000-0005-0000-0000-0000CF9F0000}"/>
    <cellStyle name="Normal 7 3 6 4 6" xfId="40914" xr:uid="{00000000-0005-0000-0000-0000D09F0000}"/>
    <cellStyle name="Normal 7 3 6 4 6 2" xfId="40915" xr:uid="{00000000-0005-0000-0000-0000D19F0000}"/>
    <cellStyle name="Normal 7 3 6 4 7" xfId="40916" xr:uid="{00000000-0005-0000-0000-0000D29F0000}"/>
    <cellStyle name="Normal 7 3 6 5" xfId="40917" xr:uid="{00000000-0005-0000-0000-0000D39F0000}"/>
    <cellStyle name="Normal 7 3 6 5 2" xfId="40918" xr:uid="{00000000-0005-0000-0000-0000D49F0000}"/>
    <cellStyle name="Normal 7 3 6 5 2 2" xfId="40919" xr:uid="{00000000-0005-0000-0000-0000D59F0000}"/>
    <cellStyle name="Normal 7 3 6 5 2 2 2" xfId="40920" xr:uid="{00000000-0005-0000-0000-0000D69F0000}"/>
    <cellStyle name="Normal 7 3 6 5 2 3" xfId="40921" xr:uid="{00000000-0005-0000-0000-0000D79F0000}"/>
    <cellStyle name="Normal 7 3 6 5 3" xfId="40922" xr:uid="{00000000-0005-0000-0000-0000D89F0000}"/>
    <cellStyle name="Normal 7 3 6 5 3 2" xfId="40923" xr:uid="{00000000-0005-0000-0000-0000D99F0000}"/>
    <cellStyle name="Normal 7 3 6 5 3 2 2" xfId="40924" xr:uid="{00000000-0005-0000-0000-0000DA9F0000}"/>
    <cellStyle name="Normal 7 3 6 5 3 3" xfId="40925" xr:uid="{00000000-0005-0000-0000-0000DB9F0000}"/>
    <cellStyle name="Normal 7 3 6 5 4" xfId="40926" xr:uid="{00000000-0005-0000-0000-0000DC9F0000}"/>
    <cellStyle name="Normal 7 3 6 5 4 2" xfId="40927" xr:uid="{00000000-0005-0000-0000-0000DD9F0000}"/>
    <cellStyle name="Normal 7 3 6 5 5" xfId="40928" xr:uid="{00000000-0005-0000-0000-0000DE9F0000}"/>
    <cellStyle name="Normal 7 3 6 6" xfId="40929" xr:uid="{00000000-0005-0000-0000-0000DF9F0000}"/>
    <cellStyle name="Normal 7 3 6 6 2" xfId="40930" xr:uid="{00000000-0005-0000-0000-0000E09F0000}"/>
    <cellStyle name="Normal 7 3 6 6 2 2" xfId="40931" xr:uid="{00000000-0005-0000-0000-0000E19F0000}"/>
    <cellStyle name="Normal 7 3 6 6 2 2 2" xfId="40932" xr:uid="{00000000-0005-0000-0000-0000E29F0000}"/>
    <cellStyle name="Normal 7 3 6 6 2 3" xfId="40933" xr:uid="{00000000-0005-0000-0000-0000E39F0000}"/>
    <cellStyle name="Normal 7 3 6 6 3" xfId="40934" xr:uid="{00000000-0005-0000-0000-0000E49F0000}"/>
    <cellStyle name="Normal 7 3 6 6 3 2" xfId="40935" xr:uid="{00000000-0005-0000-0000-0000E59F0000}"/>
    <cellStyle name="Normal 7 3 6 6 4" xfId="40936" xr:uid="{00000000-0005-0000-0000-0000E69F0000}"/>
    <cellStyle name="Normal 7 3 6 7" xfId="40937" xr:uid="{00000000-0005-0000-0000-0000E79F0000}"/>
    <cellStyle name="Normal 7 3 6 7 2" xfId="40938" xr:uid="{00000000-0005-0000-0000-0000E89F0000}"/>
    <cellStyle name="Normal 7 3 6 7 2 2" xfId="40939" xr:uid="{00000000-0005-0000-0000-0000E99F0000}"/>
    <cellStyle name="Normal 7 3 6 7 3" xfId="40940" xr:uid="{00000000-0005-0000-0000-0000EA9F0000}"/>
    <cellStyle name="Normal 7 3 6 8" xfId="40941" xr:uid="{00000000-0005-0000-0000-0000EB9F0000}"/>
    <cellStyle name="Normal 7 3 6 8 2" xfId="40942" xr:uid="{00000000-0005-0000-0000-0000EC9F0000}"/>
    <cellStyle name="Normal 7 3 6 8 2 2" xfId="40943" xr:uid="{00000000-0005-0000-0000-0000ED9F0000}"/>
    <cellStyle name="Normal 7 3 6 8 3" xfId="40944" xr:uid="{00000000-0005-0000-0000-0000EE9F0000}"/>
    <cellStyle name="Normal 7 3 6 9" xfId="40945" xr:uid="{00000000-0005-0000-0000-0000EF9F0000}"/>
    <cellStyle name="Normal 7 3 6 9 2" xfId="40946" xr:uid="{00000000-0005-0000-0000-0000F09F0000}"/>
    <cellStyle name="Normal 7 3 7" xfId="40947" xr:uid="{00000000-0005-0000-0000-0000F19F0000}"/>
    <cellStyle name="Normal 7 3 7 2" xfId="40948" xr:uid="{00000000-0005-0000-0000-0000F29F0000}"/>
    <cellStyle name="Normal 7 3 7 2 2" xfId="40949" xr:uid="{00000000-0005-0000-0000-0000F39F0000}"/>
    <cellStyle name="Normal 7 3 7 2 2 2" xfId="40950" xr:uid="{00000000-0005-0000-0000-0000F49F0000}"/>
    <cellStyle name="Normal 7 3 7 2 2 2 2" xfId="40951" xr:uid="{00000000-0005-0000-0000-0000F59F0000}"/>
    <cellStyle name="Normal 7 3 7 2 2 2 2 2" xfId="40952" xr:uid="{00000000-0005-0000-0000-0000F69F0000}"/>
    <cellStyle name="Normal 7 3 7 2 2 2 3" xfId="40953" xr:uid="{00000000-0005-0000-0000-0000F79F0000}"/>
    <cellStyle name="Normal 7 3 7 2 2 3" xfId="40954" xr:uid="{00000000-0005-0000-0000-0000F89F0000}"/>
    <cellStyle name="Normal 7 3 7 2 2 3 2" xfId="40955" xr:uid="{00000000-0005-0000-0000-0000F99F0000}"/>
    <cellStyle name="Normal 7 3 7 2 2 3 2 2" xfId="40956" xr:uid="{00000000-0005-0000-0000-0000FA9F0000}"/>
    <cellStyle name="Normal 7 3 7 2 2 3 3" xfId="40957" xr:uid="{00000000-0005-0000-0000-0000FB9F0000}"/>
    <cellStyle name="Normal 7 3 7 2 2 4" xfId="40958" xr:uid="{00000000-0005-0000-0000-0000FC9F0000}"/>
    <cellStyle name="Normal 7 3 7 2 2 4 2" xfId="40959" xr:uid="{00000000-0005-0000-0000-0000FD9F0000}"/>
    <cellStyle name="Normal 7 3 7 2 2 5" xfId="40960" xr:uid="{00000000-0005-0000-0000-0000FE9F0000}"/>
    <cellStyle name="Normal 7 3 7 2 3" xfId="40961" xr:uid="{00000000-0005-0000-0000-0000FF9F0000}"/>
    <cellStyle name="Normal 7 3 7 2 3 2" xfId="40962" xr:uid="{00000000-0005-0000-0000-000000A00000}"/>
    <cellStyle name="Normal 7 3 7 2 3 2 2" xfId="40963" xr:uid="{00000000-0005-0000-0000-000001A00000}"/>
    <cellStyle name="Normal 7 3 7 2 3 3" xfId="40964" xr:uid="{00000000-0005-0000-0000-000002A00000}"/>
    <cellStyle name="Normal 7 3 7 2 4" xfId="40965" xr:uid="{00000000-0005-0000-0000-000003A00000}"/>
    <cellStyle name="Normal 7 3 7 2 4 2" xfId="40966" xr:uid="{00000000-0005-0000-0000-000004A00000}"/>
    <cellStyle name="Normal 7 3 7 2 4 2 2" xfId="40967" xr:uid="{00000000-0005-0000-0000-000005A00000}"/>
    <cellStyle name="Normal 7 3 7 2 4 3" xfId="40968" xr:uid="{00000000-0005-0000-0000-000006A00000}"/>
    <cellStyle name="Normal 7 3 7 2 5" xfId="40969" xr:uid="{00000000-0005-0000-0000-000007A00000}"/>
    <cellStyle name="Normal 7 3 7 2 5 2" xfId="40970" xr:uid="{00000000-0005-0000-0000-000008A00000}"/>
    <cellStyle name="Normal 7 3 7 2 6" xfId="40971" xr:uid="{00000000-0005-0000-0000-000009A00000}"/>
    <cellStyle name="Normal 7 3 7 2 6 2" xfId="40972" xr:uid="{00000000-0005-0000-0000-00000AA00000}"/>
    <cellStyle name="Normal 7 3 7 2 7" xfId="40973" xr:uid="{00000000-0005-0000-0000-00000BA00000}"/>
    <cellStyle name="Normal 7 3 7 3" xfId="40974" xr:uid="{00000000-0005-0000-0000-00000CA00000}"/>
    <cellStyle name="Normal 7 3 7 3 2" xfId="40975" xr:uid="{00000000-0005-0000-0000-00000DA00000}"/>
    <cellStyle name="Normal 7 3 7 3 2 2" xfId="40976" xr:uid="{00000000-0005-0000-0000-00000EA00000}"/>
    <cellStyle name="Normal 7 3 7 3 2 2 2" xfId="40977" xr:uid="{00000000-0005-0000-0000-00000FA00000}"/>
    <cellStyle name="Normal 7 3 7 3 2 3" xfId="40978" xr:uid="{00000000-0005-0000-0000-000010A00000}"/>
    <cellStyle name="Normal 7 3 7 3 3" xfId="40979" xr:uid="{00000000-0005-0000-0000-000011A00000}"/>
    <cellStyle name="Normal 7 3 7 3 3 2" xfId="40980" xr:uid="{00000000-0005-0000-0000-000012A00000}"/>
    <cellStyle name="Normal 7 3 7 3 3 2 2" xfId="40981" xr:uid="{00000000-0005-0000-0000-000013A00000}"/>
    <cellStyle name="Normal 7 3 7 3 3 3" xfId="40982" xr:uid="{00000000-0005-0000-0000-000014A00000}"/>
    <cellStyle name="Normal 7 3 7 3 4" xfId="40983" xr:uid="{00000000-0005-0000-0000-000015A00000}"/>
    <cellStyle name="Normal 7 3 7 3 4 2" xfId="40984" xr:uid="{00000000-0005-0000-0000-000016A00000}"/>
    <cellStyle name="Normal 7 3 7 3 5" xfId="40985" xr:uid="{00000000-0005-0000-0000-000017A00000}"/>
    <cellStyle name="Normal 7 3 7 4" xfId="40986" xr:uid="{00000000-0005-0000-0000-000018A00000}"/>
    <cellStyle name="Normal 7 3 7 4 2" xfId="40987" xr:uid="{00000000-0005-0000-0000-000019A00000}"/>
    <cellStyle name="Normal 7 3 7 4 2 2" xfId="40988" xr:uid="{00000000-0005-0000-0000-00001AA00000}"/>
    <cellStyle name="Normal 7 3 7 4 3" xfId="40989" xr:uid="{00000000-0005-0000-0000-00001BA00000}"/>
    <cellStyle name="Normal 7 3 7 5" xfId="40990" xr:uid="{00000000-0005-0000-0000-00001CA00000}"/>
    <cellStyle name="Normal 7 3 7 5 2" xfId="40991" xr:uid="{00000000-0005-0000-0000-00001DA00000}"/>
    <cellStyle name="Normal 7 3 7 5 2 2" xfId="40992" xr:uid="{00000000-0005-0000-0000-00001EA00000}"/>
    <cellStyle name="Normal 7 3 7 5 3" xfId="40993" xr:uid="{00000000-0005-0000-0000-00001FA00000}"/>
    <cellStyle name="Normal 7 3 7 6" xfId="40994" xr:uid="{00000000-0005-0000-0000-000020A00000}"/>
    <cellStyle name="Normal 7 3 7 6 2" xfId="40995" xr:uid="{00000000-0005-0000-0000-000021A00000}"/>
    <cellStyle name="Normal 7 3 7 7" xfId="40996" xr:uid="{00000000-0005-0000-0000-000022A00000}"/>
    <cellStyle name="Normal 7 3 7 7 2" xfId="40997" xr:uid="{00000000-0005-0000-0000-000023A00000}"/>
    <cellStyle name="Normal 7 3 7 8" xfId="40998" xr:uid="{00000000-0005-0000-0000-000024A00000}"/>
    <cellStyle name="Normal 7 3 8" xfId="40999" xr:uid="{00000000-0005-0000-0000-000025A00000}"/>
    <cellStyle name="Normal 7 3 8 2" xfId="41000" xr:uid="{00000000-0005-0000-0000-000026A00000}"/>
    <cellStyle name="Normal 7 3 8 2 2" xfId="41001" xr:uid="{00000000-0005-0000-0000-000027A00000}"/>
    <cellStyle name="Normal 7 3 8 2 2 2" xfId="41002" xr:uid="{00000000-0005-0000-0000-000028A00000}"/>
    <cellStyle name="Normal 7 3 8 2 2 2 2" xfId="41003" xr:uid="{00000000-0005-0000-0000-000029A00000}"/>
    <cellStyle name="Normal 7 3 8 2 2 3" xfId="41004" xr:uid="{00000000-0005-0000-0000-00002AA00000}"/>
    <cellStyle name="Normal 7 3 8 2 3" xfId="41005" xr:uid="{00000000-0005-0000-0000-00002BA00000}"/>
    <cellStyle name="Normal 7 3 8 2 3 2" xfId="41006" xr:uid="{00000000-0005-0000-0000-00002CA00000}"/>
    <cellStyle name="Normal 7 3 8 2 3 2 2" xfId="41007" xr:uid="{00000000-0005-0000-0000-00002DA00000}"/>
    <cellStyle name="Normal 7 3 8 2 3 3" xfId="41008" xr:uid="{00000000-0005-0000-0000-00002EA00000}"/>
    <cellStyle name="Normal 7 3 8 2 4" xfId="41009" xr:uid="{00000000-0005-0000-0000-00002FA00000}"/>
    <cellStyle name="Normal 7 3 8 2 4 2" xfId="41010" xr:uid="{00000000-0005-0000-0000-000030A00000}"/>
    <cellStyle name="Normal 7 3 8 2 5" xfId="41011" xr:uid="{00000000-0005-0000-0000-000031A00000}"/>
    <cellStyle name="Normal 7 3 8 3" xfId="41012" xr:uid="{00000000-0005-0000-0000-000032A00000}"/>
    <cellStyle name="Normal 7 3 8 3 2" xfId="41013" xr:uid="{00000000-0005-0000-0000-000033A00000}"/>
    <cellStyle name="Normal 7 3 8 3 2 2" xfId="41014" xr:uid="{00000000-0005-0000-0000-000034A00000}"/>
    <cellStyle name="Normal 7 3 8 3 3" xfId="41015" xr:uid="{00000000-0005-0000-0000-000035A00000}"/>
    <cellStyle name="Normal 7 3 8 4" xfId="41016" xr:uid="{00000000-0005-0000-0000-000036A00000}"/>
    <cellStyle name="Normal 7 3 8 4 2" xfId="41017" xr:uid="{00000000-0005-0000-0000-000037A00000}"/>
    <cellStyle name="Normal 7 3 8 4 2 2" xfId="41018" xr:uid="{00000000-0005-0000-0000-000038A00000}"/>
    <cellStyle name="Normal 7 3 8 4 3" xfId="41019" xr:uid="{00000000-0005-0000-0000-000039A00000}"/>
    <cellStyle name="Normal 7 3 8 5" xfId="41020" xr:uid="{00000000-0005-0000-0000-00003AA00000}"/>
    <cellStyle name="Normal 7 3 8 5 2" xfId="41021" xr:uid="{00000000-0005-0000-0000-00003BA00000}"/>
    <cellStyle name="Normal 7 3 8 6" xfId="41022" xr:uid="{00000000-0005-0000-0000-00003CA00000}"/>
    <cellStyle name="Normal 7 3 8 6 2" xfId="41023" xr:uid="{00000000-0005-0000-0000-00003DA00000}"/>
    <cellStyle name="Normal 7 3 8 7" xfId="41024" xr:uid="{00000000-0005-0000-0000-00003EA00000}"/>
    <cellStyle name="Normal 7 3 9" xfId="41025" xr:uid="{00000000-0005-0000-0000-00003FA00000}"/>
    <cellStyle name="Normal 7 3 9 2" xfId="41026" xr:uid="{00000000-0005-0000-0000-000040A00000}"/>
    <cellStyle name="Normal 7 3 9 2 2" xfId="41027" xr:uid="{00000000-0005-0000-0000-000041A00000}"/>
    <cellStyle name="Normal 7 3 9 2 2 2" xfId="41028" xr:uid="{00000000-0005-0000-0000-000042A00000}"/>
    <cellStyle name="Normal 7 3 9 2 2 2 2" xfId="41029" xr:uid="{00000000-0005-0000-0000-000043A00000}"/>
    <cellStyle name="Normal 7 3 9 2 2 3" xfId="41030" xr:uid="{00000000-0005-0000-0000-000044A00000}"/>
    <cellStyle name="Normal 7 3 9 2 3" xfId="41031" xr:uid="{00000000-0005-0000-0000-000045A00000}"/>
    <cellStyle name="Normal 7 3 9 2 3 2" xfId="41032" xr:uid="{00000000-0005-0000-0000-000046A00000}"/>
    <cellStyle name="Normal 7 3 9 2 3 2 2" xfId="41033" xr:uid="{00000000-0005-0000-0000-000047A00000}"/>
    <cellStyle name="Normal 7 3 9 2 3 3" xfId="41034" xr:uid="{00000000-0005-0000-0000-000048A00000}"/>
    <cellStyle name="Normal 7 3 9 2 4" xfId="41035" xr:uid="{00000000-0005-0000-0000-000049A00000}"/>
    <cellStyle name="Normal 7 3 9 2 4 2" xfId="41036" xr:uid="{00000000-0005-0000-0000-00004AA00000}"/>
    <cellStyle name="Normal 7 3 9 2 5" xfId="41037" xr:uid="{00000000-0005-0000-0000-00004BA00000}"/>
    <cellStyle name="Normal 7 3 9 3" xfId="41038" xr:uid="{00000000-0005-0000-0000-00004CA00000}"/>
    <cellStyle name="Normal 7 3 9 3 2" xfId="41039" xr:uid="{00000000-0005-0000-0000-00004DA00000}"/>
    <cellStyle name="Normal 7 3 9 3 2 2" xfId="41040" xr:uid="{00000000-0005-0000-0000-00004EA00000}"/>
    <cellStyle name="Normal 7 3 9 3 3" xfId="41041" xr:uid="{00000000-0005-0000-0000-00004FA00000}"/>
    <cellStyle name="Normal 7 3 9 4" xfId="41042" xr:uid="{00000000-0005-0000-0000-000050A00000}"/>
    <cellStyle name="Normal 7 3 9 4 2" xfId="41043" xr:uid="{00000000-0005-0000-0000-000051A00000}"/>
    <cellStyle name="Normal 7 3 9 4 2 2" xfId="41044" xr:uid="{00000000-0005-0000-0000-000052A00000}"/>
    <cellStyle name="Normal 7 3 9 4 3" xfId="41045" xr:uid="{00000000-0005-0000-0000-000053A00000}"/>
    <cellStyle name="Normal 7 3 9 5" xfId="41046" xr:uid="{00000000-0005-0000-0000-000054A00000}"/>
    <cellStyle name="Normal 7 3 9 5 2" xfId="41047" xr:uid="{00000000-0005-0000-0000-000055A00000}"/>
    <cellStyle name="Normal 7 3 9 6" xfId="41048" xr:uid="{00000000-0005-0000-0000-000056A00000}"/>
    <cellStyle name="Normal 7 3 9 6 2" xfId="41049" xr:uid="{00000000-0005-0000-0000-000057A00000}"/>
    <cellStyle name="Normal 7 3 9 7" xfId="41050" xr:uid="{00000000-0005-0000-0000-000058A00000}"/>
    <cellStyle name="Normal 7 4" xfId="41051" xr:uid="{00000000-0005-0000-0000-000059A00000}"/>
    <cellStyle name="Normal 7 4 10" xfId="41052" xr:uid="{00000000-0005-0000-0000-00005AA00000}"/>
    <cellStyle name="Normal 7 4 10 2" xfId="41053" xr:uid="{00000000-0005-0000-0000-00005BA00000}"/>
    <cellStyle name="Normal 7 4 10 2 2" xfId="41054" xr:uid="{00000000-0005-0000-0000-00005CA00000}"/>
    <cellStyle name="Normal 7 4 10 2 2 2" xfId="41055" xr:uid="{00000000-0005-0000-0000-00005DA00000}"/>
    <cellStyle name="Normal 7 4 10 2 3" xfId="41056" xr:uid="{00000000-0005-0000-0000-00005EA00000}"/>
    <cellStyle name="Normal 7 4 10 3" xfId="41057" xr:uid="{00000000-0005-0000-0000-00005FA00000}"/>
    <cellStyle name="Normal 7 4 10 3 2" xfId="41058" xr:uid="{00000000-0005-0000-0000-000060A00000}"/>
    <cellStyle name="Normal 7 4 10 4" xfId="41059" xr:uid="{00000000-0005-0000-0000-000061A00000}"/>
    <cellStyle name="Normal 7 4 11" xfId="41060" xr:uid="{00000000-0005-0000-0000-000062A00000}"/>
    <cellStyle name="Normal 7 4 11 2" xfId="41061" xr:uid="{00000000-0005-0000-0000-000063A00000}"/>
    <cellStyle name="Normal 7 4 11 2 2" xfId="41062" xr:uid="{00000000-0005-0000-0000-000064A00000}"/>
    <cellStyle name="Normal 7 4 11 2 2 2" xfId="41063" xr:uid="{00000000-0005-0000-0000-000065A00000}"/>
    <cellStyle name="Normal 7 4 11 2 3" xfId="41064" xr:uid="{00000000-0005-0000-0000-000066A00000}"/>
    <cellStyle name="Normal 7 4 11 3" xfId="41065" xr:uid="{00000000-0005-0000-0000-000067A00000}"/>
    <cellStyle name="Normal 7 4 11 3 2" xfId="41066" xr:uid="{00000000-0005-0000-0000-000068A00000}"/>
    <cellStyle name="Normal 7 4 11 4" xfId="41067" xr:uid="{00000000-0005-0000-0000-000069A00000}"/>
    <cellStyle name="Normal 7 4 12" xfId="41068" xr:uid="{00000000-0005-0000-0000-00006AA00000}"/>
    <cellStyle name="Normal 7 4 12 2" xfId="41069" xr:uid="{00000000-0005-0000-0000-00006BA00000}"/>
    <cellStyle name="Normal 7 4 12 2 2" xfId="41070" xr:uid="{00000000-0005-0000-0000-00006CA00000}"/>
    <cellStyle name="Normal 7 4 12 3" xfId="41071" xr:uid="{00000000-0005-0000-0000-00006DA00000}"/>
    <cellStyle name="Normal 7 4 13" xfId="41072" xr:uid="{00000000-0005-0000-0000-00006EA00000}"/>
    <cellStyle name="Normal 7 4 13 2" xfId="41073" xr:uid="{00000000-0005-0000-0000-00006FA00000}"/>
    <cellStyle name="Normal 7 4 14" xfId="41074" xr:uid="{00000000-0005-0000-0000-000070A00000}"/>
    <cellStyle name="Normal 7 4 14 2" xfId="41075" xr:uid="{00000000-0005-0000-0000-000071A00000}"/>
    <cellStyle name="Normal 7 4 15" xfId="41076" xr:uid="{00000000-0005-0000-0000-000072A00000}"/>
    <cellStyle name="Normal 7 4 2" xfId="41077" xr:uid="{00000000-0005-0000-0000-000073A00000}"/>
    <cellStyle name="Normal 7 4 2 10" xfId="41078" xr:uid="{00000000-0005-0000-0000-000074A00000}"/>
    <cellStyle name="Normal 7 4 2 10 2" xfId="41079" xr:uid="{00000000-0005-0000-0000-000075A00000}"/>
    <cellStyle name="Normal 7 4 2 11" xfId="41080" xr:uid="{00000000-0005-0000-0000-000076A00000}"/>
    <cellStyle name="Normal 7 4 2 11 2" xfId="41081" xr:uid="{00000000-0005-0000-0000-000077A00000}"/>
    <cellStyle name="Normal 7 4 2 12" xfId="41082" xr:uid="{00000000-0005-0000-0000-000078A00000}"/>
    <cellStyle name="Normal 7 4 2 2" xfId="41083" xr:uid="{00000000-0005-0000-0000-000079A00000}"/>
    <cellStyle name="Normal 7 4 2 2 10" xfId="41084" xr:uid="{00000000-0005-0000-0000-00007AA00000}"/>
    <cellStyle name="Normal 7 4 2 2 10 2" xfId="41085" xr:uid="{00000000-0005-0000-0000-00007BA00000}"/>
    <cellStyle name="Normal 7 4 2 2 11" xfId="41086" xr:uid="{00000000-0005-0000-0000-00007CA00000}"/>
    <cellStyle name="Normal 7 4 2 2 2" xfId="41087" xr:uid="{00000000-0005-0000-0000-00007DA00000}"/>
    <cellStyle name="Normal 7 4 2 2 2 2" xfId="41088" xr:uid="{00000000-0005-0000-0000-00007EA00000}"/>
    <cellStyle name="Normal 7 4 2 2 2 2 2" xfId="41089" xr:uid="{00000000-0005-0000-0000-00007FA00000}"/>
    <cellStyle name="Normal 7 4 2 2 2 2 2 2" xfId="41090" xr:uid="{00000000-0005-0000-0000-000080A00000}"/>
    <cellStyle name="Normal 7 4 2 2 2 2 2 2 2" xfId="41091" xr:uid="{00000000-0005-0000-0000-000081A00000}"/>
    <cellStyle name="Normal 7 4 2 2 2 2 2 2 2 2" xfId="41092" xr:uid="{00000000-0005-0000-0000-000082A00000}"/>
    <cellStyle name="Normal 7 4 2 2 2 2 2 2 3" xfId="41093" xr:uid="{00000000-0005-0000-0000-000083A00000}"/>
    <cellStyle name="Normal 7 4 2 2 2 2 2 3" xfId="41094" xr:uid="{00000000-0005-0000-0000-000084A00000}"/>
    <cellStyle name="Normal 7 4 2 2 2 2 2 3 2" xfId="41095" xr:uid="{00000000-0005-0000-0000-000085A00000}"/>
    <cellStyle name="Normal 7 4 2 2 2 2 2 3 2 2" xfId="41096" xr:uid="{00000000-0005-0000-0000-000086A00000}"/>
    <cellStyle name="Normal 7 4 2 2 2 2 2 3 3" xfId="41097" xr:uid="{00000000-0005-0000-0000-000087A00000}"/>
    <cellStyle name="Normal 7 4 2 2 2 2 2 4" xfId="41098" xr:uid="{00000000-0005-0000-0000-000088A00000}"/>
    <cellStyle name="Normal 7 4 2 2 2 2 2 4 2" xfId="41099" xr:uid="{00000000-0005-0000-0000-000089A00000}"/>
    <cellStyle name="Normal 7 4 2 2 2 2 2 5" xfId="41100" xr:uid="{00000000-0005-0000-0000-00008AA00000}"/>
    <cellStyle name="Normal 7 4 2 2 2 2 3" xfId="41101" xr:uid="{00000000-0005-0000-0000-00008BA00000}"/>
    <cellStyle name="Normal 7 4 2 2 2 2 3 2" xfId="41102" xr:uid="{00000000-0005-0000-0000-00008CA00000}"/>
    <cellStyle name="Normal 7 4 2 2 2 2 3 2 2" xfId="41103" xr:uid="{00000000-0005-0000-0000-00008DA00000}"/>
    <cellStyle name="Normal 7 4 2 2 2 2 3 3" xfId="41104" xr:uid="{00000000-0005-0000-0000-00008EA00000}"/>
    <cellStyle name="Normal 7 4 2 2 2 2 4" xfId="41105" xr:uid="{00000000-0005-0000-0000-00008FA00000}"/>
    <cellStyle name="Normal 7 4 2 2 2 2 4 2" xfId="41106" xr:uid="{00000000-0005-0000-0000-000090A00000}"/>
    <cellStyle name="Normal 7 4 2 2 2 2 4 2 2" xfId="41107" xr:uid="{00000000-0005-0000-0000-000091A00000}"/>
    <cellStyle name="Normal 7 4 2 2 2 2 4 3" xfId="41108" xr:uid="{00000000-0005-0000-0000-000092A00000}"/>
    <cellStyle name="Normal 7 4 2 2 2 2 5" xfId="41109" xr:uid="{00000000-0005-0000-0000-000093A00000}"/>
    <cellStyle name="Normal 7 4 2 2 2 2 5 2" xfId="41110" xr:uid="{00000000-0005-0000-0000-000094A00000}"/>
    <cellStyle name="Normal 7 4 2 2 2 2 6" xfId="41111" xr:uid="{00000000-0005-0000-0000-000095A00000}"/>
    <cellStyle name="Normal 7 4 2 2 2 2 6 2" xfId="41112" xr:uid="{00000000-0005-0000-0000-000096A00000}"/>
    <cellStyle name="Normal 7 4 2 2 2 2 7" xfId="41113" xr:uid="{00000000-0005-0000-0000-000097A00000}"/>
    <cellStyle name="Normal 7 4 2 2 2 3" xfId="41114" xr:uid="{00000000-0005-0000-0000-000098A00000}"/>
    <cellStyle name="Normal 7 4 2 2 2 3 2" xfId="41115" xr:uid="{00000000-0005-0000-0000-000099A00000}"/>
    <cellStyle name="Normal 7 4 2 2 2 3 2 2" xfId="41116" xr:uid="{00000000-0005-0000-0000-00009AA00000}"/>
    <cellStyle name="Normal 7 4 2 2 2 3 2 2 2" xfId="41117" xr:uid="{00000000-0005-0000-0000-00009BA00000}"/>
    <cellStyle name="Normal 7 4 2 2 2 3 2 3" xfId="41118" xr:uid="{00000000-0005-0000-0000-00009CA00000}"/>
    <cellStyle name="Normal 7 4 2 2 2 3 3" xfId="41119" xr:uid="{00000000-0005-0000-0000-00009DA00000}"/>
    <cellStyle name="Normal 7 4 2 2 2 3 3 2" xfId="41120" xr:uid="{00000000-0005-0000-0000-00009EA00000}"/>
    <cellStyle name="Normal 7 4 2 2 2 3 3 2 2" xfId="41121" xr:uid="{00000000-0005-0000-0000-00009FA00000}"/>
    <cellStyle name="Normal 7 4 2 2 2 3 3 3" xfId="41122" xr:uid="{00000000-0005-0000-0000-0000A0A00000}"/>
    <cellStyle name="Normal 7 4 2 2 2 3 4" xfId="41123" xr:uid="{00000000-0005-0000-0000-0000A1A00000}"/>
    <cellStyle name="Normal 7 4 2 2 2 3 4 2" xfId="41124" xr:uid="{00000000-0005-0000-0000-0000A2A00000}"/>
    <cellStyle name="Normal 7 4 2 2 2 3 5" xfId="41125" xr:uid="{00000000-0005-0000-0000-0000A3A00000}"/>
    <cellStyle name="Normal 7 4 2 2 2 4" xfId="41126" xr:uid="{00000000-0005-0000-0000-0000A4A00000}"/>
    <cellStyle name="Normal 7 4 2 2 2 4 2" xfId="41127" xr:uid="{00000000-0005-0000-0000-0000A5A00000}"/>
    <cellStyle name="Normal 7 4 2 2 2 4 2 2" xfId="41128" xr:uid="{00000000-0005-0000-0000-0000A6A00000}"/>
    <cellStyle name="Normal 7 4 2 2 2 4 3" xfId="41129" xr:uid="{00000000-0005-0000-0000-0000A7A00000}"/>
    <cellStyle name="Normal 7 4 2 2 2 5" xfId="41130" xr:uid="{00000000-0005-0000-0000-0000A8A00000}"/>
    <cellStyle name="Normal 7 4 2 2 2 5 2" xfId="41131" xr:uid="{00000000-0005-0000-0000-0000A9A00000}"/>
    <cellStyle name="Normal 7 4 2 2 2 5 2 2" xfId="41132" xr:uid="{00000000-0005-0000-0000-0000AAA00000}"/>
    <cellStyle name="Normal 7 4 2 2 2 5 3" xfId="41133" xr:uid="{00000000-0005-0000-0000-0000ABA00000}"/>
    <cellStyle name="Normal 7 4 2 2 2 6" xfId="41134" xr:uid="{00000000-0005-0000-0000-0000ACA00000}"/>
    <cellStyle name="Normal 7 4 2 2 2 6 2" xfId="41135" xr:uid="{00000000-0005-0000-0000-0000ADA00000}"/>
    <cellStyle name="Normal 7 4 2 2 2 7" xfId="41136" xr:uid="{00000000-0005-0000-0000-0000AEA00000}"/>
    <cellStyle name="Normal 7 4 2 2 2 7 2" xfId="41137" xr:uid="{00000000-0005-0000-0000-0000AFA00000}"/>
    <cellStyle name="Normal 7 4 2 2 2 8" xfId="41138" xr:uid="{00000000-0005-0000-0000-0000B0A00000}"/>
    <cellStyle name="Normal 7 4 2 2 3" xfId="41139" xr:uid="{00000000-0005-0000-0000-0000B1A00000}"/>
    <cellStyle name="Normal 7 4 2 2 3 2" xfId="41140" xr:uid="{00000000-0005-0000-0000-0000B2A00000}"/>
    <cellStyle name="Normal 7 4 2 2 3 2 2" xfId="41141" xr:uid="{00000000-0005-0000-0000-0000B3A00000}"/>
    <cellStyle name="Normal 7 4 2 2 3 2 2 2" xfId="41142" xr:uid="{00000000-0005-0000-0000-0000B4A00000}"/>
    <cellStyle name="Normal 7 4 2 2 3 2 2 2 2" xfId="41143" xr:uid="{00000000-0005-0000-0000-0000B5A00000}"/>
    <cellStyle name="Normal 7 4 2 2 3 2 2 3" xfId="41144" xr:uid="{00000000-0005-0000-0000-0000B6A00000}"/>
    <cellStyle name="Normal 7 4 2 2 3 2 3" xfId="41145" xr:uid="{00000000-0005-0000-0000-0000B7A00000}"/>
    <cellStyle name="Normal 7 4 2 2 3 2 3 2" xfId="41146" xr:uid="{00000000-0005-0000-0000-0000B8A00000}"/>
    <cellStyle name="Normal 7 4 2 2 3 2 3 2 2" xfId="41147" xr:uid="{00000000-0005-0000-0000-0000B9A00000}"/>
    <cellStyle name="Normal 7 4 2 2 3 2 3 3" xfId="41148" xr:uid="{00000000-0005-0000-0000-0000BAA00000}"/>
    <cellStyle name="Normal 7 4 2 2 3 2 4" xfId="41149" xr:uid="{00000000-0005-0000-0000-0000BBA00000}"/>
    <cellStyle name="Normal 7 4 2 2 3 2 4 2" xfId="41150" xr:uid="{00000000-0005-0000-0000-0000BCA00000}"/>
    <cellStyle name="Normal 7 4 2 2 3 2 5" xfId="41151" xr:uid="{00000000-0005-0000-0000-0000BDA00000}"/>
    <cellStyle name="Normal 7 4 2 2 3 3" xfId="41152" xr:uid="{00000000-0005-0000-0000-0000BEA00000}"/>
    <cellStyle name="Normal 7 4 2 2 3 3 2" xfId="41153" xr:uid="{00000000-0005-0000-0000-0000BFA00000}"/>
    <cellStyle name="Normal 7 4 2 2 3 3 2 2" xfId="41154" xr:uid="{00000000-0005-0000-0000-0000C0A00000}"/>
    <cellStyle name="Normal 7 4 2 2 3 3 3" xfId="41155" xr:uid="{00000000-0005-0000-0000-0000C1A00000}"/>
    <cellStyle name="Normal 7 4 2 2 3 4" xfId="41156" xr:uid="{00000000-0005-0000-0000-0000C2A00000}"/>
    <cellStyle name="Normal 7 4 2 2 3 4 2" xfId="41157" xr:uid="{00000000-0005-0000-0000-0000C3A00000}"/>
    <cellStyle name="Normal 7 4 2 2 3 4 2 2" xfId="41158" xr:uid="{00000000-0005-0000-0000-0000C4A00000}"/>
    <cellStyle name="Normal 7 4 2 2 3 4 3" xfId="41159" xr:uid="{00000000-0005-0000-0000-0000C5A00000}"/>
    <cellStyle name="Normal 7 4 2 2 3 5" xfId="41160" xr:uid="{00000000-0005-0000-0000-0000C6A00000}"/>
    <cellStyle name="Normal 7 4 2 2 3 5 2" xfId="41161" xr:uid="{00000000-0005-0000-0000-0000C7A00000}"/>
    <cellStyle name="Normal 7 4 2 2 3 6" xfId="41162" xr:uid="{00000000-0005-0000-0000-0000C8A00000}"/>
    <cellStyle name="Normal 7 4 2 2 3 6 2" xfId="41163" xr:uid="{00000000-0005-0000-0000-0000C9A00000}"/>
    <cellStyle name="Normal 7 4 2 2 3 7" xfId="41164" xr:uid="{00000000-0005-0000-0000-0000CAA00000}"/>
    <cellStyle name="Normal 7 4 2 2 4" xfId="41165" xr:uid="{00000000-0005-0000-0000-0000CBA00000}"/>
    <cellStyle name="Normal 7 4 2 2 4 2" xfId="41166" xr:uid="{00000000-0005-0000-0000-0000CCA00000}"/>
    <cellStyle name="Normal 7 4 2 2 4 2 2" xfId="41167" xr:uid="{00000000-0005-0000-0000-0000CDA00000}"/>
    <cellStyle name="Normal 7 4 2 2 4 2 2 2" xfId="41168" xr:uid="{00000000-0005-0000-0000-0000CEA00000}"/>
    <cellStyle name="Normal 7 4 2 2 4 2 2 2 2" xfId="41169" xr:uid="{00000000-0005-0000-0000-0000CFA00000}"/>
    <cellStyle name="Normal 7 4 2 2 4 2 2 3" xfId="41170" xr:uid="{00000000-0005-0000-0000-0000D0A00000}"/>
    <cellStyle name="Normal 7 4 2 2 4 2 3" xfId="41171" xr:uid="{00000000-0005-0000-0000-0000D1A00000}"/>
    <cellStyle name="Normal 7 4 2 2 4 2 3 2" xfId="41172" xr:uid="{00000000-0005-0000-0000-0000D2A00000}"/>
    <cellStyle name="Normal 7 4 2 2 4 2 3 2 2" xfId="41173" xr:uid="{00000000-0005-0000-0000-0000D3A00000}"/>
    <cellStyle name="Normal 7 4 2 2 4 2 3 3" xfId="41174" xr:uid="{00000000-0005-0000-0000-0000D4A00000}"/>
    <cellStyle name="Normal 7 4 2 2 4 2 4" xfId="41175" xr:uid="{00000000-0005-0000-0000-0000D5A00000}"/>
    <cellStyle name="Normal 7 4 2 2 4 2 4 2" xfId="41176" xr:uid="{00000000-0005-0000-0000-0000D6A00000}"/>
    <cellStyle name="Normal 7 4 2 2 4 2 5" xfId="41177" xr:uid="{00000000-0005-0000-0000-0000D7A00000}"/>
    <cellStyle name="Normal 7 4 2 2 4 3" xfId="41178" xr:uid="{00000000-0005-0000-0000-0000D8A00000}"/>
    <cellStyle name="Normal 7 4 2 2 4 3 2" xfId="41179" xr:uid="{00000000-0005-0000-0000-0000D9A00000}"/>
    <cellStyle name="Normal 7 4 2 2 4 3 2 2" xfId="41180" xr:uid="{00000000-0005-0000-0000-0000DAA00000}"/>
    <cellStyle name="Normal 7 4 2 2 4 3 3" xfId="41181" xr:uid="{00000000-0005-0000-0000-0000DBA00000}"/>
    <cellStyle name="Normal 7 4 2 2 4 4" xfId="41182" xr:uid="{00000000-0005-0000-0000-0000DCA00000}"/>
    <cellStyle name="Normal 7 4 2 2 4 4 2" xfId="41183" xr:uid="{00000000-0005-0000-0000-0000DDA00000}"/>
    <cellStyle name="Normal 7 4 2 2 4 4 2 2" xfId="41184" xr:uid="{00000000-0005-0000-0000-0000DEA00000}"/>
    <cellStyle name="Normal 7 4 2 2 4 4 3" xfId="41185" xr:uid="{00000000-0005-0000-0000-0000DFA00000}"/>
    <cellStyle name="Normal 7 4 2 2 4 5" xfId="41186" xr:uid="{00000000-0005-0000-0000-0000E0A00000}"/>
    <cellStyle name="Normal 7 4 2 2 4 5 2" xfId="41187" xr:uid="{00000000-0005-0000-0000-0000E1A00000}"/>
    <cellStyle name="Normal 7 4 2 2 4 6" xfId="41188" xr:uid="{00000000-0005-0000-0000-0000E2A00000}"/>
    <cellStyle name="Normal 7 4 2 2 4 6 2" xfId="41189" xr:uid="{00000000-0005-0000-0000-0000E3A00000}"/>
    <cellStyle name="Normal 7 4 2 2 4 7" xfId="41190" xr:uid="{00000000-0005-0000-0000-0000E4A00000}"/>
    <cellStyle name="Normal 7 4 2 2 5" xfId="41191" xr:uid="{00000000-0005-0000-0000-0000E5A00000}"/>
    <cellStyle name="Normal 7 4 2 2 5 2" xfId="41192" xr:uid="{00000000-0005-0000-0000-0000E6A00000}"/>
    <cellStyle name="Normal 7 4 2 2 5 2 2" xfId="41193" xr:uid="{00000000-0005-0000-0000-0000E7A00000}"/>
    <cellStyle name="Normal 7 4 2 2 5 2 2 2" xfId="41194" xr:uid="{00000000-0005-0000-0000-0000E8A00000}"/>
    <cellStyle name="Normal 7 4 2 2 5 2 3" xfId="41195" xr:uid="{00000000-0005-0000-0000-0000E9A00000}"/>
    <cellStyle name="Normal 7 4 2 2 5 3" xfId="41196" xr:uid="{00000000-0005-0000-0000-0000EAA00000}"/>
    <cellStyle name="Normal 7 4 2 2 5 3 2" xfId="41197" xr:uid="{00000000-0005-0000-0000-0000EBA00000}"/>
    <cellStyle name="Normal 7 4 2 2 5 3 2 2" xfId="41198" xr:uid="{00000000-0005-0000-0000-0000ECA00000}"/>
    <cellStyle name="Normal 7 4 2 2 5 3 3" xfId="41199" xr:uid="{00000000-0005-0000-0000-0000EDA00000}"/>
    <cellStyle name="Normal 7 4 2 2 5 4" xfId="41200" xr:uid="{00000000-0005-0000-0000-0000EEA00000}"/>
    <cellStyle name="Normal 7 4 2 2 5 4 2" xfId="41201" xr:uid="{00000000-0005-0000-0000-0000EFA00000}"/>
    <cellStyle name="Normal 7 4 2 2 5 5" xfId="41202" xr:uid="{00000000-0005-0000-0000-0000F0A00000}"/>
    <cellStyle name="Normal 7 4 2 2 6" xfId="41203" xr:uid="{00000000-0005-0000-0000-0000F1A00000}"/>
    <cellStyle name="Normal 7 4 2 2 6 2" xfId="41204" xr:uid="{00000000-0005-0000-0000-0000F2A00000}"/>
    <cellStyle name="Normal 7 4 2 2 6 2 2" xfId="41205" xr:uid="{00000000-0005-0000-0000-0000F3A00000}"/>
    <cellStyle name="Normal 7 4 2 2 6 2 2 2" xfId="41206" xr:uid="{00000000-0005-0000-0000-0000F4A00000}"/>
    <cellStyle name="Normal 7 4 2 2 6 2 3" xfId="41207" xr:uid="{00000000-0005-0000-0000-0000F5A00000}"/>
    <cellStyle name="Normal 7 4 2 2 6 3" xfId="41208" xr:uid="{00000000-0005-0000-0000-0000F6A00000}"/>
    <cellStyle name="Normal 7 4 2 2 6 3 2" xfId="41209" xr:uid="{00000000-0005-0000-0000-0000F7A00000}"/>
    <cellStyle name="Normal 7 4 2 2 6 4" xfId="41210" xr:uid="{00000000-0005-0000-0000-0000F8A00000}"/>
    <cellStyle name="Normal 7 4 2 2 7" xfId="41211" xr:uid="{00000000-0005-0000-0000-0000F9A00000}"/>
    <cellStyle name="Normal 7 4 2 2 7 2" xfId="41212" xr:uid="{00000000-0005-0000-0000-0000FAA00000}"/>
    <cellStyle name="Normal 7 4 2 2 7 2 2" xfId="41213" xr:uid="{00000000-0005-0000-0000-0000FBA00000}"/>
    <cellStyle name="Normal 7 4 2 2 7 3" xfId="41214" xr:uid="{00000000-0005-0000-0000-0000FCA00000}"/>
    <cellStyle name="Normal 7 4 2 2 8" xfId="41215" xr:uid="{00000000-0005-0000-0000-0000FDA00000}"/>
    <cellStyle name="Normal 7 4 2 2 8 2" xfId="41216" xr:uid="{00000000-0005-0000-0000-0000FEA00000}"/>
    <cellStyle name="Normal 7 4 2 2 8 2 2" xfId="41217" xr:uid="{00000000-0005-0000-0000-0000FFA00000}"/>
    <cellStyle name="Normal 7 4 2 2 8 3" xfId="41218" xr:uid="{00000000-0005-0000-0000-000000A10000}"/>
    <cellStyle name="Normal 7 4 2 2 9" xfId="41219" xr:uid="{00000000-0005-0000-0000-000001A10000}"/>
    <cellStyle name="Normal 7 4 2 2 9 2" xfId="41220" xr:uid="{00000000-0005-0000-0000-000002A10000}"/>
    <cellStyle name="Normal 7 4 2 3" xfId="41221" xr:uid="{00000000-0005-0000-0000-000003A10000}"/>
    <cellStyle name="Normal 7 4 2 3 2" xfId="41222" xr:uid="{00000000-0005-0000-0000-000004A10000}"/>
    <cellStyle name="Normal 7 4 2 3 2 2" xfId="41223" xr:uid="{00000000-0005-0000-0000-000005A10000}"/>
    <cellStyle name="Normal 7 4 2 3 2 2 2" xfId="41224" xr:uid="{00000000-0005-0000-0000-000006A10000}"/>
    <cellStyle name="Normal 7 4 2 3 2 2 2 2" xfId="41225" xr:uid="{00000000-0005-0000-0000-000007A10000}"/>
    <cellStyle name="Normal 7 4 2 3 2 2 2 2 2" xfId="41226" xr:uid="{00000000-0005-0000-0000-000008A10000}"/>
    <cellStyle name="Normal 7 4 2 3 2 2 2 3" xfId="41227" xr:uid="{00000000-0005-0000-0000-000009A10000}"/>
    <cellStyle name="Normal 7 4 2 3 2 2 3" xfId="41228" xr:uid="{00000000-0005-0000-0000-00000AA10000}"/>
    <cellStyle name="Normal 7 4 2 3 2 2 3 2" xfId="41229" xr:uid="{00000000-0005-0000-0000-00000BA10000}"/>
    <cellStyle name="Normal 7 4 2 3 2 2 3 2 2" xfId="41230" xr:uid="{00000000-0005-0000-0000-00000CA10000}"/>
    <cellStyle name="Normal 7 4 2 3 2 2 3 3" xfId="41231" xr:uid="{00000000-0005-0000-0000-00000DA10000}"/>
    <cellStyle name="Normal 7 4 2 3 2 2 4" xfId="41232" xr:uid="{00000000-0005-0000-0000-00000EA10000}"/>
    <cellStyle name="Normal 7 4 2 3 2 2 4 2" xfId="41233" xr:uid="{00000000-0005-0000-0000-00000FA10000}"/>
    <cellStyle name="Normal 7 4 2 3 2 2 5" xfId="41234" xr:uid="{00000000-0005-0000-0000-000010A10000}"/>
    <cellStyle name="Normal 7 4 2 3 2 3" xfId="41235" xr:uid="{00000000-0005-0000-0000-000011A10000}"/>
    <cellStyle name="Normal 7 4 2 3 2 3 2" xfId="41236" xr:uid="{00000000-0005-0000-0000-000012A10000}"/>
    <cellStyle name="Normal 7 4 2 3 2 3 2 2" xfId="41237" xr:uid="{00000000-0005-0000-0000-000013A10000}"/>
    <cellStyle name="Normal 7 4 2 3 2 3 3" xfId="41238" xr:uid="{00000000-0005-0000-0000-000014A10000}"/>
    <cellStyle name="Normal 7 4 2 3 2 4" xfId="41239" xr:uid="{00000000-0005-0000-0000-000015A10000}"/>
    <cellStyle name="Normal 7 4 2 3 2 4 2" xfId="41240" xr:uid="{00000000-0005-0000-0000-000016A10000}"/>
    <cellStyle name="Normal 7 4 2 3 2 4 2 2" xfId="41241" xr:uid="{00000000-0005-0000-0000-000017A10000}"/>
    <cellStyle name="Normal 7 4 2 3 2 4 3" xfId="41242" xr:uid="{00000000-0005-0000-0000-000018A10000}"/>
    <cellStyle name="Normal 7 4 2 3 2 5" xfId="41243" xr:uid="{00000000-0005-0000-0000-000019A10000}"/>
    <cellStyle name="Normal 7 4 2 3 2 5 2" xfId="41244" xr:uid="{00000000-0005-0000-0000-00001AA10000}"/>
    <cellStyle name="Normal 7 4 2 3 2 6" xfId="41245" xr:uid="{00000000-0005-0000-0000-00001BA10000}"/>
    <cellStyle name="Normal 7 4 2 3 2 6 2" xfId="41246" xr:uid="{00000000-0005-0000-0000-00001CA10000}"/>
    <cellStyle name="Normal 7 4 2 3 2 7" xfId="41247" xr:uid="{00000000-0005-0000-0000-00001DA10000}"/>
    <cellStyle name="Normal 7 4 2 3 3" xfId="41248" xr:uid="{00000000-0005-0000-0000-00001EA10000}"/>
    <cellStyle name="Normal 7 4 2 3 3 2" xfId="41249" xr:uid="{00000000-0005-0000-0000-00001FA10000}"/>
    <cellStyle name="Normal 7 4 2 3 3 2 2" xfId="41250" xr:uid="{00000000-0005-0000-0000-000020A10000}"/>
    <cellStyle name="Normal 7 4 2 3 3 2 2 2" xfId="41251" xr:uid="{00000000-0005-0000-0000-000021A10000}"/>
    <cellStyle name="Normal 7 4 2 3 3 2 3" xfId="41252" xr:uid="{00000000-0005-0000-0000-000022A10000}"/>
    <cellStyle name="Normal 7 4 2 3 3 3" xfId="41253" xr:uid="{00000000-0005-0000-0000-000023A10000}"/>
    <cellStyle name="Normal 7 4 2 3 3 3 2" xfId="41254" xr:uid="{00000000-0005-0000-0000-000024A10000}"/>
    <cellStyle name="Normal 7 4 2 3 3 3 2 2" xfId="41255" xr:uid="{00000000-0005-0000-0000-000025A10000}"/>
    <cellStyle name="Normal 7 4 2 3 3 3 3" xfId="41256" xr:uid="{00000000-0005-0000-0000-000026A10000}"/>
    <cellStyle name="Normal 7 4 2 3 3 4" xfId="41257" xr:uid="{00000000-0005-0000-0000-000027A10000}"/>
    <cellStyle name="Normal 7 4 2 3 3 4 2" xfId="41258" xr:uid="{00000000-0005-0000-0000-000028A10000}"/>
    <cellStyle name="Normal 7 4 2 3 3 5" xfId="41259" xr:uid="{00000000-0005-0000-0000-000029A10000}"/>
    <cellStyle name="Normal 7 4 2 3 4" xfId="41260" xr:uid="{00000000-0005-0000-0000-00002AA10000}"/>
    <cellStyle name="Normal 7 4 2 3 4 2" xfId="41261" xr:uid="{00000000-0005-0000-0000-00002BA10000}"/>
    <cellStyle name="Normal 7 4 2 3 4 2 2" xfId="41262" xr:uid="{00000000-0005-0000-0000-00002CA10000}"/>
    <cellStyle name="Normal 7 4 2 3 4 3" xfId="41263" xr:uid="{00000000-0005-0000-0000-00002DA10000}"/>
    <cellStyle name="Normal 7 4 2 3 5" xfId="41264" xr:uid="{00000000-0005-0000-0000-00002EA10000}"/>
    <cellStyle name="Normal 7 4 2 3 5 2" xfId="41265" xr:uid="{00000000-0005-0000-0000-00002FA10000}"/>
    <cellStyle name="Normal 7 4 2 3 5 2 2" xfId="41266" xr:uid="{00000000-0005-0000-0000-000030A10000}"/>
    <cellStyle name="Normal 7 4 2 3 5 3" xfId="41267" xr:uid="{00000000-0005-0000-0000-000031A10000}"/>
    <cellStyle name="Normal 7 4 2 3 6" xfId="41268" xr:uid="{00000000-0005-0000-0000-000032A10000}"/>
    <cellStyle name="Normal 7 4 2 3 6 2" xfId="41269" xr:uid="{00000000-0005-0000-0000-000033A10000}"/>
    <cellStyle name="Normal 7 4 2 3 7" xfId="41270" xr:uid="{00000000-0005-0000-0000-000034A10000}"/>
    <cellStyle name="Normal 7 4 2 3 7 2" xfId="41271" xr:uid="{00000000-0005-0000-0000-000035A10000}"/>
    <cellStyle name="Normal 7 4 2 3 8" xfId="41272" xr:uid="{00000000-0005-0000-0000-000036A10000}"/>
    <cellStyle name="Normal 7 4 2 4" xfId="41273" xr:uid="{00000000-0005-0000-0000-000037A10000}"/>
    <cellStyle name="Normal 7 4 2 4 2" xfId="41274" xr:uid="{00000000-0005-0000-0000-000038A10000}"/>
    <cellStyle name="Normal 7 4 2 4 2 2" xfId="41275" xr:uid="{00000000-0005-0000-0000-000039A10000}"/>
    <cellStyle name="Normal 7 4 2 4 2 2 2" xfId="41276" xr:uid="{00000000-0005-0000-0000-00003AA10000}"/>
    <cellStyle name="Normal 7 4 2 4 2 2 2 2" xfId="41277" xr:uid="{00000000-0005-0000-0000-00003BA10000}"/>
    <cellStyle name="Normal 7 4 2 4 2 2 3" xfId="41278" xr:uid="{00000000-0005-0000-0000-00003CA10000}"/>
    <cellStyle name="Normal 7 4 2 4 2 3" xfId="41279" xr:uid="{00000000-0005-0000-0000-00003DA10000}"/>
    <cellStyle name="Normal 7 4 2 4 2 3 2" xfId="41280" xr:uid="{00000000-0005-0000-0000-00003EA10000}"/>
    <cellStyle name="Normal 7 4 2 4 2 3 2 2" xfId="41281" xr:uid="{00000000-0005-0000-0000-00003FA10000}"/>
    <cellStyle name="Normal 7 4 2 4 2 3 3" xfId="41282" xr:uid="{00000000-0005-0000-0000-000040A10000}"/>
    <cellStyle name="Normal 7 4 2 4 2 4" xfId="41283" xr:uid="{00000000-0005-0000-0000-000041A10000}"/>
    <cellStyle name="Normal 7 4 2 4 2 4 2" xfId="41284" xr:uid="{00000000-0005-0000-0000-000042A10000}"/>
    <cellStyle name="Normal 7 4 2 4 2 5" xfId="41285" xr:uid="{00000000-0005-0000-0000-000043A10000}"/>
    <cellStyle name="Normal 7 4 2 4 3" xfId="41286" xr:uid="{00000000-0005-0000-0000-000044A10000}"/>
    <cellStyle name="Normal 7 4 2 4 3 2" xfId="41287" xr:uid="{00000000-0005-0000-0000-000045A10000}"/>
    <cellStyle name="Normal 7 4 2 4 3 2 2" xfId="41288" xr:uid="{00000000-0005-0000-0000-000046A10000}"/>
    <cellStyle name="Normal 7 4 2 4 3 3" xfId="41289" xr:uid="{00000000-0005-0000-0000-000047A10000}"/>
    <cellStyle name="Normal 7 4 2 4 4" xfId="41290" xr:uid="{00000000-0005-0000-0000-000048A10000}"/>
    <cellStyle name="Normal 7 4 2 4 4 2" xfId="41291" xr:uid="{00000000-0005-0000-0000-000049A10000}"/>
    <cellStyle name="Normal 7 4 2 4 4 2 2" xfId="41292" xr:uid="{00000000-0005-0000-0000-00004AA10000}"/>
    <cellStyle name="Normal 7 4 2 4 4 3" xfId="41293" xr:uid="{00000000-0005-0000-0000-00004BA10000}"/>
    <cellStyle name="Normal 7 4 2 4 5" xfId="41294" xr:uid="{00000000-0005-0000-0000-00004CA10000}"/>
    <cellStyle name="Normal 7 4 2 4 5 2" xfId="41295" xr:uid="{00000000-0005-0000-0000-00004DA10000}"/>
    <cellStyle name="Normal 7 4 2 4 6" xfId="41296" xr:uid="{00000000-0005-0000-0000-00004EA10000}"/>
    <cellStyle name="Normal 7 4 2 4 6 2" xfId="41297" xr:uid="{00000000-0005-0000-0000-00004FA10000}"/>
    <cellStyle name="Normal 7 4 2 4 7" xfId="41298" xr:uid="{00000000-0005-0000-0000-000050A10000}"/>
    <cellStyle name="Normal 7 4 2 5" xfId="41299" xr:uid="{00000000-0005-0000-0000-000051A10000}"/>
    <cellStyle name="Normal 7 4 2 5 2" xfId="41300" xr:uid="{00000000-0005-0000-0000-000052A10000}"/>
    <cellStyle name="Normal 7 4 2 5 2 2" xfId="41301" xr:uid="{00000000-0005-0000-0000-000053A10000}"/>
    <cellStyle name="Normal 7 4 2 5 2 2 2" xfId="41302" xr:uid="{00000000-0005-0000-0000-000054A10000}"/>
    <cellStyle name="Normal 7 4 2 5 2 2 2 2" xfId="41303" xr:uid="{00000000-0005-0000-0000-000055A10000}"/>
    <cellStyle name="Normal 7 4 2 5 2 2 3" xfId="41304" xr:uid="{00000000-0005-0000-0000-000056A10000}"/>
    <cellStyle name="Normal 7 4 2 5 2 3" xfId="41305" xr:uid="{00000000-0005-0000-0000-000057A10000}"/>
    <cellStyle name="Normal 7 4 2 5 2 3 2" xfId="41306" xr:uid="{00000000-0005-0000-0000-000058A10000}"/>
    <cellStyle name="Normal 7 4 2 5 2 3 2 2" xfId="41307" xr:uid="{00000000-0005-0000-0000-000059A10000}"/>
    <cellStyle name="Normal 7 4 2 5 2 3 3" xfId="41308" xr:uid="{00000000-0005-0000-0000-00005AA10000}"/>
    <cellStyle name="Normal 7 4 2 5 2 4" xfId="41309" xr:uid="{00000000-0005-0000-0000-00005BA10000}"/>
    <cellStyle name="Normal 7 4 2 5 2 4 2" xfId="41310" xr:uid="{00000000-0005-0000-0000-00005CA10000}"/>
    <cellStyle name="Normal 7 4 2 5 2 5" xfId="41311" xr:uid="{00000000-0005-0000-0000-00005DA10000}"/>
    <cellStyle name="Normal 7 4 2 5 3" xfId="41312" xr:uid="{00000000-0005-0000-0000-00005EA10000}"/>
    <cellStyle name="Normal 7 4 2 5 3 2" xfId="41313" xr:uid="{00000000-0005-0000-0000-00005FA10000}"/>
    <cellStyle name="Normal 7 4 2 5 3 2 2" xfId="41314" xr:uid="{00000000-0005-0000-0000-000060A10000}"/>
    <cellStyle name="Normal 7 4 2 5 3 3" xfId="41315" xr:uid="{00000000-0005-0000-0000-000061A10000}"/>
    <cellStyle name="Normal 7 4 2 5 4" xfId="41316" xr:uid="{00000000-0005-0000-0000-000062A10000}"/>
    <cellStyle name="Normal 7 4 2 5 4 2" xfId="41317" xr:uid="{00000000-0005-0000-0000-000063A10000}"/>
    <cellStyle name="Normal 7 4 2 5 4 2 2" xfId="41318" xr:uid="{00000000-0005-0000-0000-000064A10000}"/>
    <cellStyle name="Normal 7 4 2 5 4 3" xfId="41319" xr:uid="{00000000-0005-0000-0000-000065A10000}"/>
    <cellStyle name="Normal 7 4 2 5 5" xfId="41320" xr:uid="{00000000-0005-0000-0000-000066A10000}"/>
    <cellStyle name="Normal 7 4 2 5 5 2" xfId="41321" xr:uid="{00000000-0005-0000-0000-000067A10000}"/>
    <cellStyle name="Normal 7 4 2 5 6" xfId="41322" xr:uid="{00000000-0005-0000-0000-000068A10000}"/>
    <cellStyle name="Normal 7 4 2 5 6 2" xfId="41323" xr:uid="{00000000-0005-0000-0000-000069A10000}"/>
    <cellStyle name="Normal 7 4 2 5 7" xfId="41324" xr:uid="{00000000-0005-0000-0000-00006AA10000}"/>
    <cellStyle name="Normal 7 4 2 6" xfId="41325" xr:uid="{00000000-0005-0000-0000-00006BA10000}"/>
    <cellStyle name="Normal 7 4 2 6 2" xfId="41326" xr:uid="{00000000-0005-0000-0000-00006CA10000}"/>
    <cellStyle name="Normal 7 4 2 6 2 2" xfId="41327" xr:uid="{00000000-0005-0000-0000-00006DA10000}"/>
    <cellStyle name="Normal 7 4 2 6 2 2 2" xfId="41328" xr:uid="{00000000-0005-0000-0000-00006EA10000}"/>
    <cellStyle name="Normal 7 4 2 6 2 3" xfId="41329" xr:uid="{00000000-0005-0000-0000-00006FA10000}"/>
    <cellStyle name="Normal 7 4 2 6 3" xfId="41330" xr:uid="{00000000-0005-0000-0000-000070A10000}"/>
    <cellStyle name="Normal 7 4 2 6 3 2" xfId="41331" xr:uid="{00000000-0005-0000-0000-000071A10000}"/>
    <cellStyle name="Normal 7 4 2 6 3 2 2" xfId="41332" xr:uid="{00000000-0005-0000-0000-000072A10000}"/>
    <cellStyle name="Normal 7 4 2 6 3 3" xfId="41333" xr:uid="{00000000-0005-0000-0000-000073A10000}"/>
    <cellStyle name="Normal 7 4 2 6 4" xfId="41334" xr:uid="{00000000-0005-0000-0000-000074A10000}"/>
    <cellStyle name="Normal 7 4 2 6 4 2" xfId="41335" xr:uid="{00000000-0005-0000-0000-000075A10000}"/>
    <cellStyle name="Normal 7 4 2 6 5" xfId="41336" xr:uid="{00000000-0005-0000-0000-000076A10000}"/>
    <cellStyle name="Normal 7 4 2 7" xfId="41337" xr:uid="{00000000-0005-0000-0000-000077A10000}"/>
    <cellStyle name="Normal 7 4 2 7 2" xfId="41338" xr:uid="{00000000-0005-0000-0000-000078A10000}"/>
    <cellStyle name="Normal 7 4 2 7 2 2" xfId="41339" xr:uid="{00000000-0005-0000-0000-000079A10000}"/>
    <cellStyle name="Normal 7 4 2 7 2 2 2" xfId="41340" xr:uid="{00000000-0005-0000-0000-00007AA10000}"/>
    <cellStyle name="Normal 7 4 2 7 2 3" xfId="41341" xr:uid="{00000000-0005-0000-0000-00007BA10000}"/>
    <cellStyle name="Normal 7 4 2 7 3" xfId="41342" xr:uid="{00000000-0005-0000-0000-00007CA10000}"/>
    <cellStyle name="Normal 7 4 2 7 3 2" xfId="41343" xr:uid="{00000000-0005-0000-0000-00007DA10000}"/>
    <cellStyle name="Normal 7 4 2 7 4" xfId="41344" xr:uid="{00000000-0005-0000-0000-00007EA10000}"/>
    <cellStyle name="Normal 7 4 2 8" xfId="41345" xr:uid="{00000000-0005-0000-0000-00007FA10000}"/>
    <cellStyle name="Normal 7 4 2 8 2" xfId="41346" xr:uid="{00000000-0005-0000-0000-000080A10000}"/>
    <cellStyle name="Normal 7 4 2 8 2 2" xfId="41347" xr:uid="{00000000-0005-0000-0000-000081A10000}"/>
    <cellStyle name="Normal 7 4 2 8 3" xfId="41348" xr:uid="{00000000-0005-0000-0000-000082A10000}"/>
    <cellStyle name="Normal 7 4 2 9" xfId="41349" xr:uid="{00000000-0005-0000-0000-000083A10000}"/>
    <cellStyle name="Normal 7 4 2 9 2" xfId="41350" xr:uid="{00000000-0005-0000-0000-000084A10000}"/>
    <cellStyle name="Normal 7 4 2 9 2 2" xfId="41351" xr:uid="{00000000-0005-0000-0000-000085A10000}"/>
    <cellStyle name="Normal 7 4 2 9 3" xfId="41352" xr:uid="{00000000-0005-0000-0000-000086A10000}"/>
    <cellStyle name="Normal 7 4 3" xfId="41353" xr:uid="{00000000-0005-0000-0000-000087A10000}"/>
    <cellStyle name="Normal 7 4 3 10" xfId="41354" xr:uid="{00000000-0005-0000-0000-000088A10000}"/>
    <cellStyle name="Normal 7 4 3 10 2" xfId="41355" xr:uid="{00000000-0005-0000-0000-000089A10000}"/>
    <cellStyle name="Normal 7 4 3 11" xfId="41356" xr:uid="{00000000-0005-0000-0000-00008AA10000}"/>
    <cellStyle name="Normal 7 4 3 2" xfId="41357" xr:uid="{00000000-0005-0000-0000-00008BA10000}"/>
    <cellStyle name="Normal 7 4 3 2 2" xfId="41358" xr:uid="{00000000-0005-0000-0000-00008CA10000}"/>
    <cellStyle name="Normal 7 4 3 2 2 2" xfId="41359" xr:uid="{00000000-0005-0000-0000-00008DA10000}"/>
    <cellStyle name="Normal 7 4 3 2 2 2 2" xfId="41360" xr:uid="{00000000-0005-0000-0000-00008EA10000}"/>
    <cellStyle name="Normal 7 4 3 2 2 2 2 2" xfId="41361" xr:uid="{00000000-0005-0000-0000-00008FA10000}"/>
    <cellStyle name="Normal 7 4 3 2 2 2 2 2 2" xfId="41362" xr:uid="{00000000-0005-0000-0000-000090A10000}"/>
    <cellStyle name="Normal 7 4 3 2 2 2 2 3" xfId="41363" xr:uid="{00000000-0005-0000-0000-000091A10000}"/>
    <cellStyle name="Normal 7 4 3 2 2 2 3" xfId="41364" xr:uid="{00000000-0005-0000-0000-000092A10000}"/>
    <cellStyle name="Normal 7 4 3 2 2 2 3 2" xfId="41365" xr:uid="{00000000-0005-0000-0000-000093A10000}"/>
    <cellStyle name="Normal 7 4 3 2 2 2 3 2 2" xfId="41366" xr:uid="{00000000-0005-0000-0000-000094A10000}"/>
    <cellStyle name="Normal 7 4 3 2 2 2 3 3" xfId="41367" xr:uid="{00000000-0005-0000-0000-000095A10000}"/>
    <cellStyle name="Normal 7 4 3 2 2 2 4" xfId="41368" xr:uid="{00000000-0005-0000-0000-000096A10000}"/>
    <cellStyle name="Normal 7 4 3 2 2 2 4 2" xfId="41369" xr:uid="{00000000-0005-0000-0000-000097A10000}"/>
    <cellStyle name="Normal 7 4 3 2 2 2 5" xfId="41370" xr:uid="{00000000-0005-0000-0000-000098A10000}"/>
    <cellStyle name="Normal 7 4 3 2 2 3" xfId="41371" xr:uid="{00000000-0005-0000-0000-000099A10000}"/>
    <cellStyle name="Normal 7 4 3 2 2 3 2" xfId="41372" xr:uid="{00000000-0005-0000-0000-00009AA10000}"/>
    <cellStyle name="Normal 7 4 3 2 2 3 2 2" xfId="41373" xr:uid="{00000000-0005-0000-0000-00009BA10000}"/>
    <cellStyle name="Normal 7 4 3 2 2 3 3" xfId="41374" xr:uid="{00000000-0005-0000-0000-00009CA10000}"/>
    <cellStyle name="Normal 7 4 3 2 2 4" xfId="41375" xr:uid="{00000000-0005-0000-0000-00009DA10000}"/>
    <cellStyle name="Normal 7 4 3 2 2 4 2" xfId="41376" xr:uid="{00000000-0005-0000-0000-00009EA10000}"/>
    <cellStyle name="Normal 7 4 3 2 2 4 2 2" xfId="41377" xr:uid="{00000000-0005-0000-0000-00009FA10000}"/>
    <cellStyle name="Normal 7 4 3 2 2 4 3" xfId="41378" xr:uid="{00000000-0005-0000-0000-0000A0A10000}"/>
    <cellStyle name="Normal 7 4 3 2 2 5" xfId="41379" xr:uid="{00000000-0005-0000-0000-0000A1A10000}"/>
    <cellStyle name="Normal 7 4 3 2 2 5 2" xfId="41380" xr:uid="{00000000-0005-0000-0000-0000A2A10000}"/>
    <cellStyle name="Normal 7 4 3 2 2 6" xfId="41381" xr:uid="{00000000-0005-0000-0000-0000A3A10000}"/>
    <cellStyle name="Normal 7 4 3 2 2 6 2" xfId="41382" xr:uid="{00000000-0005-0000-0000-0000A4A10000}"/>
    <cellStyle name="Normal 7 4 3 2 2 7" xfId="41383" xr:uid="{00000000-0005-0000-0000-0000A5A10000}"/>
    <cellStyle name="Normal 7 4 3 2 3" xfId="41384" xr:uid="{00000000-0005-0000-0000-0000A6A10000}"/>
    <cellStyle name="Normal 7 4 3 2 3 2" xfId="41385" xr:uid="{00000000-0005-0000-0000-0000A7A10000}"/>
    <cellStyle name="Normal 7 4 3 2 3 2 2" xfId="41386" xr:uid="{00000000-0005-0000-0000-0000A8A10000}"/>
    <cellStyle name="Normal 7 4 3 2 3 2 2 2" xfId="41387" xr:uid="{00000000-0005-0000-0000-0000A9A10000}"/>
    <cellStyle name="Normal 7 4 3 2 3 2 3" xfId="41388" xr:uid="{00000000-0005-0000-0000-0000AAA10000}"/>
    <cellStyle name="Normal 7 4 3 2 3 3" xfId="41389" xr:uid="{00000000-0005-0000-0000-0000ABA10000}"/>
    <cellStyle name="Normal 7 4 3 2 3 3 2" xfId="41390" xr:uid="{00000000-0005-0000-0000-0000ACA10000}"/>
    <cellStyle name="Normal 7 4 3 2 3 3 2 2" xfId="41391" xr:uid="{00000000-0005-0000-0000-0000ADA10000}"/>
    <cellStyle name="Normal 7 4 3 2 3 3 3" xfId="41392" xr:uid="{00000000-0005-0000-0000-0000AEA10000}"/>
    <cellStyle name="Normal 7 4 3 2 3 4" xfId="41393" xr:uid="{00000000-0005-0000-0000-0000AFA10000}"/>
    <cellStyle name="Normal 7 4 3 2 3 4 2" xfId="41394" xr:uid="{00000000-0005-0000-0000-0000B0A10000}"/>
    <cellStyle name="Normal 7 4 3 2 3 5" xfId="41395" xr:uid="{00000000-0005-0000-0000-0000B1A10000}"/>
    <cellStyle name="Normal 7 4 3 2 4" xfId="41396" xr:uid="{00000000-0005-0000-0000-0000B2A10000}"/>
    <cellStyle name="Normal 7 4 3 2 4 2" xfId="41397" xr:uid="{00000000-0005-0000-0000-0000B3A10000}"/>
    <cellStyle name="Normal 7 4 3 2 4 2 2" xfId="41398" xr:uid="{00000000-0005-0000-0000-0000B4A10000}"/>
    <cellStyle name="Normal 7 4 3 2 4 3" xfId="41399" xr:uid="{00000000-0005-0000-0000-0000B5A10000}"/>
    <cellStyle name="Normal 7 4 3 2 5" xfId="41400" xr:uid="{00000000-0005-0000-0000-0000B6A10000}"/>
    <cellStyle name="Normal 7 4 3 2 5 2" xfId="41401" xr:uid="{00000000-0005-0000-0000-0000B7A10000}"/>
    <cellStyle name="Normal 7 4 3 2 5 2 2" xfId="41402" xr:uid="{00000000-0005-0000-0000-0000B8A10000}"/>
    <cellStyle name="Normal 7 4 3 2 5 3" xfId="41403" xr:uid="{00000000-0005-0000-0000-0000B9A10000}"/>
    <cellStyle name="Normal 7 4 3 2 6" xfId="41404" xr:uid="{00000000-0005-0000-0000-0000BAA10000}"/>
    <cellStyle name="Normal 7 4 3 2 6 2" xfId="41405" xr:uid="{00000000-0005-0000-0000-0000BBA10000}"/>
    <cellStyle name="Normal 7 4 3 2 7" xfId="41406" xr:uid="{00000000-0005-0000-0000-0000BCA10000}"/>
    <cellStyle name="Normal 7 4 3 2 7 2" xfId="41407" xr:uid="{00000000-0005-0000-0000-0000BDA10000}"/>
    <cellStyle name="Normal 7 4 3 2 8" xfId="41408" xr:uid="{00000000-0005-0000-0000-0000BEA10000}"/>
    <cellStyle name="Normal 7 4 3 3" xfId="41409" xr:uid="{00000000-0005-0000-0000-0000BFA10000}"/>
    <cellStyle name="Normal 7 4 3 3 2" xfId="41410" xr:uid="{00000000-0005-0000-0000-0000C0A10000}"/>
    <cellStyle name="Normal 7 4 3 3 2 2" xfId="41411" xr:uid="{00000000-0005-0000-0000-0000C1A10000}"/>
    <cellStyle name="Normal 7 4 3 3 2 2 2" xfId="41412" xr:uid="{00000000-0005-0000-0000-0000C2A10000}"/>
    <cellStyle name="Normal 7 4 3 3 2 2 2 2" xfId="41413" xr:uid="{00000000-0005-0000-0000-0000C3A10000}"/>
    <cellStyle name="Normal 7 4 3 3 2 2 3" xfId="41414" xr:uid="{00000000-0005-0000-0000-0000C4A10000}"/>
    <cellStyle name="Normal 7 4 3 3 2 3" xfId="41415" xr:uid="{00000000-0005-0000-0000-0000C5A10000}"/>
    <cellStyle name="Normal 7 4 3 3 2 3 2" xfId="41416" xr:uid="{00000000-0005-0000-0000-0000C6A10000}"/>
    <cellStyle name="Normal 7 4 3 3 2 3 2 2" xfId="41417" xr:uid="{00000000-0005-0000-0000-0000C7A10000}"/>
    <cellStyle name="Normal 7 4 3 3 2 3 3" xfId="41418" xr:uid="{00000000-0005-0000-0000-0000C8A10000}"/>
    <cellStyle name="Normal 7 4 3 3 2 4" xfId="41419" xr:uid="{00000000-0005-0000-0000-0000C9A10000}"/>
    <cellStyle name="Normal 7 4 3 3 2 4 2" xfId="41420" xr:uid="{00000000-0005-0000-0000-0000CAA10000}"/>
    <cellStyle name="Normal 7 4 3 3 2 5" xfId="41421" xr:uid="{00000000-0005-0000-0000-0000CBA10000}"/>
    <cellStyle name="Normal 7 4 3 3 3" xfId="41422" xr:uid="{00000000-0005-0000-0000-0000CCA10000}"/>
    <cellStyle name="Normal 7 4 3 3 3 2" xfId="41423" xr:uid="{00000000-0005-0000-0000-0000CDA10000}"/>
    <cellStyle name="Normal 7 4 3 3 3 2 2" xfId="41424" xr:uid="{00000000-0005-0000-0000-0000CEA10000}"/>
    <cellStyle name="Normal 7 4 3 3 3 3" xfId="41425" xr:uid="{00000000-0005-0000-0000-0000CFA10000}"/>
    <cellStyle name="Normal 7 4 3 3 4" xfId="41426" xr:uid="{00000000-0005-0000-0000-0000D0A10000}"/>
    <cellStyle name="Normal 7 4 3 3 4 2" xfId="41427" xr:uid="{00000000-0005-0000-0000-0000D1A10000}"/>
    <cellStyle name="Normal 7 4 3 3 4 2 2" xfId="41428" xr:uid="{00000000-0005-0000-0000-0000D2A10000}"/>
    <cellStyle name="Normal 7 4 3 3 4 3" xfId="41429" xr:uid="{00000000-0005-0000-0000-0000D3A10000}"/>
    <cellStyle name="Normal 7 4 3 3 5" xfId="41430" xr:uid="{00000000-0005-0000-0000-0000D4A10000}"/>
    <cellStyle name="Normal 7 4 3 3 5 2" xfId="41431" xr:uid="{00000000-0005-0000-0000-0000D5A10000}"/>
    <cellStyle name="Normal 7 4 3 3 6" xfId="41432" xr:uid="{00000000-0005-0000-0000-0000D6A10000}"/>
    <cellStyle name="Normal 7 4 3 3 6 2" xfId="41433" xr:uid="{00000000-0005-0000-0000-0000D7A10000}"/>
    <cellStyle name="Normal 7 4 3 3 7" xfId="41434" xr:uid="{00000000-0005-0000-0000-0000D8A10000}"/>
    <cellStyle name="Normal 7 4 3 4" xfId="41435" xr:uid="{00000000-0005-0000-0000-0000D9A10000}"/>
    <cellStyle name="Normal 7 4 3 4 2" xfId="41436" xr:uid="{00000000-0005-0000-0000-0000DAA10000}"/>
    <cellStyle name="Normal 7 4 3 4 2 2" xfId="41437" xr:uid="{00000000-0005-0000-0000-0000DBA10000}"/>
    <cellStyle name="Normal 7 4 3 4 2 2 2" xfId="41438" xr:uid="{00000000-0005-0000-0000-0000DCA10000}"/>
    <cellStyle name="Normal 7 4 3 4 2 2 2 2" xfId="41439" xr:uid="{00000000-0005-0000-0000-0000DDA10000}"/>
    <cellStyle name="Normal 7 4 3 4 2 2 3" xfId="41440" xr:uid="{00000000-0005-0000-0000-0000DEA10000}"/>
    <cellStyle name="Normal 7 4 3 4 2 3" xfId="41441" xr:uid="{00000000-0005-0000-0000-0000DFA10000}"/>
    <cellStyle name="Normal 7 4 3 4 2 3 2" xfId="41442" xr:uid="{00000000-0005-0000-0000-0000E0A10000}"/>
    <cellStyle name="Normal 7 4 3 4 2 3 2 2" xfId="41443" xr:uid="{00000000-0005-0000-0000-0000E1A10000}"/>
    <cellStyle name="Normal 7 4 3 4 2 3 3" xfId="41444" xr:uid="{00000000-0005-0000-0000-0000E2A10000}"/>
    <cellStyle name="Normal 7 4 3 4 2 4" xfId="41445" xr:uid="{00000000-0005-0000-0000-0000E3A10000}"/>
    <cellStyle name="Normal 7 4 3 4 2 4 2" xfId="41446" xr:uid="{00000000-0005-0000-0000-0000E4A10000}"/>
    <cellStyle name="Normal 7 4 3 4 2 5" xfId="41447" xr:uid="{00000000-0005-0000-0000-0000E5A10000}"/>
    <cellStyle name="Normal 7 4 3 4 3" xfId="41448" xr:uid="{00000000-0005-0000-0000-0000E6A10000}"/>
    <cellStyle name="Normal 7 4 3 4 3 2" xfId="41449" xr:uid="{00000000-0005-0000-0000-0000E7A10000}"/>
    <cellStyle name="Normal 7 4 3 4 3 2 2" xfId="41450" xr:uid="{00000000-0005-0000-0000-0000E8A10000}"/>
    <cellStyle name="Normal 7 4 3 4 3 3" xfId="41451" xr:uid="{00000000-0005-0000-0000-0000E9A10000}"/>
    <cellStyle name="Normal 7 4 3 4 4" xfId="41452" xr:uid="{00000000-0005-0000-0000-0000EAA10000}"/>
    <cellStyle name="Normal 7 4 3 4 4 2" xfId="41453" xr:uid="{00000000-0005-0000-0000-0000EBA10000}"/>
    <cellStyle name="Normal 7 4 3 4 4 2 2" xfId="41454" xr:uid="{00000000-0005-0000-0000-0000ECA10000}"/>
    <cellStyle name="Normal 7 4 3 4 4 3" xfId="41455" xr:uid="{00000000-0005-0000-0000-0000EDA10000}"/>
    <cellStyle name="Normal 7 4 3 4 5" xfId="41456" xr:uid="{00000000-0005-0000-0000-0000EEA10000}"/>
    <cellStyle name="Normal 7 4 3 4 5 2" xfId="41457" xr:uid="{00000000-0005-0000-0000-0000EFA10000}"/>
    <cellStyle name="Normal 7 4 3 4 6" xfId="41458" xr:uid="{00000000-0005-0000-0000-0000F0A10000}"/>
    <cellStyle name="Normal 7 4 3 4 6 2" xfId="41459" xr:uid="{00000000-0005-0000-0000-0000F1A10000}"/>
    <cellStyle name="Normal 7 4 3 4 7" xfId="41460" xr:uid="{00000000-0005-0000-0000-0000F2A10000}"/>
    <cellStyle name="Normal 7 4 3 5" xfId="41461" xr:uid="{00000000-0005-0000-0000-0000F3A10000}"/>
    <cellStyle name="Normal 7 4 3 5 2" xfId="41462" xr:uid="{00000000-0005-0000-0000-0000F4A10000}"/>
    <cellStyle name="Normal 7 4 3 5 2 2" xfId="41463" xr:uid="{00000000-0005-0000-0000-0000F5A10000}"/>
    <cellStyle name="Normal 7 4 3 5 2 2 2" xfId="41464" xr:uid="{00000000-0005-0000-0000-0000F6A10000}"/>
    <cellStyle name="Normal 7 4 3 5 2 3" xfId="41465" xr:uid="{00000000-0005-0000-0000-0000F7A10000}"/>
    <cellStyle name="Normal 7 4 3 5 3" xfId="41466" xr:uid="{00000000-0005-0000-0000-0000F8A10000}"/>
    <cellStyle name="Normal 7 4 3 5 3 2" xfId="41467" xr:uid="{00000000-0005-0000-0000-0000F9A10000}"/>
    <cellStyle name="Normal 7 4 3 5 3 2 2" xfId="41468" xr:uid="{00000000-0005-0000-0000-0000FAA10000}"/>
    <cellStyle name="Normal 7 4 3 5 3 3" xfId="41469" xr:uid="{00000000-0005-0000-0000-0000FBA10000}"/>
    <cellStyle name="Normal 7 4 3 5 4" xfId="41470" xr:uid="{00000000-0005-0000-0000-0000FCA10000}"/>
    <cellStyle name="Normal 7 4 3 5 4 2" xfId="41471" xr:uid="{00000000-0005-0000-0000-0000FDA10000}"/>
    <cellStyle name="Normal 7 4 3 5 5" xfId="41472" xr:uid="{00000000-0005-0000-0000-0000FEA10000}"/>
    <cellStyle name="Normal 7 4 3 6" xfId="41473" xr:uid="{00000000-0005-0000-0000-0000FFA10000}"/>
    <cellStyle name="Normal 7 4 3 6 2" xfId="41474" xr:uid="{00000000-0005-0000-0000-000000A20000}"/>
    <cellStyle name="Normal 7 4 3 6 2 2" xfId="41475" xr:uid="{00000000-0005-0000-0000-000001A20000}"/>
    <cellStyle name="Normal 7 4 3 6 2 2 2" xfId="41476" xr:uid="{00000000-0005-0000-0000-000002A20000}"/>
    <cellStyle name="Normal 7 4 3 6 2 3" xfId="41477" xr:uid="{00000000-0005-0000-0000-000003A20000}"/>
    <cellStyle name="Normal 7 4 3 6 3" xfId="41478" xr:uid="{00000000-0005-0000-0000-000004A20000}"/>
    <cellStyle name="Normal 7 4 3 6 3 2" xfId="41479" xr:uid="{00000000-0005-0000-0000-000005A20000}"/>
    <cellStyle name="Normal 7 4 3 6 4" xfId="41480" xr:uid="{00000000-0005-0000-0000-000006A20000}"/>
    <cellStyle name="Normal 7 4 3 7" xfId="41481" xr:uid="{00000000-0005-0000-0000-000007A20000}"/>
    <cellStyle name="Normal 7 4 3 7 2" xfId="41482" xr:uid="{00000000-0005-0000-0000-000008A20000}"/>
    <cellStyle name="Normal 7 4 3 7 2 2" xfId="41483" xr:uid="{00000000-0005-0000-0000-000009A20000}"/>
    <cellStyle name="Normal 7 4 3 7 3" xfId="41484" xr:uid="{00000000-0005-0000-0000-00000AA20000}"/>
    <cellStyle name="Normal 7 4 3 8" xfId="41485" xr:uid="{00000000-0005-0000-0000-00000BA20000}"/>
    <cellStyle name="Normal 7 4 3 8 2" xfId="41486" xr:uid="{00000000-0005-0000-0000-00000CA20000}"/>
    <cellStyle name="Normal 7 4 3 8 2 2" xfId="41487" xr:uid="{00000000-0005-0000-0000-00000DA20000}"/>
    <cellStyle name="Normal 7 4 3 8 3" xfId="41488" xr:uid="{00000000-0005-0000-0000-00000EA20000}"/>
    <cellStyle name="Normal 7 4 3 9" xfId="41489" xr:uid="{00000000-0005-0000-0000-00000FA20000}"/>
    <cellStyle name="Normal 7 4 3 9 2" xfId="41490" xr:uid="{00000000-0005-0000-0000-000010A20000}"/>
    <cellStyle name="Normal 7 4 4" xfId="41491" xr:uid="{00000000-0005-0000-0000-000011A20000}"/>
    <cellStyle name="Normal 7 4 4 10" xfId="41492" xr:uid="{00000000-0005-0000-0000-000012A20000}"/>
    <cellStyle name="Normal 7 4 4 10 2" xfId="41493" xr:uid="{00000000-0005-0000-0000-000013A20000}"/>
    <cellStyle name="Normal 7 4 4 11" xfId="41494" xr:uid="{00000000-0005-0000-0000-000014A20000}"/>
    <cellStyle name="Normal 7 4 4 2" xfId="41495" xr:uid="{00000000-0005-0000-0000-000015A20000}"/>
    <cellStyle name="Normal 7 4 4 2 2" xfId="41496" xr:uid="{00000000-0005-0000-0000-000016A20000}"/>
    <cellStyle name="Normal 7 4 4 2 2 2" xfId="41497" xr:uid="{00000000-0005-0000-0000-000017A20000}"/>
    <cellStyle name="Normal 7 4 4 2 2 2 2" xfId="41498" xr:uid="{00000000-0005-0000-0000-000018A20000}"/>
    <cellStyle name="Normal 7 4 4 2 2 2 2 2" xfId="41499" xr:uid="{00000000-0005-0000-0000-000019A20000}"/>
    <cellStyle name="Normal 7 4 4 2 2 2 2 2 2" xfId="41500" xr:uid="{00000000-0005-0000-0000-00001AA20000}"/>
    <cellStyle name="Normal 7 4 4 2 2 2 2 3" xfId="41501" xr:uid="{00000000-0005-0000-0000-00001BA20000}"/>
    <cellStyle name="Normal 7 4 4 2 2 2 3" xfId="41502" xr:uid="{00000000-0005-0000-0000-00001CA20000}"/>
    <cellStyle name="Normal 7 4 4 2 2 2 3 2" xfId="41503" xr:uid="{00000000-0005-0000-0000-00001DA20000}"/>
    <cellStyle name="Normal 7 4 4 2 2 2 3 2 2" xfId="41504" xr:uid="{00000000-0005-0000-0000-00001EA20000}"/>
    <cellStyle name="Normal 7 4 4 2 2 2 3 3" xfId="41505" xr:uid="{00000000-0005-0000-0000-00001FA20000}"/>
    <cellStyle name="Normal 7 4 4 2 2 2 4" xfId="41506" xr:uid="{00000000-0005-0000-0000-000020A20000}"/>
    <cellStyle name="Normal 7 4 4 2 2 2 4 2" xfId="41507" xr:uid="{00000000-0005-0000-0000-000021A20000}"/>
    <cellStyle name="Normal 7 4 4 2 2 2 5" xfId="41508" xr:uid="{00000000-0005-0000-0000-000022A20000}"/>
    <cellStyle name="Normal 7 4 4 2 2 3" xfId="41509" xr:uid="{00000000-0005-0000-0000-000023A20000}"/>
    <cellStyle name="Normal 7 4 4 2 2 3 2" xfId="41510" xr:uid="{00000000-0005-0000-0000-000024A20000}"/>
    <cellStyle name="Normal 7 4 4 2 2 3 2 2" xfId="41511" xr:uid="{00000000-0005-0000-0000-000025A20000}"/>
    <cellStyle name="Normal 7 4 4 2 2 3 3" xfId="41512" xr:uid="{00000000-0005-0000-0000-000026A20000}"/>
    <cellStyle name="Normal 7 4 4 2 2 4" xfId="41513" xr:uid="{00000000-0005-0000-0000-000027A20000}"/>
    <cellStyle name="Normal 7 4 4 2 2 4 2" xfId="41514" xr:uid="{00000000-0005-0000-0000-000028A20000}"/>
    <cellStyle name="Normal 7 4 4 2 2 4 2 2" xfId="41515" xr:uid="{00000000-0005-0000-0000-000029A20000}"/>
    <cellStyle name="Normal 7 4 4 2 2 4 3" xfId="41516" xr:uid="{00000000-0005-0000-0000-00002AA20000}"/>
    <cellStyle name="Normal 7 4 4 2 2 5" xfId="41517" xr:uid="{00000000-0005-0000-0000-00002BA20000}"/>
    <cellStyle name="Normal 7 4 4 2 2 5 2" xfId="41518" xr:uid="{00000000-0005-0000-0000-00002CA20000}"/>
    <cellStyle name="Normal 7 4 4 2 2 6" xfId="41519" xr:uid="{00000000-0005-0000-0000-00002DA20000}"/>
    <cellStyle name="Normal 7 4 4 2 2 6 2" xfId="41520" xr:uid="{00000000-0005-0000-0000-00002EA20000}"/>
    <cellStyle name="Normal 7 4 4 2 2 7" xfId="41521" xr:uid="{00000000-0005-0000-0000-00002FA20000}"/>
    <cellStyle name="Normal 7 4 4 2 3" xfId="41522" xr:uid="{00000000-0005-0000-0000-000030A20000}"/>
    <cellStyle name="Normal 7 4 4 2 3 2" xfId="41523" xr:uid="{00000000-0005-0000-0000-000031A20000}"/>
    <cellStyle name="Normal 7 4 4 2 3 2 2" xfId="41524" xr:uid="{00000000-0005-0000-0000-000032A20000}"/>
    <cellStyle name="Normal 7 4 4 2 3 2 2 2" xfId="41525" xr:uid="{00000000-0005-0000-0000-000033A20000}"/>
    <cellStyle name="Normal 7 4 4 2 3 2 3" xfId="41526" xr:uid="{00000000-0005-0000-0000-000034A20000}"/>
    <cellStyle name="Normal 7 4 4 2 3 3" xfId="41527" xr:uid="{00000000-0005-0000-0000-000035A20000}"/>
    <cellStyle name="Normal 7 4 4 2 3 3 2" xfId="41528" xr:uid="{00000000-0005-0000-0000-000036A20000}"/>
    <cellStyle name="Normal 7 4 4 2 3 3 2 2" xfId="41529" xr:uid="{00000000-0005-0000-0000-000037A20000}"/>
    <cellStyle name="Normal 7 4 4 2 3 3 3" xfId="41530" xr:uid="{00000000-0005-0000-0000-000038A20000}"/>
    <cellStyle name="Normal 7 4 4 2 3 4" xfId="41531" xr:uid="{00000000-0005-0000-0000-000039A20000}"/>
    <cellStyle name="Normal 7 4 4 2 3 4 2" xfId="41532" xr:uid="{00000000-0005-0000-0000-00003AA20000}"/>
    <cellStyle name="Normal 7 4 4 2 3 5" xfId="41533" xr:uid="{00000000-0005-0000-0000-00003BA20000}"/>
    <cellStyle name="Normal 7 4 4 2 4" xfId="41534" xr:uid="{00000000-0005-0000-0000-00003CA20000}"/>
    <cellStyle name="Normal 7 4 4 2 4 2" xfId="41535" xr:uid="{00000000-0005-0000-0000-00003DA20000}"/>
    <cellStyle name="Normal 7 4 4 2 4 2 2" xfId="41536" xr:uid="{00000000-0005-0000-0000-00003EA20000}"/>
    <cellStyle name="Normal 7 4 4 2 4 3" xfId="41537" xr:uid="{00000000-0005-0000-0000-00003FA20000}"/>
    <cellStyle name="Normal 7 4 4 2 5" xfId="41538" xr:uid="{00000000-0005-0000-0000-000040A20000}"/>
    <cellStyle name="Normal 7 4 4 2 5 2" xfId="41539" xr:uid="{00000000-0005-0000-0000-000041A20000}"/>
    <cellStyle name="Normal 7 4 4 2 5 2 2" xfId="41540" xr:uid="{00000000-0005-0000-0000-000042A20000}"/>
    <cellStyle name="Normal 7 4 4 2 5 3" xfId="41541" xr:uid="{00000000-0005-0000-0000-000043A20000}"/>
    <cellStyle name="Normal 7 4 4 2 6" xfId="41542" xr:uid="{00000000-0005-0000-0000-000044A20000}"/>
    <cellStyle name="Normal 7 4 4 2 6 2" xfId="41543" xr:uid="{00000000-0005-0000-0000-000045A20000}"/>
    <cellStyle name="Normal 7 4 4 2 7" xfId="41544" xr:uid="{00000000-0005-0000-0000-000046A20000}"/>
    <cellStyle name="Normal 7 4 4 2 7 2" xfId="41545" xr:uid="{00000000-0005-0000-0000-000047A20000}"/>
    <cellStyle name="Normal 7 4 4 2 8" xfId="41546" xr:uid="{00000000-0005-0000-0000-000048A20000}"/>
    <cellStyle name="Normal 7 4 4 3" xfId="41547" xr:uid="{00000000-0005-0000-0000-000049A20000}"/>
    <cellStyle name="Normal 7 4 4 3 2" xfId="41548" xr:uid="{00000000-0005-0000-0000-00004AA20000}"/>
    <cellStyle name="Normal 7 4 4 3 2 2" xfId="41549" xr:uid="{00000000-0005-0000-0000-00004BA20000}"/>
    <cellStyle name="Normal 7 4 4 3 2 2 2" xfId="41550" xr:uid="{00000000-0005-0000-0000-00004CA20000}"/>
    <cellStyle name="Normal 7 4 4 3 2 2 2 2" xfId="41551" xr:uid="{00000000-0005-0000-0000-00004DA20000}"/>
    <cellStyle name="Normal 7 4 4 3 2 2 3" xfId="41552" xr:uid="{00000000-0005-0000-0000-00004EA20000}"/>
    <cellStyle name="Normal 7 4 4 3 2 3" xfId="41553" xr:uid="{00000000-0005-0000-0000-00004FA20000}"/>
    <cellStyle name="Normal 7 4 4 3 2 3 2" xfId="41554" xr:uid="{00000000-0005-0000-0000-000050A20000}"/>
    <cellStyle name="Normal 7 4 4 3 2 3 2 2" xfId="41555" xr:uid="{00000000-0005-0000-0000-000051A20000}"/>
    <cellStyle name="Normal 7 4 4 3 2 3 3" xfId="41556" xr:uid="{00000000-0005-0000-0000-000052A20000}"/>
    <cellStyle name="Normal 7 4 4 3 2 4" xfId="41557" xr:uid="{00000000-0005-0000-0000-000053A20000}"/>
    <cellStyle name="Normal 7 4 4 3 2 4 2" xfId="41558" xr:uid="{00000000-0005-0000-0000-000054A20000}"/>
    <cellStyle name="Normal 7 4 4 3 2 5" xfId="41559" xr:uid="{00000000-0005-0000-0000-000055A20000}"/>
    <cellStyle name="Normal 7 4 4 3 3" xfId="41560" xr:uid="{00000000-0005-0000-0000-000056A20000}"/>
    <cellStyle name="Normal 7 4 4 3 3 2" xfId="41561" xr:uid="{00000000-0005-0000-0000-000057A20000}"/>
    <cellStyle name="Normal 7 4 4 3 3 2 2" xfId="41562" xr:uid="{00000000-0005-0000-0000-000058A20000}"/>
    <cellStyle name="Normal 7 4 4 3 3 3" xfId="41563" xr:uid="{00000000-0005-0000-0000-000059A20000}"/>
    <cellStyle name="Normal 7 4 4 3 4" xfId="41564" xr:uid="{00000000-0005-0000-0000-00005AA20000}"/>
    <cellStyle name="Normal 7 4 4 3 4 2" xfId="41565" xr:uid="{00000000-0005-0000-0000-00005BA20000}"/>
    <cellStyle name="Normal 7 4 4 3 4 2 2" xfId="41566" xr:uid="{00000000-0005-0000-0000-00005CA20000}"/>
    <cellStyle name="Normal 7 4 4 3 4 3" xfId="41567" xr:uid="{00000000-0005-0000-0000-00005DA20000}"/>
    <cellStyle name="Normal 7 4 4 3 5" xfId="41568" xr:uid="{00000000-0005-0000-0000-00005EA20000}"/>
    <cellStyle name="Normal 7 4 4 3 5 2" xfId="41569" xr:uid="{00000000-0005-0000-0000-00005FA20000}"/>
    <cellStyle name="Normal 7 4 4 3 6" xfId="41570" xr:uid="{00000000-0005-0000-0000-000060A20000}"/>
    <cellStyle name="Normal 7 4 4 3 6 2" xfId="41571" xr:uid="{00000000-0005-0000-0000-000061A20000}"/>
    <cellStyle name="Normal 7 4 4 3 7" xfId="41572" xr:uid="{00000000-0005-0000-0000-000062A20000}"/>
    <cellStyle name="Normal 7 4 4 4" xfId="41573" xr:uid="{00000000-0005-0000-0000-000063A20000}"/>
    <cellStyle name="Normal 7 4 4 4 2" xfId="41574" xr:uid="{00000000-0005-0000-0000-000064A20000}"/>
    <cellStyle name="Normal 7 4 4 4 2 2" xfId="41575" xr:uid="{00000000-0005-0000-0000-000065A20000}"/>
    <cellStyle name="Normal 7 4 4 4 2 2 2" xfId="41576" xr:uid="{00000000-0005-0000-0000-000066A20000}"/>
    <cellStyle name="Normal 7 4 4 4 2 2 2 2" xfId="41577" xr:uid="{00000000-0005-0000-0000-000067A20000}"/>
    <cellStyle name="Normal 7 4 4 4 2 2 3" xfId="41578" xr:uid="{00000000-0005-0000-0000-000068A20000}"/>
    <cellStyle name="Normal 7 4 4 4 2 3" xfId="41579" xr:uid="{00000000-0005-0000-0000-000069A20000}"/>
    <cellStyle name="Normal 7 4 4 4 2 3 2" xfId="41580" xr:uid="{00000000-0005-0000-0000-00006AA20000}"/>
    <cellStyle name="Normal 7 4 4 4 2 3 2 2" xfId="41581" xr:uid="{00000000-0005-0000-0000-00006BA20000}"/>
    <cellStyle name="Normal 7 4 4 4 2 3 3" xfId="41582" xr:uid="{00000000-0005-0000-0000-00006CA20000}"/>
    <cellStyle name="Normal 7 4 4 4 2 4" xfId="41583" xr:uid="{00000000-0005-0000-0000-00006DA20000}"/>
    <cellStyle name="Normal 7 4 4 4 2 4 2" xfId="41584" xr:uid="{00000000-0005-0000-0000-00006EA20000}"/>
    <cellStyle name="Normal 7 4 4 4 2 5" xfId="41585" xr:uid="{00000000-0005-0000-0000-00006FA20000}"/>
    <cellStyle name="Normal 7 4 4 4 3" xfId="41586" xr:uid="{00000000-0005-0000-0000-000070A20000}"/>
    <cellStyle name="Normal 7 4 4 4 3 2" xfId="41587" xr:uid="{00000000-0005-0000-0000-000071A20000}"/>
    <cellStyle name="Normal 7 4 4 4 3 2 2" xfId="41588" xr:uid="{00000000-0005-0000-0000-000072A20000}"/>
    <cellStyle name="Normal 7 4 4 4 3 3" xfId="41589" xr:uid="{00000000-0005-0000-0000-000073A20000}"/>
    <cellStyle name="Normal 7 4 4 4 4" xfId="41590" xr:uid="{00000000-0005-0000-0000-000074A20000}"/>
    <cellStyle name="Normal 7 4 4 4 4 2" xfId="41591" xr:uid="{00000000-0005-0000-0000-000075A20000}"/>
    <cellStyle name="Normal 7 4 4 4 4 2 2" xfId="41592" xr:uid="{00000000-0005-0000-0000-000076A20000}"/>
    <cellStyle name="Normal 7 4 4 4 4 3" xfId="41593" xr:uid="{00000000-0005-0000-0000-000077A20000}"/>
    <cellStyle name="Normal 7 4 4 4 5" xfId="41594" xr:uid="{00000000-0005-0000-0000-000078A20000}"/>
    <cellStyle name="Normal 7 4 4 4 5 2" xfId="41595" xr:uid="{00000000-0005-0000-0000-000079A20000}"/>
    <cellStyle name="Normal 7 4 4 4 6" xfId="41596" xr:uid="{00000000-0005-0000-0000-00007AA20000}"/>
    <cellStyle name="Normal 7 4 4 4 6 2" xfId="41597" xr:uid="{00000000-0005-0000-0000-00007BA20000}"/>
    <cellStyle name="Normal 7 4 4 4 7" xfId="41598" xr:uid="{00000000-0005-0000-0000-00007CA20000}"/>
    <cellStyle name="Normal 7 4 4 5" xfId="41599" xr:uid="{00000000-0005-0000-0000-00007DA20000}"/>
    <cellStyle name="Normal 7 4 4 5 2" xfId="41600" xr:uid="{00000000-0005-0000-0000-00007EA20000}"/>
    <cellStyle name="Normal 7 4 4 5 2 2" xfId="41601" xr:uid="{00000000-0005-0000-0000-00007FA20000}"/>
    <cellStyle name="Normal 7 4 4 5 2 2 2" xfId="41602" xr:uid="{00000000-0005-0000-0000-000080A20000}"/>
    <cellStyle name="Normal 7 4 4 5 2 3" xfId="41603" xr:uid="{00000000-0005-0000-0000-000081A20000}"/>
    <cellStyle name="Normal 7 4 4 5 3" xfId="41604" xr:uid="{00000000-0005-0000-0000-000082A20000}"/>
    <cellStyle name="Normal 7 4 4 5 3 2" xfId="41605" xr:uid="{00000000-0005-0000-0000-000083A20000}"/>
    <cellStyle name="Normal 7 4 4 5 3 2 2" xfId="41606" xr:uid="{00000000-0005-0000-0000-000084A20000}"/>
    <cellStyle name="Normal 7 4 4 5 3 3" xfId="41607" xr:uid="{00000000-0005-0000-0000-000085A20000}"/>
    <cellStyle name="Normal 7 4 4 5 4" xfId="41608" xr:uid="{00000000-0005-0000-0000-000086A20000}"/>
    <cellStyle name="Normal 7 4 4 5 4 2" xfId="41609" xr:uid="{00000000-0005-0000-0000-000087A20000}"/>
    <cellStyle name="Normal 7 4 4 5 5" xfId="41610" xr:uid="{00000000-0005-0000-0000-000088A20000}"/>
    <cellStyle name="Normal 7 4 4 6" xfId="41611" xr:uid="{00000000-0005-0000-0000-000089A20000}"/>
    <cellStyle name="Normal 7 4 4 6 2" xfId="41612" xr:uid="{00000000-0005-0000-0000-00008AA20000}"/>
    <cellStyle name="Normal 7 4 4 6 2 2" xfId="41613" xr:uid="{00000000-0005-0000-0000-00008BA20000}"/>
    <cellStyle name="Normal 7 4 4 6 2 2 2" xfId="41614" xr:uid="{00000000-0005-0000-0000-00008CA20000}"/>
    <cellStyle name="Normal 7 4 4 6 2 3" xfId="41615" xr:uid="{00000000-0005-0000-0000-00008DA20000}"/>
    <cellStyle name="Normal 7 4 4 6 3" xfId="41616" xr:uid="{00000000-0005-0000-0000-00008EA20000}"/>
    <cellStyle name="Normal 7 4 4 6 3 2" xfId="41617" xr:uid="{00000000-0005-0000-0000-00008FA20000}"/>
    <cellStyle name="Normal 7 4 4 6 4" xfId="41618" xr:uid="{00000000-0005-0000-0000-000090A20000}"/>
    <cellStyle name="Normal 7 4 4 7" xfId="41619" xr:uid="{00000000-0005-0000-0000-000091A20000}"/>
    <cellStyle name="Normal 7 4 4 7 2" xfId="41620" xr:uid="{00000000-0005-0000-0000-000092A20000}"/>
    <cellStyle name="Normal 7 4 4 7 2 2" xfId="41621" xr:uid="{00000000-0005-0000-0000-000093A20000}"/>
    <cellStyle name="Normal 7 4 4 7 3" xfId="41622" xr:uid="{00000000-0005-0000-0000-000094A20000}"/>
    <cellStyle name="Normal 7 4 4 8" xfId="41623" xr:uid="{00000000-0005-0000-0000-000095A20000}"/>
    <cellStyle name="Normal 7 4 4 8 2" xfId="41624" xr:uid="{00000000-0005-0000-0000-000096A20000}"/>
    <cellStyle name="Normal 7 4 4 8 2 2" xfId="41625" xr:uid="{00000000-0005-0000-0000-000097A20000}"/>
    <cellStyle name="Normal 7 4 4 8 3" xfId="41626" xr:uid="{00000000-0005-0000-0000-000098A20000}"/>
    <cellStyle name="Normal 7 4 4 9" xfId="41627" xr:uid="{00000000-0005-0000-0000-000099A20000}"/>
    <cellStyle name="Normal 7 4 4 9 2" xfId="41628" xr:uid="{00000000-0005-0000-0000-00009AA20000}"/>
    <cellStyle name="Normal 7 4 5" xfId="41629" xr:uid="{00000000-0005-0000-0000-00009BA20000}"/>
    <cellStyle name="Normal 7 4 5 10" xfId="41630" xr:uid="{00000000-0005-0000-0000-00009CA20000}"/>
    <cellStyle name="Normal 7 4 5 10 2" xfId="41631" xr:uid="{00000000-0005-0000-0000-00009DA20000}"/>
    <cellStyle name="Normal 7 4 5 11" xfId="41632" xr:uid="{00000000-0005-0000-0000-00009EA20000}"/>
    <cellStyle name="Normal 7 4 5 2" xfId="41633" xr:uid="{00000000-0005-0000-0000-00009FA20000}"/>
    <cellStyle name="Normal 7 4 5 2 2" xfId="41634" xr:uid="{00000000-0005-0000-0000-0000A0A20000}"/>
    <cellStyle name="Normal 7 4 5 2 2 2" xfId="41635" xr:uid="{00000000-0005-0000-0000-0000A1A20000}"/>
    <cellStyle name="Normal 7 4 5 2 2 2 2" xfId="41636" xr:uid="{00000000-0005-0000-0000-0000A2A20000}"/>
    <cellStyle name="Normal 7 4 5 2 2 2 2 2" xfId="41637" xr:uid="{00000000-0005-0000-0000-0000A3A20000}"/>
    <cellStyle name="Normal 7 4 5 2 2 2 2 2 2" xfId="41638" xr:uid="{00000000-0005-0000-0000-0000A4A20000}"/>
    <cellStyle name="Normal 7 4 5 2 2 2 2 3" xfId="41639" xr:uid="{00000000-0005-0000-0000-0000A5A20000}"/>
    <cellStyle name="Normal 7 4 5 2 2 2 3" xfId="41640" xr:uid="{00000000-0005-0000-0000-0000A6A20000}"/>
    <cellStyle name="Normal 7 4 5 2 2 2 3 2" xfId="41641" xr:uid="{00000000-0005-0000-0000-0000A7A20000}"/>
    <cellStyle name="Normal 7 4 5 2 2 2 3 2 2" xfId="41642" xr:uid="{00000000-0005-0000-0000-0000A8A20000}"/>
    <cellStyle name="Normal 7 4 5 2 2 2 3 3" xfId="41643" xr:uid="{00000000-0005-0000-0000-0000A9A20000}"/>
    <cellStyle name="Normal 7 4 5 2 2 2 4" xfId="41644" xr:uid="{00000000-0005-0000-0000-0000AAA20000}"/>
    <cellStyle name="Normal 7 4 5 2 2 2 4 2" xfId="41645" xr:uid="{00000000-0005-0000-0000-0000ABA20000}"/>
    <cellStyle name="Normal 7 4 5 2 2 2 5" xfId="41646" xr:uid="{00000000-0005-0000-0000-0000ACA20000}"/>
    <cellStyle name="Normal 7 4 5 2 2 3" xfId="41647" xr:uid="{00000000-0005-0000-0000-0000ADA20000}"/>
    <cellStyle name="Normal 7 4 5 2 2 3 2" xfId="41648" xr:uid="{00000000-0005-0000-0000-0000AEA20000}"/>
    <cellStyle name="Normal 7 4 5 2 2 3 2 2" xfId="41649" xr:uid="{00000000-0005-0000-0000-0000AFA20000}"/>
    <cellStyle name="Normal 7 4 5 2 2 3 3" xfId="41650" xr:uid="{00000000-0005-0000-0000-0000B0A20000}"/>
    <cellStyle name="Normal 7 4 5 2 2 4" xfId="41651" xr:uid="{00000000-0005-0000-0000-0000B1A20000}"/>
    <cellStyle name="Normal 7 4 5 2 2 4 2" xfId="41652" xr:uid="{00000000-0005-0000-0000-0000B2A20000}"/>
    <cellStyle name="Normal 7 4 5 2 2 4 2 2" xfId="41653" xr:uid="{00000000-0005-0000-0000-0000B3A20000}"/>
    <cellStyle name="Normal 7 4 5 2 2 4 3" xfId="41654" xr:uid="{00000000-0005-0000-0000-0000B4A20000}"/>
    <cellStyle name="Normal 7 4 5 2 2 5" xfId="41655" xr:uid="{00000000-0005-0000-0000-0000B5A20000}"/>
    <cellStyle name="Normal 7 4 5 2 2 5 2" xfId="41656" xr:uid="{00000000-0005-0000-0000-0000B6A20000}"/>
    <cellStyle name="Normal 7 4 5 2 2 6" xfId="41657" xr:uid="{00000000-0005-0000-0000-0000B7A20000}"/>
    <cellStyle name="Normal 7 4 5 2 2 6 2" xfId="41658" xr:uid="{00000000-0005-0000-0000-0000B8A20000}"/>
    <cellStyle name="Normal 7 4 5 2 2 7" xfId="41659" xr:uid="{00000000-0005-0000-0000-0000B9A20000}"/>
    <cellStyle name="Normal 7 4 5 2 3" xfId="41660" xr:uid="{00000000-0005-0000-0000-0000BAA20000}"/>
    <cellStyle name="Normal 7 4 5 2 3 2" xfId="41661" xr:uid="{00000000-0005-0000-0000-0000BBA20000}"/>
    <cellStyle name="Normal 7 4 5 2 3 2 2" xfId="41662" xr:uid="{00000000-0005-0000-0000-0000BCA20000}"/>
    <cellStyle name="Normal 7 4 5 2 3 2 2 2" xfId="41663" xr:uid="{00000000-0005-0000-0000-0000BDA20000}"/>
    <cellStyle name="Normal 7 4 5 2 3 2 3" xfId="41664" xr:uid="{00000000-0005-0000-0000-0000BEA20000}"/>
    <cellStyle name="Normal 7 4 5 2 3 3" xfId="41665" xr:uid="{00000000-0005-0000-0000-0000BFA20000}"/>
    <cellStyle name="Normal 7 4 5 2 3 3 2" xfId="41666" xr:uid="{00000000-0005-0000-0000-0000C0A20000}"/>
    <cellStyle name="Normal 7 4 5 2 3 3 2 2" xfId="41667" xr:uid="{00000000-0005-0000-0000-0000C1A20000}"/>
    <cellStyle name="Normal 7 4 5 2 3 3 3" xfId="41668" xr:uid="{00000000-0005-0000-0000-0000C2A20000}"/>
    <cellStyle name="Normal 7 4 5 2 3 4" xfId="41669" xr:uid="{00000000-0005-0000-0000-0000C3A20000}"/>
    <cellStyle name="Normal 7 4 5 2 3 4 2" xfId="41670" xr:uid="{00000000-0005-0000-0000-0000C4A20000}"/>
    <cellStyle name="Normal 7 4 5 2 3 5" xfId="41671" xr:uid="{00000000-0005-0000-0000-0000C5A20000}"/>
    <cellStyle name="Normal 7 4 5 2 4" xfId="41672" xr:uid="{00000000-0005-0000-0000-0000C6A20000}"/>
    <cellStyle name="Normal 7 4 5 2 4 2" xfId="41673" xr:uid="{00000000-0005-0000-0000-0000C7A20000}"/>
    <cellStyle name="Normal 7 4 5 2 4 2 2" xfId="41674" xr:uid="{00000000-0005-0000-0000-0000C8A20000}"/>
    <cellStyle name="Normal 7 4 5 2 4 3" xfId="41675" xr:uid="{00000000-0005-0000-0000-0000C9A20000}"/>
    <cellStyle name="Normal 7 4 5 2 5" xfId="41676" xr:uid="{00000000-0005-0000-0000-0000CAA20000}"/>
    <cellStyle name="Normal 7 4 5 2 5 2" xfId="41677" xr:uid="{00000000-0005-0000-0000-0000CBA20000}"/>
    <cellStyle name="Normal 7 4 5 2 5 2 2" xfId="41678" xr:uid="{00000000-0005-0000-0000-0000CCA20000}"/>
    <cellStyle name="Normal 7 4 5 2 5 3" xfId="41679" xr:uid="{00000000-0005-0000-0000-0000CDA20000}"/>
    <cellStyle name="Normal 7 4 5 2 6" xfId="41680" xr:uid="{00000000-0005-0000-0000-0000CEA20000}"/>
    <cellStyle name="Normal 7 4 5 2 6 2" xfId="41681" xr:uid="{00000000-0005-0000-0000-0000CFA20000}"/>
    <cellStyle name="Normal 7 4 5 2 7" xfId="41682" xr:uid="{00000000-0005-0000-0000-0000D0A20000}"/>
    <cellStyle name="Normal 7 4 5 2 7 2" xfId="41683" xr:uid="{00000000-0005-0000-0000-0000D1A20000}"/>
    <cellStyle name="Normal 7 4 5 2 8" xfId="41684" xr:uid="{00000000-0005-0000-0000-0000D2A20000}"/>
    <cellStyle name="Normal 7 4 5 3" xfId="41685" xr:uid="{00000000-0005-0000-0000-0000D3A20000}"/>
    <cellStyle name="Normal 7 4 5 3 2" xfId="41686" xr:uid="{00000000-0005-0000-0000-0000D4A20000}"/>
    <cellStyle name="Normal 7 4 5 3 2 2" xfId="41687" xr:uid="{00000000-0005-0000-0000-0000D5A20000}"/>
    <cellStyle name="Normal 7 4 5 3 2 2 2" xfId="41688" xr:uid="{00000000-0005-0000-0000-0000D6A20000}"/>
    <cellStyle name="Normal 7 4 5 3 2 2 2 2" xfId="41689" xr:uid="{00000000-0005-0000-0000-0000D7A20000}"/>
    <cellStyle name="Normal 7 4 5 3 2 2 3" xfId="41690" xr:uid="{00000000-0005-0000-0000-0000D8A20000}"/>
    <cellStyle name="Normal 7 4 5 3 2 3" xfId="41691" xr:uid="{00000000-0005-0000-0000-0000D9A20000}"/>
    <cellStyle name="Normal 7 4 5 3 2 3 2" xfId="41692" xr:uid="{00000000-0005-0000-0000-0000DAA20000}"/>
    <cellStyle name="Normal 7 4 5 3 2 3 2 2" xfId="41693" xr:uid="{00000000-0005-0000-0000-0000DBA20000}"/>
    <cellStyle name="Normal 7 4 5 3 2 3 3" xfId="41694" xr:uid="{00000000-0005-0000-0000-0000DCA20000}"/>
    <cellStyle name="Normal 7 4 5 3 2 4" xfId="41695" xr:uid="{00000000-0005-0000-0000-0000DDA20000}"/>
    <cellStyle name="Normal 7 4 5 3 2 4 2" xfId="41696" xr:uid="{00000000-0005-0000-0000-0000DEA20000}"/>
    <cellStyle name="Normal 7 4 5 3 2 5" xfId="41697" xr:uid="{00000000-0005-0000-0000-0000DFA20000}"/>
    <cellStyle name="Normal 7 4 5 3 3" xfId="41698" xr:uid="{00000000-0005-0000-0000-0000E0A20000}"/>
    <cellStyle name="Normal 7 4 5 3 3 2" xfId="41699" xr:uid="{00000000-0005-0000-0000-0000E1A20000}"/>
    <cellStyle name="Normal 7 4 5 3 3 2 2" xfId="41700" xr:uid="{00000000-0005-0000-0000-0000E2A20000}"/>
    <cellStyle name="Normal 7 4 5 3 3 3" xfId="41701" xr:uid="{00000000-0005-0000-0000-0000E3A20000}"/>
    <cellStyle name="Normal 7 4 5 3 4" xfId="41702" xr:uid="{00000000-0005-0000-0000-0000E4A20000}"/>
    <cellStyle name="Normal 7 4 5 3 4 2" xfId="41703" xr:uid="{00000000-0005-0000-0000-0000E5A20000}"/>
    <cellStyle name="Normal 7 4 5 3 4 2 2" xfId="41704" xr:uid="{00000000-0005-0000-0000-0000E6A20000}"/>
    <cellStyle name="Normal 7 4 5 3 4 3" xfId="41705" xr:uid="{00000000-0005-0000-0000-0000E7A20000}"/>
    <cellStyle name="Normal 7 4 5 3 5" xfId="41706" xr:uid="{00000000-0005-0000-0000-0000E8A20000}"/>
    <cellStyle name="Normal 7 4 5 3 5 2" xfId="41707" xr:uid="{00000000-0005-0000-0000-0000E9A20000}"/>
    <cellStyle name="Normal 7 4 5 3 6" xfId="41708" xr:uid="{00000000-0005-0000-0000-0000EAA20000}"/>
    <cellStyle name="Normal 7 4 5 3 6 2" xfId="41709" xr:uid="{00000000-0005-0000-0000-0000EBA20000}"/>
    <cellStyle name="Normal 7 4 5 3 7" xfId="41710" xr:uid="{00000000-0005-0000-0000-0000ECA20000}"/>
    <cellStyle name="Normal 7 4 5 4" xfId="41711" xr:uid="{00000000-0005-0000-0000-0000EDA20000}"/>
    <cellStyle name="Normal 7 4 5 4 2" xfId="41712" xr:uid="{00000000-0005-0000-0000-0000EEA20000}"/>
    <cellStyle name="Normal 7 4 5 4 2 2" xfId="41713" xr:uid="{00000000-0005-0000-0000-0000EFA20000}"/>
    <cellStyle name="Normal 7 4 5 4 2 2 2" xfId="41714" xr:uid="{00000000-0005-0000-0000-0000F0A20000}"/>
    <cellStyle name="Normal 7 4 5 4 2 2 2 2" xfId="41715" xr:uid="{00000000-0005-0000-0000-0000F1A20000}"/>
    <cellStyle name="Normal 7 4 5 4 2 2 3" xfId="41716" xr:uid="{00000000-0005-0000-0000-0000F2A20000}"/>
    <cellStyle name="Normal 7 4 5 4 2 3" xfId="41717" xr:uid="{00000000-0005-0000-0000-0000F3A20000}"/>
    <cellStyle name="Normal 7 4 5 4 2 3 2" xfId="41718" xr:uid="{00000000-0005-0000-0000-0000F4A20000}"/>
    <cellStyle name="Normal 7 4 5 4 2 3 2 2" xfId="41719" xr:uid="{00000000-0005-0000-0000-0000F5A20000}"/>
    <cellStyle name="Normal 7 4 5 4 2 3 3" xfId="41720" xr:uid="{00000000-0005-0000-0000-0000F6A20000}"/>
    <cellStyle name="Normal 7 4 5 4 2 4" xfId="41721" xr:uid="{00000000-0005-0000-0000-0000F7A20000}"/>
    <cellStyle name="Normal 7 4 5 4 2 4 2" xfId="41722" xr:uid="{00000000-0005-0000-0000-0000F8A20000}"/>
    <cellStyle name="Normal 7 4 5 4 2 5" xfId="41723" xr:uid="{00000000-0005-0000-0000-0000F9A20000}"/>
    <cellStyle name="Normal 7 4 5 4 3" xfId="41724" xr:uid="{00000000-0005-0000-0000-0000FAA20000}"/>
    <cellStyle name="Normal 7 4 5 4 3 2" xfId="41725" xr:uid="{00000000-0005-0000-0000-0000FBA20000}"/>
    <cellStyle name="Normal 7 4 5 4 3 2 2" xfId="41726" xr:uid="{00000000-0005-0000-0000-0000FCA20000}"/>
    <cellStyle name="Normal 7 4 5 4 3 3" xfId="41727" xr:uid="{00000000-0005-0000-0000-0000FDA20000}"/>
    <cellStyle name="Normal 7 4 5 4 4" xfId="41728" xr:uid="{00000000-0005-0000-0000-0000FEA20000}"/>
    <cellStyle name="Normal 7 4 5 4 4 2" xfId="41729" xr:uid="{00000000-0005-0000-0000-0000FFA20000}"/>
    <cellStyle name="Normal 7 4 5 4 4 2 2" xfId="41730" xr:uid="{00000000-0005-0000-0000-000000A30000}"/>
    <cellStyle name="Normal 7 4 5 4 4 3" xfId="41731" xr:uid="{00000000-0005-0000-0000-000001A30000}"/>
    <cellStyle name="Normal 7 4 5 4 5" xfId="41732" xr:uid="{00000000-0005-0000-0000-000002A30000}"/>
    <cellStyle name="Normal 7 4 5 4 5 2" xfId="41733" xr:uid="{00000000-0005-0000-0000-000003A30000}"/>
    <cellStyle name="Normal 7 4 5 4 6" xfId="41734" xr:uid="{00000000-0005-0000-0000-000004A30000}"/>
    <cellStyle name="Normal 7 4 5 4 6 2" xfId="41735" xr:uid="{00000000-0005-0000-0000-000005A30000}"/>
    <cellStyle name="Normal 7 4 5 4 7" xfId="41736" xr:uid="{00000000-0005-0000-0000-000006A30000}"/>
    <cellStyle name="Normal 7 4 5 5" xfId="41737" xr:uid="{00000000-0005-0000-0000-000007A30000}"/>
    <cellStyle name="Normal 7 4 5 5 2" xfId="41738" xr:uid="{00000000-0005-0000-0000-000008A30000}"/>
    <cellStyle name="Normal 7 4 5 5 2 2" xfId="41739" xr:uid="{00000000-0005-0000-0000-000009A30000}"/>
    <cellStyle name="Normal 7 4 5 5 2 2 2" xfId="41740" xr:uid="{00000000-0005-0000-0000-00000AA30000}"/>
    <cellStyle name="Normal 7 4 5 5 2 3" xfId="41741" xr:uid="{00000000-0005-0000-0000-00000BA30000}"/>
    <cellStyle name="Normal 7 4 5 5 3" xfId="41742" xr:uid="{00000000-0005-0000-0000-00000CA30000}"/>
    <cellStyle name="Normal 7 4 5 5 3 2" xfId="41743" xr:uid="{00000000-0005-0000-0000-00000DA30000}"/>
    <cellStyle name="Normal 7 4 5 5 3 2 2" xfId="41744" xr:uid="{00000000-0005-0000-0000-00000EA30000}"/>
    <cellStyle name="Normal 7 4 5 5 3 3" xfId="41745" xr:uid="{00000000-0005-0000-0000-00000FA30000}"/>
    <cellStyle name="Normal 7 4 5 5 4" xfId="41746" xr:uid="{00000000-0005-0000-0000-000010A30000}"/>
    <cellStyle name="Normal 7 4 5 5 4 2" xfId="41747" xr:uid="{00000000-0005-0000-0000-000011A30000}"/>
    <cellStyle name="Normal 7 4 5 5 5" xfId="41748" xr:uid="{00000000-0005-0000-0000-000012A30000}"/>
    <cellStyle name="Normal 7 4 5 6" xfId="41749" xr:uid="{00000000-0005-0000-0000-000013A30000}"/>
    <cellStyle name="Normal 7 4 5 6 2" xfId="41750" xr:uid="{00000000-0005-0000-0000-000014A30000}"/>
    <cellStyle name="Normal 7 4 5 6 2 2" xfId="41751" xr:uid="{00000000-0005-0000-0000-000015A30000}"/>
    <cellStyle name="Normal 7 4 5 6 2 2 2" xfId="41752" xr:uid="{00000000-0005-0000-0000-000016A30000}"/>
    <cellStyle name="Normal 7 4 5 6 2 3" xfId="41753" xr:uid="{00000000-0005-0000-0000-000017A30000}"/>
    <cellStyle name="Normal 7 4 5 6 3" xfId="41754" xr:uid="{00000000-0005-0000-0000-000018A30000}"/>
    <cellStyle name="Normal 7 4 5 6 3 2" xfId="41755" xr:uid="{00000000-0005-0000-0000-000019A30000}"/>
    <cellStyle name="Normal 7 4 5 6 4" xfId="41756" xr:uid="{00000000-0005-0000-0000-00001AA30000}"/>
    <cellStyle name="Normal 7 4 5 7" xfId="41757" xr:uid="{00000000-0005-0000-0000-00001BA30000}"/>
    <cellStyle name="Normal 7 4 5 7 2" xfId="41758" xr:uid="{00000000-0005-0000-0000-00001CA30000}"/>
    <cellStyle name="Normal 7 4 5 7 2 2" xfId="41759" xr:uid="{00000000-0005-0000-0000-00001DA30000}"/>
    <cellStyle name="Normal 7 4 5 7 3" xfId="41760" xr:uid="{00000000-0005-0000-0000-00001EA30000}"/>
    <cellStyle name="Normal 7 4 5 8" xfId="41761" xr:uid="{00000000-0005-0000-0000-00001FA30000}"/>
    <cellStyle name="Normal 7 4 5 8 2" xfId="41762" xr:uid="{00000000-0005-0000-0000-000020A30000}"/>
    <cellStyle name="Normal 7 4 5 8 2 2" xfId="41763" xr:uid="{00000000-0005-0000-0000-000021A30000}"/>
    <cellStyle name="Normal 7 4 5 8 3" xfId="41764" xr:uid="{00000000-0005-0000-0000-000022A30000}"/>
    <cellStyle name="Normal 7 4 5 9" xfId="41765" xr:uid="{00000000-0005-0000-0000-000023A30000}"/>
    <cellStyle name="Normal 7 4 5 9 2" xfId="41766" xr:uid="{00000000-0005-0000-0000-000024A30000}"/>
    <cellStyle name="Normal 7 4 6" xfId="41767" xr:uid="{00000000-0005-0000-0000-000025A30000}"/>
    <cellStyle name="Normal 7 4 6 2" xfId="41768" xr:uid="{00000000-0005-0000-0000-000026A30000}"/>
    <cellStyle name="Normal 7 4 6 2 2" xfId="41769" xr:uid="{00000000-0005-0000-0000-000027A30000}"/>
    <cellStyle name="Normal 7 4 6 2 2 2" xfId="41770" xr:uid="{00000000-0005-0000-0000-000028A30000}"/>
    <cellStyle name="Normal 7 4 6 2 2 2 2" xfId="41771" xr:uid="{00000000-0005-0000-0000-000029A30000}"/>
    <cellStyle name="Normal 7 4 6 2 2 2 2 2" xfId="41772" xr:uid="{00000000-0005-0000-0000-00002AA30000}"/>
    <cellStyle name="Normal 7 4 6 2 2 2 3" xfId="41773" xr:uid="{00000000-0005-0000-0000-00002BA30000}"/>
    <cellStyle name="Normal 7 4 6 2 2 3" xfId="41774" xr:uid="{00000000-0005-0000-0000-00002CA30000}"/>
    <cellStyle name="Normal 7 4 6 2 2 3 2" xfId="41775" xr:uid="{00000000-0005-0000-0000-00002DA30000}"/>
    <cellStyle name="Normal 7 4 6 2 2 3 2 2" xfId="41776" xr:uid="{00000000-0005-0000-0000-00002EA30000}"/>
    <cellStyle name="Normal 7 4 6 2 2 3 3" xfId="41777" xr:uid="{00000000-0005-0000-0000-00002FA30000}"/>
    <cellStyle name="Normal 7 4 6 2 2 4" xfId="41778" xr:uid="{00000000-0005-0000-0000-000030A30000}"/>
    <cellStyle name="Normal 7 4 6 2 2 4 2" xfId="41779" xr:uid="{00000000-0005-0000-0000-000031A30000}"/>
    <cellStyle name="Normal 7 4 6 2 2 5" xfId="41780" xr:uid="{00000000-0005-0000-0000-000032A30000}"/>
    <cellStyle name="Normal 7 4 6 2 3" xfId="41781" xr:uid="{00000000-0005-0000-0000-000033A30000}"/>
    <cellStyle name="Normal 7 4 6 2 3 2" xfId="41782" xr:uid="{00000000-0005-0000-0000-000034A30000}"/>
    <cellStyle name="Normal 7 4 6 2 3 2 2" xfId="41783" xr:uid="{00000000-0005-0000-0000-000035A30000}"/>
    <cellStyle name="Normal 7 4 6 2 3 3" xfId="41784" xr:uid="{00000000-0005-0000-0000-000036A30000}"/>
    <cellStyle name="Normal 7 4 6 2 4" xfId="41785" xr:uid="{00000000-0005-0000-0000-000037A30000}"/>
    <cellStyle name="Normal 7 4 6 2 4 2" xfId="41786" xr:uid="{00000000-0005-0000-0000-000038A30000}"/>
    <cellStyle name="Normal 7 4 6 2 4 2 2" xfId="41787" xr:uid="{00000000-0005-0000-0000-000039A30000}"/>
    <cellStyle name="Normal 7 4 6 2 4 3" xfId="41788" xr:uid="{00000000-0005-0000-0000-00003AA30000}"/>
    <cellStyle name="Normal 7 4 6 2 5" xfId="41789" xr:uid="{00000000-0005-0000-0000-00003BA30000}"/>
    <cellStyle name="Normal 7 4 6 2 5 2" xfId="41790" xr:uid="{00000000-0005-0000-0000-00003CA30000}"/>
    <cellStyle name="Normal 7 4 6 2 6" xfId="41791" xr:uid="{00000000-0005-0000-0000-00003DA30000}"/>
    <cellStyle name="Normal 7 4 6 2 6 2" xfId="41792" xr:uid="{00000000-0005-0000-0000-00003EA30000}"/>
    <cellStyle name="Normal 7 4 6 2 7" xfId="41793" xr:uid="{00000000-0005-0000-0000-00003FA30000}"/>
    <cellStyle name="Normal 7 4 6 3" xfId="41794" xr:uid="{00000000-0005-0000-0000-000040A30000}"/>
    <cellStyle name="Normal 7 4 6 3 2" xfId="41795" xr:uid="{00000000-0005-0000-0000-000041A30000}"/>
    <cellStyle name="Normal 7 4 6 3 2 2" xfId="41796" xr:uid="{00000000-0005-0000-0000-000042A30000}"/>
    <cellStyle name="Normal 7 4 6 3 2 2 2" xfId="41797" xr:uid="{00000000-0005-0000-0000-000043A30000}"/>
    <cellStyle name="Normal 7 4 6 3 2 3" xfId="41798" xr:uid="{00000000-0005-0000-0000-000044A30000}"/>
    <cellStyle name="Normal 7 4 6 3 3" xfId="41799" xr:uid="{00000000-0005-0000-0000-000045A30000}"/>
    <cellStyle name="Normal 7 4 6 3 3 2" xfId="41800" xr:uid="{00000000-0005-0000-0000-000046A30000}"/>
    <cellStyle name="Normal 7 4 6 3 3 2 2" xfId="41801" xr:uid="{00000000-0005-0000-0000-000047A30000}"/>
    <cellStyle name="Normal 7 4 6 3 3 3" xfId="41802" xr:uid="{00000000-0005-0000-0000-000048A30000}"/>
    <cellStyle name="Normal 7 4 6 3 4" xfId="41803" xr:uid="{00000000-0005-0000-0000-000049A30000}"/>
    <cellStyle name="Normal 7 4 6 3 4 2" xfId="41804" xr:uid="{00000000-0005-0000-0000-00004AA30000}"/>
    <cellStyle name="Normal 7 4 6 3 5" xfId="41805" xr:uid="{00000000-0005-0000-0000-00004BA30000}"/>
    <cellStyle name="Normal 7 4 6 4" xfId="41806" xr:uid="{00000000-0005-0000-0000-00004CA30000}"/>
    <cellStyle name="Normal 7 4 6 4 2" xfId="41807" xr:uid="{00000000-0005-0000-0000-00004DA30000}"/>
    <cellStyle name="Normal 7 4 6 4 2 2" xfId="41808" xr:uid="{00000000-0005-0000-0000-00004EA30000}"/>
    <cellStyle name="Normal 7 4 6 4 3" xfId="41809" xr:uid="{00000000-0005-0000-0000-00004FA30000}"/>
    <cellStyle name="Normal 7 4 6 5" xfId="41810" xr:uid="{00000000-0005-0000-0000-000050A30000}"/>
    <cellStyle name="Normal 7 4 6 5 2" xfId="41811" xr:uid="{00000000-0005-0000-0000-000051A30000}"/>
    <cellStyle name="Normal 7 4 6 5 2 2" xfId="41812" xr:uid="{00000000-0005-0000-0000-000052A30000}"/>
    <cellStyle name="Normal 7 4 6 5 3" xfId="41813" xr:uid="{00000000-0005-0000-0000-000053A30000}"/>
    <cellStyle name="Normal 7 4 6 6" xfId="41814" xr:uid="{00000000-0005-0000-0000-000054A30000}"/>
    <cellStyle name="Normal 7 4 6 6 2" xfId="41815" xr:uid="{00000000-0005-0000-0000-000055A30000}"/>
    <cellStyle name="Normal 7 4 6 7" xfId="41816" xr:uid="{00000000-0005-0000-0000-000056A30000}"/>
    <cellStyle name="Normal 7 4 6 7 2" xfId="41817" xr:uid="{00000000-0005-0000-0000-000057A30000}"/>
    <cellStyle name="Normal 7 4 6 8" xfId="41818" xr:uid="{00000000-0005-0000-0000-000058A30000}"/>
    <cellStyle name="Normal 7 4 7" xfId="41819" xr:uid="{00000000-0005-0000-0000-000059A30000}"/>
    <cellStyle name="Normal 7 4 7 2" xfId="41820" xr:uid="{00000000-0005-0000-0000-00005AA30000}"/>
    <cellStyle name="Normal 7 4 7 2 2" xfId="41821" xr:uid="{00000000-0005-0000-0000-00005BA30000}"/>
    <cellStyle name="Normal 7 4 7 2 2 2" xfId="41822" xr:uid="{00000000-0005-0000-0000-00005CA30000}"/>
    <cellStyle name="Normal 7 4 7 2 2 2 2" xfId="41823" xr:uid="{00000000-0005-0000-0000-00005DA30000}"/>
    <cellStyle name="Normal 7 4 7 2 2 3" xfId="41824" xr:uid="{00000000-0005-0000-0000-00005EA30000}"/>
    <cellStyle name="Normal 7 4 7 2 3" xfId="41825" xr:uid="{00000000-0005-0000-0000-00005FA30000}"/>
    <cellStyle name="Normal 7 4 7 2 3 2" xfId="41826" xr:uid="{00000000-0005-0000-0000-000060A30000}"/>
    <cellStyle name="Normal 7 4 7 2 3 2 2" xfId="41827" xr:uid="{00000000-0005-0000-0000-000061A30000}"/>
    <cellStyle name="Normal 7 4 7 2 3 3" xfId="41828" xr:uid="{00000000-0005-0000-0000-000062A30000}"/>
    <cellStyle name="Normal 7 4 7 2 4" xfId="41829" xr:uid="{00000000-0005-0000-0000-000063A30000}"/>
    <cellStyle name="Normal 7 4 7 2 4 2" xfId="41830" xr:uid="{00000000-0005-0000-0000-000064A30000}"/>
    <cellStyle name="Normal 7 4 7 2 5" xfId="41831" xr:uid="{00000000-0005-0000-0000-000065A30000}"/>
    <cellStyle name="Normal 7 4 7 3" xfId="41832" xr:uid="{00000000-0005-0000-0000-000066A30000}"/>
    <cellStyle name="Normal 7 4 7 3 2" xfId="41833" xr:uid="{00000000-0005-0000-0000-000067A30000}"/>
    <cellStyle name="Normal 7 4 7 3 2 2" xfId="41834" xr:uid="{00000000-0005-0000-0000-000068A30000}"/>
    <cellStyle name="Normal 7 4 7 3 3" xfId="41835" xr:uid="{00000000-0005-0000-0000-000069A30000}"/>
    <cellStyle name="Normal 7 4 7 4" xfId="41836" xr:uid="{00000000-0005-0000-0000-00006AA30000}"/>
    <cellStyle name="Normal 7 4 7 4 2" xfId="41837" xr:uid="{00000000-0005-0000-0000-00006BA30000}"/>
    <cellStyle name="Normal 7 4 7 4 2 2" xfId="41838" xr:uid="{00000000-0005-0000-0000-00006CA30000}"/>
    <cellStyle name="Normal 7 4 7 4 3" xfId="41839" xr:uid="{00000000-0005-0000-0000-00006DA30000}"/>
    <cellStyle name="Normal 7 4 7 5" xfId="41840" xr:uid="{00000000-0005-0000-0000-00006EA30000}"/>
    <cellStyle name="Normal 7 4 7 5 2" xfId="41841" xr:uid="{00000000-0005-0000-0000-00006FA30000}"/>
    <cellStyle name="Normal 7 4 7 6" xfId="41842" xr:uid="{00000000-0005-0000-0000-000070A30000}"/>
    <cellStyle name="Normal 7 4 7 6 2" xfId="41843" xr:uid="{00000000-0005-0000-0000-000071A30000}"/>
    <cellStyle name="Normal 7 4 7 7" xfId="41844" xr:uid="{00000000-0005-0000-0000-000072A30000}"/>
    <cellStyle name="Normal 7 4 8" xfId="41845" xr:uid="{00000000-0005-0000-0000-000073A30000}"/>
    <cellStyle name="Normal 7 4 8 2" xfId="41846" xr:uid="{00000000-0005-0000-0000-000074A30000}"/>
    <cellStyle name="Normal 7 4 8 2 2" xfId="41847" xr:uid="{00000000-0005-0000-0000-000075A30000}"/>
    <cellStyle name="Normal 7 4 8 2 2 2" xfId="41848" xr:uid="{00000000-0005-0000-0000-000076A30000}"/>
    <cellStyle name="Normal 7 4 8 2 2 2 2" xfId="41849" xr:uid="{00000000-0005-0000-0000-000077A30000}"/>
    <cellStyle name="Normal 7 4 8 2 2 3" xfId="41850" xr:uid="{00000000-0005-0000-0000-000078A30000}"/>
    <cellStyle name="Normal 7 4 8 2 3" xfId="41851" xr:uid="{00000000-0005-0000-0000-000079A30000}"/>
    <cellStyle name="Normal 7 4 8 2 3 2" xfId="41852" xr:uid="{00000000-0005-0000-0000-00007AA30000}"/>
    <cellStyle name="Normal 7 4 8 2 3 2 2" xfId="41853" xr:uid="{00000000-0005-0000-0000-00007BA30000}"/>
    <cellStyle name="Normal 7 4 8 2 3 3" xfId="41854" xr:uid="{00000000-0005-0000-0000-00007CA30000}"/>
    <cellStyle name="Normal 7 4 8 2 4" xfId="41855" xr:uid="{00000000-0005-0000-0000-00007DA30000}"/>
    <cellStyle name="Normal 7 4 8 2 4 2" xfId="41856" xr:uid="{00000000-0005-0000-0000-00007EA30000}"/>
    <cellStyle name="Normal 7 4 8 2 5" xfId="41857" xr:uid="{00000000-0005-0000-0000-00007FA30000}"/>
    <cellStyle name="Normal 7 4 8 3" xfId="41858" xr:uid="{00000000-0005-0000-0000-000080A30000}"/>
    <cellStyle name="Normal 7 4 8 3 2" xfId="41859" xr:uid="{00000000-0005-0000-0000-000081A30000}"/>
    <cellStyle name="Normal 7 4 8 3 2 2" xfId="41860" xr:uid="{00000000-0005-0000-0000-000082A30000}"/>
    <cellStyle name="Normal 7 4 8 3 3" xfId="41861" xr:uid="{00000000-0005-0000-0000-000083A30000}"/>
    <cellStyle name="Normal 7 4 8 4" xfId="41862" xr:uid="{00000000-0005-0000-0000-000084A30000}"/>
    <cellStyle name="Normal 7 4 8 4 2" xfId="41863" xr:uid="{00000000-0005-0000-0000-000085A30000}"/>
    <cellStyle name="Normal 7 4 8 4 2 2" xfId="41864" xr:uid="{00000000-0005-0000-0000-000086A30000}"/>
    <cellStyle name="Normal 7 4 8 4 3" xfId="41865" xr:uid="{00000000-0005-0000-0000-000087A30000}"/>
    <cellStyle name="Normal 7 4 8 5" xfId="41866" xr:uid="{00000000-0005-0000-0000-000088A30000}"/>
    <cellStyle name="Normal 7 4 8 5 2" xfId="41867" xr:uid="{00000000-0005-0000-0000-000089A30000}"/>
    <cellStyle name="Normal 7 4 8 6" xfId="41868" xr:uid="{00000000-0005-0000-0000-00008AA30000}"/>
    <cellStyle name="Normal 7 4 8 6 2" xfId="41869" xr:uid="{00000000-0005-0000-0000-00008BA30000}"/>
    <cellStyle name="Normal 7 4 8 7" xfId="41870" xr:uid="{00000000-0005-0000-0000-00008CA30000}"/>
    <cellStyle name="Normal 7 4 9" xfId="41871" xr:uid="{00000000-0005-0000-0000-00008DA30000}"/>
    <cellStyle name="Normal 7 4 9 2" xfId="41872" xr:uid="{00000000-0005-0000-0000-00008EA30000}"/>
    <cellStyle name="Normal 7 4 9 2 2" xfId="41873" xr:uid="{00000000-0005-0000-0000-00008FA30000}"/>
    <cellStyle name="Normal 7 4 9 2 2 2" xfId="41874" xr:uid="{00000000-0005-0000-0000-000090A30000}"/>
    <cellStyle name="Normal 7 4 9 2 3" xfId="41875" xr:uid="{00000000-0005-0000-0000-000091A30000}"/>
    <cellStyle name="Normal 7 4 9 3" xfId="41876" xr:uid="{00000000-0005-0000-0000-000092A30000}"/>
    <cellStyle name="Normal 7 4 9 3 2" xfId="41877" xr:uid="{00000000-0005-0000-0000-000093A30000}"/>
    <cellStyle name="Normal 7 4 9 3 2 2" xfId="41878" xr:uid="{00000000-0005-0000-0000-000094A30000}"/>
    <cellStyle name="Normal 7 4 9 3 3" xfId="41879" xr:uid="{00000000-0005-0000-0000-000095A30000}"/>
    <cellStyle name="Normal 7 4 9 4" xfId="41880" xr:uid="{00000000-0005-0000-0000-000096A30000}"/>
    <cellStyle name="Normal 7 4 9 4 2" xfId="41881" xr:uid="{00000000-0005-0000-0000-000097A30000}"/>
    <cellStyle name="Normal 7 4 9 5" xfId="41882" xr:uid="{00000000-0005-0000-0000-000098A30000}"/>
    <cellStyle name="Normal 7 5" xfId="41883" xr:uid="{00000000-0005-0000-0000-000099A30000}"/>
    <cellStyle name="Normal 7 5 10" xfId="41884" xr:uid="{00000000-0005-0000-0000-00009AA30000}"/>
    <cellStyle name="Normal 7 5 10 2" xfId="41885" xr:uid="{00000000-0005-0000-0000-00009BA30000}"/>
    <cellStyle name="Normal 7 5 11" xfId="41886" xr:uid="{00000000-0005-0000-0000-00009CA30000}"/>
    <cellStyle name="Normal 7 5 11 2" xfId="41887" xr:uid="{00000000-0005-0000-0000-00009DA30000}"/>
    <cellStyle name="Normal 7 5 12" xfId="41888" xr:uid="{00000000-0005-0000-0000-00009EA30000}"/>
    <cellStyle name="Normal 7 5 2" xfId="41889" xr:uid="{00000000-0005-0000-0000-00009FA30000}"/>
    <cellStyle name="Normal 7 5 2 10" xfId="41890" xr:uid="{00000000-0005-0000-0000-0000A0A30000}"/>
    <cellStyle name="Normal 7 5 2 10 2" xfId="41891" xr:uid="{00000000-0005-0000-0000-0000A1A30000}"/>
    <cellStyle name="Normal 7 5 2 11" xfId="41892" xr:uid="{00000000-0005-0000-0000-0000A2A30000}"/>
    <cellStyle name="Normal 7 5 2 2" xfId="41893" xr:uid="{00000000-0005-0000-0000-0000A3A30000}"/>
    <cellStyle name="Normal 7 5 2 2 2" xfId="41894" xr:uid="{00000000-0005-0000-0000-0000A4A30000}"/>
    <cellStyle name="Normal 7 5 2 2 2 2" xfId="41895" xr:uid="{00000000-0005-0000-0000-0000A5A30000}"/>
    <cellStyle name="Normal 7 5 2 2 2 2 2" xfId="41896" xr:uid="{00000000-0005-0000-0000-0000A6A30000}"/>
    <cellStyle name="Normal 7 5 2 2 2 2 2 2" xfId="41897" xr:uid="{00000000-0005-0000-0000-0000A7A30000}"/>
    <cellStyle name="Normal 7 5 2 2 2 2 2 2 2" xfId="41898" xr:uid="{00000000-0005-0000-0000-0000A8A30000}"/>
    <cellStyle name="Normal 7 5 2 2 2 2 2 3" xfId="41899" xr:uid="{00000000-0005-0000-0000-0000A9A30000}"/>
    <cellStyle name="Normal 7 5 2 2 2 2 3" xfId="41900" xr:uid="{00000000-0005-0000-0000-0000AAA30000}"/>
    <cellStyle name="Normal 7 5 2 2 2 2 3 2" xfId="41901" xr:uid="{00000000-0005-0000-0000-0000ABA30000}"/>
    <cellStyle name="Normal 7 5 2 2 2 2 3 2 2" xfId="41902" xr:uid="{00000000-0005-0000-0000-0000ACA30000}"/>
    <cellStyle name="Normal 7 5 2 2 2 2 3 3" xfId="41903" xr:uid="{00000000-0005-0000-0000-0000ADA30000}"/>
    <cellStyle name="Normal 7 5 2 2 2 2 4" xfId="41904" xr:uid="{00000000-0005-0000-0000-0000AEA30000}"/>
    <cellStyle name="Normal 7 5 2 2 2 2 4 2" xfId="41905" xr:uid="{00000000-0005-0000-0000-0000AFA30000}"/>
    <cellStyle name="Normal 7 5 2 2 2 2 5" xfId="41906" xr:uid="{00000000-0005-0000-0000-0000B0A30000}"/>
    <cellStyle name="Normal 7 5 2 2 2 3" xfId="41907" xr:uid="{00000000-0005-0000-0000-0000B1A30000}"/>
    <cellStyle name="Normal 7 5 2 2 2 3 2" xfId="41908" xr:uid="{00000000-0005-0000-0000-0000B2A30000}"/>
    <cellStyle name="Normal 7 5 2 2 2 3 2 2" xfId="41909" xr:uid="{00000000-0005-0000-0000-0000B3A30000}"/>
    <cellStyle name="Normal 7 5 2 2 2 3 3" xfId="41910" xr:uid="{00000000-0005-0000-0000-0000B4A30000}"/>
    <cellStyle name="Normal 7 5 2 2 2 4" xfId="41911" xr:uid="{00000000-0005-0000-0000-0000B5A30000}"/>
    <cellStyle name="Normal 7 5 2 2 2 4 2" xfId="41912" xr:uid="{00000000-0005-0000-0000-0000B6A30000}"/>
    <cellStyle name="Normal 7 5 2 2 2 4 2 2" xfId="41913" xr:uid="{00000000-0005-0000-0000-0000B7A30000}"/>
    <cellStyle name="Normal 7 5 2 2 2 4 3" xfId="41914" xr:uid="{00000000-0005-0000-0000-0000B8A30000}"/>
    <cellStyle name="Normal 7 5 2 2 2 5" xfId="41915" xr:uid="{00000000-0005-0000-0000-0000B9A30000}"/>
    <cellStyle name="Normal 7 5 2 2 2 5 2" xfId="41916" xr:uid="{00000000-0005-0000-0000-0000BAA30000}"/>
    <cellStyle name="Normal 7 5 2 2 2 6" xfId="41917" xr:uid="{00000000-0005-0000-0000-0000BBA30000}"/>
    <cellStyle name="Normal 7 5 2 2 2 6 2" xfId="41918" xr:uid="{00000000-0005-0000-0000-0000BCA30000}"/>
    <cellStyle name="Normal 7 5 2 2 2 7" xfId="41919" xr:uid="{00000000-0005-0000-0000-0000BDA30000}"/>
    <cellStyle name="Normal 7 5 2 2 3" xfId="41920" xr:uid="{00000000-0005-0000-0000-0000BEA30000}"/>
    <cellStyle name="Normal 7 5 2 2 3 2" xfId="41921" xr:uid="{00000000-0005-0000-0000-0000BFA30000}"/>
    <cellStyle name="Normal 7 5 2 2 3 2 2" xfId="41922" xr:uid="{00000000-0005-0000-0000-0000C0A30000}"/>
    <cellStyle name="Normal 7 5 2 2 3 2 2 2" xfId="41923" xr:uid="{00000000-0005-0000-0000-0000C1A30000}"/>
    <cellStyle name="Normal 7 5 2 2 3 2 3" xfId="41924" xr:uid="{00000000-0005-0000-0000-0000C2A30000}"/>
    <cellStyle name="Normal 7 5 2 2 3 3" xfId="41925" xr:uid="{00000000-0005-0000-0000-0000C3A30000}"/>
    <cellStyle name="Normal 7 5 2 2 3 3 2" xfId="41926" xr:uid="{00000000-0005-0000-0000-0000C4A30000}"/>
    <cellStyle name="Normal 7 5 2 2 3 3 2 2" xfId="41927" xr:uid="{00000000-0005-0000-0000-0000C5A30000}"/>
    <cellStyle name="Normal 7 5 2 2 3 3 3" xfId="41928" xr:uid="{00000000-0005-0000-0000-0000C6A30000}"/>
    <cellStyle name="Normal 7 5 2 2 3 4" xfId="41929" xr:uid="{00000000-0005-0000-0000-0000C7A30000}"/>
    <cellStyle name="Normal 7 5 2 2 3 4 2" xfId="41930" xr:uid="{00000000-0005-0000-0000-0000C8A30000}"/>
    <cellStyle name="Normal 7 5 2 2 3 5" xfId="41931" xr:uid="{00000000-0005-0000-0000-0000C9A30000}"/>
    <cellStyle name="Normal 7 5 2 2 4" xfId="41932" xr:uid="{00000000-0005-0000-0000-0000CAA30000}"/>
    <cellStyle name="Normal 7 5 2 2 4 2" xfId="41933" xr:uid="{00000000-0005-0000-0000-0000CBA30000}"/>
    <cellStyle name="Normal 7 5 2 2 4 2 2" xfId="41934" xr:uid="{00000000-0005-0000-0000-0000CCA30000}"/>
    <cellStyle name="Normal 7 5 2 2 4 3" xfId="41935" xr:uid="{00000000-0005-0000-0000-0000CDA30000}"/>
    <cellStyle name="Normal 7 5 2 2 5" xfId="41936" xr:uid="{00000000-0005-0000-0000-0000CEA30000}"/>
    <cellStyle name="Normal 7 5 2 2 5 2" xfId="41937" xr:uid="{00000000-0005-0000-0000-0000CFA30000}"/>
    <cellStyle name="Normal 7 5 2 2 5 2 2" xfId="41938" xr:uid="{00000000-0005-0000-0000-0000D0A30000}"/>
    <cellStyle name="Normal 7 5 2 2 5 3" xfId="41939" xr:uid="{00000000-0005-0000-0000-0000D1A30000}"/>
    <cellStyle name="Normal 7 5 2 2 6" xfId="41940" xr:uid="{00000000-0005-0000-0000-0000D2A30000}"/>
    <cellStyle name="Normal 7 5 2 2 6 2" xfId="41941" xr:uid="{00000000-0005-0000-0000-0000D3A30000}"/>
    <cellStyle name="Normal 7 5 2 2 7" xfId="41942" xr:uid="{00000000-0005-0000-0000-0000D4A30000}"/>
    <cellStyle name="Normal 7 5 2 2 7 2" xfId="41943" xr:uid="{00000000-0005-0000-0000-0000D5A30000}"/>
    <cellStyle name="Normal 7 5 2 2 8" xfId="41944" xr:uid="{00000000-0005-0000-0000-0000D6A30000}"/>
    <cellStyle name="Normal 7 5 2 3" xfId="41945" xr:uid="{00000000-0005-0000-0000-0000D7A30000}"/>
    <cellStyle name="Normal 7 5 2 3 2" xfId="41946" xr:uid="{00000000-0005-0000-0000-0000D8A30000}"/>
    <cellStyle name="Normal 7 5 2 3 2 2" xfId="41947" xr:uid="{00000000-0005-0000-0000-0000D9A30000}"/>
    <cellStyle name="Normal 7 5 2 3 2 2 2" xfId="41948" xr:uid="{00000000-0005-0000-0000-0000DAA30000}"/>
    <cellStyle name="Normal 7 5 2 3 2 2 2 2" xfId="41949" xr:uid="{00000000-0005-0000-0000-0000DBA30000}"/>
    <cellStyle name="Normal 7 5 2 3 2 2 3" xfId="41950" xr:uid="{00000000-0005-0000-0000-0000DCA30000}"/>
    <cellStyle name="Normal 7 5 2 3 2 3" xfId="41951" xr:uid="{00000000-0005-0000-0000-0000DDA30000}"/>
    <cellStyle name="Normal 7 5 2 3 2 3 2" xfId="41952" xr:uid="{00000000-0005-0000-0000-0000DEA30000}"/>
    <cellStyle name="Normal 7 5 2 3 2 3 2 2" xfId="41953" xr:uid="{00000000-0005-0000-0000-0000DFA30000}"/>
    <cellStyle name="Normal 7 5 2 3 2 3 3" xfId="41954" xr:uid="{00000000-0005-0000-0000-0000E0A30000}"/>
    <cellStyle name="Normal 7 5 2 3 2 4" xfId="41955" xr:uid="{00000000-0005-0000-0000-0000E1A30000}"/>
    <cellStyle name="Normal 7 5 2 3 2 4 2" xfId="41956" xr:uid="{00000000-0005-0000-0000-0000E2A30000}"/>
    <cellStyle name="Normal 7 5 2 3 2 5" xfId="41957" xr:uid="{00000000-0005-0000-0000-0000E3A30000}"/>
    <cellStyle name="Normal 7 5 2 3 3" xfId="41958" xr:uid="{00000000-0005-0000-0000-0000E4A30000}"/>
    <cellStyle name="Normal 7 5 2 3 3 2" xfId="41959" xr:uid="{00000000-0005-0000-0000-0000E5A30000}"/>
    <cellStyle name="Normal 7 5 2 3 3 2 2" xfId="41960" xr:uid="{00000000-0005-0000-0000-0000E6A30000}"/>
    <cellStyle name="Normal 7 5 2 3 3 3" xfId="41961" xr:uid="{00000000-0005-0000-0000-0000E7A30000}"/>
    <cellStyle name="Normal 7 5 2 3 4" xfId="41962" xr:uid="{00000000-0005-0000-0000-0000E8A30000}"/>
    <cellStyle name="Normal 7 5 2 3 4 2" xfId="41963" xr:uid="{00000000-0005-0000-0000-0000E9A30000}"/>
    <cellStyle name="Normal 7 5 2 3 4 2 2" xfId="41964" xr:uid="{00000000-0005-0000-0000-0000EAA30000}"/>
    <cellStyle name="Normal 7 5 2 3 4 3" xfId="41965" xr:uid="{00000000-0005-0000-0000-0000EBA30000}"/>
    <cellStyle name="Normal 7 5 2 3 5" xfId="41966" xr:uid="{00000000-0005-0000-0000-0000ECA30000}"/>
    <cellStyle name="Normal 7 5 2 3 5 2" xfId="41967" xr:uid="{00000000-0005-0000-0000-0000EDA30000}"/>
    <cellStyle name="Normal 7 5 2 3 6" xfId="41968" xr:uid="{00000000-0005-0000-0000-0000EEA30000}"/>
    <cellStyle name="Normal 7 5 2 3 6 2" xfId="41969" xr:uid="{00000000-0005-0000-0000-0000EFA30000}"/>
    <cellStyle name="Normal 7 5 2 3 7" xfId="41970" xr:uid="{00000000-0005-0000-0000-0000F0A30000}"/>
    <cellStyle name="Normal 7 5 2 4" xfId="41971" xr:uid="{00000000-0005-0000-0000-0000F1A30000}"/>
    <cellStyle name="Normal 7 5 2 4 2" xfId="41972" xr:uid="{00000000-0005-0000-0000-0000F2A30000}"/>
    <cellStyle name="Normal 7 5 2 4 2 2" xfId="41973" xr:uid="{00000000-0005-0000-0000-0000F3A30000}"/>
    <cellStyle name="Normal 7 5 2 4 2 2 2" xfId="41974" xr:uid="{00000000-0005-0000-0000-0000F4A30000}"/>
    <cellStyle name="Normal 7 5 2 4 2 2 2 2" xfId="41975" xr:uid="{00000000-0005-0000-0000-0000F5A30000}"/>
    <cellStyle name="Normal 7 5 2 4 2 2 3" xfId="41976" xr:uid="{00000000-0005-0000-0000-0000F6A30000}"/>
    <cellStyle name="Normal 7 5 2 4 2 3" xfId="41977" xr:uid="{00000000-0005-0000-0000-0000F7A30000}"/>
    <cellStyle name="Normal 7 5 2 4 2 3 2" xfId="41978" xr:uid="{00000000-0005-0000-0000-0000F8A30000}"/>
    <cellStyle name="Normal 7 5 2 4 2 3 2 2" xfId="41979" xr:uid="{00000000-0005-0000-0000-0000F9A30000}"/>
    <cellStyle name="Normal 7 5 2 4 2 3 3" xfId="41980" xr:uid="{00000000-0005-0000-0000-0000FAA30000}"/>
    <cellStyle name="Normal 7 5 2 4 2 4" xfId="41981" xr:uid="{00000000-0005-0000-0000-0000FBA30000}"/>
    <cellStyle name="Normal 7 5 2 4 2 4 2" xfId="41982" xr:uid="{00000000-0005-0000-0000-0000FCA30000}"/>
    <cellStyle name="Normal 7 5 2 4 2 5" xfId="41983" xr:uid="{00000000-0005-0000-0000-0000FDA30000}"/>
    <cellStyle name="Normal 7 5 2 4 3" xfId="41984" xr:uid="{00000000-0005-0000-0000-0000FEA30000}"/>
    <cellStyle name="Normal 7 5 2 4 3 2" xfId="41985" xr:uid="{00000000-0005-0000-0000-0000FFA30000}"/>
    <cellStyle name="Normal 7 5 2 4 3 2 2" xfId="41986" xr:uid="{00000000-0005-0000-0000-000000A40000}"/>
    <cellStyle name="Normal 7 5 2 4 3 3" xfId="41987" xr:uid="{00000000-0005-0000-0000-000001A40000}"/>
    <cellStyle name="Normal 7 5 2 4 4" xfId="41988" xr:uid="{00000000-0005-0000-0000-000002A40000}"/>
    <cellStyle name="Normal 7 5 2 4 4 2" xfId="41989" xr:uid="{00000000-0005-0000-0000-000003A40000}"/>
    <cellStyle name="Normal 7 5 2 4 4 2 2" xfId="41990" xr:uid="{00000000-0005-0000-0000-000004A40000}"/>
    <cellStyle name="Normal 7 5 2 4 4 3" xfId="41991" xr:uid="{00000000-0005-0000-0000-000005A40000}"/>
    <cellStyle name="Normal 7 5 2 4 5" xfId="41992" xr:uid="{00000000-0005-0000-0000-000006A40000}"/>
    <cellStyle name="Normal 7 5 2 4 5 2" xfId="41993" xr:uid="{00000000-0005-0000-0000-000007A40000}"/>
    <cellStyle name="Normal 7 5 2 4 6" xfId="41994" xr:uid="{00000000-0005-0000-0000-000008A40000}"/>
    <cellStyle name="Normal 7 5 2 4 6 2" xfId="41995" xr:uid="{00000000-0005-0000-0000-000009A40000}"/>
    <cellStyle name="Normal 7 5 2 4 7" xfId="41996" xr:uid="{00000000-0005-0000-0000-00000AA40000}"/>
    <cellStyle name="Normal 7 5 2 5" xfId="41997" xr:uid="{00000000-0005-0000-0000-00000BA40000}"/>
    <cellStyle name="Normal 7 5 2 5 2" xfId="41998" xr:uid="{00000000-0005-0000-0000-00000CA40000}"/>
    <cellStyle name="Normal 7 5 2 5 2 2" xfId="41999" xr:uid="{00000000-0005-0000-0000-00000DA40000}"/>
    <cellStyle name="Normal 7 5 2 5 2 2 2" xfId="42000" xr:uid="{00000000-0005-0000-0000-00000EA40000}"/>
    <cellStyle name="Normal 7 5 2 5 2 3" xfId="42001" xr:uid="{00000000-0005-0000-0000-00000FA40000}"/>
    <cellStyle name="Normal 7 5 2 5 3" xfId="42002" xr:uid="{00000000-0005-0000-0000-000010A40000}"/>
    <cellStyle name="Normal 7 5 2 5 3 2" xfId="42003" xr:uid="{00000000-0005-0000-0000-000011A40000}"/>
    <cellStyle name="Normal 7 5 2 5 3 2 2" xfId="42004" xr:uid="{00000000-0005-0000-0000-000012A40000}"/>
    <cellStyle name="Normal 7 5 2 5 3 3" xfId="42005" xr:uid="{00000000-0005-0000-0000-000013A40000}"/>
    <cellStyle name="Normal 7 5 2 5 4" xfId="42006" xr:uid="{00000000-0005-0000-0000-000014A40000}"/>
    <cellStyle name="Normal 7 5 2 5 4 2" xfId="42007" xr:uid="{00000000-0005-0000-0000-000015A40000}"/>
    <cellStyle name="Normal 7 5 2 5 5" xfId="42008" xr:uid="{00000000-0005-0000-0000-000016A40000}"/>
    <cellStyle name="Normal 7 5 2 6" xfId="42009" xr:uid="{00000000-0005-0000-0000-000017A40000}"/>
    <cellStyle name="Normal 7 5 2 6 2" xfId="42010" xr:uid="{00000000-0005-0000-0000-000018A40000}"/>
    <cellStyle name="Normal 7 5 2 6 2 2" xfId="42011" xr:uid="{00000000-0005-0000-0000-000019A40000}"/>
    <cellStyle name="Normal 7 5 2 6 2 2 2" xfId="42012" xr:uid="{00000000-0005-0000-0000-00001AA40000}"/>
    <cellStyle name="Normal 7 5 2 6 2 3" xfId="42013" xr:uid="{00000000-0005-0000-0000-00001BA40000}"/>
    <cellStyle name="Normal 7 5 2 6 3" xfId="42014" xr:uid="{00000000-0005-0000-0000-00001CA40000}"/>
    <cellStyle name="Normal 7 5 2 6 3 2" xfId="42015" xr:uid="{00000000-0005-0000-0000-00001DA40000}"/>
    <cellStyle name="Normal 7 5 2 6 4" xfId="42016" xr:uid="{00000000-0005-0000-0000-00001EA40000}"/>
    <cellStyle name="Normal 7 5 2 7" xfId="42017" xr:uid="{00000000-0005-0000-0000-00001FA40000}"/>
    <cellStyle name="Normal 7 5 2 7 2" xfId="42018" xr:uid="{00000000-0005-0000-0000-000020A40000}"/>
    <cellStyle name="Normal 7 5 2 7 2 2" xfId="42019" xr:uid="{00000000-0005-0000-0000-000021A40000}"/>
    <cellStyle name="Normal 7 5 2 7 3" xfId="42020" xr:uid="{00000000-0005-0000-0000-000022A40000}"/>
    <cellStyle name="Normal 7 5 2 8" xfId="42021" xr:uid="{00000000-0005-0000-0000-000023A40000}"/>
    <cellStyle name="Normal 7 5 2 8 2" xfId="42022" xr:uid="{00000000-0005-0000-0000-000024A40000}"/>
    <cellStyle name="Normal 7 5 2 8 2 2" xfId="42023" xr:uid="{00000000-0005-0000-0000-000025A40000}"/>
    <cellStyle name="Normal 7 5 2 8 3" xfId="42024" xr:uid="{00000000-0005-0000-0000-000026A40000}"/>
    <cellStyle name="Normal 7 5 2 9" xfId="42025" xr:uid="{00000000-0005-0000-0000-000027A40000}"/>
    <cellStyle name="Normal 7 5 2 9 2" xfId="42026" xr:uid="{00000000-0005-0000-0000-000028A40000}"/>
    <cellStyle name="Normal 7 5 3" xfId="42027" xr:uid="{00000000-0005-0000-0000-000029A40000}"/>
    <cellStyle name="Normal 7 5 3 2" xfId="42028" xr:uid="{00000000-0005-0000-0000-00002AA40000}"/>
    <cellStyle name="Normal 7 5 3 2 2" xfId="42029" xr:uid="{00000000-0005-0000-0000-00002BA40000}"/>
    <cellStyle name="Normal 7 5 3 2 2 2" xfId="42030" xr:uid="{00000000-0005-0000-0000-00002CA40000}"/>
    <cellStyle name="Normal 7 5 3 2 2 2 2" xfId="42031" xr:uid="{00000000-0005-0000-0000-00002DA40000}"/>
    <cellStyle name="Normal 7 5 3 2 2 2 2 2" xfId="42032" xr:uid="{00000000-0005-0000-0000-00002EA40000}"/>
    <cellStyle name="Normal 7 5 3 2 2 2 3" xfId="42033" xr:uid="{00000000-0005-0000-0000-00002FA40000}"/>
    <cellStyle name="Normal 7 5 3 2 2 3" xfId="42034" xr:uid="{00000000-0005-0000-0000-000030A40000}"/>
    <cellStyle name="Normal 7 5 3 2 2 3 2" xfId="42035" xr:uid="{00000000-0005-0000-0000-000031A40000}"/>
    <cellStyle name="Normal 7 5 3 2 2 3 2 2" xfId="42036" xr:uid="{00000000-0005-0000-0000-000032A40000}"/>
    <cellStyle name="Normal 7 5 3 2 2 3 3" xfId="42037" xr:uid="{00000000-0005-0000-0000-000033A40000}"/>
    <cellStyle name="Normal 7 5 3 2 2 4" xfId="42038" xr:uid="{00000000-0005-0000-0000-000034A40000}"/>
    <cellStyle name="Normal 7 5 3 2 2 4 2" xfId="42039" xr:uid="{00000000-0005-0000-0000-000035A40000}"/>
    <cellStyle name="Normal 7 5 3 2 2 5" xfId="42040" xr:uid="{00000000-0005-0000-0000-000036A40000}"/>
    <cellStyle name="Normal 7 5 3 2 3" xfId="42041" xr:uid="{00000000-0005-0000-0000-000037A40000}"/>
    <cellStyle name="Normal 7 5 3 2 3 2" xfId="42042" xr:uid="{00000000-0005-0000-0000-000038A40000}"/>
    <cellStyle name="Normal 7 5 3 2 3 2 2" xfId="42043" xr:uid="{00000000-0005-0000-0000-000039A40000}"/>
    <cellStyle name="Normal 7 5 3 2 3 3" xfId="42044" xr:uid="{00000000-0005-0000-0000-00003AA40000}"/>
    <cellStyle name="Normal 7 5 3 2 4" xfId="42045" xr:uid="{00000000-0005-0000-0000-00003BA40000}"/>
    <cellStyle name="Normal 7 5 3 2 4 2" xfId="42046" xr:uid="{00000000-0005-0000-0000-00003CA40000}"/>
    <cellStyle name="Normal 7 5 3 2 4 2 2" xfId="42047" xr:uid="{00000000-0005-0000-0000-00003DA40000}"/>
    <cellStyle name="Normal 7 5 3 2 4 3" xfId="42048" xr:uid="{00000000-0005-0000-0000-00003EA40000}"/>
    <cellStyle name="Normal 7 5 3 2 5" xfId="42049" xr:uid="{00000000-0005-0000-0000-00003FA40000}"/>
    <cellStyle name="Normal 7 5 3 2 5 2" xfId="42050" xr:uid="{00000000-0005-0000-0000-000040A40000}"/>
    <cellStyle name="Normal 7 5 3 2 6" xfId="42051" xr:uid="{00000000-0005-0000-0000-000041A40000}"/>
    <cellStyle name="Normal 7 5 3 2 6 2" xfId="42052" xr:uid="{00000000-0005-0000-0000-000042A40000}"/>
    <cellStyle name="Normal 7 5 3 2 7" xfId="42053" xr:uid="{00000000-0005-0000-0000-000043A40000}"/>
    <cellStyle name="Normal 7 5 3 3" xfId="42054" xr:uid="{00000000-0005-0000-0000-000044A40000}"/>
    <cellStyle name="Normal 7 5 3 3 2" xfId="42055" xr:uid="{00000000-0005-0000-0000-000045A40000}"/>
    <cellStyle name="Normal 7 5 3 3 2 2" xfId="42056" xr:uid="{00000000-0005-0000-0000-000046A40000}"/>
    <cellStyle name="Normal 7 5 3 3 2 2 2" xfId="42057" xr:uid="{00000000-0005-0000-0000-000047A40000}"/>
    <cellStyle name="Normal 7 5 3 3 2 3" xfId="42058" xr:uid="{00000000-0005-0000-0000-000048A40000}"/>
    <cellStyle name="Normal 7 5 3 3 3" xfId="42059" xr:uid="{00000000-0005-0000-0000-000049A40000}"/>
    <cellStyle name="Normal 7 5 3 3 3 2" xfId="42060" xr:uid="{00000000-0005-0000-0000-00004AA40000}"/>
    <cellStyle name="Normal 7 5 3 3 3 2 2" xfId="42061" xr:uid="{00000000-0005-0000-0000-00004BA40000}"/>
    <cellStyle name="Normal 7 5 3 3 3 3" xfId="42062" xr:uid="{00000000-0005-0000-0000-00004CA40000}"/>
    <cellStyle name="Normal 7 5 3 3 4" xfId="42063" xr:uid="{00000000-0005-0000-0000-00004DA40000}"/>
    <cellStyle name="Normal 7 5 3 3 4 2" xfId="42064" xr:uid="{00000000-0005-0000-0000-00004EA40000}"/>
    <cellStyle name="Normal 7 5 3 3 5" xfId="42065" xr:uid="{00000000-0005-0000-0000-00004FA40000}"/>
    <cellStyle name="Normal 7 5 3 4" xfId="42066" xr:uid="{00000000-0005-0000-0000-000050A40000}"/>
    <cellStyle name="Normal 7 5 3 4 2" xfId="42067" xr:uid="{00000000-0005-0000-0000-000051A40000}"/>
    <cellStyle name="Normal 7 5 3 4 2 2" xfId="42068" xr:uid="{00000000-0005-0000-0000-000052A40000}"/>
    <cellStyle name="Normal 7 5 3 4 3" xfId="42069" xr:uid="{00000000-0005-0000-0000-000053A40000}"/>
    <cellStyle name="Normal 7 5 3 5" xfId="42070" xr:uid="{00000000-0005-0000-0000-000054A40000}"/>
    <cellStyle name="Normal 7 5 3 5 2" xfId="42071" xr:uid="{00000000-0005-0000-0000-000055A40000}"/>
    <cellStyle name="Normal 7 5 3 5 2 2" xfId="42072" xr:uid="{00000000-0005-0000-0000-000056A40000}"/>
    <cellStyle name="Normal 7 5 3 5 3" xfId="42073" xr:uid="{00000000-0005-0000-0000-000057A40000}"/>
    <cellStyle name="Normal 7 5 3 6" xfId="42074" xr:uid="{00000000-0005-0000-0000-000058A40000}"/>
    <cellStyle name="Normal 7 5 3 6 2" xfId="42075" xr:uid="{00000000-0005-0000-0000-000059A40000}"/>
    <cellStyle name="Normal 7 5 3 7" xfId="42076" xr:uid="{00000000-0005-0000-0000-00005AA40000}"/>
    <cellStyle name="Normal 7 5 3 7 2" xfId="42077" xr:uid="{00000000-0005-0000-0000-00005BA40000}"/>
    <cellStyle name="Normal 7 5 3 8" xfId="42078" xr:uid="{00000000-0005-0000-0000-00005CA40000}"/>
    <cellStyle name="Normal 7 5 4" xfId="42079" xr:uid="{00000000-0005-0000-0000-00005DA40000}"/>
    <cellStyle name="Normal 7 5 4 2" xfId="42080" xr:uid="{00000000-0005-0000-0000-00005EA40000}"/>
    <cellStyle name="Normal 7 5 4 2 2" xfId="42081" xr:uid="{00000000-0005-0000-0000-00005FA40000}"/>
    <cellStyle name="Normal 7 5 4 2 2 2" xfId="42082" xr:uid="{00000000-0005-0000-0000-000060A40000}"/>
    <cellStyle name="Normal 7 5 4 2 2 2 2" xfId="42083" xr:uid="{00000000-0005-0000-0000-000061A40000}"/>
    <cellStyle name="Normal 7 5 4 2 2 3" xfId="42084" xr:uid="{00000000-0005-0000-0000-000062A40000}"/>
    <cellStyle name="Normal 7 5 4 2 3" xfId="42085" xr:uid="{00000000-0005-0000-0000-000063A40000}"/>
    <cellStyle name="Normal 7 5 4 2 3 2" xfId="42086" xr:uid="{00000000-0005-0000-0000-000064A40000}"/>
    <cellStyle name="Normal 7 5 4 2 3 2 2" xfId="42087" xr:uid="{00000000-0005-0000-0000-000065A40000}"/>
    <cellStyle name="Normal 7 5 4 2 3 3" xfId="42088" xr:uid="{00000000-0005-0000-0000-000066A40000}"/>
    <cellStyle name="Normal 7 5 4 2 4" xfId="42089" xr:uid="{00000000-0005-0000-0000-000067A40000}"/>
    <cellStyle name="Normal 7 5 4 2 4 2" xfId="42090" xr:uid="{00000000-0005-0000-0000-000068A40000}"/>
    <cellStyle name="Normal 7 5 4 2 5" xfId="42091" xr:uid="{00000000-0005-0000-0000-000069A40000}"/>
    <cellStyle name="Normal 7 5 4 3" xfId="42092" xr:uid="{00000000-0005-0000-0000-00006AA40000}"/>
    <cellStyle name="Normal 7 5 4 3 2" xfId="42093" xr:uid="{00000000-0005-0000-0000-00006BA40000}"/>
    <cellStyle name="Normal 7 5 4 3 2 2" xfId="42094" xr:uid="{00000000-0005-0000-0000-00006CA40000}"/>
    <cellStyle name="Normal 7 5 4 3 3" xfId="42095" xr:uid="{00000000-0005-0000-0000-00006DA40000}"/>
    <cellStyle name="Normal 7 5 4 4" xfId="42096" xr:uid="{00000000-0005-0000-0000-00006EA40000}"/>
    <cellStyle name="Normal 7 5 4 4 2" xfId="42097" xr:uid="{00000000-0005-0000-0000-00006FA40000}"/>
    <cellStyle name="Normal 7 5 4 4 2 2" xfId="42098" xr:uid="{00000000-0005-0000-0000-000070A40000}"/>
    <cellStyle name="Normal 7 5 4 4 3" xfId="42099" xr:uid="{00000000-0005-0000-0000-000071A40000}"/>
    <cellStyle name="Normal 7 5 4 5" xfId="42100" xr:uid="{00000000-0005-0000-0000-000072A40000}"/>
    <cellStyle name="Normal 7 5 4 5 2" xfId="42101" xr:uid="{00000000-0005-0000-0000-000073A40000}"/>
    <cellStyle name="Normal 7 5 4 6" xfId="42102" xr:uid="{00000000-0005-0000-0000-000074A40000}"/>
    <cellStyle name="Normal 7 5 4 6 2" xfId="42103" xr:uid="{00000000-0005-0000-0000-000075A40000}"/>
    <cellStyle name="Normal 7 5 4 7" xfId="42104" xr:uid="{00000000-0005-0000-0000-000076A40000}"/>
    <cellStyle name="Normal 7 5 5" xfId="42105" xr:uid="{00000000-0005-0000-0000-000077A40000}"/>
    <cellStyle name="Normal 7 5 5 2" xfId="42106" xr:uid="{00000000-0005-0000-0000-000078A40000}"/>
    <cellStyle name="Normal 7 5 5 2 2" xfId="42107" xr:uid="{00000000-0005-0000-0000-000079A40000}"/>
    <cellStyle name="Normal 7 5 5 2 2 2" xfId="42108" xr:uid="{00000000-0005-0000-0000-00007AA40000}"/>
    <cellStyle name="Normal 7 5 5 2 2 2 2" xfId="42109" xr:uid="{00000000-0005-0000-0000-00007BA40000}"/>
    <cellStyle name="Normal 7 5 5 2 2 3" xfId="42110" xr:uid="{00000000-0005-0000-0000-00007CA40000}"/>
    <cellStyle name="Normal 7 5 5 2 3" xfId="42111" xr:uid="{00000000-0005-0000-0000-00007DA40000}"/>
    <cellStyle name="Normal 7 5 5 2 3 2" xfId="42112" xr:uid="{00000000-0005-0000-0000-00007EA40000}"/>
    <cellStyle name="Normal 7 5 5 2 3 2 2" xfId="42113" xr:uid="{00000000-0005-0000-0000-00007FA40000}"/>
    <cellStyle name="Normal 7 5 5 2 3 3" xfId="42114" xr:uid="{00000000-0005-0000-0000-000080A40000}"/>
    <cellStyle name="Normal 7 5 5 2 4" xfId="42115" xr:uid="{00000000-0005-0000-0000-000081A40000}"/>
    <cellStyle name="Normal 7 5 5 2 4 2" xfId="42116" xr:uid="{00000000-0005-0000-0000-000082A40000}"/>
    <cellStyle name="Normal 7 5 5 2 5" xfId="42117" xr:uid="{00000000-0005-0000-0000-000083A40000}"/>
    <cellStyle name="Normal 7 5 5 3" xfId="42118" xr:uid="{00000000-0005-0000-0000-000084A40000}"/>
    <cellStyle name="Normal 7 5 5 3 2" xfId="42119" xr:uid="{00000000-0005-0000-0000-000085A40000}"/>
    <cellStyle name="Normal 7 5 5 3 2 2" xfId="42120" xr:uid="{00000000-0005-0000-0000-000086A40000}"/>
    <cellStyle name="Normal 7 5 5 3 3" xfId="42121" xr:uid="{00000000-0005-0000-0000-000087A40000}"/>
    <cellStyle name="Normal 7 5 5 4" xfId="42122" xr:uid="{00000000-0005-0000-0000-000088A40000}"/>
    <cellStyle name="Normal 7 5 5 4 2" xfId="42123" xr:uid="{00000000-0005-0000-0000-000089A40000}"/>
    <cellStyle name="Normal 7 5 5 4 2 2" xfId="42124" xr:uid="{00000000-0005-0000-0000-00008AA40000}"/>
    <cellStyle name="Normal 7 5 5 4 3" xfId="42125" xr:uid="{00000000-0005-0000-0000-00008BA40000}"/>
    <cellStyle name="Normal 7 5 5 5" xfId="42126" xr:uid="{00000000-0005-0000-0000-00008CA40000}"/>
    <cellStyle name="Normal 7 5 5 5 2" xfId="42127" xr:uid="{00000000-0005-0000-0000-00008DA40000}"/>
    <cellStyle name="Normal 7 5 5 6" xfId="42128" xr:uid="{00000000-0005-0000-0000-00008EA40000}"/>
    <cellStyle name="Normal 7 5 5 6 2" xfId="42129" xr:uid="{00000000-0005-0000-0000-00008FA40000}"/>
    <cellStyle name="Normal 7 5 5 7" xfId="42130" xr:uid="{00000000-0005-0000-0000-000090A40000}"/>
    <cellStyle name="Normal 7 5 6" xfId="42131" xr:uid="{00000000-0005-0000-0000-000091A40000}"/>
    <cellStyle name="Normal 7 5 6 2" xfId="42132" xr:uid="{00000000-0005-0000-0000-000092A40000}"/>
    <cellStyle name="Normal 7 5 6 2 2" xfId="42133" xr:uid="{00000000-0005-0000-0000-000093A40000}"/>
    <cellStyle name="Normal 7 5 6 2 2 2" xfId="42134" xr:uid="{00000000-0005-0000-0000-000094A40000}"/>
    <cellStyle name="Normal 7 5 6 2 3" xfId="42135" xr:uid="{00000000-0005-0000-0000-000095A40000}"/>
    <cellStyle name="Normal 7 5 6 3" xfId="42136" xr:uid="{00000000-0005-0000-0000-000096A40000}"/>
    <cellStyle name="Normal 7 5 6 3 2" xfId="42137" xr:uid="{00000000-0005-0000-0000-000097A40000}"/>
    <cellStyle name="Normal 7 5 6 3 2 2" xfId="42138" xr:uid="{00000000-0005-0000-0000-000098A40000}"/>
    <cellStyle name="Normal 7 5 6 3 3" xfId="42139" xr:uid="{00000000-0005-0000-0000-000099A40000}"/>
    <cellStyle name="Normal 7 5 6 4" xfId="42140" xr:uid="{00000000-0005-0000-0000-00009AA40000}"/>
    <cellStyle name="Normal 7 5 6 4 2" xfId="42141" xr:uid="{00000000-0005-0000-0000-00009BA40000}"/>
    <cellStyle name="Normal 7 5 6 5" xfId="42142" xr:uid="{00000000-0005-0000-0000-00009CA40000}"/>
    <cellStyle name="Normal 7 5 7" xfId="42143" xr:uid="{00000000-0005-0000-0000-00009DA40000}"/>
    <cellStyle name="Normal 7 5 7 2" xfId="42144" xr:uid="{00000000-0005-0000-0000-00009EA40000}"/>
    <cellStyle name="Normal 7 5 7 2 2" xfId="42145" xr:uid="{00000000-0005-0000-0000-00009FA40000}"/>
    <cellStyle name="Normal 7 5 7 2 2 2" xfId="42146" xr:uid="{00000000-0005-0000-0000-0000A0A40000}"/>
    <cellStyle name="Normal 7 5 7 2 3" xfId="42147" xr:uid="{00000000-0005-0000-0000-0000A1A40000}"/>
    <cellStyle name="Normal 7 5 7 3" xfId="42148" xr:uid="{00000000-0005-0000-0000-0000A2A40000}"/>
    <cellStyle name="Normal 7 5 7 3 2" xfId="42149" xr:uid="{00000000-0005-0000-0000-0000A3A40000}"/>
    <cellStyle name="Normal 7 5 7 4" xfId="42150" xr:uid="{00000000-0005-0000-0000-0000A4A40000}"/>
    <cellStyle name="Normal 7 5 8" xfId="42151" xr:uid="{00000000-0005-0000-0000-0000A5A40000}"/>
    <cellStyle name="Normal 7 5 8 2" xfId="42152" xr:uid="{00000000-0005-0000-0000-0000A6A40000}"/>
    <cellStyle name="Normal 7 5 8 2 2" xfId="42153" xr:uid="{00000000-0005-0000-0000-0000A7A40000}"/>
    <cellStyle name="Normal 7 5 8 3" xfId="42154" xr:uid="{00000000-0005-0000-0000-0000A8A40000}"/>
    <cellStyle name="Normal 7 5 9" xfId="42155" xr:uid="{00000000-0005-0000-0000-0000A9A40000}"/>
    <cellStyle name="Normal 7 5 9 2" xfId="42156" xr:uid="{00000000-0005-0000-0000-0000AAA40000}"/>
    <cellStyle name="Normal 7 5 9 2 2" xfId="42157" xr:uid="{00000000-0005-0000-0000-0000ABA40000}"/>
    <cellStyle name="Normal 7 5 9 3" xfId="42158" xr:uid="{00000000-0005-0000-0000-0000ACA40000}"/>
    <cellStyle name="Normal 7 6" xfId="42159" xr:uid="{00000000-0005-0000-0000-0000ADA40000}"/>
    <cellStyle name="Normal 7 6 10" xfId="42160" xr:uid="{00000000-0005-0000-0000-0000AEA40000}"/>
    <cellStyle name="Normal 7 6 10 2" xfId="42161" xr:uid="{00000000-0005-0000-0000-0000AFA40000}"/>
    <cellStyle name="Normal 7 6 11" xfId="42162" xr:uid="{00000000-0005-0000-0000-0000B0A40000}"/>
    <cellStyle name="Normal 7 6 2" xfId="42163" xr:uid="{00000000-0005-0000-0000-0000B1A40000}"/>
    <cellStyle name="Normal 7 6 2 2" xfId="42164" xr:uid="{00000000-0005-0000-0000-0000B2A40000}"/>
    <cellStyle name="Normal 7 6 2 2 2" xfId="42165" xr:uid="{00000000-0005-0000-0000-0000B3A40000}"/>
    <cellStyle name="Normal 7 6 2 2 2 2" xfId="42166" xr:uid="{00000000-0005-0000-0000-0000B4A40000}"/>
    <cellStyle name="Normal 7 6 2 2 2 2 2" xfId="42167" xr:uid="{00000000-0005-0000-0000-0000B5A40000}"/>
    <cellStyle name="Normal 7 6 2 2 2 2 2 2" xfId="42168" xr:uid="{00000000-0005-0000-0000-0000B6A40000}"/>
    <cellStyle name="Normal 7 6 2 2 2 2 3" xfId="42169" xr:uid="{00000000-0005-0000-0000-0000B7A40000}"/>
    <cellStyle name="Normal 7 6 2 2 2 3" xfId="42170" xr:uid="{00000000-0005-0000-0000-0000B8A40000}"/>
    <cellStyle name="Normal 7 6 2 2 2 3 2" xfId="42171" xr:uid="{00000000-0005-0000-0000-0000B9A40000}"/>
    <cellStyle name="Normal 7 6 2 2 2 3 2 2" xfId="42172" xr:uid="{00000000-0005-0000-0000-0000BAA40000}"/>
    <cellStyle name="Normal 7 6 2 2 2 3 3" xfId="42173" xr:uid="{00000000-0005-0000-0000-0000BBA40000}"/>
    <cellStyle name="Normal 7 6 2 2 2 4" xfId="42174" xr:uid="{00000000-0005-0000-0000-0000BCA40000}"/>
    <cellStyle name="Normal 7 6 2 2 2 4 2" xfId="42175" xr:uid="{00000000-0005-0000-0000-0000BDA40000}"/>
    <cellStyle name="Normal 7 6 2 2 2 5" xfId="42176" xr:uid="{00000000-0005-0000-0000-0000BEA40000}"/>
    <cellStyle name="Normal 7 6 2 2 3" xfId="42177" xr:uid="{00000000-0005-0000-0000-0000BFA40000}"/>
    <cellStyle name="Normal 7 6 2 2 3 2" xfId="42178" xr:uid="{00000000-0005-0000-0000-0000C0A40000}"/>
    <cellStyle name="Normal 7 6 2 2 3 2 2" xfId="42179" xr:uid="{00000000-0005-0000-0000-0000C1A40000}"/>
    <cellStyle name="Normal 7 6 2 2 3 3" xfId="42180" xr:uid="{00000000-0005-0000-0000-0000C2A40000}"/>
    <cellStyle name="Normal 7 6 2 2 4" xfId="42181" xr:uid="{00000000-0005-0000-0000-0000C3A40000}"/>
    <cellStyle name="Normal 7 6 2 2 4 2" xfId="42182" xr:uid="{00000000-0005-0000-0000-0000C4A40000}"/>
    <cellStyle name="Normal 7 6 2 2 4 2 2" xfId="42183" xr:uid="{00000000-0005-0000-0000-0000C5A40000}"/>
    <cellStyle name="Normal 7 6 2 2 4 3" xfId="42184" xr:uid="{00000000-0005-0000-0000-0000C6A40000}"/>
    <cellStyle name="Normal 7 6 2 2 5" xfId="42185" xr:uid="{00000000-0005-0000-0000-0000C7A40000}"/>
    <cellStyle name="Normal 7 6 2 2 5 2" xfId="42186" xr:uid="{00000000-0005-0000-0000-0000C8A40000}"/>
    <cellStyle name="Normal 7 6 2 2 6" xfId="42187" xr:uid="{00000000-0005-0000-0000-0000C9A40000}"/>
    <cellStyle name="Normal 7 6 2 2 6 2" xfId="42188" xr:uid="{00000000-0005-0000-0000-0000CAA40000}"/>
    <cellStyle name="Normal 7 6 2 2 7" xfId="42189" xr:uid="{00000000-0005-0000-0000-0000CBA40000}"/>
    <cellStyle name="Normal 7 6 2 3" xfId="42190" xr:uid="{00000000-0005-0000-0000-0000CCA40000}"/>
    <cellStyle name="Normal 7 6 2 3 2" xfId="42191" xr:uid="{00000000-0005-0000-0000-0000CDA40000}"/>
    <cellStyle name="Normal 7 6 2 3 2 2" xfId="42192" xr:uid="{00000000-0005-0000-0000-0000CEA40000}"/>
    <cellStyle name="Normal 7 6 2 3 2 2 2" xfId="42193" xr:uid="{00000000-0005-0000-0000-0000CFA40000}"/>
    <cellStyle name="Normal 7 6 2 3 2 3" xfId="42194" xr:uid="{00000000-0005-0000-0000-0000D0A40000}"/>
    <cellStyle name="Normal 7 6 2 3 3" xfId="42195" xr:uid="{00000000-0005-0000-0000-0000D1A40000}"/>
    <cellStyle name="Normal 7 6 2 3 3 2" xfId="42196" xr:uid="{00000000-0005-0000-0000-0000D2A40000}"/>
    <cellStyle name="Normal 7 6 2 3 3 2 2" xfId="42197" xr:uid="{00000000-0005-0000-0000-0000D3A40000}"/>
    <cellStyle name="Normal 7 6 2 3 3 3" xfId="42198" xr:uid="{00000000-0005-0000-0000-0000D4A40000}"/>
    <cellStyle name="Normal 7 6 2 3 4" xfId="42199" xr:uid="{00000000-0005-0000-0000-0000D5A40000}"/>
    <cellStyle name="Normal 7 6 2 3 4 2" xfId="42200" xr:uid="{00000000-0005-0000-0000-0000D6A40000}"/>
    <cellStyle name="Normal 7 6 2 3 5" xfId="42201" xr:uid="{00000000-0005-0000-0000-0000D7A40000}"/>
    <cellStyle name="Normal 7 6 2 4" xfId="42202" xr:uid="{00000000-0005-0000-0000-0000D8A40000}"/>
    <cellStyle name="Normal 7 6 2 4 2" xfId="42203" xr:uid="{00000000-0005-0000-0000-0000D9A40000}"/>
    <cellStyle name="Normal 7 6 2 4 2 2" xfId="42204" xr:uid="{00000000-0005-0000-0000-0000DAA40000}"/>
    <cellStyle name="Normal 7 6 2 4 3" xfId="42205" xr:uid="{00000000-0005-0000-0000-0000DBA40000}"/>
    <cellStyle name="Normal 7 6 2 5" xfId="42206" xr:uid="{00000000-0005-0000-0000-0000DCA40000}"/>
    <cellStyle name="Normal 7 6 2 5 2" xfId="42207" xr:uid="{00000000-0005-0000-0000-0000DDA40000}"/>
    <cellStyle name="Normal 7 6 2 5 2 2" xfId="42208" xr:uid="{00000000-0005-0000-0000-0000DEA40000}"/>
    <cellStyle name="Normal 7 6 2 5 3" xfId="42209" xr:uid="{00000000-0005-0000-0000-0000DFA40000}"/>
    <cellStyle name="Normal 7 6 2 6" xfId="42210" xr:uid="{00000000-0005-0000-0000-0000E0A40000}"/>
    <cellStyle name="Normal 7 6 2 6 2" xfId="42211" xr:uid="{00000000-0005-0000-0000-0000E1A40000}"/>
    <cellStyle name="Normal 7 6 2 7" xfId="42212" xr:uid="{00000000-0005-0000-0000-0000E2A40000}"/>
    <cellStyle name="Normal 7 6 2 7 2" xfId="42213" xr:uid="{00000000-0005-0000-0000-0000E3A40000}"/>
    <cellStyle name="Normal 7 6 2 8" xfId="42214" xr:uid="{00000000-0005-0000-0000-0000E4A40000}"/>
    <cellStyle name="Normal 7 6 3" xfId="42215" xr:uid="{00000000-0005-0000-0000-0000E5A40000}"/>
    <cellStyle name="Normal 7 6 3 2" xfId="42216" xr:uid="{00000000-0005-0000-0000-0000E6A40000}"/>
    <cellStyle name="Normal 7 6 3 2 2" xfId="42217" xr:uid="{00000000-0005-0000-0000-0000E7A40000}"/>
    <cellStyle name="Normal 7 6 3 2 2 2" xfId="42218" xr:uid="{00000000-0005-0000-0000-0000E8A40000}"/>
    <cellStyle name="Normal 7 6 3 2 2 2 2" xfId="42219" xr:uid="{00000000-0005-0000-0000-0000E9A40000}"/>
    <cellStyle name="Normal 7 6 3 2 2 3" xfId="42220" xr:uid="{00000000-0005-0000-0000-0000EAA40000}"/>
    <cellStyle name="Normal 7 6 3 2 3" xfId="42221" xr:uid="{00000000-0005-0000-0000-0000EBA40000}"/>
    <cellStyle name="Normal 7 6 3 2 3 2" xfId="42222" xr:uid="{00000000-0005-0000-0000-0000ECA40000}"/>
    <cellStyle name="Normal 7 6 3 2 3 2 2" xfId="42223" xr:uid="{00000000-0005-0000-0000-0000EDA40000}"/>
    <cellStyle name="Normal 7 6 3 2 3 3" xfId="42224" xr:uid="{00000000-0005-0000-0000-0000EEA40000}"/>
    <cellStyle name="Normal 7 6 3 2 4" xfId="42225" xr:uid="{00000000-0005-0000-0000-0000EFA40000}"/>
    <cellStyle name="Normal 7 6 3 2 4 2" xfId="42226" xr:uid="{00000000-0005-0000-0000-0000F0A40000}"/>
    <cellStyle name="Normal 7 6 3 2 5" xfId="42227" xr:uid="{00000000-0005-0000-0000-0000F1A40000}"/>
    <cellStyle name="Normal 7 6 3 3" xfId="42228" xr:uid="{00000000-0005-0000-0000-0000F2A40000}"/>
    <cellStyle name="Normal 7 6 3 3 2" xfId="42229" xr:uid="{00000000-0005-0000-0000-0000F3A40000}"/>
    <cellStyle name="Normal 7 6 3 3 2 2" xfId="42230" xr:uid="{00000000-0005-0000-0000-0000F4A40000}"/>
    <cellStyle name="Normal 7 6 3 3 3" xfId="42231" xr:uid="{00000000-0005-0000-0000-0000F5A40000}"/>
    <cellStyle name="Normal 7 6 3 4" xfId="42232" xr:uid="{00000000-0005-0000-0000-0000F6A40000}"/>
    <cellStyle name="Normal 7 6 3 4 2" xfId="42233" xr:uid="{00000000-0005-0000-0000-0000F7A40000}"/>
    <cellStyle name="Normal 7 6 3 4 2 2" xfId="42234" xr:uid="{00000000-0005-0000-0000-0000F8A40000}"/>
    <cellStyle name="Normal 7 6 3 4 3" xfId="42235" xr:uid="{00000000-0005-0000-0000-0000F9A40000}"/>
    <cellStyle name="Normal 7 6 3 5" xfId="42236" xr:uid="{00000000-0005-0000-0000-0000FAA40000}"/>
    <cellStyle name="Normal 7 6 3 5 2" xfId="42237" xr:uid="{00000000-0005-0000-0000-0000FBA40000}"/>
    <cellStyle name="Normal 7 6 3 6" xfId="42238" xr:uid="{00000000-0005-0000-0000-0000FCA40000}"/>
    <cellStyle name="Normal 7 6 3 6 2" xfId="42239" xr:uid="{00000000-0005-0000-0000-0000FDA40000}"/>
    <cellStyle name="Normal 7 6 3 7" xfId="42240" xr:uid="{00000000-0005-0000-0000-0000FEA40000}"/>
    <cellStyle name="Normal 7 6 4" xfId="42241" xr:uid="{00000000-0005-0000-0000-0000FFA40000}"/>
    <cellStyle name="Normal 7 6 4 2" xfId="42242" xr:uid="{00000000-0005-0000-0000-000000A50000}"/>
    <cellStyle name="Normal 7 6 4 2 2" xfId="42243" xr:uid="{00000000-0005-0000-0000-000001A50000}"/>
    <cellStyle name="Normal 7 6 4 2 2 2" xfId="42244" xr:uid="{00000000-0005-0000-0000-000002A50000}"/>
    <cellStyle name="Normal 7 6 4 2 2 2 2" xfId="42245" xr:uid="{00000000-0005-0000-0000-000003A50000}"/>
    <cellStyle name="Normal 7 6 4 2 2 3" xfId="42246" xr:uid="{00000000-0005-0000-0000-000004A50000}"/>
    <cellStyle name="Normal 7 6 4 2 3" xfId="42247" xr:uid="{00000000-0005-0000-0000-000005A50000}"/>
    <cellStyle name="Normal 7 6 4 2 3 2" xfId="42248" xr:uid="{00000000-0005-0000-0000-000006A50000}"/>
    <cellStyle name="Normal 7 6 4 2 3 2 2" xfId="42249" xr:uid="{00000000-0005-0000-0000-000007A50000}"/>
    <cellStyle name="Normal 7 6 4 2 3 3" xfId="42250" xr:uid="{00000000-0005-0000-0000-000008A50000}"/>
    <cellStyle name="Normal 7 6 4 2 4" xfId="42251" xr:uid="{00000000-0005-0000-0000-000009A50000}"/>
    <cellStyle name="Normal 7 6 4 2 4 2" xfId="42252" xr:uid="{00000000-0005-0000-0000-00000AA50000}"/>
    <cellStyle name="Normal 7 6 4 2 5" xfId="42253" xr:uid="{00000000-0005-0000-0000-00000BA50000}"/>
    <cellStyle name="Normal 7 6 4 3" xfId="42254" xr:uid="{00000000-0005-0000-0000-00000CA50000}"/>
    <cellStyle name="Normal 7 6 4 3 2" xfId="42255" xr:uid="{00000000-0005-0000-0000-00000DA50000}"/>
    <cellStyle name="Normal 7 6 4 3 2 2" xfId="42256" xr:uid="{00000000-0005-0000-0000-00000EA50000}"/>
    <cellStyle name="Normal 7 6 4 3 3" xfId="42257" xr:uid="{00000000-0005-0000-0000-00000FA50000}"/>
    <cellStyle name="Normal 7 6 4 4" xfId="42258" xr:uid="{00000000-0005-0000-0000-000010A50000}"/>
    <cellStyle name="Normal 7 6 4 4 2" xfId="42259" xr:uid="{00000000-0005-0000-0000-000011A50000}"/>
    <cellStyle name="Normal 7 6 4 4 2 2" xfId="42260" xr:uid="{00000000-0005-0000-0000-000012A50000}"/>
    <cellStyle name="Normal 7 6 4 4 3" xfId="42261" xr:uid="{00000000-0005-0000-0000-000013A50000}"/>
    <cellStyle name="Normal 7 6 4 5" xfId="42262" xr:uid="{00000000-0005-0000-0000-000014A50000}"/>
    <cellStyle name="Normal 7 6 4 5 2" xfId="42263" xr:uid="{00000000-0005-0000-0000-000015A50000}"/>
    <cellStyle name="Normal 7 6 4 6" xfId="42264" xr:uid="{00000000-0005-0000-0000-000016A50000}"/>
    <cellStyle name="Normal 7 6 4 6 2" xfId="42265" xr:uid="{00000000-0005-0000-0000-000017A50000}"/>
    <cellStyle name="Normal 7 6 4 7" xfId="42266" xr:uid="{00000000-0005-0000-0000-000018A50000}"/>
    <cellStyle name="Normal 7 6 5" xfId="42267" xr:uid="{00000000-0005-0000-0000-000019A50000}"/>
    <cellStyle name="Normal 7 6 5 2" xfId="42268" xr:uid="{00000000-0005-0000-0000-00001AA50000}"/>
    <cellStyle name="Normal 7 6 5 2 2" xfId="42269" xr:uid="{00000000-0005-0000-0000-00001BA50000}"/>
    <cellStyle name="Normal 7 6 5 2 2 2" xfId="42270" xr:uid="{00000000-0005-0000-0000-00001CA50000}"/>
    <cellStyle name="Normal 7 6 5 2 3" xfId="42271" xr:uid="{00000000-0005-0000-0000-00001DA50000}"/>
    <cellStyle name="Normal 7 6 5 3" xfId="42272" xr:uid="{00000000-0005-0000-0000-00001EA50000}"/>
    <cellStyle name="Normal 7 6 5 3 2" xfId="42273" xr:uid="{00000000-0005-0000-0000-00001FA50000}"/>
    <cellStyle name="Normal 7 6 5 3 2 2" xfId="42274" xr:uid="{00000000-0005-0000-0000-000020A50000}"/>
    <cellStyle name="Normal 7 6 5 3 3" xfId="42275" xr:uid="{00000000-0005-0000-0000-000021A50000}"/>
    <cellStyle name="Normal 7 6 5 4" xfId="42276" xr:uid="{00000000-0005-0000-0000-000022A50000}"/>
    <cellStyle name="Normal 7 6 5 4 2" xfId="42277" xr:uid="{00000000-0005-0000-0000-000023A50000}"/>
    <cellStyle name="Normal 7 6 5 5" xfId="42278" xr:uid="{00000000-0005-0000-0000-000024A50000}"/>
    <cellStyle name="Normal 7 6 6" xfId="42279" xr:uid="{00000000-0005-0000-0000-000025A50000}"/>
    <cellStyle name="Normal 7 6 6 2" xfId="42280" xr:uid="{00000000-0005-0000-0000-000026A50000}"/>
    <cellStyle name="Normal 7 6 6 2 2" xfId="42281" xr:uid="{00000000-0005-0000-0000-000027A50000}"/>
    <cellStyle name="Normal 7 6 6 2 2 2" xfId="42282" xr:uid="{00000000-0005-0000-0000-000028A50000}"/>
    <cellStyle name="Normal 7 6 6 2 3" xfId="42283" xr:uid="{00000000-0005-0000-0000-000029A50000}"/>
    <cellStyle name="Normal 7 6 6 3" xfId="42284" xr:uid="{00000000-0005-0000-0000-00002AA50000}"/>
    <cellStyle name="Normal 7 6 6 3 2" xfId="42285" xr:uid="{00000000-0005-0000-0000-00002BA50000}"/>
    <cellStyle name="Normal 7 6 6 4" xfId="42286" xr:uid="{00000000-0005-0000-0000-00002CA50000}"/>
    <cellStyle name="Normal 7 6 7" xfId="42287" xr:uid="{00000000-0005-0000-0000-00002DA50000}"/>
    <cellStyle name="Normal 7 6 7 2" xfId="42288" xr:uid="{00000000-0005-0000-0000-00002EA50000}"/>
    <cellStyle name="Normal 7 6 7 2 2" xfId="42289" xr:uid="{00000000-0005-0000-0000-00002FA50000}"/>
    <cellStyle name="Normal 7 6 7 3" xfId="42290" xr:uid="{00000000-0005-0000-0000-000030A50000}"/>
    <cellStyle name="Normal 7 6 8" xfId="42291" xr:uid="{00000000-0005-0000-0000-000031A50000}"/>
    <cellStyle name="Normal 7 6 8 2" xfId="42292" xr:uid="{00000000-0005-0000-0000-000032A50000}"/>
    <cellStyle name="Normal 7 6 8 2 2" xfId="42293" xr:uid="{00000000-0005-0000-0000-000033A50000}"/>
    <cellStyle name="Normal 7 6 8 3" xfId="42294" xr:uid="{00000000-0005-0000-0000-000034A50000}"/>
    <cellStyle name="Normal 7 6 9" xfId="42295" xr:uid="{00000000-0005-0000-0000-000035A50000}"/>
    <cellStyle name="Normal 7 6 9 2" xfId="42296" xr:uid="{00000000-0005-0000-0000-000036A50000}"/>
    <cellStyle name="Normal 7 7" xfId="42297" xr:uid="{00000000-0005-0000-0000-000037A50000}"/>
    <cellStyle name="Normal 7 7 10" xfId="42298" xr:uid="{00000000-0005-0000-0000-000038A50000}"/>
    <cellStyle name="Normal 7 7 10 2" xfId="42299" xr:uid="{00000000-0005-0000-0000-000039A50000}"/>
    <cellStyle name="Normal 7 7 11" xfId="42300" xr:uid="{00000000-0005-0000-0000-00003AA50000}"/>
    <cellStyle name="Normal 7 7 2" xfId="42301" xr:uid="{00000000-0005-0000-0000-00003BA50000}"/>
    <cellStyle name="Normal 7 7 2 2" xfId="42302" xr:uid="{00000000-0005-0000-0000-00003CA50000}"/>
    <cellStyle name="Normal 7 7 2 2 2" xfId="42303" xr:uid="{00000000-0005-0000-0000-00003DA50000}"/>
    <cellStyle name="Normal 7 7 2 2 2 2" xfId="42304" xr:uid="{00000000-0005-0000-0000-00003EA50000}"/>
    <cellStyle name="Normal 7 7 2 2 2 2 2" xfId="42305" xr:uid="{00000000-0005-0000-0000-00003FA50000}"/>
    <cellStyle name="Normal 7 7 2 2 2 2 2 2" xfId="42306" xr:uid="{00000000-0005-0000-0000-000040A50000}"/>
    <cellStyle name="Normal 7 7 2 2 2 2 3" xfId="42307" xr:uid="{00000000-0005-0000-0000-000041A50000}"/>
    <cellStyle name="Normal 7 7 2 2 2 3" xfId="42308" xr:uid="{00000000-0005-0000-0000-000042A50000}"/>
    <cellStyle name="Normal 7 7 2 2 2 3 2" xfId="42309" xr:uid="{00000000-0005-0000-0000-000043A50000}"/>
    <cellStyle name="Normal 7 7 2 2 2 3 2 2" xfId="42310" xr:uid="{00000000-0005-0000-0000-000044A50000}"/>
    <cellStyle name="Normal 7 7 2 2 2 3 3" xfId="42311" xr:uid="{00000000-0005-0000-0000-000045A50000}"/>
    <cellStyle name="Normal 7 7 2 2 2 4" xfId="42312" xr:uid="{00000000-0005-0000-0000-000046A50000}"/>
    <cellStyle name="Normal 7 7 2 2 2 4 2" xfId="42313" xr:uid="{00000000-0005-0000-0000-000047A50000}"/>
    <cellStyle name="Normal 7 7 2 2 2 5" xfId="42314" xr:uid="{00000000-0005-0000-0000-000048A50000}"/>
    <cellStyle name="Normal 7 7 2 2 3" xfId="42315" xr:uid="{00000000-0005-0000-0000-000049A50000}"/>
    <cellStyle name="Normal 7 7 2 2 3 2" xfId="42316" xr:uid="{00000000-0005-0000-0000-00004AA50000}"/>
    <cellStyle name="Normal 7 7 2 2 3 2 2" xfId="42317" xr:uid="{00000000-0005-0000-0000-00004BA50000}"/>
    <cellStyle name="Normal 7 7 2 2 3 3" xfId="42318" xr:uid="{00000000-0005-0000-0000-00004CA50000}"/>
    <cellStyle name="Normal 7 7 2 2 4" xfId="42319" xr:uid="{00000000-0005-0000-0000-00004DA50000}"/>
    <cellStyle name="Normal 7 7 2 2 4 2" xfId="42320" xr:uid="{00000000-0005-0000-0000-00004EA50000}"/>
    <cellStyle name="Normal 7 7 2 2 4 2 2" xfId="42321" xr:uid="{00000000-0005-0000-0000-00004FA50000}"/>
    <cellStyle name="Normal 7 7 2 2 4 3" xfId="42322" xr:uid="{00000000-0005-0000-0000-000050A50000}"/>
    <cellStyle name="Normal 7 7 2 2 5" xfId="42323" xr:uid="{00000000-0005-0000-0000-000051A50000}"/>
    <cellStyle name="Normal 7 7 2 2 5 2" xfId="42324" xr:uid="{00000000-0005-0000-0000-000052A50000}"/>
    <cellStyle name="Normal 7 7 2 2 6" xfId="42325" xr:uid="{00000000-0005-0000-0000-000053A50000}"/>
    <cellStyle name="Normal 7 7 2 2 6 2" xfId="42326" xr:uid="{00000000-0005-0000-0000-000054A50000}"/>
    <cellStyle name="Normal 7 7 2 2 7" xfId="42327" xr:uid="{00000000-0005-0000-0000-000055A50000}"/>
    <cellStyle name="Normal 7 7 2 3" xfId="42328" xr:uid="{00000000-0005-0000-0000-000056A50000}"/>
    <cellStyle name="Normal 7 7 2 3 2" xfId="42329" xr:uid="{00000000-0005-0000-0000-000057A50000}"/>
    <cellStyle name="Normal 7 7 2 3 2 2" xfId="42330" xr:uid="{00000000-0005-0000-0000-000058A50000}"/>
    <cellStyle name="Normal 7 7 2 3 2 2 2" xfId="42331" xr:uid="{00000000-0005-0000-0000-000059A50000}"/>
    <cellStyle name="Normal 7 7 2 3 2 3" xfId="42332" xr:uid="{00000000-0005-0000-0000-00005AA50000}"/>
    <cellStyle name="Normal 7 7 2 3 3" xfId="42333" xr:uid="{00000000-0005-0000-0000-00005BA50000}"/>
    <cellStyle name="Normal 7 7 2 3 3 2" xfId="42334" xr:uid="{00000000-0005-0000-0000-00005CA50000}"/>
    <cellStyle name="Normal 7 7 2 3 3 2 2" xfId="42335" xr:uid="{00000000-0005-0000-0000-00005DA50000}"/>
    <cellStyle name="Normal 7 7 2 3 3 3" xfId="42336" xr:uid="{00000000-0005-0000-0000-00005EA50000}"/>
    <cellStyle name="Normal 7 7 2 3 4" xfId="42337" xr:uid="{00000000-0005-0000-0000-00005FA50000}"/>
    <cellStyle name="Normal 7 7 2 3 4 2" xfId="42338" xr:uid="{00000000-0005-0000-0000-000060A50000}"/>
    <cellStyle name="Normal 7 7 2 3 5" xfId="42339" xr:uid="{00000000-0005-0000-0000-000061A50000}"/>
    <cellStyle name="Normal 7 7 2 4" xfId="42340" xr:uid="{00000000-0005-0000-0000-000062A50000}"/>
    <cellStyle name="Normal 7 7 2 4 2" xfId="42341" xr:uid="{00000000-0005-0000-0000-000063A50000}"/>
    <cellStyle name="Normal 7 7 2 4 2 2" xfId="42342" xr:uid="{00000000-0005-0000-0000-000064A50000}"/>
    <cellStyle name="Normal 7 7 2 4 3" xfId="42343" xr:uid="{00000000-0005-0000-0000-000065A50000}"/>
    <cellStyle name="Normal 7 7 2 5" xfId="42344" xr:uid="{00000000-0005-0000-0000-000066A50000}"/>
    <cellStyle name="Normal 7 7 2 5 2" xfId="42345" xr:uid="{00000000-0005-0000-0000-000067A50000}"/>
    <cellStyle name="Normal 7 7 2 5 2 2" xfId="42346" xr:uid="{00000000-0005-0000-0000-000068A50000}"/>
    <cellStyle name="Normal 7 7 2 5 3" xfId="42347" xr:uid="{00000000-0005-0000-0000-000069A50000}"/>
    <cellStyle name="Normal 7 7 2 6" xfId="42348" xr:uid="{00000000-0005-0000-0000-00006AA50000}"/>
    <cellStyle name="Normal 7 7 2 6 2" xfId="42349" xr:uid="{00000000-0005-0000-0000-00006BA50000}"/>
    <cellStyle name="Normal 7 7 2 7" xfId="42350" xr:uid="{00000000-0005-0000-0000-00006CA50000}"/>
    <cellStyle name="Normal 7 7 2 7 2" xfId="42351" xr:uid="{00000000-0005-0000-0000-00006DA50000}"/>
    <cellStyle name="Normal 7 7 2 8" xfId="42352" xr:uid="{00000000-0005-0000-0000-00006EA50000}"/>
    <cellStyle name="Normal 7 7 3" xfId="42353" xr:uid="{00000000-0005-0000-0000-00006FA50000}"/>
    <cellStyle name="Normal 7 7 3 2" xfId="42354" xr:uid="{00000000-0005-0000-0000-000070A50000}"/>
    <cellStyle name="Normal 7 7 3 2 2" xfId="42355" xr:uid="{00000000-0005-0000-0000-000071A50000}"/>
    <cellStyle name="Normal 7 7 3 2 2 2" xfId="42356" xr:uid="{00000000-0005-0000-0000-000072A50000}"/>
    <cellStyle name="Normal 7 7 3 2 2 2 2" xfId="42357" xr:uid="{00000000-0005-0000-0000-000073A50000}"/>
    <cellStyle name="Normal 7 7 3 2 2 3" xfId="42358" xr:uid="{00000000-0005-0000-0000-000074A50000}"/>
    <cellStyle name="Normal 7 7 3 2 3" xfId="42359" xr:uid="{00000000-0005-0000-0000-000075A50000}"/>
    <cellStyle name="Normal 7 7 3 2 3 2" xfId="42360" xr:uid="{00000000-0005-0000-0000-000076A50000}"/>
    <cellStyle name="Normal 7 7 3 2 3 2 2" xfId="42361" xr:uid="{00000000-0005-0000-0000-000077A50000}"/>
    <cellStyle name="Normal 7 7 3 2 3 3" xfId="42362" xr:uid="{00000000-0005-0000-0000-000078A50000}"/>
    <cellStyle name="Normal 7 7 3 2 4" xfId="42363" xr:uid="{00000000-0005-0000-0000-000079A50000}"/>
    <cellStyle name="Normal 7 7 3 2 4 2" xfId="42364" xr:uid="{00000000-0005-0000-0000-00007AA50000}"/>
    <cellStyle name="Normal 7 7 3 2 5" xfId="42365" xr:uid="{00000000-0005-0000-0000-00007BA50000}"/>
    <cellStyle name="Normal 7 7 3 3" xfId="42366" xr:uid="{00000000-0005-0000-0000-00007CA50000}"/>
    <cellStyle name="Normal 7 7 3 3 2" xfId="42367" xr:uid="{00000000-0005-0000-0000-00007DA50000}"/>
    <cellStyle name="Normal 7 7 3 3 2 2" xfId="42368" xr:uid="{00000000-0005-0000-0000-00007EA50000}"/>
    <cellStyle name="Normal 7 7 3 3 3" xfId="42369" xr:uid="{00000000-0005-0000-0000-00007FA50000}"/>
    <cellStyle name="Normal 7 7 3 4" xfId="42370" xr:uid="{00000000-0005-0000-0000-000080A50000}"/>
    <cellStyle name="Normal 7 7 3 4 2" xfId="42371" xr:uid="{00000000-0005-0000-0000-000081A50000}"/>
    <cellStyle name="Normal 7 7 3 4 2 2" xfId="42372" xr:uid="{00000000-0005-0000-0000-000082A50000}"/>
    <cellStyle name="Normal 7 7 3 4 3" xfId="42373" xr:uid="{00000000-0005-0000-0000-000083A50000}"/>
    <cellStyle name="Normal 7 7 3 5" xfId="42374" xr:uid="{00000000-0005-0000-0000-000084A50000}"/>
    <cellStyle name="Normal 7 7 3 5 2" xfId="42375" xr:uid="{00000000-0005-0000-0000-000085A50000}"/>
    <cellStyle name="Normal 7 7 3 6" xfId="42376" xr:uid="{00000000-0005-0000-0000-000086A50000}"/>
    <cellStyle name="Normal 7 7 3 6 2" xfId="42377" xr:uid="{00000000-0005-0000-0000-000087A50000}"/>
    <cellStyle name="Normal 7 7 3 7" xfId="42378" xr:uid="{00000000-0005-0000-0000-000088A50000}"/>
    <cellStyle name="Normal 7 7 4" xfId="42379" xr:uid="{00000000-0005-0000-0000-000089A50000}"/>
    <cellStyle name="Normal 7 7 4 2" xfId="42380" xr:uid="{00000000-0005-0000-0000-00008AA50000}"/>
    <cellStyle name="Normal 7 7 4 2 2" xfId="42381" xr:uid="{00000000-0005-0000-0000-00008BA50000}"/>
    <cellStyle name="Normal 7 7 4 2 2 2" xfId="42382" xr:uid="{00000000-0005-0000-0000-00008CA50000}"/>
    <cellStyle name="Normal 7 7 4 2 2 2 2" xfId="42383" xr:uid="{00000000-0005-0000-0000-00008DA50000}"/>
    <cellStyle name="Normal 7 7 4 2 2 3" xfId="42384" xr:uid="{00000000-0005-0000-0000-00008EA50000}"/>
    <cellStyle name="Normal 7 7 4 2 3" xfId="42385" xr:uid="{00000000-0005-0000-0000-00008FA50000}"/>
    <cellStyle name="Normal 7 7 4 2 3 2" xfId="42386" xr:uid="{00000000-0005-0000-0000-000090A50000}"/>
    <cellStyle name="Normal 7 7 4 2 3 2 2" xfId="42387" xr:uid="{00000000-0005-0000-0000-000091A50000}"/>
    <cellStyle name="Normal 7 7 4 2 3 3" xfId="42388" xr:uid="{00000000-0005-0000-0000-000092A50000}"/>
    <cellStyle name="Normal 7 7 4 2 4" xfId="42389" xr:uid="{00000000-0005-0000-0000-000093A50000}"/>
    <cellStyle name="Normal 7 7 4 2 4 2" xfId="42390" xr:uid="{00000000-0005-0000-0000-000094A50000}"/>
    <cellStyle name="Normal 7 7 4 2 5" xfId="42391" xr:uid="{00000000-0005-0000-0000-000095A50000}"/>
    <cellStyle name="Normal 7 7 4 3" xfId="42392" xr:uid="{00000000-0005-0000-0000-000096A50000}"/>
    <cellStyle name="Normal 7 7 4 3 2" xfId="42393" xr:uid="{00000000-0005-0000-0000-000097A50000}"/>
    <cellStyle name="Normal 7 7 4 3 2 2" xfId="42394" xr:uid="{00000000-0005-0000-0000-000098A50000}"/>
    <cellStyle name="Normal 7 7 4 3 3" xfId="42395" xr:uid="{00000000-0005-0000-0000-000099A50000}"/>
    <cellStyle name="Normal 7 7 4 4" xfId="42396" xr:uid="{00000000-0005-0000-0000-00009AA50000}"/>
    <cellStyle name="Normal 7 7 4 4 2" xfId="42397" xr:uid="{00000000-0005-0000-0000-00009BA50000}"/>
    <cellStyle name="Normal 7 7 4 4 2 2" xfId="42398" xr:uid="{00000000-0005-0000-0000-00009CA50000}"/>
    <cellStyle name="Normal 7 7 4 4 3" xfId="42399" xr:uid="{00000000-0005-0000-0000-00009DA50000}"/>
    <cellStyle name="Normal 7 7 4 5" xfId="42400" xr:uid="{00000000-0005-0000-0000-00009EA50000}"/>
    <cellStyle name="Normal 7 7 4 5 2" xfId="42401" xr:uid="{00000000-0005-0000-0000-00009FA50000}"/>
    <cellStyle name="Normal 7 7 4 6" xfId="42402" xr:uid="{00000000-0005-0000-0000-0000A0A50000}"/>
    <cellStyle name="Normal 7 7 4 6 2" xfId="42403" xr:uid="{00000000-0005-0000-0000-0000A1A50000}"/>
    <cellStyle name="Normal 7 7 4 7" xfId="42404" xr:uid="{00000000-0005-0000-0000-0000A2A50000}"/>
    <cellStyle name="Normal 7 7 5" xfId="42405" xr:uid="{00000000-0005-0000-0000-0000A3A50000}"/>
    <cellStyle name="Normal 7 7 5 2" xfId="42406" xr:uid="{00000000-0005-0000-0000-0000A4A50000}"/>
    <cellStyle name="Normal 7 7 5 2 2" xfId="42407" xr:uid="{00000000-0005-0000-0000-0000A5A50000}"/>
    <cellStyle name="Normal 7 7 5 2 2 2" xfId="42408" xr:uid="{00000000-0005-0000-0000-0000A6A50000}"/>
    <cellStyle name="Normal 7 7 5 2 3" xfId="42409" xr:uid="{00000000-0005-0000-0000-0000A7A50000}"/>
    <cellStyle name="Normal 7 7 5 3" xfId="42410" xr:uid="{00000000-0005-0000-0000-0000A8A50000}"/>
    <cellStyle name="Normal 7 7 5 3 2" xfId="42411" xr:uid="{00000000-0005-0000-0000-0000A9A50000}"/>
    <cellStyle name="Normal 7 7 5 3 2 2" xfId="42412" xr:uid="{00000000-0005-0000-0000-0000AAA50000}"/>
    <cellStyle name="Normal 7 7 5 3 3" xfId="42413" xr:uid="{00000000-0005-0000-0000-0000ABA50000}"/>
    <cellStyle name="Normal 7 7 5 4" xfId="42414" xr:uid="{00000000-0005-0000-0000-0000ACA50000}"/>
    <cellStyle name="Normal 7 7 5 4 2" xfId="42415" xr:uid="{00000000-0005-0000-0000-0000ADA50000}"/>
    <cellStyle name="Normal 7 7 5 5" xfId="42416" xr:uid="{00000000-0005-0000-0000-0000AEA50000}"/>
    <cellStyle name="Normal 7 7 6" xfId="42417" xr:uid="{00000000-0005-0000-0000-0000AFA50000}"/>
    <cellStyle name="Normal 7 7 6 2" xfId="42418" xr:uid="{00000000-0005-0000-0000-0000B0A50000}"/>
    <cellStyle name="Normal 7 7 6 2 2" xfId="42419" xr:uid="{00000000-0005-0000-0000-0000B1A50000}"/>
    <cellStyle name="Normal 7 7 6 2 2 2" xfId="42420" xr:uid="{00000000-0005-0000-0000-0000B2A50000}"/>
    <cellStyle name="Normal 7 7 6 2 3" xfId="42421" xr:uid="{00000000-0005-0000-0000-0000B3A50000}"/>
    <cellStyle name="Normal 7 7 6 3" xfId="42422" xr:uid="{00000000-0005-0000-0000-0000B4A50000}"/>
    <cellStyle name="Normal 7 7 6 3 2" xfId="42423" xr:uid="{00000000-0005-0000-0000-0000B5A50000}"/>
    <cellStyle name="Normal 7 7 6 4" xfId="42424" xr:uid="{00000000-0005-0000-0000-0000B6A50000}"/>
    <cellStyle name="Normal 7 7 7" xfId="42425" xr:uid="{00000000-0005-0000-0000-0000B7A50000}"/>
    <cellStyle name="Normal 7 7 7 2" xfId="42426" xr:uid="{00000000-0005-0000-0000-0000B8A50000}"/>
    <cellStyle name="Normal 7 7 7 2 2" xfId="42427" xr:uid="{00000000-0005-0000-0000-0000B9A50000}"/>
    <cellStyle name="Normal 7 7 7 3" xfId="42428" xr:uid="{00000000-0005-0000-0000-0000BAA50000}"/>
    <cellStyle name="Normal 7 7 8" xfId="42429" xr:uid="{00000000-0005-0000-0000-0000BBA50000}"/>
    <cellStyle name="Normal 7 7 8 2" xfId="42430" xr:uid="{00000000-0005-0000-0000-0000BCA50000}"/>
    <cellStyle name="Normal 7 7 8 2 2" xfId="42431" xr:uid="{00000000-0005-0000-0000-0000BDA50000}"/>
    <cellStyle name="Normal 7 7 8 3" xfId="42432" xr:uid="{00000000-0005-0000-0000-0000BEA50000}"/>
    <cellStyle name="Normal 7 7 9" xfId="42433" xr:uid="{00000000-0005-0000-0000-0000BFA50000}"/>
    <cellStyle name="Normal 7 7 9 2" xfId="42434" xr:uid="{00000000-0005-0000-0000-0000C0A50000}"/>
    <cellStyle name="Normal 7 8" xfId="42435" xr:uid="{00000000-0005-0000-0000-0000C1A50000}"/>
    <cellStyle name="Normal 7 8 10" xfId="42436" xr:uid="{00000000-0005-0000-0000-0000C2A50000}"/>
    <cellStyle name="Normal 7 8 10 2" xfId="42437" xr:uid="{00000000-0005-0000-0000-0000C3A50000}"/>
    <cellStyle name="Normal 7 8 11" xfId="42438" xr:uid="{00000000-0005-0000-0000-0000C4A50000}"/>
    <cellStyle name="Normal 7 8 2" xfId="42439" xr:uid="{00000000-0005-0000-0000-0000C5A50000}"/>
    <cellStyle name="Normal 7 8 2 2" xfId="42440" xr:uid="{00000000-0005-0000-0000-0000C6A50000}"/>
    <cellStyle name="Normal 7 8 2 2 2" xfId="42441" xr:uid="{00000000-0005-0000-0000-0000C7A50000}"/>
    <cellStyle name="Normal 7 8 2 2 2 2" xfId="42442" xr:uid="{00000000-0005-0000-0000-0000C8A50000}"/>
    <cellStyle name="Normal 7 8 2 2 2 2 2" xfId="42443" xr:uid="{00000000-0005-0000-0000-0000C9A50000}"/>
    <cellStyle name="Normal 7 8 2 2 2 2 2 2" xfId="42444" xr:uid="{00000000-0005-0000-0000-0000CAA50000}"/>
    <cellStyle name="Normal 7 8 2 2 2 2 3" xfId="42445" xr:uid="{00000000-0005-0000-0000-0000CBA50000}"/>
    <cellStyle name="Normal 7 8 2 2 2 3" xfId="42446" xr:uid="{00000000-0005-0000-0000-0000CCA50000}"/>
    <cellStyle name="Normal 7 8 2 2 2 3 2" xfId="42447" xr:uid="{00000000-0005-0000-0000-0000CDA50000}"/>
    <cellStyle name="Normal 7 8 2 2 2 3 2 2" xfId="42448" xr:uid="{00000000-0005-0000-0000-0000CEA50000}"/>
    <cellStyle name="Normal 7 8 2 2 2 3 3" xfId="42449" xr:uid="{00000000-0005-0000-0000-0000CFA50000}"/>
    <cellStyle name="Normal 7 8 2 2 2 4" xfId="42450" xr:uid="{00000000-0005-0000-0000-0000D0A50000}"/>
    <cellStyle name="Normal 7 8 2 2 2 4 2" xfId="42451" xr:uid="{00000000-0005-0000-0000-0000D1A50000}"/>
    <cellStyle name="Normal 7 8 2 2 2 5" xfId="42452" xr:uid="{00000000-0005-0000-0000-0000D2A50000}"/>
    <cellStyle name="Normal 7 8 2 2 3" xfId="42453" xr:uid="{00000000-0005-0000-0000-0000D3A50000}"/>
    <cellStyle name="Normal 7 8 2 2 3 2" xfId="42454" xr:uid="{00000000-0005-0000-0000-0000D4A50000}"/>
    <cellStyle name="Normal 7 8 2 2 3 2 2" xfId="42455" xr:uid="{00000000-0005-0000-0000-0000D5A50000}"/>
    <cellStyle name="Normal 7 8 2 2 3 3" xfId="42456" xr:uid="{00000000-0005-0000-0000-0000D6A50000}"/>
    <cellStyle name="Normal 7 8 2 2 4" xfId="42457" xr:uid="{00000000-0005-0000-0000-0000D7A50000}"/>
    <cellStyle name="Normal 7 8 2 2 4 2" xfId="42458" xr:uid="{00000000-0005-0000-0000-0000D8A50000}"/>
    <cellStyle name="Normal 7 8 2 2 4 2 2" xfId="42459" xr:uid="{00000000-0005-0000-0000-0000D9A50000}"/>
    <cellStyle name="Normal 7 8 2 2 4 3" xfId="42460" xr:uid="{00000000-0005-0000-0000-0000DAA50000}"/>
    <cellStyle name="Normal 7 8 2 2 5" xfId="42461" xr:uid="{00000000-0005-0000-0000-0000DBA50000}"/>
    <cellStyle name="Normal 7 8 2 2 5 2" xfId="42462" xr:uid="{00000000-0005-0000-0000-0000DCA50000}"/>
    <cellStyle name="Normal 7 8 2 2 6" xfId="42463" xr:uid="{00000000-0005-0000-0000-0000DDA50000}"/>
    <cellStyle name="Normal 7 8 2 2 6 2" xfId="42464" xr:uid="{00000000-0005-0000-0000-0000DEA50000}"/>
    <cellStyle name="Normal 7 8 2 2 7" xfId="42465" xr:uid="{00000000-0005-0000-0000-0000DFA50000}"/>
    <cellStyle name="Normal 7 8 2 3" xfId="42466" xr:uid="{00000000-0005-0000-0000-0000E0A50000}"/>
    <cellStyle name="Normal 7 8 2 3 2" xfId="42467" xr:uid="{00000000-0005-0000-0000-0000E1A50000}"/>
    <cellStyle name="Normal 7 8 2 3 2 2" xfId="42468" xr:uid="{00000000-0005-0000-0000-0000E2A50000}"/>
    <cellStyle name="Normal 7 8 2 3 2 2 2" xfId="42469" xr:uid="{00000000-0005-0000-0000-0000E3A50000}"/>
    <cellStyle name="Normal 7 8 2 3 2 3" xfId="42470" xr:uid="{00000000-0005-0000-0000-0000E4A50000}"/>
    <cellStyle name="Normal 7 8 2 3 3" xfId="42471" xr:uid="{00000000-0005-0000-0000-0000E5A50000}"/>
    <cellStyle name="Normal 7 8 2 3 3 2" xfId="42472" xr:uid="{00000000-0005-0000-0000-0000E6A50000}"/>
    <cellStyle name="Normal 7 8 2 3 3 2 2" xfId="42473" xr:uid="{00000000-0005-0000-0000-0000E7A50000}"/>
    <cellStyle name="Normal 7 8 2 3 3 3" xfId="42474" xr:uid="{00000000-0005-0000-0000-0000E8A50000}"/>
    <cellStyle name="Normal 7 8 2 3 4" xfId="42475" xr:uid="{00000000-0005-0000-0000-0000E9A50000}"/>
    <cellStyle name="Normal 7 8 2 3 4 2" xfId="42476" xr:uid="{00000000-0005-0000-0000-0000EAA50000}"/>
    <cellStyle name="Normal 7 8 2 3 5" xfId="42477" xr:uid="{00000000-0005-0000-0000-0000EBA50000}"/>
    <cellStyle name="Normal 7 8 2 4" xfId="42478" xr:uid="{00000000-0005-0000-0000-0000ECA50000}"/>
    <cellStyle name="Normal 7 8 2 4 2" xfId="42479" xr:uid="{00000000-0005-0000-0000-0000EDA50000}"/>
    <cellStyle name="Normal 7 8 2 4 2 2" xfId="42480" xr:uid="{00000000-0005-0000-0000-0000EEA50000}"/>
    <cellStyle name="Normal 7 8 2 4 3" xfId="42481" xr:uid="{00000000-0005-0000-0000-0000EFA50000}"/>
    <cellStyle name="Normal 7 8 2 5" xfId="42482" xr:uid="{00000000-0005-0000-0000-0000F0A50000}"/>
    <cellStyle name="Normal 7 8 2 5 2" xfId="42483" xr:uid="{00000000-0005-0000-0000-0000F1A50000}"/>
    <cellStyle name="Normal 7 8 2 5 2 2" xfId="42484" xr:uid="{00000000-0005-0000-0000-0000F2A50000}"/>
    <cellStyle name="Normal 7 8 2 5 3" xfId="42485" xr:uid="{00000000-0005-0000-0000-0000F3A50000}"/>
    <cellStyle name="Normal 7 8 2 6" xfId="42486" xr:uid="{00000000-0005-0000-0000-0000F4A50000}"/>
    <cellStyle name="Normal 7 8 2 6 2" xfId="42487" xr:uid="{00000000-0005-0000-0000-0000F5A50000}"/>
    <cellStyle name="Normal 7 8 2 7" xfId="42488" xr:uid="{00000000-0005-0000-0000-0000F6A50000}"/>
    <cellStyle name="Normal 7 8 2 7 2" xfId="42489" xr:uid="{00000000-0005-0000-0000-0000F7A50000}"/>
    <cellStyle name="Normal 7 8 2 8" xfId="42490" xr:uid="{00000000-0005-0000-0000-0000F8A50000}"/>
    <cellStyle name="Normal 7 8 3" xfId="42491" xr:uid="{00000000-0005-0000-0000-0000F9A50000}"/>
    <cellStyle name="Normal 7 8 3 2" xfId="42492" xr:uid="{00000000-0005-0000-0000-0000FAA50000}"/>
    <cellStyle name="Normal 7 8 3 2 2" xfId="42493" xr:uid="{00000000-0005-0000-0000-0000FBA50000}"/>
    <cellStyle name="Normal 7 8 3 2 2 2" xfId="42494" xr:uid="{00000000-0005-0000-0000-0000FCA50000}"/>
    <cellStyle name="Normal 7 8 3 2 2 2 2" xfId="42495" xr:uid="{00000000-0005-0000-0000-0000FDA50000}"/>
    <cellStyle name="Normal 7 8 3 2 2 3" xfId="42496" xr:uid="{00000000-0005-0000-0000-0000FEA50000}"/>
    <cellStyle name="Normal 7 8 3 2 3" xfId="42497" xr:uid="{00000000-0005-0000-0000-0000FFA50000}"/>
    <cellStyle name="Normal 7 8 3 2 3 2" xfId="42498" xr:uid="{00000000-0005-0000-0000-000000A60000}"/>
    <cellStyle name="Normal 7 8 3 2 3 2 2" xfId="42499" xr:uid="{00000000-0005-0000-0000-000001A60000}"/>
    <cellStyle name="Normal 7 8 3 2 3 3" xfId="42500" xr:uid="{00000000-0005-0000-0000-000002A60000}"/>
    <cellStyle name="Normal 7 8 3 2 4" xfId="42501" xr:uid="{00000000-0005-0000-0000-000003A60000}"/>
    <cellStyle name="Normal 7 8 3 2 4 2" xfId="42502" xr:uid="{00000000-0005-0000-0000-000004A60000}"/>
    <cellStyle name="Normal 7 8 3 2 5" xfId="42503" xr:uid="{00000000-0005-0000-0000-000005A60000}"/>
    <cellStyle name="Normal 7 8 3 3" xfId="42504" xr:uid="{00000000-0005-0000-0000-000006A60000}"/>
    <cellStyle name="Normal 7 8 3 3 2" xfId="42505" xr:uid="{00000000-0005-0000-0000-000007A60000}"/>
    <cellStyle name="Normal 7 8 3 3 2 2" xfId="42506" xr:uid="{00000000-0005-0000-0000-000008A60000}"/>
    <cellStyle name="Normal 7 8 3 3 3" xfId="42507" xr:uid="{00000000-0005-0000-0000-000009A60000}"/>
    <cellStyle name="Normal 7 8 3 4" xfId="42508" xr:uid="{00000000-0005-0000-0000-00000AA60000}"/>
    <cellStyle name="Normal 7 8 3 4 2" xfId="42509" xr:uid="{00000000-0005-0000-0000-00000BA60000}"/>
    <cellStyle name="Normal 7 8 3 4 2 2" xfId="42510" xr:uid="{00000000-0005-0000-0000-00000CA60000}"/>
    <cellStyle name="Normal 7 8 3 4 3" xfId="42511" xr:uid="{00000000-0005-0000-0000-00000DA60000}"/>
    <cellStyle name="Normal 7 8 3 5" xfId="42512" xr:uid="{00000000-0005-0000-0000-00000EA60000}"/>
    <cellStyle name="Normal 7 8 3 5 2" xfId="42513" xr:uid="{00000000-0005-0000-0000-00000FA60000}"/>
    <cellStyle name="Normal 7 8 3 6" xfId="42514" xr:uid="{00000000-0005-0000-0000-000010A60000}"/>
    <cellStyle name="Normal 7 8 3 6 2" xfId="42515" xr:uid="{00000000-0005-0000-0000-000011A60000}"/>
    <cellStyle name="Normal 7 8 3 7" xfId="42516" xr:uid="{00000000-0005-0000-0000-000012A60000}"/>
    <cellStyle name="Normal 7 8 4" xfId="42517" xr:uid="{00000000-0005-0000-0000-000013A60000}"/>
    <cellStyle name="Normal 7 8 4 2" xfId="42518" xr:uid="{00000000-0005-0000-0000-000014A60000}"/>
    <cellStyle name="Normal 7 8 4 2 2" xfId="42519" xr:uid="{00000000-0005-0000-0000-000015A60000}"/>
    <cellStyle name="Normal 7 8 4 2 2 2" xfId="42520" xr:uid="{00000000-0005-0000-0000-000016A60000}"/>
    <cellStyle name="Normal 7 8 4 2 2 2 2" xfId="42521" xr:uid="{00000000-0005-0000-0000-000017A60000}"/>
    <cellStyle name="Normal 7 8 4 2 2 3" xfId="42522" xr:uid="{00000000-0005-0000-0000-000018A60000}"/>
    <cellStyle name="Normal 7 8 4 2 3" xfId="42523" xr:uid="{00000000-0005-0000-0000-000019A60000}"/>
    <cellStyle name="Normal 7 8 4 2 3 2" xfId="42524" xr:uid="{00000000-0005-0000-0000-00001AA60000}"/>
    <cellStyle name="Normal 7 8 4 2 3 2 2" xfId="42525" xr:uid="{00000000-0005-0000-0000-00001BA60000}"/>
    <cellStyle name="Normal 7 8 4 2 3 3" xfId="42526" xr:uid="{00000000-0005-0000-0000-00001CA60000}"/>
    <cellStyle name="Normal 7 8 4 2 4" xfId="42527" xr:uid="{00000000-0005-0000-0000-00001DA60000}"/>
    <cellStyle name="Normal 7 8 4 2 4 2" xfId="42528" xr:uid="{00000000-0005-0000-0000-00001EA60000}"/>
    <cellStyle name="Normal 7 8 4 2 5" xfId="42529" xr:uid="{00000000-0005-0000-0000-00001FA60000}"/>
    <cellStyle name="Normal 7 8 4 3" xfId="42530" xr:uid="{00000000-0005-0000-0000-000020A60000}"/>
    <cellStyle name="Normal 7 8 4 3 2" xfId="42531" xr:uid="{00000000-0005-0000-0000-000021A60000}"/>
    <cellStyle name="Normal 7 8 4 3 2 2" xfId="42532" xr:uid="{00000000-0005-0000-0000-000022A60000}"/>
    <cellStyle name="Normal 7 8 4 3 3" xfId="42533" xr:uid="{00000000-0005-0000-0000-000023A60000}"/>
    <cellStyle name="Normal 7 8 4 4" xfId="42534" xr:uid="{00000000-0005-0000-0000-000024A60000}"/>
    <cellStyle name="Normal 7 8 4 4 2" xfId="42535" xr:uid="{00000000-0005-0000-0000-000025A60000}"/>
    <cellStyle name="Normal 7 8 4 4 2 2" xfId="42536" xr:uid="{00000000-0005-0000-0000-000026A60000}"/>
    <cellStyle name="Normal 7 8 4 4 3" xfId="42537" xr:uid="{00000000-0005-0000-0000-000027A60000}"/>
    <cellStyle name="Normal 7 8 4 5" xfId="42538" xr:uid="{00000000-0005-0000-0000-000028A60000}"/>
    <cellStyle name="Normal 7 8 4 5 2" xfId="42539" xr:uid="{00000000-0005-0000-0000-000029A60000}"/>
    <cellStyle name="Normal 7 8 4 6" xfId="42540" xr:uid="{00000000-0005-0000-0000-00002AA60000}"/>
    <cellStyle name="Normal 7 8 4 6 2" xfId="42541" xr:uid="{00000000-0005-0000-0000-00002BA60000}"/>
    <cellStyle name="Normal 7 8 4 7" xfId="42542" xr:uid="{00000000-0005-0000-0000-00002CA60000}"/>
    <cellStyle name="Normal 7 8 5" xfId="42543" xr:uid="{00000000-0005-0000-0000-00002DA60000}"/>
    <cellStyle name="Normal 7 8 5 2" xfId="42544" xr:uid="{00000000-0005-0000-0000-00002EA60000}"/>
    <cellStyle name="Normal 7 8 5 2 2" xfId="42545" xr:uid="{00000000-0005-0000-0000-00002FA60000}"/>
    <cellStyle name="Normal 7 8 5 2 2 2" xfId="42546" xr:uid="{00000000-0005-0000-0000-000030A60000}"/>
    <cellStyle name="Normal 7 8 5 2 3" xfId="42547" xr:uid="{00000000-0005-0000-0000-000031A60000}"/>
    <cellStyle name="Normal 7 8 5 3" xfId="42548" xr:uid="{00000000-0005-0000-0000-000032A60000}"/>
    <cellStyle name="Normal 7 8 5 3 2" xfId="42549" xr:uid="{00000000-0005-0000-0000-000033A60000}"/>
    <cellStyle name="Normal 7 8 5 3 2 2" xfId="42550" xr:uid="{00000000-0005-0000-0000-000034A60000}"/>
    <cellStyle name="Normal 7 8 5 3 3" xfId="42551" xr:uid="{00000000-0005-0000-0000-000035A60000}"/>
    <cellStyle name="Normal 7 8 5 4" xfId="42552" xr:uid="{00000000-0005-0000-0000-000036A60000}"/>
    <cellStyle name="Normal 7 8 5 4 2" xfId="42553" xr:uid="{00000000-0005-0000-0000-000037A60000}"/>
    <cellStyle name="Normal 7 8 5 5" xfId="42554" xr:uid="{00000000-0005-0000-0000-000038A60000}"/>
    <cellStyle name="Normal 7 8 6" xfId="42555" xr:uid="{00000000-0005-0000-0000-000039A60000}"/>
    <cellStyle name="Normal 7 8 6 2" xfId="42556" xr:uid="{00000000-0005-0000-0000-00003AA60000}"/>
    <cellStyle name="Normal 7 8 6 2 2" xfId="42557" xr:uid="{00000000-0005-0000-0000-00003BA60000}"/>
    <cellStyle name="Normal 7 8 6 2 2 2" xfId="42558" xr:uid="{00000000-0005-0000-0000-00003CA60000}"/>
    <cellStyle name="Normal 7 8 6 2 3" xfId="42559" xr:uid="{00000000-0005-0000-0000-00003DA60000}"/>
    <cellStyle name="Normal 7 8 6 3" xfId="42560" xr:uid="{00000000-0005-0000-0000-00003EA60000}"/>
    <cellStyle name="Normal 7 8 6 3 2" xfId="42561" xr:uid="{00000000-0005-0000-0000-00003FA60000}"/>
    <cellStyle name="Normal 7 8 6 4" xfId="42562" xr:uid="{00000000-0005-0000-0000-000040A60000}"/>
    <cellStyle name="Normal 7 8 7" xfId="42563" xr:uid="{00000000-0005-0000-0000-000041A60000}"/>
    <cellStyle name="Normal 7 8 7 2" xfId="42564" xr:uid="{00000000-0005-0000-0000-000042A60000}"/>
    <cellStyle name="Normal 7 8 7 2 2" xfId="42565" xr:uid="{00000000-0005-0000-0000-000043A60000}"/>
    <cellStyle name="Normal 7 8 7 3" xfId="42566" xr:uid="{00000000-0005-0000-0000-000044A60000}"/>
    <cellStyle name="Normal 7 8 8" xfId="42567" xr:uid="{00000000-0005-0000-0000-000045A60000}"/>
    <cellStyle name="Normal 7 8 8 2" xfId="42568" xr:uid="{00000000-0005-0000-0000-000046A60000}"/>
    <cellStyle name="Normal 7 8 8 2 2" xfId="42569" xr:uid="{00000000-0005-0000-0000-000047A60000}"/>
    <cellStyle name="Normal 7 8 8 3" xfId="42570" xr:uid="{00000000-0005-0000-0000-000048A60000}"/>
    <cellStyle name="Normal 7 8 9" xfId="42571" xr:uid="{00000000-0005-0000-0000-000049A60000}"/>
    <cellStyle name="Normal 7 8 9 2" xfId="42572" xr:uid="{00000000-0005-0000-0000-00004AA60000}"/>
    <cellStyle name="Normal 7 9" xfId="42573" xr:uid="{00000000-0005-0000-0000-00004BA60000}"/>
    <cellStyle name="Normal 7 9 10" xfId="42574" xr:uid="{00000000-0005-0000-0000-00004CA60000}"/>
    <cellStyle name="Normal 7 9 2" xfId="42575" xr:uid="{00000000-0005-0000-0000-00004DA60000}"/>
    <cellStyle name="Normal 7 9 2 2" xfId="42576" xr:uid="{00000000-0005-0000-0000-00004EA60000}"/>
    <cellStyle name="Normal 7 9 2 2 2" xfId="42577" xr:uid="{00000000-0005-0000-0000-00004FA60000}"/>
    <cellStyle name="Normal 7 9 2 2 2 2" xfId="42578" xr:uid="{00000000-0005-0000-0000-000050A60000}"/>
    <cellStyle name="Normal 7 9 2 2 2 2 2" xfId="42579" xr:uid="{00000000-0005-0000-0000-000051A60000}"/>
    <cellStyle name="Normal 7 9 2 2 2 3" xfId="42580" xr:uid="{00000000-0005-0000-0000-000052A60000}"/>
    <cellStyle name="Normal 7 9 2 2 3" xfId="42581" xr:uid="{00000000-0005-0000-0000-000053A60000}"/>
    <cellStyle name="Normal 7 9 2 2 3 2" xfId="42582" xr:uid="{00000000-0005-0000-0000-000054A60000}"/>
    <cellStyle name="Normal 7 9 2 2 3 2 2" xfId="42583" xr:uid="{00000000-0005-0000-0000-000055A60000}"/>
    <cellStyle name="Normal 7 9 2 2 3 3" xfId="42584" xr:uid="{00000000-0005-0000-0000-000056A60000}"/>
    <cellStyle name="Normal 7 9 2 2 4" xfId="42585" xr:uid="{00000000-0005-0000-0000-000057A60000}"/>
    <cellStyle name="Normal 7 9 2 2 4 2" xfId="42586" xr:uid="{00000000-0005-0000-0000-000058A60000}"/>
    <cellStyle name="Normal 7 9 2 2 5" xfId="42587" xr:uid="{00000000-0005-0000-0000-000059A60000}"/>
    <cellStyle name="Normal 7 9 2 3" xfId="42588" xr:uid="{00000000-0005-0000-0000-00005AA60000}"/>
    <cellStyle name="Normal 7 9 2 3 2" xfId="42589" xr:uid="{00000000-0005-0000-0000-00005BA60000}"/>
    <cellStyle name="Normal 7 9 2 3 2 2" xfId="42590" xr:uid="{00000000-0005-0000-0000-00005CA60000}"/>
    <cellStyle name="Normal 7 9 2 3 3" xfId="42591" xr:uid="{00000000-0005-0000-0000-00005DA60000}"/>
    <cellStyle name="Normal 7 9 2 4" xfId="42592" xr:uid="{00000000-0005-0000-0000-00005EA60000}"/>
    <cellStyle name="Normal 7 9 2 4 2" xfId="42593" xr:uid="{00000000-0005-0000-0000-00005FA60000}"/>
    <cellStyle name="Normal 7 9 2 4 2 2" xfId="42594" xr:uid="{00000000-0005-0000-0000-000060A60000}"/>
    <cellStyle name="Normal 7 9 2 4 3" xfId="42595" xr:uid="{00000000-0005-0000-0000-000061A60000}"/>
    <cellStyle name="Normal 7 9 2 5" xfId="42596" xr:uid="{00000000-0005-0000-0000-000062A60000}"/>
    <cellStyle name="Normal 7 9 2 5 2" xfId="42597" xr:uid="{00000000-0005-0000-0000-000063A60000}"/>
    <cellStyle name="Normal 7 9 2 6" xfId="42598" xr:uid="{00000000-0005-0000-0000-000064A60000}"/>
    <cellStyle name="Normal 7 9 2 6 2" xfId="42599" xr:uid="{00000000-0005-0000-0000-000065A60000}"/>
    <cellStyle name="Normal 7 9 2 7" xfId="42600" xr:uid="{00000000-0005-0000-0000-000066A60000}"/>
    <cellStyle name="Normal 7 9 3" xfId="42601" xr:uid="{00000000-0005-0000-0000-000067A60000}"/>
    <cellStyle name="Normal 7 9 3 2" xfId="42602" xr:uid="{00000000-0005-0000-0000-000068A60000}"/>
    <cellStyle name="Normal 7 9 3 2 2" xfId="42603" xr:uid="{00000000-0005-0000-0000-000069A60000}"/>
    <cellStyle name="Normal 7 9 3 2 2 2" xfId="42604" xr:uid="{00000000-0005-0000-0000-00006AA60000}"/>
    <cellStyle name="Normal 7 9 3 2 2 2 2" xfId="42605" xr:uid="{00000000-0005-0000-0000-00006BA60000}"/>
    <cellStyle name="Normal 7 9 3 2 2 3" xfId="42606" xr:uid="{00000000-0005-0000-0000-00006CA60000}"/>
    <cellStyle name="Normal 7 9 3 2 3" xfId="42607" xr:uid="{00000000-0005-0000-0000-00006DA60000}"/>
    <cellStyle name="Normal 7 9 3 2 3 2" xfId="42608" xr:uid="{00000000-0005-0000-0000-00006EA60000}"/>
    <cellStyle name="Normal 7 9 3 2 3 2 2" xfId="42609" xr:uid="{00000000-0005-0000-0000-00006FA60000}"/>
    <cellStyle name="Normal 7 9 3 2 3 3" xfId="42610" xr:uid="{00000000-0005-0000-0000-000070A60000}"/>
    <cellStyle name="Normal 7 9 3 2 4" xfId="42611" xr:uid="{00000000-0005-0000-0000-000071A60000}"/>
    <cellStyle name="Normal 7 9 3 2 4 2" xfId="42612" xr:uid="{00000000-0005-0000-0000-000072A60000}"/>
    <cellStyle name="Normal 7 9 3 2 5" xfId="42613" xr:uid="{00000000-0005-0000-0000-000073A60000}"/>
    <cellStyle name="Normal 7 9 3 3" xfId="42614" xr:uid="{00000000-0005-0000-0000-000074A60000}"/>
    <cellStyle name="Normal 7 9 3 3 2" xfId="42615" xr:uid="{00000000-0005-0000-0000-000075A60000}"/>
    <cellStyle name="Normal 7 9 3 3 2 2" xfId="42616" xr:uid="{00000000-0005-0000-0000-000076A60000}"/>
    <cellStyle name="Normal 7 9 3 3 3" xfId="42617" xr:uid="{00000000-0005-0000-0000-000077A60000}"/>
    <cellStyle name="Normal 7 9 3 4" xfId="42618" xr:uid="{00000000-0005-0000-0000-000078A60000}"/>
    <cellStyle name="Normal 7 9 3 4 2" xfId="42619" xr:uid="{00000000-0005-0000-0000-000079A60000}"/>
    <cellStyle name="Normal 7 9 3 4 2 2" xfId="42620" xr:uid="{00000000-0005-0000-0000-00007AA60000}"/>
    <cellStyle name="Normal 7 9 3 4 3" xfId="42621" xr:uid="{00000000-0005-0000-0000-00007BA60000}"/>
    <cellStyle name="Normal 7 9 3 5" xfId="42622" xr:uid="{00000000-0005-0000-0000-00007CA60000}"/>
    <cellStyle name="Normal 7 9 3 5 2" xfId="42623" xr:uid="{00000000-0005-0000-0000-00007DA60000}"/>
    <cellStyle name="Normal 7 9 3 6" xfId="42624" xr:uid="{00000000-0005-0000-0000-00007EA60000}"/>
    <cellStyle name="Normal 7 9 3 6 2" xfId="42625" xr:uid="{00000000-0005-0000-0000-00007FA60000}"/>
    <cellStyle name="Normal 7 9 3 7" xfId="42626" xr:uid="{00000000-0005-0000-0000-000080A60000}"/>
    <cellStyle name="Normal 7 9 4" xfId="42627" xr:uid="{00000000-0005-0000-0000-000081A60000}"/>
    <cellStyle name="Normal 7 9 4 2" xfId="42628" xr:uid="{00000000-0005-0000-0000-000082A60000}"/>
    <cellStyle name="Normal 7 9 4 2 2" xfId="42629" xr:uid="{00000000-0005-0000-0000-000083A60000}"/>
    <cellStyle name="Normal 7 9 4 2 2 2" xfId="42630" xr:uid="{00000000-0005-0000-0000-000084A60000}"/>
    <cellStyle name="Normal 7 9 4 2 3" xfId="42631" xr:uid="{00000000-0005-0000-0000-000085A60000}"/>
    <cellStyle name="Normal 7 9 4 3" xfId="42632" xr:uid="{00000000-0005-0000-0000-000086A60000}"/>
    <cellStyle name="Normal 7 9 4 3 2" xfId="42633" xr:uid="{00000000-0005-0000-0000-000087A60000}"/>
    <cellStyle name="Normal 7 9 4 3 2 2" xfId="42634" xr:uid="{00000000-0005-0000-0000-000088A60000}"/>
    <cellStyle name="Normal 7 9 4 3 3" xfId="42635" xr:uid="{00000000-0005-0000-0000-000089A60000}"/>
    <cellStyle name="Normal 7 9 4 4" xfId="42636" xr:uid="{00000000-0005-0000-0000-00008AA60000}"/>
    <cellStyle name="Normal 7 9 4 4 2" xfId="42637" xr:uid="{00000000-0005-0000-0000-00008BA60000}"/>
    <cellStyle name="Normal 7 9 4 5" xfId="42638" xr:uid="{00000000-0005-0000-0000-00008CA60000}"/>
    <cellStyle name="Normal 7 9 5" xfId="42639" xr:uid="{00000000-0005-0000-0000-00008DA60000}"/>
    <cellStyle name="Normal 7 9 5 2" xfId="42640" xr:uid="{00000000-0005-0000-0000-00008EA60000}"/>
    <cellStyle name="Normal 7 9 5 2 2" xfId="42641" xr:uid="{00000000-0005-0000-0000-00008FA60000}"/>
    <cellStyle name="Normal 7 9 5 2 2 2" xfId="42642" xr:uid="{00000000-0005-0000-0000-000090A60000}"/>
    <cellStyle name="Normal 7 9 5 2 3" xfId="42643" xr:uid="{00000000-0005-0000-0000-000091A60000}"/>
    <cellStyle name="Normal 7 9 5 3" xfId="42644" xr:uid="{00000000-0005-0000-0000-000092A60000}"/>
    <cellStyle name="Normal 7 9 5 3 2" xfId="42645" xr:uid="{00000000-0005-0000-0000-000093A60000}"/>
    <cellStyle name="Normal 7 9 5 4" xfId="42646" xr:uid="{00000000-0005-0000-0000-000094A60000}"/>
    <cellStyle name="Normal 7 9 6" xfId="42647" xr:uid="{00000000-0005-0000-0000-000095A60000}"/>
    <cellStyle name="Normal 7 9 6 2" xfId="42648" xr:uid="{00000000-0005-0000-0000-000096A60000}"/>
    <cellStyle name="Normal 7 9 6 2 2" xfId="42649" xr:uid="{00000000-0005-0000-0000-000097A60000}"/>
    <cellStyle name="Normal 7 9 6 3" xfId="42650" xr:uid="{00000000-0005-0000-0000-000098A60000}"/>
    <cellStyle name="Normal 7 9 7" xfId="42651" xr:uid="{00000000-0005-0000-0000-000099A60000}"/>
    <cellStyle name="Normal 7 9 7 2" xfId="42652" xr:uid="{00000000-0005-0000-0000-00009AA60000}"/>
    <cellStyle name="Normal 7 9 7 2 2" xfId="42653" xr:uid="{00000000-0005-0000-0000-00009BA60000}"/>
    <cellStyle name="Normal 7 9 7 3" xfId="42654" xr:uid="{00000000-0005-0000-0000-00009CA60000}"/>
    <cellStyle name="Normal 7 9 8" xfId="42655" xr:uid="{00000000-0005-0000-0000-00009DA60000}"/>
    <cellStyle name="Normal 7 9 8 2" xfId="42656" xr:uid="{00000000-0005-0000-0000-00009EA60000}"/>
    <cellStyle name="Normal 7 9 9" xfId="42657" xr:uid="{00000000-0005-0000-0000-00009FA60000}"/>
    <cellStyle name="Normal 7 9 9 2" xfId="42658" xr:uid="{00000000-0005-0000-0000-0000A0A60000}"/>
    <cellStyle name="Normal 8" xfId="42659" xr:uid="{00000000-0005-0000-0000-0000A1A60000}"/>
    <cellStyle name="Normal 8 10" xfId="42660" xr:uid="{00000000-0005-0000-0000-0000A2A60000}"/>
    <cellStyle name="Normal 8 10 2" xfId="42661" xr:uid="{00000000-0005-0000-0000-0000A3A60000}"/>
    <cellStyle name="Normal 8 10 2 2" xfId="42662" xr:uid="{00000000-0005-0000-0000-0000A4A60000}"/>
    <cellStyle name="Normal 8 10 2 2 2" xfId="42663" xr:uid="{00000000-0005-0000-0000-0000A5A60000}"/>
    <cellStyle name="Normal 8 10 2 2 2 2" xfId="42664" xr:uid="{00000000-0005-0000-0000-0000A6A60000}"/>
    <cellStyle name="Normal 8 10 2 2 3" xfId="42665" xr:uid="{00000000-0005-0000-0000-0000A7A60000}"/>
    <cellStyle name="Normal 8 10 2 3" xfId="42666" xr:uid="{00000000-0005-0000-0000-0000A8A60000}"/>
    <cellStyle name="Normal 8 10 2 3 2" xfId="42667" xr:uid="{00000000-0005-0000-0000-0000A9A60000}"/>
    <cellStyle name="Normal 8 10 2 3 2 2" xfId="42668" xr:uid="{00000000-0005-0000-0000-0000AAA60000}"/>
    <cellStyle name="Normal 8 10 2 3 3" xfId="42669" xr:uid="{00000000-0005-0000-0000-0000ABA60000}"/>
    <cellStyle name="Normal 8 10 2 4" xfId="42670" xr:uid="{00000000-0005-0000-0000-0000ACA60000}"/>
    <cellStyle name="Normal 8 10 2 4 2" xfId="42671" xr:uid="{00000000-0005-0000-0000-0000ADA60000}"/>
    <cellStyle name="Normal 8 10 2 5" xfId="42672" xr:uid="{00000000-0005-0000-0000-0000AEA60000}"/>
    <cellStyle name="Normal 8 10 3" xfId="42673" xr:uid="{00000000-0005-0000-0000-0000AFA60000}"/>
    <cellStyle name="Normal 8 10 3 2" xfId="42674" xr:uid="{00000000-0005-0000-0000-0000B0A60000}"/>
    <cellStyle name="Normal 8 10 3 2 2" xfId="42675" xr:uid="{00000000-0005-0000-0000-0000B1A60000}"/>
    <cellStyle name="Normal 8 10 3 3" xfId="42676" xr:uid="{00000000-0005-0000-0000-0000B2A60000}"/>
    <cellStyle name="Normal 8 10 4" xfId="42677" xr:uid="{00000000-0005-0000-0000-0000B3A60000}"/>
    <cellStyle name="Normal 8 10 4 2" xfId="42678" xr:uid="{00000000-0005-0000-0000-0000B4A60000}"/>
    <cellStyle name="Normal 8 10 4 2 2" xfId="42679" xr:uid="{00000000-0005-0000-0000-0000B5A60000}"/>
    <cellStyle name="Normal 8 10 4 3" xfId="42680" xr:uid="{00000000-0005-0000-0000-0000B6A60000}"/>
    <cellStyle name="Normal 8 10 5" xfId="42681" xr:uid="{00000000-0005-0000-0000-0000B7A60000}"/>
    <cellStyle name="Normal 8 10 5 2" xfId="42682" xr:uid="{00000000-0005-0000-0000-0000B8A60000}"/>
    <cellStyle name="Normal 8 10 6" xfId="42683" xr:uid="{00000000-0005-0000-0000-0000B9A60000}"/>
    <cellStyle name="Normal 8 10 6 2" xfId="42684" xr:uid="{00000000-0005-0000-0000-0000BAA60000}"/>
    <cellStyle name="Normal 8 10 7" xfId="42685" xr:uid="{00000000-0005-0000-0000-0000BBA60000}"/>
    <cellStyle name="Normal 8 11" xfId="42686" xr:uid="{00000000-0005-0000-0000-0000BCA60000}"/>
    <cellStyle name="Normal 8 11 2" xfId="42687" xr:uid="{00000000-0005-0000-0000-0000BDA60000}"/>
    <cellStyle name="Normal 8 11 2 2" xfId="42688" xr:uid="{00000000-0005-0000-0000-0000BEA60000}"/>
    <cellStyle name="Normal 8 11 2 2 2" xfId="42689" xr:uid="{00000000-0005-0000-0000-0000BFA60000}"/>
    <cellStyle name="Normal 8 11 2 2 2 2" xfId="42690" xr:uid="{00000000-0005-0000-0000-0000C0A60000}"/>
    <cellStyle name="Normal 8 11 2 2 3" xfId="42691" xr:uid="{00000000-0005-0000-0000-0000C1A60000}"/>
    <cellStyle name="Normal 8 11 2 3" xfId="42692" xr:uid="{00000000-0005-0000-0000-0000C2A60000}"/>
    <cellStyle name="Normal 8 11 2 3 2" xfId="42693" xr:uid="{00000000-0005-0000-0000-0000C3A60000}"/>
    <cellStyle name="Normal 8 11 2 3 2 2" xfId="42694" xr:uid="{00000000-0005-0000-0000-0000C4A60000}"/>
    <cellStyle name="Normal 8 11 2 3 3" xfId="42695" xr:uid="{00000000-0005-0000-0000-0000C5A60000}"/>
    <cellStyle name="Normal 8 11 2 4" xfId="42696" xr:uid="{00000000-0005-0000-0000-0000C6A60000}"/>
    <cellStyle name="Normal 8 11 2 4 2" xfId="42697" xr:uid="{00000000-0005-0000-0000-0000C7A60000}"/>
    <cellStyle name="Normal 8 11 2 5" xfId="42698" xr:uid="{00000000-0005-0000-0000-0000C8A60000}"/>
    <cellStyle name="Normal 8 11 3" xfId="42699" xr:uid="{00000000-0005-0000-0000-0000C9A60000}"/>
    <cellStyle name="Normal 8 11 3 2" xfId="42700" xr:uid="{00000000-0005-0000-0000-0000CAA60000}"/>
    <cellStyle name="Normal 8 11 3 2 2" xfId="42701" xr:uid="{00000000-0005-0000-0000-0000CBA60000}"/>
    <cellStyle name="Normal 8 11 3 3" xfId="42702" xr:uid="{00000000-0005-0000-0000-0000CCA60000}"/>
    <cellStyle name="Normal 8 11 4" xfId="42703" xr:uid="{00000000-0005-0000-0000-0000CDA60000}"/>
    <cellStyle name="Normal 8 11 4 2" xfId="42704" xr:uid="{00000000-0005-0000-0000-0000CEA60000}"/>
    <cellStyle name="Normal 8 11 4 2 2" xfId="42705" xr:uid="{00000000-0005-0000-0000-0000CFA60000}"/>
    <cellStyle name="Normal 8 11 4 3" xfId="42706" xr:uid="{00000000-0005-0000-0000-0000D0A60000}"/>
    <cellStyle name="Normal 8 11 5" xfId="42707" xr:uid="{00000000-0005-0000-0000-0000D1A60000}"/>
    <cellStyle name="Normal 8 11 5 2" xfId="42708" xr:uid="{00000000-0005-0000-0000-0000D2A60000}"/>
    <cellStyle name="Normal 8 11 6" xfId="42709" xr:uid="{00000000-0005-0000-0000-0000D3A60000}"/>
    <cellStyle name="Normal 8 11 6 2" xfId="42710" xr:uid="{00000000-0005-0000-0000-0000D4A60000}"/>
    <cellStyle name="Normal 8 11 7" xfId="42711" xr:uid="{00000000-0005-0000-0000-0000D5A60000}"/>
    <cellStyle name="Normal 8 12" xfId="42712" xr:uid="{00000000-0005-0000-0000-0000D6A60000}"/>
    <cellStyle name="Normal 8 12 2" xfId="42713" xr:uid="{00000000-0005-0000-0000-0000D7A60000}"/>
    <cellStyle name="Normal 8 12 2 2" xfId="42714" xr:uid="{00000000-0005-0000-0000-0000D8A60000}"/>
    <cellStyle name="Normal 8 12 2 2 2" xfId="42715" xr:uid="{00000000-0005-0000-0000-0000D9A60000}"/>
    <cellStyle name="Normal 8 12 2 3" xfId="42716" xr:uid="{00000000-0005-0000-0000-0000DAA60000}"/>
    <cellStyle name="Normal 8 12 3" xfId="42717" xr:uid="{00000000-0005-0000-0000-0000DBA60000}"/>
    <cellStyle name="Normal 8 12 3 2" xfId="42718" xr:uid="{00000000-0005-0000-0000-0000DCA60000}"/>
    <cellStyle name="Normal 8 12 3 2 2" xfId="42719" xr:uid="{00000000-0005-0000-0000-0000DDA60000}"/>
    <cellStyle name="Normal 8 12 3 3" xfId="42720" xr:uid="{00000000-0005-0000-0000-0000DEA60000}"/>
    <cellStyle name="Normal 8 12 4" xfId="42721" xr:uid="{00000000-0005-0000-0000-0000DFA60000}"/>
    <cellStyle name="Normal 8 12 4 2" xfId="42722" xr:uid="{00000000-0005-0000-0000-0000E0A60000}"/>
    <cellStyle name="Normal 8 12 5" xfId="42723" xr:uid="{00000000-0005-0000-0000-0000E1A60000}"/>
    <cellStyle name="Normal 8 13" xfId="42724" xr:uid="{00000000-0005-0000-0000-0000E2A60000}"/>
    <cellStyle name="Normal 8 13 2" xfId="42725" xr:uid="{00000000-0005-0000-0000-0000E3A60000}"/>
    <cellStyle name="Normal 8 13 2 2" xfId="42726" xr:uid="{00000000-0005-0000-0000-0000E4A60000}"/>
    <cellStyle name="Normal 8 13 2 2 2" xfId="42727" xr:uid="{00000000-0005-0000-0000-0000E5A60000}"/>
    <cellStyle name="Normal 8 13 2 3" xfId="42728" xr:uid="{00000000-0005-0000-0000-0000E6A60000}"/>
    <cellStyle name="Normal 8 13 3" xfId="42729" xr:uid="{00000000-0005-0000-0000-0000E7A60000}"/>
    <cellStyle name="Normal 8 13 3 2" xfId="42730" xr:uid="{00000000-0005-0000-0000-0000E8A60000}"/>
    <cellStyle name="Normal 8 13 4" xfId="42731" xr:uid="{00000000-0005-0000-0000-0000E9A60000}"/>
    <cellStyle name="Normal 8 14" xfId="42732" xr:uid="{00000000-0005-0000-0000-0000EAA60000}"/>
    <cellStyle name="Normal 8 14 2" xfId="42733" xr:uid="{00000000-0005-0000-0000-0000EBA60000}"/>
    <cellStyle name="Normal 8 14 2 2" xfId="42734" xr:uid="{00000000-0005-0000-0000-0000ECA60000}"/>
    <cellStyle name="Normal 8 14 2 2 2" xfId="42735" xr:uid="{00000000-0005-0000-0000-0000EDA60000}"/>
    <cellStyle name="Normal 8 14 2 3" xfId="42736" xr:uid="{00000000-0005-0000-0000-0000EEA60000}"/>
    <cellStyle name="Normal 8 14 3" xfId="42737" xr:uid="{00000000-0005-0000-0000-0000EFA60000}"/>
    <cellStyle name="Normal 8 14 3 2" xfId="42738" xr:uid="{00000000-0005-0000-0000-0000F0A60000}"/>
    <cellStyle name="Normal 8 14 4" xfId="42739" xr:uid="{00000000-0005-0000-0000-0000F1A60000}"/>
    <cellStyle name="Normal 8 15" xfId="42740" xr:uid="{00000000-0005-0000-0000-0000F2A60000}"/>
    <cellStyle name="Normal 8 15 2" xfId="42741" xr:uid="{00000000-0005-0000-0000-0000F3A60000}"/>
    <cellStyle name="Normal 8 15 2 2" xfId="42742" xr:uid="{00000000-0005-0000-0000-0000F4A60000}"/>
    <cellStyle name="Normal 8 15 3" xfId="42743" xr:uid="{00000000-0005-0000-0000-0000F5A60000}"/>
    <cellStyle name="Normal 8 16" xfId="42744" xr:uid="{00000000-0005-0000-0000-0000F6A60000}"/>
    <cellStyle name="Normal 8 16 2" xfId="42745" xr:uid="{00000000-0005-0000-0000-0000F7A60000}"/>
    <cellStyle name="Normal 8 17" xfId="42746" xr:uid="{00000000-0005-0000-0000-0000F8A60000}"/>
    <cellStyle name="Normal 8 17 2" xfId="42747" xr:uid="{00000000-0005-0000-0000-0000F9A60000}"/>
    <cellStyle name="Normal 8 18" xfId="42748" xr:uid="{00000000-0005-0000-0000-0000FAA60000}"/>
    <cellStyle name="Normal 8 19" xfId="42749" xr:uid="{00000000-0005-0000-0000-0000FBA60000}"/>
    <cellStyle name="Normal 8 2" xfId="42750" xr:uid="{00000000-0005-0000-0000-0000FCA60000}"/>
    <cellStyle name="Normal 8 2 10" xfId="42751" xr:uid="{00000000-0005-0000-0000-0000FDA60000}"/>
    <cellStyle name="Normal 8 2 10 2" xfId="42752" xr:uid="{00000000-0005-0000-0000-0000FEA60000}"/>
    <cellStyle name="Normal 8 2 10 2 2" xfId="42753" xr:uid="{00000000-0005-0000-0000-0000FFA60000}"/>
    <cellStyle name="Normal 8 2 10 2 2 2" xfId="42754" xr:uid="{00000000-0005-0000-0000-000000A70000}"/>
    <cellStyle name="Normal 8 2 10 2 2 2 2" xfId="42755" xr:uid="{00000000-0005-0000-0000-000001A70000}"/>
    <cellStyle name="Normal 8 2 10 2 2 3" xfId="42756" xr:uid="{00000000-0005-0000-0000-000002A70000}"/>
    <cellStyle name="Normal 8 2 10 2 3" xfId="42757" xr:uid="{00000000-0005-0000-0000-000003A70000}"/>
    <cellStyle name="Normal 8 2 10 2 3 2" xfId="42758" xr:uid="{00000000-0005-0000-0000-000004A70000}"/>
    <cellStyle name="Normal 8 2 10 2 3 2 2" xfId="42759" xr:uid="{00000000-0005-0000-0000-000005A70000}"/>
    <cellStyle name="Normal 8 2 10 2 3 3" xfId="42760" xr:uid="{00000000-0005-0000-0000-000006A70000}"/>
    <cellStyle name="Normal 8 2 10 2 4" xfId="42761" xr:uid="{00000000-0005-0000-0000-000007A70000}"/>
    <cellStyle name="Normal 8 2 10 2 4 2" xfId="42762" xr:uid="{00000000-0005-0000-0000-000008A70000}"/>
    <cellStyle name="Normal 8 2 10 2 5" xfId="42763" xr:uid="{00000000-0005-0000-0000-000009A70000}"/>
    <cellStyle name="Normal 8 2 10 3" xfId="42764" xr:uid="{00000000-0005-0000-0000-00000AA70000}"/>
    <cellStyle name="Normal 8 2 10 3 2" xfId="42765" xr:uid="{00000000-0005-0000-0000-00000BA70000}"/>
    <cellStyle name="Normal 8 2 10 3 2 2" xfId="42766" xr:uid="{00000000-0005-0000-0000-00000CA70000}"/>
    <cellStyle name="Normal 8 2 10 3 3" xfId="42767" xr:uid="{00000000-0005-0000-0000-00000DA70000}"/>
    <cellStyle name="Normal 8 2 10 4" xfId="42768" xr:uid="{00000000-0005-0000-0000-00000EA70000}"/>
    <cellStyle name="Normal 8 2 10 4 2" xfId="42769" xr:uid="{00000000-0005-0000-0000-00000FA70000}"/>
    <cellStyle name="Normal 8 2 10 4 2 2" xfId="42770" xr:uid="{00000000-0005-0000-0000-000010A70000}"/>
    <cellStyle name="Normal 8 2 10 4 3" xfId="42771" xr:uid="{00000000-0005-0000-0000-000011A70000}"/>
    <cellStyle name="Normal 8 2 10 5" xfId="42772" xr:uid="{00000000-0005-0000-0000-000012A70000}"/>
    <cellStyle name="Normal 8 2 10 5 2" xfId="42773" xr:uid="{00000000-0005-0000-0000-000013A70000}"/>
    <cellStyle name="Normal 8 2 10 6" xfId="42774" xr:uid="{00000000-0005-0000-0000-000014A70000}"/>
    <cellStyle name="Normal 8 2 10 6 2" xfId="42775" xr:uid="{00000000-0005-0000-0000-000015A70000}"/>
    <cellStyle name="Normal 8 2 10 7" xfId="42776" xr:uid="{00000000-0005-0000-0000-000016A70000}"/>
    <cellStyle name="Normal 8 2 11" xfId="42777" xr:uid="{00000000-0005-0000-0000-000017A70000}"/>
    <cellStyle name="Normal 8 2 11 2" xfId="42778" xr:uid="{00000000-0005-0000-0000-000018A70000}"/>
    <cellStyle name="Normal 8 2 11 2 2" xfId="42779" xr:uid="{00000000-0005-0000-0000-000019A70000}"/>
    <cellStyle name="Normal 8 2 11 2 2 2" xfId="42780" xr:uid="{00000000-0005-0000-0000-00001AA70000}"/>
    <cellStyle name="Normal 8 2 11 2 3" xfId="42781" xr:uid="{00000000-0005-0000-0000-00001BA70000}"/>
    <cellStyle name="Normal 8 2 11 3" xfId="42782" xr:uid="{00000000-0005-0000-0000-00001CA70000}"/>
    <cellStyle name="Normal 8 2 11 3 2" xfId="42783" xr:uid="{00000000-0005-0000-0000-00001DA70000}"/>
    <cellStyle name="Normal 8 2 11 3 2 2" xfId="42784" xr:uid="{00000000-0005-0000-0000-00001EA70000}"/>
    <cellStyle name="Normal 8 2 11 3 3" xfId="42785" xr:uid="{00000000-0005-0000-0000-00001FA70000}"/>
    <cellStyle name="Normal 8 2 11 4" xfId="42786" xr:uid="{00000000-0005-0000-0000-000020A70000}"/>
    <cellStyle name="Normal 8 2 11 4 2" xfId="42787" xr:uid="{00000000-0005-0000-0000-000021A70000}"/>
    <cellStyle name="Normal 8 2 11 5" xfId="42788" xr:uid="{00000000-0005-0000-0000-000022A70000}"/>
    <cellStyle name="Normal 8 2 12" xfId="42789" xr:uid="{00000000-0005-0000-0000-000023A70000}"/>
    <cellStyle name="Normal 8 2 12 2" xfId="42790" xr:uid="{00000000-0005-0000-0000-000024A70000}"/>
    <cellStyle name="Normal 8 2 12 2 2" xfId="42791" xr:uid="{00000000-0005-0000-0000-000025A70000}"/>
    <cellStyle name="Normal 8 2 12 2 2 2" xfId="42792" xr:uid="{00000000-0005-0000-0000-000026A70000}"/>
    <cellStyle name="Normal 8 2 12 2 3" xfId="42793" xr:uid="{00000000-0005-0000-0000-000027A70000}"/>
    <cellStyle name="Normal 8 2 12 3" xfId="42794" xr:uid="{00000000-0005-0000-0000-000028A70000}"/>
    <cellStyle name="Normal 8 2 12 3 2" xfId="42795" xr:uid="{00000000-0005-0000-0000-000029A70000}"/>
    <cellStyle name="Normal 8 2 12 4" xfId="42796" xr:uid="{00000000-0005-0000-0000-00002AA70000}"/>
    <cellStyle name="Normal 8 2 13" xfId="42797" xr:uid="{00000000-0005-0000-0000-00002BA70000}"/>
    <cellStyle name="Normal 8 2 13 2" xfId="42798" xr:uid="{00000000-0005-0000-0000-00002CA70000}"/>
    <cellStyle name="Normal 8 2 13 2 2" xfId="42799" xr:uid="{00000000-0005-0000-0000-00002DA70000}"/>
    <cellStyle name="Normal 8 2 13 2 2 2" xfId="42800" xr:uid="{00000000-0005-0000-0000-00002EA70000}"/>
    <cellStyle name="Normal 8 2 13 2 3" xfId="42801" xr:uid="{00000000-0005-0000-0000-00002FA70000}"/>
    <cellStyle name="Normal 8 2 13 3" xfId="42802" xr:uid="{00000000-0005-0000-0000-000030A70000}"/>
    <cellStyle name="Normal 8 2 13 3 2" xfId="42803" xr:uid="{00000000-0005-0000-0000-000031A70000}"/>
    <cellStyle name="Normal 8 2 13 4" xfId="42804" xr:uid="{00000000-0005-0000-0000-000032A70000}"/>
    <cellStyle name="Normal 8 2 14" xfId="42805" xr:uid="{00000000-0005-0000-0000-000033A70000}"/>
    <cellStyle name="Normal 8 2 14 2" xfId="42806" xr:uid="{00000000-0005-0000-0000-000034A70000}"/>
    <cellStyle name="Normal 8 2 14 2 2" xfId="42807" xr:uid="{00000000-0005-0000-0000-000035A70000}"/>
    <cellStyle name="Normal 8 2 14 3" xfId="42808" xr:uid="{00000000-0005-0000-0000-000036A70000}"/>
    <cellStyle name="Normal 8 2 15" xfId="42809" xr:uid="{00000000-0005-0000-0000-000037A70000}"/>
    <cellStyle name="Normal 8 2 15 2" xfId="42810" xr:uid="{00000000-0005-0000-0000-000038A70000}"/>
    <cellStyle name="Normal 8 2 16" xfId="42811" xr:uid="{00000000-0005-0000-0000-000039A70000}"/>
    <cellStyle name="Normal 8 2 16 2" xfId="42812" xr:uid="{00000000-0005-0000-0000-00003AA70000}"/>
    <cellStyle name="Normal 8 2 17" xfId="42813" xr:uid="{00000000-0005-0000-0000-00003BA70000}"/>
    <cellStyle name="Normal 8 2 2" xfId="42814" xr:uid="{00000000-0005-0000-0000-00003CA70000}"/>
    <cellStyle name="Normal 8 2 2 10" xfId="42815" xr:uid="{00000000-0005-0000-0000-00003DA70000}"/>
    <cellStyle name="Normal 8 2 2 10 2" xfId="42816" xr:uid="{00000000-0005-0000-0000-00003EA70000}"/>
    <cellStyle name="Normal 8 2 2 10 2 2" xfId="42817" xr:uid="{00000000-0005-0000-0000-00003FA70000}"/>
    <cellStyle name="Normal 8 2 2 10 2 2 2" xfId="42818" xr:uid="{00000000-0005-0000-0000-000040A70000}"/>
    <cellStyle name="Normal 8 2 2 10 2 3" xfId="42819" xr:uid="{00000000-0005-0000-0000-000041A70000}"/>
    <cellStyle name="Normal 8 2 2 10 3" xfId="42820" xr:uid="{00000000-0005-0000-0000-000042A70000}"/>
    <cellStyle name="Normal 8 2 2 10 3 2" xfId="42821" xr:uid="{00000000-0005-0000-0000-000043A70000}"/>
    <cellStyle name="Normal 8 2 2 10 3 2 2" xfId="42822" xr:uid="{00000000-0005-0000-0000-000044A70000}"/>
    <cellStyle name="Normal 8 2 2 10 3 3" xfId="42823" xr:uid="{00000000-0005-0000-0000-000045A70000}"/>
    <cellStyle name="Normal 8 2 2 10 4" xfId="42824" xr:uid="{00000000-0005-0000-0000-000046A70000}"/>
    <cellStyle name="Normal 8 2 2 10 4 2" xfId="42825" xr:uid="{00000000-0005-0000-0000-000047A70000}"/>
    <cellStyle name="Normal 8 2 2 10 5" xfId="42826" xr:uid="{00000000-0005-0000-0000-000048A70000}"/>
    <cellStyle name="Normal 8 2 2 11" xfId="42827" xr:uid="{00000000-0005-0000-0000-000049A70000}"/>
    <cellStyle name="Normal 8 2 2 11 2" xfId="42828" xr:uid="{00000000-0005-0000-0000-00004AA70000}"/>
    <cellStyle name="Normal 8 2 2 11 2 2" xfId="42829" xr:uid="{00000000-0005-0000-0000-00004BA70000}"/>
    <cellStyle name="Normal 8 2 2 11 2 2 2" xfId="42830" xr:uid="{00000000-0005-0000-0000-00004CA70000}"/>
    <cellStyle name="Normal 8 2 2 11 2 3" xfId="42831" xr:uid="{00000000-0005-0000-0000-00004DA70000}"/>
    <cellStyle name="Normal 8 2 2 11 3" xfId="42832" xr:uid="{00000000-0005-0000-0000-00004EA70000}"/>
    <cellStyle name="Normal 8 2 2 11 3 2" xfId="42833" xr:uid="{00000000-0005-0000-0000-00004FA70000}"/>
    <cellStyle name="Normal 8 2 2 11 4" xfId="42834" xr:uid="{00000000-0005-0000-0000-000050A70000}"/>
    <cellStyle name="Normal 8 2 2 12" xfId="42835" xr:uid="{00000000-0005-0000-0000-000051A70000}"/>
    <cellStyle name="Normal 8 2 2 12 2" xfId="42836" xr:uid="{00000000-0005-0000-0000-000052A70000}"/>
    <cellStyle name="Normal 8 2 2 12 2 2" xfId="42837" xr:uid="{00000000-0005-0000-0000-000053A70000}"/>
    <cellStyle name="Normal 8 2 2 12 2 2 2" xfId="42838" xr:uid="{00000000-0005-0000-0000-000054A70000}"/>
    <cellStyle name="Normal 8 2 2 12 2 3" xfId="42839" xr:uid="{00000000-0005-0000-0000-000055A70000}"/>
    <cellStyle name="Normal 8 2 2 12 3" xfId="42840" xr:uid="{00000000-0005-0000-0000-000056A70000}"/>
    <cellStyle name="Normal 8 2 2 12 3 2" xfId="42841" xr:uid="{00000000-0005-0000-0000-000057A70000}"/>
    <cellStyle name="Normal 8 2 2 12 4" xfId="42842" xr:uid="{00000000-0005-0000-0000-000058A70000}"/>
    <cellStyle name="Normal 8 2 2 13" xfId="42843" xr:uid="{00000000-0005-0000-0000-000059A70000}"/>
    <cellStyle name="Normal 8 2 2 13 2" xfId="42844" xr:uid="{00000000-0005-0000-0000-00005AA70000}"/>
    <cellStyle name="Normal 8 2 2 13 2 2" xfId="42845" xr:uid="{00000000-0005-0000-0000-00005BA70000}"/>
    <cellStyle name="Normal 8 2 2 13 3" xfId="42846" xr:uid="{00000000-0005-0000-0000-00005CA70000}"/>
    <cellStyle name="Normal 8 2 2 14" xfId="42847" xr:uid="{00000000-0005-0000-0000-00005DA70000}"/>
    <cellStyle name="Normal 8 2 2 14 2" xfId="42848" xr:uid="{00000000-0005-0000-0000-00005EA70000}"/>
    <cellStyle name="Normal 8 2 2 15" xfId="42849" xr:uid="{00000000-0005-0000-0000-00005FA70000}"/>
    <cellStyle name="Normal 8 2 2 15 2" xfId="42850" xr:uid="{00000000-0005-0000-0000-000060A70000}"/>
    <cellStyle name="Normal 8 2 2 16" xfId="42851" xr:uid="{00000000-0005-0000-0000-000061A70000}"/>
    <cellStyle name="Normal 8 2 2 2" xfId="42852" xr:uid="{00000000-0005-0000-0000-000062A70000}"/>
    <cellStyle name="Normal 8 2 2 2 10" xfId="42853" xr:uid="{00000000-0005-0000-0000-000063A70000}"/>
    <cellStyle name="Normal 8 2 2 2 10 2" xfId="42854" xr:uid="{00000000-0005-0000-0000-000064A70000}"/>
    <cellStyle name="Normal 8 2 2 2 10 2 2" xfId="42855" xr:uid="{00000000-0005-0000-0000-000065A70000}"/>
    <cellStyle name="Normal 8 2 2 2 10 2 2 2" xfId="42856" xr:uid="{00000000-0005-0000-0000-000066A70000}"/>
    <cellStyle name="Normal 8 2 2 2 10 2 3" xfId="42857" xr:uid="{00000000-0005-0000-0000-000067A70000}"/>
    <cellStyle name="Normal 8 2 2 2 10 3" xfId="42858" xr:uid="{00000000-0005-0000-0000-000068A70000}"/>
    <cellStyle name="Normal 8 2 2 2 10 3 2" xfId="42859" xr:uid="{00000000-0005-0000-0000-000069A70000}"/>
    <cellStyle name="Normal 8 2 2 2 10 4" xfId="42860" xr:uid="{00000000-0005-0000-0000-00006AA70000}"/>
    <cellStyle name="Normal 8 2 2 2 11" xfId="42861" xr:uid="{00000000-0005-0000-0000-00006BA70000}"/>
    <cellStyle name="Normal 8 2 2 2 11 2" xfId="42862" xr:uid="{00000000-0005-0000-0000-00006CA70000}"/>
    <cellStyle name="Normal 8 2 2 2 11 2 2" xfId="42863" xr:uid="{00000000-0005-0000-0000-00006DA70000}"/>
    <cellStyle name="Normal 8 2 2 2 11 2 2 2" xfId="42864" xr:uid="{00000000-0005-0000-0000-00006EA70000}"/>
    <cellStyle name="Normal 8 2 2 2 11 2 3" xfId="42865" xr:uid="{00000000-0005-0000-0000-00006FA70000}"/>
    <cellStyle name="Normal 8 2 2 2 11 3" xfId="42866" xr:uid="{00000000-0005-0000-0000-000070A70000}"/>
    <cellStyle name="Normal 8 2 2 2 11 3 2" xfId="42867" xr:uid="{00000000-0005-0000-0000-000071A70000}"/>
    <cellStyle name="Normal 8 2 2 2 11 4" xfId="42868" xr:uid="{00000000-0005-0000-0000-000072A70000}"/>
    <cellStyle name="Normal 8 2 2 2 12" xfId="42869" xr:uid="{00000000-0005-0000-0000-000073A70000}"/>
    <cellStyle name="Normal 8 2 2 2 12 2" xfId="42870" xr:uid="{00000000-0005-0000-0000-000074A70000}"/>
    <cellStyle name="Normal 8 2 2 2 12 2 2" xfId="42871" xr:uid="{00000000-0005-0000-0000-000075A70000}"/>
    <cellStyle name="Normal 8 2 2 2 12 3" xfId="42872" xr:uid="{00000000-0005-0000-0000-000076A70000}"/>
    <cellStyle name="Normal 8 2 2 2 13" xfId="42873" xr:uid="{00000000-0005-0000-0000-000077A70000}"/>
    <cellStyle name="Normal 8 2 2 2 13 2" xfId="42874" xr:uid="{00000000-0005-0000-0000-000078A70000}"/>
    <cellStyle name="Normal 8 2 2 2 14" xfId="42875" xr:uid="{00000000-0005-0000-0000-000079A70000}"/>
    <cellStyle name="Normal 8 2 2 2 14 2" xfId="42876" xr:uid="{00000000-0005-0000-0000-00007AA70000}"/>
    <cellStyle name="Normal 8 2 2 2 15" xfId="42877" xr:uid="{00000000-0005-0000-0000-00007BA70000}"/>
    <cellStyle name="Normal 8 2 2 2 2" xfId="42878" xr:uid="{00000000-0005-0000-0000-00007CA70000}"/>
    <cellStyle name="Normal 8 2 2 2 2 10" xfId="42879" xr:uid="{00000000-0005-0000-0000-00007DA70000}"/>
    <cellStyle name="Normal 8 2 2 2 2 10 2" xfId="42880" xr:uid="{00000000-0005-0000-0000-00007EA70000}"/>
    <cellStyle name="Normal 8 2 2 2 2 11" xfId="42881" xr:uid="{00000000-0005-0000-0000-00007FA70000}"/>
    <cellStyle name="Normal 8 2 2 2 2 11 2" xfId="42882" xr:uid="{00000000-0005-0000-0000-000080A70000}"/>
    <cellStyle name="Normal 8 2 2 2 2 12" xfId="42883" xr:uid="{00000000-0005-0000-0000-000081A70000}"/>
    <cellStyle name="Normal 8 2 2 2 2 2" xfId="42884" xr:uid="{00000000-0005-0000-0000-000082A70000}"/>
    <cellStyle name="Normal 8 2 2 2 2 2 10" xfId="42885" xr:uid="{00000000-0005-0000-0000-000083A70000}"/>
    <cellStyle name="Normal 8 2 2 2 2 2 10 2" xfId="42886" xr:uid="{00000000-0005-0000-0000-000084A70000}"/>
    <cellStyle name="Normal 8 2 2 2 2 2 11" xfId="42887" xr:uid="{00000000-0005-0000-0000-000085A70000}"/>
    <cellStyle name="Normal 8 2 2 2 2 2 2" xfId="42888" xr:uid="{00000000-0005-0000-0000-000086A70000}"/>
    <cellStyle name="Normal 8 2 2 2 2 2 2 2" xfId="42889" xr:uid="{00000000-0005-0000-0000-000087A70000}"/>
    <cellStyle name="Normal 8 2 2 2 2 2 2 2 2" xfId="42890" xr:uid="{00000000-0005-0000-0000-000088A70000}"/>
    <cellStyle name="Normal 8 2 2 2 2 2 2 2 2 2" xfId="42891" xr:uid="{00000000-0005-0000-0000-000089A70000}"/>
    <cellStyle name="Normal 8 2 2 2 2 2 2 2 2 2 2" xfId="42892" xr:uid="{00000000-0005-0000-0000-00008AA70000}"/>
    <cellStyle name="Normal 8 2 2 2 2 2 2 2 2 2 2 2" xfId="42893" xr:uid="{00000000-0005-0000-0000-00008BA70000}"/>
    <cellStyle name="Normal 8 2 2 2 2 2 2 2 2 2 3" xfId="42894" xr:uid="{00000000-0005-0000-0000-00008CA70000}"/>
    <cellStyle name="Normal 8 2 2 2 2 2 2 2 2 3" xfId="42895" xr:uid="{00000000-0005-0000-0000-00008DA70000}"/>
    <cellStyle name="Normal 8 2 2 2 2 2 2 2 2 3 2" xfId="42896" xr:uid="{00000000-0005-0000-0000-00008EA70000}"/>
    <cellStyle name="Normal 8 2 2 2 2 2 2 2 2 3 2 2" xfId="42897" xr:uid="{00000000-0005-0000-0000-00008FA70000}"/>
    <cellStyle name="Normal 8 2 2 2 2 2 2 2 2 3 3" xfId="42898" xr:uid="{00000000-0005-0000-0000-000090A70000}"/>
    <cellStyle name="Normal 8 2 2 2 2 2 2 2 2 4" xfId="42899" xr:uid="{00000000-0005-0000-0000-000091A70000}"/>
    <cellStyle name="Normal 8 2 2 2 2 2 2 2 2 4 2" xfId="42900" xr:uid="{00000000-0005-0000-0000-000092A70000}"/>
    <cellStyle name="Normal 8 2 2 2 2 2 2 2 2 5" xfId="42901" xr:uid="{00000000-0005-0000-0000-000093A70000}"/>
    <cellStyle name="Normal 8 2 2 2 2 2 2 2 3" xfId="42902" xr:uid="{00000000-0005-0000-0000-000094A70000}"/>
    <cellStyle name="Normal 8 2 2 2 2 2 2 2 3 2" xfId="42903" xr:uid="{00000000-0005-0000-0000-000095A70000}"/>
    <cellStyle name="Normal 8 2 2 2 2 2 2 2 3 2 2" xfId="42904" xr:uid="{00000000-0005-0000-0000-000096A70000}"/>
    <cellStyle name="Normal 8 2 2 2 2 2 2 2 3 3" xfId="42905" xr:uid="{00000000-0005-0000-0000-000097A70000}"/>
    <cellStyle name="Normal 8 2 2 2 2 2 2 2 4" xfId="42906" xr:uid="{00000000-0005-0000-0000-000098A70000}"/>
    <cellStyle name="Normal 8 2 2 2 2 2 2 2 4 2" xfId="42907" xr:uid="{00000000-0005-0000-0000-000099A70000}"/>
    <cellStyle name="Normal 8 2 2 2 2 2 2 2 4 2 2" xfId="42908" xr:uid="{00000000-0005-0000-0000-00009AA70000}"/>
    <cellStyle name="Normal 8 2 2 2 2 2 2 2 4 3" xfId="42909" xr:uid="{00000000-0005-0000-0000-00009BA70000}"/>
    <cellStyle name="Normal 8 2 2 2 2 2 2 2 5" xfId="42910" xr:uid="{00000000-0005-0000-0000-00009CA70000}"/>
    <cellStyle name="Normal 8 2 2 2 2 2 2 2 5 2" xfId="42911" xr:uid="{00000000-0005-0000-0000-00009DA70000}"/>
    <cellStyle name="Normal 8 2 2 2 2 2 2 2 6" xfId="42912" xr:uid="{00000000-0005-0000-0000-00009EA70000}"/>
    <cellStyle name="Normal 8 2 2 2 2 2 2 2 6 2" xfId="42913" xr:uid="{00000000-0005-0000-0000-00009FA70000}"/>
    <cellStyle name="Normal 8 2 2 2 2 2 2 2 7" xfId="42914" xr:uid="{00000000-0005-0000-0000-0000A0A70000}"/>
    <cellStyle name="Normal 8 2 2 2 2 2 2 3" xfId="42915" xr:uid="{00000000-0005-0000-0000-0000A1A70000}"/>
    <cellStyle name="Normal 8 2 2 2 2 2 2 3 2" xfId="42916" xr:uid="{00000000-0005-0000-0000-0000A2A70000}"/>
    <cellStyle name="Normal 8 2 2 2 2 2 2 3 2 2" xfId="42917" xr:uid="{00000000-0005-0000-0000-0000A3A70000}"/>
    <cellStyle name="Normal 8 2 2 2 2 2 2 3 2 2 2" xfId="42918" xr:uid="{00000000-0005-0000-0000-0000A4A70000}"/>
    <cellStyle name="Normal 8 2 2 2 2 2 2 3 2 3" xfId="42919" xr:uid="{00000000-0005-0000-0000-0000A5A70000}"/>
    <cellStyle name="Normal 8 2 2 2 2 2 2 3 3" xfId="42920" xr:uid="{00000000-0005-0000-0000-0000A6A70000}"/>
    <cellStyle name="Normal 8 2 2 2 2 2 2 3 3 2" xfId="42921" xr:uid="{00000000-0005-0000-0000-0000A7A70000}"/>
    <cellStyle name="Normal 8 2 2 2 2 2 2 3 3 2 2" xfId="42922" xr:uid="{00000000-0005-0000-0000-0000A8A70000}"/>
    <cellStyle name="Normal 8 2 2 2 2 2 2 3 3 3" xfId="42923" xr:uid="{00000000-0005-0000-0000-0000A9A70000}"/>
    <cellStyle name="Normal 8 2 2 2 2 2 2 3 4" xfId="42924" xr:uid="{00000000-0005-0000-0000-0000AAA70000}"/>
    <cellStyle name="Normal 8 2 2 2 2 2 2 3 4 2" xfId="42925" xr:uid="{00000000-0005-0000-0000-0000ABA70000}"/>
    <cellStyle name="Normal 8 2 2 2 2 2 2 3 5" xfId="42926" xr:uid="{00000000-0005-0000-0000-0000ACA70000}"/>
    <cellStyle name="Normal 8 2 2 2 2 2 2 4" xfId="42927" xr:uid="{00000000-0005-0000-0000-0000ADA70000}"/>
    <cellStyle name="Normal 8 2 2 2 2 2 2 4 2" xfId="42928" xr:uid="{00000000-0005-0000-0000-0000AEA70000}"/>
    <cellStyle name="Normal 8 2 2 2 2 2 2 4 2 2" xfId="42929" xr:uid="{00000000-0005-0000-0000-0000AFA70000}"/>
    <cellStyle name="Normal 8 2 2 2 2 2 2 4 3" xfId="42930" xr:uid="{00000000-0005-0000-0000-0000B0A70000}"/>
    <cellStyle name="Normal 8 2 2 2 2 2 2 5" xfId="42931" xr:uid="{00000000-0005-0000-0000-0000B1A70000}"/>
    <cellStyle name="Normal 8 2 2 2 2 2 2 5 2" xfId="42932" xr:uid="{00000000-0005-0000-0000-0000B2A70000}"/>
    <cellStyle name="Normal 8 2 2 2 2 2 2 5 2 2" xfId="42933" xr:uid="{00000000-0005-0000-0000-0000B3A70000}"/>
    <cellStyle name="Normal 8 2 2 2 2 2 2 5 3" xfId="42934" xr:uid="{00000000-0005-0000-0000-0000B4A70000}"/>
    <cellStyle name="Normal 8 2 2 2 2 2 2 6" xfId="42935" xr:uid="{00000000-0005-0000-0000-0000B5A70000}"/>
    <cellStyle name="Normal 8 2 2 2 2 2 2 6 2" xfId="42936" xr:uid="{00000000-0005-0000-0000-0000B6A70000}"/>
    <cellStyle name="Normal 8 2 2 2 2 2 2 7" xfId="42937" xr:uid="{00000000-0005-0000-0000-0000B7A70000}"/>
    <cellStyle name="Normal 8 2 2 2 2 2 2 7 2" xfId="42938" xr:uid="{00000000-0005-0000-0000-0000B8A70000}"/>
    <cellStyle name="Normal 8 2 2 2 2 2 2 8" xfId="42939" xr:uid="{00000000-0005-0000-0000-0000B9A70000}"/>
    <cellStyle name="Normal 8 2 2 2 2 2 3" xfId="42940" xr:uid="{00000000-0005-0000-0000-0000BAA70000}"/>
    <cellStyle name="Normal 8 2 2 2 2 2 3 2" xfId="42941" xr:uid="{00000000-0005-0000-0000-0000BBA70000}"/>
    <cellStyle name="Normal 8 2 2 2 2 2 3 2 2" xfId="42942" xr:uid="{00000000-0005-0000-0000-0000BCA70000}"/>
    <cellStyle name="Normal 8 2 2 2 2 2 3 2 2 2" xfId="42943" xr:uid="{00000000-0005-0000-0000-0000BDA70000}"/>
    <cellStyle name="Normal 8 2 2 2 2 2 3 2 2 2 2" xfId="42944" xr:uid="{00000000-0005-0000-0000-0000BEA70000}"/>
    <cellStyle name="Normal 8 2 2 2 2 2 3 2 2 3" xfId="42945" xr:uid="{00000000-0005-0000-0000-0000BFA70000}"/>
    <cellStyle name="Normal 8 2 2 2 2 2 3 2 3" xfId="42946" xr:uid="{00000000-0005-0000-0000-0000C0A70000}"/>
    <cellStyle name="Normal 8 2 2 2 2 2 3 2 3 2" xfId="42947" xr:uid="{00000000-0005-0000-0000-0000C1A70000}"/>
    <cellStyle name="Normal 8 2 2 2 2 2 3 2 3 2 2" xfId="42948" xr:uid="{00000000-0005-0000-0000-0000C2A70000}"/>
    <cellStyle name="Normal 8 2 2 2 2 2 3 2 3 3" xfId="42949" xr:uid="{00000000-0005-0000-0000-0000C3A70000}"/>
    <cellStyle name="Normal 8 2 2 2 2 2 3 2 4" xfId="42950" xr:uid="{00000000-0005-0000-0000-0000C4A70000}"/>
    <cellStyle name="Normal 8 2 2 2 2 2 3 2 4 2" xfId="42951" xr:uid="{00000000-0005-0000-0000-0000C5A70000}"/>
    <cellStyle name="Normal 8 2 2 2 2 2 3 2 5" xfId="42952" xr:uid="{00000000-0005-0000-0000-0000C6A70000}"/>
    <cellStyle name="Normal 8 2 2 2 2 2 3 3" xfId="42953" xr:uid="{00000000-0005-0000-0000-0000C7A70000}"/>
    <cellStyle name="Normal 8 2 2 2 2 2 3 3 2" xfId="42954" xr:uid="{00000000-0005-0000-0000-0000C8A70000}"/>
    <cellStyle name="Normal 8 2 2 2 2 2 3 3 2 2" xfId="42955" xr:uid="{00000000-0005-0000-0000-0000C9A70000}"/>
    <cellStyle name="Normal 8 2 2 2 2 2 3 3 3" xfId="42956" xr:uid="{00000000-0005-0000-0000-0000CAA70000}"/>
    <cellStyle name="Normal 8 2 2 2 2 2 3 4" xfId="42957" xr:uid="{00000000-0005-0000-0000-0000CBA70000}"/>
    <cellStyle name="Normal 8 2 2 2 2 2 3 4 2" xfId="42958" xr:uid="{00000000-0005-0000-0000-0000CCA70000}"/>
    <cellStyle name="Normal 8 2 2 2 2 2 3 4 2 2" xfId="42959" xr:uid="{00000000-0005-0000-0000-0000CDA70000}"/>
    <cellStyle name="Normal 8 2 2 2 2 2 3 4 3" xfId="42960" xr:uid="{00000000-0005-0000-0000-0000CEA70000}"/>
    <cellStyle name="Normal 8 2 2 2 2 2 3 5" xfId="42961" xr:uid="{00000000-0005-0000-0000-0000CFA70000}"/>
    <cellStyle name="Normal 8 2 2 2 2 2 3 5 2" xfId="42962" xr:uid="{00000000-0005-0000-0000-0000D0A70000}"/>
    <cellStyle name="Normal 8 2 2 2 2 2 3 6" xfId="42963" xr:uid="{00000000-0005-0000-0000-0000D1A70000}"/>
    <cellStyle name="Normal 8 2 2 2 2 2 3 6 2" xfId="42964" xr:uid="{00000000-0005-0000-0000-0000D2A70000}"/>
    <cellStyle name="Normal 8 2 2 2 2 2 3 7" xfId="42965" xr:uid="{00000000-0005-0000-0000-0000D3A70000}"/>
    <cellStyle name="Normal 8 2 2 2 2 2 4" xfId="42966" xr:uid="{00000000-0005-0000-0000-0000D4A70000}"/>
    <cellStyle name="Normal 8 2 2 2 2 2 4 2" xfId="42967" xr:uid="{00000000-0005-0000-0000-0000D5A70000}"/>
    <cellStyle name="Normal 8 2 2 2 2 2 4 2 2" xfId="42968" xr:uid="{00000000-0005-0000-0000-0000D6A70000}"/>
    <cellStyle name="Normal 8 2 2 2 2 2 4 2 2 2" xfId="42969" xr:uid="{00000000-0005-0000-0000-0000D7A70000}"/>
    <cellStyle name="Normal 8 2 2 2 2 2 4 2 2 2 2" xfId="42970" xr:uid="{00000000-0005-0000-0000-0000D8A70000}"/>
    <cellStyle name="Normal 8 2 2 2 2 2 4 2 2 3" xfId="42971" xr:uid="{00000000-0005-0000-0000-0000D9A70000}"/>
    <cellStyle name="Normal 8 2 2 2 2 2 4 2 3" xfId="42972" xr:uid="{00000000-0005-0000-0000-0000DAA70000}"/>
    <cellStyle name="Normal 8 2 2 2 2 2 4 2 3 2" xfId="42973" xr:uid="{00000000-0005-0000-0000-0000DBA70000}"/>
    <cellStyle name="Normal 8 2 2 2 2 2 4 2 3 2 2" xfId="42974" xr:uid="{00000000-0005-0000-0000-0000DCA70000}"/>
    <cellStyle name="Normal 8 2 2 2 2 2 4 2 3 3" xfId="42975" xr:uid="{00000000-0005-0000-0000-0000DDA70000}"/>
    <cellStyle name="Normal 8 2 2 2 2 2 4 2 4" xfId="42976" xr:uid="{00000000-0005-0000-0000-0000DEA70000}"/>
    <cellStyle name="Normal 8 2 2 2 2 2 4 2 4 2" xfId="42977" xr:uid="{00000000-0005-0000-0000-0000DFA70000}"/>
    <cellStyle name="Normal 8 2 2 2 2 2 4 2 5" xfId="42978" xr:uid="{00000000-0005-0000-0000-0000E0A70000}"/>
    <cellStyle name="Normal 8 2 2 2 2 2 4 3" xfId="42979" xr:uid="{00000000-0005-0000-0000-0000E1A70000}"/>
    <cellStyle name="Normal 8 2 2 2 2 2 4 3 2" xfId="42980" xr:uid="{00000000-0005-0000-0000-0000E2A70000}"/>
    <cellStyle name="Normal 8 2 2 2 2 2 4 3 2 2" xfId="42981" xr:uid="{00000000-0005-0000-0000-0000E3A70000}"/>
    <cellStyle name="Normal 8 2 2 2 2 2 4 3 3" xfId="42982" xr:uid="{00000000-0005-0000-0000-0000E4A70000}"/>
    <cellStyle name="Normal 8 2 2 2 2 2 4 4" xfId="42983" xr:uid="{00000000-0005-0000-0000-0000E5A70000}"/>
    <cellStyle name="Normal 8 2 2 2 2 2 4 4 2" xfId="42984" xr:uid="{00000000-0005-0000-0000-0000E6A70000}"/>
    <cellStyle name="Normal 8 2 2 2 2 2 4 4 2 2" xfId="42985" xr:uid="{00000000-0005-0000-0000-0000E7A70000}"/>
    <cellStyle name="Normal 8 2 2 2 2 2 4 4 3" xfId="42986" xr:uid="{00000000-0005-0000-0000-0000E8A70000}"/>
    <cellStyle name="Normal 8 2 2 2 2 2 4 5" xfId="42987" xr:uid="{00000000-0005-0000-0000-0000E9A70000}"/>
    <cellStyle name="Normal 8 2 2 2 2 2 4 5 2" xfId="42988" xr:uid="{00000000-0005-0000-0000-0000EAA70000}"/>
    <cellStyle name="Normal 8 2 2 2 2 2 4 6" xfId="42989" xr:uid="{00000000-0005-0000-0000-0000EBA70000}"/>
    <cellStyle name="Normal 8 2 2 2 2 2 4 6 2" xfId="42990" xr:uid="{00000000-0005-0000-0000-0000ECA70000}"/>
    <cellStyle name="Normal 8 2 2 2 2 2 4 7" xfId="42991" xr:uid="{00000000-0005-0000-0000-0000EDA70000}"/>
    <cellStyle name="Normal 8 2 2 2 2 2 5" xfId="42992" xr:uid="{00000000-0005-0000-0000-0000EEA70000}"/>
    <cellStyle name="Normal 8 2 2 2 2 2 5 2" xfId="42993" xr:uid="{00000000-0005-0000-0000-0000EFA70000}"/>
    <cellStyle name="Normal 8 2 2 2 2 2 5 2 2" xfId="42994" xr:uid="{00000000-0005-0000-0000-0000F0A70000}"/>
    <cellStyle name="Normal 8 2 2 2 2 2 5 2 2 2" xfId="42995" xr:uid="{00000000-0005-0000-0000-0000F1A70000}"/>
    <cellStyle name="Normal 8 2 2 2 2 2 5 2 3" xfId="42996" xr:uid="{00000000-0005-0000-0000-0000F2A70000}"/>
    <cellStyle name="Normal 8 2 2 2 2 2 5 3" xfId="42997" xr:uid="{00000000-0005-0000-0000-0000F3A70000}"/>
    <cellStyle name="Normal 8 2 2 2 2 2 5 3 2" xfId="42998" xr:uid="{00000000-0005-0000-0000-0000F4A70000}"/>
    <cellStyle name="Normal 8 2 2 2 2 2 5 3 2 2" xfId="42999" xr:uid="{00000000-0005-0000-0000-0000F5A70000}"/>
    <cellStyle name="Normal 8 2 2 2 2 2 5 3 3" xfId="43000" xr:uid="{00000000-0005-0000-0000-0000F6A70000}"/>
    <cellStyle name="Normal 8 2 2 2 2 2 5 4" xfId="43001" xr:uid="{00000000-0005-0000-0000-0000F7A70000}"/>
    <cellStyle name="Normal 8 2 2 2 2 2 5 4 2" xfId="43002" xr:uid="{00000000-0005-0000-0000-0000F8A70000}"/>
    <cellStyle name="Normal 8 2 2 2 2 2 5 5" xfId="43003" xr:uid="{00000000-0005-0000-0000-0000F9A70000}"/>
    <cellStyle name="Normal 8 2 2 2 2 2 6" xfId="43004" xr:uid="{00000000-0005-0000-0000-0000FAA70000}"/>
    <cellStyle name="Normal 8 2 2 2 2 2 6 2" xfId="43005" xr:uid="{00000000-0005-0000-0000-0000FBA70000}"/>
    <cellStyle name="Normal 8 2 2 2 2 2 6 2 2" xfId="43006" xr:uid="{00000000-0005-0000-0000-0000FCA70000}"/>
    <cellStyle name="Normal 8 2 2 2 2 2 6 2 2 2" xfId="43007" xr:uid="{00000000-0005-0000-0000-0000FDA70000}"/>
    <cellStyle name="Normal 8 2 2 2 2 2 6 2 3" xfId="43008" xr:uid="{00000000-0005-0000-0000-0000FEA70000}"/>
    <cellStyle name="Normal 8 2 2 2 2 2 6 3" xfId="43009" xr:uid="{00000000-0005-0000-0000-0000FFA70000}"/>
    <cellStyle name="Normal 8 2 2 2 2 2 6 3 2" xfId="43010" xr:uid="{00000000-0005-0000-0000-000000A80000}"/>
    <cellStyle name="Normal 8 2 2 2 2 2 6 4" xfId="43011" xr:uid="{00000000-0005-0000-0000-000001A80000}"/>
    <cellStyle name="Normal 8 2 2 2 2 2 7" xfId="43012" xr:uid="{00000000-0005-0000-0000-000002A80000}"/>
    <cellStyle name="Normal 8 2 2 2 2 2 7 2" xfId="43013" xr:uid="{00000000-0005-0000-0000-000003A80000}"/>
    <cellStyle name="Normal 8 2 2 2 2 2 7 2 2" xfId="43014" xr:uid="{00000000-0005-0000-0000-000004A80000}"/>
    <cellStyle name="Normal 8 2 2 2 2 2 7 3" xfId="43015" xr:uid="{00000000-0005-0000-0000-000005A80000}"/>
    <cellStyle name="Normal 8 2 2 2 2 2 8" xfId="43016" xr:uid="{00000000-0005-0000-0000-000006A80000}"/>
    <cellStyle name="Normal 8 2 2 2 2 2 8 2" xfId="43017" xr:uid="{00000000-0005-0000-0000-000007A80000}"/>
    <cellStyle name="Normal 8 2 2 2 2 2 8 2 2" xfId="43018" xr:uid="{00000000-0005-0000-0000-000008A80000}"/>
    <cellStyle name="Normal 8 2 2 2 2 2 8 3" xfId="43019" xr:uid="{00000000-0005-0000-0000-000009A80000}"/>
    <cellStyle name="Normal 8 2 2 2 2 2 9" xfId="43020" xr:uid="{00000000-0005-0000-0000-00000AA80000}"/>
    <cellStyle name="Normal 8 2 2 2 2 2 9 2" xfId="43021" xr:uid="{00000000-0005-0000-0000-00000BA80000}"/>
    <cellStyle name="Normal 8 2 2 2 2 3" xfId="43022" xr:uid="{00000000-0005-0000-0000-00000CA80000}"/>
    <cellStyle name="Normal 8 2 2 2 2 3 2" xfId="43023" xr:uid="{00000000-0005-0000-0000-00000DA80000}"/>
    <cellStyle name="Normal 8 2 2 2 2 3 2 2" xfId="43024" xr:uid="{00000000-0005-0000-0000-00000EA80000}"/>
    <cellStyle name="Normal 8 2 2 2 2 3 2 2 2" xfId="43025" xr:uid="{00000000-0005-0000-0000-00000FA80000}"/>
    <cellStyle name="Normal 8 2 2 2 2 3 2 2 2 2" xfId="43026" xr:uid="{00000000-0005-0000-0000-000010A80000}"/>
    <cellStyle name="Normal 8 2 2 2 2 3 2 2 2 2 2" xfId="43027" xr:uid="{00000000-0005-0000-0000-000011A80000}"/>
    <cellStyle name="Normal 8 2 2 2 2 3 2 2 2 3" xfId="43028" xr:uid="{00000000-0005-0000-0000-000012A80000}"/>
    <cellStyle name="Normal 8 2 2 2 2 3 2 2 3" xfId="43029" xr:uid="{00000000-0005-0000-0000-000013A80000}"/>
    <cellStyle name="Normal 8 2 2 2 2 3 2 2 3 2" xfId="43030" xr:uid="{00000000-0005-0000-0000-000014A80000}"/>
    <cellStyle name="Normal 8 2 2 2 2 3 2 2 3 2 2" xfId="43031" xr:uid="{00000000-0005-0000-0000-000015A80000}"/>
    <cellStyle name="Normal 8 2 2 2 2 3 2 2 3 3" xfId="43032" xr:uid="{00000000-0005-0000-0000-000016A80000}"/>
    <cellStyle name="Normal 8 2 2 2 2 3 2 2 4" xfId="43033" xr:uid="{00000000-0005-0000-0000-000017A80000}"/>
    <cellStyle name="Normal 8 2 2 2 2 3 2 2 4 2" xfId="43034" xr:uid="{00000000-0005-0000-0000-000018A80000}"/>
    <cellStyle name="Normal 8 2 2 2 2 3 2 2 5" xfId="43035" xr:uid="{00000000-0005-0000-0000-000019A80000}"/>
    <cellStyle name="Normal 8 2 2 2 2 3 2 3" xfId="43036" xr:uid="{00000000-0005-0000-0000-00001AA80000}"/>
    <cellStyle name="Normal 8 2 2 2 2 3 2 3 2" xfId="43037" xr:uid="{00000000-0005-0000-0000-00001BA80000}"/>
    <cellStyle name="Normal 8 2 2 2 2 3 2 3 2 2" xfId="43038" xr:uid="{00000000-0005-0000-0000-00001CA80000}"/>
    <cellStyle name="Normal 8 2 2 2 2 3 2 3 3" xfId="43039" xr:uid="{00000000-0005-0000-0000-00001DA80000}"/>
    <cellStyle name="Normal 8 2 2 2 2 3 2 4" xfId="43040" xr:uid="{00000000-0005-0000-0000-00001EA80000}"/>
    <cellStyle name="Normal 8 2 2 2 2 3 2 4 2" xfId="43041" xr:uid="{00000000-0005-0000-0000-00001FA80000}"/>
    <cellStyle name="Normal 8 2 2 2 2 3 2 4 2 2" xfId="43042" xr:uid="{00000000-0005-0000-0000-000020A80000}"/>
    <cellStyle name="Normal 8 2 2 2 2 3 2 4 3" xfId="43043" xr:uid="{00000000-0005-0000-0000-000021A80000}"/>
    <cellStyle name="Normal 8 2 2 2 2 3 2 5" xfId="43044" xr:uid="{00000000-0005-0000-0000-000022A80000}"/>
    <cellStyle name="Normal 8 2 2 2 2 3 2 5 2" xfId="43045" xr:uid="{00000000-0005-0000-0000-000023A80000}"/>
    <cellStyle name="Normal 8 2 2 2 2 3 2 6" xfId="43046" xr:uid="{00000000-0005-0000-0000-000024A80000}"/>
    <cellStyle name="Normal 8 2 2 2 2 3 2 6 2" xfId="43047" xr:uid="{00000000-0005-0000-0000-000025A80000}"/>
    <cellStyle name="Normal 8 2 2 2 2 3 2 7" xfId="43048" xr:uid="{00000000-0005-0000-0000-000026A80000}"/>
    <cellStyle name="Normal 8 2 2 2 2 3 3" xfId="43049" xr:uid="{00000000-0005-0000-0000-000027A80000}"/>
    <cellStyle name="Normal 8 2 2 2 2 3 3 2" xfId="43050" xr:uid="{00000000-0005-0000-0000-000028A80000}"/>
    <cellStyle name="Normal 8 2 2 2 2 3 3 2 2" xfId="43051" xr:uid="{00000000-0005-0000-0000-000029A80000}"/>
    <cellStyle name="Normal 8 2 2 2 2 3 3 2 2 2" xfId="43052" xr:uid="{00000000-0005-0000-0000-00002AA80000}"/>
    <cellStyle name="Normal 8 2 2 2 2 3 3 2 3" xfId="43053" xr:uid="{00000000-0005-0000-0000-00002BA80000}"/>
    <cellStyle name="Normal 8 2 2 2 2 3 3 3" xfId="43054" xr:uid="{00000000-0005-0000-0000-00002CA80000}"/>
    <cellStyle name="Normal 8 2 2 2 2 3 3 3 2" xfId="43055" xr:uid="{00000000-0005-0000-0000-00002DA80000}"/>
    <cellStyle name="Normal 8 2 2 2 2 3 3 3 2 2" xfId="43056" xr:uid="{00000000-0005-0000-0000-00002EA80000}"/>
    <cellStyle name="Normal 8 2 2 2 2 3 3 3 3" xfId="43057" xr:uid="{00000000-0005-0000-0000-00002FA80000}"/>
    <cellStyle name="Normal 8 2 2 2 2 3 3 4" xfId="43058" xr:uid="{00000000-0005-0000-0000-000030A80000}"/>
    <cellStyle name="Normal 8 2 2 2 2 3 3 4 2" xfId="43059" xr:uid="{00000000-0005-0000-0000-000031A80000}"/>
    <cellStyle name="Normal 8 2 2 2 2 3 3 5" xfId="43060" xr:uid="{00000000-0005-0000-0000-000032A80000}"/>
    <cellStyle name="Normal 8 2 2 2 2 3 4" xfId="43061" xr:uid="{00000000-0005-0000-0000-000033A80000}"/>
    <cellStyle name="Normal 8 2 2 2 2 3 4 2" xfId="43062" xr:uid="{00000000-0005-0000-0000-000034A80000}"/>
    <cellStyle name="Normal 8 2 2 2 2 3 4 2 2" xfId="43063" xr:uid="{00000000-0005-0000-0000-000035A80000}"/>
    <cellStyle name="Normal 8 2 2 2 2 3 4 3" xfId="43064" xr:uid="{00000000-0005-0000-0000-000036A80000}"/>
    <cellStyle name="Normal 8 2 2 2 2 3 5" xfId="43065" xr:uid="{00000000-0005-0000-0000-000037A80000}"/>
    <cellStyle name="Normal 8 2 2 2 2 3 5 2" xfId="43066" xr:uid="{00000000-0005-0000-0000-000038A80000}"/>
    <cellStyle name="Normal 8 2 2 2 2 3 5 2 2" xfId="43067" xr:uid="{00000000-0005-0000-0000-000039A80000}"/>
    <cellStyle name="Normal 8 2 2 2 2 3 5 3" xfId="43068" xr:uid="{00000000-0005-0000-0000-00003AA80000}"/>
    <cellStyle name="Normal 8 2 2 2 2 3 6" xfId="43069" xr:uid="{00000000-0005-0000-0000-00003BA80000}"/>
    <cellStyle name="Normal 8 2 2 2 2 3 6 2" xfId="43070" xr:uid="{00000000-0005-0000-0000-00003CA80000}"/>
    <cellStyle name="Normal 8 2 2 2 2 3 7" xfId="43071" xr:uid="{00000000-0005-0000-0000-00003DA80000}"/>
    <cellStyle name="Normal 8 2 2 2 2 3 7 2" xfId="43072" xr:uid="{00000000-0005-0000-0000-00003EA80000}"/>
    <cellStyle name="Normal 8 2 2 2 2 3 8" xfId="43073" xr:uid="{00000000-0005-0000-0000-00003FA80000}"/>
    <cellStyle name="Normal 8 2 2 2 2 4" xfId="43074" xr:uid="{00000000-0005-0000-0000-000040A80000}"/>
    <cellStyle name="Normal 8 2 2 2 2 4 2" xfId="43075" xr:uid="{00000000-0005-0000-0000-000041A80000}"/>
    <cellStyle name="Normal 8 2 2 2 2 4 2 2" xfId="43076" xr:uid="{00000000-0005-0000-0000-000042A80000}"/>
    <cellStyle name="Normal 8 2 2 2 2 4 2 2 2" xfId="43077" xr:uid="{00000000-0005-0000-0000-000043A80000}"/>
    <cellStyle name="Normal 8 2 2 2 2 4 2 2 2 2" xfId="43078" xr:uid="{00000000-0005-0000-0000-000044A80000}"/>
    <cellStyle name="Normal 8 2 2 2 2 4 2 2 3" xfId="43079" xr:uid="{00000000-0005-0000-0000-000045A80000}"/>
    <cellStyle name="Normal 8 2 2 2 2 4 2 3" xfId="43080" xr:uid="{00000000-0005-0000-0000-000046A80000}"/>
    <cellStyle name="Normal 8 2 2 2 2 4 2 3 2" xfId="43081" xr:uid="{00000000-0005-0000-0000-000047A80000}"/>
    <cellStyle name="Normal 8 2 2 2 2 4 2 3 2 2" xfId="43082" xr:uid="{00000000-0005-0000-0000-000048A80000}"/>
    <cellStyle name="Normal 8 2 2 2 2 4 2 3 3" xfId="43083" xr:uid="{00000000-0005-0000-0000-000049A80000}"/>
    <cellStyle name="Normal 8 2 2 2 2 4 2 4" xfId="43084" xr:uid="{00000000-0005-0000-0000-00004AA80000}"/>
    <cellStyle name="Normal 8 2 2 2 2 4 2 4 2" xfId="43085" xr:uid="{00000000-0005-0000-0000-00004BA80000}"/>
    <cellStyle name="Normal 8 2 2 2 2 4 2 5" xfId="43086" xr:uid="{00000000-0005-0000-0000-00004CA80000}"/>
    <cellStyle name="Normal 8 2 2 2 2 4 3" xfId="43087" xr:uid="{00000000-0005-0000-0000-00004DA80000}"/>
    <cellStyle name="Normal 8 2 2 2 2 4 3 2" xfId="43088" xr:uid="{00000000-0005-0000-0000-00004EA80000}"/>
    <cellStyle name="Normal 8 2 2 2 2 4 3 2 2" xfId="43089" xr:uid="{00000000-0005-0000-0000-00004FA80000}"/>
    <cellStyle name="Normal 8 2 2 2 2 4 3 3" xfId="43090" xr:uid="{00000000-0005-0000-0000-000050A80000}"/>
    <cellStyle name="Normal 8 2 2 2 2 4 4" xfId="43091" xr:uid="{00000000-0005-0000-0000-000051A80000}"/>
    <cellStyle name="Normal 8 2 2 2 2 4 4 2" xfId="43092" xr:uid="{00000000-0005-0000-0000-000052A80000}"/>
    <cellStyle name="Normal 8 2 2 2 2 4 4 2 2" xfId="43093" xr:uid="{00000000-0005-0000-0000-000053A80000}"/>
    <cellStyle name="Normal 8 2 2 2 2 4 4 3" xfId="43094" xr:uid="{00000000-0005-0000-0000-000054A80000}"/>
    <cellStyle name="Normal 8 2 2 2 2 4 5" xfId="43095" xr:uid="{00000000-0005-0000-0000-000055A80000}"/>
    <cellStyle name="Normal 8 2 2 2 2 4 5 2" xfId="43096" xr:uid="{00000000-0005-0000-0000-000056A80000}"/>
    <cellStyle name="Normal 8 2 2 2 2 4 6" xfId="43097" xr:uid="{00000000-0005-0000-0000-000057A80000}"/>
    <cellStyle name="Normal 8 2 2 2 2 4 6 2" xfId="43098" xr:uid="{00000000-0005-0000-0000-000058A80000}"/>
    <cellStyle name="Normal 8 2 2 2 2 4 7" xfId="43099" xr:uid="{00000000-0005-0000-0000-000059A80000}"/>
    <cellStyle name="Normal 8 2 2 2 2 5" xfId="43100" xr:uid="{00000000-0005-0000-0000-00005AA80000}"/>
    <cellStyle name="Normal 8 2 2 2 2 5 2" xfId="43101" xr:uid="{00000000-0005-0000-0000-00005BA80000}"/>
    <cellStyle name="Normal 8 2 2 2 2 5 2 2" xfId="43102" xr:uid="{00000000-0005-0000-0000-00005CA80000}"/>
    <cellStyle name="Normal 8 2 2 2 2 5 2 2 2" xfId="43103" xr:uid="{00000000-0005-0000-0000-00005DA80000}"/>
    <cellStyle name="Normal 8 2 2 2 2 5 2 2 2 2" xfId="43104" xr:uid="{00000000-0005-0000-0000-00005EA80000}"/>
    <cellStyle name="Normal 8 2 2 2 2 5 2 2 3" xfId="43105" xr:uid="{00000000-0005-0000-0000-00005FA80000}"/>
    <cellStyle name="Normal 8 2 2 2 2 5 2 3" xfId="43106" xr:uid="{00000000-0005-0000-0000-000060A80000}"/>
    <cellStyle name="Normal 8 2 2 2 2 5 2 3 2" xfId="43107" xr:uid="{00000000-0005-0000-0000-000061A80000}"/>
    <cellStyle name="Normal 8 2 2 2 2 5 2 3 2 2" xfId="43108" xr:uid="{00000000-0005-0000-0000-000062A80000}"/>
    <cellStyle name="Normal 8 2 2 2 2 5 2 3 3" xfId="43109" xr:uid="{00000000-0005-0000-0000-000063A80000}"/>
    <cellStyle name="Normal 8 2 2 2 2 5 2 4" xfId="43110" xr:uid="{00000000-0005-0000-0000-000064A80000}"/>
    <cellStyle name="Normal 8 2 2 2 2 5 2 4 2" xfId="43111" xr:uid="{00000000-0005-0000-0000-000065A80000}"/>
    <cellStyle name="Normal 8 2 2 2 2 5 2 5" xfId="43112" xr:uid="{00000000-0005-0000-0000-000066A80000}"/>
    <cellStyle name="Normal 8 2 2 2 2 5 3" xfId="43113" xr:uid="{00000000-0005-0000-0000-000067A80000}"/>
    <cellStyle name="Normal 8 2 2 2 2 5 3 2" xfId="43114" xr:uid="{00000000-0005-0000-0000-000068A80000}"/>
    <cellStyle name="Normal 8 2 2 2 2 5 3 2 2" xfId="43115" xr:uid="{00000000-0005-0000-0000-000069A80000}"/>
    <cellStyle name="Normal 8 2 2 2 2 5 3 3" xfId="43116" xr:uid="{00000000-0005-0000-0000-00006AA80000}"/>
    <cellStyle name="Normal 8 2 2 2 2 5 4" xfId="43117" xr:uid="{00000000-0005-0000-0000-00006BA80000}"/>
    <cellStyle name="Normal 8 2 2 2 2 5 4 2" xfId="43118" xr:uid="{00000000-0005-0000-0000-00006CA80000}"/>
    <cellStyle name="Normal 8 2 2 2 2 5 4 2 2" xfId="43119" xr:uid="{00000000-0005-0000-0000-00006DA80000}"/>
    <cellStyle name="Normal 8 2 2 2 2 5 4 3" xfId="43120" xr:uid="{00000000-0005-0000-0000-00006EA80000}"/>
    <cellStyle name="Normal 8 2 2 2 2 5 5" xfId="43121" xr:uid="{00000000-0005-0000-0000-00006FA80000}"/>
    <cellStyle name="Normal 8 2 2 2 2 5 5 2" xfId="43122" xr:uid="{00000000-0005-0000-0000-000070A80000}"/>
    <cellStyle name="Normal 8 2 2 2 2 5 6" xfId="43123" xr:uid="{00000000-0005-0000-0000-000071A80000}"/>
    <cellStyle name="Normal 8 2 2 2 2 5 6 2" xfId="43124" xr:uid="{00000000-0005-0000-0000-000072A80000}"/>
    <cellStyle name="Normal 8 2 2 2 2 5 7" xfId="43125" xr:uid="{00000000-0005-0000-0000-000073A80000}"/>
    <cellStyle name="Normal 8 2 2 2 2 6" xfId="43126" xr:uid="{00000000-0005-0000-0000-000074A80000}"/>
    <cellStyle name="Normal 8 2 2 2 2 6 2" xfId="43127" xr:uid="{00000000-0005-0000-0000-000075A80000}"/>
    <cellStyle name="Normal 8 2 2 2 2 6 2 2" xfId="43128" xr:uid="{00000000-0005-0000-0000-000076A80000}"/>
    <cellStyle name="Normal 8 2 2 2 2 6 2 2 2" xfId="43129" xr:uid="{00000000-0005-0000-0000-000077A80000}"/>
    <cellStyle name="Normal 8 2 2 2 2 6 2 3" xfId="43130" xr:uid="{00000000-0005-0000-0000-000078A80000}"/>
    <cellStyle name="Normal 8 2 2 2 2 6 3" xfId="43131" xr:uid="{00000000-0005-0000-0000-000079A80000}"/>
    <cellStyle name="Normal 8 2 2 2 2 6 3 2" xfId="43132" xr:uid="{00000000-0005-0000-0000-00007AA80000}"/>
    <cellStyle name="Normal 8 2 2 2 2 6 3 2 2" xfId="43133" xr:uid="{00000000-0005-0000-0000-00007BA80000}"/>
    <cellStyle name="Normal 8 2 2 2 2 6 3 3" xfId="43134" xr:uid="{00000000-0005-0000-0000-00007CA80000}"/>
    <cellStyle name="Normal 8 2 2 2 2 6 4" xfId="43135" xr:uid="{00000000-0005-0000-0000-00007DA80000}"/>
    <cellStyle name="Normal 8 2 2 2 2 6 4 2" xfId="43136" xr:uid="{00000000-0005-0000-0000-00007EA80000}"/>
    <cellStyle name="Normal 8 2 2 2 2 6 5" xfId="43137" xr:uid="{00000000-0005-0000-0000-00007FA80000}"/>
    <cellStyle name="Normal 8 2 2 2 2 7" xfId="43138" xr:uid="{00000000-0005-0000-0000-000080A80000}"/>
    <cellStyle name="Normal 8 2 2 2 2 7 2" xfId="43139" xr:uid="{00000000-0005-0000-0000-000081A80000}"/>
    <cellStyle name="Normal 8 2 2 2 2 7 2 2" xfId="43140" xr:uid="{00000000-0005-0000-0000-000082A80000}"/>
    <cellStyle name="Normal 8 2 2 2 2 7 2 2 2" xfId="43141" xr:uid="{00000000-0005-0000-0000-000083A80000}"/>
    <cellStyle name="Normal 8 2 2 2 2 7 2 3" xfId="43142" xr:uid="{00000000-0005-0000-0000-000084A80000}"/>
    <cellStyle name="Normal 8 2 2 2 2 7 3" xfId="43143" xr:uid="{00000000-0005-0000-0000-000085A80000}"/>
    <cellStyle name="Normal 8 2 2 2 2 7 3 2" xfId="43144" xr:uid="{00000000-0005-0000-0000-000086A80000}"/>
    <cellStyle name="Normal 8 2 2 2 2 7 4" xfId="43145" xr:uid="{00000000-0005-0000-0000-000087A80000}"/>
    <cellStyle name="Normal 8 2 2 2 2 8" xfId="43146" xr:uid="{00000000-0005-0000-0000-000088A80000}"/>
    <cellStyle name="Normal 8 2 2 2 2 8 2" xfId="43147" xr:uid="{00000000-0005-0000-0000-000089A80000}"/>
    <cellStyle name="Normal 8 2 2 2 2 8 2 2" xfId="43148" xr:uid="{00000000-0005-0000-0000-00008AA80000}"/>
    <cellStyle name="Normal 8 2 2 2 2 8 3" xfId="43149" xr:uid="{00000000-0005-0000-0000-00008BA80000}"/>
    <cellStyle name="Normal 8 2 2 2 2 9" xfId="43150" xr:uid="{00000000-0005-0000-0000-00008CA80000}"/>
    <cellStyle name="Normal 8 2 2 2 2 9 2" xfId="43151" xr:uid="{00000000-0005-0000-0000-00008DA80000}"/>
    <cellStyle name="Normal 8 2 2 2 2 9 2 2" xfId="43152" xr:uid="{00000000-0005-0000-0000-00008EA80000}"/>
    <cellStyle name="Normal 8 2 2 2 2 9 3" xfId="43153" xr:uid="{00000000-0005-0000-0000-00008FA80000}"/>
    <cellStyle name="Normal 8 2 2 2 3" xfId="43154" xr:uid="{00000000-0005-0000-0000-000090A80000}"/>
    <cellStyle name="Normal 8 2 2 2 3 10" xfId="43155" xr:uid="{00000000-0005-0000-0000-000091A80000}"/>
    <cellStyle name="Normal 8 2 2 2 3 10 2" xfId="43156" xr:uid="{00000000-0005-0000-0000-000092A80000}"/>
    <cellStyle name="Normal 8 2 2 2 3 11" xfId="43157" xr:uid="{00000000-0005-0000-0000-000093A80000}"/>
    <cellStyle name="Normal 8 2 2 2 3 2" xfId="43158" xr:uid="{00000000-0005-0000-0000-000094A80000}"/>
    <cellStyle name="Normal 8 2 2 2 3 2 2" xfId="43159" xr:uid="{00000000-0005-0000-0000-000095A80000}"/>
    <cellStyle name="Normal 8 2 2 2 3 2 2 2" xfId="43160" xr:uid="{00000000-0005-0000-0000-000096A80000}"/>
    <cellStyle name="Normal 8 2 2 2 3 2 2 2 2" xfId="43161" xr:uid="{00000000-0005-0000-0000-000097A80000}"/>
    <cellStyle name="Normal 8 2 2 2 3 2 2 2 2 2" xfId="43162" xr:uid="{00000000-0005-0000-0000-000098A80000}"/>
    <cellStyle name="Normal 8 2 2 2 3 2 2 2 2 2 2" xfId="43163" xr:uid="{00000000-0005-0000-0000-000099A80000}"/>
    <cellStyle name="Normal 8 2 2 2 3 2 2 2 2 3" xfId="43164" xr:uid="{00000000-0005-0000-0000-00009AA80000}"/>
    <cellStyle name="Normal 8 2 2 2 3 2 2 2 3" xfId="43165" xr:uid="{00000000-0005-0000-0000-00009BA80000}"/>
    <cellStyle name="Normal 8 2 2 2 3 2 2 2 3 2" xfId="43166" xr:uid="{00000000-0005-0000-0000-00009CA80000}"/>
    <cellStyle name="Normal 8 2 2 2 3 2 2 2 3 2 2" xfId="43167" xr:uid="{00000000-0005-0000-0000-00009DA80000}"/>
    <cellStyle name="Normal 8 2 2 2 3 2 2 2 3 3" xfId="43168" xr:uid="{00000000-0005-0000-0000-00009EA80000}"/>
    <cellStyle name="Normal 8 2 2 2 3 2 2 2 4" xfId="43169" xr:uid="{00000000-0005-0000-0000-00009FA80000}"/>
    <cellStyle name="Normal 8 2 2 2 3 2 2 2 4 2" xfId="43170" xr:uid="{00000000-0005-0000-0000-0000A0A80000}"/>
    <cellStyle name="Normal 8 2 2 2 3 2 2 2 5" xfId="43171" xr:uid="{00000000-0005-0000-0000-0000A1A80000}"/>
    <cellStyle name="Normal 8 2 2 2 3 2 2 3" xfId="43172" xr:uid="{00000000-0005-0000-0000-0000A2A80000}"/>
    <cellStyle name="Normal 8 2 2 2 3 2 2 3 2" xfId="43173" xr:uid="{00000000-0005-0000-0000-0000A3A80000}"/>
    <cellStyle name="Normal 8 2 2 2 3 2 2 3 2 2" xfId="43174" xr:uid="{00000000-0005-0000-0000-0000A4A80000}"/>
    <cellStyle name="Normal 8 2 2 2 3 2 2 3 3" xfId="43175" xr:uid="{00000000-0005-0000-0000-0000A5A80000}"/>
    <cellStyle name="Normal 8 2 2 2 3 2 2 4" xfId="43176" xr:uid="{00000000-0005-0000-0000-0000A6A80000}"/>
    <cellStyle name="Normal 8 2 2 2 3 2 2 4 2" xfId="43177" xr:uid="{00000000-0005-0000-0000-0000A7A80000}"/>
    <cellStyle name="Normal 8 2 2 2 3 2 2 4 2 2" xfId="43178" xr:uid="{00000000-0005-0000-0000-0000A8A80000}"/>
    <cellStyle name="Normal 8 2 2 2 3 2 2 4 3" xfId="43179" xr:uid="{00000000-0005-0000-0000-0000A9A80000}"/>
    <cellStyle name="Normal 8 2 2 2 3 2 2 5" xfId="43180" xr:uid="{00000000-0005-0000-0000-0000AAA80000}"/>
    <cellStyle name="Normal 8 2 2 2 3 2 2 5 2" xfId="43181" xr:uid="{00000000-0005-0000-0000-0000ABA80000}"/>
    <cellStyle name="Normal 8 2 2 2 3 2 2 6" xfId="43182" xr:uid="{00000000-0005-0000-0000-0000ACA80000}"/>
    <cellStyle name="Normal 8 2 2 2 3 2 2 6 2" xfId="43183" xr:uid="{00000000-0005-0000-0000-0000ADA80000}"/>
    <cellStyle name="Normal 8 2 2 2 3 2 2 7" xfId="43184" xr:uid="{00000000-0005-0000-0000-0000AEA80000}"/>
    <cellStyle name="Normal 8 2 2 2 3 2 3" xfId="43185" xr:uid="{00000000-0005-0000-0000-0000AFA80000}"/>
    <cellStyle name="Normal 8 2 2 2 3 2 3 2" xfId="43186" xr:uid="{00000000-0005-0000-0000-0000B0A80000}"/>
    <cellStyle name="Normal 8 2 2 2 3 2 3 2 2" xfId="43187" xr:uid="{00000000-0005-0000-0000-0000B1A80000}"/>
    <cellStyle name="Normal 8 2 2 2 3 2 3 2 2 2" xfId="43188" xr:uid="{00000000-0005-0000-0000-0000B2A80000}"/>
    <cellStyle name="Normal 8 2 2 2 3 2 3 2 3" xfId="43189" xr:uid="{00000000-0005-0000-0000-0000B3A80000}"/>
    <cellStyle name="Normal 8 2 2 2 3 2 3 3" xfId="43190" xr:uid="{00000000-0005-0000-0000-0000B4A80000}"/>
    <cellStyle name="Normal 8 2 2 2 3 2 3 3 2" xfId="43191" xr:uid="{00000000-0005-0000-0000-0000B5A80000}"/>
    <cellStyle name="Normal 8 2 2 2 3 2 3 3 2 2" xfId="43192" xr:uid="{00000000-0005-0000-0000-0000B6A80000}"/>
    <cellStyle name="Normal 8 2 2 2 3 2 3 3 3" xfId="43193" xr:uid="{00000000-0005-0000-0000-0000B7A80000}"/>
    <cellStyle name="Normal 8 2 2 2 3 2 3 4" xfId="43194" xr:uid="{00000000-0005-0000-0000-0000B8A80000}"/>
    <cellStyle name="Normal 8 2 2 2 3 2 3 4 2" xfId="43195" xr:uid="{00000000-0005-0000-0000-0000B9A80000}"/>
    <cellStyle name="Normal 8 2 2 2 3 2 3 5" xfId="43196" xr:uid="{00000000-0005-0000-0000-0000BAA80000}"/>
    <cellStyle name="Normal 8 2 2 2 3 2 4" xfId="43197" xr:uid="{00000000-0005-0000-0000-0000BBA80000}"/>
    <cellStyle name="Normal 8 2 2 2 3 2 4 2" xfId="43198" xr:uid="{00000000-0005-0000-0000-0000BCA80000}"/>
    <cellStyle name="Normal 8 2 2 2 3 2 4 2 2" xfId="43199" xr:uid="{00000000-0005-0000-0000-0000BDA80000}"/>
    <cellStyle name="Normal 8 2 2 2 3 2 4 3" xfId="43200" xr:uid="{00000000-0005-0000-0000-0000BEA80000}"/>
    <cellStyle name="Normal 8 2 2 2 3 2 5" xfId="43201" xr:uid="{00000000-0005-0000-0000-0000BFA80000}"/>
    <cellStyle name="Normal 8 2 2 2 3 2 5 2" xfId="43202" xr:uid="{00000000-0005-0000-0000-0000C0A80000}"/>
    <cellStyle name="Normal 8 2 2 2 3 2 5 2 2" xfId="43203" xr:uid="{00000000-0005-0000-0000-0000C1A80000}"/>
    <cellStyle name="Normal 8 2 2 2 3 2 5 3" xfId="43204" xr:uid="{00000000-0005-0000-0000-0000C2A80000}"/>
    <cellStyle name="Normal 8 2 2 2 3 2 6" xfId="43205" xr:uid="{00000000-0005-0000-0000-0000C3A80000}"/>
    <cellStyle name="Normal 8 2 2 2 3 2 6 2" xfId="43206" xr:uid="{00000000-0005-0000-0000-0000C4A80000}"/>
    <cellStyle name="Normal 8 2 2 2 3 2 7" xfId="43207" xr:uid="{00000000-0005-0000-0000-0000C5A80000}"/>
    <cellStyle name="Normal 8 2 2 2 3 2 7 2" xfId="43208" xr:uid="{00000000-0005-0000-0000-0000C6A80000}"/>
    <cellStyle name="Normal 8 2 2 2 3 2 8" xfId="43209" xr:uid="{00000000-0005-0000-0000-0000C7A80000}"/>
    <cellStyle name="Normal 8 2 2 2 3 3" xfId="43210" xr:uid="{00000000-0005-0000-0000-0000C8A80000}"/>
    <cellStyle name="Normal 8 2 2 2 3 3 2" xfId="43211" xr:uid="{00000000-0005-0000-0000-0000C9A80000}"/>
    <cellStyle name="Normal 8 2 2 2 3 3 2 2" xfId="43212" xr:uid="{00000000-0005-0000-0000-0000CAA80000}"/>
    <cellStyle name="Normal 8 2 2 2 3 3 2 2 2" xfId="43213" xr:uid="{00000000-0005-0000-0000-0000CBA80000}"/>
    <cellStyle name="Normal 8 2 2 2 3 3 2 2 2 2" xfId="43214" xr:uid="{00000000-0005-0000-0000-0000CCA80000}"/>
    <cellStyle name="Normal 8 2 2 2 3 3 2 2 3" xfId="43215" xr:uid="{00000000-0005-0000-0000-0000CDA80000}"/>
    <cellStyle name="Normal 8 2 2 2 3 3 2 3" xfId="43216" xr:uid="{00000000-0005-0000-0000-0000CEA80000}"/>
    <cellStyle name="Normal 8 2 2 2 3 3 2 3 2" xfId="43217" xr:uid="{00000000-0005-0000-0000-0000CFA80000}"/>
    <cellStyle name="Normal 8 2 2 2 3 3 2 3 2 2" xfId="43218" xr:uid="{00000000-0005-0000-0000-0000D0A80000}"/>
    <cellStyle name="Normal 8 2 2 2 3 3 2 3 3" xfId="43219" xr:uid="{00000000-0005-0000-0000-0000D1A80000}"/>
    <cellStyle name="Normal 8 2 2 2 3 3 2 4" xfId="43220" xr:uid="{00000000-0005-0000-0000-0000D2A80000}"/>
    <cellStyle name="Normal 8 2 2 2 3 3 2 4 2" xfId="43221" xr:uid="{00000000-0005-0000-0000-0000D3A80000}"/>
    <cellStyle name="Normal 8 2 2 2 3 3 2 5" xfId="43222" xr:uid="{00000000-0005-0000-0000-0000D4A80000}"/>
    <cellStyle name="Normal 8 2 2 2 3 3 3" xfId="43223" xr:uid="{00000000-0005-0000-0000-0000D5A80000}"/>
    <cellStyle name="Normal 8 2 2 2 3 3 3 2" xfId="43224" xr:uid="{00000000-0005-0000-0000-0000D6A80000}"/>
    <cellStyle name="Normal 8 2 2 2 3 3 3 2 2" xfId="43225" xr:uid="{00000000-0005-0000-0000-0000D7A80000}"/>
    <cellStyle name="Normal 8 2 2 2 3 3 3 3" xfId="43226" xr:uid="{00000000-0005-0000-0000-0000D8A80000}"/>
    <cellStyle name="Normal 8 2 2 2 3 3 4" xfId="43227" xr:uid="{00000000-0005-0000-0000-0000D9A80000}"/>
    <cellStyle name="Normal 8 2 2 2 3 3 4 2" xfId="43228" xr:uid="{00000000-0005-0000-0000-0000DAA80000}"/>
    <cellStyle name="Normal 8 2 2 2 3 3 4 2 2" xfId="43229" xr:uid="{00000000-0005-0000-0000-0000DBA80000}"/>
    <cellStyle name="Normal 8 2 2 2 3 3 4 3" xfId="43230" xr:uid="{00000000-0005-0000-0000-0000DCA80000}"/>
    <cellStyle name="Normal 8 2 2 2 3 3 5" xfId="43231" xr:uid="{00000000-0005-0000-0000-0000DDA80000}"/>
    <cellStyle name="Normal 8 2 2 2 3 3 5 2" xfId="43232" xr:uid="{00000000-0005-0000-0000-0000DEA80000}"/>
    <cellStyle name="Normal 8 2 2 2 3 3 6" xfId="43233" xr:uid="{00000000-0005-0000-0000-0000DFA80000}"/>
    <cellStyle name="Normal 8 2 2 2 3 3 6 2" xfId="43234" xr:uid="{00000000-0005-0000-0000-0000E0A80000}"/>
    <cellStyle name="Normal 8 2 2 2 3 3 7" xfId="43235" xr:uid="{00000000-0005-0000-0000-0000E1A80000}"/>
    <cellStyle name="Normal 8 2 2 2 3 4" xfId="43236" xr:uid="{00000000-0005-0000-0000-0000E2A80000}"/>
    <cellStyle name="Normal 8 2 2 2 3 4 2" xfId="43237" xr:uid="{00000000-0005-0000-0000-0000E3A80000}"/>
    <cellStyle name="Normal 8 2 2 2 3 4 2 2" xfId="43238" xr:uid="{00000000-0005-0000-0000-0000E4A80000}"/>
    <cellStyle name="Normal 8 2 2 2 3 4 2 2 2" xfId="43239" xr:uid="{00000000-0005-0000-0000-0000E5A80000}"/>
    <cellStyle name="Normal 8 2 2 2 3 4 2 2 2 2" xfId="43240" xr:uid="{00000000-0005-0000-0000-0000E6A80000}"/>
    <cellStyle name="Normal 8 2 2 2 3 4 2 2 3" xfId="43241" xr:uid="{00000000-0005-0000-0000-0000E7A80000}"/>
    <cellStyle name="Normal 8 2 2 2 3 4 2 3" xfId="43242" xr:uid="{00000000-0005-0000-0000-0000E8A80000}"/>
    <cellStyle name="Normal 8 2 2 2 3 4 2 3 2" xfId="43243" xr:uid="{00000000-0005-0000-0000-0000E9A80000}"/>
    <cellStyle name="Normal 8 2 2 2 3 4 2 3 2 2" xfId="43244" xr:uid="{00000000-0005-0000-0000-0000EAA80000}"/>
    <cellStyle name="Normal 8 2 2 2 3 4 2 3 3" xfId="43245" xr:uid="{00000000-0005-0000-0000-0000EBA80000}"/>
    <cellStyle name="Normal 8 2 2 2 3 4 2 4" xfId="43246" xr:uid="{00000000-0005-0000-0000-0000ECA80000}"/>
    <cellStyle name="Normal 8 2 2 2 3 4 2 4 2" xfId="43247" xr:uid="{00000000-0005-0000-0000-0000EDA80000}"/>
    <cellStyle name="Normal 8 2 2 2 3 4 2 5" xfId="43248" xr:uid="{00000000-0005-0000-0000-0000EEA80000}"/>
    <cellStyle name="Normal 8 2 2 2 3 4 3" xfId="43249" xr:uid="{00000000-0005-0000-0000-0000EFA80000}"/>
    <cellStyle name="Normal 8 2 2 2 3 4 3 2" xfId="43250" xr:uid="{00000000-0005-0000-0000-0000F0A80000}"/>
    <cellStyle name="Normal 8 2 2 2 3 4 3 2 2" xfId="43251" xr:uid="{00000000-0005-0000-0000-0000F1A80000}"/>
    <cellStyle name="Normal 8 2 2 2 3 4 3 3" xfId="43252" xr:uid="{00000000-0005-0000-0000-0000F2A80000}"/>
    <cellStyle name="Normal 8 2 2 2 3 4 4" xfId="43253" xr:uid="{00000000-0005-0000-0000-0000F3A80000}"/>
    <cellStyle name="Normal 8 2 2 2 3 4 4 2" xfId="43254" xr:uid="{00000000-0005-0000-0000-0000F4A80000}"/>
    <cellStyle name="Normal 8 2 2 2 3 4 4 2 2" xfId="43255" xr:uid="{00000000-0005-0000-0000-0000F5A80000}"/>
    <cellStyle name="Normal 8 2 2 2 3 4 4 3" xfId="43256" xr:uid="{00000000-0005-0000-0000-0000F6A80000}"/>
    <cellStyle name="Normal 8 2 2 2 3 4 5" xfId="43257" xr:uid="{00000000-0005-0000-0000-0000F7A80000}"/>
    <cellStyle name="Normal 8 2 2 2 3 4 5 2" xfId="43258" xr:uid="{00000000-0005-0000-0000-0000F8A80000}"/>
    <cellStyle name="Normal 8 2 2 2 3 4 6" xfId="43259" xr:uid="{00000000-0005-0000-0000-0000F9A80000}"/>
    <cellStyle name="Normal 8 2 2 2 3 4 6 2" xfId="43260" xr:uid="{00000000-0005-0000-0000-0000FAA80000}"/>
    <cellStyle name="Normal 8 2 2 2 3 4 7" xfId="43261" xr:uid="{00000000-0005-0000-0000-0000FBA80000}"/>
    <cellStyle name="Normal 8 2 2 2 3 5" xfId="43262" xr:uid="{00000000-0005-0000-0000-0000FCA80000}"/>
    <cellStyle name="Normal 8 2 2 2 3 5 2" xfId="43263" xr:uid="{00000000-0005-0000-0000-0000FDA80000}"/>
    <cellStyle name="Normal 8 2 2 2 3 5 2 2" xfId="43264" xr:uid="{00000000-0005-0000-0000-0000FEA80000}"/>
    <cellStyle name="Normal 8 2 2 2 3 5 2 2 2" xfId="43265" xr:uid="{00000000-0005-0000-0000-0000FFA80000}"/>
    <cellStyle name="Normal 8 2 2 2 3 5 2 3" xfId="43266" xr:uid="{00000000-0005-0000-0000-000000A90000}"/>
    <cellStyle name="Normal 8 2 2 2 3 5 3" xfId="43267" xr:uid="{00000000-0005-0000-0000-000001A90000}"/>
    <cellStyle name="Normal 8 2 2 2 3 5 3 2" xfId="43268" xr:uid="{00000000-0005-0000-0000-000002A90000}"/>
    <cellStyle name="Normal 8 2 2 2 3 5 3 2 2" xfId="43269" xr:uid="{00000000-0005-0000-0000-000003A90000}"/>
    <cellStyle name="Normal 8 2 2 2 3 5 3 3" xfId="43270" xr:uid="{00000000-0005-0000-0000-000004A90000}"/>
    <cellStyle name="Normal 8 2 2 2 3 5 4" xfId="43271" xr:uid="{00000000-0005-0000-0000-000005A90000}"/>
    <cellStyle name="Normal 8 2 2 2 3 5 4 2" xfId="43272" xr:uid="{00000000-0005-0000-0000-000006A90000}"/>
    <cellStyle name="Normal 8 2 2 2 3 5 5" xfId="43273" xr:uid="{00000000-0005-0000-0000-000007A90000}"/>
    <cellStyle name="Normal 8 2 2 2 3 6" xfId="43274" xr:uid="{00000000-0005-0000-0000-000008A90000}"/>
    <cellStyle name="Normal 8 2 2 2 3 6 2" xfId="43275" xr:uid="{00000000-0005-0000-0000-000009A90000}"/>
    <cellStyle name="Normal 8 2 2 2 3 6 2 2" xfId="43276" xr:uid="{00000000-0005-0000-0000-00000AA90000}"/>
    <cellStyle name="Normal 8 2 2 2 3 6 2 2 2" xfId="43277" xr:uid="{00000000-0005-0000-0000-00000BA90000}"/>
    <cellStyle name="Normal 8 2 2 2 3 6 2 3" xfId="43278" xr:uid="{00000000-0005-0000-0000-00000CA90000}"/>
    <cellStyle name="Normal 8 2 2 2 3 6 3" xfId="43279" xr:uid="{00000000-0005-0000-0000-00000DA90000}"/>
    <cellStyle name="Normal 8 2 2 2 3 6 3 2" xfId="43280" xr:uid="{00000000-0005-0000-0000-00000EA90000}"/>
    <cellStyle name="Normal 8 2 2 2 3 6 4" xfId="43281" xr:uid="{00000000-0005-0000-0000-00000FA90000}"/>
    <cellStyle name="Normal 8 2 2 2 3 7" xfId="43282" xr:uid="{00000000-0005-0000-0000-000010A90000}"/>
    <cellStyle name="Normal 8 2 2 2 3 7 2" xfId="43283" xr:uid="{00000000-0005-0000-0000-000011A90000}"/>
    <cellStyle name="Normal 8 2 2 2 3 7 2 2" xfId="43284" xr:uid="{00000000-0005-0000-0000-000012A90000}"/>
    <cellStyle name="Normal 8 2 2 2 3 7 3" xfId="43285" xr:uid="{00000000-0005-0000-0000-000013A90000}"/>
    <cellStyle name="Normal 8 2 2 2 3 8" xfId="43286" xr:uid="{00000000-0005-0000-0000-000014A90000}"/>
    <cellStyle name="Normal 8 2 2 2 3 8 2" xfId="43287" xr:uid="{00000000-0005-0000-0000-000015A90000}"/>
    <cellStyle name="Normal 8 2 2 2 3 8 2 2" xfId="43288" xr:uid="{00000000-0005-0000-0000-000016A90000}"/>
    <cellStyle name="Normal 8 2 2 2 3 8 3" xfId="43289" xr:uid="{00000000-0005-0000-0000-000017A90000}"/>
    <cellStyle name="Normal 8 2 2 2 3 9" xfId="43290" xr:uid="{00000000-0005-0000-0000-000018A90000}"/>
    <cellStyle name="Normal 8 2 2 2 3 9 2" xfId="43291" xr:uid="{00000000-0005-0000-0000-000019A90000}"/>
    <cellStyle name="Normal 8 2 2 2 4" xfId="43292" xr:uid="{00000000-0005-0000-0000-00001AA90000}"/>
    <cellStyle name="Normal 8 2 2 2 4 10" xfId="43293" xr:uid="{00000000-0005-0000-0000-00001BA90000}"/>
    <cellStyle name="Normal 8 2 2 2 4 10 2" xfId="43294" xr:uid="{00000000-0005-0000-0000-00001CA90000}"/>
    <cellStyle name="Normal 8 2 2 2 4 11" xfId="43295" xr:uid="{00000000-0005-0000-0000-00001DA90000}"/>
    <cellStyle name="Normal 8 2 2 2 4 2" xfId="43296" xr:uid="{00000000-0005-0000-0000-00001EA90000}"/>
    <cellStyle name="Normal 8 2 2 2 4 2 2" xfId="43297" xr:uid="{00000000-0005-0000-0000-00001FA90000}"/>
    <cellStyle name="Normal 8 2 2 2 4 2 2 2" xfId="43298" xr:uid="{00000000-0005-0000-0000-000020A90000}"/>
    <cellStyle name="Normal 8 2 2 2 4 2 2 2 2" xfId="43299" xr:uid="{00000000-0005-0000-0000-000021A90000}"/>
    <cellStyle name="Normal 8 2 2 2 4 2 2 2 2 2" xfId="43300" xr:uid="{00000000-0005-0000-0000-000022A90000}"/>
    <cellStyle name="Normal 8 2 2 2 4 2 2 2 2 2 2" xfId="43301" xr:uid="{00000000-0005-0000-0000-000023A90000}"/>
    <cellStyle name="Normal 8 2 2 2 4 2 2 2 2 3" xfId="43302" xr:uid="{00000000-0005-0000-0000-000024A90000}"/>
    <cellStyle name="Normal 8 2 2 2 4 2 2 2 3" xfId="43303" xr:uid="{00000000-0005-0000-0000-000025A90000}"/>
    <cellStyle name="Normal 8 2 2 2 4 2 2 2 3 2" xfId="43304" xr:uid="{00000000-0005-0000-0000-000026A90000}"/>
    <cellStyle name="Normal 8 2 2 2 4 2 2 2 3 2 2" xfId="43305" xr:uid="{00000000-0005-0000-0000-000027A90000}"/>
    <cellStyle name="Normal 8 2 2 2 4 2 2 2 3 3" xfId="43306" xr:uid="{00000000-0005-0000-0000-000028A90000}"/>
    <cellStyle name="Normal 8 2 2 2 4 2 2 2 4" xfId="43307" xr:uid="{00000000-0005-0000-0000-000029A90000}"/>
    <cellStyle name="Normal 8 2 2 2 4 2 2 2 4 2" xfId="43308" xr:uid="{00000000-0005-0000-0000-00002AA90000}"/>
    <cellStyle name="Normal 8 2 2 2 4 2 2 2 5" xfId="43309" xr:uid="{00000000-0005-0000-0000-00002BA90000}"/>
    <cellStyle name="Normal 8 2 2 2 4 2 2 3" xfId="43310" xr:uid="{00000000-0005-0000-0000-00002CA90000}"/>
    <cellStyle name="Normal 8 2 2 2 4 2 2 3 2" xfId="43311" xr:uid="{00000000-0005-0000-0000-00002DA90000}"/>
    <cellStyle name="Normal 8 2 2 2 4 2 2 3 2 2" xfId="43312" xr:uid="{00000000-0005-0000-0000-00002EA90000}"/>
    <cellStyle name="Normal 8 2 2 2 4 2 2 3 3" xfId="43313" xr:uid="{00000000-0005-0000-0000-00002FA90000}"/>
    <cellStyle name="Normal 8 2 2 2 4 2 2 4" xfId="43314" xr:uid="{00000000-0005-0000-0000-000030A90000}"/>
    <cellStyle name="Normal 8 2 2 2 4 2 2 4 2" xfId="43315" xr:uid="{00000000-0005-0000-0000-000031A90000}"/>
    <cellStyle name="Normal 8 2 2 2 4 2 2 4 2 2" xfId="43316" xr:uid="{00000000-0005-0000-0000-000032A90000}"/>
    <cellStyle name="Normal 8 2 2 2 4 2 2 4 3" xfId="43317" xr:uid="{00000000-0005-0000-0000-000033A90000}"/>
    <cellStyle name="Normal 8 2 2 2 4 2 2 5" xfId="43318" xr:uid="{00000000-0005-0000-0000-000034A90000}"/>
    <cellStyle name="Normal 8 2 2 2 4 2 2 5 2" xfId="43319" xr:uid="{00000000-0005-0000-0000-000035A90000}"/>
    <cellStyle name="Normal 8 2 2 2 4 2 2 6" xfId="43320" xr:uid="{00000000-0005-0000-0000-000036A90000}"/>
    <cellStyle name="Normal 8 2 2 2 4 2 2 6 2" xfId="43321" xr:uid="{00000000-0005-0000-0000-000037A90000}"/>
    <cellStyle name="Normal 8 2 2 2 4 2 2 7" xfId="43322" xr:uid="{00000000-0005-0000-0000-000038A90000}"/>
    <cellStyle name="Normal 8 2 2 2 4 2 3" xfId="43323" xr:uid="{00000000-0005-0000-0000-000039A90000}"/>
    <cellStyle name="Normal 8 2 2 2 4 2 3 2" xfId="43324" xr:uid="{00000000-0005-0000-0000-00003AA90000}"/>
    <cellStyle name="Normal 8 2 2 2 4 2 3 2 2" xfId="43325" xr:uid="{00000000-0005-0000-0000-00003BA90000}"/>
    <cellStyle name="Normal 8 2 2 2 4 2 3 2 2 2" xfId="43326" xr:uid="{00000000-0005-0000-0000-00003CA90000}"/>
    <cellStyle name="Normal 8 2 2 2 4 2 3 2 3" xfId="43327" xr:uid="{00000000-0005-0000-0000-00003DA90000}"/>
    <cellStyle name="Normal 8 2 2 2 4 2 3 3" xfId="43328" xr:uid="{00000000-0005-0000-0000-00003EA90000}"/>
    <cellStyle name="Normal 8 2 2 2 4 2 3 3 2" xfId="43329" xr:uid="{00000000-0005-0000-0000-00003FA90000}"/>
    <cellStyle name="Normal 8 2 2 2 4 2 3 3 2 2" xfId="43330" xr:uid="{00000000-0005-0000-0000-000040A90000}"/>
    <cellStyle name="Normal 8 2 2 2 4 2 3 3 3" xfId="43331" xr:uid="{00000000-0005-0000-0000-000041A90000}"/>
    <cellStyle name="Normal 8 2 2 2 4 2 3 4" xfId="43332" xr:uid="{00000000-0005-0000-0000-000042A90000}"/>
    <cellStyle name="Normal 8 2 2 2 4 2 3 4 2" xfId="43333" xr:uid="{00000000-0005-0000-0000-000043A90000}"/>
    <cellStyle name="Normal 8 2 2 2 4 2 3 5" xfId="43334" xr:uid="{00000000-0005-0000-0000-000044A90000}"/>
    <cellStyle name="Normal 8 2 2 2 4 2 4" xfId="43335" xr:uid="{00000000-0005-0000-0000-000045A90000}"/>
    <cellStyle name="Normal 8 2 2 2 4 2 4 2" xfId="43336" xr:uid="{00000000-0005-0000-0000-000046A90000}"/>
    <cellStyle name="Normal 8 2 2 2 4 2 4 2 2" xfId="43337" xr:uid="{00000000-0005-0000-0000-000047A90000}"/>
    <cellStyle name="Normal 8 2 2 2 4 2 4 3" xfId="43338" xr:uid="{00000000-0005-0000-0000-000048A90000}"/>
    <cellStyle name="Normal 8 2 2 2 4 2 5" xfId="43339" xr:uid="{00000000-0005-0000-0000-000049A90000}"/>
    <cellStyle name="Normal 8 2 2 2 4 2 5 2" xfId="43340" xr:uid="{00000000-0005-0000-0000-00004AA90000}"/>
    <cellStyle name="Normal 8 2 2 2 4 2 5 2 2" xfId="43341" xr:uid="{00000000-0005-0000-0000-00004BA90000}"/>
    <cellStyle name="Normal 8 2 2 2 4 2 5 3" xfId="43342" xr:uid="{00000000-0005-0000-0000-00004CA90000}"/>
    <cellStyle name="Normal 8 2 2 2 4 2 6" xfId="43343" xr:uid="{00000000-0005-0000-0000-00004DA90000}"/>
    <cellStyle name="Normal 8 2 2 2 4 2 6 2" xfId="43344" xr:uid="{00000000-0005-0000-0000-00004EA90000}"/>
    <cellStyle name="Normal 8 2 2 2 4 2 7" xfId="43345" xr:uid="{00000000-0005-0000-0000-00004FA90000}"/>
    <cellStyle name="Normal 8 2 2 2 4 2 7 2" xfId="43346" xr:uid="{00000000-0005-0000-0000-000050A90000}"/>
    <cellStyle name="Normal 8 2 2 2 4 2 8" xfId="43347" xr:uid="{00000000-0005-0000-0000-000051A90000}"/>
    <cellStyle name="Normal 8 2 2 2 4 3" xfId="43348" xr:uid="{00000000-0005-0000-0000-000052A90000}"/>
    <cellStyle name="Normal 8 2 2 2 4 3 2" xfId="43349" xr:uid="{00000000-0005-0000-0000-000053A90000}"/>
    <cellStyle name="Normal 8 2 2 2 4 3 2 2" xfId="43350" xr:uid="{00000000-0005-0000-0000-000054A90000}"/>
    <cellStyle name="Normal 8 2 2 2 4 3 2 2 2" xfId="43351" xr:uid="{00000000-0005-0000-0000-000055A90000}"/>
    <cellStyle name="Normal 8 2 2 2 4 3 2 2 2 2" xfId="43352" xr:uid="{00000000-0005-0000-0000-000056A90000}"/>
    <cellStyle name="Normal 8 2 2 2 4 3 2 2 3" xfId="43353" xr:uid="{00000000-0005-0000-0000-000057A90000}"/>
    <cellStyle name="Normal 8 2 2 2 4 3 2 3" xfId="43354" xr:uid="{00000000-0005-0000-0000-000058A90000}"/>
    <cellStyle name="Normal 8 2 2 2 4 3 2 3 2" xfId="43355" xr:uid="{00000000-0005-0000-0000-000059A90000}"/>
    <cellStyle name="Normal 8 2 2 2 4 3 2 3 2 2" xfId="43356" xr:uid="{00000000-0005-0000-0000-00005AA90000}"/>
    <cellStyle name="Normal 8 2 2 2 4 3 2 3 3" xfId="43357" xr:uid="{00000000-0005-0000-0000-00005BA90000}"/>
    <cellStyle name="Normal 8 2 2 2 4 3 2 4" xfId="43358" xr:uid="{00000000-0005-0000-0000-00005CA90000}"/>
    <cellStyle name="Normal 8 2 2 2 4 3 2 4 2" xfId="43359" xr:uid="{00000000-0005-0000-0000-00005DA90000}"/>
    <cellStyle name="Normal 8 2 2 2 4 3 2 5" xfId="43360" xr:uid="{00000000-0005-0000-0000-00005EA90000}"/>
    <cellStyle name="Normal 8 2 2 2 4 3 3" xfId="43361" xr:uid="{00000000-0005-0000-0000-00005FA90000}"/>
    <cellStyle name="Normal 8 2 2 2 4 3 3 2" xfId="43362" xr:uid="{00000000-0005-0000-0000-000060A90000}"/>
    <cellStyle name="Normal 8 2 2 2 4 3 3 2 2" xfId="43363" xr:uid="{00000000-0005-0000-0000-000061A90000}"/>
    <cellStyle name="Normal 8 2 2 2 4 3 3 3" xfId="43364" xr:uid="{00000000-0005-0000-0000-000062A90000}"/>
    <cellStyle name="Normal 8 2 2 2 4 3 4" xfId="43365" xr:uid="{00000000-0005-0000-0000-000063A90000}"/>
    <cellStyle name="Normal 8 2 2 2 4 3 4 2" xfId="43366" xr:uid="{00000000-0005-0000-0000-000064A90000}"/>
    <cellStyle name="Normal 8 2 2 2 4 3 4 2 2" xfId="43367" xr:uid="{00000000-0005-0000-0000-000065A90000}"/>
    <cellStyle name="Normal 8 2 2 2 4 3 4 3" xfId="43368" xr:uid="{00000000-0005-0000-0000-000066A90000}"/>
    <cellStyle name="Normal 8 2 2 2 4 3 5" xfId="43369" xr:uid="{00000000-0005-0000-0000-000067A90000}"/>
    <cellStyle name="Normal 8 2 2 2 4 3 5 2" xfId="43370" xr:uid="{00000000-0005-0000-0000-000068A90000}"/>
    <cellStyle name="Normal 8 2 2 2 4 3 6" xfId="43371" xr:uid="{00000000-0005-0000-0000-000069A90000}"/>
    <cellStyle name="Normal 8 2 2 2 4 3 6 2" xfId="43372" xr:uid="{00000000-0005-0000-0000-00006AA90000}"/>
    <cellStyle name="Normal 8 2 2 2 4 3 7" xfId="43373" xr:uid="{00000000-0005-0000-0000-00006BA90000}"/>
    <cellStyle name="Normal 8 2 2 2 4 4" xfId="43374" xr:uid="{00000000-0005-0000-0000-00006CA90000}"/>
    <cellStyle name="Normal 8 2 2 2 4 4 2" xfId="43375" xr:uid="{00000000-0005-0000-0000-00006DA90000}"/>
    <cellStyle name="Normal 8 2 2 2 4 4 2 2" xfId="43376" xr:uid="{00000000-0005-0000-0000-00006EA90000}"/>
    <cellStyle name="Normal 8 2 2 2 4 4 2 2 2" xfId="43377" xr:uid="{00000000-0005-0000-0000-00006FA90000}"/>
    <cellStyle name="Normal 8 2 2 2 4 4 2 2 2 2" xfId="43378" xr:uid="{00000000-0005-0000-0000-000070A90000}"/>
    <cellStyle name="Normal 8 2 2 2 4 4 2 2 3" xfId="43379" xr:uid="{00000000-0005-0000-0000-000071A90000}"/>
    <cellStyle name="Normal 8 2 2 2 4 4 2 3" xfId="43380" xr:uid="{00000000-0005-0000-0000-000072A90000}"/>
    <cellStyle name="Normal 8 2 2 2 4 4 2 3 2" xfId="43381" xr:uid="{00000000-0005-0000-0000-000073A90000}"/>
    <cellStyle name="Normal 8 2 2 2 4 4 2 3 2 2" xfId="43382" xr:uid="{00000000-0005-0000-0000-000074A90000}"/>
    <cellStyle name="Normal 8 2 2 2 4 4 2 3 3" xfId="43383" xr:uid="{00000000-0005-0000-0000-000075A90000}"/>
    <cellStyle name="Normal 8 2 2 2 4 4 2 4" xfId="43384" xr:uid="{00000000-0005-0000-0000-000076A90000}"/>
    <cellStyle name="Normal 8 2 2 2 4 4 2 4 2" xfId="43385" xr:uid="{00000000-0005-0000-0000-000077A90000}"/>
    <cellStyle name="Normal 8 2 2 2 4 4 2 5" xfId="43386" xr:uid="{00000000-0005-0000-0000-000078A90000}"/>
    <cellStyle name="Normal 8 2 2 2 4 4 3" xfId="43387" xr:uid="{00000000-0005-0000-0000-000079A90000}"/>
    <cellStyle name="Normal 8 2 2 2 4 4 3 2" xfId="43388" xr:uid="{00000000-0005-0000-0000-00007AA90000}"/>
    <cellStyle name="Normal 8 2 2 2 4 4 3 2 2" xfId="43389" xr:uid="{00000000-0005-0000-0000-00007BA90000}"/>
    <cellStyle name="Normal 8 2 2 2 4 4 3 3" xfId="43390" xr:uid="{00000000-0005-0000-0000-00007CA90000}"/>
    <cellStyle name="Normal 8 2 2 2 4 4 4" xfId="43391" xr:uid="{00000000-0005-0000-0000-00007DA90000}"/>
    <cellStyle name="Normal 8 2 2 2 4 4 4 2" xfId="43392" xr:uid="{00000000-0005-0000-0000-00007EA90000}"/>
    <cellStyle name="Normal 8 2 2 2 4 4 4 2 2" xfId="43393" xr:uid="{00000000-0005-0000-0000-00007FA90000}"/>
    <cellStyle name="Normal 8 2 2 2 4 4 4 3" xfId="43394" xr:uid="{00000000-0005-0000-0000-000080A90000}"/>
    <cellStyle name="Normal 8 2 2 2 4 4 5" xfId="43395" xr:uid="{00000000-0005-0000-0000-000081A90000}"/>
    <cellStyle name="Normal 8 2 2 2 4 4 5 2" xfId="43396" xr:uid="{00000000-0005-0000-0000-000082A90000}"/>
    <cellStyle name="Normal 8 2 2 2 4 4 6" xfId="43397" xr:uid="{00000000-0005-0000-0000-000083A90000}"/>
    <cellStyle name="Normal 8 2 2 2 4 4 6 2" xfId="43398" xr:uid="{00000000-0005-0000-0000-000084A90000}"/>
    <cellStyle name="Normal 8 2 2 2 4 4 7" xfId="43399" xr:uid="{00000000-0005-0000-0000-000085A90000}"/>
    <cellStyle name="Normal 8 2 2 2 4 5" xfId="43400" xr:uid="{00000000-0005-0000-0000-000086A90000}"/>
    <cellStyle name="Normal 8 2 2 2 4 5 2" xfId="43401" xr:uid="{00000000-0005-0000-0000-000087A90000}"/>
    <cellStyle name="Normal 8 2 2 2 4 5 2 2" xfId="43402" xr:uid="{00000000-0005-0000-0000-000088A90000}"/>
    <cellStyle name="Normal 8 2 2 2 4 5 2 2 2" xfId="43403" xr:uid="{00000000-0005-0000-0000-000089A90000}"/>
    <cellStyle name="Normal 8 2 2 2 4 5 2 3" xfId="43404" xr:uid="{00000000-0005-0000-0000-00008AA90000}"/>
    <cellStyle name="Normal 8 2 2 2 4 5 3" xfId="43405" xr:uid="{00000000-0005-0000-0000-00008BA90000}"/>
    <cellStyle name="Normal 8 2 2 2 4 5 3 2" xfId="43406" xr:uid="{00000000-0005-0000-0000-00008CA90000}"/>
    <cellStyle name="Normal 8 2 2 2 4 5 3 2 2" xfId="43407" xr:uid="{00000000-0005-0000-0000-00008DA90000}"/>
    <cellStyle name="Normal 8 2 2 2 4 5 3 3" xfId="43408" xr:uid="{00000000-0005-0000-0000-00008EA90000}"/>
    <cellStyle name="Normal 8 2 2 2 4 5 4" xfId="43409" xr:uid="{00000000-0005-0000-0000-00008FA90000}"/>
    <cellStyle name="Normal 8 2 2 2 4 5 4 2" xfId="43410" xr:uid="{00000000-0005-0000-0000-000090A90000}"/>
    <cellStyle name="Normal 8 2 2 2 4 5 5" xfId="43411" xr:uid="{00000000-0005-0000-0000-000091A90000}"/>
    <cellStyle name="Normal 8 2 2 2 4 6" xfId="43412" xr:uid="{00000000-0005-0000-0000-000092A90000}"/>
    <cellStyle name="Normal 8 2 2 2 4 6 2" xfId="43413" xr:uid="{00000000-0005-0000-0000-000093A90000}"/>
    <cellStyle name="Normal 8 2 2 2 4 6 2 2" xfId="43414" xr:uid="{00000000-0005-0000-0000-000094A90000}"/>
    <cellStyle name="Normal 8 2 2 2 4 6 2 2 2" xfId="43415" xr:uid="{00000000-0005-0000-0000-000095A90000}"/>
    <cellStyle name="Normal 8 2 2 2 4 6 2 3" xfId="43416" xr:uid="{00000000-0005-0000-0000-000096A90000}"/>
    <cellStyle name="Normal 8 2 2 2 4 6 3" xfId="43417" xr:uid="{00000000-0005-0000-0000-000097A90000}"/>
    <cellStyle name="Normal 8 2 2 2 4 6 3 2" xfId="43418" xr:uid="{00000000-0005-0000-0000-000098A90000}"/>
    <cellStyle name="Normal 8 2 2 2 4 6 4" xfId="43419" xr:uid="{00000000-0005-0000-0000-000099A90000}"/>
    <cellStyle name="Normal 8 2 2 2 4 7" xfId="43420" xr:uid="{00000000-0005-0000-0000-00009AA90000}"/>
    <cellStyle name="Normal 8 2 2 2 4 7 2" xfId="43421" xr:uid="{00000000-0005-0000-0000-00009BA90000}"/>
    <cellStyle name="Normal 8 2 2 2 4 7 2 2" xfId="43422" xr:uid="{00000000-0005-0000-0000-00009CA90000}"/>
    <cellStyle name="Normal 8 2 2 2 4 7 3" xfId="43423" xr:uid="{00000000-0005-0000-0000-00009DA90000}"/>
    <cellStyle name="Normal 8 2 2 2 4 8" xfId="43424" xr:uid="{00000000-0005-0000-0000-00009EA90000}"/>
    <cellStyle name="Normal 8 2 2 2 4 8 2" xfId="43425" xr:uid="{00000000-0005-0000-0000-00009FA90000}"/>
    <cellStyle name="Normal 8 2 2 2 4 8 2 2" xfId="43426" xr:uid="{00000000-0005-0000-0000-0000A0A90000}"/>
    <cellStyle name="Normal 8 2 2 2 4 8 3" xfId="43427" xr:uid="{00000000-0005-0000-0000-0000A1A90000}"/>
    <cellStyle name="Normal 8 2 2 2 4 9" xfId="43428" xr:uid="{00000000-0005-0000-0000-0000A2A90000}"/>
    <cellStyle name="Normal 8 2 2 2 4 9 2" xfId="43429" xr:uid="{00000000-0005-0000-0000-0000A3A90000}"/>
    <cellStyle name="Normal 8 2 2 2 5" xfId="43430" xr:uid="{00000000-0005-0000-0000-0000A4A90000}"/>
    <cellStyle name="Normal 8 2 2 2 5 10" xfId="43431" xr:uid="{00000000-0005-0000-0000-0000A5A90000}"/>
    <cellStyle name="Normal 8 2 2 2 5 10 2" xfId="43432" xr:uid="{00000000-0005-0000-0000-0000A6A90000}"/>
    <cellStyle name="Normal 8 2 2 2 5 11" xfId="43433" xr:uid="{00000000-0005-0000-0000-0000A7A90000}"/>
    <cellStyle name="Normal 8 2 2 2 5 2" xfId="43434" xr:uid="{00000000-0005-0000-0000-0000A8A90000}"/>
    <cellStyle name="Normal 8 2 2 2 5 2 2" xfId="43435" xr:uid="{00000000-0005-0000-0000-0000A9A90000}"/>
    <cellStyle name="Normal 8 2 2 2 5 2 2 2" xfId="43436" xr:uid="{00000000-0005-0000-0000-0000AAA90000}"/>
    <cellStyle name="Normal 8 2 2 2 5 2 2 2 2" xfId="43437" xr:uid="{00000000-0005-0000-0000-0000ABA90000}"/>
    <cellStyle name="Normal 8 2 2 2 5 2 2 2 2 2" xfId="43438" xr:uid="{00000000-0005-0000-0000-0000ACA90000}"/>
    <cellStyle name="Normal 8 2 2 2 5 2 2 2 2 2 2" xfId="43439" xr:uid="{00000000-0005-0000-0000-0000ADA90000}"/>
    <cellStyle name="Normal 8 2 2 2 5 2 2 2 2 3" xfId="43440" xr:uid="{00000000-0005-0000-0000-0000AEA90000}"/>
    <cellStyle name="Normal 8 2 2 2 5 2 2 2 3" xfId="43441" xr:uid="{00000000-0005-0000-0000-0000AFA90000}"/>
    <cellStyle name="Normal 8 2 2 2 5 2 2 2 3 2" xfId="43442" xr:uid="{00000000-0005-0000-0000-0000B0A90000}"/>
    <cellStyle name="Normal 8 2 2 2 5 2 2 2 3 2 2" xfId="43443" xr:uid="{00000000-0005-0000-0000-0000B1A90000}"/>
    <cellStyle name="Normal 8 2 2 2 5 2 2 2 3 3" xfId="43444" xr:uid="{00000000-0005-0000-0000-0000B2A90000}"/>
    <cellStyle name="Normal 8 2 2 2 5 2 2 2 4" xfId="43445" xr:uid="{00000000-0005-0000-0000-0000B3A90000}"/>
    <cellStyle name="Normal 8 2 2 2 5 2 2 2 4 2" xfId="43446" xr:uid="{00000000-0005-0000-0000-0000B4A90000}"/>
    <cellStyle name="Normal 8 2 2 2 5 2 2 2 5" xfId="43447" xr:uid="{00000000-0005-0000-0000-0000B5A90000}"/>
    <cellStyle name="Normal 8 2 2 2 5 2 2 3" xfId="43448" xr:uid="{00000000-0005-0000-0000-0000B6A90000}"/>
    <cellStyle name="Normal 8 2 2 2 5 2 2 3 2" xfId="43449" xr:uid="{00000000-0005-0000-0000-0000B7A90000}"/>
    <cellStyle name="Normal 8 2 2 2 5 2 2 3 2 2" xfId="43450" xr:uid="{00000000-0005-0000-0000-0000B8A90000}"/>
    <cellStyle name="Normal 8 2 2 2 5 2 2 3 3" xfId="43451" xr:uid="{00000000-0005-0000-0000-0000B9A90000}"/>
    <cellStyle name="Normal 8 2 2 2 5 2 2 4" xfId="43452" xr:uid="{00000000-0005-0000-0000-0000BAA90000}"/>
    <cellStyle name="Normal 8 2 2 2 5 2 2 4 2" xfId="43453" xr:uid="{00000000-0005-0000-0000-0000BBA90000}"/>
    <cellStyle name="Normal 8 2 2 2 5 2 2 4 2 2" xfId="43454" xr:uid="{00000000-0005-0000-0000-0000BCA90000}"/>
    <cellStyle name="Normal 8 2 2 2 5 2 2 4 3" xfId="43455" xr:uid="{00000000-0005-0000-0000-0000BDA90000}"/>
    <cellStyle name="Normal 8 2 2 2 5 2 2 5" xfId="43456" xr:uid="{00000000-0005-0000-0000-0000BEA90000}"/>
    <cellStyle name="Normal 8 2 2 2 5 2 2 5 2" xfId="43457" xr:uid="{00000000-0005-0000-0000-0000BFA90000}"/>
    <cellStyle name="Normal 8 2 2 2 5 2 2 6" xfId="43458" xr:uid="{00000000-0005-0000-0000-0000C0A90000}"/>
    <cellStyle name="Normal 8 2 2 2 5 2 2 6 2" xfId="43459" xr:uid="{00000000-0005-0000-0000-0000C1A90000}"/>
    <cellStyle name="Normal 8 2 2 2 5 2 2 7" xfId="43460" xr:uid="{00000000-0005-0000-0000-0000C2A90000}"/>
    <cellStyle name="Normal 8 2 2 2 5 2 3" xfId="43461" xr:uid="{00000000-0005-0000-0000-0000C3A90000}"/>
    <cellStyle name="Normal 8 2 2 2 5 2 3 2" xfId="43462" xr:uid="{00000000-0005-0000-0000-0000C4A90000}"/>
    <cellStyle name="Normal 8 2 2 2 5 2 3 2 2" xfId="43463" xr:uid="{00000000-0005-0000-0000-0000C5A90000}"/>
    <cellStyle name="Normal 8 2 2 2 5 2 3 2 2 2" xfId="43464" xr:uid="{00000000-0005-0000-0000-0000C6A90000}"/>
    <cellStyle name="Normal 8 2 2 2 5 2 3 2 3" xfId="43465" xr:uid="{00000000-0005-0000-0000-0000C7A90000}"/>
    <cellStyle name="Normal 8 2 2 2 5 2 3 3" xfId="43466" xr:uid="{00000000-0005-0000-0000-0000C8A90000}"/>
    <cellStyle name="Normal 8 2 2 2 5 2 3 3 2" xfId="43467" xr:uid="{00000000-0005-0000-0000-0000C9A90000}"/>
    <cellStyle name="Normal 8 2 2 2 5 2 3 3 2 2" xfId="43468" xr:uid="{00000000-0005-0000-0000-0000CAA90000}"/>
    <cellStyle name="Normal 8 2 2 2 5 2 3 3 3" xfId="43469" xr:uid="{00000000-0005-0000-0000-0000CBA90000}"/>
    <cellStyle name="Normal 8 2 2 2 5 2 3 4" xfId="43470" xr:uid="{00000000-0005-0000-0000-0000CCA90000}"/>
    <cellStyle name="Normal 8 2 2 2 5 2 3 4 2" xfId="43471" xr:uid="{00000000-0005-0000-0000-0000CDA90000}"/>
    <cellStyle name="Normal 8 2 2 2 5 2 3 5" xfId="43472" xr:uid="{00000000-0005-0000-0000-0000CEA90000}"/>
    <cellStyle name="Normal 8 2 2 2 5 2 4" xfId="43473" xr:uid="{00000000-0005-0000-0000-0000CFA90000}"/>
    <cellStyle name="Normal 8 2 2 2 5 2 4 2" xfId="43474" xr:uid="{00000000-0005-0000-0000-0000D0A90000}"/>
    <cellStyle name="Normal 8 2 2 2 5 2 4 2 2" xfId="43475" xr:uid="{00000000-0005-0000-0000-0000D1A90000}"/>
    <cellStyle name="Normal 8 2 2 2 5 2 4 3" xfId="43476" xr:uid="{00000000-0005-0000-0000-0000D2A90000}"/>
    <cellStyle name="Normal 8 2 2 2 5 2 5" xfId="43477" xr:uid="{00000000-0005-0000-0000-0000D3A90000}"/>
    <cellStyle name="Normal 8 2 2 2 5 2 5 2" xfId="43478" xr:uid="{00000000-0005-0000-0000-0000D4A90000}"/>
    <cellStyle name="Normal 8 2 2 2 5 2 5 2 2" xfId="43479" xr:uid="{00000000-0005-0000-0000-0000D5A90000}"/>
    <cellStyle name="Normal 8 2 2 2 5 2 5 3" xfId="43480" xr:uid="{00000000-0005-0000-0000-0000D6A90000}"/>
    <cellStyle name="Normal 8 2 2 2 5 2 6" xfId="43481" xr:uid="{00000000-0005-0000-0000-0000D7A90000}"/>
    <cellStyle name="Normal 8 2 2 2 5 2 6 2" xfId="43482" xr:uid="{00000000-0005-0000-0000-0000D8A90000}"/>
    <cellStyle name="Normal 8 2 2 2 5 2 7" xfId="43483" xr:uid="{00000000-0005-0000-0000-0000D9A90000}"/>
    <cellStyle name="Normal 8 2 2 2 5 2 7 2" xfId="43484" xr:uid="{00000000-0005-0000-0000-0000DAA90000}"/>
    <cellStyle name="Normal 8 2 2 2 5 2 8" xfId="43485" xr:uid="{00000000-0005-0000-0000-0000DBA90000}"/>
    <cellStyle name="Normal 8 2 2 2 5 3" xfId="43486" xr:uid="{00000000-0005-0000-0000-0000DCA90000}"/>
    <cellStyle name="Normal 8 2 2 2 5 3 2" xfId="43487" xr:uid="{00000000-0005-0000-0000-0000DDA90000}"/>
    <cellStyle name="Normal 8 2 2 2 5 3 2 2" xfId="43488" xr:uid="{00000000-0005-0000-0000-0000DEA90000}"/>
    <cellStyle name="Normal 8 2 2 2 5 3 2 2 2" xfId="43489" xr:uid="{00000000-0005-0000-0000-0000DFA90000}"/>
    <cellStyle name="Normal 8 2 2 2 5 3 2 2 2 2" xfId="43490" xr:uid="{00000000-0005-0000-0000-0000E0A90000}"/>
    <cellStyle name="Normal 8 2 2 2 5 3 2 2 3" xfId="43491" xr:uid="{00000000-0005-0000-0000-0000E1A90000}"/>
    <cellStyle name="Normal 8 2 2 2 5 3 2 3" xfId="43492" xr:uid="{00000000-0005-0000-0000-0000E2A90000}"/>
    <cellStyle name="Normal 8 2 2 2 5 3 2 3 2" xfId="43493" xr:uid="{00000000-0005-0000-0000-0000E3A90000}"/>
    <cellStyle name="Normal 8 2 2 2 5 3 2 3 2 2" xfId="43494" xr:uid="{00000000-0005-0000-0000-0000E4A90000}"/>
    <cellStyle name="Normal 8 2 2 2 5 3 2 3 3" xfId="43495" xr:uid="{00000000-0005-0000-0000-0000E5A90000}"/>
    <cellStyle name="Normal 8 2 2 2 5 3 2 4" xfId="43496" xr:uid="{00000000-0005-0000-0000-0000E6A90000}"/>
    <cellStyle name="Normal 8 2 2 2 5 3 2 4 2" xfId="43497" xr:uid="{00000000-0005-0000-0000-0000E7A90000}"/>
    <cellStyle name="Normal 8 2 2 2 5 3 2 5" xfId="43498" xr:uid="{00000000-0005-0000-0000-0000E8A90000}"/>
    <cellStyle name="Normal 8 2 2 2 5 3 3" xfId="43499" xr:uid="{00000000-0005-0000-0000-0000E9A90000}"/>
    <cellStyle name="Normal 8 2 2 2 5 3 3 2" xfId="43500" xr:uid="{00000000-0005-0000-0000-0000EAA90000}"/>
    <cellStyle name="Normal 8 2 2 2 5 3 3 2 2" xfId="43501" xr:uid="{00000000-0005-0000-0000-0000EBA90000}"/>
    <cellStyle name="Normal 8 2 2 2 5 3 3 3" xfId="43502" xr:uid="{00000000-0005-0000-0000-0000ECA90000}"/>
    <cellStyle name="Normal 8 2 2 2 5 3 4" xfId="43503" xr:uid="{00000000-0005-0000-0000-0000EDA90000}"/>
    <cellStyle name="Normal 8 2 2 2 5 3 4 2" xfId="43504" xr:uid="{00000000-0005-0000-0000-0000EEA90000}"/>
    <cellStyle name="Normal 8 2 2 2 5 3 4 2 2" xfId="43505" xr:uid="{00000000-0005-0000-0000-0000EFA90000}"/>
    <cellStyle name="Normal 8 2 2 2 5 3 4 3" xfId="43506" xr:uid="{00000000-0005-0000-0000-0000F0A90000}"/>
    <cellStyle name="Normal 8 2 2 2 5 3 5" xfId="43507" xr:uid="{00000000-0005-0000-0000-0000F1A90000}"/>
    <cellStyle name="Normal 8 2 2 2 5 3 5 2" xfId="43508" xr:uid="{00000000-0005-0000-0000-0000F2A90000}"/>
    <cellStyle name="Normal 8 2 2 2 5 3 6" xfId="43509" xr:uid="{00000000-0005-0000-0000-0000F3A90000}"/>
    <cellStyle name="Normal 8 2 2 2 5 3 6 2" xfId="43510" xr:uid="{00000000-0005-0000-0000-0000F4A90000}"/>
    <cellStyle name="Normal 8 2 2 2 5 3 7" xfId="43511" xr:uid="{00000000-0005-0000-0000-0000F5A90000}"/>
    <cellStyle name="Normal 8 2 2 2 5 4" xfId="43512" xr:uid="{00000000-0005-0000-0000-0000F6A90000}"/>
    <cellStyle name="Normal 8 2 2 2 5 4 2" xfId="43513" xr:uid="{00000000-0005-0000-0000-0000F7A90000}"/>
    <cellStyle name="Normal 8 2 2 2 5 4 2 2" xfId="43514" xr:uid="{00000000-0005-0000-0000-0000F8A90000}"/>
    <cellStyle name="Normal 8 2 2 2 5 4 2 2 2" xfId="43515" xr:uid="{00000000-0005-0000-0000-0000F9A90000}"/>
    <cellStyle name="Normal 8 2 2 2 5 4 2 2 2 2" xfId="43516" xr:uid="{00000000-0005-0000-0000-0000FAA90000}"/>
    <cellStyle name="Normal 8 2 2 2 5 4 2 2 3" xfId="43517" xr:uid="{00000000-0005-0000-0000-0000FBA90000}"/>
    <cellStyle name="Normal 8 2 2 2 5 4 2 3" xfId="43518" xr:uid="{00000000-0005-0000-0000-0000FCA90000}"/>
    <cellStyle name="Normal 8 2 2 2 5 4 2 3 2" xfId="43519" xr:uid="{00000000-0005-0000-0000-0000FDA90000}"/>
    <cellStyle name="Normal 8 2 2 2 5 4 2 3 2 2" xfId="43520" xr:uid="{00000000-0005-0000-0000-0000FEA90000}"/>
    <cellStyle name="Normal 8 2 2 2 5 4 2 3 3" xfId="43521" xr:uid="{00000000-0005-0000-0000-0000FFA90000}"/>
    <cellStyle name="Normal 8 2 2 2 5 4 2 4" xfId="43522" xr:uid="{00000000-0005-0000-0000-000000AA0000}"/>
    <cellStyle name="Normal 8 2 2 2 5 4 2 4 2" xfId="43523" xr:uid="{00000000-0005-0000-0000-000001AA0000}"/>
    <cellStyle name="Normal 8 2 2 2 5 4 2 5" xfId="43524" xr:uid="{00000000-0005-0000-0000-000002AA0000}"/>
    <cellStyle name="Normal 8 2 2 2 5 4 3" xfId="43525" xr:uid="{00000000-0005-0000-0000-000003AA0000}"/>
    <cellStyle name="Normal 8 2 2 2 5 4 3 2" xfId="43526" xr:uid="{00000000-0005-0000-0000-000004AA0000}"/>
    <cellStyle name="Normal 8 2 2 2 5 4 3 2 2" xfId="43527" xr:uid="{00000000-0005-0000-0000-000005AA0000}"/>
    <cellStyle name="Normal 8 2 2 2 5 4 3 3" xfId="43528" xr:uid="{00000000-0005-0000-0000-000006AA0000}"/>
    <cellStyle name="Normal 8 2 2 2 5 4 4" xfId="43529" xr:uid="{00000000-0005-0000-0000-000007AA0000}"/>
    <cellStyle name="Normal 8 2 2 2 5 4 4 2" xfId="43530" xr:uid="{00000000-0005-0000-0000-000008AA0000}"/>
    <cellStyle name="Normal 8 2 2 2 5 4 4 2 2" xfId="43531" xr:uid="{00000000-0005-0000-0000-000009AA0000}"/>
    <cellStyle name="Normal 8 2 2 2 5 4 4 3" xfId="43532" xr:uid="{00000000-0005-0000-0000-00000AAA0000}"/>
    <cellStyle name="Normal 8 2 2 2 5 4 5" xfId="43533" xr:uid="{00000000-0005-0000-0000-00000BAA0000}"/>
    <cellStyle name="Normal 8 2 2 2 5 4 5 2" xfId="43534" xr:uid="{00000000-0005-0000-0000-00000CAA0000}"/>
    <cellStyle name="Normal 8 2 2 2 5 4 6" xfId="43535" xr:uid="{00000000-0005-0000-0000-00000DAA0000}"/>
    <cellStyle name="Normal 8 2 2 2 5 4 6 2" xfId="43536" xr:uid="{00000000-0005-0000-0000-00000EAA0000}"/>
    <cellStyle name="Normal 8 2 2 2 5 4 7" xfId="43537" xr:uid="{00000000-0005-0000-0000-00000FAA0000}"/>
    <cellStyle name="Normal 8 2 2 2 5 5" xfId="43538" xr:uid="{00000000-0005-0000-0000-000010AA0000}"/>
    <cellStyle name="Normal 8 2 2 2 5 5 2" xfId="43539" xr:uid="{00000000-0005-0000-0000-000011AA0000}"/>
    <cellStyle name="Normal 8 2 2 2 5 5 2 2" xfId="43540" xr:uid="{00000000-0005-0000-0000-000012AA0000}"/>
    <cellStyle name="Normal 8 2 2 2 5 5 2 2 2" xfId="43541" xr:uid="{00000000-0005-0000-0000-000013AA0000}"/>
    <cellStyle name="Normal 8 2 2 2 5 5 2 3" xfId="43542" xr:uid="{00000000-0005-0000-0000-000014AA0000}"/>
    <cellStyle name="Normal 8 2 2 2 5 5 3" xfId="43543" xr:uid="{00000000-0005-0000-0000-000015AA0000}"/>
    <cellStyle name="Normal 8 2 2 2 5 5 3 2" xfId="43544" xr:uid="{00000000-0005-0000-0000-000016AA0000}"/>
    <cellStyle name="Normal 8 2 2 2 5 5 3 2 2" xfId="43545" xr:uid="{00000000-0005-0000-0000-000017AA0000}"/>
    <cellStyle name="Normal 8 2 2 2 5 5 3 3" xfId="43546" xr:uid="{00000000-0005-0000-0000-000018AA0000}"/>
    <cellStyle name="Normal 8 2 2 2 5 5 4" xfId="43547" xr:uid="{00000000-0005-0000-0000-000019AA0000}"/>
    <cellStyle name="Normal 8 2 2 2 5 5 4 2" xfId="43548" xr:uid="{00000000-0005-0000-0000-00001AAA0000}"/>
    <cellStyle name="Normal 8 2 2 2 5 5 5" xfId="43549" xr:uid="{00000000-0005-0000-0000-00001BAA0000}"/>
    <cellStyle name="Normal 8 2 2 2 5 6" xfId="43550" xr:uid="{00000000-0005-0000-0000-00001CAA0000}"/>
    <cellStyle name="Normal 8 2 2 2 5 6 2" xfId="43551" xr:uid="{00000000-0005-0000-0000-00001DAA0000}"/>
    <cellStyle name="Normal 8 2 2 2 5 6 2 2" xfId="43552" xr:uid="{00000000-0005-0000-0000-00001EAA0000}"/>
    <cellStyle name="Normal 8 2 2 2 5 6 2 2 2" xfId="43553" xr:uid="{00000000-0005-0000-0000-00001FAA0000}"/>
    <cellStyle name="Normal 8 2 2 2 5 6 2 3" xfId="43554" xr:uid="{00000000-0005-0000-0000-000020AA0000}"/>
    <cellStyle name="Normal 8 2 2 2 5 6 3" xfId="43555" xr:uid="{00000000-0005-0000-0000-000021AA0000}"/>
    <cellStyle name="Normal 8 2 2 2 5 6 3 2" xfId="43556" xr:uid="{00000000-0005-0000-0000-000022AA0000}"/>
    <cellStyle name="Normal 8 2 2 2 5 6 4" xfId="43557" xr:uid="{00000000-0005-0000-0000-000023AA0000}"/>
    <cellStyle name="Normal 8 2 2 2 5 7" xfId="43558" xr:uid="{00000000-0005-0000-0000-000024AA0000}"/>
    <cellStyle name="Normal 8 2 2 2 5 7 2" xfId="43559" xr:uid="{00000000-0005-0000-0000-000025AA0000}"/>
    <cellStyle name="Normal 8 2 2 2 5 7 2 2" xfId="43560" xr:uid="{00000000-0005-0000-0000-000026AA0000}"/>
    <cellStyle name="Normal 8 2 2 2 5 7 3" xfId="43561" xr:uid="{00000000-0005-0000-0000-000027AA0000}"/>
    <cellStyle name="Normal 8 2 2 2 5 8" xfId="43562" xr:uid="{00000000-0005-0000-0000-000028AA0000}"/>
    <cellStyle name="Normal 8 2 2 2 5 8 2" xfId="43563" xr:uid="{00000000-0005-0000-0000-000029AA0000}"/>
    <cellStyle name="Normal 8 2 2 2 5 8 2 2" xfId="43564" xr:uid="{00000000-0005-0000-0000-00002AAA0000}"/>
    <cellStyle name="Normal 8 2 2 2 5 8 3" xfId="43565" xr:uid="{00000000-0005-0000-0000-00002BAA0000}"/>
    <cellStyle name="Normal 8 2 2 2 5 9" xfId="43566" xr:uid="{00000000-0005-0000-0000-00002CAA0000}"/>
    <cellStyle name="Normal 8 2 2 2 5 9 2" xfId="43567" xr:uid="{00000000-0005-0000-0000-00002DAA0000}"/>
    <cellStyle name="Normal 8 2 2 2 6" xfId="43568" xr:uid="{00000000-0005-0000-0000-00002EAA0000}"/>
    <cellStyle name="Normal 8 2 2 2 6 2" xfId="43569" xr:uid="{00000000-0005-0000-0000-00002FAA0000}"/>
    <cellStyle name="Normal 8 2 2 2 6 2 2" xfId="43570" xr:uid="{00000000-0005-0000-0000-000030AA0000}"/>
    <cellStyle name="Normal 8 2 2 2 6 2 2 2" xfId="43571" xr:uid="{00000000-0005-0000-0000-000031AA0000}"/>
    <cellStyle name="Normal 8 2 2 2 6 2 2 2 2" xfId="43572" xr:uid="{00000000-0005-0000-0000-000032AA0000}"/>
    <cellStyle name="Normal 8 2 2 2 6 2 2 2 2 2" xfId="43573" xr:uid="{00000000-0005-0000-0000-000033AA0000}"/>
    <cellStyle name="Normal 8 2 2 2 6 2 2 2 3" xfId="43574" xr:uid="{00000000-0005-0000-0000-000034AA0000}"/>
    <cellStyle name="Normal 8 2 2 2 6 2 2 3" xfId="43575" xr:uid="{00000000-0005-0000-0000-000035AA0000}"/>
    <cellStyle name="Normal 8 2 2 2 6 2 2 3 2" xfId="43576" xr:uid="{00000000-0005-0000-0000-000036AA0000}"/>
    <cellStyle name="Normal 8 2 2 2 6 2 2 3 2 2" xfId="43577" xr:uid="{00000000-0005-0000-0000-000037AA0000}"/>
    <cellStyle name="Normal 8 2 2 2 6 2 2 3 3" xfId="43578" xr:uid="{00000000-0005-0000-0000-000038AA0000}"/>
    <cellStyle name="Normal 8 2 2 2 6 2 2 4" xfId="43579" xr:uid="{00000000-0005-0000-0000-000039AA0000}"/>
    <cellStyle name="Normal 8 2 2 2 6 2 2 4 2" xfId="43580" xr:uid="{00000000-0005-0000-0000-00003AAA0000}"/>
    <cellStyle name="Normal 8 2 2 2 6 2 2 5" xfId="43581" xr:uid="{00000000-0005-0000-0000-00003BAA0000}"/>
    <cellStyle name="Normal 8 2 2 2 6 2 3" xfId="43582" xr:uid="{00000000-0005-0000-0000-00003CAA0000}"/>
    <cellStyle name="Normal 8 2 2 2 6 2 3 2" xfId="43583" xr:uid="{00000000-0005-0000-0000-00003DAA0000}"/>
    <cellStyle name="Normal 8 2 2 2 6 2 3 2 2" xfId="43584" xr:uid="{00000000-0005-0000-0000-00003EAA0000}"/>
    <cellStyle name="Normal 8 2 2 2 6 2 3 3" xfId="43585" xr:uid="{00000000-0005-0000-0000-00003FAA0000}"/>
    <cellStyle name="Normal 8 2 2 2 6 2 4" xfId="43586" xr:uid="{00000000-0005-0000-0000-000040AA0000}"/>
    <cellStyle name="Normal 8 2 2 2 6 2 4 2" xfId="43587" xr:uid="{00000000-0005-0000-0000-000041AA0000}"/>
    <cellStyle name="Normal 8 2 2 2 6 2 4 2 2" xfId="43588" xr:uid="{00000000-0005-0000-0000-000042AA0000}"/>
    <cellStyle name="Normal 8 2 2 2 6 2 4 3" xfId="43589" xr:uid="{00000000-0005-0000-0000-000043AA0000}"/>
    <cellStyle name="Normal 8 2 2 2 6 2 5" xfId="43590" xr:uid="{00000000-0005-0000-0000-000044AA0000}"/>
    <cellStyle name="Normal 8 2 2 2 6 2 5 2" xfId="43591" xr:uid="{00000000-0005-0000-0000-000045AA0000}"/>
    <cellStyle name="Normal 8 2 2 2 6 2 6" xfId="43592" xr:uid="{00000000-0005-0000-0000-000046AA0000}"/>
    <cellStyle name="Normal 8 2 2 2 6 2 6 2" xfId="43593" xr:uid="{00000000-0005-0000-0000-000047AA0000}"/>
    <cellStyle name="Normal 8 2 2 2 6 2 7" xfId="43594" xr:uid="{00000000-0005-0000-0000-000048AA0000}"/>
    <cellStyle name="Normal 8 2 2 2 6 3" xfId="43595" xr:uid="{00000000-0005-0000-0000-000049AA0000}"/>
    <cellStyle name="Normal 8 2 2 2 6 3 2" xfId="43596" xr:uid="{00000000-0005-0000-0000-00004AAA0000}"/>
    <cellStyle name="Normal 8 2 2 2 6 3 2 2" xfId="43597" xr:uid="{00000000-0005-0000-0000-00004BAA0000}"/>
    <cellStyle name="Normal 8 2 2 2 6 3 2 2 2" xfId="43598" xr:uid="{00000000-0005-0000-0000-00004CAA0000}"/>
    <cellStyle name="Normal 8 2 2 2 6 3 2 3" xfId="43599" xr:uid="{00000000-0005-0000-0000-00004DAA0000}"/>
    <cellStyle name="Normal 8 2 2 2 6 3 3" xfId="43600" xr:uid="{00000000-0005-0000-0000-00004EAA0000}"/>
    <cellStyle name="Normal 8 2 2 2 6 3 3 2" xfId="43601" xr:uid="{00000000-0005-0000-0000-00004FAA0000}"/>
    <cellStyle name="Normal 8 2 2 2 6 3 3 2 2" xfId="43602" xr:uid="{00000000-0005-0000-0000-000050AA0000}"/>
    <cellStyle name="Normal 8 2 2 2 6 3 3 3" xfId="43603" xr:uid="{00000000-0005-0000-0000-000051AA0000}"/>
    <cellStyle name="Normal 8 2 2 2 6 3 4" xfId="43604" xr:uid="{00000000-0005-0000-0000-000052AA0000}"/>
    <cellStyle name="Normal 8 2 2 2 6 3 4 2" xfId="43605" xr:uid="{00000000-0005-0000-0000-000053AA0000}"/>
    <cellStyle name="Normal 8 2 2 2 6 3 5" xfId="43606" xr:uid="{00000000-0005-0000-0000-000054AA0000}"/>
    <cellStyle name="Normal 8 2 2 2 6 4" xfId="43607" xr:uid="{00000000-0005-0000-0000-000055AA0000}"/>
    <cellStyle name="Normal 8 2 2 2 6 4 2" xfId="43608" xr:uid="{00000000-0005-0000-0000-000056AA0000}"/>
    <cellStyle name="Normal 8 2 2 2 6 4 2 2" xfId="43609" xr:uid="{00000000-0005-0000-0000-000057AA0000}"/>
    <cellStyle name="Normal 8 2 2 2 6 4 3" xfId="43610" xr:uid="{00000000-0005-0000-0000-000058AA0000}"/>
    <cellStyle name="Normal 8 2 2 2 6 5" xfId="43611" xr:uid="{00000000-0005-0000-0000-000059AA0000}"/>
    <cellStyle name="Normal 8 2 2 2 6 5 2" xfId="43612" xr:uid="{00000000-0005-0000-0000-00005AAA0000}"/>
    <cellStyle name="Normal 8 2 2 2 6 5 2 2" xfId="43613" xr:uid="{00000000-0005-0000-0000-00005BAA0000}"/>
    <cellStyle name="Normal 8 2 2 2 6 5 3" xfId="43614" xr:uid="{00000000-0005-0000-0000-00005CAA0000}"/>
    <cellStyle name="Normal 8 2 2 2 6 6" xfId="43615" xr:uid="{00000000-0005-0000-0000-00005DAA0000}"/>
    <cellStyle name="Normal 8 2 2 2 6 6 2" xfId="43616" xr:uid="{00000000-0005-0000-0000-00005EAA0000}"/>
    <cellStyle name="Normal 8 2 2 2 6 7" xfId="43617" xr:uid="{00000000-0005-0000-0000-00005FAA0000}"/>
    <cellStyle name="Normal 8 2 2 2 6 7 2" xfId="43618" xr:uid="{00000000-0005-0000-0000-000060AA0000}"/>
    <cellStyle name="Normal 8 2 2 2 6 8" xfId="43619" xr:uid="{00000000-0005-0000-0000-000061AA0000}"/>
    <cellStyle name="Normal 8 2 2 2 7" xfId="43620" xr:uid="{00000000-0005-0000-0000-000062AA0000}"/>
    <cellStyle name="Normal 8 2 2 2 7 2" xfId="43621" xr:uid="{00000000-0005-0000-0000-000063AA0000}"/>
    <cellStyle name="Normal 8 2 2 2 7 2 2" xfId="43622" xr:uid="{00000000-0005-0000-0000-000064AA0000}"/>
    <cellStyle name="Normal 8 2 2 2 7 2 2 2" xfId="43623" xr:uid="{00000000-0005-0000-0000-000065AA0000}"/>
    <cellStyle name="Normal 8 2 2 2 7 2 2 2 2" xfId="43624" xr:uid="{00000000-0005-0000-0000-000066AA0000}"/>
    <cellStyle name="Normal 8 2 2 2 7 2 2 3" xfId="43625" xr:uid="{00000000-0005-0000-0000-000067AA0000}"/>
    <cellStyle name="Normal 8 2 2 2 7 2 3" xfId="43626" xr:uid="{00000000-0005-0000-0000-000068AA0000}"/>
    <cellStyle name="Normal 8 2 2 2 7 2 3 2" xfId="43627" xr:uid="{00000000-0005-0000-0000-000069AA0000}"/>
    <cellStyle name="Normal 8 2 2 2 7 2 3 2 2" xfId="43628" xr:uid="{00000000-0005-0000-0000-00006AAA0000}"/>
    <cellStyle name="Normal 8 2 2 2 7 2 3 3" xfId="43629" xr:uid="{00000000-0005-0000-0000-00006BAA0000}"/>
    <cellStyle name="Normal 8 2 2 2 7 2 4" xfId="43630" xr:uid="{00000000-0005-0000-0000-00006CAA0000}"/>
    <cellStyle name="Normal 8 2 2 2 7 2 4 2" xfId="43631" xr:uid="{00000000-0005-0000-0000-00006DAA0000}"/>
    <cellStyle name="Normal 8 2 2 2 7 2 5" xfId="43632" xr:uid="{00000000-0005-0000-0000-00006EAA0000}"/>
    <cellStyle name="Normal 8 2 2 2 7 3" xfId="43633" xr:uid="{00000000-0005-0000-0000-00006FAA0000}"/>
    <cellStyle name="Normal 8 2 2 2 7 3 2" xfId="43634" xr:uid="{00000000-0005-0000-0000-000070AA0000}"/>
    <cellStyle name="Normal 8 2 2 2 7 3 2 2" xfId="43635" xr:uid="{00000000-0005-0000-0000-000071AA0000}"/>
    <cellStyle name="Normal 8 2 2 2 7 3 3" xfId="43636" xr:uid="{00000000-0005-0000-0000-000072AA0000}"/>
    <cellStyle name="Normal 8 2 2 2 7 4" xfId="43637" xr:uid="{00000000-0005-0000-0000-000073AA0000}"/>
    <cellStyle name="Normal 8 2 2 2 7 4 2" xfId="43638" xr:uid="{00000000-0005-0000-0000-000074AA0000}"/>
    <cellStyle name="Normal 8 2 2 2 7 4 2 2" xfId="43639" xr:uid="{00000000-0005-0000-0000-000075AA0000}"/>
    <cellStyle name="Normal 8 2 2 2 7 4 3" xfId="43640" xr:uid="{00000000-0005-0000-0000-000076AA0000}"/>
    <cellStyle name="Normal 8 2 2 2 7 5" xfId="43641" xr:uid="{00000000-0005-0000-0000-000077AA0000}"/>
    <cellStyle name="Normal 8 2 2 2 7 5 2" xfId="43642" xr:uid="{00000000-0005-0000-0000-000078AA0000}"/>
    <cellStyle name="Normal 8 2 2 2 7 6" xfId="43643" xr:uid="{00000000-0005-0000-0000-000079AA0000}"/>
    <cellStyle name="Normal 8 2 2 2 7 6 2" xfId="43644" xr:uid="{00000000-0005-0000-0000-00007AAA0000}"/>
    <cellStyle name="Normal 8 2 2 2 7 7" xfId="43645" xr:uid="{00000000-0005-0000-0000-00007BAA0000}"/>
    <cellStyle name="Normal 8 2 2 2 8" xfId="43646" xr:uid="{00000000-0005-0000-0000-00007CAA0000}"/>
    <cellStyle name="Normal 8 2 2 2 8 2" xfId="43647" xr:uid="{00000000-0005-0000-0000-00007DAA0000}"/>
    <cellStyle name="Normal 8 2 2 2 8 2 2" xfId="43648" xr:uid="{00000000-0005-0000-0000-00007EAA0000}"/>
    <cellStyle name="Normal 8 2 2 2 8 2 2 2" xfId="43649" xr:uid="{00000000-0005-0000-0000-00007FAA0000}"/>
    <cellStyle name="Normal 8 2 2 2 8 2 2 2 2" xfId="43650" xr:uid="{00000000-0005-0000-0000-000080AA0000}"/>
    <cellStyle name="Normal 8 2 2 2 8 2 2 3" xfId="43651" xr:uid="{00000000-0005-0000-0000-000081AA0000}"/>
    <cellStyle name="Normal 8 2 2 2 8 2 3" xfId="43652" xr:uid="{00000000-0005-0000-0000-000082AA0000}"/>
    <cellStyle name="Normal 8 2 2 2 8 2 3 2" xfId="43653" xr:uid="{00000000-0005-0000-0000-000083AA0000}"/>
    <cellStyle name="Normal 8 2 2 2 8 2 3 2 2" xfId="43654" xr:uid="{00000000-0005-0000-0000-000084AA0000}"/>
    <cellStyle name="Normal 8 2 2 2 8 2 3 3" xfId="43655" xr:uid="{00000000-0005-0000-0000-000085AA0000}"/>
    <cellStyle name="Normal 8 2 2 2 8 2 4" xfId="43656" xr:uid="{00000000-0005-0000-0000-000086AA0000}"/>
    <cellStyle name="Normal 8 2 2 2 8 2 4 2" xfId="43657" xr:uid="{00000000-0005-0000-0000-000087AA0000}"/>
    <cellStyle name="Normal 8 2 2 2 8 2 5" xfId="43658" xr:uid="{00000000-0005-0000-0000-000088AA0000}"/>
    <cellStyle name="Normal 8 2 2 2 8 3" xfId="43659" xr:uid="{00000000-0005-0000-0000-000089AA0000}"/>
    <cellStyle name="Normal 8 2 2 2 8 3 2" xfId="43660" xr:uid="{00000000-0005-0000-0000-00008AAA0000}"/>
    <cellStyle name="Normal 8 2 2 2 8 3 2 2" xfId="43661" xr:uid="{00000000-0005-0000-0000-00008BAA0000}"/>
    <cellStyle name="Normal 8 2 2 2 8 3 3" xfId="43662" xr:uid="{00000000-0005-0000-0000-00008CAA0000}"/>
    <cellStyle name="Normal 8 2 2 2 8 4" xfId="43663" xr:uid="{00000000-0005-0000-0000-00008DAA0000}"/>
    <cellStyle name="Normal 8 2 2 2 8 4 2" xfId="43664" xr:uid="{00000000-0005-0000-0000-00008EAA0000}"/>
    <cellStyle name="Normal 8 2 2 2 8 4 2 2" xfId="43665" xr:uid="{00000000-0005-0000-0000-00008FAA0000}"/>
    <cellStyle name="Normal 8 2 2 2 8 4 3" xfId="43666" xr:uid="{00000000-0005-0000-0000-000090AA0000}"/>
    <cellStyle name="Normal 8 2 2 2 8 5" xfId="43667" xr:uid="{00000000-0005-0000-0000-000091AA0000}"/>
    <cellStyle name="Normal 8 2 2 2 8 5 2" xfId="43668" xr:uid="{00000000-0005-0000-0000-000092AA0000}"/>
    <cellStyle name="Normal 8 2 2 2 8 6" xfId="43669" xr:uid="{00000000-0005-0000-0000-000093AA0000}"/>
    <cellStyle name="Normal 8 2 2 2 8 6 2" xfId="43670" xr:uid="{00000000-0005-0000-0000-000094AA0000}"/>
    <cellStyle name="Normal 8 2 2 2 8 7" xfId="43671" xr:uid="{00000000-0005-0000-0000-000095AA0000}"/>
    <cellStyle name="Normal 8 2 2 2 9" xfId="43672" xr:uid="{00000000-0005-0000-0000-000096AA0000}"/>
    <cellStyle name="Normal 8 2 2 2 9 2" xfId="43673" xr:uid="{00000000-0005-0000-0000-000097AA0000}"/>
    <cellStyle name="Normal 8 2 2 2 9 2 2" xfId="43674" xr:uid="{00000000-0005-0000-0000-000098AA0000}"/>
    <cellStyle name="Normal 8 2 2 2 9 2 2 2" xfId="43675" xr:uid="{00000000-0005-0000-0000-000099AA0000}"/>
    <cellStyle name="Normal 8 2 2 2 9 2 3" xfId="43676" xr:uid="{00000000-0005-0000-0000-00009AAA0000}"/>
    <cellStyle name="Normal 8 2 2 2 9 3" xfId="43677" xr:uid="{00000000-0005-0000-0000-00009BAA0000}"/>
    <cellStyle name="Normal 8 2 2 2 9 3 2" xfId="43678" xr:uid="{00000000-0005-0000-0000-00009CAA0000}"/>
    <cellStyle name="Normal 8 2 2 2 9 3 2 2" xfId="43679" xr:uid="{00000000-0005-0000-0000-00009DAA0000}"/>
    <cellStyle name="Normal 8 2 2 2 9 3 3" xfId="43680" xr:uid="{00000000-0005-0000-0000-00009EAA0000}"/>
    <cellStyle name="Normal 8 2 2 2 9 4" xfId="43681" xr:uid="{00000000-0005-0000-0000-00009FAA0000}"/>
    <cellStyle name="Normal 8 2 2 2 9 4 2" xfId="43682" xr:uid="{00000000-0005-0000-0000-0000A0AA0000}"/>
    <cellStyle name="Normal 8 2 2 2 9 5" xfId="43683" xr:uid="{00000000-0005-0000-0000-0000A1AA0000}"/>
    <cellStyle name="Normal 8 2 2 3" xfId="43684" xr:uid="{00000000-0005-0000-0000-0000A2AA0000}"/>
    <cellStyle name="Normal 8 2 2 3 10" xfId="43685" xr:uid="{00000000-0005-0000-0000-0000A3AA0000}"/>
    <cellStyle name="Normal 8 2 2 3 10 2" xfId="43686" xr:uid="{00000000-0005-0000-0000-0000A4AA0000}"/>
    <cellStyle name="Normal 8 2 2 3 11" xfId="43687" xr:uid="{00000000-0005-0000-0000-0000A5AA0000}"/>
    <cellStyle name="Normal 8 2 2 3 11 2" xfId="43688" xr:uid="{00000000-0005-0000-0000-0000A6AA0000}"/>
    <cellStyle name="Normal 8 2 2 3 12" xfId="43689" xr:uid="{00000000-0005-0000-0000-0000A7AA0000}"/>
    <cellStyle name="Normal 8 2 2 3 2" xfId="43690" xr:uid="{00000000-0005-0000-0000-0000A8AA0000}"/>
    <cellStyle name="Normal 8 2 2 3 2 10" xfId="43691" xr:uid="{00000000-0005-0000-0000-0000A9AA0000}"/>
    <cellStyle name="Normal 8 2 2 3 2 10 2" xfId="43692" xr:uid="{00000000-0005-0000-0000-0000AAAA0000}"/>
    <cellStyle name="Normal 8 2 2 3 2 11" xfId="43693" xr:uid="{00000000-0005-0000-0000-0000ABAA0000}"/>
    <cellStyle name="Normal 8 2 2 3 2 2" xfId="43694" xr:uid="{00000000-0005-0000-0000-0000ACAA0000}"/>
    <cellStyle name="Normal 8 2 2 3 2 2 2" xfId="43695" xr:uid="{00000000-0005-0000-0000-0000ADAA0000}"/>
    <cellStyle name="Normal 8 2 2 3 2 2 2 2" xfId="43696" xr:uid="{00000000-0005-0000-0000-0000AEAA0000}"/>
    <cellStyle name="Normal 8 2 2 3 2 2 2 2 2" xfId="43697" xr:uid="{00000000-0005-0000-0000-0000AFAA0000}"/>
    <cellStyle name="Normal 8 2 2 3 2 2 2 2 2 2" xfId="43698" xr:uid="{00000000-0005-0000-0000-0000B0AA0000}"/>
    <cellStyle name="Normal 8 2 2 3 2 2 2 2 2 2 2" xfId="43699" xr:uid="{00000000-0005-0000-0000-0000B1AA0000}"/>
    <cellStyle name="Normal 8 2 2 3 2 2 2 2 2 3" xfId="43700" xr:uid="{00000000-0005-0000-0000-0000B2AA0000}"/>
    <cellStyle name="Normal 8 2 2 3 2 2 2 2 3" xfId="43701" xr:uid="{00000000-0005-0000-0000-0000B3AA0000}"/>
    <cellStyle name="Normal 8 2 2 3 2 2 2 2 3 2" xfId="43702" xr:uid="{00000000-0005-0000-0000-0000B4AA0000}"/>
    <cellStyle name="Normal 8 2 2 3 2 2 2 2 3 2 2" xfId="43703" xr:uid="{00000000-0005-0000-0000-0000B5AA0000}"/>
    <cellStyle name="Normal 8 2 2 3 2 2 2 2 3 3" xfId="43704" xr:uid="{00000000-0005-0000-0000-0000B6AA0000}"/>
    <cellStyle name="Normal 8 2 2 3 2 2 2 2 4" xfId="43705" xr:uid="{00000000-0005-0000-0000-0000B7AA0000}"/>
    <cellStyle name="Normal 8 2 2 3 2 2 2 2 4 2" xfId="43706" xr:uid="{00000000-0005-0000-0000-0000B8AA0000}"/>
    <cellStyle name="Normal 8 2 2 3 2 2 2 2 5" xfId="43707" xr:uid="{00000000-0005-0000-0000-0000B9AA0000}"/>
    <cellStyle name="Normal 8 2 2 3 2 2 2 3" xfId="43708" xr:uid="{00000000-0005-0000-0000-0000BAAA0000}"/>
    <cellStyle name="Normal 8 2 2 3 2 2 2 3 2" xfId="43709" xr:uid="{00000000-0005-0000-0000-0000BBAA0000}"/>
    <cellStyle name="Normal 8 2 2 3 2 2 2 3 2 2" xfId="43710" xr:uid="{00000000-0005-0000-0000-0000BCAA0000}"/>
    <cellStyle name="Normal 8 2 2 3 2 2 2 3 3" xfId="43711" xr:uid="{00000000-0005-0000-0000-0000BDAA0000}"/>
    <cellStyle name="Normal 8 2 2 3 2 2 2 4" xfId="43712" xr:uid="{00000000-0005-0000-0000-0000BEAA0000}"/>
    <cellStyle name="Normal 8 2 2 3 2 2 2 4 2" xfId="43713" xr:uid="{00000000-0005-0000-0000-0000BFAA0000}"/>
    <cellStyle name="Normal 8 2 2 3 2 2 2 4 2 2" xfId="43714" xr:uid="{00000000-0005-0000-0000-0000C0AA0000}"/>
    <cellStyle name="Normal 8 2 2 3 2 2 2 4 3" xfId="43715" xr:uid="{00000000-0005-0000-0000-0000C1AA0000}"/>
    <cellStyle name="Normal 8 2 2 3 2 2 2 5" xfId="43716" xr:uid="{00000000-0005-0000-0000-0000C2AA0000}"/>
    <cellStyle name="Normal 8 2 2 3 2 2 2 5 2" xfId="43717" xr:uid="{00000000-0005-0000-0000-0000C3AA0000}"/>
    <cellStyle name="Normal 8 2 2 3 2 2 2 6" xfId="43718" xr:uid="{00000000-0005-0000-0000-0000C4AA0000}"/>
    <cellStyle name="Normal 8 2 2 3 2 2 2 6 2" xfId="43719" xr:uid="{00000000-0005-0000-0000-0000C5AA0000}"/>
    <cellStyle name="Normal 8 2 2 3 2 2 2 7" xfId="43720" xr:uid="{00000000-0005-0000-0000-0000C6AA0000}"/>
    <cellStyle name="Normal 8 2 2 3 2 2 3" xfId="43721" xr:uid="{00000000-0005-0000-0000-0000C7AA0000}"/>
    <cellStyle name="Normal 8 2 2 3 2 2 3 2" xfId="43722" xr:uid="{00000000-0005-0000-0000-0000C8AA0000}"/>
    <cellStyle name="Normal 8 2 2 3 2 2 3 2 2" xfId="43723" xr:uid="{00000000-0005-0000-0000-0000C9AA0000}"/>
    <cellStyle name="Normal 8 2 2 3 2 2 3 2 2 2" xfId="43724" xr:uid="{00000000-0005-0000-0000-0000CAAA0000}"/>
    <cellStyle name="Normal 8 2 2 3 2 2 3 2 3" xfId="43725" xr:uid="{00000000-0005-0000-0000-0000CBAA0000}"/>
    <cellStyle name="Normal 8 2 2 3 2 2 3 3" xfId="43726" xr:uid="{00000000-0005-0000-0000-0000CCAA0000}"/>
    <cellStyle name="Normal 8 2 2 3 2 2 3 3 2" xfId="43727" xr:uid="{00000000-0005-0000-0000-0000CDAA0000}"/>
    <cellStyle name="Normal 8 2 2 3 2 2 3 3 2 2" xfId="43728" xr:uid="{00000000-0005-0000-0000-0000CEAA0000}"/>
    <cellStyle name="Normal 8 2 2 3 2 2 3 3 3" xfId="43729" xr:uid="{00000000-0005-0000-0000-0000CFAA0000}"/>
    <cellStyle name="Normal 8 2 2 3 2 2 3 4" xfId="43730" xr:uid="{00000000-0005-0000-0000-0000D0AA0000}"/>
    <cellStyle name="Normal 8 2 2 3 2 2 3 4 2" xfId="43731" xr:uid="{00000000-0005-0000-0000-0000D1AA0000}"/>
    <cellStyle name="Normal 8 2 2 3 2 2 3 5" xfId="43732" xr:uid="{00000000-0005-0000-0000-0000D2AA0000}"/>
    <cellStyle name="Normal 8 2 2 3 2 2 4" xfId="43733" xr:uid="{00000000-0005-0000-0000-0000D3AA0000}"/>
    <cellStyle name="Normal 8 2 2 3 2 2 4 2" xfId="43734" xr:uid="{00000000-0005-0000-0000-0000D4AA0000}"/>
    <cellStyle name="Normal 8 2 2 3 2 2 4 2 2" xfId="43735" xr:uid="{00000000-0005-0000-0000-0000D5AA0000}"/>
    <cellStyle name="Normal 8 2 2 3 2 2 4 3" xfId="43736" xr:uid="{00000000-0005-0000-0000-0000D6AA0000}"/>
    <cellStyle name="Normal 8 2 2 3 2 2 5" xfId="43737" xr:uid="{00000000-0005-0000-0000-0000D7AA0000}"/>
    <cellStyle name="Normal 8 2 2 3 2 2 5 2" xfId="43738" xr:uid="{00000000-0005-0000-0000-0000D8AA0000}"/>
    <cellStyle name="Normal 8 2 2 3 2 2 5 2 2" xfId="43739" xr:uid="{00000000-0005-0000-0000-0000D9AA0000}"/>
    <cellStyle name="Normal 8 2 2 3 2 2 5 3" xfId="43740" xr:uid="{00000000-0005-0000-0000-0000DAAA0000}"/>
    <cellStyle name="Normal 8 2 2 3 2 2 6" xfId="43741" xr:uid="{00000000-0005-0000-0000-0000DBAA0000}"/>
    <cellStyle name="Normal 8 2 2 3 2 2 6 2" xfId="43742" xr:uid="{00000000-0005-0000-0000-0000DCAA0000}"/>
    <cellStyle name="Normal 8 2 2 3 2 2 7" xfId="43743" xr:uid="{00000000-0005-0000-0000-0000DDAA0000}"/>
    <cellStyle name="Normal 8 2 2 3 2 2 7 2" xfId="43744" xr:uid="{00000000-0005-0000-0000-0000DEAA0000}"/>
    <cellStyle name="Normal 8 2 2 3 2 2 8" xfId="43745" xr:uid="{00000000-0005-0000-0000-0000DFAA0000}"/>
    <cellStyle name="Normal 8 2 2 3 2 3" xfId="43746" xr:uid="{00000000-0005-0000-0000-0000E0AA0000}"/>
    <cellStyle name="Normal 8 2 2 3 2 3 2" xfId="43747" xr:uid="{00000000-0005-0000-0000-0000E1AA0000}"/>
    <cellStyle name="Normal 8 2 2 3 2 3 2 2" xfId="43748" xr:uid="{00000000-0005-0000-0000-0000E2AA0000}"/>
    <cellStyle name="Normal 8 2 2 3 2 3 2 2 2" xfId="43749" xr:uid="{00000000-0005-0000-0000-0000E3AA0000}"/>
    <cellStyle name="Normal 8 2 2 3 2 3 2 2 2 2" xfId="43750" xr:uid="{00000000-0005-0000-0000-0000E4AA0000}"/>
    <cellStyle name="Normal 8 2 2 3 2 3 2 2 3" xfId="43751" xr:uid="{00000000-0005-0000-0000-0000E5AA0000}"/>
    <cellStyle name="Normal 8 2 2 3 2 3 2 3" xfId="43752" xr:uid="{00000000-0005-0000-0000-0000E6AA0000}"/>
    <cellStyle name="Normal 8 2 2 3 2 3 2 3 2" xfId="43753" xr:uid="{00000000-0005-0000-0000-0000E7AA0000}"/>
    <cellStyle name="Normal 8 2 2 3 2 3 2 3 2 2" xfId="43754" xr:uid="{00000000-0005-0000-0000-0000E8AA0000}"/>
    <cellStyle name="Normal 8 2 2 3 2 3 2 3 3" xfId="43755" xr:uid="{00000000-0005-0000-0000-0000E9AA0000}"/>
    <cellStyle name="Normal 8 2 2 3 2 3 2 4" xfId="43756" xr:uid="{00000000-0005-0000-0000-0000EAAA0000}"/>
    <cellStyle name="Normal 8 2 2 3 2 3 2 4 2" xfId="43757" xr:uid="{00000000-0005-0000-0000-0000EBAA0000}"/>
    <cellStyle name="Normal 8 2 2 3 2 3 2 5" xfId="43758" xr:uid="{00000000-0005-0000-0000-0000ECAA0000}"/>
    <cellStyle name="Normal 8 2 2 3 2 3 3" xfId="43759" xr:uid="{00000000-0005-0000-0000-0000EDAA0000}"/>
    <cellStyle name="Normal 8 2 2 3 2 3 3 2" xfId="43760" xr:uid="{00000000-0005-0000-0000-0000EEAA0000}"/>
    <cellStyle name="Normal 8 2 2 3 2 3 3 2 2" xfId="43761" xr:uid="{00000000-0005-0000-0000-0000EFAA0000}"/>
    <cellStyle name="Normal 8 2 2 3 2 3 3 3" xfId="43762" xr:uid="{00000000-0005-0000-0000-0000F0AA0000}"/>
    <cellStyle name="Normal 8 2 2 3 2 3 4" xfId="43763" xr:uid="{00000000-0005-0000-0000-0000F1AA0000}"/>
    <cellStyle name="Normal 8 2 2 3 2 3 4 2" xfId="43764" xr:uid="{00000000-0005-0000-0000-0000F2AA0000}"/>
    <cellStyle name="Normal 8 2 2 3 2 3 4 2 2" xfId="43765" xr:uid="{00000000-0005-0000-0000-0000F3AA0000}"/>
    <cellStyle name="Normal 8 2 2 3 2 3 4 3" xfId="43766" xr:uid="{00000000-0005-0000-0000-0000F4AA0000}"/>
    <cellStyle name="Normal 8 2 2 3 2 3 5" xfId="43767" xr:uid="{00000000-0005-0000-0000-0000F5AA0000}"/>
    <cellStyle name="Normal 8 2 2 3 2 3 5 2" xfId="43768" xr:uid="{00000000-0005-0000-0000-0000F6AA0000}"/>
    <cellStyle name="Normal 8 2 2 3 2 3 6" xfId="43769" xr:uid="{00000000-0005-0000-0000-0000F7AA0000}"/>
    <cellStyle name="Normal 8 2 2 3 2 3 6 2" xfId="43770" xr:uid="{00000000-0005-0000-0000-0000F8AA0000}"/>
    <cellStyle name="Normal 8 2 2 3 2 3 7" xfId="43771" xr:uid="{00000000-0005-0000-0000-0000F9AA0000}"/>
    <cellStyle name="Normal 8 2 2 3 2 4" xfId="43772" xr:uid="{00000000-0005-0000-0000-0000FAAA0000}"/>
    <cellStyle name="Normal 8 2 2 3 2 4 2" xfId="43773" xr:uid="{00000000-0005-0000-0000-0000FBAA0000}"/>
    <cellStyle name="Normal 8 2 2 3 2 4 2 2" xfId="43774" xr:uid="{00000000-0005-0000-0000-0000FCAA0000}"/>
    <cellStyle name="Normal 8 2 2 3 2 4 2 2 2" xfId="43775" xr:uid="{00000000-0005-0000-0000-0000FDAA0000}"/>
    <cellStyle name="Normal 8 2 2 3 2 4 2 2 2 2" xfId="43776" xr:uid="{00000000-0005-0000-0000-0000FEAA0000}"/>
    <cellStyle name="Normal 8 2 2 3 2 4 2 2 3" xfId="43777" xr:uid="{00000000-0005-0000-0000-0000FFAA0000}"/>
    <cellStyle name="Normal 8 2 2 3 2 4 2 3" xfId="43778" xr:uid="{00000000-0005-0000-0000-000000AB0000}"/>
    <cellStyle name="Normal 8 2 2 3 2 4 2 3 2" xfId="43779" xr:uid="{00000000-0005-0000-0000-000001AB0000}"/>
    <cellStyle name="Normal 8 2 2 3 2 4 2 3 2 2" xfId="43780" xr:uid="{00000000-0005-0000-0000-000002AB0000}"/>
    <cellStyle name="Normal 8 2 2 3 2 4 2 3 3" xfId="43781" xr:uid="{00000000-0005-0000-0000-000003AB0000}"/>
    <cellStyle name="Normal 8 2 2 3 2 4 2 4" xfId="43782" xr:uid="{00000000-0005-0000-0000-000004AB0000}"/>
    <cellStyle name="Normal 8 2 2 3 2 4 2 4 2" xfId="43783" xr:uid="{00000000-0005-0000-0000-000005AB0000}"/>
    <cellStyle name="Normal 8 2 2 3 2 4 2 5" xfId="43784" xr:uid="{00000000-0005-0000-0000-000006AB0000}"/>
    <cellStyle name="Normal 8 2 2 3 2 4 3" xfId="43785" xr:uid="{00000000-0005-0000-0000-000007AB0000}"/>
    <cellStyle name="Normal 8 2 2 3 2 4 3 2" xfId="43786" xr:uid="{00000000-0005-0000-0000-000008AB0000}"/>
    <cellStyle name="Normal 8 2 2 3 2 4 3 2 2" xfId="43787" xr:uid="{00000000-0005-0000-0000-000009AB0000}"/>
    <cellStyle name="Normal 8 2 2 3 2 4 3 3" xfId="43788" xr:uid="{00000000-0005-0000-0000-00000AAB0000}"/>
    <cellStyle name="Normal 8 2 2 3 2 4 4" xfId="43789" xr:uid="{00000000-0005-0000-0000-00000BAB0000}"/>
    <cellStyle name="Normal 8 2 2 3 2 4 4 2" xfId="43790" xr:uid="{00000000-0005-0000-0000-00000CAB0000}"/>
    <cellStyle name="Normal 8 2 2 3 2 4 4 2 2" xfId="43791" xr:uid="{00000000-0005-0000-0000-00000DAB0000}"/>
    <cellStyle name="Normal 8 2 2 3 2 4 4 3" xfId="43792" xr:uid="{00000000-0005-0000-0000-00000EAB0000}"/>
    <cellStyle name="Normal 8 2 2 3 2 4 5" xfId="43793" xr:uid="{00000000-0005-0000-0000-00000FAB0000}"/>
    <cellStyle name="Normal 8 2 2 3 2 4 5 2" xfId="43794" xr:uid="{00000000-0005-0000-0000-000010AB0000}"/>
    <cellStyle name="Normal 8 2 2 3 2 4 6" xfId="43795" xr:uid="{00000000-0005-0000-0000-000011AB0000}"/>
    <cellStyle name="Normal 8 2 2 3 2 4 6 2" xfId="43796" xr:uid="{00000000-0005-0000-0000-000012AB0000}"/>
    <cellStyle name="Normal 8 2 2 3 2 4 7" xfId="43797" xr:uid="{00000000-0005-0000-0000-000013AB0000}"/>
    <cellStyle name="Normal 8 2 2 3 2 5" xfId="43798" xr:uid="{00000000-0005-0000-0000-000014AB0000}"/>
    <cellStyle name="Normal 8 2 2 3 2 5 2" xfId="43799" xr:uid="{00000000-0005-0000-0000-000015AB0000}"/>
    <cellStyle name="Normal 8 2 2 3 2 5 2 2" xfId="43800" xr:uid="{00000000-0005-0000-0000-000016AB0000}"/>
    <cellStyle name="Normal 8 2 2 3 2 5 2 2 2" xfId="43801" xr:uid="{00000000-0005-0000-0000-000017AB0000}"/>
    <cellStyle name="Normal 8 2 2 3 2 5 2 3" xfId="43802" xr:uid="{00000000-0005-0000-0000-000018AB0000}"/>
    <cellStyle name="Normal 8 2 2 3 2 5 3" xfId="43803" xr:uid="{00000000-0005-0000-0000-000019AB0000}"/>
    <cellStyle name="Normal 8 2 2 3 2 5 3 2" xfId="43804" xr:uid="{00000000-0005-0000-0000-00001AAB0000}"/>
    <cellStyle name="Normal 8 2 2 3 2 5 3 2 2" xfId="43805" xr:uid="{00000000-0005-0000-0000-00001BAB0000}"/>
    <cellStyle name="Normal 8 2 2 3 2 5 3 3" xfId="43806" xr:uid="{00000000-0005-0000-0000-00001CAB0000}"/>
    <cellStyle name="Normal 8 2 2 3 2 5 4" xfId="43807" xr:uid="{00000000-0005-0000-0000-00001DAB0000}"/>
    <cellStyle name="Normal 8 2 2 3 2 5 4 2" xfId="43808" xr:uid="{00000000-0005-0000-0000-00001EAB0000}"/>
    <cellStyle name="Normal 8 2 2 3 2 5 5" xfId="43809" xr:uid="{00000000-0005-0000-0000-00001FAB0000}"/>
    <cellStyle name="Normal 8 2 2 3 2 6" xfId="43810" xr:uid="{00000000-0005-0000-0000-000020AB0000}"/>
    <cellStyle name="Normal 8 2 2 3 2 6 2" xfId="43811" xr:uid="{00000000-0005-0000-0000-000021AB0000}"/>
    <cellStyle name="Normal 8 2 2 3 2 6 2 2" xfId="43812" xr:uid="{00000000-0005-0000-0000-000022AB0000}"/>
    <cellStyle name="Normal 8 2 2 3 2 6 2 2 2" xfId="43813" xr:uid="{00000000-0005-0000-0000-000023AB0000}"/>
    <cellStyle name="Normal 8 2 2 3 2 6 2 3" xfId="43814" xr:uid="{00000000-0005-0000-0000-000024AB0000}"/>
    <cellStyle name="Normal 8 2 2 3 2 6 3" xfId="43815" xr:uid="{00000000-0005-0000-0000-000025AB0000}"/>
    <cellStyle name="Normal 8 2 2 3 2 6 3 2" xfId="43816" xr:uid="{00000000-0005-0000-0000-000026AB0000}"/>
    <cellStyle name="Normal 8 2 2 3 2 6 4" xfId="43817" xr:uid="{00000000-0005-0000-0000-000027AB0000}"/>
    <cellStyle name="Normal 8 2 2 3 2 7" xfId="43818" xr:uid="{00000000-0005-0000-0000-000028AB0000}"/>
    <cellStyle name="Normal 8 2 2 3 2 7 2" xfId="43819" xr:uid="{00000000-0005-0000-0000-000029AB0000}"/>
    <cellStyle name="Normal 8 2 2 3 2 7 2 2" xfId="43820" xr:uid="{00000000-0005-0000-0000-00002AAB0000}"/>
    <cellStyle name="Normal 8 2 2 3 2 7 3" xfId="43821" xr:uid="{00000000-0005-0000-0000-00002BAB0000}"/>
    <cellStyle name="Normal 8 2 2 3 2 8" xfId="43822" xr:uid="{00000000-0005-0000-0000-00002CAB0000}"/>
    <cellStyle name="Normal 8 2 2 3 2 8 2" xfId="43823" xr:uid="{00000000-0005-0000-0000-00002DAB0000}"/>
    <cellStyle name="Normal 8 2 2 3 2 8 2 2" xfId="43824" xr:uid="{00000000-0005-0000-0000-00002EAB0000}"/>
    <cellStyle name="Normal 8 2 2 3 2 8 3" xfId="43825" xr:uid="{00000000-0005-0000-0000-00002FAB0000}"/>
    <cellStyle name="Normal 8 2 2 3 2 9" xfId="43826" xr:uid="{00000000-0005-0000-0000-000030AB0000}"/>
    <cellStyle name="Normal 8 2 2 3 2 9 2" xfId="43827" xr:uid="{00000000-0005-0000-0000-000031AB0000}"/>
    <cellStyle name="Normal 8 2 2 3 3" xfId="43828" xr:uid="{00000000-0005-0000-0000-000032AB0000}"/>
    <cellStyle name="Normal 8 2 2 3 3 2" xfId="43829" xr:uid="{00000000-0005-0000-0000-000033AB0000}"/>
    <cellStyle name="Normal 8 2 2 3 3 2 2" xfId="43830" xr:uid="{00000000-0005-0000-0000-000034AB0000}"/>
    <cellStyle name="Normal 8 2 2 3 3 2 2 2" xfId="43831" xr:uid="{00000000-0005-0000-0000-000035AB0000}"/>
    <cellStyle name="Normal 8 2 2 3 3 2 2 2 2" xfId="43832" xr:uid="{00000000-0005-0000-0000-000036AB0000}"/>
    <cellStyle name="Normal 8 2 2 3 3 2 2 2 2 2" xfId="43833" xr:uid="{00000000-0005-0000-0000-000037AB0000}"/>
    <cellStyle name="Normal 8 2 2 3 3 2 2 2 3" xfId="43834" xr:uid="{00000000-0005-0000-0000-000038AB0000}"/>
    <cellStyle name="Normal 8 2 2 3 3 2 2 3" xfId="43835" xr:uid="{00000000-0005-0000-0000-000039AB0000}"/>
    <cellStyle name="Normal 8 2 2 3 3 2 2 3 2" xfId="43836" xr:uid="{00000000-0005-0000-0000-00003AAB0000}"/>
    <cellStyle name="Normal 8 2 2 3 3 2 2 3 2 2" xfId="43837" xr:uid="{00000000-0005-0000-0000-00003BAB0000}"/>
    <cellStyle name="Normal 8 2 2 3 3 2 2 3 3" xfId="43838" xr:uid="{00000000-0005-0000-0000-00003CAB0000}"/>
    <cellStyle name="Normal 8 2 2 3 3 2 2 4" xfId="43839" xr:uid="{00000000-0005-0000-0000-00003DAB0000}"/>
    <cellStyle name="Normal 8 2 2 3 3 2 2 4 2" xfId="43840" xr:uid="{00000000-0005-0000-0000-00003EAB0000}"/>
    <cellStyle name="Normal 8 2 2 3 3 2 2 5" xfId="43841" xr:uid="{00000000-0005-0000-0000-00003FAB0000}"/>
    <cellStyle name="Normal 8 2 2 3 3 2 3" xfId="43842" xr:uid="{00000000-0005-0000-0000-000040AB0000}"/>
    <cellStyle name="Normal 8 2 2 3 3 2 3 2" xfId="43843" xr:uid="{00000000-0005-0000-0000-000041AB0000}"/>
    <cellStyle name="Normal 8 2 2 3 3 2 3 2 2" xfId="43844" xr:uid="{00000000-0005-0000-0000-000042AB0000}"/>
    <cellStyle name="Normal 8 2 2 3 3 2 3 3" xfId="43845" xr:uid="{00000000-0005-0000-0000-000043AB0000}"/>
    <cellStyle name="Normal 8 2 2 3 3 2 4" xfId="43846" xr:uid="{00000000-0005-0000-0000-000044AB0000}"/>
    <cellStyle name="Normal 8 2 2 3 3 2 4 2" xfId="43847" xr:uid="{00000000-0005-0000-0000-000045AB0000}"/>
    <cellStyle name="Normal 8 2 2 3 3 2 4 2 2" xfId="43848" xr:uid="{00000000-0005-0000-0000-000046AB0000}"/>
    <cellStyle name="Normal 8 2 2 3 3 2 4 3" xfId="43849" xr:uid="{00000000-0005-0000-0000-000047AB0000}"/>
    <cellStyle name="Normal 8 2 2 3 3 2 5" xfId="43850" xr:uid="{00000000-0005-0000-0000-000048AB0000}"/>
    <cellStyle name="Normal 8 2 2 3 3 2 5 2" xfId="43851" xr:uid="{00000000-0005-0000-0000-000049AB0000}"/>
    <cellStyle name="Normal 8 2 2 3 3 2 6" xfId="43852" xr:uid="{00000000-0005-0000-0000-00004AAB0000}"/>
    <cellStyle name="Normal 8 2 2 3 3 2 6 2" xfId="43853" xr:uid="{00000000-0005-0000-0000-00004BAB0000}"/>
    <cellStyle name="Normal 8 2 2 3 3 2 7" xfId="43854" xr:uid="{00000000-0005-0000-0000-00004CAB0000}"/>
    <cellStyle name="Normal 8 2 2 3 3 3" xfId="43855" xr:uid="{00000000-0005-0000-0000-00004DAB0000}"/>
    <cellStyle name="Normal 8 2 2 3 3 3 2" xfId="43856" xr:uid="{00000000-0005-0000-0000-00004EAB0000}"/>
    <cellStyle name="Normal 8 2 2 3 3 3 2 2" xfId="43857" xr:uid="{00000000-0005-0000-0000-00004FAB0000}"/>
    <cellStyle name="Normal 8 2 2 3 3 3 2 2 2" xfId="43858" xr:uid="{00000000-0005-0000-0000-000050AB0000}"/>
    <cellStyle name="Normal 8 2 2 3 3 3 2 3" xfId="43859" xr:uid="{00000000-0005-0000-0000-000051AB0000}"/>
    <cellStyle name="Normal 8 2 2 3 3 3 3" xfId="43860" xr:uid="{00000000-0005-0000-0000-000052AB0000}"/>
    <cellStyle name="Normal 8 2 2 3 3 3 3 2" xfId="43861" xr:uid="{00000000-0005-0000-0000-000053AB0000}"/>
    <cellStyle name="Normal 8 2 2 3 3 3 3 2 2" xfId="43862" xr:uid="{00000000-0005-0000-0000-000054AB0000}"/>
    <cellStyle name="Normal 8 2 2 3 3 3 3 3" xfId="43863" xr:uid="{00000000-0005-0000-0000-000055AB0000}"/>
    <cellStyle name="Normal 8 2 2 3 3 3 4" xfId="43864" xr:uid="{00000000-0005-0000-0000-000056AB0000}"/>
    <cellStyle name="Normal 8 2 2 3 3 3 4 2" xfId="43865" xr:uid="{00000000-0005-0000-0000-000057AB0000}"/>
    <cellStyle name="Normal 8 2 2 3 3 3 5" xfId="43866" xr:uid="{00000000-0005-0000-0000-000058AB0000}"/>
    <cellStyle name="Normal 8 2 2 3 3 4" xfId="43867" xr:uid="{00000000-0005-0000-0000-000059AB0000}"/>
    <cellStyle name="Normal 8 2 2 3 3 4 2" xfId="43868" xr:uid="{00000000-0005-0000-0000-00005AAB0000}"/>
    <cellStyle name="Normal 8 2 2 3 3 4 2 2" xfId="43869" xr:uid="{00000000-0005-0000-0000-00005BAB0000}"/>
    <cellStyle name="Normal 8 2 2 3 3 4 3" xfId="43870" xr:uid="{00000000-0005-0000-0000-00005CAB0000}"/>
    <cellStyle name="Normal 8 2 2 3 3 5" xfId="43871" xr:uid="{00000000-0005-0000-0000-00005DAB0000}"/>
    <cellStyle name="Normal 8 2 2 3 3 5 2" xfId="43872" xr:uid="{00000000-0005-0000-0000-00005EAB0000}"/>
    <cellStyle name="Normal 8 2 2 3 3 5 2 2" xfId="43873" xr:uid="{00000000-0005-0000-0000-00005FAB0000}"/>
    <cellStyle name="Normal 8 2 2 3 3 5 3" xfId="43874" xr:uid="{00000000-0005-0000-0000-000060AB0000}"/>
    <cellStyle name="Normal 8 2 2 3 3 6" xfId="43875" xr:uid="{00000000-0005-0000-0000-000061AB0000}"/>
    <cellStyle name="Normal 8 2 2 3 3 6 2" xfId="43876" xr:uid="{00000000-0005-0000-0000-000062AB0000}"/>
    <cellStyle name="Normal 8 2 2 3 3 7" xfId="43877" xr:uid="{00000000-0005-0000-0000-000063AB0000}"/>
    <cellStyle name="Normal 8 2 2 3 3 7 2" xfId="43878" xr:uid="{00000000-0005-0000-0000-000064AB0000}"/>
    <cellStyle name="Normal 8 2 2 3 3 8" xfId="43879" xr:uid="{00000000-0005-0000-0000-000065AB0000}"/>
    <cellStyle name="Normal 8 2 2 3 4" xfId="43880" xr:uid="{00000000-0005-0000-0000-000066AB0000}"/>
    <cellStyle name="Normal 8 2 2 3 4 2" xfId="43881" xr:uid="{00000000-0005-0000-0000-000067AB0000}"/>
    <cellStyle name="Normal 8 2 2 3 4 2 2" xfId="43882" xr:uid="{00000000-0005-0000-0000-000068AB0000}"/>
    <cellStyle name="Normal 8 2 2 3 4 2 2 2" xfId="43883" xr:uid="{00000000-0005-0000-0000-000069AB0000}"/>
    <cellStyle name="Normal 8 2 2 3 4 2 2 2 2" xfId="43884" xr:uid="{00000000-0005-0000-0000-00006AAB0000}"/>
    <cellStyle name="Normal 8 2 2 3 4 2 2 3" xfId="43885" xr:uid="{00000000-0005-0000-0000-00006BAB0000}"/>
    <cellStyle name="Normal 8 2 2 3 4 2 3" xfId="43886" xr:uid="{00000000-0005-0000-0000-00006CAB0000}"/>
    <cellStyle name="Normal 8 2 2 3 4 2 3 2" xfId="43887" xr:uid="{00000000-0005-0000-0000-00006DAB0000}"/>
    <cellStyle name="Normal 8 2 2 3 4 2 3 2 2" xfId="43888" xr:uid="{00000000-0005-0000-0000-00006EAB0000}"/>
    <cellStyle name="Normal 8 2 2 3 4 2 3 3" xfId="43889" xr:uid="{00000000-0005-0000-0000-00006FAB0000}"/>
    <cellStyle name="Normal 8 2 2 3 4 2 4" xfId="43890" xr:uid="{00000000-0005-0000-0000-000070AB0000}"/>
    <cellStyle name="Normal 8 2 2 3 4 2 4 2" xfId="43891" xr:uid="{00000000-0005-0000-0000-000071AB0000}"/>
    <cellStyle name="Normal 8 2 2 3 4 2 5" xfId="43892" xr:uid="{00000000-0005-0000-0000-000072AB0000}"/>
    <cellStyle name="Normal 8 2 2 3 4 3" xfId="43893" xr:uid="{00000000-0005-0000-0000-000073AB0000}"/>
    <cellStyle name="Normal 8 2 2 3 4 3 2" xfId="43894" xr:uid="{00000000-0005-0000-0000-000074AB0000}"/>
    <cellStyle name="Normal 8 2 2 3 4 3 2 2" xfId="43895" xr:uid="{00000000-0005-0000-0000-000075AB0000}"/>
    <cellStyle name="Normal 8 2 2 3 4 3 3" xfId="43896" xr:uid="{00000000-0005-0000-0000-000076AB0000}"/>
    <cellStyle name="Normal 8 2 2 3 4 4" xfId="43897" xr:uid="{00000000-0005-0000-0000-000077AB0000}"/>
    <cellStyle name="Normal 8 2 2 3 4 4 2" xfId="43898" xr:uid="{00000000-0005-0000-0000-000078AB0000}"/>
    <cellStyle name="Normal 8 2 2 3 4 4 2 2" xfId="43899" xr:uid="{00000000-0005-0000-0000-000079AB0000}"/>
    <cellStyle name="Normal 8 2 2 3 4 4 3" xfId="43900" xr:uid="{00000000-0005-0000-0000-00007AAB0000}"/>
    <cellStyle name="Normal 8 2 2 3 4 5" xfId="43901" xr:uid="{00000000-0005-0000-0000-00007BAB0000}"/>
    <cellStyle name="Normal 8 2 2 3 4 5 2" xfId="43902" xr:uid="{00000000-0005-0000-0000-00007CAB0000}"/>
    <cellStyle name="Normal 8 2 2 3 4 6" xfId="43903" xr:uid="{00000000-0005-0000-0000-00007DAB0000}"/>
    <cellStyle name="Normal 8 2 2 3 4 6 2" xfId="43904" xr:uid="{00000000-0005-0000-0000-00007EAB0000}"/>
    <cellStyle name="Normal 8 2 2 3 4 7" xfId="43905" xr:uid="{00000000-0005-0000-0000-00007FAB0000}"/>
    <cellStyle name="Normal 8 2 2 3 5" xfId="43906" xr:uid="{00000000-0005-0000-0000-000080AB0000}"/>
    <cellStyle name="Normal 8 2 2 3 5 2" xfId="43907" xr:uid="{00000000-0005-0000-0000-000081AB0000}"/>
    <cellStyle name="Normal 8 2 2 3 5 2 2" xfId="43908" xr:uid="{00000000-0005-0000-0000-000082AB0000}"/>
    <cellStyle name="Normal 8 2 2 3 5 2 2 2" xfId="43909" xr:uid="{00000000-0005-0000-0000-000083AB0000}"/>
    <cellStyle name="Normal 8 2 2 3 5 2 2 2 2" xfId="43910" xr:uid="{00000000-0005-0000-0000-000084AB0000}"/>
    <cellStyle name="Normal 8 2 2 3 5 2 2 3" xfId="43911" xr:uid="{00000000-0005-0000-0000-000085AB0000}"/>
    <cellStyle name="Normal 8 2 2 3 5 2 3" xfId="43912" xr:uid="{00000000-0005-0000-0000-000086AB0000}"/>
    <cellStyle name="Normal 8 2 2 3 5 2 3 2" xfId="43913" xr:uid="{00000000-0005-0000-0000-000087AB0000}"/>
    <cellStyle name="Normal 8 2 2 3 5 2 3 2 2" xfId="43914" xr:uid="{00000000-0005-0000-0000-000088AB0000}"/>
    <cellStyle name="Normal 8 2 2 3 5 2 3 3" xfId="43915" xr:uid="{00000000-0005-0000-0000-000089AB0000}"/>
    <cellStyle name="Normal 8 2 2 3 5 2 4" xfId="43916" xr:uid="{00000000-0005-0000-0000-00008AAB0000}"/>
    <cellStyle name="Normal 8 2 2 3 5 2 4 2" xfId="43917" xr:uid="{00000000-0005-0000-0000-00008BAB0000}"/>
    <cellStyle name="Normal 8 2 2 3 5 2 5" xfId="43918" xr:uid="{00000000-0005-0000-0000-00008CAB0000}"/>
    <cellStyle name="Normal 8 2 2 3 5 3" xfId="43919" xr:uid="{00000000-0005-0000-0000-00008DAB0000}"/>
    <cellStyle name="Normal 8 2 2 3 5 3 2" xfId="43920" xr:uid="{00000000-0005-0000-0000-00008EAB0000}"/>
    <cellStyle name="Normal 8 2 2 3 5 3 2 2" xfId="43921" xr:uid="{00000000-0005-0000-0000-00008FAB0000}"/>
    <cellStyle name="Normal 8 2 2 3 5 3 3" xfId="43922" xr:uid="{00000000-0005-0000-0000-000090AB0000}"/>
    <cellStyle name="Normal 8 2 2 3 5 4" xfId="43923" xr:uid="{00000000-0005-0000-0000-000091AB0000}"/>
    <cellStyle name="Normal 8 2 2 3 5 4 2" xfId="43924" xr:uid="{00000000-0005-0000-0000-000092AB0000}"/>
    <cellStyle name="Normal 8 2 2 3 5 4 2 2" xfId="43925" xr:uid="{00000000-0005-0000-0000-000093AB0000}"/>
    <cellStyle name="Normal 8 2 2 3 5 4 3" xfId="43926" xr:uid="{00000000-0005-0000-0000-000094AB0000}"/>
    <cellStyle name="Normal 8 2 2 3 5 5" xfId="43927" xr:uid="{00000000-0005-0000-0000-000095AB0000}"/>
    <cellStyle name="Normal 8 2 2 3 5 5 2" xfId="43928" xr:uid="{00000000-0005-0000-0000-000096AB0000}"/>
    <cellStyle name="Normal 8 2 2 3 5 6" xfId="43929" xr:uid="{00000000-0005-0000-0000-000097AB0000}"/>
    <cellStyle name="Normal 8 2 2 3 5 6 2" xfId="43930" xr:uid="{00000000-0005-0000-0000-000098AB0000}"/>
    <cellStyle name="Normal 8 2 2 3 5 7" xfId="43931" xr:uid="{00000000-0005-0000-0000-000099AB0000}"/>
    <cellStyle name="Normal 8 2 2 3 6" xfId="43932" xr:uid="{00000000-0005-0000-0000-00009AAB0000}"/>
    <cellStyle name="Normal 8 2 2 3 6 2" xfId="43933" xr:uid="{00000000-0005-0000-0000-00009BAB0000}"/>
    <cellStyle name="Normal 8 2 2 3 6 2 2" xfId="43934" xr:uid="{00000000-0005-0000-0000-00009CAB0000}"/>
    <cellStyle name="Normal 8 2 2 3 6 2 2 2" xfId="43935" xr:uid="{00000000-0005-0000-0000-00009DAB0000}"/>
    <cellStyle name="Normal 8 2 2 3 6 2 3" xfId="43936" xr:uid="{00000000-0005-0000-0000-00009EAB0000}"/>
    <cellStyle name="Normal 8 2 2 3 6 3" xfId="43937" xr:uid="{00000000-0005-0000-0000-00009FAB0000}"/>
    <cellStyle name="Normal 8 2 2 3 6 3 2" xfId="43938" xr:uid="{00000000-0005-0000-0000-0000A0AB0000}"/>
    <cellStyle name="Normal 8 2 2 3 6 3 2 2" xfId="43939" xr:uid="{00000000-0005-0000-0000-0000A1AB0000}"/>
    <cellStyle name="Normal 8 2 2 3 6 3 3" xfId="43940" xr:uid="{00000000-0005-0000-0000-0000A2AB0000}"/>
    <cellStyle name="Normal 8 2 2 3 6 4" xfId="43941" xr:uid="{00000000-0005-0000-0000-0000A3AB0000}"/>
    <cellStyle name="Normal 8 2 2 3 6 4 2" xfId="43942" xr:uid="{00000000-0005-0000-0000-0000A4AB0000}"/>
    <cellStyle name="Normal 8 2 2 3 6 5" xfId="43943" xr:uid="{00000000-0005-0000-0000-0000A5AB0000}"/>
    <cellStyle name="Normal 8 2 2 3 7" xfId="43944" xr:uid="{00000000-0005-0000-0000-0000A6AB0000}"/>
    <cellStyle name="Normal 8 2 2 3 7 2" xfId="43945" xr:uid="{00000000-0005-0000-0000-0000A7AB0000}"/>
    <cellStyle name="Normal 8 2 2 3 7 2 2" xfId="43946" xr:uid="{00000000-0005-0000-0000-0000A8AB0000}"/>
    <cellStyle name="Normal 8 2 2 3 7 2 2 2" xfId="43947" xr:uid="{00000000-0005-0000-0000-0000A9AB0000}"/>
    <cellStyle name="Normal 8 2 2 3 7 2 3" xfId="43948" xr:uid="{00000000-0005-0000-0000-0000AAAB0000}"/>
    <cellStyle name="Normal 8 2 2 3 7 3" xfId="43949" xr:uid="{00000000-0005-0000-0000-0000ABAB0000}"/>
    <cellStyle name="Normal 8 2 2 3 7 3 2" xfId="43950" xr:uid="{00000000-0005-0000-0000-0000ACAB0000}"/>
    <cellStyle name="Normal 8 2 2 3 7 4" xfId="43951" xr:uid="{00000000-0005-0000-0000-0000ADAB0000}"/>
    <cellStyle name="Normal 8 2 2 3 8" xfId="43952" xr:uid="{00000000-0005-0000-0000-0000AEAB0000}"/>
    <cellStyle name="Normal 8 2 2 3 8 2" xfId="43953" xr:uid="{00000000-0005-0000-0000-0000AFAB0000}"/>
    <cellStyle name="Normal 8 2 2 3 8 2 2" xfId="43954" xr:uid="{00000000-0005-0000-0000-0000B0AB0000}"/>
    <cellStyle name="Normal 8 2 2 3 8 3" xfId="43955" xr:uid="{00000000-0005-0000-0000-0000B1AB0000}"/>
    <cellStyle name="Normal 8 2 2 3 9" xfId="43956" xr:uid="{00000000-0005-0000-0000-0000B2AB0000}"/>
    <cellStyle name="Normal 8 2 2 3 9 2" xfId="43957" xr:uid="{00000000-0005-0000-0000-0000B3AB0000}"/>
    <cellStyle name="Normal 8 2 2 3 9 2 2" xfId="43958" xr:uid="{00000000-0005-0000-0000-0000B4AB0000}"/>
    <cellStyle name="Normal 8 2 2 3 9 3" xfId="43959" xr:uid="{00000000-0005-0000-0000-0000B5AB0000}"/>
    <cellStyle name="Normal 8 2 2 4" xfId="43960" xr:uid="{00000000-0005-0000-0000-0000B6AB0000}"/>
    <cellStyle name="Normal 8 2 2 4 10" xfId="43961" xr:uid="{00000000-0005-0000-0000-0000B7AB0000}"/>
    <cellStyle name="Normal 8 2 2 4 10 2" xfId="43962" xr:uid="{00000000-0005-0000-0000-0000B8AB0000}"/>
    <cellStyle name="Normal 8 2 2 4 11" xfId="43963" xr:uid="{00000000-0005-0000-0000-0000B9AB0000}"/>
    <cellStyle name="Normal 8 2 2 4 2" xfId="43964" xr:uid="{00000000-0005-0000-0000-0000BAAB0000}"/>
    <cellStyle name="Normal 8 2 2 4 2 2" xfId="43965" xr:uid="{00000000-0005-0000-0000-0000BBAB0000}"/>
    <cellStyle name="Normal 8 2 2 4 2 2 2" xfId="43966" xr:uid="{00000000-0005-0000-0000-0000BCAB0000}"/>
    <cellStyle name="Normal 8 2 2 4 2 2 2 2" xfId="43967" xr:uid="{00000000-0005-0000-0000-0000BDAB0000}"/>
    <cellStyle name="Normal 8 2 2 4 2 2 2 2 2" xfId="43968" xr:uid="{00000000-0005-0000-0000-0000BEAB0000}"/>
    <cellStyle name="Normal 8 2 2 4 2 2 2 2 2 2" xfId="43969" xr:uid="{00000000-0005-0000-0000-0000BFAB0000}"/>
    <cellStyle name="Normal 8 2 2 4 2 2 2 2 3" xfId="43970" xr:uid="{00000000-0005-0000-0000-0000C0AB0000}"/>
    <cellStyle name="Normal 8 2 2 4 2 2 2 3" xfId="43971" xr:uid="{00000000-0005-0000-0000-0000C1AB0000}"/>
    <cellStyle name="Normal 8 2 2 4 2 2 2 3 2" xfId="43972" xr:uid="{00000000-0005-0000-0000-0000C2AB0000}"/>
    <cellStyle name="Normal 8 2 2 4 2 2 2 3 2 2" xfId="43973" xr:uid="{00000000-0005-0000-0000-0000C3AB0000}"/>
    <cellStyle name="Normal 8 2 2 4 2 2 2 3 3" xfId="43974" xr:uid="{00000000-0005-0000-0000-0000C4AB0000}"/>
    <cellStyle name="Normal 8 2 2 4 2 2 2 4" xfId="43975" xr:uid="{00000000-0005-0000-0000-0000C5AB0000}"/>
    <cellStyle name="Normal 8 2 2 4 2 2 2 4 2" xfId="43976" xr:uid="{00000000-0005-0000-0000-0000C6AB0000}"/>
    <cellStyle name="Normal 8 2 2 4 2 2 2 5" xfId="43977" xr:uid="{00000000-0005-0000-0000-0000C7AB0000}"/>
    <cellStyle name="Normal 8 2 2 4 2 2 3" xfId="43978" xr:uid="{00000000-0005-0000-0000-0000C8AB0000}"/>
    <cellStyle name="Normal 8 2 2 4 2 2 3 2" xfId="43979" xr:uid="{00000000-0005-0000-0000-0000C9AB0000}"/>
    <cellStyle name="Normal 8 2 2 4 2 2 3 2 2" xfId="43980" xr:uid="{00000000-0005-0000-0000-0000CAAB0000}"/>
    <cellStyle name="Normal 8 2 2 4 2 2 3 3" xfId="43981" xr:uid="{00000000-0005-0000-0000-0000CBAB0000}"/>
    <cellStyle name="Normal 8 2 2 4 2 2 4" xfId="43982" xr:uid="{00000000-0005-0000-0000-0000CCAB0000}"/>
    <cellStyle name="Normal 8 2 2 4 2 2 4 2" xfId="43983" xr:uid="{00000000-0005-0000-0000-0000CDAB0000}"/>
    <cellStyle name="Normal 8 2 2 4 2 2 4 2 2" xfId="43984" xr:uid="{00000000-0005-0000-0000-0000CEAB0000}"/>
    <cellStyle name="Normal 8 2 2 4 2 2 4 3" xfId="43985" xr:uid="{00000000-0005-0000-0000-0000CFAB0000}"/>
    <cellStyle name="Normal 8 2 2 4 2 2 5" xfId="43986" xr:uid="{00000000-0005-0000-0000-0000D0AB0000}"/>
    <cellStyle name="Normal 8 2 2 4 2 2 5 2" xfId="43987" xr:uid="{00000000-0005-0000-0000-0000D1AB0000}"/>
    <cellStyle name="Normal 8 2 2 4 2 2 6" xfId="43988" xr:uid="{00000000-0005-0000-0000-0000D2AB0000}"/>
    <cellStyle name="Normal 8 2 2 4 2 2 6 2" xfId="43989" xr:uid="{00000000-0005-0000-0000-0000D3AB0000}"/>
    <cellStyle name="Normal 8 2 2 4 2 2 7" xfId="43990" xr:uid="{00000000-0005-0000-0000-0000D4AB0000}"/>
    <cellStyle name="Normal 8 2 2 4 2 3" xfId="43991" xr:uid="{00000000-0005-0000-0000-0000D5AB0000}"/>
    <cellStyle name="Normal 8 2 2 4 2 3 2" xfId="43992" xr:uid="{00000000-0005-0000-0000-0000D6AB0000}"/>
    <cellStyle name="Normal 8 2 2 4 2 3 2 2" xfId="43993" xr:uid="{00000000-0005-0000-0000-0000D7AB0000}"/>
    <cellStyle name="Normal 8 2 2 4 2 3 2 2 2" xfId="43994" xr:uid="{00000000-0005-0000-0000-0000D8AB0000}"/>
    <cellStyle name="Normal 8 2 2 4 2 3 2 3" xfId="43995" xr:uid="{00000000-0005-0000-0000-0000D9AB0000}"/>
    <cellStyle name="Normal 8 2 2 4 2 3 3" xfId="43996" xr:uid="{00000000-0005-0000-0000-0000DAAB0000}"/>
    <cellStyle name="Normal 8 2 2 4 2 3 3 2" xfId="43997" xr:uid="{00000000-0005-0000-0000-0000DBAB0000}"/>
    <cellStyle name="Normal 8 2 2 4 2 3 3 2 2" xfId="43998" xr:uid="{00000000-0005-0000-0000-0000DCAB0000}"/>
    <cellStyle name="Normal 8 2 2 4 2 3 3 3" xfId="43999" xr:uid="{00000000-0005-0000-0000-0000DDAB0000}"/>
    <cellStyle name="Normal 8 2 2 4 2 3 4" xfId="44000" xr:uid="{00000000-0005-0000-0000-0000DEAB0000}"/>
    <cellStyle name="Normal 8 2 2 4 2 3 4 2" xfId="44001" xr:uid="{00000000-0005-0000-0000-0000DFAB0000}"/>
    <cellStyle name="Normal 8 2 2 4 2 3 5" xfId="44002" xr:uid="{00000000-0005-0000-0000-0000E0AB0000}"/>
    <cellStyle name="Normal 8 2 2 4 2 4" xfId="44003" xr:uid="{00000000-0005-0000-0000-0000E1AB0000}"/>
    <cellStyle name="Normal 8 2 2 4 2 4 2" xfId="44004" xr:uid="{00000000-0005-0000-0000-0000E2AB0000}"/>
    <cellStyle name="Normal 8 2 2 4 2 4 2 2" xfId="44005" xr:uid="{00000000-0005-0000-0000-0000E3AB0000}"/>
    <cellStyle name="Normal 8 2 2 4 2 4 3" xfId="44006" xr:uid="{00000000-0005-0000-0000-0000E4AB0000}"/>
    <cellStyle name="Normal 8 2 2 4 2 5" xfId="44007" xr:uid="{00000000-0005-0000-0000-0000E5AB0000}"/>
    <cellStyle name="Normal 8 2 2 4 2 5 2" xfId="44008" xr:uid="{00000000-0005-0000-0000-0000E6AB0000}"/>
    <cellStyle name="Normal 8 2 2 4 2 5 2 2" xfId="44009" xr:uid="{00000000-0005-0000-0000-0000E7AB0000}"/>
    <cellStyle name="Normal 8 2 2 4 2 5 3" xfId="44010" xr:uid="{00000000-0005-0000-0000-0000E8AB0000}"/>
    <cellStyle name="Normal 8 2 2 4 2 6" xfId="44011" xr:uid="{00000000-0005-0000-0000-0000E9AB0000}"/>
    <cellStyle name="Normal 8 2 2 4 2 6 2" xfId="44012" xr:uid="{00000000-0005-0000-0000-0000EAAB0000}"/>
    <cellStyle name="Normal 8 2 2 4 2 7" xfId="44013" xr:uid="{00000000-0005-0000-0000-0000EBAB0000}"/>
    <cellStyle name="Normal 8 2 2 4 2 7 2" xfId="44014" xr:uid="{00000000-0005-0000-0000-0000ECAB0000}"/>
    <cellStyle name="Normal 8 2 2 4 2 8" xfId="44015" xr:uid="{00000000-0005-0000-0000-0000EDAB0000}"/>
    <cellStyle name="Normal 8 2 2 4 3" xfId="44016" xr:uid="{00000000-0005-0000-0000-0000EEAB0000}"/>
    <cellStyle name="Normal 8 2 2 4 3 2" xfId="44017" xr:uid="{00000000-0005-0000-0000-0000EFAB0000}"/>
    <cellStyle name="Normal 8 2 2 4 3 2 2" xfId="44018" xr:uid="{00000000-0005-0000-0000-0000F0AB0000}"/>
    <cellStyle name="Normal 8 2 2 4 3 2 2 2" xfId="44019" xr:uid="{00000000-0005-0000-0000-0000F1AB0000}"/>
    <cellStyle name="Normal 8 2 2 4 3 2 2 2 2" xfId="44020" xr:uid="{00000000-0005-0000-0000-0000F2AB0000}"/>
    <cellStyle name="Normal 8 2 2 4 3 2 2 3" xfId="44021" xr:uid="{00000000-0005-0000-0000-0000F3AB0000}"/>
    <cellStyle name="Normal 8 2 2 4 3 2 3" xfId="44022" xr:uid="{00000000-0005-0000-0000-0000F4AB0000}"/>
    <cellStyle name="Normal 8 2 2 4 3 2 3 2" xfId="44023" xr:uid="{00000000-0005-0000-0000-0000F5AB0000}"/>
    <cellStyle name="Normal 8 2 2 4 3 2 3 2 2" xfId="44024" xr:uid="{00000000-0005-0000-0000-0000F6AB0000}"/>
    <cellStyle name="Normal 8 2 2 4 3 2 3 3" xfId="44025" xr:uid="{00000000-0005-0000-0000-0000F7AB0000}"/>
    <cellStyle name="Normal 8 2 2 4 3 2 4" xfId="44026" xr:uid="{00000000-0005-0000-0000-0000F8AB0000}"/>
    <cellStyle name="Normal 8 2 2 4 3 2 4 2" xfId="44027" xr:uid="{00000000-0005-0000-0000-0000F9AB0000}"/>
    <cellStyle name="Normal 8 2 2 4 3 2 5" xfId="44028" xr:uid="{00000000-0005-0000-0000-0000FAAB0000}"/>
    <cellStyle name="Normal 8 2 2 4 3 3" xfId="44029" xr:uid="{00000000-0005-0000-0000-0000FBAB0000}"/>
    <cellStyle name="Normal 8 2 2 4 3 3 2" xfId="44030" xr:uid="{00000000-0005-0000-0000-0000FCAB0000}"/>
    <cellStyle name="Normal 8 2 2 4 3 3 2 2" xfId="44031" xr:uid="{00000000-0005-0000-0000-0000FDAB0000}"/>
    <cellStyle name="Normal 8 2 2 4 3 3 3" xfId="44032" xr:uid="{00000000-0005-0000-0000-0000FEAB0000}"/>
    <cellStyle name="Normal 8 2 2 4 3 4" xfId="44033" xr:uid="{00000000-0005-0000-0000-0000FFAB0000}"/>
    <cellStyle name="Normal 8 2 2 4 3 4 2" xfId="44034" xr:uid="{00000000-0005-0000-0000-000000AC0000}"/>
    <cellStyle name="Normal 8 2 2 4 3 4 2 2" xfId="44035" xr:uid="{00000000-0005-0000-0000-000001AC0000}"/>
    <cellStyle name="Normal 8 2 2 4 3 4 3" xfId="44036" xr:uid="{00000000-0005-0000-0000-000002AC0000}"/>
    <cellStyle name="Normal 8 2 2 4 3 5" xfId="44037" xr:uid="{00000000-0005-0000-0000-000003AC0000}"/>
    <cellStyle name="Normal 8 2 2 4 3 5 2" xfId="44038" xr:uid="{00000000-0005-0000-0000-000004AC0000}"/>
    <cellStyle name="Normal 8 2 2 4 3 6" xfId="44039" xr:uid="{00000000-0005-0000-0000-000005AC0000}"/>
    <cellStyle name="Normal 8 2 2 4 3 6 2" xfId="44040" xr:uid="{00000000-0005-0000-0000-000006AC0000}"/>
    <cellStyle name="Normal 8 2 2 4 3 7" xfId="44041" xr:uid="{00000000-0005-0000-0000-000007AC0000}"/>
    <cellStyle name="Normal 8 2 2 4 4" xfId="44042" xr:uid="{00000000-0005-0000-0000-000008AC0000}"/>
    <cellStyle name="Normal 8 2 2 4 4 2" xfId="44043" xr:uid="{00000000-0005-0000-0000-000009AC0000}"/>
    <cellStyle name="Normal 8 2 2 4 4 2 2" xfId="44044" xr:uid="{00000000-0005-0000-0000-00000AAC0000}"/>
    <cellStyle name="Normal 8 2 2 4 4 2 2 2" xfId="44045" xr:uid="{00000000-0005-0000-0000-00000BAC0000}"/>
    <cellStyle name="Normal 8 2 2 4 4 2 2 2 2" xfId="44046" xr:uid="{00000000-0005-0000-0000-00000CAC0000}"/>
    <cellStyle name="Normal 8 2 2 4 4 2 2 3" xfId="44047" xr:uid="{00000000-0005-0000-0000-00000DAC0000}"/>
    <cellStyle name="Normal 8 2 2 4 4 2 3" xfId="44048" xr:uid="{00000000-0005-0000-0000-00000EAC0000}"/>
    <cellStyle name="Normal 8 2 2 4 4 2 3 2" xfId="44049" xr:uid="{00000000-0005-0000-0000-00000FAC0000}"/>
    <cellStyle name="Normal 8 2 2 4 4 2 3 2 2" xfId="44050" xr:uid="{00000000-0005-0000-0000-000010AC0000}"/>
    <cellStyle name="Normal 8 2 2 4 4 2 3 3" xfId="44051" xr:uid="{00000000-0005-0000-0000-000011AC0000}"/>
    <cellStyle name="Normal 8 2 2 4 4 2 4" xfId="44052" xr:uid="{00000000-0005-0000-0000-000012AC0000}"/>
    <cellStyle name="Normal 8 2 2 4 4 2 4 2" xfId="44053" xr:uid="{00000000-0005-0000-0000-000013AC0000}"/>
    <cellStyle name="Normal 8 2 2 4 4 2 5" xfId="44054" xr:uid="{00000000-0005-0000-0000-000014AC0000}"/>
    <cellStyle name="Normal 8 2 2 4 4 3" xfId="44055" xr:uid="{00000000-0005-0000-0000-000015AC0000}"/>
    <cellStyle name="Normal 8 2 2 4 4 3 2" xfId="44056" xr:uid="{00000000-0005-0000-0000-000016AC0000}"/>
    <cellStyle name="Normal 8 2 2 4 4 3 2 2" xfId="44057" xr:uid="{00000000-0005-0000-0000-000017AC0000}"/>
    <cellStyle name="Normal 8 2 2 4 4 3 3" xfId="44058" xr:uid="{00000000-0005-0000-0000-000018AC0000}"/>
    <cellStyle name="Normal 8 2 2 4 4 4" xfId="44059" xr:uid="{00000000-0005-0000-0000-000019AC0000}"/>
    <cellStyle name="Normal 8 2 2 4 4 4 2" xfId="44060" xr:uid="{00000000-0005-0000-0000-00001AAC0000}"/>
    <cellStyle name="Normal 8 2 2 4 4 4 2 2" xfId="44061" xr:uid="{00000000-0005-0000-0000-00001BAC0000}"/>
    <cellStyle name="Normal 8 2 2 4 4 4 3" xfId="44062" xr:uid="{00000000-0005-0000-0000-00001CAC0000}"/>
    <cellStyle name="Normal 8 2 2 4 4 5" xfId="44063" xr:uid="{00000000-0005-0000-0000-00001DAC0000}"/>
    <cellStyle name="Normal 8 2 2 4 4 5 2" xfId="44064" xr:uid="{00000000-0005-0000-0000-00001EAC0000}"/>
    <cellStyle name="Normal 8 2 2 4 4 6" xfId="44065" xr:uid="{00000000-0005-0000-0000-00001FAC0000}"/>
    <cellStyle name="Normal 8 2 2 4 4 6 2" xfId="44066" xr:uid="{00000000-0005-0000-0000-000020AC0000}"/>
    <cellStyle name="Normal 8 2 2 4 4 7" xfId="44067" xr:uid="{00000000-0005-0000-0000-000021AC0000}"/>
    <cellStyle name="Normal 8 2 2 4 5" xfId="44068" xr:uid="{00000000-0005-0000-0000-000022AC0000}"/>
    <cellStyle name="Normal 8 2 2 4 5 2" xfId="44069" xr:uid="{00000000-0005-0000-0000-000023AC0000}"/>
    <cellStyle name="Normal 8 2 2 4 5 2 2" xfId="44070" xr:uid="{00000000-0005-0000-0000-000024AC0000}"/>
    <cellStyle name="Normal 8 2 2 4 5 2 2 2" xfId="44071" xr:uid="{00000000-0005-0000-0000-000025AC0000}"/>
    <cellStyle name="Normal 8 2 2 4 5 2 3" xfId="44072" xr:uid="{00000000-0005-0000-0000-000026AC0000}"/>
    <cellStyle name="Normal 8 2 2 4 5 3" xfId="44073" xr:uid="{00000000-0005-0000-0000-000027AC0000}"/>
    <cellStyle name="Normal 8 2 2 4 5 3 2" xfId="44074" xr:uid="{00000000-0005-0000-0000-000028AC0000}"/>
    <cellStyle name="Normal 8 2 2 4 5 3 2 2" xfId="44075" xr:uid="{00000000-0005-0000-0000-000029AC0000}"/>
    <cellStyle name="Normal 8 2 2 4 5 3 3" xfId="44076" xr:uid="{00000000-0005-0000-0000-00002AAC0000}"/>
    <cellStyle name="Normal 8 2 2 4 5 4" xfId="44077" xr:uid="{00000000-0005-0000-0000-00002BAC0000}"/>
    <cellStyle name="Normal 8 2 2 4 5 4 2" xfId="44078" xr:uid="{00000000-0005-0000-0000-00002CAC0000}"/>
    <cellStyle name="Normal 8 2 2 4 5 5" xfId="44079" xr:uid="{00000000-0005-0000-0000-00002DAC0000}"/>
    <cellStyle name="Normal 8 2 2 4 6" xfId="44080" xr:uid="{00000000-0005-0000-0000-00002EAC0000}"/>
    <cellStyle name="Normal 8 2 2 4 6 2" xfId="44081" xr:uid="{00000000-0005-0000-0000-00002FAC0000}"/>
    <cellStyle name="Normal 8 2 2 4 6 2 2" xfId="44082" xr:uid="{00000000-0005-0000-0000-000030AC0000}"/>
    <cellStyle name="Normal 8 2 2 4 6 2 2 2" xfId="44083" xr:uid="{00000000-0005-0000-0000-000031AC0000}"/>
    <cellStyle name="Normal 8 2 2 4 6 2 3" xfId="44084" xr:uid="{00000000-0005-0000-0000-000032AC0000}"/>
    <cellStyle name="Normal 8 2 2 4 6 3" xfId="44085" xr:uid="{00000000-0005-0000-0000-000033AC0000}"/>
    <cellStyle name="Normal 8 2 2 4 6 3 2" xfId="44086" xr:uid="{00000000-0005-0000-0000-000034AC0000}"/>
    <cellStyle name="Normal 8 2 2 4 6 4" xfId="44087" xr:uid="{00000000-0005-0000-0000-000035AC0000}"/>
    <cellStyle name="Normal 8 2 2 4 7" xfId="44088" xr:uid="{00000000-0005-0000-0000-000036AC0000}"/>
    <cellStyle name="Normal 8 2 2 4 7 2" xfId="44089" xr:uid="{00000000-0005-0000-0000-000037AC0000}"/>
    <cellStyle name="Normal 8 2 2 4 7 2 2" xfId="44090" xr:uid="{00000000-0005-0000-0000-000038AC0000}"/>
    <cellStyle name="Normal 8 2 2 4 7 3" xfId="44091" xr:uid="{00000000-0005-0000-0000-000039AC0000}"/>
    <cellStyle name="Normal 8 2 2 4 8" xfId="44092" xr:uid="{00000000-0005-0000-0000-00003AAC0000}"/>
    <cellStyle name="Normal 8 2 2 4 8 2" xfId="44093" xr:uid="{00000000-0005-0000-0000-00003BAC0000}"/>
    <cellStyle name="Normal 8 2 2 4 8 2 2" xfId="44094" xr:uid="{00000000-0005-0000-0000-00003CAC0000}"/>
    <cellStyle name="Normal 8 2 2 4 8 3" xfId="44095" xr:uid="{00000000-0005-0000-0000-00003DAC0000}"/>
    <cellStyle name="Normal 8 2 2 4 9" xfId="44096" xr:uid="{00000000-0005-0000-0000-00003EAC0000}"/>
    <cellStyle name="Normal 8 2 2 4 9 2" xfId="44097" xr:uid="{00000000-0005-0000-0000-00003FAC0000}"/>
    <cellStyle name="Normal 8 2 2 5" xfId="44098" xr:uid="{00000000-0005-0000-0000-000040AC0000}"/>
    <cellStyle name="Normal 8 2 2 5 10" xfId="44099" xr:uid="{00000000-0005-0000-0000-000041AC0000}"/>
    <cellStyle name="Normal 8 2 2 5 10 2" xfId="44100" xr:uid="{00000000-0005-0000-0000-000042AC0000}"/>
    <cellStyle name="Normal 8 2 2 5 11" xfId="44101" xr:uid="{00000000-0005-0000-0000-000043AC0000}"/>
    <cellStyle name="Normal 8 2 2 5 2" xfId="44102" xr:uid="{00000000-0005-0000-0000-000044AC0000}"/>
    <cellStyle name="Normal 8 2 2 5 2 2" xfId="44103" xr:uid="{00000000-0005-0000-0000-000045AC0000}"/>
    <cellStyle name="Normal 8 2 2 5 2 2 2" xfId="44104" xr:uid="{00000000-0005-0000-0000-000046AC0000}"/>
    <cellStyle name="Normal 8 2 2 5 2 2 2 2" xfId="44105" xr:uid="{00000000-0005-0000-0000-000047AC0000}"/>
    <cellStyle name="Normal 8 2 2 5 2 2 2 2 2" xfId="44106" xr:uid="{00000000-0005-0000-0000-000048AC0000}"/>
    <cellStyle name="Normal 8 2 2 5 2 2 2 2 2 2" xfId="44107" xr:uid="{00000000-0005-0000-0000-000049AC0000}"/>
    <cellStyle name="Normal 8 2 2 5 2 2 2 2 3" xfId="44108" xr:uid="{00000000-0005-0000-0000-00004AAC0000}"/>
    <cellStyle name="Normal 8 2 2 5 2 2 2 3" xfId="44109" xr:uid="{00000000-0005-0000-0000-00004BAC0000}"/>
    <cellStyle name="Normal 8 2 2 5 2 2 2 3 2" xfId="44110" xr:uid="{00000000-0005-0000-0000-00004CAC0000}"/>
    <cellStyle name="Normal 8 2 2 5 2 2 2 3 2 2" xfId="44111" xr:uid="{00000000-0005-0000-0000-00004DAC0000}"/>
    <cellStyle name="Normal 8 2 2 5 2 2 2 3 3" xfId="44112" xr:uid="{00000000-0005-0000-0000-00004EAC0000}"/>
    <cellStyle name="Normal 8 2 2 5 2 2 2 4" xfId="44113" xr:uid="{00000000-0005-0000-0000-00004FAC0000}"/>
    <cellStyle name="Normal 8 2 2 5 2 2 2 4 2" xfId="44114" xr:uid="{00000000-0005-0000-0000-000050AC0000}"/>
    <cellStyle name="Normal 8 2 2 5 2 2 2 5" xfId="44115" xr:uid="{00000000-0005-0000-0000-000051AC0000}"/>
    <cellStyle name="Normal 8 2 2 5 2 2 3" xfId="44116" xr:uid="{00000000-0005-0000-0000-000052AC0000}"/>
    <cellStyle name="Normal 8 2 2 5 2 2 3 2" xfId="44117" xr:uid="{00000000-0005-0000-0000-000053AC0000}"/>
    <cellStyle name="Normal 8 2 2 5 2 2 3 2 2" xfId="44118" xr:uid="{00000000-0005-0000-0000-000054AC0000}"/>
    <cellStyle name="Normal 8 2 2 5 2 2 3 3" xfId="44119" xr:uid="{00000000-0005-0000-0000-000055AC0000}"/>
    <cellStyle name="Normal 8 2 2 5 2 2 4" xfId="44120" xr:uid="{00000000-0005-0000-0000-000056AC0000}"/>
    <cellStyle name="Normal 8 2 2 5 2 2 4 2" xfId="44121" xr:uid="{00000000-0005-0000-0000-000057AC0000}"/>
    <cellStyle name="Normal 8 2 2 5 2 2 4 2 2" xfId="44122" xr:uid="{00000000-0005-0000-0000-000058AC0000}"/>
    <cellStyle name="Normal 8 2 2 5 2 2 4 3" xfId="44123" xr:uid="{00000000-0005-0000-0000-000059AC0000}"/>
    <cellStyle name="Normal 8 2 2 5 2 2 5" xfId="44124" xr:uid="{00000000-0005-0000-0000-00005AAC0000}"/>
    <cellStyle name="Normal 8 2 2 5 2 2 5 2" xfId="44125" xr:uid="{00000000-0005-0000-0000-00005BAC0000}"/>
    <cellStyle name="Normal 8 2 2 5 2 2 6" xfId="44126" xr:uid="{00000000-0005-0000-0000-00005CAC0000}"/>
    <cellStyle name="Normal 8 2 2 5 2 2 6 2" xfId="44127" xr:uid="{00000000-0005-0000-0000-00005DAC0000}"/>
    <cellStyle name="Normal 8 2 2 5 2 2 7" xfId="44128" xr:uid="{00000000-0005-0000-0000-00005EAC0000}"/>
    <cellStyle name="Normal 8 2 2 5 2 3" xfId="44129" xr:uid="{00000000-0005-0000-0000-00005FAC0000}"/>
    <cellStyle name="Normal 8 2 2 5 2 3 2" xfId="44130" xr:uid="{00000000-0005-0000-0000-000060AC0000}"/>
    <cellStyle name="Normal 8 2 2 5 2 3 2 2" xfId="44131" xr:uid="{00000000-0005-0000-0000-000061AC0000}"/>
    <cellStyle name="Normal 8 2 2 5 2 3 2 2 2" xfId="44132" xr:uid="{00000000-0005-0000-0000-000062AC0000}"/>
    <cellStyle name="Normal 8 2 2 5 2 3 2 3" xfId="44133" xr:uid="{00000000-0005-0000-0000-000063AC0000}"/>
    <cellStyle name="Normal 8 2 2 5 2 3 3" xfId="44134" xr:uid="{00000000-0005-0000-0000-000064AC0000}"/>
    <cellStyle name="Normal 8 2 2 5 2 3 3 2" xfId="44135" xr:uid="{00000000-0005-0000-0000-000065AC0000}"/>
    <cellStyle name="Normal 8 2 2 5 2 3 3 2 2" xfId="44136" xr:uid="{00000000-0005-0000-0000-000066AC0000}"/>
    <cellStyle name="Normal 8 2 2 5 2 3 3 3" xfId="44137" xr:uid="{00000000-0005-0000-0000-000067AC0000}"/>
    <cellStyle name="Normal 8 2 2 5 2 3 4" xfId="44138" xr:uid="{00000000-0005-0000-0000-000068AC0000}"/>
    <cellStyle name="Normal 8 2 2 5 2 3 4 2" xfId="44139" xr:uid="{00000000-0005-0000-0000-000069AC0000}"/>
    <cellStyle name="Normal 8 2 2 5 2 3 5" xfId="44140" xr:uid="{00000000-0005-0000-0000-00006AAC0000}"/>
    <cellStyle name="Normal 8 2 2 5 2 4" xfId="44141" xr:uid="{00000000-0005-0000-0000-00006BAC0000}"/>
    <cellStyle name="Normal 8 2 2 5 2 4 2" xfId="44142" xr:uid="{00000000-0005-0000-0000-00006CAC0000}"/>
    <cellStyle name="Normal 8 2 2 5 2 4 2 2" xfId="44143" xr:uid="{00000000-0005-0000-0000-00006DAC0000}"/>
    <cellStyle name="Normal 8 2 2 5 2 4 3" xfId="44144" xr:uid="{00000000-0005-0000-0000-00006EAC0000}"/>
    <cellStyle name="Normal 8 2 2 5 2 5" xfId="44145" xr:uid="{00000000-0005-0000-0000-00006FAC0000}"/>
    <cellStyle name="Normal 8 2 2 5 2 5 2" xfId="44146" xr:uid="{00000000-0005-0000-0000-000070AC0000}"/>
    <cellStyle name="Normal 8 2 2 5 2 5 2 2" xfId="44147" xr:uid="{00000000-0005-0000-0000-000071AC0000}"/>
    <cellStyle name="Normal 8 2 2 5 2 5 3" xfId="44148" xr:uid="{00000000-0005-0000-0000-000072AC0000}"/>
    <cellStyle name="Normal 8 2 2 5 2 6" xfId="44149" xr:uid="{00000000-0005-0000-0000-000073AC0000}"/>
    <cellStyle name="Normal 8 2 2 5 2 6 2" xfId="44150" xr:uid="{00000000-0005-0000-0000-000074AC0000}"/>
    <cellStyle name="Normal 8 2 2 5 2 7" xfId="44151" xr:uid="{00000000-0005-0000-0000-000075AC0000}"/>
    <cellStyle name="Normal 8 2 2 5 2 7 2" xfId="44152" xr:uid="{00000000-0005-0000-0000-000076AC0000}"/>
    <cellStyle name="Normal 8 2 2 5 2 8" xfId="44153" xr:uid="{00000000-0005-0000-0000-000077AC0000}"/>
    <cellStyle name="Normal 8 2 2 5 3" xfId="44154" xr:uid="{00000000-0005-0000-0000-000078AC0000}"/>
    <cellStyle name="Normal 8 2 2 5 3 2" xfId="44155" xr:uid="{00000000-0005-0000-0000-000079AC0000}"/>
    <cellStyle name="Normal 8 2 2 5 3 2 2" xfId="44156" xr:uid="{00000000-0005-0000-0000-00007AAC0000}"/>
    <cellStyle name="Normal 8 2 2 5 3 2 2 2" xfId="44157" xr:uid="{00000000-0005-0000-0000-00007BAC0000}"/>
    <cellStyle name="Normal 8 2 2 5 3 2 2 2 2" xfId="44158" xr:uid="{00000000-0005-0000-0000-00007CAC0000}"/>
    <cellStyle name="Normal 8 2 2 5 3 2 2 3" xfId="44159" xr:uid="{00000000-0005-0000-0000-00007DAC0000}"/>
    <cellStyle name="Normal 8 2 2 5 3 2 3" xfId="44160" xr:uid="{00000000-0005-0000-0000-00007EAC0000}"/>
    <cellStyle name="Normal 8 2 2 5 3 2 3 2" xfId="44161" xr:uid="{00000000-0005-0000-0000-00007FAC0000}"/>
    <cellStyle name="Normal 8 2 2 5 3 2 3 2 2" xfId="44162" xr:uid="{00000000-0005-0000-0000-000080AC0000}"/>
    <cellStyle name="Normal 8 2 2 5 3 2 3 3" xfId="44163" xr:uid="{00000000-0005-0000-0000-000081AC0000}"/>
    <cellStyle name="Normal 8 2 2 5 3 2 4" xfId="44164" xr:uid="{00000000-0005-0000-0000-000082AC0000}"/>
    <cellStyle name="Normal 8 2 2 5 3 2 4 2" xfId="44165" xr:uid="{00000000-0005-0000-0000-000083AC0000}"/>
    <cellStyle name="Normal 8 2 2 5 3 2 5" xfId="44166" xr:uid="{00000000-0005-0000-0000-000084AC0000}"/>
    <cellStyle name="Normal 8 2 2 5 3 3" xfId="44167" xr:uid="{00000000-0005-0000-0000-000085AC0000}"/>
    <cellStyle name="Normal 8 2 2 5 3 3 2" xfId="44168" xr:uid="{00000000-0005-0000-0000-000086AC0000}"/>
    <cellStyle name="Normal 8 2 2 5 3 3 2 2" xfId="44169" xr:uid="{00000000-0005-0000-0000-000087AC0000}"/>
    <cellStyle name="Normal 8 2 2 5 3 3 3" xfId="44170" xr:uid="{00000000-0005-0000-0000-000088AC0000}"/>
    <cellStyle name="Normal 8 2 2 5 3 4" xfId="44171" xr:uid="{00000000-0005-0000-0000-000089AC0000}"/>
    <cellStyle name="Normal 8 2 2 5 3 4 2" xfId="44172" xr:uid="{00000000-0005-0000-0000-00008AAC0000}"/>
    <cellStyle name="Normal 8 2 2 5 3 4 2 2" xfId="44173" xr:uid="{00000000-0005-0000-0000-00008BAC0000}"/>
    <cellStyle name="Normal 8 2 2 5 3 4 3" xfId="44174" xr:uid="{00000000-0005-0000-0000-00008CAC0000}"/>
    <cellStyle name="Normal 8 2 2 5 3 5" xfId="44175" xr:uid="{00000000-0005-0000-0000-00008DAC0000}"/>
    <cellStyle name="Normal 8 2 2 5 3 5 2" xfId="44176" xr:uid="{00000000-0005-0000-0000-00008EAC0000}"/>
    <cellStyle name="Normal 8 2 2 5 3 6" xfId="44177" xr:uid="{00000000-0005-0000-0000-00008FAC0000}"/>
    <cellStyle name="Normal 8 2 2 5 3 6 2" xfId="44178" xr:uid="{00000000-0005-0000-0000-000090AC0000}"/>
    <cellStyle name="Normal 8 2 2 5 3 7" xfId="44179" xr:uid="{00000000-0005-0000-0000-000091AC0000}"/>
    <cellStyle name="Normal 8 2 2 5 4" xfId="44180" xr:uid="{00000000-0005-0000-0000-000092AC0000}"/>
    <cellStyle name="Normal 8 2 2 5 4 2" xfId="44181" xr:uid="{00000000-0005-0000-0000-000093AC0000}"/>
    <cellStyle name="Normal 8 2 2 5 4 2 2" xfId="44182" xr:uid="{00000000-0005-0000-0000-000094AC0000}"/>
    <cellStyle name="Normal 8 2 2 5 4 2 2 2" xfId="44183" xr:uid="{00000000-0005-0000-0000-000095AC0000}"/>
    <cellStyle name="Normal 8 2 2 5 4 2 2 2 2" xfId="44184" xr:uid="{00000000-0005-0000-0000-000096AC0000}"/>
    <cellStyle name="Normal 8 2 2 5 4 2 2 3" xfId="44185" xr:uid="{00000000-0005-0000-0000-000097AC0000}"/>
    <cellStyle name="Normal 8 2 2 5 4 2 3" xfId="44186" xr:uid="{00000000-0005-0000-0000-000098AC0000}"/>
    <cellStyle name="Normal 8 2 2 5 4 2 3 2" xfId="44187" xr:uid="{00000000-0005-0000-0000-000099AC0000}"/>
    <cellStyle name="Normal 8 2 2 5 4 2 3 2 2" xfId="44188" xr:uid="{00000000-0005-0000-0000-00009AAC0000}"/>
    <cellStyle name="Normal 8 2 2 5 4 2 3 3" xfId="44189" xr:uid="{00000000-0005-0000-0000-00009BAC0000}"/>
    <cellStyle name="Normal 8 2 2 5 4 2 4" xfId="44190" xr:uid="{00000000-0005-0000-0000-00009CAC0000}"/>
    <cellStyle name="Normal 8 2 2 5 4 2 4 2" xfId="44191" xr:uid="{00000000-0005-0000-0000-00009DAC0000}"/>
    <cellStyle name="Normal 8 2 2 5 4 2 5" xfId="44192" xr:uid="{00000000-0005-0000-0000-00009EAC0000}"/>
    <cellStyle name="Normal 8 2 2 5 4 3" xfId="44193" xr:uid="{00000000-0005-0000-0000-00009FAC0000}"/>
    <cellStyle name="Normal 8 2 2 5 4 3 2" xfId="44194" xr:uid="{00000000-0005-0000-0000-0000A0AC0000}"/>
    <cellStyle name="Normal 8 2 2 5 4 3 2 2" xfId="44195" xr:uid="{00000000-0005-0000-0000-0000A1AC0000}"/>
    <cellStyle name="Normal 8 2 2 5 4 3 3" xfId="44196" xr:uid="{00000000-0005-0000-0000-0000A2AC0000}"/>
    <cellStyle name="Normal 8 2 2 5 4 4" xfId="44197" xr:uid="{00000000-0005-0000-0000-0000A3AC0000}"/>
    <cellStyle name="Normal 8 2 2 5 4 4 2" xfId="44198" xr:uid="{00000000-0005-0000-0000-0000A4AC0000}"/>
    <cellStyle name="Normal 8 2 2 5 4 4 2 2" xfId="44199" xr:uid="{00000000-0005-0000-0000-0000A5AC0000}"/>
    <cellStyle name="Normal 8 2 2 5 4 4 3" xfId="44200" xr:uid="{00000000-0005-0000-0000-0000A6AC0000}"/>
    <cellStyle name="Normal 8 2 2 5 4 5" xfId="44201" xr:uid="{00000000-0005-0000-0000-0000A7AC0000}"/>
    <cellStyle name="Normal 8 2 2 5 4 5 2" xfId="44202" xr:uid="{00000000-0005-0000-0000-0000A8AC0000}"/>
    <cellStyle name="Normal 8 2 2 5 4 6" xfId="44203" xr:uid="{00000000-0005-0000-0000-0000A9AC0000}"/>
    <cellStyle name="Normal 8 2 2 5 4 6 2" xfId="44204" xr:uid="{00000000-0005-0000-0000-0000AAAC0000}"/>
    <cellStyle name="Normal 8 2 2 5 4 7" xfId="44205" xr:uid="{00000000-0005-0000-0000-0000ABAC0000}"/>
    <cellStyle name="Normal 8 2 2 5 5" xfId="44206" xr:uid="{00000000-0005-0000-0000-0000ACAC0000}"/>
    <cellStyle name="Normal 8 2 2 5 5 2" xfId="44207" xr:uid="{00000000-0005-0000-0000-0000ADAC0000}"/>
    <cellStyle name="Normal 8 2 2 5 5 2 2" xfId="44208" xr:uid="{00000000-0005-0000-0000-0000AEAC0000}"/>
    <cellStyle name="Normal 8 2 2 5 5 2 2 2" xfId="44209" xr:uid="{00000000-0005-0000-0000-0000AFAC0000}"/>
    <cellStyle name="Normal 8 2 2 5 5 2 3" xfId="44210" xr:uid="{00000000-0005-0000-0000-0000B0AC0000}"/>
    <cellStyle name="Normal 8 2 2 5 5 3" xfId="44211" xr:uid="{00000000-0005-0000-0000-0000B1AC0000}"/>
    <cellStyle name="Normal 8 2 2 5 5 3 2" xfId="44212" xr:uid="{00000000-0005-0000-0000-0000B2AC0000}"/>
    <cellStyle name="Normal 8 2 2 5 5 3 2 2" xfId="44213" xr:uid="{00000000-0005-0000-0000-0000B3AC0000}"/>
    <cellStyle name="Normal 8 2 2 5 5 3 3" xfId="44214" xr:uid="{00000000-0005-0000-0000-0000B4AC0000}"/>
    <cellStyle name="Normal 8 2 2 5 5 4" xfId="44215" xr:uid="{00000000-0005-0000-0000-0000B5AC0000}"/>
    <cellStyle name="Normal 8 2 2 5 5 4 2" xfId="44216" xr:uid="{00000000-0005-0000-0000-0000B6AC0000}"/>
    <cellStyle name="Normal 8 2 2 5 5 5" xfId="44217" xr:uid="{00000000-0005-0000-0000-0000B7AC0000}"/>
    <cellStyle name="Normal 8 2 2 5 6" xfId="44218" xr:uid="{00000000-0005-0000-0000-0000B8AC0000}"/>
    <cellStyle name="Normal 8 2 2 5 6 2" xfId="44219" xr:uid="{00000000-0005-0000-0000-0000B9AC0000}"/>
    <cellStyle name="Normal 8 2 2 5 6 2 2" xfId="44220" xr:uid="{00000000-0005-0000-0000-0000BAAC0000}"/>
    <cellStyle name="Normal 8 2 2 5 6 2 2 2" xfId="44221" xr:uid="{00000000-0005-0000-0000-0000BBAC0000}"/>
    <cellStyle name="Normal 8 2 2 5 6 2 3" xfId="44222" xr:uid="{00000000-0005-0000-0000-0000BCAC0000}"/>
    <cellStyle name="Normal 8 2 2 5 6 3" xfId="44223" xr:uid="{00000000-0005-0000-0000-0000BDAC0000}"/>
    <cellStyle name="Normal 8 2 2 5 6 3 2" xfId="44224" xr:uid="{00000000-0005-0000-0000-0000BEAC0000}"/>
    <cellStyle name="Normal 8 2 2 5 6 4" xfId="44225" xr:uid="{00000000-0005-0000-0000-0000BFAC0000}"/>
    <cellStyle name="Normal 8 2 2 5 7" xfId="44226" xr:uid="{00000000-0005-0000-0000-0000C0AC0000}"/>
    <cellStyle name="Normal 8 2 2 5 7 2" xfId="44227" xr:uid="{00000000-0005-0000-0000-0000C1AC0000}"/>
    <cellStyle name="Normal 8 2 2 5 7 2 2" xfId="44228" xr:uid="{00000000-0005-0000-0000-0000C2AC0000}"/>
    <cellStyle name="Normal 8 2 2 5 7 3" xfId="44229" xr:uid="{00000000-0005-0000-0000-0000C3AC0000}"/>
    <cellStyle name="Normal 8 2 2 5 8" xfId="44230" xr:uid="{00000000-0005-0000-0000-0000C4AC0000}"/>
    <cellStyle name="Normal 8 2 2 5 8 2" xfId="44231" xr:uid="{00000000-0005-0000-0000-0000C5AC0000}"/>
    <cellStyle name="Normal 8 2 2 5 8 2 2" xfId="44232" xr:uid="{00000000-0005-0000-0000-0000C6AC0000}"/>
    <cellStyle name="Normal 8 2 2 5 8 3" xfId="44233" xr:uid="{00000000-0005-0000-0000-0000C7AC0000}"/>
    <cellStyle name="Normal 8 2 2 5 9" xfId="44234" xr:uid="{00000000-0005-0000-0000-0000C8AC0000}"/>
    <cellStyle name="Normal 8 2 2 5 9 2" xfId="44235" xr:uid="{00000000-0005-0000-0000-0000C9AC0000}"/>
    <cellStyle name="Normal 8 2 2 6" xfId="44236" xr:uid="{00000000-0005-0000-0000-0000CAAC0000}"/>
    <cellStyle name="Normal 8 2 2 6 10" xfId="44237" xr:uid="{00000000-0005-0000-0000-0000CBAC0000}"/>
    <cellStyle name="Normal 8 2 2 6 10 2" xfId="44238" xr:uid="{00000000-0005-0000-0000-0000CCAC0000}"/>
    <cellStyle name="Normal 8 2 2 6 11" xfId="44239" xr:uid="{00000000-0005-0000-0000-0000CDAC0000}"/>
    <cellStyle name="Normal 8 2 2 6 2" xfId="44240" xr:uid="{00000000-0005-0000-0000-0000CEAC0000}"/>
    <cellStyle name="Normal 8 2 2 6 2 2" xfId="44241" xr:uid="{00000000-0005-0000-0000-0000CFAC0000}"/>
    <cellStyle name="Normal 8 2 2 6 2 2 2" xfId="44242" xr:uid="{00000000-0005-0000-0000-0000D0AC0000}"/>
    <cellStyle name="Normal 8 2 2 6 2 2 2 2" xfId="44243" xr:uid="{00000000-0005-0000-0000-0000D1AC0000}"/>
    <cellStyle name="Normal 8 2 2 6 2 2 2 2 2" xfId="44244" xr:uid="{00000000-0005-0000-0000-0000D2AC0000}"/>
    <cellStyle name="Normal 8 2 2 6 2 2 2 2 2 2" xfId="44245" xr:uid="{00000000-0005-0000-0000-0000D3AC0000}"/>
    <cellStyle name="Normal 8 2 2 6 2 2 2 2 3" xfId="44246" xr:uid="{00000000-0005-0000-0000-0000D4AC0000}"/>
    <cellStyle name="Normal 8 2 2 6 2 2 2 3" xfId="44247" xr:uid="{00000000-0005-0000-0000-0000D5AC0000}"/>
    <cellStyle name="Normal 8 2 2 6 2 2 2 3 2" xfId="44248" xr:uid="{00000000-0005-0000-0000-0000D6AC0000}"/>
    <cellStyle name="Normal 8 2 2 6 2 2 2 3 2 2" xfId="44249" xr:uid="{00000000-0005-0000-0000-0000D7AC0000}"/>
    <cellStyle name="Normal 8 2 2 6 2 2 2 3 3" xfId="44250" xr:uid="{00000000-0005-0000-0000-0000D8AC0000}"/>
    <cellStyle name="Normal 8 2 2 6 2 2 2 4" xfId="44251" xr:uid="{00000000-0005-0000-0000-0000D9AC0000}"/>
    <cellStyle name="Normal 8 2 2 6 2 2 2 4 2" xfId="44252" xr:uid="{00000000-0005-0000-0000-0000DAAC0000}"/>
    <cellStyle name="Normal 8 2 2 6 2 2 2 5" xfId="44253" xr:uid="{00000000-0005-0000-0000-0000DBAC0000}"/>
    <cellStyle name="Normal 8 2 2 6 2 2 3" xfId="44254" xr:uid="{00000000-0005-0000-0000-0000DCAC0000}"/>
    <cellStyle name="Normal 8 2 2 6 2 2 3 2" xfId="44255" xr:uid="{00000000-0005-0000-0000-0000DDAC0000}"/>
    <cellStyle name="Normal 8 2 2 6 2 2 3 2 2" xfId="44256" xr:uid="{00000000-0005-0000-0000-0000DEAC0000}"/>
    <cellStyle name="Normal 8 2 2 6 2 2 3 3" xfId="44257" xr:uid="{00000000-0005-0000-0000-0000DFAC0000}"/>
    <cellStyle name="Normal 8 2 2 6 2 2 4" xfId="44258" xr:uid="{00000000-0005-0000-0000-0000E0AC0000}"/>
    <cellStyle name="Normal 8 2 2 6 2 2 4 2" xfId="44259" xr:uid="{00000000-0005-0000-0000-0000E1AC0000}"/>
    <cellStyle name="Normal 8 2 2 6 2 2 4 2 2" xfId="44260" xr:uid="{00000000-0005-0000-0000-0000E2AC0000}"/>
    <cellStyle name="Normal 8 2 2 6 2 2 4 3" xfId="44261" xr:uid="{00000000-0005-0000-0000-0000E3AC0000}"/>
    <cellStyle name="Normal 8 2 2 6 2 2 5" xfId="44262" xr:uid="{00000000-0005-0000-0000-0000E4AC0000}"/>
    <cellStyle name="Normal 8 2 2 6 2 2 5 2" xfId="44263" xr:uid="{00000000-0005-0000-0000-0000E5AC0000}"/>
    <cellStyle name="Normal 8 2 2 6 2 2 6" xfId="44264" xr:uid="{00000000-0005-0000-0000-0000E6AC0000}"/>
    <cellStyle name="Normal 8 2 2 6 2 2 6 2" xfId="44265" xr:uid="{00000000-0005-0000-0000-0000E7AC0000}"/>
    <cellStyle name="Normal 8 2 2 6 2 2 7" xfId="44266" xr:uid="{00000000-0005-0000-0000-0000E8AC0000}"/>
    <cellStyle name="Normal 8 2 2 6 2 3" xfId="44267" xr:uid="{00000000-0005-0000-0000-0000E9AC0000}"/>
    <cellStyle name="Normal 8 2 2 6 2 3 2" xfId="44268" xr:uid="{00000000-0005-0000-0000-0000EAAC0000}"/>
    <cellStyle name="Normal 8 2 2 6 2 3 2 2" xfId="44269" xr:uid="{00000000-0005-0000-0000-0000EBAC0000}"/>
    <cellStyle name="Normal 8 2 2 6 2 3 2 2 2" xfId="44270" xr:uid="{00000000-0005-0000-0000-0000ECAC0000}"/>
    <cellStyle name="Normal 8 2 2 6 2 3 2 3" xfId="44271" xr:uid="{00000000-0005-0000-0000-0000EDAC0000}"/>
    <cellStyle name="Normal 8 2 2 6 2 3 3" xfId="44272" xr:uid="{00000000-0005-0000-0000-0000EEAC0000}"/>
    <cellStyle name="Normal 8 2 2 6 2 3 3 2" xfId="44273" xr:uid="{00000000-0005-0000-0000-0000EFAC0000}"/>
    <cellStyle name="Normal 8 2 2 6 2 3 3 2 2" xfId="44274" xr:uid="{00000000-0005-0000-0000-0000F0AC0000}"/>
    <cellStyle name="Normal 8 2 2 6 2 3 3 3" xfId="44275" xr:uid="{00000000-0005-0000-0000-0000F1AC0000}"/>
    <cellStyle name="Normal 8 2 2 6 2 3 4" xfId="44276" xr:uid="{00000000-0005-0000-0000-0000F2AC0000}"/>
    <cellStyle name="Normal 8 2 2 6 2 3 4 2" xfId="44277" xr:uid="{00000000-0005-0000-0000-0000F3AC0000}"/>
    <cellStyle name="Normal 8 2 2 6 2 3 5" xfId="44278" xr:uid="{00000000-0005-0000-0000-0000F4AC0000}"/>
    <cellStyle name="Normal 8 2 2 6 2 4" xfId="44279" xr:uid="{00000000-0005-0000-0000-0000F5AC0000}"/>
    <cellStyle name="Normal 8 2 2 6 2 4 2" xfId="44280" xr:uid="{00000000-0005-0000-0000-0000F6AC0000}"/>
    <cellStyle name="Normal 8 2 2 6 2 4 2 2" xfId="44281" xr:uid="{00000000-0005-0000-0000-0000F7AC0000}"/>
    <cellStyle name="Normal 8 2 2 6 2 4 3" xfId="44282" xr:uid="{00000000-0005-0000-0000-0000F8AC0000}"/>
    <cellStyle name="Normal 8 2 2 6 2 5" xfId="44283" xr:uid="{00000000-0005-0000-0000-0000F9AC0000}"/>
    <cellStyle name="Normal 8 2 2 6 2 5 2" xfId="44284" xr:uid="{00000000-0005-0000-0000-0000FAAC0000}"/>
    <cellStyle name="Normal 8 2 2 6 2 5 2 2" xfId="44285" xr:uid="{00000000-0005-0000-0000-0000FBAC0000}"/>
    <cellStyle name="Normal 8 2 2 6 2 5 3" xfId="44286" xr:uid="{00000000-0005-0000-0000-0000FCAC0000}"/>
    <cellStyle name="Normal 8 2 2 6 2 6" xfId="44287" xr:uid="{00000000-0005-0000-0000-0000FDAC0000}"/>
    <cellStyle name="Normal 8 2 2 6 2 6 2" xfId="44288" xr:uid="{00000000-0005-0000-0000-0000FEAC0000}"/>
    <cellStyle name="Normal 8 2 2 6 2 7" xfId="44289" xr:uid="{00000000-0005-0000-0000-0000FFAC0000}"/>
    <cellStyle name="Normal 8 2 2 6 2 7 2" xfId="44290" xr:uid="{00000000-0005-0000-0000-000000AD0000}"/>
    <cellStyle name="Normal 8 2 2 6 2 8" xfId="44291" xr:uid="{00000000-0005-0000-0000-000001AD0000}"/>
    <cellStyle name="Normal 8 2 2 6 3" xfId="44292" xr:uid="{00000000-0005-0000-0000-000002AD0000}"/>
    <cellStyle name="Normal 8 2 2 6 3 2" xfId="44293" xr:uid="{00000000-0005-0000-0000-000003AD0000}"/>
    <cellStyle name="Normal 8 2 2 6 3 2 2" xfId="44294" xr:uid="{00000000-0005-0000-0000-000004AD0000}"/>
    <cellStyle name="Normal 8 2 2 6 3 2 2 2" xfId="44295" xr:uid="{00000000-0005-0000-0000-000005AD0000}"/>
    <cellStyle name="Normal 8 2 2 6 3 2 2 2 2" xfId="44296" xr:uid="{00000000-0005-0000-0000-000006AD0000}"/>
    <cellStyle name="Normal 8 2 2 6 3 2 2 3" xfId="44297" xr:uid="{00000000-0005-0000-0000-000007AD0000}"/>
    <cellStyle name="Normal 8 2 2 6 3 2 3" xfId="44298" xr:uid="{00000000-0005-0000-0000-000008AD0000}"/>
    <cellStyle name="Normal 8 2 2 6 3 2 3 2" xfId="44299" xr:uid="{00000000-0005-0000-0000-000009AD0000}"/>
    <cellStyle name="Normal 8 2 2 6 3 2 3 2 2" xfId="44300" xr:uid="{00000000-0005-0000-0000-00000AAD0000}"/>
    <cellStyle name="Normal 8 2 2 6 3 2 3 3" xfId="44301" xr:uid="{00000000-0005-0000-0000-00000BAD0000}"/>
    <cellStyle name="Normal 8 2 2 6 3 2 4" xfId="44302" xr:uid="{00000000-0005-0000-0000-00000CAD0000}"/>
    <cellStyle name="Normal 8 2 2 6 3 2 4 2" xfId="44303" xr:uid="{00000000-0005-0000-0000-00000DAD0000}"/>
    <cellStyle name="Normal 8 2 2 6 3 2 5" xfId="44304" xr:uid="{00000000-0005-0000-0000-00000EAD0000}"/>
    <cellStyle name="Normal 8 2 2 6 3 3" xfId="44305" xr:uid="{00000000-0005-0000-0000-00000FAD0000}"/>
    <cellStyle name="Normal 8 2 2 6 3 3 2" xfId="44306" xr:uid="{00000000-0005-0000-0000-000010AD0000}"/>
    <cellStyle name="Normal 8 2 2 6 3 3 2 2" xfId="44307" xr:uid="{00000000-0005-0000-0000-000011AD0000}"/>
    <cellStyle name="Normal 8 2 2 6 3 3 3" xfId="44308" xr:uid="{00000000-0005-0000-0000-000012AD0000}"/>
    <cellStyle name="Normal 8 2 2 6 3 4" xfId="44309" xr:uid="{00000000-0005-0000-0000-000013AD0000}"/>
    <cellStyle name="Normal 8 2 2 6 3 4 2" xfId="44310" xr:uid="{00000000-0005-0000-0000-000014AD0000}"/>
    <cellStyle name="Normal 8 2 2 6 3 4 2 2" xfId="44311" xr:uid="{00000000-0005-0000-0000-000015AD0000}"/>
    <cellStyle name="Normal 8 2 2 6 3 4 3" xfId="44312" xr:uid="{00000000-0005-0000-0000-000016AD0000}"/>
    <cellStyle name="Normal 8 2 2 6 3 5" xfId="44313" xr:uid="{00000000-0005-0000-0000-000017AD0000}"/>
    <cellStyle name="Normal 8 2 2 6 3 5 2" xfId="44314" xr:uid="{00000000-0005-0000-0000-000018AD0000}"/>
    <cellStyle name="Normal 8 2 2 6 3 6" xfId="44315" xr:uid="{00000000-0005-0000-0000-000019AD0000}"/>
    <cellStyle name="Normal 8 2 2 6 3 6 2" xfId="44316" xr:uid="{00000000-0005-0000-0000-00001AAD0000}"/>
    <cellStyle name="Normal 8 2 2 6 3 7" xfId="44317" xr:uid="{00000000-0005-0000-0000-00001BAD0000}"/>
    <cellStyle name="Normal 8 2 2 6 4" xfId="44318" xr:uid="{00000000-0005-0000-0000-00001CAD0000}"/>
    <cellStyle name="Normal 8 2 2 6 4 2" xfId="44319" xr:uid="{00000000-0005-0000-0000-00001DAD0000}"/>
    <cellStyle name="Normal 8 2 2 6 4 2 2" xfId="44320" xr:uid="{00000000-0005-0000-0000-00001EAD0000}"/>
    <cellStyle name="Normal 8 2 2 6 4 2 2 2" xfId="44321" xr:uid="{00000000-0005-0000-0000-00001FAD0000}"/>
    <cellStyle name="Normal 8 2 2 6 4 2 2 2 2" xfId="44322" xr:uid="{00000000-0005-0000-0000-000020AD0000}"/>
    <cellStyle name="Normal 8 2 2 6 4 2 2 3" xfId="44323" xr:uid="{00000000-0005-0000-0000-000021AD0000}"/>
    <cellStyle name="Normal 8 2 2 6 4 2 3" xfId="44324" xr:uid="{00000000-0005-0000-0000-000022AD0000}"/>
    <cellStyle name="Normal 8 2 2 6 4 2 3 2" xfId="44325" xr:uid="{00000000-0005-0000-0000-000023AD0000}"/>
    <cellStyle name="Normal 8 2 2 6 4 2 3 2 2" xfId="44326" xr:uid="{00000000-0005-0000-0000-000024AD0000}"/>
    <cellStyle name="Normal 8 2 2 6 4 2 3 3" xfId="44327" xr:uid="{00000000-0005-0000-0000-000025AD0000}"/>
    <cellStyle name="Normal 8 2 2 6 4 2 4" xfId="44328" xr:uid="{00000000-0005-0000-0000-000026AD0000}"/>
    <cellStyle name="Normal 8 2 2 6 4 2 4 2" xfId="44329" xr:uid="{00000000-0005-0000-0000-000027AD0000}"/>
    <cellStyle name="Normal 8 2 2 6 4 2 5" xfId="44330" xr:uid="{00000000-0005-0000-0000-000028AD0000}"/>
    <cellStyle name="Normal 8 2 2 6 4 3" xfId="44331" xr:uid="{00000000-0005-0000-0000-000029AD0000}"/>
    <cellStyle name="Normal 8 2 2 6 4 3 2" xfId="44332" xr:uid="{00000000-0005-0000-0000-00002AAD0000}"/>
    <cellStyle name="Normal 8 2 2 6 4 3 2 2" xfId="44333" xr:uid="{00000000-0005-0000-0000-00002BAD0000}"/>
    <cellStyle name="Normal 8 2 2 6 4 3 3" xfId="44334" xr:uid="{00000000-0005-0000-0000-00002CAD0000}"/>
    <cellStyle name="Normal 8 2 2 6 4 4" xfId="44335" xr:uid="{00000000-0005-0000-0000-00002DAD0000}"/>
    <cellStyle name="Normal 8 2 2 6 4 4 2" xfId="44336" xr:uid="{00000000-0005-0000-0000-00002EAD0000}"/>
    <cellStyle name="Normal 8 2 2 6 4 4 2 2" xfId="44337" xr:uid="{00000000-0005-0000-0000-00002FAD0000}"/>
    <cellStyle name="Normal 8 2 2 6 4 4 3" xfId="44338" xr:uid="{00000000-0005-0000-0000-000030AD0000}"/>
    <cellStyle name="Normal 8 2 2 6 4 5" xfId="44339" xr:uid="{00000000-0005-0000-0000-000031AD0000}"/>
    <cellStyle name="Normal 8 2 2 6 4 5 2" xfId="44340" xr:uid="{00000000-0005-0000-0000-000032AD0000}"/>
    <cellStyle name="Normal 8 2 2 6 4 6" xfId="44341" xr:uid="{00000000-0005-0000-0000-000033AD0000}"/>
    <cellStyle name="Normal 8 2 2 6 4 6 2" xfId="44342" xr:uid="{00000000-0005-0000-0000-000034AD0000}"/>
    <cellStyle name="Normal 8 2 2 6 4 7" xfId="44343" xr:uid="{00000000-0005-0000-0000-000035AD0000}"/>
    <cellStyle name="Normal 8 2 2 6 5" xfId="44344" xr:uid="{00000000-0005-0000-0000-000036AD0000}"/>
    <cellStyle name="Normal 8 2 2 6 5 2" xfId="44345" xr:uid="{00000000-0005-0000-0000-000037AD0000}"/>
    <cellStyle name="Normal 8 2 2 6 5 2 2" xfId="44346" xr:uid="{00000000-0005-0000-0000-000038AD0000}"/>
    <cellStyle name="Normal 8 2 2 6 5 2 2 2" xfId="44347" xr:uid="{00000000-0005-0000-0000-000039AD0000}"/>
    <cellStyle name="Normal 8 2 2 6 5 2 3" xfId="44348" xr:uid="{00000000-0005-0000-0000-00003AAD0000}"/>
    <cellStyle name="Normal 8 2 2 6 5 3" xfId="44349" xr:uid="{00000000-0005-0000-0000-00003BAD0000}"/>
    <cellStyle name="Normal 8 2 2 6 5 3 2" xfId="44350" xr:uid="{00000000-0005-0000-0000-00003CAD0000}"/>
    <cellStyle name="Normal 8 2 2 6 5 3 2 2" xfId="44351" xr:uid="{00000000-0005-0000-0000-00003DAD0000}"/>
    <cellStyle name="Normal 8 2 2 6 5 3 3" xfId="44352" xr:uid="{00000000-0005-0000-0000-00003EAD0000}"/>
    <cellStyle name="Normal 8 2 2 6 5 4" xfId="44353" xr:uid="{00000000-0005-0000-0000-00003FAD0000}"/>
    <cellStyle name="Normal 8 2 2 6 5 4 2" xfId="44354" xr:uid="{00000000-0005-0000-0000-000040AD0000}"/>
    <cellStyle name="Normal 8 2 2 6 5 5" xfId="44355" xr:uid="{00000000-0005-0000-0000-000041AD0000}"/>
    <cellStyle name="Normal 8 2 2 6 6" xfId="44356" xr:uid="{00000000-0005-0000-0000-000042AD0000}"/>
    <cellStyle name="Normal 8 2 2 6 6 2" xfId="44357" xr:uid="{00000000-0005-0000-0000-000043AD0000}"/>
    <cellStyle name="Normal 8 2 2 6 6 2 2" xfId="44358" xr:uid="{00000000-0005-0000-0000-000044AD0000}"/>
    <cellStyle name="Normal 8 2 2 6 6 2 2 2" xfId="44359" xr:uid="{00000000-0005-0000-0000-000045AD0000}"/>
    <cellStyle name="Normal 8 2 2 6 6 2 3" xfId="44360" xr:uid="{00000000-0005-0000-0000-000046AD0000}"/>
    <cellStyle name="Normal 8 2 2 6 6 3" xfId="44361" xr:uid="{00000000-0005-0000-0000-000047AD0000}"/>
    <cellStyle name="Normal 8 2 2 6 6 3 2" xfId="44362" xr:uid="{00000000-0005-0000-0000-000048AD0000}"/>
    <cellStyle name="Normal 8 2 2 6 6 4" xfId="44363" xr:uid="{00000000-0005-0000-0000-000049AD0000}"/>
    <cellStyle name="Normal 8 2 2 6 7" xfId="44364" xr:uid="{00000000-0005-0000-0000-00004AAD0000}"/>
    <cellStyle name="Normal 8 2 2 6 7 2" xfId="44365" xr:uid="{00000000-0005-0000-0000-00004BAD0000}"/>
    <cellStyle name="Normal 8 2 2 6 7 2 2" xfId="44366" xr:uid="{00000000-0005-0000-0000-00004CAD0000}"/>
    <cellStyle name="Normal 8 2 2 6 7 3" xfId="44367" xr:uid="{00000000-0005-0000-0000-00004DAD0000}"/>
    <cellStyle name="Normal 8 2 2 6 8" xfId="44368" xr:uid="{00000000-0005-0000-0000-00004EAD0000}"/>
    <cellStyle name="Normal 8 2 2 6 8 2" xfId="44369" xr:uid="{00000000-0005-0000-0000-00004FAD0000}"/>
    <cellStyle name="Normal 8 2 2 6 8 2 2" xfId="44370" xr:uid="{00000000-0005-0000-0000-000050AD0000}"/>
    <cellStyle name="Normal 8 2 2 6 8 3" xfId="44371" xr:uid="{00000000-0005-0000-0000-000051AD0000}"/>
    <cellStyle name="Normal 8 2 2 6 9" xfId="44372" xr:uid="{00000000-0005-0000-0000-000052AD0000}"/>
    <cellStyle name="Normal 8 2 2 6 9 2" xfId="44373" xr:uid="{00000000-0005-0000-0000-000053AD0000}"/>
    <cellStyle name="Normal 8 2 2 7" xfId="44374" xr:uid="{00000000-0005-0000-0000-000054AD0000}"/>
    <cellStyle name="Normal 8 2 2 7 2" xfId="44375" xr:uid="{00000000-0005-0000-0000-000055AD0000}"/>
    <cellStyle name="Normal 8 2 2 7 2 2" xfId="44376" xr:uid="{00000000-0005-0000-0000-000056AD0000}"/>
    <cellStyle name="Normal 8 2 2 7 2 2 2" xfId="44377" xr:uid="{00000000-0005-0000-0000-000057AD0000}"/>
    <cellStyle name="Normal 8 2 2 7 2 2 2 2" xfId="44378" xr:uid="{00000000-0005-0000-0000-000058AD0000}"/>
    <cellStyle name="Normal 8 2 2 7 2 2 2 2 2" xfId="44379" xr:uid="{00000000-0005-0000-0000-000059AD0000}"/>
    <cellStyle name="Normal 8 2 2 7 2 2 2 3" xfId="44380" xr:uid="{00000000-0005-0000-0000-00005AAD0000}"/>
    <cellStyle name="Normal 8 2 2 7 2 2 3" xfId="44381" xr:uid="{00000000-0005-0000-0000-00005BAD0000}"/>
    <cellStyle name="Normal 8 2 2 7 2 2 3 2" xfId="44382" xr:uid="{00000000-0005-0000-0000-00005CAD0000}"/>
    <cellStyle name="Normal 8 2 2 7 2 2 3 2 2" xfId="44383" xr:uid="{00000000-0005-0000-0000-00005DAD0000}"/>
    <cellStyle name="Normal 8 2 2 7 2 2 3 3" xfId="44384" xr:uid="{00000000-0005-0000-0000-00005EAD0000}"/>
    <cellStyle name="Normal 8 2 2 7 2 2 4" xfId="44385" xr:uid="{00000000-0005-0000-0000-00005FAD0000}"/>
    <cellStyle name="Normal 8 2 2 7 2 2 4 2" xfId="44386" xr:uid="{00000000-0005-0000-0000-000060AD0000}"/>
    <cellStyle name="Normal 8 2 2 7 2 2 5" xfId="44387" xr:uid="{00000000-0005-0000-0000-000061AD0000}"/>
    <cellStyle name="Normal 8 2 2 7 2 3" xfId="44388" xr:uid="{00000000-0005-0000-0000-000062AD0000}"/>
    <cellStyle name="Normal 8 2 2 7 2 3 2" xfId="44389" xr:uid="{00000000-0005-0000-0000-000063AD0000}"/>
    <cellStyle name="Normal 8 2 2 7 2 3 2 2" xfId="44390" xr:uid="{00000000-0005-0000-0000-000064AD0000}"/>
    <cellStyle name="Normal 8 2 2 7 2 3 3" xfId="44391" xr:uid="{00000000-0005-0000-0000-000065AD0000}"/>
    <cellStyle name="Normal 8 2 2 7 2 4" xfId="44392" xr:uid="{00000000-0005-0000-0000-000066AD0000}"/>
    <cellStyle name="Normal 8 2 2 7 2 4 2" xfId="44393" xr:uid="{00000000-0005-0000-0000-000067AD0000}"/>
    <cellStyle name="Normal 8 2 2 7 2 4 2 2" xfId="44394" xr:uid="{00000000-0005-0000-0000-000068AD0000}"/>
    <cellStyle name="Normal 8 2 2 7 2 4 3" xfId="44395" xr:uid="{00000000-0005-0000-0000-000069AD0000}"/>
    <cellStyle name="Normal 8 2 2 7 2 5" xfId="44396" xr:uid="{00000000-0005-0000-0000-00006AAD0000}"/>
    <cellStyle name="Normal 8 2 2 7 2 5 2" xfId="44397" xr:uid="{00000000-0005-0000-0000-00006BAD0000}"/>
    <cellStyle name="Normal 8 2 2 7 2 6" xfId="44398" xr:uid="{00000000-0005-0000-0000-00006CAD0000}"/>
    <cellStyle name="Normal 8 2 2 7 2 6 2" xfId="44399" xr:uid="{00000000-0005-0000-0000-00006DAD0000}"/>
    <cellStyle name="Normal 8 2 2 7 2 7" xfId="44400" xr:uid="{00000000-0005-0000-0000-00006EAD0000}"/>
    <cellStyle name="Normal 8 2 2 7 3" xfId="44401" xr:uid="{00000000-0005-0000-0000-00006FAD0000}"/>
    <cellStyle name="Normal 8 2 2 7 3 2" xfId="44402" xr:uid="{00000000-0005-0000-0000-000070AD0000}"/>
    <cellStyle name="Normal 8 2 2 7 3 2 2" xfId="44403" xr:uid="{00000000-0005-0000-0000-000071AD0000}"/>
    <cellStyle name="Normal 8 2 2 7 3 2 2 2" xfId="44404" xr:uid="{00000000-0005-0000-0000-000072AD0000}"/>
    <cellStyle name="Normal 8 2 2 7 3 2 3" xfId="44405" xr:uid="{00000000-0005-0000-0000-000073AD0000}"/>
    <cellStyle name="Normal 8 2 2 7 3 3" xfId="44406" xr:uid="{00000000-0005-0000-0000-000074AD0000}"/>
    <cellStyle name="Normal 8 2 2 7 3 3 2" xfId="44407" xr:uid="{00000000-0005-0000-0000-000075AD0000}"/>
    <cellStyle name="Normal 8 2 2 7 3 3 2 2" xfId="44408" xr:uid="{00000000-0005-0000-0000-000076AD0000}"/>
    <cellStyle name="Normal 8 2 2 7 3 3 3" xfId="44409" xr:uid="{00000000-0005-0000-0000-000077AD0000}"/>
    <cellStyle name="Normal 8 2 2 7 3 4" xfId="44410" xr:uid="{00000000-0005-0000-0000-000078AD0000}"/>
    <cellStyle name="Normal 8 2 2 7 3 4 2" xfId="44411" xr:uid="{00000000-0005-0000-0000-000079AD0000}"/>
    <cellStyle name="Normal 8 2 2 7 3 5" xfId="44412" xr:uid="{00000000-0005-0000-0000-00007AAD0000}"/>
    <cellStyle name="Normal 8 2 2 7 4" xfId="44413" xr:uid="{00000000-0005-0000-0000-00007BAD0000}"/>
    <cellStyle name="Normal 8 2 2 7 4 2" xfId="44414" xr:uid="{00000000-0005-0000-0000-00007CAD0000}"/>
    <cellStyle name="Normal 8 2 2 7 4 2 2" xfId="44415" xr:uid="{00000000-0005-0000-0000-00007DAD0000}"/>
    <cellStyle name="Normal 8 2 2 7 4 3" xfId="44416" xr:uid="{00000000-0005-0000-0000-00007EAD0000}"/>
    <cellStyle name="Normal 8 2 2 7 5" xfId="44417" xr:uid="{00000000-0005-0000-0000-00007FAD0000}"/>
    <cellStyle name="Normal 8 2 2 7 5 2" xfId="44418" xr:uid="{00000000-0005-0000-0000-000080AD0000}"/>
    <cellStyle name="Normal 8 2 2 7 5 2 2" xfId="44419" xr:uid="{00000000-0005-0000-0000-000081AD0000}"/>
    <cellStyle name="Normal 8 2 2 7 5 3" xfId="44420" xr:uid="{00000000-0005-0000-0000-000082AD0000}"/>
    <cellStyle name="Normal 8 2 2 7 6" xfId="44421" xr:uid="{00000000-0005-0000-0000-000083AD0000}"/>
    <cellStyle name="Normal 8 2 2 7 6 2" xfId="44422" xr:uid="{00000000-0005-0000-0000-000084AD0000}"/>
    <cellStyle name="Normal 8 2 2 7 7" xfId="44423" xr:uid="{00000000-0005-0000-0000-000085AD0000}"/>
    <cellStyle name="Normal 8 2 2 7 7 2" xfId="44424" xr:uid="{00000000-0005-0000-0000-000086AD0000}"/>
    <cellStyle name="Normal 8 2 2 7 8" xfId="44425" xr:uid="{00000000-0005-0000-0000-000087AD0000}"/>
    <cellStyle name="Normal 8 2 2 8" xfId="44426" xr:uid="{00000000-0005-0000-0000-000088AD0000}"/>
    <cellStyle name="Normal 8 2 2 8 2" xfId="44427" xr:uid="{00000000-0005-0000-0000-000089AD0000}"/>
    <cellStyle name="Normal 8 2 2 8 2 2" xfId="44428" xr:uid="{00000000-0005-0000-0000-00008AAD0000}"/>
    <cellStyle name="Normal 8 2 2 8 2 2 2" xfId="44429" xr:uid="{00000000-0005-0000-0000-00008BAD0000}"/>
    <cellStyle name="Normal 8 2 2 8 2 2 2 2" xfId="44430" xr:uid="{00000000-0005-0000-0000-00008CAD0000}"/>
    <cellStyle name="Normal 8 2 2 8 2 2 3" xfId="44431" xr:uid="{00000000-0005-0000-0000-00008DAD0000}"/>
    <cellStyle name="Normal 8 2 2 8 2 3" xfId="44432" xr:uid="{00000000-0005-0000-0000-00008EAD0000}"/>
    <cellStyle name="Normal 8 2 2 8 2 3 2" xfId="44433" xr:uid="{00000000-0005-0000-0000-00008FAD0000}"/>
    <cellStyle name="Normal 8 2 2 8 2 3 2 2" xfId="44434" xr:uid="{00000000-0005-0000-0000-000090AD0000}"/>
    <cellStyle name="Normal 8 2 2 8 2 3 3" xfId="44435" xr:uid="{00000000-0005-0000-0000-000091AD0000}"/>
    <cellStyle name="Normal 8 2 2 8 2 4" xfId="44436" xr:uid="{00000000-0005-0000-0000-000092AD0000}"/>
    <cellStyle name="Normal 8 2 2 8 2 4 2" xfId="44437" xr:uid="{00000000-0005-0000-0000-000093AD0000}"/>
    <cellStyle name="Normal 8 2 2 8 2 5" xfId="44438" xr:uid="{00000000-0005-0000-0000-000094AD0000}"/>
    <cellStyle name="Normal 8 2 2 8 3" xfId="44439" xr:uid="{00000000-0005-0000-0000-000095AD0000}"/>
    <cellStyle name="Normal 8 2 2 8 3 2" xfId="44440" xr:uid="{00000000-0005-0000-0000-000096AD0000}"/>
    <cellStyle name="Normal 8 2 2 8 3 2 2" xfId="44441" xr:uid="{00000000-0005-0000-0000-000097AD0000}"/>
    <cellStyle name="Normal 8 2 2 8 3 3" xfId="44442" xr:uid="{00000000-0005-0000-0000-000098AD0000}"/>
    <cellStyle name="Normal 8 2 2 8 4" xfId="44443" xr:uid="{00000000-0005-0000-0000-000099AD0000}"/>
    <cellStyle name="Normal 8 2 2 8 4 2" xfId="44444" xr:uid="{00000000-0005-0000-0000-00009AAD0000}"/>
    <cellStyle name="Normal 8 2 2 8 4 2 2" xfId="44445" xr:uid="{00000000-0005-0000-0000-00009BAD0000}"/>
    <cellStyle name="Normal 8 2 2 8 4 3" xfId="44446" xr:uid="{00000000-0005-0000-0000-00009CAD0000}"/>
    <cellStyle name="Normal 8 2 2 8 5" xfId="44447" xr:uid="{00000000-0005-0000-0000-00009DAD0000}"/>
    <cellStyle name="Normal 8 2 2 8 5 2" xfId="44448" xr:uid="{00000000-0005-0000-0000-00009EAD0000}"/>
    <cellStyle name="Normal 8 2 2 8 6" xfId="44449" xr:uid="{00000000-0005-0000-0000-00009FAD0000}"/>
    <cellStyle name="Normal 8 2 2 8 6 2" xfId="44450" xr:uid="{00000000-0005-0000-0000-0000A0AD0000}"/>
    <cellStyle name="Normal 8 2 2 8 7" xfId="44451" xr:uid="{00000000-0005-0000-0000-0000A1AD0000}"/>
    <cellStyle name="Normal 8 2 2 9" xfId="44452" xr:uid="{00000000-0005-0000-0000-0000A2AD0000}"/>
    <cellStyle name="Normal 8 2 2 9 2" xfId="44453" xr:uid="{00000000-0005-0000-0000-0000A3AD0000}"/>
    <cellStyle name="Normal 8 2 2 9 2 2" xfId="44454" xr:uid="{00000000-0005-0000-0000-0000A4AD0000}"/>
    <cellStyle name="Normal 8 2 2 9 2 2 2" xfId="44455" xr:uid="{00000000-0005-0000-0000-0000A5AD0000}"/>
    <cellStyle name="Normal 8 2 2 9 2 2 2 2" xfId="44456" xr:uid="{00000000-0005-0000-0000-0000A6AD0000}"/>
    <cellStyle name="Normal 8 2 2 9 2 2 3" xfId="44457" xr:uid="{00000000-0005-0000-0000-0000A7AD0000}"/>
    <cellStyle name="Normal 8 2 2 9 2 3" xfId="44458" xr:uid="{00000000-0005-0000-0000-0000A8AD0000}"/>
    <cellStyle name="Normal 8 2 2 9 2 3 2" xfId="44459" xr:uid="{00000000-0005-0000-0000-0000A9AD0000}"/>
    <cellStyle name="Normal 8 2 2 9 2 3 2 2" xfId="44460" xr:uid="{00000000-0005-0000-0000-0000AAAD0000}"/>
    <cellStyle name="Normal 8 2 2 9 2 3 3" xfId="44461" xr:uid="{00000000-0005-0000-0000-0000ABAD0000}"/>
    <cellStyle name="Normal 8 2 2 9 2 4" xfId="44462" xr:uid="{00000000-0005-0000-0000-0000ACAD0000}"/>
    <cellStyle name="Normal 8 2 2 9 2 4 2" xfId="44463" xr:uid="{00000000-0005-0000-0000-0000ADAD0000}"/>
    <cellStyle name="Normal 8 2 2 9 2 5" xfId="44464" xr:uid="{00000000-0005-0000-0000-0000AEAD0000}"/>
    <cellStyle name="Normal 8 2 2 9 3" xfId="44465" xr:uid="{00000000-0005-0000-0000-0000AFAD0000}"/>
    <cellStyle name="Normal 8 2 2 9 3 2" xfId="44466" xr:uid="{00000000-0005-0000-0000-0000B0AD0000}"/>
    <cellStyle name="Normal 8 2 2 9 3 2 2" xfId="44467" xr:uid="{00000000-0005-0000-0000-0000B1AD0000}"/>
    <cellStyle name="Normal 8 2 2 9 3 3" xfId="44468" xr:uid="{00000000-0005-0000-0000-0000B2AD0000}"/>
    <cellStyle name="Normal 8 2 2 9 4" xfId="44469" xr:uid="{00000000-0005-0000-0000-0000B3AD0000}"/>
    <cellStyle name="Normal 8 2 2 9 4 2" xfId="44470" xr:uid="{00000000-0005-0000-0000-0000B4AD0000}"/>
    <cellStyle name="Normal 8 2 2 9 4 2 2" xfId="44471" xr:uid="{00000000-0005-0000-0000-0000B5AD0000}"/>
    <cellStyle name="Normal 8 2 2 9 4 3" xfId="44472" xr:uid="{00000000-0005-0000-0000-0000B6AD0000}"/>
    <cellStyle name="Normal 8 2 2 9 5" xfId="44473" xr:uid="{00000000-0005-0000-0000-0000B7AD0000}"/>
    <cellStyle name="Normal 8 2 2 9 5 2" xfId="44474" xr:uid="{00000000-0005-0000-0000-0000B8AD0000}"/>
    <cellStyle name="Normal 8 2 2 9 6" xfId="44475" xr:uid="{00000000-0005-0000-0000-0000B9AD0000}"/>
    <cellStyle name="Normal 8 2 2 9 6 2" xfId="44476" xr:uid="{00000000-0005-0000-0000-0000BAAD0000}"/>
    <cellStyle name="Normal 8 2 2 9 7" xfId="44477" xr:uid="{00000000-0005-0000-0000-0000BBAD0000}"/>
    <cellStyle name="Normal 8 2 3" xfId="44478" xr:uid="{00000000-0005-0000-0000-0000BCAD0000}"/>
    <cellStyle name="Normal 8 2 3 10" xfId="44479" xr:uid="{00000000-0005-0000-0000-0000BDAD0000}"/>
    <cellStyle name="Normal 8 2 3 10 2" xfId="44480" xr:uid="{00000000-0005-0000-0000-0000BEAD0000}"/>
    <cellStyle name="Normal 8 2 3 10 2 2" xfId="44481" xr:uid="{00000000-0005-0000-0000-0000BFAD0000}"/>
    <cellStyle name="Normal 8 2 3 10 2 2 2" xfId="44482" xr:uid="{00000000-0005-0000-0000-0000C0AD0000}"/>
    <cellStyle name="Normal 8 2 3 10 2 3" xfId="44483" xr:uid="{00000000-0005-0000-0000-0000C1AD0000}"/>
    <cellStyle name="Normal 8 2 3 10 3" xfId="44484" xr:uid="{00000000-0005-0000-0000-0000C2AD0000}"/>
    <cellStyle name="Normal 8 2 3 10 3 2" xfId="44485" xr:uid="{00000000-0005-0000-0000-0000C3AD0000}"/>
    <cellStyle name="Normal 8 2 3 10 4" xfId="44486" xr:uid="{00000000-0005-0000-0000-0000C4AD0000}"/>
    <cellStyle name="Normal 8 2 3 11" xfId="44487" xr:uid="{00000000-0005-0000-0000-0000C5AD0000}"/>
    <cellStyle name="Normal 8 2 3 11 2" xfId="44488" xr:uid="{00000000-0005-0000-0000-0000C6AD0000}"/>
    <cellStyle name="Normal 8 2 3 11 2 2" xfId="44489" xr:uid="{00000000-0005-0000-0000-0000C7AD0000}"/>
    <cellStyle name="Normal 8 2 3 11 2 2 2" xfId="44490" xr:uid="{00000000-0005-0000-0000-0000C8AD0000}"/>
    <cellStyle name="Normal 8 2 3 11 2 3" xfId="44491" xr:uid="{00000000-0005-0000-0000-0000C9AD0000}"/>
    <cellStyle name="Normal 8 2 3 11 3" xfId="44492" xr:uid="{00000000-0005-0000-0000-0000CAAD0000}"/>
    <cellStyle name="Normal 8 2 3 11 3 2" xfId="44493" xr:uid="{00000000-0005-0000-0000-0000CBAD0000}"/>
    <cellStyle name="Normal 8 2 3 11 4" xfId="44494" xr:uid="{00000000-0005-0000-0000-0000CCAD0000}"/>
    <cellStyle name="Normal 8 2 3 12" xfId="44495" xr:uid="{00000000-0005-0000-0000-0000CDAD0000}"/>
    <cellStyle name="Normal 8 2 3 12 2" xfId="44496" xr:uid="{00000000-0005-0000-0000-0000CEAD0000}"/>
    <cellStyle name="Normal 8 2 3 12 2 2" xfId="44497" xr:uid="{00000000-0005-0000-0000-0000CFAD0000}"/>
    <cellStyle name="Normal 8 2 3 12 3" xfId="44498" xr:uid="{00000000-0005-0000-0000-0000D0AD0000}"/>
    <cellStyle name="Normal 8 2 3 13" xfId="44499" xr:uid="{00000000-0005-0000-0000-0000D1AD0000}"/>
    <cellStyle name="Normal 8 2 3 13 2" xfId="44500" xr:uid="{00000000-0005-0000-0000-0000D2AD0000}"/>
    <cellStyle name="Normal 8 2 3 14" xfId="44501" xr:uid="{00000000-0005-0000-0000-0000D3AD0000}"/>
    <cellStyle name="Normal 8 2 3 14 2" xfId="44502" xr:uid="{00000000-0005-0000-0000-0000D4AD0000}"/>
    <cellStyle name="Normal 8 2 3 15" xfId="44503" xr:uid="{00000000-0005-0000-0000-0000D5AD0000}"/>
    <cellStyle name="Normal 8 2 3 2" xfId="44504" xr:uid="{00000000-0005-0000-0000-0000D6AD0000}"/>
    <cellStyle name="Normal 8 2 3 2 10" xfId="44505" xr:uid="{00000000-0005-0000-0000-0000D7AD0000}"/>
    <cellStyle name="Normal 8 2 3 2 10 2" xfId="44506" xr:uid="{00000000-0005-0000-0000-0000D8AD0000}"/>
    <cellStyle name="Normal 8 2 3 2 11" xfId="44507" xr:uid="{00000000-0005-0000-0000-0000D9AD0000}"/>
    <cellStyle name="Normal 8 2 3 2 11 2" xfId="44508" xr:uid="{00000000-0005-0000-0000-0000DAAD0000}"/>
    <cellStyle name="Normal 8 2 3 2 12" xfId="44509" xr:uid="{00000000-0005-0000-0000-0000DBAD0000}"/>
    <cellStyle name="Normal 8 2 3 2 2" xfId="44510" xr:uid="{00000000-0005-0000-0000-0000DCAD0000}"/>
    <cellStyle name="Normal 8 2 3 2 2 10" xfId="44511" xr:uid="{00000000-0005-0000-0000-0000DDAD0000}"/>
    <cellStyle name="Normal 8 2 3 2 2 10 2" xfId="44512" xr:uid="{00000000-0005-0000-0000-0000DEAD0000}"/>
    <cellStyle name="Normal 8 2 3 2 2 11" xfId="44513" xr:uid="{00000000-0005-0000-0000-0000DFAD0000}"/>
    <cellStyle name="Normal 8 2 3 2 2 2" xfId="44514" xr:uid="{00000000-0005-0000-0000-0000E0AD0000}"/>
    <cellStyle name="Normal 8 2 3 2 2 2 2" xfId="44515" xr:uid="{00000000-0005-0000-0000-0000E1AD0000}"/>
    <cellStyle name="Normal 8 2 3 2 2 2 2 2" xfId="44516" xr:uid="{00000000-0005-0000-0000-0000E2AD0000}"/>
    <cellStyle name="Normal 8 2 3 2 2 2 2 2 2" xfId="44517" xr:uid="{00000000-0005-0000-0000-0000E3AD0000}"/>
    <cellStyle name="Normal 8 2 3 2 2 2 2 2 2 2" xfId="44518" xr:uid="{00000000-0005-0000-0000-0000E4AD0000}"/>
    <cellStyle name="Normal 8 2 3 2 2 2 2 2 2 2 2" xfId="44519" xr:uid="{00000000-0005-0000-0000-0000E5AD0000}"/>
    <cellStyle name="Normal 8 2 3 2 2 2 2 2 2 3" xfId="44520" xr:uid="{00000000-0005-0000-0000-0000E6AD0000}"/>
    <cellStyle name="Normal 8 2 3 2 2 2 2 2 3" xfId="44521" xr:uid="{00000000-0005-0000-0000-0000E7AD0000}"/>
    <cellStyle name="Normal 8 2 3 2 2 2 2 2 3 2" xfId="44522" xr:uid="{00000000-0005-0000-0000-0000E8AD0000}"/>
    <cellStyle name="Normal 8 2 3 2 2 2 2 2 3 2 2" xfId="44523" xr:uid="{00000000-0005-0000-0000-0000E9AD0000}"/>
    <cellStyle name="Normal 8 2 3 2 2 2 2 2 3 3" xfId="44524" xr:uid="{00000000-0005-0000-0000-0000EAAD0000}"/>
    <cellStyle name="Normal 8 2 3 2 2 2 2 2 4" xfId="44525" xr:uid="{00000000-0005-0000-0000-0000EBAD0000}"/>
    <cellStyle name="Normal 8 2 3 2 2 2 2 2 4 2" xfId="44526" xr:uid="{00000000-0005-0000-0000-0000ECAD0000}"/>
    <cellStyle name="Normal 8 2 3 2 2 2 2 2 5" xfId="44527" xr:uid="{00000000-0005-0000-0000-0000EDAD0000}"/>
    <cellStyle name="Normal 8 2 3 2 2 2 2 3" xfId="44528" xr:uid="{00000000-0005-0000-0000-0000EEAD0000}"/>
    <cellStyle name="Normal 8 2 3 2 2 2 2 3 2" xfId="44529" xr:uid="{00000000-0005-0000-0000-0000EFAD0000}"/>
    <cellStyle name="Normal 8 2 3 2 2 2 2 3 2 2" xfId="44530" xr:uid="{00000000-0005-0000-0000-0000F0AD0000}"/>
    <cellStyle name="Normal 8 2 3 2 2 2 2 3 3" xfId="44531" xr:uid="{00000000-0005-0000-0000-0000F1AD0000}"/>
    <cellStyle name="Normal 8 2 3 2 2 2 2 4" xfId="44532" xr:uid="{00000000-0005-0000-0000-0000F2AD0000}"/>
    <cellStyle name="Normal 8 2 3 2 2 2 2 4 2" xfId="44533" xr:uid="{00000000-0005-0000-0000-0000F3AD0000}"/>
    <cellStyle name="Normal 8 2 3 2 2 2 2 4 2 2" xfId="44534" xr:uid="{00000000-0005-0000-0000-0000F4AD0000}"/>
    <cellStyle name="Normal 8 2 3 2 2 2 2 4 3" xfId="44535" xr:uid="{00000000-0005-0000-0000-0000F5AD0000}"/>
    <cellStyle name="Normal 8 2 3 2 2 2 2 5" xfId="44536" xr:uid="{00000000-0005-0000-0000-0000F6AD0000}"/>
    <cellStyle name="Normal 8 2 3 2 2 2 2 5 2" xfId="44537" xr:uid="{00000000-0005-0000-0000-0000F7AD0000}"/>
    <cellStyle name="Normal 8 2 3 2 2 2 2 6" xfId="44538" xr:uid="{00000000-0005-0000-0000-0000F8AD0000}"/>
    <cellStyle name="Normal 8 2 3 2 2 2 2 6 2" xfId="44539" xr:uid="{00000000-0005-0000-0000-0000F9AD0000}"/>
    <cellStyle name="Normal 8 2 3 2 2 2 2 7" xfId="44540" xr:uid="{00000000-0005-0000-0000-0000FAAD0000}"/>
    <cellStyle name="Normal 8 2 3 2 2 2 3" xfId="44541" xr:uid="{00000000-0005-0000-0000-0000FBAD0000}"/>
    <cellStyle name="Normal 8 2 3 2 2 2 3 2" xfId="44542" xr:uid="{00000000-0005-0000-0000-0000FCAD0000}"/>
    <cellStyle name="Normal 8 2 3 2 2 2 3 2 2" xfId="44543" xr:uid="{00000000-0005-0000-0000-0000FDAD0000}"/>
    <cellStyle name="Normal 8 2 3 2 2 2 3 2 2 2" xfId="44544" xr:uid="{00000000-0005-0000-0000-0000FEAD0000}"/>
    <cellStyle name="Normal 8 2 3 2 2 2 3 2 3" xfId="44545" xr:uid="{00000000-0005-0000-0000-0000FFAD0000}"/>
    <cellStyle name="Normal 8 2 3 2 2 2 3 3" xfId="44546" xr:uid="{00000000-0005-0000-0000-000000AE0000}"/>
    <cellStyle name="Normal 8 2 3 2 2 2 3 3 2" xfId="44547" xr:uid="{00000000-0005-0000-0000-000001AE0000}"/>
    <cellStyle name="Normal 8 2 3 2 2 2 3 3 2 2" xfId="44548" xr:uid="{00000000-0005-0000-0000-000002AE0000}"/>
    <cellStyle name="Normal 8 2 3 2 2 2 3 3 3" xfId="44549" xr:uid="{00000000-0005-0000-0000-000003AE0000}"/>
    <cellStyle name="Normal 8 2 3 2 2 2 3 4" xfId="44550" xr:uid="{00000000-0005-0000-0000-000004AE0000}"/>
    <cellStyle name="Normal 8 2 3 2 2 2 3 4 2" xfId="44551" xr:uid="{00000000-0005-0000-0000-000005AE0000}"/>
    <cellStyle name="Normal 8 2 3 2 2 2 3 5" xfId="44552" xr:uid="{00000000-0005-0000-0000-000006AE0000}"/>
    <cellStyle name="Normal 8 2 3 2 2 2 4" xfId="44553" xr:uid="{00000000-0005-0000-0000-000007AE0000}"/>
    <cellStyle name="Normal 8 2 3 2 2 2 4 2" xfId="44554" xr:uid="{00000000-0005-0000-0000-000008AE0000}"/>
    <cellStyle name="Normal 8 2 3 2 2 2 4 2 2" xfId="44555" xr:uid="{00000000-0005-0000-0000-000009AE0000}"/>
    <cellStyle name="Normal 8 2 3 2 2 2 4 3" xfId="44556" xr:uid="{00000000-0005-0000-0000-00000AAE0000}"/>
    <cellStyle name="Normal 8 2 3 2 2 2 5" xfId="44557" xr:uid="{00000000-0005-0000-0000-00000BAE0000}"/>
    <cellStyle name="Normal 8 2 3 2 2 2 5 2" xfId="44558" xr:uid="{00000000-0005-0000-0000-00000CAE0000}"/>
    <cellStyle name="Normal 8 2 3 2 2 2 5 2 2" xfId="44559" xr:uid="{00000000-0005-0000-0000-00000DAE0000}"/>
    <cellStyle name="Normal 8 2 3 2 2 2 5 3" xfId="44560" xr:uid="{00000000-0005-0000-0000-00000EAE0000}"/>
    <cellStyle name="Normal 8 2 3 2 2 2 6" xfId="44561" xr:uid="{00000000-0005-0000-0000-00000FAE0000}"/>
    <cellStyle name="Normal 8 2 3 2 2 2 6 2" xfId="44562" xr:uid="{00000000-0005-0000-0000-000010AE0000}"/>
    <cellStyle name="Normal 8 2 3 2 2 2 7" xfId="44563" xr:uid="{00000000-0005-0000-0000-000011AE0000}"/>
    <cellStyle name="Normal 8 2 3 2 2 2 7 2" xfId="44564" xr:uid="{00000000-0005-0000-0000-000012AE0000}"/>
    <cellStyle name="Normal 8 2 3 2 2 2 8" xfId="44565" xr:uid="{00000000-0005-0000-0000-000013AE0000}"/>
    <cellStyle name="Normal 8 2 3 2 2 3" xfId="44566" xr:uid="{00000000-0005-0000-0000-000014AE0000}"/>
    <cellStyle name="Normal 8 2 3 2 2 3 2" xfId="44567" xr:uid="{00000000-0005-0000-0000-000015AE0000}"/>
    <cellStyle name="Normal 8 2 3 2 2 3 2 2" xfId="44568" xr:uid="{00000000-0005-0000-0000-000016AE0000}"/>
    <cellStyle name="Normal 8 2 3 2 2 3 2 2 2" xfId="44569" xr:uid="{00000000-0005-0000-0000-000017AE0000}"/>
    <cellStyle name="Normal 8 2 3 2 2 3 2 2 2 2" xfId="44570" xr:uid="{00000000-0005-0000-0000-000018AE0000}"/>
    <cellStyle name="Normal 8 2 3 2 2 3 2 2 3" xfId="44571" xr:uid="{00000000-0005-0000-0000-000019AE0000}"/>
    <cellStyle name="Normal 8 2 3 2 2 3 2 3" xfId="44572" xr:uid="{00000000-0005-0000-0000-00001AAE0000}"/>
    <cellStyle name="Normal 8 2 3 2 2 3 2 3 2" xfId="44573" xr:uid="{00000000-0005-0000-0000-00001BAE0000}"/>
    <cellStyle name="Normal 8 2 3 2 2 3 2 3 2 2" xfId="44574" xr:uid="{00000000-0005-0000-0000-00001CAE0000}"/>
    <cellStyle name="Normal 8 2 3 2 2 3 2 3 3" xfId="44575" xr:uid="{00000000-0005-0000-0000-00001DAE0000}"/>
    <cellStyle name="Normal 8 2 3 2 2 3 2 4" xfId="44576" xr:uid="{00000000-0005-0000-0000-00001EAE0000}"/>
    <cellStyle name="Normal 8 2 3 2 2 3 2 4 2" xfId="44577" xr:uid="{00000000-0005-0000-0000-00001FAE0000}"/>
    <cellStyle name="Normal 8 2 3 2 2 3 2 5" xfId="44578" xr:uid="{00000000-0005-0000-0000-000020AE0000}"/>
    <cellStyle name="Normal 8 2 3 2 2 3 3" xfId="44579" xr:uid="{00000000-0005-0000-0000-000021AE0000}"/>
    <cellStyle name="Normal 8 2 3 2 2 3 3 2" xfId="44580" xr:uid="{00000000-0005-0000-0000-000022AE0000}"/>
    <cellStyle name="Normal 8 2 3 2 2 3 3 2 2" xfId="44581" xr:uid="{00000000-0005-0000-0000-000023AE0000}"/>
    <cellStyle name="Normal 8 2 3 2 2 3 3 3" xfId="44582" xr:uid="{00000000-0005-0000-0000-000024AE0000}"/>
    <cellStyle name="Normal 8 2 3 2 2 3 4" xfId="44583" xr:uid="{00000000-0005-0000-0000-000025AE0000}"/>
    <cellStyle name="Normal 8 2 3 2 2 3 4 2" xfId="44584" xr:uid="{00000000-0005-0000-0000-000026AE0000}"/>
    <cellStyle name="Normal 8 2 3 2 2 3 4 2 2" xfId="44585" xr:uid="{00000000-0005-0000-0000-000027AE0000}"/>
    <cellStyle name="Normal 8 2 3 2 2 3 4 3" xfId="44586" xr:uid="{00000000-0005-0000-0000-000028AE0000}"/>
    <cellStyle name="Normal 8 2 3 2 2 3 5" xfId="44587" xr:uid="{00000000-0005-0000-0000-000029AE0000}"/>
    <cellStyle name="Normal 8 2 3 2 2 3 5 2" xfId="44588" xr:uid="{00000000-0005-0000-0000-00002AAE0000}"/>
    <cellStyle name="Normal 8 2 3 2 2 3 6" xfId="44589" xr:uid="{00000000-0005-0000-0000-00002BAE0000}"/>
    <cellStyle name="Normal 8 2 3 2 2 3 6 2" xfId="44590" xr:uid="{00000000-0005-0000-0000-00002CAE0000}"/>
    <cellStyle name="Normal 8 2 3 2 2 3 7" xfId="44591" xr:uid="{00000000-0005-0000-0000-00002DAE0000}"/>
    <cellStyle name="Normal 8 2 3 2 2 4" xfId="44592" xr:uid="{00000000-0005-0000-0000-00002EAE0000}"/>
    <cellStyle name="Normal 8 2 3 2 2 4 2" xfId="44593" xr:uid="{00000000-0005-0000-0000-00002FAE0000}"/>
    <cellStyle name="Normal 8 2 3 2 2 4 2 2" xfId="44594" xr:uid="{00000000-0005-0000-0000-000030AE0000}"/>
    <cellStyle name="Normal 8 2 3 2 2 4 2 2 2" xfId="44595" xr:uid="{00000000-0005-0000-0000-000031AE0000}"/>
    <cellStyle name="Normal 8 2 3 2 2 4 2 2 2 2" xfId="44596" xr:uid="{00000000-0005-0000-0000-000032AE0000}"/>
    <cellStyle name="Normal 8 2 3 2 2 4 2 2 3" xfId="44597" xr:uid="{00000000-0005-0000-0000-000033AE0000}"/>
    <cellStyle name="Normal 8 2 3 2 2 4 2 3" xfId="44598" xr:uid="{00000000-0005-0000-0000-000034AE0000}"/>
    <cellStyle name="Normal 8 2 3 2 2 4 2 3 2" xfId="44599" xr:uid="{00000000-0005-0000-0000-000035AE0000}"/>
    <cellStyle name="Normal 8 2 3 2 2 4 2 3 2 2" xfId="44600" xr:uid="{00000000-0005-0000-0000-000036AE0000}"/>
    <cellStyle name="Normal 8 2 3 2 2 4 2 3 3" xfId="44601" xr:uid="{00000000-0005-0000-0000-000037AE0000}"/>
    <cellStyle name="Normal 8 2 3 2 2 4 2 4" xfId="44602" xr:uid="{00000000-0005-0000-0000-000038AE0000}"/>
    <cellStyle name="Normal 8 2 3 2 2 4 2 4 2" xfId="44603" xr:uid="{00000000-0005-0000-0000-000039AE0000}"/>
    <cellStyle name="Normal 8 2 3 2 2 4 2 5" xfId="44604" xr:uid="{00000000-0005-0000-0000-00003AAE0000}"/>
    <cellStyle name="Normal 8 2 3 2 2 4 3" xfId="44605" xr:uid="{00000000-0005-0000-0000-00003BAE0000}"/>
    <cellStyle name="Normal 8 2 3 2 2 4 3 2" xfId="44606" xr:uid="{00000000-0005-0000-0000-00003CAE0000}"/>
    <cellStyle name="Normal 8 2 3 2 2 4 3 2 2" xfId="44607" xr:uid="{00000000-0005-0000-0000-00003DAE0000}"/>
    <cellStyle name="Normal 8 2 3 2 2 4 3 3" xfId="44608" xr:uid="{00000000-0005-0000-0000-00003EAE0000}"/>
    <cellStyle name="Normal 8 2 3 2 2 4 4" xfId="44609" xr:uid="{00000000-0005-0000-0000-00003FAE0000}"/>
    <cellStyle name="Normal 8 2 3 2 2 4 4 2" xfId="44610" xr:uid="{00000000-0005-0000-0000-000040AE0000}"/>
    <cellStyle name="Normal 8 2 3 2 2 4 4 2 2" xfId="44611" xr:uid="{00000000-0005-0000-0000-000041AE0000}"/>
    <cellStyle name="Normal 8 2 3 2 2 4 4 3" xfId="44612" xr:uid="{00000000-0005-0000-0000-000042AE0000}"/>
    <cellStyle name="Normal 8 2 3 2 2 4 5" xfId="44613" xr:uid="{00000000-0005-0000-0000-000043AE0000}"/>
    <cellStyle name="Normal 8 2 3 2 2 4 5 2" xfId="44614" xr:uid="{00000000-0005-0000-0000-000044AE0000}"/>
    <cellStyle name="Normal 8 2 3 2 2 4 6" xfId="44615" xr:uid="{00000000-0005-0000-0000-000045AE0000}"/>
    <cellStyle name="Normal 8 2 3 2 2 4 6 2" xfId="44616" xr:uid="{00000000-0005-0000-0000-000046AE0000}"/>
    <cellStyle name="Normal 8 2 3 2 2 4 7" xfId="44617" xr:uid="{00000000-0005-0000-0000-000047AE0000}"/>
    <cellStyle name="Normal 8 2 3 2 2 5" xfId="44618" xr:uid="{00000000-0005-0000-0000-000048AE0000}"/>
    <cellStyle name="Normal 8 2 3 2 2 5 2" xfId="44619" xr:uid="{00000000-0005-0000-0000-000049AE0000}"/>
    <cellStyle name="Normal 8 2 3 2 2 5 2 2" xfId="44620" xr:uid="{00000000-0005-0000-0000-00004AAE0000}"/>
    <cellStyle name="Normal 8 2 3 2 2 5 2 2 2" xfId="44621" xr:uid="{00000000-0005-0000-0000-00004BAE0000}"/>
    <cellStyle name="Normal 8 2 3 2 2 5 2 3" xfId="44622" xr:uid="{00000000-0005-0000-0000-00004CAE0000}"/>
    <cellStyle name="Normal 8 2 3 2 2 5 3" xfId="44623" xr:uid="{00000000-0005-0000-0000-00004DAE0000}"/>
    <cellStyle name="Normal 8 2 3 2 2 5 3 2" xfId="44624" xr:uid="{00000000-0005-0000-0000-00004EAE0000}"/>
    <cellStyle name="Normal 8 2 3 2 2 5 3 2 2" xfId="44625" xr:uid="{00000000-0005-0000-0000-00004FAE0000}"/>
    <cellStyle name="Normal 8 2 3 2 2 5 3 3" xfId="44626" xr:uid="{00000000-0005-0000-0000-000050AE0000}"/>
    <cellStyle name="Normal 8 2 3 2 2 5 4" xfId="44627" xr:uid="{00000000-0005-0000-0000-000051AE0000}"/>
    <cellStyle name="Normal 8 2 3 2 2 5 4 2" xfId="44628" xr:uid="{00000000-0005-0000-0000-000052AE0000}"/>
    <cellStyle name="Normal 8 2 3 2 2 5 5" xfId="44629" xr:uid="{00000000-0005-0000-0000-000053AE0000}"/>
    <cellStyle name="Normal 8 2 3 2 2 6" xfId="44630" xr:uid="{00000000-0005-0000-0000-000054AE0000}"/>
    <cellStyle name="Normal 8 2 3 2 2 6 2" xfId="44631" xr:uid="{00000000-0005-0000-0000-000055AE0000}"/>
    <cellStyle name="Normal 8 2 3 2 2 6 2 2" xfId="44632" xr:uid="{00000000-0005-0000-0000-000056AE0000}"/>
    <cellStyle name="Normal 8 2 3 2 2 6 2 2 2" xfId="44633" xr:uid="{00000000-0005-0000-0000-000057AE0000}"/>
    <cellStyle name="Normal 8 2 3 2 2 6 2 3" xfId="44634" xr:uid="{00000000-0005-0000-0000-000058AE0000}"/>
    <cellStyle name="Normal 8 2 3 2 2 6 3" xfId="44635" xr:uid="{00000000-0005-0000-0000-000059AE0000}"/>
    <cellStyle name="Normal 8 2 3 2 2 6 3 2" xfId="44636" xr:uid="{00000000-0005-0000-0000-00005AAE0000}"/>
    <cellStyle name="Normal 8 2 3 2 2 6 4" xfId="44637" xr:uid="{00000000-0005-0000-0000-00005BAE0000}"/>
    <cellStyle name="Normal 8 2 3 2 2 7" xfId="44638" xr:uid="{00000000-0005-0000-0000-00005CAE0000}"/>
    <cellStyle name="Normal 8 2 3 2 2 7 2" xfId="44639" xr:uid="{00000000-0005-0000-0000-00005DAE0000}"/>
    <cellStyle name="Normal 8 2 3 2 2 7 2 2" xfId="44640" xr:uid="{00000000-0005-0000-0000-00005EAE0000}"/>
    <cellStyle name="Normal 8 2 3 2 2 7 3" xfId="44641" xr:uid="{00000000-0005-0000-0000-00005FAE0000}"/>
    <cellStyle name="Normal 8 2 3 2 2 8" xfId="44642" xr:uid="{00000000-0005-0000-0000-000060AE0000}"/>
    <cellStyle name="Normal 8 2 3 2 2 8 2" xfId="44643" xr:uid="{00000000-0005-0000-0000-000061AE0000}"/>
    <cellStyle name="Normal 8 2 3 2 2 8 2 2" xfId="44644" xr:uid="{00000000-0005-0000-0000-000062AE0000}"/>
    <cellStyle name="Normal 8 2 3 2 2 8 3" xfId="44645" xr:uid="{00000000-0005-0000-0000-000063AE0000}"/>
    <cellStyle name="Normal 8 2 3 2 2 9" xfId="44646" xr:uid="{00000000-0005-0000-0000-000064AE0000}"/>
    <cellStyle name="Normal 8 2 3 2 2 9 2" xfId="44647" xr:uid="{00000000-0005-0000-0000-000065AE0000}"/>
    <cellStyle name="Normal 8 2 3 2 3" xfId="44648" xr:uid="{00000000-0005-0000-0000-000066AE0000}"/>
    <cellStyle name="Normal 8 2 3 2 3 2" xfId="44649" xr:uid="{00000000-0005-0000-0000-000067AE0000}"/>
    <cellStyle name="Normal 8 2 3 2 3 2 2" xfId="44650" xr:uid="{00000000-0005-0000-0000-000068AE0000}"/>
    <cellStyle name="Normal 8 2 3 2 3 2 2 2" xfId="44651" xr:uid="{00000000-0005-0000-0000-000069AE0000}"/>
    <cellStyle name="Normal 8 2 3 2 3 2 2 2 2" xfId="44652" xr:uid="{00000000-0005-0000-0000-00006AAE0000}"/>
    <cellStyle name="Normal 8 2 3 2 3 2 2 2 2 2" xfId="44653" xr:uid="{00000000-0005-0000-0000-00006BAE0000}"/>
    <cellStyle name="Normal 8 2 3 2 3 2 2 2 3" xfId="44654" xr:uid="{00000000-0005-0000-0000-00006CAE0000}"/>
    <cellStyle name="Normal 8 2 3 2 3 2 2 3" xfId="44655" xr:uid="{00000000-0005-0000-0000-00006DAE0000}"/>
    <cellStyle name="Normal 8 2 3 2 3 2 2 3 2" xfId="44656" xr:uid="{00000000-0005-0000-0000-00006EAE0000}"/>
    <cellStyle name="Normal 8 2 3 2 3 2 2 3 2 2" xfId="44657" xr:uid="{00000000-0005-0000-0000-00006FAE0000}"/>
    <cellStyle name="Normal 8 2 3 2 3 2 2 3 3" xfId="44658" xr:uid="{00000000-0005-0000-0000-000070AE0000}"/>
    <cellStyle name="Normal 8 2 3 2 3 2 2 4" xfId="44659" xr:uid="{00000000-0005-0000-0000-000071AE0000}"/>
    <cellStyle name="Normal 8 2 3 2 3 2 2 4 2" xfId="44660" xr:uid="{00000000-0005-0000-0000-000072AE0000}"/>
    <cellStyle name="Normal 8 2 3 2 3 2 2 5" xfId="44661" xr:uid="{00000000-0005-0000-0000-000073AE0000}"/>
    <cellStyle name="Normal 8 2 3 2 3 2 3" xfId="44662" xr:uid="{00000000-0005-0000-0000-000074AE0000}"/>
    <cellStyle name="Normal 8 2 3 2 3 2 3 2" xfId="44663" xr:uid="{00000000-0005-0000-0000-000075AE0000}"/>
    <cellStyle name="Normal 8 2 3 2 3 2 3 2 2" xfId="44664" xr:uid="{00000000-0005-0000-0000-000076AE0000}"/>
    <cellStyle name="Normal 8 2 3 2 3 2 3 3" xfId="44665" xr:uid="{00000000-0005-0000-0000-000077AE0000}"/>
    <cellStyle name="Normal 8 2 3 2 3 2 4" xfId="44666" xr:uid="{00000000-0005-0000-0000-000078AE0000}"/>
    <cellStyle name="Normal 8 2 3 2 3 2 4 2" xfId="44667" xr:uid="{00000000-0005-0000-0000-000079AE0000}"/>
    <cellStyle name="Normal 8 2 3 2 3 2 4 2 2" xfId="44668" xr:uid="{00000000-0005-0000-0000-00007AAE0000}"/>
    <cellStyle name="Normal 8 2 3 2 3 2 4 3" xfId="44669" xr:uid="{00000000-0005-0000-0000-00007BAE0000}"/>
    <cellStyle name="Normal 8 2 3 2 3 2 5" xfId="44670" xr:uid="{00000000-0005-0000-0000-00007CAE0000}"/>
    <cellStyle name="Normal 8 2 3 2 3 2 5 2" xfId="44671" xr:uid="{00000000-0005-0000-0000-00007DAE0000}"/>
    <cellStyle name="Normal 8 2 3 2 3 2 6" xfId="44672" xr:uid="{00000000-0005-0000-0000-00007EAE0000}"/>
    <cellStyle name="Normal 8 2 3 2 3 2 6 2" xfId="44673" xr:uid="{00000000-0005-0000-0000-00007FAE0000}"/>
    <cellStyle name="Normal 8 2 3 2 3 2 7" xfId="44674" xr:uid="{00000000-0005-0000-0000-000080AE0000}"/>
    <cellStyle name="Normal 8 2 3 2 3 3" xfId="44675" xr:uid="{00000000-0005-0000-0000-000081AE0000}"/>
    <cellStyle name="Normal 8 2 3 2 3 3 2" xfId="44676" xr:uid="{00000000-0005-0000-0000-000082AE0000}"/>
    <cellStyle name="Normal 8 2 3 2 3 3 2 2" xfId="44677" xr:uid="{00000000-0005-0000-0000-000083AE0000}"/>
    <cellStyle name="Normal 8 2 3 2 3 3 2 2 2" xfId="44678" xr:uid="{00000000-0005-0000-0000-000084AE0000}"/>
    <cellStyle name="Normal 8 2 3 2 3 3 2 3" xfId="44679" xr:uid="{00000000-0005-0000-0000-000085AE0000}"/>
    <cellStyle name="Normal 8 2 3 2 3 3 3" xfId="44680" xr:uid="{00000000-0005-0000-0000-000086AE0000}"/>
    <cellStyle name="Normal 8 2 3 2 3 3 3 2" xfId="44681" xr:uid="{00000000-0005-0000-0000-000087AE0000}"/>
    <cellStyle name="Normal 8 2 3 2 3 3 3 2 2" xfId="44682" xr:uid="{00000000-0005-0000-0000-000088AE0000}"/>
    <cellStyle name="Normal 8 2 3 2 3 3 3 3" xfId="44683" xr:uid="{00000000-0005-0000-0000-000089AE0000}"/>
    <cellStyle name="Normal 8 2 3 2 3 3 4" xfId="44684" xr:uid="{00000000-0005-0000-0000-00008AAE0000}"/>
    <cellStyle name="Normal 8 2 3 2 3 3 4 2" xfId="44685" xr:uid="{00000000-0005-0000-0000-00008BAE0000}"/>
    <cellStyle name="Normal 8 2 3 2 3 3 5" xfId="44686" xr:uid="{00000000-0005-0000-0000-00008CAE0000}"/>
    <cellStyle name="Normal 8 2 3 2 3 4" xfId="44687" xr:uid="{00000000-0005-0000-0000-00008DAE0000}"/>
    <cellStyle name="Normal 8 2 3 2 3 4 2" xfId="44688" xr:uid="{00000000-0005-0000-0000-00008EAE0000}"/>
    <cellStyle name="Normal 8 2 3 2 3 4 2 2" xfId="44689" xr:uid="{00000000-0005-0000-0000-00008FAE0000}"/>
    <cellStyle name="Normal 8 2 3 2 3 4 3" xfId="44690" xr:uid="{00000000-0005-0000-0000-000090AE0000}"/>
    <cellStyle name="Normal 8 2 3 2 3 5" xfId="44691" xr:uid="{00000000-0005-0000-0000-000091AE0000}"/>
    <cellStyle name="Normal 8 2 3 2 3 5 2" xfId="44692" xr:uid="{00000000-0005-0000-0000-000092AE0000}"/>
    <cellStyle name="Normal 8 2 3 2 3 5 2 2" xfId="44693" xr:uid="{00000000-0005-0000-0000-000093AE0000}"/>
    <cellStyle name="Normal 8 2 3 2 3 5 3" xfId="44694" xr:uid="{00000000-0005-0000-0000-000094AE0000}"/>
    <cellStyle name="Normal 8 2 3 2 3 6" xfId="44695" xr:uid="{00000000-0005-0000-0000-000095AE0000}"/>
    <cellStyle name="Normal 8 2 3 2 3 6 2" xfId="44696" xr:uid="{00000000-0005-0000-0000-000096AE0000}"/>
    <cellStyle name="Normal 8 2 3 2 3 7" xfId="44697" xr:uid="{00000000-0005-0000-0000-000097AE0000}"/>
    <cellStyle name="Normal 8 2 3 2 3 7 2" xfId="44698" xr:uid="{00000000-0005-0000-0000-000098AE0000}"/>
    <cellStyle name="Normal 8 2 3 2 3 8" xfId="44699" xr:uid="{00000000-0005-0000-0000-000099AE0000}"/>
    <cellStyle name="Normal 8 2 3 2 4" xfId="44700" xr:uid="{00000000-0005-0000-0000-00009AAE0000}"/>
    <cellStyle name="Normal 8 2 3 2 4 2" xfId="44701" xr:uid="{00000000-0005-0000-0000-00009BAE0000}"/>
    <cellStyle name="Normal 8 2 3 2 4 2 2" xfId="44702" xr:uid="{00000000-0005-0000-0000-00009CAE0000}"/>
    <cellStyle name="Normal 8 2 3 2 4 2 2 2" xfId="44703" xr:uid="{00000000-0005-0000-0000-00009DAE0000}"/>
    <cellStyle name="Normal 8 2 3 2 4 2 2 2 2" xfId="44704" xr:uid="{00000000-0005-0000-0000-00009EAE0000}"/>
    <cellStyle name="Normal 8 2 3 2 4 2 2 3" xfId="44705" xr:uid="{00000000-0005-0000-0000-00009FAE0000}"/>
    <cellStyle name="Normal 8 2 3 2 4 2 3" xfId="44706" xr:uid="{00000000-0005-0000-0000-0000A0AE0000}"/>
    <cellStyle name="Normal 8 2 3 2 4 2 3 2" xfId="44707" xr:uid="{00000000-0005-0000-0000-0000A1AE0000}"/>
    <cellStyle name="Normal 8 2 3 2 4 2 3 2 2" xfId="44708" xr:uid="{00000000-0005-0000-0000-0000A2AE0000}"/>
    <cellStyle name="Normal 8 2 3 2 4 2 3 3" xfId="44709" xr:uid="{00000000-0005-0000-0000-0000A3AE0000}"/>
    <cellStyle name="Normal 8 2 3 2 4 2 4" xfId="44710" xr:uid="{00000000-0005-0000-0000-0000A4AE0000}"/>
    <cellStyle name="Normal 8 2 3 2 4 2 4 2" xfId="44711" xr:uid="{00000000-0005-0000-0000-0000A5AE0000}"/>
    <cellStyle name="Normal 8 2 3 2 4 2 5" xfId="44712" xr:uid="{00000000-0005-0000-0000-0000A6AE0000}"/>
    <cellStyle name="Normal 8 2 3 2 4 3" xfId="44713" xr:uid="{00000000-0005-0000-0000-0000A7AE0000}"/>
    <cellStyle name="Normal 8 2 3 2 4 3 2" xfId="44714" xr:uid="{00000000-0005-0000-0000-0000A8AE0000}"/>
    <cellStyle name="Normal 8 2 3 2 4 3 2 2" xfId="44715" xr:uid="{00000000-0005-0000-0000-0000A9AE0000}"/>
    <cellStyle name="Normal 8 2 3 2 4 3 3" xfId="44716" xr:uid="{00000000-0005-0000-0000-0000AAAE0000}"/>
    <cellStyle name="Normal 8 2 3 2 4 4" xfId="44717" xr:uid="{00000000-0005-0000-0000-0000ABAE0000}"/>
    <cellStyle name="Normal 8 2 3 2 4 4 2" xfId="44718" xr:uid="{00000000-0005-0000-0000-0000ACAE0000}"/>
    <cellStyle name="Normal 8 2 3 2 4 4 2 2" xfId="44719" xr:uid="{00000000-0005-0000-0000-0000ADAE0000}"/>
    <cellStyle name="Normal 8 2 3 2 4 4 3" xfId="44720" xr:uid="{00000000-0005-0000-0000-0000AEAE0000}"/>
    <cellStyle name="Normal 8 2 3 2 4 5" xfId="44721" xr:uid="{00000000-0005-0000-0000-0000AFAE0000}"/>
    <cellStyle name="Normal 8 2 3 2 4 5 2" xfId="44722" xr:uid="{00000000-0005-0000-0000-0000B0AE0000}"/>
    <cellStyle name="Normal 8 2 3 2 4 6" xfId="44723" xr:uid="{00000000-0005-0000-0000-0000B1AE0000}"/>
    <cellStyle name="Normal 8 2 3 2 4 6 2" xfId="44724" xr:uid="{00000000-0005-0000-0000-0000B2AE0000}"/>
    <cellStyle name="Normal 8 2 3 2 4 7" xfId="44725" xr:uid="{00000000-0005-0000-0000-0000B3AE0000}"/>
    <cellStyle name="Normal 8 2 3 2 5" xfId="44726" xr:uid="{00000000-0005-0000-0000-0000B4AE0000}"/>
    <cellStyle name="Normal 8 2 3 2 5 2" xfId="44727" xr:uid="{00000000-0005-0000-0000-0000B5AE0000}"/>
    <cellStyle name="Normal 8 2 3 2 5 2 2" xfId="44728" xr:uid="{00000000-0005-0000-0000-0000B6AE0000}"/>
    <cellStyle name="Normal 8 2 3 2 5 2 2 2" xfId="44729" xr:uid="{00000000-0005-0000-0000-0000B7AE0000}"/>
    <cellStyle name="Normal 8 2 3 2 5 2 2 2 2" xfId="44730" xr:uid="{00000000-0005-0000-0000-0000B8AE0000}"/>
    <cellStyle name="Normal 8 2 3 2 5 2 2 3" xfId="44731" xr:uid="{00000000-0005-0000-0000-0000B9AE0000}"/>
    <cellStyle name="Normal 8 2 3 2 5 2 3" xfId="44732" xr:uid="{00000000-0005-0000-0000-0000BAAE0000}"/>
    <cellStyle name="Normal 8 2 3 2 5 2 3 2" xfId="44733" xr:uid="{00000000-0005-0000-0000-0000BBAE0000}"/>
    <cellStyle name="Normal 8 2 3 2 5 2 3 2 2" xfId="44734" xr:uid="{00000000-0005-0000-0000-0000BCAE0000}"/>
    <cellStyle name="Normal 8 2 3 2 5 2 3 3" xfId="44735" xr:uid="{00000000-0005-0000-0000-0000BDAE0000}"/>
    <cellStyle name="Normal 8 2 3 2 5 2 4" xfId="44736" xr:uid="{00000000-0005-0000-0000-0000BEAE0000}"/>
    <cellStyle name="Normal 8 2 3 2 5 2 4 2" xfId="44737" xr:uid="{00000000-0005-0000-0000-0000BFAE0000}"/>
    <cellStyle name="Normal 8 2 3 2 5 2 5" xfId="44738" xr:uid="{00000000-0005-0000-0000-0000C0AE0000}"/>
    <cellStyle name="Normal 8 2 3 2 5 3" xfId="44739" xr:uid="{00000000-0005-0000-0000-0000C1AE0000}"/>
    <cellStyle name="Normal 8 2 3 2 5 3 2" xfId="44740" xr:uid="{00000000-0005-0000-0000-0000C2AE0000}"/>
    <cellStyle name="Normal 8 2 3 2 5 3 2 2" xfId="44741" xr:uid="{00000000-0005-0000-0000-0000C3AE0000}"/>
    <cellStyle name="Normal 8 2 3 2 5 3 3" xfId="44742" xr:uid="{00000000-0005-0000-0000-0000C4AE0000}"/>
    <cellStyle name="Normal 8 2 3 2 5 4" xfId="44743" xr:uid="{00000000-0005-0000-0000-0000C5AE0000}"/>
    <cellStyle name="Normal 8 2 3 2 5 4 2" xfId="44744" xr:uid="{00000000-0005-0000-0000-0000C6AE0000}"/>
    <cellStyle name="Normal 8 2 3 2 5 4 2 2" xfId="44745" xr:uid="{00000000-0005-0000-0000-0000C7AE0000}"/>
    <cellStyle name="Normal 8 2 3 2 5 4 3" xfId="44746" xr:uid="{00000000-0005-0000-0000-0000C8AE0000}"/>
    <cellStyle name="Normal 8 2 3 2 5 5" xfId="44747" xr:uid="{00000000-0005-0000-0000-0000C9AE0000}"/>
    <cellStyle name="Normal 8 2 3 2 5 5 2" xfId="44748" xr:uid="{00000000-0005-0000-0000-0000CAAE0000}"/>
    <cellStyle name="Normal 8 2 3 2 5 6" xfId="44749" xr:uid="{00000000-0005-0000-0000-0000CBAE0000}"/>
    <cellStyle name="Normal 8 2 3 2 5 6 2" xfId="44750" xr:uid="{00000000-0005-0000-0000-0000CCAE0000}"/>
    <cellStyle name="Normal 8 2 3 2 5 7" xfId="44751" xr:uid="{00000000-0005-0000-0000-0000CDAE0000}"/>
    <cellStyle name="Normal 8 2 3 2 6" xfId="44752" xr:uid="{00000000-0005-0000-0000-0000CEAE0000}"/>
    <cellStyle name="Normal 8 2 3 2 6 2" xfId="44753" xr:uid="{00000000-0005-0000-0000-0000CFAE0000}"/>
    <cellStyle name="Normal 8 2 3 2 6 2 2" xfId="44754" xr:uid="{00000000-0005-0000-0000-0000D0AE0000}"/>
    <cellStyle name="Normal 8 2 3 2 6 2 2 2" xfId="44755" xr:uid="{00000000-0005-0000-0000-0000D1AE0000}"/>
    <cellStyle name="Normal 8 2 3 2 6 2 3" xfId="44756" xr:uid="{00000000-0005-0000-0000-0000D2AE0000}"/>
    <cellStyle name="Normal 8 2 3 2 6 3" xfId="44757" xr:uid="{00000000-0005-0000-0000-0000D3AE0000}"/>
    <cellStyle name="Normal 8 2 3 2 6 3 2" xfId="44758" xr:uid="{00000000-0005-0000-0000-0000D4AE0000}"/>
    <cellStyle name="Normal 8 2 3 2 6 3 2 2" xfId="44759" xr:uid="{00000000-0005-0000-0000-0000D5AE0000}"/>
    <cellStyle name="Normal 8 2 3 2 6 3 3" xfId="44760" xr:uid="{00000000-0005-0000-0000-0000D6AE0000}"/>
    <cellStyle name="Normal 8 2 3 2 6 4" xfId="44761" xr:uid="{00000000-0005-0000-0000-0000D7AE0000}"/>
    <cellStyle name="Normal 8 2 3 2 6 4 2" xfId="44762" xr:uid="{00000000-0005-0000-0000-0000D8AE0000}"/>
    <cellStyle name="Normal 8 2 3 2 6 5" xfId="44763" xr:uid="{00000000-0005-0000-0000-0000D9AE0000}"/>
    <cellStyle name="Normal 8 2 3 2 7" xfId="44764" xr:uid="{00000000-0005-0000-0000-0000DAAE0000}"/>
    <cellStyle name="Normal 8 2 3 2 7 2" xfId="44765" xr:uid="{00000000-0005-0000-0000-0000DBAE0000}"/>
    <cellStyle name="Normal 8 2 3 2 7 2 2" xfId="44766" xr:uid="{00000000-0005-0000-0000-0000DCAE0000}"/>
    <cellStyle name="Normal 8 2 3 2 7 2 2 2" xfId="44767" xr:uid="{00000000-0005-0000-0000-0000DDAE0000}"/>
    <cellStyle name="Normal 8 2 3 2 7 2 3" xfId="44768" xr:uid="{00000000-0005-0000-0000-0000DEAE0000}"/>
    <cellStyle name="Normal 8 2 3 2 7 3" xfId="44769" xr:uid="{00000000-0005-0000-0000-0000DFAE0000}"/>
    <cellStyle name="Normal 8 2 3 2 7 3 2" xfId="44770" xr:uid="{00000000-0005-0000-0000-0000E0AE0000}"/>
    <cellStyle name="Normal 8 2 3 2 7 4" xfId="44771" xr:uid="{00000000-0005-0000-0000-0000E1AE0000}"/>
    <cellStyle name="Normal 8 2 3 2 8" xfId="44772" xr:uid="{00000000-0005-0000-0000-0000E2AE0000}"/>
    <cellStyle name="Normal 8 2 3 2 8 2" xfId="44773" xr:uid="{00000000-0005-0000-0000-0000E3AE0000}"/>
    <cellStyle name="Normal 8 2 3 2 8 2 2" xfId="44774" xr:uid="{00000000-0005-0000-0000-0000E4AE0000}"/>
    <cellStyle name="Normal 8 2 3 2 8 3" xfId="44775" xr:uid="{00000000-0005-0000-0000-0000E5AE0000}"/>
    <cellStyle name="Normal 8 2 3 2 9" xfId="44776" xr:uid="{00000000-0005-0000-0000-0000E6AE0000}"/>
    <cellStyle name="Normal 8 2 3 2 9 2" xfId="44777" xr:uid="{00000000-0005-0000-0000-0000E7AE0000}"/>
    <cellStyle name="Normal 8 2 3 2 9 2 2" xfId="44778" xr:uid="{00000000-0005-0000-0000-0000E8AE0000}"/>
    <cellStyle name="Normal 8 2 3 2 9 3" xfId="44779" xr:uid="{00000000-0005-0000-0000-0000E9AE0000}"/>
    <cellStyle name="Normal 8 2 3 3" xfId="44780" xr:uid="{00000000-0005-0000-0000-0000EAAE0000}"/>
    <cellStyle name="Normal 8 2 3 3 10" xfId="44781" xr:uid="{00000000-0005-0000-0000-0000EBAE0000}"/>
    <cellStyle name="Normal 8 2 3 3 10 2" xfId="44782" xr:uid="{00000000-0005-0000-0000-0000ECAE0000}"/>
    <cellStyle name="Normal 8 2 3 3 11" xfId="44783" xr:uid="{00000000-0005-0000-0000-0000EDAE0000}"/>
    <cellStyle name="Normal 8 2 3 3 2" xfId="44784" xr:uid="{00000000-0005-0000-0000-0000EEAE0000}"/>
    <cellStyle name="Normal 8 2 3 3 2 2" xfId="44785" xr:uid="{00000000-0005-0000-0000-0000EFAE0000}"/>
    <cellStyle name="Normal 8 2 3 3 2 2 2" xfId="44786" xr:uid="{00000000-0005-0000-0000-0000F0AE0000}"/>
    <cellStyle name="Normal 8 2 3 3 2 2 2 2" xfId="44787" xr:uid="{00000000-0005-0000-0000-0000F1AE0000}"/>
    <cellStyle name="Normal 8 2 3 3 2 2 2 2 2" xfId="44788" xr:uid="{00000000-0005-0000-0000-0000F2AE0000}"/>
    <cellStyle name="Normal 8 2 3 3 2 2 2 2 2 2" xfId="44789" xr:uid="{00000000-0005-0000-0000-0000F3AE0000}"/>
    <cellStyle name="Normal 8 2 3 3 2 2 2 2 3" xfId="44790" xr:uid="{00000000-0005-0000-0000-0000F4AE0000}"/>
    <cellStyle name="Normal 8 2 3 3 2 2 2 3" xfId="44791" xr:uid="{00000000-0005-0000-0000-0000F5AE0000}"/>
    <cellStyle name="Normal 8 2 3 3 2 2 2 3 2" xfId="44792" xr:uid="{00000000-0005-0000-0000-0000F6AE0000}"/>
    <cellStyle name="Normal 8 2 3 3 2 2 2 3 2 2" xfId="44793" xr:uid="{00000000-0005-0000-0000-0000F7AE0000}"/>
    <cellStyle name="Normal 8 2 3 3 2 2 2 3 3" xfId="44794" xr:uid="{00000000-0005-0000-0000-0000F8AE0000}"/>
    <cellStyle name="Normal 8 2 3 3 2 2 2 4" xfId="44795" xr:uid="{00000000-0005-0000-0000-0000F9AE0000}"/>
    <cellStyle name="Normal 8 2 3 3 2 2 2 4 2" xfId="44796" xr:uid="{00000000-0005-0000-0000-0000FAAE0000}"/>
    <cellStyle name="Normal 8 2 3 3 2 2 2 5" xfId="44797" xr:uid="{00000000-0005-0000-0000-0000FBAE0000}"/>
    <cellStyle name="Normal 8 2 3 3 2 2 3" xfId="44798" xr:uid="{00000000-0005-0000-0000-0000FCAE0000}"/>
    <cellStyle name="Normal 8 2 3 3 2 2 3 2" xfId="44799" xr:uid="{00000000-0005-0000-0000-0000FDAE0000}"/>
    <cellStyle name="Normal 8 2 3 3 2 2 3 2 2" xfId="44800" xr:uid="{00000000-0005-0000-0000-0000FEAE0000}"/>
    <cellStyle name="Normal 8 2 3 3 2 2 3 3" xfId="44801" xr:uid="{00000000-0005-0000-0000-0000FFAE0000}"/>
    <cellStyle name="Normal 8 2 3 3 2 2 4" xfId="44802" xr:uid="{00000000-0005-0000-0000-000000AF0000}"/>
    <cellStyle name="Normal 8 2 3 3 2 2 4 2" xfId="44803" xr:uid="{00000000-0005-0000-0000-000001AF0000}"/>
    <cellStyle name="Normal 8 2 3 3 2 2 4 2 2" xfId="44804" xr:uid="{00000000-0005-0000-0000-000002AF0000}"/>
    <cellStyle name="Normal 8 2 3 3 2 2 4 3" xfId="44805" xr:uid="{00000000-0005-0000-0000-000003AF0000}"/>
    <cellStyle name="Normal 8 2 3 3 2 2 5" xfId="44806" xr:uid="{00000000-0005-0000-0000-000004AF0000}"/>
    <cellStyle name="Normal 8 2 3 3 2 2 5 2" xfId="44807" xr:uid="{00000000-0005-0000-0000-000005AF0000}"/>
    <cellStyle name="Normal 8 2 3 3 2 2 6" xfId="44808" xr:uid="{00000000-0005-0000-0000-000006AF0000}"/>
    <cellStyle name="Normal 8 2 3 3 2 2 6 2" xfId="44809" xr:uid="{00000000-0005-0000-0000-000007AF0000}"/>
    <cellStyle name="Normal 8 2 3 3 2 2 7" xfId="44810" xr:uid="{00000000-0005-0000-0000-000008AF0000}"/>
    <cellStyle name="Normal 8 2 3 3 2 3" xfId="44811" xr:uid="{00000000-0005-0000-0000-000009AF0000}"/>
    <cellStyle name="Normal 8 2 3 3 2 3 2" xfId="44812" xr:uid="{00000000-0005-0000-0000-00000AAF0000}"/>
    <cellStyle name="Normal 8 2 3 3 2 3 2 2" xfId="44813" xr:uid="{00000000-0005-0000-0000-00000BAF0000}"/>
    <cellStyle name="Normal 8 2 3 3 2 3 2 2 2" xfId="44814" xr:uid="{00000000-0005-0000-0000-00000CAF0000}"/>
    <cellStyle name="Normal 8 2 3 3 2 3 2 3" xfId="44815" xr:uid="{00000000-0005-0000-0000-00000DAF0000}"/>
    <cellStyle name="Normal 8 2 3 3 2 3 3" xfId="44816" xr:uid="{00000000-0005-0000-0000-00000EAF0000}"/>
    <cellStyle name="Normal 8 2 3 3 2 3 3 2" xfId="44817" xr:uid="{00000000-0005-0000-0000-00000FAF0000}"/>
    <cellStyle name="Normal 8 2 3 3 2 3 3 2 2" xfId="44818" xr:uid="{00000000-0005-0000-0000-000010AF0000}"/>
    <cellStyle name="Normal 8 2 3 3 2 3 3 3" xfId="44819" xr:uid="{00000000-0005-0000-0000-000011AF0000}"/>
    <cellStyle name="Normal 8 2 3 3 2 3 4" xfId="44820" xr:uid="{00000000-0005-0000-0000-000012AF0000}"/>
    <cellStyle name="Normal 8 2 3 3 2 3 4 2" xfId="44821" xr:uid="{00000000-0005-0000-0000-000013AF0000}"/>
    <cellStyle name="Normal 8 2 3 3 2 3 5" xfId="44822" xr:uid="{00000000-0005-0000-0000-000014AF0000}"/>
    <cellStyle name="Normal 8 2 3 3 2 4" xfId="44823" xr:uid="{00000000-0005-0000-0000-000015AF0000}"/>
    <cellStyle name="Normal 8 2 3 3 2 4 2" xfId="44824" xr:uid="{00000000-0005-0000-0000-000016AF0000}"/>
    <cellStyle name="Normal 8 2 3 3 2 4 2 2" xfId="44825" xr:uid="{00000000-0005-0000-0000-000017AF0000}"/>
    <cellStyle name="Normal 8 2 3 3 2 4 3" xfId="44826" xr:uid="{00000000-0005-0000-0000-000018AF0000}"/>
    <cellStyle name="Normal 8 2 3 3 2 5" xfId="44827" xr:uid="{00000000-0005-0000-0000-000019AF0000}"/>
    <cellStyle name="Normal 8 2 3 3 2 5 2" xfId="44828" xr:uid="{00000000-0005-0000-0000-00001AAF0000}"/>
    <cellStyle name="Normal 8 2 3 3 2 5 2 2" xfId="44829" xr:uid="{00000000-0005-0000-0000-00001BAF0000}"/>
    <cellStyle name="Normal 8 2 3 3 2 5 3" xfId="44830" xr:uid="{00000000-0005-0000-0000-00001CAF0000}"/>
    <cellStyle name="Normal 8 2 3 3 2 6" xfId="44831" xr:uid="{00000000-0005-0000-0000-00001DAF0000}"/>
    <cellStyle name="Normal 8 2 3 3 2 6 2" xfId="44832" xr:uid="{00000000-0005-0000-0000-00001EAF0000}"/>
    <cellStyle name="Normal 8 2 3 3 2 7" xfId="44833" xr:uid="{00000000-0005-0000-0000-00001FAF0000}"/>
    <cellStyle name="Normal 8 2 3 3 2 7 2" xfId="44834" xr:uid="{00000000-0005-0000-0000-000020AF0000}"/>
    <cellStyle name="Normal 8 2 3 3 2 8" xfId="44835" xr:uid="{00000000-0005-0000-0000-000021AF0000}"/>
    <cellStyle name="Normal 8 2 3 3 3" xfId="44836" xr:uid="{00000000-0005-0000-0000-000022AF0000}"/>
    <cellStyle name="Normal 8 2 3 3 3 2" xfId="44837" xr:uid="{00000000-0005-0000-0000-000023AF0000}"/>
    <cellStyle name="Normal 8 2 3 3 3 2 2" xfId="44838" xr:uid="{00000000-0005-0000-0000-000024AF0000}"/>
    <cellStyle name="Normal 8 2 3 3 3 2 2 2" xfId="44839" xr:uid="{00000000-0005-0000-0000-000025AF0000}"/>
    <cellStyle name="Normal 8 2 3 3 3 2 2 2 2" xfId="44840" xr:uid="{00000000-0005-0000-0000-000026AF0000}"/>
    <cellStyle name="Normal 8 2 3 3 3 2 2 3" xfId="44841" xr:uid="{00000000-0005-0000-0000-000027AF0000}"/>
    <cellStyle name="Normal 8 2 3 3 3 2 3" xfId="44842" xr:uid="{00000000-0005-0000-0000-000028AF0000}"/>
    <cellStyle name="Normal 8 2 3 3 3 2 3 2" xfId="44843" xr:uid="{00000000-0005-0000-0000-000029AF0000}"/>
    <cellStyle name="Normal 8 2 3 3 3 2 3 2 2" xfId="44844" xr:uid="{00000000-0005-0000-0000-00002AAF0000}"/>
    <cellStyle name="Normal 8 2 3 3 3 2 3 3" xfId="44845" xr:uid="{00000000-0005-0000-0000-00002BAF0000}"/>
    <cellStyle name="Normal 8 2 3 3 3 2 4" xfId="44846" xr:uid="{00000000-0005-0000-0000-00002CAF0000}"/>
    <cellStyle name="Normal 8 2 3 3 3 2 4 2" xfId="44847" xr:uid="{00000000-0005-0000-0000-00002DAF0000}"/>
    <cellStyle name="Normal 8 2 3 3 3 2 5" xfId="44848" xr:uid="{00000000-0005-0000-0000-00002EAF0000}"/>
    <cellStyle name="Normal 8 2 3 3 3 3" xfId="44849" xr:uid="{00000000-0005-0000-0000-00002FAF0000}"/>
    <cellStyle name="Normal 8 2 3 3 3 3 2" xfId="44850" xr:uid="{00000000-0005-0000-0000-000030AF0000}"/>
    <cellStyle name="Normal 8 2 3 3 3 3 2 2" xfId="44851" xr:uid="{00000000-0005-0000-0000-000031AF0000}"/>
    <cellStyle name="Normal 8 2 3 3 3 3 3" xfId="44852" xr:uid="{00000000-0005-0000-0000-000032AF0000}"/>
    <cellStyle name="Normal 8 2 3 3 3 4" xfId="44853" xr:uid="{00000000-0005-0000-0000-000033AF0000}"/>
    <cellStyle name="Normal 8 2 3 3 3 4 2" xfId="44854" xr:uid="{00000000-0005-0000-0000-000034AF0000}"/>
    <cellStyle name="Normal 8 2 3 3 3 4 2 2" xfId="44855" xr:uid="{00000000-0005-0000-0000-000035AF0000}"/>
    <cellStyle name="Normal 8 2 3 3 3 4 3" xfId="44856" xr:uid="{00000000-0005-0000-0000-000036AF0000}"/>
    <cellStyle name="Normal 8 2 3 3 3 5" xfId="44857" xr:uid="{00000000-0005-0000-0000-000037AF0000}"/>
    <cellStyle name="Normal 8 2 3 3 3 5 2" xfId="44858" xr:uid="{00000000-0005-0000-0000-000038AF0000}"/>
    <cellStyle name="Normal 8 2 3 3 3 6" xfId="44859" xr:uid="{00000000-0005-0000-0000-000039AF0000}"/>
    <cellStyle name="Normal 8 2 3 3 3 6 2" xfId="44860" xr:uid="{00000000-0005-0000-0000-00003AAF0000}"/>
    <cellStyle name="Normal 8 2 3 3 3 7" xfId="44861" xr:uid="{00000000-0005-0000-0000-00003BAF0000}"/>
    <cellStyle name="Normal 8 2 3 3 4" xfId="44862" xr:uid="{00000000-0005-0000-0000-00003CAF0000}"/>
    <cellStyle name="Normal 8 2 3 3 4 2" xfId="44863" xr:uid="{00000000-0005-0000-0000-00003DAF0000}"/>
    <cellStyle name="Normal 8 2 3 3 4 2 2" xfId="44864" xr:uid="{00000000-0005-0000-0000-00003EAF0000}"/>
    <cellStyle name="Normal 8 2 3 3 4 2 2 2" xfId="44865" xr:uid="{00000000-0005-0000-0000-00003FAF0000}"/>
    <cellStyle name="Normal 8 2 3 3 4 2 2 2 2" xfId="44866" xr:uid="{00000000-0005-0000-0000-000040AF0000}"/>
    <cellStyle name="Normal 8 2 3 3 4 2 2 3" xfId="44867" xr:uid="{00000000-0005-0000-0000-000041AF0000}"/>
    <cellStyle name="Normal 8 2 3 3 4 2 3" xfId="44868" xr:uid="{00000000-0005-0000-0000-000042AF0000}"/>
    <cellStyle name="Normal 8 2 3 3 4 2 3 2" xfId="44869" xr:uid="{00000000-0005-0000-0000-000043AF0000}"/>
    <cellStyle name="Normal 8 2 3 3 4 2 3 2 2" xfId="44870" xr:uid="{00000000-0005-0000-0000-000044AF0000}"/>
    <cellStyle name="Normal 8 2 3 3 4 2 3 3" xfId="44871" xr:uid="{00000000-0005-0000-0000-000045AF0000}"/>
    <cellStyle name="Normal 8 2 3 3 4 2 4" xfId="44872" xr:uid="{00000000-0005-0000-0000-000046AF0000}"/>
    <cellStyle name="Normal 8 2 3 3 4 2 4 2" xfId="44873" xr:uid="{00000000-0005-0000-0000-000047AF0000}"/>
    <cellStyle name="Normal 8 2 3 3 4 2 5" xfId="44874" xr:uid="{00000000-0005-0000-0000-000048AF0000}"/>
    <cellStyle name="Normal 8 2 3 3 4 3" xfId="44875" xr:uid="{00000000-0005-0000-0000-000049AF0000}"/>
    <cellStyle name="Normal 8 2 3 3 4 3 2" xfId="44876" xr:uid="{00000000-0005-0000-0000-00004AAF0000}"/>
    <cellStyle name="Normal 8 2 3 3 4 3 2 2" xfId="44877" xr:uid="{00000000-0005-0000-0000-00004BAF0000}"/>
    <cellStyle name="Normal 8 2 3 3 4 3 3" xfId="44878" xr:uid="{00000000-0005-0000-0000-00004CAF0000}"/>
    <cellStyle name="Normal 8 2 3 3 4 4" xfId="44879" xr:uid="{00000000-0005-0000-0000-00004DAF0000}"/>
    <cellStyle name="Normal 8 2 3 3 4 4 2" xfId="44880" xr:uid="{00000000-0005-0000-0000-00004EAF0000}"/>
    <cellStyle name="Normal 8 2 3 3 4 4 2 2" xfId="44881" xr:uid="{00000000-0005-0000-0000-00004FAF0000}"/>
    <cellStyle name="Normal 8 2 3 3 4 4 3" xfId="44882" xr:uid="{00000000-0005-0000-0000-000050AF0000}"/>
    <cellStyle name="Normal 8 2 3 3 4 5" xfId="44883" xr:uid="{00000000-0005-0000-0000-000051AF0000}"/>
    <cellStyle name="Normal 8 2 3 3 4 5 2" xfId="44884" xr:uid="{00000000-0005-0000-0000-000052AF0000}"/>
    <cellStyle name="Normal 8 2 3 3 4 6" xfId="44885" xr:uid="{00000000-0005-0000-0000-000053AF0000}"/>
    <cellStyle name="Normal 8 2 3 3 4 6 2" xfId="44886" xr:uid="{00000000-0005-0000-0000-000054AF0000}"/>
    <cellStyle name="Normal 8 2 3 3 4 7" xfId="44887" xr:uid="{00000000-0005-0000-0000-000055AF0000}"/>
    <cellStyle name="Normal 8 2 3 3 5" xfId="44888" xr:uid="{00000000-0005-0000-0000-000056AF0000}"/>
    <cellStyle name="Normal 8 2 3 3 5 2" xfId="44889" xr:uid="{00000000-0005-0000-0000-000057AF0000}"/>
    <cellStyle name="Normal 8 2 3 3 5 2 2" xfId="44890" xr:uid="{00000000-0005-0000-0000-000058AF0000}"/>
    <cellStyle name="Normal 8 2 3 3 5 2 2 2" xfId="44891" xr:uid="{00000000-0005-0000-0000-000059AF0000}"/>
    <cellStyle name="Normal 8 2 3 3 5 2 3" xfId="44892" xr:uid="{00000000-0005-0000-0000-00005AAF0000}"/>
    <cellStyle name="Normal 8 2 3 3 5 3" xfId="44893" xr:uid="{00000000-0005-0000-0000-00005BAF0000}"/>
    <cellStyle name="Normal 8 2 3 3 5 3 2" xfId="44894" xr:uid="{00000000-0005-0000-0000-00005CAF0000}"/>
    <cellStyle name="Normal 8 2 3 3 5 3 2 2" xfId="44895" xr:uid="{00000000-0005-0000-0000-00005DAF0000}"/>
    <cellStyle name="Normal 8 2 3 3 5 3 3" xfId="44896" xr:uid="{00000000-0005-0000-0000-00005EAF0000}"/>
    <cellStyle name="Normal 8 2 3 3 5 4" xfId="44897" xr:uid="{00000000-0005-0000-0000-00005FAF0000}"/>
    <cellStyle name="Normal 8 2 3 3 5 4 2" xfId="44898" xr:uid="{00000000-0005-0000-0000-000060AF0000}"/>
    <cellStyle name="Normal 8 2 3 3 5 5" xfId="44899" xr:uid="{00000000-0005-0000-0000-000061AF0000}"/>
    <cellStyle name="Normal 8 2 3 3 6" xfId="44900" xr:uid="{00000000-0005-0000-0000-000062AF0000}"/>
    <cellStyle name="Normal 8 2 3 3 6 2" xfId="44901" xr:uid="{00000000-0005-0000-0000-000063AF0000}"/>
    <cellStyle name="Normal 8 2 3 3 6 2 2" xfId="44902" xr:uid="{00000000-0005-0000-0000-000064AF0000}"/>
    <cellStyle name="Normal 8 2 3 3 6 2 2 2" xfId="44903" xr:uid="{00000000-0005-0000-0000-000065AF0000}"/>
    <cellStyle name="Normal 8 2 3 3 6 2 3" xfId="44904" xr:uid="{00000000-0005-0000-0000-000066AF0000}"/>
    <cellStyle name="Normal 8 2 3 3 6 3" xfId="44905" xr:uid="{00000000-0005-0000-0000-000067AF0000}"/>
    <cellStyle name="Normal 8 2 3 3 6 3 2" xfId="44906" xr:uid="{00000000-0005-0000-0000-000068AF0000}"/>
    <cellStyle name="Normal 8 2 3 3 6 4" xfId="44907" xr:uid="{00000000-0005-0000-0000-000069AF0000}"/>
    <cellStyle name="Normal 8 2 3 3 7" xfId="44908" xr:uid="{00000000-0005-0000-0000-00006AAF0000}"/>
    <cellStyle name="Normal 8 2 3 3 7 2" xfId="44909" xr:uid="{00000000-0005-0000-0000-00006BAF0000}"/>
    <cellStyle name="Normal 8 2 3 3 7 2 2" xfId="44910" xr:uid="{00000000-0005-0000-0000-00006CAF0000}"/>
    <cellStyle name="Normal 8 2 3 3 7 3" xfId="44911" xr:uid="{00000000-0005-0000-0000-00006DAF0000}"/>
    <cellStyle name="Normal 8 2 3 3 8" xfId="44912" xr:uid="{00000000-0005-0000-0000-00006EAF0000}"/>
    <cellStyle name="Normal 8 2 3 3 8 2" xfId="44913" xr:uid="{00000000-0005-0000-0000-00006FAF0000}"/>
    <cellStyle name="Normal 8 2 3 3 8 2 2" xfId="44914" xr:uid="{00000000-0005-0000-0000-000070AF0000}"/>
    <cellStyle name="Normal 8 2 3 3 8 3" xfId="44915" xr:uid="{00000000-0005-0000-0000-000071AF0000}"/>
    <cellStyle name="Normal 8 2 3 3 9" xfId="44916" xr:uid="{00000000-0005-0000-0000-000072AF0000}"/>
    <cellStyle name="Normal 8 2 3 3 9 2" xfId="44917" xr:uid="{00000000-0005-0000-0000-000073AF0000}"/>
    <cellStyle name="Normal 8 2 3 4" xfId="44918" xr:uid="{00000000-0005-0000-0000-000074AF0000}"/>
    <cellStyle name="Normal 8 2 3 4 10" xfId="44919" xr:uid="{00000000-0005-0000-0000-000075AF0000}"/>
    <cellStyle name="Normal 8 2 3 4 10 2" xfId="44920" xr:uid="{00000000-0005-0000-0000-000076AF0000}"/>
    <cellStyle name="Normal 8 2 3 4 11" xfId="44921" xr:uid="{00000000-0005-0000-0000-000077AF0000}"/>
    <cellStyle name="Normal 8 2 3 4 2" xfId="44922" xr:uid="{00000000-0005-0000-0000-000078AF0000}"/>
    <cellStyle name="Normal 8 2 3 4 2 2" xfId="44923" xr:uid="{00000000-0005-0000-0000-000079AF0000}"/>
    <cellStyle name="Normal 8 2 3 4 2 2 2" xfId="44924" xr:uid="{00000000-0005-0000-0000-00007AAF0000}"/>
    <cellStyle name="Normal 8 2 3 4 2 2 2 2" xfId="44925" xr:uid="{00000000-0005-0000-0000-00007BAF0000}"/>
    <cellStyle name="Normal 8 2 3 4 2 2 2 2 2" xfId="44926" xr:uid="{00000000-0005-0000-0000-00007CAF0000}"/>
    <cellStyle name="Normal 8 2 3 4 2 2 2 2 2 2" xfId="44927" xr:uid="{00000000-0005-0000-0000-00007DAF0000}"/>
    <cellStyle name="Normal 8 2 3 4 2 2 2 2 3" xfId="44928" xr:uid="{00000000-0005-0000-0000-00007EAF0000}"/>
    <cellStyle name="Normal 8 2 3 4 2 2 2 3" xfId="44929" xr:uid="{00000000-0005-0000-0000-00007FAF0000}"/>
    <cellStyle name="Normal 8 2 3 4 2 2 2 3 2" xfId="44930" xr:uid="{00000000-0005-0000-0000-000080AF0000}"/>
    <cellStyle name="Normal 8 2 3 4 2 2 2 3 2 2" xfId="44931" xr:uid="{00000000-0005-0000-0000-000081AF0000}"/>
    <cellStyle name="Normal 8 2 3 4 2 2 2 3 3" xfId="44932" xr:uid="{00000000-0005-0000-0000-000082AF0000}"/>
    <cellStyle name="Normal 8 2 3 4 2 2 2 4" xfId="44933" xr:uid="{00000000-0005-0000-0000-000083AF0000}"/>
    <cellStyle name="Normal 8 2 3 4 2 2 2 4 2" xfId="44934" xr:uid="{00000000-0005-0000-0000-000084AF0000}"/>
    <cellStyle name="Normal 8 2 3 4 2 2 2 5" xfId="44935" xr:uid="{00000000-0005-0000-0000-000085AF0000}"/>
    <cellStyle name="Normal 8 2 3 4 2 2 3" xfId="44936" xr:uid="{00000000-0005-0000-0000-000086AF0000}"/>
    <cellStyle name="Normal 8 2 3 4 2 2 3 2" xfId="44937" xr:uid="{00000000-0005-0000-0000-000087AF0000}"/>
    <cellStyle name="Normal 8 2 3 4 2 2 3 2 2" xfId="44938" xr:uid="{00000000-0005-0000-0000-000088AF0000}"/>
    <cellStyle name="Normal 8 2 3 4 2 2 3 3" xfId="44939" xr:uid="{00000000-0005-0000-0000-000089AF0000}"/>
    <cellStyle name="Normal 8 2 3 4 2 2 4" xfId="44940" xr:uid="{00000000-0005-0000-0000-00008AAF0000}"/>
    <cellStyle name="Normal 8 2 3 4 2 2 4 2" xfId="44941" xr:uid="{00000000-0005-0000-0000-00008BAF0000}"/>
    <cellStyle name="Normal 8 2 3 4 2 2 4 2 2" xfId="44942" xr:uid="{00000000-0005-0000-0000-00008CAF0000}"/>
    <cellStyle name="Normal 8 2 3 4 2 2 4 3" xfId="44943" xr:uid="{00000000-0005-0000-0000-00008DAF0000}"/>
    <cellStyle name="Normal 8 2 3 4 2 2 5" xfId="44944" xr:uid="{00000000-0005-0000-0000-00008EAF0000}"/>
    <cellStyle name="Normal 8 2 3 4 2 2 5 2" xfId="44945" xr:uid="{00000000-0005-0000-0000-00008FAF0000}"/>
    <cellStyle name="Normal 8 2 3 4 2 2 6" xfId="44946" xr:uid="{00000000-0005-0000-0000-000090AF0000}"/>
    <cellStyle name="Normal 8 2 3 4 2 2 6 2" xfId="44947" xr:uid="{00000000-0005-0000-0000-000091AF0000}"/>
    <cellStyle name="Normal 8 2 3 4 2 2 7" xfId="44948" xr:uid="{00000000-0005-0000-0000-000092AF0000}"/>
    <cellStyle name="Normal 8 2 3 4 2 3" xfId="44949" xr:uid="{00000000-0005-0000-0000-000093AF0000}"/>
    <cellStyle name="Normal 8 2 3 4 2 3 2" xfId="44950" xr:uid="{00000000-0005-0000-0000-000094AF0000}"/>
    <cellStyle name="Normal 8 2 3 4 2 3 2 2" xfId="44951" xr:uid="{00000000-0005-0000-0000-000095AF0000}"/>
    <cellStyle name="Normal 8 2 3 4 2 3 2 2 2" xfId="44952" xr:uid="{00000000-0005-0000-0000-000096AF0000}"/>
    <cellStyle name="Normal 8 2 3 4 2 3 2 3" xfId="44953" xr:uid="{00000000-0005-0000-0000-000097AF0000}"/>
    <cellStyle name="Normal 8 2 3 4 2 3 3" xfId="44954" xr:uid="{00000000-0005-0000-0000-000098AF0000}"/>
    <cellStyle name="Normal 8 2 3 4 2 3 3 2" xfId="44955" xr:uid="{00000000-0005-0000-0000-000099AF0000}"/>
    <cellStyle name="Normal 8 2 3 4 2 3 3 2 2" xfId="44956" xr:uid="{00000000-0005-0000-0000-00009AAF0000}"/>
    <cellStyle name="Normal 8 2 3 4 2 3 3 3" xfId="44957" xr:uid="{00000000-0005-0000-0000-00009BAF0000}"/>
    <cellStyle name="Normal 8 2 3 4 2 3 4" xfId="44958" xr:uid="{00000000-0005-0000-0000-00009CAF0000}"/>
    <cellStyle name="Normal 8 2 3 4 2 3 4 2" xfId="44959" xr:uid="{00000000-0005-0000-0000-00009DAF0000}"/>
    <cellStyle name="Normal 8 2 3 4 2 3 5" xfId="44960" xr:uid="{00000000-0005-0000-0000-00009EAF0000}"/>
    <cellStyle name="Normal 8 2 3 4 2 4" xfId="44961" xr:uid="{00000000-0005-0000-0000-00009FAF0000}"/>
    <cellStyle name="Normal 8 2 3 4 2 4 2" xfId="44962" xr:uid="{00000000-0005-0000-0000-0000A0AF0000}"/>
    <cellStyle name="Normal 8 2 3 4 2 4 2 2" xfId="44963" xr:uid="{00000000-0005-0000-0000-0000A1AF0000}"/>
    <cellStyle name="Normal 8 2 3 4 2 4 3" xfId="44964" xr:uid="{00000000-0005-0000-0000-0000A2AF0000}"/>
    <cellStyle name="Normal 8 2 3 4 2 5" xfId="44965" xr:uid="{00000000-0005-0000-0000-0000A3AF0000}"/>
    <cellStyle name="Normal 8 2 3 4 2 5 2" xfId="44966" xr:uid="{00000000-0005-0000-0000-0000A4AF0000}"/>
    <cellStyle name="Normal 8 2 3 4 2 5 2 2" xfId="44967" xr:uid="{00000000-0005-0000-0000-0000A5AF0000}"/>
    <cellStyle name="Normal 8 2 3 4 2 5 3" xfId="44968" xr:uid="{00000000-0005-0000-0000-0000A6AF0000}"/>
    <cellStyle name="Normal 8 2 3 4 2 6" xfId="44969" xr:uid="{00000000-0005-0000-0000-0000A7AF0000}"/>
    <cellStyle name="Normal 8 2 3 4 2 6 2" xfId="44970" xr:uid="{00000000-0005-0000-0000-0000A8AF0000}"/>
    <cellStyle name="Normal 8 2 3 4 2 7" xfId="44971" xr:uid="{00000000-0005-0000-0000-0000A9AF0000}"/>
    <cellStyle name="Normal 8 2 3 4 2 7 2" xfId="44972" xr:uid="{00000000-0005-0000-0000-0000AAAF0000}"/>
    <cellStyle name="Normal 8 2 3 4 2 8" xfId="44973" xr:uid="{00000000-0005-0000-0000-0000ABAF0000}"/>
    <cellStyle name="Normal 8 2 3 4 3" xfId="44974" xr:uid="{00000000-0005-0000-0000-0000ACAF0000}"/>
    <cellStyle name="Normal 8 2 3 4 3 2" xfId="44975" xr:uid="{00000000-0005-0000-0000-0000ADAF0000}"/>
    <cellStyle name="Normal 8 2 3 4 3 2 2" xfId="44976" xr:uid="{00000000-0005-0000-0000-0000AEAF0000}"/>
    <cellStyle name="Normal 8 2 3 4 3 2 2 2" xfId="44977" xr:uid="{00000000-0005-0000-0000-0000AFAF0000}"/>
    <cellStyle name="Normal 8 2 3 4 3 2 2 2 2" xfId="44978" xr:uid="{00000000-0005-0000-0000-0000B0AF0000}"/>
    <cellStyle name="Normal 8 2 3 4 3 2 2 3" xfId="44979" xr:uid="{00000000-0005-0000-0000-0000B1AF0000}"/>
    <cellStyle name="Normal 8 2 3 4 3 2 3" xfId="44980" xr:uid="{00000000-0005-0000-0000-0000B2AF0000}"/>
    <cellStyle name="Normal 8 2 3 4 3 2 3 2" xfId="44981" xr:uid="{00000000-0005-0000-0000-0000B3AF0000}"/>
    <cellStyle name="Normal 8 2 3 4 3 2 3 2 2" xfId="44982" xr:uid="{00000000-0005-0000-0000-0000B4AF0000}"/>
    <cellStyle name="Normal 8 2 3 4 3 2 3 3" xfId="44983" xr:uid="{00000000-0005-0000-0000-0000B5AF0000}"/>
    <cellStyle name="Normal 8 2 3 4 3 2 4" xfId="44984" xr:uid="{00000000-0005-0000-0000-0000B6AF0000}"/>
    <cellStyle name="Normal 8 2 3 4 3 2 4 2" xfId="44985" xr:uid="{00000000-0005-0000-0000-0000B7AF0000}"/>
    <cellStyle name="Normal 8 2 3 4 3 2 5" xfId="44986" xr:uid="{00000000-0005-0000-0000-0000B8AF0000}"/>
    <cellStyle name="Normal 8 2 3 4 3 3" xfId="44987" xr:uid="{00000000-0005-0000-0000-0000B9AF0000}"/>
    <cellStyle name="Normal 8 2 3 4 3 3 2" xfId="44988" xr:uid="{00000000-0005-0000-0000-0000BAAF0000}"/>
    <cellStyle name="Normal 8 2 3 4 3 3 2 2" xfId="44989" xr:uid="{00000000-0005-0000-0000-0000BBAF0000}"/>
    <cellStyle name="Normal 8 2 3 4 3 3 3" xfId="44990" xr:uid="{00000000-0005-0000-0000-0000BCAF0000}"/>
    <cellStyle name="Normal 8 2 3 4 3 4" xfId="44991" xr:uid="{00000000-0005-0000-0000-0000BDAF0000}"/>
    <cellStyle name="Normal 8 2 3 4 3 4 2" xfId="44992" xr:uid="{00000000-0005-0000-0000-0000BEAF0000}"/>
    <cellStyle name="Normal 8 2 3 4 3 4 2 2" xfId="44993" xr:uid="{00000000-0005-0000-0000-0000BFAF0000}"/>
    <cellStyle name="Normal 8 2 3 4 3 4 3" xfId="44994" xr:uid="{00000000-0005-0000-0000-0000C0AF0000}"/>
    <cellStyle name="Normal 8 2 3 4 3 5" xfId="44995" xr:uid="{00000000-0005-0000-0000-0000C1AF0000}"/>
    <cellStyle name="Normal 8 2 3 4 3 5 2" xfId="44996" xr:uid="{00000000-0005-0000-0000-0000C2AF0000}"/>
    <cellStyle name="Normal 8 2 3 4 3 6" xfId="44997" xr:uid="{00000000-0005-0000-0000-0000C3AF0000}"/>
    <cellStyle name="Normal 8 2 3 4 3 6 2" xfId="44998" xr:uid="{00000000-0005-0000-0000-0000C4AF0000}"/>
    <cellStyle name="Normal 8 2 3 4 3 7" xfId="44999" xr:uid="{00000000-0005-0000-0000-0000C5AF0000}"/>
    <cellStyle name="Normal 8 2 3 4 4" xfId="45000" xr:uid="{00000000-0005-0000-0000-0000C6AF0000}"/>
    <cellStyle name="Normal 8 2 3 4 4 2" xfId="45001" xr:uid="{00000000-0005-0000-0000-0000C7AF0000}"/>
    <cellStyle name="Normal 8 2 3 4 4 2 2" xfId="45002" xr:uid="{00000000-0005-0000-0000-0000C8AF0000}"/>
    <cellStyle name="Normal 8 2 3 4 4 2 2 2" xfId="45003" xr:uid="{00000000-0005-0000-0000-0000C9AF0000}"/>
    <cellStyle name="Normal 8 2 3 4 4 2 2 2 2" xfId="45004" xr:uid="{00000000-0005-0000-0000-0000CAAF0000}"/>
    <cellStyle name="Normal 8 2 3 4 4 2 2 3" xfId="45005" xr:uid="{00000000-0005-0000-0000-0000CBAF0000}"/>
    <cellStyle name="Normal 8 2 3 4 4 2 3" xfId="45006" xr:uid="{00000000-0005-0000-0000-0000CCAF0000}"/>
    <cellStyle name="Normal 8 2 3 4 4 2 3 2" xfId="45007" xr:uid="{00000000-0005-0000-0000-0000CDAF0000}"/>
    <cellStyle name="Normal 8 2 3 4 4 2 3 2 2" xfId="45008" xr:uid="{00000000-0005-0000-0000-0000CEAF0000}"/>
    <cellStyle name="Normal 8 2 3 4 4 2 3 3" xfId="45009" xr:uid="{00000000-0005-0000-0000-0000CFAF0000}"/>
    <cellStyle name="Normal 8 2 3 4 4 2 4" xfId="45010" xr:uid="{00000000-0005-0000-0000-0000D0AF0000}"/>
    <cellStyle name="Normal 8 2 3 4 4 2 4 2" xfId="45011" xr:uid="{00000000-0005-0000-0000-0000D1AF0000}"/>
    <cellStyle name="Normal 8 2 3 4 4 2 5" xfId="45012" xr:uid="{00000000-0005-0000-0000-0000D2AF0000}"/>
    <cellStyle name="Normal 8 2 3 4 4 3" xfId="45013" xr:uid="{00000000-0005-0000-0000-0000D3AF0000}"/>
    <cellStyle name="Normal 8 2 3 4 4 3 2" xfId="45014" xr:uid="{00000000-0005-0000-0000-0000D4AF0000}"/>
    <cellStyle name="Normal 8 2 3 4 4 3 2 2" xfId="45015" xr:uid="{00000000-0005-0000-0000-0000D5AF0000}"/>
    <cellStyle name="Normal 8 2 3 4 4 3 3" xfId="45016" xr:uid="{00000000-0005-0000-0000-0000D6AF0000}"/>
    <cellStyle name="Normal 8 2 3 4 4 4" xfId="45017" xr:uid="{00000000-0005-0000-0000-0000D7AF0000}"/>
    <cellStyle name="Normal 8 2 3 4 4 4 2" xfId="45018" xr:uid="{00000000-0005-0000-0000-0000D8AF0000}"/>
    <cellStyle name="Normal 8 2 3 4 4 4 2 2" xfId="45019" xr:uid="{00000000-0005-0000-0000-0000D9AF0000}"/>
    <cellStyle name="Normal 8 2 3 4 4 4 3" xfId="45020" xr:uid="{00000000-0005-0000-0000-0000DAAF0000}"/>
    <cellStyle name="Normal 8 2 3 4 4 5" xfId="45021" xr:uid="{00000000-0005-0000-0000-0000DBAF0000}"/>
    <cellStyle name="Normal 8 2 3 4 4 5 2" xfId="45022" xr:uid="{00000000-0005-0000-0000-0000DCAF0000}"/>
    <cellStyle name="Normal 8 2 3 4 4 6" xfId="45023" xr:uid="{00000000-0005-0000-0000-0000DDAF0000}"/>
    <cellStyle name="Normal 8 2 3 4 4 6 2" xfId="45024" xr:uid="{00000000-0005-0000-0000-0000DEAF0000}"/>
    <cellStyle name="Normal 8 2 3 4 4 7" xfId="45025" xr:uid="{00000000-0005-0000-0000-0000DFAF0000}"/>
    <cellStyle name="Normal 8 2 3 4 5" xfId="45026" xr:uid="{00000000-0005-0000-0000-0000E0AF0000}"/>
    <cellStyle name="Normal 8 2 3 4 5 2" xfId="45027" xr:uid="{00000000-0005-0000-0000-0000E1AF0000}"/>
    <cellStyle name="Normal 8 2 3 4 5 2 2" xfId="45028" xr:uid="{00000000-0005-0000-0000-0000E2AF0000}"/>
    <cellStyle name="Normal 8 2 3 4 5 2 2 2" xfId="45029" xr:uid="{00000000-0005-0000-0000-0000E3AF0000}"/>
    <cellStyle name="Normal 8 2 3 4 5 2 3" xfId="45030" xr:uid="{00000000-0005-0000-0000-0000E4AF0000}"/>
    <cellStyle name="Normal 8 2 3 4 5 3" xfId="45031" xr:uid="{00000000-0005-0000-0000-0000E5AF0000}"/>
    <cellStyle name="Normal 8 2 3 4 5 3 2" xfId="45032" xr:uid="{00000000-0005-0000-0000-0000E6AF0000}"/>
    <cellStyle name="Normal 8 2 3 4 5 3 2 2" xfId="45033" xr:uid="{00000000-0005-0000-0000-0000E7AF0000}"/>
    <cellStyle name="Normal 8 2 3 4 5 3 3" xfId="45034" xr:uid="{00000000-0005-0000-0000-0000E8AF0000}"/>
    <cellStyle name="Normal 8 2 3 4 5 4" xfId="45035" xr:uid="{00000000-0005-0000-0000-0000E9AF0000}"/>
    <cellStyle name="Normal 8 2 3 4 5 4 2" xfId="45036" xr:uid="{00000000-0005-0000-0000-0000EAAF0000}"/>
    <cellStyle name="Normal 8 2 3 4 5 5" xfId="45037" xr:uid="{00000000-0005-0000-0000-0000EBAF0000}"/>
    <cellStyle name="Normal 8 2 3 4 6" xfId="45038" xr:uid="{00000000-0005-0000-0000-0000ECAF0000}"/>
    <cellStyle name="Normal 8 2 3 4 6 2" xfId="45039" xr:uid="{00000000-0005-0000-0000-0000EDAF0000}"/>
    <cellStyle name="Normal 8 2 3 4 6 2 2" xfId="45040" xr:uid="{00000000-0005-0000-0000-0000EEAF0000}"/>
    <cellStyle name="Normal 8 2 3 4 6 2 2 2" xfId="45041" xr:uid="{00000000-0005-0000-0000-0000EFAF0000}"/>
    <cellStyle name="Normal 8 2 3 4 6 2 3" xfId="45042" xr:uid="{00000000-0005-0000-0000-0000F0AF0000}"/>
    <cellStyle name="Normal 8 2 3 4 6 3" xfId="45043" xr:uid="{00000000-0005-0000-0000-0000F1AF0000}"/>
    <cellStyle name="Normal 8 2 3 4 6 3 2" xfId="45044" xr:uid="{00000000-0005-0000-0000-0000F2AF0000}"/>
    <cellStyle name="Normal 8 2 3 4 6 4" xfId="45045" xr:uid="{00000000-0005-0000-0000-0000F3AF0000}"/>
    <cellStyle name="Normal 8 2 3 4 7" xfId="45046" xr:uid="{00000000-0005-0000-0000-0000F4AF0000}"/>
    <cellStyle name="Normal 8 2 3 4 7 2" xfId="45047" xr:uid="{00000000-0005-0000-0000-0000F5AF0000}"/>
    <cellStyle name="Normal 8 2 3 4 7 2 2" xfId="45048" xr:uid="{00000000-0005-0000-0000-0000F6AF0000}"/>
    <cellStyle name="Normal 8 2 3 4 7 3" xfId="45049" xr:uid="{00000000-0005-0000-0000-0000F7AF0000}"/>
    <cellStyle name="Normal 8 2 3 4 8" xfId="45050" xr:uid="{00000000-0005-0000-0000-0000F8AF0000}"/>
    <cellStyle name="Normal 8 2 3 4 8 2" xfId="45051" xr:uid="{00000000-0005-0000-0000-0000F9AF0000}"/>
    <cellStyle name="Normal 8 2 3 4 8 2 2" xfId="45052" xr:uid="{00000000-0005-0000-0000-0000FAAF0000}"/>
    <cellStyle name="Normal 8 2 3 4 8 3" xfId="45053" xr:uid="{00000000-0005-0000-0000-0000FBAF0000}"/>
    <cellStyle name="Normal 8 2 3 4 9" xfId="45054" xr:uid="{00000000-0005-0000-0000-0000FCAF0000}"/>
    <cellStyle name="Normal 8 2 3 4 9 2" xfId="45055" xr:uid="{00000000-0005-0000-0000-0000FDAF0000}"/>
    <cellStyle name="Normal 8 2 3 5" xfId="45056" xr:uid="{00000000-0005-0000-0000-0000FEAF0000}"/>
    <cellStyle name="Normal 8 2 3 5 10" xfId="45057" xr:uid="{00000000-0005-0000-0000-0000FFAF0000}"/>
    <cellStyle name="Normal 8 2 3 5 10 2" xfId="45058" xr:uid="{00000000-0005-0000-0000-000000B00000}"/>
    <cellStyle name="Normal 8 2 3 5 11" xfId="45059" xr:uid="{00000000-0005-0000-0000-000001B00000}"/>
    <cellStyle name="Normal 8 2 3 5 2" xfId="45060" xr:uid="{00000000-0005-0000-0000-000002B00000}"/>
    <cellStyle name="Normal 8 2 3 5 2 2" xfId="45061" xr:uid="{00000000-0005-0000-0000-000003B00000}"/>
    <cellStyle name="Normal 8 2 3 5 2 2 2" xfId="45062" xr:uid="{00000000-0005-0000-0000-000004B00000}"/>
    <cellStyle name="Normal 8 2 3 5 2 2 2 2" xfId="45063" xr:uid="{00000000-0005-0000-0000-000005B00000}"/>
    <cellStyle name="Normal 8 2 3 5 2 2 2 2 2" xfId="45064" xr:uid="{00000000-0005-0000-0000-000006B00000}"/>
    <cellStyle name="Normal 8 2 3 5 2 2 2 2 2 2" xfId="45065" xr:uid="{00000000-0005-0000-0000-000007B00000}"/>
    <cellStyle name="Normal 8 2 3 5 2 2 2 2 3" xfId="45066" xr:uid="{00000000-0005-0000-0000-000008B00000}"/>
    <cellStyle name="Normal 8 2 3 5 2 2 2 3" xfId="45067" xr:uid="{00000000-0005-0000-0000-000009B00000}"/>
    <cellStyle name="Normal 8 2 3 5 2 2 2 3 2" xfId="45068" xr:uid="{00000000-0005-0000-0000-00000AB00000}"/>
    <cellStyle name="Normal 8 2 3 5 2 2 2 3 2 2" xfId="45069" xr:uid="{00000000-0005-0000-0000-00000BB00000}"/>
    <cellStyle name="Normal 8 2 3 5 2 2 2 3 3" xfId="45070" xr:uid="{00000000-0005-0000-0000-00000CB00000}"/>
    <cellStyle name="Normal 8 2 3 5 2 2 2 4" xfId="45071" xr:uid="{00000000-0005-0000-0000-00000DB00000}"/>
    <cellStyle name="Normal 8 2 3 5 2 2 2 4 2" xfId="45072" xr:uid="{00000000-0005-0000-0000-00000EB00000}"/>
    <cellStyle name="Normal 8 2 3 5 2 2 2 5" xfId="45073" xr:uid="{00000000-0005-0000-0000-00000FB00000}"/>
    <cellStyle name="Normal 8 2 3 5 2 2 3" xfId="45074" xr:uid="{00000000-0005-0000-0000-000010B00000}"/>
    <cellStyle name="Normal 8 2 3 5 2 2 3 2" xfId="45075" xr:uid="{00000000-0005-0000-0000-000011B00000}"/>
    <cellStyle name="Normal 8 2 3 5 2 2 3 2 2" xfId="45076" xr:uid="{00000000-0005-0000-0000-000012B00000}"/>
    <cellStyle name="Normal 8 2 3 5 2 2 3 3" xfId="45077" xr:uid="{00000000-0005-0000-0000-000013B00000}"/>
    <cellStyle name="Normal 8 2 3 5 2 2 4" xfId="45078" xr:uid="{00000000-0005-0000-0000-000014B00000}"/>
    <cellStyle name="Normal 8 2 3 5 2 2 4 2" xfId="45079" xr:uid="{00000000-0005-0000-0000-000015B00000}"/>
    <cellStyle name="Normal 8 2 3 5 2 2 4 2 2" xfId="45080" xr:uid="{00000000-0005-0000-0000-000016B00000}"/>
    <cellStyle name="Normal 8 2 3 5 2 2 4 3" xfId="45081" xr:uid="{00000000-0005-0000-0000-000017B00000}"/>
    <cellStyle name="Normal 8 2 3 5 2 2 5" xfId="45082" xr:uid="{00000000-0005-0000-0000-000018B00000}"/>
    <cellStyle name="Normal 8 2 3 5 2 2 5 2" xfId="45083" xr:uid="{00000000-0005-0000-0000-000019B00000}"/>
    <cellStyle name="Normal 8 2 3 5 2 2 6" xfId="45084" xr:uid="{00000000-0005-0000-0000-00001AB00000}"/>
    <cellStyle name="Normal 8 2 3 5 2 2 6 2" xfId="45085" xr:uid="{00000000-0005-0000-0000-00001BB00000}"/>
    <cellStyle name="Normal 8 2 3 5 2 2 7" xfId="45086" xr:uid="{00000000-0005-0000-0000-00001CB00000}"/>
    <cellStyle name="Normal 8 2 3 5 2 3" xfId="45087" xr:uid="{00000000-0005-0000-0000-00001DB00000}"/>
    <cellStyle name="Normal 8 2 3 5 2 3 2" xfId="45088" xr:uid="{00000000-0005-0000-0000-00001EB00000}"/>
    <cellStyle name="Normal 8 2 3 5 2 3 2 2" xfId="45089" xr:uid="{00000000-0005-0000-0000-00001FB00000}"/>
    <cellStyle name="Normal 8 2 3 5 2 3 2 2 2" xfId="45090" xr:uid="{00000000-0005-0000-0000-000020B00000}"/>
    <cellStyle name="Normal 8 2 3 5 2 3 2 3" xfId="45091" xr:uid="{00000000-0005-0000-0000-000021B00000}"/>
    <cellStyle name="Normal 8 2 3 5 2 3 3" xfId="45092" xr:uid="{00000000-0005-0000-0000-000022B00000}"/>
    <cellStyle name="Normal 8 2 3 5 2 3 3 2" xfId="45093" xr:uid="{00000000-0005-0000-0000-000023B00000}"/>
    <cellStyle name="Normal 8 2 3 5 2 3 3 2 2" xfId="45094" xr:uid="{00000000-0005-0000-0000-000024B00000}"/>
    <cellStyle name="Normal 8 2 3 5 2 3 3 3" xfId="45095" xr:uid="{00000000-0005-0000-0000-000025B00000}"/>
    <cellStyle name="Normal 8 2 3 5 2 3 4" xfId="45096" xr:uid="{00000000-0005-0000-0000-000026B00000}"/>
    <cellStyle name="Normal 8 2 3 5 2 3 4 2" xfId="45097" xr:uid="{00000000-0005-0000-0000-000027B00000}"/>
    <cellStyle name="Normal 8 2 3 5 2 3 5" xfId="45098" xr:uid="{00000000-0005-0000-0000-000028B00000}"/>
    <cellStyle name="Normal 8 2 3 5 2 4" xfId="45099" xr:uid="{00000000-0005-0000-0000-000029B00000}"/>
    <cellStyle name="Normal 8 2 3 5 2 4 2" xfId="45100" xr:uid="{00000000-0005-0000-0000-00002AB00000}"/>
    <cellStyle name="Normal 8 2 3 5 2 4 2 2" xfId="45101" xr:uid="{00000000-0005-0000-0000-00002BB00000}"/>
    <cellStyle name="Normal 8 2 3 5 2 4 3" xfId="45102" xr:uid="{00000000-0005-0000-0000-00002CB00000}"/>
    <cellStyle name="Normal 8 2 3 5 2 5" xfId="45103" xr:uid="{00000000-0005-0000-0000-00002DB00000}"/>
    <cellStyle name="Normal 8 2 3 5 2 5 2" xfId="45104" xr:uid="{00000000-0005-0000-0000-00002EB00000}"/>
    <cellStyle name="Normal 8 2 3 5 2 5 2 2" xfId="45105" xr:uid="{00000000-0005-0000-0000-00002FB00000}"/>
    <cellStyle name="Normal 8 2 3 5 2 5 3" xfId="45106" xr:uid="{00000000-0005-0000-0000-000030B00000}"/>
    <cellStyle name="Normal 8 2 3 5 2 6" xfId="45107" xr:uid="{00000000-0005-0000-0000-000031B00000}"/>
    <cellStyle name="Normal 8 2 3 5 2 6 2" xfId="45108" xr:uid="{00000000-0005-0000-0000-000032B00000}"/>
    <cellStyle name="Normal 8 2 3 5 2 7" xfId="45109" xr:uid="{00000000-0005-0000-0000-000033B00000}"/>
    <cellStyle name="Normal 8 2 3 5 2 7 2" xfId="45110" xr:uid="{00000000-0005-0000-0000-000034B00000}"/>
    <cellStyle name="Normal 8 2 3 5 2 8" xfId="45111" xr:uid="{00000000-0005-0000-0000-000035B00000}"/>
    <cellStyle name="Normal 8 2 3 5 3" xfId="45112" xr:uid="{00000000-0005-0000-0000-000036B00000}"/>
    <cellStyle name="Normal 8 2 3 5 3 2" xfId="45113" xr:uid="{00000000-0005-0000-0000-000037B00000}"/>
    <cellStyle name="Normal 8 2 3 5 3 2 2" xfId="45114" xr:uid="{00000000-0005-0000-0000-000038B00000}"/>
    <cellStyle name="Normal 8 2 3 5 3 2 2 2" xfId="45115" xr:uid="{00000000-0005-0000-0000-000039B00000}"/>
    <cellStyle name="Normal 8 2 3 5 3 2 2 2 2" xfId="45116" xr:uid="{00000000-0005-0000-0000-00003AB00000}"/>
    <cellStyle name="Normal 8 2 3 5 3 2 2 3" xfId="45117" xr:uid="{00000000-0005-0000-0000-00003BB00000}"/>
    <cellStyle name="Normal 8 2 3 5 3 2 3" xfId="45118" xr:uid="{00000000-0005-0000-0000-00003CB00000}"/>
    <cellStyle name="Normal 8 2 3 5 3 2 3 2" xfId="45119" xr:uid="{00000000-0005-0000-0000-00003DB00000}"/>
    <cellStyle name="Normal 8 2 3 5 3 2 3 2 2" xfId="45120" xr:uid="{00000000-0005-0000-0000-00003EB00000}"/>
    <cellStyle name="Normal 8 2 3 5 3 2 3 3" xfId="45121" xr:uid="{00000000-0005-0000-0000-00003FB00000}"/>
    <cellStyle name="Normal 8 2 3 5 3 2 4" xfId="45122" xr:uid="{00000000-0005-0000-0000-000040B00000}"/>
    <cellStyle name="Normal 8 2 3 5 3 2 4 2" xfId="45123" xr:uid="{00000000-0005-0000-0000-000041B00000}"/>
    <cellStyle name="Normal 8 2 3 5 3 2 5" xfId="45124" xr:uid="{00000000-0005-0000-0000-000042B00000}"/>
    <cellStyle name="Normal 8 2 3 5 3 3" xfId="45125" xr:uid="{00000000-0005-0000-0000-000043B00000}"/>
    <cellStyle name="Normal 8 2 3 5 3 3 2" xfId="45126" xr:uid="{00000000-0005-0000-0000-000044B00000}"/>
    <cellStyle name="Normal 8 2 3 5 3 3 2 2" xfId="45127" xr:uid="{00000000-0005-0000-0000-000045B00000}"/>
    <cellStyle name="Normal 8 2 3 5 3 3 3" xfId="45128" xr:uid="{00000000-0005-0000-0000-000046B00000}"/>
    <cellStyle name="Normal 8 2 3 5 3 4" xfId="45129" xr:uid="{00000000-0005-0000-0000-000047B00000}"/>
    <cellStyle name="Normal 8 2 3 5 3 4 2" xfId="45130" xr:uid="{00000000-0005-0000-0000-000048B00000}"/>
    <cellStyle name="Normal 8 2 3 5 3 4 2 2" xfId="45131" xr:uid="{00000000-0005-0000-0000-000049B00000}"/>
    <cellStyle name="Normal 8 2 3 5 3 4 3" xfId="45132" xr:uid="{00000000-0005-0000-0000-00004AB00000}"/>
    <cellStyle name="Normal 8 2 3 5 3 5" xfId="45133" xr:uid="{00000000-0005-0000-0000-00004BB00000}"/>
    <cellStyle name="Normal 8 2 3 5 3 5 2" xfId="45134" xr:uid="{00000000-0005-0000-0000-00004CB00000}"/>
    <cellStyle name="Normal 8 2 3 5 3 6" xfId="45135" xr:uid="{00000000-0005-0000-0000-00004DB00000}"/>
    <cellStyle name="Normal 8 2 3 5 3 6 2" xfId="45136" xr:uid="{00000000-0005-0000-0000-00004EB00000}"/>
    <cellStyle name="Normal 8 2 3 5 3 7" xfId="45137" xr:uid="{00000000-0005-0000-0000-00004FB00000}"/>
    <cellStyle name="Normal 8 2 3 5 4" xfId="45138" xr:uid="{00000000-0005-0000-0000-000050B00000}"/>
    <cellStyle name="Normal 8 2 3 5 4 2" xfId="45139" xr:uid="{00000000-0005-0000-0000-000051B00000}"/>
    <cellStyle name="Normal 8 2 3 5 4 2 2" xfId="45140" xr:uid="{00000000-0005-0000-0000-000052B00000}"/>
    <cellStyle name="Normal 8 2 3 5 4 2 2 2" xfId="45141" xr:uid="{00000000-0005-0000-0000-000053B00000}"/>
    <cellStyle name="Normal 8 2 3 5 4 2 2 2 2" xfId="45142" xr:uid="{00000000-0005-0000-0000-000054B00000}"/>
    <cellStyle name="Normal 8 2 3 5 4 2 2 3" xfId="45143" xr:uid="{00000000-0005-0000-0000-000055B00000}"/>
    <cellStyle name="Normal 8 2 3 5 4 2 3" xfId="45144" xr:uid="{00000000-0005-0000-0000-000056B00000}"/>
    <cellStyle name="Normal 8 2 3 5 4 2 3 2" xfId="45145" xr:uid="{00000000-0005-0000-0000-000057B00000}"/>
    <cellStyle name="Normal 8 2 3 5 4 2 3 2 2" xfId="45146" xr:uid="{00000000-0005-0000-0000-000058B00000}"/>
    <cellStyle name="Normal 8 2 3 5 4 2 3 3" xfId="45147" xr:uid="{00000000-0005-0000-0000-000059B00000}"/>
    <cellStyle name="Normal 8 2 3 5 4 2 4" xfId="45148" xr:uid="{00000000-0005-0000-0000-00005AB00000}"/>
    <cellStyle name="Normal 8 2 3 5 4 2 4 2" xfId="45149" xr:uid="{00000000-0005-0000-0000-00005BB00000}"/>
    <cellStyle name="Normal 8 2 3 5 4 2 5" xfId="45150" xr:uid="{00000000-0005-0000-0000-00005CB00000}"/>
    <cellStyle name="Normal 8 2 3 5 4 3" xfId="45151" xr:uid="{00000000-0005-0000-0000-00005DB00000}"/>
    <cellStyle name="Normal 8 2 3 5 4 3 2" xfId="45152" xr:uid="{00000000-0005-0000-0000-00005EB00000}"/>
    <cellStyle name="Normal 8 2 3 5 4 3 2 2" xfId="45153" xr:uid="{00000000-0005-0000-0000-00005FB00000}"/>
    <cellStyle name="Normal 8 2 3 5 4 3 3" xfId="45154" xr:uid="{00000000-0005-0000-0000-000060B00000}"/>
    <cellStyle name="Normal 8 2 3 5 4 4" xfId="45155" xr:uid="{00000000-0005-0000-0000-000061B00000}"/>
    <cellStyle name="Normal 8 2 3 5 4 4 2" xfId="45156" xr:uid="{00000000-0005-0000-0000-000062B00000}"/>
    <cellStyle name="Normal 8 2 3 5 4 4 2 2" xfId="45157" xr:uid="{00000000-0005-0000-0000-000063B00000}"/>
    <cellStyle name="Normal 8 2 3 5 4 4 3" xfId="45158" xr:uid="{00000000-0005-0000-0000-000064B00000}"/>
    <cellStyle name="Normal 8 2 3 5 4 5" xfId="45159" xr:uid="{00000000-0005-0000-0000-000065B00000}"/>
    <cellStyle name="Normal 8 2 3 5 4 5 2" xfId="45160" xr:uid="{00000000-0005-0000-0000-000066B00000}"/>
    <cellStyle name="Normal 8 2 3 5 4 6" xfId="45161" xr:uid="{00000000-0005-0000-0000-000067B00000}"/>
    <cellStyle name="Normal 8 2 3 5 4 6 2" xfId="45162" xr:uid="{00000000-0005-0000-0000-000068B00000}"/>
    <cellStyle name="Normal 8 2 3 5 4 7" xfId="45163" xr:uid="{00000000-0005-0000-0000-000069B00000}"/>
    <cellStyle name="Normal 8 2 3 5 5" xfId="45164" xr:uid="{00000000-0005-0000-0000-00006AB00000}"/>
    <cellStyle name="Normal 8 2 3 5 5 2" xfId="45165" xr:uid="{00000000-0005-0000-0000-00006BB00000}"/>
    <cellStyle name="Normal 8 2 3 5 5 2 2" xfId="45166" xr:uid="{00000000-0005-0000-0000-00006CB00000}"/>
    <cellStyle name="Normal 8 2 3 5 5 2 2 2" xfId="45167" xr:uid="{00000000-0005-0000-0000-00006DB00000}"/>
    <cellStyle name="Normal 8 2 3 5 5 2 3" xfId="45168" xr:uid="{00000000-0005-0000-0000-00006EB00000}"/>
    <cellStyle name="Normal 8 2 3 5 5 3" xfId="45169" xr:uid="{00000000-0005-0000-0000-00006FB00000}"/>
    <cellStyle name="Normal 8 2 3 5 5 3 2" xfId="45170" xr:uid="{00000000-0005-0000-0000-000070B00000}"/>
    <cellStyle name="Normal 8 2 3 5 5 3 2 2" xfId="45171" xr:uid="{00000000-0005-0000-0000-000071B00000}"/>
    <cellStyle name="Normal 8 2 3 5 5 3 3" xfId="45172" xr:uid="{00000000-0005-0000-0000-000072B00000}"/>
    <cellStyle name="Normal 8 2 3 5 5 4" xfId="45173" xr:uid="{00000000-0005-0000-0000-000073B00000}"/>
    <cellStyle name="Normal 8 2 3 5 5 4 2" xfId="45174" xr:uid="{00000000-0005-0000-0000-000074B00000}"/>
    <cellStyle name="Normal 8 2 3 5 5 5" xfId="45175" xr:uid="{00000000-0005-0000-0000-000075B00000}"/>
    <cellStyle name="Normal 8 2 3 5 6" xfId="45176" xr:uid="{00000000-0005-0000-0000-000076B00000}"/>
    <cellStyle name="Normal 8 2 3 5 6 2" xfId="45177" xr:uid="{00000000-0005-0000-0000-000077B00000}"/>
    <cellStyle name="Normal 8 2 3 5 6 2 2" xfId="45178" xr:uid="{00000000-0005-0000-0000-000078B00000}"/>
    <cellStyle name="Normal 8 2 3 5 6 2 2 2" xfId="45179" xr:uid="{00000000-0005-0000-0000-000079B00000}"/>
    <cellStyle name="Normal 8 2 3 5 6 2 3" xfId="45180" xr:uid="{00000000-0005-0000-0000-00007AB00000}"/>
    <cellStyle name="Normal 8 2 3 5 6 3" xfId="45181" xr:uid="{00000000-0005-0000-0000-00007BB00000}"/>
    <cellStyle name="Normal 8 2 3 5 6 3 2" xfId="45182" xr:uid="{00000000-0005-0000-0000-00007CB00000}"/>
    <cellStyle name="Normal 8 2 3 5 6 4" xfId="45183" xr:uid="{00000000-0005-0000-0000-00007DB00000}"/>
    <cellStyle name="Normal 8 2 3 5 7" xfId="45184" xr:uid="{00000000-0005-0000-0000-00007EB00000}"/>
    <cellStyle name="Normal 8 2 3 5 7 2" xfId="45185" xr:uid="{00000000-0005-0000-0000-00007FB00000}"/>
    <cellStyle name="Normal 8 2 3 5 7 2 2" xfId="45186" xr:uid="{00000000-0005-0000-0000-000080B00000}"/>
    <cellStyle name="Normal 8 2 3 5 7 3" xfId="45187" xr:uid="{00000000-0005-0000-0000-000081B00000}"/>
    <cellStyle name="Normal 8 2 3 5 8" xfId="45188" xr:uid="{00000000-0005-0000-0000-000082B00000}"/>
    <cellStyle name="Normal 8 2 3 5 8 2" xfId="45189" xr:uid="{00000000-0005-0000-0000-000083B00000}"/>
    <cellStyle name="Normal 8 2 3 5 8 2 2" xfId="45190" xr:uid="{00000000-0005-0000-0000-000084B00000}"/>
    <cellStyle name="Normal 8 2 3 5 8 3" xfId="45191" xr:uid="{00000000-0005-0000-0000-000085B00000}"/>
    <cellStyle name="Normal 8 2 3 5 9" xfId="45192" xr:uid="{00000000-0005-0000-0000-000086B00000}"/>
    <cellStyle name="Normal 8 2 3 5 9 2" xfId="45193" xr:uid="{00000000-0005-0000-0000-000087B00000}"/>
    <cellStyle name="Normal 8 2 3 6" xfId="45194" xr:uid="{00000000-0005-0000-0000-000088B00000}"/>
    <cellStyle name="Normal 8 2 3 6 2" xfId="45195" xr:uid="{00000000-0005-0000-0000-000089B00000}"/>
    <cellStyle name="Normal 8 2 3 6 2 2" xfId="45196" xr:uid="{00000000-0005-0000-0000-00008AB00000}"/>
    <cellStyle name="Normal 8 2 3 6 2 2 2" xfId="45197" xr:uid="{00000000-0005-0000-0000-00008BB00000}"/>
    <cellStyle name="Normal 8 2 3 6 2 2 2 2" xfId="45198" xr:uid="{00000000-0005-0000-0000-00008CB00000}"/>
    <cellStyle name="Normal 8 2 3 6 2 2 2 2 2" xfId="45199" xr:uid="{00000000-0005-0000-0000-00008DB00000}"/>
    <cellStyle name="Normal 8 2 3 6 2 2 2 3" xfId="45200" xr:uid="{00000000-0005-0000-0000-00008EB00000}"/>
    <cellStyle name="Normal 8 2 3 6 2 2 3" xfId="45201" xr:uid="{00000000-0005-0000-0000-00008FB00000}"/>
    <cellStyle name="Normal 8 2 3 6 2 2 3 2" xfId="45202" xr:uid="{00000000-0005-0000-0000-000090B00000}"/>
    <cellStyle name="Normal 8 2 3 6 2 2 3 2 2" xfId="45203" xr:uid="{00000000-0005-0000-0000-000091B00000}"/>
    <cellStyle name="Normal 8 2 3 6 2 2 3 3" xfId="45204" xr:uid="{00000000-0005-0000-0000-000092B00000}"/>
    <cellStyle name="Normal 8 2 3 6 2 2 4" xfId="45205" xr:uid="{00000000-0005-0000-0000-000093B00000}"/>
    <cellStyle name="Normal 8 2 3 6 2 2 4 2" xfId="45206" xr:uid="{00000000-0005-0000-0000-000094B00000}"/>
    <cellStyle name="Normal 8 2 3 6 2 2 5" xfId="45207" xr:uid="{00000000-0005-0000-0000-000095B00000}"/>
    <cellStyle name="Normal 8 2 3 6 2 3" xfId="45208" xr:uid="{00000000-0005-0000-0000-000096B00000}"/>
    <cellStyle name="Normal 8 2 3 6 2 3 2" xfId="45209" xr:uid="{00000000-0005-0000-0000-000097B00000}"/>
    <cellStyle name="Normal 8 2 3 6 2 3 2 2" xfId="45210" xr:uid="{00000000-0005-0000-0000-000098B00000}"/>
    <cellStyle name="Normal 8 2 3 6 2 3 3" xfId="45211" xr:uid="{00000000-0005-0000-0000-000099B00000}"/>
    <cellStyle name="Normal 8 2 3 6 2 4" xfId="45212" xr:uid="{00000000-0005-0000-0000-00009AB00000}"/>
    <cellStyle name="Normal 8 2 3 6 2 4 2" xfId="45213" xr:uid="{00000000-0005-0000-0000-00009BB00000}"/>
    <cellStyle name="Normal 8 2 3 6 2 4 2 2" xfId="45214" xr:uid="{00000000-0005-0000-0000-00009CB00000}"/>
    <cellStyle name="Normal 8 2 3 6 2 4 3" xfId="45215" xr:uid="{00000000-0005-0000-0000-00009DB00000}"/>
    <cellStyle name="Normal 8 2 3 6 2 5" xfId="45216" xr:uid="{00000000-0005-0000-0000-00009EB00000}"/>
    <cellStyle name="Normal 8 2 3 6 2 5 2" xfId="45217" xr:uid="{00000000-0005-0000-0000-00009FB00000}"/>
    <cellStyle name="Normal 8 2 3 6 2 6" xfId="45218" xr:uid="{00000000-0005-0000-0000-0000A0B00000}"/>
    <cellStyle name="Normal 8 2 3 6 2 6 2" xfId="45219" xr:uid="{00000000-0005-0000-0000-0000A1B00000}"/>
    <cellStyle name="Normal 8 2 3 6 2 7" xfId="45220" xr:uid="{00000000-0005-0000-0000-0000A2B00000}"/>
    <cellStyle name="Normal 8 2 3 6 3" xfId="45221" xr:uid="{00000000-0005-0000-0000-0000A3B00000}"/>
    <cellStyle name="Normal 8 2 3 6 3 2" xfId="45222" xr:uid="{00000000-0005-0000-0000-0000A4B00000}"/>
    <cellStyle name="Normal 8 2 3 6 3 2 2" xfId="45223" xr:uid="{00000000-0005-0000-0000-0000A5B00000}"/>
    <cellStyle name="Normal 8 2 3 6 3 2 2 2" xfId="45224" xr:uid="{00000000-0005-0000-0000-0000A6B00000}"/>
    <cellStyle name="Normal 8 2 3 6 3 2 3" xfId="45225" xr:uid="{00000000-0005-0000-0000-0000A7B00000}"/>
    <cellStyle name="Normal 8 2 3 6 3 3" xfId="45226" xr:uid="{00000000-0005-0000-0000-0000A8B00000}"/>
    <cellStyle name="Normal 8 2 3 6 3 3 2" xfId="45227" xr:uid="{00000000-0005-0000-0000-0000A9B00000}"/>
    <cellStyle name="Normal 8 2 3 6 3 3 2 2" xfId="45228" xr:uid="{00000000-0005-0000-0000-0000AAB00000}"/>
    <cellStyle name="Normal 8 2 3 6 3 3 3" xfId="45229" xr:uid="{00000000-0005-0000-0000-0000ABB00000}"/>
    <cellStyle name="Normal 8 2 3 6 3 4" xfId="45230" xr:uid="{00000000-0005-0000-0000-0000ACB00000}"/>
    <cellStyle name="Normal 8 2 3 6 3 4 2" xfId="45231" xr:uid="{00000000-0005-0000-0000-0000ADB00000}"/>
    <cellStyle name="Normal 8 2 3 6 3 5" xfId="45232" xr:uid="{00000000-0005-0000-0000-0000AEB00000}"/>
    <cellStyle name="Normal 8 2 3 6 4" xfId="45233" xr:uid="{00000000-0005-0000-0000-0000AFB00000}"/>
    <cellStyle name="Normal 8 2 3 6 4 2" xfId="45234" xr:uid="{00000000-0005-0000-0000-0000B0B00000}"/>
    <cellStyle name="Normal 8 2 3 6 4 2 2" xfId="45235" xr:uid="{00000000-0005-0000-0000-0000B1B00000}"/>
    <cellStyle name="Normal 8 2 3 6 4 3" xfId="45236" xr:uid="{00000000-0005-0000-0000-0000B2B00000}"/>
    <cellStyle name="Normal 8 2 3 6 5" xfId="45237" xr:uid="{00000000-0005-0000-0000-0000B3B00000}"/>
    <cellStyle name="Normal 8 2 3 6 5 2" xfId="45238" xr:uid="{00000000-0005-0000-0000-0000B4B00000}"/>
    <cellStyle name="Normal 8 2 3 6 5 2 2" xfId="45239" xr:uid="{00000000-0005-0000-0000-0000B5B00000}"/>
    <cellStyle name="Normal 8 2 3 6 5 3" xfId="45240" xr:uid="{00000000-0005-0000-0000-0000B6B00000}"/>
    <cellStyle name="Normal 8 2 3 6 6" xfId="45241" xr:uid="{00000000-0005-0000-0000-0000B7B00000}"/>
    <cellStyle name="Normal 8 2 3 6 6 2" xfId="45242" xr:uid="{00000000-0005-0000-0000-0000B8B00000}"/>
    <cellStyle name="Normal 8 2 3 6 7" xfId="45243" xr:uid="{00000000-0005-0000-0000-0000B9B00000}"/>
    <cellStyle name="Normal 8 2 3 6 7 2" xfId="45244" xr:uid="{00000000-0005-0000-0000-0000BAB00000}"/>
    <cellStyle name="Normal 8 2 3 6 8" xfId="45245" xr:uid="{00000000-0005-0000-0000-0000BBB00000}"/>
    <cellStyle name="Normal 8 2 3 7" xfId="45246" xr:uid="{00000000-0005-0000-0000-0000BCB00000}"/>
    <cellStyle name="Normal 8 2 3 7 2" xfId="45247" xr:uid="{00000000-0005-0000-0000-0000BDB00000}"/>
    <cellStyle name="Normal 8 2 3 7 2 2" xfId="45248" xr:uid="{00000000-0005-0000-0000-0000BEB00000}"/>
    <cellStyle name="Normal 8 2 3 7 2 2 2" xfId="45249" xr:uid="{00000000-0005-0000-0000-0000BFB00000}"/>
    <cellStyle name="Normal 8 2 3 7 2 2 2 2" xfId="45250" xr:uid="{00000000-0005-0000-0000-0000C0B00000}"/>
    <cellStyle name="Normal 8 2 3 7 2 2 3" xfId="45251" xr:uid="{00000000-0005-0000-0000-0000C1B00000}"/>
    <cellStyle name="Normal 8 2 3 7 2 3" xfId="45252" xr:uid="{00000000-0005-0000-0000-0000C2B00000}"/>
    <cellStyle name="Normal 8 2 3 7 2 3 2" xfId="45253" xr:uid="{00000000-0005-0000-0000-0000C3B00000}"/>
    <cellStyle name="Normal 8 2 3 7 2 3 2 2" xfId="45254" xr:uid="{00000000-0005-0000-0000-0000C4B00000}"/>
    <cellStyle name="Normal 8 2 3 7 2 3 3" xfId="45255" xr:uid="{00000000-0005-0000-0000-0000C5B00000}"/>
    <cellStyle name="Normal 8 2 3 7 2 4" xfId="45256" xr:uid="{00000000-0005-0000-0000-0000C6B00000}"/>
    <cellStyle name="Normal 8 2 3 7 2 4 2" xfId="45257" xr:uid="{00000000-0005-0000-0000-0000C7B00000}"/>
    <cellStyle name="Normal 8 2 3 7 2 5" xfId="45258" xr:uid="{00000000-0005-0000-0000-0000C8B00000}"/>
    <cellStyle name="Normal 8 2 3 7 3" xfId="45259" xr:uid="{00000000-0005-0000-0000-0000C9B00000}"/>
    <cellStyle name="Normal 8 2 3 7 3 2" xfId="45260" xr:uid="{00000000-0005-0000-0000-0000CAB00000}"/>
    <cellStyle name="Normal 8 2 3 7 3 2 2" xfId="45261" xr:uid="{00000000-0005-0000-0000-0000CBB00000}"/>
    <cellStyle name="Normal 8 2 3 7 3 3" xfId="45262" xr:uid="{00000000-0005-0000-0000-0000CCB00000}"/>
    <cellStyle name="Normal 8 2 3 7 4" xfId="45263" xr:uid="{00000000-0005-0000-0000-0000CDB00000}"/>
    <cellStyle name="Normal 8 2 3 7 4 2" xfId="45264" xr:uid="{00000000-0005-0000-0000-0000CEB00000}"/>
    <cellStyle name="Normal 8 2 3 7 4 2 2" xfId="45265" xr:uid="{00000000-0005-0000-0000-0000CFB00000}"/>
    <cellStyle name="Normal 8 2 3 7 4 3" xfId="45266" xr:uid="{00000000-0005-0000-0000-0000D0B00000}"/>
    <cellStyle name="Normal 8 2 3 7 5" xfId="45267" xr:uid="{00000000-0005-0000-0000-0000D1B00000}"/>
    <cellStyle name="Normal 8 2 3 7 5 2" xfId="45268" xr:uid="{00000000-0005-0000-0000-0000D2B00000}"/>
    <cellStyle name="Normal 8 2 3 7 6" xfId="45269" xr:uid="{00000000-0005-0000-0000-0000D3B00000}"/>
    <cellStyle name="Normal 8 2 3 7 6 2" xfId="45270" xr:uid="{00000000-0005-0000-0000-0000D4B00000}"/>
    <cellStyle name="Normal 8 2 3 7 7" xfId="45271" xr:uid="{00000000-0005-0000-0000-0000D5B00000}"/>
    <cellStyle name="Normal 8 2 3 8" xfId="45272" xr:uid="{00000000-0005-0000-0000-0000D6B00000}"/>
    <cellStyle name="Normal 8 2 3 8 2" xfId="45273" xr:uid="{00000000-0005-0000-0000-0000D7B00000}"/>
    <cellStyle name="Normal 8 2 3 8 2 2" xfId="45274" xr:uid="{00000000-0005-0000-0000-0000D8B00000}"/>
    <cellStyle name="Normal 8 2 3 8 2 2 2" xfId="45275" xr:uid="{00000000-0005-0000-0000-0000D9B00000}"/>
    <cellStyle name="Normal 8 2 3 8 2 2 2 2" xfId="45276" xr:uid="{00000000-0005-0000-0000-0000DAB00000}"/>
    <cellStyle name="Normal 8 2 3 8 2 2 3" xfId="45277" xr:uid="{00000000-0005-0000-0000-0000DBB00000}"/>
    <cellStyle name="Normal 8 2 3 8 2 3" xfId="45278" xr:uid="{00000000-0005-0000-0000-0000DCB00000}"/>
    <cellStyle name="Normal 8 2 3 8 2 3 2" xfId="45279" xr:uid="{00000000-0005-0000-0000-0000DDB00000}"/>
    <cellStyle name="Normal 8 2 3 8 2 3 2 2" xfId="45280" xr:uid="{00000000-0005-0000-0000-0000DEB00000}"/>
    <cellStyle name="Normal 8 2 3 8 2 3 3" xfId="45281" xr:uid="{00000000-0005-0000-0000-0000DFB00000}"/>
    <cellStyle name="Normal 8 2 3 8 2 4" xfId="45282" xr:uid="{00000000-0005-0000-0000-0000E0B00000}"/>
    <cellStyle name="Normal 8 2 3 8 2 4 2" xfId="45283" xr:uid="{00000000-0005-0000-0000-0000E1B00000}"/>
    <cellStyle name="Normal 8 2 3 8 2 5" xfId="45284" xr:uid="{00000000-0005-0000-0000-0000E2B00000}"/>
    <cellStyle name="Normal 8 2 3 8 3" xfId="45285" xr:uid="{00000000-0005-0000-0000-0000E3B00000}"/>
    <cellStyle name="Normal 8 2 3 8 3 2" xfId="45286" xr:uid="{00000000-0005-0000-0000-0000E4B00000}"/>
    <cellStyle name="Normal 8 2 3 8 3 2 2" xfId="45287" xr:uid="{00000000-0005-0000-0000-0000E5B00000}"/>
    <cellStyle name="Normal 8 2 3 8 3 3" xfId="45288" xr:uid="{00000000-0005-0000-0000-0000E6B00000}"/>
    <cellStyle name="Normal 8 2 3 8 4" xfId="45289" xr:uid="{00000000-0005-0000-0000-0000E7B00000}"/>
    <cellStyle name="Normal 8 2 3 8 4 2" xfId="45290" xr:uid="{00000000-0005-0000-0000-0000E8B00000}"/>
    <cellStyle name="Normal 8 2 3 8 4 2 2" xfId="45291" xr:uid="{00000000-0005-0000-0000-0000E9B00000}"/>
    <cellStyle name="Normal 8 2 3 8 4 3" xfId="45292" xr:uid="{00000000-0005-0000-0000-0000EAB00000}"/>
    <cellStyle name="Normal 8 2 3 8 5" xfId="45293" xr:uid="{00000000-0005-0000-0000-0000EBB00000}"/>
    <cellStyle name="Normal 8 2 3 8 5 2" xfId="45294" xr:uid="{00000000-0005-0000-0000-0000ECB00000}"/>
    <cellStyle name="Normal 8 2 3 8 6" xfId="45295" xr:uid="{00000000-0005-0000-0000-0000EDB00000}"/>
    <cellStyle name="Normal 8 2 3 8 6 2" xfId="45296" xr:uid="{00000000-0005-0000-0000-0000EEB00000}"/>
    <cellStyle name="Normal 8 2 3 8 7" xfId="45297" xr:uid="{00000000-0005-0000-0000-0000EFB00000}"/>
    <cellStyle name="Normal 8 2 3 9" xfId="45298" xr:uid="{00000000-0005-0000-0000-0000F0B00000}"/>
    <cellStyle name="Normal 8 2 3 9 2" xfId="45299" xr:uid="{00000000-0005-0000-0000-0000F1B00000}"/>
    <cellStyle name="Normal 8 2 3 9 2 2" xfId="45300" xr:uid="{00000000-0005-0000-0000-0000F2B00000}"/>
    <cellStyle name="Normal 8 2 3 9 2 2 2" xfId="45301" xr:uid="{00000000-0005-0000-0000-0000F3B00000}"/>
    <cellStyle name="Normal 8 2 3 9 2 3" xfId="45302" xr:uid="{00000000-0005-0000-0000-0000F4B00000}"/>
    <cellStyle name="Normal 8 2 3 9 3" xfId="45303" xr:uid="{00000000-0005-0000-0000-0000F5B00000}"/>
    <cellStyle name="Normal 8 2 3 9 3 2" xfId="45304" xr:uid="{00000000-0005-0000-0000-0000F6B00000}"/>
    <cellStyle name="Normal 8 2 3 9 3 2 2" xfId="45305" xr:uid="{00000000-0005-0000-0000-0000F7B00000}"/>
    <cellStyle name="Normal 8 2 3 9 3 3" xfId="45306" xr:uid="{00000000-0005-0000-0000-0000F8B00000}"/>
    <cellStyle name="Normal 8 2 3 9 4" xfId="45307" xr:uid="{00000000-0005-0000-0000-0000F9B00000}"/>
    <cellStyle name="Normal 8 2 3 9 4 2" xfId="45308" xr:uid="{00000000-0005-0000-0000-0000FAB00000}"/>
    <cellStyle name="Normal 8 2 3 9 5" xfId="45309" xr:uid="{00000000-0005-0000-0000-0000FBB00000}"/>
    <cellStyle name="Normal 8 2 4" xfId="45310" xr:uid="{00000000-0005-0000-0000-0000FCB00000}"/>
    <cellStyle name="Normal 8 2 4 10" xfId="45311" xr:uid="{00000000-0005-0000-0000-0000FDB00000}"/>
    <cellStyle name="Normal 8 2 4 10 2" xfId="45312" xr:uid="{00000000-0005-0000-0000-0000FEB00000}"/>
    <cellStyle name="Normal 8 2 4 11" xfId="45313" xr:uid="{00000000-0005-0000-0000-0000FFB00000}"/>
    <cellStyle name="Normal 8 2 4 11 2" xfId="45314" xr:uid="{00000000-0005-0000-0000-000000B10000}"/>
    <cellStyle name="Normal 8 2 4 12" xfId="45315" xr:uid="{00000000-0005-0000-0000-000001B10000}"/>
    <cellStyle name="Normal 8 2 4 2" xfId="45316" xr:uid="{00000000-0005-0000-0000-000002B10000}"/>
    <cellStyle name="Normal 8 2 4 2 10" xfId="45317" xr:uid="{00000000-0005-0000-0000-000003B10000}"/>
    <cellStyle name="Normal 8 2 4 2 10 2" xfId="45318" xr:uid="{00000000-0005-0000-0000-000004B10000}"/>
    <cellStyle name="Normal 8 2 4 2 11" xfId="45319" xr:uid="{00000000-0005-0000-0000-000005B10000}"/>
    <cellStyle name="Normal 8 2 4 2 2" xfId="45320" xr:uid="{00000000-0005-0000-0000-000006B10000}"/>
    <cellStyle name="Normal 8 2 4 2 2 2" xfId="45321" xr:uid="{00000000-0005-0000-0000-000007B10000}"/>
    <cellStyle name="Normal 8 2 4 2 2 2 2" xfId="45322" xr:uid="{00000000-0005-0000-0000-000008B10000}"/>
    <cellStyle name="Normal 8 2 4 2 2 2 2 2" xfId="45323" xr:uid="{00000000-0005-0000-0000-000009B10000}"/>
    <cellStyle name="Normal 8 2 4 2 2 2 2 2 2" xfId="45324" xr:uid="{00000000-0005-0000-0000-00000AB10000}"/>
    <cellStyle name="Normal 8 2 4 2 2 2 2 2 2 2" xfId="45325" xr:uid="{00000000-0005-0000-0000-00000BB10000}"/>
    <cellStyle name="Normal 8 2 4 2 2 2 2 2 3" xfId="45326" xr:uid="{00000000-0005-0000-0000-00000CB10000}"/>
    <cellStyle name="Normal 8 2 4 2 2 2 2 3" xfId="45327" xr:uid="{00000000-0005-0000-0000-00000DB10000}"/>
    <cellStyle name="Normal 8 2 4 2 2 2 2 3 2" xfId="45328" xr:uid="{00000000-0005-0000-0000-00000EB10000}"/>
    <cellStyle name="Normal 8 2 4 2 2 2 2 3 2 2" xfId="45329" xr:uid="{00000000-0005-0000-0000-00000FB10000}"/>
    <cellStyle name="Normal 8 2 4 2 2 2 2 3 3" xfId="45330" xr:uid="{00000000-0005-0000-0000-000010B10000}"/>
    <cellStyle name="Normal 8 2 4 2 2 2 2 4" xfId="45331" xr:uid="{00000000-0005-0000-0000-000011B10000}"/>
    <cellStyle name="Normal 8 2 4 2 2 2 2 4 2" xfId="45332" xr:uid="{00000000-0005-0000-0000-000012B10000}"/>
    <cellStyle name="Normal 8 2 4 2 2 2 2 5" xfId="45333" xr:uid="{00000000-0005-0000-0000-000013B10000}"/>
    <cellStyle name="Normal 8 2 4 2 2 2 3" xfId="45334" xr:uid="{00000000-0005-0000-0000-000014B10000}"/>
    <cellStyle name="Normal 8 2 4 2 2 2 3 2" xfId="45335" xr:uid="{00000000-0005-0000-0000-000015B10000}"/>
    <cellStyle name="Normal 8 2 4 2 2 2 3 2 2" xfId="45336" xr:uid="{00000000-0005-0000-0000-000016B10000}"/>
    <cellStyle name="Normal 8 2 4 2 2 2 3 3" xfId="45337" xr:uid="{00000000-0005-0000-0000-000017B10000}"/>
    <cellStyle name="Normal 8 2 4 2 2 2 4" xfId="45338" xr:uid="{00000000-0005-0000-0000-000018B10000}"/>
    <cellStyle name="Normal 8 2 4 2 2 2 4 2" xfId="45339" xr:uid="{00000000-0005-0000-0000-000019B10000}"/>
    <cellStyle name="Normal 8 2 4 2 2 2 4 2 2" xfId="45340" xr:uid="{00000000-0005-0000-0000-00001AB10000}"/>
    <cellStyle name="Normal 8 2 4 2 2 2 4 3" xfId="45341" xr:uid="{00000000-0005-0000-0000-00001BB10000}"/>
    <cellStyle name="Normal 8 2 4 2 2 2 5" xfId="45342" xr:uid="{00000000-0005-0000-0000-00001CB10000}"/>
    <cellStyle name="Normal 8 2 4 2 2 2 5 2" xfId="45343" xr:uid="{00000000-0005-0000-0000-00001DB10000}"/>
    <cellStyle name="Normal 8 2 4 2 2 2 6" xfId="45344" xr:uid="{00000000-0005-0000-0000-00001EB10000}"/>
    <cellStyle name="Normal 8 2 4 2 2 2 6 2" xfId="45345" xr:uid="{00000000-0005-0000-0000-00001FB10000}"/>
    <cellStyle name="Normal 8 2 4 2 2 2 7" xfId="45346" xr:uid="{00000000-0005-0000-0000-000020B10000}"/>
    <cellStyle name="Normal 8 2 4 2 2 3" xfId="45347" xr:uid="{00000000-0005-0000-0000-000021B10000}"/>
    <cellStyle name="Normal 8 2 4 2 2 3 2" xfId="45348" xr:uid="{00000000-0005-0000-0000-000022B10000}"/>
    <cellStyle name="Normal 8 2 4 2 2 3 2 2" xfId="45349" xr:uid="{00000000-0005-0000-0000-000023B10000}"/>
    <cellStyle name="Normal 8 2 4 2 2 3 2 2 2" xfId="45350" xr:uid="{00000000-0005-0000-0000-000024B10000}"/>
    <cellStyle name="Normal 8 2 4 2 2 3 2 3" xfId="45351" xr:uid="{00000000-0005-0000-0000-000025B10000}"/>
    <cellStyle name="Normal 8 2 4 2 2 3 3" xfId="45352" xr:uid="{00000000-0005-0000-0000-000026B10000}"/>
    <cellStyle name="Normal 8 2 4 2 2 3 3 2" xfId="45353" xr:uid="{00000000-0005-0000-0000-000027B10000}"/>
    <cellStyle name="Normal 8 2 4 2 2 3 3 2 2" xfId="45354" xr:uid="{00000000-0005-0000-0000-000028B10000}"/>
    <cellStyle name="Normal 8 2 4 2 2 3 3 3" xfId="45355" xr:uid="{00000000-0005-0000-0000-000029B10000}"/>
    <cellStyle name="Normal 8 2 4 2 2 3 4" xfId="45356" xr:uid="{00000000-0005-0000-0000-00002AB10000}"/>
    <cellStyle name="Normal 8 2 4 2 2 3 4 2" xfId="45357" xr:uid="{00000000-0005-0000-0000-00002BB10000}"/>
    <cellStyle name="Normal 8 2 4 2 2 3 5" xfId="45358" xr:uid="{00000000-0005-0000-0000-00002CB10000}"/>
    <cellStyle name="Normal 8 2 4 2 2 4" xfId="45359" xr:uid="{00000000-0005-0000-0000-00002DB10000}"/>
    <cellStyle name="Normal 8 2 4 2 2 4 2" xfId="45360" xr:uid="{00000000-0005-0000-0000-00002EB10000}"/>
    <cellStyle name="Normal 8 2 4 2 2 4 2 2" xfId="45361" xr:uid="{00000000-0005-0000-0000-00002FB10000}"/>
    <cellStyle name="Normal 8 2 4 2 2 4 3" xfId="45362" xr:uid="{00000000-0005-0000-0000-000030B10000}"/>
    <cellStyle name="Normal 8 2 4 2 2 5" xfId="45363" xr:uid="{00000000-0005-0000-0000-000031B10000}"/>
    <cellStyle name="Normal 8 2 4 2 2 5 2" xfId="45364" xr:uid="{00000000-0005-0000-0000-000032B10000}"/>
    <cellStyle name="Normal 8 2 4 2 2 5 2 2" xfId="45365" xr:uid="{00000000-0005-0000-0000-000033B10000}"/>
    <cellStyle name="Normal 8 2 4 2 2 5 3" xfId="45366" xr:uid="{00000000-0005-0000-0000-000034B10000}"/>
    <cellStyle name="Normal 8 2 4 2 2 6" xfId="45367" xr:uid="{00000000-0005-0000-0000-000035B10000}"/>
    <cellStyle name="Normal 8 2 4 2 2 6 2" xfId="45368" xr:uid="{00000000-0005-0000-0000-000036B10000}"/>
    <cellStyle name="Normal 8 2 4 2 2 7" xfId="45369" xr:uid="{00000000-0005-0000-0000-000037B10000}"/>
    <cellStyle name="Normal 8 2 4 2 2 7 2" xfId="45370" xr:uid="{00000000-0005-0000-0000-000038B10000}"/>
    <cellStyle name="Normal 8 2 4 2 2 8" xfId="45371" xr:uid="{00000000-0005-0000-0000-000039B10000}"/>
    <cellStyle name="Normal 8 2 4 2 3" xfId="45372" xr:uid="{00000000-0005-0000-0000-00003AB10000}"/>
    <cellStyle name="Normal 8 2 4 2 3 2" xfId="45373" xr:uid="{00000000-0005-0000-0000-00003BB10000}"/>
    <cellStyle name="Normal 8 2 4 2 3 2 2" xfId="45374" xr:uid="{00000000-0005-0000-0000-00003CB10000}"/>
    <cellStyle name="Normal 8 2 4 2 3 2 2 2" xfId="45375" xr:uid="{00000000-0005-0000-0000-00003DB10000}"/>
    <cellStyle name="Normal 8 2 4 2 3 2 2 2 2" xfId="45376" xr:uid="{00000000-0005-0000-0000-00003EB10000}"/>
    <cellStyle name="Normal 8 2 4 2 3 2 2 3" xfId="45377" xr:uid="{00000000-0005-0000-0000-00003FB10000}"/>
    <cellStyle name="Normal 8 2 4 2 3 2 3" xfId="45378" xr:uid="{00000000-0005-0000-0000-000040B10000}"/>
    <cellStyle name="Normal 8 2 4 2 3 2 3 2" xfId="45379" xr:uid="{00000000-0005-0000-0000-000041B10000}"/>
    <cellStyle name="Normal 8 2 4 2 3 2 3 2 2" xfId="45380" xr:uid="{00000000-0005-0000-0000-000042B10000}"/>
    <cellStyle name="Normal 8 2 4 2 3 2 3 3" xfId="45381" xr:uid="{00000000-0005-0000-0000-000043B10000}"/>
    <cellStyle name="Normal 8 2 4 2 3 2 4" xfId="45382" xr:uid="{00000000-0005-0000-0000-000044B10000}"/>
    <cellStyle name="Normal 8 2 4 2 3 2 4 2" xfId="45383" xr:uid="{00000000-0005-0000-0000-000045B10000}"/>
    <cellStyle name="Normal 8 2 4 2 3 2 5" xfId="45384" xr:uid="{00000000-0005-0000-0000-000046B10000}"/>
    <cellStyle name="Normal 8 2 4 2 3 3" xfId="45385" xr:uid="{00000000-0005-0000-0000-000047B10000}"/>
    <cellStyle name="Normal 8 2 4 2 3 3 2" xfId="45386" xr:uid="{00000000-0005-0000-0000-000048B10000}"/>
    <cellStyle name="Normal 8 2 4 2 3 3 2 2" xfId="45387" xr:uid="{00000000-0005-0000-0000-000049B10000}"/>
    <cellStyle name="Normal 8 2 4 2 3 3 3" xfId="45388" xr:uid="{00000000-0005-0000-0000-00004AB10000}"/>
    <cellStyle name="Normal 8 2 4 2 3 4" xfId="45389" xr:uid="{00000000-0005-0000-0000-00004BB10000}"/>
    <cellStyle name="Normal 8 2 4 2 3 4 2" xfId="45390" xr:uid="{00000000-0005-0000-0000-00004CB10000}"/>
    <cellStyle name="Normal 8 2 4 2 3 4 2 2" xfId="45391" xr:uid="{00000000-0005-0000-0000-00004DB10000}"/>
    <cellStyle name="Normal 8 2 4 2 3 4 3" xfId="45392" xr:uid="{00000000-0005-0000-0000-00004EB10000}"/>
    <cellStyle name="Normal 8 2 4 2 3 5" xfId="45393" xr:uid="{00000000-0005-0000-0000-00004FB10000}"/>
    <cellStyle name="Normal 8 2 4 2 3 5 2" xfId="45394" xr:uid="{00000000-0005-0000-0000-000050B10000}"/>
    <cellStyle name="Normal 8 2 4 2 3 6" xfId="45395" xr:uid="{00000000-0005-0000-0000-000051B10000}"/>
    <cellStyle name="Normal 8 2 4 2 3 6 2" xfId="45396" xr:uid="{00000000-0005-0000-0000-000052B10000}"/>
    <cellStyle name="Normal 8 2 4 2 3 7" xfId="45397" xr:uid="{00000000-0005-0000-0000-000053B10000}"/>
    <cellStyle name="Normal 8 2 4 2 4" xfId="45398" xr:uid="{00000000-0005-0000-0000-000054B10000}"/>
    <cellStyle name="Normal 8 2 4 2 4 2" xfId="45399" xr:uid="{00000000-0005-0000-0000-000055B10000}"/>
    <cellStyle name="Normal 8 2 4 2 4 2 2" xfId="45400" xr:uid="{00000000-0005-0000-0000-000056B10000}"/>
    <cellStyle name="Normal 8 2 4 2 4 2 2 2" xfId="45401" xr:uid="{00000000-0005-0000-0000-000057B10000}"/>
    <cellStyle name="Normal 8 2 4 2 4 2 2 2 2" xfId="45402" xr:uid="{00000000-0005-0000-0000-000058B10000}"/>
    <cellStyle name="Normal 8 2 4 2 4 2 2 3" xfId="45403" xr:uid="{00000000-0005-0000-0000-000059B10000}"/>
    <cellStyle name="Normal 8 2 4 2 4 2 3" xfId="45404" xr:uid="{00000000-0005-0000-0000-00005AB10000}"/>
    <cellStyle name="Normal 8 2 4 2 4 2 3 2" xfId="45405" xr:uid="{00000000-0005-0000-0000-00005BB10000}"/>
    <cellStyle name="Normal 8 2 4 2 4 2 3 2 2" xfId="45406" xr:uid="{00000000-0005-0000-0000-00005CB10000}"/>
    <cellStyle name="Normal 8 2 4 2 4 2 3 3" xfId="45407" xr:uid="{00000000-0005-0000-0000-00005DB10000}"/>
    <cellStyle name="Normal 8 2 4 2 4 2 4" xfId="45408" xr:uid="{00000000-0005-0000-0000-00005EB10000}"/>
    <cellStyle name="Normal 8 2 4 2 4 2 4 2" xfId="45409" xr:uid="{00000000-0005-0000-0000-00005FB10000}"/>
    <cellStyle name="Normal 8 2 4 2 4 2 5" xfId="45410" xr:uid="{00000000-0005-0000-0000-000060B10000}"/>
    <cellStyle name="Normal 8 2 4 2 4 3" xfId="45411" xr:uid="{00000000-0005-0000-0000-000061B10000}"/>
    <cellStyle name="Normal 8 2 4 2 4 3 2" xfId="45412" xr:uid="{00000000-0005-0000-0000-000062B10000}"/>
    <cellStyle name="Normal 8 2 4 2 4 3 2 2" xfId="45413" xr:uid="{00000000-0005-0000-0000-000063B10000}"/>
    <cellStyle name="Normal 8 2 4 2 4 3 3" xfId="45414" xr:uid="{00000000-0005-0000-0000-000064B10000}"/>
    <cellStyle name="Normal 8 2 4 2 4 4" xfId="45415" xr:uid="{00000000-0005-0000-0000-000065B10000}"/>
    <cellStyle name="Normal 8 2 4 2 4 4 2" xfId="45416" xr:uid="{00000000-0005-0000-0000-000066B10000}"/>
    <cellStyle name="Normal 8 2 4 2 4 4 2 2" xfId="45417" xr:uid="{00000000-0005-0000-0000-000067B10000}"/>
    <cellStyle name="Normal 8 2 4 2 4 4 3" xfId="45418" xr:uid="{00000000-0005-0000-0000-000068B10000}"/>
    <cellStyle name="Normal 8 2 4 2 4 5" xfId="45419" xr:uid="{00000000-0005-0000-0000-000069B10000}"/>
    <cellStyle name="Normal 8 2 4 2 4 5 2" xfId="45420" xr:uid="{00000000-0005-0000-0000-00006AB10000}"/>
    <cellStyle name="Normal 8 2 4 2 4 6" xfId="45421" xr:uid="{00000000-0005-0000-0000-00006BB10000}"/>
    <cellStyle name="Normal 8 2 4 2 4 6 2" xfId="45422" xr:uid="{00000000-0005-0000-0000-00006CB10000}"/>
    <cellStyle name="Normal 8 2 4 2 4 7" xfId="45423" xr:uid="{00000000-0005-0000-0000-00006DB10000}"/>
    <cellStyle name="Normal 8 2 4 2 5" xfId="45424" xr:uid="{00000000-0005-0000-0000-00006EB10000}"/>
    <cellStyle name="Normal 8 2 4 2 5 2" xfId="45425" xr:uid="{00000000-0005-0000-0000-00006FB10000}"/>
    <cellStyle name="Normal 8 2 4 2 5 2 2" xfId="45426" xr:uid="{00000000-0005-0000-0000-000070B10000}"/>
    <cellStyle name="Normal 8 2 4 2 5 2 2 2" xfId="45427" xr:uid="{00000000-0005-0000-0000-000071B10000}"/>
    <cellStyle name="Normal 8 2 4 2 5 2 3" xfId="45428" xr:uid="{00000000-0005-0000-0000-000072B10000}"/>
    <cellStyle name="Normal 8 2 4 2 5 3" xfId="45429" xr:uid="{00000000-0005-0000-0000-000073B10000}"/>
    <cellStyle name="Normal 8 2 4 2 5 3 2" xfId="45430" xr:uid="{00000000-0005-0000-0000-000074B10000}"/>
    <cellStyle name="Normal 8 2 4 2 5 3 2 2" xfId="45431" xr:uid="{00000000-0005-0000-0000-000075B10000}"/>
    <cellStyle name="Normal 8 2 4 2 5 3 3" xfId="45432" xr:uid="{00000000-0005-0000-0000-000076B10000}"/>
    <cellStyle name="Normal 8 2 4 2 5 4" xfId="45433" xr:uid="{00000000-0005-0000-0000-000077B10000}"/>
    <cellStyle name="Normal 8 2 4 2 5 4 2" xfId="45434" xr:uid="{00000000-0005-0000-0000-000078B10000}"/>
    <cellStyle name="Normal 8 2 4 2 5 5" xfId="45435" xr:uid="{00000000-0005-0000-0000-000079B10000}"/>
    <cellStyle name="Normal 8 2 4 2 6" xfId="45436" xr:uid="{00000000-0005-0000-0000-00007AB10000}"/>
    <cellStyle name="Normal 8 2 4 2 6 2" xfId="45437" xr:uid="{00000000-0005-0000-0000-00007BB10000}"/>
    <cellStyle name="Normal 8 2 4 2 6 2 2" xfId="45438" xr:uid="{00000000-0005-0000-0000-00007CB10000}"/>
    <cellStyle name="Normal 8 2 4 2 6 2 2 2" xfId="45439" xr:uid="{00000000-0005-0000-0000-00007DB10000}"/>
    <cellStyle name="Normal 8 2 4 2 6 2 3" xfId="45440" xr:uid="{00000000-0005-0000-0000-00007EB10000}"/>
    <cellStyle name="Normal 8 2 4 2 6 3" xfId="45441" xr:uid="{00000000-0005-0000-0000-00007FB10000}"/>
    <cellStyle name="Normal 8 2 4 2 6 3 2" xfId="45442" xr:uid="{00000000-0005-0000-0000-000080B10000}"/>
    <cellStyle name="Normal 8 2 4 2 6 4" xfId="45443" xr:uid="{00000000-0005-0000-0000-000081B10000}"/>
    <cellStyle name="Normal 8 2 4 2 7" xfId="45444" xr:uid="{00000000-0005-0000-0000-000082B10000}"/>
    <cellStyle name="Normal 8 2 4 2 7 2" xfId="45445" xr:uid="{00000000-0005-0000-0000-000083B10000}"/>
    <cellStyle name="Normal 8 2 4 2 7 2 2" xfId="45446" xr:uid="{00000000-0005-0000-0000-000084B10000}"/>
    <cellStyle name="Normal 8 2 4 2 7 3" xfId="45447" xr:uid="{00000000-0005-0000-0000-000085B10000}"/>
    <cellStyle name="Normal 8 2 4 2 8" xfId="45448" xr:uid="{00000000-0005-0000-0000-000086B10000}"/>
    <cellStyle name="Normal 8 2 4 2 8 2" xfId="45449" xr:uid="{00000000-0005-0000-0000-000087B10000}"/>
    <cellStyle name="Normal 8 2 4 2 8 2 2" xfId="45450" xr:uid="{00000000-0005-0000-0000-000088B10000}"/>
    <cellStyle name="Normal 8 2 4 2 8 3" xfId="45451" xr:uid="{00000000-0005-0000-0000-000089B10000}"/>
    <cellStyle name="Normal 8 2 4 2 9" xfId="45452" xr:uid="{00000000-0005-0000-0000-00008AB10000}"/>
    <cellStyle name="Normal 8 2 4 2 9 2" xfId="45453" xr:uid="{00000000-0005-0000-0000-00008BB10000}"/>
    <cellStyle name="Normal 8 2 4 3" xfId="45454" xr:uid="{00000000-0005-0000-0000-00008CB10000}"/>
    <cellStyle name="Normal 8 2 4 3 2" xfId="45455" xr:uid="{00000000-0005-0000-0000-00008DB10000}"/>
    <cellStyle name="Normal 8 2 4 3 2 2" xfId="45456" xr:uid="{00000000-0005-0000-0000-00008EB10000}"/>
    <cellStyle name="Normal 8 2 4 3 2 2 2" xfId="45457" xr:uid="{00000000-0005-0000-0000-00008FB10000}"/>
    <cellStyle name="Normal 8 2 4 3 2 2 2 2" xfId="45458" xr:uid="{00000000-0005-0000-0000-000090B10000}"/>
    <cellStyle name="Normal 8 2 4 3 2 2 2 2 2" xfId="45459" xr:uid="{00000000-0005-0000-0000-000091B10000}"/>
    <cellStyle name="Normal 8 2 4 3 2 2 2 3" xfId="45460" xr:uid="{00000000-0005-0000-0000-000092B10000}"/>
    <cellStyle name="Normal 8 2 4 3 2 2 3" xfId="45461" xr:uid="{00000000-0005-0000-0000-000093B10000}"/>
    <cellStyle name="Normal 8 2 4 3 2 2 3 2" xfId="45462" xr:uid="{00000000-0005-0000-0000-000094B10000}"/>
    <cellStyle name="Normal 8 2 4 3 2 2 3 2 2" xfId="45463" xr:uid="{00000000-0005-0000-0000-000095B10000}"/>
    <cellStyle name="Normal 8 2 4 3 2 2 3 3" xfId="45464" xr:uid="{00000000-0005-0000-0000-000096B10000}"/>
    <cellStyle name="Normal 8 2 4 3 2 2 4" xfId="45465" xr:uid="{00000000-0005-0000-0000-000097B10000}"/>
    <cellStyle name="Normal 8 2 4 3 2 2 4 2" xfId="45466" xr:uid="{00000000-0005-0000-0000-000098B10000}"/>
    <cellStyle name="Normal 8 2 4 3 2 2 5" xfId="45467" xr:uid="{00000000-0005-0000-0000-000099B10000}"/>
    <cellStyle name="Normal 8 2 4 3 2 3" xfId="45468" xr:uid="{00000000-0005-0000-0000-00009AB10000}"/>
    <cellStyle name="Normal 8 2 4 3 2 3 2" xfId="45469" xr:uid="{00000000-0005-0000-0000-00009BB10000}"/>
    <cellStyle name="Normal 8 2 4 3 2 3 2 2" xfId="45470" xr:uid="{00000000-0005-0000-0000-00009CB10000}"/>
    <cellStyle name="Normal 8 2 4 3 2 3 3" xfId="45471" xr:uid="{00000000-0005-0000-0000-00009DB10000}"/>
    <cellStyle name="Normal 8 2 4 3 2 4" xfId="45472" xr:uid="{00000000-0005-0000-0000-00009EB10000}"/>
    <cellStyle name="Normal 8 2 4 3 2 4 2" xfId="45473" xr:uid="{00000000-0005-0000-0000-00009FB10000}"/>
    <cellStyle name="Normal 8 2 4 3 2 4 2 2" xfId="45474" xr:uid="{00000000-0005-0000-0000-0000A0B10000}"/>
    <cellStyle name="Normal 8 2 4 3 2 4 3" xfId="45475" xr:uid="{00000000-0005-0000-0000-0000A1B10000}"/>
    <cellStyle name="Normal 8 2 4 3 2 5" xfId="45476" xr:uid="{00000000-0005-0000-0000-0000A2B10000}"/>
    <cellStyle name="Normal 8 2 4 3 2 5 2" xfId="45477" xr:uid="{00000000-0005-0000-0000-0000A3B10000}"/>
    <cellStyle name="Normal 8 2 4 3 2 6" xfId="45478" xr:uid="{00000000-0005-0000-0000-0000A4B10000}"/>
    <cellStyle name="Normal 8 2 4 3 2 6 2" xfId="45479" xr:uid="{00000000-0005-0000-0000-0000A5B10000}"/>
    <cellStyle name="Normal 8 2 4 3 2 7" xfId="45480" xr:uid="{00000000-0005-0000-0000-0000A6B10000}"/>
    <cellStyle name="Normal 8 2 4 3 3" xfId="45481" xr:uid="{00000000-0005-0000-0000-0000A7B10000}"/>
    <cellStyle name="Normal 8 2 4 3 3 2" xfId="45482" xr:uid="{00000000-0005-0000-0000-0000A8B10000}"/>
    <cellStyle name="Normal 8 2 4 3 3 2 2" xfId="45483" xr:uid="{00000000-0005-0000-0000-0000A9B10000}"/>
    <cellStyle name="Normal 8 2 4 3 3 2 2 2" xfId="45484" xr:uid="{00000000-0005-0000-0000-0000AAB10000}"/>
    <cellStyle name="Normal 8 2 4 3 3 2 3" xfId="45485" xr:uid="{00000000-0005-0000-0000-0000ABB10000}"/>
    <cellStyle name="Normal 8 2 4 3 3 3" xfId="45486" xr:uid="{00000000-0005-0000-0000-0000ACB10000}"/>
    <cellStyle name="Normal 8 2 4 3 3 3 2" xfId="45487" xr:uid="{00000000-0005-0000-0000-0000ADB10000}"/>
    <cellStyle name="Normal 8 2 4 3 3 3 2 2" xfId="45488" xr:uid="{00000000-0005-0000-0000-0000AEB10000}"/>
    <cellStyle name="Normal 8 2 4 3 3 3 3" xfId="45489" xr:uid="{00000000-0005-0000-0000-0000AFB10000}"/>
    <cellStyle name="Normal 8 2 4 3 3 4" xfId="45490" xr:uid="{00000000-0005-0000-0000-0000B0B10000}"/>
    <cellStyle name="Normal 8 2 4 3 3 4 2" xfId="45491" xr:uid="{00000000-0005-0000-0000-0000B1B10000}"/>
    <cellStyle name="Normal 8 2 4 3 3 5" xfId="45492" xr:uid="{00000000-0005-0000-0000-0000B2B10000}"/>
    <cellStyle name="Normal 8 2 4 3 4" xfId="45493" xr:uid="{00000000-0005-0000-0000-0000B3B10000}"/>
    <cellStyle name="Normal 8 2 4 3 4 2" xfId="45494" xr:uid="{00000000-0005-0000-0000-0000B4B10000}"/>
    <cellStyle name="Normal 8 2 4 3 4 2 2" xfId="45495" xr:uid="{00000000-0005-0000-0000-0000B5B10000}"/>
    <cellStyle name="Normal 8 2 4 3 4 3" xfId="45496" xr:uid="{00000000-0005-0000-0000-0000B6B10000}"/>
    <cellStyle name="Normal 8 2 4 3 5" xfId="45497" xr:uid="{00000000-0005-0000-0000-0000B7B10000}"/>
    <cellStyle name="Normal 8 2 4 3 5 2" xfId="45498" xr:uid="{00000000-0005-0000-0000-0000B8B10000}"/>
    <cellStyle name="Normal 8 2 4 3 5 2 2" xfId="45499" xr:uid="{00000000-0005-0000-0000-0000B9B10000}"/>
    <cellStyle name="Normal 8 2 4 3 5 3" xfId="45500" xr:uid="{00000000-0005-0000-0000-0000BAB10000}"/>
    <cellStyle name="Normal 8 2 4 3 6" xfId="45501" xr:uid="{00000000-0005-0000-0000-0000BBB10000}"/>
    <cellStyle name="Normal 8 2 4 3 6 2" xfId="45502" xr:uid="{00000000-0005-0000-0000-0000BCB10000}"/>
    <cellStyle name="Normal 8 2 4 3 7" xfId="45503" xr:uid="{00000000-0005-0000-0000-0000BDB10000}"/>
    <cellStyle name="Normal 8 2 4 3 7 2" xfId="45504" xr:uid="{00000000-0005-0000-0000-0000BEB10000}"/>
    <cellStyle name="Normal 8 2 4 3 8" xfId="45505" xr:uid="{00000000-0005-0000-0000-0000BFB10000}"/>
    <cellStyle name="Normal 8 2 4 4" xfId="45506" xr:uid="{00000000-0005-0000-0000-0000C0B10000}"/>
    <cellStyle name="Normal 8 2 4 4 2" xfId="45507" xr:uid="{00000000-0005-0000-0000-0000C1B10000}"/>
    <cellStyle name="Normal 8 2 4 4 2 2" xfId="45508" xr:uid="{00000000-0005-0000-0000-0000C2B10000}"/>
    <cellStyle name="Normal 8 2 4 4 2 2 2" xfId="45509" xr:uid="{00000000-0005-0000-0000-0000C3B10000}"/>
    <cellStyle name="Normal 8 2 4 4 2 2 2 2" xfId="45510" xr:uid="{00000000-0005-0000-0000-0000C4B10000}"/>
    <cellStyle name="Normal 8 2 4 4 2 2 3" xfId="45511" xr:uid="{00000000-0005-0000-0000-0000C5B10000}"/>
    <cellStyle name="Normal 8 2 4 4 2 3" xfId="45512" xr:uid="{00000000-0005-0000-0000-0000C6B10000}"/>
    <cellStyle name="Normal 8 2 4 4 2 3 2" xfId="45513" xr:uid="{00000000-0005-0000-0000-0000C7B10000}"/>
    <cellStyle name="Normal 8 2 4 4 2 3 2 2" xfId="45514" xr:uid="{00000000-0005-0000-0000-0000C8B10000}"/>
    <cellStyle name="Normal 8 2 4 4 2 3 3" xfId="45515" xr:uid="{00000000-0005-0000-0000-0000C9B10000}"/>
    <cellStyle name="Normal 8 2 4 4 2 4" xfId="45516" xr:uid="{00000000-0005-0000-0000-0000CAB10000}"/>
    <cellStyle name="Normal 8 2 4 4 2 4 2" xfId="45517" xr:uid="{00000000-0005-0000-0000-0000CBB10000}"/>
    <cellStyle name="Normal 8 2 4 4 2 5" xfId="45518" xr:uid="{00000000-0005-0000-0000-0000CCB10000}"/>
    <cellStyle name="Normal 8 2 4 4 3" xfId="45519" xr:uid="{00000000-0005-0000-0000-0000CDB10000}"/>
    <cellStyle name="Normal 8 2 4 4 3 2" xfId="45520" xr:uid="{00000000-0005-0000-0000-0000CEB10000}"/>
    <cellStyle name="Normal 8 2 4 4 3 2 2" xfId="45521" xr:uid="{00000000-0005-0000-0000-0000CFB10000}"/>
    <cellStyle name="Normal 8 2 4 4 3 3" xfId="45522" xr:uid="{00000000-0005-0000-0000-0000D0B10000}"/>
    <cellStyle name="Normal 8 2 4 4 4" xfId="45523" xr:uid="{00000000-0005-0000-0000-0000D1B10000}"/>
    <cellStyle name="Normal 8 2 4 4 4 2" xfId="45524" xr:uid="{00000000-0005-0000-0000-0000D2B10000}"/>
    <cellStyle name="Normal 8 2 4 4 4 2 2" xfId="45525" xr:uid="{00000000-0005-0000-0000-0000D3B10000}"/>
    <cellStyle name="Normal 8 2 4 4 4 3" xfId="45526" xr:uid="{00000000-0005-0000-0000-0000D4B10000}"/>
    <cellStyle name="Normal 8 2 4 4 5" xfId="45527" xr:uid="{00000000-0005-0000-0000-0000D5B10000}"/>
    <cellStyle name="Normal 8 2 4 4 5 2" xfId="45528" xr:uid="{00000000-0005-0000-0000-0000D6B10000}"/>
    <cellStyle name="Normal 8 2 4 4 6" xfId="45529" xr:uid="{00000000-0005-0000-0000-0000D7B10000}"/>
    <cellStyle name="Normal 8 2 4 4 6 2" xfId="45530" xr:uid="{00000000-0005-0000-0000-0000D8B10000}"/>
    <cellStyle name="Normal 8 2 4 4 7" xfId="45531" xr:uid="{00000000-0005-0000-0000-0000D9B10000}"/>
    <cellStyle name="Normal 8 2 4 5" xfId="45532" xr:uid="{00000000-0005-0000-0000-0000DAB10000}"/>
    <cellStyle name="Normal 8 2 4 5 2" xfId="45533" xr:uid="{00000000-0005-0000-0000-0000DBB10000}"/>
    <cellStyle name="Normal 8 2 4 5 2 2" xfId="45534" xr:uid="{00000000-0005-0000-0000-0000DCB10000}"/>
    <cellStyle name="Normal 8 2 4 5 2 2 2" xfId="45535" xr:uid="{00000000-0005-0000-0000-0000DDB10000}"/>
    <cellStyle name="Normal 8 2 4 5 2 2 2 2" xfId="45536" xr:uid="{00000000-0005-0000-0000-0000DEB10000}"/>
    <cellStyle name="Normal 8 2 4 5 2 2 3" xfId="45537" xr:uid="{00000000-0005-0000-0000-0000DFB10000}"/>
    <cellStyle name="Normal 8 2 4 5 2 3" xfId="45538" xr:uid="{00000000-0005-0000-0000-0000E0B10000}"/>
    <cellStyle name="Normal 8 2 4 5 2 3 2" xfId="45539" xr:uid="{00000000-0005-0000-0000-0000E1B10000}"/>
    <cellStyle name="Normal 8 2 4 5 2 3 2 2" xfId="45540" xr:uid="{00000000-0005-0000-0000-0000E2B10000}"/>
    <cellStyle name="Normal 8 2 4 5 2 3 3" xfId="45541" xr:uid="{00000000-0005-0000-0000-0000E3B10000}"/>
    <cellStyle name="Normal 8 2 4 5 2 4" xfId="45542" xr:uid="{00000000-0005-0000-0000-0000E4B10000}"/>
    <cellStyle name="Normal 8 2 4 5 2 4 2" xfId="45543" xr:uid="{00000000-0005-0000-0000-0000E5B10000}"/>
    <cellStyle name="Normal 8 2 4 5 2 5" xfId="45544" xr:uid="{00000000-0005-0000-0000-0000E6B10000}"/>
    <cellStyle name="Normal 8 2 4 5 3" xfId="45545" xr:uid="{00000000-0005-0000-0000-0000E7B10000}"/>
    <cellStyle name="Normal 8 2 4 5 3 2" xfId="45546" xr:uid="{00000000-0005-0000-0000-0000E8B10000}"/>
    <cellStyle name="Normal 8 2 4 5 3 2 2" xfId="45547" xr:uid="{00000000-0005-0000-0000-0000E9B10000}"/>
    <cellStyle name="Normal 8 2 4 5 3 3" xfId="45548" xr:uid="{00000000-0005-0000-0000-0000EAB10000}"/>
    <cellStyle name="Normal 8 2 4 5 4" xfId="45549" xr:uid="{00000000-0005-0000-0000-0000EBB10000}"/>
    <cellStyle name="Normal 8 2 4 5 4 2" xfId="45550" xr:uid="{00000000-0005-0000-0000-0000ECB10000}"/>
    <cellStyle name="Normal 8 2 4 5 4 2 2" xfId="45551" xr:uid="{00000000-0005-0000-0000-0000EDB10000}"/>
    <cellStyle name="Normal 8 2 4 5 4 3" xfId="45552" xr:uid="{00000000-0005-0000-0000-0000EEB10000}"/>
    <cellStyle name="Normal 8 2 4 5 5" xfId="45553" xr:uid="{00000000-0005-0000-0000-0000EFB10000}"/>
    <cellStyle name="Normal 8 2 4 5 5 2" xfId="45554" xr:uid="{00000000-0005-0000-0000-0000F0B10000}"/>
    <cellStyle name="Normal 8 2 4 5 6" xfId="45555" xr:uid="{00000000-0005-0000-0000-0000F1B10000}"/>
    <cellStyle name="Normal 8 2 4 5 6 2" xfId="45556" xr:uid="{00000000-0005-0000-0000-0000F2B10000}"/>
    <cellStyle name="Normal 8 2 4 5 7" xfId="45557" xr:uid="{00000000-0005-0000-0000-0000F3B10000}"/>
    <cellStyle name="Normal 8 2 4 6" xfId="45558" xr:uid="{00000000-0005-0000-0000-0000F4B10000}"/>
    <cellStyle name="Normal 8 2 4 6 2" xfId="45559" xr:uid="{00000000-0005-0000-0000-0000F5B10000}"/>
    <cellStyle name="Normal 8 2 4 6 2 2" xfId="45560" xr:uid="{00000000-0005-0000-0000-0000F6B10000}"/>
    <cellStyle name="Normal 8 2 4 6 2 2 2" xfId="45561" xr:uid="{00000000-0005-0000-0000-0000F7B10000}"/>
    <cellStyle name="Normal 8 2 4 6 2 3" xfId="45562" xr:uid="{00000000-0005-0000-0000-0000F8B10000}"/>
    <cellStyle name="Normal 8 2 4 6 3" xfId="45563" xr:uid="{00000000-0005-0000-0000-0000F9B10000}"/>
    <cellStyle name="Normal 8 2 4 6 3 2" xfId="45564" xr:uid="{00000000-0005-0000-0000-0000FAB10000}"/>
    <cellStyle name="Normal 8 2 4 6 3 2 2" xfId="45565" xr:uid="{00000000-0005-0000-0000-0000FBB10000}"/>
    <cellStyle name="Normal 8 2 4 6 3 3" xfId="45566" xr:uid="{00000000-0005-0000-0000-0000FCB10000}"/>
    <cellStyle name="Normal 8 2 4 6 4" xfId="45567" xr:uid="{00000000-0005-0000-0000-0000FDB10000}"/>
    <cellStyle name="Normal 8 2 4 6 4 2" xfId="45568" xr:uid="{00000000-0005-0000-0000-0000FEB10000}"/>
    <cellStyle name="Normal 8 2 4 6 5" xfId="45569" xr:uid="{00000000-0005-0000-0000-0000FFB10000}"/>
    <cellStyle name="Normal 8 2 4 7" xfId="45570" xr:uid="{00000000-0005-0000-0000-000000B20000}"/>
    <cellStyle name="Normal 8 2 4 7 2" xfId="45571" xr:uid="{00000000-0005-0000-0000-000001B20000}"/>
    <cellStyle name="Normal 8 2 4 7 2 2" xfId="45572" xr:uid="{00000000-0005-0000-0000-000002B20000}"/>
    <cellStyle name="Normal 8 2 4 7 2 2 2" xfId="45573" xr:uid="{00000000-0005-0000-0000-000003B20000}"/>
    <cellStyle name="Normal 8 2 4 7 2 3" xfId="45574" xr:uid="{00000000-0005-0000-0000-000004B20000}"/>
    <cellStyle name="Normal 8 2 4 7 3" xfId="45575" xr:uid="{00000000-0005-0000-0000-000005B20000}"/>
    <cellStyle name="Normal 8 2 4 7 3 2" xfId="45576" xr:uid="{00000000-0005-0000-0000-000006B20000}"/>
    <cellStyle name="Normal 8 2 4 7 4" xfId="45577" xr:uid="{00000000-0005-0000-0000-000007B20000}"/>
    <cellStyle name="Normal 8 2 4 8" xfId="45578" xr:uid="{00000000-0005-0000-0000-000008B20000}"/>
    <cellStyle name="Normal 8 2 4 8 2" xfId="45579" xr:uid="{00000000-0005-0000-0000-000009B20000}"/>
    <cellStyle name="Normal 8 2 4 8 2 2" xfId="45580" xr:uid="{00000000-0005-0000-0000-00000AB20000}"/>
    <cellStyle name="Normal 8 2 4 8 3" xfId="45581" xr:uid="{00000000-0005-0000-0000-00000BB20000}"/>
    <cellStyle name="Normal 8 2 4 9" xfId="45582" xr:uid="{00000000-0005-0000-0000-00000CB20000}"/>
    <cellStyle name="Normal 8 2 4 9 2" xfId="45583" xr:uid="{00000000-0005-0000-0000-00000DB20000}"/>
    <cellStyle name="Normal 8 2 4 9 2 2" xfId="45584" xr:uid="{00000000-0005-0000-0000-00000EB20000}"/>
    <cellStyle name="Normal 8 2 4 9 3" xfId="45585" xr:uid="{00000000-0005-0000-0000-00000FB20000}"/>
    <cellStyle name="Normal 8 2 5" xfId="45586" xr:uid="{00000000-0005-0000-0000-000010B20000}"/>
    <cellStyle name="Normal 8 2 5 10" xfId="45587" xr:uid="{00000000-0005-0000-0000-000011B20000}"/>
    <cellStyle name="Normal 8 2 5 10 2" xfId="45588" xr:uid="{00000000-0005-0000-0000-000012B20000}"/>
    <cellStyle name="Normal 8 2 5 11" xfId="45589" xr:uid="{00000000-0005-0000-0000-000013B20000}"/>
    <cellStyle name="Normal 8 2 5 2" xfId="45590" xr:uid="{00000000-0005-0000-0000-000014B20000}"/>
    <cellStyle name="Normal 8 2 5 2 2" xfId="45591" xr:uid="{00000000-0005-0000-0000-000015B20000}"/>
    <cellStyle name="Normal 8 2 5 2 2 2" xfId="45592" xr:uid="{00000000-0005-0000-0000-000016B20000}"/>
    <cellStyle name="Normal 8 2 5 2 2 2 2" xfId="45593" xr:uid="{00000000-0005-0000-0000-000017B20000}"/>
    <cellStyle name="Normal 8 2 5 2 2 2 2 2" xfId="45594" xr:uid="{00000000-0005-0000-0000-000018B20000}"/>
    <cellStyle name="Normal 8 2 5 2 2 2 2 2 2" xfId="45595" xr:uid="{00000000-0005-0000-0000-000019B20000}"/>
    <cellStyle name="Normal 8 2 5 2 2 2 2 3" xfId="45596" xr:uid="{00000000-0005-0000-0000-00001AB20000}"/>
    <cellStyle name="Normal 8 2 5 2 2 2 3" xfId="45597" xr:uid="{00000000-0005-0000-0000-00001BB20000}"/>
    <cellStyle name="Normal 8 2 5 2 2 2 3 2" xfId="45598" xr:uid="{00000000-0005-0000-0000-00001CB20000}"/>
    <cellStyle name="Normal 8 2 5 2 2 2 3 2 2" xfId="45599" xr:uid="{00000000-0005-0000-0000-00001DB20000}"/>
    <cellStyle name="Normal 8 2 5 2 2 2 3 3" xfId="45600" xr:uid="{00000000-0005-0000-0000-00001EB20000}"/>
    <cellStyle name="Normal 8 2 5 2 2 2 4" xfId="45601" xr:uid="{00000000-0005-0000-0000-00001FB20000}"/>
    <cellStyle name="Normal 8 2 5 2 2 2 4 2" xfId="45602" xr:uid="{00000000-0005-0000-0000-000020B20000}"/>
    <cellStyle name="Normal 8 2 5 2 2 2 5" xfId="45603" xr:uid="{00000000-0005-0000-0000-000021B20000}"/>
    <cellStyle name="Normal 8 2 5 2 2 3" xfId="45604" xr:uid="{00000000-0005-0000-0000-000022B20000}"/>
    <cellStyle name="Normal 8 2 5 2 2 3 2" xfId="45605" xr:uid="{00000000-0005-0000-0000-000023B20000}"/>
    <cellStyle name="Normal 8 2 5 2 2 3 2 2" xfId="45606" xr:uid="{00000000-0005-0000-0000-000024B20000}"/>
    <cellStyle name="Normal 8 2 5 2 2 3 3" xfId="45607" xr:uid="{00000000-0005-0000-0000-000025B20000}"/>
    <cellStyle name="Normal 8 2 5 2 2 4" xfId="45608" xr:uid="{00000000-0005-0000-0000-000026B20000}"/>
    <cellStyle name="Normal 8 2 5 2 2 4 2" xfId="45609" xr:uid="{00000000-0005-0000-0000-000027B20000}"/>
    <cellStyle name="Normal 8 2 5 2 2 4 2 2" xfId="45610" xr:uid="{00000000-0005-0000-0000-000028B20000}"/>
    <cellStyle name="Normal 8 2 5 2 2 4 3" xfId="45611" xr:uid="{00000000-0005-0000-0000-000029B20000}"/>
    <cellStyle name="Normal 8 2 5 2 2 5" xfId="45612" xr:uid="{00000000-0005-0000-0000-00002AB20000}"/>
    <cellStyle name="Normal 8 2 5 2 2 5 2" xfId="45613" xr:uid="{00000000-0005-0000-0000-00002BB20000}"/>
    <cellStyle name="Normal 8 2 5 2 2 6" xfId="45614" xr:uid="{00000000-0005-0000-0000-00002CB20000}"/>
    <cellStyle name="Normal 8 2 5 2 2 6 2" xfId="45615" xr:uid="{00000000-0005-0000-0000-00002DB20000}"/>
    <cellStyle name="Normal 8 2 5 2 2 7" xfId="45616" xr:uid="{00000000-0005-0000-0000-00002EB20000}"/>
    <cellStyle name="Normal 8 2 5 2 3" xfId="45617" xr:uid="{00000000-0005-0000-0000-00002FB20000}"/>
    <cellStyle name="Normal 8 2 5 2 3 2" xfId="45618" xr:uid="{00000000-0005-0000-0000-000030B20000}"/>
    <cellStyle name="Normal 8 2 5 2 3 2 2" xfId="45619" xr:uid="{00000000-0005-0000-0000-000031B20000}"/>
    <cellStyle name="Normal 8 2 5 2 3 2 2 2" xfId="45620" xr:uid="{00000000-0005-0000-0000-000032B20000}"/>
    <cellStyle name="Normal 8 2 5 2 3 2 3" xfId="45621" xr:uid="{00000000-0005-0000-0000-000033B20000}"/>
    <cellStyle name="Normal 8 2 5 2 3 3" xfId="45622" xr:uid="{00000000-0005-0000-0000-000034B20000}"/>
    <cellStyle name="Normal 8 2 5 2 3 3 2" xfId="45623" xr:uid="{00000000-0005-0000-0000-000035B20000}"/>
    <cellStyle name="Normal 8 2 5 2 3 3 2 2" xfId="45624" xr:uid="{00000000-0005-0000-0000-000036B20000}"/>
    <cellStyle name="Normal 8 2 5 2 3 3 3" xfId="45625" xr:uid="{00000000-0005-0000-0000-000037B20000}"/>
    <cellStyle name="Normal 8 2 5 2 3 4" xfId="45626" xr:uid="{00000000-0005-0000-0000-000038B20000}"/>
    <cellStyle name="Normal 8 2 5 2 3 4 2" xfId="45627" xr:uid="{00000000-0005-0000-0000-000039B20000}"/>
    <cellStyle name="Normal 8 2 5 2 3 5" xfId="45628" xr:uid="{00000000-0005-0000-0000-00003AB20000}"/>
    <cellStyle name="Normal 8 2 5 2 4" xfId="45629" xr:uid="{00000000-0005-0000-0000-00003BB20000}"/>
    <cellStyle name="Normal 8 2 5 2 4 2" xfId="45630" xr:uid="{00000000-0005-0000-0000-00003CB20000}"/>
    <cellStyle name="Normal 8 2 5 2 4 2 2" xfId="45631" xr:uid="{00000000-0005-0000-0000-00003DB20000}"/>
    <cellStyle name="Normal 8 2 5 2 4 3" xfId="45632" xr:uid="{00000000-0005-0000-0000-00003EB20000}"/>
    <cellStyle name="Normal 8 2 5 2 5" xfId="45633" xr:uid="{00000000-0005-0000-0000-00003FB20000}"/>
    <cellStyle name="Normal 8 2 5 2 5 2" xfId="45634" xr:uid="{00000000-0005-0000-0000-000040B20000}"/>
    <cellStyle name="Normal 8 2 5 2 5 2 2" xfId="45635" xr:uid="{00000000-0005-0000-0000-000041B20000}"/>
    <cellStyle name="Normal 8 2 5 2 5 3" xfId="45636" xr:uid="{00000000-0005-0000-0000-000042B20000}"/>
    <cellStyle name="Normal 8 2 5 2 6" xfId="45637" xr:uid="{00000000-0005-0000-0000-000043B20000}"/>
    <cellStyle name="Normal 8 2 5 2 6 2" xfId="45638" xr:uid="{00000000-0005-0000-0000-000044B20000}"/>
    <cellStyle name="Normal 8 2 5 2 7" xfId="45639" xr:uid="{00000000-0005-0000-0000-000045B20000}"/>
    <cellStyle name="Normal 8 2 5 2 7 2" xfId="45640" xr:uid="{00000000-0005-0000-0000-000046B20000}"/>
    <cellStyle name="Normal 8 2 5 2 8" xfId="45641" xr:uid="{00000000-0005-0000-0000-000047B20000}"/>
    <cellStyle name="Normal 8 2 5 3" xfId="45642" xr:uid="{00000000-0005-0000-0000-000048B20000}"/>
    <cellStyle name="Normal 8 2 5 3 2" xfId="45643" xr:uid="{00000000-0005-0000-0000-000049B20000}"/>
    <cellStyle name="Normal 8 2 5 3 2 2" xfId="45644" xr:uid="{00000000-0005-0000-0000-00004AB20000}"/>
    <cellStyle name="Normal 8 2 5 3 2 2 2" xfId="45645" xr:uid="{00000000-0005-0000-0000-00004BB20000}"/>
    <cellStyle name="Normal 8 2 5 3 2 2 2 2" xfId="45646" xr:uid="{00000000-0005-0000-0000-00004CB20000}"/>
    <cellStyle name="Normal 8 2 5 3 2 2 3" xfId="45647" xr:uid="{00000000-0005-0000-0000-00004DB20000}"/>
    <cellStyle name="Normal 8 2 5 3 2 3" xfId="45648" xr:uid="{00000000-0005-0000-0000-00004EB20000}"/>
    <cellStyle name="Normal 8 2 5 3 2 3 2" xfId="45649" xr:uid="{00000000-0005-0000-0000-00004FB20000}"/>
    <cellStyle name="Normal 8 2 5 3 2 3 2 2" xfId="45650" xr:uid="{00000000-0005-0000-0000-000050B20000}"/>
    <cellStyle name="Normal 8 2 5 3 2 3 3" xfId="45651" xr:uid="{00000000-0005-0000-0000-000051B20000}"/>
    <cellStyle name="Normal 8 2 5 3 2 4" xfId="45652" xr:uid="{00000000-0005-0000-0000-000052B20000}"/>
    <cellStyle name="Normal 8 2 5 3 2 4 2" xfId="45653" xr:uid="{00000000-0005-0000-0000-000053B20000}"/>
    <cellStyle name="Normal 8 2 5 3 2 5" xfId="45654" xr:uid="{00000000-0005-0000-0000-000054B20000}"/>
    <cellStyle name="Normal 8 2 5 3 3" xfId="45655" xr:uid="{00000000-0005-0000-0000-000055B20000}"/>
    <cellStyle name="Normal 8 2 5 3 3 2" xfId="45656" xr:uid="{00000000-0005-0000-0000-000056B20000}"/>
    <cellStyle name="Normal 8 2 5 3 3 2 2" xfId="45657" xr:uid="{00000000-0005-0000-0000-000057B20000}"/>
    <cellStyle name="Normal 8 2 5 3 3 3" xfId="45658" xr:uid="{00000000-0005-0000-0000-000058B20000}"/>
    <cellStyle name="Normal 8 2 5 3 4" xfId="45659" xr:uid="{00000000-0005-0000-0000-000059B20000}"/>
    <cellStyle name="Normal 8 2 5 3 4 2" xfId="45660" xr:uid="{00000000-0005-0000-0000-00005AB20000}"/>
    <cellStyle name="Normal 8 2 5 3 4 2 2" xfId="45661" xr:uid="{00000000-0005-0000-0000-00005BB20000}"/>
    <cellStyle name="Normal 8 2 5 3 4 3" xfId="45662" xr:uid="{00000000-0005-0000-0000-00005CB20000}"/>
    <cellStyle name="Normal 8 2 5 3 5" xfId="45663" xr:uid="{00000000-0005-0000-0000-00005DB20000}"/>
    <cellStyle name="Normal 8 2 5 3 5 2" xfId="45664" xr:uid="{00000000-0005-0000-0000-00005EB20000}"/>
    <cellStyle name="Normal 8 2 5 3 6" xfId="45665" xr:uid="{00000000-0005-0000-0000-00005FB20000}"/>
    <cellStyle name="Normal 8 2 5 3 6 2" xfId="45666" xr:uid="{00000000-0005-0000-0000-000060B20000}"/>
    <cellStyle name="Normal 8 2 5 3 7" xfId="45667" xr:uid="{00000000-0005-0000-0000-000061B20000}"/>
    <cellStyle name="Normal 8 2 5 4" xfId="45668" xr:uid="{00000000-0005-0000-0000-000062B20000}"/>
    <cellStyle name="Normal 8 2 5 4 2" xfId="45669" xr:uid="{00000000-0005-0000-0000-000063B20000}"/>
    <cellStyle name="Normal 8 2 5 4 2 2" xfId="45670" xr:uid="{00000000-0005-0000-0000-000064B20000}"/>
    <cellStyle name="Normal 8 2 5 4 2 2 2" xfId="45671" xr:uid="{00000000-0005-0000-0000-000065B20000}"/>
    <cellStyle name="Normal 8 2 5 4 2 2 2 2" xfId="45672" xr:uid="{00000000-0005-0000-0000-000066B20000}"/>
    <cellStyle name="Normal 8 2 5 4 2 2 3" xfId="45673" xr:uid="{00000000-0005-0000-0000-000067B20000}"/>
    <cellStyle name="Normal 8 2 5 4 2 3" xfId="45674" xr:uid="{00000000-0005-0000-0000-000068B20000}"/>
    <cellStyle name="Normal 8 2 5 4 2 3 2" xfId="45675" xr:uid="{00000000-0005-0000-0000-000069B20000}"/>
    <cellStyle name="Normal 8 2 5 4 2 3 2 2" xfId="45676" xr:uid="{00000000-0005-0000-0000-00006AB20000}"/>
    <cellStyle name="Normal 8 2 5 4 2 3 3" xfId="45677" xr:uid="{00000000-0005-0000-0000-00006BB20000}"/>
    <cellStyle name="Normal 8 2 5 4 2 4" xfId="45678" xr:uid="{00000000-0005-0000-0000-00006CB20000}"/>
    <cellStyle name="Normal 8 2 5 4 2 4 2" xfId="45679" xr:uid="{00000000-0005-0000-0000-00006DB20000}"/>
    <cellStyle name="Normal 8 2 5 4 2 5" xfId="45680" xr:uid="{00000000-0005-0000-0000-00006EB20000}"/>
    <cellStyle name="Normal 8 2 5 4 3" xfId="45681" xr:uid="{00000000-0005-0000-0000-00006FB20000}"/>
    <cellStyle name="Normal 8 2 5 4 3 2" xfId="45682" xr:uid="{00000000-0005-0000-0000-000070B20000}"/>
    <cellStyle name="Normal 8 2 5 4 3 2 2" xfId="45683" xr:uid="{00000000-0005-0000-0000-000071B20000}"/>
    <cellStyle name="Normal 8 2 5 4 3 3" xfId="45684" xr:uid="{00000000-0005-0000-0000-000072B20000}"/>
    <cellStyle name="Normal 8 2 5 4 4" xfId="45685" xr:uid="{00000000-0005-0000-0000-000073B20000}"/>
    <cellStyle name="Normal 8 2 5 4 4 2" xfId="45686" xr:uid="{00000000-0005-0000-0000-000074B20000}"/>
    <cellStyle name="Normal 8 2 5 4 4 2 2" xfId="45687" xr:uid="{00000000-0005-0000-0000-000075B20000}"/>
    <cellStyle name="Normal 8 2 5 4 4 3" xfId="45688" xr:uid="{00000000-0005-0000-0000-000076B20000}"/>
    <cellStyle name="Normal 8 2 5 4 5" xfId="45689" xr:uid="{00000000-0005-0000-0000-000077B20000}"/>
    <cellStyle name="Normal 8 2 5 4 5 2" xfId="45690" xr:uid="{00000000-0005-0000-0000-000078B20000}"/>
    <cellStyle name="Normal 8 2 5 4 6" xfId="45691" xr:uid="{00000000-0005-0000-0000-000079B20000}"/>
    <cellStyle name="Normal 8 2 5 4 6 2" xfId="45692" xr:uid="{00000000-0005-0000-0000-00007AB20000}"/>
    <cellStyle name="Normal 8 2 5 4 7" xfId="45693" xr:uid="{00000000-0005-0000-0000-00007BB20000}"/>
    <cellStyle name="Normal 8 2 5 5" xfId="45694" xr:uid="{00000000-0005-0000-0000-00007CB20000}"/>
    <cellStyle name="Normal 8 2 5 5 2" xfId="45695" xr:uid="{00000000-0005-0000-0000-00007DB20000}"/>
    <cellStyle name="Normal 8 2 5 5 2 2" xfId="45696" xr:uid="{00000000-0005-0000-0000-00007EB20000}"/>
    <cellStyle name="Normal 8 2 5 5 2 2 2" xfId="45697" xr:uid="{00000000-0005-0000-0000-00007FB20000}"/>
    <cellStyle name="Normal 8 2 5 5 2 3" xfId="45698" xr:uid="{00000000-0005-0000-0000-000080B20000}"/>
    <cellStyle name="Normal 8 2 5 5 3" xfId="45699" xr:uid="{00000000-0005-0000-0000-000081B20000}"/>
    <cellStyle name="Normal 8 2 5 5 3 2" xfId="45700" xr:uid="{00000000-0005-0000-0000-000082B20000}"/>
    <cellStyle name="Normal 8 2 5 5 3 2 2" xfId="45701" xr:uid="{00000000-0005-0000-0000-000083B20000}"/>
    <cellStyle name="Normal 8 2 5 5 3 3" xfId="45702" xr:uid="{00000000-0005-0000-0000-000084B20000}"/>
    <cellStyle name="Normal 8 2 5 5 4" xfId="45703" xr:uid="{00000000-0005-0000-0000-000085B20000}"/>
    <cellStyle name="Normal 8 2 5 5 4 2" xfId="45704" xr:uid="{00000000-0005-0000-0000-000086B20000}"/>
    <cellStyle name="Normal 8 2 5 5 5" xfId="45705" xr:uid="{00000000-0005-0000-0000-000087B20000}"/>
    <cellStyle name="Normal 8 2 5 6" xfId="45706" xr:uid="{00000000-0005-0000-0000-000088B20000}"/>
    <cellStyle name="Normal 8 2 5 6 2" xfId="45707" xr:uid="{00000000-0005-0000-0000-000089B20000}"/>
    <cellStyle name="Normal 8 2 5 6 2 2" xfId="45708" xr:uid="{00000000-0005-0000-0000-00008AB20000}"/>
    <cellStyle name="Normal 8 2 5 6 2 2 2" xfId="45709" xr:uid="{00000000-0005-0000-0000-00008BB20000}"/>
    <cellStyle name="Normal 8 2 5 6 2 3" xfId="45710" xr:uid="{00000000-0005-0000-0000-00008CB20000}"/>
    <cellStyle name="Normal 8 2 5 6 3" xfId="45711" xr:uid="{00000000-0005-0000-0000-00008DB20000}"/>
    <cellStyle name="Normal 8 2 5 6 3 2" xfId="45712" xr:uid="{00000000-0005-0000-0000-00008EB20000}"/>
    <cellStyle name="Normal 8 2 5 6 4" xfId="45713" xr:uid="{00000000-0005-0000-0000-00008FB20000}"/>
    <cellStyle name="Normal 8 2 5 7" xfId="45714" xr:uid="{00000000-0005-0000-0000-000090B20000}"/>
    <cellStyle name="Normal 8 2 5 7 2" xfId="45715" xr:uid="{00000000-0005-0000-0000-000091B20000}"/>
    <cellStyle name="Normal 8 2 5 7 2 2" xfId="45716" xr:uid="{00000000-0005-0000-0000-000092B20000}"/>
    <cellStyle name="Normal 8 2 5 7 3" xfId="45717" xr:uid="{00000000-0005-0000-0000-000093B20000}"/>
    <cellStyle name="Normal 8 2 5 8" xfId="45718" xr:uid="{00000000-0005-0000-0000-000094B20000}"/>
    <cellStyle name="Normal 8 2 5 8 2" xfId="45719" xr:uid="{00000000-0005-0000-0000-000095B20000}"/>
    <cellStyle name="Normal 8 2 5 8 2 2" xfId="45720" xr:uid="{00000000-0005-0000-0000-000096B20000}"/>
    <cellStyle name="Normal 8 2 5 8 3" xfId="45721" xr:uid="{00000000-0005-0000-0000-000097B20000}"/>
    <cellStyle name="Normal 8 2 5 9" xfId="45722" xr:uid="{00000000-0005-0000-0000-000098B20000}"/>
    <cellStyle name="Normal 8 2 5 9 2" xfId="45723" xr:uid="{00000000-0005-0000-0000-000099B20000}"/>
    <cellStyle name="Normal 8 2 6" xfId="45724" xr:uid="{00000000-0005-0000-0000-00009AB20000}"/>
    <cellStyle name="Normal 8 2 6 10" xfId="45725" xr:uid="{00000000-0005-0000-0000-00009BB20000}"/>
    <cellStyle name="Normal 8 2 6 10 2" xfId="45726" xr:uid="{00000000-0005-0000-0000-00009CB20000}"/>
    <cellStyle name="Normal 8 2 6 11" xfId="45727" xr:uid="{00000000-0005-0000-0000-00009DB20000}"/>
    <cellStyle name="Normal 8 2 6 2" xfId="45728" xr:uid="{00000000-0005-0000-0000-00009EB20000}"/>
    <cellStyle name="Normal 8 2 6 2 2" xfId="45729" xr:uid="{00000000-0005-0000-0000-00009FB20000}"/>
    <cellStyle name="Normal 8 2 6 2 2 2" xfId="45730" xr:uid="{00000000-0005-0000-0000-0000A0B20000}"/>
    <cellStyle name="Normal 8 2 6 2 2 2 2" xfId="45731" xr:uid="{00000000-0005-0000-0000-0000A1B20000}"/>
    <cellStyle name="Normal 8 2 6 2 2 2 2 2" xfId="45732" xr:uid="{00000000-0005-0000-0000-0000A2B20000}"/>
    <cellStyle name="Normal 8 2 6 2 2 2 2 2 2" xfId="45733" xr:uid="{00000000-0005-0000-0000-0000A3B20000}"/>
    <cellStyle name="Normal 8 2 6 2 2 2 2 3" xfId="45734" xr:uid="{00000000-0005-0000-0000-0000A4B20000}"/>
    <cellStyle name="Normal 8 2 6 2 2 2 3" xfId="45735" xr:uid="{00000000-0005-0000-0000-0000A5B20000}"/>
    <cellStyle name="Normal 8 2 6 2 2 2 3 2" xfId="45736" xr:uid="{00000000-0005-0000-0000-0000A6B20000}"/>
    <cellStyle name="Normal 8 2 6 2 2 2 3 2 2" xfId="45737" xr:uid="{00000000-0005-0000-0000-0000A7B20000}"/>
    <cellStyle name="Normal 8 2 6 2 2 2 3 3" xfId="45738" xr:uid="{00000000-0005-0000-0000-0000A8B20000}"/>
    <cellStyle name="Normal 8 2 6 2 2 2 4" xfId="45739" xr:uid="{00000000-0005-0000-0000-0000A9B20000}"/>
    <cellStyle name="Normal 8 2 6 2 2 2 4 2" xfId="45740" xr:uid="{00000000-0005-0000-0000-0000AAB20000}"/>
    <cellStyle name="Normal 8 2 6 2 2 2 5" xfId="45741" xr:uid="{00000000-0005-0000-0000-0000ABB20000}"/>
    <cellStyle name="Normal 8 2 6 2 2 3" xfId="45742" xr:uid="{00000000-0005-0000-0000-0000ACB20000}"/>
    <cellStyle name="Normal 8 2 6 2 2 3 2" xfId="45743" xr:uid="{00000000-0005-0000-0000-0000ADB20000}"/>
    <cellStyle name="Normal 8 2 6 2 2 3 2 2" xfId="45744" xr:uid="{00000000-0005-0000-0000-0000AEB20000}"/>
    <cellStyle name="Normal 8 2 6 2 2 3 3" xfId="45745" xr:uid="{00000000-0005-0000-0000-0000AFB20000}"/>
    <cellStyle name="Normal 8 2 6 2 2 4" xfId="45746" xr:uid="{00000000-0005-0000-0000-0000B0B20000}"/>
    <cellStyle name="Normal 8 2 6 2 2 4 2" xfId="45747" xr:uid="{00000000-0005-0000-0000-0000B1B20000}"/>
    <cellStyle name="Normal 8 2 6 2 2 4 2 2" xfId="45748" xr:uid="{00000000-0005-0000-0000-0000B2B20000}"/>
    <cellStyle name="Normal 8 2 6 2 2 4 3" xfId="45749" xr:uid="{00000000-0005-0000-0000-0000B3B20000}"/>
    <cellStyle name="Normal 8 2 6 2 2 5" xfId="45750" xr:uid="{00000000-0005-0000-0000-0000B4B20000}"/>
    <cellStyle name="Normal 8 2 6 2 2 5 2" xfId="45751" xr:uid="{00000000-0005-0000-0000-0000B5B20000}"/>
    <cellStyle name="Normal 8 2 6 2 2 6" xfId="45752" xr:uid="{00000000-0005-0000-0000-0000B6B20000}"/>
    <cellStyle name="Normal 8 2 6 2 2 6 2" xfId="45753" xr:uid="{00000000-0005-0000-0000-0000B7B20000}"/>
    <cellStyle name="Normal 8 2 6 2 2 7" xfId="45754" xr:uid="{00000000-0005-0000-0000-0000B8B20000}"/>
    <cellStyle name="Normal 8 2 6 2 3" xfId="45755" xr:uid="{00000000-0005-0000-0000-0000B9B20000}"/>
    <cellStyle name="Normal 8 2 6 2 3 2" xfId="45756" xr:uid="{00000000-0005-0000-0000-0000BAB20000}"/>
    <cellStyle name="Normal 8 2 6 2 3 2 2" xfId="45757" xr:uid="{00000000-0005-0000-0000-0000BBB20000}"/>
    <cellStyle name="Normal 8 2 6 2 3 2 2 2" xfId="45758" xr:uid="{00000000-0005-0000-0000-0000BCB20000}"/>
    <cellStyle name="Normal 8 2 6 2 3 2 3" xfId="45759" xr:uid="{00000000-0005-0000-0000-0000BDB20000}"/>
    <cellStyle name="Normal 8 2 6 2 3 3" xfId="45760" xr:uid="{00000000-0005-0000-0000-0000BEB20000}"/>
    <cellStyle name="Normal 8 2 6 2 3 3 2" xfId="45761" xr:uid="{00000000-0005-0000-0000-0000BFB20000}"/>
    <cellStyle name="Normal 8 2 6 2 3 3 2 2" xfId="45762" xr:uid="{00000000-0005-0000-0000-0000C0B20000}"/>
    <cellStyle name="Normal 8 2 6 2 3 3 3" xfId="45763" xr:uid="{00000000-0005-0000-0000-0000C1B20000}"/>
    <cellStyle name="Normal 8 2 6 2 3 4" xfId="45764" xr:uid="{00000000-0005-0000-0000-0000C2B20000}"/>
    <cellStyle name="Normal 8 2 6 2 3 4 2" xfId="45765" xr:uid="{00000000-0005-0000-0000-0000C3B20000}"/>
    <cellStyle name="Normal 8 2 6 2 3 5" xfId="45766" xr:uid="{00000000-0005-0000-0000-0000C4B20000}"/>
    <cellStyle name="Normal 8 2 6 2 4" xfId="45767" xr:uid="{00000000-0005-0000-0000-0000C5B20000}"/>
    <cellStyle name="Normal 8 2 6 2 4 2" xfId="45768" xr:uid="{00000000-0005-0000-0000-0000C6B20000}"/>
    <cellStyle name="Normal 8 2 6 2 4 2 2" xfId="45769" xr:uid="{00000000-0005-0000-0000-0000C7B20000}"/>
    <cellStyle name="Normal 8 2 6 2 4 3" xfId="45770" xr:uid="{00000000-0005-0000-0000-0000C8B20000}"/>
    <cellStyle name="Normal 8 2 6 2 5" xfId="45771" xr:uid="{00000000-0005-0000-0000-0000C9B20000}"/>
    <cellStyle name="Normal 8 2 6 2 5 2" xfId="45772" xr:uid="{00000000-0005-0000-0000-0000CAB20000}"/>
    <cellStyle name="Normal 8 2 6 2 5 2 2" xfId="45773" xr:uid="{00000000-0005-0000-0000-0000CBB20000}"/>
    <cellStyle name="Normal 8 2 6 2 5 3" xfId="45774" xr:uid="{00000000-0005-0000-0000-0000CCB20000}"/>
    <cellStyle name="Normal 8 2 6 2 6" xfId="45775" xr:uid="{00000000-0005-0000-0000-0000CDB20000}"/>
    <cellStyle name="Normal 8 2 6 2 6 2" xfId="45776" xr:uid="{00000000-0005-0000-0000-0000CEB20000}"/>
    <cellStyle name="Normal 8 2 6 2 7" xfId="45777" xr:uid="{00000000-0005-0000-0000-0000CFB20000}"/>
    <cellStyle name="Normal 8 2 6 2 7 2" xfId="45778" xr:uid="{00000000-0005-0000-0000-0000D0B20000}"/>
    <cellStyle name="Normal 8 2 6 2 8" xfId="45779" xr:uid="{00000000-0005-0000-0000-0000D1B20000}"/>
    <cellStyle name="Normal 8 2 6 3" xfId="45780" xr:uid="{00000000-0005-0000-0000-0000D2B20000}"/>
    <cellStyle name="Normal 8 2 6 3 2" xfId="45781" xr:uid="{00000000-0005-0000-0000-0000D3B20000}"/>
    <cellStyle name="Normal 8 2 6 3 2 2" xfId="45782" xr:uid="{00000000-0005-0000-0000-0000D4B20000}"/>
    <cellStyle name="Normal 8 2 6 3 2 2 2" xfId="45783" xr:uid="{00000000-0005-0000-0000-0000D5B20000}"/>
    <cellStyle name="Normal 8 2 6 3 2 2 2 2" xfId="45784" xr:uid="{00000000-0005-0000-0000-0000D6B20000}"/>
    <cellStyle name="Normal 8 2 6 3 2 2 3" xfId="45785" xr:uid="{00000000-0005-0000-0000-0000D7B20000}"/>
    <cellStyle name="Normal 8 2 6 3 2 3" xfId="45786" xr:uid="{00000000-0005-0000-0000-0000D8B20000}"/>
    <cellStyle name="Normal 8 2 6 3 2 3 2" xfId="45787" xr:uid="{00000000-0005-0000-0000-0000D9B20000}"/>
    <cellStyle name="Normal 8 2 6 3 2 3 2 2" xfId="45788" xr:uid="{00000000-0005-0000-0000-0000DAB20000}"/>
    <cellStyle name="Normal 8 2 6 3 2 3 3" xfId="45789" xr:uid="{00000000-0005-0000-0000-0000DBB20000}"/>
    <cellStyle name="Normal 8 2 6 3 2 4" xfId="45790" xr:uid="{00000000-0005-0000-0000-0000DCB20000}"/>
    <cellStyle name="Normal 8 2 6 3 2 4 2" xfId="45791" xr:uid="{00000000-0005-0000-0000-0000DDB20000}"/>
    <cellStyle name="Normal 8 2 6 3 2 5" xfId="45792" xr:uid="{00000000-0005-0000-0000-0000DEB20000}"/>
    <cellStyle name="Normal 8 2 6 3 3" xfId="45793" xr:uid="{00000000-0005-0000-0000-0000DFB20000}"/>
    <cellStyle name="Normal 8 2 6 3 3 2" xfId="45794" xr:uid="{00000000-0005-0000-0000-0000E0B20000}"/>
    <cellStyle name="Normal 8 2 6 3 3 2 2" xfId="45795" xr:uid="{00000000-0005-0000-0000-0000E1B20000}"/>
    <cellStyle name="Normal 8 2 6 3 3 3" xfId="45796" xr:uid="{00000000-0005-0000-0000-0000E2B20000}"/>
    <cellStyle name="Normal 8 2 6 3 4" xfId="45797" xr:uid="{00000000-0005-0000-0000-0000E3B20000}"/>
    <cellStyle name="Normal 8 2 6 3 4 2" xfId="45798" xr:uid="{00000000-0005-0000-0000-0000E4B20000}"/>
    <cellStyle name="Normal 8 2 6 3 4 2 2" xfId="45799" xr:uid="{00000000-0005-0000-0000-0000E5B20000}"/>
    <cellStyle name="Normal 8 2 6 3 4 3" xfId="45800" xr:uid="{00000000-0005-0000-0000-0000E6B20000}"/>
    <cellStyle name="Normal 8 2 6 3 5" xfId="45801" xr:uid="{00000000-0005-0000-0000-0000E7B20000}"/>
    <cellStyle name="Normal 8 2 6 3 5 2" xfId="45802" xr:uid="{00000000-0005-0000-0000-0000E8B20000}"/>
    <cellStyle name="Normal 8 2 6 3 6" xfId="45803" xr:uid="{00000000-0005-0000-0000-0000E9B20000}"/>
    <cellStyle name="Normal 8 2 6 3 6 2" xfId="45804" xr:uid="{00000000-0005-0000-0000-0000EAB20000}"/>
    <cellStyle name="Normal 8 2 6 3 7" xfId="45805" xr:uid="{00000000-0005-0000-0000-0000EBB20000}"/>
    <cellStyle name="Normal 8 2 6 4" xfId="45806" xr:uid="{00000000-0005-0000-0000-0000ECB20000}"/>
    <cellStyle name="Normal 8 2 6 4 2" xfId="45807" xr:uid="{00000000-0005-0000-0000-0000EDB20000}"/>
    <cellStyle name="Normal 8 2 6 4 2 2" xfId="45808" xr:uid="{00000000-0005-0000-0000-0000EEB20000}"/>
    <cellStyle name="Normal 8 2 6 4 2 2 2" xfId="45809" xr:uid="{00000000-0005-0000-0000-0000EFB20000}"/>
    <cellStyle name="Normal 8 2 6 4 2 2 2 2" xfId="45810" xr:uid="{00000000-0005-0000-0000-0000F0B20000}"/>
    <cellStyle name="Normal 8 2 6 4 2 2 3" xfId="45811" xr:uid="{00000000-0005-0000-0000-0000F1B20000}"/>
    <cellStyle name="Normal 8 2 6 4 2 3" xfId="45812" xr:uid="{00000000-0005-0000-0000-0000F2B20000}"/>
    <cellStyle name="Normal 8 2 6 4 2 3 2" xfId="45813" xr:uid="{00000000-0005-0000-0000-0000F3B20000}"/>
    <cellStyle name="Normal 8 2 6 4 2 3 2 2" xfId="45814" xr:uid="{00000000-0005-0000-0000-0000F4B20000}"/>
    <cellStyle name="Normal 8 2 6 4 2 3 3" xfId="45815" xr:uid="{00000000-0005-0000-0000-0000F5B20000}"/>
    <cellStyle name="Normal 8 2 6 4 2 4" xfId="45816" xr:uid="{00000000-0005-0000-0000-0000F6B20000}"/>
    <cellStyle name="Normal 8 2 6 4 2 4 2" xfId="45817" xr:uid="{00000000-0005-0000-0000-0000F7B20000}"/>
    <cellStyle name="Normal 8 2 6 4 2 5" xfId="45818" xr:uid="{00000000-0005-0000-0000-0000F8B20000}"/>
    <cellStyle name="Normal 8 2 6 4 3" xfId="45819" xr:uid="{00000000-0005-0000-0000-0000F9B20000}"/>
    <cellStyle name="Normal 8 2 6 4 3 2" xfId="45820" xr:uid="{00000000-0005-0000-0000-0000FAB20000}"/>
    <cellStyle name="Normal 8 2 6 4 3 2 2" xfId="45821" xr:uid="{00000000-0005-0000-0000-0000FBB20000}"/>
    <cellStyle name="Normal 8 2 6 4 3 3" xfId="45822" xr:uid="{00000000-0005-0000-0000-0000FCB20000}"/>
    <cellStyle name="Normal 8 2 6 4 4" xfId="45823" xr:uid="{00000000-0005-0000-0000-0000FDB20000}"/>
    <cellStyle name="Normal 8 2 6 4 4 2" xfId="45824" xr:uid="{00000000-0005-0000-0000-0000FEB20000}"/>
    <cellStyle name="Normal 8 2 6 4 4 2 2" xfId="45825" xr:uid="{00000000-0005-0000-0000-0000FFB20000}"/>
    <cellStyle name="Normal 8 2 6 4 4 3" xfId="45826" xr:uid="{00000000-0005-0000-0000-000000B30000}"/>
    <cellStyle name="Normal 8 2 6 4 5" xfId="45827" xr:uid="{00000000-0005-0000-0000-000001B30000}"/>
    <cellStyle name="Normal 8 2 6 4 5 2" xfId="45828" xr:uid="{00000000-0005-0000-0000-000002B30000}"/>
    <cellStyle name="Normal 8 2 6 4 6" xfId="45829" xr:uid="{00000000-0005-0000-0000-000003B30000}"/>
    <cellStyle name="Normal 8 2 6 4 6 2" xfId="45830" xr:uid="{00000000-0005-0000-0000-000004B30000}"/>
    <cellStyle name="Normal 8 2 6 4 7" xfId="45831" xr:uid="{00000000-0005-0000-0000-000005B30000}"/>
    <cellStyle name="Normal 8 2 6 5" xfId="45832" xr:uid="{00000000-0005-0000-0000-000006B30000}"/>
    <cellStyle name="Normal 8 2 6 5 2" xfId="45833" xr:uid="{00000000-0005-0000-0000-000007B30000}"/>
    <cellStyle name="Normal 8 2 6 5 2 2" xfId="45834" xr:uid="{00000000-0005-0000-0000-000008B30000}"/>
    <cellStyle name="Normal 8 2 6 5 2 2 2" xfId="45835" xr:uid="{00000000-0005-0000-0000-000009B30000}"/>
    <cellStyle name="Normal 8 2 6 5 2 3" xfId="45836" xr:uid="{00000000-0005-0000-0000-00000AB30000}"/>
    <cellStyle name="Normal 8 2 6 5 3" xfId="45837" xr:uid="{00000000-0005-0000-0000-00000BB30000}"/>
    <cellStyle name="Normal 8 2 6 5 3 2" xfId="45838" xr:uid="{00000000-0005-0000-0000-00000CB30000}"/>
    <cellStyle name="Normal 8 2 6 5 3 2 2" xfId="45839" xr:uid="{00000000-0005-0000-0000-00000DB30000}"/>
    <cellStyle name="Normal 8 2 6 5 3 3" xfId="45840" xr:uid="{00000000-0005-0000-0000-00000EB30000}"/>
    <cellStyle name="Normal 8 2 6 5 4" xfId="45841" xr:uid="{00000000-0005-0000-0000-00000FB30000}"/>
    <cellStyle name="Normal 8 2 6 5 4 2" xfId="45842" xr:uid="{00000000-0005-0000-0000-000010B30000}"/>
    <cellStyle name="Normal 8 2 6 5 5" xfId="45843" xr:uid="{00000000-0005-0000-0000-000011B30000}"/>
    <cellStyle name="Normal 8 2 6 6" xfId="45844" xr:uid="{00000000-0005-0000-0000-000012B30000}"/>
    <cellStyle name="Normal 8 2 6 6 2" xfId="45845" xr:uid="{00000000-0005-0000-0000-000013B30000}"/>
    <cellStyle name="Normal 8 2 6 6 2 2" xfId="45846" xr:uid="{00000000-0005-0000-0000-000014B30000}"/>
    <cellStyle name="Normal 8 2 6 6 2 2 2" xfId="45847" xr:uid="{00000000-0005-0000-0000-000015B30000}"/>
    <cellStyle name="Normal 8 2 6 6 2 3" xfId="45848" xr:uid="{00000000-0005-0000-0000-000016B30000}"/>
    <cellStyle name="Normal 8 2 6 6 3" xfId="45849" xr:uid="{00000000-0005-0000-0000-000017B30000}"/>
    <cellStyle name="Normal 8 2 6 6 3 2" xfId="45850" xr:uid="{00000000-0005-0000-0000-000018B30000}"/>
    <cellStyle name="Normal 8 2 6 6 4" xfId="45851" xr:uid="{00000000-0005-0000-0000-000019B30000}"/>
    <cellStyle name="Normal 8 2 6 7" xfId="45852" xr:uid="{00000000-0005-0000-0000-00001AB30000}"/>
    <cellStyle name="Normal 8 2 6 7 2" xfId="45853" xr:uid="{00000000-0005-0000-0000-00001BB30000}"/>
    <cellStyle name="Normal 8 2 6 7 2 2" xfId="45854" xr:uid="{00000000-0005-0000-0000-00001CB30000}"/>
    <cellStyle name="Normal 8 2 6 7 3" xfId="45855" xr:uid="{00000000-0005-0000-0000-00001DB30000}"/>
    <cellStyle name="Normal 8 2 6 8" xfId="45856" xr:uid="{00000000-0005-0000-0000-00001EB30000}"/>
    <cellStyle name="Normal 8 2 6 8 2" xfId="45857" xr:uid="{00000000-0005-0000-0000-00001FB30000}"/>
    <cellStyle name="Normal 8 2 6 8 2 2" xfId="45858" xr:uid="{00000000-0005-0000-0000-000020B30000}"/>
    <cellStyle name="Normal 8 2 6 8 3" xfId="45859" xr:uid="{00000000-0005-0000-0000-000021B30000}"/>
    <cellStyle name="Normal 8 2 6 9" xfId="45860" xr:uid="{00000000-0005-0000-0000-000022B30000}"/>
    <cellStyle name="Normal 8 2 6 9 2" xfId="45861" xr:uid="{00000000-0005-0000-0000-000023B30000}"/>
    <cellStyle name="Normal 8 2 7" xfId="45862" xr:uid="{00000000-0005-0000-0000-000024B30000}"/>
    <cellStyle name="Normal 8 2 7 10" xfId="45863" xr:uid="{00000000-0005-0000-0000-000025B30000}"/>
    <cellStyle name="Normal 8 2 7 10 2" xfId="45864" xr:uid="{00000000-0005-0000-0000-000026B30000}"/>
    <cellStyle name="Normal 8 2 7 11" xfId="45865" xr:uid="{00000000-0005-0000-0000-000027B30000}"/>
    <cellStyle name="Normal 8 2 7 2" xfId="45866" xr:uid="{00000000-0005-0000-0000-000028B30000}"/>
    <cellStyle name="Normal 8 2 7 2 2" xfId="45867" xr:uid="{00000000-0005-0000-0000-000029B30000}"/>
    <cellStyle name="Normal 8 2 7 2 2 2" xfId="45868" xr:uid="{00000000-0005-0000-0000-00002AB30000}"/>
    <cellStyle name="Normal 8 2 7 2 2 2 2" xfId="45869" xr:uid="{00000000-0005-0000-0000-00002BB30000}"/>
    <cellStyle name="Normal 8 2 7 2 2 2 2 2" xfId="45870" xr:uid="{00000000-0005-0000-0000-00002CB30000}"/>
    <cellStyle name="Normal 8 2 7 2 2 2 2 2 2" xfId="45871" xr:uid="{00000000-0005-0000-0000-00002DB30000}"/>
    <cellStyle name="Normal 8 2 7 2 2 2 2 3" xfId="45872" xr:uid="{00000000-0005-0000-0000-00002EB30000}"/>
    <cellStyle name="Normal 8 2 7 2 2 2 3" xfId="45873" xr:uid="{00000000-0005-0000-0000-00002FB30000}"/>
    <cellStyle name="Normal 8 2 7 2 2 2 3 2" xfId="45874" xr:uid="{00000000-0005-0000-0000-000030B30000}"/>
    <cellStyle name="Normal 8 2 7 2 2 2 3 2 2" xfId="45875" xr:uid="{00000000-0005-0000-0000-000031B30000}"/>
    <cellStyle name="Normal 8 2 7 2 2 2 3 3" xfId="45876" xr:uid="{00000000-0005-0000-0000-000032B30000}"/>
    <cellStyle name="Normal 8 2 7 2 2 2 4" xfId="45877" xr:uid="{00000000-0005-0000-0000-000033B30000}"/>
    <cellStyle name="Normal 8 2 7 2 2 2 4 2" xfId="45878" xr:uid="{00000000-0005-0000-0000-000034B30000}"/>
    <cellStyle name="Normal 8 2 7 2 2 2 5" xfId="45879" xr:uid="{00000000-0005-0000-0000-000035B30000}"/>
    <cellStyle name="Normal 8 2 7 2 2 3" xfId="45880" xr:uid="{00000000-0005-0000-0000-000036B30000}"/>
    <cellStyle name="Normal 8 2 7 2 2 3 2" xfId="45881" xr:uid="{00000000-0005-0000-0000-000037B30000}"/>
    <cellStyle name="Normal 8 2 7 2 2 3 2 2" xfId="45882" xr:uid="{00000000-0005-0000-0000-000038B30000}"/>
    <cellStyle name="Normal 8 2 7 2 2 3 3" xfId="45883" xr:uid="{00000000-0005-0000-0000-000039B30000}"/>
    <cellStyle name="Normal 8 2 7 2 2 4" xfId="45884" xr:uid="{00000000-0005-0000-0000-00003AB30000}"/>
    <cellStyle name="Normal 8 2 7 2 2 4 2" xfId="45885" xr:uid="{00000000-0005-0000-0000-00003BB30000}"/>
    <cellStyle name="Normal 8 2 7 2 2 4 2 2" xfId="45886" xr:uid="{00000000-0005-0000-0000-00003CB30000}"/>
    <cellStyle name="Normal 8 2 7 2 2 4 3" xfId="45887" xr:uid="{00000000-0005-0000-0000-00003DB30000}"/>
    <cellStyle name="Normal 8 2 7 2 2 5" xfId="45888" xr:uid="{00000000-0005-0000-0000-00003EB30000}"/>
    <cellStyle name="Normal 8 2 7 2 2 5 2" xfId="45889" xr:uid="{00000000-0005-0000-0000-00003FB30000}"/>
    <cellStyle name="Normal 8 2 7 2 2 6" xfId="45890" xr:uid="{00000000-0005-0000-0000-000040B30000}"/>
    <cellStyle name="Normal 8 2 7 2 2 6 2" xfId="45891" xr:uid="{00000000-0005-0000-0000-000041B30000}"/>
    <cellStyle name="Normal 8 2 7 2 2 7" xfId="45892" xr:uid="{00000000-0005-0000-0000-000042B30000}"/>
    <cellStyle name="Normal 8 2 7 2 3" xfId="45893" xr:uid="{00000000-0005-0000-0000-000043B30000}"/>
    <cellStyle name="Normal 8 2 7 2 3 2" xfId="45894" xr:uid="{00000000-0005-0000-0000-000044B30000}"/>
    <cellStyle name="Normal 8 2 7 2 3 2 2" xfId="45895" xr:uid="{00000000-0005-0000-0000-000045B30000}"/>
    <cellStyle name="Normal 8 2 7 2 3 2 2 2" xfId="45896" xr:uid="{00000000-0005-0000-0000-000046B30000}"/>
    <cellStyle name="Normal 8 2 7 2 3 2 3" xfId="45897" xr:uid="{00000000-0005-0000-0000-000047B30000}"/>
    <cellStyle name="Normal 8 2 7 2 3 3" xfId="45898" xr:uid="{00000000-0005-0000-0000-000048B30000}"/>
    <cellStyle name="Normal 8 2 7 2 3 3 2" xfId="45899" xr:uid="{00000000-0005-0000-0000-000049B30000}"/>
    <cellStyle name="Normal 8 2 7 2 3 3 2 2" xfId="45900" xr:uid="{00000000-0005-0000-0000-00004AB30000}"/>
    <cellStyle name="Normal 8 2 7 2 3 3 3" xfId="45901" xr:uid="{00000000-0005-0000-0000-00004BB30000}"/>
    <cellStyle name="Normal 8 2 7 2 3 4" xfId="45902" xr:uid="{00000000-0005-0000-0000-00004CB30000}"/>
    <cellStyle name="Normal 8 2 7 2 3 4 2" xfId="45903" xr:uid="{00000000-0005-0000-0000-00004DB30000}"/>
    <cellStyle name="Normal 8 2 7 2 3 5" xfId="45904" xr:uid="{00000000-0005-0000-0000-00004EB30000}"/>
    <cellStyle name="Normal 8 2 7 2 4" xfId="45905" xr:uid="{00000000-0005-0000-0000-00004FB30000}"/>
    <cellStyle name="Normal 8 2 7 2 4 2" xfId="45906" xr:uid="{00000000-0005-0000-0000-000050B30000}"/>
    <cellStyle name="Normal 8 2 7 2 4 2 2" xfId="45907" xr:uid="{00000000-0005-0000-0000-000051B30000}"/>
    <cellStyle name="Normal 8 2 7 2 4 3" xfId="45908" xr:uid="{00000000-0005-0000-0000-000052B30000}"/>
    <cellStyle name="Normal 8 2 7 2 5" xfId="45909" xr:uid="{00000000-0005-0000-0000-000053B30000}"/>
    <cellStyle name="Normal 8 2 7 2 5 2" xfId="45910" xr:uid="{00000000-0005-0000-0000-000054B30000}"/>
    <cellStyle name="Normal 8 2 7 2 5 2 2" xfId="45911" xr:uid="{00000000-0005-0000-0000-000055B30000}"/>
    <cellStyle name="Normal 8 2 7 2 5 3" xfId="45912" xr:uid="{00000000-0005-0000-0000-000056B30000}"/>
    <cellStyle name="Normal 8 2 7 2 6" xfId="45913" xr:uid="{00000000-0005-0000-0000-000057B30000}"/>
    <cellStyle name="Normal 8 2 7 2 6 2" xfId="45914" xr:uid="{00000000-0005-0000-0000-000058B30000}"/>
    <cellStyle name="Normal 8 2 7 2 7" xfId="45915" xr:uid="{00000000-0005-0000-0000-000059B30000}"/>
    <cellStyle name="Normal 8 2 7 2 7 2" xfId="45916" xr:uid="{00000000-0005-0000-0000-00005AB30000}"/>
    <cellStyle name="Normal 8 2 7 2 8" xfId="45917" xr:uid="{00000000-0005-0000-0000-00005BB30000}"/>
    <cellStyle name="Normal 8 2 7 3" xfId="45918" xr:uid="{00000000-0005-0000-0000-00005CB30000}"/>
    <cellStyle name="Normal 8 2 7 3 2" xfId="45919" xr:uid="{00000000-0005-0000-0000-00005DB30000}"/>
    <cellStyle name="Normal 8 2 7 3 2 2" xfId="45920" xr:uid="{00000000-0005-0000-0000-00005EB30000}"/>
    <cellStyle name="Normal 8 2 7 3 2 2 2" xfId="45921" xr:uid="{00000000-0005-0000-0000-00005FB30000}"/>
    <cellStyle name="Normal 8 2 7 3 2 2 2 2" xfId="45922" xr:uid="{00000000-0005-0000-0000-000060B30000}"/>
    <cellStyle name="Normal 8 2 7 3 2 2 3" xfId="45923" xr:uid="{00000000-0005-0000-0000-000061B30000}"/>
    <cellStyle name="Normal 8 2 7 3 2 3" xfId="45924" xr:uid="{00000000-0005-0000-0000-000062B30000}"/>
    <cellStyle name="Normal 8 2 7 3 2 3 2" xfId="45925" xr:uid="{00000000-0005-0000-0000-000063B30000}"/>
    <cellStyle name="Normal 8 2 7 3 2 3 2 2" xfId="45926" xr:uid="{00000000-0005-0000-0000-000064B30000}"/>
    <cellStyle name="Normal 8 2 7 3 2 3 3" xfId="45927" xr:uid="{00000000-0005-0000-0000-000065B30000}"/>
    <cellStyle name="Normal 8 2 7 3 2 4" xfId="45928" xr:uid="{00000000-0005-0000-0000-000066B30000}"/>
    <cellStyle name="Normal 8 2 7 3 2 4 2" xfId="45929" xr:uid="{00000000-0005-0000-0000-000067B30000}"/>
    <cellStyle name="Normal 8 2 7 3 2 5" xfId="45930" xr:uid="{00000000-0005-0000-0000-000068B30000}"/>
    <cellStyle name="Normal 8 2 7 3 3" xfId="45931" xr:uid="{00000000-0005-0000-0000-000069B30000}"/>
    <cellStyle name="Normal 8 2 7 3 3 2" xfId="45932" xr:uid="{00000000-0005-0000-0000-00006AB30000}"/>
    <cellStyle name="Normal 8 2 7 3 3 2 2" xfId="45933" xr:uid="{00000000-0005-0000-0000-00006BB30000}"/>
    <cellStyle name="Normal 8 2 7 3 3 3" xfId="45934" xr:uid="{00000000-0005-0000-0000-00006CB30000}"/>
    <cellStyle name="Normal 8 2 7 3 4" xfId="45935" xr:uid="{00000000-0005-0000-0000-00006DB30000}"/>
    <cellStyle name="Normal 8 2 7 3 4 2" xfId="45936" xr:uid="{00000000-0005-0000-0000-00006EB30000}"/>
    <cellStyle name="Normal 8 2 7 3 4 2 2" xfId="45937" xr:uid="{00000000-0005-0000-0000-00006FB30000}"/>
    <cellStyle name="Normal 8 2 7 3 4 3" xfId="45938" xr:uid="{00000000-0005-0000-0000-000070B30000}"/>
    <cellStyle name="Normal 8 2 7 3 5" xfId="45939" xr:uid="{00000000-0005-0000-0000-000071B30000}"/>
    <cellStyle name="Normal 8 2 7 3 5 2" xfId="45940" xr:uid="{00000000-0005-0000-0000-000072B30000}"/>
    <cellStyle name="Normal 8 2 7 3 6" xfId="45941" xr:uid="{00000000-0005-0000-0000-000073B30000}"/>
    <cellStyle name="Normal 8 2 7 3 6 2" xfId="45942" xr:uid="{00000000-0005-0000-0000-000074B30000}"/>
    <cellStyle name="Normal 8 2 7 3 7" xfId="45943" xr:uid="{00000000-0005-0000-0000-000075B30000}"/>
    <cellStyle name="Normal 8 2 7 4" xfId="45944" xr:uid="{00000000-0005-0000-0000-000076B30000}"/>
    <cellStyle name="Normal 8 2 7 4 2" xfId="45945" xr:uid="{00000000-0005-0000-0000-000077B30000}"/>
    <cellStyle name="Normal 8 2 7 4 2 2" xfId="45946" xr:uid="{00000000-0005-0000-0000-000078B30000}"/>
    <cellStyle name="Normal 8 2 7 4 2 2 2" xfId="45947" xr:uid="{00000000-0005-0000-0000-000079B30000}"/>
    <cellStyle name="Normal 8 2 7 4 2 2 2 2" xfId="45948" xr:uid="{00000000-0005-0000-0000-00007AB30000}"/>
    <cellStyle name="Normal 8 2 7 4 2 2 3" xfId="45949" xr:uid="{00000000-0005-0000-0000-00007BB30000}"/>
    <cellStyle name="Normal 8 2 7 4 2 3" xfId="45950" xr:uid="{00000000-0005-0000-0000-00007CB30000}"/>
    <cellStyle name="Normal 8 2 7 4 2 3 2" xfId="45951" xr:uid="{00000000-0005-0000-0000-00007DB30000}"/>
    <cellStyle name="Normal 8 2 7 4 2 3 2 2" xfId="45952" xr:uid="{00000000-0005-0000-0000-00007EB30000}"/>
    <cellStyle name="Normal 8 2 7 4 2 3 3" xfId="45953" xr:uid="{00000000-0005-0000-0000-00007FB30000}"/>
    <cellStyle name="Normal 8 2 7 4 2 4" xfId="45954" xr:uid="{00000000-0005-0000-0000-000080B30000}"/>
    <cellStyle name="Normal 8 2 7 4 2 4 2" xfId="45955" xr:uid="{00000000-0005-0000-0000-000081B30000}"/>
    <cellStyle name="Normal 8 2 7 4 2 5" xfId="45956" xr:uid="{00000000-0005-0000-0000-000082B30000}"/>
    <cellStyle name="Normal 8 2 7 4 3" xfId="45957" xr:uid="{00000000-0005-0000-0000-000083B30000}"/>
    <cellStyle name="Normal 8 2 7 4 3 2" xfId="45958" xr:uid="{00000000-0005-0000-0000-000084B30000}"/>
    <cellStyle name="Normal 8 2 7 4 3 2 2" xfId="45959" xr:uid="{00000000-0005-0000-0000-000085B30000}"/>
    <cellStyle name="Normal 8 2 7 4 3 3" xfId="45960" xr:uid="{00000000-0005-0000-0000-000086B30000}"/>
    <cellStyle name="Normal 8 2 7 4 4" xfId="45961" xr:uid="{00000000-0005-0000-0000-000087B30000}"/>
    <cellStyle name="Normal 8 2 7 4 4 2" xfId="45962" xr:uid="{00000000-0005-0000-0000-000088B30000}"/>
    <cellStyle name="Normal 8 2 7 4 4 2 2" xfId="45963" xr:uid="{00000000-0005-0000-0000-000089B30000}"/>
    <cellStyle name="Normal 8 2 7 4 4 3" xfId="45964" xr:uid="{00000000-0005-0000-0000-00008AB30000}"/>
    <cellStyle name="Normal 8 2 7 4 5" xfId="45965" xr:uid="{00000000-0005-0000-0000-00008BB30000}"/>
    <cellStyle name="Normal 8 2 7 4 5 2" xfId="45966" xr:uid="{00000000-0005-0000-0000-00008CB30000}"/>
    <cellStyle name="Normal 8 2 7 4 6" xfId="45967" xr:uid="{00000000-0005-0000-0000-00008DB30000}"/>
    <cellStyle name="Normal 8 2 7 4 6 2" xfId="45968" xr:uid="{00000000-0005-0000-0000-00008EB30000}"/>
    <cellStyle name="Normal 8 2 7 4 7" xfId="45969" xr:uid="{00000000-0005-0000-0000-00008FB30000}"/>
    <cellStyle name="Normal 8 2 7 5" xfId="45970" xr:uid="{00000000-0005-0000-0000-000090B30000}"/>
    <cellStyle name="Normal 8 2 7 5 2" xfId="45971" xr:uid="{00000000-0005-0000-0000-000091B30000}"/>
    <cellStyle name="Normal 8 2 7 5 2 2" xfId="45972" xr:uid="{00000000-0005-0000-0000-000092B30000}"/>
    <cellStyle name="Normal 8 2 7 5 2 2 2" xfId="45973" xr:uid="{00000000-0005-0000-0000-000093B30000}"/>
    <cellStyle name="Normal 8 2 7 5 2 3" xfId="45974" xr:uid="{00000000-0005-0000-0000-000094B30000}"/>
    <cellStyle name="Normal 8 2 7 5 3" xfId="45975" xr:uid="{00000000-0005-0000-0000-000095B30000}"/>
    <cellStyle name="Normal 8 2 7 5 3 2" xfId="45976" xr:uid="{00000000-0005-0000-0000-000096B30000}"/>
    <cellStyle name="Normal 8 2 7 5 3 2 2" xfId="45977" xr:uid="{00000000-0005-0000-0000-000097B30000}"/>
    <cellStyle name="Normal 8 2 7 5 3 3" xfId="45978" xr:uid="{00000000-0005-0000-0000-000098B30000}"/>
    <cellStyle name="Normal 8 2 7 5 4" xfId="45979" xr:uid="{00000000-0005-0000-0000-000099B30000}"/>
    <cellStyle name="Normal 8 2 7 5 4 2" xfId="45980" xr:uid="{00000000-0005-0000-0000-00009AB30000}"/>
    <cellStyle name="Normal 8 2 7 5 5" xfId="45981" xr:uid="{00000000-0005-0000-0000-00009BB30000}"/>
    <cellStyle name="Normal 8 2 7 6" xfId="45982" xr:uid="{00000000-0005-0000-0000-00009CB30000}"/>
    <cellStyle name="Normal 8 2 7 6 2" xfId="45983" xr:uid="{00000000-0005-0000-0000-00009DB30000}"/>
    <cellStyle name="Normal 8 2 7 6 2 2" xfId="45984" xr:uid="{00000000-0005-0000-0000-00009EB30000}"/>
    <cellStyle name="Normal 8 2 7 6 2 2 2" xfId="45985" xr:uid="{00000000-0005-0000-0000-00009FB30000}"/>
    <cellStyle name="Normal 8 2 7 6 2 3" xfId="45986" xr:uid="{00000000-0005-0000-0000-0000A0B30000}"/>
    <cellStyle name="Normal 8 2 7 6 3" xfId="45987" xr:uid="{00000000-0005-0000-0000-0000A1B30000}"/>
    <cellStyle name="Normal 8 2 7 6 3 2" xfId="45988" xr:uid="{00000000-0005-0000-0000-0000A2B30000}"/>
    <cellStyle name="Normal 8 2 7 6 4" xfId="45989" xr:uid="{00000000-0005-0000-0000-0000A3B30000}"/>
    <cellStyle name="Normal 8 2 7 7" xfId="45990" xr:uid="{00000000-0005-0000-0000-0000A4B30000}"/>
    <cellStyle name="Normal 8 2 7 7 2" xfId="45991" xr:uid="{00000000-0005-0000-0000-0000A5B30000}"/>
    <cellStyle name="Normal 8 2 7 7 2 2" xfId="45992" xr:uid="{00000000-0005-0000-0000-0000A6B30000}"/>
    <cellStyle name="Normal 8 2 7 7 3" xfId="45993" xr:uid="{00000000-0005-0000-0000-0000A7B30000}"/>
    <cellStyle name="Normal 8 2 7 8" xfId="45994" xr:uid="{00000000-0005-0000-0000-0000A8B30000}"/>
    <cellStyle name="Normal 8 2 7 8 2" xfId="45995" xr:uid="{00000000-0005-0000-0000-0000A9B30000}"/>
    <cellStyle name="Normal 8 2 7 8 2 2" xfId="45996" xr:uid="{00000000-0005-0000-0000-0000AAB30000}"/>
    <cellStyle name="Normal 8 2 7 8 3" xfId="45997" xr:uid="{00000000-0005-0000-0000-0000ABB30000}"/>
    <cellStyle name="Normal 8 2 7 9" xfId="45998" xr:uid="{00000000-0005-0000-0000-0000ACB30000}"/>
    <cellStyle name="Normal 8 2 7 9 2" xfId="45999" xr:uid="{00000000-0005-0000-0000-0000ADB30000}"/>
    <cellStyle name="Normal 8 2 8" xfId="46000" xr:uid="{00000000-0005-0000-0000-0000AEB30000}"/>
    <cellStyle name="Normal 8 2 8 2" xfId="46001" xr:uid="{00000000-0005-0000-0000-0000AFB30000}"/>
    <cellStyle name="Normal 8 2 8 2 2" xfId="46002" xr:uid="{00000000-0005-0000-0000-0000B0B30000}"/>
    <cellStyle name="Normal 8 2 8 2 2 2" xfId="46003" xr:uid="{00000000-0005-0000-0000-0000B1B30000}"/>
    <cellStyle name="Normal 8 2 8 2 2 2 2" xfId="46004" xr:uid="{00000000-0005-0000-0000-0000B2B30000}"/>
    <cellStyle name="Normal 8 2 8 2 2 2 2 2" xfId="46005" xr:uid="{00000000-0005-0000-0000-0000B3B30000}"/>
    <cellStyle name="Normal 8 2 8 2 2 2 3" xfId="46006" xr:uid="{00000000-0005-0000-0000-0000B4B30000}"/>
    <cellStyle name="Normal 8 2 8 2 2 3" xfId="46007" xr:uid="{00000000-0005-0000-0000-0000B5B30000}"/>
    <cellStyle name="Normal 8 2 8 2 2 3 2" xfId="46008" xr:uid="{00000000-0005-0000-0000-0000B6B30000}"/>
    <cellStyle name="Normal 8 2 8 2 2 3 2 2" xfId="46009" xr:uid="{00000000-0005-0000-0000-0000B7B30000}"/>
    <cellStyle name="Normal 8 2 8 2 2 3 3" xfId="46010" xr:uid="{00000000-0005-0000-0000-0000B8B30000}"/>
    <cellStyle name="Normal 8 2 8 2 2 4" xfId="46011" xr:uid="{00000000-0005-0000-0000-0000B9B30000}"/>
    <cellStyle name="Normal 8 2 8 2 2 4 2" xfId="46012" xr:uid="{00000000-0005-0000-0000-0000BAB30000}"/>
    <cellStyle name="Normal 8 2 8 2 2 5" xfId="46013" xr:uid="{00000000-0005-0000-0000-0000BBB30000}"/>
    <cellStyle name="Normal 8 2 8 2 3" xfId="46014" xr:uid="{00000000-0005-0000-0000-0000BCB30000}"/>
    <cellStyle name="Normal 8 2 8 2 3 2" xfId="46015" xr:uid="{00000000-0005-0000-0000-0000BDB30000}"/>
    <cellStyle name="Normal 8 2 8 2 3 2 2" xfId="46016" xr:uid="{00000000-0005-0000-0000-0000BEB30000}"/>
    <cellStyle name="Normal 8 2 8 2 3 3" xfId="46017" xr:uid="{00000000-0005-0000-0000-0000BFB30000}"/>
    <cellStyle name="Normal 8 2 8 2 4" xfId="46018" xr:uid="{00000000-0005-0000-0000-0000C0B30000}"/>
    <cellStyle name="Normal 8 2 8 2 4 2" xfId="46019" xr:uid="{00000000-0005-0000-0000-0000C1B30000}"/>
    <cellStyle name="Normal 8 2 8 2 4 2 2" xfId="46020" xr:uid="{00000000-0005-0000-0000-0000C2B30000}"/>
    <cellStyle name="Normal 8 2 8 2 4 3" xfId="46021" xr:uid="{00000000-0005-0000-0000-0000C3B30000}"/>
    <cellStyle name="Normal 8 2 8 2 5" xfId="46022" xr:uid="{00000000-0005-0000-0000-0000C4B30000}"/>
    <cellStyle name="Normal 8 2 8 2 5 2" xfId="46023" xr:uid="{00000000-0005-0000-0000-0000C5B30000}"/>
    <cellStyle name="Normal 8 2 8 2 6" xfId="46024" xr:uid="{00000000-0005-0000-0000-0000C6B30000}"/>
    <cellStyle name="Normal 8 2 8 2 6 2" xfId="46025" xr:uid="{00000000-0005-0000-0000-0000C7B30000}"/>
    <cellStyle name="Normal 8 2 8 2 7" xfId="46026" xr:uid="{00000000-0005-0000-0000-0000C8B30000}"/>
    <cellStyle name="Normal 8 2 8 3" xfId="46027" xr:uid="{00000000-0005-0000-0000-0000C9B30000}"/>
    <cellStyle name="Normal 8 2 8 3 2" xfId="46028" xr:uid="{00000000-0005-0000-0000-0000CAB30000}"/>
    <cellStyle name="Normal 8 2 8 3 2 2" xfId="46029" xr:uid="{00000000-0005-0000-0000-0000CBB30000}"/>
    <cellStyle name="Normal 8 2 8 3 2 2 2" xfId="46030" xr:uid="{00000000-0005-0000-0000-0000CCB30000}"/>
    <cellStyle name="Normal 8 2 8 3 2 3" xfId="46031" xr:uid="{00000000-0005-0000-0000-0000CDB30000}"/>
    <cellStyle name="Normal 8 2 8 3 3" xfId="46032" xr:uid="{00000000-0005-0000-0000-0000CEB30000}"/>
    <cellStyle name="Normal 8 2 8 3 3 2" xfId="46033" xr:uid="{00000000-0005-0000-0000-0000CFB30000}"/>
    <cellStyle name="Normal 8 2 8 3 3 2 2" xfId="46034" xr:uid="{00000000-0005-0000-0000-0000D0B30000}"/>
    <cellStyle name="Normal 8 2 8 3 3 3" xfId="46035" xr:uid="{00000000-0005-0000-0000-0000D1B30000}"/>
    <cellStyle name="Normal 8 2 8 3 4" xfId="46036" xr:uid="{00000000-0005-0000-0000-0000D2B30000}"/>
    <cellStyle name="Normal 8 2 8 3 4 2" xfId="46037" xr:uid="{00000000-0005-0000-0000-0000D3B30000}"/>
    <cellStyle name="Normal 8 2 8 3 5" xfId="46038" xr:uid="{00000000-0005-0000-0000-0000D4B30000}"/>
    <cellStyle name="Normal 8 2 8 4" xfId="46039" xr:uid="{00000000-0005-0000-0000-0000D5B30000}"/>
    <cellStyle name="Normal 8 2 8 4 2" xfId="46040" xr:uid="{00000000-0005-0000-0000-0000D6B30000}"/>
    <cellStyle name="Normal 8 2 8 4 2 2" xfId="46041" xr:uid="{00000000-0005-0000-0000-0000D7B30000}"/>
    <cellStyle name="Normal 8 2 8 4 3" xfId="46042" xr:uid="{00000000-0005-0000-0000-0000D8B30000}"/>
    <cellStyle name="Normal 8 2 8 5" xfId="46043" xr:uid="{00000000-0005-0000-0000-0000D9B30000}"/>
    <cellStyle name="Normal 8 2 8 5 2" xfId="46044" xr:uid="{00000000-0005-0000-0000-0000DAB30000}"/>
    <cellStyle name="Normal 8 2 8 5 2 2" xfId="46045" xr:uid="{00000000-0005-0000-0000-0000DBB30000}"/>
    <cellStyle name="Normal 8 2 8 5 3" xfId="46046" xr:uid="{00000000-0005-0000-0000-0000DCB30000}"/>
    <cellStyle name="Normal 8 2 8 6" xfId="46047" xr:uid="{00000000-0005-0000-0000-0000DDB30000}"/>
    <cellStyle name="Normal 8 2 8 6 2" xfId="46048" xr:uid="{00000000-0005-0000-0000-0000DEB30000}"/>
    <cellStyle name="Normal 8 2 8 7" xfId="46049" xr:uid="{00000000-0005-0000-0000-0000DFB30000}"/>
    <cellStyle name="Normal 8 2 8 7 2" xfId="46050" xr:uid="{00000000-0005-0000-0000-0000E0B30000}"/>
    <cellStyle name="Normal 8 2 8 8" xfId="46051" xr:uid="{00000000-0005-0000-0000-0000E1B30000}"/>
    <cellStyle name="Normal 8 2 9" xfId="46052" xr:uid="{00000000-0005-0000-0000-0000E2B30000}"/>
    <cellStyle name="Normal 8 2 9 2" xfId="46053" xr:uid="{00000000-0005-0000-0000-0000E3B30000}"/>
    <cellStyle name="Normal 8 2 9 2 2" xfId="46054" xr:uid="{00000000-0005-0000-0000-0000E4B30000}"/>
    <cellStyle name="Normal 8 2 9 2 2 2" xfId="46055" xr:uid="{00000000-0005-0000-0000-0000E5B30000}"/>
    <cellStyle name="Normal 8 2 9 2 2 2 2" xfId="46056" xr:uid="{00000000-0005-0000-0000-0000E6B30000}"/>
    <cellStyle name="Normal 8 2 9 2 2 3" xfId="46057" xr:uid="{00000000-0005-0000-0000-0000E7B30000}"/>
    <cellStyle name="Normal 8 2 9 2 3" xfId="46058" xr:uid="{00000000-0005-0000-0000-0000E8B30000}"/>
    <cellStyle name="Normal 8 2 9 2 3 2" xfId="46059" xr:uid="{00000000-0005-0000-0000-0000E9B30000}"/>
    <cellStyle name="Normal 8 2 9 2 3 2 2" xfId="46060" xr:uid="{00000000-0005-0000-0000-0000EAB30000}"/>
    <cellStyle name="Normal 8 2 9 2 3 3" xfId="46061" xr:uid="{00000000-0005-0000-0000-0000EBB30000}"/>
    <cellStyle name="Normal 8 2 9 2 4" xfId="46062" xr:uid="{00000000-0005-0000-0000-0000ECB30000}"/>
    <cellStyle name="Normal 8 2 9 2 4 2" xfId="46063" xr:uid="{00000000-0005-0000-0000-0000EDB30000}"/>
    <cellStyle name="Normal 8 2 9 2 5" xfId="46064" xr:uid="{00000000-0005-0000-0000-0000EEB30000}"/>
    <cellStyle name="Normal 8 2 9 3" xfId="46065" xr:uid="{00000000-0005-0000-0000-0000EFB30000}"/>
    <cellStyle name="Normal 8 2 9 3 2" xfId="46066" xr:uid="{00000000-0005-0000-0000-0000F0B30000}"/>
    <cellStyle name="Normal 8 2 9 3 2 2" xfId="46067" xr:uid="{00000000-0005-0000-0000-0000F1B30000}"/>
    <cellStyle name="Normal 8 2 9 3 3" xfId="46068" xr:uid="{00000000-0005-0000-0000-0000F2B30000}"/>
    <cellStyle name="Normal 8 2 9 4" xfId="46069" xr:uid="{00000000-0005-0000-0000-0000F3B30000}"/>
    <cellStyle name="Normal 8 2 9 4 2" xfId="46070" xr:uid="{00000000-0005-0000-0000-0000F4B30000}"/>
    <cellStyle name="Normal 8 2 9 4 2 2" xfId="46071" xr:uid="{00000000-0005-0000-0000-0000F5B30000}"/>
    <cellStyle name="Normal 8 2 9 4 3" xfId="46072" xr:uid="{00000000-0005-0000-0000-0000F6B30000}"/>
    <cellStyle name="Normal 8 2 9 5" xfId="46073" xr:uid="{00000000-0005-0000-0000-0000F7B30000}"/>
    <cellStyle name="Normal 8 2 9 5 2" xfId="46074" xr:uid="{00000000-0005-0000-0000-0000F8B30000}"/>
    <cellStyle name="Normal 8 2 9 6" xfId="46075" xr:uid="{00000000-0005-0000-0000-0000F9B30000}"/>
    <cellStyle name="Normal 8 2 9 6 2" xfId="46076" xr:uid="{00000000-0005-0000-0000-0000FAB30000}"/>
    <cellStyle name="Normal 8 2 9 7" xfId="46077" xr:uid="{00000000-0005-0000-0000-0000FBB30000}"/>
    <cellStyle name="Normal 8 3" xfId="46078" xr:uid="{00000000-0005-0000-0000-0000FCB30000}"/>
    <cellStyle name="Normal 8 3 10" xfId="46079" xr:uid="{00000000-0005-0000-0000-0000FDB30000}"/>
    <cellStyle name="Normal 8 3 10 2" xfId="46080" xr:uid="{00000000-0005-0000-0000-0000FEB30000}"/>
    <cellStyle name="Normal 8 3 10 2 2" xfId="46081" xr:uid="{00000000-0005-0000-0000-0000FFB30000}"/>
    <cellStyle name="Normal 8 3 10 2 2 2" xfId="46082" xr:uid="{00000000-0005-0000-0000-000000B40000}"/>
    <cellStyle name="Normal 8 3 10 2 3" xfId="46083" xr:uid="{00000000-0005-0000-0000-000001B40000}"/>
    <cellStyle name="Normal 8 3 10 3" xfId="46084" xr:uid="{00000000-0005-0000-0000-000002B40000}"/>
    <cellStyle name="Normal 8 3 10 3 2" xfId="46085" xr:uid="{00000000-0005-0000-0000-000003B40000}"/>
    <cellStyle name="Normal 8 3 10 3 2 2" xfId="46086" xr:uid="{00000000-0005-0000-0000-000004B40000}"/>
    <cellStyle name="Normal 8 3 10 3 3" xfId="46087" xr:uid="{00000000-0005-0000-0000-000005B40000}"/>
    <cellStyle name="Normal 8 3 10 4" xfId="46088" xr:uid="{00000000-0005-0000-0000-000006B40000}"/>
    <cellStyle name="Normal 8 3 10 4 2" xfId="46089" xr:uid="{00000000-0005-0000-0000-000007B40000}"/>
    <cellStyle name="Normal 8 3 10 5" xfId="46090" xr:uid="{00000000-0005-0000-0000-000008B40000}"/>
    <cellStyle name="Normal 8 3 11" xfId="46091" xr:uid="{00000000-0005-0000-0000-000009B40000}"/>
    <cellStyle name="Normal 8 3 11 2" xfId="46092" xr:uid="{00000000-0005-0000-0000-00000AB40000}"/>
    <cellStyle name="Normal 8 3 11 2 2" xfId="46093" xr:uid="{00000000-0005-0000-0000-00000BB40000}"/>
    <cellStyle name="Normal 8 3 11 2 2 2" xfId="46094" xr:uid="{00000000-0005-0000-0000-00000CB40000}"/>
    <cellStyle name="Normal 8 3 11 2 3" xfId="46095" xr:uid="{00000000-0005-0000-0000-00000DB40000}"/>
    <cellStyle name="Normal 8 3 11 3" xfId="46096" xr:uid="{00000000-0005-0000-0000-00000EB40000}"/>
    <cellStyle name="Normal 8 3 11 3 2" xfId="46097" xr:uid="{00000000-0005-0000-0000-00000FB40000}"/>
    <cellStyle name="Normal 8 3 11 4" xfId="46098" xr:uid="{00000000-0005-0000-0000-000010B40000}"/>
    <cellStyle name="Normal 8 3 12" xfId="46099" xr:uid="{00000000-0005-0000-0000-000011B40000}"/>
    <cellStyle name="Normal 8 3 12 2" xfId="46100" xr:uid="{00000000-0005-0000-0000-000012B40000}"/>
    <cellStyle name="Normal 8 3 12 2 2" xfId="46101" xr:uid="{00000000-0005-0000-0000-000013B40000}"/>
    <cellStyle name="Normal 8 3 12 2 2 2" xfId="46102" xr:uid="{00000000-0005-0000-0000-000014B40000}"/>
    <cellStyle name="Normal 8 3 12 2 3" xfId="46103" xr:uid="{00000000-0005-0000-0000-000015B40000}"/>
    <cellStyle name="Normal 8 3 12 3" xfId="46104" xr:uid="{00000000-0005-0000-0000-000016B40000}"/>
    <cellStyle name="Normal 8 3 12 3 2" xfId="46105" xr:uid="{00000000-0005-0000-0000-000017B40000}"/>
    <cellStyle name="Normal 8 3 12 4" xfId="46106" xr:uid="{00000000-0005-0000-0000-000018B40000}"/>
    <cellStyle name="Normal 8 3 13" xfId="46107" xr:uid="{00000000-0005-0000-0000-000019B40000}"/>
    <cellStyle name="Normal 8 3 13 2" xfId="46108" xr:uid="{00000000-0005-0000-0000-00001AB40000}"/>
    <cellStyle name="Normal 8 3 13 2 2" xfId="46109" xr:uid="{00000000-0005-0000-0000-00001BB40000}"/>
    <cellStyle name="Normal 8 3 13 3" xfId="46110" xr:uid="{00000000-0005-0000-0000-00001CB40000}"/>
    <cellStyle name="Normal 8 3 14" xfId="46111" xr:uid="{00000000-0005-0000-0000-00001DB40000}"/>
    <cellStyle name="Normal 8 3 14 2" xfId="46112" xr:uid="{00000000-0005-0000-0000-00001EB40000}"/>
    <cellStyle name="Normal 8 3 15" xfId="46113" xr:uid="{00000000-0005-0000-0000-00001FB40000}"/>
    <cellStyle name="Normal 8 3 15 2" xfId="46114" xr:uid="{00000000-0005-0000-0000-000020B40000}"/>
    <cellStyle name="Normal 8 3 16" xfId="46115" xr:uid="{00000000-0005-0000-0000-000021B40000}"/>
    <cellStyle name="Normal 8 3 2" xfId="46116" xr:uid="{00000000-0005-0000-0000-000022B40000}"/>
    <cellStyle name="Normal 8 3 2 10" xfId="46117" xr:uid="{00000000-0005-0000-0000-000023B40000}"/>
    <cellStyle name="Normal 8 3 2 10 2" xfId="46118" xr:uid="{00000000-0005-0000-0000-000024B40000}"/>
    <cellStyle name="Normal 8 3 2 10 2 2" xfId="46119" xr:uid="{00000000-0005-0000-0000-000025B40000}"/>
    <cellStyle name="Normal 8 3 2 10 2 2 2" xfId="46120" xr:uid="{00000000-0005-0000-0000-000026B40000}"/>
    <cellStyle name="Normal 8 3 2 10 2 3" xfId="46121" xr:uid="{00000000-0005-0000-0000-000027B40000}"/>
    <cellStyle name="Normal 8 3 2 10 3" xfId="46122" xr:uid="{00000000-0005-0000-0000-000028B40000}"/>
    <cellStyle name="Normal 8 3 2 10 3 2" xfId="46123" xr:uid="{00000000-0005-0000-0000-000029B40000}"/>
    <cellStyle name="Normal 8 3 2 10 4" xfId="46124" xr:uid="{00000000-0005-0000-0000-00002AB40000}"/>
    <cellStyle name="Normal 8 3 2 11" xfId="46125" xr:uid="{00000000-0005-0000-0000-00002BB40000}"/>
    <cellStyle name="Normal 8 3 2 11 2" xfId="46126" xr:uid="{00000000-0005-0000-0000-00002CB40000}"/>
    <cellStyle name="Normal 8 3 2 11 2 2" xfId="46127" xr:uid="{00000000-0005-0000-0000-00002DB40000}"/>
    <cellStyle name="Normal 8 3 2 11 2 2 2" xfId="46128" xr:uid="{00000000-0005-0000-0000-00002EB40000}"/>
    <cellStyle name="Normal 8 3 2 11 2 3" xfId="46129" xr:uid="{00000000-0005-0000-0000-00002FB40000}"/>
    <cellStyle name="Normal 8 3 2 11 3" xfId="46130" xr:uid="{00000000-0005-0000-0000-000030B40000}"/>
    <cellStyle name="Normal 8 3 2 11 3 2" xfId="46131" xr:uid="{00000000-0005-0000-0000-000031B40000}"/>
    <cellStyle name="Normal 8 3 2 11 4" xfId="46132" xr:uid="{00000000-0005-0000-0000-000032B40000}"/>
    <cellStyle name="Normal 8 3 2 12" xfId="46133" xr:uid="{00000000-0005-0000-0000-000033B40000}"/>
    <cellStyle name="Normal 8 3 2 12 2" xfId="46134" xr:uid="{00000000-0005-0000-0000-000034B40000}"/>
    <cellStyle name="Normal 8 3 2 12 2 2" xfId="46135" xr:uid="{00000000-0005-0000-0000-000035B40000}"/>
    <cellStyle name="Normal 8 3 2 12 3" xfId="46136" xr:uid="{00000000-0005-0000-0000-000036B40000}"/>
    <cellStyle name="Normal 8 3 2 13" xfId="46137" xr:uid="{00000000-0005-0000-0000-000037B40000}"/>
    <cellStyle name="Normal 8 3 2 13 2" xfId="46138" xr:uid="{00000000-0005-0000-0000-000038B40000}"/>
    <cellStyle name="Normal 8 3 2 14" xfId="46139" xr:uid="{00000000-0005-0000-0000-000039B40000}"/>
    <cellStyle name="Normal 8 3 2 14 2" xfId="46140" xr:uid="{00000000-0005-0000-0000-00003AB40000}"/>
    <cellStyle name="Normal 8 3 2 15" xfId="46141" xr:uid="{00000000-0005-0000-0000-00003BB40000}"/>
    <cellStyle name="Normal 8 3 2 2" xfId="46142" xr:uid="{00000000-0005-0000-0000-00003CB40000}"/>
    <cellStyle name="Normal 8 3 2 2 10" xfId="46143" xr:uid="{00000000-0005-0000-0000-00003DB40000}"/>
    <cellStyle name="Normal 8 3 2 2 10 2" xfId="46144" xr:uid="{00000000-0005-0000-0000-00003EB40000}"/>
    <cellStyle name="Normal 8 3 2 2 11" xfId="46145" xr:uid="{00000000-0005-0000-0000-00003FB40000}"/>
    <cellStyle name="Normal 8 3 2 2 11 2" xfId="46146" xr:uid="{00000000-0005-0000-0000-000040B40000}"/>
    <cellStyle name="Normal 8 3 2 2 12" xfId="46147" xr:uid="{00000000-0005-0000-0000-000041B40000}"/>
    <cellStyle name="Normal 8 3 2 2 2" xfId="46148" xr:uid="{00000000-0005-0000-0000-000042B40000}"/>
    <cellStyle name="Normal 8 3 2 2 2 10" xfId="46149" xr:uid="{00000000-0005-0000-0000-000043B40000}"/>
    <cellStyle name="Normal 8 3 2 2 2 10 2" xfId="46150" xr:uid="{00000000-0005-0000-0000-000044B40000}"/>
    <cellStyle name="Normal 8 3 2 2 2 11" xfId="46151" xr:uid="{00000000-0005-0000-0000-000045B40000}"/>
    <cellStyle name="Normal 8 3 2 2 2 2" xfId="46152" xr:uid="{00000000-0005-0000-0000-000046B40000}"/>
    <cellStyle name="Normal 8 3 2 2 2 2 2" xfId="46153" xr:uid="{00000000-0005-0000-0000-000047B40000}"/>
    <cellStyle name="Normal 8 3 2 2 2 2 2 2" xfId="46154" xr:uid="{00000000-0005-0000-0000-000048B40000}"/>
    <cellStyle name="Normal 8 3 2 2 2 2 2 2 2" xfId="46155" xr:uid="{00000000-0005-0000-0000-000049B40000}"/>
    <cellStyle name="Normal 8 3 2 2 2 2 2 2 2 2" xfId="46156" xr:uid="{00000000-0005-0000-0000-00004AB40000}"/>
    <cellStyle name="Normal 8 3 2 2 2 2 2 2 2 2 2" xfId="46157" xr:uid="{00000000-0005-0000-0000-00004BB40000}"/>
    <cellStyle name="Normal 8 3 2 2 2 2 2 2 2 3" xfId="46158" xr:uid="{00000000-0005-0000-0000-00004CB40000}"/>
    <cellStyle name="Normal 8 3 2 2 2 2 2 2 3" xfId="46159" xr:uid="{00000000-0005-0000-0000-00004DB40000}"/>
    <cellStyle name="Normal 8 3 2 2 2 2 2 2 3 2" xfId="46160" xr:uid="{00000000-0005-0000-0000-00004EB40000}"/>
    <cellStyle name="Normal 8 3 2 2 2 2 2 2 3 2 2" xfId="46161" xr:uid="{00000000-0005-0000-0000-00004FB40000}"/>
    <cellStyle name="Normal 8 3 2 2 2 2 2 2 3 3" xfId="46162" xr:uid="{00000000-0005-0000-0000-000050B40000}"/>
    <cellStyle name="Normal 8 3 2 2 2 2 2 2 4" xfId="46163" xr:uid="{00000000-0005-0000-0000-000051B40000}"/>
    <cellStyle name="Normal 8 3 2 2 2 2 2 2 4 2" xfId="46164" xr:uid="{00000000-0005-0000-0000-000052B40000}"/>
    <cellStyle name="Normal 8 3 2 2 2 2 2 2 5" xfId="46165" xr:uid="{00000000-0005-0000-0000-000053B40000}"/>
    <cellStyle name="Normal 8 3 2 2 2 2 2 3" xfId="46166" xr:uid="{00000000-0005-0000-0000-000054B40000}"/>
    <cellStyle name="Normal 8 3 2 2 2 2 2 3 2" xfId="46167" xr:uid="{00000000-0005-0000-0000-000055B40000}"/>
    <cellStyle name="Normal 8 3 2 2 2 2 2 3 2 2" xfId="46168" xr:uid="{00000000-0005-0000-0000-000056B40000}"/>
    <cellStyle name="Normal 8 3 2 2 2 2 2 3 3" xfId="46169" xr:uid="{00000000-0005-0000-0000-000057B40000}"/>
    <cellStyle name="Normal 8 3 2 2 2 2 2 4" xfId="46170" xr:uid="{00000000-0005-0000-0000-000058B40000}"/>
    <cellStyle name="Normal 8 3 2 2 2 2 2 4 2" xfId="46171" xr:uid="{00000000-0005-0000-0000-000059B40000}"/>
    <cellStyle name="Normal 8 3 2 2 2 2 2 4 2 2" xfId="46172" xr:uid="{00000000-0005-0000-0000-00005AB40000}"/>
    <cellStyle name="Normal 8 3 2 2 2 2 2 4 3" xfId="46173" xr:uid="{00000000-0005-0000-0000-00005BB40000}"/>
    <cellStyle name="Normal 8 3 2 2 2 2 2 5" xfId="46174" xr:uid="{00000000-0005-0000-0000-00005CB40000}"/>
    <cellStyle name="Normal 8 3 2 2 2 2 2 5 2" xfId="46175" xr:uid="{00000000-0005-0000-0000-00005DB40000}"/>
    <cellStyle name="Normal 8 3 2 2 2 2 2 6" xfId="46176" xr:uid="{00000000-0005-0000-0000-00005EB40000}"/>
    <cellStyle name="Normal 8 3 2 2 2 2 2 6 2" xfId="46177" xr:uid="{00000000-0005-0000-0000-00005FB40000}"/>
    <cellStyle name="Normal 8 3 2 2 2 2 2 7" xfId="46178" xr:uid="{00000000-0005-0000-0000-000060B40000}"/>
    <cellStyle name="Normal 8 3 2 2 2 2 3" xfId="46179" xr:uid="{00000000-0005-0000-0000-000061B40000}"/>
    <cellStyle name="Normal 8 3 2 2 2 2 3 2" xfId="46180" xr:uid="{00000000-0005-0000-0000-000062B40000}"/>
    <cellStyle name="Normal 8 3 2 2 2 2 3 2 2" xfId="46181" xr:uid="{00000000-0005-0000-0000-000063B40000}"/>
    <cellStyle name="Normal 8 3 2 2 2 2 3 2 2 2" xfId="46182" xr:uid="{00000000-0005-0000-0000-000064B40000}"/>
    <cellStyle name="Normal 8 3 2 2 2 2 3 2 3" xfId="46183" xr:uid="{00000000-0005-0000-0000-000065B40000}"/>
    <cellStyle name="Normal 8 3 2 2 2 2 3 3" xfId="46184" xr:uid="{00000000-0005-0000-0000-000066B40000}"/>
    <cellStyle name="Normal 8 3 2 2 2 2 3 3 2" xfId="46185" xr:uid="{00000000-0005-0000-0000-000067B40000}"/>
    <cellStyle name="Normal 8 3 2 2 2 2 3 3 2 2" xfId="46186" xr:uid="{00000000-0005-0000-0000-000068B40000}"/>
    <cellStyle name="Normal 8 3 2 2 2 2 3 3 3" xfId="46187" xr:uid="{00000000-0005-0000-0000-000069B40000}"/>
    <cellStyle name="Normal 8 3 2 2 2 2 3 4" xfId="46188" xr:uid="{00000000-0005-0000-0000-00006AB40000}"/>
    <cellStyle name="Normal 8 3 2 2 2 2 3 4 2" xfId="46189" xr:uid="{00000000-0005-0000-0000-00006BB40000}"/>
    <cellStyle name="Normal 8 3 2 2 2 2 3 5" xfId="46190" xr:uid="{00000000-0005-0000-0000-00006CB40000}"/>
    <cellStyle name="Normal 8 3 2 2 2 2 4" xfId="46191" xr:uid="{00000000-0005-0000-0000-00006DB40000}"/>
    <cellStyle name="Normal 8 3 2 2 2 2 4 2" xfId="46192" xr:uid="{00000000-0005-0000-0000-00006EB40000}"/>
    <cellStyle name="Normal 8 3 2 2 2 2 4 2 2" xfId="46193" xr:uid="{00000000-0005-0000-0000-00006FB40000}"/>
    <cellStyle name="Normal 8 3 2 2 2 2 4 3" xfId="46194" xr:uid="{00000000-0005-0000-0000-000070B40000}"/>
    <cellStyle name="Normal 8 3 2 2 2 2 5" xfId="46195" xr:uid="{00000000-0005-0000-0000-000071B40000}"/>
    <cellStyle name="Normal 8 3 2 2 2 2 5 2" xfId="46196" xr:uid="{00000000-0005-0000-0000-000072B40000}"/>
    <cellStyle name="Normal 8 3 2 2 2 2 5 2 2" xfId="46197" xr:uid="{00000000-0005-0000-0000-000073B40000}"/>
    <cellStyle name="Normal 8 3 2 2 2 2 5 3" xfId="46198" xr:uid="{00000000-0005-0000-0000-000074B40000}"/>
    <cellStyle name="Normal 8 3 2 2 2 2 6" xfId="46199" xr:uid="{00000000-0005-0000-0000-000075B40000}"/>
    <cellStyle name="Normal 8 3 2 2 2 2 6 2" xfId="46200" xr:uid="{00000000-0005-0000-0000-000076B40000}"/>
    <cellStyle name="Normal 8 3 2 2 2 2 7" xfId="46201" xr:uid="{00000000-0005-0000-0000-000077B40000}"/>
    <cellStyle name="Normal 8 3 2 2 2 2 7 2" xfId="46202" xr:uid="{00000000-0005-0000-0000-000078B40000}"/>
    <cellStyle name="Normal 8 3 2 2 2 2 8" xfId="46203" xr:uid="{00000000-0005-0000-0000-000079B40000}"/>
    <cellStyle name="Normal 8 3 2 2 2 3" xfId="46204" xr:uid="{00000000-0005-0000-0000-00007AB40000}"/>
    <cellStyle name="Normal 8 3 2 2 2 3 2" xfId="46205" xr:uid="{00000000-0005-0000-0000-00007BB40000}"/>
    <cellStyle name="Normal 8 3 2 2 2 3 2 2" xfId="46206" xr:uid="{00000000-0005-0000-0000-00007CB40000}"/>
    <cellStyle name="Normal 8 3 2 2 2 3 2 2 2" xfId="46207" xr:uid="{00000000-0005-0000-0000-00007DB40000}"/>
    <cellStyle name="Normal 8 3 2 2 2 3 2 2 2 2" xfId="46208" xr:uid="{00000000-0005-0000-0000-00007EB40000}"/>
    <cellStyle name="Normal 8 3 2 2 2 3 2 2 3" xfId="46209" xr:uid="{00000000-0005-0000-0000-00007FB40000}"/>
    <cellStyle name="Normal 8 3 2 2 2 3 2 3" xfId="46210" xr:uid="{00000000-0005-0000-0000-000080B40000}"/>
    <cellStyle name="Normal 8 3 2 2 2 3 2 3 2" xfId="46211" xr:uid="{00000000-0005-0000-0000-000081B40000}"/>
    <cellStyle name="Normal 8 3 2 2 2 3 2 3 2 2" xfId="46212" xr:uid="{00000000-0005-0000-0000-000082B40000}"/>
    <cellStyle name="Normal 8 3 2 2 2 3 2 3 3" xfId="46213" xr:uid="{00000000-0005-0000-0000-000083B40000}"/>
    <cellStyle name="Normal 8 3 2 2 2 3 2 4" xfId="46214" xr:uid="{00000000-0005-0000-0000-000084B40000}"/>
    <cellStyle name="Normal 8 3 2 2 2 3 2 4 2" xfId="46215" xr:uid="{00000000-0005-0000-0000-000085B40000}"/>
    <cellStyle name="Normal 8 3 2 2 2 3 2 5" xfId="46216" xr:uid="{00000000-0005-0000-0000-000086B40000}"/>
    <cellStyle name="Normal 8 3 2 2 2 3 3" xfId="46217" xr:uid="{00000000-0005-0000-0000-000087B40000}"/>
    <cellStyle name="Normal 8 3 2 2 2 3 3 2" xfId="46218" xr:uid="{00000000-0005-0000-0000-000088B40000}"/>
    <cellStyle name="Normal 8 3 2 2 2 3 3 2 2" xfId="46219" xr:uid="{00000000-0005-0000-0000-000089B40000}"/>
    <cellStyle name="Normal 8 3 2 2 2 3 3 3" xfId="46220" xr:uid="{00000000-0005-0000-0000-00008AB40000}"/>
    <cellStyle name="Normal 8 3 2 2 2 3 4" xfId="46221" xr:uid="{00000000-0005-0000-0000-00008BB40000}"/>
    <cellStyle name="Normal 8 3 2 2 2 3 4 2" xfId="46222" xr:uid="{00000000-0005-0000-0000-00008CB40000}"/>
    <cellStyle name="Normal 8 3 2 2 2 3 4 2 2" xfId="46223" xr:uid="{00000000-0005-0000-0000-00008DB40000}"/>
    <cellStyle name="Normal 8 3 2 2 2 3 4 3" xfId="46224" xr:uid="{00000000-0005-0000-0000-00008EB40000}"/>
    <cellStyle name="Normal 8 3 2 2 2 3 5" xfId="46225" xr:uid="{00000000-0005-0000-0000-00008FB40000}"/>
    <cellStyle name="Normal 8 3 2 2 2 3 5 2" xfId="46226" xr:uid="{00000000-0005-0000-0000-000090B40000}"/>
    <cellStyle name="Normal 8 3 2 2 2 3 6" xfId="46227" xr:uid="{00000000-0005-0000-0000-000091B40000}"/>
    <cellStyle name="Normal 8 3 2 2 2 3 6 2" xfId="46228" xr:uid="{00000000-0005-0000-0000-000092B40000}"/>
    <cellStyle name="Normal 8 3 2 2 2 3 7" xfId="46229" xr:uid="{00000000-0005-0000-0000-000093B40000}"/>
    <cellStyle name="Normal 8 3 2 2 2 4" xfId="46230" xr:uid="{00000000-0005-0000-0000-000094B40000}"/>
    <cellStyle name="Normal 8 3 2 2 2 4 2" xfId="46231" xr:uid="{00000000-0005-0000-0000-000095B40000}"/>
    <cellStyle name="Normal 8 3 2 2 2 4 2 2" xfId="46232" xr:uid="{00000000-0005-0000-0000-000096B40000}"/>
    <cellStyle name="Normal 8 3 2 2 2 4 2 2 2" xfId="46233" xr:uid="{00000000-0005-0000-0000-000097B40000}"/>
    <cellStyle name="Normal 8 3 2 2 2 4 2 2 2 2" xfId="46234" xr:uid="{00000000-0005-0000-0000-000098B40000}"/>
    <cellStyle name="Normal 8 3 2 2 2 4 2 2 3" xfId="46235" xr:uid="{00000000-0005-0000-0000-000099B40000}"/>
    <cellStyle name="Normal 8 3 2 2 2 4 2 3" xfId="46236" xr:uid="{00000000-0005-0000-0000-00009AB40000}"/>
    <cellStyle name="Normal 8 3 2 2 2 4 2 3 2" xfId="46237" xr:uid="{00000000-0005-0000-0000-00009BB40000}"/>
    <cellStyle name="Normal 8 3 2 2 2 4 2 3 2 2" xfId="46238" xr:uid="{00000000-0005-0000-0000-00009CB40000}"/>
    <cellStyle name="Normal 8 3 2 2 2 4 2 3 3" xfId="46239" xr:uid="{00000000-0005-0000-0000-00009DB40000}"/>
    <cellStyle name="Normal 8 3 2 2 2 4 2 4" xfId="46240" xr:uid="{00000000-0005-0000-0000-00009EB40000}"/>
    <cellStyle name="Normal 8 3 2 2 2 4 2 4 2" xfId="46241" xr:uid="{00000000-0005-0000-0000-00009FB40000}"/>
    <cellStyle name="Normal 8 3 2 2 2 4 2 5" xfId="46242" xr:uid="{00000000-0005-0000-0000-0000A0B40000}"/>
    <cellStyle name="Normal 8 3 2 2 2 4 3" xfId="46243" xr:uid="{00000000-0005-0000-0000-0000A1B40000}"/>
    <cellStyle name="Normal 8 3 2 2 2 4 3 2" xfId="46244" xr:uid="{00000000-0005-0000-0000-0000A2B40000}"/>
    <cellStyle name="Normal 8 3 2 2 2 4 3 2 2" xfId="46245" xr:uid="{00000000-0005-0000-0000-0000A3B40000}"/>
    <cellStyle name="Normal 8 3 2 2 2 4 3 3" xfId="46246" xr:uid="{00000000-0005-0000-0000-0000A4B40000}"/>
    <cellStyle name="Normal 8 3 2 2 2 4 4" xfId="46247" xr:uid="{00000000-0005-0000-0000-0000A5B40000}"/>
    <cellStyle name="Normal 8 3 2 2 2 4 4 2" xfId="46248" xr:uid="{00000000-0005-0000-0000-0000A6B40000}"/>
    <cellStyle name="Normal 8 3 2 2 2 4 4 2 2" xfId="46249" xr:uid="{00000000-0005-0000-0000-0000A7B40000}"/>
    <cellStyle name="Normal 8 3 2 2 2 4 4 3" xfId="46250" xr:uid="{00000000-0005-0000-0000-0000A8B40000}"/>
    <cellStyle name="Normal 8 3 2 2 2 4 5" xfId="46251" xr:uid="{00000000-0005-0000-0000-0000A9B40000}"/>
    <cellStyle name="Normal 8 3 2 2 2 4 5 2" xfId="46252" xr:uid="{00000000-0005-0000-0000-0000AAB40000}"/>
    <cellStyle name="Normal 8 3 2 2 2 4 6" xfId="46253" xr:uid="{00000000-0005-0000-0000-0000ABB40000}"/>
    <cellStyle name="Normal 8 3 2 2 2 4 6 2" xfId="46254" xr:uid="{00000000-0005-0000-0000-0000ACB40000}"/>
    <cellStyle name="Normal 8 3 2 2 2 4 7" xfId="46255" xr:uid="{00000000-0005-0000-0000-0000ADB40000}"/>
    <cellStyle name="Normal 8 3 2 2 2 5" xfId="46256" xr:uid="{00000000-0005-0000-0000-0000AEB40000}"/>
    <cellStyle name="Normal 8 3 2 2 2 5 2" xfId="46257" xr:uid="{00000000-0005-0000-0000-0000AFB40000}"/>
    <cellStyle name="Normal 8 3 2 2 2 5 2 2" xfId="46258" xr:uid="{00000000-0005-0000-0000-0000B0B40000}"/>
    <cellStyle name="Normal 8 3 2 2 2 5 2 2 2" xfId="46259" xr:uid="{00000000-0005-0000-0000-0000B1B40000}"/>
    <cellStyle name="Normal 8 3 2 2 2 5 2 3" xfId="46260" xr:uid="{00000000-0005-0000-0000-0000B2B40000}"/>
    <cellStyle name="Normal 8 3 2 2 2 5 3" xfId="46261" xr:uid="{00000000-0005-0000-0000-0000B3B40000}"/>
    <cellStyle name="Normal 8 3 2 2 2 5 3 2" xfId="46262" xr:uid="{00000000-0005-0000-0000-0000B4B40000}"/>
    <cellStyle name="Normal 8 3 2 2 2 5 3 2 2" xfId="46263" xr:uid="{00000000-0005-0000-0000-0000B5B40000}"/>
    <cellStyle name="Normal 8 3 2 2 2 5 3 3" xfId="46264" xr:uid="{00000000-0005-0000-0000-0000B6B40000}"/>
    <cellStyle name="Normal 8 3 2 2 2 5 4" xfId="46265" xr:uid="{00000000-0005-0000-0000-0000B7B40000}"/>
    <cellStyle name="Normal 8 3 2 2 2 5 4 2" xfId="46266" xr:uid="{00000000-0005-0000-0000-0000B8B40000}"/>
    <cellStyle name="Normal 8 3 2 2 2 5 5" xfId="46267" xr:uid="{00000000-0005-0000-0000-0000B9B40000}"/>
    <cellStyle name="Normal 8 3 2 2 2 6" xfId="46268" xr:uid="{00000000-0005-0000-0000-0000BAB40000}"/>
    <cellStyle name="Normal 8 3 2 2 2 6 2" xfId="46269" xr:uid="{00000000-0005-0000-0000-0000BBB40000}"/>
    <cellStyle name="Normal 8 3 2 2 2 6 2 2" xfId="46270" xr:uid="{00000000-0005-0000-0000-0000BCB40000}"/>
    <cellStyle name="Normal 8 3 2 2 2 6 2 2 2" xfId="46271" xr:uid="{00000000-0005-0000-0000-0000BDB40000}"/>
    <cellStyle name="Normal 8 3 2 2 2 6 2 3" xfId="46272" xr:uid="{00000000-0005-0000-0000-0000BEB40000}"/>
    <cellStyle name="Normal 8 3 2 2 2 6 3" xfId="46273" xr:uid="{00000000-0005-0000-0000-0000BFB40000}"/>
    <cellStyle name="Normal 8 3 2 2 2 6 3 2" xfId="46274" xr:uid="{00000000-0005-0000-0000-0000C0B40000}"/>
    <cellStyle name="Normal 8 3 2 2 2 6 4" xfId="46275" xr:uid="{00000000-0005-0000-0000-0000C1B40000}"/>
    <cellStyle name="Normal 8 3 2 2 2 7" xfId="46276" xr:uid="{00000000-0005-0000-0000-0000C2B40000}"/>
    <cellStyle name="Normal 8 3 2 2 2 7 2" xfId="46277" xr:uid="{00000000-0005-0000-0000-0000C3B40000}"/>
    <cellStyle name="Normal 8 3 2 2 2 7 2 2" xfId="46278" xr:uid="{00000000-0005-0000-0000-0000C4B40000}"/>
    <cellStyle name="Normal 8 3 2 2 2 7 3" xfId="46279" xr:uid="{00000000-0005-0000-0000-0000C5B40000}"/>
    <cellStyle name="Normal 8 3 2 2 2 8" xfId="46280" xr:uid="{00000000-0005-0000-0000-0000C6B40000}"/>
    <cellStyle name="Normal 8 3 2 2 2 8 2" xfId="46281" xr:uid="{00000000-0005-0000-0000-0000C7B40000}"/>
    <cellStyle name="Normal 8 3 2 2 2 8 2 2" xfId="46282" xr:uid="{00000000-0005-0000-0000-0000C8B40000}"/>
    <cellStyle name="Normal 8 3 2 2 2 8 3" xfId="46283" xr:uid="{00000000-0005-0000-0000-0000C9B40000}"/>
    <cellStyle name="Normal 8 3 2 2 2 9" xfId="46284" xr:uid="{00000000-0005-0000-0000-0000CAB40000}"/>
    <cellStyle name="Normal 8 3 2 2 2 9 2" xfId="46285" xr:uid="{00000000-0005-0000-0000-0000CBB40000}"/>
    <cellStyle name="Normal 8 3 2 2 3" xfId="46286" xr:uid="{00000000-0005-0000-0000-0000CCB40000}"/>
    <cellStyle name="Normal 8 3 2 2 3 2" xfId="46287" xr:uid="{00000000-0005-0000-0000-0000CDB40000}"/>
    <cellStyle name="Normal 8 3 2 2 3 2 2" xfId="46288" xr:uid="{00000000-0005-0000-0000-0000CEB40000}"/>
    <cellStyle name="Normal 8 3 2 2 3 2 2 2" xfId="46289" xr:uid="{00000000-0005-0000-0000-0000CFB40000}"/>
    <cellStyle name="Normal 8 3 2 2 3 2 2 2 2" xfId="46290" xr:uid="{00000000-0005-0000-0000-0000D0B40000}"/>
    <cellStyle name="Normal 8 3 2 2 3 2 2 2 2 2" xfId="46291" xr:uid="{00000000-0005-0000-0000-0000D1B40000}"/>
    <cellStyle name="Normal 8 3 2 2 3 2 2 2 3" xfId="46292" xr:uid="{00000000-0005-0000-0000-0000D2B40000}"/>
    <cellStyle name="Normal 8 3 2 2 3 2 2 3" xfId="46293" xr:uid="{00000000-0005-0000-0000-0000D3B40000}"/>
    <cellStyle name="Normal 8 3 2 2 3 2 2 3 2" xfId="46294" xr:uid="{00000000-0005-0000-0000-0000D4B40000}"/>
    <cellStyle name="Normal 8 3 2 2 3 2 2 3 2 2" xfId="46295" xr:uid="{00000000-0005-0000-0000-0000D5B40000}"/>
    <cellStyle name="Normal 8 3 2 2 3 2 2 3 3" xfId="46296" xr:uid="{00000000-0005-0000-0000-0000D6B40000}"/>
    <cellStyle name="Normal 8 3 2 2 3 2 2 4" xfId="46297" xr:uid="{00000000-0005-0000-0000-0000D7B40000}"/>
    <cellStyle name="Normal 8 3 2 2 3 2 2 4 2" xfId="46298" xr:uid="{00000000-0005-0000-0000-0000D8B40000}"/>
    <cellStyle name="Normal 8 3 2 2 3 2 2 5" xfId="46299" xr:uid="{00000000-0005-0000-0000-0000D9B40000}"/>
    <cellStyle name="Normal 8 3 2 2 3 2 3" xfId="46300" xr:uid="{00000000-0005-0000-0000-0000DAB40000}"/>
    <cellStyle name="Normal 8 3 2 2 3 2 3 2" xfId="46301" xr:uid="{00000000-0005-0000-0000-0000DBB40000}"/>
    <cellStyle name="Normal 8 3 2 2 3 2 3 2 2" xfId="46302" xr:uid="{00000000-0005-0000-0000-0000DCB40000}"/>
    <cellStyle name="Normal 8 3 2 2 3 2 3 3" xfId="46303" xr:uid="{00000000-0005-0000-0000-0000DDB40000}"/>
    <cellStyle name="Normal 8 3 2 2 3 2 4" xfId="46304" xr:uid="{00000000-0005-0000-0000-0000DEB40000}"/>
    <cellStyle name="Normal 8 3 2 2 3 2 4 2" xfId="46305" xr:uid="{00000000-0005-0000-0000-0000DFB40000}"/>
    <cellStyle name="Normal 8 3 2 2 3 2 4 2 2" xfId="46306" xr:uid="{00000000-0005-0000-0000-0000E0B40000}"/>
    <cellStyle name="Normal 8 3 2 2 3 2 4 3" xfId="46307" xr:uid="{00000000-0005-0000-0000-0000E1B40000}"/>
    <cellStyle name="Normal 8 3 2 2 3 2 5" xfId="46308" xr:uid="{00000000-0005-0000-0000-0000E2B40000}"/>
    <cellStyle name="Normal 8 3 2 2 3 2 5 2" xfId="46309" xr:uid="{00000000-0005-0000-0000-0000E3B40000}"/>
    <cellStyle name="Normal 8 3 2 2 3 2 6" xfId="46310" xr:uid="{00000000-0005-0000-0000-0000E4B40000}"/>
    <cellStyle name="Normal 8 3 2 2 3 2 6 2" xfId="46311" xr:uid="{00000000-0005-0000-0000-0000E5B40000}"/>
    <cellStyle name="Normal 8 3 2 2 3 2 7" xfId="46312" xr:uid="{00000000-0005-0000-0000-0000E6B40000}"/>
    <cellStyle name="Normal 8 3 2 2 3 3" xfId="46313" xr:uid="{00000000-0005-0000-0000-0000E7B40000}"/>
    <cellStyle name="Normal 8 3 2 2 3 3 2" xfId="46314" xr:uid="{00000000-0005-0000-0000-0000E8B40000}"/>
    <cellStyle name="Normal 8 3 2 2 3 3 2 2" xfId="46315" xr:uid="{00000000-0005-0000-0000-0000E9B40000}"/>
    <cellStyle name="Normal 8 3 2 2 3 3 2 2 2" xfId="46316" xr:uid="{00000000-0005-0000-0000-0000EAB40000}"/>
    <cellStyle name="Normal 8 3 2 2 3 3 2 3" xfId="46317" xr:uid="{00000000-0005-0000-0000-0000EBB40000}"/>
    <cellStyle name="Normal 8 3 2 2 3 3 3" xfId="46318" xr:uid="{00000000-0005-0000-0000-0000ECB40000}"/>
    <cellStyle name="Normal 8 3 2 2 3 3 3 2" xfId="46319" xr:uid="{00000000-0005-0000-0000-0000EDB40000}"/>
    <cellStyle name="Normal 8 3 2 2 3 3 3 2 2" xfId="46320" xr:uid="{00000000-0005-0000-0000-0000EEB40000}"/>
    <cellStyle name="Normal 8 3 2 2 3 3 3 3" xfId="46321" xr:uid="{00000000-0005-0000-0000-0000EFB40000}"/>
    <cellStyle name="Normal 8 3 2 2 3 3 4" xfId="46322" xr:uid="{00000000-0005-0000-0000-0000F0B40000}"/>
    <cellStyle name="Normal 8 3 2 2 3 3 4 2" xfId="46323" xr:uid="{00000000-0005-0000-0000-0000F1B40000}"/>
    <cellStyle name="Normal 8 3 2 2 3 3 5" xfId="46324" xr:uid="{00000000-0005-0000-0000-0000F2B40000}"/>
    <cellStyle name="Normal 8 3 2 2 3 4" xfId="46325" xr:uid="{00000000-0005-0000-0000-0000F3B40000}"/>
    <cellStyle name="Normal 8 3 2 2 3 4 2" xfId="46326" xr:uid="{00000000-0005-0000-0000-0000F4B40000}"/>
    <cellStyle name="Normal 8 3 2 2 3 4 2 2" xfId="46327" xr:uid="{00000000-0005-0000-0000-0000F5B40000}"/>
    <cellStyle name="Normal 8 3 2 2 3 4 3" xfId="46328" xr:uid="{00000000-0005-0000-0000-0000F6B40000}"/>
    <cellStyle name="Normal 8 3 2 2 3 5" xfId="46329" xr:uid="{00000000-0005-0000-0000-0000F7B40000}"/>
    <cellStyle name="Normal 8 3 2 2 3 5 2" xfId="46330" xr:uid="{00000000-0005-0000-0000-0000F8B40000}"/>
    <cellStyle name="Normal 8 3 2 2 3 5 2 2" xfId="46331" xr:uid="{00000000-0005-0000-0000-0000F9B40000}"/>
    <cellStyle name="Normal 8 3 2 2 3 5 3" xfId="46332" xr:uid="{00000000-0005-0000-0000-0000FAB40000}"/>
    <cellStyle name="Normal 8 3 2 2 3 6" xfId="46333" xr:uid="{00000000-0005-0000-0000-0000FBB40000}"/>
    <cellStyle name="Normal 8 3 2 2 3 6 2" xfId="46334" xr:uid="{00000000-0005-0000-0000-0000FCB40000}"/>
    <cellStyle name="Normal 8 3 2 2 3 7" xfId="46335" xr:uid="{00000000-0005-0000-0000-0000FDB40000}"/>
    <cellStyle name="Normal 8 3 2 2 3 7 2" xfId="46336" xr:uid="{00000000-0005-0000-0000-0000FEB40000}"/>
    <cellStyle name="Normal 8 3 2 2 3 8" xfId="46337" xr:uid="{00000000-0005-0000-0000-0000FFB40000}"/>
    <cellStyle name="Normal 8 3 2 2 4" xfId="46338" xr:uid="{00000000-0005-0000-0000-000000B50000}"/>
    <cellStyle name="Normal 8 3 2 2 4 2" xfId="46339" xr:uid="{00000000-0005-0000-0000-000001B50000}"/>
    <cellStyle name="Normal 8 3 2 2 4 2 2" xfId="46340" xr:uid="{00000000-0005-0000-0000-000002B50000}"/>
    <cellStyle name="Normal 8 3 2 2 4 2 2 2" xfId="46341" xr:uid="{00000000-0005-0000-0000-000003B50000}"/>
    <cellStyle name="Normal 8 3 2 2 4 2 2 2 2" xfId="46342" xr:uid="{00000000-0005-0000-0000-000004B50000}"/>
    <cellStyle name="Normal 8 3 2 2 4 2 2 3" xfId="46343" xr:uid="{00000000-0005-0000-0000-000005B50000}"/>
    <cellStyle name="Normal 8 3 2 2 4 2 3" xfId="46344" xr:uid="{00000000-0005-0000-0000-000006B50000}"/>
    <cellStyle name="Normal 8 3 2 2 4 2 3 2" xfId="46345" xr:uid="{00000000-0005-0000-0000-000007B50000}"/>
    <cellStyle name="Normal 8 3 2 2 4 2 3 2 2" xfId="46346" xr:uid="{00000000-0005-0000-0000-000008B50000}"/>
    <cellStyle name="Normal 8 3 2 2 4 2 3 3" xfId="46347" xr:uid="{00000000-0005-0000-0000-000009B50000}"/>
    <cellStyle name="Normal 8 3 2 2 4 2 4" xfId="46348" xr:uid="{00000000-0005-0000-0000-00000AB50000}"/>
    <cellStyle name="Normal 8 3 2 2 4 2 4 2" xfId="46349" xr:uid="{00000000-0005-0000-0000-00000BB50000}"/>
    <cellStyle name="Normal 8 3 2 2 4 2 5" xfId="46350" xr:uid="{00000000-0005-0000-0000-00000CB50000}"/>
    <cellStyle name="Normal 8 3 2 2 4 3" xfId="46351" xr:uid="{00000000-0005-0000-0000-00000DB50000}"/>
    <cellStyle name="Normal 8 3 2 2 4 3 2" xfId="46352" xr:uid="{00000000-0005-0000-0000-00000EB50000}"/>
    <cellStyle name="Normal 8 3 2 2 4 3 2 2" xfId="46353" xr:uid="{00000000-0005-0000-0000-00000FB50000}"/>
    <cellStyle name="Normal 8 3 2 2 4 3 3" xfId="46354" xr:uid="{00000000-0005-0000-0000-000010B50000}"/>
    <cellStyle name="Normal 8 3 2 2 4 4" xfId="46355" xr:uid="{00000000-0005-0000-0000-000011B50000}"/>
    <cellStyle name="Normal 8 3 2 2 4 4 2" xfId="46356" xr:uid="{00000000-0005-0000-0000-000012B50000}"/>
    <cellStyle name="Normal 8 3 2 2 4 4 2 2" xfId="46357" xr:uid="{00000000-0005-0000-0000-000013B50000}"/>
    <cellStyle name="Normal 8 3 2 2 4 4 3" xfId="46358" xr:uid="{00000000-0005-0000-0000-000014B50000}"/>
    <cellStyle name="Normal 8 3 2 2 4 5" xfId="46359" xr:uid="{00000000-0005-0000-0000-000015B50000}"/>
    <cellStyle name="Normal 8 3 2 2 4 5 2" xfId="46360" xr:uid="{00000000-0005-0000-0000-000016B50000}"/>
    <cellStyle name="Normal 8 3 2 2 4 6" xfId="46361" xr:uid="{00000000-0005-0000-0000-000017B50000}"/>
    <cellStyle name="Normal 8 3 2 2 4 6 2" xfId="46362" xr:uid="{00000000-0005-0000-0000-000018B50000}"/>
    <cellStyle name="Normal 8 3 2 2 4 7" xfId="46363" xr:uid="{00000000-0005-0000-0000-000019B50000}"/>
    <cellStyle name="Normal 8 3 2 2 5" xfId="46364" xr:uid="{00000000-0005-0000-0000-00001AB50000}"/>
    <cellStyle name="Normal 8 3 2 2 5 2" xfId="46365" xr:uid="{00000000-0005-0000-0000-00001BB50000}"/>
    <cellStyle name="Normal 8 3 2 2 5 2 2" xfId="46366" xr:uid="{00000000-0005-0000-0000-00001CB50000}"/>
    <cellStyle name="Normal 8 3 2 2 5 2 2 2" xfId="46367" xr:uid="{00000000-0005-0000-0000-00001DB50000}"/>
    <cellStyle name="Normal 8 3 2 2 5 2 2 2 2" xfId="46368" xr:uid="{00000000-0005-0000-0000-00001EB50000}"/>
    <cellStyle name="Normal 8 3 2 2 5 2 2 3" xfId="46369" xr:uid="{00000000-0005-0000-0000-00001FB50000}"/>
    <cellStyle name="Normal 8 3 2 2 5 2 3" xfId="46370" xr:uid="{00000000-0005-0000-0000-000020B50000}"/>
    <cellStyle name="Normal 8 3 2 2 5 2 3 2" xfId="46371" xr:uid="{00000000-0005-0000-0000-000021B50000}"/>
    <cellStyle name="Normal 8 3 2 2 5 2 3 2 2" xfId="46372" xr:uid="{00000000-0005-0000-0000-000022B50000}"/>
    <cellStyle name="Normal 8 3 2 2 5 2 3 3" xfId="46373" xr:uid="{00000000-0005-0000-0000-000023B50000}"/>
    <cellStyle name="Normal 8 3 2 2 5 2 4" xfId="46374" xr:uid="{00000000-0005-0000-0000-000024B50000}"/>
    <cellStyle name="Normal 8 3 2 2 5 2 4 2" xfId="46375" xr:uid="{00000000-0005-0000-0000-000025B50000}"/>
    <cellStyle name="Normal 8 3 2 2 5 2 5" xfId="46376" xr:uid="{00000000-0005-0000-0000-000026B50000}"/>
    <cellStyle name="Normal 8 3 2 2 5 3" xfId="46377" xr:uid="{00000000-0005-0000-0000-000027B50000}"/>
    <cellStyle name="Normal 8 3 2 2 5 3 2" xfId="46378" xr:uid="{00000000-0005-0000-0000-000028B50000}"/>
    <cellStyle name="Normal 8 3 2 2 5 3 2 2" xfId="46379" xr:uid="{00000000-0005-0000-0000-000029B50000}"/>
    <cellStyle name="Normal 8 3 2 2 5 3 3" xfId="46380" xr:uid="{00000000-0005-0000-0000-00002AB50000}"/>
    <cellStyle name="Normal 8 3 2 2 5 4" xfId="46381" xr:uid="{00000000-0005-0000-0000-00002BB50000}"/>
    <cellStyle name="Normal 8 3 2 2 5 4 2" xfId="46382" xr:uid="{00000000-0005-0000-0000-00002CB50000}"/>
    <cellStyle name="Normal 8 3 2 2 5 4 2 2" xfId="46383" xr:uid="{00000000-0005-0000-0000-00002DB50000}"/>
    <cellStyle name="Normal 8 3 2 2 5 4 3" xfId="46384" xr:uid="{00000000-0005-0000-0000-00002EB50000}"/>
    <cellStyle name="Normal 8 3 2 2 5 5" xfId="46385" xr:uid="{00000000-0005-0000-0000-00002FB50000}"/>
    <cellStyle name="Normal 8 3 2 2 5 5 2" xfId="46386" xr:uid="{00000000-0005-0000-0000-000030B50000}"/>
    <cellStyle name="Normal 8 3 2 2 5 6" xfId="46387" xr:uid="{00000000-0005-0000-0000-000031B50000}"/>
    <cellStyle name="Normal 8 3 2 2 5 6 2" xfId="46388" xr:uid="{00000000-0005-0000-0000-000032B50000}"/>
    <cellStyle name="Normal 8 3 2 2 5 7" xfId="46389" xr:uid="{00000000-0005-0000-0000-000033B50000}"/>
    <cellStyle name="Normal 8 3 2 2 6" xfId="46390" xr:uid="{00000000-0005-0000-0000-000034B50000}"/>
    <cellStyle name="Normal 8 3 2 2 6 2" xfId="46391" xr:uid="{00000000-0005-0000-0000-000035B50000}"/>
    <cellStyle name="Normal 8 3 2 2 6 2 2" xfId="46392" xr:uid="{00000000-0005-0000-0000-000036B50000}"/>
    <cellStyle name="Normal 8 3 2 2 6 2 2 2" xfId="46393" xr:uid="{00000000-0005-0000-0000-000037B50000}"/>
    <cellStyle name="Normal 8 3 2 2 6 2 3" xfId="46394" xr:uid="{00000000-0005-0000-0000-000038B50000}"/>
    <cellStyle name="Normal 8 3 2 2 6 3" xfId="46395" xr:uid="{00000000-0005-0000-0000-000039B50000}"/>
    <cellStyle name="Normal 8 3 2 2 6 3 2" xfId="46396" xr:uid="{00000000-0005-0000-0000-00003AB50000}"/>
    <cellStyle name="Normal 8 3 2 2 6 3 2 2" xfId="46397" xr:uid="{00000000-0005-0000-0000-00003BB50000}"/>
    <cellStyle name="Normal 8 3 2 2 6 3 3" xfId="46398" xr:uid="{00000000-0005-0000-0000-00003CB50000}"/>
    <cellStyle name="Normal 8 3 2 2 6 4" xfId="46399" xr:uid="{00000000-0005-0000-0000-00003DB50000}"/>
    <cellStyle name="Normal 8 3 2 2 6 4 2" xfId="46400" xr:uid="{00000000-0005-0000-0000-00003EB50000}"/>
    <cellStyle name="Normal 8 3 2 2 6 5" xfId="46401" xr:uid="{00000000-0005-0000-0000-00003FB50000}"/>
    <cellStyle name="Normal 8 3 2 2 7" xfId="46402" xr:uid="{00000000-0005-0000-0000-000040B50000}"/>
    <cellStyle name="Normal 8 3 2 2 7 2" xfId="46403" xr:uid="{00000000-0005-0000-0000-000041B50000}"/>
    <cellStyle name="Normal 8 3 2 2 7 2 2" xfId="46404" xr:uid="{00000000-0005-0000-0000-000042B50000}"/>
    <cellStyle name="Normal 8 3 2 2 7 2 2 2" xfId="46405" xr:uid="{00000000-0005-0000-0000-000043B50000}"/>
    <cellStyle name="Normal 8 3 2 2 7 2 3" xfId="46406" xr:uid="{00000000-0005-0000-0000-000044B50000}"/>
    <cellStyle name="Normal 8 3 2 2 7 3" xfId="46407" xr:uid="{00000000-0005-0000-0000-000045B50000}"/>
    <cellStyle name="Normal 8 3 2 2 7 3 2" xfId="46408" xr:uid="{00000000-0005-0000-0000-000046B50000}"/>
    <cellStyle name="Normal 8 3 2 2 7 4" xfId="46409" xr:uid="{00000000-0005-0000-0000-000047B50000}"/>
    <cellStyle name="Normal 8 3 2 2 8" xfId="46410" xr:uid="{00000000-0005-0000-0000-000048B50000}"/>
    <cellStyle name="Normal 8 3 2 2 8 2" xfId="46411" xr:uid="{00000000-0005-0000-0000-000049B50000}"/>
    <cellStyle name="Normal 8 3 2 2 8 2 2" xfId="46412" xr:uid="{00000000-0005-0000-0000-00004AB50000}"/>
    <cellStyle name="Normal 8 3 2 2 8 3" xfId="46413" xr:uid="{00000000-0005-0000-0000-00004BB50000}"/>
    <cellStyle name="Normal 8 3 2 2 9" xfId="46414" xr:uid="{00000000-0005-0000-0000-00004CB50000}"/>
    <cellStyle name="Normal 8 3 2 2 9 2" xfId="46415" xr:uid="{00000000-0005-0000-0000-00004DB50000}"/>
    <cellStyle name="Normal 8 3 2 2 9 2 2" xfId="46416" xr:uid="{00000000-0005-0000-0000-00004EB50000}"/>
    <cellStyle name="Normal 8 3 2 2 9 3" xfId="46417" xr:uid="{00000000-0005-0000-0000-00004FB50000}"/>
    <cellStyle name="Normal 8 3 2 3" xfId="46418" xr:uid="{00000000-0005-0000-0000-000050B50000}"/>
    <cellStyle name="Normal 8 3 2 3 10" xfId="46419" xr:uid="{00000000-0005-0000-0000-000051B50000}"/>
    <cellStyle name="Normal 8 3 2 3 10 2" xfId="46420" xr:uid="{00000000-0005-0000-0000-000052B50000}"/>
    <cellStyle name="Normal 8 3 2 3 11" xfId="46421" xr:uid="{00000000-0005-0000-0000-000053B50000}"/>
    <cellStyle name="Normal 8 3 2 3 2" xfId="46422" xr:uid="{00000000-0005-0000-0000-000054B50000}"/>
    <cellStyle name="Normal 8 3 2 3 2 2" xfId="46423" xr:uid="{00000000-0005-0000-0000-000055B50000}"/>
    <cellStyle name="Normal 8 3 2 3 2 2 2" xfId="46424" xr:uid="{00000000-0005-0000-0000-000056B50000}"/>
    <cellStyle name="Normal 8 3 2 3 2 2 2 2" xfId="46425" xr:uid="{00000000-0005-0000-0000-000057B50000}"/>
    <cellStyle name="Normal 8 3 2 3 2 2 2 2 2" xfId="46426" xr:uid="{00000000-0005-0000-0000-000058B50000}"/>
    <cellStyle name="Normal 8 3 2 3 2 2 2 2 2 2" xfId="46427" xr:uid="{00000000-0005-0000-0000-000059B50000}"/>
    <cellStyle name="Normal 8 3 2 3 2 2 2 2 3" xfId="46428" xr:uid="{00000000-0005-0000-0000-00005AB50000}"/>
    <cellStyle name="Normal 8 3 2 3 2 2 2 3" xfId="46429" xr:uid="{00000000-0005-0000-0000-00005BB50000}"/>
    <cellStyle name="Normal 8 3 2 3 2 2 2 3 2" xfId="46430" xr:uid="{00000000-0005-0000-0000-00005CB50000}"/>
    <cellStyle name="Normal 8 3 2 3 2 2 2 3 2 2" xfId="46431" xr:uid="{00000000-0005-0000-0000-00005DB50000}"/>
    <cellStyle name="Normal 8 3 2 3 2 2 2 3 3" xfId="46432" xr:uid="{00000000-0005-0000-0000-00005EB50000}"/>
    <cellStyle name="Normal 8 3 2 3 2 2 2 4" xfId="46433" xr:uid="{00000000-0005-0000-0000-00005FB50000}"/>
    <cellStyle name="Normal 8 3 2 3 2 2 2 4 2" xfId="46434" xr:uid="{00000000-0005-0000-0000-000060B50000}"/>
    <cellStyle name="Normal 8 3 2 3 2 2 2 5" xfId="46435" xr:uid="{00000000-0005-0000-0000-000061B50000}"/>
    <cellStyle name="Normal 8 3 2 3 2 2 3" xfId="46436" xr:uid="{00000000-0005-0000-0000-000062B50000}"/>
    <cellStyle name="Normal 8 3 2 3 2 2 3 2" xfId="46437" xr:uid="{00000000-0005-0000-0000-000063B50000}"/>
    <cellStyle name="Normal 8 3 2 3 2 2 3 2 2" xfId="46438" xr:uid="{00000000-0005-0000-0000-000064B50000}"/>
    <cellStyle name="Normal 8 3 2 3 2 2 3 3" xfId="46439" xr:uid="{00000000-0005-0000-0000-000065B50000}"/>
    <cellStyle name="Normal 8 3 2 3 2 2 4" xfId="46440" xr:uid="{00000000-0005-0000-0000-000066B50000}"/>
    <cellStyle name="Normal 8 3 2 3 2 2 4 2" xfId="46441" xr:uid="{00000000-0005-0000-0000-000067B50000}"/>
    <cellStyle name="Normal 8 3 2 3 2 2 4 2 2" xfId="46442" xr:uid="{00000000-0005-0000-0000-000068B50000}"/>
    <cellStyle name="Normal 8 3 2 3 2 2 4 3" xfId="46443" xr:uid="{00000000-0005-0000-0000-000069B50000}"/>
    <cellStyle name="Normal 8 3 2 3 2 2 5" xfId="46444" xr:uid="{00000000-0005-0000-0000-00006AB50000}"/>
    <cellStyle name="Normal 8 3 2 3 2 2 5 2" xfId="46445" xr:uid="{00000000-0005-0000-0000-00006BB50000}"/>
    <cellStyle name="Normal 8 3 2 3 2 2 6" xfId="46446" xr:uid="{00000000-0005-0000-0000-00006CB50000}"/>
    <cellStyle name="Normal 8 3 2 3 2 2 6 2" xfId="46447" xr:uid="{00000000-0005-0000-0000-00006DB50000}"/>
    <cellStyle name="Normal 8 3 2 3 2 2 7" xfId="46448" xr:uid="{00000000-0005-0000-0000-00006EB50000}"/>
    <cellStyle name="Normal 8 3 2 3 2 3" xfId="46449" xr:uid="{00000000-0005-0000-0000-00006FB50000}"/>
    <cellStyle name="Normal 8 3 2 3 2 3 2" xfId="46450" xr:uid="{00000000-0005-0000-0000-000070B50000}"/>
    <cellStyle name="Normal 8 3 2 3 2 3 2 2" xfId="46451" xr:uid="{00000000-0005-0000-0000-000071B50000}"/>
    <cellStyle name="Normal 8 3 2 3 2 3 2 2 2" xfId="46452" xr:uid="{00000000-0005-0000-0000-000072B50000}"/>
    <cellStyle name="Normal 8 3 2 3 2 3 2 3" xfId="46453" xr:uid="{00000000-0005-0000-0000-000073B50000}"/>
    <cellStyle name="Normal 8 3 2 3 2 3 3" xfId="46454" xr:uid="{00000000-0005-0000-0000-000074B50000}"/>
    <cellStyle name="Normal 8 3 2 3 2 3 3 2" xfId="46455" xr:uid="{00000000-0005-0000-0000-000075B50000}"/>
    <cellStyle name="Normal 8 3 2 3 2 3 3 2 2" xfId="46456" xr:uid="{00000000-0005-0000-0000-000076B50000}"/>
    <cellStyle name="Normal 8 3 2 3 2 3 3 3" xfId="46457" xr:uid="{00000000-0005-0000-0000-000077B50000}"/>
    <cellStyle name="Normal 8 3 2 3 2 3 4" xfId="46458" xr:uid="{00000000-0005-0000-0000-000078B50000}"/>
    <cellStyle name="Normal 8 3 2 3 2 3 4 2" xfId="46459" xr:uid="{00000000-0005-0000-0000-000079B50000}"/>
    <cellStyle name="Normal 8 3 2 3 2 3 5" xfId="46460" xr:uid="{00000000-0005-0000-0000-00007AB50000}"/>
    <cellStyle name="Normal 8 3 2 3 2 4" xfId="46461" xr:uid="{00000000-0005-0000-0000-00007BB50000}"/>
    <cellStyle name="Normal 8 3 2 3 2 4 2" xfId="46462" xr:uid="{00000000-0005-0000-0000-00007CB50000}"/>
    <cellStyle name="Normal 8 3 2 3 2 4 2 2" xfId="46463" xr:uid="{00000000-0005-0000-0000-00007DB50000}"/>
    <cellStyle name="Normal 8 3 2 3 2 4 3" xfId="46464" xr:uid="{00000000-0005-0000-0000-00007EB50000}"/>
    <cellStyle name="Normal 8 3 2 3 2 5" xfId="46465" xr:uid="{00000000-0005-0000-0000-00007FB50000}"/>
    <cellStyle name="Normal 8 3 2 3 2 5 2" xfId="46466" xr:uid="{00000000-0005-0000-0000-000080B50000}"/>
    <cellStyle name="Normal 8 3 2 3 2 5 2 2" xfId="46467" xr:uid="{00000000-0005-0000-0000-000081B50000}"/>
    <cellStyle name="Normal 8 3 2 3 2 5 3" xfId="46468" xr:uid="{00000000-0005-0000-0000-000082B50000}"/>
    <cellStyle name="Normal 8 3 2 3 2 6" xfId="46469" xr:uid="{00000000-0005-0000-0000-000083B50000}"/>
    <cellStyle name="Normal 8 3 2 3 2 6 2" xfId="46470" xr:uid="{00000000-0005-0000-0000-000084B50000}"/>
    <cellStyle name="Normal 8 3 2 3 2 7" xfId="46471" xr:uid="{00000000-0005-0000-0000-000085B50000}"/>
    <cellStyle name="Normal 8 3 2 3 2 7 2" xfId="46472" xr:uid="{00000000-0005-0000-0000-000086B50000}"/>
    <cellStyle name="Normal 8 3 2 3 2 8" xfId="46473" xr:uid="{00000000-0005-0000-0000-000087B50000}"/>
    <cellStyle name="Normal 8 3 2 3 3" xfId="46474" xr:uid="{00000000-0005-0000-0000-000088B50000}"/>
    <cellStyle name="Normal 8 3 2 3 3 2" xfId="46475" xr:uid="{00000000-0005-0000-0000-000089B50000}"/>
    <cellStyle name="Normal 8 3 2 3 3 2 2" xfId="46476" xr:uid="{00000000-0005-0000-0000-00008AB50000}"/>
    <cellStyle name="Normal 8 3 2 3 3 2 2 2" xfId="46477" xr:uid="{00000000-0005-0000-0000-00008BB50000}"/>
    <cellStyle name="Normal 8 3 2 3 3 2 2 2 2" xfId="46478" xr:uid="{00000000-0005-0000-0000-00008CB50000}"/>
    <cellStyle name="Normal 8 3 2 3 3 2 2 3" xfId="46479" xr:uid="{00000000-0005-0000-0000-00008DB50000}"/>
    <cellStyle name="Normal 8 3 2 3 3 2 3" xfId="46480" xr:uid="{00000000-0005-0000-0000-00008EB50000}"/>
    <cellStyle name="Normal 8 3 2 3 3 2 3 2" xfId="46481" xr:uid="{00000000-0005-0000-0000-00008FB50000}"/>
    <cellStyle name="Normal 8 3 2 3 3 2 3 2 2" xfId="46482" xr:uid="{00000000-0005-0000-0000-000090B50000}"/>
    <cellStyle name="Normal 8 3 2 3 3 2 3 3" xfId="46483" xr:uid="{00000000-0005-0000-0000-000091B50000}"/>
    <cellStyle name="Normal 8 3 2 3 3 2 4" xfId="46484" xr:uid="{00000000-0005-0000-0000-000092B50000}"/>
    <cellStyle name="Normal 8 3 2 3 3 2 4 2" xfId="46485" xr:uid="{00000000-0005-0000-0000-000093B50000}"/>
    <cellStyle name="Normal 8 3 2 3 3 2 5" xfId="46486" xr:uid="{00000000-0005-0000-0000-000094B50000}"/>
    <cellStyle name="Normal 8 3 2 3 3 3" xfId="46487" xr:uid="{00000000-0005-0000-0000-000095B50000}"/>
    <cellStyle name="Normal 8 3 2 3 3 3 2" xfId="46488" xr:uid="{00000000-0005-0000-0000-000096B50000}"/>
    <cellStyle name="Normal 8 3 2 3 3 3 2 2" xfId="46489" xr:uid="{00000000-0005-0000-0000-000097B50000}"/>
    <cellStyle name="Normal 8 3 2 3 3 3 3" xfId="46490" xr:uid="{00000000-0005-0000-0000-000098B50000}"/>
    <cellStyle name="Normal 8 3 2 3 3 4" xfId="46491" xr:uid="{00000000-0005-0000-0000-000099B50000}"/>
    <cellStyle name="Normal 8 3 2 3 3 4 2" xfId="46492" xr:uid="{00000000-0005-0000-0000-00009AB50000}"/>
    <cellStyle name="Normal 8 3 2 3 3 4 2 2" xfId="46493" xr:uid="{00000000-0005-0000-0000-00009BB50000}"/>
    <cellStyle name="Normal 8 3 2 3 3 4 3" xfId="46494" xr:uid="{00000000-0005-0000-0000-00009CB50000}"/>
    <cellStyle name="Normal 8 3 2 3 3 5" xfId="46495" xr:uid="{00000000-0005-0000-0000-00009DB50000}"/>
    <cellStyle name="Normal 8 3 2 3 3 5 2" xfId="46496" xr:uid="{00000000-0005-0000-0000-00009EB50000}"/>
    <cellStyle name="Normal 8 3 2 3 3 6" xfId="46497" xr:uid="{00000000-0005-0000-0000-00009FB50000}"/>
    <cellStyle name="Normal 8 3 2 3 3 6 2" xfId="46498" xr:uid="{00000000-0005-0000-0000-0000A0B50000}"/>
    <cellStyle name="Normal 8 3 2 3 3 7" xfId="46499" xr:uid="{00000000-0005-0000-0000-0000A1B50000}"/>
    <cellStyle name="Normal 8 3 2 3 4" xfId="46500" xr:uid="{00000000-0005-0000-0000-0000A2B50000}"/>
    <cellStyle name="Normal 8 3 2 3 4 2" xfId="46501" xr:uid="{00000000-0005-0000-0000-0000A3B50000}"/>
    <cellStyle name="Normal 8 3 2 3 4 2 2" xfId="46502" xr:uid="{00000000-0005-0000-0000-0000A4B50000}"/>
    <cellStyle name="Normal 8 3 2 3 4 2 2 2" xfId="46503" xr:uid="{00000000-0005-0000-0000-0000A5B50000}"/>
    <cellStyle name="Normal 8 3 2 3 4 2 2 2 2" xfId="46504" xr:uid="{00000000-0005-0000-0000-0000A6B50000}"/>
    <cellStyle name="Normal 8 3 2 3 4 2 2 3" xfId="46505" xr:uid="{00000000-0005-0000-0000-0000A7B50000}"/>
    <cellStyle name="Normal 8 3 2 3 4 2 3" xfId="46506" xr:uid="{00000000-0005-0000-0000-0000A8B50000}"/>
    <cellStyle name="Normal 8 3 2 3 4 2 3 2" xfId="46507" xr:uid="{00000000-0005-0000-0000-0000A9B50000}"/>
    <cellStyle name="Normal 8 3 2 3 4 2 3 2 2" xfId="46508" xr:uid="{00000000-0005-0000-0000-0000AAB50000}"/>
    <cellStyle name="Normal 8 3 2 3 4 2 3 3" xfId="46509" xr:uid="{00000000-0005-0000-0000-0000ABB50000}"/>
    <cellStyle name="Normal 8 3 2 3 4 2 4" xfId="46510" xr:uid="{00000000-0005-0000-0000-0000ACB50000}"/>
    <cellStyle name="Normal 8 3 2 3 4 2 4 2" xfId="46511" xr:uid="{00000000-0005-0000-0000-0000ADB50000}"/>
    <cellStyle name="Normal 8 3 2 3 4 2 5" xfId="46512" xr:uid="{00000000-0005-0000-0000-0000AEB50000}"/>
    <cellStyle name="Normal 8 3 2 3 4 3" xfId="46513" xr:uid="{00000000-0005-0000-0000-0000AFB50000}"/>
    <cellStyle name="Normal 8 3 2 3 4 3 2" xfId="46514" xr:uid="{00000000-0005-0000-0000-0000B0B50000}"/>
    <cellStyle name="Normal 8 3 2 3 4 3 2 2" xfId="46515" xr:uid="{00000000-0005-0000-0000-0000B1B50000}"/>
    <cellStyle name="Normal 8 3 2 3 4 3 3" xfId="46516" xr:uid="{00000000-0005-0000-0000-0000B2B50000}"/>
    <cellStyle name="Normal 8 3 2 3 4 4" xfId="46517" xr:uid="{00000000-0005-0000-0000-0000B3B50000}"/>
    <cellStyle name="Normal 8 3 2 3 4 4 2" xfId="46518" xr:uid="{00000000-0005-0000-0000-0000B4B50000}"/>
    <cellStyle name="Normal 8 3 2 3 4 4 2 2" xfId="46519" xr:uid="{00000000-0005-0000-0000-0000B5B50000}"/>
    <cellStyle name="Normal 8 3 2 3 4 4 3" xfId="46520" xr:uid="{00000000-0005-0000-0000-0000B6B50000}"/>
    <cellStyle name="Normal 8 3 2 3 4 5" xfId="46521" xr:uid="{00000000-0005-0000-0000-0000B7B50000}"/>
    <cellStyle name="Normal 8 3 2 3 4 5 2" xfId="46522" xr:uid="{00000000-0005-0000-0000-0000B8B50000}"/>
    <cellStyle name="Normal 8 3 2 3 4 6" xfId="46523" xr:uid="{00000000-0005-0000-0000-0000B9B50000}"/>
    <cellStyle name="Normal 8 3 2 3 4 6 2" xfId="46524" xr:uid="{00000000-0005-0000-0000-0000BAB50000}"/>
    <cellStyle name="Normal 8 3 2 3 4 7" xfId="46525" xr:uid="{00000000-0005-0000-0000-0000BBB50000}"/>
    <cellStyle name="Normal 8 3 2 3 5" xfId="46526" xr:uid="{00000000-0005-0000-0000-0000BCB50000}"/>
    <cellStyle name="Normal 8 3 2 3 5 2" xfId="46527" xr:uid="{00000000-0005-0000-0000-0000BDB50000}"/>
    <cellStyle name="Normal 8 3 2 3 5 2 2" xfId="46528" xr:uid="{00000000-0005-0000-0000-0000BEB50000}"/>
    <cellStyle name="Normal 8 3 2 3 5 2 2 2" xfId="46529" xr:uid="{00000000-0005-0000-0000-0000BFB50000}"/>
    <cellStyle name="Normal 8 3 2 3 5 2 3" xfId="46530" xr:uid="{00000000-0005-0000-0000-0000C0B50000}"/>
    <cellStyle name="Normal 8 3 2 3 5 3" xfId="46531" xr:uid="{00000000-0005-0000-0000-0000C1B50000}"/>
    <cellStyle name="Normal 8 3 2 3 5 3 2" xfId="46532" xr:uid="{00000000-0005-0000-0000-0000C2B50000}"/>
    <cellStyle name="Normal 8 3 2 3 5 3 2 2" xfId="46533" xr:uid="{00000000-0005-0000-0000-0000C3B50000}"/>
    <cellStyle name="Normal 8 3 2 3 5 3 3" xfId="46534" xr:uid="{00000000-0005-0000-0000-0000C4B50000}"/>
    <cellStyle name="Normal 8 3 2 3 5 4" xfId="46535" xr:uid="{00000000-0005-0000-0000-0000C5B50000}"/>
    <cellStyle name="Normal 8 3 2 3 5 4 2" xfId="46536" xr:uid="{00000000-0005-0000-0000-0000C6B50000}"/>
    <cellStyle name="Normal 8 3 2 3 5 5" xfId="46537" xr:uid="{00000000-0005-0000-0000-0000C7B50000}"/>
    <cellStyle name="Normal 8 3 2 3 6" xfId="46538" xr:uid="{00000000-0005-0000-0000-0000C8B50000}"/>
    <cellStyle name="Normal 8 3 2 3 6 2" xfId="46539" xr:uid="{00000000-0005-0000-0000-0000C9B50000}"/>
    <cellStyle name="Normal 8 3 2 3 6 2 2" xfId="46540" xr:uid="{00000000-0005-0000-0000-0000CAB50000}"/>
    <cellStyle name="Normal 8 3 2 3 6 2 2 2" xfId="46541" xr:uid="{00000000-0005-0000-0000-0000CBB50000}"/>
    <cellStyle name="Normal 8 3 2 3 6 2 3" xfId="46542" xr:uid="{00000000-0005-0000-0000-0000CCB50000}"/>
    <cellStyle name="Normal 8 3 2 3 6 3" xfId="46543" xr:uid="{00000000-0005-0000-0000-0000CDB50000}"/>
    <cellStyle name="Normal 8 3 2 3 6 3 2" xfId="46544" xr:uid="{00000000-0005-0000-0000-0000CEB50000}"/>
    <cellStyle name="Normal 8 3 2 3 6 4" xfId="46545" xr:uid="{00000000-0005-0000-0000-0000CFB50000}"/>
    <cellStyle name="Normal 8 3 2 3 7" xfId="46546" xr:uid="{00000000-0005-0000-0000-0000D0B50000}"/>
    <cellStyle name="Normal 8 3 2 3 7 2" xfId="46547" xr:uid="{00000000-0005-0000-0000-0000D1B50000}"/>
    <cellStyle name="Normal 8 3 2 3 7 2 2" xfId="46548" xr:uid="{00000000-0005-0000-0000-0000D2B50000}"/>
    <cellStyle name="Normal 8 3 2 3 7 3" xfId="46549" xr:uid="{00000000-0005-0000-0000-0000D3B50000}"/>
    <cellStyle name="Normal 8 3 2 3 8" xfId="46550" xr:uid="{00000000-0005-0000-0000-0000D4B50000}"/>
    <cellStyle name="Normal 8 3 2 3 8 2" xfId="46551" xr:uid="{00000000-0005-0000-0000-0000D5B50000}"/>
    <cellStyle name="Normal 8 3 2 3 8 2 2" xfId="46552" xr:uid="{00000000-0005-0000-0000-0000D6B50000}"/>
    <cellStyle name="Normal 8 3 2 3 8 3" xfId="46553" xr:uid="{00000000-0005-0000-0000-0000D7B50000}"/>
    <cellStyle name="Normal 8 3 2 3 9" xfId="46554" xr:uid="{00000000-0005-0000-0000-0000D8B50000}"/>
    <cellStyle name="Normal 8 3 2 3 9 2" xfId="46555" xr:uid="{00000000-0005-0000-0000-0000D9B50000}"/>
    <cellStyle name="Normal 8 3 2 4" xfId="46556" xr:uid="{00000000-0005-0000-0000-0000DAB50000}"/>
    <cellStyle name="Normal 8 3 2 4 10" xfId="46557" xr:uid="{00000000-0005-0000-0000-0000DBB50000}"/>
    <cellStyle name="Normal 8 3 2 4 10 2" xfId="46558" xr:uid="{00000000-0005-0000-0000-0000DCB50000}"/>
    <cellStyle name="Normal 8 3 2 4 11" xfId="46559" xr:uid="{00000000-0005-0000-0000-0000DDB50000}"/>
    <cellStyle name="Normal 8 3 2 4 2" xfId="46560" xr:uid="{00000000-0005-0000-0000-0000DEB50000}"/>
    <cellStyle name="Normal 8 3 2 4 2 2" xfId="46561" xr:uid="{00000000-0005-0000-0000-0000DFB50000}"/>
    <cellStyle name="Normal 8 3 2 4 2 2 2" xfId="46562" xr:uid="{00000000-0005-0000-0000-0000E0B50000}"/>
    <cellStyle name="Normal 8 3 2 4 2 2 2 2" xfId="46563" xr:uid="{00000000-0005-0000-0000-0000E1B50000}"/>
    <cellStyle name="Normal 8 3 2 4 2 2 2 2 2" xfId="46564" xr:uid="{00000000-0005-0000-0000-0000E2B50000}"/>
    <cellStyle name="Normal 8 3 2 4 2 2 2 2 2 2" xfId="46565" xr:uid="{00000000-0005-0000-0000-0000E3B50000}"/>
    <cellStyle name="Normal 8 3 2 4 2 2 2 2 3" xfId="46566" xr:uid="{00000000-0005-0000-0000-0000E4B50000}"/>
    <cellStyle name="Normal 8 3 2 4 2 2 2 3" xfId="46567" xr:uid="{00000000-0005-0000-0000-0000E5B50000}"/>
    <cellStyle name="Normal 8 3 2 4 2 2 2 3 2" xfId="46568" xr:uid="{00000000-0005-0000-0000-0000E6B50000}"/>
    <cellStyle name="Normal 8 3 2 4 2 2 2 3 2 2" xfId="46569" xr:uid="{00000000-0005-0000-0000-0000E7B50000}"/>
    <cellStyle name="Normal 8 3 2 4 2 2 2 3 3" xfId="46570" xr:uid="{00000000-0005-0000-0000-0000E8B50000}"/>
    <cellStyle name="Normal 8 3 2 4 2 2 2 4" xfId="46571" xr:uid="{00000000-0005-0000-0000-0000E9B50000}"/>
    <cellStyle name="Normal 8 3 2 4 2 2 2 4 2" xfId="46572" xr:uid="{00000000-0005-0000-0000-0000EAB50000}"/>
    <cellStyle name="Normal 8 3 2 4 2 2 2 5" xfId="46573" xr:uid="{00000000-0005-0000-0000-0000EBB50000}"/>
    <cellStyle name="Normal 8 3 2 4 2 2 3" xfId="46574" xr:uid="{00000000-0005-0000-0000-0000ECB50000}"/>
    <cellStyle name="Normal 8 3 2 4 2 2 3 2" xfId="46575" xr:uid="{00000000-0005-0000-0000-0000EDB50000}"/>
    <cellStyle name="Normal 8 3 2 4 2 2 3 2 2" xfId="46576" xr:uid="{00000000-0005-0000-0000-0000EEB50000}"/>
    <cellStyle name="Normal 8 3 2 4 2 2 3 3" xfId="46577" xr:uid="{00000000-0005-0000-0000-0000EFB50000}"/>
    <cellStyle name="Normal 8 3 2 4 2 2 4" xfId="46578" xr:uid="{00000000-0005-0000-0000-0000F0B50000}"/>
    <cellStyle name="Normal 8 3 2 4 2 2 4 2" xfId="46579" xr:uid="{00000000-0005-0000-0000-0000F1B50000}"/>
    <cellStyle name="Normal 8 3 2 4 2 2 4 2 2" xfId="46580" xr:uid="{00000000-0005-0000-0000-0000F2B50000}"/>
    <cellStyle name="Normal 8 3 2 4 2 2 4 3" xfId="46581" xr:uid="{00000000-0005-0000-0000-0000F3B50000}"/>
    <cellStyle name="Normal 8 3 2 4 2 2 5" xfId="46582" xr:uid="{00000000-0005-0000-0000-0000F4B50000}"/>
    <cellStyle name="Normal 8 3 2 4 2 2 5 2" xfId="46583" xr:uid="{00000000-0005-0000-0000-0000F5B50000}"/>
    <cellStyle name="Normal 8 3 2 4 2 2 6" xfId="46584" xr:uid="{00000000-0005-0000-0000-0000F6B50000}"/>
    <cellStyle name="Normal 8 3 2 4 2 2 6 2" xfId="46585" xr:uid="{00000000-0005-0000-0000-0000F7B50000}"/>
    <cellStyle name="Normal 8 3 2 4 2 2 7" xfId="46586" xr:uid="{00000000-0005-0000-0000-0000F8B50000}"/>
    <cellStyle name="Normal 8 3 2 4 2 3" xfId="46587" xr:uid="{00000000-0005-0000-0000-0000F9B50000}"/>
    <cellStyle name="Normal 8 3 2 4 2 3 2" xfId="46588" xr:uid="{00000000-0005-0000-0000-0000FAB50000}"/>
    <cellStyle name="Normal 8 3 2 4 2 3 2 2" xfId="46589" xr:uid="{00000000-0005-0000-0000-0000FBB50000}"/>
    <cellStyle name="Normal 8 3 2 4 2 3 2 2 2" xfId="46590" xr:uid="{00000000-0005-0000-0000-0000FCB50000}"/>
    <cellStyle name="Normal 8 3 2 4 2 3 2 3" xfId="46591" xr:uid="{00000000-0005-0000-0000-0000FDB50000}"/>
    <cellStyle name="Normal 8 3 2 4 2 3 3" xfId="46592" xr:uid="{00000000-0005-0000-0000-0000FEB50000}"/>
    <cellStyle name="Normal 8 3 2 4 2 3 3 2" xfId="46593" xr:uid="{00000000-0005-0000-0000-0000FFB50000}"/>
    <cellStyle name="Normal 8 3 2 4 2 3 3 2 2" xfId="46594" xr:uid="{00000000-0005-0000-0000-000000B60000}"/>
    <cellStyle name="Normal 8 3 2 4 2 3 3 3" xfId="46595" xr:uid="{00000000-0005-0000-0000-000001B60000}"/>
    <cellStyle name="Normal 8 3 2 4 2 3 4" xfId="46596" xr:uid="{00000000-0005-0000-0000-000002B60000}"/>
    <cellStyle name="Normal 8 3 2 4 2 3 4 2" xfId="46597" xr:uid="{00000000-0005-0000-0000-000003B60000}"/>
    <cellStyle name="Normal 8 3 2 4 2 3 5" xfId="46598" xr:uid="{00000000-0005-0000-0000-000004B60000}"/>
    <cellStyle name="Normal 8 3 2 4 2 4" xfId="46599" xr:uid="{00000000-0005-0000-0000-000005B60000}"/>
    <cellStyle name="Normal 8 3 2 4 2 4 2" xfId="46600" xr:uid="{00000000-0005-0000-0000-000006B60000}"/>
    <cellStyle name="Normal 8 3 2 4 2 4 2 2" xfId="46601" xr:uid="{00000000-0005-0000-0000-000007B60000}"/>
    <cellStyle name="Normal 8 3 2 4 2 4 3" xfId="46602" xr:uid="{00000000-0005-0000-0000-000008B60000}"/>
    <cellStyle name="Normal 8 3 2 4 2 5" xfId="46603" xr:uid="{00000000-0005-0000-0000-000009B60000}"/>
    <cellStyle name="Normal 8 3 2 4 2 5 2" xfId="46604" xr:uid="{00000000-0005-0000-0000-00000AB60000}"/>
    <cellStyle name="Normal 8 3 2 4 2 5 2 2" xfId="46605" xr:uid="{00000000-0005-0000-0000-00000BB60000}"/>
    <cellStyle name="Normal 8 3 2 4 2 5 3" xfId="46606" xr:uid="{00000000-0005-0000-0000-00000CB60000}"/>
    <cellStyle name="Normal 8 3 2 4 2 6" xfId="46607" xr:uid="{00000000-0005-0000-0000-00000DB60000}"/>
    <cellStyle name="Normal 8 3 2 4 2 6 2" xfId="46608" xr:uid="{00000000-0005-0000-0000-00000EB60000}"/>
    <cellStyle name="Normal 8 3 2 4 2 7" xfId="46609" xr:uid="{00000000-0005-0000-0000-00000FB60000}"/>
    <cellStyle name="Normal 8 3 2 4 2 7 2" xfId="46610" xr:uid="{00000000-0005-0000-0000-000010B60000}"/>
    <cellStyle name="Normal 8 3 2 4 2 8" xfId="46611" xr:uid="{00000000-0005-0000-0000-000011B60000}"/>
    <cellStyle name="Normal 8 3 2 4 3" xfId="46612" xr:uid="{00000000-0005-0000-0000-000012B60000}"/>
    <cellStyle name="Normal 8 3 2 4 3 2" xfId="46613" xr:uid="{00000000-0005-0000-0000-000013B60000}"/>
    <cellStyle name="Normal 8 3 2 4 3 2 2" xfId="46614" xr:uid="{00000000-0005-0000-0000-000014B60000}"/>
    <cellStyle name="Normal 8 3 2 4 3 2 2 2" xfId="46615" xr:uid="{00000000-0005-0000-0000-000015B60000}"/>
    <cellStyle name="Normal 8 3 2 4 3 2 2 2 2" xfId="46616" xr:uid="{00000000-0005-0000-0000-000016B60000}"/>
    <cellStyle name="Normal 8 3 2 4 3 2 2 3" xfId="46617" xr:uid="{00000000-0005-0000-0000-000017B60000}"/>
    <cellStyle name="Normal 8 3 2 4 3 2 3" xfId="46618" xr:uid="{00000000-0005-0000-0000-000018B60000}"/>
    <cellStyle name="Normal 8 3 2 4 3 2 3 2" xfId="46619" xr:uid="{00000000-0005-0000-0000-000019B60000}"/>
    <cellStyle name="Normal 8 3 2 4 3 2 3 2 2" xfId="46620" xr:uid="{00000000-0005-0000-0000-00001AB60000}"/>
    <cellStyle name="Normal 8 3 2 4 3 2 3 3" xfId="46621" xr:uid="{00000000-0005-0000-0000-00001BB60000}"/>
    <cellStyle name="Normal 8 3 2 4 3 2 4" xfId="46622" xr:uid="{00000000-0005-0000-0000-00001CB60000}"/>
    <cellStyle name="Normal 8 3 2 4 3 2 4 2" xfId="46623" xr:uid="{00000000-0005-0000-0000-00001DB60000}"/>
    <cellStyle name="Normal 8 3 2 4 3 2 5" xfId="46624" xr:uid="{00000000-0005-0000-0000-00001EB60000}"/>
    <cellStyle name="Normal 8 3 2 4 3 3" xfId="46625" xr:uid="{00000000-0005-0000-0000-00001FB60000}"/>
    <cellStyle name="Normal 8 3 2 4 3 3 2" xfId="46626" xr:uid="{00000000-0005-0000-0000-000020B60000}"/>
    <cellStyle name="Normal 8 3 2 4 3 3 2 2" xfId="46627" xr:uid="{00000000-0005-0000-0000-000021B60000}"/>
    <cellStyle name="Normal 8 3 2 4 3 3 3" xfId="46628" xr:uid="{00000000-0005-0000-0000-000022B60000}"/>
    <cellStyle name="Normal 8 3 2 4 3 4" xfId="46629" xr:uid="{00000000-0005-0000-0000-000023B60000}"/>
    <cellStyle name="Normal 8 3 2 4 3 4 2" xfId="46630" xr:uid="{00000000-0005-0000-0000-000024B60000}"/>
    <cellStyle name="Normal 8 3 2 4 3 4 2 2" xfId="46631" xr:uid="{00000000-0005-0000-0000-000025B60000}"/>
    <cellStyle name="Normal 8 3 2 4 3 4 3" xfId="46632" xr:uid="{00000000-0005-0000-0000-000026B60000}"/>
    <cellStyle name="Normal 8 3 2 4 3 5" xfId="46633" xr:uid="{00000000-0005-0000-0000-000027B60000}"/>
    <cellStyle name="Normal 8 3 2 4 3 5 2" xfId="46634" xr:uid="{00000000-0005-0000-0000-000028B60000}"/>
    <cellStyle name="Normal 8 3 2 4 3 6" xfId="46635" xr:uid="{00000000-0005-0000-0000-000029B60000}"/>
    <cellStyle name="Normal 8 3 2 4 3 6 2" xfId="46636" xr:uid="{00000000-0005-0000-0000-00002AB60000}"/>
    <cellStyle name="Normal 8 3 2 4 3 7" xfId="46637" xr:uid="{00000000-0005-0000-0000-00002BB60000}"/>
    <cellStyle name="Normal 8 3 2 4 4" xfId="46638" xr:uid="{00000000-0005-0000-0000-00002CB60000}"/>
    <cellStyle name="Normal 8 3 2 4 4 2" xfId="46639" xr:uid="{00000000-0005-0000-0000-00002DB60000}"/>
    <cellStyle name="Normal 8 3 2 4 4 2 2" xfId="46640" xr:uid="{00000000-0005-0000-0000-00002EB60000}"/>
    <cellStyle name="Normal 8 3 2 4 4 2 2 2" xfId="46641" xr:uid="{00000000-0005-0000-0000-00002FB60000}"/>
    <cellStyle name="Normal 8 3 2 4 4 2 2 2 2" xfId="46642" xr:uid="{00000000-0005-0000-0000-000030B60000}"/>
    <cellStyle name="Normal 8 3 2 4 4 2 2 3" xfId="46643" xr:uid="{00000000-0005-0000-0000-000031B60000}"/>
    <cellStyle name="Normal 8 3 2 4 4 2 3" xfId="46644" xr:uid="{00000000-0005-0000-0000-000032B60000}"/>
    <cellStyle name="Normal 8 3 2 4 4 2 3 2" xfId="46645" xr:uid="{00000000-0005-0000-0000-000033B60000}"/>
    <cellStyle name="Normal 8 3 2 4 4 2 3 2 2" xfId="46646" xr:uid="{00000000-0005-0000-0000-000034B60000}"/>
    <cellStyle name="Normal 8 3 2 4 4 2 3 3" xfId="46647" xr:uid="{00000000-0005-0000-0000-000035B60000}"/>
    <cellStyle name="Normal 8 3 2 4 4 2 4" xfId="46648" xr:uid="{00000000-0005-0000-0000-000036B60000}"/>
    <cellStyle name="Normal 8 3 2 4 4 2 4 2" xfId="46649" xr:uid="{00000000-0005-0000-0000-000037B60000}"/>
    <cellStyle name="Normal 8 3 2 4 4 2 5" xfId="46650" xr:uid="{00000000-0005-0000-0000-000038B60000}"/>
    <cellStyle name="Normal 8 3 2 4 4 3" xfId="46651" xr:uid="{00000000-0005-0000-0000-000039B60000}"/>
    <cellStyle name="Normal 8 3 2 4 4 3 2" xfId="46652" xr:uid="{00000000-0005-0000-0000-00003AB60000}"/>
    <cellStyle name="Normal 8 3 2 4 4 3 2 2" xfId="46653" xr:uid="{00000000-0005-0000-0000-00003BB60000}"/>
    <cellStyle name="Normal 8 3 2 4 4 3 3" xfId="46654" xr:uid="{00000000-0005-0000-0000-00003CB60000}"/>
    <cellStyle name="Normal 8 3 2 4 4 4" xfId="46655" xr:uid="{00000000-0005-0000-0000-00003DB60000}"/>
    <cellStyle name="Normal 8 3 2 4 4 4 2" xfId="46656" xr:uid="{00000000-0005-0000-0000-00003EB60000}"/>
    <cellStyle name="Normal 8 3 2 4 4 4 2 2" xfId="46657" xr:uid="{00000000-0005-0000-0000-00003FB60000}"/>
    <cellStyle name="Normal 8 3 2 4 4 4 3" xfId="46658" xr:uid="{00000000-0005-0000-0000-000040B60000}"/>
    <cellStyle name="Normal 8 3 2 4 4 5" xfId="46659" xr:uid="{00000000-0005-0000-0000-000041B60000}"/>
    <cellStyle name="Normal 8 3 2 4 4 5 2" xfId="46660" xr:uid="{00000000-0005-0000-0000-000042B60000}"/>
    <cellStyle name="Normal 8 3 2 4 4 6" xfId="46661" xr:uid="{00000000-0005-0000-0000-000043B60000}"/>
    <cellStyle name="Normal 8 3 2 4 4 6 2" xfId="46662" xr:uid="{00000000-0005-0000-0000-000044B60000}"/>
    <cellStyle name="Normal 8 3 2 4 4 7" xfId="46663" xr:uid="{00000000-0005-0000-0000-000045B60000}"/>
    <cellStyle name="Normal 8 3 2 4 5" xfId="46664" xr:uid="{00000000-0005-0000-0000-000046B60000}"/>
    <cellStyle name="Normal 8 3 2 4 5 2" xfId="46665" xr:uid="{00000000-0005-0000-0000-000047B60000}"/>
    <cellStyle name="Normal 8 3 2 4 5 2 2" xfId="46666" xr:uid="{00000000-0005-0000-0000-000048B60000}"/>
    <cellStyle name="Normal 8 3 2 4 5 2 2 2" xfId="46667" xr:uid="{00000000-0005-0000-0000-000049B60000}"/>
    <cellStyle name="Normal 8 3 2 4 5 2 3" xfId="46668" xr:uid="{00000000-0005-0000-0000-00004AB60000}"/>
    <cellStyle name="Normal 8 3 2 4 5 3" xfId="46669" xr:uid="{00000000-0005-0000-0000-00004BB60000}"/>
    <cellStyle name="Normal 8 3 2 4 5 3 2" xfId="46670" xr:uid="{00000000-0005-0000-0000-00004CB60000}"/>
    <cellStyle name="Normal 8 3 2 4 5 3 2 2" xfId="46671" xr:uid="{00000000-0005-0000-0000-00004DB60000}"/>
    <cellStyle name="Normal 8 3 2 4 5 3 3" xfId="46672" xr:uid="{00000000-0005-0000-0000-00004EB60000}"/>
    <cellStyle name="Normal 8 3 2 4 5 4" xfId="46673" xr:uid="{00000000-0005-0000-0000-00004FB60000}"/>
    <cellStyle name="Normal 8 3 2 4 5 4 2" xfId="46674" xr:uid="{00000000-0005-0000-0000-000050B60000}"/>
    <cellStyle name="Normal 8 3 2 4 5 5" xfId="46675" xr:uid="{00000000-0005-0000-0000-000051B60000}"/>
    <cellStyle name="Normal 8 3 2 4 6" xfId="46676" xr:uid="{00000000-0005-0000-0000-000052B60000}"/>
    <cellStyle name="Normal 8 3 2 4 6 2" xfId="46677" xr:uid="{00000000-0005-0000-0000-000053B60000}"/>
    <cellStyle name="Normal 8 3 2 4 6 2 2" xfId="46678" xr:uid="{00000000-0005-0000-0000-000054B60000}"/>
    <cellStyle name="Normal 8 3 2 4 6 2 2 2" xfId="46679" xr:uid="{00000000-0005-0000-0000-000055B60000}"/>
    <cellStyle name="Normal 8 3 2 4 6 2 3" xfId="46680" xr:uid="{00000000-0005-0000-0000-000056B60000}"/>
    <cellStyle name="Normal 8 3 2 4 6 3" xfId="46681" xr:uid="{00000000-0005-0000-0000-000057B60000}"/>
    <cellStyle name="Normal 8 3 2 4 6 3 2" xfId="46682" xr:uid="{00000000-0005-0000-0000-000058B60000}"/>
    <cellStyle name="Normal 8 3 2 4 6 4" xfId="46683" xr:uid="{00000000-0005-0000-0000-000059B60000}"/>
    <cellStyle name="Normal 8 3 2 4 7" xfId="46684" xr:uid="{00000000-0005-0000-0000-00005AB60000}"/>
    <cellStyle name="Normal 8 3 2 4 7 2" xfId="46685" xr:uid="{00000000-0005-0000-0000-00005BB60000}"/>
    <cellStyle name="Normal 8 3 2 4 7 2 2" xfId="46686" xr:uid="{00000000-0005-0000-0000-00005CB60000}"/>
    <cellStyle name="Normal 8 3 2 4 7 3" xfId="46687" xr:uid="{00000000-0005-0000-0000-00005DB60000}"/>
    <cellStyle name="Normal 8 3 2 4 8" xfId="46688" xr:uid="{00000000-0005-0000-0000-00005EB60000}"/>
    <cellStyle name="Normal 8 3 2 4 8 2" xfId="46689" xr:uid="{00000000-0005-0000-0000-00005FB60000}"/>
    <cellStyle name="Normal 8 3 2 4 8 2 2" xfId="46690" xr:uid="{00000000-0005-0000-0000-000060B60000}"/>
    <cellStyle name="Normal 8 3 2 4 8 3" xfId="46691" xr:uid="{00000000-0005-0000-0000-000061B60000}"/>
    <cellStyle name="Normal 8 3 2 4 9" xfId="46692" xr:uid="{00000000-0005-0000-0000-000062B60000}"/>
    <cellStyle name="Normal 8 3 2 4 9 2" xfId="46693" xr:uid="{00000000-0005-0000-0000-000063B60000}"/>
    <cellStyle name="Normal 8 3 2 5" xfId="46694" xr:uid="{00000000-0005-0000-0000-000064B60000}"/>
    <cellStyle name="Normal 8 3 2 5 10" xfId="46695" xr:uid="{00000000-0005-0000-0000-000065B60000}"/>
    <cellStyle name="Normal 8 3 2 5 10 2" xfId="46696" xr:uid="{00000000-0005-0000-0000-000066B60000}"/>
    <cellStyle name="Normal 8 3 2 5 11" xfId="46697" xr:uid="{00000000-0005-0000-0000-000067B60000}"/>
    <cellStyle name="Normal 8 3 2 5 2" xfId="46698" xr:uid="{00000000-0005-0000-0000-000068B60000}"/>
    <cellStyle name="Normal 8 3 2 5 2 2" xfId="46699" xr:uid="{00000000-0005-0000-0000-000069B60000}"/>
    <cellStyle name="Normal 8 3 2 5 2 2 2" xfId="46700" xr:uid="{00000000-0005-0000-0000-00006AB60000}"/>
    <cellStyle name="Normal 8 3 2 5 2 2 2 2" xfId="46701" xr:uid="{00000000-0005-0000-0000-00006BB60000}"/>
    <cellStyle name="Normal 8 3 2 5 2 2 2 2 2" xfId="46702" xr:uid="{00000000-0005-0000-0000-00006CB60000}"/>
    <cellStyle name="Normal 8 3 2 5 2 2 2 2 2 2" xfId="46703" xr:uid="{00000000-0005-0000-0000-00006DB60000}"/>
    <cellStyle name="Normal 8 3 2 5 2 2 2 2 3" xfId="46704" xr:uid="{00000000-0005-0000-0000-00006EB60000}"/>
    <cellStyle name="Normal 8 3 2 5 2 2 2 3" xfId="46705" xr:uid="{00000000-0005-0000-0000-00006FB60000}"/>
    <cellStyle name="Normal 8 3 2 5 2 2 2 3 2" xfId="46706" xr:uid="{00000000-0005-0000-0000-000070B60000}"/>
    <cellStyle name="Normal 8 3 2 5 2 2 2 3 2 2" xfId="46707" xr:uid="{00000000-0005-0000-0000-000071B60000}"/>
    <cellStyle name="Normal 8 3 2 5 2 2 2 3 3" xfId="46708" xr:uid="{00000000-0005-0000-0000-000072B60000}"/>
    <cellStyle name="Normal 8 3 2 5 2 2 2 4" xfId="46709" xr:uid="{00000000-0005-0000-0000-000073B60000}"/>
    <cellStyle name="Normal 8 3 2 5 2 2 2 4 2" xfId="46710" xr:uid="{00000000-0005-0000-0000-000074B60000}"/>
    <cellStyle name="Normal 8 3 2 5 2 2 2 5" xfId="46711" xr:uid="{00000000-0005-0000-0000-000075B60000}"/>
    <cellStyle name="Normal 8 3 2 5 2 2 3" xfId="46712" xr:uid="{00000000-0005-0000-0000-000076B60000}"/>
    <cellStyle name="Normal 8 3 2 5 2 2 3 2" xfId="46713" xr:uid="{00000000-0005-0000-0000-000077B60000}"/>
    <cellStyle name="Normal 8 3 2 5 2 2 3 2 2" xfId="46714" xr:uid="{00000000-0005-0000-0000-000078B60000}"/>
    <cellStyle name="Normal 8 3 2 5 2 2 3 3" xfId="46715" xr:uid="{00000000-0005-0000-0000-000079B60000}"/>
    <cellStyle name="Normal 8 3 2 5 2 2 4" xfId="46716" xr:uid="{00000000-0005-0000-0000-00007AB60000}"/>
    <cellStyle name="Normal 8 3 2 5 2 2 4 2" xfId="46717" xr:uid="{00000000-0005-0000-0000-00007BB60000}"/>
    <cellStyle name="Normal 8 3 2 5 2 2 4 2 2" xfId="46718" xr:uid="{00000000-0005-0000-0000-00007CB60000}"/>
    <cellStyle name="Normal 8 3 2 5 2 2 4 3" xfId="46719" xr:uid="{00000000-0005-0000-0000-00007DB60000}"/>
    <cellStyle name="Normal 8 3 2 5 2 2 5" xfId="46720" xr:uid="{00000000-0005-0000-0000-00007EB60000}"/>
    <cellStyle name="Normal 8 3 2 5 2 2 5 2" xfId="46721" xr:uid="{00000000-0005-0000-0000-00007FB60000}"/>
    <cellStyle name="Normal 8 3 2 5 2 2 6" xfId="46722" xr:uid="{00000000-0005-0000-0000-000080B60000}"/>
    <cellStyle name="Normal 8 3 2 5 2 2 6 2" xfId="46723" xr:uid="{00000000-0005-0000-0000-000081B60000}"/>
    <cellStyle name="Normal 8 3 2 5 2 2 7" xfId="46724" xr:uid="{00000000-0005-0000-0000-000082B60000}"/>
    <cellStyle name="Normal 8 3 2 5 2 3" xfId="46725" xr:uid="{00000000-0005-0000-0000-000083B60000}"/>
    <cellStyle name="Normal 8 3 2 5 2 3 2" xfId="46726" xr:uid="{00000000-0005-0000-0000-000084B60000}"/>
    <cellStyle name="Normal 8 3 2 5 2 3 2 2" xfId="46727" xr:uid="{00000000-0005-0000-0000-000085B60000}"/>
    <cellStyle name="Normal 8 3 2 5 2 3 2 2 2" xfId="46728" xr:uid="{00000000-0005-0000-0000-000086B60000}"/>
    <cellStyle name="Normal 8 3 2 5 2 3 2 3" xfId="46729" xr:uid="{00000000-0005-0000-0000-000087B60000}"/>
    <cellStyle name="Normal 8 3 2 5 2 3 3" xfId="46730" xr:uid="{00000000-0005-0000-0000-000088B60000}"/>
    <cellStyle name="Normal 8 3 2 5 2 3 3 2" xfId="46731" xr:uid="{00000000-0005-0000-0000-000089B60000}"/>
    <cellStyle name="Normal 8 3 2 5 2 3 3 2 2" xfId="46732" xr:uid="{00000000-0005-0000-0000-00008AB60000}"/>
    <cellStyle name="Normal 8 3 2 5 2 3 3 3" xfId="46733" xr:uid="{00000000-0005-0000-0000-00008BB60000}"/>
    <cellStyle name="Normal 8 3 2 5 2 3 4" xfId="46734" xr:uid="{00000000-0005-0000-0000-00008CB60000}"/>
    <cellStyle name="Normal 8 3 2 5 2 3 4 2" xfId="46735" xr:uid="{00000000-0005-0000-0000-00008DB60000}"/>
    <cellStyle name="Normal 8 3 2 5 2 3 5" xfId="46736" xr:uid="{00000000-0005-0000-0000-00008EB60000}"/>
    <cellStyle name="Normal 8 3 2 5 2 4" xfId="46737" xr:uid="{00000000-0005-0000-0000-00008FB60000}"/>
    <cellStyle name="Normal 8 3 2 5 2 4 2" xfId="46738" xr:uid="{00000000-0005-0000-0000-000090B60000}"/>
    <cellStyle name="Normal 8 3 2 5 2 4 2 2" xfId="46739" xr:uid="{00000000-0005-0000-0000-000091B60000}"/>
    <cellStyle name="Normal 8 3 2 5 2 4 3" xfId="46740" xr:uid="{00000000-0005-0000-0000-000092B60000}"/>
    <cellStyle name="Normal 8 3 2 5 2 5" xfId="46741" xr:uid="{00000000-0005-0000-0000-000093B60000}"/>
    <cellStyle name="Normal 8 3 2 5 2 5 2" xfId="46742" xr:uid="{00000000-0005-0000-0000-000094B60000}"/>
    <cellStyle name="Normal 8 3 2 5 2 5 2 2" xfId="46743" xr:uid="{00000000-0005-0000-0000-000095B60000}"/>
    <cellStyle name="Normal 8 3 2 5 2 5 3" xfId="46744" xr:uid="{00000000-0005-0000-0000-000096B60000}"/>
    <cellStyle name="Normal 8 3 2 5 2 6" xfId="46745" xr:uid="{00000000-0005-0000-0000-000097B60000}"/>
    <cellStyle name="Normal 8 3 2 5 2 6 2" xfId="46746" xr:uid="{00000000-0005-0000-0000-000098B60000}"/>
    <cellStyle name="Normal 8 3 2 5 2 7" xfId="46747" xr:uid="{00000000-0005-0000-0000-000099B60000}"/>
    <cellStyle name="Normal 8 3 2 5 2 7 2" xfId="46748" xr:uid="{00000000-0005-0000-0000-00009AB60000}"/>
    <cellStyle name="Normal 8 3 2 5 2 8" xfId="46749" xr:uid="{00000000-0005-0000-0000-00009BB60000}"/>
    <cellStyle name="Normal 8 3 2 5 3" xfId="46750" xr:uid="{00000000-0005-0000-0000-00009CB60000}"/>
    <cellStyle name="Normal 8 3 2 5 3 2" xfId="46751" xr:uid="{00000000-0005-0000-0000-00009DB60000}"/>
    <cellStyle name="Normal 8 3 2 5 3 2 2" xfId="46752" xr:uid="{00000000-0005-0000-0000-00009EB60000}"/>
    <cellStyle name="Normal 8 3 2 5 3 2 2 2" xfId="46753" xr:uid="{00000000-0005-0000-0000-00009FB60000}"/>
    <cellStyle name="Normal 8 3 2 5 3 2 2 2 2" xfId="46754" xr:uid="{00000000-0005-0000-0000-0000A0B60000}"/>
    <cellStyle name="Normal 8 3 2 5 3 2 2 3" xfId="46755" xr:uid="{00000000-0005-0000-0000-0000A1B60000}"/>
    <cellStyle name="Normal 8 3 2 5 3 2 3" xfId="46756" xr:uid="{00000000-0005-0000-0000-0000A2B60000}"/>
    <cellStyle name="Normal 8 3 2 5 3 2 3 2" xfId="46757" xr:uid="{00000000-0005-0000-0000-0000A3B60000}"/>
    <cellStyle name="Normal 8 3 2 5 3 2 3 2 2" xfId="46758" xr:uid="{00000000-0005-0000-0000-0000A4B60000}"/>
    <cellStyle name="Normal 8 3 2 5 3 2 3 3" xfId="46759" xr:uid="{00000000-0005-0000-0000-0000A5B60000}"/>
    <cellStyle name="Normal 8 3 2 5 3 2 4" xfId="46760" xr:uid="{00000000-0005-0000-0000-0000A6B60000}"/>
    <cellStyle name="Normal 8 3 2 5 3 2 4 2" xfId="46761" xr:uid="{00000000-0005-0000-0000-0000A7B60000}"/>
    <cellStyle name="Normal 8 3 2 5 3 2 5" xfId="46762" xr:uid="{00000000-0005-0000-0000-0000A8B60000}"/>
    <cellStyle name="Normal 8 3 2 5 3 3" xfId="46763" xr:uid="{00000000-0005-0000-0000-0000A9B60000}"/>
    <cellStyle name="Normal 8 3 2 5 3 3 2" xfId="46764" xr:uid="{00000000-0005-0000-0000-0000AAB60000}"/>
    <cellStyle name="Normal 8 3 2 5 3 3 2 2" xfId="46765" xr:uid="{00000000-0005-0000-0000-0000ABB60000}"/>
    <cellStyle name="Normal 8 3 2 5 3 3 3" xfId="46766" xr:uid="{00000000-0005-0000-0000-0000ACB60000}"/>
    <cellStyle name="Normal 8 3 2 5 3 4" xfId="46767" xr:uid="{00000000-0005-0000-0000-0000ADB60000}"/>
    <cellStyle name="Normal 8 3 2 5 3 4 2" xfId="46768" xr:uid="{00000000-0005-0000-0000-0000AEB60000}"/>
    <cellStyle name="Normal 8 3 2 5 3 4 2 2" xfId="46769" xr:uid="{00000000-0005-0000-0000-0000AFB60000}"/>
    <cellStyle name="Normal 8 3 2 5 3 4 3" xfId="46770" xr:uid="{00000000-0005-0000-0000-0000B0B60000}"/>
    <cellStyle name="Normal 8 3 2 5 3 5" xfId="46771" xr:uid="{00000000-0005-0000-0000-0000B1B60000}"/>
    <cellStyle name="Normal 8 3 2 5 3 5 2" xfId="46772" xr:uid="{00000000-0005-0000-0000-0000B2B60000}"/>
    <cellStyle name="Normal 8 3 2 5 3 6" xfId="46773" xr:uid="{00000000-0005-0000-0000-0000B3B60000}"/>
    <cellStyle name="Normal 8 3 2 5 3 6 2" xfId="46774" xr:uid="{00000000-0005-0000-0000-0000B4B60000}"/>
    <cellStyle name="Normal 8 3 2 5 3 7" xfId="46775" xr:uid="{00000000-0005-0000-0000-0000B5B60000}"/>
    <cellStyle name="Normal 8 3 2 5 4" xfId="46776" xr:uid="{00000000-0005-0000-0000-0000B6B60000}"/>
    <cellStyle name="Normal 8 3 2 5 4 2" xfId="46777" xr:uid="{00000000-0005-0000-0000-0000B7B60000}"/>
    <cellStyle name="Normal 8 3 2 5 4 2 2" xfId="46778" xr:uid="{00000000-0005-0000-0000-0000B8B60000}"/>
    <cellStyle name="Normal 8 3 2 5 4 2 2 2" xfId="46779" xr:uid="{00000000-0005-0000-0000-0000B9B60000}"/>
    <cellStyle name="Normal 8 3 2 5 4 2 2 2 2" xfId="46780" xr:uid="{00000000-0005-0000-0000-0000BAB60000}"/>
    <cellStyle name="Normal 8 3 2 5 4 2 2 3" xfId="46781" xr:uid="{00000000-0005-0000-0000-0000BBB60000}"/>
    <cellStyle name="Normal 8 3 2 5 4 2 3" xfId="46782" xr:uid="{00000000-0005-0000-0000-0000BCB60000}"/>
    <cellStyle name="Normal 8 3 2 5 4 2 3 2" xfId="46783" xr:uid="{00000000-0005-0000-0000-0000BDB60000}"/>
    <cellStyle name="Normal 8 3 2 5 4 2 3 2 2" xfId="46784" xr:uid="{00000000-0005-0000-0000-0000BEB60000}"/>
    <cellStyle name="Normal 8 3 2 5 4 2 3 3" xfId="46785" xr:uid="{00000000-0005-0000-0000-0000BFB60000}"/>
    <cellStyle name="Normal 8 3 2 5 4 2 4" xfId="46786" xr:uid="{00000000-0005-0000-0000-0000C0B60000}"/>
    <cellStyle name="Normal 8 3 2 5 4 2 4 2" xfId="46787" xr:uid="{00000000-0005-0000-0000-0000C1B60000}"/>
    <cellStyle name="Normal 8 3 2 5 4 2 5" xfId="46788" xr:uid="{00000000-0005-0000-0000-0000C2B60000}"/>
    <cellStyle name="Normal 8 3 2 5 4 3" xfId="46789" xr:uid="{00000000-0005-0000-0000-0000C3B60000}"/>
    <cellStyle name="Normal 8 3 2 5 4 3 2" xfId="46790" xr:uid="{00000000-0005-0000-0000-0000C4B60000}"/>
    <cellStyle name="Normal 8 3 2 5 4 3 2 2" xfId="46791" xr:uid="{00000000-0005-0000-0000-0000C5B60000}"/>
    <cellStyle name="Normal 8 3 2 5 4 3 3" xfId="46792" xr:uid="{00000000-0005-0000-0000-0000C6B60000}"/>
    <cellStyle name="Normal 8 3 2 5 4 4" xfId="46793" xr:uid="{00000000-0005-0000-0000-0000C7B60000}"/>
    <cellStyle name="Normal 8 3 2 5 4 4 2" xfId="46794" xr:uid="{00000000-0005-0000-0000-0000C8B60000}"/>
    <cellStyle name="Normal 8 3 2 5 4 4 2 2" xfId="46795" xr:uid="{00000000-0005-0000-0000-0000C9B60000}"/>
    <cellStyle name="Normal 8 3 2 5 4 4 3" xfId="46796" xr:uid="{00000000-0005-0000-0000-0000CAB60000}"/>
    <cellStyle name="Normal 8 3 2 5 4 5" xfId="46797" xr:uid="{00000000-0005-0000-0000-0000CBB60000}"/>
    <cellStyle name="Normal 8 3 2 5 4 5 2" xfId="46798" xr:uid="{00000000-0005-0000-0000-0000CCB60000}"/>
    <cellStyle name="Normal 8 3 2 5 4 6" xfId="46799" xr:uid="{00000000-0005-0000-0000-0000CDB60000}"/>
    <cellStyle name="Normal 8 3 2 5 4 6 2" xfId="46800" xr:uid="{00000000-0005-0000-0000-0000CEB60000}"/>
    <cellStyle name="Normal 8 3 2 5 4 7" xfId="46801" xr:uid="{00000000-0005-0000-0000-0000CFB60000}"/>
    <cellStyle name="Normal 8 3 2 5 5" xfId="46802" xr:uid="{00000000-0005-0000-0000-0000D0B60000}"/>
    <cellStyle name="Normal 8 3 2 5 5 2" xfId="46803" xr:uid="{00000000-0005-0000-0000-0000D1B60000}"/>
    <cellStyle name="Normal 8 3 2 5 5 2 2" xfId="46804" xr:uid="{00000000-0005-0000-0000-0000D2B60000}"/>
    <cellStyle name="Normal 8 3 2 5 5 2 2 2" xfId="46805" xr:uid="{00000000-0005-0000-0000-0000D3B60000}"/>
    <cellStyle name="Normal 8 3 2 5 5 2 3" xfId="46806" xr:uid="{00000000-0005-0000-0000-0000D4B60000}"/>
    <cellStyle name="Normal 8 3 2 5 5 3" xfId="46807" xr:uid="{00000000-0005-0000-0000-0000D5B60000}"/>
    <cellStyle name="Normal 8 3 2 5 5 3 2" xfId="46808" xr:uid="{00000000-0005-0000-0000-0000D6B60000}"/>
    <cellStyle name="Normal 8 3 2 5 5 3 2 2" xfId="46809" xr:uid="{00000000-0005-0000-0000-0000D7B60000}"/>
    <cellStyle name="Normal 8 3 2 5 5 3 3" xfId="46810" xr:uid="{00000000-0005-0000-0000-0000D8B60000}"/>
    <cellStyle name="Normal 8 3 2 5 5 4" xfId="46811" xr:uid="{00000000-0005-0000-0000-0000D9B60000}"/>
    <cellStyle name="Normal 8 3 2 5 5 4 2" xfId="46812" xr:uid="{00000000-0005-0000-0000-0000DAB60000}"/>
    <cellStyle name="Normal 8 3 2 5 5 5" xfId="46813" xr:uid="{00000000-0005-0000-0000-0000DBB60000}"/>
    <cellStyle name="Normal 8 3 2 5 6" xfId="46814" xr:uid="{00000000-0005-0000-0000-0000DCB60000}"/>
    <cellStyle name="Normal 8 3 2 5 6 2" xfId="46815" xr:uid="{00000000-0005-0000-0000-0000DDB60000}"/>
    <cellStyle name="Normal 8 3 2 5 6 2 2" xfId="46816" xr:uid="{00000000-0005-0000-0000-0000DEB60000}"/>
    <cellStyle name="Normal 8 3 2 5 6 2 2 2" xfId="46817" xr:uid="{00000000-0005-0000-0000-0000DFB60000}"/>
    <cellStyle name="Normal 8 3 2 5 6 2 3" xfId="46818" xr:uid="{00000000-0005-0000-0000-0000E0B60000}"/>
    <cellStyle name="Normal 8 3 2 5 6 3" xfId="46819" xr:uid="{00000000-0005-0000-0000-0000E1B60000}"/>
    <cellStyle name="Normal 8 3 2 5 6 3 2" xfId="46820" xr:uid="{00000000-0005-0000-0000-0000E2B60000}"/>
    <cellStyle name="Normal 8 3 2 5 6 4" xfId="46821" xr:uid="{00000000-0005-0000-0000-0000E3B60000}"/>
    <cellStyle name="Normal 8 3 2 5 7" xfId="46822" xr:uid="{00000000-0005-0000-0000-0000E4B60000}"/>
    <cellStyle name="Normal 8 3 2 5 7 2" xfId="46823" xr:uid="{00000000-0005-0000-0000-0000E5B60000}"/>
    <cellStyle name="Normal 8 3 2 5 7 2 2" xfId="46824" xr:uid="{00000000-0005-0000-0000-0000E6B60000}"/>
    <cellStyle name="Normal 8 3 2 5 7 3" xfId="46825" xr:uid="{00000000-0005-0000-0000-0000E7B60000}"/>
    <cellStyle name="Normal 8 3 2 5 8" xfId="46826" xr:uid="{00000000-0005-0000-0000-0000E8B60000}"/>
    <cellStyle name="Normal 8 3 2 5 8 2" xfId="46827" xr:uid="{00000000-0005-0000-0000-0000E9B60000}"/>
    <cellStyle name="Normal 8 3 2 5 8 2 2" xfId="46828" xr:uid="{00000000-0005-0000-0000-0000EAB60000}"/>
    <cellStyle name="Normal 8 3 2 5 8 3" xfId="46829" xr:uid="{00000000-0005-0000-0000-0000EBB60000}"/>
    <cellStyle name="Normal 8 3 2 5 9" xfId="46830" xr:uid="{00000000-0005-0000-0000-0000ECB60000}"/>
    <cellStyle name="Normal 8 3 2 5 9 2" xfId="46831" xr:uid="{00000000-0005-0000-0000-0000EDB60000}"/>
    <cellStyle name="Normal 8 3 2 6" xfId="46832" xr:uid="{00000000-0005-0000-0000-0000EEB60000}"/>
    <cellStyle name="Normal 8 3 2 6 2" xfId="46833" xr:uid="{00000000-0005-0000-0000-0000EFB60000}"/>
    <cellStyle name="Normal 8 3 2 6 2 2" xfId="46834" xr:uid="{00000000-0005-0000-0000-0000F0B60000}"/>
    <cellStyle name="Normal 8 3 2 6 2 2 2" xfId="46835" xr:uid="{00000000-0005-0000-0000-0000F1B60000}"/>
    <cellStyle name="Normal 8 3 2 6 2 2 2 2" xfId="46836" xr:uid="{00000000-0005-0000-0000-0000F2B60000}"/>
    <cellStyle name="Normal 8 3 2 6 2 2 2 2 2" xfId="46837" xr:uid="{00000000-0005-0000-0000-0000F3B60000}"/>
    <cellStyle name="Normal 8 3 2 6 2 2 2 3" xfId="46838" xr:uid="{00000000-0005-0000-0000-0000F4B60000}"/>
    <cellStyle name="Normal 8 3 2 6 2 2 3" xfId="46839" xr:uid="{00000000-0005-0000-0000-0000F5B60000}"/>
    <cellStyle name="Normal 8 3 2 6 2 2 3 2" xfId="46840" xr:uid="{00000000-0005-0000-0000-0000F6B60000}"/>
    <cellStyle name="Normal 8 3 2 6 2 2 3 2 2" xfId="46841" xr:uid="{00000000-0005-0000-0000-0000F7B60000}"/>
    <cellStyle name="Normal 8 3 2 6 2 2 3 3" xfId="46842" xr:uid="{00000000-0005-0000-0000-0000F8B60000}"/>
    <cellStyle name="Normal 8 3 2 6 2 2 4" xfId="46843" xr:uid="{00000000-0005-0000-0000-0000F9B60000}"/>
    <cellStyle name="Normal 8 3 2 6 2 2 4 2" xfId="46844" xr:uid="{00000000-0005-0000-0000-0000FAB60000}"/>
    <cellStyle name="Normal 8 3 2 6 2 2 5" xfId="46845" xr:uid="{00000000-0005-0000-0000-0000FBB60000}"/>
    <cellStyle name="Normal 8 3 2 6 2 3" xfId="46846" xr:uid="{00000000-0005-0000-0000-0000FCB60000}"/>
    <cellStyle name="Normal 8 3 2 6 2 3 2" xfId="46847" xr:uid="{00000000-0005-0000-0000-0000FDB60000}"/>
    <cellStyle name="Normal 8 3 2 6 2 3 2 2" xfId="46848" xr:uid="{00000000-0005-0000-0000-0000FEB60000}"/>
    <cellStyle name="Normal 8 3 2 6 2 3 3" xfId="46849" xr:uid="{00000000-0005-0000-0000-0000FFB60000}"/>
    <cellStyle name="Normal 8 3 2 6 2 4" xfId="46850" xr:uid="{00000000-0005-0000-0000-000000B70000}"/>
    <cellStyle name="Normal 8 3 2 6 2 4 2" xfId="46851" xr:uid="{00000000-0005-0000-0000-000001B70000}"/>
    <cellStyle name="Normal 8 3 2 6 2 4 2 2" xfId="46852" xr:uid="{00000000-0005-0000-0000-000002B70000}"/>
    <cellStyle name="Normal 8 3 2 6 2 4 3" xfId="46853" xr:uid="{00000000-0005-0000-0000-000003B70000}"/>
    <cellStyle name="Normal 8 3 2 6 2 5" xfId="46854" xr:uid="{00000000-0005-0000-0000-000004B70000}"/>
    <cellStyle name="Normal 8 3 2 6 2 5 2" xfId="46855" xr:uid="{00000000-0005-0000-0000-000005B70000}"/>
    <cellStyle name="Normal 8 3 2 6 2 6" xfId="46856" xr:uid="{00000000-0005-0000-0000-000006B70000}"/>
    <cellStyle name="Normal 8 3 2 6 2 6 2" xfId="46857" xr:uid="{00000000-0005-0000-0000-000007B70000}"/>
    <cellStyle name="Normal 8 3 2 6 2 7" xfId="46858" xr:uid="{00000000-0005-0000-0000-000008B70000}"/>
    <cellStyle name="Normal 8 3 2 6 3" xfId="46859" xr:uid="{00000000-0005-0000-0000-000009B70000}"/>
    <cellStyle name="Normal 8 3 2 6 3 2" xfId="46860" xr:uid="{00000000-0005-0000-0000-00000AB70000}"/>
    <cellStyle name="Normal 8 3 2 6 3 2 2" xfId="46861" xr:uid="{00000000-0005-0000-0000-00000BB70000}"/>
    <cellStyle name="Normal 8 3 2 6 3 2 2 2" xfId="46862" xr:uid="{00000000-0005-0000-0000-00000CB70000}"/>
    <cellStyle name="Normal 8 3 2 6 3 2 3" xfId="46863" xr:uid="{00000000-0005-0000-0000-00000DB70000}"/>
    <cellStyle name="Normal 8 3 2 6 3 3" xfId="46864" xr:uid="{00000000-0005-0000-0000-00000EB70000}"/>
    <cellStyle name="Normal 8 3 2 6 3 3 2" xfId="46865" xr:uid="{00000000-0005-0000-0000-00000FB70000}"/>
    <cellStyle name="Normal 8 3 2 6 3 3 2 2" xfId="46866" xr:uid="{00000000-0005-0000-0000-000010B70000}"/>
    <cellStyle name="Normal 8 3 2 6 3 3 3" xfId="46867" xr:uid="{00000000-0005-0000-0000-000011B70000}"/>
    <cellStyle name="Normal 8 3 2 6 3 4" xfId="46868" xr:uid="{00000000-0005-0000-0000-000012B70000}"/>
    <cellStyle name="Normal 8 3 2 6 3 4 2" xfId="46869" xr:uid="{00000000-0005-0000-0000-000013B70000}"/>
    <cellStyle name="Normal 8 3 2 6 3 5" xfId="46870" xr:uid="{00000000-0005-0000-0000-000014B70000}"/>
    <cellStyle name="Normal 8 3 2 6 4" xfId="46871" xr:uid="{00000000-0005-0000-0000-000015B70000}"/>
    <cellStyle name="Normal 8 3 2 6 4 2" xfId="46872" xr:uid="{00000000-0005-0000-0000-000016B70000}"/>
    <cellStyle name="Normal 8 3 2 6 4 2 2" xfId="46873" xr:uid="{00000000-0005-0000-0000-000017B70000}"/>
    <cellStyle name="Normal 8 3 2 6 4 3" xfId="46874" xr:uid="{00000000-0005-0000-0000-000018B70000}"/>
    <cellStyle name="Normal 8 3 2 6 5" xfId="46875" xr:uid="{00000000-0005-0000-0000-000019B70000}"/>
    <cellStyle name="Normal 8 3 2 6 5 2" xfId="46876" xr:uid="{00000000-0005-0000-0000-00001AB70000}"/>
    <cellStyle name="Normal 8 3 2 6 5 2 2" xfId="46877" xr:uid="{00000000-0005-0000-0000-00001BB70000}"/>
    <cellStyle name="Normal 8 3 2 6 5 3" xfId="46878" xr:uid="{00000000-0005-0000-0000-00001CB70000}"/>
    <cellStyle name="Normal 8 3 2 6 6" xfId="46879" xr:uid="{00000000-0005-0000-0000-00001DB70000}"/>
    <cellStyle name="Normal 8 3 2 6 6 2" xfId="46880" xr:uid="{00000000-0005-0000-0000-00001EB70000}"/>
    <cellStyle name="Normal 8 3 2 6 7" xfId="46881" xr:uid="{00000000-0005-0000-0000-00001FB70000}"/>
    <cellStyle name="Normal 8 3 2 6 7 2" xfId="46882" xr:uid="{00000000-0005-0000-0000-000020B70000}"/>
    <cellStyle name="Normal 8 3 2 6 8" xfId="46883" xr:uid="{00000000-0005-0000-0000-000021B70000}"/>
    <cellStyle name="Normal 8 3 2 7" xfId="46884" xr:uid="{00000000-0005-0000-0000-000022B70000}"/>
    <cellStyle name="Normal 8 3 2 7 2" xfId="46885" xr:uid="{00000000-0005-0000-0000-000023B70000}"/>
    <cellStyle name="Normal 8 3 2 7 2 2" xfId="46886" xr:uid="{00000000-0005-0000-0000-000024B70000}"/>
    <cellStyle name="Normal 8 3 2 7 2 2 2" xfId="46887" xr:uid="{00000000-0005-0000-0000-000025B70000}"/>
    <cellStyle name="Normal 8 3 2 7 2 2 2 2" xfId="46888" xr:uid="{00000000-0005-0000-0000-000026B70000}"/>
    <cellStyle name="Normal 8 3 2 7 2 2 3" xfId="46889" xr:uid="{00000000-0005-0000-0000-000027B70000}"/>
    <cellStyle name="Normal 8 3 2 7 2 3" xfId="46890" xr:uid="{00000000-0005-0000-0000-000028B70000}"/>
    <cellStyle name="Normal 8 3 2 7 2 3 2" xfId="46891" xr:uid="{00000000-0005-0000-0000-000029B70000}"/>
    <cellStyle name="Normal 8 3 2 7 2 3 2 2" xfId="46892" xr:uid="{00000000-0005-0000-0000-00002AB70000}"/>
    <cellStyle name="Normal 8 3 2 7 2 3 3" xfId="46893" xr:uid="{00000000-0005-0000-0000-00002BB70000}"/>
    <cellStyle name="Normal 8 3 2 7 2 4" xfId="46894" xr:uid="{00000000-0005-0000-0000-00002CB70000}"/>
    <cellStyle name="Normal 8 3 2 7 2 4 2" xfId="46895" xr:uid="{00000000-0005-0000-0000-00002DB70000}"/>
    <cellStyle name="Normal 8 3 2 7 2 5" xfId="46896" xr:uid="{00000000-0005-0000-0000-00002EB70000}"/>
    <cellStyle name="Normal 8 3 2 7 3" xfId="46897" xr:uid="{00000000-0005-0000-0000-00002FB70000}"/>
    <cellStyle name="Normal 8 3 2 7 3 2" xfId="46898" xr:uid="{00000000-0005-0000-0000-000030B70000}"/>
    <cellStyle name="Normal 8 3 2 7 3 2 2" xfId="46899" xr:uid="{00000000-0005-0000-0000-000031B70000}"/>
    <cellStyle name="Normal 8 3 2 7 3 3" xfId="46900" xr:uid="{00000000-0005-0000-0000-000032B70000}"/>
    <cellStyle name="Normal 8 3 2 7 4" xfId="46901" xr:uid="{00000000-0005-0000-0000-000033B70000}"/>
    <cellStyle name="Normal 8 3 2 7 4 2" xfId="46902" xr:uid="{00000000-0005-0000-0000-000034B70000}"/>
    <cellStyle name="Normal 8 3 2 7 4 2 2" xfId="46903" xr:uid="{00000000-0005-0000-0000-000035B70000}"/>
    <cellStyle name="Normal 8 3 2 7 4 3" xfId="46904" xr:uid="{00000000-0005-0000-0000-000036B70000}"/>
    <cellStyle name="Normal 8 3 2 7 5" xfId="46905" xr:uid="{00000000-0005-0000-0000-000037B70000}"/>
    <cellStyle name="Normal 8 3 2 7 5 2" xfId="46906" xr:uid="{00000000-0005-0000-0000-000038B70000}"/>
    <cellStyle name="Normal 8 3 2 7 6" xfId="46907" xr:uid="{00000000-0005-0000-0000-000039B70000}"/>
    <cellStyle name="Normal 8 3 2 7 6 2" xfId="46908" xr:uid="{00000000-0005-0000-0000-00003AB70000}"/>
    <cellStyle name="Normal 8 3 2 7 7" xfId="46909" xr:uid="{00000000-0005-0000-0000-00003BB70000}"/>
    <cellStyle name="Normal 8 3 2 8" xfId="46910" xr:uid="{00000000-0005-0000-0000-00003CB70000}"/>
    <cellStyle name="Normal 8 3 2 8 2" xfId="46911" xr:uid="{00000000-0005-0000-0000-00003DB70000}"/>
    <cellStyle name="Normal 8 3 2 8 2 2" xfId="46912" xr:uid="{00000000-0005-0000-0000-00003EB70000}"/>
    <cellStyle name="Normal 8 3 2 8 2 2 2" xfId="46913" xr:uid="{00000000-0005-0000-0000-00003FB70000}"/>
    <cellStyle name="Normal 8 3 2 8 2 2 2 2" xfId="46914" xr:uid="{00000000-0005-0000-0000-000040B70000}"/>
    <cellStyle name="Normal 8 3 2 8 2 2 3" xfId="46915" xr:uid="{00000000-0005-0000-0000-000041B70000}"/>
    <cellStyle name="Normal 8 3 2 8 2 3" xfId="46916" xr:uid="{00000000-0005-0000-0000-000042B70000}"/>
    <cellStyle name="Normal 8 3 2 8 2 3 2" xfId="46917" xr:uid="{00000000-0005-0000-0000-000043B70000}"/>
    <cellStyle name="Normal 8 3 2 8 2 3 2 2" xfId="46918" xr:uid="{00000000-0005-0000-0000-000044B70000}"/>
    <cellStyle name="Normal 8 3 2 8 2 3 3" xfId="46919" xr:uid="{00000000-0005-0000-0000-000045B70000}"/>
    <cellStyle name="Normal 8 3 2 8 2 4" xfId="46920" xr:uid="{00000000-0005-0000-0000-000046B70000}"/>
    <cellStyle name="Normal 8 3 2 8 2 4 2" xfId="46921" xr:uid="{00000000-0005-0000-0000-000047B70000}"/>
    <cellStyle name="Normal 8 3 2 8 2 5" xfId="46922" xr:uid="{00000000-0005-0000-0000-000048B70000}"/>
    <cellStyle name="Normal 8 3 2 8 3" xfId="46923" xr:uid="{00000000-0005-0000-0000-000049B70000}"/>
    <cellStyle name="Normal 8 3 2 8 3 2" xfId="46924" xr:uid="{00000000-0005-0000-0000-00004AB70000}"/>
    <cellStyle name="Normal 8 3 2 8 3 2 2" xfId="46925" xr:uid="{00000000-0005-0000-0000-00004BB70000}"/>
    <cellStyle name="Normal 8 3 2 8 3 3" xfId="46926" xr:uid="{00000000-0005-0000-0000-00004CB70000}"/>
    <cellStyle name="Normal 8 3 2 8 4" xfId="46927" xr:uid="{00000000-0005-0000-0000-00004DB70000}"/>
    <cellStyle name="Normal 8 3 2 8 4 2" xfId="46928" xr:uid="{00000000-0005-0000-0000-00004EB70000}"/>
    <cellStyle name="Normal 8 3 2 8 4 2 2" xfId="46929" xr:uid="{00000000-0005-0000-0000-00004FB70000}"/>
    <cellStyle name="Normal 8 3 2 8 4 3" xfId="46930" xr:uid="{00000000-0005-0000-0000-000050B70000}"/>
    <cellStyle name="Normal 8 3 2 8 5" xfId="46931" xr:uid="{00000000-0005-0000-0000-000051B70000}"/>
    <cellStyle name="Normal 8 3 2 8 5 2" xfId="46932" xr:uid="{00000000-0005-0000-0000-000052B70000}"/>
    <cellStyle name="Normal 8 3 2 8 6" xfId="46933" xr:uid="{00000000-0005-0000-0000-000053B70000}"/>
    <cellStyle name="Normal 8 3 2 8 6 2" xfId="46934" xr:uid="{00000000-0005-0000-0000-000054B70000}"/>
    <cellStyle name="Normal 8 3 2 8 7" xfId="46935" xr:uid="{00000000-0005-0000-0000-000055B70000}"/>
    <cellStyle name="Normal 8 3 2 9" xfId="46936" xr:uid="{00000000-0005-0000-0000-000056B70000}"/>
    <cellStyle name="Normal 8 3 2 9 2" xfId="46937" xr:uid="{00000000-0005-0000-0000-000057B70000}"/>
    <cellStyle name="Normal 8 3 2 9 2 2" xfId="46938" xr:uid="{00000000-0005-0000-0000-000058B70000}"/>
    <cellStyle name="Normal 8 3 2 9 2 2 2" xfId="46939" xr:uid="{00000000-0005-0000-0000-000059B70000}"/>
    <cellStyle name="Normal 8 3 2 9 2 3" xfId="46940" xr:uid="{00000000-0005-0000-0000-00005AB70000}"/>
    <cellStyle name="Normal 8 3 2 9 3" xfId="46941" xr:uid="{00000000-0005-0000-0000-00005BB70000}"/>
    <cellStyle name="Normal 8 3 2 9 3 2" xfId="46942" xr:uid="{00000000-0005-0000-0000-00005CB70000}"/>
    <cellStyle name="Normal 8 3 2 9 3 2 2" xfId="46943" xr:uid="{00000000-0005-0000-0000-00005DB70000}"/>
    <cellStyle name="Normal 8 3 2 9 3 3" xfId="46944" xr:uid="{00000000-0005-0000-0000-00005EB70000}"/>
    <cellStyle name="Normal 8 3 2 9 4" xfId="46945" xr:uid="{00000000-0005-0000-0000-00005FB70000}"/>
    <cellStyle name="Normal 8 3 2 9 4 2" xfId="46946" xr:uid="{00000000-0005-0000-0000-000060B70000}"/>
    <cellStyle name="Normal 8 3 2 9 5" xfId="46947" xr:uid="{00000000-0005-0000-0000-000061B70000}"/>
    <cellStyle name="Normal 8 3 3" xfId="46948" xr:uid="{00000000-0005-0000-0000-000062B70000}"/>
    <cellStyle name="Normal 8 3 3 10" xfId="46949" xr:uid="{00000000-0005-0000-0000-000063B70000}"/>
    <cellStyle name="Normal 8 3 3 10 2" xfId="46950" xr:uid="{00000000-0005-0000-0000-000064B70000}"/>
    <cellStyle name="Normal 8 3 3 11" xfId="46951" xr:uid="{00000000-0005-0000-0000-000065B70000}"/>
    <cellStyle name="Normal 8 3 3 11 2" xfId="46952" xr:uid="{00000000-0005-0000-0000-000066B70000}"/>
    <cellStyle name="Normal 8 3 3 12" xfId="46953" xr:uid="{00000000-0005-0000-0000-000067B70000}"/>
    <cellStyle name="Normal 8 3 3 2" xfId="46954" xr:uid="{00000000-0005-0000-0000-000068B70000}"/>
    <cellStyle name="Normal 8 3 3 2 10" xfId="46955" xr:uid="{00000000-0005-0000-0000-000069B70000}"/>
    <cellStyle name="Normal 8 3 3 2 10 2" xfId="46956" xr:uid="{00000000-0005-0000-0000-00006AB70000}"/>
    <cellStyle name="Normal 8 3 3 2 11" xfId="46957" xr:uid="{00000000-0005-0000-0000-00006BB70000}"/>
    <cellStyle name="Normal 8 3 3 2 2" xfId="46958" xr:uid="{00000000-0005-0000-0000-00006CB70000}"/>
    <cellStyle name="Normal 8 3 3 2 2 2" xfId="46959" xr:uid="{00000000-0005-0000-0000-00006DB70000}"/>
    <cellStyle name="Normal 8 3 3 2 2 2 2" xfId="46960" xr:uid="{00000000-0005-0000-0000-00006EB70000}"/>
    <cellStyle name="Normal 8 3 3 2 2 2 2 2" xfId="46961" xr:uid="{00000000-0005-0000-0000-00006FB70000}"/>
    <cellStyle name="Normal 8 3 3 2 2 2 2 2 2" xfId="46962" xr:uid="{00000000-0005-0000-0000-000070B70000}"/>
    <cellStyle name="Normal 8 3 3 2 2 2 2 2 2 2" xfId="46963" xr:uid="{00000000-0005-0000-0000-000071B70000}"/>
    <cellStyle name="Normal 8 3 3 2 2 2 2 2 3" xfId="46964" xr:uid="{00000000-0005-0000-0000-000072B70000}"/>
    <cellStyle name="Normal 8 3 3 2 2 2 2 3" xfId="46965" xr:uid="{00000000-0005-0000-0000-000073B70000}"/>
    <cellStyle name="Normal 8 3 3 2 2 2 2 3 2" xfId="46966" xr:uid="{00000000-0005-0000-0000-000074B70000}"/>
    <cellStyle name="Normal 8 3 3 2 2 2 2 3 2 2" xfId="46967" xr:uid="{00000000-0005-0000-0000-000075B70000}"/>
    <cellStyle name="Normal 8 3 3 2 2 2 2 3 3" xfId="46968" xr:uid="{00000000-0005-0000-0000-000076B70000}"/>
    <cellStyle name="Normal 8 3 3 2 2 2 2 4" xfId="46969" xr:uid="{00000000-0005-0000-0000-000077B70000}"/>
    <cellStyle name="Normal 8 3 3 2 2 2 2 4 2" xfId="46970" xr:uid="{00000000-0005-0000-0000-000078B70000}"/>
    <cellStyle name="Normal 8 3 3 2 2 2 2 5" xfId="46971" xr:uid="{00000000-0005-0000-0000-000079B70000}"/>
    <cellStyle name="Normal 8 3 3 2 2 2 3" xfId="46972" xr:uid="{00000000-0005-0000-0000-00007AB70000}"/>
    <cellStyle name="Normal 8 3 3 2 2 2 3 2" xfId="46973" xr:uid="{00000000-0005-0000-0000-00007BB70000}"/>
    <cellStyle name="Normal 8 3 3 2 2 2 3 2 2" xfId="46974" xr:uid="{00000000-0005-0000-0000-00007CB70000}"/>
    <cellStyle name="Normal 8 3 3 2 2 2 3 3" xfId="46975" xr:uid="{00000000-0005-0000-0000-00007DB70000}"/>
    <cellStyle name="Normal 8 3 3 2 2 2 4" xfId="46976" xr:uid="{00000000-0005-0000-0000-00007EB70000}"/>
    <cellStyle name="Normal 8 3 3 2 2 2 4 2" xfId="46977" xr:uid="{00000000-0005-0000-0000-00007FB70000}"/>
    <cellStyle name="Normal 8 3 3 2 2 2 4 2 2" xfId="46978" xr:uid="{00000000-0005-0000-0000-000080B70000}"/>
    <cellStyle name="Normal 8 3 3 2 2 2 4 3" xfId="46979" xr:uid="{00000000-0005-0000-0000-000081B70000}"/>
    <cellStyle name="Normal 8 3 3 2 2 2 5" xfId="46980" xr:uid="{00000000-0005-0000-0000-000082B70000}"/>
    <cellStyle name="Normal 8 3 3 2 2 2 5 2" xfId="46981" xr:uid="{00000000-0005-0000-0000-000083B70000}"/>
    <cellStyle name="Normal 8 3 3 2 2 2 6" xfId="46982" xr:uid="{00000000-0005-0000-0000-000084B70000}"/>
    <cellStyle name="Normal 8 3 3 2 2 2 6 2" xfId="46983" xr:uid="{00000000-0005-0000-0000-000085B70000}"/>
    <cellStyle name="Normal 8 3 3 2 2 2 7" xfId="46984" xr:uid="{00000000-0005-0000-0000-000086B70000}"/>
    <cellStyle name="Normal 8 3 3 2 2 3" xfId="46985" xr:uid="{00000000-0005-0000-0000-000087B70000}"/>
    <cellStyle name="Normal 8 3 3 2 2 3 2" xfId="46986" xr:uid="{00000000-0005-0000-0000-000088B70000}"/>
    <cellStyle name="Normal 8 3 3 2 2 3 2 2" xfId="46987" xr:uid="{00000000-0005-0000-0000-000089B70000}"/>
    <cellStyle name="Normal 8 3 3 2 2 3 2 2 2" xfId="46988" xr:uid="{00000000-0005-0000-0000-00008AB70000}"/>
    <cellStyle name="Normal 8 3 3 2 2 3 2 3" xfId="46989" xr:uid="{00000000-0005-0000-0000-00008BB70000}"/>
    <cellStyle name="Normal 8 3 3 2 2 3 3" xfId="46990" xr:uid="{00000000-0005-0000-0000-00008CB70000}"/>
    <cellStyle name="Normal 8 3 3 2 2 3 3 2" xfId="46991" xr:uid="{00000000-0005-0000-0000-00008DB70000}"/>
    <cellStyle name="Normal 8 3 3 2 2 3 3 2 2" xfId="46992" xr:uid="{00000000-0005-0000-0000-00008EB70000}"/>
    <cellStyle name="Normal 8 3 3 2 2 3 3 3" xfId="46993" xr:uid="{00000000-0005-0000-0000-00008FB70000}"/>
    <cellStyle name="Normal 8 3 3 2 2 3 4" xfId="46994" xr:uid="{00000000-0005-0000-0000-000090B70000}"/>
    <cellStyle name="Normal 8 3 3 2 2 3 4 2" xfId="46995" xr:uid="{00000000-0005-0000-0000-000091B70000}"/>
    <cellStyle name="Normal 8 3 3 2 2 3 5" xfId="46996" xr:uid="{00000000-0005-0000-0000-000092B70000}"/>
    <cellStyle name="Normal 8 3 3 2 2 4" xfId="46997" xr:uid="{00000000-0005-0000-0000-000093B70000}"/>
    <cellStyle name="Normal 8 3 3 2 2 4 2" xfId="46998" xr:uid="{00000000-0005-0000-0000-000094B70000}"/>
    <cellStyle name="Normal 8 3 3 2 2 4 2 2" xfId="46999" xr:uid="{00000000-0005-0000-0000-000095B70000}"/>
    <cellStyle name="Normal 8 3 3 2 2 4 3" xfId="47000" xr:uid="{00000000-0005-0000-0000-000096B70000}"/>
    <cellStyle name="Normal 8 3 3 2 2 5" xfId="47001" xr:uid="{00000000-0005-0000-0000-000097B70000}"/>
    <cellStyle name="Normal 8 3 3 2 2 5 2" xfId="47002" xr:uid="{00000000-0005-0000-0000-000098B70000}"/>
    <cellStyle name="Normal 8 3 3 2 2 5 2 2" xfId="47003" xr:uid="{00000000-0005-0000-0000-000099B70000}"/>
    <cellStyle name="Normal 8 3 3 2 2 5 3" xfId="47004" xr:uid="{00000000-0005-0000-0000-00009AB70000}"/>
    <cellStyle name="Normal 8 3 3 2 2 6" xfId="47005" xr:uid="{00000000-0005-0000-0000-00009BB70000}"/>
    <cellStyle name="Normal 8 3 3 2 2 6 2" xfId="47006" xr:uid="{00000000-0005-0000-0000-00009CB70000}"/>
    <cellStyle name="Normal 8 3 3 2 2 7" xfId="47007" xr:uid="{00000000-0005-0000-0000-00009DB70000}"/>
    <cellStyle name="Normal 8 3 3 2 2 7 2" xfId="47008" xr:uid="{00000000-0005-0000-0000-00009EB70000}"/>
    <cellStyle name="Normal 8 3 3 2 2 8" xfId="47009" xr:uid="{00000000-0005-0000-0000-00009FB70000}"/>
    <cellStyle name="Normal 8 3 3 2 3" xfId="47010" xr:uid="{00000000-0005-0000-0000-0000A0B70000}"/>
    <cellStyle name="Normal 8 3 3 2 3 2" xfId="47011" xr:uid="{00000000-0005-0000-0000-0000A1B70000}"/>
    <cellStyle name="Normal 8 3 3 2 3 2 2" xfId="47012" xr:uid="{00000000-0005-0000-0000-0000A2B70000}"/>
    <cellStyle name="Normal 8 3 3 2 3 2 2 2" xfId="47013" xr:uid="{00000000-0005-0000-0000-0000A3B70000}"/>
    <cellStyle name="Normal 8 3 3 2 3 2 2 2 2" xfId="47014" xr:uid="{00000000-0005-0000-0000-0000A4B70000}"/>
    <cellStyle name="Normal 8 3 3 2 3 2 2 3" xfId="47015" xr:uid="{00000000-0005-0000-0000-0000A5B70000}"/>
    <cellStyle name="Normal 8 3 3 2 3 2 3" xfId="47016" xr:uid="{00000000-0005-0000-0000-0000A6B70000}"/>
    <cellStyle name="Normal 8 3 3 2 3 2 3 2" xfId="47017" xr:uid="{00000000-0005-0000-0000-0000A7B70000}"/>
    <cellStyle name="Normal 8 3 3 2 3 2 3 2 2" xfId="47018" xr:uid="{00000000-0005-0000-0000-0000A8B70000}"/>
    <cellStyle name="Normal 8 3 3 2 3 2 3 3" xfId="47019" xr:uid="{00000000-0005-0000-0000-0000A9B70000}"/>
    <cellStyle name="Normal 8 3 3 2 3 2 4" xfId="47020" xr:uid="{00000000-0005-0000-0000-0000AAB70000}"/>
    <cellStyle name="Normal 8 3 3 2 3 2 4 2" xfId="47021" xr:uid="{00000000-0005-0000-0000-0000ABB70000}"/>
    <cellStyle name="Normal 8 3 3 2 3 2 5" xfId="47022" xr:uid="{00000000-0005-0000-0000-0000ACB70000}"/>
    <cellStyle name="Normal 8 3 3 2 3 3" xfId="47023" xr:uid="{00000000-0005-0000-0000-0000ADB70000}"/>
    <cellStyle name="Normal 8 3 3 2 3 3 2" xfId="47024" xr:uid="{00000000-0005-0000-0000-0000AEB70000}"/>
    <cellStyle name="Normal 8 3 3 2 3 3 2 2" xfId="47025" xr:uid="{00000000-0005-0000-0000-0000AFB70000}"/>
    <cellStyle name="Normal 8 3 3 2 3 3 3" xfId="47026" xr:uid="{00000000-0005-0000-0000-0000B0B70000}"/>
    <cellStyle name="Normal 8 3 3 2 3 4" xfId="47027" xr:uid="{00000000-0005-0000-0000-0000B1B70000}"/>
    <cellStyle name="Normal 8 3 3 2 3 4 2" xfId="47028" xr:uid="{00000000-0005-0000-0000-0000B2B70000}"/>
    <cellStyle name="Normal 8 3 3 2 3 4 2 2" xfId="47029" xr:uid="{00000000-0005-0000-0000-0000B3B70000}"/>
    <cellStyle name="Normal 8 3 3 2 3 4 3" xfId="47030" xr:uid="{00000000-0005-0000-0000-0000B4B70000}"/>
    <cellStyle name="Normal 8 3 3 2 3 5" xfId="47031" xr:uid="{00000000-0005-0000-0000-0000B5B70000}"/>
    <cellStyle name="Normal 8 3 3 2 3 5 2" xfId="47032" xr:uid="{00000000-0005-0000-0000-0000B6B70000}"/>
    <cellStyle name="Normal 8 3 3 2 3 6" xfId="47033" xr:uid="{00000000-0005-0000-0000-0000B7B70000}"/>
    <cellStyle name="Normal 8 3 3 2 3 6 2" xfId="47034" xr:uid="{00000000-0005-0000-0000-0000B8B70000}"/>
    <cellStyle name="Normal 8 3 3 2 3 7" xfId="47035" xr:uid="{00000000-0005-0000-0000-0000B9B70000}"/>
    <cellStyle name="Normal 8 3 3 2 4" xfId="47036" xr:uid="{00000000-0005-0000-0000-0000BAB70000}"/>
    <cellStyle name="Normal 8 3 3 2 4 2" xfId="47037" xr:uid="{00000000-0005-0000-0000-0000BBB70000}"/>
    <cellStyle name="Normal 8 3 3 2 4 2 2" xfId="47038" xr:uid="{00000000-0005-0000-0000-0000BCB70000}"/>
    <cellStyle name="Normal 8 3 3 2 4 2 2 2" xfId="47039" xr:uid="{00000000-0005-0000-0000-0000BDB70000}"/>
    <cellStyle name="Normal 8 3 3 2 4 2 2 2 2" xfId="47040" xr:uid="{00000000-0005-0000-0000-0000BEB70000}"/>
    <cellStyle name="Normal 8 3 3 2 4 2 2 3" xfId="47041" xr:uid="{00000000-0005-0000-0000-0000BFB70000}"/>
    <cellStyle name="Normal 8 3 3 2 4 2 3" xfId="47042" xr:uid="{00000000-0005-0000-0000-0000C0B70000}"/>
    <cellStyle name="Normal 8 3 3 2 4 2 3 2" xfId="47043" xr:uid="{00000000-0005-0000-0000-0000C1B70000}"/>
    <cellStyle name="Normal 8 3 3 2 4 2 3 2 2" xfId="47044" xr:uid="{00000000-0005-0000-0000-0000C2B70000}"/>
    <cellStyle name="Normal 8 3 3 2 4 2 3 3" xfId="47045" xr:uid="{00000000-0005-0000-0000-0000C3B70000}"/>
    <cellStyle name="Normal 8 3 3 2 4 2 4" xfId="47046" xr:uid="{00000000-0005-0000-0000-0000C4B70000}"/>
    <cellStyle name="Normal 8 3 3 2 4 2 4 2" xfId="47047" xr:uid="{00000000-0005-0000-0000-0000C5B70000}"/>
    <cellStyle name="Normal 8 3 3 2 4 2 5" xfId="47048" xr:uid="{00000000-0005-0000-0000-0000C6B70000}"/>
    <cellStyle name="Normal 8 3 3 2 4 3" xfId="47049" xr:uid="{00000000-0005-0000-0000-0000C7B70000}"/>
    <cellStyle name="Normal 8 3 3 2 4 3 2" xfId="47050" xr:uid="{00000000-0005-0000-0000-0000C8B70000}"/>
    <cellStyle name="Normal 8 3 3 2 4 3 2 2" xfId="47051" xr:uid="{00000000-0005-0000-0000-0000C9B70000}"/>
    <cellStyle name="Normal 8 3 3 2 4 3 3" xfId="47052" xr:uid="{00000000-0005-0000-0000-0000CAB70000}"/>
    <cellStyle name="Normal 8 3 3 2 4 4" xfId="47053" xr:uid="{00000000-0005-0000-0000-0000CBB70000}"/>
    <cellStyle name="Normal 8 3 3 2 4 4 2" xfId="47054" xr:uid="{00000000-0005-0000-0000-0000CCB70000}"/>
    <cellStyle name="Normal 8 3 3 2 4 4 2 2" xfId="47055" xr:uid="{00000000-0005-0000-0000-0000CDB70000}"/>
    <cellStyle name="Normal 8 3 3 2 4 4 3" xfId="47056" xr:uid="{00000000-0005-0000-0000-0000CEB70000}"/>
    <cellStyle name="Normal 8 3 3 2 4 5" xfId="47057" xr:uid="{00000000-0005-0000-0000-0000CFB70000}"/>
    <cellStyle name="Normal 8 3 3 2 4 5 2" xfId="47058" xr:uid="{00000000-0005-0000-0000-0000D0B70000}"/>
    <cellStyle name="Normal 8 3 3 2 4 6" xfId="47059" xr:uid="{00000000-0005-0000-0000-0000D1B70000}"/>
    <cellStyle name="Normal 8 3 3 2 4 6 2" xfId="47060" xr:uid="{00000000-0005-0000-0000-0000D2B70000}"/>
    <cellStyle name="Normal 8 3 3 2 4 7" xfId="47061" xr:uid="{00000000-0005-0000-0000-0000D3B70000}"/>
    <cellStyle name="Normal 8 3 3 2 5" xfId="47062" xr:uid="{00000000-0005-0000-0000-0000D4B70000}"/>
    <cellStyle name="Normal 8 3 3 2 5 2" xfId="47063" xr:uid="{00000000-0005-0000-0000-0000D5B70000}"/>
    <cellStyle name="Normal 8 3 3 2 5 2 2" xfId="47064" xr:uid="{00000000-0005-0000-0000-0000D6B70000}"/>
    <cellStyle name="Normal 8 3 3 2 5 2 2 2" xfId="47065" xr:uid="{00000000-0005-0000-0000-0000D7B70000}"/>
    <cellStyle name="Normal 8 3 3 2 5 2 3" xfId="47066" xr:uid="{00000000-0005-0000-0000-0000D8B70000}"/>
    <cellStyle name="Normal 8 3 3 2 5 3" xfId="47067" xr:uid="{00000000-0005-0000-0000-0000D9B70000}"/>
    <cellStyle name="Normal 8 3 3 2 5 3 2" xfId="47068" xr:uid="{00000000-0005-0000-0000-0000DAB70000}"/>
    <cellStyle name="Normal 8 3 3 2 5 3 2 2" xfId="47069" xr:uid="{00000000-0005-0000-0000-0000DBB70000}"/>
    <cellStyle name="Normal 8 3 3 2 5 3 3" xfId="47070" xr:uid="{00000000-0005-0000-0000-0000DCB70000}"/>
    <cellStyle name="Normal 8 3 3 2 5 4" xfId="47071" xr:uid="{00000000-0005-0000-0000-0000DDB70000}"/>
    <cellStyle name="Normal 8 3 3 2 5 4 2" xfId="47072" xr:uid="{00000000-0005-0000-0000-0000DEB70000}"/>
    <cellStyle name="Normal 8 3 3 2 5 5" xfId="47073" xr:uid="{00000000-0005-0000-0000-0000DFB70000}"/>
    <cellStyle name="Normal 8 3 3 2 6" xfId="47074" xr:uid="{00000000-0005-0000-0000-0000E0B70000}"/>
    <cellStyle name="Normal 8 3 3 2 6 2" xfId="47075" xr:uid="{00000000-0005-0000-0000-0000E1B70000}"/>
    <cellStyle name="Normal 8 3 3 2 6 2 2" xfId="47076" xr:uid="{00000000-0005-0000-0000-0000E2B70000}"/>
    <cellStyle name="Normal 8 3 3 2 6 2 2 2" xfId="47077" xr:uid="{00000000-0005-0000-0000-0000E3B70000}"/>
    <cellStyle name="Normal 8 3 3 2 6 2 3" xfId="47078" xr:uid="{00000000-0005-0000-0000-0000E4B70000}"/>
    <cellStyle name="Normal 8 3 3 2 6 3" xfId="47079" xr:uid="{00000000-0005-0000-0000-0000E5B70000}"/>
    <cellStyle name="Normal 8 3 3 2 6 3 2" xfId="47080" xr:uid="{00000000-0005-0000-0000-0000E6B70000}"/>
    <cellStyle name="Normal 8 3 3 2 6 4" xfId="47081" xr:uid="{00000000-0005-0000-0000-0000E7B70000}"/>
    <cellStyle name="Normal 8 3 3 2 7" xfId="47082" xr:uid="{00000000-0005-0000-0000-0000E8B70000}"/>
    <cellStyle name="Normal 8 3 3 2 7 2" xfId="47083" xr:uid="{00000000-0005-0000-0000-0000E9B70000}"/>
    <cellStyle name="Normal 8 3 3 2 7 2 2" xfId="47084" xr:uid="{00000000-0005-0000-0000-0000EAB70000}"/>
    <cellStyle name="Normal 8 3 3 2 7 3" xfId="47085" xr:uid="{00000000-0005-0000-0000-0000EBB70000}"/>
    <cellStyle name="Normal 8 3 3 2 8" xfId="47086" xr:uid="{00000000-0005-0000-0000-0000ECB70000}"/>
    <cellStyle name="Normal 8 3 3 2 8 2" xfId="47087" xr:uid="{00000000-0005-0000-0000-0000EDB70000}"/>
    <cellStyle name="Normal 8 3 3 2 8 2 2" xfId="47088" xr:uid="{00000000-0005-0000-0000-0000EEB70000}"/>
    <cellStyle name="Normal 8 3 3 2 8 3" xfId="47089" xr:uid="{00000000-0005-0000-0000-0000EFB70000}"/>
    <cellStyle name="Normal 8 3 3 2 9" xfId="47090" xr:uid="{00000000-0005-0000-0000-0000F0B70000}"/>
    <cellStyle name="Normal 8 3 3 2 9 2" xfId="47091" xr:uid="{00000000-0005-0000-0000-0000F1B70000}"/>
    <cellStyle name="Normal 8 3 3 3" xfId="47092" xr:uid="{00000000-0005-0000-0000-0000F2B70000}"/>
    <cellStyle name="Normal 8 3 3 3 2" xfId="47093" xr:uid="{00000000-0005-0000-0000-0000F3B70000}"/>
    <cellStyle name="Normal 8 3 3 3 2 2" xfId="47094" xr:uid="{00000000-0005-0000-0000-0000F4B70000}"/>
    <cellStyle name="Normal 8 3 3 3 2 2 2" xfId="47095" xr:uid="{00000000-0005-0000-0000-0000F5B70000}"/>
    <cellStyle name="Normal 8 3 3 3 2 2 2 2" xfId="47096" xr:uid="{00000000-0005-0000-0000-0000F6B70000}"/>
    <cellStyle name="Normal 8 3 3 3 2 2 2 2 2" xfId="47097" xr:uid="{00000000-0005-0000-0000-0000F7B70000}"/>
    <cellStyle name="Normal 8 3 3 3 2 2 2 3" xfId="47098" xr:uid="{00000000-0005-0000-0000-0000F8B70000}"/>
    <cellStyle name="Normal 8 3 3 3 2 2 3" xfId="47099" xr:uid="{00000000-0005-0000-0000-0000F9B70000}"/>
    <cellStyle name="Normal 8 3 3 3 2 2 3 2" xfId="47100" xr:uid="{00000000-0005-0000-0000-0000FAB70000}"/>
    <cellStyle name="Normal 8 3 3 3 2 2 3 2 2" xfId="47101" xr:uid="{00000000-0005-0000-0000-0000FBB70000}"/>
    <cellStyle name="Normal 8 3 3 3 2 2 3 3" xfId="47102" xr:uid="{00000000-0005-0000-0000-0000FCB70000}"/>
    <cellStyle name="Normal 8 3 3 3 2 2 4" xfId="47103" xr:uid="{00000000-0005-0000-0000-0000FDB70000}"/>
    <cellStyle name="Normal 8 3 3 3 2 2 4 2" xfId="47104" xr:uid="{00000000-0005-0000-0000-0000FEB70000}"/>
    <cellStyle name="Normal 8 3 3 3 2 2 5" xfId="47105" xr:uid="{00000000-0005-0000-0000-0000FFB70000}"/>
    <cellStyle name="Normal 8 3 3 3 2 3" xfId="47106" xr:uid="{00000000-0005-0000-0000-000000B80000}"/>
    <cellStyle name="Normal 8 3 3 3 2 3 2" xfId="47107" xr:uid="{00000000-0005-0000-0000-000001B80000}"/>
    <cellStyle name="Normal 8 3 3 3 2 3 2 2" xfId="47108" xr:uid="{00000000-0005-0000-0000-000002B80000}"/>
    <cellStyle name="Normal 8 3 3 3 2 3 3" xfId="47109" xr:uid="{00000000-0005-0000-0000-000003B80000}"/>
    <cellStyle name="Normal 8 3 3 3 2 4" xfId="47110" xr:uid="{00000000-0005-0000-0000-000004B80000}"/>
    <cellStyle name="Normal 8 3 3 3 2 4 2" xfId="47111" xr:uid="{00000000-0005-0000-0000-000005B80000}"/>
    <cellStyle name="Normal 8 3 3 3 2 4 2 2" xfId="47112" xr:uid="{00000000-0005-0000-0000-000006B80000}"/>
    <cellStyle name="Normal 8 3 3 3 2 4 3" xfId="47113" xr:uid="{00000000-0005-0000-0000-000007B80000}"/>
    <cellStyle name="Normal 8 3 3 3 2 5" xfId="47114" xr:uid="{00000000-0005-0000-0000-000008B80000}"/>
    <cellStyle name="Normal 8 3 3 3 2 5 2" xfId="47115" xr:uid="{00000000-0005-0000-0000-000009B80000}"/>
    <cellStyle name="Normal 8 3 3 3 2 6" xfId="47116" xr:uid="{00000000-0005-0000-0000-00000AB80000}"/>
    <cellStyle name="Normal 8 3 3 3 2 6 2" xfId="47117" xr:uid="{00000000-0005-0000-0000-00000BB80000}"/>
    <cellStyle name="Normal 8 3 3 3 2 7" xfId="47118" xr:uid="{00000000-0005-0000-0000-00000CB80000}"/>
    <cellStyle name="Normal 8 3 3 3 3" xfId="47119" xr:uid="{00000000-0005-0000-0000-00000DB80000}"/>
    <cellStyle name="Normal 8 3 3 3 3 2" xfId="47120" xr:uid="{00000000-0005-0000-0000-00000EB80000}"/>
    <cellStyle name="Normal 8 3 3 3 3 2 2" xfId="47121" xr:uid="{00000000-0005-0000-0000-00000FB80000}"/>
    <cellStyle name="Normal 8 3 3 3 3 2 2 2" xfId="47122" xr:uid="{00000000-0005-0000-0000-000010B80000}"/>
    <cellStyle name="Normal 8 3 3 3 3 2 3" xfId="47123" xr:uid="{00000000-0005-0000-0000-000011B80000}"/>
    <cellStyle name="Normal 8 3 3 3 3 3" xfId="47124" xr:uid="{00000000-0005-0000-0000-000012B80000}"/>
    <cellStyle name="Normal 8 3 3 3 3 3 2" xfId="47125" xr:uid="{00000000-0005-0000-0000-000013B80000}"/>
    <cellStyle name="Normal 8 3 3 3 3 3 2 2" xfId="47126" xr:uid="{00000000-0005-0000-0000-000014B80000}"/>
    <cellStyle name="Normal 8 3 3 3 3 3 3" xfId="47127" xr:uid="{00000000-0005-0000-0000-000015B80000}"/>
    <cellStyle name="Normal 8 3 3 3 3 4" xfId="47128" xr:uid="{00000000-0005-0000-0000-000016B80000}"/>
    <cellStyle name="Normal 8 3 3 3 3 4 2" xfId="47129" xr:uid="{00000000-0005-0000-0000-000017B80000}"/>
    <cellStyle name="Normal 8 3 3 3 3 5" xfId="47130" xr:uid="{00000000-0005-0000-0000-000018B80000}"/>
    <cellStyle name="Normal 8 3 3 3 4" xfId="47131" xr:uid="{00000000-0005-0000-0000-000019B80000}"/>
    <cellStyle name="Normal 8 3 3 3 4 2" xfId="47132" xr:uid="{00000000-0005-0000-0000-00001AB80000}"/>
    <cellStyle name="Normal 8 3 3 3 4 2 2" xfId="47133" xr:uid="{00000000-0005-0000-0000-00001BB80000}"/>
    <cellStyle name="Normal 8 3 3 3 4 3" xfId="47134" xr:uid="{00000000-0005-0000-0000-00001CB80000}"/>
    <cellStyle name="Normal 8 3 3 3 5" xfId="47135" xr:uid="{00000000-0005-0000-0000-00001DB80000}"/>
    <cellStyle name="Normal 8 3 3 3 5 2" xfId="47136" xr:uid="{00000000-0005-0000-0000-00001EB80000}"/>
    <cellStyle name="Normal 8 3 3 3 5 2 2" xfId="47137" xr:uid="{00000000-0005-0000-0000-00001FB80000}"/>
    <cellStyle name="Normal 8 3 3 3 5 3" xfId="47138" xr:uid="{00000000-0005-0000-0000-000020B80000}"/>
    <cellStyle name="Normal 8 3 3 3 6" xfId="47139" xr:uid="{00000000-0005-0000-0000-000021B80000}"/>
    <cellStyle name="Normal 8 3 3 3 6 2" xfId="47140" xr:uid="{00000000-0005-0000-0000-000022B80000}"/>
    <cellStyle name="Normal 8 3 3 3 7" xfId="47141" xr:uid="{00000000-0005-0000-0000-000023B80000}"/>
    <cellStyle name="Normal 8 3 3 3 7 2" xfId="47142" xr:uid="{00000000-0005-0000-0000-000024B80000}"/>
    <cellStyle name="Normal 8 3 3 3 8" xfId="47143" xr:uid="{00000000-0005-0000-0000-000025B80000}"/>
    <cellStyle name="Normal 8 3 3 4" xfId="47144" xr:uid="{00000000-0005-0000-0000-000026B80000}"/>
    <cellStyle name="Normal 8 3 3 4 2" xfId="47145" xr:uid="{00000000-0005-0000-0000-000027B80000}"/>
    <cellStyle name="Normal 8 3 3 4 2 2" xfId="47146" xr:uid="{00000000-0005-0000-0000-000028B80000}"/>
    <cellStyle name="Normal 8 3 3 4 2 2 2" xfId="47147" xr:uid="{00000000-0005-0000-0000-000029B80000}"/>
    <cellStyle name="Normal 8 3 3 4 2 2 2 2" xfId="47148" xr:uid="{00000000-0005-0000-0000-00002AB80000}"/>
    <cellStyle name="Normal 8 3 3 4 2 2 3" xfId="47149" xr:uid="{00000000-0005-0000-0000-00002BB80000}"/>
    <cellStyle name="Normal 8 3 3 4 2 3" xfId="47150" xr:uid="{00000000-0005-0000-0000-00002CB80000}"/>
    <cellStyle name="Normal 8 3 3 4 2 3 2" xfId="47151" xr:uid="{00000000-0005-0000-0000-00002DB80000}"/>
    <cellStyle name="Normal 8 3 3 4 2 3 2 2" xfId="47152" xr:uid="{00000000-0005-0000-0000-00002EB80000}"/>
    <cellStyle name="Normal 8 3 3 4 2 3 3" xfId="47153" xr:uid="{00000000-0005-0000-0000-00002FB80000}"/>
    <cellStyle name="Normal 8 3 3 4 2 4" xfId="47154" xr:uid="{00000000-0005-0000-0000-000030B80000}"/>
    <cellStyle name="Normal 8 3 3 4 2 4 2" xfId="47155" xr:uid="{00000000-0005-0000-0000-000031B80000}"/>
    <cellStyle name="Normal 8 3 3 4 2 5" xfId="47156" xr:uid="{00000000-0005-0000-0000-000032B80000}"/>
    <cellStyle name="Normal 8 3 3 4 3" xfId="47157" xr:uid="{00000000-0005-0000-0000-000033B80000}"/>
    <cellStyle name="Normal 8 3 3 4 3 2" xfId="47158" xr:uid="{00000000-0005-0000-0000-000034B80000}"/>
    <cellStyle name="Normal 8 3 3 4 3 2 2" xfId="47159" xr:uid="{00000000-0005-0000-0000-000035B80000}"/>
    <cellStyle name="Normal 8 3 3 4 3 3" xfId="47160" xr:uid="{00000000-0005-0000-0000-000036B80000}"/>
    <cellStyle name="Normal 8 3 3 4 4" xfId="47161" xr:uid="{00000000-0005-0000-0000-000037B80000}"/>
    <cellStyle name="Normal 8 3 3 4 4 2" xfId="47162" xr:uid="{00000000-0005-0000-0000-000038B80000}"/>
    <cellStyle name="Normal 8 3 3 4 4 2 2" xfId="47163" xr:uid="{00000000-0005-0000-0000-000039B80000}"/>
    <cellStyle name="Normal 8 3 3 4 4 3" xfId="47164" xr:uid="{00000000-0005-0000-0000-00003AB80000}"/>
    <cellStyle name="Normal 8 3 3 4 5" xfId="47165" xr:uid="{00000000-0005-0000-0000-00003BB80000}"/>
    <cellStyle name="Normal 8 3 3 4 5 2" xfId="47166" xr:uid="{00000000-0005-0000-0000-00003CB80000}"/>
    <cellStyle name="Normal 8 3 3 4 6" xfId="47167" xr:uid="{00000000-0005-0000-0000-00003DB80000}"/>
    <cellStyle name="Normal 8 3 3 4 6 2" xfId="47168" xr:uid="{00000000-0005-0000-0000-00003EB80000}"/>
    <cellStyle name="Normal 8 3 3 4 7" xfId="47169" xr:uid="{00000000-0005-0000-0000-00003FB80000}"/>
    <cellStyle name="Normal 8 3 3 5" xfId="47170" xr:uid="{00000000-0005-0000-0000-000040B80000}"/>
    <cellStyle name="Normal 8 3 3 5 2" xfId="47171" xr:uid="{00000000-0005-0000-0000-000041B80000}"/>
    <cellStyle name="Normal 8 3 3 5 2 2" xfId="47172" xr:uid="{00000000-0005-0000-0000-000042B80000}"/>
    <cellStyle name="Normal 8 3 3 5 2 2 2" xfId="47173" xr:uid="{00000000-0005-0000-0000-000043B80000}"/>
    <cellStyle name="Normal 8 3 3 5 2 2 2 2" xfId="47174" xr:uid="{00000000-0005-0000-0000-000044B80000}"/>
    <cellStyle name="Normal 8 3 3 5 2 2 3" xfId="47175" xr:uid="{00000000-0005-0000-0000-000045B80000}"/>
    <cellStyle name="Normal 8 3 3 5 2 3" xfId="47176" xr:uid="{00000000-0005-0000-0000-000046B80000}"/>
    <cellStyle name="Normal 8 3 3 5 2 3 2" xfId="47177" xr:uid="{00000000-0005-0000-0000-000047B80000}"/>
    <cellStyle name="Normal 8 3 3 5 2 3 2 2" xfId="47178" xr:uid="{00000000-0005-0000-0000-000048B80000}"/>
    <cellStyle name="Normal 8 3 3 5 2 3 3" xfId="47179" xr:uid="{00000000-0005-0000-0000-000049B80000}"/>
    <cellStyle name="Normal 8 3 3 5 2 4" xfId="47180" xr:uid="{00000000-0005-0000-0000-00004AB80000}"/>
    <cellStyle name="Normal 8 3 3 5 2 4 2" xfId="47181" xr:uid="{00000000-0005-0000-0000-00004BB80000}"/>
    <cellStyle name="Normal 8 3 3 5 2 5" xfId="47182" xr:uid="{00000000-0005-0000-0000-00004CB80000}"/>
    <cellStyle name="Normal 8 3 3 5 3" xfId="47183" xr:uid="{00000000-0005-0000-0000-00004DB80000}"/>
    <cellStyle name="Normal 8 3 3 5 3 2" xfId="47184" xr:uid="{00000000-0005-0000-0000-00004EB80000}"/>
    <cellStyle name="Normal 8 3 3 5 3 2 2" xfId="47185" xr:uid="{00000000-0005-0000-0000-00004FB80000}"/>
    <cellStyle name="Normal 8 3 3 5 3 3" xfId="47186" xr:uid="{00000000-0005-0000-0000-000050B80000}"/>
    <cellStyle name="Normal 8 3 3 5 4" xfId="47187" xr:uid="{00000000-0005-0000-0000-000051B80000}"/>
    <cellStyle name="Normal 8 3 3 5 4 2" xfId="47188" xr:uid="{00000000-0005-0000-0000-000052B80000}"/>
    <cellStyle name="Normal 8 3 3 5 4 2 2" xfId="47189" xr:uid="{00000000-0005-0000-0000-000053B80000}"/>
    <cellStyle name="Normal 8 3 3 5 4 3" xfId="47190" xr:uid="{00000000-0005-0000-0000-000054B80000}"/>
    <cellStyle name="Normal 8 3 3 5 5" xfId="47191" xr:uid="{00000000-0005-0000-0000-000055B80000}"/>
    <cellStyle name="Normal 8 3 3 5 5 2" xfId="47192" xr:uid="{00000000-0005-0000-0000-000056B80000}"/>
    <cellStyle name="Normal 8 3 3 5 6" xfId="47193" xr:uid="{00000000-0005-0000-0000-000057B80000}"/>
    <cellStyle name="Normal 8 3 3 5 6 2" xfId="47194" xr:uid="{00000000-0005-0000-0000-000058B80000}"/>
    <cellStyle name="Normal 8 3 3 5 7" xfId="47195" xr:uid="{00000000-0005-0000-0000-000059B80000}"/>
    <cellStyle name="Normal 8 3 3 6" xfId="47196" xr:uid="{00000000-0005-0000-0000-00005AB80000}"/>
    <cellStyle name="Normal 8 3 3 6 2" xfId="47197" xr:uid="{00000000-0005-0000-0000-00005BB80000}"/>
    <cellStyle name="Normal 8 3 3 6 2 2" xfId="47198" xr:uid="{00000000-0005-0000-0000-00005CB80000}"/>
    <cellStyle name="Normal 8 3 3 6 2 2 2" xfId="47199" xr:uid="{00000000-0005-0000-0000-00005DB80000}"/>
    <cellStyle name="Normal 8 3 3 6 2 3" xfId="47200" xr:uid="{00000000-0005-0000-0000-00005EB80000}"/>
    <cellStyle name="Normal 8 3 3 6 3" xfId="47201" xr:uid="{00000000-0005-0000-0000-00005FB80000}"/>
    <cellStyle name="Normal 8 3 3 6 3 2" xfId="47202" xr:uid="{00000000-0005-0000-0000-000060B80000}"/>
    <cellStyle name="Normal 8 3 3 6 3 2 2" xfId="47203" xr:uid="{00000000-0005-0000-0000-000061B80000}"/>
    <cellStyle name="Normal 8 3 3 6 3 3" xfId="47204" xr:uid="{00000000-0005-0000-0000-000062B80000}"/>
    <cellStyle name="Normal 8 3 3 6 4" xfId="47205" xr:uid="{00000000-0005-0000-0000-000063B80000}"/>
    <cellStyle name="Normal 8 3 3 6 4 2" xfId="47206" xr:uid="{00000000-0005-0000-0000-000064B80000}"/>
    <cellStyle name="Normal 8 3 3 6 5" xfId="47207" xr:uid="{00000000-0005-0000-0000-000065B80000}"/>
    <cellStyle name="Normal 8 3 3 7" xfId="47208" xr:uid="{00000000-0005-0000-0000-000066B80000}"/>
    <cellStyle name="Normal 8 3 3 7 2" xfId="47209" xr:uid="{00000000-0005-0000-0000-000067B80000}"/>
    <cellStyle name="Normal 8 3 3 7 2 2" xfId="47210" xr:uid="{00000000-0005-0000-0000-000068B80000}"/>
    <cellStyle name="Normal 8 3 3 7 2 2 2" xfId="47211" xr:uid="{00000000-0005-0000-0000-000069B80000}"/>
    <cellStyle name="Normal 8 3 3 7 2 3" xfId="47212" xr:uid="{00000000-0005-0000-0000-00006AB80000}"/>
    <cellStyle name="Normal 8 3 3 7 3" xfId="47213" xr:uid="{00000000-0005-0000-0000-00006BB80000}"/>
    <cellStyle name="Normal 8 3 3 7 3 2" xfId="47214" xr:uid="{00000000-0005-0000-0000-00006CB80000}"/>
    <cellStyle name="Normal 8 3 3 7 4" xfId="47215" xr:uid="{00000000-0005-0000-0000-00006DB80000}"/>
    <cellStyle name="Normal 8 3 3 8" xfId="47216" xr:uid="{00000000-0005-0000-0000-00006EB80000}"/>
    <cellStyle name="Normal 8 3 3 8 2" xfId="47217" xr:uid="{00000000-0005-0000-0000-00006FB80000}"/>
    <cellStyle name="Normal 8 3 3 8 2 2" xfId="47218" xr:uid="{00000000-0005-0000-0000-000070B80000}"/>
    <cellStyle name="Normal 8 3 3 8 3" xfId="47219" xr:uid="{00000000-0005-0000-0000-000071B80000}"/>
    <cellStyle name="Normal 8 3 3 9" xfId="47220" xr:uid="{00000000-0005-0000-0000-000072B80000}"/>
    <cellStyle name="Normal 8 3 3 9 2" xfId="47221" xr:uid="{00000000-0005-0000-0000-000073B80000}"/>
    <cellStyle name="Normal 8 3 3 9 2 2" xfId="47222" xr:uid="{00000000-0005-0000-0000-000074B80000}"/>
    <cellStyle name="Normal 8 3 3 9 3" xfId="47223" xr:uid="{00000000-0005-0000-0000-000075B80000}"/>
    <cellStyle name="Normal 8 3 4" xfId="47224" xr:uid="{00000000-0005-0000-0000-000076B80000}"/>
    <cellStyle name="Normal 8 3 4 10" xfId="47225" xr:uid="{00000000-0005-0000-0000-000077B80000}"/>
    <cellStyle name="Normal 8 3 4 10 2" xfId="47226" xr:uid="{00000000-0005-0000-0000-000078B80000}"/>
    <cellStyle name="Normal 8 3 4 11" xfId="47227" xr:uid="{00000000-0005-0000-0000-000079B80000}"/>
    <cellStyle name="Normal 8 3 4 2" xfId="47228" xr:uid="{00000000-0005-0000-0000-00007AB80000}"/>
    <cellStyle name="Normal 8 3 4 2 2" xfId="47229" xr:uid="{00000000-0005-0000-0000-00007BB80000}"/>
    <cellStyle name="Normal 8 3 4 2 2 2" xfId="47230" xr:uid="{00000000-0005-0000-0000-00007CB80000}"/>
    <cellStyle name="Normal 8 3 4 2 2 2 2" xfId="47231" xr:uid="{00000000-0005-0000-0000-00007DB80000}"/>
    <cellStyle name="Normal 8 3 4 2 2 2 2 2" xfId="47232" xr:uid="{00000000-0005-0000-0000-00007EB80000}"/>
    <cellStyle name="Normal 8 3 4 2 2 2 2 2 2" xfId="47233" xr:uid="{00000000-0005-0000-0000-00007FB80000}"/>
    <cellStyle name="Normal 8 3 4 2 2 2 2 3" xfId="47234" xr:uid="{00000000-0005-0000-0000-000080B80000}"/>
    <cellStyle name="Normal 8 3 4 2 2 2 3" xfId="47235" xr:uid="{00000000-0005-0000-0000-000081B80000}"/>
    <cellStyle name="Normal 8 3 4 2 2 2 3 2" xfId="47236" xr:uid="{00000000-0005-0000-0000-000082B80000}"/>
    <cellStyle name="Normal 8 3 4 2 2 2 3 2 2" xfId="47237" xr:uid="{00000000-0005-0000-0000-000083B80000}"/>
    <cellStyle name="Normal 8 3 4 2 2 2 3 3" xfId="47238" xr:uid="{00000000-0005-0000-0000-000084B80000}"/>
    <cellStyle name="Normal 8 3 4 2 2 2 4" xfId="47239" xr:uid="{00000000-0005-0000-0000-000085B80000}"/>
    <cellStyle name="Normal 8 3 4 2 2 2 4 2" xfId="47240" xr:uid="{00000000-0005-0000-0000-000086B80000}"/>
    <cellStyle name="Normal 8 3 4 2 2 2 5" xfId="47241" xr:uid="{00000000-0005-0000-0000-000087B80000}"/>
    <cellStyle name="Normal 8 3 4 2 2 3" xfId="47242" xr:uid="{00000000-0005-0000-0000-000088B80000}"/>
    <cellStyle name="Normal 8 3 4 2 2 3 2" xfId="47243" xr:uid="{00000000-0005-0000-0000-000089B80000}"/>
    <cellStyle name="Normal 8 3 4 2 2 3 2 2" xfId="47244" xr:uid="{00000000-0005-0000-0000-00008AB80000}"/>
    <cellStyle name="Normal 8 3 4 2 2 3 3" xfId="47245" xr:uid="{00000000-0005-0000-0000-00008BB80000}"/>
    <cellStyle name="Normal 8 3 4 2 2 4" xfId="47246" xr:uid="{00000000-0005-0000-0000-00008CB80000}"/>
    <cellStyle name="Normal 8 3 4 2 2 4 2" xfId="47247" xr:uid="{00000000-0005-0000-0000-00008DB80000}"/>
    <cellStyle name="Normal 8 3 4 2 2 4 2 2" xfId="47248" xr:uid="{00000000-0005-0000-0000-00008EB80000}"/>
    <cellStyle name="Normal 8 3 4 2 2 4 3" xfId="47249" xr:uid="{00000000-0005-0000-0000-00008FB80000}"/>
    <cellStyle name="Normal 8 3 4 2 2 5" xfId="47250" xr:uid="{00000000-0005-0000-0000-000090B80000}"/>
    <cellStyle name="Normal 8 3 4 2 2 5 2" xfId="47251" xr:uid="{00000000-0005-0000-0000-000091B80000}"/>
    <cellStyle name="Normal 8 3 4 2 2 6" xfId="47252" xr:uid="{00000000-0005-0000-0000-000092B80000}"/>
    <cellStyle name="Normal 8 3 4 2 2 6 2" xfId="47253" xr:uid="{00000000-0005-0000-0000-000093B80000}"/>
    <cellStyle name="Normal 8 3 4 2 2 7" xfId="47254" xr:uid="{00000000-0005-0000-0000-000094B80000}"/>
    <cellStyle name="Normal 8 3 4 2 3" xfId="47255" xr:uid="{00000000-0005-0000-0000-000095B80000}"/>
    <cellStyle name="Normal 8 3 4 2 3 2" xfId="47256" xr:uid="{00000000-0005-0000-0000-000096B80000}"/>
    <cellStyle name="Normal 8 3 4 2 3 2 2" xfId="47257" xr:uid="{00000000-0005-0000-0000-000097B80000}"/>
    <cellStyle name="Normal 8 3 4 2 3 2 2 2" xfId="47258" xr:uid="{00000000-0005-0000-0000-000098B80000}"/>
    <cellStyle name="Normal 8 3 4 2 3 2 3" xfId="47259" xr:uid="{00000000-0005-0000-0000-000099B80000}"/>
    <cellStyle name="Normal 8 3 4 2 3 3" xfId="47260" xr:uid="{00000000-0005-0000-0000-00009AB80000}"/>
    <cellStyle name="Normal 8 3 4 2 3 3 2" xfId="47261" xr:uid="{00000000-0005-0000-0000-00009BB80000}"/>
    <cellStyle name="Normal 8 3 4 2 3 3 2 2" xfId="47262" xr:uid="{00000000-0005-0000-0000-00009CB80000}"/>
    <cellStyle name="Normal 8 3 4 2 3 3 3" xfId="47263" xr:uid="{00000000-0005-0000-0000-00009DB80000}"/>
    <cellStyle name="Normal 8 3 4 2 3 4" xfId="47264" xr:uid="{00000000-0005-0000-0000-00009EB80000}"/>
    <cellStyle name="Normal 8 3 4 2 3 4 2" xfId="47265" xr:uid="{00000000-0005-0000-0000-00009FB80000}"/>
    <cellStyle name="Normal 8 3 4 2 3 5" xfId="47266" xr:uid="{00000000-0005-0000-0000-0000A0B80000}"/>
    <cellStyle name="Normal 8 3 4 2 4" xfId="47267" xr:uid="{00000000-0005-0000-0000-0000A1B80000}"/>
    <cellStyle name="Normal 8 3 4 2 4 2" xfId="47268" xr:uid="{00000000-0005-0000-0000-0000A2B80000}"/>
    <cellStyle name="Normal 8 3 4 2 4 2 2" xfId="47269" xr:uid="{00000000-0005-0000-0000-0000A3B80000}"/>
    <cellStyle name="Normal 8 3 4 2 4 3" xfId="47270" xr:uid="{00000000-0005-0000-0000-0000A4B80000}"/>
    <cellStyle name="Normal 8 3 4 2 5" xfId="47271" xr:uid="{00000000-0005-0000-0000-0000A5B80000}"/>
    <cellStyle name="Normal 8 3 4 2 5 2" xfId="47272" xr:uid="{00000000-0005-0000-0000-0000A6B80000}"/>
    <cellStyle name="Normal 8 3 4 2 5 2 2" xfId="47273" xr:uid="{00000000-0005-0000-0000-0000A7B80000}"/>
    <cellStyle name="Normal 8 3 4 2 5 3" xfId="47274" xr:uid="{00000000-0005-0000-0000-0000A8B80000}"/>
    <cellStyle name="Normal 8 3 4 2 6" xfId="47275" xr:uid="{00000000-0005-0000-0000-0000A9B80000}"/>
    <cellStyle name="Normal 8 3 4 2 6 2" xfId="47276" xr:uid="{00000000-0005-0000-0000-0000AAB80000}"/>
    <cellStyle name="Normal 8 3 4 2 7" xfId="47277" xr:uid="{00000000-0005-0000-0000-0000ABB80000}"/>
    <cellStyle name="Normal 8 3 4 2 7 2" xfId="47278" xr:uid="{00000000-0005-0000-0000-0000ACB80000}"/>
    <cellStyle name="Normal 8 3 4 2 8" xfId="47279" xr:uid="{00000000-0005-0000-0000-0000ADB80000}"/>
    <cellStyle name="Normal 8 3 4 3" xfId="47280" xr:uid="{00000000-0005-0000-0000-0000AEB80000}"/>
    <cellStyle name="Normal 8 3 4 3 2" xfId="47281" xr:uid="{00000000-0005-0000-0000-0000AFB80000}"/>
    <cellStyle name="Normal 8 3 4 3 2 2" xfId="47282" xr:uid="{00000000-0005-0000-0000-0000B0B80000}"/>
    <cellStyle name="Normal 8 3 4 3 2 2 2" xfId="47283" xr:uid="{00000000-0005-0000-0000-0000B1B80000}"/>
    <cellStyle name="Normal 8 3 4 3 2 2 2 2" xfId="47284" xr:uid="{00000000-0005-0000-0000-0000B2B80000}"/>
    <cellStyle name="Normal 8 3 4 3 2 2 3" xfId="47285" xr:uid="{00000000-0005-0000-0000-0000B3B80000}"/>
    <cellStyle name="Normal 8 3 4 3 2 3" xfId="47286" xr:uid="{00000000-0005-0000-0000-0000B4B80000}"/>
    <cellStyle name="Normal 8 3 4 3 2 3 2" xfId="47287" xr:uid="{00000000-0005-0000-0000-0000B5B80000}"/>
    <cellStyle name="Normal 8 3 4 3 2 3 2 2" xfId="47288" xr:uid="{00000000-0005-0000-0000-0000B6B80000}"/>
    <cellStyle name="Normal 8 3 4 3 2 3 3" xfId="47289" xr:uid="{00000000-0005-0000-0000-0000B7B80000}"/>
    <cellStyle name="Normal 8 3 4 3 2 4" xfId="47290" xr:uid="{00000000-0005-0000-0000-0000B8B80000}"/>
    <cellStyle name="Normal 8 3 4 3 2 4 2" xfId="47291" xr:uid="{00000000-0005-0000-0000-0000B9B80000}"/>
    <cellStyle name="Normal 8 3 4 3 2 5" xfId="47292" xr:uid="{00000000-0005-0000-0000-0000BAB80000}"/>
    <cellStyle name="Normal 8 3 4 3 3" xfId="47293" xr:uid="{00000000-0005-0000-0000-0000BBB80000}"/>
    <cellStyle name="Normal 8 3 4 3 3 2" xfId="47294" xr:uid="{00000000-0005-0000-0000-0000BCB80000}"/>
    <cellStyle name="Normal 8 3 4 3 3 2 2" xfId="47295" xr:uid="{00000000-0005-0000-0000-0000BDB80000}"/>
    <cellStyle name="Normal 8 3 4 3 3 3" xfId="47296" xr:uid="{00000000-0005-0000-0000-0000BEB80000}"/>
    <cellStyle name="Normal 8 3 4 3 4" xfId="47297" xr:uid="{00000000-0005-0000-0000-0000BFB80000}"/>
    <cellStyle name="Normal 8 3 4 3 4 2" xfId="47298" xr:uid="{00000000-0005-0000-0000-0000C0B80000}"/>
    <cellStyle name="Normal 8 3 4 3 4 2 2" xfId="47299" xr:uid="{00000000-0005-0000-0000-0000C1B80000}"/>
    <cellStyle name="Normal 8 3 4 3 4 3" xfId="47300" xr:uid="{00000000-0005-0000-0000-0000C2B80000}"/>
    <cellStyle name="Normal 8 3 4 3 5" xfId="47301" xr:uid="{00000000-0005-0000-0000-0000C3B80000}"/>
    <cellStyle name="Normal 8 3 4 3 5 2" xfId="47302" xr:uid="{00000000-0005-0000-0000-0000C4B80000}"/>
    <cellStyle name="Normal 8 3 4 3 6" xfId="47303" xr:uid="{00000000-0005-0000-0000-0000C5B80000}"/>
    <cellStyle name="Normal 8 3 4 3 6 2" xfId="47304" xr:uid="{00000000-0005-0000-0000-0000C6B80000}"/>
    <cellStyle name="Normal 8 3 4 3 7" xfId="47305" xr:uid="{00000000-0005-0000-0000-0000C7B80000}"/>
    <cellStyle name="Normal 8 3 4 4" xfId="47306" xr:uid="{00000000-0005-0000-0000-0000C8B80000}"/>
    <cellStyle name="Normal 8 3 4 4 2" xfId="47307" xr:uid="{00000000-0005-0000-0000-0000C9B80000}"/>
    <cellStyle name="Normal 8 3 4 4 2 2" xfId="47308" xr:uid="{00000000-0005-0000-0000-0000CAB80000}"/>
    <cellStyle name="Normal 8 3 4 4 2 2 2" xfId="47309" xr:uid="{00000000-0005-0000-0000-0000CBB80000}"/>
    <cellStyle name="Normal 8 3 4 4 2 2 2 2" xfId="47310" xr:uid="{00000000-0005-0000-0000-0000CCB80000}"/>
    <cellStyle name="Normal 8 3 4 4 2 2 3" xfId="47311" xr:uid="{00000000-0005-0000-0000-0000CDB80000}"/>
    <cellStyle name="Normal 8 3 4 4 2 3" xfId="47312" xr:uid="{00000000-0005-0000-0000-0000CEB80000}"/>
    <cellStyle name="Normal 8 3 4 4 2 3 2" xfId="47313" xr:uid="{00000000-0005-0000-0000-0000CFB80000}"/>
    <cellStyle name="Normal 8 3 4 4 2 3 2 2" xfId="47314" xr:uid="{00000000-0005-0000-0000-0000D0B80000}"/>
    <cellStyle name="Normal 8 3 4 4 2 3 3" xfId="47315" xr:uid="{00000000-0005-0000-0000-0000D1B80000}"/>
    <cellStyle name="Normal 8 3 4 4 2 4" xfId="47316" xr:uid="{00000000-0005-0000-0000-0000D2B80000}"/>
    <cellStyle name="Normal 8 3 4 4 2 4 2" xfId="47317" xr:uid="{00000000-0005-0000-0000-0000D3B80000}"/>
    <cellStyle name="Normal 8 3 4 4 2 5" xfId="47318" xr:uid="{00000000-0005-0000-0000-0000D4B80000}"/>
    <cellStyle name="Normal 8 3 4 4 3" xfId="47319" xr:uid="{00000000-0005-0000-0000-0000D5B80000}"/>
    <cellStyle name="Normal 8 3 4 4 3 2" xfId="47320" xr:uid="{00000000-0005-0000-0000-0000D6B80000}"/>
    <cellStyle name="Normal 8 3 4 4 3 2 2" xfId="47321" xr:uid="{00000000-0005-0000-0000-0000D7B80000}"/>
    <cellStyle name="Normal 8 3 4 4 3 3" xfId="47322" xr:uid="{00000000-0005-0000-0000-0000D8B80000}"/>
    <cellStyle name="Normal 8 3 4 4 4" xfId="47323" xr:uid="{00000000-0005-0000-0000-0000D9B80000}"/>
    <cellStyle name="Normal 8 3 4 4 4 2" xfId="47324" xr:uid="{00000000-0005-0000-0000-0000DAB80000}"/>
    <cellStyle name="Normal 8 3 4 4 4 2 2" xfId="47325" xr:uid="{00000000-0005-0000-0000-0000DBB80000}"/>
    <cellStyle name="Normal 8 3 4 4 4 3" xfId="47326" xr:uid="{00000000-0005-0000-0000-0000DCB80000}"/>
    <cellStyle name="Normal 8 3 4 4 5" xfId="47327" xr:uid="{00000000-0005-0000-0000-0000DDB80000}"/>
    <cellStyle name="Normal 8 3 4 4 5 2" xfId="47328" xr:uid="{00000000-0005-0000-0000-0000DEB80000}"/>
    <cellStyle name="Normal 8 3 4 4 6" xfId="47329" xr:uid="{00000000-0005-0000-0000-0000DFB80000}"/>
    <cellStyle name="Normal 8 3 4 4 6 2" xfId="47330" xr:uid="{00000000-0005-0000-0000-0000E0B80000}"/>
    <cellStyle name="Normal 8 3 4 4 7" xfId="47331" xr:uid="{00000000-0005-0000-0000-0000E1B80000}"/>
    <cellStyle name="Normal 8 3 4 5" xfId="47332" xr:uid="{00000000-0005-0000-0000-0000E2B80000}"/>
    <cellStyle name="Normal 8 3 4 5 2" xfId="47333" xr:uid="{00000000-0005-0000-0000-0000E3B80000}"/>
    <cellStyle name="Normal 8 3 4 5 2 2" xfId="47334" xr:uid="{00000000-0005-0000-0000-0000E4B80000}"/>
    <cellStyle name="Normal 8 3 4 5 2 2 2" xfId="47335" xr:uid="{00000000-0005-0000-0000-0000E5B80000}"/>
    <cellStyle name="Normal 8 3 4 5 2 3" xfId="47336" xr:uid="{00000000-0005-0000-0000-0000E6B80000}"/>
    <cellStyle name="Normal 8 3 4 5 3" xfId="47337" xr:uid="{00000000-0005-0000-0000-0000E7B80000}"/>
    <cellStyle name="Normal 8 3 4 5 3 2" xfId="47338" xr:uid="{00000000-0005-0000-0000-0000E8B80000}"/>
    <cellStyle name="Normal 8 3 4 5 3 2 2" xfId="47339" xr:uid="{00000000-0005-0000-0000-0000E9B80000}"/>
    <cellStyle name="Normal 8 3 4 5 3 3" xfId="47340" xr:uid="{00000000-0005-0000-0000-0000EAB80000}"/>
    <cellStyle name="Normal 8 3 4 5 4" xfId="47341" xr:uid="{00000000-0005-0000-0000-0000EBB80000}"/>
    <cellStyle name="Normal 8 3 4 5 4 2" xfId="47342" xr:uid="{00000000-0005-0000-0000-0000ECB80000}"/>
    <cellStyle name="Normal 8 3 4 5 5" xfId="47343" xr:uid="{00000000-0005-0000-0000-0000EDB80000}"/>
    <cellStyle name="Normal 8 3 4 6" xfId="47344" xr:uid="{00000000-0005-0000-0000-0000EEB80000}"/>
    <cellStyle name="Normal 8 3 4 6 2" xfId="47345" xr:uid="{00000000-0005-0000-0000-0000EFB80000}"/>
    <cellStyle name="Normal 8 3 4 6 2 2" xfId="47346" xr:uid="{00000000-0005-0000-0000-0000F0B80000}"/>
    <cellStyle name="Normal 8 3 4 6 2 2 2" xfId="47347" xr:uid="{00000000-0005-0000-0000-0000F1B80000}"/>
    <cellStyle name="Normal 8 3 4 6 2 3" xfId="47348" xr:uid="{00000000-0005-0000-0000-0000F2B80000}"/>
    <cellStyle name="Normal 8 3 4 6 3" xfId="47349" xr:uid="{00000000-0005-0000-0000-0000F3B80000}"/>
    <cellStyle name="Normal 8 3 4 6 3 2" xfId="47350" xr:uid="{00000000-0005-0000-0000-0000F4B80000}"/>
    <cellStyle name="Normal 8 3 4 6 4" xfId="47351" xr:uid="{00000000-0005-0000-0000-0000F5B80000}"/>
    <cellStyle name="Normal 8 3 4 7" xfId="47352" xr:uid="{00000000-0005-0000-0000-0000F6B80000}"/>
    <cellStyle name="Normal 8 3 4 7 2" xfId="47353" xr:uid="{00000000-0005-0000-0000-0000F7B80000}"/>
    <cellStyle name="Normal 8 3 4 7 2 2" xfId="47354" xr:uid="{00000000-0005-0000-0000-0000F8B80000}"/>
    <cellStyle name="Normal 8 3 4 7 3" xfId="47355" xr:uid="{00000000-0005-0000-0000-0000F9B80000}"/>
    <cellStyle name="Normal 8 3 4 8" xfId="47356" xr:uid="{00000000-0005-0000-0000-0000FAB80000}"/>
    <cellStyle name="Normal 8 3 4 8 2" xfId="47357" xr:uid="{00000000-0005-0000-0000-0000FBB80000}"/>
    <cellStyle name="Normal 8 3 4 8 2 2" xfId="47358" xr:uid="{00000000-0005-0000-0000-0000FCB80000}"/>
    <cellStyle name="Normal 8 3 4 8 3" xfId="47359" xr:uid="{00000000-0005-0000-0000-0000FDB80000}"/>
    <cellStyle name="Normal 8 3 4 9" xfId="47360" xr:uid="{00000000-0005-0000-0000-0000FEB80000}"/>
    <cellStyle name="Normal 8 3 4 9 2" xfId="47361" xr:uid="{00000000-0005-0000-0000-0000FFB80000}"/>
    <cellStyle name="Normal 8 3 5" xfId="47362" xr:uid="{00000000-0005-0000-0000-000000B90000}"/>
    <cellStyle name="Normal 8 3 5 10" xfId="47363" xr:uid="{00000000-0005-0000-0000-000001B90000}"/>
    <cellStyle name="Normal 8 3 5 10 2" xfId="47364" xr:uid="{00000000-0005-0000-0000-000002B90000}"/>
    <cellStyle name="Normal 8 3 5 11" xfId="47365" xr:uid="{00000000-0005-0000-0000-000003B90000}"/>
    <cellStyle name="Normal 8 3 5 2" xfId="47366" xr:uid="{00000000-0005-0000-0000-000004B90000}"/>
    <cellStyle name="Normal 8 3 5 2 2" xfId="47367" xr:uid="{00000000-0005-0000-0000-000005B90000}"/>
    <cellStyle name="Normal 8 3 5 2 2 2" xfId="47368" xr:uid="{00000000-0005-0000-0000-000006B90000}"/>
    <cellStyle name="Normal 8 3 5 2 2 2 2" xfId="47369" xr:uid="{00000000-0005-0000-0000-000007B90000}"/>
    <cellStyle name="Normal 8 3 5 2 2 2 2 2" xfId="47370" xr:uid="{00000000-0005-0000-0000-000008B90000}"/>
    <cellStyle name="Normal 8 3 5 2 2 2 2 2 2" xfId="47371" xr:uid="{00000000-0005-0000-0000-000009B90000}"/>
    <cellStyle name="Normal 8 3 5 2 2 2 2 3" xfId="47372" xr:uid="{00000000-0005-0000-0000-00000AB90000}"/>
    <cellStyle name="Normal 8 3 5 2 2 2 3" xfId="47373" xr:uid="{00000000-0005-0000-0000-00000BB90000}"/>
    <cellStyle name="Normal 8 3 5 2 2 2 3 2" xfId="47374" xr:uid="{00000000-0005-0000-0000-00000CB90000}"/>
    <cellStyle name="Normal 8 3 5 2 2 2 3 2 2" xfId="47375" xr:uid="{00000000-0005-0000-0000-00000DB90000}"/>
    <cellStyle name="Normal 8 3 5 2 2 2 3 3" xfId="47376" xr:uid="{00000000-0005-0000-0000-00000EB90000}"/>
    <cellStyle name="Normal 8 3 5 2 2 2 4" xfId="47377" xr:uid="{00000000-0005-0000-0000-00000FB90000}"/>
    <cellStyle name="Normal 8 3 5 2 2 2 4 2" xfId="47378" xr:uid="{00000000-0005-0000-0000-000010B90000}"/>
    <cellStyle name="Normal 8 3 5 2 2 2 5" xfId="47379" xr:uid="{00000000-0005-0000-0000-000011B90000}"/>
    <cellStyle name="Normal 8 3 5 2 2 3" xfId="47380" xr:uid="{00000000-0005-0000-0000-000012B90000}"/>
    <cellStyle name="Normal 8 3 5 2 2 3 2" xfId="47381" xr:uid="{00000000-0005-0000-0000-000013B90000}"/>
    <cellStyle name="Normal 8 3 5 2 2 3 2 2" xfId="47382" xr:uid="{00000000-0005-0000-0000-000014B90000}"/>
    <cellStyle name="Normal 8 3 5 2 2 3 3" xfId="47383" xr:uid="{00000000-0005-0000-0000-000015B90000}"/>
    <cellStyle name="Normal 8 3 5 2 2 4" xfId="47384" xr:uid="{00000000-0005-0000-0000-000016B90000}"/>
    <cellStyle name="Normal 8 3 5 2 2 4 2" xfId="47385" xr:uid="{00000000-0005-0000-0000-000017B90000}"/>
    <cellStyle name="Normal 8 3 5 2 2 4 2 2" xfId="47386" xr:uid="{00000000-0005-0000-0000-000018B90000}"/>
    <cellStyle name="Normal 8 3 5 2 2 4 3" xfId="47387" xr:uid="{00000000-0005-0000-0000-000019B90000}"/>
    <cellStyle name="Normal 8 3 5 2 2 5" xfId="47388" xr:uid="{00000000-0005-0000-0000-00001AB90000}"/>
    <cellStyle name="Normal 8 3 5 2 2 5 2" xfId="47389" xr:uid="{00000000-0005-0000-0000-00001BB90000}"/>
    <cellStyle name="Normal 8 3 5 2 2 6" xfId="47390" xr:uid="{00000000-0005-0000-0000-00001CB90000}"/>
    <cellStyle name="Normal 8 3 5 2 2 6 2" xfId="47391" xr:uid="{00000000-0005-0000-0000-00001DB90000}"/>
    <cellStyle name="Normal 8 3 5 2 2 7" xfId="47392" xr:uid="{00000000-0005-0000-0000-00001EB90000}"/>
    <cellStyle name="Normal 8 3 5 2 3" xfId="47393" xr:uid="{00000000-0005-0000-0000-00001FB90000}"/>
    <cellStyle name="Normal 8 3 5 2 3 2" xfId="47394" xr:uid="{00000000-0005-0000-0000-000020B90000}"/>
    <cellStyle name="Normal 8 3 5 2 3 2 2" xfId="47395" xr:uid="{00000000-0005-0000-0000-000021B90000}"/>
    <cellStyle name="Normal 8 3 5 2 3 2 2 2" xfId="47396" xr:uid="{00000000-0005-0000-0000-000022B90000}"/>
    <cellStyle name="Normal 8 3 5 2 3 2 3" xfId="47397" xr:uid="{00000000-0005-0000-0000-000023B90000}"/>
    <cellStyle name="Normal 8 3 5 2 3 3" xfId="47398" xr:uid="{00000000-0005-0000-0000-000024B90000}"/>
    <cellStyle name="Normal 8 3 5 2 3 3 2" xfId="47399" xr:uid="{00000000-0005-0000-0000-000025B90000}"/>
    <cellStyle name="Normal 8 3 5 2 3 3 2 2" xfId="47400" xr:uid="{00000000-0005-0000-0000-000026B90000}"/>
    <cellStyle name="Normal 8 3 5 2 3 3 3" xfId="47401" xr:uid="{00000000-0005-0000-0000-000027B90000}"/>
    <cellStyle name="Normal 8 3 5 2 3 4" xfId="47402" xr:uid="{00000000-0005-0000-0000-000028B90000}"/>
    <cellStyle name="Normal 8 3 5 2 3 4 2" xfId="47403" xr:uid="{00000000-0005-0000-0000-000029B90000}"/>
    <cellStyle name="Normal 8 3 5 2 3 5" xfId="47404" xr:uid="{00000000-0005-0000-0000-00002AB90000}"/>
    <cellStyle name="Normal 8 3 5 2 4" xfId="47405" xr:uid="{00000000-0005-0000-0000-00002BB90000}"/>
    <cellStyle name="Normal 8 3 5 2 4 2" xfId="47406" xr:uid="{00000000-0005-0000-0000-00002CB90000}"/>
    <cellStyle name="Normal 8 3 5 2 4 2 2" xfId="47407" xr:uid="{00000000-0005-0000-0000-00002DB90000}"/>
    <cellStyle name="Normal 8 3 5 2 4 3" xfId="47408" xr:uid="{00000000-0005-0000-0000-00002EB90000}"/>
    <cellStyle name="Normal 8 3 5 2 5" xfId="47409" xr:uid="{00000000-0005-0000-0000-00002FB90000}"/>
    <cellStyle name="Normal 8 3 5 2 5 2" xfId="47410" xr:uid="{00000000-0005-0000-0000-000030B90000}"/>
    <cellStyle name="Normal 8 3 5 2 5 2 2" xfId="47411" xr:uid="{00000000-0005-0000-0000-000031B90000}"/>
    <cellStyle name="Normal 8 3 5 2 5 3" xfId="47412" xr:uid="{00000000-0005-0000-0000-000032B90000}"/>
    <cellStyle name="Normal 8 3 5 2 6" xfId="47413" xr:uid="{00000000-0005-0000-0000-000033B90000}"/>
    <cellStyle name="Normal 8 3 5 2 6 2" xfId="47414" xr:uid="{00000000-0005-0000-0000-000034B90000}"/>
    <cellStyle name="Normal 8 3 5 2 7" xfId="47415" xr:uid="{00000000-0005-0000-0000-000035B90000}"/>
    <cellStyle name="Normal 8 3 5 2 7 2" xfId="47416" xr:uid="{00000000-0005-0000-0000-000036B90000}"/>
    <cellStyle name="Normal 8 3 5 2 8" xfId="47417" xr:uid="{00000000-0005-0000-0000-000037B90000}"/>
    <cellStyle name="Normal 8 3 5 3" xfId="47418" xr:uid="{00000000-0005-0000-0000-000038B90000}"/>
    <cellStyle name="Normal 8 3 5 3 2" xfId="47419" xr:uid="{00000000-0005-0000-0000-000039B90000}"/>
    <cellStyle name="Normal 8 3 5 3 2 2" xfId="47420" xr:uid="{00000000-0005-0000-0000-00003AB90000}"/>
    <cellStyle name="Normal 8 3 5 3 2 2 2" xfId="47421" xr:uid="{00000000-0005-0000-0000-00003BB90000}"/>
    <cellStyle name="Normal 8 3 5 3 2 2 2 2" xfId="47422" xr:uid="{00000000-0005-0000-0000-00003CB90000}"/>
    <cellStyle name="Normal 8 3 5 3 2 2 3" xfId="47423" xr:uid="{00000000-0005-0000-0000-00003DB90000}"/>
    <cellStyle name="Normal 8 3 5 3 2 3" xfId="47424" xr:uid="{00000000-0005-0000-0000-00003EB90000}"/>
    <cellStyle name="Normal 8 3 5 3 2 3 2" xfId="47425" xr:uid="{00000000-0005-0000-0000-00003FB90000}"/>
    <cellStyle name="Normal 8 3 5 3 2 3 2 2" xfId="47426" xr:uid="{00000000-0005-0000-0000-000040B90000}"/>
    <cellStyle name="Normal 8 3 5 3 2 3 3" xfId="47427" xr:uid="{00000000-0005-0000-0000-000041B90000}"/>
    <cellStyle name="Normal 8 3 5 3 2 4" xfId="47428" xr:uid="{00000000-0005-0000-0000-000042B90000}"/>
    <cellStyle name="Normal 8 3 5 3 2 4 2" xfId="47429" xr:uid="{00000000-0005-0000-0000-000043B90000}"/>
    <cellStyle name="Normal 8 3 5 3 2 5" xfId="47430" xr:uid="{00000000-0005-0000-0000-000044B90000}"/>
    <cellStyle name="Normal 8 3 5 3 3" xfId="47431" xr:uid="{00000000-0005-0000-0000-000045B90000}"/>
    <cellStyle name="Normal 8 3 5 3 3 2" xfId="47432" xr:uid="{00000000-0005-0000-0000-000046B90000}"/>
    <cellStyle name="Normal 8 3 5 3 3 2 2" xfId="47433" xr:uid="{00000000-0005-0000-0000-000047B90000}"/>
    <cellStyle name="Normal 8 3 5 3 3 3" xfId="47434" xr:uid="{00000000-0005-0000-0000-000048B90000}"/>
    <cellStyle name="Normal 8 3 5 3 4" xfId="47435" xr:uid="{00000000-0005-0000-0000-000049B90000}"/>
    <cellStyle name="Normal 8 3 5 3 4 2" xfId="47436" xr:uid="{00000000-0005-0000-0000-00004AB90000}"/>
    <cellStyle name="Normal 8 3 5 3 4 2 2" xfId="47437" xr:uid="{00000000-0005-0000-0000-00004BB90000}"/>
    <cellStyle name="Normal 8 3 5 3 4 3" xfId="47438" xr:uid="{00000000-0005-0000-0000-00004CB90000}"/>
    <cellStyle name="Normal 8 3 5 3 5" xfId="47439" xr:uid="{00000000-0005-0000-0000-00004DB90000}"/>
    <cellStyle name="Normal 8 3 5 3 5 2" xfId="47440" xr:uid="{00000000-0005-0000-0000-00004EB90000}"/>
    <cellStyle name="Normal 8 3 5 3 6" xfId="47441" xr:uid="{00000000-0005-0000-0000-00004FB90000}"/>
    <cellStyle name="Normal 8 3 5 3 6 2" xfId="47442" xr:uid="{00000000-0005-0000-0000-000050B90000}"/>
    <cellStyle name="Normal 8 3 5 3 7" xfId="47443" xr:uid="{00000000-0005-0000-0000-000051B90000}"/>
    <cellStyle name="Normal 8 3 5 4" xfId="47444" xr:uid="{00000000-0005-0000-0000-000052B90000}"/>
    <cellStyle name="Normal 8 3 5 4 2" xfId="47445" xr:uid="{00000000-0005-0000-0000-000053B90000}"/>
    <cellStyle name="Normal 8 3 5 4 2 2" xfId="47446" xr:uid="{00000000-0005-0000-0000-000054B90000}"/>
    <cellStyle name="Normal 8 3 5 4 2 2 2" xfId="47447" xr:uid="{00000000-0005-0000-0000-000055B90000}"/>
    <cellStyle name="Normal 8 3 5 4 2 2 2 2" xfId="47448" xr:uid="{00000000-0005-0000-0000-000056B90000}"/>
    <cellStyle name="Normal 8 3 5 4 2 2 3" xfId="47449" xr:uid="{00000000-0005-0000-0000-000057B90000}"/>
    <cellStyle name="Normal 8 3 5 4 2 3" xfId="47450" xr:uid="{00000000-0005-0000-0000-000058B90000}"/>
    <cellStyle name="Normal 8 3 5 4 2 3 2" xfId="47451" xr:uid="{00000000-0005-0000-0000-000059B90000}"/>
    <cellStyle name="Normal 8 3 5 4 2 3 2 2" xfId="47452" xr:uid="{00000000-0005-0000-0000-00005AB90000}"/>
    <cellStyle name="Normal 8 3 5 4 2 3 3" xfId="47453" xr:uid="{00000000-0005-0000-0000-00005BB90000}"/>
    <cellStyle name="Normal 8 3 5 4 2 4" xfId="47454" xr:uid="{00000000-0005-0000-0000-00005CB90000}"/>
    <cellStyle name="Normal 8 3 5 4 2 4 2" xfId="47455" xr:uid="{00000000-0005-0000-0000-00005DB90000}"/>
    <cellStyle name="Normal 8 3 5 4 2 5" xfId="47456" xr:uid="{00000000-0005-0000-0000-00005EB90000}"/>
    <cellStyle name="Normal 8 3 5 4 3" xfId="47457" xr:uid="{00000000-0005-0000-0000-00005FB90000}"/>
    <cellStyle name="Normal 8 3 5 4 3 2" xfId="47458" xr:uid="{00000000-0005-0000-0000-000060B90000}"/>
    <cellStyle name="Normal 8 3 5 4 3 2 2" xfId="47459" xr:uid="{00000000-0005-0000-0000-000061B90000}"/>
    <cellStyle name="Normal 8 3 5 4 3 3" xfId="47460" xr:uid="{00000000-0005-0000-0000-000062B90000}"/>
    <cellStyle name="Normal 8 3 5 4 4" xfId="47461" xr:uid="{00000000-0005-0000-0000-000063B90000}"/>
    <cellStyle name="Normal 8 3 5 4 4 2" xfId="47462" xr:uid="{00000000-0005-0000-0000-000064B90000}"/>
    <cellStyle name="Normal 8 3 5 4 4 2 2" xfId="47463" xr:uid="{00000000-0005-0000-0000-000065B90000}"/>
    <cellStyle name="Normal 8 3 5 4 4 3" xfId="47464" xr:uid="{00000000-0005-0000-0000-000066B90000}"/>
    <cellStyle name="Normal 8 3 5 4 5" xfId="47465" xr:uid="{00000000-0005-0000-0000-000067B90000}"/>
    <cellStyle name="Normal 8 3 5 4 5 2" xfId="47466" xr:uid="{00000000-0005-0000-0000-000068B90000}"/>
    <cellStyle name="Normal 8 3 5 4 6" xfId="47467" xr:uid="{00000000-0005-0000-0000-000069B90000}"/>
    <cellStyle name="Normal 8 3 5 4 6 2" xfId="47468" xr:uid="{00000000-0005-0000-0000-00006AB90000}"/>
    <cellStyle name="Normal 8 3 5 4 7" xfId="47469" xr:uid="{00000000-0005-0000-0000-00006BB90000}"/>
    <cellStyle name="Normal 8 3 5 5" xfId="47470" xr:uid="{00000000-0005-0000-0000-00006CB90000}"/>
    <cellStyle name="Normal 8 3 5 5 2" xfId="47471" xr:uid="{00000000-0005-0000-0000-00006DB90000}"/>
    <cellStyle name="Normal 8 3 5 5 2 2" xfId="47472" xr:uid="{00000000-0005-0000-0000-00006EB90000}"/>
    <cellStyle name="Normal 8 3 5 5 2 2 2" xfId="47473" xr:uid="{00000000-0005-0000-0000-00006FB90000}"/>
    <cellStyle name="Normal 8 3 5 5 2 3" xfId="47474" xr:uid="{00000000-0005-0000-0000-000070B90000}"/>
    <cellStyle name="Normal 8 3 5 5 3" xfId="47475" xr:uid="{00000000-0005-0000-0000-000071B90000}"/>
    <cellStyle name="Normal 8 3 5 5 3 2" xfId="47476" xr:uid="{00000000-0005-0000-0000-000072B90000}"/>
    <cellStyle name="Normal 8 3 5 5 3 2 2" xfId="47477" xr:uid="{00000000-0005-0000-0000-000073B90000}"/>
    <cellStyle name="Normal 8 3 5 5 3 3" xfId="47478" xr:uid="{00000000-0005-0000-0000-000074B90000}"/>
    <cellStyle name="Normal 8 3 5 5 4" xfId="47479" xr:uid="{00000000-0005-0000-0000-000075B90000}"/>
    <cellStyle name="Normal 8 3 5 5 4 2" xfId="47480" xr:uid="{00000000-0005-0000-0000-000076B90000}"/>
    <cellStyle name="Normal 8 3 5 5 5" xfId="47481" xr:uid="{00000000-0005-0000-0000-000077B90000}"/>
    <cellStyle name="Normal 8 3 5 6" xfId="47482" xr:uid="{00000000-0005-0000-0000-000078B90000}"/>
    <cellStyle name="Normal 8 3 5 6 2" xfId="47483" xr:uid="{00000000-0005-0000-0000-000079B90000}"/>
    <cellStyle name="Normal 8 3 5 6 2 2" xfId="47484" xr:uid="{00000000-0005-0000-0000-00007AB90000}"/>
    <cellStyle name="Normal 8 3 5 6 2 2 2" xfId="47485" xr:uid="{00000000-0005-0000-0000-00007BB90000}"/>
    <cellStyle name="Normal 8 3 5 6 2 3" xfId="47486" xr:uid="{00000000-0005-0000-0000-00007CB90000}"/>
    <cellStyle name="Normal 8 3 5 6 3" xfId="47487" xr:uid="{00000000-0005-0000-0000-00007DB90000}"/>
    <cellStyle name="Normal 8 3 5 6 3 2" xfId="47488" xr:uid="{00000000-0005-0000-0000-00007EB90000}"/>
    <cellStyle name="Normal 8 3 5 6 4" xfId="47489" xr:uid="{00000000-0005-0000-0000-00007FB90000}"/>
    <cellStyle name="Normal 8 3 5 7" xfId="47490" xr:uid="{00000000-0005-0000-0000-000080B90000}"/>
    <cellStyle name="Normal 8 3 5 7 2" xfId="47491" xr:uid="{00000000-0005-0000-0000-000081B90000}"/>
    <cellStyle name="Normal 8 3 5 7 2 2" xfId="47492" xr:uid="{00000000-0005-0000-0000-000082B90000}"/>
    <cellStyle name="Normal 8 3 5 7 3" xfId="47493" xr:uid="{00000000-0005-0000-0000-000083B90000}"/>
    <cellStyle name="Normal 8 3 5 8" xfId="47494" xr:uid="{00000000-0005-0000-0000-000084B90000}"/>
    <cellStyle name="Normal 8 3 5 8 2" xfId="47495" xr:uid="{00000000-0005-0000-0000-000085B90000}"/>
    <cellStyle name="Normal 8 3 5 8 2 2" xfId="47496" xr:uid="{00000000-0005-0000-0000-000086B90000}"/>
    <cellStyle name="Normal 8 3 5 8 3" xfId="47497" xr:uid="{00000000-0005-0000-0000-000087B90000}"/>
    <cellStyle name="Normal 8 3 5 9" xfId="47498" xr:uid="{00000000-0005-0000-0000-000088B90000}"/>
    <cellStyle name="Normal 8 3 5 9 2" xfId="47499" xr:uid="{00000000-0005-0000-0000-000089B90000}"/>
    <cellStyle name="Normal 8 3 6" xfId="47500" xr:uid="{00000000-0005-0000-0000-00008AB90000}"/>
    <cellStyle name="Normal 8 3 6 10" xfId="47501" xr:uid="{00000000-0005-0000-0000-00008BB90000}"/>
    <cellStyle name="Normal 8 3 6 10 2" xfId="47502" xr:uid="{00000000-0005-0000-0000-00008CB90000}"/>
    <cellStyle name="Normal 8 3 6 11" xfId="47503" xr:uid="{00000000-0005-0000-0000-00008DB90000}"/>
    <cellStyle name="Normal 8 3 6 2" xfId="47504" xr:uid="{00000000-0005-0000-0000-00008EB90000}"/>
    <cellStyle name="Normal 8 3 6 2 2" xfId="47505" xr:uid="{00000000-0005-0000-0000-00008FB90000}"/>
    <cellStyle name="Normal 8 3 6 2 2 2" xfId="47506" xr:uid="{00000000-0005-0000-0000-000090B90000}"/>
    <cellStyle name="Normal 8 3 6 2 2 2 2" xfId="47507" xr:uid="{00000000-0005-0000-0000-000091B90000}"/>
    <cellStyle name="Normal 8 3 6 2 2 2 2 2" xfId="47508" xr:uid="{00000000-0005-0000-0000-000092B90000}"/>
    <cellStyle name="Normal 8 3 6 2 2 2 2 2 2" xfId="47509" xr:uid="{00000000-0005-0000-0000-000093B90000}"/>
    <cellStyle name="Normal 8 3 6 2 2 2 2 3" xfId="47510" xr:uid="{00000000-0005-0000-0000-000094B90000}"/>
    <cellStyle name="Normal 8 3 6 2 2 2 3" xfId="47511" xr:uid="{00000000-0005-0000-0000-000095B90000}"/>
    <cellStyle name="Normal 8 3 6 2 2 2 3 2" xfId="47512" xr:uid="{00000000-0005-0000-0000-000096B90000}"/>
    <cellStyle name="Normal 8 3 6 2 2 2 3 2 2" xfId="47513" xr:uid="{00000000-0005-0000-0000-000097B90000}"/>
    <cellStyle name="Normal 8 3 6 2 2 2 3 3" xfId="47514" xr:uid="{00000000-0005-0000-0000-000098B90000}"/>
    <cellStyle name="Normal 8 3 6 2 2 2 4" xfId="47515" xr:uid="{00000000-0005-0000-0000-000099B90000}"/>
    <cellStyle name="Normal 8 3 6 2 2 2 4 2" xfId="47516" xr:uid="{00000000-0005-0000-0000-00009AB90000}"/>
    <cellStyle name="Normal 8 3 6 2 2 2 5" xfId="47517" xr:uid="{00000000-0005-0000-0000-00009BB90000}"/>
    <cellStyle name="Normal 8 3 6 2 2 3" xfId="47518" xr:uid="{00000000-0005-0000-0000-00009CB90000}"/>
    <cellStyle name="Normal 8 3 6 2 2 3 2" xfId="47519" xr:uid="{00000000-0005-0000-0000-00009DB90000}"/>
    <cellStyle name="Normal 8 3 6 2 2 3 2 2" xfId="47520" xr:uid="{00000000-0005-0000-0000-00009EB90000}"/>
    <cellStyle name="Normal 8 3 6 2 2 3 3" xfId="47521" xr:uid="{00000000-0005-0000-0000-00009FB90000}"/>
    <cellStyle name="Normal 8 3 6 2 2 4" xfId="47522" xr:uid="{00000000-0005-0000-0000-0000A0B90000}"/>
    <cellStyle name="Normal 8 3 6 2 2 4 2" xfId="47523" xr:uid="{00000000-0005-0000-0000-0000A1B90000}"/>
    <cellStyle name="Normal 8 3 6 2 2 4 2 2" xfId="47524" xr:uid="{00000000-0005-0000-0000-0000A2B90000}"/>
    <cellStyle name="Normal 8 3 6 2 2 4 3" xfId="47525" xr:uid="{00000000-0005-0000-0000-0000A3B90000}"/>
    <cellStyle name="Normal 8 3 6 2 2 5" xfId="47526" xr:uid="{00000000-0005-0000-0000-0000A4B90000}"/>
    <cellStyle name="Normal 8 3 6 2 2 5 2" xfId="47527" xr:uid="{00000000-0005-0000-0000-0000A5B90000}"/>
    <cellStyle name="Normal 8 3 6 2 2 6" xfId="47528" xr:uid="{00000000-0005-0000-0000-0000A6B90000}"/>
    <cellStyle name="Normal 8 3 6 2 2 6 2" xfId="47529" xr:uid="{00000000-0005-0000-0000-0000A7B90000}"/>
    <cellStyle name="Normal 8 3 6 2 2 7" xfId="47530" xr:uid="{00000000-0005-0000-0000-0000A8B90000}"/>
    <cellStyle name="Normal 8 3 6 2 3" xfId="47531" xr:uid="{00000000-0005-0000-0000-0000A9B90000}"/>
    <cellStyle name="Normal 8 3 6 2 3 2" xfId="47532" xr:uid="{00000000-0005-0000-0000-0000AAB90000}"/>
    <cellStyle name="Normal 8 3 6 2 3 2 2" xfId="47533" xr:uid="{00000000-0005-0000-0000-0000ABB90000}"/>
    <cellStyle name="Normal 8 3 6 2 3 2 2 2" xfId="47534" xr:uid="{00000000-0005-0000-0000-0000ACB90000}"/>
    <cellStyle name="Normal 8 3 6 2 3 2 3" xfId="47535" xr:uid="{00000000-0005-0000-0000-0000ADB90000}"/>
    <cellStyle name="Normal 8 3 6 2 3 3" xfId="47536" xr:uid="{00000000-0005-0000-0000-0000AEB90000}"/>
    <cellStyle name="Normal 8 3 6 2 3 3 2" xfId="47537" xr:uid="{00000000-0005-0000-0000-0000AFB90000}"/>
    <cellStyle name="Normal 8 3 6 2 3 3 2 2" xfId="47538" xr:uid="{00000000-0005-0000-0000-0000B0B90000}"/>
    <cellStyle name="Normal 8 3 6 2 3 3 3" xfId="47539" xr:uid="{00000000-0005-0000-0000-0000B1B90000}"/>
    <cellStyle name="Normal 8 3 6 2 3 4" xfId="47540" xr:uid="{00000000-0005-0000-0000-0000B2B90000}"/>
    <cellStyle name="Normal 8 3 6 2 3 4 2" xfId="47541" xr:uid="{00000000-0005-0000-0000-0000B3B90000}"/>
    <cellStyle name="Normal 8 3 6 2 3 5" xfId="47542" xr:uid="{00000000-0005-0000-0000-0000B4B90000}"/>
    <cellStyle name="Normal 8 3 6 2 4" xfId="47543" xr:uid="{00000000-0005-0000-0000-0000B5B90000}"/>
    <cellStyle name="Normal 8 3 6 2 4 2" xfId="47544" xr:uid="{00000000-0005-0000-0000-0000B6B90000}"/>
    <cellStyle name="Normal 8 3 6 2 4 2 2" xfId="47545" xr:uid="{00000000-0005-0000-0000-0000B7B90000}"/>
    <cellStyle name="Normal 8 3 6 2 4 3" xfId="47546" xr:uid="{00000000-0005-0000-0000-0000B8B90000}"/>
    <cellStyle name="Normal 8 3 6 2 5" xfId="47547" xr:uid="{00000000-0005-0000-0000-0000B9B90000}"/>
    <cellStyle name="Normal 8 3 6 2 5 2" xfId="47548" xr:uid="{00000000-0005-0000-0000-0000BAB90000}"/>
    <cellStyle name="Normal 8 3 6 2 5 2 2" xfId="47549" xr:uid="{00000000-0005-0000-0000-0000BBB90000}"/>
    <cellStyle name="Normal 8 3 6 2 5 3" xfId="47550" xr:uid="{00000000-0005-0000-0000-0000BCB90000}"/>
    <cellStyle name="Normal 8 3 6 2 6" xfId="47551" xr:uid="{00000000-0005-0000-0000-0000BDB90000}"/>
    <cellStyle name="Normal 8 3 6 2 6 2" xfId="47552" xr:uid="{00000000-0005-0000-0000-0000BEB90000}"/>
    <cellStyle name="Normal 8 3 6 2 7" xfId="47553" xr:uid="{00000000-0005-0000-0000-0000BFB90000}"/>
    <cellStyle name="Normal 8 3 6 2 7 2" xfId="47554" xr:uid="{00000000-0005-0000-0000-0000C0B90000}"/>
    <cellStyle name="Normal 8 3 6 2 8" xfId="47555" xr:uid="{00000000-0005-0000-0000-0000C1B90000}"/>
    <cellStyle name="Normal 8 3 6 3" xfId="47556" xr:uid="{00000000-0005-0000-0000-0000C2B90000}"/>
    <cellStyle name="Normal 8 3 6 3 2" xfId="47557" xr:uid="{00000000-0005-0000-0000-0000C3B90000}"/>
    <cellStyle name="Normal 8 3 6 3 2 2" xfId="47558" xr:uid="{00000000-0005-0000-0000-0000C4B90000}"/>
    <cellStyle name="Normal 8 3 6 3 2 2 2" xfId="47559" xr:uid="{00000000-0005-0000-0000-0000C5B90000}"/>
    <cellStyle name="Normal 8 3 6 3 2 2 2 2" xfId="47560" xr:uid="{00000000-0005-0000-0000-0000C6B90000}"/>
    <cellStyle name="Normal 8 3 6 3 2 2 3" xfId="47561" xr:uid="{00000000-0005-0000-0000-0000C7B90000}"/>
    <cellStyle name="Normal 8 3 6 3 2 3" xfId="47562" xr:uid="{00000000-0005-0000-0000-0000C8B90000}"/>
    <cellStyle name="Normal 8 3 6 3 2 3 2" xfId="47563" xr:uid="{00000000-0005-0000-0000-0000C9B90000}"/>
    <cellStyle name="Normal 8 3 6 3 2 3 2 2" xfId="47564" xr:uid="{00000000-0005-0000-0000-0000CAB90000}"/>
    <cellStyle name="Normal 8 3 6 3 2 3 3" xfId="47565" xr:uid="{00000000-0005-0000-0000-0000CBB90000}"/>
    <cellStyle name="Normal 8 3 6 3 2 4" xfId="47566" xr:uid="{00000000-0005-0000-0000-0000CCB90000}"/>
    <cellStyle name="Normal 8 3 6 3 2 4 2" xfId="47567" xr:uid="{00000000-0005-0000-0000-0000CDB90000}"/>
    <cellStyle name="Normal 8 3 6 3 2 5" xfId="47568" xr:uid="{00000000-0005-0000-0000-0000CEB90000}"/>
    <cellStyle name="Normal 8 3 6 3 3" xfId="47569" xr:uid="{00000000-0005-0000-0000-0000CFB90000}"/>
    <cellStyle name="Normal 8 3 6 3 3 2" xfId="47570" xr:uid="{00000000-0005-0000-0000-0000D0B90000}"/>
    <cellStyle name="Normal 8 3 6 3 3 2 2" xfId="47571" xr:uid="{00000000-0005-0000-0000-0000D1B90000}"/>
    <cellStyle name="Normal 8 3 6 3 3 3" xfId="47572" xr:uid="{00000000-0005-0000-0000-0000D2B90000}"/>
    <cellStyle name="Normal 8 3 6 3 4" xfId="47573" xr:uid="{00000000-0005-0000-0000-0000D3B90000}"/>
    <cellStyle name="Normal 8 3 6 3 4 2" xfId="47574" xr:uid="{00000000-0005-0000-0000-0000D4B90000}"/>
    <cellStyle name="Normal 8 3 6 3 4 2 2" xfId="47575" xr:uid="{00000000-0005-0000-0000-0000D5B90000}"/>
    <cellStyle name="Normal 8 3 6 3 4 3" xfId="47576" xr:uid="{00000000-0005-0000-0000-0000D6B90000}"/>
    <cellStyle name="Normal 8 3 6 3 5" xfId="47577" xr:uid="{00000000-0005-0000-0000-0000D7B90000}"/>
    <cellStyle name="Normal 8 3 6 3 5 2" xfId="47578" xr:uid="{00000000-0005-0000-0000-0000D8B90000}"/>
    <cellStyle name="Normal 8 3 6 3 6" xfId="47579" xr:uid="{00000000-0005-0000-0000-0000D9B90000}"/>
    <cellStyle name="Normal 8 3 6 3 6 2" xfId="47580" xr:uid="{00000000-0005-0000-0000-0000DAB90000}"/>
    <cellStyle name="Normal 8 3 6 3 7" xfId="47581" xr:uid="{00000000-0005-0000-0000-0000DBB90000}"/>
    <cellStyle name="Normal 8 3 6 4" xfId="47582" xr:uid="{00000000-0005-0000-0000-0000DCB90000}"/>
    <cellStyle name="Normal 8 3 6 4 2" xfId="47583" xr:uid="{00000000-0005-0000-0000-0000DDB90000}"/>
    <cellStyle name="Normal 8 3 6 4 2 2" xfId="47584" xr:uid="{00000000-0005-0000-0000-0000DEB90000}"/>
    <cellStyle name="Normal 8 3 6 4 2 2 2" xfId="47585" xr:uid="{00000000-0005-0000-0000-0000DFB90000}"/>
    <cellStyle name="Normal 8 3 6 4 2 2 2 2" xfId="47586" xr:uid="{00000000-0005-0000-0000-0000E0B90000}"/>
    <cellStyle name="Normal 8 3 6 4 2 2 3" xfId="47587" xr:uid="{00000000-0005-0000-0000-0000E1B90000}"/>
    <cellStyle name="Normal 8 3 6 4 2 3" xfId="47588" xr:uid="{00000000-0005-0000-0000-0000E2B90000}"/>
    <cellStyle name="Normal 8 3 6 4 2 3 2" xfId="47589" xr:uid="{00000000-0005-0000-0000-0000E3B90000}"/>
    <cellStyle name="Normal 8 3 6 4 2 3 2 2" xfId="47590" xr:uid="{00000000-0005-0000-0000-0000E4B90000}"/>
    <cellStyle name="Normal 8 3 6 4 2 3 3" xfId="47591" xr:uid="{00000000-0005-0000-0000-0000E5B90000}"/>
    <cellStyle name="Normal 8 3 6 4 2 4" xfId="47592" xr:uid="{00000000-0005-0000-0000-0000E6B90000}"/>
    <cellStyle name="Normal 8 3 6 4 2 4 2" xfId="47593" xr:uid="{00000000-0005-0000-0000-0000E7B90000}"/>
    <cellStyle name="Normal 8 3 6 4 2 5" xfId="47594" xr:uid="{00000000-0005-0000-0000-0000E8B90000}"/>
    <cellStyle name="Normal 8 3 6 4 3" xfId="47595" xr:uid="{00000000-0005-0000-0000-0000E9B90000}"/>
    <cellStyle name="Normal 8 3 6 4 3 2" xfId="47596" xr:uid="{00000000-0005-0000-0000-0000EAB90000}"/>
    <cellStyle name="Normal 8 3 6 4 3 2 2" xfId="47597" xr:uid="{00000000-0005-0000-0000-0000EBB90000}"/>
    <cellStyle name="Normal 8 3 6 4 3 3" xfId="47598" xr:uid="{00000000-0005-0000-0000-0000ECB90000}"/>
    <cellStyle name="Normal 8 3 6 4 4" xfId="47599" xr:uid="{00000000-0005-0000-0000-0000EDB90000}"/>
    <cellStyle name="Normal 8 3 6 4 4 2" xfId="47600" xr:uid="{00000000-0005-0000-0000-0000EEB90000}"/>
    <cellStyle name="Normal 8 3 6 4 4 2 2" xfId="47601" xr:uid="{00000000-0005-0000-0000-0000EFB90000}"/>
    <cellStyle name="Normal 8 3 6 4 4 3" xfId="47602" xr:uid="{00000000-0005-0000-0000-0000F0B90000}"/>
    <cellStyle name="Normal 8 3 6 4 5" xfId="47603" xr:uid="{00000000-0005-0000-0000-0000F1B90000}"/>
    <cellStyle name="Normal 8 3 6 4 5 2" xfId="47604" xr:uid="{00000000-0005-0000-0000-0000F2B90000}"/>
    <cellStyle name="Normal 8 3 6 4 6" xfId="47605" xr:uid="{00000000-0005-0000-0000-0000F3B90000}"/>
    <cellStyle name="Normal 8 3 6 4 6 2" xfId="47606" xr:uid="{00000000-0005-0000-0000-0000F4B90000}"/>
    <cellStyle name="Normal 8 3 6 4 7" xfId="47607" xr:uid="{00000000-0005-0000-0000-0000F5B90000}"/>
    <cellStyle name="Normal 8 3 6 5" xfId="47608" xr:uid="{00000000-0005-0000-0000-0000F6B90000}"/>
    <cellStyle name="Normal 8 3 6 5 2" xfId="47609" xr:uid="{00000000-0005-0000-0000-0000F7B90000}"/>
    <cellStyle name="Normal 8 3 6 5 2 2" xfId="47610" xr:uid="{00000000-0005-0000-0000-0000F8B90000}"/>
    <cellStyle name="Normal 8 3 6 5 2 2 2" xfId="47611" xr:uid="{00000000-0005-0000-0000-0000F9B90000}"/>
    <cellStyle name="Normal 8 3 6 5 2 3" xfId="47612" xr:uid="{00000000-0005-0000-0000-0000FAB90000}"/>
    <cellStyle name="Normal 8 3 6 5 3" xfId="47613" xr:uid="{00000000-0005-0000-0000-0000FBB90000}"/>
    <cellStyle name="Normal 8 3 6 5 3 2" xfId="47614" xr:uid="{00000000-0005-0000-0000-0000FCB90000}"/>
    <cellStyle name="Normal 8 3 6 5 3 2 2" xfId="47615" xr:uid="{00000000-0005-0000-0000-0000FDB90000}"/>
    <cellStyle name="Normal 8 3 6 5 3 3" xfId="47616" xr:uid="{00000000-0005-0000-0000-0000FEB90000}"/>
    <cellStyle name="Normal 8 3 6 5 4" xfId="47617" xr:uid="{00000000-0005-0000-0000-0000FFB90000}"/>
    <cellStyle name="Normal 8 3 6 5 4 2" xfId="47618" xr:uid="{00000000-0005-0000-0000-000000BA0000}"/>
    <cellStyle name="Normal 8 3 6 5 5" xfId="47619" xr:uid="{00000000-0005-0000-0000-000001BA0000}"/>
    <cellStyle name="Normal 8 3 6 6" xfId="47620" xr:uid="{00000000-0005-0000-0000-000002BA0000}"/>
    <cellStyle name="Normal 8 3 6 6 2" xfId="47621" xr:uid="{00000000-0005-0000-0000-000003BA0000}"/>
    <cellStyle name="Normal 8 3 6 6 2 2" xfId="47622" xr:uid="{00000000-0005-0000-0000-000004BA0000}"/>
    <cellStyle name="Normal 8 3 6 6 2 2 2" xfId="47623" xr:uid="{00000000-0005-0000-0000-000005BA0000}"/>
    <cellStyle name="Normal 8 3 6 6 2 3" xfId="47624" xr:uid="{00000000-0005-0000-0000-000006BA0000}"/>
    <cellStyle name="Normal 8 3 6 6 3" xfId="47625" xr:uid="{00000000-0005-0000-0000-000007BA0000}"/>
    <cellStyle name="Normal 8 3 6 6 3 2" xfId="47626" xr:uid="{00000000-0005-0000-0000-000008BA0000}"/>
    <cellStyle name="Normal 8 3 6 6 4" xfId="47627" xr:uid="{00000000-0005-0000-0000-000009BA0000}"/>
    <cellStyle name="Normal 8 3 6 7" xfId="47628" xr:uid="{00000000-0005-0000-0000-00000ABA0000}"/>
    <cellStyle name="Normal 8 3 6 7 2" xfId="47629" xr:uid="{00000000-0005-0000-0000-00000BBA0000}"/>
    <cellStyle name="Normal 8 3 6 7 2 2" xfId="47630" xr:uid="{00000000-0005-0000-0000-00000CBA0000}"/>
    <cellStyle name="Normal 8 3 6 7 3" xfId="47631" xr:uid="{00000000-0005-0000-0000-00000DBA0000}"/>
    <cellStyle name="Normal 8 3 6 8" xfId="47632" xr:uid="{00000000-0005-0000-0000-00000EBA0000}"/>
    <cellStyle name="Normal 8 3 6 8 2" xfId="47633" xr:uid="{00000000-0005-0000-0000-00000FBA0000}"/>
    <cellStyle name="Normal 8 3 6 8 2 2" xfId="47634" xr:uid="{00000000-0005-0000-0000-000010BA0000}"/>
    <cellStyle name="Normal 8 3 6 8 3" xfId="47635" xr:uid="{00000000-0005-0000-0000-000011BA0000}"/>
    <cellStyle name="Normal 8 3 6 9" xfId="47636" xr:uid="{00000000-0005-0000-0000-000012BA0000}"/>
    <cellStyle name="Normal 8 3 6 9 2" xfId="47637" xr:uid="{00000000-0005-0000-0000-000013BA0000}"/>
    <cellStyle name="Normal 8 3 7" xfId="47638" xr:uid="{00000000-0005-0000-0000-000014BA0000}"/>
    <cellStyle name="Normal 8 3 7 2" xfId="47639" xr:uid="{00000000-0005-0000-0000-000015BA0000}"/>
    <cellStyle name="Normal 8 3 7 2 2" xfId="47640" xr:uid="{00000000-0005-0000-0000-000016BA0000}"/>
    <cellStyle name="Normal 8 3 7 2 2 2" xfId="47641" xr:uid="{00000000-0005-0000-0000-000017BA0000}"/>
    <cellStyle name="Normal 8 3 7 2 2 2 2" xfId="47642" xr:uid="{00000000-0005-0000-0000-000018BA0000}"/>
    <cellStyle name="Normal 8 3 7 2 2 2 2 2" xfId="47643" xr:uid="{00000000-0005-0000-0000-000019BA0000}"/>
    <cellStyle name="Normal 8 3 7 2 2 2 3" xfId="47644" xr:uid="{00000000-0005-0000-0000-00001ABA0000}"/>
    <cellStyle name="Normal 8 3 7 2 2 3" xfId="47645" xr:uid="{00000000-0005-0000-0000-00001BBA0000}"/>
    <cellStyle name="Normal 8 3 7 2 2 3 2" xfId="47646" xr:uid="{00000000-0005-0000-0000-00001CBA0000}"/>
    <cellStyle name="Normal 8 3 7 2 2 3 2 2" xfId="47647" xr:uid="{00000000-0005-0000-0000-00001DBA0000}"/>
    <cellStyle name="Normal 8 3 7 2 2 3 3" xfId="47648" xr:uid="{00000000-0005-0000-0000-00001EBA0000}"/>
    <cellStyle name="Normal 8 3 7 2 2 4" xfId="47649" xr:uid="{00000000-0005-0000-0000-00001FBA0000}"/>
    <cellStyle name="Normal 8 3 7 2 2 4 2" xfId="47650" xr:uid="{00000000-0005-0000-0000-000020BA0000}"/>
    <cellStyle name="Normal 8 3 7 2 2 5" xfId="47651" xr:uid="{00000000-0005-0000-0000-000021BA0000}"/>
    <cellStyle name="Normal 8 3 7 2 3" xfId="47652" xr:uid="{00000000-0005-0000-0000-000022BA0000}"/>
    <cellStyle name="Normal 8 3 7 2 3 2" xfId="47653" xr:uid="{00000000-0005-0000-0000-000023BA0000}"/>
    <cellStyle name="Normal 8 3 7 2 3 2 2" xfId="47654" xr:uid="{00000000-0005-0000-0000-000024BA0000}"/>
    <cellStyle name="Normal 8 3 7 2 3 3" xfId="47655" xr:uid="{00000000-0005-0000-0000-000025BA0000}"/>
    <cellStyle name="Normal 8 3 7 2 4" xfId="47656" xr:uid="{00000000-0005-0000-0000-000026BA0000}"/>
    <cellStyle name="Normal 8 3 7 2 4 2" xfId="47657" xr:uid="{00000000-0005-0000-0000-000027BA0000}"/>
    <cellStyle name="Normal 8 3 7 2 4 2 2" xfId="47658" xr:uid="{00000000-0005-0000-0000-000028BA0000}"/>
    <cellStyle name="Normal 8 3 7 2 4 3" xfId="47659" xr:uid="{00000000-0005-0000-0000-000029BA0000}"/>
    <cellStyle name="Normal 8 3 7 2 5" xfId="47660" xr:uid="{00000000-0005-0000-0000-00002ABA0000}"/>
    <cellStyle name="Normal 8 3 7 2 5 2" xfId="47661" xr:uid="{00000000-0005-0000-0000-00002BBA0000}"/>
    <cellStyle name="Normal 8 3 7 2 6" xfId="47662" xr:uid="{00000000-0005-0000-0000-00002CBA0000}"/>
    <cellStyle name="Normal 8 3 7 2 6 2" xfId="47663" xr:uid="{00000000-0005-0000-0000-00002DBA0000}"/>
    <cellStyle name="Normal 8 3 7 2 7" xfId="47664" xr:uid="{00000000-0005-0000-0000-00002EBA0000}"/>
    <cellStyle name="Normal 8 3 7 3" xfId="47665" xr:uid="{00000000-0005-0000-0000-00002FBA0000}"/>
    <cellStyle name="Normal 8 3 7 3 2" xfId="47666" xr:uid="{00000000-0005-0000-0000-000030BA0000}"/>
    <cellStyle name="Normal 8 3 7 3 2 2" xfId="47667" xr:uid="{00000000-0005-0000-0000-000031BA0000}"/>
    <cellStyle name="Normal 8 3 7 3 2 2 2" xfId="47668" xr:uid="{00000000-0005-0000-0000-000032BA0000}"/>
    <cellStyle name="Normal 8 3 7 3 2 3" xfId="47669" xr:uid="{00000000-0005-0000-0000-000033BA0000}"/>
    <cellStyle name="Normal 8 3 7 3 3" xfId="47670" xr:uid="{00000000-0005-0000-0000-000034BA0000}"/>
    <cellStyle name="Normal 8 3 7 3 3 2" xfId="47671" xr:uid="{00000000-0005-0000-0000-000035BA0000}"/>
    <cellStyle name="Normal 8 3 7 3 3 2 2" xfId="47672" xr:uid="{00000000-0005-0000-0000-000036BA0000}"/>
    <cellStyle name="Normal 8 3 7 3 3 3" xfId="47673" xr:uid="{00000000-0005-0000-0000-000037BA0000}"/>
    <cellStyle name="Normal 8 3 7 3 4" xfId="47674" xr:uid="{00000000-0005-0000-0000-000038BA0000}"/>
    <cellStyle name="Normal 8 3 7 3 4 2" xfId="47675" xr:uid="{00000000-0005-0000-0000-000039BA0000}"/>
    <cellStyle name="Normal 8 3 7 3 5" xfId="47676" xr:uid="{00000000-0005-0000-0000-00003ABA0000}"/>
    <cellStyle name="Normal 8 3 7 4" xfId="47677" xr:uid="{00000000-0005-0000-0000-00003BBA0000}"/>
    <cellStyle name="Normal 8 3 7 4 2" xfId="47678" xr:uid="{00000000-0005-0000-0000-00003CBA0000}"/>
    <cellStyle name="Normal 8 3 7 4 2 2" xfId="47679" xr:uid="{00000000-0005-0000-0000-00003DBA0000}"/>
    <cellStyle name="Normal 8 3 7 4 3" xfId="47680" xr:uid="{00000000-0005-0000-0000-00003EBA0000}"/>
    <cellStyle name="Normal 8 3 7 5" xfId="47681" xr:uid="{00000000-0005-0000-0000-00003FBA0000}"/>
    <cellStyle name="Normal 8 3 7 5 2" xfId="47682" xr:uid="{00000000-0005-0000-0000-000040BA0000}"/>
    <cellStyle name="Normal 8 3 7 5 2 2" xfId="47683" xr:uid="{00000000-0005-0000-0000-000041BA0000}"/>
    <cellStyle name="Normal 8 3 7 5 3" xfId="47684" xr:uid="{00000000-0005-0000-0000-000042BA0000}"/>
    <cellStyle name="Normal 8 3 7 6" xfId="47685" xr:uid="{00000000-0005-0000-0000-000043BA0000}"/>
    <cellStyle name="Normal 8 3 7 6 2" xfId="47686" xr:uid="{00000000-0005-0000-0000-000044BA0000}"/>
    <cellStyle name="Normal 8 3 7 7" xfId="47687" xr:uid="{00000000-0005-0000-0000-000045BA0000}"/>
    <cellStyle name="Normal 8 3 7 7 2" xfId="47688" xr:uid="{00000000-0005-0000-0000-000046BA0000}"/>
    <cellStyle name="Normal 8 3 7 8" xfId="47689" xr:uid="{00000000-0005-0000-0000-000047BA0000}"/>
    <cellStyle name="Normal 8 3 8" xfId="47690" xr:uid="{00000000-0005-0000-0000-000048BA0000}"/>
    <cellStyle name="Normal 8 3 8 2" xfId="47691" xr:uid="{00000000-0005-0000-0000-000049BA0000}"/>
    <cellStyle name="Normal 8 3 8 2 2" xfId="47692" xr:uid="{00000000-0005-0000-0000-00004ABA0000}"/>
    <cellStyle name="Normal 8 3 8 2 2 2" xfId="47693" xr:uid="{00000000-0005-0000-0000-00004BBA0000}"/>
    <cellStyle name="Normal 8 3 8 2 2 2 2" xfId="47694" xr:uid="{00000000-0005-0000-0000-00004CBA0000}"/>
    <cellStyle name="Normal 8 3 8 2 2 3" xfId="47695" xr:uid="{00000000-0005-0000-0000-00004DBA0000}"/>
    <cellStyle name="Normal 8 3 8 2 3" xfId="47696" xr:uid="{00000000-0005-0000-0000-00004EBA0000}"/>
    <cellStyle name="Normal 8 3 8 2 3 2" xfId="47697" xr:uid="{00000000-0005-0000-0000-00004FBA0000}"/>
    <cellStyle name="Normal 8 3 8 2 3 2 2" xfId="47698" xr:uid="{00000000-0005-0000-0000-000050BA0000}"/>
    <cellStyle name="Normal 8 3 8 2 3 3" xfId="47699" xr:uid="{00000000-0005-0000-0000-000051BA0000}"/>
    <cellStyle name="Normal 8 3 8 2 4" xfId="47700" xr:uid="{00000000-0005-0000-0000-000052BA0000}"/>
    <cellStyle name="Normal 8 3 8 2 4 2" xfId="47701" xr:uid="{00000000-0005-0000-0000-000053BA0000}"/>
    <cellStyle name="Normal 8 3 8 2 5" xfId="47702" xr:uid="{00000000-0005-0000-0000-000054BA0000}"/>
    <cellStyle name="Normal 8 3 8 3" xfId="47703" xr:uid="{00000000-0005-0000-0000-000055BA0000}"/>
    <cellStyle name="Normal 8 3 8 3 2" xfId="47704" xr:uid="{00000000-0005-0000-0000-000056BA0000}"/>
    <cellStyle name="Normal 8 3 8 3 2 2" xfId="47705" xr:uid="{00000000-0005-0000-0000-000057BA0000}"/>
    <cellStyle name="Normal 8 3 8 3 3" xfId="47706" xr:uid="{00000000-0005-0000-0000-000058BA0000}"/>
    <cellStyle name="Normal 8 3 8 4" xfId="47707" xr:uid="{00000000-0005-0000-0000-000059BA0000}"/>
    <cellStyle name="Normal 8 3 8 4 2" xfId="47708" xr:uid="{00000000-0005-0000-0000-00005ABA0000}"/>
    <cellStyle name="Normal 8 3 8 4 2 2" xfId="47709" xr:uid="{00000000-0005-0000-0000-00005BBA0000}"/>
    <cellStyle name="Normal 8 3 8 4 3" xfId="47710" xr:uid="{00000000-0005-0000-0000-00005CBA0000}"/>
    <cellStyle name="Normal 8 3 8 5" xfId="47711" xr:uid="{00000000-0005-0000-0000-00005DBA0000}"/>
    <cellStyle name="Normal 8 3 8 5 2" xfId="47712" xr:uid="{00000000-0005-0000-0000-00005EBA0000}"/>
    <cellStyle name="Normal 8 3 8 6" xfId="47713" xr:uid="{00000000-0005-0000-0000-00005FBA0000}"/>
    <cellStyle name="Normal 8 3 8 6 2" xfId="47714" xr:uid="{00000000-0005-0000-0000-000060BA0000}"/>
    <cellStyle name="Normal 8 3 8 7" xfId="47715" xr:uid="{00000000-0005-0000-0000-000061BA0000}"/>
    <cellStyle name="Normal 8 3 9" xfId="47716" xr:uid="{00000000-0005-0000-0000-000062BA0000}"/>
    <cellStyle name="Normal 8 3 9 2" xfId="47717" xr:uid="{00000000-0005-0000-0000-000063BA0000}"/>
    <cellStyle name="Normal 8 3 9 2 2" xfId="47718" xr:uid="{00000000-0005-0000-0000-000064BA0000}"/>
    <cellStyle name="Normal 8 3 9 2 2 2" xfId="47719" xr:uid="{00000000-0005-0000-0000-000065BA0000}"/>
    <cellStyle name="Normal 8 3 9 2 2 2 2" xfId="47720" xr:uid="{00000000-0005-0000-0000-000066BA0000}"/>
    <cellStyle name="Normal 8 3 9 2 2 3" xfId="47721" xr:uid="{00000000-0005-0000-0000-000067BA0000}"/>
    <cellStyle name="Normal 8 3 9 2 3" xfId="47722" xr:uid="{00000000-0005-0000-0000-000068BA0000}"/>
    <cellStyle name="Normal 8 3 9 2 3 2" xfId="47723" xr:uid="{00000000-0005-0000-0000-000069BA0000}"/>
    <cellStyle name="Normal 8 3 9 2 3 2 2" xfId="47724" xr:uid="{00000000-0005-0000-0000-00006ABA0000}"/>
    <cellStyle name="Normal 8 3 9 2 3 3" xfId="47725" xr:uid="{00000000-0005-0000-0000-00006BBA0000}"/>
    <cellStyle name="Normal 8 3 9 2 4" xfId="47726" xr:uid="{00000000-0005-0000-0000-00006CBA0000}"/>
    <cellStyle name="Normal 8 3 9 2 4 2" xfId="47727" xr:uid="{00000000-0005-0000-0000-00006DBA0000}"/>
    <cellStyle name="Normal 8 3 9 2 5" xfId="47728" xr:uid="{00000000-0005-0000-0000-00006EBA0000}"/>
    <cellStyle name="Normal 8 3 9 3" xfId="47729" xr:uid="{00000000-0005-0000-0000-00006FBA0000}"/>
    <cellStyle name="Normal 8 3 9 3 2" xfId="47730" xr:uid="{00000000-0005-0000-0000-000070BA0000}"/>
    <cellStyle name="Normal 8 3 9 3 2 2" xfId="47731" xr:uid="{00000000-0005-0000-0000-000071BA0000}"/>
    <cellStyle name="Normal 8 3 9 3 3" xfId="47732" xr:uid="{00000000-0005-0000-0000-000072BA0000}"/>
    <cellStyle name="Normal 8 3 9 4" xfId="47733" xr:uid="{00000000-0005-0000-0000-000073BA0000}"/>
    <cellStyle name="Normal 8 3 9 4 2" xfId="47734" xr:uid="{00000000-0005-0000-0000-000074BA0000}"/>
    <cellStyle name="Normal 8 3 9 4 2 2" xfId="47735" xr:uid="{00000000-0005-0000-0000-000075BA0000}"/>
    <cellStyle name="Normal 8 3 9 4 3" xfId="47736" xr:uid="{00000000-0005-0000-0000-000076BA0000}"/>
    <cellStyle name="Normal 8 3 9 5" xfId="47737" xr:uid="{00000000-0005-0000-0000-000077BA0000}"/>
    <cellStyle name="Normal 8 3 9 5 2" xfId="47738" xr:uid="{00000000-0005-0000-0000-000078BA0000}"/>
    <cellStyle name="Normal 8 3 9 6" xfId="47739" xr:uid="{00000000-0005-0000-0000-000079BA0000}"/>
    <cellStyle name="Normal 8 3 9 6 2" xfId="47740" xr:uid="{00000000-0005-0000-0000-00007ABA0000}"/>
    <cellStyle name="Normal 8 3 9 7" xfId="47741" xr:uid="{00000000-0005-0000-0000-00007BBA0000}"/>
    <cellStyle name="Normal 8 4" xfId="47742" xr:uid="{00000000-0005-0000-0000-00007CBA0000}"/>
    <cellStyle name="Normal 8 4 10" xfId="47743" xr:uid="{00000000-0005-0000-0000-00007DBA0000}"/>
    <cellStyle name="Normal 8 4 10 2" xfId="47744" xr:uid="{00000000-0005-0000-0000-00007EBA0000}"/>
    <cellStyle name="Normal 8 4 10 2 2" xfId="47745" xr:uid="{00000000-0005-0000-0000-00007FBA0000}"/>
    <cellStyle name="Normal 8 4 10 2 2 2" xfId="47746" xr:uid="{00000000-0005-0000-0000-000080BA0000}"/>
    <cellStyle name="Normal 8 4 10 2 3" xfId="47747" xr:uid="{00000000-0005-0000-0000-000081BA0000}"/>
    <cellStyle name="Normal 8 4 10 3" xfId="47748" xr:uid="{00000000-0005-0000-0000-000082BA0000}"/>
    <cellStyle name="Normal 8 4 10 3 2" xfId="47749" xr:uid="{00000000-0005-0000-0000-000083BA0000}"/>
    <cellStyle name="Normal 8 4 10 4" xfId="47750" xr:uid="{00000000-0005-0000-0000-000084BA0000}"/>
    <cellStyle name="Normal 8 4 11" xfId="47751" xr:uid="{00000000-0005-0000-0000-000085BA0000}"/>
    <cellStyle name="Normal 8 4 11 2" xfId="47752" xr:uid="{00000000-0005-0000-0000-000086BA0000}"/>
    <cellStyle name="Normal 8 4 11 2 2" xfId="47753" xr:uid="{00000000-0005-0000-0000-000087BA0000}"/>
    <cellStyle name="Normal 8 4 11 2 2 2" xfId="47754" xr:uid="{00000000-0005-0000-0000-000088BA0000}"/>
    <cellStyle name="Normal 8 4 11 2 3" xfId="47755" xr:uid="{00000000-0005-0000-0000-000089BA0000}"/>
    <cellStyle name="Normal 8 4 11 3" xfId="47756" xr:uid="{00000000-0005-0000-0000-00008ABA0000}"/>
    <cellStyle name="Normal 8 4 11 3 2" xfId="47757" xr:uid="{00000000-0005-0000-0000-00008BBA0000}"/>
    <cellStyle name="Normal 8 4 11 4" xfId="47758" xr:uid="{00000000-0005-0000-0000-00008CBA0000}"/>
    <cellStyle name="Normal 8 4 12" xfId="47759" xr:uid="{00000000-0005-0000-0000-00008DBA0000}"/>
    <cellStyle name="Normal 8 4 12 2" xfId="47760" xr:uid="{00000000-0005-0000-0000-00008EBA0000}"/>
    <cellStyle name="Normal 8 4 12 2 2" xfId="47761" xr:uid="{00000000-0005-0000-0000-00008FBA0000}"/>
    <cellStyle name="Normal 8 4 12 3" xfId="47762" xr:uid="{00000000-0005-0000-0000-000090BA0000}"/>
    <cellStyle name="Normal 8 4 13" xfId="47763" xr:uid="{00000000-0005-0000-0000-000091BA0000}"/>
    <cellStyle name="Normal 8 4 13 2" xfId="47764" xr:uid="{00000000-0005-0000-0000-000092BA0000}"/>
    <cellStyle name="Normal 8 4 14" xfId="47765" xr:uid="{00000000-0005-0000-0000-000093BA0000}"/>
    <cellStyle name="Normal 8 4 14 2" xfId="47766" xr:uid="{00000000-0005-0000-0000-000094BA0000}"/>
    <cellStyle name="Normal 8 4 15" xfId="47767" xr:uid="{00000000-0005-0000-0000-000095BA0000}"/>
    <cellStyle name="Normal 8 4 2" xfId="47768" xr:uid="{00000000-0005-0000-0000-000096BA0000}"/>
    <cellStyle name="Normal 8 4 2 10" xfId="47769" xr:uid="{00000000-0005-0000-0000-000097BA0000}"/>
    <cellStyle name="Normal 8 4 2 10 2" xfId="47770" xr:uid="{00000000-0005-0000-0000-000098BA0000}"/>
    <cellStyle name="Normal 8 4 2 11" xfId="47771" xr:uid="{00000000-0005-0000-0000-000099BA0000}"/>
    <cellStyle name="Normal 8 4 2 11 2" xfId="47772" xr:uid="{00000000-0005-0000-0000-00009ABA0000}"/>
    <cellStyle name="Normal 8 4 2 12" xfId="47773" xr:uid="{00000000-0005-0000-0000-00009BBA0000}"/>
    <cellStyle name="Normal 8 4 2 2" xfId="47774" xr:uid="{00000000-0005-0000-0000-00009CBA0000}"/>
    <cellStyle name="Normal 8 4 2 2 10" xfId="47775" xr:uid="{00000000-0005-0000-0000-00009DBA0000}"/>
    <cellStyle name="Normal 8 4 2 2 10 2" xfId="47776" xr:uid="{00000000-0005-0000-0000-00009EBA0000}"/>
    <cellStyle name="Normal 8 4 2 2 11" xfId="47777" xr:uid="{00000000-0005-0000-0000-00009FBA0000}"/>
    <cellStyle name="Normal 8 4 2 2 2" xfId="47778" xr:uid="{00000000-0005-0000-0000-0000A0BA0000}"/>
    <cellStyle name="Normal 8 4 2 2 2 2" xfId="47779" xr:uid="{00000000-0005-0000-0000-0000A1BA0000}"/>
    <cellStyle name="Normal 8 4 2 2 2 2 2" xfId="47780" xr:uid="{00000000-0005-0000-0000-0000A2BA0000}"/>
    <cellStyle name="Normal 8 4 2 2 2 2 2 2" xfId="47781" xr:uid="{00000000-0005-0000-0000-0000A3BA0000}"/>
    <cellStyle name="Normal 8 4 2 2 2 2 2 2 2" xfId="47782" xr:uid="{00000000-0005-0000-0000-0000A4BA0000}"/>
    <cellStyle name="Normal 8 4 2 2 2 2 2 2 2 2" xfId="47783" xr:uid="{00000000-0005-0000-0000-0000A5BA0000}"/>
    <cellStyle name="Normal 8 4 2 2 2 2 2 2 3" xfId="47784" xr:uid="{00000000-0005-0000-0000-0000A6BA0000}"/>
    <cellStyle name="Normal 8 4 2 2 2 2 2 3" xfId="47785" xr:uid="{00000000-0005-0000-0000-0000A7BA0000}"/>
    <cellStyle name="Normal 8 4 2 2 2 2 2 3 2" xfId="47786" xr:uid="{00000000-0005-0000-0000-0000A8BA0000}"/>
    <cellStyle name="Normal 8 4 2 2 2 2 2 3 2 2" xfId="47787" xr:uid="{00000000-0005-0000-0000-0000A9BA0000}"/>
    <cellStyle name="Normal 8 4 2 2 2 2 2 3 3" xfId="47788" xr:uid="{00000000-0005-0000-0000-0000AABA0000}"/>
    <cellStyle name="Normal 8 4 2 2 2 2 2 4" xfId="47789" xr:uid="{00000000-0005-0000-0000-0000ABBA0000}"/>
    <cellStyle name="Normal 8 4 2 2 2 2 2 4 2" xfId="47790" xr:uid="{00000000-0005-0000-0000-0000ACBA0000}"/>
    <cellStyle name="Normal 8 4 2 2 2 2 2 5" xfId="47791" xr:uid="{00000000-0005-0000-0000-0000ADBA0000}"/>
    <cellStyle name="Normal 8 4 2 2 2 2 3" xfId="47792" xr:uid="{00000000-0005-0000-0000-0000AEBA0000}"/>
    <cellStyle name="Normal 8 4 2 2 2 2 3 2" xfId="47793" xr:uid="{00000000-0005-0000-0000-0000AFBA0000}"/>
    <cellStyle name="Normal 8 4 2 2 2 2 3 2 2" xfId="47794" xr:uid="{00000000-0005-0000-0000-0000B0BA0000}"/>
    <cellStyle name="Normal 8 4 2 2 2 2 3 3" xfId="47795" xr:uid="{00000000-0005-0000-0000-0000B1BA0000}"/>
    <cellStyle name="Normal 8 4 2 2 2 2 4" xfId="47796" xr:uid="{00000000-0005-0000-0000-0000B2BA0000}"/>
    <cellStyle name="Normal 8 4 2 2 2 2 4 2" xfId="47797" xr:uid="{00000000-0005-0000-0000-0000B3BA0000}"/>
    <cellStyle name="Normal 8 4 2 2 2 2 4 2 2" xfId="47798" xr:uid="{00000000-0005-0000-0000-0000B4BA0000}"/>
    <cellStyle name="Normal 8 4 2 2 2 2 4 3" xfId="47799" xr:uid="{00000000-0005-0000-0000-0000B5BA0000}"/>
    <cellStyle name="Normal 8 4 2 2 2 2 5" xfId="47800" xr:uid="{00000000-0005-0000-0000-0000B6BA0000}"/>
    <cellStyle name="Normal 8 4 2 2 2 2 5 2" xfId="47801" xr:uid="{00000000-0005-0000-0000-0000B7BA0000}"/>
    <cellStyle name="Normal 8 4 2 2 2 2 6" xfId="47802" xr:uid="{00000000-0005-0000-0000-0000B8BA0000}"/>
    <cellStyle name="Normal 8 4 2 2 2 2 6 2" xfId="47803" xr:uid="{00000000-0005-0000-0000-0000B9BA0000}"/>
    <cellStyle name="Normal 8 4 2 2 2 2 7" xfId="47804" xr:uid="{00000000-0005-0000-0000-0000BABA0000}"/>
    <cellStyle name="Normal 8 4 2 2 2 3" xfId="47805" xr:uid="{00000000-0005-0000-0000-0000BBBA0000}"/>
    <cellStyle name="Normal 8 4 2 2 2 3 2" xfId="47806" xr:uid="{00000000-0005-0000-0000-0000BCBA0000}"/>
    <cellStyle name="Normal 8 4 2 2 2 3 2 2" xfId="47807" xr:uid="{00000000-0005-0000-0000-0000BDBA0000}"/>
    <cellStyle name="Normal 8 4 2 2 2 3 2 2 2" xfId="47808" xr:uid="{00000000-0005-0000-0000-0000BEBA0000}"/>
    <cellStyle name="Normal 8 4 2 2 2 3 2 3" xfId="47809" xr:uid="{00000000-0005-0000-0000-0000BFBA0000}"/>
    <cellStyle name="Normal 8 4 2 2 2 3 3" xfId="47810" xr:uid="{00000000-0005-0000-0000-0000C0BA0000}"/>
    <cellStyle name="Normal 8 4 2 2 2 3 3 2" xfId="47811" xr:uid="{00000000-0005-0000-0000-0000C1BA0000}"/>
    <cellStyle name="Normal 8 4 2 2 2 3 3 2 2" xfId="47812" xr:uid="{00000000-0005-0000-0000-0000C2BA0000}"/>
    <cellStyle name="Normal 8 4 2 2 2 3 3 3" xfId="47813" xr:uid="{00000000-0005-0000-0000-0000C3BA0000}"/>
    <cellStyle name="Normal 8 4 2 2 2 3 4" xfId="47814" xr:uid="{00000000-0005-0000-0000-0000C4BA0000}"/>
    <cellStyle name="Normal 8 4 2 2 2 3 4 2" xfId="47815" xr:uid="{00000000-0005-0000-0000-0000C5BA0000}"/>
    <cellStyle name="Normal 8 4 2 2 2 3 5" xfId="47816" xr:uid="{00000000-0005-0000-0000-0000C6BA0000}"/>
    <cellStyle name="Normal 8 4 2 2 2 4" xfId="47817" xr:uid="{00000000-0005-0000-0000-0000C7BA0000}"/>
    <cellStyle name="Normal 8 4 2 2 2 4 2" xfId="47818" xr:uid="{00000000-0005-0000-0000-0000C8BA0000}"/>
    <cellStyle name="Normal 8 4 2 2 2 4 2 2" xfId="47819" xr:uid="{00000000-0005-0000-0000-0000C9BA0000}"/>
    <cellStyle name="Normal 8 4 2 2 2 4 3" xfId="47820" xr:uid="{00000000-0005-0000-0000-0000CABA0000}"/>
    <cellStyle name="Normal 8 4 2 2 2 5" xfId="47821" xr:uid="{00000000-0005-0000-0000-0000CBBA0000}"/>
    <cellStyle name="Normal 8 4 2 2 2 5 2" xfId="47822" xr:uid="{00000000-0005-0000-0000-0000CCBA0000}"/>
    <cellStyle name="Normal 8 4 2 2 2 5 2 2" xfId="47823" xr:uid="{00000000-0005-0000-0000-0000CDBA0000}"/>
    <cellStyle name="Normal 8 4 2 2 2 5 3" xfId="47824" xr:uid="{00000000-0005-0000-0000-0000CEBA0000}"/>
    <cellStyle name="Normal 8 4 2 2 2 6" xfId="47825" xr:uid="{00000000-0005-0000-0000-0000CFBA0000}"/>
    <cellStyle name="Normal 8 4 2 2 2 6 2" xfId="47826" xr:uid="{00000000-0005-0000-0000-0000D0BA0000}"/>
    <cellStyle name="Normal 8 4 2 2 2 7" xfId="47827" xr:uid="{00000000-0005-0000-0000-0000D1BA0000}"/>
    <cellStyle name="Normal 8 4 2 2 2 7 2" xfId="47828" xr:uid="{00000000-0005-0000-0000-0000D2BA0000}"/>
    <cellStyle name="Normal 8 4 2 2 2 8" xfId="47829" xr:uid="{00000000-0005-0000-0000-0000D3BA0000}"/>
    <cellStyle name="Normal 8 4 2 2 3" xfId="47830" xr:uid="{00000000-0005-0000-0000-0000D4BA0000}"/>
    <cellStyle name="Normal 8 4 2 2 3 2" xfId="47831" xr:uid="{00000000-0005-0000-0000-0000D5BA0000}"/>
    <cellStyle name="Normal 8 4 2 2 3 2 2" xfId="47832" xr:uid="{00000000-0005-0000-0000-0000D6BA0000}"/>
    <cellStyle name="Normal 8 4 2 2 3 2 2 2" xfId="47833" xr:uid="{00000000-0005-0000-0000-0000D7BA0000}"/>
    <cellStyle name="Normal 8 4 2 2 3 2 2 2 2" xfId="47834" xr:uid="{00000000-0005-0000-0000-0000D8BA0000}"/>
    <cellStyle name="Normal 8 4 2 2 3 2 2 3" xfId="47835" xr:uid="{00000000-0005-0000-0000-0000D9BA0000}"/>
    <cellStyle name="Normal 8 4 2 2 3 2 3" xfId="47836" xr:uid="{00000000-0005-0000-0000-0000DABA0000}"/>
    <cellStyle name="Normal 8 4 2 2 3 2 3 2" xfId="47837" xr:uid="{00000000-0005-0000-0000-0000DBBA0000}"/>
    <cellStyle name="Normal 8 4 2 2 3 2 3 2 2" xfId="47838" xr:uid="{00000000-0005-0000-0000-0000DCBA0000}"/>
    <cellStyle name="Normal 8 4 2 2 3 2 3 3" xfId="47839" xr:uid="{00000000-0005-0000-0000-0000DDBA0000}"/>
    <cellStyle name="Normal 8 4 2 2 3 2 4" xfId="47840" xr:uid="{00000000-0005-0000-0000-0000DEBA0000}"/>
    <cellStyle name="Normal 8 4 2 2 3 2 4 2" xfId="47841" xr:uid="{00000000-0005-0000-0000-0000DFBA0000}"/>
    <cellStyle name="Normal 8 4 2 2 3 2 5" xfId="47842" xr:uid="{00000000-0005-0000-0000-0000E0BA0000}"/>
    <cellStyle name="Normal 8 4 2 2 3 3" xfId="47843" xr:uid="{00000000-0005-0000-0000-0000E1BA0000}"/>
    <cellStyle name="Normal 8 4 2 2 3 3 2" xfId="47844" xr:uid="{00000000-0005-0000-0000-0000E2BA0000}"/>
    <cellStyle name="Normal 8 4 2 2 3 3 2 2" xfId="47845" xr:uid="{00000000-0005-0000-0000-0000E3BA0000}"/>
    <cellStyle name="Normal 8 4 2 2 3 3 3" xfId="47846" xr:uid="{00000000-0005-0000-0000-0000E4BA0000}"/>
    <cellStyle name="Normal 8 4 2 2 3 4" xfId="47847" xr:uid="{00000000-0005-0000-0000-0000E5BA0000}"/>
    <cellStyle name="Normal 8 4 2 2 3 4 2" xfId="47848" xr:uid="{00000000-0005-0000-0000-0000E6BA0000}"/>
    <cellStyle name="Normal 8 4 2 2 3 4 2 2" xfId="47849" xr:uid="{00000000-0005-0000-0000-0000E7BA0000}"/>
    <cellStyle name="Normal 8 4 2 2 3 4 3" xfId="47850" xr:uid="{00000000-0005-0000-0000-0000E8BA0000}"/>
    <cellStyle name="Normal 8 4 2 2 3 5" xfId="47851" xr:uid="{00000000-0005-0000-0000-0000E9BA0000}"/>
    <cellStyle name="Normal 8 4 2 2 3 5 2" xfId="47852" xr:uid="{00000000-0005-0000-0000-0000EABA0000}"/>
    <cellStyle name="Normal 8 4 2 2 3 6" xfId="47853" xr:uid="{00000000-0005-0000-0000-0000EBBA0000}"/>
    <cellStyle name="Normal 8 4 2 2 3 6 2" xfId="47854" xr:uid="{00000000-0005-0000-0000-0000ECBA0000}"/>
    <cellStyle name="Normal 8 4 2 2 3 7" xfId="47855" xr:uid="{00000000-0005-0000-0000-0000EDBA0000}"/>
    <cellStyle name="Normal 8 4 2 2 4" xfId="47856" xr:uid="{00000000-0005-0000-0000-0000EEBA0000}"/>
    <cellStyle name="Normal 8 4 2 2 4 2" xfId="47857" xr:uid="{00000000-0005-0000-0000-0000EFBA0000}"/>
    <cellStyle name="Normal 8 4 2 2 4 2 2" xfId="47858" xr:uid="{00000000-0005-0000-0000-0000F0BA0000}"/>
    <cellStyle name="Normal 8 4 2 2 4 2 2 2" xfId="47859" xr:uid="{00000000-0005-0000-0000-0000F1BA0000}"/>
    <cellStyle name="Normal 8 4 2 2 4 2 2 2 2" xfId="47860" xr:uid="{00000000-0005-0000-0000-0000F2BA0000}"/>
    <cellStyle name="Normal 8 4 2 2 4 2 2 3" xfId="47861" xr:uid="{00000000-0005-0000-0000-0000F3BA0000}"/>
    <cellStyle name="Normal 8 4 2 2 4 2 3" xfId="47862" xr:uid="{00000000-0005-0000-0000-0000F4BA0000}"/>
    <cellStyle name="Normal 8 4 2 2 4 2 3 2" xfId="47863" xr:uid="{00000000-0005-0000-0000-0000F5BA0000}"/>
    <cellStyle name="Normal 8 4 2 2 4 2 3 2 2" xfId="47864" xr:uid="{00000000-0005-0000-0000-0000F6BA0000}"/>
    <cellStyle name="Normal 8 4 2 2 4 2 3 3" xfId="47865" xr:uid="{00000000-0005-0000-0000-0000F7BA0000}"/>
    <cellStyle name="Normal 8 4 2 2 4 2 4" xfId="47866" xr:uid="{00000000-0005-0000-0000-0000F8BA0000}"/>
    <cellStyle name="Normal 8 4 2 2 4 2 4 2" xfId="47867" xr:uid="{00000000-0005-0000-0000-0000F9BA0000}"/>
    <cellStyle name="Normal 8 4 2 2 4 2 5" xfId="47868" xr:uid="{00000000-0005-0000-0000-0000FABA0000}"/>
    <cellStyle name="Normal 8 4 2 2 4 3" xfId="47869" xr:uid="{00000000-0005-0000-0000-0000FBBA0000}"/>
    <cellStyle name="Normal 8 4 2 2 4 3 2" xfId="47870" xr:uid="{00000000-0005-0000-0000-0000FCBA0000}"/>
    <cellStyle name="Normal 8 4 2 2 4 3 2 2" xfId="47871" xr:uid="{00000000-0005-0000-0000-0000FDBA0000}"/>
    <cellStyle name="Normal 8 4 2 2 4 3 3" xfId="47872" xr:uid="{00000000-0005-0000-0000-0000FEBA0000}"/>
    <cellStyle name="Normal 8 4 2 2 4 4" xfId="47873" xr:uid="{00000000-0005-0000-0000-0000FFBA0000}"/>
    <cellStyle name="Normal 8 4 2 2 4 4 2" xfId="47874" xr:uid="{00000000-0005-0000-0000-000000BB0000}"/>
    <cellStyle name="Normal 8 4 2 2 4 4 2 2" xfId="47875" xr:uid="{00000000-0005-0000-0000-000001BB0000}"/>
    <cellStyle name="Normal 8 4 2 2 4 4 3" xfId="47876" xr:uid="{00000000-0005-0000-0000-000002BB0000}"/>
    <cellStyle name="Normal 8 4 2 2 4 5" xfId="47877" xr:uid="{00000000-0005-0000-0000-000003BB0000}"/>
    <cellStyle name="Normal 8 4 2 2 4 5 2" xfId="47878" xr:uid="{00000000-0005-0000-0000-000004BB0000}"/>
    <cellStyle name="Normal 8 4 2 2 4 6" xfId="47879" xr:uid="{00000000-0005-0000-0000-000005BB0000}"/>
    <cellStyle name="Normal 8 4 2 2 4 6 2" xfId="47880" xr:uid="{00000000-0005-0000-0000-000006BB0000}"/>
    <cellStyle name="Normal 8 4 2 2 4 7" xfId="47881" xr:uid="{00000000-0005-0000-0000-000007BB0000}"/>
    <cellStyle name="Normal 8 4 2 2 5" xfId="47882" xr:uid="{00000000-0005-0000-0000-000008BB0000}"/>
    <cellStyle name="Normal 8 4 2 2 5 2" xfId="47883" xr:uid="{00000000-0005-0000-0000-000009BB0000}"/>
    <cellStyle name="Normal 8 4 2 2 5 2 2" xfId="47884" xr:uid="{00000000-0005-0000-0000-00000ABB0000}"/>
    <cellStyle name="Normal 8 4 2 2 5 2 2 2" xfId="47885" xr:uid="{00000000-0005-0000-0000-00000BBB0000}"/>
    <cellStyle name="Normal 8 4 2 2 5 2 3" xfId="47886" xr:uid="{00000000-0005-0000-0000-00000CBB0000}"/>
    <cellStyle name="Normal 8 4 2 2 5 3" xfId="47887" xr:uid="{00000000-0005-0000-0000-00000DBB0000}"/>
    <cellStyle name="Normal 8 4 2 2 5 3 2" xfId="47888" xr:uid="{00000000-0005-0000-0000-00000EBB0000}"/>
    <cellStyle name="Normal 8 4 2 2 5 3 2 2" xfId="47889" xr:uid="{00000000-0005-0000-0000-00000FBB0000}"/>
    <cellStyle name="Normal 8 4 2 2 5 3 3" xfId="47890" xr:uid="{00000000-0005-0000-0000-000010BB0000}"/>
    <cellStyle name="Normal 8 4 2 2 5 4" xfId="47891" xr:uid="{00000000-0005-0000-0000-000011BB0000}"/>
    <cellStyle name="Normal 8 4 2 2 5 4 2" xfId="47892" xr:uid="{00000000-0005-0000-0000-000012BB0000}"/>
    <cellStyle name="Normal 8 4 2 2 5 5" xfId="47893" xr:uid="{00000000-0005-0000-0000-000013BB0000}"/>
    <cellStyle name="Normal 8 4 2 2 6" xfId="47894" xr:uid="{00000000-0005-0000-0000-000014BB0000}"/>
    <cellStyle name="Normal 8 4 2 2 6 2" xfId="47895" xr:uid="{00000000-0005-0000-0000-000015BB0000}"/>
    <cellStyle name="Normal 8 4 2 2 6 2 2" xfId="47896" xr:uid="{00000000-0005-0000-0000-000016BB0000}"/>
    <cellStyle name="Normal 8 4 2 2 6 2 2 2" xfId="47897" xr:uid="{00000000-0005-0000-0000-000017BB0000}"/>
    <cellStyle name="Normal 8 4 2 2 6 2 3" xfId="47898" xr:uid="{00000000-0005-0000-0000-000018BB0000}"/>
    <cellStyle name="Normal 8 4 2 2 6 3" xfId="47899" xr:uid="{00000000-0005-0000-0000-000019BB0000}"/>
    <cellStyle name="Normal 8 4 2 2 6 3 2" xfId="47900" xr:uid="{00000000-0005-0000-0000-00001ABB0000}"/>
    <cellStyle name="Normal 8 4 2 2 6 4" xfId="47901" xr:uid="{00000000-0005-0000-0000-00001BBB0000}"/>
    <cellStyle name="Normal 8 4 2 2 7" xfId="47902" xr:uid="{00000000-0005-0000-0000-00001CBB0000}"/>
    <cellStyle name="Normal 8 4 2 2 7 2" xfId="47903" xr:uid="{00000000-0005-0000-0000-00001DBB0000}"/>
    <cellStyle name="Normal 8 4 2 2 7 2 2" xfId="47904" xr:uid="{00000000-0005-0000-0000-00001EBB0000}"/>
    <cellStyle name="Normal 8 4 2 2 7 3" xfId="47905" xr:uid="{00000000-0005-0000-0000-00001FBB0000}"/>
    <cellStyle name="Normal 8 4 2 2 8" xfId="47906" xr:uid="{00000000-0005-0000-0000-000020BB0000}"/>
    <cellStyle name="Normal 8 4 2 2 8 2" xfId="47907" xr:uid="{00000000-0005-0000-0000-000021BB0000}"/>
    <cellStyle name="Normal 8 4 2 2 8 2 2" xfId="47908" xr:uid="{00000000-0005-0000-0000-000022BB0000}"/>
    <cellStyle name="Normal 8 4 2 2 8 3" xfId="47909" xr:uid="{00000000-0005-0000-0000-000023BB0000}"/>
    <cellStyle name="Normal 8 4 2 2 9" xfId="47910" xr:uid="{00000000-0005-0000-0000-000024BB0000}"/>
    <cellStyle name="Normal 8 4 2 2 9 2" xfId="47911" xr:uid="{00000000-0005-0000-0000-000025BB0000}"/>
    <cellStyle name="Normal 8 4 2 3" xfId="47912" xr:uid="{00000000-0005-0000-0000-000026BB0000}"/>
    <cellStyle name="Normal 8 4 2 3 2" xfId="47913" xr:uid="{00000000-0005-0000-0000-000027BB0000}"/>
    <cellStyle name="Normal 8 4 2 3 2 2" xfId="47914" xr:uid="{00000000-0005-0000-0000-000028BB0000}"/>
    <cellStyle name="Normal 8 4 2 3 2 2 2" xfId="47915" xr:uid="{00000000-0005-0000-0000-000029BB0000}"/>
    <cellStyle name="Normal 8 4 2 3 2 2 2 2" xfId="47916" xr:uid="{00000000-0005-0000-0000-00002ABB0000}"/>
    <cellStyle name="Normal 8 4 2 3 2 2 2 2 2" xfId="47917" xr:uid="{00000000-0005-0000-0000-00002BBB0000}"/>
    <cellStyle name="Normal 8 4 2 3 2 2 2 3" xfId="47918" xr:uid="{00000000-0005-0000-0000-00002CBB0000}"/>
    <cellStyle name="Normal 8 4 2 3 2 2 3" xfId="47919" xr:uid="{00000000-0005-0000-0000-00002DBB0000}"/>
    <cellStyle name="Normal 8 4 2 3 2 2 3 2" xfId="47920" xr:uid="{00000000-0005-0000-0000-00002EBB0000}"/>
    <cellStyle name="Normal 8 4 2 3 2 2 3 2 2" xfId="47921" xr:uid="{00000000-0005-0000-0000-00002FBB0000}"/>
    <cellStyle name="Normal 8 4 2 3 2 2 3 3" xfId="47922" xr:uid="{00000000-0005-0000-0000-000030BB0000}"/>
    <cellStyle name="Normal 8 4 2 3 2 2 4" xfId="47923" xr:uid="{00000000-0005-0000-0000-000031BB0000}"/>
    <cellStyle name="Normal 8 4 2 3 2 2 4 2" xfId="47924" xr:uid="{00000000-0005-0000-0000-000032BB0000}"/>
    <cellStyle name="Normal 8 4 2 3 2 2 5" xfId="47925" xr:uid="{00000000-0005-0000-0000-000033BB0000}"/>
    <cellStyle name="Normal 8 4 2 3 2 3" xfId="47926" xr:uid="{00000000-0005-0000-0000-000034BB0000}"/>
    <cellStyle name="Normal 8 4 2 3 2 3 2" xfId="47927" xr:uid="{00000000-0005-0000-0000-000035BB0000}"/>
    <cellStyle name="Normal 8 4 2 3 2 3 2 2" xfId="47928" xr:uid="{00000000-0005-0000-0000-000036BB0000}"/>
    <cellStyle name="Normal 8 4 2 3 2 3 3" xfId="47929" xr:uid="{00000000-0005-0000-0000-000037BB0000}"/>
    <cellStyle name="Normal 8 4 2 3 2 4" xfId="47930" xr:uid="{00000000-0005-0000-0000-000038BB0000}"/>
    <cellStyle name="Normal 8 4 2 3 2 4 2" xfId="47931" xr:uid="{00000000-0005-0000-0000-000039BB0000}"/>
    <cellStyle name="Normal 8 4 2 3 2 4 2 2" xfId="47932" xr:uid="{00000000-0005-0000-0000-00003ABB0000}"/>
    <cellStyle name="Normal 8 4 2 3 2 4 3" xfId="47933" xr:uid="{00000000-0005-0000-0000-00003BBB0000}"/>
    <cellStyle name="Normal 8 4 2 3 2 5" xfId="47934" xr:uid="{00000000-0005-0000-0000-00003CBB0000}"/>
    <cellStyle name="Normal 8 4 2 3 2 5 2" xfId="47935" xr:uid="{00000000-0005-0000-0000-00003DBB0000}"/>
    <cellStyle name="Normal 8 4 2 3 2 6" xfId="47936" xr:uid="{00000000-0005-0000-0000-00003EBB0000}"/>
    <cellStyle name="Normal 8 4 2 3 2 6 2" xfId="47937" xr:uid="{00000000-0005-0000-0000-00003FBB0000}"/>
    <cellStyle name="Normal 8 4 2 3 2 7" xfId="47938" xr:uid="{00000000-0005-0000-0000-000040BB0000}"/>
    <cellStyle name="Normal 8 4 2 3 3" xfId="47939" xr:uid="{00000000-0005-0000-0000-000041BB0000}"/>
    <cellStyle name="Normal 8 4 2 3 3 2" xfId="47940" xr:uid="{00000000-0005-0000-0000-000042BB0000}"/>
    <cellStyle name="Normal 8 4 2 3 3 2 2" xfId="47941" xr:uid="{00000000-0005-0000-0000-000043BB0000}"/>
    <cellStyle name="Normal 8 4 2 3 3 2 2 2" xfId="47942" xr:uid="{00000000-0005-0000-0000-000044BB0000}"/>
    <cellStyle name="Normal 8 4 2 3 3 2 3" xfId="47943" xr:uid="{00000000-0005-0000-0000-000045BB0000}"/>
    <cellStyle name="Normal 8 4 2 3 3 3" xfId="47944" xr:uid="{00000000-0005-0000-0000-000046BB0000}"/>
    <cellStyle name="Normal 8 4 2 3 3 3 2" xfId="47945" xr:uid="{00000000-0005-0000-0000-000047BB0000}"/>
    <cellStyle name="Normal 8 4 2 3 3 3 2 2" xfId="47946" xr:uid="{00000000-0005-0000-0000-000048BB0000}"/>
    <cellStyle name="Normal 8 4 2 3 3 3 3" xfId="47947" xr:uid="{00000000-0005-0000-0000-000049BB0000}"/>
    <cellStyle name="Normal 8 4 2 3 3 4" xfId="47948" xr:uid="{00000000-0005-0000-0000-00004ABB0000}"/>
    <cellStyle name="Normal 8 4 2 3 3 4 2" xfId="47949" xr:uid="{00000000-0005-0000-0000-00004BBB0000}"/>
    <cellStyle name="Normal 8 4 2 3 3 5" xfId="47950" xr:uid="{00000000-0005-0000-0000-00004CBB0000}"/>
    <cellStyle name="Normal 8 4 2 3 4" xfId="47951" xr:uid="{00000000-0005-0000-0000-00004DBB0000}"/>
    <cellStyle name="Normal 8 4 2 3 4 2" xfId="47952" xr:uid="{00000000-0005-0000-0000-00004EBB0000}"/>
    <cellStyle name="Normal 8 4 2 3 4 2 2" xfId="47953" xr:uid="{00000000-0005-0000-0000-00004FBB0000}"/>
    <cellStyle name="Normal 8 4 2 3 4 3" xfId="47954" xr:uid="{00000000-0005-0000-0000-000050BB0000}"/>
    <cellStyle name="Normal 8 4 2 3 5" xfId="47955" xr:uid="{00000000-0005-0000-0000-000051BB0000}"/>
    <cellStyle name="Normal 8 4 2 3 5 2" xfId="47956" xr:uid="{00000000-0005-0000-0000-000052BB0000}"/>
    <cellStyle name="Normal 8 4 2 3 5 2 2" xfId="47957" xr:uid="{00000000-0005-0000-0000-000053BB0000}"/>
    <cellStyle name="Normal 8 4 2 3 5 3" xfId="47958" xr:uid="{00000000-0005-0000-0000-000054BB0000}"/>
    <cellStyle name="Normal 8 4 2 3 6" xfId="47959" xr:uid="{00000000-0005-0000-0000-000055BB0000}"/>
    <cellStyle name="Normal 8 4 2 3 6 2" xfId="47960" xr:uid="{00000000-0005-0000-0000-000056BB0000}"/>
    <cellStyle name="Normal 8 4 2 3 7" xfId="47961" xr:uid="{00000000-0005-0000-0000-000057BB0000}"/>
    <cellStyle name="Normal 8 4 2 3 7 2" xfId="47962" xr:uid="{00000000-0005-0000-0000-000058BB0000}"/>
    <cellStyle name="Normal 8 4 2 3 8" xfId="47963" xr:uid="{00000000-0005-0000-0000-000059BB0000}"/>
    <cellStyle name="Normal 8 4 2 4" xfId="47964" xr:uid="{00000000-0005-0000-0000-00005ABB0000}"/>
    <cellStyle name="Normal 8 4 2 4 2" xfId="47965" xr:uid="{00000000-0005-0000-0000-00005BBB0000}"/>
    <cellStyle name="Normal 8 4 2 4 2 2" xfId="47966" xr:uid="{00000000-0005-0000-0000-00005CBB0000}"/>
    <cellStyle name="Normal 8 4 2 4 2 2 2" xfId="47967" xr:uid="{00000000-0005-0000-0000-00005DBB0000}"/>
    <cellStyle name="Normal 8 4 2 4 2 2 2 2" xfId="47968" xr:uid="{00000000-0005-0000-0000-00005EBB0000}"/>
    <cellStyle name="Normal 8 4 2 4 2 2 3" xfId="47969" xr:uid="{00000000-0005-0000-0000-00005FBB0000}"/>
    <cellStyle name="Normal 8 4 2 4 2 3" xfId="47970" xr:uid="{00000000-0005-0000-0000-000060BB0000}"/>
    <cellStyle name="Normal 8 4 2 4 2 3 2" xfId="47971" xr:uid="{00000000-0005-0000-0000-000061BB0000}"/>
    <cellStyle name="Normal 8 4 2 4 2 3 2 2" xfId="47972" xr:uid="{00000000-0005-0000-0000-000062BB0000}"/>
    <cellStyle name="Normal 8 4 2 4 2 3 3" xfId="47973" xr:uid="{00000000-0005-0000-0000-000063BB0000}"/>
    <cellStyle name="Normal 8 4 2 4 2 4" xfId="47974" xr:uid="{00000000-0005-0000-0000-000064BB0000}"/>
    <cellStyle name="Normal 8 4 2 4 2 4 2" xfId="47975" xr:uid="{00000000-0005-0000-0000-000065BB0000}"/>
    <cellStyle name="Normal 8 4 2 4 2 5" xfId="47976" xr:uid="{00000000-0005-0000-0000-000066BB0000}"/>
    <cellStyle name="Normal 8 4 2 4 3" xfId="47977" xr:uid="{00000000-0005-0000-0000-000067BB0000}"/>
    <cellStyle name="Normal 8 4 2 4 3 2" xfId="47978" xr:uid="{00000000-0005-0000-0000-000068BB0000}"/>
    <cellStyle name="Normal 8 4 2 4 3 2 2" xfId="47979" xr:uid="{00000000-0005-0000-0000-000069BB0000}"/>
    <cellStyle name="Normal 8 4 2 4 3 3" xfId="47980" xr:uid="{00000000-0005-0000-0000-00006ABB0000}"/>
    <cellStyle name="Normal 8 4 2 4 4" xfId="47981" xr:uid="{00000000-0005-0000-0000-00006BBB0000}"/>
    <cellStyle name="Normal 8 4 2 4 4 2" xfId="47982" xr:uid="{00000000-0005-0000-0000-00006CBB0000}"/>
    <cellStyle name="Normal 8 4 2 4 4 2 2" xfId="47983" xr:uid="{00000000-0005-0000-0000-00006DBB0000}"/>
    <cellStyle name="Normal 8 4 2 4 4 3" xfId="47984" xr:uid="{00000000-0005-0000-0000-00006EBB0000}"/>
    <cellStyle name="Normal 8 4 2 4 5" xfId="47985" xr:uid="{00000000-0005-0000-0000-00006FBB0000}"/>
    <cellStyle name="Normal 8 4 2 4 5 2" xfId="47986" xr:uid="{00000000-0005-0000-0000-000070BB0000}"/>
    <cellStyle name="Normal 8 4 2 4 6" xfId="47987" xr:uid="{00000000-0005-0000-0000-000071BB0000}"/>
    <cellStyle name="Normal 8 4 2 4 6 2" xfId="47988" xr:uid="{00000000-0005-0000-0000-000072BB0000}"/>
    <cellStyle name="Normal 8 4 2 4 7" xfId="47989" xr:uid="{00000000-0005-0000-0000-000073BB0000}"/>
    <cellStyle name="Normal 8 4 2 5" xfId="47990" xr:uid="{00000000-0005-0000-0000-000074BB0000}"/>
    <cellStyle name="Normal 8 4 2 5 2" xfId="47991" xr:uid="{00000000-0005-0000-0000-000075BB0000}"/>
    <cellStyle name="Normal 8 4 2 5 2 2" xfId="47992" xr:uid="{00000000-0005-0000-0000-000076BB0000}"/>
    <cellStyle name="Normal 8 4 2 5 2 2 2" xfId="47993" xr:uid="{00000000-0005-0000-0000-000077BB0000}"/>
    <cellStyle name="Normal 8 4 2 5 2 2 2 2" xfId="47994" xr:uid="{00000000-0005-0000-0000-000078BB0000}"/>
    <cellStyle name="Normal 8 4 2 5 2 2 3" xfId="47995" xr:uid="{00000000-0005-0000-0000-000079BB0000}"/>
    <cellStyle name="Normal 8 4 2 5 2 3" xfId="47996" xr:uid="{00000000-0005-0000-0000-00007ABB0000}"/>
    <cellStyle name="Normal 8 4 2 5 2 3 2" xfId="47997" xr:uid="{00000000-0005-0000-0000-00007BBB0000}"/>
    <cellStyle name="Normal 8 4 2 5 2 3 2 2" xfId="47998" xr:uid="{00000000-0005-0000-0000-00007CBB0000}"/>
    <cellStyle name="Normal 8 4 2 5 2 3 3" xfId="47999" xr:uid="{00000000-0005-0000-0000-00007DBB0000}"/>
    <cellStyle name="Normal 8 4 2 5 2 4" xfId="48000" xr:uid="{00000000-0005-0000-0000-00007EBB0000}"/>
    <cellStyle name="Normal 8 4 2 5 2 4 2" xfId="48001" xr:uid="{00000000-0005-0000-0000-00007FBB0000}"/>
    <cellStyle name="Normal 8 4 2 5 2 5" xfId="48002" xr:uid="{00000000-0005-0000-0000-000080BB0000}"/>
    <cellStyle name="Normal 8 4 2 5 3" xfId="48003" xr:uid="{00000000-0005-0000-0000-000081BB0000}"/>
    <cellStyle name="Normal 8 4 2 5 3 2" xfId="48004" xr:uid="{00000000-0005-0000-0000-000082BB0000}"/>
    <cellStyle name="Normal 8 4 2 5 3 2 2" xfId="48005" xr:uid="{00000000-0005-0000-0000-000083BB0000}"/>
    <cellStyle name="Normal 8 4 2 5 3 3" xfId="48006" xr:uid="{00000000-0005-0000-0000-000084BB0000}"/>
    <cellStyle name="Normal 8 4 2 5 4" xfId="48007" xr:uid="{00000000-0005-0000-0000-000085BB0000}"/>
    <cellStyle name="Normal 8 4 2 5 4 2" xfId="48008" xr:uid="{00000000-0005-0000-0000-000086BB0000}"/>
    <cellStyle name="Normal 8 4 2 5 4 2 2" xfId="48009" xr:uid="{00000000-0005-0000-0000-000087BB0000}"/>
    <cellStyle name="Normal 8 4 2 5 4 3" xfId="48010" xr:uid="{00000000-0005-0000-0000-000088BB0000}"/>
    <cellStyle name="Normal 8 4 2 5 5" xfId="48011" xr:uid="{00000000-0005-0000-0000-000089BB0000}"/>
    <cellStyle name="Normal 8 4 2 5 5 2" xfId="48012" xr:uid="{00000000-0005-0000-0000-00008ABB0000}"/>
    <cellStyle name="Normal 8 4 2 5 6" xfId="48013" xr:uid="{00000000-0005-0000-0000-00008BBB0000}"/>
    <cellStyle name="Normal 8 4 2 5 6 2" xfId="48014" xr:uid="{00000000-0005-0000-0000-00008CBB0000}"/>
    <cellStyle name="Normal 8 4 2 5 7" xfId="48015" xr:uid="{00000000-0005-0000-0000-00008DBB0000}"/>
    <cellStyle name="Normal 8 4 2 6" xfId="48016" xr:uid="{00000000-0005-0000-0000-00008EBB0000}"/>
    <cellStyle name="Normal 8 4 2 6 2" xfId="48017" xr:uid="{00000000-0005-0000-0000-00008FBB0000}"/>
    <cellStyle name="Normal 8 4 2 6 2 2" xfId="48018" xr:uid="{00000000-0005-0000-0000-000090BB0000}"/>
    <cellStyle name="Normal 8 4 2 6 2 2 2" xfId="48019" xr:uid="{00000000-0005-0000-0000-000091BB0000}"/>
    <cellStyle name="Normal 8 4 2 6 2 3" xfId="48020" xr:uid="{00000000-0005-0000-0000-000092BB0000}"/>
    <cellStyle name="Normal 8 4 2 6 3" xfId="48021" xr:uid="{00000000-0005-0000-0000-000093BB0000}"/>
    <cellStyle name="Normal 8 4 2 6 3 2" xfId="48022" xr:uid="{00000000-0005-0000-0000-000094BB0000}"/>
    <cellStyle name="Normal 8 4 2 6 3 2 2" xfId="48023" xr:uid="{00000000-0005-0000-0000-000095BB0000}"/>
    <cellStyle name="Normal 8 4 2 6 3 3" xfId="48024" xr:uid="{00000000-0005-0000-0000-000096BB0000}"/>
    <cellStyle name="Normal 8 4 2 6 4" xfId="48025" xr:uid="{00000000-0005-0000-0000-000097BB0000}"/>
    <cellStyle name="Normal 8 4 2 6 4 2" xfId="48026" xr:uid="{00000000-0005-0000-0000-000098BB0000}"/>
    <cellStyle name="Normal 8 4 2 6 5" xfId="48027" xr:uid="{00000000-0005-0000-0000-000099BB0000}"/>
    <cellStyle name="Normal 8 4 2 7" xfId="48028" xr:uid="{00000000-0005-0000-0000-00009ABB0000}"/>
    <cellStyle name="Normal 8 4 2 7 2" xfId="48029" xr:uid="{00000000-0005-0000-0000-00009BBB0000}"/>
    <cellStyle name="Normal 8 4 2 7 2 2" xfId="48030" xr:uid="{00000000-0005-0000-0000-00009CBB0000}"/>
    <cellStyle name="Normal 8 4 2 7 2 2 2" xfId="48031" xr:uid="{00000000-0005-0000-0000-00009DBB0000}"/>
    <cellStyle name="Normal 8 4 2 7 2 3" xfId="48032" xr:uid="{00000000-0005-0000-0000-00009EBB0000}"/>
    <cellStyle name="Normal 8 4 2 7 3" xfId="48033" xr:uid="{00000000-0005-0000-0000-00009FBB0000}"/>
    <cellStyle name="Normal 8 4 2 7 3 2" xfId="48034" xr:uid="{00000000-0005-0000-0000-0000A0BB0000}"/>
    <cellStyle name="Normal 8 4 2 7 4" xfId="48035" xr:uid="{00000000-0005-0000-0000-0000A1BB0000}"/>
    <cellStyle name="Normal 8 4 2 8" xfId="48036" xr:uid="{00000000-0005-0000-0000-0000A2BB0000}"/>
    <cellStyle name="Normal 8 4 2 8 2" xfId="48037" xr:uid="{00000000-0005-0000-0000-0000A3BB0000}"/>
    <cellStyle name="Normal 8 4 2 8 2 2" xfId="48038" xr:uid="{00000000-0005-0000-0000-0000A4BB0000}"/>
    <cellStyle name="Normal 8 4 2 8 3" xfId="48039" xr:uid="{00000000-0005-0000-0000-0000A5BB0000}"/>
    <cellStyle name="Normal 8 4 2 9" xfId="48040" xr:uid="{00000000-0005-0000-0000-0000A6BB0000}"/>
    <cellStyle name="Normal 8 4 2 9 2" xfId="48041" xr:uid="{00000000-0005-0000-0000-0000A7BB0000}"/>
    <cellStyle name="Normal 8 4 2 9 2 2" xfId="48042" xr:uid="{00000000-0005-0000-0000-0000A8BB0000}"/>
    <cellStyle name="Normal 8 4 2 9 3" xfId="48043" xr:uid="{00000000-0005-0000-0000-0000A9BB0000}"/>
    <cellStyle name="Normal 8 4 3" xfId="48044" xr:uid="{00000000-0005-0000-0000-0000AABB0000}"/>
    <cellStyle name="Normal 8 4 3 10" xfId="48045" xr:uid="{00000000-0005-0000-0000-0000ABBB0000}"/>
    <cellStyle name="Normal 8 4 3 10 2" xfId="48046" xr:uid="{00000000-0005-0000-0000-0000ACBB0000}"/>
    <cellStyle name="Normal 8 4 3 11" xfId="48047" xr:uid="{00000000-0005-0000-0000-0000ADBB0000}"/>
    <cellStyle name="Normal 8 4 3 2" xfId="48048" xr:uid="{00000000-0005-0000-0000-0000AEBB0000}"/>
    <cellStyle name="Normal 8 4 3 2 2" xfId="48049" xr:uid="{00000000-0005-0000-0000-0000AFBB0000}"/>
    <cellStyle name="Normal 8 4 3 2 2 2" xfId="48050" xr:uid="{00000000-0005-0000-0000-0000B0BB0000}"/>
    <cellStyle name="Normal 8 4 3 2 2 2 2" xfId="48051" xr:uid="{00000000-0005-0000-0000-0000B1BB0000}"/>
    <cellStyle name="Normal 8 4 3 2 2 2 2 2" xfId="48052" xr:uid="{00000000-0005-0000-0000-0000B2BB0000}"/>
    <cellStyle name="Normal 8 4 3 2 2 2 2 2 2" xfId="48053" xr:uid="{00000000-0005-0000-0000-0000B3BB0000}"/>
    <cellStyle name="Normal 8 4 3 2 2 2 2 3" xfId="48054" xr:uid="{00000000-0005-0000-0000-0000B4BB0000}"/>
    <cellStyle name="Normal 8 4 3 2 2 2 3" xfId="48055" xr:uid="{00000000-0005-0000-0000-0000B5BB0000}"/>
    <cellStyle name="Normal 8 4 3 2 2 2 3 2" xfId="48056" xr:uid="{00000000-0005-0000-0000-0000B6BB0000}"/>
    <cellStyle name="Normal 8 4 3 2 2 2 3 2 2" xfId="48057" xr:uid="{00000000-0005-0000-0000-0000B7BB0000}"/>
    <cellStyle name="Normal 8 4 3 2 2 2 3 3" xfId="48058" xr:uid="{00000000-0005-0000-0000-0000B8BB0000}"/>
    <cellStyle name="Normal 8 4 3 2 2 2 4" xfId="48059" xr:uid="{00000000-0005-0000-0000-0000B9BB0000}"/>
    <cellStyle name="Normal 8 4 3 2 2 2 4 2" xfId="48060" xr:uid="{00000000-0005-0000-0000-0000BABB0000}"/>
    <cellStyle name="Normal 8 4 3 2 2 2 5" xfId="48061" xr:uid="{00000000-0005-0000-0000-0000BBBB0000}"/>
    <cellStyle name="Normal 8 4 3 2 2 3" xfId="48062" xr:uid="{00000000-0005-0000-0000-0000BCBB0000}"/>
    <cellStyle name="Normal 8 4 3 2 2 3 2" xfId="48063" xr:uid="{00000000-0005-0000-0000-0000BDBB0000}"/>
    <cellStyle name="Normal 8 4 3 2 2 3 2 2" xfId="48064" xr:uid="{00000000-0005-0000-0000-0000BEBB0000}"/>
    <cellStyle name="Normal 8 4 3 2 2 3 3" xfId="48065" xr:uid="{00000000-0005-0000-0000-0000BFBB0000}"/>
    <cellStyle name="Normal 8 4 3 2 2 4" xfId="48066" xr:uid="{00000000-0005-0000-0000-0000C0BB0000}"/>
    <cellStyle name="Normal 8 4 3 2 2 4 2" xfId="48067" xr:uid="{00000000-0005-0000-0000-0000C1BB0000}"/>
    <cellStyle name="Normal 8 4 3 2 2 4 2 2" xfId="48068" xr:uid="{00000000-0005-0000-0000-0000C2BB0000}"/>
    <cellStyle name="Normal 8 4 3 2 2 4 3" xfId="48069" xr:uid="{00000000-0005-0000-0000-0000C3BB0000}"/>
    <cellStyle name="Normal 8 4 3 2 2 5" xfId="48070" xr:uid="{00000000-0005-0000-0000-0000C4BB0000}"/>
    <cellStyle name="Normal 8 4 3 2 2 5 2" xfId="48071" xr:uid="{00000000-0005-0000-0000-0000C5BB0000}"/>
    <cellStyle name="Normal 8 4 3 2 2 6" xfId="48072" xr:uid="{00000000-0005-0000-0000-0000C6BB0000}"/>
    <cellStyle name="Normal 8 4 3 2 2 6 2" xfId="48073" xr:uid="{00000000-0005-0000-0000-0000C7BB0000}"/>
    <cellStyle name="Normal 8 4 3 2 2 7" xfId="48074" xr:uid="{00000000-0005-0000-0000-0000C8BB0000}"/>
    <cellStyle name="Normal 8 4 3 2 3" xfId="48075" xr:uid="{00000000-0005-0000-0000-0000C9BB0000}"/>
    <cellStyle name="Normal 8 4 3 2 3 2" xfId="48076" xr:uid="{00000000-0005-0000-0000-0000CABB0000}"/>
    <cellStyle name="Normal 8 4 3 2 3 2 2" xfId="48077" xr:uid="{00000000-0005-0000-0000-0000CBBB0000}"/>
    <cellStyle name="Normal 8 4 3 2 3 2 2 2" xfId="48078" xr:uid="{00000000-0005-0000-0000-0000CCBB0000}"/>
    <cellStyle name="Normal 8 4 3 2 3 2 3" xfId="48079" xr:uid="{00000000-0005-0000-0000-0000CDBB0000}"/>
    <cellStyle name="Normal 8 4 3 2 3 3" xfId="48080" xr:uid="{00000000-0005-0000-0000-0000CEBB0000}"/>
    <cellStyle name="Normal 8 4 3 2 3 3 2" xfId="48081" xr:uid="{00000000-0005-0000-0000-0000CFBB0000}"/>
    <cellStyle name="Normal 8 4 3 2 3 3 2 2" xfId="48082" xr:uid="{00000000-0005-0000-0000-0000D0BB0000}"/>
    <cellStyle name="Normal 8 4 3 2 3 3 3" xfId="48083" xr:uid="{00000000-0005-0000-0000-0000D1BB0000}"/>
    <cellStyle name="Normal 8 4 3 2 3 4" xfId="48084" xr:uid="{00000000-0005-0000-0000-0000D2BB0000}"/>
    <cellStyle name="Normal 8 4 3 2 3 4 2" xfId="48085" xr:uid="{00000000-0005-0000-0000-0000D3BB0000}"/>
    <cellStyle name="Normal 8 4 3 2 3 5" xfId="48086" xr:uid="{00000000-0005-0000-0000-0000D4BB0000}"/>
    <cellStyle name="Normal 8 4 3 2 4" xfId="48087" xr:uid="{00000000-0005-0000-0000-0000D5BB0000}"/>
    <cellStyle name="Normal 8 4 3 2 4 2" xfId="48088" xr:uid="{00000000-0005-0000-0000-0000D6BB0000}"/>
    <cellStyle name="Normal 8 4 3 2 4 2 2" xfId="48089" xr:uid="{00000000-0005-0000-0000-0000D7BB0000}"/>
    <cellStyle name="Normal 8 4 3 2 4 3" xfId="48090" xr:uid="{00000000-0005-0000-0000-0000D8BB0000}"/>
    <cellStyle name="Normal 8 4 3 2 5" xfId="48091" xr:uid="{00000000-0005-0000-0000-0000D9BB0000}"/>
    <cellStyle name="Normal 8 4 3 2 5 2" xfId="48092" xr:uid="{00000000-0005-0000-0000-0000DABB0000}"/>
    <cellStyle name="Normal 8 4 3 2 5 2 2" xfId="48093" xr:uid="{00000000-0005-0000-0000-0000DBBB0000}"/>
    <cellStyle name="Normal 8 4 3 2 5 3" xfId="48094" xr:uid="{00000000-0005-0000-0000-0000DCBB0000}"/>
    <cellStyle name="Normal 8 4 3 2 6" xfId="48095" xr:uid="{00000000-0005-0000-0000-0000DDBB0000}"/>
    <cellStyle name="Normal 8 4 3 2 6 2" xfId="48096" xr:uid="{00000000-0005-0000-0000-0000DEBB0000}"/>
    <cellStyle name="Normal 8 4 3 2 7" xfId="48097" xr:uid="{00000000-0005-0000-0000-0000DFBB0000}"/>
    <cellStyle name="Normal 8 4 3 2 7 2" xfId="48098" xr:uid="{00000000-0005-0000-0000-0000E0BB0000}"/>
    <cellStyle name="Normal 8 4 3 2 8" xfId="48099" xr:uid="{00000000-0005-0000-0000-0000E1BB0000}"/>
    <cellStyle name="Normal 8 4 3 3" xfId="48100" xr:uid="{00000000-0005-0000-0000-0000E2BB0000}"/>
    <cellStyle name="Normal 8 4 3 3 2" xfId="48101" xr:uid="{00000000-0005-0000-0000-0000E3BB0000}"/>
    <cellStyle name="Normal 8 4 3 3 2 2" xfId="48102" xr:uid="{00000000-0005-0000-0000-0000E4BB0000}"/>
    <cellStyle name="Normal 8 4 3 3 2 2 2" xfId="48103" xr:uid="{00000000-0005-0000-0000-0000E5BB0000}"/>
    <cellStyle name="Normal 8 4 3 3 2 2 2 2" xfId="48104" xr:uid="{00000000-0005-0000-0000-0000E6BB0000}"/>
    <cellStyle name="Normal 8 4 3 3 2 2 3" xfId="48105" xr:uid="{00000000-0005-0000-0000-0000E7BB0000}"/>
    <cellStyle name="Normal 8 4 3 3 2 3" xfId="48106" xr:uid="{00000000-0005-0000-0000-0000E8BB0000}"/>
    <cellStyle name="Normal 8 4 3 3 2 3 2" xfId="48107" xr:uid="{00000000-0005-0000-0000-0000E9BB0000}"/>
    <cellStyle name="Normal 8 4 3 3 2 3 2 2" xfId="48108" xr:uid="{00000000-0005-0000-0000-0000EABB0000}"/>
    <cellStyle name="Normal 8 4 3 3 2 3 3" xfId="48109" xr:uid="{00000000-0005-0000-0000-0000EBBB0000}"/>
    <cellStyle name="Normal 8 4 3 3 2 4" xfId="48110" xr:uid="{00000000-0005-0000-0000-0000ECBB0000}"/>
    <cellStyle name="Normal 8 4 3 3 2 4 2" xfId="48111" xr:uid="{00000000-0005-0000-0000-0000EDBB0000}"/>
    <cellStyle name="Normal 8 4 3 3 2 5" xfId="48112" xr:uid="{00000000-0005-0000-0000-0000EEBB0000}"/>
    <cellStyle name="Normal 8 4 3 3 3" xfId="48113" xr:uid="{00000000-0005-0000-0000-0000EFBB0000}"/>
    <cellStyle name="Normal 8 4 3 3 3 2" xfId="48114" xr:uid="{00000000-0005-0000-0000-0000F0BB0000}"/>
    <cellStyle name="Normal 8 4 3 3 3 2 2" xfId="48115" xr:uid="{00000000-0005-0000-0000-0000F1BB0000}"/>
    <cellStyle name="Normal 8 4 3 3 3 3" xfId="48116" xr:uid="{00000000-0005-0000-0000-0000F2BB0000}"/>
    <cellStyle name="Normal 8 4 3 3 4" xfId="48117" xr:uid="{00000000-0005-0000-0000-0000F3BB0000}"/>
    <cellStyle name="Normal 8 4 3 3 4 2" xfId="48118" xr:uid="{00000000-0005-0000-0000-0000F4BB0000}"/>
    <cellStyle name="Normal 8 4 3 3 4 2 2" xfId="48119" xr:uid="{00000000-0005-0000-0000-0000F5BB0000}"/>
    <cellStyle name="Normal 8 4 3 3 4 3" xfId="48120" xr:uid="{00000000-0005-0000-0000-0000F6BB0000}"/>
    <cellStyle name="Normal 8 4 3 3 5" xfId="48121" xr:uid="{00000000-0005-0000-0000-0000F7BB0000}"/>
    <cellStyle name="Normal 8 4 3 3 5 2" xfId="48122" xr:uid="{00000000-0005-0000-0000-0000F8BB0000}"/>
    <cellStyle name="Normal 8 4 3 3 6" xfId="48123" xr:uid="{00000000-0005-0000-0000-0000F9BB0000}"/>
    <cellStyle name="Normal 8 4 3 3 6 2" xfId="48124" xr:uid="{00000000-0005-0000-0000-0000FABB0000}"/>
    <cellStyle name="Normal 8 4 3 3 7" xfId="48125" xr:uid="{00000000-0005-0000-0000-0000FBBB0000}"/>
    <cellStyle name="Normal 8 4 3 4" xfId="48126" xr:uid="{00000000-0005-0000-0000-0000FCBB0000}"/>
    <cellStyle name="Normal 8 4 3 4 2" xfId="48127" xr:uid="{00000000-0005-0000-0000-0000FDBB0000}"/>
    <cellStyle name="Normal 8 4 3 4 2 2" xfId="48128" xr:uid="{00000000-0005-0000-0000-0000FEBB0000}"/>
    <cellStyle name="Normal 8 4 3 4 2 2 2" xfId="48129" xr:uid="{00000000-0005-0000-0000-0000FFBB0000}"/>
    <cellStyle name="Normal 8 4 3 4 2 2 2 2" xfId="48130" xr:uid="{00000000-0005-0000-0000-000000BC0000}"/>
    <cellStyle name="Normal 8 4 3 4 2 2 3" xfId="48131" xr:uid="{00000000-0005-0000-0000-000001BC0000}"/>
    <cellStyle name="Normal 8 4 3 4 2 3" xfId="48132" xr:uid="{00000000-0005-0000-0000-000002BC0000}"/>
    <cellStyle name="Normal 8 4 3 4 2 3 2" xfId="48133" xr:uid="{00000000-0005-0000-0000-000003BC0000}"/>
    <cellStyle name="Normal 8 4 3 4 2 3 2 2" xfId="48134" xr:uid="{00000000-0005-0000-0000-000004BC0000}"/>
    <cellStyle name="Normal 8 4 3 4 2 3 3" xfId="48135" xr:uid="{00000000-0005-0000-0000-000005BC0000}"/>
    <cellStyle name="Normal 8 4 3 4 2 4" xfId="48136" xr:uid="{00000000-0005-0000-0000-000006BC0000}"/>
    <cellStyle name="Normal 8 4 3 4 2 4 2" xfId="48137" xr:uid="{00000000-0005-0000-0000-000007BC0000}"/>
    <cellStyle name="Normal 8 4 3 4 2 5" xfId="48138" xr:uid="{00000000-0005-0000-0000-000008BC0000}"/>
    <cellStyle name="Normal 8 4 3 4 3" xfId="48139" xr:uid="{00000000-0005-0000-0000-000009BC0000}"/>
    <cellStyle name="Normal 8 4 3 4 3 2" xfId="48140" xr:uid="{00000000-0005-0000-0000-00000ABC0000}"/>
    <cellStyle name="Normal 8 4 3 4 3 2 2" xfId="48141" xr:uid="{00000000-0005-0000-0000-00000BBC0000}"/>
    <cellStyle name="Normal 8 4 3 4 3 3" xfId="48142" xr:uid="{00000000-0005-0000-0000-00000CBC0000}"/>
    <cellStyle name="Normal 8 4 3 4 4" xfId="48143" xr:uid="{00000000-0005-0000-0000-00000DBC0000}"/>
    <cellStyle name="Normal 8 4 3 4 4 2" xfId="48144" xr:uid="{00000000-0005-0000-0000-00000EBC0000}"/>
    <cellStyle name="Normal 8 4 3 4 4 2 2" xfId="48145" xr:uid="{00000000-0005-0000-0000-00000FBC0000}"/>
    <cellStyle name="Normal 8 4 3 4 4 3" xfId="48146" xr:uid="{00000000-0005-0000-0000-000010BC0000}"/>
    <cellStyle name="Normal 8 4 3 4 5" xfId="48147" xr:uid="{00000000-0005-0000-0000-000011BC0000}"/>
    <cellStyle name="Normal 8 4 3 4 5 2" xfId="48148" xr:uid="{00000000-0005-0000-0000-000012BC0000}"/>
    <cellStyle name="Normal 8 4 3 4 6" xfId="48149" xr:uid="{00000000-0005-0000-0000-000013BC0000}"/>
    <cellStyle name="Normal 8 4 3 4 6 2" xfId="48150" xr:uid="{00000000-0005-0000-0000-000014BC0000}"/>
    <cellStyle name="Normal 8 4 3 4 7" xfId="48151" xr:uid="{00000000-0005-0000-0000-000015BC0000}"/>
    <cellStyle name="Normal 8 4 3 5" xfId="48152" xr:uid="{00000000-0005-0000-0000-000016BC0000}"/>
    <cellStyle name="Normal 8 4 3 5 2" xfId="48153" xr:uid="{00000000-0005-0000-0000-000017BC0000}"/>
    <cellStyle name="Normal 8 4 3 5 2 2" xfId="48154" xr:uid="{00000000-0005-0000-0000-000018BC0000}"/>
    <cellStyle name="Normal 8 4 3 5 2 2 2" xfId="48155" xr:uid="{00000000-0005-0000-0000-000019BC0000}"/>
    <cellStyle name="Normal 8 4 3 5 2 3" xfId="48156" xr:uid="{00000000-0005-0000-0000-00001ABC0000}"/>
    <cellStyle name="Normal 8 4 3 5 3" xfId="48157" xr:uid="{00000000-0005-0000-0000-00001BBC0000}"/>
    <cellStyle name="Normal 8 4 3 5 3 2" xfId="48158" xr:uid="{00000000-0005-0000-0000-00001CBC0000}"/>
    <cellStyle name="Normal 8 4 3 5 3 2 2" xfId="48159" xr:uid="{00000000-0005-0000-0000-00001DBC0000}"/>
    <cellStyle name="Normal 8 4 3 5 3 3" xfId="48160" xr:uid="{00000000-0005-0000-0000-00001EBC0000}"/>
    <cellStyle name="Normal 8 4 3 5 4" xfId="48161" xr:uid="{00000000-0005-0000-0000-00001FBC0000}"/>
    <cellStyle name="Normal 8 4 3 5 4 2" xfId="48162" xr:uid="{00000000-0005-0000-0000-000020BC0000}"/>
    <cellStyle name="Normal 8 4 3 5 5" xfId="48163" xr:uid="{00000000-0005-0000-0000-000021BC0000}"/>
    <cellStyle name="Normal 8 4 3 6" xfId="48164" xr:uid="{00000000-0005-0000-0000-000022BC0000}"/>
    <cellStyle name="Normal 8 4 3 6 2" xfId="48165" xr:uid="{00000000-0005-0000-0000-000023BC0000}"/>
    <cellStyle name="Normal 8 4 3 6 2 2" xfId="48166" xr:uid="{00000000-0005-0000-0000-000024BC0000}"/>
    <cellStyle name="Normal 8 4 3 6 2 2 2" xfId="48167" xr:uid="{00000000-0005-0000-0000-000025BC0000}"/>
    <cellStyle name="Normal 8 4 3 6 2 3" xfId="48168" xr:uid="{00000000-0005-0000-0000-000026BC0000}"/>
    <cellStyle name="Normal 8 4 3 6 3" xfId="48169" xr:uid="{00000000-0005-0000-0000-000027BC0000}"/>
    <cellStyle name="Normal 8 4 3 6 3 2" xfId="48170" xr:uid="{00000000-0005-0000-0000-000028BC0000}"/>
    <cellStyle name="Normal 8 4 3 6 4" xfId="48171" xr:uid="{00000000-0005-0000-0000-000029BC0000}"/>
    <cellStyle name="Normal 8 4 3 7" xfId="48172" xr:uid="{00000000-0005-0000-0000-00002ABC0000}"/>
    <cellStyle name="Normal 8 4 3 7 2" xfId="48173" xr:uid="{00000000-0005-0000-0000-00002BBC0000}"/>
    <cellStyle name="Normal 8 4 3 7 2 2" xfId="48174" xr:uid="{00000000-0005-0000-0000-00002CBC0000}"/>
    <cellStyle name="Normal 8 4 3 7 3" xfId="48175" xr:uid="{00000000-0005-0000-0000-00002DBC0000}"/>
    <cellStyle name="Normal 8 4 3 8" xfId="48176" xr:uid="{00000000-0005-0000-0000-00002EBC0000}"/>
    <cellStyle name="Normal 8 4 3 8 2" xfId="48177" xr:uid="{00000000-0005-0000-0000-00002FBC0000}"/>
    <cellStyle name="Normal 8 4 3 8 2 2" xfId="48178" xr:uid="{00000000-0005-0000-0000-000030BC0000}"/>
    <cellStyle name="Normal 8 4 3 8 3" xfId="48179" xr:uid="{00000000-0005-0000-0000-000031BC0000}"/>
    <cellStyle name="Normal 8 4 3 9" xfId="48180" xr:uid="{00000000-0005-0000-0000-000032BC0000}"/>
    <cellStyle name="Normal 8 4 3 9 2" xfId="48181" xr:uid="{00000000-0005-0000-0000-000033BC0000}"/>
    <cellStyle name="Normal 8 4 4" xfId="48182" xr:uid="{00000000-0005-0000-0000-000034BC0000}"/>
    <cellStyle name="Normal 8 4 4 10" xfId="48183" xr:uid="{00000000-0005-0000-0000-000035BC0000}"/>
    <cellStyle name="Normal 8 4 4 10 2" xfId="48184" xr:uid="{00000000-0005-0000-0000-000036BC0000}"/>
    <cellStyle name="Normal 8 4 4 11" xfId="48185" xr:uid="{00000000-0005-0000-0000-000037BC0000}"/>
    <cellStyle name="Normal 8 4 4 2" xfId="48186" xr:uid="{00000000-0005-0000-0000-000038BC0000}"/>
    <cellStyle name="Normal 8 4 4 2 2" xfId="48187" xr:uid="{00000000-0005-0000-0000-000039BC0000}"/>
    <cellStyle name="Normal 8 4 4 2 2 2" xfId="48188" xr:uid="{00000000-0005-0000-0000-00003ABC0000}"/>
    <cellStyle name="Normal 8 4 4 2 2 2 2" xfId="48189" xr:uid="{00000000-0005-0000-0000-00003BBC0000}"/>
    <cellStyle name="Normal 8 4 4 2 2 2 2 2" xfId="48190" xr:uid="{00000000-0005-0000-0000-00003CBC0000}"/>
    <cellStyle name="Normal 8 4 4 2 2 2 2 2 2" xfId="48191" xr:uid="{00000000-0005-0000-0000-00003DBC0000}"/>
    <cellStyle name="Normal 8 4 4 2 2 2 2 3" xfId="48192" xr:uid="{00000000-0005-0000-0000-00003EBC0000}"/>
    <cellStyle name="Normal 8 4 4 2 2 2 3" xfId="48193" xr:uid="{00000000-0005-0000-0000-00003FBC0000}"/>
    <cellStyle name="Normal 8 4 4 2 2 2 3 2" xfId="48194" xr:uid="{00000000-0005-0000-0000-000040BC0000}"/>
    <cellStyle name="Normal 8 4 4 2 2 2 3 2 2" xfId="48195" xr:uid="{00000000-0005-0000-0000-000041BC0000}"/>
    <cellStyle name="Normal 8 4 4 2 2 2 3 3" xfId="48196" xr:uid="{00000000-0005-0000-0000-000042BC0000}"/>
    <cellStyle name="Normal 8 4 4 2 2 2 4" xfId="48197" xr:uid="{00000000-0005-0000-0000-000043BC0000}"/>
    <cellStyle name="Normal 8 4 4 2 2 2 4 2" xfId="48198" xr:uid="{00000000-0005-0000-0000-000044BC0000}"/>
    <cellStyle name="Normal 8 4 4 2 2 2 5" xfId="48199" xr:uid="{00000000-0005-0000-0000-000045BC0000}"/>
    <cellStyle name="Normal 8 4 4 2 2 3" xfId="48200" xr:uid="{00000000-0005-0000-0000-000046BC0000}"/>
    <cellStyle name="Normal 8 4 4 2 2 3 2" xfId="48201" xr:uid="{00000000-0005-0000-0000-000047BC0000}"/>
    <cellStyle name="Normal 8 4 4 2 2 3 2 2" xfId="48202" xr:uid="{00000000-0005-0000-0000-000048BC0000}"/>
    <cellStyle name="Normal 8 4 4 2 2 3 3" xfId="48203" xr:uid="{00000000-0005-0000-0000-000049BC0000}"/>
    <cellStyle name="Normal 8 4 4 2 2 4" xfId="48204" xr:uid="{00000000-0005-0000-0000-00004ABC0000}"/>
    <cellStyle name="Normal 8 4 4 2 2 4 2" xfId="48205" xr:uid="{00000000-0005-0000-0000-00004BBC0000}"/>
    <cellStyle name="Normal 8 4 4 2 2 4 2 2" xfId="48206" xr:uid="{00000000-0005-0000-0000-00004CBC0000}"/>
    <cellStyle name="Normal 8 4 4 2 2 4 3" xfId="48207" xr:uid="{00000000-0005-0000-0000-00004DBC0000}"/>
    <cellStyle name="Normal 8 4 4 2 2 5" xfId="48208" xr:uid="{00000000-0005-0000-0000-00004EBC0000}"/>
    <cellStyle name="Normal 8 4 4 2 2 5 2" xfId="48209" xr:uid="{00000000-0005-0000-0000-00004FBC0000}"/>
    <cellStyle name="Normal 8 4 4 2 2 6" xfId="48210" xr:uid="{00000000-0005-0000-0000-000050BC0000}"/>
    <cellStyle name="Normal 8 4 4 2 2 6 2" xfId="48211" xr:uid="{00000000-0005-0000-0000-000051BC0000}"/>
    <cellStyle name="Normal 8 4 4 2 2 7" xfId="48212" xr:uid="{00000000-0005-0000-0000-000052BC0000}"/>
    <cellStyle name="Normal 8 4 4 2 3" xfId="48213" xr:uid="{00000000-0005-0000-0000-000053BC0000}"/>
    <cellStyle name="Normal 8 4 4 2 3 2" xfId="48214" xr:uid="{00000000-0005-0000-0000-000054BC0000}"/>
    <cellStyle name="Normal 8 4 4 2 3 2 2" xfId="48215" xr:uid="{00000000-0005-0000-0000-000055BC0000}"/>
    <cellStyle name="Normal 8 4 4 2 3 2 2 2" xfId="48216" xr:uid="{00000000-0005-0000-0000-000056BC0000}"/>
    <cellStyle name="Normal 8 4 4 2 3 2 3" xfId="48217" xr:uid="{00000000-0005-0000-0000-000057BC0000}"/>
    <cellStyle name="Normal 8 4 4 2 3 3" xfId="48218" xr:uid="{00000000-0005-0000-0000-000058BC0000}"/>
    <cellStyle name="Normal 8 4 4 2 3 3 2" xfId="48219" xr:uid="{00000000-0005-0000-0000-000059BC0000}"/>
    <cellStyle name="Normal 8 4 4 2 3 3 2 2" xfId="48220" xr:uid="{00000000-0005-0000-0000-00005ABC0000}"/>
    <cellStyle name="Normal 8 4 4 2 3 3 3" xfId="48221" xr:uid="{00000000-0005-0000-0000-00005BBC0000}"/>
    <cellStyle name="Normal 8 4 4 2 3 4" xfId="48222" xr:uid="{00000000-0005-0000-0000-00005CBC0000}"/>
    <cellStyle name="Normal 8 4 4 2 3 4 2" xfId="48223" xr:uid="{00000000-0005-0000-0000-00005DBC0000}"/>
    <cellStyle name="Normal 8 4 4 2 3 5" xfId="48224" xr:uid="{00000000-0005-0000-0000-00005EBC0000}"/>
    <cellStyle name="Normal 8 4 4 2 4" xfId="48225" xr:uid="{00000000-0005-0000-0000-00005FBC0000}"/>
    <cellStyle name="Normal 8 4 4 2 4 2" xfId="48226" xr:uid="{00000000-0005-0000-0000-000060BC0000}"/>
    <cellStyle name="Normal 8 4 4 2 4 2 2" xfId="48227" xr:uid="{00000000-0005-0000-0000-000061BC0000}"/>
    <cellStyle name="Normal 8 4 4 2 4 3" xfId="48228" xr:uid="{00000000-0005-0000-0000-000062BC0000}"/>
    <cellStyle name="Normal 8 4 4 2 5" xfId="48229" xr:uid="{00000000-0005-0000-0000-000063BC0000}"/>
    <cellStyle name="Normal 8 4 4 2 5 2" xfId="48230" xr:uid="{00000000-0005-0000-0000-000064BC0000}"/>
    <cellStyle name="Normal 8 4 4 2 5 2 2" xfId="48231" xr:uid="{00000000-0005-0000-0000-000065BC0000}"/>
    <cellStyle name="Normal 8 4 4 2 5 3" xfId="48232" xr:uid="{00000000-0005-0000-0000-000066BC0000}"/>
    <cellStyle name="Normal 8 4 4 2 6" xfId="48233" xr:uid="{00000000-0005-0000-0000-000067BC0000}"/>
    <cellStyle name="Normal 8 4 4 2 6 2" xfId="48234" xr:uid="{00000000-0005-0000-0000-000068BC0000}"/>
    <cellStyle name="Normal 8 4 4 2 7" xfId="48235" xr:uid="{00000000-0005-0000-0000-000069BC0000}"/>
    <cellStyle name="Normal 8 4 4 2 7 2" xfId="48236" xr:uid="{00000000-0005-0000-0000-00006ABC0000}"/>
    <cellStyle name="Normal 8 4 4 2 8" xfId="48237" xr:uid="{00000000-0005-0000-0000-00006BBC0000}"/>
    <cellStyle name="Normal 8 4 4 3" xfId="48238" xr:uid="{00000000-0005-0000-0000-00006CBC0000}"/>
    <cellStyle name="Normal 8 4 4 3 2" xfId="48239" xr:uid="{00000000-0005-0000-0000-00006DBC0000}"/>
    <cellStyle name="Normal 8 4 4 3 2 2" xfId="48240" xr:uid="{00000000-0005-0000-0000-00006EBC0000}"/>
    <cellStyle name="Normal 8 4 4 3 2 2 2" xfId="48241" xr:uid="{00000000-0005-0000-0000-00006FBC0000}"/>
    <cellStyle name="Normal 8 4 4 3 2 2 2 2" xfId="48242" xr:uid="{00000000-0005-0000-0000-000070BC0000}"/>
    <cellStyle name="Normal 8 4 4 3 2 2 3" xfId="48243" xr:uid="{00000000-0005-0000-0000-000071BC0000}"/>
    <cellStyle name="Normal 8 4 4 3 2 3" xfId="48244" xr:uid="{00000000-0005-0000-0000-000072BC0000}"/>
    <cellStyle name="Normal 8 4 4 3 2 3 2" xfId="48245" xr:uid="{00000000-0005-0000-0000-000073BC0000}"/>
    <cellStyle name="Normal 8 4 4 3 2 3 2 2" xfId="48246" xr:uid="{00000000-0005-0000-0000-000074BC0000}"/>
    <cellStyle name="Normal 8 4 4 3 2 3 3" xfId="48247" xr:uid="{00000000-0005-0000-0000-000075BC0000}"/>
    <cellStyle name="Normal 8 4 4 3 2 4" xfId="48248" xr:uid="{00000000-0005-0000-0000-000076BC0000}"/>
    <cellStyle name="Normal 8 4 4 3 2 4 2" xfId="48249" xr:uid="{00000000-0005-0000-0000-000077BC0000}"/>
    <cellStyle name="Normal 8 4 4 3 2 5" xfId="48250" xr:uid="{00000000-0005-0000-0000-000078BC0000}"/>
    <cellStyle name="Normal 8 4 4 3 3" xfId="48251" xr:uid="{00000000-0005-0000-0000-000079BC0000}"/>
    <cellStyle name="Normal 8 4 4 3 3 2" xfId="48252" xr:uid="{00000000-0005-0000-0000-00007ABC0000}"/>
    <cellStyle name="Normal 8 4 4 3 3 2 2" xfId="48253" xr:uid="{00000000-0005-0000-0000-00007BBC0000}"/>
    <cellStyle name="Normal 8 4 4 3 3 3" xfId="48254" xr:uid="{00000000-0005-0000-0000-00007CBC0000}"/>
    <cellStyle name="Normal 8 4 4 3 4" xfId="48255" xr:uid="{00000000-0005-0000-0000-00007DBC0000}"/>
    <cellStyle name="Normal 8 4 4 3 4 2" xfId="48256" xr:uid="{00000000-0005-0000-0000-00007EBC0000}"/>
    <cellStyle name="Normal 8 4 4 3 4 2 2" xfId="48257" xr:uid="{00000000-0005-0000-0000-00007FBC0000}"/>
    <cellStyle name="Normal 8 4 4 3 4 3" xfId="48258" xr:uid="{00000000-0005-0000-0000-000080BC0000}"/>
    <cellStyle name="Normal 8 4 4 3 5" xfId="48259" xr:uid="{00000000-0005-0000-0000-000081BC0000}"/>
    <cellStyle name="Normal 8 4 4 3 5 2" xfId="48260" xr:uid="{00000000-0005-0000-0000-000082BC0000}"/>
    <cellStyle name="Normal 8 4 4 3 6" xfId="48261" xr:uid="{00000000-0005-0000-0000-000083BC0000}"/>
    <cellStyle name="Normal 8 4 4 3 6 2" xfId="48262" xr:uid="{00000000-0005-0000-0000-000084BC0000}"/>
    <cellStyle name="Normal 8 4 4 3 7" xfId="48263" xr:uid="{00000000-0005-0000-0000-000085BC0000}"/>
    <cellStyle name="Normal 8 4 4 4" xfId="48264" xr:uid="{00000000-0005-0000-0000-000086BC0000}"/>
    <cellStyle name="Normal 8 4 4 4 2" xfId="48265" xr:uid="{00000000-0005-0000-0000-000087BC0000}"/>
    <cellStyle name="Normal 8 4 4 4 2 2" xfId="48266" xr:uid="{00000000-0005-0000-0000-000088BC0000}"/>
    <cellStyle name="Normal 8 4 4 4 2 2 2" xfId="48267" xr:uid="{00000000-0005-0000-0000-000089BC0000}"/>
    <cellStyle name="Normal 8 4 4 4 2 2 2 2" xfId="48268" xr:uid="{00000000-0005-0000-0000-00008ABC0000}"/>
    <cellStyle name="Normal 8 4 4 4 2 2 3" xfId="48269" xr:uid="{00000000-0005-0000-0000-00008BBC0000}"/>
    <cellStyle name="Normal 8 4 4 4 2 3" xfId="48270" xr:uid="{00000000-0005-0000-0000-00008CBC0000}"/>
    <cellStyle name="Normal 8 4 4 4 2 3 2" xfId="48271" xr:uid="{00000000-0005-0000-0000-00008DBC0000}"/>
    <cellStyle name="Normal 8 4 4 4 2 3 2 2" xfId="48272" xr:uid="{00000000-0005-0000-0000-00008EBC0000}"/>
    <cellStyle name="Normal 8 4 4 4 2 3 3" xfId="48273" xr:uid="{00000000-0005-0000-0000-00008FBC0000}"/>
    <cellStyle name="Normal 8 4 4 4 2 4" xfId="48274" xr:uid="{00000000-0005-0000-0000-000090BC0000}"/>
    <cellStyle name="Normal 8 4 4 4 2 4 2" xfId="48275" xr:uid="{00000000-0005-0000-0000-000091BC0000}"/>
    <cellStyle name="Normal 8 4 4 4 2 5" xfId="48276" xr:uid="{00000000-0005-0000-0000-000092BC0000}"/>
    <cellStyle name="Normal 8 4 4 4 3" xfId="48277" xr:uid="{00000000-0005-0000-0000-000093BC0000}"/>
    <cellStyle name="Normal 8 4 4 4 3 2" xfId="48278" xr:uid="{00000000-0005-0000-0000-000094BC0000}"/>
    <cellStyle name="Normal 8 4 4 4 3 2 2" xfId="48279" xr:uid="{00000000-0005-0000-0000-000095BC0000}"/>
    <cellStyle name="Normal 8 4 4 4 3 3" xfId="48280" xr:uid="{00000000-0005-0000-0000-000096BC0000}"/>
    <cellStyle name="Normal 8 4 4 4 4" xfId="48281" xr:uid="{00000000-0005-0000-0000-000097BC0000}"/>
    <cellStyle name="Normal 8 4 4 4 4 2" xfId="48282" xr:uid="{00000000-0005-0000-0000-000098BC0000}"/>
    <cellStyle name="Normal 8 4 4 4 4 2 2" xfId="48283" xr:uid="{00000000-0005-0000-0000-000099BC0000}"/>
    <cellStyle name="Normal 8 4 4 4 4 3" xfId="48284" xr:uid="{00000000-0005-0000-0000-00009ABC0000}"/>
    <cellStyle name="Normal 8 4 4 4 5" xfId="48285" xr:uid="{00000000-0005-0000-0000-00009BBC0000}"/>
    <cellStyle name="Normal 8 4 4 4 5 2" xfId="48286" xr:uid="{00000000-0005-0000-0000-00009CBC0000}"/>
    <cellStyle name="Normal 8 4 4 4 6" xfId="48287" xr:uid="{00000000-0005-0000-0000-00009DBC0000}"/>
    <cellStyle name="Normal 8 4 4 4 6 2" xfId="48288" xr:uid="{00000000-0005-0000-0000-00009EBC0000}"/>
    <cellStyle name="Normal 8 4 4 4 7" xfId="48289" xr:uid="{00000000-0005-0000-0000-00009FBC0000}"/>
    <cellStyle name="Normal 8 4 4 5" xfId="48290" xr:uid="{00000000-0005-0000-0000-0000A0BC0000}"/>
    <cellStyle name="Normal 8 4 4 5 2" xfId="48291" xr:uid="{00000000-0005-0000-0000-0000A1BC0000}"/>
    <cellStyle name="Normal 8 4 4 5 2 2" xfId="48292" xr:uid="{00000000-0005-0000-0000-0000A2BC0000}"/>
    <cellStyle name="Normal 8 4 4 5 2 2 2" xfId="48293" xr:uid="{00000000-0005-0000-0000-0000A3BC0000}"/>
    <cellStyle name="Normal 8 4 4 5 2 3" xfId="48294" xr:uid="{00000000-0005-0000-0000-0000A4BC0000}"/>
    <cellStyle name="Normal 8 4 4 5 3" xfId="48295" xr:uid="{00000000-0005-0000-0000-0000A5BC0000}"/>
    <cellStyle name="Normal 8 4 4 5 3 2" xfId="48296" xr:uid="{00000000-0005-0000-0000-0000A6BC0000}"/>
    <cellStyle name="Normal 8 4 4 5 3 2 2" xfId="48297" xr:uid="{00000000-0005-0000-0000-0000A7BC0000}"/>
    <cellStyle name="Normal 8 4 4 5 3 3" xfId="48298" xr:uid="{00000000-0005-0000-0000-0000A8BC0000}"/>
    <cellStyle name="Normal 8 4 4 5 4" xfId="48299" xr:uid="{00000000-0005-0000-0000-0000A9BC0000}"/>
    <cellStyle name="Normal 8 4 4 5 4 2" xfId="48300" xr:uid="{00000000-0005-0000-0000-0000AABC0000}"/>
    <cellStyle name="Normal 8 4 4 5 5" xfId="48301" xr:uid="{00000000-0005-0000-0000-0000ABBC0000}"/>
    <cellStyle name="Normal 8 4 4 6" xfId="48302" xr:uid="{00000000-0005-0000-0000-0000ACBC0000}"/>
    <cellStyle name="Normal 8 4 4 6 2" xfId="48303" xr:uid="{00000000-0005-0000-0000-0000ADBC0000}"/>
    <cellStyle name="Normal 8 4 4 6 2 2" xfId="48304" xr:uid="{00000000-0005-0000-0000-0000AEBC0000}"/>
    <cellStyle name="Normal 8 4 4 6 2 2 2" xfId="48305" xr:uid="{00000000-0005-0000-0000-0000AFBC0000}"/>
    <cellStyle name="Normal 8 4 4 6 2 3" xfId="48306" xr:uid="{00000000-0005-0000-0000-0000B0BC0000}"/>
    <cellStyle name="Normal 8 4 4 6 3" xfId="48307" xr:uid="{00000000-0005-0000-0000-0000B1BC0000}"/>
    <cellStyle name="Normal 8 4 4 6 3 2" xfId="48308" xr:uid="{00000000-0005-0000-0000-0000B2BC0000}"/>
    <cellStyle name="Normal 8 4 4 6 4" xfId="48309" xr:uid="{00000000-0005-0000-0000-0000B3BC0000}"/>
    <cellStyle name="Normal 8 4 4 7" xfId="48310" xr:uid="{00000000-0005-0000-0000-0000B4BC0000}"/>
    <cellStyle name="Normal 8 4 4 7 2" xfId="48311" xr:uid="{00000000-0005-0000-0000-0000B5BC0000}"/>
    <cellStyle name="Normal 8 4 4 7 2 2" xfId="48312" xr:uid="{00000000-0005-0000-0000-0000B6BC0000}"/>
    <cellStyle name="Normal 8 4 4 7 3" xfId="48313" xr:uid="{00000000-0005-0000-0000-0000B7BC0000}"/>
    <cellStyle name="Normal 8 4 4 8" xfId="48314" xr:uid="{00000000-0005-0000-0000-0000B8BC0000}"/>
    <cellStyle name="Normal 8 4 4 8 2" xfId="48315" xr:uid="{00000000-0005-0000-0000-0000B9BC0000}"/>
    <cellStyle name="Normal 8 4 4 8 2 2" xfId="48316" xr:uid="{00000000-0005-0000-0000-0000BABC0000}"/>
    <cellStyle name="Normal 8 4 4 8 3" xfId="48317" xr:uid="{00000000-0005-0000-0000-0000BBBC0000}"/>
    <cellStyle name="Normal 8 4 4 9" xfId="48318" xr:uid="{00000000-0005-0000-0000-0000BCBC0000}"/>
    <cellStyle name="Normal 8 4 4 9 2" xfId="48319" xr:uid="{00000000-0005-0000-0000-0000BDBC0000}"/>
    <cellStyle name="Normal 8 4 5" xfId="48320" xr:uid="{00000000-0005-0000-0000-0000BEBC0000}"/>
    <cellStyle name="Normal 8 4 5 10" xfId="48321" xr:uid="{00000000-0005-0000-0000-0000BFBC0000}"/>
    <cellStyle name="Normal 8 4 5 10 2" xfId="48322" xr:uid="{00000000-0005-0000-0000-0000C0BC0000}"/>
    <cellStyle name="Normal 8 4 5 11" xfId="48323" xr:uid="{00000000-0005-0000-0000-0000C1BC0000}"/>
    <cellStyle name="Normal 8 4 5 2" xfId="48324" xr:uid="{00000000-0005-0000-0000-0000C2BC0000}"/>
    <cellStyle name="Normal 8 4 5 2 2" xfId="48325" xr:uid="{00000000-0005-0000-0000-0000C3BC0000}"/>
    <cellStyle name="Normal 8 4 5 2 2 2" xfId="48326" xr:uid="{00000000-0005-0000-0000-0000C4BC0000}"/>
    <cellStyle name="Normal 8 4 5 2 2 2 2" xfId="48327" xr:uid="{00000000-0005-0000-0000-0000C5BC0000}"/>
    <cellStyle name="Normal 8 4 5 2 2 2 2 2" xfId="48328" xr:uid="{00000000-0005-0000-0000-0000C6BC0000}"/>
    <cellStyle name="Normal 8 4 5 2 2 2 2 2 2" xfId="48329" xr:uid="{00000000-0005-0000-0000-0000C7BC0000}"/>
    <cellStyle name="Normal 8 4 5 2 2 2 2 3" xfId="48330" xr:uid="{00000000-0005-0000-0000-0000C8BC0000}"/>
    <cellStyle name="Normal 8 4 5 2 2 2 3" xfId="48331" xr:uid="{00000000-0005-0000-0000-0000C9BC0000}"/>
    <cellStyle name="Normal 8 4 5 2 2 2 3 2" xfId="48332" xr:uid="{00000000-0005-0000-0000-0000CABC0000}"/>
    <cellStyle name="Normal 8 4 5 2 2 2 3 2 2" xfId="48333" xr:uid="{00000000-0005-0000-0000-0000CBBC0000}"/>
    <cellStyle name="Normal 8 4 5 2 2 2 3 3" xfId="48334" xr:uid="{00000000-0005-0000-0000-0000CCBC0000}"/>
    <cellStyle name="Normal 8 4 5 2 2 2 4" xfId="48335" xr:uid="{00000000-0005-0000-0000-0000CDBC0000}"/>
    <cellStyle name="Normal 8 4 5 2 2 2 4 2" xfId="48336" xr:uid="{00000000-0005-0000-0000-0000CEBC0000}"/>
    <cellStyle name="Normal 8 4 5 2 2 2 5" xfId="48337" xr:uid="{00000000-0005-0000-0000-0000CFBC0000}"/>
    <cellStyle name="Normal 8 4 5 2 2 3" xfId="48338" xr:uid="{00000000-0005-0000-0000-0000D0BC0000}"/>
    <cellStyle name="Normal 8 4 5 2 2 3 2" xfId="48339" xr:uid="{00000000-0005-0000-0000-0000D1BC0000}"/>
    <cellStyle name="Normal 8 4 5 2 2 3 2 2" xfId="48340" xr:uid="{00000000-0005-0000-0000-0000D2BC0000}"/>
    <cellStyle name="Normal 8 4 5 2 2 3 3" xfId="48341" xr:uid="{00000000-0005-0000-0000-0000D3BC0000}"/>
    <cellStyle name="Normal 8 4 5 2 2 4" xfId="48342" xr:uid="{00000000-0005-0000-0000-0000D4BC0000}"/>
    <cellStyle name="Normal 8 4 5 2 2 4 2" xfId="48343" xr:uid="{00000000-0005-0000-0000-0000D5BC0000}"/>
    <cellStyle name="Normal 8 4 5 2 2 4 2 2" xfId="48344" xr:uid="{00000000-0005-0000-0000-0000D6BC0000}"/>
    <cellStyle name="Normal 8 4 5 2 2 4 3" xfId="48345" xr:uid="{00000000-0005-0000-0000-0000D7BC0000}"/>
    <cellStyle name="Normal 8 4 5 2 2 5" xfId="48346" xr:uid="{00000000-0005-0000-0000-0000D8BC0000}"/>
    <cellStyle name="Normal 8 4 5 2 2 5 2" xfId="48347" xr:uid="{00000000-0005-0000-0000-0000D9BC0000}"/>
    <cellStyle name="Normal 8 4 5 2 2 6" xfId="48348" xr:uid="{00000000-0005-0000-0000-0000DABC0000}"/>
    <cellStyle name="Normal 8 4 5 2 2 6 2" xfId="48349" xr:uid="{00000000-0005-0000-0000-0000DBBC0000}"/>
    <cellStyle name="Normal 8 4 5 2 2 7" xfId="48350" xr:uid="{00000000-0005-0000-0000-0000DCBC0000}"/>
    <cellStyle name="Normal 8 4 5 2 3" xfId="48351" xr:uid="{00000000-0005-0000-0000-0000DDBC0000}"/>
    <cellStyle name="Normal 8 4 5 2 3 2" xfId="48352" xr:uid="{00000000-0005-0000-0000-0000DEBC0000}"/>
    <cellStyle name="Normal 8 4 5 2 3 2 2" xfId="48353" xr:uid="{00000000-0005-0000-0000-0000DFBC0000}"/>
    <cellStyle name="Normal 8 4 5 2 3 2 2 2" xfId="48354" xr:uid="{00000000-0005-0000-0000-0000E0BC0000}"/>
    <cellStyle name="Normal 8 4 5 2 3 2 3" xfId="48355" xr:uid="{00000000-0005-0000-0000-0000E1BC0000}"/>
    <cellStyle name="Normal 8 4 5 2 3 3" xfId="48356" xr:uid="{00000000-0005-0000-0000-0000E2BC0000}"/>
    <cellStyle name="Normal 8 4 5 2 3 3 2" xfId="48357" xr:uid="{00000000-0005-0000-0000-0000E3BC0000}"/>
    <cellStyle name="Normal 8 4 5 2 3 3 2 2" xfId="48358" xr:uid="{00000000-0005-0000-0000-0000E4BC0000}"/>
    <cellStyle name="Normal 8 4 5 2 3 3 3" xfId="48359" xr:uid="{00000000-0005-0000-0000-0000E5BC0000}"/>
    <cellStyle name="Normal 8 4 5 2 3 4" xfId="48360" xr:uid="{00000000-0005-0000-0000-0000E6BC0000}"/>
    <cellStyle name="Normal 8 4 5 2 3 4 2" xfId="48361" xr:uid="{00000000-0005-0000-0000-0000E7BC0000}"/>
    <cellStyle name="Normal 8 4 5 2 3 5" xfId="48362" xr:uid="{00000000-0005-0000-0000-0000E8BC0000}"/>
    <cellStyle name="Normal 8 4 5 2 4" xfId="48363" xr:uid="{00000000-0005-0000-0000-0000E9BC0000}"/>
    <cellStyle name="Normal 8 4 5 2 4 2" xfId="48364" xr:uid="{00000000-0005-0000-0000-0000EABC0000}"/>
    <cellStyle name="Normal 8 4 5 2 4 2 2" xfId="48365" xr:uid="{00000000-0005-0000-0000-0000EBBC0000}"/>
    <cellStyle name="Normal 8 4 5 2 4 3" xfId="48366" xr:uid="{00000000-0005-0000-0000-0000ECBC0000}"/>
    <cellStyle name="Normal 8 4 5 2 5" xfId="48367" xr:uid="{00000000-0005-0000-0000-0000EDBC0000}"/>
    <cellStyle name="Normal 8 4 5 2 5 2" xfId="48368" xr:uid="{00000000-0005-0000-0000-0000EEBC0000}"/>
    <cellStyle name="Normal 8 4 5 2 5 2 2" xfId="48369" xr:uid="{00000000-0005-0000-0000-0000EFBC0000}"/>
    <cellStyle name="Normal 8 4 5 2 5 3" xfId="48370" xr:uid="{00000000-0005-0000-0000-0000F0BC0000}"/>
    <cellStyle name="Normal 8 4 5 2 6" xfId="48371" xr:uid="{00000000-0005-0000-0000-0000F1BC0000}"/>
    <cellStyle name="Normal 8 4 5 2 6 2" xfId="48372" xr:uid="{00000000-0005-0000-0000-0000F2BC0000}"/>
    <cellStyle name="Normal 8 4 5 2 7" xfId="48373" xr:uid="{00000000-0005-0000-0000-0000F3BC0000}"/>
    <cellStyle name="Normal 8 4 5 2 7 2" xfId="48374" xr:uid="{00000000-0005-0000-0000-0000F4BC0000}"/>
    <cellStyle name="Normal 8 4 5 2 8" xfId="48375" xr:uid="{00000000-0005-0000-0000-0000F5BC0000}"/>
    <cellStyle name="Normal 8 4 5 3" xfId="48376" xr:uid="{00000000-0005-0000-0000-0000F6BC0000}"/>
    <cellStyle name="Normal 8 4 5 3 2" xfId="48377" xr:uid="{00000000-0005-0000-0000-0000F7BC0000}"/>
    <cellStyle name="Normal 8 4 5 3 2 2" xfId="48378" xr:uid="{00000000-0005-0000-0000-0000F8BC0000}"/>
    <cellStyle name="Normal 8 4 5 3 2 2 2" xfId="48379" xr:uid="{00000000-0005-0000-0000-0000F9BC0000}"/>
    <cellStyle name="Normal 8 4 5 3 2 2 2 2" xfId="48380" xr:uid="{00000000-0005-0000-0000-0000FABC0000}"/>
    <cellStyle name="Normal 8 4 5 3 2 2 3" xfId="48381" xr:uid="{00000000-0005-0000-0000-0000FBBC0000}"/>
    <cellStyle name="Normal 8 4 5 3 2 3" xfId="48382" xr:uid="{00000000-0005-0000-0000-0000FCBC0000}"/>
    <cellStyle name="Normal 8 4 5 3 2 3 2" xfId="48383" xr:uid="{00000000-0005-0000-0000-0000FDBC0000}"/>
    <cellStyle name="Normal 8 4 5 3 2 3 2 2" xfId="48384" xr:uid="{00000000-0005-0000-0000-0000FEBC0000}"/>
    <cellStyle name="Normal 8 4 5 3 2 3 3" xfId="48385" xr:uid="{00000000-0005-0000-0000-0000FFBC0000}"/>
    <cellStyle name="Normal 8 4 5 3 2 4" xfId="48386" xr:uid="{00000000-0005-0000-0000-000000BD0000}"/>
    <cellStyle name="Normal 8 4 5 3 2 4 2" xfId="48387" xr:uid="{00000000-0005-0000-0000-000001BD0000}"/>
    <cellStyle name="Normal 8 4 5 3 2 5" xfId="48388" xr:uid="{00000000-0005-0000-0000-000002BD0000}"/>
    <cellStyle name="Normal 8 4 5 3 3" xfId="48389" xr:uid="{00000000-0005-0000-0000-000003BD0000}"/>
    <cellStyle name="Normal 8 4 5 3 3 2" xfId="48390" xr:uid="{00000000-0005-0000-0000-000004BD0000}"/>
    <cellStyle name="Normal 8 4 5 3 3 2 2" xfId="48391" xr:uid="{00000000-0005-0000-0000-000005BD0000}"/>
    <cellStyle name="Normal 8 4 5 3 3 3" xfId="48392" xr:uid="{00000000-0005-0000-0000-000006BD0000}"/>
    <cellStyle name="Normal 8 4 5 3 4" xfId="48393" xr:uid="{00000000-0005-0000-0000-000007BD0000}"/>
    <cellStyle name="Normal 8 4 5 3 4 2" xfId="48394" xr:uid="{00000000-0005-0000-0000-000008BD0000}"/>
    <cellStyle name="Normal 8 4 5 3 4 2 2" xfId="48395" xr:uid="{00000000-0005-0000-0000-000009BD0000}"/>
    <cellStyle name="Normal 8 4 5 3 4 3" xfId="48396" xr:uid="{00000000-0005-0000-0000-00000ABD0000}"/>
    <cellStyle name="Normal 8 4 5 3 5" xfId="48397" xr:uid="{00000000-0005-0000-0000-00000BBD0000}"/>
    <cellStyle name="Normal 8 4 5 3 5 2" xfId="48398" xr:uid="{00000000-0005-0000-0000-00000CBD0000}"/>
    <cellStyle name="Normal 8 4 5 3 6" xfId="48399" xr:uid="{00000000-0005-0000-0000-00000DBD0000}"/>
    <cellStyle name="Normal 8 4 5 3 6 2" xfId="48400" xr:uid="{00000000-0005-0000-0000-00000EBD0000}"/>
    <cellStyle name="Normal 8 4 5 3 7" xfId="48401" xr:uid="{00000000-0005-0000-0000-00000FBD0000}"/>
    <cellStyle name="Normal 8 4 5 4" xfId="48402" xr:uid="{00000000-0005-0000-0000-000010BD0000}"/>
    <cellStyle name="Normal 8 4 5 4 2" xfId="48403" xr:uid="{00000000-0005-0000-0000-000011BD0000}"/>
    <cellStyle name="Normal 8 4 5 4 2 2" xfId="48404" xr:uid="{00000000-0005-0000-0000-000012BD0000}"/>
    <cellStyle name="Normal 8 4 5 4 2 2 2" xfId="48405" xr:uid="{00000000-0005-0000-0000-000013BD0000}"/>
    <cellStyle name="Normal 8 4 5 4 2 2 2 2" xfId="48406" xr:uid="{00000000-0005-0000-0000-000014BD0000}"/>
    <cellStyle name="Normal 8 4 5 4 2 2 3" xfId="48407" xr:uid="{00000000-0005-0000-0000-000015BD0000}"/>
    <cellStyle name="Normal 8 4 5 4 2 3" xfId="48408" xr:uid="{00000000-0005-0000-0000-000016BD0000}"/>
    <cellStyle name="Normal 8 4 5 4 2 3 2" xfId="48409" xr:uid="{00000000-0005-0000-0000-000017BD0000}"/>
    <cellStyle name="Normal 8 4 5 4 2 3 2 2" xfId="48410" xr:uid="{00000000-0005-0000-0000-000018BD0000}"/>
    <cellStyle name="Normal 8 4 5 4 2 3 3" xfId="48411" xr:uid="{00000000-0005-0000-0000-000019BD0000}"/>
    <cellStyle name="Normal 8 4 5 4 2 4" xfId="48412" xr:uid="{00000000-0005-0000-0000-00001ABD0000}"/>
    <cellStyle name="Normal 8 4 5 4 2 4 2" xfId="48413" xr:uid="{00000000-0005-0000-0000-00001BBD0000}"/>
    <cellStyle name="Normal 8 4 5 4 2 5" xfId="48414" xr:uid="{00000000-0005-0000-0000-00001CBD0000}"/>
    <cellStyle name="Normal 8 4 5 4 3" xfId="48415" xr:uid="{00000000-0005-0000-0000-00001DBD0000}"/>
    <cellStyle name="Normal 8 4 5 4 3 2" xfId="48416" xr:uid="{00000000-0005-0000-0000-00001EBD0000}"/>
    <cellStyle name="Normal 8 4 5 4 3 2 2" xfId="48417" xr:uid="{00000000-0005-0000-0000-00001FBD0000}"/>
    <cellStyle name="Normal 8 4 5 4 3 3" xfId="48418" xr:uid="{00000000-0005-0000-0000-000020BD0000}"/>
    <cellStyle name="Normal 8 4 5 4 4" xfId="48419" xr:uid="{00000000-0005-0000-0000-000021BD0000}"/>
    <cellStyle name="Normal 8 4 5 4 4 2" xfId="48420" xr:uid="{00000000-0005-0000-0000-000022BD0000}"/>
    <cellStyle name="Normal 8 4 5 4 4 2 2" xfId="48421" xr:uid="{00000000-0005-0000-0000-000023BD0000}"/>
    <cellStyle name="Normal 8 4 5 4 4 3" xfId="48422" xr:uid="{00000000-0005-0000-0000-000024BD0000}"/>
    <cellStyle name="Normal 8 4 5 4 5" xfId="48423" xr:uid="{00000000-0005-0000-0000-000025BD0000}"/>
    <cellStyle name="Normal 8 4 5 4 5 2" xfId="48424" xr:uid="{00000000-0005-0000-0000-000026BD0000}"/>
    <cellStyle name="Normal 8 4 5 4 6" xfId="48425" xr:uid="{00000000-0005-0000-0000-000027BD0000}"/>
    <cellStyle name="Normal 8 4 5 4 6 2" xfId="48426" xr:uid="{00000000-0005-0000-0000-000028BD0000}"/>
    <cellStyle name="Normal 8 4 5 4 7" xfId="48427" xr:uid="{00000000-0005-0000-0000-000029BD0000}"/>
    <cellStyle name="Normal 8 4 5 5" xfId="48428" xr:uid="{00000000-0005-0000-0000-00002ABD0000}"/>
    <cellStyle name="Normal 8 4 5 5 2" xfId="48429" xr:uid="{00000000-0005-0000-0000-00002BBD0000}"/>
    <cellStyle name="Normal 8 4 5 5 2 2" xfId="48430" xr:uid="{00000000-0005-0000-0000-00002CBD0000}"/>
    <cellStyle name="Normal 8 4 5 5 2 2 2" xfId="48431" xr:uid="{00000000-0005-0000-0000-00002DBD0000}"/>
    <cellStyle name="Normal 8 4 5 5 2 3" xfId="48432" xr:uid="{00000000-0005-0000-0000-00002EBD0000}"/>
    <cellStyle name="Normal 8 4 5 5 3" xfId="48433" xr:uid="{00000000-0005-0000-0000-00002FBD0000}"/>
    <cellStyle name="Normal 8 4 5 5 3 2" xfId="48434" xr:uid="{00000000-0005-0000-0000-000030BD0000}"/>
    <cellStyle name="Normal 8 4 5 5 3 2 2" xfId="48435" xr:uid="{00000000-0005-0000-0000-000031BD0000}"/>
    <cellStyle name="Normal 8 4 5 5 3 3" xfId="48436" xr:uid="{00000000-0005-0000-0000-000032BD0000}"/>
    <cellStyle name="Normal 8 4 5 5 4" xfId="48437" xr:uid="{00000000-0005-0000-0000-000033BD0000}"/>
    <cellStyle name="Normal 8 4 5 5 4 2" xfId="48438" xr:uid="{00000000-0005-0000-0000-000034BD0000}"/>
    <cellStyle name="Normal 8 4 5 5 5" xfId="48439" xr:uid="{00000000-0005-0000-0000-000035BD0000}"/>
    <cellStyle name="Normal 8 4 5 6" xfId="48440" xr:uid="{00000000-0005-0000-0000-000036BD0000}"/>
    <cellStyle name="Normal 8 4 5 6 2" xfId="48441" xr:uid="{00000000-0005-0000-0000-000037BD0000}"/>
    <cellStyle name="Normal 8 4 5 6 2 2" xfId="48442" xr:uid="{00000000-0005-0000-0000-000038BD0000}"/>
    <cellStyle name="Normal 8 4 5 6 2 2 2" xfId="48443" xr:uid="{00000000-0005-0000-0000-000039BD0000}"/>
    <cellStyle name="Normal 8 4 5 6 2 3" xfId="48444" xr:uid="{00000000-0005-0000-0000-00003ABD0000}"/>
    <cellStyle name="Normal 8 4 5 6 3" xfId="48445" xr:uid="{00000000-0005-0000-0000-00003BBD0000}"/>
    <cellStyle name="Normal 8 4 5 6 3 2" xfId="48446" xr:uid="{00000000-0005-0000-0000-00003CBD0000}"/>
    <cellStyle name="Normal 8 4 5 6 4" xfId="48447" xr:uid="{00000000-0005-0000-0000-00003DBD0000}"/>
    <cellStyle name="Normal 8 4 5 7" xfId="48448" xr:uid="{00000000-0005-0000-0000-00003EBD0000}"/>
    <cellStyle name="Normal 8 4 5 7 2" xfId="48449" xr:uid="{00000000-0005-0000-0000-00003FBD0000}"/>
    <cellStyle name="Normal 8 4 5 7 2 2" xfId="48450" xr:uid="{00000000-0005-0000-0000-000040BD0000}"/>
    <cellStyle name="Normal 8 4 5 7 3" xfId="48451" xr:uid="{00000000-0005-0000-0000-000041BD0000}"/>
    <cellStyle name="Normal 8 4 5 8" xfId="48452" xr:uid="{00000000-0005-0000-0000-000042BD0000}"/>
    <cellStyle name="Normal 8 4 5 8 2" xfId="48453" xr:uid="{00000000-0005-0000-0000-000043BD0000}"/>
    <cellStyle name="Normal 8 4 5 8 2 2" xfId="48454" xr:uid="{00000000-0005-0000-0000-000044BD0000}"/>
    <cellStyle name="Normal 8 4 5 8 3" xfId="48455" xr:uid="{00000000-0005-0000-0000-000045BD0000}"/>
    <cellStyle name="Normal 8 4 5 9" xfId="48456" xr:uid="{00000000-0005-0000-0000-000046BD0000}"/>
    <cellStyle name="Normal 8 4 5 9 2" xfId="48457" xr:uid="{00000000-0005-0000-0000-000047BD0000}"/>
    <cellStyle name="Normal 8 4 6" xfId="48458" xr:uid="{00000000-0005-0000-0000-000048BD0000}"/>
    <cellStyle name="Normal 8 4 6 2" xfId="48459" xr:uid="{00000000-0005-0000-0000-000049BD0000}"/>
    <cellStyle name="Normal 8 4 6 2 2" xfId="48460" xr:uid="{00000000-0005-0000-0000-00004ABD0000}"/>
    <cellStyle name="Normal 8 4 6 2 2 2" xfId="48461" xr:uid="{00000000-0005-0000-0000-00004BBD0000}"/>
    <cellStyle name="Normal 8 4 6 2 2 2 2" xfId="48462" xr:uid="{00000000-0005-0000-0000-00004CBD0000}"/>
    <cellStyle name="Normal 8 4 6 2 2 2 2 2" xfId="48463" xr:uid="{00000000-0005-0000-0000-00004DBD0000}"/>
    <cellStyle name="Normal 8 4 6 2 2 2 3" xfId="48464" xr:uid="{00000000-0005-0000-0000-00004EBD0000}"/>
    <cellStyle name="Normal 8 4 6 2 2 3" xfId="48465" xr:uid="{00000000-0005-0000-0000-00004FBD0000}"/>
    <cellStyle name="Normal 8 4 6 2 2 3 2" xfId="48466" xr:uid="{00000000-0005-0000-0000-000050BD0000}"/>
    <cellStyle name="Normal 8 4 6 2 2 3 2 2" xfId="48467" xr:uid="{00000000-0005-0000-0000-000051BD0000}"/>
    <cellStyle name="Normal 8 4 6 2 2 3 3" xfId="48468" xr:uid="{00000000-0005-0000-0000-000052BD0000}"/>
    <cellStyle name="Normal 8 4 6 2 2 4" xfId="48469" xr:uid="{00000000-0005-0000-0000-000053BD0000}"/>
    <cellStyle name="Normal 8 4 6 2 2 4 2" xfId="48470" xr:uid="{00000000-0005-0000-0000-000054BD0000}"/>
    <cellStyle name="Normal 8 4 6 2 2 5" xfId="48471" xr:uid="{00000000-0005-0000-0000-000055BD0000}"/>
    <cellStyle name="Normal 8 4 6 2 3" xfId="48472" xr:uid="{00000000-0005-0000-0000-000056BD0000}"/>
    <cellStyle name="Normal 8 4 6 2 3 2" xfId="48473" xr:uid="{00000000-0005-0000-0000-000057BD0000}"/>
    <cellStyle name="Normal 8 4 6 2 3 2 2" xfId="48474" xr:uid="{00000000-0005-0000-0000-000058BD0000}"/>
    <cellStyle name="Normal 8 4 6 2 3 3" xfId="48475" xr:uid="{00000000-0005-0000-0000-000059BD0000}"/>
    <cellStyle name="Normal 8 4 6 2 4" xfId="48476" xr:uid="{00000000-0005-0000-0000-00005ABD0000}"/>
    <cellStyle name="Normal 8 4 6 2 4 2" xfId="48477" xr:uid="{00000000-0005-0000-0000-00005BBD0000}"/>
    <cellStyle name="Normal 8 4 6 2 4 2 2" xfId="48478" xr:uid="{00000000-0005-0000-0000-00005CBD0000}"/>
    <cellStyle name="Normal 8 4 6 2 4 3" xfId="48479" xr:uid="{00000000-0005-0000-0000-00005DBD0000}"/>
    <cellStyle name="Normal 8 4 6 2 5" xfId="48480" xr:uid="{00000000-0005-0000-0000-00005EBD0000}"/>
    <cellStyle name="Normal 8 4 6 2 5 2" xfId="48481" xr:uid="{00000000-0005-0000-0000-00005FBD0000}"/>
    <cellStyle name="Normal 8 4 6 2 6" xfId="48482" xr:uid="{00000000-0005-0000-0000-000060BD0000}"/>
    <cellStyle name="Normal 8 4 6 2 6 2" xfId="48483" xr:uid="{00000000-0005-0000-0000-000061BD0000}"/>
    <cellStyle name="Normal 8 4 6 2 7" xfId="48484" xr:uid="{00000000-0005-0000-0000-000062BD0000}"/>
    <cellStyle name="Normal 8 4 6 3" xfId="48485" xr:uid="{00000000-0005-0000-0000-000063BD0000}"/>
    <cellStyle name="Normal 8 4 6 3 2" xfId="48486" xr:uid="{00000000-0005-0000-0000-000064BD0000}"/>
    <cellStyle name="Normal 8 4 6 3 2 2" xfId="48487" xr:uid="{00000000-0005-0000-0000-000065BD0000}"/>
    <cellStyle name="Normal 8 4 6 3 2 2 2" xfId="48488" xr:uid="{00000000-0005-0000-0000-000066BD0000}"/>
    <cellStyle name="Normal 8 4 6 3 2 3" xfId="48489" xr:uid="{00000000-0005-0000-0000-000067BD0000}"/>
    <cellStyle name="Normal 8 4 6 3 3" xfId="48490" xr:uid="{00000000-0005-0000-0000-000068BD0000}"/>
    <cellStyle name="Normal 8 4 6 3 3 2" xfId="48491" xr:uid="{00000000-0005-0000-0000-000069BD0000}"/>
    <cellStyle name="Normal 8 4 6 3 3 2 2" xfId="48492" xr:uid="{00000000-0005-0000-0000-00006ABD0000}"/>
    <cellStyle name="Normal 8 4 6 3 3 3" xfId="48493" xr:uid="{00000000-0005-0000-0000-00006BBD0000}"/>
    <cellStyle name="Normal 8 4 6 3 4" xfId="48494" xr:uid="{00000000-0005-0000-0000-00006CBD0000}"/>
    <cellStyle name="Normal 8 4 6 3 4 2" xfId="48495" xr:uid="{00000000-0005-0000-0000-00006DBD0000}"/>
    <cellStyle name="Normal 8 4 6 3 5" xfId="48496" xr:uid="{00000000-0005-0000-0000-00006EBD0000}"/>
    <cellStyle name="Normal 8 4 6 4" xfId="48497" xr:uid="{00000000-0005-0000-0000-00006FBD0000}"/>
    <cellStyle name="Normal 8 4 6 4 2" xfId="48498" xr:uid="{00000000-0005-0000-0000-000070BD0000}"/>
    <cellStyle name="Normal 8 4 6 4 2 2" xfId="48499" xr:uid="{00000000-0005-0000-0000-000071BD0000}"/>
    <cellStyle name="Normal 8 4 6 4 3" xfId="48500" xr:uid="{00000000-0005-0000-0000-000072BD0000}"/>
    <cellStyle name="Normal 8 4 6 5" xfId="48501" xr:uid="{00000000-0005-0000-0000-000073BD0000}"/>
    <cellStyle name="Normal 8 4 6 5 2" xfId="48502" xr:uid="{00000000-0005-0000-0000-000074BD0000}"/>
    <cellStyle name="Normal 8 4 6 5 2 2" xfId="48503" xr:uid="{00000000-0005-0000-0000-000075BD0000}"/>
    <cellStyle name="Normal 8 4 6 5 3" xfId="48504" xr:uid="{00000000-0005-0000-0000-000076BD0000}"/>
    <cellStyle name="Normal 8 4 6 6" xfId="48505" xr:uid="{00000000-0005-0000-0000-000077BD0000}"/>
    <cellStyle name="Normal 8 4 6 6 2" xfId="48506" xr:uid="{00000000-0005-0000-0000-000078BD0000}"/>
    <cellStyle name="Normal 8 4 6 7" xfId="48507" xr:uid="{00000000-0005-0000-0000-000079BD0000}"/>
    <cellStyle name="Normal 8 4 6 7 2" xfId="48508" xr:uid="{00000000-0005-0000-0000-00007ABD0000}"/>
    <cellStyle name="Normal 8 4 6 8" xfId="48509" xr:uid="{00000000-0005-0000-0000-00007BBD0000}"/>
    <cellStyle name="Normal 8 4 7" xfId="48510" xr:uid="{00000000-0005-0000-0000-00007CBD0000}"/>
    <cellStyle name="Normal 8 4 7 2" xfId="48511" xr:uid="{00000000-0005-0000-0000-00007DBD0000}"/>
    <cellStyle name="Normal 8 4 7 2 2" xfId="48512" xr:uid="{00000000-0005-0000-0000-00007EBD0000}"/>
    <cellStyle name="Normal 8 4 7 2 2 2" xfId="48513" xr:uid="{00000000-0005-0000-0000-00007FBD0000}"/>
    <cellStyle name="Normal 8 4 7 2 2 2 2" xfId="48514" xr:uid="{00000000-0005-0000-0000-000080BD0000}"/>
    <cellStyle name="Normal 8 4 7 2 2 3" xfId="48515" xr:uid="{00000000-0005-0000-0000-000081BD0000}"/>
    <cellStyle name="Normal 8 4 7 2 3" xfId="48516" xr:uid="{00000000-0005-0000-0000-000082BD0000}"/>
    <cellStyle name="Normal 8 4 7 2 3 2" xfId="48517" xr:uid="{00000000-0005-0000-0000-000083BD0000}"/>
    <cellStyle name="Normal 8 4 7 2 3 2 2" xfId="48518" xr:uid="{00000000-0005-0000-0000-000084BD0000}"/>
    <cellStyle name="Normal 8 4 7 2 3 3" xfId="48519" xr:uid="{00000000-0005-0000-0000-000085BD0000}"/>
    <cellStyle name="Normal 8 4 7 2 4" xfId="48520" xr:uid="{00000000-0005-0000-0000-000086BD0000}"/>
    <cellStyle name="Normal 8 4 7 2 4 2" xfId="48521" xr:uid="{00000000-0005-0000-0000-000087BD0000}"/>
    <cellStyle name="Normal 8 4 7 2 5" xfId="48522" xr:uid="{00000000-0005-0000-0000-000088BD0000}"/>
    <cellStyle name="Normal 8 4 7 3" xfId="48523" xr:uid="{00000000-0005-0000-0000-000089BD0000}"/>
    <cellStyle name="Normal 8 4 7 3 2" xfId="48524" xr:uid="{00000000-0005-0000-0000-00008ABD0000}"/>
    <cellStyle name="Normal 8 4 7 3 2 2" xfId="48525" xr:uid="{00000000-0005-0000-0000-00008BBD0000}"/>
    <cellStyle name="Normal 8 4 7 3 3" xfId="48526" xr:uid="{00000000-0005-0000-0000-00008CBD0000}"/>
    <cellStyle name="Normal 8 4 7 4" xfId="48527" xr:uid="{00000000-0005-0000-0000-00008DBD0000}"/>
    <cellStyle name="Normal 8 4 7 4 2" xfId="48528" xr:uid="{00000000-0005-0000-0000-00008EBD0000}"/>
    <cellStyle name="Normal 8 4 7 4 2 2" xfId="48529" xr:uid="{00000000-0005-0000-0000-00008FBD0000}"/>
    <cellStyle name="Normal 8 4 7 4 3" xfId="48530" xr:uid="{00000000-0005-0000-0000-000090BD0000}"/>
    <cellStyle name="Normal 8 4 7 5" xfId="48531" xr:uid="{00000000-0005-0000-0000-000091BD0000}"/>
    <cellStyle name="Normal 8 4 7 5 2" xfId="48532" xr:uid="{00000000-0005-0000-0000-000092BD0000}"/>
    <cellStyle name="Normal 8 4 7 6" xfId="48533" xr:uid="{00000000-0005-0000-0000-000093BD0000}"/>
    <cellStyle name="Normal 8 4 7 6 2" xfId="48534" xr:uid="{00000000-0005-0000-0000-000094BD0000}"/>
    <cellStyle name="Normal 8 4 7 7" xfId="48535" xr:uid="{00000000-0005-0000-0000-000095BD0000}"/>
    <cellStyle name="Normal 8 4 8" xfId="48536" xr:uid="{00000000-0005-0000-0000-000096BD0000}"/>
    <cellStyle name="Normal 8 4 8 2" xfId="48537" xr:uid="{00000000-0005-0000-0000-000097BD0000}"/>
    <cellStyle name="Normal 8 4 8 2 2" xfId="48538" xr:uid="{00000000-0005-0000-0000-000098BD0000}"/>
    <cellStyle name="Normal 8 4 8 2 2 2" xfId="48539" xr:uid="{00000000-0005-0000-0000-000099BD0000}"/>
    <cellStyle name="Normal 8 4 8 2 2 2 2" xfId="48540" xr:uid="{00000000-0005-0000-0000-00009ABD0000}"/>
    <cellStyle name="Normal 8 4 8 2 2 3" xfId="48541" xr:uid="{00000000-0005-0000-0000-00009BBD0000}"/>
    <cellStyle name="Normal 8 4 8 2 3" xfId="48542" xr:uid="{00000000-0005-0000-0000-00009CBD0000}"/>
    <cellStyle name="Normal 8 4 8 2 3 2" xfId="48543" xr:uid="{00000000-0005-0000-0000-00009DBD0000}"/>
    <cellStyle name="Normal 8 4 8 2 3 2 2" xfId="48544" xr:uid="{00000000-0005-0000-0000-00009EBD0000}"/>
    <cellStyle name="Normal 8 4 8 2 3 3" xfId="48545" xr:uid="{00000000-0005-0000-0000-00009FBD0000}"/>
    <cellStyle name="Normal 8 4 8 2 4" xfId="48546" xr:uid="{00000000-0005-0000-0000-0000A0BD0000}"/>
    <cellStyle name="Normal 8 4 8 2 4 2" xfId="48547" xr:uid="{00000000-0005-0000-0000-0000A1BD0000}"/>
    <cellStyle name="Normal 8 4 8 2 5" xfId="48548" xr:uid="{00000000-0005-0000-0000-0000A2BD0000}"/>
    <cellStyle name="Normal 8 4 8 3" xfId="48549" xr:uid="{00000000-0005-0000-0000-0000A3BD0000}"/>
    <cellStyle name="Normal 8 4 8 3 2" xfId="48550" xr:uid="{00000000-0005-0000-0000-0000A4BD0000}"/>
    <cellStyle name="Normal 8 4 8 3 2 2" xfId="48551" xr:uid="{00000000-0005-0000-0000-0000A5BD0000}"/>
    <cellStyle name="Normal 8 4 8 3 3" xfId="48552" xr:uid="{00000000-0005-0000-0000-0000A6BD0000}"/>
    <cellStyle name="Normal 8 4 8 4" xfId="48553" xr:uid="{00000000-0005-0000-0000-0000A7BD0000}"/>
    <cellStyle name="Normal 8 4 8 4 2" xfId="48554" xr:uid="{00000000-0005-0000-0000-0000A8BD0000}"/>
    <cellStyle name="Normal 8 4 8 4 2 2" xfId="48555" xr:uid="{00000000-0005-0000-0000-0000A9BD0000}"/>
    <cellStyle name="Normal 8 4 8 4 3" xfId="48556" xr:uid="{00000000-0005-0000-0000-0000AABD0000}"/>
    <cellStyle name="Normal 8 4 8 5" xfId="48557" xr:uid="{00000000-0005-0000-0000-0000ABBD0000}"/>
    <cellStyle name="Normal 8 4 8 5 2" xfId="48558" xr:uid="{00000000-0005-0000-0000-0000ACBD0000}"/>
    <cellStyle name="Normal 8 4 8 6" xfId="48559" xr:uid="{00000000-0005-0000-0000-0000ADBD0000}"/>
    <cellStyle name="Normal 8 4 8 6 2" xfId="48560" xr:uid="{00000000-0005-0000-0000-0000AEBD0000}"/>
    <cellStyle name="Normal 8 4 8 7" xfId="48561" xr:uid="{00000000-0005-0000-0000-0000AFBD0000}"/>
    <cellStyle name="Normal 8 4 9" xfId="48562" xr:uid="{00000000-0005-0000-0000-0000B0BD0000}"/>
    <cellStyle name="Normal 8 4 9 2" xfId="48563" xr:uid="{00000000-0005-0000-0000-0000B1BD0000}"/>
    <cellStyle name="Normal 8 4 9 2 2" xfId="48564" xr:uid="{00000000-0005-0000-0000-0000B2BD0000}"/>
    <cellStyle name="Normal 8 4 9 2 2 2" xfId="48565" xr:uid="{00000000-0005-0000-0000-0000B3BD0000}"/>
    <cellStyle name="Normal 8 4 9 2 3" xfId="48566" xr:uid="{00000000-0005-0000-0000-0000B4BD0000}"/>
    <cellStyle name="Normal 8 4 9 3" xfId="48567" xr:uid="{00000000-0005-0000-0000-0000B5BD0000}"/>
    <cellStyle name="Normal 8 4 9 3 2" xfId="48568" xr:uid="{00000000-0005-0000-0000-0000B6BD0000}"/>
    <cellStyle name="Normal 8 4 9 3 2 2" xfId="48569" xr:uid="{00000000-0005-0000-0000-0000B7BD0000}"/>
    <cellStyle name="Normal 8 4 9 3 3" xfId="48570" xr:uid="{00000000-0005-0000-0000-0000B8BD0000}"/>
    <cellStyle name="Normal 8 4 9 4" xfId="48571" xr:uid="{00000000-0005-0000-0000-0000B9BD0000}"/>
    <cellStyle name="Normal 8 4 9 4 2" xfId="48572" xr:uid="{00000000-0005-0000-0000-0000BABD0000}"/>
    <cellStyle name="Normal 8 4 9 5" xfId="48573" xr:uid="{00000000-0005-0000-0000-0000BBBD0000}"/>
    <cellStyle name="Normal 8 5" xfId="48574" xr:uid="{00000000-0005-0000-0000-0000BCBD0000}"/>
    <cellStyle name="Normal 8 5 10" xfId="48575" xr:uid="{00000000-0005-0000-0000-0000BDBD0000}"/>
    <cellStyle name="Normal 8 5 10 2" xfId="48576" xr:uid="{00000000-0005-0000-0000-0000BEBD0000}"/>
    <cellStyle name="Normal 8 5 11" xfId="48577" xr:uid="{00000000-0005-0000-0000-0000BFBD0000}"/>
    <cellStyle name="Normal 8 5 11 2" xfId="48578" xr:uid="{00000000-0005-0000-0000-0000C0BD0000}"/>
    <cellStyle name="Normal 8 5 12" xfId="48579" xr:uid="{00000000-0005-0000-0000-0000C1BD0000}"/>
    <cellStyle name="Normal 8 5 2" xfId="48580" xr:uid="{00000000-0005-0000-0000-0000C2BD0000}"/>
    <cellStyle name="Normal 8 5 2 10" xfId="48581" xr:uid="{00000000-0005-0000-0000-0000C3BD0000}"/>
    <cellStyle name="Normal 8 5 2 10 2" xfId="48582" xr:uid="{00000000-0005-0000-0000-0000C4BD0000}"/>
    <cellStyle name="Normal 8 5 2 11" xfId="48583" xr:uid="{00000000-0005-0000-0000-0000C5BD0000}"/>
    <cellStyle name="Normal 8 5 2 2" xfId="48584" xr:uid="{00000000-0005-0000-0000-0000C6BD0000}"/>
    <cellStyle name="Normal 8 5 2 2 2" xfId="48585" xr:uid="{00000000-0005-0000-0000-0000C7BD0000}"/>
    <cellStyle name="Normal 8 5 2 2 2 2" xfId="48586" xr:uid="{00000000-0005-0000-0000-0000C8BD0000}"/>
    <cellStyle name="Normal 8 5 2 2 2 2 2" xfId="48587" xr:uid="{00000000-0005-0000-0000-0000C9BD0000}"/>
    <cellStyle name="Normal 8 5 2 2 2 2 2 2" xfId="48588" xr:uid="{00000000-0005-0000-0000-0000CABD0000}"/>
    <cellStyle name="Normal 8 5 2 2 2 2 2 2 2" xfId="48589" xr:uid="{00000000-0005-0000-0000-0000CBBD0000}"/>
    <cellStyle name="Normal 8 5 2 2 2 2 2 3" xfId="48590" xr:uid="{00000000-0005-0000-0000-0000CCBD0000}"/>
    <cellStyle name="Normal 8 5 2 2 2 2 3" xfId="48591" xr:uid="{00000000-0005-0000-0000-0000CDBD0000}"/>
    <cellStyle name="Normal 8 5 2 2 2 2 3 2" xfId="48592" xr:uid="{00000000-0005-0000-0000-0000CEBD0000}"/>
    <cellStyle name="Normal 8 5 2 2 2 2 3 2 2" xfId="48593" xr:uid="{00000000-0005-0000-0000-0000CFBD0000}"/>
    <cellStyle name="Normal 8 5 2 2 2 2 3 3" xfId="48594" xr:uid="{00000000-0005-0000-0000-0000D0BD0000}"/>
    <cellStyle name="Normal 8 5 2 2 2 2 4" xfId="48595" xr:uid="{00000000-0005-0000-0000-0000D1BD0000}"/>
    <cellStyle name="Normal 8 5 2 2 2 2 4 2" xfId="48596" xr:uid="{00000000-0005-0000-0000-0000D2BD0000}"/>
    <cellStyle name="Normal 8 5 2 2 2 2 5" xfId="48597" xr:uid="{00000000-0005-0000-0000-0000D3BD0000}"/>
    <cellStyle name="Normal 8 5 2 2 2 3" xfId="48598" xr:uid="{00000000-0005-0000-0000-0000D4BD0000}"/>
    <cellStyle name="Normal 8 5 2 2 2 3 2" xfId="48599" xr:uid="{00000000-0005-0000-0000-0000D5BD0000}"/>
    <cellStyle name="Normal 8 5 2 2 2 3 2 2" xfId="48600" xr:uid="{00000000-0005-0000-0000-0000D6BD0000}"/>
    <cellStyle name="Normal 8 5 2 2 2 3 3" xfId="48601" xr:uid="{00000000-0005-0000-0000-0000D7BD0000}"/>
    <cellStyle name="Normal 8 5 2 2 2 4" xfId="48602" xr:uid="{00000000-0005-0000-0000-0000D8BD0000}"/>
    <cellStyle name="Normal 8 5 2 2 2 4 2" xfId="48603" xr:uid="{00000000-0005-0000-0000-0000D9BD0000}"/>
    <cellStyle name="Normal 8 5 2 2 2 4 2 2" xfId="48604" xr:uid="{00000000-0005-0000-0000-0000DABD0000}"/>
    <cellStyle name="Normal 8 5 2 2 2 4 3" xfId="48605" xr:uid="{00000000-0005-0000-0000-0000DBBD0000}"/>
    <cellStyle name="Normal 8 5 2 2 2 5" xfId="48606" xr:uid="{00000000-0005-0000-0000-0000DCBD0000}"/>
    <cellStyle name="Normal 8 5 2 2 2 5 2" xfId="48607" xr:uid="{00000000-0005-0000-0000-0000DDBD0000}"/>
    <cellStyle name="Normal 8 5 2 2 2 6" xfId="48608" xr:uid="{00000000-0005-0000-0000-0000DEBD0000}"/>
    <cellStyle name="Normal 8 5 2 2 2 6 2" xfId="48609" xr:uid="{00000000-0005-0000-0000-0000DFBD0000}"/>
    <cellStyle name="Normal 8 5 2 2 2 7" xfId="48610" xr:uid="{00000000-0005-0000-0000-0000E0BD0000}"/>
    <cellStyle name="Normal 8 5 2 2 3" xfId="48611" xr:uid="{00000000-0005-0000-0000-0000E1BD0000}"/>
    <cellStyle name="Normal 8 5 2 2 3 2" xfId="48612" xr:uid="{00000000-0005-0000-0000-0000E2BD0000}"/>
    <cellStyle name="Normal 8 5 2 2 3 2 2" xfId="48613" xr:uid="{00000000-0005-0000-0000-0000E3BD0000}"/>
    <cellStyle name="Normal 8 5 2 2 3 2 2 2" xfId="48614" xr:uid="{00000000-0005-0000-0000-0000E4BD0000}"/>
    <cellStyle name="Normal 8 5 2 2 3 2 3" xfId="48615" xr:uid="{00000000-0005-0000-0000-0000E5BD0000}"/>
    <cellStyle name="Normal 8 5 2 2 3 3" xfId="48616" xr:uid="{00000000-0005-0000-0000-0000E6BD0000}"/>
    <cellStyle name="Normal 8 5 2 2 3 3 2" xfId="48617" xr:uid="{00000000-0005-0000-0000-0000E7BD0000}"/>
    <cellStyle name="Normal 8 5 2 2 3 3 2 2" xfId="48618" xr:uid="{00000000-0005-0000-0000-0000E8BD0000}"/>
    <cellStyle name="Normal 8 5 2 2 3 3 3" xfId="48619" xr:uid="{00000000-0005-0000-0000-0000E9BD0000}"/>
    <cellStyle name="Normal 8 5 2 2 3 4" xfId="48620" xr:uid="{00000000-0005-0000-0000-0000EABD0000}"/>
    <cellStyle name="Normal 8 5 2 2 3 4 2" xfId="48621" xr:uid="{00000000-0005-0000-0000-0000EBBD0000}"/>
    <cellStyle name="Normal 8 5 2 2 3 5" xfId="48622" xr:uid="{00000000-0005-0000-0000-0000ECBD0000}"/>
    <cellStyle name="Normal 8 5 2 2 4" xfId="48623" xr:uid="{00000000-0005-0000-0000-0000EDBD0000}"/>
    <cellStyle name="Normal 8 5 2 2 4 2" xfId="48624" xr:uid="{00000000-0005-0000-0000-0000EEBD0000}"/>
    <cellStyle name="Normal 8 5 2 2 4 2 2" xfId="48625" xr:uid="{00000000-0005-0000-0000-0000EFBD0000}"/>
    <cellStyle name="Normal 8 5 2 2 4 3" xfId="48626" xr:uid="{00000000-0005-0000-0000-0000F0BD0000}"/>
    <cellStyle name="Normal 8 5 2 2 5" xfId="48627" xr:uid="{00000000-0005-0000-0000-0000F1BD0000}"/>
    <cellStyle name="Normal 8 5 2 2 5 2" xfId="48628" xr:uid="{00000000-0005-0000-0000-0000F2BD0000}"/>
    <cellStyle name="Normal 8 5 2 2 5 2 2" xfId="48629" xr:uid="{00000000-0005-0000-0000-0000F3BD0000}"/>
    <cellStyle name="Normal 8 5 2 2 5 3" xfId="48630" xr:uid="{00000000-0005-0000-0000-0000F4BD0000}"/>
    <cellStyle name="Normal 8 5 2 2 6" xfId="48631" xr:uid="{00000000-0005-0000-0000-0000F5BD0000}"/>
    <cellStyle name="Normal 8 5 2 2 6 2" xfId="48632" xr:uid="{00000000-0005-0000-0000-0000F6BD0000}"/>
    <cellStyle name="Normal 8 5 2 2 7" xfId="48633" xr:uid="{00000000-0005-0000-0000-0000F7BD0000}"/>
    <cellStyle name="Normal 8 5 2 2 7 2" xfId="48634" xr:uid="{00000000-0005-0000-0000-0000F8BD0000}"/>
    <cellStyle name="Normal 8 5 2 2 8" xfId="48635" xr:uid="{00000000-0005-0000-0000-0000F9BD0000}"/>
    <cellStyle name="Normal 8 5 2 3" xfId="48636" xr:uid="{00000000-0005-0000-0000-0000FABD0000}"/>
    <cellStyle name="Normal 8 5 2 3 2" xfId="48637" xr:uid="{00000000-0005-0000-0000-0000FBBD0000}"/>
    <cellStyle name="Normal 8 5 2 3 2 2" xfId="48638" xr:uid="{00000000-0005-0000-0000-0000FCBD0000}"/>
    <cellStyle name="Normal 8 5 2 3 2 2 2" xfId="48639" xr:uid="{00000000-0005-0000-0000-0000FDBD0000}"/>
    <cellStyle name="Normal 8 5 2 3 2 2 2 2" xfId="48640" xr:uid="{00000000-0005-0000-0000-0000FEBD0000}"/>
    <cellStyle name="Normal 8 5 2 3 2 2 3" xfId="48641" xr:uid="{00000000-0005-0000-0000-0000FFBD0000}"/>
    <cellStyle name="Normal 8 5 2 3 2 3" xfId="48642" xr:uid="{00000000-0005-0000-0000-000000BE0000}"/>
    <cellStyle name="Normal 8 5 2 3 2 3 2" xfId="48643" xr:uid="{00000000-0005-0000-0000-000001BE0000}"/>
    <cellStyle name="Normal 8 5 2 3 2 3 2 2" xfId="48644" xr:uid="{00000000-0005-0000-0000-000002BE0000}"/>
    <cellStyle name="Normal 8 5 2 3 2 3 3" xfId="48645" xr:uid="{00000000-0005-0000-0000-000003BE0000}"/>
    <cellStyle name="Normal 8 5 2 3 2 4" xfId="48646" xr:uid="{00000000-0005-0000-0000-000004BE0000}"/>
    <cellStyle name="Normal 8 5 2 3 2 4 2" xfId="48647" xr:uid="{00000000-0005-0000-0000-000005BE0000}"/>
    <cellStyle name="Normal 8 5 2 3 2 5" xfId="48648" xr:uid="{00000000-0005-0000-0000-000006BE0000}"/>
    <cellStyle name="Normal 8 5 2 3 3" xfId="48649" xr:uid="{00000000-0005-0000-0000-000007BE0000}"/>
    <cellStyle name="Normal 8 5 2 3 3 2" xfId="48650" xr:uid="{00000000-0005-0000-0000-000008BE0000}"/>
    <cellStyle name="Normal 8 5 2 3 3 2 2" xfId="48651" xr:uid="{00000000-0005-0000-0000-000009BE0000}"/>
    <cellStyle name="Normal 8 5 2 3 3 3" xfId="48652" xr:uid="{00000000-0005-0000-0000-00000ABE0000}"/>
    <cellStyle name="Normal 8 5 2 3 4" xfId="48653" xr:uid="{00000000-0005-0000-0000-00000BBE0000}"/>
    <cellStyle name="Normal 8 5 2 3 4 2" xfId="48654" xr:uid="{00000000-0005-0000-0000-00000CBE0000}"/>
    <cellStyle name="Normal 8 5 2 3 4 2 2" xfId="48655" xr:uid="{00000000-0005-0000-0000-00000DBE0000}"/>
    <cellStyle name="Normal 8 5 2 3 4 3" xfId="48656" xr:uid="{00000000-0005-0000-0000-00000EBE0000}"/>
    <cellStyle name="Normal 8 5 2 3 5" xfId="48657" xr:uid="{00000000-0005-0000-0000-00000FBE0000}"/>
    <cellStyle name="Normal 8 5 2 3 5 2" xfId="48658" xr:uid="{00000000-0005-0000-0000-000010BE0000}"/>
    <cellStyle name="Normal 8 5 2 3 6" xfId="48659" xr:uid="{00000000-0005-0000-0000-000011BE0000}"/>
    <cellStyle name="Normal 8 5 2 3 6 2" xfId="48660" xr:uid="{00000000-0005-0000-0000-000012BE0000}"/>
    <cellStyle name="Normal 8 5 2 3 7" xfId="48661" xr:uid="{00000000-0005-0000-0000-000013BE0000}"/>
    <cellStyle name="Normal 8 5 2 4" xfId="48662" xr:uid="{00000000-0005-0000-0000-000014BE0000}"/>
    <cellStyle name="Normal 8 5 2 4 2" xfId="48663" xr:uid="{00000000-0005-0000-0000-000015BE0000}"/>
    <cellStyle name="Normal 8 5 2 4 2 2" xfId="48664" xr:uid="{00000000-0005-0000-0000-000016BE0000}"/>
    <cellStyle name="Normal 8 5 2 4 2 2 2" xfId="48665" xr:uid="{00000000-0005-0000-0000-000017BE0000}"/>
    <cellStyle name="Normal 8 5 2 4 2 2 2 2" xfId="48666" xr:uid="{00000000-0005-0000-0000-000018BE0000}"/>
    <cellStyle name="Normal 8 5 2 4 2 2 3" xfId="48667" xr:uid="{00000000-0005-0000-0000-000019BE0000}"/>
    <cellStyle name="Normal 8 5 2 4 2 3" xfId="48668" xr:uid="{00000000-0005-0000-0000-00001ABE0000}"/>
    <cellStyle name="Normal 8 5 2 4 2 3 2" xfId="48669" xr:uid="{00000000-0005-0000-0000-00001BBE0000}"/>
    <cellStyle name="Normal 8 5 2 4 2 3 2 2" xfId="48670" xr:uid="{00000000-0005-0000-0000-00001CBE0000}"/>
    <cellStyle name="Normal 8 5 2 4 2 3 3" xfId="48671" xr:uid="{00000000-0005-0000-0000-00001DBE0000}"/>
    <cellStyle name="Normal 8 5 2 4 2 4" xfId="48672" xr:uid="{00000000-0005-0000-0000-00001EBE0000}"/>
    <cellStyle name="Normal 8 5 2 4 2 4 2" xfId="48673" xr:uid="{00000000-0005-0000-0000-00001FBE0000}"/>
    <cellStyle name="Normal 8 5 2 4 2 5" xfId="48674" xr:uid="{00000000-0005-0000-0000-000020BE0000}"/>
    <cellStyle name="Normal 8 5 2 4 3" xfId="48675" xr:uid="{00000000-0005-0000-0000-000021BE0000}"/>
    <cellStyle name="Normal 8 5 2 4 3 2" xfId="48676" xr:uid="{00000000-0005-0000-0000-000022BE0000}"/>
    <cellStyle name="Normal 8 5 2 4 3 2 2" xfId="48677" xr:uid="{00000000-0005-0000-0000-000023BE0000}"/>
    <cellStyle name="Normal 8 5 2 4 3 3" xfId="48678" xr:uid="{00000000-0005-0000-0000-000024BE0000}"/>
    <cellStyle name="Normal 8 5 2 4 4" xfId="48679" xr:uid="{00000000-0005-0000-0000-000025BE0000}"/>
    <cellStyle name="Normal 8 5 2 4 4 2" xfId="48680" xr:uid="{00000000-0005-0000-0000-000026BE0000}"/>
    <cellStyle name="Normal 8 5 2 4 4 2 2" xfId="48681" xr:uid="{00000000-0005-0000-0000-000027BE0000}"/>
    <cellStyle name="Normal 8 5 2 4 4 3" xfId="48682" xr:uid="{00000000-0005-0000-0000-000028BE0000}"/>
    <cellStyle name="Normal 8 5 2 4 5" xfId="48683" xr:uid="{00000000-0005-0000-0000-000029BE0000}"/>
    <cellStyle name="Normal 8 5 2 4 5 2" xfId="48684" xr:uid="{00000000-0005-0000-0000-00002ABE0000}"/>
    <cellStyle name="Normal 8 5 2 4 6" xfId="48685" xr:uid="{00000000-0005-0000-0000-00002BBE0000}"/>
    <cellStyle name="Normal 8 5 2 4 6 2" xfId="48686" xr:uid="{00000000-0005-0000-0000-00002CBE0000}"/>
    <cellStyle name="Normal 8 5 2 4 7" xfId="48687" xr:uid="{00000000-0005-0000-0000-00002DBE0000}"/>
    <cellStyle name="Normal 8 5 2 5" xfId="48688" xr:uid="{00000000-0005-0000-0000-00002EBE0000}"/>
    <cellStyle name="Normal 8 5 2 5 2" xfId="48689" xr:uid="{00000000-0005-0000-0000-00002FBE0000}"/>
    <cellStyle name="Normal 8 5 2 5 2 2" xfId="48690" xr:uid="{00000000-0005-0000-0000-000030BE0000}"/>
    <cellStyle name="Normal 8 5 2 5 2 2 2" xfId="48691" xr:uid="{00000000-0005-0000-0000-000031BE0000}"/>
    <cellStyle name="Normal 8 5 2 5 2 3" xfId="48692" xr:uid="{00000000-0005-0000-0000-000032BE0000}"/>
    <cellStyle name="Normal 8 5 2 5 3" xfId="48693" xr:uid="{00000000-0005-0000-0000-000033BE0000}"/>
    <cellStyle name="Normal 8 5 2 5 3 2" xfId="48694" xr:uid="{00000000-0005-0000-0000-000034BE0000}"/>
    <cellStyle name="Normal 8 5 2 5 3 2 2" xfId="48695" xr:uid="{00000000-0005-0000-0000-000035BE0000}"/>
    <cellStyle name="Normal 8 5 2 5 3 3" xfId="48696" xr:uid="{00000000-0005-0000-0000-000036BE0000}"/>
    <cellStyle name="Normal 8 5 2 5 4" xfId="48697" xr:uid="{00000000-0005-0000-0000-000037BE0000}"/>
    <cellStyle name="Normal 8 5 2 5 4 2" xfId="48698" xr:uid="{00000000-0005-0000-0000-000038BE0000}"/>
    <cellStyle name="Normal 8 5 2 5 5" xfId="48699" xr:uid="{00000000-0005-0000-0000-000039BE0000}"/>
    <cellStyle name="Normal 8 5 2 6" xfId="48700" xr:uid="{00000000-0005-0000-0000-00003ABE0000}"/>
    <cellStyle name="Normal 8 5 2 6 2" xfId="48701" xr:uid="{00000000-0005-0000-0000-00003BBE0000}"/>
    <cellStyle name="Normal 8 5 2 6 2 2" xfId="48702" xr:uid="{00000000-0005-0000-0000-00003CBE0000}"/>
    <cellStyle name="Normal 8 5 2 6 2 2 2" xfId="48703" xr:uid="{00000000-0005-0000-0000-00003DBE0000}"/>
    <cellStyle name="Normal 8 5 2 6 2 3" xfId="48704" xr:uid="{00000000-0005-0000-0000-00003EBE0000}"/>
    <cellStyle name="Normal 8 5 2 6 3" xfId="48705" xr:uid="{00000000-0005-0000-0000-00003FBE0000}"/>
    <cellStyle name="Normal 8 5 2 6 3 2" xfId="48706" xr:uid="{00000000-0005-0000-0000-000040BE0000}"/>
    <cellStyle name="Normal 8 5 2 6 4" xfId="48707" xr:uid="{00000000-0005-0000-0000-000041BE0000}"/>
    <cellStyle name="Normal 8 5 2 7" xfId="48708" xr:uid="{00000000-0005-0000-0000-000042BE0000}"/>
    <cellStyle name="Normal 8 5 2 7 2" xfId="48709" xr:uid="{00000000-0005-0000-0000-000043BE0000}"/>
    <cellStyle name="Normal 8 5 2 7 2 2" xfId="48710" xr:uid="{00000000-0005-0000-0000-000044BE0000}"/>
    <cellStyle name="Normal 8 5 2 7 3" xfId="48711" xr:uid="{00000000-0005-0000-0000-000045BE0000}"/>
    <cellStyle name="Normal 8 5 2 8" xfId="48712" xr:uid="{00000000-0005-0000-0000-000046BE0000}"/>
    <cellStyle name="Normal 8 5 2 8 2" xfId="48713" xr:uid="{00000000-0005-0000-0000-000047BE0000}"/>
    <cellStyle name="Normal 8 5 2 8 2 2" xfId="48714" xr:uid="{00000000-0005-0000-0000-000048BE0000}"/>
    <cellStyle name="Normal 8 5 2 8 3" xfId="48715" xr:uid="{00000000-0005-0000-0000-000049BE0000}"/>
    <cellStyle name="Normal 8 5 2 9" xfId="48716" xr:uid="{00000000-0005-0000-0000-00004ABE0000}"/>
    <cellStyle name="Normal 8 5 2 9 2" xfId="48717" xr:uid="{00000000-0005-0000-0000-00004BBE0000}"/>
    <cellStyle name="Normal 8 5 3" xfId="48718" xr:uid="{00000000-0005-0000-0000-00004CBE0000}"/>
    <cellStyle name="Normal 8 5 3 2" xfId="48719" xr:uid="{00000000-0005-0000-0000-00004DBE0000}"/>
    <cellStyle name="Normal 8 5 3 2 2" xfId="48720" xr:uid="{00000000-0005-0000-0000-00004EBE0000}"/>
    <cellStyle name="Normal 8 5 3 2 2 2" xfId="48721" xr:uid="{00000000-0005-0000-0000-00004FBE0000}"/>
    <cellStyle name="Normal 8 5 3 2 2 2 2" xfId="48722" xr:uid="{00000000-0005-0000-0000-000050BE0000}"/>
    <cellStyle name="Normal 8 5 3 2 2 2 2 2" xfId="48723" xr:uid="{00000000-0005-0000-0000-000051BE0000}"/>
    <cellStyle name="Normal 8 5 3 2 2 2 3" xfId="48724" xr:uid="{00000000-0005-0000-0000-000052BE0000}"/>
    <cellStyle name="Normal 8 5 3 2 2 3" xfId="48725" xr:uid="{00000000-0005-0000-0000-000053BE0000}"/>
    <cellStyle name="Normal 8 5 3 2 2 3 2" xfId="48726" xr:uid="{00000000-0005-0000-0000-000054BE0000}"/>
    <cellStyle name="Normal 8 5 3 2 2 3 2 2" xfId="48727" xr:uid="{00000000-0005-0000-0000-000055BE0000}"/>
    <cellStyle name="Normal 8 5 3 2 2 3 3" xfId="48728" xr:uid="{00000000-0005-0000-0000-000056BE0000}"/>
    <cellStyle name="Normal 8 5 3 2 2 4" xfId="48729" xr:uid="{00000000-0005-0000-0000-000057BE0000}"/>
    <cellStyle name="Normal 8 5 3 2 2 4 2" xfId="48730" xr:uid="{00000000-0005-0000-0000-000058BE0000}"/>
    <cellStyle name="Normal 8 5 3 2 2 5" xfId="48731" xr:uid="{00000000-0005-0000-0000-000059BE0000}"/>
    <cellStyle name="Normal 8 5 3 2 3" xfId="48732" xr:uid="{00000000-0005-0000-0000-00005ABE0000}"/>
    <cellStyle name="Normal 8 5 3 2 3 2" xfId="48733" xr:uid="{00000000-0005-0000-0000-00005BBE0000}"/>
    <cellStyle name="Normal 8 5 3 2 3 2 2" xfId="48734" xr:uid="{00000000-0005-0000-0000-00005CBE0000}"/>
    <cellStyle name="Normal 8 5 3 2 3 3" xfId="48735" xr:uid="{00000000-0005-0000-0000-00005DBE0000}"/>
    <cellStyle name="Normal 8 5 3 2 4" xfId="48736" xr:uid="{00000000-0005-0000-0000-00005EBE0000}"/>
    <cellStyle name="Normal 8 5 3 2 4 2" xfId="48737" xr:uid="{00000000-0005-0000-0000-00005FBE0000}"/>
    <cellStyle name="Normal 8 5 3 2 4 2 2" xfId="48738" xr:uid="{00000000-0005-0000-0000-000060BE0000}"/>
    <cellStyle name="Normal 8 5 3 2 4 3" xfId="48739" xr:uid="{00000000-0005-0000-0000-000061BE0000}"/>
    <cellStyle name="Normal 8 5 3 2 5" xfId="48740" xr:uid="{00000000-0005-0000-0000-000062BE0000}"/>
    <cellStyle name="Normal 8 5 3 2 5 2" xfId="48741" xr:uid="{00000000-0005-0000-0000-000063BE0000}"/>
    <cellStyle name="Normal 8 5 3 2 6" xfId="48742" xr:uid="{00000000-0005-0000-0000-000064BE0000}"/>
    <cellStyle name="Normal 8 5 3 2 6 2" xfId="48743" xr:uid="{00000000-0005-0000-0000-000065BE0000}"/>
    <cellStyle name="Normal 8 5 3 2 7" xfId="48744" xr:uid="{00000000-0005-0000-0000-000066BE0000}"/>
    <cellStyle name="Normal 8 5 3 3" xfId="48745" xr:uid="{00000000-0005-0000-0000-000067BE0000}"/>
    <cellStyle name="Normal 8 5 3 3 2" xfId="48746" xr:uid="{00000000-0005-0000-0000-000068BE0000}"/>
    <cellStyle name="Normal 8 5 3 3 2 2" xfId="48747" xr:uid="{00000000-0005-0000-0000-000069BE0000}"/>
    <cellStyle name="Normal 8 5 3 3 2 2 2" xfId="48748" xr:uid="{00000000-0005-0000-0000-00006ABE0000}"/>
    <cellStyle name="Normal 8 5 3 3 2 3" xfId="48749" xr:uid="{00000000-0005-0000-0000-00006BBE0000}"/>
    <cellStyle name="Normal 8 5 3 3 3" xfId="48750" xr:uid="{00000000-0005-0000-0000-00006CBE0000}"/>
    <cellStyle name="Normal 8 5 3 3 3 2" xfId="48751" xr:uid="{00000000-0005-0000-0000-00006DBE0000}"/>
    <cellStyle name="Normal 8 5 3 3 3 2 2" xfId="48752" xr:uid="{00000000-0005-0000-0000-00006EBE0000}"/>
    <cellStyle name="Normal 8 5 3 3 3 3" xfId="48753" xr:uid="{00000000-0005-0000-0000-00006FBE0000}"/>
    <cellStyle name="Normal 8 5 3 3 4" xfId="48754" xr:uid="{00000000-0005-0000-0000-000070BE0000}"/>
    <cellStyle name="Normal 8 5 3 3 4 2" xfId="48755" xr:uid="{00000000-0005-0000-0000-000071BE0000}"/>
    <cellStyle name="Normal 8 5 3 3 5" xfId="48756" xr:uid="{00000000-0005-0000-0000-000072BE0000}"/>
    <cellStyle name="Normal 8 5 3 4" xfId="48757" xr:uid="{00000000-0005-0000-0000-000073BE0000}"/>
    <cellStyle name="Normal 8 5 3 4 2" xfId="48758" xr:uid="{00000000-0005-0000-0000-000074BE0000}"/>
    <cellStyle name="Normal 8 5 3 4 2 2" xfId="48759" xr:uid="{00000000-0005-0000-0000-000075BE0000}"/>
    <cellStyle name="Normal 8 5 3 4 3" xfId="48760" xr:uid="{00000000-0005-0000-0000-000076BE0000}"/>
    <cellStyle name="Normal 8 5 3 5" xfId="48761" xr:uid="{00000000-0005-0000-0000-000077BE0000}"/>
    <cellStyle name="Normal 8 5 3 5 2" xfId="48762" xr:uid="{00000000-0005-0000-0000-000078BE0000}"/>
    <cellStyle name="Normal 8 5 3 5 2 2" xfId="48763" xr:uid="{00000000-0005-0000-0000-000079BE0000}"/>
    <cellStyle name="Normal 8 5 3 5 3" xfId="48764" xr:uid="{00000000-0005-0000-0000-00007ABE0000}"/>
    <cellStyle name="Normal 8 5 3 6" xfId="48765" xr:uid="{00000000-0005-0000-0000-00007BBE0000}"/>
    <cellStyle name="Normal 8 5 3 6 2" xfId="48766" xr:uid="{00000000-0005-0000-0000-00007CBE0000}"/>
    <cellStyle name="Normal 8 5 3 7" xfId="48767" xr:uid="{00000000-0005-0000-0000-00007DBE0000}"/>
    <cellStyle name="Normal 8 5 3 7 2" xfId="48768" xr:uid="{00000000-0005-0000-0000-00007EBE0000}"/>
    <cellStyle name="Normal 8 5 3 8" xfId="48769" xr:uid="{00000000-0005-0000-0000-00007FBE0000}"/>
    <cellStyle name="Normal 8 5 4" xfId="48770" xr:uid="{00000000-0005-0000-0000-000080BE0000}"/>
    <cellStyle name="Normal 8 5 4 2" xfId="48771" xr:uid="{00000000-0005-0000-0000-000081BE0000}"/>
    <cellStyle name="Normal 8 5 4 2 2" xfId="48772" xr:uid="{00000000-0005-0000-0000-000082BE0000}"/>
    <cellStyle name="Normal 8 5 4 2 2 2" xfId="48773" xr:uid="{00000000-0005-0000-0000-000083BE0000}"/>
    <cellStyle name="Normal 8 5 4 2 2 2 2" xfId="48774" xr:uid="{00000000-0005-0000-0000-000084BE0000}"/>
    <cellStyle name="Normal 8 5 4 2 2 3" xfId="48775" xr:uid="{00000000-0005-0000-0000-000085BE0000}"/>
    <cellStyle name="Normal 8 5 4 2 3" xfId="48776" xr:uid="{00000000-0005-0000-0000-000086BE0000}"/>
    <cellStyle name="Normal 8 5 4 2 3 2" xfId="48777" xr:uid="{00000000-0005-0000-0000-000087BE0000}"/>
    <cellStyle name="Normal 8 5 4 2 3 2 2" xfId="48778" xr:uid="{00000000-0005-0000-0000-000088BE0000}"/>
    <cellStyle name="Normal 8 5 4 2 3 3" xfId="48779" xr:uid="{00000000-0005-0000-0000-000089BE0000}"/>
    <cellStyle name="Normal 8 5 4 2 4" xfId="48780" xr:uid="{00000000-0005-0000-0000-00008ABE0000}"/>
    <cellStyle name="Normal 8 5 4 2 4 2" xfId="48781" xr:uid="{00000000-0005-0000-0000-00008BBE0000}"/>
    <cellStyle name="Normal 8 5 4 2 5" xfId="48782" xr:uid="{00000000-0005-0000-0000-00008CBE0000}"/>
    <cellStyle name="Normal 8 5 4 3" xfId="48783" xr:uid="{00000000-0005-0000-0000-00008DBE0000}"/>
    <cellStyle name="Normal 8 5 4 3 2" xfId="48784" xr:uid="{00000000-0005-0000-0000-00008EBE0000}"/>
    <cellStyle name="Normal 8 5 4 3 2 2" xfId="48785" xr:uid="{00000000-0005-0000-0000-00008FBE0000}"/>
    <cellStyle name="Normal 8 5 4 3 3" xfId="48786" xr:uid="{00000000-0005-0000-0000-000090BE0000}"/>
    <cellStyle name="Normal 8 5 4 4" xfId="48787" xr:uid="{00000000-0005-0000-0000-000091BE0000}"/>
    <cellStyle name="Normal 8 5 4 4 2" xfId="48788" xr:uid="{00000000-0005-0000-0000-000092BE0000}"/>
    <cellStyle name="Normal 8 5 4 4 2 2" xfId="48789" xr:uid="{00000000-0005-0000-0000-000093BE0000}"/>
    <cellStyle name="Normal 8 5 4 4 3" xfId="48790" xr:uid="{00000000-0005-0000-0000-000094BE0000}"/>
    <cellStyle name="Normal 8 5 4 5" xfId="48791" xr:uid="{00000000-0005-0000-0000-000095BE0000}"/>
    <cellStyle name="Normal 8 5 4 5 2" xfId="48792" xr:uid="{00000000-0005-0000-0000-000096BE0000}"/>
    <cellStyle name="Normal 8 5 4 6" xfId="48793" xr:uid="{00000000-0005-0000-0000-000097BE0000}"/>
    <cellStyle name="Normal 8 5 4 6 2" xfId="48794" xr:uid="{00000000-0005-0000-0000-000098BE0000}"/>
    <cellStyle name="Normal 8 5 4 7" xfId="48795" xr:uid="{00000000-0005-0000-0000-000099BE0000}"/>
    <cellStyle name="Normal 8 5 5" xfId="48796" xr:uid="{00000000-0005-0000-0000-00009ABE0000}"/>
    <cellStyle name="Normal 8 5 5 2" xfId="48797" xr:uid="{00000000-0005-0000-0000-00009BBE0000}"/>
    <cellStyle name="Normal 8 5 5 2 2" xfId="48798" xr:uid="{00000000-0005-0000-0000-00009CBE0000}"/>
    <cellStyle name="Normal 8 5 5 2 2 2" xfId="48799" xr:uid="{00000000-0005-0000-0000-00009DBE0000}"/>
    <cellStyle name="Normal 8 5 5 2 2 2 2" xfId="48800" xr:uid="{00000000-0005-0000-0000-00009EBE0000}"/>
    <cellStyle name="Normal 8 5 5 2 2 3" xfId="48801" xr:uid="{00000000-0005-0000-0000-00009FBE0000}"/>
    <cellStyle name="Normal 8 5 5 2 3" xfId="48802" xr:uid="{00000000-0005-0000-0000-0000A0BE0000}"/>
    <cellStyle name="Normal 8 5 5 2 3 2" xfId="48803" xr:uid="{00000000-0005-0000-0000-0000A1BE0000}"/>
    <cellStyle name="Normal 8 5 5 2 3 2 2" xfId="48804" xr:uid="{00000000-0005-0000-0000-0000A2BE0000}"/>
    <cellStyle name="Normal 8 5 5 2 3 3" xfId="48805" xr:uid="{00000000-0005-0000-0000-0000A3BE0000}"/>
    <cellStyle name="Normal 8 5 5 2 4" xfId="48806" xr:uid="{00000000-0005-0000-0000-0000A4BE0000}"/>
    <cellStyle name="Normal 8 5 5 2 4 2" xfId="48807" xr:uid="{00000000-0005-0000-0000-0000A5BE0000}"/>
    <cellStyle name="Normal 8 5 5 2 5" xfId="48808" xr:uid="{00000000-0005-0000-0000-0000A6BE0000}"/>
    <cellStyle name="Normal 8 5 5 3" xfId="48809" xr:uid="{00000000-0005-0000-0000-0000A7BE0000}"/>
    <cellStyle name="Normal 8 5 5 3 2" xfId="48810" xr:uid="{00000000-0005-0000-0000-0000A8BE0000}"/>
    <cellStyle name="Normal 8 5 5 3 2 2" xfId="48811" xr:uid="{00000000-0005-0000-0000-0000A9BE0000}"/>
    <cellStyle name="Normal 8 5 5 3 3" xfId="48812" xr:uid="{00000000-0005-0000-0000-0000AABE0000}"/>
    <cellStyle name="Normal 8 5 5 4" xfId="48813" xr:uid="{00000000-0005-0000-0000-0000ABBE0000}"/>
    <cellStyle name="Normal 8 5 5 4 2" xfId="48814" xr:uid="{00000000-0005-0000-0000-0000ACBE0000}"/>
    <cellStyle name="Normal 8 5 5 4 2 2" xfId="48815" xr:uid="{00000000-0005-0000-0000-0000ADBE0000}"/>
    <cellStyle name="Normal 8 5 5 4 3" xfId="48816" xr:uid="{00000000-0005-0000-0000-0000AEBE0000}"/>
    <cellStyle name="Normal 8 5 5 5" xfId="48817" xr:uid="{00000000-0005-0000-0000-0000AFBE0000}"/>
    <cellStyle name="Normal 8 5 5 5 2" xfId="48818" xr:uid="{00000000-0005-0000-0000-0000B0BE0000}"/>
    <cellStyle name="Normal 8 5 5 6" xfId="48819" xr:uid="{00000000-0005-0000-0000-0000B1BE0000}"/>
    <cellStyle name="Normal 8 5 5 6 2" xfId="48820" xr:uid="{00000000-0005-0000-0000-0000B2BE0000}"/>
    <cellStyle name="Normal 8 5 5 7" xfId="48821" xr:uid="{00000000-0005-0000-0000-0000B3BE0000}"/>
    <cellStyle name="Normal 8 5 6" xfId="48822" xr:uid="{00000000-0005-0000-0000-0000B4BE0000}"/>
    <cellStyle name="Normal 8 5 6 2" xfId="48823" xr:uid="{00000000-0005-0000-0000-0000B5BE0000}"/>
    <cellStyle name="Normal 8 5 6 2 2" xfId="48824" xr:uid="{00000000-0005-0000-0000-0000B6BE0000}"/>
    <cellStyle name="Normal 8 5 6 2 2 2" xfId="48825" xr:uid="{00000000-0005-0000-0000-0000B7BE0000}"/>
    <cellStyle name="Normal 8 5 6 2 3" xfId="48826" xr:uid="{00000000-0005-0000-0000-0000B8BE0000}"/>
    <cellStyle name="Normal 8 5 6 3" xfId="48827" xr:uid="{00000000-0005-0000-0000-0000B9BE0000}"/>
    <cellStyle name="Normal 8 5 6 3 2" xfId="48828" xr:uid="{00000000-0005-0000-0000-0000BABE0000}"/>
    <cellStyle name="Normal 8 5 6 3 2 2" xfId="48829" xr:uid="{00000000-0005-0000-0000-0000BBBE0000}"/>
    <cellStyle name="Normal 8 5 6 3 3" xfId="48830" xr:uid="{00000000-0005-0000-0000-0000BCBE0000}"/>
    <cellStyle name="Normal 8 5 6 4" xfId="48831" xr:uid="{00000000-0005-0000-0000-0000BDBE0000}"/>
    <cellStyle name="Normal 8 5 6 4 2" xfId="48832" xr:uid="{00000000-0005-0000-0000-0000BEBE0000}"/>
    <cellStyle name="Normal 8 5 6 5" xfId="48833" xr:uid="{00000000-0005-0000-0000-0000BFBE0000}"/>
    <cellStyle name="Normal 8 5 7" xfId="48834" xr:uid="{00000000-0005-0000-0000-0000C0BE0000}"/>
    <cellStyle name="Normal 8 5 7 2" xfId="48835" xr:uid="{00000000-0005-0000-0000-0000C1BE0000}"/>
    <cellStyle name="Normal 8 5 7 2 2" xfId="48836" xr:uid="{00000000-0005-0000-0000-0000C2BE0000}"/>
    <cellStyle name="Normal 8 5 7 2 2 2" xfId="48837" xr:uid="{00000000-0005-0000-0000-0000C3BE0000}"/>
    <cellStyle name="Normal 8 5 7 2 3" xfId="48838" xr:uid="{00000000-0005-0000-0000-0000C4BE0000}"/>
    <cellStyle name="Normal 8 5 7 3" xfId="48839" xr:uid="{00000000-0005-0000-0000-0000C5BE0000}"/>
    <cellStyle name="Normal 8 5 7 3 2" xfId="48840" xr:uid="{00000000-0005-0000-0000-0000C6BE0000}"/>
    <cellStyle name="Normal 8 5 7 4" xfId="48841" xr:uid="{00000000-0005-0000-0000-0000C7BE0000}"/>
    <cellStyle name="Normal 8 5 8" xfId="48842" xr:uid="{00000000-0005-0000-0000-0000C8BE0000}"/>
    <cellStyle name="Normal 8 5 8 2" xfId="48843" xr:uid="{00000000-0005-0000-0000-0000C9BE0000}"/>
    <cellStyle name="Normal 8 5 8 2 2" xfId="48844" xr:uid="{00000000-0005-0000-0000-0000CABE0000}"/>
    <cellStyle name="Normal 8 5 8 3" xfId="48845" xr:uid="{00000000-0005-0000-0000-0000CBBE0000}"/>
    <cellStyle name="Normal 8 5 9" xfId="48846" xr:uid="{00000000-0005-0000-0000-0000CCBE0000}"/>
    <cellStyle name="Normal 8 5 9 2" xfId="48847" xr:uid="{00000000-0005-0000-0000-0000CDBE0000}"/>
    <cellStyle name="Normal 8 5 9 2 2" xfId="48848" xr:uid="{00000000-0005-0000-0000-0000CEBE0000}"/>
    <cellStyle name="Normal 8 5 9 3" xfId="48849" xr:uid="{00000000-0005-0000-0000-0000CFBE0000}"/>
    <cellStyle name="Normal 8 6" xfId="48850" xr:uid="{00000000-0005-0000-0000-0000D0BE0000}"/>
    <cellStyle name="Normal 8 6 10" xfId="48851" xr:uid="{00000000-0005-0000-0000-0000D1BE0000}"/>
    <cellStyle name="Normal 8 6 10 2" xfId="48852" xr:uid="{00000000-0005-0000-0000-0000D2BE0000}"/>
    <cellStyle name="Normal 8 6 11" xfId="48853" xr:uid="{00000000-0005-0000-0000-0000D3BE0000}"/>
    <cellStyle name="Normal 8 6 2" xfId="48854" xr:uid="{00000000-0005-0000-0000-0000D4BE0000}"/>
    <cellStyle name="Normal 8 6 2 2" xfId="48855" xr:uid="{00000000-0005-0000-0000-0000D5BE0000}"/>
    <cellStyle name="Normal 8 6 2 2 2" xfId="48856" xr:uid="{00000000-0005-0000-0000-0000D6BE0000}"/>
    <cellStyle name="Normal 8 6 2 2 2 2" xfId="48857" xr:uid="{00000000-0005-0000-0000-0000D7BE0000}"/>
    <cellStyle name="Normal 8 6 2 2 2 2 2" xfId="48858" xr:uid="{00000000-0005-0000-0000-0000D8BE0000}"/>
    <cellStyle name="Normal 8 6 2 2 2 2 2 2" xfId="48859" xr:uid="{00000000-0005-0000-0000-0000D9BE0000}"/>
    <cellStyle name="Normal 8 6 2 2 2 2 3" xfId="48860" xr:uid="{00000000-0005-0000-0000-0000DABE0000}"/>
    <cellStyle name="Normal 8 6 2 2 2 3" xfId="48861" xr:uid="{00000000-0005-0000-0000-0000DBBE0000}"/>
    <cellStyle name="Normal 8 6 2 2 2 3 2" xfId="48862" xr:uid="{00000000-0005-0000-0000-0000DCBE0000}"/>
    <cellStyle name="Normal 8 6 2 2 2 3 2 2" xfId="48863" xr:uid="{00000000-0005-0000-0000-0000DDBE0000}"/>
    <cellStyle name="Normal 8 6 2 2 2 3 3" xfId="48864" xr:uid="{00000000-0005-0000-0000-0000DEBE0000}"/>
    <cellStyle name="Normal 8 6 2 2 2 4" xfId="48865" xr:uid="{00000000-0005-0000-0000-0000DFBE0000}"/>
    <cellStyle name="Normal 8 6 2 2 2 4 2" xfId="48866" xr:uid="{00000000-0005-0000-0000-0000E0BE0000}"/>
    <cellStyle name="Normal 8 6 2 2 2 5" xfId="48867" xr:uid="{00000000-0005-0000-0000-0000E1BE0000}"/>
    <cellStyle name="Normal 8 6 2 2 3" xfId="48868" xr:uid="{00000000-0005-0000-0000-0000E2BE0000}"/>
    <cellStyle name="Normal 8 6 2 2 3 2" xfId="48869" xr:uid="{00000000-0005-0000-0000-0000E3BE0000}"/>
    <cellStyle name="Normal 8 6 2 2 3 2 2" xfId="48870" xr:uid="{00000000-0005-0000-0000-0000E4BE0000}"/>
    <cellStyle name="Normal 8 6 2 2 3 3" xfId="48871" xr:uid="{00000000-0005-0000-0000-0000E5BE0000}"/>
    <cellStyle name="Normal 8 6 2 2 4" xfId="48872" xr:uid="{00000000-0005-0000-0000-0000E6BE0000}"/>
    <cellStyle name="Normal 8 6 2 2 4 2" xfId="48873" xr:uid="{00000000-0005-0000-0000-0000E7BE0000}"/>
    <cellStyle name="Normal 8 6 2 2 4 2 2" xfId="48874" xr:uid="{00000000-0005-0000-0000-0000E8BE0000}"/>
    <cellStyle name="Normal 8 6 2 2 4 3" xfId="48875" xr:uid="{00000000-0005-0000-0000-0000E9BE0000}"/>
    <cellStyle name="Normal 8 6 2 2 5" xfId="48876" xr:uid="{00000000-0005-0000-0000-0000EABE0000}"/>
    <cellStyle name="Normal 8 6 2 2 5 2" xfId="48877" xr:uid="{00000000-0005-0000-0000-0000EBBE0000}"/>
    <cellStyle name="Normal 8 6 2 2 6" xfId="48878" xr:uid="{00000000-0005-0000-0000-0000ECBE0000}"/>
    <cellStyle name="Normal 8 6 2 2 6 2" xfId="48879" xr:uid="{00000000-0005-0000-0000-0000EDBE0000}"/>
    <cellStyle name="Normal 8 6 2 2 7" xfId="48880" xr:uid="{00000000-0005-0000-0000-0000EEBE0000}"/>
    <cellStyle name="Normal 8 6 2 3" xfId="48881" xr:uid="{00000000-0005-0000-0000-0000EFBE0000}"/>
    <cellStyle name="Normal 8 6 2 3 2" xfId="48882" xr:uid="{00000000-0005-0000-0000-0000F0BE0000}"/>
    <cellStyle name="Normal 8 6 2 3 2 2" xfId="48883" xr:uid="{00000000-0005-0000-0000-0000F1BE0000}"/>
    <cellStyle name="Normal 8 6 2 3 2 2 2" xfId="48884" xr:uid="{00000000-0005-0000-0000-0000F2BE0000}"/>
    <cellStyle name="Normal 8 6 2 3 2 3" xfId="48885" xr:uid="{00000000-0005-0000-0000-0000F3BE0000}"/>
    <cellStyle name="Normal 8 6 2 3 3" xfId="48886" xr:uid="{00000000-0005-0000-0000-0000F4BE0000}"/>
    <cellStyle name="Normal 8 6 2 3 3 2" xfId="48887" xr:uid="{00000000-0005-0000-0000-0000F5BE0000}"/>
    <cellStyle name="Normal 8 6 2 3 3 2 2" xfId="48888" xr:uid="{00000000-0005-0000-0000-0000F6BE0000}"/>
    <cellStyle name="Normal 8 6 2 3 3 3" xfId="48889" xr:uid="{00000000-0005-0000-0000-0000F7BE0000}"/>
    <cellStyle name="Normal 8 6 2 3 4" xfId="48890" xr:uid="{00000000-0005-0000-0000-0000F8BE0000}"/>
    <cellStyle name="Normal 8 6 2 3 4 2" xfId="48891" xr:uid="{00000000-0005-0000-0000-0000F9BE0000}"/>
    <cellStyle name="Normal 8 6 2 3 5" xfId="48892" xr:uid="{00000000-0005-0000-0000-0000FABE0000}"/>
    <cellStyle name="Normal 8 6 2 4" xfId="48893" xr:uid="{00000000-0005-0000-0000-0000FBBE0000}"/>
    <cellStyle name="Normal 8 6 2 4 2" xfId="48894" xr:uid="{00000000-0005-0000-0000-0000FCBE0000}"/>
    <cellStyle name="Normal 8 6 2 4 2 2" xfId="48895" xr:uid="{00000000-0005-0000-0000-0000FDBE0000}"/>
    <cellStyle name="Normal 8 6 2 4 3" xfId="48896" xr:uid="{00000000-0005-0000-0000-0000FEBE0000}"/>
    <cellStyle name="Normal 8 6 2 5" xfId="48897" xr:uid="{00000000-0005-0000-0000-0000FFBE0000}"/>
    <cellStyle name="Normal 8 6 2 5 2" xfId="48898" xr:uid="{00000000-0005-0000-0000-000000BF0000}"/>
    <cellStyle name="Normal 8 6 2 5 2 2" xfId="48899" xr:uid="{00000000-0005-0000-0000-000001BF0000}"/>
    <cellStyle name="Normal 8 6 2 5 3" xfId="48900" xr:uid="{00000000-0005-0000-0000-000002BF0000}"/>
    <cellStyle name="Normal 8 6 2 6" xfId="48901" xr:uid="{00000000-0005-0000-0000-000003BF0000}"/>
    <cellStyle name="Normal 8 6 2 6 2" xfId="48902" xr:uid="{00000000-0005-0000-0000-000004BF0000}"/>
    <cellStyle name="Normal 8 6 2 7" xfId="48903" xr:uid="{00000000-0005-0000-0000-000005BF0000}"/>
    <cellStyle name="Normal 8 6 2 7 2" xfId="48904" xr:uid="{00000000-0005-0000-0000-000006BF0000}"/>
    <cellStyle name="Normal 8 6 2 8" xfId="48905" xr:uid="{00000000-0005-0000-0000-000007BF0000}"/>
    <cellStyle name="Normal 8 6 3" xfId="48906" xr:uid="{00000000-0005-0000-0000-000008BF0000}"/>
    <cellStyle name="Normal 8 6 3 2" xfId="48907" xr:uid="{00000000-0005-0000-0000-000009BF0000}"/>
    <cellStyle name="Normal 8 6 3 2 2" xfId="48908" xr:uid="{00000000-0005-0000-0000-00000ABF0000}"/>
    <cellStyle name="Normal 8 6 3 2 2 2" xfId="48909" xr:uid="{00000000-0005-0000-0000-00000BBF0000}"/>
    <cellStyle name="Normal 8 6 3 2 2 2 2" xfId="48910" xr:uid="{00000000-0005-0000-0000-00000CBF0000}"/>
    <cellStyle name="Normal 8 6 3 2 2 3" xfId="48911" xr:uid="{00000000-0005-0000-0000-00000DBF0000}"/>
    <cellStyle name="Normal 8 6 3 2 3" xfId="48912" xr:uid="{00000000-0005-0000-0000-00000EBF0000}"/>
    <cellStyle name="Normal 8 6 3 2 3 2" xfId="48913" xr:uid="{00000000-0005-0000-0000-00000FBF0000}"/>
    <cellStyle name="Normal 8 6 3 2 3 2 2" xfId="48914" xr:uid="{00000000-0005-0000-0000-000010BF0000}"/>
    <cellStyle name="Normal 8 6 3 2 3 3" xfId="48915" xr:uid="{00000000-0005-0000-0000-000011BF0000}"/>
    <cellStyle name="Normal 8 6 3 2 4" xfId="48916" xr:uid="{00000000-0005-0000-0000-000012BF0000}"/>
    <cellStyle name="Normal 8 6 3 2 4 2" xfId="48917" xr:uid="{00000000-0005-0000-0000-000013BF0000}"/>
    <cellStyle name="Normal 8 6 3 2 5" xfId="48918" xr:uid="{00000000-0005-0000-0000-000014BF0000}"/>
    <cellStyle name="Normal 8 6 3 3" xfId="48919" xr:uid="{00000000-0005-0000-0000-000015BF0000}"/>
    <cellStyle name="Normal 8 6 3 3 2" xfId="48920" xr:uid="{00000000-0005-0000-0000-000016BF0000}"/>
    <cellStyle name="Normal 8 6 3 3 2 2" xfId="48921" xr:uid="{00000000-0005-0000-0000-000017BF0000}"/>
    <cellStyle name="Normal 8 6 3 3 3" xfId="48922" xr:uid="{00000000-0005-0000-0000-000018BF0000}"/>
    <cellStyle name="Normal 8 6 3 4" xfId="48923" xr:uid="{00000000-0005-0000-0000-000019BF0000}"/>
    <cellStyle name="Normal 8 6 3 4 2" xfId="48924" xr:uid="{00000000-0005-0000-0000-00001ABF0000}"/>
    <cellStyle name="Normal 8 6 3 4 2 2" xfId="48925" xr:uid="{00000000-0005-0000-0000-00001BBF0000}"/>
    <cellStyle name="Normal 8 6 3 4 3" xfId="48926" xr:uid="{00000000-0005-0000-0000-00001CBF0000}"/>
    <cellStyle name="Normal 8 6 3 5" xfId="48927" xr:uid="{00000000-0005-0000-0000-00001DBF0000}"/>
    <cellStyle name="Normal 8 6 3 5 2" xfId="48928" xr:uid="{00000000-0005-0000-0000-00001EBF0000}"/>
    <cellStyle name="Normal 8 6 3 6" xfId="48929" xr:uid="{00000000-0005-0000-0000-00001FBF0000}"/>
    <cellStyle name="Normal 8 6 3 6 2" xfId="48930" xr:uid="{00000000-0005-0000-0000-000020BF0000}"/>
    <cellStyle name="Normal 8 6 3 7" xfId="48931" xr:uid="{00000000-0005-0000-0000-000021BF0000}"/>
    <cellStyle name="Normal 8 6 4" xfId="48932" xr:uid="{00000000-0005-0000-0000-000022BF0000}"/>
    <cellStyle name="Normal 8 6 4 2" xfId="48933" xr:uid="{00000000-0005-0000-0000-000023BF0000}"/>
    <cellStyle name="Normal 8 6 4 2 2" xfId="48934" xr:uid="{00000000-0005-0000-0000-000024BF0000}"/>
    <cellStyle name="Normal 8 6 4 2 2 2" xfId="48935" xr:uid="{00000000-0005-0000-0000-000025BF0000}"/>
    <cellStyle name="Normal 8 6 4 2 2 2 2" xfId="48936" xr:uid="{00000000-0005-0000-0000-000026BF0000}"/>
    <cellStyle name="Normal 8 6 4 2 2 3" xfId="48937" xr:uid="{00000000-0005-0000-0000-000027BF0000}"/>
    <cellStyle name="Normal 8 6 4 2 3" xfId="48938" xr:uid="{00000000-0005-0000-0000-000028BF0000}"/>
    <cellStyle name="Normal 8 6 4 2 3 2" xfId="48939" xr:uid="{00000000-0005-0000-0000-000029BF0000}"/>
    <cellStyle name="Normal 8 6 4 2 3 2 2" xfId="48940" xr:uid="{00000000-0005-0000-0000-00002ABF0000}"/>
    <cellStyle name="Normal 8 6 4 2 3 3" xfId="48941" xr:uid="{00000000-0005-0000-0000-00002BBF0000}"/>
    <cellStyle name="Normal 8 6 4 2 4" xfId="48942" xr:uid="{00000000-0005-0000-0000-00002CBF0000}"/>
    <cellStyle name="Normal 8 6 4 2 4 2" xfId="48943" xr:uid="{00000000-0005-0000-0000-00002DBF0000}"/>
    <cellStyle name="Normal 8 6 4 2 5" xfId="48944" xr:uid="{00000000-0005-0000-0000-00002EBF0000}"/>
    <cellStyle name="Normal 8 6 4 3" xfId="48945" xr:uid="{00000000-0005-0000-0000-00002FBF0000}"/>
    <cellStyle name="Normal 8 6 4 3 2" xfId="48946" xr:uid="{00000000-0005-0000-0000-000030BF0000}"/>
    <cellStyle name="Normal 8 6 4 3 2 2" xfId="48947" xr:uid="{00000000-0005-0000-0000-000031BF0000}"/>
    <cellStyle name="Normal 8 6 4 3 3" xfId="48948" xr:uid="{00000000-0005-0000-0000-000032BF0000}"/>
    <cellStyle name="Normal 8 6 4 4" xfId="48949" xr:uid="{00000000-0005-0000-0000-000033BF0000}"/>
    <cellStyle name="Normal 8 6 4 4 2" xfId="48950" xr:uid="{00000000-0005-0000-0000-000034BF0000}"/>
    <cellStyle name="Normal 8 6 4 4 2 2" xfId="48951" xr:uid="{00000000-0005-0000-0000-000035BF0000}"/>
    <cellStyle name="Normal 8 6 4 4 3" xfId="48952" xr:uid="{00000000-0005-0000-0000-000036BF0000}"/>
    <cellStyle name="Normal 8 6 4 5" xfId="48953" xr:uid="{00000000-0005-0000-0000-000037BF0000}"/>
    <cellStyle name="Normal 8 6 4 5 2" xfId="48954" xr:uid="{00000000-0005-0000-0000-000038BF0000}"/>
    <cellStyle name="Normal 8 6 4 6" xfId="48955" xr:uid="{00000000-0005-0000-0000-000039BF0000}"/>
    <cellStyle name="Normal 8 6 4 6 2" xfId="48956" xr:uid="{00000000-0005-0000-0000-00003ABF0000}"/>
    <cellStyle name="Normal 8 6 4 7" xfId="48957" xr:uid="{00000000-0005-0000-0000-00003BBF0000}"/>
    <cellStyle name="Normal 8 6 5" xfId="48958" xr:uid="{00000000-0005-0000-0000-00003CBF0000}"/>
    <cellStyle name="Normal 8 6 5 2" xfId="48959" xr:uid="{00000000-0005-0000-0000-00003DBF0000}"/>
    <cellStyle name="Normal 8 6 5 2 2" xfId="48960" xr:uid="{00000000-0005-0000-0000-00003EBF0000}"/>
    <cellStyle name="Normal 8 6 5 2 2 2" xfId="48961" xr:uid="{00000000-0005-0000-0000-00003FBF0000}"/>
    <cellStyle name="Normal 8 6 5 2 3" xfId="48962" xr:uid="{00000000-0005-0000-0000-000040BF0000}"/>
    <cellStyle name="Normal 8 6 5 3" xfId="48963" xr:uid="{00000000-0005-0000-0000-000041BF0000}"/>
    <cellStyle name="Normal 8 6 5 3 2" xfId="48964" xr:uid="{00000000-0005-0000-0000-000042BF0000}"/>
    <cellStyle name="Normal 8 6 5 3 2 2" xfId="48965" xr:uid="{00000000-0005-0000-0000-000043BF0000}"/>
    <cellStyle name="Normal 8 6 5 3 3" xfId="48966" xr:uid="{00000000-0005-0000-0000-000044BF0000}"/>
    <cellStyle name="Normal 8 6 5 4" xfId="48967" xr:uid="{00000000-0005-0000-0000-000045BF0000}"/>
    <cellStyle name="Normal 8 6 5 4 2" xfId="48968" xr:uid="{00000000-0005-0000-0000-000046BF0000}"/>
    <cellStyle name="Normal 8 6 5 5" xfId="48969" xr:uid="{00000000-0005-0000-0000-000047BF0000}"/>
    <cellStyle name="Normal 8 6 6" xfId="48970" xr:uid="{00000000-0005-0000-0000-000048BF0000}"/>
    <cellStyle name="Normal 8 6 6 2" xfId="48971" xr:uid="{00000000-0005-0000-0000-000049BF0000}"/>
    <cellStyle name="Normal 8 6 6 2 2" xfId="48972" xr:uid="{00000000-0005-0000-0000-00004ABF0000}"/>
    <cellStyle name="Normal 8 6 6 2 2 2" xfId="48973" xr:uid="{00000000-0005-0000-0000-00004BBF0000}"/>
    <cellStyle name="Normal 8 6 6 2 3" xfId="48974" xr:uid="{00000000-0005-0000-0000-00004CBF0000}"/>
    <cellStyle name="Normal 8 6 6 3" xfId="48975" xr:uid="{00000000-0005-0000-0000-00004DBF0000}"/>
    <cellStyle name="Normal 8 6 6 3 2" xfId="48976" xr:uid="{00000000-0005-0000-0000-00004EBF0000}"/>
    <cellStyle name="Normal 8 6 6 4" xfId="48977" xr:uid="{00000000-0005-0000-0000-00004FBF0000}"/>
    <cellStyle name="Normal 8 6 7" xfId="48978" xr:uid="{00000000-0005-0000-0000-000050BF0000}"/>
    <cellStyle name="Normal 8 6 7 2" xfId="48979" xr:uid="{00000000-0005-0000-0000-000051BF0000}"/>
    <cellStyle name="Normal 8 6 7 2 2" xfId="48980" xr:uid="{00000000-0005-0000-0000-000052BF0000}"/>
    <cellStyle name="Normal 8 6 7 3" xfId="48981" xr:uid="{00000000-0005-0000-0000-000053BF0000}"/>
    <cellStyle name="Normal 8 6 8" xfId="48982" xr:uid="{00000000-0005-0000-0000-000054BF0000}"/>
    <cellStyle name="Normal 8 6 8 2" xfId="48983" xr:uid="{00000000-0005-0000-0000-000055BF0000}"/>
    <cellStyle name="Normal 8 6 8 2 2" xfId="48984" xr:uid="{00000000-0005-0000-0000-000056BF0000}"/>
    <cellStyle name="Normal 8 6 8 3" xfId="48985" xr:uid="{00000000-0005-0000-0000-000057BF0000}"/>
    <cellStyle name="Normal 8 6 9" xfId="48986" xr:uid="{00000000-0005-0000-0000-000058BF0000}"/>
    <cellStyle name="Normal 8 6 9 2" xfId="48987" xr:uid="{00000000-0005-0000-0000-000059BF0000}"/>
    <cellStyle name="Normal 8 7" xfId="48988" xr:uid="{00000000-0005-0000-0000-00005ABF0000}"/>
    <cellStyle name="Normal 8 7 10" xfId="48989" xr:uid="{00000000-0005-0000-0000-00005BBF0000}"/>
    <cellStyle name="Normal 8 7 10 2" xfId="48990" xr:uid="{00000000-0005-0000-0000-00005CBF0000}"/>
    <cellStyle name="Normal 8 7 11" xfId="48991" xr:uid="{00000000-0005-0000-0000-00005DBF0000}"/>
    <cellStyle name="Normal 8 7 2" xfId="48992" xr:uid="{00000000-0005-0000-0000-00005EBF0000}"/>
    <cellStyle name="Normal 8 7 2 2" xfId="48993" xr:uid="{00000000-0005-0000-0000-00005FBF0000}"/>
    <cellStyle name="Normal 8 7 2 2 2" xfId="48994" xr:uid="{00000000-0005-0000-0000-000060BF0000}"/>
    <cellStyle name="Normal 8 7 2 2 2 2" xfId="48995" xr:uid="{00000000-0005-0000-0000-000061BF0000}"/>
    <cellStyle name="Normal 8 7 2 2 2 2 2" xfId="48996" xr:uid="{00000000-0005-0000-0000-000062BF0000}"/>
    <cellStyle name="Normal 8 7 2 2 2 2 2 2" xfId="48997" xr:uid="{00000000-0005-0000-0000-000063BF0000}"/>
    <cellStyle name="Normal 8 7 2 2 2 2 3" xfId="48998" xr:uid="{00000000-0005-0000-0000-000064BF0000}"/>
    <cellStyle name="Normal 8 7 2 2 2 3" xfId="48999" xr:uid="{00000000-0005-0000-0000-000065BF0000}"/>
    <cellStyle name="Normal 8 7 2 2 2 3 2" xfId="49000" xr:uid="{00000000-0005-0000-0000-000066BF0000}"/>
    <cellStyle name="Normal 8 7 2 2 2 3 2 2" xfId="49001" xr:uid="{00000000-0005-0000-0000-000067BF0000}"/>
    <cellStyle name="Normal 8 7 2 2 2 3 3" xfId="49002" xr:uid="{00000000-0005-0000-0000-000068BF0000}"/>
    <cellStyle name="Normal 8 7 2 2 2 4" xfId="49003" xr:uid="{00000000-0005-0000-0000-000069BF0000}"/>
    <cellStyle name="Normal 8 7 2 2 2 4 2" xfId="49004" xr:uid="{00000000-0005-0000-0000-00006ABF0000}"/>
    <cellStyle name="Normal 8 7 2 2 2 5" xfId="49005" xr:uid="{00000000-0005-0000-0000-00006BBF0000}"/>
    <cellStyle name="Normal 8 7 2 2 3" xfId="49006" xr:uid="{00000000-0005-0000-0000-00006CBF0000}"/>
    <cellStyle name="Normal 8 7 2 2 3 2" xfId="49007" xr:uid="{00000000-0005-0000-0000-00006DBF0000}"/>
    <cellStyle name="Normal 8 7 2 2 3 2 2" xfId="49008" xr:uid="{00000000-0005-0000-0000-00006EBF0000}"/>
    <cellStyle name="Normal 8 7 2 2 3 3" xfId="49009" xr:uid="{00000000-0005-0000-0000-00006FBF0000}"/>
    <cellStyle name="Normal 8 7 2 2 4" xfId="49010" xr:uid="{00000000-0005-0000-0000-000070BF0000}"/>
    <cellStyle name="Normal 8 7 2 2 4 2" xfId="49011" xr:uid="{00000000-0005-0000-0000-000071BF0000}"/>
    <cellStyle name="Normal 8 7 2 2 4 2 2" xfId="49012" xr:uid="{00000000-0005-0000-0000-000072BF0000}"/>
    <cellStyle name="Normal 8 7 2 2 4 3" xfId="49013" xr:uid="{00000000-0005-0000-0000-000073BF0000}"/>
    <cellStyle name="Normal 8 7 2 2 5" xfId="49014" xr:uid="{00000000-0005-0000-0000-000074BF0000}"/>
    <cellStyle name="Normal 8 7 2 2 5 2" xfId="49015" xr:uid="{00000000-0005-0000-0000-000075BF0000}"/>
    <cellStyle name="Normal 8 7 2 2 6" xfId="49016" xr:uid="{00000000-0005-0000-0000-000076BF0000}"/>
    <cellStyle name="Normal 8 7 2 2 6 2" xfId="49017" xr:uid="{00000000-0005-0000-0000-000077BF0000}"/>
    <cellStyle name="Normal 8 7 2 2 7" xfId="49018" xr:uid="{00000000-0005-0000-0000-000078BF0000}"/>
    <cellStyle name="Normal 8 7 2 3" xfId="49019" xr:uid="{00000000-0005-0000-0000-000079BF0000}"/>
    <cellStyle name="Normal 8 7 2 3 2" xfId="49020" xr:uid="{00000000-0005-0000-0000-00007ABF0000}"/>
    <cellStyle name="Normal 8 7 2 3 2 2" xfId="49021" xr:uid="{00000000-0005-0000-0000-00007BBF0000}"/>
    <cellStyle name="Normal 8 7 2 3 2 2 2" xfId="49022" xr:uid="{00000000-0005-0000-0000-00007CBF0000}"/>
    <cellStyle name="Normal 8 7 2 3 2 3" xfId="49023" xr:uid="{00000000-0005-0000-0000-00007DBF0000}"/>
    <cellStyle name="Normal 8 7 2 3 3" xfId="49024" xr:uid="{00000000-0005-0000-0000-00007EBF0000}"/>
    <cellStyle name="Normal 8 7 2 3 3 2" xfId="49025" xr:uid="{00000000-0005-0000-0000-00007FBF0000}"/>
    <cellStyle name="Normal 8 7 2 3 3 2 2" xfId="49026" xr:uid="{00000000-0005-0000-0000-000080BF0000}"/>
    <cellStyle name="Normal 8 7 2 3 3 3" xfId="49027" xr:uid="{00000000-0005-0000-0000-000081BF0000}"/>
    <cellStyle name="Normal 8 7 2 3 4" xfId="49028" xr:uid="{00000000-0005-0000-0000-000082BF0000}"/>
    <cellStyle name="Normal 8 7 2 3 4 2" xfId="49029" xr:uid="{00000000-0005-0000-0000-000083BF0000}"/>
    <cellStyle name="Normal 8 7 2 3 5" xfId="49030" xr:uid="{00000000-0005-0000-0000-000084BF0000}"/>
    <cellStyle name="Normal 8 7 2 4" xfId="49031" xr:uid="{00000000-0005-0000-0000-000085BF0000}"/>
    <cellStyle name="Normal 8 7 2 4 2" xfId="49032" xr:uid="{00000000-0005-0000-0000-000086BF0000}"/>
    <cellStyle name="Normal 8 7 2 4 2 2" xfId="49033" xr:uid="{00000000-0005-0000-0000-000087BF0000}"/>
    <cellStyle name="Normal 8 7 2 4 3" xfId="49034" xr:uid="{00000000-0005-0000-0000-000088BF0000}"/>
    <cellStyle name="Normal 8 7 2 5" xfId="49035" xr:uid="{00000000-0005-0000-0000-000089BF0000}"/>
    <cellStyle name="Normal 8 7 2 5 2" xfId="49036" xr:uid="{00000000-0005-0000-0000-00008ABF0000}"/>
    <cellStyle name="Normal 8 7 2 5 2 2" xfId="49037" xr:uid="{00000000-0005-0000-0000-00008BBF0000}"/>
    <cellStyle name="Normal 8 7 2 5 3" xfId="49038" xr:uid="{00000000-0005-0000-0000-00008CBF0000}"/>
    <cellStyle name="Normal 8 7 2 6" xfId="49039" xr:uid="{00000000-0005-0000-0000-00008DBF0000}"/>
    <cellStyle name="Normal 8 7 2 6 2" xfId="49040" xr:uid="{00000000-0005-0000-0000-00008EBF0000}"/>
    <cellStyle name="Normal 8 7 2 7" xfId="49041" xr:uid="{00000000-0005-0000-0000-00008FBF0000}"/>
    <cellStyle name="Normal 8 7 2 7 2" xfId="49042" xr:uid="{00000000-0005-0000-0000-000090BF0000}"/>
    <cellStyle name="Normal 8 7 2 8" xfId="49043" xr:uid="{00000000-0005-0000-0000-000091BF0000}"/>
    <cellStyle name="Normal 8 7 3" xfId="49044" xr:uid="{00000000-0005-0000-0000-000092BF0000}"/>
    <cellStyle name="Normal 8 7 3 2" xfId="49045" xr:uid="{00000000-0005-0000-0000-000093BF0000}"/>
    <cellStyle name="Normal 8 7 3 2 2" xfId="49046" xr:uid="{00000000-0005-0000-0000-000094BF0000}"/>
    <cellStyle name="Normal 8 7 3 2 2 2" xfId="49047" xr:uid="{00000000-0005-0000-0000-000095BF0000}"/>
    <cellStyle name="Normal 8 7 3 2 2 2 2" xfId="49048" xr:uid="{00000000-0005-0000-0000-000096BF0000}"/>
    <cellStyle name="Normal 8 7 3 2 2 3" xfId="49049" xr:uid="{00000000-0005-0000-0000-000097BF0000}"/>
    <cellStyle name="Normal 8 7 3 2 3" xfId="49050" xr:uid="{00000000-0005-0000-0000-000098BF0000}"/>
    <cellStyle name="Normal 8 7 3 2 3 2" xfId="49051" xr:uid="{00000000-0005-0000-0000-000099BF0000}"/>
    <cellStyle name="Normal 8 7 3 2 3 2 2" xfId="49052" xr:uid="{00000000-0005-0000-0000-00009ABF0000}"/>
    <cellStyle name="Normal 8 7 3 2 3 3" xfId="49053" xr:uid="{00000000-0005-0000-0000-00009BBF0000}"/>
    <cellStyle name="Normal 8 7 3 2 4" xfId="49054" xr:uid="{00000000-0005-0000-0000-00009CBF0000}"/>
    <cellStyle name="Normal 8 7 3 2 4 2" xfId="49055" xr:uid="{00000000-0005-0000-0000-00009DBF0000}"/>
    <cellStyle name="Normal 8 7 3 2 5" xfId="49056" xr:uid="{00000000-0005-0000-0000-00009EBF0000}"/>
    <cellStyle name="Normal 8 7 3 3" xfId="49057" xr:uid="{00000000-0005-0000-0000-00009FBF0000}"/>
    <cellStyle name="Normal 8 7 3 3 2" xfId="49058" xr:uid="{00000000-0005-0000-0000-0000A0BF0000}"/>
    <cellStyle name="Normal 8 7 3 3 2 2" xfId="49059" xr:uid="{00000000-0005-0000-0000-0000A1BF0000}"/>
    <cellStyle name="Normal 8 7 3 3 3" xfId="49060" xr:uid="{00000000-0005-0000-0000-0000A2BF0000}"/>
    <cellStyle name="Normal 8 7 3 4" xfId="49061" xr:uid="{00000000-0005-0000-0000-0000A3BF0000}"/>
    <cellStyle name="Normal 8 7 3 4 2" xfId="49062" xr:uid="{00000000-0005-0000-0000-0000A4BF0000}"/>
    <cellStyle name="Normal 8 7 3 4 2 2" xfId="49063" xr:uid="{00000000-0005-0000-0000-0000A5BF0000}"/>
    <cellStyle name="Normal 8 7 3 4 3" xfId="49064" xr:uid="{00000000-0005-0000-0000-0000A6BF0000}"/>
    <cellStyle name="Normal 8 7 3 5" xfId="49065" xr:uid="{00000000-0005-0000-0000-0000A7BF0000}"/>
    <cellStyle name="Normal 8 7 3 5 2" xfId="49066" xr:uid="{00000000-0005-0000-0000-0000A8BF0000}"/>
    <cellStyle name="Normal 8 7 3 6" xfId="49067" xr:uid="{00000000-0005-0000-0000-0000A9BF0000}"/>
    <cellStyle name="Normal 8 7 3 6 2" xfId="49068" xr:uid="{00000000-0005-0000-0000-0000AABF0000}"/>
    <cellStyle name="Normal 8 7 3 7" xfId="49069" xr:uid="{00000000-0005-0000-0000-0000ABBF0000}"/>
    <cellStyle name="Normal 8 7 4" xfId="49070" xr:uid="{00000000-0005-0000-0000-0000ACBF0000}"/>
    <cellStyle name="Normal 8 7 4 2" xfId="49071" xr:uid="{00000000-0005-0000-0000-0000ADBF0000}"/>
    <cellStyle name="Normal 8 7 4 2 2" xfId="49072" xr:uid="{00000000-0005-0000-0000-0000AEBF0000}"/>
    <cellStyle name="Normal 8 7 4 2 2 2" xfId="49073" xr:uid="{00000000-0005-0000-0000-0000AFBF0000}"/>
    <cellStyle name="Normal 8 7 4 2 2 2 2" xfId="49074" xr:uid="{00000000-0005-0000-0000-0000B0BF0000}"/>
    <cellStyle name="Normal 8 7 4 2 2 3" xfId="49075" xr:uid="{00000000-0005-0000-0000-0000B1BF0000}"/>
    <cellStyle name="Normal 8 7 4 2 3" xfId="49076" xr:uid="{00000000-0005-0000-0000-0000B2BF0000}"/>
    <cellStyle name="Normal 8 7 4 2 3 2" xfId="49077" xr:uid="{00000000-0005-0000-0000-0000B3BF0000}"/>
    <cellStyle name="Normal 8 7 4 2 3 2 2" xfId="49078" xr:uid="{00000000-0005-0000-0000-0000B4BF0000}"/>
    <cellStyle name="Normal 8 7 4 2 3 3" xfId="49079" xr:uid="{00000000-0005-0000-0000-0000B5BF0000}"/>
    <cellStyle name="Normal 8 7 4 2 4" xfId="49080" xr:uid="{00000000-0005-0000-0000-0000B6BF0000}"/>
    <cellStyle name="Normal 8 7 4 2 4 2" xfId="49081" xr:uid="{00000000-0005-0000-0000-0000B7BF0000}"/>
    <cellStyle name="Normal 8 7 4 2 5" xfId="49082" xr:uid="{00000000-0005-0000-0000-0000B8BF0000}"/>
    <cellStyle name="Normal 8 7 4 3" xfId="49083" xr:uid="{00000000-0005-0000-0000-0000B9BF0000}"/>
    <cellStyle name="Normal 8 7 4 3 2" xfId="49084" xr:uid="{00000000-0005-0000-0000-0000BABF0000}"/>
    <cellStyle name="Normal 8 7 4 3 2 2" xfId="49085" xr:uid="{00000000-0005-0000-0000-0000BBBF0000}"/>
    <cellStyle name="Normal 8 7 4 3 3" xfId="49086" xr:uid="{00000000-0005-0000-0000-0000BCBF0000}"/>
    <cellStyle name="Normal 8 7 4 4" xfId="49087" xr:uid="{00000000-0005-0000-0000-0000BDBF0000}"/>
    <cellStyle name="Normal 8 7 4 4 2" xfId="49088" xr:uid="{00000000-0005-0000-0000-0000BEBF0000}"/>
    <cellStyle name="Normal 8 7 4 4 2 2" xfId="49089" xr:uid="{00000000-0005-0000-0000-0000BFBF0000}"/>
    <cellStyle name="Normal 8 7 4 4 3" xfId="49090" xr:uid="{00000000-0005-0000-0000-0000C0BF0000}"/>
    <cellStyle name="Normal 8 7 4 5" xfId="49091" xr:uid="{00000000-0005-0000-0000-0000C1BF0000}"/>
    <cellStyle name="Normal 8 7 4 5 2" xfId="49092" xr:uid="{00000000-0005-0000-0000-0000C2BF0000}"/>
    <cellStyle name="Normal 8 7 4 6" xfId="49093" xr:uid="{00000000-0005-0000-0000-0000C3BF0000}"/>
    <cellStyle name="Normal 8 7 4 6 2" xfId="49094" xr:uid="{00000000-0005-0000-0000-0000C4BF0000}"/>
    <cellStyle name="Normal 8 7 4 7" xfId="49095" xr:uid="{00000000-0005-0000-0000-0000C5BF0000}"/>
    <cellStyle name="Normal 8 7 5" xfId="49096" xr:uid="{00000000-0005-0000-0000-0000C6BF0000}"/>
    <cellStyle name="Normal 8 7 5 2" xfId="49097" xr:uid="{00000000-0005-0000-0000-0000C7BF0000}"/>
    <cellStyle name="Normal 8 7 5 2 2" xfId="49098" xr:uid="{00000000-0005-0000-0000-0000C8BF0000}"/>
    <cellStyle name="Normal 8 7 5 2 2 2" xfId="49099" xr:uid="{00000000-0005-0000-0000-0000C9BF0000}"/>
    <cellStyle name="Normal 8 7 5 2 3" xfId="49100" xr:uid="{00000000-0005-0000-0000-0000CABF0000}"/>
    <cellStyle name="Normal 8 7 5 3" xfId="49101" xr:uid="{00000000-0005-0000-0000-0000CBBF0000}"/>
    <cellStyle name="Normal 8 7 5 3 2" xfId="49102" xr:uid="{00000000-0005-0000-0000-0000CCBF0000}"/>
    <cellStyle name="Normal 8 7 5 3 2 2" xfId="49103" xr:uid="{00000000-0005-0000-0000-0000CDBF0000}"/>
    <cellStyle name="Normal 8 7 5 3 3" xfId="49104" xr:uid="{00000000-0005-0000-0000-0000CEBF0000}"/>
    <cellStyle name="Normal 8 7 5 4" xfId="49105" xr:uid="{00000000-0005-0000-0000-0000CFBF0000}"/>
    <cellStyle name="Normal 8 7 5 4 2" xfId="49106" xr:uid="{00000000-0005-0000-0000-0000D0BF0000}"/>
    <cellStyle name="Normal 8 7 5 5" xfId="49107" xr:uid="{00000000-0005-0000-0000-0000D1BF0000}"/>
    <cellStyle name="Normal 8 7 6" xfId="49108" xr:uid="{00000000-0005-0000-0000-0000D2BF0000}"/>
    <cellStyle name="Normal 8 7 6 2" xfId="49109" xr:uid="{00000000-0005-0000-0000-0000D3BF0000}"/>
    <cellStyle name="Normal 8 7 6 2 2" xfId="49110" xr:uid="{00000000-0005-0000-0000-0000D4BF0000}"/>
    <cellStyle name="Normal 8 7 6 2 2 2" xfId="49111" xr:uid="{00000000-0005-0000-0000-0000D5BF0000}"/>
    <cellStyle name="Normal 8 7 6 2 3" xfId="49112" xr:uid="{00000000-0005-0000-0000-0000D6BF0000}"/>
    <cellStyle name="Normal 8 7 6 3" xfId="49113" xr:uid="{00000000-0005-0000-0000-0000D7BF0000}"/>
    <cellStyle name="Normal 8 7 6 3 2" xfId="49114" xr:uid="{00000000-0005-0000-0000-0000D8BF0000}"/>
    <cellStyle name="Normal 8 7 6 4" xfId="49115" xr:uid="{00000000-0005-0000-0000-0000D9BF0000}"/>
    <cellStyle name="Normal 8 7 7" xfId="49116" xr:uid="{00000000-0005-0000-0000-0000DABF0000}"/>
    <cellStyle name="Normal 8 7 7 2" xfId="49117" xr:uid="{00000000-0005-0000-0000-0000DBBF0000}"/>
    <cellStyle name="Normal 8 7 7 2 2" xfId="49118" xr:uid="{00000000-0005-0000-0000-0000DCBF0000}"/>
    <cellStyle name="Normal 8 7 7 3" xfId="49119" xr:uid="{00000000-0005-0000-0000-0000DDBF0000}"/>
    <cellStyle name="Normal 8 7 8" xfId="49120" xr:uid="{00000000-0005-0000-0000-0000DEBF0000}"/>
    <cellStyle name="Normal 8 7 8 2" xfId="49121" xr:uid="{00000000-0005-0000-0000-0000DFBF0000}"/>
    <cellStyle name="Normal 8 7 8 2 2" xfId="49122" xr:uid="{00000000-0005-0000-0000-0000E0BF0000}"/>
    <cellStyle name="Normal 8 7 8 3" xfId="49123" xr:uid="{00000000-0005-0000-0000-0000E1BF0000}"/>
    <cellStyle name="Normal 8 7 9" xfId="49124" xr:uid="{00000000-0005-0000-0000-0000E2BF0000}"/>
    <cellStyle name="Normal 8 7 9 2" xfId="49125" xr:uid="{00000000-0005-0000-0000-0000E3BF0000}"/>
    <cellStyle name="Normal 8 8" xfId="49126" xr:uid="{00000000-0005-0000-0000-0000E4BF0000}"/>
    <cellStyle name="Normal 8 8 10" xfId="49127" xr:uid="{00000000-0005-0000-0000-0000E5BF0000}"/>
    <cellStyle name="Normal 8 8 10 2" xfId="49128" xr:uid="{00000000-0005-0000-0000-0000E6BF0000}"/>
    <cellStyle name="Normal 8 8 11" xfId="49129" xr:uid="{00000000-0005-0000-0000-0000E7BF0000}"/>
    <cellStyle name="Normal 8 8 2" xfId="49130" xr:uid="{00000000-0005-0000-0000-0000E8BF0000}"/>
    <cellStyle name="Normal 8 8 2 2" xfId="49131" xr:uid="{00000000-0005-0000-0000-0000E9BF0000}"/>
    <cellStyle name="Normal 8 8 2 2 2" xfId="49132" xr:uid="{00000000-0005-0000-0000-0000EABF0000}"/>
    <cellStyle name="Normal 8 8 2 2 2 2" xfId="49133" xr:uid="{00000000-0005-0000-0000-0000EBBF0000}"/>
    <cellStyle name="Normal 8 8 2 2 2 2 2" xfId="49134" xr:uid="{00000000-0005-0000-0000-0000ECBF0000}"/>
    <cellStyle name="Normal 8 8 2 2 2 2 2 2" xfId="49135" xr:uid="{00000000-0005-0000-0000-0000EDBF0000}"/>
    <cellStyle name="Normal 8 8 2 2 2 2 3" xfId="49136" xr:uid="{00000000-0005-0000-0000-0000EEBF0000}"/>
    <cellStyle name="Normal 8 8 2 2 2 3" xfId="49137" xr:uid="{00000000-0005-0000-0000-0000EFBF0000}"/>
    <cellStyle name="Normal 8 8 2 2 2 3 2" xfId="49138" xr:uid="{00000000-0005-0000-0000-0000F0BF0000}"/>
    <cellStyle name="Normal 8 8 2 2 2 3 2 2" xfId="49139" xr:uid="{00000000-0005-0000-0000-0000F1BF0000}"/>
    <cellStyle name="Normal 8 8 2 2 2 3 3" xfId="49140" xr:uid="{00000000-0005-0000-0000-0000F2BF0000}"/>
    <cellStyle name="Normal 8 8 2 2 2 4" xfId="49141" xr:uid="{00000000-0005-0000-0000-0000F3BF0000}"/>
    <cellStyle name="Normal 8 8 2 2 2 4 2" xfId="49142" xr:uid="{00000000-0005-0000-0000-0000F4BF0000}"/>
    <cellStyle name="Normal 8 8 2 2 2 5" xfId="49143" xr:uid="{00000000-0005-0000-0000-0000F5BF0000}"/>
    <cellStyle name="Normal 8 8 2 2 3" xfId="49144" xr:uid="{00000000-0005-0000-0000-0000F6BF0000}"/>
    <cellStyle name="Normal 8 8 2 2 3 2" xfId="49145" xr:uid="{00000000-0005-0000-0000-0000F7BF0000}"/>
    <cellStyle name="Normal 8 8 2 2 3 2 2" xfId="49146" xr:uid="{00000000-0005-0000-0000-0000F8BF0000}"/>
    <cellStyle name="Normal 8 8 2 2 3 3" xfId="49147" xr:uid="{00000000-0005-0000-0000-0000F9BF0000}"/>
    <cellStyle name="Normal 8 8 2 2 4" xfId="49148" xr:uid="{00000000-0005-0000-0000-0000FABF0000}"/>
    <cellStyle name="Normal 8 8 2 2 4 2" xfId="49149" xr:uid="{00000000-0005-0000-0000-0000FBBF0000}"/>
    <cellStyle name="Normal 8 8 2 2 4 2 2" xfId="49150" xr:uid="{00000000-0005-0000-0000-0000FCBF0000}"/>
    <cellStyle name="Normal 8 8 2 2 4 3" xfId="49151" xr:uid="{00000000-0005-0000-0000-0000FDBF0000}"/>
    <cellStyle name="Normal 8 8 2 2 5" xfId="49152" xr:uid="{00000000-0005-0000-0000-0000FEBF0000}"/>
    <cellStyle name="Normal 8 8 2 2 5 2" xfId="49153" xr:uid="{00000000-0005-0000-0000-0000FFBF0000}"/>
    <cellStyle name="Normal 8 8 2 2 6" xfId="49154" xr:uid="{00000000-0005-0000-0000-000000C00000}"/>
    <cellStyle name="Normal 8 8 2 2 6 2" xfId="49155" xr:uid="{00000000-0005-0000-0000-000001C00000}"/>
    <cellStyle name="Normal 8 8 2 2 7" xfId="49156" xr:uid="{00000000-0005-0000-0000-000002C00000}"/>
    <cellStyle name="Normal 8 8 2 3" xfId="49157" xr:uid="{00000000-0005-0000-0000-000003C00000}"/>
    <cellStyle name="Normal 8 8 2 3 2" xfId="49158" xr:uid="{00000000-0005-0000-0000-000004C00000}"/>
    <cellStyle name="Normal 8 8 2 3 2 2" xfId="49159" xr:uid="{00000000-0005-0000-0000-000005C00000}"/>
    <cellStyle name="Normal 8 8 2 3 2 2 2" xfId="49160" xr:uid="{00000000-0005-0000-0000-000006C00000}"/>
    <cellStyle name="Normal 8 8 2 3 2 3" xfId="49161" xr:uid="{00000000-0005-0000-0000-000007C00000}"/>
    <cellStyle name="Normal 8 8 2 3 3" xfId="49162" xr:uid="{00000000-0005-0000-0000-000008C00000}"/>
    <cellStyle name="Normal 8 8 2 3 3 2" xfId="49163" xr:uid="{00000000-0005-0000-0000-000009C00000}"/>
    <cellStyle name="Normal 8 8 2 3 3 2 2" xfId="49164" xr:uid="{00000000-0005-0000-0000-00000AC00000}"/>
    <cellStyle name="Normal 8 8 2 3 3 3" xfId="49165" xr:uid="{00000000-0005-0000-0000-00000BC00000}"/>
    <cellStyle name="Normal 8 8 2 3 4" xfId="49166" xr:uid="{00000000-0005-0000-0000-00000CC00000}"/>
    <cellStyle name="Normal 8 8 2 3 4 2" xfId="49167" xr:uid="{00000000-0005-0000-0000-00000DC00000}"/>
    <cellStyle name="Normal 8 8 2 3 5" xfId="49168" xr:uid="{00000000-0005-0000-0000-00000EC00000}"/>
    <cellStyle name="Normal 8 8 2 4" xfId="49169" xr:uid="{00000000-0005-0000-0000-00000FC00000}"/>
    <cellStyle name="Normal 8 8 2 4 2" xfId="49170" xr:uid="{00000000-0005-0000-0000-000010C00000}"/>
    <cellStyle name="Normal 8 8 2 4 2 2" xfId="49171" xr:uid="{00000000-0005-0000-0000-000011C00000}"/>
    <cellStyle name="Normal 8 8 2 4 3" xfId="49172" xr:uid="{00000000-0005-0000-0000-000012C00000}"/>
    <cellStyle name="Normal 8 8 2 5" xfId="49173" xr:uid="{00000000-0005-0000-0000-000013C00000}"/>
    <cellStyle name="Normal 8 8 2 5 2" xfId="49174" xr:uid="{00000000-0005-0000-0000-000014C00000}"/>
    <cellStyle name="Normal 8 8 2 5 2 2" xfId="49175" xr:uid="{00000000-0005-0000-0000-000015C00000}"/>
    <cellStyle name="Normal 8 8 2 5 3" xfId="49176" xr:uid="{00000000-0005-0000-0000-000016C00000}"/>
    <cellStyle name="Normal 8 8 2 6" xfId="49177" xr:uid="{00000000-0005-0000-0000-000017C00000}"/>
    <cellStyle name="Normal 8 8 2 6 2" xfId="49178" xr:uid="{00000000-0005-0000-0000-000018C00000}"/>
    <cellStyle name="Normal 8 8 2 7" xfId="49179" xr:uid="{00000000-0005-0000-0000-000019C00000}"/>
    <cellStyle name="Normal 8 8 2 7 2" xfId="49180" xr:uid="{00000000-0005-0000-0000-00001AC00000}"/>
    <cellStyle name="Normal 8 8 2 8" xfId="49181" xr:uid="{00000000-0005-0000-0000-00001BC00000}"/>
    <cellStyle name="Normal 8 8 3" xfId="49182" xr:uid="{00000000-0005-0000-0000-00001CC00000}"/>
    <cellStyle name="Normal 8 8 3 2" xfId="49183" xr:uid="{00000000-0005-0000-0000-00001DC00000}"/>
    <cellStyle name="Normal 8 8 3 2 2" xfId="49184" xr:uid="{00000000-0005-0000-0000-00001EC00000}"/>
    <cellStyle name="Normal 8 8 3 2 2 2" xfId="49185" xr:uid="{00000000-0005-0000-0000-00001FC00000}"/>
    <cellStyle name="Normal 8 8 3 2 2 2 2" xfId="49186" xr:uid="{00000000-0005-0000-0000-000020C00000}"/>
    <cellStyle name="Normal 8 8 3 2 2 3" xfId="49187" xr:uid="{00000000-0005-0000-0000-000021C00000}"/>
    <cellStyle name="Normal 8 8 3 2 3" xfId="49188" xr:uid="{00000000-0005-0000-0000-000022C00000}"/>
    <cellStyle name="Normal 8 8 3 2 3 2" xfId="49189" xr:uid="{00000000-0005-0000-0000-000023C00000}"/>
    <cellStyle name="Normal 8 8 3 2 3 2 2" xfId="49190" xr:uid="{00000000-0005-0000-0000-000024C00000}"/>
    <cellStyle name="Normal 8 8 3 2 3 3" xfId="49191" xr:uid="{00000000-0005-0000-0000-000025C00000}"/>
    <cellStyle name="Normal 8 8 3 2 4" xfId="49192" xr:uid="{00000000-0005-0000-0000-000026C00000}"/>
    <cellStyle name="Normal 8 8 3 2 4 2" xfId="49193" xr:uid="{00000000-0005-0000-0000-000027C00000}"/>
    <cellStyle name="Normal 8 8 3 2 5" xfId="49194" xr:uid="{00000000-0005-0000-0000-000028C00000}"/>
    <cellStyle name="Normal 8 8 3 3" xfId="49195" xr:uid="{00000000-0005-0000-0000-000029C00000}"/>
    <cellStyle name="Normal 8 8 3 3 2" xfId="49196" xr:uid="{00000000-0005-0000-0000-00002AC00000}"/>
    <cellStyle name="Normal 8 8 3 3 2 2" xfId="49197" xr:uid="{00000000-0005-0000-0000-00002BC00000}"/>
    <cellStyle name="Normal 8 8 3 3 3" xfId="49198" xr:uid="{00000000-0005-0000-0000-00002CC00000}"/>
    <cellStyle name="Normal 8 8 3 4" xfId="49199" xr:uid="{00000000-0005-0000-0000-00002DC00000}"/>
    <cellStyle name="Normal 8 8 3 4 2" xfId="49200" xr:uid="{00000000-0005-0000-0000-00002EC00000}"/>
    <cellStyle name="Normal 8 8 3 4 2 2" xfId="49201" xr:uid="{00000000-0005-0000-0000-00002FC00000}"/>
    <cellStyle name="Normal 8 8 3 4 3" xfId="49202" xr:uid="{00000000-0005-0000-0000-000030C00000}"/>
    <cellStyle name="Normal 8 8 3 5" xfId="49203" xr:uid="{00000000-0005-0000-0000-000031C00000}"/>
    <cellStyle name="Normal 8 8 3 5 2" xfId="49204" xr:uid="{00000000-0005-0000-0000-000032C00000}"/>
    <cellStyle name="Normal 8 8 3 6" xfId="49205" xr:uid="{00000000-0005-0000-0000-000033C00000}"/>
    <cellStyle name="Normal 8 8 3 6 2" xfId="49206" xr:uid="{00000000-0005-0000-0000-000034C00000}"/>
    <cellStyle name="Normal 8 8 3 7" xfId="49207" xr:uid="{00000000-0005-0000-0000-000035C00000}"/>
    <cellStyle name="Normal 8 8 4" xfId="49208" xr:uid="{00000000-0005-0000-0000-000036C00000}"/>
    <cellStyle name="Normal 8 8 4 2" xfId="49209" xr:uid="{00000000-0005-0000-0000-000037C00000}"/>
    <cellStyle name="Normal 8 8 4 2 2" xfId="49210" xr:uid="{00000000-0005-0000-0000-000038C00000}"/>
    <cellStyle name="Normal 8 8 4 2 2 2" xfId="49211" xr:uid="{00000000-0005-0000-0000-000039C00000}"/>
    <cellStyle name="Normal 8 8 4 2 2 2 2" xfId="49212" xr:uid="{00000000-0005-0000-0000-00003AC00000}"/>
    <cellStyle name="Normal 8 8 4 2 2 3" xfId="49213" xr:uid="{00000000-0005-0000-0000-00003BC00000}"/>
    <cellStyle name="Normal 8 8 4 2 3" xfId="49214" xr:uid="{00000000-0005-0000-0000-00003CC00000}"/>
    <cellStyle name="Normal 8 8 4 2 3 2" xfId="49215" xr:uid="{00000000-0005-0000-0000-00003DC00000}"/>
    <cellStyle name="Normal 8 8 4 2 3 2 2" xfId="49216" xr:uid="{00000000-0005-0000-0000-00003EC00000}"/>
    <cellStyle name="Normal 8 8 4 2 3 3" xfId="49217" xr:uid="{00000000-0005-0000-0000-00003FC00000}"/>
    <cellStyle name="Normal 8 8 4 2 4" xfId="49218" xr:uid="{00000000-0005-0000-0000-000040C00000}"/>
    <cellStyle name="Normal 8 8 4 2 4 2" xfId="49219" xr:uid="{00000000-0005-0000-0000-000041C00000}"/>
    <cellStyle name="Normal 8 8 4 2 5" xfId="49220" xr:uid="{00000000-0005-0000-0000-000042C00000}"/>
    <cellStyle name="Normal 8 8 4 3" xfId="49221" xr:uid="{00000000-0005-0000-0000-000043C00000}"/>
    <cellStyle name="Normal 8 8 4 3 2" xfId="49222" xr:uid="{00000000-0005-0000-0000-000044C00000}"/>
    <cellStyle name="Normal 8 8 4 3 2 2" xfId="49223" xr:uid="{00000000-0005-0000-0000-000045C00000}"/>
    <cellStyle name="Normal 8 8 4 3 3" xfId="49224" xr:uid="{00000000-0005-0000-0000-000046C00000}"/>
    <cellStyle name="Normal 8 8 4 4" xfId="49225" xr:uid="{00000000-0005-0000-0000-000047C00000}"/>
    <cellStyle name="Normal 8 8 4 4 2" xfId="49226" xr:uid="{00000000-0005-0000-0000-000048C00000}"/>
    <cellStyle name="Normal 8 8 4 4 2 2" xfId="49227" xr:uid="{00000000-0005-0000-0000-000049C00000}"/>
    <cellStyle name="Normal 8 8 4 4 3" xfId="49228" xr:uid="{00000000-0005-0000-0000-00004AC00000}"/>
    <cellStyle name="Normal 8 8 4 5" xfId="49229" xr:uid="{00000000-0005-0000-0000-00004BC00000}"/>
    <cellStyle name="Normal 8 8 4 5 2" xfId="49230" xr:uid="{00000000-0005-0000-0000-00004CC00000}"/>
    <cellStyle name="Normal 8 8 4 6" xfId="49231" xr:uid="{00000000-0005-0000-0000-00004DC00000}"/>
    <cellStyle name="Normal 8 8 4 6 2" xfId="49232" xr:uid="{00000000-0005-0000-0000-00004EC00000}"/>
    <cellStyle name="Normal 8 8 4 7" xfId="49233" xr:uid="{00000000-0005-0000-0000-00004FC00000}"/>
    <cellStyle name="Normal 8 8 5" xfId="49234" xr:uid="{00000000-0005-0000-0000-000050C00000}"/>
    <cellStyle name="Normal 8 8 5 2" xfId="49235" xr:uid="{00000000-0005-0000-0000-000051C00000}"/>
    <cellStyle name="Normal 8 8 5 2 2" xfId="49236" xr:uid="{00000000-0005-0000-0000-000052C00000}"/>
    <cellStyle name="Normal 8 8 5 2 2 2" xfId="49237" xr:uid="{00000000-0005-0000-0000-000053C00000}"/>
    <cellStyle name="Normal 8 8 5 2 3" xfId="49238" xr:uid="{00000000-0005-0000-0000-000054C00000}"/>
    <cellStyle name="Normal 8 8 5 3" xfId="49239" xr:uid="{00000000-0005-0000-0000-000055C00000}"/>
    <cellStyle name="Normal 8 8 5 3 2" xfId="49240" xr:uid="{00000000-0005-0000-0000-000056C00000}"/>
    <cellStyle name="Normal 8 8 5 3 2 2" xfId="49241" xr:uid="{00000000-0005-0000-0000-000057C00000}"/>
    <cellStyle name="Normal 8 8 5 3 3" xfId="49242" xr:uid="{00000000-0005-0000-0000-000058C00000}"/>
    <cellStyle name="Normal 8 8 5 4" xfId="49243" xr:uid="{00000000-0005-0000-0000-000059C00000}"/>
    <cellStyle name="Normal 8 8 5 4 2" xfId="49244" xr:uid="{00000000-0005-0000-0000-00005AC00000}"/>
    <cellStyle name="Normal 8 8 5 5" xfId="49245" xr:uid="{00000000-0005-0000-0000-00005BC00000}"/>
    <cellStyle name="Normal 8 8 6" xfId="49246" xr:uid="{00000000-0005-0000-0000-00005CC00000}"/>
    <cellStyle name="Normal 8 8 6 2" xfId="49247" xr:uid="{00000000-0005-0000-0000-00005DC00000}"/>
    <cellStyle name="Normal 8 8 6 2 2" xfId="49248" xr:uid="{00000000-0005-0000-0000-00005EC00000}"/>
    <cellStyle name="Normal 8 8 6 2 2 2" xfId="49249" xr:uid="{00000000-0005-0000-0000-00005FC00000}"/>
    <cellStyle name="Normal 8 8 6 2 3" xfId="49250" xr:uid="{00000000-0005-0000-0000-000060C00000}"/>
    <cellStyle name="Normal 8 8 6 3" xfId="49251" xr:uid="{00000000-0005-0000-0000-000061C00000}"/>
    <cellStyle name="Normal 8 8 6 3 2" xfId="49252" xr:uid="{00000000-0005-0000-0000-000062C00000}"/>
    <cellStyle name="Normal 8 8 6 4" xfId="49253" xr:uid="{00000000-0005-0000-0000-000063C00000}"/>
    <cellStyle name="Normal 8 8 7" xfId="49254" xr:uid="{00000000-0005-0000-0000-000064C00000}"/>
    <cellStyle name="Normal 8 8 7 2" xfId="49255" xr:uid="{00000000-0005-0000-0000-000065C00000}"/>
    <cellStyle name="Normal 8 8 7 2 2" xfId="49256" xr:uid="{00000000-0005-0000-0000-000066C00000}"/>
    <cellStyle name="Normal 8 8 7 3" xfId="49257" xr:uid="{00000000-0005-0000-0000-000067C00000}"/>
    <cellStyle name="Normal 8 8 8" xfId="49258" xr:uid="{00000000-0005-0000-0000-000068C00000}"/>
    <cellStyle name="Normal 8 8 8 2" xfId="49259" xr:uid="{00000000-0005-0000-0000-000069C00000}"/>
    <cellStyle name="Normal 8 8 8 2 2" xfId="49260" xr:uid="{00000000-0005-0000-0000-00006AC00000}"/>
    <cellStyle name="Normal 8 8 8 3" xfId="49261" xr:uid="{00000000-0005-0000-0000-00006BC00000}"/>
    <cellStyle name="Normal 8 8 9" xfId="49262" xr:uid="{00000000-0005-0000-0000-00006CC00000}"/>
    <cellStyle name="Normal 8 8 9 2" xfId="49263" xr:uid="{00000000-0005-0000-0000-00006DC00000}"/>
    <cellStyle name="Normal 8 9" xfId="49264" xr:uid="{00000000-0005-0000-0000-00006EC00000}"/>
    <cellStyle name="Normal 8 9 10" xfId="49265" xr:uid="{00000000-0005-0000-0000-00006FC00000}"/>
    <cellStyle name="Normal 8 9 2" xfId="49266" xr:uid="{00000000-0005-0000-0000-000070C00000}"/>
    <cellStyle name="Normal 8 9 2 2" xfId="49267" xr:uid="{00000000-0005-0000-0000-000071C00000}"/>
    <cellStyle name="Normal 8 9 2 2 2" xfId="49268" xr:uid="{00000000-0005-0000-0000-000072C00000}"/>
    <cellStyle name="Normal 8 9 2 2 2 2" xfId="49269" xr:uid="{00000000-0005-0000-0000-000073C00000}"/>
    <cellStyle name="Normal 8 9 2 2 2 2 2" xfId="49270" xr:uid="{00000000-0005-0000-0000-000074C00000}"/>
    <cellStyle name="Normal 8 9 2 2 2 3" xfId="49271" xr:uid="{00000000-0005-0000-0000-000075C00000}"/>
    <cellStyle name="Normal 8 9 2 2 3" xfId="49272" xr:uid="{00000000-0005-0000-0000-000076C00000}"/>
    <cellStyle name="Normal 8 9 2 2 3 2" xfId="49273" xr:uid="{00000000-0005-0000-0000-000077C00000}"/>
    <cellStyle name="Normal 8 9 2 2 3 2 2" xfId="49274" xr:uid="{00000000-0005-0000-0000-000078C00000}"/>
    <cellStyle name="Normal 8 9 2 2 3 3" xfId="49275" xr:uid="{00000000-0005-0000-0000-000079C00000}"/>
    <cellStyle name="Normal 8 9 2 2 4" xfId="49276" xr:uid="{00000000-0005-0000-0000-00007AC00000}"/>
    <cellStyle name="Normal 8 9 2 2 4 2" xfId="49277" xr:uid="{00000000-0005-0000-0000-00007BC00000}"/>
    <cellStyle name="Normal 8 9 2 2 5" xfId="49278" xr:uid="{00000000-0005-0000-0000-00007CC00000}"/>
    <cellStyle name="Normal 8 9 2 3" xfId="49279" xr:uid="{00000000-0005-0000-0000-00007DC00000}"/>
    <cellStyle name="Normal 8 9 2 3 2" xfId="49280" xr:uid="{00000000-0005-0000-0000-00007EC00000}"/>
    <cellStyle name="Normal 8 9 2 3 2 2" xfId="49281" xr:uid="{00000000-0005-0000-0000-00007FC00000}"/>
    <cellStyle name="Normal 8 9 2 3 3" xfId="49282" xr:uid="{00000000-0005-0000-0000-000080C00000}"/>
    <cellStyle name="Normal 8 9 2 4" xfId="49283" xr:uid="{00000000-0005-0000-0000-000081C00000}"/>
    <cellStyle name="Normal 8 9 2 4 2" xfId="49284" xr:uid="{00000000-0005-0000-0000-000082C00000}"/>
    <cellStyle name="Normal 8 9 2 4 2 2" xfId="49285" xr:uid="{00000000-0005-0000-0000-000083C00000}"/>
    <cellStyle name="Normal 8 9 2 4 3" xfId="49286" xr:uid="{00000000-0005-0000-0000-000084C00000}"/>
    <cellStyle name="Normal 8 9 2 5" xfId="49287" xr:uid="{00000000-0005-0000-0000-000085C00000}"/>
    <cellStyle name="Normal 8 9 2 5 2" xfId="49288" xr:uid="{00000000-0005-0000-0000-000086C00000}"/>
    <cellStyle name="Normal 8 9 2 6" xfId="49289" xr:uid="{00000000-0005-0000-0000-000087C00000}"/>
    <cellStyle name="Normal 8 9 2 6 2" xfId="49290" xr:uid="{00000000-0005-0000-0000-000088C00000}"/>
    <cellStyle name="Normal 8 9 2 7" xfId="49291" xr:uid="{00000000-0005-0000-0000-000089C00000}"/>
    <cellStyle name="Normal 8 9 3" xfId="49292" xr:uid="{00000000-0005-0000-0000-00008AC00000}"/>
    <cellStyle name="Normal 8 9 3 2" xfId="49293" xr:uid="{00000000-0005-0000-0000-00008BC00000}"/>
    <cellStyle name="Normal 8 9 3 2 2" xfId="49294" xr:uid="{00000000-0005-0000-0000-00008CC00000}"/>
    <cellStyle name="Normal 8 9 3 2 2 2" xfId="49295" xr:uid="{00000000-0005-0000-0000-00008DC00000}"/>
    <cellStyle name="Normal 8 9 3 2 2 2 2" xfId="49296" xr:uid="{00000000-0005-0000-0000-00008EC00000}"/>
    <cellStyle name="Normal 8 9 3 2 2 3" xfId="49297" xr:uid="{00000000-0005-0000-0000-00008FC00000}"/>
    <cellStyle name="Normal 8 9 3 2 3" xfId="49298" xr:uid="{00000000-0005-0000-0000-000090C00000}"/>
    <cellStyle name="Normal 8 9 3 2 3 2" xfId="49299" xr:uid="{00000000-0005-0000-0000-000091C00000}"/>
    <cellStyle name="Normal 8 9 3 2 3 2 2" xfId="49300" xr:uid="{00000000-0005-0000-0000-000092C00000}"/>
    <cellStyle name="Normal 8 9 3 2 3 3" xfId="49301" xr:uid="{00000000-0005-0000-0000-000093C00000}"/>
    <cellStyle name="Normal 8 9 3 2 4" xfId="49302" xr:uid="{00000000-0005-0000-0000-000094C00000}"/>
    <cellStyle name="Normal 8 9 3 2 4 2" xfId="49303" xr:uid="{00000000-0005-0000-0000-000095C00000}"/>
    <cellStyle name="Normal 8 9 3 2 5" xfId="49304" xr:uid="{00000000-0005-0000-0000-000096C00000}"/>
    <cellStyle name="Normal 8 9 3 3" xfId="49305" xr:uid="{00000000-0005-0000-0000-000097C00000}"/>
    <cellStyle name="Normal 8 9 3 3 2" xfId="49306" xr:uid="{00000000-0005-0000-0000-000098C00000}"/>
    <cellStyle name="Normal 8 9 3 3 2 2" xfId="49307" xr:uid="{00000000-0005-0000-0000-000099C00000}"/>
    <cellStyle name="Normal 8 9 3 3 3" xfId="49308" xr:uid="{00000000-0005-0000-0000-00009AC00000}"/>
    <cellStyle name="Normal 8 9 3 4" xfId="49309" xr:uid="{00000000-0005-0000-0000-00009BC00000}"/>
    <cellStyle name="Normal 8 9 3 4 2" xfId="49310" xr:uid="{00000000-0005-0000-0000-00009CC00000}"/>
    <cellStyle name="Normal 8 9 3 4 2 2" xfId="49311" xr:uid="{00000000-0005-0000-0000-00009DC00000}"/>
    <cellStyle name="Normal 8 9 3 4 3" xfId="49312" xr:uid="{00000000-0005-0000-0000-00009EC00000}"/>
    <cellStyle name="Normal 8 9 3 5" xfId="49313" xr:uid="{00000000-0005-0000-0000-00009FC00000}"/>
    <cellStyle name="Normal 8 9 3 5 2" xfId="49314" xr:uid="{00000000-0005-0000-0000-0000A0C00000}"/>
    <cellStyle name="Normal 8 9 3 6" xfId="49315" xr:uid="{00000000-0005-0000-0000-0000A1C00000}"/>
    <cellStyle name="Normal 8 9 3 6 2" xfId="49316" xr:uid="{00000000-0005-0000-0000-0000A2C00000}"/>
    <cellStyle name="Normal 8 9 3 7" xfId="49317" xr:uid="{00000000-0005-0000-0000-0000A3C00000}"/>
    <cellStyle name="Normal 8 9 4" xfId="49318" xr:uid="{00000000-0005-0000-0000-0000A4C00000}"/>
    <cellStyle name="Normal 8 9 4 2" xfId="49319" xr:uid="{00000000-0005-0000-0000-0000A5C00000}"/>
    <cellStyle name="Normal 8 9 4 2 2" xfId="49320" xr:uid="{00000000-0005-0000-0000-0000A6C00000}"/>
    <cellStyle name="Normal 8 9 4 2 2 2" xfId="49321" xr:uid="{00000000-0005-0000-0000-0000A7C00000}"/>
    <cellStyle name="Normal 8 9 4 2 3" xfId="49322" xr:uid="{00000000-0005-0000-0000-0000A8C00000}"/>
    <cellStyle name="Normal 8 9 4 3" xfId="49323" xr:uid="{00000000-0005-0000-0000-0000A9C00000}"/>
    <cellStyle name="Normal 8 9 4 3 2" xfId="49324" xr:uid="{00000000-0005-0000-0000-0000AAC00000}"/>
    <cellStyle name="Normal 8 9 4 3 2 2" xfId="49325" xr:uid="{00000000-0005-0000-0000-0000ABC00000}"/>
    <cellStyle name="Normal 8 9 4 3 3" xfId="49326" xr:uid="{00000000-0005-0000-0000-0000ACC00000}"/>
    <cellStyle name="Normal 8 9 4 4" xfId="49327" xr:uid="{00000000-0005-0000-0000-0000ADC00000}"/>
    <cellStyle name="Normal 8 9 4 4 2" xfId="49328" xr:uid="{00000000-0005-0000-0000-0000AEC00000}"/>
    <cellStyle name="Normal 8 9 4 5" xfId="49329" xr:uid="{00000000-0005-0000-0000-0000AFC00000}"/>
    <cellStyle name="Normal 8 9 5" xfId="49330" xr:uid="{00000000-0005-0000-0000-0000B0C00000}"/>
    <cellStyle name="Normal 8 9 5 2" xfId="49331" xr:uid="{00000000-0005-0000-0000-0000B1C00000}"/>
    <cellStyle name="Normal 8 9 5 2 2" xfId="49332" xr:uid="{00000000-0005-0000-0000-0000B2C00000}"/>
    <cellStyle name="Normal 8 9 5 2 2 2" xfId="49333" xr:uid="{00000000-0005-0000-0000-0000B3C00000}"/>
    <cellStyle name="Normal 8 9 5 2 3" xfId="49334" xr:uid="{00000000-0005-0000-0000-0000B4C00000}"/>
    <cellStyle name="Normal 8 9 5 3" xfId="49335" xr:uid="{00000000-0005-0000-0000-0000B5C00000}"/>
    <cellStyle name="Normal 8 9 5 3 2" xfId="49336" xr:uid="{00000000-0005-0000-0000-0000B6C00000}"/>
    <cellStyle name="Normal 8 9 5 4" xfId="49337" xr:uid="{00000000-0005-0000-0000-0000B7C00000}"/>
    <cellStyle name="Normal 8 9 6" xfId="49338" xr:uid="{00000000-0005-0000-0000-0000B8C00000}"/>
    <cellStyle name="Normal 8 9 6 2" xfId="49339" xr:uid="{00000000-0005-0000-0000-0000B9C00000}"/>
    <cellStyle name="Normal 8 9 6 2 2" xfId="49340" xr:uid="{00000000-0005-0000-0000-0000BAC00000}"/>
    <cellStyle name="Normal 8 9 6 3" xfId="49341" xr:uid="{00000000-0005-0000-0000-0000BBC00000}"/>
    <cellStyle name="Normal 8 9 7" xfId="49342" xr:uid="{00000000-0005-0000-0000-0000BCC00000}"/>
    <cellStyle name="Normal 8 9 7 2" xfId="49343" xr:uid="{00000000-0005-0000-0000-0000BDC00000}"/>
    <cellStyle name="Normal 8 9 7 2 2" xfId="49344" xr:uid="{00000000-0005-0000-0000-0000BEC00000}"/>
    <cellStyle name="Normal 8 9 7 3" xfId="49345" xr:uid="{00000000-0005-0000-0000-0000BFC00000}"/>
    <cellStyle name="Normal 8 9 8" xfId="49346" xr:uid="{00000000-0005-0000-0000-0000C0C00000}"/>
    <cellStyle name="Normal 8 9 8 2" xfId="49347" xr:uid="{00000000-0005-0000-0000-0000C1C00000}"/>
    <cellStyle name="Normal 8 9 9" xfId="49348" xr:uid="{00000000-0005-0000-0000-0000C2C00000}"/>
    <cellStyle name="Normal 8 9 9 2" xfId="49349" xr:uid="{00000000-0005-0000-0000-0000C3C00000}"/>
    <cellStyle name="Normal 9" xfId="49350" xr:uid="{00000000-0005-0000-0000-0000C4C00000}"/>
    <cellStyle name="Normal 9 10" xfId="49351" xr:uid="{00000000-0005-0000-0000-0000C5C00000}"/>
    <cellStyle name="Normal 9 10 2" xfId="49352" xr:uid="{00000000-0005-0000-0000-0000C6C00000}"/>
    <cellStyle name="Normal 9 10 2 2" xfId="49353" xr:uid="{00000000-0005-0000-0000-0000C7C00000}"/>
    <cellStyle name="Normal 9 10 2 2 2" xfId="49354" xr:uid="{00000000-0005-0000-0000-0000C8C00000}"/>
    <cellStyle name="Normal 9 10 2 2 2 2" xfId="49355" xr:uid="{00000000-0005-0000-0000-0000C9C00000}"/>
    <cellStyle name="Normal 9 10 2 2 3" xfId="49356" xr:uid="{00000000-0005-0000-0000-0000CAC00000}"/>
    <cellStyle name="Normal 9 10 2 3" xfId="49357" xr:uid="{00000000-0005-0000-0000-0000CBC00000}"/>
    <cellStyle name="Normal 9 10 2 3 2" xfId="49358" xr:uid="{00000000-0005-0000-0000-0000CCC00000}"/>
    <cellStyle name="Normal 9 10 2 3 2 2" xfId="49359" xr:uid="{00000000-0005-0000-0000-0000CDC00000}"/>
    <cellStyle name="Normal 9 10 2 3 3" xfId="49360" xr:uid="{00000000-0005-0000-0000-0000CEC00000}"/>
    <cellStyle name="Normal 9 10 2 4" xfId="49361" xr:uid="{00000000-0005-0000-0000-0000CFC00000}"/>
    <cellStyle name="Normal 9 10 2 4 2" xfId="49362" xr:uid="{00000000-0005-0000-0000-0000D0C00000}"/>
    <cellStyle name="Normal 9 10 2 5" xfId="49363" xr:uid="{00000000-0005-0000-0000-0000D1C00000}"/>
    <cellStyle name="Normal 9 10 3" xfId="49364" xr:uid="{00000000-0005-0000-0000-0000D2C00000}"/>
    <cellStyle name="Normal 9 10 3 2" xfId="49365" xr:uid="{00000000-0005-0000-0000-0000D3C00000}"/>
    <cellStyle name="Normal 9 10 3 2 2" xfId="49366" xr:uid="{00000000-0005-0000-0000-0000D4C00000}"/>
    <cellStyle name="Normal 9 10 3 3" xfId="49367" xr:uid="{00000000-0005-0000-0000-0000D5C00000}"/>
    <cellStyle name="Normal 9 10 4" xfId="49368" xr:uid="{00000000-0005-0000-0000-0000D6C00000}"/>
    <cellStyle name="Normal 9 10 4 2" xfId="49369" xr:uid="{00000000-0005-0000-0000-0000D7C00000}"/>
    <cellStyle name="Normal 9 10 4 2 2" xfId="49370" xr:uid="{00000000-0005-0000-0000-0000D8C00000}"/>
    <cellStyle name="Normal 9 10 4 3" xfId="49371" xr:uid="{00000000-0005-0000-0000-0000D9C00000}"/>
    <cellStyle name="Normal 9 10 5" xfId="49372" xr:uid="{00000000-0005-0000-0000-0000DAC00000}"/>
    <cellStyle name="Normal 9 10 5 2" xfId="49373" xr:uid="{00000000-0005-0000-0000-0000DBC00000}"/>
    <cellStyle name="Normal 9 10 6" xfId="49374" xr:uid="{00000000-0005-0000-0000-0000DCC00000}"/>
    <cellStyle name="Normal 9 10 6 2" xfId="49375" xr:uid="{00000000-0005-0000-0000-0000DDC00000}"/>
    <cellStyle name="Normal 9 10 7" xfId="49376" xr:uid="{00000000-0005-0000-0000-0000DEC00000}"/>
    <cellStyle name="Normal 9 11" xfId="49377" xr:uid="{00000000-0005-0000-0000-0000DFC00000}"/>
    <cellStyle name="Normal 9 11 2" xfId="49378" xr:uid="{00000000-0005-0000-0000-0000E0C00000}"/>
    <cellStyle name="Normal 9 11 2 2" xfId="49379" xr:uid="{00000000-0005-0000-0000-0000E1C00000}"/>
    <cellStyle name="Normal 9 11 2 2 2" xfId="49380" xr:uid="{00000000-0005-0000-0000-0000E2C00000}"/>
    <cellStyle name="Normal 9 11 2 2 2 2" xfId="49381" xr:uid="{00000000-0005-0000-0000-0000E3C00000}"/>
    <cellStyle name="Normal 9 11 2 2 3" xfId="49382" xr:uid="{00000000-0005-0000-0000-0000E4C00000}"/>
    <cellStyle name="Normal 9 11 2 3" xfId="49383" xr:uid="{00000000-0005-0000-0000-0000E5C00000}"/>
    <cellStyle name="Normal 9 11 2 3 2" xfId="49384" xr:uid="{00000000-0005-0000-0000-0000E6C00000}"/>
    <cellStyle name="Normal 9 11 2 3 2 2" xfId="49385" xr:uid="{00000000-0005-0000-0000-0000E7C00000}"/>
    <cellStyle name="Normal 9 11 2 3 3" xfId="49386" xr:uid="{00000000-0005-0000-0000-0000E8C00000}"/>
    <cellStyle name="Normal 9 11 2 4" xfId="49387" xr:uid="{00000000-0005-0000-0000-0000E9C00000}"/>
    <cellStyle name="Normal 9 11 2 4 2" xfId="49388" xr:uid="{00000000-0005-0000-0000-0000EAC00000}"/>
    <cellStyle name="Normal 9 11 2 5" xfId="49389" xr:uid="{00000000-0005-0000-0000-0000EBC00000}"/>
    <cellStyle name="Normal 9 11 3" xfId="49390" xr:uid="{00000000-0005-0000-0000-0000ECC00000}"/>
    <cellStyle name="Normal 9 11 3 2" xfId="49391" xr:uid="{00000000-0005-0000-0000-0000EDC00000}"/>
    <cellStyle name="Normal 9 11 3 2 2" xfId="49392" xr:uid="{00000000-0005-0000-0000-0000EEC00000}"/>
    <cellStyle name="Normal 9 11 3 3" xfId="49393" xr:uid="{00000000-0005-0000-0000-0000EFC00000}"/>
    <cellStyle name="Normal 9 11 4" xfId="49394" xr:uid="{00000000-0005-0000-0000-0000F0C00000}"/>
    <cellStyle name="Normal 9 11 4 2" xfId="49395" xr:uid="{00000000-0005-0000-0000-0000F1C00000}"/>
    <cellStyle name="Normal 9 11 4 2 2" xfId="49396" xr:uid="{00000000-0005-0000-0000-0000F2C00000}"/>
    <cellStyle name="Normal 9 11 4 3" xfId="49397" xr:uid="{00000000-0005-0000-0000-0000F3C00000}"/>
    <cellStyle name="Normal 9 11 5" xfId="49398" xr:uid="{00000000-0005-0000-0000-0000F4C00000}"/>
    <cellStyle name="Normal 9 11 5 2" xfId="49399" xr:uid="{00000000-0005-0000-0000-0000F5C00000}"/>
    <cellStyle name="Normal 9 11 6" xfId="49400" xr:uid="{00000000-0005-0000-0000-0000F6C00000}"/>
    <cellStyle name="Normal 9 11 6 2" xfId="49401" xr:uid="{00000000-0005-0000-0000-0000F7C00000}"/>
    <cellStyle name="Normal 9 11 7" xfId="49402" xr:uid="{00000000-0005-0000-0000-0000F8C00000}"/>
    <cellStyle name="Normal 9 12" xfId="49403" xr:uid="{00000000-0005-0000-0000-0000F9C00000}"/>
    <cellStyle name="Normal 9 12 2" xfId="49404" xr:uid="{00000000-0005-0000-0000-0000FAC00000}"/>
    <cellStyle name="Normal 9 12 2 2" xfId="49405" xr:uid="{00000000-0005-0000-0000-0000FBC00000}"/>
    <cellStyle name="Normal 9 12 2 2 2" xfId="49406" xr:uid="{00000000-0005-0000-0000-0000FCC00000}"/>
    <cellStyle name="Normal 9 12 2 3" xfId="49407" xr:uid="{00000000-0005-0000-0000-0000FDC00000}"/>
    <cellStyle name="Normal 9 12 3" xfId="49408" xr:uid="{00000000-0005-0000-0000-0000FEC00000}"/>
    <cellStyle name="Normal 9 12 3 2" xfId="49409" xr:uid="{00000000-0005-0000-0000-0000FFC00000}"/>
    <cellStyle name="Normal 9 12 3 2 2" xfId="49410" xr:uid="{00000000-0005-0000-0000-000000C10000}"/>
    <cellStyle name="Normal 9 12 3 3" xfId="49411" xr:uid="{00000000-0005-0000-0000-000001C10000}"/>
    <cellStyle name="Normal 9 12 4" xfId="49412" xr:uid="{00000000-0005-0000-0000-000002C10000}"/>
    <cellStyle name="Normal 9 12 4 2" xfId="49413" xr:uid="{00000000-0005-0000-0000-000003C10000}"/>
    <cellStyle name="Normal 9 12 5" xfId="49414" xr:uid="{00000000-0005-0000-0000-000004C10000}"/>
    <cellStyle name="Normal 9 13" xfId="49415" xr:uid="{00000000-0005-0000-0000-000005C10000}"/>
    <cellStyle name="Normal 9 13 2" xfId="49416" xr:uid="{00000000-0005-0000-0000-000006C10000}"/>
    <cellStyle name="Normal 9 13 2 2" xfId="49417" xr:uid="{00000000-0005-0000-0000-000007C10000}"/>
    <cellStyle name="Normal 9 13 2 2 2" xfId="49418" xr:uid="{00000000-0005-0000-0000-000008C10000}"/>
    <cellStyle name="Normal 9 13 2 3" xfId="49419" xr:uid="{00000000-0005-0000-0000-000009C10000}"/>
    <cellStyle name="Normal 9 13 3" xfId="49420" xr:uid="{00000000-0005-0000-0000-00000AC10000}"/>
    <cellStyle name="Normal 9 13 3 2" xfId="49421" xr:uid="{00000000-0005-0000-0000-00000BC10000}"/>
    <cellStyle name="Normal 9 13 4" xfId="49422" xr:uid="{00000000-0005-0000-0000-00000CC10000}"/>
    <cellStyle name="Normal 9 14" xfId="49423" xr:uid="{00000000-0005-0000-0000-00000DC10000}"/>
    <cellStyle name="Normal 9 14 2" xfId="49424" xr:uid="{00000000-0005-0000-0000-00000EC10000}"/>
    <cellStyle name="Normal 9 14 2 2" xfId="49425" xr:uid="{00000000-0005-0000-0000-00000FC10000}"/>
    <cellStyle name="Normal 9 14 2 2 2" xfId="49426" xr:uid="{00000000-0005-0000-0000-000010C10000}"/>
    <cellStyle name="Normal 9 14 2 3" xfId="49427" xr:uid="{00000000-0005-0000-0000-000011C10000}"/>
    <cellStyle name="Normal 9 14 3" xfId="49428" xr:uid="{00000000-0005-0000-0000-000012C10000}"/>
    <cellStyle name="Normal 9 14 3 2" xfId="49429" xr:uid="{00000000-0005-0000-0000-000013C10000}"/>
    <cellStyle name="Normal 9 14 4" xfId="49430" xr:uid="{00000000-0005-0000-0000-000014C10000}"/>
    <cellStyle name="Normal 9 15" xfId="49431" xr:uid="{00000000-0005-0000-0000-000015C10000}"/>
    <cellStyle name="Normal 9 15 2" xfId="49432" xr:uid="{00000000-0005-0000-0000-000016C10000}"/>
    <cellStyle name="Normal 9 15 2 2" xfId="49433" xr:uid="{00000000-0005-0000-0000-000017C10000}"/>
    <cellStyle name="Normal 9 15 3" xfId="49434" xr:uid="{00000000-0005-0000-0000-000018C10000}"/>
    <cellStyle name="Normal 9 16" xfId="49435" xr:uid="{00000000-0005-0000-0000-000019C10000}"/>
    <cellStyle name="Normal 9 16 2" xfId="49436" xr:uid="{00000000-0005-0000-0000-00001AC10000}"/>
    <cellStyle name="Normal 9 17" xfId="49437" xr:uid="{00000000-0005-0000-0000-00001BC10000}"/>
    <cellStyle name="Normal 9 17 2" xfId="49438" xr:uid="{00000000-0005-0000-0000-00001CC10000}"/>
    <cellStyle name="Normal 9 18" xfId="49439" xr:uid="{00000000-0005-0000-0000-00001DC10000}"/>
    <cellStyle name="Normal 9 19" xfId="49440" xr:uid="{00000000-0005-0000-0000-00001EC10000}"/>
    <cellStyle name="Normal 9 2" xfId="49441" xr:uid="{00000000-0005-0000-0000-00001FC10000}"/>
    <cellStyle name="Normal 9 2 10" xfId="49442" xr:uid="{00000000-0005-0000-0000-000020C10000}"/>
    <cellStyle name="Normal 9 2 10 2" xfId="49443" xr:uid="{00000000-0005-0000-0000-000021C10000}"/>
    <cellStyle name="Normal 9 2 10 2 2" xfId="49444" xr:uid="{00000000-0005-0000-0000-000022C10000}"/>
    <cellStyle name="Normal 9 2 10 2 2 2" xfId="49445" xr:uid="{00000000-0005-0000-0000-000023C10000}"/>
    <cellStyle name="Normal 9 2 10 2 2 2 2" xfId="49446" xr:uid="{00000000-0005-0000-0000-000024C10000}"/>
    <cellStyle name="Normal 9 2 10 2 2 3" xfId="49447" xr:uid="{00000000-0005-0000-0000-000025C10000}"/>
    <cellStyle name="Normal 9 2 10 2 3" xfId="49448" xr:uid="{00000000-0005-0000-0000-000026C10000}"/>
    <cellStyle name="Normal 9 2 10 2 3 2" xfId="49449" xr:uid="{00000000-0005-0000-0000-000027C10000}"/>
    <cellStyle name="Normal 9 2 10 2 3 2 2" xfId="49450" xr:uid="{00000000-0005-0000-0000-000028C10000}"/>
    <cellStyle name="Normal 9 2 10 2 3 3" xfId="49451" xr:uid="{00000000-0005-0000-0000-000029C10000}"/>
    <cellStyle name="Normal 9 2 10 2 4" xfId="49452" xr:uid="{00000000-0005-0000-0000-00002AC10000}"/>
    <cellStyle name="Normal 9 2 10 2 4 2" xfId="49453" xr:uid="{00000000-0005-0000-0000-00002BC10000}"/>
    <cellStyle name="Normal 9 2 10 2 5" xfId="49454" xr:uid="{00000000-0005-0000-0000-00002CC10000}"/>
    <cellStyle name="Normal 9 2 10 3" xfId="49455" xr:uid="{00000000-0005-0000-0000-00002DC10000}"/>
    <cellStyle name="Normal 9 2 10 3 2" xfId="49456" xr:uid="{00000000-0005-0000-0000-00002EC10000}"/>
    <cellStyle name="Normal 9 2 10 3 2 2" xfId="49457" xr:uid="{00000000-0005-0000-0000-00002FC10000}"/>
    <cellStyle name="Normal 9 2 10 3 3" xfId="49458" xr:uid="{00000000-0005-0000-0000-000030C10000}"/>
    <cellStyle name="Normal 9 2 10 4" xfId="49459" xr:uid="{00000000-0005-0000-0000-000031C10000}"/>
    <cellStyle name="Normal 9 2 10 4 2" xfId="49460" xr:uid="{00000000-0005-0000-0000-000032C10000}"/>
    <cellStyle name="Normal 9 2 10 4 2 2" xfId="49461" xr:uid="{00000000-0005-0000-0000-000033C10000}"/>
    <cellStyle name="Normal 9 2 10 4 3" xfId="49462" xr:uid="{00000000-0005-0000-0000-000034C10000}"/>
    <cellStyle name="Normal 9 2 10 5" xfId="49463" xr:uid="{00000000-0005-0000-0000-000035C10000}"/>
    <cellStyle name="Normal 9 2 10 5 2" xfId="49464" xr:uid="{00000000-0005-0000-0000-000036C10000}"/>
    <cellStyle name="Normal 9 2 10 6" xfId="49465" xr:uid="{00000000-0005-0000-0000-000037C10000}"/>
    <cellStyle name="Normal 9 2 10 6 2" xfId="49466" xr:uid="{00000000-0005-0000-0000-000038C10000}"/>
    <cellStyle name="Normal 9 2 10 7" xfId="49467" xr:uid="{00000000-0005-0000-0000-000039C10000}"/>
    <cellStyle name="Normal 9 2 11" xfId="49468" xr:uid="{00000000-0005-0000-0000-00003AC10000}"/>
    <cellStyle name="Normal 9 2 11 2" xfId="49469" xr:uid="{00000000-0005-0000-0000-00003BC10000}"/>
    <cellStyle name="Normal 9 2 11 2 2" xfId="49470" xr:uid="{00000000-0005-0000-0000-00003CC10000}"/>
    <cellStyle name="Normal 9 2 11 2 2 2" xfId="49471" xr:uid="{00000000-0005-0000-0000-00003DC10000}"/>
    <cellStyle name="Normal 9 2 11 2 3" xfId="49472" xr:uid="{00000000-0005-0000-0000-00003EC10000}"/>
    <cellStyle name="Normal 9 2 11 3" xfId="49473" xr:uid="{00000000-0005-0000-0000-00003FC10000}"/>
    <cellStyle name="Normal 9 2 11 3 2" xfId="49474" xr:uid="{00000000-0005-0000-0000-000040C10000}"/>
    <cellStyle name="Normal 9 2 11 3 2 2" xfId="49475" xr:uid="{00000000-0005-0000-0000-000041C10000}"/>
    <cellStyle name="Normal 9 2 11 3 3" xfId="49476" xr:uid="{00000000-0005-0000-0000-000042C10000}"/>
    <cellStyle name="Normal 9 2 11 4" xfId="49477" xr:uid="{00000000-0005-0000-0000-000043C10000}"/>
    <cellStyle name="Normal 9 2 11 4 2" xfId="49478" xr:uid="{00000000-0005-0000-0000-000044C10000}"/>
    <cellStyle name="Normal 9 2 11 5" xfId="49479" xr:uid="{00000000-0005-0000-0000-000045C10000}"/>
    <cellStyle name="Normal 9 2 12" xfId="49480" xr:uid="{00000000-0005-0000-0000-000046C10000}"/>
    <cellStyle name="Normal 9 2 12 2" xfId="49481" xr:uid="{00000000-0005-0000-0000-000047C10000}"/>
    <cellStyle name="Normal 9 2 12 2 2" xfId="49482" xr:uid="{00000000-0005-0000-0000-000048C10000}"/>
    <cellStyle name="Normal 9 2 12 2 2 2" xfId="49483" xr:uid="{00000000-0005-0000-0000-000049C10000}"/>
    <cellStyle name="Normal 9 2 12 2 3" xfId="49484" xr:uid="{00000000-0005-0000-0000-00004AC10000}"/>
    <cellStyle name="Normal 9 2 12 3" xfId="49485" xr:uid="{00000000-0005-0000-0000-00004BC10000}"/>
    <cellStyle name="Normal 9 2 12 3 2" xfId="49486" xr:uid="{00000000-0005-0000-0000-00004CC10000}"/>
    <cellStyle name="Normal 9 2 12 4" xfId="49487" xr:uid="{00000000-0005-0000-0000-00004DC10000}"/>
    <cellStyle name="Normal 9 2 13" xfId="49488" xr:uid="{00000000-0005-0000-0000-00004EC10000}"/>
    <cellStyle name="Normal 9 2 13 2" xfId="49489" xr:uid="{00000000-0005-0000-0000-00004FC10000}"/>
    <cellStyle name="Normal 9 2 13 2 2" xfId="49490" xr:uid="{00000000-0005-0000-0000-000050C10000}"/>
    <cellStyle name="Normal 9 2 13 2 2 2" xfId="49491" xr:uid="{00000000-0005-0000-0000-000051C10000}"/>
    <cellStyle name="Normal 9 2 13 2 3" xfId="49492" xr:uid="{00000000-0005-0000-0000-000052C10000}"/>
    <cellStyle name="Normal 9 2 13 3" xfId="49493" xr:uid="{00000000-0005-0000-0000-000053C10000}"/>
    <cellStyle name="Normal 9 2 13 3 2" xfId="49494" xr:uid="{00000000-0005-0000-0000-000054C10000}"/>
    <cellStyle name="Normal 9 2 13 4" xfId="49495" xr:uid="{00000000-0005-0000-0000-000055C10000}"/>
    <cellStyle name="Normal 9 2 14" xfId="49496" xr:uid="{00000000-0005-0000-0000-000056C10000}"/>
    <cellStyle name="Normal 9 2 14 2" xfId="49497" xr:uid="{00000000-0005-0000-0000-000057C10000}"/>
    <cellStyle name="Normal 9 2 14 2 2" xfId="49498" xr:uid="{00000000-0005-0000-0000-000058C10000}"/>
    <cellStyle name="Normal 9 2 14 3" xfId="49499" xr:uid="{00000000-0005-0000-0000-000059C10000}"/>
    <cellStyle name="Normal 9 2 15" xfId="49500" xr:uid="{00000000-0005-0000-0000-00005AC10000}"/>
    <cellStyle name="Normal 9 2 15 2" xfId="49501" xr:uid="{00000000-0005-0000-0000-00005BC10000}"/>
    <cellStyle name="Normal 9 2 16" xfId="49502" xr:uid="{00000000-0005-0000-0000-00005CC10000}"/>
    <cellStyle name="Normal 9 2 16 2" xfId="49503" xr:uid="{00000000-0005-0000-0000-00005DC10000}"/>
    <cellStyle name="Normal 9 2 17" xfId="49504" xr:uid="{00000000-0005-0000-0000-00005EC10000}"/>
    <cellStyle name="Normal 9 2 18" xfId="49505" xr:uid="{00000000-0005-0000-0000-00005FC10000}"/>
    <cellStyle name="Normal 9 2 2" xfId="49506" xr:uid="{00000000-0005-0000-0000-000060C10000}"/>
    <cellStyle name="Normal 9 2 2 10" xfId="49507" xr:uid="{00000000-0005-0000-0000-000061C10000}"/>
    <cellStyle name="Normal 9 2 2 10 2" xfId="49508" xr:uid="{00000000-0005-0000-0000-000062C10000}"/>
    <cellStyle name="Normal 9 2 2 10 2 2" xfId="49509" xr:uid="{00000000-0005-0000-0000-000063C10000}"/>
    <cellStyle name="Normal 9 2 2 10 2 2 2" xfId="49510" xr:uid="{00000000-0005-0000-0000-000064C10000}"/>
    <cellStyle name="Normal 9 2 2 10 2 3" xfId="49511" xr:uid="{00000000-0005-0000-0000-000065C10000}"/>
    <cellStyle name="Normal 9 2 2 10 3" xfId="49512" xr:uid="{00000000-0005-0000-0000-000066C10000}"/>
    <cellStyle name="Normal 9 2 2 10 3 2" xfId="49513" xr:uid="{00000000-0005-0000-0000-000067C10000}"/>
    <cellStyle name="Normal 9 2 2 10 3 2 2" xfId="49514" xr:uid="{00000000-0005-0000-0000-000068C10000}"/>
    <cellStyle name="Normal 9 2 2 10 3 3" xfId="49515" xr:uid="{00000000-0005-0000-0000-000069C10000}"/>
    <cellStyle name="Normal 9 2 2 10 4" xfId="49516" xr:uid="{00000000-0005-0000-0000-00006AC10000}"/>
    <cellStyle name="Normal 9 2 2 10 4 2" xfId="49517" xr:uid="{00000000-0005-0000-0000-00006BC10000}"/>
    <cellStyle name="Normal 9 2 2 10 5" xfId="49518" xr:uid="{00000000-0005-0000-0000-00006CC10000}"/>
    <cellStyle name="Normal 9 2 2 11" xfId="49519" xr:uid="{00000000-0005-0000-0000-00006DC10000}"/>
    <cellStyle name="Normal 9 2 2 11 2" xfId="49520" xr:uid="{00000000-0005-0000-0000-00006EC10000}"/>
    <cellStyle name="Normal 9 2 2 11 2 2" xfId="49521" xr:uid="{00000000-0005-0000-0000-00006FC10000}"/>
    <cellStyle name="Normal 9 2 2 11 2 2 2" xfId="49522" xr:uid="{00000000-0005-0000-0000-000070C10000}"/>
    <cellStyle name="Normal 9 2 2 11 2 3" xfId="49523" xr:uid="{00000000-0005-0000-0000-000071C10000}"/>
    <cellStyle name="Normal 9 2 2 11 3" xfId="49524" xr:uid="{00000000-0005-0000-0000-000072C10000}"/>
    <cellStyle name="Normal 9 2 2 11 3 2" xfId="49525" xr:uid="{00000000-0005-0000-0000-000073C10000}"/>
    <cellStyle name="Normal 9 2 2 11 4" xfId="49526" xr:uid="{00000000-0005-0000-0000-000074C10000}"/>
    <cellStyle name="Normal 9 2 2 12" xfId="49527" xr:uid="{00000000-0005-0000-0000-000075C10000}"/>
    <cellStyle name="Normal 9 2 2 12 2" xfId="49528" xr:uid="{00000000-0005-0000-0000-000076C10000}"/>
    <cellStyle name="Normal 9 2 2 12 2 2" xfId="49529" xr:uid="{00000000-0005-0000-0000-000077C10000}"/>
    <cellStyle name="Normal 9 2 2 12 2 2 2" xfId="49530" xr:uid="{00000000-0005-0000-0000-000078C10000}"/>
    <cellStyle name="Normal 9 2 2 12 2 3" xfId="49531" xr:uid="{00000000-0005-0000-0000-000079C10000}"/>
    <cellStyle name="Normal 9 2 2 12 3" xfId="49532" xr:uid="{00000000-0005-0000-0000-00007AC10000}"/>
    <cellStyle name="Normal 9 2 2 12 3 2" xfId="49533" xr:uid="{00000000-0005-0000-0000-00007BC10000}"/>
    <cellStyle name="Normal 9 2 2 12 4" xfId="49534" xr:uid="{00000000-0005-0000-0000-00007CC10000}"/>
    <cellStyle name="Normal 9 2 2 13" xfId="49535" xr:uid="{00000000-0005-0000-0000-00007DC10000}"/>
    <cellStyle name="Normal 9 2 2 13 2" xfId="49536" xr:uid="{00000000-0005-0000-0000-00007EC10000}"/>
    <cellStyle name="Normal 9 2 2 13 2 2" xfId="49537" xr:uid="{00000000-0005-0000-0000-00007FC10000}"/>
    <cellStyle name="Normal 9 2 2 13 3" xfId="49538" xr:uid="{00000000-0005-0000-0000-000080C10000}"/>
    <cellStyle name="Normal 9 2 2 14" xfId="49539" xr:uid="{00000000-0005-0000-0000-000081C10000}"/>
    <cellStyle name="Normal 9 2 2 14 2" xfId="49540" xr:uid="{00000000-0005-0000-0000-000082C10000}"/>
    <cellStyle name="Normal 9 2 2 15" xfId="49541" xr:uid="{00000000-0005-0000-0000-000083C10000}"/>
    <cellStyle name="Normal 9 2 2 15 2" xfId="49542" xr:uid="{00000000-0005-0000-0000-000084C10000}"/>
    <cellStyle name="Normal 9 2 2 16" xfId="49543" xr:uid="{00000000-0005-0000-0000-000085C10000}"/>
    <cellStyle name="Normal 9 2 2 2" xfId="49544" xr:uid="{00000000-0005-0000-0000-000086C10000}"/>
    <cellStyle name="Normal 9 2 2 2 10" xfId="49545" xr:uid="{00000000-0005-0000-0000-000087C10000}"/>
    <cellStyle name="Normal 9 2 2 2 10 2" xfId="49546" xr:uid="{00000000-0005-0000-0000-000088C10000}"/>
    <cellStyle name="Normal 9 2 2 2 10 2 2" xfId="49547" xr:uid="{00000000-0005-0000-0000-000089C10000}"/>
    <cellStyle name="Normal 9 2 2 2 10 2 2 2" xfId="49548" xr:uid="{00000000-0005-0000-0000-00008AC10000}"/>
    <cellStyle name="Normal 9 2 2 2 10 2 3" xfId="49549" xr:uid="{00000000-0005-0000-0000-00008BC10000}"/>
    <cellStyle name="Normal 9 2 2 2 10 3" xfId="49550" xr:uid="{00000000-0005-0000-0000-00008CC10000}"/>
    <cellStyle name="Normal 9 2 2 2 10 3 2" xfId="49551" xr:uid="{00000000-0005-0000-0000-00008DC10000}"/>
    <cellStyle name="Normal 9 2 2 2 10 4" xfId="49552" xr:uid="{00000000-0005-0000-0000-00008EC10000}"/>
    <cellStyle name="Normal 9 2 2 2 11" xfId="49553" xr:uid="{00000000-0005-0000-0000-00008FC10000}"/>
    <cellStyle name="Normal 9 2 2 2 11 2" xfId="49554" xr:uid="{00000000-0005-0000-0000-000090C10000}"/>
    <cellStyle name="Normal 9 2 2 2 11 2 2" xfId="49555" xr:uid="{00000000-0005-0000-0000-000091C10000}"/>
    <cellStyle name="Normal 9 2 2 2 11 2 2 2" xfId="49556" xr:uid="{00000000-0005-0000-0000-000092C10000}"/>
    <cellStyle name="Normal 9 2 2 2 11 2 3" xfId="49557" xr:uid="{00000000-0005-0000-0000-000093C10000}"/>
    <cellStyle name="Normal 9 2 2 2 11 3" xfId="49558" xr:uid="{00000000-0005-0000-0000-000094C10000}"/>
    <cellStyle name="Normal 9 2 2 2 11 3 2" xfId="49559" xr:uid="{00000000-0005-0000-0000-000095C10000}"/>
    <cellStyle name="Normal 9 2 2 2 11 4" xfId="49560" xr:uid="{00000000-0005-0000-0000-000096C10000}"/>
    <cellStyle name="Normal 9 2 2 2 12" xfId="49561" xr:uid="{00000000-0005-0000-0000-000097C10000}"/>
    <cellStyle name="Normal 9 2 2 2 12 2" xfId="49562" xr:uid="{00000000-0005-0000-0000-000098C10000}"/>
    <cellStyle name="Normal 9 2 2 2 12 2 2" xfId="49563" xr:uid="{00000000-0005-0000-0000-000099C10000}"/>
    <cellStyle name="Normal 9 2 2 2 12 3" xfId="49564" xr:uid="{00000000-0005-0000-0000-00009AC10000}"/>
    <cellStyle name="Normal 9 2 2 2 13" xfId="49565" xr:uid="{00000000-0005-0000-0000-00009BC10000}"/>
    <cellStyle name="Normal 9 2 2 2 13 2" xfId="49566" xr:uid="{00000000-0005-0000-0000-00009CC10000}"/>
    <cellStyle name="Normal 9 2 2 2 14" xfId="49567" xr:uid="{00000000-0005-0000-0000-00009DC10000}"/>
    <cellStyle name="Normal 9 2 2 2 14 2" xfId="49568" xr:uid="{00000000-0005-0000-0000-00009EC10000}"/>
    <cellStyle name="Normal 9 2 2 2 15" xfId="49569" xr:uid="{00000000-0005-0000-0000-00009FC10000}"/>
    <cellStyle name="Normal 9 2 2 2 2" xfId="49570" xr:uid="{00000000-0005-0000-0000-0000A0C10000}"/>
    <cellStyle name="Normal 9 2 2 2 2 10" xfId="49571" xr:uid="{00000000-0005-0000-0000-0000A1C10000}"/>
    <cellStyle name="Normal 9 2 2 2 2 10 2" xfId="49572" xr:uid="{00000000-0005-0000-0000-0000A2C10000}"/>
    <cellStyle name="Normal 9 2 2 2 2 11" xfId="49573" xr:uid="{00000000-0005-0000-0000-0000A3C10000}"/>
    <cellStyle name="Normal 9 2 2 2 2 11 2" xfId="49574" xr:uid="{00000000-0005-0000-0000-0000A4C10000}"/>
    <cellStyle name="Normal 9 2 2 2 2 12" xfId="49575" xr:uid="{00000000-0005-0000-0000-0000A5C10000}"/>
    <cellStyle name="Normal 9 2 2 2 2 2" xfId="49576" xr:uid="{00000000-0005-0000-0000-0000A6C10000}"/>
    <cellStyle name="Normal 9 2 2 2 2 2 10" xfId="49577" xr:uid="{00000000-0005-0000-0000-0000A7C10000}"/>
    <cellStyle name="Normal 9 2 2 2 2 2 10 2" xfId="49578" xr:uid="{00000000-0005-0000-0000-0000A8C10000}"/>
    <cellStyle name="Normal 9 2 2 2 2 2 11" xfId="49579" xr:uid="{00000000-0005-0000-0000-0000A9C10000}"/>
    <cellStyle name="Normal 9 2 2 2 2 2 2" xfId="49580" xr:uid="{00000000-0005-0000-0000-0000AAC10000}"/>
    <cellStyle name="Normal 9 2 2 2 2 2 2 2" xfId="49581" xr:uid="{00000000-0005-0000-0000-0000ABC10000}"/>
    <cellStyle name="Normal 9 2 2 2 2 2 2 2 2" xfId="49582" xr:uid="{00000000-0005-0000-0000-0000ACC10000}"/>
    <cellStyle name="Normal 9 2 2 2 2 2 2 2 2 2" xfId="49583" xr:uid="{00000000-0005-0000-0000-0000ADC10000}"/>
    <cellStyle name="Normal 9 2 2 2 2 2 2 2 2 2 2" xfId="49584" xr:uid="{00000000-0005-0000-0000-0000AEC10000}"/>
    <cellStyle name="Normal 9 2 2 2 2 2 2 2 2 2 2 2" xfId="49585" xr:uid="{00000000-0005-0000-0000-0000AFC10000}"/>
    <cellStyle name="Normal 9 2 2 2 2 2 2 2 2 2 3" xfId="49586" xr:uid="{00000000-0005-0000-0000-0000B0C10000}"/>
    <cellStyle name="Normal 9 2 2 2 2 2 2 2 2 3" xfId="49587" xr:uid="{00000000-0005-0000-0000-0000B1C10000}"/>
    <cellStyle name="Normal 9 2 2 2 2 2 2 2 2 3 2" xfId="49588" xr:uid="{00000000-0005-0000-0000-0000B2C10000}"/>
    <cellStyle name="Normal 9 2 2 2 2 2 2 2 2 3 2 2" xfId="49589" xr:uid="{00000000-0005-0000-0000-0000B3C10000}"/>
    <cellStyle name="Normal 9 2 2 2 2 2 2 2 2 3 3" xfId="49590" xr:uid="{00000000-0005-0000-0000-0000B4C10000}"/>
    <cellStyle name="Normal 9 2 2 2 2 2 2 2 2 4" xfId="49591" xr:uid="{00000000-0005-0000-0000-0000B5C10000}"/>
    <cellStyle name="Normal 9 2 2 2 2 2 2 2 2 4 2" xfId="49592" xr:uid="{00000000-0005-0000-0000-0000B6C10000}"/>
    <cellStyle name="Normal 9 2 2 2 2 2 2 2 2 5" xfId="49593" xr:uid="{00000000-0005-0000-0000-0000B7C10000}"/>
    <cellStyle name="Normal 9 2 2 2 2 2 2 2 3" xfId="49594" xr:uid="{00000000-0005-0000-0000-0000B8C10000}"/>
    <cellStyle name="Normal 9 2 2 2 2 2 2 2 3 2" xfId="49595" xr:uid="{00000000-0005-0000-0000-0000B9C10000}"/>
    <cellStyle name="Normal 9 2 2 2 2 2 2 2 3 2 2" xfId="49596" xr:uid="{00000000-0005-0000-0000-0000BAC10000}"/>
    <cellStyle name="Normal 9 2 2 2 2 2 2 2 3 3" xfId="49597" xr:uid="{00000000-0005-0000-0000-0000BBC10000}"/>
    <cellStyle name="Normal 9 2 2 2 2 2 2 2 4" xfId="49598" xr:uid="{00000000-0005-0000-0000-0000BCC10000}"/>
    <cellStyle name="Normal 9 2 2 2 2 2 2 2 4 2" xfId="49599" xr:uid="{00000000-0005-0000-0000-0000BDC10000}"/>
    <cellStyle name="Normal 9 2 2 2 2 2 2 2 4 2 2" xfId="49600" xr:uid="{00000000-0005-0000-0000-0000BEC10000}"/>
    <cellStyle name="Normal 9 2 2 2 2 2 2 2 4 3" xfId="49601" xr:uid="{00000000-0005-0000-0000-0000BFC10000}"/>
    <cellStyle name="Normal 9 2 2 2 2 2 2 2 5" xfId="49602" xr:uid="{00000000-0005-0000-0000-0000C0C10000}"/>
    <cellStyle name="Normal 9 2 2 2 2 2 2 2 5 2" xfId="49603" xr:uid="{00000000-0005-0000-0000-0000C1C10000}"/>
    <cellStyle name="Normal 9 2 2 2 2 2 2 2 6" xfId="49604" xr:uid="{00000000-0005-0000-0000-0000C2C10000}"/>
    <cellStyle name="Normal 9 2 2 2 2 2 2 2 6 2" xfId="49605" xr:uid="{00000000-0005-0000-0000-0000C3C10000}"/>
    <cellStyle name="Normal 9 2 2 2 2 2 2 2 7" xfId="49606" xr:uid="{00000000-0005-0000-0000-0000C4C10000}"/>
    <cellStyle name="Normal 9 2 2 2 2 2 2 3" xfId="49607" xr:uid="{00000000-0005-0000-0000-0000C5C10000}"/>
    <cellStyle name="Normal 9 2 2 2 2 2 2 3 2" xfId="49608" xr:uid="{00000000-0005-0000-0000-0000C6C10000}"/>
    <cellStyle name="Normal 9 2 2 2 2 2 2 3 2 2" xfId="49609" xr:uid="{00000000-0005-0000-0000-0000C7C10000}"/>
    <cellStyle name="Normal 9 2 2 2 2 2 2 3 2 2 2" xfId="49610" xr:uid="{00000000-0005-0000-0000-0000C8C10000}"/>
    <cellStyle name="Normal 9 2 2 2 2 2 2 3 2 3" xfId="49611" xr:uid="{00000000-0005-0000-0000-0000C9C10000}"/>
    <cellStyle name="Normal 9 2 2 2 2 2 2 3 3" xfId="49612" xr:uid="{00000000-0005-0000-0000-0000CAC10000}"/>
    <cellStyle name="Normal 9 2 2 2 2 2 2 3 3 2" xfId="49613" xr:uid="{00000000-0005-0000-0000-0000CBC10000}"/>
    <cellStyle name="Normal 9 2 2 2 2 2 2 3 3 2 2" xfId="49614" xr:uid="{00000000-0005-0000-0000-0000CCC10000}"/>
    <cellStyle name="Normal 9 2 2 2 2 2 2 3 3 3" xfId="49615" xr:uid="{00000000-0005-0000-0000-0000CDC10000}"/>
    <cellStyle name="Normal 9 2 2 2 2 2 2 3 4" xfId="49616" xr:uid="{00000000-0005-0000-0000-0000CEC10000}"/>
    <cellStyle name="Normal 9 2 2 2 2 2 2 3 4 2" xfId="49617" xr:uid="{00000000-0005-0000-0000-0000CFC10000}"/>
    <cellStyle name="Normal 9 2 2 2 2 2 2 3 5" xfId="49618" xr:uid="{00000000-0005-0000-0000-0000D0C10000}"/>
    <cellStyle name="Normal 9 2 2 2 2 2 2 4" xfId="49619" xr:uid="{00000000-0005-0000-0000-0000D1C10000}"/>
    <cellStyle name="Normal 9 2 2 2 2 2 2 4 2" xfId="49620" xr:uid="{00000000-0005-0000-0000-0000D2C10000}"/>
    <cellStyle name="Normal 9 2 2 2 2 2 2 4 2 2" xfId="49621" xr:uid="{00000000-0005-0000-0000-0000D3C10000}"/>
    <cellStyle name="Normal 9 2 2 2 2 2 2 4 3" xfId="49622" xr:uid="{00000000-0005-0000-0000-0000D4C10000}"/>
    <cellStyle name="Normal 9 2 2 2 2 2 2 5" xfId="49623" xr:uid="{00000000-0005-0000-0000-0000D5C10000}"/>
    <cellStyle name="Normal 9 2 2 2 2 2 2 5 2" xfId="49624" xr:uid="{00000000-0005-0000-0000-0000D6C10000}"/>
    <cellStyle name="Normal 9 2 2 2 2 2 2 5 2 2" xfId="49625" xr:uid="{00000000-0005-0000-0000-0000D7C10000}"/>
    <cellStyle name="Normal 9 2 2 2 2 2 2 5 3" xfId="49626" xr:uid="{00000000-0005-0000-0000-0000D8C10000}"/>
    <cellStyle name="Normal 9 2 2 2 2 2 2 6" xfId="49627" xr:uid="{00000000-0005-0000-0000-0000D9C10000}"/>
    <cellStyle name="Normal 9 2 2 2 2 2 2 6 2" xfId="49628" xr:uid="{00000000-0005-0000-0000-0000DAC10000}"/>
    <cellStyle name="Normal 9 2 2 2 2 2 2 7" xfId="49629" xr:uid="{00000000-0005-0000-0000-0000DBC10000}"/>
    <cellStyle name="Normal 9 2 2 2 2 2 2 7 2" xfId="49630" xr:uid="{00000000-0005-0000-0000-0000DCC10000}"/>
    <cellStyle name="Normal 9 2 2 2 2 2 2 8" xfId="49631" xr:uid="{00000000-0005-0000-0000-0000DDC10000}"/>
    <cellStyle name="Normal 9 2 2 2 2 2 3" xfId="49632" xr:uid="{00000000-0005-0000-0000-0000DEC10000}"/>
    <cellStyle name="Normal 9 2 2 2 2 2 3 2" xfId="49633" xr:uid="{00000000-0005-0000-0000-0000DFC10000}"/>
    <cellStyle name="Normal 9 2 2 2 2 2 3 2 2" xfId="49634" xr:uid="{00000000-0005-0000-0000-0000E0C10000}"/>
    <cellStyle name="Normal 9 2 2 2 2 2 3 2 2 2" xfId="49635" xr:uid="{00000000-0005-0000-0000-0000E1C10000}"/>
    <cellStyle name="Normal 9 2 2 2 2 2 3 2 2 2 2" xfId="49636" xr:uid="{00000000-0005-0000-0000-0000E2C10000}"/>
    <cellStyle name="Normal 9 2 2 2 2 2 3 2 2 3" xfId="49637" xr:uid="{00000000-0005-0000-0000-0000E3C10000}"/>
    <cellStyle name="Normal 9 2 2 2 2 2 3 2 3" xfId="49638" xr:uid="{00000000-0005-0000-0000-0000E4C10000}"/>
    <cellStyle name="Normal 9 2 2 2 2 2 3 2 3 2" xfId="49639" xr:uid="{00000000-0005-0000-0000-0000E5C10000}"/>
    <cellStyle name="Normal 9 2 2 2 2 2 3 2 3 2 2" xfId="49640" xr:uid="{00000000-0005-0000-0000-0000E6C10000}"/>
    <cellStyle name="Normal 9 2 2 2 2 2 3 2 3 3" xfId="49641" xr:uid="{00000000-0005-0000-0000-0000E7C10000}"/>
    <cellStyle name="Normal 9 2 2 2 2 2 3 2 4" xfId="49642" xr:uid="{00000000-0005-0000-0000-0000E8C10000}"/>
    <cellStyle name="Normal 9 2 2 2 2 2 3 2 4 2" xfId="49643" xr:uid="{00000000-0005-0000-0000-0000E9C10000}"/>
    <cellStyle name="Normal 9 2 2 2 2 2 3 2 5" xfId="49644" xr:uid="{00000000-0005-0000-0000-0000EAC10000}"/>
    <cellStyle name="Normal 9 2 2 2 2 2 3 3" xfId="49645" xr:uid="{00000000-0005-0000-0000-0000EBC10000}"/>
    <cellStyle name="Normal 9 2 2 2 2 2 3 3 2" xfId="49646" xr:uid="{00000000-0005-0000-0000-0000ECC10000}"/>
    <cellStyle name="Normal 9 2 2 2 2 2 3 3 2 2" xfId="49647" xr:uid="{00000000-0005-0000-0000-0000EDC10000}"/>
    <cellStyle name="Normal 9 2 2 2 2 2 3 3 3" xfId="49648" xr:uid="{00000000-0005-0000-0000-0000EEC10000}"/>
    <cellStyle name="Normal 9 2 2 2 2 2 3 4" xfId="49649" xr:uid="{00000000-0005-0000-0000-0000EFC10000}"/>
    <cellStyle name="Normal 9 2 2 2 2 2 3 4 2" xfId="49650" xr:uid="{00000000-0005-0000-0000-0000F0C10000}"/>
    <cellStyle name="Normal 9 2 2 2 2 2 3 4 2 2" xfId="49651" xr:uid="{00000000-0005-0000-0000-0000F1C10000}"/>
    <cellStyle name="Normal 9 2 2 2 2 2 3 4 3" xfId="49652" xr:uid="{00000000-0005-0000-0000-0000F2C10000}"/>
    <cellStyle name="Normal 9 2 2 2 2 2 3 5" xfId="49653" xr:uid="{00000000-0005-0000-0000-0000F3C10000}"/>
    <cellStyle name="Normal 9 2 2 2 2 2 3 5 2" xfId="49654" xr:uid="{00000000-0005-0000-0000-0000F4C10000}"/>
    <cellStyle name="Normal 9 2 2 2 2 2 3 6" xfId="49655" xr:uid="{00000000-0005-0000-0000-0000F5C10000}"/>
    <cellStyle name="Normal 9 2 2 2 2 2 3 6 2" xfId="49656" xr:uid="{00000000-0005-0000-0000-0000F6C10000}"/>
    <cellStyle name="Normal 9 2 2 2 2 2 3 7" xfId="49657" xr:uid="{00000000-0005-0000-0000-0000F7C10000}"/>
    <cellStyle name="Normal 9 2 2 2 2 2 4" xfId="49658" xr:uid="{00000000-0005-0000-0000-0000F8C10000}"/>
    <cellStyle name="Normal 9 2 2 2 2 2 4 2" xfId="49659" xr:uid="{00000000-0005-0000-0000-0000F9C10000}"/>
    <cellStyle name="Normal 9 2 2 2 2 2 4 2 2" xfId="49660" xr:uid="{00000000-0005-0000-0000-0000FAC10000}"/>
    <cellStyle name="Normal 9 2 2 2 2 2 4 2 2 2" xfId="49661" xr:uid="{00000000-0005-0000-0000-0000FBC10000}"/>
    <cellStyle name="Normal 9 2 2 2 2 2 4 2 2 2 2" xfId="49662" xr:uid="{00000000-0005-0000-0000-0000FCC10000}"/>
    <cellStyle name="Normal 9 2 2 2 2 2 4 2 2 3" xfId="49663" xr:uid="{00000000-0005-0000-0000-0000FDC10000}"/>
    <cellStyle name="Normal 9 2 2 2 2 2 4 2 3" xfId="49664" xr:uid="{00000000-0005-0000-0000-0000FEC10000}"/>
    <cellStyle name="Normal 9 2 2 2 2 2 4 2 3 2" xfId="49665" xr:uid="{00000000-0005-0000-0000-0000FFC10000}"/>
    <cellStyle name="Normal 9 2 2 2 2 2 4 2 3 2 2" xfId="49666" xr:uid="{00000000-0005-0000-0000-000000C20000}"/>
    <cellStyle name="Normal 9 2 2 2 2 2 4 2 3 3" xfId="49667" xr:uid="{00000000-0005-0000-0000-000001C20000}"/>
    <cellStyle name="Normal 9 2 2 2 2 2 4 2 4" xfId="49668" xr:uid="{00000000-0005-0000-0000-000002C20000}"/>
    <cellStyle name="Normal 9 2 2 2 2 2 4 2 4 2" xfId="49669" xr:uid="{00000000-0005-0000-0000-000003C20000}"/>
    <cellStyle name="Normal 9 2 2 2 2 2 4 2 5" xfId="49670" xr:uid="{00000000-0005-0000-0000-000004C20000}"/>
    <cellStyle name="Normal 9 2 2 2 2 2 4 3" xfId="49671" xr:uid="{00000000-0005-0000-0000-000005C20000}"/>
    <cellStyle name="Normal 9 2 2 2 2 2 4 3 2" xfId="49672" xr:uid="{00000000-0005-0000-0000-000006C20000}"/>
    <cellStyle name="Normal 9 2 2 2 2 2 4 3 2 2" xfId="49673" xr:uid="{00000000-0005-0000-0000-000007C20000}"/>
    <cellStyle name="Normal 9 2 2 2 2 2 4 3 3" xfId="49674" xr:uid="{00000000-0005-0000-0000-000008C20000}"/>
    <cellStyle name="Normal 9 2 2 2 2 2 4 4" xfId="49675" xr:uid="{00000000-0005-0000-0000-000009C20000}"/>
    <cellStyle name="Normal 9 2 2 2 2 2 4 4 2" xfId="49676" xr:uid="{00000000-0005-0000-0000-00000AC20000}"/>
    <cellStyle name="Normal 9 2 2 2 2 2 4 4 2 2" xfId="49677" xr:uid="{00000000-0005-0000-0000-00000BC20000}"/>
    <cellStyle name="Normal 9 2 2 2 2 2 4 4 3" xfId="49678" xr:uid="{00000000-0005-0000-0000-00000CC20000}"/>
    <cellStyle name="Normal 9 2 2 2 2 2 4 5" xfId="49679" xr:uid="{00000000-0005-0000-0000-00000DC20000}"/>
    <cellStyle name="Normal 9 2 2 2 2 2 4 5 2" xfId="49680" xr:uid="{00000000-0005-0000-0000-00000EC20000}"/>
    <cellStyle name="Normal 9 2 2 2 2 2 4 6" xfId="49681" xr:uid="{00000000-0005-0000-0000-00000FC20000}"/>
    <cellStyle name="Normal 9 2 2 2 2 2 4 6 2" xfId="49682" xr:uid="{00000000-0005-0000-0000-000010C20000}"/>
    <cellStyle name="Normal 9 2 2 2 2 2 4 7" xfId="49683" xr:uid="{00000000-0005-0000-0000-000011C20000}"/>
    <cellStyle name="Normal 9 2 2 2 2 2 5" xfId="49684" xr:uid="{00000000-0005-0000-0000-000012C20000}"/>
    <cellStyle name="Normal 9 2 2 2 2 2 5 2" xfId="49685" xr:uid="{00000000-0005-0000-0000-000013C20000}"/>
    <cellStyle name="Normal 9 2 2 2 2 2 5 2 2" xfId="49686" xr:uid="{00000000-0005-0000-0000-000014C20000}"/>
    <cellStyle name="Normal 9 2 2 2 2 2 5 2 2 2" xfId="49687" xr:uid="{00000000-0005-0000-0000-000015C20000}"/>
    <cellStyle name="Normal 9 2 2 2 2 2 5 2 3" xfId="49688" xr:uid="{00000000-0005-0000-0000-000016C20000}"/>
    <cellStyle name="Normal 9 2 2 2 2 2 5 3" xfId="49689" xr:uid="{00000000-0005-0000-0000-000017C20000}"/>
    <cellStyle name="Normal 9 2 2 2 2 2 5 3 2" xfId="49690" xr:uid="{00000000-0005-0000-0000-000018C20000}"/>
    <cellStyle name="Normal 9 2 2 2 2 2 5 3 2 2" xfId="49691" xr:uid="{00000000-0005-0000-0000-000019C20000}"/>
    <cellStyle name="Normal 9 2 2 2 2 2 5 3 3" xfId="49692" xr:uid="{00000000-0005-0000-0000-00001AC20000}"/>
    <cellStyle name="Normal 9 2 2 2 2 2 5 4" xfId="49693" xr:uid="{00000000-0005-0000-0000-00001BC20000}"/>
    <cellStyle name="Normal 9 2 2 2 2 2 5 4 2" xfId="49694" xr:uid="{00000000-0005-0000-0000-00001CC20000}"/>
    <cellStyle name="Normal 9 2 2 2 2 2 5 5" xfId="49695" xr:uid="{00000000-0005-0000-0000-00001DC20000}"/>
    <cellStyle name="Normal 9 2 2 2 2 2 6" xfId="49696" xr:uid="{00000000-0005-0000-0000-00001EC20000}"/>
    <cellStyle name="Normal 9 2 2 2 2 2 6 2" xfId="49697" xr:uid="{00000000-0005-0000-0000-00001FC20000}"/>
    <cellStyle name="Normal 9 2 2 2 2 2 6 2 2" xfId="49698" xr:uid="{00000000-0005-0000-0000-000020C20000}"/>
    <cellStyle name="Normal 9 2 2 2 2 2 6 2 2 2" xfId="49699" xr:uid="{00000000-0005-0000-0000-000021C20000}"/>
    <cellStyle name="Normal 9 2 2 2 2 2 6 2 3" xfId="49700" xr:uid="{00000000-0005-0000-0000-000022C20000}"/>
    <cellStyle name="Normal 9 2 2 2 2 2 6 3" xfId="49701" xr:uid="{00000000-0005-0000-0000-000023C20000}"/>
    <cellStyle name="Normal 9 2 2 2 2 2 6 3 2" xfId="49702" xr:uid="{00000000-0005-0000-0000-000024C20000}"/>
    <cellStyle name="Normal 9 2 2 2 2 2 6 4" xfId="49703" xr:uid="{00000000-0005-0000-0000-000025C20000}"/>
    <cellStyle name="Normal 9 2 2 2 2 2 7" xfId="49704" xr:uid="{00000000-0005-0000-0000-000026C20000}"/>
    <cellStyle name="Normal 9 2 2 2 2 2 7 2" xfId="49705" xr:uid="{00000000-0005-0000-0000-000027C20000}"/>
    <cellStyle name="Normal 9 2 2 2 2 2 7 2 2" xfId="49706" xr:uid="{00000000-0005-0000-0000-000028C20000}"/>
    <cellStyle name="Normal 9 2 2 2 2 2 7 3" xfId="49707" xr:uid="{00000000-0005-0000-0000-000029C20000}"/>
    <cellStyle name="Normal 9 2 2 2 2 2 8" xfId="49708" xr:uid="{00000000-0005-0000-0000-00002AC20000}"/>
    <cellStyle name="Normal 9 2 2 2 2 2 8 2" xfId="49709" xr:uid="{00000000-0005-0000-0000-00002BC20000}"/>
    <cellStyle name="Normal 9 2 2 2 2 2 8 2 2" xfId="49710" xr:uid="{00000000-0005-0000-0000-00002CC20000}"/>
    <cellStyle name="Normal 9 2 2 2 2 2 8 3" xfId="49711" xr:uid="{00000000-0005-0000-0000-00002DC20000}"/>
    <cellStyle name="Normal 9 2 2 2 2 2 9" xfId="49712" xr:uid="{00000000-0005-0000-0000-00002EC20000}"/>
    <cellStyle name="Normal 9 2 2 2 2 2 9 2" xfId="49713" xr:uid="{00000000-0005-0000-0000-00002FC20000}"/>
    <cellStyle name="Normal 9 2 2 2 2 3" xfId="49714" xr:uid="{00000000-0005-0000-0000-000030C20000}"/>
    <cellStyle name="Normal 9 2 2 2 2 3 2" xfId="49715" xr:uid="{00000000-0005-0000-0000-000031C20000}"/>
    <cellStyle name="Normal 9 2 2 2 2 3 2 2" xfId="49716" xr:uid="{00000000-0005-0000-0000-000032C20000}"/>
    <cellStyle name="Normal 9 2 2 2 2 3 2 2 2" xfId="49717" xr:uid="{00000000-0005-0000-0000-000033C20000}"/>
    <cellStyle name="Normal 9 2 2 2 2 3 2 2 2 2" xfId="49718" xr:uid="{00000000-0005-0000-0000-000034C20000}"/>
    <cellStyle name="Normal 9 2 2 2 2 3 2 2 2 2 2" xfId="49719" xr:uid="{00000000-0005-0000-0000-000035C20000}"/>
    <cellStyle name="Normal 9 2 2 2 2 3 2 2 2 3" xfId="49720" xr:uid="{00000000-0005-0000-0000-000036C20000}"/>
    <cellStyle name="Normal 9 2 2 2 2 3 2 2 3" xfId="49721" xr:uid="{00000000-0005-0000-0000-000037C20000}"/>
    <cellStyle name="Normal 9 2 2 2 2 3 2 2 3 2" xfId="49722" xr:uid="{00000000-0005-0000-0000-000038C20000}"/>
    <cellStyle name="Normal 9 2 2 2 2 3 2 2 3 2 2" xfId="49723" xr:uid="{00000000-0005-0000-0000-000039C20000}"/>
    <cellStyle name="Normal 9 2 2 2 2 3 2 2 3 3" xfId="49724" xr:uid="{00000000-0005-0000-0000-00003AC20000}"/>
    <cellStyle name="Normal 9 2 2 2 2 3 2 2 4" xfId="49725" xr:uid="{00000000-0005-0000-0000-00003BC20000}"/>
    <cellStyle name="Normal 9 2 2 2 2 3 2 2 4 2" xfId="49726" xr:uid="{00000000-0005-0000-0000-00003CC20000}"/>
    <cellStyle name="Normal 9 2 2 2 2 3 2 2 5" xfId="49727" xr:uid="{00000000-0005-0000-0000-00003DC20000}"/>
    <cellStyle name="Normal 9 2 2 2 2 3 2 3" xfId="49728" xr:uid="{00000000-0005-0000-0000-00003EC20000}"/>
    <cellStyle name="Normal 9 2 2 2 2 3 2 3 2" xfId="49729" xr:uid="{00000000-0005-0000-0000-00003FC20000}"/>
    <cellStyle name="Normal 9 2 2 2 2 3 2 3 2 2" xfId="49730" xr:uid="{00000000-0005-0000-0000-000040C20000}"/>
    <cellStyle name="Normal 9 2 2 2 2 3 2 3 3" xfId="49731" xr:uid="{00000000-0005-0000-0000-000041C20000}"/>
    <cellStyle name="Normal 9 2 2 2 2 3 2 4" xfId="49732" xr:uid="{00000000-0005-0000-0000-000042C20000}"/>
    <cellStyle name="Normal 9 2 2 2 2 3 2 4 2" xfId="49733" xr:uid="{00000000-0005-0000-0000-000043C20000}"/>
    <cellStyle name="Normal 9 2 2 2 2 3 2 4 2 2" xfId="49734" xr:uid="{00000000-0005-0000-0000-000044C20000}"/>
    <cellStyle name="Normal 9 2 2 2 2 3 2 4 3" xfId="49735" xr:uid="{00000000-0005-0000-0000-000045C20000}"/>
    <cellStyle name="Normal 9 2 2 2 2 3 2 5" xfId="49736" xr:uid="{00000000-0005-0000-0000-000046C20000}"/>
    <cellStyle name="Normal 9 2 2 2 2 3 2 5 2" xfId="49737" xr:uid="{00000000-0005-0000-0000-000047C20000}"/>
    <cellStyle name="Normal 9 2 2 2 2 3 2 6" xfId="49738" xr:uid="{00000000-0005-0000-0000-000048C20000}"/>
    <cellStyle name="Normal 9 2 2 2 2 3 2 6 2" xfId="49739" xr:uid="{00000000-0005-0000-0000-000049C20000}"/>
    <cellStyle name="Normal 9 2 2 2 2 3 2 7" xfId="49740" xr:uid="{00000000-0005-0000-0000-00004AC20000}"/>
    <cellStyle name="Normal 9 2 2 2 2 3 3" xfId="49741" xr:uid="{00000000-0005-0000-0000-00004BC20000}"/>
    <cellStyle name="Normal 9 2 2 2 2 3 3 2" xfId="49742" xr:uid="{00000000-0005-0000-0000-00004CC20000}"/>
    <cellStyle name="Normal 9 2 2 2 2 3 3 2 2" xfId="49743" xr:uid="{00000000-0005-0000-0000-00004DC20000}"/>
    <cellStyle name="Normal 9 2 2 2 2 3 3 2 2 2" xfId="49744" xr:uid="{00000000-0005-0000-0000-00004EC20000}"/>
    <cellStyle name="Normal 9 2 2 2 2 3 3 2 3" xfId="49745" xr:uid="{00000000-0005-0000-0000-00004FC20000}"/>
    <cellStyle name="Normal 9 2 2 2 2 3 3 3" xfId="49746" xr:uid="{00000000-0005-0000-0000-000050C20000}"/>
    <cellStyle name="Normal 9 2 2 2 2 3 3 3 2" xfId="49747" xr:uid="{00000000-0005-0000-0000-000051C20000}"/>
    <cellStyle name="Normal 9 2 2 2 2 3 3 3 2 2" xfId="49748" xr:uid="{00000000-0005-0000-0000-000052C20000}"/>
    <cellStyle name="Normal 9 2 2 2 2 3 3 3 3" xfId="49749" xr:uid="{00000000-0005-0000-0000-000053C20000}"/>
    <cellStyle name="Normal 9 2 2 2 2 3 3 4" xfId="49750" xr:uid="{00000000-0005-0000-0000-000054C20000}"/>
    <cellStyle name="Normal 9 2 2 2 2 3 3 4 2" xfId="49751" xr:uid="{00000000-0005-0000-0000-000055C20000}"/>
    <cellStyle name="Normal 9 2 2 2 2 3 3 5" xfId="49752" xr:uid="{00000000-0005-0000-0000-000056C20000}"/>
    <cellStyle name="Normal 9 2 2 2 2 3 4" xfId="49753" xr:uid="{00000000-0005-0000-0000-000057C20000}"/>
    <cellStyle name="Normal 9 2 2 2 2 3 4 2" xfId="49754" xr:uid="{00000000-0005-0000-0000-000058C20000}"/>
    <cellStyle name="Normal 9 2 2 2 2 3 4 2 2" xfId="49755" xr:uid="{00000000-0005-0000-0000-000059C20000}"/>
    <cellStyle name="Normal 9 2 2 2 2 3 4 3" xfId="49756" xr:uid="{00000000-0005-0000-0000-00005AC20000}"/>
    <cellStyle name="Normal 9 2 2 2 2 3 5" xfId="49757" xr:uid="{00000000-0005-0000-0000-00005BC20000}"/>
    <cellStyle name="Normal 9 2 2 2 2 3 5 2" xfId="49758" xr:uid="{00000000-0005-0000-0000-00005CC20000}"/>
    <cellStyle name="Normal 9 2 2 2 2 3 5 2 2" xfId="49759" xr:uid="{00000000-0005-0000-0000-00005DC20000}"/>
    <cellStyle name="Normal 9 2 2 2 2 3 5 3" xfId="49760" xr:uid="{00000000-0005-0000-0000-00005EC20000}"/>
    <cellStyle name="Normal 9 2 2 2 2 3 6" xfId="49761" xr:uid="{00000000-0005-0000-0000-00005FC20000}"/>
    <cellStyle name="Normal 9 2 2 2 2 3 6 2" xfId="49762" xr:uid="{00000000-0005-0000-0000-000060C20000}"/>
    <cellStyle name="Normal 9 2 2 2 2 3 7" xfId="49763" xr:uid="{00000000-0005-0000-0000-000061C20000}"/>
    <cellStyle name="Normal 9 2 2 2 2 3 7 2" xfId="49764" xr:uid="{00000000-0005-0000-0000-000062C20000}"/>
    <cellStyle name="Normal 9 2 2 2 2 3 8" xfId="49765" xr:uid="{00000000-0005-0000-0000-000063C20000}"/>
    <cellStyle name="Normal 9 2 2 2 2 4" xfId="49766" xr:uid="{00000000-0005-0000-0000-000064C20000}"/>
    <cellStyle name="Normal 9 2 2 2 2 4 2" xfId="49767" xr:uid="{00000000-0005-0000-0000-000065C20000}"/>
    <cellStyle name="Normal 9 2 2 2 2 4 2 2" xfId="49768" xr:uid="{00000000-0005-0000-0000-000066C20000}"/>
    <cellStyle name="Normal 9 2 2 2 2 4 2 2 2" xfId="49769" xr:uid="{00000000-0005-0000-0000-000067C20000}"/>
    <cellStyle name="Normal 9 2 2 2 2 4 2 2 2 2" xfId="49770" xr:uid="{00000000-0005-0000-0000-000068C20000}"/>
    <cellStyle name="Normal 9 2 2 2 2 4 2 2 3" xfId="49771" xr:uid="{00000000-0005-0000-0000-000069C20000}"/>
    <cellStyle name="Normal 9 2 2 2 2 4 2 3" xfId="49772" xr:uid="{00000000-0005-0000-0000-00006AC20000}"/>
    <cellStyle name="Normal 9 2 2 2 2 4 2 3 2" xfId="49773" xr:uid="{00000000-0005-0000-0000-00006BC20000}"/>
    <cellStyle name="Normal 9 2 2 2 2 4 2 3 2 2" xfId="49774" xr:uid="{00000000-0005-0000-0000-00006CC20000}"/>
    <cellStyle name="Normal 9 2 2 2 2 4 2 3 3" xfId="49775" xr:uid="{00000000-0005-0000-0000-00006DC20000}"/>
    <cellStyle name="Normal 9 2 2 2 2 4 2 4" xfId="49776" xr:uid="{00000000-0005-0000-0000-00006EC20000}"/>
    <cellStyle name="Normal 9 2 2 2 2 4 2 4 2" xfId="49777" xr:uid="{00000000-0005-0000-0000-00006FC20000}"/>
    <cellStyle name="Normal 9 2 2 2 2 4 2 5" xfId="49778" xr:uid="{00000000-0005-0000-0000-000070C20000}"/>
    <cellStyle name="Normal 9 2 2 2 2 4 3" xfId="49779" xr:uid="{00000000-0005-0000-0000-000071C20000}"/>
    <cellStyle name="Normal 9 2 2 2 2 4 3 2" xfId="49780" xr:uid="{00000000-0005-0000-0000-000072C20000}"/>
    <cellStyle name="Normal 9 2 2 2 2 4 3 2 2" xfId="49781" xr:uid="{00000000-0005-0000-0000-000073C20000}"/>
    <cellStyle name="Normal 9 2 2 2 2 4 3 3" xfId="49782" xr:uid="{00000000-0005-0000-0000-000074C20000}"/>
    <cellStyle name="Normal 9 2 2 2 2 4 4" xfId="49783" xr:uid="{00000000-0005-0000-0000-000075C20000}"/>
    <cellStyle name="Normal 9 2 2 2 2 4 4 2" xfId="49784" xr:uid="{00000000-0005-0000-0000-000076C20000}"/>
    <cellStyle name="Normal 9 2 2 2 2 4 4 2 2" xfId="49785" xr:uid="{00000000-0005-0000-0000-000077C20000}"/>
    <cellStyle name="Normal 9 2 2 2 2 4 4 3" xfId="49786" xr:uid="{00000000-0005-0000-0000-000078C20000}"/>
    <cellStyle name="Normal 9 2 2 2 2 4 5" xfId="49787" xr:uid="{00000000-0005-0000-0000-000079C20000}"/>
    <cellStyle name="Normal 9 2 2 2 2 4 5 2" xfId="49788" xr:uid="{00000000-0005-0000-0000-00007AC20000}"/>
    <cellStyle name="Normal 9 2 2 2 2 4 6" xfId="49789" xr:uid="{00000000-0005-0000-0000-00007BC20000}"/>
    <cellStyle name="Normal 9 2 2 2 2 4 6 2" xfId="49790" xr:uid="{00000000-0005-0000-0000-00007CC20000}"/>
    <cellStyle name="Normal 9 2 2 2 2 4 7" xfId="49791" xr:uid="{00000000-0005-0000-0000-00007DC20000}"/>
    <cellStyle name="Normal 9 2 2 2 2 5" xfId="49792" xr:uid="{00000000-0005-0000-0000-00007EC20000}"/>
    <cellStyle name="Normal 9 2 2 2 2 5 2" xfId="49793" xr:uid="{00000000-0005-0000-0000-00007FC20000}"/>
    <cellStyle name="Normal 9 2 2 2 2 5 2 2" xfId="49794" xr:uid="{00000000-0005-0000-0000-000080C20000}"/>
    <cellStyle name="Normal 9 2 2 2 2 5 2 2 2" xfId="49795" xr:uid="{00000000-0005-0000-0000-000081C20000}"/>
    <cellStyle name="Normal 9 2 2 2 2 5 2 2 2 2" xfId="49796" xr:uid="{00000000-0005-0000-0000-000082C20000}"/>
    <cellStyle name="Normal 9 2 2 2 2 5 2 2 3" xfId="49797" xr:uid="{00000000-0005-0000-0000-000083C20000}"/>
    <cellStyle name="Normal 9 2 2 2 2 5 2 3" xfId="49798" xr:uid="{00000000-0005-0000-0000-000084C20000}"/>
    <cellStyle name="Normal 9 2 2 2 2 5 2 3 2" xfId="49799" xr:uid="{00000000-0005-0000-0000-000085C20000}"/>
    <cellStyle name="Normal 9 2 2 2 2 5 2 3 2 2" xfId="49800" xr:uid="{00000000-0005-0000-0000-000086C20000}"/>
    <cellStyle name="Normal 9 2 2 2 2 5 2 3 3" xfId="49801" xr:uid="{00000000-0005-0000-0000-000087C20000}"/>
    <cellStyle name="Normal 9 2 2 2 2 5 2 4" xfId="49802" xr:uid="{00000000-0005-0000-0000-000088C20000}"/>
    <cellStyle name="Normal 9 2 2 2 2 5 2 4 2" xfId="49803" xr:uid="{00000000-0005-0000-0000-000089C20000}"/>
    <cellStyle name="Normal 9 2 2 2 2 5 2 5" xfId="49804" xr:uid="{00000000-0005-0000-0000-00008AC20000}"/>
    <cellStyle name="Normal 9 2 2 2 2 5 3" xfId="49805" xr:uid="{00000000-0005-0000-0000-00008BC20000}"/>
    <cellStyle name="Normal 9 2 2 2 2 5 3 2" xfId="49806" xr:uid="{00000000-0005-0000-0000-00008CC20000}"/>
    <cellStyle name="Normal 9 2 2 2 2 5 3 2 2" xfId="49807" xr:uid="{00000000-0005-0000-0000-00008DC20000}"/>
    <cellStyle name="Normal 9 2 2 2 2 5 3 3" xfId="49808" xr:uid="{00000000-0005-0000-0000-00008EC20000}"/>
    <cellStyle name="Normal 9 2 2 2 2 5 4" xfId="49809" xr:uid="{00000000-0005-0000-0000-00008FC20000}"/>
    <cellStyle name="Normal 9 2 2 2 2 5 4 2" xfId="49810" xr:uid="{00000000-0005-0000-0000-000090C20000}"/>
    <cellStyle name="Normal 9 2 2 2 2 5 4 2 2" xfId="49811" xr:uid="{00000000-0005-0000-0000-000091C20000}"/>
    <cellStyle name="Normal 9 2 2 2 2 5 4 3" xfId="49812" xr:uid="{00000000-0005-0000-0000-000092C20000}"/>
    <cellStyle name="Normal 9 2 2 2 2 5 5" xfId="49813" xr:uid="{00000000-0005-0000-0000-000093C20000}"/>
    <cellStyle name="Normal 9 2 2 2 2 5 5 2" xfId="49814" xr:uid="{00000000-0005-0000-0000-000094C20000}"/>
    <cellStyle name="Normal 9 2 2 2 2 5 6" xfId="49815" xr:uid="{00000000-0005-0000-0000-000095C20000}"/>
    <cellStyle name="Normal 9 2 2 2 2 5 6 2" xfId="49816" xr:uid="{00000000-0005-0000-0000-000096C20000}"/>
    <cellStyle name="Normal 9 2 2 2 2 5 7" xfId="49817" xr:uid="{00000000-0005-0000-0000-000097C20000}"/>
    <cellStyle name="Normal 9 2 2 2 2 6" xfId="49818" xr:uid="{00000000-0005-0000-0000-000098C20000}"/>
    <cellStyle name="Normal 9 2 2 2 2 6 2" xfId="49819" xr:uid="{00000000-0005-0000-0000-000099C20000}"/>
    <cellStyle name="Normal 9 2 2 2 2 6 2 2" xfId="49820" xr:uid="{00000000-0005-0000-0000-00009AC20000}"/>
    <cellStyle name="Normal 9 2 2 2 2 6 2 2 2" xfId="49821" xr:uid="{00000000-0005-0000-0000-00009BC20000}"/>
    <cellStyle name="Normal 9 2 2 2 2 6 2 3" xfId="49822" xr:uid="{00000000-0005-0000-0000-00009CC20000}"/>
    <cellStyle name="Normal 9 2 2 2 2 6 3" xfId="49823" xr:uid="{00000000-0005-0000-0000-00009DC20000}"/>
    <cellStyle name="Normal 9 2 2 2 2 6 3 2" xfId="49824" xr:uid="{00000000-0005-0000-0000-00009EC20000}"/>
    <cellStyle name="Normal 9 2 2 2 2 6 3 2 2" xfId="49825" xr:uid="{00000000-0005-0000-0000-00009FC20000}"/>
    <cellStyle name="Normal 9 2 2 2 2 6 3 3" xfId="49826" xr:uid="{00000000-0005-0000-0000-0000A0C20000}"/>
    <cellStyle name="Normal 9 2 2 2 2 6 4" xfId="49827" xr:uid="{00000000-0005-0000-0000-0000A1C20000}"/>
    <cellStyle name="Normal 9 2 2 2 2 6 4 2" xfId="49828" xr:uid="{00000000-0005-0000-0000-0000A2C20000}"/>
    <cellStyle name="Normal 9 2 2 2 2 6 5" xfId="49829" xr:uid="{00000000-0005-0000-0000-0000A3C20000}"/>
    <cellStyle name="Normal 9 2 2 2 2 7" xfId="49830" xr:uid="{00000000-0005-0000-0000-0000A4C20000}"/>
    <cellStyle name="Normal 9 2 2 2 2 7 2" xfId="49831" xr:uid="{00000000-0005-0000-0000-0000A5C20000}"/>
    <cellStyle name="Normal 9 2 2 2 2 7 2 2" xfId="49832" xr:uid="{00000000-0005-0000-0000-0000A6C20000}"/>
    <cellStyle name="Normal 9 2 2 2 2 7 2 2 2" xfId="49833" xr:uid="{00000000-0005-0000-0000-0000A7C20000}"/>
    <cellStyle name="Normal 9 2 2 2 2 7 2 3" xfId="49834" xr:uid="{00000000-0005-0000-0000-0000A8C20000}"/>
    <cellStyle name="Normal 9 2 2 2 2 7 3" xfId="49835" xr:uid="{00000000-0005-0000-0000-0000A9C20000}"/>
    <cellStyle name="Normal 9 2 2 2 2 7 3 2" xfId="49836" xr:uid="{00000000-0005-0000-0000-0000AAC20000}"/>
    <cellStyle name="Normal 9 2 2 2 2 7 4" xfId="49837" xr:uid="{00000000-0005-0000-0000-0000ABC20000}"/>
    <cellStyle name="Normal 9 2 2 2 2 8" xfId="49838" xr:uid="{00000000-0005-0000-0000-0000ACC20000}"/>
    <cellStyle name="Normal 9 2 2 2 2 8 2" xfId="49839" xr:uid="{00000000-0005-0000-0000-0000ADC20000}"/>
    <cellStyle name="Normal 9 2 2 2 2 8 2 2" xfId="49840" xr:uid="{00000000-0005-0000-0000-0000AEC20000}"/>
    <cellStyle name="Normal 9 2 2 2 2 8 3" xfId="49841" xr:uid="{00000000-0005-0000-0000-0000AFC20000}"/>
    <cellStyle name="Normal 9 2 2 2 2 9" xfId="49842" xr:uid="{00000000-0005-0000-0000-0000B0C20000}"/>
    <cellStyle name="Normal 9 2 2 2 2 9 2" xfId="49843" xr:uid="{00000000-0005-0000-0000-0000B1C20000}"/>
    <cellStyle name="Normal 9 2 2 2 2 9 2 2" xfId="49844" xr:uid="{00000000-0005-0000-0000-0000B2C20000}"/>
    <cellStyle name="Normal 9 2 2 2 2 9 3" xfId="49845" xr:uid="{00000000-0005-0000-0000-0000B3C20000}"/>
    <cellStyle name="Normal 9 2 2 2 3" xfId="49846" xr:uid="{00000000-0005-0000-0000-0000B4C20000}"/>
    <cellStyle name="Normal 9 2 2 2 3 10" xfId="49847" xr:uid="{00000000-0005-0000-0000-0000B5C20000}"/>
    <cellStyle name="Normal 9 2 2 2 3 10 2" xfId="49848" xr:uid="{00000000-0005-0000-0000-0000B6C20000}"/>
    <cellStyle name="Normal 9 2 2 2 3 11" xfId="49849" xr:uid="{00000000-0005-0000-0000-0000B7C20000}"/>
    <cellStyle name="Normal 9 2 2 2 3 2" xfId="49850" xr:uid="{00000000-0005-0000-0000-0000B8C20000}"/>
    <cellStyle name="Normal 9 2 2 2 3 2 2" xfId="49851" xr:uid="{00000000-0005-0000-0000-0000B9C20000}"/>
    <cellStyle name="Normal 9 2 2 2 3 2 2 2" xfId="49852" xr:uid="{00000000-0005-0000-0000-0000BAC20000}"/>
    <cellStyle name="Normal 9 2 2 2 3 2 2 2 2" xfId="49853" xr:uid="{00000000-0005-0000-0000-0000BBC20000}"/>
    <cellStyle name="Normal 9 2 2 2 3 2 2 2 2 2" xfId="49854" xr:uid="{00000000-0005-0000-0000-0000BCC20000}"/>
    <cellStyle name="Normal 9 2 2 2 3 2 2 2 2 2 2" xfId="49855" xr:uid="{00000000-0005-0000-0000-0000BDC20000}"/>
    <cellStyle name="Normal 9 2 2 2 3 2 2 2 2 3" xfId="49856" xr:uid="{00000000-0005-0000-0000-0000BEC20000}"/>
    <cellStyle name="Normal 9 2 2 2 3 2 2 2 3" xfId="49857" xr:uid="{00000000-0005-0000-0000-0000BFC20000}"/>
    <cellStyle name="Normal 9 2 2 2 3 2 2 2 3 2" xfId="49858" xr:uid="{00000000-0005-0000-0000-0000C0C20000}"/>
    <cellStyle name="Normal 9 2 2 2 3 2 2 2 3 2 2" xfId="49859" xr:uid="{00000000-0005-0000-0000-0000C1C20000}"/>
    <cellStyle name="Normal 9 2 2 2 3 2 2 2 3 3" xfId="49860" xr:uid="{00000000-0005-0000-0000-0000C2C20000}"/>
    <cellStyle name="Normal 9 2 2 2 3 2 2 2 4" xfId="49861" xr:uid="{00000000-0005-0000-0000-0000C3C20000}"/>
    <cellStyle name="Normal 9 2 2 2 3 2 2 2 4 2" xfId="49862" xr:uid="{00000000-0005-0000-0000-0000C4C20000}"/>
    <cellStyle name="Normal 9 2 2 2 3 2 2 2 5" xfId="49863" xr:uid="{00000000-0005-0000-0000-0000C5C20000}"/>
    <cellStyle name="Normal 9 2 2 2 3 2 2 3" xfId="49864" xr:uid="{00000000-0005-0000-0000-0000C6C20000}"/>
    <cellStyle name="Normal 9 2 2 2 3 2 2 3 2" xfId="49865" xr:uid="{00000000-0005-0000-0000-0000C7C20000}"/>
    <cellStyle name="Normal 9 2 2 2 3 2 2 3 2 2" xfId="49866" xr:uid="{00000000-0005-0000-0000-0000C8C20000}"/>
    <cellStyle name="Normal 9 2 2 2 3 2 2 3 3" xfId="49867" xr:uid="{00000000-0005-0000-0000-0000C9C20000}"/>
    <cellStyle name="Normal 9 2 2 2 3 2 2 4" xfId="49868" xr:uid="{00000000-0005-0000-0000-0000CAC20000}"/>
    <cellStyle name="Normal 9 2 2 2 3 2 2 4 2" xfId="49869" xr:uid="{00000000-0005-0000-0000-0000CBC20000}"/>
    <cellStyle name="Normal 9 2 2 2 3 2 2 4 2 2" xfId="49870" xr:uid="{00000000-0005-0000-0000-0000CCC20000}"/>
    <cellStyle name="Normal 9 2 2 2 3 2 2 4 3" xfId="49871" xr:uid="{00000000-0005-0000-0000-0000CDC20000}"/>
    <cellStyle name="Normal 9 2 2 2 3 2 2 5" xfId="49872" xr:uid="{00000000-0005-0000-0000-0000CEC20000}"/>
    <cellStyle name="Normal 9 2 2 2 3 2 2 5 2" xfId="49873" xr:uid="{00000000-0005-0000-0000-0000CFC20000}"/>
    <cellStyle name="Normal 9 2 2 2 3 2 2 6" xfId="49874" xr:uid="{00000000-0005-0000-0000-0000D0C20000}"/>
    <cellStyle name="Normal 9 2 2 2 3 2 2 6 2" xfId="49875" xr:uid="{00000000-0005-0000-0000-0000D1C20000}"/>
    <cellStyle name="Normal 9 2 2 2 3 2 2 7" xfId="49876" xr:uid="{00000000-0005-0000-0000-0000D2C20000}"/>
    <cellStyle name="Normal 9 2 2 2 3 2 3" xfId="49877" xr:uid="{00000000-0005-0000-0000-0000D3C20000}"/>
    <cellStyle name="Normal 9 2 2 2 3 2 3 2" xfId="49878" xr:uid="{00000000-0005-0000-0000-0000D4C20000}"/>
    <cellStyle name="Normal 9 2 2 2 3 2 3 2 2" xfId="49879" xr:uid="{00000000-0005-0000-0000-0000D5C20000}"/>
    <cellStyle name="Normal 9 2 2 2 3 2 3 2 2 2" xfId="49880" xr:uid="{00000000-0005-0000-0000-0000D6C20000}"/>
    <cellStyle name="Normal 9 2 2 2 3 2 3 2 3" xfId="49881" xr:uid="{00000000-0005-0000-0000-0000D7C20000}"/>
    <cellStyle name="Normal 9 2 2 2 3 2 3 3" xfId="49882" xr:uid="{00000000-0005-0000-0000-0000D8C20000}"/>
    <cellStyle name="Normal 9 2 2 2 3 2 3 3 2" xfId="49883" xr:uid="{00000000-0005-0000-0000-0000D9C20000}"/>
    <cellStyle name="Normal 9 2 2 2 3 2 3 3 2 2" xfId="49884" xr:uid="{00000000-0005-0000-0000-0000DAC20000}"/>
    <cellStyle name="Normal 9 2 2 2 3 2 3 3 3" xfId="49885" xr:uid="{00000000-0005-0000-0000-0000DBC20000}"/>
    <cellStyle name="Normal 9 2 2 2 3 2 3 4" xfId="49886" xr:uid="{00000000-0005-0000-0000-0000DCC20000}"/>
    <cellStyle name="Normal 9 2 2 2 3 2 3 4 2" xfId="49887" xr:uid="{00000000-0005-0000-0000-0000DDC20000}"/>
    <cellStyle name="Normal 9 2 2 2 3 2 3 5" xfId="49888" xr:uid="{00000000-0005-0000-0000-0000DEC20000}"/>
    <cellStyle name="Normal 9 2 2 2 3 2 4" xfId="49889" xr:uid="{00000000-0005-0000-0000-0000DFC20000}"/>
    <cellStyle name="Normal 9 2 2 2 3 2 4 2" xfId="49890" xr:uid="{00000000-0005-0000-0000-0000E0C20000}"/>
    <cellStyle name="Normal 9 2 2 2 3 2 4 2 2" xfId="49891" xr:uid="{00000000-0005-0000-0000-0000E1C20000}"/>
    <cellStyle name="Normal 9 2 2 2 3 2 4 3" xfId="49892" xr:uid="{00000000-0005-0000-0000-0000E2C20000}"/>
    <cellStyle name="Normal 9 2 2 2 3 2 5" xfId="49893" xr:uid="{00000000-0005-0000-0000-0000E3C20000}"/>
    <cellStyle name="Normal 9 2 2 2 3 2 5 2" xfId="49894" xr:uid="{00000000-0005-0000-0000-0000E4C20000}"/>
    <cellStyle name="Normal 9 2 2 2 3 2 5 2 2" xfId="49895" xr:uid="{00000000-0005-0000-0000-0000E5C20000}"/>
    <cellStyle name="Normal 9 2 2 2 3 2 5 3" xfId="49896" xr:uid="{00000000-0005-0000-0000-0000E6C20000}"/>
    <cellStyle name="Normal 9 2 2 2 3 2 6" xfId="49897" xr:uid="{00000000-0005-0000-0000-0000E7C20000}"/>
    <cellStyle name="Normal 9 2 2 2 3 2 6 2" xfId="49898" xr:uid="{00000000-0005-0000-0000-0000E8C20000}"/>
    <cellStyle name="Normal 9 2 2 2 3 2 7" xfId="49899" xr:uid="{00000000-0005-0000-0000-0000E9C20000}"/>
    <cellStyle name="Normal 9 2 2 2 3 2 7 2" xfId="49900" xr:uid="{00000000-0005-0000-0000-0000EAC20000}"/>
    <cellStyle name="Normal 9 2 2 2 3 2 8" xfId="49901" xr:uid="{00000000-0005-0000-0000-0000EBC20000}"/>
    <cellStyle name="Normal 9 2 2 2 3 3" xfId="49902" xr:uid="{00000000-0005-0000-0000-0000ECC20000}"/>
    <cellStyle name="Normal 9 2 2 2 3 3 2" xfId="49903" xr:uid="{00000000-0005-0000-0000-0000EDC20000}"/>
    <cellStyle name="Normal 9 2 2 2 3 3 2 2" xfId="49904" xr:uid="{00000000-0005-0000-0000-0000EEC20000}"/>
    <cellStyle name="Normal 9 2 2 2 3 3 2 2 2" xfId="49905" xr:uid="{00000000-0005-0000-0000-0000EFC20000}"/>
    <cellStyle name="Normal 9 2 2 2 3 3 2 2 2 2" xfId="49906" xr:uid="{00000000-0005-0000-0000-0000F0C20000}"/>
    <cellStyle name="Normal 9 2 2 2 3 3 2 2 3" xfId="49907" xr:uid="{00000000-0005-0000-0000-0000F1C20000}"/>
    <cellStyle name="Normal 9 2 2 2 3 3 2 3" xfId="49908" xr:uid="{00000000-0005-0000-0000-0000F2C20000}"/>
    <cellStyle name="Normal 9 2 2 2 3 3 2 3 2" xfId="49909" xr:uid="{00000000-0005-0000-0000-0000F3C20000}"/>
    <cellStyle name="Normal 9 2 2 2 3 3 2 3 2 2" xfId="49910" xr:uid="{00000000-0005-0000-0000-0000F4C20000}"/>
    <cellStyle name="Normal 9 2 2 2 3 3 2 3 3" xfId="49911" xr:uid="{00000000-0005-0000-0000-0000F5C20000}"/>
    <cellStyle name="Normal 9 2 2 2 3 3 2 4" xfId="49912" xr:uid="{00000000-0005-0000-0000-0000F6C20000}"/>
    <cellStyle name="Normal 9 2 2 2 3 3 2 4 2" xfId="49913" xr:uid="{00000000-0005-0000-0000-0000F7C20000}"/>
    <cellStyle name="Normal 9 2 2 2 3 3 2 5" xfId="49914" xr:uid="{00000000-0005-0000-0000-0000F8C20000}"/>
    <cellStyle name="Normal 9 2 2 2 3 3 3" xfId="49915" xr:uid="{00000000-0005-0000-0000-0000F9C20000}"/>
    <cellStyle name="Normal 9 2 2 2 3 3 3 2" xfId="49916" xr:uid="{00000000-0005-0000-0000-0000FAC20000}"/>
    <cellStyle name="Normal 9 2 2 2 3 3 3 2 2" xfId="49917" xr:uid="{00000000-0005-0000-0000-0000FBC20000}"/>
    <cellStyle name="Normal 9 2 2 2 3 3 3 3" xfId="49918" xr:uid="{00000000-0005-0000-0000-0000FCC20000}"/>
    <cellStyle name="Normal 9 2 2 2 3 3 4" xfId="49919" xr:uid="{00000000-0005-0000-0000-0000FDC20000}"/>
    <cellStyle name="Normal 9 2 2 2 3 3 4 2" xfId="49920" xr:uid="{00000000-0005-0000-0000-0000FEC20000}"/>
    <cellStyle name="Normal 9 2 2 2 3 3 4 2 2" xfId="49921" xr:uid="{00000000-0005-0000-0000-0000FFC20000}"/>
    <cellStyle name="Normal 9 2 2 2 3 3 4 3" xfId="49922" xr:uid="{00000000-0005-0000-0000-000000C30000}"/>
    <cellStyle name="Normal 9 2 2 2 3 3 5" xfId="49923" xr:uid="{00000000-0005-0000-0000-000001C30000}"/>
    <cellStyle name="Normal 9 2 2 2 3 3 5 2" xfId="49924" xr:uid="{00000000-0005-0000-0000-000002C30000}"/>
    <cellStyle name="Normal 9 2 2 2 3 3 6" xfId="49925" xr:uid="{00000000-0005-0000-0000-000003C30000}"/>
    <cellStyle name="Normal 9 2 2 2 3 3 6 2" xfId="49926" xr:uid="{00000000-0005-0000-0000-000004C30000}"/>
    <cellStyle name="Normal 9 2 2 2 3 3 7" xfId="49927" xr:uid="{00000000-0005-0000-0000-000005C30000}"/>
    <cellStyle name="Normal 9 2 2 2 3 4" xfId="49928" xr:uid="{00000000-0005-0000-0000-000006C30000}"/>
    <cellStyle name="Normal 9 2 2 2 3 4 2" xfId="49929" xr:uid="{00000000-0005-0000-0000-000007C30000}"/>
    <cellStyle name="Normal 9 2 2 2 3 4 2 2" xfId="49930" xr:uid="{00000000-0005-0000-0000-000008C30000}"/>
    <cellStyle name="Normal 9 2 2 2 3 4 2 2 2" xfId="49931" xr:uid="{00000000-0005-0000-0000-000009C30000}"/>
    <cellStyle name="Normal 9 2 2 2 3 4 2 2 2 2" xfId="49932" xr:uid="{00000000-0005-0000-0000-00000AC30000}"/>
    <cellStyle name="Normal 9 2 2 2 3 4 2 2 3" xfId="49933" xr:uid="{00000000-0005-0000-0000-00000BC30000}"/>
    <cellStyle name="Normal 9 2 2 2 3 4 2 3" xfId="49934" xr:uid="{00000000-0005-0000-0000-00000CC30000}"/>
    <cellStyle name="Normal 9 2 2 2 3 4 2 3 2" xfId="49935" xr:uid="{00000000-0005-0000-0000-00000DC30000}"/>
    <cellStyle name="Normal 9 2 2 2 3 4 2 3 2 2" xfId="49936" xr:uid="{00000000-0005-0000-0000-00000EC30000}"/>
    <cellStyle name="Normal 9 2 2 2 3 4 2 3 3" xfId="49937" xr:uid="{00000000-0005-0000-0000-00000FC30000}"/>
    <cellStyle name="Normal 9 2 2 2 3 4 2 4" xfId="49938" xr:uid="{00000000-0005-0000-0000-000010C30000}"/>
    <cellStyle name="Normal 9 2 2 2 3 4 2 4 2" xfId="49939" xr:uid="{00000000-0005-0000-0000-000011C30000}"/>
    <cellStyle name="Normal 9 2 2 2 3 4 2 5" xfId="49940" xr:uid="{00000000-0005-0000-0000-000012C30000}"/>
    <cellStyle name="Normal 9 2 2 2 3 4 3" xfId="49941" xr:uid="{00000000-0005-0000-0000-000013C30000}"/>
    <cellStyle name="Normal 9 2 2 2 3 4 3 2" xfId="49942" xr:uid="{00000000-0005-0000-0000-000014C30000}"/>
    <cellStyle name="Normal 9 2 2 2 3 4 3 2 2" xfId="49943" xr:uid="{00000000-0005-0000-0000-000015C30000}"/>
    <cellStyle name="Normal 9 2 2 2 3 4 3 3" xfId="49944" xr:uid="{00000000-0005-0000-0000-000016C30000}"/>
    <cellStyle name="Normal 9 2 2 2 3 4 4" xfId="49945" xr:uid="{00000000-0005-0000-0000-000017C30000}"/>
    <cellStyle name="Normal 9 2 2 2 3 4 4 2" xfId="49946" xr:uid="{00000000-0005-0000-0000-000018C30000}"/>
    <cellStyle name="Normal 9 2 2 2 3 4 4 2 2" xfId="49947" xr:uid="{00000000-0005-0000-0000-000019C30000}"/>
    <cellStyle name="Normal 9 2 2 2 3 4 4 3" xfId="49948" xr:uid="{00000000-0005-0000-0000-00001AC30000}"/>
    <cellStyle name="Normal 9 2 2 2 3 4 5" xfId="49949" xr:uid="{00000000-0005-0000-0000-00001BC30000}"/>
    <cellStyle name="Normal 9 2 2 2 3 4 5 2" xfId="49950" xr:uid="{00000000-0005-0000-0000-00001CC30000}"/>
    <cellStyle name="Normal 9 2 2 2 3 4 6" xfId="49951" xr:uid="{00000000-0005-0000-0000-00001DC30000}"/>
    <cellStyle name="Normal 9 2 2 2 3 4 6 2" xfId="49952" xr:uid="{00000000-0005-0000-0000-00001EC30000}"/>
    <cellStyle name="Normal 9 2 2 2 3 4 7" xfId="49953" xr:uid="{00000000-0005-0000-0000-00001FC30000}"/>
    <cellStyle name="Normal 9 2 2 2 3 5" xfId="49954" xr:uid="{00000000-0005-0000-0000-000020C30000}"/>
    <cellStyle name="Normal 9 2 2 2 3 5 2" xfId="49955" xr:uid="{00000000-0005-0000-0000-000021C30000}"/>
    <cellStyle name="Normal 9 2 2 2 3 5 2 2" xfId="49956" xr:uid="{00000000-0005-0000-0000-000022C30000}"/>
    <cellStyle name="Normal 9 2 2 2 3 5 2 2 2" xfId="49957" xr:uid="{00000000-0005-0000-0000-000023C30000}"/>
    <cellStyle name="Normal 9 2 2 2 3 5 2 3" xfId="49958" xr:uid="{00000000-0005-0000-0000-000024C30000}"/>
    <cellStyle name="Normal 9 2 2 2 3 5 3" xfId="49959" xr:uid="{00000000-0005-0000-0000-000025C30000}"/>
    <cellStyle name="Normal 9 2 2 2 3 5 3 2" xfId="49960" xr:uid="{00000000-0005-0000-0000-000026C30000}"/>
    <cellStyle name="Normal 9 2 2 2 3 5 3 2 2" xfId="49961" xr:uid="{00000000-0005-0000-0000-000027C30000}"/>
    <cellStyle name="Normal 9 2 2 2 3 5 3 3" xfId="49962" xr:uid="{00000000-0005-0000-0000-000028C30000}"/>
    <cellStyle name="Normal 9 2 2 2 3 5 4" xfId="49963" xr:uid="{00000000-0005-0000-0000-000029C30000}"/>
    <cellStyle name="Normal 9 2 2 2 3 5 4 2" xfId="49964" xr:uid="{00000000-0005-0000-0000-00002AC30000}"/>
    <cellStyle name="Normal 9 2 2 2 3 5 5" xfId="49965" xr:uid="{00000000-0005-0000-0000-00002BC30000}"/>
    <cellStyle name="Normal 9 2 2 2 3 6" xfId="49966" xr:uid="{00000000-0005-0000-0000-00002CC30000}"/>
    <cellStyle name="Normal 9 2 2 2 3 6 2" xfId="49967" xr:uid="{00000000-0005-0000-0000-00002DC30000}"/>
    <cellStyle name="Normal 9 2 2 2 3 6 2 2" xfId="49968" xr:uid="{00000000-0005-0000-0000-00002EC30000}"/>
    <cellStyle name="Normal 9 2 2 2 3 6 2 2 2" xfId="49969" xr:uid="{00000000-0005-0000-0000-00002FC30000}"/>
    <cellStyle name="Normal 9 2 2 2 3 6 2 3" xfId="49970" xr:uid="{00000000-0005-0000-0000-000030C30000}"/>
    <cellStyle name="Normal 9 2 2 2 3 6 3" xfId="49971" xr:uid="{00000000-0005-0000-0000-000031C30000}"/>
    <cellStyle name="Normal 9 2 2 2 3 6 3 2" xfId="49972" xr:uid="{00000000-0005-0000-0000-000032C30000}"/>
    <cellStyle name="Normal 9 2 2 2 3 6 4" xfId="49973" xr:uid="{00000000-0005-0000-0000-000033C30000}"/>
    <cellStyle name="Normal 9 2 2 2 3 7" xfId="49974" xr:uid="{00000000-0005-0000-0000-000034C30000}"/>
    <cellStyle name="Normal 9 2 2 2 3 7 2" xfId="49975" xr:uid="{00000000-0005-0000-0000-000035C30000}"/>
    <cellStyle name="Normal 9 2 2 2 3 7 2 2" xfId="49976" xr:uid="{00000000-0005-0000-0000-000036C30000}"/>
    <cellStyle name="Normal 9 2 2 2 3 7 3" xfId="49977" xr:uid="{00000000-0005-0000-0000-000037C30000}"/>
    <cellStyle name="Normal 9 2 2 2 3 8" xfId="49978" xr:uid="{00000000-0005-0000-0000-000038C30000}"/>
    <cellStyle name="Normal 9 2 2 2 3 8 2" xfId="49979" xr:uid="{00000000-0005-0000-0000-000039C30000}"/>
    <cellStyle name="Normal 9 2 2 2 3 8 2 2" xfId="49980" xr:uid="{00000000-0005-0000-0000-00003AC30000}"/>
    <cellStyle name="Normal 9 2 2 2 3 8 3" xfId="49981" xr:uid="{00000000-0005-0000-0000-00003BC30000}"/>
    <cellStyle name="Normal 9 2 2 2 3 9" xfId="49982" xr:uid="{00000000-0005-0000-0000-00003CC30000}"/>
    <cellStyle name="Normal 9 2 2 2 3 9 2" xfId="49983" xr:uid="{00000000-0005-0000-0000-00003DC30000}"/>
    <cellStyle name="Normal 9 2 2 2 4" xfId="49984" xr:uid="{00000000-0005-0000-0000-00003EC30000}"/>
    <cellStyle name="Normal 9 2 2 2 4 10" xfId="49985" xr:uid="{00000000-0005-0000-0000-00003FC30000}"/>
    <cellStyle name="Normal 9 2 2 2 4 10 2" xfId="49986" xr:uid="{00000000-0005-0000-0000-000040C30000}"/>
    <cellStyle name="Normal 9 2 2 2 4 11" xfId="49987" xr:uid="{00000000-0005-0000-0000-000041C30000}"/>
    <cellStyle name="Normal 9 2 2 2 4 2" xfId="49988" xr:uid="{00000000-0005-0000-0000-000042C30000}"/>
    <cellStyle name="Normal 9 2 2 2 4 2 2" xfId="49989" xr:uid="{00000000-0005-0000-0000-000043C30000}"/>
    <cellStyle name="Normal 9 2 2 2 4 2 2 2" xfId="49990" xr:uid="{00000000-0005-0000-0000-000044C30000}"/>
    <cellStyle name="Normal 9 2 2 2 4 2 2 2 2" xfId="49991" xr:uid="{00000000-0005-0000-0000-000045C30000}"/>
    <cellStyle name="Normal 9 2 2 2 4 2 2 2 2 2" xfId="49992" xr:uid="{00000000-0005-0000-0000-000046C30000}"/>
    <cellStyle name="Normal 9 2 2 2 4 2 2 2 2 2 2" xfId="49993" xr:uid="{00000000-0005-0000-0000-000047C30000}"/>
    <cellStyle name="Normal 9 2 2 2 4 2 2 2 2 3" xfId="49994" xr:uid="{00000000-0005-0000-0000-000048C30000}"/>
    <cellStyle name="Normal 9 2 2 2 4 2 2 2 3" xfId="49995" xr:uid="{00000000-0005-0000-0000-000049C30000}"/>
    <cellStyle name="Normal 9 2 2 2 4 2 2 2 3 2" xfId="49996" xr:uid="{00000000-0005-0000-0000-00004AC30000}"/>
    <cellStyle name="Normal 9 2 2 2 4 2 2 2 3 2 2" xfId="49997" xr:uid="{00000000-0005-0000-0000-00004BC30000}"/>
    <cellStyle name="Normal 9 2 2 2 4 2 2 2 3 3" xfId="49998" xr:uid="{00000000-0005-0000-0000-00004CC30000}"/>
    <cellStyle name="Normal 9 2 2 2 4 2 2 2 4" xfId="49999" xr:uid="{00000000-0005-0000-0000-00004DC30000}"/>
    <cellStyle name="Normal 9 2 2 2 4 2 2 2 4 2" xfId="50000" xr:uid="{00000000-0005-0000-0000-00004EC30000}"/>
    <cellStyle name="Normal 9 2 2 2 4 2 2 2 5" xfId="50001" xr:uid="{00000000-0005-0000-0000-00004FC30000}"/>
    <cellStyle name="Normal 9 2 2 2 4 2 2 3" xfId="50002" xr:uid="{00000000-0005-0000-0000-000050C30000}"/>
    <cellStyle name="Normal 9 2 2 2 4 2 2 3 2" xfId="50003" xr:uid="{00000000-0005-0000-0000-000051C30000}"/>
    <cellStyle name="Normal 9 2 2 2 4 2 2 3 2 2" xfId="50004" xr:uid="{00000000-0005-0000-0000-000052C30000}"/>
    <cellStyle name="Normal 9 2 2 2 4 2 2 3 3" xfId="50005" xr:uid="{00000000-0005-0000-0000-000053C30000}"/>
    <cellStyle name="Normal 9 2 2 2 4 2 2 4" xfId="50006" xr:uid="{00000000-0005-0000-0000-000054C30000}"/>
    <cellStyle name="Normal 9 2 2 2 4 2 2 4 2" xfId="50007" xr:uid="{00000000-0005-0000-0000-000055C30000}"/>
    <cellStyle name="Normal 9 2 2 2 4 2 2 4 2 2" xfId="50008" xr:uid="{00000000-0005-0000-0000-000056C30000}"/>
    <cellStyle name="Normal 9 2 2 2 4 2 2 4 3" xfId="50009" xr:uid="{00000000-0005-0000-0000-000057C30000}"/>
    <cellStyle name="Normal 9 2 2 2 4 2 2 5" xfId="50010" xr:uid="{00000000-0005-0000-0000-000058C30000}"/>
    <cellStyle name="Normal 9 2 2 2 4 2 2 5 2" xfId="50011" xr:uid="{00000000-0005-0000-0000-000059C30000}"/>
    <cellStyle name="Normal 9 2 2 2 4 2 2 6" xfId="50012" xr:uid="{00000000-0005-0000-0000-00005AC30000}"/>
    <cellStyle name="Normal 9 2 2 2 4 2 2 6 2" xfId="50013" xr:uid="{00000000-0005-0000-0000-00005BC30000}"/>
    <cellStyle name="Normal 9 2 2 2 4 2 2 7" xfId="50014" xr:uid="{00000000-0005-0000-0000-00005CC30000}"/>
    <cellStyle name="Normal 9 2 2 2 4 2 3" xfId="50015" xr:uid="{00000000-0005-0000-0000-00005DC30000}"/>
    <cellStyle name="Normal 9 2 2 2 4 2 3 2" xfId="50016" xr:uid="{00000000-0005-0000-0000-00005EC30000}"/>
    <cellStyle name="Normal 9 2 2 2 4 2 3 2 2" xfId="50017" xr:uid="{00000000-0005-0000-0000-00005FC30000}"/>
    <cellStyle name="Normal 9 2 2 2 4 2 3 2 2 2" xfId="50018" xr:uid="{00000000-0005-0000-0000-000060C30000}"/>
    <cellStyle name="Normal 9 2 2 2 4 2 3 2 3" xfId="50019" xr:uid="{00000000-0005-0000-0000-000061C30000}"/>
    <cellStyle name="Normal 9 2 2 2 4 2 3 3" xfId="50020" xr:uid="{00000000-0005-0000-0000-000062C30000}"/>
    <cellStyle name="Normal 9 2 2 2 4 2 3 3 2" xfId="50021" xr:uid="{00000000-0005-0000-0000-000063C30000}"/>
    <cellStyle name="Normal 9 2 2 2 4 2 3 3 2 2" xfId="50022" xr:uid="{00000000-0005-0000-0000-000064C30000}"/>
    <cellStyle name="Normal 9 2 2 2 4 2 3 3 3" xfId="50023" xr:uid="{00000000-0005-0000-0000-000065C30000}"/>
    <cellStyle name="Normal 9 2 2 2 4 2 3 4" xfId="50024" xr:uid="{00000000-0005-0000-0000-000066C30000}"/>
    <cellStyle name="Normal 9 2 2 2 4 2 3 4 2" xfId="50025" xr:uid="{00000000-0005-0000-0000-000067C30000}"/>
    <cellStyle name="Normal 9 2 2 2 4 2 3 5" xfId="50026" xr:uid="{00000000-0005-0000-0000-000068C30000}"/>
    <cellStyle name="Normal 9 2 2 2 4 2 4" xfId="50027" xr:uid="{00000000-0005-0000-0000-000069C30000}"/>
    <cellStyle name="Normal 9 2 2 2 4 2 4 2" xfId="50028" xr:uid="{00000000-0005-0000-0000-00006AC30000}"/>
    <cellStyle name="Normal 9 2 2 2 4 2 4 2 2" xfId="50029" xr:uid="{00000000-0005-0000-0000-00006BC30000}"/>
    <cellStyle name="Normal 9 2 2 2 4 2 4 3" xfId="50030" xr:uid="{00000000-0005-0000-0000-00006CC30000}"/>
    <cellStyle name="Normal 9 2 2 2 4 2 5" xfId="50031" xr:uid="{00000000-0005-0000-0000-00006DC30000}"/>
    <cellStyle name="Normal 9 2 2 2 4 2 5 2" xfId="50032" xr:uid="{00000000-0005-0000-0000-00006EC30000}"/>
    <cellStyle name="Normal 9 2 2 2 4 2 5 2 2" xfId="50033" xr:uid="{00000000-0005-0000-0000-00006FC30000}"/>
    <cellStyle name="Normal 9 2 2 2 4 2 5 3" xfId="50034" xr:uid="{00000000-0005-0000-0000-000070C30000}"/>
    <cellStyle name="Normal 9 2 2 2 4 2 6" xfId="50035" xr:uid="{00000000-0005-0000-0000-000071C30000}"/>
    <cellStyle name="Normal 9 2 2 2 4 2 6 2" xfId="50036" xr:uid="{00000000-0005-0000-0000-000072C30000}"/>
    <cellStyle name="Normal 9 2 2 2 4 2 7" xfId="50037" xr:uid="{00000000-0005-0000-0000-000073C30000}"/>
    <cellStyle name="Normal 9 2 2 2 4 2 7 2" xfId="50038" xr:uid="{00000000-0005-0000-0000-000074C30000}"/>
    <cellStyle name="Normal 9 2 2 2 4 2 8" xfId="50039" xr:uid="{00000000-0005-0000-0000-000075C30000}"/>
    <cellStyle name="Normal 9 2 2 2 4 3" xfId="50040" xr:uid="{00000000-0005-0000-0000-000076C30000}"/>
    <cellStyle name="Normal 9 2 2 2 4 3 2" xfId="50041" xr:uid="{00000000-0005-0000-0000-000077C30000}"/>
    <cellStyle name="Normal 9 2 2 2 4 3 2 2" xfId="50042" xr:uid="{00000000-0005-0000-0000-000078C30000}"/>
    <cellStyle name="Normal 9 2 2 2 4 3 2 2 2" xfId="50043" xr:uid="{00000000-0005-0000-0000-000079C30000}"/>
    <cellStyle name="Normal 9 2 2 2 4 3 2 2 2 2" xfId="50044" xr:uid="{00000000-0005-0000-0000-00007AC30000}"/>
    <cellStyle name="Normal 9 2 2 2 4 3 2 2 3" xfId="50045" xr:uid="{00000000-0005-0000-0000-00007BC30000}"/>
    <cellStyle name="Normal 9 2 2 2 4 3 2 3" xfId="50046" xr:uid="{00000000-0005-0000-0000-00007CC30000}"/>
    <cellStyle name="Normal 9 2 2 2 4 3 2 3 2" xfId="50047" xr:uid="{00000000-0005-0000-0000-00007DC30000}"/>
    <cellStyle name="Normal 9 2 2 2 4 3 2 3 2 2" xfId="50048" xr:uid="{00000000-0005-0000-0000-00007EC30000}"/>
    <cellStyle name="Normal 9 2 2 2 4 3 2 3 3" xfId="50049" xr:uid="{00000000-0005-0000-0000-00007FC30000}"/>
    <cellStyle name="Normal 9 2 2 2 4 3 2 4" xfId="50050" xr:uid="{00000000-0005-0000-0000-000080C30000}"/>
    <cellStyle name="Normal 9 2 2 2 4 3 2 4 2" xfId="50051" xr:uid="{00000000-0005-0000-0000-000081C30000}"/>
    <cellStyle name="Normal 9 2 2 2 4 3 2 5" xfId="50052" xr:uid="{00000000-0005-0000-0000-000082C30000}"/>
    <cellStyle name="Normal 9 2 2 2 4 3 3" xfId="50053" xr:uid="{00000000-0005-0000-0000-000083C30000}"/>
    <cellStyle name="Normal 9 2 2 2 4 3 3 2" xfId="50054" xr:uid="{00000000-0005-0000-0000-000084C30000}"/>
    <cellStyle name="Normal 9 2 2 2 4 3 3 2 2" xfId="50055" xr:uid="{00000000-0005-0000-0000-000085C30000}"/>
    <cellStyle name="Normal 9 2 2 2 4 3 3 3" xfId="50056" xr:uid="{00000000-0005-0000-0000-000086C30000}"/>
    <cellStyle name="Normal 9 2 2 2 4 3 4" xfId="50057" xr:uid="{00000000-0005-0000-0000-000087C30000}"/>
    <cellStyle name="Normal 9 2 2 2 4 3 4 2" xfId="50058" xr:uid="{00000000-0005-0000-0000-000088C30000}"/>
    <cellStyle name="Normal 9 2 2 2 4 3 4 2 2" xfId="50059" xr:uid="{00000000-0005-0000-0000-000089C30000}"/>
    <cellStyle name="Normal 9 2 2 2 4 3 4 3" xfId="50060" xr:uid="{00000000-0005-0000-0000-00008AC30000}"/>
    <cellStyle name="Normal 9 2 2 2 4 3 5" xfId="50061" xr:uid="{00000000-0005-0000-0000-00008BC30000}"/>
    <cellStyle name="Normal 9 2 2 2 4 3 5 2" xfId="50062" xr:uid="{00000000-0005-0000-0000-00008CC30000}"/>
    <cellStyle name="Normal 9 2 2 2 4 3 6" xfId="50063" xr:uid="{00000000-0005-0000-0000-00008DC30000}"/>
    <cellStyle name="Normal 9 2 2 2 4 3 6 2" xfId="50064" xr:uid="{00000000-0005-0000-0000-00008EC30000}"/>
    <cellStyle name="Normal 9 2 2 2 4 3 7" xfId="50065" xr:uid="{00000000-0005-0000-0000-00008FC30000}"/>
    <cellStyle name="Normal 9 2 2 2 4 4" xfId="50066" xr:uid="{00000000-0005-0000-0000-000090C30000}"/>
    <cellStyle name="Normal 9 2 2 2 4 4 2" xfId="50067" xr:uid="{00000000-0005-0000-0000-000091C30000}"/>
    <cellStyle name="Normal 9 2 2 2 4 4 2 2" xfId="50068" xr:uid="{00000000-0005-0000-0000-000092C30000}"/>
    <cellStyle name="Normal 9 2 2 2 4 4 2 2 2" xfId="50069" xr:uid="{00000000-0005-0000-0000-000093C30000}"/>
    <cellStyle name="Normal 9 2 2 2 4 4 2 2 2 2" xfId="50070" xr:uid="{00000000-0005-0000-0000-000094C30000}"/>
    <cellStyle name="Normal 9 2 2 2 4 4 2 2 3" xfId="50071" xr:uid="{00000000-0005-0000-0000-000095C30000}"/>
    <cellStyle name="Normal 9 2 2 2 4 4 2 3" xfId="50072" xr:uid="{00000000-0005-0000-0000-000096C30000}"/>
    <cellStyle name="Normal 9 2 2 2 4 4 2 3 2" xfId="50073" xr:uid="{00000000-0005-0000-0000-000097C30000}"/>
    <cellStyle name="Normal 9 2 2 2 4 4 2 3 2 2" xfId="50074" xr:uid="{00000000-0005-0000-0000-000098C30000}"/>
    <cellStyle name="Normal 9 2 2 2 4 4 2 3 3" xfId="50075" xr:uid="{00000000-0005-0000-0000-000099C30000}"/>
    <cellStyle name="Normal 9 2 2 2 4 4 2 4" xfId="50076" xr:uid="{00000000-0005-0000-0000-00009AC30000}"/>
    <cellStyle name="Normal 9 2 2 2 4 4 2 4 2" xfId="50077" xr:uid="{00000000-0005-0000-0000-00009BC30000}"/>
    <cellStyle name="Normal 9 2 2 2 4 4 2 5" xfId="50078" xr:uid="{00000000-0005-0000-0000-00009CC30000}"/>
    <cellStyle name="Normal 9 2 2 2 4 4 3" xfId="50079" xr:uid="{00000000-0005-0000-0000-00009DC30000}"/>
    <cellStyle name="Normal 9 2 2 2 4 4 3 2" xfId="50080" xr:uid="{00000000-0005-0000-0000-00009EC30000}"/>
    <cellStyle name="Normal 9 2 2 2 4 4 3 2 2" xfId="50081" xr:uid="{00000000-0005-0000-0000-00009FC30000}"/>
    <cellStyle name="Normal 9 2 2 2 4 4 3 3" xfId="50082" xr:uid="{00000000-0005-0000-0000-0000A0C30000}"/>
    <cellStyle name="Normal 9 2 2 2 4 4 4" xfId="50083" xr:uid="{00000000-0005-0000-0000-0000A1C30000}"/>
    <cellStyle name="Normal 9 2 2 2 4 4 4 2" xfId="50084" xr:uid="{00000000-0005-0000-0000-0000A2C30000}"/>
    <cellStyle name="Normal 9 2 2 2 4 4 4 2 2" xfId="50085" xr:uid="{00000000-0005-0000-0000-0000A3C30000}"/>
    <cellStyle name="Normal 9 2 2 2 4 4 4 3" xfId="50086" xr:uid="{00000000-0005-0000-0000-0000A4C30000}"/>
    <cellStyle name="Normal 9 2 2 2 4 4 5" xfId="50087" xr:uid="{00000000-0005-0000-0000-0000A5C30000}"/>
    <cellStyle name="Normal 9 2 2 2 4 4 5 2" xfId="50088" xr:uid="{00000000-0005-0000-0000-0000A6C30000}"/>
    <cellStyle name="Normal 9 2 2 2 4 4 6" xfId="50089" xr:uid="{00000000-0005-0000-0000-0000A7C30000}"/>
    <cellStyle name="Normal 9 2 2 2 4 4 6 2" xfId="50090" xr:uid="{00000000-0005-0000-0000-0000A8C30000}"/>
    <cellStyle name="Normal 9 2 2 2 4 4 7" xfId="50091" xr:uid="{00000000-0005-0000-0000-0000A9C30000}"/>
    <cellStyle name="Normal 9 2 2 2 4 5" xfId="50092" xr:uid="{00000000-0005-0000-0000-0000AAC30000}"/>
    <cellStyle name="Normal 9 2 2 2 4 5 2" xfId="50093" xr:uid="{00000000-0005-0000-0000-0000ABC30000}"/>
    <cellStyle name="Normal 9 2 2 2 4 5 2 2" xfId="50094" xr:uid="{00000000-0005-0000-0000-0000ACC30000}"/>
    <cellStyle name="Normal 9 2 2 2 4 5 2 2 2" xfId="50095" xr:uid="{00000000-0005-0000-0000-0000ADC30000}"/>
    <cellStyle name="Normal 9 2 2 2 4 5 2 3" xfId="50096" xr:uid="{00000000-0005-0000-0000-0000AEC30000}"/>
    <cellStyle name="Normal 9 2 2 2 4 5 3" xfId="50097" xr:uid="{00000000-0005-0000-0000-0000AFC30000}"/>
    <cellStyle name="Normal 9 2 2 2 4 5 3 2" xfId="50098" xr:uid="{00000000-0005-0000-0000-0000B0C30000}"/>
    <cellStyle name="Normal 9 2 2 2 4 5 3 2 2" xfId="50099" xr:uid="{00000000-0005-0000-0000-0000B1C30000}"/>
    <cellStyle name="Normal 9 2 2 2 4 5 3 3" xfId="50100" xr:uid="{00000000-0005-0000-0000-0000B2C30000}"/>
    <cellStyle name="Normal 9 2 2 2 4 5 4" xfId="50101" xr:uid="{00000000-0005-0000-0000-0000B3C30000}"/>
    <cellStyle name="Normal 9 2 2 2 4 5 4 2" xfId="50102" xr:uid="{00000000-0005-0000-0000-0000B4C30000}"/>
    <cellStyle name="Normal 9 2 2 2 4 5 5" xfId="50103" xr:uid="{00000000-0005-0000-0000-0000B5C30000}"/>
    <cellStyle name="Normal 9 2 2 2 4 6" xfId="50104" xr:uid="{00000000-0005-0000-0000-0000B6C30000}"/>
    <cellStyle name="Normal 9 2 2 2 4 6 2" xfId="50105" xr:uid="{00000000-0005-0000-0000-0000B7C30000}"/>
    <cellStyle name="Normal 9 2 2 2 4 6 2 2" xfId="50106" xr:uid="{00000000-0005-0000-0000-0000B8C30000}"/>
    <cellStyle name="Normal 9 2 2 2 4 6 2 2 2" xfId="50107" xr:uid="{00000000-0005-0000-0000-0000B9C30000}"/>
    <cellStyle name="Normal 9 2 2 2 4 6 2 3" xfId="50108" xr:uid="{00000000-0005-0000-0000-0000BAC30000}"/>
    <cellStyle name="Normal 9 2 2 2 4 6 3" xfId="50109" xr:uid="{00000000-0005-0000-0000-0000BBC30000}"/>
    <cellStyle name="Normal 9 2 2 2 4 6 3 2" xfId="50110" xr:uid="{00000000-0005-0000-0000-0000BCC30000}"/>
    <cellStyle name="Normal 9 2 2 2 4 6 4" xfId="50111" xr:uid="{00000000-0005-0000-0000-0000BDC30000}"/>
    <cellStyle name="Normal 9 2 2 2 4 7" xfId="50112" xr:uid="{00000000-0005-0000-0000-0000BEC30000}"/>
    <cellStyle name="Normal 9 2 2 2 4 7 2" xfId="50113" xr:uid="{00000000-0005-0000-0000-0000BFC30000}"/>
    <cellStyle name="Normal 9 2 2 2 4 7 2 2" xfId="50114" xr:uid="{00000000-0005-0000-0000-0000C0C30000}"/>
    <cellStyle name="Normal 9 2 2 2 4 7 3" xfId="50115" xr:uid="{00000000-0005-0000-0000-0000C1C30000}"/>
    <cellStyle name="Normal 9 2 2 2 4 8" xfId="50116" xr:uid="{00000000-0005-0000-0000-0000C2C30000}"/>
    <cellStyle name="Normal 9 2 2 2 4 8 2" xfId="50117" xr:uid="{00000000-0005-0000-0000-0000C3C30000}"/>
    <cellStyle name="Normal 9 2 2 2 4 8 2 2" xfId="50118" xr:uid="{00000000-0005-0000-0000-0000C4C30000}"/>
    <cellStyle name="Normal 9 2 2 2 4 8 3" xfId="50119" xr:uid="{00000000-0005-0000-0000-0000C5C30000}"/>
    <cellStyle name="Normal 9 2 2 2 4 9" xfId="50120" xr:uid="{00000000-0005-0000-0000-0000C6C30000}"/>
    <cellStyle name="Normal 9 2 2 2 4 9 2" xfId="50121" xr:uid="{00000000-0005-0000-0000-0000C7C30000}"/>
    <cellStyle name="Normal 9 2 2 2 5" xfId="50122" xr:uid="{00000000-0005-0000-0000-0000C8C30000}"/>
    <cellStyle name="Normal 9 2 2 2 5 10" xfId="50123" xr:uid="{00000000-0005-0000-0000-0000C9C30000}"/>
    <cellStyle name="Normal 9 2 2 2 5 10 2" xfId="50124" xr:uid="{00000000-0005-0000-0000-0000CAC30000}"/>
    <cellStyle name="Normal 9 2 2 2 5 11" xfId="50125" xr:uid="{00000000-0005-0000-0000-0000CBC30000}"/>
    <cellStyle name="Normal 9 2 2 2 5 2" xfId="50126" xr:uid="{00000000-0005-0000-0000-0000CCC30000}"/>
    <cellStyle name="Normal 9 2 2 2 5 2 2" xfId="50127" xr:uid="{00000000-0005-0000-0000-0000CDC30000}"/>
    <cellStyle name="Normal 9 2 2 2 5 2 2 2" xfId="50128" xr:uid="{00000000-0005-0000-0000-0000CEC30000}"/>
    <cellStyle name="Normal 9 2 2 2 5 2 2 2 2" xfId="50129" xr:uid="{00000000-0005-0000-0000-0000CFC30000}"/>
    <cellStyle name="Normal 9 2 2 2 5 2 2 2 2 2" xfId="50130" xr:uid="{00000000-0005-0000-0000-0000D0C30000}"/>
    <cellStyle name="Normal 9 2 2 2 5 2 2 2 2 2 2" xfId="50131" xr:uid="{00000000-0005-0000-0000-0000D1C30000}"/>
    <cellStyle name="Normal 9 2 2 2 5 2 2 2 2 3" xfId="50132" xr:uid="{00000000-0005-0000-0000-0000D2C30000}"/>
    <cellStyle name="Normal 9 2 2 2 5 2 2 2 3" xfId="50133" xr:uid="{00000000-0005-0000-0000-0000D3C30000}"/>
    <cellStyle name="Normal 9 2 2 2 5 2 2 2 3 2" xfId="50134" xr:uid="{00000000-0005-0000-0000-0000D4C30000}"/>
    <cellStyle name="Normal 9 2 2 2 5 2 2 2 3 2 2" xfId="50135" xr:uid="{00000000-0005-0000-0000-0000D5C30000}"/>
    <cellStyle name="Normal 9 2 2 2 5 2 2 2 3 3" xfId="50136" xr:uid="{00000000-0005-0000-0000-0000D6C30000}"/>
    <cellStyle name="Normal 9 2 2 2 5 2 2 2 4" xfId="50137" xr:uid="{00000000-0005-0000-0000-0000D7C30000}"/>
    <cellStyle name="Normal 9 2 2 2 5 2 2 2 4 2" xfId="50138" xr:uid="{00000000-0005-0000-0000-0000D8C30000}"/>
    <cellStyle name="Normal 9 2 2 2 5 2 2 2 5" xfId="50139" xr:uid="{00000000-0005-0000-0000-0000D9C30000}"/>
    <cellStyle name="Normal 9 2 2 2 5 2 2 3" xfId="50140" xr:uid="{00000000-0005-0000-0000-0000DAC30000}"/>
    <cellStyle name="Normal 9 2 2 2 5 2 2 3 2" xfId="50141" xr:uid="{00000000-0005-0000-0000-0000DBC30000}"/>
    <cellStyle name="Normal 9 2 2 2 5 2 2 3 2 2" xfId="50142" xr:uid="{00000000-0005-0000-0000-0000DCC30000}"/>
    <cellStyle name="Normal 9 2 2 2 5 2 2 3 3" xfId="50143" xr:uid="{00000000-0005-0000-0000-0000DDC30000}"/>
    <cellStyle name="Normal 9 2 2 2 5 2 2 4" xfId="50144" xr:uid="{00000000-0005-0000-0000-0000DEC30000}"/>
    <cellStyle name="Normal 9 2 2 2 5 2 2 4 2" xfId="50145" xr:uid="{00000000-0005-0000-0000-0000DFC30000}"/>
    <cellStyle name="Normal 9 2 2 2 5 2 2 4 2 2" xfId="50146" xr:uid="{00000000-0005-0000-0000-0000E0C30000}"/>
    <cellStyle name="Normal 9 2 2 2 5 2 2 4 3" xfId="50147" xr:uid="{00000000-0005-0000-0000-0000E1C30000}"/>
    <cellStyle name="Normal 9 2 2 2 5 2 2 5" xfId="50148" xr:uid="{00000000-0005-0000-0000-0000E2C30000}"/>
    <cellStyle name="Normal 9 2 2 2 5 2 2 5 2" xfId="50149" xr:uid="{00000000-0005-0000-0000-0000E3C30000}"/>
    <cellStyle name="Normal 9 2 2 2 5 2 2 6" xfId="50150" xr:uid="{00000000-0005-0000-0000-0000E4C30000}"/>
    <cellStyle name="Normal 9 2 2 2 5 2 2 6 2" xfId="50151" xr:uid="{00000000-0005-0000-0000-0000E5C30000}"/>
    <cellStyle name="Normal 9 2 2 2 5 2 2 7" xfId="50152" xr:uid="{00000000-0005-0000-0000-0000E6C30000}"/>
    <cellStyle name="Normal 9 2 2 2 5 2 3" xfId="50153" xr:uid="{00000000-0005-0000-0000-0000E7C30000}"/>
    <cellStyle name="Normal 9 2 2 2 5 2 3 2" xfId="50154" xr:uid="{00000000-0005-0000-0000-0000E8C30000}"/>
    <cellStyle name="Normal 9 2 2 2 5 2 3 2 2" xfId="50155" xr:uid="{00000000-0005-0000-0000-0000E9C30000}"/>
    <cellStyle name="Normal 9 2 2 2 5 2 3 2 2 2" xfId="50156" xr:uid="{00000000-0005-0000-0000-0000EAC30000}"/>
    <cellStyle name="Normal 9 2 2 2 5 2 3 2 3" xfId="50157" xr:uid="{00000000-0005-0000-0000-0000EBC30000}"/>
    <cellStyle name="Normal 9 2 2 2 5 2 3 3" xfId="50158" xr:uid="{00000000-0005-0000-0000-0000ECC30000}"/>
    <cellStyle name="Normal 9 2 2 2 5 2 3 3 2" xfId="50159" xr:uid="{00000000-0005-0000-0000-0000EDC30000}"/>
    <cellStyle name="Normal 9 2 2 2 5 2 3 3 2 2" xfId="50160" xr:uid="{00000000-0005-0000-0000-0000EEC30000}"/>
    <cellStyle name="Normal 9 2 2 2 5 2 3 3 3" xfId="50161" xr:uid="{00000000-0005-0000-0000-0000EFC30000}"/>
    <cellStyle name="Normal 9 2 2 2 5 2 3 4" xfId="50162" xr:uid="{00000000-0005-0000-0000-0000F0C30000}"/>
    <cellStyle name="Normal 9 2 2 2 5 2 3 4 2" xfId="50163" xr:uid="{00000000-0005-0000-0000-0000F1C30000}"/>
    <cellStyle name="Normal 9 2 2 2 5 2 3 5" xfId="50164" xr:uid="{00000000-0005-0000-0000-0000F2C30000}"/>
    <cellStyle name="Normal 9 2 2 2 5 2 4" xfId="50165" xr:uid="{00000000-0005-0000-0000-0000F3C30000}"/>
    <cellStyle name="Normal 9 2 2 2 5 2 4 2" xfId="50166" xr:uid="{00000000-0005-0000-0000-0000F4C30000}"/>
    <cellStyle name="Normal 9 2 2 2 5 2 4 2 2" xfId="50167" xr:uid="{00000000-0005-0000-0000-0000F5C30000}"/>
    <cellStyle name="Normal 9 2 2 2 5 2 4 3" xfId="50168" xr:uid="{00000000-0005-0000-0000-0000F6C30000}"/>
    <cellStyle name="Normal 9 2 2 2 5 2 5" xfId="50169" xr:uid="{00000000-0005-0000-0000-0000F7C30000}"/>
    <cellStyle name="Normal 9 2 2 2 5 2 5 2" xfId="50170" xr:uid="{00000000-0005-0000-0000-0000F8C30000}"/>
    <cellStyle name="Normal 9 2 2 2 5 2 5 2 2" xfId="50171" xr:uid="{00000000-0005-0000-0000-0000F9C30000}"/>
    <cellStyle name="Normal 9 2 2 2 5 2 5 3" xfId="50172" xr:uid="{00000000-0005-0000-0000-0000FAC30000}"/>
    <cellStyle name="Normal 9 2 2 2 5 2 6" xfId="50173" xr:uid="{00000000-0005-0000-0000-0000FBC30000}"/>
    <cellStyle name="Normal 9 2 2 2 5 2 6 2" xfId="50174" xr:uid="{00000000-0005-0000-0000-0000FCC30000}"/>
    <cellStyle name="Normal 9 2 2 2 5 2 7" xfId="50175" xr:uid="{00000000-0005-0000-0000-0000FDC30000}"/>
    <cellStyle name="Normal 9 2 2 2 5 2 7 2" xfId="50176" xr:uid="{00000000-0005-0000-0000-0000FEC30000}"/>
    <cellStyle name="Normal 9 2 2 2 5 2 8" xfId="50177" xr:uid="{00000000-0005-0000-0000-0000FFC30000}"/>
    <cellStyle name="Normal 9 2 2 2 5 3" xfId="50178" xr:uid="{00000000-0005-0000-0000-000000C40000}"/>
    <cellStyle name="Normal 9 2 2 2 5 3 2" xfId="50179" xr:uid="{00000000-0005-0000-0000-000001C40000}"/>
    <cellStyle name="Normal 9 2 2 2 5 3 2 2" xfId="50180" xr:uid="{00000000-0005-0000-0000-000002C40000}"/>
    <cellStyle name="Normal 9 2 2 2 5 3 2 2 2" xfId="50181" xr:uid="{00000000-0005-0000-0000-000003C40000}"/>
    <cellStyle name="Normal 9 2 2 2 5 3 2 2 2 2" xfId="50182" xr:uid="{00000000-0005-0000-0000-000004C40000}"/>
    <cellStyle name="Normal 9 2 2 2 5 3 2 2 3" xfId="50183" xr:uid="{00000000-0005-0000-0000-000005C40000}"/>
    <cellStyle name="Normal 9 2 2 2 5 3 2 3" xfId="50184" xr:uid="{00000000-0005-0000-0000-000006C40000}"/>
    <cellStyle name="Normal 9 2 2 2 5 3 2 3 2" xfId="50185" xr:uid="{00000000-0005-0000-0000-000007C40000}"/>
    <cellStyle name="Normal 9 2 2 2 5 3 2 3 2 2" xfId="50186" xr:uid="{00000000-0005-0000-0000-000008C40000}"/>
    <cellStyle name="Normal 9 2 2 2 5 3 2 3 3" xfId="50187" xr:uid="{00000000-0005-0000-0000-000009C40000}"/>
    <cellStyle name="Normal 9 2 2 2 5 3 2 4" xfId="50188" xr:uid="{00000000-0005-0000-0000-00000AC40000}"/>
    <cellStyle name="Normal 9 2 2 2 5 3 2 4 2" xfId="50189" xr:uid="{00000000-0005-0000-0000-00000BC40000}"/>
    <cellStyle name="Normal 9 2 2 2 5 3 2 5" xfId="50190" xr:uid="{00000000-0005-0000-0000-00000CC40000}"/>
    <cellStyle name="Normal 9 2 2 2 5 3 3" xfId="50191" xr:uid="{00000000-0005-0000-0000-00000DC40000}"/>
    <cellStyle name="Normal 9 2 2 2 5 3 3 2" xfId="50192" xr:uid="{00000000-0005-0000-0000-00000EC40000}"/>
    <cellStyle name="Normal 9 2 2 2 5 3 3 2 2" xfId="50193" xr:uid="{00000000-0005-0000-0000-00000FC40000}"/>
    <cellStyle name="Normal 9 2 2 2 5 3 3 3" xfId="50194" xr:uid="{00000000-0005-0000-0000-000010C40000}"/>
    <cellStyle name="Normal 9 2 2 2 5 3 4" xfId="50195" xr:uid="{00000000-0005-0000-0000-000011C40000}"/>
    <cellStyle name="Normal 9 2 2 2 5 3 4 2" xfId="50196" xr:uid="{00000000-0005-0000-0000-000012C40000}"/>
    <cellStyle name="Normal 9 2 2 2 5 3 4 2 2" xfId="50197" xr:uid="{00000000-0005-0000-0000-000013C40000}"/>
    <cellStyle name="Normal 9 2 2 2 5 3 4 3" xfId="50198" xr:uid="{00000000-0005-0000-0000-000014C40000}"/>
    <cellStyle name="Normal 9 2 2 2 5 3 5" xfId="50199" xr:uid="{00000000-0005-0000-0000-000015C40000}"/>
    <cellStyle name="Normal 9 2 2 2 5 3 5 2" xfId="50200" xr:uid="{00000000-0005-0000-0000-000016C40000}"/>
    <cellStyle name="Normal 9 2 2 2 5 3 6" xfId="50201" xr:uid="{00000000-0005-0000-0000-000017C40000}"/>
    <cellStyle name="Normal 9 2 2 2 5 3 6 2" xfId="50202" xr:uid="{00000000-0005-0000-0000-000018C40000}"/>
    <cellStyle name="Normal 9 2 2 2 5 3 7" xfId="50203" xr:uid="{00000000-0005-0000-0000-000019C40000}"/>
    <cellStyle name="Normal 9 2 2 2 5 4" xfId="50204" xr:uid="{00000000-0005-0000-0000-00001AC40000}"/>
    <cellStyle name="Normal 9 2 2 2 5 4 2" xfId="50205" xr:uid="{00000000-0005-0000-0000-00001BC40000}"/>
    <cellStyle name="Normal 9 2 2 2 5 4 2 2" xfId="50206" xr:uid="{00000000-0005-0000-0000-00001CC40000}"/>
    <cellStyle name="Normal 9 2 2 2 5 4 2 2 2" xfId="50207" xr:uid="{00000000-0005-0000-0000-00001DC40000}"/>
    <cellStyle name="Normal 9 2 2 2 5 4 2 2 2 2" xfId="50208" xr:uid="{00000000-0005-0000-0000-00001EC40000}"/>
    <cellStyle name="Normal 9 2 2 2 5 4 2 2 3" xfId="50209" xr:uid="{00000000-0005-0000-0000-00001FC40000}"/>
    <cellStyle name="Normal 9 2 2 2 5 4 2 3" xfId="50210" xr:uid="{00000000-0005-0000-0000-000020C40000}"/>
    <cellStyle name="Normal 9 2 2 2 5 4 2 3 2" xfId="50211" xr:uid="{00000000-0005-0000-0000-000021C40000}"/>
    <cellStyle name="Normal 9 2 2 2 5 4 2 3 2 2" xfId="50212" xr:uid="{00000000-0005-0000-0000-000022C40000}"/>
    <cellStyle name="Normal 9 2 2 2 5 4 2 3 3" xfId="50213" xr:uid="{00000000-0005-0000-0000-000023C40000}"/>
    <cellStyle name="Normal 9 2 2 2 5 4 2 4" xfId="50214" xr:uid="{00000000-0005-0000-0000-000024C40000}"/>
    <cellStyle name="Normal 9 2 2 2 5 4 2 4 2" xfId="50215" xr:uid="{00000000-0005-0000-0000-000025C40000}"/>
    <cellStyle name="Normal 9 2 2 2 5 4 2 5" xfId="50216" xr:uid="{00000000-0005-0000-0000-000026C40000}"/>
    <cellStyle name="Normal 9 2 2 2 5 4 3" xfId="50217" xr:uid="{00000000-0005-0000-0000-000027C40000}"/>
    <cellStyle name="Normal 9 2 2 2 5 4 3 2" xfId="50218" xr:uid="{00000000-0005-0000-0000-000028C40000}"/>
    <cellStyle name="Normal 9 2 2 2 5 4 3 2 2" xfId="50219" xr:uid="{00000000-0005-0000-0000-000029C40000}"/>
    <cellStyle name="Normal 9 2 2 2 5 4 3 3" xfId="50220" xr:uid="{00000000-0005-0000-0000-00002AC40000}"/>
    <cellStyle name="Normal 9 2 2 2 5 4 4" xfId="50221" xr:uid="{00000000-0005-0000-0000-00002BC40000}"/>
    <cellStyle name="Normal 9 2 2 2 5 4 4 2" xfId="50222" xr:uid="{00000000-0005-0000-0000-00002CC40000}"/>
    <cellStyle name="Normal 9 2 2 2 5 4 4 2 2" xfId="50223" xr:uid="{00000000-0005-0000-0000-00002DC40000}"/>
    <cellStyle name="Normal 9 2 2 2 5 4 4 3" xfId="50224" xr:uid="{00000000-0005-0000-0000-00002EC40000}"/>
    <cellStyle name="Normal 9 2 2 2 5 4 5" xfId="50225" xr:uid="{00000000-0005-0000-0000-00002FC40000}"/>
    <cellStyle name="Normal 9 2 2 2 5 4 5 2" xfId="50226" xr:uid="{00000000-0005-0000-0000-000030C40000}"/>
    <cellStyle name="Normal 9 2 2 2 5 4 6" xfId="50227" xr:uid="{00000000-0005-0000-0000-000031C40000}"/>
    <cellStyle name="Normal 9 2 2 2 5 4 6 2" xfId="50228" xr:uid="{00000000-0005-0000-0000-000032C40000}"/>
    <cellStyle name="Normal 9 2 2 2 5 4 7" xfId="50229" xr:uid="{00000000-0005-0000-0000-000033C40000}"/>
    <cellStyle name="Normal 9 2 2 2 5 5" xfId="50230" xr:uid="{00000000-0005-0000-0000-000034C40000}"/>
    <cellStyle name="Normal 9 2 2 2 5 5 2" xfId="50231" xr:uid="{00000000-0005-0000-0000-000035C40000}"/>
    <cellStyle name="Normal 9 2 2 2 5 5 2 2" xfId="50232" xr:uid="{00000000-0005-0000-0000-000036C40000}"/>
    <cellStyle name="Normal 9 2 2 2 5 5 2 2 2" xfId="50233" xr:uid="{00000000-0005-0000-0000-000037C40000}"/>
    <cellStyle name="Normal 9 2 2 2 5 5 2 3" xfId="50234" xr:uid="{00000000-0005-0000-0000-000038C40000}"/>
    <cellStyle name="Normal 9 2 2 2 5 5 3" xfId="50235" xr:uid="{00000000-0005-0000-0000-000039C40000}"/>
    <cellStyle name="Normal 9 2 2 2 5 5 3 2" xfId="50236" xr:uid="{00000000-0005-0000-0000-00003AC40000}"/>
    <cellStyle name="Normal 9 2 2 2 5 5 3 2 2" xfId="50237" xr:uid="{00000000-0005-0000-0000-00003BC40000}"/>
    <cellStyle name="Normal 9 2 2 2 5 5 3 3" xfId="50238" xr:uid="{00000000-0005-0000-0000-00003CC40000}"/>
    <cellStyle name="Normal 9 2 2 2 5 5 4" xfId="50239" xr:uid="{00000000-0005-0000-0000-00003DC40000}"/>
    <cellStyle name="Normal 9 2 2 2 5 5 4 2" xfId="50240" xr:uid="{00000000-0005-0000-0000-00003EC40000}"/>
    <cellStyle name="Normal 9 2 2 2 5 5 5" xfId="50241" xr:uid="{00000000-0005-0000-0000-00003FC40000}"/>
    <cellStyle name="Normal 9 2 2 2 5 6" xfId="50242" xr:uid="{00000000-0005-0000-0000-000040C40000}"/>
    <cellStyle name="Normal 9 2 2 2 5 6 2" xfId="50243" xr:uid="{00000000-0005-0000-0000-000041C40000}"/>
    <cellStyle name="Normal 9 2 2 2 5 6 2 2" xfId="50244" xr:uid="{00000000-0005-0000-0000-000042C40000}"/>
    <cellStyle name="Normal 9 2 2 2 5 6 2 2 2" xfId="50245" xr:uid="{00000000-0005-0000-0000-000043C40000}"/>
    <cellStyle name="Normal 9 2 2 2 5 6 2 3" xfId="50246" xr:uid="{00000000-0005-0000-0000-000044C40000}"/>
    <cellStyle name="Normal 9 2 2 2 5 6 3" xfId="50247" xr:uid="{00000000-0005-0000-0000-000045C40000}"/>
    <cellStyle name="Normal 9 2 2 2 5 6 3 2" xfId="50248" xr:uid="{00000000-0005-0000-0000-000046C40000}"/>
    <cellStyle name="Normal 9 2 2 2 5 6 4" xfId="50249" xr:uid="{00000000-0005-0000-0000-000047C40000}"/>
    <cellStyle name="Normal 9 2 2 2 5 7" xfId="50250" xr:uid="{00000000-0005-0000-0000-000048C40000}"/>
    <cellStyle name="Normal 9 2 2 2 5 7 2" xfId="50251" xr:uid="{00000000-0005-0000-0000-000049C40000}"/>
    <cellStyle name="Normal 9 2 2 2 5 7 2 2" xfId="50252" xr:uid="{00000000-0005-0000-0000-00004AC40000}"/>
    <cellStyle name="Normal 9 2 2 2 5 7 3" xfId="50253" xr:uid="{00000000-0005-0000-0000-00004BC40000}"/>
    <cellStyle name="Normal 9 2 2 2 5 8" xfId="50254" xr:uid="{00000000-0005-0000-0000-00004CC40000}"/>
    <cellStyle name="Normal 9 2 2 2 5 8 2" xfId="50255" xr:uid="{00000000-0005-0000-0000-00004DC40000}"/>
    <cellStyle name="Normal 9 2 2 2 5 8 2 2" xfId="50256" xr:uid="{00000000-0005-0000-0000-00004EC40000}"/>
    <cellStyle name="Normal 9 2 2 2 5 8 3" xfId="50257" xr:uid="{00000000-0005-0000-0000-00004FC40000}"/>
    <cellStyle name="Normal 9 2 2 2 5 9" xfId="50258" xr:uid="{00000000-0005-0000-0000-000050C40000}"/>
    <cellStyle name="Normal 9 2 2 2 5 9 2" xfId="50259" xr:uid="{00000000-0005-0000-0000-000051C40000}"/>
    <cellStyle name="Normal 9 2 2 2 6" xfId="50260" xr:uid="{00000000-0005-0000-0000-000052C40000}"/>
    <cellStyle name="Normal 9 2 2 2 6 2" xfId="50261" xr:uid="{00000000-0005-0000-0000-000053C40000}"/>
    <cellStyle name="Normal 9 2 2 2 6 2 2" xfId="50262" xr:uid="{00000000-0005-0000-0000-000054C40000}"/>
    <cellStyle name="Normal 9 2 2 2 6 2 2 2" xfId="50263" xr:uid="{00000000-0005-0000-0000-000055C40000}"/>
    <cellStyle name="Normal 9 2 2 2 6 2 2 2 2" xfId="50264" xr:uid="{00000000-0005-0000-0000-000056C40000}"/>
    <cellStyle name="Normal 9 2 2 2 6 2 2 2 2 2" xfId="50265" xr:uid="{00000000-0005-0000-0000-000057C40000}"/>
    <cellStyle name="Normal 9 2 2 2 6 2 2 2 3" xfId="50266" xr:uid="{00000000-0005-0000-0000-000058C40000}"/>
    <cellStyle name="Normal 9 2 2 2 6 2 2 3" xfId="50267" xr:uid="{00000000-0005-0000-0000-000059C40000}"/>
    <cellStyle name="Normal 9 2 2 2 6 2 2 3 2" xfId="50268" xr:uid="{00000000-0005-0000-0000-00005AC40000}"/>
    <cellStyle name="Normal 9 2 2 2 6 2 2 3 2 2" xfId="50269" xr:uid="{00000000-0005-0000-0000-00005BC40000}"/>
    <cellStyle name="Normal 9 2 2 2 6 2 2 3 3" xfId="50270" xr:uid="{00000000-0005-0000-0000-00005CC40000}"/>
    <cellStyle name="Normal 9 2 2 2 6 2 2 4" xfId="50271" xr:uid="{00000000-0005-0000-0000-00005DC40000}"/>
    <cellStyle name="Normal 9 2 2 2 6 2 2 4 2" xfId="50272" xr:uid="{00000000-0005-0000-0000-00005EC40000}"/>
    <cellStyle name="Normal 9 2 2 2 6 2 2 5" xfId="50273" xr:uid="{00000000-0005-0000-0000-00005FC40000}"/>
    <cellStyle name="Normal 9 2 2 2 6 2 3" xfId="50274" xr:uid="{00000000-0005-0000-0000-000060C40000}"/>
    <cellStyle name="Normal 9 2 2 2 6 2 3 2" xfId="50275" xr:uid="{00000000-0005-0000-0000-000061C40000}"/>
    <cellStyle name="Normal 9 2 2 2 6 2 3 2 2" xfId="50276" xr:uid="{00000000-0005-0000-0000-000062C40000}"/>
    <cellStyle name="Normal 9 2 2 2 6 2 3 3" xfId="50277" xr:uid="{00000000-0005-0000-0000-000063C40000}"/>
    <cellStyle name="Normal 9 2 2 2 6 2 4" xfId="50278" xr:uid="{00000000-0005-0000-0000-000064C40000}"/>
    <cellStyle name="Normal 9 2 2 2 6 2 4 2" xfId="50279" xr:uid="{00000000-0005-0000-0000-000065C40000}"/>
    <cellStyle name="Normal 9 2 2 2 6 2 4 2 2" xfId="50280" xr:uid="{00000000-0005-0000-0000-000066C40000}"/>
    <cellStyle name="Normal 9 2 2 2 6 2 4 3" xfId="50281" xr:uid="{00000000-0005-0000-0000-000067C40000}"/>
    <cellStyle name="Normal 9 2 2 2 6 2 5" xfId="50282" xr:uid="{00000000-0005-0000-0000-000068C40000}"/>
    <cellStyle name="Normal 9 2 2 2 6 2 5 2" xfId="50283" xr:uid="{00000000-0005-0000-0000-000069C40000}"/>
    <cellStyle name="Normal 9 2 2 2 6 2 6" xfId="50284" xr:uid="{00000000-0005-0000-0000-00006AC40000}"/>
    <cellStyle name="Normal 9 2 2 2 6 2 6 2" xfId="50285" xr:uid="{00000000-0005-0000-0000-00006BC40000}"/>
    <cellStyle name="Normal 9 2 2 2 6 2 7" xfId="50286" xr:uid="{00000000-0005-0000-0000-00006CC40000}"/>
    <cellStyle name="Normal 9 2 2 2 6 3" xfId="50287" xr:uid="{00000000-0005-0000-0000-00006DC40000}"/>
    <cellStyle name="Normal 9 2 2 2 6 3 2" xfId="50288" xr:uid="{00000000-0005-0000-0000-00006EC40000}"/>
    <cellStyle name="Normal 9 2 2 2 6 3 2 2" xfId="50289" xr:uid="{00000000-0005-0000-0000-00006FC40000}"/>
    <cellStyle name="Normal 9 2 2 2 6 3 2 2 2" xfId="50290" xr:uid="{00000000-0005-0000-0000-000070C40000}"/>
    <cellStyle name="Normal 9 2 2 2 6 3 2 3" xfId="50291" xr:uid="{00000000-0005-0000-0000-000071C40000}"/>
    <cellStyle name="Normal 9 2 2 2 6 3 3" xfId="50292" xr:uid="{00000000-0005-0000-0000-000072C40000}"/>
    <cellStyle name="Normal 9 2 2 2 6 3 3 2" xfId="50293" xr:uid="{00000000-0005-0000-0000-000073C40000}"/>
    <cellStyle name="Normal 9 2 2 2 6 3 3 2 2" xfId="50294" xr:uid="{00000000-0005-0000-0000-000074C40000}"/>
    <cellStyle name="Normal 9 2 2 2 6 3 3 3" xfId="50295" xr:uid="{00000000-0005-0000-0000-000075C40000}"/>
    <cellStyle name="Normal 9 2 2 2 6 3 4" xfId="50296" xr:uid="{00000000-0005-0000-0000-000076C40000}"/>
    <cellStyle name="Normal 9 2 2 2 6 3 4 2" xfId="50297" xr:uid="{00000000-0005-0000-0000-000077C40000}"/>
    <cellStyle name="Normal 9 2 2 2 6 3 5" xfId="50298" xr:uid="{00000000-0005-0000-0000-000078C40000}"/>
    <cellStyle name="Normal 9 2 2 2 6 4" xfId="50299" xr:uid="{00000000-0005-0000-0000-000079C40000}"/>
    <cellStyle name="Normal 9 2 2 2 6 4 2" xfId="50300" xr:uid="{00000000-0005-0000-0000-00007AC40000}"/>
    <cellStyle name="Normal 9 2 2 2 6 4 2 2" xfId="50301" xr:uid="{00000000-0005-0000-0000-00007BC40000}"/>
    <cellStyle name="Normal 9 2 2 2 6 4 3" xfId="50302" xr:uid="{00000000-0005-0000-0000-00007CC40000}"/>
    <cellStyle name="Normal 9 2 2 2 6 5" xfId="50303" xr:uid="{00000000-0005-0000-0000-00007DC40000}"/>
    <cellStyle name="Normal 9 2 2 2 6 5 2" xfId="50304" xr:uid="{00000000-0005-0000-0000-00007EC40000}"/>
    <cellStyle name="Normal 9 2 2 2 6 5 2 2" xfId="50305" xr:uid="{00000000-0005-0000-0000-00007FC40000}"/>
    <cellStyle name="Normal 9 2 2 2 6 5 3" xfId="50306" xr:uid="{00000000-0005-0000-0000-000080C40000}"/>
    <cellStyle name="Normal 9 2 2 2 6 6" xfId="50307" xr:uid="{00000000-0005-0000-0000-000081C40000}"/>
    <cellStyle name="Normal 9 2 2 2 6 6 2" xfId="50308" xr:uid="{00000000-0005-0000-0000-000082C40000}"/>
    <cellStyle name="Normal 9 2 2 2 6 7" xfId="50309" xr:uid="{00000000-0005-0000-0000-000083C40000}"/>
    <cellStyle name="Normal 9 2 2 2 6 7 2" xfId="50310" xr:uid="{00000000-0005-0000-0000-000084C40000}"/>
    <cellStyle name="Normal 9 2 2 2 6 8" xfId="50311" xr:uid="{00000000-0005-0000-0000-000085C40000}"/>
    <cellStyle name="Normal 9 2 2 2 7" xfId="50312" xr:uid="{00000000-0005-0000-0000-000086C40000}"/>
    <cellStyle name="Normal 9 2 2 2 7 2" xfId="50313" xr:uid="{00000000-0005-0000-0000-000087C40000}"/>
    <cellStyle name="Normal 9 2 2 2 7 2 2" xfId="50314" xr:uid="{00000000-0005-0000-0000-000088C40000}"/>
    <cellStyle name="Normal 9 2 2 2 7 2 2 2" xfId="50315" xr:uid="{00000000-0005-0000-0000-000089C40000}"/>
    <cellStyle name="Normal 9 2 2 2 7 2 2 2 2" xfId="50316" xr:uid="{00000000-0005-0000-0000-00008AC40000}"/>
    <cellStyle name="Normal 9 2 2 2 7 2 2 3" xfId="50317" xr:uid="{00000000-0005-0000-0000-00008BC40000}"/>
    <cellStyle name="Normal 9 2 2 2 7 2 3" xfId="50318" xr:uid="{00000000-0005-0000-0000-00008CC40000}"/>
    <cellStyle name="Normal 9 2 2 2 7 2 3 2" xfId="50319" xr:uid="{00000000-0005-0000-0000-00008DC40000}"/>
    <cellStyle name="Normal 9 2 2 2 7 2 3 2 2" xfId="50320" xr:uid="{00000000-0005-0000-0000-00008EC40000}"/>
    <cellStyle name="Normal 9 2 2 2 7 2 3 3" xfId="50321" xr:uid="{00000000-0005-0000-0000-00008FC40000}"/>
    <cellStyle name="Normal 9 2 2 2 7 2 4" xfId="50322" xr:uid="{00000000-0005-0000-0000-000090C40000}"/>
    <cellStyle name="Normal 9 2 2 2 7 2 4 2" xfId="50323" xr:uid="{00000000-0005-0000-0000-000091C40000}"/>
    <cellStyle name="Normal 9 2 2 2 7 2 5" xfId="50324" xr:uid="{00000000-0005-0000-0000-000092C40000}"/>
    <cellStyle name="Normal 9 2 2 2 7 3" xfId="50325" xr:uid="{00000000-0005-0000-0000-000093C40000}"/>
    <cellStyle name="Normal 9 2 2 2 7 3 2" xfId="50326" xr:uid="{00000000-0005-0000-0000-000094C40000}"/>
    <cellStyle name="Normal 9 2 2 2 7 3 2 2" xfId="50327" xr:uid="{00000000-0005-0000-0000-000095C40000}"/>
    <cellStyle name="Normal 9 2 2 2 7 3 3" xfId="50328" xr:uid="{00000000-0005-0000-0000-000096C40000}"/>
    <cellStyle name="Normal 9 2 2 2 7 4" xfId="50329" xr:uid="{00000000-0005-0000-0000-000097C40000}"/>
    <cellStyle name="Normal 9 2 2 2 7 4 2" xfId="50330" xr:uid="{00000000-0005-0000-0000-000098C40000}"/>
    <cellStyle name="Normal 9 2 2 2 7 4 2 2" xfId="50331" xr:uid="{00000000-0005-0000-0000-000099C40000}"/>
    <cellStyle name="Normal 9 2 2 2 7 4 3" xfId="50332" xr:uid="{00000000-0005-0000-0000-00009AC40000}"/>
    <cellStyle name="Normal 9 2 2 2 7 5" xfId="50333" xr:uid="{00000000-0005-0000-0000-00009BC40000}"/>
    <cellStyle name="Normal 9 2 2 2 7 5 2" xfId="50334" xr:uid="{00000000-0005-0000-0000-00009CC40000}"/>
    <cellStyle name="Normal 9 2 2 2 7 6" xfId="50335" xr:uid="{00000000-0005-0000-0000-00009DC40000}"/>
    <cellStyle name="Normal 9 2 2 2 7 6 2" xfId="50336" xr:uid="{00000000-0005-0000-0000-00009EC40000}"/>
    <cellStyle name="Normal 9 2 2 2 7 7" xfId="50337" xr:uid="{00000000-0005-0000-0000-00009FC40000}"/>
    <cellStyle name="Normal 9 2 2 2 8" xfId="50338" xr:uid="{00000000-0005-0000-0000-0000A0C40000}"/>
    <cellStyle name="Normal 9 2 2 2 8 2" xfId="50339" xr:uid="{00000000-0005-0000-0000-0000A1C40000}"/>
    <cellStyle name="Normal 9 2 2 2 8 2 2" xfId="50340" xr:uid="{00000000-0005-0000-0000-0000A2C40000}"/>
    <cellStyle name="Normal 9 2 2 2 8 2 2 2" xfId="50341" xr:uid="{00000000-0005-0000-0000-0000A3C40000}"/>
    <cellStyle name="Normal 9 2 2 2 8 2 2 2 2" xfId="50342" xr:uid="{00000000-0005-0000-0000-0000A4C40000}"/>
    <cellStyle name="Normal 9 2 2 2 8 2 2 3" xfId="50343" xr:uid="{00000000-0005-0000-0000-0000A5C40000}"/>
    <cellStyle name="Normal 9 2 2 2 8 2 3" xfId="50344" xr:uid="{00000000-0005-0000-0000-0000A6C40000}"/>
    <cellStyle name="Normal 9 2 2 2 8 2 3 2" xfId="50345" xr:uid="{00000000-0005-0000-0000-0000A7C40000}"/>
    <cellStyle name="Normal 9 2 2 2 8 2 3 2 2" xfId="50346" xr:uid="{00000000-0005-0000-0000-0000A8C40000}"/>
    <cellStyle name="Normal 9 2 2 2 8 2 3 3" xfId="50347" xr:uid="{00000000-0005-0000-0000-0000A9C40000}"/>
    <cellStyle name="Normal 9 2 2 2 8 2 4" xfId="50348" xr:uid="{00000000-0005-0000-0000-0000AAC40000}"/>
    <cellStyle name="Normal 9 2 2 2 8 2 4 2" xfId="50349" xr:uid="{00000000-0005-0000-0000-0000ABC40000}"/>
    <cellStyle name="Normal 9 2 2 2 8 2 5" xfId="50350" xr:uid="{00000000-0005-0000-0000-0000ACC40000}"/>
    <cellStyle name="Normal 9 2 2 2 8 3" xfId="50351" xr:uid="{00000000-0005-0000-0000-0000ADC40000}"/>
    <cellStyle name="Normal 9 2 2 2 8 3 2" xfId="50352" xr:uid="{00000000-0005-0000-0000-0000AEC40000}"/>
    <cellStyle name="Normal 9 2 2 2 8 3 2 2" xfId="50353" xr:uid="{00000000-0005-0000-0000-0000AFC40000}"/>
    <cellStyle name="Normal 9 2 2 2 8 3 3" xfId="50354" xr:uid="{00000000-0005-0000-0000-0000B0C40000}"/>
    <cellStyle name="Normal 9 2 2 2 8 4" xfId="50355" xr:uid="{00000000-0005-0000-0000-0000B1C40000}"/>
    <cellStyle name="Normal 9 2 2 2 8 4 2" xfId="50356" xr:uid="{00000000-0005-0000-0000-0000B2C40000}"/>
    <cellStyle name="Normal 9 2 2 2 8 4 2 2" xfId="50357" xr:uid="{00000000-0005-0000-0000-0000B3C40000}"/>
    <cellStyle name="Normal 9 2 2 2 8 4 3" xfId="50358" xr:uid="{00000000-0005-0000-0000-0000B4C40000}"/>
    <cellStyle name="Normal 9 2 2 2 8 5" xfId="50359" xr:uid="{00000000-0005-0000-0000-0000B5C40000}"/>
    <cellStyle name="Normal 9 2 2 2 8 5 2" xfId="50360" xr:uid="{00000000-0005-0000-0000-0000B6C40000}"/>
    <cellStyle name="Normal 9 2 2 2 8 6" xfId="50361" xr:uid="{00000000-0005-0000-0000-0000B7C40000}"/>
    <cellStyle name="Normal 9 2 2 2 8 6 2" xfId="50362" xr:uid="{00000000-0005-0000-0000-0000B8C40000}"/>
    <cellStyle name="Normal 9 2 2 2 8 7" xfId="50363" xr:uid="{00000000-0005-0000-0000-0000B9C40000}"/>
    <cellStyle name="Normal 9 2 2 2 9" xfId="50364" xr:uid="{00000000-0005-0000-0000-0000BAC40000}"/>
    <cellStyle name="Normal 9 2 2 2 9 2" xfId="50365" xr:uid="{00000000-0005-0000-0000-0000BBC40000}"/>
    <cellStyle name="Normal 9 2 2 2 9 2 2" xfId="50366" xr:uid="{00000000-0005-0000-0000-0000BCC40000}"/>
    <cellStyle name="Normal 9 2 2 2 9 2 2 2" xfId="50367" xr:uid="{00000000-0005-0000-0000-0000BDC40000}"/>
    <cellStyle name="Normal 9 2 2 2 9 2 3" xfId="50368" xr:uid="{00000000-0005-0000-0000-0000BEC40000}"/>
    <cellStyle name="Normal 9 2 2 2 9 3" xfId="50369" xr:uid="{00000000-0005-0000-0000-0000BFC40000}"/>
    <cellStyle name="Normal 9 2 2 2 9 3 2" xfId="50370" xr:uid="{00000000-0005-0000-0000-0000C0C40000}"/>
    <cellStyle name="Normal 9 2 2 2 9 3 2 2" xfId="50371" xr:uid="{00000000-0005-0000-0000-0000C1C40000}"/>
    <cellStyle name="Normal 9 2 2 2 9 3 3" xfId="50372" xr:uid="{00000000-0005-0000-0000-0000C2C40000}"/>
    <cellStyle name="Normal 9 2 2 2 9 4" xfId="50373" xr:uid="{00000000-0005-0000-0000-0000C3C40000}"/>
    <cellStyle name="Normal 9 2 2 2 9 4 2" xfId="50374" xr:uid="{00000000-0005-0000-0000-0000C4C40000}"/>
    <cellStyle name="Normal 9 2 2 2 9 5" xfId="50375" xr:uid="{00000000-0005-0000-0000-0000C5C40000}"/>
    <cellStyle name="Normal 9 2 2 3" xfId="50376" xr:uid="{00000000-0005-0000-0000-0000C6C40000}"/>
    <cellStyle name="Normal 9 2 2 3 10" xfId="50377" xr:uid="{00000000-0005-0000-0000-0000C7C40000}"/>
    <cellStyle name="Normal 9 2 2 3 10 2" xfId="50378" xr:uid="{00000000-0005-0000-0000-0000C8C40000}"/>
    <cellStyle name="Normal 9 2 2 3 11" xfId="50379" xr:uid="{00000000-0005-0000-0000-0000C9C40000}"/>
    <cellStyle name="Normal 9 2 2 3 11 2" xfId="50380" xr:uid="{00000000-0005-0000-0000-0000CAC40000}"/>
    <cellStyle name="Normal 9 2 2 3 12" xfId="50381" xr:uid="{00000000-0005-0000-0000-0000CBC40000}"/>
    <cellStyle name="Normal 9 2 2 3 2" xfId="50382" xr:uid="{00000000-0005-0000-0000-0000CCC40000}"/>
    <cellStyle name="Normal 9 2 2 3 2 10" xfId="50383" xr:uid="{00000000-0005-0000-0000-0000CDC40000}"/>
    <cellStyle name="Normal 9 2 2 3 2 10 2" xfId="50384" xr:uid="{00000000-0005-0000-0000-0000CEC40000}"/>
    <cellStyle name="Normal 9 2 2 3 2 11" xfId="50385" xr:uid="{00000000-0005-0000-0000-0000CFC40000}"/>
    <cellStyle name="Normal 9 2 2 3 2 2" xfId="50386" xr:uid="{00000000-0005-0000-0000-0000D0C40000}"/>
    <cellStyle name="Normal 9 2 2 3 2 2 2" xfId="50387" xr:uid="{00000000-0005-0000-0000-0000D1C40000}"/>
    <cellStyle name="Normal 9 2 2 3 2 2 2 2" xfId="50388" xr:uid="{00000000-0005-0000-0000-0000D2C40000}"/>
    <cellStyle name="Normal 9 2 2 3 2 2 2 2 2" xfId="50389" xr:uid="{00000000-0005-0000-0000-0000D3C40000}"/>
    <cellStyle name="Normal 9 2 2 3 2 2 2 2 2 2" xfId="50390" xr:uid="{00000000-0005-0000-0000-0000D4C40000}"/>
    <cellStyle name="Normal 9 2 2 3 2 2 2 2 2 2 2" xfId="50391" xr:uid="{00000000-0005-0000-0000-0000D5C40000}"/>
    <cellStyle name="Normal 9 2 2 3 2 2 2 2 2 3" xfId="50392" xr:uid="{00000000-0005-0000-0000-0000D6C40000}"/>
    <cellStyle name="Normal 9 2 2 3 2 2 2 2 3" xfId="50393" xr:uid="{00000000-0005-0000-0000-0000D7C40000}"/>
    <cellStyle name="Normal 9 2 2 3 2 2 2 2 3 2" xfId="50394" xr:uid="{00000000-0005-0000-0000-0000D8C40000}"/>
    <cellStyle name="Normal 9 2 2 3 2 2 2 2 3 2 2" xfId="50395" xr:uid="{00000000-0005-0000-0000-0000D9C40000}"/>
    <cellStyle name="Normal 9 2 2 3 2 2 2 2 3 3" xfId="50396" xr:uid="{00000000-0005-0000-0000-0000DAC40000}"/>
    <cellStyle name="Normal 9 2 2 3 2 2 2 2 4" xfId="50397" xr:uid="{00000000-0005-0000-0000-0000DBC40000}"/>
    <cellStyle name="Normal 9 2 2 3 2 2 2 2 4 2" xfId="50398" xr:uid="{00000000-0005-0000-0000-0000DCC40000}"/>
    <cellStyle name="Normal 9 2 2 3 2 2 2 2 5" xfId="50399" xr:uid="{00000000-0005-0000-0000-0000DDC40000}"/>
    <cellStyle name="Normal 9 2 2 3 2 2 2 3" xfId="50400" xr:uid="{00000000-0005-0000-0000-0000DEC40000}"/>
    <cellStyle name="Normal 9 2 2 3 2 2 2 3 2" xfId="50401" xr:uid="{00000000-0005-0000-0000-0000DFC40000}"/>
    <cellStyle name="Normal 9 2 2 3 2 2 2 3 2 2" xfId="50402" xr:uid="{00000000-0005-0000-0000-0000E0C40000}"/>
    <cellStyle name="Normal 9 2 2 3 2 2 2 3 3" xfId="50403" xr:uid="{00000000-0005-0000-0000-0000E1C40000}"/>
    <cellStyle name="Normal 9 2 2 3 2 2 2 4" xfId="50404" xr:uid="{00000000-0005-0000-0000-0000E2C40000}"/>
    <cellStyle name="Normal 9 2 2 3 2 2 2 4 2" xfId="50405" xr:uid="{00000000-0005-0000-0000-0000E3C40000}"/>
    <cellStyle name="Normal 9 2 2 3 2 2 2 4 2 2" xfId="50406" xr:uid="{00000000-0005-0000-0000-0000E4C40000}"/>
    <cellStyle name="Normal 9 2 2 3 2 2 2 4 3" xfId="50407" xr:uid="{00000000-0005-0000-0000-0000E5C40000}"/>
    <cellStyle name="Normal 9 2 2 3 2 2 2 5" xfId="50408" xr:uid="{00000000-0005-0000-0000-0000E6C40000}"/>
    <cellStyle name="Normal 9 2 2 3 2 2 2 5 2" xfId="50409" xr:uid="{00000000-0005-0000-0000-0000E7C40000}"/>
    <cellStyle name="Normal 9 2 2 3 2 2 2 6" xfId="50410" xr:uid="{00000000-0005-0000-0000-0000E8C40000}"/>
    <cellStyle name="Normal 9 2 2 3 2 2 2 6 2" xfId="50411" xr:uid="{00000000-0005-0000-0000-0000E9C40000}"/>
    <cellStyle name="Normal 9 2 2 3 2 2 2 7" xfId="50412" xr:uid="{00000000-0005-0000-0000-0000EAC40000}"/>
    <cellStyle name="Normal 9 2 2 3 2 2 3" xfId="50413" xr:uid="{00000000-0005-0000-0000-0000EBC40000}"/>
    <cellStyle name="Normal 9 2 2 3 2 2 3 2" xfId="50414" xr:uid="{00000000-0005-0000-0000-0000ECC40000}"/>
    <cellStyle name="Normal 9 2 2 3 2 2 3 2 2" xfId="50415" xr:uid="{00000000-0005-0000-0000-0000EDC40000}"/>
    <cellStyle name="Normal 9 2 2 3 2 2 3 2 2 2" xfId="50416" xr:uid="{00000000-0005-0000-0000-0000EEC40000}"/>
    <cellStyle name="Normal 9 2 2 3 2 2 3 2 3" xfId="50417" xr:uid="{00000000-0005-0000-0000-0000EFC40000}"/>
    <cellStyle name="Normal 9 2 2 3 2 2 3 3" xfId="50418" xr:uid="{00000000-0005-0000-0000-0000F0C40000}"/>
    <cellStyle name="Normal 9 2 2 3 2 2 3 3 2" xfId="50419" xr:uid="{00000000-0005-0000-0000-0000F1C40000}"/>
    <cellStyle name="Normal 9 2 2 3 2 2 3 3 2 2" xfId="50420" xr:uid="{00000000-0005-0000-0000-0000F2C40000}"/>
    <cellStyle name="Normal 9 2 2 3 2 2 3 3 3" xfId="50421" xr:uid="{00000000-0005-0000-0000-0000F3C40000}"/>
    <cellStyle name="Normal 9 2 2 3 2 2 3 4" xfId="50422" xr:uid="{00000000-0005-0000-0000-0000F4C40000}"/>
    <cellStyle name="Normal 9 2 2 3 2 2 3 4 2" xfId="50423" xr:uid="{00000000-0005-0000-0000-0000F5C40000}"/>
    <cellStyle name="Normal 9 2 2 3 2 2 3 5" xfId="50424" xr:uid="{00000000-0005-0000-0000-0000F6C40000}"/>
    <cellStyle name="Normal 9 2 2 3 2 2 4" xfId="50425" xr:uid="{00000000-0005-0000-0000-0000F7C40000}"/>
    <cellStyle name="Normal 9 2 2 3 2 2 4 2" xfId="50426" xr:uid="{00000000-0005-0000-0000-0000F8C40000}"/>
    <cellStyle name="Normal 9 2 2 3 2 2 4 2 2" xfId="50427" xr:uid="{00000000-0005-0000-0000-0000F9C40000}"/>
    <cellStyle name="Normal 9 2 2 3 2 2 4 3" xfId="50428" xr:uid="{00000000-0005-0000-0000-0000FAC40000}"/>
    <cellStyle name="Normal 9 2 2 3 2 2 5" xfId="50429" xr:uid="{00000000-0005-0000-0000-0000FBC40000}"/>
    <cellStyle name="Normal 9 2 2 3 2 2 5 2" xfId="50430" xr:uid="{00000000-0005-0000-0000-0000FCC40000}"/>
    <cellStyle name="Normal 9 2 2 3 2 2 5 2 2" xfId="50431" xr:uid="{00000000-0005-0000-0000-0000FDC40000}"/>
    <cellStyle name="Normal 9 2 2 3 2 2 5 3" xfId="50432" xr:uid="{00000000-0005-0000-0000-0000FEC40000}"/>
    <cellStyle name="Normal 9 2 2 3 2 2 6" xfId="50433" xr:uid="{00000000-0005-0000-0000-0000FFC40000}"/>
    <cellStyle name="Normal 9 2 2 3 2 2 6 2" xfId="50434" xr:uid="{00000000-0005-0000-0000-000000C50000}"/>
    <cellStyle name="Normal 9 2 2 3 2 2 7" xfId="50435" xr:uid="{00000000-0005-0000-0000-000001C50000}"/>
    <cellStyle name="Normal 9 2 2 3 2 2 7 2" xfId="50436" xr:uid="{00000000-0005-0000-0000-000002C50000}"/>
    <cellStyle name="Normal 9 2 2 3 2 2 8" xfId="50437" xr:uid="{00000000-0005-0000-0000-000003C50000}"/>
    <cellStyle name="Normal 9 2 2 3 2 3" xfId="50438" xr:uid="{00000000-0005-0000-0000-000004C50000}"/>
    <cellStyle name="Normal 9 2 2 3 2 3 2" xfId="50439" xr:uid="{00000000-0005-0000-0000-000005C50000}"/>
    <cellStyle name="Normal 9 2 2 3 2 3 2 2" xfId="50440" xr:uid="{00000000-0005-0000-0000-000006C50000}"/>
    <cellStyle name="Normal 9 2 2 3 2 3 2 2 2" xfId="50441" xr:uid="{00000000-0005-0000-0000-000007C50000}"/>
    <cellStyle name="Normal 9 2 2 3 2 3 2 2 2 2" xfId="50442" xr:uid="{00000000-0005-0000-0000-000008C50000}"/>
    <cellStyle name="Normal 9 2 2 3 2 3 2 2 3" xfId="50443" xr:uid="{00000000-0005-0000-0000-000009C50000}"/>
    <cellStyle name="Normal 9 2 2 3 2 3 2 3" xfId="50444" xr:uid="{00000000-0005-0000-0000-00000AC50000}"/>
    <cellStyle name="Normal 9 2 2 3 2 3 2 3 2" xfId="50445" xr:uid="{00000000-0005-0000-0000-00000BC50000}"/>
    <cellStyle name="Normal 9 2 2 3 2 3 2 3 2 2" xfId="50446" xr:uid="{00000000-0005-0000-0000-00000CC50000}"/>
    <cellStyle name="Normal 9 2 2 3 2 3 2 3 3" xfId="50447" xr:uid="{00000000-0005-0000-0000-00000DC50000}"/>
    <cellStyle name="Normal 9 2 2 3 2 3 2 4" xfId="50448" xr:uid="{00000000-0005-0000-0000-00000EC50000}"/>
    <cellStyle name="Normal 9 2 2 3 2 3 2 4 2" xfId="50449" xr:uid="{00000000-0005-0000-0000-00000FC50000}"/>
    <cellStyle name="Normal 9 2 2 3 2 3 2 5" xfId="50450" xr:uid="{00000000-0005-0000-0000-000010C50000}"/>
    <cellStyle name="Normal 9 2 2 3 2 3 3" xfId="50451" xr:uid="{00000000-0005-0000-0000-000011C50000}"/>
    <cellStyle name="Normal 9 2 2 3 2 3 3 2" xfId="50452" xr:uid="{00000000-0005-0000-0000-000012C50000}"/>
    <cellStyle name="Normal 9 2 2 3 2 3 3 2 2" xfId="50453" xr:uid="{00000000-0005-0000-0000-000013C50000}"/>
    <cellStyle name="Normal 9 2 2 3 2 3 3 3" xfId="50454" xr:uid="{00000000-0005-0000-0000-000014C50000}"/>
    <cellStyle name="Normal 9 2 2 3 2 3 4" xfId="50455" xr:uid="{00000000-0005-0000-0000-000015C50000}"/>
    <cellStyle name="Normal 9 2 2 3 2 3 4 2" xfId="50456" xr:uid="{00000000-0005-0000-0000-000016C50000}"/>
    <cellStyle name="Normal 9 2 2 3 2 3 4 2 2" xfId="50457" xr:uid="{00000000-0005-0000-0000-000017C50000}"/>
    <cellStyle name="Normal 9 2 2 3 2 3 4 3" xfId="50458" xr:uid="{00000000-0005-0000-0000-000018C50000}"/>
    <cellStyle name="Normal 9 2 2 3 2 3 5" xfId="50459" xr:uid="{00000000-0005-0000-0000-000019C50000}"/>
    <cellStyle name="Normal 9 2 2 3 2 3 5 2" xfId="50460" xr:uid="{00000000-0005-0000-0000-00001AC50000}"/>
    <cellStyle name="Normal 9 2 2 3 2 3 6" xfId="50461" xr:uid="{00000000-0005-0000-0000-00001BC50000}"/>
    <cellStyle name="Normal 9 2 2 3 2 3 6 2" xfId="50462" xr:uid="{00000000-0005-0000-0000-00001CC50000}"/>
    <cellStyle name="Normal 9 2 2 3 2 3 7" xfId="50463" xr:uid="{00000000-0005-0000-0000-00001DC50000}"/>
    <cellStyle name="Normal 9 2 2 3 2 4" xfId="50464" xr:uid="{00000000-0005-0000-0000-00001EC50000}"/>
    <cellStyle name="Normal 9 2 2 3 2 4 2" xfId="50465" xr:uid="{00000000-0005-0000-0000-00001FC50000}"/>
    <cellStyle name="Normal 9 2 2 3 2 4 2 2" xfId="50466" xr:uid="{00000000-0005-0000-0000-000020C50000}"/>
    <cellStyle name="Normal 9 2 2 3 2 4 2 2 2" xfId="50467" xr:uid="{00000000-0005-0000-0000-000021C50000}"/>
    <cellStyle name="Normal 9 2 2 3 2 4 2 2 2 2" xfId="50468" xr:uid="{00000000-0005-0000-0000-000022C50000}"/>
    <cellStyle name="Normal 9 2 2 3 2 4 2 2 3" xfId="50469" xr:uid="{00000000-0005-0000-0000-000023C50000}"/>
    <cellStyle name="Normal 9 2 2 3 2 4 2 3" xfId="50470" xr:uid="{00000000-0005-0000-0000-000024C50000}"/>
    <cellStyle name="Normal 9 2 2 3 2 4 2 3 2" xfId="50471" xr:uid="{00000000-0005-0000-0000-000025C50000}"/>
    <cellStyle name="Normal 9 2 2 3 2 4 2 3 2 2" xfId="50472" xr:uid="{00000000-0005-0000-0000-000026C50000}"/>
    <cellStyle name="Normal 9 2 2 3 2 4 2 3 3" xfId="50473" xr:uid="{00000000-0005-0000-0000-000027C50000}"/>
    <cellStyle name="Normal 9 2 2 3 2 4 2 4" xfId="50474" xr:uid="{00000000-0005-0000-0000-000028C50000}"/>
    <cellStyle name="Normal 9 2 2 3 2 4 2 4 2" xfId="50475" xr:uid="{00000000-0005-0000-0000-000029C50000}"/>
    <cellStyle name="Normal 9 2 2 3 2 4 2 5" xfId="50476" xr:uid="{00000000-0005-0000-0000-00002AC50000}"/>
    <cellStyle name="Normal 9 2 2 3 2 4 3" xfId="50477" xr:uid="{00000000-0005-0000-0000-00002BC50000}"/>
    <cellStyle name="Normal 9 2 2 3 2 4 3 2" xfId="50478" xr:uid="{00000000-0005-0000-0000-00002CC50000}"/>
    <cellStyle name="Normal 9 2 2 3 2 4 3 2 2" xfId="50479" xr:uid="{00000000-0005-0000-0000-00002DC50000}"/>
    <cellStyle name="Normal 9 2 2 3 2 4 3 3" xfId="50480" xr:uid="{00000000-0005-0000-0000-00002EC50000}"/>
    <cellStyle name="Normal 9 2 2 3 2 4 4" xfId="50481" xr:uid="{00000000-0005-0000-0000-00002FC50000}"/>
    <cellStyle name="Normal 9 2 2 3 2 4 4 2" xfId="50482" xr:uid="{00000000-0005-0000-0000-000030C50000}"/>
    <cellStyle name="Normal 9 2 2 3 2 4 4 2 2" xfId="50483" xr:uid="{00000000-0005-0000-0000-000031C50000}"/>
    <cellStyle name="Normal 9 2 2 3 2 4 4 3" xfId="50484" xr:uid="{00000000-0005-0000-0000-000032C50000}"/>
    <cellStyle name="Normal 9 2 2 3 2 4 5" xfId="50485" xr:uid="{00000000-0005-0000-0000-000033C50000}"/>
    <cellStyle name="Normal 9 2 2 3 2 4 5 2" xfId="50486" xr:uid="{00000000-0005-0000-0000-000034C50000}"/>
    <cellStyle name="Normal 9 2 2 3 2 4 6" xfId="50487" xr:uid="{00000000-0005-0000-0000-000035C50000}"/>
    <cellStyle name="Normal 9 2 2 3 2 4 6 2" xfId="50488" xr:uid="{00000000-0005-0000-0000-000036C50000}"/>
    <cellStyle name="Normal 9 2 2 3 2 4 7" xfId="50489" xr:uid="{00000000-0005-0000-0000-000037C50000}"/>
    <cellStyle name="Normal 9 2 2 3 2 5" xfId="50490" xr:uid="{00000000-0005-0000-0000-000038C50000}"/>
    <cellStyle name="Normal 9 2 2 3 2 5 2" xfId="50491" xr:uid="{00000000-0005-0000-0000-000039C50000}"/>
    <cellStyle name="Normal 9 2 2 3 2 5 2 2" xfId="50492" xr:uid="{00000000-0005-0000-0000-00003AC50000}"/>
    <cellStyle name="Normal 9 2 2 3 2 5 2 2 2" xfId="50493" xr:uid="{00000000-0005-0000-0000-00003BC50000}"/>
    <cellStyle name="Normal 9 2 2 3 2 5 2 3" xfId="50494" xr:uid="{00000000-0005-0000-0000-00003CC50000}"/>
    <cellStyle name="Normal 9 2 2 3 2 5 3" xfId="50495" xr:uid="{00000000-0005-0000-0000-00003DC50000}"/>
    <cellStyle name="Normal 9 2 2 3 2 5 3 2" xfId="50496" xr:uid="{00000000-0005-0000-0000-00003EC50000}"/>
    <cellStyle name="Normal 9 2 2 3 2 5 3 2 2" xfId="50497" xr:uid="{00000000-0005-0000-0000-00003FC50000}"/>
    <cellStyle name="Normal 9 2 2 3 2 5 3 3" xfId="50498" xr:uid="{00000000-0005-0000-0000-000040C50000}"/>
    <cellStyle name="Normal 9 2 2 3 2 5 4" xfId="50499" xr:uid="{00000000-0005-0000-0000-000041C50000}"/>
    <cellStyle name="Normal 9 2 2 3 2 5 4 2" xfId="50500" xr:uid="{00000000-0005-0000-0000-000042C50000}"/>
    <cellStyle name="Normal 9 2 2 3 2 5 5" xfId="50501" xr:uid="{00000000-0005-0000-0000-000043C50000}"/>
    <cellStyle name="Normal 9 2 2 3 2 6" xfId="50502" xr:uid="{00000000-0005-0000-0000-000044C50000}"/>
    <cellStyle name="Normal 9 2 2 3 2 6 2" xfId="50503" xr:uid="{00000000-0005-0000-0000-000045C50000}"/>
    <cellStyle name="Normal 9 2 2 3 2 6 2 2" xfId="50504" xr:uid="{00000000-0005-0000-0000-000046C50000}"/>
    <cellStyle name="Normal 9 2 2 3 2 6 2 2 2" xfId="50505" xr:uid="{00000000-0005-0000-0000-000047C50000}"/>
    <cellStyle name="Normal 9 2 2 3 2 6 2 3" xfId="50506" xr:uid="{00000000-0005-0000-0000-000048C50000}"/>
    <cellStyle name="Normal 9 2 2 3 2 6 3" xfId="50507" xr:uid="{00000000-0005-0000-0000-000049C50000}"/>
    <cellStyle name="Normal 9 2 2 3 2 6 3 2" xfId="50508" xr:uid="{00000000-0005-0000-0000-00004AC50000}"/>
    <cellStyle name="Normal 9 2 2 3 2 6 4" xfId="50509" xr:uid="{00000000-0005-0000-0000-00004BC50000}"/>
    <cellStyle name="Normal 9 2 2 3 2 7" xfId="50510" xr:uid="{00000000-0005-0000-0000-00004CC50000}"/>
    <cellStyle name="Normal 9 2 2 3 2 7 2" xfId="50511" xr:uid="{00000000-0005-0000-0000-00004DC50000}"/>
    <cellStyle name="Normal 9 2 2 3 2 7 2 2" xfId="50512" xr:uid="{00000000-0005-0000-0000-00004EC50000}"/>
    <cellStyle name="Normal 9 2 2 3 2 7 3" xfId="50513" xr:uid="{00000000-0005-0000-0000-00004FC50000}"/>
    <cellStyle name="Normal 9 2 2 3 2 8" xfId="50514" xr:uid="{00000000-0005-0000-0000-000050C50000}"/>
    <cellStyle name="Normal 9 2 2 3 2 8 2" xfId="50515" xr:uid="{00000000-0005-0000-0000-000051C50000}"/>
    <cellStyle name="Normal 9 2 2 3 2 8 2 2" xfId="50516" xr:uid="{00000000-0005-0000-0000-000052C50000}"/>
    <cellStyle name="Normal 9 2 2 3 2 8 3" xfId="50517" xr:uid="{00000000-0005-0000-0000-000053C50000}"/>
    <cellStyle name="Normal 9 2 2 3 2 9" xfId="50518" xr:uid="{00000000-0005-0000-0000-000054C50000}"/>
    <cellStyle name="Normal 9 2 2 3 2 9 2" xfId="50519" xr:uid="{00000000-0005-0000-0000-000055C50000}"/>
    <cellStyle name="Normal 9 2 2 3 3" xfId="50520" xr:uid="{00000000-0005-0000-0000-000056C50000}"/>
    <cellStyle name="Normal 9 2 2 3 3 2" xfId="50521" xr:uid="{00000000-0005-0000-0000-000057C50000}"/>
    <cellStyle name="Normal 9 2 2 3 3 2 2" xfId="50522" xr:uid="{00000000-0005-0000-0000-000058C50000}"/>
    <cellStyle name="Normal 9 2 2 3 3 2 2 2" xfId="50523" xr:uid="{00000000-0005-0000-0000-000059C50000}"/>
    <cellStyle name="Normal 9 2 2 3 3 2 2 2 2" xfId="50524" xr:uid="{00000000-0005-0000-0000-00005AC50000}"/>
    <cellStyle name="Normal 9 2 2 3 3 2 2 2 2 2" xfId="50525" xr:uid="{00000000-0005-0000-0000-00005BC50000}"/>
    <cellStyle name="Normal 9 2 2 3 3 2 2 2 3" xfId="50526" xr:uid="{00000000-0005-0000-0000-00005CC50000}"/>
    <cellStyle name="Normal 9 2 2 3 3 2 2 3" xfId="50527" xr:uid="{00000000-0005-0000-0000-00005DC50000}"/>
    <cellStyle name="Normal 9 2 2 3 3 2 2 3 2" xfId="50528" xr:uid="{00000000-0005-0000-0000-00005EC50000}"/>
    <cellStyle name="Normal 9 2 2 3 3 2 2 3 2 2" xfId="50529" xr:uid="{00000000-0005-0000-0000-00005FC50000}"/>
    <cellStyle name="Normal 9 2 2 3 3 2 2 3 3" xfId="50530" xr:uid="{00000000-0005-0000-0000-000060C50000}"/>
    <cellStyle name="Normal 9 2 2 3 3 2 2 4" xfId="50531" xr:uid="{00000000-0005-0000-0000-000061C50000}"/>
    <cellStyle name="Normal 9 2 2 3 3 2 2 4 2" xfId="50532" xr:uid="{00000000-0005-0000-0000-000062C50000}"/>
    <cellStyle name="Normal 9 2 2 3 3 2 2 5" xfId="50533" xr:uid="{00000000-0005-0000-0000-000063C50000}"/>
    <cellStyle name="Normal 9 2 2 3 3 2 3" xfId="50534" xr:uid="{00000000-0005-0000-0000-000064C50000}"/>
    <cellStyle name="Normal 9 2 2 3 3 2 3 2" xfId="50535" xr:uid="{00000000-0005-0000-0000-000065C50000}"/>
    <cellStyle name="Normal 9 2 2 3 3 2 3 2 2" xfId="50536" xr:uid="{00000000-0005-0000-0000-000066C50000}"/>
    <cellStyle name="Normal 9 2 2 3 3 2 3 3" xfId="50537" xr:uid="{00000000-0005-0000-0000-000067C50000}"/>
    <cellStyle name="Normal 9 2 2 3 3 2 4" xfId="50538" xr:uid="{00000000-0005-0000-0000-000068C50000}"/>
    <cellStyle name="Normal 9 2 2 3 3 2 4 2" xfId="50539" xr:uid="{00000000-0005-0000-0000-000069C50000}"/>
    <cellStyle name="Normal 9 2 2 3 3 2 4 2 2" xfId="50540" xr:uid="{00000000-0005-0000-0000-00006AC50000}"/>
    <cellStyle name="Normal 9 2 2 3 3 2 4 3" xfId="50541" xr:uid="{00000000-0005-0000-0000-00006BC50000}"/>
    <cellStyle name="Normal 9 2 2 3 3 2 5" xfId="50542" xr:uid="{00000000-0005-0000-0000-00006CC50000}"/>
    <cellStyle name="Normal 9 2 2 3 3 2 5 2" xfId="50543" xr:uid="{00000000-0005-0000-0000-00006DC50000}"/>
    <cellStyle name="Normal 9 2 2 3 3 2 6" xfId="50544" xr:uid="{00000000-0005-0000-0000-00006EC50000}"/>
    <cellStyle name="Normal 9 2 2 3 3 2 6 2" xfId="50545" xr:uid="{00000000-0005-0000-0000-00006FC50000}"/>
    <cellStyle name="Normal 9 2 2 3 3 2 7" xfId="50546" xr:uid="{00000000-0005-0000-0000-000070C50000}"/>
    <cellStyle name="Normal 9 2 2 3 3 3" xfId="50547" xr:uid="{00000000-0005-0000-0000-000071C50000}"/>
    <cellStyle name="Normal 9 2 2 3 3 3 2" xfId="50548" xr:uid="{00000000-0005-0000-0000-000072C50000}"/>
    <cellStyle name="Normal 9 2 2 3 3 3 2 2" xfId="50549" xr:uid="{00000000-0005-0000-0000-000073C50000}"/>
    <cellStyle name="Normal 9 2 2 3 3 3 2 2 2" xfId="50550" xr:uid="{00000000-0005-0000-0000-000074C50000}"/>
    <cellStyle name="Normal 9 2 2 3 3 3 2 3" xfId="50551" xr:uid="{00000000-0005-0000-0000-000075C50000}"/>
    <cellStyle name="Normal 9 2 2 3 3 3 3" xfId="50552" xr:uid="{00000000-0005-0000-0000-000076C50000}"/>
    <cellStyle name="Normal 9 2 2 3 3 3 3 2" xfId="50553" xr:uid="{00000000-0005-0000-0000-000077C50000}"/>
    <cellStyle name="Normal 9 2 2 3 3 3 3 2 2" xfId="50554" xr:uid="{00000000-0005-0000-0000-000078C50000}"/>
    <cellStyle name="Normal 9 2 2 3 3 3 3 3" xfId="50555" xr:uid="{00000000-0005-0000-0000-000079C50000}"/>
    <cellStyle name="Normal 9 2 2 3 3 3 4" xfId="50556" xr:uid="{00000000-0005-0000-0000-00007AC50000}"/>
    <cellStyle name="Normal 9 2 2 3 3 3 4 2" xfId="50557" xr:uid="{00000000-0005-0000-0000-00007BC50000}"/>
    <cellStyle name="Normal 9 2 2 3 3 3 5" xfId="50558" xr:uid="{00000000-0005-0000-0000-00007CC50000}"/>
    <cellStyle name="Normal 9 2 2 3 3 4" xfId="50559" xr:uid="{00000000-0005-0000-0000-00007DC50000}"/>
    <cellStyle name="Normal 9 2 2 3 3 4 2" xfId="50560" xr:uid="{00000000-0005-0000-0000-00007EC50000}"/>
    <cellStyle name="Normal 9 2 2 3 3 4 2 2" xfId="50561" xr:uid="{00000000-0005-0000-0000-00007FC50000}"/>
    <cellStyle name="Normal 9 2 2 3 3 4 3" xfId="50562" xr:uid="{00000000-0005-0000-0000-000080C50000}"/>
    <cellStyle name="Normal 9 2 2 3 3 5" xfId="50563" xr:uid="{00000000-0005-0000-0000-000081C50000}"/>
    <cellStyle name="Normal 9 2 2 3 3 5 2" xfId="50564" xr:uid="{00000000-0005-0000-0000-000082C50000}"/>
    <cellStyle name="Normal 9 2 2 3 3 5 2 2" xfId="50565" xr:uid="{00000000-0005-0000-0000-000083C50000}"/>
    <cellStyle name="Normal 9 2 2 3 3 5 3" xfId="50566" xr:uid="{00000000-0005-0000-0000-000084C50000}"/>
    <cellStyle name="Normal 9 2 2 3 3 6" xfId="50567" xr:uid="{00000000-0005-0000-0000-000085C50000}"/>
    <cellStyle name="Normal 9 2 2 3 3 6 2" xfId="50568" xr:uid="{00000000-0005-0000-0000-000086C50000}"/>
    <cellStyle name="Normal 9 2 2 3 3 7" xfId="50569" xr:uid="{00000000-0005-0000-0000-000087C50000}"/>
    <cellStyle name="Normal 9 2 2 3 3 7 2" xfId="50570" xr:uid="{00000000-0005-0000-0000-000088C50000}"/>
    <cellStyle name="Normal 9 2 2 3 3 8" xfId="50571" xr:uid="{00000000-0005-0000-0000-000089C50000}"/>
    <cellStyle name="Normal 9 2 2 3 4" xfId="50572" xr:uid="{00000000-0005-0000-0000-00008AC50000}"/>
    <cellStyle name="Normal 9 2 2 3 4 2" xfId="50573" xr:uid="{00000000-0005-0000-0000-00008BC50000}"/>
    <cellStyle name="Normal 9 2 2 3 4 2 2" xfId="50574" xr:uid="{00000000-0005-0000-0000-00008CC50000}"/>
    <cellStyle name="Normal 9 2 2 3 4 2 2 2" xfId="50575" xr:uid="{00000000-0005-0000-0000-00008DC50000}"/>
    <cellStyle name="Normal 9 2 2 3 4 2 2 2 2" xfId="50576" xr:uid="{00000000-0005-0000-0000-00008EC50000}"/>
    <cellStyle name="Normal 9 2 2 3 4 2 2 3" xfId="50577" xr:uid="{00000000-0005-0000-0000-00008FC50000}"/>
    <cellStyle name="Normal 9 2 2 3 4 2 3" xfId="50578" xr:uid="{00000000-0005-0000-0000-000090C50000}"/>
    <cellStyle name="Normal 9 2 2 3 4 2 3 2" xfId="50579" xr:uid="{00000000-0005-0000-0000-000091C50000}"/>
    <cellStyle name="Normal 9 2 2 3 4 2 3 2 2" xfId="50580" xr:uid="{00000000-0005-0000-0000-000092C50000}"/>
    <cellStyle name="Normal 9 2 2 3 4 2 3 3" xfId="50581" xr:uid="{00000000-0005-0000-0000-000093C50000}"/>
    <cellStyle name="Normal 9 2 2 3 4 2 4" xfId="50582" xr:uid="{00000000-0005-0000-0000-000094C50000}"/>
    <cellStyle name="Normal 9 2 2 3 4 2 4 2" xfId="50583" xr:uid="{00000000-0005-0000-0000-000095C50000}"/>
    <cellStyle name="Normal 9 2 2 3 4 2 5" xfId="50584" xr:uid="{00000000-0005-0000-0000-000096C50000}"/>
    <cellStyle name="Normal 9 2 2 3 4 3" xfId="50585" xr:uid="{00000000-0005-0000-0000-000097C50000}"/>
    <cellStyle name="Normal 9 2 2 3 4 3 2" xfId="50586" xr:uid="{00000000-0005-0000-0000-000098C50000}"/>
    <cellStyle name="Normal 9 2 2 3 4 3 2 2" xfId="50587" xr:uid="{00000000-0005-0000-0000-000099C50000}"/>
    <cellStyle name="Normal 9 2 2 3 4 3 3" xfId="50588" xr:uid="{00000000-0005-0000-0000-00009AC50000}"/>
    <cellStyle name="Normal 9 2 2 3 4 4" xfId="50589" xr:uid="{00000000-0005-0000-0000-00009BC50000}"/>
    <cellStyle name="Normal 9 2 2 3 4 4 2" xfId="50590" xr:uid="{00000000-0005-0000-0000-00009CC50000}"/>
    <cellStyle name="Normal 9 2 2 3 4 4 2 2" xfId="50591" xr:uid="{00000000-0005-0000-0000-00009DC50000}"/>
    <cellStyle name="Normal 9 2 2 3 4 4 3" xfId="50592" xr:uid="{00000000-0005-0000-0000-00009EC50000}"/>
    <cellStyle name="Normal 9 2 2 3 4 5" xfId="50593" xr:uid="{00000000-0005-0000-0000-00009FC50000}"/>
    <cellStyle name="Normal 9 2 2 3 4 5 2" xfId="50594" xr:uid="{00000000-0005-0000-0000-0000A0C50000}"/>
    <cellStyle name="Normal 9 2 2 3 4 6" xfId="50595" xr:uid="{00000000-0005-0000-0000-0000A1C50000}"/>
    <cellStyle name="Normal 9 2 2 3 4 6 2" xfId="50596" xr:uid="{00000000-0005-0000-0000-0000A2C50000}"/>
    <cellStyle name="Normal 9 2 2 3 4 7" xfId="50597" xr:uid="{00000000-0005-0000-0000-0000A3C50000}"/>
    <cellStyle name="Normal 9 2 2 3 5" xfId="50598" xr:uid="{00000000-0005-0000-0000-0000A4C50000}"/>
    <cellStyle name="Normal 9 2 2 3 5 2" xfId="50599" xr:uid="{00000000-0005-0000-0000-0000A5C50000}"/>
    <cellStyle name="Normal 9 2 2 3 5 2 2" xfId="50600" xr:uid="{00000000-0005-0000-0000-0000A6C50000}"/>
    <cellStyle name="Normal 9 2 2 3 5 2 2 2" xfId="50601" xr:uid="{00000000-0005-0000-0000-0000A7C50000}"/>
    <cellStyle name="Normal 9 2 2 3 5 2 2 2 2" xfId="50602" xr:uid="{00000000-0005-0000-0000-0000A8C50000}"/>
    <cellStyle name="Normal 9 2 2 3 5 2 2 3" xfId="50603" xr:uid="{00000000-0005-0000-0000-0000A9C50000}"/>
    <cellStyle name="Normal 9 2 2 3 5 2 3" xfId="50604" xr:uid="{00000000-0005-0000-0000-0000AAC50000}"/>
    <cellStyle name="Normal 9 2 2 3 5 2 3 2" xfId="50605" xr:uid="{00000000-0005-0000-0000-0000ABC50000}"/>
    <cellStyle name="Normal 9 2 2 3 5 2 3 2 2" xfId="50606" xr:uid="{00000000-0005-0000-0000-0000ACC50000}"/>
    <cellStyle name="Normal 9 2 2 3 5 2 3 3" xfId="50607" xr:uid="{00000000-0005-0000-0000-0000ADC50000}"/>
    <cellStyle name="Normal 9 2 2 3 5 2 4" xfId="50608" xr:uid="{00000000-0005-0000-0000-0000AEC50000}"/>
    <cellStyle name="Normal 9 2 2 3 5 2 4 2" xfId="50609" xr:uid="{00000000-0005-0000-0000-0000AFC50000}"/>
    <cellStyle name="Normal 9 2 2 3 5 2 5" xfId="50610" xr:uid="{00000000-0005-0000-0000-0000B0C50000}"/>
    <cellStyle name="Normal 9 2 2 3 5 3" xfId="50611" xr:uid="{00000000-0005-0000-0000-0000B1C50000}"/>
    <cellStyle name="Normal 9 2 2 3 5 3 2" xfId="50612" xr:uid="{00000000-0005-0000-0000-0000B2C50000}"/>
    <cellStyle name="Normal 9 2 2 3 5 3 2 2" xfId="50613" xr:uid="{00000000-0005-0000-0000-0000B3C50000}"/>
    <cellStyle name="Normal 9 2 2 3 5 3 3" xfId="50614" xr:uid="{00000000-0005-0000-0000-0000B4C50000}"/>
    <cellStyle name="Normal 9 2 2 3 5 4" xfId="50615" xr:uid="{00000000-0005-0000-0000-0000B5C50000}"/>
    <cellStyle name="Normal 9 2 2 3 5 4 2" xfId="50616" xr:uid="{00000000-0005-0000-0000-0000B6C50000}"/>
    <cellStyle name="Normal 9 2 2 3 5 4 2 2" xfId="50617" xr:uid="{00000000-0005-0000-0000-0000B7C50000}"/>
    <cellStyle name="Normal 9 2 2 3 5 4 3" xfId="50618" xr:uid="{00000000-0005-0000-0000-0000B8C50000}"/>
    <cellStyle name="Normal 9 2 2 3 5 5" xfId="50619" xr:uid="{00000000-0005-0000-0000-0000B9C50000}"/>
    <cellStyle name="Normal 9 2 2 3 5 5 2" xfId="50620" xr:uid="{00000000-0005-0000-0000-0000BAC50000}"/>
    <cellStyle name="Normal 9 2 2 3 5 6" xfId="50621" xr:uid="{00000000-0005-0000-0000-0000BBC50000}"/>
    <cellStyle name="Normal 9 2 2 3 5 6 2" xfId="50622" xr:uid="{00000000-0005-0000-0000-0000BCC50000}"/>
    <cellStyle name="Normal 9 2 2 3 5 7" xfId="50623" xr:uid="{00000000-0005-0000-0000-0000BDC50000}"/>
    <cellStyle name="Normal 9 2 2 3 6" xfId="50624" xr:uid="{00000000-0005-0000-0000-0000BEC50000}"/>
    <cellStyle name="Normal 9 2 2 3 6 2" xfId="50625" xr:uid="{00000000-0005-0000-0000-0000BFC50000}"/>
    <cellStyle name="Normal 9 2 2 3 6 2 2" xfId="50626" xr:uid="{00000000-0005-0000-0000-0000C0C50000}"/>
    <cellStyle name="Normal 9 2 2 3 6 2 2 2" xfId="50627" xr:uid="{00000000-0005-0000-0000-0000C1C50000}"/>
    <cellStyle name="Normal 9 2 2 3 6 2 3" xfId="50628" xr:uid="{00000000-0005-0000-0000-0000C2C50000}"/>
    <cellStyle name="Normal 9 2 2 3 6 3" xfId="50629" xr:uid="{00000000-0005-0000-0000-0000C3C50000}"/>
    <cellStyle name="Normal 9 2 2 3 6 3 2" xfId="50630" xr:uid="{00000000-0005-0000-0000-0000C4C50000}"/>
    <cellStyle name="Normal 9 2 2 3 6 3 2 2" xfId="50631" xr:uid="{00000000-0005-0000-0000-0000C5C50000}"/>
    <cellStyle name="Normal 9 2 2 3 6 3 3" xfId="50632" xr:uid="{00000000-0005-0000-0000-0000C6C50000}"/>
    <cellStyle name="Normal 9 2 2 3 6 4" xfId="50633" xr:uid="{00000000-0005-0000-0000-0000C7C50000}"/>
    <cellStyle name="Normal 9 2 2 3 6 4 2" xfId="50634" xr:uid="{00000000-0005-0000-0000-0000C8C50000}"/>
    <cellStyle name="Normal 9 2 2 3 6 5" xfId="50635" xr:uid="{00000000-0005-0000-0000-0000C9C50000}"/>
    <cellStyle name="Normal 9 2 2 3 7" xfId="50636" xr:uid="{00000000-0005-0000-0000-0000CAC50000}"/>
    <cellStyle name="Normal 9 2 2 3 7 2" xfId="50637" xr:uid="{00000000-0005-0000-0000-0000CBC50000}"/>
    <cellStyle name="Normal 9 2 2 3 7 2 2" xfId="50638" xr:uid="{00000000-0005-0000-0000-0000CCC50000}"/>
    <cellStyle name="Normal 9 2 2 3 7 2 2 2" xfId="50639" xr:uid="{00000000-0005-0000-0000-0000CDC50000}"/>
    <cellStyle name="Normal 9 2 2 3 7 2 3" xfId="50640" xr:uid="{00000000-0005-0000-0000-0000CEC50000}"/>
    <cellStyle name="Normal 9 2 2 3 7 3" xfId="50641" xr:uid="{00000000-0005-0000-0000-0000CFC50000}"/>
    <cellStyle name="Normal 9 2 2 3 7 3 2" xfId="50642" xr:uid="{00000000-0005-0000-0000-0000D0C50000}"/>
    <cellStyle name="Normal 9 2 2 3 7 4" xfId="50643" xr:uid="{00000000-0005-0000-0000-0000D1C50000}"/>
    <cellStyle name="Normal 9 2 2 3 8" xfId="50644" xr:uid="{00000000-0005-0000-0000-0000D2C50000}"/>
    <cellStyle name="Normal 9 2 2 3 8 2" xfId="50645" xr:uid="{00000000-0005-0000-0000-0000D3C50000}"/>
    <cellStyle name="Normal 9 2 2 3 8 2 2" xfId="50646" xr:uid="{00000000-0005-0000-0000-0000D4C50000}"/>
    <cellStyle name="Normal 9 2 2 3 8 3" xfId="50647" xr:uid="{00000000-0005-0000-0000-0000D5C50000}"/>
    <cellStyle name="Normal 9 2 2 3 9" xfId="50648" xr:uid="{00000000-0005-0000-0000-0000D6C50000}"/>
    <cellStyle name="Normal 9 2 2 3 9 2" xfId="50649" xr:uid="{00000000-0005-0000-0000-0000D7C50000}"/>
    <cellStyle name="Normal 9 2 2 3 9 2 2" xfId="50650" xr:uid="{00000000-0005-0000-0000-0000D8C50000}"/>
    <cellStyle name="Normal 9 2 2 3 9 3" xfId="50651" xr:uid="{00000000-0005-0000-0000-0000D9C50000}"/>
    <cellStyle name="Normal 9 2 2 4" xfId="50652" xr:uid="{00000000-0005-0000-0000-0000DAC50000}"/>
    <cellStyle name="Normal 9 2 2 4 10" xfId="50653" xr:uid="{00000000-0005-0000-0000-0000DBC50000}"/>
    <cellStyle name="Normal 9 2 2 4 10 2" xfId="50654" xr:uid="{00000000-0005-0000-0000-0000DCC50000}"/>
    <cellStyle name="Normal 9 2 2 4 11" xfId="50655" xr:uid="{00000000-0005-0000-0000-0000DDC50000}"/>
    <cellStyle name="Normal 9 2 2 4 2" xfId="50656" xr:uid="{00000000-0005-0000-0000-0000DEC50000}"/>
    <cellStyle name="Normal 9 2 2 4 2 2" xfId="50657" xr:uid="{00000000-0005-0000-0000-0000DFC50000}"/>
    <cellStyle name="Normal 9 2 2 4 2 2 2" xfId="50658" xr:uid="{00000000-0005-0000-0000-0000E0C50000}"/>
    <cellStyle name="Normal 9 2 2 4 2 2 2 2" xfId="50659" xr:uid="{00000000-0005-0000-0000-0000E1C50000}"/>
    <cellStyle name="Normal 9 2 2 4 2 2 2 2 2" xfId="50660" xr:uid="{00000000-0005-0000-0000-0000E2C50000}"/>
    <cellStyle name="Normal 9 2 2 4 2 2 2 2 2 2" xfId="50661" xr:uid="{00000000-0005-0000-0000-0000E3C50000}"/>
    <cellStyle name="Normal 9 2 2 4 2 2 2 2 3" xfId="50662" xr:uid="{00000000-0005-0000-0000-0000E4C50000}"/>
    <cellStyle name="Normal 9 2 2 4 2 2 2 3" xfId="50663" xr:uid="{00000000-0005-0000-0000-0000E5C50000}"/>
    <cellStyle name="Normal 9 2 2 4 2 2 2 3 2" xfId="50664" xr:uid="{00000000-0005-0000-0000-0000E6C50000}"/>
    <cellStyle name="Normal 9 2 2 4 2 2 2 3 2 2" xfId="50665" xr:uid="{00000000-0005-0000-0000-0000E7C50000}"/>
    <cellStyle name="Normal 9 2 2 4 2 2 2 3 3" xfId="50666" xr:uid="{00000000-0005-0000-0000-0000E8C50000}"/>
    <cellStyle name="Normal 9 2 2 4 2 2 2 4" xfId="50667" xr:uid="{00000000-0005-0000-0000-0000E9C50000}"/>
    <cellStyle name="Normal 9 2 2 4 2 2 2 4 2" xfId="50668" xr:uid="{00000000-0005-0000-0000-0000EAC50000}"/>
    <cellStyle name="Normal 9 2 2 4 2 2 2 5" xfId="50669" xr:uid="{00000000-0005-0000-0000-0000EBC50000}"/>
    <cellStyle name="Normal 9 2 2 4 2 2 3" xfId="50670" xr:uid="{00000000-0005-0000-0000-0000ECC50000}"/>
    <cellStyle name="Normal 9 2 2 4 2 2 3 2" xfId="50671" xr:uid="{00000000-0005-0000-0000-0000EDC50000}"/>
    <cellStyle name="Normal 9 2 2 4 2 2 3 2 2" xfId="50672" xr:uid="{00000000-0005-0000-0000-0000EEC50000}"/>
    <cellStyle name="Normal 9 2 2 4 2 2 3 3" xfId="50673" xr:uid="{00000000-0005-0000-0000-0000EFC50000}"/>
    <cellStyle name="Normal 9 2 2 4 2 2 4" xfId="50674" xr:uid="{00000000-0005-0000-0000-0000F0C50000}"/>
    <cellStyle name="Normal 9 2 2 4 2 2 4 2" xfId="50675" xr:uid="{00000000-0005-0000-0000-0000F1C50000}"/>
    <cellStyle name="Normal 9 2 2 4 2 2 4 2 2" xfId="50676" xr:uid="{00000000-0005-0000-0000-0000F2C50000}"/>
    <cellStyle name="Normal 9 2 2 4 2 2 4 3" xfId="50677" xr:uid="{00000000-0005-0000-0000-0000F3C50000}"/>
    <cellStyle name="Normal 9 2 2 4 2 2 5" xfId="50678" xr:uid="{00000000-0005-0000-0000-0000F4C50000}"/>
    <cellStyle name="Normal 9 2 2 4 2 2 5 2" xfId="50679" xr:uid="{00000000-0005-0000-0000-0000F5C50000}"/>
    <cellStyle name="Normal 9 2 2 4 2 2 6" xfId="50680" xr:uid="{00000000-0005-0000-0000-0000F6C50000}"/>
    <cellStyle name="Normal 9 2 2 4 2 2 6 2" xfId="50681" xr:uid="{00000000-0005-0000-0000-0000F7C50000}"/>
    <cellStyle name="Normal 9 2 2 4 2 2 7" xfId="50682" xr:uid="{00000000-0005-0000-0000-0000F8C50000}"/>
    <cellStyle name="Normal 9 2 2 4 2 3" xfId="50683" xr:uid="{00000000-0005-0000-0000-0000F9C50000}"/>
    <cellStyle name="Normal 9 2 2 4 2 3 2" xfId="50684" xr:uid="{00000000-0005-0000-0000-0000FAC50000}"/>
    <cellStyle name="Normal 9 2 2 4 2 3 2 2" xfId="50685" xr:uid="{00000000-0005-0000-0000-0000FBC50000}"/>
    <cellStyle name="Normal 9 2 2 4 2 3 2 2 2" xfId="50686" xr:uid="{00000000-0005-0000-0000-0000FCC50000}"/>
    <cellStyle name="Normal 9 2 2 4 2 3 2 3" xfId="50687" xr:uid="{00000000-0005-0000-0000-0000FDC50000}"/>
    <cellStyle name="Normal 9 2 2 4 2 3 3" xfId="50688" xr:uid="{00000000-0005-0000-0000-0000FEC50000}"/>
    <cellStyle name="Normal 9 2 2 4 2 3 3 2" xfId="50689" xr:uid="{00000000-0005-0000-0000-0000FFC50000}"/>
    <cellStyle name="Normal 9 2 2 4 2 3 3 2 2" xfId="50690" xr:uid="{00000000-0005-0000-0000-000000C60000}"/>
    <cellStyle name="Normal 9 2 2 4 2 3 3 3" xfId="50691" xr:uid="{00000000-0005-0000-0000-000001C60000}"/>
    <cellStyle name="Normal 9 2 2 4 2 3 4" xfId="50692" xr:uid="{00000000-0005-0000-0000-000002C60000}"/>
    <cellStyle name="Normal 9 2 2 4 2 3 4 2" xfId="50693" xr:uid="{00000000-0005-0000-0000-000003C60000}"/>
    <cellStyle name="Normal 9 2 2 4 2 3 5" xfId="50694" xr:uid="{00000000-0005-0000-0000-000004C60000}"/>
    <cellStyle name="Normal 9 2 2 4 2 4" xfId="50695" xr:uid="{00000000-0005-0000-0000-000005C60000}"/>
    <cellStyle name="Normal 9 2 2 4 2 4 2" xfId="50696" xr:uid="{00000000-0005-0000-0000-000006C60000}"/>
    <cellStyle name="Normal 9 2 2 4 2 4 2 2" xfId="50697" xr:uid="{00000000-0005-0000-0000-000007C60000}"/>
    <cellStyle name="Normal 9 2 2 4 2 4 3" xfId="50698" xr:uid="{00000000-0005-0000-0000-000008C60000}"/>
    <cellStyle name="Normal 9 2 2 4 2 5" xfId="50699" xr:uid="{00000000-0005-0000-0000-000009C60000}"/>
    <cellStyle name="Normal 9 2 2 4 2 5 2" xfId="50700" xr:uid="{00000000-0005-0000-0000-00000AC60000}"/>
    <cellStyle name="Normal 9 2 2 4 2 5 2 2" xfId="50701" xr:uid="{00000000-0005-0000-0000-00000BC60000}"/>
    <cellStyle name="Normal 9 2 2 4 2 5 3" xfId="50702" xr:uid="{00000000-0005-0000-0000-00000CC60000}"/>
    <cellStyle name="Normal 9 2 2 4 2 6" xfId="50703" xr:uid="{00000000-0005-0000-0000-00000DC60000}"/>
    <cellStyle name="Normal 9 2 2 4 2 6 2" xfId="50704" xr:uid="{00000000-0005-0000-0000-00000EC60000}"/>
    <cellStyle name="Normal 9 2 2 4 2 7" xfId="50705" xr:uid="{00000000-0005-0000-0000-00000FC60000}"/>
    <cellStyle name="Normal 9 2 2 4 2 7 2" xfId="50706" xr:uid="{00000000-0005-0000-0000-000010C60000}"/>
    <cellStyle name="Normal 9 2 2 4 2 8" xfId="50707" xr:uid="{00000000-0005-0000-0000-000011C60000}"/>
    <cellStyle name="Normal 9 2 2 4 3" xfId="50708" xr:uid="{00000000-0005-0000-0000-000012C60000}"/>
    <cellStyle name="Normal 9 2 2 4 3 2" xfId="50709" xr:uid="{00000000-0005-0000-0000-000013C60000}"/>
    <cellStyle name="Normal 9 2 2 4 3 2 2" xfId="50710" xr:uid="{00000000-0005-0000-0000-000014C60000}"/>
    <cellStyle name="Normal 9 2 2 4 3 2 2 2" xfId="50711" xr:uid="{00000000-0005-0000-0000-000015C60000}"/>
    <cellStyle name="Normal 9 2 2 4 3 2 2 2 2" xfId="50712" xr:uid="{00000000-0005-0000-0000-000016C60000}"/>
    <cellStyle name="Normal 9 2 2 4 3 2 2 3" xfId="50713" xr:uid="{00000000-0005-0000-0000-000017C60000}"/>
    <cellStyle name="Normal 9 2 2 4 3 2 3" xfId="50714" xr:uid="{00000000-0005-0000-0000-000018C60000}"/>
    <cellStyle name="Normal 9 2 2 4 3 2 3 2" xfId="50715" xr:uid="{00000000-0005-0000-0000-000019C60000}"/>
    <cellStyle name="Normal 9 2 2 4 3 2 3 2 2" xfId="50716" xr:uid="{00000000-0005-0000-0000-00001AC60000}"/>
    <cellStyle name="Normal 9 2 2 4 3 2 3 3" xfId="50717" xr:uid="{00000000-0005-0000-0000-00001BC60000}"/>
    <cellStyle name="Normal 9 2 2 4 3 2 4" xfId="50718" xr:uid="{00000000-0005-0000-0000-00001CC60000}"/>
    <cellStyle name="Normal 9 2 2 4 3 2 4 2" xfId="50719" xr:uid="{00000000-0005-0000-0000-00001DC60000}"/>
    <cellStyle name="Normal 9 2 2 4 3 2 5" xfId="50720" xr:uid="{00000000-0005-0000-0000-00001EC60000}"/>
    <cellStyle name="Normal 9 2 2 4 3 3" xfId="50721" xr:uid="{00000000-0005-0000-0000-00001FC60000}"/>
    <cellStyle name="Normal 9 2 2 4 3 3 2" xfId="50722" xr:uid="{00000000-0005-0000-0000-000020C60000}"/>
    <cellStyle name="Normal 9 2 2 4 3 3 2 2" xfId="50723" xr:uid="{00000000-0005-0000-0000-000021C60000}"/>
    <cellStyle name="Normal 9 2 2 4 3 3 3" xfId="50724" xr:uid="{00000000-0005-0000-0000-000022C60000}"/>
    <cellStyle name="Normal 9 2 2 4 3 4" xfId="50725" xr:uid="{00000000-0005-0000-0000-000023C60000}"/>
    <cellStyle name="Normal 9 2 2 4 3 4 2" xfId="50726" xr:uid="{00000000-0005-0000-0000-000024C60000}"/>
    <cellStyle name="Normal 9 2 2 4 3 4 2 2" xfId="50727" xr:uid="{00000000-0005-0000-0000-000025C60000}"/>
    <cellStyle name="Normal 9 2 2 4 3 4 3" xfId="50728" xr:uid="{00000000-0005-0000-0000-000026C60000}"/>
    <cellStyle name="Normal 9 2 2 4 3 5" xfId="50729" xr:uid="{00000000-0005-0000-0000-000027C60000}"/>
    <cellStyle name="Normal 9 2 2 4 3 5 2" xfId="50730" xr:uid="{00000000-0005-0000-0000-000028C60000}"/>
    <cellStyle name="Normal 9 2 2 4 3 6" xfId="50731" xr:uid="{00000000-0005-0000-0000-000029C60000}"/>
    <cellStyle name="Normal 9 2 2 4 3 6 2" xfId="50732" xr:uid="{00000000-0005-0000-0000-00002AC60000}"/>
    <cellStyle name="Normal 9 2 2 4 3 7" xfId="50733" xr:uid="{00000000-0005-0000-0000-00002BC60000}"/>
    <cellStyle name="Normal 9 2 2 4 4" xfId="50734" xr:uid="{00000000-0005-0000-0000-00002CC60000}"/>
    <cellStyle name="Normal 9 2 2 4 4 2" xfId="50735" xr:uid="{00000000-0005-0000-0000-00002DC60000}"/>
    <cellStyle name="Normal 9 2 2 4 4 2 2" xfId="50736" xr:uid="{00000000-0005-0000-0000-00002EC60000}"/>
    <cellStyle name="Normal 9 2 2 4 4 2 2 2" xfId="50737" xr:uid="{00000000-0005-0000-0000-00002FC60000}"/>
    <cellStyle name="Normal 9 2 2 4 4 2 2 2 2" xfId="50738" xr:uid="{00000000-0005-0000-0000-000030C60000}"/>
    <cellStyle name="Normal 9 2 2 4 4 2 2 3" xfId="50739" xr:uid="{00000000-0005-0000-0000-000031C60000}"/>
    <cellStyle name="Normal 9 2 2 4 4 2 3" xfId="50740" xr:uid="{00000000-0005-0000-0000-000032C60000}"/>
    <cellStyle name="Normal 9 2 2 4 4 2 3 2" xfId="50741" xr:uid="{00000000-0005-0000-0000-000033C60000}"/>
    <cellStyle name="Normal 9 2 2 4 4 2 3 2 2" xfId="50742" xr:uid="{00000000-0005-0000-0000-000034C60000}"/>
    <cellStyle name="Normal 9 2 2 4 4 2 3 3" xfId="50743" xr:uid="{00000000-0005-0000-0000-000035C60000}"/>
    <cellStyle name="Normal 9 2 2 4 4 2 4" xfId="50744" xr:uid="{00000000-0005-0000-0000-000036C60000}"/>
    <cellStyle name="Normal 9 2 2 4 4 2 4 2" xfId="50745" xr:uid="{00000000-0005-0000-0000-000037C60000}"/>
    <cellStyle name="Normal 9 2 2 4 4 2 5" xfId="50746" xr:uid="{00000000-0005-0000-0000-000038C60000}"/>
    <cellStyle name="Normal 9 2 2 4 4 3" xfId="50747" xr:uid="{00000000-0005-0000-0000-000039C60000}"/>
    <cellStyle name="Normal 9 2 2 4 4 3 2" xfId="50748" xr:uid="{00000000-0005-0000-0000-00003AC60000}"/>
    <cellStyle name="Normal 9 2 2 4 4 3 2 2" xfId="50749" xr:uid="{00000000-0005-0000-0000-00003BC60000}"/>
    <cellStyle name="Normal 9 2 2 4 4 3 3" xfId="50750" xr:uid="{00000000-0005-0000-0000-00003CC60000}"/>
    <cellStyle name="Normal 9 2 2 4 4 4" xfId="50751" xr:uid="{00000000-0005-0000-0000-00003DC60000}"/>
    <cellStyle name="Normal 9 2 2 4 4 4 2" xfId="50752" xr:uid="{00000000-0005-0000-0000-00003EC60000}"/>
    <cellStyle name="Normal 9 2 2 4 4 4 2 2" xfId="50753" xr:uid="{00000000-0005-0000-0000-00003FC60000}"/>
    <cellStyle name="Normal 9 2 2 4 4 4 3" xfId="50754" xr:uid="{00000000-0005-0000-0000-000040C60000}"/>
    <cellStyle name="Normal 9 2 2 4 4 5" xfId="50755" xr:uid="{00000000-0005-0000-0000-000041C60000}"/>
    <cellStyle name="Normal 9 2 2 4 4 5 2" xfId="50756" xr:uid="{00000000-0005-0000-0000-000042C60000}"/>
    <cellStyle name="Normal 9 2 2 4 4 6" xfId="50757" xr:uid="{00000000-0005-0000-0000-000043C60000}"/>
    <cellStyle name="Normal 9 2 2 4 4 6 2" xfId="50758" xr:uid="{00000000-0005-0000-0000-000044C60000}"/>
    <cellStyle name="Normal 9 2 2 4 4 7" xfId="50759" xr:uid="{00000000-0005-0000-0000-000045C60000}"/>
    <cellStyle name="Normal 9 2 2 4 5" xfId="50760" xr:uid="{00000000-0005-0000-0000-000046C60000}"/>
    <cellStyle name="Normal 9 2 2 4 5 2" xfId="50761" xr:uid="{00000000-0005-0000-0000-000047C60000}"/>
    <cellStyle name="Normal 9 2 2 4 5 2 2" xfId="50762" xr:uid="{00000000-0005-0000-0000-000048C60000}"/>
    <cellStyle name="Normal 9 2 2 4 5 2 2 2" xfId="50763" xr:uid="{00000000-0005-0000-0000-000049C60000}"/>
    <cellStyle name="Normal 9 2 2 4 5 2 3" xfId="50764" xr:uid="{00000000-0005-0000-0000-00004AC60000}"/>
    <cellStyle name="Normal 9 2 2 4 5 3" xfId="50765" xr:uid="{00000000-0005-0000-0000-00004BC60000}"/>
    <cellStyle name="Normal 9 2 2 4 5 3 2" xfId="50766" xr:uid="{00000000-0005-0000-0000-00004CC60000}"/>
    <cellStyle name="Normal 9 2 2 4 5 3 2 2" xfId="50767" xr:uid="{00000000-0005-0000-0000-00004DC60000}"/>
    <cellStyle name="Normal 9 2 2 4 5 3 3" xfId="50768" xr:uid="{00000000-0005-0000-0000-00004EC60000}"/>
    <cellStyle name="Normal 9 2 2 4 5 4" xfId="50769" xr:uid="{00000000-0005-0000-0000-00004FC60000}"/>
    <cellStyle name="Normal 9 2 2 4 5 4 2" xfId="50770" xr:uid="{00000000-0005-0000-0000-000050C60000}"/>
    <cellStyle name="Normal 9 2 2 4 5 5" xfId="50771" xr:uid="{00000000-0005-0000-0000-000051C60000}"/>
    <cellStyle name="Normal 9 2 2 4 6" xfId="50772" xr:uid="{00000000-0005-0000-0000-000052C60000}"/>
    <cellStyle name="Normal 9 2 2 4 6 2" xfId="50773" xr:uid="{00000000-0005-0000-0000-000053C60000}"/>
    <cellStyle name="Normal 9 2 2 4 6 2 2" xfId="50774" xr:uid="{00000000-0005-0000-0000-000054C60000}"/>
    <cellStyle name="Normal 9 2 2 4 6 2 2 2" xfId="50775" xr:uid="{00000000-0005-0000-0000-000055C60000}"/>
    <cellStyle name="Normal 9 2 2 4 6 2 3" xfId="50776" xr:uid="{00000000-0005-0000-0000-000056C60000}"/>
    <cellStyle name="Normal 9 2 2 4 6 3" xfId="50777" xr:uid="{00000000-0005-0000-0000-000057C60000}"/>
    <cellStyle name="Normal 9 2 2 4 6 3 2" xfId="50778" xr:uid="{00000000-0005-0000-0000-000058C60000}"/>
    <cellStyle name="Normal 9 2 2 4 6 4" xfId="50779" xr:uid="{00000000-0005-0000-0000-000059C60000}"/>
    <cellStyle name="Normal 9 2 2 4 7" xfId="50780" xr:uid="{00000000-0005-0000-0000-00005AC60000}"/>
    <cellStyle name="Normal 9 2 2 4 7 2" xfId="50781" xr:uid="{00000000-0005-0000-0000-00005BC60000}"/>
    <cellStyle name="Normal 9 2 2 4 7 2 2" xfId="50782" xr:uid="{00000000-0005-0000-0000-00005CC60000}"/>
    <cellStyle name="Normal 9 2 2 4 7 3" xfId="50783" xr:uid="{00000000-0005-0000-0000-00005DC60000}"/>
    <cellStyle name="Normal 9 2 2 4 8" xfId="50784" xr:uid="{00000000-0005-0000-0000-00005EC60000}"/>
    <cellStyle name="Normal 9 2 2 4 8 2" xfId="50785" xr:uid="{00000000-0005-0000-0000-00005FC60000}"/>
    <cellStyle name="Normal 9 2 2 4 8 2 2" xfId="50786" xr:uid="{00000000-0005-0000-0000-000060C60000}"/>
    <cellStyle name="Normal 9 2 2 4 8 3" xfId="50787" xr:uid="{00000000-0005-0000-0000-000061C60000}"/>
    <cellStyle name="Normal 9 2 2 4 9" xfId="50788" xr:uid="{00000000-0005-0000-0000-000062C60000}"/>
    <cellStyle name="Normal 9 2 2 4 9 2" xfId="50789" xr:uid="{00000000-0005-0000-0000-000063C60000}"/>
    <cellStyle name="Normal 9 2 2 5" xfId="50790" xr:uid="{00000000-0005-0000-0000-000064C60000}"/>
    <cellStyle name="Normal 9 2 2 5 10" xfId="50791" xr:uid="{00000000-0005-0000-0000-000065C60000}"/>
    <cellStyle name="Normal 9 2 2 5 10 2" xfId="50792" xr:uid="{00000000-0005-0000-0000-000066C60000}"/>
    <cellStyle name="Normal 9 2 2 5 11" xfId="50793" xr:uid="{00000000-0005-0000-0000-000067C60000}"/>
    <cellStyle name="Normal 9 2 2 5 2" xfId="50794" xr:uid="{00000000-0005-0000-0000-000068C60000}"/>
    <cellStyle name="Normal 9 2 2 5 2 2" xfId="50795" xr:uid="{00000000-0005-0000-0000-000069C60000}"/>
    <cellStyle name="Normal 9 2 2 5 2 2 2" xfId="50796" xr:uid="{00000000-0005-0000-0000-00006AC60000}"/>
    <cellStyle name="Normal 9 2 2 5 2 2 2 2" xfId="50797" xr:uid="{00000000-0005-0000-0000-00006BC60000}"/>
    <cellStyle name="Normal 9 2 2 5 2 2 2 2 2" xfId="50798" xr:uid="{00000000-0005-0000-0000-00006CC60000}"/>
    <cellStyle name="Normal 9 2 2 5 2 2 2 2 2 2" xfId="50799" xr:uid="{00000000-0005-0000-0000-00006DC60000}"/>
    <cellStyle name="Normal 9 2 2 5 2 2 2 2 3" xfId="50800" xr:uid="{00000000-0005-0000-0000-00006EC60000}"/>
    <cellStyle name="Normal 9 2 2 5 2 2 2 3" xfId="50801" xr:uid="{00000000-0005-0000-0000-00006FC60000}"/>
    <cellStyle name="Normal 9 2 2 5 2 2 2 3 2" xfId="50802" xr:uid="{00000000-0005-0000-0000-000070C60000}"/>
    <cellStyle name="Normal 9 2 2 5 2 2 2 3 2 2" xfId="50803" xr:uid="{00000000-0005-0000-0000-000071C60000}"/>
    <cellStyle name="Normal 9 2 2 5 2 2 2 3 3" xfId="50804" xr:uid="{00000000-0005-0000-0000-000072C60000}"/>
    <cellStyle name="Normal 9 2 2 5 2 2 2 4" xfId="50805" xr:uid="{00000000-0005-0000-0000-000073C60000}"/>
    <cellStyle name="Normal 9 2 2 5 2 2 2 4 2" xfId="50806" xr:uid="{00000000-0005-0000-0000-000074C60000}"/>
    <cellStyle name="Normal 9 2 2 5 2 2 2 5" xfId="50807" xr:uid="{00000000-0005-0000-0000-000075C60000}"/>
    <cellStyle name="Normal 9 2 2 5 2 2 3" xfId="50808" xr:uid="{00000000-0005-0000-0000-000076C60000}"/>
    <cellStyle name="Normal 9 2 2 5 2 2 3 2" xfId="50809" xr:uid="{00000000-0005-0000-0000-000077C60000}"/>
    <cellStyle name="Normal 9 2 2 5 2 2 3 2 2" xfId="50810" xr:uid="{00000000-0005-0000-0000-000078C60000}"/>
    <cellStyle name="Normal 9 2 2 5 2 2 3 3" xfId="50811" xr:uid="{00000000-0005-0000-0000-000079C60000}"/>
    <cellStyle name="Normal 9 2 2 5 2 2 4" xfId="50812" xr:uid="{00000000-0005-0000-0000-00007AC60000}"/>
    <cellStyle name="Normal 9 2 2 5 2 2 4 2" xfId="50813" xr:uid="{00000000-0005-0000-0000-00007BC60000}"/>
    <cellStyle name="Normal 9 2 2 5 2 2 4 2 2" xfId="50814" xr:uid="{00000000-0005-0000-0000-00007CC60000}"/>
    <cellStyle name="Normal 9 2 2 5 2 2 4 3" xfId="50815" xr:uid="{00000000-0005-0000-0000-00007DC60000}"/>
    <cellStyle name="Normal 9 2 2 5 2 2 5" xfId="50816" xr:uid="{00000000-0005-0000-0000-00007EC60000}"/>
    <cellStyle name="Normal 9 2 2 5 2 2 5 2" xfId="50817" xr:uid="{00000000-0005-0000-0000-00007FC60000}"/>
    <cellStyle name="Normal 9 2 2 5 2 2 6" xfId="50818" xr:uid="{00000000-0005-0000-0000-000080C60000}"/>
    <cellStyle name="Normal 9 2 2 5 2 2 6 2" xfId="50819" xr:uid="{00000000-0005-0000-0000-000081C60000}"/>
    <cellStyle name="Normal 9 2 2 5 2 2 7" xfId="50820" xr:uid="{00000000-0005-0000-0000-000082C60000}"/>
    <cellStyle name="Normal 9 2 2 5 2 3" xfId="50821" xr:uid="{00000000-0005-0000-0000-000083C60000}"/>
    <cellStyle name="Normal 9 2 2 5 2 3 2" xfId="50822" xr:uid="{00000000-0005-0000-0000-000084C60000}"/>
    <cellStyle name="Normal 9 2 2 5 2 3 2 2" xfId="50823" xr:uid="{00000000-0005-0000-0000-000085C60000}"/>
    <cellStyle name="Normal 9 2 2 5 2 3 2 2 2" xfId="50824" xr:uid="{00000000-0005-0000-0000-000086C60000}"/>
    <cellStyle name="Normal 9 2 2 5 2 3 2 3" xfId="50825" xr:uid="{00000000-0005-0000-0000-000087C60000}"/>
    <cellStyle name="Normal 9 2 2 5 2 3 3" xfId="50826" xr:uid="{00000000-0005-0000-0000-000088C60000}"/>
    <cellStyle name="Normal 9 2 2 5 2 3 3 2" xfId="50827" xr:uid="{00000000-0005-0000-0000-000089C60000}"/>
    <cellStyle name="Normal 9 2 2 5 2 3 3 2 2" xfId="50828" xr:uid="{00000000-0005-0000-0000-00008AC60000}"/>
    <cellStyle name="Normal 9 2 2 5 2 3 3 3" xfId="50829" xr:uid="{00000000-0005-0000-0000-00008BC60000}"/>
    <cellStyle name="Normal 9 2 2 5 2 3 4" xfId="50830" xr:uid="{00000000-0005-0000-0000-00008CC60000}"/>
    <cellStyle name="Normal 9 2 2 5 2 3 4 2" xfId="50831" xr:uid="{00000000-0005-0000-0000-00008DC60000}"/>
    <cellStyle name="Normal 9 2 2 5 2 3 5" xfId="50832" xr:uid="{00000000-0005-0000-0000-00008EC60000}"/>
    <cellStyle name="Normal 9 2 2 5 2 4" xfId="50833" xr:uid="{00000000-0005-0000-0000-00008FC60000}"/>
    <cellStyle name="Normal 9 2 2 5 2 4 2" xfId="50834" xr:uid="{00000000-0005-0000-0000-000090C60000}"/>
    <cellStyle name="Normal 9 2 2 5 2 4 2 2" xfId="50835" xr:uid="{00000000-0005-0000-0000-000091C60000}"/>
    <cellStyle name="Normal 9 2 2 5 2 4 3" xfId="50836" xr:uid="{00000000-0005-0000-0000-000092C60000}"/>
    <cellStyle name="Normal 9 2 2 5 2 5" xfId="50837" xr:uid="{00000000-0005-0000-0000-000093C60000}"/>
    <cellStyle name="Normal 9 2 2 5 2 5 2" xfId="50838" xr:uid="{00000000-0005-0000-0000-000094C60000}"/>
    <cellStyle name="Normal 9 2 2 5 2 5 2 2" xfId="50839" xr:uid="{00000000-0005-0000-0000-000095C60000}"/>
    <cellStyle name="Normal 9 2 2 5 2 5 3" xfId="50840" xr:uid="{00000000-0005-0000-0000-000096C60000}"/>
    <cellStyle name="Normal 9 2 2 5 2 6" xfId="50841" xr:uid="{00000000-0005-0000-0000-000097C60000}"/>
    <cellStyle name="Normal 9 2 2 5 2 6 2" xfId="50842" xr:uid="{00000000-0005-0000-0000-000098C60000}"/>
    <cellStyle name="Normal 9 2 2 5 2 7" xfId="50843" xr:uid="{00000000-0005-0000-0000-000099C60000}"/>
    <cellStyle name="Normal 9 2 2 5 2 7 2" xfId="50844" xr:uid="{00000000-0005-0000-0000-00009AC60000}"/>
    <cellStyle name="Normal 9 2 2 5 2 8" xfId="50845" xr:uid="{00000000-0005-0000-0000-00009BC60000}"/>
    <cellStyle name="Normal 9 2 2 5 3" xfId="50846" xr:uid="{00000000-0005-0000-0000-00009CC60000}"/>
    <cellStyle name="Normal 9 2 2 5 3 2" xfId="50847" xr:uid="{00000000-0005-0000-0000-00009DC60000}"/>
    <cellStyle name="Normal 9 2 2 5 3 2 2" xfId="50848" xr:uid="{00000000-0005-0000-0000-00009EC60000}"/>
    <cellStyle name="Normal 9 2 2 5 3 2 2 2" xfId="50849" xr:uid="{00000000-0005-0000-0000-00009FC60000}"/>
    <cellStyle name="Normal 9 2 2 5 3 2 2 2 2" xfId="50850" xr:uid="{00000000-0005-0000-0000-0000A0C60000}"/>
    <cellStyle name="Normal 9 2 2 5 3 2 2 3" xfId="50851" xr:uid="{00000000-0005-0000-0000-0000A1C60000}"/>
    <cellStyle name="Normal 9 2 2 5 3 2 3" xfId="50852" xr:uid="{00000000-0005-0000-0000-0000A2C60000}"/>
    <cellStyle name="Normal 9 2 2 5 3 2 3 2" xfId="50853" xr:uid="{00000000-0005-0000-0000-0000A3C60000}"/>
    <cellStyle name="Normal 9 2 2 5 3 2 3 2 2" xfId="50854" xr:uid="{00000000-0005-0000-0000-0000A4C60000}"/>
    <cellStyle name="Normal 9 2 2 5 3 2 3 3" xfId="50855" xr:uid="{00000000-0005-0000-0000-0000A5C60000}"/>
    <cellStyle name="Normal 9 2 2 5 3 2 4" xfId="50856" xr:uid="{00000000-0005-0000-0000-0000A6C60000}"/>
    <cellStyle name="Normal 9 2 2 5 3 2 4 2" xfId="50857" xr:uid="{00000000-0005-0000-0000-0000A7C60000}"/>
    <cellStyle name="Normal 9 2 2 5 3 2 5" xfId="50858" xr:uid="{00000000-0005-0000-0000-0000A8C60000}"/>
    <cellStyle name="Normal 9 2 2 5 3 3" xfId="50859" xr:uid="{00000000-0005-0000-0000-0000A9C60000}"/>
    <cellStyle name="Normal 9 2 2 5 3 3 2" xfId="50860" xr:uid="{00000000-0005-0000-0000-0000AAC60000}"/>
    <cellStyle name="Normal 9 2 2 5 3 3 2 2" xfId="50861" xr:uid="{00000000-0005-0000-0000-0000ABC60000}"/>
    <cellStyle name="Normal 9 2 2 5 3 3 3" xfId="50862" xr:uid="{00000000-0005-0000-0000-0000ACC60000}"/>
    <cellStyle name="Normal 9 2 2 5 3 4" xfId="50863" xr:uid="{00000000-0005-0000-0000-0000ADC60000}"/>
    <cellStyle name="Normal 9 2 2 5 3 4 2" xfId="50864" xr:uid="{00000000-0005-0000-0000-0000AEC60000}"/>
    <cellStyle name="Normal 9 2 2 5 3 4 2 2" xfId="50865" xr:uid="{00000000-0005-0000-0000-0000AFC60000}"/>
    <cellStyle name="Normal 9 2 2 5 3 4 3" xfId="50866" xr:uid="{00000000-0005-0000-0000-0000B0C60000}"/>
    <cellStyle name="Normal 9 2 2 5 3 5" xfId="50867" xr:uid="{00000000-0005-0000-0000-0000B1C60000}"/>
    <cellStyle name="Normal 9 2 2 5 3 5 2" xfId="50868" xr:uid="{00000000-0005-0000-0000-0000B2C60000}"/>
    <cellStyle name="Normal 9 2 2 5 3 6" xfId="50869" xr:uid="{00000000-0005-0000-0000-0000B3C60000}"/>
    <cellStyle name="Normal 9 2 2 5 3 6 2" xfId="50870" xr:uid="{00000000-0005-0000-0000-0000B4C60000}"/>
    <cellStyle name="Normal 9 2 2 5 3 7" xfId="50871" xr:uid="{00000000-0005-0000-0000-0000B5C60000}"/>
    <cellStyle name="Normal 9 2 2 5 4" xfId="50872" xr:uid="{00000000-0005-0000-0000-0000B6C60000}"/>
    <cellStyle name="Normal 9 2 2 5 4 2" xfId="50873" xr:uid="{00000000-0005-0000-0000-0000B7C60000}"/>
    <cellStyle name="Normal 9 2 2 5 4 2 2" xfId="50874" xr:uid="{00000000-0005-0000-0000-0000B8C60000}"/>
    <cellStyle name="Normal 9 2 2 5 4 2 2 2" xfId="50875" xr:uid="{00000000-0005-0000-0000-0000B9C60000}"/>
    <cellStyle name="Normal 9 2 2 5 4 2 2 2 2" xfId="50876" xr:uid="{00000000-0005-0000-0000-0000BAC60000}"/>
    <cellStyle name="Normal 9 2 2 5 4 2 2 3" xfId="50877" xr:uid="{00000000-0005-0000-0000-0000BBC60000}"/>
    <cellStyle name="Normal 9 2 2 5 4 2 3" xfId="50878" xr:uid="{00000000-0005-0000-0000-0000BCC60000}"/>
    <cellStyle name="Normal 9 2 2 5 4 2 3 2" xfId="50879" xr:uid="{00000000-0005-0000-0000-0000BDC60000}"/>
    <cellStyle name="Normal 9 2 2 5 4 2 3 2 2" xfId="50880" xr:uid="{00000000-0005-0000-0000-0000BEC60000}"/>
    <cellStyle name="Normal 9 2 2 5 4 2 3 3" xfId="50881" xr:uid="{00000000-0005-0000-0000-0000BFC60000}"/>
    <cellStyle name="Normal 9 2 2 5 4 2 4" xfId="50882" xr:uid="{00000000-0005-0000-0000-0000C0C60000}"/>
    <cellStyle name="Normal 9 2 2 5 4 2 4 2" xfId="50883" xr:uid="{00000000-0005-0000-0000-0000C1C60000}"/>
    <cellStyle name="Normal 9 2 2 5 4 2 5" xfId="50884" xr:uid="{00000000-0005-0000-0000-0000C2C60000}"/>
    <cellStyle name="Normal 9 2 2 5 4 3" xfId="50885" xr:uid="{00000000-0005-0000-0000-0000C3C60000}"/>
    <cellStyle name="Normal 9 2 2 5 4 3 2" xfId="50886" xr:uid="{00000000-0005-0000-0000-0000C4C60000}"/>
    <cellStyle name="Normal 9 2 2 5 4 3 2 2" xfId="50887" xr:uid="{00000000-0005-0000-0000-0000C5C60000}"/>
    <cellStyle name="Normal 9 2 2 5 4 3 3" xfId="50888" xr:uid="{00000000-0005-0000-0000-0000C6C60000}"/>
    <cellStyle name="Normal 9 2 2 5 4 4" xfId="50889" xr:uid="{00000000-0005-0000-0000-0000C7C60000}"/>
    <cellStyle name="Normal 9 2 2 5 4 4 2" xfId="50890" xr:uid="{00000000-0005-0000-0000-0000C8C60000}"/>
    <cellStyle name="Normal 9 2 2 5 4 4 2 2" xfId="50891" xr:uid="{00000000-0005-0000-0000-0000C9C60000}"/>
    <cellStyle name="Normal 9 2 2 5 4 4 3" xfId="50892" xr:uid="{00000000-0005-0000-0000-0000CAC60000}"/>
    <cellStyle name="Normal 9 2 2 5 4 5" xfId="50893" xr:uid="{00000000-0005-0000-0000-0000CBC60000}"/>
    <cellStyle name="Normal 9 2 2 5 4 5 2" xfId="50894" xr:uid="{00000000-0005-0000-0000-0000CCC60000}"/>
    <cellStyle name="Normal 9 2 2 5 4 6" xfId="50895" xr:uid="{00000000-0005-0000-0000-0000CDC60000}"/>
    <cellStyle name="Normal 9 2 2 5 4 6 2" xfId="50896" xr:uid="{00000000-0005-0000-0000-0000CEC60000}"/>
    <cellStyle name="Normal 9 2 2 5 4 7" xfId="50897" xr:uid="{00000000-0005-0000-0000-0000CFC60000}"/>
    <cellStyle name="Normal 9 2 2 5 5" xfId="50898" xr:uid="{00000000-0005-0000-0000-0000D0C60000}"/>
    <cellStyle name="Normal 9 2 2 5 5 2" xfId="50899" xr:uid="{00000000-0005-0000-0000-0000D1C60000}"/>
    <cellStyle name="Normal 9 2 2 5 5 2 2" xfId="50900" xr:uid="{00000000-0005-0000-0000-0000D2C60000}"/>
    <cellStyle name="Normal 9 2 2 5 5 2 2 2" xfId="50901" xr:uid="{00000000-0005-0000-0000-0000D3C60000}"/>
    <cellStyle name="Normal 9 2 2 5 5 2 3" xfId="50902" xr:uid="{00000000-0005-0000-0000-0000D4C60000}"/>
    <cellStyle name="Normal 9 2 2 5 5 3" xfId="50903" xr:uid="{00000000-0005-0000-0000-0000D5C60000}"/>
    <cellStyle name="Normal 9 2 2 5 5 3 2" xfId="50904" xr:uid="{00000000-0005-0000-0000-0000D6C60000}"/>
    <cellStyle name="Normal 9 2 2 5 5 3 2 2" xfId="50905" xr:uid="{00000000-0005-0000-0000-0000D7C60000}"/>
    <cellStyle name="Normal 9 2 2 5 5 3 3" xfId="50906" xr:uid="{00000000-0005-0000-0000-0000D8C60000}"/>
    <cellStyle name="Normal 9 2 2 5 5 4" xfId="50907" xr:uid="{00000000-0005-0000-0000-0000D9C60000}"/>
    <cellStyle name="Normal 9 2 2 5 5 4 2" xfId="50908" xr:uid="{00000000-0005-0000-0000-0000DAC60000}"/>
    <cellStyle name="Normal 9 2 2 5 5 5" xfId="50909" xr:uid="{00000000-0005-0000-0000-0000DBC60000}"/>
    <cellStyle name="Normal 9 2 2 5 6" xfId="50910" xr:uid="{00000000-0005-0000-0000-0000DCC60000}"/>
    <cellStyle name="Normal 9 2 2 5 6 2" xfId="50911" xr:uid="{00000000-0005-0000-0000-0000DDC60000}"/>
    <cellStyle name="Normal 9 2 2 5 6 2 2" xfId="50912" xr:uid="{00000000-0005-0000-0000-0000DEC60000}"/>
    <cellStyle name="Normal 9 2 2 5 6 2 2 2" xfId="50913" xr:uid="{00000000-0005-0000-0000-0000DFC60000}"/>
    <cellStyle name="Normal 9 2 2 5 6 2 3" xfId="50914" xr:uid="{00000000-0005-0000-0000-0000E0C60000}"/>
    <cellStyle name="Normal 9 2 2 5 6 3" xfId="50915" xr:uid="{00000000-0005-0000-0000-0000E1C60000}"/>
    <cellStyle name="Normal 9 2 2 5 6 3 2" xfId="50916" xr:uid="{00000000-0005-0000-0000-0000E2C60000}"/>
    <cellStyle name="Normal 9 2 2 5 6 4" xfId="50917" xr:uid="{00000000-0005-0000-0000-0000E3C60000}"/>
    <cellStyle name="Normal 9 2 2 5 7" xfId="50918" xr:uid="{00000000-0005-0000-0000-0000E4C60000}"/>
    <cellStyle name="Normal 9 2 2 5 7 2" xfId="50919" xr:uid="{00000000-0005-0000-0000-0000E5C60000}"/>
    <cellStyle name="Normal 9 2 2 5 7 2 2" xfId="50920" xr:uid="{00000000-0005-0000-0000-0000E6C60000}"/>
    <cellStyle name="Normal 9 2 2 5 7 3" xfId="50921" xr:uid="{00000000-0005-0000-0000-0000E7C60000}"/>
    <cellStyle name="Normal 9 2 2 5 8" xfId="50922" xr:uid="{00000000-0005-0000-0000-0000E8C60000}"/>
    <cellStyle name="Normal 9 2 2 5 8 2" xfId="50923" xr:uid="{00000000-0005-0000-0000-0000E9C60000}"/>
    <cellStyle name="Normal 9 2 2 5 8 2 2" xfId="50924" xr:uid="{00000000-0005-0000-0000-0000EAC60000}"/>
    <cellStyle name="Normal 9 2 2 5 8 3" xfId="50925" xr:uid="{00000000-0005-0000-0000-0000EBC60000}"/>
    <cellStyle name="Normal 9 2 2 5 9" xfId="50926" xr:uid="{00000000-0005-0000-0000-0000ECC60000}"/>
    <cellStyle name="Normal 9 2 2 5 9 2" xfId="50927" xr:uid="{00000000-0005-0000-0000-0000EDC60000}"/>
    <cellStyle name="Normal 9 2 2 6" xfId="50928" xr:uid="{00000000-0005-0000-0000-0000EEC60000}"/>
    <cellStyle name="Normal 9 2 2 6 10" xfId="50929" xr:uid="{00000000-0005-0000-0000-0000EFC60000}"/>
    <cellStyle name="Normal 9 2 2 6 10 2" xfId="50930" xr:uid="{00000000-0005-0000-0000-0000F0C60000}"/>
    <cellStyle name="Normal 9 2 2 6 11" xfId="50931" xr:uid="{00000000-0005-0000-0000-0000F1C60000}"/>
    <cellStyle name="Normal 9 2 2 6 2" xfId="50932" xr:uid="{00000000-0005-0000-0000-0000F2C60000}"/>
    <cellStyle name="Normal 9 2 2 6 2 2" xfId="50933" xr:uid="{00000000-0005-0000-0000-0000F3C60000}"/>
    <cellStyle name="Normal 9 2 2 6 2 2 2" xfId="50934" xr:uid="{00000000-0005-0000-0000-0000F4C60000}"/>
    <cellStyle name="Normal 9 2 2 6 2 2 2 2" xfId="50935" xr:uid="{00000000-0005-0000-0000-0000F5C60000}"/>
    <cellStyle name="Normal 9 2 2 6 2 2 2 2 2" xfId="50936" xr:uid="{00000000-0005-0000-0000-0000F6C60000}"/>
    <cellStyle name="Normal 9 2 2 6 2 2 2 2 2 2" xfId="50937" xr:uid="{00000000-0005-0000-0000-0000F7C60000}"/>
    <cellStyle name="Normal 9 2 2 6 2 2 2 2 3" xfId="50938" xr:uid="{00000000-0005-0000-0000-0000F8C60000}"/>
    <cellStyle name="Normal 9 2 2 6 2 2 2 3" xfId="50939" xr:uid="{00000000-0005-0000-0000-0000F9C60000}"/>
    <cellStyle name="Normal 9 2 2 6 2 2 2 3 2" xfId="50940" xr:uid="{00000000-0005-0000-0000-0000FAC60000}"/>
    <cellStyle name="Normal 9 2 2 6 2 2 2 3 2 2" xfId="50941" xr:uid="{00000000-0005-0000-0000-0000FBC60000}"/>
    <cellStyle name="Normal 9 2 2 6 2 2 2 3 3" xfId="50942" xr:uid="{00000000-0005-0000-0000-0000FCC60000}"/>
    <cellStyle name="Normal 9 2 2 6 2 2 2 4" xfId="50943" xr:uid="{00000000-0005-0000-0000-0000FDC60000}"/>
    <cellStyle name="Normal 9 2 2 6 2 2 2 4 2" xfId="50944" xr:uid="{00000000-0005-0000-0000-0000FEC60000}"/>
    <cellStyle name="Normal 9 2 2 6 2 2 2 5" xfId="50945" xr:uid="{00000000-0005-0000-0000-0000FFC60000}"/>
    <cellStyle name="Normal 9 2 2 6 2 2 3" xfId="50946" xr:uid="{00000000-0005-0000-0000-000000C70000}"/>
    <cellStyle name="Normal 9 2 2 6 2 2 3 2" xfId="50947" xr:uid="{00000000-0005-0000-0000-000001C70000}"/>
    <cellStyle name="Normal 9 2 2 6 2 2 3 2 2" xfId="50948" xr:uid="{00000000-0005-0000-0000-000002C70000}"/>
    <cellStyle name="Normal 9 2 2 6 2 2 3 3" xfId="50949" xr:uid="{00000000-0005-0000-0000-000003C70000}"/>
    <cellStyle name="Normal 9 2 2 6 2 2 4" xfId="50950" xr:uid="{00000000-0005-0000-0000-000004C70000}"/>
    <cellStyle name="Normal 9 2 2 6 2 2 4 2" xfId="50951" xr:uid="{00000000-0005-0000-0000-000005C70000}"/>
    <cellStyle name="Normal 9 2 2 6 2 2 4 2 2" xfId="50952" xr:uid="{00000000-0005-0000-0000-000006C70000}"/>
    <cellStyle name="Normal 9 2 2 6 2 2 4 3" xfId="50953" xr:uid="{00000000-0005-0000-0000-000007C70000}"/>
    <cellStyle name="Normal 9 2 2 6 2 2 5" xfId="50954" xr:uid="{00000000-0005-0000-0000-000008C70000}"/>
    <cellStyle name="Normal 9 2 2 6 2 2 5 2" xfId="50955" xr:uid="{00000000-0005-0000-0000-000009C70000}"/>
    <cellStyle name="Normal 9 2 2 6 2 2 6" xfId="50956" xr:uid="{00000000-0005-0000-0000-00000AC70000}"/>
    <cellStyle name="Normal 9 2 2 6 2 2 6 2" xfId="50957" xr:uid="{00000000-0005-0000-0000-00000BC70000}"/>
    <cellStyle name="Normal 9 2 2 6 2 2 7" xfId="50958" xr:uid="{00000000-0005-0000-0000-00000CC70000}"/>
    <cellStyle name="Normal 9 2 2 6 2 3" xfId="50959" xr:uid="{00000000-0005-0000-0000-00000DC70000}"/>
    <cellStyle name="Normal 9 2 2 6 2 3 2" xfId="50960" xr:uid="{00000000-0005-0000-0000-00000EC70000}"/>
    <cellStyle name="Normal 9 2 2 6 2 3 2 2" xfId="50961" xr:uid="{00000000-0005-0000-0000-00000FC70000}"/>
    <cellStyle name="Normal 9 2 2 6 2 3 2 2 2" xfId="50962" xr:uid="{00000000-0005-0000-0000-000010C70000}"/>
    <cellStyle name="Normal 9 2 2 6 2 3 2 3" xfId="50963" xr:uid="{00000000-0005-0000-0000-000011C70000}"/>
    <cellStyle name="Normal 9 2 2 6 2 3 3" xfId="50964" xr:uid="{00000000-0005-0000-0000-000012C70000}"/>
    <cellStyle name="Normal 9 2 2 6 2 3 3 2" xfId="50965" xr:uid="{00000000-0005-0000-0000-000013C70000}"/>
    <cellStyle name="Normal 9 2 2 6 2 3 3 2 2" xfId="50966" xr:uid="{00000000-0005-0000-0000-000014C70000}"/>
    <cellStyle name="Normal 9 2 2 6 2 3 3 3" xfId="50967" xr:uid="{00000000-0005-0000-0000-000015C70000}"/>
    <cellStyle name="Normal 9 2 2 6 2 3 4" xfId="50968" xr:uid="{00000000-0005-0000-0000-000016C70000}"/>
    <cellStyle name="Normal 9 2 2 6 2 3 4 2" xfId="50969" xr:uid="{00000000-0005-0000-0000-000017C70000}"/>
    <cellStyle name="Normal 9 2 2 6 2 3 5" xfId="50970" xr:uid="{00000000-0005-0000-0000-000018C70000}"/>
    <cellStyle name="Normal 9 2 2 6 2 4" xfId="50971" xr:uid="{00000000-0005-0000-0000-000019C70000}"/>
    <cellStyle name="Normal 9 2 2 6 2 4 2" xfId="50972" xr:uid="{00000000-0005-0000-0000-00001AC70000}"/>
    <cellStyle name="Normal 9 2 2 6 2 4 2 2" xfId="50973" xr:uid="{00000000-0005-0000-0000-00001BC70000}"/>
    <cellStyle name="Normal 9 2 2 6 2 4 3" xfId="50974" xr:uid="{00000000-0005-0000-0000-00001CC70000}"/>
    <cellStyle name="Normal 9 2 2 6 2 5" xfId="50975" xr:uid="{00000000-0005-0000-0000-00001DC70000}"/>
    <cellStyle name="Normal 9 2 2 6 2 5 2" xfId="50976" xr:uid="{00000000-0005-0000-0000-00001EC70000}"/>
    <cellStyle name="Normal 9 2 2 6 2 5 2 2" xfId="50977" xr:uid="{00000000-0005-0000-0000-00001FC70000}"/>
    <cellStyle name="Normal 9 2 2 6 2 5 3" xfId="50978" xr:uid="{00000000-0005-0000-0000-000020C70000}"/>
    <cellStyle name="Normal 9 2 2 6 2 6" xfId="50979" xr:uid="{00000000-0005-0000-0000-000021C70000}"/>
    <cellStyle name="Normal 9 2 2 6 2 6 2" xfId="50980" xr:uid="{00000000-0005-0000-0000-000022C70000}"/>
    <cellStyle name="Normal 9 2 2 6 2 7" xfId="50981" xr:uid="{00000000-0005-0000-0000-000023C70000}"/>
    <cellStyle name="Normal 9 2 2 6 2 7 2" xfId="50982" xr:uid="{00000000-0005-0000-0000-000024C70000}"/>
    <cellStyle name="Normal 9 2 2 6 2 8" xfId="50983" xr:uid="{00000000-0005-0000-0000-000025C70000}"/>
    <cellStyle name="Normal 9 2 2 6 3" xfId="50984" xr:uid="{00000000-0005-0000-0000-000026C70000}"/>
    <cellStyle name="Normal 9 2 2 6 3 2" xfId="50985" xr:uid="{00000000-0005-0000-0000-000027C70000}"/>
    <cellStyle name="Normal 9 2 2 6 3 2 2" xfId="50986" xr:uid="{00000000-0005-0000-0000-000028C70000}"/>
    <cellStyle name="Normal 9 2 2 6 3 2 2 2" xfId="50987" xr:uid="{00000000-0005-0000-0000-000029C70000}"/>
    <cellStyle name="Normal 9 2 2 6 3 2 2 2 2" xfId="50988" xr:uid="{00000000-0005-0000-0000-00002AC70000}"/>
    <cellStyle name="Normal 9 2 2 6 3 2 2 3" xfId="50989" xr:uid="{00000000-0005-0000-0000-00002BC70000}"/>
    <cellStyle name="Normal 9 2 2 6 3 2 3" xfId="50990" xr:uid="{00000000-0005-0000-0000-00002CC70000}"/>
    <cellStyle name="Normal 9 2 2 6 3 2 3 2" xfId="50991" xr:uid="{00000000-0005-0000-0000-00002DC70000}"/>
    <cellStyle name="Normal 9 2 2 6 3 2 3 2 2" xfId="50992" xr:uid="{00000000-0005-0000-0000-00002EC70000}"/>
    <cellStyle name="Normal 9 2 2 6 3 2 3 3" xfId="50993" xr:uid="{00000000-0005-0000-0000-00002FC70000}"/>
    <cellStyle name="Normal 9 2 2 6 3 2 4" xfId="50994" xr:uid="{00000000-0005-0000-0000-000030C70000}"/>
    <cellStyle name="Normal 9 2 2 6 3 2 4 2" xfId="50995" xr:uid="{00000000-0005-0000-0000-000031C70000}"/>
    <cellStyle name="Normal 9 2 2 6 3 2 5" xfId="50996" xr:uid="{00000000-0005-0000-0000-000032C70000}"/>
    <cellStyle name="Normal 9 2 2 6 3 3" xfId="50997" xr:uid="{00000000-0005-0000-0000-000033C70000}"/>
    <cellStyle name="Normal 9 2 2 6 3 3 2" xfId="50998" xr:uid="{00000000-0005-0000-0000-000034C70000}"/>
    <cellStyle name="Normal 9 2 2 6 3 3 2 2" xfId="50999" xr:uid="{00000000-0005-0000-0000-000035C70000}"/>
    <cellStyle name="Normal 9 2 2 6 3 3 3" xfId="51000" xr:uid="{00000000-0005-0000-0000-000036C70000}"/>
    <cellStyle name="Normal 9 2 2 6 3 4" xfId="51001" xr:uid="{00000000-0005-0000-0000-000037C70000}"/>
    <cellStyle name="Normal 9 2 2 6 3 4 2" xfId="51002" xr:uid="{00000000-0005-0000-0000-000038C70000}"/>
    <cellStyle name="Normal 9 2 2 6 3 4 2 2" xfId="51003" xr:uid="{00000000-0005-0000-0000-000039C70000}"/>
    <cellStyle name="Normal 9 2 2 6 3 4 3" xfId="51004" xr:uid="{00000000-0005-0000-0000-00003AC70000}"/>
    <cellStyle name="Normal 9 2 2 6 3 5" xfId="51005" xr:uid="{00000000-0005-0000-0000-00003BC70000}"/>
    <cellStyle name="Normal 9 2 2 6 3 5 2" xfId="51006" xr:uid="{00000000-0005-0000-0000-00003CC70000}"/>
    <cellStyle name="Normal 9 2 2 6 3 6" xfId="51007" xr:uid="{00000000-0005-0000-0000-00003DC70000}"/>
    <cellStyle name="Normal 9 2 2 6 3 6 2" xfId="51008" xr:uid="{00000000-0005-0000-0000-00003EC70000}"/>
    <cellStyle name="Normal 9 2 2 6 3 7" xfId="51009" xr:uid="{00000000-0005-0000-0000-00003FC70000}"/>
    <cellStyle name="Normal 9 2 2 6 4" xfId="51010" xr:uid="{00000000-0005-0000-0000-000040C70000}"/>
    <cellStyle name="Normal 9 2 2 6 4 2" xfId="51011" xr:uid="{00000000-0005-0000-0000-000041C70000}"/>
    <cellStyle name="Normal 9 2 2 6 4 2 2" xfId="51012" xr:uid="{00000000-0005-0000-0000-000042C70000}"/>
    <cellStyle name="Normal 9 2 2 6 4 2 2 2" xfId="51013" xr:uid="{00000000-0005-0000-0000-000043C70000}"/>
    <cellStyle name="Normal 9 2 2 6 4 2 2 2 2" xfId="51014" xr:uid="{00000000-0005-0000-0000-000044C70000}"/>
    <cellStyle name="Normal 9 2 2 6 4 2 2 3" xfId="51015" xr:uid="{00000000-0005-0000-0000-000045C70000}"/>
    <cellStyle name="Normal 9 2 2 6 4 2 3" xfId="51016" xr:uid="{00000000-0005-0000-0000-000046C70000}"/>
    <cellStyle name="Normal 9 2 2 6 4 2 3 2" xfId="51017" xr:uid="{00000000-0005-0000-0000-000047C70000}"/>
    <cellStyle name="Normal 9 2 2 6 4 2 3 2 2" xfId="51018" xr:uid="{00000000-0005-0000-0000-000048C70000}"/>
    <cellStyle name="Normal 9 2 2 6 4 2 3 3" xfId="51019" xr:uid="{00000000-0005-0000-0000-000049C70000}"/>
    <cellStyle name="Normal 9 2 2 6 4 2 4" xfId="51020" xr:uid="{00000000-0005-0000-0000-00004AC70000}"/>
    <cellStyle name="Normal 9 2 2 6 4 2 4 2" xfId="51021" xr:uid="{00000000-0005-0000-0000-00004BC70000}"/>
    <cellStyle name="Normal 9 2 2 6 4 2 5" xfId="51022" xr:uid="{00000000-0005-0000-0000-00004CC70000}"/>
    <cellStyle name="Normal 9 2 2 6 4 3" xfId="51023" xr:uid="{00000000-0005-0000-0000-00004DC70000}"/>
    <cellStyle name="Normal 9 2 2 6 4 3 2" xfId="51024" xr:uid="{00000000-0005-0000-0000-00004EC70000}"/>
    <cellStyle name="Normal 9 2 2 6 4 3 2 2" xfId="51025" xr:uid="{00000000-0005-0000-0000-00004FC70000}"/>
    <cellStyle name="Normal 9 2 2 6 4 3 3" xfId="51026" xr:uid="{00000000-0005-0000-0000-000050C70000}"/>
    <cellStyle name="Normal 9 2 2 6 4 4" xfId="51027" xr:uid="{00000000-0005-0000-0000-000051C70000}"/>
    <cellStyle name="Normal 9 2 2 6 4 4 2" xfId="51028" xr:uid="{00000000-0005-0000-0000-000052C70000}"/>
    <cellStyle name="Normal 9 2 2 6 4 4 2 2" xfId="51029" xr:uid="{00000000-0005-0000-0000-000053C70000}"/>
    <cellStyle name="Normal 9 2 2 6 4 4 3" xfId="51030" xr:uid="{00000000-0005-0000-0000-000054C70000}"/>
    <cellStyle name="Normal 9 2 2 6 4 5" xfId="51031" xr:uid="{00000000-0005-0000-0000-000055C70000}"/>
    <cellStyle name="Normal 9 2 2 6 4 5 2" xfId="51032" xr:uid="{00000000-0005-0000-0000-000056C70000}"/>
    <cellStyle name="Normal 9 2 2 6 4 6" xfId="51033" xr:uid="{00000000-0005-0000-0000-000057C70000}"/>
    <cellStyle name="Normal 9 2 2 6 4 6 2" xfId="51034" xr:uid="{00000000-0005-0000-0000-000058C70000}"/>
    <cellStyle name="Normal 9 2 2 6 4 7" xfId="51035" xr:uid="{00000000-0005-0000-0000-000059C70000}"/>
    <cellStyle name="Normal 9 2 2 6 5" xfId="51036" xr:uid="{00000000-0005-0000-0000-00005AC70000}"/>
    <cellStyle name="Normal 9 2 2 6 5 2" xfId="51037" xr:uid="{00000000-0005-0000-0000-00005BC70000}"/>
    <cellStyle name="Normal 9 2 2 6 5 2 2" xfId="51038" xr:uid="{00000000-0005-0000-0000-00005CC70000}"/>
    <cellStyle name="Normal 9 2 2 6 5 2 2 2" xfId="51039" xr:uid="{00000000-0005-0000-0000-00005DC70000}"/>
    <cellStyle name="Normal 9 2 2 6 5 2 3" xfId="51040" xr:uid="{00000000-0005-0000-0000-00005EC70000}"/>
    <cellStyle name="Normal 9 2 2 6 5 3" xfId="51041" xr:uid="{00000000-0005-0000-0000-00005FC70000}"/>
    <cellStyle name="Normal 9 2 2 6 5 3 2" xfId="51042" xr:uid="{00000000-0005-0000-0000-000060C70000}"/>
    <cellStyle name="Normal 9 2 2 6 5 3 2 2" xfId="51043" xr:uid="{00000000-0005-0000-0000-000061C70000}"/>
    <cellStyle name="Normal 9 2 2 6 5 3 3" xfId="51044" xr:uid="{00000000-0005-0000-0000-000062C70000}"/>
    <cellStyle name="Normal 9 2 2 6 5 4" xfId="51045" xr:uid="{00000000-0005-0000-0000-000063C70000}"/>
    <cellStyle name="Normal 9 2 2 6 5 4 2" xfId="51046" xr:uid="{00000000-0005-0000-0000-000064C70000}"/>
    <cellStyle name="Normal 9 2 2 6 5 5" xfId="51047" xr:uid="{00000000-0005-0000-0000-000065C70000}"/>
    <cellStyle name="Normal 9 2 2 6 6" xfId="51048" xr:uid="{00000000-0005-0000-0000-000066C70000}"/>
    <cellStyle name="Normal 9 2 2 6 6 2" xfId="51049" xr:uid="{00000000-0005-0000-0000-000067C70000}"/>
    <cellStyle name="Normal 9 2 2 6 6 2 2" xfId="51050" xr:uid="{00000000-0005-0000-0000-000068C70000}"/>
    <cellStyle name="Normal 9 2 2 6 6 2 2 2" xfId="51051" xr:uid="{00000000-0005-0000-0000-000069C70000}"/>
    <cellStyle name="Normal 9 2 2 6 6 2 3" xfId="51052" xr:uid="{00000000-0005-0000-0000-00006AC70000}"/>
    <cellStyle name="Normal 9 2 2 6 6 3" xfId="51053" xr:uid="{00000000-0005-0000-0000-00006BC70000}"/>
    <cellStyle name="Normal 9 2 2 6 6 3 2" xfId="51054" xr:uid="{00000000-0005-0000-0000-00006CC70000}"/>
    <cellStyle name="Normal 9 2 2 6 6 4" xfId="51055" xr:uid="{00000000-0005-0000-0000-00006DC70000}"/>
    <cellStyle name="Normal 9 2 2 6 7" xfId="51056" xr:uid="{00000000-0005-0000-0000-00006EC70000}"/>
    <cellStyle name="Normal 9 2 2 6 7 2" xfId="51057" xr:uid="{00000000-0005-0000-0000-00006FC70000}"/>
    <cellStyle name="Normal 9 2 2 6 7 2 2" xfId="51058" xr:uid="{00000000-0005-0000-0000-000070C70000}"/>
    <cellStyle name="Normal 9 2 2 6 7 3" xfId="51059" xr:uid="{00000000-0005-0000-0000-000071C70000}"/>
    <cellStyle name="Normal 9 2 2 6 8" xfId="51060" xr:uid="{00000000-0005-0000-0000-000072C70000}"/>
    <cellStyle name="Normal 9 2 2 6 8 2" xfId="51061" xr:uid="{00000000-0005-0000-0000-000073C70000}"/>
    <cellStyle name="Normal 9 2 2 6 8 2 2" xfId="51062" xr:uid="{00000000-0005-0000-0000-000074C70000}"/>
    <cellStyle name="Normal 9 2 2 6 8 3" xfId="51063" xr:uid="{00000000-0005-0000-0000-000075C70000}"/>
    <cellStyle name="Normal 9 2 2 6 9" xfId="51064" xr:uid="{00000000-0005-0000-0000-000076C70000}"/>
    <cellStyle name="Normal 9 2 2 6 9 2" xfId="51065" xr:uid="{00000000-0005-0000-0000-000077C70000}"/>
    <cellStyle name="Normal 9 2 2 7" xfId="51066" xr:uid="{00000000-0005-0000-0000-000078C70000}"/>
    <cellStyle name="Normal 9 2 2 7 2" xfId="51067" xr:uid="{00000000-0005-0000-0000-000079C70000}"/>
    <cellStyle name="Normal 9 2 2 7 2 2" xfId="51068" xr:uid="{00000000-0005-0000-0000-00007AC70000}"/>
    <cellStyle name="Normal 9 2 2 7 2 2 2" xfId="51069" xr:uid="{00000000-0005-0000-0000-00007BC70000}"/>
    <cellStyle name="Normal 9 2 2 7 2 2 2 2" xfId="51070" xr:uid="{00000000-0005-0000-0000-00007CC70000}"/>
    <cellStyle name="Normal 9 2 2 7 2 2 2 2 2" xfId="51071" xr:uid="{00000000-0005-0000-0000-00007DC70000}"/>
    <cellStyle name="Normal 9 2 2 7 2 2 2 3" xfId="51072" xr:uid="{00000000-0005-0000-0000-00007EC70000}"/>
    <cellStyle name="Normal 9 2 2 7 2 2 3" xfId="51073" xr:uid="{00000000-0005-0000-0000-00007FC70000}"/>
    <cellStyle name="Normal 9 2 2 7 2 2 3 2" xfId="51074" xr:uid="{00000000-0005-0000-0000-000080C70000}"/>
    <cellStyle name="Normal 9 2 2 7 2 2 3 2 2" xfId="51075" xr:uid="{00000000-0005-0000-0000-000081C70000}"/>
    <cellStyle name="Normal 9 2 2 7 2 2 3 3" xfId="51076" xr:uid="{00000000-0005-0000-0000-000082C70000}"/>
    <cellStyle name="Normal 9 2 2 7 2 2 4" xfId="51077" xr:uid="{00000000-0005-0000-0000-000083C70000}"/>
    <cellStyle name="Normal 9 2 2 7 2 2 4 2" xfId="51078" xr:uid="{00000000-0005-0000-0000-000084C70000}"/>
    <cellStyle name="Normal 9 2 2 7 2 2 5" xfId="51079" xr:uid="{00000000-0005-0000-0000-000085C70000}"/>
    <cellStyle name="Normal 9 2 2 7 2 3" xfId="51080" xr:uid="{00000000-0005-0000-0000-000086C70000}"/>
    <cellStyle name="Normal 9 2 2 7 2 3 2" xfId="51081" xr:uid="{00000000-0005-0000-0000-000087C70000}"/>
    <cellStyle name="Normal 9 2 2 7 2 3 2 2" xfId="51082" xr:uid="{00000000-0005-0000-0000-000088C70000}"/>
    <cellStyle name="Normal 9 2 2 7 2 3 3" xfId="51083" xr:uid="{00000000-0005-0000-0000-000089C70000}"/>
    <cellStyle name="Normal 9 2 2 7 2 4" xfId="51084" xr:uid="{00000000-0005-0000-0000-00008AC70000}"/>
    <cellStyle name="Normal 9 2 2 7 2 4 2" xfId="51085" xr:uid="{00000000-0005-0000-0000-00008BC70000}"/>
    <cellStyle name="Normal 9 2 2 7 2 4 2 2" xfId="51086" xr:uid="{00000000-0005-0000-0000-00008CC70000}"/>
    <cellStyle name="Normal 9 2 2 7 2 4 3" xfId="51087" xr:uid="{00000000-0005-0000-0000-00008DC70000}"/>
    <cellStyle name="Normal 9 2 2 7 2 5" xfId="51088" xr:uid="{00000000-0005-0000-0000-00008EC70000}"/>
    <cellStyle name="Normal 9 2 2 7 2 5 2" xfId="51089" xr:uid="{00000000-0005-0000-0000-00008FC70000}"/>
    <cellStyle name="Normal 9 2 2 7 2 6" xfId="51090" xr:uid="{00000000-0005-0000-0000-000090C70000}"/>
    <cellStyle name="Normal 9 2 2 7 2 6 2" xfId="51091" xr:uid="{00000000-0005-0000-0000-000091C70000}"/>
    <cellStyle name="Normal 9 2 2 7 2 7" xfId="51092" xr:uid="{00000000-0005-0000-0000-000092C70000}"/>
    <cellStyle name="Normal 9 2 2 7 3" xfId="51093" xr:uid="{00000000-0005-0000-0000-000093C70000}"/>
    <cellStyle name="Normal 9 2 2 7 3 2" xfId="51094" xr:uid="{00000000-0005-0000-0000-000094C70000}"/>
    <cellStyle name="Normal 9 2 2 7 3 2 2" xfId="51095" xr:uid="{00000000-0005-0000-0000-000095C70000}"/>
    <cellStyle name="Normal 9 2 2 7 3 2 2 2" xfId="51096" xr:uid="{00000000-0005-0000-0000-000096C70000}"/>
    <cellStyle name="Normal 9 2 2 7 3 2 3" xfId="51097" xr:uid="{00000000-0005-0000-0000-000097C70000}"/>
    <cellStyle name="Normal 9 2 2 7 3 3" xfId="51098" xr:uid="{00000000-0005-0000-0000-000098C70000}"/>
    <cellStyle name="Normal 9 2 2 7 3 3 2" xfId="51099" xr:uid="{00000000-0005-0000-0000-000099C70000}"/>
    <cellStyle name="Normal 9 2 2 7 3 3 2 2" xfId="51100" xr:uid="{00000000-0005-0000-0000-00009AC70000}"/>
    <cellStyle name="Normal 9 2 2 7 3 3 3" xfId="51101" xr:uid="{00000000-0005-0000-0000-00009BC70000}"/>
    <cellStyle name="Normal 9 2 2 7 3 4" xfId="51102" xr:uid="{00000000-0005-0000-0000-00009CC70000}"/>
    <cellStyle name="Normal 9 2 2 7 3 4 2" xfId="51103" xr:uid="{00000000-0005-0000-0000-00009DC70000}"/>
    <cellStyle name="Normal 9 2 2 7 3 5" xfId="51104" xr:uid="{00000000-0005-0000-0000-00009EC70000}"/>
    <cellStyle name="Normal 9 2 2 7 4" xfId="51105" xr:uid="{00000000-0005-0000-0000-00009FC70000}"/>
    <cellStyle name="Normal 9 2 2 7 4 2" xfId="51106" xr:uid="{00000000-0005-0000-0000-0000A0C70000}"/>
    <cellStyle name="Normal 9 2 2 7 4 2 2" xfId="51107" xr:uid="{00000000-0005-0000-0000-0000A1C70000}"/>
    <cellStyle name="Normal 9 2 2 7 4 3" xfId="51108" xr:uid="{00000000-0005-0000-0000-0000A2C70000}"/>
    <cellStyle name="Normal 9 2 2 7 5" xfId="51109" xr:uid="{00000000-0005-0000-0000-0000A3C70000}"/>
    <cellStyle name="Normal 9 2 2 7 5 2" xfId="51110" xr:uid="{00000000-0005-0000-0000-0000A4C70000}"/>
    <cellStyle name="Normal 9 2 2 7 5 2 2" xfId="51111" xr:uid="{00000000-0005-0000-0000-0000A5C70000}"/>
    <cellStyle name="Normal 9 2 2 7 5 3" xfId="51112" xr:uid="{00000000-0005-0000-0000-0000A6C70000}"/>
    <cellStyle name="Normal 9 2 2 7 6" xfId="51113" xr:uid="{00000000-0005-0000-0000-0000A7C70000}"/>
    <cellStyle name="Normal 9 2 2 7 6 2" xfId="51114" xr:uid="{00000000-0005-0000-0000-0000A8C70000}"/>
    <cellStyle name="Normal 9 2 2 7 7" xfId="51115" xr:uid="{00000000-0005-0000-0000-0000A9C70000}"/>
    <cellStyle name="Normal 9 2 2 7 7 2" xfId="51116" xr:uid="{00000000-0005-0000-0000-0000AAC70000}"/>
    <cellStyle name="Normal 9 2 2 7 8" xfId="51117" xr:uid="{00000000-0005-0000-0000-0000ABC70000}"/>
    <cellStyle name="Normal 9 2 2 8" xfId="51118" xr:uid="{00000000-0005-0000-0000-0000ACC70000}"/>
    <cellStyle name="Normal 9 2 2 8 2" xfId="51119" xr:uid="{00000000-0005-0000-0000-0000ADC70000}"/>
    <cellStyle name="Normal 9 2 2 8 2 2" xfId="51120" xr:uid="{00000000-0005-0000-0000-0000AEC70000}"/>
    <cellStyle name="Normal 9 2 2 8 2 2 2" xfId="51121" xr:uid="{00000000-0005-0000-0000-0000AFC70000}"/>
    <cellStyle name="Normal 9 2 2 8 2 2 2 2" xfId="51122" xr:uid="{00000000-0005-0000-0000-0000B0C70000}"/>
    <cellStyle name="Normal 9 2 2 8 2 2 3" xfId="51123" xr:uid="{00000000-0005-0000-0000-0000B1C70000}"/>
    <cellStyle name="Normal 9 2 2 8 2 3" xfId="51124" xr:uid="{00000000-0005-0000-0000-0000B2C70000}"/>
    <cellStyle name="Normal 9 2 2 8 2 3 2" xfId="51125" xr:uid="{00000000-0005-0000-0000-0000B3C70000}"/>
    <cellStyle name="Normal 9 2 2 8 2 3 2 2" xfId="51126" xr:uid="{00000000-0005-0000-0000-0000B4C70000}"/>
    <cellStyle name="Normal 9 2 2 8 2 3 3" xfId="51127" xr:uid="{00000000-0005-0000-0000-0000B5C70000}"/>
    <cellStyle name="Normal 9 2 2 8 2 4" xfId="51128" xr:uid="{00000000-0005-0000-0000-0000B6C70000}"/>
    <cellStyle name="Normal 9 2 2 8 2 4 2" xfId="51129" xr:uid="{00000000-0005-0000-0000-0000B7C70000}"/>
    <cellStyle name="Normal 9 2 2 8 2 5" xfId="51130" xr:uid="{00000000-0005-0000-0000-0000B8C70000}"/>
    <cellStyle name="Normal 9 2 2 8 3" xfId="51131" xr:uid="{00000000-0005-0000-0000-0000B9C70000}"/>
    <cellStyle name="Normal 9 2 2 8 3 2" xfId="51132" xr:uid="{00000000-0005-0000-0000-0000BAC70000}"/>
    <cellStyle name="Normal 9 2 2 8 3 2 2" xfId="51133" xr:uid="{00000000-0005-0000-0000-0000BBC70000}"/>
    <cellStyle name="Normal 9 2 2 8 3 3" xfId="51134" xr:uid="{00000000-0005-0000-0000-0000BCC70000}"/>
    <cellStyle name="Normal 9 2 2 8 4" xfId="51135" xr:uid="{00000000-0005-0000-0000-0000BDC70000}"/>
    <cellStyle name="Normal 9 2 2 8 4 2" xfId="51136" xr:uid="{00000000-0005-0000-0000-0000BEC70000}"/>
    <cellStyle name="Normal 9 2 2 8 4 2 2" xfId="51137" xr:uid="{00000000-0005-0000-0000-0000BFC70000}"/>
    <cellStyle name="Normal 9 2 2 8 4 3" xfId="51138" xr:uid="{00000000-0005-0000-0000-0000C0C70000}"/>
    <cellStyle name="Normal 9 2 2 8 5" xfId="51139" xr:uid="{00000000-0005-0000-0000-0000C1C70000}"/>
    <cellStyle name="Normal 9 2 2 8 5 2" xfId="51140" xr:uid="{00000000-0005-0000-0000-0000C2C70000}"/>
    <cellStyle name="Normal 9 2 2 8 6" xfId="51141" xr:uid="{00000000-0005-0000-0000-0000C3C70000}"/>
    <cellStyle name="Normal 9 2 2 8 6 2" xfId="51142" xr:uid="{00000000-0005-0000-0000-0000C4C70000}"/>
    <cellStyle name="Normal 9 2 2 8 7" xfId="51143" xr:uid="{00000000-0005-0000-0000-0000C5C70000}"/>
    <cellStyle name="Normal 9 2 2 9" xfId="51144" xr:uid="{00000000-0005-0000-0000-0000C6C70000}"/>
    <cellStyle name="Normal 9 2 2 9 2" xfId="51145" xr:uid="{00000000-0005-0000-0000-0000C7C70000}"/>
    <cellStyle name="Normal 9 2 2 9 2 2" xfId="51146" xr:uid="{00000000-0005-0000-0000-0000C8C70000}"/>
    <cellStyle name="Normal 9 2 2 9 2 2 2" xfId="51147" xr:uid="{00000000-0005-0000-0000-0000C9C70000}"/>
    <cellStyle name="Normal 9 2 2 9 2 2 2 2" xfId="51148" xr:uid="{00000000-0005-0000-0000-0000CAC70000}"/>
    <cellStyle name="Normal 9 2 2 9 2 2 3" xfId="51149" xr:uid="{00000000-0005-0000-0000-0000CBC70000}"/>
    <cellStyle name="Normal 9 2 2 9 2 3" xfId="51150" xr:uid="{00000000-0005-0000-0000-0000CCC70000}"/>
    <cellStyle name="Normal 9 2 2 9 2 3 2" xfId="51151" xr:uid="{00000000-0005-0000-0000-0000CDC70000}"/>
    <cellStyle name="Normal 9 2 2 9 2 3 2 2" xfId="51152" xr:uid="{00000000-0005-0000-0000-0000CEC70000}"/>
    <cellStyle name="Normal 9 2 2 9 2 3 3" xfId="51153" xr:uid="{00000000-0005-0000-0000-0000CFC70000}"/>
    <cellStyle name="Normal 9 2 2 9 2 4" xfId="51154" xr:uid="{00000000-0005-0000-0000-0000D0C70000}"/>
    <cellStyle name="Normal 9 2 2 9 2 4 2" xfId="51155" xr:uid="{00000000-0005-0000-0000-0000D1C70000}"/>
    <cellStyle name="Normal 9 2 2 9 2 5" xfId="51156" xr:uid="{00000000-0005-0000-0000-0000D2C70000}"/>
    <cellStyle name="Normal 9 2 2 9 3" xfId="51157" xr:uid="{00000000-0005-0000-0000-0000D3C70000}"/>
    <cellStyle name="Normal 9 2 2 9 3 2" xfId="51158" xr:uid="{00000000-0005-0000-0000-0000D4C70000}"/>
    <cellStyle name="Normal 9 2 2 9 3 2 2" xfId="51159" xr:uid="{00000000-0005-0000-0000-0000D5C70000}"/>
    <cellStyle name="Normal 9 2 2 9 3 3" xfId="51160" xr:uid="{00000000-0005-0000-0000-0000D6C70000}"/>
    <cellStyle name="Normal 9 2 2 9 4" xfId="51161" xr:uid="{00000000-0005-0000-0000-0000D7C70000}"/>
    <cellStyle name="Normal 9 2 2 9 4 2" xfId="51162" xr:uid="{00000000-0005-0000-0000-0000D8C70000}"/>
    <cellStyle name="Normal 9 2 2 9 4 2 2" xfId="51163" xr:uid="{00000000-0005-0000-0000-0000D9C70000}"/>
    <cellStyle name="Normal 9 2 2 9 4 3" xfId="51164" xr:uid="{00000000-0005-0000-0000-0000DAC70000}"/>
    <cellStyle name="Normal 9 2 2 9 5" xfId="51165" xr:uid="{00000000-0005-0000-0000-0000DBC70000}"/>
    <cellStyle name="Normal 9 2 2 9 5 2" xfId="51166" xr:uid="{00000000-0005-0000-0000-0000DCC70000}"/>
    <cellStyle name="Normal 9 2 2 9 6" xfId="51167" xr:uid="{00000000-0005-0000-0000-0000DDC70000}"/>
    <cellStyle name="Normal 9 2 2 9 6 2" xfId="51168" xr:uid="{00000000-0005-0000-0000-0000DEC70000}"/>
    <cellStyle name="Normal 9 2 2 9 7" xfId="51169" xr:uid="{00000000-0005-0000-0000-0000DFC70000}"/>
    <cellStyle name="Normal 9 2 3" xfId="51170" xr:uid="{00000000-0005-0000-0000-0000E0C70000}"/>
    <cellStyle name="Normal 9 2 3 10" xfId="51171" xr:uid="{00000000-0005-0000-0000-0000E1C70000}"/>
    <cellStyle name="Normal 9 2 3 10 2" xfId="51172" xr:uid="{00000000-0005-0000-0000-0000E2C70000}"/>
    <cellStyle name="Normal 9 2 3 10 2 2" xfId="51173" xr:uid="{00000000-0005-0000-0000-0000E3C70000}"/>
    <cellStyle name="Normal 9 2 3 10 2 2 2" xfId="51174" xr:uid="{00000000-0005-0000-0000-0000E4C70000}"/>
    <cellStyle name="Normal 9 2 3 10 2 3" xfId="51175" xr:uid="{00000000-0005-0000-0000-0000E5C70000}"/>
    <cellStyle name="Normal 9 2 3 10 3" xfId="51176" xr:uid="{00000000-0005-0000-0000-0000E6C70000}"/>
    <cellStyle name="Normal 9 2 3 10 3 2" xfId="51177" xr:uid="{00000000-0005-0000-0000-0000E7C70000}"/>
    <cellStyle name="Normal 9 2 3 10 4" xfId="51178" xr:uid="{00000000-0005-0000-0000-0000E8C70000}"/>
    <cellStyle name="Normal 9 2 3 11" xfId="51179" xr:uid="{00000000-0005-0000-0000-0000E9C70000}"/>
    <cellStyle name="Normal 9 2 3 11 2" xfId="51180" xr:uid="{00000000-0005-0000-0000-0000EAC70000}"/>
    <cellStyle name="Normal 9 2 3 11 2 2" xfId="51181" xr:uid="{00000000-0005-0000-0000-0000EBC70000}"/>
    <cellStyle name="Normal 9 2 3 11 2 2 2" xfId="51182" xr:uid="{00000000-0005-0000-0000-0000ECC70000}"/>
    <cellStyle name="Normal 9 2 3 11 2 3" xfId="51183" xr:uid="{00000000-0005-0000-0000-0000EDC70000}"/>
    <cellStyle name="Normal 9 2 3 11 3" xfId="51184" xr:uid="{00000000-0005-0000-0000-0000EEC70000}"/>
    <cellStyle name="Normal 9 2 3 11 3 2" xfId="51185" xr:uid="{00000000-0005-0000-0000-0000EFC70000}"/>
    <cellStyle name="Normal 9 2 3 11 4" xfId="51186" xr:uid="{00000000-0005-0000-0000-0000F0C70000}"/>
    <cellStyle name="Normal 9 2 3 12" xfId="51187" xr:uid="{00000000-0005-0000-0000-0000F1C70000}"/>
    <cellStyle name="Normal 9 2 3 12 2" xfId="51188" xr:uid="{00000000-0005-0000-0000-0000F2C70000}"/>
    <cellStyle name="Normal 9 2 3 12 2 2" xfId="51189" xr:uid="{00000000-0005-0000-0000-0000F3C70000}"/>
    <cellStyle name="Normal 9 2 3 12 3" xfId="51190" xr:uid="{00000000-0005-0000-0000-0000F4C70000}"/>
    <cellStyle name="Normal 9 2 3 13" xfId="51191" xr:uid="{00000000-0005-0000-0000-0000F5C70000}"/>
    <cellStyle name="Normal 9 2 3 13 2" xfId="51192" xr:uid="{00000000-0005-0000-0000-0000F6C70000}"/>
    <cellStyle name="Normal 9 2 3 14" xfId="51193" xr:uid="{00000000-0005-0000-0000-0000F7C70000}"/>
    <cellStyle name="Normal 9 2 3 14 2" xfId="51194" xr:uid="{00000000-0005-0000-0000-0000F8C70000}"/>
    <cellStyle name="Normal 9 2 3 15" xfId="51195" xr:uid="{00000000-0005-0000-0000-0000F9C70000}"/>
    <cellStyle name="Normal 9 2 3 2" xfId="51196" xr:uid="{00000000-0005-0000-0000-0000FAC70000}"/>
    <cellStyle name="Normal 9 2 3 2 10" xfId="51197" xr:uid="{00000000-0005-0000-0000-0000FBC70000}"/>
    <cellStyle name="Normal 9 2 3 2 10 2" xfId="51198" xr:uid="{00000000-0005-0000-0000-0000FCC70000}"/>
    <cellStyle name="Normal 9 2 3 2 11" xfId="51199" xr:uid="{00000000-0005-0000-0000-0000FDC70000}"/>
    <cellStyle name="Normal 9 2 3 2 11 2" xfId="51200" xr:uid="{00000000-0005-0000-0000-0000FEC70000}"/>
    <cellStyle name="Normal 9 2 3 2 12" xfId="51201" xr:uid="{00000000-0005-0000-0000-0000FFC70000}"/>
    <cellStyle name="Normal 9 2 3 2 2" xfId="51202" xr:uid="{00000000-0005-0000-0000-000000C80000}"/>
    <cellStyle name="Normal 9 2 3 2 2 10" xfId="51203" xr:uid="{00000000-0005-0000-0000-000001C80000}"/>
    <cellStyle name="Normal 9 2 3 2 2 10 2" xfId="51204" xr:uid="{00000000-0005-0000-0000-000002C80000}"/>
    <cellStyle name="Normal 9 2 3 2 2 11" xfId="51205" xr:uid="{00000000-0005-0000-0000-000003C80000}"/>
    <cellStyle name="Normal 9 2 3 2 2 2" xfId="51206" xr:uid="{00000000-0005-0000-0000-000004C80000}"/>
    <cellStyle name="Normal 9 2 3 2 2 2 2" xfId="51207" xr:uid="{00000000-0005-0000-0000-000005C80000}"/>
    <cellStyle name="Normal 9 2 3 2 2 2 2 2" xfId="51208" xr:uid="{00000000-0005-0000-0000-000006C80000}"/>
    <cellStyle name="Normal 9 2 3 2 2 2 2 2 2" xfId="51209" xr:uid="{00000000-0005-0000-0000-000007C80000}"/>
    <cellStyle name="Normal 9 2 3 2 2 2 2 2 2 2" xfId="51210" xr:uid="{00000000-0005-0000-0000-000008C80000}"/>
    <cellStyle name="Normal 9 2 3 2 2 2 2 2 2 2 2" xfId="51211" xr:uid="{00000000-0005-0000-0000-000009C80000}"/>
    <cellStyle name="Normal 9 2 3 2 2 2 2 2 2 3" xfId="51212" xr:uid="{00000000-0005-0000-0000-00000AC80000}"/>
    <cellStyle name="Normal 9 2 3 2 2 2 2 2 3" xfId="51213" xr:uid="{00000000-0005-0000-0000-00000BC80000}"/>
    <cellStyle name="Normal 9 2 3 2 2 2 2 2 3 2" xfId="51214" xr:uid="{00000000-0005-0000-0000-00000CC80000}"/>
    <cellStyle name="Normal 9 2 3 2 2 2 2 2 3 2 2" xfId="51215" xr:uid="{00000000-0005-0000-0000-00000DC80000}"/>
    <cellStyle name="Normal 9 2 3 2 2 2 2 2 3 3" xfId="51216" xr:uid="{00000000-0005-0000-0000-00000EC80000}"/>
    <cellStyle name="Normal 9 2 3 2 2 2 2 2 4" xfId="51217" xr:uid="{00000000-0005-0000-0000-00000FC80000}"/>
    <cellStyle name="Normal 9 2 3 2 2 2 2 2 4 2" xfId="51218" xr:uid="{00000000-0005-0000-0000-000010C80000}"/>
    <cellStyle name="Normal 9 2 3 2 2 2 2 2 5" xfId="51219" xr:uid="{00000000-0005-0000-0000-000011C80000}"/>
    <cellStyle name="Normal 9 2 3 2 2 2 2 3" xfId="51220" xr:uid="{00000000-0005-0000-0000-000012C80000}"/>
    <cellStyle name="Normal 9 2 3 2 2 2 2 3 2" xfId="51221" xr:uid="{00000000-0005-0000-0000-000013C80000}"/>
    <cellStyle name="Normal 9 2 3 2 2 2 2 3 2 2" xfId="51222" xr:uid="{00000000-0005-0000-0000-000014C80000}"/>
    <cellStyle name="Normal 9 2 3 2 2 2 2 3 3" xfId="51223" xr:uid="{00000000-0005-0000-0000-000015C80000}"/>
    <cellStyle name="Normal 9 2 3 2 2 2 2 4" xfId="51224" xr:uid="{00000000-0005-0000-0000-000016C80000}"/>
    <cellStyle name="Normal 9 2 3 2 2 2 2 4 2" xfId="51225" xr:uid="{00000000-0005-0000-0000-000017C80000}"/>
    <cellStyle name="Normal 9 2 3 2 2 2 2 4 2 2" xfId="51226" xr:uid="{00000000-0005-0000-0000-000018C80000}"/>
    <cellStyle name="Normal 9 2 3 2 2 2 2 4 3" xfId="51227" xr:uid="{00000000-0005-0000-0000-000019C80000}"/>
    <cellStyle name="Normal 9 2 3 2 2 2 2 5" xfId="51228" xr:uid="{00000000-0005-0000-0000-00001AC80000}"/>
    <cellStyle name="Normal 9 2 3 2 2 2 2 5 2" xfId="51229" xr:uid="{00000000-0005-0000-0000-00001BC80000}"/>
    <cellStyle name="Normal 9 2 3 2 2 2 2 6" xfId="51230" xr:uid="{00000000-0005-0000-0000-00001CC80000}"/>
    <cellStyle name="Normal 9 2 3 2 2 2 2 6 2" xfId="51231" xr:uid="{00000000-0005-0000-0000-00001DC80000}"/>
    <cellStyle name="Normal 9 2 3 2 2 2 2 7" xfId="51232" xr:uid="{00000000-0005-0000-0000-00001EC80000}"/>
    <cellStyle name="Normal 9 2 3 2 2 2 3" xfId="51233" xr:uid="{00000000-0005-0000-0000-00001FC80000}"/>
    <cellStyle name="Normal 9 2 3 2 2 2 3 2" xfId="51234" xr:uid="{00000000-0005-0000-0000-000020C80000}"/>
    <cellStyle name="Normal 9 2 3 2 2 2 3 2 2" xfId="51235" xr:uid="{00000000-0005-0000-0000-000021C80000}"/>
    <cellStyle name="Normal 9 2 3 2 2 2 3 2 2 2" xfId="51236" xr:uid="{00000000-0005-0000-0000-000022C80000}"/>
    <cellStyle name="Normal 9 2 3 2 2 2 3 2 3" xfId="51237" xr:uid="{00000000-0005-0000-0000-000023C80000}"/>
    <cellStyle name="Normal 9 2 3 2 2 2 3 3" xfId="51238" xr:uid="{00000000-0005-0000-0000-000024C80000}"/>
    <cellStyle name="Normal 9 2 3 2 2 2 3 3 2" xfId="51239" xr:uid="{00000000-0005-0000-0000-000025C80000}"/>
    <cellStyle name="Normal 9 2 3 2 2 2 3 3 2 2" xfId="51240" xr:uid="{00000000-0005-0000-0000-000026C80000}"/>
    <cellStyle name="Normal 9 2 3 2 2 2 3 3 3" xfId="51241" xr:uid="{00000000-0005-0000-0000-000027C80000}"/>
    <cellStyle name="Normal 9 2 3 2 2 2 3 4" xfId="51242" xr:uid="{00000000-0005-0000-0000-000028C80000}"/>
    <cellStyle name="Normal 9 2 3 2 2 2 3 4 2" xfId="51243" xr:uid="{00000000-0005-0000-0000-000029C80000}"/>
    <cellStyle name="Normal 9 2 3 2 2 2 3 5" xfId="51244" xr:uid="{00000000-0005-0000-0000-00002AC80000}"/>
    <cellStyle name="Normal 9 2 3 2 2 2 4" xfId="51245" xr:uid="{00000000-0005-0000-0000-00002BC80000}"/>
    <cellStyle name="Normal 9 2 3 2 2 2 4 2" xfId="51246" xr:uid="{00000000-0005-0000-0000-00002CC80000}"/>
    <cellStyle name="Normal 9 2 3 2 2 2 4 2 2" xfId="51247" xr:uid="{00000000-0005-0000-0000-00002DC80000}"/>
    <cellStyle name="Normal 9 2 3 2 2 2 4 3" xfId="51248" xr:uid="{00000000-0005-0000-0000-00002EC80000}"/>
    <cellStyle name="Normal 9 2 3 2 2 2 5" xfId="51249" xr:uid="{00000000-0005-0000-0000-00002FC80000}"/>
    <cellStyle name="Normal 9 2 3 2 2 2 5 2" xfId="51250" xr:uid="{00000000-0005-0000-0000-000030C80000}"/>
    <cellStyle name="Normal 9 2 3 2 2 2 5 2 2" xfId="51251" xr:uid="{00000000-0005-0000-0000-000031C80000}"/>
    <cellStyle name="Normal 9 2 3 2 2 2 5 3" xfId="51252" xr:uid="{00000000-0005-0000-0000-000032C80000}"/>
    <cellStyle name="Normal 9 2 3 2 2 2 6" xfId="51253" xr:uid="{00000000-0005-0000-0000-000033C80000}"/>
    <cellStyle name="Normal 9 2 3 2 2 2 6 2" xfId="51254" xr:uid="{00000000-0005-0000-0000-000034C80000}"/>
    <cellStyle name="Normal 9 2 3 2 2 2 7" xfId="51255" xr:uid="{00000000-0005-0000-0000-000035C80000}"/>
    <cellStyle name="Normal 9 2 3 2 2 2 7 2" xfId="51256" xr:uid="{00000000-0005-0000-0000-000036C80000}"/>
    <cellStyle name="Normal 9 2 3 2 2 2 8" xfId="51257" xr:uid="{00000000-0005-0000-0000-000037C80000}"/>
    <cellStyle name="Normal 9 2 3 2 2 3" xfId="51258" xr:uid="{00000000-0005-0000-0000-000038C80000}"/>
    <cellStyle name="Normal 9 2 3 2 2 3 2" xfId="51259" xr:uid="{00000000-0005-0000-0000-000039C80000}"/>
    <cellStyle name="Normal 9 2 3 2 2 3 2 2" xfId="51260" xr:uid="{00000000-0005-0000-0000-00003AC80000}"/>
    <cellStyle name="Normal 9 2 3 2 2 3 2 2 2" xfId="51261" xr:uid="{00000000-0005-0000-0000-00003BC80000}"/>
    <cellStyle name="Normal 9 2 3 2 2 3 2 2 2 2" xfId="51262" xr:uid="{00000000-0005-0000-0000-00003CC80000}"/>
    <cellStyle name="Normal 9 2 3 2 2 3 2 2 3" xfId="51263" xr:uid="{00000000-0005-0000-0000-00003DC80000}"/>
    <cellStyle name="Normal 9 2 3 2 2 3 2 3" xfId="51264" xr:uid="{00000000-0005-0000-0000-00003EC80000}"/>
    <cellStyle name="Normal 9 2 3 2 2 3 2 3 2" xfId="51265" xr:uid="{00000000-0005-0000-0000-00003FC80000}"/>
    <cellStyle name="Normal 9 2 3 2 2 3 2 3 2 2" xfId="51266" xr:uid="{00000000-0005-0000-0000-000040C80000}"/>
    <cellStyle name="Normal 9 2 3 2 2 3 2 3 3" xfId="51267" xr:uid="{00000000-0005-0000-0000-000041C80000}"/>
    <cellStyle name="Normal 9 2 3 2 2 3 2 4" xfId="51268" xr:uid="{00000000-0005-0000-0000-000042C80000}"/>
    <cellStyle name="Normal 9 2 3 2 2 3 2 4 2" xfId="51269" xr:uid="{00000000-0005-0000-0000-000043C80000}"/>
    <cellStyle name="Normal 9 2 3 2 2 3 2 5" xfId="51270" xr:uid="{00000000-0005-0000-0000-000044C80000}"/>
    <cellStyle name="Normal 9 2 3 2 2 3 3" xfId="51271" xr:uid="{00000000-0005-0000-0000-000045C80000}"/>
    <cellStyle name="Normal 9 2 3 2 2 3 3 2" xfId="51272" xr:uid="{00000000-0005-0000-0000-000046C80000}"/>
    <cellStyle name="Normal 9 2 3 2 2 3 3 2 2" xfId="51273" xr:uid="{00000000-0005-0000-0000-000047C80000}"/>
    <cellStyle name="Normal 9 2 3 2 2 3 3 3" xfId="51274" xr:uid="{00000000-0005-0000-0000-000048C80000}"/>
    <cellStyle name="Normal 9 2 3 2 2 3 4" xfId="51275" xr:uid="{00000000-0005-0000-0000-000049C80000}"/>
    <cellStyle name="Normal 9 2 3 2 2 3 4 2" xfId="51276" xr:uid="{00000000-0005-0000-0000-00004AC80000}"/>
    <cellStyle name="Normal 9 2 3 2 2 3 4 2 2" xfId="51277" xr:uid="{00000000-0005-0000-0000-00004BC80000}"/>
    <cellStyle name="Normal 9 2 3 2 2 3 4 3" xfId="51278" xr:uid="{00000000-0005-0000-0000-00004CC80000}"/>
    <cellStyle name="Normal 9 2 3 2 2 3 5" xfId="51279" xr:uid="{00000000-0005-0000-0000-00004DC80000}"/>
    <cellStyle name="Normal 9 2 3 2 2 3 5 2" xfId="51280" xr:uid="{00000000-0005-0000-0000-00004EC80000}"/>
    <cellStyle name="Normal 9 2 3 2 2 3 6" xfId="51281" xr:uid="{00000000-0005-0000-0000-00004FC80000}"/>
    <cellStyle name="Normal 9 2 3 2 2 3 6 2" xfId="51282" xr:uid="{00000000-0005-0000-0000-000050C80000}"/>
    <cellStyle name="Normal 9 2 3 2 2 3 7" xfId="51283" xr:uid="{00000000-0005-0000-0000-000051C80000}"/>
    <cellStyle name="Normal 9 2 3 2 2 4" xfId="51284" xr:uid="{00000000-0005-0000-0000-000052C80000}"/>
    <cellStyle name="Normal 9 2 3 2 2 4 2" xfId="51285" xr:uid="{00000000-0005-0000-0000-000053C80000}"/>
    <cellStyle name="Normal 9 2 3 2 2 4 2 2" xfId="51286" xr:uid="{00000000-0005-0000-0000-000054C80000}"/>
    <cellStyle name="Normal 9 2 3 2 2 4 2 2 2" xfId="51287" xr:uid="{00000000-0005-0000-0000-000055C80000}"/>
    <cellStyle name="Normal 9 2 3 2 2 4 2 2 2 2" xfId="51288" xr:uid="{00000000-0005-0000-0000-000056C80000}"/>
    <cellStyle name="Normal 9 2 3 2 2 4 2 2 3" xfId="51289" xr:uid="{00000000-0005-0000-0000-000057C80000}"/>
    <cellStyle name="Normal 9 2 3 2 2 4 2 3" xfId="51290" xr:uid="{00000000-0005-0000-0000-000058C80000}"/>
    <cellStyle name="Normal 9 2 3 2 2 4 2 3 2" xfId="51291" xr:uid="{00000000-0005-0000-0000-000059C80000}"/>
    <cellStyle name="Normal 9 2 3 2 2 4 2 3 2 2" xfId="51292" xr:uid="{00000000-0005-0000-0000-00005AC80000}"/>
    <cellStyle name="Normal 9 2 3 2 2 4 2 3 3" xfId="51293" xr:uid="{00000000-0005-0000-0000-00005BC80000}"/>
    <cellStyle name="Normal 9 2 3 2 2 4 2 4" xfId="51294" xr:uid="{00000000-0005-0000-0000-00005CC80000}"/>
    <cellStyle name="Normal 9 2 3 2 2 4 2 4 2" xfId="51295" xr:uid="{00000000-0005-0000-0000-00005DC80000}"/>
    <cellStyle name="Normal 9 2 3 2 2 4 2 5" xfId="51296" xr:uid="{00000000-0005-0000-0000-00005EC80000}"/>
    <cellStyle name="Normal 9 2 3 2 2 4 3" xfId="51297" xr:uid="{00000000-0005-0000-0000-00005FC80000}"/>
    <cellStyle name="Normal 9 2 3 2 2 4 3 2" xfId="51298" xr:uid="{00000000-0005-0000-0000-000060C80000}"/>
    <cellStyle name="Normal 9 2 3 2 2 4 3 2 2" xfId="51299" xr:uid="{00000000-0005-0000-0000-000061C80000}"/>
    <cellStyle name="Normal 9 2 3 2 2 4 3 3" xfId="51300" xr:uid="{00000000-0005-0000-0000-000062C80000}"/>
    <cellStyle name="Normal 9 2 3 2 2 4 4" xfId="51301" xr:uid="{00000000-0005-0000-0000-000063C80000}"/>
    <cellStyle name="Normal 9 2 3 2 2 4 4 2" xfId="51302" xr:uid="{00000000-0005-0000-0000-000064C80000}"/>
    <cellStyle name="Normal 9 2 3 2 2 4 4 2 2" xfId="51303" xr:uid="{00000000-0005-0000-0000-000065C80000}"/>
    <cellStyle name="Normal 9 2 3 2 2 4 4 3" xfId="51304" xr:uid="{00000000-0005-0000-0000-000066C80000}"/>
    <cellStyle name="Normal 9 2 3 2 2 4 5" xfId="51305" xr:uid="{00000000-0005-0000-0000-000067C80000}"/>
    <cellStyle name="Normal 9 2 3 2 2 4 5 2" xfId="51306" xr:uid="{00000000-0005-0000-0000-000068C80000}"/>
    <cellStyle name="Normal 9 2 3 2 2 4 6" xfId="51307" xr:uid="{00000000-0005-0000-0000-000069C80000}"/>
    <cellStyle name="Normal 9 2 3 2 2 4 6 2" xfId="51308" xr:uid="{00000000-0005-0000-0000-00006AC80000}"/>
    <cellStyle name="Normal 9 2 3 2 2 4 7" xfId="51309" xr:uid="{00000000-0005-0000-0000-00006BC80000}"/>
    <cellStyle name="Normal 9 2 3 2 2 5" xfId="51310" xr:uid="{00000000-0005-0000-0000-00006CC80000}"/>
    <cellStyle name="Normal 9 2 3 2 2 5 2" xfId="51311" xr:uid="{00000000-0005-0000-0000-00006DC80000}"/>
    <cellStyle name="Normal 9 2 3 2 2 5 2 2" xfId="51312" xr:uid="{00000000-0005-0000-0000-00006EC80000}"/>
    <cellStyle name="Normal 9 2 3 2 2 5 2 2 2" xfId="51313" xr:uid="{00000000-0005-0000-0000-00006FC80000}"/>
    <cellStyle name="Normal 9 2 3 2 2 5 2 3" xfId="51314" xr:uid="{00000000-0005-0000-0000-000070C80000}"/>
    <cellStyle name="Normal 9 2 3 2 2 5 3" xfId="51315" xr:uid="{00000000-0005-0000-0000-000071C80000}"/>
    <cellStyle name="Normal 9 2 3 2 2 5 3 2" xfId="51316" xr:uid="{00000000-0005-0000-0000-000072C80000}"/>
    <cellStyle name="Normal 9 2 3 2 2 5 3 2 2" xfId="51317" xr:uid="{00000000-0005-0000-0000-000073C80000}"/>
    <cellStyle name="Normal 9 2 3 2 2 5 3 3" xfId="51318" xr:uid="{00000000-0005-0000-0000-000074C80000}"/>
    <cellStyle name="Normal 9 2 3 2 2 5 4" xfId="51319" xr:uid="{00000000-0005-0000-0000-000075C80000}"/>
    <cellStyle name="Normal 9 2 3 2 2 5 4 2" xfId="51320" xr:uid="{00000000-0005-0000-0000-000076C80000}"/>
    <cellStyle name="Normal 9 2 3 2 2 5 5" xfId="51321" xr:uid="{00000000-0005-0000-0000-000077C80000}"/>
    <cellStyle name="Normal 9 2 3 2 2 6" xfId="51322" xr:uid="{00000000-0005-0000-0000-000078C80000}"/>
    <cellStyle name="Normal 9 2 3 2 2 6 2" xfId="51323" xr:uid="{00000000-0005-0000-0000-000079C80000}"/>
    <cellStyle name="Normal 9 2 3 2 2 6 2 2" xfId="51324" xr:uid="{00000000-0005-0000-0000-00007AC80000}"/>
    <cellStyle name="Normal 9 2 3 2 2 6 2 2 2" xfId="51325" xr:uid="{00000000-0005-0000-0000-00007BC80000}"/>
    <cellStyle name="Normal 9 2 3 2 2 6 2 3" xfId="51326" xr:uid="{00000000-0005-0000-0000-00007CC80000}"/>
    <cellStyle name="Normal 9 2 3 2 2 6 3" xfId="51327" xr:uid="{00000000-0005-0000-0000-00007DC80000}"/>
    <cellStyle name="Normal 9 2 3 2 2 6 3 2" xfId="51328" xr:uid="{00000000-0005-0000-0000-00007EC80000}"/>
    <cellStyle name="Normal 9 2 3 2 2 6 4" xfId="51329" xr:uid="{00000000-0005-0000-0000-00007FC80000}"/>
    <cellStyle name="Normal 9 2 3 2 2 7" xfId="51330" xr:uid="{00000000-0005-0000-0000-000080C80000}"/>
    <cellStyle name="Normal 9 2 3 2 2 7 2" xfId="51331" xr:uid="{00000000-0005-0000-0000-000081C80000}"/>
    <cellStyle name="Normal 9 2 3 2 2 7 2 2" xfId="51332" xr:uid="{00000000-0005-0000-0000-000082C80000}"/>
    <cellStyle name="Normal 9 2 3 2 2 7 3" xfId="51333" xr:uid="{00000000-0005-0000-0000-000083C80000}"/>
    <cellStyle name="Normal 9 2 3 2 2 8" xfId="51334" xr:uid="{00000000-0005-0000-0000-000084C80000}"/>
    <cellStyle name="Normal 9 2 3 2 2 8 2" xfId="51335" xr:uid="{00000000-0005-0000-0000-000085C80000}"/>
    <cellStyle name="Normal 9 2 3 2 2 8 2 2" xfId="51336" xr:uid="{00000000-0005-0000-0000-000086C80000}"/>
    <cellStyle name="Normal 9 2 3 2 2 8 3" xfId="51337" xr:uid="{00000000-0005-0000-0000-000087C80000}"/>
    <cellStyle name="Normal 9 2 3 2 2 9" xfId="51338" xr:uid="{00000000-0005-0000-0000-000088C80000}"/>
    <cellStyle name="Normal 9 2 3 2 2 9 2" xfId="51339" xr:uid="{00000000-0005-0000-0000-000089C80000}"/>
    <cellStyle name="Normal 9 2 3 2 3" xfId="51340" xr:uid="{00000000-0005-0000-0000-00008AC80000}"/>
    <cellStyle name="Normal 9 2 3 2 3 2" xfId="51341" xr:uid="{00000000-0005-0000-0000-00008BC80000}"/>
    <cellStyle name="Normal 9 2 3 2 3 2 2" xfId="51342" xr:uid="{00000000-0005-0000-0000-00008CC80000}"/>
    <cellStyle name="Normal 9 2 3 2 3 2 2 2" xfId="51343" xr:uid="{00000000-0005-0000-0000-00008DC80000}"/>
    <cellStyle name="Normal 9 2 3 2 3 2 2 2 2" xfId="51344" xr:uid="{00000000-0005-0000-0000-00008EC80000}"/>
    <cellStyle name="Normal 9 2 3 2 3 2 2 2 2 2" xfId="51345" xr:uid="{00000000-0005-0000-0000-00008FC80000}"/>
    <cellStyle name="Normal 9 2 3 2 3 2 2 2 3" xfId="51346" xr:uid="{00000000-0005-0000-0000-000090C80000}"/>
    <cellStyle name="Normal 9 2 3 2 3 2 2 3" xfId="51347" xr:uid="{00000000-0005-0000-0000-000091C80000}"/>
    <cellStyle name="Normal 9 2 3 2 3 2 2 3 2" xfId="51348" xr:uid="{00000000-0005-0000-0000-000092C80000}"/>
    <cellStyle name="Normal 9 2 3 2 3 2 2 3 2 2" xfId="51349" xr:uid="{00000000-0005-0000-0000-000093C80000}"/>
    <cellStyle name="Normal 9 2 3 2 3 2 2 3 3" xfId="51350" xr:uid="{00000000-0005-0000-0000-000094C80000}"/>
    <cellStyle name="Normal 9 2 3 2 3 2 2 4" xfId="51351" xr:uid="{00000000-0005-0000-0000-000095C80000}"/>
    <cellStyle name="Normal 9 2 3 2 3 2 2 4 2" xfId="51352" xr:uid="{00000000-0005-0000-0000-000096C80000}"/>
    <cellStyle name="Normal 9 2 3 2 3 2 2 5" xfId="51353" xr:uid="{00000000-0005-0000-0000-000097C80000}"/>
    <cellStyle name="Normal 9 2 3 2 3 2 3" xfId="51354" xr:uid="{00000000-0005-0000-0000-000098C80000}"/>
    <cellStyle name="Normal 9 2 3 2 3 2 3 2" xfId="51355" xr:uid="{00000000-0005-0000-0000-000099C80000}"/>
    <cellStyle name="Normal 9 2 3 2 3 2 3 2 2" xfId="51356" xr:uid="{00000000-0005-0000-0000-00009AC80000}"/>
    <cellStyle name="Normal 9 2 3 2 3 2 3 3" xfId="51357" xr:uid="{00000000-0005-0000-0000-00009BC80000}"/>
    <cellStyle name="Normal 9 2 3 2 3 2 4" xfId="51358" xr:uid="{00000000-0005-0000-0000-00009CC80000}"/>
    <cellStyle name="Normal 9 2 3 2 3 2 4 2" xfId="51359" xr:uid="{00000000-0005-0000-0000-00009DC80000}"/>
    <cellStyle name="Normal 9 2 3 2 3 2 4 2 2" xfId="51360" xr:uid="{00000000-0005-0000-0000-00009EC80000}"/>
    <cellStyle name="Normal 9 2 3 2 3 2 4 3" xfId="51361" xr:uid="{00000000-0005-0000-0000-00009FC80000}"/>
    <cellStyle name="Normal 9 2 3 2 3 2 5" xfId="51362" xr:uid="{00000000-0005-0000-0000-0000A0C80000}"/>
    <cellStyle name="Normal 9 2 3 2 3 2 5 2" xfId="51363" xr:uid="{00000000-0005-0000-0000-0000A1C80000}"/>
    <cellStyle name="Normal 9 2 3 2 3 2 6" xfId="51364" xr:uid="{00000000-0005-0000-0000-0000A2C80000}"/>
    <cellStyle name="Normal 9 2 3 2 3 2 6 2" xfId="51365" xr:uid="{00000000-0005-0000-0000-0000A3C80000}"/>
    <cellStyle name="Normal 9 2 3 2 3 2 7" xfId="51366" xr:uid="{00000000-0005-0000-0000-0000A4C80000}"/>
    <cellStyle name="Normal 9 2 3 2 3 3" xfId="51367" xr:uid="{00000000-0005-0000-0000-0000A5C80000}"/>
    <cellStyle name="Normal 9 2 3 2 3 3 2" xfId="51368" xr:uid="{00000000-0005-0000-0000-0000A6C80000}"/>
    <cellStyle name="Normal 9 2 3 2 3 3 2 2" xfId="51369" xr:uid="{00000000-0005-0000-0000-0000A7C80000}"/>
    <cellStyle name="Normal 9 2 3 2 3 3 2 2 2" xfId="51370" xr:uid="{00000000-0005-0000-0000-0000A8C80000}"/>
    <cellStyle name="Normal 9 2 3 2 3 3 2 3" xfId="51371" xr:uid="{00000000-0005-0000-0000-0000A9C80000}"/>
    <cellStyle name="Normal 9 2 3 2 3 3 3" xfId="51372" xr:uid="{00000000-0005-0000-0000-0000AAC80000}"/>
    <cellStyle name="Normal 9 2 3 2 3 3 3 2" xfId="51373" xr:uid="{00000000-0005-0000-0000-0000ABC80000}"/>
    <cellStyle name="Normal 9 2 3 2 3 3 3 2 2" xfId="51374" xr:uid="{00000000-0005-0000-0000-0000ACC80000}"/>
    <cellStyle name="Normal 9 2 3 2 3 3 3 3" xfId="51375" xr:uid="{00000000-0005-0000-0000-0000ADC80000}"/>
    <cellStyle name="Normal 9 2 3 2 3 3 4" xfId="51376" xr:uid="{00000000-0005-0000-0000-0000AEC80000}"/>
    <cellStyle name="Normal 9 2 3 2 3 3 4 2" xfId="51377" xr:uid="{00000000-0005-0000-0000-0000AFC80000}"/>
    <cellStyle name="Normal 9 2 3 2 3 3 5" xfId="51378" xr:uid="{00000000-0005-0000-0000-0000B0C80000}"/>
    <cellStyle name="Normal 9 2 3 2 3 4" xfId="51379" xr:uid="{00000000-0005-0000-0000-0000B1C80000}"/>
    <cellStyle name="Normal 9 2 3 2 3 4 2" xfId="51380" xr:uid="{00000000-0005-0000-0000-0000B2C80000}"/>
    <cellStyle name="Normal 9 2 3 2 3 4 2 2" xfId="51381" xr:uid="{00000000-0005-0000-0000-0000B3C80000}"/>
    <cellStyle name="Normal 9 2 3 2 3 4 3" xfId="51382" xr:uid="{00000000-0005-0000-0000-0000B4C80000}"/>
    <cellStyle name="Normal 9 2 3 2 3 5" xfId="51383" xr:uid="{00000000-0005-0000-0000-0000B5C80000}"/>
    <cellStyle name="Normal 9 2 3 2 3 5 2" xfId="51384" xr:uid="{00000000-0005-0000-0000-0000B6C80000}"/>
    <cellStyle name="Normal 9 2 3 2 3 5 2 2" xfId="51385" xr:uid="{00000000-0005-0000-0000-0000B7C80000}"/>
    <cellStyle name="Normal 9 2 3 2 3 5 3" xfId="51386" xr:uid="{00000000-0005-0000-0000-0000B8C80000}"/>
    <cellStyle name="Normal 9 2 3 2 3 6" xfId="51387" xr:uid="{00000000-0005-0000-0000-0000B9C80000}"/>
    <cellStyle name="Normal 9 2 3 2 3 6 2" xfId="51388" xr:uid="{00000000-0005-0000-0000-0000BAC80000}"/>
    <cellStyle name="Normal 9 2 3 2 3 7" xfId="51389" xr:uid="{00000000-0005-0000-0000-0000BBC80000}"/>
    <cellStyle name="Normal 9 2 3 2 3 7 2" xfId="51390" xr:uid="{00000000-0005-0000-0000-0000BCC80000}"/>
    <cellStyle name="Normal 9 2 3 2 3 8" xfId="51391" xr:uid="{00000000-0005-0000-0000-0000BDC80000}"/>
    <cellStyle name="Normal 9 2 3 2 4" xfId="51392" xr:uid="{00000000-0005-0000-0000-0000BEC80000}"/>
    <cellStyle name="Normal 9 2 3 2 4 2" xfId="51393" xr:uid="{00000000-0005-0000-0000-0000BFC80000}"/>
    <cellStyle name="Normal 9 2 3 2 4 2 2" xfId="51394" xr:uid="{00000000-0005-0000-0000-0000C0C80000}"/>
    <cellStyle name="Normal 9 2 3 2 4 2 2 2" xfId="51395" xr:uid="{00000000-0005-0000-0000-0000C1C80000}"/>
    <cellStyle name="Normal 9 2 3 2 4 2 2 2 2" xfId="51396" xr:uid="{00000000-0005-0000-0000-0000C2C80000}"/>
    <cellStyle name="Normal 9 2 3 2 4 2 2 3" xfId="51397" xr:uid="{00000000-0005-0000-0000-0000C3C80000}"/>
    <cellStyle name="Normal 9 2 3 2 4 2 3" xfId="51398" xr:uid="{00000000-0005-0000-0000-0000C4C80000}"/>
    <cellStyle name="Normal 9 2 3 2 4 2 3 2" xfId="51399" xr:uid="{00000000-0005-0000-0000-0000C5C80000}"/>
    <cellStyle name="Normal 9 2 3 2 4 2 3 2 2" xfId="51400" xr:uid="{00000000-0005-0000-0000-0000C6C80000}"/>
    <cellStyle name="Normal 9 2 3 2 4 2 3 3" xfId="51401" xr:uid="{00000000-0005-0000-0000-0000C7C80000}"/>
    <cellStyle name="Normal 9 2 3 2 4 2 4" xfId="51402" xr:uid="{00000000-0005-0000-0000-0000C8C80000}"/>
    <cellStyle name="Normal 9 2 3 2 4 2 4 2" xfId="51403" xr:uid="{00000000-0005-0000-0000-0000C9C80000}"/>
    <cellStyle name="Normal 9 2 3 2 4 2 5" xfId="51404" xr:uid="{00000000-0005-0000-0000-0000CAC80000}"/>
    <cellStyle name="Normal 9 2 3 2 4 3" xfId="51405" xr:uid="{00000000-0005-0000-0000-0000CBC80000}"/>
    <cellStyle name="Normal 9 2 3 2 4 3 2" xfId="51406" xr:uid="{00000000-0005-0000-0000-0000CCC80000}"/>
    <cellStyle name="Normal 9 2 3 2 4 3 2 2" xfId="51407" xr:uid="{00000000-0005-0000-0000-0000CDC80000}"/>
    <cellStyle name="Normal 9 2 3 2 4 3 3" xfId="51408" xr:uid="{00000000-0005-0000-0000-0000CEC80000}"/>
    <cellStyle name="Normal 9 2 3 2 4 4" xfId="51409" xr:uid="{00000000-0005-0000-0000-0000CFC80000}"/>
    <cellStyle name="Normal 9 2 3 2 4 4 2" xfId="51410" xr:uid="{00000000-0005-0000-0000-0000D0C80000}"/>
    <cellStyle name="Normal 9 2 3 2 4 4 2 2" xfId="51411" xr:uid="{00000000-0005-0000-0000-0000D1C80000}"/>
    <cellStyle name="Normal 9 2 3 2 4 4 3" xfId="51412" xr:uid="{00000000-0005-0000-0000-0000D2C80000}"/>
    <cellStyle name="Normal 9 2 3 2 4 5" xfId="51413" xr:uid="{00000000-0005-0000-0000-0000D3C80000}"/>
    <cellStyle name="Normal 9 2 3 2 4 5 2" xfId="51414" xr:uid="{00000000-0005-0000-0000-0000D4C80000}"/>
    <cellStyle name="Normal 9 2 3 2 4 6" xfId="51415" xr:uid="{00000000-0005-0000-0000-0000D5C80000}"/>
    <cellStyle name="Normal 9 2 3 2 4 6 2" xfId="51416" xr:uid="{00000000-0005-0000-0000-0000D6C80000}"/>
    <cellStyle name="Normal 9 2 3 2 4 7" xfId="51417" xr:uid="{00000000-0005-0000-0000-0000D7C80000}"/>
    <cellStyle name="Normal 9 2 3 2 5" xfId="51418" xr:uid="{00000000-0005-0000-0000-0000D8C80000}"/>
    <cellStyle name="Normal 9 2 3 2 5 2" xfId="51419" xr:uid="{00000000-0005-0000-0000-0000D9C80000}"/>
    <cellStyle name="Normal 9 2 3 2 5 2 2" xfId="51420" xr:uid="{00000000-0005-0000-0000-0000DAC80000}"/>
    <cellStyle name="Normal 9 2 3 2 5 2 2 2" xfId="51421" xr:uid="{00000000-0005-0000-0000-0000DBC80000}"/>
    <cellStyle name="Normal 9 2 3 2 5 2 2 2 2" xfId="51422" xr:uid="{00000000-0005-0000-0000-0000DCC80000}"/>
    <cellStyle name="Normal 9 2 3 2 5 2 2 3" xfId="51423" xr:uid="{00000000-0005-0000-0000-0000DDC80000}"/>
    <cellStyle name="Normal 9 2 3 2 5 2 3" xfId="51424" xr:uid="{00000000-0005-0000-0000-0000DEC80000}"/>
    <cellStyle name="Normal 9 2 3 2 5 2 3 2" xfId="51425" xr:uid="{00000000-0005-0000-0000-0000DFC80000}"/>
    <cellStyle name="Normal 9 2 3 2 5 2 3 2 2" xfId="51426" xr:uid="{00000000-0005-0000-0000-0000E0C80000}"/>
    <cellStyle name="Normal 9 2 3 2 5 2 3 3" xfId="51427" xr:uid="{00000000-0005-0000-0000-0000E1C80000}"/>
    <cellStyle name="Normal 9 2 3 2 5 2 4" xfId="51428" xr:uid="{00000000-0005-0000-0000-0000E2C80000}"/>
    <cellStyle name="Normal 9 2 3 2 5 2 4 2" xfId="51429" xr:uid="{00000000-0005-0000-0000-0000E3C80000}"/>
    <cellStyle name="Normal 9 2 3 2 5 2 5" xfId="51430" xr:uid="{00000000-0005-0000-0000-0000E4C80000}"/>
    <cellStyle name="Normal 9 2 3 2 5 3" xfId="51431" xr:uid="{00000000-0005-0000-0000-0000E5C80000}"/>
    <cellStyle name="Normal 9 2 3 2 5 3 2" xfId="51432" xr:uid="{00000000-0005-0000-0000-0000E6C80000}"/>
    <cellStyle name="Normal 9 2 3 2 5 3 2 2" xfId="51433" xr:uid="{00000000-0005-0000-0000-0000E7C80000}"/>
    <cellStyle name="Normal 9 2 3 2 5 3 3" xfId="51434" xr:uid="{00000000-0005-0000-0000-0000E8C80000}"/>
    <cellStyle name="Normal 9 2 3 2 5 4" xfId="51435" xr:uid="{00000000-0005-0000-0000-0000E9C80000}"/>
    <cellStyle name="Normal 9 2 3 2 5 4 2" xfId="51436" xr:uid="{00000000-0005-0000-0000-0000EAC80000}"/>
    <cellStyle name="Normal 9 2 3 2 5 4 2 2" xfId="51437" xr:uid="{00000000-0005-0000-0000-0000EBC80000}"/>
    <cellStyle name="Normal 9 2 3 2 5 4 3" xfId="51438" xr:uid="{00000000-0005-0000-0000-0000ECC80000}"/>
    <cellStyle name="Normal 9 2 3 2 5 5" xfId="51439" xr:uid="{00000000-0005-0000-0000-0000EDC80000}"/>
    <cellStyle name="Normal 9 2 3 2 5 5 2" xfId="51440" xr:uid="{00000000-0005-0000-0000-0000EEC80000}"/>
    <cellStyle name="Normal 9 2 3 2 5 6" xfId="51441" xr:uid="{00000000-0005-0000-0000-0000EFC80000}"/>
    <cellStyle name="Normal 9 2 3 2 5 6 2" xfId="51442" xr:uid="{00000000-0005-0000-0000-0000F0C80000}"/>
    <cellStyle name="Normal 9 2 3 2 5 7" xfId="51443" xr:uid="{00000000-0005-0000-0000-0000F1C80000}"/>
    <cellStyle name="Normal 9 2 3 2 6" xfId="51444" xr:uid="{00000000-0005-0000-0000-0000F2C80000}"/>
    <cellStyle name="Normal 9 2 3 2 6 2" xfId="51445" xr:uid="{00000000-0005-0000-0000-0000F3C80000}"/>
    <cellStyle name="Normal 9 2 3 2 6 2 2" xfId="51446" xr:uid="{00000000-0005-0000-0000-0000F4C80000}"/>
    <cellStyle name="Normal 9 2 3 2 6 2 2 2" xfId="51447" xr:uid="{00000000-0005-0000-0000-0000F5C80000}"/>
    <cellStyle name="Normal 9 2 3 2 6 2 3" xfId="51448" xr:uid="{00000000-0005-0000-0000-0000F6C80000}"/>
    <cellStyle name="Normal 9 2 3 2 6 3" xfId="51449" xr:uid="{00000000-0005-0000-0000-0000F7C80000}"/>
    <cellStyle name="Normal 9 2 3 2 6 3 2" xfId="51450" xr:uid="{00000000-0005-0000-0000-0000F8C80000}"/>
    <cellStyle name="Normal 9 2 3 2 6 3 2 2" xfId="51451" xr:uid="{00000000-0005-0000-0000-0000F9C80000}"/>
    <cellStyle name="Normal 9 2 3 2 6 3 3" xfId="51452" xr:uid="{00000000-0005-0000-0000-0000FAC80000}"/>
    <cellStyle name="Normal 9 2 3 2 6 4" xfId="51453" xr:uid="{00000000-0005-0000-0000-0000FBC80000}"/>
    <cellStyle name="Normal 9 2 3 2 6 4 2" xfId="51454" xr:uid="{00000000-0005-0000-0000-0000FCC80000}"/>
    <cellStyle name="Normal 9 2 3 2 6 5" xfId="51455" xr:uid="{00000000-0005-0000-0000-0000FDC80000}"/>
    <cellStyle name="Normal 9 2 3 2 7" xfId="51456" xr:uid="{00000000-0005-0000-0000-0000FEC80000}"/>
    <cellStyle name="Normal 9 2 3 2 7 2" xfId="51457" xr:uid="{00000000-0005-0000-0000-0000FFC80000}"/>
    <cellStyle name="Normal 9 2 3 2 7 2 2" xfId="51458" xr:uid="{00000000-0005-0000-0000-000000C90000}"/>
    <cellStyle name="Normal 9 2 3 2 7 2 2 2" xfId="51459" xr:uid="{00000000-0005-0000-0000-000001C90000}"/>
    <cellStyle name="Normal 9 2 3 2 7 2 3" xfId="51460" xr:uid="{00000000-0005-0000-0000-000002C90000}"/>
    <cellStyle name="Normal 9 2 3 2 7 3" xfId="51461" xr:uid="{00000000-0005-0000-0000-000003C90000}"/>
    <cellStyle name="Normal 9 2 3 2 7 3 2" xfId="51462" xr:uid="{00000000-0005-0000-0000-000004C90000}"/>
    <cellStyle name="Normal 9 2 3 2 7 4" xfId="51463" xr:uid="{00000000-0005-0000-0000-000005C90000}"/>
    <cellStyle name="Normal 9 2 3 2 8" xfId="51464" xr:uid="{00000000-0005-0000-0000-000006C90000}"/>
    <cellStyle name="Normal 9 2 3 2 8 2" xfId="51465" xr:uid="{00000000-0005-0000-0000-000007C90000}"/>
    <cellStyle name="Normal 9 2 3 2 8 2 2" xfId="51466" xr:uid="{00000000-0005-0000-0000-000008C90000}"/>
    <cellStyle name="Normal 9 2 3 2 8 3" xfId="51467" xr:uid="{00000000-0005-0000-0000-000009C90000}"/>
    <cellStyle name="Normal 9 2 3 2 9" xfId="51468" xr:uid="{00000000-0005-0000-0000-00000AC90000}"/>
    <cellStyle name="Normal 9 2 3 2 9 2" xfId="51469" xr:uid="{00000000-0005-0000-0000-00000BC90000}"/>
    <cellStyle name="Normal 9 2 3 2 9 2 2" xfId="51470" xr:uid="{00000000-0005-0000-0000-00000CC90000}"/>
    <cellStyle name="Normal 9 2 3 2 9 3" xfId="51471" xr:uid="{00000000-0005-0000-0000-00000DC90000}"/>
    <cellStyle name="Normal 9 2 3 3" xfId="51472" xr:uid="{00000000-0005-0000-0000-00000EC90000}"/>
    <cellStyle name="Normal 9 2 3 3 10" xfId="51473" xr:uid="{00000000-0005-0000-0000-00000FC90000}"/>
    <cellStyle name="Normal 9 2 3 3 10 2" xfId="51474" xr:uid="{00000000-0005-0000-0000-000010C90000}"/>
    <cellStyle name="Normal 9 2 3 3 11" xfId="51475" xr:uid="{00000000-0005-0000-0000-000011C90000}"/>
    <cellStyle name="Normal 9 2 3 3 2" xfId="51476" xr:uid="{00000000-0005-0000-0000-000012C90000}"/>
    <cellStyle name="Normal 9 2 3 3 2 2" xfId="51477" xr:uid="{00000000-0005-0000-0000-000013C90000}"/>
    <cellStyle name="Normal 9 2 3 3 2 2 2" xfId="51478" xr:uid="{00000000-0005-0000-0000-000014C90000}"/>
    <cellStyle name="Normal 9 2 3 3 2 2 2 2" xfId="51479" xr:uid="{00000000-0005-0000-0000-000015C90000}"/>
    <cellStyle name="Normal 9 2 3 3 2 2 2 2 2" xfId="51480" xr:uid="{00000000-0005-0000-0000-000016C90000}"/>
    <cellStyle name="Normal 9 2 3 3 2 2 2 2 2 2" xfId="51481" xr:uid="{00000000-0005-0000-0000-000017C90000}"/>
    <cellStyle name="Normal 9 2 3 3 2 2 2 2 3" xfId="51482" xr:uid="{00000000-0005-0000-0000-000018C90000}"/>
    <cellStyle name="Normal 9 2 3 3 2 2 2 3" xfId="51483" xr:uid="{00000000-0005-0000-0000-000019C90000}"/>
    <cellStyle name="Normal 9 2 3 3 2 2 2 3 2" xfId="51484" xr:uid="{00000000-0005-0000-0000-00001AC90000}"/>
    <cellStyle name="Normal 9 2 3 3 2 2 2 3 2 2" xfId="51485" xr:uid="{00000000-0005-0000-0000-00001BC90000}"/>
    <cellStyle name="Normal 9 2 3 3 2 2 2 3 3" xfId="51486" xr:uid="{00000000-0005-0000-0000-00001CC90000}"/>
    <cellStyle name="Normal 9 2 3 3 2 2 2 4" xfId="51487" xr:uid="{00000000-0005-0000-0000-00001DC90000}"/>
    <cellStyle name="Normal 9 2 3 3 2 2 2 4 2" xfId="51488" xr:uid="{00000000-0005-0000-0000-00001EC90000}"/>
    <cellStyle name="Normal 9 2 3 3 2 2 2 5" xfId="51489" xr:uid="{00000000-0005-0000-0000-00001FC90000}"/>
    <cellStyle name="Normal 9 2 3 3 2 2 3" xfId="51490" xr:uid="{00000000-0005-0000-0000-000020C90000}"/>
    <cellStyle name="Normal 9 2 3 3 2 2 3 2" xfId="51491" xr:uid="{00000000-0005-0000-0000-000021C90000}"/>
    <cellStyle name="Normal 9 2 3 3 2 2 3 2 2" xfId="51492" xr:uid="{00000000-0005-0000-0000-000022C90000}"/>
    <cellStyle name="Normal 9 2 3 3 2 2 3 3" xfId="51493" xr:uid="{00000000-0005-0000-0000-000023C90000}"/>
    <cellStyle name="Normal 9 2 3 3 2 2 4" xfId="51494" xr:uid="{00000000-0005-0000-0000-000024C90000}"/>
    <cellStyle name="Normal 9 2 3 3 2 2 4 2" xfId="51495" xr:uid="{00000000-0005-0000-0000-000025C90000}"/>
    <cellStyle name="Normal 9 2 3 3 2 2 4 2 2" xfId="51496" xr:uid="{00000000-0005-0000-0000-000026C90000}"/>
    <cellStyle name="Normal 9 2 3 3 2 2 4 3" xfId="51497" xr:uid="{00000000-0005-0000-0000-000027C90000}"/>
    <cellStyle name="Normal 9 2 3 3 2 2 5" xfId="51498" xr:uid="{00000000-0005-0000-0000-000028C90000}"/>
    <cellStyle name="Normal 9 2 3 3 2 2 5 2" xfId="51499" xr:uid="{00000000-0005-0000-0000-000029C90000}"/>
    <cellStyle name="Normal 9 2 3 3 2 2 6" xfId="51500" xr:uid="{00000000-0005-0000-0000-00002AC90000}"/>
    <cellStyle name="Normal 9 2 3 3 2 2 6 2" xfId="51501" xr:uid="{00000000-0005-0000-0000-00002BC90000}"/>
    <cellStyle name="Normal 9 2 3 3 2 2 7" xfId="51502" xr:uid="{00000000-0005-0000-0000-00002CC90000}"/>
    <cellStyle name="Normal 9 2 3 3 2 3" xfId="51503" xr:uid="{00000000-0005-0000-0000-00002DC90000}"/>
    <cellStyle name="Normal 9 2 3 3 2 3 2" xfId="51504" xr:uid="{00000000-0005-0000-0000-00002EC90000}"/>
    <cellStyle name="Normal 9 2 3 3 2 3 2 2" xfId="51505" xr:uid="{00000000-0005-0000-0000-00002FC90000}"/>
    <cellStyle name="Normal 9 2 3 3 2 3 2 2 2" xfId="51506" xr:uid="{00000000-0005-0000-0000-000030C90000}"/>
    <cellStyle name="Normal 9 2 3 3 2 3 2 3" xfId="51507" xr:uid="{00000000-0005-0000-0000-000031C90000}"/>
    <cellStyle name="Normal 9 2 3 3 2 3 3" xfId="51508" xr:uid="{00000000-0005-0000-0000-000032C90000}"/>
    <cellStyle name="Normal 9 2 3 3 2 3 3 2" xfId="51509" xr:uid="{00000000-0005-0000-0000-000033C90000}"/>
    <cellStyle name="Normal 9 2 3 3 2 3 3 2 2" xfId="51510" xr:uid="{00000000-0005-0000-0000-000034C90000}"/>
    <cellStyle name="Normal 9 2 3 3 2 3 3 3" xfId="51511" xr:uid="{00000000-0005-0000-0000-000035C90000}"/>
    <cellStyle name="Normal 9 2 3 3 2 3 4" xfId="51512" xr:uid="{00000000-0005-0000-0000-000036C90000}"/>
    <cellStyle name="Normal 9 2 3 3 2 3 4 2" xfId="51513" xr:uid="{00000000-0005-0000-0000-000037C90000}"/>
    <cellStyle name="Normal 9 2 3 3 2 3 5" xfId="51514" xr:uid="{00000000-0005-0000-0000-000038C90000}"/>
    <cellStyle name="Normal 9 2 3 3 2 4" xfId="51515" xr:uid="{00000000-0005-0000-0000-000039C90000}"/>
    <cellStyle name="Normal 9 2 3 3 2 4 2" xfId="51516" xr:uid="{00000000-0005-0000-0000-00003AC90000}"/>
    <cellStyle name="Normal 9 2 3 3 2 4 2 2" xfId="51517" xr:uid="{00000000-0005-0000-0000-00003BC90000}"/>
    <cellStyle name="Normal 9 2 3 3 2 4 3" xfId="51518" xr:uid="{00000000-0005-0000-0000-00003CC90000}"/>
    <cellStyle name="Normal 9 2 3 3 2 5" xfId="51519" xr:uid="{00000000-0005-0000-0000-00003DC90000}"/>
    <cellStyle name="Normal 9 2 3 3 2 5 2" xfId="51520" xr:uid="{00000000-0005-0000-0000-00003EC90000}"/>
    <cellStyle name="Normal 9 2 3 3 2 5 2 2" xfId="51521" xr:uid="{00000000-0005-0000-0000-00003FC90000}"/>
    <cellStyle name="Normal 9 2 3 3 2 5 3" xfId="51522" xr:uid="{00000000-0005-0000-0000-000040C90000}"/>
    <cellStyle name="Normal 9 2 3 3 2 6" xfId="51523" xr:uid="{00000000-0005-0000-0000-000041C90000}"/>
    <cellStyle name="Normal 9 2 3 3 2 6 2" xfId="51524" xr:uid="{00000000-0005-0000-0000-000042C90000}"/>
    <cellStyle name="Normal 9 2 3 3 2 7" xfId="51525" xr:uid="{00000000-0005-0000-0000-000043C90000}"/>
    <cellStyle name="Normal 9 2 3 3 2 7 2" xfId="51526" xr:uid="{00000000-0005-0000-0000-000044C90000}"/>
    <cellStyle name="Normal 9 2 3 3 2 8" xfId="51527" xr:uid="{00000000-0005-0000-0000-000045C90000}"/>
    <cellStyle name="Normal 9 2 3 3 3" xfId="51528" xr:uid="{00000000-0005-0000-0000-000046C90000}"/>
    <cellStyle name="Normal 9 2 3 3 3 2" xfId="51529" xr:uid="{00000000-0005-0000-0000-000047C90000}"/>
    <cellStyle name="Normal 9 2 3 3 3 2 2" xfId="51530" xr:uid="{00000000-0005-0000-0000-000048C90000}"/>
    <cellStyle name="Normal 9 2 3 3 3 2 2 2" xfId="51531" xr:uid="{00000000-0005-0000-0000-000049C90000}"/>
    <cellStyle name="Normal 9 2 3 3 3 2 2 2 2" xfId="51532" xr:uid="{00000000-0005-0000-0000-00004AC90000}"/>
    <cellStyle name="Normal 9 2 3 3 3 2 2 3" xfId="51533" xr:uid="{00000000-0005-0000-0000-00004BC90000}"/>
    <cellStyle name="Normal 9 2 3 3 3 2 3" xfId="51534" xr:uid="{00000000-0005-0000-0000-00004CC90000}"/>
    <cellStyle name="Normal 9 2 3 3 3 2 3 2" xfId="51535" xr:uid="{00000000-0005-0000-0000-00004DC90000}"/>
    <cellStyle name="Normal 9 2 3 3 3 2 3 2 2" xfId="51536" xr:uid="{00000000-0005-0000-0000-00004EC90000}"/>
    <cellStyle name="Normal 9 2 3 3 3 2 3 3" xfId="51537" xr:uid="{00000000-0005-0000-0000-00004FC90000}"/>
    <cellStyle name="Normal 9 2 3 3 3 2 4" xfId="51538" xr:uid="{00000000-0005-0000-0000-000050C90000}"/>
    <cellStyle name="Normal 9 2 3 3 3 2 4 2" xfId="51539" xr:uid="{00000000-0005-0000-0000-000051C90000}"/>
    <cellStyle name="Normal 9 2 3 3 3 2 5" xfId="51540" xr:uid="{00000000-0005-0000-0000-000052C90000}"/>
    <cellStyle name="Normal 9 2 3 3 3 3" xfId="51541" xr:uid="{00000000-0005-0000-0000-000053C90000}"/>
    <cellStyle name="Normal 9 2 3 3 3 3 2" xfId="51542" xr:uid="{00000000-0005-0000-0000-000054C90000}"/>
    <cellStyle name="Normal 9 2 3 3 3 3 2 2" xfId="51543" xr:uid="{00000000-0005-0000-0000-000055C90000}"/>
    <cellStyle name="Normal 9 2 3 3 3 3 3" xfId="51544" xr:uid="{00000000-0005-0000-0000-000056C90000}"/>
    <cellStyle name="Normal 9 2 3 3 3 4" xfId="51545" xr:uid="{00000000-0005-0000-0000-000057C90000}"/>
    <cellStyle name="Normal 9 2 3 3 3 4 2" xfId="51546" xr:uid="{00000000-0005-0000-0000-000058C90000}"/>
    <cellStyle name="Normal 9 2 3 3 3 4 2 2" xfId="51547" xr:uid="{00000000-0005-0000-0000-000059C90000}"/>
    <cellStyle name="Normal 9 2 3 3 3 4 3" xfId="51548" xr:uid="{00000000-0005-0000-0000-00005AC90000}"/>
    <cellStyle name="Normal 9 2 3 3 3 5" xfId="51549" xr:uid="{00000000-0005-0000-0000-00005BC90000}"/>
    <cellStyle name="Normal 9 2 3 3 3 5 2" xfId="51550" xr:uid="{00000000-0005-0000-0000-00005CC90000}"/>
    <cellStyle name="Normal 9 2 3 3 3 6" xfId="51551" xr:uid="{00000000-0005-0000-0000-00005DC90000}"/>
    <cellStyle name="Normal 9 2 3 3 3 6 2" xfId="51552" xr:uid="{00000000-0005-0000-0000-00005EC90000}"/>
    <cellStyle name="Normal 9 2 3 3 3 7" xfId="51553" xr:uid="{00000000-0005-0000-0000-00005FC90000}"/>
    <cellStyle name="Normal 9 2 3 3 4" xfId="51554" xr:uid="{00000000-0005-0000-0000-000060C90000}"/>
    <cellStyle name="Normal 9 2 3 3 4 2" xfId="51555" xr:uid="{00000000-0005-0000-0000-000061C90000}"/>
    <cellStyle name="Normal 9 2 3 3 4 2 2" xfId="51556" xr:uid="{00000000-0005-0000-0000-000062C90000}"/>
    <cellStyle name="Normal 9 2 3 3 4 2 2 2" xfId="51557" xr:uid="{00000000-0005-0000-0000-000063C90000}"/>
    <cellStyle name="Normal 9 2 3 3 4 2 2 2 2" xfId="51558" xr:uid="{00000000-0005-0000-0000-000064C90000}"/>
    <cellStyle name="Normal 9 2 3 3 4 2 2 3" xfId="51559" xr:uid="{00000000-0005-0000-0000-000065C90000}"/>
    <cellStyle name="Normal 9 2 3 3 4 2 3" xfId="51560" xr:uid="{00000000-0005-0000-0000-000066C90000}"/>
    <cellStyle name="Normal 9 2 3 3 4 2 3 2" xfId="51561" xr:uid="{00000000-0005-0000-0000-000067C90000}"/>
    <cellStyle name="Normal 9 2 3 3 4 2 3 2 2" xfId="51562" xr:uid="{00000000-0005-0000-0000-000068C90000}"/>
    <cellStyle name="Normal 9 2 3 3 4 2 3 3" xfId="51563" xr:uid="{00000000-0005-0000-0000-000069C90000}"/>
    <cellStyle name="Normal 9 2 3 3 4 2 4" xfId="51564" xr:uid="{00000000-0005-0000-0000-00006AC90000}"/>
    <cellStyle name="Normal 9 2 3 3 4 2 4 2" xfId="51565" xr:uid="{00000000-0005-0000-0000-00006BC90000}"/>
    <cellStyle name="Normal 9 2 3 3 4 2 5" xfId="51566" xr:uid="{00000000-0005-0000-0000-00006CC90000}"/>
    <cellStyle name="Normal 9 2 3 3 4 3" xfId="51567" xr:uid="{00000000-0005-0000-0000-00006DC90000}"/>
    <cellStyle name="Normal 9 2 3 3 4 3 2" xfId="51568" xr:uid="{00000000-0005-0000-0000-00006EC90000}"/>
    <cellStyle name="Normal 9 2 3 3 4 3 2 2" xfId="51569" xr:uid="{00000000-0005-0000-0000-00006FC90000}"/>
    <cellStyle name="Normal 9 2 3 3 4 3 3" xfId="51570" xr:uid="{00000000-0005-0000-0000-000070C90000}"/>
    <cellStyle name="Normal 9 2 3 3 4 4" xfId="51571" xr:uid="{00000000-0005-0000-0000-000071C90000}"/>
    <cellStyle name="Normal 9 2 3 3 4 4 2" xfId="51572" xr:uid="{00000000-0005-0000-0000-000072C90000}"/>
    <cellStyle name="Normal 9 2 3 3 4 4 2 2" xfId="51573" xr:uid="{00000000-0005-0000-0000-000073C90000}"/>
    <cellStyle name="Normal 9 2 3 3 4 4 3" xfId="51574" xr:uid="{00000000-0005-0000-0000-000074C90000}"/>
    <cellStyle name="Normal 9 2 3 3 4 5" xfId="51575" xr:uid="{00000000-0005-0000-0000-000075C90000}"/>
    <cellStyle name="Normal 9 2 3 3 4 5 2" xfId="51576" xr:uid="{00000000-0005-0000-0000-000076C90000}"/>
    <cellStyle name="Normal 9 2 3 3 4 6" xfId="51577" xr:uid="{00000000-0005-0000-0000-000077C90000}"/>
    <cellStyle name="Normal 9 2 3 3 4 6 2" xfId="51578" xr:uid="{00000000-0005-0000-0000-000078C90000}"/>
    <cellStyle name="Normal 9 2 3 3 4 7" xfId="51579" xr:uid="{00000000-0005-0000-0000-000079C90000}"/>
    <cellStyle name="Normal 9 2 3 3 5" xfId="51580" xr:uid="{00000000-0005-0000-0000-00007AC90000}"/>
    <cellStyle name="Normal 9 2 3 3 5 2" xfId="51581" xr:uid="{00000000-0005-0000-0000-00007BC90000}"/>
    <cellStyle name="Normal 9 2 3 3 5 2 2" xfId="51582" xr:uid="{00000000-0005-0000-0000-00007CC90000}"/>
    <cellStyle name="Normal 9 2 3 3 5 2 2 2" xfId="51583" xr:uid="{00000000-0005-0000-0000-00007DC90000}"/>
    <cellStyle name="Normal 9 2 3 3 5 2 3" xfId="51584" xr:uid="{00000000-0005-0000-0000-00007EC90000}"/>
    <cellStyle name="Normal 9 2 3 3 5 3" xfId="51585" xr:uid="{00000000-0005-0000-0000-00007FC90000}"/>
    <cellStyle name="Normal 9 2 3 3 5 3 2" xfId="51586" xr:uid="{00000000-0005-0000-0000-000080C90000}"/>
    <cellStyle name="Normal 9 2 3 3 5 3 2 2" xfId="51587" xr:uid="{00000000-0005-0000-0000-000081C90000}"/>
    <cellStyle name="Normal 9 2 3 3 5 3 3" xfId="51588" xr:uid="{00000000-0005-0000-0000-000082C90000}"/>
    <cellStyle name="Normal 9 2 3 3 5 4" xfId="51589" xr:uid="{00000000-0005-0000-0000-000083C90000}"/>
    <cellStyle name="Normal 9 2 3 3 5 4 2" xfId="51590" xr:uid="{00000000-0005-0000-0000-000084C90000}"/>
    <cellStyle name="Normal 9 2 3 3 5 5" xfId="51591" xr:uid="{00000000-0005-0000-0000-000085C90000}"/>
    <cellStyle name="Normal 9 2 3 3 6" xfId="51592" xr:uid="{00000000-0005-0000-0000-000086C90000}"/>
    <cellStyle name="Normal 9 2 3 3 6 2" xfId="51593" xr:uid="{00000000-0005-0000-0000-000087C90000}"/>
    <cellStyle name="Normal 9 2 3 3 6 2 2" xfId="51594" xr:uid="{00000000-0005-0000-0000-000088C90000}"/>
    <cellStyle name="Normal 9 2 3 3 6 2 2 2" xfId="51595" xr:uid="{00000000-0005-0000-0000-000089C90000}"/>
    <cellStyle name="Normal 9 2 3 3 6 2 3" xfId="51596" xr:uid="{00000000-0005-0000-0000-00008AC90000}"/>
    <cellStyle name="Normal 9 2 3 3 6 3" xfId="51597" xr:uid="{00000000-0005-0000-0000-00008BC90000}"/>
    <cellStyle name="Normal 9 2 3 3 6 3 2" xfId="51598" xr:uid="{00000000-0005-0000-0000-00008CC90000}"/>
    <cellStyle name="Normal 9 2 3 3 6 4" xfId="51599" xr:uid="{00000000-0005-0000-0000-00008DC90000}"/>
    <cellStyle name="Normal 9 2 3 3 7" xfId="51600" xr:uid="{00000000-0005-0000-0000-00008EC90000}"/>
    <cellStyle name="Normal 9 2 3 3 7 2" xfId="51601" xr:uid="{00000000-0005-0000-0000-00008FC90000}"/>
    <cellStyle name="Normal 9 2 3 3 7 2 2" xfId="51602" xr:uid="{00000000-0005-0000-0000-000090C90000}"/>
    <cellStyle name="Normal 9 2 3 3 7 3" xfId="51603" xr:uid="{00000000-0005-0000-0000-000091C90000}"/>
    <cellStyle name="Normal 9 2 3 3 8" xfId="51604" xr:uid="{00000000-0005-0000-0000-000092C90000}"/>
    <cellStyle name="Normal 9 2 3 3 8 2" xfId="51605" xr:uid="{00000000-0005-0000-0000-000093C90000}"/>
    <cellStyle name="Normal 9 2 3 3 8 2 2" xfId="51606" xr:uid="{00000000-0005-0000-0000-000094C90000}"/>
    <cellStyle name="Normal 9 2 3 3 8 3" xfId="51607" xr:uid="{00000000-0005-0000-0000-000095C90000}"/>
    <cellStyle name="Normal 9 2 3 3 9" xfId="51608" xr:uid="{00000000-0005-0000-0000-000096C90000}"/>
    <cellStyle name="Normal 9 2 3 3 9 2" xfId="51609" xr:uid="{00000000-0005-0000-0000-000097C90000}"/>
    <cellStyle name="Normal 9 2 3 4" xfId="51610" xr:uid="{00000000-0005-0000-0000-000098C90000}"/>
    <cellStyle name="Normal 9 2 3 4 10" xfId="51611" xr:uid="{00000000-0005-0000-0000-000099C90000}"/>
    <cellStyle name="Normal 9 2 3 4 10 2" xfId="51612" xr:uid="{00000000-0005-0000-0000-00009AC90000}"/>
    <cellStyle name="Normal 9 2 3 4 11" xfId="51613" xr:uid="{00000000-0005-0000-0000-00009BC90000}"/>
    <cellStyle name="Normal 9 2 3 4 2" xfId="51614" xr:uid="{00000000-0005-0000-0000-00009CC90000}"/>
    <cellStyle name="Normal 9 2 3 4 2 2" xfId="51615" xr:uid="{00000000-0005-0000-0000-00009DC90000}"/>
    <cellStyle name="Normal 9 2 3 4 2 2 2" xfId="51616" xr:uid="{00000000-0005-0000-0000-00009EC90000}"/>
    <cellStyle name="Normal 9 2 3 4 2 2 2 2" xfId="51617" xr:uid="{00000000-0005-0000-0000-00009FC90000}"/>
    <cellStyle name="Normal 9 2 3 4 2 2 2 2 2" xfId="51618" xr:uid="{00000000-0005-0000-0000-0000A0C90000}"/>
    <cellStyle name="Normal 9 2 3 4 2 2 2 2 2 2" xfId="51619" xr:uid="{00000000-0005-0000-0000-0000A1C90000}"/>
    <cellStyle name="Normal 9 2 3 4 2 2 2 2 3" xfId="51620" xr:uid="{00000000-0005-0000-0000-0000A2C90000}"/>
    <cellStyle name="Normal 9 2 3 4 2 2 2 3" xfId="51621" xr:uid="{00000000-0005-0000-0000-0000A3C90000}"/>
    <cellStyle name="Normal 9 2 3 4 2 2 2 3 2" xfId="51622" xr:uid="{00000000-0005-0000-0000-0000A4C90000}"/>
    <cellStyle name="Normal 9 2 3 4 2 2 2 3 2 2" xfId="51623" xr:uid="{00000000-0005-0000-0000-0000A5C90000}"/>
    <cellStyle name="Normal 9 2 3 4 2 2 2 3 3" xfId="51624" xr:uid="{00000000-0005-0000-0000-0000A6C90000}"/>
    <cellStyle name="Normal 9 2 3 4 2 2 2 4" xfId="51625" xr:uid="{00000000-0005-0000-0000-0000A7C90000}"/>
    <cellStyle name="Normal 9 2 3 4 2 2 2 4 2" xfId="51626" xr:uid="{00000000-0005-0000-0000-0000A8C90000}"/>
    <cellStyle name="Normal 9 2 3 4 2 2 2 5" xfId="51627" xr:uid="{00000000-0005-0000-0000-0000A9C90000}"/>
    <cellStyle name="Normal 9 2 3 4 2 2 3" xfId="51628" xr:uid="{00000000-0005-0000-0000-0000AAC90000}"/>
    <cellStyle name="Normal 9 2 3 4 2 2 3 2" xfId="51629" xr:uid="{00000000-0005-0000-0000-0000ABC90000}"/>
    <cellStyle name="Normal 9 2 3 4 2 2 3 2 2" xfId="51630" xr:uid="{00000000-0005-0000-0000-0000ACC90000}"/>
    <cellStyle name="Normal 9 2 3 4 2 2 3 3" xfId="51631" xr:uid="{00000000-0005-0000-0000-0000ADC90000}"/>
    <cellStyle name="Normal 9 2 3 4 2 2 4" xfId="51632" xr:uid="{00000000-0005-0000-0000-0000AEC90000}"/>
    <cellStyle name="Normal 9 2 3 4 2 2 4 2" xfId="51633" xr:uid="{00000000-0005-0000-0000-0000AFC90000}"/>
    <cellStyle name="Normal 9 2 3 4 2 2 4 2 2" xfId="51634" xr:uid="{00000000-0005-0000-0000-0000B0C90000}"/>
    <cellStyle name="Normal 9 2 3 4 2 2 4 3" xfId="51635" xr:uid="{00000000-0005-0000-0000-0000B1C90000}"/>
    <cellStyle name="Normal 9 2 3 4 2 2 5" xfId="51636" xr:uid="{00000000-0005-0000-0000-0000B2C90000}"/>
    <cellStyle name="Normal 9 2 3 4 2 2 5 2" xfId="51637" xr:uid="{00000000-0005-0000-0000-0000B3C90000}"/>
    <cellStyle name="Normal 9 2 3 4 2 2 6" xfId="51638" xr:uid="{00000000-0005-0000-0000-0000B4C90000}"/>
    <cellStyle name="Normal 9 2 3 4 2 2 6 2" xfId="51639" xr:uid="{00000000-0005-0000-0000-0000B5C90000}"/>
    <cellStyle name="Normal 9 2 3 4 2 2 7" xfId="51640" xr:uid="{00000000-0005-0000-0000-0000B6C90000}"/>
    <cellStyle name="Normal 9 2 3 4 2 3" xfId="51641" xr:uid="{00000000-0005-0000-0000-0000B7C90000}"/>
    <cellStyle name="Normal 9 2 3 4 2 3 2" xfId="51642" xr:uid="{00000000-0005-0000-0000-0000B8C90000}"/>
    <cellStyle name="Normal 9 2 3 4 2 3 2 2" xfId="51643" xr:uid="{00000000-0005-0000-0000-0000B9C90000}"/>
    <cellStyle name="Normal 9 2 3 4 2 3 2 2 2" xfId="51644" xr:uid="{00000000-0005-0000-0000-0000BAC90000}"/>
    <cellStyle name="Normal 9 2 3 4 2 3 2 3" xfId="51645" xr:uid="{00000000-0005-0000-0000-0000BBC90000}"/>
    <cellStyle name="Normal 9 2 3 4 2 3 3" xfId="51646" xr:uid="{00000000-0005-0000-0000-0000BCC90000}"/>
    <cellStyle name="Normal 9 2 3 4 2 3 3 2" xfId="51647" xr:uid="{00000000-0005-0000-0000-0000BDC90000}"/>
    <cellStyle name="Normal 9 2 3 4 2 3 3 2 2" xfId="51648" xr:uid="{00000000-0005-0000-0000-0000BEC90000}"/>
    <cellStyle name="Normal 9 2 3 4 2 3 3 3" xfId="51649" xr:uid="{00000000-0005-0000-0000-0000BFC90000}"/>
    <cellStyle name="Normal 9 2 3 4 2 3 4" xfId="51650" xr:uid="{00000000-0005-0000-0000-0000C0C90000}"/>
    <cellStyle name="Normal 9 2 3 4 2 3 4 2" xfId="51651" xr:uid="{00000000-0005-0000-0000-0000C1C90000}"/>
    <cellStyle name="Normal 9 2 3 4 2 3 5" xfId="51652" xr:uid="{00000000-0005-0000-0000-0000C2C90000}"/>
    <cellStyle name="Normal 9 2 3 4 2 4" xfId="51653" xr:uid="{00000000-0005-0000-0000-0000C3C90000}"/>
    <cellStyle name="Normal 9 2 3 4 2 4 2" xfId="51654" xr:uid="{00000000-0005-0000-0000-0000C4C90000}"/>
    <cellStyle name="Normal 9 2 3 4 2 4 2 2" xfId="51655" xr:uid="{00000000-0005-0000-0000-0000C5C90000}"/>
    <cellStyle name="Normal 9 2 3 4 2 4 3" xfId="51656" xr:uid="{00000000-0005-0000-0000-0000C6C90000}"/>
    <cellStyle name="Normal 9 2 3 4 2 5" xfId="51657" xr:uid="{00000000-0005-0000-0000-0000C7C90000}"/>
    <cellStyle name="Normal 9 2 3 4 2 5 2" xfId="51658" xr:uid="{00000000-0005-0000-0000-0000C8C90000}"/>
    <cellStyle name="Normal 9 2 3 4 2 5 2 2" xfId="51659" xr:uid="{00000000-0005-0000-0000-0000C9C90000}"/>
    <cellStyle name="Normal 9 2 3 4 2 5 3" xfId="51660" xr:uid="{00000000-0005-0000-0000-0000CAC90000}"/>
    <cellStyle name="Normal 9 2 3 4 2 6" xfId="51661" xr:uid="{00000000-0005-0000-0000-0000CBC90000}"/>
    <cellStyle name="Normal 9 2 3 4 2 6 2" xfId="51662" xr:uid="{00000000-0005-0000-0000-0000CCC90000}"/>
    <cellStyle name="Normal 9 2 3 4 2 7" xfId="51663" xr:uid="{00000000-0005-0000-0000-0000CDC90000}"/>
    <cellStyle name="Normal 9 2 3 4 2 7 2" xfId="51664" xr:uid="{00000000-0005-0000-0000-0000CEC90000}"/>
    <cellStyle name="Normal 9 2 3 4 2 8" xfId="51665" xr:uid="{00000000-0005-0000-0000-0000CFC90000}"/>
    <cellStyle name="Normal 9 2 3 4 3" xfId="51666" xr:uid="{00000000-0005-0000-0000-0000D0C90000}"/>
    <cellStyle name="Normal 9 2 3 4 3 2" xfId="51667" xr:uid="{00000000-0005-0000-0000-0000D1C90000}"/>
    <cellStyle name="Normal 9 2 3 4 3 2 2" xfId="51668" xr:uid="{00000000-0005-0000-0000-0000D2C90000}"/>
    <cellStyle name="Normal 9 2 3 4 3 2 2 2" xfId="51669" xr:uid="{00000000-0005-0000-0000-0000D3C90000}"/>
    <cellStyle name="Normal 9 2 3 4 3 2 2 2 2" xfId="51670" xr:uid="{00000000-0005-0000-0000-0000D4C90000}"/>
    <cellStyle name="Normal 9 2 3 4 3 2 2 3" xfId="51671" xr:uid="{00000000-0005-0000-0000-0000D5C90000}"/>
    <cellStyle name="Normal 9 2 3 4 3 2 3" xfId="51672" xr:uid="{00000000-0005-0000-0000-0000D6C90000}"/>
    <cellStyle name="Normal 9 2 3 4 3 2 3 2" xfId="51673" xr:uid="{00000000-0005-0000-0000-0000D7C90000}"/>
    <cellStyle name="Normal 9 2 3 4 3 2 3 2 2" xfId="51674" xr:uid="{00000000-0005-0000-0000-0000D8C90000}"/>
    <cellStyle name="Normal 9 2 3 4 3 2 3 3" xfId="51675" xr:uid="{00000000-0005-0000-0000-0000D9C90000}"/>
    <cellStyle name="Normal 9 2 3 4 3 2 4" xfId="51676" xr:uid="{00000000-0005-0000-0000-0000DAC90000}"/>
    <cellStyle name="Normal 9 2 3 4 3 2 4 2" xfId="51677" xr:uid="{00000000-0005-0000-0000-0000DBC90000}"/>
    <cellStyle name="Normal 9 2 3 4 3 2 5" xfId="51678" xr:uid="{00000000-0005-0000-0000-0000DCC90000}"/>
    <cellStyle name="Normal 9 2 3 4 3 3" xfId="51679" xr:uid="{00000000-0005-0000-0000-0000DDC90000}"/>
    <cellStyle name="Normal 9 2 3 4 3 3 2" xfId="51680" xr:uid="{00000000-0005-0000-0000-0000DEC90000}"/>
    <cellStyle name="Normal 9 2 3 4 3 3 2 2" xfId="51681" xr:uid="{00000000-0005-0000-0000-0000DFC90000}"/>
    <cellStyle name="Normal 9 2 3 4 3 3 3" xfId="51682" xr:uid="{00000000-0005-0000-0000-0000E0C90000}"/>
    <cellStyle name="Normal 9 2 3 4 3 4" xfId="51683" xr:uid="{00000000-0005-0000-0000-0000E1C90000}"/>
    <cellStyle name="Normal 9 2 3 4 3 4 2" xfId="51684" xr:uid="{00000000-0005-0000-0000-0000E2C90000}"/>
    <cellStyle name="Normal 9 2 3 4 3 4 2 2" xfId="51685" xr:uid="{00000000-0005-0000-0000-0000E3C90000}"/>
    <cellStyle name="Normal 9 2 3 4 3 4 3" xfId="51686" xr:uid="{00000000-0005-0000-0000-0000E4C90000}"/>
    <cellStyle name="Normal 9 2 3 4 3 5" xfId="51687" xr:uid="{00000000-0005-0000-0000-0000E5C90000}"/>
    <cellStyle name="Normal 9 2 3 4 3 5 2" xfId="51688" xr:uid="{00000000-0005-0000-0000-0000E6C90000}"/>
    <cellStyle name="Normal 9 2 3 4 3 6" xfId="51689" xr:uid="{00000000-0005-0000-0000-0000E7C90000}"/>
    <cellStyle name="Normal 9 2 3 4 3 6 2" xfId="51690" xr:uid="{00000000-0005-0000-0000-0000E8C90000}"/>
    <cellStyle name="Normal 9 2 3 4 3 7" xfId="51691" xr:uid="{00000000-0005-0000-0000-0000E9C90000}"/>
    <cellStyle name="Normal 9 2 3 4 4" xfId="51692" xr:uid="{00000000-0005-0000-0000-0000EAC90000}"/>
    <cellStyle name="Normal 9 2 3 4 4 2" xfId="51693" xr:uid="{00000000-0005-0000-0000-0000EBC90000}"/>
    <cellStyle name="Normal 9 2 3 4 4 2 2" xfId="51694" xr:uid="{00000000-0005-0000-0000-0000ECC90000}"/>
    <cellStyle name="Normal 9 2 3 4 4 2 2 2" xfId="51695" xr:uid="{00000000-0005-0000-0000-0000EDC90000}"/>
    <cellStyle name="Normal 9 2 3 4 4 2 2 2 2" xfId="51696" xr:uid="{00000000-0005-0000-0000-0000EEC90000}"/>
    <cellStyle name="Normal 9 2 3 4 4 2 2 3" xfId="51697" xr:uid="{00000000-0005-0000-0000-0000EFC90000}"/>
    <cellStyle name="Normal 9 2 3 4 4 2 3" xfId="51698" xr:uid="{00000000-0005-0000-0000-0000F0C90000}"/>
    <cellStyle name="Normal 9 2 3 4 4 2 3 2" xfId="51699" xr:uid="{00000000-0005-0000-0000-0000F1C90000}"/>
    <cellStyle name="Normal 9 2 3 4 4 2 3 2 2" xfId="51700" xr:uid="{00000000-0005-0000-0000-0000F2C90000}"/>
    <cellStyle name="Normal 9 2 3 4 4 2 3 3" xfId="51701" xr:uid="{00000000-0005-0000-0000-0000F3C90000}"/>
    <cellStyle name="Normal 9 2 3 4 4 2 4" xfId="51702" xr:uid="{00000000-0005-0000-0000-0000F4C90000}"/>
    <cellStyle name="Normal 9 2 3 4 4 2 4 2" xfId="51703" xr:uid="{00000000-0005-0000-0000-0000F5C90000}"/>
    <cellStyle name="Normal 9 2 3 4 4 2 5" xfId="51704" xr:uid="{00000000-0005-0000-0000-0000F6C90000}"/>
    <cellStyle name="Normal 9 2 3 4 4 3" xfId="51705" xr:uid="{00000000-0005-0000-0000-0000F7C90000}"/>
    <cellStyle name="Normal 9 2 3 4 4 3 2" xfId="51706" xr:uid="{00000000-0005-0000-0000-0000F8C90000}"/>
    <cellStyle name="Normal 9 2 3 4 4 3 2 2" xfId="51707" xr:uid="{00000000-0005-0000-0000-0000F9C90000}"/>
    <cellStyle name="Normal 9 2 3 4 4 3 3" xfId="51708" xr:uid="{00000000-0005-0000-0000-0000FAC90000}"/>
    <cellStyle name="Normal 9 2 3 4 4 4" xfId="51709" xr:uid="{00000000-0005-0000-0000-0000FBC90000}"/>
    <cellStyle name="Normal 9 2 3 4 4 4 2" xfId="51710" xr:uid="{00000000-0005-0000-0000-0000FCC90000}"/>
    <cellStyle name="Normal 9 2 3 4 4 4 2 2" xfId="51711" xr:uid="{00000000-0005-0000-0000-0000FDC90000}"/>
    <cellStyle name="Normal 9 2 3 4 4 4 3" xfId="51712" xr:uid="{00000000-0005-0000-0000-0000FEC90000}"/>
    <cellStyle name="Normal 9 2 3 4 4 5" xfId="51713" xr:uid="{00000000-0005-0000-0000-0000FFC90000}"/>
    <cellStyle name="Normal 9 2 3 4 4 5 2" xfId="51714" xr:uid="{00000000-0005-0000-0000-000000CA0000}"/>
    <cellStyle name="Normal 9 2 3 4 4 6" xfId="51715" xr:uid="{00000000-0005-0000-0000-000001CA0000}"/>
    <cellStyle name="Normal 9 2 3 4 4 6 2" xfId="51716" xr:uid="{00000000-0005-0000-0000-000002CA0000}"/>
    <cellStyle name="Normal 9 2 3 4 4 7" xfId="51717" xr:uid="{00000000-0005-0000-0000-000003CA0000}"/>
    <cellStyle name="Normal 9 2 3 4 5" xfId="51718" xr:uid="{00000000-0005-0000-0000-000004CA0000}"/>
    <cellStyle name="Normal 9 2 3 4 5 2" xfId="51719" xr:uid="{00000000-0005-0000-0000-000005CA0000}"/>
    <cellStyle name="Normal 9 2 3 4 5 2 2" xfId="51720" xr:uid="{00000000-0005-0000-0000-000006CA0000}"/>
    <cellStyle name="Normal 9 2 3 4 5 2 2 2" xfId="51721" xr:uid="{00000000-0005-0000-0000-000007CA0000}"/>
    <cellStyle name="Normal 9 2 3 4 5 2 3" xfId="51722" xr:uid="{00000000-0005-0000-0000-000008CA0000}"/>
    <cellStyle name="Normal 9 2 3 4 5 3" xfId="51723" xr:uid="{00000000-0005-0000-0000-000009CA0000}"/>
    <cellStyle name="Normal 9 2 3 4 5 3 2" xfId="51724" xr:uid="{00000000-0005-0000-0000-00000ACA0000}"/>
    <cellStyle name="Normal 9 2 3 4 5 3 2 2" xfId="51725" xr:uid="{00000000-0005-0000-0000-00000BCA0000}"/>
    <cellStyle name="Normal 9 2 3 4 5 3 3" xfId="51726" xr:uid="{00000000-0005-0000-0000-00000CCA0000}"/>
    <cellStyle name="Normal 9 2 3 4 5 4" xfId="51727" xr:uid="{00000000-0005-0000-0000-00000DCA0000}"/>
    <cellStyle name="Normal 9 2 3 4 5 4 2" xfId="51728" xr:uid="{00000000-0005-0000-0000-00000ECA0000}"/>
    <cellStyle name="Normal 9 2 3 4 5 5" xfId="51729" xr:uid="{00000000-0005-0000-0000-00000FCA0000}"/>
    <cellStyle name="Normal 9 2 3 4 6" xfId="51730" xr:uid="{00000000-0005-0000-0000-000010CA0000}"/>
    <cellStyle name="Normal 9 2 3 4 6 2" xfId="51731" xr:uid="{00000000-0005-0000-0000-000011CA0000}"/>
    <cellStyle name="Normal 9 2 3 4 6 2 2" xfId="51732" xr:uid="{00000000-0005-0000-0000-000012CA0000}"/>
    <cellStyle name="Normal 9 2 3 4 6 2 2 2" xfId="51733" xr:uid="{00000000-0005-0000-0000-000013CA0000}"/>
    <cellStyle name="Normal 9 2 3 4 6 2 3" xfId="51734" xr:uid="{00000000-0005-0000-0000-000014CA0000}"/>
    <cellStyle name="Normal 9 2 3 4 6 3" xfId="51735" xr:uid="{00000000-0005-0000-0000-000015CA0000}"/>
    <cellStyle name="Normal 9 2 3 4 6 3 2" xfId="51736" xr:uid="{00000000-0005-0000-0000-000016CA0000}"/>
    <cellStyle name="Normal 9 2 3 4 6 4" xfId="51737" xr:uid="{00000000-0005-0000-0000-000017CA0000}"/>
    <cellStyle name="Normal 9 2 3 4 7" xfId="51738" xr:uid="{00000000-0005-0000-0000-000018CA0000}"/>
    <cellStyle name="Normal 9 2 3 4 7 2" xfId="51739" xr:uid="{00000000-0005-0000-0000-000019CA0000}"/>
    <cellStyle name="Normal 9 2 3 4 7 2 2" xfId="51740" xr:uid="{00000000-0005-0000-0000-00001ACA0000}"/>
    <cellStyle name="Normal 9 2 3 4 7 3" xfId="51741" xr:uid="{00000000-0005-0000-0000-00001BCA0000}"/>
    <cellStyle name="Normal 9 2 3 4 8" xfId="51742" xr:uid="{00000000-0005-0000-0000-00001CCA0000}"/>
    <cellStyle name="Normal 9 2 3 4 8 2" xfId="51743" xr:uid="{00000000-0005-0000-0000-00001DCA0000}"/>
    <cellStyle name="Normal 9 2 3 4 8 2 2" xfId="51744" xr:uid="{00000000-0005-0000-0000-00001ECA0000}"/>
    <cellStyle name="Normal 9 2 3 4 8 3" xfId="51745" xr:uid="{00000000-0005-0000-0000-00001FCA0000}"/>
    <cellStyle name="Normal 9 2 3 4 9" xfId="51746" xr:uid="{00000000-0005-0000-0000-000020CA0000}"/>
    <cellStyle name="Normal 9 2 3 4 9 2" xfId="51747" xr:uid="{00000000-0005-0000-0000-000021CA0000}"/>
    <cellStyle name="Normal 9 2 3 5" xfId="51748" xr:uid="{00000000-0005-0000-0000-000022CA0000}"/>
    <cellStyle name="Normal 9 2 3 5 10" xfId="51749" xr:uid="{00000000-0005-0000-0000-000023CA0000}"/>
    <cellStyle name="Normal 9 2 3 5 10 2" xfId="51750" xr:uid="{00000000-0005-0000-0000-000024CA0000}"/>
    <cellStyle name="Normal 9 2 3 5 11" xfId="51751" xr:uid="{00000000-0005-0000-0000-000025CA0000}"/>
    <cellStyle name="Normal 9 2 3 5 2" xfId="51752" xr:uid="{00000000-0005-0000-0000-000026CA0000}"/>
    <cellStyle name="Normal 9 2 3 5 2 2" xfId="51753" xr:uid="{00000000-0005-0000-0000-000027CA0000}"/>
    <cellStyle name="Normal 9 2 3 5 2 2 2" xfId="51754" xr:uid="{00000000-0005-0000-0000-000028CA0000}"/>
    <cellStyle name="Normal 9 2 3 5 2 2 2 2" xfId="51755" xr:uid="{00000000-0005-0000-0000-000029CA0000}"/>
    <cellStyle name="Normal 9 2 3 5 2 2 2 2 2" xfId="51756" xr:uid="{00000000-0005-0000-0000-00002ACA0000}"/>
    <cellStyle name="Normal 9 2 3 5 2 2 2 2 2 2" xfId="51757" xr:uid="{00000000-0005-0000-0000-00002BCA0000}"/>
    <cellStyle name="Normal 9 2 3 5 2 2 2 2 3" xfId="51758" xr:uid="{00000000-0005-0000-0000-00002CCA0000}"/>
    <cellStyle name="Normal 9 2 3 5 2 2 2 3" xfId="51759" xr:uid="{00000000-0005-0000-0000-00002DCA0000}"/>
    <cellStyle name="Normal 9 2 3 5 2 2 2 3 2" xfId="51760" xr:uid="{00000000-0005-0000-0000-00002ECA0000}"/>
    <cellStyle name="Normal 9 2 3 5 2 2 2 3 2 2" xfId="51761" xr:uid="{00000000-0005-0000-0000-00002FCA0000}"/>
    <cellStyle name="Normal 9 2 3 5 2 2 2 3 3" xfId="51762" xr:uid="{00000000-0005-0000-0000-000030CA0000}"/>
    <cellStyle name="Normal 9 2 3 5 2 2 2 4" xfId="51763" xr:uid="{00000000-0005-0000-0000-000031CA0000}"/>
    <cellStyle name="Normal 9 2 3 5 2 2 2 4 2" xfId="51764" xr:uid="{00000000-0005-0000-0000-000032CA0000}"/>
    <cellStyle name="Normal 9 2 3 5 2 2 2 5" xfId="51765" xr:uid="{00000000-0005-0000-0000-000033CA0000}"/>
    <cellStyle name="Normal 9 2 3 5 2 2 3" xfId="51766" xr:uid="{00000000-0005-0000-0000-000034CA0000}"/>
    <cellStyle name="Normal 9 2 3 5 2 2 3 2" xfId="51767" xr:uid="{00000000-0005-0000-0000-000035CA0000}"/>
    <cellStyle name="Normal 9 2 3 5 2 2 3 2 2" xfId="51768" xr:uid="{00000000-0005-0000-0000-000036CA0000}"/>
    <cellStyle name="Normal 9 2 3 5 2 2 3 3" xfId="51769" xr:uid="{00000000-0005-0000-0000-000037CA0000}"/>
    <cellStyle name="Normal 9 2 3 5 2 2 4" xfId="51770" xr:uid="{00000000-0005-0000-0000-000038CA0000}"/>
    <cellStyle name="Normal 9 2 3 5 2 2 4 2" xfId="51771" xr:uid="{00000000-0005-0000-0000-000039CA0000}"/>
    <cellStyle name="Normal 9 2 3 5 2 2 4 2 2" xfId="51772" xr:uid="{00000000-0005-0000-0000-00003ACA0000}"/>
    <cellStyle name="Normal 9 2 3 5 2 2 4 3" xfId="51773" xr:uid="{00000000-0005-0000-0000-00003BCA0000}"/>
    <cellStyle name="Normal 9 2 3 5 2 2 5" xfId="51774" xr:uid="{00000000-0005-0000-0000-00003CCA0000}"/>
    <cellStyle name="Normal 9 2 3 5 2 2 5 2" xfId="51775" xr:uid="{00000000-0005-0000-0000-00003DCA0000}"/>
    <cellStyle name="Normal 9 2 3 5 2 2 6" xfId="51776" xr:uid="{00000000-0005-0000-0000-00003ECA0000}"/>
    <cellStyle name="Normal 9 2 3 5 2 2 6 2" xfId="51777" xr:uid="{00000000-0005-0000-0000-00003FCA0000}"/>
    <cellStyle name="Normal 9 2 3 5 2 2 7" xfId="51778" xr:uid="{00000000-0005-0000-0000-000040CA0000}"/>
    <cellStyle name="Normal 9 2 3 5 2 3" xfId="51779" xr:uid="{00000000-0005-0000-0000-000041CA0000}"/>
    <cellStyle name="Normal 9 2 3 5 2 3 2" xfId="51780" xr:uid="{00000000-0005-0000-0000-000042CA0000}"/>
    <cellStyle name="Normal 9 2 3 5 2 3 2 2" xfId="51781" xr:uid="{00000000-0005-0000-0000-000043CA0000}"/>
    <cellStyle name="Normal 9 2 3 5 2 3 2 2 2" xfId="51782" xr:uid="{00000000-0005-0000-0000-000044CA0000}"/>
    <cellStyle name="Normal 9 2 3 5 2 3 2 3" xfId="51783" xr:uid="{00000000-0005-0000-0000-000045CA0000}"/>
    <cellStyle name="Normal 9 2 3 5 2 3 3" xfId="51784" xr:uid="{00000000-0005-0000-0000-000046CA0000}"/>
    <cellStyle name="Normal 9 2 3 5 2 3 3 2" xfId="51785" xr:uid="{00000000-0005-0000-0000-000047CA0000}"/>
    <cellStyle name="Normal 9 2 3 5 2 3 3 2 2" xfId="51786" xr:uid="{00000000-0005-0000-0000-000048CA0000}"/>
    <cellStyle name="Normal 9 2 3 5 2 3 3 3" xfId="51787" xr:uid="{00000000-0005-0000-0000-000049CA0000}"/>
    <cellStyle name="Normal 9 2 3 5 2 3 4" xfId="51788" xr:uid="{00000000-0005-0000-0000-00004ACA0000}"/>
    <cellStyle name="Normal 9 2 3 5 2 3 4 2" xfId="51789" xr:uid="{00000000-0005-0000-0000-00004BCA0000}"/>
    <cellStyle name="Normal 9 2 3 5 2 3 5" xfId="51790" xr:uid="{00000000-0005-0000-0000-00004CCA0000}"/>
    <cellStyle name="Normal 9 2 3 5 2 4" xfId="51791" xr:uid="{00000000-0005-0000-0000-00004DCA0000}"/>
    <cellStyle name="Normal 9 2 3 5 2 4 2" xfId="51792" xr:uid="{00000000-0005-0000-0000-00004ECA0000}"/>
    <cellStyle name="Normal 9 2 3 5 2 4 2 2" xfId="51793" xr:uid="{00000000-0005-0000-0000-00004FCA0000}"/>
    <cellStyle name="Normal 9 2 3 5 2 4 3" xfId="51794" xr:uid="{00000000-0005-0000-0000-000050CA0000}"/>
    <cellStyle name="Normal 9 2 3 5 2 5" xfId="51795" xr:uid="{00000000-0005-0000-0000-000051CA0000}"/>
    <cellStyle name="Normal 9 2 3 5 2 5 2" xfId="51796" xr:uid="{00000000-0005-0000-0000-000052CA0000}"/>
    <cellStyle name="Normal 9 2 3 5 2 5 2 2" xfId="51797" xr:uid="{00000000-0005-0000-0000-000053CA0000}"/>
    <cellStyle name="Normal 9 2 3 5 2 5 3" xfId="51798" xr:uid="{00000000-0005-0000-0000-000054CA0000}"/>
    <cellStyle name="Normal 9 2 3 5 2 6" xfId="51799" xr:uid="{00000000-0005-0000-0000-000055CA0000}"/>
    <cellStyle name="Normal 9 2 3 5 2 6 2" xfId="51800" xr:uid="{00000000-0005-0000-0000-000056CA0000}"/>
    <cellStyle name="Normal 9 2 3 5 2 7" xfId="51801" xr:uid="{00000000-0005-0000-0000-000057CA0000}"/>
    <cellStyle name="Normal 9 2 3 5 2 7 2" xfId="51802" xr:uid="{00000000-0005-0000-0000-000058CA0000}"/>
    <cellStyle name="Normal 9 2 3 5 2 8" xfId="51803" xr:uid="{00000000-0005-0000-0000-000059CA0000}"/>
    <cellStyle name="Normal 9 2 3 5 3" xfId="51804" xr:uid="{00000000-0005-0000-0000-00005ACA0000}"/>
    <cellStyle name="Normal 9 2 3 5 3 2" xfId="51805" xr:uid="{00000000-0005-0000-0000-00005BCA0000}"/>
    <cellStyle name="Normal 9 2 3 5 3 2 2" xfId="51806" xr:uid="{00000000-0005-0000-0000-00005CCA0000}"/>
    <cellStyle name="Normal 9 2 3 5 3 2 2 2" xfId="51807" xr:uid="{00000000-0005-0000-0000-00005DCA0000}"/>
    <cellStyle name="Normal 9 2 3 5 3 2 2 2 2" xfId="51808" xr:uid="{00000000-0005-0000-0000-00005ECA0000}"/>
    <cellStyle name="Normal 9 2 3 5 3 2 2 3" xfId="51809" xr:uid="{00000000-0005-0000-0000-00005FCA0000}"/>
    <cellStyle name="Normal 9 2 3 5 3 2 3" xfId="51810" xr:uid="{00000000-0005-0000-0000-000060CA0000}"/>
    <cellStyle name="Normal 9 2 3 5 3 2 3 2" xfId="51811" xr:uid="{00000000-0005-0000-0000-000061CA0000}"/>
    <cellStyle name="Normal 9 2 3 5 3 2 3 2 2" xfId="51812" xr:uid="{00000000-0005-0000-0000-000062CA0000}"/>
    <cellStyle name="Normal 9 2 3 5 3 2 3 3" xfId="51813" xr:uid="{00000000-0005-0000-0000-000063CA0000}"/>
    <cellStyle name="Normal 9 2 3 5 3 2 4" xfId="51814" xr:uid="{00000000-0005-0000-0000-000064CA0000}"/>
    <cellStyle name="Normal 9 2 3 5 3 2 4 2" xfId="51815" xr:uid="{00000000-0005-0000-0000-000065CA0000}"/>
    <cellStyle name="Normal 9 2 3 5 3 2 5" xfId="51816" xr:uid="{00000000-0005-0000-0000-000066CA0000}"/>
    <cellStyle name="Normal 9 2 3 5 3 3" xfId="51817" xr:uid="{00000000-0005-0000-0000-000067CA0000}"/>
    <cellStyle name="Normal 9 2 3 5 3 3 2" xfId="51818" xr:uid="{00000000-0005-0000-0000-000068CA0000}"/>
    <cellStyle name="Normal 9 2 3 5 3 3 2 2" xfId="51819" xr:uid="{00000000-0005-0000-0000-000069CA0000}"/>
    <cellStyle name="Normal 9 2 3 5 3 3 3" xfId="51820" xr:uid="{00000000-0005-0000-0000-00006ACA0000}"/>
    <cellStyle name="Normal 9 2 3 5 3 4" xfId="51821" xr:uid="{00000000-0005-0000-0000-00006BCA0000}"/>
    <cellStyle name="Normal 9 2 3 5 3 4 2" xfId="51822" xr:uid="{00000000-0005-0000-0000-00006CCA0000}"/>
    <cellStyle name="Normal 9 2 3 5 3 4 2 2" xfId="51823" xr:uid="{00000000-0005-0000-0000-00006DCA0000}"/>
    <cellStyle name="Normal 9 2 3 5 3 4 3" xfId="51824" xr:uid="{00000000-0005-0000-0000-00006ECA0000}"/>
    <cellStyle name="Normal 9 2 3 5 3 5" xfId="51825" xr:uid="{00000000-0005-0000-0000-00006FCA0000}"/>
    <cellStyle name="Normal 9 2 3 5 3 5 2" xfId="51826" xr:uid="{00000000-0005-0000-0000-000070CA0000}"/>
    <cellStyle name="Normal 9 2 3 5 3 6" xfId="51827" xr:uid="{00000000-0005-0000-0000-000071CA0000}"/>
    <cellStyle name="Normal 9 2 3 5 3 6 2" xfId="51828" xr:uid="{00000000-0005-0000-0000-000072CA0000}"/>
    <cellStyle name="Normal 9 2 3 5 3 7" xfId="51829" xr:uid="{00000000-0005-0000-0000-000073CA0000}"/>
    <cellStyle name="Normal 9 2 3 5 4" xfId="51830" xr:uid="{00000000-0005-0000-0000-000074CA0000}"/>
    <cellStyle name="Normal 9 2 3 5 4 2" xfId="51831" xr:uid="{00000000-0005-0000-0000-000075CA0000}"/>
    <cellStyle name="Normal 9 2 3 5 4 2 2" xfId="51832" xr:uid="{00000000-0005-0000-0000-000076CA0000}"/>
    <cellStyle name="Normal 9 2 3 5 4 2 2 2" xfId="51833" xr:uid="{00000000-0005-0000-0000-000077CA0000}"/>
    <cellStyle name="Normal 9 2 3 5 4 2 2 2 2" xfId="51834" xr:uid="{00000000-0005-0000-0000-000078CA0000}"/>
    <cellStyle name="Normal 9 2 3 5 4 2 2 3" xfId="51835" xr:uid="{00000000-0005-0000-0000-000079CA0000}"/>
    <cellStyle name="Normal 9 2 3 5 4 2 3" xfId="51836" xr:uid="{00000000-0005-0000-0000-00007ACA0000}"/>
    <cellStyle name="Normal 9 2 3 5 4 2 3 2" xfId="51837" xr:uid="{00000000-0005-0000-0000-00007BCA0000}"/>
    <cellStyle name="Normal 9 2 3 5 4 2 3 2 2" xfId="51838" xr:uid="{00000000-0005-0000-0000-00007CCA0000}"/>
    <cellStyle name="Normal 9 2 3 5 4 2 3 3" xfId="51839" xr:uid="{00000000-0005-0000-0000-00007DCA0000}"/>
    <cellStyle name="Normal 9 2 3 5 4 2 4" xfId="51840" xr:uid="{00000000-0005-0000-0000-00007ECA0000}"/>
    <cellStyle name="Normal 9 2 3 5 4 2 4 2" xfId="51841" xr:uid="{00000000-0005-0000-0000-00007FCA0000}"/>
    <cellStyle name="Normal 9 2 3 5 4 2 5" xfId="51842" xr:uid="{00000000-0005-0000-0000-000080CA0000}"/>
    <cellStyle name="Normal 9 2 3 5 4 3" xfId="51843" xr:uid="{00000000-0005-0000-0000-000081CA0000}"/>
    <cellStyle name="Normal 9 2 3 5 4 3 2" xfId="51844" xr:uid="{00000000-0005-0000-0000-000082CA0000}"/>
    <cellStyle name="Normal 9 2 3 5 4 3 2 2" xfId="51845" xr:uid="{00000000-0005-0000-0000-000083CA0000}"/>
    <cellStyle name="Normal 9 2 3 5 4 3 3" xfId="51846" xr:uid="{00000000-0005-0000-0000-000084CA0000}"/>
    <cellStyle name="Normal 9 2 3 5 4 4" xfId="51847" xr:uid="{00000000-0005-0000-0000-000085CA0000}"/>
    <cellStyle name="Normal 9 2 3 5 4 4 2" xfId="51848" xr:uid="{00000000-0005-0000-0000-000086CA0000}"/>
    <cellStyle name="Normal 9 2 3 5 4 4 2 2" xfId="51849" xr:uid="{00000000-0005-0000-0000-000087CA0000}"/>
    <cellStyle name="Normal 9 2 3 5 4 4 3" xfId="51850" xr:uid="{00000000-0005-0000-0000-000088CA0000}"/>
    <cellStyle name="Normal 9 2 3 5 4 5" xfId="51851" xr:uid="{00000000-0005-0000-0000-000089CA0000}"/>
    <cellStyle name="Normal 9 2 3 5 4 5 2" xfId="51852" xr:uid="{00000000-0005-0000-0000-00008ACA0000}"/>
    <cellStyle name="Normal 9 2 3 5 4 6" xfId="51853" xr:uid="{00000000-0005-0000-0000-00008BCA0000}"/>
    <cellStyle name="Normal 9 2 3 5 4 6 2" xfId="51854" xr:uid="{00000000-0005-0000-0000-00008CCA0000}"/>
    <cellStyle name="Normal 9 2 3 5 4 7" xfId="51855" xr:uid="{00000000-0005-0000-0000-00008DCA0000}"/>
    <cellStyle name="Normal 9 2 3 5 5" xfId="51856" xr:uid="{00000000-0005-0000-0000-00008ECA0000}"/>
    <cellStyle name="Normal 9 2 3 5 5 2" xfId="51857" xr:uid="{00000000-0005-0000-0000-00008FCA0000}"/>
    <cellStyle name="Normal 9 2 3 5 5 2 2" xfId="51858" xr:uid="{00000000-0005-0000-0000-000090CA0000}"/>
    <cellStyle name="Normal 9 2 3 5 5 2 2 2" xfId="51859" xr:uid="{00000000-0005-0000-0000-000091CA0000}"/>
    <cellStyle name="Normal 9 2 3 5 5 2 3" xfId="51860" xr:uid="{00000000-0005-0000-0000-000092CA0000}"/>
    <cellStyle name="Normal 9 2 3 5 5 3" xfId="51861" xr:uid="{00000000-0005-0000-0000-000093CA0000}"/>
    <cellStyle name="Normal 9 2 3 5 5 3 2" xfId="51862" xr:uid="{00000000-0005-0000-0000-000094CA0000}"/>
    <cellStyle name="Normal 9 2 3 5 5 3 2 2" xfId="51863" xr:uid="{00000000-0005-0000-0000-000095CA0000}"/>
    <cellStyle name="Normal 9 2 3 5 5 3 3" xfId="51864" xr:uid="{00000000-0005-0000-0000-000096CA0000}"/>
    <cellStyle name="Normal 9 2 3 5 5 4" xfId="51865" xr:uid="{00000000-0005-0000-0000-000097CA0000}"/>
    <cellStyle name="Normal 9 2 3 5 5 4 2" xfId="51866" xr:uid="{00000000-0005-0000-0000-000098CA0000}"/>
    <cellStyle name="Normal 9 2 3 5 5 5" xfId="51867" xr:uid="{00000000-0005-0000-0000-000099CA0000}"/>
    <cellStyle name="Normal 9 2 3 5 6" xfId="51868" xr:uid="{00000000-0005-0000-0000-00009ACA0000}"/>
    <cellStyle name="Normal 9 2 3 5 6 2" xfId="51869" xr:uid="{00000000-0005-0000-0000-00009BCA0000}"/>
    <cellStyle name="Normal 9 2 3 5 6 2 2" xfId="51870" xr:uid="{00000000-0005-0000-0000-00009CCA0000}"/>
    <cellStyle name="Normal 9 2 3 5 6 2 2 2" xfId="51871" xr:uid="{00000000-0005-0000-0000-00009DCA0000}"/>
    <cellStyle name="Normal 9 2 3 5 6 2 3" xfId="51872" xr:uid="{00000000-0005-0000-0000-00009ECA0000}"/>
    <cellStyle name="Normal 9 2 3 5 6 3" xfId="51873" xr:uid="{00000000-0005-0000-0000-00009FCA0000}"/>
    <cellStyle name="Normal 9 2 3 5 6 3 2" xfId="51874" xr:uid="{00000000-0005-0000-0000-0000A0CA0000}"/>
    <cellStyle name="Normal 9 2 3 5 6 4" xfId="51875" xr:uid="{00000000-0005-0000-0000-0000A1CA0000}"/>
    <cellStyle name="Normal 9 2 3 5 7" xfId="51876" xr:uid="{00000000-0005-0000-0000-0000A2CA0000}"/>
    <cellStyle name="Normal 9 2 3 5 7 2" xfId="51877" xr:uid="{00000000-0005-0000-0000-0000A3CA0000}"/>
    <cellStyle name="Normal 9 2 3 5 7 2 2" xfId="51878" xr:uid="{00000000-0005-0000-0000-0000A4CA0000}"/>
    <cellStyle name="Normal 9 2 3 5 7 3" xfId="51879" xr:uid="{00000000-0005-0000-0000-0000A5CA0000}"/>
    <cellStyle name="Normal 9 2 3 5 8" xfId="51880" xr:uid="{00000000-0005-0000-0000-0000A6CA0000}"/>
    <cellStyle name="Normal 9 2 3 5 8 2" xfId="51881" xr:uid="{00000000-0005-0000-0000-0000A7CA0000}"/>
    <cellStyle name="Normal 9 2 3 5 8 2 2" xfId="51882" xr:uid="{00000000-0005-0000-0000-0000A8CA0000}"/>
    <cellStyle name="Normal 9 2 3 5 8 3" xfId="51883" xr:uid="{00000000-0005-0000-0000-0000A9CA0000}"/>
    <cellStyle name="Normal 9 2 3 5 9" xfId="51884" xr:uid="{00000000-0005-0000-0000-0000AACA0000}"/>
    <cellStyle name="Normal 9 2 3 5 9 2" xfId="51885" xr:uid="{00000000-0005-0000-0000-0000ABCA0000}"/>
    <cellStyle name="Normal 9 2 3 6" xfId="51886" xr:uid="{00000000-0005-0000-0000-0000ACCA0000}"/>
    <cellStyle name="Normal 9 2 3 6 2" xfId="51887" xr:uid="{00000000-0005-0000-0000-0000ADCA0000}"/>
    <cellStyle name="Normal 9 2 3 6 2 2" xfId="51888" xr:uid="{00000000-0005-0000-0000-0000AECA0000}"/>
    <cellStyle name="Normal 9 2 3 6 2 2 2" xfId="51889" xr:uid="{00000000-0005-0000-0000-0000AFCA0000}"/>
    <cellStyle name="Normal 9 2 3 6 2 2 2 2" xfId="51890" xr:uid="{00000000-0005-0000-0000-0000B0CA0000}"/>
    <cellStyle name="Normal 9 2 3 6 2 2 2 2 2" xfId="51891" xr:uid="{00000000-0005-0000-0000-0000B1CA0000}"/>
    <cellStyle name="Normal 9 2 3 6 2 2 2 3" xfId="51892" xr:uid="{00000000-0005-0000-0000-0000B2CA0000}"/>
    <cellStyle name="Normal 9 2 3 6 2 2 3" xfId="51893" xr:uid="{00000000-0005-0000-0000-0000B3CA0000}"/>
    <cellStyle name="Normal 9 2 3 6 2 2 3 2" xfId="51894" xr:uid="{00000000-0005-0000-0000-0000B4CA0000}"/>
    <cellStyle name="Normal 9 2 3 6 2 2 3 2 2" xfId="51895" xr:uid="{00000000-0005-0000-0000-0000B5CA0000}"/>
    <cellStyle name="Normal 9 2 3 6 2 2 3 3" xfId="51896" xr:uid="{00000000-0005-0000-0000-0000B6CA0000}"/>
    <cellStyle name="Normal 9 2 3 6 2 2 4" xfId="51897" xr:uid="{00000000-0005-0000-0000-0000B7CA0000}"/>
    <cellStyle name="Normal 9 2 3 6 2 2 4 2" xfId="51898" xr:uid="{00000000-0005-0000-0000-0000B8CA0000}"/>
    <cellStyle name="Normal 9 2 3 6 2 2 5" xfId="51899" xr:uid="{00000000-0005-0000-0000-0000B9CA0000}"/>
    <cellStyle name="Normal 9 2 3 6 2 3" xfId="51900" xr:uid="{00000000-0005-0000-0000-0000BACA0000}"/>
    <cellStyle name="Normal 9 2 3 6 2 3 2" xfId="51901" xr:uid="{00000000-0005-0000-0000-0000BBCA0000}"/>
    <cellStyle name="Normal 9 2 3 6 2 3 2 2" xfId="51902" xr:uid="{00000000-0005-0000-0000-0000BCCA0000}"/>
    <cellStyle name="Normal 9 2 3 6 2 3 3" xfId="51903" xr:uid="{00000000-0005-0000-0000-0000BDCA0000}"/>
    <cellStyle name="Normal 9 2 3 6 2 4" xfId="51904" xr:uid="{00000000-0005-0000-0000-0000BECA0000}"/>
    <cellStyle name="Normal 9 2 3 6 2 4 2" xfId="51905" xr:uid="{00000000-0005-0000-0000-0000BFCA0000}"/>
    <cellStyle name="Normal 9 2 3 6 2 4 2 2" xfId="51906" xr:uid="{00000000-0005-0000-0000-0000C0CA0000}"/>
    <cellStyle name="Normal 9 2 3 6 2 4 3" xfId="51907" xr:uid="{00000000-0005-0000-0000-0000C1CA0000}"/>
    <cellStyle name="Normal 9 2 3 6 2 5" xfId="51908" xr:uid="{00000000-0005-0000-0000-0000C2CA0000}"/>
    <cellStyle name="Normal 9 2 3 6 2 5 2" xfId="51909" xr:uid="{00000000-0005-0000-0000-0000C3CA0000}"/>
    <cellStyle name="Normal 9 2 3 6 2 6" xfId="51910" xr:uid="{00000000-0005-0000-0000-0000C4CA0000}"/>
    <cellStyle name="Normal 9 2 3 6 2 6 2" xfId="51911" xr:uid="{00000000-0005-0000-0000-0000C5CA0000}"/>
    <cellStyle name="Normal 9 2 3 6 2 7" xfId="51912" xr:uid="{00000000-0005-0000-0000-0000C6CA0000}"/>
    <cellStyle name="Normal 9 2 3 6 3" xfId="51913" xr:uid="{00000000-0005-0000-0000-0000C7CA0000}"/>
    <cellStyle name="Normal 9 2 3 6 3 2" xfId="51914" xr:uid="{00000000-0005-0000-0000-0000C8CA0000}"/>
    <cellStyle name="Normal 9 2 3 6 3 2 2" xfId="51915" xr:uid="{00000000-0005-0000-0000-0000C9CA0000}"/>
    <cellStyle name="Normal 9 2 3 6 3 2 2 2" xfId="51916" xr:uid="{00000000-0005-0000-0000-0000CACA0000}"/>
    <cellStyle name="Normal 9 2 3 6 3 2 3" xfId="51917" xr:uid="{00000000-0005-0000-0000-0000CBCA0000}"/>
    <cellStyle name="Normal 9 2 3 6 3 3" xfId="51918" xr:uid="{00000000-0005-0000-0000-0000CCCA0000}"/>
    <cellStyle name="Normal 9 2 3 6 3 3 2" xfId="51919" xr:uid="{00000000-0005-0000-0000-0000CDCA0000}"/>
    <cellStyle name="Normal 9 2 3 6 3 3 2 2" xfId="51920" xr:uid="{00000000-0005-0000-0000-0000CECA0000}"/>
    <cellStyle name="Normal 9 2 3 6 3 3 3" xfId="51921" xr:uid="{00000000-0005-0000-0000-0000CFCA0000}"/>
    <cellStyle name="Normal 9 2 3 6 3 4" xfId="51922" xr:uid="{00000000-0005-0000-0000-0000D0CA0000}"/>
    <cellStyle name="Normal 9 2 3 6 3 4 2" xfId="51923" xr:uid="{00000000-0005-0000-0000-0000D1CA0000}"/>
    <cellStyle name="Normal 9 2 3 6 3 5" xfId="51924" xr:uid="{00000000-0005-0000-0000-0000D2CA0000}"/>
    <cellStyle name="Normal 9 2 3 6 4" xfId="51925" xr:uid="{00000000-0005-0000-0000-0000D3CA0000}"/>
    <cellStyle name="Normal 9 2 3 6 4 2" xfId="51926" xr:uid="{00000000-0005-0000-0000-0000D4CA0000}"/>
    <cellStyle name="Normal 9 2 3 6 4 2 2" xfId="51927" xr:uid="{00000000-0005-0000-0000-0000D5CA0000}"/>
    <cellStyle name="Normal 9 2 3 6 4 3" xfId="51928" xr:uid="{00000000-0005-0000-0000-0000D6CA0000}"/>
    <cellStyle name="Normal 9 2 3 6 5" xfId="51929" xr:uid="{00000000-0005-0000-0000-0000D7CA0000}"/>
    <cellStyle name="Normal 9 2 3 6 5 2" xfId="51930" xr:uid="{00000000-0005-0000-0000-0000D8CA0000}"/>
    <cellStyle name="Normal 9 2 3 6 5 2 2" xfId="51931" xr:uid="{00000000-0005-0000-0000-0000D9CA0000}"/>
    <cellStyle name="Normal 9 2 3 6 5 3" xfId="51932" xr:uid="{00000000-0005-0000-0000-0000DACA0000}"/>
    <cellStyle name="Normal 9 2 3 6 6" xfId="51933" xr:uid="{00000000-0005-0000-0000-0000DBCA0000}"/>
    <cellStyle name="Normal 9 2 3 6 6 2" xfId="51934" xr:uid="{00000000-0005-0000-0000-0000DCCA0000}"/>
    <cellStyle name="Normal 9 2 3 6 7" xfId="51935" xr:uid="{00000000-0005-0000-0000-0000DDCA0000}"/>
    <cellStyle name="Normal 9 2 3 6 7 2" xfId="51936" xr:uid="{00000000-0005-0000-0000-0000DECA0000}"/>
    <cellStyle name="Normal 9 2 3 6 8" xfId="51937" xr:uid="{00000000-0005-0000-0000-0000DFCA0000}"/>
    <cellStyle name="Normal 9 2 3 7" xfId="51938" xr:uid="{00000000-0005-0000-0000-0000E0CA0000}"/>
    <cellStyle name="Normal 9 2 3 7 2" xfId="51939" xr:uid="{00000000-0005-0000-0000-0000E1CA0000}"/>
    <cellStyle name="Normal 9 2 3 7 2 2" xfId="51940" xr:uid="{00000000-0005-0000-0000-0000E2CA0000}"/>
    <cellStyle name="Normal 9 2 3 7 2 2 2" xfId="51941" xr:uid="{00000000-0005-0000-0000-0000E3CA0000}"/>
    <cellStyle name="Normal 9 2 3 7 2 2 2 2" xfId="51942" xr:uid="{00000000-0005-0000-0000-0000E4CA0000}"/>
    <cellStyle name="Normal 9 2 3 7 2 2 3" xfId="51943" xr:uid="{00000000-0005-0000-0000-0000E5CA0000}"/>
    <cellStyle name="Normal 9 2 3 7 2 3" xfId="51944" xr:uid="{00000000-0005-0000-0000-0000E6CA0000}"/>
    <cellStyle name="Normal 9 2 3 7 2 3 2" xfId="51945" xr:uid="{00000000-0005-0000-0000-0000E7CA0000}"/>
    <cellStyle name="Normal 9 2 3 7 2 3 2 2" xfId="51946" xr:uid="{00000000-0005-0000-0000-0000E8CA0000}"/>
    <cellStyle name="Normal 9 2 3 7 2 3 3" xfId="51947" xr:uid="{00000000-0005-0000-0000-0000E9CA0000}"/>
    <cellStyle name="Normal 9 2 3 7 2 4" xfId="51948" xr:uid="{00000000-0005-0000-0000-0000EACA0000}"/>
    <cellStyle name="Normal 9 2 3 7 2 4 2" xfId="51949" xr:uid="{00000000-0005-0000-0000-0000EBCA0000}"/>
    <cellStyle name="Normal 9 2 3 7 2 5" xfId="51950" xr:uid="{00000000-0005-0000-0000-0000ECCA0000}"/>
    <cellStyle name="Normal 9 2 3 7 3" xfId="51951" xr:uid="{00000000-0005-0000-0000-0000EDCA0000}"/>
    <cellStyle name="Normal 9 2 3 7 3 2" xfId="51952" xr:uid="{00000000-0005-0000-0000-0000EECA0000}"/>
    <cellStyle name="Normal 9 2 3 7 3 2 2" xfId="51953" xr:uid="{00000000-0005-0000-0000-0000EFCA0000}"/>
    <cellStyle name="Normal 9 2 3 7 3 3" xfId="51954" xr:uid="{00000000-0005-0000-0000-0000F0CA0000}"/>
    <cellStyle name="Normal 9 2 3 7 4" xfId="51955" xr:uid="{00000000-0005-0000-0000-0000F1CA0000}"/>
    <cellStyle name="Normal 9 2 3 7 4 2" xfId="51956" xr:uid="{00000000-0005-0000-0000-0000F2CA0000}"/>
    <cellStyle name="Normal 9 2 3 7 4 2 2" xfId="51957" xr:uid="{00000000-0005-0000-0000-0000F3CA0000}"/>
    <cellStyle name="Normal 9 2 3 7 4 3" xfId="51958" xr:uid="{00000000-0005-0000-0000-0000F4CA0000}"/>
    <cellStyle name="Normal 9 2 3 7 5" xfId="51959" xr:uid="{00000000-0005-0000-0000-0000F5CA0000}"/>
    <cellStyle name="Normal 9 2 3 7 5 2" xfId="51960" xr:uid="{00000000-0005-0000-0000-0000F6CA0000}"/>
    <cellStyle name="Normal 9 2 3 7 6" xfId="51961" xr:uid="{00000000-0005-0000-0000-0000F7CA0000}"/>
    <cellStyle name="Normal 9 2 3 7 6 2" xfId="51962" xr:uid="{00000000-0005-0000-0000-0000F8CA0000}"/>
    <cellStyle name="Normal 9 2 3 7 7" xfId="51963" xr:uid="{00000000-0005-0000-0000-0000F9CA0000}"/>
    <cellStyle name="Normal 9 2 3 8" xfId="51964" xr:uid="{00000000-0005-0000-0000-0000FACA0000}"/>
    <cellStyle name="Normal 9 2 3 8 2" xfId="51965" xr:uid="{00000000-0005-0000-0000-0000FBCA0000}"/>
    <cellStyle name="Normal 9 2 3 8 2 2" xfId="51966" xr:uid="{00000000-0005-0000-0000-0000FCCA0000}"/>
    <cellStyle name="Normal 9 2 3 8 2 2 2" xfId="51967" xr:uid="{00000000-0005-0000-0000-0000FDCA0000}"/>
    <cellStyle name="Normal 9 2 3 8 2 2 2 2" xfId="51968" xr:uid="{00000000-0005-0000-0000-0000FECA0000}"/>
    <cellStyle name="Normal 9 2 3 8 2 2 3" xfId="51969" xr:uid="{00000000-0005-0000-0000-0000FFCA0000}"/>
    <cellStyle name="Normal 9 2 3 8 2 3" xfId="51970" xr:uid="{00000000-0005-0000-0000-000000CB0000}"/>
    <cellStyle name="Normal 9 2 3 8 2 3 2" xfId="51971" xr:uid="{00000000-0005-0000-0000-000001CB0000}"/>
    <cellStyle name="Normal 9 2 3 8 2 3 2 2" xfId="51972" xr:uid="{00000000-0005-0000-0000-000002CB0000}"/>
    <cellStyle name="Normal 9 2 3 8 2 3 3" xfId="51973" xr:uid="{00000000-0005-0000-0000-000003CB0000}"/>
    <cellStyle name="Normal 9 2 3 8 2 4" xfId="51974" xr:uid="{00000000-0005-0000-0000-000004CB0000}"/>
    <cellStyle name="Normal 9 2 3 8 2 4 2" xfId="51975" xr:uid="{00000000-0005-0000-0000-000005CB0000}"/>
    <cellStyle name="Normal 9 2 3 8 2 5" xfId="51976" xr:uid="{00000000-0005-0000-0000-000006CB0000}"/>
    <cellStyle name="Normal 9 2 3 8 3" xfId="51977" xr:uid="{00000000-0005-0000-0000-000007CB0000}"/>
    <cellStyle name="Normal 9 2 3 8 3 2" xfId="51978" xr:uid="{00000000-0005-0000-0000-000008CB0000}"/>
    <cellStyle name="Normal 9 2 3 8 3 2 2" xfId="51979" xr:uid="{00000000-0005-0000-0000-000009CB0000}"/>
    <cellStyle name="Normal 9 2 3 8 3 3" xfId="51980" xr:uid="{00000000-0005-0000-0000-00000ACB0000}"/>
    <cellStyle name="Normal 9 2 3 8 4" xfId="51981" xr:uid="{00000000-0005-0000-0000-00000BCB0000}"/>
    <cellStyle name="Normal 9 2 3 8 4 2" xfId="51982" xr:uid="{00000000-0005-0000-0000-00000CCB0000}"/>
    <cellStyle name="Normal 9 2 3 8 4 2 2" xfId="51983" xr:uid="{00000000-0005-0000-0000-00000DCB0000}"/>
    <cellStyle name="Normal 9 2 3 8 4 3" xfId="51984" xr:uid="{00000000-0005-0000-0000-00000ECB0000}"/>
    <cellStyle name="Normal 9 2 3 8 5" xfId="51985" xr:uid="{00000000-0005-0000-0000-00000FCB0000}"/>
    <cellStyle name="Normal 9 2 3 8 5 2" xfId="51986" xr:uid="{00000000-0005-0000-0000-000010CB0000}"/>
    <cellStyle name="Normal 9 2 3 8 6" xfId="51987" xr:uid="{00000000-0005-0000-0000-000011CB0000}"/>
    <cellStyle name="Normal 9 2 3 8 6 2" xfId="51988" xr:uid="{00000000-0005-0000-0000-000012CB0000}"/>
    <cellStyle name="Normal 9 2 3 8 7" xfId="51989" xr:uid="{00000000-0005-0000-0000-000013CB0000}"/>
    <cellStyle name="Normal 9 2 3 9" xfId="51990" xr:uid="{00000000-0005-0000-0000-000014CB0000}"/>
    <cellStyle name="Normal 9 2 3 9 2" xfId="51991" xr:uid="{00000000-0005-0000-0000-000015CB0000}"/>
    <cellStyle name="Normal 9 2 3 9 2 2" xfId="51992" xr:uid="{00000000-0005-0000-0000-000016CB0000}"/>
    <cellStyle name="Normal 9 2 3 9 2 2 2" xfId="51993" xr:uid="{00000000-0005-0000-0000-000017CB0000}"/>
    <cellStyle name="Normal 9 2 3 9 2 3" xfId="51994" xr:uid="{00000000-0005-0000-0000-000018CB0000}"/>
    <cellStyle name="Normal 9 2 3 9 3" xfId="51995" xr:uid="{00000000-0005-0000-0000-000019CB0000}"/>
    <cellStyle name="Normal 9 2 3 9 3 2" xfId="51996" xr:uid="{00000000-0005-0000-0000-00001ACB0000}"/>
    <cellStyle name="Normal 9 2 3 9 3 2 2" xfId="51997" xr:uid="{00000000-0005-0000-0000-00001BCB0000}"/>
    <cellStyle name="Normal 9 2 3 9 3 3" xfId="51998" xr:uid="{00000000-0005-0000-0000-00001CCB0000}"/>
    <cellStyle name="Normal 9 2 3 9 4" xfId="51999" xr:uid="{00000000-0005-0000-0000-00001DCB0000}"/>
    <cellStyle name="Normal 9 2 3 9 4 2" xfId="52000" xr:uid="{00000000-0005-0000-0000-00001ECB0000}"/>
    <cellStyle name="Normal 9 2 3 9 5" xfId="52001" xr:uid="{00000000-0005-0000-0000-00001FCB0000}"/>
    <cellStyle name="Normal 9 2 4" xfId="52002" xr:uid="{00000000-0005-0000-0000-000020CB0000}"/>
    <cellStyle name="Normal 9 2 4 10" xfId="52003" xr:uid="{00000000-0005-0000-0000-000021CB0000}"/>
    <cellStyle name="Normal 9 2 4 10 2" xfId="52004" xr:uid="{00000000-0005-0000-0000-000022CB0000}"/>
    <cellStyle name="Normal 9 2 4 11" xfId="52005" xr:uid="{00000000-0005-0000-0000-000023CB0000}"/>
    <cellStyle name="Normal 9 2 4 11 2" xfId="52006" xr:uid="{00000000-0005-0000-0000-000024CB0000}"/>
    <cellStyle name="Normal 9 2 4 12" xfId="52007" xr:uid="{00000000-0005-0000-0000-000025CB0000}"/>
    <cellStyle name="Normal 9 2 4 2" xfId="52008" xr:uid="{00000000-0005-0000-0000-000026CB0000}"/>
    <cellStyle name="Normal 9 2 4 2 10" xfId="52009" xr:uid="{00000000-0005-0000-0000-000027CB0000}"/>
    <cellStyle name="Normal 9 2 4 2 10 2" xfId="52010" xr:uid="{00000000-0005-0000-0000-000028CB0000}"/>
    <cellStyle name="Normal 9 2 4 2 11" xfId="52011" xr:uid="{00000000-0005-0000-0000-000029CB0000}"/>
    <cellStyle name="Normal 9 2 4 2 2" xfId="52012" xr:uid="{00000000-0005-0000-0000-00002ACB0000}"/>
    <cellStyle name="Normal 9 2 4 2 2 2" xfId="52013" xr:uid="{00000000-0005-0000-0000-00002BCB0000}"/>
    <cellStyle name="Normal 9 2 4 2 2 2 2" xfId="52014" xr:uid="{00000000-0005-0000-0000-00002CCB0000}"/>
    <cellStyle name="Normal 9 2 4 2 2 2 2 2" xfId="52015" xr:uid="{00000000-0005-0000-0000-00002DCB0000}"/>
    <cellStyle name="Normal 9 2 4 2 2 2 2 2 2" xfId="52016" xr:uid="{00000000-0005-0000-0000-00002ECB0000}"/>
    <cellStyle name="Normal 9 2 4 2 2 2 2 2 2 2" xfId="52017" xr:uid="{00000000-0005-0000-0000-00002FCB0000}"/>
    <cellStyle name="Normal 9 2 4 2 2 2 2 2 3" xfId="52018" xr:uid="{00000000-0005-0000-0000-000030CB0000}"/>
    <cellStyle name="Normal 9 2 4 2 2 2 2 3" xfId="52019" xr:uid="{00000000-0005-0000-0000-000031CB0000}"/>
    <cellStyle name="Normal 9 2 4 2 2 2 2 3 2" xfId="52020" xr:uid="{00000000-0005-0000-0000-000032CB0000}"/>
    <cellStyle name="Normal 9 2 4 2 2 2 2 3 2 2" xfId="52021" xr:uid="{00000000-0005-0000-0000-000033CB0000}"/>
    <cellStyle name="Normal 9 2 4 2 2 2 2 3 3" xfId="52022" xr:uid="{00000000-0005-0000-0000-000034CB0000}"/>
    <cellStyle name="Normal 9 2 4 2 2 2 2 4" xfId="52023" xr:uid="{00000000-0005-0000-0000-000035CB0000}"/>
    <cellStyle name="Normal 9 2 4 2 2 2 2 4 2" xfId="52024" xr:uid="{00000000-0005-0000-0000-000036CB0000}"/>
    <cellStyle name="Normal 9 2 4 2 2 2 2 5" xfId="52025" xr:uid="{00000000-0005-0000-0000-000037CB0000}"/>
    <cellStyle name="Normal 9 2 4 2 2 2 3" xfId="52026" xr:uid="{00000000-0005-0000-0000-000038CB0000}"/>
    <cellStyle name="Normal 9 2 4 2 2 2 3 2" xfId="52027" xr:uid="{00000000-0005-0000-0000-000039CB0000}"/>
    <cellStyle name="Normal 9 2 4 2 2 2 3 2 2" xfId="52028" xr:uid="{00000000-0005-0000-0000-00003ACB0000}"/>
    <cellStyle name="Normal 9 2 4 2 2 2 3 3" xfId="52029" xr:uid="{00000000-0005-0000-0000-00003BCB0000}"/>
    <cellStyle name="Normal 9 2 4 2 2 2 4" xfId="52030" xr:uid="{00000000-0005-0000-0000-00003CCB0000}"/>
    <cellStyle name="Normal 9 2 4 2 2 2 4 2" xfId="52031" xr:uid="{00000000-0005-0000-0000-00003DCB0000}"/>
    <cellStyle name="Normal 9 2 4 2 2 2 4 2 2" xfId="52032" xr:uid="{00000000-0005-0000-0000-00003ECB0000}"/>
    <cellStyle name="Normal 9 2 4 2 2 2 4 3" xfId="52033" xr:uid="{00000000-0005-0000-0000-00003FCB0000}"/>
    <cellStyle name="Normal 9 2 4 2 2 2 5" xfId="52034" xr:uid="{00000000-0005-0000-0000-000040CB0000}"/>
    <cellStyle name="Normal 9 2 4 2 2 2 5 2" xfId="52035" xr:uid="{00000000-0005-0000-0000-000041CB0000}"/>
    <cellStyle name="Normal 9 2 4 2 2 2 6" xfId="52036" xr:uid="{00000000-0005-0000-0000-000042CB0000}"/>
    <cellStyle name="Normal 9 2 4 2 2 2 6 2" xfId="52037" xr:uid="{00000000-0005-0000-0000-000043CB0000}"/>
    <cellStyle name="Normal 9 2 4 2 2 2 7" xfId="52038" xr:uid="{00000000-0005-0000-0000-000044CB0000}"/>
    <cellStyle name="Normal 9 2 4 2 2 3" xfId="52039" xr:uid="{00000000-0005-0000-0000-000045CB0000}"/>
    <cellStyle name="Normal 9 2 4 2 2 3 2" xfId="52040" xr:uid="{00000000-0005-0000-0000-000046CB0000}"/>
    <cellStyle name="Normal 9 2 4 2 2 3 2 2" xfId="52041" xr:uid="{00000000-0005-0000-0000-000047CB0000}"/>
    <cellStyle name="Normal 9 2 4 2 2 3 2 2 2" xfId="52042" xr:uid="{00000000-0005-0000-0000-000048CB0000}"/>
    <cellStyle name="Normal 9 2 4 2 2 3 2 3" xfId="52043" xr:uid="{00000000-0005-0000-0000-000049CB0000}"/>
    <cellStyle name="Normal 9 2 4 2 2 3 3" xfId="52044" xr:uid="{00000000-0005-0000-0000-00004ACB0000}"/>
    <cellStyle name="Normal 9 2 4 2 2 3 3 2" xfId="52045" xr:uid="{00000000-0005-0000-0000-00004BCB0000}"/>
    <cellStyle name="Normal 9 2 4 2 2 3 3 2 2" xfId="52046" xr:uid="{00000000-0005-0000-0000-00004CCB0000}"/>
    <cellStyle name="Normal 9 2 4 2 2 3 3 3" xfId="52047" xr:uid="{00000000-0005-0000-0000-00004DCB0000}"/>
    <cellStyle name="Normal 9 2 4 2 2 3 4" xfId="52048" xr:uid="{00000000-0005-0000-0000-00004ECB0000}"/>
    <cellStyle name="Normal 9 2 4 2 2 3 4 2" xfId="52049" xr:uid="{00000000-0005-0000-0000-00004FCB0000}"/>
    <cellStyle name="Normal 9 2 4 2 2 3 5" xfId="52050" xr:uid="{00000000-0005-0000-0000-000050CB0000}"/>
    <cellStyle name="Normal 9 2 4 2 2 4" xfId="52051" xr:uid="{00000000-0005-0000-0000-000051CB0000}"/>
    <cellStyle name="Normal 9 2 4 2 2 4 2" xfId="52052" xr:uid="{00000000-0005-0000-0000-000052CB0000}"/>
    <cellStyle name="Normal 9 2 4 2 2 4 2 2" xfId="52053" xr:uid="{00000000-0005-0000-0000-000053CB0000}"/>
    <cellStyle name="Normal 9 2 4 2 2 4 3" xfId="52054" xr:uid="{00000000-0005-0000-0000-000054CB0000}"/>
    <cellStyle name="Normal 9 2 4 2 2 5" xfId="52055" xr:uid="{00000000-0005-0000-0000-000055CB0000}"/>
    <cellStyle name="Normal 9 2 4 2 2 5 2" xfId="52056" xr:uid="{00000000-0005-0000-0000-000056CB0000}"/>
    <cellStyle name="Normal 9 2 4 2 2 5 2 2" xfId="52057" xr:uid="{00000000-0005-0000-0000-000057CB0000}"/>
    <cellStyle name="Normal 9 2 4 2 2 5 3" xfId="52058" xr:uid="{00000000-0005-0000-0000-000058CB0000}"/>
    <cellStyle name="Normal 9 2 4 2 2 6" xfId="52059" xr:uid="{00000000-0005-0000-0000-000059CB0000}"/>
    <cellStyle name="Normal 9 2 4 2 2 6 2" xfId="52060" xr:uid="{00000000-0005-0000-0000-00005ACB0000}"/>
    <cellStyle name="Normal 9 2 4 2 2 7" xfId="52061" xr:uid="{00000000-0005-0000-0000-00005BCB0000}"/>
    <cellStyle name="Normal 9 2 4 2 2 7 2" xfId="52062" xr:uid="{00000000-0005-0000-0000-00005CCB0000}"/>
    <cellStyle name="Normal 9 2 4 2 2 8" xfId="52063" xr:uid="{00000000-0005-0000-0000-00005DCB0000}"/>
    <cellStyle name="Normal 9 2 4 2 3" xfId="52064" xr:uid="{00000000-0005-0000-0000-00005ECB0000}"/>
    <cellStyle name="Normal 9 2 4 2 3 2" xfId="52065" xr:uid="{00000000-0005-0000-0000-00005FCB0000}"/>
    <cellStyle name="Normal 9 2 4 2 3 2 2" xfId="52066" xr:uid="{00000000-0005-0000-0000-000060CB0000}"/>
    <cellStyle name="Normal 9 2 4 2 3 2 2 2" xfId="52067" xr:uid="{00000000-0005-0000-0000-000061CB0000}"/>
    <cellStyle name="Normal 9 2 4 2 3 2 2 2 2" xfId="52068" xr:uid="{00000000-0005-0000-0000-000062CB0000}"/>
    <cellStyle name="Normal 9 2 4 2 3 2 2 3" xfId="52069" xr:uid="{00000000-0005-0000-0000-000063CB0000}"/>
    <cellStyle name="Normal 9 2 4 2 3 2 3" xfId="52070" xr:uid="{00000000-0005-0000-0000-000064CB0000}"/>
    <cellStyle name="Normal 9 2 4 2 3 2 3 2" xfId="52071" xr:uid="{00000000-0005-0000-0000-000065CB0000}"/>
    <cellStyle name="Normal 9 2 4 2 3 2 3 2 2" xfId="52072" xr:uid="{00000000-0005-0000-0000-000066CB0000}"/>
    <cellStyle name="Normal 9 2 4 2 3 2 3 3" xfId="52073" xr:uid="{00000000-0005-0000-0000-000067CB0000}"/>
    <cellStyle name="Normal 9 2 4 2 3 2 4" xfId="52074" xr:uid="{00000000-0005-0000-0000-000068CB0000}"/>
    <cellStyle name="Normal 9 2 4 2 3 2 4 2" xfId="52075" xr:uid="{00000000-0005-0000-0000-000069CB0000}"/>
    <cellStyle name="Normal 9 2 4 2 3 2 5" xfId="52076" xr:uid="{00000000-0005-0000-0000-00006ACB0000}"/>
    <cellStyle name="Normal 9 2 4 2 3 3" xfId="52077" xr:uid="{00000000-0005-0000-0000-00006BCB0000}"/>
    <cellStyle name="Normal 9 2 4 2 3 3 2" xfId="52078" xr:uid="{00000000-0005-0000-0000-00006CCB0000}"/>
    <cellStyle name="Normal 9 2 4 2 3 3 2 2" xfId="52079" xr:uid="{00000000-0005-0000-0000-00006DCB0000}"/>
    <cellStyle name="Normal 9 2 4 2 3 3 3" xfId="52080" xr:uid="{00000000-0005-0000-0000-00006ECB0000}"/>
    <cellStyle name="Normal 9 2 4 2 3 4" xfId="52081" xr:uid="{00000000-0005-0000-0000-00006FCB0000}"/>
    <cellStyle name="Normal 9 2 4 2 3 4 2" xfId="52082" xr:uid="{00000000-0005-0000-0000-000070CB0000}"/>
    <cellStyle name="Normal 9 2 4 2 3 4 2 2" xfId="52083" xr:uid="{00000000-0005-0000-0000-000071CB0000}"/>
    <cellStyle name="Normal 9 2 4 2 3 4 3" xfId="52084" xr:uid="{00000000-0005-0000-0000-000072CB0000}"/>
    <cellStyle name="Normal 9 2 4 2 3 5" xfId="52085" xr:uid="{00000000-0005-0000-0000-000073CB0000}"/>
    <cellStyle name="Normal 9 2 4 2 3 5 2" xfId="52086" xr:uid="{00000000-0005-0000-0000-000074CB0000}"/>
    <cellStyle name="Normal 9 2 4 2 3 6" xfId="52087" xr:uid="{00000000-0005-0000-0000-000075CB0000}"/>
    <cellStyle name="Normal 9 2 4 2 3 6 2" xfId="52088" xr:uid="{00000000-0005-0000-0000-000076CB0000}"/>
    <cellStyle name="Normal 9 2 4 2 3 7" xfId="52089" xr:uid="{00000000-0005-0000-0000-000077CB0000}"/>
    <cellStyle name="Normal 9 2 4 2 4" xfId="52090" xr:uid="{00000000-0005-0000-0000-000078CB0000}"/>
    <cellStyle name="Normal 9 2 4 2 4 2" xfId="52091" xr:uid="{00000000-0005-0000-0000-000079CB0000}"/>
    <cellStyle name="Normal 9 2 4 2 4 2 2" xfId="52092" xr:uid="{00000000-0005-0000-0000-00007ACB0000}"/>
    <cellStyle name="Normal 9 2 4 2 4 2 2 2" xfId="52093" xr:uid="{00000000-0005-0000-0000-00007BCB0000}"/>
    <cellStyle name="Normal 9 2 4 2 4 2 2 2 2" xfId="52094" xr:uid="{00000000-0005-0000-0000-00007CCB0000}"/>
    <cellStyle name="Normal 9 2 4 2 4 2 2 3" xfId="52095" xr:uid="{00000000-0005-0000-0000-00007DCB0000}"/>
    <cellStyle name="Normal 9 2 4 2 4 2 3" xfId="52096" xr:uid="{00000000-0005-0000-0000-00007ECB0000}"/>
    <cellStyle name="Normal 9 2 4 2 4 2 3 2" xfId="52097" xr:uid="{00000000-0005-0000-0000-00007FCB0000}"/>
    <cellStyle name="Normal 9 2 4 2 4 2 3 2 2" xfId="52098" xr:uid="{00000000-0005-0000-0000-000080CB0000}"/>
    <cellStyle name="Normal 9 2 4 2 4 2 3 3" xfId="52099" xr:uid="{00000000-0005-0000-0000-000081CB0000}"/>
    <cellStyle name="Normal 9 2 4 2 4 2 4" xfId="52100" xr:uid="{00000000-0005-0000-0000-000082CB0000}"/>
    <cellStyle name="Normal 9 2 4 2 4 2 4 2" xfId="52101" xr:uid="{00000000-0005-0000-0000-000083CB0000}"/>
    <cellStyle name="Normal 9 2 4 2 4 2 5" xfId="52102" xr:uid="{00000000-0005-0000-0000-000084CB0000}"/>
    <cellStyle name="Normal 9 2 4 2 4 3" xfId="52103" xr:uid="{00000000-0005-0000-0000-000085CB0000}"/>
    <cellStyle name="Normal 9 2 4 2 4 3 2" xfId="52104" xr:uid="{00000000-0005-0000-0000-000086CB0000}"/>
    <cellStyle name="Normal 9 2 4 2 4 3 2 2" xfId="52105" xr:uid="{00000000-0005-0000-0000-000087CB0000}"/>
    <cellStyle name="Normal 9 2 4 2 4 3 3" xfId="52106" xr:uid="{00000000-0005-0000-0000-000088CB0000}"/>
    <cellStyle name="Normal 9 2 4 2 4 4" xfId="52107" xr:uid="{00000000-0005-0000-0000-000089CB0000}"/>
    <cellStyle name="Normal 9 2 4 2 4 4 2" xfId="52108" xr:uid="{00000000-0005-0000-0000-00008ACB0000}"/>
    <cellStyle name="Normal 9 2 4 2 4 4 2 2" xfId="52109" xr:uid="{00000000-0005-0000-0000-00008BCB0000}"/>
    <cellStyle name="Normal 9 2 4 2 4 4 3" xfId="52110" xr:uid="{00000000-0005-0000-0000-00008CCB0000}"/>
    <cellStyle name="Normal 9 2 4 2 4 5" xfId="52111" xr:uid="{00000000-0005-0000-0000-00008DCB0000}"/>
    <cellStyle name="Normal 9 2 4 2 4 5 2" xfId="52112" xr:uid="{00000000-0005-0000-0000-00008ECB0000}"/>
    <cellStyle name="Normal 9 2 4 2 4 6" xfId="52113" xr:uid="{00000000-0005-0000-0000-00008FCB0000}"/>
    <cellStyle name="Normal 9 2 4 2 4 6 2" xfId="52114" xr:uid="{00000000-0005-0000-0000-000090CB0000}"/>
    <cellStyle name="Normal 9 2 4 2 4 7" xfId="52115" xr:uid="{00000000-0005-0000-0000-000091CB0000}"/>
    <cellStyle name="Normal 9 2 4 2 5" xfId="52116" xr:uid="{00000000-0005-0000-0000-000092CB0000}"/>
    <cellStyle name="Normal 9 2 4 2 5 2" xfId="52117" xr:uid="{00000000-0005-0000-0000-000093CB0000}"/>
    <cellStyle name="Normal 9 2 4 2 5 2 2" xfId="52118" xr:uid="{00000000-0005-0000-0000-000094CB0000}"/>
    <cellStyle name="Normal 9 2 4 2 5 2 2 2" xfId="52119" xr:uid="{00000000-0005-0000-0000-000095CB0000}"/>
    <cellStyle name="Normal 9 2 4 2 5 2 3" xfId="52120" xr:uid="{00000000-0005-0000-0000-000096CB0000}"/>
    <cellStyle name="Normal 9 2 4 2 5 3" xfId="52121" xr:uid="{00000000-0005-0000-0000-000097CB0000}"/>
    <cellStyle name="Normal 9 2 4 2 5 3 2" xfId="52122" xr:uid="{00000000-0005-0000-0000-000098CB0000}"/>
    <cellStyle name="Normal 9 2 4 2 5 3 2 2" xfId="52123" xr:uid="{00000000-0005-0000-0000-000099CB0000}"/>
    <cellStyle name="Normal 9 2 4 2 5 3 3" xfId="52124" xr:uid="{00000000-0005-0000-0000-00009ACB0000}"/>
    <cellStyle name="Normal 9 2 4 2 5 4" xfId="52125" xr:uid="{00000000-0005-0000-0000-00009BCB0000}"/>
    <cellStyle name="Normal 9 2 4 2 5 4 2" xfId="52126" xr:uid="{00000000-0005-0000-0000-00009CCB0000}"/>
    <cellStyle name="Normal 9 2 4 2 5 5" xfId="52127" xr:uid="{00000000-0005-0000-0000-00009DCB0000}"/>
    <cellStyle name="Normal 9 2 4 2 6" xfId="52128" xr:uid="{00000000-0005-0000-0000-00009ECB0000}"/>
    <cellStyle name="Normal 9 2 4 2 6 2" xfId="52129" xr:uid="{00000000-0005-0000-0000-00009FCB0000}"/>
    <cellStyle name="Normal 9 2 4 2 6 2 2" xfId="52130" xr:uid="{00000000-0005-0000-0000-0000A0CB0000}"/>
    <cellStyle name="Normal 9 2 4 2 6 2 2 2" xfId="52131" xr:uid="{00000000-0005-0000-0000-0000A1CB0000}"/>
    <cellStyle name="Normal 9 2 4 2 6 2 3" xfId="52132" xr:uid="{00000000-0005-0000-0000-0000A2CB0000}"/>
    <cellStyle name="Normal 9 2 4 2 6 3" xfId="52133" xr:uid="{00000000-0005-0000-0000-0000A3CB0000}"/>
    <cellStyle name="Normal 9 2 4 2 6 3 2" xfId="52134" xr:uid="{00000000-0005-0000-0000-0000A4CB0000}"/>
    <cellStyle name="Normal 9 2 4 2 6 4" xfId="52135" xr:uid="{00000000-0005-0000-0000-0000A5CB0000}"/>
    <cellStyle name="Normal 9 2 4 2 7" xfId="52136" xr:uid="{00000000-0005-0000-0000-0000A6CB0000}"/>
    <cellStyle name="Normal 9 2 4 2 7 2" xfId="52137" xr:uid="{00000000-0005-0000-0000-0000A7CB0000}"/>
    <cellStyle name="Normal 9 2 4 2 7 2 2" xfId="52138" xr:uid="{00000000-0005-0000-0000-0000A8CB0000}"/>
    <cellStyle name="Normal 9 2 4 2 7 3" xfId="52139" xr:uid="{00000000-0005-0000-0000-0000A9CB0000}"/>
    <cellStyle name="Normal 9 2 4 2 8" xfId="52140" xr:uid="{00000000-0005-0000-0000-0000AACB0000}"/>
    <cellStyle name="Normal 9 2 4 2 8 2" xfId="52141" xr:uid="{00000000-0005-0000-0000-0000ABCB0000}"/>
    <cellStyle name="Normal 9 2 4 2 8 2 2" xfId="52142" xr:uid="{00000000-0005-0000-0000-0000ACCB0000}"/>
    <cellStyle name="Normal 9 2 4 2 8 3" xfId="52143" xr:uid="{00000000-0005-0000-0000-0000ADCB0000}"/>
    <cellStyle name="Normal 9 2 4 2 9" xfId="52144" xr:uid="{00000000-0005-0000-0000-0000AECB0000}"/>
    <cellStyle name="Normal 9 2 4 2 9 2" xfId="52145" xr:uid="{00000000-0005-0000-0000-0000AFCB0000}"/>
    <cellStyle name="Normal 9 2 4 3" xfId="52146" xr:uid="{00000000-0005-0000-0000-0000B0CB0000}"/>
    <cellStyle name="Normal 9 2 4 3 2" xfId="52147" xr:uid="{00000000-0005-0000-0000-0000B1CB0000}"/>
    <cellStyle name="Normal 9 2 4 3 2 2" xfId="52148" xr:uid="{00000000-0005-0000-0000-0000B2CB0000}"/>
    <cellStyle name="Normal 9 2 4 3 2 2 2" xfId="52149" xr:uid="{00000000-0005-0000-0000-0000B3CB0000}"/>
    <cellStyle name="Normal 9 2 4 3 2 2 2 2" xfId="52150" xr:uid="{00000000-0005-0000-0000-0000B4CB0000}"/>
    <cellStyle name="Normal 9 2 4 3 2 2 2 2 2" xfId="52151" xr:uid="{00000000-0005-0000-0000-0000B5CB0000}"/>
    <cellStyle name="Normal 9 2 4 3 2 2 2 3" xfId="52152" xr:uid="{00000000-0005-0000-0000-0000B6CB0000}"/>
    <cellStyle name="Normal 9 2 4 3 2 2 3" xfId="52153" xr:uid="{00000000-0005-0000-0000-0000B7CB0000}"/>
    <cellStyle name="Normal 9 2 4 3 2 2 3 2" xfId="52154" xr:uid="{00000000-0005-0000-0000-0000B8CB0000}"/>
    <cellStyle name="Normal 9 2 4 3 2 2 3 2 2" xfId="52155" xr:uid="{00000000-0005-0000-0000-0000B9CB0000}"/>
    <cellStyle name="Normal 9 2 4 3 2 2 3 3" xfId="52156" xr:uid="{00000000-0005-0000-0000-0000BACB0000}"/>
    <cellStyle name="Normal 9 2 4 3 2 2 4" xfId="52157" xr:uid="{00000000-0005-0000-0000-0000BBCB0000}"/>
    <cellStyle name="Normal 9 2 4 3 2 2 4 2" xfId="52158" xr:uid="{00000000-0005-0000-0000-0000BCCB0000}"/>
    <cellStyle name="Normal 9 2 4 3 2 2 5" xfId="52159" xr:uid="{00000000-0005-0000-0000-0000BDCB0000}"/>
    <cellStyle name="Normal 9 2 4 3 2 3" xfId="52160" xr:uid="{00000000-0005-0000-0000-0000BECB0000}"/>
    <cellStyle name="Normal 9 2 4 3 2 3 2" xfId="52161" xr:uid="{00000000-0005-0000-0000-0000BFCB0000}"/>
    <cellStyle name="Normal 9 2 4 3 2 3 2 2" xfId="52162" xr:uid="{00000000-0005-0000-0000-0000C0CB0000}"/>
    <cellStyle name="Normal 9 2 4 3 2 3 3" xfId="52163" xr:uid="{00000000-0005-0000-0000-0000C1CB0000}"/>
    <cellStyle name="Normal 9 2 4 3 2 4" xfId="52164" xr:uid="{00000000-0005-0000-0000-0000C2CB0000}"/>
    <cellStyle name="Normal 9 2 4 3 2 4 2" xfId="52165" xr:uid="{00000000-0005-0000-0000-0000C3CB0000}"/>
    <cellStyle name="Normal 9 2 4 3 2 4 2 2" xfId="52166" xr:uid="{00000000-0005-0000-0000-0000C4CB0000}"/>
    <cellStyle name="Normal 9 2 4 3 2 4 3" xfId="52167" xr:uid="{00000000-0005-0000-0000-0000C5CB0000}"/>
    <cellStyle name="Normal 9 2 4 3 2 5" xfId="52168" xr:uid="{00000000-0005-0000-0000-0000C6CB0000}"/>
    <cellStyle name="Normal 9 2 4 3 2 5 2" xfId="52169" xr:uid="{00000000-0005-0000-0000-0000C7CB0000}"/>
    <cellStyle name="Normal 9 2 4 3 2 6" xfId="52170" xr:uid="{00000000-0005-0000-0000-0000C8CB0000}"/>
    <cellStyle name="Normal 9 2 4 3 2 6 2" xfId="52171" xr:uid="{00000000-0005-0000-0000-0000C9CB0000}"/>
    <cellStyle name="Normal 9 2 4 3 2 7" xfId="52172" xr:uid="{00000000-0005-0000-0000-0000CACB0000}"/>
    <cellStyle name="Normal 9 2 4 3 3" xfId="52173" xr:uid="{00000000-0005-0000-0000-0000CBCB0000}"/>
    <cellStyle name="Normal 9 2 4 3 3 2" xfId="52174" xr:uid="{00000000-0005-0000-0000-0000CCCB0000}"/>
    <cellStyle name="Normal 9 2 4 3 3 2 2" xfId="52175" xr:uid="{00000000-0005-0000-0000-0000CDCB0000}"/>
    <cellStyle name="Normal 9 2 4 3 3 2 2 2" xfId="52176" xr:uid="{00000000-0005-0000-0000-0000CECB0000}"/>
    <cellStyle name="Normal 9 2 4 3 3 2 3" xfId="52177" xr:uid="{00000000-0005-0000-0000-0000CFCB0000}"/>
    <cellStyle name="Normal 9 2 4 3 3 3" xfId="52178" xr:uid="{00000000-0005-0000-0000-0000D0CB0000}"/>
    <cellStyle name="Normal 9 2 4 3 3 3 2" xfId="52179" xr:uid="{00000000-0005-0000-0000-0000D1CB0000}"/>
    <cellStyle name="Normal 9 2 4 3 3 3 2 2" xfId="52180" xr:uid="{00000000-0005-0000-0000-0000D2CB0000}"/>
    <cellStyle name="Normal 9 2 4 3 3 3 3" xfId="52181" xr:uid="{00000000-0005-0000-0000-0000D3CB0000}"/>
    <cellStyle name="Normal 9 2 4 3 3 4" xfId="52182" xr:uid="{00000000-0005-0000-0000-0000D4CB0000}"/>
    <cellStyle name="Normal 9 2 4 3 3 4 2" xfId="52183" xr:uid="{00000000-0005-0000-0000-0000D5CB0000}"/>
    <cellStyle name="Normal 9 2 4 3 3 5" xfId="52184" xr:uid="{00000000-0005-0000-0000-0000D6CB0000}"/>
    <cellStyle name="Normal 9 2 4 3 4" xfId="52185" xr:uid="{00000000-0005-0000-0000-0000D7CB0000}"/>
    <cellStyle name="Normal 9 2 4 3 4 2" xfId="52186" xr:uid="{00000000-0005-0000-0000-0000D8CB0000}"/>
    <cellStyle name="Normal 9 2 4 3 4 2 2" xfId="52187" xr:uid="{00000000-0005-0000-0000-0000D9CB0000}"/>
    <cellStyle name="Normal 9 2 4 3 4 3" xfId="52188" xr:uid="{00000000-0005-0000-0000-0000DACB0000}"/>
    <cellStyle name="Normal 9 2 4 3 5" xfId="52189" xr:uid="{00000000-0005-0000-0000-0000DBCB0000}"/>
    <cellStyle name="Normal 9 2 4 3 5 2" xfId="52190" xr:uid="{00000000-0005-0000-0000-0000DCCB0000}"/>
    <cellStyle name="Normal 9 2 4 3 5 2 2" xfId="52191" xr:uid="{00000000-0005-0000-0000-0000DDCB0000}"/>
    <cellStyle name="Normal 9 2 4 3 5 3" xfId="52192" xr:uid="{00000000-0005-0000-0000-0000DECB0000}"/>
    <cellStyle name="Normal 9 2 4 3 6" xfId="52193" xr:uid="{00000000-0005-0000-0000-0000DFCB0000}"/>
    <cellStyle name="Normal 9 2 4 3 6 2" xfId="52194" xr:uid="{00000000-0005-0000-0000-0000E0CB0000}"/>
    <cellStyle name="Normal 9 2 4 3 7" xfId="52195" xr:uid="{00000000-0005-0000-0000-0000E1CB0000}"/>
    <cellStyle name="Normal 9 2 4 3 7 2" xfId="52196" xr:uid="{00000000-0005-0000-0000-0000E2CB0000}"/>
    <cellStyle name="Normal 9 2 4 3 8" xfId="52197" xr:uid="{00000000-0005-0000-0000-0000E3CB0000}"/>
    <cellStyle name="Normal 9 2 4 4" xfId="52198" xr:uid="{00000000-0005-0000-0000-0000E4CB0000}"/>
    <cellStyle name="Normal 9 2 4 4 2" xfId="52199" xr:uid="{00000000-0005-0000-0000-0000E5CB0000}"/>
    <cellStyle name="Normal 9 2 4 4 2 2" xfId="52200" xr:uid="{00000000-0005-0000-0000-0000E6CB0000}"/>
    <cellStyle name="Normal 9 2 4 4 2 2 2" xfId="52201" xr:uid="{00000000-0005-0000-0000-0000E7CB0000}"/>
    <cellStyle name="Normal 9 2 4 4 2 2 2 2" xfId="52202" xr:uid="{00000000-0005-0000-0000-0000E8CB0000}"/>
    <cellStyle name="Normal 9 2 4 4 2 2 3" xfId="52203" xr:uid="{00000000-0005-0000-0000-0000E9CB0000}"/>
    <cellStyle name="Normal 9 2 4 4 2 3" xfId="52204" xr:uid="{00000000-0005-0000-0000-0000EACB0000}"/>
    <cellStyle name="Normal 9 2 4 4 2 3 2" xfId="52205" xr:uid="{00000000-0005-0000-0000-0000EBCB0000}"/>
    <cellStyle name="Normal 9 2 4 4 2 3 2 2" xfId="52206" xr:uid="{00000000-0005-0000-0000-0000ECCB0000}"/>
    <cellStyle name="Normal 9 2 4 4 2 3 3" xfId="52207" xr:uid="{00000000-0005-0000-0000-0000EDCB0000}"/>
    <cellStyle name="Normal 9 2 4 4 2 4" xfId="52208" xr:uid="{00000000-0005-0000-0000-0000EECB0000}"/>
    <cellStyle name="Normal 9 2 4 4 2 4 2" xfId="52209" xr:uid="{00000000-0005-0000-0000-0000EFCB0000}"/>
    <cellStyle name="Normal 9 2 4 4 2 5" xfId="52210" xr:uid="{00000000-0005-0000-0000-0000F0CB0000}"/>
    <cellStyle name="Normal 9 2 4 4 3" xfId="52211" xr:uid="{00000000-0005-0000-0000-0000F1CB0000}"/>
    <cellStyle name="Normal 9 2 4 4 3 2" xfId="52212" xr:uid="{00000000-0005-0000-0000-0000F2CB0000}"/>
    <cellStyle name="Normal 9 2 4 4 3 2 2" xfId="52213" xr:uid="{00000000-0005-0000-0000-0000F3CB0000}"/>
    <cellStyle name="Normal 9 2 4 4 3 3" xfId="52214" xr:uid="{00000000-0005-0000-0000-0000F4CB0000}"/>
    <cellStyle name="Normal 9 2 4 4 4" xfId="52215" xr:uid="{00000000-0005-0000-0000-0000F5CB0000}"/>
    <cellStyle name="Normal 9 2 4 4 4 2" xfId="52216" xr:uid="{00000000-0005-0000-0000-0000F6CB0000}"/>
    <cellStyle name="Normal 9 2 4 4 4 2 2" xfId="52217" xr:uid="{00000000-0005-0000-0000-0000F7CB0000}"/>
    <cellStyle name="Normal 9 2 4 4 4 3" xfId="52218" xr:uid="{00000000-0005-0000-0000-0000F8CB0000}"/>
    <cellStyle name="Normal 9 2 4 4 5" xfId="52219" xr:uid="{00000000-0005-0000-0000-0000F9CB0000}"/>
    <cellStyle name="Normal 9 2 4 4 5 2" xfId="52220" xr:uid="{00000000-0005-0000-0000-0000FACB0000}"/>
    <cellStyle name="Normal 9 2 4 4 6" xfId="52221" xr:uid="{00000000-0005-0000-0000-0000FBCB0000}"/>
    <cellStyle name="Normal 9 2 4 4 6 2" xfId="52222" xr:uid="{00000000-0005-0000-0000-0000FCCB0000}"/>
    <cellStyle name="Normal 9 2 4 4 7" xfId="52223" xr:uid="{00000000-0005-0000-0000-0000FDCB0000}"/>
    <cellStyle name="Normal 9 2 4 5" xfId="52224" xr:uid="{00000000-0005-0000-0000-0000FECB0000}"/>
    <cellStyle name="Normal 9 2 4 5 2" xfId="52225" xr:uid="{00000000-0005-0000-0000-0000FFCB0000}"/>
    <cellStyle name="Normal 9 2 4 5 2 2" xfId="52226" xr:uid="{00000000-0005-0000-0000-000000CC0000}"/>
    <cellStyle name="Normal 9 2 4 5 2 2 2" xfId="52227" xr:uid="{00000000-0005-0000-0000-000001CC0000}"/>
    <cellStyle name="Normal 9 2 4 5 2 2 2 2" xfId="52228" xr:uid="{00000000-0005-0000-0000-000002CC0000}"/>
    <cellStyle name="Normal 9 2 4 5 2 2 3" xfId="52229" xr:uid="{00000000-0005-0000-0000-000003CC0000}"/>
    <cellStyle name="Normal 9 2 4 5 2 3" xfId="52230" xr:uid="{00000000-0005-0000-0000-000004CC0000}"/>
    <cellStyle name="Normal 9 2 4 5 2 3 2" xfId="52231" xr:uid="{00000000-0005-0000-0000-000005CC0000}"/>
    <cellStyle name="Normal 9 2 4 5 2 3 2 2" xfId="52232" xr:uid="{00000000-0005-0000-0000-000006CC0000}"/>
    <cellStyle name="Normal 9 2 4 5 2 3 3" xfId="52233" xr:uid="{00000000-0005-0000-0000-000007CC0000}"/>
    <cellStyle name="Normal 9 2 4 5 2 4" xfId="52234" xr:uid="{00000000-0005-0000-0000-000008CC0000}"/>
    <cellStyle name="Normal 9 2 4 5 2 4 2" xfId="52235" xr:uid="{00000000-0005-0000-0000-000009CC0000}"/>
    <cellStyle name="Normal 9 2 4 5 2 5" xfId="52236" xr:uid="{00000000-0005-0000-0000-00000ACC0000}"/>
    <cellStyle name="Normal 9 2 4 5 3" xfId="52237" xr:uid="{00000000-0005-0000-0000-00000BCC0000}"/>
    <cellStyle name="Normal 9 2 4 5 3 2" xfId="52238" xr:uid="{00000000-0005-0000-0000-00000CCC0000}"/>
    <cellStyle name="Normal 9 2 4 5 3 2 2" xfId="52239" xr:uid="{00000000-0005-0000-0000-00000DCC0000}"/>
    <cellStyle name="Normal 9 2 4 5 3 3" xfId="52240" xr:uid="{00000000-0005-0000-0000-00000ECC0000}"/>
    <cellStyle name="Normal 9 2 4 5 4" xfId="52241" xr:uid="{00000000-0005-0000-0000-00000FCC0000}"/>
    <cellStyle name="Normal 9 2 4 5 4 2" xfId="52242" xr:uid="{00000000-0005-0000-0000-000010CC0000}"/>
    <cellStyle name="Normal 9 2 4 5 4 2 2" xfId="52243" xr:uid="{00000000-0005-0000-0000-000011CC0000}"/>
    <cellStyle name="Normal 9 2 4 5 4 3" xfId="52244" xr:uid="{00000000-0005-0000-0000-000012CC0000}"/>
    <cellStyle name="Normal 9 2 4 5 5" xfId="52245" xr:uid="{00000000-0005-0000-0000-000013CC0000}"/>
    <cellStyle name="Normal 9 2 4 5 5 2" xfId="52246" xr:uid="{00000000-0005-0000-0000-000014CC0000}"/>
    <cellStyle name="Normal 9 2 4 5 6" xfId="52247" xr:uid="{00000000-0005-0000-0000-000015CC0000}"/>
    <cellStyle name="Normal 9 2 4 5 6 2" xfId="52248" xr:uid="{00000000-0005-0000-0000-000016CC0000}"/>
    <cellStyle name="Normal 9 2 4 5 7" xfId="52249" xr:uid="{00000000-0005-0000-0000-000017CC0000}"/>
    <cellStyle name="Normal 9 2 4 6" xfId="52250" xr:uid="{00000000-0005-0000-0000-000018CC0000}"/>
    <cellStyle name="Normal 9 2 4 6 2" xfId="52251" xr:uid="{00000000-0005-0000-0000-000019CC0000}"/>
    <cellStyle name="Normal 9 2 4 6 2 2" xfId="52252" xr:uid="{00000000-0005-0000-0000-00001ACC0000}"/>
    <cellStyle name="Normal 9 2 4 6 2 2 2" xfId="52253" xr:uid="{00000000-0005-0000-0000-00001BCC0000}"/>
    <cellStyle name="Normal 9 2 4 6 2 3" xfId="52254" xr:uid="{00000000-0005-0000-0000-00001CCC0000}"/>
    <cellStyle name="Normal 9 2 4 6 3" xfId="52255" xr:uid="{00000000-0005-0000-0000-00001DCC0000}"/>
    <cellStyle name="Normal 9 2 4 6 3 2" xfId="52256" xr:uid="{00000000-0005-0000-0000-00001ECC0000}"/>
    <cellStyle name="Normal 9 2 4 6 3 2 2" xfId="52257" xr:uid="{00000000-0005-0000-0000-00001FCC0000}"/>
    <cellStyle name="Normal 9 2 4 6 3 3" xfId="52258" xr:uid="{00000000-0005-0000-0000-000020CC0000}"/>
    <cellStyle name="Normal 9 2 4 6 4" xfId="52259" xr:uid="{00000000-0005-0000-0000-000021CC0000}"/>
    <cellStyle name="Normal 9 2 4 6 4 2" xfId="52260" xr:uid="{00000000-0005-0000-0000-000022CC0000}"/>
    <cellStyle name="Normal 9 2 4 6 5" xfId="52261" xr:uid="{00000000-0005-0000-0000-000023CC0000}"/>
    <cellStyle name="Normal 9 2 4 7" xfId="52262" xr:uid="{00000000-0005-0000-0000-000024CC0000}"/>
    <cellStyle name="Normal 9 2 4 7 2" xfId="52263" xr:uid="{00000000-0005-0000-0000-000025CC0000}"/>
    <cellStyle name="Normal 9 2 4 7 2 2" xfId="52264" xr:uid="{00000000-0005-0000-0000-000026CC0000}"/>
    <cellStyle name="Normal 9 2 4 7 2 2 2" xfId="52265" xr:uid="{00000000-0005-0000-0000-000027CC0000}"/>
    <cellStyle name="Normal 9 2 4 7 2 3" xfId="52266" xr:uid="{00000000-0005-0000-0000-000028CC0000}"/>
    <cellStyle name="Normal 9 2 4 7 3" xfId="52267" xr:uid="{00000000-0005-0000-0000-000029CC0000}"/>
    <cellStyle name="Normal 9 2 4 7 3 2" xfId="52268" xr:uid="{00000000-0005-0000-0000-00002ACC0000}"/>
    <cellStyle name="Normal 9 2 4 7 4" xfId="52269" xr:uid="{00000000-0005-0000-0000-00002BCC0000}"/>
    <cellStyle name="Normal 9 2 4 8" xfId="52270" xr:uid="{00000000-0005-0000-0000-00002CCC0000}"/>
    <cellStyle name="Normal 9 2 4 8 2" xfId="52271" xr:uid="{00000000-0005-0000-0000-00002DCC0000}"/>
    <cellStyle name="Normal 9 2 4 8 2 2" xfId="52272" xr:uid="{00000000-0005-0000-0000-00002ECC0000}"/>
    <cellStyle name="Normal 9 2 4 8 3" xfId="52273" xr:uid="{00000000-0005-0000-0000-00002FCC0000}"/>
    <cellStyle name="Normal 9 2 4 9" xfId="52274" xr:uid="{00000000-0005-0000-0000-000030CC0000}"/>
    <cellStyle name="Normal 9 2 4 9 2" xfId="52275" xr:uid="{00000000-0005-0000-0000-000031CC0000}"/>
    <cellStyle name="Normal 9 2 4 9 2 2" xfId="52276" xr:uid="{00000000-0005-0000-0000-000032CC0000}"/>
    <cellStyle name="Normal 9 2 4 9 3" xfId="52277" xr:uid="{00000000-0005-0000-0000-000033CC0000}"/>
    <cellStyle name="Normal 9 2 5" xfId="52278" xr:uid="{00000000-0005-0000-0000-000034CC0000}"/>
    <cellStyle name="Normal 9 2 5 10" xfId="52279" xr:uid="{00000000-0005-0000-0000-000035CC0000}"/>
    <cellStyle name="Normal 9 2 5 10 2" xfId="52280" xr:uid="{00000000-0005-0000-0000-000036CC0000}"/>
    <cellStyle name="Normal 9 2 5 11" xfId="52281" xr:uid="{00000000-0005-0000-0000-000037CC0000}"/>
    <cellStyle name="Normal 9 2 5 2" xfId="52282" xr:uid="{00000000-0005-0000-0000-000038CC0000}"/>
    <cellStyle name="Normal 9 2 5 2 2" xfId="52283" xr:uid="{00000000-0005-0000-0000-000039CC0000}"/>
    <cellStyle name="Normal 9 2 5 2 2 2" xfId="52284" xr:uid="{00000000-0005-0000-0000-00003ACC0000}"/>
    <cellStyle name="Normal 9 2 5 2 2 2 2" xfId="52285" xr:uid="{00000000-0005-0000-0000-00003BCC0000}"/>
    <cellStyle name="Normal 9 2 5 2 2 2 2 2" xfId="52286" xr:uid="{00000000-0005-0000-0000-00003CCC0000}"/>
    <cellStyle name="Normal 9 2 5 2 2 2 2 2 2" xfId="52287" xr:uid="{00000000-0005-0000-0000-00003DCC0000}"/>
    <cellStyle name="Normal 9 2 5 2 2 2 2 3" xfId="52288" xr:uid="{00000000-0005-0000-0000-00003ECC0000}"/>
    <cellStyle name="Normal 9 2 5 2 2 2 3" xfId="52289" xr:uid="{00000000-0005-0000-0000-00003FCC0000}"/>
    <cellStyle name="Normal 9 2 5 2 2 2 3 2" xfId="52290" xr:uid="{00000000-0005-0000-0000-000040CC0000}"/>
    <cellStyle name="Normal 9 2 5 2 2 2 3 2 2" xfId="52291" xr:uid="{00000000-0005-0000-0000-000041CC0000}"/>
    <cellStyle name="Normal 9 2 5 2 2 2 3 3" xfId="52292" xr:uid="{00000000-0005-0000-0000-000042CC0000}"/>
    <cellStyle name="Normal 9 2 5 2 2 2 4" xfId="52293" xr:uid="{00000000-0005-0000-0000-000043CC0000}"/>
    <cellStyle name="Normal 9 2 5 2 2 2 4 2" xfId="52294" xr:uid="{00000000-0005-0000-0000-000044CC0000}"/>
    <cellStyle name="Normal 9 2 5 2 2 2 5" xfId="52295" xr:uid="{00000000-0005-0000-0000-000045CC0000}"/>
    <cellStyle name="Normal 9 2 5 2 2 3" xfId="52296" xr:uid="{00000000-0005-0000-0000-000046CC0000}"/>
    <cellStyle name="Normal 9 2 5 2 2 3 2" xfId="52297" xr:uid="{00000000-0005-0000-0000-000047CC0000}"/>
    <cellStyle name="Normal 9 2 5 2 2 3 2 2" xfId="52298" xr:uid="{00000000-0005-0000-0000-000048CC0000}"/>
    <cellStyle name="Normal 9 2 5 2 2 3 3" xfId="52299" xr:uid="{00000000-0005-0000-0000-000049CC0000}"/>
    <cellStyle name="Normal 9 2 5 2 2 4" xfId="52300" xr:uid="{00000000-0005-0000-0000-00004ACC0000}"/>
    <cellStyle name="Normal 9 2 5 2 2 4 2" xfId="52301" xr:uid="{00000000-0005-0000-0000-00004BCC0000}"/>
    <cellStyle name="Normal 9 2 5 2 2 4 2 2" xfId="52302" xr:uid="{00000000-0005-0000-0000-00004CCC0000}"/>
    <cellStyle name="Normal 9 2 5 2 2 4 3" xfId="52303" xr:uid="{00000000-0005-0000-0000-00004DCC0000}"/>
    <cellStyle name="Normal 9 2 5 2 2 5" xfId="52304" xr:uid="{00000000-0005-0000-0000-00004ECC0000}"/>
    <cellStyle name="Normal 9 2 5 2 2 5 2" xfId="52305" xr:uid="{00000000-0005-0000-0000-00004FCC0000}"/>
    <cellStyle name="Normal 9 2 5 2 2 6" xfId="52306" xr:uid="{00000000-0005-0000-0000-000050CC0000}"/>
    <cellStyle name="Normal 9 2 5 2 2 6 2" xfId="52307" xr:uid="{00000000-0005-0000-0000-000051CC0000}"/>
    <cellStyle name="Normal 9 2 5 2 2 7" xfId="52308" xr:uid="{00000000-0005-0000-0000-000052CC0000}"/>
    <cellStyle name="Normal 9 2 5 2 3" xfId="52309" xr:uid="{00000000-0005-0000-0000-000053CC0000}"/>
    <cellStyle name="Normal 9 2 5 2 3 2" xfId="52310" xr:uid="{00000000-0005-0000-0000-000054CC0000}"/>
    <cellStyle name="Normal 9 2 5 2 3 2 2" xfId="52311" xr:uid="{00000000-0005-0000-0000-000055CC0000}"/>
    <cellStyle name="Normal 9 2 5 2 3 2 2 2" xfId="52312" xr:uid="{00000000-0005-0000-0000-000056CC0000}"/>
    <cellStyle name="Normal 9 2 5 2 3 2 3" xfId="52313" xr:uid="{00000000-0005-0000-0000-000057CC0000}"/>
    <cellStyle name="Normal 9 2 5 2 3 3" xfId="52314" xr:uid="{00000000-0005-0000-0000-000058CC0000}"/>
    <cellStyle name="Normal 9 2 5 2 3 3 2" xfId="52315" xr:uid="{00000000-0005-0000-0000-000059CC0000}"/>
    <cellStyle name="Normal 9 2 5 2 3 3 2 2" xfId="52316" xr:uid="{00000000-0005-0000-0000-00005ACC0000}"/>
    <cellStyle name="Normal 9 2 5 2 3 3 3" xfId="52317" xr:uid="{00000000-0005-0000-0000-00005BCC0000}"/>
    <cellStyle name="Normal 9 2 5 2 3 4" xfId="52318" xr:uid="{00000000-0005-0000-0000-00005CCC0000}"/>
    <cellStyle name="Normal 9 2 5 2 3 4 2" xfId="52319" xr:uid="{00000000-0005-0000-0000-00005DCC0000}"/>
    <cellStyle name="Normal 9 2 5 2 3 5" xfId="52320" xr:uid="{00000000-0005-0000-0000-00005ECC0000}"/>
    <cellStyle name="Normal 9 2 5 2 4" xfId="52321" xr:uid="{00000000-0005-0000-0000-00005FCC0000}"/>
    <cellStyle name="Normal 9 2 5 2 4 2" xfId="52322" xr:uid="{00000000-0005-0000-0000-000060CC0000}"/>
    <cellStyle name="Normal 9 2 5 2 4 2 2" xfId="52323" xr:uid="{00000000-0005-0000-0000-000061CC0000}"/>
    <cellStyle name="Normal 9 2 5 2 4 3" xfId="52324" xr:uid="{00000000-0005-0000-0000-000062CC0000}"/>
    <cellStyle name="Normal 9 2 5 2 5" xfId="52325" xr:uid="{00000000-0005-0000-0000-000063CC0000}"/>
    <cellStyle name="Normal 9 2 5 2 5 2" xfId="52326" xr:uid="{00000000-0005-0000-0000-000064CC0000}"/>
    <cellStyle name="Normal 9 2 5 2 5 2 2" xfId="52327" xr:uid="{00000000-0005-0000-0000-000065CC0000}"/>
    <cellStyle name="Normal 9 2 5 2 5 3" xfId="52328" xr:uid="{00000000-0005-0000-0000-000066CC0000}"/>
    <cellStyle name="Normal 9 2 5 2 6" xfId="52329" xr:uid="{00000000-0005-0000-0000-000067CC0000}"/>
    <cellStyle name="Normal 9 2 5 2 6 2" xfId="52330" xr:uid="{00000000-0005-0000-0000-000068CC0000}"/>
    <cellStyle name="Normal 9 2 5 2 7" xfId="52331" xr:uid="{00000000-0005-0000-0000-000069CC0000}"/>
    <cellStyle name="Normal 9 2 5 2 7 2" xfId="52332" xr:uid="{00000000-0005-0000-0000-00006ACC0000}"/>
    <cellStyle name="Normal 9 2 5 2 8" xfId="52333" xr:uid="{00000000-0005-0000-0000-00006BCC0000}"/>
    <cellStyle name="Normal 9 2 5 3" xfId="52334" xr:uid="{00000000-0005-0000-0000-00006CCC0000}"/>
    <cellStyle name="Normal 9 2 5 3 2" xfId="52335" xr:uid="{00000000-0005-0000-0000-00006DCC0000}"/>
    <cellStyle name="Normal 9 2 5 3 2 2" xfId="52336" xr:uid="{00000000-0005-0000-0000-00006ECC0000}"/>
    <cellStyle name="Normal 9 2 5 3 2 2 2" xfId="52337" xr:uid="{00000000-0005-0000-0000-00006FCC0000}"/>
    <cellStyle name="Normal 9 2 5 3 2 2 2 2" xfId="52338" xr:uid="{00000000-0005-0000-0000-000070CC0000}"/>
    <cellStyle name="Normal 9 2 5 3 2 2 3" xfId="52339" xr:uid="{00000000-0005-0000-0000-000071CC0000}"/>
    <cellStyle name="Normal 9 2 5 3 2 3" xfId="52340" xr:uid="{00000000-0005-0000-0000-000072CC0000}"/>
    <cellStyle name="Normal 9 2 5 3 2 3 2" xfId="52341" xr:uid="{00000000-0005-0000-0000-000073CC0000}"/>
    <cellStyle name="Normal 9 2 5 3 2 3 2 2" xfId="52342" xr:uid="{00000000-0005-0000-0000-000074CC0000}"/>
    <cellStyle name="Normal 9 2 5 3 2 3 3" xfId="52343" xr:uid="{00000000-0005-0000-0000-000075CC0000}"/>
    <cellStyle name="Normal 9 2 5 3 2 4" xfId="52344" xr:uid="{00000000-0005-0000-0000-000076CC0000}"/>
    <cellStyle name="Normal 9 2 5 3 2 4 2" xfId="52345" xr:uid="{00000000-0005-0000-0000-000077CC0000}"/>
    <cellStyle name="Normal 9 2 5 3 2 5" xfId="52346" xr:uid="{00000000-0005-0000-0000-000078CC0000}"/>
    <cellStyle name="Normal 9 2 5 3 3" xfId="52347" xr:uid="{00000000-0005-0000-0000-000079CC0000}"/>
    <cellStyle name="Normal 9 2 5 3 3 2" xfId="52348" xr:uid="{00000000-0005-0000-0000-00007ACC0000}"/>
    <cellStyle name="Normal 9 2 5 3 3 2 2" xfId="52349" xr:uid="{00000000-0005-0000-0000-00007BCC0000}"/>
    <cellStyle name="Normal 9 2 5 3 3 3" xfId="52350" xr:uid="{00000000-0005-0000-0000-00007CCC0000}"/>
    <cellStyle name="Normal 9 2 5 3 4" xfId="52351" xr:uid="{00000000-0005-0000-0000-00007DCC0000}"/>
    <cellStyle name="Normal 9 2 5 3 4 2" xfId="52352" xr:uid="{00000000-0005-0000-0000-00007ECC0000}"/>
    <cellStyle name="Normal 9 2 5 3 4 2 2" xfId="52353" xr:uid="{00000000-0005-0000-0000-00007FCC0000}"/>
    <cellStyle name="Normal 9 2 5 3 4 3" xfId="52354" xr:uid="{00000000-0005-0000-0000-000080CC0000}"/>
    <cellStyle name="Normal 9 2 5 3 5" xfId="52355" xr:uid="{00000000-0005-0000-0000-000081CC0000}"/>
    <cellStyle name="Normal 9 2 5 3 5 2" xfId="52356" xr:uid="{00000000-0005-0000-0000-000082CC0000}"/>
    <cellStyle name="Normal 9 2 5 3 6" xfId="52357" xr:uid="{00000000-0005-0000-0000-000083CC0000}"/>
    <cellStyle name="Normal 9 2 5 3 6 2" xfId="52358" xr:uid="{00000000-0005-0000-0000-000084CC0000}"/>
    <cellStyle name="Normal 9 2 5 3 7" xfId="52359" xr:uid="{00000000-0005-0000-0000-000085CC0000}"/>
    <cellStyle name="Normal 9 2 5 4" xfId="52360" xr:uid="{00000000-0005-0000-0000-000086CC0000}"/>
    <cellStyle name="Normal 9 2 5 4 2" xfId="52361" xr:uid="{00000000-0005-0000-0000-000087CC0000}"/>
    <cellStyle name="Normal 9 2 5 4 2 2" xfId="52362" xr:uid="{00000000-0005-0000-0000-000088CC0000}"/>
    <cellStyle name="Normal 9 2 5 4 2 2 2" xfId="52363" xr:uid="{00000000-0005-0000-0000-000089CC0000}"/>
    <cellStyle name="Normal 9 2 5 4 2 2 2 2" xfId="52364" xr:uid="{00000000-0005-0000-0000-00008ACC0000}"/>
    <cellStyle name="Normal 9 2 5 4 2 2 3" xfId="52365" xr:uid="{00000000-0005-0000-0000-00008BCC0000}"/>
    <cellStyle name="Normal 9 2 5 4 2 3" xfId="52366" xr:uid="{00000000-0005-0000-0000-00008CCC0000}"/>
    <cellStyle name="Normal 9 2 5 4 2 3 2" xfId="52367" xr:uid="{00000000-0005-0000-0000-00008DCC0000}"/>
    <cellStyle name="Normal 9 2 5 4 2 3 2 2" xfId="52368" xr:uid="{00000000-0005-0000-0000-00008ECC0000}"/>
    <cellStyle name="Normal 9 2 5 4 2 3 3" xfId="52369" xr:uid="{00000000-0005-0000-0000-00008FCC0000}"/>
    <cellStyle name="Normal 9 2 5 4 2 4" xfId="52370" xr:uid="{00000000-0005-0000-0000-000090CC0000}"/>
    <cellStyle name="Normal 9 2 5 4 2 4 2" xfId="52371" xr:uid="{00000000-0005-0000-0000-000091CC0000}"/>
    <cellStyle name="Normal 9 2 5 4 2 5" xfId="52372" xr:uid="{00000000-0005-0000-0000-000092CC0000}"/>
    <cellStyle name="Normal 9 2 5 4 3" xfId="52373" xr:uid="{00000000-0005-0000-0000-000093CC0000}"/>
    <cellStyle name="Normal 9 2 5 4 3 2" xfId="52374" xr:uid="{00000000-0005-0000-0000-000094CC0000}"/>
    <cellStyle name="Normal 9 2 5 4 3 2 2" xfId="52375" xr:uid="{00000000-0005-0000-0000-000095CC0000}"/>
    <cellStyle name="Normal 9 2 5 4 3 3" xfId="52376" xr:uid="{00000000-0005-0000-0000-000096CC0000}"/>
    <cellStyle name="Normal 9 2 5 4 4" xfId="52377" xr:uid="{00000000-0005-0000-0000-000097CC0000}"/>
    <cellStyle name="Normal 9 2 5 4 4 2" xfId="52378" xr:uid="{00000000-0005-0000-0000-000098CC0000}"/>
    <cellStyle name="Normal 9 2 5 4 4 2 2" xfId="52379" xr:uid="{00000000-0005-0000-0000-000099CC0000}"/>
    <cellStyle name="Normal 9 2 5 4 4 3" xfId="52380" xr:uid="{00000000-0005-0000-0000-00009ACC0000}"/>
    <cellStyle name="Normal 9 2 5 4 5" xfId="52381" xr:uid="{00000000-0005-0000-0000-00009BCC0000}"/>
    <cellStyle name="Normal 9 2 5 4 5 2" xfId="52382" xr:uid="{00000000-0005-0000-0000-00009CCC0000}"/>
    <cellStyle name="Normal 9 2 5 4 6" xfId="52383" xr:uid="{00000000-0005-0000-0000-00009DCC0000}"/>
    <cellStyle name="Normal 9 2 5 4 6 2" xfId="52384" xr:uid="{00000000-0005-0000-0000-00009ECC0000}"/>
    <cellStyle name="Normal 9 2 5 4 7" xfId="52385" xr:uid="{00000000-0005-0000-0000-00009FCC0000}"/>
    <cellStyle name="Normal 9 2 5 5" xfId="52386" xr:uid="{00000000-0005-0000-0000-0000A0CC0000}"/>
    <cellStyle name="Normal 9 2 5 5 2" xfId="52387" xr:uid="{00000000-0005-0000-0000-0000A1CC0000}"/>
    <cellStyle name="Normal 9 2 5 5 2 2" xfId="52388" xr:uid="{00000000-0005-0000-0000-0000A2CC0000}"/>
    <cellStyle name="Normal 9 2 5 5 2 2 2" xfId="52389" xr:uid="{00000000-0005-0000-0000-0000A3CC0000}"/>
    <cellStyle name="Normal 9 2 5 5 2 3" xfId="52390" xr:uid="{00000000-0005-0000-0000-0000A4CC0000}"/>
    <cellStyle name="Normal 9 2 5 5 3" xfId="52391" xr:uid="{00000000-0005-0000-0000-0000A5CC0000}"/>
    <cellStyle name="Normal 9 2 5 5 3 2" xfId="52392" xr:uid="{00000000-0005-0000-0000-0000A6CC0000}"/>
    <cellStyle name="Normal 9 2 5 5 3 2 2" xfId="52393" xr:uid="{00000000-0005-0000-0000-0000A7CC0000}"/>
    <cellStyle name="Normal 9 2 5 5 3 3" xfId="52394" xr:uid="{00000000-0005-0000-0000-0000A8CC0000}"/>
    <cellStyle name="Normal 9 2 5 5 4" xfId="52395" xr:uid="{00000000-0005-0000-0000-0000A9CC0000}"/>
    <cellStyle name="Normal 9 2 5 5 4 2" xfId="52396" xr:uid="{00000000-0005-0000-0000-0000AACC0000}"/>
    <cellStyle name="Normal 9 2 5 5 5" xfId="52397" xr:uid="{00000000-0005-0000-0000-0000ABCC0000}"/>
    <cellStyle name="Normal 9 2 5 6" xfId="52398" xr:uid="{00000000-0005-0000-0000-0000ACCC0000}"/>
    <cellStyle name="Normal 9 2 5 6 2" xfId="52399" xr:uid="{00000000-0005-0000-0000-0000ADCC0000}"/>
    <cellStyle name="Normal 9 2 5 6 2 2" xfId="52400" xr:uid="{00000000-0005-0000-0000-0000AECC0000}"/>
    <cellStyle name="Normal 9 2 5 6 2 2 2" xfId="52401" xr:uid="{00000000-0005-0000-0000-0000AFCC0000}"/>
    <cellStyle name="Normal 9 2 5 6 2 3" xfId="52402" xr:uid="{00000000-0005-0000-0000-0000B0CC0000}"/>
    <cellStyle name="Normal 9 2 5 6 3" xfId="52403" xr:uid="{00000000-0005-0000-0000-0000B1CC0000}"/>
    <cellStyle name="Normal 9 2 5 6 3 2" xfId="52404" xr:uid="{00000000-0005-0000-0000-0000B2CC0000}"/>
    <cellStyle name="Normal 9 2 5 6 4" xfId="52405" xr:uid="{00000000-0005-0000-0000-0000B3CC0000}"/>
    <cellStyle name="Normal 9 2 5 7" xfId="52406" xr:uid="{00000000-0005-0000-0000-0000B4CC0000}"/>
    <cellStyle name="Normal 9 2 5 7 2" xfId="52407" xr:uid="{00000000-0005-0000-0000-0000B5CC0000}"/>
    <cellStyle name="Normal 9 2 5 7 2 2" xfId="52408" xr:uid="{00000000-0005-0000-0000-0000B6CC0000}"/>
    <cellStyle name="Normal 9 2 5 7 3" xfId="52409" xr:uid="{00000000-0005-0000-0000-0000B7CC0000}"/>
    <cellStyle name="Normal 9 2 5 8" xfId="52410" xr:uid="{00000000-0005-0000-0000-0000B8CC0000}"/>
    <cellStyle name="Normal 9 2 5 8 2" xfId="52411" xr:uid="{00000000-0005-0000-0000-0000B9CC0000}"/>
    <cellStyle name="Normal 9 2 5 8 2 2" xfId="52412" xr:uid="{00000000-0005-0000-0000-0000BACC0000}"/>
    <cellStyle name="Normal 9 2 5 8 3" xfId="52413" xr:uid="{00000000-0005-0000-0000-0000BBCC0000}"/>
    <cellStyle name="Normal 9 2 5 9" xfId="52414" xr:uid="{00000000-0005-0000-0000-0000BCCC0000}"/>
    <cellStyle name="Normal 9 2 5 9 2" xfId="52415" xr:uid="{00000000-0005-0000-0000-0000BDCC0000}"/>
    <cellStyle name="Normal 9 2 6" xfId="52416" xr:uid="{00000000-0005-0000-0000-0000BECC0000}"/>
    <cellStyle name="Normal 9 2 6 10" xfId="52417" xr:uid="{00000000-0005-0000-0000-0000BFCC0000}"/>
    <cellStyle name="Normal 9 2 6 10 2" xfId="52418" xr:uid="{00000000-0005-0000-0000-0000C0CC0000}"/>
    <cellStyle name="Normal 9 2 6 11" xfId="52419" xr:uid="{00000000-0005-0000-0000-0000C1CC0000}"/>
    <cellStyle name="Normal 9 2 6 2" xfId="52420" xr:uid="{00000000-0005-0000-0000-0000C2CC0000}"/>
    <cellStyle name="Normal 9 2 6 2 2" xfId="52421" xr:uid="{00000000-0005-0000-0000-0000C3CC0000}"/>
    <cellStyle name="Normal 9 2 6 2 2 2" xfId="52422" xr:uid="{00000000-0005-0000-0000-0000C4CC0000}"/>
    <cellStyle name="Normal 9 2 6 2 2 2 2" xfId="52423" xr:uid="{00000000-0005-0000-0000-0000C5CC0000}"/>
    <cellStyle name="Normal 9 2 6 2 2 2 2 2" xfId="52424" xr:uid="{00000000-0005-0000-0000-0000C6CC0000}"/>
    <cellStyle name="Normal 9 2 6 2 2 2 2 2 2" xfId="52425" xr:uid="{00000000-0005-0000-0000-0000C7CC0000}"/>
    <cellStyle name="Normal 9 2 6 2 2 2 2 3" xfId="52426" xr:uid="{00000000-0005-0000-0000-0000C8CC0000}"/>
    <cellStyle name="Normal 9 2 6 2 2 2 3" xfId="52427" xr:uid="{00000000-0005-0000-0000-0000C9CC0000}"/>
    <cellStyle name="Normal 9 2 6 2 2 2 3 2" xfId="52428" xr:uid="{00000000-0005-0000-0000-0000CACC0000}"/>
    <cellStyle name="Normal 9 2 6 2 2 2 3 2 2" xfId="52429" xr:uid="{00000000-0005-0000-0000-0000CBCC0000}"/>
    <cellStyle name="Normal 9 2 6 2 2 2 3 3" xfId="52430" xr:uid="{00000000-0005-0000-0000-0000CCCC0000}"/>
    <cellStyle name="Normal 9 2 6 2 2 2 4" xfId="52431" xr:uid="{00000000-0005-0000-0000-0000CDCC0000}"/>
    <cellStyle name="Normal 9 2 6 2 2 2 4 2" xfId="52432" xr:uid="{00000000-0005-0000-0000-0000CECC0000}"/>
    <cellStyle name="Normal 9 2 6 2 2 2 5" xfId="52433" xr:uid="{00000000-0005-0000-0000-0000CFCC0000}"/>
    <cellStyle name="Normal 9 2 6 2 2 3" xfId="52434" xr:uid="{00000000-0005-0000-0000-0000D0CC0000}"/>
    <cellStyle name="Normal 9 2 6 2 2 3 2" xfId="52435" xr:uid="{00000000-0005-0000-0000-0000D1CC0000}"/>
    <cellStyle name="Normal 9 2 6 2 2 3 2 2" xfId="52436" xr:uid="{00000000-0005-0000-0000-0000D2CC0000}"/>
    <cellStyle name="Normal 9 2 6 2 2 3 3" xfId="52437" xr:uid="{00000000-0005-0000-0000-0000D3CC0000}"/>
    <cellStyle name="Normal 9 2 6 2 2 4" xfId="52438" xr:uid="{00000000-0005-0000-0000-0000D4CC0000}"/>
    <cellStyle name="Normal 9 2 6 2 2 4 2" xfId="52439" xr:uid="{00000000-0005-0000-0000-0000D5CC0000}"/>
    <cellStyle name="Normal 9 2 6 2 2 4 2 2" xfId="52440" xr:uid="{00000000-0005-0000-0000-0000D6CC0000}"/>
    <cellStyle name="Normal 9 2 6 2 2 4 3" xfId="52441" xr:uid="{00000000-0005-0000-0000-0000D7CC0000}"/>
    <cellStyle name="Normal 9 2 6 2 2 5" xfId="52442" xr:uid="{00000000-0005-0000-0000-0000D8CC0000}"/>
    <cellStyle name="Normal 9 2 6 2 2 5 2" xfId="52443" xr:uid="{00000000-0005-0000-0000-0000D9CC0000}"/>
    <cellStyle name="Normal 9 2 6 2 2 6" xfId="52444" xr:uid="{00000000-0005-0000-0000-0000DACC0000}"/>
    <cellStyle name="Normal 9 2 6 2 2 6 2" xfId="52445" xr:uid="{00000000-0005-0000-0000-0000DBCC0000}"/>
    <cellStyle name="Normal 9 2 6 2 2 7" xfId="52446" xr:uid="{00000000-0005-0000-0000-0000DCCC0000}"/>
    <cellStyle name="Normal 9 2 6 2 3" xfId="52447" xr:uid="{00000000-0005-0000-0000-0000DDCC0000}"/>
    <cellStyle name="Normal 9 2 6 2 3 2" xfId="52448" xr:uid="{00000000-0005-0000-0000-0000DECC0000}"/>
    <cellStyle name="Normal 9 2 6 2 3 2 2" xfId="52449" xr:uid="{00000000-0005-0000-0000-0000DFCC0000}"/>
    <cellStyle name="Normal 9 2 6 2 3 2 2 2" xfId="52450" xr:uid="{00000000-0005-0000-0000-0000E0CC0000}"/>
    <cellStyle name="Normal 9 2 6 2 3 2 3" xfId="52451" xr:uid="{00000000-0005-0000-0000-0000E1CC0000}"/>
    <cellStyle name="Normal 9 2 6 2 3 3" xfId="52452" xr:uid="{00000000-0005-0000-0000-0000E2CC0000}"/>
    <cellStyle name="Normal 9 2 6 2 3 3 2" xfId="52453" xr:uid="{00000000-0005-0000-0000-0000E3CC0000}"/>
    <cellStyle name="Normal 9 2 6 2 3 3 2 2" xfId="52454" xr:uid="{00000000-0005-0000-0000-0000E4CC0000}"/>
    <cellStyle name="Normal 9 2 6 2 3 3 3" xfId="52455" xr:uid="{00000000-0005-0000-0000-0000E5CC0000}"/>
    <cellStyle name="Normal 9 2 6 2 3 4" xfId="52456" xr:uid="{00000000-0005-0000-0000-0000E6CC0000}"/>
    <cellStyle name="Normal 9 2 6 2 3 4 2" xfId="52457" xr:uid="{00000000-0005-0000-0000-0000E7CC0000}"/>
    <cellStyle name="Normal 9 2 6 2 3 5" xfId="52458" xr:uid="{00000000-0005-0000-0000-0000E8CC0000}"/>
    <cellStyle name="Normal 9 2 6 2 4" xfId="52459" xr:uid="{00000000-0005-0000-0000-0000E9CC0000}"/>
    <cellStyle name="Normal 9 2 6 2 4 2" xfId="52460" xr:uid="{00000000-0005-0000-0000-0000EACC0000}"/>
    <cellStyle name="Normal 9 2 6 2 4 2 2" xfId="52461" xr:uid="{00000000-0005-0000-0000-0000EBCC0000}"/>
    <cellStyle name="Normal 9 2 6 2 4 3" xfId="52462" xr:uid="{00000000-0005-0000-0000-0000ECCC0000}"/>
    <cellStyle name="Normal 9 2 6 2 5" xfId="52463" xr:uid="{00000000-0005-0000-0000-0000EDCC0000}"/>
    <cellStyle name="Normal 9 2 6 2 5 2" xfId="52464" xr:uid="{00000000-0005-0000-0000-0000EECC0000}"/>
    <cellStyle name="Normal 9 2 6 2 5 2 2" xfId="52465" xr:uid="{00000000-0005-0000-0000-0000EFCC0000}"/>
    <cellStyle name="Normal 9 2 6 2 5 3" xfId="52466" xr:uid="{00000000-0005-0000-0000-0000F0CC0000}"/>
    <cellStyle name="Normal 9 2 6 2 6" xfId="52467" xr:uid="{00000000-0005-0000-0000-0000F1CC0000}"/>
    <cellStyle name="Normal 9 2 6 2 6 2" xfId="52468" xr:uid="{00000000-0005-0000-0000-0000F2CC0000}"/>
    <cellStyle name="Normal 9 2 6 2 7" xfId="52469" xr:uid="{00000000-0005-0000-0000-0000F3CC0000}"/>
    <cellStyle name="Normal 9 2 6 2 7 2" xfId="52470" xr:uid="{00000000-0005-0000-0000-0000F4CC0000}"/>
    <cellStyle name="Normal 9 2 6 2 8" xfId="52471" xr:uid="{00000000-0005-0000-0000-0000F5CC0000}"/>
    <cellStyle name="Normal 9 2 6 3" xfId="52472" xr:uid="{00000000-0005-0000-0000-0000F6CC0000}"/>
    <cellStyle name="Normal 9 2 6 3 2" xfId="52473" xr:uid="{00000000-0005-0000-0000-0000F7CC0000}"/>
    <cellStyle name="Normal 9 2 6 3 2 2" xfId="52474" xr:uid="{00000000-0005-0000-0000-0000F8CC0000}"/>
    <cellStyle name="Normal 9 2 6 3 2 2 2" xfId="52475" xr:uid="{00000000-0005-0000-0000-0000F9CC0000}"/>
    <cellStyle name="Normal 9 2 6 3 2 2 2 2" xfId="52476" xr:uid="{00000000-0005-0000-0000-0000FACC0000}"/>
    <cellStyle name="Normal 9 2 6 3 2 2 3" xfId="52477" xr:uid="{00000000-0005-0000-0000-0000FBCC0000}"/>
    <cellStyle name="Normal 9 2 6 3 2 3" xfId="52478" xr:uid="{00000000-0005-0000-0000-0000FCCC0000}"/>
    <cellStyle name="Normal 9 2 6 3 2 3 2" xfId="52479" xr:uid="{00000000-0005-0000-0000-0000FDCC0000}"/>
    <cellStyle name="Normal 9 2 6 3 2 3 2 2" xfId="52480" xr:uid="{00000000-0005-0000-0000-0000FECC0000}"/>
    <cellStyle name="Normal 9 2 6 3 2 3 3" xfId="52481" xr:uid="{00000000-0005-0000-0000-0000FFCC0000}"/>
    <cellStyle name="Normal 9 2 6 3 2 4" xfId="52482" xr:uid="{00000000-0005-0000-0000-000000CD0000}"/>
    <cellStyle name="Normal 9 2 6 3 2 4 2" xfId="52483" xr:uid="{00000000-0005-0000-0000-000001CD0000}"/>
    <cellStyle name="Normal 9 2 6 3 2 5" xfId="52484" xr:uid="{00000000-0005-0000-0000-000002CD0000}"/>
    <cellStyle name="Normal 9 2 6 3 3" xfId="52485" xr:uid="{00000000-0005-0000-0000-000003CD0000}"/>
    <cellStyle name="Normal 9 2 6 3 3 2" xfId="52486" xr:uid="{00000000-0005-0000-0000-000004CD0000}"/>
    <cellStyle name="Normal 9 2 6 3 3 2 2" xfId="52487" xr:uid="{00000000-0005-0000-0000-000005CD0000}"/>
    <cellStyle name="Normal 9 2 6 3 3 3" xfId="52488" xr:uid="{00000000-0005-0000-0000-000006CD0000}"/>
    <cellStyle name="Normal 9 2 6 3 4" xfId="52489" xr:uid="{00000000-0005-0000-0000-000007CD0000}"/>
    <cellStyle name="Normal 9 2 6 3 4 2" xfId="52490" xr:uid="{00000000-0005-0000-0000-000008CD0000}"/>
    <cellStyle name="Normal 9 2 6 3 4 2 2" xfId="52491" xr:uid="{00000000-0005-0000-0000-000009CD0000}"/>
    <cellStyle name="Normal 9 2 6 3 4 3" xfId="52492" xr:uid="{00000000-0005-0000-0000-00000ACD0000}"/>
    <cellStyle name="Normal 9 2 6 3 5" xfId="52493" xr:uid="{00000000-0005-0000-0000-00000BCD0000}"/>
    <cellStyle name="Normal 9 2 6 3 5 2" xfId="52494" xr:uid="{00000000-0005-0000-0000-00000CCD0000}"/>
    <cellStyle name="Normal 9 2 6 3 6" xfId="52495" xr:uid="{00000000-0005-0000-0000-00000DCD0000}"/>
    <cellStyle name="Normal 9 2 6 3 6 2" xfId="52496" xr:uid="{00000000-0005-0000-0000-00000ECD0000}"/>
    <cellStyle name="Normal 9 2 6 3 7" xfId="52497" xr:uid="{00000000-0005-0000-0000-00000FCD0000}"/>
    <cellStyle name="Normal 9 2 6 4" xfId="52498" xr:uid="{00000000-0005-0000-0000-000010CD0000}"/>
    <cellStyle name="Normal 9 2 6 4 2" xfId="52499" xr:uid="{00000000-0005-0000-0000-000011CD0000}"/>
    <cellStyle name="Normal 9 2 6 4 2 2" xfId="52500" xr:uid="{00000000-0005-0000-0000-000012CD0000}"/>
    <cellStyle name="Normal 9 2 6 4 2 2 2" xfId="52501" xr:uid="{00000000-0005-0000-0000-000013CD0000}"/>
    <cellStyle name="Normal 9 2 6 4 2 2 2 2" xfId="52502" xr:uid="{00000000-0005-0000-0000-000014CD0000}"/>
    <cellStyle name="Normal 9 2 6 4 2 2 3" xfId="52503" xr:uid="{00000000-0005-0000-0000-000015CD0000}"/>
    <cellStyle name="Normal 9 2 6 4 2 3" xfId="52504" xr:uid="{00000000-0005-0000-0000-000016CD0000}"/>
    <cellStyle name="Normal 9 2 6 4 2 3 2" xfId="52505" xr:uid="{00000000-0005-0000-0000-000017CD0000}"/>
    <cellStyle name="Normal 9 2 6 4 2 3 2 2" xfId="52506" xr:uid="{00000000-0005-0000-0000-000018CD0000}"/>
    <cellStyle name="Normal 9 2 6 4 2 3 3" xfId="52507" xr:uid="{00000000-0005-0000-0000-000019CD0000}"/>
    <cellStyle name="Normal 9 2 6 4 2 4" xfId="52508" xr:uid="{00000000-0005-0000-0000-00001ACD0000}"/>
    <cellStyle name="Normal 9 2 6 4 2 4 2" xfId="52509" xr:uid="{00000000-0005-0000-0000-00001BCD0000}"/>
    <cellStyle name="Normal 9 2 6 4 2 5" xfId="52510" xr:uid="{00000000-0005-0000-0000-00001CCD0000}"/>
    <cellStyle name="Normal 9 2 6 4 3" xfId="52511" xr:uid="{00000000-0005-0000-0000-00001DCD0000}"/>
    <cellStyle name="Normal 9 2 6 4 3 2" xfId="52512" xr:uid="{00000000-0005-0000-0000-00001ECD0000}"/>
    <cellStyle name="Normal 9 2 6 4 3 2 2" xfId="52513" xr:uid="{00000000-0005-0000-0000-00001FCD0000}"/>
    <cellStyle name="Normal 9 2 6 4 3 3" xfId="52514" xr:uid="{00000000-0005-0000-0000-000020CD0000}"/>
    <cellStyle name="Normal 9 2 6 4 4" xfId="52515" xr:uid="{00000000-0005-0000-0000-000021CD0000}"/>
    <cellStyle name="Normal 9 2 6 4 4 2" xfId="52516" xr:uid="{00000000-0005-0000-0000-000022CD0000}"/>
    <cellStyle name="Normal 9 2 6 4 4 2 2" xfId="52517" xr:uid="{00000000-0005-0000-0000-000023CD0000}"/>
    <cellStyle name="Normal 9 2 6 4 4 3" xfId="52518" xr:uid="{00000000-0005-0000-0000-000024CD0000}"/>
    <cellStyle name="Normal 9 2 6 4 5" xfId="52519" xr:uid="{00000000-0005-0000-0000-000025CD0000}"/>
    <cellStyle name="Normal 9 2 6 4 5 2" xfId="52520" xr:uid="{00000000-0005-0000-0000-000026CD0000}"/>
    <cellStyle name="Normal 9 2 6 4 6" xfId="52521" xr:uid="{00000000-0005-0000-0000-000027CD0000}"/>
    <cellStyle name="Normal 9 2 6 4 6 2" xfId="52522" xr:uid="{00000000-0005-0000-0000-000028CD0000}"/>
    <cellStyle name="Normal 9 2 6 4 7" xfId="52523" xr:uid="{00000000-0005-0000-0000-000029CD0000}"/>
    <cellStyle name="Normal 9 2 6 5" xfId="52524" xr:uid="{00000000-0005-0000-0000-00002ACD0000}"/>
    <cellStyle name="Normal 9 2 6 5 2" xfId="52525" xr:uid="{00000000-0005-0000-0000-00002BCD0000}"/>
    <cellStyle name="Normal 9 2 6 5 2 2" xfId="52526" xr:uid="{00000000-0005-0000-0000-00002CCD0000}"/>
    <cellStyle name="Normal 9 2 6 5 2 2 2" xfId="52527" xr:uid="{00000000-0005-0000-0000-00002DCD0000}"/>
    <cellStyle name="Normal 9 2 6 5 2 3" xfId="52528" xr:uid="{00000000-0005-0000-0000-00002ECD0000}"/>
    <cellStyle name="Normal 9 2 6 5 3" xfId="52529" xr:uid="{00000000-0005-0000-0000-00002FCD0000}"/>
    <cellStyle name="Normal 9 2 6 5 3 2" xfId="52530" xr:uid="{00000000-0005-0000-0000-000030CD0000}"/>
    <cellStyle name="Normal 9 2 6 5 3 2 2" xfId="52531" xr:uid="{00000000-0005-0000-0000-000031CD0000}"/>
    <cellStyle name="Normal 9 2 6 5 3 3" xfId="52532" xr:uid="{00000000-0005-0000-0000-000032CD0000}"/>
    <cellStyle name="Normal 9 2 6 5 4" xfId="52533" xr:uid="{00000000-0005-0000-0000-000033CD0000}"/>
    <cellStyle name="Normal 9 2 6 5 4 2" xfId="52534" xr:uid="{00000000-0005-0000-0000-000034CD0000}"/>
    <cellStyle name="Normal 9 2 6 5 5" xfId="52535" xr:uid="{00000000-0005-0000-0000-000035CD0000}"/>
    <cellStyle name="Normal 9 2 6 6" xfId="52536" xr:uid="{00000000-0005-0000-0000-000036CD0000}"/>
    <cellStyle name="Normal 9 2 6 6 2" xfId="52537" xr:uid="{00000000-0005-0000-0000-000037CD0000}"/>
    <cellStyle name="Normal 9 2 6 6 2 2" xfId="52538" xr:uid="{00000000-0005-0000-0000-000038CD0000}"/>
    <cellStyle name="Normal 9 2 6 6 2 2 2" xfId="52539" xr:uid="{00000000-0005-0000-0000-000039CD0000}"/>
    <cellStyle name="Normal 9 2 6 6 2 3" xfId="52540" xr:uid="{00000000-0005-0000-0000-00003ACD0000}"/>
    <cellStyle name="Normal 9 2 6 6 3" xfId="52541" xr:uid="{00000000-0005-0000-0000-00003BCD0000}"/>
    <cellStyle name="Normal 9 2 6 6 3 2" xfId="52542" xr:uid="{00000000-0005-0000-0000-00003CCD0000}"/>
    <cellStyle name="Normal 9 2 6 6 4" xfId="52543" xr:uid="{00000000-0005-0000-0000-00003DCD0000}"/>
    <cellStyle name="Normal 9 2 6 7" xfId="52544" xr:uid="{00000000-0005-0000-0000-00003ECD0000}"/>
    <cellStyle name="Normal 9 2 6 7 2" xfId="52545" xr:uid="{00000000-0005-0000-0000-00003FCD0000}"/>
    <cellStyle name="Normal 9 2 6 7 2 2" xfId="52546" xr:uid="{00000000-0005-0000-0000-000040CD0000}"/>
    <cellStyle name="Normal 9 2 6 7 3" xfId="52547" xr:uid="{00000000-0005-0000-0000-000041CD0000}"/>
    <cellStyle name="Normal 9 2 6 8" xfId="52548" xr:uid="{00000000-0005-0000-0000-000042CD0000}"/>
    <cellStyle name="Normal 9 2 6 8 2" xfId="52549" xr:uid="{00000000-0005-0000-0000-000043CD0000}"/>
    <cellStyle name="Normal 9 2 6 8 2 2" xfId="52550" xr:uid="{00000000-0005-0000-0000-000044CD0000}"/>
    <cellStyle name="Normal 9 2 6 8 3" xfId="52551" xr:uid="{00000000-0005-0000-0000-000045CD0000}"/>
    <cellStyle name="Normal 9 2 6 9" xfId="52552" xr:uid="{00000000-0005-0000-0000-000046CD0000}"/>
    <cellStyle name="Normal 9 2 6 9 2" xfId="52553" xr:uid="{00000000-0005-0000-0000-000047CD0000}"/>
    <cellStyle name="Normal 9 2 7" xfId="52554" xr:uid="{00000000-0005-0000-0000-000048CD0000}"/>
    <cellStyle name="Normal 9 2 7 10" xfId="52555" xr:uid="{00000000-0005-0000-0000-000049CD0000}"/>
    <cellStyle name="Normal 9 2 7 10 2" xfId="52556" xr:uid="{00000000-0005-0000-0000-00004ACD0000}"/>
    <cellStyle name="Normal 9 2 7 11" xfId="52557" xr:uid="{00000000-0005-0000-0000-00004BCD0000}"/>
    <cellStyle name="Normal 9 2 7 2" xfId="52558" xr:uid="{00000000-0005-0000-0000-00004CCD0000}"/>
    <cellStyle name="Normal 9 2 7 2 2" xfId="52559" xr:uid="{00000000-0005-0000-0000-00004DCD0000}"/>
    <cellStyle name="Normal 9 2 7 2 2 2" xfId="52560" xr:uid="{00000000-0005-0000-0000-00004ECD0000}"/>
    <cellStyle name="Normal 9 2 7 2 2 2 2" xfId="52561" xr:uid="{00000000-0005-0000-0000-00004FCD0000}"/>
    <cellStyle name="Normal 9 2 7 2 2 2 2 2" xfId="52562" xr:uid="{00000000-0005-0000-0000-000050CD0000}"/>
    <cellStyle name="Normal 9 2 7 2 2 2 2 2 2" xfId="52563" xr:uid="{00000000-0005-0000-0000-000051CD0000}"/>
    <cellStyle name="Normal 9 2 7 2 2 2 2 3" xfId="52564" xr:uid="{00000000-0005-0000-0000-000052CD0000}"/>
    <cellStyle name="Normal 9 2 7 2 2 2 3" xfId="52565" xr:uid="{00000000-0005-0000-0000-000053CD0000}"/>
    <cellStyle name="Normal 9 2 7 2 2 2 3 2" xfId="52566" xr:uid="{00000000-0005-0000-0000-000054CD0000}"/>
    <cellStyle name="Normal 9 2 7 2 2 2 3 2 2" xfId="52567" xr:uid="{00000000-0005-0000-0000-000055CD0000}"/>
    <cellStyle name="Normal 9 2 7 2 2 2 3 3" xfId="52568" xr:uid="{00000000-0005-0000-0000-000056CD0000}"/>
    <cellStyle name="Normal 9 2 7 2 2 2 4" xfId="52569" xr:uid="{00000000-0005-0000-0000-000057CD0000}"/>
    <cellStyle name="Normal 9 2 7 2 2 2 4 2" xfId="52570" xr:uid="{00000000-0005-0000-0000-000058CD0000}"/>
    <cellStyle name="Normal 9 2 7 2 2 2 5" xfId="52571" xr:uid="{00000000-0005-0000-0000-000059CD0000}"/>
    <cellStyle name="Normal 9 2 7 2 2 3" xfId="52572" xr:uid="{00000000-0005-0000-0000-00005ACD0000}"/>
    <cellStyle name="Normal 9 2 7 2 2 3 2" xfId="52573" xr:uid="{00000000-0005-0000-0000-00005BCD0000}"/>
    <cellStyle name="Normal 9 2 7 2 2 3 2 2" xfId="52574" xr:uid="{00000000-0005-0000-0000-00005CCD0000}"/>
    <cellStyle name="Normal 9 2 7 2 2 3 3" xfId="52575" xr:uid="{00000000-0005-0000-0000-00005DCD0000}"/>
    <cellStyle name="Normal 9 2 7 2 2 4" xfId="52576" xr:uid="{00000000-0005-0000-0000-00005ECD0000}"/>
    <cellStyle name="Normal 9 2 7 2 2 4 2" xfId="52577" xr:uid="{00000000-0005-0000-0000-00005FCD0000}"/>
    <cellStyle name="Normal 9 2 7 2 2 4 2 2" xfId="52578" xr:uid="{00000000-0005-0000-0000-000060CD0000}"/>
    <cellStyle name="Normal 9 2 7 2 2 4 3" xfId="52579" xr:uid="{00000000-0005-0000-0000-000061CD0000}"/>
    <cellStyle name="Normal 9 2 7 2 2 5" xfId="52580" xr:uid="{00000000-0005-0000-0000-000062CD0000}"/>
    <cellStyle name="Normal 9 2 7 2 2 5 2" xfId="52581" xr:uid="{00000000-0005-0000-0000-000063CD0000}"/>
    <cellStyle name="Normal 9 2 7 2 2 6" xfId="52582" xr:uid="{00000000-0005-0000-0000-000064CD0000}"/>
    <cellStyle name="Normal 9 2 7 2 2 6 2" xfId="52583" xr:uid="{00000000-0005-0000-0000-000065CD0000}"/>
    <cellStyle name="Normal 9 2 7 2 2 7" xfId="52584" xr:uid="{00000000-0005-0000-0000-000066CD0000}"/>
    <cellStyle name="Normal 9 2 7 2 3" xfId="52585" xr:uid="{00000000-0005-0000-0000-000067CD0000}"/>
    <cellStyle name="Normal 9 2 7 2 3 2" xfId="52586" xr:uid="{00000000-0005-0000-0000-000068CD0000}"/>
    <cellStyle name="Normal 9 2 7 2 3 2 2" xfId="52587" xr:uid="{00000000-0005-0000-0000-000069CD0000}"/>
    <cellStyle name="Normal 9 2 7 2 3 2 2 2" xfId="52588" xr:uid="{00000000-0005-0000-0000-00006ACD0000}"/>
    <cellStyle name="Normal 9 2 7 2 3 2 3" xfId="52589" xr:uid="{00000000-0005-0000-0000-00006BCD0000}"/>
    <cellStyle name="Normal 9 2 7 2 3 3" xfId="52590" xr:uid="{00000000-0005-0000-0000-00006CCD0000}"/>
    <cellStyle name="Normal 9 2 7 2 3 3 2" xfId="52591" xr:uid="{00000000-0005-0000-0000-00006DCD0000}"/>
    <cellStyle name="Normal 9 2 7 2 3 3 2 2" xfId="52592" xr:uid="{00000000-0005-0000-0000-00006ECD0000}"/>
    <cellStyle name="Normal 9 2 7 2 3 3 3" xfId="52593" xr:uid="{00000000-0005-0000-0000-00006FCD0000}"/>
    <cellStyle name="Normal 9 2 7 2 3 4" xfId="52594" xr:uid="{00000000-0005-0000-0000-000070CD0000}"/>
    <cellStyle name="Normal 9 2 7 2 3 4 2" xfId="52595" xr:uid="{00000000-0005-0000-0000-000071CD0000}"/>
    <cellStyle name="Normal 9 2 7 2 3 5" xfId="52596" xr:uid="{00000000-0005-0000-0000-000072CD0000}"/>
    <cellStyle name="Normal 9 2 7 2 4" xfId="52597" xr:uid="{00000000-0005-0000-0000-000073CD0000}"/>
    <cellStyle name="Normal 9 2 7 2 4 2" xfId="52598" xr:uid="{00000000-0005-0000-0000-000074CD0000}"/>
    <cellStyle name="Normal 9 2 7 2 4 2 2" xfId="52599" xr:uid="{00000000-0005-0000-0000-000075CD0000}"/>
    <cellStyle name="Normal 9 2 7 2 4 3" xfId="52600" xr:uid="{00000000-0005-0000-0000-000076CD0000}"/>
    <cellStyle name="Normal 9 2 7 2 5" xfId="52601" xr:uid="{00000000-0005-0000-0000-000077CD0000}"/>
    <cellStyle name="Normal 9 2 7 2 5 2" xfId="52602" xr:uid="{00000000-0005-0000-0000-000078CD0000}"/>
    <cellStyle name="Normal 9 2 7 2 5 2 2" xfId="52603" xr:uid="{00000000-0005-0000-0000-000079CD0000}"/>
    <cellStyle name="Normal 9 2 7 2 5 3" xfId="52604" xr:uid="{00000000-0005-0000-0000-00007ACD0000}"/>
    <cellStyle name="Normal 9 2 7 2 6" xfId="52605" xr:uid="{00000000-0005-0000-0000-00007BCD0000}"/>
    <cellStyle name="Normal 9 2 7 2 6 2" xfId="52606" xr:uid="{00000000-0005-0000-0000-00007CCD0000}"/>
    <cellStyle name="Normal 9 2 7 2 7" xfId="52607" xr:uid="{00000000-0005-0000-0000-00007DCD0000}"/>
    <cellStyle name="Normal 9 2 7 2 7 2" xfId="52608" xr:uid="{00000000-0005-0000-0000-00007ECD0000}"/>
    <cellStyle name="Normal 9 2 7 2 8" xfId="52609" xr:uid="{00000000-0005-0000-0000-00007FCD0000}"/>
    <cellStyle name="Normal 9 2 7 3" xfId="52610" xr:uid="{00000000-0005-0000-0000-000080CD0000}"/>
    <cellStyle name="Normal 9 2 7 3 2" xfId="52611" xr:uid="{00000000-0005-0000-0000-000081CD0000}"/>
    <cellStyle name="Normal 9 2 7 3 2 2" xfId="52612" xr:uid="{00000000-0005-0000-0000-000082CD0000}"/>
    <cellStyle name="Normal 9 2 7 3 2 2 2" xfId="52613" xr:uid="{00000000-0005-0000-0000-000083CD0000}"/>
    <cellStyle name="Normal 9 2 7 3 2 2 2 2" xfId="52614" xr:uid="{00000000-0005-0000-0000-000084CD0000}"/>
    <cellStyle name="Normal 9 2 7 3 2 2 3" xfId="52615" xr:uid="{00000000-0005-0000-0000-000085CD0000}"/>
    <cellStyle name="Normal 9 2 7 3 2 3" xfId="52616" xr:uid="{00000000-0005-0000-0000-000086CD0000}"/>
    <cellStyle name="Normal 9 2 7 3 2 3 2" xfId="52617" xr:uid="{00000000-0005-0000-0000-000087CD0000}"/>
    <cellStyle name="Normal 9 2 7 3 2 3 2 2" xfId="52618" xr:uid="{00000000-0005-0000-0000-000088CD0000}"/>
    <cellStyle name="Normal 9 2 7 3 2 3 3" xfId="52619" xr:uid="{00000000-0005-0000-0000-000089CD0000}"/>
    <cellStyle name="Normal 9 2 7 3 2 4" xfId="52620" xr:uid="{00000000-0005-0000-0000-00008ACD0000}"/>
    <cellStyle name="Normal 9 2 7 3 2 4 2" xfId="52621" xr:uid="{00000000-0005-0000-0000-00008BCD0000}"/>
    <cellStyle name="Normal 9 2 7 3 2 5" xfId="52622" xr:uid="{00000000-0005-0000-0000-00008CCD0000}"/>
    <cellStyle name="Normal 9 2 7 3 3" xfId="52623" xr:uid="{00000000-0005-0000-0000-00008DCD0000}"/>
    <cellStyle name="Normal 9 2 7 3 3 2" xfId="52624" xr:uid="{00000000-0005-0000-0000-00008ECD0000}"/>
    <cellStyle name="Normal 9 2 7 3 3 2 2" xfId="52625" xr:uid="{00000000-0005-0000-0000-00008FCD0000}"/>
    <cellStyle name="Normal 9 2 7 3 3 3" xfId="52626" xr:uid="{00000000-0005-0000-0000-000090CD0000}"/>
    <cellStyle name="Normal 9 2 7 3 4" xfId="52627" xr:uid="{00000000-0005-0000-0000-000091CD0000}"/>
    <cellStyle name="Normal 9 2 7 3 4 2" xfId="52628" xr:uid="{00000000-0005-0000-0000-000092CD0000}"/>
    <cellStyle name="Normal 9 2 7 3 4 2 2" xfId="52629" xr:uid="{00000000-0005-0000-0000-000093CD0000}"/>
    <cellStyle name="Normal 9 2 7 3 4 3" xfId="52630" xr:uid="{00000000-0005-0000-0000-000094CD0000}"/>
    <cellStyle name="Normal 9 2 7 3 5" xfId="52631" xr:uid="{00000000-0005-0000-0000-000095CD0000}"/>
    <cellStyle name="Normal 9 2 7 3 5 2" xfId="52632" xr:uid="{00000000-0005-0000-0000-000096CD0000}"/>
    <cellStyle name="Normal 9 2 7 3 6" xfId="52633" xr:uid="{00000000-0005-0000-0000-000097CD0000}"/>
    <cellStyle name="Normal 9 2 7 3 6 2" xfId="52634" xr:uid="{00000000-0005-0000-0000-000098CD0000}"/>
    <cellStyle name="Normal 9 2 7 3 7" xfId="52635" xr:uid="{00000000-0005-0000-0000-000099CD0000}"/>
    <cellStyle name="Normal 9 2 7 4" xfId="52636" xr:uid="{00000000-0005-0000-0000-00009ACD0000}"/>
    <cellStyle name="Normal 9 2 7 4 2" xfId="52637" xr:uid="{00000000-0005-0000-0000-00009BCD0000}"/>
    <cellStyle name="Normal 9 2 7 4 2 2" xfId="52638" xr:uid="{00000000-0005-0000-0000-00009CCD0000}"/>
    <cellStyle name="Normal 9 2 7 4 2 2 2" xfId="52639" xr:uid="{00000000-0005-0000-0000-00009DCD0000}"/>
    <cellStyle name="Normal 9 2 7 4 2 2 2 2" xfId="52640" xr:uid="{00000000-0005-0000-0000-00009ECD0000}"/>
    <cellStyle name="Normal 9 2 7 4 2 2 3" xfId="52641" xr:uid="{00000000-0005-0000-0000-00009FCD0000}"/>
    <cellStyle name="Normal 9 2 7 4 2 3" xfId="52642" xr:uid="{00000000-0005-0000-0000-0000A0CD0000}"/>
    <cellStyle name="Normal 9 2 7 4 2 3 2" xfId="52643" xr:uid="{00000000-0005-0000-0000-0000A1CD0000}"/>
    <cellStyle name="Normal 9 2 7 4 2 3 2 2" xfId="52644" xr:uid="{00000000-0005-0000-0000-0000A2CD0000}"/>
    <cellStyle name="Normal 9 2 7 4 2 3 3" xfId="52645" xr:uid="{00000000-0005-0000-0000-0000A3CD0000}"/>
    <cellStyle name="Normal 9 2 7 4 2 4" xfId="52646" xr:uid="{00000000-0005-0000-0000-0000A4CD0000}"/>
    <cellStyle name="Normal 9 2 7 4 2 4 2" xfId="52647" xr:uid="{00000000-0005-0000-0000-0000A5CD0000}"/>
    <cellStyle name="Normal 9 2 7 4 2 5" xfId="52648" xr:uid="{00000000-0005-0000-0000-0000A6CD0000}"/>
    <cellStyle name="Normal 9 2 7 4 3" xfId="52649" xr:uid="{00000000-0005-0000-0000-0000A7CD0000}"/>
    <cellStyle name="Normal 9 2 7 4 3 2" xfId="52650" xr:uid="{00000000-0005-0000-0000-0000A8CD0000}"/>
    <cellStyle name="Normal 9 2 7 4 3 2 2" xfId="52651" xr:uid="{00000000-0005-0000-0000-0000A9CD0000}"/>
    <cellStyle name="Normal 9 2 7 4 3 3" xfId="52652" xr:uid="{00000000-0005-0000-0000-0000AACD0000}"/>
    <cellStyle name="Normal 9 2 7 4 4" xfId="52653" xr:uid="{00000000-0005-0000-0000-0000ABCD0000}"/>
    <cellStyle name="Normal 9 2 7 4 4 2" xfId="52654" xr:uid="{00000000-0005-0000-0000-0000ACCD0000}"/>
    <cellStyle name="Normal 9 2 7 4 4 2 2" xfId="52655" xr:uid="{00000000-0005-0000-0000-0000ADCD0000}"/>
    <cellStyle name="Normal 9 2 7 4 4 3" xfId="52656" xr:uid="{00000000-0005-0000-0000-0000AECD0000}"/>
    <cellStyle name="Normal 9 2 7 4 5" xfId="52657" xr:uid="{00000000-0005-0000-0000-0000AFCD0000}"/>
    <cellStyle name="Normal 9 2 7 4 5 2" xfId="52658" xr:uid="{00000000-0005-0000-0000-0000B0CD0000}"/>
    <cellStyle name="Normal 9 2 7 4 6" xfId="52659" xr:uid="{00000000-0005-0000-0000-0000B1CD0000}"/>
    <cellStyle name="Normal 9 2 7 4 6 2" xfId="52660" xr:uid="{00000000-0005-0000-0000-0000B2CD0000}"/>
    <cellStyle name="Normal 9 2 7 4 7" xfId="52661" xr:uid="{00000000-0005-0000-0000-0000B3CD0000}"/>
    <cellStyle name="Normal 9 2 7 5" xfId="52662" xr:uid="{00000000-0005-0000-0000-0000B4CD0000}"/>
    <cellStyle name="Normal 9 2 7 5 2" xfId="52663" xr:uid="{00000000-0005-0000-0000-0000B5CD0000}"/>
    <cellStyle name="Normal 9 2 7 5 2 2" xfId="52664" xr:uid="{00000000-0005-0000-0000-0000B6CD0000}"/>
    <cellStyle name="Normal 9 2 7 5 2 2 2" xfId="52665" xr:uid="{00000000-0005-0000-0000-0000B7CD0000}"/>
    <cellStyle name="Normal 9 2 7 5 2 3" xfId="52666" xr:uid="{00000000-0005-0000-0000-0000B8CD0000}"/>
    <cellStyle name="Normal 9 2 7 5 3" xfId="52667" xr:uid="{00000000-0005-0000-0000-0000B9CD0000}"/>
    <cellStyle name="Normal 9 2 7 5 3 2" xfId="52668" xr:uid="{00000000-0005-0000-0000-0000BACD0000}"/>
    <cellStyle name="Normal 9 2 7 5 3 2 2" xfId="52669" xr:uid="{00000000-0005-0000-0000-0000BBCD0000}"/>
    <cellStyle name="Normal 9 2 7 5 3 3" xfId="52670" xr:uid="{00000000-0005-0000-0000-0000BCCD0000}"/>
    <cellStyle name="Normal 9 2 7 5 4" xfId="52671" xr:uid="{00000000-0005-0000-0000-0000BDCD0000}"/>
    <cellStyle name="Normal 9 2 7 5 4 2" xfId="52672" xr:uid="{00000000-0005-0000-0000-0000BECD0000}"/>
    <cellStyle name="Normal 9 2 7 5 5" xfId="52673" xr:uid="{00000000-0005-0000-0000-0000BFCD0000}"/>
    <cellStyle name="Normal 9 2 7 6" xfId="52674" xr:uid="{00000000-0005-0000-0000-0000C0CD0000}"/>
    <cellStyle name="Normal 9 2 7 6 2" xfId="52675" xr:uid="{00000000-0005-0000-0000-0000C1CD0000}"/>
    <cellStyle name="Normal 9 2 7 6 2 2" xfId="52676" xr:uid="{00000000-0005-0000-0000-0000C2CD0000}"/>
    <cellStyle name="Normal 9 2 7 6 2 2 2" xfId="52677" xr:uid="{00000000-0005-0000-0000-0000C3CD0000}"/>
    <cellStyle name="Normal 9 2 7 6 2 3" xfId="52678" xr:uid="{00000000-0005-0000-0000-0000C4CD0000}"/>
    <cellStyle name="Normal 9 2 7 6 3" xfId="52679" xr:uid="{00000000-0005-0000-0000-0000C5CD0000}"/>
    <cellStyle name="Normal 9 2 7 6 3 2" xfId="52680" xr:uid="{00000000-0005-0000-0000-0000C6CD0000}"/>
    <cellStyle name="Normal 9 2 7 6 4" xfId="52681" xr:uid="{00000000-0005-0000-0000-0000C7CD0000}"/>
    <cellStyle name="Normal 9 2 7 7" xfId="52682" xr:uid="{00000000-0005-0000-0000-0000C8CD0000}"/>
    <cellStyle name="Normal 9 2 7 7 2" xfId="52683" xr:uid="{00000000-0005-0000-0000-0000C9CD0000}"/>
    <cellStyle name="Normal 9 2 7 7 2 2" xfId="52684" xr:uid="{00000000-0005-0000-0000-0000CACD0000}"/>
    <cellStyle name="Normal 9 2 7 7 3" xfId="52685" xr:uid="{00000000-0005-0000-0000-0000CBCD0000}"/>
    <cellStyle name="Normal 9 2 7 8" xfId="52686" xr:uid="{00000000-0005-0000-0000-0000CCCD0000}"/>
    <cellStyle name="Normal 9 2 7 8 2" xfId="52687" xr:uid="{00000000-0005-0000-0000-0000CDCD0000}"/>
    <cellStyle name="Normal 9 2 7 8 2 2" xfId="52688" xr:uid="{00000000-0005-0000-0000-0000CECD0000}"/>
    <cellStyle name="Normal 9 2 7 8 3" xfId="52689" xr:uid="{00000000-0005-0000-0000-0000CFCD0000}"/>
    <cellStyle name="Normal 9 2 7 9" xfId="52690" xr:uid="{00000000-0005-0000-0000-0000D0CD0000}"/>
    <cellStyle name="Normal 9 2 7 9 2" xfId="52691" xr:uid="{00000000-0005-0000-0000-0000D1CD0000}"/>
    <cellStyle name="Normal 9 2 8" xfId="52692" xr:uid="{00000000-0005-0000-0000-0000D2CD0000}"/>
    <cellStyle name="Normal 9 2 8 2" xfId="52693" xr:uid="{00000000-0005-0000-0000-0000D3CD0000}"/>
    <cellStyle name="Normal 9 2 8 2 2" xfId="52694" xr:uid="{00000000-0005-0000-0000-0000D4CD0000}"/>
    <cellStyle name="Normal 9 2 8 2 2 2" xfId="52695" xr:uid="{00000000-0005-0000-0000-0000D5CD0000}"/>
    <cellStyle name="Normal 9 2 8 2 2 2 2" xfId="52696" xr:uid="{00000000-0005-0000-0000-0000D6CD0000}"/>
    <cellStyle name="Normal 9 2 8 2 2 2 2 2" xfId="52697" xr:uid="{00000000-0005-0000-0000-0000D7CD0000}"/>
    <cellStyle name="Normal 9 2 8 2 2 2 3" xfId="52698" xr:uid="{00000000-0005-0000-0000-0000D8CD0000}"/>
    <cellStyle name="Normal 9 2 8 2 2 3" xfId="52699" xr:uid="{00000000-0005-0000-0000-0000D9CD0000}"/>
    <cellStyle name="Normal 9 2 8 2 2 3 2" xfId="52700" xr:uid="{00000000-0005-0000-0000-0000DACD0000}"/>
    <cellStyle name="Normal 9 2 8 2 2 3 2 2" xfId="52701" xr:uid="{00000000-0005-0000-0000-0000DBCD0000}"/>
    <cellStyle name="Normal 9 2 8 2 2 3 3" xfId="52702" xr:uid="{00000000-0005-0000-0000-0000DCCD0000}"/>
    <cellStyle name="Normal 9 2 8 2 2 4" xfId="52703" xr:uid="{00000000-0005-0000-0000-0000DDCD0000}"/>
    <cellStyle name="Normal 9 2 8 2 2 4 2" xfId="52704" xr:uid="{00000000-0005-0000-0000-0000DECD0000}"/>
    <cellStyle name="Normal 9 2 8 2 2 5" xfId="52705" xr:uid="{00000000-0005-0000-0000-0000DFCD0000}"/>
    <cellStyle name="Normal 9 2 8 2 3" xfId="52706" xr:uid="{00000000-0005-0000-0000-0000E0CD0000}"/>
    <cellStyle name="Normal 9 2 8 2 3 2" xfId="52707" xr:uid="{00000000-0005-0000-0000-0000E1CD0000}"/>
    <cellStyle name="Normal 9 2 8 2 3 2 2" xfId="52708" xr:uid="{00000000-0005-0000-0000-0000E2CD0000}"/>
    <cellStyle name="Normal 9 2 8 2 3 3" xfId="52709" xr:uid="{00000000-0005-0000-0000-0000E3CD0000}"/>
    <cellStyle name="Normal 9 2 8 2 4" xfId="52710" xr:uid="{00000000-0005-0000-0000-0000E4CD0000}"/>
    <cellStyle name="Normal 9 2 8 2 4 2" xfId="52711" xr:uid="{00000000-0005-0000-0000-0000E5CD0000}"/>
    <cellStyle name="Normal 9 2 8 2 4 2 2" xfId="52712" xr:uid="{00000000-0005-0000-0000-0000E6CD0000}"/>
    <cellStyle name="Normal 9 2 8 2 4 3" xfId="52713" xr:uid="{00000000-0005-0000-0000-0000E7CD0000}"/>
    <cellStyle name="Normal 9 2 8 2 5" xfId="52714" xr:uid="{00000000-0005-0000-0000-0000E8CD0000}"/>
    <cellStyle name="Normal 9 2 8 2 5 2" xfId="52715" xr:uid="{00000000-0005-0000-0000-0000E9CD0000}"/>
    <cellStyle name="Normal 9 2 8 2 6" xfId="52716" xr:uid="{00000000-0005-0000-0000-0000EACD0000}"/>
    <cellStyle name="Normal 9 2 8 2 6 2" xfId="52717" xr:uid="{00000000-0005-0000-0000-0000EBCD0000}"/>
    <cellStyle name="Normal 9 2 8 2 7" xfId="52718" xr:uid="{00000000-0005-0000-0000-0000ECCD0000}"/>
    <cellStyle name="Normal 9 2 8 3" xfId="52719" xr:uid="{00000000-0005-0000-0000-0000EDCD0000}"/>
    <cellStyle name="Normal 9 2 8 3 2" xfId="52720" xr:uid="{00000000-0005-0000-0000-0000EECD0000}"/>
    <cellStyle name="Normal 9 2 8 3 2 2" xfId="52721" xr:uid="{00000000-0005-0000-0000-0000EFCD0000}"/>
    <cellStyle name="Normal 9 2 8 3 2 2 2" xfId="52722" xr:uid="{00000000-0005-0000-0000-0000F0CD0000}"/>
    <cellStyle name="Normal 9 2 8 3 2 3" xfId="52723" xr:uid="{00000000-0005-0000-0000-0000F1CD0000}"/>
    <cellStyle name="Normal 9 2 8 3 3" xfId="52724" xr:uid="{00000000-0005-0000-0000-0000F2CD0000}"/>
    <cellStyle name="Normal 9 2 8 3 3 2" xfId="52725" xr:uid="{00000000-0005-0000-0000-0000F3CD0000}"/>
    <cellStyle name="Normal 9 2 8 3 3 2 2" xfId="52726" xr:uid="{00000000-0005-0000-0000-0000F4CD0000}"/>
    <cellStyle name="Normal 9 2 8 3 3 3" xfId="52727" xr:uid="{00000000-0005-0000-0000-0000F5CD0000}"/>
    <cellStyle name="Normal 9 2 8 3 4" xfId="52728" xr:uid="{00000000-0005-0000-0000-0000F6CD0000}"/>
    <cellStyle name="Normal 9 2 8 3 4 2" xfId="52729" xr:uid="{00000000-0005-0000-0000-0000F7CD0000}"/>
    <cellStyle name="Normal 9 2 8 3 5" xfId="52730" xr:uid="{00000000-0005-0000-0000-0000F8CD0000}"/>
    <cellStyle name="Normal 9 2 8 4" xfId="52731" xr:uid="{00000000-0005-0000-0000-0000F9CD0000}"/>
    <cellStyle name="Normal 9 2 8 4 2" xfId="52732" xr:uid="{00000000-0005-0000-0000-0000FACD0000}"/>
    <cellStyle name="Normal 9 2 8 4 2 2" xfId="52733" xr:uid="{00000000-0005-0000-0000-0000FBCD0000}"/>
    <cellStyle name="Normal 9 2 8 4 3" xfId="52734" xr:uid="{00000000-0005-0000-0000-0000FCCD0000}"/>
    <cellStyle name="Normal 9 2 8 5" xfId="52735" xr:uid="{00000000-0005-0000-0000-0000FDCD0000}"/>
    <cellStyle name="Normal 9 2 8 5 2" xfId="52736" xr:uid="{00000000-0005-0000-0000-0000FECD0000}"/>
    <cellStyle name="Normal 9 2 8 5 2 2" xfId="52737" xr:uid="{00000000-0005-0000-0000-0000FFCD0000}"/>
    <cellStyle name="Normal 9 2 8 5 3" xfId="52738" xr:uid="{00000000-0005-0000-0000-000000CE0000}"/>
    <cellStyle name="Normal 9 2 8 6" xfId="52739" xr:uid="{00000000-0005-0000-0000-000001CE0000}"/>
    <cellStyle name="Normal 9 2 8 6 2" xfId="52740" xr:uid="{00000000-0005-0000-0000-000002CE0000}"/>
    <cellStyle name="Normal 9 2 8 7" xfId="52741" xr:uid="{00000000-0005-0000-0000-000003CE0000}"/>
    <cellStyle name="Normal 9 2 8 7 2" xfId="52742" xr:uid="{00000000-0005-0000-0000-000004CE0000}"/>
    <cellStyle name="Normal 9 2 8 8" xfId="52743" xr:uid="{00000000-0005-0000-0000-000005CE0000}"/>
    <cellStyle name="Normal 9 2 9" xfId="52744" xr:uid="{00000000-0005-0000-0000-000006CE0000}"/>
    <cellStyle name="Normal 9 2 9 2" xfId="52745" xr:uid="{00000000-0005-0000-0000-000007CE0000}"/>
    <cellStyle name="Normal 9 2 9 2 2" xfId="52746" xr:uid="{00000000-0005-0000-0000-000008CE0000}"/>
    <cellStyle name="Normal 9 2 9 2 2 2" xfId="52747" xr:uid="{00000000-0005-0000-0000-000009CE0000}"/>
    <cellStyle name="Normal 9 2 9 2 2 2 2" xfId="52748" xr:uid="{00000000-0005-0000-0000-00000ACE0000}"/>
    <cellStyle name="Normal 9 2 9 2 2 3" xfId="52749" xr:uid="{00000000-0005-0000-0000-00000BCE0000}"/>
    <cellStyle name="Normal 9 2 9 2 3" xfId="52750" xr:uid="{00000000-0005-0000-0000-00000CCE0000}"/>
    <cellStyle name="Normal 9 2 9 2 3 2" xfId="52751" xr:uid="{00000000-0005-0000-0000-00000DCE0000}"/>
    <cellStyle name="Normal 9 2 9 2 3 2 2" xfId="52752" xr:uid="{00000000-0005-0000-0000-00000ECE0000}"/>
    <cellStyle name="Normal 9 2 9 2 3 3" xfId="52753" xr:uid="{00000000-0005-0000-0000-00000FCE0000}"/>
    <cellStyle name="Normal 9 2 9 2 4" xfId="52754" xr:uid="{00000000-0005-0000-0000-000010CE0000}"/>
    <cellStyle name="Normal 9 2 9 2 4 2" xfId="52755" xr:uid="{00000000-0005-0000-0000-000011CE0000}"/>
    <cellStyle name="Normal 9 2 9 2 5" xfId="52756" xr:uid="{00000000-0005-0000-0000-000012CE0000}"/>
    <cellStyle name="Normal 9 2 9 3" xfId="52757" xr:uid="{00000000-0005-0000-0000-000013CE0000}"/>
    <cellStyle name="Normal 9 2 9 3 2" xfId="52758" xr:uid="{00000000-0005-0000-0000-000014CE0000}"/>
    <cellStyle name="Normal 9 2 9 3 2 2" xfId="52759" xr:uid="{00000000-0005-0000-0000-000015CE0000}"/>
    <cellStyle name="Normal 9 2 9 3 3" xfId="52760" xr:uid="{00000000-0005-0000-0000-000016CE0000}"/>
    <cellStyle name="Normal 9 2 9 4" xfId="52761" xr:uid="{00000000-0005-0000-0000-000017CE0000}"/>
    <cellStyle name="Normal 9 2 9 4 2" xfId="52762" xr:uid="{00000000-0005-0000-0000-000018CE0000}"/>
    <cellStyle name="Normal 9 2 9 4 2 2" xfId="52763" xr:uid="{00000000-0005-0000-0000-000019CE0000}"/>
    <cellStyle name="Normal 9 2 9 4 3" xfId="52764" xr:uid="{00000000-0005-0000-0000-00001ACE0000}"/>
    <cellStyle name="Normal 9 2 9 5" xfId="52765" xr:uid="{00000000-0005-0000-0000-00001BCE0000}"/>
    <cellStyle name="Normal 9 2 9 5 2" xfId="52766" xr:uid="{00000000-0005-0000-0000-00001CCE0000}"/>
    <cellStyle name="Normal 9 2 9 6" xfId="52767" xr:uid="{00000000-0005-0000-0000-00001DCE0000}"/>
    <cellStyle name="Normal 9 2 9 6 2" xfId="52768" xr:uid="{00000000-0005-0000-0000-00001ECE0000}"/>
    <cellStyle name="Normal 9 2 9 7" xfId="52769" xr:uid="{00000000-0005-0000-0000-00001FCE0000}"/>
    <cellStyle name="Normal 9 3" xfId="52770" xr:uid="{00000000-0005-0000-0000-000020CE0000}"/>
    <cellStyle name="Normal 9 3 10" xfId="52771" xr:uid="{00000000-0005-0000-0000-000021CE0000}"/>
    <cellStyle name="Normal 9 3 10 2" xfId="52772" xr:uid="{00000000-0005-0000-0000-000022CE0000}"/>
    <cellStyle name="Normal 9 3 10 2 2" xfId="52773" xr:uid="{00000000-0005-0000-0000-000023CE0000}"/>
    <cellStyle name="Normal 9 3 10 2 2 2" xfId="52774" xr:uid="{00000000-0005-0000-0000-000024CE0000}"/>
    <cellStyle name="Normal 9 3 10 2 3" xfId="52775" xr:uid="{00000000-0005-0000-0000-000025CE0000}"/>
    <cellStyle name="Normal 9 3 10 3" xfId="52776" xr:uid="{00000000-0005-0000-0000-000026CE0000}"/>
    <cellStyle name="Normal 9 3 10 3 2" xfId="52777" xr:uid="{00000000-0005-0000-0000-000027CE0000}"/>
    <cellStyle name="Normal 9 3 10 3 2 2" xfId="52778" xr:uid="{00000000-0005-0000-0000-000028CE0000}"/>
    <cellStyle name="Normal 9 3 10 3 3" xfId="52779" xr:uid="{00000000-0005-0000-0000-000029CE0000}"/>
    <cellStyle name="Normal 9 3 10 4" xfId="52780" xr:uid="{00000000-0005-0000-0000-00002ACE0000}"/>
    <cellStyle name="Normal 9 3 10 4 2" xfId="52781" xr:uid="{00000000-0005-0000-0000-00002BCE0000}"/>
    <cellStyle name="Normal 9 3 10 5" xfId="52782" xr:uid="{00000000-0005-0000-0000-00002CCE0000}"/>
    <cellStyle name="Normal 9 3 11" xfId="52783" xr:uid="{00000000-0005-0000-0000-00002DCE0000}"/>
    <cellStyle name="Normal 9 3 11 2" xfId="52784" xr:uid="{00000000-0005-0000-0000-00002ECE0000}"/>
    <cellStyle name="Normal 9 3 11 2 2" xfId="52785" xr:uid="{00000000-0005-0000-0000-00002FCE0000}"/>
    <cellStyle name="Normal 9 3 11 2 2 2" xfId="52786" xr:uid="{00000000-0005-0000-0000-000030CE0000}"/>
    <cellStyle name="Normal 9 3 11 2 3" xfId="52787" xr:uid="{00000000-0005-0000-0000-000031CE0000}"/>
    <cellStyle name="Normal 9 3 11 3" xfId="52788" xr:uid="{00000000-0005-0000-0000-000032CE0000}"/>
    <cellStyle name="Normal 9 3 11 3 2" xfId="52789" xr:uid="{00000000-0005-0000-0000-000033CE0000}"/>
    <cellStyle name="Normal 9 3 11 4" xfId="52790" xr:uid="{00000000-0005-0000-0000-000034CE0000}"/>
    <cellStyle name="Normal 9 3 12" xfId="52791" xr:uid="{00000000-0005-0000-0000-000035CE0000}"/>
    <cellStyle name="Normal 9 3 12 2" xfId="52792" xr:uid="{00000000-0005-0000-0000-000036CE0000}"/>
    <cellStyle name="Normal 9 3 12 2 2" xfId="52793" xr:uid="{00000000-0005-0000-0000-000037CE0000}"/>
    <cellStyle name="Normal 9 3 12 2 2 2" xfId="52794" xr:uid="{00000000-0005-0000-0000-000038CE0000}"/>
    <cellStyle name="Normal 9 3 12 2 3" xfId="52795" xr:uid="{00000000-0005-0000-0000-000039CE0000}"/>
    <cellStyle name="Normal 9 3 12 3" xfId="52796" xr:uid="{00000000-0005-0000-0000-00003ACE0000}"/>
    <cellStyle name="Normal 9 3 12 3 2" xfId="52797" xr:uid="{00000000-0005-0000-0000-00003BCE0000}"/>
    <cellStyle name="Normal 9 3 12 4" xfId="52798" xr:uid="{00000000-0005-0000-0000-00003CCE0000}"/>
    <cellStyle name="Normal 9 3 13" xfId="52799" xr:uid="{00000000-0005-0000-0000-00003DCE0000}"/>
    <cellStyle name="Normal 9 3 13 2" xfId="52800" xr:uid="{00000000-0005-0000-0000-00003ECE0000}"/>
    <cellStyle name="Normal 9 3 13 2 2" xfId="52801" xr:uid="{00000000-0005-0000-0000-00003FCE0000}"/>
    <cellStyle name="Normal 9 3 13 3" xfId="52802" xr:uid="{00000000-0005-0000-0000-000040CE0000}"/>
    <cellStyle name="Normal 9 3 14" xfId="52803" xr:uid="{00000000-0005-0000-0000-000041CE0000}"/>
    <cellStyle name="Normal 9 3 14 2" xfId="52804" xr:uid="{00000000-0005-0000-0000-000042CE0000}"/>
    <cellStyle name="Normal 9 3 15" xfId="52805" xr:uid="{00000000-0005-0000-0000-000043CE0000}"/>
    <cellStyle name="Normal 9 3 15 2" xfId="52806" xr:uid="{00000000-0005-0000-0000-000044CE0000}"/>
    <cellStyle name="Normal 9 3 16" xfId="52807" xr:uid="{00000000-0005-0000-0000-000045CE0000}"/>
    <cellStyle name="Normal 9 3 2" xfId="52808" xr:uid="{00000000-0005-0000-0000-000046CE0000}"/>
    <cellStyle name="Normal 9 3 2 10" xfId="52809" xr:uid="{00000000-0005-0000-0000-000047CE0000}"/>
    <cellStyle name="Normal 9 3 2 10 2" xfId="52810" xr:uid="{00000000-0005-0000-0000-000048CE0000}"/>
    <cellStyle name="Normal 9 3 2 10 2 2" xfId="52811" xr:uid="{00000000-0005-0000-0000-000049CE0000}"/>
    <cellStyle name="Normal 9 3 2 10 2 2 2" xfId="52812" xr:uid="{00000000-0005-0000-0000-00004ACE0000}"/>
    <cellStyle name="Normal 9 3 2 10 2 3" xfId="52813" xr:uid="{00000000-0005-0000-0000-00004BCE0000}"/>
    <cellStyle name="Normal 9 3 2 10 3" xfId="52814" xr:uid="{00000000-0005-0000-0000-00004CCE0000}"/>
    <cellStyle name="Normal 9 3 2 10 3 2" xfId="52815" xr:uid="{00000000-0005-0000-0000-00004DCE0000}"/>
    <cellStyle name="Normal 9 3 2 10 4" xfId="52816" xr:uid="{00000000-0005-0000-0000-00004ECE0000}"/>
    <cellStyle name="Normal 9 3 2 11" xfId="52817" xr:uid="{00000000-0005-0000-0000-00004FCE0000}"/>
    <cellStyle name="Normal 9 3 2 11 2" xfId="52818" xr:uid="{00000000-0005-0000-0000-000050CE0000}"/>
    <cellStyle name="Normal 9 3 2 11 2 2" xfId="52819" xr:uid="{00000000-0005-0000-0000-000051CE0000}"/>
    <cellStyle name="Normal 9 3 2 11 2 2 2" xfId="52820" xr:uid="{00000000-0005-0000-0000-000052CE0000}"/>
    <cellStyle name="Normal 9 3 2 11 2 3" xfId="52821" xr:uid="{00000000-0005-0000-0000-000053CE0000}"/>
    <cellStyle name="Normal 9 3 2 11 3" xfId="52822" xr:uid="{00000000-0005-0000-0000-000054CE0000}"/>
    <cellStyle name="Normal 9 3 2 11 3 2" xfId="52823" xr:uid="{00000000-0005-0000-0000-000055CE0000}"/>
    <cellStyle name="Normal 9 3 2 11 4" xfId="52824" xr:uid="{00000000-0005-0000-0000-000056CE0000}"/>
    <cellStyle name="Normal 9 3 2 12" xfId="52825" xr:uid="{00000000-0005-0000-0000-000057CE0000}"/>
    <cellStyle name="Normal 9 3 2 12 2" xfId="52826" xr:uid="{00000000-0005-0000-0000-000058CE0000}"/>
    <cellStyle name="Normal 9 3 2 12 2 2" xfId="52827" xr:uid="{00000000-0005-0000-0000-000059CE0000}"/>
    <cellStyle name="Normal 9 3 2 12 3" xfId="52828" xr:uid="{00000000-0005-0000-0000-00005ACE0000}"/>
    <cellStyle name="Normal 9 3 2 13" xfId="52829" xr:uid="{00000000-0005-0000-0000-00005BCE0000}"/>
    <cellStyle name="Normal 9 3 2 13 2" xfId="52830" xr:uid="{00000000-0005-0000-0000-00005CCE0000}"/>
    <cellStyle name="Normal 9 3 2 14" xfId="52831" xr:uid="{00000000-0005-0000-0000-00005DCE0000}"/>
    <cellStyle name="Normal 9 3 2 14 2" xfId="52832" xr:uid="{00000000-0005-0000-0000-00005ECE0000}"/>
    <cellStyle name="Normal 9 3 2 15" xfId="52833" xr:uid="{00000000-0005-0000-0000-00005FCE0000}"/>
    <cellStyle name="Normal 9 3 2 2" xfId="52834" xr:uid="{00000000-0005-0000-0000-000060CE0000}"/>
    <cellStyle name="Normal 9 3 2 2 10" xfId="52835" xr:uid="{00000000-0005-0000-0000-000061CE0000}"/>
    <cellStyle name="Normal 9 3 2 2 10 2" xfId="52836" xr:uid="{00000000-0005-0000-0000-000062CE0000}"/>
    <cellStyle name="Normal 9 3 2 2 11" xfId="52837" xr:uid="{00000000-0005-0000-0000-000063CE0000}"/>
    <cellStyle name="Normal 9 3 2 2 11 2" xfId="52838" xr:uid="{00000000-0005-0000-0000-000064CE0000}"/>
    <cellStyle name="Normal 9 3 2 2 12" xfId="52839" xr:uid="{00000000-0005-0000-0000-000065CE0000}"/>
    <cellStyle name="Normal 9 3 2 2 2" xfId="52840" xr:uid="{00000000-0005-0000-0000-000066CE0000}"/>
    <cellStyle name="Normal 9 3 2 2 2 10" xfId="52841" xr:uid="{00000000-0005-0000-0000-000067CE0000}"/>
    <cellStyle name="Normal 9 3 2 2 2 10 2" xfId="52842" xr:uid="{00000000-0005-0000-0000-000068CE0000}"/>
    <cellStyle name="Normal 9 3 2 2 2 11" xfId="52843" xr:uid="{00000000-0005-0000-0000-000069CE0000}"/>
    <cellStyle name="Normal 9 3 2 2 2 2" xfId="52844" xr:uid="{00000000-0005-0000-0000-00006ACE0000}"/>
    <cellStyle name="Normal 9 3 2 2 2 2 2" xfId="52845" xr:uid="{00000000-0005-0000-0000-00006BCE0000}"/>
    <cellStyle name="Normal 9 3 2 2 2 2 2 2" xfId="52846" xr:uid="{00000000-0005-0000-0000-00006CCE0000}"/>
    <cellStyle name="Normal 9 3 2 2 2 2 2 2 2" xfId="52847" xr:uid="{00000000-0005-0000-0000-00006DCE0000}"/>
    <cellStyle name="Normal 9 3 2 2 2 2 2 2 2 2" xfId="52848" xr:uid="{00000000-0005-0000-0000-00006ECE0000}"/>
    <cellStyle name="Normal 9 3 2 2 2 2 2 2 2 2 2" xfId="52849" xr:uid="{00000000-0005-0000-0000-00006FCE0000}"/>
    <cellStyle name="Normal 9 3 2 2 2 2 2 2 2 3" xfId="52850" xr:uid="{00000000-0005-0000-0000-000070CE0000}"/>
    <cellStyle name="Normal 9 3 2 2 2 2 2 2 3" xfId="52851" xr:uid="{00000000-0005-0000-0000-000071CE0000}"/>
    <cellStyle name="Normal 9 3 2 2 2 2 2 2 3 2" xfId="52852" xr:uid="{00000000-0005-0000-0000-000072CE0000}"/>
    <cellStyle name="Normal 9 3 2 2 2 2 2 2 3 2 2" xfId="52853" xr:uid="{00000000-0005-0000-0000-000073CE0000}"/>
    <cellStyle name="Normal 9 3 2 2 2 2 2 2 3 3" xfId="52854" xr:uid="{00000000-0005-0000-0000-000074CE0000}"/>
    <cellStyle name="Normal 9 3 2 2 2 2 2 2 4" xfId="52855" xr:uid="{00000000-0005-0000-0000-000075CE0000}"/>
    <cellStyle name="Normal 9 3 2 2 2 2 2 2 4 2" xfId="52856" xr:uid="{00000000-0005-0000-0000-000076CE0000}"/>
    <cellStyle name="Normal 9 3 2 2 2 2 2 2 5" xfId="52857" xr:uid="{00000000-0005-0000-0000-000077CE0000}"/>
    <cellStyle name="Normal 9 3 2 2 2 2 2 3" xfId="52858" xr:uid="{00000000-0005-0000-0000-000078CE0000}"/>
    <cellStyle name="Normal 9 3 2 2 2 2 2 3 2" xfId="52859" xr:uid="{00000000-0005-0000-0000-000079CE0000}"/>
    <cellStyle name="Normal 9 3 2 2 2 2 2 3 2 2" xfId="52860" xr:uid="{00000000-0005-0000-0000-00007ACE0000}"/>
    <cellStyle name="Normal 9 3 2 2 2 2 2 3 3" xfId="52861" xr:uid="{00000000-0005-0000-0000-00007BCE0000}"/>
    <cellStyle name="Normal 9 3 2 2 2 2 2 4" xfId="52862" xr:uid="{00000000-0005-0000-0000-00007CCE0000}"/>
    <cellStyle name="Normal 9 3 2 2 2 2 2 4 2" xfId="52863" xr:uid="{00000000-0005-0000-0000-00007DCE0000}"/>
    <cellStyle name="Normal 9 3 2 2 2 2 2 4 2 2" xfId="52864" xr:uid="{00000000-0005-0000-0000-00007ECE0000}"/>
    <cellStyle name="Normal 9 3 2 2 2 2 2 4 3" xfId="52865" xr:uid="{00000000-0005-0000-0000-00007FCE0000}"/>
    <cellStyle name="Normal 9 3 2 2 2 2 2 5" xfId="52866" xr:uid="{00000000-0005-0000-0000-000080CE0000}"/>
    <cellStyle name="Normal 9 3 2 2 2 2 2 5 2" xfId="52867" xr:uid="{00000000-0005-0000-0000-000081CE0000}"/>
    <cellStyle name="Normal 9 3 2 2 2 2 2 6" xfId="52868" xr:uid="{00000000-0005-0000-0000-000082CE0000}"/>
    <cellStyle name="Normal 9 3 2 2 2 2 2 6 2" xfId="52869" xr:uid="{00000000-0005-0000-0000-000083CE0000}"/>
    <cellStyle name="Normal 9 3 2 2 2 2 2 7" xfId="52870" xr:uid="{00000000-0005-0000-0000-000084CE0000}"/>
    <cellStyle name="Normal 9 3 2 2 2 2 3" xfId="52871" xr:uid="{00000000-0005-0000-0000-000085CE0000}"/>
    <cellStyle name="Normal 9 3 2 2 2 2 3 2" xfId="52872" xr:uid="{00000000-0005-0000-0000-000086CE0000}"/>
    <cellStyle name="Normal 9 3 2 2 2 2 3 2 2" xfId="52873" xr:uid="{00000000-0005-0000-0000-000087CE0000}"/>
    <cellStyle name="Normal 9 3 2 2 2 2 3 2 2 2" xfId="52874" xr:uid="{00000000-0005-0000-0000-000088CE0000}"/>
    <cellStyle name="Normal 9 3 2 2 2 2 3 2 3" xfId="52875" xr:uid="{00000000-0005-0000-0000-000089CE0000}"/>
    <cellStyle name="Normal 9 3 2 2 2 2 3 3" xfId="52876" xr:uid="{00000000-0005-0000-0000-00008ACE0000}"/>
    <cellStyle name="Normal 9 3 2 2 2 2 3 3 2" xfId="52877" xr:uid="{00000000-0005-0000-0000-00008BCE0000}"/>
    <cellStyle name="Normal 9 3 2 2 2 2 3 3 2 2" xfId="52878" xr:uid="{00000000-0005-0000-0000-00008CCE0000}"/>
    <cellStyle name="Normal 9 3 2 2 2 2 3 3 3" xfId="52879" xr:uid="{00000000-0005-0000-0000-00008DCE0000}"/>
    <cellStyle name="Normal 9 3 2 2 2 2 3 4" xfId="52880" xr:uid="{00000000-0005-0000-0000-00008ECE0000}"/>
    <cellStyle name="Normal 9 3 2 2 2 2 3 4 2" xfId="52881" xr:uid="{00000000-0005-0000-0000-00008FCE0000}"/>
    <cellStyle name="Normal 9 3 2 2 2 2 3 5" xfId="52882" xr:uid="{00000000-0005-0000-0000-000090CE0000}"/>
    <cellStyle name="Normal 9 3 2 2 2 2 4" xfId="52883" xr:uid="{00000000-0005-0000-0000-000091CE0000}"/>
    <cellStyle name="Normal 9 3 2 2 2 2 4 2" xfId="52884" xr:uid="{00000000-0005-0000-0000-000092CE0000}"/>
    <cellStyle name="Normal 9 3 2 2 2 2 4 2 2" xfId="52885" xr:uid="{00000000-0005-0000-0000-000093CE0000}"/>
    <cellStyle name="Normal 9 3 2 2 2 2 4 3" xfId="52886" xr:uid="{00000000-0005-0000-0000-000094CE0000}"/>
    <cellStyle name="Normal 9 3 2 2 2 2 5" xfId="52887" xr:uid="{00000000-0005-0000-0000-000095CE0000}"/>
    <cellStyle name="Normal 9 3 2 2 2 2 5 2" xfId="52888" xr:uid="{00000000-0005-0000-0000-000096CE0000}"/>
    <cellStyle name="Normal 9 3 2 2 2 2 5 2 2" xfId="52889" xr:uid="{00000000-0005-0000-0000-000097CE0000}"/>
    <cellStyle name="Normal 9 3 2 2 2 2 5 3" xfId="52890" xr:uid="{00000000-0005-0000-0000-000098CE0000}"/>
    <cellStyle name="Normal 9 3 2 2 2 2 6" xfId="52891" xr:uid="{00000000-0005-0000-0000-000099CE0000}"/>
    <cellStyle name="Normal 9 3 2 2 2 2 6 2" xfId="52892" xr:uid="{00000000-0005-0000-0000-00009ACE0000}"/>
    <cellStyle name="Normal 9 3 2 2 2 2 7" xfId="52893" xr:uid="{00000000-0005-0000-0000-00009BCE0000}"/>
    <cellStyle name="Normal 9 3 2 2 2 2 7 2" xfId="52894" xr:uid="{00000000-0005-0000-0000-00009CCE0000}"/>
    <cellStyle name="Normal 9 3 2 2 2 2 8" xfId="52895" xr:uid="{00000000-0005-0000-0000-00009DCE0000}"/>
    <cellStyle name="Normal 9 3 2 2 2 3" xfId="52896" xr:uid="{00000000-0005-0000-0000-00009ECE0000}"/>
    <cellStyle name="Normal 9 3 2 2 2 3 2" xfId="52897" xr:uid="{00000000-0005-0000-0000-00009FCE0000}"/>
    <cellStyle name="Normal 9 3 2 2 2 3 2 2" xfId="52898" xr:uid="{00000000-0005-0000-0000-0000A0CE0000}"/>
    <cellStyle name="Normal 9 3 2 2 2 3 2 2 2" xfId="52899" xr:uid="{00000000-0005-0000-0000-0000A1CE0000}"/>
    <cellStyle name="Normal 9 3 2 2 2 3 2 2 2 2" xfId="52900" xr:uid="{00000000-0005-0000-0000-0000A2CE0000}"/>
    <cellStyle name="Normal 9 3 2 2 2 3 2 2 3" xfId="52901" xr:uid="{00000000-0005-0000-0000-0000A3CE0000}"/>
    <cellStyle name="Normal 9 3 2 2 2 3 2 3" xfId="52902" xr:uid="{00000000-0005-0000-0000-0000A4CE0000}"/>
    <cellStyle name="Normal 9 3 2 2 2 3 2 3 2" xfId="52903" xr:uid="{00000000-0005-0000-0000-0000A5CE0000}"/>
    <cellStyle name="Normal 9 3 2 2 2 3 2 3 2 2" xfId="52904" xr:uid="{00000000-0005-0000-0000-0000A6CE0000}"/>
    <cellStyle name="Normal 9 3 2 2 2 3 2 3 3" xfId="52905" xr:uid="{00000000-0005-0000-0000-0000A7CE0000}"/>
    <cellStyle name="Normal 9 3 2 2 2 3 2 4" xfId="52906" xr:uid="{00000000-0005-0000-0000-0000A8CE0000}"/>
    <cellStyle name="Normal 9 3 2 2 2 3 2 4 2" xfId="52907" xr:uid="{00000000-0005-0000-0000-0000A9CE0000}"/>
    <cellStyle name="Normal 9 3 2 2 2 3 2 5" xfId="52908" xr:uid="{00000000-0005-0000-0000-0000AACE0000}"/>
    <cellStyle name="Normal 9 3 2 2 2 3 3" xfId="52909" xr:uid="{00000000-0005-0000-0000-0000ABCE0000}"/>
    <cellStyle name="Normal 9 3 2 2 2 3 3 2" xfId="52910" xr:uid="{00000000-0005-0000-0000-0000ACCE0000}"/>
    <cellStyle name="Normal 9 3 2 2 2 3 3 2 2" xfId="52911" xr:uid="{00000000-0005-0000-0000-0000ADCE0000}"/>
    <cellStyle name="Normal 9 3 2 2 2 3 3 3" xfId="52912" xr:uid="{00000000-0005-0000-0000-0000AECE0000}"/>
    <cellStyle name="Normal 9 3 2 2 2 3 4" xfId="52913" xr:uid="{00000000-0005-0000-0000-0000AFCE0000}"/>
    <cellStyle name="Normal 9 3 2 2 2 3 4 2" xfId="52914" xr:uid="{00000000-0005-0000-0000-0000B0CE0000}"/>
    <cellStyle name="Normal 9 3 2 2 2 3 4 2 2" xfId="52915" xr:uid="{00000000-0005-0000-0000-0000B1CE0000}"/>
    <cellStyle name="Normal 9 3 2 2 2 3 4 3" xfId="52916" xr:uid="{00000000-0005-0000-0000-0000B2CE0000}"/>
    <cellStyle name="Normal 9 3 2 2 2 3 5" xfId="52917" xr:uid="{00000000-0005-0000-0000-0000B3CE0000}"/>
    <cellStyle name="Normal 9 3 2 2 2 3 5 2" xfId="52918" xr:uid="{00000000-0005-0000-0000-0000B4CE0000}"/>
    <cellStyle name="Normal 9 3 2 2 2 3 6" xfId="52919" xr:uid="{00000000-0005-0000-0000-0000B5CE0000}"/>
    <cellStyle name="Normal 9 3 2 2 2 3 6 2" xfId="52920" xr:uid="{00000000-0005-0000-0000-0000B6CE0000}"/>
    <cellStyle name="Normal 9 3 2 2 2 3 7" xfId="52921" xr:uid="{00000000-0005-0000-0000-0000B7CE0000}"/>
    <cellStyle name="Normal 9 3 2 2 2 4" xfId="52922" xr:uid="{00000000-0005-0000-0000-0000B8CE0000}"/>
    <cellStyle name="Normal 9 3 2 2 2 4 2" xfId="52923" xr:uid="{00000000-0005-0000-0000-0000B9CE0000}"/>
    <cellStyle name="Normal 9 3 2 2 2 4 2 2" xfId="52924" xr:uid="{00000000-0005-0000-0000-0000BACE0000}"/>
    <cellStyle name="Normal 9 3 2 2 2 4 2 2 2" xfId="52925" xr:uid="{00000000-0005-0000-0000-0000BBCE0000}"/>
    <cellStyle name="Normal 9 3 2 2 2 4 2 2 2 2" xfId="52926" xr:uid="{00000000-0005-0000-0000-0000BCCE0000}"/>
    <cellStyle name="Normal 9 3 2 2 2 4 2 2 3" xfId="52927" xr:uid="{00000000-0005-0000-0000-0000BDCE0000}"/>
    <cellStyle name="Normal 9 3 2 2 2 4 2 3" xfId="52928" xr:uid="{00000000-0005-0000-0000-0000BECE0000}"/>
    <cellStyle name="Normal 9 3 2 2 2 4 2 3 2" xfId="52929" xr:uid="{00000000-0005-0000-0000-0000BFCE0000}"/>
    <cellStyle name="Normal 9 3 2 2 2 4 2 3 2 2" xfId="52930" xr:uid="{00000000-0005-0000-0000-0000C0CE0000}"/>
    <cellStyle name="Normal 9 3 2 2 2 4 2 3 3" xfId="52931" xr:uid="{00000000-0005-0000-0000-0000C1CE0000}"/>
    <cellStyle name="Normal 9 3 2 2 2 4 2 4" xfId="52932" xr:uid="{00000000-0005-0000-0000-0000C2CE0000}"/>
    <cellStyle name="Normal 9 3 2 2 2 4 2 4 2" xfId="52933" xr:uid="{00000000-0005-0000-0000-0000C3CE0000}"/>
    <cellStyle name="Normal 9 3 2 2 2 4 2 5" xfId="52934" xr:uid="{00000000-0005-0000-0000-0000C4CE0000}"/>
    <cellStyle name="Normal 9 3 2 2 2 4 3" xfId="52935" xr:uid="{00000000-0005-0000-0000-0000C5CE0000}"/>
    <cellStyle name="Normal 9 3 2 2 2 4 3 2" xfId="52936" xr:uid="{00000000-0005-0000-0000-0000C6CE0000}"/>
    <cellStyle name="Normal 9 3 2 2 2 4 3 2 2" xfId="52937" xr:uid="{00000000-0005-0000-0000-0000C7CE0000}"/>
    <cellStyle name="Normal 9 3 2 2 2 4 3 3" xfId="52938" xr:uid="{00000000-0005-0000-0000-0000C8CE0000}"/>
    <cellStyle name="Normal 9 3 2 2 2 4 4" xfId="52939" xr:uid="{00000000-0005-0000-0000-0000C9CE0000}"/>
    <cellStyle name="Normal 9 3 2 2 2 4 4 2" xfId="52940" xr:uid="{00000000-0005-0000-0000-0000CACE0000}"/>
    <cellStyle name="Normal 9 3 2 2 2 4 4 2 2" xfId="52941" xr:uid="{00000000-0005-0000-0000-0000CBCE0000}"/>
    <cellStyle name="Normal 9 3 2 2 2 4 4 3" xfId="52942" xr:uid="{00000000-0005-0000-0000-0000CCCE0000}"/>
    <cellStyle name="Normal 9 3 2 2 2 4 5" xfId="52943" xr:uid="{00000000-0005-0000-0000-0000CDCE0000}"/>
    <cellStyle name="Normal 9 3 2 2 2 4 5 2" xfId="52944" xr:uid="{00000000-0005-0000-0000-0000CECE0000}"/>
    <cellStyle name="Normal 9 3 2 2 2 4 6" xfId="52945" xr:uid="{00000000-0005-0000-0000-0000CFCE0000}"/>
    <cellStyle name="Normal 9 3 2 2 2 4 6 2" xfId="52946" xr:uid="{00000000-0005-0000-0000-0000D0CE0000}"/>
    <cellStyle name="Normal 9 3 2 2 2 4 7" xfId="52947" xr:uid="{00000000-0005-0000-0000-0000D1CE0000}"/>
    <cellStyle name="Normal 9 3 2 2 2 5" xfId="52948" xr:uid="{00000000-0005-0000-0000-0000D2CE0000}"/>
    <cellStyle name="Normal 9 3 2 2 2 5 2" xfId="52949" xr:uid="{00000000-0005-0000-0000-0000D3CE0000}"/>
    <cellStyle name="Normal 9 3 2 2 2 5 2 2" xfId="52950" xr:uid="{00000000-0005-0000-0000-0000D4CE0000}"/>
    <cellStyle name="Normal 9 3 2 2 2 5 2 2 2" xfId="52951" xr:uid="{00000000-0005-0000-0000-0000D5CE0000}"/>
    <cellStyle name="Normal 9 3 2 2 2 5 2 3" xfId="52952" xr:uid="{00000000-0005-0000-0000-0000D6CE0000}"/>
    <cellStyle name="Normal 9 3 2 2 2 5 3" xfId="52953" xr:uid="{00000000-0005-0000-0000-0000D7CE0000}"/>
    <cellStyle name="Normal 9 3 2 2 2 5 3 2" xfId="52954" xr:uid="{00000000-0005-0000-0000-0000D8CE0000}"/>
    <cellStyle name="Normal 9 3 2 2 2 5 3 2 2" xfId="52955" xr:uid="{00000000-0005-0000-0000-0000D9CE0000}"/>
    <cellStyle name="Normal 9 3 2 2 2 5 3 3" xfId="52956" xr:uid="{00000000-0005-0000-0000-0000DACE0000}"/>
    <cellStyle name="Normal 9 3 2 2 2 5 4" xfId="52957" xr:uid="{00000000-0005-0000-0000-0000DBCE0000}"/>
    <cellStyle name="Normal 9 3 2 2 2 5 4 2" xfId="52958" xr:uid="{00000000-0005-0000-0000-0000DCCE0000}"/>
    <cellStyle name="Normal 9 3 2 2 2 5 5" xfId="52959" xr:uid="{00000000-0005-0000-0000-0000DDCE0000}"/>
    <cellStyle name="Normal 9 3 2 2 2 6" xfId="52960" xr:uid="{00000000-0005-0000-0000-0000DECE0000}"/>
    <cellStyle name="Normal 9 3 2 2 2 6 2" xfId="52961" xr:uid="{00000000-0005-0000-0000-0000DFCE0000}"/>
    <cellStyle name="Normal 9 3 2 2 2 6 2 2" xfId="52962" xr:uid="{00000000-0005-0000-0000-0000E0CE0000}"/>
    <cellStyle name="Normal 9 3 2 2 2 6 2 2 2" xfId="52963" xr:uid="{00000000-0005-0000-0000-0000E1CE0000}"/>
    <cellStyle name="Normal 9 3 2 2 2 6 2 3" xfId="52964" xr:uid="{00000000-0005-0000-0000-0000E2CE0000}"/>
    <cellStyle name="Normal 9 3 2 2 2 6 3" xfId="52965" xr:uid="{00000000-0005-0000-0000-0000E3CE0000}"/>
    <cellStyle name="Normal 9 3 2 2 2 6 3 2" xfId="52966" xr:uid="{00000000-0005-0000-0000-0000E4CE0000}"/>
    <cellStyle name="Normal 9 3 2 2 2 6 4" xfId="52967" xr:uid="{00000000-0005-0000-0000-0000E5CE0000}"/>
    <cellStyle name="Normal 9 3 2 2 2 7" xfId="52968" xr:uid="{00000000-0005-0000-0000-0000E6CE0000}"/>
    <cellStyle name="Normal 9 3 2 2 2 7 2" xfId="52969" xr:uid="{00000000-0005-0000-0000-0000E7CE0000}"/>
    <cellStyle name="Normal 9 3 2 2 2 7 2 2" xfId="52970" xr:uid="{00000000-0005-0000-0000-0000E8CE0000}"/>
    <cellStyle name="Normal 9 3 2 2 2 7 3" xfId="52971" xr:uid="{00000000-0005-0000-0000-0000E9CE0000}"/>
    <cellStyle name="Normal 9 3 2 2 2 8" xfId="52972" xr:uid="{00000000-0005-0000-0000-0000EACE0000}"/>
    <cellStyle name="Normal 9 3 2 2 2 8 2" xfId="52973" xr:uid="{00000000-0005-0000-0000-0000EBCE0000}"/>
    <cellStyle name="Normal 9 3 2 2 2 8 2 2" xfId="52974" xr:uid="{00000000-0005-0000-0000-0000ECCE0000}"/>
    <cellStyle name="Normal 9 3 2 2 2 8 3" xfId="52975" xr:uid="{00000000-0005-0000-0000-0000EDCE0000}"/>
    <cellStyle name="Normal 9 3 2 2 2 9" xfId="52976" xr:uid="{00000000-0005-0000-0000-0000EECE0000}"/>
    <cellStyle name="Normal 9 3 2 2 2 9 2" xfId="52977" xr:uid="{00000000-0005-0000-0000-0000EFCE0000}"/>
    <cellStyle name="Normal 9 3 2 2 3" xfId="52978" xr:uid="{00000000-0005-0000-0000-0000F0CE0000}"/>
    <cellStyle name="Normal 9 3 2 2 3 2" xfId="52979" xr:uid="{00000000-0005-0000-0000-0000F1CE0000}"/>
    <cellStyle name="Normal 9 3 2 2 3 2 2" xfId="52980" xr:uid="{00000000-0005-0000-0000-0000F2CE0000}"/>
    <cellStyle name="Normal 9 3 2 2 3 2 2 2" xfId="52981" xr:uid="{00000000-0005-0000-0000-0000F3CE0000}"/>
    <cellStyle name="Normal 9 3 2 2 3 2 2 2 2" xfId="52982" xr:uid="{00000000-0005-0000-0000-0000F4CE0000}"/>
    <cellStyle name="Normal 9 3 2 2 3 2 2 2 2 2" xfId="52983" xr:uid="{00000000-0005-0000-0000-0000F5CE0000}"/>
    <cellStyle name="Normal 9 3 2 2 3 2 2 2 3" xfId="52984" xr:uid="{00000000-0005-0000-0000-0000F6CE0000}"/>
    <cellStyle name="Normal 9 3 2 2 3 2 2 3" xfId="52985" xr:uid="{00000000-0005-0000-0000-0000F7CE0000}"/>
    <cellStyle name="Normal 9 3 2 2 3 2 2 3 2" xfId="52986" xr:uid="{00000000-0005-0000-0000-0000F8CE0000}"/>
    <cellStyle name="Normal 9 3 2 2 3 2 2 3 2 2" xfId="52987" xr:uid="{00000000-0005-0000-0000-0000F9CE0000}"/>
    <cellStyle name="Normal 9 3 2 2 3 2 2 3 3" xfId="52988" xr:uid="{00000000-0005-0000-0000-0000FACE0000}"/>
    <cellStyle name="Normal 9 3 2 2 3 2 2 4" xfId="52989" xr:uid="{00000000-0005-0000-0000-0000FBCE0000}"/>
    <cellStyle name="Normal 9 3 2 2 3 2 2 4 2" xfId="52990" xr:uid="{00000000-0005-0000-0000-0000FCCE0000}"/>
    <cellStyle name="Normal 9 3 2 2 3 2 2 5" xfId="52991" xr:uid="{00000000-0005-0000-0000-0000FDCE0000}"/>
    <cellStyle name="Normal 9 3 2 2 3 2 3" xfId="52992" xr:uid="{00000000-0005-0000-0000-0000FECE0000}"/>
    <cellStyle name="Normal 9 3 2 2 3 2 3 2" xfId="52993" xr:uid="{00000000-0005-0000-0000-0000FFCE0000}"/>
    <cellStyle name="Normal 9 3 2 2 3 2 3 2 2" xfId="52994" xr:uid="{00000000-0005-0000-0000-000000CF0000}"/>
    <cellStyle name="Normal 9 3 2 2 3 2 3 3" xfId="52995" xr:uid="{00000000-0005-0000-0000-000001CF0000}"/>
    <cellStyle name="Normal 9 3 2 2 3 2 4" xfId="52996" xr:uid="{00000000-0005-0000-0000-000002CF0000}"/>
    <cellStyle name="Normal 9 3 2 2 3 2 4 2" xfId="52997" xr:uid="{00000000-0005-0000-0000-000003CF0000}"/>
    <cellStyle name="Normal 9 3 2 2 3 2 4 2 2" xfId="52998" xr:uid="{00000000-0005-0000-0000-000004CF0000}"/>
    <cellStyle name="Normal 9 3 2 2 3 2 4 3" xfId="52999" xr:uid="{00000000-0005-0000-0000-000005CF0000}"/>
    <cellStyle name="Normal 9 3 2 2 3 2 5" xfId="53000" xr:uid="{00000000-0005-0000-0000-000006CF0000}"/>
    <cellStyle name="Normal 9 3 2 2 3 2 5 2" xfId="53001" xr:uid="{00000000-0005-0000-0000-000007CF0000}"/>
    <cellStyle name="Normal 9 3 2 2 3 2 6" xfId="53002" xr:uid="{00000000-0005-0000-0000-000008CF0000}"/>
    <cellStyle name="Normal 9 3 2 2 3 2 6 2" xfId="53003" xr:uid="{00000000-0005-0000-0000-000009CF0000}"/>
    <cellStyle name="Normal 9 3 2 2 3 2 7" xfId="53004" xr:uid="{00000000-0005-0000-0000-00000ACF0000}"/>
    <cellStyle name="Normal 9 3 2 2 3 3" xfId="53005" xr:uid="{00000000-0005-0000-0000-00000BCF0000}"/>
    <cellStyle name="Normal 9 3 2 2 3 3 2" xfId="53006" xr:uid="{00000000-0005-0000-0000-00000CCF0000}"/>
    <cellStyle name="Normal 9 3 2 2 3 3 2 2" xfId="53007" xr:uid="{00000000-0005-0000-0000-00000DCF0000}"/>
    <cellStyle name="Normal 9 3 2 2 3 3 2 2 2" xfId="53008" xr:uid="{00000000-0005-0000-0000-00000ECF0000}"/>
    <cellStyle name="Normal 9 3 2 2 3 3 2 3" xfId="53009" xr:uid="{00000000-0005-0000-0000-00000FCF0000}"/>
    <cellStyle name="Normal 9 3 2 2 3 3 3" xfId="53010" xr:uid="{00000000-0005-0000-0000-000010CF0000}"/>
    <cellStyle name="Normal 9 3 2 2 3 3 3 2" xfId="53011" xr:uid="{00000000-0005-0000-0000-000011CF0000}"/>
    <cellStyle name="Normal 9 3 2 2 3 3 3 2 2" xfId="53012" xr:uid="{00000000-0005-0000-0000-000012CF0000}"/>
    <cellStyle name="Normal 9 3 2 2 3 3 3 3" xfId="53013" xr:uid="{00000000-0005-0000-0000-000013CF0000}"/>
    <cellStyle name="Normal 9 3 2 2 3 3 4" xfId="53014" xr:uid="{00000000-0005-0000-0000-000014CF0000}"/>
    <cellStyle name="Normal 9 3 2 2 3 3 4 2" xfId="53015" xr:uid="{00000000-0005-0000-0000-000015CF0000}"/>
    <cellStyle name="Normal 9 3 2 2 3 3 5" xfId="53016" xr:uid="{00000000-0005-0000-0000-000016CF0000}"/>
    <cellStyle name="Normal 9 3 2 2 3 4" xfId="53017" xr:uid="{00000000-0005-0000-0000-000017CF0000}"/>
    <cellStyle name="Normal 9 3 2 2 3 4 2" xfId="53018" xr:uid="{00000000-0005-0000-0000-000018CF0000}"/>
    <cellStyle name="Normal 9 3 2 2 3 4 2 2" xfId="53019" xr:uid="{00000000-0005-0000-0000-000019CF0000}"/>
    <cellStyle name="Normal 9 3 2 2 3 4 3" xfId="53020" xr:uid="{00000000-0005-0000-0000-00001ACF0000}"/>
    <cellStyle name="Normal 9 3 2 2 3 5" xfId="53021" xr:uid="{00000000-0005-0000-0000-00001BCF0000}"/>
    <cellStyle name="Normal 9 3 2 2 3 5 2" xfId="53022" xr:uid="{00000000-0005-0000-0000-00001CCF0000}"/>
    <cellStyle name="Normal 9 3 2 2 3 5 2 2" xfId="53023" xr:uid="{00000000-0005-0000-0000-00001DCF0000}"/>
    <cellStyle name="Normal 9 3 2 2 3 5 3" xfId="53024" xr:uid="{00000000-0005-0000-0000-00001ECF0000}"/>
    <cellStyle name="Normal 9 3 2 2 3 6" xfId="53025" xr:uid="{00000000-0005-0000-0000-00001FCF0000}"/>
    <cellStyle name="Normal 9 3 2 2 3 6 2" xfId="53026" xr:uid="{00000000-0005-0000-0000-000020CF0000}"/>
    <cellStyle name="Normal 9 3 2 2 3 7" xfId="53027" xr:uid="{00000000-0005-0000-0000-000021CF0000}"/>
    <cellStyle name="Normal 9 3 2 2 3 7 2" xfId="53028" xr:uid="{00000000-0005-0000-0000-000022CF0000}"/>
    <cellStyle name="Normal 9 3 2 2 3 8" xfId="53029" xr:uid="{00000000-0005-0000-0000-000023CF0000}"/>
    <cellStyle name="Normal 9 3 2 2 4" xfId="53030" xr:uid="{00000000-0005-0000-0000-000024CF0000}"/>
    <cellStyle name="Normal 9 3 2 2 4 2" xfId="53031" xr:uid="{00000000-0005-0000-0000-000025CF0000}"/>
    <cellStyle name="Normal 9 3 2 2 4 2 2" xfId="53032" xr:uid="{00000000-0005-0000-0000-000026CF0000}"/>
    <cellStyle name="Normal 9 3 2 2 4 2 2 2" xfId="53033" xr:uid="{00000000-0005-0000-0000-000027CF0000}"/>
    <cellStyle name="Normal 9 3 2 2 4 2 2 2 2" xfId="53034" xr:uid="{00000000-0005-0000-0000-000028CF0000}"/>
    <cellStyle name="Normal 9 3 2 2 4 2 2 3" xfId="53035" xr:uid="{00000000-0005-0000-0000-000029CF0000}"/>
    <cellStyle name="Normal 9 3 2 2 4 2 3" xfId="53036" xr:uid="{00000000-0005-0000-0000-00002ACF0000}"/>
    <cellStyle name="Normal 9 3 2 2 4 2 3 2" xfId="53037" xr:uid="{00000000-0005-0000-0000-00002BCF0000}"/>
    <cellStyle name="Normal 9 3 2 2 4 2 3 2 2" xfId="53038" xr:uid="{00000000-0005-0000-0000-00002CCF0000}"/>
    <cellStyle name="Normal 9 3 2 2 4 2 3 3" xfId="53039" xr:uid="{00000000-0005-0000-0000-00002DCF0000}"/>
    <cellStyle name="Normal 9 3 2 2 4 2 4" xfId="53040" xr:uid="{00000000-0005-0000-0000-00002ECF0000}"/>
    <cellStyle name="Normal 9 3 2 2 4 2 4 2" xfId="53041" xr:uid="{00000000-0005-0000-0000-00002FCF0000}"/>
    <cellStyle name="Normal 9 3 2 2 4 2 5" xfId="53042" xr:uid="{00000000-0005-0000-0000-000030CF0000}"/>
    <cellStyle name="Normal 9 3 2 2 4 3" xfId="53043" xr:uid="{00000000-0005-0000-0000-000031CF0000}"/>
    <cellStyle name="Normal 9 3 2 2 4 3 2" xfId="53044" xr:uid="{00000000-0005-0000-0000-000032CF0000}"/>
    <cellStyle name="Normal 9 3 2 2 4 3 2 2" xfId="53045" xr:uid="{00000000-0005-0000-0000-000033CF0000}"/>
    <cellStyle name="Normal 9 3 2 2 4 3 3" xfId="53046" xr:uid="{00000000-0005-0000-0000-000034CF0000}"/>
    <cellStyle name="Normal 9 3 2 2 4 4" xfId="53047" xr:uid="{00000000-0005-0000-0000-000035CF0000}"/>
    <cellStyle name="Normal 9 3 2 2 4 4 2" xfId="53048" xr:uid="{00000000-0005-0000-0000-000036CF0000}"/>
    <cellStyle name="Normal 9 3 2 2 4 4 2 2" xfId="53049" xr:uid="{00000000-0005-0000-0000-000037CF0000}"/>
    <cellStyle name="Normal 9 3 2 2 4 4 3" xfId="53050" xr:uid="{00000000-0005-0000-0000-000038CF0000}"/>
    <cellStyle name="Normal 9 3 2 2 4 5" xfId="53051" xr:uid="{00000000-0005-0000-0000-000039CF0000}"/>
    <cellStyle name="Normal 9 3 2 2 4 5 2" xfId="53052" xr:uid="{00000000-0005-0000-0000-00003ACF0000}"/>
    <cellStyle name="Normal 9 3 2 2 4 6" xfId="53053" xr:uid="{00000000-0005-0000-0000-00003BCF0000}"/>
    <cellStyle name="Normal 9 3 2 2 4 6 2" xfId="53054" xr:uid="{00000000-0005-0000-0000-00003CCF0000}"/>
    <cellStyle name="Normal 9 3 2 2 4 7" xfId="53055" xr:uid="{00000000-0005-0000-0000-00003DCF0000}"/>
    <cellStyle name="Normal 9 3 2 2 5" xfId="53056" xr:uid="{00000000-0005-0000-0000-00003ECF0000}"/>
    <cellStyle name="Normal 9 3 2 2 5 2" xfId="53057" xr:uid="{00000000-0005-0000-0000-00003FCF0000}"/>
    <cellStyle name="Normal 9 3 2 2 5 2 2" xfId="53058" xr:uid="{00000000-0005-0000-0000-000040CF0000}"/>
    <cellStyle name="Normal 9 3 2 2 5 2 2 2" xfId="53059" xr:uid="{00000000-0005-0000-0000-000041CF0000}"/>
    <cellStyle name="Normal 9 3 2 2 5 2 2 2 2" xfId="53060" xr:uid="{00000000-0005-0000-0000-000042CF0000}"/>
    <cellStyle name="Normal 9 3 2 2 5 2 2 3" xfId="53061" xr:uid="{00000000-0005-0000-0000-000043CF0000}"/>
    <cellStyle name="Normal 9 3 2 2 5 2 3" xfId="53062" xr:uid="{00000000-0005-0000-0000-000044CF0000}"/>
    <cellStyle name="Normal 9 3 2 2 5 2 3 2" xfId="53063" xr:uid="{00000000-0005-0000-0000-000045CF0000}"/>
    <cellStyle name="Normal 9 3 2 2 5 2 3 2 2" xfId="53064" xr:uid="{00000000-0005-0000-0000-000046CF0000}"/>
    <cellStyle name="Normal 9 3 2 2 5 2 3 3" xfId="53065" xr:uid="{00000000-0005-0000-0000-000047CF0000}"/>
    <cellStyle name="Normal 9 3 2 2 5 2 4" xfId="53066" xr:uid="{00000000-0005-0000-0000-000048CF0000}"/>
    <cellStyle name="Normal 9 3 2 2 5 2 4 2" xfId="53067" xr:uid="{00000000-0005-0000-0000-000049CF0000}"/>
    <cellStyle name="Normal 9 3 2 2 5 2 5" xfId="53068" xr:uid="{00000000-0005-0000-0000-00004ACF0000}"/>
    <cellStyle name="Normal 9 3 2 2 5 3" xfId="53069" xr:uid="{00000000-0005-0000-0000-00004BCF0000}"/>
    <cellStyle name="Normal 9 3 2 2 5 3 2" xfId="53070" xr:uid="{00000000-0005-0000-0000-00004CCF0000}"/>
    <cellStyle name="Normal 9 3 2 2 5 3 2 2" xfId="53071" xr:uid="{00000000-0005-0000-0000-00004DCF0000}"/>
    <cellStyle name="Normal 9 3 2 2 5 3 3" xfId="53072" xr:uid="{00000000-0005-0000-0000-00004ECF0000}"/>
    <cellStyle name="Normal 9 3 2 2 5 4" xfId="53073" xr:uid="{00000000-0005-0000-0000-00004FCF0000}"/>
    <cellStyle name="Normal 9 3 2 2 5 4 2" xfId="53074" xr:uid="{00000000-0005-0000-0000-000050CF0000}"/>
    <cellStyle name="Normal 9 3 2 2 5 4 2 2" xfId="53075" xr:uid="{00000000-0005-0000-0000-000051CF0000}"/>
    <cellStyle name="Normal 9 3 2 2 5 4 3" xfId="53076" xr:uid="{00000000-0005-0000-0000-000052CF0000}"/>
    <cellStyle name="Normal 9 3 2 2 5 5" xfId="53077" xr:uid="{00000000-0005-0000-0000-000053CF0000}"/>
    <cellStyle name="Normal 9 3 2 2 5 5 2" xfId="53078" xr:uid="{00000000-0005-0000-0000-000054CF0000}"/>
    <cellStyle name="Normal 9 3 2 2 5 6" xfId="53079" xr:uid="{00000000-0005-0000-0000-000055CF0000}"/>
    <cellStyle name="Normal 9 3 2 2 5 6 2" xfId="53080" xr:uid="{00000000-0005-0000-0000-000056CF0000}"/>
    <cellStyle name="Normal 9 3 2 2 5 7" xfId="53081" xr:uid="{00000000-0005-0000-0000-000057CF0000}"/>
    <cellStyle name="Normal 9 3 2 2 6" xfId="53082" xr:uid="{00000000-0005-0000-0000-000058CF0000}"/>
    <cellStyle name="Normal 9 3 2 2 6 2" xfId="53083" xr:uid="{00000000-0005-0000-0000-000059CF0000}"/>
    <cellStyle name="Normal 9 3 2 2 6 2 2" xfId="53084" xr:uid="{00000000-0005-0000-0000-00005ACF0000}"/>
    <cellStyle name="Normal 9 3 2 2 6 2 2 2" xfId="53085" xr:uid="{00000000-0005-0000-0000-00005BCF0000}"/>
    <cellStyle name="Normal 9 3 2 2 6 2 3" xfId="53086" xr:uid="{00000000-0005-0000-0000-00005CCF0000}"/>
    <cellStyle name="Normal 9 3 2 2 6 3" xfId="53087" xr:uid="{00000000-0005-0000-0000-00005DCF0000}"/>
    <cellStyle name="Normal 9 3 2 2 6 3 2" xfId="53088" xr:uid="{00000000-0005-0000-0000-00005ECF0000}"/>
    <cellStyle name="Normal 9 3 2 2 6 3 2 2" xfId="53089" xr:uid="{00000000-0005-0000-0000-00005FCF0000}"/>
    <cellStyle name="Normal 9 3 2 2 6 3 3" xfId="53090" xr:uid="{00000000-0005-0000-0000-000060CF0000}"/>
    <cellStyle name="Normal 9 3 2 2 6 4" xfId="53091" xr:uid="{00000000-0005-0000-0000-000061CF0000}"/>
    <cellStyle name="Normal 9 3 2 2 6 4 2" xfId="53092" xr:uid="{00000000-0005-0000-0000-000062CF0000}"/>
    <cellStyle name="Normal 9 3 2 2 6 5" xfId="53093" xr:uid="{00000000-0005-0000-0000-000063CF0000}"/>
    <cellStyle name="Normal 9 3 2 2 7" xfId="53094" xr:uid="{00000000-0005-0000-0000-000064CF0000}"/>
    <cellStyle name="Normal 9 3 2 2 7 2" xfId="53095" xr:uid="{00000000-0005-0000-0000-000065CF0000}"/>
    <cellStyle name="Normal 9 3 2 2 7 2 2" xfId="53096" xr:uid="{00000000-0005-0000-0000-000066CF0000}"/>
    <cellStyle name="Normal 9 3 2 2 7 2 2 2" xfId="53097" xr:uid="{00000000-0005-0000-0000-000067CF0000}"/>
    <cellStyle name="Normal 9 3 2 2 7 2 3" xfId="53098" xr:uid="{00000000-0005-0000-0000-000068CF0000}"/>
    <cellStyle name="Normal 9 3 2 2 7 3" xfId="53099" xr:uid="{00000000-0005-0000-0000-000069CF0000}"/>
    <cellStyle name="Normal 9 3 2 2 7 3 2" xfId="53100" xr:uid="{00000000-0005-0000-0000-00006ACF0000}"/>
    <cellStyle name="Normal 9 3 2 2 7 4" xfId="53101" xr:uid="{00000000-0005-0000-0000-00006BCF0000}"/>
    <cellStyle name="Normal 9 3 2 2 8" xfId="53102" xr:uid="{00000000-0005-0000-0000-00006CCF0000}"/>
    <cellStyle name="Normal 9 3 2 2 8 2" xfId="53103" xr:uid="{00000000-0005-0000-0000-00006DCF0000}"/>
    <cellStyle name="Normal 9 3 2 2 8 2 2" xfId="53104" xr:uid="{00000000-0005-0000-0000-00006ECF0000}"/>
    <cellStyle name="Normal 9 3 2 2 8 3" xfId="53105" xr:uid="{00000000-0005-0000-0000-00006FCF0000}"/>
    <cellStyle name="Normal 9 3 2 2 9" xfId="53106" xr:uid="{00000000-0005-0000-0000-000070CF0000}"/>
    <cellStyle name="Normal 9 3 2 2 9 2" xfId="53107" xr:uid="{00000000-0005-0000-0000-000071CF0000}"/>
    <cellStyle name="Normal 9 3 2 2 9 2 2" xfId="53108" xr:uid="{00000000-0005-0000-0000-000072CF0000}"/>
    <cellStyle name="Normal 9 3 2 2 9 3" xfId="53109" xr:uid="{00000000-0005-0000-0000-000073CF0000}"/>
    <cellStyle name="Normal 9 3 2 3" xfId="53110" xr:uid="{00000000-0005-0000-0000-000074CF0000}"/>
    <cellStyle name="Normal 9 3 2 3 10" xfId="53111" xr:uid="{00000000-0005-0000-0000-000075CF0000}"/>
    <cellStyle name="Normal 9 3 2 3 10 2" xfId="53112" xr:uid="{00000000-0005-0000-0000-000076CF0000}"/>
    <cellStyle name="Normal 9 3 2 3 11" xfId="53113" xr:uid="{00000000-0005-0000-0000-000077CF0000}"/>
    <cellStyle name="Normal 9 3 2 3 2" xfId="53114" xr:uid="{00000000-0005-0000-0000-000078CF0000}"/>
    <cellStyle name="Normal 9 3 2 3 2 2" xfId="53115" xr:uid="{00000000-0005-0000-0000-000079CF0000}"/>
    <cellStyle name="Normal 9 3 2 3 2 2 2" xfId="53116" xr:uid="{00000000-0005-0000-0000-00007ACF0000}"/>
    <cellStyle name="Normal 9 3 2 3 2 2 2 2" xfId="53117" xr:uid="{00000000-0005-0000-0000-00007BCF0000}"/>
    <cellStyle name="Normal 9 3 2 3 2 2 2 2 2" xfId="53118" xr:uid="{00000000-0005-0000-0000-00007CCF0000}"/>
    <cellStyle name="Normal 9 3 2 3 2 2 2 2 2 2" xfId="53119" xr:uid="{00000000-0005-0000-0000-00007DCF0000}"/>
    <cellStyle name="Normal 9 3 2 3 2 2 2 2 3" xfId="53120" xr:uid="{00000000-0005-0000-0000-00007ECF0000}"/>
    <cellStyle name="Normal 9 3 2 3 2 2 2 3" xfId="53121" xr:uid="{00000000-0005-0000-0000-00007FCF0000}"/>
    <cellStyle name="Normal 9 3 2 3 2 2 2 3 2" xfId="53122" xr:uid="{00000000-0005-0000-0000-000080CF0000}"/>
    <cellStyle name="Normal 9 3 2 3 2 2 2 3 2 2" xfId="53123" xr:uid="{00000000-0005-0000-0000-000081CF0000}"/>
    <cellStyle name="Normal 9 3 2 3 2 2 2 3 3" xfId="53124" xr:uid="{00000000-0005-0000-0000-000082CF0000}"/>
    <cellStyle name="Normal 9 3 2 3 2 2 2 4" xfId="53125" xr:uid="{00000000-0005-0000-0000-000083CF0000}"/>
    <cellStyle name="Normal 9 3 2 3 2 2 2 4 2" xfId="53126" xr:uid="{00000000-0005-0000-0000-000084CF0000}"/>
    <cellStyle name="Normal 9 3 2 3 2 2 2 5" xfId="53127" xr:uid="{00000000-0005-0000-0000-000085CF0000}"/>
    <cellStyle name="Normal 9 3 2 3 2 2 3" xfId="53128" xr:uid="{00000000-0005-0000-0000-000086CF0000}"/>
    <cellStyle name="Normal 9 3 2 3 2 2 3 2" xfId="53129" xr:uid="{00000000-0005-0000-0000-000087CF0000}"/>
    <cellStyle name="Normal 9 3 2 3 2 2 3 2 2" xfId="53130" xr:uid="{00000000-0005-0000-0000-000088CF0000}"/>
    <cellStyle name="Normal 9 3 2 3 2 2 3 3" xfId="53131" xr:uid="{00000000-0005-0000-0000-000089CF0000}"/>
    <cellStyle name="Normal 9 3 2 3 2 2 4" xfId="53132" xr:uid="{00000000-0005-0000-0000-00008ACF0000}"/>
    <cellStyle name="Normal 9 3 2 3 2 2 4 2" xfId="53133" xr:uid="{00000000-0005-0000-0000-00008BCF0000}"/>
    <cellStyle name="Normal 9 3 2 3 2 2 4 2 2" xfId="53134" xr:uid="{00000000-0005-0000-0000-00008CCF0000}"/>
    <cellStyle name="Normal 9 3 2 3 2 2 4 3" xfId="53135" xr:uid="{00000000-0005-0000-0000-00008DCF0000}"/>
    <cellStyle name="Normal 9 3 2 3 2 2 5" xfId="53136" xr:uid="{00000000-0005-0000-0000-00008ECF0000}"/>
    <cellStyle name="Normal 9 3 2 3 2 2 5 2" xfId="53137" xr:uid="{00000000-0005-0000-0000-00008FCF0000}"/>
    <cellStyle name="Normal 9 3 2 3 2 2 6" xfId="53138" xr:uid="{00000000-0005-0000-0000-000090CF0000}"/>
    <cellStyle name="Normal 9 3 2 3 2 2 6 2" xfId="53139" xr:uid="{00000000-0005-0000-0000-000091CF0000}"/>
    <cellStyle name="Normal 9 3 2 3 2 2 7" xfId="53140" xr:uid="{00000000-0005-0000-0000-000092CF0000}"/>
    <cellStyle name="Normal 9 3 2 3 2 3" xfId="53141" xr:uid="{00000000-0005-0000-0000-000093CF0000}"/>
    <cellStyle name="Normal 9 3 2 3 2 3 2" xfId="53142" xr:uid="{00000000-0005-0000-0000-000094CF0000}"/>
    <cellStyle name="Normal 9 3 2 3 2 3 2 2" xfId="53143" xr:uid="{00000000-0005-0000-0000-000095CF0000}"/>
    <cellStyle name="Normal 9 3 2 3 2 3 2 2 2" xfId="53144" xr:uid="{00000000-0005-0000-0000-000096CF0000}"/>
    <cellStyle name="Normal 9 3 2 3 2 3 2 3" xfId="53145" xr:uid="{00000000-0005-0000-0000-000097CF0000}"/>
    <cellStyle name="Normal 9 3 2 3 2 3 3" xfId="53146" xr:uid="{00000000-0005-0000-0000-000098CF0000}"/>
    <cellStyle name="Normal 9 3 2 3 2 3 3 2" xfId="53147" xr:uid="{00000000-0005-0000-0000-000099CF0000}"/>
    <cellStyle name="Normal 9 3 2 3 2 3 3 2 2" xfId="53148" xr:uid="{00000000-0005-0000-0000-00009ACF0000}"/>
    <cellStyle name="Normal 9 3 2 3 2 3 3 3" xfId="53149" xr:uid="{00000000-0005-0000-0000-00009BCF0000}"/>
    <cellStyle name="Normal 9 3 2 3 2 3 4" xfId="53150" xr:uid="{00000000-0005-0000-0000-00009CCF0000}"/>
    <cellStyle name="Normal 9 3 2 3 2 3 4 2" xfId="53151" xr:uid="{00000000-0005-0000-0000-00009DCF0000}"/>
    <cellStyle name="Normal 9 3 2 3 2 3 5" xfId="53152" xr:uid="{00000000-0005-0000-0000-00009ECF0000}"/>
    <cellStyle name="Normal 9 3 2 3 2 4" xfId="53153" xr:uid="{00000000-0005-0000-0000-00009FCF0000}"/>
    <cellStyle name="Normal 9 3 2 3 2 4 2" xfId="53154" xr:uid="{00000000-0005-0000-0000-0000A0CF0000}"/>
    <cellStyle name="Normal 9 3 2 3 2 4 2 2" xfId="53155" xr:uid="{00000000-0005-0000-0000-0000A1CF0000}"/>
    <cellStyle name="Normal 9 3 2 3 2 4 3" xfId="53156" xr:uid="{00000000-0005-0000-0000-0000A2CF0000}"/>
    <cellStyle name="Normal 9 3 2 3 2 5" xfId="53157" xr:uid="{00000000-0005-0000-0000-0000A3CF0000}"/>
    <cellStyle name="Normal 9 3 2 3 2 5 2" xfId="53158" xr:uid="{00000000-0005-0000-0000-0000A4CF0000}"/>
    <cellStyle name="Normal 9 3 2 3 2 5 2 2" xfId="53159" xr:uid="{00000000-0005-0000-0000-0000A5CF0000}"/>
    <cellStyle name="Normal 9 3 2 3 2 5 3" xfId="53160" xr:uid="{00000000-0005-0000-0000-0000A6CF0000}"/>
    <cellStyle name="Normal 9 3 2 3 2 6" xfId="53161" xr:uid="{00000000-0005-0000-0000-0000A7CF0000}"/>
    <cellStyle name="Normal 9 3 2 3 2 6 2" xfId="53162" xr:uid="{00000000-0005-0000-0000-0000A8CF0000}"/>
    <cellStyle name="Normal 9 3 2 3 2 7" xfId="53163" xr:uid="{00000000-0005-0000-0000-0000A9CF0000}"/>
    <cellStyle name="Normal 9 3 2 3 2 7 2" xfId="53164" xr:uid="{00000000-0005-0000-0000-0000AACF0000}"/>
    <cellStyle name="Normal 9 3 2 3 2 8" xfId="53165" xr:uid="{00000000-0005-0000-0000-0000ABCF0000}"/>
    <cellStyle name="Normal 9 3 2 3 3" xfId="53166" xr:uid="{00000000-0005-0000-0000-0000ACCF0000}"/>
    <cellStyle name="Normal 9 3 2 3 3 2" xfId="53167" xr:uid="{00000000-0005-0000-0000-0000ADCF0000}"/>
    <cellStyle name="Normal 9 3 2 3 3 2 2" xfId="53168" xr:uid="{00000000-0005-0000-0000-0000AECF0000}"/>
    <cellStyle name="Normal 9 3 2 3 3 2 2 2" xfId="53169" xr:uid="{00000000-0005-0000-0000-0000AFCF0000}"/>
    <cellStyle name="Normal 9 3 2 3 3 2 2 2 2" xfId="53170" xr:uid="{00000000-0005-0000-0000-0000B0CF0000}"/>
    <cellStyle name="Normal 9 3 2 3 3 2 2 3" xfId="53171" xr:uid="{00000000-0005-0000-0000-0000B1CF0000}"/>
    <cellStyle name="Normal 9 3 2 3 3 2 3" xfId="53172" xr:uid="{00000000-0005-0000-0000-0000B2CF0000}"/>
    <cellStyle name="Normal 9 3 2 3 3 2 3 2" xfId="53173" xr:uid="{00000000-0005-0000-0000-0000B3CF0000}"/>
    <cellStyle name="Normal 9 3 2 3 3 2 3 2 2" xfId="53174" xr:uid="{00000000-0005-0000-0000-0000B4CF0000}"/>
    <cellStyle name="Normal 9 3 2 3 3 2 3 3" xfId="53175" xr:uid="{00000000-0005-0000-0000-0000B5CF0000}"/>
    <cellStyle name="Normal 9 3 2 3 3 2 4" xfId="53176" xr:uid="{00000000-0005-0000-0000-0000B6CF0000}"/>
    <cellStyle name="Normal 9 3 2 3 3 2 4 2" xfId="53177" xr:uid="{00000000-0005-0000-0000-0000B7CF0000}"/>
    <cellStyle name="Normal 9 3 2 3 3 2 5" xfId="53178" xr:uid="{00000000-0005-0000-0000-0000B8CF0000}"/>
    <cellStyle name="Normal 9 3 2 3 3 3" xfId="53179" xr:uid="{00000000-0005-0000-0000-0000B9CF0000}"/>
    <cellStyle name="Normal 9 3 2 3 3 3 2" xfId="53180" xr:uid="{00000000-0005-0000-0000-0000BACF0000}"/>
    <cellStyle name="Normal 9 3 2 3 3 3 2 2" xfId="53181" xr:uid="{00000000-0005-0000-0000-0000BBCF0000}"/>
    <cellStyle name="Normal 9 3 2 3 3 3 3" xfId="53182" xr:uid="{00000000-0005-0000-0000-0000BCCF0000}"/>
    <cellStyle name="Normal 9 3 2 3 3 4" xfId="53183" xr:uid="{00000000-0005-0000-0000-0000BDCF0000}"/>
    <cellStyle name="Normal 9 3 2 3 3 4 2" xfId="53184" xr:uid="{00000000-0005-0000-0000-0000BECF0000}"/>
    <cellStyle name="Normal 9 3 2 3 3 4 2 2" xfId="53185" xr:uid="{00000000-0005-0000-0000-0000BFCF0000}"/>
    <cellStyle name="Normal 9 3 2 3 3 4 3" xfId="53186" xr:uid="{00000000-0005-0000-0000-0000C0CF0000}"/>
    <cellStyle name="Normal 9 3 2 3 3 5" xfId="53187" xr:uid="{00000000-0005-0000-0000-0000C1CF0000}"/>
    <cellStyle name="Normal 9 3 2 3 3 5 2" xfId="53188" xr:uid="{00000000-0005-0000-0000-0000C2CF0000}"/>
    <cellStyle name="Normal 9 3 2 3 3 6" xfId="53189" xr:uid="{00000000-0005-0000-0000-0000C3CF0000}"/>
    <cellStyle name="Normal 9 3 2 3 3 6 2" xfId="53190" xr:uid="{00000000-0005-0000-0000-0000C4CF0000}"/>
    <cellStyle name="Normal 9 3 2 3 3 7" xfId="53191" xr:uid="{00000000-0005-0000-0000-0000C5CF0000}"/>
    <cellStyle name="Normal 9 3 2 3 4" xfId="53192" xr:uid="{00000000-0005-0000-0000-0000C6CF0000}"/>
    <cellStyle name="Normal 9 3 2 3 4 2" xfId="53193" xr:uid="{00000000-0005-0000-0000-0000C7CF0000}"/>
    <cellStyle name="Normal 9 3 2 3 4 2 2" xfId="53194" xr:uid="{00000000-0005-0000-0000-0000C8CF0000}"/>
    <cellStyle name="Normal 9 3 2 3 4 2 2 2" xfId="53195" xr:uid="{00000000-0005-0000-0000-0000C9CF0000}"/>
    <cellStyle name="Normal 9 3 2 3 4 2 2 2 2" xfId="53196" xr:uid="{00000000-0005-0000-0000-0000CACF0000}"/>
    <cellStyle name="Normal 9 3 2 3 4 2 2 3" xfId="53197" xr:uid="{00000000-0005-0000-0000-0000CBCF0000}"/>
    <cellStyle name="Normal 9 3 2 3 4 2 3" xfId="53198" xr:uid="{00000000-0005-0000-0000-0000CCCF0000}"/>
    <cellStyle name="Normal 9 3 2 3 4 2 3 2" xfId="53199" xr:uid="{00000000-0005-0000-0000-0000CDCF0000}"/>
    <cellStyle name="Normal 9 3 2 3 4 2 3 2 2" xfId="53200" xr:uid="{00000000-0005-0000-0000-0000CECF0000}"/>
    <cellStyle name="Normal 9 3 2 3 4 2 3 3" xfId="53201" xr:uid="{00000000-0005-0000-0000-0000CFCF0000}"/>
    <cellStyle name="Normal 9 3 2 3 4 2 4" xfId="53202" xr:uid="{00000000-0005-0000-0000-0000D0CF0000}"/>
    <cellStyle name="Normal 9 3 2 3 4 2 4 2" xfId="53203" xr:uid="{00000000-0005-0000-0000-0000D1CF0000}"/>
    <cellStyle name="Normal 9 3 2 3 4 2 5" xfId="53204" xr:uid="{00000000-0005-0000-0000-0000D2CF0000}"/>
    <cellStyle name="Normal 9 3 2 3 4 3" xfId="53205" xr:uid="{00000000-0005-0000-0000-0000D3CF0000}"/>
    <cellStyle name="Normal 9 3 2 3 4 3 2" xfId="53206" xr:uid="{00000000-0005-0000-0000-0000D4CF0000}"/>
    <cellStyle name="Normal 9 3 2 3 4 3 2 2" xfId="53207" xr:uid="{00000000-0005-0000-0000-0000D5CF0000}"/>
    <cellStyle name="Normal 9 3 2 3 4 3 3" xfId="53208" xr:uid="{00000000-0005-0000-0000-0000D6CF0000}"/>
    <cellStyle name="Normal 9 3 2 3 4 4" xfId="53209" xr:uid="{00000000-0005-0000-0000-0000D7CF0000}"/>
    <cellStyle name="Normal 9 3 2 3 4 4 2" xfId="53210" xr:uid="{00000000-0005-0000-0000-0000D8CF0000}"/>
    <cellStyle name="Normal 9 3 2 3 4 4 2 2" xfId="53211" xr:uid="{00000000-0005-0000-0000-0000D9CF0000}"/>
    <cellStyle name="Normal 9 3 2 3 4 4 3" xfId="53212" xr:uid="{00000000-0005-0000-0000-0000DACF0000}"/>
    <cellStyle name="Normal 9 3 2 3 4 5" xfId="53213" xr:uid="{00000000-0005-0000-0000-0000DBCF0000}"/>
    <cellStyle name="Normal 9 3 2 3 4 5 2" xfId="53214" xr:uid="{00000000-0005-0000-0000-0000DCCF0000}"/>
    <cellStyle name="Normal 9 3 2 3 4 6" xfId="53215" xr:uid="{00000000-0005-0000-0000-0000DDCF0000}"/>
    <cellStyle name="Normal 9 3 2 3 4 6 2" xfId="53216" xr:uid="{00000000-0005-0000-0000-0000DECF0000}"/>
    <cellStyle name="Normal 9 3 2 3 4 7" xfId="53217" xr:uid="{00000000-0005-0000-0000-0000DFCF0000}"/>
    <cellStyle name="Normal 9 3 2 3 5" xfId="53218" xr:uid="{00000000-0005-0000-0000-0000E0CF0000}"/>
    <cellStyle name="Normal 9 3 2 3 5 2" xfId="53219" xr:uid="{00000000-0005-0000-0000-0000E1CF0000}"/>
    <cellStyle name="Normal 9 3 2 3 5 2 2" xfId="53220" xr:uid="{00000000-0005-0000-0000-0000E2CF0000}"/>
    <cellStyle name="Normal 9 3 2 3 5 2 2 2" xfId="53221" xr:uid="{00000000-0005-0000-0000-0000E3CF0000}"/>
    <cellStyle name="Normal 9 3 2 3 5 2 3" xfId="53222" xr:uid="{00000000-0005-0000-0000-0000E4CF0000}"/>
    <cellStyle name="Normal 9 3 2 3 5 3" xfId="53223" xr:uid="{00000000-0005-0000-0000-0000E5CF0000}"/>
    <cellStyle name="Normal 9 3 2 3 5 3 2" xfId="53224" xr:uid="{00000000-0005-0000-0000-0000E6CF0000}"/>
    <cellStyle name="Normal 9 3 2 3 5 3 2 2" xfId="53225" xr:uid="{00000000-0005-0000-0000-0000E7CF0000}"/>
    <cellStyle name="Normal 9 3 2 3 5 3 3" xfId="53226" xr:uid="{00000000-0005-0000-0000-0000E8CF0000}"/>
    <cellStyle name="Normal 9 3 2 3 5 4" xfId="53227" xr:uid="{00000000-0005-0000-0000-0000E9CF0000}"/>
    <cellStyle name="Normal 9 3 2 3 5 4 2" xfId="53228" xr:uid="{00000000-0005-0000-0000-0000EACF0000}"/>
    <cellStyle name="Normal 9 3 2 3 5 5" xfId="53229" xr:uid="{00000000-0005-0000-0000-0000EBCF0000}"/>
    <cellStyle name="Normal 9 3 2 3 6" xfId="53230" xr:uid="{00000000-0005-0000-0000-0000ECCF0000}"/>
    <cellStyle name="Normal 9 3 2 3 6 2" xfId="53231" xr:uid="{00000000-0005-0000-0000-0000EDCF0000}"/>
    <cellStyle name="Normal 9 3 2 3 6 2 2" xfId="53232" xr:uid="{00000000-0005-0000-0000-0000EECF0000}"/>
    <cellStyle name="Normal 9 3 2 3 6 2 2 2" xfId="53233" xr:uid="{00000000-0005-0000-0000-0000EFCF0000}"/>
    <cellStyle name="Normal 9 3 2 3 6 2 3" xfId="53234" xr:uid="{00000000-0005-0000-0000-0000F0CF0000}"/>
    <cellStyle name="Normal 9 3 2 3 6 3" xfId="53235" xr:uid="{00000000-0005-0000-0000-0000F1CF0000}"/>
    <cellStyle name="Normal 9 3 2 3 6 3 2" xfId="53236" xr:uid="{00000000-0005-0000-0000-0000F2CF0000}"/>
    <cellStyle name="Normal 9 3 2 3 6 4" xfId="53237" xr:uid="{00000000-0005-0000-0000-0000F3CF0000}"/>
    <cellStyle name="Normal 9 3 2 3 7" xfId="53238" xr:uid="{00000000-0005-0000-0000-0000F4CF0000}"/>
    <cellStyle name="Normal 9 3 2 3 7 2" xfId="53239" xr:uid="{00000000-0005-0000-0000-0000F5CF0000}"/>
    <cellStyle name="Normal 9 3 2 3 7 2 2" xfId="53240" xr:uid="{00000000-0005-0000-0000-0000F6CF0000}"/>
    <cellStyle name="Normal 9 3 2 3 7 3" xfId="53241" xr:uid="{00000000-0005-0000-0000-0000F7CF0000}"/>
    <cellStyle name="Normal 9 3 2 3 8" xfId="53242" xr:uid="{00000000-0005-0000-0000-0000F8CF0000}"/>
    <cellStyle name="Normal 9 3 2 3 8 2" xfId="53243" xr:uid="{00000000-0005-0000-0000-0000F9CF0000}"/>
    <cellStyle name="Normal 9 3 2 3 8 2 2" xfId="53244" xr:uid="{00000000-0005-0000-0000-0000FACF0000}"/>
    <cellStyle name="Normal 9 3 2 3 8 3" xfId="53245" xr:uid="{00000000-0005-0000-0000-0000FBCF0000}"/>
    <cellStyle name="Normal 9 3 2 3 9" xfId="53246" xr:uid="{00000000-0005-0000-0000-0000FCCF0000}"/>
    <cellStyle name="Normal 9 3 2 3 9 2" xfId="53247" xr:uid="{00000000-0005-0000-0000-0000FDCF0000}"/>
    <cellStyle name="Normal 9 3 2 4" xfId="53248" xr:uid="{00000000-0005-0000-0000-0000FECF0000}"/>
    <cellStyle name="Normal 9 3 2 4 10" xfId="53249" xr:uid="{00000000-0005-0000-0000-0000FFCF0000}"/>
    <cellStyle name="Normal 9 3 2 4 10 2" xfId="53250" xr:uid="{00000000-0005-0000-0000-000000D00000}"/>
    <cellStyle name="Normal 9 3 2 4 11" xfId="53251" xr:uid="{00000000-0005-0000-0000-000001D00000}"/>
    <cellStyle name="Normal 9 3 2 4 2" xfId="53252" xr:uid="{00000000-0005-0000-0000-000002D00000}"/>
    <cellStyle name="Normal 9 3 2 4 2 2" xfId="53253" xr:uid="{00000000-0005-0000-0000-000003D00000}"/>
    <cellStyle name="Normal 9 3 2 4 2 2 2" xfId="53254" xr:uid="{00000000-0005-0000-0000-000004D00000}"/>
    <cellStyle name="Normal 9 3 2 4 2 2 2 2" xfId="53255" xr:uid="{00000000-0005-0000-0000-000005D00000}"/>
    <cellStyle name="Normal 9 3 2 4 2 2 2 2 2" xfId="53256" xr:uid="{00000000-0005-0000-0000-000006D00000}"/>
    <cellStyle name="Normal 9 3 2 4 2 2 2 2 2 2" xfId="53257" xr:uid="{00000000-0005-0000-0000-000007D00000}"/>
    <cellStyle name="Normal 9 3 2 4 2 2 2 2 3" xfId="53258" xr:uid="{00000000-0005-0000-0000-000008D00000}"/>
    <cellStyle name="Normal 9 3 2 4 2 2 2 3" xfId="53259" xr:uid="{00000000-0005-0000-0000-000009D00000}"/>
    <cellStyle name="Normal 9 3 2 4 2 2 2 3 2" xfId="53260" xr:uid="{00000000-0005-0000-0000-00000AD00000}"/>
    <cellStyle name="Normal 9 3 2 4 2 2 2 3 2 2" xfId="53261" xr:uid="{00000000-0005-0000-0000-00000BD00000}"/>
    <cellStyle name="Normal 9 3 2 4 2 2 2 3 3" xfId="53262" xr:uid="{00000000-0005-0000-0000-00000CD00000}"/>
    <cellStyle name="Normal 9 3 2 4 2 2 2 4" xfId="53263" xr:uid="{00000000-0005-0000-0000-00000DD00000}"/>
    <cellStyle name="Normal 9 3 2 4 2 2 2 4 2" xfId="53264" xr:uid="{00000000-0005-0000-0000-00000ED00000}"/>
    <cellStyle name="Normal 9 3 2 4 2 2 2 5" xfId="53265" xr:uid="{00000000-0005-0000-0000-00000FD00000}"/>
    <cellStyle name="Normal 9 3 2 4 2 2 3" xfId="53266" xr:uid="{00000000-0005-0000-0000-000010D00000}"/>
    <cellStyle name="Normal 9 3 2 4 2 2 3 2" xfId="53267" xr:uid="{00000000-0005-0000-0000-000011D00000}"/>
    <cellStyle name="Normal 9 3 2 4 2 2 3 2 2" xfId="53268" xr:uid="{00000000-0005-0000-0000-000012D00000}"/>
    <cellStyle name="Normal 9 3 2 4 2 2 3 3" xfId="53269" xr:uid="{00000000-0005-0000-0000-000013D00000}"/>
    <cellStyle name="Normal 9 3 2 4 2 2 4" xfId="53270" xr:uid="{00000000-0005-0000-0000-000014D00000}"/>
    <cellStyle name="Normal 9 3 2 4 2 2 4 2" xfId="53271" xr:uid="{00000000-0005-0000-0000-000015D00000}"/>
    <cellStyle name="Normal 9 3 2 4 2 2 4 2 2" xfId="53272" xr:uid="{00000000-0005-0000-0000-000016D00000}"/>
    <cellStyle name="Normal 9 3 2 4 2 2 4 3" xfId="53273" xr:uid="{00000000-0005-0000-0000-000017D00000}"/>
    <cellStyle name="Normal 9 3 2 4 2 2 5" xfId="53274" xr:uid="{00000000-0005-0000-0000-000018D00000}"/>
    <cellStyle name="Normal 9 3 2 4 2 2 5 2" xfId="53275" xr:uid="{00000000-0005-0000-0000-000019D00000}"/>
    <cellStyle name="Normal 9 3 2 4 2 2 6" xfId="53276" xr:uid="{00000000-0005-0000-0000-00001AD00000}"/>
    <cellStyle name="Normal 9 3 2 4 2 2 6 2" xfId="53277" xr:uid="{00000000-0005-0000-0000-00001BD00000}"/>
    <cellStyle name="Normal 9 3 2 4 2 2 7" xfId="53278" xr:uid="{00000000-0005-0000-0000-00001CD00000}"/>
    <cellStyle name="Normal 9 3 2 4 2 3" xfId="53279" xr:uid="{00000000-0005-0000-0000-00001DD00000}"/>
    <cellStyle name="Normal 9 3 2 4 2 3 2" xfId="53280" xr:uid="{00000000-0005-0000-0000-00001ED00000}"/>
    <cellStyle name="Normal 9 3 2 4 2 3 2 2" xfId="53281" xr:uid="{00000000-0005-0000-0000-00001FD00000}"/>
    <cellStyle name="Normal 9 3 2 4 2 3 2 2 2" xfId="53282" xr:uid="{00000000-0005-0000-0000-000020D00000}"/>
    <cellStyle name="Normal 9 3 2 4 2 3 2 3" xfId="53283" xr:uid="{00000000-0005-0000-0000-000021D00000}"/>
    <cellStyle name="Normal 9 3 2 4 2 3 3" xfId="53284" xr:uid="{00000000-0005-0000-0000-000022D00000}"/>
    <cellStyle name="Normal 9 3 2 4 2 3 3 2" xfId="53285" xr:uid="{00000000-0005-0000-0000-000023D00000}"/>
    <cellStyle name="Normal 9 3 2 4 2 3 3 2 2" xfId="53286" xr:uid="{00000000-0005-0000-0000-000024D00000}"/>
    <cellStyle name="Normal 9 3 2 4 2 3 3 3" xfId="53287" xr:uid="{00000000-0005-0000-0000-000025D00000}"/>
    <cellStyle name="Normal 9 3 2 4 2 3 4" xfId="53288" xr:uid="{00000000-0005-0000-0000-000026D00000}"/>
    <cellStyle name="Normal 9 3 2 4 2 3 4 2" xfId="53289" xr:uid="{00000000-0005-0000-0000-000027D00000}"/>
    <cellStyle name="Normal 9 3 2 4 2 3 5" xfId="53290" xr:uid="{00000000-0005-0000-0000-000028D00000}"/>
    <cellStyle name="Normal 9 3 2 4 2 4" xfId="53291" xr:uid="{00000000-0005-0000-0000-000029D00000}"/>
    <cellStyle name="Normal 9 3 2 4 2 4 2" xfId="53292" xr:uid="{00000000-0005-0000-0000-00002AD00000}"/>
    <cellStyle name="Normal 9 3 2 4 2 4 2 2" xfId="53293" xr:uid="{00000000-0005-0000-0000-00002BD00000}"/>
    <cellStyle name="Normal 9 3 2 4 2 4 3" xfId="53294" xr:uid="{00000000-0005-0000-0000-00002CD00000}"/>
    <cellStyle name="Normal 9 3 2 4 2 5" xfId="53295" xr:uid="{00000000-0005-0000-0000-00002DD00000}"/>
    <cellStyle name="Normal 9 3 2 4 2 5 2" xfId="53296" xr:uid="{00000000-0005-0000-0000-00002ED00000}"/>
    <cellStyle name="Normal 9 3 2 4 2 5 2 2" xfId="53297" xr:uid="{00000000-0005-0000-0000-00002FD00000}"/>
    <cellStyle name="Normal 9 3 2 4 2 5 3" xfId="53298" xr:uid="{00000000-0005-0000-0000-000030D00000}"/>
    <cellStyle name="Normal 9 3 2 4 2 6" xfId="53299" xr:uid="{00000000-0005-0000-0000-000031D00000}"/>
    <cellStyle name="Normal 9 3 2 4 2 6 2" xfId="53300" xr:uid="{00000000-0005-0000-0000-000032D00000}"/>
    <cellStyle name="Normal 9 3 2 4 2 7" xfId="53301" xr:uid="{00000000-0005-0000-0000-000033D00000}"/>
    <cellStyle name="Normal 9 3 2 4 2 7 2" xfId="53302" xr:uid="{00000000-0005-0000-0000-000034D00000}"/>
    <cellStyle name="Normal 9 3 2 4 2 8" xfId="53303" xr:uid="{00000000-0005-0000-0000-000035D00000}"/>
    <cellStyle name="Normal 9 3 2 4 3" xfId="53304" xr:uid="{00000000-0005-0000-0000-000036D00000}"/>
    <cellStyle name="Normal 9 3 2 4 3 2" xfId="53305" xr:uid="{00000000-0005-0000-0000-000037D00000}"/>
    <cellStyle name="Normal 9 3 2 4 3 2 2" xfId="53306" xr:uid="{00000000-0005-0000-0000-000038D00000}"/>
    <cellStyle name="Normal 9 3 2 4 3 2 2 2" xfId="53307" xr:uid="{00000000-0005-0000-0000-000039D00000}"/>
    <cellStyle name="Normal 9 3 2 4 3 2 2 2 2" xfId="53308" xr:uid="{00000000-0005-0000-0000-00003AD00000}"/>
    <cellStyle name="Normal 9 3 2 4 3 2 2 3" xfId="53309" xr:uid="{00000000-0005-0000-0000-00003BD00000}"/>
    <cellStyle name="Normal 9 3 2 4 3 2 3" xfId="53310" xr:uid="{00000000-0005-0000-0000-00003CD00000}"/>
    <cellStyle name="Normal 9 3 2 4 3 2 3 2" xfId="53311" xr:uid="{00000000-0005-0000-0000-00003DD00000}"/>
    <cellStyle name="Normal 9 3 2 4 3 2 3 2 2" xfId="53312" xr:uid="{00000000-0005-0000-0000-00003ED00000}"/>
    <cellStyle name="Normal 9 3 2 4 3 2 3 3" xfId="53313" xr:uid="{00000000-0005-0000-0000-00003FD00000}"/>
    <cellStyle name="Normal 9 3 2 4 3 2 4" xfId="53314" xr:uid="{00000000-0005-0000-0000-000040D00000}"/>
    <cellStyle name="Normal 9 3 2 4 3 2 4 2" xfId="53315" xr:uid="{00000000-0005-0000-0000-000041D00000}"/>
    <cellStyle name="Normal 9 3 2 4 3 2 5" xfId="53316" xr:uid="{00000000-0005-0000-0000-000042D00000}"/>
    <cellStyle name="Normal 9 3 2 4 3 3" xfId="53317" xr:uid="{00000000-0005-0000-0000-000043D00000}"/>
    <cellStyle name="Normal 9 3 2 4 3 3 2" xfId="53318" xr:uid="{00000000-0005-0000-0000-000044D00000}"/>
    <cellStyle name="Normal 9 3 2 4 3 3 2 2" xfId="53319" xr:uid="{00000000-0005-0000-0000-000045D00000}"/>
    <cellStyle name="Normal 9 3 2 4 3 3 3" xfId="53320" xr:uid="{00000000-0005-0000-0000-000046D00000}"/>
    <cellStyle name="Normal 9 3 2 4 3 4" xfId="53321" xr:uid="{00000000-0005-0000-0000-000047D00000}"/>
    <cellStyle name="Normal 9 3 2 4 3 4 2" xfId="53322" xr:uid="{00000000-0005-0000-0000-000048D00000}"/>
    <cellStyle name="Normal 9 3 2 4 3 4 2 2" xfId="53323" xr:uid="{00000000-0005-0000-0000-000049D00000}"/>
    <cellStyle name="Normal 9 3 2 4 3 4 3" xfId="53324" xr:uid="{00000000-0005-0000-0000-00004AD00000}"/>
    <cellStyle name="Normal 9 3 2 4 3 5" xfId="53325" xr:uid="{00000000-0005-0000-0000-00004BD00000}"/>
    <cellStyle name="Normal 9 3 2 4 3 5 2" xfId="53326" xr:uid="{00000000-0005-0000-0000-00004CD00000}"/>
    <cellStyle name="Normal 9 3 2 4 3 6" xfId="53327" xr:uid="{00000000-0005-0000-0000-00004DD00000}"/>
    <cellStyle name="Normal 9 3 2 4 3 6 2" xfId="53328" xr:uid="{00000000-0005-0000-0000-00004ED00000}"/>
    <cellStyle name="Normal 9 3 2 4 3 7" xfId="53329" xr:uid="{00000000-0005-0000-0000-00004FD00000}"/>
    <cellStyle name="Normal 9 3 2 4 4" xfId="53330" xr:uid="{00000000-0005-0000-0000-000050D00000}"/>
    <cellStyle name="Normal 9 3 2 4 4 2" xfId="53331" xr:uid="{00000000-0005-0000-0000-000051D00000}"/>
    <cellStyle name="Normal 9 3 2 4 4 2 2" xfId="53332" xr:uid="{00000000-0005-0000-0000-000052D00000}"/>
    <cellStyle name="Normal 9 3 2 4 4 2 2 2" xfId="53333" xr:uid="{00000000-0005-0000-0000-000053D00000}"/>
    <cellStyle name="Normal 9 3 2 4 4 2 2 2 2" xfId="53334" xr:uid="{00000000-0005-0000-0000-000054D00000}"/>
    <cellStyle name="Normal 9 3 2 4 4 2 2 3" xfId="53335" xr:uid="{00000000-0005-0000-0000-000055D00000}"/>
    <cellStyle name="Normal 9 3 2 4 4 2 3" xfId="53336" xr:uid="{00000000-0005-0000-0000-000056D00000}"/>
    <cellStyle name="Normal 9 3 2 4 4 2 3 2" xfId="53337" xr:uid="{00000000-0005-0000-0000-000057D00000}"/>
    <cellStyle name="Normal 9 3 2 4 4 2 3 2 2" xfId="53338" xr:uid="{00000000-0005-0000-0000-000058D00000}"/>
    <cellStyle name="Normal 9 3 2 4 4 2 3 3" xfId="53339" xr:uid="{00000000-0005-0000-0000-000059D00000}"/>
    <cellStyle name="Normal 9 3 2 4 4 2 4" xfId="53340" xr:uid="{00000000-0005-0000-0000-00005AD00000}"/>
    <cellStyle name="Normal 9 3 2 4 4 2 4 2" xfId="53341" xr:uid="{00000000-0005-0000-0000-00005BD00000}"/>
    <cellStyle name="Normal 9 3 2 4 4 2 5" xfId="53342" xr:uid="{00000000-0005-0000-0000-00005CD00000}"/>
    <cellStyle name="Normal 9 3 2 4 4 3" xfId="53343" xr:uid="{00000000-0005-0000-0000-00005DD00000}"/>
    <cellStyle name="Normal 9 3 2 4 4 3 2" xfId="53344" xr:uid="{00000000-0005-0000-0000-00005ED00000}"/>
    <cellStyle name="Normal 9 3 2 4 4 3 2 2" xfId="53345" xr:uid="{00000000-0005-0000-0000-00005FD00000}"/>
    <cellStyle name="Normal 9 3 2 4 4 3 3" xfId="53346" xr:uid="{00000000-0005-0000-0000-000060D00000}"/>
    <cellStyle name="Normal 9 3 2 4 4 4" xfId="53347" xr:uid="{00000000-0005-0000-0000-000061D00000}"/>
    <cellStyle name="Normal 9 3 2 4 4 4 2" xfId="53348" xr:uid="{00000000-0005-0000-0000-000062D00000}"/>
    <cellStyle name="Normal 9 3 2 4 4 4 2 2" xfId="53349" xr:uid="{00000000-0005-0000-0000-000063D00000}"/>
    <cellStyle name="Normal 9 3 2 4 4 4 3" xfId="53350" xr:uid="{00000000-0005-0000-0000-000064D00000}"/>
    <cellStyle name="Normal 9 3 2 4 4 5" xfId="53351" xr:uid="{00000000-0005-0000-0000-000065D00000}"/>
    <cellStyle name="Normal 9 3 2 4 4 5 2" xfId="53352" xr:uid="{00000000-0005-0000-0000-000066D00000}"/>
    <cellStyle name="Normal 9 3 2 4 4 6" xfId="53353" xr:uid="{00000000-0005-0000-0000-000067D00000}"/>
    <cellStyle name="Normal 9 3 2 4 4 6 2" xfId="53354" xr:uid="{00000000-0005-0000-0000-000068D00000}"/>
    <cellStyle name="Normal 9 3 2 4 4 7" xfId="53355" xr:uid="{00000000-0005-0000-0000-000069D00000}"/>
    <cellStyle name="Normal 9 3 2 4 5" xfId="53356" xr:uid="{00000000-0005-0000-0000-00006AD00000}"/>
    <cellStyle name="Normal 9 3 2 4 5 2" xfId="53357" xr:uid="{00000000-0005-0000-0000-00006BD00000}"/>
    <cellStyle name="Normal 9 3 2 4 5 2 2" xfId="53358" xr:uid="{00000000-0005-0000-0000-00006CD00000}"/>
    <cellStyle name="Normal 9 3 2 4 5 2 2 2" xfId="53359" xr:uid="{00000000-0005-0000-0000-00006DD00000}"/>
    <cellStyle name="Normal 9 3 2 4 5 2 3" xfId="53360" xr:uid="{00000000-0005-0000-0000-00006ED00000}"/>
    <cellStyle name="Normal 9 3 2 4 5 3" xfId="53361" xr:uid="{00000000-0005-0000-0000-00006FD00000}"/>
    <cellStyle name="Normal 9 3 2 4 5 3 2" xfId="53362" xr:uid="{00000000-0005-0000-0000-000070D00000}"/>
    <cellStyle name="Normal 9 3 2 4 5 3 2 2" xfId="53363" xr:uid="{00000000-0005-0000-0000-000071D00000}"/>
    <cellStyle name="Normal 9 3 2 4 5 3 3" xfId="53364" xr:uid="{00000000-0005-0000-0000-000072D00000}"/>
    <cellStyle name="Normal 9 3 2 4 5 4" xfId="53365" xr:uid="{00000000-0005-0000-0000-000073D00000}"/>
    <cellStyle name="Normal 9 3 2 4 5 4 2" xfId="53366" xr:uid="{00000000-0005-0000-0000-000074D00000}"/>
    <cellStyle name="Normal 9 3 2 4 5 5" xfId="53367" xr:uid="{00000000-0005-0000-0000-000075D00000}"/>
    <cellStyle name="Normal 9 3 2 4 6" xfId="53368" xr:uid="{00000000-0005-0000-0000-000076D00000}"/>
    <cellStyle name="Normal 9 3 2 4 6 2" xfId="53369" xr:uid="{00000000-0005-0000-0000-000077D00000}"/>
    <cellStyle name="Normal 9 3 2 4 6 2 2" xfId="53370" xr:uid="{00000000-0005-0000-0000-000078D00000}"/>
    <cellStyle name="Normal 9 3 2 4 6 2 2 2" xfId="53371" xr:uid="{00000000-0005-0000-0000-000079D00000}"/>
    <cellStyle name="Normal 9 3 2 4 6 2 3" xfId="53372" xr:uid="{00000000-0005-0000-0000-00007AD00000}"/>
    <cellStyle name="Normal 9 3 2 4 6 3" xfId="53373" xr:uid="{00000000-0005-0000-0000-00007BD00000}"/>
    <cellStyle name="Normal 9 3 2 4 6 3 2" xfId="53374" xr:uid="{00000000-0005-0000-0000-00007CD00000}"/>
    <cellStyle name="Normal 9 3 2 4 6 4" xfId="53375" xr:uid="{00000000-0005-0000-0000-00007DD00000}"/>
    <cellStyle name="Normal 9 3 2 4 7" xfId="53376" xr:uid="{00000000-0005-0000-0000-00007ED00000}"/>
    <cellStyle name="Normal 9 3 2 4 7 2" xfId="53377" xr:uid="{00000000-0005-0000-0000-00007FD00000}"/>
    <cellStyle name="Normal 9 3 2 4 7 2 2" xfId="53378" xr:uid="{00000000-0005-0000-0000-000080D00000}"/>
    <cellStyle name="Normal 9 3 2 4 7 3" xfId="53379" xr:uid="{00000000-0005-0000-0000-000081D00000}"/>
    <cellStyle name="Normal 9 3 2 4 8" xfId="53380" xr:uid="{00000000-0005-0000-0000-000082D00000}"/>
    <cellStyle name="Normal 9 3 2 4 8 2" xfId="53381" xr:uid="{00000000-0005-0000-0000-000083D00000}"/>
    <cellStyle name="Normal 9 3 2 4 8 2 2" xfId="53382" xr:uid="{00000000-0005-0000-0000-000084D00000}"/>
    <cellStyle name="Normal 9 3 2 4 8 3" xfId="53383" xr:uid="{00000000-0005-0000-0000-000085D00000}"/>
    <cellStyle name="Normal 9 3 2 4 9" xfId="53384" xr:uid="{00000000-0005-0000-0000-000086D00000}"/>
    <cellStyle name="Normal 9 3 2 4 9 2" xfId="53385" xr:uid="{00000000-0005-0000-0000-000087D00000}"/>
    <cellStyle name="Normal 9 3 2 5" xfId="53386" xr:uid="{00000000-0005-0000-0000-000088D00000}"/>
    <cellStyle name="Normal 9 3 2 5 10" xfId="53387" xr:uid="{00000000-0005-0000-0000-000089D00000}"/>
    <cellStyle name="Normal 9 3 2 5 10 2" xfId="53388" xr:uid="{00000000-0005-0000-0000-00008AD00000}"/>
    <cellStyle name="Normal 9 3 2 5 11" xfId="53389" xr:uid="{00000000-0005-0000-0000-00008BD00000}"/>
    <cellStyle name="Normal 9 3 2 5 2" xfId="53390" xr:uid="{00000000-0005-0000-0000-00008CD00000}"/>
    <cellStyle name="Normal 9 3 2 5 2 2" xfId="53391" xr:uid="{00000000-0005-0000-0000-00008DD00000}"/>
    <cellStyle name="Normal 9 3 2 5 2 2 2" xfId="53392" xr:uid="{00000000-0005-0000-0000-00008ED00000}"/>
    <cellStyle name="Normal 9 3 2 5 2 2 2 2" xfId="53393" xr:uid="{00000000-0005-0000-0000-00008FD00000}"/>
    <cellStyle name="Normal 9 3 2 5 2 2 2 2 2" xfId="53394" xr:uid="{00000000-0005-0000-0000-000090D00000}"/>
    <cellStyle name="Normal 9 3 2 5 2 2 2 2 2 2" xfId="53395" xr:uid="{00000000-0005-0000-0000-000091D00000}"/>
    <cellStyle name="Normal 9 3 2 5 2 2 2 2 3" xfId="53396" xr:uid="{00000000-0005-0000-0000-000092D00000}"/>
    <cellStyle name="Normal 9 3 2 5 2 2 2 3" xfId="53397" xr:uid="{00000000-0005-0000-0000-000093D00000}"/>
    <cellStyle name="Normal 9 3 2 5 2 2 2 3 2" xfId="53398" xr:uid="{00000000-0005-0000-0000-000094D00000}"/>
    <cellStyle name="Normal 9 3 2 5 2 2 2 3 2 2" xfId="53399" xr:uid="{00000000-0005-0000-0000-000095D00000}"/>
    <cellStyle name="Normal 9 3 2 5 2 2 2 3 3" xfId="53400" xr:uid="{00000000-0005-0000-0000-000096D00000}"/>
    <cellStyle name="Normal 9 3 2 5 2 2 2 4" xfId="53401" xr:uid="{00000000-0005-0000-0000-000097D00000}"/>
    <cellStyle name="Normal 9 3 2 5 2 2 2 4 2" xfId="53402" xr:uid="{00000000-0005-0000-0000-000098D00000}"/>
    <cellStyle name="Normal 9 3 2 5 2 2 2 5" xfId="53403" xr:uid="{00000000-0005-0000-0000-000099D00000}"/>
    <cellStyle name="Normal 9 3 2 5 2 2 3" xfId="53404" xr:uid="{00000000-0005-0000-0000-00009AD00000}"/>
    <cellStyle name="Normal 9 3 2 5 2 2 3 2" xfId="53405" xr:uid="{00000000-0005-0000-0000-00009BD00000}"/>
    <cellStyle name="Normal 9 3 2 5 2 2 3 2 2" xfId="53406" xr:uid="{00000000-0005-0000-0000-00009CD00000}"/>
    <cellStyle name="Normal 9 3 2 5 2 2 3 3" xfId="53407" xr:uid="{00000000-0005-0000-0000-00009DD00000}"/>
    <cellStyle name="Normal 9 3 2 5 2 2 4" xfId="53408" xr:uid="{00000000-0005-0000-0000-00009ED00000}"/>
    <cellStyle name="Normal 9 3 2 5 2 2 4 2" xfId="53409" xr:uid="{00000000-0005-0000-0000-00009FD00000}"/>
    <cellStyle name="Normal 9 3 2 5 2 2 4 2 2" xfId="53410" xr:uid="{00000000-0005-0000-0000-0000A0D00000}"/>
    <cellStyle name="Normal 9 3 2 5 2 2 4 3" xfId="53411" xr:uid="{00000000-0005-0000-0000-0000A1D00000}"/>
    <cellStyle name="Normal 9 3 2 5 2 2 5" xfId="53412" xr:uid="{00000000-0005-0000-0000-0000A2D00000}"/>
    <cellStyle name="Normal 9 3 2 5 2 2 5 2" xfId="53413" xr:uid="{00000000-0005-0000-0000-0000A3D00000}"/>
    <cellStyle name="Normal 9 3 2 5 2 2 6" xfId="53414" xr:uid="{00000000-0005-0000-0000-0000A4D00000}"/>
    <cellStyle name="Normal 9 3 2 5 2 2 6 2" xfId="53415" xr:uid="{00000000-0005-0000-0000-0000A5D00000}"/>
    <cellStyle name="Normal 9 3 2 5 2 2 7" xfId="53416" xr:uid="{00000000-0005-0000-0000-0000A6D00000}"/>
    <cellStyle name="Normal 9 3 2 5 2 3" xfId="53417" xr:uid="{00000000-0005-0000-0000-0000A7D00000}"/>
    <cellStyle name="Normal 9 3 2 5 2 3 2" xfId="53418" xr:uid="{00000000-0005-0000-0000-0000A8D00000}"/>
    <cellStyle name="Normal 9 3 2 5 2 3 2 2" xfId="53419" xr:uid="{00000000-0005-0000-0000-0000A9D00000}"/>
    <cellStyle name="Normal 9 3 2 5 2 3 2 2 2" xfId="53420" xr:uid="{00000000-0005-0000-0000-0000AAD00000}"/>
    <cellStyle name="Normal 9 3 2 5 2 3 2 3" xfId="53421" xr:uid="{00000000-0005-0000-0000-0000ABD00000}"/>
    <cellStyle name="Normal 9 3 2 5 2 3 3" xfId="53422" xr:uid="{00000000-0005-0000-0000-0000ACD00000}"/>
    <cellStyle name="Normal 9 3 2 5 2 3 3 2" xfId="53423" xr:uid="{00000000-0005-0000-0000-0000ADD00000}"/>
    <cellStyle name="Normal 9 3 2 5 2 3 3 2 2" xfId="53424" xr:uid="{00000000-0005-0000-0000-0000AED00000}"/>
    <cellStyle name="Normal 9 3 2 5 2 3 3 3" xfId="53425" xr:uid="{00000000-0005-0000-0000-0000AFD00000}"/>
    <cellStyle name="Normal 9 3 2 5 2 3 4" xfId="53426" xr:uid="{00000000-0005-0000-0000-0000B0D00000}"/>
    <cellStyle name="Normal 9 3 2 5 2 3 4 2" xfId="53427" xr:uid="{00000000-0005-0000-0000-0000B1D00000}"/>
    <cellStyle name="Normal 9 3 2 5 2 3 5" xfId="53428" xr:uid="{00000000-0005-0000-0000-0000B2D00000}"/>
    <cellStyle name="Normal 9 3 2 5 2 4" xfId="53429" xr:uid="{00000000-0005-0000-0000-0000B3D00000}"/>
    <cellStyle name="Normal 9 3 2 5 2 4 2" xfId="53430" xr:uid="{00000000-0005-0000-0000-0000B4D00000}"/>
    <cellStyle name="Normal 9 3 2 5 2 4 2 2" xfId="53431" xr:uid="{00000000-0005-0000-0000-0000B5D00000}"/>
    <cellStyle name="Normal 9 3 2 5 2 4 3" xfId="53432" xr:uid="{00000000-0005-0000-0000-0000B6D00000}"/>
    <cellStyle name="Normal 9 3 2 5 2 5" xfId="53433" xr:uid="{00000000-0005-0000-0000-0000B7D00000}"/>
    <cellStyle name="Normal 9 3 2 5 2 5 2" xfId="53434" xr:uid="{00000000-0005-0000-0000-0000B8D00000}"/>
    <cellStyle name="Normal 9 3 2 5 2 5 2 2" xfId="53435" xr:uid="{00000000-0005-0000-0000-0000B9D00000}"/>
    <cellStyle name="Normal 9 3 2 5 2 5 3" xfId="53436" xr:uid="{00000000-0005-0000-0000-0000BAD00000}"/>
    <cellStyle name="Normal 9 3 2 5 2 6" xfId="53437" xr:uid="{00000000-0005-0000-0000-0000BBD00000}"/>
    <cellStyle name="Normal 9 3 2 5 2 6 2" xfId="53438" xr:uid="{00000000-0005-0000-0000-0000BCD00000}"/>
    <cellStyle name="Normal 9 3 2 5 2 7" xfId="53439" xr:uid="{00000000-0005-0000-0000-0000BDD00000}"/>
    <cellStyle name="Normal 9 3 2 5 2 7 2" xfId="53440" xr:uid="{00000000-0005-0000-0000-0000BED00000}"/>
    <cellStyle name="Normal 9 3 2 5 2 8" xfId="53441" xr:uid="{00000000-0005-0000-0000-0000BFD00000}"/>
    <cellStyle name="Normal 9 3 2 5 3" xfId="53442" xr:uid="{00000000-0005-0000-0000-0000C0D00000}"/>
    <cellStyle name="Normal 9 3 2 5 3 2" xfId="53443" xr:uid="{00000000-0005-0000-0000-0000C1D00000}"/>
    <cellStyle name="Normal 9 3 2 5 3 2 2" xfId="53444" xr:uid="{00000000-0005-0000-0000-0000C2D00000}"/>
    <cellStyle name="Normal 9 3 2 5 3 2 2 2" xfId="53445" xr:uid="{00000000-0005-0000-0000-0000C3D00000}"/>
    <cellStyle name="Normal 9 3 2 5 3 2 2 2 2" xfId="53446" xr:uid="{00000000-0005-0000-0000-0000C4D00000}"/>
    <cellStyle name="Normal 9 3 2 5 3 2 2 3" xfId="53447" xr:uid="{00000000-0005-0000-0000-0000C5D00000}"/>
    <cellStyle name="Normal 9 3 2 5 3 2 3" xfId="53448" xr:uid="{00000000-0005-0000-0000-0000C6D00000}"/>
    <cellStyle name="Normal 9 3 2 5 3 2 3 2" xfId="53449" xr:uid="{00000000-0005-0000-0000-0000C7D00000}"/>
    <cellStyle name="Normal 9 3 2 5 3 2 3 2 2" xfId="53450" xr:uid="{00000000-0005-0000-0000-0000C8D00000}"/>
    <cellStyle name="Normal 9 3 2 5 3 2 3 3" xfId="53451" xr:uid="{00000000-0005-0000-0000-0000C9D00000}"/>
    <cellStyle name="Normal 9 3 2 5 3 2 4" xfId="53452" xr:uid="{00000000-0005-0000-0000-0000CAD00000}"/>
    <cellStyle name="Normal 9 3 2 5 3 2 4 2" xfId="53453" xr:uid="{00000000-0005-0000-0000-0000CBD00000}"/>
    <cellStyle name="Normal 9 3 2 5 3 2 5" xfId="53454" xr:uid="{00000000-0005-0000-0000-0000CCD00000}"/>
    <cellStyle name="Normal 9 3 2 5 3 3" xfId="53455" xr:uid="{00000000-0005-0000-0000-0000CDD00000}"/>
    <cellStyle name="Normal 9 3 2 5 3 3 2" xfId="53456" xr:uid="{00000000-0005-0000-0000-0000CED00000}"/>
    <cellStyle name="Normal 9 3 2 5 3 3 2 2" xfId="53457" xr:uid="{00000000-0005-0000-0000-0000CFD00000}"/>
    <cellStyle name="Normal 9 3 2 5 3 3 3" xfId="53458" xr:uid="{00000000-0005-0000-0000-0000D0D00000}"/>
    <cellStyle name="Normal 9 3 2 5 3 4" xfId="53459" xr:uid="{00000000-0005-0000-0000-0000D1D00000}"/>
    <cellStyle name="Normal 9 3 2 5 3 4 2" xfId="53460" xr:uid="{00000000-0005-0000-0000-0000D2D00000}"/>
    <cellStyle name="Normal 9 3 2 5 3 4 2 2" xfId="53461" xr:uid="{00000000-0005-0000-0000-0000D3D00000}"/>
    <cellStyle name="Normal 9 3 2 5 3 4 3" xfId="53462" xr:uid="{00000000-0005-0000-0000-0000D4D00000}"/>
    <cellStyle name="Normal 9 3 2 5 3 5" xfId="53463" xr:uid="{00000000-0005-0000-0000-0000D5D00000}"/>
    <cellStyle name="Normal 9 3 2 5 3 5 2" xfId="53464" xr:uid="{00000000-0005-0000-0000-0000D6D00000}"/>
    <cellStyle name="Normal 9 3 2 5 3 6" xfId="53465" xr:uid="{00000000-0005-0000-0000-0000D7D00000}"/>
    <cellStyle name="Normal 9 3 2 5 3 6 2" xfId="53466" xr:uid="{00000000-0005-0000-0000-0000D8D00000}"/>
    <cellStyle name="Normal 9 3 2 5 3 7" xfId="53467" xr:uid="{00000000-0005-0000-0000-0000D9D00000}"/>
    <cellStyle name="Normal 9 3 2 5 4" xfId="53468" xr:uid="{00000000-0005-0000-0000-0000DAD00000}"/>
    <cellStyle name="Normal 9 3 2 5 4 2" xfId="53469" xr:uid="{00000000-0005-0000-0000-0000DBD00000}"/>
    <cellStyle name="Normal 9 3 2 5 4 2 2" xfId="53470" xr:uid="{00000000-0005-0000-0000-0000DCD00000}"/>
    <cellStyle name="Normal 9 3 2 5 4 2 2 2" xfId="53471" xr:uid="{00000000-0005-0000-0000-0000DDD00000}"/>
    <cellStyle name="Normal 9 3 2 5 4 2 2 2 2" xfId="53472" xr:uid="{00000000-0005-0000-0000-0000DED00000}"/>
    <cellStyle name="Normal 9 3 2 5 4 2 2 3" xfId="53473" xr:uid="{00000000-0005-0000-0000-0000DFD00000}"/>
    <cellStyle name="Normal 9 3 2 5 4 2 3" xfId="53474" xr:uid="{00000000-0005-0000-0000-0000E0D00000}"/>
    <cellStyle name="Normal 9 3 2 5 4 2 3 2" xfId="53475" xr:uid="{00000000-0005-0000-0000-0000E1D00000}"/>
    <cellStyle name="Normal 9 3 2 5 4 2 3 2 2" xfId="53476" xr:uid="{00000000-0005-0000-0000-0000E2D00000}"/>
    <cellStyle name="Normal 9 3 2 5 4 2 3 3" xfId="53477" xr:uid="{00000000-0005-0000-0000-0000E3D00000}"/>
    <cellStyle name="Normal 9 3 2 5 4 2 4" xfId="53478" xr:uid="{00000000-0005-0000-0000-0000E4D00000}"/>
    <cellStyle name="Normal 9 3 2 5 4 2 4 2" xfId="53479" xr:uid="{00000000-0005-0000-0000-0000E5D00000}"/>
    <cellStyle name="Normal 9 3 2 5 4 2 5" xfId="53480" xr:uid="{00000000-0005-0000-0000-0000E6D00000}"/>
    <cellStyle name="Normal 9 3 2 5 4 3" xfId="53481" xr:uid="{00000000-0005-0000-0000-0000E7D00000}"/>
    <cellStyle name="Normal 9 3 2 5 4 3 2" xfId="53482" xr:uid="{00000000-0005-0000-0000-0000E8D00000}"/>
    <cellStyle name="Normal 9 3 2 5 4 3 2 2" xfId="53483" xr:uid="{00000000-0005-0000-0000-0000E9D00000}"/>
    <cellStyle name="Normal 9 3 2 5 4 3 3" xfId="53484" xr:uid="{00000000-0005-0000-0000-0000EAD00000}"/>
    <cellStyle name="Normal 9 3 2 5 4 4" xfId="53485" xr:uid="{00000000-0005-0000-0000-0000EBD00000}"/>
    <cellStyle name="Normal 9 3 2 5 4 4 2" xfId="53486" xr:uid="{00000000-0005-0000-0000-0000ECD00000}"/>
    <cellStyle name="Normal 9 3 2 5 4 4 2 2" xfId="53487" xr:uid="{00000000-0005-0000-0000-0000EDD00000}"/>
    <cellStyle name="Normal 9 3 2 5 4 4 3" xfId="53488" xr:uid="{00000000-0005-0000-0000-0000EED00000}"/>
    <cellStyle name="Normal 9 3 2 5 4 5" xfId="53489" xr:uid="{00000000-0005-0000-0000-0000EFD00000}"/>
    <cellStyle name="Normal 9 3 2 5 4 5 2" xfId="53490" xr:uid="{00000000-0005-0000-0000-0000F0D00000}"/>
    <cellStyle name="Normal 9 3 2 5 4 6" xfId="53491" xr:uid="{00000000-0005-0000-0000-0000F1D00000}"/>
    <cellStyle name="Normal 9 3 2 5 4 6 2" xfId="53492" xr:uid="{00000000-0005-0000-0000-0000F2D00000}"/>
    <cellStyle name="Normal 9 3 2 5 4 7" xfId="53493" xr:uid="{00000000-0005-0000-0000-0000F3D00000}"/>
    <cellStyle name="Normal 9 3 2 5 5" xfId="53494" xr:uid="{00000000-0005-0000-0000-0000F4D00000}"/>
    <cellStyle name="Normal 9 3 2 5 5 2" xfId="53495" xr:uid="{00000000-0005-0000-0000-0000F5D00000}"/>
    <cellStyle name="Normal 9 3 2 5 5 2 2" xfId="53496" xr:uid="{00000000-0005-0000-0000-0000F6D00000}"/>
    <cellStyle name="Normal 9 3 2 5 5 2 2 2" xfId="53497" xr:uid="{00000000-0005-0000-0000-0000F7D00000}"/>
    <cellStyle name="Normal 9 3 2 5 5 2 3" xfId="53498" xr:uid="{00000000-0005-0000-0000-0000F8D00000}"/>
    <cellStyle name="Normal 9 3 2 5 5 3" xfId="53499" xr:uid="{00000000-0005-0000-0000-0000F9D00000}"/>
    <cellStyle name="Normal 9 3 2 5 5 3 2" xfId="53500" xr:uid="{00000000-0005-0000-0000-0000FAD00000}"/>
    <cellStyle name="Normal 9 3 2 5 5 3 2 2" xfId="53501" xr:uid="{00000000-0005-0000-0000-0000FBD00000}"/>
    <cellStyle name="Normal 9 3 2 5 5 3 3" xfId="53502" xr:uid="{00000000-0005-0000-0000-0000FCD00000}"/>
    <cellStyle name="Normal 9 3 2 5 5 4" xfId="53503" xr:uid="{00000000-0005-0000-0000-0000FDD00000}"/>
    <cellStyle name="Normal 9 3 2 5 5 4 2" xfId="53504" xr:uid="{00000000-0005-0000-0000-0000FED00000}"/>
    <cellStyle name="Normal 9 3 2 5 5 5" xfId="53505" xr:uid="{00000000-0005-0000-0000-0000FFD00000}"/>
    <cellStyle name="Normal 9 3 2 5 6" xfId="53506" xr:uid="{00000000-0005-0000-0000-000000D10000}"/>
    <cellStyle name="Normal 9 3 2 5 6 2" xfId="53507" xr:uid="{00000000-0005-0000-0000-000001D10000}"/>
    <cellStyle name="Normal 9 3 2 5 6 2 2" xfId="53508" xr:uid="{00000000-0005-0000-0000-000002D10000}"/>
    <cellStyle name="Normal 9 3 2 5 6 2 2 2" xfId="53509" xr:uid="{00000000-0005-0000-0000-000003D10000}"/>
    <cellStyle name="Normal 9 3 2 5 6 2 3" xfId="53510" xr:uid="{00000000-0005-0000-0000-000004D10000}"/>
    <cellStyle name="Normal 9 3 2 5 6 3" xfId="53511" xr:uid="{00000000-0005-0000-0000-000005D10000}"/>
    <cellStyle name="Normal 9 3 2 5 6 3 2" xfId="53512" xr:uid="{00000000-0005-0000-0000-000006D10000}"/>
    <cellStyle name="Normal 9 3 2 5 6 4" xfId="53513" xr:uid="{00000000-0005-0000-0000-000007D10000}"/>
    <cellStyle name="Normal 9 3 2 5 7" xfId="53514" xr:uid="{00000000-0005-0000-0000-000008D10000}"/>
    <cellStyle name="Normal 9 3 2 5 7 2" xfId="53515" xr:uid="{00000000-0005-0000-0000-000009D10000}"/>
    <cellStyle name="Normal 9 3 2 5 7 2 2" xfId="53516" xr:uid="{00000000-0005-0000-0000-00000AD10000}"/>
    <cellStyle name="Normal 9 3 2 5 7 3" xfId="53517" xr:uid="{00000000-0005-0000-0000-00000BD10000}"/>
    <cellStyle name="Normal 9 3 2 5 8" xfId="53518" xr:uid="{00000000-0005-0000-0000-00000CD10000}"/>
    <cellStyle name="Normal 9 3 2 5 8 2" xfId="53519" xr:uid="{00000000-0005-0000-0000-00000DD10000}"/>
    <cellStyle name="Normal 9 3 2 5 8 2 2" xfId="53520" xr:uid="{00000000-0005-0000-0000-00000ED10000}"/>
    <cellStyle name="Normal 9 3 2 5 8 3" xfId="53521" xr:uid="{00000000-0005-0000-0000-00000FD10000}"/>
    <cellStyle name="Normal 9 3 2 5 9" xfId="53522" xr:uid="{00000000-0005-0000-0000-000010D10000}"/>
    <cellStyle name="Normal 9 3 2 5 9 2" xfId="53523" xr:uid="{00000000-0005-0000-0000-000011D10000}"/>
    <cellStyle name="Normal 9 3 2 6" xfId="53524" xr:uid="{00000000-0005-0000-0000-000012D10000}"/>
    <cellStyle name="Normal 9 3 2 6 2" xfId="53525" xr:uid="{00000000-0005-0000-0000-000013D10000}"/>
    <cellStyle name="Normal 9 3 2 6 2 2" xfId="53526" xr:uid="{00000000-0005-0000-0000-000014D10000}"/>
    <cellStyle name="Normal 9 3 2 6 2 2 2" xfId="53527" xr:uid="{00000000-0005-0000-0000-000015D10000}"/>
    <cellStyle name="Normal 9 3 2 6 2 2 2 2" xfId="53528" xr:uid="{00000000-0005-0000-0000-000016D10000}"/>
    <cellStyle name="Normal 9 3 2 6 2 2 2 2 2" xfId="53529" xr:uid="{00000000-0005-0000-0000-000017D10000}"/>
    <cellStyle name="Normal 9 3 2 6 2 2 2 3" xfId="53530" xr:uid="{00000000-0005-0000-0000-000018D10000}"/>
    <cellStyle name="Normal 9 3 2 6 2 2 3" xfId="53531" xr:uid="{00000000-0005-0000-0000-000019D10000}"/>
    <cellStyle name="Normal 9 3 2 6 2 2 3 2" xfId="53532" xr:uid="{00000000-0005-0000-0000-00001AD10000}"/>
    <cellStyle name="Normal 9 3 2 6 2 2 3 2 2" xfId="53533" xr:uid="{00000000-0005-0000-0000-00001BD10000}"/>
    <cellStyle name="Normal 9 3 2 6 2 2 3 3" xfId="53534" xr:uid="{00000000-0005-0000-0000-00001CD10000}"/>
    <cellStyle name="Normal 9 3 2 6 2 2 4" xfId="53535" xr:uid="{00000000-0005-0000-0000-00001DD10000}"/>
    <cellStyle name="Normal 9 3 2 6 2 2 4 2" xfId="53536" xr:uid="{00000000-0005-0000-0000-00001ED10000}"/>
    <cellStyle name="Normal 9 3 2 6 2 2 5" xfId="53537" xr:uid="{00000000-0005-0000-0000-00001FD10000}"/>
    <cellStyle name="Normal 9 3 2 6 2 3" xfId="53538" xr:uid="{00000000-0005-0000-0000-000020D10000}"/>
    <cellStyle name="Normal 9 3 2 6 2 3 2" xfId="53539" xr:uid="{00000000-0005-0000-0000-000021D10000}"/>
    <cellStyle name="Normal 9 3 2 6 2 3 2 2" xfId="53540" xr:uid="{00000000-0005-0000-0000-000022D10000}"/>
    <cellStyle name="Normal 9 3 2 6 2 3 3" xfId="53541" xr:uid="{00000000-0005-0000-0000-000023D10000}"/>
    <cellStyle name="Normal 9 3 2 6 2 4" xfId="53542" xr:uid="{00000000-0005-0000-0000-000024D10000}"/>
    <cellStyle name="Normal 9 3 2 6 2 4 2" xfId="53543" xr:uid="{00000000-0005-0000-0000-000025D10000}"/>
    <cellStyle name="Normal 9 3 2 6 2 4 2 2" xfId="53544" xr:uid="{00000000-0005-0000-0000-000026D10000}"/>
    <cellStyle name="Normal 9 3 2 6 2 4 3" xfId="53545" xr:uid="{00000000-0005-0000-0000-000027D10000}"/>
    <cellStyle name="Normal 9 3 2 6 2 5" xfId="53546" xr:uid="{00000000-0005-0000-0000-000028D10000}"/>
    <cellStyle name="Normal 9 3 2 6 2 5 2" xfId="53547" xr:uid="{00000000-0005-0000-0000-000029D10000}"/>
    <cellStyle name="Normal 9 3 2 6 2 6" xfId="53548" xr:uid="{00000000-0005-0000-0000-00002AD10000}"/>
    <cellStyle name="Normal 9 3 2 6 2 6 2" xfId="53549" xr:uid="{00000000-0005-0000-0000-00002BD10000}"/>
    <cellStyle name="Normal 9 3 2 6 2 7" xfId="53550" xr:uid="{00000000-0005-0000-0000-00002CD10000}"/>
    <cellStyle name="Normal 9 3 2 6 3" xfId="53551" xr:uid="{00000000-0005-0000-0000-00002DD10000}"/>
    <cellStyle name="Normal 9 3 2 6 3 2" xfId="53552" xr:uid="{00000000-0005-0000-0000-00002ED10000}"/>
    <cellStyle name="Normal 9 3 2 6 3 2 2" xfId="53553" xr:uid="{00000000-0005-0000-0000-00002FD10000}"/>
    <cellStyle name="Normal 9 3 2 6 3 2 2 2" xfId="53554" xr:uid="{00000000-0005-0000-0000-000030D10000}"/>
    <cellStyle name="Normal 9 3 2 6 3 2 3" xfId="53555" xr:uid="{00000000-0005-0000-0000-000031D10000}"/>
    <cellStyle name="Normal 9 3 2 6 3 3" xfId="53556" xr:uid="{00000000-0005-0000-0000-000032D10000}"/>
    <cellStyle name="Normal 9 3 2 6 3 3 2" xfId="53557" xr:uid="{00000000-0005-0000-0000-000033D10000}"/>
    <cellStyle name="Normal 9 3 2 6 3 3 2 2" xfId="53558" xr:uid="{00000000-0005-0000-0000-000034D10000}"/>
    <cellStyle name="Normal 9 3 2 6 3 3 3" xfId="53559" xr:uid="{00000000-0005-0000-0000-000035D10000}"/>
    <cellStyle name="Normal 9 3 2 6 3 4" xfId="53560" xr:uid="{00000000-0005-0000-0000-000036D10000}"/>
    <cellStyle name="Normal 9 3 2 6 3 4 2" xfId="53561" xr:uid="{00000000-0005-0000-0000-000037D10000}"/>
    <cellStyle name="Normal 9 3 2 6 3 5" xfId="53562" xr:uid="{00000000-0005-0000-0000-000038D10000}"/>
    <cellStyle name="Normal 9 3 2 6 4" xfId="53563" xr:uid="{00000000-0005-0000-0000-000039D10000}"/>
    <cellStyle name="Normal 9 3 2 6 4 2" xfId="53564" xr:uid="{00000000-0005-0000-0000-00003AD10000}"/>
    <cellStyle name="Normal 9 3 2 6 4 2 2" xfId="53565" xr:uid="{00000000-0005-0000-0000-00003BD10000}"/>
    <cellStyle name="Normal 9 3 2 6 4 3" xfId="53566" xr:uid="{00000000-0005-0000-0000-00003CD10000}"/>
    <cellStyle name="Normal 9 3 2 6 5" xfId="53567" xr:uid="{00000000-0005-0000-0000-00003DD10000}"/>
    <cellStyle name="Normal 9 3 2 6 5 2" xfId="53568" xr:uid="{00000000-0005-0000-0000-00003ED10000}"/>
    <cellStyle name="Normal 9 3 2 6 5 2 2" xfId="53569" xr:uid="{00000000-0005-0000-0000-00003FD10000}"/>
    <cellStyle name="Normal 9 3 2 6 5 3" xfId="53570" xr:uid="{00000000-0005-0000-0000-000040D10000}"/>
    <cellStyle name="Normal 9 3 2 6 6" xfId="53571" xr:uid="{00000000-0005-0000-0000-000041D10000}"/>
    <cellStyle name="Normal 9 3 2 6 6 2" xfId="53572" xr:uid="{00000000-0005-0000-0000-000042D10000}"/>
    <cellStyle name="Normal 9 3 2 6 7" xfId="53573" xr:uid="{00000000-0005-0000-0000-000043D10000}"/>
    <cellStyle name="Normal 9 3 2 6 7 2" xfId="53574" xr:uid="{00000000-0005-0000-0000-000044D10000}"/>
    <cellStyle name="Normal 9 3 2 6 8" xfId="53575" xr:uid="{00000000-0005-0000-0000-000045D10000}"/>
    <cellStyle name="Normal 9 3 2 7" xfId="53576" xr:uid="{00000000-0005-0000-0000-000046D10000}"/>
    <cellStyle name="Normal 9 3 2 7 2" xfId="53577" xr:uid="{00000000-0005-0000-0000-000047D10000}"/>
    <cellStyle name="Normal 9 3 2 7 2 2" xfId="53578" xr:uid="{00000000-0005-0000-0000-000048D10000}"/>
    <cellStyle name="Normal 9 3 2 7 2 2 2" xfId="53579" xr:uid="{00000000-0005-0000-0000-000049D10000}"/>
    <cellStyle name="Normal 9 3 2 7 2 2 2 2" xfId="53580" xr:uid="{00000000-0005-0000-0000-00004AD10000}"/>
    <cellStyle name="Normal 9 3 2 7 2 2 3" xfId="53581" xr:uid="{00000000-0005-0000-0000-00004BD10000}"/>
    <cellStyle name="Normal 9 3 2 7 2 3" xfId="53582" xr:uid="{00000000-0005-0000-0000-00004CD10000}"/>
    <cellStyle name="Normal 9 3 2 7 2 3 2" xfId="53583" xr:uid="{00000000-0005-0000-0000-00004DD10000}"/>
    <cellStyle name="Normal 9 3 2 7 2 3 2 2" xfId="53584" xr:uid="{00000000-0005-0000-0000-00004ED10000}"/>
    <cellStyle name="Normal 9 3 2 7 2 3 3" xfId="53585" xr:uid="{00000000-0005-0000-0000-00004FD10000}"/>
    <cellStyle name="Normal 9 3 2 7 2 4" xfId="53586" xr:uid="{00000000-0005-0000-0000-000050D10000}"/>
    <cellStyle name="Normal 9 3 2 7 2 4 2" xfId="53587" xr:uid="{00000000-0005-0000-0000-000051D10000}"/>
    <cellStyle name="Normal 9 3 2 7 2 5" xfId="53588" xr:uid="{00000000-0005-0000-0000-000052D10000}"/>
    <cellStyle name="Normal 9 3 2 7 3" xfId="53589" xr:uid="{00000000-0005-0000-0000-000053D10000}"/>
    <cellStyle name="Normal 9 3 2 7 3 2" xfId="53590" xr:uid="{00000000-0005-0000-0000-000054D10000}"/>
    <cellStyle name="Normal 9 3 2 7 3 2 2" xfId="53591" xr:uid="{00000000-0005-0000-0000-000055D10000}"/>
    <cellStyle name="Normal 9 3 2 7 3 3" xfId="53592" xr:uid="{00000000-0005-0000-0000-000056D10000}"/>
    <cellStyle name="Normal 9 3 2 7 4" xfId="53593" xr:uid="{00000000-0005-0000-0000-000057D10000}"/>
    <cellStyle name="Normal 9 3 2 7 4 2" xfId="53594" xr:uid="{00000000-0005-0000-0000-000058D10000}"/>
    <cellStyle name="Normal 9 3 2 7 4 2 2" xfId="53595" xr:uid="{00000000-0005-0000-0000-000059D10000}"/>
    <cellStyle name="Normal 9 3 2 7 4 3" xfId="53596" xr:uid="{00000000-0005-0000-0000-00005AD10000}"/>
    <cellStyle name="Normal 9 3 2 7 5" xfId="53597" xr:uid="{00000000-0005-0000-0000-00005BD10000}"/>
    <cellStyle name="Normal 9 3 2 7 5 2" xfId="53598" xr:uid="{00000000-0005-0000-0000-00005CD10000}"/>
    <cellStyle name="Normal 9 3 2 7 6" xfId="53599" xr:uid="{00000000-0005-0000-0000-00005DD10000}"/>
    <cellStyle name="Normal 9 3 2 7 6 2" xfId="53600" xr:uid="{00000000-0005-0000-0000-00005ED10000}"/>
    <cellStyle name="Normal 9 3 2 7 7" xfId="53601" xr:uid="{00000000-0005-0000-0000-00005FD10000}"/>
    <cellStyle name="Normal 9 3 2 8" xfId="53602" xr:uid="{00000000-0005-0000-0000-000060D10000}"/>
    <cellStyle name="Normal 9 3 2 8 2" xfId="53603" xr:uid="{00000000-0005-0000-0000-000061D10000}"/>
    <cellStyle name="Normal 9 3 2 8 2 2" xfId="53604" xr:uid="{00000000-0005-0000-0000-000062D10000}"/>
    <cellStyle name="Normal 9 3 2 8 2 2 2" xfId="53605" xr:uid="{00000000-0005-0000-0000-000063D10000}"/>
    <cellStyle name="Normal 9 3 2 8 2 2 2 2" xfId="53606" xr:uid="{00000000-0005-0000-0000-000064D10000}"/>
    <cellStyle name="Normal 9 3 2 8 2 2 3" xfId="53607" xr:uid="{00000000-0005-0000-0000-000065D10000}"/>
    <cellStyle name="Normal 9 3 2 8 2 3" xfId="53608" xr:uid="{00000000-0005-0000-0000-000066D10000}"/>
    <cellStyle name="Normal 9 3 2 8 2 3 2" xfId="53609" xr:uid="{00000000-0005-0000-0000-000067D10000}"/>
    <cellStyle name="Normal 9 3 2 8 2 3 2 2" xfId="53610" xr:uid="{00000000-0005-0000-0000-000068D10000}"/>
    <cellStyle name="Normal 9 3 2 8 2 3 3" xfId="53611" xr:uid="{00000000-0005-0000-0000-000069D10000}"/>
    <cellStyle name="Normal 9 3 2 8 2 4" xfId="53612" xr:uid="{00000000-0005-0000-0000-00006AD10000}"/>
    <cellStyle name="Normal 9 3 2 8 2 4 2" xfId="53613" xr:uid="{00000000-0005-0000-0000-00006BD10000}"/>
    <cellStyle name="Normal 9 3 2 8 2 5" xfId="53614" xr:uid="{00000000-0005-0000-0000-00006CD10000}"/>
    <cellStyle name="Normal 9 3 2 8 3" xfId="53615" xr:uid="{00000000-0005-0000-0000-00006DD10000}"/>
    <cellStyle name="Normal 9 3 2 8 3 2" xfId="53616" xr:uid="{00000000-0005-0000-0000-00006ED10000}"/>
    <cellStyle name="Normal 9 3 2 8 3 2 2" xfId="53617" xr:uid="{00000000-0005-0000-0000-00006FD10000}"/>
    <cellStyle name="Normal 9 3 2 8 3 3" xfId="53618" xr:uid="{00000000-0005-0000-0000-000070D10000}"/>
    <cellStyle name="Normal 9 3 2 8 4" xfId="53619" xr:uid="{00000000-0005-0000-0000-000071D10000}"/>
    <cellStyle name="Normal 9 3 2 8 4 2" xfId="53620" xr:uid="{00000000-0005-0000-0000-000072D10000}"/>
    <cellStyle name="Normal 9 3 2 8 4 2 2" xfId="53621" xr:uid="{00000000-0005-0000-0000-000073D10000}"/>
    <cellStyle name="Normal 9 3 2 8 4 3" xfId="53622" xr:uid="{00000000-0005-0000-0000-000074D10000}"/>
    <cellStyle name="Normal 9 3 2 8 5" xfId="53623" xr:uid="{00000000-0005-0000-0000-000075D10000}"/>
    <cellStyle name="Normal 9 3 2 8 5 2" xfId="53624" xr:uid="{00000000-0005-0000-0000-000076D10000}"/>
    <cellStyle name="Normal 9 3 2 8 6" xfId="53625" xr:uid="{00000000-0005-0000-0000-000077D10000}"/>
    <cellStyle name="Normal 9 3 2 8 6 2" xfId="53626" xr:uid="{00000000-0005-0000-0000-000078D10000}"/>
    <cellStyle name="Normal 9 3 2 8 7" xfId="53627" xr:uid="{00000000-0005-0000-0000-000079D10000}"/>
    <cellStyle name="Normal 9 3 2 9" xfId="53628" xr:uid="{00000000-0005-0000-0000-00007AD10000}"/>
    <cellStyle name="Normal 9 3 2 9 2" xfId="53629" xr:uid="{00000000-0005-0000-0000-00007BD10000}"/>
    <cellStyle name="Normal 9 3 2 9 2 2" xfId="53630" xr:uid="{00000000-0005-0000-0000-00007CD10000}"/>
    <cellStyle name="Normal 9 3 2 9 2 2 2" xfId="53631" xr:uid="{00000000-0005-0000-0000-00007DD10000}"/>
    <cellStyle name="Normal 9 3 2 9 2 3" xfId="53632" xr:uid="{00000000-0005-0000-0000-00007ED10000}"/>
    <cellStyle name="Normal 9 3 2 9 3" xfId="53633" xr:uid="{00000000-0005-0000-0000-00007FD10000}"/>
    <cellStyle name="Normal 9 3 2 9 3 2" xfId="53634" xr:uid="{00000000-0005-0000-0000-000080D10000}"/>
    <cellStyle name="Normal 9 3 2 9 3 2 2" xfId="53635" xr:uid="{00000000-0005-0000-0000-000081D10000}"/>
    <cellStyle name="Normal 9 3 2 9 3 3" xfId="53636" xr:uid="{00000000-0005-0000-0000-000082D10000}"/>
    <cellStyle name="Normal 9 3 2 9 4" xfId="53637" xr:uid="{00000000-0005-0000-0000-000083D10000}"/>
    <cellStyle name="Normal 9 3 2 9 4 2" xfId="53638" xr:uid="{00000000-0005-0000-0000-000084D10000}"/>
    <cellStyle name="Normal 9 3 2 9 5" xfId="53639" xr:uid="{00000000-0005-0000-0000-000085D10000}"/>
    <cellStyle name="Normal 9 3 3" xfId="53640" xr:uid="{00000000-0005-0000-0000-000086D10000}"/>
    <cellStyle name="Normal 9 3 3 10" xfId="53641" xr:uid="{00000000-0005-0000-0000-000087D10000}"/>
    <cellStyle name="Normal 9 3 3 10 2" xfId="53642" xr:uid="{00000000-0005-0000-0000-000088D10000}"/>
    <cellStyle name="Normal 9 3 3 11" xfId="53643" xr:uid="{00000000-0005-0000-0000-000089D10000}"/>
    <cellStyle name="Normal 9 3 3 11 2" xfId="53644" xr:uid="{00000000-0005-0000-0000-00008AD10000}"/>
    <cellStyle name="Normal 9 3 3 12" xfId="53645" xr:uid="{00000000-0005-0000-0000-00008BD10000}"/>
    <cellStyle name="Normal 9 3 3 2" xfId="53646" xr:uid="{00000000-0005-0000-0000-00008CD10000}"/>
    <cellStyle name="Normal 9 3 3 2 10" xfId="53647" xr:uid="{00000000-0005-0000-0000-00008DD10000}"/>
    <cellStyle name="Normal 9 3 3 2 10 2" xfId="53648" xr:uid="{00000000-0005-0000-0000-00008ED10000}"/>
    <cellStyle name="Normal 9 3 3 2 11" xfId="53649" xr:uid="{00000000-0005-0000-0000-00008FD10000}"/>
    <cellStyle name="Normal 9 3 3 2 2" xfId="53650" xr:uid="{00000000-0005-0000-0000-000090D10000}"/>
    <cellStyle name="Normal 9 3 3 2 2 2" xfId="53651" xr:uid="{00000000-0005-0000-0000-000091D10000}"/>
    <cellStyle name="Normal 9 3 3 2 2 2 2" xfId="53652" xr:uid="{00000000-0005-0000-0000-000092D10000}"/>
    <cellStyle name="Normal 9 3 3 2 2 2 2 2" xfId="53653" xr:uid="{00000000-0005-0000-0000-000093D10000}"/>
    <cellStyle name="Normal 9 3 3 2 2 2 2 2 2" xfId="53654" xr:uid="{00000000-0005-0000-0000-000094D10000}"/>
    <cellStyle name="Normal 9 3 3 2 2 2 2 2 2 2" xfId="53655" xr:uid="{00000000-0005-0000-0000-000095D10000}"/>
    <cellStyle name="Normal 9 3 3 2 2 2 2 2 3" xfId="53656" xr:uid="{00000000-0005-0000-0000-000096D10000}"/>
    <cellStyle name="Normal 9 3 3 2 2 2 2 3" xfId="53657" xr:uid="{00000000-0005-0000-0000-000097D10000}"/>
    <cellStyle name="Normal 9 3 3 2 2 2 2 3 2" xfId="53658" xr:uid="{00000000-0005-0000-0000-000098D10000}"/>
    <cellStyle name="Normal 9 3 3 2 2 2 2 3 2 2" xfId="53659" xr:uid="{00000000-0005-0000-0000-000099D10000}"/>
    <cellStyle name="Normal 9 3 3 2 2 2 2 3 3" xfId="53660" xr:uid="{00000000-0005-0000-0000-00009AD10000}"/>
    <cellStyle name="Normal 9 3 3 2 2 2 2 4" xfId="53661" xr:uid="{00000000-0005-0000-0000-00009BD10000}"/>
    <cellStyle name="Normal 9 3 3 2 2 2 2 4 2" xfId="53662" xr:uid="{00000000-0005-0000-0000-00009CD10000}"/>
    <cellStyle name="Normal 9 3 3 2 2 2 2 5" xfId="53663" xr:uid="{00000000-0005-0000-0000-00009DD10000}"/>
    <cellStyle name="Normal 9 3 3 2 2 2 3" xfId="53664" xr:uid="{00000000-0005-0000-0000-00009ED10000}"/>
    <cellStyle name="Normal 9 3 3 2 2 2 3 2" xfId="53665" xr:uid="{00000000-0005-0000-0000-00009FD10000}"/>
    <cellStyle name="Normal 9 3 3 2 2 2 3 2 2" xfId="53666" xr:uid="{00000000-0005-0000-0000-0000A0D10000}"/>
    <cellStyle name="Normal 9 3 3 2 2 2 3 3" xfId="53667" xr:uid="{00000000-0005-0000-0000-0000A1D10000}"/>
    <cellStyle name="Normal 9 3 3 2 2 2 4" xfId="53668" xr:uid="{00000000-0005-0000-0000-0000A2D10000}"/>
    <cellStyle name="Normal 9 3 3 2 2 2 4 2" xfId="53669" xr:uid="{00000000-0005-0000-0000-0000A3D10000}"/>
    <cellStyle name="Normal 9 3 3 2 2 2 4 2 2" xfId="53670" xr:uid="{00000000-0005-0000-0000-0000A4D10000}"/>
    <cellStyle name="Normal 9 3 3 2 2 2 4 3" xfId="53671" xr:uid="{00000000-0005-0000-0000-0000A5D10000}"/>
    <cellStyle name="Normal 9 3 3 2 2 2 5" xfId="53672" xr:uid="{00000000-0005-0000-0000-0000A6D10000}"/>
    <cellStyle name="Normal 9 3 3 2 2 2 5 2" xfId="53673" xr:uid="{00000000-0005-0000-0000-0000A7D10000}"/>
    <cellStyle name="Normal 9 3 3 2 2 2 6" xfId="53674" xr:uid="{00000000-0005-0000-0000-0000A8D10000}"/>
    <cellStyle name="Normal 9 3 3 2 2 2 6 2" xfId="53675" xr:uid="{00000000-0005-0000-0000-0000A9D10000}"/>
    <cellStyle name="Normal 9 3 3 2 2 2 7" xfId="53676" xr:uid="{00000000-0005-0000-0000-0000AAD10000}"/>
    <cellStyle name="Normal 9 3 3 2 2 3" xfId="53677" xr:uid="{00000000-0005-0000-0000-0000ABD10000}"/>
    <cellStyle name="Normal 9 3 3 2 2 3 2" xfId="53678" xr:uid="{00000000-0005-0000-0000-0000ACD10000}"/>
    <cellStyle name="Normal 9 3 3 2 2 3 2 2" xfId="53679" xr:uid="{00000000-0005-0000-0000-0000ADD10000}"/>
    <cellStyle name="Normal 9 3 3 2 2 3 2 2 2" xfId="53680" xr:uid="{00000000-0005-0000-0000-0000AED10000}"/>
    <cellStyle name="Normal 9 3 3 2 2 3 2 3" xfId="53681" xr:uid="{00000000-0005-0000-0000-0000AFD10000}"/>
    <cellStyle name="Normal 9 3 3 2 2 3 3" xfId="53682" xr:uid="{00000000-0005-0000-0000-0000B0D10000}"/>
    <cellStyle name="Normal 9 3 3 2 2 3 3 2" xfId="53683" xr:uid="{00000000-0005-0000-0000-0000B1D10000}"/>
    <cellStyle name="Normal 9 3 3 2 2 3 3 2 2" xfId="53684" xr:uid="{00000000-0005-0000-0000-0000B2D10000}"/>
    <cellStyle name="Normal 9 3 3 2 2 3 3 3" xfId="53685" xr:uid="{00000000-0005-0000-0000-0000B3D10000}"/>
    <cellStyle name="Normal 9 3 3 2 2 3 4" xfId="53686" xr:uid="{00000000-0005-0000-0000-0000B4D10000}"/>
    <cellStyle name="Normal 9 3 3 2 2 3 4 2" xfId="53687" xr:uid="{00000000-0005-0000-0000-0000B5D10000}"/>
    <cellStyle name="Normal 9 3 3 2 2 3 5" xfId="53688" xr:uid="{00000000-0005-0000-0000-0000B6D10000}"/>
    <cellStyle name="Normal 9 3 3 2 2 4" xfId="53689" xr:uid="{00000000-0005-0000-0000-0000B7D10000}"/>
    <cellStyle name="Normal 9 3 3 2 2 4 2" xfId="53690" xr:uid="{00000000-0005-0000-0000-0000B8D10000}"/>
    <cellStyle name="Normal 9 3 3 2 2 4 2 2" xfId="53691" xr:uid="{00000000-0005-0000-0000-0000B9D10000}"/>
    <cellStyle name="Normal 9 3 3 2 2 4 3" xfId="53692" xr:uid="{00000000-0005-0000-0000-0000BAD10000}"/>
    <cellStyle name="Normal 9 3 3 2 2 5" xfId="53693" xr:uid="{00000000-0005-0000-0000-0000BBD10000}"/>
    <cellStyle name="Normal 9 3 3 2 2 5 2" xfId="53694" xr:uid="{00000000-0005-0000-0000-0000BCD10000}"/>
    <cellStyle name="Normal 9 3 3 2 2 5 2 2" xfId="53695" xr:uid="{00000000-0005-0000-0000-0000BDD10000}"/>
    <cellStyle name="Normal 9 3 3 2 2 5 3" xfId="53696" xr:uid="{00000000-0005-0000-0000-0000BED10000}"/>
    <cellStyle name="Normal 9 3 3 2 2 6" xfId="53697" xr:uid="{00000000-0005-0000-0000-0000BFD10000}"/>
    <cellStyle name="Normal 9 3 3 2 2 6 2" xfId="53698" xr:uid="{00000000-0005-0000-0000-0000C0D10000}"/>
    <cellStyle name="Normal 9 3 3 2 2 7" xfId="53699" xr:uid="{00000000-0005-0000-0000-0000C1D10000}"/>
    <cellStyle name="Normal 9 3 3 2 2 7 2" xfId="53700" xr:uid="{00000000-0005-0000-0000-0000C2D10000}"/>
    <cellStyle name="Normal 9 3 3 2 2 8" xfId="53701" xr:uid="{00000000-0005-0000-0000-0000C3D10000}"/>
    <cellStyle name="Normal 9 3 3 2 3" xfId="53702" xr:uid="{00000000-0005-0000-0000-0000C4D10000}"/>
    <cellStyle name="Normal 9 3 3 2 3 2" xfId="53703" xr:uid="{00000000-0005-0000-0000-0000C5D10000}"/>
    <cellStyle name="Normal 9 3 3 2 3 2 2" xfId="53704" xr:uid="{00000000-0005-0000-0000-0000C6D10000}"/>
    <cellStyle name="Normal 9 3 3 2 3 2 2 2" xfId="53705" xr:uid="{00000000-0005-0000-0000-0000C7D10000}"/>
    <cellStyle name="Normal 9 3 3 2 3 2 2 2 2" xfId="53706" xr:uid="{00000000-0005-0000-0000-0000C8D10000}"/>
    <cellStyle name="Normal 9 3 3 2 3 2 2 3" xfId="53707" xr:uid="{00000000-0005-0000-0000-0000C9D10000}"/>
    <cellStyle name="Normal 9 3 3 2 3 2 3" xfId="53708" xr:uid="{00000000-0005-0000-0000-0000CAD10000}"/>
    <cellStyle name="Normal 9 3 3 2 3 2 3 2" xfId="53709" xr:uid="{00000000-0005-0000-0000-0000CBD10000}"/>
    <cellStyle name="Normal 9 3 3 2 3 2 3 2 2" xfId="53710" xr:uid="{00000000-0005-0000-0000-0000CCD10000}"/>
    <cellStyle name="Normal 9 3 3 2 3 2 3 3" xfId="53711" xr:uid="{00000000-0005-0000-0000-0000CDD10000}"/>
    <cellStyle name="Normal 9 3 3 2 3 2 4" xfId="53712" xr:uid="{00000000-0005-0000-0000-0000CED10000}"/>
    <cellStyle name="Normal 9 3 3 2 3 2 4 2" xfId="53713" xr:uid="{00000000-0005-0000-0000-0000CFD10000}"/>
    <cellStyle name="Normal 9 3 3 2 3 2 5" xfId="53714" xr:uid="{00000000-0005-0000-0000-0000D0D10000}"/>
    <cellStyle name="Normal 9 3 3 2 3 3" xfId="53715" xr:uid="{00000000-0005-0000-0000-0000D1D10000}"/>
    <cellStyle name="Normal 9 3 3 2 3 3 2" xfId="53716" xr:uid="{00000000-0005-0000-0000-0000D2D10000}"/>
    <cellStyle name="Normal 9 3 3 2 3 3 2 2" xfId="53717" xr:uid="{00000000-0005-0000-0000-0000D3D10000}"/>
    <cellStyle name="Normal 9 3 3 2 3 3 3" xfId="53718" xr:uid="{00000000-0005-0000-0000-0000D4D10000}"/>
    <cellStyle name="Normal 9 3 3 2 3 4" xfId="53719" xr:uid="{00000000-0005-0000-0000-0000D5D10000}"/>
    <cellStyle name="Normal 9 3 3 2 3 4 2" xfId="53720" xr:uid="{00000000-0005-0000-0000-0000D6D10000}"/>
    <cellStyle name="Normal 9 3 3 2 3 4 2 2" xfId="53721" xr:uid="{00000000-0005-0000-0000-0000D7D10000}"/>
    <cellStyle name="Normal 9 3 3 2 3 4 3" xfId="53722" xr:uid="{00000000-0005-0000-0000-0000D8D10000}"/>
    <cellStyle name="Normal 9 3 3 2 3 5" xfId="53723" xr:uid="{00000000-0005-0000-0000-0000D9D10000}"/>
    <cellStyle name="Normal 9 3 3 2 3 5 2" xfId="53724" xr:uid="{00000000-0005-0000-0000-0000DAD10000}"/>
    <cellStyle name="Normal 9 3 3 2 3 6" xfId="53725" xr:uid="{00000000-0005-0000-0000-0000DBD10000}"/>
    <cellStyle name="Normal 9 3 3 2 3 6 2" xfId="53726" xr:uid="{00000000-0005-0000-0000-0000DCD10000}"/>
    <cellStyle name="Normal 9 3 3 2 3 7" xfId="53727" xr:uid="{00000000-0005-0000-0000-0000DDD10000}"/>
    <cellStyle name="Normal 9 3 3 2 4" xfId="53728" xr:uid="{00000000-0005-0000-0000-0000DED10000}"/>
    <cellStyle name="Normal 9 3 3 2 4 2" xfId="53729" xr:uid="{00000000-0005-0000-0000-0000DFD10000}"/>
    <cellStyle name="Normal 9 3 3 2 4 2 2" xfId="53730" xr:uid="{00000000-0005-0000-0000-0000E0D10000}"/>
    <cellStyle name="Normal 9 3 3 2 4 2 2 2" xfId="53731" xr:uid="{00000000-0005-0000-0000-0000E1D10000}"/>
    <cellStyle name="Normal 9 3 3 2 4 2 2 2 2" xfId="53732" xr:uid="{00000000-0005-0000-0000-0000E2D10000}"/>
    <cellStyle name="Normal 9 3 3 2 4 2 2 3" xfId="53733" xr:uid="{00000000-0005-0000-0000-0000E3D10000}"/>
    <cellStyle name="Normal 9 3 3 2 4 2 3" xfId="53734" xr:uid="{00000000-0005-0000-0000-0000E4D10000}"/>
    <cellStyle name="Normal 9 3 3 2 4 2 3 2" xfId="53735" xr:uid="{00000000-0005-0000-0000-0000E5D10000}"/>
    <cellStyle name="Normal 9 3 3 2 4 2 3 2 2" xfId="53736" xr:uid="{00000000-0005-0000-0000-0000E6D10000}"/>
    <cellStyle name="Normal 9 3 3 2 4 2 3 3" xfId="53737" xr:uid="{00000000-0005-0000-0000-0000E7D10000}"/>
    <cellStyle name="Normal 9 3 3 2 4 2 4" xfId="53738" xr:uid="{00000000-0005-0000-0000-0000E8D10000}"/>
    <cellStyle name="Normal 9 3 3 2 4 2 4 2" xfId="53739" xr:uid="{00000000-0005-0000-0000-0000E9D10000}"/>
    <cellStyle name="Normal 9 3 3 2 4 2 5" xfId="53740" xr:uid="{00000000-0005-0000-0000-0000EAD10000}"/>
    <cellStyle name="Normal 9 3 3 2 4 3" xfId="53741" xr:uid="{00000000-0005-0000-0000-0000EBD10000}"/>
    <cellStyle name="Normal 9 3 3 2 4 3 2" xfId="53742" xr:uid="{00000000-0005-0000-0000-0000ECD10000}"/>
    <cellStyle name="Normal 9 3 3 2 4 3 2 2" xfId="53743" xr:uid="{00000000-0005-0000-0000-0000EDD10000}"/>
    <cellStyle name="Normal 9 3 3 2 4 3 3" xfId="53744" xr:uid="{00000000-0005-0000-0000-0000EED10000}"/>
    <cellStyle name="Normal 9 3 3 2 4 4" xfId="53745" xr:uid="{00000000-0005-0000-0000-0000EFD10000}"/>
    <cellStyle name="Normal 9 3 3 2 4 4 2" xfId="53746" xr:uid="{00000000-0005-0000-0000-0000F0D10000}"/>
    <cellStyle name="Normal 9 3 3 2 4 4 2 2" xfId="53747" xr:uid="{00000000-0005-0000-0000-0000F1D10000}"/>
    <cellStyle name="Normal 9 3 3 2 4 4 3" xfId="53748" xr:uid="{00000000-0005-0000-0000-0000F2D10000}"/>
    <cellStyle name="Normal 9 3 3 2 4 5" xfId="53749" xr:uid="{00000000-0005-0000-0000-0000F3D10000}"/>
    <cellStyle name="Normal 9 3 3 2 4 5 2" xfId="53750" xr:uid="{00000000-0005-0000-0000-0000F4D10000}"/>
    <cellStyle name="Normal 9 3 3 2 4 6" xfId="53751" xr:uid="{00000000-0005-0000-0000-0000F5D10000}"/>
    <cellStyle name="Normal 9 3 3 2 4 6 2" xfId="53752" xr:uid="{00000000-0005-0000-0000-0000F6D10000}"/>
    <cellStyle name="Normal 9 3 3 2 4 7" xfId="53753" xr:uid="{00000000-0005-0000-0000-0000F7D10000}"/>
    <cellStyle name="Normal 9 3 3 2 5" xfId="53754" xr:uid="{00000000-0005-0000-0000-0000F8D10000}"/>
    <cellStyle name="Normal 9 3 3 2 5 2" xfId="53755" xr:uid="{00000000-0005-0000-0000-0000F9D10000}"/>
    <cellStyle name="Normal 9 3 3 2 5 2 2" xfId="53756" xr:uid="{00000000-0005-0000-0000-0000FAD10000}"/>
    <cellStyle name="Normal 9 3 3 2 5 2 2 2" xfId="53757" xr:uid="{00000000-0005-0000-0000-0000FBD10000}"/>
    <cellStyle name="Normal 9 3 3 2 5 2 3" xfId="53758" xr:uid="{00000000-0005-0000-0000-0000FCD10000}"/>
    <cellStyle name="Normal 9 3 3 2 5 3" xfId="53759" xr:uid="{00000000-0005-0000-0000-0000FDD10000}"/>
    <cellStyle name="Normal 9 3 3 2 5 3 2" xfId="53760" xr:uid="{00000000-0005-0000-0000-0000FED10000}"/>
    <cellStyle name="Normal 9 3 3 2 5 3 2 2" xfId="53761" xr:uid="{00000000-0005-0000-0000-0000FFD10000}"/>
    <cellStyle name="Normal 9 3 3 2 5 3 3" xfId="53762" xr:uid="{00000000-0005-0000-0000-000000D20000}"/>
    <cellStyle name="Normal 9 3 3 2 5 4" xfId="53763" xr:uid="{00000000-0005-0000-0000-000001D20000}"/>
    <cellStyle name="Normal 9 3 3 2 5 4 2" xfId="53764" xr:uid="{00000000-0005-0000-0000-000002D20000}"/>
    <cellStyle name="Normal 9 3 3 2 5 5" xfId="53765" xr:uid="{00000000-0005-0000-0000-000003D20000}"/>
    <cellStyle name="Normal 9 3 3 2 6" xfId="53766" xr:uid="{00000000-0005-0000-0000-000004D20000}"/>
    <cellStyle name="Normal 9 3 3 2 6 2" xfId="53767" xr:uid="{00000000-0005-0000-0000-000005D20000}"/>
    <cellStyle name="Normal 9 3 3 2 6 2 2" xfId="53768" xr:uid="{00000000-0005-0000-0000-000006D20000}"/>
    <cellStyle name="Normal 9 3 3 2 6 2 2 2" xfId="53769" xr:uid="{00000000-0005-0000-0000-000007D20000}"/>
    <cellStyle name="Normal 9 3 3 2 6 2 3" xfId="53770" xr:uid="{00000000-0005-0000-0000-000008D20000}"/>
    <cellStyle name="Normal 9 3 3 2 6 3" xfId="53771" xr:uid="{00000000-0005-0000-0000-000009D20000}"/>
    <cellStyle name="Normal 9 3 3 2 6 3 2" xfId="53772" xr:uid="{00000000-0005-0000-0000-00000AD20000}"/>
    <cellStyle name="Normal 9 3 3 2 6 4" xfId="53773" xr:uid="{00000000-0005-0000-0000-00000BD20000}"/>
    <cellStyle name="Normal 9 3 3 2 7" xfId="53774" xr:uid="{00000000-0005-0000-0000-00000CD20000}"/>
    <cellStyle name="Normal 9 3 3 2 7 2" xfId="53775" xr:uid="{00000000-0005-0000-0000-00000DD20000}"/>
    <cellStyle name="Normal 9 3 3 2 7 2 2" xfId="53776" xr:uid="{00000000-0005-0000-0000-00000ED20000}"/>
    <cellStyle name="Normal 9 3 3 2 7 3" xfId="53777" xr:uid="{00000000-0005-0000-0000-00000FD20000}"/>
    <cellStyle name="Normal 9 3 3 2 8" xfId="53778" xr:uid="{00000000-0005-0000-0000-000010D20000}"/>
    <cellStyle name="Normal 9 3 3 2 8 2" xfId="53779" xr:uid="{00000000-0005-0000-0000-000011D20000}"/>
    <cellStyle name="Normal 9 3 3 2 8 2 2" xfId="53780" xr:uid="{00000000-0005-0000-0000-000012D20000}"/>
    <cellStyle name="Normal 9 3 3 2 8 3" xfId="53781" xr:uid="{00000000-0005-0000-0000-000013D20000}"/>
    <cellStyle name="Normal 9 3 3 2 9" xfId="53782" xr:uid="{00000000-0005-0000-0000-000014D20000}"/>
    <cellStyle name="Normal 9 3 3 2 9 2" xfId="53783" xr:uid="{00000000-0005-0000-0000-000015D20000}"/>
    <cellStyle name="Normal 9 3 3 3" xfId="53784" xr:uid="{00000000-0005-0000-0000-000016D20000}"/>
    <cellStyle name="Normal 9 3 3 3 2" xfId="53785" xr:uid="{00000000-0005-0000-0000-000017D20000}"/>
    <cellStyle name="Normal 9 3 3 3 2 2" xfId="53786" xr:uid="{00000000-0005-0000-0000-000018D20000}"/>
    <cellStyle name="Normal 9 3 3 3 2 2 2" xfId="53787" xr:uid="{00000000-0005-0000-0000-000019D20000}"/>
    <cellStyle name="Normal 9 3 3 3 2 2 2 2" xfId="53788" xr:uid="{00000000-0005-0000-0000-00001AD20000}"/>
    <cellStyle name="Normal 9 3 3 3 2 2 2 2 2" xfId="53789" xr:uid="{00000000-0005-0000-0000-00001BD20000}"/>
    <cellStyle name="Normal 9 3 3 3 2 2 2 3" xfId="53790" xr:uid="{00000000-0005-0000-0000-00001CD20000}"/>
    <cellStyle name="Normal 9 3 3 3 2 2 3" xfId="53791" xr:uid="{00000000-0005-0000-0000-00001DD20000}"/>
    <cellStyle name="Normal 9 3 3 3 2 2 3 2" xfId="53792" xr:uid="{00000000-0005-0000-0000-00001ED20000}"/>
    <cellStyle name="Normal 9 3 3 3 2 2 3 2 2" xfId="53793" xr:uid="{00000000-0005-0000-0000-00001FD20000}"/>
    <cellStyle name="Normal 9 3 3 3 2 2 3 3" xfId="53794" xr:uid="{00000000-0005-0000-0000-000020D20000}"/>
    <cellStyle name="Normal 9 3 3 3 2 2 4" xfId="53795" xr:uid="{00000000-0005-0000-0000-000021D20000}"/>
    <cellStyle name="Normal 9 3 3 3 2 2 4 2" xfId="53796" xr:uid="{00000000-0005-0000-0000-000022D20000}"/>
    <cellStyle name="Normal 9 3 3 3 2 2 5" xfId="53797" xr:uid="{00000000-0005-0000-0000-000023D20000}"/>
    <cellStyle name="Normal 9 3 3 3 2 3" xfId="53798" xr:uid="{00000000-0005-0000-0000-000024D20000}"/>
    <cellStyle name="Normal 9 3 3 3 2 3 2" xfId="53799" xr:uid="{00000000-0005-0000-0000-000025D20000}"/>
    <cellStyle name="Normal 9 3 3 3 2 3 2 2" xfId="53800" xr:uid="{00000000-0005-0000-0000-000026D20000}"/>
    <cellStyle name="Normal 9 3 3 3 2 3 3" xfId="53801" xr:uid="{00000000-0005-0000-0000-000027D20000}"/>
    <cellStyle name="Normal 9 3 3 3 2 4" xfId="53802" xr:uid="{00000000-0005-0000-0000-000028D20000}"/>
    <cellStyle name="Normal 9 3 3 3 2 4 2" xfId="53803" xr:uid="{00000000-0005-0000-0000-000029D20000}"/>
    <cellStyle name="Normal 9 3 3 3 2 4 2 2" xfId="53804" xr:uid="{00000000-0005-0000-0000-00002AD20000}"/>
    <cellStyle name="Normal 9 3 3 3 2 4 3" xfId="53805" xr:uid="{00000000-0005-0000-0000-00002BD20000}"/>
    <cellStyle name="Normal 9 3 3 3 2 5" xfId="53806" xr:uid="{00000000-0005-0000-0000-00002CD20000}"/>
    <cellStyle name="Normal 9 3 3 3 2 5 2" xfId="53807" xr:uid="{00000000-0005-0000-0000-00002DD20000}"/>
    <cellStyle name="Normal 9 3 3 3 2 6" xfId="53808" xr:uid="{00000000-0005-0000-0000-00002ED20000}"/>
    <cellStyle name="Normal 9 3 3 3 2 6 2" xfId="53809" xr:uid="{00000000-0005-0000-0000-00002FD20000}"/>
    <cellStyle name="Normal 9 3 3 3 2 7" xfId="53810" xr:uid="{00000000-0005-0000-0000-000030D20000}"/>
    <cellStyle name="Normal 9 3 3 3 3" xfId="53811" xr:uid="{00000000-0005-0000-0000-000031D20000}"/>
    <cellStyle name="Normal 9 3 3 3 3 2" xfId="53812" xr:uid="{00000000-0005-0000-0000-000032D20000}"/>
    <cellStyle name="Normal 9 3 3 3 3 2 2" xfId="53813" xr:uid="{00000000-0005-0000-0000-000033D20000}"/>
    <cellStyle name="Normal 9 3 3 3 3 2 2 2" xfId="53814" xr:uid="{00000000-0005-0000-0000-000034D20000}"/>
    <cellStyle name="Normal 9 3 3 3 3 2 3" xfId="53815" xr:uid="{00000000-0005-0000-0000-000035D20000}"/>
    <cellStyle name="Normal 9 3 3 3 3 3" xfId="53816" xr:uid="{00000000-0005-0000-0000-000036D20000}"/>
    <cellStyle name="Normal 9 3 3 3 3 3 2" xfId="53817" xr:uid="{00000000-0005-0000-0000-000037D20000}"/>
    <cellStyle name="Normal 9 3 3 3 3 3 2 2" xfId="53818" xr:uid="{00000000-0005-0000-0000-000038D20000}"/>
    <cellStyle name="Normal 9 3 3 3 3 3 3" xfId="53819" xr:uid="{00000000-0005-0000-0000-000039D20000}"/>
    <cellStyle name="Normal 9 3 3 3 3 4" xfId="53820" xr:uid="{00000000-0005-0000-0000-00003AD20000}"/>
    <cellStyle name="Normal 9 3 3 3 3 4 2" xfId="53821" xr:uid="{00000000-0005-0000-0000-00003BD20000}"/>
    <cellStyle name="Normal 9 3 3 3 3 5" xfId="53822" xr:uid="{00000000-0005-0000-0000-00003CD20000}"/>
    <cellStyle name="Normal 9 3 3 3 4" xfId="53823" xr:uid="{00000000-0005-0000-0000-00003DD20000}"/>
    <cellStyle name="Normal 9 3 3 3 4 2" xfId="53824" xr:uid="{00000000-0005-0000-0000-00003ED20000}"/>
    <cellStyle name="Normal 9 3 3 3 4 2 2" xfId="53825" xr:uid="{00000000-0005-0000-0000-00003FD20000}"/>
    <cellStyle name="Normal 9 3 3 3 4 3" xfId="53826" xr:uid="{00000000-0005-0000-0000-000040D20000}"/>
    <cellStyle name="Normal 9 3 3 3 5" xfId="53827" xr:uid="{00000000-0005-0000-0000-000041D20000}"/>
    <cellStyle name="Normal 9 3 3 3 5 2" xfId="53828" xr:uid="{00000000-0005-0000-0000-000042D20000}"/>
    <cellStyle name="Normal 9 3 3 3 5 2 2" xfId="53829" xr:uid="{00000000-0005-0000-0000-000043D20000}"/>
    <cellStyle name="Normal 9 3 3 3 5 3" xfId="53830" xr:uid="{00000000-0005-0000-0000-000044D20000}"/>
    <cellStyle name="Normal 9 3 3 3 6" xfId="53831" xr:uid="{00000000-0005-0000-0000-000045D20000}"/>
    <cellStyle name="Normal 9 3 3 3 6 2" xfId="53832" xr:uid="{00000000-0005-0000-0000-000046D20000}"/>
    <cellStyle name="Normal 9 3 3 3 7" xfId="53833" xr:uid="{00000000-0005-0000-0000-000047D20000}"/>
    <cellStyle name="Normal 9 3 3 3 7 2" xfId="53834" xr:uid="{00000000-0005-0000-0000-000048D20000}"/>
    <cellStyle name="Normal 9 3 3 3 8" xfId="53835" xr:uid="{00000000-0005-0000-0000-000049D20000}"/>
    <cellStyle name="Normal 9 3 3 4" xfId="53836" xr:uid="{00000000-0005-0000-0000-00004AD20000}"/>
    <cellStyle name="Normal 9 3 3 4 2" xfId="53837" xr:uid="{00000000-0005-0000-0000-00004BD20000}"/>
    <cellStyle name="Normal 9 3 3 4 2 2" xfId="53838" xr:uid="{00000000-0005-0000-0000-00004CD20000}"/>
    <cellStyle name="Normal 9 3 3 4 2 2 2" xfId="53839" xr:uid="{00000000-0005-0000-0000-00004DD20000}"/>
    <cellStyle name="Normal 9 3 3 4 2 2 2 2" xfId="53840" xr:uid="{00000000-0005-0000-0000-00004ED20000}"/>
    <cellStyle name="Normal 9 3 3 4 2 2 3" xfId="53841" xr:uid="{00000000-0005-0000-0000-00004FD20000}"/>
    <cellStyle name="Normal 9 3 3 4 2 3" xfId="53842" xr:uid="{00000000-0005-0000-0000-000050D20000}"/>
    <cellStyle name="Normal 9 3 3 4 2 3 2" xfId="53843" xr:uid="{00000000-0005-0000-0000-000051D20000}"/>
    <cellStyle name="Normal 9 3 3 4 2 3 2 2" xfId="53844" xr:uid="{00000000-0005-0000-0000-000052D20000}"/>
    <cellStyle name="Normal 9 3 3 4 2 3 3" xfId="53845" xr:uid="{00000000-0005-0000-0000-000053D20000}"/>
    <cellStyle name="Normal 9 3 3 4 2 4" xfId="53846" xr:uid="{00000000-0005-0000-0000-000054D20000}"/>
    <cellStyle name="Normal 9 3 3 4 2 4 2" xfId="53847" xr:uid="{00000000-0005-0000-0000-000055D20000}"/>
    <cellStyle name="Normal 9 3 3 4 2 5" xfId="53848" xr:uid="{00000000-0005-0000-0000-000056D20000}"/>
    <cellStyle name="Normal 9 3 3 4 3" xfId="53849" xr:uid="{00000000-0005-0000-0000-000057D20000}"/>
    <cellStyle name="Normal 9 3 3 4 3 2" xfId="53850" xr:uid="{00000000-0005-0000-0000-000058D20000}"/>
    <cellStyle name="Normal 9 3 3 4 3 2 2" xfId="53851" xr:uid="{00000000-0005-0000-0000-000059D20000}"/>
    <cellStyle name="Normal 9 3 3 4 3 3" xfId="53852" xr:uid="{00000000-0005-0000-0000-00005AD20000}"/>
    <cellStyle name="Normal 9 3 3 4 4" xfId="53853" xr:uid="{00000000-0005-0000-0000-00005BD20000}"/>
    <cellStyle name="Normal 9 3 3 4 4 2" xfId="53854" xr:uid="{00000000-0005-0000-0000-00005CD20000}"/>
    <cellStyle name="Normal 9 3 3 4 4 2 2" xfId="53855" xr:uid="{00000000-0005-0000-0000-00005DD20000}"/>
    <cellStyle name="Normal 9 3 3 4 4 3" xfId="53856" xr:uid="{00000000-0005-0000-0000-00005ED20000}"/>
    <cellStyle name="Normal 9 3 3 4 5" xfId="53857" xr:uid="{00000000-0005-0000-0000-00005FD20000}"/>
    <cellStyle name="Normal 9 3 3 4 5 2" xfId="53858" xr:uid="{00000000-0005-0000-0000-000060D20000}"/>
    <cellStyle name="Normal 9 3 3 4 6" xfId="53859" xr:uid="{00000000-0005-0000-0000-000061D20000}"/>
    <cellStyle name="Normal 9 3 3 4 6 2" xfId="53860" xr:uid="{00000000-0005-0000-0000-000062D20000}"/>
    <cellStyle name="Normal 9 3 3 4 7" xfId="53861" xr:uid="{00000000-0005-0000-0000-000063D20000}"/>
    <cellStyle name="Normal 9 3 3 5" xfId="53862" xr:uid="{00000000-0005-0000-0000-000064D20000}"/>
    <cellStyle name="Normal 9 3 3 5 2" xfId="53863" xr:uid="{00000000-0005-0000-0000-000065D20000}"/>
    <cellStyle name="Normal 9 3 3 5 2 2" xfId="53864" xr:uid="{00000000-0005-0000-0000-000066D20000}"/>
    <cellStyle name="Normal 9 3 3 5 2 2 2" xfId="53865" xr:uid="{00000000-0005-0000-0000-000067D20000}"/>
    <cellStyle name="Normal 9 3 3 5 2 2 2 2" xfId="53866" xr:uid="{00000000-0005-0000-0000-000068D20000}"/>
    <cellStyle name="Normal 9 3 3 5 2 2 3" xfId="53867" xr:uid="{00000000-0005-0000-0000-000069D20000}"/>
    <cellStyle name="Normal 9 3 3 5 2 3" xfId="53868" xr:uid="{00000000-0005-0000-0000-00006AD20000}"/>
    <cellStyle name="Normal 9 3 3 5 2 3 2" xfId="53869" xr:uid="{00000000-0005-0000-0000-00006BD20000}"/>
    <cellStyle name="Normal 9 3 3 5 2 3 2 2" xfId="53870" xr:uid="{00000000-0005-0000-0000-00006CD20000}"/>
    <cellStyle name="Normal 9 3 3 5 2 3 3" xfId="53871" xr:uid="{00000000-0005-0000-0000-00006DD20000}"/>
    <cellStyle name="Normal 9 3 3 5 2 4" xfId="53872" xr:uid="{00000000-0005-0000-0000-00006ED20000}"/>
    <cellStyle name="Normal 9 3 3 5 2 4 2" xfId="53873" xr:uid="{00000000-0005-0000-0000-00006FD20000}"/>
    <cellStyle name="Normal 9 3 3 5 2 5" xfId="53874" xr:uid="{00000000-0005-0000-0000-000070D20000}"/>
    <cellStyle name="Normal 9 3 3 5 3" xfId="53875" xr:uid="{00000000-0005-0000-0000-000071D20000}"/>
    <cellStyle name="Normal 9 3 3 5 3 2" xfId="53876" xr:uid="{00000000-0005-0000-0000-000072D20000}"/>
    <cellStyle name="Normal 9 3 3 5 3 2 2" xfId="53877" xr:uid="{00000000-0005-0000-0000-000073D20000}"/>
    <cellStyle name="Normal 9 3 3 5 3 3" xfId="53878" xr:uid="{00000000-0005-0000-0000-000074D20000}"/>
    <cellStyle name="Normal 9 3 3 5 4" xfId="53879" xr:uid="{00000000-0005-0000-0000-000075D20000}"/>
    <cellStyle name="Normal 9 3 3 5 4 2" xfId="53880" xr:uid="{00000000-0005-0000-0000-000076D20000}"/>
    <cellStyle name="Normal 9 3 3 5 4 2 2" xfId="53881" xr:uid="{00000000-0005-0000-0000-000077D20000}"/>
    <cellStyle name="Normal 9 3 3 5 4 3" xfId="53882" xr:uid="{00000000-0005-0000-0000-000078D20000}"/>
    <cellStyle name="Normal 9 3 3 5 5" xfId="53883" xr:uid="{00000000-0005-0000-0000-000079D20000}"/>
    <cellStyle name="Normal 9 3 3 5 5 2" xfId="53884" xr:uid="{00000000-0005-0000-0000-00007AD20000}"/>
    <cellStyle name="Normal 9 3 3 5 6" xfId="53885" xr:uid="{00000000-0005-0000-0000-00007BD20000}"/>
    <cellStyle name="Normal 9 3 3 5 6 2" xfId="53886" xr:uid="{00000000-0005-0000-0000-00007CD20000}"/>
    <cellStyle name="Normal 9 3 3 5 7" xfId="53887" xr:uid="{00000000-0005-0000-0000-00007DD20000}"/>
    <cellStyle name="Normal 9 3 3 6" xfId="53888" xr:uid="{00000000-0005-0000-0000-00007ED20000}"/>
    <cellStyle name="Normal 9 3 3 6 2" xfId="53889" xr:uid="{00000000-0005-0000-0000-00007FD20000}"/>
    <cellStyle name="Normal 9 3 3 6 2 2" xfId="53890" xr:uid="{00000000-0005-0000-0000-000080D20000}"/>
    <cellStyle name="Normal 9 3 3 6 2 2 2" xfId="53891" xr:uid="{00000000-0005-0000-0000-000081D20000}"/>
    <cellStyle name="Normal 9 3 3 6 2 3" xfId="53892" xr:uid="{00000000-0005-0000-0000-000082D20000}"/>
    <cellStyle name="Normal 9 3 3 6 3" xfId="53893" xr:uid="{00000000-0005-0000-0000-000083D20000}"/>
    <cellStyle name="Normal 9 3 3 6 3 2" xfId="53894" xr:uid="{00000000-0005-0000-0000-000084D20000}"/>
    <cellStyle name="Normal 9 3 3 6 3 2 2" xfId="53895" xr:uid="{00000000-0005-0000-0000-000085D20000}"/>
    <cellStyle name="Normal 9 3 3 6 3 3" xfId="53896" xr:uid="{00000000-0005-0000-0000-000086D20000}"/>
    <cellStyle name="Normal 9 3 3 6 4" xfId="53897" xr:uid="{00000000-0005-0000-0000-000087D20000}"/>
    <cellStyle name="Normal 9 3 3 6 4 2" xfId="53898" xr:uid="{00000000-0005-0000-0000-000088D20000}"/>
    <cellStyle name="Normal 9 3 3 6 5" xfId="53899" xr:uid="{00000000-0005-0000-0000-000089D20000}"/>
    <cellStyle name="Normal 9 3 3 7" xfId="53900" xr:uid="{00000000-0005-0000-0000-00008AD20000}"/>
    <cellStyle name="Normal 9 3 3 7 2" xfId="53901" xr:uid="{00000000-0005-0000-0000-00008BD20000}"/>
    <cellStyle name="Normal 9 3 3 7 2 2" xfId="53902" xr:uid="{00000000-0005-0000-0000-00008CD20000}"/>
    <cellStyle name="Normal 9 3 3 7 2 2 2" xfId="53903" xr:uid="{00000000-0005-0000-0000-00008DD20000}"/>
    <cellStyle name="Normal 9 3 3 7 2 3" xfId="53904" xr:uid="{00000000-0005-0000-0000-00008ED20000}"/>
    <cellStyle name="Normal 9 3 3 7 3" xfId="53905" xr:uid="{00000000-0005-0000-0000-00008FD20000}"/>
    <cellStyle name="Normal 9 3 3 7 3 2" xfId="53906" xr:uid="{00000000-0005-0000-0000-000090D20000}"/>
    <cellStyle name="Normal 9 3 3 7 4" xfId="53907" xr:uid="{00000000-0005-0000-0000-000091D20000}"/>
    <cellStyle name="Normal 9 3 3 8" xfId="53908" xr:uid="{00000000-0005-0000-0000-000092D20000}"/>
    <cellStyle name="Normal 9 3 3 8 2" xfId="53909" xr:uid="{00000000-0005-0000-0000-000093D20000}"/>
    <cellStyle name="Normal 9 3 3 8 2 2" xfId="53910" xr:uid="{00000000-0005-0000-0000-000094D20000}"/>
    <cellStyle name="Normal 9 3 3 8 3" xfId="53911" xr:uid="{00000000-0005-0000-0000-000095D20000}"/>
    <cellStyle name="Normal 9 3 3 9" xfId="53912" xr:uid="{00000000-0005-0000-0000-000096D20000}"/>
    <cellStyle name="Normal 9 3 3 9 2" xfId="53913" xr:uid="{00000000-0005-0000-0000-000097D20000}"/>
    <cellStyle name="Normal 9 3 3 9 2 2" xfId="53914" xr:uid="{00000000-0005-0000-0000-000098D20000}"/>
    <cellStyle name="Normal 9 3 3 9 3" xfId="53915" xr:uid="{00000000-0005-0000-0000-000099D20000}"/>
    <cellStyle name="Normal 9 3 4" xfId="53916" xr:uid="{00000000-0005-0000-0000-00009AD20000}"/>
    <cellStyle name="Normal 9 3 4 10" xfId="53917" xr:uid="{00000000-0005-0000-0000-00009BD20000}"/>
    <cellStyle name="Normal 9 3 4 10 2" xfId="53918" xr:uid="{00000000-0005-0000-0000-00009CD20000}"/>
    <cellStyle name="Normal 9 3 4 11" xfId="53919" xr:uid="{00000000-0005-0000-0000-00009DD20000}"/>
    <cellStyle name="Normal 9 3 4 2" xfId="53920" xr:uid="{00000000-0005-0000-0000-00009ED20000}"/>
    <cellStyle name="Normal 9 3 4 2 2" xfId="53921" xr:uid="{00000000-0005-0000-0000-00009FD20000}"/>
    <cellStyle name="Normal 9 3 4 2 2 2" xfId="53922" xr:uid="{00000000-0005-0000-0000-0000A0D20000}"/>
    <cellStyle name="Normal 9 3 4 2 2 2 2" xfId="53923" xr:uid="{00000000-0005-0000-0000-0000A1D20000}"/>
    <cellStyle name="Normal 9 3 4 2 2 2 2 2" xfId="53924" xr:uid="{00000000-0005-0000-0000-0000A2D20000}"/>
    <cellStyle name="Normal 9 3 4 2 2 2 2 2 2" xfId="53925" xr:uid="{00000000-0005-0000-0000-0000A3D20000}"/>
    <cellStyle name="Normal 9 3 4 2 2 2 2 3" xfId="53926" xr:uid="{00000000-0005-0000-0000-0000A4D20000}"/>
    <cellStyle name="Normal 9 3 4 2 2 2 3" xfId="53927" xr:uid="{00000000-0005-0000-0000-0000A5D20000}"/>
    <cellStyle name="Normal 9 3 4 2 2 2 3 2" xfId="53928" xr:uid="{00000000-0005-0000-0000-0000A6D20000}"/>
    <cellStyle name="Normal 9 3 4 2 2 2 3 2 2" xfId="53929" xr:uid="{00000000-0005-0000-0000-0000A7D20000}"/>
    <cellStyle name="Normal 9 3 4 2 2 2 3 3" xfId="53930" xr:uid="{00000000-0005-0000-0000-0000A8D20000}"/>
    <cellStyle name="Normal 9 3 4 2 2 2 4" xfId="53931" xr:uid="{00000000-0005-0000-0000-0000A9D20000}"/>
    <cellStyle name="Normal 9 3 4 2 2 2 4 2" xfId="53932" xr:uid="{00000000-0005-0000-0000-0000AAD20000}"/>
    <cellStyle name="Normal 9 3 4 2 2 2 5" xfId="53933" xr:uid="{00000000-0005-0000-0000-0000ABD20000}"/>
    <cellStyle name="Normal 9 3 4 2 2 3" xfId="53934" xr:uid="{00000000-0005-0000-0000-0000ACD20000}"/>
    <cellStyle name="Normal 9 3 4 2 2 3 2" xfId="53935" xr:uid="{00000000-0005-0000-0000-0000ADD20000}"/>
    <cellStyle name="Normal 9 3 4 2 2 3 2 2" xfId="53936" xr:uid="{00000000-0005-0000-0000-0000AED20000}"/>
    <cellStyle name="Normal 9 3 4 2 2 3 3" xfId="53937" xr:uid="{00000000-0005-0000-0000-0000AFD20000}"/>
    <cellStyle name="Normal 9 3 4 2 2 4" xfId="53938" xr:uid="{00000000-0005-0000-0000-0000B0D20000}"/>
    <cellStyle name="Normal 9 3 4 2 2 4 2" xfId="53939" xr:uid="{00000000-0005-0000-0000-0000B1D20000}"/>
    <cellStyle name="Normal 9 3 4 2 2 4 2 2" xfId="53940" xr:uid="{00000000-0005-0000-0000-0000B2D20000}"/>
    <cellStyle name="Normal 9 3 4 2 2 4 3" xfId="53941" xr:uid="{00000000-0005-0000-0000-0000B3D20000}"/>
    <cellStyle name="Normal 9 3 4 2 2 5" xfId="53942" xr:uid="{00000000-0005-0000-0000-0000B4D20000}"/>
    <cellStyle name="Normal 9 3 4 2 2 5 2" xfId="53943" xr:uid="{00000000-0005-0000-0000-0000B5D20000}"/>
    <cellStyle name="Normal 9 3 4 2 2 6" xfId="53944" xr:uid="{00000000-0005-0000-0000-0000B6D20000}"/>
    <cellStyle name="Normal 9 3 4 2 2 6 2" xfId="53945" xr:uid="{00000000-0005-0000-0000-0000B7D20000}"/>
    <cellStyle name="Normal 9 3 4 2 2 7" xfId="53946" xr:uid="{00000000-0005-0000-0000-0000B8D20000}"/>
    <cellStyle name="Normal 9 3 4 2 3" xfId="53947" xr:uid="{00000000-0005-0000-0000-0000B9D20000}"/>
    <cellStyle name="Normal 9 3 4 2 3 2" xfId="53948" xr:uid="{00000000-0005-0000-0000-0000BAD20000}"/>
    <cellStyle name="Normal 9 3 4 2 3 2 2" xfId="53949" xr:uid="{00000000-0005-0000-0000-0000BBD20000}"/>
    <cellStyle name="Normal 9 3 4 2 3 2 2 2" xfId="53950" xr:uid="{00000000-0005-0000-0000-0000BCD20000}"/>
    <cellStyle name="Normal 9 3 4 2 3 2 3" xfId="53951" xr:uid="{00000000-0005-0000-0000-0000BDD20000}"/>
    <cellStyle name="Normal 9 3 4 2 3 3" xfId="53952" xr:uid="{00000000-0005-0000-0000-0000BED20000}"/>
    <cellStyle name="Normal 9 3 4 2 3 3 2" xfId="53953" xr:uid="{00000000-0005-0000-0000-0000BFD20000}"/>
    <cellStyle name="Normal 9 3 4 2 3 3 2 2" xfId="53954" xr:uid="{00000000-0005-0000-0000-0000C0D20000}"/>
    <cellStyle name="Normal 9 3 4 2 3 3 3" xfId="53955" xr:uid="{00000000-0005-0000-0000-0000C1D20000}"/>
    <cellStyle name="Normal 9 3 4 2 3 4" xfId="53956" xr:uid="{00000000-0005-0000-0000-0000C2D20000}"/>
    <cellStyle name="Normal 9 3 4 2 3 4 2" xfId="53957" xr:uid="{00000000-0005-0000-0000-0000C3D20000}"/>
    <cellStyle name="Normal 9 3 4 2 3 5" xfId="53958" xr:uid="{00000000-0005-0000-0000-0000C4D20000}"/>
    <cellStyle name="Normal 9 3 4 2 4" xfId="53959" xr:uid="{00000000-0005-0000-0000-0000C5D20000}"/>
    <cellStyle name="Normal 9 3 4 2 4 2" xfId="53960" xr:uid="{00000000-0005-0000-0000-0000C6D20000}"/>
    <cellStyle name="Normal 9 3 4 2 4 2 2" xfId="53961" xr:uid="{00000000-0005-0000-0000-0000C7D20000}"/>
    <cellStyle name="Normal 9 3 4 2 4 3" xfId="53962" xr:uid="{00000000-0005-0000-0000-0000C8D20000}"/>
    <cellStyle name="Normal 9 3 4 2 5" xfId="53963" xr:uid="{00000000-0005-0000-0000-0000C9D20000}"/>
    <cellStyle name="Normal 9 3 4 2 5 2" xfId="53964" xr:uid="{00000000-0005-0000-0000-0000CAD20000}"/>
    <cellStyle name="Normal 9 3 4 2 5 2 2" xfId="53965" xr:uid="{00000000-0005-0000-0000-0000CBD20000}"/>
    <cellStyle name="Normal 9 3 4 2 5 3" xfId="53966" xr:uid="{00000000-0005-0000-0000-0000CCD20000}"/>
    <cellStyle name="Normal 9 3 4 2 6" xfId="53967" xr:uid="{00000000-0005-0000-0000-0000CDD20000}"/>
    <cellStyle name="Normal 9 3 4 2 6 2" xfId="53968" xr:uid="{00000000-0005-0000-0000-0000CED20000}"/>
    <cellStyle name="Normal 9 3 4 2 7" xfId="53969" xr:uid="{00000000-0005-0000-0000-0000CFD20000}"/>
    <cellStyle name="Normal 9 3 4 2 7 2" xfId="53970" xr:uid="{00000000-0005-0000-0000-0000D0D20000}"/>
    <cellStyle name="Normal 9 3 4 2 8" xfId="53971" xr:uid="{00000000-0005-0000-0000-0000D1D20000}"/>
    <cellStyle name="Normal 9 3 4 3" xfId="53972" xr:uid="{00000000-0005-0000-0000-0000D2D20000}"/>
    <cellStyle name="Normal 9 3 4 3 2" xfId="53973" xr:uid="{00000000-0005-0000-0000-0000D3D20000}"/>
    <cellStyle name="Normal 9 3 4 3 2 2" xfId="53974" xr:uid="{00000000-0005-0000-0000-0000D4D20000}"/>
    <cellStyle name="Normal 9 3 4 3 2 2 2" xfId="53975" xr:uid="{00000000-0005-0000-0000-0000D5D20000}"/>
    <cellStyle name="Normal 9 3 4 3 2 2 2 2" xfId="53976" xr:uid="{00000000-0005-0000-0000-0000D6D20000}"/>
    <cellStyle name="Normal 9 3 4 3 2 2 3" xfId="53977" xr:uid="{00000000-0005-0000-0000-0000D7D20000}"/>
    <cellStyle name="Normal 9 3 4 3 2 3" xfId="53978" xr:uid="{00000000-0005-0000-0000-0000D8D20000}"/>
    <cellStyle name="Normal 9 3 4 3 2 3 2" xfId="53979" xr:uid="{00000000-0005-0000-0000-0000D9D20000}"/>
    <cellStyle name="Normal 9 3 4 3 2 3 2 2" xfId="53980" xr:uid="{00000000-0005-0000-0000-0000DAD20000}"/>
    <cellStyle name="Normal 9 3 4 3 2 3 3" xfId="53981" xr:uid="{00000000-0005-0000-0000-0000DBD20000}"/>
    <cellStyle name="Normal 9 3 4 3 2 4" xfId="53982" xr:uid="{00000000-0005-0000-0000-0000DCD20000}"/>
    <cellStyle name="Normal 9 3 4 3 2 4 2" xfId="53983" xr:uid="{00000000-0005-0000-0000-0000DDD20000}"/>
    <cellStyle name="Normal 9 3 4 3 2 5" xfId="53984" xr:uid="{00000000-0005-0000-0000-0000DED20000}"/>
    <cellStyle name="Normal 9 3 4 3 3" xfId="53985" xr:uid="{00000000-0005-0000-0000-0000DFD20000}"/>
    <cellStyle name="Normal 9 3 4 3 3 2" xfId="53986" xr:uid="{00000000-0005-0000-0000-0000E0D20000}"/>
    <cellStyle name="Normal 9 3 4 3 3 2 2" xfId="53987" xr:uid="{00000000-0005-0000-0000-0000E1D20000}"/>
    <cellStyle name="Normal 9 3 4 3 3 3" xfId="53988" xr:uid="{00000000-0005-0000-0000-0000E2D20000}"/>
    <cellStyle name="Normal 9 3 4 3 4" xfId="53989" xr:uid="{00000000-0005-0000-0000-0000E3D20000}"/>
    <cellStyle name="Normal 9 3 4 3 4 2" xfId="53990" xr:uid="{00000000-0005-0000-0000-0000E4D20000}"/>
    <cellStyle name="Normal 9 3 4 3 4 2 2" xfId="53991" xr:uid="{00000000-0005-0000-0000-0000E5D20000}"/>
    <cellStyle name="Normal 9 3 4 3 4 3" xfId="53992" xr:uid="{00000000-0005-0000-0000-0000E6D20000}"/>
    <cellStyle name="Normal 9 3 4 3 5" xfId="53993" xr:uid="{00000000-0005-0000-0000-0000E7D20000}"/>
    <cellStyle name="Normal 9 3 4 3 5 2" xfId="53994" xr:uid="{00000000-0005-0000-0000-0000E8D20000}"/>
    <cellStyle name="Normal 9 3 4 3 6" xfId="53995" xr:uid="{00000000-0005-0000-0000-0000E9D20000}"/>
    <cellStyle name="Normal 9 3 4 3 6 2" xfId="53996" xr:uid="{00000000-0005-0000-0000-0000EAD20000}"/>
    <cellStyle name="Normal 9 3 4 3 7" xfId="53997" xr:uid="{00000000-0005-0000-0000-0000EBD20000}"/>
    <cellStyle name="Normal 9 3 4 4" xfId="53998" xr:uid="{00000000-0005-0000-0000-0000ECD20000}"/>
    <cellStyle name="Normal 9 3 4 4 2" xfId="53999" xr:uid="{00000000-0005-0000-0000-0000EDD20000}"/>
    <cellStyle name="Normal 9 3 4 4 2 2" xfId="54000" xr:uid="{00000000-0005-0000-0000-0000EED20000}"/>
    <cellStyle name="Normal 9 3 4 4 2 2 2" xfId="54001" xr:uid="{00000000-0005-0000-0000-0000EFD20000}"/>
    <cellStyle name="Normal 9 3 4 4 2 2 2 2" xfId="54002" xr:uid="{00000000-0005-0000-0000-0000F0D20000}"/>
    <cellStyle name="Normal 9 3 4 4 2 2 3" xfId="54003" xr:uid="{00000000-0005-0000-0000-0000F1D20000}"/>
    <cellStyle name="Normal 9 3 4 4 2 3" xfId="54004" xr:uid="{00000000-0005-0000-0000-0000F2D20000}"/>
    <cellStyle name="Normal 9 3 4 4 2 3 2" xfId="54005" xr:uid="{00000000-0005-0000-0000-0000F3D20000}"/>
    <cellStyle name="Normal 9 3 4 4 2 3 2 2" xfId="54006" xr:uid="{00000000-0005-0000-0000-0000F4D20000}"/>
    <cellStyle name="Normal 9 3 4 4 2 3 3" xfId="54007" xr:uid="{00000000-0005-0000-0000-0000F5D20000}"/>
    <cellStyle name="Normal 9 3 4 4 2 4" xfId="54008" xr:uid="{00000000-0005-0000-0000-0000F6D20000}"/>
    <cellStyle name="Normal 9 3 4 4 2 4 2" xfId="54009" xr:uid="{00000000-0005-0000-0000-0000F7D20000}"/>
    <cellStyle name="Normal 9 3 4 4 2 5" xfId="54010" xr:uid="{00000000-0005-0000-0000-0000F8D20000}"/>
    <cellStyle name="Normal 9 3 4 4 3" xfId="54011" xr:uid="{00000000-0005-0000-0000-0000F9D20000}"/>
    <cellStyle name="Normal 9 3 4 4 3 2" xfId="54012" xr:uid="{00000000-0005-0000-0000-0000FAD20000}"/>
    <cellStyle name="Normal 9 3 4 4 3 2 2" xfId="54013" xr:uid="{00000000-0005-0000-0000-0000FBD20000}"/>
    <cellStyle name="Normal 9 3 4 4 3 3" xfId="54014" xr:uid="{00000000-0005-0000-0000-0000FCD20000}"/>
    <cellStyle name="Normal 9 3 4 4 4" xfId="54015" xr:uid="{00000000-0005-0000-0000-0000FDD20000}"/>
    <cellStyle name="Normal 9 3 4 4 4 2" xfId="54016" xr:uid="{00000000-0005-0000-0000-0000FED20000}"/>
    <cellStyle name="Normal 9 3 4 4 4 2 2" xfId="54017" xr:uid="{00000000-0005-0000-0000-0000FFD20000}"/>
    <cellStyle name="Normal 9 3 4 4 4 3" xfId="54018" xr:uid="{00000000-0005-0000-0000-000000D30000}"/>
    <cellStyle name="Normal 9 3 4 4 5" xfId="54019" xr:uid="{00000000-0005-0000-0000-000001D30000}"/>
    <cellStyle name="Normal 9 3 4 4 5 2" xfId="54020" xr:uid="{00000000-0005-0000-0000-000002D30000}"/>
    <cellStyle name="Normal 9 3 4 4 6" xfId="54021" xr:uid="{00000000-0005-0000-0000-000003D30000}"/>
    <cellStyle name="Normal 9 3 4 4 6 2" xfId="54022" xr:uid="{00000000-0005-0000-0000-000004D30000}"/>
    <cellStyle name="Normal 9 3 4 4 7" xfId="54023" xr:uid="{00000000-0005-0000-0000-000005D30000}"/>
    <cellStyle name="Normal 9 3 4 5" xfId="54024" xr:uid="{00000000-0005-0000-0000-000006D30000}"/>
    <cellStyle name="Normal 9 3 4 5 2" xfId="54025" xr:uid="{00000000-0005-0000-0000-000007D30000}"/>
    <cellStyle name="Normal 9 3 4 5 2 2" xfId="54026" xr:uid="{00000000-0005-0000-0000-000008D30000}"/>
    <cellStyle name="Normal 9 3 4 5 2 2 2" xfId="54027" xr:uid="{00000000-0005-0000-0000-000009D30000}"/>
    <cellStyle name="Normal 9 3 4 5 2 3" xfId="54028" xr:uid="{00000000-0005-0000-0000-00000AD30000}"/>
    <cellStyle name="Normal 9 3 4 5 3" xfId="54029" xr:uid="{00000000-0005-0000-0000-00000BD30000}"/>
    <cellStyle name="Normal 9 3 4 5 3 2" xfId="54030" xr:uid="{00000000-0005-0000-0000-00000CD30000}"/>
    <cellStyle name="Normal 9 3 4 5 3 2 2" xfId="54031" xr:uid="{00000000-0005-0000-0000-00000DD30000}"/>
    <cellStyle name="Normal 9 3 4 5 3 3" xfId="54032" xr:uid="{00000000-0005-0000-0000-00000ED30000}"/>
    <cellStyle name="Normal 9 3 4 5 4" xfId="54033" xr:uid="{00000000-0005-0000-0000-00000FD30000}"/>
    <cellStyle name="Normal 9 3 4 5 4 2" xfId="54034" xr:uid="{00000000-0005-0000-0000-000010D30000}"/>
    <cellStyle name="Normal 9 3 4 5 5" xfId="54035" xr:uid="{00000000-0005-0000-0000-000011D30000}"/>
    <cellStyle name="Normal 9 3 4 6" xfId="54036" xr:uid="{00000000-0005-0000-0000-000012D30000}"/>
    <cellStyle name="Normal 9 3 4 6 2" xfId="54037" xr:uid="{00000000-0005-0000-0000-000013D30000}"/>
    <cellStyle name="Normal 9 3 4 6 2 2" xfId="54038" xr:uid="{00000000-0005-0000-0000-000014D30000}"/>
    <cellStyle name="Normal 9 3 4 6 2 2 2" xfId="54039" xr:uid="{00000000-0005-0000-0000-000015D30000}"/>
    <cellStyle name="Normal 9 3 4 6 2 3" xfId="54040" xr:uid="{00000000-0005-0000-0000-000016D30000}"/>
    <cellStyle name="Normal 9 3 4 6 3" xfId="54041" xr:uid="{00000000-0005-0000-0000-000017D30000}"/>
    <cellStyle name="Normal 9 3 4 6 3 2" xfId="54042" xr:uid="{00000000-0005-0000-0000-000018D30000}"/>
    <cellStyle name="Normal 9 3 4 6 4" xfId="54043" xr:uid="{00000000-0005-0000-0000-000019D30000}"/>
    <cellStyle name="Normal 9 3 4 7" xfId="54044" xr:uid="{00000000-0005-0000-0000-00001AD30000}"/>
    <cellStyle name="Normal 9 3 4 7 2" xfId="54045" xr:uid="{00000000-0005-0000-0000-00001BD30000}"/>
    <cellStyle name="Normal 9 3 4 7 2 2" xfId="54046" xr:uid="{00000000-0005-0000-0000-00001CD30000}"/>
    <cellStyle name="Normal 9 3 4 7 3" xfId="54047" xr:uid="{00000000-0005-0000-0000-00001DD30000}"/>
    <cellStyle name="Normal 9 3 4 8" xfId="54048" xr:uid="{00000000-0005-0000-0000-00001ED30000}"/>
    <cellStyle name="Normal 9 3 4 8 2" xfId="54049" xr:uid="{00000000-0005-0000-0000-00001FD30000}"/>
    <cellStyle name="Normal 9 3 4 8 2 2" xfId="54050" xr:uid="{00000000-0005-0000-0000-000020D30000}"/>
    <cellStyle name="Normal 9 3 4 8 3" xfId="54051" xr:uid="{00000000-0005-0000-0000-000021D30000}"/>
    <cellStyle name="Normal 9 3 4 9" xfId="54052" xr:uid="{00000000-0005-0000-0000-000022D30000}"/>
    <cellStyle name="Normal 9 3 4 9 2" xfId="54053" xr:uid="{00000000-0005-0000-0000-000023D30000}"/>
    <cellStyle name="Normal 9 3 5" xfId="54054" xr:uid="{00000000-0005-0000-0000-000024D30000}"/>
    <cellStyle name="Normal 9 3 5 10" xfId="54055" xr:uid="{00000000-0005-0000-0000-000025D30000}"/>
    <cellStyle name="Normal 9 3 5 10 2" xfId="54056" xr:uid="{00000000-0005-0000-0000-000026D30000}"/>
    <cellStyle name="Normal 9 3 5 11" xfId="54057" xr:uid="{00000000-0005-0000-0000-000027D30000}"/>
    <cellStyle name="Normal 9 3 5 2" xfId="54058" xr:uid="{00000000-0005-0000-0000-000028D30000}"/>
    <cellStyle name="Normal 9 3 5 2 2" xfId="54059" xr:uid="{00000000-0005-0000-0000-000029D30000}"/>
    <cellStyle name="Normal 9 3 5 2 2 2" xfId="54060" xr:uid="{00000000-0005-0000-0000-00002AD30000}"/>
    <cellStyle name="Normal 9 3 5 2 2 2 2" xfId="54061" xr:uid="{00000000-0005-0000-0000-00002BD30000}"/>
    <cellStyle name="Normal 9 3 5 2 2 2 2 2" xfId="54062" xr:uid="{00000000-0005-0000-0000-00002CD30000}"/>
    <cellStyle name="Normal 9 3 5 2 2 2 2 2 2" xfId="54063" xr:uid="{00000000-0005-0000-0000-00002DD30000}"/>
    <cellStyle name="Normal 9 3 5 2 2 2 2 3" xfId="54064" xr:uid="{00000000-0005-0000-0000-00002ED30000}"/>
    <cellStyle name="Normal 9 3 5 2 2 2 3" xfId="54065" xr:uid="{00000000-0005-0000-0000-00002FD30000}"/>
    <cellStyle name="Normal 9 3 5 2 2 2 3 2" xfId="54066" xr:uid="{00000000-0005-0000-0000-000030D30000}"/>
    <cellStyle name="Normal 9 3 5 2 2 2 3 2 2" xfId="54067" xr:uid="{00000000-0005-0000-0000-000031D30000}"/>
    <cellStyle name="Normal 9 3 5 2 2 2 3 3" xfId="54068" xr:uid="{00000000-0005-0000-0000-000032D30000}"/>
    <cellStyle name="Normal 9 3 5 2 2 2 4" xfId="54069" xr:uid="{00000000-0005-0000-0000-000033D30000}"/>
    <cellStyle name="Normal 9 3 5 2 2 2 4 2" xfId="54070" xr:uid="{00000000-0005-0000-0000-000034D30000}"/>
    <cellStyle name="Normal 9 3 5 2 2 2 5" xfId="54071" xr:uid="{00000000-0005-0000-0000-000035D30000}"/>
    <cellStyle name="Normal 9 3 5 2 2 3" xfId="54072" xr:uid="{00000000-0005-0000-0000-000036D30000}"/>
    <cellStyle name="Normal 9 3 5 2 2 3 2" xfId="54073" xr:uid="{00000000-0005-0000-0000-000037D30000}"/>
    <cellStyle name="Normal 9 3 5 2 2 3 2 2" xfId="54074" xr:uid="{00000000-0005-0000-0000-000038D30000}"/>
    <cellStyle name="Normal 9 3 5 2 2 3 3" xfId="54075" xr:uid="{00000000-0005-0000-0000-000039D30000}"/>
    <cellStyle name="Normal 9 3 5 2 2 4" xfId="54076" xr:uid="{00000000-0005-0000-0000-00003AD30000}"/>
    <cellStyle name="Normal 9 3 5 2 2 4 2" xfId="54077" xr:uid="{00000000-0005-0000-0000-00003BD30000}"/>
    <cellStyle name="Normal 9 3 5 2 2 4 2 2" xfId="54078" xr:uid="{00000000-0005-0000-0000-00003CD30000}"/>
    <cellStyle name="Normal 9 3 5 2 2 4 3" xfId="54079" xr:uid="{00000000-0005-0000-0000-00003DD30000}"/>
    <cellStyle name="Normal 9 3 5 2 2 5" xfId="54080" xr:uid="{00000000-0005-0000-0000-00003ED30000}"/>
    <cellStyle name="Normal 9 3 5 2 2 5 2" xfId="54081" xr:uid="{00000000-0005-0000-0000-00003FD30000}"/>
    <cellStyle name="Normal 9 3 5 2 2 6" xfId="54082" xr:uid="{00000000-0005-0000-0000-000040D30000}"/>
    <cellStyle name="Normal 9 3 5 2 2 6 2" xfId="54083" xr:uid="{00000000-0005-0000-0000-000041D30000}"/>
    <cellStyle name="Normal 9 3 5 2 2 7" xfId="54084" xr:uid="{00000000-0005-0000-0000-000042D30000}"/>
    <cellStyle name="Normal 9 3 5 2 3" xfId="54085" xr:uid="{00000000-0005-0000-0000-000043D30000}"/>
    <cellStyle name="Normal 9 3 5 2 3 2" xfId="54086" xr:uid="{00000000-0005-0000-0000-000044D30000}"/>
    <cellStyle name="Normal 9 3 5 2 3 2 2" xfId="54087" xr:uid="{00000000-0005-0000-0000-000045D30000}"/>
    <cellStyle name="Normal 9 3 5 2 3 2 2 2" xfId="54088" xr:uid="{00000000-0005-0000-0000-000046D30000}"/>
    <cellStyle name="Normal 9 3 5 2 3 2 3" xfId="54089" xr:uid="{00000000-0005-0000-0000-000047D30000}"/>
    <cellStyle name="Normal 9 3 5 2 3 3" xfId="54090" xr:uid="{00000000-0005-0000-0000-000048D30000}"/>
    <cellStyle name="Normal 9 3 5 2 3 3 2" xfId="54091" xr:uid="{00000000-0005-0000-0000-000049D30000}"/>
    <cellStyle name="Normal 9 3 5 2 3 3 2 2" xfId="54092" xr:uid="{00000000-0005-0000-0000-00004AD30000}"/>
    <cellStyle name="Normal 9 3 5 2 3 3 3" xfId="54093" xr:uid="{00000000-0005-0000-0000-00004BD30000}"/>
    <cellStyle name="Normal 9 3 5 2 3 4" xfId="54094" xr:uid="{00000000-0005-0000-0000-00004CD30000}"/>
    <cellStyle name="Normal 9 3 5 2 3 4 2" xfId="54095" xr:uid="{00000000-0005-0000-0000-00004DD30000}"/>
    <cellStyle name="Normal 9 3 5 2 3 5" xfId="54096" xr:uid="{00000000-0005-0000-0000-00004ED30000}"/>
    <cellStyle name="Normal 9 3 5 2 4" xfId="54097" xr:uid="{00000000-0005-0000-0000-00004FD30000}"/>
    <cellStyle name="Normal 9 3 5 2 4 2" xfId="54098" xr:uid="{00000000-0005-0000-0000-000050D30000}"/>
    <cellStyle name="Normal 9 3 5 2 4 2 2" xfId="54099" xr:uid="{00000000-0005-0000-0000-000051D30000}"/>
    <cellStyle name="Normal 9 3 5 2 4 3" xfId="54100" xr:uid="{00000000-0005-0000-0000-000052D30000}"/>
    <cellStyle name="Normal 9 3 5 2 5" xfId="54101" xr:uid="{00000000-0005-0000-0000-000053D30000}"/>
    <cellStyle name="Normal 9 3 5 2 5 2" xfId="54102" xr:uid="{00000000-0005-0000-0000-000054D30000}"/>
    <cellStyle name="Normal 9 3 5 2 5 2 2" xfId="54103" xr:uid="{00000000-0005-0000-0000-000055D30000}"/>
    <cellStyle name="Normal 9 3 5 2 5 3" xfId="54104" xr:uid="{00000000-0005-0000-0000-000056D30000}"/>
    <cellStyle name="Normal 9 3 5 2 6" xfId="54105" xr:uid="{00000000-0005-0000-0000-000057D30000}"/>
    <cellStyle name="Normal 9 3 5 2 6 2" xfId="54106" xr:uid="{00000000-0005-0000-0000-000058D30000}"/>
    <cellStyle name="Normal 9 3 5 2 7" xfId="54107" xr:uid="{00000000-0005-0000-0000-000059D30000}"/>
    <cellStyle name="Normal 9 3 5 2 7 2" xfId="54108" xr:uid="{00000000-0005-0000-0000-00005AD30000}"/>
    <cellStyle name="Normal 9 3 5 2 8" xfId="54109" xr:uid="{00000000-0005-0000-0000-00005BD30000}"/>
    <cellStyle name="Normal 9 3 5 3" xfId="54110" xr:uid="{00000000-0005-0000-0000-00005CD30000}"/>
    <cellStyle name="Normal 9 3 5 3 2" xfId="54111" xr:uid="{00000000-0005-0000-0000-00005DD30000}"/>
    <cellStyle name="Normal 9 3 5 3 2 2" xfId="54112" xr:uid="{00000000-0005-0000-0000-00005ED30000}"/>
    <cellStyle name="Normal 9 3 5 3 2 2 2" xfId="54113" xr:uid="{00000000-0005-0000-0000-00005FD30000}"/>
    <cellStyle name="Normal 9 3 5 3 2 2 2 2" xfId="54114" xr:uid="{00000000-0005-0000-0000-000060D30000}"/>
    <cellStyle name="Normal 9 3 5 3 2 2 3" xfId="54115" xr:uid="{00000000-0005-0000-0000-000061D30000}"/>
    <cellStyle name="Normal 9 3 5 3 2 3" xfId="54116" xr:uid="{00000000-0005-0000-0000-000062D30000}"/>
    <cellStyle name="Normal 9 3 5 3 2 3 2" xfId="54117" xr:uid="{00000000-0005-0000-0000-000063D30000}"/>
    <cellStyle name="Normal 9 3 5 3 2 3 2 2" xfId="54118" xr:uid="{00000000-0005-0000-0000-000064D30000}"/>
    <cellStyle name="Normal 9 3 5 3 2 3 3" xfId="54119" xr:uid="{00000000-0005-0000-0000-000065D30000}"/>
    <cellStyle name="Normal 9 3 5 3 2 4" xfId="54120" xr:uid="{00000000-0005-0000-0000-000066D30000}"/>
    <cellStyle name="Normal 9 3 5 3 2 4 2" xfId="54121" xr:uid="{00000000-0005-0000-0000-000067D30000}"/>
    <cellStyle name="Normal 9 3 5 3 2 5" xfId="54122" xr:uid="{00000000-0005-0000-0000-000068D30000}"/>
    <cellStyle name="Normal 9 3 5 3 3" xfId="54123" xr:uid="{00000000-0005-0000-0000-000069D30000}"/>
    <cellStyle name="Normal 9 3 5 3 3 2" xfId="54124" xr:uid="{00000000-0005-0000-0000-00006AD30000}"/>
    <cellStyle name="Normal 9 3 5 3 3 2 2" xfId="54125" xr:uid="{00000000-0005-0000-0000-00006BD30000}"/>
    <cellStyle name="Normal 9 3 5 3 3 3" xfId="54126" xr:uid="{00000000-0005-0000-0000-00006CD30000}"/>
    <cellStyle name="Normal 9 3 5 3 4" xfId="54127" xr:uid="{00000000-0005-0000-0000-00006DD30000}"/>
    <cellStyle name="Normal 9 3 5 3 4 2" xfId="54128" xr:uid="{00000000-0005-0000-0000-00006ED30000}"/>
    <cellStyle name="Normal 9 3 5 3 4 2 2" xfId="54129" xr:uid="{00000000-0005-0000-0000-00006FD30000}"/>
    <cellStyle name="Normal 9 3 5 3 4 3" xfId="54130" xr:uid="{00000000-0005-0000-0000-000070D30000}"/>
    <cellStyle name="Normal 9 3 5 3 5" xfId="54131" xr:uid="{00000000-0005-0000-0000-000071D30000}"/>
    <cellStyle name="Normal 9 3 5 3 5 2" xfId="54132" xr:uid="{00000000-0005-0000-0000-000072D30000}"/>
    <cellStyle name="Normal 9 3 5 3 6" xfId="54133" xr:uid="{00000000-0005-0000-0000-000073D30000}"/>
    <cellStyle name="Normal 9 3 5 3 6 2" xfId="54134" xr:uid="{00000000-0005-0000-0000-000074D30000}"/>
    <cellStyle name="Normal 9 3 5 3 7" xfId="54135" xr:uid="{00000000-0005-0000-0000-000075D30000}"/>
    <cellStyle name="Normal 9 3 5 4" xfId="54136" xr:uid="{00000000-0005-0000-0000-000076D30000}"/>
    <cellStyle name="Normal 9 3 5 4 2" xfId="54137" xr:uid="{00000000-0005-0000-0000-000077D30000}"/>
    <cellStyle name="Normal 9 3 5 4 2 2" xfId="54138" xr:uid="{00000000-0005-0000-0000-000078D30000}"/>
    <cellStyle name="Normal 9 3 5 4 2 2 2" xfId="54139" xr:uid="{00000000-0005-0000-0000-000079D30000}"/>
    <cellStyle name="Normal 9 3 5 4 2 2 2 2" xfId="54140" xr:uid="{00000000-0005-0000-0000-00007AD30000}"/>
    <cellStyle name="Normal 9 3 5 4 2 2 3" xfId="54141" xr:uid="{00000000-0005-0000-0000-00007BD30000}"/>
    <cellStyle name="Normal 9 3 5 4 2 3" xfId="54142" xr:uid="{00000000-0005-0000-0000-00007CD30000}"/>
    <cellStyle name="Normal 9 3 5 4 2 3 2" xfId="54143" xr:uid="{00000000-0005-0000-0000-00007DD30000}"/>
    <cellStyle name="Normal 9 3 5 4 2 3 2 2" xfId="54144" xr:uid="{00000000-0005-0000-0000-00007ED30000}"/>
    <cellStyle name="Normal 9 3 5 4 2 3 3" xfId="54145" xr:uid="{00000000-0005-0000-0000-00007FD30000}"/>
    <cellStyle name="Normal 9 3 5 4 2 4" xfId="54146" xr:uid="{00000000-0005-0000-0000-000080D30000}"/>
    <cellStyle name="Normal 9 3 5 4 2 4 2" xfId="54147" xr:uid="{00000000-0005-0000-0000-000081D30000}"/>
    <cellStyle name="Normal 9 3 5 4 2 5" xfId="54148" xr:uid="{00000000-0005-0000-0000-000082D30000}"/>
    <cellStyle name="Normal 9 3 5 4 3" xfId="54149" xr:uid="{00000000-0005-0000-0000-000083D30000}"/>
    <cellStyle name="Normal 9 3 5 4 3 2" xfId="54150" xr:uid="{00000000-0005-0000-0000-000084D30000}"/>
    <cellStyle name="Normal 9 3 5 4 3 2 2" xfId="54151" xr:uid="{00000000-0005-0000-0000-000085D30000}"/>
    <cellStyle name="Normal 9 3 5 4 3 3" xfId="54152" xr:uid="{00000000-0005-0000-0000-000086D30000}"/>
    <cellStyle name="Normal 9 3 5 4 4" xfId="54153" xr:uid="{00000000-0005-0000-0000-000087D30000}"/>
    <cellStyle name="Normal 9 3 5 4 4 2" xfId="54154" xr:uid="{00000000-0005-0000-0000-000088D30000}"/>
    <cellStyle name="Normal 9 3 5 4 4 2 2" xfId="54155" xr:uid="{00000000-0005-0000-0000-000089D30000}"/>
    <cellStyle name="Normal 9 3 5 4 4 3" xfId="54156" xr:uid="{00000000-0005-0000-0000-00008AD30000}"/>
    <cellStyle name="Normal 9 3 5 4 5" xfId="54157" xr:uid="{00000000-0005-0000-0000-00008BD30000}"/>
    <cellStyle name="Normal 9 3 5 4 5 2" xfId="54158" xr:uid="{00000000-0005-0000-0000-00008CD30000}"/>
    <cellStyle name="Normal 9 3 5 4 6" xfId="54159" xr:uid="{00000000-0005-0000-0000-00008DD30000}"/>
    <cellStyle name="Normal 9 3 5 4 6 2" xfId="54160" xr:uid="{00000000-0005-0000-0000-00008ED30000}"/>
    <cellStyle name="Normal 9 3 5 4 7" xfId="54161" xr:uid="{00000000-0005-0000-0000-00008FD30000}"/>
    <cellStyle name="Normal 9 3 5 5" xfId="54162" xr:uid="{00000000-0005-0000-0000-000090D30000}"/>
    <cellStyle name="Normal 9 3 5 5 2" xfId="54163" xr:uid="{00000000-0005-0000-0000-000091D30000}"/>
    <cellStyle name="Normal 9 3 5 5 2 2" xfId="54164" xr:uid="{00000000-0005-0000-0000-000092D30000}"/>
    <cellStyle name="Normal 9 3 5 5 2 2 2" xfId="54165" xr:uid="{00000000-0005-0000-0000-000093D30000}"/>
    <cellStyle name="Normal 9 3 5 5 2 3" xfId="54166" xr:uid="{00000000-0005-0000-0000-000094D30000}"/>
    <cellStyle name="Normal 9 3 5 5 3" xfId="54167" xr:uid="{00000000-0005-0000-0000-000095D30000}"/>
    <cellStyle name="Normal 9 3 5 5 3 2" xfId="54168" xr:uid="{00000000-0005-0000-0000-000096D30000}"/>
    <cellStyle name="Normal 9 3 5 5 3 2 2" xfId="54169" xr:uid="{00000000-0005-0000-0000-000097D30000}"/>
    <cellStyle name="Normal 9 3 5 5 3 3" xfId="54170" xr:uid="{00000000-0005-0000-0000-000098D30000}"/>
    <cellStyle name="Normal 9 3 5 5 4" xfId="54171" xr:uid="{00000000-0005-0000-0000-000099D30000}"/>
    <cellStyle name="Normal 9 3 5 5 4 2" xfId="54172" xr:uid="{00000000-0005-0000-0000-00009AD30000}"/>
    <cellStyle name="Normal 9 3 5 5 5" xfId="54173" xr:uid="{00000000-0005-0000-0000-00009BD30000}"/>
    <cellStyle name="Normal 9 3 5 6" xfId="54174" xr:uid="{00000000-0005-0000-0000-00009CD30000}"/>
    <cellStyle name="Normal 9 3 5 6 2" xfId="54175" xr:uid="{00000000-0005-0000-0000-00009DD30000}"/>
    <cellStyle name="Normal 9 3 5 6 2 2" xfId="54176" xr:uid="{00000000-0005-0000-0000-00009ED30000}"/>
    <cellStyle name="Normal 9 3 5 6 2 2 2" xfId="54177" xr:uid="{00000000-0005-0000-0000-00009FD30000}"/>
    <cellStyle name="Normal 9 3 5 6 2 3" xfId="54178" xr:uid="{00000000-0005-0000-0000-0000A0D30000}"/>
    <cellStyle name="Normal 9 3 5 6 3" xfId="54179" xr:uid="{00000000-0005-0000-0000-0000A1D30000}"/>
    <cellStyle name="Normal 9 3 5 6 3 2" xfId="54180" xr:uid="{00000000-0005-0000-0000-0000A2D30000}"/>
    <cellStyle name="Normal 9 3 5 6 4" xfId="54181" xr:uid="{00000000-0005-0000-0000-0000A3D30000}"/>
    <cellStyle name="Normal 9 3 5 7" xfId="54182" xr:uid="{00000000-0005-0000-0000-0000A4D30000}"/>
    <cellStyle name="Normal 9 3 5 7 2" xfId="54183" xr:uid="{00000000-0005-0000-0000-0000A5D30000}"/>
    <cellStyle name="Normal 9 3 5 7 2 2" xfId="54184" xr:uid="{00000000-0005-0000-0000-0000A6D30000}"/>
    <cellStyle name="Normal 9 3 5 7 3" xfId="54185" xr:uid="{00000000-0005-0000-0000-0000A7D30000}"/>
    <cellStyle name="Normal 9 3 5 8" xfId="54186" xr:uid="{00000000-0005-0000-0000-0000A8D30000}"/>
    <cellStyle name="Normal 9 3 5 8 2" xfId="54187" xr:uid="{00000000-0005-0000-0000-0000A9D30000}"/>
    <cellStyle name="Normal 9 3 5 8 2 2" xfId="54188" xr:uid="{00000000-0005-0000-0000-0000AAD30000}"/>
    <cellStyle name="Normal 9 3 5 8 3" xfId="54189" xr:uid="{00000000-0005-0000-0000-0000ABD30000}"/>
    <cellStyle name="Normal 9 3 5 9" xfId="54190" xr:uid="{00000000-0005-0000-0000-0000ACD30000}"/>
    <cellStyle name="Normal 9 3 5 9 2" xfId="54191" xr:uid="{00000000-0005-0000-0000-0000ADD30000}"/>
    <cellStyle name="Normal 9 3 6" xfId="54192" xr:uid="{00000000-0005-0000-0000-0000AED30000}"/>
    <cellStyle name="Normal 9 3 6 10" xfId="54193" xr:uid="{00000000-0005-0000-0000-0000AFD30000}"/>
    <cellStyle name="Normal 9 3 6 10 2" xfId="54194" xr:uid="{00000000-0005-0000-0000-0000B0D30000}"/>
    <cellStyle name="Normal 9 3 6 11" xfId="54195" xr:uid="{00000000-0005-0000-0000-0000B1D30000}"/>
    <cellStyle name="Normal 9 3 6 2" xfId="54196" xr:uid="{00000000-0005-0000-0000-0000B2D30000}"/>
    <cellStyle name="Normal 9 3 6 2 2" xfId="54197" xr:uid="{00000000-0005-0000-0000-0000B3D30000}"/>
    <cellStyle name="Normal 9 3 6 2 2 2" xfId="54198" xr:uid="{00000000-0005-0000-0000-0000B4D30000}"/>
    <cellStyle name="Normal 9 3 6 2 2 2 2" xfId="54199" xr:uid="{00000000-0005-0000-0000-0000B5D30000}"/>
    <cellStyle name="Normal 9 3 6 2 2 2 2 2" xfId="54200" xr:uid="{00000000-0005-0000-0000-0000B6D30000}"/>
    <cellStyle name="Normal 9 3 6 2 2 2 2 2 2" xfId="54201" xr:uid="{00000000-0005-0000-0000-0000B7D30000}"/>
    <cellStyle name="Normal 9 3 6 2 2 2 2 3" xfId="54202" xr:uid="{00000000-0005-0000-0000-0000B8D30000}"/>
    <cellStyle name="Normal 9 3 6 2 2 2 3" xfId="54203" xr:uid="{00000000-0005-0000-0000-0000B9D30000}"/>
    <cellStyle name="Normal 9 3 6 2 2 2 3 2" xfId="54204" xr:uid="{00000000-0005-0000-0000-0000BAD30000}"/>
    <cellStyle name="Normal 9 3 6 2 2 2 3 2 2" xfId="54205" xr:uid="{00000000-0005-0000-0000-0000BBD30000}"/>
    <cellStyle name="Normal 9 3 6 2 2 2 3 3" xfId="54206" xr:uid="{00000000-0005-0000-0000-0000BCD30000}"/>
    <cellStyle name="Normal 9 3 6 2 2 2 4" xfId="54207" xr:uid="{00000000-0005-0000-0000-0000BDD30000}"/>
    <cellStyle name="Normal 9 3 6 2 2 2 4 2" xfId="54208" xr:uid="{00000000-0005-0000-0000-0000BED30000}"/>
    <cellStyle name="Normal 9 3 6 2 2 2 5" xfId="54209" xr:uid="{00000000-0005-0000-0000-0000BFD30000}"/>
    <cellStyle name="Normal 9 3 6 2 2 3" xfId="54210" xr:uid="{00000000-0005-0000-0000-0000C0D30000}"/>
    <cellStyle name="Normal 9 3 6 2 2 3 2" xfId="54211" xr:uid="{00000000-0005-0000-0000-0000C1D30000}"/>
    <cellStyle name="Normal 9 3 6 2 2 3 2 2" xfId="54212" xr:uid="{00000000-0005-0000-0000-0000C2D30000}"/>
    <cellStyle name="Normal 9 3 6 2 2 3 3" xfId="54213" xr:uid="{00000000-0005-0000-0000-0000C3D30000}"/>
    <cellStyle name="Normal 9 3 6 2 2 4" xfId="54214" xr:uid="{00000000-0005-0000-0000-0000C4D30000}"/>
    <cellStyle name="Normal 9 3 6 2 2 4 2" xfId="54215" xr:uid="{00000000-0005-0000-0000-0000C5D30000}"/>
    <cellStyle name="Normal 9 3 6 2 2 4 2 2" xfId="54216" xr:uid="{00000000-0005-0000-0000-0000C6D30000}"/>
    <cellStyle name="Normal 9 3 6 2 2 4 3" xfId="54217" xr:uid="{00000000-0005-0000-0000-0000C7D30000}"/>
    <cellStyle name="Normal 9 3 6 2 2 5" xfId="54218" xr:uid="{00000000-0005-0000-0000-0000C8D30000}"/>
    <cellStyle name="Normal 9 3 6 2 2 5 2" xfId="54219" xr:uid="{00000000-0005-0000-0000-0000C9D30000}"/>
    <cellStyle name="Normal 9 3 6 2 2 6" xfId="54220" xr:uid="{00000000-0005-0000-0000-0000CAD30000}"/>
    <cellStyle name="Normal 9 3 6 2 2 6 2" xfId="54221" xr:uid="{00000000-0005-0000-0000-0000CBD30000}"/>
    <cellStyle name="Normal 9 3 6 2 2 7" xfId="54222" xr:uid="{00000000-0005-0000-0000-0000CCD30000}"/>
    <cellStyle name="Normal 9 3 6 2 3" xfId="54223" xr:uid="{00000000-0005-0000-0000-0000CDD30000}"/>
    <cellStyle name="Normal 9 3 6 2 3 2" xfId="54224" xr:uid="{00000000-0005-0000-0000-0000CED30000}"/>
    <cellStyle name="Normal 9 3 6 2 3 2 2" xfId="54225" xr:uid="{00000000-0005-0000-0000-0000CFD30000}"/>
    <cellStyle name="Normal 9 3 6 2 3 2 2 2" xfId="54226" xr:uid="{00000000-0005-0000-0000-0000D0D30000}"/>
    <cellStyle name="Normal 9 3 6 2 3 2 3" xfId="54227" xr:uid="{00000000-0005-0000-0000-0000D1D30000}"/>
    <cellStyle name="Normal 9 3 6 2 3 3" xfId="54228" xr:uid="{00000000-0005-0000-0000-0000D2D30000}"/>
    <cellStyle name="Normal 9 3 6 2 3 3 2" xfId="54229" xr:uid="{00000000-0005-0000-0000-0000D3D30000}"/>
    <cellStyle name="Normal 9 3 6 2 3 3 2 2" xfId="54230" xr:uid="{00000000-0005-0000-0000-0000D4D30000}"/>
    <cellStyle name="Normal 9 3 6 2 3 3 3" xfId="54231" xr:uid="{00000000-0005-0000-0000-0000D5D30000}"/>
    <cellStyle name="Normal 9 3 6 2 3 4" xfId="54232" xr:uid="{00000000-0005-0000-0000-0000D6D30000}"/>
    <cellStyle name="Normal 9 3 6 2 3 4 2" xfId="54233" xr:uid="{00000000-0005-0000-0000-0000D7D30000}"/>
    <cellStyle name="Normal 9 3 6 2 3 5" xfId="54234" xr:uid="{00000000-0005-0000-0000-0000D8D30000}"/>
    <cellStyle name="Normal 9 3 6 2 4" xfId="54235" xr:uid="{00000000-0005-0000-0000-0000D9D30000}"/>
    <cellStyle name="Normal 9 3 6 2 4 2" xfId="54236" xr:uid="{00000000-0005-0000-0000-0000DAD30000}"/>
    <cellStyle name="Normal 9 3 6 2 4 2 2" xfId="54237" xr:uid="{00000000-0005-0000-0000-0000DBD30000}"/>
    <cellStyle name="Normal 9 3 6 2 4 3" xfId="54238" xr:uid="{00000000-0005-0000-0000-0000DCD30000}"/>
    <cellStyle name="Normal 9 3 6 2 5" xfId="54239" xr:uid="{00000000-0005-0000-0000-0000DDD30000}"/>
    <cellStyle name="Normal 9 3 6 2 5 2" xfId="54240" xr:uid="{00000000-0005-0000-0000-0000DED30000}"/>
    <cellStyle name="Normal 9 3 6 2 5 2 2" xfId="54241" xr:uid="{00000000-0005-0000-0000-0000DFD30000}"/>
    <cellStyle name="Normal 9 3 6 2 5 3" xfId="54242" xr:uid="{00000000-0005-0000-0000-0000E0D30000}"/>
    <cellStyle name="Normal 9 3 6 2 6" xfId="54243" xr:uid="{00000000-0005-0000-0000-0000E1D30000}"/>
    <cellStyle name="Normal 9 3 6 2 6 2" xfId="54244" xr:uid="{00000000-0005-0000-0000-0000E2D30000}"/>
    <cellStyle name="Normal 9 3 6 2 7" xfId="54245" xr:uid="{00000000-0005-0000-0000-0000E3D30000}"/>
    <cellStyle name="Normal 9 3 6 2 7 2" xfId="54246" xr:uid="{00000000-0005-0000-0000-0000E4D30000}"/>
    <cellStyle name="Normal 9 3 6 2 8" xfId="54247" xr:uid="{00000000-0005-0000-0000-0000E5D30000}"/>
    <cellStyle name="Normal 9 3 6 3" xfId="54248" xr:uid="{00000000-0005-0000-0000-0000E6D30000}"/>
    <cellStyle name="Normal 9 3 6 3 2" xfId="54249" xr:uid="{00000000-0005-0000-0000-0000E7D30000}"/>
    <cellStyle name="Normal 9 3 6 3 2 2" xfId="54250" xr:uid="{00000000-0005-0000-0000-0000E8D30000}"/>
    <cellStyle name="Normal 9 3 6 3 2 2 2" xfId="54251" xr:uid="{00000000-0005-0000-0000-0000E9D30000}"/>
    <cellStyle name="Normal 9 3 6 3 2 2 2 2" xfId="54252" xr:uid="{00000000-0005-0000-0000-0000EAD30000}"/>
    <cellStyle name="Normal 9 3 6 3 2 2 3" xfId="54253" xr:uid="{00000000-0005-0000-0000-0000EBD30000}"/>
    <cellStyle name="Normal 9 3 6 3 2 3" xfId="54254" xr:uid="{00000000-0005-0000-0000-0000ECD30000}"/>
    <cellStyle name="Normal 9 3 6 3 2 3 2" xfId="54255" xr:uid="{00000000-0005-0000-0000-0000EDD30000}"/>
    <cellStyle name="Normal 9 3 6 3 2 3 2 2" xfId="54256" xr:uid="{00000000-0005-0000-0000-0000EED30000}"/>
    <cellStyle name="Normal 9 3 6 3 2 3 3" xfId="54257" xr:uid="{00000000-0005-0000-0000-0000EFD30000}"/>
    <cellStyle name="Normal 9 3 6 3 2 4" xfId="54258" xr:uid="{00000000-0005-0000-0000-0000F0D30000}"/>
    <cellStyle name="Normal 9 3 6 3 2 4 2" xfId="54259" xr:uid="{00000000-0005-0000-0000-0000F1D30000}"/>
    <cellStyle name="Normal 9 3 6 3 2 5" xfId="54260" xr:uid="{00000000-0005-0000-0000-0000F2D30000}"/>
    <cellStyle name="Normal 9 3 6 3 3" xfId="54261" xr:uid="{00000000-0005-0000-0000-0000F3D30000}"/>
    <cellStyle name="Normal 9 3 6 3 3 2" xfId="54262" xr:uid="{00000000-0005-0000-0000-0000F4D30000}"/>
    <cellStyle name="Normal 9 3 6 3 3 2 2" xfId="54263" xr:uid="{00000000-0005-0000-0000-0000F5D30000}"/>
    <cellStyle name="Normal 9 3 6 3 3 3" xfId="54264" xr:uid="{00000000-0005-0000-0000-0000F6D30000}"/>
    <cellStyle name="Normal 9 3 6 3 4" xfId="54265" xr:uid="{00000000-0005-0000-0000-0000F7D30000}"/>
    <cellStyle name="Normal 9 3 6 3 4 2" xfId="54266" xr:uid="{00000000-0005-0000-0000-0000F8D30000}"/>
    <cellStyle name="Normal 9 3 6 3 4 2 2" xfId="54267" xr:uid="{00000000-0005-0000-0000-0000F9D30000}"/>
    <cellStyle name="Normal 9 3 6 3 4 3" xfId="54268" xr:uid="{00000000-0005-0000-0000-0000FAD30000}"/>
    <cellStyle name="Normal 9 3 6 3 5" xfId="54269" xr:uid="{00000000-0005-0000-0000-0000FBD30000}"/>
    <cellStyle name="Normal 9 3 6 3 5 2" xfId="54270" xr:uid="{00000000-0005-0000-0000-0000FCD30000}"/>
    <cellStyle name="Normal 9 3 6 3 6" xfId="54271" xr:uid="{00000000-0005-0000-0000-0000FDD30000}"/>
    <cellStyle name="Normal 9 3 6 3 6 2" xfId="54272" xr:uid="{00000000-0005-0000-0000-0000FED30000}"/>
    <cellStyle name="Normal 9 3 6 3 7" xfId="54273" xr:uid="{00000000-0005-0000-0000-0000FFD30000}"/>
    <cellStyle name="Normal 9 3 6 4" xfId="54274" xr:uid="{00000000-0005-0000-0000-000000D40000}"/>
    <cellStyle name="Normal 9 3 6 4 2" xfId="54275" xr:uid="{00000000-0005-0000-0000-000001D40000}"/>
    <cellStyle name="Normal 9 3 6 4 2 2" xfId="54276" xr:uid="{00000000-0005-0000-0000-000002D40000}"/>
    <cellStyle name="Normal 9 3 6 4 2 2 2" xfId="54277" xr:uid="{00000000-0005-0000-0000-000003D40000}"/>
    <cellStyle name="Normal 9 3 6 4 2 2 2 2" xfId="54278" xr:uid="{00000000-0005-0000-0000-000004D40000}"/>
    <cellStyle name="Normal 9 3 6 4 2 2 3" xfId="54279" xr:uid="{00000000-0005-0000-0000-000005D40000}"/>
    <cellStyle name="Normal 9 3 6 4 2 3" xfId="54280" xr:uid="{00000000-0005-0000-0000-000006D40000}"/>
    <cellStyle name="Normal 9 3 6 4 2 3 2" xfId="54281" xr:uid="{00000000-0005-0000-0000-000007D40000}"/>
    <cellStyle name="Normal 9 3 6 4 2 3 2 2" xfId="54282" xr:uid="{00000000-0005-0000-0000-000008D40000}"/>
    <cellStyle name="Normal 9 3 6 4 2 3 3" xfId="54283" xr:uid="{00000000-0005-0000-0000-000009D40000}"/>
    <cellStyle name="Normal 9 3 6 4 2 4" xfId="54284" xr:uid="{00000000-0005-0000-0000-00000AD40000}"/>
    <cellStyle name="Normal 9 3 6 4 2 4 2" xfId="54285" xr:uid="{00000000-0005-0000-0000-00000BD40000}"/>
    <cellStyle name="Normal 9 3 6 4 2 5" xfId="54286" xr:uid="{00000000-0005-0000-0000-00000CD40000}"/>
    <cellStyle name="Normal 9 3 6 4 3" xfId="54287" xr:uid="{00000000-0005-0000-0000-00000DD40000}"/>
    <cellStyle name="Normal 9 3 6 4 3 2" xfId="54288" xr:uid="{00000000-0005-0000-0000-00000ED40000}"/>
    <cellStyle name="Normal 9 3 6 4 3 2 2" xfId="54289" xr:uid="{00000000-0005-0000-0000-00000FD40000}"/>
    <cellStyle name="Normal 9 3 6 4 3 3" xfId="54290" xr:uid="{00000000-0005-0000-0000-000010D40000}"/>
    <cellStyle name="Normal 9 3 6 4 4" xfId="54291" xr:uid="{00000000-0005-0000-0000-000011D40000}"/>
    <cellStyle name="Normal 9 3 6 4 4 2" xfId="54292" xr:uid="{00000000-0005-0000-0000-000012D40000}"/>
    <cellStyle name="Normal 9 3 6 4 4 2 2" xfId="54293" xr:uid="{00000000-0005-0000-0000-000013D40000}"/>
    <cellStyle name="Normal 9 3 6 4 4 3" xfId="54294" xr:uid="{00000000-0005-0000-0000-000014D40000}"/>
    <cellStyle name="Normal 9 3 6 4 5" xfId="54295" xr:uid="{00000000-0005-0000-0000-000015D40000}"/>
    <cellStyle name="Normal 9 3 6 4 5 2" xfId="54296" xr:uid="{00000000-0005-0000-0000-000016D40000}"/>
    <cellStyle name="Normal 9 3 6 4 6" xfId="54297" xr:uid="{00000000-0005-0000-0000-000017D40000}"/>
    <cellStyle name="Normal 9 3 6 4 6 2" xfId="54298" xr:uid="{00000000-0005-0000-0000-000018D40000}"/>
    <cellStyle name="Normal 9 3 6 4 7" xfId="54299" xr:uid="{00000000-0005-0000-0000-000019D40000}"/>
    <cellStyle name="Normal 9 3 6 5" xfId="54300" xr:uid="{00000000-0005-0000-0000-00001AD40000}"/>
    <cellStyle name="Normal 9 3 6 5 2" xfId="54301" xr:uid="{00000000-0005-0000-0000-00001BD40000}"/>
    <cellStyle name="Normal 9 3 6 5 2 2" xfId="54302" xr:uid="{00000000-0005-0000-0000-00001CD40000}"/>
    <cellStyle name="Normal 9 3 6 5 2 2 2" xfId="54303" xr:uid="{00000000-0005-0000-0000-00001DD40000}"/>
    <cellStyle name="Normal 9 3 6 5 2 3" xfId="54304" xr:uid="{00000000-0005-0000-0000-00001ED40000}"/>
    <cellStyle name="Normal 9 3 6 5 3" xfId="54305" xr:uid="{00000000-0005-0000-0000-00001FD40000}"/>
    <cellStyle name="Normal 9 3 6 5 3 2" xfId="54306" xr:uid="{00000000-0005-0000-0000-000020D40000}"/>
    <cellStyle name="Normal 9 3 6 5 3 2 2" xfId="54307" xr:uid="{00000000-0005-0000-0000-000021D40000}"/>
    <cellStyle name="Normal 9 3 6 5 3 3" xfId="54308" xr:uid="{00000000-0005-0000-0000-000022D40000}"/>
    <cellStyle name="Normal 9 3 6 5 4" xfId="54309" xr:uid="{00000000-0005-0000-0000-000023D40000}"/>
    <cellStyle name="Normal 9 3 6 5 4 2" xfId="54310" xr:uid="{00000000-0005-0000-0000-000024D40000}"/>
    <cellStyle name="Normal 9 3 6 5 5" xfId="54311" xr:uid="{00000000-0005-0000-0000-000025D40000}"/>
    <cellStyle name="Normal 9 3 6 6" xfId="54312" xr:uid="{00000000-0005-0000-0000-000026D40000}"/>
    <cellStyle name="Normal 9 3 6 6 2" xfId="54313" xr:uid="{00000000-0005-0000-0000-000027D40000}"/>
    <cellStyle name="Normal 9 3 6 6 2 2" xfId="54314" xr:uid="{00000000-0005-0000-0000-000028D40000}"/>
    <cellStyle name="Normal 9 3 6 6 2 2 2" xfId="54315" xr:uid="{00000000-0005-0000-0000-000029D40000}"/>
    <cellStyle name="Normal 9 3 6 6 2 3" xfId="54316" xr:uid="{00000000-0005-0000-0000-00002AD40000}"/>
    <cellStyle name="Normal 9 3 6 6 3" xfId="54317" xr:uid="{00000000-0005-0000-0000-00002BD40000}"/>
    <cellStyle name="Normal 9 3 6 6 3 2" xfId="54318" xr:uid="{00000000-0005-0000-0000-00002CD40000}"/>
    <cellStyle name="Normal 9 3 6 6 4" xfId="54319" xr:uid="{00000000-0005-0000-0000-00002DD40000}"/>
    <cellStyle name="Normal 9 3 6 7" xfId="54320" xr:uid="{00000000-0005-0000-0000-00002ED40000}"/>
    <cellStyle name="Normal 9 3 6 7 2" xfId="54321" xr:uid="{00000000-0005-0000-0000-00002FD40000}"/>
    <cellStyle name="Normal 9 3 6 7 2 2" xfId="54322" xr:uid="{00000000-0005-0000-0000-000030D40000}"/>
    <cellStyle name="Normal 9 3 6 7 3" xfId="54323" xr:uid="{00000000-0005-0000-0000-000031D40000}"/>
    <cellStyle name="Normal 9 3 6 8" xfId="54324" xr:uid="{00000000-0005-0000-0000-000032D40000}"/>
    <cellStyle name="Normal 9 3 6 8 2" xfId="54325" xr:uid="{00000000-0005-0000-0000-000033D40000}"/>
    <cellStyle name="Normal 9 3 6 8 2 2" xfId="54326" xr:uid="{00000000-0005-0000-0000-000034D40000}"/>
    <cellStyle name="Normal 9 3 6 8 3" xfId="54327" xr:uid="{00000000-0005-0000-0000-000035D40000}"/>
    <cellStyle name="Normal 9 3 6 9" xfId="54328" xr:uid="{00000000-0005-0000-0000-000036D40000}"/>
    <cellStyle name="Normal 9 3 6 9 2" xfId="54329" xr:uid="{00000000-0005-0000-0000-000037D40000}"/>
    <cellStyle name="Normal 9 3 7" xfId="54330" xr:uid="{00000000-0005-0000-0000-000038D40000}"/>
    <cellStyle name="Normal 9 3 7 2" xfId="54331" xr:uid="{00000000-0005-0000-0000-000039D40000}"/>
    <cellStyle name="Normal 9 3 7 2 2" xfId="54332" xr:uid="{00000000-0005-0000-0000-00003AD40000}"/>
    <cellStyle name="Normal 9 3 7 2 2 2" xfId="54333" xr:uid="{00000000-0005-0000-0000-00003BD40000}"/>
    <cellStyle name="Normal 9 3 7 2 2 2 2" xfId="54334" xr:uid="{00000000-0005-0000-0000-00003CD40000}"/>
    <cellStyle name="Normal 9 3 7 2 2 2 2 2" xfId="54335" xr:uid="{00000000-0005-0000-0000-00003DD40000}"/>
    <cellStyle name="Normal 9 3 7 2 2 2 3" xfId="54336" xr:uid="{00000000-0005-0000-0000-00003ED40000}"/>
    <cellStyle name="Normal 9 3 7 2 2 3" xfId="54337" xr:uid="{00000000-0005-0000-0000-00003FD40000}"/>
    <cellStyle name="Normal 9 3 7 2 2 3 2" xfId="54338" xr:uid="{00000000-0005-0000-0000-000040D40000}"/>
    <cellStyle name="Normal 9 3 7 2 2 3 2 2" xfId="54339" xr:uid="{00000000-0005-0000-0000-000041D40000}"/>
    <cellStyle name="Normal 9 3 7 2 2 3 3" xfId="54340" xr:uid="{00000000-0005-0000-0000-000042D40000}"/>
    <cellStyle name="Normal 9 3 7 2 2 4" xfId="54341" xr:uid="{00000000-0005-0000-0000-000043D40000}"/>
    <cellStyle name="Normal 9 3 7 2 2 4 2" xfId="54342" xr:uid="{00000000-0005-0000-0000-000044D40000}"/>
    <cellStyle name="Normal 9 3 7 2 2 5" xfId="54343" xr:uid="{00000000-0005-0000-0000-000045D40000}"/>
    <cellStyle name="Normal 9 3 7 2 3" xfId="54344" xr:uid="{00000000-0005-0000-0000-000046D40000}"/>
    <cellStyle name="Normal 9 3 7 2 3 2" xfId="54345" xr:uid="{00000000-0005-0000-0000-000047D40000}"/>
    <cellStyle name="Normal 9 3 7 2 3 2 2" xfId="54346" xr:uid="{00000000-0005-0000-0000-000048D40000}"/>
    <cellStyle name="Normal 9 3 7 2 3 3" xfId="54347" xr:uid="{00000000-0005-0000-0000-000049D40000}"/>
    <cellStyle name="Normal 9 3 7 2 4" xfId="54348" xr:uid="{00000000-0005-0000-0000-00004AD40000}"/>
    <cellStyle name="Normal 9 3 7 2 4 2" xfId="54349" xr:uid="{00000000-0005-0000-0000-00004BD40000}"/>
    <cellStyle name="Normal 9 3 7 2 4 2 2" xfId="54350" xr:uid="{00000000-0005-0000-0000-00004CD40000}"/>
    <cellStyle name="Normal 9 3 7 2 4 3" xfId="54351" xr:uid="{00000000-0005-0000-0000-00004DD40000}"/>
    <cellStyle name="Normal 9 3 7 2 5" xfId="54352" xr:uid="{00000000-0005-0000-0000-00004ED40000}"/>
    <cellStyle name="Normal 9 3 7 2 5 2" xfId="54353" xr:uid="{00000000-0005-0000-0000-00004FD40000}"/>
    <cellStyle name="Normal 9 3 7 2 6" xfId="54354" xr:uid="{00000000-0005-0000-0000-000050D40000}"/>
    <cellStyle name="Normal 9 3 7 2 6 2" xfId="54355" xr:uid="{00000000-0005-0000-0000-000051D40000}"/>
    <cellStyle name="Normal 9 3 7 2 7" xfId="54356" xr:uid="{00000000-0005-0000-0000-000052D40000}"/>
    <cellStyle name="Normal 9 3 7 3" xfId="54357" xr:uid="{00000000-0005-0000-0000-000053D40000}"/>
    <cellStyle name="Normal 9 3 7 3 2" xfId="54358" xr:uid="{00000000-0005-0000-0000-000054D40000}"/>
    <cellStyle name="Normal 9 3 7 3 2 2" xfId="54359" xr:uid="{00000000-0005-0000-0000-000055D40000}"/>
    <cellStyle name="Normal 9 3 7 3 2 2 2" xfId="54360" xr:uid="{00000000-0005-0000-0000-000056D40000}"/>
    <cellStyle name="Normal 9 3 7 3 2 3" xfId="54361" xr:uid="{00000000-0005-0000-0000-000057D40000}"/>
    <cellStyle name="Normal 9 3 7 3 3" xfId="54362" xr:uid="{00000000-0005-0000-0000-000058D40000}"/>
    <cellStyle name="Normal 9 3 7 3 3 2" xfId="54363" xr:uid="{00000000-0005-0000-0000-000059D40000}"/>
    <cellStyle name="Normal 9 3 7 3 3 2 2" xfId="54364" xr:uid="{00000000-0005-0000-0000-00005AD40000}"/>
    <cellStyle name="Normal 9 3 7 3 3 3" xfId="54365" xr:uid="{00000000-0005-0000-0000-00005BD40000}"/>
    <cellStyle name="Normal 9 3 7 3 4" xfId="54366" xr:uid="{00000000-0005-0000-0000-00005CD40000}"/>
    <cellStyle name="Normal 9 3 7 3 4 2" xfId="54367" xr:uid="{00000000-0005-0000-0000-00005DD40000}"/>
    <cellStyle name="Normal 9 3 7 3 5" xfId="54368" xr:uid="{00000000-0005-0000-0000-00005ED40000}"/>
    <cellStyle name="Normal 9 3 7 4" xfId="54369" xr:uid="{00000000-0005-0000-0000-00005FD40000}"/>
    <cellStyle name="Normal 9 3 7 4 2" xfId="54370" xr:uid="{00000000-0005-0000-0000-000060D40000}"/>
    <cellStyle name="Normal 9 3 7 4 2 2" xfId="54371" xr:uid="{00000000-0005-0000-0000-000061D40000}"/>
    <cellStyle name="Normal 9 3 7 4 3" xfId="54372" xr:uid="{00000000-0005-0000-0000-000062D40000}"/>
    <cellStyle name="Normal 9 3 7 5" xfId="54373" xr:uid="{00000000-0005-0000-0000-000063D40000}"/>
    <cellStyle name="Normal 9 3 7 5 2" xfId="54374" xr:uid="{00000000-0005-0000-0000-000064D40000}"/>
    <cellStyle name="Normal 9 3 7 5 2 2" xfId="54375" xr:uid="{00000000-0005-0000-0000-000065D40000}"/>
    <cellStyle name="Normal 9 3 7 5 3" xfId="54376" xr:uid="{00000000-0005-0000-0000-000066D40000}"/>
    <cellStyle name="Normal 9 3 7 6" xfId="54377" xr:uid="{00000000-0005-0000-0000-000067D40000}"/>
    <cellStyle name="Normal 9 3 7 6 2" xfId="54378" xr:uid="{00000000-0005-0000-0000-000068D40000}"/>
    <cellStyle name="Normal 9 3 7 7" xfId="54379" xr:uid="{00000000-0005-0000-0000-000069D40000}"/>
    <cellStyle name="Normal 9 3 7 7 2" xfId="54380" xr:uid="{00000000-0005-0000-0000-00006AD40000}"/>
    <cellStyle name="Normal 9 3 7 8" xfId="54381" xr:uid="{00000000-0005-0000-0000-00006BD40000}"/>
    <cellStyle name="Normal 9 3 8" xfId="54382" xr:uid="{00000000-0005-0000-0000-00006CD40000}"/>
    <cellStyle name="Normal 9 3 8 2" xfId="54383" xr:uid="{00000000-0005-0000-0000-00006DD40000}"/>
    <cellStyle name="Normal 9 3 8 2 2" xfId="54384" xr:uid="{00000000-0005-0000-0000-00006ED40000}"/>
    <cellStyle name="Normal 9 3 8 2 2 2" xfId="54385" xr:uid="{00000000-0005-0000-0000-00006FD40000}"/>
    <cellStyle name="Normal 9 3 8 2 2 2 2" xfId="54386" xr:uid="{00000000-0005-0000-0000-000070D40000}"/>
    <cellStyle name="Normal 9 3 8 2 2 3" xfId="54387" xr:uid="{00000000-0005-0000-0000-000071D40000}"/>
    <cellStyle name="Normal 9 3 8 2 3" xfId="54388" xr:uid="{00000000-0005-0000-0000-000072D40000}"/>
    <cellStyle name="Normal 9 3 8 2 3 2" xfId="54389" xr:uid="{00000000-0005-0000-0000-000073D40000}"/>
    <cellStyle name="Normal 9 3 8 2 3 2 2" xfId="54390" xr:uid="{00000000-0005-0000-0000-000074D40000}"/>
    <cellStyle name="Normal 9 3 8 2 3 3" xfId="54391" xr:uid="{00000000-0005-0000-0000-000075D40000}"/>
    <cellStyle name="Normal 9 3 8 2 4" xfId="54392" xr:uid="{00000000-0005-0000-0000-000076D40000}"/>
    <cellStyle name="Normal 9 3 8 2 4 2" xfId="54393" xr:uid="{00000000-0005-0000-0000-000077D40000}"/>
    <cellStyle name="Normal 9 3 8 2 5" xfId="54394" xr:uid="{00000000-0005-0000-0000-000078D40000}"/>
    <cellStyle name="Normal 9 3 8 3" xfId="54395" xr:uid="{00000000-0005-0000-0000-000079D40000}"/>
    <cellStyle name="Normal 9 3 8 3 2" xfId="54396" xr:uid="{00000000-0005-0000-0000-00007AD40000}"/>
    <cellStyle name="Normal 9 3 8 3 2 2" xfId="54397" xr:uid="{00000000-0005-0000-0000-00007BD40000}"/>
    <cellStyle name="Normal 9 3 8 3 3" xfId="54398" xr:uid="{00000000-0005-0000-0000-00007CD40000}"/>
    <cellStyle name="Normal 9 3 8 4" xfId="54399" xr:uid="{00000000-0005-0000-0000-00007DD40000}"/>
    <cellStyle name="Normal 9 3 8 4 2" xfId="54400" xr:uid="{00000000-0005-0000-0000-00007ED40000}"/>
    <cellStyle name="Normal 9 3 8 4 2 2" xfId="54401" xr:uid="{00000000-0005-0000-0000-00007FD40000}"/>
    <cellStyle name="Normal 9 3 8 4 3" xfId="54402" xr:uid="{00000000-0005-0000-0000-000080D40000}"/>
    <cellStyle name="Normal 9 3 8 5" xfId="54403" xr:uid="{00000000-0005-0000-0000-000081D40000}"/>
    <cellStyle name="Normal 9 3 8 5 2" xfId="54404" xr:uid="{00000000-0005-0000-0000-000082D40000}"/>
    <cellStyle name="Normal 9 3 8 6" xfId="54405" xr:uid="{00000000-0005-0000-0000-000083D40000}"/>
    <cellStyle name="Normal 9 3 8 6 2" xfId="54406" xr:uid="{00000000-0005-0000-0000-000084D40000}"/>
    <cellStyle name="Normal 9 3 8 7" xfId="54407" xr:uid="{00000000-0005-0000-0000-000085D40000}"/>
    <cellStyle name="Normal 9 3 9" xfId="54408" xr:uid="{00000000-0005-0000-0000-000086D40000}"/>
    <cellStyle name="Normal 9 3 9 2" xfId="54409" xr:uid="{00000000-0005-0000-0000-000087D40000}"/>
    <cellStyle name="Normal 9 3 9 2 2" xfId="54410" xr:uid="{00000000-0005-0000-0000-000088D40000}"/>
    <cellStyle name="Normal 9 3 9 2 2 2" xfId="54411" xr:uid="{00000000-0005-0000-0000-000089D40000}"/>
    <cellStyle name="Normal 9 3 9 2 2 2 2" xfId="54412" xr:uid="{00000000-0005-0000-0000-00008AD40000}"/>
    <cellStyle name="Normal 9 3 9 2 2 3" xfId="54413" xr:uid="{00000000-0005-0000-0000-00008BD40000}"/>
    <cellStyle name="Normal 9 3 9 2 3" xfId="54414" xr:uid="{00000000-0005-0000-0000-00008CD40000}"/>
    <cellStyle name="Normal 9 3 9 2 3 2" xfId="54415" xr:uid="{00000000-0005-0000-0000-00008DD40000}"/>
    <cellStyle name="Normal 9 3 9 2 3 2 2" xfId="54416" xr:uid="{00000000-0005-0000-0000-00008ED40000}"/>
    <cellStyle name="Normal 9 3 9 2 3 3" xfId="54417" xr:uid="{00000000-0005-0000-0000-00008FD40000}"/>
    <cellStyle name="Normal 9 3 9 2 4" xfId="54418" xr:uid="{00000000-0005-0000-0000-000090D40000}"/>
    <cellStyle name="Normal 9 3 9 2 4 2" xfId="54419" xr:uid="{00000000-0005-0000-0000-000091D40000}"/>
    <cellStyle name="Normal 9 3 9 2 5" xfId="54420" xr:uid="{00000000-0005-0000-0000-000092D40000}"/>
    <cellStyle name="Normal 9 3 9 3" xfId="54421" xr:uid="{00000000-0005-0000-0000-000093D40000}"/>
    <cellStyle name="Normal 9 3 9 3 2" xfId="54422" xr:uid="{00000000-0005-0000-0000-000094D40000}"/>
    <cellStyle name="Normal 9 3 9 3 2 2" xfId="54423" xr:uid="{00000000-0005-0000-0000-000095D40000}"/>
    <cellStyle name="Normal 9 3 9 3 3" xfId="54424" xr:uid="{00000000-0005-0000-0000-000096D40000}"/>
    <cellStyle name="Normal 9 3 9 4" xfId="54425" xr:uid="{00000000-0005-0000-0000-000097D40000}"/>
    <cellStyle name="Normal 9 3 9 4 2" xfId="54426" xr:uid="{00000000-0005-0000-0000-000098D40000}"/>
    <cellStyle name="Normal 9 3 9 4 2 2" xfId="54427" xr:uid="{00000000-0005-0000-0000-000099D40000}"/>
    <cellStyle name="Normal 9 3 9 4 3" xfId="54428" xr:uid="{00000000-0005-0000-0000-00009AD40000}"/>
    <cellStyle name="Normal 9 3 9 5" xfId="54429" xr:uid="{00000000-0005-0000-0000-00009BD40000}"/>
    <cellStyle name="Normal 9 3 9 5 2" xfId="54430" xr:uid="{00000000-0005-0000-0000-00009CD40000}"/>
    <cellStyle name="Normal 9 3 9 6" xfId="54431" xr:uid="{00000000-0005-0000-0000-00009DD40000}"/>
    <cellStyle name="Normal 9 3 9 6 2" xfId="54432" xr:uid="{00000000-0005-0000-0000-00009ED40000}"/>
    <cellStyle name="Normal 9 3 9 7" xfId="54433" xr:uid="{00000000-0005-0000-0000-00009FD40000}"/>
    <cellStyle name="Normal 9 4" xfId="54434" xr:uid="{00000000-0005-0000-0000-0000A0D40000}"/>
    <cellStyle name="Normal 9 4 10" xfId="54435" xr:uid="{00000000-0005-0000-0000-0000A1D40000}"/>
    <cellStyle name="Normal 9 4 10 2" xfId="54436" xr:uid="{00000000-0005-0000-0000-0000A2D40000}"/>
    <cellStyle name="Normal 9 4 10 2 2" xfId="54437" xr:uid="{00000000-0005-0000-0000-0000A3D40000}"/>
    <cellStyle name="Normal 9 4 10 2 2 2" xfId="54438" xr:uid="{00000000-0005-0000-0000-0000A4D40000}"/>
    <cellStyle name="Normal 9 4 10 2 3" xfId="54439" xr:uid="{00000000-0005-0000-0000-0000A5D40000}"/>
    <cellStyle name="Normal 9 4 10 3" xfId="54440" xr:uid="{00000000-0005-0000-0000-0000A6D40000}"/>
    <cellStyle name="Normal 9 4 10 3 2" xfId="54441" xr:uid="{00000000-0005-0000-0000-0000A7D40000}"/>
    <cellStyle name="Normal 9 4 10 4" xfId="54442" xr:uid="{00000000-0005-0000-0000-0000A8D40000}"/>
    <cellStyle name="Normal 9 4 11" xfId="54443" xr:uid="{00000000-0005-0000-0000-0000A9D40000}"/>
    <cellStyle name="Normal 9 4 11 2" xfId="54444" xr:uid="{00000000-0005-0000-0000-0000AAD40000}"/>
    <cellStyle name="Normal 9 4 11 2 2" xfId="54445" xr:uid="{00000000-0005-0000-0000-0000ABD40000}"/>
    <cellStyle name="Normal 9 4 11 2 2 2" xfId="54446" xr:uid="{00000000-0005-0000-0000-0000ACD40000}"/>
    <cellStyle name="Normal 9 4 11 2 3" xfId="54447" xr:uid="{00000000-0005-0000-0000-0000ADD40000}"/>
    <cellStyle name="Normal 9 4 11 3" xfId="54448" xr:uid="{00000000-0005-0000-0000-0000AED40000}"/>
    <cellStyle name="Normal 9 4 11 3 2" xfId="54449" xr:uid="{00000000-0005-0000-0000-0000AFD40000}"/>
    <cellStyle name="Normal 9 4 11 4" xfId="54450" xr:uid="{00000000-0005-0000-0000-0000B0D40000}"/>
    <cellStyle name="Normal 9 4 12" xfId="54451" xr:uid="{00000000-0005-0000-0000-0000B1D40000}"/>
    <cellStyle name="Normal 9 4 12 2" xfId="54452" xr:uid="{00000000-0005-0000-0000-0000B2D40000}"/>
    <cellStyle name="Normal 9 4 12 2 2" xfId="54453" xr:uid="{00000000-0005-0000-0000-0000B3D40000}"/>
    <cellStyle name="Normal 9 4 12 3" xfId="54454" xr:uid="{00000000-0005-0000-0000-0000B4D40000}"/>
    <cellStyle name="Normal 9 4 13" xfId="54455" xr:uid="{00000000-0005-0000-0000-0000B5D40000}"/>
    <cellStyle name="Normal 9 4 13 2" xfId="54456" xr:uid="{00000000-0005-0000-0000-0000B6D40000}"/>
    <cellStyle name="Normal 9 4 14" xfId="54457" xr:uid="{00000000-0005-0000-0000-0000B7D40000}"/>
    <cellStyle name="Normal 9 4 14 2" xfId="54458" xr:uid="{00000000-0005-0000-0000-0000B8D40000}"/>
    <cellStyle name="Normal 9 4 15" xfId="54459" xr:uid="{00000000-0005-0000-0000-0000B9D40000}"/>
    <cellStyle name="Normal 9 4 2" xfId="54460" xr:uid="{00000000-0005-0000-0000-0000BAD40000}"/>
    <cellStyle name="Normal 9 4 2 10" xfId="54461" xr:uid="{00000000-0005-0000-0000-0000BBD40000}"/>
    <cellStyle name="Normal 9 4 2 10 2" xfId="54462" xr:uid="{00000000-0005-0000-0000-0000BCD40000}"/>
    <cellStyle name="Normal 9 4 2 11" xfId="54463" xr:uid="{00000000-0005-0000-0000-0000BDD40000}"/>
    <cellStyle name="Normal 9 4 2 11 2" xfId="54464" xr:uid="{00000000-0005-0000-0000-0000BED40000}"/>
    <cellStyle name="Normal 9 4 2 12" xfId="54465" xr:uid="{00000000-0005-0000-0000-0000BFD40000}"/>
    <cellStyle name="Normal 9 4 2 2" xfId="54466" xr:uid="{00000000-0005-0000-0000-0000C0D40000}"/>
    <cellStyle name="Normal 9 4 2 2 10" xfId="54467" xr:uid="{00000000-0005-0000-0000-0000C1D40000}"/>
    <cellStyle name="Normal 9 4 2 2 10 2" xfId="54468" xr:uid="{00000000-0005-0000-0000-0000C2D40000}"/>
    <cellStyle name="Normal 9 4 2 2 11" xfId="54469" xr:uid="{00000000-0005-0000-0000-0000C3D40000}"/>
    <cellStyle name="Normal 9 4 2 2 2" xfId="54470" xr:uid="{00000000-0005-0000-0000-0000C4D40000}"/>
    <cellStyle name="Normal 9 4 2 2 2 2" xfId="54471" xr:uid="{00000000-0005-0000-0000-0000C5D40000}"/>
    <cellStyle name="Normal 9 4 2 2 2 2 2" xfId="54472" xr:uid="{00000000-0005-0000-0000-0000C6D40000}"/>
    <cellStyle name="Normal 9 4 2 2 2 2 2 2" xfId="54473" xr:uid="{00000000-0005-0000-0000-0000C7D40000}"/>
    <cellStyle name="Normal 9 4 2 2 2 2 2 2 2" xfId="54474" xr:uid="{00000000-0005-0000-0000-0000C8D40000}"/>
    <cellStyle name="Normal 9 4 2 2 2 2 2 2 2 2" xfId="54475" xr:uid="{00000000-0005-0000-0000-0000C9D40000}"/>
    <cellStyle name="Normal 9 4 2 2 2 2 2 2 3" xfId="54476" xr:uid="{00000000-0005-0000-0000-0000CAD40000}"/>
    <cellStyle name="Normal 9 4 2 2 2 2 2 3" xfId="54477" xr:uid="{00000000-0005-0000-0000-0000CBD40000}"/>
    <cellStyle name="Normal 9 4 2 2 2 2 2 3 2" xfId="54478" xr:uid="{00000000-0005-0000-0000-0000CCD40000}"/>
    <cellStyle name="Normal 9 4 2 2 2 2 2 3 2 2" xfId="54479" xr:uid="{00000000-0005-0000-0000-0000CDD40000}"/>
    <cellStyle name="Normal 9 4 2 2 2 2 2 3 3" xfId="54480" xr:uid="{00000000-0005-0000-0000-0000CED40000}"/>
    <cellStyle name="Normal 9 4 2 2 2 2 2 4" xfId="54481" xr:uid="{00000000-0005-0000-0000-0000CFD40000}"/>
    <cellStyle name="Normal 9 4 2 2 2 2 2 4 2" xfId="54482" xr:uid="{00000000-0005-0000-0000-0000D0D40000}"/>
    <cellStyle name="Normal 9 4 2 2 2 2 2 5" xfId="54483" xr:uid="{00000000-0005-0000-0000-0000D1D40000}"/>
    <cellStyle name="Normal 9 4 2 2 2 2 3" xfId="54484" xr:uid="{00000000-0005-0000-0000-0000D2D40000}"/>
    <cellStyle name="Normal 9 4 2 2 2 2 3 2" xfId="54485" xr:uid="{00000000-0005-0000-0000-0000D3D40000}"/>
    <cellStyle name="Normal 9 4 2 2 2 2 3 2 2" xfId="54486" xr:uid="{00000000-0005-0000-0000-0000D4D40000}"/>
    <cellStyle name="Normal 9 4 2 2 2 2 3 3" xfId="54487" xr:uid="{00000000-0005-0000-0000-0000D5D40000}"/>
    <cellStyle name="Normal 9 4 2 2 2 2 4" xfId="54488" xr:uid="{00000000-0005-0000-0000-0000D6D40000}"/>
    <cellStyle name="Normal 9 4 2 2 2 2 4 2" xfId="54489" xr:uid="{00000000-0005-0000-0000-0000D7D40000}"/>
    <cellStyle name="Normal 9 4 2 2 2 2 4 2 2" xfId="54490" xr:uid="{00000000-0005-0000-0000-0000D8D40000}"/>
    <cellStyle name="Normal 9 4 2 2 2 2 4 3" xfId="54491" xr:uid="{00000000-0005-0000-0000-0000D9D40000}"/>
    <cellStyle name="Normal 9 4 2 2 2 2 5" xfId="54492" xr:uid="{00000000-0005-0000-0000-0000DAD40000}"/>
    <cellStyle name="Normal 9 4 2 2 2 2 5 2" xfId="54493" xr:uid="{00000000-0005-0000-0000-0000DBD40000}"/>
    <cellStyle name="Normal 9 4 2 2 2 2 6" xfId="54494" xr:uid="{00000000-0005-0000-0000-0000DCD40000}"/>
    <cellStyle name="Normal 9 4 2 2 2 2 6 2" xfId="54495" xr:uid="{00000000-0005-0000-0000-0000DDD40000}"/>
    <cellStyle name="Normal 9 4 2 2 2 2 7" xfId="54496" xr:uid="{00000000-0005-0000-0000-0000DED40000}"/>
    <cellStyle name="Normal 9 4 2 2 2 3" xfId="54497" xr:uid="{00000000-0005-0000-0000-0000DFD40000}"/>
    <cellStyle name="Normal 9 4 2 2 2 3 2" xfId="54498" xr:uid="{00000000-0005-0000-0000-0000E0D40000}"/>
    <cellStyle name="Normal 9 4 2 2 2 3 2 2" xfId="54499" xr:uid="{00000000-0005-0000-0000-0000E1D40000}"/>
    <cellStyle name="Normal 9 4 2 2 2 3 2 2 2" xfId="54500" xr:uid="{00000000-0005-0000-0000-0000E2D40000}"/>
    <cellStyle name="Normal 9 4 2 2 2 3 2 3" xfId="54501" xr:uid="{00000000-0005-0000-0000-0000E3D40000}"/>
    <cellStyle name="Normal 9 4 2 2 2 3 3" xfId="54502" xr:uid="{00000000-0005-0000-0000-0000E4D40000}"/>
    <cellStyle name="Normal 9 4 2 2 2 3 3 2" xfId="54503" xr:uid="{00000000-0005-0000-0000-0000E5D40000}"/>
    <cellStyle name="Normal 9 4 2 2 2 3 3 2 2" xfId="54504" xr:uid="{00000000-0005-0000-0000-0000E6D40000}"/>
    <cellStyle name="Normal 9 4 2 2 2 3 3 3" xfId="54505" xr:uid="{00000000-0005-0000-0000-0000E7D40000}"/>
    <cellStyle name="Normal 9 4 2 2 2 3 4" xfId="54506" xr:uid="{00000000-0005-0000-0000-0000E8D40000}"/>
    <cellStyle name="Normal 9 4 2 2 2 3 4 2" xfId="54507" xr:uid="{00000000-0005-0000-0000-0000E9D40000}"/>
    <cellStyle name="Normal 9 4 2 2 2 3 5" xfId="54508" xr:uid="{00000000-0005-0000-0000-0000EAD40000}"/>
    <cellStyle name="Normal 9 4 2 2 2 4" xfId="54509" xr:uid="{00000000-0005-0000-0000-0000EBD40000}"/>
    <cellStyle name="Normal 9 4 2 2 2 4 2" xfId="54510" xr:uid="{00000000-0005-0000-0000-0000ECD40000}"/>
    <cellStyle name="Normal 9 4 2 2 2 4 2 2" xfId="54511" xr:uid="{00000000-0005-0000-0000-0000EDD40000}"/>
    <cellStyle name="Normal 9 4 2 2 2 4 3" xfId="54512" xr:uid="{00000000-0005-0000-0000-0000EED40000}"/>
    <cellStyle name="Normal 9 4 2 2 2 5" xfId="54513" xr:uid="{00000000-0005-0000-0000-0000EFD40000}"/>
    <cellStyle name="Normal 9 4 2 2 2 5 2" xfId="54514" xr:uid="{00000000-0005-0000-0000-0000F0D40000}"/>
    <cellStyle name="Normal 9 4 2 2 2 5 2 2" xfId="54515" xr:uid="{00000000-0005-0000-0000-0000F1D40000}"/>
    <cellStyle name="Normal 9 4 2 2 2 5 3" xfId="54516" xr:uid="{00000000-0005-0000-0000-0000F2D40000}"/>
    <cellStyle name="Normal 9 4 2 2 2 6" xfId="54517" xr:uid="{00000000-0005-0000-0000-0000F3D40000}"/>
    <cellStyle name="Normal 9 4 2 2 2 6 2" xfId="54518" xr:uid="{00000000-0005-0000-0000-0000F4D40000}"/>
    <cellStyle name="Normal 9 4 2 2 2 7" xfId="54519" xr:uid="{00000000-0005-0000-0000-0000F5D40000}"/>
    <cellStyle name="Normal 9 4 2 2 2 7 2" xfId="54520" xr:uid="{00000000-0005-0000-0000-0000F6D40000}"/>
    <cellStyle name="Normal 9 4 2 2 2 8" xfId="54521" xr:uid="{00000000-0005-0000-0000-0000F7D40000}"/>
    <cellStyle name="Normal 9 4 2 2 3" xfId="54522" xr:uid="{00000000-0005-0000-0000-0000F8D40000}"/>
    <cellStyle name="Normal 9 4 2 2 3 2" xfId="54523" xr:uid="{00000000-0005-0000-0000-0000F9D40000}"/>
    <cellStyle name="Normal 9 4 2 2 3 2 2" xfId="54524" xr:uid="{00000000-0005-0000-0000-0000FAD40000}"/>
    <cellStyle name="Normal 9 4 2 2 3 2 2 2" xfId="54525" xr:uid="{00000000-0005-0000-0000-0000FBD40000}"/>
    <cellStyle name="Normal 9 4 2 2 3 2 2 2 2" xfId="54526" xr:uid="{00000000-0005-0000-0000-0000FCD40000}"/>
    <cellStyle name="Normal 9 4 2 2 3 2 2 3" xfId="54527" xr:uid="{00000000-0005-0000-0000-0000FDD40000}"/>
    <cellStyle name="Normal 9 4 2 2 3 2 3" xfId="54528" xr:uid="{00000000-0005-0000-0000-0000FED40000}"/>
    <cellStyle name="Normal 9 4 2 2 3 2 3 2" xfId="54529" xr:uid="{00000000-0005-0000-0000-0000FFD40000}"/>
    <cellStyle name="Normal 9 4 2 2 3 2 3 2 2" xfId="54530" xr:uid="{00000000-0005-0000-0000-000000D50000}"/>
    <cellStyle name="Normal 9 4 2 2 3 2 3 3" xfId="54531" xr:uid="{00000000-0005-0000-0000-000001D50000}"/>
    <cellStyle name="Normal 9 4 2 2 3 2 4" xfId="54532" xr:uid="{00000000-0005-0000-0000-000002D50000}"/>
    <cellStyle name="Normal 9 4 2 2 3 2 4 2" xfId="54533" xr:uid="{00000000-0005-0000-0000-000003D50000}"/>
    <cellStyle name="Normal 9 4 2 2 3 2 5" xfId="54534" xr:uid="{00000000-0005-0000-0000-000004D50000}"/>
    <cellStyle name="Normal 9 4 2 2 3 3" xfId="54535" xr:uid="{00000000-0005-0000-0000-000005D50000}"/>
    <cellStyle name="Normal 9 4 2 2 3 3 2" xfId="54536" xr:uid="{00000000-0005-0000-0000-000006D50000}"/>
    <cellStyle name="Normal 9 4 2 2 3 3 2 2" xfId="54537" xr:uid="{00000000-0005-0000-0000-000007D50000}"/>
    <cellStyle name="Normal 9 4 2 2 3 3 3" xfId="54538" xr:uid="{00000000-0005-0000-0000-000008D50000}"/>
    <cellStyle name="Normal 9 4 2 2 3 4" xfId="54539" xr:uid="{00000000-0005-0000-0000-000009D50000}"/>
    <cellStyle name="Normal 9 4 2 2 3 4 2" xfId="54540" xr:uid="{00000000-0005-0000-0000-00000AD50000}"/>
    <cellStyle name="Normal 9 4 2 2 3 4 2 2" xfId="54541" xr:uid="{00000000-0005-0000-0000-00000BD50000}"/>
    <cellStyle name="Normal 9 4 2 2 3 4 3" xfId="54542" xr:uid="{00000000-0005-0000-0000-00000CD50000}"/>
    <cellStyle name="Normal 9 4 2 2 3 5" xfId="54543" xr:uid="{00000000-0005-0000-0000-00000DD50000}"/>
    <cellStyle name="Normal 9 4 2 2 3 5 2" xfId="54544" xr:uid="{00000000-0005-0000-0000-00000ED50000}"/>
    <cellStyle name="Normal 9 4 2 2 3 6" xfId="54545" xr:uid="{00000000-0005-0000-0000-00000FD50000}"/>
    <cellStyle name="Normal 9 4 2 2 3 6 2" xfId="54546" xr:uid="{00000000-0005-0000-0000-000010D50000}"/>
    <cellStyle name="Normal 9 4 2 2 3 7" xfId="54547" xr:uid="{00000000-0005-0000-0000-000011D50000}"/>
    <cellStyle name="Normal 9 4 2 2 4" xfId="54548" xr:uid="{00000000-0005-0000-0000-000012D50000}"/>
    <cellStyle name="Normal 9 4 2 2 4 2" xfId="54549" xr:uid="{00000000-0005-0000-0000-000013D50000}"/>
    <cellStyle name="Normal 9 4 2 2 4 2 2" xfId="54550" xr:uid="{00000000-0005-0000-0000-000014D50000}"/>
    <cellStyle name="Normal 9 4 2 2 4 2 2 2" xfId="54551" xr:uid="{00000000-0005-0000-0000-000015D50000}"/>
    <cellStyle name="Normal 9 4 2 2 4 2 2 2 2" xfId="54552" xr:uid="{00000000-0005-0000-0000-000016D50000}"/>
    <cellStyle name="Normal 9 4 2 2 4 2 2 3" xfId="54553" xr:uid="{00000000-0005-0000-0000-000017D50000}"/>
    <cellStyle name="Normal 9 4 2 2 4 2 3" xfId="54554" xr:uid="{00000000-0005-0000-0000-000018D50000}"/>
    <cellStyle name="Normal 9 4 2 2 4 2 3 2" xfId="54555" xr:uid="{00000000-0005-0000-0000-000019D50000}"/>
    <cellStyle name="Normal 9 4 2 2 4 2 3 2 2" xfId="54556" xr:uid="{00000000-0005-0000-0000-00001AD50000}"/>
    <cellStyle name="Normal 9 4 2 2 4 2 3 3" xfId="54557" xr:uid="{00000000-0005-0000-0000-00001BD50000}"/>
    <cellStyle name="Normal 9 4 2 2 4 2 4" xfId="54558" xr:uid="{00000000-0005-0000-0000-00001CD50000}"/>
    <cellStyle name="Normal 9 4 2 2 4 2 4 2" xfId="54559" xr:uid="{00000000-0005-0000-0000-00001DD50000}"/>
    <cellStyle name="Normal 9 4 2 2 4 2 5" xfId="54560" xr:uid="{00000000-0005-0000-0000-00001ED50000}"/>
    <cellStyle name="Normal 9 4 2 2 4 3" xfId="54561" xr:uid="{00000000-0005-0000-0000-00001FD50000}"/>
    <cellStyle name="Normal 9 4 2 2 4 3 2" xfId="54562" xr:uid="{00000000-0005-0000-0000-000020D50000}"/>
    <cellStyle name="Normal 9 4 2 2 4 3 2 2" xfId="54563" xr:uid="{00000000-0005-0000-0000-000021D50000}"/>
    <cellStyle name="Normal 9 4 2 2 4 3 3" xfId="54564" xr:uid="{00000000-0005-0000-0000-000022D50000}"/>
    <cellStyle name="Normal 9 4 2 2 4 4" xfId="54565" xr:uid="{00000000-0005-0000-0000-000023D50000}"/>
    <cellStyle name="Normal 9 4 2 2 4 4 2" xfId="54566" xr:uid="{00000000-0005-0000-0000-000024D50000}"/>
    <cellStyle name="Normal 9 4 2 2 4 4 2 2" xfId="54567" xr:uid="{00000000-0005-0000-0000-000025D50000}"/>
    <cellStyle name="Normal 9 4 2 2 4 4 3" xfId="54568" xr:uid="{00000000-0005-0000-0000-000026D50000}"/>
    <cellStyle name="Normal 9 4 2 2 4 5" xfId="54569" xr:uid="{00000000-0005-0000-0000-000027D50000}"/>
    <cellStyle name="Normal 9 4 2 2 4 5 2" xfId="54570" xr:uid="{00000000-0005-0000-0000-000028D50000}"/>
    <cellStyle name="Normal 9 4 2 2 4 6" xfId="54571" xr:uid="{00000000-0005-0000-0000-000029D50000}"/>
    <cellStyle name="Normal 9 4 2 2 4 6 2" xfId="54572" xr:uid="{00000000-0005-0000-0000-00002AD50000}"/>
    <cellStyle name="Normal 9 4 2 2 4 7" xfId="54573" xr:uid="{00000000-0005-0000-0000-00002BD50000}"/>
    <cellStyle name="Normal 9 4 2 2 5" xfId="54574" xr:uid="{00000000-0005-0000-0000-00002CD50000}"/>
    <cellStyle name="Normal 9 4 2 2 5 2" xfId="54575" xr:uid="{00000000-0005-0000-0000-00002DD50000}"/>
    <cellStyle name="Normal 9 4 2 2 5 2 2" xfId="54576" xr:uid="{00000000-0005-0000-0000-00002ED50000}"/>
    <cellStyle name="Normal 9 4 2 2 5 2 2 2" xfId="54577" xr:uid="{00000000-0005-0000-0000-00002FD50000}"/>
    <cellStyle name="Normal 9 4 2 2 5 2 3" xfId="54578" xr:uid="{00000000-0005-0000-0000-000030D50000}"/>
    <cellStyle name="Normal 9 4 2 2 5 3" xfId="54579" xr:uid="{00000000-0005-0000-0000-000031D50000}"/>
    <cellStyle name="Normal 9 4 2 2 5 3 2" xfId="54580" xr:uid="{00000000-0005-0000-0000-000032D50000}"/>
    <cellStyle name="Normal 9 4 2 2 5 3 2 2" xfId="54581" xr:uid="{00000000-0005-0000-0000-000033D50000}"/>
    <cellStyle name="Normal 9 4 2 2 5 3 3" xfId="54582" xr:uid="{00000000-0005-0000-0000-000034D50000}"/>
    <cellStyle name="Normal 9 4 2 2 5 4" xfId="54583" xr:uid="{00000000-0005-0000-0000-000035D50000}"/>
    <cellStyle name="Normal 9 4 2 2 5 4 2" xfId="54584" xr:uid="{00000000-0005-0000-0000-000036D50000}"/>
    <cellStyle name="Normal 9 4 2 2 5 5" xfId="54585" xr:uid="{00000000-0005-0000-0000-000037D50000}"/>
    <cellStyle name="Normal 9 4 2 2 6" xfId="54586" xr:uid="{00000000-0005-0000-0000-000038D50000}"/>
    <cellStyle name="Normal 9 4 2 2 6 2" xfId="54587" xr:uid="{00000000-0005-0000-0000-000039D50000}"/>
    <cellStyle name="Normal 9 4 2 2 6 2 2" xfId="54588" xr:uid="{00000000-0005-0000-0000-00003AD50000}"/>
    <cellStyle name="Normal 9 4 2 2 6 2 2 2" xfId="54589" xr:uid="{00000000-0005-0000-0000-00003BD50000}"/>
    <cellStyle name="Normal 9 4 2 2 6 2 3" xfId="54590" xr:uid="{00000000-0005-0000-0000-00003CD50000}"/>
    <cellStyle name="Normal 9 4 2 2 6 3" xfId="54591" xr:uid="{00000000-0005-0000-0000-00003DD50000}"/>
    <cellStyle name="Normal 9 4 2 2 6 3 2" xfId="54592" xr:uid="{00000000-0005-0000-0000-00003ED50000}"/>
    <cellStyle name="Normal 9 4 2 2 6 4" xfId="54593" xr:uid="{00000000-0005-0000-0000-00003FD50000}"/>
    <cellStyle name="Normal 9 4 2 2 7" xfId="54594" xr:uid="{00000000-0005-0000-0000-000040D50000}"/>
    <cellStyle name="Normal 9 4 2 2 7 2" xfId="54595" xr:uid="{00000000-0005-0000-0000-000041D50000}"/>
    <cellStyle name="Normal 9 4 2 2 7 2 2" xfId="54596" xr:uid="{00000000-0005-0000-0000-000042D50000}"/>
    <cellStyle name="Normal 9 4 2 2 7 3" xfId="54597" xr:uid="{00000000-0005-0000-0000-000043D50000}"/>
    <cellStyle name="Normal 9 4 2 2 8" xfId="54598" xr:uid="{00000000-0005-0000-0000-000044D50000}"/>
    <cellStyle name="Normal 9 4 2 2 8 2" xfId="54599" xr:uid="{00000000-0005-0000-0000-000045D50000}"/>
    <cellStyle name="Normal 9 4 2 2 8 2 2" xfId="54600" xr:uid="{00000000-0005-0000-0000-000046D50000}"/>
    <cellStyle name="Normal 9 4 2 2 8 3" xfId="54601" xr:uid="{00000000-0005-0000-0000-000047D50000}"/>
    <cellStyle name="Normal 9 4 2 2 9" xfId="54602" xr:uid="{00000000-0005-0000-0000-000048D50000}"/>
    <cellStyle name="Normal 9 4 2 2 9 2" xfId="54603" xr:uid="{00000000-0005-0000-0000-000049D50000}"/>
    <cellStyle name="Normal 9 4 2 3" xfId="54604" xr:uid="{00000000-0005-0000-0000-00004AD50000}"/>
    <cellStyle name="Normal 9 4 2 3 2" xfId="54605" xr:uid="{00000000-0005-0000-0000-00004BD50000}"/>
    <cellStyle name="Normal 9 4 2 3 2 2" xfId="54606" xr:uid="{00000000-0005-0000-0000-00004CD50000}"/>
    <cellStyle name="Normal 9 4 2 3 2 2 2" xfId="54607" xr:uid="{00000000-0005-0000-0000-00004DD50000}"/>
    <cellStyle name="Normal 9 4 2 3 2 2 2 2" xfId="54608" xr:uid="{00000000-0005-0000-0000-00004ED50000}"/>
    <cellStyle name="Normal 9 4 2 3 2 2 2 2 2" xfId="54609" xr:uid="{00000000-0005-0000-0000-00004FD50000}"/>
    <cellStyle name="Normal 9 4 2 3 2 2 2 3" xfId="54610" xr:uid="{00000000-0005-0000-0000-000050D50000}"/>
    <cellStyle name="Normal 9 4 2 3 2 2 3" xfId="54611" xr:uid="{00000000-0005-0000-0000-000051D50000}"/>
    <cellStyle name="Normal 9 4 2 3 2 2 3 2" xfId="54612" xr:uid="{00000000-0005-0000-0000-000052D50000}"/>
    <cellStyle name="Normal 9 4 2 3 2 2 3 2 2" xfId="54613" xr:uid="{00000000-0005-0000-0000-000053D50000}"/>
    <cellStyle name="Normal 9 4 2 3 2 2 3 3" xfId="54614" xr:uid="{00000000-0005-0000-0000-000054D50000}"/>
    <cellStyle name="Normal 9 4 2 3 2 2 4" xfId="54615" xr:uid="{00000000-0005-0000-0000-000055D50000}"/>
    <cellStyle name="Normal 9 4 2 3 2 2 4 2" xfId="54616" xr:uid="{00000000-0005-0000-0000-000056D50000}"/>
    <cellStyle name="Normal 9 4 2 3 2 2 5" xfId="54617" xr:uid="{00000000-0005-0000-0000-000057D50000}"/>
    <cellStyle name="Normal 9 4 2 3 2 3" xfId="54618" xr:uid="{00000000-0005-0000-0000-000058D50000}"/>
    <cellStyle name="Normal 9 4 2 3 2 3 2" xfId="54619" xr:uid="{00000000-0005-0000-0000-000059D50000}"/>
    <cellStyle name="Normal 9 4 2 3 2 3 2 2" xfId="54620" xr:uid="{00000000-0005-0000-0000-00005AD50000}"/>
    <cellStyle name="Normal 9 4 2 3 2 3 3" xfId="54621" xr:uid="{00000000-0005-0000-0000-00005BD50000}"/>
    <cellStyle name="Normal 9 4 2 3 2 4" xfId="54622" xr:uid="{00000000-0005-0000-0000-00005CD50000}"/>
    <cellStyle name="Normal 9 4 2 3 2 4 2" xfId="54623" xr:uid="{00000000-0005-0000-0000-00005DD50000}"/>
    <cellStyle name="Normal 9 4 2 3 2 4 2 2" xfId="54624" xr:uid="{00000000-0005-0000-0000-00005ED50000}"/>
    <cellStyle name="Normal 9 4 2 3 2 4 3" xfId="54625" xr:uid="{00000000-0005-0000-0000-00005FD50000}"/>
    <cellStyle name="Normal 9 4 2 3 2 5" xfId="54626" xr:uid="{00000000-0005-0000-0000-000060D50000}"/>
    <cellStyle name="Normal 9 4 2 3 2 5 2" xfId="54627" xr:uid="{00000000-0005-0000-0000-000061D50000}"/>
    <cellStyle name="Normal 9 4 2 3 2 6" xfId="54628" xr:uid="{00000000-0005-0000-0000-000062D50000}"/>
    <cellStyle name="Normal 9 4 2 3 2 6 2" xfId="54629" xr:uid="{00000000-0005-0000-0000-000063D50000}"/>
    <cellStyle name="Normal 9 4 2 3 2 7" xfId="54630" xr:uid="{00000000-0005-0000-0000-000064D50000}"/>
    <cellStyle name="Normal 9 4 2 3 3" xfId="54631" xr:uid="{00000000-0005-0000-0000-000065D50000}"/>
    <cellStyle name="Normal 9 4 2 3 3 2" xfId="54632" xr:uid="{00000000-0005-0000-0000-000066D50000}"/>
    <cellStyle name="Normal 9 4 2 3 3 2 2" xfId="54633" xr:uid="{00000000-0005-0000-0000-000067D50000}"/>
    <cellStyle name="Normal 9 4 2 3 3 2 2 2" xfId="54634" xr:uid="{00000000-0005-0000-0000-000068D50000}"/>
    <cellStyle name="Normal 9 4 2 3 3 2 3" xfId="54635" xr:uid="{00000000-0005-0000-0000-000069D50000}"/>
    <cellStyle name="Normal 9 4 2 3 3 3" xfId="54636" xr:uid="{00000000-0005-0000-0000-00006AD50000}"/>
    <cellStyle name="Normal 9 4 2 3 3 3 2" xfId="54637" xr:uid="{00000000-0005-0000-0000-00006BD50000}"/>
    <cellStyle name="Normal 9 4 2 3 3 3 2 2" xfId="54638" xr:uid="{00000000-0005-0000-0000-00006CD50000}"/>
    <cellStyle name="Normal 9 4 2 3 3 3 3" xfId="54639" xr:uid="{00000000-0005-0000-0000-00006DD50000}"/>
    <cellStyle name="Normal 9 4 2 3 3 4" xfId="54640" xr:uid="{00000000-0005-0000-0000-00006ED50000}"/>
    <cellStyle name="Normal 9 4 2 3 3 4 2" xfId="54641" xr:uid="{00000000-0005-0000-0000-00006FD50000}"/>
    <cellStyle name="Normal 9 4 2 3 3 5" xfId="54642" xr:uid="{00000000-0005-0000-0000-000070D50000}"/>
    <cellStyle name="Normal 9 4 2 3 4" xfId="54643" xr:uid="{00000000-0005-0000-0000-000071D50000}"/>
    <cellStyle name="Normal 9 4 2 3 4 2" xfId="54644" xr:uid="{00000000-0005-0000-0000-000072D50000}"/>
    <cellStyle name="Normal 9 4 2 3 4 2 2" xfId="54645" xr:uid="{00000000-0005-0000-0000-000073D50000}"/>
    <cellStyle name="Normal 9 4 2 3 4 3" xfId="54646" xr:uid="{00000000-0005-0000-0000-000074D50000}"/>
    <cellStyle name="Normal 9 4 2 3 5" xfId="54647" xr:uid="{00000000-0005-0000-0000-000075D50000}"/>
    <cellStyle name="Normal 9 4 2 3 5 2" xfId="54648" xr:uid="{00000000-0005-0000-0000-000076D50000}"/>
    <cellStyle name="Normal 9 4 2 3 5 2 2" xfId="54649" xr:uid="{00000000-0005-0000-0000-000077D50000}"/>
    <cellStyle name="Normal 9 4 2 3 5 3" xfId="54650" xr:uid="{00000000-0005-0000-0000-000078D50000}"/>
    <cellStyle name="Normal 9 4 2 3 6" xfId="54651" xr:uid="{00000000-0005-0000-0000-000079D50000}"/>
    <cellStyle name="Normal 9 4 2 3 6 2" xfId="54652" xr:uid="{00000000-0005-0000-0000-00007AD50000}"/>
    <cellStyle name="Normal 9 4 2 3 7" xfId="54653" xr:uid="{00000000-0005-0000-0000-00007BD50000}"/>
    <cellStyle name="Normal 9 4 2 3 7 2" xfId="54654" xr:uid="{00000000-0005-0000-0000-00007CD50000}"/>
    <cellStyle name="Normal 9 4 2 3 8" xfId="54655" xr:uid="{00000000-0005-0000-0000-00007DD50000}"/>
    <cellStyle name="Normal 9 4 2 4" xfId="54656" xr:uid="{00000000-0005-0000-0000-00007ED50000}"/>
    <cellStyle name="Normal 9 4 2 4 2" xfId="54657" xr:uid="{00000000-0005-0000-0000-00007FD50000}"/>
    <cellStyle name="Normal 9 4 2 4 2 2" xfId="54658" xr:uid="{00000000-0005-0000-0000-000080D50000}"/>
    <cellStyle name="Normal 9 4 2 4 2 2 2" xfId="54659" xr:uid="{00000000-0005-0000-0000-000081D50000}"/>
    <cellStyle name="Normal 9 4 2 4 2 2 2 2" xfId="54660" xr:uid="{00000000-0005-0000-0000-000082D50000}"/>
    <cellStyle name="Normal 9 4 2 4 2 2 3" xfId="54661" xr:uid="{00000000-0005-0000-0000-000083D50000}"/>
    <cellStyle name="Normal 9 4 2 4 2 3" xfId="54662" xr:uid="{00000000-0005-0000-0000-000084D50000}"/>
    <cellStyle name="Normal 9 4 2 4 2 3 2" xfId="54663" xr:uid="{00000000-0005-0000-0000-000085D50000}"/>
    <cellStyle name="Normal 9 4 2 4 2 3 2 2" xfId="54664" xr:uid="{00000000-0005-0000-0000-000086D50000}"/>
    <cellStyle name="Normal 9 4 2 4 2 3 3" xfId="54665" xr:uid="{00000000-0005-0000-0000-000087D50000}"/>
    <cellStyle name="Normal 9 4 2 4 2 4" xfId="54666" xr:uid="{00000000-0005-0000-0000-000088D50000}"/>
    <cellStyle name="Normal 9 4 2 4 2 4 2" xfId="54667" xr:uid="{00000000-0005-0000-0000-000089D50000}"/>
    <cellStyle name="Normal 9 4 2 4 2 5" xfId="54668" xr:uid="{00000000-0005-0000-0000-00008AD50000}"/>
    <cellStyle name="Normal 9 4 2 4 3" xfId="54669" xr:uid="{00000000-0005-0000-0000-00008BD50000}"/>
    <cellStyle name="Normal 9 4 2 4 3 2" xfId="54670" xr:uid="{00000000-0005-0000-0000-00008CD50000}"/>
    <cellStyle name="Normal 9 4 2 4 3 2 2" xfId="54671" xr:uid="{00000000-0005-0000-0000-00008DD50000}"/>
    <cellStyle name="Normal 9 4 2 4 3 3" xfId="54672" xr:uid="{00000000-0005-0000-0000-00008ED50000}"/>
    <cellStyle name="Normal 9 4 2 4 4" xfId="54673" xr:uid="{00000000-0005-0000-0000-00008FD50000}"/>
    <cellStyle name="Normal 9 4 2 4 4 2" xfId="54674" xr:uid="{00000000-0005-0000-0000-000090D50000}"/>
    <cellStyle name="Normal 9 4 2 4 4 2 2" xfId="54675" xr:uid="{00000000-0005-0000-0000-000091D50000}"/>
    <cellStyle name="Normal 9 4 2 4 4 3" xfId="54676" xr:uid="{00000000-0005-0000-0000-000092D50000}"/>
    <cellStyle name="Normal 9 4 2 4 5" xfId="54677" xr:uid="{00000000-0005-0000-0000-000093D50000}"/>
    <cellStyle name="Normal 9 4 2 4 5 2" xfId="54678" xr:uid="{00000000-0005-0000-0000-000094D50000}"/>
    <cellStyle name="Normal 9 4 2 4 6" xfId="54679" xr:uid="{00000000-0005-0000-0000-000095D50000}"/>
    <cellStyle name="Normal 9 4 2 4 6 2" xfId="54680" xr:uid="{00000000-0005-0000-0000-000096D50000}"/>
    <cellStyle name="Normal 9 4 2 4 7" xfId="54681" xr:uid="{00000000-0005-0000-0000-000097D50000}"/>
    <cellStyle name="Normal 9 4 2 5" xfId="54682" xr:uid="{00000000-0005-0000-0000-000098D50000}"/>
    <cellStyle name="Normal 9 4 2 5 2" xfId="54683" xr:uid="{00000000-0005-0000-0000-000099D50000}"/>
    <cellStyle name="Normal 9 4 2 5 2 2" xfId="54684" xr:uid="{00000000-0005-0000-0000-00009AD50000}"/>
    <cellStyle name="Normal 9 4 2 5 2 2 2" xfId="54685" xr:uid="{00000000-0005-0000-0000-00009BD50000}"/>
    <cellStyle name="Normal 9 4 2 5 2 2 2 2" xfId="54686" xr:uid="{00000000-0005-0000-0000-00009CD50000}"/>
    <cellStyle name="Normal 9 4 2 5 2 2 3" xfId="54687" xr:uid="{00000000-0005-0000-0000-00009DD50000}"/>
    <cellStyle name="Normal 9 4 2 5 2 3" xfId="54688" xr:uid="{00000000-0005-0000-0000-00009ED50000}"/>
    <cellStyle name="Normal 9 4 2 5 2 3 2" xfId="54689" xr:uid="{00000000-0005-0000-0000-00009FD50000}"/>
    <cellStyle name="Normal 9 4 2 5 2 3 2 2" xfId="54690" xr:uid="{00000000-0005-0000-0000-0000A0D50000}"/>
    <cellStyle name="Normal 9 4 2 5 2 3 3" xfId="54691" xr:uid="{00000000-0005-0000-0000-0000A1D50000}"/>
    <cellStyle name="Normal 9 4 2 5 2 4" xfId="54692" xr:uid="{00000000-0005-0000-0000-0000A2D50000}"/>
    <cellStyle name="Normal 9 4 2 5 2 4 2" xfId="54693" xr:uid="{00000000-0005-0000-0000-0000A3D50000}"/>
    <cellStyle name="Normal 9 4 2 5 2 5" xfId="54694" xr:uid="{00000000-0005-0000-0000-0000A4D50000}"/>
    <cellStyle name="Normal 9 4 2 5 3" xfId="54695" xr:uid="{00000000-0005-0000-0000-0000A5D50000}"/>
    <cellStyle name="Normal 9 4 2 5 3 2" xfId="54696" xr:uid="{00000000-0005-0000-0000-0000A6D50000}"/>
    <cellStyle name="Normal 9 4 2 5 3 2 2" xfId="54697" xr:uid="{00000000-0005-0000-0000-0000A7D50000}"/>
    <cellStyle name="Normal 9 4 2 5 3 3" xfId="54698" xr:uid="{00000000-0005-0000-0000-0000A8D50000}"/>
    <cellStyle name="Normal 9 4 2 5 4" xfId="54699" xr:uid="{00000000-0005-0000-0000-0000A9D50000}"/>
    <cellStyle name="Normal 9 4 2 5 4 2" xfId="54700" xr:uid="{00000000-0005-0000-0000-0000AAD50000}"/>
    <cellStyle name="Normal 9 4 2 5 4 2 2" xfId="54701" xr:uid="{00000000-0005-0000-0000-0000ABD50000}"/>
    <cellStyle name="Normal 9 4 2 5 4 3" xfId="54702" xr:uid="{00000000-0005-0000-0000-0000ACD50000}"/>
    <cellStyle name="Normal 9 4 2 5 5" xfId="54703" xr:uid="{00000000-0005-0000-0000-0000ADD50000}"/>
    <cellStyle name="Normal 9 4 2 5 5 2" xfId="54704" xr:uid="{00000000-0005-0000-0000-0000AED50000}"/>
    <cellStyle name="Normal 9 4 2 5 6" xfId="54705" xr:uid="{00000000-0005-0000-0000-0000AFD50000}"/>
    <cellStyle name="Normal 9 4 2 5 6 2" xfId="54706" xr:uid="{00000000-0005-0000-0000-0000B0D50000}"/>
    <cellStyle name="Normal 9 4 2 5 7" xfId="54707" xr:uid="{00000000-0005-0000-0000-0000B1D50000}"/>
    <cellStyle name="Normal 9 4 2 6" xfId="54708" xr:uid="{00000000-0005-0000-0000-0000B2D50000}"/>
    <cellStyle name="Normal 9 4 2 6 2" xfId="54709" xr:uid="{00000000-0005-0000-0000-0000B3D50000}"/>
    <cellStyle name="Normal 9 4 2 6 2 2" xfId="54710" xr:uid="{00000000-0005-0000-0000-0000B4D50000}"/>
    <cellStyle name="Normal 9 4 2 6 2 2 2" xfId="54711" xr:uid="{00000000-0005-0000-0000-0000B5D50000}"/>
    <cellStyle name="Normal 9 4 2 6 2 3" xfId="54712" xr:uid="{00000000-0005-0000-0000-0000B6D50000}"/>
    <cellStyle name="Normal 9 4 2 6 3" xfId="54713" xr:uid="{00000000-0005-0000-0000-0000B7D50000}"/>
    <cellStyle name="Normal 9 4 2 6 3 2" xfId="54714" xr:uid="{00000000-0005-0000-0000-0000B8D50000}"/>
    <cellStyle name="Normal 9 4 2 6 3 2 2" xfId="54715" xr:uid="{00000000-0005-0000-0000-0000B9D50000}"/>
    <cellStyle name="Normal 9 4 2 6 3 3" xfId="54716" xr:uid="{00000000-0005-0000-0000-0000BAD50000}"/>
    <cellStyle name="Normal 9 4 2 6 4" xfId="54717" xr:uid="{00000000-0005-0000-0000-0000BBD50000}"/>
    <cellStyle name="Normal 9 4 2 6 4 2" xfId="54718" xr:uid="{00000000-0005-0000-0000-0000BCD50000}"/>
    <cellStyle name="Normal 9 4 2 6 5" xfId="54719" xr:uid="{00000000-0005-0000-0000-0000BDD50000}"/>
    <cellStyle name="Normal 9 4 2 7" xfId="54720" xr:uid="{00000000-0005-0000-0000-0000BED50000}"/>
    <cellStyle name="Normal 9 4 2 7 2" xfId="54721" xr:uid="{00000000-0005-0000-0000-0000BFD50000}"/>
    <cellStyle name="Normal 9 4 2 7 2 2" xfId="54722" xr:uid="{00000000-0005-0000-0000-0000C0D50000}"/>
    <cellStyle name="Normal 9 4 2 7 2 2 2" xfId="54723" xr:uid="{00000000-0005-0000-0000-0000C1D50000}"/>
    <cellStyle name="Normal 9 4 2 7 2 3" xfId="54724" xr:uid="{00000000-0005-0000-0000-0000C2D50000}"/>
    <cellStyle name="Normal 9 4 2 7 3" xfId="54725" xr:uid="{00000000-0005-0000-0000-0000C3D50000}"/>
    <cellStyle name="Normal 9 4 2 7 3 2" xfId="54726" xr:uid="{00000000-0005-0000-0000-0000C4D50000}"/>
    <cellStyle name="Normal 9 4 2 7 4" xfId="54727" xr:uid="{00000000-0005-0000-0000-0000C5D50000}"/>
    <cellStyle name="Normal 9 4 2 8" xfId="54728" xr:uid="{00000000-0005-0000-0000-0000C6D50000}"/>
    <cellStyle name="Normal 9 4 2 8 2" xfId="54729" xr:uid="{00000000-0005-0000-0000-0000C7D50000}"/>
    <cellStyle name="Normal 9 4 2 8 2 2" xfId="54730" xr:uid="{00000000-0005-0000-0000-0000C8D50000}"/>
    <cellStyle name="Normal 9 4 2 8 3" xfId="54731" xr:uid="{00000000-0005-0000-0000-0000C9D50000}"/>
    <cellStyle name="Normal 9 4 2 9" xfId="54732" xr:uid="{00000000-0005-0000-0000-0000CAD50000}"/>
    <cellStyle name="Normal 9 4 2 9 2" xfId="54733" xr:uid="{00000000-0005-0000-0000-0000CBD50000}"/>
    <cellStyle name="Normal 9 4 2 9 2 2" xfId="54734" xr:uid="{00000000-0005-0000-0000-0000CCD50000}"/>
    <cellStyle name="Normal 9 4 2 9 3" xfId="54735" xr:uid="{00000000-0005-0000-0000-0000CDD50000}"/>
    <cellStyle name="Normal 9 4 3" xfId="54736" xr:uid="{00000000-0005-0000-0000-0000CED50000}"/>
    <cellStyle name="Normal 9 4 3 10" xfId="54737" xr:uid="{00000000-0005-0000-0000-0000CFD50000}"/>
    <cellStyle name="Normal 9 4 3 10 2" xfId="54738" xr:uid="{00000000-0005-0000-0000-0000D0D50000}"/>
    <cellStyle name="Normal 9 4 3 11" xfId="54739" xr:uid="{00000000-0005-0000-0000-0000D1D50000}"/>
    <cellStyle name="Normal 9 4 3 2" xfId="54740" xr:uid="{00000000-0005-0000-0000-0000D2D50000}"/>
    <cellStyle name="Normal 9 4 3 2 2" xfId="54741" xr:uid="{00000000-0005-0000-0000-0000D3D50000}"/>
    <cellStyle name="Normal 9 4 3 2 2 2" xfId="54742" xr:uid="{00000000-0005-0000-0000-0000D4D50000}"/>
    <cellStyle name="Normal 9 4 3 2 2 2 2" xfId="54743" xr:uid="{00000000-0005-0000-0000-0000D5D50000}"/>
    <cellStyle name="Normal 9 4 3 2 2 2 2 2" xfId="54744" xr:uid="{00000000-0005-0000-0000-0000D6D50000}"/>
    <cellStyle name="Normal 9 4 3 2 2 2 2 2 2" xfId="54745" xr:uid="{00000000-0005-0000-0000-0000D7D50000}"/>
    <cellStyle name="Normal 9 4 3 2 2 2 2 3" xfId="54746" xr:uid="{00000000-0005-0000-0000-0000D8D50000}"/>
    <cellStyle name="Normal 9 4 3 2 2 2 3" xfId="54747" xr:uid="{00000000-0005-0000-0000-0000D9D50000}"/>
    <cellStyle name="Normal 9 4 3 2 2 2 3 2" xfId="54748" xr:uid="{00000000-0005-0000-0000-0000DAD50000}"/>
    <cellStyle name="Normal 9 4 3 2 2 2 3 2 2" xfId="54749" xr:uid="{00000000-0005-0000-0000-0000DBD50000}"/>
    <cellStyle name="Normal 9 4 3 2 2 2 3 3" xfId="54750" xr:uid="{00000000-0005-0000-0000-0000DCD50000}"/>
    <cellStyle name="Normal 9 4 3 2 2 2 4" xfId="54751" xr:uid="{00000000-0005-0000-0000-0000DDD50000}"/>
    <cellStyle name="Normal 9 4 3 2 2 2 4 2" xfId="54752" xr:uid="{00000000-0005-0000-0000-0000DED50000}"/>
    <cellStyle name="Normal 9 4 3 2 2 2 5" xfId="54753" xr:uid="{00000000-0005-0000-0000-0000DFD50000}"/>
    <cellStyle name="Normal 9 4 3 2 2 3" xfId="54754" xr:uid="{00000000-0005-0000-0000-0000E0D50000}"/>
    <cellStyle name="Normal 9 4 3 2 2 3 2" xfId="54755" xr:uid="{00000000-0005-0000-0000-0000E1D50000}"/>
    <cellStyle name="Normal 9 4 3 2 2 3 2 2" xfId="54756" xr:uid="{00000000-0005-0000-0000-0000E2D50000}"/>
    <cellStyle name="Normal 9 4 3 2 2 3 3" xfId="54757" xr:uid="{00000000-0005-0000-0000-0000E3D50000}"/>
    <cellStyle name="Normal 9 4 3 2 2 4" xfId="54758" xr:uid="{00000000-0005-0000-0000-0000E4D50000}"/>
    <cellStyle name="Normal 9 4 3 2 2 4 2" xfId="54759" xr:uid="{00000000-0005-0000-0000-0000E5D50000}"/>
    <cellStyle name="Normal 9 4 3 2 2 4 2 2" xfId="54760" xr:uid="{00000000-0005-0000-0000-0000E6D50000}"/>
    <cellStyle name="Normal 9 4 3 2 2 4 3" xfId="54761" xr:uid="{00000000-0005-0000-0000-0000E7D50000}"/>
    <cellStyle name="Normal 9 4 3 2 2 5" xfId="54762" xr:uid="{00000000-0005-0000-0000-0000E8D50000}"/>
    <cellStyle name="Normal 9 4 3 2 2 5 2" xfId="54763" xr:uid="{00000000-0005-0000-0000-0000E9D50000}"/>
    <cellStyle name="Normal 9 4 3 2 2 6" xfId="54764" xr:uid="{00000000-0005-0000-0000-0000EAD50000}"/>
    <cellStyle name="Normal 9 4 3 2 2 6 2" xfId="54765" xr:uid="{00000000-0005-0000-0000-0000EBD50000}"/>
    <cellStyle name="Normal 9 4 3 2 2 7" xfId="54766" xr:uid="{00000000-0005-0000-0000-0000ECD50000}"/>
    <cellStyle name="Normal 9 4 3 2 3" xfId="54767" xr:uid="{00000000-0005-0000-0000-0000EDD50000}"/>
    <cellStyle name="Normal 9 4 3 2 3 2" xfId="54768" xr:uid="{00000000-0005-0000-0000-0000EED50000}"/>
    <cellStyle name="Normal 9 4 3 2 3 2 2" xfId="54769" xr:uid="{00000000-0005-0000-0000-0000EFD50000}"/>
    <cellStyle name="Normal 9 4 3 2 3 2 2 2" xfId="54770" xr:uid="{00000000-0005-0000-0000-0000F0D50000}"/>
    <cellStyle name="Normal 9 4 3 2 3 2 3" xfId="54771" xr:uid="{00000000-0005-0000-0000-0000F1D50000}"/>
    <cellStyle name="Normal 9 4 3 2 3 3" xfId="54772" xr:uid="{00000000-0005-0000-0000-0000F2D50000}"/>
    <cellStyle name="Normal 9 4 3 2 3 3 2" xfId="54773" xr:uid="{00000000-0005-0000-0000-0000F3D50000}"/>
    <cellStyle name="Normal 9 4 3 2 3 3 2 2" xfId="54774" xr:uid="{00000000-0005-0000-0000-0000F4D50000}"/>
    <cellStyle name="Normal 9 4 3 2 3 3 3" xfId="54775" xr:uid="{00000000-0005-0000-0000-0000F5D50000}"/>
    <cellStyle name="Normal 9 4 3 2 3 4" xfId="54776" xr:uid="{00000000-0005-0000-0000-0000F6D50000}"/>
    <cellStyle name="Normal 9 4 3 2 3 4 2" xfId="54777" xr:uid="{00000000-0005-0000-0000-0000F7D50000}"/>
    <cellStyle name="Normal 9 4 3 2 3 5" xfId="54778" xr:uid="{00000000-0005-0000-0000-0000F8D50000}"/>
    <cellStyle name="Normal 9 4 3 2 4" xfId="54779" xr:uid="{00000000-0005-0000-0000-0000F9D50000}"/>
    <cellStyle name="Normal 9 4 3 2 4 2" xfId="54780" xr:uid="{00000000-0005-0000-0000-0000FAD50000}"/>
    <cellStyle name="Normal 9 4 3 2 4 2 2" xfId="54781" xr:uid="{00000000-0005-0000-0000-0000FBD50000}"/>
    <cellStyle name="Normal 9 4 3 2 4 3" xfId="54782" xr:uid="{00000000-0005-0000-0000-0000FCD50000}"/>
    <cellStyle name="Normal 9 4 3 2 5" xfId="54783" xr:uid="{00000000-0005-0000-0000-0000FDD50000}"/>
    <cellStyle name="Normal 9 4 3 2 5 2" xfId="54784" xr:uid="{00000000-0005-0000-0000-0000FED50000}"/>
    <cellStyle name="Normal 9 4 3 2 5 2 2" xfId="54785" xr:uid="{00000000-0005-0000-0000-0000FFD50000}"/>
    <cellStyle name="Normal 9 4 3 2 5 3" xfId="54786" xr:uid="{00000000-0005-0000-0000-000000D60000}"/>
    <cellStyle name="Normal 9 4 3 2 6" xfId="54787" xr:uid="{00000000-0005-0000-0000-000001D60000}"/>
    <cellStyle name="Normal 9 4 3 2 6 2" xfId="54788" xr:uid="{00000000-0005-0000-0000-000002D60000}"/>
    <cellStyle name="Normal 9 4 3 2 7" xfId="54789" xr:uid="{00000000-0005-0000-0000-000003D60000}"/>
    <cellStyle name="Normal 9 4 3 2 7 2" xfId="54790" xr:uid="{00000000-0005-0000-0000-000004D60000}"/>
    <cellStyle name="Normal 9 4 3 2 8" xfId="54791" xr:uid="{00000000-0005-0000-0000-000005D60000}"/>
    <cellStyle name="Normal 9 4 3 3" xfId="54792" xr:uid="{00000000-0005-0000-0000-000006D60000}"/>
    <cellStyle name="Normal 9 4 3 3 2" xfId="54793" xr:uid="{00000000-0005-0000-0000-000007D60000}"/>
    <cellStyle name="Normal 9 4 3 3 2 2" xfId="54794" xr:uid="{00000000-0005-0000-0000-000008D60000}"/>
    <cellStyle name="Normal 9 4 3 3 2 2 2" xfId="54795" xr:uid="{00000000-0005-0000-0000-000009D60000}"/>
    <cellStyle name="Normal 9 4 3 3 2 2 2 2" xfId="54796" xr:uid="{00000000-0005-0000-0000-00000AD60000}"/>
    <cellStyle name="Normal 9 4 3 3 2 2 3" xfId="54797" xr:uid="{00000000-0005-0000-0000-00000BD60000}"/>
    <cellStyle name="Normal 9 4 3 3 2 3" xfId="54798" xr:uid="{00000000-0005-0000-0000-00000CD60000}"/>
    <cellStyle name="Normal 9 4 3 3 2 3 2" xfId="54799" xr:uid="{00000000-0005-0000-0000-00000DD60000}"/>
    <cellStyle name="Normal 9 4 3 3 2 3 2 2" xfId="54800" xr:uid="{00000000-0005-0000-0000-00000ED60000}"/>
    <cellStyle name="Normal 9 4 3 3 2 3 3" xfId="54801" xr:uid="{00000000-0005-0000-0000-00000FD60000}"/>
    <cellStyle name="Normal 9 4 3 3 2 4" xfId="54802" xr:uid="{00000000-0005-0000-0000-000010D60000}"/>
    <cellStyle name="Normal 9 4 3 3 2 4 2" xfId="54803" xr:uid="{00000000-0005-0000-0000-000011D60000}"/>
    <cellStyle name="Normal 9 4 3 3 2 5" xfId="54804" xr:uid="{00000000-0005-0000-0000-000012D60000}"/>
    <cellStyle name="Normal 9 4 3 3 3" xfId="54805" xr:uid="{00000000-0005-0000-0000-000013D60000}"/>
    <cellStyle name="Normal 9 4 3 3 3 2" xfId="54806" xr:uid="{00000000-0005-0000-0000-000014D60000}"/>
    <cellStyle name="Normal 9 4 3 3 3 2 2" xfId="54807" xr:uid="{00000000-0005-0000-0000-000015D60000}"/>
    <cellStyle name="Normal 9 4 3 3 3 3" xfId="54808" xr:uid="{00000000-0005-0000-0000-000016D60000}"/>
    <cellStyle name="Normal 9 4 3 3 4" xfId="54809" xr:uid="{00000000-0005-0000-0000-000017D60000}"/>
    <cellStyle name="Normal 9 4 3 3 4 2" xfId="54810" xr:uid="{00000000-0005-0000-0000-000018D60000}"/>
    <cellStyle name="Normal 9 4 3 3 4 2 2" xfId="54811" xr:uid="{00000000-0005-0000-0000-000019D60000}"/>
    <cellStyle name="Normal 9 4 3 3 4 3" xfId="54812" xr:uid="{00000000-0005-0000-0000-00001AD60000}"/>
    <cellStyle name="Normal 9 4 3 3 5" xfId="54813" xr:uid="{00000000-0005-0000-0000-00001BD60000}"/>
    <cellStyle name="Normal 9 4 3 3 5 2" xfId="54814" xr:uid="{00000000-0005-0000-0000-00001CD60000}"/>
    <cellStyle name="Normal 9 4 3 3 6" xfId="54815" xr:uid="{00000000-0005-0000-0000-00001DD60000}"/>
    <cellStyle name="Normal 9 4 3 3 6 2" xfId="54816" xr:uid="{00000000-0005-0000-0000-00001ED60000}"/>
    <cellStyle name="Normal 9 4 3 3 7" xfId="54817" xr:uid="{00000000-0005-0000-0000-00001FD60000}"/>
    <cellStyle name="Normal 9 4 3 4" xfId="54818" xr:uid="{00000000-0005-0000-0000-000020D60000}"/>
    <cellStyle name="Normal 9 4 3 4 2" xfId="54819" xr:uid="{00000000-0005-0000-0000-000021D60000}"/>
    <cellStyle name="Normal 9 4 3 4 2 2" xfId="54820" xr:uid="{00000000-0005-0000-0000-000022D60000}"/>
    <cellStyle name="Normal 9 4 3 4 2 2 2" xfId="54821" xr:uid="{00000000-0005-0000-0000-000023D60000}"/>
    <cellStyle name="Normal 9 4 3 4 2 2 2 2" xfId="54822" xr:uid="{00000000-0005-0000-0000-000024D60000}"/>
    <cellStyle name="Normal 9 4 3 4 2 2 3" xfId="54823" xr:uid="{00000000-0005-0000-0000-000025D60000}"/>
    <cellStyle name="Normal 9 4 3 4 2 3" xfId="54824" xr:uid="{00000000-0005-0000-0000-000026D60000}"/>
    <cellStyle name="Normal 9 4 3 4 2 3 2" xfId="54825" xr:uid="{00000000-0005-0000-0000-000027D60000}"/>
    <cellStyle name="Normal 9 4 3 4 2 3 2 2" xfId="54826" xr:uid="{00000000-0005-0000-0000-000028D60000}"/>
    <cellStyle name="Normal 9 4 3 4 2 3 3" xfId="54827" xr:uid="{00000000-0005-0000-0000-000029D60000}"/>
    <cellStyle name="Normal 9 4 3 4 2 4" xfId="54828" xr:uid="{00000000-0005-0000-0000-00002AD60000}"/>
    <cellStyle name="Normal 9 4 3 4 2 4 2" xfId="54829" xr:uid="{00000000-0005-0000-0000-00002BD60000}"/>
    <cellStyle name="Normal 9 4 3 4 2 5" xfId="54830" xr:uid="{00000000-0005-0000-0000-00002CD60000}"/>
    <cellStyle name="Normal 9 4 3 4 3" xfId="54831" xr:uid="{00000000-0005-0000-0000-00002DD60000}"/>
    <cellStyle name="Normal 9 4 3 4 3 2" xfId="54832" xr:uid="{00000000-0005-0000-0000-00002ED60000}"/>
    <cellStyle name="Normal 9 4 3 4 3 2 2" xfId="54833" xr:uid="{00000000-0005-0000-0000-00002FD60000}"/>
    <cellStyle name="Normal 9 4 3 4 3 3" xfId="54834" xr:uid="{00000000-0005-0000-0000-000030D60000}"/>
    <cellStyle name="Normal 9 4 3 4 4" xfId="54835" xr:uid="{00000000-0005-0000-0000-000031D60000}"/>
    <cellStyle name="Normal 9 4 3 4 4 2" xfId="54836" xr:uid="{00000000-0005-0000-0000-000032D60000}"/>
    <cellStyle name="Normal 9 4 3 4 4 2 2" xfId="54837" xr:uid="{00000000-0005-0000-0000-000033D60000}"/>
    <cellStyle name="Normal 9 4 3 4 4 3" xfId="54838" xr:uid="{00000000-0005-0000-0000-000034D60000}"/>
    <cellStyle name="Normal 9 4 3 4 5" xfId="54839" xr:uid="{00000000-0005-0000-0000-000035D60000}"/>
    <cellStyle name="Normal 9 4 3 4 5 2" xfId="54840" xr:uid="{00000000-0005-0000-0000-000036D60000}"/>
    <cellStyle name="Normal 9 4 3 4 6" xfId="54841" xr:uid="{00000000-0005-0000-0000-000037D60000}"/>
    <cellStyle name="Normal 9 4 3 4 6 2" xfId="54842" xr:uid="{00000000-0005-0000-0000-000038D60000}"/>
    <cellStyle name="Normal 9 4 3 4 7" xfId="54843" xr:uid="{00000000-0005-0000-0000-000039D60000}"/>
    <cellStyle name="Normal 9 4 3 5" xfId="54844" xr:uid="{00000000-0005-0000-0000-00003AD60000}"/>
    <cellStyle name="Normal 9 4 3 5 2" xfId="54845" xr:uid="{00000000-0005-0000-0000-00003BD60000}"/>
    <cellStyle name="Normal 9 4 3 5 2 2" xfId="54846" xr:uid="{00000000-0005-0000-0000-00003CD60000}"/>
    <cellStyle name="Normal 9 4 3 5 2 2 2" xfId="54847" xr:uid="{00000000-0005-0000-0000-00003DD60000}"/>
    <cellStyle name="Normal 9 4 3 5 2 3" xfId="54848" xr:uid="{00000000-0005-0000-0000-00003ED60000}"/>
    <cellStyle name="Normal 9 4 3 5 3" xfId="54849" xr:uid="{00000000-0005-0000-0000-00003FD60000}"/>
    <cellStyle name="Normal 9 4 3 5 3 2" xfId="54850" xr:uid="{00000000-0005-0000-0000-000040D60000}"/>
    <cellStyle name="Normal 9 4 3 5 3 2 2" xfId="54851" xr:uid="{00000000-0005-0000-0000-000041D60000}"/>
    <cellStyle name="Normal 9 4 3 5 3 3" xfId="54852" xr:uid="{00000000-0005-0000-0000-000042D60000}"/>
    <cellStyle name="Normal 9 4 3 5 4" xfId="54853" xr:uid="{00000000-0005-0000-0000-000043D60000}"/>
    <cellStyle name="Normal 9 4 3 5 4 2" xfId="54854" xr:uid="{00000000-0005-0000-0000-000044D60000}"/>
    <cellStyle name="Normal 9 4 3 5 5" xfId="54855" xr:uid="{00000000-0005-0000-0000-000045D60000}"/>
    <cellStyle name="Normal 9 4 3 6" xfId="54856" xr:uid="{00000000-0005-0000-0000-000046D60000}"/>
    <cellStyle name="Normal 9 4 3 6 2" xfId="54857" xr:uid="{00000000-0005-0000-0000-000047D60000}"/>
    <cellStyle name="Normal 9 4 3 6 2 2" xfId="54858" xr:uid="{00000000-0005-0000-0000-000048D60000}"/>
    <cellStyle name="Normal 9 4 3 6 2 2 2" xfId="54859" xr:uid="{00000000-0005-0000-0000-000049D60000}"/>
    <cellStyle name="Normal 9 4 3 6 2 3" xfId="54860" xr:uid="{00000000-0005-0000-0000-00004AD60000}"/>
    <cellStyle name="Normal 9 4 3 6 3" xfId="54861" xr:uid="{00000000-0005-0000-0000-00004BD60000}"/>
    <cellStyle name="Normal 9 4 3 6 3 2" xfId="54862" xr:uid="{00000000-0005-0000-0000-00004CD60000}"/>
    <cellStyle name="Normal 9 4 3 6 4" xfId="54863" xr:uid="{00000000-0005-0000-0000-00004DD60000}"/>
    <cellStyle name="Normal 9 4 3 7" xfId="54864" xr:uid="{00000000-0005-0000-0000-00004ED60000}"/>
    <cellStyle name="Normal 9 4 3 7 2" xfId="54865" xr:uid="{00000000-0005-0000-0000-00004FD60000}"/>
    <cellStyle name="Normal 9 4 3 7 2 2" xfId="54866" xr:uid="{00000000-0005-0000-0000-000050D60000}"/>
    <cellStyle name="Normal 9 4 3 7 3" xfId="54867" xr:uid="{00000000-0005-0000-0000-000051D60000}"/>
    <cellStyle name="Normal 9 4 3 8" xfId="54868" xr:uid="{00000000-0005-0000-0000-000052D60000}"/>
    <cellStyle name="Normal 9 4 3 8 2" xfId="54869" xr:uid="{00000000-0005-0000-0000-000053D60000}"/>
    <cellStyle name="Normal 9 4 3 8 2 2" xfId="54870" xr:uid="{00000000-0005-0000-0000-000054D60000}"/>
    <cellStyle name="Normal 9 4 3 8 3" xfId="54871" xr:uid="{00000000-0005-0000-0000-000055D60000}"/>
    <cellStyle name="Normal 9 4 3 9" xfId="54872" xr:uid="{00000000-0005-0000-0000-000056D60000}"/>
    <cellStyle name="Normal 9 4 3 9 2" xfId="54873" xr:uid="{00000000-0005-0000-0000-000057D60000}"/>
    <cellStyle name="Normal 9 4 4" xfId="54874" xr:uid="{00000000-0005-0000-0000-000058D60000}"/>
    <cellStyle name="Normal 9 4 4 10" xfId="54875" xr:uid="{00000000-0005-0000-0000-000059D60000}"/>
    <cellStyle name="Normal 9 4 4 10 2" xfId="54876" xr:uid="{00000000-0005-0000-0000-00005AD60000}"/>
    <cellStyle name="Normal 9 4 4 11" xfId="54877" xr:uid="{00000000-0005-0000-0000-00005BD60000}"/>
    <cellStyle name="Normal 9 4 4 2" xfId="54878" xr:uid="{00000000-0005-0000-0000-00005CD60000}"/>
    <cellStyle name="Normal 9 4 4 2 2" xfId="54879" xr:uid="{00000000-0005-0000-0000-00005DD60000}"/>
    <cellStyle name="Normal 9 4 4 2 2 2" xfId="54880" xr:uid="{00000000-0005-0000-0000-00005ED60000}"/>
    <cellStyle name="Normal 9 4 4 2 2 2 2" xfId="54881" xr:uid="{00000000-0005-0000-0000-00005FD60000}"/>
    <cellStyle name="Normal 9 4 4 2 2 2 2 2" xfId="54882" xr:uid="{00000000-0005-0000-0000-000060D60000}"/>
    <cellStyle name="Normal 9 4 4 2 2 2 2 2 2" xfId="54883" xr:uid="{00000000-0005-0000-0000-000061D60000}"/>
    <cellStyle name="Normal 9 4 4 2 2 2 2 3" xfId="54884" xr:uid="{00000000-0005-0000-0000-000062D60000}"/>
    <cellStyle name="Normal 9 4 4 2 2 2 3" xfId="54885" xr:uid="{00000000-0005-0000-0000-000063D60000}"/>
    <cellStyle name="Normal 9 4 4 2 2 2 3 2" xfId="54886" xr:uid="{00000000-0005-0000-0000-000064D60000}"/>
    <cellStyle name="Normal 9 4 4 2 2 2 3 2 2" xfId="54887" xr:uid="{00000000-0005-0000-0000-000065D60000}"/>
    <cellStyle name="Normal 9 4 4 2 2 2 3 3" xfId="54888" xr:uid="{00000000-0005-0000-0000-000066D60000}"/>
    <cellStyle name="Normal 9 4 4 2 2 2 4" xfId="54889" xr:uid="{00000000-0005-0000-0000-000067D60000}"/>
    <cellStyle name="Normal 9 4 4 2 2 2 4 2" xfId="54890" xr:uid="{00000000-0005-0000-0000-000068D60000}"/>
    <cellStyle name="Normal 9 4 4 2 2 2 5" xfId="54891" xr:uid="{00000000-0005-0000-0000-000069D60000}"/>
    <cellStyle name="Normal 9 4 4 2 2 3" xfId="54892" xr:uid="{00000000-0005-0000-0000-00006AD60000}"/>
    <cellStyle name="Normal 9 4 4 2 2 3 2" xfId="54893" xr:uid="{00000000-0005-0000-0000-00006BD60000}"/>
    <cellStyle name="Normal 9 4 4 2 2 3 2 2" xfId="54894" xr:uid="{00000000-0005-0000-0000-00006CD60000}"/>
    <cellStyle name="Normal 9 4 4 2 2 3 3" xfId="54895" xr:uid="{00000000-0005-0000-0000-00006DD60000}"/>
    <cellStyle name="Normal 9 4 4 2 2 4" xfId="54896" xr:uid="{00000000-0005-0000-0000-00006ED60000}"/>
    <cellStyle name="Normal 9 4 4 2 2 4 2" xfId="54897" xr:uid="{00000000-0005-0000-0000-00006FD60000}"/>
    <cellStyle name="Normal 9 4 4 2 2 4 2 2" xfId="54898" xr:uid="{00000000-0005-0000-0000-000070D60000}"/>
    <cellStyle name="Normal 9 4 4 2 2 4 3" xfId="54899" xr:uid="{00000000-0005-0000-0000-000071D60000}"/>
    <cellStyle name="Normal 9 4 4 2 2 5" xfId="54900" xr:uid="{00000000-0005-0000-0000-000072D60000}"/>
    <cellStyle name="Normal 9 4 4 2 2 5 2" xfId="54901" xr:uid="{00000000-0005-0000-0000-000073D60000}"/>
    <cellStyle name="Normal 9 4 4 2 2 6" xfId="54902" xr:uid="{00000000-0005-0000-0000-000074D60000}"/>
    <cellStyle name="Normal 9 4 4 2 2 6 2" xfId="54903" xr:uid="{00000000-0005-0000-0000-000075D60000}"/>
    <cellStyle name="Normal 9 4 4 2 2 7" xfId="54904" xr:uid="{00000000-0005-0000-0000-000076D60000}"/>
    <cellStyle name="Normal 9 4 4 2 3" xfId="54905" xr:uid="{00000000-0005-0000-0000-000077D60000}"/>
    <cellStyle name="Normal 9 4 4 2 3 2" xfId="54906" xr:uid="{00000000-0005-0000-0000-000078D60000}"/>
    <cellStyle name="Normal 9 4 4 2 3 2 2" xfId="54907" xr:uid="{00000000-0005-0000-0000-000079D60000}"/>
    <cellStyle name="Normal 9 4 4 2 3 2 2 2" xfId="54908" xr:uid="{00000000-0005-0000-0000-00007AD60000}"/>
    <cellStyle name="Normal 9 4 4 2 3 2 3" xfId="54909" xr:uid="{00000000-0005-0000-0000-00007BD60000}"/>
    <cellStyle name="Normal 9 4 4 2 3 3" xfId="54910" xr:uid="{00000000-0005-0000-0000-00007CD60000}"/>
    <cellStyle name="Normal 9 4 4 2 3 3 2" xfId="54911" xr:uid="{00000000-0005-0000-0000-00007DD60000}"/>
    <cellStyle name="Normal 9 4 4 2 3 3 2 2" xfId="54912" xr:uid="{00000000-0005-0000-0000-00007ED60000}"/>
    <cellStyle name="Normal 9 4 4 2 3 3 3" xfId="54913" xr:uid="{00000000-0005-0000-0000-00007FD60000}"/>
    <cellStyle name="Normal 9 4 4 2 3 4" xfId="54914" xr:uid="{00000000-0005-0000-0000-000080D60000}"/>
    <cellStyle name="Normal 9 4 4 2 3 4 2" xfId="54915" xr:uid="{00000000-0005-0000-0000-000081D60000}"/>
    <cellStyle name="Normal 9 4 4 2 3 5" xfId="54916" xr:uid="{00000000-0005-0000-0000-000082D60000}"/>
    <cellStyle name="Normal 9 4 4 2 4" xfId="54917" xr:uid="{00000000-0005-0000-0000-000083D60000}"/>
    <cellStyle name="Normal 9 4 4 2 4 2" xfId="54918" xr:uid="{00000000-0005-0000-0000-000084D60000}"/>
    <cellStyle name="Normal 9 4 4 2 4 2 2" xfId="54919" xr:uid="{00000000-0005-0000-0000-000085D60000}"/>
    <cellStyle name="Normal 9 4 4 2 4 3" xfId="54920" xr:uid="{00000000-0005-0000-0000-000086D60000}"/>
    <cellStyle name="Normal 9 4 4 2 5" xfId="54921" xr:uid="{00000000-0005-0000-0000-000087D60000}"/>
    <cellStyle name="Normal 9 4 4 2 5 2" xfId="54922" xr:uid="{00000000-0005-0000-0000-000088D60000}"/>
    <cellStyle name="Normal 9 4 4 2 5 2 2" xfId="54923" xr:uid="{00000000-0005-0000-0000-000089D60000}"/>
    <cellStyle name="Normal 9 4 4 2 5 3" xfId="54924" xr:uid="{00000000-0005-0000-0000-00008AD60000}"/>
    <cellStyle name="Normal 9 4 4 2 6" xfId="54925" xr:uid="{00000000-0005-0000-0000-00008BD60000}"/>
    <cellStyle name="Normal 9 4 4 2 6 2" xfId="54926" xr:uid="{00000000-0005-0000-0000-00008CD60000}"/>
    <cellStyle name="Normal 9 4 4 2 7" xfId="54927" xr:uid="{00000000-0005-0000-0000-00008DD60000}"/>
    <cellStyle name="Normal 9 4 4 2 7 2" xfId="54928" xr:uid="{00000000-0005-0000-0000-00008ED60000}"/>
    <cellStyle name="Normal 9 4 4 2 8" xfId="54929" xr:uid="{00000000-0005-0000-0000-00008FD60000}"/>
    <cellStyle name="Normal 9 4 4 3" xfId="54930" xr:uid="{00000000-0005-0000-0000-000090D60000}"/>
    <cellStyle name="Normal 9 4 4 3 2" xfId="54931" xr:uid="{00000000-0005-0000-0000-000091D60000}"/>
    <cellStyle name="Normal 9 4 4 3 2 2" xfId="54932" xr:uid="{00000000-0005-0000-0000-000092D60000}"/>
    <cellStyle name="Normal 9 4 4 3 2 2 2" xfId="54933" xr:uid="{00000000-0005-0000-0000-000093D60000}"/>
    <cellStyle name="Normal 9 4 4 3 2 2 2 2" xfId="54934" xr:uid="{00000000-0005-0000-0000-000094D60000}"/>
    <cellStyle name="Normal 9 4 4 3 2 2 3" xfId="54935" xr:uid="{00000000-0005-0000-0000-000095D60000}"/>
    <cellStyle name="Normal 9 4 4 3 2 3" xfId="54936" xr:uid="{00000000-0005-0000-0000-000096D60000}"/>
    <cellStyle name="Normal 9 4 4 3 2 3 2" xfId="54937" xr:uid="{00000000-0005-0000-0000-000097D60000}"/>
    <cellStyle name="Normal 9 4 4 3 2 3 2 2" xfId="54938" xr:uid="{00000000-0005-0000-0000-000098D60000}"/>
    <cellStyle name="Normal 9 4 4 3 2 3 3" xfId="54939" xr:uid="{00000000-0005-0000-0000-000099D60000}"/>
    <cellStyle name="Normal 9 4 4 3 2 4" xfId="54940" xr:uid="{00000000-0005-0000-0000-00009AD60000}"/>
    <cellStyle name="Normal 9 4 4 3 2 4 2" xfId="54941" xr:uid="{00000000-0005-0000-0000-00009BD60000}"/>
    <cellStyle name="Normal 9 4 4 3 2 5" xfId="54942" xr:uid="{00000000-0005-0000-0000-00009CD60000}"/>
    <cellStyle name="Normal 9 4 4 3 3" xfId="54943" xr:uid="{00000000-0005-0000-0000-00009DD60000}"/>
    <cellStyle name="Normal 9 4 4 3 3 2" xfId="54944" xr:uid="{00000000-0005-0000-0000-00009ED60000}"/>
    <cellStyle name="Normal 9 4 4 3 3 2 2" xfId="54945" xr:uid="{00000000-0005-0000-0000-00009FD60000}"/>
    <cellStyle name="Normal 9 4 4 3 3 3" xfId="54946" xr:uid="{00000000-0005-0000-0000-0000A0D60000}"/>
    <cellStyle name="Normal 9 4 4 3 4" xfId="54947" xr:uid="{00000000-0005-0000-0000-0000A1D60000}"/>
    <cellStyle name="Normal 9 4 4 3 4 2" xfId="54948" xr:uid="{00000000-0005-0000-0000-0000A2D60000}"/>
    <cellStyle name="Normal 9 4 4 3 4 2 2" xfId="54949" xr:uid="{00000000-0005-0000-0000-0000A3D60000}"/>
    <cellStyle name="Normal 9 4 4 3 4 3" xfId="54950" xr:uid="{00000000-0005-0000-0000-0000A4D60000}"/>
    <cellStyle name="Normal 9 4 4 3 5" xfId="54951" xr:uid="{00000000-0005-0000-0000-0000A5D60000}"/>
    <cellStyle name="Normal 9 4 4 3 5 2" xfId="54952" xr:uid="{00000000-0005-0000-0000-0000A6D60000}"/>
    <cellStyle name="Normal 9 4 4 3 6" xfId="54953" xr:uid="{00000000-0005-0000-0000-0000A7D60000}"/>
    <cellStyle name="Normal 9 4 4 3 6 2" xfId="54954" xr:uid="{00000000-0005-0000-0000-0000A8D60000}"/>
    <cellStyle name="Normal 9 4 4 3 7" xfId="54955" xr:uid="{00000000-0005-0000-0000-0000A9D60000}"/>
    <cellStyle name="Normal 9 4 4 4" xfId="54956" xr:uid="{00000000-0005-0000-0000-0000AAD60000}"/>
    <cellStyle name="Normal 9 4 4 4 2" xfId="54957" xr:uid="{00000000-0005-0000-0000-0000ABD60000}"/>
    <cellStyle name="Normal 9 4 4 4 2 2" xfId="54958" xr:uid="{00000000-0005-0000-0000-0000ACD60000}"/>
    <cellStyle name="Normal 9 4 4 4 2 2 2" xfId="54959" xr:uid="{00000000-0005-0000-0000-0000ADD60000}"/>
    <cellStyle name="Normal 9 4 4 4 2 2 2 2" xfId="54960" xr:uid="{00000000-0005-0000-0000-0000AED60000}"/>
    <cellStyle name="Normal 9 4 4 4 2 2 3" xfId="54961" xr:uid="{00000000-0005-0000-0000-0000AFD60000}"/>
    <cellStyle name="Normal 9 4 4 4 2 3" xfId="54962" xr:uid="{00000000-0005-0000-0000-0000B0D60000}"/>
    <cellStyle name="Normal 9 4 4 4 2 3 2" xfId="54963" xr:uid="{00000000-0005-0000-0000-0000B1D60000}"/>
    <cellStyle name="Normal 9 4 4 4 2 3 2 2" xfId="54964" xr:uid="{00000000-0005-0000-0000-0000B2D60000}"/>
    <cellStyle name="Normal 9 4 4 4 2 3 3" xfId="54965" xr:uid="{00000000-0005-0000-0000-0000B3D60000}"/>
    <cellStyle name="Normal 9 4 4 4 2 4" xfId="54966" xr:uid="{00000000-0005-0000-0000-0000B4D60000}"/>
    <cellStyle name="Normal 9 4 4 4 2 4 2" xfId="54967" xr:uid="{00000000-0005-0000-0000-0000B5D60000}"/>
    <cellStyle name="Normal 9 4 4 4 2 5" xfId="54968" xr:uid="{00000000-0005-0000-0000-0000B6D60000}"/>
    <cellStyle name="Normal 9 4 4 4 3" xfId="54969" xr:uid="{00000000-0005-0000-0000-0000B7D60000}"/>
    <cellStyle name="Normal 9 4 4 4 3 2" xfId="54970" xr:uid="{00000000-0005-0000-0000-0000B8D60000}"/>
    <cellStyle name="Normal 9 4 4 4 3 2 2" xfId="54971" xr:uid="{00000000-0005-0000-0000-0000B9D60000}"/>
    <cellStyle name="Normal 9 4 4 4 3 3" xfId="54972" xr:uid="{00000000-0005-0000-0000-0000BAD60000}"/>
    <cellStyle name="Normal 9 4 4 4 4" xfId="54973" xr:uid="{00000000-0005-0000-0000-0000BBD60000}"/>
    <cellStyle name="Normal 9 4 4 4 4 2" xfId="54974" xr:uid="{00000000-0005-0000-0000-0000BCD60000}"/>
    <cellStyle name="Normal 9 4 4 4 4 2 2" xfId="54975" xr:uid="{00000000-0005-0000-0000-0000BDD60000}"/>
    <cellStyle name="Normal 9 4 4 4 4 3" xfId="54976" xr:uid="{00000000-0005-0000-0000-0000BED60000}"/>
    <cellStyle name="Normal 9 4 4 4 5" xfId="54977" xr:uid="{00000000-0005-0000-0000-0000BFD60000}"/>
    <cellStyle name="Normal 9 4 4 4 5 2" xfId="54978" xr:uid="{00000000-0005-0000-0000-0000C0D60000}"/>
    <cellStyle name="Normal 9 4 4 4 6" xfId="54979" xr:uid="{00000000-0005-0000-0000-0000C1D60000}"/>
    <cellStyle name="Normal 9 4 4 4 6 2" xfId="54980" xr:uid="{00000000-0005-0000-0000-0000C2D60000}"/>
    <cellStyle name="Normal 9 4 4 4 7" xfId="54981" xr:uid="{00000000-0005-0000-0000-0000C3D60000}"/>
    <cellStyle name="Normal 9 4 4 5" xfId="54982" xr:uid="{00000000-0005-0000-0000-0000C4D60000}"/>
    <cellStyle name="Normal 9 4 4 5 2" xfId="54983" xr:uid="{00000000-0005-0000-0000-0000C5D60000}"/>
    <cellStyle name="Normal 9 4 4 5 2 2" xfId="54984" xr:uid="{00000000-0005-0000-0000-0000C6D60000}"/>
    <cellStyle name="Normal 9 4 4 5 2 2 2" xfId="54985" xr:uid="{00000000-0005-0000-0000-0000C7D60000}"/>
    <cellStyle name="Normal 9 4 4 5 2 3" xfId="54986" xr:uid="{00000000-0005-0000-0000-0000C8D60000}"/>
    <cellStyle name="Normal 9 4 4 5 3" xfId="54987" xr:uid="{00000000-0005-0000-0000-0000C9D60000}"/>
    <cellStyle name="Normal 9 4 4 5 3 2" xfId="54988" xr:uid="{00000000-0005-0000-0000-0000CAD60000}"/>
    <cellStyle name="Normal 9 4 4 5 3 2 2" xfId="54989" xr:uid="{00000000-0005-0000-0000-0000CBD60000}"/>
    <cellStyle name="Normal 9 4 4 5 3 3" xfId="54990" xr:uid="{00000000-0005-0000-0000-0000CCD60000}"/>
    <cellStyle name="Normal 9 4 4 5 4" xfId="54991" xr:uid="{00000000-0005-0000-0000-0000CDD60000}"/>
    <cellStyle name="Normal 9 4 4 5 4 2" xfId="54992" xr:uid="{00000000-0005-0000-0000-0000CED60000}"/>
    <cellStyle name="Normal 9 4 4 5 5" xfId="54993" xr:uid="{00000000-0005-0000-0000-0000CFD60000}"/>
    <cellStyle name="Normal 9 4 4 6" xfId="54994" xr:uid="{00000000-0005-0000-0000-0000D0D60000}"/>
    <cellStyle name="Normal 9 4 4 6 2" xfId="54995" xr:uid="{00000000-0005-0000-0000-0000D1D60000}"/>
    <cellStyle name="Normal 9 4 4 6 2 2" xfId="54996" xr:uid="{00000000-0005-0000-0000-0000D2D60000}"/>
    <cellStyle name="Normal 9 4 4 6 2 2 2" xfId="54997" xr:uid="{00000000-0005-0000-0000-0000D3D60000}"/>
    <cellStyle name="Normal 9 4 4 6 2 3" xfId="54998" xr:uid="{00000000-0005-0000-0000-0000D4D60000}"/>
    <cellStyle name="Normal 9 4 4 6 3" xfId="54999" xr:uid="{00000000-0005-0000-0000-0000D5D60000}"/>
    <cellStyle name="Normal 9 4 4 6 3 2" xfId="55000" xr:uid="{00000000-0005-0000-0000-0000D6D60000}"/>
    <cellStyle name="Normal 9 4 4 6 4" xfId="55001" xr:uid="{00000000-0005-0000-0000-0000D7D60000}"/>
    <cellStyle name="Normal 9 4 4 7" xfId="55002" xr:uid="{00000000-0005-0000-0000-0000D8D60000}"/>
    <cellStyle name="Normal 9 4 4 7 2" xfId="55003" xr:uid="{00000000-0005-0000-0000-0000D9D60000}"/>
    <cellStyle name="Normal 9 4 4 7 2 2" xfId="55004" xr:uid="{00000000-0005-0000-0000-0000DAD60000}"/>
    <cellStyle name="Normal 9 4 4 7 3" xfId="55005" xr:uid="{00000000-0005-0000-0000-0000DBD60000}"/>
    <cellStyle name="Normal 9 4 4 8" xfId="55006" xr:uid="{00000000-0005-0000-0000-0000DCD60000}"/>
    <cellStyle name="Normal 9 4 4 8 2" xfId="55007" xr:uid="{00000000-0005-0000-0000-0000DDD60000}"/>
    <cellStyle name="Normal 9 4 4 8 2 2" xfId="55008" xr:uid="{00000000-0005-0000-0000-0000DED60000}"/>
    <cellStyle name="Normal 9 4 4 8 3" xfId="55009" xr:uid="{00000000-0005-0000-0000-0000DFD60000}"/>
    <cellStyle name="Normal 9 4 4 9" xfId="55010" xr:uid="{00000000-0005-0000-0000-0000E0D60000}"/>
    <cellStyle name="Normal 9 4 4 9 2" xfId="55011" xr:uid="{00000000-0005-0000-0000-0000E1D60000}"/>
    <cellStyle name="Normal 9 4 5" xfId="55012" xr:uid="{00000000-0005-0000-0000-0000E2D60000}"/>
    <cellStyle name="Normal 9 4 5 10" xfId="55013" xr:uid="{00000000-0005-0000-0000-0000E3D60000}"/>
    <cellStyle name="Normal 9 4 5 10 2" xfId="55014" xr:uid="{00000000-0005-0000-0000-0000E4D60000}"/>
    <cellStyle name="Normal 9 4 5 11" xfId="55015" xr:uid="{00000000-0005-0000-0000-0000E5D60000}"/>
    <cellStyle name="Normal 9 4 5 2" xfId="55016" xr:uid="{00000000-0005-0000-0000-0000E6D60000}"/>
    <cellStyle name="Normal 9 4 5 2 2" xfId="55017" xr:uid="{00000000-0005-0000-0000-0000E7D60000}"/>
    <cellStyle name="Normal 9 4 5 2 2 2" xfId="55018" xr:uid="{00000000-0005-0000-0000-0000E8D60000}"/>
    <cellStyle name="Normal 9 4 5 2 2 2 2" xfId="55019" xr:uid="{00000000-0005-0000-0000-0000E9D60000}"/>
    <cellStyle name="Normal 9 4 5 2 2 2 2 2" xfId="55020" xr:uid="{00000000-0005-0000-0000-0000EAD60000}"/>
    <cellStyle name="Normal 9 4 5 2 2 2 2 2 2" xfId="55021" xr:uid="{00000000-0005-0000-0000-0000EBD60000}"/>
    <cellStyle name="Normal 9 4 5 2 2 2 2 3" xfId="55022" xr:uid="{00000000-0005-0000-0000-0000ECD60000}"/>
    <cellStyle name="Normal 9 4 5 2 2 2 3" xfId="55023" xr:uid="{00000000-0005-0000-0000-0000EDD60000}"/>
    <cellStyle name="Normal 9 4 5 2 2 2 3 2" xfId="55024" xr:uid="{00000000-0005-0000-0000-0000EED60000}"/>
    <cellStyle name="Normal 9 4 5 2 2 2 3 2 2" xfId="55025" xr:uid="{00000000-0005-0000-0000-0000EFD60000}"/>
    <cellStyle name="Normal 9 4 5 2 2 2 3 3" xfId="55026" xr:uid="{00000000-0005-0000-0000-0000F0D60000}"/>
    <cellStyle name="Normal 9 4 5 2 2 2 4" xfId="55027" xr:uid="{00000000-0005-0000-0000-0000F1D60000}"/>
    <cellStyle name="Normal 9 4 5 2 2 2 4 2" xfId="55028" xr:uid="{00000000-0005-0000-0000-0000F2D60000}"/>
    <cellStyle name="Normal 9 4 5 2 2 2 5" xfId="55029" xr:uid="{00000000-0005-0000-0000-0000F3D60000}"/>
    <cellStyle name="Normal 9 4 5 2 2 3" xfId="55030" xr:uid="{00000000-0005-0000-0000-0000F4D60000}"/>
    <cellStyle name="Normal 9 4 5 2 2 3 2" xfId="55031" xr:uid="{00000000-0005-0000-0000-0000F5D60000}"/>
    <cellStyle name="Normal 9 4 5 2 2 3 2 2" xfId="55032" xr:uid="{00000000-0005-0000-0000-0000F6D60000}"/>
    <cellStyle name="Normal 9 4 5 2 2 3 3" xfId="55033" xr:uid="{00000000-0005-0000-0000-0000F7D60000}"/>
    <cellStyle name="Normal 9 4 5 2 2 4" xfId="55034" xr:uid="{00000000-0005-0000-0000-0000F8D60000}"/>
    <cellStyle name="Normal 9 4 5 2 2 4 2" xfId="55035" xr:uid="{00000000-0005-0000-0000-0000F9D60000}"/>
    <cellStyle name="Normal 9 4 5 2 2 4 2 2" xfId="55036" xr:uid="{00000000-0005-0000-0000-0000FAD60000}"/>
    <cellStyle name="Normal 9 4 5 2 2 4 3" xfId="55037" xr:uid="{00000000-0005-0000-0000-0000FBD60000}"/>
    <cellStyle name="Normal 9 4 5 2 2 5" xfId="55038" xr:uid="{00000000-0005-0000-0000-0000FCD60000}"/>
    <cellStyle name="Normal 9 4 5 2 2 5 2" xfId="55039" xr:uid="{00000000-0005-0000-0000-0000FDD60000}"/>
    <cellStyle name="Normal 9 4 5 2 2 6" xfId="55040" xr:uid="{00000000-0005-0000-0000-0000FED60000}"/>
    <cellStyle name="Normal 9 4 5 2 2 6 2" xfId="55041" xr:uid="{00000000-0005-0000-0000-0000FFD60000}"/>
    <cellStyle name="Normal 9 4 5 2 2 7" xfId="55042" xr:uid="{00000000-0005-0000-0000-000000D70000}"/>
    <cellStyle name="Normal 9 4 5 2 3" xfId="55043" xr:uid="{00000000-0005-0000-0000-000001D70000}"/>
    <cellStyle name="Normal 9 4 5 2 3 2" xfId="55044" xr:uid="{00000000-0005-0000-0000-000002D70000}"/>
    <cellStyle name="Normal 9 4 5 2 3 2 2" xfId="55045" xr:uid="{00000000-0005-0000-0000-000003D70000}"/>
    <cellStyle name="Normal 9 4 5 2 3 2 2 2" xfId="55046" xr:uid="{00000000-0005-0000-0000-000004D70000}"/>
    <cellStyle name="Normal 9 4 5 2 3 2 3" xfId="55047" xr:uid="{00000000-0005-0000-0000-000005D70000}"/>
    <cellStyle name="Normal 9 4 5 2 3 3" xfId="55048" xr:uid="{00000000-0005-0000-0000-000006D70000}"/>
    <cellStyle name="Normal 9 4 5 2 3 3 2" xfId="55049" xr:uid="{00000000-0005-0000-0000-000007D70000}"/>
    <cellStyle name="Normal 9 4 5 2 3 3 2 2" xfId="55050" xr:uid="{00000000-0005-0000-0000-000008D70000}"/>
    <cellStyle name="Normal 9 4 5 2 3 3 3" xfId="55051" xr:uid="{00000000-0005-0000-0000-000009D70000}"/>
    <cellStyle name="Normal 9 4 5 2 3 4" xfId="55052" xr:uid="{00000000-0005-0000-0000-00000AD70000}"/>
    <cellStyle name="Normal 9 4 5 2 3 4 2" xfId="55053" xr:uid="{00000000-0005-0000-0000-00000BD70000}"/>
    <cellStyle name="Normal 9 4 5 2 3 5" xfId="55054" xr:uid="{00000000-0005-0000-0000-00000CD70000}"/>
    <cellStyle name="Normal 9 4 5 2 4" xfId="55055" xr:uid="{00000000-0005-0000-0000-00000DD70000}"/>
    <cellStyle name="Normal 9 4 5 2 4 2" xfId="55056" xr:uid="{00000000-0005-0000-0000-00000ED70000}"/>
    <cellStyle name="Normal 9 4 5 2 4 2 2" xfId="55057" xr:uid="{00000000-0005-0000-0000-00000FD70000}"/>
    <cellStyle name="Normal 9 4 5 2 4 3" xfId="55058" xr:uid="{00000000-0005-0000-0000-000010D70000}"/>
    <cellStyle name="Normal 9 4 5 2 5" xfId="55059" xr:uid="{00000000-0005-0000-0000-000011D70000}"/>
    <cellStyle name="Normal 9 4 5 2 5 2" xfId="55060" xr:uid="{00000000-0005-0000-0000-000012D70000}"/>
    <cellStyle name="Normal 9 4 5 2 5 2 2" xfId="55061" xr:uid="{00000000-0005-0000-0000-000013D70000}"/>
    <cellStyle name="Normal 9 4 5 2 5 3" xfId="55062" xr:uid="{00000000-0005-0000-0000-000014D70000}"/>
    <cellStyle name="Normal 9 4 5 2 6" xfId="55063" xr:uid="{00000000-0005-0000-0000-000015D70000}"/>
    <cellStyle name="Normal 9 4 5 2 6 2" xfId="55064" xr:uid="{00000000-0005-0000-0000-000016D70000}"/>
    <cellStyle name="Normal 9 4 5 2 7" xfId="55065" xr:uid="{00000000-0005-0000-0000-000017D70000}"/>
    <cellStyle name="Normal 9 4 5 2 7 2" xfId="55066" xr:uid="{00000000-0005-0000-0000-000018D70000}"/>
    <cellStyle name="Normal 9 4 5 2 8" xfId="55067" xr:uid="{00000000-0005-0000-0000-000019D70000}"/>
    <cellStyle name="Normal 9 4 5 3" xfId="55068" xr:uid="{00000000-0005-0000-0000-00001AD70000}"/>
    <cellStyle name="Normal 9 4 5 3 2" xfId="55069" xr:uid="{00000000-0005-0000-0000-00001BD70000}"/>
    <cellStyle name="Normal 9 4 5 3 2 2" xfId="55070" xr:uid="{00000000-0005-0000-0000-00001CD70000}"/>
    <cellStyle name="Normal 9 4 5 3 2 2 2" xfId="55071" xr:uid="{00000000-0005-0000-0000-00001DD70000}"/>
    <cellStyle name="Normal 9 4 5 3 2 2 2 2" xfId="55072" xr:uid="{00000000-0005-0000-0000-00001ED70000}"/>
    <cellStyle name="Normal 9 4 5 3 2 2 3" xfId="55073" xr:uid="{00000000-0005-0000-0000-00001FD70000}"/>
    <cellStyle name="Normal 9 4 5 3 2 3" xfId="55074" xr:uid="{00000000-0005-0000-0000-000020D70000}"/>
    <cellStyle name="Normal 9 4 5 3 2 3 2" xfId="55075" xr:uid="{00000000-0005-0000-0000-000021D70000}"/>
    <cellStyle name="Normal 9 4 5 3 2 3 2 2" xfId="55076" xr:uid="{00000000-0005-0000-0000-000022D70000}"/>
    <cellStyle name="Normal 9 4 5 3 2 3 3" xfId="55077" xr:uid="{00000000-0005-0000-0000-000023D70000}"/>
    <cellStyle name="Normal 9 4 5 3 2 4" xfId="55078" xr:uid="{00000000-0005-0000-0000-000024D70000}"/>
    <cellStyle name="Normal 9 4 5 3 2 4 2" xfId="55079" xr:uid="{00000000-0005-0000-0000-000025D70000}"/>
    <cellStyle name="Normal 9 4 5 3 2 5" xfId="55080" xr:uid="{00000000-0005-0000-0000-000026D70000}"/>
    <cellStyle name="Normal 9 4 5 3 3" xfId="55081" xr:uid="{00000000-0005-0000-0000-000027D70000}"/>
    <cellStyle name="Normal 9 4 5 3 3 2" xfId="55082" xr:uid="{00000000-0005-0000-0000-000028D70000}"/>
    <cellStyle name="Normal 9 4 5 3 3 2 2" xfId="55083" xr:uid="{00000000-0005-0000-0000-000029D70000}"/>
    <cellStyle name="Normal 9 4 5 3 3 3" xfId="55084" xr:uid="{00000000-0005-0000-0000-00002AD70000}"/>
    <cellStyle name="Normal 9 4 5 3 4" xfId="55085" xr:uid="{00000000-0005-0000-0000-00002BD70000}"/>
    <cellStyle name="Normal 9 4 5 3 4 2" xfId="55086" xr:uid="{00000000-0005-0000-0000-00002CD70000}"/>
    <cellStyle name="Normal 9 4 5 3 4 2 2" xfId="55087" xr:uid="{00000000-0005-0000-0000-00002DD70000}"/>
    <cellStyle name="Normal 9 4 5 3 4 3" xfId="55088" xr:uid="{00000000-0005-0000-0000-00002ED70000}"/>
    <cellStyle name="Normal 9 4 5 3 5" xfId="55089" xr:uid="{00000000-0005-0000-0000-00002FD70000}"/>
    <cellStyle name="Normal 9 4 5 3 5 2" xfId="55090" xr:uid="{00000000-0005-0000-0000-000030D70000}"/>
    <cellStyle name="Normal 9 4 5 3 6" xfId="55091" xr:uid="{00000000-0005-0000-0000-000031D70000}"/>
    <cellStyle name="Normal 9 4 5 3 6 2" xfId="55092" xr:uid="{00000000-0005-0000-0000-000032D70000}"/>
    <cellStyle name="Normal 9 4 5 3 7" xfId="55093" xr:uid="{00000000-0005-0000-0000-000033D70000}"/>
    <cellStyle name="Normal 9 4 5 4" xfId="55094" xr:uid="{00000000-0005-0000-0000-000034D70000}"/>
    <cellStyle name="Normal 9 4 5 4 2" xfId="55095" xr:uid="{00000000-0005-0000-0000-000035D70000}"/>
    <cellStyle name="Normal 9 4 5 4 2 2" xfId="55096" xr:uid="{00000000-0005-0000-0000-000036D70000}"/>
    <cellStyle name="Normal 9 4 5 4 2 2 2" xfId="55097" xr:uid="{00000000-0005-0000-0000-000037D70000}"/>
    <cellStyle name="Normal 9 4 5 4 2 2 2 2" xfId="55098" xr:uid="{00000000-0005-0000-0000-000038D70000}"/>
    <cellStyle name="Normal 9 4 5 4 2 2 3" xfId="55099" xr:uid="{00000000-0005-0000-0000-000039D70000}"/>
    <cellStyle name="Normal 9 4 5 4 2 3" xfId="55100" xr:uid="{00000000-0005-0000-0000-00003AD70000}"/>
    <cellStyle name="Normal 9 4 5 4 2 3 2" xfId="55101" xr:uid="{00000000-0005-0000-0000-00003BD70000}"/>
    <cellStyle name="Normal 9 4 5 4 2 3 2 2" xfId="55102" xr:uid="{00000000-0005-0000-0000-00003CD70000}"/>
    <cellStyle name="Normal 9 4 5 4 2 3 3" xfId="55103" xr:uid="{00000000-0005-0000-0000-00003DD70000}"/>
    <cellStyle name="Normal 9 4 5 4 2 4" xfId="55104" xr:uid="{00000000-0005-0000-0000-00003ED70000}"/>
    <cellStyle name="Normal 9 4 5 4 2 4 2" xfId="55105" xr:uid="{00000000-0005-0000-0000-00003FD70000}"/>
    <cellStyle name="Normal 9 4 5 4 2 5" xfId="55106" xr:uid="{00000000-0005-0000-0000-000040D70000}"/>
    <cellStyle name="Normal 9 4 5 4 3" xfId="55107" xr:uid="{00000000-0005-0000-0000-000041D70000}"/>
    <cellStyle name="Normal 9 4 5 4 3 2" xfId="55108" xr:uid="{00000000-0005-0000-0000-000042D70000}"/>
    <cellStyle name="Normal 9 4 5 4 3 2 2" xfId="55109" xr:uid="{00000000-0005-0000-0000-000043D70000}"/>
    <cellStyle name="Normal 9 4 5 4 3 3" xfId="55110" xr:uid="{00000000-0005-0000-0000-000044D70000}"/>
    <cellStyle name="Normal 9 4 5 4 4" xfId="55111" xr:uid="{00000000-0005-0000-0000-000045D70000}"/>
    <cellStyle name="Normal 9 4 5 4 4 2" xfId="55112" xr:uid="{00000000-0005-0000-0000-000046D70000}"/>
    <cellStyle name="Normal 9 4 5 4 4 2 2" xfId="55113" xr:uid="{00000000-0005-0000-0000-000047D70000}"/>
    <cellStyle name="Normal 9 4 5 4 4 3" xfId="55114" xr:uid="{00000000-0005-0000-0000-000048D70000}"/>
    <cellStyle name="Normal 9 4 5 4 5" xfId="55115" xr:uid="{00000000-0005-0000-0000-000049D70000}"/>
    <cellStyle name="Normal 9 4 5 4 5 2" xfId="55116" xr:uid="{00000000-0005-0000-0000-00004AD70000}"/>
    <cellStyle name="Normal 9 4 5 4 6" xfId="55117" xr:uid="{00000000-0005-0000-0000-00004BD70000}"/>
    <cellStyle name="Normal 9 4 5 4 6 2" xfId="55118" xr:uid="{00000000-0005-0000-0000-00004CD70000}"/>
    <cellStyle name="Normal 9 4 5 4 7" xfId="55119" xr:uid="{00000000-0005-0000-0000-00004DD70000}"/>
    <cellStyle name="Normal 9 4 5 5" xfId="55120" xr:uid="{00000000-0005-0000-0000-00004ED70000}"/>
    <cellStyle name="Normal 9 4 5 5 2" xfId="55121" xr:uid="{00000000-0005-0000-0000-00004FD70000}"/>
    <cellStyle name="Normal 9 4 5 5 2 2" xfId="55122" xr:uid="{00000000-0005-0000-0000-000050D70000}"/>
    <cellStyle name="Normal 9 4 5 5 2 2 2" xfId="55123" xr:uid="{00000000-0005-0000-0000-000051D70000}"/>
    <cellStyle name="Normal 9 4 5 5 2 3" xfId="55124" xr:uid="{00000000-0005-0000-0000-000052D70000}"/>
    <cellStyle name="Normal 9 4 5 5 3" xfId="55125" xr:uid="{00000000-0005-0000-0000-000053D70000}"/>
    <cellStyle name="Normal 9 4 5 5 3 2" xfId="55126" xr:uid="{00000000-0005-0000-0000-000054D70000}"/>
    <cellStyle name="Normal 9 4 5 5 3 2 2" xfId="55127" xr:uid="{00000000-0005-0000-0000-000055D70000}"/>
    <cellStyle name="Normal 9 4 5 5 3 3" xfId="55128" xr:uid="{00000000-0005-0000-0000-000056D70000}"/>
    <cellStyle name="Normal 9 4 5 5 4" xfId="55129" xr:uid="{00000000-0005-0000-0000-000057D70000}"/>
    <cellStyle name="Normal 9 4 5 5 4 2" xfId="55130" xr:uid="{00000000-0005-0000-0000-000058D70000}"/>
    <cellStyle name="Normal 9 4 5 5 5" xfId="55131" xr:uid="{00000000-0005-0000-0000-000059D70000}"/>
    <cellStyle name="Normal 9 4 5 6" xfId="55132" xr:uid="{00000000-0005-0000-0000-00005AD70000}"/>
    <cellStyle name="Normal 9 4 5 6 2" xfId="55133" xr:uid="{00000000-0005-0000-0000-00005BD70000}"/>
    <cellStyle name="Normal 9 4 5 6 2 2" xfId="55134" xr:uid="{00000000-0005-0000-0000-00005CD70000}"/>
    <cellStyle name="Normal 9 4 5 6 2 2 2" xfId="55135" xr:uid="{00000000-0005-0000-0000-00005DD70000}"/>
    <cellStyle name="Normal 9 4 5 6 2 3" xfId="55136" xr:uid="{00000000-0005-0000-0000-00005ED70000}"/>
    <cellStyle name="Normal 9 4 5 6 3" xfId="55137" xr:uid="{00000000-0005-0000-0000-00005FD70000}"/>
    <cellStyle name="Normal 9 4 5 6 3 2" xfId="55138" xr:uid="{00000000-0005-0000-0000-000060D70000}"/>
    <cellStyle name="Normal 9 4 5 6 4" xfId="55139" xr:uid="{00000000-0005-0000-0000-000061D70000}"/>
    <cellStyle name="Normal 9 4 5 7" xfId="55140" xr:uid="{00000000-0005-0000-0000-000062D70000}"/>
    <cellStyle name="Normal 9 4 5 7 2" xfId="55141" xr:uid="{00000000-0005-0000-0000-000063D70000}"/>
    <cellStyle name="Normal 9 4 5 7 2 2" xfId="55142" xr:uid="{00000000-0005-0000-0000-000064D70000}"/>
    <cellStyle name="Normal 9 4 5 7 3" xfId="55143" xr:uid="{00000000-0005-0000-0000-000065D70000}"/>
    <cellStyle name="Normal 9 4 5 8" xfId="55144" xr:uid="{00000000-0005-0000-0000-000066D70000}"/>
    <cellStyle name="Normal 9 4 5 8 2" xfId="55145" xr:uid="{00000000-0005-0000-0000-000067D70000}"/>
    <cellStyle name="Normal 9 4 5 8 2 2" xfId="55146" xr:uid="{00000000-0005-0000-0000-000068D70000}"/>
    <cellStyle name="Normal 9 4 5 8 3" xfId="55147" xr:uid="{00000000-0005-0000-0000-000069D70000}"/>
    <cellStyle name="Normal 9 4 5 9" xfId="55148" xr:uid="{00000000-0005-0000-0000-00006AD70000}"/>
    <cellStyle name="Normal 9 4 5 9 2" xfId="55149" xr:uid="{00000000-0005-0000-0000-00006BD70000}"/>
    <cellStyle name="Normal 9 4 6" xfId="55150" xr:uid="{00000000-0005-0000-0000-00006CD70000}"/>
    <cellStyle name="Normal 9 4 6 2" xfId="55151" xr:uid="{00000000-0005-0000-0000-00006DD70000}"/>
    <cellStyle name="Normal 9 4 6 2 2" xfId="55152" xr:uid="{00000000-0005-0000-0000-00006ED70000}"/>
    <cellStyle name="Normal 9 4 6 2 2 2" xfId="55153" xr:uid="{00000000-0005-0000-0000-00006FD70000}"/>
    <cellStyle name="Normal 9 4 6 2 2 2 2" xfId="55154" xr:uid="{00000000-0005-0000-0000-000070D70000}"/>
    <cellStyle name="Normal 9 4 6 2 2 2 2 2" xfId="55155" xr:uid="{00000000-0005-0000-0000-000071D70000}"/>
    <cellStyle name="Normal 9 4 6 2 2 2 3" xfId="55156" xr:uid="{00000000-0005-0000-0000-000072D70000}"/>
    <cellStyle name="Normal 9 4 6 2 2 3" xfId="55157" xr:uid="{00000000-0005-0000-0000-000073D70000}"/>
    <cellStyle name="Normal 9 4 6 2 2 3 2" xfId="55158" xr:uid="{00000000-0005-0000-0000-000074D70000}"/>
    <cellStyle name="Normal 9 4 6 2 2 3 2 2" xfId="55159" xr:uid="{00000000-0005-0000-0000-000075D70000}"/>
    <cellStyle name="Normal 9 4 6 2 2 3 3" xfId="55160" xr:uid="{00000000-0005-0000-0000-000076D70000}"/>
    <cellStyle name="Normal 9 4 6 2 2 4" xfId="55161" xr:uid="{00000000-0005-0000-0000-000077D70000}"/>
    <cellStyle name="Normal 9 4 6 2 2 4 2" xfId="55162" xr:uid="{00000000-0005-0000-0000-000078D70000}"/>
    <cellStyle name="Normal 9 4 6 2 2 5" xfId="55163" xr:uid="{00000000-0005-0000-0000-000079D70000}"/>
    <cellStyle name="Normal 9 4 6 2 3" xfId="55164" xr:uid="{00000000-0005-0000-0000-00007AD70000}"/>
    <cellStyle name="Normal 9 4 6 2 3 2" xfId="55165" xr:uid="{00000000-0005-0000-0000-00007BD70000}"/>
    <cellStyle name="Normal 9 4 6 2 3 2 2" xfId="55166" xr:uid="{00000000-0005-0000-0000-00007CD70000}"/>
    <cellStyle name="Normal 9 4 6 2 3 3" xfId="55167" xr:uid="{00000000-0005-0000-0000-00007DD70000}"/>
    <cellStyle name="Normal 9 4 6 2 4" xfId="55168" xr:uid="{00000000-0005-0000-0000-00007ED70000}"/>
    <cellStyle name="Normal 9 4 6 2 4 2" xfId="55169" xr:uid="{00000000-0005-0000-0000-00007FD70000}"/>
    <cellStyle name="Normal 9 4 6 2 4 2 2" xfId="55170" xr:uid="{00000000-0005-0000-0000-000080D70000}"/>
    <cellStyle name="Normal 9 4 6 2 4 3" xfId="55171" xr:uid="{00000000-0005-0000-0000-000081D70000}"/>
    <cellStyle name="Normal 9 4 6 2 5" xfId="55172" xr:uid="{00000000-0005-0000-0000-000082D70000}"/>
    <cellStyle name="Normal 9 4 6 2 5 2" xfId="55173" xr:uid="{00000000-0005-0000-0000-000083D70000}"/>
    <cellStyle name="Normal 9 4 6 2 6" xfId="55174" xr:uid="{00000000-0005-0000-0000-000084D70000}"/>
    <cellStyle name="Normal 9 4 6 2 6 2" xfId="55175" xr:uid="{00000000-0005-0000-0000-000085D70000}"/>
    <cellStyle name="Normal 9 4 6 2 7" xfId="55176" xr:uid="{00000000-0005-0000-0000-000086D70000}"/>
    <cellStyle name="Normal 9 4 6 3" xfId="55177" xr:uid="{00000000-0005-0000-0000-000087D70000}"/>
    <cellStyle name="Normal 9 4 6 3 2" xfId="55178" xr:uid="{00000000-0005-0000-0000-000088D70000}"/>
    <cellStyle name="Normal 9 4 6 3 2 2" xfId="55179" xr:uid="{00000000-0005-0000-0000-000089D70000}"/>
    <cellStyle name="Normal 9 4 6 3 2 2 2" xfId="55180" xr:uid="{00000000-0005-0000-0000-00008AD70000}"/>
    <cellStyle name="Normal 9 4 6 3 2 3" xfId="55181" xr:uid="{00000000-0005-0000-0000-00008BD70000}"/>
    <cellStyle name="Normal 9 4 6 3 3" xfId="55182" xr:uid="{00000000-0005-0000-0000-00008CD70000}"/>
    <cellStyle name="Normal 9 4 6 3 3 2" xfId="55183" xr:uid="{00000000-0005-0000-0000-00008DD70000}"/>
    <cellStyle name="Normal 9 4 6 3 3 2 2" xfId="55184" xr:uid="{00000000-0005-0000-0000-00008ED70000}"/>
    <cellStyle name="Normal 9 4 6 3 3 3" xfId="55185" xr:uid="{00000000-0005-0000-0000-00008FD70000}"/>
    <cellStyle name="Normal 9 4 6 3 4" xfId="55186" xr:uid="{00000000-0005-0000-0000-000090D70000}"/>
    <cellStyle name="Normal 9 4 6 3 4 2" xfId="55187" xr:uid="{00000000-0005-0000-0000-000091D70000}"/>
    <cellStyle name="Normal 9 4 6 3 5" xfId="55188" xr:uid="{00000000-0005-0000-0000-000092D70000}"/>
    <cellStyle name="Normal 9 4 6 4" xfId="55189" xr:uid="{00000000-0005-0000-0000-000093D70000}"/>
    <cellStyle name="Normal 9 4 6 4 2" xfId="55190" xr:uid="{00000000-0005-0000-0000-000094D70000}"/>
    <cellStyle name="Normal 9 4 6 4 2 2" xfId="55191" xr:uid="{00000000-0005-0000-0000-000095D70000}"/>
    <cellStyle name="Normal 9 4 6 4 3" xfId="55192" xr:uid="{00000000-0005-0000-0000-000096D70000}"/>
    <cellStyle name="Normal 9 4 6 5" xfId="55193" xr:uid="{00000000-0005-0000-0000-000097D70000}"/>
    <cellStyle name="Normal 9 4 6 5 2" xfId="55194" xr:uid="{00000000-0005-0000-0000-000098D70000}"/>
    <cellStyle name="Normal 9 4 6 5 2 2" xfId="55195" xr:uid="{00000000-0005-0000-0000-000099D70000}"/>
    <cellStyle name="Normal 9 4 6 5 3" xfId="55196" xr:uid="{00000000-0005-0000-0000-00009AD70000}"/>
    <cellStyle name="Normal 9 4 6 6" xfId="55197" xr:uid="{00000000-0005-0000-0000-00009BD70000}"/>
    <cellStyle name="Normal 9 4 6 6 2" xfId="55198" xr:uid="{00000000-0005-0000-0000-00009CD70000}"/>
    <cellStyle name="Normal 9 4 6 7" xfId="55199" xr:uid="{00000000-0005-0000-0000-00009DD70000}"/>
    <cellStyle name="Normal 9 4 6 7 2" xfId="55200" xr:uid="{00000000-0005-0000-0000-00009ED70000}"/>
    <cellStyle name="Normal 9 4 6 8" xfId="55201" xr:uid="{00000000-0005-0000-0000-00009FD70000}"/>
    <cellStyle name="Normal 9 4 7" xfId="55202" xr:uid="{00000000-0005-0000-0000-0000A0D70000}"/>
    <cellStyle name="Normal 9 4 7 2" xfId="55203" xr:uid="{00000000-0005-0000-0000-0000A1D70000}"/>
    <cellStyle name="Normal 9 4 7 2 2" xfId="55204" xr:uid="{00000000-0005-0000-0000-0000A2D70000}"/>
    <cellStyle name="Normal 9 4 7 2 2 2" xfId="55205" xr:uid="{00000000-0005-0000-0000-0000A3D70000}"/>
    <cellStyle name="Normal 9 4 7 2 2 2 2" xfId="55206" xr:uid="{00000000-0005-0000-0000-0000A4D70000}"/>
    <cellStyle name="Normal 9 4 7 2 2 3" xfId="55207" xr:uid="{00000000-0005-0000-0000-0000A5D70000}"/>
    <cellStyle name="Normal 9 4 7 2 3" xfId="55208" xr:uid="{00000000-0005-0000-0000-0000A6D70000}"/>
    <cellStyle name="Normal 9 4 7 2 3 2" xfId="55209" xr:uid="{00000000-0005-0000-0000-0000A7D70000}"/>
    <cellStyle name="Normal 9 4 7 2 3 2 2" xfId="55210" xr:uid="{00000000-0005-0000-0000-0000A8D70000}"/>
    <cellStyle name="Normal 9 4 7 2 3 3" xfId="55211" xr:uid="{00000000-0005-0000-0000-0000A9D70000}"/>
    <cellStyle name="Normal 9 4 7 2 4" xfId="55212" xr:uid="{00000000-0005-0000-0000-0000AAD70000}"/>
    <cellStyle name="Normal 9 4 7 2 4 2" xfId="55213" xr:uid="{00000000-0005-0000-0000-0000ABD70000}"/>
    <cellStyle name="Normal 9 4 7 2 5" xfId="55214" xr:uid="{00000000-0005-0000-0000-0000ACD70000}"/>
    <cellStyle name="Normal 9 4 7 3" xfId="55215" xr:uid="{00000000-0005-0000-0000-0000ADD70000}"/>
    <cellStyle name="Normal 9 4 7 3 2" xfId="55216" xr:uid="{00000000-0005-0000-0000-0000AED70000}"/>
    <cellStyle name="Normal 9 4 7 3 2 2" xfId="55217" xr:uid="{00000000-0005-0000-0000-0000AFD70000}"/>
    <cellStyle name="Normal 9 4 7 3 3" xfId="55218" xr:uid="{00000000-0005-0000-0000-0000B0D70000}"/>
    <cellStyle name="Normal 9 4 7 4" xfId="55219" xr:uid="{00000000-0005-0000-0000-0000B1D70000}"/>
    <cellStyle name="Normal 9 4 7 4 2" xfId="55220" xr:uid="{00000000-0005-0000-0000-0000B2D70000}"/>
    <cellStyle name="Normal 9 4 7 4 2 2" xfId="55221" xr:uid="{00000000-0005-0000-0000-0000B3D70000}"/>
    <cellStyle name="Normal 9 4 7 4 3" xfId="55222" xr:uid="{00000000-0005-0000-0000-0000B4D70000}"/>
    <cellStyle name="Normal 9 4 7 5" xfId="55223" xr:uid="{00000000-0005-0000-0000-0000B5D70000}"/>
    <cellStyle name="Normal 9 4 7 5 2" xfId="55224" xr:uid="{00000000-0005-0000-0000-0000B6D70000}"/>
    <cellStyle name="Normal 9 4 7 6" xfId="55225" xr:uid="{00000000-0005-0000-0000-0000B7D70000}"/>
    <cellStyle name="Normal 9 4 7 6 2" xfId="55226" xr:uid="{00000000-0005-0000-0000-0000B8D70000}"/>
    <cellStyle name="Normal 9 4 7 7" xfId="55227" xr:uid="{00000000-0005-0000-0000-0000B9D70000}"/>
    <cellStyle name="Normal 9 4 8" xfId="55228" xr:uid="{00000000-0005-0000-0000-0000BAD70000}"/>
    <cellStyle name="Normal 9 4 8 2" xfId="55229" xr:uid="{00000000-0005-0000-0000-0000BBD70000}"/>
    <cellStyle name="Normal 9 4 8 2 2" xfId="55230" xr:uid="{00000000-0005-0000-0000-0000BCD70000}"/>
    <cellStyle name="Normal 9 4 8 2 2 2" xfId="55231" xr:uid="{00000000-0005-0000-0000-0000BDD70000}"/>
    <cellStyle name="Normal 9 4 8 2 2 2 2" xfId="55232" xr:uid="{00000000-0005-0000-0000-0000BED70000}"/>
    <cellStyle name="Normal 9 4 8 2 2 3" xfId="55233" xr:uid="{00000000-0005-0000-0000-0000BFD70000}"/>
    <cellStyle name="Normal 9 4 8 2 3" xfId="55234" xr:uid="{00000000-0005-0000-0000-0000C0D70000}"/>
    <cellStyle name="Normal 9 4 8 2 3 2" xfId="55235" xr:uid="{00000000-0005-0000-0000-0000C1D70000}"/>
    <cellStyle name="Normal 9 4 8 2 3 2 2" xfId="55236" xr:uid="{00000000-0005-0000-0000-0000C2D70000}"/>
    <cellStyle name="Normal 9 4 8 2 3 3" xfId="55237" xr:uid="{00000000-0005-0000-0000-0000C3D70000}"/>
    <cellStyle name="Normal 9 4 8 2 4" xfId="55238" xr:uid="{00000000-0005-0000-0000-0000C4D70000}"/>
    <cellStyle name="Normal 9 4 8 2 4 2" xfId="55239" xr:uid="{00000000-0005-0000-0000-0000C5D70000}"/>
    <cellStyle name="Normal 9 4 8 2 5" xfId="55240" xr:uid="{00000000-0005-0000-0000-0000C6D70000}"/>
    <cellStyle name="Normal 9 4 8 3" xfId="55241" xr:uid="{00000000-0005-0000-0000-0000C7D70000}"/>
    <cellStyle name="Normal 9 4 8 3 2" xfId="55242" xr:uid="{00000000-0005-0000-0000-0000C8D70000}"/>
    <cellStyle name="Normal 9 4 8 3 2 2" xfId="55243" xr:uid="{00000000-0005-0000-0000-0000C9D70000}"/>
    <cellStyle name="Normal 9 4 8 3 3" xfId="55244" xr:uid="{00000000-0005-0000-0000-0000CAD70000}"/>
    <cellStyle name="Normal 9 4 8 4" xfId="55245" xr:uid="{00000000-0005-0000-0000-0000CBD70000}"/>
    <cellStyle name="Normal 9 4 8 4 2" xfId="55246" xr:uid="{00000000-0005-0000-0000-0000CCD70000}"/>
    <cellStyle name="Normal 9 4 8 4 2 2" xfId="55247" xr:uid="{00000000-0005-0000-0000-0000CDD70000}"/>
    <cellStyle name="Normal 9 4 8 4 3" xfId="55248" xr:uid="{00000000-0005-0000-0000-0000CED70000}"/>
    <cellStyle name="Normal 9 4 8 5" xfId="55249" xr:uid="{00000000-0005-0000-0000-0000CFD70000}"/>
    <cellStyle name="Normal 9 4 8 5 2" xfId="55250" xr:uid="{00000000-0005-0000-0000-0000D0D70000}"/>
    <cellStyle name="Normal 9 4 8 6" xfId="55251" xr:uid="{00000000-0005-0000-0000-0000D1D70000}"/>
    <cellStyle name="Normal 9 4 8 6 2" xfId="55252" xr:uid="{00000000-0005-0000-0000-0000D2D70000}"/>
    <cellStyle name="Normal 9 4 8 7" xfId="55253" xr:uid="{00000000-0005-0000-0000-0000D3D70000}"/>
    <cellStyle name="Normal 9 4 9" xfId="55254" xr:uid="{00000000-0005-0000-0000-0000D4D70000}"/>
    <cellStyle name="Normal 9 4 9 2" xfId="55255" xr:uid="{00000000-0005-0000-0000-0000D5D70000}"/>
    <cellStyle name="Normal 9 4 9 2 2" xfId="55256" xr:uid="{00000000-0005-0000-0000-0000D6D70000}"/>
    <cellStyle name="Normal 9 4 9 2 2 2" xfId="55257" xr:uid="{00000000-0005-0000-0000-0000D7D70000}"/>
    <cellStyle name="Normal 9 4 9 2 3" xfId="55258" xr:uid="{00000000-0005-0000-0000-0000D8D70000}"/>
    <cellStyle name="Normal 9 4 9 3" xfId="55259" xr:uid="{00000000-0005-0000-0000-0000D9D70000}"/>
    <cellStyle name="Normal 9 4 9 3 2" xfId="55260" xr:uid="{00000000-0005-0000-0000-0000DAD70000}"/>
    <cellStyle name="Normal 9 4 9 3 2 2" xfId="55261" xr:uid="{00000000-0005-0000-0000-0000DBD70000}"/>
    <cellStyle name="Normal 9 4 9 3 3" xfId="55262" xr:uid="{00000000-0005-0000-0000-0000DCD70000}"/>
    <cellStyle name="Normal 9 4 9 4" xfId="55263" xr:uid="{00000000-0005-0000-0000-0000DDD70000}"/>
    <cellStyle name="Normal 9 4 9 4 2" xfId="55264" xr:uid="{00000000-0005-0000-0000-0000DED70000}"/>
    <cellStyle name="Normal 9 4 9 5" xfId="55265" xr:uid="{00000000-0005-0000-0000-0000DFD70000}"/>
    <cellStyle name="Normal 9 5" xfId="55266" xr:uid="{00000000-0005-0000-0000-0000E0D70000}"/>
    <cellStyle name="Normal 9 5 10" xfId="55267" xr:uid="{00000000-0005-0000-0000-0000E1D70000}"/>
    <cellStyle name="Normal 9 5 10 2" xfId="55268" xr:uid="{00000000-0005-0000-0000-0000E2D70000}"/>
    <cellStyle name="Normal 9 5 11" xfId="55269" xr:uid="{00000000-0005-0000-0000-0000E3D70000}"/>
    <cellStyle name="Normal 9 5 11 2" xfId="55270" xr:uid="{00000000-0005-0000-0000-0000E4D70000}"/>
    <cellStyle name="Normal 9 5 12" xfId="55271" xr:uid="{00000000-0005-0000-0000-0000E5D70000}"/>
    <cellStyle name="Normal 9 5 2" xfId="55272" xr:uid="{00000000-0005-0000-0000-0000E6D70000}"/>
    <cellStyle name="Normal 9 5 2 10" xfId="55273" xr:uid="{00000000-0005-0000-0000-0000E7D70000}"/>
    <cellStyle name="Normal 9 5 2 10 2" xfId="55274" xr:uid="{00000000-0005-0000-0000-0000E8D70000}"/>
    <cellStyle name="Normal 9 5 2 11" xfId="55275" xr:uid="{00000000-0005-0000-0000-0000E9D70000}"/>
    <cellStyle name="Normal 9 5 2 2" xfId="55276" xr:uid="{00000000-0005-0000-0000-0000EAD70000}"/>
    <cellStyle name="Normal 9 5 2 2 2" xfId="55277" xr:uid="{00000000-0005-0000-0000-0000EBD70000}"/>
    <cellStyle name="Normal 9 5 2 2 2 2" xfId="55278" xr:uid="{00000000-0005-0000-0000-0000ECD70000}"/>
    <cellStyle name="Normal 9 5 2 2 2 2 2" xfId="55279" xr:uid="{00000000-0005-0000-0000-0000EDD70000}"/>
    <cellStyle name="Normal 9 5 2 2 2 2 2 2" xfId="55280" xr:uid="{00000000-0005-0000-0000-0000EED70000}"/>
    <cellStyle name="Normal 9 5 2 2 2 2 2 2 2" xfId="55281" xr:uid="{00000000-0005-0000-0000-0000EFD70000}"/>
    <cellStyle name="Normal 9 5 2 2 2 2 2 3" xfId="55282" xr:uid="{00000000-0005-0000-0000-0000F0D70000}"/>
    <cellStyle name="Normal 9 5 2 2 2 2 3" xfId="55283" xr:uid="{00000000-0005-0000-0000-0000F1D70000}"/>
    <cellStyle name="Normal 9 5 2 2 2 2 3 2" xfId="55284" xr:uid="{00000000-0005-0000-0000-0000F2D70000}"/>
    <cellStyle name="Normal 9 5 2 2 2 2 3 2 2" xfId="55285" xr:uid="{00000000-0005-0000-0000-0000F3D70000}"/>
    <cellStyle name="Normal 9 5 2 2 2 2 3 3" xfId="55286" xr:uid="{00000000-0005-0000-0000-0000F4D70000}"/>
    <cellStyle name="Normal 9 5 2 2 2 2 4" xfId="55287" xr:uid="{00000000-0005-0000-0000-0000F5D70000}"/>
    <cellStyle name="Normal 9 5 2 2 2 2 4 2" xfId="55288" xr:uid="{00000000-0005-0000-0000-0000F6D70000}"/>
    <cellStyle name="Normal 9 5 2 2 2 2 5" xfId="55289" xr:uid="{00000000-0005-0000-0000-0000F7D70000}"/>
    <cellStyle name="Normal 9 5 2 2 2 3" xfId="55290" xr:uid="{00000000-0005-0000-0000-0000F8D70000}"/>
    <cellStyle name="Normal 9 5 2 2 2 3 2" xfId="55291" xr:uid="{00000000-0005-0000-0000-0000F9D70000}"/>
    <cellStyle name="Normal 9 5 2 2 2 3 2 2" xfId="55292" xr:uid="{00000000-0005-0000-0000-0000FAD70000}"/>
    <cellStyle name="Normal 9 5 2 2 2 3 3" xfId="55293" xr:uid="{00000000-0005-0000-0000-0000FBD70000}"/>
    <cellStyle name="Normal 9 5 2 2 2 4" xfId="55294" xr:uid="{00000000-0005-0000-0000-0000FCD70000}"/>
    <cellStyle name="Normal 9 5 2 2 2 4 2" xfId="55295" xr:uid="{00000000-0005-0000-0000-0000FDD70000}"/>
    <cellStyle name="Normal 9 5 2 2 2 4 2 2" xfId="55296" xr:uid="{00000000-0005-0000-0000-0000FED70000}"/>
    <cellStyle name="Normal 9 5 2 2 2 4 3" xfId="55297" xr:uid="{00000000-0005-0000-0000-0000FFD70000}"/>
    <cellStyle name="Normal 9 5 2 2 2 5" xfId="55298" xr:uid="{00000000-0005-0000-0000-000000D80000}"/>
    <cellStyle name="Normal 9 5 2 2 2 5 2" xfId="55299" xr:uid="{00000000-0005-0000-0000-000001D80000}"/>
    <cellStyle name="Normal 9 5 2 2 2 6" xfId="55300" xr:uid="{00000000-0005-0000-0000-000002D80000}"/>
    <cellStyle name="Normal 9 5 2 2 2 6 2" xfId="55301" xr:uid="{00000000-0005-0000-0000-000003D80000}"/>
    <cellStyle name="Normal 9 5 2 2 2 7" xfId="55302" xr:uid="{00000000-0005-0000-0000-000004D80000}"/>
    <cellStyle name="Normal 9 5 2 2 3" xfId="55303" xr:uid="{00000000-0005-0000-0000-000005D80000}"/>
    <cellStyle name="Normal 9 5 2 2 3 2" xfId="55304" xr:uid="{00000000-0005-0000-0000-000006D80000}"/>
    <cellStyle name="Normal 9 5 2 2 3 2 2" xfId="55305" xr:uid="{00000000-0005-0000-0000-000007D80000}"/>
    <cellStyle name="Normal 9 5 2 2 3 2 2 2" xfId="55306" xr:uid="{00000000-0005-0000-0000-000008D80000}"/>
    <cellStyle name="Normal 9 5 2 2 3 2 3" xfId="55307" xr:uid="{00000000-0005-0000-0000-000009D80000}"/>
    <cellStyle name="Normal 9 5 2 2 3 3" xfId="55308" xr:uid="{00000000-0005-0000-0000-00000AD80000}"/>
    <cellStyle name="Normal 9 5 2 2 3 3 2" xfId="55309" xr:uid="{00000000-0005-0000-0000-00000BD80000}"/>
    <cellStyle name="Normal 9 5 2 2 3 3 2 2" xfId="55310" xr:uid="{00000000-0005-0000-0000-00000CD80000}"/>
    <cellStyle name="Normal 9 5 2 2 3 3 3" xfId="55311" xr:uid="{00000000-0005-0000-0000-00000DD80000}"/>
    <cellStyle name="Normal 9 5 2 2 3 4" xfId="55312" xr:uid="{00000000-0005-0000-0000-00000ED80000}"/>
    <cellStyle name="Normal 9 5 2 2 3 4 2" xfId="55313" xr:uid="{00000000-0005-0000-0000-00000FD80000}"/>
    <cellStyle name="Normal 9 5 2 2 3 5" xfId="55314" xr:uid="{00000000-0005-0000-0000-000010D80000}"/>
    <cellStyle name="Normal 9 5 2 2 4" xfId="55315" xr:uid="{00000000-0005-0000-0000-000011D80000}"/>
    <cellStyle name="Normal 9 5 2 2 4 2" xfId="55316" xr:uid="{00000000-0005-0000-0000-000012D80000}"/>
    <cellStyle name="Normal 9 5 2 2 4 2 2" xfId="55317" xr:uid="{00000000-0005-0000-0000-000013D80000}"/>
    <cellStyle name="Normal 9 5 2 2 4 3" xfId="55318" xr:uid="{00000000-0005-0000-0000-000014D80000}"/>
    <cellStyle name="Normal 9 5 2 2 5" xfId="55319" xr:uid="{00000000-0005-0000-0000-000015D80000}"/>
    <cellStyle name="Normal 9 5 2 2 5 2" xfId="55320" xr:uid="{00000000-0005-0000-0000-000016D80000}"/>
    <cellStyle name="Normal 9 5 2 2 5 2 2" xfId="55321" xr:uid="{00000000-0005-0000-0000-000017D80000}"/>
    <cellStyle name="Normal 9 5 2 2 5 3" xfId="55322" xr:uid="{00000000-0005-0000-0000-000018D80000}"/>
    <cellStyle name="Normal 9 5 2 2 6" xfId="55323" xr:uid="{00000000-0005-0000-0000-000019D80000}"/>
    <cellStyle name="Normal 9 5 2 2 6 2" xfId="55324" xr:uid="{00000000-0005-0000-0000-00001AD80000}"/>
    <cellStyle name="Normal 9 5 2 2 7" xfId="55325" xr:uid="{00000000-0005-0000-0000-00001BD80000}"/>
    <cellStyle name="Normal 9 5 2 2 7 2" xfId="55326" xr:uid="{00000000-0005-0000-0000-00001CD80000}"/>
    <cellStyle name="Normal 9 5 2 2 8" xfId="55327" xr:uid="{00000000-0005-0000-0000-00001DD80000}"/>
    <cellStyle name="Normal 9 5 2 3" xfId="55328" xr:uid="{00000000-0005-0000-0000-00001ED80000}"/>
    <cellStyle name="Normal 9 5 2 3 2" xfId="55329" xr:uid="{00000000-0005-0000-0000-00001FD80000}"/>
    <cellStyle name="Normal 9 5 2 3 2 2" xfId="55330" xr:uid="{00000000-0005-0000-0000-000020D80000}"/>
    <cellStyle name="Normal 9 5 2 3 2 2 2" xfId="55331" xr:uid="{00000000-0005-0000-0000-000021D80000}"/>
    <cellStyle name="Normal 9 5 2 3 2 2 2 2" xfId="55332" xr:uid="{00000000-0005-0000-0000-000022D80000}"/>
    <cellStyle name="Normal 9 5 2 3 2 2 3" xfId="55333" xr:uid="{00000000-0005-0000-0000-000023D80000}"/>
    <cellStyle name="Normal 9 5 2 3 2 3" xfId="55334" xr:uid="{00000000-0005-0000-0000-000024D80000}"/>
    <cellStyle name="Normal 9 5 2 3 2 3 2" xfId="55335" xr:uid="{00000000-0005-0000-0000-000025D80000}"/>
    <cellStyle name="Normal 9 5 2 3 2 3 2 2" xfId="55336" xr:uid="{00000000-0005-0000-0000-000026D80000}"/>
    <cellStyle name="Normal 9 5 2 3 2 3 3" xfId="55337" xr:uid="{00000000-0005-0000-0000-000027D80000}"/>
    <cellStyle name="Normal 9 5 2 3 2 4" xfId="55338" xr:uid="{00000000-0005-0000-0000-000028D80000}"/>
    <cellStyle name="Normal 9 5 2 3 2 4 2" xfId="55339" xr:uid="{00000000-0005-0000-0000-000029D80000}"/>
    <cellStyle name="Normal 9 5 2 3 2 5" xfId="55340" xr:uid="{00000000-0005-0000-0000-00002AD80000}"/>
    <cellStyle name="Normal 9 5 2 3 3" xfId="55341" xr:uid="{00000000-0005-0000-0000-00002BD80000}"/>
    <cellStyle name="Normal 9 5 2 3 3 2" xfId="55342" xr:uid="{00000000-0005-0000-0000-00002CD80000}"/>
    <cellStyle name="Normal 9 5 2 3 3 2 2" xfId="55343" xr:uid="{00000000-0005-0000-0000-00002DD80000}"/>
    <cellStyle name="Normal 9 5 2 3 3 3" xfId="55344" xr:uid="{00000000-0005-0000-0000-00002ED80000}"/>
    <cellStyle name="Normal 9 5 2 3 4" xfId="55345" xr:uid="{00000000-0005-0000-0000-00002FD80000}"/>
    <cellStyle name="Normal 9 5 2 3 4 2" xfId="55346" xr:uid="{00000000-0005-0000-0000-000030D80000}"/>
    <cellStyle name="Normal 9 5 2 3 4 2 2" xfId="55347" xr:uid="{00000000-0005-0000-0000-000031D80000}"/>
    <cellStyle name="Normal 9 5 2 3 4 3" xfId="55348" xr:uid="{00000000-0005-0000-0000-000032D80000}"/>
    <cellStyle name="Normal 9 5 2 3 5" xfId="55349" xr:uid="{00000000-0005-0000-0000-000033D80000}"/>
    <cellStyle name="Normal 9 5 2 3 5 2" xfId="55350" xr:uid="{00000000-0005-0000-0000-000034D80000}"/>
    <cellStyle name="Normal 9 5 2 3 6" xfId="55351" xr:uid="{00000000-0005-0000-0000-000035D80000}"/>
    <cellStyle name="Normal 9 5 2 3 6 2" xfId="55352" xr:uid="{00000000-0005-0000-0000-000036D80000}"/>
    <cellStyle name="Normal 9 5 2 3 7" xfId="55353" xr:uid="{00000000-0005-0000-0000-000037D80000}"/>
    <cellStyle name="Normal 9 5 2 4" xfId="55354" xr:uid="{00000000-0005-0000-0000-000038D80000}"/>
    <cellStyle name="Normal 9 5 2 4 2" xfId="55355" xr:uid="{00000000-0005-0000-0000-000039D80000}"/>
    <cellStyle name="Normal 9 5 2 4 2 2" xfId="55356" xr:uid="{00000000-0005-0000-0000-00003AD80000}"/>
    <cellStyle name="Normal 9 5 2 4 2 2 2" xfId="55357" xr:uid="{00000000-0005-0000-0000-00003BD80000}"/>
    <cellStyle name="Normal 9 5 2 4 2 2 2 2" xfId="55358" xr:uid="{00000000-0005-0000-0000-00003CD80000}"/>
    <cellStyle name="Normal 9 5 2 4 2 2 3" xfId="55359" xr:uid="{00000000-0005-0000-0000-00003DD80000}"/>
    <cellStyle name="Normal 9 5 2 4 2 3" xfId="55360" xr:uid="{00000000-0005-0000-0000-00003ED80000}"/>
    <cellStyle name="Normal 9 5 2 4 2 3 2" xfId="55361" xr:uid="{00000000-0005-0000-0000-00003FD80000}"/>
    <cellStyle name="Normal 9 5 2 4 2 3 2 2" xfId="55362" xr:uid="{00000000-0005-0000-0000-000040D80000}"/>
    <cellStyle name="Normal 9 5 2 4 2 3 3" xfId="55363" xr:uid="{00000000-0005-0000-0000-000041D80000}"/>
    <cellStyle name="Normal 9 5 2 4 2 4" xfId="55364" xr:uid="{00000000-0005-0000-0000-000042D80000}"/>
    <cellStyle name="Normal 9 5 2 4 2 4 2" xfId="55365" xr:uid="{00000000-0005-0000-0000-000043D80000}"/>
    <cellStyle name="Normal 9 5 2 4 2 5" xfId="55366" xr:uid="{00000000-0005-0000-0000-000044D80000}"/>
    <cellStyle name="Normal 9 5 2 4 3" xfId="55367" xr:uid="{00000000-0005-0000-0000-000045D80000}"/>
    <cellStyle name="Normal 9 5 2 4 3 2" xfId="55368" xr:uid="{00000000-0005-0000-0000-000046D80000}"/>
    <cellStyle name="Normal 9 5 2 4 3 2 2" xfId="55369" xr:uid="{00000000-0005-0000-0000-000047D80000}"/>
    <cellStyle name="Normal 9 5 2 4 3 3" xfId="55370" xr:uid="{00000000-0005-0000-0000-000048D80000}"/>
    <cellStyle name="Normal 9 5 2 4 4" xfId="55371" xr:uid="{00000000-0005-0000-0000-000049D80000}"/>
    <cellStyle name="Normal 9 5 2 4 4 2" xfId="55372" xr:uid="{00000000-0005-0000-0000-00004AD80000}"/>
    <cellStyle name="Normal 9 5 2 4 4 2 2" xfId="55373" xr:uid="{00000000-0005-0000-0000-00004BD80000}"/>
    <cellStyle name="Normal 9 5 2 4 4 3" xfId="55374" xr:uid="{00000000-0005-0000-0000-00004CD80000}"/>
    <cellStyle name="Normal 9 5 2 4 5" xfId="55375" xr:uid="{00000000-0005-0000-0000-00004DD80000}"/>
    <cellStyle name="Normal 9 5 2 4 5 2" xfId="55376" xr:uid="{00000000-0005-0000-0000-00004ED80000}"/>
    <cellStyle name="Normal 9 5 2 4 6" xfId="55377" xr:uid="{00000000-0005-0000-0000-00004FD80000}"/>
    <cellStyle name="Normal 9 5 2 4 6 2" xfId="55378" xr:uid="{00000000-0005-0000-0000-000050D80000}"/>
    <cellStyle name="Normal 9 5 2 4 7" xfId="55379" xr:uid="{00000000-0005-0000-0000-000051D80000}"/>
    <cellStyle name="Normal 9 5 2 5" xfId="55380" xr:uid="{00000000-0005-0000-0000-000052D80000}"/>
    <cellStyle name="Normal 9 5 2 5 2" xfId="55381" xr:uid="{00000000-0005-0000-0000-000053D80000}"/>
    <cellStyle name="Normal 9 5 2 5 2 2" xfId="55382" xr:uid="{00000000-0005-0000-0000-000054D80000}"/>
    <cellStyle name="Normal 9 5 2 5 2 2 2" xfId="55383" xr:uid="{00000000-0005-0000-0000-000055D80000}"/>
    <cellStyle name="Normal 9 5 2 5 2 3" xfId="55384" xr:uid="{00000000-0005-0000-0000-000056D80000}"/>
    <cellStyle name="Normal 9 5 2 5 3" xfId="55385" xr:uid="{00000000-0005-0000-0000-000057D80000}"/>
    <cellStyle name="Normal 9 5 2 5 3 2" xfId="55386" xr:uid="{00000000-0005-0000-0000-000058D80000}"/>
    <cellStyle name="Normal 9 5 2 5 3 2 2" xfId="55387" xr:uid="{00000000-0005-0000-0000-000059D80000}"/>
    <cellStyle name="Normal 9 5 2 5 3 3" xfId="55388" xr:uid="{00000000-0005-0000-0000-00005AD80000}"/>
    <cellStyle name="Normal 9 5 2 5 4" xfId="55389" xr:uid="{00000000-0005-0000-0000-00005BD80000}"/>
    <cellStyle name="Normal 9 5 2 5 4 2" xfId="55390" xr:uid="{00000000-0005-0000-0000-00005CD80000}"/>
    <cellStyle name="Normal 9 5 2 5 5" xfId="55391" xr:uid="{00000000-0005-0000-0000-00005DD80000}"/>
    <cellStyle name="Normal 9 5 2 6" xfId="55392" xr:uid="{00000000-0005-0000-0000-00005ED80000}"/>
    <cellStyle name="Normal 9 5 2 6 2" xfId="55393" xr:uid="{00000000-0005-0000-0000-00005FD80000}"/>
    <cellStyle name="Normal 9 5 2 6 2 2" xfId="55394" xr:uid="{00000000-0005-0000-0000-000060D80000}"/>
    <cellStyle name="Normal 9 5 2 6 2 2 2" xfId="55395" xr:uid="{00000000-0005-0000-0000-000061D80000}"/>
    <cellStyle name="Normal 9 5 2 6 2 3" xfId="55396" xr:uid="{00000000-0005-0000-0000-000062D80000}"/>
    <cellStyle name="Normal 9 5 2 6 3" xfId="55397" xr:uid="{00000000-0005-0000-0000-000063D80000}"/>
    <cellStyle name="Normal 9 5 2 6 3 2" xfId="55398" xr:uid="{00000000-0005-0000-0000-000064D80000}"/>
    <cellStyle name="Normal 9 5 2 6 4" xfId="55399" xr:uid="{00000000-0005-0000-0000-000065D80000}"/>
    <cellStyle name="Normal 9 5 2 7" xfId="55400" xr:uid="{00000000-0005-0000-0000-000066D80000}"/>
    <cellStyle name="Normal 9 5 2 7 2" xfId="55401" xr:uid="{00000000-0005-0000-0000-000067D80000}"/>
    <cellStyle name="Normal 9 5 2 7 2 2" xfId="55402" xr:uid="{00000000-0005-0000-0000-000068D80000}"/>
    <cellStyle name="Normal 9 5 2 7 3" xfId="55403" xr:uid="{00000000-0005-0000-0000-000069D80000}"/>
    <cellStyle name="Normal 9 5 2 8" xfId="55404" xr:uid="{00000000-0005-0000-0000-00006AD80000}"/>
    <cellStyle name="Normal 9 5 2 8 2" xfId="55405" xr:uid="{00000000-0005-0000-0000-00006BD80000}"/>
    <cellStyle name="Normal 9 5 2 8 2 2" xfId="55406" xr:uid="{00000000-0005-0000-0000-00006CD80000}"/>
    <cellStyle name="Normal 9 5 2 8 3" xfId="55407" xr:uid="{00000000-0005-0000-0000-00006DD80000}"/>
    <cellStyle name="Normal 9 5 2 9" xfId="55408" xr:uid="{00000000-0005-0000-0000-00006ED80000}"/>
    <cellStyle name="Normal 9 5 2 9 2" xfId="55409" xr:uid="{00000000-0005-0000-0000-00006FD80000}"/>
    <cellStyle name="Normal 9 5 3" xfId="55410" xr:uid="{00000000-0005-0000-0000-000070D80000}"/>
    <cellStyle name="Normal 9 5 3 2" xfId="55411" xr:uid="{00000000-0005-0000-0000-000071D80000}"/>
    <cellStyle name="Normal 9 5 3 2 2" xfId="55412" xr:uid="{00000000-0005-0000-0000-000072D80000}"/>
    <cellStyle name="Normal 9 5 3 2 2 2" xfId="55413" xr:uid="{00000000-0005-0000-0000-000073D80000}"/>
    <cellStyle name="Normal 9 5 3 2 2 2 2" xfId="55414" xr:uid="{00000000-0005-0000-0000-000074D80000}"/>
    <cellStyle name="Normal 9 5 3 2 2 2 2 2" xfId="55415" xr:uid="{00000000-0005-0000-0000-000075D80000}"/>
    <cellStyle name="Normal 9 5 3 2 2 2 3" xfId="55416" xr:uid="{00000000-0005-0000-0000-000076D80000}"/>
    <cellStyle name="Normal 9 5 3 2 2 3" xfId="55417" xr:uid="{00000000-0005-0000-0000-000077D80000}"/>
    <cellStyle name="Normal 9 5 3 2 2 3 2" xfId="55418" xr:uid="{00000000-0005-0000-0000-000078D80000}"/>
    <cellStyle name="Normal 9 5 3 2 2 3 2 2" xfId="55419" xr:uid="{00000000-0005-0000-0000-000079D80000}"/>
    <cellStyle name="Normal 9 5 3 2 2 3 3" xfId="55420" xr:uid="{00000000-0005-0000-0000-00007AD80000}"/>
    <cellStyle name="Normal 9 5 3 2 2 4" xfId="55421" xr:uid="{00000000-0005-0000-0000-00007BD80000}"/>
    <cellStyle name="Normal 9 5 3 2 2 4 2" xfId="55422" xr:uid="{00000000-0005-0000-0000-00007CD80000}"/>
    <cellStyle name="Normal 9 5 3 2 2 5" xfId="55423" xr:uid="{00000000-0005-0000-0000-00007DD80000}"/>
    <cellStyle name="Normal 9 5 3 2 3" xfId="55424" xr:uid="{00000000-0005-0000-0000-00007ED80000}"/>
    <cellStyle name="Normal 9 5 3 2 3 2" xfId="55425" xr:uid="{00000000-0005-0000-0000-00007FD80000}"/>
    <cellStyle name="Normal 9 5 3 2 3 2 2" xfId="55426" xr:uid="{00000000-0005-0000-0000-000080D80000}"/>
    <cellStyle name="Normal 9 5 3 2 3 3" xfId="55427" xr:uid="{00000000-0005-0000-0000-000081D80000}"/>
    <cellStyle name="Normal 9 5 3 2 4" xfId="55428" xr:uid="{00000000-0005-0000-0000-000082D80000}"/>
    <cellStyle name="Normal 9 5 3 2 4 2" xfId="55429" xr:uid="{00000000-0005-0000-0000-000083D80000}"/>
    <cellStyle name="Normal 9 5 3 2 4 2 2" xfId="55430" xr:uid="{00000000-0005-0000-0000-000084D80000}"/>
    <cellStyle name="Normal 9 5 3 2 4 3" xfId="55431" xr:uid="{00000000-0005-0000-0000-000085D80000}"/>
    <cellStyle name="Normal 9 5 3 2 5" xfId="55432" xr:uid="{00000000-0005-0000-0000-000086D80000}"/>
    <cellStyle name="Normal 9 5 3 2 5 2" xfId="55433" xr:uid="{00000000-0005-0000-0000-000087D80000}"/>
    <cellStyle name="Normal 9 5 3 2 6" xfId="55434" xr:uid="{00000000-0005-0000-0000-000088D80000}"/>
    <cellStyle name="Normal 9 5 3 2 6 2" xfId="55435" xr:uid="{00000000-0005-0000-0000-000089D80000}"/>
    <cellStyle name="Normal 9 5 3 2 7" xfId="55436" xr:uid="{00000000-0005-0000-0000-00008AD80000}"/>
    <cellStyle name="Normal 9 5 3 3" xfId="55437" xr:uid="{00000000-0005-0000-0000-00008BD80000}"/>
    <cellStyle name="Normal 9 5 3 3 2" xfId="55438" xr:uid="{00000000-0005-0000-0000-00008CD80000}"/>
    <cellStyle name="Normal 9 5 3 3 2 2" xfId="55439" xr:uid="{00000000-0005-0000-0000-00008DD80000}"/>
    <cellStyle name="Normal 9 5 3 3 2 2 2" xfId="55440" xr:uid="{00000000-0005-0000-0000-00008ED80000}"/>
    <cellStyle name="Normal 9 5 3 3 2 3" xfId="55441" xr:uid="{00000000-0005-0000-0000-00008FD80000}"/>
    <cellStyle name="Normal 9 5 3 3 3" xfId="55442" xr:uid="{00000000-0005-0000-0000-000090D80000}"/>
    <cellStyle name="Normal 9 5 3 3 3 2" xfId="55443" xr:uid="{00000000-0005-0000-0000-000091D80000}"/>
    <cellStyle name="Normal 9 5 3 3 3 2 2" xfId="55444" xr:uid="{00000000-0005-0000-0000-000092D80000}"/>
    <cellStyle name="Normal 9 5 3 3 3 3" xfId="55445" xr:uid="{00000000-0005-0000-0000-000093D80000}"/>
    <cellStyle name="Normal 9 5 3 3 4" xfId="55446" xr:uid="{00000000-0005-0000-0000-000094D80000}"/>
    <cellStyle name="Normal 9 5 3 3 4 2" xfId="55447" xr:uid="{00000000-0005-0000-0000-000095D80000}"/>
    <cellStyle name="Normal 9 5 3 3 5" xfId="55448" xr:uid="{00000000-0005-0000-0000-000096D80000}"/>
    <cellStyle name="Normal 9 5 3 4" xfId="55449" xr:uid="{00000000-0005-0000-0000-000097D80000}"/>
    <cellStyle name="Normal 9 5 3 4 2" xfId="55450" xr:uid="{00000000-0005-0000-0000-000098D80000}"/>
    <cellStyle name="Normal 9 5 3 4 2 2" xfId="55451" xr:uid="{00000000-0005-0000-0000-000099D80000}"/>
    <cellStyle name="Normal 9 5 3 4 3" xfId="55452" xr:uid="{00000000-0005-0000-0000-00009AD80000}"/>
    <cellStyle name="Normal 9 5 3 5" xfId="55453" xr:uid="{00000000-0005-0000-0000-00009BD80000}"/>
    <cellStyle name="Normal 9 5 3 5 2" xfId="55454" xr:uid="{00000000-0005-0000-0000-00009CD80000}"/>
    <cellStyle name="Normal 9 5 3 5 2 2" xfId="55455" xr:uid="{00000000-0005-0000-0000-00009DD80000}"/>
    <cellStyle name="Normal 9 5 3 5 3" xfId="55456" xr:uid="{00000000-0005-0000-0000-00009ED80000}"/>
    <cellStyle name="Normal 9 5 3 6" xfId="55457" xr:uid="{00000000-0005-0000-0000-00009FD80000}"/>
    <cellStyle name="Normal 9 5 3 6 2" xfId="55458" xr:uid="{00000000-0005-0000-0000-0000A0D80000}"/>
    <cellStyle name="Normal 9 5 3 7" xfId="55459" xr:uid="{00000000-0005-0000-0000-0000A1D80000}"/>
    <cellStyle name="Normal 9 5 3 7 2" xfId="55460" xr:uid="{00000000-0005-0000-0000-0000A2D80000}"/>
    <cellStyle name="Normal 9 5 3 8" xfId="55461" xr:uid="{00000000-0005-0000-0000-0000A3D80000}"/>
    <cellStyle name="Normal 9 5 4" xfId="55462" xr:uid="{00000000-0005-0000-0000-0000A4D80000}"/>
    <cellStyle name="Normal 9 5 4 2" xfId="55463" xr:uid="{00000000-0005-0000-0000-0000A5D80000}"/>
    <cellStyle name="Normal 9 5 4 2 2" xfId="55464" xr:uid="{00000000-0005-0000-0000-0000A6D80000}"/>
    <cellStyle name="Normal 9 5 4 2 2 2" xfId="55465" xr:uid="{00000000-0005-0000-0000-0000A7D80000}"/>
    <cellStyle name="Normal 9 5 4 2 2 2 2" xfId="55466" xr:uid="{00000000-0005-0000-0000-0000A8D80000}"/>
    <cellStyle name="Normal 9 5 4 2 2 3" xfId="55467" xr:uid="{00000000-0005-0000-0000-0000A9D80000}"/>
    <cellStyle name="Normal 9 5 4 2 3" xfId="55468" xr:uid="{00000000-0005-0000-0000-0000AAD80000}"/>
    <cellStyle name="Normal 9 5 4 2 3 2" xfId="55469" xr:uid="{00000000-0005-0000-0000-0000ABD80000}"/>
    <cellStyle name="Normal 9 5 4 2 3 2 2" xfId="55470" xr:uid="{00000000-0005-0000-0000-0000ACD80000}"/>
    <cellStyle name="Normal 9 5 4 2 3 3" xfId="55471" xr:uid="{00000000-0005-0000-0000-0000ADD80000}"/>
    <cellStyle name="Normal 9 5 4 2 4" xfId="55472" xr:uid="{00000000-0005-0000-0000-0000AED80000}"/>
    <cellStyle name="Normal 9 5 4 2 4 2" xfId="55473" xr:uid="{00000000-0005-0000-0000-0000AFD80000}"/>
    <cellStyle name="Normal 9 5 4 2 5" xfId="55474" xr:uid="{00000000-0005-0000-0000-0000B0D80000}"/>
    <cellStyle name="Normal 9 5 4 3" xfId="55475" xr:uid="{00000000-0005-0000-0000-0000B1D80000}"/>
    <cellStyle name="Normal 9 5 4 3 2" xfId="55476" xr:uid="{00000000-0005-0000-0000-0000B2D80000}"/>
    <cellStyle name="Normal 9 5 4 3 2 2" xfId="55477" xr:uid="{00000000-0005-0000-0000-0000B3D80000}"/>
    <cellStyle name="Normal 9 5 4 3 3" xfId="55478" xr:uid="{00000000-0005-0000-0000-0000B4D80000}"/>
    <cellStyle name="Normal 9 5 4 4" xfId="55479" xr:uid="{00000000-0005-0000-0000-0000B5D80000}"/>
    <cellStyle name="Normal 9 5 4 4 2" xfId="55480" xr:uid="{00000000-0005-0000-0000-0000B6D80000}"/>
    <cellStyle name="Normal 9 5 4 4 2 2" xfId="55481" xr:uid="{00000000-0005-0000-0000-0000B7D80000}"/>
    <cellStyle name="Normal 9 5 4 4 3" xfId="55482" xr:uid="{00000000-0005-0000-0000-0000B8D80000}"/>
    <cellStyle name="Normal 9 5 4 5" xfId="55483" xr:uid="{00000000-0005-0000-0000-0000B9D80000}"/>
    <cellStyle name="Normal 9 5 4 5 2" xfId="55484" xr:uid="{00000000-0005-0000-0000-0000BAD80000}"/>
    <cellStyle name="Normal 9 5 4 6" xfId="55485" xr:uid="{00000000-0005-0000-0000-0000BBD80000}"/>
    <cellStyle name="Normal 9 5 4 6 2" xfId="55486" xr:uid="{00000000-0005-0000-0000-0000BCD80000}"/>
    <cellStyle name="Normal 9 5 4 7" xfId="55487" xr:uid="{00000000-0005-0000-0000-0000BDD80000}"/>
    <cellStyle name="Normal 9 5 5" xfId="55488" xr:uid="{00000000-0005-0000-0000-0000BED80000}"/>
    <cellStyle name="Normal 9 5 5 2" xfId="55489" xr:uid="{00000000-0005-0000-0000-0000BFD80000}"/>
    <cellStyle name="Normal 9 5 5 2 2" xfId="55490" xr:uid="{00000000-0005-0000-0000-0000C0D80000}"/>
    <cellStyle name="Normal 9 5 5 2 2 2" xfId="55491" xr:uid="{00000000-0005-0000-0000-0000C1D80000}"/>
    <cellStyle name="Normal 9 5 5 2 2 2 2" xfId="55492" xr:uid="{00000000-0005-0000-0000-0000C2D80000}"/>
    <cellStyle name="Normal 9 5 5 2 2 3" xfId="55493" xr:uid="{00000000-0005-0000-0000-0000C3D80000}"/>
    <cellStyle name="Normal 9 5 5 2 3" xfId="55494" xr:uid="{00000000-0005-0000-0000-0000C4D80000}"/>
    <cellStyle name="Normal 9 5 5 2 3 2" xfId="55495" xr:uid="{00000000-0005-0000-0000-0000C5D80000}"/>
    <cellStyle name="Normal 9 5 5 2 3 2 2" xfId="55496" xr:uid="{00000000-0005-0000-0000-0000C6D80000}"/>
    <cellStyle name="Normal 9 5 5 2 3 3" xfId="55497" xr:uid="{00000000-0005-0000-0000-0000C7D80000}"/>
    <cellStyle name="Normal 9 5 5 2 4" xfId="55498" xr:uid="{00000000-0005-0000-0000-0000C8D80000}"/>
    <cellStyle name="Normal 9 5 5 2 4 2" xfId="55499" xr:uid="{00000000-0005-0000-0000-0000C9D80000}"/>
    <cellStyle name="Normal 9 5 5 2 5" xfId="55500" xr:uid="{00000000-0005-0000-0000-0000CAD80000}"/>
    <cellStyle name="Normal 9 5 5 3" xfId="55501" xr:uid="{00000000-0005-0000-0000-0000CBD80000}"/>
    <cellStyle name="Normal 9 5 5 3 2" xfId="55502" xr:uid="{00000000-0005-0000-0000-0000CCD80000}"/>
    <cellStyle name="Normal 9 5 5 3 2 2" xfId="55503" xr:uid="{00000000-0005-0000-0000-0000CDD80000}"/>
    <cellStyle name="Normal 9 5 5 3 3" xfId="55504" xr:uid="{00000000-0005-0000-0000-0000CED80000}"/>
    <cellStyle name="Normal 9 5 5 4" xfId="55505" xr:uid="{00000000-0005-0000-0000-0000CFD80000}"/>
    <cellStyle name="Normal 9 5 5 4 2" xfId="55506" xr:uid="{00000000-0005-0000-0000-0000D0D80000}"/>
    <cellStyle name="Normal 9 5 5 4 2 2" xfId="55507" xr:uid="{00000000-0005-0000-0000-0000D1D80000}"/>
    <cellStyle name="Normal 9 5 5 4 3" xfId="55508" xr:uid="{00000000-0005-0000-0000-0000D2D80000}"/>
    <cellStyle name="Normal 9 5 5 5" xfId="55509" xr:uid="{00000000-0005-0000-0000-0000D3D80000}"/>
    <cellStyle name="Normal 9 5 5 5 2" xfId="55510" xr:uid="{00000000-0005-0000-0000-0000D4D80000}"/>
    <cellStyle name="Normal 9 5 5 6" xfId="55511" xr:uid="{00000000-0005-0000-0000-0000D5D80000}"/>
    <cellStyle name="Normal 9 5 5 6 2" xfId="55512" xr:uid="{00000000-0005-0000-0000-0000D6D80000}"/>
    <cellStyle name="Normal 9 5 5 7" xfId="55513" xr:uid="{00000000-0005-0000-0000-0000D7D80000}"/>
    <cellStyle name="Normal 9 5 6" xfId="55514" xr:uid="{00000000-0005-0000-0000-0000D8D80000}"/>
    <cellStyle name="Normal 9 5 6 2" xfId="55515" xr:uid="{00000000-0005-0000-0000-0000D9D80000}"/>
    <cellStyle name="Normal 9 5 6 2 2" xfId="55516" xr:uid="{00000000-0005-0000-0000-0000DAD80000}"/>
    <cellStyle name="Normal 9 5 6 2 2 2" xfId="55517" xr:uid="{00000000-0005-0000-0000-0000DBD80000}"/>
    <cellStyle name="Normal 9 5 6 2 3" xfId="55518" xr:uid="{00000000-0005-0000-0000-0000DCD80000}"/>
    <cellStyle name="Normal 9 5 6 3" xfId="55519" xr:uid="{00000000-0005-0000-0000-0000DDD80000}"/>
    <cellStyle name="Normal 9 5 6 3 2" xfId="55520" xr:uid="{00000000-0005-0000-0000-0000DED80000}"/>
    <cellStyle name="Normal 9 5 6 3 2 2" xfId="55521" xr:uid="{00000000-0005-0000-0000-0000DFD80000}"/>
    <cellStyle name="Normal 9 5 6 3 3" xfId="55522" xr:uid="{00000000-0005-0000-0000-0000E0D80000}"/>
    <cellStyle name="Normal 9 5 6 4" xfId="55523" xr:uid="{00000000-0005-0000-0000-0000E1D80000}"/>
    <cellStyle name="Normal 9 5 6 4 2" xfId="55524" xr:uid="{00000000-0005-0000-0000-0000E2D80000}"/>
    <cellStyle name="Normal 9 5 6 5" xfId="55525" xr:uid="{00000000-0005-0000-0000-0000E3D80000}"/>
    <cellStyle name="Normal 9 5 7" xfId="55526" xr:uid="{00000000-0005-0000-0000-0000E4D80000}"/>
    <cellStyle name="Normal 9 5 7 2" xfId="55527" xr:uid="{00000000-0005-0000-0000-0000E5D80000}"/>
    <cellStyle name="Normal 9 5 7 2 2" xfId="55528" xr:uid="{00000000-0005-0000-0000-0000E6D80000}"/>
    <cellStyle name="Normal 9 5 7 2 2 2" xfId="55529" xr:uid="{00000000-0005-0000-0000-0000E7D80000}"/>
    <cellStyle name="Normal 9 5 7 2 3" xfId="55530" xr:uid="{00000000-0005-0000-0000-0000E8D80000}"/>
    <cellStyle name="Normal 9 5 7 3" xfId="55531" xr:uid="{00000000-0005-0000-0000-0000E9D80000}"/>
    <cellStyle name="Normal 9 5 7 3 2" xfId="55532" xr:uid="{00000000-0005-0000-0000-0000EAD80000}"/>
    <cellStyle name="Normal 9 5 7 4" xfId="55533" xr:uid="{00000000-0005-0000-0000-0000EBD80000}"/>
    <cellStyle name="Normal 9 5 8" xfId="55534" xr:uid="{00000000-0005-0000-0000-0000ECD80000}"/>
    <cellStyle name="Normal 9 5 8 2" xfId="55535" xr:uid="{00000000-0005-0000-0000-0000EDD80000}"/>
    <cellStyle name="Normal 9 5 8 2 2" xfId="55536" xr:uid="{00000000-0005-0000-0000-0000EED80000}"/>
    <cellStyle name="Normal 9 5 8 3" xfId="55537" xr:uid="{00000000-0005-0000-0000-0000EFD80000}"/>
    <cellStyle name="Normal 9 5 9" xfId="55538" xr:uid="{00000000-0005-0000-0000-0000F0D80000}"/>
    <cellStyle name="Normal 9 5 9 2" xfId="55539" xr:uid="{00000000-0005-0000-0000-0000F1D80000}"/>
    <cellStyle name="Normal 9 5 9 2 2" xfId="55540" xr:uid="{00000000-0005-0000-0000-0000F2D80000}"/>
    <cellStyle name="Normal 9 5 9 3" xfId="55541" xr:uid="{00000000-0005-0000-0000-0000F3D80000}"/>
    <cellStyle name="Normal 9 6" xfId="55542" xr:uid="{00000000-0005-0000-0000-0000F4D80000}"/>
    <cellStyle name="Normal 9 6 10" xfId="55543" xr:uid="{00000000-0005-0000-0000-0000F5D80000}"/>
    <cellStyle name="Normal 9 6 10 2" xfId="55544" xr:uid="{00000000-0005-0000-0000-0000F6D80000}"/>
    <cellStyle name="Normal 9 6 11" xfId="55545" xr:uid="{00000000-0005-0000-0000-0000F7D80000}"/>
    <cellStyle name="Normal 9 6 2" xfId="55546" xr:uid="{00000000-0005-0000-0000-0000F8D80000}"/>
    <cellStyle name="Normal 9 6 2 2" xfId="55547" xr:uid="{00000000-0005-0000-0000-0000F9D80000}"/>
    <cellStyle name="Normal 9 6 2 2 2" xfId="55548" xr:uid="{00000000-0005-0000-0000-0000FAD80000}"/>
    <cellStyle name="Normal 9 6 2 2 2 2" xfId="55549" xr:uid="{00000000-0005-0000-0000-0000FBD80000}"/>
    <cellStyle name="Normal 9 6 2 2 2 2 2" xfId="55550" xr:uid="{00000000-0005-0000-0000-0000FCD80000}"/>
    <cellStyle name="Normal 9 6 2 2 2 2 2 2" xfId="55551" xr:uid="{00000000-0005-0000-0000-0000FDD80000}"/>
    <cellStyle name="Normal 9 6 2 2 2 2 3" xfId="55552" xr:uid="{00000000-0005-0000-0000-0000FED80000}"/>
    <cellStyle name="Normal 9 6 2 2 2 3" xfId="55553" xr:uid="{00000000-0005-0000-0000-0000FFD80000}"/>
    <cellStyle name="Normal 9 6 2 2 2 3 2" xfId="55554" xr:uid="{00000000-0005-0000-0000-000000D90000}"/>
    <cellStyle name="Normal 9 6 2 2 2 3 2 2" xfId="55555" xr:uid="{00000000-0005-0000-0000-000001D90000}"/>
    <cellStyle name="Normal 9 6 2 2 2 3 3" xfId="55556" xr:uid="{00000000-0005-0000-0000-000002D90000}"/>
    <cellStyle name="Normal 9 6 2 2 2 4" xfId="55557" xr:uid="{00000000-0005-0000-0000-000003D90000}"/>
    <cellStyle name="Normal 9 6 2 2 2 4 2" xfId="55558" xr:uid="{00000000-0005-0000-0000-000004D90000}"/>
    <cellStyle name="Normal 9 6 2 2 2 5" xfId="55559" xr:uid="{00000000-0005-0000-0000-000005D90000}"/>
    <cellStyle name="Normal 9 6 2 2 3" xfId="55560" xr:uid="{00000000-0005-0000-0000-000006D90000}"/>
    <cellStyle name="Normal 9 6 2 2 3 2" xfId="55561" xr:uid="{00000000-0005-0000-0000-000007D90000}"/>
    <cellStyle name="Normal 9 6 2 2 3 2 2" xfId="55562" xr:uid="{00000000-0005-0000-0000-000008D90000}"/>
    <cellStyle name="Normal 9 6 2 2 3 3" xfId="55563" xr:uid="{00000000-0005-0000-0000-000009D90000}"/>
    <cellStyle name="Normal 9 6 2 2 4" xfId="55564" xr:uid="{00000000-0005-0000-0000-00000AD90000}"/>
    <cellStyle name="Normal 9 6 2 2 4 2" xfId="55565" xr:uid="{00000000-0005-0000-0000-00000BD90000}"/>
    <cellStyle name="Normal 9 6 2 2 4 2 2" xfId="55566" xr:uid="{00000000-0005-0000-0000-00000CD90000}"/>
    <cellStyle name="Normal 9 6 2 2 4 3" xfId="55567" xr:uid="{00000000-0005-0000-0000-00000DD90000}"/>
    <cellStyle name="Normal 9 6 2 2 5" xfId="55568" xr:uid="{00000000-0005-0000-0000-00000ED90000}"/>
    <cellStyle name="Normal 9 6 2 2 5 2" xfId="55569" xr:uid="{00000000-0005-0000-0000-00000FD90000}"/>
    <cellStyle name="Normal 9 6 2 2 6" xfId="55570" xr:uid="{00000000-0005-0000-0000-000010D90000}"/>
    <cellStyle name="Normal 9 6 2 2 6 2" xfId="55571" xr:uid="{00000000-0005-0000-0000-000011D90000}"/>
    <cellStyle name="Normal 9 6 2 2 7" xfId="55572" xr:uid="{00000000-0005-0000-0000-000012D90000}"/>
    <cellStyle name="Normal 9 6 2 3" xfId="55573" xr:uid="{00000000-0005-0000-0000-000013D90000}"/>
    <cellStyle name="Normal 9 6 2 3 2" xfId="55574" xr:uid="{00000000-0005-0000-0000-000014D90000}"/>
    <cellStyle name="Normal 9 6 2 3 2 2" xfId="55575" xr:uid="{00000000-0005-0000-0000-000015D90000}"/>
    <cellStyle name="Normal 9 6 2 3 2 2 2" xfId="55576" xr:uid="{00000000-0005-0000-0000-000016D90000}"/>
    <cellStyle name="Normal 9 6 2 3 2 3" xfId="55577" xr:uid="{00000000-0005-0000-0000-000017D90000}"/>
    <cellStyle name="Normal 9 6 2 3 3" xfId="55578" xr:uid="{00000000-0005-0000-0000-000018D90000}"/>
    <cellStyle name="Normal 9 6 2 3 3 2" xfId="55579" xr:uid="{00000000-0005-0000-0000-000019D90000}"/>
    <cellStyle name="Normal 9 6 2 3 3 2 2" xfId="55580" xr:uid="{00000000-0005-0000-0000-00001AD90000}"/>
    <cellStyle name="Normal 9 6 2 3 3 3" xfId="55581" xr:uid="{00000000-0005-0000-0000-00001BD90000}"/>
    <cellStyle name="Normal 9 6 2 3 4" xfId="55582" xr:uid="{00000000-0005-0000-0000-00001CD90000}"/>
    <cellStyle name="Normal 9 6 2 3 4 2" xfId="55583" xr:uid="{00000000-0005-0000-0000-00001DD90000}"/>
    <cellStyle name="Normal 9 6 2 3 5" xfId="55584" xr:uid="{00000000-0005-0000-0000-00001ED90000}"/>
    <cellStyle name="Normal 9 6 2 4" xfId="55585" xr:uid="{00000000-0005-0000-0000-00001FD90000}"/>
    <cellStyle name="Normal 9 6 2 4 2" xfId="55586" xr:uid="{00000000-0005-0000-0000-000020D90000}"/>
    <cellStyle name="Normal 9 6 2 4 2 2" xfId="55587" xr:uid="{00000000-0005-0000-0000-000021D90000}"/>
    <cellStyle name="Normal 9 6 2 4 3" xfId="55588" xr:uid="{00000000-0005-0000-0000-000022D90000}"/>
    <cellStyle name="Normal 9 6 2 5" xfId="55589" xr:uid="{00000000-0005-0000-0000-000023D90000}"/>
    <cellStyle name="Normal 9 6 2 5 2" xfId="55590" xr:uid="{00000000-0005-0000-0000-000024D90000}"/>
    <cellStyle name="Normal 9 6 2 5 2 2" xfId="55591" xr:uid="{00000000-0005-0000-0000-000025D90000}"/>
    <cellStyle name="Normal 9 6 2 5 3" xfId="55592" xr:uid="{00000000-0005-0000-0000-000026D90000}"/>
    <cellStyle name="Normal 9 6 2 6" xfId="55593" xr:uid="{00000000-0005-0000-0000-000027D90000}"/>
    <cellStyle name="Normal 9 6 2 6 2" xfId="55594" xr:uid="{00000000-0005-0000-0000-000028D90000}"/>
    <cellStyle name="Normal 9 6 2 7" xfId="55595" xr:uid="{00000000-0005-0000-0000-000029D90000}"/>
    <cellStyle name="Normal 9 6 2 7 2" xfId="55596" xr:uid="{00000000-0005-0000-0000-00002AD90000}"/>
    <cellStyle name="Normal 9 6 2 8" xfId="55597" xr:uid="{00000000-0005-0000-0000-00002BD90000}"/>
    <cellStyle name="Normal 9 6 3" xfId="55598" xr:uid="{00000000-0005-0000-0000-00002CD90000}"/>
    <cellStyle name="Normal 9 6 3 2" xfId="55599" xr:uid="{00000000-0005-0000-0000-00002DD90000}"/>
    <cellStyle name="Normal 9 6 3 2 2" xfId="55600" xr:uid="{00000000-0005-0000-0000-00002ED90000}"/>
    <cellStyle name="Normal 9 6 3 2 2 2" xfId="55601" xr:uid="{00000000-0005-0000-0000-00002FD90000}"/>
    <cellStyle name="Normal 9 6 3 2 2 2 2" xfId="55602" xr:uid="{00000000-0005-0000-0000-000030D90000}"/>
    <cellStyle name="Normal 9 6 3 2 2 3" xfId="55603" xr:uid="{00000000-0005-0000-0000-000031D90000}"/>
    <cellStyle name="Normal 9 6 3 2 3" xfId="55604" xr:uid="{00000000-0005-0000-0000-000032D90000}"/>
    <cellStyle name="Normal 9 6 3 2 3 2" xfId="55605" xr:uid="{00000000-0005-0000-0000-000033D90000}"/>
    <cellStyle name="Normal 9 6 3 2 3 2 2" xfId="55606" xr:uid="{00000000-0005-0000-0000-000034D90000}"/>
    <cellStyle name="Normal 9 6 3 2 3 3" xfId="55607" xr:uid="{00000000-0005-0000-0000-000035D90000}"/>
    <cellStyle name="Normal 9 6 3 2 4" xfId="55608" xr:uid="{00000000-0005-0000-0000-000036D90000}"/>
    <cellStyle name="Normal 9 6 3 2 4 2" xfId="55609" xr:uid="{00000000-0005-0000-0000-000037D90000}"/>
    <cellStyle name="Normal 9 6 3 2 5" xfId="55610" xr:uid="{00000000-0005-0000-0000-000038D90000}"/>
    <cellStyle name="Normal 9 6 3 3" xfId="55611" xr:uid="{00000000-0005-0000-0000-000039D90000}"/>
    <cellStyle name="Normal 9 6 3 3 2" xfId="55612" xr:uid="{00000000-0005-0000-0000-00003AD90000}"/>
    <cellStyle name="Normal 9 6 3 3 2 2" xfId="55613" xr:uid="{00000000-0005-0000-0000-00003BD90000}"/>
    <cellStyle name="Normal 9 6 3 3 3" xfId="55614" xr:uid="{00000000-0005-0000-0000-00003CD90000}"/>
    <cellStyle name="Normal 9 6 3 4" xfId="55615" xr:uid="{00000000-0005-0000-0000-00003DD90000}"/>
    <cellStyle name="Normal 9 6 3 4 2" xfId="55616" xr:uid="{00000000-0005-0000-0000-00003ED90000}"/>
    <cellStyle name="Normal 9 6 3 4 2 2" xfId="55617" xr:uid="{00000000-0005-0000-0000-00003FD90000}"/>
    <cellStyle name="Normal 9 6 3 4 3" xfId="55618" xr:uid="{00000000-0005-0000-0000-000040D90000}"/>
    <cellStyle name="Normal 9 6 3 5" xfId="55619" xr:uid="{00000000-0005-0000-0000-000041D90000}"/>
    <cellStyle name="Normal 9 6 3 5 2" xfId="55620" xr:uid="{00000000-0005-0000-0000-000042D90000}"/>
    <cellStyle name="Normal 9 6 3 6" xfId="55621" xr:uid="{00000000-0005-0000-0000-000043D90000}"/>
    <cellStyle name="Normal 9 6 3 6 2" xfId="55622" xr:uid="{00000000-0005-0000-0000-000044D90000}"/>
    <cellStyle name="Normal 9 6 3 7" xfId="55623" xr:uid="{00000000-0005-0000-0000-000045D90000}"/>
    <cellStyle name="Normal 9 6 4" xfId="55624" xr:uid="{00000000-0005-0000-0000-000046D90000}"/>
    <cellStyle name="Normal 9 6 4 2" xfId="55625" xr:uid="{00000000-0005-0000-0000-000047D90000}"/>
    <cellStyle name="Normal 9 6 4 2 2" xfId="55626" xr:uid="{00000000-0005-0000-0000-000048D90000}"/>
    <cellStyle name="Normal 9 6 4 2 2 2" xfId="55627" xr:uid="{00000000-0005-0000-0000-000049D90000}"/>
    <cellStyle name="Normal 9 6 4 2 2 2 2" xfId="55628" xr:uid="{00000000-0005-0000-0000-00004AD90000}"/>
    <cellStyle name="Normal 9 6 4 2 2 3" xfId="55629" xr:uid="{00000000-0005-0000-0000-00004BD90000}"/>
    <cellStyle name="Normal 9 6 4 2 3" xfId="55630" xr:uid="{00000000-0005-0000-0000-00004CD90000}"/>
    <cellStyle name="Normal 9 6 4 2 3 2" xfId="55631" xr:uid="{00000000-0005-0000-0000-00004DD90000}"/>
    <cellStyle name="Normal 9 6 4 2 3 2 2" xfId="55632" xr:uid="{00000000-0005-0000-0000-00004ED90000}"/>
    <cellStyle name="Normal 9 6 4 2 3 3" xfId="55633" xr:uid="{00000000-0005-0000-0000-00004FD90000}"/>
    <cellStyle name="Normal 9 6 4 2 4" xfId="55634" xr:uid="{00000000-0005-0000-0000-000050D90000}"/>
    <cellStyle name="Normal 9 6 4 2 4 2" xfId="55635" xr:uid="{00000000-0005-0000-0000-000051D90000}"/>
    <cellStyle name="Normal 9 6 4 2 5" xfId="55636" xr:uid="{00000000-0005-0000-0000-000052D90000}"/>
    <cellStyle name="Normal 9 6 4 3" xfId="55637" xr:uid="{00000000-0005-0000-0000-000053D90000}"/>
    <cellStyle name="Normal 9 6 4 3 2" xfId="55638" xr:uid="{00000000-0005-0000-0000-000054D90000}"/>
    <cellStyle name="Normal 9 6 4 3 2 2" xfId="55639" xr:uid="{00000000-0005-0000-0000-000055D90000}"/>
    <cellStyle name="Normal 9 6 4 3 3" xfId="55640" xr:uid="{00000000-0005-0000-0000-000056D90000}"/>
    <cellStyle name="Normal 9 6 4 4" xfId="55641" xr:uid="{00000000-0005-0000-0000-000057D90000}"/>
    <cellStyle name="Normal 9 6 4 4 2" xfId="55642" xr:uid="{00000000-0005-0000-0000-000058D90000}"/>
    <cellStyle name="Normal 9 6 4 4 2 2" xfId="55643" xr:uid="{00000000-0005-0000-0000-000059D90000}"/>
    <cellStyle name="Normal 9 6 4 4 3" xfId="55644" xr:uid="{00000000-0005-0000-0000-00005AD90000}"/>
    <cellStyle name="Normal 9 6 4 5" xfId="55645" xr:uid="{00000000-0005-0000-0000-00005BD90000}"/>
    <cellStyle name="Normal 9 6 4 5 2" xfId="55646" xr:uid="{00000000-0005-0000-0000-00005CD90000}"/>
    <cellStyle name="Normal 9 6 4 6" xfId="55647" xr:uid="{00000000-0005-0000-0000-00005DD90000}"/>
    <cellStyle name="Normal 9 6 4 6 2" xfId="55648" xr:uid="{00000000-0005-0000-0000-00005ED90000}"/>
    <cellStyle name="Normal 9 6 4 7" xfId="55649" xr:uid="{00000000-0005-0000-0000-00005FD90000}"/>
    <cellStyle name="Normal 9 6 5" xfId="55650" xr:uid="{00000000-0005-0000-0000-000060D90000}"/>
    <cellStyle name="Normal 9 6 5 2" xfId="55651" xr:uid="{00000000-0005-0000-0000-000061D90000}"/>
    <cellStyle name="Normal 9 6 5 2 2" xfId="55652" xr:uid="{00000000-0005-0000-0000-000062D90000}"/>
    <cellStyle name="Normal 9 6 5 2 2 2" xfId="55653" xr:uid="{00000000-0005-0000-0000-000063D90000}"/>
    <cellStyle name="Normal 9 6 5 2 3" xfId="55654" xr:uid="{00000000-0005-0000-0000-000064D90000}"/>
    <cellStyle name="Normal 9 6 5 3" xfId="55655" xr:uid="{00000000-0005-0000-0000-000065D90000}"/>
    <cellStyle name="Normal 9 6 5 3 2" xfId="55656" xr:uid="{00000000-0005-0000-0000-000066D90000}"/>
    <cellStyle name="Normal 9 6 5 3 2 2" xfId="55657" xr:uid="{00000000-0005-0000-0000-000067D90000}"/>
    <cellStyle name="Normal 9 6 5 3 3" xfId="55658" xr:uid="{00000000-0005-0000-0000-000068D90000}"/>
    <cellStyle name="Normal 9 6 5 4" xfId="55659" xr:uid="{00000000-0005-0000-0000-000069D90000}"/>
    <cellStyle name="Normal 9 6 5 4 2" xfId="55660" xr:uid="{00000000-0005-0000-0000-00006AD90000}"/>
    <cellStyle name="Normal 9 6 5 5" xfId="55661" xr:uid="{00000000-0005-0000-0000-00006BD90000}"/>
    <cellStyle name="Normal 9 6 6" xfId="55662" xr:uid="{00000000-0005-0000-0000-00006CD90000}"/>
    <cellStyle name="Normal 9 6 6 2" xfId="55663" xr:uid="{00000000-0005-0000-0000-00006DD90000}"/>
    <cellStyle name="Normal 9 6 6 2 2" xfId="55664" xr:uid="{00000000-0005-0000-0000-00006ED90000}"/>
    <cellStyle name="Normal 9 6 6 2 2 2" xfId="55665" xr:uid="{00000000-0005-0000-0000-00006FD90000}"/>
    <cellStyle name="Normal 9 6 6 2 3" xfId="55666" xr:uid="{00000000-0005-0000-0000-000070D90000}"/>
    <cellStyle name="Normal 9 6 6 3" xfId="55667" xr:uid="{00000000-0005-0000-0000-000071D90000}"/>
    <cellStyle name="Normal 9 6 6 3 2" xfId="55668" xr:uid="{00000000-0005-0000-0000-000072D90000}"/>
    <cellStyle name="Normal 9 6 6 4" xfId="55669" xr:uid="{00000000-0005-0000-0000-000073D90000}"/>
    <cellStyle name="Normal 9 6 7" xfId="55670" xr:uid="{00000000-0005-0000-0000-000074D90000}"/>
    <cellStyle name="Normal 9 6 7 2" xfId="55671" xr:uid="{00000000-0005-0000-0000-000075D90000}"/>
    <cellStyle name="Normal 9 6 7 2 2" xfId="55672" xr:uid="{00000000-0005-0000-0000-000076D90000}"/>
    <cellStyle name="Normal 9 6 7 3" xfId="55673" xr:uid="{00000000-0005-0000-0000-000077D90000}"/>
    <cellStyle name="Normal 9 6 8" xfId="55674" xr:uid="{00000000-0005-0000-0000-000078D90000}"/>
    <cellStyle name="Normal 9 6 8 2" xfId="55675" xr:uid="{00000000-0005-0000-0000-000079D90000}"/>
    <cellStyle name="Normal 9 6 8 2 2" xfId="55676" xr:uid="{00000000-0005-0000-0000-00007AD90000}"/>
    <cellStyle name="Normal 9 6 8 3" xfId="55677" xr:uid="{00000000-0005-0000-0000-00007BD90000}"/>
    <cellStyle name="Normal 9 6 9" xfId="55678" xr:uid="{00000000-0005-0000-0000-00007CD90000}"/>
    <cellStyle name="Normal 9 6 9 2" xfId="55679" xr:uid="{00000000-0005-0000-0000-00007DD90000}"/>
    <cellStyle name="Normal 9 7" xfId="55680" xr:uid="{00000000-0005-0000-0000-00007ED90000}"/>
    <cellStyle name="Normal 9 7 10" xfId="55681" xr:uid="{00000000-0005-0000-0000-00007FD90000}"/>
    <cellStyle name="Normal 9 7 10 2" xfId="55682" xr:uid="{00000000-0005-0000-0000-000080D90000}"/>
    <cellStyle name="Normal 9 7 11" xfId="55683" xr:uid="{00000000-0005-0000-0000-000081D90000}"/>
    <cellStyle name="Normal 9 7 2" xfId="55684" xr:uid="{00000000-0005-0000-0000-000082D90000}"/>
    <cellStyle name="Normal 9 7 2 2" xfId="55685" xr:uid="{00000000-0005-0000-0000-000083D90000}"/>
    <cellStyle name="Normal 9 7 2 2 2" xfId="55686" xr:uid="{00000000-0005-0000-0000-000084D90000}"/>
    <cellStyle name="Normal 9 7 2 2 2 2" xfId="55687" xr:uid="{00000000-0005-0000-0000-000085D90000}"/>
    <cellStyle name="Normal 9 7 2 2 2 2 2" xfId="55688" xr:uid="{00000000-0005-0000-0000-000086D90000}"/>
    <cellStyle name="Normal 9 7 2 2 2 2 2 2" xfId="55689" xr:uid="{00000000-0005-0000-0000-000087D90000}"/>
    <cellStyle name="Normal 9 7 2 2 2 2 3" xfId="55690" xr:uid="{00000000-0005-0000-0000-000088D90000}"/>
    <cellStyle name="Normal 9 7 2 2 2 3" xfId="55691" xr:uid="{00000000-0005-0000-0000-000089D90000}"/>
    <cellStyle name="Normal 9 7 2 2 2 3 2" xfId="55692" xr:uid="{00000000-0005-0000-0000-00008AD90000}"/>
    <cellStyle name="Normal 9 7 2 2 2 3 2 2" xfId="55693" xr:uid="{00000000-0005-0000-0000-00008BD90000}"/>
    <cellStyle name="Normal 9 7 2 2 2 3 3" xfId="55694" xr:uid="{00000000-0005-0000-0000-00008CD90000}"/>
    <cellStyle name="Normal 9 7 2 2 2 4" xfId="55695" xr:uid="{00000000-0005-0000-0000-00008DD90000}"/>
    <cellStyle name="Normal 9 7 2 2 2 4 2" xfId="55696" xr:uid="{00000000-0005-0000-0000-00008ED90000}"/>
    <cellStyle name="Normal 9 7 2 2 2 5" xfId="55697" xr:uid="{00000000-0005-0000-0000-00008FD90000}"/>
    <cellStyle name="Normal 9 7 2 2 3" xfId="55698" xr:uid="{00000000-0005-0000-0000-000090D90000}"/>
    <cellStyle name="Normal 9 7 2 2 3 2" xfId="55699" xr:uid="{00000000-0005-0000-0000-000091D90000}"/>
    <cellStyle name="Normal 9 7 2 2 3 2 2" xfId="55700" xr:uid="{00000000-0005-0000-0000-000092D90000}"/>
    <cellStyle name="Normal 9 7 2 2 3 3" xfId="55701" xr:uid="{00000000-0005-0000-0000-000093D90000}"/>
    <cellStyle name="Normal 9 7 2 2 4" xfId="55702" xr:uid="{00000000-0005-0000-0000-000094D90000}"/>
    <cellStyle name="Normal 9 7 2 2 4 2" xfId="55703" xr:uid="{00000000-0005-0000-0000-000095D90000}"/>
    <cellStyle name="Normal 9 7 2 2 4 2 2" xfId="55704" xr:uid="{00000000-0005-0000-0000-000096D90000}"/>
    <cellStyle name="Normal 9 7 2 2 4 3" xfId="55705" xr:uid="{00000000-0005-0000-0000-000097D90000}"/>
    <cellStyle name="Normal 9 7 2 2 5" xfId="55706" xr:uid="{00000000-0005-0000-0000-000098D90000}"/>
    <cellStyle name="Normal 9 7 2 2 5 2" xfId="55707" xr:uid="{00000000-0005-0000-0000-000099D90000}"/>
    <cellStyle name="Normal 9 7 2 2 6" xfId="55708" xr:uid="{00000000-0005-0000-0000-00009AD90000}"/>
    <cellStyle name="Normal 9 7 2 2 6 2" xfId="55709" xr:uid="{00000000-0005-0000-0000-00009BD90000}"/>
    <cellStyle name="Normal 9 7 2 2 7" xfId="55710" xr:uid="{00000000-0005-0000-0000-00009CD90000}"/>
    <cellStyle name="Normal 9 7 2 3" xfId="55711" xr:uid="{00000000-0005-0000-0000-00009DD90000}"/>
    <cellStyle name="Normal 9 7 2 3 2" xfId="55712" xr:uid="{00000000-0005-0000-0000-00009ED90000}"/>
    <cellStyle name="Normal 9 7 2 3 2 2" xfId="55713" xr:uid="{00000000-0005-0000-0000-00009FD90000}"/>
    <cellStyle name="Normal 9 7 2 3 2 2 2" xfId="55714" xr:uid="{00000000-0005-0000-0000-0000A0D90000}"/>
    <cellStyle name="Normal 9 7 2 3 2 3" xfId="55715" xr:uid="{00000000-0005-0000-0000-0000A1D90000}"/>
    <cellStyle name="Normal 9 7 2 3 3" xfId="55716" xr:uid="{00000000-0005-0000-0000-0000A2D90000}"/>
    <cellStyle name="Normal 9 7 2 3 3 2" xfId="55717" xr:uid="{00000000-0005-0000-0000-0000A3D90000}"/>
    <cellStyle name="Normal 9 7 2 3 3 2 2" xfId="55718" xr:uid="{00000000-0005-0000-0000-0000A4D90000}"/>
    <cellStyle name="Normal 9 7 2 3 3 3" xfId="55719" xr:uid="{00000000-0005-0000-0000-0000A5D90000}"/>
    <cellStyle name="Normal 9 7 2 3 4" xfId="55720" xr:uid="{00000000-0005-0000-0000-0000A6D90000}"/>
    <cellStyle name="Normal 9 7 2 3 4 2" xfId="55721" xr:uid="{00000000-0005-0000-0000-0000A7D90000}"/>
    <cellStyle name="Normal 9 7 2 3 5" xfId="55722" xr:uid="{00000000-0005-0000-0000-0000A8D90000}"/>
    <cellStyle name="Normal 9 7 2 4" xfId="55723" xr:uid="{00000000-0005-0000-0000-0000A9D90000}"/>
    <cellStyle name="Normal 9 7 2 4 2" xfId="55724" xr:uid="{00000000-0005-0000-0000-0000AAD90000}"/>
    <cellStyle name="Normal 9 7 2 4 2 2" xfId="55725" xr:uid="{00000000-0005-0000-0000-0000ABD90000}"/>
    <cellStyle name="Normal 9 7 2 4 3" xfId="55726" xr:uid="{00000000-0005-0000-0000-0000ACD90000}"/>
    <cellStyle name="Normal 9 7 2 5" xfId="55727" xr:uid="{00000000-0005-0000-0000-0000ADD90000}"/>
    <cellStyle name="Normal 9 7 2 5 2" xfId="55728" xr:uid="{00000000-0005-0000-0000-0000AED90000}"/>
    <cellStyle name="Normal 9 7 2 5 2 2" xfId="55729" xr:uid="{00000000-0005-0000-0000-0000AFD90000}"/>
    <cellStyle name="Normal 9 7 2 5 3" xfId="55730" xr:uid="{00000000-0005-0000-0000-0000B0D90000}"/>
    <cellStyle name="Normal 9 7 2 6" xfId="55731" xr:uid="{00000000-0005-0000-0000-0000B1D90000}"/>
    <cellStyle name="Normal 9 7 2 6 2" xfId="55732" xr:uid="{00000000-0005-0000-0000-0000B2D90000}"/>
    <cellStyle name="Normal 9 7 2 7" xfId="55733" xr:uid="{00000000-0005-0000-0000-0000B3D90000}"/>
    <cellStyle name="Normal 9 7 2 7 2" xfId="55734" xr:uid="{00000000-0005-0000-0000-0000B4D90000}"/>
    <cellStyle name="Normal 9 7 2 8" xfId="55735" xr:uid="{00000000-0005-0000-0000-0000B5D90000}"/>
    <cellStyle name="Normal 9 7 3" xfId="55736" xr:uid="{00000000-0005-0000-0000-0000B6D90000}"/>
    <cellStyle name="Normal 9 7 3 2" xfId="55737" xr:uid="{00000000-0005-0000-0000-0000B7D90000}"/>
    <cellStyle name="Normal 9 7 3 2 2" xfId="55738" xr:uid="{00000000-0005-0000-0000-0000B8D90000}"/>
    <cellStyle name="Normal 9 7 3 2 2 2" xfId="55739" xr:uid="{00000000-0005-0000-0000-0000B9D90000}"/>
    <cellStyle name="Normal 9 7 3 2 2 2 2" xfId="55740" xr:uid="{00000000-0005-0000-0000-0000BAD90000}"/>
    <cellStyle name="Normal 9 7 3 2 2 3" xfId="55741" xr:uid="{00000000-0005-0000-0000-0000BBD90000}"/>
    <cellStyle name="Normal 9 7 3 2 3" xfId="55742" xr:uid="{00000000-0005-0000-0000-0000BCD90000}"/>
    <cellStyle name="Normal 9 7 3 2 3 2" xfId="55743" xr:uid="{00000000-0005-0000-0000-0000BDD90000}"/>
    <cellStyle name="Normal 9 7 3 2 3 2 2" xfId="55744" xr:uid="{00000000-0005-0000-0000-0000BED90000}"/>
    <cellStyle name="Normal 9 7 3 2 3 3" xfId="55745" xr:uid="{00000000-0005-0000-0000-0000BFD90000}"/>
    <cellStyle name="Normal 9 7 3 2 4" xfId="55746" xr:uid="{00000000-0005-0000-0000-0000C0D90000}"/>
    <cellStyle name="Normal 9 7 3 2 4 2" xfId="55747" xr:uid="{00000000-0005-0000-0000-0000C1D90000}"/>
    <cellStyle name="Normal 9 7 3 2 5" xfId="55748" xr:uid="{00000000-0005-0000-0000-0000C2D90000}"/>
    <cellStyle name="Normal 9 7 3 3" xfId="55749" xr:uid="{00000000-0005-0000-0000-0000C3D90000}"/>
    <cellStyle name="Normal 9 7 3 3 2" xfId="55750" xr:uid="{00000000-0005-0000-0000-0000C4D90000}"/>
    <cellStyle name="Normal 9 7 3 3 2 2" xfId="55751" xr:uid="{00000000-0005-0000-0000-0000C5D90000}"/>
    <cellStyle name="Normal 9 7 3 3 3" xfId="55752" xr:uid="{00000000-0005-0000-0000-0000C6D90000}"/>
    <cellStyle name="Normal 9 7 3 4" xfId="55753" xr:uid="{00000000-0005-0000-0000-0000C7D90000}"/>
    <cellStyle name="Normal 9 7 3 4 2" xfId="55754" xr:uid="{00000000-0005-0000-0000-0000C8D90000}"/>
    <cellStyle name="Normal 9 7 3 4 2 2" xfId="55755" xr:uid="{00000000-0005-0000-0000-0000C9D90000}"/>
    <cellStyle name="Normal 9 7 3 4 3" xfId="55756" xr:uid="{00000000-0005-0000-0000-0000CAD90000}"/>
    <cellStyle name="Normal 9 7 3 5" xfId="55757" xr:uid="{00000000-0005-0000-0000-0000CBD90000}"/>
    <cellStyle name="Normal 9 7 3 5 2" xfId="55758" xr:uid="{00000000-0005-0000-0000-0000CCD90000}"/>
    <cellStyle name="Normal 9 7 3 6" xfId="55759" xr:uid="{00000000-0005-0000-0000-0000CDD90000}"/>
    <cellStyle name="Normal 9 7 3 6 2" xfId="55760" xr:uid="{00000000-0005-0000-0000-0000CED90000}"/>
    <cellStyle name="Normal 9 7 3 7" xfId="55761" xr:uid="{00000000-0005-0000-0000-0000CFD90000}"/>
    <cellStyle name="Normal 9 7 4" xfId="55762" xr:uid="{00000000-0005-0000-0000-0000D0D90000}"/>
    <cellStyle name="Normal 9 7 4 2" xfId="55763" xr:uid="{00000000-0005-0000-0000-0000D1D90000}"/>
    <cellStyle name="Normal 9 7 4 2 2" xfId="55764" xr:uid="{00000000-0005-0000-0000-0000D2D90000}"/>
    <cellStyle name="Normal 9 7 4 2 2 2" xfId="55765" xr:uid="{00000000-0005-0000-0000-0000D3D90000}"/>
    <cellStyle name="Normal 9 7 4 2 2 2 2" xfId="55766" xr:uid="{00000000-0005-0000-0000-0000D4D90000}"/>
    <cellStyle name="Normal 9 7 4 2 2 3" xfId="55767" xr:uid="{00000000-0005-0000-0000-0000D5D90000}"/>
    <cellStyle name="Normal 9 7 4 2 3" xfId="55768" xr:uid="{00000000-0005-0000-0000-0000D6D90000}"/>
    <cellStyle name="Normal 9 7 4 2 3 2" xfId="55769" xr:uid="{00000000-0005-0000-0000-0000D7D90000}"/>
    <cellStyle name="Normal 9 7 4 2 3 2 2" xfId="55770" xr:uid="{00000000-0005-0000-0000-0000D8D90000}"/>
    <cellStyle name="Normal 9 7 4 2 3 3" xfId="55771" xr:uid="{00000000-0005-0000-0000-0000D9D90000}"/>
    <cellStyle name="Normal 9 7 4 2 4" xfId="55772" xr:uid="{00000000-0005-0000-0000-0000DAD90000}"/>
    <cellStyle name="Normal 9 7 4 2 4 2" xfId="55773" xr:uid="{00000000-0005-0000-0000-0000DBD90000}"/>
    <cellStyle name="Normal 9 7 4 2 5" xfId="55774" xr:uid="{00000000-0005-0000-0000-0000DCD90000}"/>
    <cellStyle name="Normal 9 7 4 3" xfId="55775" xr:uid="{00000000-0005-0000-0000-0000DDD90000}"/>
    <cellStyle name="Normal 9 7 4 3 2" xfId="55776" xr:uid="{00000000-0005-0000-0000-0000DED90000}"/>
    <cellStyle name="Normal 9 7 4 3 2 2" xfId="55777" xr:uid="{00000000-0005-0000-0000-0000DFD90000}"/>
    <cellStyle name="Normal 9 7 4 3 3" xfId="55778" xr:uid="{00000000-0005-0000-0000-0000E0D90000}"/>
    <cellStyle name="Normal 9 7 4 4" xfId="55779" xr:uid="{00000000-0005-0000-0000-0000E1D90000}"/>
    <cellStyle name="Normal 9 7 4 4 2" xfId="55780" xr:uid="{00000000-0005-0000-0000-0000E2D90000}"/>
    <cellStyle name="Normal 9 7 4 4 2 2" xfId="55781" xr:uid="{00000000-0005-0000-0000-0000E3D90000}"/>
    <cellStyle name="Normal 9 7 4 4 3" xfId="55782" xr:uid="{00000000-0005-0000-0000-0000E4D90000}"/>
    <cellStyle name="Normal 9 7 4 5" xfId="55783" xr:uid="{00000000-0005-0000-0000-0000E5D90000}"/>
    <cellStyle name="Normal 9 7 4 5 2" xfId="55784" xr:uid="{00000000-0005-0000-0000-0000E6D90000}"/>
    <cellStyle name="Normal 9 7 4 6" xfId="55785" xr:uid="{00000000-0005-0000-0000-0000E7D90000}"/>
    <cellStyle name="Normal 9 7 4 6 2" xfId="55786" xr:uid="{00000000-0005-0000-0000-0000E8D90000}"/>
    <cellStyle name="Normal 9 7 4 7" xfId="55787" xr:uid="{00000000-0005-0000-0000-0000E9D90000}"/>
    <cellStyle name="Normal 9 7 5" xfId="55788" xr:uid="{00000000-0005-0000-0000-0000EAD90000}"/>
    <cellStyle name="Normal 9 7 5 2" xfId="55789" xr:uid="{00000000-0005-0000-0000-0000EBD90000}"/>
    <cellStyle name="Normal 9 7 5 2 2" xfId="55790" xr:uid="{00000000-0005-0000-0000-0000ECD90000}"/>
    <cellStyle name="Normal 9 7 5 2 2 2" xfId="55791" xr:uid="{00000000-0005-0000-0000-0000EDD90000}"/>
    <cellStyle name="Normal 9 7 5 2 3" xfId="55792" xr:uid="{00000000-0005-0000-0000-0000EED90000}"/>
    <cellStyle name="Normal 9 7 5 3" xfId="55793" xr:uid="{00000000-0005-0000-0000-0000EFD90000}"/>
    <cellStyle name="Normal 9 7 5 3 2" xfId="55794" xr:uid="{00000000-0005-0000-0000-0000F0D90000}"/>
    <cellStyle name="Normal 9 7 5 3 2 2" xfId="55795" xr:uid="{00000000-0005-0000-0000-0000F1D90000}"/>
    <cellStyle name="Normal 9 7 5 3 3" xfId="55796" xr:uid="{00000000-0005-0000-0000-0000F2D90000}"/>
    <cellStyle name="Normal 9 7 5 4" xfId="55797" xr:uid="{00000000-0005-0000-0000-0000F3D90000}"/>
    <cellStyle name="Normal 9 7 5 4 2" xfId="55798" xr:uid="{00000000-0005-0000-0000-0000F4D90000}"/>
    <cellStyle name="Normal 9 7 5 5" xfId="55799" xr:uid="{00000000-0005-0000-0000-0000F5D90000}"/>
    <cellStyle name="Normal 9 7 6" xfId="55800" xr:uid="{00000000-0005-0000-0000-0000F6D90000}"/>
    <cellStyle name="Normal 9 7 6 2" xfId="55801" xr:uid="{00000000-0005-0000-0000-0000F7D90000}"/>
    <cellStyle name="Normal 9 7 6 2 2" xfId="55802" xr:uid="{00000000-0005-0000-0000-0000F8D90000}"/>
    <cellStyle name="Normal 9 7 6 2 2 2" xfId="55803" xr:uid="{00000000-0005-0000-0000-0000F9D90000}"/>
    <cellStyle name="Normal 9 7 6 2 3" xfId="55804" xr:uid="{00000000-0005-0000-0000-0000FAD90000}"/>
    <cellStyle name="Normal 9 7 6 3" xfId="55805" xr:uid="{00000000-0005-0000-0000-0000FBD90000}"/>
    <cellStyle name="Normal 9 7 6 3 2" xfId="55806" xr:uid="{00000000-0005-0000-0000-0000FCD90000}"/>
    <cellStyle name="Normal 9 7 6 4" xfId="55807" xr:uid="{00000000-0005-0000-0000-0000FDD90000}"/>
    <cellStyle name="Normal 9 7 7" xfId="55808" xr:uid="{00000000-0005-0000-0000-0000FED90000}"/>
    <cellStyle name="Normal 9 7 7 2" xfId="55809" xr:uid="{00000000-0005-0000-0000-0000FFD90000}"/>
    <cellStyle name="Normal 9 7 7 2 2" xfId="55810" xr:uid="{00000000-0005-0000-0000-000000DA0000}"/>
    <cellStyle name="Normal 9 7 7 3" xfId="55811" xr:uid="{00000000-0005-0000-0000-000001DA0000}"/>
    <cellStyle name="Normal 9 7 8" xfId="55812" xr:uid="{00000000-0005-0000-0000-000002DA0000}"/>
    <cellStyle name="Normal 9 7 8 2" xfId="55813" xr:uid="{00000000-0005-0000-0000-000003DA0000}"/>
    <cellStyle name="Normal 9 7 8 2 2" xfId="55814" xr:uid="{00000000-0005-0000-0000-000004DA0000}"/>
    <cellStyle name="Normal 9 7 8 3" xfId="55815" xr:uid="{00000000-0005-0000-0000-000005DA0000}"/>
    <cellStyle name="Normal 9 7 9" xfId="55816" xr:uid="{00000000-0005-0000-0000-000006DA0000}"/>
    <cellStyle name="Normal 9 7 9 2" xfId="55817" xr:uid="{00000000-0005-0000-0000-000007DA0000}"/>
    <cellStyle name="Normal 9 8" xfId="55818" xr:uid="{00000000-0005-0000-0000-000008DA0000}"/>
    <cellStyle name="Normal 9 8 10" xfId="55819" xr:uid="{00000000-0005-0000-0000-000009DA0000}"/>
    <cellStyle name="Normal 9 8 10 2" xfId="55820" xr:uid="{00000000-0005-0000-0000-00000ADA0000}"/>
    <cellStyle name="Normal 9 8 11" xfId="55821" xr:uid="{00000000-0005-0000-0000-00000BDA0000}"/>
    <cellStyle name="Normal 9 8 2" xfId="55822" xr:uid="{00000000-0005-0000-0000-00000CDA0000}"/>
    <cellStyle name="Normal 9 8 2 2" xfId="55823" xr:uid="{00000000-0005-0000-0000-00000DDA0000}"/>
    <cellStyle name="Normal 9 8 2 2 2" xfId="55824" xr:uid="{00000000-0005-0000-0000-00000EDA0000}"/>
    <cellStyle name="Normal 9 8 2 2 2 2" xfId="55825" xr:uid="{00000000-0005-0000-0000-00000FDA0000}"/>
    <cellStyle name="Normal 9 8 2 2 2 2 2" xfId="55826" xr:uid="{00000000-0005-0000-0000-000010DA0000}"/>
    <cellStyle name="Normal 9 8 2 2 2 2 2 2" xfId="55827" xr:uid="{00000000-0005-0000-0000-000011DA0000}"/>
    <cellStyle name="Normal 9 8 2 2 2 2 3" xfId="55828" xr:uid="{00000000-0005-0000-0000-000012DA0000}"/>
    <cellStyle name="Normal 9 8 2 2 2 3" xfId="55829" xr:uid="{00000000-0005-0000-0000-000013DA0000}"/>
    <cellStyle name="Normal 9 8 2 2 2 3 2" xfId="55830" xr:uid="{00000000-0005-0000-0000-000014DA0000}"/>
    <cellStyle name="Normal 9 8 2 2 2 3 2 2" xfId="55831" xr:uid="{00000000-0005-0000-0000-000015DA0000}"/>
    <cellStyle name="Normal 9 8 2 2 2 3 3" xfId="55832" xr:uid="{00000000-0005-0000-0000-000016DA0000}"/>
    <cellStyle name="Normal 9 8 2 2 2 4" xfId="55833" xr:uid="{00000000-0005-0000-0000-000017DA0000}"/>
    <cellStyle name="Normal 9 8 2 2 2 4 2" xfId="55834" xr:uid="{00000000-0005-0000-0000-000018DA0000}"/>
    <cellStyle name="Normal 9 8 2 2 2 5" xfId="55835" xr:uid="{00000000-0005-0000-0000-000019DA0000}"/>
    <cellStyle name="Normal 9 8 2 2 3" xfId="55836" xr:uid="{00000000-0005-0000-0000-00001ADA0000}"/>
    <cellStyle name="Normal 9 8 2 2 3 2" xfId="55837" xr:uid="{00000000-0005-0000-0000-00001BDA0000}"/>
    <cellStyle name="Normal 9 8 2 2 3 2 2" xfId="55838" xr:uid="{00000000-0005-0000-0000-00001CDA0000}"/>
    <cellStyle name="Normal 9 8 2 2 3 3" xfId="55839" xr:uid="{00000000-0005-0000-0000-00001DDA0000}"/>
    <cellStyle name="Normal 9 8 2 2 4" xfId="55840" xr:uid="{00000000-0005-0000-0000-00001EDA0000}"/>
    <cellStyle name="Normal 9 8 2 2 4 2" xfId="55841" xr:uid="{00000000-0005-0000-0000-00001FDA0000}"/>
    <cellStyle name="Normal 9 8 2 2 4 2 2" xfId="55842" xr:uid="{00000000-0005-0000-0000-000020DA0000}"/>
    <cellStyle name="Normal 9 8 2 2 4 3" xfId="55843" xr:uid="{00000000-0005-0000-0000-000021DA0000}"/>
    <cellStyle name="Normal 9 8 2 2 5" xfId="55844" xr:uid="{00000000-0005-0000-0000-000022DA0000}"/>
    <cellStyle name="Normal 9 8 2 2 5 2" xfId="55845" xr:uid="{00000000-0005-0000-0000-000023DA0000}"/>
    <cellStyle name="Normal 9 8 2 2 6" xfId="55846" xr:uid="{00000000-0005-0000-0000-000024DA0000}"/>
    <cellStyle name="Normal 9 8 2 2 6 2" xfId="55847" xr:uid="{00000000-0005-0000-0000-000025DA0000}"/>
    <cellStyle name="Normal 9 8 2 2 7" xfId="55848" xr:uid="{00000000-0005-0000-0000-000026DA0000}"/>
    <cellStyle name="Normal 9 8 2 3" xfId="55849" xr:uid="{00000000-0005-0000-0000-000027DA0000}"/>
    <cellStyle name="Normal 9 8 2 3 2" xfId="55850" xr:uid="{00000000-0005-0000-0000-000028DA0000}"/>
    <cellStyle name="Normal 9 8 2 3 2 2" xfId="55851" xr:uid="{00000000-0005-0000-0000-000029DA0000}"/>
    <cellStyle name="Normal 9 8 2 3 2 2 2" xfId="55852" xr:uid="{00000000-0005-0000-0000-00002ADA0000}"/>
    <cellStyle name="Normal 9 8 2 3 2 3" xfId="55853" xr:uid="{00000000-0005-0000-0000-00002BDA0000}"/>
    <cellStyle name="Normal 9 8 2 3 3" xfId="55854" xr:uid="{00000000-0005-0000-0000-00002CDA0000}"/>
    <cellStyle name="Normal 9 8 2 3 3 2" xfId="55855" xr:uid="{00000000-0005-0000-0000-00002DDA0000}"/>
    <cellStyle name="Normal 9 8 2 3 3 2 2" xfId="55856" xr:uid="{00000000-0005-0000-0000-00002EDA0000}"/>
    <cellStyle name="Normal 9 8 2 3 3 3" xfId="55857" xr:uid="{00000000-0005-0000-0000-00002FDA0000}"/>
    <cellStyle name="Normal 9 8 2 3 4" xfId="55858" xr:uid="{00000000-0005-0000-0000-000030DA0000}"/>
    <cellStyle name="Normal 9 8 2 3 4 2" xfId="55859" xr:uid="{00000000-0005-0000-0000-000031DA0000}"/>
    <cellStyle name="Normal 9 8 2 3 5" xfId="55860" xr:uid="{00000000-0005-0000-0000-000032DA0000}"/>
    <cellStyle name="Normal 9 8 2 4" xfId="55861" xr:uid="{00000000-0005-0000-0000-000033DA0000}"/>
    <cellStyle name="Normal 9 8 2 4 2" xfId="55862" xr:uid="{00000000-0005-0000-0000-000034DA0000}"/>
    <cellStyle name="Normal 9 8 2 4 2 2" xfId="55863" xr:uid="{00000000-0005-0000-0000-000035DA0000}"/>
    <cellStyle name="Normal 9 8 2 4 3" xfId="55864" xr:uid="{00000000-0005-0000-0000-000036DA0000}"/>
    <cellStyle name="Normal 9 8 2 5" xfId="55865" xr:uid="{00000000-0005-0000-0000-000037DA0000}"/>
    <cellStyle name="Normal 9 8 2 5 2" xfId="55866" xr:uid="{00000000-0005-0000-0000-000038DA0000}"/>
    <cellStyle name="Normal 9 8 2 5 2 2" xfId="55867" xr:uid="{00000000-0005-0000-0000-000039DA0000}"/>
    <cellStyle name="Normal 9 8 2 5 3" xfId="55868" xr:uid="{00000000-0005-0000-0000-00003ADA0000}"/>
    <cellStyle name="Normal 9 8 2 6" xfId="55869" xr:uid="{00000000-0005-0000-0000-00003BDA0000}"/>
    <cellStyle name="Normal 9 8 2 6 2" xfId="55870" xr:uid="{00000000-0005-0000-0000-00003CDA0000}"/>
    <cellStyle name="Normal 9 8 2 7" xfId="55871" xr:uid="{00000000-0005-0000-0000-00003DDA0000}"/>
    <cellStyle name="Normal 9 8 2 7 2" xfId="55872" xr:uid="{00000000-0005-0000-0000-00003EDA0000}"/>
    <cellStyle name="Normal 9 8 2 8" xfId="55873" xr:uid="{00000000-0005-0000-0000-00003FDA0000}"/>
    <cellStyle name="Normal 9 8 3" xfId="55874" xr:uid="{00000000-0005-0000-0000-000040DA0000}"/>
    <cellStyle name="Normal 9 8 3 2" xfId="55875" xr:uid="{00000000-0005-0000-0000-000041DA0000}"/>
    <cellStyle name="Normal 9 8 3 2 2" xfId="55876" xr:uid="{00000000-0005-0000-0000-000042DA0000}"/>
    <cellStyle name="Normal 9 8 3 2 2 2" xfId="55877" xr:uid="{00000000-0005-0000-0000-000043DA0000}"/>
    <cellStyle name="Normal 9 8 3 2 2 2 2" xfId="55878" xr:uid="{00000000-0005-0000-0000-000044DA0000}"/>
    <cellStyle name="Normal 9 8 3 2 2 3" xfId="55879" xr:uid="{00000000-0005-0000-0000-000045DA0000}"/>
    <cellStyle name="Normal 9 8 3 2 3" xfId="55880" xr:uid="{00000000-0005-0000-0000-000046DA0000}"/>
    <cellStyle name="Normal 9 8 3 2 3 2" xfId="55881" xr:uid="{00000000-0005-0000-0000-000047DA0000}"/>
    <cellStyle name="Normal 9 8 3 2 3 2 2" xfId="55882" xr:uid="{00000000-0005-0000-0000-000048DA0000}"/>
    <cellStyle name="Normal 9 8 3 2 3 3" xfId="55883" xr:uid="{00000000-0005-0000-0000-000049DA0000}"/>
    <cellStyle name="Normal 9 8 3 2 4" xfId="55884" xr:uid="{00000000-0005-0000-0000-00004ADA0000}"/>
    <cellStyle name="Normal 9 8 3 2 4 2" xfId="55885" xr:uid="{00000000-0005-0000-0000-00004BDA0000}"/>
    <cellStyle name="Normal 9 8 3 2 5" xfId="55886" xr:uid="{00000000-0005-0000-0000-00004CDA0000}"/>
    <cellStyle name="Normal 9 8 3 3" xfId="55887" xr:uid="{00000000-0005-0000-0000-00004DDA0000}"/>
    <cellStyle name="Normal 9 8 3 3 2" xfId="55888" xr:uid="{00000000-0005-0000-0000-00004EDA0000}"/>
    <cellStyle name="Normal 9 8 3 3 2 2" xfId="55889" xr:uid="{00000000-0005-0000-0000-00004FDA0000}"/>
    <cellStyle name="Normal 9 8 3 3 3" xfId="55890" xr:uid="{00000000-0005-0000-0000-000050DA0000}"/>
    <cellStyle name="Normal 9 8 3 4" xfId="55891" xr:uid="{00000000-0005-0000-0000-000051DA0000}"/>
    <cellStyle name="Normal 9 8 3 4 2" xfId="55892" xr:uid="{00000000-0005-0000-0000-000052DA0000}"/>
    <cellStyle name="Normal 9 8 3 4 2 2" xfId="55893" xr:uid="{00000000-0005-0000-0000-000053DA0000}"/>
    <cellStyle name="Normal 9 8 3 4 3" xfId="55894" xr:uid="{00000000-0005-0000-0000-000054DA0000}"/>
    <cellStyle name="Normal 9 8 3 5" xfId="55895" xr:uid="{00000000-0005-0000-0000-000055DA0000}"/>
    <cellStyle name="Normal 9 8 3 5 2" xfId="55896" xr:uid="{00000000-0005-0000-0000-000056DA0000}"/>
    <cellStyle name="Normal 9 8 3 6" xfId="55897" xr:uid="{00000000-0005-0000-0000-000057DA0000}"/>
    <cellStyle name="Normal 9 8 3 6 2" xfId="55898" xr:uid="{00000000-0005-0000-0000-000058DA0000}"/>
    <cellStyle name="Normal 9 8 3 7" xfId="55899" xr:uid="{00000000-0005-0000-0000-000059DA0000}"/>
    <cellStyle name="Normal 9 8 4" xfId="55900" xr:uid="{00000000-0005-0000-0000-00005ADA0000}"/>
    <cellStyle name="Normal 9 8 4 2" xfId="55901" xr:uid="{00000000-0005-0000-0000-00005BDA0000}"/>
    <cellStyle name="Normal 9 8 4 2 2" xfId="55902" xr:uid="{00000000-0005-0000-0000-00005CDA0000}"/>
    <cellStyle name="Normal 9 8 4 2 2 2" xfId="55903" xr:uid="{00000000-0005-0000-0000-00005DDA0000}"/>
    <cellStyle name="Normal 9 8 4 2 2 2 2" xfId="55904" xr:uid="{00000000-0005-0000-0000-00005EDA0000}"/>
    <cellStyle name="Normal 9 8 4 2 2 3" xfId="55905" xr:uid="{00000000-0005-0000-0000-00005FDA0000}"/>
    <cellStyle name="Normal 9 8 4 2 3" xfId="55906" xr:uid="{00000000-0005-0000-0000-000060DA0000}"/>
    <cellStyle name="Normal 9 8 4 2 3 2" xfId="55907" xr:uid="{00000000-0005-0000-0000-000061DA0000}"/>
    <cellStyle name="Normal 9 8 4 2 3 2 2" xfId="55908" xr:uid="{00000000-0005-0000-0000-000062DA0000}"/>
    <cellStyle name="Normal 9 8 4 2 3 3" xfId="55909" xr:uid="{00000000-0005-0000-0000-000063DA0000}"/>
    <cellStyle name="Normal 9 8 4 2 4" xfId="55910" xr:uid="{00000000-0005-0000-0000-000064DA0000}"/>
    <cellStyle name="Normal 9 8 4 2 4 2" xfId="55911" xr:uid="{00000000-0005-0000-0000-000065DA0000}"/>
    <cellStyle name="Normal 9 8 4 2 5" xfId="55912" xr:uid="{00000000-0005-0000-0000-000066DA0000}"/>
    <cellStyle name="Normal 9 8 4 3" xfId="55913" xr:uid="{00000000-0005-0000-0000-000067DA0000}"/>
    <cellStyle name="Normal 9 8 4 3 2" xfId="55914" xr:uid="{00000000-0005-0000-0000-000068DA0000}"/>
    <cellStyle name="Normal 9 8 4 3 2 2" xfId="55915" xr:uid="{00000000-0005-0000-0000-000069DA0000}"/>
    <cellStyle name="Normal 9 8 4 3 3" xfId="55916" xr:uid="{00000000-0005-0000-0000-00006ADA0000}"/>
    <cellStyle name="Normal 9 8 4 4" xfId="55917" xr:uid="{00000000-0005-0000-0000-00006BDA0000}"/>
    <cellStyle name="Normal 9 8 4 4 2" xfId="55918" xr:uid="{00000000-0005-0000-0000-00006CDA0000}"/>
    <cellStyle name="Normal 9 8 4 4 2 2" xfId="55919" xr:uid="{00000000-0005-0000-0000-00006DDA0000}"/>
    <cellStyle name="Normal 9 8 4 4 3" xfId="55920" xr:uid="{00000000-0005-0000-0000-00006EDA0000}"/>
    <cellStyle name="Normal 9 8 4 5" xfId="55921" xr:uid="{00000000-0005-0000-0000-00006FDA0000}"/>
    <cellStyle name="Normal 9 8 4 5 2" xfId="55922" xr:uid="{00000000-0005-0000-0000-000070DA0000}"/>
    <cellStyle name="Normal 9 8 4 6" xfId="55923" xr:uid="{00000000-0005-0000-0000-000071DA0000}"/>
    <cellStyle name="Normal 9 8 4 6 2" xfId="55924" xr:uid="{00000000-0005-0000-0000-000072DA0000}"/>
    <cellStyle name="Normal 9 8 4 7" xfId="55925" xr:uid="{00000000-0005-0000-0000-000073DA0000}"/>
    <cellStyle name="Normal 9 8 5" xfId="55926" xr:uid="{00000000-0005-0000-0000-000074DA0000}"/>
    <cellStyle name="Normal 9 8 5 2" xfId="55927" xr:uid="{00000000-0005-0000-0000-000075DA0000}"/>
    <cellStyle name="Normal 9 8 5 2 2" xfId="55928" xr:uid="{00000000-0005-0000-0000-000076DA0000}"/>
    <cellStyle name="Normal 9 8 5 2 2 2" xfId="55929" xr:uid="{00000000-0005-0000-0000-000077DA0000}"/>
    <cellStyle name="Normal 9 8 5 2 3" xfId="55930" xr:uid="{00000000-0005-0000-0000-000078DA0000}"/>
    <cellStyle name="Normal 9 8 5 3" xfId="55931" xr:uid="{00000000-0005-0000-0000-000079DA0000}"/>
    <cellStyle name="Normal 9 8 5 3 2" xfId="55932" xr:uid="{00000000-0005-0000-0000-00007ADA0000}"/>
    <cellStyle name="Normal 9 8 5 3 2 2" xfId="55933" xr:uid="{00000000-0005-0000-0000-00007BDA0000}"/>
    <cellStyle name="Normal 9 8 5 3 3" xfId="55934" xr:uid="{00000000-0005-0000-0000-00007CDA0000}"/>
    <cellStyle name="Normal 9 8 5 4" xfId="55935" xr:uid="{00000000-0005-0000-0000-00007DDA0000}"/>
    <cellStyle name="Normal 9 8 5 4 2" xfId="55936" xr:uid="{00000000-0005-0000-0000-00007EDA0000}"/>
    <cellStyle name="Normal 9 8 5 5" xfId="55937" xr:uid="{00000000-0005-0000-0000-00007FDA0000}"/>
    <cellStyle name="Normal 9 8 6" xfId="55938" xr:uid="{00000000-0005-0000-0000-000080DA0000}"/>
    <cellStyle name="Normal 9 8 6 2" xfId="55939" xr:uid="{00000000-0005-0000-0000-000081DA0000}"/>
    <cellStyle name="Normal 9 8 6 2 2" xfId="55940" xr:uid="{00000000-0005-0000-0000-000082DA0000}"/>
    <cellStyle name="Normal 9 8 6 2 2 2" xfId="55941" xr:uid="{00000000-0005-0000-0000-000083DA0000}"/>
    <cellStyle name="Normal 9 8 6 2 3" xfId="55942" xr:uid="{00000000-0005-0000-0000-000084DA0000}"/>
    <cellStyle name="Normal 9 8 6 3" xfId="55943" xr:uid="{00000000-0005-0000-0000-000085DA0000}"/>
    <cellStyle name="Normal 9 8 6 3 2" xfId="55944" xr:uid="{00000000-0005-0000-0000-000086DA0000}"/>
    <cellStyle name="Normal 9 8 6 4" xfId="55945" xr:uid="{00000000-0005-0000-0000-000087DA0000}"/>
    <cellStyle name="Normal 9 8 7" xfId="55946" xr:uid="{00000000-0005-0000-0000-000088DA0000}"/>
    <cellStyle name="Normal 9 8 7 2" xfId="55947" xr:uid="{00000000-0005-0000-0000-000089DA0000}"/>
    <cellStyle name="Normal 9 8 7 2 2" xfId="55948" xr:uid="{00000000-0005-0000-0000-00008ADA0000}"/>
    <cellStyle name="Normal 9 8 7 3" xfId="55949" xr:uid="{00000000-0005-0000-0000-00008BDA0000}"/>
    <cellStyle name="Normal 9 8 8" xfId="55950" xr:uid="{00000000-0005-0000-0000-00008CDA0000}"/>
    <cellStyle name="Normal 9 8 8 2" xfId="55951" xr:uid="{00000000-0005-0000-0000-00008DDA0000}"/>
    <cellStyle name="Normal 9 8 8 2 2" xfId="55952" xr:uid="{00000000-0005-0000-0000-00008EDA0000}"/>
    <cellStyle name="Normal 9 8 8 3" xfId="55953" xr:uid="{00000000-0005-0000-0000-00008FDA0000}"/>
    <cellStyle name="Normal 9 8 9" xfId="55954" xr:uid="{00000000-0005-0000-0000-000090DA0000}"/>
    <cellStyle name="Normal 9 8 9 2" xfId="55955" xr:uid="{00000000-0005-0000-0000-000091DA0000}"/>
    <cellStyle name="Normal 9 9" xfId="55956" xr:uid="{00000000-0005-0000-0000-000092DA0000}"/>
    <cellStyle name="Normal 9 9 10" xfId="55957" xr:uid="{00000000-0005-0000-0000-000093DA0000}"/>
    <cellStyle name="Normal 9 9 2" xfId="55958" xr:uid="{00000000-0005-0000-0000-000094DA0000}"/>
    <cellStyle name="Normal 9 9 2 2" xfId="55959" xr:uid="{00000000-0005-0000-0000-000095DA0000}"/>
    <cellStyle name="Normal 9 9 2 2 2" xfId="55960" xr:uid="{00000000-0005-0000-0000-000096DA0000}"/>
    <cellStyle name="Normal 9 9 2 2 2 2" xfId="55961" xr:uid="{00000000-0005-0000-0000-000097DA0000}"/>
    <cellStyle name="Normal 9 9 2 2 2 2 2" xfId="55962" xr:uid="{00000000-0005-0000-0000-000098DA0000}"/>
    <cellStyle name="Normal 9 9 2 2 2 3" xfId="55963" xr:uid="{00000000-0005-0000-0000-000099DA0000}"/>
    <cellStyle name="Normal 9 9 2 2 3" xfId="55964" xr:uid="{00000000-0005-0000-0000-00009ADA0000}"/>
    <cellStyle name="Normal 9 9 2 2 3 2" xfId="55965" xr:uid="{00000000-0005-0000-0000-00009BDA0000}"/>
    <cellStyle name="Normal 9 9 2 2 3 2 2" xfId="55966" xr:uid="{00000000-0005-0000-0000-00009CDA0000}"/>
    <cellStyle name="Normal 9 9 2 2 3 3" xfId="55967" xr:uid="{00000000-0005-0000-0000-00009DDA0000}"/>
    <cellStyle name="Normal 9 9 2 2 4" xfId="55968" xr:uid="{00000000-0005-0000-0000-00009EDA0000}"/>
    <cellStyle name="Normal 9 9 2 2 4 2" xfId="55969" xr:uid="{00000000-0005-0000-0000-00009FDA0000}"/>
    <cellStyle name="Normal 9 9 2 2 5" xfId="55970" xr:uid="{00000000-0005-0000-0000-0000A0DA0000}"/>
    <cellStyle name="Normal 9 9 2 3" xfId="55971" xr:uid="{00000000-0005-0000-0000-0000A1DA0000}"/>
    <cellStyle name="Normal 9 9 2 3 2" xfId="55972" xr:uid="{00000000-0005-0000-0000-0000A2DA0000}"/>
    <cellStyle name="Normal 9 9 2 3 2 2" xfId="55973" xr:uid="{00000000-0005-0000-0000-0000A3DA0000}"/>
    <cellStyle name="Normal 9 9 2 3 3" xfId="55974" xr:uid="{00000000-0005-0000-0000-0000A4DA0000}"/>
    <cellStyle name="Normal 9 9 2 4" xfId="55975" xr:uid="{00000000-0005-0000-0000-0000A5DA0000}"/>
    <cellStyle name="Normal 9 9 2 4 2" xfId="55976" xr:uid="{00000000-0005-0000-0000-0000A6DA0000}"/>
    <cellStyle name="Normal 9 9 2 4 2 2" xfId="55977" xr:uid="{00000000-0005-0000-0000-0000A7DA0000}"/>
    <cellStyle name="Normal 9 9 2 4 3" xfId="55978" xr:uid="{00000000-0005-0000-0000-0000A8DA0000}"/>
    <cellStyle name="Normal 9 9 2 5" xfId="55979" xr:uid="{00000000-0005-0000-0000-0000A9DA0000}"/>
    <cellStyle name="Normal 9 9 2 5 2" xfId="55980" xr:uid="{00000000-0005-0000-0000-0000AADA0000}"/>
    <cellStyle name="Normal 9 9 2 6" xfId="55981" xr:uid="{00000000-0005-0000-0000-0000ABDA0000}"/>
    <cellStyle name="Normal 9 9 2 6 2" xfId="55982" xr:uid="{00000000-0005-0000-0000-0000ACDA0000}"/>
    <cellStyle name="Normal 9 9 2 7" xfId="55983" xr:uid="{00000000-0005-0000-0000-0000ADDA0000}"/>
    <cellStyle name="Normal 9 9 3" xfId="55984" xr:uid="{00000000-0005-0000-0000-0000AEDA0000}"/>
    <cellStyle name="Normal 9 9 3 2" xfId="55985" xr:uid="{00000000-0005-0000-0000-0000AFDA0000}"/>
    <cellStyle name="Normal 9 9 3 2 2" xfId="55986" xr:uid="{00000000-0005-0000-0000-0000B0DA0000}"/>
    <cellStyle name="Normal 9 9 3 2 2 2" xfId="55987" xr:uid="{00000000-0005-0000-0000-0000B1DA0000}"/>
    <cellStyle name="Normal 9 9 3 2 2 2 2" xfId="55988" xr:uid="{00000000-0005-0000-0000-0000B2DA0000}"/>
    <cellStyle name="Normal 9 9 3 2 2 3" xfId="55989" xr:uid="{00000000-0005-0000-0000-0000B3DA0000}"/>
    <cellStyle name="Normal 9 9 3 2 3" xfId="55990" xr:uid="{00000000-0005-0000-0000-0000B4DA0000}"/>
    <cellStyle name="Normal 9 9 3 2 3 2" xfId="55991" xr:uid="{00000000-0005-0000-0000-0000B5DA0000}"/>
    <cellStyle name="Normal 9 9 3 2 3 2 2" xfId="55992" xr:uid="{00000000-0005-0000-0000-0000B6DA0000}"/>
    <cellStyle name="Normal 9 9 3 2 3 3" xfId="55993" xr:uid="{00000000-0005-0000-0000-0000B7DA0000}"/>
    <cellStyle name="Normal 9 9 3 2 4" xfId="55994" xr:uid="{00000000-0005-0000-0000-0000B8DA0000}"/>
    <cellStyle name="Normal 9 9 3 2 4 2" xfId="55995" xr:uid="{00000000-0005-0000-0000-0000B9DA0000}"/>
    <cellStyle name="Normal 9 9 3 2 5" xfId="55996" xr:uid="{00000000-0005-0000-0000-0000BADA0000}"/>
    <cellStyle name="Normal 9 9 3 3" xfId="55997" xr:uid="{00000000-0005-0000-0000-0000BBDA0000}"/>
    <cellStyle name="Normal 9 9 3 3 2" xfId="55998" xr:uid="{00000000-0005-0000-0000-0000BCDA0000}"/>
    <cellStyle name="Normal 9 9 3 3 2 2" xfId="55999" xr:uid="{00000000-0005-0000-0000-0000BDDA0000}"/>
    <cellStyle name="Normal 9 9 3 3 3" xfId="56000" xr:uid="{00000000-0005-0000-0000-0000BEDA0000}"/>
    <cellStyle name="Normal 9 9 3 4" xfId="56001" xr:uid="{00000000-0005-0000-0000-0000BFDA0000}"/>
    <cellStyle name="Normal 9 9 3 4 2" xfId="56002" xr:uid="{00000000-0005-0000-0000-0000C0DA0000}"/>
    <cellStyle name="Normal 9 9 3 4 2 2" xfId="56003" xr:uid="{00000000-0005-0000-0000-0000C1DA0000}"/>
    <cellStyle name="Normal 9 9 3 4 3" xfId="56004" xr:uid="{00000000-0005-0000-0000-0000C2DA0000}"/>
    <cellStyle name="Normal 9 9 3 5" xfId="56005" xr:uid="{00000000-0005-0000-0000-0000C3DA0000}"/>
    <cellStyle name="Normal 9 9 3 5 2" xfId="56006" xr:uid="{00000000-0005-0000-0000-0000C4DA0000}"/>
    <cellStyle name="Normal 9 9 3 6" xfId="56007" xr:uid="{00000000-0005-0000-0000-0000C5DA0000}"/>
    <cellStyle name="Normal 9 9 3 6 2" xfId="56008" xr:uid="{00000000-0005-0000-0000-0000C6DA0000}"/>
    <cellStyle name="Normal 9 9 3 7" xfId="56009" xr:uid="{00000000-0005-0000-0000-0000C7DA0000}"/>
    <cellStyle name="Normal 9 9 4" xfId="56010" xr:uid="{00000000-0005-0000-0000-0000C8DA0000}"/>
    <cellStyle name="Normal 9 9 4 2" xfId="56011" xr:uid="{00000000-0005-0000-0000-0000C9DA0000}"/>
    <cellStyle name="Normal 9 9 4 2 2" xfId="56012" xr:uid="{00000000-0005-0000-0000-0000CADA0000}"/>
    <cellStyle name="Normal 9 9 4 2 2 2" xfId="56013" xr:uid="{00000000-0005-0000-0000-0000CBDA0000}"/>
    <cellStyle name="Normal 9 9 4 2 3" xfId="56014" xr:uid="{00000000-0005-0000-0000-0000CCDA0000}"/>
    <cellStyle name="Normal 9 9 4 3" xfId="56015" xr:uid="{00000000-0005-0000-0000-0000CDDA0000}"/>
    <cellStyle name="Normal 9 9 4 3 2" xfId="56016" xr:uid="{00000000-0005-0000-0000-0000CEDA0000}"/>
    <cellStyle name="Normal 9 9 4 3 2 2" xfId="56017" xr:uid="{00000000-0005-0000-0000-0000CFDA0000}"/>
    <cellStyle name="Normal 9 9 4 3 3" xfId="56018" xr:uid="{00000000-0005-0000-0000-0000D0DA0000}"/>
    <cellStyle name="Normal 9 9 4 4" xfId="56019" xr:uid="{00000000-0005-0000-0000-0000D1DA0000}"/>
    <cellStyle name="Normal 9 9 4 4 2" xfId="56020" xr:uid="{00000000-0005-0000-0000-0000D2DA0000}"/>
    <cellStyle name="Normal 9 9 4 5" xfId="56021" xr:uid="{00000000-0005-0000-0000-0000D3DA0000}"/>
    <cellStyle name="Normal 9 9 5" xfId="56022" xr:uid="{00000000-0005-0000-0000-0000D4DA0000}"/>
    <cellStyle name="Normal 9 9 5 2" xfId="56023" xr:uid="{00000000-0005-0000-0000-0000D5DA0000}"/>
    <cellStyle name="Normal 9 9 5 2 2" xfId="56024" xr:uid="{00000000-0005-0000-0000-0000D6DA0000}"/>
    <cellStyle name="Normal 9 9 5 2 2 2" xfId="56025" xr:uid="{00000000-0005-0000-0000-0000D7DA0000}"/>
    <cellStyle name="Normal 9 9 5 2 3" xfId="56026" xr:uid="{00000000-0005-0000-0000-0000D8DA0000}"/>
    <cellStyle name="Normal 9 9 5 3" xfId="56027" xr:uid="{00000000-0005-0000-0000-0000D9DA0000}"/>
    <cellStyle name="Normal 9 9 5 3 2" xfId="56028" xr:uid="{00000000-0005-0000-0000-0000DADA0000}"/>
    <cellStyle name="Normal 9 9 5 4" xfId="56029" xr:uid="{00000000-0005-0000-0000-0000DBDA0000}"/>
    <cellStyle name="Normal 9 9 6" xfId="56030" xr:uid="{00000000-0005-0000-0000-0000DCDA0000}"/>
    <cellStyle name="Normal 9 9 6 2" xfId="56031" xr:uid="{00000000-0005-0000-0000-0000DDDA0000}"/>
    <cellStyle name="Normal 9 9 6 2 2" xfId="56032" xr:uid="{00000000-0005-0000-0000-0000DEDA0000}"/>
    <cellStyle name="Normal 9 9 6 3" xfId="56033" xr:uid="{00000000-0005-0000-0000-0000DFDA0000}"/>
    <cellStyle name="Normal 9 9 7" xfId="56034" xr:uid="{00000000-0005-0000-0000-0000E0DA0000}"/>
    <cellStyle name="Normal 9 9 7 2" xfId="56035" xr:uid="{00000000-0005-0000-0000-0000E1DA0000}"/>
    <cellStyle name="Normal 9 9 7 2 2" xfId="56036" xr:uid="{00000000-0005-0000-0000-0000E2DA0000}"/>
    <cellStyle name="Normal 9 9 7 3" xfId="56037" xr:uid="{00000000-0005-0000-0000-0000E3DA0000}"/>
    <cellStyle name="Normal 9 9 8" xfId="56038" xr:uid="{00000000-0005-0000-0000-0000E4DA0000}"/>
    <cellStyle name="Normal 9 9 8 2" xfId="56039" xr:uid="{00000000-0005-0000-0000-0000E5DA0000}"/>
    <cellStyle name="Normal 9 9 9" xfId="56040" xr:uid="{00000000-0005-0000-0000-0000E6DA0000}"/>
    <cellStyle name="Normal 9 9 9 2" xfId="56041" xr:uid="{00000000-0005-0000-0000-0000E7DA0000}"/>
    <cellStyle name="Normale_GEHeadcount.Template" xfId="56042" xr:uid="{00000000-0005-0000-0000-0000E9DA0000}"/>
    <cellStyle name="Note 10" xfId="56043" xr:uid="{00000000-0005-0000-0000-0000EADA0000}"/>
    <cellStyle name="Note 10 2" xfId="56044" xr:uid="{00000000-0005-0000-0000-0000EBDA0000}"/>
    <cellStyle name="Note 10 2 2" xfId="56045" xr:uid="{00000000-0005-0000-0000-0000ECDA0000}"/>
    <cellStyle name="Note 10 3" xfId="56046" xr:uid="{00000000-0005-0000-0000-0000EDDA0000}"/>
    <cellStyle name="Note 11" xfId="56047" xr:uid="{00000000-0005-0000-0000-0000EEDA0000}"/>
    <cellStyle name="Note 11 2" xfId="56048" xr:uid="{00000000-0005-0000-0000-0000EFDA0000}"/>
    <cellStyle name="Note 11 2 2" xfId="56049" xr:uid="{00000000-0005-0000-0000-0000F0DA0000}"/>
    <cellStyle name="Note 11 3" xfId="56050" xr:uid="{00000000-0005-0000-0000-0000F1DA0000}"/>
    <cellStyle name="Note 12" xfId="56051" xr:uid="{00000000-0005-0000-0000-0000F2DA0000}"/>
    <cellStyle name="Note 12 2" xfId="56052" xr:uid="{00000000-0005-0000-0000-0000F3DA0000}"/>
    <cellStyle name="Note 12 2 2" xfId="56053" xr:uid="{00000000-0005-0000-0000-0000F4DA0000}"/>
    <cellStyle name="Note 12 3" xfId="56054" xr:uid="{00000000-0005-0000-0000-0000F5DA0000}"/>
    <cellStyle name="Note 13" xfId="56055" xr:uid="{00000000-0005-0000-0000-0000F6DA0000}"/>
    <cellStyle name="Note 13 10" xfId="56056" xr:uid="{00000000-0005-0000-0000-0000F7DA0000}"/>
    <cellStyle name="Note 13 10 2" xfId="56057" xr:uid="{00000000-0005-0000-0000-0000F8DA0000}"/>
    <cellStyle name="Note 13 10 2 2" xfId="56058" xr:uid="{00000000-0005-0000-0000-0000F9DA0000}"/>
    <cellStyle name="Note 13 10 2 2 2" xfId="56059" xr:uid="{00000000-0005-0000-0000-0000FADA0000}"/>
    <cellStyle name="Note 13 10 2 3" xfId="56060" xr:uid="{00000000-0005-0000-0000-0000FBDA0000}"/>
    <cellStyle name="Note 13 10 3" xfId="56061" xr:uid="{00000000-0005-0000-0000-0000FCDA0000}"/>
    <cellStyle name="Note 13 10 3 2" xfId="56062" xr:uid="{00000000-0005-0000-0000-0000FDDA0000}"/>
    <cellStyle name="Note 13 10 4" xfId="56063" xr:uid="{00000000-0005-0000-0000-0000FEDA0000}"/>
    <cellStyle name="Note 13 11" xfId="56064" xr:uid="{00000000-0005-0000-0000-0000FFDA0000}"/>
    <cellStyle name="Note 13 11 2" xfId="56065" xr:uid="{00000000-0005-0000-0000-000000DB0000}"/>
    <cellStyle name="Note 13 11 2 2" xfId="56066" xr:uid="{00000000-0005-0000-0000-000001DB0000}"/>
    <cellStyle name="Note 13 11 2 2 2" xfId="56067" xr:uid="{00000000-0005-0000-0000-000002DB0000}"/>
    <cellStyle name="Note 13 11 2 3" xfId="56068" xr:uid="{00000000-0005-0000-0000-000003DB0000}"/>
    <cellStyle name="Note 13 11 3" xfId="56069" xr:uid="{00000000-0005-0000-0000-000004DB0000}"/>
    <cellStyle name="Note 13 11 3 2" xfId="56070" xr:uid="{00000000-0005-0000-0000-000005DB0000}"/>
    <cellStyle name="Note 13 11 4" xfId="56071" xr:uid="{00000000-0005-0000-0000-000006DB0000}"/>
    <cellStyle name="Note 13 12" xfId="56072" xr:uid="{00000000-0005-0000-0000-000007DB0000}"/>
    <cellStyle name="Note 13 12 2" xfId="56073" xr:uid="{00000000-0005-0000-0000-000008DB0000}"/>
    <cellStyle name="Note 13 12 2 2" xfId="56074" xr:uid="{00000000-0005-0000-0000-000009DB0000}"/>
    <cellStyle name="Note 13 12 3" xfId="56075" xr:uid="{00000000-0005-0000-0000-00000ADB0000}"/>
    <cellStyle name="Note 13 13" xfId="56076" xr:uid="{00000000-0005-0000-0000-00000BDB0000}"/>
    <cellStyle name="Note 13 13 2" xfId="56077" xr:uid="{00000000-0005-0000-0000-00000CDB0000}"/>
    <cellStyle name="Note 13 14" xfId="56078" xr:uid="{00000000-0005-0000-0000-00000DDB0000}"/>
    <cellStyle name="Note 13 14 2" xfId="56079" xr:uid="{00000000-0005-0000-0000-00000EDB0000}"/>
    <cellStyle name="Note 13 15" xfId="56080" xr:uid="{00000000-0005-0000-0000-00000FDB0000}"/>
    <cellStyle name="Note 13 2" xfId="56081" xr:uid="{00000000-0005-0000-0000-000010DB0000}"/>
    <cellStyle name="Note 13 2 10" xfId="56082" xr:uid="{00000000-0005-0000-0000-000011DB0000}"/>
    <cellStyle name="Note 13 2 10 2" xfId="56083" xr:uid="{00000000-0005-0000-0000-000012DB0000}"/>
    <cellStyle name="Note 13 2 11" xfId="56084" xr:uid="{00000000-0005-0000-0000-000013DB0000}"/>
    <cellStyle name="Note 13 2 11 2" xfId="56085" xr:uid="{00000000-0005-0000-0000-000014DB0000}"/>
    <cellStyle name="Note 13 2 12" xfId="56086" xr:uid="{00000000-0005-0000-0000-000015DB0000}"/>
    <cellStyle name="Note 13 2 2" xfId="56087" xr:uid="{00000000-0005-0000-0000-000016DB0000}"/>
    <cellStyle name="Note 13 2 2 10" xfId="56088" xr:uid="{00000000-0005-0000-0000-000017DB0000}"/>
    <cellStyle name="Note 13 2 2 10 2" xfId="56089" xr:uid="{00000000-0005-0000-0000-000018DB0000}"/>
    <cellStyle name="Note 13 2 2 11" xfId="56090" xr:uid="{00000000-0005-0000-0000-000019DB0000}"/>
    <cellStyle name="Note 13 2 2 2" xfId="56091" xr:uid="{00000000-0005-0000-0000-00001ADB0000}"/>
    <cellStyle name="Note 13 2 2 2 2" xfId="56092" xr:uid="{00000000-0005-0000-0000-00001BDB0000}"/>
    <cellStyle name="Note 13 2 2 2 2 2" xfId="56093" xr:uid="{00000000-0005-0000-0000-00001CDB0000}"/>
    <cellStyle name="Note 13 2 2 2 2 2 2" xfId="56094" xr:uid="{00000000-0005-0000-0000-00001DDB0000}"/>
    <cellStyle name="Note 13 2 2 2 2 2 2 2" xfId="56095" xr:uid="{00000000-0005-0000-0000-00001EDB0000}"/>
    <cellStyle name="Note 13 2 2 2 2 2 2 2 2" xfId="56096" xr:uid="{00000000-0005-0000-0000-00001FDB0000}"/>
    <cellStyle name="Note 13 2 2 2 2 2 2 3" xfId="56097" xr:uid="{00000000-0005-0000-0000-000020DB0000}"/>
    <cellStyle name="Note 13 2 2 2 2 2 3" xfId="56098" xr:uid="{00000000-0005-0000-0000-000021DB0000}"/>
    <cellStyle name="Note 13 2 2 2 2 2 3 2" xfId="56099" xr:uid="{00000000-0005-0000-0000-000022DB0000}"/>
    <cellStyle name="Note 13 2 2 2 2 2 3 2 2" xfId="56100" xr:uid="{00000000-0005-0000-0000-000023DB0000}"/>
    <cellStyle name="Note 13 2 2 2 2 2 3 3" xfId="56101" xr:uid="{00000000-0005-0000-0000-000024DB0000}"/>
    <cellStyle name="Note 13 2 2 2 2 2 4" xfId="56102" xr:uid="{00000000-0005-0000-0000-000025DB0000}"/>
    <cellStyle name="Note 13 2 2 2 2 2 4 2" xfId="56103" xr:uid="{00000000-0005-0000-0000-000026DB0000}"/>
    <cellStyle name="Note 13 2 2 2 2 2 5" xfId="56104" xr:uid="{00000000-0005-0000-0000-000027DB0000}"/>
    <cellStyle name="Note 13 2 2 2 2 3" xfId="56105" xr:uid="{00000000-0005-0000-0000-000028DB0000}"/>
    <cellStyle name="Note 13 2 2 2 2 3 2" xfId="56106" xr:uid="{00000000-0005-0000-0000-000029DB0000}"/>
    <cellStyle name="Note 13 2 2 2 2 3 2 2" xfId="56107" xr:uid="{00000000-0005-0000-0000-00002ADB0000}"/>
    <cellStyle name="Note 13 2 2 2 2 3 3" xfId="56108" xr:uid="{00000000-0005-0000-0000-00002BDB0000}"/>
    <cellStyle name="Note 13 2 2 2 2 4" xfId="56109" xr:uid="{00000000-0005-0000-0000-00002CDB0000}"/>
    <cellStyle name="Note 13 2 2 2 2 4 2" xfId="56110" xr:uid="{00000000-0005-0000-0000-00002DDB0000}"/>
    <cellStyle name="Note 13 2 2 2 2 4 2 2" xfId="56111" xr:uid="{00000000-0005-0000-0000-00002EDB0000}"/>
    <cellStyle name="Note 13 2 2 2 2 4 3" xfId="56112" xr:uid="{00000000-0005-0000-0000-00002FDB0000}"/>
    <cellStyle name="Note 13 2 2 2 2 5" xfId="56113" xr:uid="{00000000-0005-0000-0000-000030DB0000}"/>
    <cellStyle name="Note 13 2 2 2 2 5 2" xfId="56114" xr:uid="{00000000-0005-0000-0000-000031DB0000}"/>
    <cellStyle name="Note 13 2 2 2 2 6" xfId="56115" xr:uid="{00000000-0005-0000-0000-000032DB0000}"/>
    <cellStyle name="Note 13 2 2 2 2 6 2" xfId="56116" xr:uid="{00000000-0005-0000-0000-000033DB0000}"/>
    <cellStyle name="Note 13 2 2 2 2 7" xfId="56117" xr:uid="{00000000-0005-0000-0000-000034DB0000}"/>
    <cellStyle name="Note 13 2 2 2 3" xfId="56118" xr:uid="{00000000-0005-0000-0000-000035DB0000}"/>
    <cellStyle name="Note 13 2 2 2 3 2" xfId="56119" xr:uid="{00000000-0005-0000-0000-000036DB0000}"/>
    <cellStyle name="Note 13 2 2 2 3 2 2" xfId="56120" xr:uid="{00000000-0005-0000-0000-000037DB0000}"/>
    <cellStyle name="Note 13 2 2 2 3 2 2 2" xfId="56121" xr:uid="{00000000-0005-0000-0000-000038DB0000}"/>
    <cellStyle name="Note 13 2 2 2 3 2 3" xfId="56122" xr:uid="{00000000-0005-0000-0000-000039DB0000}"/>
    <cellStyle name="Note 13 2 2 2 3 3" xfId="56123" xr:uid="{00000000-0005-0000-0000-00003ADB0000}"/>
    <cellStyle name="Note 13 2 2 2 3 3 2" xfId="56124" xr:uid="{00000000-0005-0000-0000-00003BDB0000}"/>
    <cellStyle name="Note 13 2 2 2 3 3 2 2" xfId="56125" xr:uid="{00000000-0005-0000-0000-00003CDB0000}"/>
    <cellStyle name="Note 13 2 2 2 3 3 3" xfId="56126" xr:uid="{00000000-0005-0000-0000-00003DDB0000}"/>
    <cellStyle name="Note 13 2 2 2 3 4" xfId="56127" xr:uid="{00000000-0005-0000-0000-00003EDB0000}"/>
    <cellStyle name="Note 13 2 2 2 3 4 2" xfId="56128" xr:uid="{00000000-0005-0000-0000-00003FDB0000}"/>
    <cellStyle name="Note 13 2 2 2 3 5" xfId="56129" xr:uid="{00000000-0005-0000-0000-000040DB0000}"/>
    <cellStyle name="Note 13 2 2 2 4" xfId="56130" xr:uid="{00000000-0005-0000-0000-000041DB0000}"/>
    <cellStyle name="Note 13 2 2 2 4 2" xfId="56131" xr:uid="{00000000-0005-0000-0000-000042DB0000}"/>
    <cellStyle name="Note 13 2 2 2 4 2 2" xfId="56132" xr:uid="{00000000-0005-0000-0000-000043DB0000}"/>
    <cellStyle name="Note 13 2 2 2 4 3" xfId="56133" xr:uid="{00000000-0005-0000-0000-000044DB0000}"/>
    <cellStyle name="Note 13 2 2 2 5" xfId="56134" xr:uid="{00000000-0005-0000-0000-000045DB0000}"/>
    <cellStyle name="Note 13 2 2 2 5 2" xfId="56135" xr:uid="{00000000-0005-0000-0000-000046DB0000}"/>
    <cellStyle name="Note 13 2 2 2 5 2 2" xfId="56136" xr:uid="{00000000-0005-0000-0000-000047DB0000}"/>
    <cellStyle name="Note 13 2 2 2 5 3" xfId="56137" xr:uid="{00000000-0005-0000-0000-000048DB0000}"/>
    <cellStyle name="Note 13 2 2 2 6" xfId="56138" xr:uid="{00000000-0005-0000-0000-000049DB0000}"/>
    <cellStyle name="Note 13 2 2 2 6 2" xfId="56139" xr:uid="{00000000-0005-0000-0000-00004ADB0000}"/>
    <cellStyle name="Note 13 2 2 2 7" xfId="56140" xr:uid="{00000000-0005-0000-0000-00004BDB0000}"/>
    <cellStyle name="Note 13 2 2 2 7 2" xfId="56141" xr:uid="{00000000-0005-0000-0000-00004CDB0000}"/>
    <cellStyle name="Note 13 2 2 2 8" xfId="56142" xr:uid="{00000000-0005-0000-0000-00004DDB0000}"/>
    <cellStyle name="Note 13 2 2 3" xfId="56143" xr:uid="{00000000-0005-0000-0000-00004EDB0000}"/>
    <cellStyle name="Note 13 2 2 3 2" xfId="56144" xr:uid="{00000000-0005-0000-0000-00004FDB0000}"/>
    <cellStyle name="Note 13 2 2 3 2 2" xfId="56145" xr:uid="{00000000-0005-0000-0000-000050DB0000}"/>
    <cellStyle name="Note 13 2 2 3 2 2 2" xfId="56146" xr:uid="{00000000-0005-0000-0000-000051DB0000}"/>
    <cellStyle name="Note 13 2 2 3 2 2 2 2" xfId="56147" xr:uid="{00000000-0005-0000-0000-000052DB0000}"/>
    <cellStyle name="Note 13 2 2 3 2 2 3" xfId="56148" xr:uid="{00000000-0005-0000-0000-000053DB0000}"/>
    <cellStyle name="Note 13 2 2 3 2 3" xfId="56149" xr:uid="{00000000-0005-0000-0000-000054DB0000}"/>
    <cellStyle name="Note 13 2 2 3 2 3 2" xfId="56150" xr:uid="{00000000-0005-0000-0000-000055DB0000}"/>
    <cellStyle name="Note 13 2 2 3 2 3 2 2" xfId="56151" xr:uid="{00000000-0005-0000-0000-000056DB0000}"/>
    <cellStyle name="Note 13 2 2 3 2 3 3" xfId="56152" xr:uid="{00000000-0005-0000-0000-000057DB0000}"/>
    <cellStyle name="Note 13 2 2 3 2 4" xfId="56153" xr:uid="{00000000-0005-0000-0000-000058DB0000}"/>
    <cellStyle name="Note 13 2 2 3 2 4 2" xfId="56154" xr:uid="{00000000-0005-0000-0000-000059DB0000}"/>
    <cellStyle name="Note 13 2 2 3 2 5" xfId="56155" xr:uid="{00000000-0005-0000-0000-00005ADB0000}"/>
    <cellStyle name="Note 13 2 2 3 3" xfId="56156" xr:uid="{00000000-0005-0000-0000-00005BDB0000}"/>
    <cellStyle name="Note 13 2 2 3 3 2" xfId="56157" xr:uid="{00000000-0005-0000-0000-00005CDB0000}"/>
    <cellStyle name="Note 13 2 2 3 3 2 2" xfId="56158" xr:uid="{00000000-0005-0000-0000-00005DDB0000}"/>
    <cellStyle name="Note 13 2 2 3 3 3" xfId="56159" xr:uid="{00000000-0005-0000-0000-00005EDB0000}"/>
    <cellStyle name="Note 13 2 2 3 4" xfId="56160" xr:uid="{00000000-0005-0000-0000-00005FDB0000}"/>
    <cellStyle name="Note 13 2 2 3 4 2" xfId="56161" xr:uid="{00000000-0005-0000-0000-000060DB0000}"/>
    <cellStyle name="Note 13 2 2 3 4 2 2" xfId="56162" xr:uid="{00000000-0005-0000-0000-000061DB0000}"/>
    <cellStyle name="Note 13 2 2 3 4 3" xfId="56163" xr:uid="{00000000-0005-0000-0000-000062DB0000}"/>
    <cellStyle name="Note 13 2 2 3 5" xfId="56164" xr:uid="{00000000-0005-0000-0000-000063DB0000}"/>
    <cellStyle name="Note 13 2 2 3 5 2" xfId="56165" xr:uid="{00000000-0005-0000-0000-000064DB0000}"/>
    <cellStyle name="Note 13 2 2 3 6" xfId="56166" xr:uid="{00000000-0005-0000-0000-000065DB0000}"/>
    <cellStyle name="Note 13 2 2 3 6 2" xfId="56167" xr:uid="{00000000-0005-0000-0000-000066DB0000}"/>
    <cellStyle name="Note 13 2 2 3 7" xfId="56168" xr:uid="{00000000-0005-0000-0000-000067DB0000}"/>
    <cellStyle name="Note 13 2 2 4" xfId="56169" xr:uid="{00000000-0005-0000-0000-000068DB0000}"/>
    <cellStyle name="Note 13 2 2 4 2" xfId="56170" xr:uid="{00000000-0005-0000-0000-000069DB0000}"/>
    <cellStyle name="Note 13 2 2 4 2 2" xfId="56171" xr:uid="{00000000-0005-0000-0000-00006ADB0000}"/>
    <cellStyle name="Note 13 2 2 4 2 2 2" xfId="56172" xr:uid="{00000000-0005-0000-0000-00006BDB0000}"/>
    <cellStyle name="Note 13 2 2 4 2 2 2 2" xfId="56173" xr:uid="{00000000-0005-0000-0000-00006CDB0000}"/>
    <cellStyle name="Note 13 2 2 4 2 2 3" xfId="56174" xr:uid="{00000000-0005-0000-0000-00006DDB0000}"/>
    <cellStyle name="Note 13 2 2 4 2 3" xfId="56175" xr:uid="{00000000-0005-0000-0000-00006EDB0000}"/>
    <cellStyle name="Note 13 2 2 4 2 3 2" xfId="56176" xr:uid="{00000000-0005-0000-0000-00006FDB0000}"/>
    <cellStyle name="Note 13 2 2 4 2 3 2 2" xfId="56177" xr:uid="{00000000-0005-0000-0000-000070DB0000}"/>
    <cellStyle name="Note 13 2 2 4 2 3 3" xfId="56178" xr:uid="{00000000-0005-0000-0000-000071DB0000}"/>
    <cellStyle name="Note 13 2 2 4 2 4" xfId="56179" xr:uid="{00000000-0005-0000-0000-000072DB0000}"/>
    <cellStyle name="Note 13 2 2 4 2 4 2" xfId="56180" xr:uid="{00000000-0005-0000-0000-000073DB0000}"/>
    <cellStyle name="Note 13 2 2 4 2 5" xfId="56181" xr:uid="{00000000-0005-0000-0000-000074DB0000}"/>
    <cellStyle name="Note 13 2 2 4 3" xfId="56182" xr:uid="{00000000-0005-0000-0000-000075DB0000}"/>
    <cellStyle name="Note 13 2 2 4 3 2" xfId="56183" xr:uid="{00000000-0005-0000-0000-000076DB0000}"/>
    <cellStyle name="Note 13 2 2 4 3 2 2" xfId="56184" xr:uid="{00000000-0005-0000-0000-000077DB0000}"/>
    <cellStyle name="Note 13 2 2 4 3 3" xfId="56185" xr:uid="{00000000-0005-0000-0000-000078DB0000}"/>
    <cellStyle name="Note 13 2 2 4 4" xfId="56186" xr:uid="{00000000-0005-0000-0000-000079DB0000}"/>
    <cellStyle name="Note 13 2 2 4 4 2" xfId="56187" xr:uid="{00000000-0005-0000-0000-00007ADB0000}"/>
    <cellStyle name="Note 13 2 2 4 4 2 2" xfId="56188" xr:uid="{00000000-0005-0000-0000-00007BDB0000}"/>
    <cellStyle name="Note 13 2 2 4 4 3" xfId="56189" xr:uid="{00000000-0005-0000-0000-00007CDB0000}"/>
    <cellStyle name="Note 13 2 2 4 5" xfId="56190" xr:uid="{00000000-0005-0000-0000-00007DDB0000}"/>
    <cellStyle name="Note 13 2 2 4 5 2" xfId="56191" xr:uid="{00000000-0005-0000-0000-00007EDB0000}"/>
    <cellStyle name="Note 13 2 2 4 6" xfId="56192" xr:uid="{00000000-0005-0000-0000-00007FDB0000}"/>
    <cellStyle name="Note 13 2 2 4 6 2" xfId="56193" xr:uid="{00000000-0005-0000-0000-000080DB0000}"/>
    <cellStyle name="Note 13 2 2 4 7" xfId="56194" xr:uid="{00000000-0005-0000-0000-000081DB0000}"/>
    <cellStyle name="Note 13 2 2 5" xfId="56195" xr:uid="{00000000-0005-0000-0000-000082DB0000}"/>
    <cellStyle name="Note 13 2 2 5 2" xfId="56196" xr:uid="{00000000-0005-0000-0000-000083DB0000}"/>
    <cellStyle name="Note 13 2 2 5 2 2" xfId="56197" xr:uid="{00000000-0005-0000-0000-000084DB0000}"/>
    <cellStyle name="Note 13 2 2 5 2 2 2" xfId="56198" xr:uid="{00000000-0005-0000-0000-000085DB0000}"/>
    <cellStyle name="Note 13 2 2 5 2 3" xfId="56199" xr:uid="{00000000-0005-0000-0000-000086DB0000}"/>
    <cellStyle name="Note 13 2 2 5 3" xfId="56200" xr:uid="{00000000-0005-0000-0000-000087DB0000}"/>
    <cellStyle name="Note 13 2 2 5 3 2" xfId="56201" xr:uid="{00000000-0005-0000-0000-000088DB0000}"/>
    <cellStyle name="Note 13 2 2 5 3 2 2" xfId="56202" xr:uid="{00000000-0005-0000-0000-000089DB0000}"/>
    <cellStyle name="Note 13 2 2 5 3 3" xfId="56203" xr:uid="{00000000-0005-0000-0000-00008ADB0000}"/>
    <cellStyle name="Note 13 2 2 5 4" xfId="56204" xr:uid="{00000000-0005-0000-0000-00008BDB0000}"/>
    <cellStyle name="Note 13 2 2 5 4 2" xfId="56205" xr:uid="{00000000-0005-0000-0000-00008CDB0000}"/>
    <cellStyle name="Note 13 2 2 5 5" xfId="56206" xr:uid="{00000000-0005-0000-0000-00008DDB0000}"/>
    <cellStyle name="Note 13 2 2 6" xfId="56207" xr:uid="{00000000-0005-0000-0000-00008EDB0000}"/>
    <cellStyle name="Note 13 2 2 6 2" xfId="56208" xr:uid="{00000000-0005-0000-0000-00008FDB0000}"/>
    <cellStyle name="Note 13 2 2 6 2 2" xfId="56209" xr:uid="{00000000-0005-0000-0000-000090DB0000}"/>
    <cellStyle name="Note 13 2 2 6 2 2 2" xfId="56210" xr:uid="{00000000-0005-0000-0000-000091DB0000}"/>
    <cellStyle name="Note 13 2 2 6 2 3" xfId="56211" xr:uid="{00000000-0005-0000-0000-000092DB0000}"/>
    <cellStyle name="Note 13 2 2 6 3" xfId="56212" xr:uid="{00000000-0005-0000-0000-000093DB0000}"/>
    <cellStyle name="Note 13 2 2 6 3 2" xfId="56213" xr:uid="{00000000-0005-0000-0000-000094DB0000}"/>
    <cellStyle name="Note 13 2 2 6 4" xfId="56214" xr:uid="{00000000-0005-0000-0000-000095DB0000}"/>
    <cellStyle name="Note 13 2 2 7" xfId="56215" xr:uid="{00000000-0005-0000-0000-000096DB0000}"/>
    <cellStyle name="Note 13 2 2 7 2" xfId="56216" xr:uid="{00000000-0005-0000-0000-000097DB0000}"/>
    <cellStyle name="Note 13 2 2 7 2 2" xfId="56217" xr:uid="{00000000-0005-0000-0000-000098DB0000}"/>
    <cellStyle name="Note 13 2 2 7 3" xfId="56218" xr:uid="{00000000-0005-0000-0000-000099DB0000}"/>
    <cellStyle name="Note 13 2 2 8" xfId="56219" xr:uid="{00000000-0005-0000-0000-00009ADB0000}"/>
    <cellStyle name="Note 13 2 2 8 2" xfId="56220" xr:uid="{00000000-0005-0000-0000-00009BDB0000}"/>
    <cellStyle name="Note 13 2 2 8 2 2" xfId="56221" xr:uid="{00000000-0005-0000-0000-00009CDB0000}"/>
    <cellStyle name="Note 13 2 2 8 3" xfId="56222" xr:uid="{00000000-0005-0000-0000-00009DDB0000}"/>
    <cellStyle name="Note 13 2 2 9" xfId="56223" xr:uid="{00000000-0005-0000-0000-00009EDB0000}"/>
    <cellStyle name="Note 13 2 2 9 2" xfId="56224" xr:uid="{00000000-0005-0000-0000-00009FDB0000}"/>
    <cellStyle name="Note 13 2 3" xfId="56225" xr:uid="{00000000-0005-0000-0000-0000A0DB0000}"/>
    <cellStyle name="Note 13 2 3 2" xfId="56226" xr:uid="{00000000-0005-0000-0000-0000A1DB0000}"/>
    <cellStyle name="Note 13 2 3 2 2" xfId="56227" xr:uid="{00000000-0005-0000-0000-0000A2DB0000}"/>
    <cellStyle name="Note 13 2 3 2 2 2" xfId="56228" xr:uid="{00000000-0005-0000-0000-0000A3DB0000}"/>
    <cellStyle name="Note 13 2 3 2 2 2 2" xfId="56229" xr:uid="{00000000-0005-0000-0000-0000A4DB0000}"/>
    <cellStyle name="Note 13 2 3 2 2 2 2 2" xfId="56230" xr:uid="{00000000-0005-0000-0000-0000A5DB0000}"/>
    <cellStyle name="Note 13 2 3 2 2 2 3" xfId="56231" xr:uid="{00000000-0005-0000-0000-0000A6DB0000}"/>
    <cellStyle name="Note 13 2 3 2 2 3" xfId="56232" xr:uid="{00000000-0005-0000-0000-0000A7DB0000}"/>
    <cellStyle name="Note 13 2 3 2 2 3 2" xfId="56233" xr:uid="{00000000-0005-0000-0000-0000A8DB0000}"/>
    <cellStyle name="Note 13 2 3 2 2 3 2 2" xfId="56234" xr:uid="{00000000-0005-0000-0000-0000A9DB0000}"/>
    <cellStyle name="Note 13 2 3 2 2 3 3" xfId="56235" xr:uid="{00000000-0005-0000-0000-0000AADB0000}"/>
    <cellStyle name="Note 13 2 3 2 2 4" xfId="56236" xr:uid="{00000000-0005-0000-0000-0000ABDB0000}"/>
    <cellStyle name="Note 13 2 3 2 2 4 2" xfId="56237" xr:uid="{00000000-0005-0000-0000-0000ACDB0000}"/>
    <cellStyle name="Note 13 2 3 2 2 5" xfId="56238" xr:uid="{00000000-0005-0000-0000-0000ADDB0000}"/>
    <cellStyle name="Note 13 2 3 2 3" xfId="56239" xr:uid="{00000000-0005-0000-0000-0000AEDB0000}"/>
    <cellStyle name="Note 13 2 3 2 3 2" xfId="56240" xr:uid="{00000000-0005-0000-0000-0000AFDB0000}"/>
    <cellStyle name="Note 13 2 3 2 3 2 2" xfId="56241" xr:uid="{00000000-0005-0000-0000-0000B0DB0000}"/>
    <cellStyle name="Note 13 2 3 2 3 3" xfId="56242" xr:uid="{00000000-0005-0000-0000-0000B1DB0000}"/>
    <cellStyle name="Note 13 2 3 2 4" xfId="56243" xr:uid="{00000000-0005-0000-0000-0000B2DB0000}"/>
    <cellStyle name="Note 13 2 3 2 4 2" xfId="56244" xr:uid="{00000000-0005-0000-0000-0000B3DB0000}"/>
    <cellStyle name="Note 13 2 3 2 4 2 2" xfId="56245" xr:uid="{00000000-0005-0000-0000-0000B4DB0000}"/>
    <cellStyle name="Note 13 2 3 2 4 3" xfId="56246" xr:uid="{00000000-0005-0000-0000-0000B5DB0000}"/>
    <cellStyle name="Note 13 2 3 2 5" xfId="56247" xr:uid="{00000000-0005-0000-0000-0000B6DB0000}"/>
    <cellStyle name="Note 13 2 3 2 5 2" xfId="56248" xr:uid="{00000000-0005-0000-0000-0000B7DB0000}"/>
    <cellStyle name="Note 13 2 3 2 6" xfId="56249" xr:uid="{00000000-0005-0000-0000-0000B8DB0000}"/>
    <cellStyle name="Note 13 2 3 2 6 2" xfId="56250" xr:uid="{00000000-0005-0000-0000-0000B9DB0000}"/>
    <cellStyle name="Note 13 2 3 2 7" xfId="56251" xr:uid="{00000000-0005-0000-0000-0000BADB0000}"/>
    <cellStyle name="Note 13 2 3 3" xfId="56252" xr:uid="{00000000-0005-0000-0000-0000BBDB0000}"/>
    <cellStyle name="Note 13 2 3 3 2" xfId="56253" xr:uid="{00000000-0005-0000-0000-0000BCDB0000}"/>
    <cellStyle name="Note 13 2 3 3 2 2" xfId="56254" xr:uid="{00000000-0005-0000-0000-0000BDDB0000}"/>
    <cellStyle name="Note 13 2 3 3 2 2 2" xfId="56255" xr:uid="{00000000-0005-0000-0000-0000BEDB0000}"/>
    <cellStyle name="Note 13 2 3 3 2 3" xfId="56256" xr:uid="{00000000-0005-0000-0000-0000BFDB0000}"/>
    <cellStyle name="Note 13 2 3 3 3" xfId="56257" xr:uid="{00000000-0005-0000-0000-0000C0DB0000}"/>
    <cellStyle name="Note 13 2 3 3 3 2" xfId="56258" xr:uid="{00000000-0005-0000-0000-0000C1DB0000}"/>
    <cellStyle name="Note 13 2 3 3 3 2 2" xfId="56259" xr:uid="{00000000-0005-0000-0000-0000C2DB0000}"/>
    <cellStyle name="Note 13 2 3 3 3 3" xfId="56260" xr:uid="{00000000-0005-0000-0000-0000C3DB0000}"/>
    <cellStyle name="Note 13 2 3 3 4" xfId="56261" xr:uid="{00000000-0005-0000-0000-0000C4DB0000}"/>
    <cellStyle name="Note 13 2 3 3 4 2" xfId="56262" xr:uid="{00000000-0005-0000-0000-0000C5DB0000}"/>
    <cellStyle name="Note 13 2 3 3 5" xfId="56263" xr:uid="{00000000-0005-0000-0000-0000C6DB0000}"/>
    <cellStyle name="Note 13 2 3 4" xfId="56264" xr:uid="{00000000-0005-0000-0000-0000C7DB0000}"/>
    <cellStyle name="Note 13 2 3 4 2" xfId="56265" xr:uid="{00000000-0005-0000-0000-0000C8DB0000}"/>
    <cellStyle name="Note 13 2 3 4 2 2" xfId="56266" xr:uid="{00000000-0005-0000-0000-0000C9DB0000}"/>
    <cellStyle name="Note 13 2 3 4 3" xfId="56267" xr:uid="{00000000-0005-0000-0000-0000CADB0000}"/>
    <cellStyle name="Note 13 2 3 5" xfId="56268" xr:uid="{00000000-0005-0000-0000-0000CBDB0000}"/>
    <cellStyle name="Note 13 2 3 5 2" xfId="56269" xr:uid="{00000000-0005-0000-0000-0000CCDB0000}"/>
    <cellStyle name="Note 13 2 3 5 2 2" xfId="56270" xr:uid="{00000000-0005-0000-0000-0000CDDB0000}"/>
    <cellStyle name="Note 13 2 3 5 3" xfId="56271" xr:uid="{00000000-0005-0000-0000-0000CEDB0000}"/>
    <cellStyle name="Note 13 2 3 6" xfId="56272" xr:uid="{00000000-0005-0000-0000-0000CFDB0000}"/>
    <cellStyle name="Note 13 2 3 6 2" xfId="56273" xr:uid="{00000000-0005-0000-0000-0000D0DB0000}"/>
    <cellStyle name="Note 13 2 3 7" xfId="56274" xr:uid="{00000000-0005-0000-0000-0000D1DB0000}"/>
    <cellStyle name="Note 13 2 3 7 2" xfId="56275" xr:uid="{00000000-0005-0000-0000-0000D2DB0000}"/>
    <cellStyle name="Note 13 2 3 8" xfId="56276" xr:uid="{00000000-0005-0000-0000-0000D3DB0000}"/>
    <cellStyle name="Note 13 2 4" xfId="56277" xr:uid="{00000000-0005-0000-0000-0000D4DB0000}"/>
    <cellStyle name="Note 13 2 4 2" xfId="56278" xr:uid="{00000000-0005-0000-0000-0000D5DB0000}"/>
    <cellStyle name="Note 13 2 4 2 2" xfId="56279" xr:uid="{00000000-0005-0000-0000-0000D6DB0000}"/>
    <cellStyle name="Note 13 2 4 2 2 2" xfId="56280" xr:uid="{00000000-0005-0000-0000-0000D7DB0000}"/>
    <cellStyle name="Note 13 2 4 2 2 2 2" xfId="56281" xr:uid="{00000000-0005-0000-0000-0000D8DB0000}"/>
    <cellStyle name="Note 13 2 4 2 2 3" xfId="56282" xr:uid="{00000000-0005-0000-0000-0000D9DB0000}"/>
    <cellStyle name="Note 13 2 4 2 3" xfId="56283" xr:uid="{00000000-0005-0000-0000-0000DADB0000}"/>
    <cellStyle name="Note 13 2 4 2 3 2" xfId="56284" xr:uid="{00000000-0005-0000-0000-0000DBDB0000}"/>
    <cellStyle name="Note 13 2 4 2 3 2 2" xfId="56285" xr:uid="{00000000-0005-0000-0000-0000DCDB0000}"/>
    <cellStyle name="Note 13 2 4 2 3 3" xfId="56286" xr:uid="{00000000-0005-0000-0000-0000DDDB0000}"/>
    <cellStyle name="Note 13 2 4 2 4" xfId="56287" xr:uid="{00000000-0005-0000-0000-0000DEDB0000}"/>
    <cellStyle name="Note 13 2 4 2 4 2" xfId="56288" xr:uid="{00000000-0005-0000-0000-0000DFDB0000}"/>
    <cellStyle name="Note 13 2 4 2 5" xfId="56289" xr:uid="{00000000-0005-0000-0000-0000E0DB0000}"/>
    <cellStyle name="Note 13 2 4 3" xfId="56290" xr:uid="{00000000-0005-0000-0000-0000E1DB0000}"/>
    <cellStyle name="Note 13 2 4 3 2" xfId="56291" xr:uid="{00000000-0005-0000-0000-0000E2DB0000}"/>
    <cellStyle name="Note 13 2 4 3 2 2" xfId="56292" xr:uid="{00000000-0005-0000-0000-0000E3DB0000}"/>
    <cellStyle name="Note 13 2 4 3 3" xfId="56293" xr:uid="{00000000-0005-0000-0000-0000E4DB0000}"/>
    <cellStyle name="Note 13 2 4 4" xfId="56294" xr:uid="{00000000-0005-0000-0000-0000E5DB0000}"/>
    <cellStyle name="Note 13 2 4 4 2" xfId="56295" xr:uid="{00000000-0005-0000-0000-0000E6DB0000}"/>
    <cellStyle name="Note 13 2 4 4 2 2" xfId="56296" xr:uid="{00000000-0005-0000-0000-0000E7DB0000}"/>
    <cellStyle name="Note 13 2 4 4 3" xfId="56297" xr:uid="{00000000-0005-0000-0000-0000E8DB0000}"/>
    <cellStyle name="Note 13 2 4 5" xfId="56298" xr:uid="{00000000-0005-0000-0000-0000E9DB0000}"/>
    <cellStyle name="Note 13 2 4 5 2" xfId="56299" xr:uid="{00000000-0005-0000-0000-0000EADB0000}"/>
    <cellStyle name="Note 13 2 4 6" xfId="56300" xr:uid="{00000000-0005-0000-0000-0000EBDB0000}"/>
    <cellStyle name="Note 13 2 4 6 2" xfId="56301" xr:uid="{00000000-0005-0000-0000-0000ECDB0000}"/>
    <cellStyle name="Note 13 2 4 7" xfId="56302" xr:uid="{00000000-0005-0000-0000-0000EDDB0000}"/>
    <cellStyle name="Note 13 2 5" xfId="56303" xr:uid="{00000000-0005-0000-0000-0000EEDB0000}"/>
    <cellStyle name="Note 13 2 5 2" xfId="56304" xr:uid="{00000000-0005-0000-0000-0000EFDB0000}"/>
    <cellStyle name="Note 13 2 5 2 2" xfId="56305" xr:uid="{00000000-0005-0000-0000-0000F0DB0000}"/>
    <cellStyle name="Note 13 2 5 2 2 2" xfId="56306" xr:uid="{00000000-0005-0000-0000-0000F1DB0000}"/>
    <cellStyle name="Note 13 2 5 2 2 2 2" xfId="56307" xr:uid="{00000000-0005-0000-0000-0000F2DB0000}"/>
    <cellStyle name="Note 13 2 5 2 2 3" xfId="56308" xr:uid="{00000000-0005-0000-0000-0000F3DB0000}"/>
    <cellStyle name="Note 13 2 5 2 3" xfId="56309" xr:uid="{00000000-0005-0000-0000-0000F4DB0000}"/>
    <cellStyle name="Note 13 2 5 2 3 2" xfId="56310" xr:uid="{00000000-0005-0000-0000-0000F5DB0000}"/>
    <cellStyle name="Note 13 2 5 2 3 2 2" xfId="56311" xr:uid="{00000000-0005-0000-0000-0000F6DB0000}"/>
    <cellStyle name="Note 13 2 5 2 3 3" xfId="56312" xr:uid="{00000000-0005-0000-0000-0000F7DB0000}"/>
    <cellStyle name="Note 13 2 5 2 4" xfId="56313" xr:uid="{00000000-0005-0000-0000-0000F8DB0000}"/>
    <cellStyle name="Note 13 2 5 2 4 2" xfId="56314" xr:uid="{00000000-0005-0000-0000-0000F9DB0000}"/>
    <cellStyle name="Note 13 2 5 2 5" xfId="56315" xr:uid="{00000000-0005-0000-0000-0000FADB0000}"/>
    <cellStyle name="Note 13 2 5 3" xfId="56316" xr:uid="{00000000-0005-0000-0000-0000FBDB0000}"/>
    <cellStyle name="Note 13 2 5 3 2" xfId="56317" xr:uid="{00000000-0005-0000-0000-0000FCDB0000}"/>
    <cellStyle name="Note 13 2 5 3 2 2" xfId="56318" xr:uid="{00000000-0005-0000-0000-0000FDDB0000}"/>
    <cellStyle name="Note 13 2 5 3 3" xfId="56319" xr:uid="{00000000-0005-0000-0000-0000FEDB0000}"/>
    <cellStyle name="Note 13 2 5 4" xfId="56320" xr:uid="{00000000-0005-0000-0000-0000FFDB0000}"/>
    <cellStyle name="Note 13 2 5 4 2" xfId="56321" xr:uid="{00000000-0005-0000-0000-000000DC0000}"/>
    <cellStyle name="Note 13 2 5 4 2 2" xfId="56322" xr:uid="{00000000-0005-0000-0000-000001DC0000}"/>
    <cellStyle name="Note 13 2 5 4 3" xfId="56323" xr:uid="{00000000-0005-0000-0000-000002DC0000}"/>
    <cellStyle name="Note 13 2 5 5" xfId="56324" xr:uid="{00000000-0005-0000-0000-000003DC0000}"/>
    <cellStyle name="Note 13 2 5 5 2" xfId="56325" xr:uid="{00000000-0005-0000-0000-000004DC0000}"/>
    <cellStyle name="Note 13 2 5 6" xfId="56326" xr:uid="{00000000-0005-0000-0000-000005DC0000}"/>
    <cellStyle name="Note 13 2 5 6 2" xfId="56327" xr:uid="{00000000-0005-0000-0000-000006DC0000}"/>
    <cellStyle name="Note 13 2 5 7" xfId="56328" xr:uid="{00000000-0005-0000-0000-000007DC0000}"/>
    <cellStyle name="Note 13 2 6" xfId="56329" xr:uid="{00000000-0005-0000-0000-000008DC0000}"/>
    <cellStyle name="Note 13 2 6 2" xfId="56330" xr:uid="{00000000-0005-0000-0000-000009DC0000}"/>
    <cellStyle name="Note 13 2 6 2 2" xfId="56331" xr:uid="{00000000-0005-0000-0000-00000ADC0000}"/>
    <cellStyle name="Note 13 2 6 2 2 2" xfId="56332" xr:uid="{00000000-0005-0000-0000-00000BDC0000}"/>
    <cellStyle name="Note 13 2 6 2 3" xfId="56333" xr:uid="{00000000-0005-0000-0000-00000CDC0000}"/>
    <cellStyle name="Note 13 2 6 3" xfId="56334" xr:uid="{00000000-0005-0000-0000-00000DDC0000}"/>
    <cellStyle name="Note 13 2 6 3 2" xfId="56335" xr:uid="{00000000-0005-0000-0000-00000EDC0000}"/>
    <cellStyle name="Note 13 2 6 3 2 2" xfId="56336" xr:uid="{00000000-0005-0000-0000-00000FDC0000}"/>
    <cellStyle name="Note 13 2 6 3 3" xfId="56337" xr:uid="{00000000-0005-0000-0000-000010DC0000}"/>
    <cellStyle name="Note 13 2 6 4" xfId="56338" xr:uid="{00000000-0005-0000-0000-000011DC0000}"/>
    <cellStyle name="Note 13 2 6 4 2" xfId="56339" xr:uid="{00000000-0005-0000-0000-000012DC0000}"/>
    <cellStyle name="Note 13 2 6 5" xfId="56340" xr:uid="{00000000-0005-0000-0000-000013DC0000}"/>
    <cellStyle name="Note 13 2 7" xfId="56341" xr:uid="{00000000-0005-0000-0000-000014DC0000}"/>
    <cellStyle name="Note 13 2 7 2" xfId="56342" xr:uid="{00000000-0005-0000-0000-000015DC0000}"/>
    <cellStyle name="Note 13 2 7 2 2" xfId="56343" xr:uid="{00000000-0005-0000-0000-000016DC0000}"/>
    <cellStyle name="Note 13 2 7 2 2 2" xfId="56344" xr:uid="{00000000-0005-0000-0000-000017DC0000}"/>
    <cellStyle name="Note 13 2 7 2 3" xfId="56345" xr:uid="{00000000-0005-0000-0000-000018DC0000}"/>
    <cellStyle name="Note 13 2 7 3" xfId="56346" xr:uid="{00000000-0005-0000-0000-000019DC0000}"/>
    <cellStyle name="Note 13 2 7 3 2" xfId="56347" xr:uid="{00000000-0005-0000-0000-00001ADC0000}"/>
    <cellStyle name="Note 13 2 7 4" xfId="56348" xr:uid="{00000000-0005-0000-0000-00001BDC0000}"/>
    <cellStyle name="Note 13 2 8" xfId="56349" xr:uid="{00000000-0005-0000-0000-00001CDC0000}"/>
    <cellStyle name="Note 13 2 8 2" xfId="56350" xr:uid="{00000000-0005-0000-0000-00001DDC0000}"/>
    <cellStyle name="Note 13 2 8 2 2" xfId="56351" xr:uid="{00000000-0005-0000-0000-00001EDC0000}"/>
    <cellStyle name="Note 13 2 8 3" xfId="56352" xr:uid="{00000000-0005-0000-0000-00001FDC0000}"/>
    <cellStyle name="Note 13 2 9" xfId="56353" xr:uid="{00000000-0005-0000-0000-000020DC0000}"/>
    <cellStyle name="Note 13 2 9 2" xfId="56354" xr:uid="{00000000-0005-0000-0000-000021DC0000}"/>
    <cellStyle name="Note 13 2 9 2 2" xfId="56355" xr:uid="{00000000-0005-0000-0000-000022DC0000}"/>
    <cellStyle name="Note 13 2 9 3" xfId="56356" xr:uid="{00000000-0005-0000-0000-000023DC0000}"/>
    <cellStyle name="Note 13 3" xfId="56357" xr:uid="{00000000-0005-0000-0000-000024DC0000}"/>
    <cellStyle name="Note 13 3 10" xfId="56358" xr:uid="{00000000-0005-0000-0000-000025DC0000}"/>
    <cellStyle name="Note 13 3 10 2" xfId="56359" xr:uid="{00000000-0005-0000-0000-000026DC0000}"/>
    <cellStyle name="Note 13 3 11" xfId="56360" xr:uid="{00000000-0005-0000-0000-000027DC0000}"/>
    <cellStyle name="Note 13 3 2" xfId="56361" xr:uid="{00000000-0005-0000-0000-000028DC0000}"/>
    <cellStyle name="Note 13 3 2 2" xfId="56362" xr:uid="{00000000-0005-0000-0000-000029DC0000}"/>
    <cellStyle name="Note 13 3 2 2 2" xfId="56363" xr:uid="{00000000-0005-0000-0000-00002ADC0000}"/>
    <cellStyle name="Note 13 3 2 2 2 2" xfId="56364" xr:uid="{00000000-0005-0000-0000-00002BDC0000}"/>
    <cellStyle name="Note 13 3 2 2 2 2 2" xfId="56365" xr:uid="{00000000-0005-0000-0000-00002CDC0000}"/>
    <cellStyle name="Note 13 3 2 2 2 2 2 2" xfId="56366" xr:uid="{00000000-0005-0000-0000-00002DDC0000}"/>
    <cellStyle name="Note 13 3 2 2 2 2 3" xfId="56367" xr:uid="{00000000-0005-0000-0000-00002EDC0000}"/>
    <cellStyle name="Note 13 3 2 2 2 3" xfId="56368" xr:uid="{00000000-0005-0000-0000-00002FDC0000}"/>
    <cellStyle name="Note 13 3 2 2 2 3 2" xfId="56369" xr:uid="{00000000-0005-0000-0000-000030DC0000}"/>
    <cellStyle name="Note 13 3 2 2 2 3 2 2" xfId="56370" xr:uid="{00000000-0005-0000-0000-000031DC0000}"/>
    <cellStyle name="Note 13 3 2 2 2 3 3" xfId="56371" xr:uid="{00000000-0005-0000-0000-000032DC0000}"/>
    <cellStyle name="Note 13 3 2 2 2 4" xfId="56372" xr:uid="{00000000-0005-0000-0000-000033DC0000}"/>
    <cellStyle name="Note 13 3 2 2 2 4 2" xfId="56373" xr:uid="{00000000-0005-0000-0000-000034DC0000}"/>
    <cellStyle name="Note 13 3 2 2 2 5" xfId="56374" xr:uid="{00000000-0005-0000-0000-000035DC0000}"/>
    <cellStyle name="Note 13 3 2 2 3" xfId="56375" xr:uid="{00000000-0005-0000-0000-000036DC0000}"/>
    <cellStyle name="Note 13 3 2 2 3 2" xfId="56376" xr:uid="{00000000-0005-0000-0000-000037DC0000}"/>
    <cellStyle name="Note 13 3 2 2 3 2 2" xfId="56377" xr:uid="{00000000-0005-0000-0000-000038DC0000}"/>
    <cellStyle name="Note 13 3 2 2 3 3" xfId="56378" xr:uid="{00000000-0005-0000-0000-000039DC0000}"/>
    <cellStyle name="Note 13 3 2 2 4" xfId="56379" xr:uid="{00000000-0005-0000-0000-00003ADC0000}"/>
    <cellStyle name="Note 13 3 2 2 4 2" xfId="56380" xr:uid="{00000000-0005-0000-0000-00003BDC0000}"/>
    <cellStyle name="Note 13 3 2 2 4 2 2" xfId="56381" xr:uid="{00000000-0005-0000-0000-00003CDC0000}"/>
    <cellStyle name="Note 13 3 2 2 4 3" xfId="56382" xr:uid="{00000000-0005-0000-0000-00003DDC0000}"/>
    <cellStyle name="Note 13 3 2 2 5" xfId="56383" xr:uid="{00000000-0005-0000-0000-00003EDC0000}"/>
    <cellStyle name="Note 13 3 2 2 5 2" xfId="56384" xr:uid="{00000000-0005-0000-0000-00003FDC0000}"/>
    <cellStyle name="Note 13 3 2 2 6" xfId="56385" xr:uid="{00000000-0005-0000-0000-000040DC0000}"/>
    <cellStyle name="Note 13 3 2 2 6 2" xfId="56386" xr:uid="{00000000-0005-0000-0000-000041DC0000}"/>
    <cellStyle name="Note 13 3 2 2 7" xfId="56387" xr:uid="{00000000-0005-0000-0000-000042DC0000}"/>
    <cellStyle name="Note 13 3 2 3" xfId="56388" xr:uid="{00000000-0005-0000-0000-000043DC0000}"/>
    <cellStyle name="Note 13 3 2 3 2" xfId="56389" xr:uid="{00000000-0005-0000-0000-000044DC0000}"/>
    <cellStyle name="Note 13 3 2 3 2 2" xfId="56390" xr:uid="{00000000-0005-0000-0000-000045DC0000}"/>
    <cellStyle name="Note 13 3 2 3 2 2 2" xfId="56391" xr:uid="{00000000-0005-0000-0000-000046DC0000}"/>
    <cellStyle name="Note 13 3 2 3 2 3" xfId="56392" xr:uid="{00000000-0005-0000-0000-000047DC0000}"/>
    <cellStyle name="Note 13 3 2 3 3" xfId="56393" xr:uid="{00000000-0005-0000-0000-000048DC0000}"/>
    <cellStyle name="Note 13 3 2 3 3 2" xfId="56394" xr:uid="{00000000-0005-0000-0000-000049DC0000}"/>
    <cellStyle name="Note 13 3 2 3 3 2 2" xfId="56395" xr:uid="{00000000-0005-0000-0000-00004ADC0000}"/>
    <cellStyle name="Note 13 3 2 3 3 3" xfId="56396" xr:uid="{00000000-0005-0000-0000-00004BDC0000}"/>
    <cellStyle name="Note 13 3 2 3 4" xfId="56397" xr:uid="{00000000-0005-0000-0000-00004CDC0000}"/>
    <cellStyle name="Note 13 3 2 3 4 2" xfId="56398" xr:uid="{00000000-0005-0000-0000-00004DDC0000}"/>
    <cellStyle name="Note 13 3 2 3 5" xfId="56399" xr:uid="{00000000-0005-0000-0000-00004EDC0000}"/>
    <cellStyle name="Note 13 3 2 4" xfId="56400" xr:uid="{00000000-0005-0000-0000-00004FDC0000}"/>
    <cellStyle name="Note 13 3 2 4 2" xfId="56401" xr:uid="{00000000-0005-0000-0000-000050DC0000}"/>
    <cellStyle name="Note 13 3 2 4 2 2" xfId="56402" xr:uid="{00000000-0005-0000-0000-000051DC0000}"/>
    <cellStyle name="Note 13 3 2 4 3" xfId="56403" xr:uid="{00000000-0005-0000-0000-000052DC0000}"/>
    <cellStyle name="Note 13 3 2 5" xfId="56404" xr:uid="{00000000-0005-0000-0000-000053DC0000}"/>
    <cellStyle name="Note 13 3 2 5 2" xfId="56405" xr:uid="{00000000-0005-0000-0000-000054DC0000}"/>
    <cellStyle name="Note 13 3 2 5 2 2" xfId="56406" xr:uid="{00000000-0005-0000-0000-000055DC0000}"/>
    <cellStyle name="Note 13 3 2 5 3" xfId="56407" xr:uid="{00000000-0005-0000-0000-000056DC0000}"/>
    <cellStyle name="Note 13 3 2 6" xfId="56408" xr:uid="{00000000-0005-0000-0000-000057DC0000}"/>
    <cellStyle name="Note 13 3 2 6 2" xfId="56409" xr:uid="{00000000-0005-0000-0000-000058DC0000}"/>
    <cellStyle name="Note 13 3 2 7" xfId="56410" xr:uid="{00000000-0005-0000-0000-000059DC0000}"/>
    <cellStyle name="Note 13 3 2 7 2" xfId="56411" xr:uid="{00000000-0005-0000-0000-00005ADC0000}"/>
    <cellStyle name="Note 13 3 2 8" xfId="56412" xr:uid="{00000000-0005-0000-0000-00005BDC0000}"/>
    <cellStyle name="Note 13 3 3" xfId="56413" xr:uid="{00000000-0005-0000-0000-00005CDC0000}"/>
    <cellStyle name="Note 13 3 3 2" xfId="56414" xr:uid="{00000000-0005-0000-0000-00005DDC0000}"/>
    <cellStyle name="Note 13 3 3 2 2" xfId="56415" xr:uid="{00000000-0005-0000-0000-00005EDC0000}"/>
    <cellStyle name="Note 13 3 3 2 2 2" xfId="56416" xr:uid="{00000000-0005-0000-0000-00005FDC0000}"/>
    <cellStyle name="Note 13 3 3 2 2 2 2" xfId="56417" xr:uid="{00000000-0005-0000-0000-000060DC0000}"/>
    <cellStyle name="Note 13 3 3 2 2 3" xfId="56418" xr:uid="{00000000-0005-0000-0000-000061DC0000}"/>
    <cellStyle name="Note 13 3 3 2 3" xfId="56419" xr:uid="{00000000-0005-0000-0000-000062DC0000}"/>
    <cellStyle name="Note 13 3 3 2 3 2" xfId="56420" xr:uid="{00000000-0005-0000-0000-000063DC0000}"/>
    <cellStyle name="Note 13 3 3 2 3 2 2" xfId="56421" xr:uid="{00000000-0005-0000-0000-000064DC0000}"/>
    <cellStyle name="Note 13 3 3 2 3 3" xfId="56422" xr:uid="{00000000-0005-0000-0000-000065DC0000}"/>
    <cellStyle name="Note 13 3 3 2 4" xfId="56423" xr:uid="{00000000-0005-0000-0000-000066DC0000}"/>
    <cellStyle name="Note 13 3 3 2 4 2" xfId="56424" xr:uid="{00000000-0005-0000-0000-000067DC0000}"/>
    <cellStyle name="Note 13 3 3 2 5" xfId="56425" xr:uid="{00000000-0005-0000-0000-000068DC0000}"/>
    <cellStyle name="Note 13 3 3 3" xfId="56426" xr:uid="{00000000-0005-0000-0000-000069DC0000}"/>
    <cellStyle name="Note 13 3 3 3 2" xfId="56427" xr:uid="{00000000-0005-0000-0000-00006ADC0000}"/>
    <cellStyle name="Note 13 3 3 3 2 2" xfId="56428" xr:uid="{00000000-0005-0000-0000-00006BDC0000}"/>
    <cellStyle name="Note 13 3 3 3 3" xfId="56429" xr:uid="{00000000-0005-0000-0000-00006CDC0000}"/>
    <cellStyle name="Note 13 3 3 4" xfId="56430" xr:uid="{00000000-0005-0000-0000-00006DDC0000}"/>
    <cellStyle name="Note 13 3 3 4 2" xfId="56431" xr:uid="{00000000-0005-0000-0000-00006EDC0000}"/>
    <cellStyle name="Note 13 3 3 4 2 2" xfId="56432" xr:uid="{00000000-0005-0000-0000-00006FDC0000}"/>
    <cellStyle name="Note 13 3 3 4 3" xfId="56433" xr:uid="{00000000-0005-0000-0000-000070DC0000}"/>
    <cellStyle name="Note 13 3 3 5" xfId="56434" xr:uid="{00000000-0005-0000-0000-000071DC0000}"/>
    <cellStyle name="Note 13 3 3 5 2" xfId="56435" xr:uid="{00000000-0005-0000-0000-000072DC0000}"/>
    <cellStyle name="Note 13 3 3 6" xfId="56436" xr:uid="{00000000-0005-0000-0000-000073DC0000}"/>
    <cellStyle name="Note 13 3 3 6 2" xfId="56437" xr:uid="{00000000-0005-0000-0000-000074DC0000}"/>
    <cellStyle name="Note 13 3 3 7" xfId="56438" xr:uid="{00000000-0005-0000-0000-000075DC0000}"/>
    <cellStyle name="Note 13 3 4" xfId="56439" xr:uid="{00000000-0005-0000-0000-000076DC0000}"/>
    <cellStyle name="Note 13 3 4 2" xfId="56440" xr:uid="{00000000-0005-0000-0000-000077DC0000}"/>
    <cellStyle name="Note 13 3 4 2 2" xfId="56441" xr:uid="{00000000-0005-0000-0000-000078DC0000}"/>
    <cellStyle name="Note 13 3 4 2 2 2" xfId="56442" xr:uid="{00000000-0005-0000-0000-000079DC0000}"/>
    <cellStyle name="Note 13 3 4 2 2 2 2" xfId="56443" xr:uid="{00000000-0005-0000-0000-00007ADC0000}"/>
    <cellStyle name="Note 13 3 4 2 2 3" xfId="56444" xr:uid="{00000000-0005-0000-0000-00007BDC0000}"/>
    <cellStyle name="Note 13 3 4 2 3" xfId="56445" xr:uid="{00000000-0005-0000-0000-00007CDC0000}"/>
    <cellStyle name="Note 13 3 4 2 3 2" xfId="56446" xr:uid="{00000000-0005-0000-0000-00007DDC0000}"/>
    <cellStyle name="Note 13 3 4 2 3 2 2" xfId="56447" xr:uid="{00000000-0005-0000-0000-00007EDC0000}"/>
    <cellStyle name="Note 13 3 4 2 3 3" xfId="56448" xr:uid="{00000000-0005-0000-0000-00007FDC0000}"/>
    <cellStyle name="Note 13 3 4 2 4" xfId="56449" xr:uid="{00000000-0005-0000-0000-000080DC0000}"/>
    <cellStyle name="Note 13 3 4 2 4 2" xfId="56450" xr:uid="{00000000-0005-0000-0000-000081DC0000}"/>
    <cellStyle name="Note 13 3 4 2 5" xfId="56451" xr:uid="{00000000-0005-0000-0000-000082DC0000}"/>
    <cellStyle name="Note 13 3 4 3" xfId="56452" xr:uid="{00000000-0005-0000-0000-000083DC0000}"/>
    <cellStyle name="Note 13 3 4 3 2" xfId="56453" xr:uid="{00000000-0005-0000-0000-000084DC0000}"/>
    <cellStyle name="Note 13 3 4 3 2 2" xfId="56454" xr:uid="{00000000-0005-0000-0000-000085DC0000}"/>
    <cellStyle name="Note 13 3 4 3 3" xfId="56455" xr:uid="{00000000-0005-0000-0000-000086DC0000}"/>
    <cellStyle name="Note 13 3 4 4" xfId="56456" xr:uid="{00000000-0005-0000-0000-000087DC0000}"/>
    <cellStyle name="Note 13 3 4 4 2" xfId="56457" xr:uid="{00000000-0005-0000-0000-000088DC0000}"/>
    <cellStyle name="Note 13 3 4 4 2 2" xfId="56458" xr:uid="{00000000-0005-0000-0000-000089DC0000}"/>
    <cellStyle name="Note 13 3 4 4 3" xfId="56459" xr:uid="{00000000-0005-0000-0000-00008ADC0000}"/>
    <cellStyle name="Note 13 3 4 5" xfId="56460" xr:uid="{00000000-0005-0000-0000-00008BDC0000}"/>
    <cellStyle name="Note 13 3 4 5 2" xfId="56461" xr:uid="{00000000-0005-0000-0000-00008CDC0000}"/>
    <cellStyle name="Note 13 3 4 6" xfId="56462" xr:uid="{00000000-0005-0000-0000-00008DDC0000}"/>
    <cellStyle name="Note 13 3 4 6 2" xfId="56463" xr:uid="{00000000-0005-0000-0000-00008EDC0000}"/>
    <cellStyle name="Note 13 3 4 7" xfId="56464" xr:uid="{00000000-0005-0000-0000-00008FDC0000}"/>
    <cellStyle name="Note 13 3 5" xfId="56465" xr:uid="{00000000-0005-0000-0000-000090DC0000}"/>
    <cellStyle name="Note 13 3 5 2" xfId="56466" xr:uid="{00000000-0005-0000-0000-000091DC0000}"/>
    <cellStyle name="Note 13 3 5 2 2" xfId="56467" xr:uid="{00000000-0005-0000-0000-000092DC0000}"/>
    <cellStyle name="Note 13 3 5 2 2 2" xfId="56468" xr:uid="{00000000-0005-0000-0000-000093DC0000}"/>
    <cellStyle name="Note 13 3 5 2 3" xfId="56469" xr:uid="{00000000-0005-0000-0000-000094DC0000}"/>
    <cellStyle name="Note 13 3 5 3" xfId="56470" xr:uid="{00000000-0005-0000-0000-000095DC0000}"/>
    <cellStyle name="Note 13 3 5 3 2" xfId="56471" xr:uid="{00000000-0005-0000-0000-000096DC0000}"/>
    <cellStyle name="Note 13 3 5 3 2 2" xfId="56472" xr:uid="{00000000-0005-0000-0000-000097DC0000}"/>
    <cellStyle name="Note 13 3 5 3 3" xfId="56473" xr:uid="{00000000-0005-0000-0000-000098DC0000}"/>
    <cellStyle name="Note 13 3 5 4" xfId="56474" xr:uid="{00000000-0005-0000-0000-000099DC0000}"/>
    <cellStyle name="Note 13 3 5 4 2" xfId="56475" xr:uid="{00000000-0005-0000-0000-00009ADC0000}"/>
    <cellStyle name="Note 13 3 5 5" xfId="56476" xr:uid="{00000000-0005-0000-0000-00009BDC0000}"/>
    <cellStyle name="Note 13 3 6" xfId="56477" xr:uid="{00000000-0005-0000-0000-00009CDC0000}"/>
    <cellStyle name="Note 13 3 6 2" xfId="56478" xr:uid="{00000000-0005-0000-0000-00009DDC0000}"/>
    <cellStyle name="Note 13 3 6 2 2" xfId="56479" xr:uid="{00000000-0005-0000-0000-00009EDC0000}"/>
    <cellStyle name="Note 13 3 6 2 2 2" xfId="56480" xr:uid="{00000000-0005-0000-0000-00009FDC0000}"/>
    <cellStyle name="Note 13 3 6 2 3" xfId="56481" xr:uid="{00000000-0005-0000-0000-0000A0DC0000}"/>
    <cellStyle name="Note 13 3 6 3" xfId="56482" xr:uid="{00000000-0005-0000-0000-0000A1DC0000}"/>
    <cellStyle name="Note 13 3 6 3 2" xfId="56483" xr:uid="{00000000-0005-0000-0000-0000A2DC0000}"/>
    <cellStyle name="Note 13 3 6 4" xfId="56484" xr:uid="{00000000-0005-0000-0000-0000A3DC0000}"/>
    <cellStyle name="Note 13 3 7" xfId="56485" xr:uid="{00000000-0005-0000-0000-0000A4DC0000}"/>
    <cellStyle name="Note 13 3 7 2" xfId="56486" xr:uid="{00000000-0005-0000-0000-0000A5DC0000}"/>
    <cellStyle name="Note 13 3 7 2 2" xfId="56487" xr:uid="{00000000-0005-0000-0000-0000A6DC0000}"/>
    <cellStyle name="Note 13 3 7 3" xfId="56488" xr:uid="{00000000-0005-0000-0000-0000A7DC0000}"/>
    <cellStyle name="Note 13 3 8" xfId="56489" xr:uid="{00000000-0005-0000-0000-0000A8DC0000}"/>
    <cellStyle name="Note 13 3 8 2" xfId="56490" xr:uid="{00000000-0005-0000-0000-0000A9DC0000}"/>
    <cellStyle name="Note 13 3 8 2 2" xfId="56491" xr:uid="{00000000-0005-0000-0000-0000AADC0000}"/>
    <cellStyle name="Note 13 3 8 3" xfId="56492" xr:uid="{00000000-0005-0000-0000-0000ABDC0000}"/>
    <cellStyle name="Note 13 3 9" xfId="56493" xr:uid="{00000000-0005-0000-0000-0000ACDC0000}"/>
    <cellStyle name="Note 13 3 9 2" xfId="56494" xr:uid="{00000000-0005-0000-0000-0000ADDC0000}"/>
    <cellStyle name="Note 13 4" xfId="56495" xr:uid="{00000000-0005-0000-0000-0000AEDC0000}"/>
    <cellStyle name="Note 13 4 10" xfId="56496" xr:uid="{00000000-0005-0000-0000-0000AFDC0000}"/>
    <cellStyle name="Note 13 4 10 2" xfId="56497" xr:uid="{00000000-0005-0000-0000-0000B0DC0000}"/>
    <cellStyle name="Note 13 4 11" xfId="56498" xr:uid="{00000000-0005-0000-0000-0000B1DC0000}"/>
    <cellStyle name="Note 13 4 2" xfId="56499" xr:uid="{00000000-0005-0000-0000-0000B2DC0000}"/>
    <cellStyle name="Note 13 4 2 2" xfId="56500" xr:uid="{00000000-0005-0000-0000-0000B3DC0000}"/>
    <cellStyle name="Note 13 4 2 2 2" xfId="56501" xr:uid="{00000000-0005-0000-0000-0000B4DC0000}"/>
    <cellStyle name="Note 13 4 2 2 2 2" xfId="56502" xr:uid="{00000000-0005-0000-0000-0000B5DC0000}"/>
    <cellStyle name="Note 13 4 2 2 2 2 2" xfId="56503" xr:uid="{00000000-0005-0000-0000-0000B6DC0000}"/>
    <cellStyle name="Note 13 4 2 2 2 2 2 2" xfId="56504" xr:uid="{00000000-0005-0000-0000-0000B7DC0000}"/>
    <cellStyle name="Note 13 4 2 2 2 2 3" xfId="56505" xr:uid="{00000000-0005-0000-0000-0000B8DC0000}"/>
    <cellStyle name="Note 13 4 2 2 2 3" xfId="56506" xr:uid="{00000000-0005-0000-0000-0000B9DC0000}"/>
    <cellStyle name="Note 13 4 2 2 2 3 2" xfId="56507" xr:uid="{00000000-0005-0000-0000-0000BADC0000}"/>
    <cellStyle name="Note 13 4 2 2 2 3 2 2" xfId="56508" xr:uid="{00000000-0005-0000-0000-0000BBDC0000}"/>
    <cellStyle name="Note 13 4 2 2 2 3 3" xfId="56509" xr:uid="{00000000-0005-0000-0000-0000BCDC0000}"/>
    <cellStyle name="Note 13 4 2 2 2 4" xfId="56510" xr:uid="{00000000-0005-0000-0000-0000BDDC0000}"/>
    <cellStyle name="Note 13 4 2 2 2 4 2" xfId="56511" xr:uid="{00000000-0005-0000-0000-0000BEDC0000}"/>
    <cellStyle name="Note 13 4 2 2 2 5" xfId="56512" xr:uid="{00000000-0005-0000-0000-0000BFDC0000}"/>
    <cellStyle name="Note 13 4 2 2 3" xfId="56513" xr:uid="{00000000-0005-0000-0000-0000C0DC0000}"/>
    <cellStyle name="Note 13 4 2 2 3 2" xfId="56514" xr:uid="{00000000-0005-0000-0000-0000C1DC0000}"/>
    <cellStyle name="Note 13 4 2 2 3 2 2" xfId="56515" xr:uid="{00000000-0005-0000-0000-0000C2DC0000}"/>
    <cellStyle name="Note 13 4 2 2 3 3" xfId="56516" xr:uid="{00000000-0005-0000-0000-0000C3DC0000}"/>
    <cellStyle name="Note 13 4 2 2 4" xfId="56517" xr:uid="{00000000-0005-0000-0000-0000C4DC0000}"/>
    <cellStyle name="Note 13 4 2 2 4 2" xfId="56518" xr:uid="{00000000-0005-0000-0000-0000C5DC0000}"/>
    <cellStyle name="Note 13 4 2 2 4 2 2" xfId="56519" xr:uid="{00000000-0005-0000-0000-0000C6DC0000}"/>
    <cellStyle name="Note 13 4 2 2 4 3" xfId="56520" xr:uid="{00000000-0005-0000-0000-0000C7DC0000}"/>
    <cellStyle name="Note 13 4 2 2 5" xfId="56521" xr:uid="{00000000-0005-0000-0000-0000C8DC0000}"/>
    <cellStyle name="Note 13 4 2 2 5 2" xfId="56522" xr:uid="{00000000-0005-0000-0000-0000C9DC0000}"/>
    <cellStyle name="Note 13 4 2 2 6" xfId="56523" xr:uid="{00000000-0005-0000-0000-0000CADC0000}"/>
    <cellStyle name="Note 13 4 2 2 6 2" xfId="56524" xr:uid="{00000000-0005-0000-0000-0000CBDC0000}"/>
    <cellStyle name="Note 13 4 2 2 7" xfId="56525" xr:uid="{00000000-0005-0000-0000-0000CCDC0000}"/>
    <cellStyle name="Note 13 4 2 3" xfId="56526" xr:uid="{00000000-0005-0000-0000-0000CDDC0000}"/>
    <cellStyle name="Note 13 4 2 3 2" xfId="56527" xr:uid="{00000000-0005-0000-0000-0000CEDC0000}"/>
    <cellStyle name="Note 13 4 2 3 2 2" xfId="56528" xr:uid="{00000000-0005-0000-0000-0000CFDC0000}"/>
    <cellStyle name="Note 13 4 2 3 2 2 2" xfId="56529" xr:uid="{00000000-0005-0000-0000-0000D0DC0000}"/>
    <cellStyle name="Note 13 4 2 3 2 3" xfId="56530" xr:uid="{00000000-0005-0000-0000-0000D1DC0000}"/>
    <cellStyle name="Note 13 4 2 3 3" xfId="56531" xr:uid="{00000000-0005-0000-0000-0000D2DC0000}"/>
    <cellStyle name="Note 13 4 2 3 3 2" xfId="56532" xr:uid="{00000000-0005-0000-0000-0000D3DC0000}"/>
    <cellStyle name="Note 13 4 2 3 3 2 2" xfId="56533" xr:uid="{00000000-0005-0000-0000-0000D4DC0000}"/>
    <cellStyle name="Note 13 4 2 3 3 3" xfId="56534" xr:uid="{00000000-0005-0000-0000-0000D5DC0000}"/>
    <cellStyle name="Note 13 4 2 3 4" xfId="56535" xr:uid="{00000000-0005-0000-0000-0000D6DC0000}"/>
    <cellStyle name="Note 13 4 2 3 4 2" xfId="56536" xr:uid="{00000000-0005-0000-0000-0000D7DC0000}"/>
    <cellStyle name="Note 13 4 2 3 5" xfId="56537" xr:uid="{00000000-0005-0000-0000-0000D8DC0000}"/>
    <cellStyle name="Note 13 4 2 4" xfId="56538" xr:uid="{00000000-0005-0000-0000-0000D9DC0000}"/>
    <cellStyle name="Note 13 4 2 4 2" xfId="56539" xr:uid="{00000000-0005-0000-0000-0000DADC0000}"/>
    <cellStyle name="Note 13 4 2 4 2 2" xfId="56540" xr:uid="{00000000-0005-0000-0000-0000DBDC0000}"/>
    <cellStyle name="Note 13 4 2 4 3" xfId="56541" xr:uid="{00000000-0005-0000-0000-0000DCDC0000}"/>
    <cellStyle name="Note 13 4 2 5" xfId="56542" xr:uid="{00000000-0005-0000-0000-0000DDDC0000}"/>
    <cellStyle name="Note 13 4 2 5 2" xfId="56543" xr:uid="{00000000-0005-0000-0000-0000DEDC0000}"/>
    <cellStyle name="Note 13 4 2 5 2 2" xfId="56544" xr:uid="{00000000-0005-0000-0000-0000DFDC0000}"/>
    <cellStyle name="Note 13 4 2 5 3" xfId="56545" xr:uid="{00000000-0005-0000-0000-0000E0DC0000}"/>
    <cellStyle name="Note 13 4 2 6" xfId="56546" xr:uid="{00000000-0005-0000-0000-0000E1DC0000}"/>
    <cellStyle name="Note 13 4 2 6 2" xfId="56547" xr:uid="{00000000-0005-0000-0000-0000E2DC0000}"/>
    <cellStyle name="Note 13 4 2 7" xfId="56548" xr:uid="{00000000-0005-0000-0000-0000E3DC0000}"/>
    <cellStyle name="Note 13 4 2 7 2" xfId="56549" xr:uid="{00000000-0005-0000-0000-0000E4DC0000}"/>
    <cellStyle name="Note 13 4 2 8" xfId="56550" xr:uid="{00000000-0005-0000-0000-0000E5DC0000}"/>
    <cellStyle name="Note 13 4 3" xfId="56551" xr:uid="{00000000-0005-0000-0000-0000E6DC0000}"/>
    <cellStyle name="Note 13 4 3 2" xfId="56552" xr:uid="{00000000-0005-0000-0000-0000E7DC0000}"/>
    <cellStyle name="Note 13 4 3 2 2" xfId="56553" xr:uid="{00000000-0005-0000-0000-0000E8DC0000}"/>
    <cellStyle name="Note 13 4 3 2 2 2" xfId="56554" xr:uid="{00000000-0005-0000-0000-0000E9DC0000}"/>
    <cellStyle name="Note 13 4 3 2 2 2 2" xfId="56555" xr:uid="{00000000-0005-0000-0000-0000EADC0000}"/>
    <cellStyle name="Note 13 4 3 2 2 3" xfId="56556" xr:uid="{00000000-0005-0000-0000-0000EBDC0000}"/>
    <cellStyle name="Note 13 4 3 2 3" xfId="56557" xr:uid="{00000000-0005-0000-0000-0000ECDC0000}"/>
    <cellStyle name="Note 13 4 3 2 3 2" xfId="56558" xr:uid="{00000000-0005-0000-0000-0000EDDC0000}"/>
    <cellStyle name="Note 13 4 3 2 3 2 2" xfId="56559" xr:uid="{00000000-0005-0000-0000-0000EEDC0000}"/>
    <cellStyle name="Note 13 4 3 2 3 3" xfId="56560" xr:uid="{00000000-0005-0000-0000-0000EFDC0000}"/>
    <cellStyle name="Note 13 4 3 2 4" xfId="56561" xr:uid="{00000000-0005-0000-0000-0000F0DC0000}"/>
    <cellStyle name="Note 13 4 3 2 4 2" xfId="56562" xr:uid="{00000000-0005-0000-0000-0000F1DC0000}"/>
    <cellStyle name="Note 13 4 3 2 5" xfId="56563" xr:uid="{00000000-0005-0000-0000-0000F2DC0000}"/>
    <cellStyle name="Note 13 4 3 3" xfId="56564" xr:uid="{00000000-0005-0000-0000-0000F3DC0000}"/>
    <cellStyle name="Note 13 4 3 3 2" xfId="56565" xr:uid="{00000000-0005-0000-0000-0000F4DC0000}"/>
    <cellStyle name="Note 13 4 3 3 2 2" xfId="56566" xr:uid="{00000000-0005-0000-0000-0000F5DC0000}"/>
    <cellStyle name="Note 13 4 3 3 3" xfId="56567" xr:uid="{00000000-0005-0000-0000-0000F6DC0000}"/>
    <cellStyle name="Note 13 4 3 4" xfId="56568" xr:uid="{00000000-0005-0000-0000-0000F7DC0000}"/>
    <cellStyle name="Note 13 4 3 4 2" xfId="56569" xr:uid="{00000000-0005-0000-0000-0000F8DC0000}"/>
    <cellStyle name="Note 13 4 3 4 2 2" xfId="56570" xr:uid="{00000000-0005-0000-0000-0000F9DC0000}"/>
    <cellStyle name="Note 13 4 3 4 3" xfId="56571" xr:uid="{00000000-0005-0000-0000-0000FADC0000}"/>
    <cellStyle name="Note 13 4 3 5" xfId="56572" xr:uid="{00000000-0005-0000-0000-0000FBDC0000}"/>
    <cellStyle name="Note 13 4 3 5 2" xfId="56573" xr:uid="{00000000-0005-0000-0000-0000FCDC0000}"/>
    <cellStyle name="Note 13 4 3 6" xfId="56574" xr:uid="{00000000-0005-0000-0000-0000FDDC0000}"/>
    <cellStyle name="Note 13 4 3 6 2" xfId="56575" xr:uid="{00000000-0005-0000-0000-0000FEDC0000}"/>
    <cellStyle name="Note 13 4 3 7" xfId="56576" xr:uid="{00000000-0005-0000-0000-0000FFDC0000}"/>
    <cellStyle name="Note 13 4 4" xfId="56577" xr:uid="{00000000-0005-0000-0000-000000DD0000}"/>
    <cellStyle name="Note 13 4 4 2" xfId="56578" xr:uid="{00000000-0005-0000-0000-000001DD0000}"/>
    <cellStyle name="Note 13 4 4 2 2" xfId="56579" xr:uid="{00000000-0005-0000-0000-000002DD0000}"/>
    <cellStyle name="Note 13 4 4 2 2 2" xfId="56580" xr:uid="{00000000-0005-0000-0000-000003DD0000}"/>
    <cellStyle name="Note 13 4 4 2 2 2 2" xfId="56581" xr:uid="{00000000-0005-0000-0000-000004DD0000}"/>
    <cellStyle name="Note 13 4 4 2 2 3" xfId="56582" xr:uid="{00000000-0005-0000-0000-000005DD0000}"/>
    <cellStyle name="Note 13 4 4 2 3" xfId="56583" xr:uid="{00000000-0005-0000-0000-000006DD0000}"/>
    <cellStyle name="Note 13 4 4 2 3 2" xfId="56584" xr:uid="{00000000-0005-0000-0000-000007DD0000}"/>
    <cellStyle name="Note 13 4 4 2 3 2 2" xfId="56585" xr:uid="{00000000-0005-0000-0000-000008DD0000}"/>
    <cellStyle name="Note 13 4 4 2 3 3" xfId="56586" xr:uid="{00000000-0005-0000-0000-000009DD0000}"/>
    <cellStyle name="Note 13 4 4 2 4" xfId="56587" xr:uid="{00000000-0005-0000-0000-00000ADD0000}"/>
    <cellStyle name="Note 13 4 4 2 4 2" xfId="56588" xr:uid="{00000000-0005-0000-0000-00000BDD0000}"/>
    <cellStyle name="Note 13 4 4 2 5" xfId="56589" xr:uid="{00000000-0005-0000-0000-00000CDD0000}"/>
    <cellStyle name="Note 13 4 4 3" xfId="56590" xr:uid="{00000000-0005-0000-0000-00000DDD0000}"/>
    <cellStyle name="Note 13 4 4 3 2" xfId="56591" xr:uid="{00000000-0005-0000-0000-00000EDD0000}"/>
    <cellStyle name="Note 13 4 4 3 2 2" xfId="56592" xr:uid="{00000000-0005-0000-0000-00000FDD0000}"/>
    <cellStyle name="Note 13 4 4 3 3" xfId="56593" xr:uid="{00000000-0005-0000-0000-000010DD0000}"/>
    <cellStyle name="Note 13 4 4 4" xfId="56594" xr:uid="{00000000-0005-0000-0000-000011DD0000}"/>
    <cellStyle name="Note 13 4 4 4 2" xfId="56595" xr:uid="{00000000-0005-0000-0000-000012DD0000}"/>
    <cellStyle name="Note 13 4 4 4 2 2" xfId="56596" xr:uid="{00000000-0005-0000-0000-000013DD0000}"/>
    <cellStyle name="Note 13 4 4 4 3" xfId="56597" xr:uid="{00000000-0005-0000-0000-000014DD0000}"/>
    <cellStyle name="Note 13 4 4 5" xfId="56598" xr:uid="{00000000-0005-0000-0000-000015DD0000}"/>
    <cellStyle name="Note 13 4 4 5 2" xfId="56599" xr:uid="{00000000-0005-0000-0000-000016DD0000}"/>
    <cellStyle name="Note 13 4 4 6" xfId="56600" xr:uid="{00000000-0005-0000-0000-000017DD0000}"/>
    <cellStyle name="Note 13 4 4 6 2" xfId="56601" xr:uid="{00000000-0005-0000-0000-000018DD0000}"/>
    <cellStyle name="Note 13 4 4 7" xfId="56602" xr:uid="{00000000-0005-0000-0000-000019DD0000}"/>
    <cellStyle name="Note 13 4 5" xfId="56603" xr:uid="{00000000-0005-0000-0000-00001ADD0000}"/>
    <cellStyle name="Note 13 4 5 2" xfId="56604" xr:uid="{00000000-0005-0000-0000-00001BDD0000}"/>
    <cellStyle name="Note 13 4 5 2 2" xfId="56605" xr:uid="{00000000-0005-0000-0000-00001CDD0000}"/>
    <cellStyle name="Note 13 4 5 2 2 2" xfId="56606" xr:uid="{00000000-0005-0000-0000-00001DDD0000}"/>
    <cellStyle name="Note 13 4 5 2 3" xfId="56607" xr:uid="{00000000-0005-0000-0000-00001EDD0000}"/>
    <cellStyle name="Note 13 4 5 3" xfId="56608" xr:uid="{00000000-0005-0000-0000-00001FDD0000}"/>
    <cellStyle name="Note 13 4 5 3 2" xfId="56609" xr:uid="{00000000-0005-0000-0000-000020DD0000}"/>
    <cellStyle name="Note 13 4 5 3 2 2" xfId="56610" xr:uid="{00000000-0005-0000-0000-000021DD0000}"/>
    <cellStyle name="Note 13 4 5 3 3" xfId="56611" xr:uid="{00000000-0005-0000-0000-000022DD0000}"/>
    <cellStyle name="Note 13 4 5 4" xfId="56612" xr:uid="{00000000-0005-0000-0000-000023DD0000}"/>
    <cellStyle name="Note 13 4 5 4 2" xfId="56613" xr:uid="{00000000-0005-0000-0000-000024DD0000}"/>
    <cellStyle name="Note 13 4 5 5" xfId="56614" xr:uid="{00000000-0005-0000-0000-000025DD0000}"/>
    <cellStyle name="Note 13 4 6" xfId="56615" xr:uid="{00000000-0005-0000-0000-000026DD0000}"/>
    <cellStyle name="Note 13 4 6 2" xfId="56616" xr:uid="{00000000-0005-0000-0000-000027DD0000}"/>
    <cellStyle name="Note 13 4 6 2 2" xfId="56617" xr:uid="{00000000-0005-0000-0000-000028DD0000}"/>
    <cellStyle name="Note 13 4 6 2 2 2" xfId="56618" xr:uid="{00000000-0005-0000-0000-000029DD0000}"/>
    <cellStyle name="Note 13 4 6 2 3" xfId="56619" xr:uid="{00000000-0005-0000-0000-00002ADD0000}"/>
    <cellStyle name="Note 13 4 6 3" xfId="56620" xr:uid="{00000000-0005-0000-0000-00002BDD0000}"/>
    <cellStyle name="Note 13 4 6 3 2" xfId="56621" xr:uid="{00000000-0005-0000-0000-00002CDD0000}"/>
    <cellStyle name="Note 13 4 6 4" xfId="56622" xr:uid="{00000000-0005-0000-0000-00002DDD0000}"/>
    <cellStyle name="Note 13 4 7" xfId="56623" xr:uid="{00000000-0005-0000-0000-00002EDD0000}"/>
    <cellStyle name="Note 13 4 7 2" xfId="56624" xr:uid="{00000000-0005-0000-0000-00002FDD0000}"/>
    <cellStyle name="Note 13 4 7 2 2" xfId="56625" xr:uid="{00000000-0005-0000-0000-000030DD0000}"/>
    <cellStyle name="Note 13 4 7 3" xfId="56626" xr:uid="{00000000-0005-0000-0000-000031DD0000}"/>
    <cellStyle name="Note 13 4 8" xfId="56627" xr:uid="{00000000-0005-0000-0000-000032DD0000}"/>
    <cellStyle name="Note 13 4 8 2" xfId="56628" xr:uid="{00000000-0005-0000-0000-000033DD0000}"/>
    <cellStyle name="Note 13 4 8 2 2" xfId="56629" xr:uid="{00000000-0005-0000-0000-000034DD0000}"/>
    <cellStyle name="Note 13 4 8 3" xfId="56630" xr:uid="{00000000-0005-0000-0000-000035DD0000}"/>
    <cellStyle name="Note 13 4 9" xfId="56631" xr:uid="{00000000-0005-0000-0000-000036DD0000}"/>
    <cellStyle name="Note 13 4 9 2" xfId="56632" xr:uid="{00000000-0005-0000-0000-000037DD0000}"/>
    <cellStyle name="Note 13 5" xfId="56633" xr:uid="{00000000-0005-0000-0000-000038DD0000}"/>
    <cellStyle name="Note 13 5 10" xfId="56634" xr:uid="{00000000-0005-0000-0000-000039DD0000}"/>
    <cellStyle name="Note 13 5 10 2" xfId="56635" xr:uid="{00000000-0005-0000-0000-00003ADD0000}"/>
    <cellStyle name="Note 13 5 11" xfId="56636" xr:uid="{00000000-0005-0000-0000-00003BDD0000}"/>
    <cellStyle name="Note 13 5 2" xfId="56637" xr:uid="{00000000-0005-0000-0000-00003CDD0000}"/>
    <cellStyle name="Note 13 5 2 2" xfId="56638" xr:uid="{00000000-0005-0000-0000-00003DDD0000}"/>
    <cellStyle name="Note 13 5 2 2 2" xfId="56639" xr:uid="{00000000-0005-0000-0000-00003EDD0000}"/>
    <cellStyle name="Note 13 5 2 2 2 2" xfId="56640" xr:uid="{00000000-0005-0000-0000-00003FDD0000}"/>
    <cellStyle name="Note 13 5 2 2 2 2 2" xfId="56641" xr:uid="{00000000-0005-0000-0000-000040DD0000}"/>
    <cellStyle name="Note 13 5 2 2 2 2 2 2" xfId="56642" xr:uid="{00000000-0005-0000-0000-000041DD0000}"/>
    <cellStyle name="Note 13 5 2 2 2 2 3" xfId="56643" xr:uid="{00000000-0005-0000-0000-000042DD0000}"/>
    <cellStyle name="Note 13 5 2 2 2 3" xfId="56644" xr:uid="{00000000-0005-0000-0000-000043DD0000}"/>
    <cellStyle name="Note 13 5 2 2 2 3 2" xfId="56645" xr:uid="{00000000-0005-0000-0000-000044DD0000}"/>
    <cellStyle name="Note 13 5 2 2 2 3 2 2" xfId="56646" xr:uid="{00000000-0005-0000-0000-000045DD0000}"/>
    <cellStyle name="Note 13 5 2 2 2 3 3" xfId="56647" xr:uid="{00000000-0005-0000-0000-000046DD0000}"/>
    <cellStyle name="Note 13 5 2 2 2 4" xfId="56648" xr:uid="{00000000-0005-0000-0000-000047DD0000}"/>
    <cellStyle name="Note 13 5 2 2 2 4 2" xfId="56649" xr:uid="{00000000-0005-0000-0000-000048DD0000}"/>
    <cellStyle name="Note 13 5 2 2 2 5" xfId="56650" xr:uid="{00000000-0005-0000-0000-000049DD0000}"/>
    <cellStyle name="Note 13 5 2 2 3" xfId="56651" xr:uid="{00000000-0005-0000-0000-00004ADD0000}"/>
    <cellStyle name="Note 13 5 2 2 3 2" xfId="56652" xr:uid="{00000000-0005-0000-0000-00004BDD0000}"/>
    <cellStyle name="Note 13 5 2 2 3 2 2" xfId="56653" xr:uid="{00000000-0005-0000-0000-00004CDD0000}"/>
    <cellStyle name="Note 13 5 2 2 3 3" xfId="56654" xr:uid="{00000000-0005-0000-0000-00004DDD0000}"/>
    <cellStyle name="Note 13 5 2 2 4" xfId="56655" xr:uid="{00000000-0005-0000-0000-00004EDD0000}"/>
    <cellStyle name="Note 13 5 2 2 4 2" xfId="56656" xr:uid="{00000000-0005-0000-0000-00004FDD0000}"/>
    <cellStyle name="Note 13 5 2 2 4 2 2" xfId="56657" xr:uid="{00000000-0005-0000-0000-000050DD0000}"/>
    <cellStyle name="Note 13 5 2 2 4 3" xfId="56658" xr:uid="{00000000-0005-0000-0000-000051DD0000}"/>
    <cellStyle name="Note 13 5 2 2 5" xfId="56659" xr:uid="{00000000-0005-0000-0000-000052DD0000}"/>
    <cellStyle name="Note 13 5 2 2 5 2" xfId="56660" xr:uid="{00000000-0005-0000-0000-000053DD0000}"/>
    <cellStyle name="Note 13 5 2 2 6" xfId="56661" xr:uid="{00000000-0005-0000-0000-000054DD0000}"/>
    <cellStyle name="Note 13 5 2 2 6 2" xfId="56662" xr:uid="{00000000-0005-0000-0000-000055DD0000}"/>
    <cellStyle name="Note 13 5 2 2 7" xfId="56663" xr:uid="{00000000-0005-0000-0000-000056DD0000}"/>
    <cellStyle name="Note 13 5 2 3" xfId="56664" xr:uid="{00000000-0005-0000-0000-000057DD0000}"/>
    <cellStyle name="Note 13 5 2 3 2" xfId="56665" xr:uid="{00000000-0005-0000-0000-000058DD0000}"/>
    <cellStyle name="Note 13 5 2 3 2 2" xfId="56666" xr:uid="{00000000-0005-0000-0000-000059DD0000}"/>
    <cellStyle name="Note 13 5 2 3 2 2 2" xfId="56667" xr:uid="{00000000-0005-0000-0000-00005ADD0000}"/>
    <cellStyle name="Note 13 5 2 3 2 3" xfId="56668" xr:uid="{00000000-0005-0000-0000-00005BDD0000}"/>
    <cellStyle name="Note 13 5 2 3 3" xfId="56669" xr:uid="{00000000-0005-0000-0000-00005CDD0000}"/>
    <cellStyle name="Note 13 5 2 3 3 2" xfId="56670" xr:uid="{00000000-0005-0000-0000-00005DDD0000}"/>
    <cellStyle name="Note 13 5 2 3 3 2 2" xfId="56671" xr:uid="{00000000-0005-0000-0000-00005EDD0000}"/>
    <cellStyle name="Note 13 5 2 3 3 3" xfId="56672" xr:uid="{00000000-0005-0000-0000-00005FDD0000}"/>
    <cellStyle name="Note 13 5 2 3 4" xfId="56673" xr:uid="{00000000-0005-0000-0000-000060DD0000}"/>
    <cellStyle name="Note 13 5 2 3 4 2" xfId="56674" xr:uid="{00000000-0005-0000-0000-000061DD0000}"/>
    <cellStyle name="Note 13 5 2 3 5" xfId="56675" xr:uid="{00000000-0005-0000-0000-000062DD0000}"/>
    <cellStyle name="Note 13 5 2 4" xfId="56676" xr:uid="{00000000-0005-0000-0000-000063DD0000}"/>
    <cellStyle name="Note 13 5 2 4 2" xfId="56677" xr:uid="{00000000-0005-0000-0000-000064DD0000}"/>
    <cellStyle name="Note 13 5 2 4 2 2" xfId="56678" xr:uid="{00000000-0005-0000-0000-000065DD0000}"/>
    <cellStyle name="Note 13 5 2 4 3" xfId="56679" xr:uid="{00000000-0005-0000-0000-000066DD0000}"/>
    <cellStyle name="Note 13 5 2 5" xfId="56680" xr:uid="{00000000-0005-0000-0000-000067DD0000}"/>
    <cellStyle name="Note 13 5 2 5 2" xfId="56681" xr:uid="{00000000-0005-0000-0000-000068DD0000}"/>
    <cellStyle name="Note 13 5 2 5 2 2" xfId="56682" xr:uid="{00000000-0005-0000-0000-000069DD0000}"/>
    <cellStyle name="Note 13 5 2 5 3" xfId="56683" xr:uid="{00000000-0005-0000-0000-00006ADD0000}"/>
    <cellStyle name="Note 13 5 2 6" xfId="56684" xr:uid="{00000000-0005-0000-0000-00006BDD0000}"/>
    <cellStyle name="Note 13 5 2 6 2" xfId="56685" xr:uid="{00000000-0005-0000-0000-00006CDD0000}"/>
    <cellStyle name="Note 13 5 2 7" xfId="56686" xr:uid="{00000000-0005-0000-0000-00006DDD0000}"/>
    <cellStyle name="Note 13 5 2 7 2" xfId="56687" xr:uid="{00000000-0005-0000-0000-00006EDD0000}"/>
    <cellStyle name="Note 13 5 2 8" xfId="56688" xr:uid="{00000000-0005-0000-0000-00006FDD0000}"/>
    <cellStyle name="Note 13 5 3" xfId="56689" xr:uid="{00000000-0005-0000-0000-000070DD0000}"/>
    <cellStyle name="Note 13 5 3 2" xfId="56690" xr:uid="{00000000-0005-0000-0000-000071DD0000}"/>
    <cellStyle name="Note 13 5 3 2 2" xfId="56691" xr:uid="{00000000-0005-0000-0000-000072DD0000}"/>
    <cellStyle name="Note 13 5 3 2 2 2" xfId="56692" xr:uid="{00000000-0005-0000-0000-000073DD0000}"/>
    <cellStyle name="Note 13 5 3 2 2 2 2" xfId="56693" xr:uid="{00000000-0005-0000-0000-000074DD0000}"/>
    <cellStyle name="Note 13 5 3 2 2 3" xfId="56694" xr:uid="{00000000-0005-0000-0000-000075DD0000}"/>
    <cellStyle name="Note 13 5 3 2 3" xfId="56695" xr:uid="{00000000-0005-0000-0000-000076DD0000}"/>
    <cellStyle name="Note 13 5 3 2 3 2" xfId="56696" xr:uid="{00000000-0005-0000-0000-000077DD0000}"/>
    <cellStyle name="Note 13 5 3 2 3 2 2" xfId="56697" xr:uid="{00000000-0005-0000-0000-000078DD0000}"/>
    <cellStyle name="Note 13 5 3 2 3 3" xfId="56698" xr:uid="{00000000-0005-0000-0000-000079DD0000}"/>
    <cellStyle name="Note 13 5 3 2 4" xfId="56699" xr:uid="{00000000-0005-0000-0000-00007ADD0000}"/>
    <cellStyle name="Note 13 5 3 2 4 2" xfId="56700" xr:uid="{00000000-0005-0000-0000-00007BDD0000}"/>
    <cellStyle name="Note 13 5 3 2 5" xfId="56701" xr:uid="{00000000-0005-0000-0000-00007CDD0000}"/>
    <cellStyle name="Note 13 5 3 3" xfId="56702" xr:uid="{00000000-0005-0000-0000-00007DDD0000}"/>
    <cellStyle name="Note 13 5 3 3 2" xfId="56703" xr:uid="{00000000-0005-0000-0000-00007EDD0000}"/>
    <cellStyle name="Note 13 5 3 3 2 2" xfId="56704" xr:uid="{00000000-0005-0000-0000-00007FDD0000}"/>
    <cellStyle name="Note 13 5 3 3 3" xfId="56705" xr:uid="{00000000-0005-0000-0000-000080DD0000}"/>
    <cellStyle name="Note 13 5 3 4" xfId="56706" xr:uid="{00000000-0005-0000-0000-000081DD0000}"/>
    <cellStyle name="Note 13 5 3 4 2" xfId="56707" xr:uid="{00000000-0005-0000-0000-000082DD0000}"/>
    <cellStyle name="Note 13 5 3 4 2 2" xfId="56708" xr:uid="{00000000-0005-0000-0000-000083DD0000}"/>
    <cellStyle name="Note 13 5 3 4 3" xfId="56709" xr:uid="{00000000-0005-0000-0000-000084DD0000}"/>
    <cellStyle name="Note 13 5 3 5" xfId="56710" xr:uid="{00000000-0005-0000-0000-000085DD0000}"/>
    <cellStyle name="Note 13 5 3 5 2" xfId="56711" xr:uid="{00000000-0005-0000-0000-000086DD0000}"/>
    <cellStyle name="Note 13 5 3 6" xfId="56712" xr:uid="{00000000-0005-0000-0000-000087DD0000}"/>
    <cellStyle name="Note 13 5 3 6 2" xfId="56713" xr:uid="{00000000-0005-0000-0000-000088DD0000}"/>
    <cellStyle name="Note 13 5 3 7" xfId="56714" xr:uid="{00000000-0005-0000-0000-000089DD0000}"/>
    <cellStyle name="Note 13 5 4" xfId="56715" xr:uid="{00000000-0005-0000-0000-00008ADD0000}"/>
    <cellStyle name="Note 13 5 4 2" xfId="56716" xr:uid="{00000000-0005-0000-0000-00008BDD0000}"/>
    <cellStyle name="Note 13 5 4 2 2" xfId="56717" xr:uid="{00000000-0005-0000-0000-00008CDD0000}"/>
    <cellStyle name="Note 13 5 4 2 2 2" xfId="56718" xr:uid="{00000000-0005-0000-0000-00008DDD0000}"/>
    <cellStyle name="Note 13 5 4 2 2 2 2" xfId="56719" xr:uid="{00000000-0005-0000-0000-00008EDD0000}"/>
    <cellStyle name="Note 13 5 4 2 2 3" xfId="56720" xr:uid="{00000000-0005-0000-0000-00008FDD0000}"/>
    <cellStyle name="Note 13 5 4 2 3" xfId="56721" xr:uid="{00000000-0005-0000-0000-000090DD0000}"/>
    <cellStyle name="Note 13 5 4 2 3 2" xfId="56722" xr:uid="{00000000-0005-0000-0000-000091DD0000}"/>
    <cellStyle name="Note 13 5 4 2 3 2 2" xfId="56723" xr:uid="{00000000-0005-0000-0000-000092DD0000}"/>
    <cellStyle name="Note 13 5 4 2 3 3" xfId="56724" xr:uid="{00000000-0005-0000-0000-000093DD0000}"/>
    <cellStyle name="Note 13 5 4 2 4" xfId="56725" xr:uid="{00000000-0005-0000-0000-000094DD0000}"/>
    <cellStyle name="Note 13 5 4 2 4 2" xfId="56726" xr:uid="{00000000-0005-0000-0000-000095DD0000}"/>
    <cellStyle name="Note 13 5 4 2 5" xfId="56727" xr:uid="{00000000-0005-0000-0000-000096DD0000}"/>
    <cellStyle name="Note 13 5 4 3" xfId="56728" xr:uid="{00000000-0005-0000-0000-000097DD0000}"/>
    <cellStyle name="Note 13 5 4 3 2" xfId="56729" xr:uid="{00000000-0005-0000-0000-000098DD0000}"/>
    <cellStyle name="Note 13 5 4 3 2 2" xfId="56730" xr:uid="{00000000-0005-0000-0000-000099DD0000}"/>
    <cellStyle name="Note 13 5 4 3 3" xfId="56731" xr:uid="{00000000-0005-0000-0000-00009ADD0000}"/>
    <cellStyle name="Note 13 5 4 4" xfId="56732" xr:uid="{00000000-0005-0000-0000-00009BDD0000}"/>
    <cellStyle name="Note 13 5 4 4 2" xfId="56733" xr:uid="{00000000-0005-0000-0000-00009CDD0000}"/>
    <cellStyle name="Note 13 5 4 4 2 2" xfId="56734" xr:uid="{00000000-0005-0000-0000-00009DDD0000}"/>
    <cellStyle name="Note 13 5 4 4 3" xfId="56735" xr:uid="{00000000-0005-0000-0000-00009EDD0000}"/>
    <cellStyle name="Note 13 5 4 5" xfId="56736" xr:uid="{00000000-0005-0000-0000-00009FDD0000}"/>
    <cellStyle name="Note 13 5 4 5 2" xfId="56737" xr:uid="{00000000-0005-0000-0000-0000A0DD0000}"/>
    <cellStyle name="Note 13 5 4 6" xfId="56738" xr:uid="{00000000-0005-0000-0000-0000A1DD0000}"/>
    <cellStyle name="Note 13 5 4 6 2" xfId="56739" xr:uid="{00000000-0005-0000-0000-0000A2DD0000}"/>
    <cellStyle name="Note 13 5 4 7" xfId="56740" xr:uid="{00000000-0005-0000-0000-0000A3DD0000}"/>
    <cellStyle name="Note 13 5 5" xfId="56741" xr:uid="{00000000-0005-0000-0000-0000A4DD0000}"/>
    <cellStyle name="Note 13 5 5 2" xfId="56742" xr:uid="{00000000-0005-0000-0000-0000A5DD0000}"/>
    <cellStyle name="Note 13 5 5 2 2" xfId="56743" xr:uid="{00000000-0005-0000-0000-0000A6DD0000}"/>
    <cellStyle name="Note 13 5 5 2 2 2" xfId="56744" xr:uid="{00000000-0005-0000-0000-0000A7DD0000}"/>
    <cellStyle name="Note 13 5 5 2 3" xfId="56745" xr:uid="{00000000-0005-0000-0000-0000A8DD0000}"/>
    <cellStyle name="Note 13 5 5 3" xfId="56746" xr:uid="{00000000-0005-0000-0000-0000A9DD0000}"/>
    <cellStyle name="Note 13 5 5 3 2" xfId="56747" xr:uid="{00000000-0005-0000-0000-0000AADD0000}"/>
    <cellStyle name="Note 13 5 5 3 2 2" xfId="56748" xr:uid="{00000000-0005-0000-0000-0000ABDD0000}"/>
    <cellStyle name="Note 13 5 5 3 3" xfId="56749" xr:uid="{00000000-0005-0000-0000-0000ACDD0000}"/>
    <cellStyle name="Note 13 5 5 4" xfId="56750" xr:uid="{00000000-0005-0000-0000-0000ADDD0000}"/>
    <cellStyle name="Note 13 5 5 4 2" xfId="56751" xr:uid="{00000000-0005-0000-0000-0000AEDD0000}"/>
    <cellStyle name="Note 13 5 5 5" xfId="56752" xr:uid="{00000000-0005-0000-0000-0000AFDD0000}"/>
    <cellStyle name="Note 13 5 6" xfId="56753" xr:uid="{00000000-0005-0000-0000-0000B0DD0000}"/>
    <cellStyle name="Note 13 5 6 2" xfId="56754" xr:uid="{00000000-0005-0000-0000-0000B1DD0000}"/>
    <cellStyle name="Note 13 5 6 2 2" xfId="56755" xr:uid="{00000000-0005-0000-0000-0000B2DD0000}"/>
    <cellStyle name="Note 13 5 6 2 2 2" xfId="56756" xr:uid="{00000000-0005-0000-0000-0000B3DD0000}"/>
    <cellStyle name="Note 13 5 6 2 3" xfId="56757" xr:uid="{00000000-0005-0000-0000-0000B4DD0000}"/>
    <cellStyle name="Note 13 5 6 3" xfId="56758" xr:uid="{00000000-0005-0000-0000-0000B5DD0000}"/>
    <cellStyle name="Note 13 5 6 3 2" xfId="56759" xr:uid="{00000000-0005-0000-0000-0000B6DD0000}"/>
    <cellStyle name="Note 13 5 6 4" xfId="56760" xr:uid="{00000000-0005-0000-0000-0000B7DD0000}"/>
    <cellStyle name="Note 13 5 7" xfId="56761" xr:uid="{00000000-0005-0000-0000-0000B8DD0000}"/>
    <cellStyle name="Note 13 5 7 2" xfId="56762" xr:uid="{00000000-0005-0000-0000-0000B9DD0000}"/>
    <cellStyle name="Note 13 5 7 2 2" xfId="56763" xr:uid="{00000000-0005-0000-0000-0000BADD0000}"/>
    <cellStyle name="Note 13 5 7 3" xfId="56764" xr:uid="{00000000-0005-0000-0000-0000BBDD0000}"/>
    <cellStyle name="Note 13 5 8" xfId="56765" xr:uid="{00000000-0005-0000-0000-0000BCDD0000}"/>
    <cellStyle name="Note 13 5 8 2" xfId="56766" xr:uid="{00000000-0005-0000-0000-0000BDDD0000}"/>
    <cellStyle name="Note 13 5 8 2 2" xfId="56767" xr:uid="{00000000-0005-0000-0000-0000BEDD0000}"/>
    <cellStyle name="Note 13 5 8 3" xfId="56768" xr:uid="{00000000-0005-0000-0000-0000BFDD0000}"/>
    <cellStyle name="Note 13 5 9" xfId="56769" xr:uid="{00000000-0005-0000-0000-0000C0DD0000}"/>
    <cellStyle name="Note 13 5 9 2" xfId="56770" xr:uid="{00000000-0005-0000-0000-0000C1DD0000}"/>
    <cellStyle name="Note 13 6" xfId="56771" xr:uid="{00000000-0005-0000-0000-0000C2DD0000}"/>
    <cellStyle name="Note 13 6 2" xfId="56772" xr:uid="{00000000-0005-0000-0000-0000C3DD0000}"/>
    <cellStyle name="Note 13 6 2 2" xfId="56773" xr:uid="{00000000-0005-0000-0000-0000C4DD0000}"/>
    <cellStyle name="Note 13 6 2 2 2" xfId="56774" xr:uid="{00000000-0005-0000-0000-0000C5DD0000}"/>
    <cellStyle name="Note 13 6 2 2 2 2" xfId="56775" xr:uid="{00000000-0005-0000-0000-0000C6DD0000}"/>
    <cellStyle name="Note 13 6 2 2 2 2 2" xfId="56776" xr:uid="{00000000-0005-0000-0000-0000C7DD0000}"/>
    <cellStyle name="Note 13 6 2 2 2 3" xfId="56777" xr:uid="{00000000-0005-0000-0000-0000C8DD0000}"/>
    <cellStyle name="Note 13 6 2 2 3" xfId="56778" xr:uid="{00000000-0005-0000-0000-0000C9DD0000}"/>
    <cellStyle name="Note 13 6 2 2 3 2" xfId="56779" xr:uid="{00000000-0005-0000-0000-0000CADD0000}"/>
    <cellStyle name="Note 13 6 2 2 3 2 2" xfId="56780" xr:uid="{00000000-0005-0000-0000-0000CBDD0000}"/>
    <cellStyle name="Note 13 6 2 2 3 3" xfId="56781" xr:uid="{00000000-0005-0000-0000-0000CCDD0000}"/>
    <cellStyle name="Note 13 6 2 2 4" xfId="56782" xr:uid="{00000000-0005-0000-0000-0000CDDD0000}"/>
    <cellStyle name="Note 13 6 2 2 4 2" xfId="56783" xr:uid="{00000000-0005-0000-0000-0000CEDD0000}"/>
    <cellStyle name="Note 13 6 2 2 5" xfId="56784" xr:uid="{00000000-0005-0000-0000-0000CFDD0000}"/>
    <cellStyle name="Note 13 6 2 3" xfId="56785" xr:uid="{00000000-0005-0000-0000-0000D0DD0000}"/>
    <cellStyle name="Note 13 6 2 3 2" xfId="56786" xr:uid="{00000000-0005-0000-0000-0000D1DD0000}"/>
    <cellStyle name="Note 13 6 2 3 2 2" xfId="56787" xr:uid="{00000000-0005-0000-0000-0000D2DD0000}"/>
    <cellStyle name="Note 13 6 2 3 3" xfId="56788" xr:uid="{00000000-0005-0000-0000-0000D3DD0000}"/>
    <cellStyle name="Note 13 6 2 4" xfId="56789" xr:uid="{00000000-0005-0000-0000-0000D4DD0000}"/>
    <cellStyle name="Note 13 6 2 4 2" xfId="56790" xr:uid="{00000000-0005-0000-0000-0000D5DD0000}"/>
    <cellStyle name="Note 13 6 2 4 2 2" xfId="56791" xr:uid="{00000000-0005-0000-0000-0000D6DD0000}"/>
    <cellStyle name="Note 13 6 2 4 3" xfId="56792" xr:uid="{00000000-0005-0000-0000-0000D7DD0000}"/>
    <cellStyle name="Note 13 6 2 5" xfId="56793" xr:uid="{00000000-0005-0000-0000-0000D8DD0000}"/>
    <cellStyle name="Note 13 6 2 5 2" xfId="56794" xr:uid="{00000000-0005-0000-0000-0000D9DD0000}"/>
    <cellStyle name="Note 13 6 2 6" xfId="56795" xr:uid="{00000000-0005-0000-0000-0000DADD0000}"/>
    <cellStyle name="Note 13 6 2 6 2" xfId="56796" xr:uid="{00000000-0005-0000-0000-0000DBDD0000}"/>
    <cellStyle name="Note 13 6 2 7" xfId="56797" xr:uid="{00000000-0005-0000-0000-0000DCDD0000}"/>
    <cellStyle name="Note 13 6 3" xfId="56798" xr:uid="{00000000-0005-0000-0000-0000DDDD0000}"/>
    <cellStyle name="Note 13 6 3 2" xfId="56799" xr:uid="{00000000-0005-0000-0000-0000DEDD0000}"/>
    <cellStyle name="Note 13 6 3 2 2" xfId="56800" xr:uid="{00000000-0005-0000-0000-0000DFDD0000}"/>
    <cellStyle name="Note 13 6 3 2 2 2" xfId="56801" xr:uid="{00000000-0005-0000-0000-0000E0DD0000}"/>
    <cellStyle name="Note 13 6 3 2 3" xfId="56802" xr:uid="{00000000-0005-0000-0000-0000E1DD0000}"/>
    <cellStyle name="Note 13 6 3 3" xfId="56803" xr:uid="{00000000-0005-0000-0000-0000E2DD0000}"/>
    <cellStyle name="Note 13 6 3 3 2" xfId="56804" xr:uid="{00000000-0005-0000-0000-0000E3DD0000}"/>
    <cellStyle name="Note 13 6 3 3 2 2" xfId="56805" xr:uid="{00000000-0005-0000-0000-0000E4DD0000}"/>
    <cellStyle name="Note 13 6 3 3 3" xfId="56806" xr:uid="{00000000-0005-0000-0000-0000E5DD0000}"/>
    <cellStyle name="Note 13 6 3 4" xfId="56807" xr:uid="{00000000-0005-0000-0000-0000E6DD0000}"/>
    <cellStyle name="Note 13 6 3 4 2" xfId="56808" xr:uid="{00000000-0005-0000-0000-0000E7DD0000}"/>
    <cellStyle name="Note 13 6 3 5" xfId="56809" xr:uid="{00000000-0005-0000-0000-0000E8DD0000}"/>
    <cellStyle name="Note 13 6 4" xfId="56810" xr:uid="{00000000-0005-0000-0000-0000E9DD0000}"/>
    <cellStyle name="Note 13 6 4 2" xfId="56811" xr:uid="{00000000-0005-0000-0000-0000EADD0000}"/>
    <cellStyle name="Note 13 6 4 2 2" xfId="56812" xr:uid="{00000000-0005-0000-0000-0000EBDD0000}"/>
    <cellStyle name="Note 13 6 4 3" xfId="56813" xr:uid="{00000000-0005-0000-0000-0000ECDD0000}"/>
    <cellStyle name="Note 13 6 5" xfId="56814" xr:uid="{00000000-0005-0000-0000-0000EDDD0000}"/>
    <cellStyle name="Note 13 6 5 2" xfId="56815" xr:uid="{00000000-0005-0000-0000-0000EEDD0000}"/>
    <cellStyle name="Note 13 6 5 2 2" xfId="56816" xr:uid="{00000000-0005-0000-0000-0000EFDD0000}"/>
    <cellStyle name="Note 13 6 5 3" xfId="56817" xr:uid="{00000000-0005-0000-0000-0000F0DD0000}"/>
    <cellStyle name="Note 13 6 6" xfId="56818" xr:uid="{00000000-0005-0000-0000-0000F1DD0000}"/>
    <cellStyle name="Note 13 6 6 2" xfId="56819" xr:uid="{00000000-0005-0000-0000-0000F2DD0000}"/>
    <cellStyle name="Note 13 6 7" xfId="56820" xr:uid="{00000000-0005-0000-0000-0000F3DD0000}"/>
    <cellStyle name="Note 13 6 7 2" xfId="56821" xr:uid="{00000000-0005-0000-0000-0000F4DD0000}"/>
    <cellStyle name="Note 13 6 8" xfId="56822" xr:uid="{00000000-0005-0000-0000-0000F5DD0000}"/>
    <cellStyle name="Note 13 7" xfId="56823" xr:uid="{00000000-0005-0000-0000-0000F6DD0000}"/>
    <cellStyle name="Note 13 7 2" xfId="56824" xr:uid="{00000000-0005-0000-0000-0000F7DD0000}"/>
    <cellStyle name="Note 13 7 2 2" xfId="56825" xr:uid="{00000000-0005-0000-0000-0000F8DD0000}"/>
    <cellStyle name="Note 13 7 2 2 2" xfId="56826" xr:uid="{00000000-0005-0000-0000-0000F9DD0000}"/>
    <cellStyle name="Note 13 7 2 2 2 2" xfId="56827" xr:uid="{00000000-0005-0000-0000-0000FADD0000}"/>
    <cellStyle name="Note 13 7 2 2 3" xfId="56828" xr:uid="{00000000-0005-0000-0000-0000FBDD0000}"/>
    <cellStyle name="Note 13 7 2 3" xfId="56829" xr:uid="{00000000-0005-0000-0000-0000FCDD0000}"/>
    <cellStyle name="Note 13 7 2 3 2" xfId="56830" xr:uid="{00000000-0005-0000-0000-0000FDDD0000}"/>
    <cellStyle name="Note 13 7 2 3 2 2" xfId="56831" xr:uid="{00000000-0005-0000-0000-0000FEDD0000}"/>
    <cellStyle name="Note 13 7 2 3 3" xfId="56832" xr:uid="{00000000-0005-0000-0000-0000FFDD0000}"/>
    <cellStyle name="Note 13 7 2 4" xfId="56833" xr:uid="{00000000-0005-0000-0000-000000DE0000}"/>
    <cellStyle name="Note 13 7 2 4 2" xfId="56834" xr:uid="{00000000-0005-0000-0000-000001DE0000}"/>
    <cellStyle name="Note 13 7 2 5" xfId="56835" xr:uid="{00000000-0005-0000-0000-000002DE0000}"/>
    <cellStyle name="Note 13 7 3" xfId="56836" xr:uid="{00000000-0005-0000-0000-000003DE0000}"/>
    <cellStyle name="Note 13 7 3 2" xfId="56837" xr:uid="{00000000-0005-0000-0000-000004DE0000}"/>
    <cellStyle name="Note 13 7 3 2 2" xfId="56838" xr:uid="{00000000-0005-0000-0000-000005DE0000}"/>
    <cellStyle name="Note 13 7 3 3" xfId="56839" xr:uid="{00000000-0005-0000-0000-000006DE0000}"/>
    <cellStyle name="Note 13 7 4" xfId="56840" xr:uid="{00000000-0005-0000-0000-000007DE0000}"/>
    <cellStyle name="Note 13 7 4 2" xfId="56841" xr:uid="{00000000-0005-0000-0000-000008DE0000}"/>
    <cellStyle name="Note 13 7 4 2 2" xfId="56842" xr:uid="{00000000-0005-0000-0000-000009DE0000}"/>
    <cellStyle name="Note 13 7 4 3" xfId="56843" xr:uid="{00000000-0005-0000-0000-00000ADE0000}"/>
    <cellStyle name="Note 13 7 5" xfId="56844" xr:uid="{00000000-0005-0000-0000-00000BDE0000}"/>
    <cellStyle name="Note 13 7 5 2" xfId="56845" xr:uid="{00000000-0005-0000-0000-00000CDE0000}"/>
    <cellStyle name="Note 13 7 6" xfId="56846" xr:uid="{00000000-0005-0000-0000-00000DDE0000}"/>
    <cellStyle name="Note 13 7 6 2" xfId="56847" xr:uid="{00000000-0005-0000-0000-00000EDE0000}"/>
    <cellStyle name="Note 13 7 7" xfId="56848" xr:uid="{00000000-0005-0000-0000-00000FDE0000}"/>
    <cellStyle name="Note 13 8" xfId="56849" xr:uid="{00000000-0005-0000-0000-000010DE0000}"/>
    <cellStyle name="Note 13 8 2" xfId="56850" xr:uid="{00000000-0005-0000-0000-000011DE0000}"/>
    <cellStyle name="Note 13 8 2 2" xfId="56851" xr:uid="{00000000-0005-0000-0000-000012DE0000}"/>
    <cellStyle name="Note 13 8 2 2 2" xfId="56852" xr:uid="{00000000-0005-0000-0000-000013DE0000}"/>
    <cellStyle name="Note 13 8 2 2 2 2" xfId="56853" xr:uid="{00000000-0005-0000-0000-000014DE0000}"/>
    <cellStyle name="Note 13 8 2 2 3" xfId="56854" xr:uid="{00000000-0005-0000-0000-000015DE0000}"/>
    <cellStyle name="Note 13 8 2 3" xfId="56855" xr:uid="{00000000-0005-0000-0000-000016DE0000}"/>
    <cellStyle name="Note 13 8 2 3 2" xfId="56856" xr:uid="{00000000-0005-0000-0000-000017DE0000}"/>
    <cellStyle name="Note 13 8 2 3 2 2" xfId="56857" xr:uid="{00000000-0005-0000-0000-000018DE0000}"/>
    <cellStyle name="Note 13 8 2 3 3" xfId="56858" xr:uid="{00000000-0005-0000-0000-000019DE0000}"/>
    <cellStyle name="Note 13 8 2 4" xfId="56859" xr:uid="{00000000-0005-0000-0000-00001ADE0000}"/>
    <cellStyle name="Note 13 8 2 4 2" xfId="56860" xr:uid="{00000000-0005-0000-0000-00001BDE0000}"/>
    <cellStyle name="Note 13 8 2 5" xfId="56861" xr:uid="{00000000-0005-0000-0000-00001CDE0000}"/>
    <cellStyle name="Note 13 8 3" xfId="56862" xr:uid="{00000000-0005-0000-0000-00001DDE0000}"/>
    <cellStyle name="Note 13 8 3 2" xfId="56863" xr:uid="{00000000-0005-0000-0000-00001EDE0000}"/>
    <cellStyle name="Note 13 8 3 2 2" xfId="56864" xr:uid="{00000000-0005-0000-0000-00001FDE0000}"/>
    <cellStyle name="Note 13 8 3 3" xfId="56865" xr:uid="{00000000-0005-0000-0000-000020DE0000}"/>
    <cellStyle name="Note 13 8 4" xfId="56866" xr:uid="{00000000-0005-0000-0000-000021DE0000}"/>
    <cellStyle name="Note 13 8 4 2" xfId="56867" xr:uid="{00000000-0005-0000-0000-000022DE0000}"/>
    <cellStyle name="Note 13 8 4 2 2" xfId="56868" xr:uid="{00000000-0005-0000-0000-000023DE0000}"/>
    <cellStyle name="Note 13 8 4 3" xfId="56869" xr:uid="{00000000-0005-0000-0000-000024DE0000}"/>
    <cellStyle name="Note 13 8 5" xfId="56870" xr:uid="{00000000-0005-0000-0000-000025DE0000}"/>
    <cellStyle name="Note 13 8 5 2" xfId="56871" xr:uid="{00000000-0005-0000-0000-000026DE0000}"/>
    <cellStyle name="Note 13 8 6" xfId="56872" xr:uid="{00000000-0005-0000-0000-000027DE0000}"/>
    <cellStyle name="Note 13 8 6 2" xfId="56873" xr:uid="{00000000-0005-0000-0000-000028DE0000}"/>
    <cellStyle name="Note 13 8 7" xfId="56874" xr:uid="{00000000-0005-0000-0000-000029DE0000}"/>
    <cellStyle name="Note 13 9" xfId="56875" xr:uid="{00000000-0005-0000-0000-00002ADE0000}"/>
    <cellStyle name="Note 13 9 2" xfId="56876" xr:uid="{00000000-0005-0000-0000-00002BDE0000}"/>
    <cellStyle name="Note 13 9 2 2" xfId="56877" xr:uid="{00000000-0005-0000-0000-00002CDE0000}"/>
    <cellStyle name="Note 13 9 2 2 2" xfId="56878" xr:uid="{00000000-0005-0000-0000-00002DDE0000}"/>
    <cellStyle name="Note 13 9 2 3" xfId="56879" xr:uid="{00000000-0005-0000-0000-00002EDE0000}"/>
    <cellStyle name="Note 13 9 3" xfId="56880" xr:uid="{00000000-0005-0000-0000-00002FDE0000}"/>
    <cellStyle name="Note 13 9 3 2" xfId="56881" xr:uid="{00000000-0005-0000-0000-000030DE0000}"/>
    <cellStyle name="Note 13 9 3 2 2" xfId="56882" xr:uid="{00000000-0005-0000-0000-000031DE0000}"/>
    <cellStyle name="Note 13 9 3 3" xfId="56883" xr:uid="{00000000-0005-0000-0000-000032DE0000}"/>
    <cellStyle name="Note 13 9 4" xfId="56884" xr:uid="{00000000-0005-0000-0000-000033DE0000}"/>
    <cellStyle name="Note 13 9 4 2" xfId="56885" xr:uid="{00000000-0005-0000-0000-000034DE0000}"/>
    <cellStyle name="Note 13 9 5" xfId="56886" xr:uid="{00000000-0005-0000-0000-000035DE0000}"/>
    <cellStyle name="Note 14" xfId="56887" xr:uid="{00000000-0005-0000-0000-000036DE0000}"/>
    <cellStyle name="Note 14 2" xfId="56888" xr:uid="{00000000-0005-0000-0000-000037DE0000}"/>
    <cellStyle name="Note 15" xfId="56889" xr:uid="{00000000-0005-0000-0000-000038DE0000}"/>
    <cellStyle name="Note 16" xfId="56890" xr:uid="{00000000-0005-0000-0000-000039DE0000}"/>
    <cellStyle name="Note 2" xfId="56891" xr:uid="{00000000-0005-0000-0000-00003ADE0000}"/>
    <cellStyle name="Note 2 10" xfId="56892" xr:uid="{00000000-0005-0000-0000-00003BDE0000}"/>
    <cellStyle name="Note 2 11" xfId="56893" xr:uid="{00000000-0005-0000-0000-00003CDE0000}"/>
    <cellStyle name="Note 2 2" xfId="56894" xr:uid="{00000000-0005-0000-0000-00003DDE0000}"/>
    <cellStyle name="Note 2 2 2" xfId="56895" xr:uid="{00000000-0005-0000-0000-00003EDE0000}"/>
    <cellStyle name="Note 2 2 2 2" xfId="56896" xr:uid="{00000000-0005-0000-0000-00003FDE0000}"/>
    <cellStyle name="Note 2 2 2 3" xfId="56897" xr:uid="{00000000-0005-0000-0000-000040DE0000}"/>
    <cellStyle name="Note 2 2 2 4" xfId="56898" xr:uid="{00000000-0005-0000-0000-000041DE0000}"/>
    <cellStyle name="Note 2 2 3" xfId="56899" xr:uid="{00000000-0005-0000-0000-000042DE0000}"/>
    <cellStyle name="Note 2 2 3 2" xfId="56900" xr:uid="{00000000-0005-0000-0000-000043DE0000}"/>
    <cellStyle name="Note 2 2 4" xfId="56901" xr:uid="{00000000-0005-0000-0000-000044DE0000}"/>
    <cellStyle name="Note 2 2 5" xfId="56902" xr:uid="{00000000-0005-0000-0000-000045DE0000}"/>
    <cellStyle name="Note 2 2 6" xfId="56903" xr:uid="{00000000-0005-0000-0000-000046DE0000}"/>
    <cellStyle name="Note 2 3" xfId="56904" xr:uid="{00000000-0005-0000-0000-000047DE0000}"/>
    <cellStyle name="Note 2 3 2" xfId="56905" xr:uid="{00000000-0005-0000-0000-000048DE0000}"/>
    <cellStyle name="Note 2 3 2 2" xfId="56906" xr:uid="{00000000-0005-0000-0000-000049DE0000}"/>
    <cellStyle name="Note 2 3 3" xfId="56907" xr:uid="{00000000-0005-0000-0000-00004ADE0000}"/>
    <cellStyle name="Note 2 3 4" xfId="56908" xr:uid="{00000000-0005-0000-0000-00004BDE0000}"/>
    <cellStyle name="Note 2 3 5" xfId="56909" xr:uid="{00000000-0005-0000-0000-00004CDE0000}"/>
    <cellStyle name="Note 2 4" xfId="56910" xr:uid="{00000000-0005-0000-0000-00004DDE0000}"/>
    <cellStyle name="Note 2 4 2" xfId="56911" xr:uid="{00000000-0005-0000-0000-00004EDE0000}"/>
    <cellStyle name="Note 2 4 2 2" xfId="56912" xr:uid="{00000000-0005-0000-0000-00004FDE0000}"/>
    <cellStyle name="Note 2 4 3" xfId="56913" xr:uid="{00000000-0005-0000-0000-000050DE0000}"/>
    <cellStyle name="Note 2 5" xfId="56914" xr:uid="{00000000-0005-0000-0000-000051DE0000}"/>
    <cellStyle name="Note 2 5 2" xfId="56915" xr:uid="{00000000-0005-0000-0000-000052DE0000}"/>
    <cellStyle name="Note 2 5 2 2" xfId="56916" xr:uid="{00000000-0005-0000-0000-000053DE0000}"/>
    <cellStyle name="Note 2 5 3" xfId="56917" xr:uid="{00000000-0005-0000-0000-000054DE0000}"/>
    <cellStyle name="Note 2 6" xfId="56918" xr:uid="{00000000-0005-0000-0000-000055DE0000}"/>
    <cellStyle name="Note 2 6 2" xfId="56919" xr:uid="{00000000-0005-0000-0000-000056DE0000}"/>
    <cellStyle name="Note 2 6 2 2" xfId="56920" xr:uid="{00000000-0005-0000-0000-000057DE0000}"/>
    <cellStyle name="Note 2 6 3" xfId="56921" xr:uid="{00000000-0005-0000-0000-000058DE0000}"/>
    <cellStyle name="Note 2 7" xfId="56922" xr:uid="{00000000-0005-0000-0000-000059DE0000}"/>
    <cellStyle name="Note 2 7 2" xfId="56923" xr:uid="{00000000-0005-0000-0000-00005ADE0000}"/>
    <cellStyle name="Note 2 7 2 2" xfId="56924" xr:uid="{00000000-0005-0000-0000-00005BDE0000}"/>
    <cellStyle name="Note 2 7 3" xfId="56925" xr:uid="{00000000-0005-0000-0000-00005CDE0000}"/>
    <cellStyle name="Note 2 8" xfId="56926" xr:uid="{00000000-0005-0000-0000-00005DDE0000}"/>
    <cellStyle name="Note 2 8 2" xfId="56927" xr:uid="{00000000-0005-0000-0000-00005EDE0000}"/>
    <cellStyle name="Note 2 8 2 2" xfId="56928" xr:uid="{00000000-0005-0000-0000-00005FDE0000}"/>
    <cellStyle name="Note 2 8 3" xfId="56929" xr:uid="{00000000-0005-0000-0000-000060DE0000}"/>
    <cellStyle name="Note 2 9" xfId="56930" xr:uid="{00000000-0005-0000-0000-000061DE0000}"/>
    <cellStyle name="Note 2 9 2" xfId="56931" xr:uid="{00000000-0005-0000-0000-000062DE0000}"/>
    <cellStyle name="Note 3" xfId="56932" xr:uid="{00000000-0005-0000-0000-000063DE0000}"/>
    <cellStyle name="Note 3 2" xfId="56933" xr:uid="{00000000-0005-0000-0000-000064DE0000}"/>
    <cellStyle name="Note 3 2 2" xfId="56934" xr:uid="{00000000-0005-0000-0000-000065DE0000}"/>
    <cellStyle name="Note 3 2 2 2" xfId="56935" xr:uid="{00000000-0005-0000-0000-000066DE0000}"/>
    <cellStyle name="Note 3 2 3" xfId="56936" xr:uid="{00000000-0005-0000-0000-000067DE0000}"/>
    <cellStyle name="Note 3 3" xfId="56937" xr:uid="{00000000-0005-0000-0000-000068DE0000}"/>
    <cellStyle name="Note 3 3 2" xfId="56938" xr:uid="{00000000-0005-0000-0000-000069DE0000}"/>
    <cellStyle name="Note 3 4" xfId="56939" xr:uid="{00000000-0005-0000-0000-00006ADE0000}"/>
    <cellStyle name="Note 3 4 2" xfId="56940" xr:uid="{00000000-0005-0000-0000-00006BDE0000}"/>
    <cellStyle name="Note 3 5" xfId="56941" xr:uid="{00000000-0005-0000-0000-00006CDE0000}"/>
    <cellStyle name="Note 4" xfId="56942" xr:uid="{00000000-0005-0000-0000-00006DDE0000}"/>
    <cellStyle name="Note 4 2" xfId="56943" xr:uid="{00000000-0005-0000-0000-00006EDE0000}"/>
    <cellStyle name="Note 4 2 2" xfId="56944" xr:uid="{00000000-0005-0000-0000-00006FDE0000}"/>
    <cellStyle name="Note 4 3" xfId="56945" xr:uid="{00000000-0005-0000-0000-000070DE0000}"/>
    <cellStyle name="Note 5" xfId="56946" xr:uid="{00000000-0005-0000-0000-000071DE0000}"/>
    <cellStyle name="Note 5 2" xfId="56947" xr:uid="{00000000-0005-0000-0000-000072DE0000}"/>
    <cellStyle name="Note 5 2 2" xfId="56948" xr:uid="{00000000-0005-0000-0000-000073DE0000}"/>
    <cellStyle name="Note 5 3" xfId="56949" xr:uid="{00000000-0005-0000-0000-000074DE0000}"/>
    <cellStyle name="Note 6" xfId="56950" xr:uid="{00000000-0005-0000-0000-000075DE0000}"/>
    <cellStyle name="Note 6 2" xfId="56951" xr:uid="{00000000-0005-0000-0000-000076DE0000}"/>
    <cellStyle name="Note 6 2 2" xfId="56952" xr:uid="{00000000-0005-0000-0000-000077DE0000}"/>
    <cellStyle name="Note 6 3" xfId="56953" xr:uid="{00000000-0005-0000-0000-000078DE0000}"/>
    <cellStyle name="Note 7" xfId="56954" xr:uid="{00000000-0005-0000-0000-000079DE0000}"/>
    <cellStyle name="Note 7 2" xfId="56955" xr:uid="{00000000-0005-0000-0000-00007ADE0000}"/>
    <cellStyle name="Note 7 2 2" xfId="56956" xr:uid="{00000000-0005-0000-0000-00007BDE0000}"/>
    <cellStyle name="Note 7 3" xfId="56957" xr:uid="{00000000-0005-0000-0000-00007CDE0000}"/>
    <cellStyle name="Note 8" xfId="56958" xr:uid="{00000000-0005-0000-0000-00007DDE0000}"/>
    <cellStyle name="Note 8 2" xfId="56959" xr:uid="{00000000-0005-0000-0000-00007EDE0000}"/>
    <cellStyle name="Note 8 2 2" xfId="56960" xr:uid="{00000000-0005-0000-0000-00007FDE0000}"/>
    <cellStyle name="Note 8 3" xfId="56961" xr:uid="{00000000-0005-0000-0000-000080DE0000}"/>
    <cellStyle name="Note 9" xfId="56962" xr:uid="{00000000-0005-0000-0000-000081DE0000}"/>
    <cellStyle name="Note 9 2" xfId="56963" xr:uid="{00000000-0005-0000-0000-000082DE0000}"/>
    <cellStyle name="Note 9 2 2" xfId="56964" xr:uid="{00000000-0005-0000-0000-000083DE0000}"/>
    <cellStyle name="Note 9 3" xfId="56965" xr:uid="{00000000-0005-0000-0000-000084DE0000}"/>
    <cellStyle name="Notiz 2" xfId="56966" xr:uid="{00000000-0005-0000-0000-000085DE0000}"/>
    <cellStyle name="Notiz 2 2" xfId="56967" xr:uid="{00000000-0005-0000-0000-000086DE0000}"/>
    <cellStyle name="Notiz 3" xfId="56968" xr:uid="{00000000-0005-0000-0000-000087DE0000}"/>
    <cellStyle name="Output 10" xfId="56969" xr:uid="{00000000-0005-0000-0000-000088DE0000}"/>
    <cellStyle name="Output 10 2" xfId="56970" xr:uid="{00000000-0005-0000-0000-000089DE0000}"/>
    <cellStyle name="Output 10 2 2" xfId="56971" xr:uid="{00000000-0005-0000-0000-00008ADE0000}"/>
    <cellStyle name="Output 10 3" xfId="56972" xr:uid="{00000000-0005-0000-0000-00008BDE0000}"/>
    <cellStyle name="Output 11" xfId="56973" xr:uid="{00000000-0005-0000-0000-00008CDE0000}"/>
    <cellStyle name="Output 11 2" xfId="56974" xr:uid="{00000000-0005-0000-0000-00008DDE0000}"/>
    <cellStyle name="Output 12" xfId="56975" xr:uid="{00000000-0005-0000-0000-00008EDE0000}"/>
    <cellStyle name="Output 12 2" xfId="56976" xr:uid="{00000000-0005-0000-0000-00008FDE0000}"/>
    <cellStyle name="Output 2" xfId="56977" xr:uid="{00000000-0005-0000-0000-000090DE0000}"/>
    <cellStyle name="Output 2 2" xfId="56978" xr:uid="{00000000-0005-0000-0000-000091DE0000}"/>
    <cellStyle name="Output 2 2 2" xfId="56979" xr:uid="{00000000-0005-0000-0000-000092DE0000}"/>
    <cellStyle name="Output 2 3" xfId="56980" xr:uid="{00000000-0005-0000-0000-000093DE0000}"/>
    <cellStyle name="Output 3" xfId="56981" xr:uid="{00000000-0005-0000-0000-000094DE0000}"/>
    <cellStyle name="Output 3 2" xfId="56982" xr:uid="{00000000-0005-0000-0000-000095DE0000}"/>
    <cellStyle name="Output 3 2 2" xfId="56983" xr:uid="{00000000-0005-0000-0000-000096DE0000}"/>
    <cellStyle name="Output 3 3" xfId="56984" xr:uid="{00000000-0005-0000-0000-000097DE0000}"/>
    <cellStyle name="Output 4" xfId="56985" xr:uid="{00000000-0005-0000-0000-000098DE0000}"/>
    <cellStyle name="Output 4 2" xfId="56986" xr:uid="{00000000-0005-0000-0000-000099DE0000}"/>
    <cellStyle name="Output 4 2 2" xfId="56987" xr:uid="{00000000-0005-0000-0000-00009ADE0000}"/>
    <cellStyle name="Output 4 3" xfId="56988" xr:uid="{00000000-0005-0000-0000-00009BDE0000}"/>
    <cellStyle name="Output 5" xfId="56989" xr:uid="{00000000-0005-0000-0000-00009CDE0000}"/>
    <cellStyle name="Output 5 2" xfId="56990" xr:uid="{00000000-0005-0000-0000-00009DDE0000}"/>
    <cellStyle name="Output 5 2 2" xfId="56991" xr:uid="{00000000-0005-0000-0000-00009EDE0000}"/>
    <cellStyle name="Output 5 3" xfId="56992" xr:uid="{00000000-0005-0000-0000-00009FDE0000}"/>
    <cellStyle name="Output 6" xfId="56993" xr:uid="{00000000-0005-0000-0000-0000A0DE0000}"/>
    <cellStyle name="Output 6 2" xfId="56994" xr:uid="{00000000-0005-0000-0000-0000A1DE0000}"/>
    <cellStyle name="Output 6 2 2" xfId="56995" xr:uid="{00000000-0005-0000-0000-0000A2DE0000}"/>
    <cellStyle name="Output 6 3" xfId="56996" xr:uid="{00000000-0005-0000-0000-0000A3DE0000}"/>
    <cellStyle name="Output 7" xfId="56997" xr:uid="{00000000-0005-0000-0000-0000A4DE0000}"/>
    <cellStyle name="Output 7 2" xfId="56998" xr:uid="{00000000-0005-0000-0000-0000A5DE0000}"/>
    <cellStyle name="Output 7 2 2" xfId="56999" xr:uid="{00000000-0005-0000-0000-0000A6DE0000}"/>
    <cellStyle name="Output 7 3" xfId="57000" xr:uid="{00000000-0005-0000-0000-0000A7DE0000}"/>
    <cellStyle name="Output 8" xfId="57001" xr:uid="{00000000-0005-0000-0000-0000A8DE0000}"/>
    <cellStyle name="Output 8 2" xfId="57002" xr:uid="{00000000-0005-0000-0000-0000A9DE0000}"/>
    <cellStyle name="Output 8 2 2" xfId="57003" xr:uid="{00000000-0005-0000-0000-0000AADE0000}"/>
    <cellStyle name="Output 8 3" xfId="57004" xr:uid="{00000000-0005-0000-0000-0000ABDE0000}"/>
    <cellStyle name="Output 9" xfId="57005" xr:uid="{00000000-0005-0000-0000-0000ACDE0000}"/>
    <cellStyle name="Output 9 2" xfId="57006" xr:uid="{00000000-0005-0000-0000-0000ADDE0000}"/>
    <cellStyle name="Output 9 2 2" xfId="57007" xr:uid="{00000000-0005-0000-0000-0000AEDE0000}"/>
    <cellStyle name="Output 9 3" xfId="57008" xr:uid="{00000000-0005-0000-0000-0000AFDE0000}"/>
    <cellStyle name="Output Amounts" xfId="57009" xr:uid="{00000000-0005-0000-0000-0000B0DE0000}"/>
    <cellStyle name="Output Column Headings" xfId="57010" xr:uid="{00000000-0005-0000-0000-0000B1DE0000}"/>
    <cellStyle name="Output Line Items" xfId="57011" xr:uid="{00000000-0005-0000-0000-0000B2DE0000}"/>
    <cellStyle name="Output Report Heading" xfId="57012" xr:uid="{00000000-0005-0000-0000-0000B3DE0000}"/>
    <cellStyle name="Output Report Title" xfId="57013" xr:uid="{00000000-0005-0000-0000-0000B4DE0000}"/>
    <cellStyle name="Percent" xfId="58338" builtinId="5"/>
    <cellStyle name="Percent (0)" xfId="57014" xr:uid="{00000000-0005-0000-0000-0000B5DE0000}"/>
    <cellStyle name="Percent [0]" xfId="57015" xr:uid="{00000000-0005-0000-0000-0000B6DE0000}"/>
    <cellStyle name="Percent [0] 1" xfId="57016" xr:uid="{00000000-0005-0000-0000-0000B7DE0000}"/>
    <cellStyle name="Percent [0] 2" xfId="57017" xr:uid="{00000000-0005-0000-0000-0000B8DE0000}"/>
    <cellStyle name="Percent [0] 3" xfId="57018" xr:uid="{00000000-0005-0000-0000-0000B9DE0000}"/>
    <cellStyle name="Percent [0] 4" xfId="57019" xr:uid="{00000000-0005-0000-0000-0000BADE0000}"/>
    <cellStyle name="Percent [0] 5" xfId="57020" xr:uid="{00000000-0005-0000-0000-0000BBDE0000}"/>
    <cellStyle name="Percent [00]" xfId="57021" xr:uid="{00000000-0005-0000-0000-0000BCDE0000}"/>
    <cellStyle name="Percent [00] 1" xfId="57022" xr:uid="{00000000-0005-0000-0000-0000BDDE0000}"/>
    <cellStyle name="Percent [00] 2" xfId="57023" xr:uid="{00000000-0005-0000-0000-0000BEDE0000}"/>
    <cellStyle name="Percent [00] 3" xfId="57024" xr:uid="{00000000-0005-0000-0000-0000BFDE0000}"/>
    <cellStyle name="Percent [00] 4" xfId="57025" xr:uid="{00000000-0005-0000-0000-0000C0DE0000}"/>
    <cellStyle name="Percent [00] 5" xfId="57026" xr:uid="{00000000-0005-0000-0000-0000C1DE0000}"/>
    <cellStyle name="Percent [2]" xfId="57027" xr:uid="{00000000-0005-0000-0000-0000C2DE0000}"/>
    <cellStyle name="Percent [2] 1" xfId="57028" xr:uid="{00000000-0005-0000-0000-0000C3DE0000}"/>
    <cellStyle name="Percent [2] 2" xfId="57029" xr:uid="{00000000-0005-0000-0000-0000C4DE0000}"/>
    <cellStyle name="Percent [2] 3" xfId="57030" xr:uid="{00000000-0005-0000-0000-0000C5DE0000}"/>
    <cellStyle name="Percent [2] 4" xfId="57031" xr:uid="{00000000-0005-0000-0000-0000C6DE0000}"/>
    <cellStyle name="Percent [2] 5" xfId="57032" xr:uid="{00000000-0005-0000-0000-0000C7DE0000}"/>
    <cellStyle name="Percent 10" xfId="57033" xr:uid="{00000000-0005-0000-0000-0000C8DE0000}"/>
    <cellStyle name="Percent 10 2" xfId="57034" xr:uid="{00000000-0005-0000-0000-0000C9DE0000}"/>
    <cellStyle name="Percent 10 2 2" xfId="57035" xr:uid="{00000000-0005-0000-0000-0000CADE0000}"/>
    <cellStyle name="Percent 10 2 2 2" xfId="57036" xr:uid="{00000000-0005-0000-0000-0000CBDE0000}"/>
    <cellStyle name="Percent 10 2 3" xfId="57037" xr:uid="{00000000-0005-0000-0000-0000CCDE0000}"/>
    <cellStyle name="Percent 10 3" xfId="57038" xr:uid="{00000000-0005-0000-0000-0000CDDE0000}"/>
    <cellStyle name="Percent 10 3 2" xfId="57039" xr:uid="{00000000-0005-0000-0000-0000CEDE0000}"/>
    <cellStyle name="Percent 10 3 2 2" xfId="57040" xr:uid="{00000000-0005-0000-0000-0000CFDE0000}"/>
    <cellStyle name="Percent 10 3 3" xfId="57041" xr:uid="{00000000-0005-0000-0000-0000D0DE0000}"/>
    <cellStyle name="Percent 10 4" xfId="57042" xr:uid="{00000000-0005-0000-0000-0000D1DE0000}"/>
    <cellStyle name="Percent 10 4 2" xfId="57043" xr:uid="{00000000-0005-0000-0000-0000D2DE0000}"/>
    <cellStyle name="Percent 10 5" xfId="57044" xr:uid="{00000000-0005-0000-0000-0000D3DE0000}"/>
    <cellStyle name="Percent 10 5 2" xfId="57045" xr:uid="{00000000-0005-0000-0000-0000D4DE0000}"/>
    <cellStyle name="Percent 10 6" xfId="57046" xr:uid="{00000000-0005-0000-0000-0000D5DE0000}"/>
    <cellStyle name="Percent 11" xfId="57047" xr:uid="{00000000-0005-0000-0000-0000D6DE0000}"/>
    <cellStyle name="Percent 11 2" xfId="57048" xr:uid="{00000000-0005-0000-0000-0000D7DE0000}"/>
    <cellStyle name="Percent 11 2 2" xfId="57049" xr:uid="{00000000-0005-0000-0000-0000D8DE0000}"/>
    <cellStyle name="Percent 11 2 2 2" xfId="57050" xr:uid="{00000000-0005-0000-0000-0000D9DE0000}"/>
    <cellStyle name="Percent 11 2 3" xfId="57051" xr:uid="{00000000-0005-0000-0000-0000DADE0000}"/>
    <cellStyle name="Percent 11 3" xfId="57052" xr:uid="{00000000-0005-0000-0000-0000DBDE0000}"/>
    <cellStyle name="Percent 11 3 2" xfId="57053" xr:uid="{00000000-0005-0000-0000-0000DCDE0000}"/>
    <cellStyle name="Percent 11 3 2 2" xfId="57054" xr:uid="{00000000-0005-0000-0000-0000DDDE0000}"/>
    <cellStyle name="Percent 11 3 3" xfId="57055" xr:uid="{00000000-0005-0000-0000-0000DEDE0000}"/>
    <cellStyle name="Percent 11 4" xfId="57056" xr:uid="{00000000-0005-0000-0000-0000DFDE0000}"/>
    <cellStyle name="Percent 11 4 2" xfId="57057" xr:uid="{00000000-0005-0000-0000-0000E0DE0000}"/>
    <cellStyle name="Percent 11 5" xfId="57058" xr:uid="{00000000-0005-0000-0000-0000E1DE0000}"/>
    <cellStyle name="Percent 11 5 2" xfId="57059" xr:uid="{00000000-0005-0000-0000-0000E2DE0000}"/>
    <cellStyle name="Percent 11 6" xfId="57060" xr:uid="{00000000-0005-0000-0000-0000E3DE0000}"/>
    <cellStyle name="Percent 12" xfId="57061" xr:uid="{00000000-0005-0000-0000-0000E4DE0000}"/>
    <cellStyle name="Percent 12 2" xfId="57062" xr:uid="{00000000-0005-0000-0000-0000E5DE0000}"/>
    <cellStyle name="Percent 13" xfId="57063" xr:uid="{00000000-0005-0000-0000-0000E6DE0000}"/>
    <cellStyle name="Percent 13 2" xfId="57064" xr:uid="{00000000-0005-0000-0000-0000E7DE0000}"/>
    <cellStyle name="Percent 14" xfId="57065" xr:uid="{00000000-0005-0000-0000-0000E8DE0000}"/>
    <cellStyle name="Percent 14 2" xfId="57066" xr:uid="{00000000-0005-0000-0000-0000E9DE0000}"/>
    <cellStyle name="Percent 15" xfId="57067" xr:uid="{00000000-0005-0000-0000-0000EADE0000}"/>
    <cellStyle name="Percent 16" xfId="57068" xr:uid="{00000000-0005-0000-0000-0000EBDE0000}"/>
    <cellStyle name="Percent 17" xfId="57069" xr:uid="{00000000-0005-0000-0000-0000ECDE0000}"/>
    <cellStyle name="Percent 18" xfId="57070" xr:uid="{00000000-0005-0000-0000-0000EDDE0000}"/>
    <cellStyle name="Percent 18 2" xfId="57071" xr:uid="{00000000-0005-0000-0000-0000EEDE0000}"/>
    <cellStyle name="Percent 19" xfId="57072" xr:uid="{00000000-0005-0000-0000-0000EFDE0000}"/>
    <cellStyle name="Percent 19 2" xfId="57073" xr:uid="{00000000-0005-0000-0000-0000F0DE0000}"/>
    <cellStyle name="Percent 2" xfId="57074" xr:uid="{00000000-0005-0000-0000-0000F1DE0000}"/>
    <cellStyle name="Percent 2 10" xfId="57075" xr:uid="{00000000-0005-0000-0000-0000F2DE0000}"/>
    <cellStyle name="Percent 2 100" xfId="57076" xr:uid="{00000000-0005-0000-0000-0000F3DE0000}"/>
    <cellStyle name="Percent 2 101" xfId="57077" xr:uid="{00000000-0005-0000-0000-0000F4DE0000}"/>
    <cellStyle name="Percent 2 102" xfId="57078" xr:uid="{00000000-0005-0000-0000-0000F5DE0000}"/>
    <cellStyle name="Percent 2 103" xfId="57079" xr:uid="{00000000-0005-0000-0000-0000F6DE0000}"/>
    <cellStyle name="Percent 2 104" xfId="57080" xr:uid="{00000000-0005-0000-0000-0000F7DE0000}"/>
    <cellStyle name="Percent 2 105" xfId="57081" xr:uid="{00000000-0005-0000-0000-0000F8DE0000}"/>
    <cellStyle name="Percent 2 106" xfId="57082" xr:uid="{00000000-0005-0000-0000-0000F9DE0000}"/>
    <cellStyle name="Percent 2 107" xfId="57083" xr:uid="{00000000-0005-0000-0000-0000FADE0000}"/>
    <cellStyle name="Percent 2 108" xfId="57084" xr:uid="{00000000-0005-0000-0000-0000FBDE0000}"/>
    <cellStyle name="Percent 2 109" xfId="57085" xr:uid="{00000000-0005-0000-0000-0000FCDE0000}"/>
    <cellStyle name="Percent 2 11" xfId="57086" xr:uid="{00000000-0005-0000-0000-0000FDDE0000}"/>
    <cellStyle name="Percent 2 110" xfId="57087" xr:uid="{00000000-0005-0000-0000-0000FEDE0000}"/>
    <cellStyle name="Percent 2 111" xfId="57088" xr:uid="{00000000-0005-0000-0000-0000FFDE0000}"/>
    <cellStyle name="Percent 2 112" xfId="57089" xr:uid="{00000000-0005-0000-0000-000000DF0000}"/>
    <cellStyle name="Percent 2 113" xfId="57090" xr:uid="{00000000-0005-0000-0000-000001DF0000}"/>
    <cellStyle name="Percent 2 12" xfId="57091" xr:uid="{00000000-0005-0000-0000-000002DF0000}"/>
    <cellStyle name="Percent 2 13" xfId="57092" xr:uid="{00000000-0005-0000-0000-000003DF0000}"/>
    <cellStyle name="Percent 2 14" xfId="57093" xr:uid="{00000000-0005-0000-0000-000004DF0000}"/>
    <cellStyle name="Percent 2 15" xfId="57094" xr:uid="{00000000-0005-0000-0000-000005DF0000}"/>
    <cellStyle name="Percent 2 16" xfId="57095" xr:uid="{00000000-0005-0000-0000-000006DF0000}"/>
    <cellStyle name="Percent 2 17" xfId="57096" xr:uid="{00000000-0005-0000-0000-000007DF0000}"/>
    <cellStyle name="Percent 2 18" xfId="57097" xr:uid="{00000000-0005-0000-0000-000008DF0000}"/>
    <cellStyle name="Percent 2 19" xfId="57098" xr:uid="{00000000-0005-0000-0000-000009DF0000}"/>
    <cellStyle name="Percent 2 2" xfId="57099" xr:uid="{00000000-0005-0000-0000-00000ADF0000}"/>
    <cellStyle name="Percent 2 20" xfId="57100" xr:uid="{00000000-0005-0000-0000-00000BDF0000}"/>
    <cellStyle name="Percent 2 21" xfId="57101" xr:uid="{00000000-0005-0000-0000-00000CDF0000}"/>
    <cellStyle name="Percent 2 22" xfId="57102" xr:uid="{00000000-0005-0000-0000-00000DDF0000}"/>
    <cellStyle name="Percent 2 23" xfId="57103" xr:uid="{00000000-0005-0000-0000-00000EDF0000}"/>
    <cellStyle name="Percent 2 24" xfId="57104" xr:uid="{00000000-0005-0000-0000-00000FDF0000}"/>
    <cellStyle name="Percent 2 25" xfId="57105" xr:uid="{00000000-0005-0000-0000-000010DF0000}"/>
    <cellStyle name="Percent 2 26" xfId="57106" xr:uid="{00000000-0005-0000-0000-000011DF0000}"/>
    <cellStyle name="Percent 2 27" xfId="57107" xr:uid="{00000000-0005-0000-0000-000012DF0000}"/>
    <cellStyle name="Percent 2 28" xfId="57108" xr:uid="{00000000-0005-0000-0000-000013DF0000}"/>
    <cellStyle name="Percent 2 29" xfId="57109" xr:uid="{00000000-0005-0000-0000-000014DF0000}"/>
    <cellStyle name="Percent 2 3" xfId="57110" xr:uid="{00000000-0005-0000-0000-000015DF0000}"/>
    <cellStyle name="Percent 2 30" xfId="57111" xr:uid="{00000000-0005-0000-0000-000016DF0000}"/>
    <cellStyle name="Percent 2 31" xfId="57112" xr:uid="{00000000-0005-0000-0000-000017DF0000}"/>
    <cellStyle name="Percent 2 32" xfId="57113" xr:uid="{00000000-0005-0000-0000-000018DF0000}"/>
    <cellStyle name="Percent 2 33" xfId="57114" xr:uid="{00000000-0005-0000-0000-000019DF0000}"/>
    <cellStyle name="Percent 2 34" xfId="57115" xr:uid="{00000000-0005-0000-0000-00001ADF0000}"/>
    <cellStyle name="Percent 2 35" xfId="57116" xr:uid="{00000000-0005-0000-0000-00001BDF0000}"/>
    <cellStyle name="Percent 2 36" xfId="57117" xr:uid="{00000000-0005-0000-0000-00001CDF0000}"/>
    <cellStyle name="Percent 2 37" xfId="57118" xr:uid="{00000000-0005-0000-0000-00001DDF0000}"/>
    <cellStyle name="Percent 2 38" xfId="57119" xr:uid="{00000000-0005-0000-0000-00001EDF0000}"/>
    <cellStyle name="Percent 2 39" xfId="57120" xr:uid="{00000000-0005-0000-0000-00001FDF0000}"/>
    <cellStyle name="Percent 2 4" xfId="57121" xr:uid="{00000000-0005-0000-0000-000020DF0000}"/>
    <cellStyle name="Percent 2 40" xfId="57122" xr:uid="{00000000-0005-0000-0000-000021DF0000}"/>
    <cellStyle name="Percent 2 41" xfId="57123" xr:uid="{00000000-0005-0000-0000-000022DF0000}"/>
    <cellStyle name="Percent 2 42" xfId="57124" xr:uid="{00000000-0005-0000-0000-000023DF0000}"/>
    <cellStyle name="Percent 2 43" xfId="57125" xr:uid="{00000000-0005-0000-0000-000024DF0000}"/>
    <cellStyle name="Percent 2 44" xfId="57126" xr:uid="{00000000-0005-0000-0000-000025DF0000}"/>
    <cellStyle name="Percent 2 45" xfId="57127" xr:uid="{00000000-0005-0000-0000-000026DF0000}"/>
    <cellStyle name="Percent 2 46" xfId="57128" xr:uid="{00000000-0005-0000-0000-000027DF0000}"/>
    <cellStyle name="Percent 2 47" xfId="57129" xr:uid="{00000000-0005-0000-0000-000028DF0000}"/>
    <cellStyle name="Percent 2 48" xfId="57130" xr:uid="{00000000-0005-0000-0000-000029DF0000}"/>
    <cellStyle name="Percent 2 49" xfId="57131" xr:uid="{00000000-0005-0000-0000-00002ADF0000}"/>
    <cellStyle name="Percent 2 5" xfId="57132" xr:uid="{00000000-0005-0000-0000-00002BDF0000}"/>
    <cellStyle name="Percent 2 50" xfId="57133" xr:uid="{00000000-0005-0000-0000-00002CDF0000}"/>
    <cellStyle name="Percent 2 51" xfId="57134" xr:uid="{00000000-0005-0000-0000-00002DDF0000}"/>
    <cellStyle name="Percent 2 52" xfId="57135" xr:uid="{00000000-0005-0000-0000-00002EDF0000}"/>
    <cellStyle name="Percent 2 53" xfId="57136" xr:uid="{00000000-0005-0000-0000-00002FDF0000}"/>
    <cellStyle name="Percent 2 54" xfId="57137" xr:uid="{00000000-0005-0000-0000-000030DF0000}"/>
    <cellStyle name="Percent 2 55" xfId="57138" xr:uid="{00000000-0005-0000-0000-000031DF0000}"/>
    <cellStyle name="Percent 2 56" xfId="57139" xr:uid="{00000000-0005-0000-0000-000032DF0000}"/>
    <cellStyle name="Percent 2 57" xfId="57140" xr:uid="{00000000-0005-0000-0000-000033DF0000}"/>
    <cellStyle name="Percent 2 58" xfId="57141" xr:uid="{00000000-0005-0000-0000-000034DF0000}"/>
    <cellStyle name="Percent 2 59" xfId="57142" xr:uid="{00000000-0005-0000-0000-000035DF0000}"/>
    <cellStyle name="Percent 2 6" xfId="57143" xr:uid="{00000000-0005-0000-0000-000036DF0000}"/>
    <cellStyle name="Percent 2 60" xfId="57144" xr:uid="{00000000-0005-0000-0000-000037DF0000}"/>
    <cellStyle name="Percent 2 61" xfId="57145" xr:uid="{00000000-0005-0000-0000-000038DF0000}"/>
    <cellStyle name="Percent 2 62" xfId="57146" xr:uid="{00000000-0005-0000-0000-000039DF0000}"/>
    <cellStyle name="Percent 2 63" xfId="57147" xr:uid="{00000000-0005-0000-0000-00003ADF0000}"/>
    <cellStyle name="Percent 2 64" xfId="57148" xr:uid="{00000000-0005-0000-0000-00003BDF0000}"/>
    <cellStyle name="Percent 2 65" xfId="57149" xr:uid="{00000000-0005-0000-0000-00003CDF0000}"/>
    <cellStyle name="Percent 2 66" xfId="57150" xr:uid="{00000000-0005-0000-0000-00003DDF0000}"/>
    <cellStyle name="Percent 2 67" xfId="57151" xr:uid="{00000000-0005-0000-0000-00003EDF0000}"/>
    <cellStyle name="Percent 2 68" xfId="57152" xr:uid="{00000000-0005-0000-0000-00003FDF0000}"/>
    <cellStyle name="Percent 2 69" xfId="57153" xr:uid="{00000000-0005-0000-0000-000040DF0000}"/>
    <cellStyle name="Percent 2 7" xfId="57154" xr:uid="{00000000-0005-0000-0000-000041DF0000}"/>
    <cellStyle name="Percent 2 70" xfId="57155" xr:uid="{00000000-0005-0000-0000-000042DF0000}"/>
    <cellStyle name="Percent 2 71" xfId="57156" xr:uid="{00000000-0005-0000-0000-000043DF0000}"/>
    <cellStyle name="Percent 2 72" xfId="57157" xr:uid="{00000000-0005-0000-0000-000044DF0000}"/>
    <cellStyle name="Percent 2 73" xfId="57158" xr:uid="{00000000-0005-0000-0000-000045DF0000}"/>
    <cellStyle name="Percent 2 74" xfId="57159" xr:uid="{00000000-0005-0000-0000-000046DF0000}"/>
    <cellStyle name="Percent 2 75" xfId="57160" xr:uid="{00000000-0005-0000-0000-000047DF0000}"/>
    <cellStyle name="Percent 2 76" xfId="57161" xr:uid="{00000000-0005-0000-0000-000048DF0000}"/>
    <cellStyle name="Percent 2 77" xfId="57162" xr:uid="{00000000-0005-0000-0000-000049DF0000}"/>
    <cellStyle name="Percent 2 78" xfId="57163" xr:uid="{00000000-0005-0000-0000-00004ADF0000}"/>
    <cellStyle name="Percent 2 79" xfId="57164" xr:uid="{00000000-0005-0000-0000-00004BDF0000}"/>
    <cellStyle name="Percent 2 8" xfId="57165" xr:uid="{00000000-0005-0000-0000-00004CDF0000}"/>
    <cellStyle name="Percent 2 80" xfId="57166" xr:uid="{00000000-0005-0000-0000-00004DDF0000}"/>
    <cellStyle name="Percent 2 81" xfId="57167" xr:uid="{00000000-0005-0000-0000-00004EDF0000}"/>
    <cellStyle name="Percent 2 82" xfId="57168" xr:uid="{00000000-0005-0000-0000-00004FDF0000}"/>
    <cellStyle name="Percent 2 83" xfId="57169" xr:uid="{00000000-0005-0000-0000-000050DF0000}"/>
    <cellStyle name="Percent 2 84" xfId="57170" xr:uid="{00000000-0005-0000-0000-000051DF0000}"/>
    <cellStyle name="Percent 2 85" xfId="57171" xr:uid="{00000000-0005-0000-0000-000052DF0000}"/>
    <cellStyle name="Percent 2 86" xfId="57172" xr:uid="{00000000-0005-0000-0000-000053DF0000}"/>
    <cellStyle name="Percent 2 87" xfId="57173" xr:uid="{00000000-0005-0000-0000-000054DF0000}"/>
    <cellStyle name="Percent 2 88" xfId="57174" xr:uid="{00000000-0005-0000-0000-000055DF0000}"/>
    <cellStyle name="Percent 2 89" xfId="57175" xr:uid="{00000000-0005-0000-0000-000056DF0000}"/>
    <cellStyle name="Percent 2 9" xfId="57176" xr:uid="{00000000-0005-0000-0000-000057DF0000}"/>
    <cellStyle name="Percent 2 90" xfId="57177" xr:uid="{00000000-0005-0000-0000-000058DF0000}"/>
    <cellStyle name="Percent 2 91" xfId="57178" xr:uid="{00000000-0005-0000-0000-000059DF0000}"/>
    <cellStyle name="Percent 2 92" xfId="57179" xr:uid="{00000000-0005-0000-0000-00005ADF0000}"/>
    <cellStyle name="Percent 2 93" xfId="57180" xr:uid="{00000000-0005-0000-0000-00005BDF0000}"/>
    <cellStyle name="Percent 2 94" xfId="57181" xr:uid="{00000000-0005-0000-0000-00005CDF0000}"/>
    <cellStyle name="Percent 2 95" xfId="57182" xr:uid="{00000000-0005-0000-0000-00005DDF0000}"/>
    <cellStyle name="Percent 2 96" xfId="57183" xr:uid="{00000000-0005-0000-0000-00005EDF0000}"/>
    <cellStyle name="Percent 2 97" xfId="57184" xr:uid="{00000000-0005-0000-0000-00005FDF0000}"/>
    <cellStyle name="Percent 2 98" xfId="57185" xr:uid="{00000000-0005-0000-0000-000060DF0000}"/>
    <cellStyle name="Percent 2 99" xfId="57186" xr:uid="{00000000-0005-0000-0000-000061DF0000}"/>
    <cellStyle name="Percent 20" xfId="57187" xr:uid="{00000000-0005-0000-0000-000062DF0000}"/>
    <cellStyle name="Percent 20 2" xfId="57188" xr:uid="{00000000-0005-0000-0000-000063DF0000}"/>
    <cellStyle name="Percent 21" xfId="57189" xr:uid="{00000000-0005-0000-0000-000064DF0000}"/>
    <cellStyle name="Percent 21 2" xfId="57190" xr:uid="{00000000-0005-0000-0000-000065DF0000}"/>
    <cellStyle name="Percent 22" xfId="57191" xr:uid="{00000000-0005-0000-0000-000066DF0000}"/>
    <cellStyle name="Percent 22 2" xfId="57192" xr:uid="{00000000-0005-0000-0000-000067DF0000}"/>
    <cellStyle name="Percent 23" xfId="57193" xr:uid="{00000000-0005-0000-0000-000068DF0000}"/>
    <cellStyle name="Percent 23 2" xfId="57194" xr:uid="{00000000-0005-0000-0000-000069DF0000}"/>
    <cellStyle name="Percent 24" xfId="57195" xr:uid="{00000000-0005-0000-0000-00006ADF0000}"/>
    <cellStyle name="Percent 24 2" xfId="57196" xr:uid="{00000000-0005-0000-0000-00006BDF0000}"/>
    <cellStyle name="Percent 25" xfId="57197" xr:uid="{00000000-0005-0000-0000-00006CDF0000}"/>
    <cellStyle name="Percent 25 2" xfId="57198" xr:uid="{00000000-0005-0000-0000-00006DDF0000}"/>
    <cellStyle name="Percent 26" xfId="57199" xr:uid="{00000000-0005-0000-0000-00006EDF0000}"/>
    <cellStyle name="Percent 3" xfId="57200" xr:uid="{00000000-0005-0000-0000-00006FDF0000}"/>
    <cellStyle name="Percent 3 2" xfId="57201" xr:uid="{00000000-0005-0000-0000-000070DF0000}"/>
    <cellStyle name="Percent 4" xfId="57202" xr:uid="{00000000-0005-0000-0000-000071DF0000}"/>
    <cellStyle name="Percent 4 2" xfId="57203" xr:uid="{00000000-0005-0000-0000-000072DF0000}"/>
    <cellStyle name="Percent 4 2 2" xfId="57204" xr:uid="{00000000-0005-0000-0000-000073DF0000}"/>
    <cellStyle name="Percent 4 2 2 2" xfId="57205" xr:uid="{00000000-0005-0000-0000-000074DF0000}"/>
    <cellStyle name="Percent 4 2 2 2 2" xfId="57206" xr:uid="{00000000-0005-0000-0000-000075DF0000}"/>
    <cellStyle name="Percent 4 2 2 2 2 2" xfId="57207" xr:uid="{00000000-0005-0000-0000-000076DF0000}"/>
    <cellStyle name="Percent 4 2 2 2 3" xfId="57208" xr:uid="{00000000-0005-0000-0000-000077DF0000}"/>
    <cellStyle name="Percent 4 2 2 3" xfId="57209" xr:uid="{00000000-0005-0000-0000-000078DF0000}"/>
    <cellStyle name="Percent 4 2 2 3 2" xfId="57210" xr:uid="{00000000-0005-0000-0000-000079DF0000}"/>
    <cellStyle name="Percent 4 2 2 3 2 2" xfId="57211" xr:uid="{00000000-0005-0000-0000-00007ADF0000}"/>
    <cellStyle name="Percent 4 2 2 3 3" xfId="57212" xr:uid="{00000000-0005-0000-0000-00007BDF0000}"/>
    <cellStyle name="Percent 4 2 2 4" xfId="57213" xr:uid="{00000000-0005-0000-0000-00007CDF0000}"/>
    <cellStyle name="Percent 4 2 2 4 2" xfId="57214" xr:uid="{00000000-0005-0000-0000-00007DDF0000}"/>
    <cellStyle name="Percent 4 2 2 5" xfId="57215" xr:uid="{00000000-0005-0000-0000-00007EDF0000}"/>
    <cellStyle name="Percent 4 2 3" xfId="57216" xr:uid="{00000000-0005-0000-0000-00007FDF0000}"/>
    <cellStyle name="Percent 4 2 3 2" xfId="57217" xr:uid="{00000000-0005-0000-0000-000080DF0000}"/>
    <cellStyle name="Percent 4 2 3 2 2" xfId="57218" xr:uid="{00000000-0005-0000-0000-000081DF0000}"/>
    <cellStyle name="Percent 4 2 3 2 2 2" xfId="57219" xr:uid="{00000000-0005-0000-0000-000082DF0000}"/>
    <cellStyle name="Percent 4 2 3 2 3" xfId="57220" xr:uid="{00000000-0005-0000-0000-000083DF0000}"/>
    <cellStyle name="Percent 4 2 3 3" xfId="57221" xr:uid="{00000000-0005-0000-0000-000084DF0000}"/>
    <cellStyle name="Percent 4 2 3 3 2" xfId="57222" xr:uid="{00000000-0005-0000-0000-000085DF0000}"/>
    <cellStyle name="Percent 4 2 3 4" xfId="57223" xr:uid="{00000000-0005-0000-0000-000086DF0000}"/>
    <cellStyle name="Percent 4 2 4" xfId="57224" xr:uid="{00000000-0005-0000-0000-000087DF0000}"/>
    <cellStyle name="Percent 4 2 4 2" xfId="57225" xr:uid="{00000000-0005-0000-0000-000088DF0000}"/>
    <cellStyle name="Percent 4 2 4 2 2" xfId="57226" xr:uid="{00000000-0005-0000-0000-000089DF0000}"/>
    <cellStyle name="Percent 4 2 4 3" xfId="57227" xr:uid="{00000000-0005-0000-0000-00008ADF0000}"/>
    <cellStyle name="Percent 4 2 5" xfId="57228" xr:uid="{00000000-0005-0000-0000-00008BDF0000}"/>
    <cellStyle name="Percent 4 2 5 2" xfId="57229" xr:uid="{00000000-0005-0000-0000-00008CDF0000}"/>
    <cellStyle name="Percent 4 2 5 2 2" xfId="57230" xr:uid="{00000000-0005-0000-0000-00008DDF0000}"/>
    <cellStyle name="Percent 4 2 5 3" xfId="57231" xr:uid="{00000000-0005-0000-0000-00008EDF0000}"/>
    <cellStyle name="Percent 4 2 6" xfId="57232" xr:uid="{00000000-0005-0000-0000-00008FDF0000}"/>
    <cellStyle name="Percent 4 2 6 2" xfId="57233" xr:uid="{00000000-0005-0000-0000-000090DF0000}"/>
    <cellStyle name="Percent 4 2 7" xfId="57234" xr:uid="{00000000-0005-0000-0000-000091DF0000}"/>
    <cellStyle name="Percent 4 2 7 2" xfId="57235" xr:uid="{00000000-0005-0000-0000-000092DF0000}"/>
    <cellStyle name="Percent 4 2 8" xfId="57236" xr:uid="{00000000-0005-0000-0000-000093DF0000}"/>
    <cellStyle name="Percent 5" xfId="57237" xr:uid="{00000000-0005-0000-0000-000094DF0000}"/>
    <cellStyle name="Percent 5 2" xfId="57238" xr:uid="{00000000-0005-0000-0000-000095DF0000}"/>
    <cellStyle name="Percent 5 2 2" xfId="57239" xr:uid="{00000000-0005-0000-0000-000096DF0000}"/>
    <cellStyle name="Percent 5 2 2 2" xfId="57240" xr:uid="{00000000-0005-0000-0000-000097DF0000}"/>
    <cellStyle name="Percent 5 2 2 2 2" xfId="57241" xr:uid="{00000000-0005-0000-0000-000098DF0000}"/>
    <cellStyle name="Percent 5 2 2 2 2 2" xfId="57242" xr:uid="{00000000-0005-0000-0000-000099DF0000}"/>
    <cellStyle name="Percent 5 2 2 2 3" xfId="57243" xr:uid="{00000000-0005-0000-0000-00009ADF0000}"/>
    <cellStyle name="Percent 5 2 2 3" xfId="57244" xr:uid="{00000000-0005-0000-0000-00009BDF0000}"/>
    <cellStyle name="Percent 5 2 2 3 2" xfId="57245" xr:uid="{00000000-0005-0000-0000-00009CDF0000}"/>
    <cellStyle name="Percent 5 2 2 3 2 2" xfId="57246" xr:uid="{00000000-0005-0000-0000-00009DDF0000}"/>
    <cellStyle name="Percent 5 2 2 3 3" xfId="57247" xr:uid="{00000000-0005-0000-0000-00009EDF0000}"/>
    <cellStyle name="Percent 5 2 2 4" xfId="57248" xr:uid="{00000000-0005-0000-0000-00009FDF0000}"/>
    <cellStyle name="Percent 5 2 2 4 2" xfId="57249" xr:uid="{00000000-0005-0000-0000-0000A0DF0000}"/>
    <cellStyle name="Percent 5 2 2 5" xfId="57250" xr:uid="{00000000-0005-0000-0000-0000A1DF0000}"/>
    <cellStyle name="Percent 5 2 3" xfId="57251" xr:uid="{00000000-0005-0000-0000-0000A2DF0000}"/>
    <cellStyle name="Percent 5 2 3 2" xfId="57252" xr:uid="{00000000-0005-0000-0000-0000A3DF0000}"/>
    <cellStyle name="Percent 5 2 3 2 2" xfId="57253" xr:uid="{00000000-0005-0000-0000-0000A4DF0000}"/>
    <cellStyle name="Percent 5 2 3 2 2 2" xfId="57254" xr:uid="{00000000-0005-0000-0000-0000A5DF0000}"/>
    <cellStyle name="Percent 5 2 3 2 3" xfId="57255" xr:uid="{00000000-0005-0000-0000-0000A6DF0000}"/>
    <cellStyle name="Percent 5 2 3 3" xfId="57256" xr:uid="{00000000-0005-0000-0000-0000A7DF0000}"/>
    <cellStyle name="Percent 5 2 3 3 2" xfId="57257" xr:uid="{00000000-0005-0000-0000-0000A8DF0000}"/>
    <cellStyle name="Percent 5 2 3 4" xfId="57258" xr:uid="{00000000-0005-0000-0000-0000A9DF0000}"/>
    <cellStyle name="Percent 5 2 4" xfId="57259" xr:uid="{00000000-0005-0000-0000-0000AADF0000}"/>
    <cellStyle name="Percent 5 2 4 2" xfId="57260" xr:uid="{00000000-0005-0000-0000-0000ABDF0000}"/>
    <cellStyle name="Percent 5 2 4 2 2" xfId="57261" xr:uid="{00000000-0005-0000-0000-0000ACDF0000}"/>
    <cellStyle name="Percent 5 2 4 3" xfId="57262" xr:uid="{00000000-0005-0000-0000-0000ADDF0000}"/>
    <cellStyle name="Percent 5 2 5" xfId="57263" xr:uid="{00000000-0005-0000-0000-0000AEDF0000}"/>
    <cellStyle name="Percent 5 2 5 2" xfId="57264" xr:uid="{00000000-0005-0000-0000-0000AFDF0000}"/>
    <cellStyle name="Percent 5 2 5 2 2" xfId="57265" xr:uid="{00000000-0005-0000-0000-0000B0DF0000}"/>
    <cellStyle name="Percent 5 2 5 3" xfId="57266" xr:uid="{00000000-0005-0000-0000-0000B1DF0000}"/>
    <cellStyle name="Percent 5 2 6" xfId="57267" xr:uid="{00000000-0005-0000-0000-0000B2DF0000}"/>
    <cellStyle name="Percent 5 2 6 2" xfId="57268" xr:uid="{00000000-0005-0000-0000-0000B3DF0000}"/>
    <cellStyle name="Percent 5 2 7" xfId="57269" xr:uid="{00000000-0005-0000-0000-0000B4DF0000}"/>
    <cellStyle name="Percent 5 2 7 2" xfId="57270" xr:uid="{00000000-0005-0000-0000-0000B5DF0000}"/>
    <cellStyle name="Percent 5 2 8" xfId="57271" xr:uid="{00000000-0005-0000-0000-0000B6DF0000}"/>
    <cellStyle name="Percent 6" xfId="57272" xr:uid="{00000000-0005-0000-0000-0000B7DF0000}"/>
    <cellStyle name="Percent 6 2" xfId="57273" xr:uid="{00000000-0005-0000-0000-0000B8DF0000}"/>
    <cellStyle name="Percent 6 2 2" xfId="57274" xr:uid="{00000000-0005-0000-0000-0000B9DF0000}"/>
    <cellStyle name="Percent 6 2 2 2" xfId="57275" xr:uid="{00000000-0005-0000-0000-0000BADF0000}"/>
    <cellStyle name="Percent 6 2 3" xfId="57276" xr:uid="{00000000-0005-0000-0000-0000BBDF0000}"/>
    <cellStyle name="Percent 6 3" xfId="57277" xr:uid="{00000000-0005-0000-0000-0000BCDF0000}"/>
    <cellStyle name="Percent 6 3 2" xfId="57278" xr:uid="{00000000-0005-0000-0000-0000BDDF0000}"/>
    <cellStyle name="Percent 6 3 2 2" xfId="57279" xr:uid="{00000000-0005-0000-0000-0000BEDF0000}"/>
    <cellStyle name="Percent 6 3 3" xfId="57280" xr:uid="{00000000-0005-0000-0000-0000BFDF0000}"/>
    <cellStyle name="Percent 6 4" xfId="57281" xr:uid="{00000000-0005-0000-0000-0000C0DF0000}"/>
    <cellStyle name="Percent 6 4 2" xfId="57282" xr:uid="{00000000-0005-0000-0000-0000C1DF0000}"/>
    <cellStyle name="Percent 6 5" xfId="57283" xr:uid="{00000000-0005-0000-0000-0000C2DF0000}"/>
    <cellStyle name="Percent 6 5 2" xfId="57284" xr:uid="{00000000-0005-0000-0000-0000C3DF0000}"/>
    <cellStyle name="Percent 6 6" xfId="57285" xr:uid="{00000000-0005-0000-0000-0000C4DF0000}"/>
    <cellStyle name="Percent 7" xfId="57286" xr:uid="{00000000-0005-0000-0000-0000C5DF0000}"/>
    <cellStyle name="Percent 7 2" xfId="57287" xr:uid="{00000000-0005-0000-0000-0000C6DF0000}"/>
    <cellStyle name="Percent 7 2 2" xfId="57288" xr:uid="{00000000-0005-0000-0000-0000C7DF0000}"/>
    <cellStyle name="Percent 7 2 2 2" xfId="57289" xr:uid="{00000000-0005-0000-0000-0000C8DF0000}"/>
    <cellStyle name="Percent 7 2 3" xfId="57290" xr:uid="{00000000-0005-0000-0000-0000C9DF0000}"/>
    <cellStyle name="Percent 7 3" xfId="57291" xr:uid="{00000000-0005-0000-0000-0000CADF0000}"/>
    <cellStyle name="Percent 7 3 2" xfId="57292" xr:uid="{00000000-0005-0000-0000-0000CBDF0000}"/>
    <cellStyle name="Percent 7 3 2 2" xfId="57293" xr:uid="{00000000-0005-0000-0000-0000CCDF0000}"/>
    <cellStyle name="Percent 7 3 3" xfId="57294" xr:uid="{00000000-0005-0000-0000-0000CDDF0000}"/>
    <cellStyle name="Percent 7 4" xfId="57295" xr:uid="{00000000-0005-0000-0000-0000CEDF0000}"/>
    <cellStyle name="Percent 7 4 2" xfId="57296" xr:uid="{00000000-0005-0000-0000-0000CFDF0000}"/>
    <cellStyle name="Percent 7 5" xfId="57297" xr:uid="{00000000-0005-0000-0000-0000D0DF0000}"/>
    <cellStyle name="Percent 7 5 2" xfId="57298" xr:uid="{00000000-0005-0000-0000-0000D1DF0000}"/>
    <cellStyle name="Percent 7 6" xfId="57299" xr:uid="{00000000-0005-0000-0000-0000D2DF0000}"/>
    <cellStyle name="Percent 8" xfId="57300" xr:uid="{00000000-0005-0000-0000-0000D3DF0000}"/>
    <cellStyle name="Percent 8 2" xfId="57301" xr:uid="{00000000-0005-0000-0000-0000D4DF0000}"/>
    <cellStyle name="Percent 8 2 2" xfId="57302" xr:uid="{00000000-0005-0000-0000-0000D5DF0000}"/>
    <cellStyle name="Percent 8 2 2 2" xfId="57303" xr:uid="{00000000-0005-0000-0000-0000D6DF0000}"/>
    <cellStyle name="Percent 8 2 3" xfId="57304" xr:uid="{00000000-0005-0000-0000-0000D7DF0000}"/>
    <cellStyle name="Percent 8 3" xfId="57305" xr:uid="{00000000-0005-0000-0000-0000D8DF0000}"/>
    <cellStyle name="Percent 8 3 2" xfId="57306" xr:uid="{00000000-0005-0000-0000-0000D9DF0000}"/>
    <cellStyle name="Percent 8 3 2 2" xfId="57307" xr:uid="{00000000-0005-0000-0000-0000DADF0000}"/>
    <cellStyle name="Percent 8 3 3" xfId="57308" xr:uid="{00000000-0005-0000-0000-0000DBDF0000}"/>
    <cellStyle name="Percent 8 4" xfId="57309" xr:uid="{00000000-0005-0000-0000-0000DCDF0000}"/>
    <cellStyle name="Percent 8 4 2" xfId="57310" xr:uid="{00000000-0005-0000-0000-0000DDDF0000}"/>
    <cellStyle name="Percent 8 5" xfId="57311" xr:uid="{00000000-0005-0000-0000-0000DEDF0000}"/>
    <cellStyle name="Percent 8 5 2" xfId="57312" xr:uid="{00000000-0005-0000-0000-0000DFDF0000}"/>
    <cellStyle name="Percent 8 6" xfId="57313" xr:uid="{00000000-0005-0000-0000-0000E0DF0000}"/>
    <cellStyle name="Percent 9" xfId="57314" xr:uid="{00000000-0005-0000-0000-0000E1DF0000}"/>
    <cellStyle name="Percent 9 2" xfId="57315" xr:uid="{00000000-0005-0000-0000-0000E2DF0000}"/>
    <cellStyle name="Percent 9 2 2" xfId="57316" xr:uid="{00000000-0005-0000-0000-0000E3DF0000}"/>
    <cellStyle name="Percent 9 2 2 2" xfId="57317" xr:uid="{00000000-0005-0000-0000-0000E4DF0000}"/>
    <cellStyle name="Percent 9 2 3" xfId="57318" xr:uid="{00000000-0005-0000-0000-0000E5DF0000}"/>
    <cellStyle name="Percent 9 3" xfId="57319" xr:uid="{00000000-0005-0000-0000-0000E6DF0000}"/>
    <cellStyle name="Percent 9 3 2" xfId="57320" xr:uid="{00000000-0005-0000-0000-0000E7DF0000}"/>
    <cellStyle name="Percent 9 3 2 2" xfId="57321" xr:uid="{00000000-0005-0000-0000-0000E8DF0000}"/>
    <cellStyle name="Percent 9 3 3" xfId="57322" xr:uid="{00000000-0005-0000-0000-0000E9DF0000}"/>
    <cellStyle name="Percent 9 4" xfId="57323" xr:uid="{00000000-0005-0000-0000-0000EADF0000}"/>
    <cellStyle name="Percent 9 4 2" xfId="57324" xr:uid="{00000000-0005-0000-0000-0000EBDF0000}"/>
    <cellStyle name="Percent 9 5" xfId="57325" xr:uid="{00000000-0005-0000-0000-0000ECDF0000}"/>
    <cellStyle name="Percent 9 5 2" xfId="57326" xr:uid="{00000000-0005-0000-0000-0000EDDF0000}"/>
    <cellStyle name="Percent 9 6" xfId="57327" xr:uid="{00000000-0005-0000-0000-0000EEDF0000}"/>
    <cellStyle name="Percent.0" xfId="57328" xr:uid="{00000000-0005-0000-0000-0000EFDF0000}"/>
    <cellStyle name="Percent.0 2" xfId="57329" xr:uid="{00000000-0005-0000-0000-0000F0DF0000}"/>
    <cellStyle name="Percent.00" xfId="57330" xr:uid="{00000000-0005-0000-0000-0000F1DF0000}"/>
    <cellStyle name="Percent.00 2" xfId="57331" xr:uid="{00000000-0005-0000-0000-0000F2DF0000}"/>
    <cellStyle name="PrePop Currency (0)" xfId="57332" xr:uid="{00000000-0005-0000-0000-0000F3DF0000}"/>
    <cellStyle name="PrePop Currency (0) 1" xfId="57333" xr:uid="{00000000-0005-0000-0000-0000F4DF0000}"/>
    <cellStyle name="PrePop Currency (0) 2" xfId="57334" xr:uid="{00000000-0005-0000-0000-0000F5DF0000}"/>
    <cellStyle name="PrePop Currency (0) 3" xfId="57335" xr:uid="{00000000-0005-0000-0000-0000F6DF0000}"/>
    <cellStyle name="PrePop Currency (0) 4" xfId="57336" xr:uid="{00000000-0005-0000-0000-0000F7DF0000}"/>
    <cellStyle name="PrePop Currency (0) 5" xfId="57337" xr:uid="{00000000-0005-0000-0000-0000F8DF0000}"/>
    <cellStyle name="PrePop Currency (2)" xfId="57338" xr:uid="{00000000-0005-0000-0000-0000F9DF0000}"/>
    <cellStyle name="PrePop Currency (2) 1" xfId="57339" xr:uid="{00000000-0005-0000-0000-0000FADF0000}"/>
    <cellStyle name="PrePop Currency (2) 2" xfId="57340" xr:uid="{00000000-0005-0000-0000-0000FBDF0000}"/>
    <cellStyle name="PrePop Currency (2) 3" xfId="57341" xr:uid="{00000000-0005-0000-0000-0000FCDF0000}"/>
    <cellStyle name="PrePop Currency (2) 4" xfId="57342" xr:uid="{00000000-0005-0000-0000-0000FDDF0000}"/>
    <cellStyle name="PrePop Currency (2) 5" xfId="57343" xr:uid="{00000000-0005-0000-0000-0000FEDF0000}"/>
    <cellStyle name="PrePop Units (0)" xfId="57344" xr:uid="{00000000-0005-0000-0000-0000FFDF0000}"/>
    <cellStyle name="PrePop Units (0) 1" xfId="57345" xr:uid="{00000000-0005-0000-0000-000000E00000}"/>
    <cellStyle name="PrePop Units (0) 2" xfId="57346" xr:uid="{00000000-0005-0000-0000-000001E00000}"/>
    <cellStyle name="PrePop Units (0) 3" xfId="57347" xr:uid="{00000000-0005-0000-0000-000002E00000}"/>
    <cellStyle name="PrePop Units (0) 4" xfId="57348" xr:uid="{00000000-0005-0000-0000-000003E00000}"/>
    <cellStyle name="PrePop Units (0) 5" xfId="57349" xr:uid="{00000000-0005-0000-0000-000004E00000}"/>
    <cellStyle name="PrePop Units (1)" xfId="57350" xr:uid="{00000000-0005-0000-0000-000005E00000}"/>
    <cellStyle name="PrePop Units (1) 1" xfId="57351" xr:uid="{00000000-0005-0000-0000-000006E00000}"/>
    <cellStyle name="PrePop Units (1) 2" xfId="57352" xr:uid="{00000000-0005-0000-0000-000007E00000}"/>
    <cellStyle name="PrePop Units (1) 3" xfId="57353" xr:uid="{00000000-0005-0000-0000-000008E00000}"/>
    <cellStyle name="PrePop Units (1) 4" xfId="57354" xr:uid="{00000000-0005-0000-0000-000009E00000}"/>
    <cellStyle name="PrePop Units (1) 5" xfId="57355" xr:uid="{00000000-0005-0000-0000-00000AE00000}"/>
    <cellStyle name="PrePop Units (2)" xfId="57356" xr:uid="{00000000-0005-0000-0000-00000BE00000}"/>
    <cellStyle name="PrePop Units (2) 1" xfId="57357" xr:uid="{00000000-0005-0000-0000-00000CE00000}"/>
    <cellStyle name="PrePop Units (2) 2" xfId="57358" xr:uid="{00000000-0005-0000-0000-00000DE00000}"/>
    <cellStyle name="PrePop Units (2) 3" xfId="57359" xr:uid="{00000000-0005-0000-0000-00000EE00000}"/>
    <cellStyle name="PrePop Units (2) 4" xfId="57360" xr:uid="{00000000-0005-0000-0000-00000FE00000}"/>
    <cellStyle name="PrePop Units (2) 5" xfId="57361" xr:uid="{00000000-0005-0000-0000-000010E00000}"/>
    <cellStyle name="Prozent 2" xfId="57362" xr:uid="{00000000-0005-0000-0000-000011E00000}"/>
    <cellStyle name="Prozent 3" xfId="57363" xr:uid="{00000000-0005-0000-0000-000012E00000}"/>
    <cellStyle name="PSChar" xfId="57364" xr:uid="{00000000-0005-0000-0000-000013E00000}"/>
    <cellStyle name="PSDate" xfId="57365" xr:uid="{00000000-0005-0000-0000-000014E00000}"/>
    <cellStyle name="PSDec" xfId="57366" xr:uid="{00000000-0005-0000-0000-000015E00000}"/>
    <cellStyle name="PSHeading" xfId="57367" xr:uid="{00000000-0005-0000-0000-000016E00000}"/>
    <cellStyle name="PSInt" xfId="57368" xr:uid="{00000000-0005-0000-0000-000017E00000}"/>
    <cellStyle name="PSSpacer" xfId="57369" xr:uid="{00000000-0005-0000-0000-000018E00000}"/>
    <cellStyle name="RED POSTED" xfId="57370" xr:uid="{00000000-0005-0000-0000-000019E00000}"/>
    <cellStyle name="Regular" xfId="57371" xr:uid="{00000000-0005-0000-0000-00001AE00000}"/>
    <cellStyle name="Revenue" xfId="57372" xr:uid="{00000000-0005-0000-0000-00001BE00000}"/>
    <cellStyle name="Revenue 2" xfId="57373" xr:uid="{00000000-0005-0000-0000-00001CE00000}"/>
    <cellStyle name="Revenue_Development" xfId="57374" xr:uid="{00000000-0005-0000-0000-00001DE00000}"/>
    <cellStyle name="SAPBEXaggData" xfId="57375" xr:uid="{00000000-0005-0000-0000-00001EE00000}"/>
    <cellStyle name="SAPBEXaggDataEmph" xfId="57376" xr:uid="{00000000-0005-0000-0000-00001FE00000}"/>
    <cellStyle name="SAPBEXaggItem" xfId="57377" xr:uid="{00000000-0005-0000-0000-000020E00000}"/>
    <cellStyle name="SAPBEXaggItemX" xfId="57378" xr:uid="{00000000-0005-0000-0000-000021E00000}"/>
    <cellStyle name="SAPBEXchaText" xfId="57379" xr:uid="{00000000-0005-0000-0000-000022E00000}"/>
    <cellStyle name="SAPBEXchaText 2" xfId="57380" xr:uid="{00000000-0005-0000-0000-000023E00000}"/>
    <cellStyle name="SAPBEXexcBad7" xfId="57381" xr:uid="{00000000-0005-0000-0000-000024E00000}"/>
    <cellStyle name="SAPBEXexcBad8" xfId="57382" xr:uid="{00000000-0005-0000-0000-000025E00000}"/>
    <cellStyle name="SAPBEXexcBad9" xfId="57383" xr:uid="{00000000-0005-0000-0000-000026E00000}"/>
    <cellStyle name="SAPBEXexcCritical4" xfId="57384" xr:uid="{00000000-0005-0000-0000-000027E00000}"/>
    <cellStyle name="SAPBEXexcCritical5" xfId="57385" xr:uid="{00000000-0005-0000-0000-000028E00000}"/>
    <cellStyle name="SAPBEXexcCritical6" xfId="57386" xr:uid="{00000000-0005-0000-0000-000029E00000}"/>
    <cellStyle name="SAPBEXexcGood1" xfId="57387" xr:uid="{00000000-0005-0000-0000-00002AE00000}"/>
    <cellStyle name="SAPBEXexcGood2" xfId="57388" xr:uid="{00000000-0005-0000-0000-00002BE00000}"/>
    <cellStyle name="SAPBEXexcGood3" xfId="57389" xr:uid="{00000000-0005-0000-0000-00002CE00000}"/>
    <cellStyle name="SAPBEXfilterDrill" xfId="57390" xr:uid="{00000000-0005-0000-0000-00002DE00000}"/>
    <cellStyle name="SAPBEXfilterItem" xfId="57391" xr:uid="{00000000-0005-0000-0000-00002EE00000}"/>
    <cellStyle name="SAPBEXfilterText" xfId="57392" xr:uid="{00000000-0005-0000-0000-00002FE00000}"/>
    <cellStyle name="SAPBEXformats" xfId="57393" xr:uid="{00000000-0005-0000-0000-000030E00000}"/>
    <cellStyle name="SAPBEXheaderItem" xfId="57394" xr:uid="{00000000-0005-0000-0000-000031E00000}"/>
    <cellStyle name="SAPBEXheaderText" xfId="57395" xr:uid="{00000000-0005-0000-0000-000032E00000}"/>
    <cellStyle name="SAPBEXHLevel0" xfId="57396" xr:uid="{00000000-0005-0000-0000-000033E00000}"/>
    <cellStyle name="SAPBEXHLevel0X" xfId="57397" xr:uid="{00000000-0005-0000-0000-000034E00000}"/>
    <cellStyle name="SAPBEXHLevel1" xfId="57398" xr:uid="{00000000-0005-0000-0000-000035E00000}"/>
    <cellStyle name="SAPBEXHLevel1X" xfId="57399" xr:uid="{00000000-0005-0000-0000-000036E00000}"/>
    <cellStyle name="SAPBEXHLevel2" xfId="57400" xr:uid="{00000000-0005-0000-0000-000037E00000}"/>
    <cellStyle name="SAPBEXHLevel2X" xfId="57401" xr:uid="{00000000-0005-0000-0000-000038E00000}"/>
    <cellStyle name="SAPBEXHLevel3" xfId="57402" xr:uid="{00000000-0005-0000-0000-000039E00000}"/>
    <cellStyle name="SAPBEXHLevel3X" xfId="57403" xr:uid="{00000000-0005-0000-0000-00003AE00000}"/>
    <cellStyle name="SAPBEXresData" xfId="57404" xr:uid="{00000000-0005-0000-0000-00003BE00000}"/>
    <cellStyle name="SAPBEXresDataEmph" xfId="57405" xr:uid="{00000000-0005-0000-0000-00003CE00000}"/>
    <cellStyle name="SAPBEXresItem" xfId="57406" xr:uid="{00000000-0005-0000-0000-00003DE00000}"/>
    <cellStyle name="SAPBEXresItemX" xfId="57407" xr:uid="{00000000-0005-0000-0000-00003EE00000}"/>
    <cellStyle name="SAPBEXstdData" xfId="57408" xr:uid="{00000000-0005-0000-0000-00003FE00000}"/>
    <cellStyle name="SAPBEXstdData 2" xfId="57409" xr:uid="{00000000-0005-0000-0000-000040E00000}"/>
    <cellStyle name="SAPBEXstdDataEmph" xfId="57410" xr:uid="{00000000-0005-0000-0000-000041E00000}"/>
    <cellStyle name="SAPBEXstdItem" xfId="57411" xr:uid="{00000000-0005-0000-0000-000042E00000}"/>
    <cellStyle name="SAPBEXstdItem 2" xfId="57412" xr:uid="{00000000-0005-0000-0000-000043E00000}"/>
    <cellStyle name="SAPBEXstdItem 2 2" xfId="57413" xr:uid="{00000000-0005-0000-0000-000044E00000}"/>
    <cellStyle name="SAPBEXstdItem 2 3" xfId="57414" xr:uid="{00000000-0005-0000-0000-000045E00000}"/>
    <cellStyle name="SAPBEXstdItem 3" xfId="57415" xr:uid="{00000000-0005-0000-0000-000046E00000}"/>
    <cellStyle name="SAPBEXstdItem 4" xfId="57416" xr:uid="{00000000-0005-0000-0000-000047E00000}"/>
    <cellStyle name="SAPBEXstdItemX" xfId="57417" xr:uid="{00000000-0005-0000-0000-000048E00000}"/>
    <cellStyle name="SAPBEXtitle" xfId="57418" xr:uid="{00000000-0005-0000-0000-000049E00000}"/>
    <cellStyle name="SAPBEXundefined" xfId="57419" xr:uid="{00000000-0005-0000-0000-00004AE00000}"/>
    <cellStyle name="Satisfaisant" xfId="57420" xr:uid="{00000000-0005-0000-0000-00004BE00000}"/>
    <cellStyle name="Satisfaisant 2" xfId="57421" xr:uid="{00000000-0005-0000-0000-00004CE00000}"/>
    <cellStyle name="Schlecht 2" xfId="57422" xr:uid="{00000000-0005-0000-0000-00004DE00000}"/>
    <cellStyle name="Sortie" xfId="57423" xr:uid="{00000000-0005-0000-0000-00004EE00000}"/>
    <cellStyle name="Sortie 2" xfId="57424" xr:uid="{00000000-0005-0000-0000-00004FE00000}"/>
    <cellStyle name="Sortie 2 2" xfId="57425" xr:uid="{00000000-0005-0000-0000-000050E00000}"/>
    <cellStyle name="Sortie 3" xfId="57426" xr:uid="{00000000-0005-0000-0000-000051E00000}"/>
    <cellStyle name="Standard 10" xfId="57427" xr:uid="{00000000-0005-0000-0000-000052E00000}"/>
    <cellStyle name="Standard 11" xfId="57428" xr:uid="{00000000-0005-0000-0000-000053E00000}"/>
    <cellStyle name="Standard 12" xfId="57429" xr:uid="{00000000-0005-0000-0000-000054E00000}"/>
    <cellStyle name="Standard 2" xfId="57430" xr:uid="{00000000-0005-0000-0000-000055E00000}"/>
    <cellStyle name="Standard 2 2" xfId="57431" xr:uid="{00000000-0005-0000-0000-000056E00000}"/>
    <cellStyle name="Standard 2 2 2" xfId="57432" xr:uid="{00000000-0005-0000-0000-000057E00000}"/>
    <cellStyle name="Standard 2 2 2 2" xfId="57433" xr:uid="{00000000-0005-0000-0000-000058E00000}"/>
    <cellStyle name="Standard 2 2 2 2 2" xfId="57434" xr:uid="{00000000-0005-0000-0000-000059E00000}"/>
    <cellStyle name="Standard 2 2 2 2 2 2" xfId="57435" xr:uid="{00000000-0005-0000-0000-00005AE00000}"/>
    <cellStyle name="Standard 2 2 2 2 2 2 2" xfId="57436" xr:uid="{00000000-0005-0000-0000-00005BE00000}"/>
    <cellStyle name="Standard 2 2 2 2 2 3" xfId="57437" xr:uid="{00000000-0005-0000-0000-00005CE00000}"/>
    <cellStyle name="Standard 2 2 2 2 3" xfId="57438" xr:uid="{00000000-0005-0000-0000-00005DE00000}"/>
    <cellStyle name="Standard 2 2 2 2 3 2" xfId="57439" xr:uid="{00000000-0005-0000-0000-00005EE00000}"/>
    <cellStyle name="Standard 2 2 2 2 3 2 2" xfId="57440" xr:uid="{00000000-0005-0000-0000-00005FE00000}"/>
    <cellStyle name="Standard 2 2 2 2 3 3" xfId="57441" xr:uid="{00000000-0005-0000-0000-000060E00000}"/>
    <cellStyle name="Standard 2 2 2 2 4" xfId="57442" xr:uid="{00000000-0005-0000-0000-000061E00000}"/>
    <cellStyle name="Standard 2 2 2 2 4 2" xfId="57443" xr:uid="{00000000-0005-0000-0000-000062E00000}"/>
    <cellStyle name="Standard 2 2 2 2 5" xfId="57444" xr:uid="{00000000-0005-0000-0000-000063E00000}"/>
    <cellStyle name="Standard 2 2 2 3" xfId="57445" xr:uid="{00000000-0005-0000-0000-000064E00000}"/>
    <cellStyle name="Standard 2 2 2 3 2" xfId="57446" xr:uid="{00000000-0005-0000-0000-000065E00000}"/>
    <cellStyle name="Standard 2 2 2 3 2 2" xfId="57447" xr:uid="{00000000-0005-0000-0000-000066E00000}"/>
    <cellStyle name="Standard 2 2 2 3 3" xfId="57448" xr:uid="{00000000-0005-0000-0000-000067E00000}"/>
    <cellStyle name="Standard 2 2 2 4" xfId="57449" xr:uid="{00000000-0005-0000-0000-000068E00000}"/>
    <cellStyle name="Standard 2 2 2 4 2" xfId="57450" xr:uid="{00000000-0005-0000-0000-000069E00000}"/>
    <cellStyle name="Standard 2 2 2 4 2 2" xfId="57451" xr:uid="{00000000-0005-0000-0000-00006AE00000}"/>
    <cellStyle name="Standard 2 2 2 4 3" xfId="57452" xr:uid="{00000000-0005-0000-0000-00006BE00000}"/>
    <cellStyle name="Standard 2 2 2 5" xfId="57453" xr:uid="{00000000-0005-0000-0000-00006CE00000}"/>
    <cellStyle name="Standard 2 2 2 5 2" xfId="57454" xr:uid="{00000000-0005-0000-0000-00006DE00000}"/>
    <cellStyle name="Standard 2 2 2 6" xfId="57455" xr:uid="{00000000-0005-0000-0000-00006EE00000}"/>
    <cellStyle name="Standard 2 2 2 6 2" xfId="57456" xr:uid="{00000000-0005-0000-0000-00006FE00000}"/>
    <cellStyle name="Standard 2 2 2 7" xfId="57457" xr:uid="{00000000-0005-0000-0000-000070E00000}"/>
    <cellStyle name="Standard 2 2 3" xfId="57458" xr:uid="{00000000-0005-0000-0000-000071E00000}"/>
    <cellStyle name="Standard 2 2 3 2" xfId="57459" xr:uid="{00000000-0005-0000-0000-000072E00000}"/>
    <cellStyle name="Standard 2 2 3 2 2" xfId="57460" xr:uid="{00000000-0005-0000-0000-000073E00000}"/>
    <cellStyle name="Standard 2 2 3 2 2 2" xfId="57461" xr:uid="{00000000-0005-0000-0000-000074E00000}"/>
    <cellStyle name="Standard 2 2 3 2 3" xfId="57462" xr:uid="{00000000-0005-0000-0000-000075E00000}"/>
    <cellStyle name="Standard 2 2 3 3" xfId="57463" xr:uid="{00000000-0005-0000-0000-000076E00000}"/>
    <cellStyle name="Standard 2 2 3 3 2" xfId="57464" xr:uid="{00000000-0005-0000-0000-000077E00000}"/>
    <cellStyle name="Standard 2 2 3 3 2 2" xfId="57465" xr:uid="{00000000-0005-0000-0000-000078E00000}"/>
    <cellStyle name="Standard 2 2 3 3 3" xfId="57466" xr:uid="{00000000-0005-0000-0000-000079E00000}"/>
    <cellStyle name="Standard 2 2 3 4" xfId="57467" xr:uid="{00000000-0005-0000-0000-00007AE00000}"/>
    <cellStyle name="Standard 2 2 3 4 2" xfId="57468" xr:uid="{00000000-0005-0000-0000-00007BE00000}"/>
    <cellStyle name="Standard 2 2 3 5" xfId="57469" xr:uid="{00000000-0005-0000-0000-00007CE00000}"/>
    <cellStyle name="Standard 2 2 4" xfId="57470" xr:uid="{00000000-0005-0000-0000-00007DE00000}"/>
    <cellStyle name="Standard 2 2 4 2" xfId="57471" xr:uid="{00000000-0005-0000-0000-00007EE00000}"/>
    <cellStyle name="Standard 2 2 4 2 2" xfId="57472" xr:uid="{00000000-0005-0000-0000-00007FE00000}"/>
    <cellStyle name="Standard 2 2 4 3" xfId="57473" xr:uid="{00000000-0005-0000-0000-000080E00000}"/>
    <cellStyle name="Standard 2 2 5" xfId="57474" xr:uid="{00000000-0005-0000-0000-000081E00000}"/>
    <cellStyle name="Standard 2 2 5 2" xfId="57475" xr:uid="{00000000-0005-0000-0000-000082E00000}"/>
    <cellStyle name="Standard 2 2 5 2 2" xfId="57476" xr:uid="{00000000-0005-0000-0000-000083E00000}"/>
    <cellStyle name="Standard 2 2 5 3" xfId="57477" xr:uid="{00000000-0005-0000-0000-000084E00000}"/>
    <cellStyle name="Standard 2 2 6" xfId="57478" xr:uid="{00000000-0005-0000-0000-000085E00000}"/>
    <cellStyle name="Standard 2 2 6 2" xfId="57479" xr:uid="{00000000-0005-0000-0000-000086E00000}"/>
    <cellStyle name="Standard 2 2 7" xfId="57480" xr:uid="{00000000-0005-0000-0000-000087E00000}"/>
    <cellStyle name="Standard 2 2 7 2" xfId="57481" xr:uid="{00000000-0005-0000-0000-000088E00000}"/>
    <cellStyle name="Standard 2 2 8" xfId="57482" xr:uid="{00000000-0005-0000-0000-000089E00000}"/>
    <cellStyle name="Standard 2 3" xfId="57483" xr:uid="{00000000-0005-0000-0000-00008AE00000}"/>
    <cellStyle name="Standard 2 3 2" xfId="57484" xr:uid="{00000000-0005-0000-0000-00008BE00000}"/>
    <cellStyle name="Standard 2 3 2 2" xfId="57485" xr:uid="{00000000-0005-0000-0000-00008CE00000}"/>
    <cellStyle name="Standard 2 3 2 2 2" xfId="57486" xr:uid="{00000000-0005-0000-0000-00008DE00000}"/>
    <cellStyle name="Standard 2 3 2 2 2 2" xfId="57487" xr:uid="{00000000-0005-0000-0000-00008EE00000}"/>
    <cellStyle name="Standard 2 3 2 2 3" xfId="57488" xr:uid="{00000000-0005-0000-0000-00008FE00000}"/>
    <cellStyle name="Standard 2 3 2 3" xfId="57489" xr:uid="{00000000-0005-0000-0000-000090E00000}"/>
    <cellStyle name="Standard 2 3 2 3 2" xfId="57490" xr:uid="{00000000-0005-0000-0000-000091E00000}"/>
    <cellStyle name="Standard 2 3 2 3 2 2" xfId="57491" xr:uid="{00000000-0005-0000-0000-000092E00000}"/>
    <cellStyle name="Standard 2 3 2 3 3" xfId="57492" xr:uid="{00000000-0005-0000-0000-000093E00000}"/>
    <cellStyle name="Standard 2 3 2 4" xfId="57493" xr:uid="{00000000-0005-0000-0000-000094E00000}"/>
    <cellStyle name="Standard 2 3 2 4 2" xfId="57494" xr:uid="{00000000-0005-0000-0000-000095E00000}"/>
    <cellStyle name="Standard 2 3 2 5" xfId="57495" xr:uid="{00000000-0005-0000-0000-000096E00000}"/>
    <cellStyle name="Standard 2 3 3" xfId="57496" xr:uid="{00000000-0005-0000-0000-000097E00000}"/>
    <cellStyle name="Standard 2 3 3 2" xfId="57497" xr:uid="{00000000-0005-0000-0000-000098E00000}"/>
    <cellStyle name="Standard 2 3 3 2 2" xfId="57498" xr:uid="{00000000-0005-0000-0000-000099E00000}"/>
    <cellStyle name="Standard 2 3 3 3" xfId="57499" xr:uid="{00000000-0005-0000-0000-00009AE00000}"/>
    <cellStyle name="Standard 2 3 4" xfId="57500" xr:uid="{00000000-0005-0000-0000-00009BE00000}"/>
    <cellStyle name="Standard 2 3 4 2" xfId="57501" xr:uid="{00000000-0005-0000-0000-00009CE00000}"/>
    <cellStyle name="Standard 2 3 4 2 2" xfId="57502" xr:uid="{00000000-0005-0000-0000-00009DE00000}"/>
    <cellStyle name="Standard 2 3 4 3" xfId="57503" xr:uid="{00000000-0005-0000-0000-00009EE00000}"/>
    <cellStyle name="Standard 2 3 5" xfId="57504" xr:uid="{00000000-0005-0000-0000-00009FE00000}"/>
    <cellStyle name="Standard 2 3 5 2" xfId="57505" xr:uid="{00000000-0005-0000-0000-0000A0E00000}"/>
    <cellStyle name="Standard 2 3 6" xfId="57506" xr:uid="{00000000-0005-0000-0000-0000A1E00000}"/>
    <cellStyle name="Standard 2 3 6 2" xfId="57507" xr:uid="{00000000-0005-0000-0000-0000A2E00000}"/>
    <cellStyle name="Standard 2 3 7" xfId="57508" xr:uid="{00000000-0005-0000-0000-0000A3E00000}"/>
    <cellStyle name="Standard 2 4" xfId="57509" xr:uid="{00000000-0005-0000-0000-0000A4E00000}"/>
    <cellStyle name="Standard 2 4 2" xfId="57510" xr:uid="{00000000-0005-0000-0000-0000A5E00000}"/>
    <cellStyle name="Standard 2 4 2 2" xfId="57511" xr:uid="{00000000-0005-0000-0000-0000A6E00000}"/>
    <cellStyle name="Standard 2 4 2 2 2" xfId="57512" xr:uid="{00000000-0005-0000-0000-0000A7E00000}"/>
    <cellStyle name="Standard 2 4 2 3" xfId="57513" xr:uid="{00000000-0005-0000-0000-0000A8E00000}"/>
    <cellStyle name="Standard 2 4 3" xfId="57514" xr:uid="{00000000-0005-0000-0000-0000A9E00000}"/>
    <cellStyle name="Standard 2 4 3 2" xfId="57515" xr:uid="{00000000-0005-0000-0000-0000AAE00000}"/>
    <cellStyle name="Standard 2 4 3 2 2" xfId="57516" xr:uid="{00000000-0005-0000-0000-0000ABE00000}"/>
    <cellStyle name="Standard 2 4 3 3" xfId="57517" xr:uid="{00000000-0005-0000-0000-0000ACE00000}"/>
    <cellStyle name="Standard 2 4 4" xfId="57518" xr:uid="{00000000-0005-0000-0000-0000ADE00000}"/>
    <cellStyle name="Standard 2 4 4 2" xfId="57519" xr:uid="{00000000-0005-0000-0000-0000AEE00000}"/>
    <cellStyle name="Standard 2 4 5" xfId="57520" xr:uid="{00000000-0005-0000-0000-0000AFE00000}"/>
    <cellStyle name="Standard 2 5" xfId="57521" xr:uid="{00000000-0005-0000-0000-0000B0E00000}"/>
    <cellStyle name="Standard 2 5 2" xfId="57522" xr:uid="{00000000-0005-0000-0000-0000B1E00000}"/>
    <cellStyle name="Standard 2 5 2 2" xfId="57523" xr:uid="{00000000-0005-0000-0000-0000B2E00000}"/>
    <cellStyle name="Standard 2 5 3" xfId="57524" xr:uid="{00000000-0005-0000-0000-0000B3E00000}"/>
    <cellStyle name="Standard 2 6" xfId="57525" xr:uid="{00000000-0005-0000-0000-0000B4E00000}"/>
    <cellStyle name="Standard 2 6 2" xfId="57526" xr:uid="{00000000-0005-0000-0000-0000B5E00000}"/>
    <cellStyle name="Standard 2 6 2 2" xfId="57527" xr:uid="{00000000-0005-0000-0000-0000B6E00000}"/>
    <cellStyle name="Standard 2 6 3" xfId="57528" xr:uid="{00000000-0005-0000-0000-0000B7E00000}"/>
    <cellStyle name="Standard 2 7" xfId="57529" xr:uid="{00000000-0005-0000-0000-0000B8E00000}"/>
    <cellStyle name="Standard 2 7 2" xfId="57530" xr:uid="{00000000-0005-0000-0000-0000B9E00000}"/>
    <cellStyle name="Standard 2 8" xfId="57531" xr:uid="{00000000-0005-0000-0000-0000BAE00000}"/>
    <cellStyle name="Standard 2 8 2" xfId="57532" xr:uid="{00000000-0005-0000-0000-0000BBE00000}"/>
    <cellStyle name="Standard 2 9" xfId="57533" xr:uid="{00000000-0005-0000-0000-0000BCE00000}"/>
    <cellStyle name="Standard 3" xfId="57534" xr:uid="{00000000-0005-0000-0000-0000BDE00000}"/>
    <cellStyle name="Standard 3 10" xfId="57535" xr:uid="{00000000-0005-0000-0000-0000BEE00000}"/>
    <cellStyle name="Standard 3 2" xfId="57536" xr:uid="{00000000-0005-0000-0000-0000BFE00000}"/>
    <cellStyle name="Standard 3 2 2" xfId="57537" xr:uid="{00000000-0005-0000-0000-0000C0E00000}"/>
    <cellStyle name="Standard 3 2 2 2" xfId="57538" xr:uid="{00000000-0005-0000-0000-0000C1E00000}"/>
    <cellStyle name="Standard 3 2 2 2 2" xfId="57539" xr:uid="{00000000-0005-0000-0000-0000C2E00000}"/>
    <cellStyle name="Standard 3 2 2 2 2 2" xfId="57540" xr:uid="{00000000-0005-0000-0000-0000C3E00000}"/>
    <cellStyle name="Standard 3 2 2 2 2 2 2" xfId="57541" xr:uid="{00000000-0005-0000-0000-0000C4E00000}"/>
    <cellStyle name="Standard 3 2 2 2 2 3" xfId="57542" xr:uid="{00000000-0005-0000-0000-0000C5E00000}"/>
    <cellStyle name="Standard 3 2 2 2 3" xfId="57543" xr:uid="{00000000-0005-0000-0000-0000C6E00000}"/>
    <cellStyle name="Standard 3 2 2 2 3 2" xfId="57544" xr:uid="{00000000-0005-0000-0000-0000C7E00000}"/>
    <cellStyle name="Standard 3 2 2 2 3 2 2" xfId="57545" xr:uid="{00000000-0005-0000-0000-0000C8E00000}"/>
    <cellStyle name="Standard 3 2 2 2 3 3" xfId="57546" xr:uid="{00000000-0005-0000-0000-0000C9E00000}"/>
    <cellStyle name="Standard 3 2 2 2 4" xfId="57547" xr:uid="{00000000-0005-0000-0000-0000CAE00000}"/>
    <cellStyle name="Standard 3 2 2 2 4 2" xfId="57548" xr:uid="{00000000-0005-0000-0000-0000CBE00000}"/>
    <cellStyle name="Standard 3 2 2 2 5" xfId="57549" xr:uid="{00000000-0005-0000-0000-0000CCE00000}"/>
    <cellStyle name="Standard 3 2 2 3" xfId="57550" xr:uid="{00000000-0005-0000-0000-0000CDE00000}"/>
    <cellStyle name="Standard 3 2 2 3 2" xfId="57551" xr:uid="{00000000-0005-0000-0000-0000CEE00000}"/>
    <cellStyle name="Standard 3 2 2 3 2 2" xfId="57552" xr:uid="{00000000-0005-0000-0000-0000CFE00000}"/>
    <cellStyle name="Standard 3 2 2 3 3" xfId="57553" xr:uid="{00000000-0005-0000-0000-0000D0E00000}"/>
    <cellStyle name="Standard 3 2 2 4" xfId="57554" xr:uid="{00000000-0005-0000-0000-0000D1E00000}"/>
    <cellStyle name="Standard 3 2 2 4 2" xfId="57555" xr:uid="{00000000-0005-0000-0000-0000D2E00000}"/>
    <cellStyle name="Standard 3 2 2 4 2 2" xfId="57556" xr:uid="{00000000-0005-0000-0000-0000D3E00000}"/>
    <cellStyle name="Standard 3 2 2 4 3" xfId="57557" xr:uid="{00000000-0005-0000-0000-0000D4E00000}"/>
    <cellStyle name="Standard 3 2 2 5" xfId="57558" xr:uid="{00000000-0005-0000-0000-0000D5E00000}"/>
    <cellStyle name="Standard 3 2 2 5 2" xfId="57559" xr:uid="{00000000-0005-0000-0000-0000D6E00000}"/>
    <cellStyle name="Standard 3 2 2 6" xfId="57560" xr:uid="{00000000-0005-0000-0000-0000D7E00000}"/>
    <cellStyle name="Standard 3 2 2 6 2" xfId="57561" xr:uid="{00000000-0005-0000-0000-0000D8E00000}"/>
    <cellStyle name="Standard 3 2 2 7" xfId="57562" xr:uid="{00000000-0005-0000-0000-0000D9E00000}"/>
    <cellStyle name="Standard 3 2 3" xfId="57563" xr:uid="{00000000-0005-0000-0000-0000DAE00000}"/>
    <cellStyle name="Standard 3 2 3 2" xfId="57564" xr:uid="{00000000-0005-0000-0000-0000DBE00000}"/>
    <cellStyle name="Standard 3 2 3 2 2" xfId="57565" xr:uid="{00000000-0005-0000-0000-0000DCE00000}"/>
    <cellStyle name="Standard 3 2 3 2 2 2" xfId="57566" xr:uid="{00000000-0005-0000-0000-0000DDE00000}"/>
    <cellStyle name="Standard 3 2 3 2 3" xfId="57567" xr:uid="{00000000-0005-0000-0000-0000DEE00000}"/>
    <cellStyle name="Standard 3 2 3 3" xfId="57568" xr:uid="{00000000-0005-0000-0000-0000DFE00000}"/>
    <cellStyle name="Standard 3 2 3 3 2" xfId="57569" xr:uid="{00000000-0005-0000-0000-0000E0E00000}"/>
    <cellStyle name="Standard 3 2 3 3 2 2" xfId="57570" xr:uid="{00000000-0005-0000-0000-0000E1E00000}"/>
    <cellStyle name="Standard 3 2 3 3 3" xfId="57571" xr:uid="{00000000-0005-0000-0000-0000E2E00000}"/>
    <cellStyle name="Standard 3 2 3 4" xfId="57572" xr:uid="{00000000-0005-0000-0000-0000E3E00000}"/>
    <cellStyle name="Standard 3 2 3 4 2" xfId="57573" xr:uid="{00000000-0005-0000-0000-0000E4E00000}"/>
    <cellStyle name="Standard 3 2 3 5" xfId="57574" xr:uid="{00000000-0005-0000-0000-0000E5E00000}"/>
    <cellStyle name="Standard 3 2 4" xfId="57575" xr:uid="{00000000-0005-0000-0000-0000E6E00000}"/>
    <cellStyle name="Standard 3 2 4 2" xfId="57576" xr:uid="{00000000-0005-0000-0000-0000E7E00000}"/>
    <cellStyle name="Standard 3 2 4 2 2" xfId="57577" xr:uid="{00000000-0005-0000-0000-0000E8E00000}"/>
    <cellStyle name="Standard 3 2 4 3" xfId="57578" xr:uid="{00000000-0005-0000-0000-0000E9E00000}"/>
    <cellStyle name="Standard 3 2 5" xfId="57579" xr:uid="{00000000-0005-0000-0000-0000EAE00000}"/>
    <cellStyle name="Standard 3 2 5 2" xfId="57580" xr:uid="{00000000-0005-0000-0000-0000EBE00000}"/>
    <cellStyle name="Standard 3 2 5 2 2" xfId="57581" xr:uid="{00000000-0005-0000-0000-0000ECE00000}"/>
    <cellStyle name="Standard 3 2 5 3" xfId="57582" xr:uid="{00000000-0005-0000-0000-0000EDE00000}"/>
    <cellStyle name="Standard 3 2 6" xfId="57583" xr:uid="{00000000-0005-0000-0000-0000EEE00000}"/>
    <cellStyle name="Standard 3 2 6 2" xfId="57584" xr:uid="{00000000-0005-0000-0000-0000EFE00000}"/>
    <cellStyle name="Standard 3 2 7" xfId="57585" xr:uid="{00000000-0005-0000-0000-0000F0E00000}"/>
    <cellStyle name="Standard 3 2 7 2" xfId="57586" xr:uid="{00000000-0005-0000-0000-0000F1E00000}"/>
    <cellStyle name="Standard 3 2 8" xfId="57587" xr:uid="{00000000-0005-0000-0000-0000F2E00000}"/>
    <cellStyle name="Standard 3 3" xfId="57588" xr:uid="{00000000-0005-0000-0000-0000F3E00000}"/>
    <cellStyle name="Standard 3 3 2" xfId="57589" xr:uid="{00000000-0005-0000-0000-0000F4E00000}"/>
    <cellStyle name="Standard 3 3 2 2" xfId="57590" xr:uid="{00000000-0005-0000-0000-0000F5E00000}"/>
    <cellStyle name="Standard 3 3 2 2 2" xfId="57591" xr:uid="{00000000-0005-0000-0000-0000F6E00000}"/>
    <cellStyle name="Standard 3 3 2 2 2 2" xfId="57592" xr:uid="{00000000-0005-0000-0000-0000F7E00000}"/>
    <cellStyle name="Standard 3 3 2 2 3" xfId="57593" xr:uid="{00000000-0005-0000-0000-0000F8E00000}"/>
    <cellStyle name="Standard 3 3 2 3" xfId="57594" xr:uid="{00000000-0005-0000-0000-0000F9E00000}"/>
    <cellStyle name="Standard 3 3 2 3 2" xfId="57595" xr:uid="{00000000-0005-0000-0000-0000FAE00000}"/>
    <cellStyle name="Standard 3 3 2 3 2 2" xfId="57596" xr:uid="{00000000-0005-0000-0000-0000FBE00000}"/>
    <cellStyle name="Standard 3 3 2 3 3" xfId="57597" xr:uid="{00000000-0005-0000-0000-0000FCE00000}"/>
    <cellStyle name="Standard 3 3 2 4" xfId="57598" xr:uid="{00000000-0005-0000-0000-0000FDE00000}"/>
    <cellStyle name="Standard 3 3 2 4 2" xfId="57599" xr:uid="{00000000-0005-0000-0000-0000FEE00000}"/>
    <cellStyle name="Standard 3 3 2 5" xfId="57600" xr:uid="{00000000-0005-0000-0000-0000FFE00000}"/>
    <cellStyle name="Standard 3 3 3" xfId="57601" xr:uid="{00000000-0005-0000-0000-000000E10000}"/>
    <cellStyle name="Standard 3 3 3 2" xfId="57602" xr:uid="{00000000-0005-0000-0000-000001E10000}"/>
    <cellStyle name="Standard 3 3 3 2 2" xfId="57603" xr:uid="{00000000-0005-0000-0000-000002E10000}"/>
    <cellStyle name="Standard 3 3 3 3" xfId="57604" xr:uid="{00000000-0005-0000-0000-000003E10000}"/>
    <cellStyle name="Standard 3 3 4" xfId="57605" xr:uid="{00000000-0005-0000-0000-000004E10000}"/>
    <cellStyle name="Standard 3 3 4 2" xfId="57606" xr:uid="{00000000-0005-0000-0000-000005E10000}"/>
    <cellStyle name="Standard 3 3 4 2 2" xfId="57607" xr:uid="{00000000-0005-0000-0000-000006E10000}"/>
    <cellStyle name="Standard 3 3 4 3" xfId="57608" xr:uid="{00000000-0005-0000-0000-000007E10000}"/>
    <cellStyle name="Standard 3 3 5" xfId="57609" xr:uid="{00000000-0005-0000-0000-000008E10000}"/>
    <cellStyle name="Standard 3 3 5 2" xfId="57610" xr:uid="{00000000-0005-0000-0000-000009E10000}"/>
    <cellStyle name="Standard 3 3 6" xfId="57611" xr:uid="{00000000-0005-0000-0000-00000AE10000}"/>
    <cellStyle name="Standard 3 3 6 2" xfId="57612" xr:uid="{00000000-0005-0000-0000-00000BE10000}"/>
    <cellStyle name="Standard 3 3 7" xfId="57613" xr:uid="{00000000-0005-0000-0000-00000CE10000}"/>
    <cellStyle name="Standard 3 4" xfId="57614" xr:uid="{00000000-0005-0000-0000-00000DE10000}"/>
    <cellStyle name="Standard 3 4 2" xfId="57615" xr:uid="{00000000-0005-0000-0000-00000EE10000}"/>
    <cellStyle name="Standard 3 4 2 2" xfId="57616" xr:uid="{00000000-0005-0000-0000-00000FE10000}"/>
    <cellStyle name="Standard 3 4 2 2 2" xfId="57617" xr:uid="{00000000-0005-0000-0000-000010E10000}"/>
    <cellStyle name="Standard 3 4 2 3" xfId="57618" xr:uid="{00000000-0005-0000-0000-000011E10000}"/>
    <cellStyle name="Standard 3 4 3" xfId="57619" xr:uid="{00000000-0005-0000-0000-000012E10000}"/>
    <cellStyle name="Standard 3 4 3 2" xfId="57620" xr:uid="{00000000-0005-0000-0000-000013E10000}"/>
    <cellStyle name="Standard 3 4 3 2 2" xfId="57621" xr:uid="{00000000-0005-0000-0000-000014E10000}"/>
    <cellStyle name="Standard 3 4 3 3" xfId="57622" xr:uid="{00000000-0005-0000-0000-000015E10000}"/>
    <cellStyle name="Standard 3 4 4" xfId="57623" xr:uid="{00000000-0005-0000-0000-000016E10000}"/>
    <cellStyle name="Standard 3 4 4 2" xfId="57624" xr:uid="{00000000-0005-0000-0000-000017E10000}"/>
    <cellStyle name="Standard 3 4 5" xfId="57625" xr:uid="{00000000-0005-0000-0000-000018E10000}"/>
    <cellStyle name="Standard 3 5" xfId="57626" xr:uid="{00000000-0005-0000-0000-000019E10000}"/>
    <cellStyle name="Standard 3 5 2" xfId="57627" xr:uid="{00000000-0005-0000-0000-00001AE10000}"/>
    <cellStyle name="Standard 3 5 2 2" xfId="57628" xr:uid="{00000000-0005-0000-0000-00001BE10000}"/>
    <cellStyle name="Standard 3 5 3" xfId="57629" xr:uid="{00000000-0005-0000-0000-00001CE10000}"/>
    <cellStyle name="Standard 3 6" xfId="57630" xr:uid="{00000000-0005-0000-0000-00001DE10000}"/>
    <cellStyle name="Standard 3 6 2" xfId="57631" xr:uid="{00000000-0005-0000-0000-00001EE10000}"/>
    <cellStyle name="Standard 3 6 2 2" xfId="57632" xr:uid="{00000000-0005-0000-0000-00001FE10000}"/>
    <cellStyle name="Standard 3 6 3" xfId="57633" xr:uid="{00000000-0005-0000-0000-000020E10000}"/>
    <cellStyle name="Standard 3 7" xfId="57634" xr:uid="{00000000-0005-0000-0000-000021E10000}"/>
    <cellStyle name="Standard 3 7 2" xfId="57635" xr:uid="{00000000-0005-0000-0000-000022E10000}"/>
    <cellStyle name="Standard 3 8" xfId="57636" xr:uid="{00000000-0005-0000-0000-000023E10000}"/>
    <cellStyle name="Standard 3 8 2" xfId="57637" xr:uid="{00000000-0005-0000-0000-000024E10000}"/>
    <cellStyle name="Standard 3 9" xfId="57638" xr:uid="{00000000-0005-0000-0000-000025E10000}"/>
    <cellStyle name="Standard 4" xfId="57639" xr:uid="{00000000-0005-0000-0000-000026E10000}"/>
    <cellStyle name="Standard 5" xfId="57640" xr:uid="{00000000-0005-0000-0000-000027E10000}"/>
    <cellStyle name="Standard 6" xfId="57641" xr:uid="{00000000-0005-0000-0000-000028E10000}"/>
    <cellStyle name="Standard 7" xfId="57642" xr:uid="{00000000-0005-0000-0000-000029E10000}"/>
    <cellStyle name="Standard 8" xfId="57643" xr:uid="{00000000-0005-0000-0000-00002AE10000}"/>
    <cellStyle name="Standard 9" xfId="57644" xr:uid="{00000000-0005-0000-0000-00002BE10000}"/>
    <cellStyle name="Stil 1" xfId="57645" xr:uid="{00000000-0005-0000-0000-00002CE10000}"/>
    <cellStyle name="Stil 1 2" xfId="57646" xr:uid="{00000000-0005-0000-0000-00002DE10000}"/>
    <cellStyle name="Style 1" xfId="57647" xr:uid="{00000000-0005-0000-0000-00002EE10000}"/>
    <cellStyle name="Style 1 10" xfId="57648" xr:uid="{00000000-0005-0000-0000-00002FE10000}"/>
    <cellStyle name="Style 1 10 2" xfId="57649" xr:uid="{00000000-0005-0000-0000-000030E10000}"/>
    <cellStyle name="Style 1 100" xfId="57650" xr:uid="{00000000-0005-0000-0000-000031E10000}"/>
    <cellStyle name="Style 1 100 2" xfId="57651" xr:uid="{00000000-0005-0000-0000-000032E10000}"/>
    <cellStyle name="Style 1 101" xfId="57652" xr:uid="{00000000-0005-0000-0000-000033E10000}"/>
    <cellStyle name="Style 1 101 2" xfId="57653" xr:uid="{00000000-0005-0000-0000-000034E10000}"/>
    <cellStyle name="Style 1 102" xfId="57654" xr:uid="{00000000-0005-0000-0000-000035E10000}"/>
    <cellStyle name="Style 1 102 2" xfId="57655" xr:uid="{00000000-0005-0000-0000-000036E10000}"/>
    <cellStyle name="Style 1 103" xfId="57656" xr:uid="{00000000-0005-0000-0000-000037E10000}"/>
    <cellStyle name="Style 1 103 2" xfId="57657" xr:uid="{00000000-0005-0000-0000-000038E10000}"/>
    <cellStyle name="Style 1 104" xfId="57658" xr:uid="{00000000-0005-0000-0000-000039E10000}"/>
    <cellStyle name="Style 1 104 2" xfId="57659" xr:uid="{00000000-0005-0000-0000-00003AE10000}"/>
    <cellStyle name="Style 1 105" xfId="57660" xr:uid="{00000000-0005-0000-0000-00003BE10000}"/>
    <cellStyle name="Style 1 105 2" xfId="57661" xr:uid="{00000000-0005-0000-0000-00003CE10000}"/>
    <cellStyle name="Style 1 106" xfId="57662" xr:uid="{00000000-0005-0000-0000-00003DE10000}"/>
    <cellStyle name="Style 1 106 2" xfId="57663" xr:uid="{00000000-0005-0000-0000-00003EE10000}"/>
    <cellStyle name="Style 1 107" xfId="57664" xr:uid="{00000000-0005-0000-0000-00003FE10000}"/>
    <cellStyle name="Style 1 107 2" xfId="57665" xr:uid="{00000000-0005-0000-0000-000040E10000}"/>
    <cellStyle name="Style 1 108" xfId="57666" xr:uid="{00000000-0005-0000-0000-000041E10000}"/>
    <cellStyle name="Style 1 108 2" xfId="57667" xr:uid="{00000000-0005-0000-0000-000042E10000}"/>
    <cellStyle name="Style 1 109" xfId="57668" xr:uid="{00000000-0005-0000-0000-000043E10000}"/>
    <cellStyle name="Style 1 109 2" xfId="57669" xr:uid="{00000000-0005-0000-0000-000044E10000}"/>
    <cellStyle name="Style 1 11" xfId="57670" xr:uid="{00000000-0005-0000-0000-000045E10000}"/>
    <cellStyle name="Style 1 11 2" xfId="57671" xr:uid="{00000000-0005-0000-0000-000046E10000}"/>
    <cellStyle name="Style 1 110" xfId="57672" xr:uid="{00000000-0005-0000-0000-000047E10000}"/>
    <cellStyle name="Style 1 110 2" xfId="57673" xr:uid="{00000000-0005-0000-0000-000048E10000}"/>
    <cellStyle name="Style 1 111" xfId="57674" xr:uid="{00000000-0005-0000-0000-000049E10000}"/>
    <cellStyle name="Style 1 111 2" xfId="57675" xr:uid="{00000000-0005-0000-0000-00004AE10000}"/>
    <cellStyle name="Style 1 112" xfId="57676" xr:uid="{00000000-0005-0000-0000-00004BE10000}"/>
    <cellStyle name="Style 1 112 2" xfId="57677" xr:uid="{00000000-0005-0000-0000-00004CE10000}"/>
    <cellStyle name="Style 1 113" xfId="57678" xr:uid="{00000000-0005-0000-0000-00004DE10000}"/>
    <cellStyle name="Style 1 113 2" xfId="57679" xr:uid="{00000000-0005-0000-0000-00004EE10000}"/>
    <cellStyle name="Style 1 114" xfId="57680" xr:uid="{00000000-0005-0000-0000-00004FE10000}"/>
    <cellStyle name="Style 1 12" xfId="57681" xr:uid="{00000000-0005-0000-0000-000050E10000}"/>
    <cellStyle name="Style 1 12 2" xfId="57682" xr:uid="{00000000-0005-0000-0000-000051E10000}"/>
    <cellStyle name="Style 1 13" xfId="57683" xr:uid="{00000000-0005-0000-0000-000052E10000}"/>
    <cellStyle name="Style 1 13 2" xfId="57684" xr:uid="{00000000-0005-0000-0000-000053E10000}"/>
    <cellStyle name="Style 1 14" xfId="57685" xr:uid="{00000000-0005-0000-0000-000054E10000}"/>
    <cellStyle name="Style 1 14 2" xfId="57686" xr:uid="{00000000-0005-0000-0000-000055E10000}"/>
    <cellStyle name="Style 1 15" xfId="57687" xr:uid="{00000000-0005-0000-0000-000056E10000}"/>
    <cellStyle name="Style 1 15 2" xfId="57688" xr:uid="{00000000-0005-0000-0000-000057E10000}"/>
    <cellStyle name="Style 1 16" xfId="57689" xr:uid="{00000000-0005-0000-0000-000058E10000}"/>
    <cellStyle name="Style 1 16 2" xfId="57690" xr:uid="{00000000-0005-0000-0000-000059E10000}"/>
    <cellStyle name="Style 1 17" xfId="57691" xr:uid="{00000000-0005-0000-0000-00005AE10000}"/>
    <cellStyle name="Style 1 17 2" xfId="57692" xr:uid="{00000000-0005-0000-0000-00005BE10000}"/>
    <cellStyle name="Style 1 18" xfId="57693" xr:uid="{00000000-0005-0000-0000-00005CE10000}"/>
    <cellStyle name="Style 1 18 2" xfId="57694" xr:uid="{00000000-0005-0000-0000-00005DE10000}"/>
    <cellStyle name="Style 1 19" xfId="57695" xr:uid="{00000000-0005-0000-0000-00005EE10000}"/>
    <cellStyle name="Style 1 19 2" xfId="57696" xr:uid="{00000000-0005-0000-0000-00005FE10000}"/>
    <cellStyle name="Style 1 2" xfId="57697" xr:uid="{00000000-0005-0000-0000-000060E10000}"/>
    <cellStyle name="Style 1 2 10" xfId="57698" xr:uid="{00000000-0005-0000-0000-000061E10000}"/>
    <cellStyle name="Style 1 2 10 2" xfId="57699" xr:uid="{00000000-0005-0000-0000-000062E10000}"/>
    <cellStyle name="Style 1 2 100" xfId="57700" xr:uid="{00000000-0005-0000-0000-000063E10000}"/>
    <cellStyle name="Style 1 2 100 2" xfId="57701" xr:uid="{00000000-0005-0000-0000-000064E10000}"/>
    <cellStyle name="Style 1 2 101" xfId="57702" xr:uid="{00000000-0005-0000-0000-000065E10000}"/>
    <cellStyle name="Style 1 2 101 2" xfId="57703" xr:uid="{00000000-0005-0000-0000-000066E10000}"/>
    <cellStyle name="Style 1 2 102" xfId="57704" xr:uid="{00000000-0005-0000-0000-000067E10000}"/>
    <cellStyle name="Style 1 2 102 2" xfId="57705" xr:uid="{00000000-0005-0000-0000-000068E10000}"/>
    <cellStyle name="Style 1 2 103" xfId="57706" xr:uid="{00000000-0005-0000-0000-000069E10000}"/>
    <cellStyle name="Style 1 2 103 2" xfId="57707" xr:uid="{00000000-0005-0000-0000-00006AE10000}"/>
    <cellStyle name="Style 1 2 104" xfId="57708" xr:uid="{00000000-0005-0000-0000-00006BE10000}"/>
    <cellStyle name="Style 1 2 104 2" xfId="57709" xr:uid="{00000000-0005-0000-0000-00006CE10000}"/>
    <cellStyle name="Style 1 2 105" xfId="57710" xr:uid="{00000000-0005-0000-0000-00006DE10000}"/>
    <cellStyle name="Style 1 2 105 2" xfId="57711" xr:uid="{00000000-0005-0000-0000-00006EE10000}"/>
    <cellStyle name="Style 1 2 106" xfId="57712" xr:uid="{00000000-0005-0000-0000-00006FE10000}"/>
    <cellStyle name="Style 1 2 106 2" xfId="57713" xr:uid="{00000000-0005-0000-0000-000070E10000}"/>
    <cellStyle name="Style 1 2 107" xfId="57714" xr:uid="{00000000-0005-0000-0000-000071E10000}"/>
    <cellStyle name="Style 1 2 107 2" xfId="57715" xr:uid="{00000000-0005-0000-0000-000072E10000}"/>
    <cellStyle name="Style 1 2 108" xfId="57716" xr:uid="{00000000-0005-0000-0000-000073E10000}"/>
    <cellStyle name="Style 1 2 108 2" xfId="57717" xr:uid="{00000000-0005-0000-0000-000074E10000}"/>
    <cellStyle name="Style 1 2 109" xfId="57718" xr:uid="{00000000-0005-0000-0000-000075E10000}"/>
    <cellStyle name="Style 1 2 109 2" xfId="57719" xr:uid="{00000000-0005-0000-0000-000076E10000}"/>
    <cellStyle name="Style 1 2 11" xfId="57720" xr:uid="{00000000-0005-0000-0000-000077E10000}"/>
    <cellStyle name="Style 1 2 11 2" xfId="57721" xr:uid="{00000000-0005-0000-0000-000078E10000}"/>
    <cellStyle name="Style 1 2 110" xfId="57722" xr:uid="{00000000-0005-0000-0000-000079E10000}"/>
    <cellStyle name="Style 1 2 110 2" xfId="57723" xr:uid="{00000000-0005-0000-0000-00007AE10000}"/>
    <cellStyle name="Style 1 2 111" xfId="57724" xr:uid="{00000000-0005-0000-0000-00007BE10000}"/>
    <cellStyle name="Style 1 2 111 2" xfId="57725" xr:uid="{00000000-0005-0000-0000-00007CE10000}"/>
    <cellStyle name="Style 1 2 112" xfId="57726" xr:uid="{00000000-0005-0000-0000-00007DE10000}"/>
    <cellStyle name="Style 1 2 112 2" xfId="57727" xr:uid="{00000000-0005-0000-0000-00007EE10000}"/>
    <cellStyle name="Style 1 2 113" xfId="57728" xr:uid="{00000000-0005-0000-0000-00007FE10000}"/>
    <cellStyle name="Style 1 2 12" xfId="57729" xr:uid="{00000000-0005-0000-0000-000080E10000}"/>
    <cellStyle name="Style 1 2 12 2" xfId="57730" xr:uid="{00000000-0005-0000-0000-000081E10000}"/>
    <cellStyle name="Style 1 2 13" xfId="57731" xr:uid="{00000000-0005-0000-0000-000082E10000}"/>
    <cellStyle name="Style 1 2 13 2" xfId="57732" xr:uid="{00000000-0005-0000-0000-000083E10000}"/>
    <cellStyle name="Style 1 2 14" xfId="57733" xr:uid="{00000000-0005-0000-0000-000084E10000}"/>
    <cellStyle name="Style 1 2 14 2" xfId="57734" xr:uid="{00000000-0005-0000-0000-000085E10000}"/>
    <cellStyle name="Style 1 2 15" xfId="57735" xr:uid="{00000000-0005-0000-0000-000086E10000}"/>
    <cellStyle name="Style 1 2 15 2" xfId="57736" xr:uid="{00000000-0005-0000-0000-000087E10000}"/>
    <cellStyle name="Style 1 2 16" xfId="57737" xr:uid="{00000000-0005-0000-0000-000088E10000}"/>
    <cellStyle name="Style 1 2 16 2" xfId="57738" xr:uid="{00000000-0005-0000-0000-000089E10000}"/>
    <cellStyle name="Style 1 2 17" xfId="57739" xr:uid="{00000000-0005-0000-0000-00008AE10000}"/>
    <cellStyle name="Style 1 2 17 2" xfId="57740" xr:uid="{00000000-0005-0000-0000-00008BE10000}"/>
    <cellStyle name="Style 1 2 18" xfId="57741" xr:uid="{00000000-0005-0000-0000-00008CE10000}"/>
    <cellStyle name="Style 1 2 18 2" xfId="57742" xr:uid="{00000000-0005-0000-0000-00008DE10000}"/>
    <cellStyle name="Style 1 2 19" xfId="57743" xr:uid="{00000000-0005-0000-0000-00008EE10000}"/>
    <cellStyle name="Style 1 2 19 2" xfId="57744" xr:uid="{00000000-0005-0000-0000-00008FE10000}"/>
    <cellStyle name="Style 1 2 2" xfId="57745" xr:uid="{00000000-0005-0000-0000-000090E10000}"/>
    <cellStyle name="Style 1 2 2 2" xfId="57746" xr:uid="{00000000-0005-0000-0000-000091E10000}"/>
    <cellStyle name="Style 1 2 20" xfId="57747" xr:uid="{00000000-0005-0000-0000-000092E10000}"/>
    <cellStyle name="Style 1 2 20 2" xfId="57748" xr:uid="{00000000-0005-0000-0000-000093E10000}"/>
    <cellStyle name="Style 1 2 21" xfId="57749" xr:uid="{00000000-0005-0000-0000-000094E10000}"/>
    <cellStyle name="Style 1 2 21 2" xfId="57750" xr:uid="{00000000-0005-0000-0000-000095E10000}"/>
    <cellStyle name="Style 1 2 22" xfId="57751" xr:uid="{00000000-0005-0000-0000-000096E10000}"/>
    <cellStyle name="Style 1 2 22 2" xfId="57752" xr:uid="{00000000-0005-0000-0000-000097E10000}"/>
    <cellStyle name="Style 1 2 23" xfId="57753" xr:uid="{00000000-0005-0000-0000-000098E10000}"/>
    <cellStyle name="Style 1 2 23 2" xfId="57754" xr:uid="{00000000-0005-0000-0000-000099E10000}"/>
    <cellStyle name="Style 1 2 24" xfId="57755" xr:uid="{00000000-0005-0000-0000-00009AE10000}"/>
    <cellStyle name="Style 1 2 24 2" xfId="57756" xr:uid="{00000000-0005-0000-0000-00009BE10000}"/>
    <cellStyle name="Style 1 2 25" xfId="57757" xr:uid="{00000000-0005-0000-0000-00009CE10000}"/>
    <cellStyle name="Style 1 2 25 2" xfId="57758" xr:uid="{00000000-0005-0000-0000-00009DE10000}"/>
    <cellStyle name="Style 1 2 26" xfId="57759" xr:uid="{00000000-0005-0000-0000-00009EE10000}"/>
    <cellStyle name="Style 1 2 26 2" xfId="57760" xr:uid="{00000000-0005-0000-0000-00009FE10000}"/>
    <cellStyle name="Style 1 2 27" xfId="57761" xr:uid="{00000000-0005-0000-0000-0000A0E10000}"/>
    <cellStyle name="Style 1 2 27 2" xfId="57762" xr:uid="{00000000-0005-0000-0000-0000A1E10000}"/>
    <cellStyle name="Style 1 2 28" xfId="57763" xr:uid="{00000000-0005-0000-0000-0000A2E10000}"/>
    <cellStyle name="Style 1 2 28 2" xfId="57764" xr:uid="{00000000-0005-0000-0000-0000A3E10000}"/>
    <cellStyle name="Style 1 2 29" xfId="57765" xr:uid="{00000000-0005-0000-0000-0000A4E10000}"/>
    <cellStyle name="Style 1 2 29 2" xfId="57766" xr:uid="{00000000-0005-0000-0000-0000A5E10000}"/>
    <cellStyle name="Style 1 2 3" xfId="57767" xr:uid="{00000000-0005-0000-0000-0000A6E10000}"/>
    <cellStyle name="Style 1 2 3 2" xfId="57768" xr:uid="{00000000-0005-0000-0000-0000A7E10000}"/>
    <cellStyle name="Style 1 2 30" xfId="57769" xr:uid="{00000000-0005-0000-0000-0000A8E10000}"/>
    <cellStyle name="Style 1 2 30 2" xfId="57770" xr:uid="{00000000-0005-0000-0000-0000A9E10000}"/>
    <cellStyle name="Style 1 2 31" xfId="57771" xr:uid="{00000000-0005-0000-0000-0000AAE10000}"/>
    <cellStyle name="Style 1 2 31 2" xfId="57772" xr:uid="{00000000-0005-0000-0000-0000ABE10000}"/>
    <cellStyle name="Style 1 2 32" xfId="57773" xr:uid="{00000000-0005-0000-0000-0000ACE10000}"/>
    <cellStyle name="Style 1 2 32 2" xfId="57774" xr:uid="{00000000-0005-0000-0000-0000ADE10000}"/>
    <cellStyle name="Style 1 2 33" xfId="57775" xr:uid="{00000000-0005-0000-0000-0000AEE10000}"/>
    <cellStyle name="Style 1 2 33 2" xfId="57776" xr:uid="{00000000-0005-0000-0000-0000AFE10000}"/>
    <cellStyle name="Style 1 2 34" xfId="57777" xr:uid="{00000000-0005-0000-0000-0000B0E10000}"/>
    <cellStyle name="Style 1 2 34 2" xfId="57778" xr:uid="{00000000-0005-0000-0000-0000B1E10000}"/>
    <cellStyle name="Style 1 2 35" xfId="57779" xr:uid="{00000000-0005-0000-0000-0000B2E10000}"/>
    <cellStyle name="Style 1 2 35 2" xfId="57780" xr:uid="{00000000-0005-0000-0000-0000B3E10000}"/>
    <cellStyle name="Style 1 2 36" xfId="57781" xr:uid="{00000000-0005-0000-0000-0000B4E10000}"/>
    <cellStyle name="Style 1 2 36 2" xfId="57782" xr:uid="{00000000-0005-0000-0000-0000B5E10000}"/>
    <cellStyle name="Style 1 2 37" xfId="57783" xr:uid="{00000000-0005-0000-0000-0000B6E10000}"/>
    <cellStyle name="Style 1 2 37 2" xfId="57784" xr:uid="{00000000-0005-0000-0000-0000B7E10000}"/>
    <cellStyle name="Style 1 2 38" xfId="57785" xr:uid="{00000000-0005-0000-0000-0000B8E10000}"/>
    <cellStyle name="Style 1 2 38 2" xfId="57786" xr:uid="{00000000-0005-0000-0000-0000B9E10000}"/>
    <cellStyle name="Style 1 2 39" xfId="57787" xr:uid="{00000000-0005-0000-0000-0000BAE10000}"/>
    <cellStyle name="Style 1 2 39 2" xfId="57788" xr:uid="{00000000-0005-0000-0000-0000BBE10000}"/>
    <cellStyle name="Style 1 2 4" xfId="57789" xr:uid="{00000000-0005-0000-0000-0000BCE10000}"/>
    <cellStyle name="Style 1 2 4 2" xfId="57790" xr:uid="{00000000-0005-0000-0000-0000BDE10000}"/>
    <cellStyle name="Style 1 2 40" xfId="57791" xr:uid="{00000000-0005-0000-0000-0000BEE10000}"/>
    <cellStyle name="Style 1 2 40 2" xfId="57792" xr:uid="{00000000-0005-0000-0000-0000BFE10000}"/>
    <cellStyle name="Style 1 2 41" xfId="57793" xr:uid="{00000000-0005-0000-0000-0000C0E10000}"/>
    <cellStyle name="Style 1 2 41 2" xfId="57794" xr:uid="{00000000-0005-0000-0000-0000C1E10000}"/>
    <cellStyle name="Style 1 2 42" xfId="57795" xr:uid="{00000000-0005-0000-0000-0000C2E10000}"/>
    <cellStyle name="Style 1 2 42 2" xfId="57796" xr:uid="{00000000-0005-0000-0000-0000C3E10000}"/>
    <cellStyle name="Style 1 2 43" xfId="57797" xr:uid="{00000000-0005-0000-0000-0000C4E10000}"/>
    <cellStyle name="Style 1 2 43 2" xfId="57798" xr:uid="{00000000-0005-0000-0000-0000C5E10000}"/>
    <cellStyle name="Style 1 2 44" xfId="57799" xr:uid="{00000000-0005-0000-0000-0000C6E10000}"/>
    <cellStyle name="Style 1 2 44 2" xfId="57800" xr:uid="{00000000-0005-0000-0000-0000C7E10000}"/>
    <cellStyle name="Style 1 2 45" xfId="57801" xr:uid="{00000000-0005-0000-0000-0000C8E10000}"/>
    <cellStyle name="Style 1 2 45 2" xfId="57802" xr:uid="{00000000-0005-0000-0000-0000C9E10000}"/>
    <cellStyle name="Style 1 2 46" xfId="57803" xr:uid="{00000000-0005-0000-0000-0000CAE10000}"/>
    <cellStyle name="Style 1 2 46 2" xfId="57804" xr:uid="{00000000-0005-0000-0000-0000CBE10000}"/>
    <cellStyle name="Style 1 2 47" xfId="57805" xr:uid="{00000000-0005-0000-0000-0000CCE10000}"/>
    <cellStyle name="Style 1 2 47 2" xfId="57806" xr:uid="{00000000-0005-0000-0000-0000CDE10000}"/>
    <cellStyle name="Style 1 2 48" xfId="57807" xr:uid="{00000000-0005-0000-0000-0000CEE10000}"/>
    <cellStyle name="Style 1 2 48 2" xfId="57808" xr:uid="{00000000-0005-0000-0000-0000CFE10000}"/>
    <cellStyle name="Style 1 2 49" xfId="57809" xr:uid="{00000000-0005-0000-0000-0000D0E10000}"/>
    <cellStyle name="Style 1 2 49 2" xfId="57810" xr:uid="{00000000-0005-0000-0000-0000D1E10000}"/>
    <cellStyle name="Style 1 2 5" xfId="57811" xr:uid="{00000000-0005-0000-0000-0000D2E10000}"/>
    <cellStyle name="Style 1 2 5 2" xfId="57812" xr:uid="{00000000-0005-0000-0000-0000D3E10000}"/>
    <cellStyle name="Style 1 2 50" xfId="57813" xr:uid="{00000000-0005-0000-0000-0000D4E10000}"/>
    <cellStyle name="Style 1 2 50 2" xfId="57814" xr:uid="{00000000-0005-0000-0000-0000D5E10000}"/>
    <cellStyle name="Style 1 2 51" xfId="57815" xr:uid="{00000000-0005-0000-0000-0000D6E10000}"/>
    <cellStyle name="Style 1 2 51 2" xfId="57816" xr:uid="{00000000-0005-0000-0000-0000D7E10000}"/>
    <cellStyle name="Style 1 2 52" xfId="57817" xr:uid="{00000000-0005-0000-0000-0000D8E10000}"/>
    <cellStyle name="Style 1 2 52 2" xfId="57818" xr:uid="{00000000-0005-0000-0000-0000D9E10000}"/>
    <cellStyle name="Style 1 2 53" xfId="57819" xr:uid="{00000000-0005-0000-0000-0000DAE10000}"/>
    <cellStyle name="Style 1 2 53 2" xfId="57820" xr:uid="{00000000-0005-0000-0000-0000DBE10000}"/>
    <cellStyle name="Style 1 2 54" xfId="57821" xr:uid="{00000000-0005-0000-0000-0000DCE10000}"/>
    <cellStyle name="Style 1 2 54 2" xfId="57822" xr:uid="{00000000-0005-0000-0000-0000DDE10000}"/>
    <cellStyle name="Style 1 2 55" xfId="57823" xr:uid="{00000000-0005-0000-0000-0000DEE10000}"/>
    <cellStyle name="Style 1 2 55 2" xfId="57824" xr:uid="{00000000-0005-0000-0000-0000DFE10000}"/>
    <cellStyle name="Style 1 2 56" xfId="57825" xr:uid="{00000000-0005-0000-0000-0000E0E10000}"/>
    <cellStyle name="Style 1 2 56 2" xfId="57826" xr:uid="{00000000-0005-0000-0000-0000E1E10000}"/>
    <cellStyle name="Style 1 2 57" xfId="57827" xr:uid="{00000000-0005-0000-0000-0000E2E10000}"/>
    <cellStyle name="Style 1 2 57 2" xfId="57828" xr:uid="{00000000-0005-0000-0000-0000E3E10000}"/>
    <cellStyle name="Style 1 2 58" xfId="57829" xr:uid="{00000000-0005-0000-0000-0000E4E10000}"/>
    <cellStyle name="Style 1 2 58 2" xfId="57830" xr:uid="{00000000-0005-0000-0000-0000E5E10000}"/>
    <cellStyle name="Style 1 2 59" xfId="57831" xr:uid="{00000000-0005-0000-0000-0000E6E10000}"/>
    <cellStyle name="Style 1 2 59 2" xfId="57832" xr:uid="{00000000-0005-0000-0000-0000E7E10000}"/>
    <cellStyle name="Style 1 2 6" xfId="57833" xr:uid="{00000000-0005-0000-0000-0000E8E10000}"/>
    <cellStyle name="Style 1 2 6 2" xfId="57834" xr:uid="{00000000-0005-0000-0000-0000E9E10000}"/>
    <cellStyle name="Style 1 2 60" xfId="57835" xr:uid="{00000000-0005-0000-0000-0000EAE10000}"/>
    <cellStyle name="Style 1 2 60 2" xfId="57836" xr:uid="{00000000-0005-0000-0000-0000EBE10000}"/>
    <cellStyle name="Style 1 2 61" xfId="57837" xr:uid="{00000000-0005-0000-0000-0000ECE10000}"/>
    <cellStyle name="Style 1 2 61 2" xfId="57838" xr:uid="{00000000-0005-0000-0000-0000EDE10000}"/>
    <cellStyle name="Style 1 2 62" xfId="57839" xr:uid="{00000000-0005-0000-0000-0000EEE10000}"/>
    <cellStyle name="Style 1 2 62 2" xfId="57840" xr:uid="{00000000-0005-0000-0000-0000EFE10000}"/>
    <cellStyle name="Style 1 2 63" xfId="57841" xr:uid="{00000000-0005-0000-0000-0000F0E10000}"/>
    <cellStyle name="Style 1 2 63 2" xfId="57842" xr:uid="{00000000-0005-0000-0000-0000F1E10000}"/>
    <cellStyle name="Style 1 2 64" xfId="57843" xr:uid="{00000000-0005-0000-0000-0000F2E10000}"/>
    <cellStyle name="Style 1 2 64 2" xfId="57844" xr:uid="{00000000-0005-0000-0000-0000F3E10000}"/>
    <cellStyle name="Style 1 2 65" xfId="57845" xr:uid="{00000000-0005-0000-0000-0000F4E10000}"/>
    <cellStyle name="Style 1 2 65 2" xfId="57846" xr:uid="{00000000-0005-0000-0000-0000F5E10000}"/>
    <cellStyle name="Style 1 2 66" xfId="57847" xr:uid="{00000000-0005-0000-0000-0000F6E10000}"/>
    <cellStyle name="Style 1 2 66 2" xfId="57848" xr:uid="{00000000-0005-0000-0000-0000F7E10000}"/>
    <cellStyle name="Style 1 2 67" xfId="57849" xr:uid="{00000000-0005-0000-0000-0000F8E10000}"/>
    <cellStyle name="Style 1 2 67 2" xfId="57850" xr:uid="{00000000-0005-0000-0000-0000F9E10000}"/>
    <cellStyle name="Style 1 2 68" xfId="57851" xr:uid="{00000000-0005-0000-0000-0000FAE10000}"/>
    <cellStyle name="Style 1 2 68 2" xfId="57852" xr:uid="{00000000-0005-0000-0000-0000FBE10000}"/>
    <cellStyle name="Style 1 2 69" xfId="57853" xr:uid="{00000000-0005-0000-0000-0000FCE10000}"/>
    <cellStyle name="Style 1 2 69 2" xfId="57854" xr:uid="{00000000-0005-0000-0000-0000FDE10000}"/>
    <cellStyle name="Style 1 2 7" xfId="57855" xr:uid="{00000000-0005-0000-0000-0000FEE10000}"/>
    <cellStyle name="Style 1 2 7 2" xfId="57856" xr:uid="{00000000-0005-0000-0000-0000FFE10000}"/>
    <cellStyle name="Style 1 2 70" xfId="57857" xr:uid="{00000000-0005-0000-0000-000000E20000}"/>
    <cellStyle name="Style 1 2 70 2" xfId="57858" xr:uid="{00000000-0005-0000-0000-000001E20000}"/>
    <cellStyle name="Style 1 2 71" xfId="57859" xr:uid="{00000000-0005-0000-0000-000002E20000}"/>
    <cellStyle name="Style 1 2 71 2" xfId="57860" xr:uid="{00000000-0005-0000-0000-000003E20000}"/>
    <cellStyle name="Style 1 2 72" xfId="57861" xr:uid="{00000000-0005-0000-0000-000004E20000}"/>
    <cellStyle name="Style 1 2 72 2" xfId="57862" xr:uid="{00000000-0005-0000-0000-000005E20000}"/>
    <cellStyle name="Style 1 2 73" xfId="57863" xr:uid="{00000000-0005-0000-0000-000006E20000}"/>
    <cellStyle name="Style 1 2 73 2" xfId="57864" xr:uid="{00000000-0005-0000-0000-000007E20000}"/>
    <cellStyle name="Style 1 2 74" xfId="57865" xr:uid="{00000000-0005-0000-0000-000008E20000}"/>
    <cellStyle name="Style 1 2 74 2" xfId="57866" xr:uid="{00000000-0005-0000-0000-000009E20000}"/>
    <cellStyle name="Style 1 2 75" xfId="57867" xr:uid="{00000000-0005-0000-0000-00000AE20000}"/>
    <cellStyle name="Style 1 2 75 2" xfId="57868" xr:uid="{00000000-0005-0000-0000-00000BE20000}"/>
    <cellStyle name="Style 1 2 76" xfId="57869" xr:uid="{00000000-0005-0000-0000-00000CE20000}"/>
    <cellStyle name="Style 1 2 76 2" xfId="57870" xr:uid="{00000000-0005-0000-0000-00000DE20000}"/>
    <cellStyle name="Style 1 2 77" xfId="57871" xr:uid="{00000000-0005-0000-0000-00000EE20000}"/>
    <cellStyle name="Style 1 2 77 2" xfId="57872" xr:uid="{00000000-0005-0000-0000-00000FE20000}"/>
    <cellStyle name="Style 1 2 78" xfId="57873" xr:uid="{00000000-0005-0000-0000-000010E20000}"/>
    <cellStyle name="Style 1 2 78 2" xfId="57874" xr:uid="{00000000-0005-0000-0000-000011E20000}"/>
    <cellStyle name="Style 1 2 79" xfId="57875" xr:uid="{00000000-0005-0000-0000-000012E20000}"/>
    <cellStyle name="Style 1 2 79 2" xfId="57876" xr:uid="{00000000-0005-0000-0000-000013E20000}"/>
    <cellStyle name="Style 1 2 8" xfId="57877" xr:uid="{00000000-0005-0000-0000-000014E20000}"/>
    <cellStyle name="Style 1 2 8 2" xfId="57878" xr:uid="{00000000-0005-0000-0000-000015E20000}"/>
    <cellStyle name="Style 1 2 80" xfId="57879" xr:uid="{00000000-0005-0000-0000-000016E20000}"/>
    <cellStyle name="Style 1 2 80 2" xfId="57880" xr:uid="{00000000-0005-0000-0000-000017E20000}"/>
    <cellStyle name="Style 1 2 81" xfId="57881" xr:uid="{00000000-0005-0000-0000-000018E20000}"/>
    <cellStyle name="Style 1 2 81 2" xfId="57882" xr:uid="{00000000-0005-0000-0000-000019E20000}"/>
    <cellStyle name="Style 1 2 82" xfId="57883" xr:uid="{00000000-0005-0000-0000-00001AE20000}"/>
    <cellStyle name="Style 1 2 82 2" xfId="57884" xr:uid="{00000000-0005-0000-0000-00001BE20000}"/>
    <cellStyle name="Style 1 2 83" xfId="57885" xr:uid="{00000000-0005-0000-0000-00001CE20000}"/>
    <cellStyle name="Style 1 2 83 2" xfId="57886" xr:uid="{00000000-0005-0000-0000-00001DE20000}"/>
    <cellStyle name="Style 1 2 84" xfId="57887" xr:uid="{00000000-0005-0000-0000-00001EE20000}"/>
    <cellStyle name="Style 1 2 84 2" xfId="57888" xr:uid="{00000000-0005-0000-0000-00001FE20000}"/>
    <cellStyle name="Style 1 2 85" xfId="57889" xr:uid="{00000000-0005-0000-0000-000020E20000}"/>
    <cellStyle name="Style 1 2 85 2" xfId="57890" xr:uid="{00000000-0005-0000-0000-000021E20000}"/>
    <cellStyle name="Style 1 2 86" xfId="57891" xr:uid="{00000000-0005-0000-0000-000022E20000}"/>
    <cellStyle name="Style 1 2 86 2" xfId="57892" xr:uid="{00000000-0005-0000-0000-000023E20000}"/>
    <cellStyle name="Style 1 2 87" xfId="57893" xr:uid="{00000000-0005-0000-0000-000024E20000}"/>
    <cellStyle name="Style 1 2 87 2" xfId="57894" xr:uid="{00000000-0005-0000-0000-000025E20000}"/>
    <cellStyle name="Style 1 2 88" xfId="57895" xr:uid="{00000000-0005-0000-0000-000026E20000}"/>
    <cellStyle name="Style 1 2 88 2" xfId="57896" xr:uid="{00000000-0005-0000-0000-000027E20000}"/>
    <cellStyle name="Style 1 2 89" xfId="57897" xr:uid="{00000000-0005-0000-0000-000028E20000}"/>
    <cellStyle name="Style 1 2 89 2" xfId="57898" xr:uid="{00000000-0005-0000-0000-000029E20000}"/>
    <cellStyle name="Style 1 2 9" xfId="57899" xr:uid="{00000000-0005-0000-0000-00002AE20000}"/>
    <cellStyle name="Style 1 2 9 2" xfId="57900" xr:uid="{00000000-0005-0000-0000-00002BE20000}"/>
    <cellStyle name="Style 1 2 90" xfId="57901" xr:uid="{00000000-0005-0000-0000-00002CE20000}"/>
    <cellStyle name="Style 1 2 90 2" xfId="57902" xr:uid="{00000000-0005-0000-0000-00002DE20000}"/>
    <cellStyle name="Style 1 2 91" xfId="57903" xr:uid="{00000000-0005-0000-0000-00002EE20000}"/>
    <cellStyle name="Style 1 2 91 2" xfId="57904" xr:uid="{00000000-0005-0000-0000-00002FE20000}"/>
    <cellStyle name="Style 1 2 92" xfId="57905" xr:uid="{00000000-0005-0000-0000-000030E20000}"/>
    <cellStyle name="Style 1 2 92 2" xfId="57906" xr:uid="{00000000-0005-0000-0000-000031E20000}"/>
    <cellStyle name="Style 1 2 93" xfId="57907" xr:uid="{00000000-0005-0000-0000-000032E20000}"/>
    <cellStyle name="Style 1 2 93 2" xfId="57908" xr:uid="{00000000-0005-0000-0000-000033E20000}"/>
    <cellStyle name="Style 1 2 94" xfId="57909" xr:uid="{00000000-0005-0000-0000-000034E20000}"/>
    <cellStyle name="Style 1 2 94 2" xfId="57910" xr:uid="{00000000-0005-0000-0000-000035E20000}"/>
    <cellStyle name="Style 1 2 95" xfId="57911" xr:uid="{00000000-0005-0000-0000-000036E20000}"/>
    <cellStyle name="Style 1 2 95 2" xfId="57912" xr:uid="{00000000-0005-0000-0000-000037E20000}"/>
    <cellStyle name="Style 1 2 96" xfId="57913" xr:uid="{00000000-0005-0000-0000-000038E20000}"/>
    <cellStyle name="Style 1 2 96 2" xfId="57914" xr:uid="{00000000-0005-0000-0000-000039E20000}"/>
    <cellStyle name="Style 1 2 97" xfId="57915" xr:uid="{00000000-0005-0000-0000-00003AE20000}"/>
    <cellStyle name="Style 1 2 97 2" xfId="57916" xr:uid="{00000000-0005-0000-0000-00003BE20000}"/>
    <cellStyle name="Style 1 2 98" xfId="57917" xr:uid="{00000000-0005-0000-0000-00003CE20000}"/>
    <cellStyle name="Style 1 2 98 2" xfId="57918" xr:uid="{00000000-0005-0000-0000-00003DE20000}"/>
    <cellStyle name="Style 1 2 99" xfId="57919" xr:uid="{00000000-0005-0000-0000-00003EE20000}"/>
    <cellStyle name="Style 1 2 99 2" xfId="57920" xr:uid="{00000000-0005-0000-0000-00003FE20000}"/>
    <cellStyle name="Style 1 20" xfId="57921" xr:uid="{00000000-0005-0000-0000-000040E20000}"/>
    <cellStyle name="Style 1 20 2" xfId="57922" xr:uid="{00000000-0005-0000-0000-000041E20000}"/>
    <cellStyle name="Style 1 21" xfId="57923" xr:uid="{00000000-0005-0000-0000-000042E20000}"/>
    <cellStyle name="Style 1 21 2" xfId="57924" xr:uid="{00000000-0005-0000-0000-000043E20000}"/>
    <cellStyle name="Style 1 22" xfId="57925" xr:uid="{00000000-0005-0000-0000-000044E20000}"/>
    <cellStyle name="Style 1 22 2" xfId="57926" xr:uid="{00000000-0005-0000-0000-000045E20000}"/>
    <cellStyle name="Style 1 23" xfId="57927" xr:uid="{00000000-0005-0000-0000-000046E20000}"/>
    <cellStyle name="Style 1 23 2" xfId="57928" xr:uid="{00000000-0005-0000-0000-000047E20000}"/>
    <cellStyle name="Style 1 24" xfId="57929" xr:uid="{00000000-0005-0000-0000-000048E20000}"/>
    <cellStyle name="Style 1 24 2" xfId="57930" xr:uid="{00000000-0005-0000-0000-000049E20000}"/>
    <cellStyle name="Style 1 25" xfId="57931" xr:uid="{00000000-0005-0000-0000-00004AE20000}"/>
    <cellStyle name="Style 1 25 2" xfId="57932" xr:uid="{00000000-0005-0000-0000-00004BE20000}"/>
    <cellStyle name="Style 1 26" xfId="57933" xr:uid="{00000000-0005-0000-0000-00004CE20000}"/>
    <cellStyle name="Style 1 26 2" xfId="57934" xr:uid="{00000000-0005-0000-0000-00004DE20000}"/>
    <cellStyle name="Style 1 27" xfId="57935" xr:uid="{00000000-0005-0000-0000-00004EE20000}"/>
    <cellStyle name="Style 1 27 2" xfId="57936" xr:uid="{00000000-0005-0000-0000-00004FE20000}"/>
    <cellStyle name="Style 1 28" xfId="57937" xr:uid="{00000000-0005-0000-0000-000050E20000}"/>
    <cellStyle name="Style 1 28 2" xfId="57938" xr:uid="{00000000-0005-0000-0000-000051E20000}"/>
    <cellStyle name="Style 1 29" xfId="57939" xr:uid="{00000000-0005-0000-0000-000052E20000}"/>
    <cellStyle name="Style 1 29 2" xfId="57940" xr:uid="{00000000-0005-0000-0000-000053E20000}"/>
    <cellStyle name="Style 1 3" xfId="57941" xr:uid="{00000000-0005-0000-0000-000054E20000}"/>
    <cellStyle name="Style 1 3 2" xfId="57942" xr:uid="{00000000-0005-0000-0000-000055E20000}"/>
    <cellStyle name="Style 1 3 2 2" xfId="57943" xr:uid="{00000000-0005-0000-0000-000056E20000}"/>
    <cellStyle name="Style 1 3 3" xfId="57944" xr:uid="{00000000-0005-0000-0000-000057E20000}"/>
    <cellStyle name="Style 1 30" xfId="57945" xr:uid="{00000000-0005-0000-0000-000058E20000}"/>
    <cellStyle name="Style 1 30 2" xfId="57946" xr:uid="{00000000-0005-0000-0000-000059E20000}"/>
    <cellStyle name="Style 1 31" xfId="57947" xr:uid="{00000000-0005-0000-0000-00005AE20000}"/>
    <cellStyle name="Style 1 31 2" xfId="57948" xr:uid="{00000000-0005-0000-0000-00005BE20000}"/>
    <cellStyle name="Style 1 32" xfId="57949" xr:uid="{00000000-0005-0000-0000-00005CE20000}"/>
    <cellStyle name="Style 1 32 2" xfId="57950" xr:uid="{00000000-0005-0000-0000-00005DE20000}"/>
    <cellStyle name="Style 1 33" xfId="57951" xr:uid="{00000000-0005-0000-0000-00005EE20000}"/>
    <cellStyle name="Style 1 33 2" xfId="57952" xr:uid="{00000000-0005-0000-0000-00005FE20000}"/>
    <cellStyle name="Style 1 34" xfId="57953" xr:uid="{00000000-0005-0000-0000-000060E20000}"/>
    <cellStyle name="Style 1 34 2" xfId="57954" xr:uid="{00000000-0005-0000-0000-000061E20000}"/>
    <cellStyle name="Style 1 35" xfId="57955" xr:uid="{00000000-0005-0000-0000-000062E20000}"/>
    <cellStyle name="Style 1 35 2" xfId="57956" xr:uid="{00000000-0005-0000-0000-000063E20000}"/>
    <cellStyle name="Style 1 36" xfId="57957" xr:uid="{00000000-0005-0000-0000-000064E20000}"/>
    <cellStyle name="Style 1 36 2" xfId="57958" xr:uid="{00000000-0005-0000-0000-000065E20000}"/>
    <cellStyle name="Style 1 37" xfId="57959" xr:uid="{00000000-0005-0000-0000-000066E20000}"/>
    <cellStyle name="Style 1 37 2" xfId="57960" xr:uid="{00000000-0005-0000-0000-000067E20000}"/>
    <cellStyle name="Style 1 38" xfId="57961" xr:uid="{00000000-0005-0000-0000-000068E20000}"/>
    <cellStyle name="Style 1 38 2" xfId="57962" xr:uid="{00000000-0005-0000-0000-000069E20000}"/>
    <cellStyle name="Style 1 39" xfId="57963" xr:uid="{00000000-0005-0000-0000-00006AE20000}"/>
    <cellStyle name="Style 1 39 2" xfId="57964" xr:uid="{00000000-0005-0000-0000-00006BE20000}"/>
    <cellStyle name="Style 1 4" xfId="57965" xr:uid="{00000000-0005-0000-0000-00006CE20000}"/>
    <cellStyle name="Style 1 4 2" xfId="57966" xr:uid="{00000000-0005-0000-0000-00006DE20000}"/>
    <cellStyle name="Style 1 40" xfId="57967" xr:uid="{00000000-0005-0000-0000-00006EE20000}"/>
    <cellStyle name="Style 1 40 2" xfId="57968" xr:uid="{00000000-0005-0000-0000-00006FE20000}"/>
    <cellStyle name="Style 1 41" xfId="57969" xr:uid="{00000000-0005-0000-0000-000070E20000}"/>
    <cellStyle name="Style 1 41 2" xfId="57970" xr:uid="{00000000-0005-0000-0000-000071E20000}"/>
    <cellStyle name="Style 1 42" xfId="57971" xr:uid="{00000000-0005-0000-0000-000072E20000}"/>
    <cellStyle name="Style 1 42 2" xfId="57972" xr:uid="{00000000-0005-0000-0000-000073E20000}"/>
    <cellStyle name="Style 1 43" xfId="57973" xr:uid="{00000000-0005-0000-0000-000074E20000}"/>
    <cellStyle name="Style 1 43 2" xfId="57974" xr:uid="{00000000-0005-0000-0000-000075E20000}"/>
    <cellStyle name="Style 1 44" xfId="57975" xr:uid="{00000000-0005-0000-0000-000076E20000}"/>
    <cellStyle name="Style 1 44 2" xfId="57976" xr:uid="{00000000-0005-0000-0000-000077E20000}"/>
    <cellStyle name="Style 1 45" xfId="57977" xr:uid="{00000000-0005-0000-0000-000078E20000}"/>
    <cellStyle name="Style 1 45 2" xfId="57978" xr:uid="{00000000-0005-0000-0000-000079E20000}"/>
    <cellStyle name="Style 1 46" xfId="57979" xr:uid="{00000000-0005-0000-0000-00007AE20000}"/>
    <cellStyle name="Style 1 46 2" xfId="57980" xr:uid="{00000000-0005-0000-0000-00007BE20000}"/>
    <cellStyle name="Style 1 47" xfId="57981" xr:uid="{00000000-0005-0000-0000-00007CE20000}"/>
    <cellStyle name="Style 1 47 2" xfId="57982" xr:uid="{00000000-0005-0000-0000-00007DE20000}"/>
    <cellStyle name="Style 1 48" xfId="57983" xr:uid="{00000000-0005-0000-0000-00007EE20000}"/>
    <cellStyle name="Style 1 48 2" xfId="57984" xr:uid="{00000000-0005-0000-0000-00007FE20000}"/>
    <cellStyle name="Style 1 49" xfId="57985" xr:uid="{00000000-0005-0000-0000-000080E20000}"/>
    <cellStyle name="Style 1 49 2" xfId="57986" xr:uid="{00000000-0005-0000-0000-000081E20000}"/>
    <cellStyle name="Style 1 5" xfId="57987" xr:uid="{00000000-0005-0000-0000-000082E20000}"/>
    <cellStyle name="Style 1 5 2" xfId="57988" xr:uid="{00000000-0005-0000-0000-000083E20000}"/>
    <cellStyle name="Style 1 50" xfId="57989" xr:uid="{00000000-0005-0000-0000-000084E20000}"/>
    <cellStyle name="Style 1 50 2" xfId="57990" xr:uid="{00000000-0005-0000-0000-000085E20000}"/>
    <cellStyle name="Style 1 51" xfId="57991" xr:uid="{00000000-0005-0000-0000-000086E20000}"/>
    <cellStyle name="Style 1 51 2" xfId="57992" xr:uid="{00000000-0005-0000-0000-000087E20000}"/>
    <cellStyle name="Style 1 52" xfId="57993" xr:uid="{00000000-0005-0000-0000-000088E20000}"/>
    <cellStyle name="Style 1 52 2" xfId="57994" xr:uid="{00000000-0005-0000-0000-000089E20000}"/>
    <cellStyle name="Style 1 53" xfId="57995" xr:uid="{00000000-0005-0000-0000-00008AE20000}"/>
    <cellStyle name="Style 1 53 2" xfId="57996" xr:uid="{00000000-0005-0000-0000-00008BE20000}"/>
    <cellStyle name="Style 1 54" xfId="57997" xr:uid="{00000000-0005-0000-0000-00008CE20000}"/>
    <cellStyle name="Style 1 54 2" xfId="57998" xr:uid="{00000000-0005-0000-0000-00008DE20000}"/>
    <cellStyle name="Style 1 55" xfId="57999" xr:uid="{00000000-0005-0000-0000-00008EE20000}"/>
    <cellStyle name="Style 1 55 2" xfId="58000" xr:uid="{00000000-0005-0000-0000-00008FE20000}"/>
    <cellStyle name="Style 1 56" xfId="58001" xr:uid="{00000000-0005-0000-0000-000090E20000}"/>
    <cellStyle name="Style 1 56 2" xfId="58002" xr:uid="{00000000-0005-0000-0000-000091E20000}"/>
    <cellStyle name="Style 1 57" xfId="58003" xr:uid="{00000000-0005-0000-0000-000092E20000}"/>
    <cellStyle name="Style 1 57 2" xfId="58004" xr:uid="{00000000-0005-0000-0000-000093E20000}"/>
    <cellStyle name="Style 1 58" xfId="58005" xr:uid="{00000000-0005-0000-0000-000094E20000}"/>
    <cellStyle name="Style 1 58 2" xfId="58006" xr:uid="{00000000-0005-0000-0000-000095E20000}"/>
    <cellStyle name="Style 1 59" xfId="58007" xr:uid="{00000000-0005-0000-0000-000096E20000}"/>
    <cellStyle name="Style 1 59 2" xfId="58008" xr:uid="{00000000-0005-0000-0000-000097E20000}"/>
    <cellStyle name="Style 1 6" xfId="58009" xr:uid="{00000000-0005-0000-0000-000098E20000}"/>
    <cellStyle name="Style 1 6 2" xfId="58010" xr:uid="{00000000-0005-0000-0000-000099E20000}"/>
    <cellStyle name="Style 1 60" xfId="58011" xr:uid="{00000000-0005-0000-0000-00009AE20000}"/>
    <cellStyle name="Style 1 60 2" xfId="58012" xr:uid="{00000000-0005-0000-0000-00009BE20000}"/>
    <cellStyle name="Style 1 61" xfId="58013" xr:uid="{00000000-0005-0000-0000-00009CE20000}"/>
    <cellStyle name="Style 1 61 2" xfId="58014" xr:uid="{00000000-0005-0000-0000-00009DE20000}"/>
    <cellStyle name="Style 1 62" xfId="58015" xr:uid="{00000000-0005-0000-0000-00009EE20000}"/>
    <cellStyle name="Style 1 62 2" xfId="58016" xr:uid="{00000000-0005-0000-0000-00009FE20000}"/>
    <cellStyle name="Style 1 63" xfId="58017" xr:uid="{00000000-0005-0000-0000-0000A0E20000}"/>
    <cellStyle name="Style 1 63 2" xfId="58018" xr:uid="{00000000-0005-0000-0000-0000A1E20000}"/>
    <cellStyle name="Style 1 64" xfId="58019" xr:uid="{00000000-0005-0000-0000-0000A2E20000}"/>
    <cellStyle name="Style 1 64 2" xfId="58020" xr:uid="{00000000-0005-0000-0000-0000A3E20000}"/>
    <cellStyle name="Style 1 65" xfId="58021" xr:uid="{00000000-0005-0000-0000-0000A4E20000}"/>
    <cellStyle name="Style 1 65 2" xfId="58022" xr:uid="{00000000-0005-0000-0000-0000A5E20000}"/>
    <cellStyle name="Style 1 66" xfId="58023" xr:uid="{00000000-0005-0000-0000-0000A6E20000}"/>
    <cellStyle name="Style 1 66 2" xfId="58024" xr:uid="{00000000-0005-0000-0000-0000A7E20000}"/>
    <cellStyle name="Style 1 67" xfId="58025" xr:uid="{00000000-0005-0000-0000-0000A8E20000}"/>
    <cellStyle name="Style 1 67 2" xfId="58026" xr:uid="{00000000-0005-0000-0000-0000A9E20000}"/>
    <cellStyle name="Style 1 68" xfId="58027" xr:uid="{00000000-0005-0000-0000-0000AAE20000}"/>
    <cellStyle name="Style 1 68 2" xfId="58028" xr:uid="{00000000-0005-0000-0000-0000ABE20000}"/>
    <cellStyle name="Style 1 69" xfId="58029" xr:uid="{00000000-0005-0000-0000-0000ACE20000}"/>
    <cellStyle name="Style 1 69 2" xfId="58030" xr:uid="{00000000-0005-0000-0000-0000ADE20000}"/>
    <cellStyle name="Style 1 7" xfId="58031" xr:uid="{00000000-0005-0000-0000-0000AEE20000}"/>
    <cellStyle name="Style 1 7 2" xfId="58032" xr:uid="{00000000-0005-0000-0000-0000AFE20000}"/>
    <cellStyle name="Style 1 70" xfId="58033" xr:uid="{00000000-0005-0000-0000-0000B0E20000}"/>
    <cellStyle name="Style 1 70 2" xfId="58034" xr:uid="{00000000-0005-0000-0000-0000B1E20000}"/>
    <cellStyle name="Style 1 71" xfId="58035" xr:uid="{00000000-0005-0000-0000-0000B2E20000}"/>
    <cellStyle name="Style 1 71 2" xfId="58036" xr:uid="{00000000-0005-0000-0000-0000B3E20000}"/>
    <cellStyle name="Style 1 72" xfId="58037" xr:uid="{00000000-0005-0000-0000-0000B4E20000}"/>
    <cellStyle name="Style 1 72 2" xfId="58038" xr:uid="{00000000-0005-0000-0000-0000B5E20000}"/>
    <cellStyle name="Style 1 73" xfId="58039" xr:uid="{00000000-0005-0000-0000-0000B6E20000}"/>
    <cellStyle name="Style 1 73 2" xfId="58040" xr:uid="{00000000-0005-0000-0000-0000B7E20000}"/>
    <cellStyle name="Style 1 74" xfId="58041" xr:uid="{00000000-0005-0000-0000-0000B8E20000}"/>
    <cellStyle name="Style 1 74 2" xfId="58042" xr:uid="{00000000-0005-0000-0000-0000B9E20000}"/>
    <cellStyle name="Style 1 75" xfId="58043" xr:uid="{00000000-0005-0000-0000-0000BAE20000}"/>
    <cellStyle name="Style 1 75 2" xfId="58044" xr:uid="{00000000-0005-0000-0000-0000BBE20000}"/>
    <cellStyle name="Style 1 76" xfId="58045" xr:uid="{00000000-0005-0000-0000-0000BCE20000}"/>
    <cellStyle name="Style 1 76 2" xfId="58046" xr:uid="{00000000-0005-0000-0000-0000BDE20000}"/>
    <cellStyle name="Style 1 77" xfId="58047" xr:uid="{00000000-0005-0000-0000-0000BEE20000}"/>
    <cellStyle name="Style 1 77 2" xfId="58048" xr:uid="{00000000-0005-0000-0000-0000BFE20000}"/>
    <cellStyle name="Style 1 78" xfId="58049" xr:uid="{00000000-0005-0000-0000-0000C0E20000}"/>
    <cellStyle name="Style 1 78 2" xfId="58050" xr:uid="{00000000-0005-0000-0000-0000C1E20000}"/>
    <cellStyle name="Style 1 79" xfId="58051" xr:uid="{00000000-0005-0000-0000-0000C2E20000}"/>
    <cellStyle name="Style 1 79 2" xfId="58052" xr:uid="{00000000-0005-0000-0000-0000C3E20000}"/>
    <cellStyle name="Style 1 8" xfId="58053" xr:uid="{00000000-0005-0000-0000-0000C4E20000}"/>
    <cellStyle name="Style 1 8 2" xfId="58054" xr:uid="{00000000-0005-0000-0000-0000C5E20000}"/>
    <cellStyle name="Style 1 80" xfId="58055" xr:uid="{00000000-0005-0000-0000-0000C6E20000}"/>
    <cellStyle name="Style 1 80 2" xfId="58056" xr:uid="{00000000-0005-0000-0000-0000C7E20000}"/>
    <cellStyle name="Style 1 81" xfId="58057" xr:uid="{00000000-0005-0000-0000-0000C8E20000}"/>
    <cellStyle name="Style 1 81 2" xfId="58058" xr:uid="{00000000-0005-0000-0000-0000C9E20000}"/>
    <cellStyle name="Style 1 82" xfId="58059" xr:uid="{00000000-0005-0000-0000-0000CAE20000}"/>
    <cellStyle name="Style 1 82 2" xfId="58060" xr:uid="{00000000-0005-0000-0000-0000CBE20000}"/>
    <cellStyle name="Style 1 83" xfId="58061" xr:uid="{00000000-0005-0000-0000-0000CCE20000}"/>
    <cellStyle name="Style 1 83 2" xfId="58062" xr:uid="{00000000-0005-0000-0000-0000CDE20000}"/>
    <cellStyle name="Style 1 84" xfId="58063" xr:uid="{00000000-0005-0000-0000-0000CEE20000}"/>
    <cellStyle name="Style 1 84 2" xfId="58064" xr:uid="{00000000-0005-0000-0000-0000CFE20000}"/>
    <cellStyle name="Style 1 85" xfId="58065" xr:uid="{00000000-0005-0000-0000-0000D0E20000}"/>
    <cellStyle name="Style 1 85 2" xfId="58066" xr:uid="{00000000-0005-0000-0000-0000D1E20000}"/>
    <cellStyle name="Style 1 86" xfId="58067" xr:uid="{00000000-0005-0000-0000-0000D2E20000}"/>
    <cellStyle name="Style 1 86 2" xfId="58068" xr:uid="{00000000-0005-0000-0000-0000D3E20000}"/>
    <cellStyle name="Style 1 87" xfId="58069" xr:uid="{00000000-0005-0000-0000-0000D4E20000}"/>
    <cellStyle name="Style 1 87 2" xfId="58070" xr:uid="{00000000-0005-0000-0000-0000D5E20000}"/>
    <cellStyle name="Style 1 88" xfId="58071" xr:uid="{00000000-0005-0000-0000-0000D6E20000}"/>
    <cellStyle name="Style 1 88 2" xfId="58072" xr:uid="{00000000-0005-0000-0000-0000D7E20000}"/>
    <cellStyle name="Style 1 89" xfId="58073" xr:uid="{00000000-0005-0000-0000-0000D8E20000}"/>
    <cellStyle name="Style 1 89 2" xfId="58074" xr:uid="{00000000-0005-0000-0000-0000D9E20000}"/>
    <cellStyle name="Style 1 9" xfId="58075" xr:uid="{00000000-0005-0000-0000-0000DAE20000}"/>
    <cellStyle name="Style 1 9 2" xfId="58076" xr:uid="{00000000-0005-0000-0000-0000DBE20000}"/>
    <cellStyle name="Style 1 90" xfId="58077" xr:uid="{00000000-0005-0000-0000-0000DCE20000}"/>
    <cellStyle name="Style 1 90 2" xfId="58078" xr:uid="{00000000-0005-0000-0000-0000DDE20000}"/>
    <cellStyle name="Style 1 91" xfId="58079" xr:uid="{00000000-0005-0000-0000-0000DEE20000}"/>
    <cellStyle name="Style 1 91 2" xfId="58080" xr:uid="{00000000-0005-0000-0000-0000DFE20000}"/>
    <cellStyle name="Style 1 92" xfId="58081" xr:uid="{00000000-0005-0000-0000-0000E0E20000}"/>
    <cellStyle name="Style 1 92 2" xfId="58082" xr:uid="{00000000-0005-0000-0000-0000E1E20000}"/>
    <cellStyle name="Style 1 93" xfId="58083" xr:uid="{00000000-0005-0000-0000-0000E2E20000}"/>
    <cellStyle name="Style 1 93 2" xfId="58084" xr:uid="{00000000-0005-0000-0000-0000E3E20000}"/>
    <cellStyle name="Style 1 94" xfId="58085" xr:uid="{00000000-0005-0000-0000-0000E4E20000}"/>
    <cellStyle name="Style 1 94 2" xfId="58086" xr:uid="{00000000-0005-0000-0000-0000E5E20000}"/>
    <cellStyle name="Style 1 95" xfId="58087" xr:uid="{00000000-0005-0000-0000-0000E6E20000}"/>
    <cellStyle name="Style 1 95 2" xfId="58088" xr:uid="{00000000-0005-0000-0000-0000E7E20000}"/>
    <cellStyle name="Style 1 96" xfId="58089" xr:uid="{00000000-0005-0000-0000-0000E8E20000}"/>
    <cellStyle name="Style 1 96 2" xfId="58090" xr:uid="{00000000-0005-0000-0000-0000E9E20000}"/>
    <cellStyle name="Style 1 97" xfId="58091" xr:uid="{00000000-0005-0000-0000-0000EAE20000}"/>
    <cellStyle name="Style 1 97 2" xfId="58092" xr:uid="{00000000-0005-0000-0000-0000EBE20000}"/>
    <cellStyle name="Style 1 98" xfId="58093" xr:uid="{00000000-0005-0000-0000-0000ECE20000}"/>
    <cellStyle name="Style 1 98 2" xfId="58094" xr:uid="{00000000-0005-0000-0000-0000EDE20000}"/>
    <cellStyle name="Style 1 99" xfId="58095" xr:uid="{00000000-0005-0000-0000-0000EEE20000}"/>
    <cellStyle name="Style 1 99 2" xfId="58096" xr:uid="{00000000-0005-0000-0000-0000EFE20000}"/>
    <cellStyle name="Style 1_Development" xfId="58097" xr:uid="{00000000-0005-0000-0000-0000F0E20000}"/>
    <cellStyle name="Text" xfId="58098" xr:uid="{00000000-0005-0000-0000-0000F1E20000}"/>
    <cellStyle name="Text 2" xfId="58099" xr:uid="{00000000-0005-0000-0000-0000F2E20000}"/>
    <cellStyle name="Text Indent A" xfId="58100" xr:uid="{00000000-0005-0000-0000-0000F3E20000}"/>
    <cellStyle name="Text Indent A 1" xfId="58101" xr:uid="{00000000-0005-0000-0000-0000F4E20000}"/>
    <cellStyle name="Text Indent A 2" xfId="58102" xr:uid="{00000000-0005-0000-0000-0000F5E20000}"/>
    <cellStyle name="Text Indent A 3" xfId="58103" xr:uid="{00000000-0005-0000-0000-0000F6E20000}"/>
    <cellStyle name="Text Indent A 4" xfId="58104" xr:uid="{00000000-0005-0000-0000-0000F7E20000}"/>
    <cellStyle name="Text Indent A 5" xfId="58105" xr:uid="{00000000-0005-0000-0000-0000F8E20000}"/>
    <cellStyle name="Text Indent B" xfId="58106" xr:uid="{00000000-0005-0000-0000-0000F9E20000}"/>
    <cellStyle name="Text Indent B 1" xfId="58107" xr:uid="{00000000-0005-0000-0000-0000FAE20000}"/>
    <cellStyle name="Text Indent B 2" xfId="58108" xr:uid="{00000000-0005-0000-0000-0000FBE20000}"/>
    <cellStyle name="Text Indent B 3" xfId="58109" xr:uid="{00000000-0005-0000-0000-0000FCE20000}"/>
    <cellStyle name="Text Indent B 4" xfId="58110" xr:uid="{00000000-0005-0000-0000-0000FDE20000}"/>
    <cellStyle name="Text Indent B 5" xfId="58111" xr:uid="{00000000-0005-0000-0000-0000FEE20000}"/>
    <cellStyle name="Text Indent C" xfId="58112" xr:uid="{00000000-0005-0000-0000-0000FFE20000}"/>
    <cellStyle name="Text Indent C 1" xfId="58113" xr:uid="{00000000-0005-0000-0000-000000E30000}"/>
    <cellStyle name="Text Indent C 2" xfId="58114" xr:uid="{00000000-0005-0000-0000-000001E30000}"/>
    <cellStyle name="Text Indent C 3" xfId="58115" xr:uid="{00000000-0005-0000-0000-000002E30000}"/>
    <cellStyle name="Text Indent C 4" xfId="58116" xr:uid="{00000000-0005-0000-0000-000003E30000}"/>
    <cellStyle name="Text Indent C 5" xfId="58117" xr:uid="{00000000-0005-0000-0000-000004E30000}"/>
    <cellStyle name="Texte explicatif" xfId="58118" xr:uid="{00000000-0005-0000-0000-000005E30000}"/>
    <cellStyle name="Texte explicatif 2" xfId="58119" xr:uid="{00000000-0005-0000-0000-000006E30000}"/>
    <cellStyle name="Tickmark" xfId="58120" xr:uid="{00000000-0005-0000-0000-000007E30000}"/>
    <cellStyle name="Title 10" xfId="58121" xr:uid="{00000000-0005-0000-0000-000008E30000}"/>
    <cellStyle name="Title 10 2" xfId="58122" xr:uid="{00000000-0005-0000-0000-000009E30000}"/>
    <cellStyle name="Title 11" xfId="58123" xr:uid="{00000000-0005-0000-0000-00000AE30000}"/>
    <cellStyle name="Title 11 2" xfId="58124" xr:uid="{00000000-0005-0000-0000-00000BE30000}"/>
    <cellStyle name="Title 12" xfId="58125" xr:uid="{00000000-0005-0000-0000-00000CE30000}"/>
    <cellStyle name="Title 12 2" xfId="58126" xr:uid="{00000000-0005-0000-0000-00000DE30000}"/>
    <cellStyle name="Title 13" xfId="58127" xr:uid="{00000000-0005-0000-0000-00000EE30000}"/>
    <cellStyle name="Title 13 2" xfId="58128" xr:uid="{00000000-0005-0000-0000-00000FE30000}"/>
    <cellStyle name="Title 14" xfId="58129" xr:uid="{00000000-0005-0000-0000-000010E30000}"/>
    <cellStyle name="Title 15" xfId="58130" xr:uid="{00000000-0005-0000-0000-000011E30000}"/>
    <cellStyle name="Title 2" xfId="58131" xr:uid="{00000000-0005-0000-0000-000012E30000}"/>
    <cellStyle name="Title 2 10" xfId="58132" xr:uid="{00000000-0005-0000-0000-000013E30000}"/>
    <cellStyle name="Title 2 2" xfId="58133" xr:uid="{00000000-0005-0000-0000-000014E30000}"/>
    <cellStyle name="Title 2 2 2" xfId="58134" xr:uid="{00000000-0005-0000-0000-000015E30000}"/>
    <cellStyle name="Title 2 2 2 2" xfId="58135" xr:uid="{00000000-0005-0000-0000-000016E30000}"/>
    <cellStyle name="Title 2 2 3" xfId="58136" xr:uid="{00000000-0005-0000-0000-000017E30000}"/>
    <cellStyle name="Title 2 3" xfId="58137" xr:uid="{00000000-0005-0000-0000-000018E30000}"/>
    <cellStyle name="Title 2 3 2" xfId="58138" xr:uid="{00000000-0005-0000-0000-000019E30000}"/>
    <cellStyle name="Title 2 3 2 2" xfId="58139" xr:uid="{00000000-0005-0000-0000-00001AE30000}"/>
    <cellStyle name="Title 2 3 3" xfId="58140" xr:uid="{00000000-0005-0000-0000-00001BE30000}"/>
    <cellStyle name="Title 2 4" xfId="58141" xr:uid="{00000000-0005-0000-0000-00001CE30000}"/>
    <cellStyle name="Title 2 4 2" xfId="58142" xr:uid="{00000000-0005-0000-0000-00001DE30000}"/>
    <cellStyle name="Title 2 4 2 2" xfId="58143" xr:uid="{00000000-0005-0000-0000-00001EE30000}"/>
    <cellStyle name="Title 2 4 3" xfId="58144" xr:uid="{00000000-0005-0000-0000-00001FE30000}"/>
    <cellStyle name="Title 2 5" xfId="58145" xr:uid="{00000000-0005-0000-0000-000020E30000}"/>
    <cellStyle name="Title 2 5 2" xfId="58146" xr:uid="{00000000-0005-0000-0000-000021E30000}"/>
    <cellStyle name="Title 2 5 2 2" xfId="58147" xr:uid="{00000000-0005-0000-0000-000022E30000}"/>
    <cellStyle name="Title 2 5 3" xfId="58148" xr:uid="{00000000-0005-0000-0000-000023E30000}"/>
    <cellStyle name="Title 2 6" xfId="58149" xr:uid="{00000000-0005-0000-0000-000024E30000}"/>
    <cellStyle name="Title 2 6 2" xfId="58150" xr:uid="{00000000-0005-0000-0000-000025E30000}"/>
    <cellStyle name="Title 2 6 2 2" xfId="58151" xr:uid="{00000000-0005-0000-0000-000026E30000}"/>
    <cellStyle name="Title 2 6 3" xfId="58152" xr:uid="{00000000-0005-0000-0000-000027E30000}"/>
    <cellStyle name="Title 2 7" xfId="58153" xr:uid="{00000000-0005-0000-0000-000028E30000}"/>
    <cellStyle name="Title 2 7 2" xfId="58154" xr:uid="{00000000-0005-0000-0000-000029E30000}"/>
    <cellStyle name="Title 2 7 2 2" xfId="58155" xr:uid="{00000000-0005-0000-0000-00002AE30000}"/>
    <cellStyle name="Title 2 7 3" xfId="58156" xr:uid="{00000000-0005-0000-0000-00002BE30000}"/>
    <cellStyle name="Title 2 8" xfId="58157" xr:uid="{00000000-0005-0000-0000-00002CE30000}"/>
    <cellStyle name="Title 2 8 2" xfId="58158" xr:uid="{00000000-0005-0000-0000-00002DE30000}"/>
    <cellStyle name="Title 2 9" xfId="58159" xr:uid="{00000000-0005-0000-0000-00002EE30000}"/>
    <cellStyle name="Title 3" xfId="58160" xr:uid="{00000000-0005-0000-0000-00002FE30000}"/>
    <cellStyle name="Title 3 2" xfId="58161" xr:uid="{00000000-0005-0000-0000-000030E30000}"/>
    <cellStyle name="Title 4" xfId="58162" xr:uid="{00000000-0005-0000-0000-000031E30000}"/>
    <cellStyle name="Title 4 2" xfId="58163" xr:uid="{00000000-0005-0000-0000-000032E30000}"/>
    <cellStyle name="Title 5" xfId="58164" xr:uid="{00000000-0005-0000-0000-000033E30000}"/>
    <cellStyle name="Title 5 2" xfId="58165" xr:uid="{00000000-0005-0000-0000-000034E30000}"/>
    <cellStyle name="Title 6" xfId="58166" xr:uid="{00000000-0005-0000-0000-000035E30000}"/>
    <cellStyle name="Title 6 2" xfId="58167" xr:uid="{00000000-0005-0000-0000-000036E30000}"/>
    <cellStyle name="Title 7" xfId="58168" xr:uid="{00000000-0005-0000-0000-000037E30000}"/>
    <cellStyle name="Title 7 2" xfId="58169" xr:uid="{00000000-0005-0000-0000-000038E30000}"/>
    <cellStyle name="Title 8" xfId="58170" xr:uid="{00000000-0005-0000-0000-000039E30000}"/>
    <cellStyle name="Title 8 2" xfId="58171" xr:uid="{00000000-0005-0000-0000-00003AE30000}"/>
    <cellStyle name="Title 9" xfId="58172" xr:uid="{00000000-0005-0000-0000-00003BE30000}"/>
    <cellStyle name="Title 9 2" xfId="58173" xr:uid="{00000000-0005-0000-0000-00003CE30000}"/>
    <cellStyle name="Titre" xfId="58174" xr:uid="{00000000-0005-0000-0000-00003DE30000}"/>
    <cellStyle name="Titre 2" xfId="58175" xr:uid="{00000000-0005-0000-0000-00003EE30000}"/>
    <cellStyle name="Titre 2 2" xfId="58176" xr:uid="{00000000-0005-0000-0000-00003FE30000}"/>
    <cellStyle name="Titre 3" xfId="58177" xr:uid="{00000000-0005-0000-0000-000040E30000}"/>
    <cellStyle name="Titre 1" xfId="58178" xr:uid="{00000000-0005-0000-0000-000041E30000}"/>
    <cellStyle name="Titre 1 2" xfId="58179" xr:uid="{00000000-0005-0000-0000-000042E30000}"/>
    <cellStyle name="Titre 2" xfId="58180" xr:uid="{00000000-0005-0000-0000-000043E30000}"/>
    <cellStyle name="Titre 2 2" xfId="58181" xr:uid="{00000000-0005-0000-0000-000044E30000}"/>
    <cellStyle name="Titre 3" xfId="58182" xr:uid="{00000000-0005-0000-0000-000045E30000}"/>
    <cellStyle name="Titre 3 2" xfId="58183" xr:uid="{00000000-0005-0000-0000-000046E30000}"/>
    <cellStyle name="Titre 4" xfId="58184" xr:uid="{00000000-0005-0000-0000-000047E30000}"/>
    <cellStyle name="Titre 4 2" xfId="58185" xr:uid="{00000000-0005-0000-0000-000048E30000}"/>
    <cellStyle name="Total 10" xfId="58186" xr:uid="{00000000-0005-0000-0000-000049E30000}"/>
    <cellStyle name="Total 10 2" xfId="58187" xr:uid="{00000000-0005-0000-0000-00004AE30000}"/>
    <cellStyle name="Total 10 2 2" xfId="58188" xr:uid="{00000000-0005-0000-0000-00004BE30000}"/>
    <cellStyle name="Total 10 3" xfId="58189" xr:uid="{00000000-0005-0000-0000-00004CE30000}"/>
    <cellStyle name="Total 11" xfId="58190" xr:uid="{00000000-0005-0000-0000-00004DE30000}"/>
    <cellStyle name="Total 11 2" xfId="58191" xr:uid="{00000000-0005-0000-0000-00004EE30000}"/>
    <cellStyle name="Total 12" xfId="58192" xr:uid="{00000000-0005-0000-0000-00004FE30000}"/>
    <cellStyle name="Total 12 2" xfId="58193" xr:uid="{00000000-0005-0000-0000-000050E30000}"/>
    <cellStyle name="Total 2" xfId="58194" xr:uid="{00000000-0005-0000-0000-000051E30000}"/>
    <cellStyle name="Total 2 2" xfId="58195" xr:uid="{00000000-0005-0000-0000-000052E30000}"/>
    <cellStyle name="Total 2 2 2" xfId="58196" xr:uid="{00000000-0005-0000-0000-000053E30000}"/>
    <cellStyle name="Total 2 3" xfId="58197" xr:uid="{00000000-0005-0000-0000-000054E30000}"/>
    <cellStyle name="Total 3" xfId="58198" xr:uid="{00000000-0005-0000-0000-000055E30000}"/>
    <cellStyle name="Total 3 2" xfId="58199" xr:uid="{00000000-0005-0000-0000-000056E30000}"/>
    <cellStyle name="Total 3 2 2" xfId="58200" xr:uid="{00000000-0005-0000-0000-000057E30000}"/>
    <cellStyle name="Total 3 3" xfId="58201" xr:uid="{00000000-0005-0000-0000-000058E30000}"/>
    <cellStyle name="Total 4" xfId="58202" xr:uid="{00000000-0005-0000-0000-000059E30000}"/>
    <cellStyle name="Total 4 2" xfId="58203" xr:uid="{00000000-0005-0000-0000-00005AE30000}"/>
    <cellStyle name="Total 4 2 2" xfId="58204" xr:uid="{00000000-0005-0000-0000-00005BE30000}"/>
    <cellStyle name="Total 4 3" xfId="58205" xr:uid="{00000000-0005-0000-0000-00005CE30000}"/>
    <cellStyle name="Total 5" xfId="58206" xr:uid="{00000000-0005-0000-0000-00005DE30000}"/>
    <cellStyle name="Total 5 2" xfId="58207" xr:uid="{00000000-0005-0000-0000-00005EE30000}"/>
    <cellStyle name="Total 5 2 2" xfId="58208" xr:uid="{00000000-0005-0000-0000-00005FE30000}"/>
    <cellStyle name="Total 5 3" xfId="58209" xr:uid="{00000000-0005-0000-0000-000060E30000}"/>
    <cellStyle name="Total 6" xfId="58210" xr:uid="{00000000-0005-0000-0000-000061E30000}"/>
    <cellStyle name="Total 6 2" xfId="58211" xr:uid="{00000000-0005-0000-0000-000062E30000}"/>
    <cellStyle name="Total 6 2 2" xfId="58212" xr:uid="{00000000-0005-0000-0000-000063E30000}"/>
    <cellStyle name="Total 6 3" xfId="58213" xr:uid="{00000000-0005-0000-0000-000064E30000}"/>
    <cellStyle name="Total 7" xfId="58214" xr:uid="{00000000-0005-0000-0000-000065E30000}"/>
    <cellStyle name="Total 7 2" xfId="58215" xr:uid="{00000000-0005-0000-0000-000066E30000}"/>
    <cellStyle name="Total 7 2 2" xfId="58216" xr:uid="{00000000-0005-0000-0000-000067E30000}"/>
    <cellStyle name="Total 7 3" xfId="58217" xr:uid="{00000000-0005-0000-0000-000068E30000}"/>
    <cellStyle name="Total 8" xfId="58218" xr:uid="{00000000-0005-0000-0000-000069E30000}"/>
    <cellStyle name="Total 8 2" xfId="58219" xr:uid="{00000000-0005-0000-0000-00006AE30000}"/>
    <cellStyle name="Total 8 2 2" xfId="58220" xr:uid="{00000000-0005-0000-0000-00006BE30000}"/>
    <cellStyle name="Total 8 3" xfId="58221" xr:uid="{00000000-0005-0000-0000-00006CE30000}"/>
    <cellStyle name="Total 9" xfId="58222" xr:uid="{00000000-0005-0000-0000-00006DE30000}"/>
    <cellStyle name="Total 9 2" xfId="58223" xr:uid="{00000000-0005-0000-0000-00006EE30000}"/>
    <cellStyle name="Total 9 2 2" xfId="58224" xr:uid="{00000000-0005-0000-0000-00006FE30000}"/>
    <cellStyle name="Total 9 3" xfId="58225" xr:uid="{00000000-0005-0000-0000-000070E30000}"/>
    <cellStyle name="Überschrift 1 2" xfId="58226" xr:uid="{00000000-0005-0000-0000-000071E30000}"/>
    <cellStyle name="Überschrift 2 2" xfId="58227" xr:uid="{00000000-0005-0000-0000-000072E30000}"/>
    <cellStyle name="Überschrift 3 2" xfId="58228" xr:uid="{00000000-0005-0000-0000-000073E30000}"/>
    <cellStyle name="Überschrift 4 2" xfId="58229" xr:uid="{00000000-0005-0000-0000-000074E30000}"/>
    <cellStyle name="Überschrift 5" xfId="58230" xr:uid="{00000000-0005-0000-0000-000075E30000}"/>
    <cellStyle name="Under Comma 000's" xfId="58231" xr:uid="{00000000-0005-0000-0000-000076E30000}"/>
    <cellStyle name="Update" xfId="58232" xr:uid="{00000000-0005-0000-0000-000077E30000}"/>
    <cellStyle name="Vérification" xfId="58233" xr:uid="{00000000-0005-0000-0000-000078E30000}"/>
    <cellStyle name="Vérification 2" xfId="58234" xr:uid="{00000000-0005-0000-0000-000079E30000}"/>
    <cellStyle name="Verknüpfte Zelle 2" xfId="58235" xr:uid="{00000000-0005-0000-0000-00007AE30000}"/>
    <cellStyle name="W?hrung [0]_TemplateCAPEX" xfId="58236" xr:uid="{00000000-0005-0000-0000-00007BE30000}"/>
    <cellStyle name="W?hrung_TemplateCAPEX" xfId="58237" xr:uid="{00000000-0005-0000-0000-00007CE30000}"/>
    <cellStyle name="Währung 2" xfId="58238" xr:uid="{00000000-0005-0000-0000-00007DE30000}"/>
    <cellStyle name="Währung 3" xfId="58239" xr:uid="{00000000-0005-0000-0000-00007EE30000}"/>
    <cellStyle name="Währung 4" xfId="58240" xr:uid="{00000000-0005-0000-0000-00007FE30000}"/>
    <cellStyle name="Währung 5" xfId="58241" xr:uid="{00000000-0005-0000-0000-000080E30000}"/>
    <cellStyle name="Währung 6" xfId="58242" xr:uid="{00000000-0005-0000-0000-000081E30000}"/>
    <cellStyle name="Warnender Text 2" xfId="58243" xr:uid="{00000000-0005-0000-0000-000082E30000}"/>
    <cellStyle name="Warning Text 10" xfId="58244" xr:uid="{00000000-0005-0000-0000-000083E30000}"/>
    <cellStyle name="Warning Text 10 2" xfId="58245" xr:uid="{00000000-0005-0000-0000-000084E30000}"/>
    <cellStyle name="Warning Text 11" xfId="58246" xr:uid="{00000000-0005-0000-0000-000085E30000}"/>
    <cellStyle name="Warning Text 11 2" xfId="58247" xr:uid="{00000000-0005-0000-0000-000086E30000}"/>
    <cellStyle name="Warning Text 12" xfId="58248" xr:uid="{00000000-0005-0000-0000-000087E30000}"/>
    <cellStyle name="Warning Text 2" xfId="58249" xr:uid="{00000000-0005-0000-0000-000088E30000}"/>
    <cellStyle name="Warning Text 2 2" xfId="58250" xr:uid="{00000000-0005-0000-0000-000089E30000}"/>
    <cellStyle name="Warning Text 3" xfId="58251" xr:uid="{00000000-0005-0000-0000-00008AE30000}"/>
    <cellStyle name="Warning Text 3 2" xfId="58252" xr:uid="{00000000-0005-0000-0000-00008BE30000}"/>
    <cellStyle name="Warning Text 4" xfId="58253" xr:uid="{00000000-0005-0000-0000-00008CE30000}"/>
    <cellStyle name="Warning Text 4 2" xfId="58254" xr:uid="{00000000-0005-0000-0000-00008DE30000}"/>
    <cellStyle name="Warning Text 5" xfId="58255" xr:uid="{00000000-0005-0000-0000-00008EE30000}"/>
    <cellStyle name="Warning Text 5 2" xfId="58256" xr:uid="{00000000-0005-0000-0000-00008FE30000}"/>
    <cellStyle name="Warning Text 6" xfId="58257" xr:uid="{00000000-0005-0000-0000-000090E30000}"/>
    <cellStyle name="Warning Text 6 2" xfId="58258" xr:uid="{00000000-0005-0000-0000-000091E30000}"/>
    <cellStyle name="Warning Text 7" xfId="58259" xr:uid="{00000000-0005-0000-0000-000092E30000}"/>
    <cellStyle name="Warning Text 7 2" xfId="58260" xr:uid="{00000000-0005-0000-0000-000093E30000}"/>
    <cellStyle name="Warning Text 8" xfId="58261" xr:uid="{00000000-0005-0000-0000-000094E30000}"/>
    <cellStyle name="Warning Text 8 2" xfId="58262" xr:uid="{00000000-0005-0000-0000-000095E30000}"/>
    <cellStyle name="Warning Text 9" xfId="58263" xr:uid="{00000000-0005-0000-0000-000096E30000}"/>
    <cellStyle name="Warning Text 9 2" xfId="58264" xr:uid="{00000000-0005-0000-0000-000097E30000}"/>
    <cellStyle name="White" xfId="58265" xr:uid="{00000000-0005-0000-0000-000098E30000}"/>
    <cellStyle name="White 2" xfId="58266" xr:uid="{00000000-0005-0000-0000-000099E30000}"/>
    <cellStyle name="White 2 2" xfId="58267" xr:uid="{00000000-0005-0000-0000-00009AE30000}"/>
    <cellStyle name="White 3" xfId="58268" xr:uid="{00000000-0005-0000-0000-00009BE30000}"/>
    <cellStyle name="White_Development" xfId="58269" xr:uid="{00000000-0005-0000-0000-00009CE30000}"/>
    <cellStyle name="Zelle überprüfen 2" xfId="58270" xr:uid="{00000000-0005-0000-0000-00009DE30000}"/>
    <cellStyle name="Обычный 2" xfId="2" xr:uid="{00000000-0005-0000-0000-00009FE30000}"/>
    <cellStyle name="Обычный 6" xfId="58339" xr:uid="{C5DA209D-C439-4C1F-9332-11E7451C1F51}"/>
    <cellStyle name="표준_Template-IMC(august 26th)" xfId="58271" xr:uid="{00000000-0005-0000-0000-0000A0E30000}"/>
    <cellStyle name="一般_01-12.68270" xfId="58272" xr:uid="{00000000-0005-0000-0000-0000A1E30000}"/>
    <cellStyle name="千位分隔_2008 CAPEX Template" xfId="58273" xr:uid="{00000000-0005-0000-0000-0000A2E30000}"/>
    <cellStyle name="千分位[0]_Milestone update" xfId="58274" xr:uid="{00000000-0005-0000-0000-0000A3E30000}"/>
    <cellStyle name="千分位_01-12.68270" xfId="58275" xr:uid="{00000000-0005-0000-0000-0000A4E30000}"/>
    <cellStyle name="卡" xfId="58276" xr:uid="{00000000-0005-0000-0000-0000A5E30000}"/>
    <cellStyle name="卡 2" xfId="58277" xr:uid="{00000000-0005-0000-0000-0000A6E30000}"/>
    <cellStyle name="卡 上" xfId="58278" xr:uid="{00000000-0005-0000-0000-0000A7E30000}"/>
    <cellStyle name="卡 上 2" xfId="58279" xr:uid="{00000000-0005-0000-0000-0000A8E30000}"/>
    <cellStyle name="卡 下" xfId="58280" xr:uid="{00000000-0005-0000-0000-0000A9E30000}"/>
    <cellStyle name="卡 下 2" xfId="58281" xr:uid="{00000000-0005-0000-0000-0000AAE30000}"/>
    <cellStyle name="卡 右" xfId="58282" xr:uid="{00000000-0005-0000-0000-0000ABE30000}"/>
    <cellStyle name="卡 右 2" xfId="58283" xr:uid="{00000000-0005-0000-0000-0000ACE30000}"/>
    <cellStyle name="卡 右上" xfId="58284" xr:uid="{00000000-0005-0000-0000-0000ADE30000}"/>
    <cellStyle name="卡 右上 2" xfId="58285" xr:uid="{00000000-0005-0000-0000-0000AEE30000}"/>
    <cellStyle name="卡 右下" xfId="58286" xr:uid="{00000000-0005-0000-0000-0000AFE30000}"/>
    <cellStyle name="卡 右下 2" xfId="58287" xr:uid="{00000000-0005-0000-0000-0000B0E30000}"/>
    <cellStyle name="卡 左" xfId="58288" xr:uid="{00000000-0005-0000-0000-0000B1E30000}"/>
    <cellStyle name="卡 左 2" xfId="58289" xr:uid="{00000000-0005-0000-0000-0000B2E30000}"/>
    <cellStyle name="卡 左上" xfId="58290" xr:uid="{00000000-0005-0000-0000-0000B3E30000}"/>
    <cellStyle name="卡 左上 2" xfId="58291" xr:uid="{00000000-0005-0000-0000-0000B4E30000}"/>
    <cellStyle name="卡 左下" xfId="58292" xr:uid="{00000000-0005-0000-0000-0000B5E30000}"/>
    <cellStyle name="卡 左下 2" xfId="58293" xr:uid="{00000000-0005-0000-0000-0000B6E30000}"/>
    <cellStyle name="卡_26 Dec 3" xfId="58294" xr:uid="{00000000-0005-0000-0000-0000B7E30000}"/>
    <cellStyle name="卡_26 Dec 3 2" xfId="58295" xr:uid="{00000000-0005-0000-0000-0000B8E30000}"/>
    <cellStyle name="常?_0307bj2" xfId="58296" xr:uid="{00000000-0005-0000-0000-0000B9E30000}"/>
    <cellStyle name="常规 10" xfId="58297" xr:uid="{00000000-0005-0000-0000-0000BAE30000}"/>
    <cellStyle name="常规 11" xfId="58298" xr:uid="{00000000-0005-0000-0000-0000BBE30000}"/>
    <cellStyle name="常规 2" xfId="58299" xr:uid="{00000000-0005-0000-0000-0000BCE30000}"/>
    <cellStyle name="常规 2 2" xfId="58300" xr:uid="{00000000-0005-0000-0000-0000BDE30000}"/>
    <cellStyle name="常规 2 2 2" xfId="58301" xr:uid="{00000000-0005-0000-0000-0000BEE30000}"/>
    <cellStyle name="常规 2 3" xfId="58302" xr:uid="{00000000-0005-0000-0000-0000BFE30000}"/>
    <cellStyle name="常规 2 3 2" xfId="58303" xr:uid="{00000000-0005-0000-0000-0000C0E30000}"/>
    <cellStyle name="常规 2 4" xfId="58304" xr:uid="{00000000-0005-0000-0000-0000C1E30000}"/>
    <cellStyle name="常规 2 5" xfId="58305" xr:uid="{00000000-0005-0000-0000-0000C2E30000}"/>
    <cellStyle name="常规 2 6" xfId="58306" xr:uid="{00000000-0005-0000-0000-0000C3E30000}"/>
    <cellStyle name="常规 21" xfId="58307" xr:uid="{00000000-0005-0000-0000-0000C4E30000}"/>
    <cellStyle name="常规 22" xfId="58308" xr:uid="{00000000-0005-0000-0000-0000C5E30000}"/>
    <cellStyle name="常规 3" xfId="58309" xr:uid="{00000000-0005-0000-0000-0000C6E30000}"/>
    <cellStyle name="常规 32" xfId="58310" xr:uid="{00000000-0005-0000-0000-0000C7E30000}"/>
    <cellStyle name="常规 33" xfId="58311" xr:uid="{00000000-0005-0000-0000-0000C8E30000}"/>
    <cellStyle name="常规 34" xfId="58312" xr:uid="{00000000-0005-0000-0000-0000C9E30000}"/>
    <cellStyle name="常规 4" xfId="58313" xr:uid="{00000000-0005-0000-0000-0000CAE30000}"/>
    <cellStyle name="常规 50" xfId="58314" xr:uid="{00000000-0005-0000-0000-0000CBE30000}"/>
    <cellStyle name="常规 51" xfId="58315" xr:uid="{00000000-0005-0000-0000-0000CCE30000}"/>
    <cellStyle name="常规 56" xfId="58316" xr:uid="{00000000-0005-0000-0000-0000CDE30000}"/>
    <cellStyle name="常规 58" xfId="58317" xr:uid="{00000000-0005-0000-0000-0000CEE30000}"/>
    <cellStyle name="常规 6" xfId="58318" xr:uid="{00000000-0005-0000-0000-0000CFE30000}"/>
    <cellStyle name="常规 7" xfId="58319" xr:uid="{00000000-0005-0000-0000-0000D0E30000}"/>
    <cellStyle name="常规 7 2" xfId="58320" xr:uid="{00000000-0005-0000-0000-0000D1E30000}"/>
    <cellStyle name="常规 7 3" xfId="58321" xr:uid="{00000000-0005-0000-0000-0000D2E30000}"/>
    <cellStyle name="常规 7 4" xfId="58322" xr:uid="{00000000-0005-0000-0000-0000D3E30000}"/>
    <cellStyle name="常规 8" xfId="58323" xr:uid="{00000000-0005-0000-0000-0000D4E30000}"/>
    <cellStyle name="常规 81" xfId="58324" xr:uid="{00000000-0005-0000-0000-0000D5E30000}"/>
    <cellStyle name="常规 9" xfId="58325" xr:uid="{00000000-0005-0000-0000-0000D6E30000}"/>
    <cellStyle name="常规_2008 CAPEX Template" xfId="58326" xr:uid="{00000000-0005-0000-0000-0000D7E30000}"/>
    <cellStyle name="欄標簽" xfId="58327" xr:uid="{00000000-0005-0000-0000-0000D8E30000}"/>
    <cellStyle name="欄標簽 2" xfId="58328" xr:uid="{00000000-0005-0000-0000-0000D9E30000}"/>
    <cellStyle name="百分比_AC3 master list_Oct 11'06_out source project milestone updated_W16_20Apr07" xfId="58329" xr:uid="{00000000-0005-0000-0000-0000DAE30000}"/>
    <cellStyle name="背景" xfId="58330" xr:uid="{00000000-0005-0000-0000-0000DBE30000}"/>
    <cellStyle name="背景 2" xfId="58331" xr:uid="{00000000-0005-0000-0000-0000DCE30000}"/>
    <cellStyle name="貨幣 [0]_Milestone update" xfId="58332" xr:uid="{00000000-0005-0000-0000-0000DDE30000}"/>
    <cellStyle name="貨幣_2007 Forecast Summary - updated Nov 06, 2006 (vol and CBM only)" xfId="58333" xr:uid="{00000000-0005-0000-0000-0000DEE30000}"/>
    <cellStyle name="超連結_Milestone update" xfId="58334" xr:uid="{00000000-0005-0000-0000-0000DFE30000}"/>
    <cellStyle name="鍵入" xfId="58335" xr:uid="{00000000-0005-0000-0000-0000E0E30000}"/>
    <cellStyle name="隨後的超連結_Milestone update" xfId="58336" xr:uid="{00000000-0005-0000-0000-0000E1E30000}"/>
  </cellStyles>
  <dxfs count="68"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ru.milwaukeetool.e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0</xdr:row>
      <xdr:rowOff>152402</xdr:rowOff>
    </xdr:from>
    <xdr:to>
      <xdr:col>3</xdr:col>
      <xdr:colOff>0</xdr:colOff>
      <xdr:row>4</xdr:row>
      <xdr:rowOff>105834</xdr:rowOff>
    </xdr:to>
    <xdr:pic>
      <xdr:nvPicPr>
        <xdr:cNvPr id="5" name="Рисуно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A0F489-7840-4D6B-B763-3712E008FC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85" t="6611" r="7907" b="26481"/>
        <a:stretch/>
      </xdr:blipFill>
      <xdr:spPr>
        <a:xfrm>
          <a:off x="413808" y="152402"/>
          <a:ext cx="1874308" cy="8424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  <outlinePr summaryBelow="0" summaryRight="0"/>
  </sheetPr>
  <dimension ref="A1:AC5324"/>
  <sheetViews>
    <sheetView showGridLines="0" tabSelected="1" zoomScale="85" zoomScaleNormal="85" zoomScaleSheetLayoutView="25" workbookViewId="0">
      <pane ySplit="9" topLeftCell="A28" activePane="bottomLeft" state="frozen"/>
      <selection pane="bottomLeft" activeCell="AF6" sqref="AF6"/>
    </sheetView>
  </sheetViews>
  <sheetFormatPr defaultColWidth="8.85546875" defaultRowHeight="12.75" outlineLevelRow="1" outlineLevelCol="1"/>
  <cols>
    <col min="1" max="1" width="9" style="13" bestFit="1" customWidth="1"/>
    <col min="2" max="2" width="22.28515625" style="13" customWidth="1"/>
    <col min="3" max="3" width="8.85546875" style="1" customWidth="1" collapsed="1"/>
    <col min="4" max="4" width="32.5703125" style="13" hidden="1" customWidth="1" outlineLevel="1"/>
    <col min="5" max="5" width="21.140625" style="1" customWidth="1" collapsed="1"/>
    <col min="6" max="6" width="27" style="1" hidden="1" customWidth="1" outlineLevel="1"/>
    <col min="7" max="7" width="19.42578125" style="1" hidden="1" customWidth="1" outlineLevel="1"/>
    <col min="8" max="8" width="19.28515625" style="1" hidden="1" customWidth="1" outlineLevel="1"/>
    <col min="9" max="9" width="12.42578125" style="37" customWidth="1"/>
    <col min="10" max="10" width="44.42578125" style="13" customWidth="1" collapsed="1"/>
    <col min="11" max="11" width="40.5703125" style="13" hidden="1" customWidth="1" outlineLevel="1"/>
    <col min="12" max="12" width="11.140625" style="14" customWidth="1" collapsed="1"/>
    <col min="13" max="13" width="14.5703125" style="58" hidden="1" customWidth="1" outlineLevel="1"/>
    <col min="14" max="14" width="53.5703125" style="15" hidden="1" customWidth="1" outlineLevel="1"/>
    <col min="15" max="15" width="21.42578125" style="13" customWidth="1"/>
    <col min="16" max="16" width="19.42578125" style="15" customWidth="1" collapsed="1"/>
    <col min="17" max="17" width="16.7109375" style="15" hidden="1" customWidth="1" outlineLevel="1"/>
    <col min="18" max="18" width="16.7109375" style="42" hidden="1" customWidth="1" outlineLevel="1"/>
    <col min="19" max="19" width="17" style="13" customWidth="1" collapsed="1"/>
    <col min="20" max="20" width="9.140625" style="13" hidden="1" customWidth="1" outlineLevel="1"/>
    <col min="21" max="21" width="13.140625" style="13" hidden="1" customWidth="1" outlineLevel="1"/>
    <col min="22" max="22" width="15.7109375" style="30" hidden="1" customWidth="1" outlineLevel="1"/>
    <col min="23" max="23" width="12.42578125" style="30" hidden="1" customWidth="1" outlineLevel="1"/>
    <col min="24" max="26" width="9.28515625" style="30" hidden="1" customWidth="1" outlineLevel="1"/>
    <col min="27" max="27" width="9.28515625" style="31" hidden="1" customWidth="1" outlineLevel="1"/>
    <col min="28" max="28" width="11.7109375" style="13" hidden="1" customWidth="1" outlineLevel="1"/>
    <col min="29" max="29" width="13.140625" style="13" hidden="1" customWidth="1" outlineLevel="1"/>
    <col min="30" max="16384" width="8.85546875" style="13"/>
  </cols>
  <sheetData>
    <row r="1" spans="1:29" ht="24">
      <c r="I1" s="38"/>
      <c r="L1" s="1"/>
      <c r="M1" s="30"/>
      <c r="S1" s="18" t="s">
        <v>0</v>
      </c>
    </row>
    <row r="2" spans="1:29" ht="21">
      <c r="I2" s="39" t="s">
        <v>1</v>
      </c>
      <c r="J2" s="1"/>
      <c r="K2" s="1"/>
      <c r="L2" s="1"/>
      <c r="M2" s="30"/>
    </row>
    <row r="3" spans="1:29">
      <c r="I3" s="40">
        <v>44630</v>
      </c>
      <c r="J3" s="1"/>
      <c r="K3" s="1"/>
      <c r="L3" s="1"/>
      <c r="M3" s="30"/>
    </row>
    <row r="4" spans="1:29" s="17" customFormat="1">
      <c r="C4" s="16"/>
      <c r="E4" s="16"/>
      <c r="G4" s="16"/>
      <c r="H4" s="16"/>
      <c r="I4" s="41" t="s">
        <v>2</v>
      </c>
      <c r="J4" s="19">
        <v>0</v>
      </c>
      <c r="K4" s="1"/>
      <c r="L4" s="1"/>
      <c r="M4" s="30"/>
      <c r="N4" s="20"/>
      <c r="P4" s="20"/>
      <c r="Q4" s="20"/>
      <c r="R4" s="43"/>
      <c r="V4" s="32"/>
      <c r="W4" s="32"/>
      <c r="X4" s="32"/>
      <c r="Y4" s="32"/>
      <c r="Z4" s="32"/>
      <c r="AA4" s="33"/>
    </row>
    <row r="5" spans="1:29" s="17" customFormat="1">
      <c r="C5" s="16"/>
      <c r="E5" s="16"/>
      <c r="G5" s="16"/>
      <c r="H5" s="16"/>
      <c r="I5" s="41" t="s">
        <v>3</v>
      </c>
      <c r="J5" s="19">
        <v>0</v>
      </c>
      <c r="K5" s="1"/>
      <c r="L5" s="1"/>
      <c r="M5" s="30"/>
      <c r="N5" s="20"/>
      <c r="P5" s="20"/>
      <c r="Q5" s="20"/>
      <c r="R5" s="43"/>
      <c r="V5" s="32"/>
      <c r="W5" s="32"/>
      <c r="X5" s="32"/>
      <c r="Y5" s="32"/>
      <c r="Z5" s="32"/>
      <c r="AA5" s="33"/>
    </row>
    <row r="6" spans="1:29" s="17" customFormat="1">
      <c r="C6" s="16"/>
      <c r="E6" s="16"/>
      <c r="F6" s="16"/>
      <c r="G6" s="16"/>
      <c r="H6" s="16"/>
      <c r="I6" s="41" t="s">
        <v>4</v>
      </c>
      <c r="J6" s="21" t="s">
        <v>27217</v>
      </c>
      <c r="K6" s="1"/>
      <c r="L6" s="1"/>
      <c r="M6" s="30"/>
      <c r="N6" s="20"/>
      <c r="P6" s="20"/>
      <c r="Q6" s="20"/>
      <c r="R6" s="43"/>
      <c r="V6" s="32"/>
      <c r="W6" s="32"/>
      <c r="X6" s="32"/>
      <c r="Y6" s="32"/>
      <c r="Z6" s="32"/>
      <c r="AA6" s="33"/>
    </row>
    <row r="7" spans="1:29" collapsed="1">
      <c r="B7" s="17"/>
      <c r="C7" s="23">
        <f>_xlfn.AGGREGATE(3,3,C10:C6428)</f>
        <v>5308</v>
      </c>
      <c r="D7" s="17"/>
      <c r="E7" s="22" t="s">
        <v>5</v>
      </c>
      <c r="H7" s="16"/>
      <c r="I7" s="38"/>
      <c r="L7" s="17"/>
      <c r="M7" s="55"/>
      <c r="O7" s="24"/>
      <c r="R7" s="44"/>
      <c r="S7" s="24"/>
      <c r="T7" s="24"/>
      <c r="U7" s="24"/>
      <c r="V7" s="34"/>
      <c r="W7" s="34"/>
      <c r="X7" s="32"/>
      <c r="Y7" s="32"/>
      <c r="Z7" s="32"/>
      <c r="AA7" s="33"/>
    </row>
    <row r="8" spans="1:29" s="1" customFormat="1" ht="51" hidden="1" outlineLevel="1">
      <c r="B8" s="75" t="s">
        <v>6</v>
      </c>
      <c r="C8" s="75" t="s">
        <v>7</v>
      </c>
      <c r="D8" s="75" t="s">
        <v>8</v>
      </c>
      <c r="E8" s="75" t="s">
        <v>9</v>
      </c>
      <c r="F8" s="76" t="s">
        <v>10</v>
      </c>
      <c r="G8" s="76" t="s">
        <v>11</v>
      </c>
      <c r="H8" s="75" t="s">
        <v>12</v>
      </c>
      <c r="I8" s="77" t="s">
        <v>13</v>
      </c>
      <c r="J8" s="75" t="s">
        <v>14</v>
      </c>
      <c r="K8" s="75" t="s">
        <v>15</v>
      </c>
      <c r="L8" s="78" t="str">
        <f>CONCATENATE("SSP  ",IF(J6="с учетом НДС","with","without")," VAT [RUR]")</f>
        <v>SSP  with VAT [RUR]</v>
      </c>
      <c r="M8" s="79" t="s">
        <v>16</v>
      </c>
      <c r="N8" s="80" t="s">
        <v>17</v>
      </c>
      <c r="O8" s="81" t="s">
        <v>18</v>
      </c>
      <c r="P8" s="81" t="s">
        <v>19</v>
      </c>
      <c r="Q8" s="81" t="s">
        <v>20</v>
      </c>
      <c r="R8" s="82" t="s">
        <v>21</v>
      </c>
      <c r="S8" s="80" t="s">
        <v>22</v>
      </c>
      <c r="T8" s="80" t="s">
        <v>23</v>
      </c>
      <c r="U8" s="80"/>
      <c r="V8" s="77" t="s">
        <v>24</v>
      </c>
      <c r="W8" s="77" t="s">
        <v>25</v>
      </c>
      <c r="X8" s="77" t="s">
        <v>26</v>
      </c>
      <c r="Y8" s="77" t="s">
        <v>27</v>
      </c>
      <c r="Z8" s="77" t="s">
        <v>28</v>
      </c>
      <c r="AA8" s="83" t="s">
        <v>29</v>
      </c>
    </row>
    <row r="9" spans="1:29" s="17" customFormat="1" ht="51">
      <c r="B9" s="65" t="s">
        <v>30</v>
      </c>
      <c r="C9" s="65" t="s">
        <v>31</v>
      </c>
      <c r="D9" s="65" t="s">
        <v>32</v>
      </c>
      <c r="E9" s="65" t="s">
        <v>33</v>
      </c>
      <c r="F9" s="65" t="s">
        <v>34</v>
      </c>
      <c r="G9" s="65" t="s">
        <v>35</v>
      </c>
      <c r="H9" s="65" t="s">
        <v>36</v>
      </c>
      <c r="I9" s="35" t="s">
        <v>37</v>
      </c>
      <c r="J9" s="65" t="s">
        <v>38</v>
      </c>
      <c r="K9" s="65" t="s">
        <v>39</v>
      </c>
      <c r="L9" s="56" t="str">
        <f>CONCATENATE(I6," ",J6,", руб.")</f>
        <v>Цена с учетом НДС, руб.</v>
      </c>
      <c r="M9" s="56" t="s">
        <v>40</v>
      </c>
      <c r="N9" s="35" t="s">
        <v>41</v>
      </c>
      <c r="O9" s="66" t="s">
        <v>42</v>
      </c>
      <c r="P9" s="66" t="s">
        <v>43</v>
      </c>
      <c r="Q9" s="66" t="s">
        <v>44</v>
      </c>
      <c r="R9" s="67" t="s">
        <v>45</v>
      </c>
      <c r="S9" s="35" t="s">
        <v>46</v>
      </c>
      <c r="T9" s="27" t="s">
        <v>47</v>
      </c>
      <c r="U9" s="27" t="s">
        <v>27218</v>
      </c>
      <c r="V9" s="35" t="s">
        <v>24</v>
      </c>
      <c r="W9" s="35" t="s">
        <v>48</v>
      </c>
      <c r="X9" s="35" t="s">
        <v>49</v>
      </c>
      <c r="Y9" s="35" t="s">
        <v>50</v>
      </c>
      <c r="Z9" s="35" t="s">
        <v>51</v>
      </c>
      <c r="AA9" s="36" t="s">
        <v>52</v>
      </c>
      <c r="AB9" s="36" t="s">
        <v>53</v>
      </c>
      <c r="AC9" s="36" t="s">
        <v>54</v>
      </c>
    </row>
    <row r="10" spans="1:29" s="1" customFormat="1" ht="25.5">
      <c r="B10" s="6" t="s">
        <v>55</v>
      </c>
      <c r="C10" s="6" t="s">
        <v>56</v>
      </c>
      <c r="D10" s="6" t="s">
        <v>57</v>
      </c>
      <c r="E10" s="49" t="s">
        <v>58</v>
      </c>
      <c r="F10" s="6" t="s">
        <v>84</v>
      </c>
      <c r="G10" s="6" t="s">
        <v>85</v>
      </c>
      <c r="H10" s="6" t="s">
        <v>86</v>
      </c>
      <c r="I10" s="60" t="s">
        <v>87</v>
      </c>
      <c r="J10" s="49" t="s">
        <v>88</v>
      </c>
      <c r="K10" s="6" t="s">
        <v>89</v>
      </c>
      <c r="L10" s="29">
        <f>IF($J$6="с учетом НДС",VLOOKUP(I10,LEGEND!B:E,4,0)*(1-M10),VLOOKUP(I10,LEGEND!B:E,4,0)*(1-M10)/1.2)</f>
        <v>20600</v>
      </c>
      <c r="M10" s="57">
        <f>IF(AND(B10&lt;&gt;"1_Электроинструмент",B10&lt;&gt;"2_Садовая техника"),$J$5,IF($J$4&lt;=20%,$J$4,IFERROR(VLOOKUP(S10,LEGEND!$L$2:$M$5,2,FALSE),$J$4)))</f>
        <v>0</v>
      </c>
      <c r="N10" s="48" t="s">
        <v>90</v>
      </c>
      <c r="O10" s="49" t="s">
        <v>60</v>
      </c>
      <c r="P10" s="49" t="s">
        <v>66</v>
      </c>
      <c r="Q10" s="49" t="s">
        <v>67</v>
      </c>
      <c r="R10" s="50" t="s">
        <v>68</v>
      </c>
      <c r="S10" s="49" t="s">
        <v>60</v>
      </c>
      <c r="T10" s="73" t="str">
        <f>IF(_xlfn.XLOOKUP(I10,LEGEND!B:B,LEGEND!H:H)&lt;&gt;"-",HYPERLINK(_xlfn.XLOOKUP(I10,LEGEND!B:B,LEGEND!H:H),"link"),_xlfn.XLOOKUP(I10,LEGEND!B:B,LEGEND!H:H))</f>
        <v>link</v>
      </c>
      <c r="U10" s="73" t="str">
        <f>HYPERLINK(_xlfn.XLOOKUP(I10,LEGEND!B:B,LEGEND!I:I))</f>
        <v>https://milwaukee-media-images.s3.amazonaws.com/hi/M12_FPD-0--Hero_1.jpg</v>
      </c>
      <c r="V10" s="51" t="s">
        <v>92</v>
      </c>
      <c r="W10" s="63" t="s">
        <v>71</v>
      </c>
      <c r="X10" s="64">
        <v>207</v>
      </c>
      <c r="Y10" s="64">
        <v>74</v>
      </c>
      <c r="Z10" s="64">
        <v>200</v>
      </c>
      <c r="AA10" s="84">
        <v>1.4379999999999999</v>
      </c>
      <c r="AB10" s="85">
        <v>1</v>
      </c>
      <c r="AC10" s="85">
        <v>1</v>
      </c>
    </row>
    <row r="11" spans="1:29" ht="25.5">
      <c r="A11" s="1"/>
      <c r="B11" s="6" t="s">
        <v>55</v>
      </c>
      <c r="C11" s="6" t="s">
        <v>56</v>
      </c>
      <c r="D11" s="6" t="s">
        <v>57</v>
      </c>
      <c r="E11" s="49" t="s">
        <v>58</v>
      </c>
      <c r="F11" s="6" t="s">
        <v>84</v>
      </c>
      <c r="G11" s="6" t="s">
        <v>85</v>
      </c>
      <c r="H11" s="6" t="s">
        <v>110</v>
      </c>
      <c r="I11" s="60" t="s">
        <v>111</v>
      </c>
      <c r="J11" s="49" t="s">
        <v>112</v>
      </c>
      <c r="K11" s="6" t="s">
        <v>113</v>
      </c>
      <c r="L11" s="29">
        <f>IF($J$6="с учетом НДС",VLOOKUP(I11,LEGEND!B:E,4,0)*(1-M11),VLOOKUP(I11,LEGEND!B:E,4,0)*(1-M11)/1.2)</f>
        <v>21990</v>
      </c>
      <c r="M11" s="57">
        <f>IF(AND(B11&lt;&gt;"1_Электроинструмент",B11&lt;&gt;"2_Садовая техника"),$J$5,IF($J$4&lt;=20%,$J$4,IFERROR(VLOOKUP(S11,LEGEND!$L$2:$M$5,2,FALSE),$J$4)))</f>
        <v>0</v>
      </c>
      <c r="N11" s="48" t="s">
        <v>114</v>
      </c>
      <c r="O11" s="49" t="s">
        <v>60</v>
      </c>
      <c r="P11" s="49" t="s">
        <v>66</v>
      </c>
      <c r="Q11" s="49" t="s">
        <v>67</v>
      </c>
      <c r="R11" s="50" t="s">
        <v>68</v>
      </c>
      <c r="S11" s="49" t="s">
        <v>60</v>
      </c>
      <c r="T11" s="73" t="str">
        <f>IF(_xlfn.XLOOKUP(I11,LEGEND!B:B,LEGEND!H:H)&lt;&gt;"-",HYPERLINK(_xlfn.XLOOKUP(I11,LEGEND!B:B,LEGEND!H:H),"link"),_xlfn.XLOOKUP(I11,LEGEND!B:B,LEGEND!H:H))</f>
        <v>link</v>
      </c>
      <c r="U11" s="73" t="str">
        <f>HYPERLINK(_xlfn.XLOOKUP(I11,LEGEND!B:B,LEGEND!I:I))</f>
        <v>https://milwaukee-media-images.s3.amazonaws.com/hi/M12_FPDX-0--Hero_1.jpg</v>
      </c>
      <c r="V11" s="51" t="s">
        <v>116</v>
      </c>
      <c r="W11" s="63" t="s">
        <v>71</v>
      </c>
      <c r="X11" s="64">
        <v>207</v>
      </c>
      <c r="Y11" s="64">
        <v>74</v>
      </c>
      <c r="Z11" s="64">
        <v>200</v>
      </c>
      <c r="AA11" s="84">
        <v>1.415</v>
      </c>
      <c r="AB11" s="85">
        <v>1</v>
      </c>
      <c r="AC11" s="85">
        <v>1</v>
      </c>
    </row>
    <row r="12" spans="1:29" s="1" customFormat="1" ht="33.75">
      <c r="B12" s="6" t="s">
        <v>55</v>
      </c>
      <c r="C12" s="6" t="s">
        <v>56</v>
      </c>
      <c r="D12" s="6" t="s">
        <v>57</v>
      </c>
      <c r="E12" s="49" t="s">
        <v>58</v>
      </c>
      <c r="F12" s="6" t="s">
        <v>84</v>
      </c>
      <c r="G12" s="6" t="s">
        <v>85</v>
      </c>
      <c r="H12" s="6" t="s">
        <v>93</v>
      </c>
      <c r="I12" s="60" t="s">
        <v>94</v>
      </c>
      <c r="J12" s="49" t="s">
        <v>95</v>
      </c>
      <c r="K12" s="6" t="s">
        <v>96</v>
      </c>
      <c r="L12" s="29">
        <f>IF($J$6="с учетом НДС",VLOOKUP(I12,LEGEND!B:E,4,0)*(1-M12),VLOOKUP(I12,LEGEND!B:E,4,0)*(1-M12)/1.2)</f>
        <v>33990</v>
      </c>
      <c r="M12" s="57">
        <f>IF(AND(B12&lt;&gt;"1_Электроинструмент",B12&lt;&gt;"2_Садовая техника"),$J$5,IF($J$4&lt;=20%,$J$4,IFERROR(VLOOKUP(S12,LEGEND!$L$2:$M$5,2,FALSE),$J$4)))</f>
        <v>0</v>
      </c>
      <c r="N12" s="48" t="s">
        <v>97</v>
      </c>
      <c r="O12" s="49" t="s">
        <v>60</v>
      </c>
      <c r="P12" s="49" t="s">
        <v>66</v>
      </c>
      <c r="Q12" s="49" t="s">
        <v>67</v>
      </c>
      <c r="R12" s="50" t="s">
        <v>68</v>
      </c>
      <c r="S12" s="49" t="s">
        <v>60</v>
      </c>
      <c r="T12" s="73" t="str">
        <f>IF(_xlfn.XLOOKUP(I12,LEGEND!B:B,LEGEND!H:H)&lt;&gt;"-",HYPERLINK(_xlfn.XLOOKUP(I12,LEGEND!B:B,LEGEND!H:H),"link"),_xlfn.XLOOKUP(I12,LEGEND!B:B,LEGEND!H:H))</f>
        <v>link</v>
      </c>
      <c r="U12" s="73" t="str">
        <f>HYPERLINK(_xlfn.XLOOKUP(I12,LEGEND!B:B,LEGEND!I:I))</f>
        <v>https://milwaukee-media-images.s3.amazonaws.com/hi/M12_FPD-202X--Hero_1.jpg</v>
      </c>
      <c r="V12" s="51" t="s">
        <v>98</v>
      </c>
      <c r="W12" s="63" t="s">
        <v>71</v>
      </c>
      <c r="X12" s="64">
        <v>474</v>
      </c>
      <c r="Y12" s="64">
        <v>137</v>
      </c>
      <c r="Z12" s="64">
        <v>369</v>
      </c>
      <c r="AA12" s="84">
        <v>4.3719999999999999</v>
      </c>
      <c r="AB12" s="85">
        <v>1</v>
      </c>
      <c r="AC12" s="85">
        <v>1</v>
      </c>
    </row>
    <row r="13" spans="1:29" ht="45">
      <c r="A13" s="1"/>
      <c r="B13" s="6" t="s">
        <v>55</v>
      </c>
      <c r="C13" s="6" t="s">
        <v>56</v>
      </c>
      <c r="D13" s="6" t="s">
        <v>57</v>
      </c>
      <c r="E13" s="49" t="s">
        <v>58</v>
      </c>
      <c r="F13" s="6" t="s">
        <v>84</v>
      </c>
      <c r="G13" s="6" t="s">
        <v>85</v>
      </c>
      <c r="H13" s="6" t="s">
        <v>117</v>
      </c>
      <c r="I13" s="60" t="s">
        <v>118</v>
      </c>
      <c r="J13" s="49" t="s">
        <v>119</v>
      </c>
      <c r="K13" s="6" t="s">
        <v>120</v>
      </c>
      <c r="L13" s="29">
        <f>IF($J$6="с учетом НДС",VLOOKUP(I13,LEGEND!B:E,4,0)*(1-M13),VLOOKUP(I13,LEGEND!B:E,4,0)*(1-M13)/1.2)</f>
        <v>35990</v>
      </c>
      <c r="M13" s="57">
        <f>IF(AND(B13&lt;&gt;"1_Электроинструмент",B13&lt;&gt;"2_Садовая техника"),$J$5,IF($J$4&lt;=20%,$J$4,IFERROR(VLOOKUP(S13,LEGEND!$L$2:$M$5,2,FALSE),$J$4)))</f>
        <v>0</v>
      </c>
      <c r="N13" s="48" t="s">
        <v>121</v>
      </c>
      <c r="O13" s="49" t="s">
        <v>60</v>
      </c>
      <c r="P13" s="49" t="s">
        <v>66</v>
      </c>
      <c r="Q13" s="49" t="s">
        <v>67</v>
      </c>
      <c r="R13" s="50" t="s">
        <v>68</v>
      </c>
      <c r="S13" s="49" t="s">
        <v>60</v>
      </c>
      <c r="T13" s="73" t="str">
        <f>IF(_xlfn.XLOOKUP(I13,LEGEND!B:B,LEGEND!H:H)&lt;&gt;"-",HYPERLINK(_xlfn.XLOOKUP(I13,LEGEND!B:B,LEGEND!H:H),"link"),_xlfn.XLOOKUP(I13,LEGEND!B:B,LEGEND!H:H))</f>
        <v>link</v>
      </c>
      <c r="U13" s="73" t="str">
        <f>HYPERLINK(_xlfn.XLOOKUP(I13,LEGEND!B:B,LEGEND!I:I))</f>
        <v>https://milwaukee-media-images.s3.amazonaws.com/hi/M12_FPDX-202X--Hero_1.jpg</v>
      </c>
      <c r="V13" s="51" t="s">
        <v>122</v>
      </c>
      <c r="W13" s="63" t="s">
        <v>71</v>
      </c>
      <c r="X13" s="64">
        <v>474</v>
      </c>
      <c r="Y13" s="64">
        <v>137</v>
      </c>
      <c r="Z13" s="64">
        <v>369</v>
      </c>
      <c r="AA13" s="84">
        <v>4.399</v>
      </c>
      <c r="AB13" s="85">
        <v>1</v>
      </c>
      <c r="AC13" s="85">
        <v>1</v>
      </c>
    </row>
    <row r="14" spans="1:29" s="1" customFormat="1" ht="33.75">
      <c r="B14" s="6" t="s">
        <v>55</v>
      </c>
      <c r="C14" s="6" t="s">
        <v>56</v>
      </c>
      <c r="D14" s="6" t="s">
        <v>57</v>
      </c>
      <c r="E14" s="49" t="s">
        <v>58</v>
      </c>
      <c r="F14" s="6" t="s">
        <v>84</v>
      </c>
      <c r="G14" s="6" t="s">
        <v>85</v>
      </c>
      <c r="H14" s="6" t="s">
        <v>99</v>
      </c>
      <c r="I14" s="60" t="s">
        <v>100</v>
      </c>
      <c r="J14" s="49" t="s">
        <v>101</v>
      </c>
      <c r="K14" s="6" t="s">
        <v>102</v>
      </c>
      <c r="L14" s="29">
        <f>IF($J$6="с учетом НДС",VLOOKUP(I14,LEGEND!B:E,4,0)*(1-M14),VLOOKUP(I14,LEGEND!B:E,4,0)*(1-M14)/1.2)</f>
        <v>39990</v>
      </c>
      <c r="M14" s="57">
        <f>IF(AND(B14&lt;&gt;"1_Электроинструмент",B14&lt;&gt;"2_Садовая техника"),$J$5,IF($J$4&lt;=20%,$J$4,IFERROR(VLOOKUP(S14,LEGEND!$L$2:$M$5,2,FALSE),$J$4)))</f>
        <v>0</v>
      </c>
      <c r="N14" s="48" t="s">
        <v>103</v>
      </c>
      <c r="O14" s="49" t="s">
        <v>60</v>
      </c>
      <c r="P14" s="49" t="s">
        <v>66</v>
      </c>
      <c r="Q14" s="49" t="s">
        <v>67</v>
      </c>
      <c r="R14" s="50" t="s">
        <v>68</v>
      </c>
      <c r="S14" s="49" t="s">
        <v>60</v>
      </c>
      <c r="T14" s="73" t="str">
        <f>IF(_xlfn.XLOOKUP(I14,LEGEND!B:B,LEGEND!H:H)&lt;&gt;"-",HYPERLINK(_xlfn.XLOOKUP(I14,LEGEND!B:B,LEGEND!H:H),"link"),_xlfn.XLOOKUP(I14,LEGEND!B:B,LEGEND!H:H))</f>
        <v>link</v>
      </c>
      <c r="U14" s="73" t="str">
        <f>HYPERLINK(_xlfn.XLOOKUP(I14,LEGEND!B:B,LEGEND!I:I))</f>
        <v>https://milwaukee-media-images.s3.amazonaws.com/hi/M12_FPD-402X--Hero_1.jpg</v>
      </c>
      <c r="V14" s="51" t="s">
        <v>104</v>
      </c>
      <c r="W14" s="63" t="s">
        <v>71</v>
      </c>
      <c r="X14" s="64">
        <v>474</v>
      </c>
      <c r="Y14" s="64">
        <v>137</v>
      </c>
      <c r="Z14" s="64">
        <v>369</v>
      </c>
      <c r="AA14" s="84">
        <v>4.8440000000000003</v>
      </c>
      <c r="AB14" s="85">
        <v>1</v>
      </c>
      <c r="AC14" s="85">
        <v>1</v>
      </c>
    </row>
    <row r="15" spans="1:29" s="1" customFormat="1" ht="56.25">
      <c r="B15" s="6" t="s">
        <v>55</v>
      </c>
      <c r="C15" s="6" t="s">
        <v>56</v>
      </c>
      <c r="D15" s="6" t="s">
        <v>57</v>
      </c>
      <c r="E15" s="49" t="s">
        <v>58</v>
      </c>
      <c r="F15" s="6" t="s">
        <v>84</v>
      </c>
      <c r="G15" s="6" t="s">
        <v>85</v>
      </c>
      <c r="H15" s="6" t="s">
        <v>123</v>
      </c>
      <c r="I15" s="60" t="s">
        <v>124</v>
      </c>
      <c r="J15" s="49" t="s">
        <v>125</v>
      </c>
      <c r="K15" s="6" t="s">
        <v>126</v>
      </c>
      <c r="L15" s="29">
        <f>IF($J$6="с учетом НДС",VLOOKUP(I15,LEGEND!B:E,4,0)*(1-M15),VLOOKUP(I15,LEGEND!B:E,4,0)*(1-M15)/1.2)</f>
        <v>44490</v>
      </c>
      <c r="M15" s="57">
        <f>IF(AND(B15&lt;&gt;"1_Электроинструмент",B15&lt;&gt;"2_Садовая техника"),$J$5,IF($J$4&lt;=20%,$J$4,IFERROR(VLOOKUP(S15,LEGEND!$L$2:$M$5,2,FALSE),$J$4)))</f>
        <v>0</v>
      </c>
      <c r="N15" s="48" t="s">
        <v>127</v>
      </c>
      <c r="O15" s="49" t="s">
        <v>60</v>
      </c>
      <c r="P15" s="49" t="s">
        <v>66</v>
      </c>
      <c r="Q15" s="49" t="s">
        <v>67</v>
      </c>
      <c r="R15" s="50" t="s">
        <v>68</v>
      </c>
      <c r="S15" s="49" t="s">
        <v>60</v>
      </c>
      <c r="T15" s="73" t="str">
        <f>IF(_xlfn.XLOOKUP(I15,LEGEND!B:B,LEGEND!H:H)&lt;&gt;"-",HYPERLINK(_xlfn.XLOOKUP(I15,LEGEND!B:B,LEGEND!H:H),"link"),_xlfn.XLOOKUP(I15,LEGEND!B:B,LEGEND!H:H))</f>
        <v>link</v>
      </c>
      <c r="U15" s="73" t="str">
        <f>HYPERLINK(_xlfn.XLOOKUP(I15,LEGEND!B:B,LEGEND!I:I))</f>
        <v>https://milwaukee-media-images.s3.amazonaws.com/hi/M12_FPDXKIT-202X--Hero_1.jpg</v>
      </c>
      <c r="V15" s="51" t="s">
        <v>128</v>
      </c>
      <c r="W15" s="63" t="s">
        <v>71</v>
      </c>
      <c r="X15" s="64">
        <v>474</v>
      </c>
      <c r="Y15" s="64">
        <v>137</v>
      </c>
      <c r="Z15" s="64">
        <v>369</v>
      </c>
      <c r="AA15" s="84">
        <v>5.0339999999999998</v>
      </c>
      <c r="AB15" s="85">
        <v>1</v>
      </c>
      <c r="AC15" s="85">
        <v>1</v>
      </c>
    </row>
    <row r="16" spans="1:29" s="1" customFormat="1" ht="33.75">
      <c r="B16" s="6" t="s">
        <v>55</v>
      </c>
      <c r="C16" s="6" t="s">
        <v>56</v>
      </c>
      <c r="D16" s="6" t="s">
        <v>57</v>
      </c>
      <c r="E16" s="49" t="s">
        <v>58</v>
      </c>
      <c r="F16" s="6" t="s">
        <v>84</v>
      </c>
      <c r="G16" s="6" t="s">
        <v>85</v>
      </c>
      <c r="H16" s="6" t="s">
        <v>105</v>
      </c>
      <c r="I16" s="60" t="s">
        <v>106</v>
      </c>
      <c r="J16" s="49" t="s">
        <v>107</v>
      </c>
      <c r="K16" s="6" t="s">
        <v>108</v>
      </c>
      <c r="L16" s="29">
        <f>IF($J$6="с учетом НДС",VLOOKUP(I16,LEGEND!B:E,4,0)*(1-M16),VLOOKUP(I16,LEGEND!B:E,4,0)*(1-M16)/1.2)</f>
        <v>45990</v>
      </c>
      <c r="M16" s="57">
        <f>IF(AND(B16&lt;&gt;"1_Электроинструмент",B16&lt;&gt;"2_Садовая техника"),$J$5,IF($J$4&lt;=20%,$J$4,IFERROR(VLOOKUP(S16,LEGEND!$L$2:$M$5,2,FALSE),$J$4)))</f>
        <v>0</v>
      </c>
      <c r="N16" s="48" t="s">
        <v>103</v>
      </c>
      <c r="O16" s="49" t="s">
        <v>60</v>
      </c>
      <c r="P16" s="49" t="s">
        <v>66</v>
      </c>
      <c r="Q16" s="49" t="s">
        <v>67</v>
      </c>
      <c r="R16" s="50" t="s">
        <v>68</v>
      </c>
      <c r="S16" s="49" t="s">
        <v>60</v>
      </c>
      <c r="T16" s="73" t="str">
        <f>IF(_xlfn.XLOOKUP(I16,LEGEND!B:B,LEGEND!H:H)&lt;&gt;"-",HYPERLINK(_xlfn.XLOOKUP(I16,LEGEND!B:B,LEGEND!H:H),"link"),_xlfn.XLOOKUP(I16,LEGEND!B:B,LEGEND!H:H))</f>
        <v>link</v>
      </c>
      <c r="U16" s="73" t="str">
        <f>HYPERLINK(_xlfn.XLOOKUP(I16,LEGEND!B:B,LEGEND!I:I))</f>
        <v>https://milwaukee-media-images.s3.amazonaws.com/hi/M12_FPD-602X--Hero_1.jpg</v>
      </c>
      <c r="V16" s="51" t="s">
        <v>109</v>
      </c>
      <c r="W16" s="63" t="s">
        <v>71</v>
      </c>
      <c r="X16" s="64">
        <v>474</v>
      </c>
      <c r="Y16" s="64">
        <v>137</v>
      </c>
      <c r="Z16" s="64">
        <v>369</v>
      </c>
      <c r="AA16" s="84">
        <v>4.8440000000000003</v>
      </c>
      <c r="AB16" s="85">
        <v>1</v>
      </c>
      <c r="AC16" s="85">
        <v>1</v>
      </c>
    </row>
    <row r="17" spans="1:29" s="1" customFormat="1" ht="33.75">
      <c r="B17" s="6" t="s">
        <v>55</v>
      </c>
      <c r="C17" s="6" t="s">
        <v>56</v>
      </c>
      <c r="D17" s="6" t="s">
        <v>57</v>
      </c>
      <c r="E17" s="49" t="s">
        <v>58</v>
      </c>
      <c r="F17" s="6" t="s">
        <v>59</v>
      </c>
      <c r="G17" s="6" t="s">
        <v>60</v>
      </c>
      <c r="H17" s="6" t="s">
        <v>61</v>
      </c>
      <c r="I17" s="59" t="s">
        <v>62</v>
      </c>
      <c r="J17" s="49" t="s">
        <v>63</v>
      </c>
      <c r="K17" s="6" t="s">
        <v>64</v>
      </c>
      <c r="L17" s="29">
        <f>IF($J$6="с учетом НДС",VLOOKUP(I17,LEGEND!B:E,4,0)*(1-M17),VLOOKUP(I17,LEGEND!B:E,4,0)*(1-M17)/1.2)</f>
        <v>12490</v>
      </c>
      <c r="M17" s="57">
        <f>IF(AND(B17&lt;&gt;"1_Электроинструмент",B17&lt;&gt;"2_Садовая техника"),$J$5,IF($J$4&lt;=20%,$J$4,IFERROR(VLOOKUP(S17,LEGEND!$L$2:$M$5,2,FALSE),$J$4)))</f>
        <v>0</v>
      </c>
      <c r="N17" s="48" t="s">
        <v>65</v>
      </c>
      <c r="O17" s="49" t="s">
        <v>60</v>
      </c>
      <c r="P17" s="49" t="s">
        <v>66</v>
      </c>
      <c r="Q17" s="49" t="s">
        <v>67</v>
      </c>
      <c r="R17" s="50" t="s">
        <v>68</v>
      </c>
      <c r="S17" s="49" t="s">
        <v>60</v>
      </c>
      <c r="T17" s="73" t="str">
        <f>IF(_xlfn.XLOOKUP(I17,LEGEND!B:B,LEGEND!H:H)&lt;&gt;"-",HYPERLINK(_xlfn.XLOOKUP(I17,LEGEND!B:B,LEGEND!H:H),"link"),_xlfn.XLOOKUP(I17,LEGEND!B:B,LEGEND!H:H))</f>
        <v>link</v>
      </c>
      <c r="U17" s="73" t="str">
        <f>HYPERLINK(_xlfn.XLOOKUP(I17,LEGEND!B:B,LEGEND!I:I))</f>
        <v>https://milwaukee-media-images.s3.amazonaws.com/hi/M12_BPD-0--Hero_1.jpg</v>
      </c>
      <c r="V17" s="51" t="s">
        <v>70</v>
      </c>
      <c r="W17" s="63" t="s">
        <v>71</v>
      </c>
      <c r="X17" s="64">
        <v>203</v>
      </c>
      <c r="Y17" s="64">
        <v>70</v>
      </c>
      <c r="Z17" s="64">
        <v>189</v>
      </c>
      <c r="AA17" s="84">
        <v>1.1499999999999999</v>
      </c>
      <c r="AB17" s="85">
        <v>1</v>
      </c>
      <c r="AC17" s="85">
        <v>1</v>
      </c>
    </row>
    <row r="18" spans="1:29" s="1" customFormat="1" ht="33.75">
      <c r="B18" s="6" t="s">
        <v>55</v>
      </c>
      <c r="C18" s="6" t="s">
        <v>56</v>
      </c>
      <c r="D18" s="6" t="s">
        <v>57</v>
      </c>
      <c r="E18" s="49" t="s">
        <v>58</v>
      </c>
      <c r="F18" s="6" t="s">
        <v>59</v>
      </c>
      <c r="G18" s="6" t="s">
        <v>60</v>
      </c>
      <c r="H18" s="6" t="s">
        <v>72</v>
      </c>
      <c r="I18" s="60" t="s">
        <v>73</v>
      </c>
      <c r="J18" s="49" t="s">
        <v>74</v>
      </c>
      <c r="K18" s="6" t="s">
        <v>75</v>
      </c>
      <c r="L18" s="29">
        <f>IF($J$6="с учетом НДС",VLOOKUP(I18,LEGEND!B:E,4,0)*(1-M18),VLOOKUP(I18,LEGEND!B:E,4,0)*(1-M18)/1.2)</f>
        <v>25600</v>
      </c>
      <c r="M18" s="57">
        <f>IF(AND(B18&lt;&gt;"1_Электроинструмент",B18&lt;&gt;"2_Садовая техника"),$J$5,IF($J$4&lt;=20%,$J$4,IFERROR(VLOOKUP(S18,LEGEND!$L$2:$M$5,2,FALSE),$J$4)))</f>
        <v>0</v>
      </c>
      <c r="N18" s="48" t="s">
        <v>76</v>
      </c>
      <c r="O18" s="49" t="s">
        <v>60</v>
      </c>
      <c r="P18" s="49" t="s">
        <v>66</v>
      </c>
      <c r="Q18" s="49" t="s">
        <v>67</v>
      </c>
      <c r="R18" s="50" t="s">
        <v>68</v>
      </c>
      <c r="S18" s="49" t="s">
        <v>60</v>
      </c>
      <c r="T18" s="73" t="str">
        <f>IF(_xlfn.XLOOKUP(I18,LEGEND!B:B,LEGEND!H:H)&lt;&gt;"-",HYPERLINK(_xlfn.XLOOKUP(I18,LEGEND!B:B,LEGEND!H:H),"link"),_xlfn.XLOOKUP(I18,LEGEND!B:B,LEGEND!H:H))</f>
        <v>link</v>
      </c>
      <c r="U18" s="73" t="str">
        <f>HYPERLINK(_xlfn.XLOOKUP(I18,LEGEND!B:B,LEGEND!I:I))</f>
        <v>https://milwaukee-media-images.s3.amazonaws.com/hi/M12_BPD-202C--Hero_1.jpg</v>
      </c>
      <c r="V18" s="51" t="s">
        <v>77</v>
      </c>
      <c r="W18" s="63" t="s">
        <v>71</v>
      </c>
      <c r="X18" s="64">
        <v>375</v>
      </c>
      <c r="Y18" s="64">
        <v>119</v>
      </c>
      <c r="Z18" s="64">
        <v>315</v>
      </c>
      <c r="AA18" s="84">
        <v>3.34</v>
      </c>
      <c r="AB18" s="85">
        <v>1</v>
      </c>
      <c r="AC18" s="85">
        <v>1</v>
      </c>
    </row>
    <row r="19" spans="1:29" s="1" customFormat="1" ht="33.75">
      <c r="B19" s="6" t="s">
        <v>55</v>
      </c>
      <c r="C19" s="6" t="s">
        <v>56</v>
      </c>
      <c r="D19" s="6" t="s">
        <v>57</v>
      </c>
      <c r="E19" s="49" t="s">
        <v>58</v>
      </c>
      <c r="F19" s="6" t="s">
        <v>59</v>
      </c>
      <c r="G19" s="6" t="s">
        <v>60</v>
      </c>
      <c r="H19" s="6" t="s">
        <v>78</v>
      </c>
      <c r="I19" s="60" t="s">
        <v>79</v>
      </c>
      <c r="J19" s="49" t="s">
        <v>80</v>
      </c>
      <c r="K19" s="6" t="s">
        <v>81</v>
      </c>
      <c r="L19" s="29">
        <f>IF($J$6="с учетом НДС",VLOOKUP(I19,LEGEND!B:E,4,0)*(1-M19),VLOOKUP(I19,LEGEND!B:E,4,0)*(1-M19)/1.2)</f>
        <v>30990</v>
      </c>
      <c r="M19" s="57">
        <f>IF(AND(B19&lt;&gt;"1_Электроинструмент",B19&lt;&gt;"2_Садовая техника"),$J$5,IF($J$4&lt;=20%,$J$4,IFERROR(VLOOKUP(S19,LEGEND!$L$2:$M$5,2,FALSE),$J$4)))</f>
        <v>0</v>
      </c>
      <c r="N19" s="48" t="s">
        <v>82</v>
      </c>
      <c r="O19" s="49" t="s">
        <v>60</v>
      </c>
      <c r="P19" s="49" t="s">
        <v>66</v>
      </c>
      <c r="Q19" s="49" t="s">
        <v>67</v>
      </c>
      <c r="R19" s="50" t="s">
        <v>68</v>
      </c>
      <c r="S19" s="49" t="s">
        <v>60</v>
      </c>
      <c r="T19" s="73" t="str">
        <f>IF(_xlfn.XLOOKUP(I19,LEGEND!B:B,LEGEND!H:H)&lt;&gt;"-",HYPERLINK(_xlfn.XLOOKUP(I19,LEGEND!B:B,LEGEND!H:H),"link"),_xlfn.XLOOKUP(I19,LEGEND!B:B,LEGEND!H:H))</f>
        <v>link</v>
      </c>
      <c r="U19" s="73" t="str">
        <f>HYPERLINK(_xlfn.XLOOKUP(I19,LEGEND!B:B,LEGEND!I:I))</f>
        <v>https://milwaukee-media-images.s3.amazonaws.com/hi/M12_BPD-402C--Hero_1.jpg</v>
      </c>
      <c r="V19" s="51" t="s">
        <v>83</v>
      </c>
      <c r="W19" s="63" t="s">
        <v>71</v>
      </c>
      <c r="X19" s="64">
        <v>375</v>
      </c>
      <c r="Y19" s="64">
        <v>119</v>
      </c>
      <c r="Z19" s="64">
        <v>315</v>
      </c>
      <c r="AA19" s="84">
        <v>3.79</v>
      </c>
      <c r="AB19" s="85">
        <v>1</v>
      </c>
      <c r="AC19" s="85">
        <v>1</v>
      </c>
    </row>
    <row r="20" spans="1:29" s="1" customFormat="1" ht="45">
      <c r="B20" s="6" t="s">
        <v>55</v>
      </c>
      <c r="C20" s="6" t="s">
        <v>1340</v>
      </c>
      <c r="D20" s="6" t="s">
        <v>57</v>
      </c>
      <c r="E20" s="49" t="s">
        <v>58</v>
      </c>
      <c r="F20" s="6" t="s">
        <v>1406</v>
      </c>
      <c r="G20" s="6" t="s">
        <v>85</v>
      </c>
      <c r="H20" s="6" t="s">
        <v>1407</v>
      </c>
      <c r="I20" s="60" t="s">
        <v>1408</v>
      </c>
      <c r="J20" s="49" t="s">
        <v>1409</v>
      </c>
      <c r="K20" s="6" t="s">
        <v>1410</v>
      </c>
      <c r="L20" s="29">
        <f>IF($J$6="с учетом НДС",VLOOKUP(I20,LEGEND!B:E,4,0)*(1-M20),VLOOKUP(I20,LEGEND!B:E,4,0)*(1-M20)/1.2)</f>
        <v>29490</v>
      </c>
      <c r="M20" s="57">
        <f>IF(AND(B20&lt;&gt;"1_Электроинструмент",B20&lt;&gt;"2_Садовая техника"),$J$5,IF($J$4&lt;=20%,$J$4,IFERROR(VLOOKUP(S20,LEGEND!$L$2:$M$5,2,FALSE),$J$4)))</f>
        <v>0</v>
      </c>
      <c r="N20" s="48" t="s">
        <v>1411</v>
      </c>
      <c r="O20" s="49" t="s">
        <v>60</v>
      </c>
      <c r="P20" s="49" t="s">
        <v>66</v>
      </c>
      <c r="Q20" s="49" t="s">
        <v>67</v>
      </c>
      <c r="R20" s="50" t="s">
        <v>68</v>
      </c>
      <c r="S20" s="49" t="s">
        <v>60</v>
      </c>
      <c r="T20" s="73" t="str">
        <f>IF(_xlfn.XLOOKUP(I20,LEGEND!B:B,LEGEND!H:H)&lt;&gt;"-",HYPERLINK(_xlfn.XLOOKUP(I20,LEGEND!B:B,LEGEND!H:H),"link"),_xlfn.XLOOKUP(I20,LEGEND!B:B,LEGEND!H:H))</f>
        <v>link</v>
      </c>
      <c r="U20" s="73" t="str">
        <f>HYPERLINK(_xlfn.XLOOKUP(I20,LEGEND!B:B,LEGEND!I:I))</f>
        <v>https://milwaukee-media-images.s3.amazonaws.com/hi/M18_FPD2-0X--Hero_1.jpg</v>
      </c>
      <c r="V20" s="51" t="s">
        <v>1413</v>
      </c>
      <c r="W20" s="63" t="s">
        <v>71</v>
      </c>
      <c r="X20" s="64">
        <v>474</v>
      </c>
      <c r="Y20" s="64">
        <v>137</v>
      </c>
      <c r="Z20" s="64">
        <v>369</v>
      </c>
      <c r="AA20" s="84">
        <v>4.21</v>
      </c>
      <c r="AB20" s="85">
        <v>1</v>
      </c>
      <c r="AC20" s="85">
        <v>1</v>
      </c>
    </row>
    <row r="21" spans="1:29" s="1" customFormat="1" ht="56.25">
      <c r="B21" s="6" t="s">
        <v>55</v>
      </c>
      <c r="C21" s="6" t="s">
        <v>1340</v>
      </c>
      <c r="D21" s="6" t="s">
        <v>57</v>
      </c>
      <c r="E21" s="49" t="s">
        <v>58</v>
      </c>
      <c r="F21" s="6" t="s">
        <v>1406</v>
      </c>
      <c r="G21" s="6" t="s">
        <v>85</v>
      </c>
      <c r="H21" s="6" t="s">
        <v>1420</v>
      </c>
      <c r="I21" s="60" t="s">
        <v>1421</v>
      </c>
      <c r="J21" s="49" t="s">
        <v>1422</v>
      </c>
      <c r="K21" s="6" t="s">
        <v>1423</v>
      </c>
      <c r="L21" s="29">
        <f>IF($J$6="с учетом НДС",VLOOKUP(I21,LEGEND!B:E,4,0)*(1-M21),VLOOKUP(I21,LEGEND!B:E,4,0)*(1-M21)/1.2)</f>
        <v>34990</v>
      </c>
      <c r="M21" s="57">
        <f>IF(AND(B21&lt;&gt;"1_Электроинструмент",B21&lt;&gt;"2_Садовая техника"),$J$5,IF($J$4&lt;=20%,$J$4,IFERROR(VLOOKUP(S21,LEGEND!$L$2:$M$5,2,FALSE),$J$4)))</f>
        <v>0</v>
      </c>
      <c r="N21" s="48" t="s">
        <v>1424</v>
      </c>
      <c r="O21" s="49" t="s">
        <v>60</v>
      </c>
      <c r="P21" s="49" t="s">
        <v>66</v>
      </c>
      <c r="Q21" s="49" t="s">
        <v>67</v>
      </c>
      <c r="R21" s="50" t="s">
        <v>68</v>
      </c>
      <c r="S21" s="49" t="s">
        <v>60</v>
      </c>
      <c r="T21" s="73" t="str">
        <f>IF(_xlfn.XLOOKUP(I21,LEGEND!B:B,LEGEND!H:H)&lt;&gt;"-",HYPERLINK(_xlfn.XLOOKUP(I21,LEGEND!B:B,LEGEND!H:H),"link"),_xlfn.XLOOKUP(I21,LEGEND!B:B,LEGEND!H:H))</f>
        <v>link</v>
      </c>
      <c r="U21" s="73" t="str">
        <f>HYPERLINK(_xlfn.XLOOKUP(I21,LEGEND!B:B,LEGEND!I:I))</f>
        <v>https://milwaukee-media-images.s3.amazonaws.com/hi/M18_ONEPD2-0X--Hero_1..jpg</v>
      </c>
      <c r="V21" s="51" t="s">
        <v>1426</v>
      </c>
      <c r="W21" s="63" t="s">
        <v>71</v>
      </c>
      <c r="X21" s="64">
        <v>474</v>
      </c>
      <c r="Y21" s="64">
        <v>137</v>
      </c>
      <c r="Z21" s="64">
        <v>369</v>
      </c>
      <c r="AA21" s="84">
        <v>4.21</v>
      </c>
      <c r="AB21" s="85">
        <v>1</v>
      </c>
      <c r="AC21" s="85">
        <v>1</v>
      </c>
    </row>
    <row r="22" spans="1:29" s="1" customFormat="1" ht="45">
      <c r="B22" s="6" t="s">
        <v>55</v>
      </c>
      <c r="C22" s="6" t="s">
        <v>1340</v>
      </c>
      <c r="D22" s="6" t="s">
        <v>57</v>
      </c>
      <c r="E22" s="49" t="s">
        <v>58</v>
      </c>
      <c r="F22" s="6" t="s">
        <v>1406</v>
      </c>
      <c r="G22" s="6" t="s">
        <v>85</v>
      </c>
      <c r="H22" s="6" t="s">
        <v>1414</v>
      </c>
      <c r="I22" s="60" t="s">
        <v>1415</v>
      </c>
      <c r="J22" s="49" t="s">
        <v>1416</v>
      </c>
      <c r="K22" s="6" t="s">
        <v>1417</v>
      </c>
      <c r="L22" s="29">
        <f>IF($J$6="с учетом НДС",VLOOKUP(I22,LEGEND!B:E,4,0)*(1-M22),VLOOKUP(I22,LEGEND!B:E,4,0)*(1-M22)/1.2)</f>
        <v>61990</v>
      </c>
      <c r="M22" s="57">
        <f>IF(AND(B22&lt;&gt;"1_Электроинструмент",B22&lt;&gt;"2_Садовая техника"),$J$5,IF($J$4&lt;=20%,$J$4,IFERROR(VLOOKUP(S22,LEGEND!$L$2:$M$5,2,FALSE),$J$4)))</f>
        <v>0</v>
      </c>
      <c r="N22" s="48" t="s">
        <v>1418</v>
      </c>
      <c r="O22" s="49" t="s">
        <v>60</v>
      </c>
      <c r="P22" s="49" t="s">
        <v>66</v>
      </c>
      <c r="Q22" s="49" t="s">
        <v>67</v>
      </c>
      <c r="R22" s="50" t="s">
        <v>68</v>
      </c>
      <c r="S22" s="49" t="s">
        <v>60</v>
      </c>
      <c r="T22" s="73" t="str">
        <f>IF(_xlfn.XLOOKUP(I22,LEGEND!B:B,LEGEND!H:H)&lt;&gt;"-",HYPERLINK(_xlfn.XLOOKUP(I22,LEGEND!B:B,LEGEND!H:H),"link"),_xlfn.XLOOKUP(I22,LEGEND!B:B,LEGEND!H:H))</f>
        <v>link</v>
      </c>
      <c r="U22" s="73" t="str">
        <f>HYPERLINK(_xlfn.XLOOKUP(I22,LEGEND!B:B,LEGEND!I:I))</f>
        <v>https://milwaukee-media-images.s3.amazonaws.com/hi/M18_FPD2-502X--Hero_1.jpg</v>
      </c>
      <c r="V22" s="51" t="s">
        <v>1419</v>
      </c>
      <c r="W22" s="63" t="s">
        <v>71</v>
      </c>
      <c r="X22" s="64">
        <v>474</v>
      </c>
      <c r="Y22" s="64">
        <v>137</v>
      </c>
      <c r="Z22" s="64">
        <v>369</v>
      </c>
      <c r="AA22" s="84">
        <v>6.3819999999999997</v>
      </c>
      <c r="AB22" s="85">
        <v>1</v>
      </c>
      <c r="AC22" s="85">
        <v>1</v>
      </c>
    </row>
    <row r="23" spans="1:29" s="1" customFormat="1" ht="45">
      <c r="B23" s="6" t="s">
        <v>55</v>
      </c>
      <c r="C23" s="6" t="s">
        <v>1340</v>
      </c>
      <c r="D23" s="6" t="s">
        <v>57</v>
      </c>
      <c r="E23" s="49" t="s">
        <v>58</v>
      </c>
      <c r="F23" s="6" t="s">
        <v>1406</v>
      </c>
      <c r="G23" s="6" t="s">
        <v>85</v>
      </c>
      <c r="H23" s="6" t="s">
        <v>1427</v>
      </c>
      <c r="I23" s="60" t="s">
        <v>1428</v>
      </c>
      <c r="J23" s="49" t="s">
        <v>1429</v>
      </c>
      <c r="K23" s="6" t="s">
        <v>1430</v>
      </c>
      <c r="L23" s="29">
        <f>IF($J$6="с учетом НДС",VLOOKUP(I23,LEGEND!B:E,4,0)*(1-M23),VLOOKUP(I23,LEGEND!B:E,4,0)*(1-M23)/1.2)</f>
        <v>67490</v>
      </c>
      <c r="M23" s="57">
        <f>IF(AND(B23&lt;&gt;"1_Электроинструмент",B23&lt;&gt;"2_Садовая техника"),$J$5,IF($J$4&lt;=20%,$J$4,IFERROR(VLOOKUP(S23,LEGEND!$L$2:$M$5,2,FALSE),$J$4)))</f>
        <v>0</v>
      </c>
      <c r="N23" s="48" t="s">
        <v>1431</v>
      </c>
      <c r="O23" s="49" t="s">
        <v>60</v>
      </c>
      <c r="P23" s="49" t="s">
        <v>66</v>
      </c>
      <c r="Q23" s="49" t="s">
        <v>67</v>
      </c>
      <c r="R23" s="50" t="s">
        <v>68</v>
      </c>
      <c r="S23" s="49" t="s">
        <v>60</v>
      </c>
      <c r="T23" s="73" t="str">
        <f>IF(_xlfn.XLOOKUP(I23,LEGEND!B:B,LEGEND!H:H)&lt;&gt;"-",HYPERLINK(_xlfn.XLOOKUP(I23,LEGEND!B:B,LEGEND!H:H),"link"),_xlfn.XLOOKUP(I23,LEGEND!B:B,LEGEND!H:H))</f>
        <v>link</v>
      </c>
      <c r="U23" s="73" t="str">
        <f>HYPERLINK(_xlfn.XLOOKUP(I23,LEGEND!B:B,LEGEND!I:I))</f>
        <v>https://milwaukee-media-images.s3.amazonaws.com/hi/M18_ONEPD2-502X--Hero_1.jpg</v>
      </c>
      <c r="V23" s="51" t="s">
        <v>1432</v>
      </c>
      <c r="W23" s="63" t="s">
        <v>71</v>
      </c>
      <c r="X23" s="64">
        <v>474</v>
      </c>
      <c r="Y23" s="64">
        <v>137</v>
      </c>
      <c r="Z23" s="64">
        <v>369</v>
      </c>
      <c r="AA23" s="84">
        <v>6.3819999999999997</v>
      </c>
      <c r="AB23" s="85">
        <v>1</v>
      </c>
      <c r="AC23" s="85">
        <v>1</v>
      </c>
    </row>
    <row r="24" spans="1:29" s="1" customFormat="1" ht="33.75">
      <c r="B24" s="6" t="s">
        <v>55</v>
      </c>
      <c r="C24" s="6" t="s">
        <v>1340</v>
      </c>
      <c r="D24" s="6" t="s">
        <v>57</v>
      </c>
      <c r="E24" s="49" t="s">
        <v>58</v>
      </c>
      <c r="F24" s="6" t="s">
        <v>1349</v>
      </c>
      <c r="G24" s="6" t="s">
        <v>60</v>
      </c>
      <c r="H24" s="6" t="s">
        <v>1382</v>
      </c>
      <c r="I24" s="60" t="s">
        <v>1383</v>
      </c>
      <c r="J24" s="49" t="s">
        <v>1384</v>
      </c>
      <c r="K24" s="6" t="s">
        <v>1385</v>
      </c>
      <c r="L24" s="29">
        <f>IF($J$6="с учетом НДС",VLOOKUP(I24,LEGEND!B:E,4,0)*(1-M24),VLOOKUP(I24,LEGEND!B:E,4,0)*(1-M24)/1.2)</f>
        <v>16200</v>
      </c>
      <c r="M24" s="57">
        <f>IF(AND(B24&lt;&gt;"1_Электроинструмент",B24&lt;&gt;"2_Садовая техника"),$J$5,IF($J$4&lt;=20%,$J$4,IFERROR(VLOOKUP(S24,LEGEND!$L$2:$M$5,2,FALSE),$J$4)))</f>
        <v>0</v>
      </c>
      <c r="N24" s="48" t="s">
        <v>1386</v>
      </c>
      <c r="O24" s="49" t="s">
        <v>60</v>
      </c>
      <c r="P24" s="49" t="s">
        <v>66</v>
      </c>
      <c r="Q24" s="49" t="s">
        <v>67</v>
      </c>
      <c r="R24" s="50" t="s">
        <v>68</v>
      </c>
      <c r="S24" s="49" t="s">
        <v>60</v>
      </c>
      <c r="T24" s="73" t="str">
        <f>IF(_xlfn.XLOOKUP(I24,LEGEND!B:B,LEGEND!H:H)&lt;&gt;"-",HYPERLINK(_xlfn.XLOOKUP(I24,LEGEND!B:B,LEGEND!H:H),"link"),_xlfn.XLOOKUP(I24,LEGEND!B:B,LEGEND!H:H))</f>
        <v>link</v>
      </c>
      <c r="U24" s="73" t="str">
        <f>HYPERLINK(_xlfn.XLOOKUP(I24,LEGEND!B:B,LEGEND!I:I))</f>
        <v>https://milwaukee-media-images.s3.amazonaws.com/hi/M18_CBLPD-0--Hero_1.jpg</v>
      </c>
      <c r="V24" s="51" t="s">
        <v>1388</v>
      </c>
      <c r="W24" s="63" t="s">
        <v>71</v>
      </c>
      <c r="X24" s="64">
        <v>194</v>
      </c>
      <c r="Y24" s="64">
        <v>87</v>
      </c>
      <c r="Z24" s="64">
        <v>239</v>
      </c>
      <c r="AA24" s="84">
        <v>1.3939999999999999</v>
      </c>
      <c r="AB24" s="85">
        <v>1</v>
      </c>
      <c r="AC24" s="85">
        <v>1</v>
      </c>
    </row>
    <row r="25" spans="1:29" ht="33.75">
      <c r="A25" s="1"/>
      <c r="B25" s="6" t="s">
        <v>55</v>
      </c>
      <c r="C25" s="6" t="s">
        <v>1340</v>
      </c>
      <c r="D25" s="6" t="s">
        <v>57</v>
      </c>
      <c r="E25" s="49" t="s">
        <v>58</v>
      </c>
      <c r="F25" s="6" t="s">
        <v>1349</v>
      </c>
      <c r="G25" s="6" t="s">
        <v>60</v>
      </c>
      <c r="H25" s="6" t="s">
        <v>1350</v>
      </c>
      <c r="I25" s="60" t="s">
        <v>1351</v>
      </c>
      <c r="J25" s="49" t="s">
        <v>1352</v>
      </c>
      <c r="K25" s="6" t="s">
        <v>1353</v>
      </c>
      <c r="L25" s="29">
        <f>IF($J$6="с учетом НДС",VLOOKUP(I25,LEGEND!B:E,4,0)*(1-M25),VLOOKUP(I25,LEGEND!B:E,4,0)*(1-M25)/1.2)</f>
        <v>24490</v>
      </c>
      <c r="M25" s="57">
        <f>IF(AND(B25&lt;&gt;"1_Электроинструмент",B25&lt;&gt;"2_Садовая техника"),$J$5,IF($J$4&lt;=20%,$J$4,IFERROR(VLOOKUP(S25,LEGEND!$L$2:$M$5,2,FALSE),$J$4)))</f>
        <v>0</v>
      </c>
      <c r="N25" s="48" t="s">
        <v>1354</v>
      </c>
      <c r="O25" s="49" t="s">
        <v>60</v>
      </c>
      <c r="P25" s="49" t="s">
        <v>66</v>
      </c>
      <c r="Q25" s="49" t="s">
        <v>67</v>
      </c>
      <c r="R25" s="50" t="s">
        <v>68</v>
      </c>
      <c r="S25" s="49" t="s">
        <v>60</v>
      </c>
      <c r="T25" s="73" t="str">
        <f>IF(_xlfn.XLOOKUP(I25,LEGEND!B:B,LEGEND!H:H)&lt;&gt;"-",HYPERLINK(_xlfn.XLOOKUP(I25,LEGEND!B:B,LEGEND!H:H),"link"),_xlfn.XLOOKUP(I25,LEGEND!B:B,LEGEND!H:H))</f>
        <v>link</v>
      </c>
      <c r="U25" s="73" t="str">
        <f>HYPERLINK(_xlfn.XLOOKUP(I25,LEGEND!B:B,LEGEND!I:I))</f>
        <v>https://milwaukee-media-images.s3.amazonaws.com/hi/M18_BLPD2-0X--Hero_1.jpg</v>
      </c>
      <c r="V25" s="51" t="s">
        <v>1356</v>
      </c>
      <c r="W25" s="63" t="s">
        <v>71</v>
      </c>
      <c r="X25" s="64">
        <v>474</v>
      </c>
      <c r="Y25" s="64">
        <v>137</v>
      </c>
      <c r="Z25" s="64">
        <v>369</v>
      </c>
      <c r="AA25" s="84">
        <v>4.62</v>
      </c>
      <c r="AB25" s="85">
        <v>1</v>
      </c>
      <c r="AC25" s="85">
        <v>1</v>
      </c>
    </row>
    <row r="26" spans="1:29" s="1" customFormat="1" ht="51">
      <c r="B26" s="6" t="s">
        <v>55</v>
      </c>
      <c r="C26" s="6" t="s">
        <v>1340</v>
      </c>
      <c r="D26" s="6" t="s">
        <v>57</v>
      </c>
      <c r="E26" s="49" t="s">
        <v>58</v>
      </c>
      <c r="F26" s="6" t="s">
        <v>1349</v>
      </c>
      <c r="G26" s="6" t="s">
        <v>60</v>
      </c>
      <c r="H26" s="6" t="s">
        <v>1400</v>
      </c>
      <c r="I26" s="60" t="s">
        <v>1401</v>
      </c>
      <c r="J26" s="49" t="s">
        <v>1402</v>
      </c>
      <c r="K26" s="6" t="s">
        <v>1403</v>
      </c>
      <c r="L26" s="29">
        <f>IF($J$6="с учетом НДС",VLOOKUP(I26,LEGEND!B:E,4,0)*(1-M26),VLOOKUP(I26,LEGEND!B:E,4,0)*(1-M26)/1.2)</f>
        <v>29990</v>
      </c>
      <c r="M26" s="57">
        <f>IF(AND(B26&lt;&gt;"1_Электроинструмент",B26&lt;&gt;"2_Садовая техника"),$J$5,IF($J$4&lt;=20%,$J$4,IFERROR(VLOOKUP(S26,LEGEND!$L$2:$M$5,2,FALSE),$J$4)))</f>
        <v>0</v>
      </c>
      <c r="N26" s="48" t="s">
        <v>60</v>
      </c>
      <c r="O26" s="49" t="s">
        <v>60</v>
      </c>
      <c r="P26" s="49" t="s">
        <v>66</v>
      </c>
      <c r="Q26" s="49" t="s">
        <v>67</v>
      </c>
      <c r="R26" s="50" t="s">
        <v>68</v>
      </c>
      <c r="S26" s="49" t="s">
        <v>1404</v>
      </c>
      <c r="T26" s="73" t="str">
        <f>IF(_xlfn.XLOOKUP(I26,LEGEND!B:B,LEGEND!H:H)&lt;&gt;"-",HYPERLINK(_xlfn.XLOOKUP(I26,LEGEND!B:B,LEGEND!H:H),"link"),_xlfn.XLOOKUP(I26,LEGEND!B:B,LEGEND!H:H))</f>
        <v>link</v>
      </c>
      <c r="U26" s="73" t="str">
        <f>HYPERLINK(_xlfn.XLOOKUP(I26,LEGEND!B:B,LEGEND!I:I))</f>
        <v>https://milwaukee-media-images.s3.amazonaws.com/hi/M18_CBLPD-422C--Hero_1.jpg</v>
      </c>
      <c r="V26" s="51" t="s">
        <v>1405</v>
      </c>
      <c r="W26" s="63" t="s">
        <v>71</v>
      </c>
      <c r="X26" s="64">
        <v>376</v>
      </c>
      <c r="Y26" s="64">
        <v>133</v>
      </c>
      <c r="Z26" s="64">
        <v>325</v>
      </c>
      <c r="AA26" s="84">
        <v>4.7759999999999998</v>
      </c>
      <c r="AB26" s="85">
        <v>1</v>
      </c>
      <c r="AC26" s="85">
        <v>1</v>
      </c>
    </row>
    <row r="27" spans="1:29" s="1" customFormat="1" ht="33.75">
      <c r="B27" s="6" t="s">
        <v>55</v>
      </c>
      <c r="C27" s="6" t="s">
        <v>1340</v>
      </c>
      <c r="D27" s="6" t="s">
        <v>57</v>
      </c>
      <c r="E27" s="49" t="s">
        <v>58</v>
      </c>
      <c r="F27" s="6" t="s">
        <v>1349</v>
      </c>
      <c r="G27" s="6" t="s">
        <v>60</v>
      </c>
      <c r="H27" s="6" t="s">
        <v>1389</v>
      </c>
      <c r="I27" s="60" t="s">
        <v>1390</v>
      </c>
      <c r="J27" s="49" t="s">
        <v>1391</v>
      </c>
      <c r="K27" s="6" t="s">
        <v>1392</v>
      </c>
      <c r="L27" s="29">
        <f>IF($J$6="с учетом НДС",VLOOKUP(I27,LEGEND!B:E,4,0)*(1-M27),VLOOKUP(I27,LEGEND!B:E,4,0)*(1-M27)/1.2)</f>
        <v>37990</v>
      </c>
      <c r="M27" s="57">
        <f>IF(AND(B27&lt;&gt;"1_Электроинструмент",B27&lt;&gt;"2_Садовая техника"),$J$5,IF($J$4&lt;=20%,$J$4,IFERROR(VLOOKUP(S27,LEGEND!$L$2:$M$5,2,FALSE),$J$4)))</f>
        <v>0</v>
      </c>
      <c r="N27" s="48" t="s">
        <v>1393</v>
      </c>
      <c r="O27" s="49" t="s">
        <v>60</v>
      </c>
      <c r="P27" s="49" t="s">
        <v>66</v>
      </c>
      <c r="Q27" s="49" t="s">
        <v>67</v>
      </c>
      <c r="R27" s="50" t="s">
        <v>68</v>
      </c>
      <c r="S27" s="49" t="s">
        <v>60</v>
      </c>
      <c r="T27" s="73" t="str">
        <f>IF(_xlfn.XLOOKUP(I27,LEGEND!B:B,LEGEND!H:H)&lt;&gt;"-",HYPERLINK(_xlfn.XLOOKUP(I27,LEGEND!B:B,LEGEND!H:H),"link"),_xlfn.XLOOKUP(I27,LEGEND!B:B,LEGEND!H:H))</f>
        <v>link</v>
      </c>
      <c r="U27" s="73" t="str">
        <f>HYPERLINK(_xlfn.XLOOKUP(I27,LEGEND!B:B,LEGEND!I:I))</f>
        <v>https://milwaukee-media-images.s3.amazonaws.com/hi/M18_CBLPD-202C--Hero_1.jpg</v>
      </c>
      <c r="V27" s="51" t="s">
        <v>1394</v>
      </c>
      <c r="W27" s="63" t="s">
        <v>71</v>
      </c>
      <c r="X27" s="64">
        <v>375</v>
      </c>
      <c r="Y27" s="64">
        <v>133</v>
      </c>
      <c r="Z27" s="64">
        <v>325</v>
      </c>
      <c r="AA27" s="84">
        <v>4.46</v>
      </c>
      <c r="AB27" s="85">
        <v>1</v>
      </c>
      <c r="AC27" s="85">
        <v>1</v>
      </c>
    </row>
    <row r="28" spans="1:29" s="1" customFormat="1" ht="33.75">
      <c r="B28" s="6" t="s">
        <v>55</v>
      </c>
      <c r="C28" s="6" t="s">
        <v>1340</v>
      </c>
      <c r="D28" s="6" t="s">
        <v>57</v>
      </c>
      <c r="E28" s="49" t="s">
        <v>58</v>
      </c>
      <c r="F28" s="6" t="s">
        <v>1349</v>
      </c>
      <c r="G28" s="6" t="s">
        <v>60</v>
      </c>
      <c r="H28" s="6" t="s">
        <v>1395</v>
      </c>
      <c r="I28" s="60" t="s">
        <v>1396</v>
      </c>
      <c r="J28" s="49" t="s">
        <v>1397</v>
      </c>
      <c r="K28" s="6" t="s">
        <v>1398</v>
      </c>
      <c r="L28" s="29">
        <f>IF($J$6="с учетом НДС",VLOOKUP(I28,LEGEND!B:E,4,0)*(1-M28),VLOOKUP(I28,LEGEND!B:E,4,0)*(1-M28)/1.2)</f>
        <v>45990</v>
      </c>
      <c r="M28" s="57">
        <f>IF(AND(B28&lt;&gt;"1_Электроинструмент",B28&lt;&gt;"2_Садовая техника"),$J$5,IF($J$4&lt;=20%,$J$4,IFERROR(VLOOKUP(S28,LEGEND!$L$2:$M$5,2,FALSE),$J$4)))</f>
        <v>0</v>
      </c>
      <c r="N28" s="48" t="s">
        <v>1393</v>
      </c>
      <c r="O28" s="49" t="s">
        <v>60</v>
      </c>
      <c r="P28" s="49" t="s">
        <v>66</v>
      </c>
      <c r="Q28" s="49" t="s">
        <v>67</v>
      </c>
      <c r="R28" s="50" t="s">
        <v>68</v>
      </c>
      <c r="S28" s="49" t="s">
        <v>60</v>
      </c>
      <c r="T28" s="73" t="str">
        <f>IF(_xlfn.XLOOKUP(I28,LEGEND!B:B,LEGEND!H:H)&lt;&gt;"-",HYPERLINK(_xlfn.XLOOKUP(I28,LEGEND!B:B,LEGEND!H:H),"link"),_xlfn.XLOOKUP(I28,LEGEND!B:B,LEGEND!H:H))</f>
        <v>link</v>
      </c>
      <c r="U28" s="73" t="str">
        <f>HYPERLINK(_xlfn.XLOOKUP(I28,LEGEND!B:B,LEGEND!I:I))</f>
        <v>https://milwaukee-media-images.s3.amazonaws.com/hi/M18_CBLPD-402C--Hero_1.jpg</v>
      </c>
      <c r="V28" s="51" t="s">
        <v>1399</v>
      </c>
      <c r="W28" s="63" t="s">
        <v>71</v>
      </c>
      <c r="X28" s="64">
        <v>376</v>
      </c>
      <c r="Y28" s="64">
        <v>133</v>
      </c>
      <c r="Z28" s="64">
        <v>325</v>
      </c>
      <c r="AA28" s="84">
        <v>5.0880000000000001</v>
      </c>
      <c r="AB28" s="85">
        <v>1</v>
      </c>
      <c r="AC28" s="85">
        <v>1</v>
      </c>
    </row>
    <row r="29" spans="1:29" s="1" customFormat="1" ht="33.75">
      <c r="B29" s="6" t="s">
        <v>55</v>
      </c>
      <c r="C29" s="6" t="s">
        <v>1340</v>
      </c>
      <c r="D29" s="6" t="s">
        <v>57</v>
      </c>
      <c r="E29" s="49" t="s">
        <v>58</v>
      </c>
      <c r="F29" s="6" t="s">
        <v>1349</v>
      </c>
      <c r="G29" s="6" t="s">
        <v>60</v>
      </c>
      <c r="H29" s="6" t="s">
        <v>1357</v>
      </c>
      <c r="I29" s="60" t="s">
        <v>1358</v>
      </c>
      <c r="J29" s="49" t="s">
        <v>1359</v>
      </c>
      <c r="K29" s="6" t="s">
        <v>1360</v>
      </c>
      <c r="L29" s="29">
        <f>IF($J$6="с учетом НДС",VLOOKUP(I29,LEGEND!B:E,4,0)*(1-M29),VLOOKUP(I29,LEGEND!B:E,4,0)*(1-M29)/1.2)</f>
        <v>57490</v>
      </c>
      <c r="M29" s="57">
        <f>IF(AND(B29&lt;&gt;"1_Электроинструмент",B29&lt;&gt;"2_Садовая техника"),$J$5,IF($J$4&lt;=20%,$J$4,IFERROR(VLOOKUP(S29,LEGEND!$L$2:$M$5,2,FALSE),$J$4)))</f>
        <v>0</v>
      </c>
      <c r="N29" s="48" t="s">
        <v>1361</v>
      </c>
      <c r="O29" s="49" t="s">
        <v>60</v>
      </c>
      <c r="P29" s="49" t="s">
        <v>66</v>
      </c>
      <c r="Q29" s="49" t="s">
        <v>67</v>
      </c>
      <c r="R29" s="50" t="s">
        <v>68</v>
      </c>
      <c r="S29" s="49" t="s">
        <v>60</v>
      </c>
      <c r="T29" s="73" t="str">
        <f>IF(_xlfn.XLOOKUP(I29,LEGEND!B:B,LEGEND!H:H)&lt;&gt;"-",HYPERLINK(_xlfn.XLOOKUP(I29,LEGEND!B:B,LEGEND!H:H),"link"),_xlfn.XLOOKUP(I29,LEGEND!B:B,LEGEND!H:H))</f>
        <v>link</v>
      </c>
      <c r="U29" s="73" t="str">
        <f>HYPERLINK(_xlfn.XLOOKUP(I29,LEGEND!B:B,LEGEND!I:I))</f>
        <v>https://milwaukee-media-images.s3.amazonaws.com/hi/M18_BLPD2-502X--Hero_1.jpg</v>
      </c>
      <c r="V29" s="51" t="s">
        <v>1362</v>
      </c>
      <c r="W29" s="63" t="s">
        <v>71</v>
      </c>
      <c r="X29" s="64">
        <v>474</v>
      </c>
      <c r="Y29" s="64">
        <v>137</v>
      </c>
      <c r="Z29" s="64">
        <v>370</v>
      </c>
      <c r="AA29" s="84">
        <v>6.6980000000000004</v>
      </c>
      <c r="AB29" s="85">
        <v>1</v>
      </c>
      <c r="AC29" s="85">
        <v>1</v>
      </c>
    </row>
    <row r="30" spans="1:29" s="1" customFormat="1" ht="25.5">
      <c r="B30" s="6" t="s">
        <v>55</v>
      </c>
      <c r="C30" s="6" t="s">
        <v>1340</v>
      </c>
      <c r="D30" s="6" t="s">
        <v>57</v>
      </c>
      <c r="E30" s="49" t="s">
        <v>58</v>
      </c>
      <c r="F30" s="6" t="s">
        <v>1341</v>
      </c>
      <c r="G30" s="6" t="s">
        <v>60</v>
      </c>
      <c r="H30" s="6" t="s">
        <v>1363</v>
      </c>
      <c r="I30" s="60" t="s">
        <v>1364</v>
      </c>
      <c r="J30" s="49" t="s">
        <v>1365</v>
      </c>
      <c r="K30" s="6" t="s">
        <v>1366</v>
      </c>
      <c r="L30" s="29">
        <f>IF($J$6="с учетом НДС",VLOOKUP(I30,LEGEND!B:E,4,0)*(1-M30),VLOOKUP(I30,LEGEND!B:E,4,0)*(1-M30)/1.2)</f>
        <v>14490</v>
      </c>
      <c r="M30" s="57">
        <f>IF(AND(B30&lt;&gt;"1_Электроинструмент",B30&lt;&gt;"2_Садовая техника"),$J$5,IF($J$4&lt;=20%,$J$4,IFERROR(VLOOKUP(S30,LEGEND!$L$2:$M$5,2,FALSE),$J$4)))</f>
        <v>0</v>
      </c>
      <c r="N30" s="48" t="s">
        <v>1367</v>
      </c>
      <c r="O30" s="49" t="s">
        <v>60</v>
      </c>
      <c r="P30" s="49" t="s">
        <v>66</v>
      </c>
      <c r="Q30" s="49" t="s">
        <v>67</v>
      </c>
      <c r="R30" s="50" t="s">
        <v>68</v>
      </c>
      <c r="S30" s="49" t="s">
        <v>60</v>
      </c>
      <c r="T30" s="73" t="str">
        <f>IF(_xlfn.XLOOKUP(I30,LEGEND!B:B,LEGEND!H:H)&lt;&gt;"-",HYPERLINK(_xlfn.XLOOKUP(I30,LEGEND!B:B,LEGEND!H:H),"link"),_xlfn.XLOOKUP(I30,LEGEND!B:B,LEGEND!H:H))</f>
        <v>link</v>
      </c>
      <c r="U30" s="73" t="str">
        <f>HYPERLINK(_xlfn.XLOOKUP(I30,LEGEND!B:B,LEGEND!I:I))</f>
        <v>https://milwaukee-media-images.s3.amazonaws.com/hi/M18_BPD-0--Hero_1.jpg</v>
      </c>
      <c r="V30" s="51" t="s">
        <v>1369</v>
      </c>
      <c r="W30" s="63" t="s">
        <v>71</v>
      </c>
      <c r="X30" s="64">
        <v>219</v>
      </c>
      <c r="Y30" s="64">
        <v>81</v>
      </c>
      <c r="Z30" s="64">
        <v>208</v>
      </c>
      <c r="AA30" s="84">
        <v>1.67</v>
      </c>
      <c r="AB30" s="85">
        <v>1</v>
      </c>
      <c r="AC30" s="85">
        <v>1</v>
      </c>
    </row>
    <row r="31" spans="1:29" s="1" customFormat="1" ht="22.5">
      <c r="B31" s="6" t="s">
        <v>55</v>
      </c>
      <c r="C31" s="6" t="s">
        <v>1340</v>
      </c>
      <c r="D31" s="6" t="s">
        <v>57</v>
      </c>
      <c r="E31" s="49" t="s">
        <v>58</v>
      </c>
      <c r="F31" s="6" t="s">
        <v>1341</v>
      </c>
      <c r="G31" s="6" t="s">
        <v>60</v>
      </c>
      <c r="H31" s="6" t="s">
        <v>1342</v>
      </c>
      <c r="I31" s="60" t="s">
        <v>1343</v>
      </c>
      <c r="J31" s="49" t="s">
        <v>1344</v>
      </c>
      <c r="K31" s="6" t="s">
        <v>1345</v>
      </c>
      <c r="L31" s="29">
        <f>IF($J$6="с учетом НДС",VLOOKUP(I31,LEGEND!B:E,4,0)*(1-M31),VLOOKUP(I31,LEGEND!B:E,4,0)*(1-M31)/1.2)</f>
        <v>24990</v>
      </c>
      <c r="M31" s="57">
        <f>IF(AND(B31&lt;&gt;"1_Электроинструмент",B31&lt;&gt;"2_Садовая техника"),$J$5,IF($J$4&lt;=20%,$J$4,IFERROR(VLOOKUP(S31,LEGEND!$L$2:$M$5,2,FALSE),$J$4)))</f>
        <v>0</v>
      </c>
      <c r="N31" s="48" t="s">
        <v>1346</v>
      </c>
      <c r="O31" s="49" t="s">
        <v>60</v>
      </c>
      <c r="P31" s="49" t="s">
        <v>66</v>
      </c>
      <c r="Q31" s="49" t="s">
        <v>473</v>
      </c>
      <c r="R31" s="50" t="s">
        <v>68</v>
      </c>
      <c r="S31" s="49" t="s">
        <v>60</v>
      </c>
      <c r="T31" s="73" t="str">
        <f>IF(_xlfn.XLOOKUP(I31,LEGEND!B:B,LEGEND!H:H)&lt;&gt;"-",HYPERLINK(_xlfn.XLOOKUP(I31,LEGEND!B:B,LEGEND!H:H),"link"),_xlfn.XLOOKUP(I31,LEGEND!B:B,LEGEND!H:H))</f>
        <v>link</v>
      </c>
      <c r="U31" s="73" t="str">
        <f>HYPERLINK(_xlfn.XLOOKUP(I31,LEGEND!B:B,LEGEND!I:I))</f>
        <v>https://milwaukee-media-images.s3.amazonaws.com/hi/HD18_PD-0--Hero_1.jpg</v>
      </c>
      <c r="V31" s="51" t="s">
        <v>1348</v>
      </c>
      <c r="W31" s="63" t="s">
        <v>71</v>
      </c>
      <c r="X31" s="64">
        <v>439</v>
      </c>
      <c r="Y31" s="64">
        <v>135</v>
      </c>
      <c r="Z31" s="64">
        <v>344</v>
      </c>
      <c r="AA31" s="84">
        <v>4.2960000000000003</v>
      </c>
      <c r="AB31" s="85">
        <v>1</v>
      </c>
      <c r="AC31" s="85">
        <v>1</v>
      </c>
    </row>
    <row r="32" spans="1:29" s="1" customFormat="1" ht="25.5">
      <c r="B32" s="6" t="s">
        <v>55</v>
      </c>
      <c r="C32" s="6" t="s">
        <v>1340</v>
      </c>
      <c r="D32" s="6" t="s">
        <v>57</v>
      </c>
      <c r="E32" s="49" t="s">
        <v>58</v>
      </c>
      <c r="F32" s="6" t="s">
        <v>1341</v>
      </c>
      <c r="G32" s="6" t="s">
        <v>60</v>
      </c>
      <c r="H32" s="6" t="s">
        <v>1370</v>
      </c>
      <c r="I32" s="60" t="s">
        <v>1371</v>
      </c>
      <c r="J32" s="49" t="s">
        <v>1372</v>
      </c>
      <c r="K32" s="6" t="s">
        <v>1373</v>
      </c>
      <c r="L32" s="29">
        <f>IF($J$6="с учетом НДС",VLOOKUP(I32,LEGEND!B:E,4,0)*(1-M32),VLOOKUP(I32,LEGEND!B:E,4,0)*(1-M32)/1.2)</f>
        <v>35990</v>
      </c>
      <c r="M32" s="57">
        <f>IF(AND(B32&lt;&gt;"1_Электроинструмент",B32&lt;&gt;"2_Садовая техника"),$J$5,IF($J$4&lt;=20%,$J$4,IFERROR(VLOOKUP(S32,LEGEND!$L$2:$M$5,2,FALSE),$J$4)))</f>
        <v>0</v>
      </c>
      <c r="N32" s="48" t="s">
        <v>1374</v>
      </c>
      <c r="O32" s="49" t="s">
        <v>60</v>
      </c>
      <c r="P32" s="49" t="s">
        <v>66</v>
      </c>
      <c r="Q32" s="49" t="s">
        <v>67</v>
      </c>
      <c r="R32" s="50" t="s">
        <v>68</v>
      </c>
      <c r="S32" s="49" t="s">
        <v>60</v>
      </c>
      <c r="T32" s="73" t="str">
        <f>IF(_xlfn.XLOOKUP(I32,LEGEND!B:B,LEGEND!H:H)&lt;&gt;"-",HYPERLINK(_xlfn.XLOOKUP(I32,LEGEND!B:B,LEGEND!H:H),"link"),_xlfn.XLOOKUP(I32,LEGEND!B:B,LEGEND!H:H))</f>
        <v>link</v>
      </c>
      <c r="U32" s="73" t="str">
        <f>HYPERLINK(_xlfn.XLOOKUP(I32,LEGEND!B:B,LEGEND!I:I))</f>
        <v>https://milwaukee-media-images.s3.amazonaws.com/hi/M18_BPD-202C--Hero_1.jpg</v>
      </c>
      <c r="V32" s="51" t="s">
        <v>1375</v>
      </c>
      <c r="W32" s="63" t="s">
        <v>71</v>
      </c>
      <c r="X32" s="64">
        <v>375</v>
      </c>
      <c r="Y32" s="64">
        <v>120</v>
      </c>
      <c r="Z32" s="64">
        <v>315</v>
      </c>
      <c r="AA32" s="84">
        <v>4.5830000000000002</v>
      </c>
      <c r="AB32" s="85">
        <v>1</v>
      </c>
      <c r="AC32" s="85">
        <v>1</v>
      </c>
    </row>
    <row r="33" spans="1:29" ht="25.5">
      <c r="A33" s="1"/>
      <c r="B33" s="6" t="s">
        <v>55</v>
      </c>
      <c r="C33" s="6" t="s">
        <v>1340</v>
      </c>
      <c r="D33" s="6" t="s">
        <v>57</v>
      </c>
      <c r="E33" s="49" t="s">
        <v>58</v>
      </c>
      <c r="F33" s="6" t="s">
        <v>1341</v>
      </c>
      <c r="G33" s="6" t="s">
        <v>60</v>
      </c>
      <c r="H33" s="6" t="s">
        <v>1376</v>
      </c>
      <c r="I33" s="60" t="s">
        <v>1377</v>
      </c>
      <c r="J33" s="49" t="s">
        <v>1378</v>
      </c>
      <c r="K33" s="6" t="s">
        <v>1379</v>
      </c>
      <c r="L33" s="29">
        <f>IF($J$6="с учетом НДС",VLOOKUP(I33,LEGEND!B:E,4,0)*(1-M33),VLOOKUP(I33,LEGEND!B:E,4,0)*(1-M33)/1.2)</f>
        <v>44490</v>
      </c>
      <c r="M33" s="57">
        <f>IF(AND(B33&lt;&gt;"1_Электроинструмент",B33&lt;&gt;"2_Садовая техника"),$J$5,IF($J$4&lt;=20%,$J$4,IFERROR(VLOOKUP(S33,LEGEND!$L$2:$M$5,2,FALSE),$J$4)))</f>
        <v>0</v>
      </c>
      <c r="N33" s="48" t="s">
        <v>1380</v>
      </c>
      <c r="O33" s="49" t="s">
        <v>60</v>
      </c>
      <c r="P33" s="49" t="s">
        <v>66</v>
      </c>
      <c r="Q33" s="49" t="s">
        <v>67</v>
      </c>
      <c r="R33" s="50" t="s">
        <v>68</v>
      </c>
      <c r="S33" s="49" t="s">
        <v>60</v>
      </c>
      <c r="T33" s="73" t="str">
        <f>IF(_xlfn.XLOOKUP(I33,LEGEND!B:B,LEGEND!H:H)&lt;&gt;"-",HYPERLINK(_xlfn.XLOOKUP(I33,LEGEND!B:B,LEGEND!H:H),"link"),_xlfn.XLOOKUP(I33,LEGEND!B:B,LEGEND!H:H))</f>
        <v>link</v>
      </c>
      <c r="U33" s="73" t="str">
        <f>HYPERLINK(_xlfn.XLOOKUP(I33,LEGEND!B:B,LEGEND!I:I))</f>
        <v>https://milwaukee-media-images.s3.amazonaws.com/hi/M18_BPD-402C--Hero_1.jpg</v>
      </c>
      <c r="V33" s="51" t="s">
        <v>1381</v>
      </c>
      <c r="W33" s="63" t="s">
        <v>71</v>
      </c>
      <c r="X33" s="64">
        <v>375</v>
      </c>
      <c r="Y33" s="64">
        <v>120</v>
      </c>
      <c r="Z33" s="64">
        <v>315</v>
      </c>
      <c r="AA33" s="84">
        <v>5.141</v>
      </c>
      <c r="AB33" s="85">
        <v>1</v>
      </c>
      <c r="AC33" s="85">
        <v>1</v>
      </c>
    </row>
    <row r="34" spans="1:29" ht="25.5">
      <c r="A34" s="1"/>
      <c r="B34" s="6" t="s">
        <v>55</v>
      </c>
      <c r="C34" s="6" t="s">
        <v>7490</v>
      </c>
      <c r="D34" s="6" t="s">
        <v>57</v>
      </c>
      <c r="E34" s="49" t="s">
        <v>58</v>
      </c>
      <c r="F34" s="6" t="s">
        <v>1318</v>
      </c>
      <c r="G34" s="6" t="s">
        <v>60</v>
      </c>
      <c r="H34" s="6" t="s">
        <v>7512</v>
      </c>
      <c r="I34" s="60" t="s">
        <v>7513</v>
      </c>
      <c r="J34" s="49" t="s">
        <v>7514</v>
      </c>
      <c r="K34" s="6" t="s">
        <v>7515</v>
      </c>
      <c r="L34" s="29">
        <f>IF($J$6="с учетом НДС",VLOOKUP(I34,LEGEND!B:E,4,0)*(1-M34),VLOOKUP(I34,LEGEND!B:E,4,0)*(1-M34)/1.2)</f>
        <v>16990</v>
      </c>
      <c r="M34" s="57">
        <f>IF(AND(B34&lt;&gt;"1_Электроинструмент",B34&lt;&gt;"2_Садовая техника"),$J$5,IF($J$4&lt;=20%,$J$4,IFERROR(VLOOKUP(S34,LEGEND!$L$2:$M$5,2,FALSE),$J$4)))</f>
        <v>0</v>
      </c>
      <c r="N34" s="48" t="s">
        <v>7516</v>
      </c>
      <c r="O34" s="49" t="s">
        <v>60</v>
      </c>
      <c r="P34" s="49" t="s">
        <v>66</v>
      </c>
      <c r="Q34" s="49" t="s">
        <v>67</v>
      </c>
      <c r="R34" s="50" t="s">
        <v>68</v>
      </c>
      <c r="S34" s="49" t="s">
        <v>60</v>
      </c>
      <c r="T34" s="73" t="str">
        <f>IF(_xlfn.XLOOKUP(I34,LEGEND!B:B,LEGEND!H:H)&lt;&gt;"-",HYPERLINK(_xlfn.XLOOKUP(I34,LEGEND!B:B,LEGEND!H:H),"link"),_xlfn.XLOOKUP(I34,LEGEND!B:B,LEGEND!H:H))</f>
        <v>link</v>
      </c>
      <c r="U34" s="73" t="str">
        <f>HYPERLINK(_xlfn.XLOOKUP(I34,LEGEND!B:B,LEGEND!I:I))</f>
        <v>https://milwaukee-media-images.s3.amazonaws.com/hi/PD-705--Hero_1.jpg</v>
      </c>
      <c r="V34" s="51" t="s">
        <v>7518</v>
      </c>
      <c r="W34" s="63" t="s">
        <v>71</v>
      </c>
      <c r="X34" s="64">
        <v>319</v>
      </c>
      <c r="Y34" s="64">
        <v>89</v>
      </c>
      <c r="Z34" s="64">
        <v>264</v>
      </c>
      <c r="AA34" s="84">
        <v>2.61</v>
      </c>
      <c r="AB34" s="85">
        <v>1</v>
      </c>
      <c r="AC34" s="85">
        <v>1</v>
      </c>
    </row>
    <row r="35" spans="1:29" s="1" customFormat="1" ht="25.5">
      <c r="B35" s="6" t="s">
        <v>55</v>
      </c>
      <c r="C35" s="6" t="s">
        <v>7490</v>
      </c>
      <c r="D35" s="6" t="s">
        <v>57</v>
      </c>
      <c r="E35" s="49" t="s">
        <v>58</v>
      </c>
      <c r="F35" s="6" t="s">
        <v>1318</v>
      </c>
      <c r="G35" s="6" t="s">
        <v>60</v>
      </c>
      <c r="H35" s="6" t="s">
        <v>7519</v>
      </c>
      <c r="I35" s="60" t="s">
        <v>7520</v>
      </c>
      <c r="J35" s="49" t="s">
        <v>7521</v>
      </c>
      <c r="K35" s="6" t="s">
        <v>7522</v>
      </c>
      <c r="L35" s="29">
        <f>IF($J$6="с учетом НДС",VLOOKUP(I35,LEGEND!B:E,4,0)*(1-M35),VLOOKUP(I35,LEGEND!B:E,4,0)*(1-M35)/1.2)</f>
        <v>21990</v>
      </c>
      <c r="M35" s="57">
        <f>IF(AND(B35&lt;&gt;"1_Электроинструмент",B35&lt;&gt;"2_Садовая техника"),$J$5,IF($J$4&lt;=20%,$J$4,IFERROR(VLOOKUP(S35,LEGEND!$L$2:$M$5,2,FALSE),$J$4)))</f>
        <v>0</v>
      </c>
      <c r="N35" s="48" t="s">
        <v>7523</v>
      </c>
      <c r="O35" s="49" t="s">
        <v>60</v>
      </c>
      <c r="P35" s="49" t="s">
        <v>66</v>
      </c>
      <c r="Q35" s="49" t="s">
        <v>67</v>
      </c>
      <c r="R35" s="50" t="s">
        <v>68</v>
      </c>
      <c r="S35" s="49" t="s">
        <v>60</v>
      </c>
      <c r="T35" s="73" t="str">
        <f>IF(_xlfn.XLOOKUP(I35,LEGEND!B:B,LEGEND!H:H)&lt;&gt;"-",HYPERLINK(_xlfn.XLOOKUP(I35,LEGEND!B:B,LEGEND!H:H),"link"),_xlfn.XLOOKUP(I35,LEGEND!B:B,LEGEND!H:H))</f>
        <v>link</v>
      </c>
      <c r="U35" s="73" t="str">
        <f>HYPERLINK(_xlfn.XLOOKUP(I35,LEGEND!B:B,LEGEND!I:I))</f>
        <v>https://milwaukee-media-images.s3.amazonaws.com/hi/PDE_13_RX--Hero_1.jpg</v>
      </c>
      <c r="V35" s="51" t="s">
        <v>7525</v>
      </c>
      <c r="W35" s="63" t="s">
        <v>2772</v>
      </c>
      <c r="X35" s="64">
        <v>417</v>
      </c>
      <c r="Y35" s="64">
        <v>121</v>
      </c>
      <c r="Z35" s="64">
        <v>327</v>
      </c>
      <c r="AA35" s="84">
        <v>3.5510000000000002</v>
      </c>
      <c r="AB35" s="85">
        <v>1</v>
      </c>
      <c r="AC35" s="85">
        <v>1</v>
      </c>
    </row>
    <row r="36" spans="1:29" s="1" customFormat="1" ht="22.5">
      <c r="B36" s="6" t="s">
        <v>55</v>
      </c>
      <c r="C36" s="6" t="s">
        <v>7490</v>
      </c>
      <c r="D36" s="6" t="s">
        <v>57</v>
      </c>
      <c r="E36" s="49" t="s">
        <v>58</v>
      </c>
      <c r="F36" s="6" t="s">
        <v>1318</v>
      </c>
      <c r="G36" s="6" t="s">
        <v>60</v>
      </c>
      <c r="H36" s="6" t="s">
        <v>7526</v>
      </c>
      <c r="I36" s="60" t="s">
        <v>7527</v>
      </c>
      <c r="J36" s="49" t="s">
        <v>7528</v>
      </c>
      <c r="K36" s="6" t="s">
        <v>7529</v>
      </c>
      <c r="L36" s="29">
        <f>IF($J$6="с учетом НДС",VLOOKUP(I36,LEGEND!B:E,4,0)*(1-M36),VLOOKUP(I36,LEGEND!B:E,4,0)*(1-M36)/1.2)</f>
        <v>23990</v>
      </c>
      <c r="M36" s="57">
        <f>IF(AND(B36&lt;&gt;"1_Электроинструмент",B36&lt;&gt;"2_Садовая техника"),$J$5,IF($J$4&lt;=20%,$J$4,IFERROR(VLOOKUP(S36,LEGEND!$L$2:$M$5,2,FALSE),$J$4)))</f>
        <v>0</v>
      </c>
      <c r="N36" s="48" t="s">
        <v>7530</v>
      </c>
      <c r="O36" s="49" t="s">
        <v>60</v>
      </c>
      <c r="P36" s="49" t="s">
        <v>66</v>
      </c>
      <c r="Q36" s="49" t="s">
        <v>473</v>
      </c>
      <c r="R36" s="50" t="s">
        <v>68</v>
      </c>
      <c r="S36" s="49" t="s">
        <v>60</v>
      </c>
      <c r="T36" s="73" t="str">
        <f>IF(_xlfn.XLOOKUP(I36,LEGEND!B:B,LEGEND!H:H)&lt;&gt;"-",HYPERLINK(_xlfn.XLOOKUP(I36,LEGEND!B:B,LEGEND!H:H),"link"),_xlfn.XLOOKUP(I36,LEGEND!B:B,LEGEND!H:H))</f>
        <v>link</v>
      </c>
      <c r="U36" s="73" t="str">
        <f>HYPERLINK(_xlfn.XLOOKUP(I36,LEGEND!B:B,LEGEND!I:I))</f>
        <v>https://milwaukee-media-images.s3.amazonaws.com/hi/PDE_16_RP--Hero_1.jpg</v>
      </c>
      <c r="V36" s="51" t="s">
        <v>7532</v>
      </c>
      <c r="W36" s="63" t="s">
        <v>2772</v>
      </c>
      <c r="X36" s="64">
        <v>432</v>
      </c>
      <c r="Y36" s="64">
        <v>327</v>
      </c>
      <c r="Z36" s="64">
        <v>123</v>
      </c>
      <c r="AA36" s="84">
        <v>4</v>
      </c>
      <c r="AB36" s="85">
        <v>1</v>
      </c>
      <c r="AC36" s="85">
        <v>1</v>
      </c>
    </row>
    <row r="37" spans="1:29" s="1" customFormat="1" ht="25.5">
      <c r="B37" s="6" t="s">
        <v>55</v>
      </c>
      <c r="C37" s="6" t="s">
        <v>7490</v>
      </c>
      <c r="D37" s="6" t="s">
        <v>57</v>
      </c>
      <c r="E37" s="49" t="s">
        <v>58</v>
      </c>
      <c r="F37" s="6" t="s">
        <v>1318</v>
      </c>
      <c r="G37" s="6" t="s">
        <v>60</v>
      </c>
      <c r="H37" s="6" t="s">
        <v>7491</v>
      </c>
      <c r="I37" s="60" t="s">
        <v>7492</v>
      </c>
      <c r="J37" s="49" t="s">
        <v>7493</v>
      </c>
      <c r="K37" s="6" t="s">
        <v>7494</v>
      </c>
      <c r="L37" s="29">
        <f>IF($J$6="с учетом НДС",VLOOKUP(I37,LEGEND!B:E,4,0)*(1-M37),VLOOKUP(I37,LEGEND!B:E,4,0)*(1-M37)/1.2)</f>
        <v>25600</v>
      </c>
      <c r="M37" s="57">
        <f>IF(AND(B37&lt;&gt;"1_Электроинструмент",B37&lt;&gt;"2_Садовая техника"),$J$5,IF($J$4&lt;=20%,$J$4,IFERROR(VLOOKUP(S37,LEGEND!$L$2:$M$5,2,FALSE),$J$4)))</f>
        <v>0</v>
      </c>
      <c r="N37" s="48" t="s">
        <v>7495</v>
      </c>
      <c r="O37" s="49" t="s">
        <v>60</v>
      </c>
      <c r="P37" s="49" t="s">
        <v>66</v>
      </c>
      <c r="Q37" s="49" t="s">
        <v>67</v>
      </c>
      <c r="R37" s="50" t="s">
        <v>68</v>
      </c>
      <c r="S37" s="49" t="s">
        <v>60</v>
      </c>
      <c r="T37" s="73" t="str">
        <f>IF(_xlfn.XLOOKUP(I37,LEGEND!B:B,LEGEND!H:H)&lt;&gt;"-",HYPERLINK(_xlfn.XLOOKUP(I37,LEGEND!B:B,LEGEND!H:H),"link"),_xlfn.XLOOKUP(I37,LEGEND!B:B,LEGEND!H:H))</f>
        <v>link</v>
      </c>
      <c r="U37" s="73" t="str">
        <f>HYPERLINK(_xlfn.XLOOKUP(I37,LEGEND!B:B,LEGEND!I:I))</f>
        <v>https://milwaukee-media-images.s3.amazonaws.com/hi/PD2E_22_R--Hero_1.jpg</v>
      </c>
      <c r="V37" s="51" t="s">
        <v>7497</v>
      </c>
      <c r="W37" s="63" t="s">
        <v>71</v>
      </c>
      <c r="X37" s="64">
        <v>439</v>
      </c>
      <c r="Y37" s="64">
        <v>134</v>
      </c>
      <c r="Z37" s="64">
        <v>344</v>
      </c>
      <c r="AA37" s="84">
        <v>5.12</v>
      </c>
      <c r="AB37" s="85">
        <v>1</v>
      </c>
      <c r="AC37" s="85">
        <v>1</v>
      </c>
    </row>
    <row r="38" spans="1:29" s="1" customFormat="1" ht="25.5">
      <c r="B38" s="6" t="s">
        <v>55</v>
      </c>
      <c r="C38" s="6" t="s">
        <v>7490</v>
      </c>
      <c r="D38" s="6" t="s">
        <v>57</v>
      </c>
      <c r="E38" s="49" t="s">
        <v>58</v>
      </c>
      <c r="F38" s="6" t="s">
        <v>1318</v>
      </c>
      <c r="G38" s="6" t="s">
        <v>60</v>
      </c>
      <c r="H38" s="6" t="s">
        <v>7498</v>
      </c>
      <c r="I38" s="60" t="s">
        <v>7499</v>
      </c>
      <c r="J38" s="49" t="s">
        <v>7500</v>
      </c>
      <c r="K38" s="6" t="s">
        <v>7501</v>
      </c>
      <c r="L38" s="29">
        <f>IF($J$6="с учетом НДС",VLOOKUP(I38,LEGEND!B:E,4,0)*(1-M38),VLOOKUP(I38,LEGEND!B:E,4,0)*(1-M38)/1.2)</f>
        <v>25990</v>
      </c>
      <c r="M38" s="57">
        <f>IF(AND(B38&lt;&gt;"1_Электроинструмент",B38&lt;&gt;"2_Садовая техника"),$J$5,IF($J$4&lt;=20%,$J$4,IFERROR(VLOOKUP(S38,LEGEND!$L$2:$M$5,2,FALSE),$J$4)))</f>
        <v>0</v>
      </c>
      <c r="N38" s="48" t="s">
        <v>7502</v>
      </c>
      <c r="O38" s="49" t="s">
        <v>60</v>
      </c>
      <c r="P38" s="49" t="s">
        <v>66</v>
      </c>
      <c r="Q38" s="49" t="s">
        <v>67</v>
      </c>
      <c r="R38" s="50" t="s">
        <v>68</v>
      </c>
      <c r="S38" s="49" t="s">
        <v>60</v>
      </c>
      <c r="T38" s="73" t="str">
        <f>IF(_xlfn.XLOOKUP(I38,LEGEND!B:B,LEGEND!H:H)&lt;&gt;"-",HYPERLINK(_xlfn.XLOOKUP(I38,LEGEND!B:B,LEGEND!H:H),"link"),_xlfn.XLOOKUP(I38,LEGEND!B:B,LEGEND!H:H))</f>
        <v>link</v>
      </c>
      <c r="U38" s="73" t="str">
        <f>HYPERLINK(_xlfn.XLOOKUP(I38,LEGEND!B:B,LEGEND!I:I))</f>
        <v>https://milwaukee-media-images.s3.amazonaws.com/hi/PD2E_24_R--Hero_1.jpg</v>
      </c>
      <c r="V38" s="51" t="s">
        <v>7504</v>
      </c>
      <c r="W38" s="63" t="s">
        <v>71</v>
      </c>
      <c r="X38" s="64">
        <v>439</v>
      </c>
      <c r="Y38" s="64">
        <v>134</v>
      </c>
      <c r="Z38" s="64">
        <v>344</v>
      </c>
      <c r="AA38" s="84">
        <v>5.12</v>
      </c>
      <c r="AB38" s="85">
        <v>1</v>
      </c>
      <c r="AC38" s="85">
        <v>1</v>
      </c>
    </row>
    <row r="39" spans="1:29" s="1" customFormat="1" ht="25.5">
      <c r="B39" s="6" t="s">
        <v>55</v>
      </c>
      <c r="C39" s="6" t="s">
        <v>7490</v>
      </c>
      <c r="D39" s="6" t="s">
        <v>57</v>
      </c>
      <c r="E39" s="49" t="s">
        <v>58</v>
      </c>
      <c r="F39" s="6" t="s">
        <v>1318</v>
      </c>
      <c r="G39" s="6" t="s">
        <v>60</v>
      </c>
      <c r="H39" s="6" t="s">
        <v>7505</v>
      </c>
      <c r="I39" s="60" t="s">
        <v>7506</v>
      </c>
      <c r="J39" s="49" t="s">
        <v>7507</v>
      </c>
      <c r="K39" s="6" t="s">
        <v>7508</v>
      </c>
      <c r="L39" s="29">
        <f>IF($J$6="с учетом НДС",VLOOKUP(I39,LEGEND!B:E,4,0)*(1-M39),VLOOKUP(I39,LEGEND!B:E,4,0)*(1-M39)/1.2)</f>
        <v>46990</v>
      </c>
      <c r="M39" s="57">
        <f>IF(AND(B39&lt;&gt;"1_Электроинструмент",B39&lt;&gt;"2_Садовая техника"),$J$5,IF($J$4&lt;=20%,$J$4,IFERROR(VLOOKUP(S39,LEGEND!$L$2:$M$5,2,FALSE),$J$4)))</f>
        <v>0</v>
      </c>
      <c r="N39" s="48" t="s">
        <v>7509</v>
      </c>
      <c r="O39" s="49" t="s">
        <v>60</v>
      </c>
      <c r="P39" s="49" t="s">
        <v>66</v>
      </c>
      <c r="Q39" s="49" t="s">
        <v>67</v>
      </c>
      <c r="R39" s="50" t="s">
        <v>68</v>
      </c>
      <c r="S39" s="49" t="s">
        <v>60</v>
      </c>
      <c r="T39" s="73" t="str">
        <f>IF(_xlfn.XLOOKUP(I39,LEGEND!B:B,LEGEND!H:H)&lt;&gt;"-",HYPERLINK(_xlfn.XLOOKUP(I39,LEGEND!B:B,LEGEND!H:H),"link"),_xlfn.XLOOKUP(I39,LEGEND!B:B,LEGEND!H:H))</f>
        <v>link</v>
      </c>
      <c r="U39" s="73" t="str">
        <f>HYPERLINK(_xlfn.XLOOKUP(I39,LEGEND!B:B,LEGEND!I:I))</f>
        <v>https://milwaukee-media-images.s3.amazonaws.com/hi/PD2E_24_RS--Hero_1.jpg</v>
      </c>
      <c r="V39" s="51" t="s">
        <v>7511</v>
      </c>
      <c r="W39" s="63" t="s">
        <v>2772</v>
      </c>
      <c r="X39" s="64">
        <v>475</v>
      </c>
      <c r="Y39" s="64">
        <v>360</v>
      </c>
      <c r="Z39" s="64">
        <v>135</v>
      </c>
      <c r="AA39" s="84">
        <v>5.0199999999999996</v>
      </c>
      <c r="AB39" s="85">
        <v>1</v>
      </c>
      <c r="AC39" s="85">
        <v>1</v>
      </c>
    </row>
    <row r="40" spans="1:29" s="1" customFormat="1" ht="22.5">
      <c r="B40" s="6" t="s">
        <v>55</v>
      </c>
      <c r="C40" s="6" t="s">
        <v>7490</v>
      </c>
      <c r="D40" s="6" t="s">
        <v>57</v>
      </c>
      <c r="E40" s="49" t="s">
        <v>58</v>
      </c>
      <c r="F40" s="6" t="s">
        <v>1318</v>
      </c>
      <c r="G40" s="6" t="s">
        <v>60</v>
      </c>
      <c r="H40" s="6" t="s">
        <v>7533</v>
      </c>
      <c r="I40" s="60" t="s">
        <v>7534</v>
      </c>
      <c r="J40" s="49" t="s">
        <v>7535</v>
      </c>
      <c r="K40" s="6" t="s">
        <v>7536</v>
      </c>
      <c r="L40" s="29">
        <f>IF($J$6="с учетом НДС",VLOOKUP(I40,LEGEND!B:E,4,0)*(1-M40),VLOOKUP(I40,LEGEND!B:E,4,0)*(1-M40)/1.2)</f>
        <v>67490</v>
      </c>
      <c r="M40" s="57">
        <f>IF(AND(B40&lt;&gt;"1_Электроинструмент",B40&lt;&gt;"2_Садовая техника"),$J$5,IF($J$4&lt;=20%,$J$4,IFERROR(VLOOKUP(S40,LEGEND!$L$2:$M$5,2,FALSE),$J$4)))</f>
        <v>0</v>
      </c>
      <c r="N40" s="48" t="s">
        <v>7537</v>
      </c>
      <c r="O40" s="49" t="s">
        <v>60</v>
      </c>
      <c r="P40" s="49" t="s">
        <v>66</v>
      </c>
      <c r="Q40" s="49" t="s">
        <v>473</v>
      </c>
      <c r="R40" s="50" t="s">
        <v>68</v>
      </c>
      <c r="S40" s="49" t="s">
        <v>60</v>
      </c>
      <c r="T40" s="73" t="str">
        <f>IF(_xlfn.XLOOKUP(I40,LEGEND!B:B,LEGEND!H:H)&lt;&gt;"-",HYPERLINK(_xlfn.XLOOKUP(I40,LEGEND!B:B,LEGEND!H:H),"link"),_xlfn.XLOOKUP(I40,LEGEND!B:B,LEGEND!H:H))</f>
        <v>link</v>
      </c>
      <c r="U40" s="73" t="str">
        <f>HYPERLINK(_xlfn.XLOOKUP(I40,LEGEND!B:B,LEGEND!I:I))</f>
        <v>https://milwaukee-media-images.s3.amazonaws.com/hi/SB_2_35_D--Hero_1.jpg</v>
      </c>
      <c r="V40" s="51" t="s">
        <v>7539</v>
      </c>
      <c r="W40" s="63" t="s">
        <v>2772</v>
      </c>
      <c r="X40" s="64">
        <v>489</v>
      </c>
      <c r="Y40" s="64">
        <v>90</v>
      </c>
      <c r="Z40" s="64">
        <v>228</v>
      </c>
      <c r="AA40" s="84">
        <v>5.1970000000000001</v>
      </c>
      <c r="AB40" s="85">
        <v>1</v>
      </c>
      <c r="AC40" s="85">
        <v>1</v>
      </c>
    </row>
    <row r="41" spans="1:29" s="1" customFormat="1" ht="15">
      <c r="B41" s="6" t="s">
        <v>55</v>
      </c>
      <c r="C41" s="6" t="s">
        <v>4069</v>
      </c>
      <c r="D41" s="6" t="s">
        <v>57</v>
      </c>
      <c r="E41" s="49" t="s">
        <v>58</v>
      </c>
      <c r="F41" s="6" t="s">
        <v>4070</v>
      </c>
      <c r="G41" s="6" t="s">
        <v>60</v>
      </c>
      <c r="H41" s="6" t="s">
        <v>4077</v>
      </c>
      <c r="I41" s="60" t="s">
        <v>4078</v>
      </c>
      <c r="J41" s="49" t="s">
        <v>4079</v>
      </c>
      <c r="K41" s="6" t="s">
        <v>4080</v>
      </c>
      <c r="L41" s="29">
        <f>IF($J$6="с учетом НДС",VLOOKUP(I41,LEGEND!B:E,4,0)*(1-M41),VLOOKUP(I41,LEGEND!B:E,4,0)*(1-M41)/1.2)</f>
        <v>1380</v>
      </c>
      <c r="M41" s="57">
        <f>IF(AND(B41&lt;&gt;"1_Электроинструмент",B41&lt;&gt;"2_Садовая техника"),$J$5,IF($J$4&lt;=20%,$J$4,IFERROR(VLOOKUP(S41,LEGEND!$L$2:$M$5,2,FALSE),$J$4)))</f>
        <v>0</v>
      </c>
      <c r="N41" s="48" t="s">
        <v>4079</v>
      </c>
      <c r="O41" s="49" t="s">
        <v>60</v>
      </c>
      <c r="P41" s="49" t="s">
        <v>66</v>
      </c>
      <c r="Q41" s="49" t="s">
        <v>473</v>
      </c>
      <c r="R41" s="50" t="s">
        <v>68</v>
      </c>
      <c r="S41" s="49" t="s">
        <v>60</v>
      </c>
      <c r="T41" s="73" t="str">
        <f>IF(_xlfn.XLOOKUP(I41,LEGEND!B:B,LEGEND!H:H)&lt;&gt;"-",HYPERLINK(_xlfn.XLOOKUP(I41,LEGEND!B:B,LEGEND!H:H),"link"),_xlfn.XLOOKUP(I41,LEGEND!B:B,LEGEND!H:H))</f>
        <v>link</v>
      </c>
      <c r="U41" s="73" t="str">
        <f>HYPERLINK(_xlfn.XLOOKUP(I41,LEGEND!B:B,LEGEND!I:I))</f>
        <v>https://milwaukee-media-images.s3.amazonaws.com/hi/4932373725--Hero_1.jpg</v>
      </c>
      <c r="V41" s="51" t="s">
        <v>4081</v>
      </c>
      <c r="W41" s="63" t="s">
        <v>71</v>
      </c>
      <c r="X41" s="64">
        <v>140</v>
      </c>
      <c r="Y41" s="64">
        <v>310</v>
      </c>
      <c r="Z41" s="64">
        <v>50</v>
      </c>
      <c r="AA41" s="84">
        <v>0.24</v>
      </c>
      <c r="AB41" s="85">
        <v>1</v>
      </c>
      <c r="AC41" s="85">
        <v>1</v>
      </c>
    </row>
    <row r="42" spans="1:29" ht="25.5">
      <c r="A42" s="1"/>
      <c r="B42" s="6" t="s">
        <v>55</v>
      </c>
      <c r="C42" s="6" t="s">
        <v>4069</v>
      </c>
      <c r="D42" s="6" t="s">
        <v>57</v>
      </c>
      <c r="E42" s="49" t="s">
        <v>58</v>
      </c>
      <c r="F42" s="6" t="s">
        <v>4070</v>
      </c>
      <c r="G42" s="6" t="s">
        <v>60</v>
      </c>
      <c r="H42" s="6" t="s">
        <v>4071</v>
      </c>
      <c r="I42" s="60" t="s">
        <v>4072</v>
      </c>
      <c r="J42" s="49" t="s">
        <v>4073</v>
      </c>
      <c r="K42" s="6" t="s">
        <v>4074</v>
      </c>
      <c r="L42" s="29">
        <f>IF($J$6="с учетом НДС",VLOOKUP(I42,LEGEND!B:E,4,0)*(1-M42),VLOOKUP(I42,LEGEND!B:E,4,0)*(1-M42)/1.2)</f>
        <v>2600</v>
      </c>
      <c r="M42" s="57">
        <f>IF(AND(B42&lt;&gt;"1_Электроинструмент",B42&lt;&gt;"2_Садовая техника"),$J$5,IF($J$4&lt;=20%,$J$4,IFERROR(VLOOKUP(S42,LEGEND!$L$2:$M$5,2,FALSE),$J$4)))</f>
        <v>0</v>
      </c>
      <c r="N42" s="48" t="s">
        <v>4073</v>
      </c>
      <c r="O42" s="49" t="s">
        <v>60</v>
      </c>
      <c r="P42" s="49" t="s">
        <v>66</v>
      </c>
      <c r="Q42" s="49" t="s">
        <v>473</v>
      </c>
      <c r="R42" s="50" t="s">
        <v>68</v>
      </c>
      <c r="S42" s="49" t="s">
        <v>60</v>
      </c>
      <c r="T42" s="73" t="str">
        <f>IF(_xlfn.XLOOKUP(I42,LEGEND!B:B,LEGEND!H:H)&lt;&gt;"-",HYPERLINK(_xlfn.XLOOKUP(I42,LEGEND!B:B,LEGEND!H:H),"link"),_xlfn.XLOOKUP(I42,LEGEND!B:B,LEGEND!H:H))</f>
        <v>link</v>
      </c>
      <c r="U42" s="73" t="str">
        <f>HYPERLINK(_xlfn.XLOOKUP(I42,LEGEND!B:B,LEGEND!I:I))</f>
        <v>https://milwaukee-media-images.s3.amazonaws.com/hi/4932364149--Hero_1.jpg</v>
      </c>
      <c r="V42" s="51" t="s">
        <v>4076</v>
      </c>
      <c r="W42" s="63" t="s">
        <v>1189</v>
      </c>
      <c r="X42" s="64">
        <v>330</v>
      </c>
      <c r="Y42" s="64">
        <v>140</v>
      </c>
      <c r="Z42" s="64">
        <v>70</v>
      </c>
      <c r="AA42" s="84">
        <v>0.16600000000000001</v>
      </c>
      <c r="AB42" s="85">
        <v>1</v>
      </c>
      <c r="AC42" s="85">
        <v>1</v>
      </c>
    </row>
    <row r="43" spans="1:29" s="1" customFormat="1" ht="15">
      <c r="B43" s="6" t="s">
        <v>55</v>
      </c>
      <c r="C43" s="6" t="s">
        <v>4069</v>
      </c>
      <c r="D43" s="6" t="s">
        <v>57</v>
      </c>
      <c r="E43" s="49" t="s">
        <v>58</v>
      </c>
      <c r="F43" s="6" t="s">
        <v>4070</v>
      </c>
      <c r="G43" s="6" t="s">
        <v>60</v>
      </c>
      <c r="H43" s="6" t="s">
        <v>4082</v>
      </c>
      <c r="I43" s="60" t="s">
        <v>4083</v>
      </c>
      <c r="J43" s="49" t="s">
        <v>4084</v>
      </c>
      <c r="K43" s="6" t="s">
        <v>4085</v>
      </c>
      <c r="L43" s="29">
        <f>IF($J$6="с учетом НДС",VLOOKUP(I43,LEGEND!B:E,4,0)*(1-M43),VLOOKUP(I43,LEGEND!B:E,4,0)*(1-M43)/1.2)</f>
        <v>12000</v>
      </c>
      <c r="M43" s="57">
        <f>IF(AND(B43&lt;&gt;"1_Электроинструмент",B43&lt;&gt;"2_Садовая техника"),$J$5,IF($J$4&lt;=20%,$J$4,IFERROR(VLOOKUP(S43,LEGEND!$L$2:$M$5,2,FALSE),$J$4)))</f>
        <v>0</v>
      </c>
      <c r="N43" s="48" t="s">
        <v>4084</v>
      </c>
      <c r="O43" s="49" t="s">
        <v>60</v>
      </c>
      <c r="P43" s="49" t="s">
        <v>66</v>
      </c>
      <c r="Q43" s="49" t="s">
        <v>473</v>
      </c>
      <c r="R43" s="50" t="s">
        <v>68</v>
      </c>
      <c r="S43" s="49" t="s">
        <v>60</v>
      </c>
      <c r="T43" s="73" t="str">
        <f>IF(_xlfn.XLOOKUP(I43,LEGEND!B:B,LEGEND!H:H)&lt;&gt;"-",HYPERLINK(_xlfn.XLOOKUP(I43,LEGEND!B:B,LEGEND!H:H),"link"),_xlfn.XLOOKUP(I43,LEGEND!B:B,LEGEND!H:H))</f>
        <v>link</v>
      </c>
      <c r="U43" s="73" t="str">
        <f>HYPERLINK(_xlfn.XLOOKUP(I43,LEGEND!B:B,LEGEND!I:I))</f>
        <v>https://milwaukee-media-images.s3.amazonaws.com/hi/48062871--Hero_1.jpg</v>
      </c>
      <c r="V43" s="51" t="s">
        <v>4087</v>
      </c>
      <c r="W43" s="63" t="s">
        <v>71</v>
      </c>
      <c r="X43" s="64">
        <v>109</v>
      </c>
      <c r="Y43" s="64">
        <v>66</v>
      </c>
      <c r="Z43" s="64">
        <v>157</v>
      </c>
      <c r="AA43" s="84">
        <v>1.4059999999999999</v>
      </c>
      <c r="AB43" s="85">
        <v>1</v>
      </c>
      <c r="AC43" s="85">
        <v>1</v>
      </c>
    </row>
    <row r="44" spans="1:29" s="1" customFormat="1" ht="25.5">
      <c r="B44" s="6" t="s">
        <v>55</v>
      </c>
      <c r="C44" s="6" t="s">
        <v>56</v>
      </c>
      <c r="D44" s="6" t="s">
        <v>57</v>
      </c>
      <c r="E44" s="49" t="s">
        <v>129</v>
      </c>
      <c r="F44" s="6" t="s">
        <v>84</v>
      </c>
      <c r="G44" s="6" t="s">
        <v>85</v>
      </c>
      <c r="H44" s="6" t="s">
        <v>171</v>
      </c>
      <c r="I44" s="60" t="s">
        <v>172</v>
      </c>
      <c r="J44" s="49" t="s">
        <v>173</v>
      </c>
      <c r="K44" s="6" t="s">
        <v>174</v>
      </c>
      <c r="L44" s="29">
        <f>IF($J$6="с учетом НДС",VLOOKUP(I44,LEGEND!B:E,4,0)*(1-M44),VLOOKUP(I44,LEGEND!B:E,4,0)*(1-M44)/1.2)</f>
        <v>19990</v>
      </c>
      <c r="M44" s="57">
        <f>IF(AND(B44&lt;&gt;"1_Электроинструмент",B44&lt;&gt;"2_Садовая техника"),$J$5,IF($J$4&lt;=20%,$J$4,IFERROR(VLOOKUP(S44,LEGEND!$L$2:$M$5,2,FALSE),$J$4)))</f>
        <v>0</v>
      </c>
      <c r="N44" s="48" t="s">
        <v>175</v>
      </c>
      <c r="O44" s="49" t="s">
        <v>60</v>
      </c>
      <c r="P44" s="49" t="s">
        <v>66</v>
      </c>
      <c r="Q44" s="49" t="s">
        <v>67</v>
      </c>
      <c r="R44" s="50" t="s">
        <v>68</v>
      </c>
      <c r="S44" s="49" t="s">
        <v>176</v>
      </c>
      <c r="T44" s="73" t="str">
        <f>IF(_xlfn.XLOOKUP(I44,LEGEND!B:B,LEGEND!H:H)&lt;&gt;"-",HYPERLINK(_xlfn.XLOOKUP(I44,LEGEND!B:B,LEGEND!H:H),"link"),_xlfn.XLOOKUP(I44,LEGEND!B:B,LEGEND!H:H))</f>
        <v>link</v>
      </c>
      <c r="U44" s="73" t="str">
        <f>HYPERLINK(_xlfn.XLOOKUP(I44,LEGEND!B:B,LEGEND!I:I))</f>
        <v>https://milwaukee-media-images.s3.amazonaws.com/hi/M12_FDD-0--Hero_1.jpg</v>
      </c>
      <c r="V44" s="51" t="s">
        <v>178</v>
      </c>
      <c r="W44" s="63" t="s">
        <v>71</v>
      </c>
      <c r="X44" s="64">
        <v>207</v>
      </c>
      <c r="Y44" s="64">
        <v>73</v>
      </c>
      <c r="Z44" s="64">
        <v>200</v>
      </c>
      <c r="AA44" s="84">
        <v>1.4279999999999999</v>
      </c>
      <c r="AB44" s="85">
        <v>1</v>
      </c>
      <c r="AC44" s="85">
        <v>1</v>
      </c>
    </row>
    <row r="45" spans="1:29" s="1" customFormat="1" ht="25.5">
      <c r="B45" s="6" t="s">
        <v>55</v>
      </c>
      <c r="C45" s="6" t="s">
        <v>56</v>
      </c>
      <c r="D45" s="6" t="s">
        <v>57</v>
      </c>
      <c r="E45" s="49" t="s">
        <v>129</v>
      </c>
      <c r="F45" s="6" t="s">
        <v>84</v>
      </c>
      <c r="G45" s="6" t="s">
        <v>85</v>
      </c>
      <c r="H45" s="6" t="s">
        <v>196</v>
      </c>
      <c r="I45" s="60" t="s">
        <v>197</v>
      </c>
      <c r="J45" s="49" t="s">
        <v>198</v>
      </c>
      <c r="K45" s="6" t="s">
        <v>199</v>
      </c>
      <c r="L45" s="29">
        <f>IF($J$6="с учетом НДС",VLOOKUP(I45,LEGEND!B:E,4,0)*(1-M45),VLOOKUP(I45,LEGEND!B:E,4,0)*(1-M45)/1.2)</f>
        <v>22490</v>
      </c>
      <c r="M45" s="57">
        <f>IF(AND(B45&lt;&gt;"1_Электроинструмент",B45&lt;&gt;"2_Садовая техника"),$J$5,IF($J$4&lt;=20%,$J$4,IFERROR(VLOOKUP(S45,LEGEND!$L$2:$M$5,2,FALSE),$J$4)))</f>
        <v>0</v>
      </c>
      <c r="N45" s="48" t="s">
        <v>200</v>
      </c>
      <c r="O45" s="49" t="s">
        <v>60</v>
      </c>
      <c r="P45" s="49" t="s">
        <v>66</v>
      </c>
      <c r="Q45" s="49" t="s">
        <v>67</v>
      </c>
      <c r="R45" s="50" t="s">
        <v>68</v>
      </c>
      <c r="S45" s="49" t="s">
        <v>176</v>
      </c>
      <c r="T45" s="73" t="str">
        <f>IF(_xlfn.XLOOKUP(I45,LEGEND!B:B,LEGEND!H:H)&lt;&gt;"-",HYPERLINK(_xlfn.XLOOKUP(I45,LEGEND!B:B,LEGEND!H:H),"link"),_xlfn.XLOOKUP(I45,LEGEND!B:B,LEGEND!H:H))</f>
        <v>link</v>
      </c>
      <c r="U45" s="73" t="str">
        <f>HYPERLINK(_xlfn.XLOOKUP(I45,LEGEND!B:B,LEGEND!I:I))</f>
        <v>https://milwaukee-media-images.s3.amazonaws.com/hi/M12_FDDX-0--Hero_1.jpg</v>
      </c>
      <c r="V45" s="51" t="s">
        <v>202</v>
      </c>
      <c r="W45" s="63" t="s">
        <v>71</v>
      </c>
      <c r="X45" s="64">
        <v>209</v>
      </c>
      <c r="Y45" s="64">
        <v>64</v>
      </c>
      <c r="Z45" s="64">
        <v>204</v>
      </c>
      <c r="AA45" s="84">
        <v>1.274</v>
      </c>
      <c r="AB45" s="85">
        <v>1</v>
      </c>
      <c r="AC45" s="85">
        <v>1</v>
      </c>
    </row>
    <row r="46" spans="1:29" s="1" customFormat="1" ht="33.75">
      <c r="B46" s="6" t="s">
        <v>55</v>
      </c>
      <c r="C46" s="6" t="s">
        <v>56</v>
      </c>
      <c r="D46" s="6" t="s">
        <v>57</v>
      </c>
      <c r="E46" s="49" t="s">
        <v>129</v>
      </c>
      <c r="F46" s="6" t="s">
        <v>84</v>
      </c>
      <c r="G46" s="6" t="s">
        <v>85</v>
      </c>
      <c r="H46" s="6" t="s">
        <v>179</v>
      </c>
      <c r="I46" s="60" t="s">
        <v>180</v>
      </c>
      <c r="J46" s="49" t="s">
        <v>181</v>
      </c>
      <c r="K46" s="6" t="s">
        <v>182</v>
      </c>
      <c r="L46" s="29">
        <f>IF($J$6="с учетом НДС",VLOOKUP(I46,LEGEND!B:E,4,0)*(1-M46),VLOOKUP(I46,LEGEND!B:E,4,0)*(1-M46)/1.2)</f>
        <v>32990</v>
      </c>
      <c r="M46" s="57">
        <f>IF(AND(B46&lt;&gt;"1_Электроинструмент",B46&lt;&gt;"2_Садовая техника"),$J$5,IF($J$4&lt;=20%,$J$4,IFERROR(VLOOKUP(S46,LEGEND!$L$2:$M$5,2,FALSE),$J$4)))</f>
        <v>0</v>
      </c>
      <c r="N46" s="48" t="s">
        <v>183</v>
      </c>
      <c r="O46" s="49" t="s">
        <v>60</v>
      </c>
      <c r="P46" s="49" t="s">
        <v>66</v>
      </c>
      <c r="Q46" s="49" t="s">
        <v>67</v>
      </c>
      <c r="R46" s="50" t="s">
        <v>68</v>
      </c>
      <c r="S46" s="49" t="s">
        <v>60</v>
      </c>
      <c r="T46" s="73" t="str">
        <f>IF(_xlfn.XLOOKUP(I46,LEGEND!B:B,LEGEND!H:H)&lt;&gt;"-",HYPERLINK(_xlfn.XLOOKUP(I46,LEGEND!B:B,LEGEND!H:H),"link"),_xlfn.XLOOKUP(I46,LEGEND!B:B,LEGEND!H:H))</f>
        <v>link</v>
      </c>
      <c r="U46" s="73" t="str">
        <f>HYPERLINK(_xlfn.XLOOKUP(I46,LEGEND!B:B,LEGEND!I:I))</f>
        <v>https://milwaukee-media-images.s3.amazonaws.com/hi/M12_FDD-202X--Hero_1.jpg</v>
      </c>
      <c r="V46" s="51" t="s">
        <v>184</v>
      </c>
      <c r="W46" s="63" t="s">
        <v>71</v>
      </c>
      <c r="X46" s="64">
        <v>474</v>
      </c>
      <c r="Y46" s="64">
        <v>137</v>
      </c>
      <c r="Z46" s="64">
        <v>369</v>
      </c>
      <c r="AA46" s="84">
        <v>4.3620000000000001</v>
      </c>
      <c r="AB46" s="85">
        <v>1</v>
      </c>
      <c r="AC46" s="85">
        <v>1</v>
      </c>
    </row>
    <row r="47" spans="1:29" s="1" customFormat="1" ht="33.75">
      <c r="B47" s="6" t="s">
        <v>55</v>
      </c>
      <c r="C47" s="6" t="s">
        <v>56</v>
      </c>
      <c r="D47" s="6" t="s">
        <v>57</v>
      </c>
      <c r="E47" s="49" t="s">
        <v>129</v>
      </c>
      <c r="F47" s="6" t="s">
        <v>84</v>
      </c>
      <c r="G47" s="6" t="s">
        <v>85</v>
      </c>
      <c r="H47" s="6" t="s">
        <v>185</v>
      </c>
      <c r="I47" s="60" t="s">
        <v>186</v>
      </c>
      <c r="J47" s="49" t="s">
        <v>187</v>
      </c>
      <c r="K47" s="6" t="s">
        <v>188</v>
      </c>
      <c r="L47" s="29">
        <f>IF($J$6="с учетом НДС",VLOOKUP(I47,LEGEND!B:E,4,0)*(1-M47),VLOOKUP(I47,LEGEND!B:E,4,0)*(1-M47)/1.2)</f>
        <v>38990</v>
      </c>
      <c r="M47" s="57">
        <f>IF(AND(B47&lt;&gt;"1_Электроинструмент",B47&lt;&gt;"2_Садовая техника"),$J$5,IF($J$4&lt;=20%,$J$4,IFERROR(VLOOKUP(S47,LEGEND!$L$2:$M$5,2,FALSE),$J$4)))</f>
        <v>0</v>
      </c>
      <c r="N47" s="48" t="s">
        <v>189</v>
      </c>
      <c r="O47" s="49" t="s">
        <v>60</v>
      </c>
      <c r="P47" s="49" t="s">
        <v>66</v>
      </c>
      <c r="Q47" s="49" t="s">
        <v>67</v>
      </c>
      <c r="R47" s="50" t="s">
        <v>68</v>
      </c>
      <c r="S47" s="49" t="s">
        <v>60</v>
      </c>
      <c r="T47" s="73" t="str">
        <f>IF(_xlfn.XLOOKUP(I47,LEGEND!B:B,LEGEND!H:H)&lt;&gt;"-",HYPERLINK(_xlfn.XLOOKUP(I47,LEGEND!B:B,LEGEND!H:H),"link"),_xlfn.XLOOKUP(I47,LEGEND!B:B,LEGEND!H:H))</f>
        <v>link</v>
      </c>
      <c r="U47" s="73" t="str">
        <f>HYPERLINK(_xlfn.XLOOKUP(I47,LEGEND!B:B,LEGEND!I:I))</f>
        <v>https://milwaukee-media-images.s3.amazonaws.com/hi/M12_FDD-402X--Hero_1.jpg</v>
      </c>
      <c r="V47" s="51" t="s">
        <v>190</v>
      </c>
      <c r="W47" s="63" t="s">
        <v>71</v>
      </c>
      <c r="X47" s="64">
        <v>474</v>
      </c>
      <c r="Y47" s="64">
        <v>137</v>
      </c>
      <c r="Z47" s="64">
        <v>369</v>
      </c>
      <c r="AA47" s="84">
        <v>4.8339999999999996</v>
      </c>
      <c r="AB47" s="85">
        <v>1</v>
      </c>
      <c r="AC47" s="85">
        <v>1</v>
      </c>
    </row>
    <row r="48" spans="1:29" s="1" customFormat="1" ht="33.75">
      <c r="B48" s="6" t="s">
        <v>55</v>
      </c>
      <c r="C48" s="6" t="s">
        <v>56</v>
      </c>
      <c r="D48" s="6" t="s">
        <v>57</v>
      </c>
      <c r="E48" s="49" t="s">
        <v>129</v>
      </c>
      <c r="F48" s="6" t="s">
        <v>84</v>
      </c>
      <c r="G48" s="6" t="s">
        <v>85</v>
      </c>
      <c r="H48" s="6" t="s">
        <v>203</v>
      </c>
      <c r="I48" s="60" t="s">
        <v>204</v>
      </c>
      <c r="J48" s="49" t="s">
        <v>205</v>
      </c>
      <c r="K48" s="6" t="s">
        <v>206</v>
      </c>
      <c r="L48" s="29">
        <f>IF($J$6="с учетом НДС",VLOOKUP(I48,LEGEND!B:E,4,0)*(1-M48),VLOOKUP(I48,LEGEND!B:E,4,0)*(1-M48)/1.2)</f>
        <v>40990</v>
      </c>
      <c r="M48" s="57">
        <f>IF(AND(B48&lt;&gt;"1_Электроинструмент",B48&lt;&gt;"2_Садовая техника"),$J$5,IF($J$4&lt;=20%,$J$4,IFERROR(VLOOKUP(S48,LEGEND!$L$2:$M$5,2,FALSE),$J$4)))</f>
        <v>0</v>
      </c>
      <c r="N48" s="48" t="s">
        <v>207</v>
      </c>
      <c r="O48" s="49" t="s">
        <v>60</v>
      </c>
      <c r="P48" s="49" t="s">
        <v>66</v>
      </c>
      <c r="Q48" s="49" t="s">
        <v>67</v>
      </c>
      <c r="R48" s="50" t="s">
        <v>68</v>
      </c>
      <c r="S48" s="49" t="s">
        <v>60</v>
      </c>
      <c r="T48" s="73" t="str">
        <f>IF(_xlfn.XLOOKUP(I48,LEGEND!B:B,LEGEND!H:H)&lt;&gt;"-",HYPERLINK(_xlfn.XLOOKUP(I48,LEGEND!B:B,LEGEND!H:H),"link"),_xlfn.XLOOKUP(I48,LEGEND!B:B,LEGEND!H:H))</f>
        <v>link</v>
      </c>
      <c r="U48" s="73" t="str">
        <f>HYPERLINK(_xlfn.XLOOKUP(I48,LEGEND!B:B,LEGEND!I:I))</f>
        <v>https://milwaukee-media-images.s3.amazonaws.com/hi/M12_FDDXKIT-0X--Hero_1.jpg</v>
      </c>
      <c r="V48" s="51" t="s">
        <v>208</v>
      </c>
      <c r="W48" s="63" t="s">
        <v>71</v>
      </c>
      <c r="X48" s="64">
        <v>474</v>
      </c>
      <c r="Y48" s="64">
        <v>137</v>
      </c>
      <c r="Z48" s="64">
        <v>370</v>
      </c>
      <c r="AA48" s="84">
        <v>4.33</v>
      </c>
      <c r="AB48" s="85">
        <v>1</v>
      </c>
      <c r="AC48" s="85">
        <v>1</v>
      </c>
    </row>
    <row r="49" spans="1:29" s="1" customFormat="1" ht="33.75">
      <c r="B49" s="6" t="s">
        <v>55</v>
      </c>
      <c r="C49" s="6" t="s">
        <v>56</v>
      </c>
      <c r="D49" s="6" t="s">
        <v>57</v>
      </c>
      <c r="E49" s="49" t="s">
        <v>129</v>
      </c>
      <c r="F49" s="6" t="s">
        <v>84</v>
      </c>
      <c r="G49" s="6" t="s">
        <v>85</v>
      </c>
      <c r="H49" s="6" t="s">
        <v>191</v>
      </c>
      <c r="I49" s="60" t="s">
        <v>192</v>
      </c>
      <c r="J49" s="49" t="s">
        <v>193</v>
      </c>
      <c r="K49" s="6" t="s">
        <v>194</v>
      </c>
      <c r="L49" s="29">
        <f>IF($J$6="с учетом НДС",VLOOKUP(I49,LEGEND!B:E,4,0)*(1-M49),VLOOKUP(I49,LEGEND!B:E,4,0)*(1-M49)/1.2)</f>
        <v>44990</v>
      </c>
      <c r="M49" s="57">
        <f>IF(AND(B49&lt;&gt;"1_Электроинструмент",B49&lt;&gt;"2_Садовая техника"),$J$5,IF($J$4&lt;=20%,$J$4,IFERROR(VLOOKUP(S49,LEGEND!$L$2:$M$5,2,FALSE),$J$4)))</f>
        <v>0</v>
      </c>
      <c r="N49" s="48" t="s">
        <v>189</v>
      </c>
      <c r="O49" s="49" t="s">
        <v>60</v>
      </c>
      <c r="P49" s="49" t="s">
        <v>66</v>
      </c>
      <c r="Q49" s="49" t="s">
        <v>67</v>
      </c>
      <c r="R49" s="50" t="s">
        <v>68</v>
      </c>
      <c r="S49" s="49" t="s">
        <v>60</v>
      </c>
      <c r="T49" s="73" t="str">
        <f>IF(_xlfn.XLOOKUP(I49,LEGEND!B:B,LEGEND!H:H)&lt;&gt;"-",HYPERLINK(_xlfn.XLOOKUP(I49,LEGEND!B:B,LEGEND!H:H),"link"),_xlfn.XLOOKUP(I49,LEGEND!B:B,LEGEND!H:H))</f>
        <v>link</v>
      </c>
      <c r="U49" s="73" t="str">
        <f>HYPERLINK(_xlfn.XLOOKUP(I49,LEGEND!B:B,LEGEND!I:I))</f>
        <v>https://milwaukee-media-images.s3.amazonaws.com/hi/M12_FDD-602X--Hero_1.jpg</v>
      </c>
      <c r="V49" s="51" t="s">
        <v>195</v>
      </c>
      <c r="W49" s="63" t="s">
        <v>71</v>
      </c>
      <c r="X49" s="64">
        <v>474</v>
      </c>
      <c r="Y49" s="64">
        <v>137</v>
      </c>
      <c r="Z49" s="64">
        <v>369</v>
      </c>
      <c r="AA49" s="84">
        <v>4.8339999999999996</v>
      </c>
      <c r="AB49" s="85">
        <v>1</v>
      </c>
      <c r="AC49" s="85">
        <v>1</v>
      </c>
    </row>
    <row r="50" spans="1:29" s="1" customFormat="1" ht="25.5">
      <c r="B50" s="6" t="s">
        <v>55</v>
      </c>
      <c r="C50" s="6" t="s">
        <v>56</v>
      </c>
      <c r="D50" s="6" t="s">
        <v>57</v>
      </c>
      <c r="E50" s="49" t="s">
        <v>129</v>
      </c>
      <c r="F50" s="6" t="s">
        <v>84</v>
      </c>
      <c r="G50" s="6" t="s">
        <v>85</v>
      </c>
      <c r="H50" s="6" t="s">
        <v>209</v>
      </c>
      <c r="I50" s="60" t="s">
        <v>210</v>
      </c>
      <c r="J50" s="49" t="s">
        <v>211</v>
      </c>
      <c r="K50" s="6" t="s">
        <v>212</v>
      </c>
      <c r="L50" s="29">
        <f>IF($J$6="с учетом НДС",VLOOKUP(I50,LEGEND!B:E,4,0)*(1-M50),VLOOKUP(I50,LEGEND!B:E,4,0)*(1-M50)/1.2)</f>
        <v>50990</v>
      </c>
      <c r="M50" s="57">
        <f>IF(AND(B50&lt;&gt;"1_Электроинструмент",B50&lt;&gt;"2_Садовая техника"),$J$5,IF($J$4&lt;=20%,$J$4,IFERROR(VLOOKUP(S50,LEGEND!$L$2:$M$5,2,FALSE),$J$4)))</f>
        <v>0</v>
      </c>
      <c r="N50" s="48" t="s">
        <v>213</v>
      </c>
      <c r="O50" s="49" t="s">
        <v>60</v>
      </c>
      <c r="P50" s="49" t="s">
        <v>66</v>
      </c>
      <c r="Q50" s="49" t="s">
        <v>67</v>
      </c>
      <c r="R50" s="50" t="s">
        <v>68</v>
      </c>
      <c r="S50" s="49" t="s">
        <v>60</v>
      </c>
      <c r="T50" s="73" t="str">
        <f>IF(_xlfn.XLOOKUP(I50,LEGEND!B:B,LEGEND!H:H)&lt;&gt;"-",HYPERLINK(_xlfn.XLOOKUP(I50,LEGEND!B:B,LEGEND!H:H),"link"),_xlfn.XLOOKUP(I50,LEGEND!B:B,LEGEND!H:H))</f>
        <v>link</v>
      </c>
      <c r="U50" s="73" t="str">
        <f>HYPERLINK(_xlfn.XLOOKUP(I50,LEGEND!B:B,LEGEND!I:I))</f>
        <v>https://milwaukee-media-images.s3.amazonaws.com/hi/M12_FDDXKIT-202X--Hero_1.jpg</v>
      </c>
      <c r="V50" s="51" t="s">
        <v>214</v>
      </c>
      <c r="W50" s="63" t="s">
        <v>71</v>
      </c>
      <c r="X50" s="64">
        <v>474</v>
      </c>
      <c r="Y50" s="64">
        <v>137</v>
      </c>
      <c r="Z50" s="64">
        <v>370</v>
      </c>
      <c r="AA50" s="84">
        <v>5.35</v>
      </c>
      <c r="AB50" s="85">
        <v>1</v>
      </c>
      <c r="AC50" s="85">
        <v>1</v>
      </c>
    </row>
    <row r="51" spans="1:29" ht="25.5">
      <c r="A51" s="1"/>
      <c r="B51" s="6" t="s">
        <v>55</v>
      </c>
      <c r="C51" s="6" t="s">
        <v>56</v>
      </c>
      <c r="D51" s="6" t="s">
        <v>57</v>
      </c>
      <c r="E51" s="49" t="s">
        <v>129</v>
      </c>
      <c r="F51" s="6" t="s">
        <v>59</v>
      </c>
      <c r="G51" s="6" t="s">
        <v>60</v>
      </c>
      <c r="H51" s="6" t="s">
        <v>143</v>
      </c>
      <c r="I51" s="60" t="s">
        <v>144</v>
      </c>
      <c r="J51" s="49" t="s">
        <v>145</v>
      </c>
      <c r="K51" s="6" t="s">
        <v>146</v>
      </c>
      <c r="L51" s="29">
        <f>IF($J$6="с учетом НДС",VLOOKUP(I51,LEGEND!B:E,4,0)*(1-M51),VLOOKUP(I51,LEGEND!B:E,4,0)*(1-M51)/1.2)</f>
        <v>10600</v>
      </c>
      <c r="M51" s="57">
        <f>IF(AND(B51&lt;&gt;"1_Электроинструмент",B51&lt;&gt;"2_Садовая техника"),$J$5,IF($J$4&lt;=20%,$J$4,IFERROR(VLOOKUP(S51,LEGEND!$L$2:$M$5,2,FALSE),$J$4)))</f>
        <v>0</v>
      </c>
      <c r="N51" s="48" t="s">
        <v>147</v>
      </c>
      <c r="O51" s="49" t="s">
        <v>60</v>
      </c>
      <c r="P51" s="49" t="s">
        <v>66</v>
      </c>
      <c r="Q51" s="49" t="s">
        <v>67</v>
      </c>
      <c r="R51" s="50" t="s">
        <v>68</v>
      </c>
      <c r="S51" s="49" t="s">
        <v>148</v>
      </c>
      <c r="T51" s="73" t="str">
        <f>IF(_xlfn.XLOOKUP(I51,LEGEND!B:B,LEGEND!H:H)&lt;&gt;"-",HYPERLINK(_xlfn.XLOOKUP(I51,LEGEND!B:B,LEGEND!H:H),"link"),_xlfn.XLOOKUP(I51,LEGEND!B:B,LEGEND!H:H))</f>
        <v>link</v>
      </c>
      <c r="U51" s="73" t="str">
        <f>HYPERLINK(_xlfn.XLOOKUP(I51,LEGEND!B:B,LEGEND!I:I))</f>
        <v>https://milwaukee-media-images.s3.amazonaws.com/hi/M12_BDD-0--Hero_1.jpg</v>
      </c>
      <c r="V51" s="51" t="s">
        <v>150</v>
      </c>
      <c r="W51" s="63" t="s">
        <v>71</v>
      </c>
      <c r="X51" s="64">
        <v>203</v>
      </c>
      <c r="Y51" s="64">
        <v>70</v>
      </c>
      <c r="Z51" s="64">
        <v>189</v>
      </c>
      <c r="AA51" s="84">
        <v>1.1000000000000001</v>
      </c>
      <c r="AB51" s="85">
        <v>1</v>
      </c>
      <c r="AC51" s="85">
        <v>1</v>
      </c>
    </row>
    <row r="52" spans="1:29" ht="25.5">
      <c r="A52" s="1"/>
      <c r="B52" s="6" t="s">
        <v>55</v>
      </c>
      <c r="C52" s="6" t="s">
        <v>56</v>
      </c>
      <c r="D52" s="6" t="s">
        <v>57</v>
      </c>
      <c r="E52" s="49" t="s">
        <v>129</v>
      </c>
      <c r="F52" s="6" t="s">
        <v>59</v>
      </c>
      <c r="G52" s="6" t="s">
        <v>60</v>
      </c>
      <c r="H52" s="6" t="s">
        <v>130</v>
      </c>
      <c r="I52" s="60" t="s">
        <v>131</v>
      </c>
      <c r="J52" s="49" t="s">
        <v>132</v>
      </c>
      <c r="K52" s="6" t="s">
        <v>133</v>
      </c>
      <c r="L52" s="29">
        <f>IF($J$6="с учетом НДС",VLOOKUP(I52,LEGEND!B:E,4,0)*(1-M52),VLOOKUP(I52,LEGEND!B:E,4,0)*(1-M52)/1.2)</f>
        <v>12490</v>
      </c>
      <c r="M52" s="57">
        <f>IF(AND(B52&lt;&gt;"1_Электроинструмент",B52&lt;&gt;"2_Садовая техника"),$J$5,IF($J$4&lt;=20%,$J$4,IFERROR(VLOOKUP(S52,LEGEND!$L$2:$M$5,2,FALSE),$J$4)))</f>
        <v>0</v>
      </c>
      <c r="N52" s="48" t="s">
        <v>134</v>
      </c>
      <c r="O52" s="49" t="s">
        <v>60</v>
      </c>
      <c r="P52" s="49" t="s">
        <v>66</v>
      </c>
      <c r="Q52" s="49" t="s">
        <v>67</v>
      </c>
      <c r="R52" s="50" t="s">
        <v>68</v>
      </c>
      <c r="S52" s="49" t="s">
        <v>60</v>
      </c>
      <c r="T52" s="73" t="str">
        <f>IF(_xlfn.XLOOKUP(I52,LEGEND!B:B,LEGEND!H:H)&lt;&gt;"-",HYPERLINK(_xlfn.XLOOKUP(I52,LEGEND!B:B,LEGEND!H:H),"link"),_xlfn.XLOOKUP(I52,LEGEND!B:B,LEGEND!H:H))</f>
        <v>link</v>
      </c>
      <c r="U52" s="73" t="str">
        <f>HYPERLINK(_xlfn.XLOOKUP(I52,LEGEND!B:B,LEGEND!I:I))</f>
        <v>https://milwaukee-media-images.s3.amazonaws.com/hi/C12_RAD-0--Hero_1.jpg</v>
      </c>
      <c r="V52" s="51" t="s">
        <v>136</v>
      </c>
      <c r="W52" s="63" t="s">
        <v>71</v>
      </c>
      <c r="X52" s="64">
        <v>286</v>
      </c>
      <c r="Y52" s="64">
        <v>65</v>
      </c>
      <c r="Z52" s="64">
        <v>107</v>
      </c>
      <c r="AA52" s="84">
        <v>1.02</v>
      </c>
      <c r="AB52" s="85">
        <v>1</v>
      </c>
      <c r="AC52" s="85">
        <v>1</v>
      </c>
    </row>
    <row r="53" spans="1:29" s="1" customFormat="1" ht="25.5">
      <c r="B53" s="6" t="s">
        <v>55</v>
      </c>
      <c r="C53" s="6" t="s">
        <v>56</v>
      </c>
      <c r="D53" s="6" t="s">
        <v>57</v>
      </c>
      <c r="E53" s="49" t="s">
        <v>129</v>
      </c>
      <c r="F53" s="6" t="s">
        <v>59</v>
      </c>
      <c r="G53" s="6" t="s">
        <v>60</v>
      </c>
      <c r="H53" s="6" t="s">
        <v>151</v>
      </c>
      <c r="I53" s="60" t="s">
        <v>152</v>
      </c>
      <c r="J53" s="49" t="s">
        <v>153</v>
      </c>
      <c r="K53" s="6" t="s">
        <v>154</v>
      </c>
      <c r="L53" s="29">
        <f>IF($J$6="с учетом НДС",VLOOKUP(I53,LEGEND!B:E,4,0)*(1-M53),VLOOKUP(I53,LEGEND!B:E,4,0)*(1-M53)/1.2)</f>
        <v>16990</v>
      </c>
      <c r="M53" s="57">
        <f>IF(AND(B53&lt;&gt;"1_Электроинструмент",B53&lt;&gt;"2_Садовая техника"),$J$5,IF($J$4&lt;=20%,$J$4,IFERROR(VLOOKUP(S53,LEGEND!$L$2:$M$5,2,FALSE),$J$4)))</f>
        <v>0</v>
      </c>
      <c r="N53" s="48" t="s">
        <v>155</v>
      </c>
      <c r="O53" s="49" t="s">
        <v>60</v>
      </c>
      <c r="P53" s="49" t="s">
        <v>66</v>
      </c>
      <c r="Q53" s="49" t="s">
        <v>67</v>
      </c>
      <c r="R53" s="50" t="s">
        <v>68</v>
      </c>
      <c r="S53" s="49" t="s">
        <v>156</v>
      </c>
      <c r="T53" s="73" t="str">
        <f>IF(_xlfn.XLOOKUP(I53,LEGEND!B:B,LEGEND!H:H)&lt;&gt;"-",HYPERLINK(_xlfn.XLOOKUP(I53,LEGEND!B:B,LEGEND!H:H),"link"),_xlfn.XLOOKUP(I53,LEGEND!B:B,LEGEND!H:H))</f>
        <v>link</v>
      </c>
      <c r="U53" s="73" t="str">
        <f>HYPERLINK(_xlfn.XLOOKUP(I53,LEGEND!B:B,LEGEND!I:I))</f>
        <v>https://milwaukee-media-images.s3.amazonaws.com/hi/M12_BDD-202X--Hero_1.jpg</v>
      </c>
      <c r="V53" s="51" t="s">
        <v>157</v>
      </c>
      <c r="W53" s="63" t="s">
        <v>71</v>
      </c>
      <c r="X53" s="64">
        <v>375</v>
      </c>
      <c r="Y53" s="64">
        <v>119</v>
      </c>
      <c r="Z53" s="64">
        <v>315</v>
      </c>
      <c r="AA53" s="84">
        <v>3.34</v>
      </c>
      <c r="AB53" s="85">
        <v>1</v>
      </c>
      <c r="AC53" s="85">
        <v>1</v>
      </c>
    </row>
    <row r="54" spans="1:29" s="1" customFormat="1" ht="25.5">
      <c r="B54" s="6" t="s">
        <v>55</v>
      </c>
      <c r="C54" s="6" t="s">
        <v>56</v>
      </c>
      <c r="D54" s="6" t="s">
        <v>57</v>
      </c>
      <c r="E54" s="49" t="s">
        <v>129</v>
      </c>
      <c r="F54" s="6" t="s">
        <v>59</v>
      </c>
      <c r="G54" s="6" t="s">
        <v>60</v>
      </c>
      <c r="H54" s="6" t="s">
        <v>137</v>
      </c>
      <c r="I54" s="60" t="s">
        <v>138</v>
      </c>
      <c r="J54" s="49" t="s">
        <v>139</v>
      </c>
      <c r="K54" s="6" t="s">
        <v>140</v>
      </c>
      <c r="L54" s="29">
        <f>IF($J$6="с учетом НДС",VLOOKUP(I54,LEGEND!B:E,4,0)*(1-M54),VLOOKUP(I54,LEGEND!B:E,4,0)*(1-M54)/1.2)</f>
        <v>23990</v>
      </c>
      <c r="M54" s="57">
        <f>IF(AND(B54&lt;&gt;"1_Электроинструмент",B54&lt;&gt;"2_Садовая техника"),$J$5,IF($J$4&lt;=20%,$J$4,IFERROR(VLOOKUP(S54,LEGEND!$L$2:$M$5,2,FALSE),$J$4)))</f>
        <v>0</v>
      </c>
      <c r="N54" s="48" t="s">
        <v>141</v>
      </c>
      <c r="O54" s="49" t="s">
        <v>60</v>
      </c>
      <c r="P54" s="49" t="s">
        <v>66</v>
      </c>
      <c r="Q54" s="49" t="s">
        <v>67</v>
      </c>
      <c r="R54" s="50" t="s">
        <v>68</v>
      </c>
      <c r="S54" s="49" t="s">
        <v>60</v>
      </c>
      <c r="T54" s="73" t="str">
        <f>IF(_xlfn.XLOOKUP(I54,LEGEND!B:B,LEGEND!H:H)&lt;&gt;"-",HYPERLINK(_xlfn.XLOOKUP(I54,LEGEND!B:B,LEGEND!H:H),"link"),_xlfn.XLOOKUP(I54,LEGEND!B:B,LEGEND!H:H))</f>
        <v>link</v>
      </c>
      <c r="U54" s="73" t="str">
        <f>HYPERLINK(_xlfn.XLOOKUP(I54,LEGEND!B:B,LEGEND!I:I))</f>
        <v>https://milwaukee-media-images.s3.amazonaws.com/hi/C12_RAD-202B--Hero_1.jpg</v>
      </c>
      <c r="V54" s="51" t="s">
        <v>142</v>
      </c>
      <c r="W54" s="63" t="s">
        <v>71</v>
      </c>
      <c r="X54" s="64">
        <v>224</v>
      </c>
      <c r="Y54" s="64">
        <v>87</v>
      </c>
      <c r="Z54" s="64">
        <v>335</v>
      </c>
      <c r="AA54" s="84">
        <v>2.4980000000000002</v>
      </c>
      <c r="AB54" s="85">
        <v>1</v>
      </c>
      <c r="AC54" s="85">
        <v>1</v>
      </c>
    </row>
    <row r="55" spans="1:29" ht="25.5">
      <c r="A55" s="1"/>
      <c r="B55" s="6" t="s">
        <v>55</v>
      </c>
      <c r="C55" s="6" t="s">
        <v>56</v>
      </c>
      <c r="D55" s="6" t="s">
        <v>57</v>
      </c>
      <c r="E55" s="49" t="s">
        <v>129</v>
      </c>
      <c r="F55" s="6" t="s">
        <v>59</v>
      </c>
      <c r="G55" s="6" t="s">
        <v>60</v>
      </c>
      <c r="H55" s="6" t="s">
        <v>158</v>
      </c>
      <c r="I55" s="60" t="s">
        <v>159</v>
      </c>
      <c r="J55" s="49" t="s">
        <v>160</v>
      </c>
      <c r="K55" s="6" t="s">
        <v>161</v>
      </c>
      <c r="L55" s="29">
        <f>IF($J$6="с учетом НДС",VLOOKUP(I55,LEGEND!B:E,4,0)*(1-M55),VLOOKUP(I55,LEGEND!B:E,4,0)*(1-M55)/1.2)</f>
        <v>30600</v>
      </c>
      <c r="M55" s="57">
        <f>IF(AND(B55&lt;&gt;"1_Электроинструмент",B55&lt;&gt;"2_Садовая техника"),$J$5,IF($J$4&lt;=20%,$J$4,IFERROR(VLOOKUP(S55,LEGEND!$L$2:$M$5,2,FALSE),$J$4)))</f>
        <v>0</v>
      </c>
      <c r="N55" s="48" t="s">
        <v>162</v>
      </c>
      <c r="O55" s="49" t="s">
        <v>60</v>
      </c>
      <c r="P55" s="49" t="s">
        <v>66</v>
      </c>
      <c r="Q55" s="49" t="s">
        <v>67</v>
      </c>
      <c r="R55" s="50" t="s">
        <v>68</v>
      </c>
      <c r="S55" s="49" t="s">
        <v>60</v>
      </c>
      <c r="T55" s="73" t="str">
        <f>IF(_xlfn.XLOOKUP(I55,LEGEND!B:B,LEGEND!H:H)&lt;&gt;"-",HYPERLINK(_xlfn.XLOOKUP(I55,LEGEND!B:B,LEGEND!H:H),"link"),_xlfn.XLOOKUP(I55,LEGEND!B:B,LEGEND!H:H))</f>
        <v>link</v>
      </c>
      <c r="U55" s="73" t="str">
        <f>HYPERLINK(_xlfn.XLOOKUP(I55,LEGEND!B:B,LEGEND!I:I))</f>
        <v>https://milwaukee-media-images.s3.amazonaws.com/hi/M12_BDD-402C--Hero_1.jpg</v>
      </c>
      <c r="V55" s="51" t="s">
        <v>163</v>
      </c>
      <c r="W55" s="63" t="s">
        <v>71</v>
      </c>
      <c r="X55" s="64">
        <v>375</v>
      </c>
      <c r="Y55" s="64">
        <v>119</v>
      </c>
      <c r="Z55" s="64">
        <v>315</v>
      </c>
      <c r="AA55" s="84">
        <v>3.79</v>
      </c>
      <c r="AB55" s="85">
        <v>1</v>
      </c>
      <c r="AC55" s="85">
        <v>1</v>
      </c>
    </row>
    <row r="56" spans="1:29" ht="45">
      <c r="A56" s="1"/>
      <c r="B56" s="6" t="s">
        <v>55</v>
      </c>
      <c r="C56" s="6" t="s">
        <v>56</v>
      </c>
      <c r="D56" s="6" t="s">
        <v>57</v>
      </c>
      <c r="E56" s="49" t="s">
        <v>129</v>
      </c>
      <c r="F56" s="6" t="s">
        <v>59</v>
      </c>
      <c r="G56" s="6" t="s">
        <v>60</v>
      </c>
      <c r="H56" s="6" t="s">
        <v>164</v>
      </c>
      <c r="I56" s="60" t="s">
        <v>165</v>
      </c>
      <c r="J56" s="49" t="s">
        <v>166</v>
      </c>
      <c r="K56" s="6" t="s">
        <v>167</v>
      </c>
      <c r="L56" s="29">
        <f>IF($J$6="с учетом НДС",VLOOKUP(I56,LEGEND!B:E,4,0)*(1-M56),VLOOKUP(I56,LEGEND!B:E,4,0)*(1-M56)/1.2)</f>
        <v>35990</v>
      </c>
      <c r="M56" s="57">
        <f>IF(AND(B56&lt;&gt;"1_Электроинструмент",B56&lt;&gt;"2_Садовая техника"),$J$5,IF($J$4&lt;=20%,$J$4,IFERROR(VLOOKUP(S56,LEGEND!$L$2:$M$5,2,FALSE),$J$4)))</f>
        <v>0</v>
      </c>
      <c r="N56" s="48" t="s">
        <v>168</v>
      </c>
      <c r="O56" s="49" t="s">
        <v>60</v>
      </c>
      <c r="P56" s="49" t="s">
        <v>66</v>
      </c>
      <c r="Q56" s="49" t="s">
        <v>67</v>
      </c>
      <c r="R56" s="50" t="s">
        <v>68</v>
      </c>
      <c r="S56" s="49" t="s">
        <v>60</v>
      </c>
      <c r="T56" s="73" t="str">
        <f>IF(_xlfn.XLOOKUP(I56,LEGEND!B:B,LEGEND!H:H)&lt;&gt;"-",HYPERLINK(_xlfn.XLOOKUP(I56,LEGEND!B:B,LEGEND!H:H),"link"),_xlfn.XLOOKUP(I56,LEGEND!B:B,LEGEND!H:H))</f>
        <v>link</v>
      </c>
      <c r="U56" s="73" t="str">
        <f>HYPERLINK(_xlfn.XLOOKUP(I56,LEGEND!B:B,LEGEND!I:I))</f>
        <v>https://milwaukee-media-images.s3.amazonaws.com/hi/M12_BDDXKIT-202C--Hero_1.jpg</v>
      </c>
      <c r="V56" s="51" t="s">
        <v>170</v>
      </c>
      <c r="W56" s="63" t="s">
        <v>71</v>
      </c>
      <c r="X56" s="64">
        <v>424</v>
      </c>
      <c r="Y56" s="64">
        <v>137</v>
      </c>
      <c r="Z56" s="64">
        <v>369</v>
      </c>
      <c r="AA56" s="84">
        <v>5.1459999999999999</v>
      </c>
      <c r="AB56" s="85">
        <v>1</v>
      </c>
      <c r="AC56" s="85">
        <v>1</v>
      </c>
    </row>
    <row r="57" spans="1:29" s="1" customFormat="1" ht="33.75">
      <c r="B57" s="6" t="s">
        <v>55</v>
      </c>
      <c r="C57" s="6" t="s">
        <v>1340</v>
      </c>
      <c r="D57" s="6" t="s">
        <v>57</v>
      </c>
      <c r="E57" s="49" t="s">
        <v>129</v>
      </c>
      <c r="F57" s="6" t="s">
        <v>1406</v>
      </c>
      <c r="G57" s="6" t="s">
        <v>85</v>
      </c>
      <c r="H57" s="6" t="s">
        <v>1497</v>
      </c>
      <c r="I57" s="60" t="s">
        <v>1498</v>
      </c>
      <c r="J57" s="49" t="s">
        <v>1499</v>
      </c>
      <c r="K57" s="6" t="s">
        <v>1500</v>
      </c>
      <c r="L57" s="29">
        <f>IF($J$6="с учетом НДС",VLOOKUP(I57,LEGEND!B:E,4,0)*(1-M57),VLOOKUP(I57,LEGEND!B:E,4,0)*(1-M57)/1.2)</f>
        <v>28990</v>
      </c>
      <c r="M57" s="57">
        <f>IF(AND(B57&lt;&gt;"1_Электроинструмент",B57&lt;&gt;"2_Садовая техника"),$J$5,IF($J$4&lt;=20%,$J$4,IFERROR(VLOOKUP(S57,LEGEND!$L$2:$M$5,2,FALSE),$J$4)))</f>
        <v>0</v>
      </c>
      <c r="N57" s="48" t="s">
        <v>1501</v>
      </c>
      <c r="O57" s="49" t="s">
        <v>60</v>
      </c>
      <c r="P57" s="49" t="s">
        <v>66</v>
      </c>
      <c r="Q57" s="49" t="s">
        <v>67</v>
      </c>
      <c r="R57" s="50" t="s">
        <v>68</v>
      </c>
      <c r="S57" s="49" t="s">
        <v>60</v>
      </c>
      <c r="T57" s="73" t="str">
        <f>IF(_xlfn.XLOOKUP(I57,LEGEND!B:B,LEGEND!H:H)&lt;&gt;"-",HYPERLINK(_xlfn.XLOOKUP(I57,LEGEND!B:B,LEGEND!H:H),"link"),_xlfn.XLOOKUP(I57,LEGEND!B:B,LEGEND!H:H))</f>
        <v>link</v>
      </c>
      <c r="U57" s="73" t="str">
        <f>HYPERLINK(_xlfn.XLOOKUP(I57,LEGEND!B:B,LEGEND!I:I))</f>
        <v>https://milwaukee-media-images.s3.amazonaws.com/hi/M18_FDD2-0X--Hero_1.jpg</v>
      </c>
      <c r="V57" s="51" t="s">
        <v>1503</v>
      </c>
      <c r="W57" s="63" t="s">
        <v>71</v>
      </c>
      <c r="X57" s="64">
        <v>474</v>
      </c>
      <c r="Y57" s="64">
        <v>137</v>
      </c>
      <c r="Z57" s="64">
        <v>369</v>
      </c>
      <c r="AA57" s="84">
        <v>4.34</v>
      </c>
      <c r="AB57" s="85">
        <v>1</v>
      </c>
      <c r="AC57" s="85">
        <v>1</v>
      </c>
    </row>
    <row r="58" spans="1:29" s="1" customFormat="1" ht="45">
      <c r="B58" s="6" t="s">
        <v>55</v>
      </c>
      <c r="C58" s="6" t="s">
        <v>1340</v>
      </c>
      <c r="D58" s="6" t="s">
        <v>57</v>
      </c>
      <c r="E58" s="49" t="s">
        <v>129</v>
      </c>
      <c r="F58" s="6" t="s">
        <v>1406</v>
      </c>
      <c r="G58" s="6" t="s">
        <v>85</v>
      </c>
      <c r="H58" s="6" t="s">
        <v>1517</v>
      </c>
      <c r="I58" s="60" t="s">
        <v>1518</v>
      </c>
      <c r="J58" s="49" t="s">
        <v>1519</v>
      </c>
      <c r="K58" s="6" t="s">
        <v>1520</v>
      </c>
      <c r="L58" s="29">
        <f>IF($J$6="с учетом НДС",VLOOKUP(I58,LEGEND!B:E,4,0)*(1-M58),VLOOKUP(I58,LEGEND!B:E,4,0)*(1-M58)/1.2)</f>
        <v>33990</v>
      </c>
      <c r="M58" s="57">
        <f>IF(AND(B58&lt;&gt;"1_Электроинструмент",B58&lt;&gt;"2_Садовая техника"),$J$5,IF($J$4&lt;=20%,$J$4,IFERROR(VLOOKUP(S58,LEGEND!$L$2:$M$5,2,FALSE),$J$4)))</f>
        <v>0</v>
      </c>
      <c r="N58" s="48" t="s">
        <v>1521</v>
      </c>
      <c r="O58" s="49" t="s">
        <v>60</v>
      </c>
      <c r="P58" s="49" t="s">
        <v>66</v>
      </c>
      <c r="Q58" s="49" t="s">
        <v>67</v>
      </c>
      <c r="R58" s="50" t="s">
        <v>68</v>
      </c>
      <c r="S58" s="49" t="s">
        <v>60</v>
      </c>
      <c r="T58" s="73" t="str">
        <f>IF(_xlfn.XLOOKUP(I58,LEGEND!B:B,LEGEND!H:H)&lt;&gt;"-",HYPERLINK(_xlfn.XLOOKUP(I58,LEGEND!B:B,LEGEND!H:H),"link"),_xlfn.XLOOKUP(I58,LEGEND!B:B,LEGEND!H:H))</f>
        <v>link</v>
      </c>
      <c r="U58" s="73" t="str">
        <f>HYPERLINK(_xlfn.XLOOKUP(I58,LEGEND!B:B,LEGEND!I:I))</f>
        <v>https://milwaukee-media-images.s3.amazonaws.com/hi/M18_ONEDD2-0X--Hero_1.jpg</v>
      </c>
      <c r="V58" s="51" t="s">
        <v>1523</v>
      </c>
      <c r="W58" s="63" t="s">
        <v>71</v>
      </c>
      <c r="X58" s="64">
        <v>474</v>
      </c>
      <c r="Y58" s="64">
        <v>137</v>
      </c>
      <c r="Z58" s="64">
        <v>369</v>
      </c>
      <c r="AA58" s="84">
        <v>4.1900000000000004</v>
      </c>
      <c r="AB58" s="85">
        <v>1</v>
      </c>
      <c r="AC58" s="85">
        <v>1</v>
      </c>
    </row>
    <row r="59" spans="1:29" s="1" customFormat="1" ht="25.5">
      <c r="B59" s="6" t="s">
        <v>55</v>
      </c>
      <c r="C59" s="6" t="s">
        <v>1340</v>
      </c>
      <c r="D59" s="6" t="s">
        <v>57</v>
      </c>
      <c r="E59" s="49" t="s">
        <v>129</v>
      </c>
      <c r="F59" s="6" t="s">
        <v>1406</v>
      </c>
      <c r="G59" s="6" t="s">
        <v>85</v>
      </c>
      <c r="H59" s="6" t="s">
        <v>1490</v>
      </c>
      <c r="I59" s="60" t="s">
        <v>1491</v>
      </c>
      <c r="J59" s="49" t="s">
        <v>1492</v>
      </c>
      <c r="K59" s="6" t="s">
        <v>1493</v>
      </c>
      <c r="L59" s="29">
        <f>IF($J$6="с учетом НДС",VLOOKUP(I59,LEGEND!B:E,4,0)*(1-M59),VLOOKUP(I59,LEGEND!B:E,4,0)*(1-M59)/1.2)</f>
        <v>40990</v>
      </c>
      <c r="M59" s="57">
        <f>IF(AND(B59&lt;&gt;"1_Электроинструмент",B59&lt;&gt;"2_Садовая техника"),$J$5,IF($J$4&lt;=20%,$J$4,IFERROR(VLOOKUP(S59,LEGEND!$L$2:$M$5,2,FALSE),$J$4)))</f>
        <v>0</v>
      </c>
      <c r="N59" s="48" t="s">
        <v>1494</v>
      </c>
      <c r="O59" s="49" t="s">
        <v>60</v>
      </c>
      <c r="P59" s="49" t="s">
        <v>66</v>
      </c>
      <c r="Q59" s="49" t="s">
        <v>67</v>
      </c>
      <c r="R59" s="50" t="s">
        <v>68</v>
      </c>
      <c r="S59" s="49" t="s">
        <v>60</v>
      </c>
      <c r="T59" s="73" t="str">
        <f>IF(_xlfn.XLOOKUP(I59,LEGEND!B:B,LEGEND!H:H)&lt;&gt;"-",HYPERLINK(_xlfn.XLOOKUP(I59,LEGEND!B:B,LEGEND!H:H),"link"),_xlfn.XLOOKUP(I59,LEGEND!B:B,LEGEND!H:H))</f>
        <v>link</v>
      </c>
      <c r="U59" s="73" t="str">
        <f>HYPERLINK(_xlfn.XLOOKUP(I59,LEGEND!B:B,LEGEND!I:I))</f>
        <v>https://milwaukee-media-images.s3.amazonaws.com/hi/M18_CRAD2-0X--Hero_1.jpg</v>
      </c>
      <c r="V59" s="51" t="s">
        <v>1496</v>
      </c>
      <c r="W59" s="63" t="s">
        <v>71</v>
      </c>
      <c r="X59" s="64">
        <v>475</v>
      </c>
      <c r="Y59" s="64">
        <v>365</v>
      </c>
      <c r="Z59" s="64">
        <v>132</v>
      </c>
      <c r="AA59" s="84">
        <v>5.9640000000000004</v>
      </c>
      <c r="AB59" s="85">
        <v>1</v>
      </c>
      <c r="AC59" s="85">
        <v>1</v>
      </c>
    </row>
    <row r="60" spans="1:29" s="1" customFormat="1" ht="25.5">
      <c r="B60" s="6" t="s">
        <v>55</v>
      </c>
      <c r="C60" s="6" t="s">
        <v>1340</v>
      </c>
      <c r="D60" s="6" t="s">
        <v>57</v>
      </c>
      <c r="E60" s="49" t="s">
        <v>129</v>
      </c>
      <c r="F60" s="6" t="s">
        <v>1406</v>
      </c>
      <c r="G60" s="6" t="s">
        <v>85</v>
      </c>
      <c r="H60" s="6" t="s">
        <v>1510</v>
      </c>
      <c r="I60" s="60" t="s">
        <v>1511</v>
      </c>
      <c r="J60" s="49" t="s">
        <v>1512</v>
      </c>
      <c r="K60" s="6" t="s">
        <v>1513</v>
      </c>
      <c r="L60" s="29">
        <f>IF($J$6="с учетом НДС",VLOOKUP(I60,LEGEND!B:E,4,0)*(1-M60),VLOOKUP(I60,LEGEND!B:E,4,0)*(1-M60)/1.2)</f>
        <v>57490</v>
      </c>
      <c r="M60" s="57">
        <f>IF(AND(B60&lt;&gt;"1_Электроинструмент",B60&lt;&gt;"2_Садовая техника"),$J$5,IF($J$4&lt;=20%,$J$4,IFERROR(VLOOKUP(S60,LEGEND!$L$2:$M$5,2,FALSE),$J$4)))</f>
        <v>0</v>
      </c>
      <c r="N60" s="48" t="s">
        <v>1514</v>
      </c>
      <c r="O60" s="49" t="s">
        <v>60</v>
      </c>
      <c r="P60" s="49" t="s">
        <v>66</v>
      </c>
      <c r="Q60" s="49" t="s">
        <v>67</v>
      </c>
      <c r="R60" s="50" t="s">
        <v>68</v>
      </c>
      <c r="S60" s="49" t="s">
        <v>60</v>
      </c>
      <c r="T60" s="73" t="str">
        <f>IF(_xlfn.XLOOKUP(I60,LEGEND!B:B,LEGEND!H:H)&lt;&gt;"-",HYPERLINK(_xlfn.XLOOKUP(I60,LEGEND!B:B,LEGEND!H:H),"link"),_xlfn.XLOOKUP(I60,LEGEND!B:B,LEGEND!H:H))</f>
        <v>link</v>
      </c>
      <c r="U60" s="73" t="str">
        <f>HYPERLINK(_xlfn.XLOOKUP(I60,LEGEND!B:B,LEGEND!I:I))</f>
        <v>https://milwaukee-media-images.s3.amazonaws.com/hi/M18_FRAD2-0--Hero_1.jpg</v>
      </c>
      <c r="V60" s="51" t="s">
        <v>1516</v>
      </c>
      <c r="W60" s="63" t="s">
        <v>71</v>
      </c>
      <c r="X60" s="64">
        <v>539</v>
      </c>
      <c r="Y60" s="64">
        <v>104</v>
      </c>
      <c r="Z60" s="64">
        <v>211</v>
      </c>
      <c r="AA60" s="84">
        <v>6.57</v>
      </c>
      <c r="AB60" s="85">
        <v>1</v>
      </c>
      <c r="AC60" s="85">
        <v>1</v>
      </c>
    </row>
    <row r="61" spans="1:29" s="1" customFormat="1" ht="45">
      <c r="B61" s="6" t="s">
        <v>55</v>
      </c>
      <c r="C61" s="6" t="s">
        <v>1340</v>
      </c>
      <c r="D61" s="6" t="s">
        <v>57</v>
      </c>
      <c r="E61" s="49" t="s">
        <v>129</v>
      </c>
      <c r="F61" s="6" t="s">
        <v>1406</v>
      </c>
      <c r="G61" s="6" t="s">
        <v>85</v>
      </c>
      <c r="H61" s="6" t="s">
        <v>1504</v>
      </c>
      <c r="I61" s="60" t="s">
        <v>1505</v>
      </c>
      <c r="J61" s="49" t="s">
        <v>1506</v>
      </c>
      <c r="K61" s="6" t="s">
        <v>1507</v>
      </c>
      <c r="L61" s="29">
        <f>IF($J$6="с учетом НДС",VLOOKUP(I61,LEGEND!B:E,4,0)*(1-M61),VLOOKUP(I61,LEGEND!B:E,4,0)*(1-M61)/1.2)</f>
        <v>60990</v>
      </c>
      <c r="M61" s="57">
        <f>IF(AND(B61&lt;&gt;"1_Электроинструмент",B61&lt;&gt;"2_Садовая техника"),$J$5,IF($J$4&lt;=20%,$J$4,IFERROR(VLOOKUP(S61,LEGEND!$L$2:$M$5,2,FALSE),$J$4)))</f>
        <v>0</v>
      </c>
      <c r="N61" s="48" t="s">
        <v>1508</v>
      </c>
      <c r="O61" s="49" t="s">
        <v>60</v>
      </c>
      <c r="P61" s="49" t="s">
        <v>66</v>
      </c>
      <c r="Q61" s="49" t="s">
        <v>67</v>
      </c>
      <c r="R61" s="50" t="s">
        <v>68</v>
      </c>
      <c r="S61" s="49" t="s">
        <v>60</v>
      </c>
      <c r="T61" s="73" t="str">
        <f>IF(_xlfn.XLOOKUP(I61,LEGEND!B:B,LEGEND!H:H)&lt;&gt;"-",HYPERLINK(_xlfn.XLOOKUP(I61,LEGEND!B:B,LEGEND!H:H),"link"),_xlfn.XLOOKUP(I61,LEGEND!B:B,LEGEND!H:H))</f>
        <v>link</v>
      </c>
      <c r="U61" s="73" t="str">
        <f>HYPERLINK(_xlfn.XLOOKUP(I61,LEGEND!B:B,LEGEND!I:I))</f>
        <v>https://milwaukee-media-images.s3.amazonaws.com/hi/M18_FDD2-502X--Hero_1.jpg</v>
      </c>
      <c r="V61" s="51" t="s">
        <v>1509</v>
      </c>
      <c r="W61" s="63" t="s">
        <v>71</v>
      </c>
      <c r="X61" s="64">
        <v>474</v>
      </c>
      <c r="Y61" s="64">
        <v>137</v>
      </c>
      <c r="Z61" s="64">
        <v>369</v>
      </c>
      <c r="AA61" s="84">
        <v>6.3620000000000001</v>
      </c>
      <c r="AB61" s="85">
        <v>1</v>
      </c>
      <c r="AC61" s="85">
        <v>1</v>
      </c>
    </row>
    <row r="62" spans="1:29" s="1" customFormat="1" ht="45">
      <c r="B62" s="6" t="s">
        <v>55</v>
      </c>
      <c r="C62" s="6" t="s">
        <v>1340</v>
      </c>
      <c r="D62" s="6" t="s">
        <v>57</v>
      </c>
      <c r="E62" s="49" t="s">
        <v>129</v>
      </c>
      <c r="F62" s="6" t="s">
        <v>1406</v>
      </c>
      <c r="G62" s="6" t="s">
        <v>85</v>
      </c>
      <c r="H62" s="6" t="s">
        <v>1524</v>
      </c>
      <c r="I62" s="60" t="s">
        <v>1525</v>
      </c>
      <c r="J62" s="49" t="s">
        <v>1526</v>
      </c>
      <c r="K62" s="6" t="s">
        <v>1527</v>
      </c>
      <c r="L62" s="29">
        <f>IF($J$6="с учетом НДС",VLOOKUP(I62,LEGEND!B:E,4,0)*(1-M62),VLOOKUP(I62,LEGEND!B:E,4,0)*(1-M62)/1.2)</f>
        <v>66990</v>
      </c>
      <c r="M62" s="57">
        <f>IF(AND(B62&lt;&gt;"1_Электроинструмент",B62&lt;&gt;"2_Садовая техника"),$J$5,IF($J$4&lt;=20%,$J$4,IFERROR(VLOOKUP(S62,LEGEND!$L$2:$M$5,2,FALSE),$J$4)))</f>
        <v>0</v>
      </c>
      <c r="N62" s="48" t="s">
        <v>1528</v>
      </c>
      <c r="O62" s="49" t="s">
        <v>60</v>
      </c>
      <c r="P62" s="49" t="s">
        <v>66</v>
      </c>
      <c r="Q62" s="49" t="s">
        <v>67</v>
      </c>
      <c r="R62" s="50" t="s">
        <v>68</v>
      </c>
      <c r="S62" s="49" t="s">
        <v>60</v>
      </c>
      <c r="T62" s="73" t="str">
        <f>IF(_xlfn.XLOOKUP(I62,LEGEND!B:B,LEGEND!H:H)&lt;&gt;"-",HYPERLINK(_xlfn.XLOOKUP(I62,LEGEND!B:B,LEGEND!H:H),"link"),_xlfn.XLOOKUP(I62,LEGEND!B:B,LEGEND!H:H))</f>
        <v>link</v>
      </c>
      <c r="U62" s="73" t="str">
        <f>HYPERLINK(_xlfn.XLOOKUP(I62,LEGEND!B:B,LEGEND!I:I))</f>
        <v>https://milwaukee-media-images.s3.amazonaws.com/hi/M18_ONEDD2-502X--Hero_1.jpg</v>
      </c>
      <c r="V62" s="51" t="s">
        <v>1529</v>
      </c>
      <c r="W62" s="63" t="s">
        <v>71</v>
      </c>
      <c r="X62" s="64">
        <v>474</v>
      </c>
      <c r="Y62" s="64">
        <v>137</v>
      </c>
      <c r="Z62" s="64">
        <v>369</v>
      </c>
      <c r="AA62" s="84">
        <v>6.3620000000000001</v>
      </c>
      <c r="AB62" s="85">
        <v>1</v>
      </c>
      <c r="AC62" s="85">
        <v>1</v>
      </c>
    </row>
    <row r="63" spans="1:29" s="1" customFormat="1" ht="25.5">
      <c r="B63" s="6" t="s">
        <v>55</v>
      </c>
      <c r="C63" s="6" t="s">
        <v>1340</v>
      </c>
      <c r="D63" s="6" t="s">
        <v>57</v>
      </c>
      <c r="E63" s="49" t="s">
        <v>129</v>
      </c>
      <c r="F63" s="6" t="s">
        <v>1349</v>
      </c>
      <c r="G63" s="6" t="s">
        <v>60</v>
      </c>
      <c r="H63" s="6" t="s">
        <v>1472</v>
      </c>
      <c r="I63" s="60" t="s">
        <v>1473</v>
      </c>
      <c r="J63" s="49" t="s">
        <v>1474</v>
      </c>
      <c r="K63" s="6" t="s">
        <v>1475</v>
      </c>
      <c r="L63" s="29">
        <f>IF($J$6="с учетом НДС",VLOOKUP(I63,LEGEND!B:E,4,0)*(1-M63),VLOOKUP(I63,LEGEND!B:E,4,0)*(1-M63)/1.2)</f>
        <v>16200</v>
      </c>
      <c r="M63" s="57">
        <f>IF(AND(B63&lt;&gt;"1_Электроинструмент",B63&lt;&gt;"2_Садовая техника"),$J$5,IF($J$4&lt;=20%,$J$4,IFERROR(VLOOKUP(S63,LEGEND!$L$2:$M$5,2,FALSE),$J$4)))</f>
        <v>0</v>
      </c>
      <c r="N63" s="48" t="s">
        <v>1476</v>
      </c>
      <c r="O63" s="49" t="s">
        <v>60</v>
      </c>
      <c r="P63" s="49" t="s">
        <v>66</v>
      </c>
      <c r="Q63" s="49" t="s">
        <v>67</v>
      </c>
      <c r="R63" s="50" t="s">
        <v>68</v>
      </c>
      <c r="S63" s="49" t="s">
        <v>60</v>
      </c>
      <c r="T63" s="73" t="str">
        <f>IF(_xlfn.XLOOKUP(I63,LEGEND!B:B,LEGEND!H:H)&lt;&gt;"-",HYPERLINK(_xlfn.XLOOKUP(I63,LEGEND!B:B,LEGEND!H:H),"link"),_xlfn.XLOOKUP(I63,LEGEND!B:B,LEGEND!H:H))</f>
        <v>link</v>
      </c>
      <c r="U63" s="73" t="str">
        <f>HYPERLINK(_xlfn.XLOOKUP(I63,LEGEND!B:B,LEGEND!I:I))</f>
        <v>https://milwaukee-media-images.s3.amazonaws.com/hi/M18_CBLDD-0--Hero_1.jpg</v>
      </c>
      <c r="V63" s="51" t="s">
        <v>1478</v>
      </c>
      <c r="W63" s="63" t="s">
        <v>71</v>
      </c>
      <c r="X63" s="64">
        <v>194</v>
      </c>
      <c r="Y63" s="64">
        <v>87</v>
      </c>
      <c r="Z63" s="64">
        <v>239</v>
      </c>
      <c r="AA63" s="84">
        <v>1.3879999999999999</v>
      </c>
      <c r="AB63" s="85">
        <v>1</v>
      </c>
      <c r="AC63" s="85">
        <v>1</v>
      </c>
    </row>
    <row r="64" spans="1:29" s="1" customFormat="1" ht="33.75">
      <c r="B64" s="6" t="s">
        <v>55</v>
      </c>
      <c r="C64" s="6" t="s">
        <v>1340</v>
      </c>
      <c r="D64" s="6" t="s">
        <v>57</v>
      </c>
      <c r="E64" s="49" t="s">
        <v>129</v>
      </c>
      <c r="F64" s="6" t="s">
        <v>1349</v>
      </c>
      <c r="G64" s="6" t="s">
        <v>60</v>
      </c>
      <c r="H64" s="6" t="s">
        <v>1459</v>
      </c>
      <c r="I64" s="60" t="s">
        <v>1460</v>
      </c>
      <c r="J64" s="49" t="s">
        <v>1461</v>
      </c>
      <c r="K64" s="6" t="s">
        <v>1462</v>
      </c>
      <c r="L64" s="29">
        <f>IF($J$6="с учетом НДС",VLOOKUP(I64,LEGEND!B:E,4,0)*(1-M64),VLOOKUP(I64,LEGEND!B:E,4,0)*(1-M64)/1.2)</f>
        <v>23990</v>
      </c>
      <c r="M64" s="57">
        <f>IF(AND(B64&lt;&gt;"1_Электроинструмент",B64&lt;&gt;"2_Садовая техника"),$J$5,IF($J$4&lt;=20%,$J$4,IFERROR(VLOOKUP(S64,LEGEND!$L$2:$M$5,2,FALSE),$J$4)))</f>
        <v>0</v>
      </c>
      <c r="N64" s="48" t="s">
        <v>1463</v>
      </c>
      <c r="O64" s="49" t="s">
        <v>60</v>
      </c>
      <c r="P64" s="49" t="s">
        <v>66</v>
      </c>
      <c r="Q64" s="49" t="s">
        <v>67</v>
      </c>
      <c r="R64" s="50" t="s">
        <v>68</v>
      </c>
      <c r="S64" s="49" t="s">
        <v>60</v>
      </c>
      <c r="T64" s="73" t="str">
        <f>IF(_xlfn.XLOOKUP(I64,LEGEND!B:B,LEGEND!H:H)&lt;&gt;"-",HYPERLINK(_xlfn.XLOOKUP(I64,LEGEND!B:B,LEGEND!H:H),"link"),_xlfn.XLOOKUP(I64,LEGEND!B:B,LEGEND!H:H))</f>
        <v>link</v>
      </c>
      <c r="U64" s="73" t="str">
        <f>HYPERLINK(_xlfn.XLOOKUP(I64,LEGEND!B:B,LEGEND!I:I))</f>
        <v>https://milwaukee-media-images.s3.amazonaws.com/hi/M18_BLDD2-0X--Hero_1.jpg</v>
      </c>
      <c r="V64" s="51" t="s">
        <v>1465</v>
      </c>
      <c r="W64" s="63" t="s">
        <v>71</v>
      </c>
      <c r="X64" s="64">
        <v>474</v>
      </c>
      <c r="Y64" s="64">
        <v>137</v>
      </c>
      <c r="Z64" s="64">
        <v>369</v>
      </c>
      <c r="AA64" s="84">
        <v>4.57</v>
      </c>
      <c r="AB64" s="85">
        <v>1</v>
      </c>
      <c r="AC64" s="85">
        <v>1</v>
      </c>
    </row>
    <row r="65" spans="1:29" s="1" customFormat="1" ht="25.5">
      <c r="B65" s="6" t="s">
        <v>55</v>
      </c>
      <c r="C65" s="6" t="s">
        <v>1340</v>
      </c>
      <c r="D65" s="6" t="s">
        <v>57</v>
      </c>
      <c r="E65" s="49" t="s">
        <v>129</v>
      </c>
      <c r="F65" s="6" t="s">
        <v>1349</v>
      </c>
      <c r="G65" s="6" t="s">
        <v>60</v>
      </c>
      <c r="H65" s="6" t="s">
        <v>1479</v>
      </c>
      <c r="I65" s="60" t="s">
        <v>1480</v>
      </c>
      <c r="J65" s="49" t="s">
        <v>1481</v>
      </c>
      <c r="K65" s="6" t="s">
        <v>1482</v>
      </c>
      <c r="L65" s="29">
        <f>IF($J$6="с учетом НДС",VLOOKUP(I65,LEGEND!B:E,4,0)*(1-M65),VLOOKUP(I65,LEGEND!B:E,4,0)*(1-M65)/1.2)</f>
        <v>30990</v>
      </c>
      <c r="M65" s="57">
        <f>IF(AND(B65&lt;&gt;"1_Электроинструмент",B65&lt;&gt;"2_Садовая техника"),$J$5,IF($J$4&lt;=20%,$J$4,IFERROR(VLOOKUP(S65,LEGEND!$L$2:$M$5,2,FALSE),$J$4)))</f>
        <v>0</v>
      </c>
      <c r="N65" s="48" t="s">
        <v>1483</v>
      </c>
      <c r="O65" s="49" t="s">
        <v>60</v>
      </c>
      <c r="P65" s="49" t="s">
        <v>66</v>
      </c>
      <c r="Q65" s="49" t="s">
        <v>67</v>
      </c>
      <c r="R65" s="50" t="s">
        <v>68</v>
      </c>
      <c r="S65" s="49" t="s">
        <v>156</v>
      </c>
      <c r="T65" s="73" t="str">
        <f>IF(_xlfn.XLOOKUP(I65,LEGEND!B:B,LEGEND!H:H)&lt;&gt;"-",HYPERLINK(_xlfn.XLOOKUP(I65,LEGEND!B:B,LEGEND!H:H),"link"),_xlfn.XLOOKUP(I65,LEGEND!B:B,LEGEND!H:H))</f>
        <v>link</v>
      </c>
      <c r="U65" s="73" t="str">
        <f>HYPERLINK(_xlfn.XLOOKUP(I65,LEGEND!B:B,LEGEND!I:I))</f>
        <v>https://milwaukee-media-images.s3.amazonaws.com/hi/M18_CBLDD-202C--Hero_1.jpg</v>
      </c>
      <c r="V65" s="51" t="s">
        <v>1484</v>
      </c>
      <c r="W65" s="63" t="s">
        <v>71</v>
      </c>
      <c r="X65" s="64">
        <v>377</v>
      </c>
      <c r="Y65" s="64">
        <v>133</v>
      </c>
      <c r="Z65" s="64">
        <v>325</v>
      </c>
      <c r="AA65" s="84">
        <v>4.4539999999999997</v>
      </c>
      <c r="AB65" s="85">
        <v>1</v>
      </c>
      <c r="AC65" s="85">
        <v>1</v>
      </c>
    </row>
    <row r="66" spans="1:29" s="1" customFormat="1" ht="25.5">
      <c r="B66" s="6" t="s">
        <v>55</v>
      </c>
      <c r="C66" s="6" t="s">
        <v>1340</v>
      </c>
      <c r="D66" s="6" t="s">
        <v>57</v>
      </c>
      <c r="E66" s="49" t="s">
        <v>129</v>
      </c>
      <c r="F66" s="6" t="s">
        <v>1349</v>
      </c>
      <c r="G66" s="6" t="s">
        <v>60</v>
      </c>
      <c r="H66" s="6" t="s">
        <v>1485</v>
      </c>
      <c r="I66" s="60" t="s">
        <v>1486</v>
      </c>
      <c r="J66" s="49" t="s">
        <v>1487</v>
      </c>
      <c r="K66" s="6" t="s">
        <v>1488</v>
      </c>
      <c r="L66" s="29">
        <f>IF($J$6="с учетом НДС",VLOOKUP(I66,LEGEND!B:E,4,0)*(1-M66),VLOOKUP(I66,LEGEND!B:E,4,0)*(1-M66)/1.2)</f>
        <v>45990</v>
      </c>
      <c r="M66" s="57">
        <f>IF(AND(B66&lt;&gt;"1_Электроинструмент",B66&lt;&gt;"2_Садовая техника"),$J$5,IF($J$4&lt;=20%,$J$4,IFERROR(VLOOKUP(S66,LEGEND!$L$2:$M$5,2,FALSE),$J$4)))</f>
        <v>0</v>
      </c>
      <c r="N66" s="48" t="s">
        <v>1483</v>
      </c>
      <c r="O66" s="49" t="s">
        <v>60</v>
      </c>
      <c r="P66" s="49" t="s">
        <v>66</v>
      </c>
      <c r="Q66" s="49" t="s">
        <v>67</v>
      </c>
      <c r="R66" s="50" t="s">
        <v>68</v>
      </c>
      <c r="S66" s="49" t="s">
        <v>60</v>
      </c>
      <c r="T66" s="73" t="str">
        <f>IF(_xlfn.XLOOKUP(I66,LEGEND!B:B,LEGEND!H:H)&lt;&gt;"-",HYPERLINK(_xlfn.XLOOKUP(I66,LEGEND!B:B,LEGEND!H:H),"link"),_xlfn.XLOOKUP(I66,LEGEND!B:B,LEGEND!H:H))</f>
        <v>link</v>
      </c>
      <c r="U66" s="73" t="str">
        <f>HYPERLINK(_xlfn.XLOOKUP(I66,LEGEND!B:B,LEGEND!I:I))</f>
        <v>https://milwaukee-media-images.s3.amazonaws.com/hi/M18_CBLDD-402C--Hero_1.jpg</v>
      </c>
      <c r="V66" s="51" t="s">
        <v>1489</v>
      </c>
      <c r="W66" s="63" t="s">
        <v>71</v>
      </c>
      <c r="X66" s="64">
        <v>375</v>
      </c>
      <c r="Y66" s="64">
        <v>133</v>
      </c>
      <c r="Z66" s="64">
        <v>325</v>
      </c>
      <c r="AA66" s="84">
        <v>5.0819999999999999</v>
      </c>
      <c r="AB66" s="85">
        <v>1</v>
      </c>
      <c r="AC66" s="85">
        <v>1</v>
      </c>
    </row>
    <row r="67" spans="1:29" s="1" customFormat="1" ht="25.5">
      <c r="B67" s="6" t="s">
        <v>55</v>
      </c>
      <c r="C67" s="6" t="s">
        <v>1340</v>
      </c>
      <c r="D67" s="6" t="s">
        <v>57</v>
      </c>
      <c r="E67" s="49" t="s">
        <v>129</v>
      </c>
      <c r="F67" s="6" t="s">
        <v>1349</v>
      </c>
      <c r="G67" s="6" t="s">
        <v>60</v>
      </c>
      <c r="H67" s="6" t="s">
        <v>1466</v>
      </c>
      <c r="I67" s="60" t="s">
        <v>1467</v>
      </c>
      <c r="J67" s="49" t="s">
        <v>1468</v>
      </c>
      <c r="K67" s="6" t="s">
        <v>1469</v>
      </c>
      <c r="L67" s="29">
        <f>IF($J$6="с учетом НДС",VLOOKUP(I67,LEGEND!B:E,4,0)*(1-M67),VLOOKUP(I67,LEGEND!B:E,4,0)*(1-M67)/1.2)</f>
        <v>55990</v>
      </c>
      <c r="M67" s="57">
        <f>IF(AND(B67&lt;&gt;"1_Электроинструмент",B67&lt;&gt;"2_Садовая техника"),$J$5,IF($J$4&lt;=20%,$J$4,IFERROR(VLOOKUP(S67,LEGEND!$L$2:$M$5,2,FALSE),$J$4)))</f>
        <v>0</v>
      </c>
      <c r="N67" s="48" t="s">
        <v>1470</v>
      </c>
      <c r="O67" s="49" t="s">
        <v>60</v>
      </c>
      <c r="P67" s="49" t="s">
        <v>66</v>
      </c>
      <c r="Q67" s="49" t="s">
        <v>67</v>
      </c>
      <c r="R67" s="50" t="s">
        <v>68</v>
      </c>
      <c r="S67" s="49" t="s">
        <v>60</v>
      </c>
      <c r="T67" s="73" t="str">
        <f>IF(_xlfn.XLOOKUP(I67,LEGEND!B:B,LEGEND!H:H)&lt;&gt;"-",HYPERLINK(_xlfn.XLOOKUP(I67,LEGEND!B:B,LEGEND!H:H),"link"),_xlfn.XLOOKUP(I67,LEGEND!B:B,LEGEND!H:H))</f>
        <v>link</v>
      </c>
      <c r="U67" s="73" t="str">
        <f>HYPERLINK(_xlfn.XLOOKUP(I67,LEGEND!B:B,LEGEND!I:I))</f>
        <v>https://milwaukee-media-images.s3.amazonaws.com/hi/M18_BLDD2-502X--Hero_1.jpg</v>
      </c>
      <c r="V67" s="51" t="s">
        <v>1471</v>
      </c>
      <c r="W67" s="63" t="s">
        <v>71</v>
      </c>
      <c r="X67" s="64">
        <v>474</v>
      </c>
      <c r="Y67" s="64">
        <v>137</v>
      </c>
      <c r="Z67" s="64">
        <v>370</v>
      </c>
      <c r="AA67" s="84">
        <v>6.6980000000000004</v>
      </c>
      <c r="AB67" s="85">
        <v>1</v>
      </c>
      <c r="AC67" s="85">
        <v>1</v>
      </c>
    </row>
    <row r="68" spans="1:29" s="1" customFormat="1" ht="25.5">
      <c r="B68" s="6" t="s">
        <v>55</v>
      </c>
      <c r="C68" s="6" t="s">
        <v>1340</v>
      </c>
      <c r="D68" s="6" t="s">
        <v>57</v>
      </c>
      <c r="E68" s="49" t="s">
        <v>129</v>
      </c>
      <c r="F68" s="6" t="s">
        <v>1341</v>
      </c>
      <c r="G68" s="6" t="s">
        <v>60</v>
      </c>
      <c r="H68" s="6" t="s">
        <v>1433</v>
      </c>
      <c r="I68" s="60" t="s">
        <v>1434</v>
      </c>
      <c r="J68" s="49" t="s">
        <v>1435</v>
      </c>
      <c r="K68" s="6" t="s">
        <v>1436</v>
      </c>
      <c r="L68" s="29">
        <f>IF($J$6="с учетом НДС",VLOOKUP(I68,LEGEND!B:E,4,0)*(1-M68),VLOOKUP(I68,LEGEND!B:E,4,0)*(1-M68)/1.2)</f>
        <v>14490</v>
      </c>
      <c r="M68" s="57">
        <f>IF(AND(B68&lt;&gt;"1_Электроинструмент",B68&lt;&gt;"2_Садовая техника"),$J$5,IF($J$4&lt;=20%,$J$4,IFERROR(VLOOKUP(S68,LEGEND!$L$2:$M$5,2,FALSE),$J$4)))</f>
        <v>0</v>
      </c>
      <c r="N68" s="48" t="s">
        <v>1437</v>
      </c>
      <c r="O68" s="49" t="s">
        <v>60</v>
      </c>
      <c r="P68" s="49" t="s">
        <v>66</v>
      </c>
      <c r="Q68" s="49" t="s">
        <v>67</v>
      </c>
      <c r="R68" s="50" t="s">
        <v>68</v>
      </c>
      <c r="S68" s="49" t="s">
        <v>60</v>
      </c>
      <c r="T68" s="73" t="str">
        <f>IF(_xlfn.XLOOKUP(I68,LEGEND!B:B,LEGEND!H:H)&lt;&gt;"-",HYPERLINK(_xlfn.XLOOKUP(I68,LEGEND!B:B,LEGEND!H:H),"link"),_xlfn.XLOOKUP(I68,LEGEND!B:B,LEGEND!H:H))</f>
        <v>link</v>
      </c>
      <c r="U68" s="73" t="str">
        <f>HYPERLINK(_xlfn.XLOOKUP(I68,LEGEND!B:B,LEGEND!I:I))</f>
        <v>https://milwaukee-media-images.s3.amazonaws.com/hi/C18_RAD-0--Hero_1.jpg</v>
      </c>
      <c r="V68" s="51" t="s">
        <v>1439</v>
      </c>
      <c r="W68" s="63" t="s">
        <v>71</v>
      </c>
      <c r="X68" s="64">
        <v>301</v>
      </c>
      <c r="Y68" s="64">
        <v>74</v>
      </c>
      <c r="Z68" s="64">
        <v>104</v>
      </c>
      <c r="AA68" s="84">
        <v>1.53</v>
      </c>
      <c r="AB68" s="85">
        <v>1</v>
      </c>
      <c r="AC68" s="85">
        <v>1</v>
      </c>
    </row>
    <row r="69" spans="1:29" s="1" customFormat="1" ht="25.5">
      <c r="B69" s="6" t="s">
        <v>55</v>
      </c>
      <c r="C69" s="6" t="s">
        <v>1340</v>
      </c>
      <c r="D69" s="6" t="s">
        <v>57</v>
      </c>
      <c r="E69" s="49" t="s">
        <v>129</v>
      </c>
      <c r="F69" s="6" t="s">
        <v>1341</v>
      </c>
      <c r="G69" s="6" t="s">
        <v>60</v>
      </c>
      <c r="H69" s="6" t="s">
        <v>1440</v>
      </c>
      <c r="I69" s="60" t="s">
        <v>1441</v>
      </c>
      <c r="J69" s="49" t="s">
        <v>1442</v>
      </c>
      <c r="K69" s="6" t="s">
        <v>1443</v>
      </c>
      <c r="L69" s="29">
        <f>IF($J$6="с учетом НДС",VLOOKUP(I69,LEGEND!B:E,4,0)*(1-M69),VLOOKUP(I69,LEGEND!B:E,4,0)*(1-M69)/1.2)</f>
        <v>14490</v>
      </c>
      <c r="M69" s="57">
        <f>IF(AND(B69&lt;&gt;"1_Электроинструмент",B69&lt;&gt;"2_Садовая техника"),$J$5,IF($J$4&lt;=20%,$J$4,IFERROR(VLOOKUP(S69,LEGEND!$L$2:$M$5,2,FALSE),$J$4)))</f>
        <v>0</v>
      </c>
      <c r="N69" s="48" t="s">
        <v>1444</v>
      </c>
      <c r="O69" s="49" t="s">
        <v>60</v>
      </c>
      <c r="P69" s="49" t="s">
        <v>66</v>
      </c>
      <c r="Q69" s="49" t="s">
        <v>67</v>
      </c>
      <c r="R69" s="50" t="s">
        <v>68</v>
      </c>
      <c r="S69" s="49" t="s">
        <v>60</v>
      </c>
      <c r="T69" s="73" t="str">
        <f>IF(_xlfn.XLOOKUP(I69,LEGEND!B:B,LEGEND!H:H)&lt;&gt;"-",HYPERLINK(_xlfn.XLOOKUP(I69,LEGEND!B:B,LEGEND!H:H),"link"),_xlfn.XLOOKUP(I69,LEGEND!B:B,LEGEND!H:H))</f>
        <v>link</v>
      </c>
      <c r="U69" s="73" t="str">
        <f>HYPERLINK(_xlfn.XLOOKUP(I69,LEGEND!B:B,LEGEND!I:I))</f>
        <v>https://milwaukee-media-images.s3.amazonaws.com/hi/M18_BDD-0--Hero_1.jpg</v>
      </c>
      <c r="V69" s="51" t="s">
        <v>1446</v>
      </c>
      <c r="W69" s="63" t="s">
        <v>71</v>
      </c>
      <c r="X69" s="64">
        <v>219</v>
      </c>
      <c r="Y69" s="64">
        <v>81</v>
      </c>
      <c r="Z69" s="64">
        <v>208</v>
      </c>
      <c r="AA69" s="84">
        <v>1.6</v>
      </c>
      <c r="AB69" s="85">
        <v>1</v>
      </c>
      <c r="AC69" s="85">
        <v>1</v>
      </c>
    </row>
    <row r="70" spans="1:29" ht="25.5">
      <c r="A70" s="1"/>
      <c r="B70" s="6" t="s">
        <v>55</v>
      </c>
      <c r="C70" s="6" t="s">
        <v>1340</v>
      </c>
      <c r="D70" s="6" t="s">
        <v>57</v>
      </c>
      <c r="E70" s="49" t="s">
        <v>129</v>
      </c>
      <c r="F70" s="6" t="s">
        <v>1341</v>
      </c>
      <c r="G70" s="6" t="s">
        <v>60</v>
      </c>
      <c r="H70" s="6" t="s">
        <v>1447</v>
      </c>
      <c r="I70" s="60" t="s">
        <v>1448</v>
      </c>
      <c r="J70" s="49" t="s">
        <v>1449</v>
      </c>
      <c r="K70" s="6" t="s">
        <v>1450</v>
      </c>
      <c r="L70" s="29">
        <f>IF($J$6="с учетом НДС",VLOOKUP(I70,LEGEND!B:E,4,0)*(1-M70),VLOOKUP(I70,LEGEND!B:E,4,0)*(1-M70)/1.2)</f>
        <v>27490</v>
      </c>
      <c r="M70" s="57">
        <f>IF(AND(B70&lt;&gt;"1_Электроинструмент",B70&lt;&gt;"2_Садовая техника"),$J$5,IF($J$4&lt;=20%,$J$4,IFERROR(VLOOKUP(S70,LEGEND!$L$2:$M$5,2,FALSE),$J$4)))</f>
        <v>0</v>
      </c>
      <c r="N70" s="48" t="s">
        <v>1451</v>
      </c>
      <c r="O70" s="49" t="s">
        <v>60</v>
      </c>
      <c r="P70" s="49" t="s">
        <v>66</v>
      </c>
      <c r="Q70" s="49" t="s">
        <v>67</v>
      </c>
      <c r="R70" s="50" t="s">
        <v>68</v>
      </c>
      <c r="S70" s="49" t="s">
        <v>156</v>
      </c>
      <c r="T70" s="73" t="str">
        <f>IF(_xlfn.XLOOKUP(I70,LEGEND!B:B,LEGEND!H:H)&lt;&gt;"-",HYPERLINK(_xlfn.XLOOKUP(I70,LEGEND!B:B,LEGEND!H:H),"link"),_xlfn.XLOOKUP(I70,LEGEND!B:B,LEGEND!H:H))</f>
        <v>link</v>
      </c>
      <c r="U70" s="73" t="str">
        <f>HYPERLINK(_xlfn.XLOOKUP(I70,LEGEND!B:B,LEGEND!I:I))</f>
        <v>https://milwaukee-media-images.s3.amazonaws.com/hi/M18_BDD-202C--Hero_1.jpg</v>
      </c>
      <c r="V70" s="51" t="s">
        <v>1452</v>
      </c>
      <c r="W70" s="63" t="s">
        <v>71</v>
      </c>
      <c r="X70" s="64">
        <v>375</v>
      </c>
      <c r="Y70" s="64">
        <v>120</v>
      </c>
      <c r="Z70" s="64">
        <v>315</v>
      </c>
      <c r="AA70" s="84">
        <v>4.4729999999999999</v>
      </c>
      <c r="AB70" s="85">
        <v>1</v>
      </c>
      <c r="AC70" s="85">
        <v>1</v>
      </c>
    </row>
    <row r="71" spans="1:29" s="1" customFormat="1" ht="25.5">
      <c r="B71" s="6" t="s">
        <v>55</v>
      </c>
      <c r="C71" s="6" t="s">
        <v>1340</v>
      </c>
      <c r="D71" s="6" t="s">
        <v>57</v>
      </c>
      <c r="E71" s="49" t="s">
        <v>129</v>
      </c>
      <c r="F71" s="6" t="s">
        <v>1341</v>
      </c>
      <c r="G71" s="6" t="s">
        <v>60</v>
      </c>
      <c r="H71" s="6" t="s">
        <v>1453</v>
      </c>
      <c r="I71" s="60" t="s">
        <v>1454</v>
      </c>
      <c r="J71" s="49" t="s">
        <v>1455</v>
      </c>
      <c r="K71" s="6" t="s">
        <v>1456</v>
      </c>
      <c r="L71" s="29">
        <f>IF($J$6="с учетом НДС",VLOOKUP(I71,LEGEND!B:E,4,0)*(1-M71),VLOOKUP(I71,LEGEND!B:E,4,0)*(1-M71)/1.2)</f>
        <v>44490</v>
      </c>
      <c r="M71" s="57">
        <f>IF(AND(B71&lt;&gt;"1_Электроинструмент",B71&lt;&gt;"2_Садовая техника"),$J$5,IF($J$4&lt;=20%,$J$4,IFERROR(VLOOKUP(S71,LEGEND!$L$2:$M$5,2,FALSE),$J$4)))</f>
        <v>0</v>
      </c>
      <c r="N71" s="48" t="s">
        <v>1457</v>
      </c>
      <c r="O71" s="49" t="s">
        <v>60</v>
      </c>
      <c r="P71" s="49" t="s">
        <v>66</v>
      </c>
      <c r="Q71" s="49" t="s">
        <v>67</v>
      </c>
      <c r="R71" s="50" t="s">
        <v>68</v>
      </c>
      <c r="S71" s="49" t="s">
        <v>60</v>
      </c>
      <c r="T71" s="73" t="str">
        <f>IF(_xlfn.XLOOKUP(I71,LEGEND!B:B,LEGEND!H:H)&lt;&gt;"-",HYPERLINK(_xlfn.XLOOKUP(I71,LEGEND!B:B,LEGEND!H:H),"link"),_xlfn.XLOOKUP(I71,LEGEND!B:B,LEGEND!H:H))</f>
        <v>link</v>
      </c>
      <c r="U71" s="73" t="str">
        <f>HYPERLINK(_xlfn.XLOOKUP(I71,LEGEND!B:B,LEGEND!I:I))</f>
        <v>https://milwaukee-media-images.s3.amazonaws.com/hi/M18_BDD-402C--Hero_1.jpg</v>
      </c>
      <c r="V71" s="51" t="s">
        <v>1458</v>
      </c>
      <c r="W71" s="63" t="s">
        <v>71</v>
      </c>
      <c r="X71" s="64">
        <v>375</v>
      </c>
      <c r="Y71" s="64">
        <v>120</v>
      </c>
      <c r="Z71" s="64">
        <v>315</v>
      </c>
      <c r="AA71" s="84">
        <v>5.024</v>
      </c>
      <c r="AB71" s="85">
        <v>1</v>
      </c>
      <c r="AC71" s="85">
        <v>1</v>
      </c>
    </row>
    <row r="72" spans="1:29" s="1" customFormat="1" ht="25.5">
      <c r="B72" s="6" t="s">
        <v>55</v>
      </c>
      <c r="C72" s="6" t="s">
        <v>7251</v>
      </c>
      <c r="D72" s="6" t="s">
        <v>57</v>
      </c>
      <c r="E72" s="49" t="s">
        <v>129</v>
      </c>
      <c r="F72" s="6" t="s">
        <v>1318</v>
      </c>
      <c r="G72" s="6" t="s">
        <v>60</v>
      </c>
      <c r="H72" s="6" t="s">
        <v>7252</v>
      </c>
      <c r="I72" s="60" t="s">
        <v>7253</v>
      </c>
      <c r="J72" s="49" t="s">
        <v>7254</v>
      </c>
      <c r="K72" s="6" t="s">
        <v>7255</v>
      </c>
      <c r="L72" s="29">
        <f>IF($J$6="с учетом НДС",VLOOKUP(I72,LEGEND!B:E,4,0)*(1-M72),VLOOKUP(I72,LEGEND!B:E,4,0)*(1-M72)/1.2)</f>
        <v>17490</v>
      </c>
      <c r="M72" s="57">
        <f>IF(AND(B72&lt;&gt;"1_Электроинструмент",B72&lt;&gt;"2_Садовая техника"),$J$5,IF($J$4&lt;=20%,$J$4,IFERROR(VLOOKUP(S72,LEGEND!$L$2:$M$5,2,FALSE),$J$4)))</f>
        <v>0</v>
      </c>
      <c r="N72" s="48" t="s">
        <v>7256</v>
      </c>
      <c r="O72" s="49" t="s">
        <v>60</v>
      </c>
      <c r="P72" s="49" t="s">
        <v>66</v>
      </c>
      <c r="Q72" s="49" t="s">
        <v>67</v>
      </c>
      <c r="R72" s="50" t="s">
        <v>68</v>
      </c>
      <c r="S72" s="49" t="s">
        <v>60</v>
      </c>
      <c r="T72" s="73" t="str">
        <f>IF(_xlfn.XLOOKUP(I72,LEGEND!B:B,LEGEND!H:H)&lt;&gt;"-",HYPERLINK(_xlfn.XLOOKUP(I72,LEGEND!B:B,LEGEND!H:H),"link"),_xlfn.XLOOKUP(I72,LEGEND!B:B,LEGEND!H:H))</f>
        <v>link</v>
      </c>
      <c r="U72" s="73" t="str">
        <f>HYPERLINK(_xlfn.XLOOKUP(I72,LEGEND!B:B,LEGEND!I:I))</f>
        <v>https://milwaukee-media-images.s3.amazonaws.com/hi/M4_D-202B--Hero_1.jpg</v>
      </c>
      <c r="V72" s="51" t="s">
        <v>7258</v>
      </c>
      <c r="W72" s="63" t="s">
        <v>71</v>
      </c>
      <c r="X72" s="64">
        <v>244</v>
      </c>
      <c r="Y72" s="64">
        <v>93</v>
      </c>
      <c r="Z72" s="64">
        <v>141</v>
      </c>
      <c r="AA72" s="84">
        <v>1.26</v>
      </c>
      <c r="AB72" s="85">
        <v>1</v>
      </c>
      <c r="AC72" s="85">
        <v>1</v>
      </c>
    </row>
    <row r="73" spans="1:29" ht="25.5">
      <c r="A73" s="1"/>
      <c r="B73" s="6" t="s">
        <v>55</v>
      </c>
      <c r="C73" s="6" t="s">
        <v>7490</v>
      </c>
      <c r="D73" s="6" t="s">
        <v>57</v>
      </c>
      <c r="E73" s="49" t="s">
        <v>129</v>
      </c>
      <c r="F73" s="6" t="s">
        <v>1318</v>
      </c>
      <c r="G73" s="6" t="s">
        <v>60</v>
      </c>
      <c r="H73" s="6" t="s">
        <v>7547</v>
      </c>
      <c r="I73" s="60" t="s">
        <v>7548</v>
      </c>
      <c r="J73" s="49" t="s">
        <v>7549</v>
      </c>
      <c r="K73" s="6" t="s">
        <v>7550</v>
      </c>
      <c r="L73" s="29">
        <f>IF($J$6="с учетом НДС",VLOOKUP(I73,LEGEND!B:E,4,0)*(1-M73),VLOOKUP(I73,LEGEND!B:E,4,0)*(1-M73)/1.2)</f>
        <v>18700</v>
      </c>
      <c r="M73" s="57">
        <f>IF(AND(B73&lt;&gt;"1_Электроинструмент",B73&lt;&gt;"2_Садовая техника"),$J$5,IF($J$4&lt;=20%,$J$4,IFERROR(VLOOKUP(S73,LEGEND!$L$2:$M$5,2,FALSE),$J$4)))</f>
        <v>0</v>
      </c>
      <c r="N73" s="48" t="s">
        <v>7551</v>
      </c>
      <c r="O73" s="49" t="s">
        <v>60</v>
      </c>
      <c r="P73" s="49" t="s">
        <v>66</v>
      </c>
      <c r="Q73" s="49" t="s">
        <v>67</v>
      </c>
      <c r="R73" s="50" t="s">
        <v>68</v>
      </c>
      <c r="S73" s="49" t="s">
        <v>60</v>
      </c>
      <c r="T73" s="73" t="str">
        <f>IF(_xlfn.XLOOKUP(I73,LEGEND!B:B,LEGEND!H:H)&lt;&gt;"-",HYPERLINK(_xlfn.XLOOKUP(I73,LEGEND!B:B,LEGEND!H:H),"link"),_xlfn.XLOOKUP(I73,LEGEND!B:B,LEGEND!H:H))</f>
        <v>link</v>
      </c>
      <c r="U73" s="73" t="str">
        <f>HYPERLINK(_xlfn.XLOOKUP(I73,LEGEND!B:B,LEGEND!I:I))</f>
        <v>https://milwaukee-media-images.s3.amazonaws.com/hi/DE_10_RX--Hero_1.jpg</v>
      </c>
      <c r="V73" s="51" t="s">
        <v>7553</v>
      </c>
      <c r="W73" s="63" t="s">
        <v>2772</v>
      </c>
      <c r="X73" s="64">
        <v>319</v>
      </c>
      <c r="Y73" s="64">
        <v>83</v>
      </c>
      <c r="Z73" s="64">
        <v>233</v>
      </c>
      <c r="AA73" s="84">
        <v>2.226</v>
      </c>
      <c r="AB73" s="85">
        <v>1</v>
      </c>
      <c r="AC73" s="85">
        <v>1</v>
      </c>
    </row>
    <row r="74" spans="1:29" ht="25.5">
      <c r="A74" s="1"/>
      <c r="B74" s="6" t="s">
        <v>55</v>
      </c>
      <c r="C74" s="6" t="s">
        <v>7490</v>
      </c>
      <c r="D74" s="6" t="s">
        <v>57</v>
      </c>
      <c r="E74" s="49" t="s">
        <v>129</v>
      </c>
      <c r="F74" s="6" t="s">
        <v>1318</v>
      </c>
      <c r="G74" s="6" t="s">
        <v>60</v>
      </c>
      <c r="H74" s="6" t="s">
        <v>7587</v>
      </c>
      <c r="I74" s="60" t="s">
        <v>7588</v>
      </c>
      <c r="J74" s="49" t="s">
        <v>7589</v>
      </c>
      <c r="K74" s="6" t="s">
        <v>7590</v>
      </c>
      <c r="L74" s="29">
        <f>IF($J$6="с учетом НДС",VLOOKUP(I74,LEGEND!B:E,4,0)*(1-M74),VLOOKUP(I74,LEGEND!B:E,4,0)*(1-M74)/1.2)</f>
        <v>18700</v>
      </c>
      <c r="M74" s="57">
        <f>IF(AND(B74&lt;&gt;"1_Электроинструмент",B74&lt;&gt;"2_Садовая техника"),$J$5,IF($J$4&lt;=20%,$J$4,IFERROR(VLOOKUP(S74,LEGEND!$L$2:$M$5,2,FALSE),$J$4)))</f>
        <v>0</v>
      </c>
      <c r="N74" s="48" t="s">
        <v>7591</v>
      </c>
      <c r="O74" s="49" t="s">
        <v>60</v>
      </c>
      <c r="P74" s="49" t="s">
        <v>1556</v>
      </c>
      <c r="Q74" s="49" t="s">
        <v>473</v>
      </c>
      <c r="R74" s="50" t="s">
        <v>68</v>
      </c>
      <c r="S74" s="49" t="s">
        <v>60</v>
      </c>
      <c r="T74" s="73" t="str">
        <f>IF(_xlfn.XLOOKUP(I74,LEGEND!B:B,LEGEND!H:H)&lt;&gt;"-",HYPERLINK(_xlfn.XLOOKUP(I74,LEGEND!B:B,LEGEND!H:H),"link"),_xlfn.XLOOKUP(I74,LEGEND!B:B,LEGEND!H:H))</f>
        <v>-</v>
      </c>
      <c r="U74" s="73" t="str">
        <f>HYPERLINK(_xlfn.XLOOKUP(I74,LEGEND!B:B,LEGEND!I:I))</f>
        <v>-</v>
      </c>
      <c r="V74" s="51" t="s">
        <v>7592</v>
      </c>
      <c r="W74" s="63" t="s">
        <v>71</v>
      </c>
      <c r="X74" s="64">
        <v>313</v>
      </c>
      <c r="Y74" s="64">
        <v>83</v>
      </c>
      <c r="Z74" s="64">
        <v>232</v>
      </c>
      <c r="AA74" s="84">
        <v>2.11</v>
      </c>
      <c r="AB74" s="85">
        <v>1</v>
      </c>
      <c r="AC74" s="85">
        <v>1</v>
      </c>
    </row>
    <row r="75" spans="1:29" s="1" customFormat="1" ht="25.5">
      <c r="B75" s="6" t="s">
        <v>55</v>
      </c>
      <c r="C75" s="6" t="s">
        <v>7490</v>
      </c>
      <c r="D75" s="6" t="s">
        <v>57</v>
      </c>
      <c r="E75" s="49" t="s">
        <v>129</v>
      </c>
      <c r="F75" s="6" t="s">
        <v>1318</v>
      </c>
      <c r="G75" s="6" t="s">
        <v>60</v>
      </c>
      <c r="H75" s="6" t="s">
        <v>7554</v>
      </c>
      <c r="I75" s="60" t="s">
        <v>7555</v>
      </c>
      <c r="J75" s="49" t="s">
        <v>7556</v>
      </c>
      <c r="K75" s="6" t="s">
        <v>7557</v>
      </c>
      <c r="L75" s="29">
        <f>IF($J$6="с учетом НДС",VLOOKUP(I75,LEGEND!B:E,4,0)*(1-M75),VLOOKUP(I75,LEGEND!B:E,4,0)*(1-M75)/1.2)</f>
        <v>22990</v>
      </c>
      <c r="M75" s="57">
        <f>IF(AND(B75&lt;&gt;"1_Электроинструмент",B75&lt;&gt;"2_Садовая техника"),$J$5,IF($J$4&lt;=20%,$J$4,IFERROR(VLOOKUP(S75,LEGEND!$L$2:$M$5,2,FALSE),$J$4)))</f>
        <v>0</v>
      </c>
      <c r="N75" s="48" t="s">
        <v>7558</v>
      </c>
      <c r="O75" s="49" t="s">
        <v>60</v>
      </c>
      <c r="P75" s="49" t="s">
        <v>66</v>
      </c>
      <c r="Q75" s="49" t="s">
        <v>67</v>
      </c>
      <c r="R75" s="50" t="s">
        <v>68</v>
      </c>
      <c r="S75" s="49" t="s">
        <v>60</v>
      </c>
      <c r="T75" s="73" t="str">
        <f>IF(_xlfn.XLOOKUP(I75,LEGEND!B:B,LEGEND!H:H)&lt;&gt;"-",HYPERLINK(_xlfn.XLOOKUP(I75,LEGEND!B:B,LEGEND!H:H),"link"),_xlfn.XLOOKUP(I75,LEGEND!B:B,LEGEND!H:H))</f>
        <v>link</v>
      </c>
      <c r="U75" s="73" t="str">
        <f>HYPERLINK(_xlfn.XLOOKUP(I75,LEGEND!B:B,LEGEND!I:I))</f>
        <v>https://milwaukee-media-images.s3.amazonaws.com/hi/DE_13_RP--Hero_1.jpg</v>
      </c>
      <c r="V75" s="51" t="s">
        <v>7560</v>
      </c>
      <c r="W75" s="63" t="s">
        <v>2772</v>
      </c>
      <c r="X75" s="64">
        <v>418</v>
      </c>
      <c r="Y75" s="64">
        <v>119</v>
      </c>
      <c r="Z75" s="64">
        <v>329</v>
      </c>
      <c r="AA75" s="84">
        <v>3.8</v>
      </c>
      <c r="AB75" s="85">
        <v>1</v>
      </c>
      <c r="AC75" s="85">
        <v>1</v>
      </c>
    </row>
    <row r="76" spans="1:29" s="1" customFormat="1" ht="25.5">
      <c r="B76" s="6" t="s">
        <v>55</v>
      </c>
      <c r="C76" s="6" t="s">
        <v>7490</v>
      </c>
      <c r="D76" s="6" t="s">
        <v>57</v>
      </c>
      <c r="E76" s="49" t="s">
        <v>129</v>
      </c>
      <c r="F76" s="6" t="s">
        <v>1318</v>
      </c>
      <c r="G76" s="6" t="s">
        <v>60</v>
      </c>
      <c r="H76" s="6" t="s">
        <v>7575</v>
      </c>
      <c r="I76" s="60" t="s">
        <v>7576</v>
      </c>
      <c r="J76" s="49" t="s">
        <v>7577</v>
      </c>
      <c r="K76" s="6" t="s">
        <v>7578</v>
      </c>
      <c r="L76" s="29">
        <f>IF($J$6="с учетом НДС",VLOOKUP(I76,LEGEND!B:E,4,0)*(1-M76),VLOOKUP(I76,LEGEND!B:E,4,0)*(1-M76)/1.2)</f>
        <v>27490</v>
      </c>
      <c r="M76" s="57">
        <f>IF(AND(B76&lt;&gt;"1_Электроинструмент",B76&lt;&gt;"2_Садовая техника"),$J$5,IF($J$4&lt;=20%,$J$4,IFERROR(VLOOKUP(S76,LEGEND!$L$2:$M$5,2,FALSE),$J$4)))</f>
        <v>0</v>
      </c>
      <c r="N76" s="48" t="s">
        <v>7579</v>
      </c>
      <c r="O76" s="49" t="s">
        <v>60</v>
      </c>
      <c r="P76" s="49" t="s">
        <v>66</v>
      </c>
      <c r="Q76" s="49" t="s">
        <v>67</v>
      </c>
      <c r="R76" s="50" t="s">
        <v>68</v>
      </c>
      <c r="S76" s="49" t="s">
        <v>60</v>
      </c>
      <c r="T76" s="73" t="str">
        <f>IF(_xlfn.XLOOKUP(I76,LEGEND!B:B,LEGEND!H:H)&lt;&gt;"-",HYPERLINK(_xlfn.XLOOKUP(I76,LEGEND!B:B,LEGEND!H:H),"link"),_xlfn.XLOOKUP(I76,LEGEND!B:B,LEGEND!H:H))</f>
        <v>link</v>
      </c>
      <c r="U76" s="73" t="str">
        <f>HYPERLINK(_xlfn.XLOOKUP(I76,LEGEND!B:B,LEGEND!I:I))</f>
        <v>https://milwaukee-media-images.s3.amazonaws.com/hi/HDE_13_RQX--Hero_1.jpg</v>
      </c>
      <c r="V76" s="51" t="s">
        <v>7581</v>
      </c>
      <c r="W76" s="63" t="s">
        <v>71</v>
      </c>
      <c r="X76" s="64">
        <v>313</v>
      </c>
      <c r="Y76" s="64">
        <v>83</v>
      </c>
      <c r="Z76" s="64">
        <v>232</v>
      </c>
      <c r="AA76" s="84">
        <v>2.66</v>
      </c>
      <c r="AB76" s="85">
        <v>1</v>
      </c>
      <c r="AC76" s="85">
        <v>1</v>
      </c>
    </row>
    <row r="77" spans="1:29" s="1" customFormat="1" ht="25.5">
      <c r="B77" s="6" t="s">
        <v>55</v>
      </c>
      <c r="C77" s="6" t="s">
        <v>7490</v>
      </c>
      <c r="D77" s="6" t="s">
        <v>57</v>
      </c>
      <c r="E77" s="49" t="s">
        <v>129</v>
      </c>
      <c r="F77" s="6" t="s">
        <v>1318</v>
      </c>
      <c r="G77" s="6" t="s">
        <v>60</v>
      </c>
      <c r="H77" s="6" t="s">
        <v>7575</v>
      </c>
      <c r="I77" s="60" t="s">
        <v>7582</v>
      </c>
      <c r="J77" s="49" t="s">
        <v>7583</v>
      </c>
      <c r="K77" s="6" t="s">
        <v>7584</v>
      </c>
      <c r="L77" s="29">
        <f>IF($J$6="с учетом НДС",VLOOKUP(I77,LEGEND!B:E,4,0)*(1-M77),VLOOKUP(I77,LEGEND!B:E,4,0)*(1-M77)/1.2)</f>
        <v>30600</v>
      </c>
      <c r="M77" s="57">
        <f>IF(AND(B77&lt;&gt;"1_Электроинструмент",B77&lt;&gt;"2_Садовая техника"),$J$5,IF($J$4&lt;=20%,$J$4,IFERROR(VLOOKUP(S77,LEGEND!$L$2:$M$5,2,FALSE),$J$4)))</f>
        <v>0</v>
      </c>
      <c r="N77" s="48" t="s">
        <v>7585</v>
      </c>
      <c r="O77" s="49" t="s">
        <v>60</v>
      </c>
      <c r="P77" s="49" t="s">
        <v>66</v>
      </c>
      <c r="Q77" s="49" t="s">
        <v>67</v>
      </c>
      <c r="R77" s="50" t="s">
        <v>68</v>
      </c>
      <c r="S77" s="49" t="s">
        <v>60</v>
      </c>
      <c r="T77" s="73" t="str">
        <f>IF(_xlfn.XLOOKUP(I77,LEGEND!B:B,LEGEND!H:H)&lt;&gt;"-",HYPERLINK(_xlfn.XLOOKUP(I77,LEGEND!B:B,LEGEND!H:H),"link"),_xlfn.XLOOKUP(I77,LEGEND!B:B,LEGEND!H:H))</f>
        <v>link</v>
      </c>
      <c r="U77" s="73" t="str">
        <f>HYPERLINK(_xlfn.XLOOKUP(I77,LEGEND!B:B,LEGEND!I:I))</f>
        <v>https://milwaukee-media-images.s3.amazonaws.com/hi/HDE_13_RQX--Hero_4.jpg</v>
      </c>
      <c r="V77" s="51" t="s">
        <v>7586</v>
      </c>
      <c r="W77" s="63" t="s">
        <v>71</v>
      </c>
      <c r="X77" s="64">
        <v>474</v>
      </c>
      <c r="Y77" s="64">
        <v>137</v>
      </c>
      <c r="Z77" s="64">
        <v>369</v>
      </c>
      <c r="AA77" s="84">
        <v>4.9800000000000004</v>
      </c>
      <c r="AB77" s="85">
        <v>1</v>
      </c>
      <c r="AC77" s="85">
        <v>1</v>
      </c>
    </row>
    <row r="78" spans="1:29" ht="25.5">
      <c r="A78" s="1"/>
      <c r="B78" s="6" t="s">
        <v>55</v>
      </c>
      <c r="C78" s="6" t="s">
        <v>7490</v>
      </c>
      <c r="D78" s="6" t="s">
        <v>57</v>
      </c>
      <c r="E78" s="49" t="s">
        <v>129</v>
      </c>
      <c r="F78" s="6" t="s">
        <v>1318</v>
      </c>
      <c r="G78" s="6" t="s">
        <v>60</v>
      </c>
      <c r="H78" s="6" t="s">
        <v>7561</v>
      </c>
      <c r="I78" s="60" t="s">
        <v>7562</v>
      </c>
      <c r="J78" s="49" t="s">
        <v>7563</v>
      </c>
      <c r="K78" s="6" t="s">
        <v>7564</v>
      </c>
      <c r="L78" s="29">
        <f>IF($J$6="с учетом НДС",VLOOKUP(I78,LEGEND!B:E,4,0)*(1-M78),VLOOKUP(I78,LEGEND!B:E,4,0)*(1-M78)/1.2)</f>
        <v>30990</v>
      </c>
      <c r="M78" s="57">
        <f>IF(AND(B78&lt;&gt;"1_Электроинструмент",B78&lt;&gt;"2_Садовая техника"),$J$5,IF($J$4&lt;=20%,$J$4,IFERROR(VLOOKUP(S78,LEGEND!$L$2:$M$5,2,FALSE),$J$4)))</f>
        <v>0</v>
      </c>
      <c r="N78" s="48" t="s">
        <v>7565</v>
      </c>
      <c r="O78" s="49" t="s">
        <v>60</v>
      </c>
      <c r="P78" s="49" t="s">
        <v>66</v>
      </c>
      <c r="Q78" s="49" t="s">
        <v>67</v>
      </c>
      <c r="R78" s="50" t="s">
        <v>68</v>
      </c>
      <c r="S78" s="49" t="s">
        <v>60</v>
      </c>
      <c r="T78" s="73" t="str">
        <f>IF(_xlfn.XLOOKUP(I78,LEGEND!B:B,LEGEND!H:H)&lt;&gt;"-",HYPERLINK(_xlfn.XLOOKUP(I78,LEGEND!B:B,LEGEND!H:H),"link"),_xlfn.XLOOKUP(I78,LEGEND!B:B,LEGEND!H:H))</f>
        <v>link</v>
      </c>
      <c r="U78" s="73" t="str">
        <f>HYPERLINK(_xlfn.XLOOKUP(I78,LEGEND!B:B,LEGEND!I:I))</f>
        <v>https://milwaukee-media-images.s3.amazonaws.com/hi/HD2E_13_R--Hero_1.jpg</v>
      </c>
      <c r="V78" s="51" t="s">
        <v>7567</v>
      </c>
      <c r="W78" s="63" t="s">
        <v>2772</v>
      </c>
      <c r="X78" s="64">
        <v>387</v>
      </c>
      <c r="Y78" s="64">
        <v>271</v>
      </c>
      <c r="Z78" s="64">
        <v>93</v>
      </c>
      <c r="AA78" s="84">
        <v>3.4319999999999999</v>
      </c>
      <c r="AB78" s="85">
        <v>1</v>
      </c>
      <c r="AC78" s="85">
        <v>1</v>
      </c>
    </row>
    <row r="79" spans="1:29" s="1" customFormat="1" ht="25.5">
      <c r="B79" s="6" t="s">
        <v>55</v>
      </c>
      <c r="C79" s="6" t="s">
        <v>7490</v>
      </c>
      <c r="D79" s="6" t="s">
        <v>57</v>
      </c>
      <c r="E79" s="49" t="s">
        <v>129</v>
      </c>
      <c r="F79" s="6" t="s">
        <v>1318</v>
      </c>
      <c r="G79" s="6" t="s">
        <v>60</v>
      </c>
      <c r="H79" s="6" t="s">
        <v>7568</v>
      </c>
      <c r="I79" s="60" t="s">
        <v>7569</v>
      </c>
      <c r="J79" s="49" t="s">
        <v>7570</v>
      </c>
      <c r="K79" s="6" t="s">
        <v>7571</v>
      </c>
      <c r="L79" s="29">
        <f>IF($J$6="с учетом НДС",VLOOKUP(I79,LEGEND!B:E,4,0)*(1-M79),VLOOKUP(I79,LEGEND!B:E,4,0)*(1-M79)/1.2)</f>
        <v>31990</v>
      </c>
      <c r="M79" s="57">
        <f>IF(AND(B79&lt;&gt;"1_Электроинструмент",B79&lt;&gt;"2_Садовая техника"),$J$5,IF($J$4&lt;=20%,$J$4,IFERROR(VLOOKUP(S79,LEGEND!$L$2:$M$5,2,FALSE),$J$4)))</f>
        <v>0</v>
      </c>
      <c r="N79" s="48" t="s">
        <v>7572</v>
      </c>
      <c r="O79" s="49" t="s">
        <v>60</v>
      </c>
      <c r="P79" s="49" t="s">
        <v>66</v>
      </c>
      <c r="Q79" s="49" t="s">
        <v>67</v>
      </c>
      <c r="R79" s="50" t="s">
        <v>68</v>
      </c>
      <c r="S79" s="49" t="s">
        <v>60</v>
      </c>
      <c r="T79" s="73" t="str">
        <f>IF(_xlfn.XLOOKUP(I79,LEGEND!B:B,LEGEND!H:H)&lt;&gt;"-",HYPERLINK(_xlfn.XLOOKUP(I79,LEGEND!B:B,LEGEND!H:H),"link"),_xlfn.XLOOKUP(I79,LEGEND!B:B,LEGEND!H:H))</f>
        <v>link</v>
      </c>
      <c r="U79" s="73" t="str">
        <f>HYPERLINK(_xlfn.XLOOKUP(I79,LEGEND!B:B,LEGEND!I:I))</f>
        <v>https://milwaukee-media-images.s3.amazonaws.com/hi/HDE_13_RQD--Hero_1.jpg</v>
      </c>
      <c r="V79" s="51" t="s">
        <v>7574</v>
      </c>
      <c r="W79" s="63" t="s">
        <v>71</v>
      </c>
      <c r="X79" s="64">
        <v>404</v>
      </c>
      <c r="Y79" s="64">
        <v>103</v>
      </c>
      <c r="Z79" s="64">
        <v>204</v>
      </c>
      <c r="AA79" s="84">
        <v>4.18</v>
      </c>
      <c r="AB79" s="85">
        <v>1</v>
      </c>
      <c r="AC79" s="85">
        <v>1</v>
      </c>
    </row>
    <row r="80" spans="1:29" s="1" customFormat="1" ht="25.5">
      <c r="B80" s="6" t="s">
        <v>55</v>
      </c>
      <c r="C80" s="6" t="s">
        <v>7490</v>
      </c>
      <c r="D80" s="6" t="s">
        <v>57</v>
      </c>
      <c r="E80" s="49" t="s">
        <v>129</v>
      </c>
      <c r="F80" s="6" t="s">
        <v>1318</v>
      </c>
      <c r="G80" s="6" t="s">
        <v>60</v>
      </c>
      <c r="H80" s="6" t="s">
        <v>7540</v>
      </c>
      <c r="I80" s="60" t="s">
        <v>7541</v>
      </c>
      <c r="J80" s="49" t="s">
        <v>7542</v>
      </c>
      <c r="K80" s="6" t="s">
        <v>7543</v>
      </c>
      <c r="L80" s="29">
        <f>IF($J$6="с учетом НДС",VLOOKUP(I80,LEGEND!B:E,4,0)*(1-M80),VLOOKUP(I80,LEGEND!B:E,4,0)*(1-M80)/1.2)</f>
        <v>62490</v>
      </c>
      <c r="M80" s="57">
        <f>IF(AND(B80&lt;&gt;"1_Электроинструмент",B80&lt;&gt;"2_Садовая техника"),$J$5,IF($J$4&lt;=20%,$J$4,IFERROR(VLOOKUP(S80,LEGEND!$L$2:$M$5,2,FALSE),$J$4)))</f>
        <v>0</v>
      </c>
      <c r="N80" s="48" t="s">
        <v>7544</v>
      </c>
      <c r="O80" s="49" t="s">
        <v>60</v>
      </c>
      <c r="P80" s="49" t="s">
        <v>66</v>
      </c>
      <c r="Q80" s="49" t="s">
        <v>67</v>
      </c>
      <c r="R80" s="50" t="s">
        <v>68</v>
      </c>
      <c r="S80" s="49" t="s">
        <v>60</v>
      </c>
      <c r="T80" s="73" t="str">
        <f>IF(_xlfn.XLOOKUP(I80,LEGEND!B:B,LEGEND!H:H)&lt;&gt;"-",HYPERLINK(_xlfn.XLOOKUP(I80,LEGEND!B:B,LEGEND!H:H),"link"),_xlfn.XLOOKUP(I80,LEGEND!B:B,LEGEND!H:H))</f>
        <v>link</v>
      </c>
      <c r="U80" s="73" t="str">
        <f>HYPERLINK(_xlfn.XLOOKUP(I80,LEGEND!B:B,LEGEND!I:I))</f>
        <v>https://milwaukee-media-images.s3.amazonaws.com/hi/B2E_16-RLD--Hero_5.jpg</v>
      </c>
      <c r="V80" s="51" t="s">
        <v>7546</v>
      </c>
      <c r="W80" s="63" t="s">
        <v>2772</v>
      </c>
      <c r="X80" s="64">
        <v>500</v>
      </c>
      <c r="Y80" s="64">
        <v>95</v>
      </c>
      <c r="Z80" s="64">
        <v>195</v>
      </c>
      <c r="AA80" s="84">
        <v>5.181</v>
      </c>
      <c r="AB80" s="85">
        <v>1</v>
      </c>
      <c r="AC80" s="85">
        <v>1</v>
      </c>
    </row>
    <row r="81" spans="1:29" s="1" customFormat="1" ht="25.5">
      <c r="B81" s="6" t="s">
        <v>55</v>
      </c>
      <c r="C81" s="6" t="s">
        <v>4069</v>
      </c>
      <c r="D81" s="6" t="s">
        <v>57</v>
      </c>
      <c r="E81" s="49" t="s">
        <v>129</v>
      </c>
      <c r="F81" s="6" t="s">
        <v>4070</v>
      </c>
      <c r="G81" s="6" t="s">
        <v>60</v>
      </c>
      <c r="H81" s="6" t="s">
        <v>4088</v>
      </c>
      <c r="I81" s="60" t="s">
        <v>4089</v>
      </c>
      <c r="J81" s="49" t="s">
        <v>4090</v>
      </c>
      <c r="K81" s="6" t="s">
        <v>4091</v>
      </c>
      <c r="L81" s="29">
        <f>IF($J$6="с учетом НДС",VLOOKUP(I81,LEGEND!B:E,4,0)*(1-M81),VLOOKUP(I81,LEGEND!B:E,4,0)*(1-M81)/1.2)</f>
        <v>4500</v>
      </c>
      <c r="M81" s="57">
        <f>IF(AND(B81&lt;&gt;"1_Электроинструмент",B81&lt;&gt;"2_Садовая техника"),$J$5,IF($J$4&lt;=20%,$J$4,IFERROR(VLOOKUP(S81,LEGEND!$L$2:$M$5,2,FALSE),$J$4)))</f>
        <v>0</v>
      </c>
      <c r="N81" s="48" t="s">
        <v>4090</v>
      </c>
      <c r="O81" s="49" t="s">
        <v>60</v>
      </c>
      <c r="P81" s="49" t="s">
        <v>66</v>
      </c>
      <c r="Q81" s="49" t="s">
        <v>473</v>
      </c>
      <c r="R81" s="50" t="s">
        <v>68</v>
      </c>
      <c r="S81" s="49" t="s">
        <v>60</v>
      </c>
      <c r="T81" s="73" t="str">
        <f>IF(_xlfn.XLOOKUP(I81,LEGEND!B:B,LEGEND!H:H)&lt;&gt;"-",HYPERLINK(_xlfn.XLOOKUP(I81,LEGEND!B:B,LEGEND!H:H),"link"),_xlfn.XLOOKUP(I81,LEGEND!B:B,LEGEND!H:H))</f>
        <v>link</v>
      </c>
      <c r="U81" s="73" t="str">
        <f>HYPERLINK(_xlfn.XLOOKUP(I81,LEGEND!B:B,LEGEND!I:I))</f>
        <v>https://milwaukee-media-images.s3.amazonaws.com/hi/4932430432--Hero_01.jpg</v>
      </c>
      <c r="V81" s="51" t="s">
        <v>4093</v>
      </c>
      <c r="W81" s="63" t="s">
        <v>71</v>
      </c>
      <c r="X81" s="64">
        <v>108</v>
      </c>
      <c r="Y81" s="64">
        <v>70</v>
      </c>
      <c r="Z81" s="64">
        <v>197</v>
      </c>
      <c r="AA81" s="84">
        <v>0.3</v>
      </c>
      <c r="AB81" s="85">
        <v>1</v>
      </c>
      <c r="AC81" s="85">
        <v>1</v>
      </c>
    </row>
    <row r="82" spans="1:29" ht="25.5">
      <c r="A82" s="1"/>
      <c r="B82" s="6" t="s">
        <v>55</v>
      </c>
      <c r="C82" s="6" t="s">
        <v>4069</v>
      </c>
      <c r="D82" s="6" t="s">
        <v>57</v>
      </c>
      <c r="E82" s="49" t="s">
        <v>129</v>
      </c>
      <c r="F82" s="6" t="s">
        <v>4070</v>
      </c>
      <c r="G82" s="6" t="s">
        <v>60</v>
      </c>
      <c r="H82" s="6" t="s">
        <v>4094</v>
      </c>
      <c r="I82" s="60" t="s">
        <v>4095</v>
      </c>
      <c r="J82" s="49" t="s">
        <v>4096</v>
      </c>
      <c r="K82" s="6" t="s">
        <v>4097</v>
      </c>
      <c r="L82" s="29">
        <f>IF($J$6="с учетом НДС",VLOOKUP(I82,LEGEND!B:E,4,0)*(1-M82),VLOOKUP(I82,LEGEND!B:E,4,0)*(1-M82)/1.2)</f>
        <v>5400</v>
      </c>
      <c r="M82" s="57">
        <f>IF(AND(B82&lt;&gt;"1_Электроинструмент",B82&lt;&gt;"2_Садовая техника"),$J$5,IF($J$4&lt;=20%,$J$4,IFERROR(VLOOKUP(S82,LEGEND!$L$2:$M$5,2,FALSE),$J$4)))</f>
        <v>0</v>
      </c>
      <c r="N82" s="48" t="s">
        <v>4096</v>
      </c>
      <c r="O82" s="49" t="s">
        <v>60</v>
      </c>
      <c r="P82" s="49" t="s">
        <v>66</v>
      </c>
      <c r="Q82" s="49" t="s">
        <v>473</v>
      </c>
      <c r="R82" s="50" t="s">
        <v>68</v>
      </c>
      <c r="S82" s="49" t="s">
        <v>60</v>
      </c>
      <c r="T82" s="73" t="str">
        <f>IF(_xlfn.XLOOKUP(I82,LEGEND!B:B,LEGEND!H:H)&lt;&gt;"-",HYPERLINK(_xlfn.XLOOKUP(I82,LEGEND!B:B,LEGEND!H:H),"link"),_xlfn.XLOOKUP(I82,LEGEND!B:B,LEGEND!H:H))</f>
        <v>link</v>
      </c>
      <c r="U82" s="73" t="str">
        <f>HYPERLINK(_xlfn.XLOOKUP(I82,LEGEND!B:B,LEGEND!I:I))</f>
        <v>https://milwaukee-media-images.s3.amazonaws.com/hi/4932430433--Hero_01.jpg</v>
      </c>
      <c r="V82" s="51" t="s">
        <v>4099</v>
      </c>
      <c r="W82" s="63" t="s">
        <v>71</v>
      </c>
      <c r="X82" s="64">
        <v>108</v>
      </c>
      <c r="Y82" s="64">
        <v>52</v>
      </c>
      <c r="Z82" s="64">
        <v>197</v>
      </c>
      <c r="AA82" s="84">
        <v>0.31</v>
      </c>
      <c r="AB82" s="85">
        <v>1</v>
      </c>
      <c r="AC82" s="85">
        <v>1</v>
      </c>
    </row>
    <row r="83" spans="1:29" ht="25.5">
      <c r="A83" s="1"/>
      <c r="B83" s="6" t="s">
        <v>55</v>
      </c>
      <c r="C83" s="6" t="s">
        <v>4069</v>
      </c>
      <c r="D83" s="6" t="s">
        <v>57</v>
      </c>
      <c r="E83" s="49" t="s">
        <v>129</v>
      </c>
      <c r="F83" s="6" t="s">
        <v>4070</v>
      </c>
      <c r="G83" s="6" t="s">
        <v>60</v>
      </c>
      <c r="H83" s="6" t="s">
        <v>4100</v>
      </c>
      <c r="I83" s="60" t="s">
        <v>4101</v>
      </c>
      <c r="J83" s="49" t="s">
        <v>4102</v>
      </c>
      <c r="K83" s="6" t="s">
        <v>4103</v>
      </c>
      <c r="L83" s="29">
        <f>IF($J$6="с учетом НДС",VLOOKUP(I83,LEGEND!B:E,4,0)*(1-M83),VLOOKUP(I83,LEGEND!B:E,4,0)*(1-M83)/1.2)</f>
        <v>5900</v>
      </c>
      <c r="M83" s="57">
        <f>IF(AND(B83&lt;&gt;"1_Электроинструмент",B83&lt;&gt;"2_Садовая техника"),$J$5,IF($J$4&lt;=20%,$J$4,IFERROR(VLOOKUP(S83,LEGEND!$L$2:$M$5,2,FALSE),$J$4)))</f>
        <v>0</v>
      </c>
      <c r="N83" s="48" t="s">
        <v>60</v>
      </c>
      <c r="O83" s="49" t="s">
        <v>60</v>
      </c>
      <c r="P83" s="49" t="s">
        <v>66</v>
      </c>
      <c r="Q83" s="49" t="s">
        <v>473</v>
      </c>
      <c r="R83" s="50" t="s">
        <v>68</v>
      </c>
      <c r="S83" s="49" t="s">
        <v>60</v>
      </c>
      <c r="T83" s="73" t="str">
        <f>IF(_xlfn.XLOOKUP(I83,LEGEND!B:B,LEGEND!H:H)&lt;&gt;"-",HYPERLINK(_xlfn.XLOOKUP(I83,LEGEND!B:B,LEGEND!H:H),"link"),_xlfn.XLOOKUP(I83,LEGEND!B:B,LEGEND!H:H))</f>
        <v>link</v>
      </c>
      <c r="U83" s="73" t="str">
        <f>HYPERLINK(_xlfn.XLOOKUP(I83,LEGEND!B:B,LEGEND!I:I))</f>
        <v>https://milwaukee-media-images.s3.amazonaws.com/hi/4932464481--Hero_1.jpg</v>
      </c>
      <c r="V83" s="51" t="s">
        <v>4105</v>
      </c>
      <c r="W83" s="63" t="s">
        <v>71</v>
      </c>
      <c r="X83" s="64">
        <v>118</v>
      </c>
      <c r="Y83" s="64">
        <v>68</v>
      </c>
      <c r="Z83" s="64">
        <v>202</v>
      </c>
      <c r="AA83" s="84">
        <v>0.32800000000000001</v>
      </c>
      <c r="AB83" s="85">
        <v>1</v>
      </c>
      <c r="AC83" s="85">
        <v>1</v>
      </c>
    </row>
    <row r="84" spans="1:29" ht="25.5">
      <c r="A84" s="1"/>
      <c r="B84" s="6" t="s">
        <v>55</v>
      </c>
      <c r="C84" s="6" t="s">
        <v>4069</v>
      </c>
      <c r="D84" s="6" t="s">
        <v>57</v>
      </c>
      <c r="E84" s="49" t="s">
        <v>129</v>
      </c>
      <c r="F84" s="6" t="s">
        <v>4070</v>
      </c>
      <c r="G84" s="6" t="s">
        <v>60</v>
      </c>
      <c r="H84" s="6" t="s">
        <v>4106</v>
      </c>
      <c r="I84" s="60" t="s">
        <v>4107</v>
      </c>
      <c r="J84" s="49" t="s">
        <v>4108</v>
      </c>
      <c r="K84" s="6" t="s">
        <v>4109</v>
      </c>
      <c r="L84" s="29">
        <f>IF($J$6="с учетом НДС",VLOOKUP(I84,LEGEND!B:E,4,0)*(1-M84),VLOOKUP(I84,LEGEND!B:E,4,0)*(1-M84)/1.2)</f>
        <v>8800</v>
      </c>
      <c r="M84" s="57">
        <f>IF(AND(B84&lt;&gt;"1_Электроинструмент",B84&lt;&gt;"2_Садовая техника"),$J$5,IF($J$4&lt;=20%,$J$4,IFERROR(VLOOKUP(S84,LEGEND!$L$2:$M$5,2,FALSE),$J$4)))</f>
        <v>0</v>
      </c>
      <c r="N84" s="48" t="s">
        <v>60</v>
      </c>
      <c r="O84" s="49" t="s">
        <v>60</v>
      </c>
      <c r="P84" s="49" t="s">
        <v>66</v>
      </c>
      <c r="Q84" s="49" t="s">
        <v>473</v>
      </c>
      <c r="R84" s="50" t="s">
        <v>68</v>
      </c>
      <c r="S84" s="49" t="s">
        <v>60</v>
      </c>
      <c r="T84" s="73" t="str">
        <f>IF(_xlfn.XLOOKUP(I84,LEGEND!B:B,LEGEND!H:H)&lt;&gt;"-",HYPERLINK(_xlfn.XLOOKUP(I84,LEGEND!B:B,LEGEND!H:H),"link"),_xlfn.XLOOKUP(I84,LEGEND!B:B,LEGEND!H:H))</f>
        <v>link</v>
      </c>
      <c r="U84" s="73" t="str">
        <f>HYPERLINK(_xlfn.XLOOKUP(I84,LEGEND!B:B,LEGEND!I:I))</f>
        <v>https://milwaukee-media-images.s3.amazonaws.com/hi/4932464480--Hero_1.jpg</v>
      </c>
      <c r="V84" s="51" t="s">
        <v>4111</v>
      </c>
      <c r="W84" s="63" t="s">
        <v>71</v>
      </c>
      <c r="X84" s="64">
        <v>118</v>
      </c>
      <c r="Y84" s="64">
        <v>57</v>
      </c>
      <c r="Z84" s="64">
        <v>202</v>
      </c>
      <c r="AA84" s="84">
        <v>0.38600000000000001</v>
      </c>
      <c r="AB84" s="85">
        <v>1</v>
      </c>
      <c r="AC84" s="85">
        <v>1</v>
      </c>
    </row>
    <row r="85" spans="1:29" ht="33.75">
      <c r="A85" s="1"/>
      <c r="B85" s="6" t="s">
        <v>55</v>
      </c>
      <c r="C85" s="6" t="s">
        <v>56</v>
      </c>
      <c r="D85" s="6" t="s">
        <v>57</v>
      </c>
      <c r="E85" s="49" t="s">
        <v>215</v>
      </c>
      <c r="F85" s="6" t="s">
        <v>84</v>
      </c>
      <c r="G85" s="6" t="s">
        <v>85</v>
      </c>
      <c r="H85" s="6" t="s">
        <v>236</v>
      </c>
      <c r="I85" s="60" t="s">
        <v>237</v>
      </c>
      <c r="J85" s="49" t="s">
        <v>238</v>
      </c>
      <c r="K85" s="6" t="s">
        <v>239</v>
      </c>
      <c r="L85" s="29">
        <f>IF($J$6="с учетом НДС",VLOOKUP(I85,LEGEND!B:E,4,0)*(1-M85),VLOOKUP(I85,LEGEND!B:E,4,0)*(1-M85)/1.2)</f>
        <v>17490</v>
      </c>
      <c r="M85" s="57">
        <f>IF(AND(B85&lt;&gt;"1_Электроинструмент",B85&lt;&gt;"2_Садовая техника"),$J$5,IF($J$4&lt;=20%,$J$4,IFERROR(VLOOKUP(S85,LEGEND!$L$2:$M$5,2,FALSE),$J$4)))</f>
        <v>0</v>
      </c>
      <c r="N85" s="48" t="s">
        <v>240</v>
      </c>
      <c r="O85" s="49" t="s">
        <v>60</v>
      </c>
      <c r="P85" s="49" t="s">
        <v>66</v>
      </c>
      <c r="Q85" s="49" t="s">
        <v>67</v>
      </c>
      <c r="R85" s="50" t="s">
        <v>68</v>
      </c>
      <c r="S85" s="49" t="s">
        <v>60</v>
      </c>
      <c r="T85" s="73" t="str">
        <f>IF(_xlfn.XLOOKUP(I85,LEGEND!B:B,LEGEND!H:H)&lt;&gt;"-",HYPERLINK(_xlfn.XLOOKUP(I85,LEGEND!B:B,LEGEND!H:H),"link"),_xlfn.XLOOKUP(I85,LEGEND!B:B,LEGEND!H:H))</f>
        <v>link</v>
      </c>
      <c r="U85" s="73" t="str">
        <f>HYPERLINK(_xlfn.XLOOKUP(I85,LEGEND!B:B,LEGEND!I:I))</f>
        <v>https://milwaukee-media-images.s3.amazonaws.com/hi/M12_CD-0--Hero_1.jpg</v>
      </c>
      <c r="V85" s="51" t="s">
        <v>242</v>
      </c>
      <c r="W85" s="63" t="s">
        <v>71</v>
      </c>
      <c r="X85" s="64">
        <v>205</v>
      </c>
      <c r="Y85" s="64">
        <v>73</v>
      </c>
      <c r="Z85" s="64">
        <v>195</v>
      </c>
      <c r="AA85" s="84">
        <v>1.23</v>
      </c>
      <c r="AB85" s="85">
        <v>1</v>
      </c>
      <c r="AC85" s="85">
        <v>1</v>
      </c>
    </row>
    <row r="86" spans="1:29" s="1" customFormat="1" ht="33.75">
      <c r="B86" s="6" t="s">
        <v>55</v>
      </c>
      <c r="C86" s="6" t="s">
        <v>56</v>
      </c>
      <c r="D86" s="6" t="s">
        <v>57</v>
      </c>
      <c r="E86" s="49" t="s">
        <v>215</v>
      </c>
      <c r="F86" s="6" t="s">
        <v>59</v>
      </c>
      <c r="G86" s="6" t="s">
        <v>60</v>
      </c>
      <c r="H86" s="6" t="s">
        <v>229</v>
      </c>
      <c r="I86" s="60" t="s">
        <v>230</v>
      </c>
      <c r="J86" s="49" t="s">
        <v>231</v>
      </c>
      <c r="K86" s="6" t="s">
        <v>232</v>
      </c>
      <c r="L86" s="29">
        <f>IF($J$6="с учетом НДС",VLOOKUP(I86,LEGEND!B:E,4,0)*(1-M86),VLOOKUP(I86,LEGEND!B:E,4,0)*(1-M86)/1.2)</f>
        <v>7490</v>
      </c>
      <c r="M86" s="57">
        <f>IF(AND(B86&lt;&gt;"1_Электроинструмент",B86&lt;&gt;"2_Садовая техника"),$J$5,IF($J$4&lt;=20%,$J$4,IFERROR(VLOOKUP(S86,LEGEND!$L$2:$M$5,2,FALSE),$J$4)))</f>
        <v>0</v>
      </c>
      <c r="N86" s="48" t="s">
        <v>233</v>
      </c>
      <c r="O86" s="49" t="s">
        <v>60</v>
      </c>
      <c r="P86" s="49" t="s">
        <v>66</v>
      </c>
      <c r="Q86" s="49" t="s">
        <v>67</v>
      </c>
      <c r="R86" s="50" t="s">
        <v>68</v>
      </c>
      <c r="S86" s="49" t="s">
        <v>148</v>
      </c>
      <c r="T86" s="73" t="str">
        <f>IF(_xlfn.XLOOKUP(I86,LEGEND!B:B,LEGEND!H:H)&lt;&gt;"-",HYPERLINK(_xlfn.XLOOKUP(I86,LEGEND!B:B,LEGEND!H:H),"link"),_xlfn.XLOOKUP(I86,LEGEND!B:B,LEGEND!H:H))</f>
        <v>link</v>
      </c>
      <c r="U86" s="73" t="str">
        <f>HYPERLINK(_xlfn.XLOOKUP(I86,LEGEND!B:B,LEGEND!I:I))</f>
        <v>https://milwaukee-media-images.s3.amazonaws.com/hi/M12_BSD-0--Hero_01.jpg</v>
      </c>
      <c r="V86" s="51" t="s">
        <v>235</v>
      </c>
      <c r="W86" s="63" t="s">
        <v>71</v>
      </c>
      <c r="X86" s="64">
        <v>195</v>
      </c>
      <c r="Y86" s="64">
        <v>62</v>
      </c>
      <c r="Z86" s="64">
        <v>186</v>
      </c>
      <c r="AA86" s="84">
        <v>0.96799999999999997</v>
      </c>
      <c r="AB86" s="85">
        <v>1</v>
      </c>
      <c r="AC86" s="85">
        <v>1</v>
      </c>
    </row>
    <row r="87" spans="1:29" s="1" customFormat="1" ht="25.5">
      <c r="B87" s="6" t="s">
        <v>55</v>
      </c>
      <c r="C87" s="6" t="s">
        <v>56</v>
      </c>
      <c r="D87" s="6" t="s">
        <v>57</v>
      </c>
      <c r="E87" s="49" t="s">
        <v>215</v>
      </c>
      <c r="F87" s="6" t="s">
        <v>59</v>
      </c>
      <c r="G87" s="6" t="s">
        <v>60</v>
      </c>
      <c r="H87" s="6" t="s">
        <v>216</v>
      </c>
      <c r="I87" s="60" t="s">
        <v>217</v>
      </c>
      <c r="J87" s="49" t="s">
        <v>218</v>
      </c>
      <c r="K87" s="6" t="s">
        <v>219</v>
      </c>
      <c r="L87" s="29">
        <f>IF($J$6="с учетом НДС",VLOOKUP(I87,LEGEND!B:E,4,0)*(1-M87),VLOOKUP(I87,LEGEND!B:E,4,0)*(1-M87)/1.2)</f>
        <v>8700</v>
      </c>
      <c r="M87" s="57">
        <f>IF(AND(B87&lt;&gt;"1_Электроинструмент",B87&lt;&gt;"2_Садовая техника"),$J$5,IF($J$4&lt;=20%,$J$4,IFERROR(VLOOKUP(S87,LEGEND!$L$2:$M$5,2,FALSE),$J$4)))</f>
        <v>0</v>
      </c>
      <c r="N87" s="48" t="s">
        <v>220</v>
      </c>
      <c r="O87" s="49" t="s">
        <v>60</v>
      </c>
      <c r="P87" s="49" t="s">
        <v>66</v>
      </c>
      <c r="Q87" s="49" t="s">
        <v>67</v>
      </c>
      <c r="R87" s="50" t="s">
        <v>68</v>
      </c>
      <c r="S87" s="49" t="s">
        <v>148</v>
      </c>
      <c r="T87" s="73" t="str">
        <f>IF(_xlfn.XLOOKUP(I87,LEGEND!B:B,LEGEND!H:H)&lt;&gt;"-",HYPERLINK(_xlfn.XLOOKUP(I87,LEGEND!B:B,LEGEND!H:H),"link"),_xlfn.XLOOKUP(I87,LEGEND!B:B,LEGEND!H:H))</f>
        <v>link</v>
      </c>
      <c r="U87" s="73" t="str">
        <f>HYPERLINK(_xlfn.XLOOKUP(I87,LEGEND!B:B,LEGEND!I:I))</f>
        <v>https://milwaukee-media-images.s3.amazonaws.com/hi/M12_BD-0--Hero_1.jpg</v>
      </c>
      <c r="V87" s="51" t="s">
        <v>222</v>
      </c>
      <c r="W87" s="63" t="s">
        <v>71</v>
      </c>
      <c r="X87" s="64">
        <v>203</v>
      </c>
      <c r="Y87" s="64">
        <v>70</v>
      </c>
      <c r="Z87" s="64">
        <v>189</v>
      </c>
      <c r="AA87" s="84">
        <v>0.94</v>
      </c>
      <c r="AB87" s="85">
        <v>1</v>
      </c>
      <c r="AC87" s="85">
        <v>1</v>
      </c>
    </row>
    <row r="88" spans="1:29" ht="33.75">
      <c r="A88" s="1"/>
      <c r="B88" s="6" t="s">
        <v>55</v>
      </c>
      <c r="C88" s="6" t="s">
        <v>56</v>
      </c>
      <c r="D88" s="6" t="s">
        <v>57</v>
      </c>
      <c r="E88" s="49" t="s">
        <v>215</v>
      </c>
      <c r="F88" s="6" t="s">
        <v>59</v>
      </c>
      <c r="G88" s="6" t="s">
        <v>60</v>
      </c>
      <c r="H88" s="6" t="s">
        <v>223</v>
      </c>
      <c r="I88" s="60" t="s">
        <v>224</v>
      </c>
      <c r="J88" s="49" t="s">
        <v>225</v>
      </c>
      <c r="K88" s="6" t="s">
        <v>226</v>
      </c>
      <c r="L88" s="29">
        <f>IF($J$6="с учетом НДС",VLOOKUP(I88,LEGEND!B:E,4,0)*(1-M88),VLOOKUP(I88,LEGEND!B:E,4,0)*(1-M88)/1.2)</f>
        <v>22990</v>
      </c>
      <c r="M88" s="57">
        <f>IF(AND(B88&lt;&gt;"1_Электроинструмент",B88&lt;&gt;"2_Садовая техника"),$J$5,IF($J$4&lt;=20%,$J$4,IFERROR(VLOOKUP(S88,LEGEND!$L$2:$M$5,2,FALSE),$J$4)))</f>
        <v>0</v>
      </c>
      <c r="N88" s="48" t="s">
        <v>227</v>
      </c>
      <c r="O88" s="49" t="s">
        <v>60</v>
      </c>
      <c r="P88" s="49" t="s">
        <v>66</v>
      </c>
      <c r="Q88" s="49" t="s">
        <v>67</v>
      </c>
      <c r="R88" s="50" t="s">
        <v>68</v>
      </c>
      <c r="S88" s="49" t="s">
        <v>60</v>
      </c>
      <c r="T88" s="73" t="str">
        <f>IF(_xlfn.XLOOKUP(I88,LEGEND!B:B,LEGEND!H:H)&lt;&gt;"-",HYPERLINK(_xlfn.XLOOKUP(I88,LEGEND!B:B,LEGEND!H:H),"link"),_xlfn.XLOOKUP(I88,LEGEND!B:B,LEGEND!H:H))</f>
        <v>link</v>
      </c>
      <c r="U88" s="73" t="str">
        <f>HYPERLINK(_xlfn.XLOOKUP(I88,LEGEND!B:B,LEGEND!I:I))</f>
        <v>https://milwaukee-media-images.s3.amazonaws.com/hi/M12_BD-202C--Hero_1.jpg</v>
      </c>
      <c r="V88" s="51" t="s">
        <v>228</v>
      </c>
      <c r="W88" s="63" t="s">
        <v>71</v>
      </c>
      <c r="X88" s="64">
        <v>375</v>
      </c>
      <c r="Y88" s="64">
        <v>119</v>
      </c>
      <c r="Z88" s="64">
        <v>315</v>
      </c>
      <c r="AA88" s="84">
        <v>3.34</v>
      </c>
      <c r="AB88" s="85">
        <v>1</v>
      </c>
      <c r="AC88" s="85">
        <v>1</v>
      </c>
    </row>
    <row r="89" spans="1:29" s="1" customFormat="1" ht="25.5">
      <c r="B89" s="6" t="s">
        <v>55</v>
      </c>
      <c r="C89" s="6" t="s">
        <v>1340</v>
      </c>
      <c r="D89" s="6" t="s">
        <v>57</v>
      </c>
      <c r="E89" s="49" t="s">
        <v>215</v>
      </c>
      <c r="F89" s="6" t="s">
        <v>1406</v>
      </c>
      <c r="G89" s="6" t="s">
        <v>85</v>
      </c>
      <c r="H89" s="6" t="s">
        <v>1530</v>
      </c>
      <c r="I89" s="60" t="s">
        <v>1531</v>
      </c>
      <c r="J89" s="49" t="s">
        <v>1532</v>
      </c>
      <c r="K89" s="6" t="s">
        <v>1533</v>
      </c>
      <c r="L89" s="29">
        <f>IF($J$6="с учетом НДС",VLOOKUP(I89,LEGEND!B:E,4,0)*(1-M89),VLOOKUP(I89,LEGEND!B:E,4,0)*(1-M89)/1.2)</f>
        <v>30990</v>
      </c>
      <c r="M89" s="57">
        <f>IF(AND(B89&lt;&gt;"1_Электроинструмент",B89&lt;&gt;"2_Садовая техника"),$J$5,IF($J$4&lt;=20%,$J$4,IFERROR(VLOOKUP(S89,LEGEND!$L$2:$M$5,2,FALSE),$J$4)))</f>
        <v>0</v>
      </c>
      <c r="N89" s="48" t="s">
        <v>1534</v>
      </c>
      <c r="O89" s="49" t="s">
        <v>60</v>
      </c>
      <c r="P89" s="49" t="s">
        <v>66</v>
      </c>
      <c r="Q89" s="49" t="s">
        <v>67</v>
      </c>
      <c r="R89" s="50" t="s">
        <v>68</v>
      </c>
      <c r="S89" s="49" t="s">
        <v>60</v>
      </c>
      <c r="T89" s="73" t="str">
        <f>IF(_xlfn.XLOOKUP(I89,LEGEND!B:B,LEGEND!H:H)&lt;&gt;"-",HYPERLINK(_xlfn.XLOOKUP(I89,LEGEND!B:B,LEGEND!H:H),"link"),_xlfn.XLOOKUP(I89,LEGEND!B:B,LEGEND!H:H))</f>
        <v>link</v>
      </c>
      <c r="U89" s="73" t="str">
        <f>HYPERLINK(_xlfn.XLOOKUP(I89,LEGEND!B:B,LEGEND!I:I))</f>
        <v>https://milwaukee-media-images.s3.amazonaws.com/hi/M18_FSG-0X--Hero_1.jpg</v>
      </c>
      <c r="V89" s="51" t="s">
        <v>1536</v>
      </c>
      <c r="W89" s="63" t="s">
        <v>71</v>
      </c>
      <c r="X89" s="64">
        <v>474</v>
      </c>
      <c r="Y89" s="64">
        <v>137</v>
      </c>
      <c r="Z89" s="64">
        <v>370</v>
      </c>
      <c r="AA89" s="84">
        <v>3.774</v>
      </c>
      <c r="AB89" s="85">
        <v>1</v>
      </c>
      <c r="AC89" s="85">
        <v>1</v>
      </c>
    </row>
    <row r="90" spans="1:29" s="1" customFormat="1" ht="33.75">
      <c r="B90" s="6" t="s">
        <v>55</v>
      </c>
      <c r="C90" s="6" t="s">
        <v>1340</v>
      </c>
      <c r="D90" s="6" t="s">
        <v>57</v>
      </c>
      <c r="E90" s="49" t="s">
        <v>215</v>
      </c>
      <c r="F90" s="6" t="s">
        <v>1406</v>
      </c>
      <c r="G90" s="6" t="s">
        <v>85</v>
      </c>
      <c r="H90" s="6" t="s">
        <v>1537</v>
      </c>
      <c r="I90" s="60" t="s">
        <v>1538</v>
      </c>
      <c r="J90" s="49" t="s">
        <v>1539</v>
      </c>
      <c r="K90" s="6" t="s">
        <v>1540</v>
      </c>
      <c r="L90" s="29">
        <f>IF($J$6="с учетом НДС",VLOOKUP(I90,LEGEND!B:E,4,0)*(1-M90),VLOOKUP(I90,LEGEND!B:E,4,0)*(1-M90)/1.2)</f>
        <v>50990</v>
      </c>
      <c r="M90" s="57">
        <f>IF(AND(B90&lt;&gt;"1_Электроинструмент",B90&lt;&gt;"2_Садовая техника"),$J$5,IF($J$4&lt;=20%,$J$4,IFERROR(VLOOKUP(S90,LEGEND!$L$2:$M$5,2,FALSE),$J$4)))</f>
        <v>0</v>
      </c>
      <c r="N90" s="48" t="s">
        <v>1541</v>
      </c>
      <c r="O90" s="49" t="s">
        <v>60</v>
      </c>
      <c r="P90" s="49" t="s">
        <v>66</v>
      </c>
      <c r="Q90" s="49" t="s">
        <v>67</v>
      </c>
      <c r="R90" s="50" t="s">
        <v>68</v>
      </c>
      <c r="S90" s="49" t="s">
        <v>60</v>
      </c>
      <c r="T90" s="73" t="str">
        <f>IF(_xlfn.XLOOKUP(I90,LEGEND!B:B,LEGEND!H:H)&lt;&gt;"-",HYPERLINK(_xlfn.XLOOKUP(I90,LEGEND!B:B,LEGEND!H:H),"link"),_xlfn.XLOOKUP(I90,LEGEND!B:B,LEGEND!H:H))</f>
        <v>link</v>
      </c>
      <c r="U90" s="73" t="str">
        <f>HYPERLINK(_xlfn.XLOOKUP(I90,LEGEND!B:B,LEGEND!I:I))</f>
        <v>https://milwaukee-media-images.s3.amazonaws.com/hi/M18_FSGC-202X--Hero_1.jpg</v>
      </c>
      <c r="V90" s="51" t="s">
        <v>1543</v>
      </c>
      <c r="W90" s="63" t="s">
        <v>71</v>
      </c>
      <c r="X90" s="64">
        <v>474</v>
      </c>
      <c r="Y90" s="64">
        <v>137</v>
      </c>
      <c r="Z90" s="64">
        <v>370</v>
      </c>
      <c r="AA90" s="84">
        <v>5.91</v>
      </c>
      <c r="AB90" s="85">
        <v>1</v>
      </c>
      <c r="AC90" s="85">
        <v>1</v>
      </c>
    </row>
    <row r="91" spans="1:29" ht="33.75">
      <c r="A91" s="1"/>
      <c r="B91" s="6" t="s">
        <v>55</v>
      </c>
      <c r="C91" s="6" t="s">
        <v>7490</v>
      </c>
      <c r="D91" s="6" t="s">
        <v>57</v>
      </c>
      <c r="E91" s="49" t="s">
        <v>215</v>
      </c>
      <c r="F91" s="6" t="s">
        <v>1318</v>
      </c>
      <c r="G91" s="6" t="s">
        <v>60</v>
      </c>
      <c r="H91" s="6" t="s">
        <v>7593</v>
      </c>
      <c r="I91" s="60" t="s">
        <v>7594</v>
      </c>
      <c r="J91" s="49" t="s">
        <v>7595</v>
      </c>
      <c r="K91" s="6" t="s">
        <v>7596</v>
      </c>
      <c r="L91" s="29">
        <f>IF($J$6="с учетом НДС",VLOOKUP(I91,LEGEND!B:E,4,0)*(1-M91),VLOOKUP(I91,LEGEND!B:E,4,0)*(1-M91)/1.2)</f>
        <v>18700</v>
      </c>
      <c r="M91" s="57">
        <f>IF(AND(B91&lt;&gt;"1_Электроинструмент",B91&lt;&gt;"2_Садовая техника"),$J$5,IF($J$4&lt;=20%,$J$4,IFERROR(VLOOKUP(S91,LEGEND!$L$2:$M$5,2,FALSE),$J$4)))</f>
        <v>0</v>
      </c>
      <c r="N91" s="48" t="s">
        <v>7597</v>
      </c>
      <c r="O91" s="49" t="s">
        <v>60</v>
      </c>
      <c r="P91" s="49" t="s">
        <v>66</v>
      </c>
      <c r="Q91" s="49" t="s">
        <v>67</v>
      </c>
      <c r="R91" s="50" t="s">
        <v>68</v>
      </c>
      <c r="S91" s="49" t="s">
        <v>60</v>
      </c>
      <c r="T91" s="73" t="str">
        <f>IF(_xlfn.XLOOKUP(I91,LEGEND!B:B,LEGEND!H:H)&lt;&gt;"-",HYPERLINK(_xlfn.XLOOKUP(I91,LEGEND!B:B,LEGEND!H:H),"link"),_xlfn.XLOOKUP(I91,LEGEND!B:B,LEGEND!H:H))</f>
        <v>link</v>
      </c>
      <c r="U91" s="73" t="str">
        <f>HYPERLINK(_xlfn.XLOOKUP(I91,LEGEND!B:B,LEGEND!I:I))</f>
        <v>https://milwaukee-media-images.s3.amazonaws.com/hi/DWSE_4000_Q--Hero_1.jpg</v>
      </c>
      <c r="V91" s="51" t="s">
        <v>7599</v>
      </c>
      <c r="W91" s="63" t="s">
        <v>71</v>
      </c>
      <c r="X91" s="64">
        <v>313</v>
      </c>
      <c r="Y91" s="64">
        <v>83</v>
      </c>
      <c r="Z91" s="64">
        <v>232</v>
      </c>
      <c r="AA91" s="84">
        <v>1.93</v>
      </c>
      <c r="AB91" s="85">
        <v>1</v>
      </c>
      <c r="AC91" s="85">
        <v>1</v>
      </c>
    </row>
    <row r="92" spans="1:29" s="1" customFormat="1" ht="33.75">
      <c r="B92" s="6" t="s">
        <v>55</v>
      </c>
      <c r="C92" s="6" t="s">
        <v>7490</v>
      </c>
      <c r="D92" s="6" t="s">
        <v>57</v>
      </c>
      <c r="E92" s="49" t="s">
        <v>215</v>
      </c>
      <c r="F92" s="6" t="s">
        <v>1318</v>
      </c>
      <c r="G92" s="6" t="s">
        <v>60</v>
      </c>
      <c r="H92" s="6" t="s">
        <v>7600</v>
      </c>
      <c r="I92" s="60" t="s">
        <v>7601</v>
      </c>
      <c r="J92" s="49" t="s">
        <v>7602</v>
      </c>
      <c r="K92" s="6" t="s">
        <v>7603</v>
      </c>
      <c r="L92" s="29">
        <f>IF($J$6="с учетом НДС",VLOOKUP(I92,LEGEND!B:E,4,0)*(1-M92),VLOOKUP(I92,LEGEND!B:E,4,0)*(1-M92)/1.2)</f>
        <v>22490</v>
      </c>
      <c r="M92" s="57">
        <f>IF(AND(B92&lt;&gt;"1_Электроинструмент",B92&lt;&gt;"2_Садовая техника"),$J$5,IF($J$4&lt;=20%,$J$4,IFERROR(VLOOKUP(S92,LEGEND!$L$2:$M$5,2,FALSE),$J$4)))</f>
        <v>0</v>
      </c>
      <c r="N92" s="48" t="s">
        <v>7604</v>
      </c>
      <c r="O92" s="49" t="s">
        <v>60</v>
      </c>
      <c r="P92" s="49" t="s">
        <v>66</v>
      </c>
      <c r="Q92" s="49" t="s">
        <v>67</v>
      </c>
      <c r="R92" s="50" t="s">
        <v>68</v>
      </c>
      <c r="S92" s="49" t="s">
        <v>60</v>
      </c>
      <c r="T92" s="73" t="str">
        <f>IF(_xlfn.XLOOKUP(I92,LEGEND!B:B,LEGEND!H:H)&lt;&gt;"-",HYPERLINK(_xlfn.XLOOKUP(I92,LEGEND!B:B,LEGEND!H:H),"link"),_xlfn.XLOOKUP(I92,LEGEND!B:B,LEGEND!H:H))</f>
        <v>link</v>
      </c>
      <c r="U92" s="73" t="str">
        <f>HYPERLINK(_xlfn.XLOOKUP(I92,LEGEND!B:B,LEGEND!I:I))</f>
        <v>https://milwaukee-media-images.s3.amazonaws.com/hi/TKSE_2500_Q--Hero_1.jpg</v>
      </c>
      <c r="V92" s="51" t="s">
        <v>7606</v>
      </c>
      <c r="W92" s="63" t="s">
        <v>71</v>
      </c>
      <c r="X92" s="64">
        <v>313</v>
      </c>
      <c r="Y92" s="64">
        <v>83</v>
      </c>
      <c r="Z92" s="64">
        <v>232</v>
      </c>
      <c r="AA92" s="84">
        <v>2.14</v>
      </c>
      <c r="AB92" s="85">
        <v>1</v>
      </c>
      <c r="AC92" s="85">
        <v>1</v>
      </c>
    </row>
    <row r="93" spans="1:29" s="1" customFormat="1" ht="25.5">
      <c r="B93" s="6" t="s">
        <v>55</v>
      </c>
      <c r="C93" s="6" t="s">
        <v>4069</v>
      </c>
      <c r="D93" s="6" t="s">
        <v>57</v>
      </c>
      <c r="E93" s="49" t="s">
        <v>215</v>
      </c>
      <c r="F93" s="6" t="s">
        <v>4070</v>
      </c>
      <c r="G93" s="6" t="s">
        <v>60</v>
      </c>
      <c r="H93" s="6" t="s">
        <v>4112</v>
      </c>
      <c r="I93" s="60" t="s">
        <v>4113</v>
      </c>
      <c r="J93" s="49" t="s">
        <v>4114</v>
      </c>
      <c r="K93" s="6" t="s">
        <v>4115</v>
      </c>
      <c r="L93" s="29">
        <f>IF($J$6="с учетом НДС",VLOOKUP(I93,LEGEND!B:E,4,0)*(1-M93),VLOOKUP(I93,LEGEND!B:E,4,0)*(1-M93)/1.2)</f>
        <v>7900</v>
      </c>
      <c r="M93" s="57">
        <f>IF(AND(B93&lt;&gt;"1_Электроинструмент",B93&lt;&gt;"2_Садовая техника"),$J$5,IF($J$4&lt;=20%,$J$4,IFERROR(VLOOKUP(S93,LEGEND!$L$2:$M$5,2,FALSE),$J$4)))</f>
        <v>0</v>
      </c>
      <c r="N93" s="48" t="s">
        <v>4116</v>
      </c>
      <c r="O93" s="49" t="s">
        <v>60</v>
      </c>
      <c r="P93" s="49" t="s">
        <v>66</v>
      </c>
      <c r="Q93" s="49" t="s">
        <v>67</v>
      </c>
      <c r="R93" s="50" t="s">
        <v>68</v>
      </c>
      <c r="S93" s="49" t="s">
        <v>60</v>
      </c>
      <c r="T93" s="73" t="str">
        <f>IF(_xlfn.XLOOKUP(I93,LEGEND!B:B,LEGEND!H:H)&lt;&gt;"-",HYPERLINK(_xlfn.XLOOKUP(I93,LEGEND!B:B,LEGEND!H:H),"link"),_xlfn.XLOOKUP(I93,LEGEND!B:B,LEGEND!H:H))</f>
        <v>link</v>
      </c>
      <c r="U93" s="73" t="str">
        <f>HYPERLINK(_xlfn.XLOOKUP(I93,LEGEND!B:B,LEGEND!I:I))</f>
        <v>https://milwaukee-media-images.s3.amazonaws.com/hi/CA_55--Hero_1.jpg</v>
      </c>
      <c r="V93" s="51" t="s">
        <v>4118</v>
      </c>
      <c r="W93" s="63" t="s">
        <v>71</v>
      </c>
      <c r="X93" s="64">
        <v>137</v>
      </c>
      <c r="Y93" s="64">
        <v>65</v>
      </c>
      <c r="Z93" s="64">
        <v>232</v>
      </c>
      <c r="AA93" s="84">
        <v>0.74</v>
      </c>
      <c r="AB93" s="85">
        <v>1</v>
      </c>
      <c r="AC93" s="85">
        <v>1</v>
      </c>
    </row>
    <row r="94" spans="1:29" ht="33.75">
      <c r="A94" s="1"/>
      <c r="B94" s="6" t="s">
        <v>55</v>
      </c>
      <c r="C94" s="6" t="s">
        <v>56</v>
      </c>
      <c r="D94" s="6" t="s">
        <v>57</v>
      </c>
      <c r="E94" s="49" t="s">
        <v>243</v>
      </c>
      <c r="F94" s="6" t="s">
        <v>84</v>
      </c>
      <c r="G94" s="6" t="s">
        <v>85</v>
      </c>
      <c r="H94" s="6" t="s">
        <v>284</v>
      </c>
      <c r="I94" s="60" t="s">
        <v>285</v>
      </c>
      <c r="J94" s="49" t="s">
        <v>286</v>
      </c>
      <c r="K94" s="6" t="s">
        <v>287</v>
      </c>
      <c r="L94" s="29">
        <f>IF($J$6="с учетом НДС",VLOOKUP(I94,LEGEND!B:E,4,0)*(1-M94),VLOOKUP(I94,LEGEND!B:E,4,0)*(1-M94)/1.2)</f>
        <v>19990</v>
      </c>
      <c r="M94" s="57">
        <f>IF(AND(B94&lt;&gt;"1_Электроинструмент",B94&lt;&gt;"2_Садовая техника"),$J$5,IF($J$4&lt;=20%,$J$4,IFERROR(VLOOKUP(S94,LEGEND!$L$2:$M$5,2,FALSE),$J$4)))</f>
        <v>0</v>
      </c>
      <c r="N94" s="48" t="s">
        <v>288</v>
      </c>
      <c r="O94" s="49" t="s">
        <v>60</v>
      </c>
      <c r="P94" s="49" t="s">
        <v>66</v>
      </c>
      <c r="Q94" s="49" t="s">
        <v>67</v>
      </c>
      <c r="R94" s="50" t="s">
        <v>68</v>
      </c>
      <c r="S94" s="49" t="s">
        <v>176</v>
      </c>
      <c r="T94" s="73" t="str">
        <f>IF(_xlfn.XLOOKUP(I94,LEGEND!B:B,LEGEND!H:H)&lt;&gt;"-",HYPERLINK(_xlfn.XLOOKUP(I94,LEGEND!B:B,LEGEND!H:H),"link"),_xlfn.XLOOKUP(I94,LEGEND!B:B,LEGEND!H:H))</f>
        <v>link</v>
      </c>
      <c r="U94" s="73" t="str">
        <f>HYPERLINK(_xlfn.XLOOKUP(I94,LEGEND!B:B,LEGEND!I:I))</f>
        <v>https://milwaukee-media-images.s3.amazonaws.com/hi/M12_FID-0--Hero_1.jpg</v>
      </c>
      <c r="V94" s="51" t="s">
        <v>290</v>
      </c>
      <c r="W94" s="63" t="s">
        <v>71</v>
      </c>
      <c r="X94" s="64">
        <v>164</v>
      </c>
      <c r="Y94" s="64">
        <v>70</v>
      </c>
      <c r="Z94" s="64">
        <v>189</v>
      </c>
      <c r="AA94" s="84">
        <v>1.04</v>
      </c>
      <c r="AB94" s="85">
        <v>1</v>
      </c>
      <c r="AC94" s="85">
        <v>1</v>
      </c>
    </row>
    <row r="95" spans="1:29" s="1" customFormat="1" ht="45">
      <c r="B95" s="6" t="s">
        <v>55</v>
      </c>
      <c r="C95" s="6" t="s">
        <v>56</v>
      </c>
      <c r="D95" s="6" t="s">
        <v>57</v>
      </c>
      <c r="E95" s="49" t="s">
        <v>243</v>
      </c>
      <c r="F95" s="6" t="s">
        <v>84</v>
      </c>
      <c r="G95" s="6" t="s">
        <v>85</v>
      </c>
      <c r="H95" s="6" t="s">
        <v>297</v>
      </c>
      <c r="I95" s="60" t="s">
        <v>298</v>
      </c>
      <c r="J95" s="49" t="s">
        <v>299</v>
      </c>
      <c r="K95" s="6" t="s">
        <v>300</v>
      </c>
      <c r="L95" s="29">
        <f>IF($J$6="с учетом НДС",VLOOKUP(I95,LEGEND!B:E,4,0)*(1-M95),VLOOKUP(I95,LEGEND!B:E,4,0)*(1-M95)/1.2)</f>
        <v>19990</v>
      </c>
      <c r="M95" s="57">
        <f>IF(AND(B95&lt;&gt;"1_Электроинструмент",B95&lt;&gt;"2_Садовая техника"),$J$5,IF($J$4&lt;=20%,$J$4,IFERROR(VLOOKUP(S95,LEGEND!$L$2:$M$5,2,FALSE),$J$4)))</f>
        <v>0</v>
      </c>
      <c r="N95" s="48" t="s">
        <v>301</v>
      </c>
      <c r="O95" s="49" t="s">
        <v>60</v>
      </c>
      <c r="P95" s="49" t="s">
        <v>66</v>
      </c>
      <c r="Q95" s="49" t="s">
        <v>67</v>
      </c>
      <c r="R95" s="50" t="s">
        <v>68</v>
      </c>
      <c r="S95" s="49" t="s">
        <v>176</v>
      </c>
      <c r="T95" s="73" t="str">
        <f>IF(_xlfn.XLOOKUP(I95,LEGEND!B:B,LEGEND!H:H)&lt;&gt;"-",HYPERLINK(_xlfn.XLOOKUP(I95,LEGEND!B:B,LEGEND!H:H),"link"),_xlfn.XLOOKUP(I95,LEGEND!B:B,LEGEND!H:H))</f>
        <v>link</v>
      </c>
      <c r="U95" s="73" t="str">
        <f>HYPERLINK(_xlfn.XLOOKUP(I95,LEGEND!B:B,LEGEND!I:I))</f>
        <v>https://milwaukee-media-images.s3.amazonaws.com/hi/M12_FIW14-0--Hero_1.jpg</v>
      </c>
      <c r="V95" s="51" t="s">
        <v>303</v>
      </c>
      <c r="W95" s="63" t="s">
        <v>71</v>
      </c>
      <c r="X95" s="64">
        <v>189</v>
      </c>
      <c r="Y95" s="64">
        <v>70</v>
      </c>
      <c r="Z95" s="64">
        <v>164</v>
      </c>
      <c r="AA95" s="84">
        <v>0.94</v>
      </c>
      <c r="AB95" s="85">
        <v>1</v>
      </c>
      <c r="AC95" s="85">
        <v>1</v>
      </c>
    </row>
    <row r="96" spans="1:29" s="1" customFormat="1" ht="45">
      <c r="B96" s="6" t="s">
        <v>55</v>
      </c>
      <c r="C96" s="6" t="s">
        <v>56</v>
      </c>
      <c r="D96" s="6" t="s">
        <v>57</v>
      </c>
      <c r="E96" s="49" t="s">
        <v>243</v>
      </c>
      <c r="F96" s="6" t="s">
        <v>84</v>
      </c>
      <c r="G96" s="6" t="s">
        <v>85</v>
      </c>
      <c r="H96" s="6" t="s">
        <v>304</v>
      </c>
      <c r="I96" s="60" t="s">
        <v>305</v>
      </c>
      <c r="J96" s="49" t="s">
        <v>306</v>
      </c>
      <c r="K96" s="6" t="s">
        <v>307</v>
      </c>
      <c r="L96" s="29">
        <f>IF($J$6="с учетом НДС",VLOOKUP(I96,LEGEND!B:E,4,0)*(1-M96),VLOOKUP(I96,LEGEND!B:E,4,0)*(1-M96)/1.2)</f>
        <v>20600</v>
      </c>
      <c r="M96" s="57">
        <f>IF(AND(B96&lt;&gt;"1_Электроинструмент",B96&lt;&gt;"2_Садовая техника"),$J$5,IF($J$4&lt;=20%,$J$4,IFERROR(VLOOKUP(S96,LEGEND!$L$2:$M$5,2,FALSE),$J$4)))</f>
        <v>0</v>
      </c>
      <c r="N96" s="48" t="s">
        <v>308</v>
      </c>
      <c r="O96" s="49" t="s">
        <v>60</v>
      </c>
      <c r="P96" s="49" t="s">
        <v>66</v>
      </c>
      <c r="Q96" s="49" t="s">
        <v>67</v>
      </c>
      <c r="R96" s="50" t="s">
        <v>68</v>
      </c>
      <c r="S96" s="49" t="s">
        <v>60</v>
      </c>
      <c r="T96" s="73" t="str">
        <f>IF(_xlfn.XLOOKUP(I96,LEGEND!B:B,LEGEND!H:H)&lt;&gt;"-",HYPERLINK(_xlfn.XLOOKUP(I96,LEGEND!B:B,LEGEND!H:H),"link"),_xlfn.XLOOKUP(I96,LEGEND!B:B,LEGEND!H:H))</f>
        <v>link</v>
      </c>
      <c r="U96" s="73" t="str">
        <f>HYPERLINK(_xlfn.XLOOKUP(I96,LEGEND!B:B,LEGEND!I:I))</f>
        <v>https://milwaukee-media-images.s3.amazonaws.com/hi/M12_FIW38-0--Hero_1.jpg</v>
      </c>
      <c r="V96" s="51" t="s">
        <v>310</v>
      </c>
      <c r="W96" s="63" t="s">
        <v>71</v>
      </c>
      <c r="X96" s="64">
        <v>154</v>
      </c>
      <c r="Y96" s="64">
        <v>82</v>
      </c>
      <c r="Z96" s="64">
        <v>197</v>
      </c>
      <c r="AA96" s="84">
        <v>1.22</v>
      </c>
      <c r="AB96" s="85">
        <v>1</v>
      </c>
      <c r="AC96" s="85">
        <v>1</v>
      </c>
    </row>
    <row r="97" spans="1:29" s="1" customFormat="1" ht="45">
      <c r="B97" s="6" t="s">
        <v>55</v>
      </c>
      <c r="C97" s="6" t="s">
        <v>56</v>
      </c>
      <c r="D97" s="6" t="s">
        <v>57</v>
      </c>
      <c r="E97" s="49" t="s">
        <v>243</v>
      </c>
      <c r="F97" s="6" t="s">
        <v>84</v>
      </c>
      <c r="G97" s="6" t="s">
        <v>85</v>
      </c>
      <c r="H97" s="6" t="s">
        <v>317</v>
      </c>
      <c r="I97" s="60" t="s">
        <v>318</v>
      </c>
      <c r="J97" s="49" t="s">
        <v>319</v>
      </c>
      <c r="K97" s="6" t="s">
        <v>320</v>
      </c>
      <c r="L97" s="29">
        <f>IF($J$6="с учетом НДС",VLOOKUP(I97,LEGEND!B:E,4,0)*(1-M97),VLOOKUP(I97,LEGEND!B:E,4,0)*(1-M97)/1.2)</f>
        <v>22490</v>
      </c>
      <c r="M97" s="57">
        <f>IF(AND(B97&lt;&gt;"1_Электроинструмент",B97&lt;&gt;"2_Садовая техника"),$J$5,IF($J$4&lt;=20%,$J$4,IFERROR(VLOOKUP(S97,LEGEND!$L$2:$M$5,2,FALSE),$J$4)))</f>
        <v>0</v>
      </c>
      <c r="N97" s="48" t="s">
        <v>321</v>
      </c>
      <c r="O97" s="49" t="s">
        <v>60</v>
      </c>
      <c r="P97" s="49" t="s">
        <v>66</v>
      </c>
      <c r="Q97" s="49" t="s">
        <v>67</v>
      </c>
      <c r="R97" s="50" t="s">
        <v>68</v>
      </c>
      <c r="S97" s="49" t="s">
        <v>176</v>
      </c>
      <c r="T97" s="73" t="str">
        <f>IF(_xlfn.XLOOKUP(I97,LEGEND!B:B,LEGEND!H:H)&lt;&gt;"-",HYPERLINK(_xlfn.XLOOKUP(I97,LEGEND!B:B,LEGEND!H:H),"link"),_xlfn.XLOOKUP(I97,LEGEND!B:B,LEGEND!H:H))</f>
        <v>link</v>
      </c>
      <c r="U97" s="73" t="str">
        <f>HYPERLINK(_xlfn.XLOOKUP(I97,LEGEND!B:B,LEGEND!I:I))</f>
        <v>https://milwaukee-media-images.s3.amazonaws.com/hi/M12_FIWF12-0--Hero_1.jpg</v>
      </c>
      <c r="V97" s="51" t="s">
        <v>323</v>
      </c>
      <c r="W97" s="63" t="s">
        <v>71</v>
      </c>
      <c r="X97" s="64">
        <v>154</v>
      </c>
      <c r="Y97" s="64">
        <v>82</v>
      </c>
      <c r="Z97" s="64">
        <v>197</v>
      </c>
      <c r="AA97" s="84">
        <v>1.103</v>
      </c>
      <c r="AB97" s="85">
        <v>1</v>
      </c>
      <c r="AC97" s="85">
        <v>1</v>
      </c>
    </row>
    <row r="98" spans="1:29" s="1" customFormat="1" ht="25.5">
      <c r="B98" s="6" t="s">
        <v>55</v>
      </c>
      <c r="C98" s="6" t="s">
        <v>56</v>
      </c>
      <c r="D98" s="6" t="s">
        <v>57</v>
      </c>
      <c r="E98" s="49" t="s">
        <v>243</v>
      </c>
      <c r="F98" s="6" t="s">
        <v>84</v>
      </c>
      <c r="G98" s="6" t="s">
        <v>85</v>
      </c>
      <c r="H98" s="6" t="s">
        <v>330</v>
      </c>
      <c r="I98" s="60" t="s">
        <v>331</v>
      </c>
      <c r="J98" s="49" t="s">
        <v>332</v>
      </c>
      <c r="K98" s="6" t="s">
        <v>333</v>
      </c>
      <c r="L98" s="29">
        <f>IF($J$6="с учетом НДС",VLOOKUP(I98,LEGEND!B:E,4,0)*(1-M98),VLOOKUP(I98,LEGEND!B:E,4,0)*(1-M98)/1.2)</f>
        <v>25600</v>
      </c>
      <c r="M98" s="57">
        <f>IF(AND(B98&lt;&gt;"1_Электроинструмент",B98&lt;&gt;"2_Садовая техника"),$J$5,IF($J$4&lt;=20%,$J$4,IFERROR(VLOOKUP(S98,LEGEND!$L$2:$M$5,2,FALSE),$J$4)))</f>
        <v>0</v>
      </c>
      <c r="N98" s="48" t="s">
        <v>334</v>
      </c>
      <c r="O98" s="49" t="s">
        <v>60</v>
      </c>
      <c r="P98" s="49" t="s">
        <v>66</v>
      </c>
      <c r="Q98" s="49" t="s">
        <v>67</v>
      </c>
      <c r="R98" s="50" t="s">
        <v>68</v>
      </c>
      <c r="S98" s="49" t="s">
        <v>176</v>
      </c>
      <c r="T98" s="73" t="str">
        <f>IF(_xlfn.XLOOKUP(I98,LEGEND!B:B,LEGEND!H:H)&lt;&gt;"-",HYPERLINK(_xlfn.XLOOKUP(I98,LEGEND!B:B,LEGEND!H:H),"link"),_xlfn.XLOOKUP(I98,LEGEND!B:B,LEGEND!H:H))</f>
        <v>link</v>
      </c>
      <c r="U98" s="73" t="str">
        <f>HYPERLINK(_xlfn.XLOOKUP(I98,LEGEND!B:B,LEGEND!I:I))</f>
        <v>https://milwaukee-media-images.s3.amazonaws.com/hi/M12_FQID-0--Hero_1.jpg</v>
      </c>
      <c r="V98" s="51" t="s">
        <v>336</v>
      </c>
      <c r="W98" s="63" t="s">
        <v>71</v>
      </c>
      <c r="X98" s="64">
        <v>164</v>
      </c>
      <c r="Y98" s="64">
        <v>70</v>
      </c>
      <c r="Z98" s="64">
        <v>189</v>
      </c>
      <c r="AA98" s="84">
        <v>1.177</v>
      </c>
      <c r="AB98" s="85">
        <v>1</v>
      </c>
      <c r="AC98" s="85">
        <v>1</v>
      </c>
    </row>
    <row r="99" spans="1:29" ht="33.75">
      <c r="A99" s="1"/>
      <c r="B99" s="6" t="s">
        <v>55</v>
      </c>
      <c r="C99" s="6" t="s">
        <v>56</v>
      </c>
      <c r="D99" s="6" t="s">
        <v>57</v>
      </c>
      <c r="E99" s="49" t="s">
        <v>243</v>
      </c>
      <c r="F99" s="6" t="s">
        <v>84</v>
      </c>
      <c r="G99" s="6" t="s">
        <v>85</v>
      </c>
      <c r="H99" s="6" t="s">
        <v>350</v>
      </c>
      <c r="I99" s="60" t="s">
        <v>351</v>
      </c>
      <c r="J99" s="49" t="s">
        <v>352</v>
      </c>
      <c r="K99" s="6" t="s">
        <v>353</v>
      </c>
      <c r="L99" s="29">
        <f>IF($J$6="с учетом НДС",VLOOKUP(I99,LEGEND!B:E,4,0)*(1-M99),VLOOKUP(I99,LEGEND!B:E,4,0)*(1-M99)/1.2)</f>
        <v>27990</v>
      </c>
      <c r="M99" s="57">
        <f>IF(AND(B99&lt;&gt;"1_Электроинструмент",B99&lt;&gt;"2_Садовая техника"),$J$5,IF($J$4&lt;=20%,$J$4,IFERROR(VLOOKUP(S99,LEGEND!$L$2:$M$5,2,FALSE),$J$4)))</f>
        <v>0</v>
      </c>
      <c r="N99" s="48" t="s">
        <v>354</v>
      </c>
      <c r="O99" s="49" t="s">
        <v>60</v>
      </c>
      <c r="P99" s="49" t="s">
        <v>66</v>
      </c>
      <c r="Q99" s="49" t="s">
        <v>67</v>
      </c>
      <c r="R99" s="50" t="s">
        <v>68</v>
      </c>
      <c r="S99" s="49" t="s">
        <v>60</v>
      </c>
      <c r="T99" s="73" t="str">
        <f>IF(_xlfn.XLOOKUP(I99,LEGEND!B:B,LEGEND!H:H)&lt;&gt;"-",HYPERLINK(_xlfn.XLOOKUP(I99,LEGEND!B:B,LEGEND!H:H),"link"),_xlfn.XLOOKUP(I99,LEGEND!B:B,LEGEND!H:H))</f>
        <v>link</v>
      </c>
      <c r="U99" s="73" t="str">
        <f>HYPERLINK(_xlfn.XLOOKUP(I99,LEGEND!B:B,LEGEND!I:I))</f>
        <v>https://milwaukee-media-images.s3.amazonaws.com/hi/M12_FRAIWF38-0--Hero_1.jpg</v>
      </c>
      <c r="V99" s="51" t="s">
        <v>356</v>
      </c>
      <c r="W99" s="63" t="s">
        <v>71</v>
      </c>
      <c r="X99" s="64">
        <v>365</v>
      </c>
      <c r="Y99" s="64">
        <v>116</v>
      </c>
      <c r="Z99" s="64">
        <v>80</v>
      </c>
      <c r="AA99" s="84">
        <v>1.6479999999999999</v>
      </c>
      <c r="AB99" s="85">
        <v>1</v>
      </c>
      <c r="AC99" s="85">
        <v>1</v>
      </c>
    </row>
    <row r="100" spans="1:29" s="1" customFormat="1" ht="33.75">
      <c r="B100" s="6" t="s">
        <v>55</v>
      </c>
      <c r="C100" s="6" t="s">
        <v>56</v>
      </c>
      <c r="D100" s="6" t="s">
        <v>57</v>
      </c>
      <c r="E100" s="49" t="s">
        <v>243</v>
      </c>
      <c r="F100" s="6" t="s">
        <v>84</v>
      </c>
      <c r="G100" s="6" t="s">
        <v>85</v>
      </c>
      <c r="H100" s="6" t="s">
        <v>343</v>
      </c>
      <c r="I100" s="60" t="s">
        <v>344</v>
      </c>
      <c r="J100" s="49" t="s">
        <v>345</v>
      </c>
      <c r="K100" s="6" t="s">
        <v>346</v>
      </c>
      <c r="L100" s="29">
        <f>IF($J$6="с учетом НДС",VLOOKUP(I100,LEGEND!B:E,4,0)*(1-M100),VLOOKUP(I100,LEGEND!B:E,4,0)*(1-M100)/1.2)</f>
        <v>28990</v>
      </c>
      <c r="M100" s="57">
        <f>IF(AND(B100&lt;&gt;"1_Электроинструмент",B100&lt;&gt;"2_Садовая техника"),$J$5,IF($J$4&lt;=20%,$J$4,IFERROR(VLOOKUP(S100,LEGEND!$L$2:$M$5,2,FALSE),$J$4)))</f>
        <v>0</v>
      </c>
      <c r="N100" s="48" t="s">
        <v>347</v>
      </c>
      <c r="O100" s="49" t="s">
        <v>60</v>
      </c>
      <c r="P100" s="49" t="s">
        <v>66</v>
      </c>
      <c r="Q100" s="49" t="s">
        <v>67</v>
      </c>
      <c r="R100" s="50" t="s">
        <v>68</v>
      </c>
      <c r="S100" s="49" t="s">
        <v>60</v>
      </c>
      <c r="T100" s="73" t="str">
        <f>IF(_xlfn.XLOOKUP(I100,LEGEND!B:B,LEGEND!H:H)&lt;&gt;"-",HYPERLINK(_xlfn.XLOOKUP(I100,LEGEND!B:B,LEGEND!H:H),"link"),_xlfn.XLOOKUP(I100,LEGEND!B:B,LEGEND!H:H))</f>
        <v>link</v>
      </c>
      <c r="U100" s="73" t="str">
        <f>HYPERLINK(_xlfn.XLOOKUP(I100,LEGEND!B:B,LEGEND!I:I))</f>
        <v>https://milwaukee-media-images.s3.amazonaws.com/hi/M12_FRAIWF12-0--Hero_1.jpg</v>
      </c>
      <c r="V100" s="51" t="s">
        <v>349</v>
      </c>
      <c r="W100" s="63" t="s">
        <v>71</v>
      </c>
      <c r="X100" s="64">
        <v>365</v>
      </c>
      <c r="Y100" s="64">
        <v>116</v>
      </c>
      <c r="Z100" s="64">
        <v>80</v>
      </c>
      <c r="AA100" s="84">
        <v>1.65</v>
      </c>
      <c r="AB100" s="85">
        <v>1</v>
      </c>
      <c r="AC100" s="85">
        <v>1</v>
      </c>
    </row>
    <row r="101" spans="1:29" s="1" customFormat="1" ht="33.75">
      <c r="B101" s="6" t="s">
        <v>55</v>
      </c>
      <c r="C101" s="6" t="s">
        <v>56</v>
      </c>
      <c r="D101" s="6" t="s">
        <v>57</v>
      </c>
      <c r="E101" s="49" t="s">
        <v>243</v>
      </c>
      <c r="F101" s="6" t="s">
        <v>84</v>
      </c>
      <c r="G101" s="6" t="s">
        <v>85</v>
      </c>
      <c r="H101" s="6" t="s">
        <v>291</v>
      </c>
      <c r="I101" s="60" t="s">
        <v>292</v>
      </c>
      <c r="J101" s="49" t="s">
        <v>293</v>
      </c>
      <c r="K101" s="6" t="s">
        <v>294</v>
      </c>
      <c r="L101" s="29">
        <f>IF($J$6="с учетом НДС",VLOOKUP(I101,LEGEND!B:E,4,0)*(1-M101),VLOOKUP(I101,LEGEND!B:E,4,0)*(1-M101)/1.2)</f>
        <v>33990</v>
      </c>
      <c r="M101" s="57">
        <f>IF(AND(B101&lt;&gt;"1_Электроинструмент",B101&lt;&gt;"2_Садовая техника"),$J$5,IF($J$4&lt;=20%,$J$4,IFERROR(VLOOKUP(S101,LEGEND!$L$2:$M$5,2,FALSE),$J$4)))</f>
        <v>0</v>
      </c>
      <c r="N101" s="48" t="s">
        <v>295</v>
      </c>
      <c r="O101" s="49" t="s">
        <v>60</v>
      </c>
      <c r="P101" s="49" t="s">
        <v>66</v>
      </c>
      <c r="Q101" s="49" t="s">
        <v>67</v>
      </c>
      <c r="R101" s="50" t="s">
        <v>68</v>
      </c>
      <c r="S101" s="49" t="s">
        <v>60</v>
      </c>
      <c r="T101" s="73" t="str">
        <f>IF(_xlfn.XLOOKUP(I101,LEGEND!B:B,LEGEND!H:H)&lt;&gt;"-",HYPERLINK(_xlfn.XLOOKUP(I101,LEGEND!B:B,LEGEND!H:H),"link"),_xlfn.XLOOKUP(I101,LEGEND!B:B,LEGEND!H:H))</f>
        <v>link</v>
      </c>
      <c r="U101" s="73" t="str">
        <f>HYPERLINK(_xlfn.XLOOKUP(I101,LEGEND!B:B,LEGEND!I:I))</f>
        <v>https://milwaukee-media-images.s3.amazonaws.com/hi/M12_FID-202X--Hero_1.jpg</v>
      </c>
      <c r="V101" s="51" t="s">
        <v>296</v>
      </c>
      <c r="W101" s="63" t="s">
        <v>71</v>
      </c>
      <c r="X101" s="64">
        <v>474</v>
      </c>
      <c r="Y101" s="64">
        <v>137</v>
      </c>
      <c r="Z101" s="64">
        <v>369</v>
      </c>
      <c r="AA101" s="84">
        <v>4.1529999999999996</v>
      </c>
      <c r="AB101" s="85">
        <v>1</v>
      </c>
      <c r="AC101" s="85">
        <v>1</v>
      </c>
    </row>
    <row r="102" spans="1:29" s="1" customFormat="1" ht="45">
      <c r="B102" s="6" t="s">
        <v>55</v>
      </c>
      <c r="C102" s="6" t="s">
        <v>56</v>
      </c>
      <c r="D102" s="6" t="s">
        <v>57</v>
      </c>
      <c r="E102" s="49" t="s">
        <v>243</v>
      </c>
      <c r="F102" s="6" t="s">
        <v>84</v>
      </c>
      <c r="G102" s="6" t="s">
        <v>85</v>
      </c>
      <c r="H102" s="6" t="s">
        <v>311</v>
      </c>
      <c r="I102" s="60" t="s">
        <v>312</v>
      </c>
      <c r="J102" s="49" t="s">
        <v>313</v>
      </c>
      <c r="K102" s="6" t="s">
        <v>314</v>
      </c>
      <c r="L102" s="29">
        <f>IF($J$6="с учетом НДС",VLOOKUP(I102,LEGEND!B:E,4,0)*(1-M102),VLOOKUP(I102,LEGEND!B:E,4,0)*(1-M102)/1.2)</f>
        <v>37990</v>
      </c>
      <c r="M102" s="57">
        <f>IF(AND(B102&lt;&gt;"1_Электроинструмент",B102&lt;&gt;"2_Садовая техника"),$J$5,IF($J$4&lt;=20%,$J$4,IFERROR(VLOOKUP(S102,LEGEND!$L$2:$M$5,2,FALSE),$J$4)))</f>
        <v>0</v>
      </c>
      <c r="N102" s="48" t="s">
        <v>315</v>
      </c>
      <c r="O102" s="49" t="s">
        <v>60</v>
      </c>
      <c r="P102" s="49" t="s">
        <v>66</v>
      </c>
      <c r="Q102" s="49" t="s">
        <v>67</v>
      </c>
      <c r="R102" s="50" t="s">
        <v>68</v>
      </c>
      <c r="S102" s="49" t="s">
        <v>60</v>
      </c>
      <c r="T102" s="73" t="str">
        <f>IF(_xlfn.XLOOKUP(I102,LEGEND!B:B,LEGEND!H:H)&lt;&gt;"-",HYPERLINK(_xlfn.XLOOKUP(I102,LEGEND!B:B,LEGEND!H:H),"link"),_xlfn.XLOOKUP(I102,LEGEND!B:B,LEGEND!H:H))</f>
        <v>link</v>
      </c>
      <c r="U102" s="73" t="str">
        <f>HYPERLINK(_xlfn.XLOOKUP(I102,LEGEND!B:B,LEGEND!I:I))</f>
        <v>https://milwaukee-media-images.s3.amazonaws.com/hi/M12_FIW38-422X--Hero_1.jpg</v>
      </c>
      <c r="V102" s="51" t="s">
        <v>316</v>
      </c>
      <c r="W102" s="63" t="s">
        <v>71</v>
      </c>
      <c r="X102" s="64">
        <v>474</v>
      </c>
      <c r="Y102" s="64">
        <v>137</v>
      </c>
      <c r="Z102" s="64">
        <v>369</v>
      </c>
      <c r="AA102" s="84">
        <v>4.7469999999999999</v>
      </c>
      <c r="AB102" s="85">
        <v>1</v>
      </c>
      <c r="AC102" s="85">
        <v>1</v>
      </c>
    </row>
    <row r="103" spans="1:29" s="1" customFormat="1" ht="25.5">
      <c r="B103" s="6" t="s">
        <v>55</v>
      </c>
      <c r="C103" s="6" t="s">
        <v>56</v>
      </c>
      <c r="D103" s="6" t="s">
        <v>57</v>
      </c>
      <c r="E103" s="49" t="s">
        <v>243</v>
      </c>
      <c r="F103" s="6" t="s">
        <v>84</v>
      </c>
      <c r="G103" s="6" t="s">
        <v>85</v>
      </c>
      <c r="H103" s="6" t="s">
        <v>337</v>
      </c>
      <c r="I103" s="60" t="s">
        <v>338</v>
      </c>
      <c r="J103" s="49" t="s">
        <v>339</v>
      </c>
      <c r="K103" s="6" t="s">
        <v>340</v>
      </c>
      <c r="L103" s="29">
        <f>IF($J$6="с учетом НДС",VLOOKUP(I103,LEGEND!B:E,4,0)*(1-M103),VLOOKUP(I103,LEGEND!B:E,4,0)*(1-M103)/1.2)</f>
        <v>39490</v>
      </c>
      <c r="M103" s="57">
        <f>IF(AND(B103&lt;&gt;"1_Электроинструмент",B103&lt;&gt;"2_Садовая техника"),$J$5,IF($J$4&lt;=20%,$J$4,IFERROR(VLOOKUP(S103,LEGEND!$L$2:$M$5,2,FALSE),$J$4)))</f>
        <v>0</v>
      </c>
      <c r="N103" s="48" t="s">
        <v>341</v>
      </c>
      <c r="O103" s="49" t="s">
        <v>60</v>
      </c>
      <c r="P103" s="49" t="s">
        <v>66</v>
      </c>
      <c r="Q103" s="49" t="s">
        <v>67</v>
      </c>
      <c r="R103" s="50" t="s">
        <v>68</v>
      </c>
      <c r="S103" s="49" t="s">
        <v>60</v>
      </c>
      <c r="T103" s="73" t="str">
        <f>IF(_xlfn.XLOOKUP(I103,LEGEND!B:B,LEGEND!H:H)&lt;&gt;"-",HYPERLINK(_xlfn.XLOOKUP(I103,LEGEND!B:B,LEGEND!H:H),"link"),_xlfn.XLOOKUP(I103,LEGEND!B:B,LEGEND!H:H))</f>
        <v>link</v>
      </c>
      <c r="U103" s="73" t="str">
        <f>HYPERLINK(_xlfn.XLOOKUP(I103,LEGEND!B:B,LEGEND!I:I))</f>
        <v>https://milwaukee-media-images.s3.amazonaws.com/hi/M12_FQID-202X--Hero_1.jpg</v>
      </c>
      <c r="V103" s="51" t="s">
        <v>342</v>
      </c>
      <c r="W103" s="63" t="s">
        <v>71</v>
      </c>
      <c r="X103" s="64">
        <v>474</v>
      </c>
      <c r="Y103" s="64">
        <v>137</v>
      </c>
      <c r="Z103" s="64">
        <v>369</v>
      </c>
      <c r="AA103" s="84">
        <v>4.26</v>
      </c>
      <c r="AB103" s="85">
        <v>1</v>
      </c>
      <c r="AC103" s="85">
        <v>1</v>
      </c>
    </row>
    <row r="104" spans="1:29" s="1" customFormat="1" ht="45">
      <c r="B104" s="6" t="s">
        <v>55</v>
      </c>
      <c r="C104" s="6" t="s">
        <v>56</v>
      </c>
      <c r="D104" s="6" t="s">
        <v>57</v>
      </c>
      <c r="E104" s="49" t="s">
        <v>243</v>
      </c>
      <c r="F104" s="6" t="s">
        <v>84</v>
      </c>
      <c r="G104" s="6" t="s">
        <v>85</v>
      </c>
      <c r="H104" s="6" t="s">
        <v>324</v>
      </c>
      <c r="I104" s="60" t="s">
        <v>325</v>
      </c>
      <c r="J104" s="49" t="s">
        <v>326</v>
      </c>
      <c r="K104" s="6" t="s">
        <v>327</v>
      </c>
      <c r="L104" s="29">
        <f>IF($J$6="с учетом НДС",VLOOKUP(I104,LEGEND!B:E,4,0)*(1-M104),VLOOKUP(I104,LEGEND!B:E,4,0)*(1-M104)/1.2)</f>
        <v>40990</v>
      </c>
      <c r="M104" s="57">
        <f>IF(AND(B104&lt;&gt;"1_Электроинструмент",B104&lt;&gt;"2_Садовая техника"),$J$5,IF($J$4&lt;=20%,$J$4,IFERROR(VLOOKUP(S104,LEGEND!$L$2:$M$5,2,FALSE),$J$4)))</f>
        <v>0</v>
      </c>
      <c r="N104" s="48" t="s">
        <v>328</v>
      </c>
      <c r="O104" s="49" t="s">
        <v>60</v>
      </c>
      <c r="P104" s="49" t="s">
        <v>66</v>
      </c>
      <c r="Q104" s="49" t="s">
        <v>67</v>
      </c>
      <c r="R104" s="50" t="s">
        <v>68</v>
      </c>
      <c r="S104" s="49" t="s">
        <v>60</v>
      </c>
      <c r="T104" s="73" t="str">
        <f>IF(_xlfn.XLOOKUP(I104,LEGEND!B:B,LEGEND!H:H)&lt;&gt;"-",HYPERLINK(_xlfn.XLOOKUP(I104,LEGEND!B:B,LEGEND!H:H),"link"),_xlfn.XLOOKUP(I104,LEGEND!B:B,LEGEND!H:H))</f>
        <v>link</v>
      </c>
      <c r="U104" s="73" t="str">
        <f>HYPERLINK(_xlfn.XLOOKUP(I104,LEGEND!B:B,LEGEND!I:I))</f>
        <v>https://milwaukee-media-images.s3.amazonaws.com/hi/M12_FIWF12-422X--Hero_1.jpg</v>
      </c>
      <c r="V104" s="51" t="s">
        <v>329</v>
      </c>
      <c r="W104" s="63" t="s">
        <v>71</v>
      </c>
      <c r="X104" s="64">
        <v>474</v>
      </c>
      <c r="Y104" s="64">
        <v>137</v>
      </c>
      <c r="Z104" s="64">
        <v>369</v>
      </c>
      <c r="AA104" s="84">
        <v>4.7610000000000001</v>
      </c>
      <c r="AB104" s="85">
        <v>1</v>
      </c>
      <c r="AC104" s="85">
        <v>1</v>
      </c>
    </row>
    <row r="105" spans="1:29" s="1" customFormat="1" ht="25.5">
      <c r="B105" s="6" t="s">
        <v>55</v>
      </c>
      <c r="C105" s="6" t="s">
        <v>56</v>
      </c>
      <c r="D105" s="6" t="s">
        <v>57</v>
      </c>
      <c r="E105" s="49" t="s">
        <v>243</v>
      </c>
      <c r="F105" s="6" t="s">
        <v>84</v>
      </c>
      <c r="G105" s="6" t="s">
        <v>85</v>
      </c>
      <c r="H105" s="6" t="s">
        <v>370</v>
      </c>
      <c r="I105" s="60" t="s">
        <v>371</v>
      </c>
      <c r="J105" s="49" t="s">
        <v>372</v>
      </c>
      <c r="K105" s="6" t="s">
        <v>373</v>
      </c>
      <c r="L105" s="29">
        <f>IF($J$6="с учетом НДС",VLOOKUP(I105,LEGEND!B:E,4,0)*(1-M105),VLOOKUP(I105,LEGEND!B:E,4,0)*(1-M105)/1.2)</f>
        <v>85990</v>
      </c>
      <c r="M105" s="57">
        <f>IF(AND(B105&lt;&gt;"1_Электроинструмент",B105&lt;&gt;"2_Садовая техника"),$J$5,IF($J$4&lt;=20%,$J$4,IFERROR(VLOOKUP(S105,LEGEND!$L$2:$M$5,2,FALSE),$J$4)))</f>
        <v>0</v>
      </c>
      <c r="N105" s="48" t="s">
        <v>374</v>
      </c>
      <c r="O105" s="49" t="s">
        <v>60</v>
      </c>
      <c r="P105" s="49" t="s">
        <v>66</v>
      </c>
      <c r="Q105" s="49" t="s">
        <v>67</v>
      </c>
      <c r="R105" s="50" t="s">
        <v>68</v>
      </c>
      <c r="S105" s="49" t="s">
        <v>60</v>
      </c>
      <c r="T105" s="73" t="str">
        <f>IF(_xlfn.XLOOKUP(I105,LEGEND!B:B,LEGEND!H:H)&lt;&gt;"-",HYPERLINK(_xlfn.XLOOKUP(I105,LEGEND!B:B,LEGEND!H:H),"link"),_xlfn.XLOOKUP(I105,LEGEND!B:B,LEGEND!H:H))</f>
        <v>link</v>
      </c>
      <c r="U105" s="73" t="str">
        <f>HYPERLINK(_xlfn.XLOOKUP(I105,LEGEND!B:B,LEGEND!I:I))</f>
        <v>https://milwaukee-media-images.s3.amazonaws.com/hi/M12_ONEFTR38-0C--Hero_1.jpg</v>
      </c>
      <c r="V105" s="51" t="s">
        <v>376</v>
      </c>
      <c r="W105" s="63" t="s">
        <v>71</v>
      </c>
      <c r="X105" s="64">
        <v>689</v>
      </c>
      <c r="Y105" s="64">
        <v>121</v>
      </c>
      <c r="Z105" s="64">
        <v>298</v>
      </c>
      <c r="AA105" s="84">
        <v>5.28</v>
      </c>
      <c r="AB105" s="85">
        <v>1</v>
      </c>
      <c r="AC105" s="85">
        <v>1</v>
      </c>
    </row>
    <row r="106" spans="1:29" s="1" customFormat="1" ht="25.5">
      <c r="B106" s="6" t="s">
        <v>55</v>
      </c>
      <c r="C106" s="6" t="s">
        <v>56</v>
      </c>
      <c r="D106" s="6" t="s">
        <v>57</v>
      </c>
      <c r="E106" s="49" t="s">
        <v>243</v>
      </c>
      <c r="F106" s="6" t="s">
        <v>84</v>
      </c>
      <c r="G106" s="6" t="s">
        <v>85</v>
      </c>
      <c r="H106" s="6" t="s">
        <v>357</v>
      </c>
      <c r="I106" s="60" t="s">
        <v>358</v>
      </c>
      <c r="J106" s="49" t="s">
        <v>359</v>
      </c>
      <c r="K106" s="6" t="s">
        <v>360</v>
      </c>
      <c r="L106" s="29">
        <f>IF($J$6="с учетом НДС",VLOOKUP(I106,LEGEND!B:E,4,0)*(1-M106),VLOOKUP(I106,LEGEND!B:E,4,0)*(1-M106)/1.2)</f>
        <v>92990</v>
      </c>
      <c r="M106" s="57">
        <f>IF(AND(B106&lt;&gt;"1_Электроинструмент",B106&lt;&gt;"2_Садовая техника"),$J$5,IF($J$4&lt;=20%,$J$4,IFERROR(VLOOKUP(S106,LEGEND!$L$2:$M$5,2,FALSE),$J$4)))</f>
        <v>0</v>
      </c>
      <c r="N106" s="48" t="s">
        <v>361</v>
      </c>
      <c r="O106" s="49" t="s">
        <v>60</v>
      </c>
      <c r="P106" s="49" t="s">
        <v>66</v>
      </c>
      <c r="Q106" s="49" t="s">
        <v>67</v>
      </c>
      <c r="R106" s="50" t="s">
        <v>68</v>
      </c>
      <c r="S106" s="49" t="s">
        <v>60</v>
      </c>
      <c r="T106" s="73" t="str">
        <f>IF(_xlfn.XLOOKUP(I106,LEGEND!B:B,LEGEND!H:H)&lt;&gt;"-",HYPERLINK(_xlfn.XLOOKUP(I106,LEGEND!B:B,LEGEND!H:H),"link"),_xlfn.XLOOKUP(I106,LEGEND!B:B,LEGEND!H:H))</f>
        <v>link</v>
      </c>
      <c r="U106" s="73" t="str">
        <f>HYPERLINK(_xlfn.XLOOKUP(I106,LEGEND!B:B,LEGEND!I:I))</f>
        <v>https://milwaukee-media-images.s3.amazonaws.com/hi/M12_ONEFTR12-0C--Hero_1.jpg</v>
      </c>
      <c r="V106" s="51" t="s">
        <v>363</v>
      </c>
      <c r="W106" s="63" t="s">
        <v>71</v>
      </c>
      <c r="X106" s="64">
        <v>689</v>
      </c>
      <c r="Y106" s="64">
        <v>121</v>
      </c>
      <c r="Z106" s="64">
        <v>298</v>
      </c>
      <c r="AA106" s="84">
        <v>5.38</v>
      </c>
      <c r="AB106" s="85">
        <v>1</v>
      </c>
      <c r="AC106" s="85">
        <v>1</v>
      </c>
    </row>
    <row r="107" spans="1:29" ht="25.5">
      <c r="A107" s="1"/>
      <c r="B107" s="6" t="s">
        <v>55</v>
      </c>
      <c r="C107" s="6" t="s">
        <v>56</v>
      </c>
      <c r="D107" s="6" t="s">
        <v>57</v>
      </c>
      <c r="E107" s="49" t="s">
        <v>243</v>
      </c>
      <c r="F107" s="6" t="s">
        <v>84</v>
      </c>
      <c r="G107" s="6" t="s">
        <v>85</v>
      </c>
      <c r="H107" s="6" t="s">
        <v>377</v>
      </c>
      <c r="I107" s="60" t="s">
        <v>378</v>
      </c>
      <c r="J107" s="49" t="s">
        <v>379</v>
      </c>
      <c r="K107" s="6" t="s">
        <v>380</v>
      </c>
      <c r="L107" s="29">
        <f>IF($J$6="с учетом НДС",VLOOKUP(I107,LEGEND!B:E,4,0)*(1-M107),VLOOKUP(I107,LEGEND!B:E,4,0)*(1-M107)/1.2)</f>
        <v>92990</v>
      </c>
      <c r="M107" s="57">
        <f>IF(AND(B107&lt;&gt;"1_Электроинструмент",B107&lt;&gt;"2_Садовая техника"),$J$5,IF($J$4&lt;=20%,$J$4,IFERROR(VLOOKUP(S107,LEGEND!$L$2:$M$5,2,FALSE),$J$4)))</f>
        <v>0</v>
      </c>
      <c r="N107" s="48" t="s">
        <v>381</v>
      </c>
      <c r="O107" s="49" t="s">
        <v>60</v>
      </c>
      <c r="P107" s="49" t="s">
        <v>66</v>
      </c>
      <c r="Q107" s="49" t="s">
        <v>67</v>
      </c>
      <c r="R107" s="50" t="s">
        <v>68</v>
      </c>
      <c r="S107" s="49" t="s">
        <v>60</v>
      </c>
      <c r="T107" s="73" t="str">
        <f>IF(_xlfn.XLOOKUP(I107,LEGEND!B:B,LEGEND!H:H)&lt;&gt;"-",HYPERLINK(_xlfn.XLOOKUP(I107,LEGEND!B:B,LEGEND!H:H),"link"),_xlfn.XLOOKUP(I107,LEGEND!B:B,LEGEND!H:H))</f>
        <v>link</v>
      </c>
      <c r="U107" s="73" t="str">
        <f>HYPERLINK(_xlfn.XLOOKUP(I107,LEGEND!B:B,LEGEND!I:I))</f>
        <v>https://milwaukee-media-images.s3.amazonaws.com/hi/M12_ONEFTR38-201C--Hero_1.jpg</v>
      </c>
      <c r="V107" s="51" t="s">
        <v>382</v>
      </c>
      <c r="W107" s="63" t="s">
        <v>71</v>
      </c>
      <c r="X107" s="64">
        <v>689</v>
      </c>
      <c r="Y107" s="64">
        <v>121</v>
      </c>
      <c r="Z107" s="64">
        <v>298</v>
      </c>
      <c r="AA107" s="84">
        <v>6.0279999999999996</v>
      </c>
      <c r="AB107" s="85">
        <v>1</v>
      </c>
      <c r="AC107" s="85">
        <v>1</v>
      </c>
    </row>
    <row r="108" spans="1:29" s="1" customFormat="1" ht="25.5">
      <c r="B108" s="6" t="s">
        <v>55</v>
      </c>
      <c r="C108" s="6" t="s">
        <v>56</v>
      </c>
      <c r="D108" s="6" t="s">
        <v>57</v>
      </c>
      <c r="E108" s="49" t="s">
        <v>243</v>
      </c>
      <c r="F108" s="6" t="s">
        <v>84</v>
      </c>
      <c r="G108" s="6" t="s">
        <v>85</v>
      </c>
      <c r="H108" s="6" t="s">
        <v>364</v>
      </c>
      <c r="I108" s="60" t="s">
        <v>365</v>
      </c>
      <c r="J108" s="49" t="s">
        <v>366</v>
      </c>
      <c r="K108" s="6" t="s">
        <v>367</v>
      </c>
      <c r="L108" s="29">
        <f>IF($J$6="с учетом НДС",VLOOKUP(I108,LEGEND!B:E,4,0)*(1-M108),VLOOKUP(I108,LEGEND!B:E,4,0)*(1-M108)/1.2)</f>
        <v>100990</v>
      </c>
      <c r="M108" s="57">
        <f>IF(AND(B108&lt;&gt;"1_Электроинструмент",B108&lt;&gt;"2_Садовая техника"),$J$5,IF($J$4&lt;=20%,$J$4,IFERROR(VLOOKUP(S108,LEGEND!$L$2:$M$5,2,FALSE),$J$4)))</f>
        <v>0</v>
      </c>
      <c r="N108" s="48" t="s">
        <v>368</v>
      </c>
      <c r="O108" s="49" t="s">
        <v>60</v>
      </c>
      <c r="P108" s="49" t="s">
        <v>66</v>
      </c>
      <c r="Q108" s="49" t="s">
        <v>67</v>
      </c>
      <c r="R108" s="50" t="s">
        <v>68</v>
      </c>
      <c r="S108" s="49" t="s">
        <v>60</v>
      </c>
      <c r="T108" s="73" t="str">
        <f>IF(_xlfn.XLOOKUP(I108,LEGEND!B:B,LEGEND!H:H)&lt;&gt;"-",HYPERLINK(_xlfn.XLOOKUP(I108,LEGEND!B:B,LEGEND!H:H),"link"),_xlfn.XLOOKUP(I108,LEGEND!B:B,LEGEND!H:H))</f>
        <v>link</v>
      </c>
      <c r="U108" s="73" t="str">
        <f>HYPERLINK(_xlfn.XLOOKUP(I108,LEGEND!B:B,LEGEND!I:I))</f>
        <v>https://milwaukee-media-images.s3.amazonaws.com/hi/M12_ONEFTR12-201C--Hero_1.jpg</v>
      </c>
      <c r="V108" s="51" t="s">
        <v>369</v>
      </c>
      <c r="W108" s="63" t="s">
        <v>71</v>
      </c>
      <c r="X108" s="64">
        <v>689</v>
      </c>
      <c r="Y108" s="64">
        <v>121</v>
      </c>
      <c r="Z108" s="64">
        <v>298</v>
      </c>
      <c r="AA108" s="84">
        <v>6.1280000000000001</v>
      </c>
      <c r="AB108" s="85">
        <v>1</v>
      </c>
      <c r="AC108" s="85">
        <v>1</v>
      </c>
    </row>
    <row r="109" spans="1:29" s="1" customFormat="1" ht="25.5">
      <c r="B109" s="6" t="s">
        <v>55</v>
      </c>
      <c r="C109" s="6" t="s">
        <v>56</v>
      </c>
      <c r="D109" s="6" t="s">
        <v>57</v>
      </c>
      <c r="E109" s="49" t="s">
        <v>243</v>
      </c>
      <c r="F109" s="6" t="s">
        <v>59</v>
      </c>
      <c r="G109" s="6" t="s">
        <v>60</v>
      </c>
      <c r="H109" s="6" t="s">
        <v>244</v>
      </c>
      <c r="I109" s="60" t="s">
        <v>245</v>
      </c>
      <c r="J109" s="49" t="s">
        <v>246</v>
      </c>
      <c r="K109" s="6" t="s">
        <v>247</v>
      </c>
      <c r="L109" s="29">
        <f>IF($J$6="с учетом НДС",VLOOKUP(I109,LEGEND!B:E,4,0)*(1-M109),VLOOKUP(I109,LEGEND!B:E,4,0)*(1-M109)/1.2)</f>
        <v>10600</v>
      </c>
      <c r="M109" s="57">
        <f>IF(AND(B109&lt;&gt;"1_Электроинструмент",B109&lt;&gt;"2_Садовая техника"),$J$5,IF($J$4&lt;=20%,$J$4,IFERROR(VLOOKUP(S109,LEGEND!$L$2:$M$5,2,FALSE),$J$4)))</f>
        <v>0</v>
      </c>
      <c r="N109" s="48" t="s">
        <v>248</v>
      </c>
      <c r="O109" s="49" t="s">
        <v>60</v>
      </c>
      <c r="P109" s="49" t="s">
        <v>66</v>
      </c>
      <c r="Q109" s="49" t="s">
        <v>67</v>
      </c>
      <c r="R109" s="50" t="s">
        <v>68</v>
      </c>
      <c r="S109" s="49" t="s">
        <v>148</v>
      </c>
      <c r="T109" s="73" t="str">
        <f>IF(_xlfn.XLOOKUP(I109,LEGEND!B:B,LEGEND!H:H)&lt;&gt;"-",HYPERLINK(_xlfn.XLOOKUP(I109,LEGEND!B:B,LEGEND!H:H),"link"),_xlfn.XLOOKUP(I109,LEGEND!B:B,LEGEND!H:H))</f>
        <v>link</v>
      </c>
      <c r="U109" s="73" t="str">
        <f>HYPERLINK(_xlfn.XLOOKUP(I109,LEGEND!B:B,LEGEND!I:I))</f>
        <v>https://milwaukee-media-images.s3.amazonaws.com/hi/M12_BID-0--Hero_1.jpg</v>
      </c>
      <c r="V109" s="51" t="s">
        <v>250</v>
      </c>
      <c r="W109" s="63" t="s">
        <v>71</v>
      </c>
      <c r="X109" s="64">
        <v>182</v>
      </c>
      <c r="Y109" s="64">
        <v>70</v>
      </c>
      <c r="Z109" s="64">
        <v>189</v>
      </c>
      <c r="AA109" s="84">
        <v>1.0760000000000001</v>
      </c>
      <c r="AB109" s="85">
        <v>1</v>
      </c>
      <c r="AC109" s="85">
        <v>1</v>
      </c>
    </row>
    <row r="110" spans="1:29" s="1" customFormat="1" ht="25.5">
      <c r="B110" s="6" t="s">
        <v>55</v>
      </c>
      <c r="C110" s="6" t="s">
        <v>56</v>
      </c>
      <c r="D110" s="6" t="s">
        <v>57</v>
      </c>
      <c r="E110" s="49" t="s">
        <v>243</v>
      </c>
      <c r="F110" s="6" t="s">
        <v>59</v>
      </c>
      <c r="G110" s="6" t="s">
        <v>60</v>
      </c>
      <c r="H110" s="6" t="s">
        <v>257</v>
      </c>
      <c r="I110" s="60" t="s">
        <v>258</v>
      </c>
      <c r="J110" s="49" t="s">
        <v>259</v>
      </c>
      <c r="K110" s="6" t="s">
        <v>260</v>
      </c>
      <c r="L110" s="29">
        <f>IF($J$6="с учетом НДС",VLOOKUP(I110,LEGEND!B:E,4,0)*(1-M110),VLOOKUP(I110,LEGEND!B:E,4,0)*(1-M110)/1.2)</f>
        <v>10600</v>
      </c>
      <c r="M110" s="57">
        <f>IF(AND(B110&lt;&gt;"1_Электроинструмент",B110&lt;&gt;"2_Садовая техника"),$J$5,IF($J$4&lt;=20%,$J$4,IFERROR(VLOOKUP(S110,LEGEND!$L$2:$M$5,2,FALSE),$J$4)))</f>
        <v>0</v>
      </c>
      <c r="N110" s="48" t="s">
        <v>261</v>
      </c>
      <c r="O110" s="49" t="s">
        <v>60</v>
      </c>
      <c r="P110" s="49" t="s">
        <v>66</v>
      </c>
      <c r="Q110" s="49" t="s">
        <v>67</v>
      </c>
      <c r="R110" s="50" t="s">
        <v>68</v>
      </c>
      <c r="S110" s="49" t="s">
        <v>148</v>
      </c>
      <c r="T110" s="73" t="str">
        <f>IF(_xlfn.XLOOKUP(I110,LEGEND!B:B,LEGEND!H:H)&lt;&gt;"-",HYPERLINK(_xlfn.XLOOKUP(I110,LEGEND!B:B,LEGEND!H:H),"link"),_xlfn.XLOOKUP(I110,LEGEND!B:B,LEGEND!H:H))</f>
        <v>link</v>
      </c>
      <c r="U110" s="73" t="str">
        <f>HYPERLINK(_xlfn.XLOOKUP(I110,LEGEND!B:B,LEGEND!I:I))</f>
        <v>https://milwaukee-media-images.s3.amazonaws.com/hi/M12_BIW12-0--Hero_01.jpg</v>
      </c>
      <c r="V110" s="51" t="s">
        <v>263</v>
      </c>
      <c r="W110" s="63" t="s">
        <v>71</v>
      </c>
      <c r="X110" s="64">
        <v>182</v>
      </c>
      <c r="Y110" s="64">
        <v>70</v>
      </c>
      <c r="Z110" s="64">
        <v>189</v>
      </c>
      <c r="AA110" s="84">
        <v>1.083</v>
      </c>
      <c r="AB110" s="85">
        <v>1</v>
      </c>
      <c r="AC110" s="85">
        <v>1</v>
      </c>
    </row>
    <row r="111" spans="1:29" s="1" customFormat="1" ht="25.5">
      <c r="B111" s="6" t="s">
        <v>55</v>
      </c>
      <c r="C111" s="6" t="s">
        <v>56</v>
      </c>
      <c r="D111" s="6" t="s">
        <v>57</v>
      </c>
      <c r="E111" s="49" t="s">
        <v>243</v>
      </c>
      <c r="F111" s="6" t="s">
        <v>59</v>
      </c>
      <c r="G111" s="6" t="s">
        <v>60</v>
      </c>
      <c r="H111" s="6" t="s">
        <v>270</v>
      </c>
      <c r="I111" s="60" t="s">
        <v>271</v>
      </c>
      <c r="J111" s="49" t="s">
        <v>272</v>
      </c>
      <c r="K111" s="6" t="s">
        <v>273</v>
      </c>
      <c r="L111" s="29">
        <f>IF($J$6="с учетом НДС",VLOOKUP(I111,LEGEND!B:E,4,0)*(1-M111),VLOOKUP(I111,LEGEND!B:E,4,0)*(1-M111)/1.2)</f>
        <v>11990</v>
      </c>
      <c r="M111" s="57">
        <f>IF(AND(B111&lt;&gt;"1_Электроинструмент",B111&lt;&gt;"2_Садовая техника"),$J$5,IF($J$4&lt;=20%,$J$4,IFERROR(VLOOKUP(S111,LEGEND!$L$2:$M$5,2,FALSE),$J$4)))</f>
        <v>0</v>
      </c>
      <c r="N111" s="48" t="s">
        <v>274</v>
      </c>
      <c r="O111" s="49" t="s">
        <v>60</v>
      </c>
      <c r="P111" s="49" t="s">
        <v>66</v>
      </c>
      <c r="Q111" s="49" t="s">
        <v>67</v>
      </c>
      <c r="R111" s="50" t="s">
        <v>68</v>
      </c>
      <c r="S111" s="49" t="s">
        <v>60</v>
      </c>
      <c r="T111" s="73" t="str">
        <f>IF(_xlfn.XLOOKUP(I111,LEGEND!B:B,LEGEND!H:H)&lt;&gt;"-",HYPERLINK(_xlfn.XLOOKUP(I111,LEGEND!B:B,LEGEND!H:H),"link"),_xlfn.XLOOKUP(I111,LEGEND!B:B,LEGEND!H:H))</f>
        <v>link</v>
      </c>
      <c r="U111" s="73" t="str">
        <f>HYPERLINK(_xlfn.XLOOKUP(I111,LEGEND!B:B,LEGEND!I:I))</f>
        <v>https://milwaukee-media-images.s3.amazonaws.com/hi/M12_BIW38-0--Hero_1.jpg</v>
      </c>
      <c r="V111" s="51" t="s">
        <v>276</v>
      </c>
      <c r="W111" s="63" t="s">
        <v>71</v>
      </c>
      <c r="X111" s="64">
        <v>182</v>
      </c>
      <c r="Y111" s="64">
        <v>70</v>
      </c>
      <c r="Z111" s="64">
        <v>189</v>
      </c>
      <c r="AA111" s="84">
        <v>1.0620000000000001</v>
      </c>
      <c r="AB111" s="85">
        <v>1</v>
      </c>
      <c r="AC111" s="85">
        <v>1</v>
      </c>
    </row>
    <row r="112" spans="1:29" ht="33.75">
      <c r="A112" s="1"/>
      <c r="B112" s="6" t="s">
        <v>55</v>
      </c>
      <c r="C112" s="6" t="s">
        <v>56</v>
      </c>
      <c r="D112" s="6" t="s">
        <v>57</v>
      </c>
      <c r="E112" s="49" t="s">
        <v>243</v>
      </c>
      <c r="F112" s="6" t="s">
        <v>59</v>
      </c>
      <c r="G112" s="6" t="s">
        <v>60</v>
      </c>
      <c r="H112" s="6" t="s">
        <v>277</v>
      </c>
      <c r="I112" s="60" t="s">
        <v>278</v>
      </c>
      <c r="J112" s="49" t="s">
        <v>279</v>
      </c>
      <c r="K112" s="6" t="s">
        <v>280</v>
      </c>
      <c r="L112" s="29">
        <f>IF($J$6="с учетом НДС",VLOOKUP(I112,LEGEND!B:E,4,0)*(1-M112),VLOOKUP(I112,LEGEND!B:E,4,0)*(1-M112)/1.2)</f>
        <v>16200</v>
      </c>
      <c r="M112" s="57">
        <f>IF(AND(B112&lt;&gt;"1_Электроинструмент",B112&lt;&gt;"2_Садовая техника"),$J$5,IF($J$4&lt;=20%,$J$4,IFERROR(VLOOKUP(S112,LEGEND!$L$2:$M$5,2,FALSE),$J$4)))</f>
        <v>0</v>
      </c>
      <c r="N112" s="48" t="s">
        <v>281</v>
      </c>
      <c r="O112" s="49" t="s">
        <v>60</v>
      </c>
      <c r="P112" s="49" t="s">
        <v>66</v>
      </c>
      <c r="Q112" s="49" t="s">
        <v>67</v>
      </c>
      <c r="R112" s="50" t="s">
        <v>68</v>
      </c>
      <c r="S112" s="49" t="s">
        <v>148</v>
      </c>
      <c r="T112" s="73" t="str">
        <f>IF(_xlfn.XLOOKUP(I112,LEGEND!B:B,LEGEND!H:H)&lt;&gt;"-",HYPERLINK(_xlfn.XLOOKUP(I112,LEGEND!B:B,LEGEND!H:H),"link"),_xlfn.XLOOKUP(I112,LEGEND!B:B,LEGEND!H:H))</f>
        <v>link</v>
      </c>
      <c r="U112" s="73" t="str">
        <f>HYPERLINK(_xlfn.XLOOKUP(I112,LEGEND!B:B,LEGEND!I:I))</f>
        <v>https://milwaukee-media-images.s3.amazonaws.com/hi/M12_BRAID-0--Hero_01.jpg</v>
      </c>
      <c r="V112" s="51" t="s">
        <v>283</v>
      </c>
      <c r="W112" s="63" t="s">
        <v>71</v>
      </c>
      <c r="X112" s="64">
        <v>100</v>
      </c>
      <c r="Y112" s="64">
        <v>65</v>
      </c>
      <c r="Z112" s="64">
        <v>302</v>
      </c>
      <c r="AA112" s="84">
        <v>1.1559999999999999</v>
      </c>
      <c r="AB112" s="85">
        <v>1</v>
      </c>
      <c r="AC112" s="85">
        <v>1</v>
      </c>
    </row>
    <row r="113" spans="1:29" ht="25.5">
      <c r="A113" s="1"/>
      <c r="B113" s="6" t="s">
        <v>55</v>
      </c>
      <c r="C113" s="6" t="s">
        <v>56</v>
      </c>
      <c r="D113" s="6" t="s">
        <v>57</v>
      </c>
      <c r="E113" s="49" t="s">
        <v>243</v>
      </c>
      <c r="F113" s="6" t="s">
        <v>59</v>
      </c>
      <c r="G113" s="6" t="s">
        <v>60</v>
      </c>
      <c r="H113" s="6" t="s">
        <v>251</v>
      </c>
      <c r="I113" s="60" t="s">
        <v>252</v>
      </c>
      <c r="J113" s="49" t="s">
        <v>253</v>
      </c>
      <c r="K113" s="6" t="s">
        <v>254</v>
      </c>
      <c r="L113" s="29">
        <f>IF($J$6="с учетом НДС",VLOOKUP(I113,LEGEND!B:E,4,0)*(1-M113),VLOOKUP(I113,LEGEND!B:E,4,0)*(1-M113)/1.2)</f>
        <v>23990</v>
      </c>
      <c r="M113" s="57">
        <f>IF(AND(B113&lt;&gt;"1_Электроинструмент",B113&lt;&gt;"2_Садовая техника"),$J$5,IF($J$4&lt;=20%,$J$4,IFERROR(VLOOKUP(S113,LEGEND!$L$2:$M$5,2,FALSE),$J$4)))</f>
        <v>0</v>
      </c>
      <c r="N113" s="48" t="s">
        <v>255</v>
      </c>
      <c r="O113" s="49" t="s">
        <v>60</v>
      </c>
      <c r="P113" s="49" t="s">
        <v>66</v>
      </c>
      <c r="Q113" s="49" t="s">
        <v>67</v>
      </c>
      <c r="R113" s="50" t="s">
        <v>68</v>
      </c>
      <c r="S113" s="49" t="s">
        <v>60</v>
      </c>
      <c r="T113" s="73" t="str">
        <f>IF(_xlfn.XLOOKUP(I113,LEGEND!B:B,LEGEND!H:H)&lt;&gt;"-",HYPERLINK(_xlfn.XLOOKUP(I113,LEGEND!B:B,LEGEND!H:H),"link"),_xlfn.XLOOKUP(I113,LEGEND!B:B,LEGEND!H:H))</f>
        <v>link</v>
      </c>
      <c r="U113" s="73" t="str">
        <f>HYPERLINK(_xlfn.XLOOKUP(I113,LEGEND!B:B,LEGEND!I:I))</f>
        <v>https://milwaukee-media-images.s3.amazonaws.com/hi/M12_BID-202C--Hero_1.jpg</v>
      </c>
      <c r="V113" s="51" t="s">
        <v>256</v>
      </c>
      <c r="W113" s="63" t="s">
        <v>71</v>
      </c>
      <c r="X113" s="64">
        <v>375</v>
      </c>
      <c r="Y113" s="64">
        <v>119</v>
      </c>
      <c r="Z113" s="64">
        <v>315</v>
      </c>
      <c r="AA113" s="84">
        <v>3.12</v>
      </c>
      <c r="AB113" s="85">
        <v>1</v>
      </c>
      <c r="AC113" s="85">
        <v>1</v>
      </c>
    </row>
    <row r="114" spans="1:29" s="1" customFormat="1" ht="25.5">
      <c r="B114" s="6" t="s">
        <v>55</v>
      </c>
      <c r="C114" s="6" t="s">
        <v>56</v>
      </c>
      <c r="D114" s="6" t="s">
        <v>57</v>
      </c>
      <c r="E114" s="49" t="s">
        <v>243</v>
      </c>
      <c r="F114" s="6" t="s">
        <v>59</v>
      </c>
      <c r="G114" s="6" t="s">
        <v>60</v>
      </c>
      <c r="H114" s="6" t="s">
        <v>264</v>
      </c>
      <c r="I114" s="60" t="s">
        <v>265</v>
      </c>
      <c r="J114" s="49" t="s">
        <v>266</v>
      </c>
      <c r="K114" s="6" t="s">
        <v>267</v>
      </c>
      <c r="L114" s="29">
        <f>IF($J$6="с учетом НДС",VLOOKUP(I114,LEGEND!B:E,4,0)*(1-M114),VLOOKUP(I114,LEGEND!B:E,4,0)*(1-M114)/1.2)</f>
        <v>24490</v>
      </c>
      <c r="M114" s="57">
        <f>IF(AND(B114&lt;&gt;"1_Электроинструмент",B114&lt;&gt;"2_Садовая техника"),$J$5,IF($J$4&lt;=20%,$J$4,IFERROR(VLOOKUP(S114,LEGEND!$L$2:$M$5,2,FALSE),$J$4)))</f>
        <v>0</v>
      </c>
      <c r="N114" s="48" t="s">
        <v>268</v>
      </c>
      <c r="O114" s="49" t="s">
        <v>60</v>
      </c>
      <c r="P114" s="49" t="s">
        <v>66</v>
      </c>
      <c r="Q114" s="49" t="s">
        <v>67</v>
      </c>
      <c r="R114" s="50" t="s">
        <v>68</v>
      </c>
      <c r="S114" s="49" t="s">
        <v>60</v>
      </c>
      <c r="T114" s="73" t="str">
        <f>IF(_xlfn.XLOOKUP(I114,LEGEND!B:B,LEGEND!H:H)&lt;&gt;"-",HYPERLINK(_xlfn.XLOOKUP(I114,LEGEND!B:B,LEGEND!H:H),"link"),_xlfn.XLOOKUP(I114,LEGEND!B:B,LEGEND!H:H))</f>
        <v>link</v>
      </c>
      <c r="U114" s="73" t="str">
        <f>HYPERLINK(_xlfn.XLOOKUP(I114,LEGEND!B:B,LEGEND!I:I))</f>
        <v>https://milwaukee-media-images.s3.amazonaws.com/hi/M12_BIW12-202C--Hero_01.jpg</v>
      </c>
      <c r="V114" s="51" t="s">
        <v>269</v>
      </c>
      <c r="W114" s="63" t="s">
        <v>71</v>
      </c>
      <c r="X114" s="64">
        <v>375</v>
      </c>
      <c r="Y114" s="64">
        <v>119</v>
      </c>
      <c r="Z114" s="64">
        <v>315</v>
      </c>
      <c r="AA114" s="84">
        <v>3.12</v>
      </c>
      <c r="AB114" s="85">
        <v>1</v>
      </c>
      <c r="AC114" s="85">
        <v>1</v>
      </c>
    </row>
    <row r="115" spans="1:29" ht="56.25">
      <c r="A115" s="1"/>
      <c r="B115" s="6" t="s">
        <v>55</v>
      </c>
      <c r="C115" s="6" t="s">
        <v>1340</v>
      </c>
      <c r="D115" s="6" t="s">
        <v>57</v>
      </c>
      <c r="E115" s="49" t="s">
        <v>243</v>
      </c>
      <c r="F115" s="6" t="s">
        <v>1406</v>
      </c>
      <c r="G115" s="6" t="s">
        <v>85</v>
      </c>
      <c r="H115" s="6" t="s">
        <v>1663</v>
      </c>
      <c r="I115" s="60" t="s">
        <v>1664</v>
      </c>
      <c r="J115" s="49" t="s">
        <v>1665</v>
      </c>
      <c r="K115" s="6" t="s">
        <v>1666</v>
      </c>
      <c r="L115" s="29">
        <f>IF($J$6="с учетом НДС",VLOOKUP(I115,LEGEND!B:E,4,0)*(1-M115),VLOOKUP(I115,LEGEND!B:E,4,0)*(1-M115)/1.2)</f>
        <v>25600</v>
      </c>
      <c r="M115" s="57">
        <f>IF(AND(B115&lt;&gt;"1_Электроинструмент",B115&lt;&gt;"2_Садовая техника"),$J$5,IF($J$4&lt;=20%,$J$4,IFERROR(VLOOKUP(S115,LEGEND!$L$2:$M$5,2,FALSE),$J$4)))</f>
        <v>0</v>
      </c>
      <c r="N115" s="48" t="s">
        <v>1667</v>
      </c>
      <c r="O115" s="49" t="s">
        <v>60</v>
      </c>
      <c r="P115" s="49" t="s">
        <v>66</v>
      </c>
      <c r="Q115" s="49" t="s">
        <v>67</v>
      </c>
      <c r="R115" s="50" t="s">
        <v>68</v>
      </c>
      <c r="S115" s="49" t="s">
        <v>60</v>
      </c>
      <c r="T115" s="73" t="str">
        <f>IF(_xlfn.XLOOKUP(I115,LEGEND!B:B,LEGEND!H:H)&lt;&gt;"-",HYPERLINK(_xlfn.XLOOKUP(I115,LEGEND!B:B,LEGEND!H:H),"link"),_xlfn.XLOOKUP(I115,LEGEND!B:B,LEGEND!H:H))</f>
        <v>link</v>
      </c>
      <c r="U115" s="73" t="str">
        <f>HYPERLINK(_xlfn.XLOOKUP(I115,LEGEND!B:B,LEGEND!I:I))</f>
        <v>https://milwaukee-media-images.s3.amazonaws.com/hi/M18_FID2-0X--Hero_1.jpg</v>
      </c>
      <c r="V115" s="51" t="s">
        <v>1669</v>
      </c>
      <c r="W115" s="63" t="s">
        <v>71</v>
      </c>
      <c r="X115" s="64">
        <v>474</v>
      </c>
      <c r="Y115" s="64">
        <v>137</v>
      </c>
      <c r="Z115" s="64">
        <v>370</v>
      </c>
      <c r="AA115" s="84">
        <v>3.96</v>
      </c>
      <c r="AB115" s="85">
        <v>1</v>
      </c>
      <c r="AC115" s="85">
        <v>1</v>
      </c>
    </row>
    <row r="116" spans="1:29" s="1" customFormat="1" ht="45">
      <c r="B116" s="6" t="s">
        <v>55</v>
      </c>
      <c r="C116" s="6" t="s">
        <v>1340</v>
      </c>
      <c r="D116" s="6" t="s">
        <v>57</v>
      </c>
      <c r="E116" s="49" t="s">
        <v>243</v>
      </c>
      <c r="F116" s="6" t="s">
        <v>1406</v>
      </c>
      <c r="G116" s="6" t="s">
        <v>85</v>
      </c>
      <c r="H116" s="6" t="s">
        <v>1875</v>
      </c>
      <c r="I116" s="60" t="s">
        <v>1876</v>
      </c>
      <c r="J116" s="49" t="s">
        <v>1877</v>
      </c>
      <c r="K116" s="6" t="s">
        <v>1878</v>
      </c>
      <c r="L116" s="29">
        <f>IF($J$6="с учетом НДС",VLOOKUP(I116,LEGEND!B:E,4,0)*(1-M116),VLOOKUP(I116,LEGEND!B:E,4,0)*(1-M116)/1.2)</f>
        <v>28990</v>
      </c>
      <c r="M116" s="57">
        <f>IF(AND(B116&lt;&gt;"1_Электроинструмент",B116&lt;&gt;"2_Садовая техника"),$J$5,IF($J$4&lt;=20%,$J$4,IFERROR(VLOOKUP(S116,LEGEND!$L$2:$M$5,2,FALSE),$J$4)))</f>
        <v>0</v>
      </c>
      <c r="N116" s="48" t="s">
        <v>1879</v>
      </c>
      <c r="O116" s="49" t="s">
        <v>60</v>
      </c>
      <c r="P116" s="49" t="s">
        <v>66</v>
      </c>
      <c r="Q116" s="49" t="s">
        <v>473</v>
      </c>
      <c r="R116" s="50" t="s">
        <v>68</v>
      </c>
      <c r="S116" s="49" t="s">
        <v>60</v>
      </c>
      <c r="T116" s="73" t="str">
        <f>IF(_xlfn.XLOOKUP(I116,LEGEND!B:B,LEGEND!H:H)&lt;&gt;"-",HYPERLINK(_xlfn.XLOOKUP(I116,LEGEND!B:B,LEGEND!H:H),"link"),_xlfn.XLOOKUP(I116,LEGEND!B:B,LEGEND!H:H))</f>
        <v>link</v>
      </c>
      <c r="U116" s="73" t="str">
        <f>HYPERLINK(_xlfn.XLOOKUP(I116,LEGEND!B:B,LEGEND!I:I))</f>
        <v>https://milwaukee-media-images.s3.amazonaws.com/hi/M18_ONEIWP12-0X--Hero_01.jpg</v>
      </c>
      <c r="V116" s="51" t="s">
        <v>1881</v>
      </c>
      <c r="W116" s="63" t="s">
        <v>71</v>
      </c>
      <c r="X116" s="64">
        <v>170</v>
      </c>
      <c r="Y116" s="64">
        <v>102</v>
      </c>
      <c r="Z116" s="64">
        <v>227</v>
      </c>
      <c r="AA116" s="84">
        <v>1.4039999999999999</v>
      </c>
      <c r="AB116" s="85">
        <v>1</v>
      </c>
      <c r="AC116" s="85">
        <v>1</v>
      </c>
    </row>
    <row r="117" spans="1:29" s="1" customFormat="1" ht="25.5">
      <c r="B117" s="6" t="s">
        <v>55</v>
      </c>
      <c r="C117" s="6" t="s">
        <v>1340</v>
      </c>
      <c r="D117" s="6" t="s">
        <v>57</v>
      </c>
      <c r="E117" s="49" t="s">
        <v>243</v>
      </c>
      <c r="F117" s="6" t="s">
        <v>1406</v>
      </c>
      <c r="G117" s="6" t="s">
        <v>85</v>
      </c>
      <c r="H117" s="6" t="s">
        <v>1689</v>
      </c>
      <c r="I117" s="60" t="s">
        <v>1690</v>
      </c>
      <c r="J117" s="49" t="s">
        <v>1691</v>
      </c>
      <c r="K117" s="6" t="s">
        <v>1692</v>
      </c>
      <c r="L117" s="29">
        <f>IF($J$6="с учетом НДС",VLOOKUP(I117,LEGEND!B:E,4,0)*(1-M117),VLOOKUP(I117,LEGEND!B:E,4,0)*(1-M117)/1.2)</f>
        <v>29490</v>
      </c>
      <c r="M117" s="57">
        <f>IF(AND(B117&lt;&gt;"1_Электроинструмент",B117&lt;&gt;"2_Садовая техника"),$J$5,IF($J$4&lt;=20%,$J$4,IFERROR(VLOOKUP(S117,LEGEND!$L$2:$M$5,2,FALSE),$J$4)))</f>
        <v>0</v>
      </c>
      <c r="N117" s="48" t="s">
        <v>1693</v>
      </c>
      <c r="O117" s="49" t="s">
        <v>60</v>
      </c>
      <c r="P117" s="49" t="s">
        <v>66</v>
      </c>
      <c r="Q117" s="49" t="s">
        <v>67</v>
      </c>
      <c r="R117" s="50" t="s">
        <v>68</v>
      </c>
      <c r="S117" s="49" t="s">
        <v>60</v>
      </c>
      <c r="T117" s="73" t="str">
        <f>IF(_xlfn.XLOOKUP(I117,LEGEND!B:B,LEGEND!H:H)&lt;&gt;"-",HYPERLINK(_xlfn.XLOOKUP(I117,LEGEND!B:B,LEGEND!H:H),"link"),_xlfn.XLOOKUP(I117,LEGEND!B:B,LEGEND!H:H))</f>
        <v>link</v>
      </c>
      <c r="U117" s="73" t="str">
        <f>HYPERLINK(_xlfn.XLOOKUP(I117,LEGEND!B:B,LEGEND!I:I))</f>
        <v>https://milwaukee-media-images.s3.amazonaws.com/hi/M18_FIW2F38-0X--Hero_1.jpg</v>
      </c>
      <c r="V117" s="51" t="s">
        <v>1695</v>
      </c>
      <c r="W117" s="63" t="s">
        <v>71</v>
      </c>
      <c r="X117" s="64">
        <v>476</v>
      </c>
      <c r="Y117" s="64">
        <v>365</v>
      </c>
      <c r="Z117" s="64">
        <v>128</v>
      </c>
      <c r="AA117" s="84">
        <v>3.75</v>
      </c>
      <c r="AB117" s="85">
        <v>1</v>
      </c>
      <c r="AC117" s="85">
        <v>1</v>
      </c>
    </row>
    <row r="118" spans="1:29" ht="45">
      <c r="A118" s="1"/>
      <c r="B118" s="6" t="s">
        <v>55</v>
      </c>
      <c r="C118" s="6" t="s">
        <v>1340</v>
      </c>
      <c r="D118" s="6" t="s">
        <v>57</v>
      </c>
      <c r="E118" s="49" t="s">
        <v>243</v>
      </c>
      <c r="F118" s="6" t="s">
        <v>1406</v>
      </c>
      <c r="G118" s="6" t="s">
        <v>85</v>
      </c>
      <c r="H118" s="6" t="s">
        <v>1843</v>
      </c>
      <c r="I118" s="60" t="s">
        <v>1844</v>
      </c>
      <c r="J118" s="49" t="s">
        <v>1845</v>
      </c>
      <c r="K118" s="6" t="s">
        <v>1846</v>
      </c>
      <c r="L118" s="29">
        <f>IF($J$6="с учетом НДС",VLOOKUP(I118,LEGEND!B:E,4,0)*(1-M118),VLOOKUP(I118,LEGEND!B:E,4,0)*(1-M118)/1.2)</f>
        <v>29490</v>
      </c>
      <c r="M118" s="57">
        <f>IF(AND(B118&lt;&gt;"1_Электроинструмент",B118&lt;&gt;"2_Садовая техника"),$J$5,IF($J$4&lt;=20%,$J$4,IFERROR(VLOOKUP(S118,LEGEND!$L$2:$M$5,2,FALSE),$J$4)))</f>
        <v>0</v>
      </c>
      <c r="N118" s="48" t="s">
        <v>1847</v>
      </c>
      <c r="O118" s="49" t="s">
        <v>60</v>
      </c>
      <c r="P118" s="49" t="s">
        <v>66</v>
      </c>
      <c r="Q118" s="49" t="s">
        <v>67</v>
      </c>
      <c r="R118" s="50" t="s">
        <v>68</v>
      </c>
      <c r="S118" s="49" t="s">
        <v>60</v>
      </c>
      <c r="T118" s="73" t="str">
        <f>IF(_xlfn.XLOOKUP(I118,LEGEND!B:B,LEGEND!H:H)&lt;&gt;"-",HYPERLINK(_xlfn.XLOOKUP(I118,LEGEND!B:B,LEGEND!H:H),"link"),_xlfn.XLOOKUP(I118,LEGEND!B:B,LEGEND!H:H))</f>
        <v>link</v>
      </c>
      <c r="U118" s="73" t="str">
        <f>HYPERLINK(_xlfn.XLOOKUP(I118,LEGEND!B:B,LEGEND!I:I))</f>
        <v>https://milwaukee-media-images.s3.amazonaws.com/hi/M18_ONEID2-0X--Hero_1.jpg</v>
      </c>
      <c r="V118" s="51" t="s">
        <v>1849</v>
      </c>
      <c r="W118" s="63" t="s">
        <v>71</v>
      </c>
      <c r="X118" s="64">
        <v>474</v>
      </c>
      <c r="Y118" s="64">
        <v>137</v>
      </c>
      <c r="Z118" s="64">
        <v>370</v>
      </c>
      <c r="AA118" s="84">
        <v>3.77</v>
      </c>
      <c r="AB118" s="85">
        <v>1</v>
      </c>
      <c r="AC118" s="85">
        <v>1</v>
      </c>
    </row>
    <row r="119" spans="1:29" ht="25.5">
      <c r="A119" s="1"/>
      <c r="B119" s="6" t="s">
        <v>55</v>
      </c>
      <c r="C119" s="6" t="s">
        <v>1340</v>
      </c>
      <c r="D119" s="6" t="s">
        <v>57</v>
      </c>
      <c r="E119" s="49" t="s">
        <v>243</v>
      </c>
      <c r="F119" s="6" t="s">
        <v>1406</v>
      </c>
      <c r="G119" s="6" t="s">
        <v>85</v>
      </c>
      <c r="H119" s="6" t="s">
        <v>1696</v>
      </c>
      <c r="I119" s="60" t="s">
        <v>1697</v>
      </c>
      <c r="J119" s="49" t="s">
        <v>1698</v>
      </c>
      <c r="K119" s="6" t="s">
        <v>1699</v>
      </c>
      <c r="L119" s="29">
        <f>IF($J$6="с учетом НДС",VLOOKUP(I119,LEGEND!B:E,4,0)*(1-M119),VLOOKUP(I119,LEGEND!B:E,4,0)*(1-M119)/1.2)</f>
        <v>29990</v>
      </c>
      <c r="M119" s="57">
        <f>IF(AND(B119&lt;&gt;"1_Электроинструмент",B119&lt;&gt;"2_Садовая техника"),$J$5,IF($J$4&lt;=20%,$J$4,IFERROR(VLOOKUP(S119,LEGEND!$L$2:$M$5,2,FALSE),$J$4)))</f>
        <v>0</v>
      </c>
      <c r="N119" s="48" t="s">
        <v>1700</v>
      </c>
      <c r="O119" s="49" t="s">
        <v>60</v>
      </c>
      <c r="P119" s="49" t="s">
        <v>66</v>
      </c>
      <c r="Q119" s="49" t="s">
        <v>67</v>
      </c>
      <c r="R119" s="50" t="s">
        <v>68</v>
      </c>
      <c r="S119" s="49" t="s">
        <v>60</v>
      </c>
      <c r="T119" s="73" t="str">
        <f>IF(_xlfn.XLOOKUP(I119,LEGEND!B:B,LEGEND!H:H)&lt;&gt;"-",HYPERLINK(_xlfn.XLOOKUP(I119,LEGEND!B:B,LEGEND!H:H),"link"),_xlfn.XLOOKUP(I119,LEGEND!B:B,LEGEND!H:H))</f>
        <v>link</v>
      </c>
      <c r="U119" s="73" t="str">
        <f>HYPERLINK(_xlfn.XLOOKUP(I119,LEGEND!B:B,LEGEND!I:I))</f>
        <v>https://milwaukee-media-images.s3.amazonaws.com/hi/M18_FIW2P12-0X--Hero_1.jpg</v>
      </c>
      <c r="V119" s="51" t="s">
        <v>1702</v>
      </c>
      <c r="W119" s="63" t="s">
        <v>71</v>
      </c>
      <c r="X119" s="64">
        <v>476</v>
      </c>
      <c r="Y119" s="64">
        <v>366</v>
      </c>
      <c r="Z119" s="64">
        <v>134</v>
      </c>
      <c r="AA119" s="84">
        <v>3.778</v>
      </c>
      <c r="AB119" s="85">
        <v>1</v>
      </c>
      <c r="AC119" s="85">
        <v>1</v>
      </c>
    </row>
    <row r="120" spans="1:29" s="1" customFormat="1" ht="45">
      <c r="B120" s="6" t="s">
        <v>55</v>
      </c>
      <c r="C120" s="6" t="s">
        <v>1340</v>
      </c>
      <c r="D120" s="6" t="s">
        <v>57</v>
      </c>
      <c r="E120" s="49" t="s">
        <v>243</v>
      </c>
      <c r="F120" s="6" t="s">
        <v>1406</v>
      </c>
      <c r="G120" s="6" t="s">
        <v>85</v>
      </c>
      <c r="H120" s="6" t="s">
        <v>1856</v>
      </c>
      <c r="I120" s="60" t="s">
        <v>1857</v>
      </c>
      <c r="J120" s="49" t="s">
        <v>1858</v>
      </c>
      <c r="K120" s="6" t="s">
        <v>1859</v>
      </c>
      <c r="L120" s="29">
        <f>IF($J$6="с учетом НДС",VLOOKUP(I120,LEGEND!B:E,4,0)*(1-M120),VLOOKUP(I120,LEGEND!B:E,4,0)*(1-M120)/1.2)</f>
        <v>29990</v>
      </c>
      <c r="M120" s="57">
        <f>IF(AND(B120&lt;&gt;"1_Электроинструмент",B120&lt;&gt;"2_Садовая техника"),$J$5,IF($J$4&lt;=20%,$J$4,IFERROR(VLOOKUP(S120,LEGEND!$L$2:$M$5,2,FALSE),$J$4)))</f>
        <v>0</v>
      </c>
      <c r="N120" s="48" t="s">
        <v>1860</v>
      </c>
      <c r="O120" s="49" t="s">
        <v>60</v>
      </c>
      <c r="P120" s="49" t="s">
        <v>66</v>
      </c>
      <c r="Q120" s="49" t="s">
        <v>473</v>
      </c>
      <c r="R120" s="50" t="s">
        <v>68</v>
      </c>
      <c r="S120" s="49" t="s">
        <v>60</v>
      </c>
      <c r="T120" s="73" t="str">
        <f>IF(_xlfn.XLOOKUP(I120,LEGEND!B:B,LEGEND!H:H)&lt;&gt;"-",HYPERLINK(_xlfn.XLOOKUP(I120,LEGEND!B:B,LEGEND!H:H),"link"),_xlfn.XLOOKUP(I120,LEGEND!B:B,LEGEND!H:H))</f>
        <v>link</v>
      </c>
      <c r="U120" s="73" t="str">
        <f>HYPERLINK(_xlfn.XLOOKUP(I120,LEGEND!B:B,LEGEND!I:I))</f>
        <v>https://milwaukee-media-images.s3.amazonaws.com/hi/M18_ONEIWF12-0X--Hero_01.jpg</v>
      </c>
      <c r="V120" s="51" t="s">
        <v>1862</v>
      </c>
      <c r="W120" s="63" t="s">
        <v>71</v>
      </c>
      <c r="X120" s="64">
        <v>170</v>
      </c>
      <c r="Y120" s="64">
        <v>102</v>
      </c>
      <c r="Z120" s="64">
        <v>227</v>
      </c>
      <c r="AA120" s="84">
        <v>1.4039999999999999</v>
      </c>
      <c r="AB120" s="85">
        <v>1</v>
      </c>
      <c r="AC120" s="85">
        <v>1</v>
      </c>
    </row>
    <row r="121" spans="1:29" ht="25.5">
      <c r="A121" s="1"/>
      <c r="B121" s="6" t="s">
        <v>55</v>
      </c>
      <c r="C121" s="6" t="s">
        <v>1340</v>
      </c>
      <c r="D121" s="6" t="s">
        <v>57</v>
      </c>
      <c r="E121" s="49" t="s">
        <v>243</v>
      </c>
      <c r="F121" s="6" t="s">
        <v>1406</v>
      </c>
      <c r="G121" s="6" t="s">
        <v>85</v>
      </c>
      <c r="H121" s="6" t="s">
        <v>1676</v>
      </c>
      <c r="I121" s="60" t="s">
        <v>1677</v>
      </c>
      <c r="J121" s="49" t="s">
        <v>1678</v>
      </c>
      <c r="K121" s="6" t="s">
        <v>1679</v>
      </c>
      <c r="L121" s="29">
        <f>IF($J$6="с учетом НДС",VLOOKUP(I121,LEGEND!B:E,4,0)*(1-M121),VLOOKUP(I121,LEGEND!B:E,4,0)*(1-M121)/1.2)</f>
        <v>30990</v>
      </c>
      <c r="M121" s="57">
        <f>IF(AND(B121&lt;&gt;"1_Электроинструмент",B121&lt;&gt;"2_Садовая техника"),$J$5,IF($J$4&lt;=20%,$J$4,IFERROR(VLOOKUP(S121,LEGEND!$L$2:$M$5,2,FALSE),$J$4)))</f>
        <v>0</v>
      </c>
      <c r="N121" s="48" t="s">
        <v>1680</v>
      </c>
      <c r="O121" s="49" t="s">
        <v>60</v>
      </c>
      <c r="P121" s="49" t="s">
        <v>66</v>
      </c>
      <c r="Q121" s="49" t="s">
        <v>67</v>
      </c>
      <c r="R121" s="50" t="s">
        <v>68</v>
      </c>
      <c r="S121" s="49" t="s">
        <v>60</v>
      </c>
      <c r="T121" s="73" t="str">
        <f>IF(_xlfn.XLOOKUP(I121,LEGEND!B:B,LEGEND!H:H)&lt;&gt;"-",HYPERLINK(_xlfn.XLOOKUP(I121,LEGEND!B:B,LEGEND!H:H),"link"),_xlfn.XLOOKUP(I121,LEGEND!B:B,LEGEND!H:H))</f>
        <v>link</v>
      </c>
      <c r="U121" s="73" t="str">
        <f>HYPERLINK(_xlfn.XLOOKUP(I121,LEGEND!B:B,LEGEND!I:I))</f>
        <v>https://milwaukee-media-images.s3.amazonaws.com/hi/M18_FIW2F12-0X--Hero_1.jpg</v>
      </c>
      <c r="V121" s="51" t="s">
        <v>1682</v>
      </c>
      <c r="W121" s="63" t="s">
        <v>71</v>
      </c>
      <c r="X121" s="64">
        <v>475</v>
      </c>
      <c r="Y121" s="64">
        <v>366</v>
      </c>
      <c r="Z121" s="64">
        <v>135</v>
      </c>
      <c r="AA121" s="84">
        <v>3.7480000000000002</v>
      </c>
      <c r="AB121" s="85">
        <v>1</v>
      </c>
      <c r="AC121" s="85">
        <v>1</v>
      </c>
    </row>
    <row r="122" spans="1:29" s="1" customFormat="1" ht="25.5">
      <c r="B122" s="6" t="s">
        <v>55</v>
      </c>
      <c r="C122" s="6" t="s">
        <v>1340</v>
      </c>
      <c r="D122" s="6" t="s">
        <v>57</v>
      </c>
      <c r="E122" s="49" t="s">
        <v>243</v>
      </c>
      <c r="F122" s="6" t="s">
        <v>1406</v>
      </c>
      <c r="G122" s="6" t="s">
        <v>85</v>
      </c>
      <c r="H122" s="6" t="s">
        <v>1740</v>
      </c>
      <c r="I122" s="60" t="s">
        <v>1741</v>
      </c>
      <c r="J122" s="49" t="s">
        <v>1742</v>
      </c>
      <c r="K122" s="6" t="s">
        <v>1743</v>
      </c>
      <c r="L122" s="29">
        <f>IF($J$6="с учетом НДС",VLOOKUP(I122,LEGEND!B:E,4,0)*(1-M122),VLOOKUP(I122,LEGEND!B:E,4,0)*(1-M122)/1.2)</f>
        <v>30990</v>
      </c>
      <c r="M122" s="57">
        <f>IF(AND(B122&lt;&gt;"1_Электроинструмент",B122&lt;&gt;"2_Садовая техника"),$J$5,IF($J$4&lt;=20%,$J$4,IFERROR(VLOOKUP(S122,LEGEND!$L$2:$M$5,2,FALSE),$J$4)))</f>
        <v>0</v>
      </c>
      <c r="N122" s="48" t="s">
        <v>1744</v>
      </c>
      <c r="O122" s="49" t="s">
        <v>60</v>
      </c>
      <c r="P122" s="49" t="s">
        <v>66</v>
      </c>
      <c r="Q122" s="49" t="s">
        <v>67</v>
      </c>
      <c r="R122" s="50" t="s">
        <v>68</v>
      </c>
      <c r="S122" s="49" t="s">
        <v>60</v>
      </c>
      <c r="T122" s="73" t="str">
        <f>IF(_xlfn.XLOOKUP(I122,LEGEND!B:B,LEGEND!H:H)&lt;&gt;"-",HYPERLINK(_xlfn.XLOOKUP(I122,LEGEND!B:B,LEGEND!H:H),"link"),_xlfn.XLOOKUP(I122,LEGEND!B:B,LEGEND!H:H))</f>
        <v>link</v>
      </c>
      <c r="U122" s="73" t="str">
        <f>HYPERLINK(_xlfn.XLOOKUP(I122,LEGEND!B:B,LEGEND!I:I))</f>
        <v>https://milwaukee-media-images.s3.amazonaws.com/hi/M18_FQID-0X--Hero_1.jpg</v>
      </c>
      <c r="V122" s="51" t="s">
        <v>1746</v>
      </c>
      <c r="W122" s="63" t="s">
        <v>71</v>
      </c>
      <c r="X122" s="64">
        <v>474</v>
      </c>
      <c r="Y122" s="64">
        <v>137</v>
      </c>
      <c r="Z122" s="64">
        <v>370</v>
      </c>
      <c r="AA122" s="84">
        <v>3.8839999999999999</v>
      </c>
      <c r="AB122" s="85">
        <v>1</v>
      </c>
      <c r="AC122" s="85">
        <v>1</v>
      </c>
    </row>
    <row r="123" spans="1:29" ht="45">
      <c r="A123" s="1"/>
      <c r="B123" s="6" t="s">
        <v>55</v>
      </c>
      <c r="C123" s="6" t="s">
        <v>1340</v>
      </c>
      <c r="D123" s="6" t="s">
        <v>57</v>
      </c>
      <c r="E123" s="49" t="s">
        <v>243</v>
      </c>
      <c r="F123" s="6" t="s">
        <v>1406</v>
      </c>
      <c r="G123" s="6" t="s">
        <v>85</v>
      </c>
      <c r="H123" s="6" t="s">
        <v>1882</v>
      </c>
      <c r="I123" s="60" t="s">
        <v>1883</v>
      </c>
      <c r="J123" s="49" t="s">
        <v>1884</v>
      </c>
      <c r="K123" s="6" t="s">
        <v>1885</v>
      </c>
      <c r="L123" s="29">
        <f>IF($J$6="с учетом НДС",VLOOKUP(I123,LEGEND!B:E,4,0)*(1-M123),VLOOKUP(I123,LEGEND!B:E,4,0)*(1-M123)/1.2)</f>
        <v>30990</v>
      </c>
      <c r="M123" s="57">
        <f>IF(AND(B123&lt;&gt;"1_Электроинструмент",B123&lt;&gt;"2_Садовая техника"),$J$5,IF($J$4&lt;=20%,$J$4,IFERROR(VLOOKUP(S123,LEGEND!$L$2:$M$5,2,FALSE),$J$4)))</f>
        <v>0</v>
      </c>
      <c r="N123" s="48" t="s">
        <v>1886</v>
      </c>
      <c r="O123" s="49" t="s">
        <v>60</v>
      </c>
      <c r="P123" s="49" t="s">
        <v>66</v>
      </c>
      <c r="Q123" s="49" t="s">
        <v>473</v>
      </c>
      <c r="R123" s="50" t="s">
        <v>68</v>
      </c>
      <c r="S123" s="49" t="s">
        <v>60</v>
      </c>
      <c r="T123" s="73" t="str">
        <f>IF(_xlfn.XLOOKUP(I123,LEGEND!B:B,LEGEND!H:H)&lt;&gt;"-",HYPERLINK(_xlfn.XLOOKUP(I123,LEGEND!B:B,LEGEND!H:H),"link"),_xlfn.XLOOKUP(I123,LEGEND!B:B,LEGEND!H:H))</f>
        <v>link</v>
      </c>
      <c r="U123" s="73" t="str">
        <f>HYPERLINK(_xlfn.XLOOKUP(I123,LEGEND!B:B,LEGEND!I:I))</f>
        <v>https://milwaukee-media-images.s3.amazonaws.com/hi/M18_ONEIWP12-0X--Hero_01.jpg</v>
      </c>
      <c r="V123" s="51" t="s">
        <v>1887</v>
      </c>
      <c r="W123" s="63" t="s">
        <v>71</v>
      </c>
      <c r="X123" s="64">
        <v>474</v>
      </c>
      <c r="Y123" s="64">
        <v>137</v>
      </c>
      <c r="Z123" s="64">
        <v>370</v>
      </c>
      <c r="AA123" s="84">
        <v>3.8759999999999999</v>
      </c>
      <c r="AB123" s="85">
        <v>1</v>
      </c>
      <c r="AC123" s="85">
        <v>1</v>
      </c>
    </row>
    <row r="124" spans="1:29" ht="45">
      <c r="A124" s="1"/>
      <c r="B124" s="6" t="s">
        <v>55</v>
      </c>
      <c r="C124" s="6" t="s">
        <v>1340</v>
      </c>
      <c r="D124" s="6" t="s">
        <v>57</v>
      </c>
      <c r="E124" s="49" t="s">
        <v>243</v>
      </c>
      <c r="F124" s="6" t="s">
        <v>1406</v>
      </c>
      <c r="G124" s="6" t="s">
        <v>85</v>
      </c>
      <c r="H124" s="6" t="s">
        <v>1863</v>
      </c>
      <c r="I124" s="60" t="s">
        <v>1864</v>
      </c>
      <c r="J124" s="49" t="s">
        <v>1865</v>
      </c>
      <c r="K124" s="6" t="s">
        <v>1866</v>
      </c>
      <c r="L124" s="29">
        <f>IF($J$6="с учетом НДС",VLOOKUP(I124,LEGEND!B:E,4,0)*(1-M124),VLOOKUP(I124,LEGEND!B:E,4,0)*(1-M124)/1.2)</f>
        <v>32490</v>
      </c>
      <c r="M124" s="57">
        <f>IF(AND(B124&lt;&gt;"1_Электроинструмент",B124&lt;&gt;"2_Садовая техника"),$J$5,IF($J$4&lt;=20%,$J$4,IFERROR(VLOOKUP(S124,LEGEND!$L$2:$M$5,2,FALSE),$J$4)))</f>
        <v>0</v>
      </c>
      <c r="N124" s="48" t="s">
        <v>1867</v>
      </c>
      <c r="O124" s="49" t="s">
        <v>60</v>
      </c>
      <c r="P124" s="49" t="s">
        <v>66</v>
      </c>
      <c r="Q124" s="49" t="s">
        <v>67</v>
      </c>
      <c r="R124" s="50" t="s">
        <v>68</v>
      </c>
      <c r="S124" s="49" t="s">
        <v>60</v>
      </c>
      <c r="T124" s="73" t="str">
        <f>IF(_xlfn.XLOOKUP(I124,LEGEND!B:B,LEGEND!H:H)&lt;&gt;"-",HYPERLINK(_xlfn.XLOOKUP(I124,LEGEND!B:B,LEGEND!H:H),"link"),_xlfn.XLOOKUP(I124,LEGEND!B:B,LEGEND!H:H))</f>
        <v>link</v>
      </c>
      <c r="U124" s="73" t="str">
        <f>HYPERLINK(_xlfn.XLOOKUP(I124,LEGEND!B:B,LEGEND!I:I))</f>
        <v>https://milwaukee-media-images.s3.amazonaws.com/hi/M18_ONEIWF12-0X--Hero_01.jpg</v>
      </c>
      <c r="V124" s="51" t="s">
        <v>1868</v>
      </c>
      <c r="W124" s="63" t="s">
        <v>71</v>
      </c>
      <c r="X124" s="64">
        <v>474</v>
      </c>
      <c r="Y124" s="64">
        <v>137</v>
      </c>
      <c r="Z124" s="64">
        <v>370</v>
      </c>
      <c r="AA124" s="84">
        <v>3.8809999999999998</v>
      </c>
      <c r="AB124" s="85">
        <v>1</v>
      </c>
      <c r="AC124" s="85">
        <v>1</v>
      </c>
    </row>
    <row r="125" spans="1:29" s="1" customFormat="1" ht="25.5">
      <c r="B125" s="6" t="s">
        <v>55</v>
      </c>
      <c r="C125" s="6" t="s">
        <v>1340</v>
      </c>
      <c r="D125" s="6" t="s">
        <v>57</v>
      </c>
      <c r="E125" s="49" t="s">
        <v>243</v>
      </c>
      <c r="F125" s="6" t="s">
        <v>1406</v>
      </c>
      <c r="G125" s="6" t="s">
        <v>85</v>
      </c>
      <c r="H125" s="6" t="s">
        <v>1728</v>
      </c>
      <c r="I125" s="60" t="s">
        <v>1729</v>
      </c>
      <c r="J125" s="49" t="s">
        <v>1730</v>
      </c>
      <c r="K125" s="6" t="s">
        <v>1731</v>
      </c>
      <c r="L125" s="29">
        <f>IF($J$6="с учетом НДС",VLOOKUP(I125,LEGEND!B:E,4,0)*(1-M125),VLOOKUP(I125,LEGEND!B:E,4,0)*(1-M125)/1.2)</f>
        <v>36990</v>
      </c>
      <c r="M125" s="57">
        <f>IF(AND(B125&lt;&gt;"1_Электроинструмент",B125&lt;&gt;"2_Садовая техника"),$J$5,IF($J$4&lt;=20%,$J$4,IFERROR(VLOOKUP(S125,LEGEND!$L$2:$M$5,2,FALSE),$J$4)))</f>
        <v>0</v>
      </c>
      <c r="N125" s="48" t="s">
        <v>1732</v>
      </c>
      <c r="O125" s="49" t="s">
        <v>60</v>
      </c>
      <c r="P125" s="49" t="s">
        <v>66</v>
      </c>
      <c r="Q125" s="49" t="s">
        <v>67</v>
      </c>
      <c r="R125" s="50" t="s">
        <v>68</v>
      </c>
      <c r="S125" s="49" t="s">
        <v>60</v>
      </c>
      <c r="T125" s="73" t="str">
        <f>IF(_xlfn.XLOOKUP(I125,LEGEND!B:B,LEGEND!H:H)&lt;&gt;"-",HYPERLINK(_xlfn.XLOOKUP(I125,LEGEND!B:B,LEGEND!H:H),"link"),_xlfn.XLOOKUP(I125,LEGEND!B:B,LEGEND!H:H))</f>
        <v>link</v>
      </c>
      <c r="U125" s="73" t="str">
        <f>HYPERLINK(_xlfn.XLOOKUP(I125,LEGEND!B:B,LEGEND!I:I))</f>
        <v>https://milwaukee-media-images.s3.amazonaws.com/hi/M18_FMTIW2P12-0X--Hero_1.jpg</v>
      </c>
      <c r="V125" s="51" t="s">
        <v>1734</v>
      </c>
      <c r="W125" s="63" t="s">
        <v>71</v>
      </c>
      <c r="X125" s="64">
        <v>475</v>
      </c>
      <c r="Y125" s="64">
        <v>365</v>
      </c>
      <c r="Z125" s="64">
        <v>135</v>
      </c>
      <c r="AA125" s="84">
        <v>4.234</v>
      </c>
      <c r="AB125" s="85">
        <v>1</v>
      </c>
      <c r="AC125" s="85">
        <v>1</v>
      </c>
    </row>
    <row r="126" spans="1:29" s="1" customFormat="1" ht="25.5">
      <c r="B126" s="6" t="s">
        <v>55</v>
      </c>
      <c r="C126" s="6" t="s">
        <v>1340</v>
      </c>
      <c r="D126" s="6" t="s">
        <v>57</v>
      </c>
      <c r="E126" s="49" t="s">
        <v>243</v>
      </c>
      <c r="F126" s="6" t="s">
        <v>1406</v>
      </c>
      <c r="G126" s="6" t="s">
        <v>85</v>
      </c>
      <c r="H126" s="6" t="s">
        <v>1722</v>
      </c>
      <c r="I126" s="60" t="s">
        <v>1723</v>
      </c>
      <c r="J126" s="49" t="s">
        <v>1724</v>
      </c>
      <c r="K126" s="6" t="s">
        <v>1725</v>
      </c>
      <c r="L126" s="29">
        <f>IF($J$6="с учетом НДС",VLOOKUP(I126,LEGEND!B:E,4,0)*(1-M126),VLOOKUP(I126,LEGEND!B:E,4,0)*(1-M126)/1.2)</f>
        <v>37490</v>
      </c>
      <c r="M126" s="57">
        <f>IF(AND(B126&lt;&gt;"1_Электроинструмент",B126&lt;&gt;"2_Садовая техника"),$J$5,IF($J$4&lt;=20%,$J$4,IFERROR(VLOOKUP(S126,LEGEND!$L$2:$M$5,2,FALSE),$J$4)))</f>
        <v>0</v>
      </c>
      <c r="N126" s="48" t="s">
        <v>1726</v>
      </c>
      <c r="O126" s="49" t="s">
        <v>42</v>
      </c>
      <c r="P126" s="49" t="s">
        <v>66</v>
      </c>
      <c r="Q126" s="49" t="s">
        <v>473</v>
      </c>
      <c r="R126" s="50">
        <v>44651</v>
      </c>
      <c r="S126" s="49" t="s">
        <v>60</v>
      </c>
      <c r="T126" s="73" t="str">
        <f>IF(_xlfn.XLOOKUP(I126,LEGEND!B:B,LEGEND!H:H)&lt;&gt;"-",HYPERLINK(_xlfn.XLOOKUP(I126,LEGEND!B:B,LEGEND!H:H),"link"),_xlfn.XLOOKUP(I126,LEGEND!B:B,LEGEND!H:H))</f>
        <v>-</v>
      </c>
      <c r="U126" s="73" t="str">
        <f>HYPERLINK(_xlfn.XLOOKUP(I126,LEGEND!B:B,LEGEND!I:I))</f>
        <v>https://milwaukee-media-images.s3.amazonaws.com/hi/M18_FMTIW2F38-0X--Hero_1.jpg</v>
      </c>
      <c r="V126" s="51" t="s">
        <v>1727</v>
      </c>
      <c r="W126" s="63" t="s">
        <v>71</v>
      </c>
      <c r="X126" s="64">
        <v>473</v>
      </c>
      <c r="Y126" s="64">
        <v>373</v>
      </c>
      <c r="Z126" s="64">
        <v>130</v>
      </c>
      <c r="AA126" s="84">
        <v>3.94</v>
      </c>
      <c r="AB126" s="85">
        <v>1</v>
      </c>
      <c r="AC126" s="85">
        <v>1</v>
      </c>
    </row>
    <row r="127" spans="1:29" ht="25.5">
      <c r="A127" s="1"/>
      <c r="B127" s="6" t="s">
        <v>55</v>
      </c>
      <c r="C127" s="6" t="s">
        <v>1340</v>
      </c>
      <c r="D127" s="6" t="s">
        <v>57</v>
      </c>
      <c r="E127" s="49" t="s">
        <v>243</v>
      </c>
      <c r="F127" s="6" t="s">
        <v>1406</v>
      </c>
      <c r="G127" s="6" t="s">
        <v>85</v>
      </c>
      <c r="H127" s="6" t="s">
        <v>1709</v>
      </c>
      <c r="I127" s="60" t="s">
        <v>1710</v>
      </c>
      <c r="J127" s="49" t="s">
        <v>1711</v>
      </c>
      <c r="K127" s="6" t="s">
        <v>1712</v>
      </c>
      <c r="L127" s="29">
        <f>IF($J$6="с учетом НДС",VLOOKUP(I127,LEGEND!B:E,4,0)*(1-M127),VLOOKUP(I127,LEGEND!B:E,4,0)*(1-M127)/1.2)</f>
        <v>37990</v>
      </c>
      <c r="M127" s="57">
        <f>IF(AND(B127&lt;&gt;"1_Электроинструмент",B127&lt;&gt;"2_Садовая техника"),$J$5,IF($J$4&lt;=20%,$J$4,IFERROR(VLOOKUP(S127,LEGEND!$L$2:$M$5,2,FALSE),$J$4)))</f>
        <v>0</v>
      </c>
      <c r="N127" s="48" t="s">
        <v>1713</v>
      </c>
      <c r="O127" s="49" t="s">
        <v>60</v>
      </c>
      <c r="P127" s="49" t="s">
        <v>66</v>
      </c>
      <c r="Q127" s="49" t="s">
        <v>67</v>
      </c>
      <c r="R127" s="50" t="s">
        <v>68</v>
      </c>
      <c r="S127" s="49" t="s">
        <v>60</v>
      </c>
      <c r="T127" s="73" t="str">
        <f>IF(_xlfn.XLOOKUP(I127,LEGEND!B:B,LEGEND!H:H)&lt;&gt;"-",HYPERLINK(_xlfn.XLOOKUP(I127,LEGEND!B:B,LEGEND!H:H),"link"),_xlfn.XLOOKUP(I127,LEGEND!B:B,LEGEND!H:H))</f>
        <v>link</v>
      </c>
      <c r="U127" s="73" t="str">
        <f>HYPERLINK(_xlfn.XLOOKUP(I127,LEGEND!B:B,LEGEND!I:I))</f>
        <v>https://milwaukee-media-images.s3.amazonaws.com/hi/M18_FMTIW2F12-0X--Hero_1.jpg</v>
      </c>
      <c r="V127" s="51" t="s">
        <v>1715</v>
      </c>
      <c r="W127" s="63" t="s">
        <v>71</v>
      </c>
      <c r="X127" s="64">
        <v>475</v>
      </c>
      <c r="Y127" s="64">
        <v>365</v>
      </c>
      <c r="Z127" s="64">
        <v>135</v>
      </c>
      <c r="AA127" s="84">
        <v>4.1660000000000004</v>
      </c>
      <c r="AB127" s="85">
        <v>1</v>
      </c>
      <c r="AC127" s="85">
        <v>1</v>
      </c>
    </row>
    <row r="128" spans="1:29" ht="25.5">
      <c r="A128" s="1"/>
      <c r="B128" s="6" t="s">
        <v>55</v>
      </c>
      <c r="C128" s="6" t="s">
        <v>1340</v>
      </c>
      <c r="D128" s="6" t="s">
        <v>57</v>
      </c>
      <c r="E128" s="49" t="s">
        <v>243</v>
      </c>
      <c r="F128" s="6" t="s">
        <v>1406</v>
      </c>
      <c r="G128" s="6" t="s">
        <v>85</v>
      </c>
      <c r="H128" s="6" t="s">
        <v>1824</v>
      </c>
      <c r="I128" s="60" t="s">
        <v>1825</v>
      </c>
      <c r="J128" s="49" t="s">
        <v>1826</v>
      </c>
      <c r="K128" s="6" t="s">
        <v>1827</v>
      </c>
      <c r="L128" s="29">
        <f>IF($J$6="с учетом НДС",VLOOKUP(I128,LEGEND!B:E,4,0)*(1-M128),VLOOKUP(I128,LEGEND!B:E,4,0)*(1-M128)/1.2)</f>
        <v>40990</v>
      </c>
      <c r="M128" s="57">
        <f>IF(AND(B128&lt;&gt;"1_Электроинструмент",B128&lt;&gt;"2_Садовая техника"),$J$5,IF($J$4&lt;=20%,$J$4,IFERROR(VLOOKUP(S128,LEGEND!$L$2:$M$5,2,FALSE),$J$4)))</f>
        <v>0</v>
      </c>
      <c r="N128" s="48" t="s">
        <v>1828</v>
      </c>
      <c r="O128" s="49" t="s">
        <v>42</v>
      </c>
      <c r="P128" s="49" t="s">
        <v>66</v>
      </c>
      <c r="Q128" s="49" t="s">
        <v>473</v>
      </c>
      <c r="R128" s="50">
        <v>44651</v>
      </c>
      <c r="S128" s="49" t="s">
        <v>60</v>
      </c>
      <c r="T128" s="73" t="str">
        <f>IF(_xlfn.XLOOKUP(I128,LEGEND!B:B,LEGEND!H:H)&lt;&gt;"-",HYPERLINK(_xlfn.XLOOKUP(I128,LEGEND!B:B,LEGEND!H:H),"link"),_xlfn.XLOOKUP(I128,LEGEND!B:B,LEGEND!H:H))</f>
        <v>-</v>
      </c>
      <c r="U128" s="73" t="str">
        <f>HYPERLINK(_xlfn.XLOOKUP(I128,LEGEND!B:B,LEGEND!I:I))</f>
        <v>https://milwaukee-media-images.s3.amazonaws.com/hi/M18_ONEFHIWH716-0X--Hero_1.jpg</v>
      </c>
      <c r="V128" s="51" t="s">
        <v>1829</v>
      </c>
      <c r="W128" s="63" t="s">
        <v>71</v>
      </c>
      <c r="X128" s="64">
        <v>474</v>
      </c>
      <c r="Y128" s="64">
        <v>123</v>
      </c>
      <c r="Z128" s="64">
        <v>365</v>
      </c>
      <c r="AA128" s="84">
        <v>5.1820000000000004</v>
      </c>
      <c r="AB128" s="85">
        <v>1</v>
      </c>
      <c r="AC128" s="85">
        <v>1</v>
      </c>
    </row>
    <row r="129" spans="1:29" ht="33.75">
      <c r="A129" s="1"/>
      <c r="B129" s="6" t="s">
        <v>55</v>
      </c>
      <c r="C129" s="6" t="s">
        <v>1340</v>
      </c>
      <c r="D129" s="6" t="s">
        <v>57</v>
      </c>
      <c r="E129" s="49" t="s">
        <v>243</v>
      </c>
      <c r="F129" s="6" t="s">
        <v>1406</v>
      </c>
      <c r="G129" s="6" t="s">
        <v>85</v>
      </c>
      <c r="H129" s="6" t="s">
        <v>1650</v>
      </c>
      <c r="I129" s="60" t="s">
        <v>1651</v>
      </c>
      <c r="J129" s="49" t="s">
        <v>1652</v>
      </c>
      <c r="K129" s="6" t="s">
        <v>1653</v>
      </c>
      <c r="L129" s="29">
        <f>IF($J$6="с учетом НДС",VLOOKUP(I129,LEGEND!B:E,4,0)*(1-M129),VLOOKUP(I129,LEGEND!B:E,4,0)*(1-M129)/1.2)</f>
        <v>43990</v>
      </c>
      <c r="M129" s="57">
        <f>IF(AND(B129&lt;&gt;"1_Электроинструмент",B129&lt;&gt;"2_Садовая техника"),$J$5,IF($J$4&lt;=20%,$J$4,IFERROR(VLOOKUP(S129,LEGEND!$L$2:$M$5,2,FALSE),$J$4)))</f>
        <v>0</v>
      </c>
      <c r="N129" s="48" t="s">
        <v>1654</v>
      </c>
      <c r="O129" s="49" t="s">
        <v>60</v>
      </c>
      <c r="P129" s="49" t="s">
        <v>66</v>
      </c>
      <c r="Q129" s="49" t="s">
        <v>67</v>
      </c>
      <c r="R129" s="50" t="s">
        <v>68</v>
      </c>
      <c r="S129" s="49" t="s">
        <v>60</v>
      </c>
      <c r="T129" s="73" t="str">
        <f>IF(_xlfn.XLOOKUP(I129,LEGEND!B:B,LEGEND!H:H)&lt;&gt;"-",HYPERLINK(_xlfn.XLOOKUP(I129,LEGEND!B:B,LEGEND!H:H),"link"),_xlfn.XLOOKUP(I129,LEGEND!B:B,LEGEND!H:H))</f>
        <v>link</v>
      </c>
      <c r="U129" s="73" t="str">
        <f>HYPERLINK(_xlfn.XLOOKUP(I129,LEGEND!B:B,LEGEND!I:I))</f>
        <v>https://milwaukee-media-images.s3.amazonaws.com/hi/M18_FHIWP12-0X--Hero_1.jpg</v>
      </c>
      <c r="V129" s="51" t="s">
        <v>1656</v>
      </c>
      <c r="W129" s="63" t="s">
        <v>71</v>
      </c>
      <c r="X129" s="64">
        <v>474</v>
      </c>
      <c r="Y129" s="64">
        <v>137</v>
      </c>
      <c r="Z129" s="64">
        <v>369</v>
      </c>
      <c r="AA129" s="84">
        <v>5.1159999999999997</v>
      </c>
      <c r="AB129" s="85">
        <v>1</v>
      </c>
      <c r="AC129" s="85">
        <v>1</v>
      </c>
    </row>
    <row r="130" spans="1:29" s="1" customFormat="1" ht="33.75">
      <c r="B130" s="6" t="s">
        <v>55</v>
      </c>
      <c r="C130" s="6" t="s">
        <v>1340</v>
      </c>
      <c r="D130" s="6" t="s">
        <v>57</v>
      </c>
      <c r="E130" s="49" t="s">
        <v>243</v>
      </c>
      <c r="F130" s="6" t="s">
        <v>1406</v>
      </c>
      <c r="G130" s="6" t="s">
        <v>85</v>
      </c>
      <c r="H130" s="6" t="s">
        <v>1637</v>
      </c>
      <c r="I130" s="60" t="s">
        <v>1638</v>
      </c>
      <c r="J130" s="49" t="s">
        <v>1639</v>
      </c>
      <c r="K130" s="6" t="s">
        <v>1640</v>
      </c>
      <c r="L130" s="29">
        <f>IF($J$6="с учетом НДС",VLOOKUP(I130,LEGEND!B:E,4,0)*(1-M130),VLOOKUP(I130,LEGEND!B:E,4,0)*(1-M130)/1.2)</f>
        <v>44990</v>
      </c>
      <c r="M130" s="57">
        <f>IF(AND(B130&lt;&gt;"1_Электроинструмент",B130&lt;&gt;"2_Садовая техника"),$J$5,IF($J$4&lt;=20%,$J$4,IFERROR(VLOOKUP(S130,LEGEND!$L$2:$M$5,2,FALSE),$J$4)))</f>
        <v>0</v>
      </c>
      <c r="N130" s="48" t="s">
        <v>1641</v>
      </c>
      <c r="O130" s="49" t="s">
        <v>60</v>
      </c>
      <c r="P130" s="49" t="s">
        <v>66</v>
      </c>
      <c r="Q130" s="49" t="s">
        <v>67</v>
      </c>
      <c r="R130" s="50" t="s">
        <v>68</v>
      </c>
      <c r="S130" s="49" t="s">
        <v>60</v>
      </c>
      <c r="T130" s="73" t="str">
        <f>IF(_xlfn.XLOOKUP(I130,LEGEND!B:B,LEGEND!H:H)&lt;&gt;"-",HYPERLINK(_xlfn.XLOOKUP(I130,LEGEND!B:B,LEGEND!H:H),"link"),_xlfn.XLOOKUP(I130,LEGEND!B:B,LEGEND!H:H))</f>
        <v>link</v>
      </c>
      <c r="U130" s="73" t="str">
        <f>HYPERLINK(_xlfn.XLOOKUP(I130,LEGEND!B:B,LEGEND!I:I))</f>
        <v>https://milwaukee-media-images.s3.amazonaws.com/hi/M18_FHIWF12-0X--Hero_1.jpg</v>
      </c>
      <c r="V130" s="51" t="s">
        <v>1643</v>
      </c>
      <c r="W130" s="63" t="s">
        <v>71</v>
      </c>
      <c r="X130" s="64">
        <v>474</v>
      </c>
      <c r="Y130" s="64">
        <v>137</v>
      </c>
      <c r="Z130" s="64">
        <v>369</v>
      </c>
      <c r="AA130" s="84">
        <v>5.0999999999999996</v>
      </c>
      <c r="AB130" s="85">
        <v>1</v>
      </c>
      <c r="AC130" s="85">
        <v>1</v>
      </c>
    </row>
    <row r="131" spans="1:29" s="1" customFormat="1" ht="33.75">
      <c r="B131" s="6" t="s">
        <v>55</v>
      </c>
      <c r="C131" s="6" t="s">
        <v>1340</v>
      </c>
      <c r="D131" s="6" t="s">
        <v>57</v>
      </c>
      <c r="E131" s="49" t="s">
        <v>243</v>
      </c>
      <c r="F131" s="6" t="s">
        <v>1406</v>
      </c>
      <c r="G131" s="6" t="s">
        <v>85</v>
      </c>
      <c r="H131" s="6" t="s">
        <v>1830</v>
      </c>
      <c r="I131" s="60" t="s">
        <v>1831</v>
      </c>
      <c r="J131" s="49" t="s">
        <v>1832</v>
      </c>
      <c r="K131" s="6" t="s">
        <v>1833</v>
      </c>
      <c r="L131" s="29">
        <f>IF($J$6="с учетом НДС",VLOOKUP(I131,LEGEND!B:E,4,0)*(1-M131),VLOOKUP(I131,LEGEND!B:E,4,0)*(1-M131)/1.2)</f>
        <v>47490</v>
      </c>
      <c r="M131" s="57">
        <f>IF(AND(B131&lt;&gt;"1_Электроинструмент",B131&lt;&gt;"2_Садовая техника"),$J$5,IF($J$4&lt;=20%,$J$4,IFERROR(VLOOKUP(S131,LEGEND!$L$2:$M$5,2,FALSE),$J$4)))</f>
        <v>0</v>
      </c>
      <c r="N131" s="48" t="s">
        <v>1834</v>
      </c>
      <c r="O131" s="49" t="s">
        <v>60</v>
      </c>
      <c r="P131" s="49" t="s">
        <v>66</v>
      </c>
      <c r="Q131" s="49" t="s">
        <v>67</v>
      </c>
      <c r="R131" s="50" t="s">
        <v>68</v>
      </c>
      <c r="S131" s="49" t="s">
        <v>60</v>
      </c>
      <c r="T131" s="73" t="str">
        <f>IF(_xlfn.XLOOKUP(I131,LEGEND!B:B,LEGEND!H:H)&lt;&gt;"-",HYPERLINK(_xlfn.XLOOKUP(I131,LEGEND!B:B,LEGEND!H:H),"link"),_xlfn.XLOOKUP(I131,LEGEND!B:B,LEGEND!H:H))</f>
        <v>link</v>
      </c>
      <c r="U131" s="73" t="str">
        <f>HYPERLINK(_xlfn.XLOOKUP(I131,LEGEND!B:B,LEGEND!I:I))</f>
        <v>https://milwaukee-media-images.s3.amazonaws.com/hi/M18_ONEFHIWP12-0X--Hero_1.jpg</v>
      </c>
      <c r="V131" s="51" t="s">
        <v>1836</v>
      </c>
      <c r="W131" s="63" t="s">
        <v>71</v>
      </c>
      <c r="X131" s="64">
        <v>474</v>
      </c>
      <c r="Y131" s="64">
        <v>137</v>
      </c>
      <c r="Z131" s="64">
        <v>369</v>
      </c>
      <c r="AA131" s="84">
        <v>5.016</v>
      </c>
      <c r="AB131" s="85">
        <v>1</v>
      </c>
      <c r="AC131" s="85">
        <v>1</v>
      </c>
    </row>
    <row r="132" spans="1:29" ht="33.75">
      <c r="A132" s="1"/>
      <c r="B132" s="6" t="s">
        <v>55</v>
      </c>
      <c r="C132" s="6" t="s">
        <v>1340</v>
      </c>
      <c r="D132" s="6" t="s">
        <v>57</v>
      </c>
      <c r="E132" s="49" t="s">
        <v>243</v>
      </c>
      <c r="F132" s="6" t="s">
        <v>1406</v>
      </c>
      <c r="G132" s="6" t="s">
        <v>85</v>
      </c>
      <c r="H132" s="6" t="s">
        <v>1760</v>
      </c>
      <c r="I132" s="60" t="s">
        <v>1761</v>
      </c>
      <c r="J132" s="49" t="s">
        <v>1762</v>
      </c>
      <c r="K132" s="6" t="s">
        <v>1763</v>
      </c>
      <c r="L132" s="29">
        <f>IF($J$6="с учетом НДС",VLOOKUP(I132,LEGEND!B:E,4,0)*(1-M132),VLOOKUP(I132,LEGEND!B:E,4,0)*(1-M132)/1.2)</f>
        <v>48990</v>
      </c>
      <c r="M132" s="57">
        <f>IF(AND(B132&lt;&gt;"1_Электроинструмент",B132&lt;&gt;"2_Садовая техника"),$J$5,IF($J$4&lt;=20%,$J$4,IFERROR(VLOOKUP(S132,LEGEND!$L$2:$M$5,2,FALSE),$J$4)))</f>
        <v>0</v>
      </c>
      <c r="N132" s="48" t="s">
        <v>1764</v>
      </c>
      <c r="O132" s="49" t="s">
        <v>60</v>
      </c>
      <c r="P132" s="49" t="s">
        <v>66</v>
      </c>
      <c r="Q132" s="49" t="s">
        <v>67</v>
      </c>
      <c r="R132" s="50" t="s">
        <v>68</v>
      </c>
      <c r="S132" s="49" t="s">
        <v>60</v>
      </c>
      <c r="T132" s="73" t="str">
        <f>IF(_xlfn.XLOOKUP(I132,LEGEND!B:B,LEGEND!H:H)&lt;&gt;"-",HYPERLINK(_xlfn.XLOOKUP(I132,LEGEND!B:B,LEGEND!H:H),"link"),_xlfn.XLOOKUP(I132,LEGEND!B:B,LEGEND!H:H))</f>
        <v>link</v>
      </c>
      <c r="U132" s="73" t="str">
        <f>HYPERLINK(_xlfn.XLOOKUP(I132,LEGEND!B:B,LEGEND!I:I))</f>
        <v>https://milwaukee-media-images.s3.amazonaws.com/hi/M18_ONEFHIWF12-0X--Hero_1.jpg</v>
      </c>
      <c r="V132" s="51" t="s">
        <v>1766</v>
      </c>
      <c r="W132" s="63" t="s">
        <v>71</v>
      </c>
      <c r="X132" s="64">
        <v>474</v>
      </c>
      <c r="Y132" s="64">
        <v>137</v>
      </c>
      <c r="Z132" s="64">
        <v>369</v>
      </c>
      <c r="AA132" s="84">
        <v>5.2050000000000001</v>
      </c>
      <c r="AB132" s="85">
        <v>1</v>
      </c>
      <c r="AC132" s="85">
        <v>1</v>
      </c>
    </row>
    <row r="133" spans="1:29" s="1" customFormat="1" ht="25.5">
      <c r="B133" s="6" t="s">
        <v>55</v>
      </c>
      <c r="C133" s="6" t="s">
        <v>1340</v>
      </c>
      <c r="D133" s="6" t="s">
        <v>57</v>
      </c>
      <c r="E133" s="49" t="s">
        <v>243</v>
      </c>
      <c r="F133" s="6" t="s">
        <v>1406</v>
      </c>
      <c r="G133" s="6" t="s">
        <v>85</v>
      </c>
      <c r="H133" s="6" t="s">
        <v>1773</v>
      </c>
      <c r="I133" s="60" t="s">
        <v>1774</v>
      </c>
      <c r="J133" s="49" t="s">
        <v>1775</v>
      </c>
      <c r="K133" s="6" t="s">
        <v>1776</v>
      </c>
      <c r="L133" s="29">
        <f>IF($J$6="с учетом НДС",VLOOKUP(I133,LEGEND!B:E,4,0)*(1-M133),VLOOKUP(I133,LEGEND!B:E,4,0)*(1-M133)/1.2)</f>
        <v>51990</v>
      </c>
      <c r="M133" s="57">
        <f>IF(AND(B133&lt;&gt;"1_Электроинструмент",B133&lt;&gt;"2_Садовая техника"),$J$5,IF($J$4&lt;=20%,$J$4,IFERROR(VLOOKUP(S133,LEGEND!$L$2:$M$5,2,FALSE),$J$4)))</f>
        <v>0</v>
      </c>
      <c r="N133" s="48" t="s">
        <v>1777</v>
      </c>
      <c r="O133" s="49" t="s">
        <v>60</v>
      </c>
      <c r="P133" s="49" t="s">
        <v>66</v>
      </c>
      <c r="Q133" s="49" t="s">
        <v>67</v>
      </c>
      <c r="R133" s="50" t="s">
        <v>68</v>
      </c>
      <c r="S133" s="49" t="s">
        <v>60</v>
      </c>
      <c r="T133" s="73" t="str">
        <f>IF(_xlfn.XLOOKUP(I133,LEGEND!B:B,LEGEND!H:H)&lt;&gt;"-",HYPERLINK(_xlfn.XLOOKUP(I133,LEGEND!B:B,LEGEND!H:H),"link"),_xlfn.XLOOKUP(I133,LEGEND!B:B,LEGEND!H:H))</f>
        <v>link</v>
      </c>
      <c r="U133" s="73" t="str">
        <f>HYPERLINK(_xlfn.XLOOKUP(I133,LEGEND!B:B,LEGEND!I:I))</f>
        <v>https://milwaukee-media-images.s3.amazonaws.com/hi/M18_ONEFHIWF12E-0X--Hero_1.jpg</v>
      </c>
      <c r="V133" s="51" t="s">
        <v>1779</v>
      </c>
      <c r="W133" s="63" t="s">
        <v>71</v>
      </c>
      <c r="X133" s="64">
        <v>260</v>
      </c>
      <c r="Y133" s="64">
        <v>75</v>
      </c>
      <c r="Z133" s="64">
        <v>82</v>
      </c>
      <c r="AA133" s="84">
        <v>5.38</v>
      </c>
      <c r="AB133" s="85">
        <v>1</v>
      </c>
      <c r="AC133" s="85">
        <v>1</v>
      </c>
    </row>
    <row r="134" spans="1:29" s="1" customFormat="1" ht="33.75">
      <c r="B134" s="6" t="s">
        <v>55</v>
      </c>
      <c r="C134" s="6" t="s">
        <v>1340</v>
      </c>
      <c r="D134" s="6" t="s">
        <v>57</v>
      </c>
      <c r="E134" s="49" t="s">
        <v>243</v>
      </c>
      <c r="F134" s="6" t="s">
        <v>1406</v>
      </c>
      <c r="G134" s="6" t="s">
        <v>85</v>
      </c>
      <c r="H134" s="6" t="s">
        <v>1811</v>
      </c>
      <c r="I134" s="60" t="s">
        <v>1812</v>
      </c>
      <c r="J134" s="49" t="s">
        <v>1813</v>
      </c>
      <c r="K134" s="6" t="s">
        <v>1814</v>
      </c>
      <c r="L134" s="29">
        <f>IF($J$6="с учетом НДС",VLOOKUP(I134,LEGEND!B:E,4,0)*(1-M134),VLOOKUP(I134,LEGEND!B:E,4,0)*(1-M134)/1.2)</f>
        <v>51990</v>
      </c>
      <c r="M134" s="57">
        <f>IF(AND(B134&lt;&gt;"1_Электроинструмент",B134&lt;&gt;"2_Садовая техника"),$J$5,IF($J$4&lt;=20%,$J$4,IFERROR(VLOOKUP(S134,LEGEND!$L$2:$M$5,2,FALSE),$J$4)))</f>
        <v>0</v>
      </c>
      <c r="N134" s="48" t="s">
        <v>1815</v>
      </c>
      <c r="O134" s="49" t="s">
        <v>60</v>
      </c>
      <c r="P134" s="49" t="s">
        <v>66</v>
      </c>
      <c r="Q134" s="49" t="s">
        <v>67</v>
      </c>
      <c r="R134" s="50" t="s">
        <v>68</v>
      </c>
      <c r="S134" s="49" t="s">
        <v>60</v>
      </c>
      <c r="T134" s="73" t="str">
        <f>IF(_xlfn.XLOOKUP(I134,LEGEND!B:B,LEGEND!H:H)&lt;&gt;"-",HYPERLINK(_xlfn.XLOOKUP(I134,LEGEND!B:B,LEGEND!H:H),"link"),_xlfn.XLOOKUP(I134,LEGEND!B:B,LEGEND!H:H))</f>
        <v>link</v>
      </c>
      <c r="U134" s="73" t="str">
        <f>HYPERLINK(_xlfn.XLOOKUP(I134,LEGEND!B:B,LEGEND!I:I))</f>
        <v>https://milwaukee-media-images.s3.amazonaws.com/hi/M18_ONEFHIWF34-0X--Hero_1.jpg</v>
      </c>
      <c r="V134" s="51" t="s">
        <v>1817</v>
      </c>
      <c r="W134" s="63" t="s">
        <v>71</v>
      </c>
      <c r="X134" s="64">
        <v>474</v>
      </c>
      <c r="Y134" s="64">
        <v>137</v>
      </c>
      <c r="Z134" s="64">
        <v>369</v>
      </c>
      <c r="AA134" s="84">
        <v>5.3550000000000004</v>
      </c>
      <c r="AB134" s="85">
        <v>1</v>
      </c>
      <c r="AC134" s="85">
        <v>1</v>
      </c>
    </row>
    <row r="135" spans="1:29" s="1" customFormat="1" ht="56.25">
      <c r="B135" s="6" t="s">
        <v>55</v>
      </c>
      <c r="C135" s="6" t="s">
        <v>1340</v>
      </c>
      <c r="D135" s="6" t="s">
        <v>57</v>
      </c>
      <c r="E135" s="49" t="s">
        <v>243</v>
      </c>
      <c r="F135" s="6" t="s">
        <v>1406</v>
      </c>
      <c r="G135" s="6" t="s">
        <v>85</v>
      </c>
      <c r="H135" s="6" t="s">
        <v>1670</v>
      </c>
      <c r="I135" s="60" t="s">
        <v>1671</v>
      </c>
      <c r="J135" s="49" t="s">
        <v>1672</v>
      </c>
      <c r="K135" s="6" t="s">
        <v>1673</v>
      </c>
      <c r="L135" s="29">
        <f>IF($J$6="с учетом НДС",VLOOKUP(I135,LEGEND!B:E,4,0)*(1-M135),VLOOKUP(I135,LEGEND!B:E,4,0)*(1-M135)/1.2)</f>
        <v>58990</v>
      </c>
      <c r="M135" s="57">
        <f>IF(AND(B135&lt;&gt;"1_Электроинструмент",B135&lt;&gt;"2_Садовая техника"),$J$5,IF($J$4&lt;=20%,$J$4,IFERROR(VLOOKUP(S135,LEGEND!$L$2:$M$5,2,FALSE),$J$4)))</f>
        <v>0</v>
      </c>
      <c r="N135" s="48" t="s">
        <v>1674</v>
      </c>
      <c r="O135" s="49" t="s">
        <v>60</v>
      </c>
      <c r="P135" s="49" t="s">
        <v>66</v>
      </c>
      <c r="Q135" s="49" t="s">
        <v>67</v>
      </c>
      <c r="R135" s="50" t="s">
        <v>68</v>
      </c>
      <c r="S135" s="49" t="s">
        <v>60</v>
      </c>
      <c r="T135" s="73" t="str">
        <f>IF(_xlfn.XLOOKUP(I135,LEGEND!B:B,LEGEND!H:H)&lt;&gt;"-",HYPERLINK(_xlfn.XLOOKUP(I135,LEGEND!B:B,LEGEND!H:H),"link"),_xlfn.XLOOKUP(I135,LEGEND!B:B,LEGEND!H:H))</f>
        <v>link</v>
      </c>
      <c r="U135" s="73" t="str">
        <f>HYPERLINK(_xlfn.XLOOKUP(I135,LEGEND!B:B,LEGEND!I:I))</f>
        <v>https://milwaukee-media-images.s3.amazonaws.com/hi/M18_FID2-502X--Hero_1.jpg</v>
      </c>
      <c r="V135" s="51" t="s">
        <v>1675</v>
      </c>
      <c r="W135" s="63" t="s">
        <v>71</v>
      </c>
      <c r="X135" s="64">
        <v>474</v>
      </c>
      <c r="Y135" s="64">
        <v>137</v>
      </c>
      <c r="Z135" s="64">
        <v>370</v>
      </c>
      <c r="AA135" s="84">
        <v>6.12</v>
      </c>
      <c r="AB135" s="85">
        <v>1</v>
      </c>
      <c r="AC135" s="85">
        <v>1</v>
      </c>
    </row>
    <row r="136" spans="1:29" s="1" customFormat="1" ht="33.75">
      <c r="B136" s="6" t="s">
        <v>55</v>
      </c>
      <c r="C136" s="6" t="s">
        <v>1340</v>
      </c>
      <c r="D136" s="6" t="s">
        <v>57</v>
      </c>
      <c r="E136" s="49" t="s">
        <v>243</v>
      </c>
      <c r="F136" s="6" t="s">
        <v>1406</v>
      </c>
      <c r="G136" s="6" t="s">
        <v>85</v>
      </c>
      <c r="H136" s="6" t="s">
        <v>1753</v>
      </c>
      <c r="I136" s="60" t="s">
        <v>1754</v>
      </c>
      <c r="J136" s="49" t="s">
        <v>1755</v>
      </c>
      <c r="K136" s="6" t="s">
        <v>1756</v>
      </c>
      <c r="L136" s="29">
        <f>IF($J$6="с учетом НДС",VLOOKUP(I136,LEGEND!B:E,4,0)*(1-M136),VLOOKUP(I136,LEGEND!B:E,4,0)*(1-M136)/1.2)</f>
        <v>60990</v>
      </c>
      <c r="M136" s="57">
        <f>IF(AND(B136&lt;&gt;"1_Электроинструмент",B136&lt;&gt;"2_Садовая техника"),$J$5,IF($J$4&lt;=20%,$J$4,IFERROR(VLOOKUP(S136,LEGEND!$L$2:$M$5,2,FALSE),$J$4)))</f>
        <v>0</v>
      </c>
      <c r="N136" s="48" t="s">
        <v>1757</v>
      </c>
      <c r="O136" s="49" t="s">
        <v>60</v>
      </c>
      <c r="P136" s="49" t="s">
        <v>66</v>
      </c>
      <c r="Q136" s="49" t="s">
        <v>67</v>
      </c>
      <c r="R136" s="50" t="s">
        <v>68</v>
      </c>
      <c r="S136" s="49" t="s">
        <v>60</v>
      </c>
      <c r="T136" s="73" t="str">
        <f>IF(_xlfn.XLOOKUP(I136,LEGEND!B:B,LEGEND!H:H)&lt;&gt;"-",HYPERLINK(_xlfn.XLOOKUP(I136,LEGEND!B:B,LEGEND!H:H),"link"),_xlfn.XLOOKUP(I136,LEGEND!B:B,LEGEND!H:H))</f>
        <v>link</v>
      </c>
      <c r="U136" s="73" t="str">
        <f>HYPERLINK(_xlfn.XLOOKUP(I136,LEGEND!B:B,LEGEND!I:I))</f>
        <v>https://milwaukee-media-images.s3.amazonaws.com/hi/M18_ONEFHIWF1-0X--Hero_1.jpg</v>
      </c>
      <c r="V136" s="51" t="s">
        <v>1759</v>
      </c>
      <c r="W136" s="63" t="s">
        <v>71</v>
      </c>
      <c r="X136" s="64">
        <v>474</v>
      </c>
      <c r="Y136" s="64">
        <v>237</v>
      </c>
      <c r="Z136" s="64">
        <v>370</v>
      </c>
      <c r="AA136" s="84">
        <v>8.6999999999999993</v>
      </c>
      <c r="AB136" s="85">
        <v>1</v>
      </c>
      <c r="AC136" s="85">
        <v>1</v>
      </c>
    </row>
    <row r="137" spans="1:29" s="1" customFormat="1" ht="45">
      <c r="B137" s="6" t="s">
        <v>55</v>
      </c>
      <c r="C137" s="6" t="s">
        <v>1340</v>
      </c>
      <c r="D137" s="6" t="s">
        <v>57</v>
      </c>
      <c r="E137" s="49" t="s">
        <v>243</v>
      </c>
      <c r="F137" s="6" t="s">
        <v>1406</v>
      </c>
      <c r="G137" s="6" t="s">
        <v>85</v>
      </c>
      <c r="H137" s="6" t="s">
        <v>1850</v>
      </c>
      <c r="I137" s="60" t="s">
        <v>1851</v>
      </c>
      <c r="J137" s="49" t="s">
        <v>1852</v>
      </c>
      <c r="K137" s="6" t="s">
        <v>1853</v>
      </c>
      <c r="L137" s="29">
        <f>IF($J$6="с учетом НДС",VLOOKUP(I137,LEGEND!B:E,4,0)*(1-M137),VLOOKUP(I137,LEGEND!B:E,4,0)*(1-M137)/1.2)</f>
        <v>61990</v>
      </c>
      <c r="M137" s="57">
        <f>IF(AND(B137&lt;&gt;"1_Электроинструмент",B137&lt;&gt;"2_Садовая техника"),$J$5,IF($J$4&lt;=20%,$J$4,IFERROR(VLOOKUP(S137,LEGEND!$L$2:$M$5,2,FALSE),$J$4)))</f>
        <v>0</v>
      </c>
      <c r="N137" s="48" t="s">
        <v>1854</v>
      </c>
      <c r="O137" s="49" t="s">
        <v>60</v>
      </c>
      <c r="P137" s="49" t="s">
        <v>66</v>
      </c>
      <c r="Q137" s="49" t="s">
        <v>67</v>
      </c>
      <c r="R137" s="50" t="s">
        <v>68</v>
      </c>
      <c r="S137" s="49" t="s">
        <v>60</v>
      </c>
      <c r="T137" s="73" t="str">
        <f>IF(_xlfn.XLOOKUP(I137,LEGEND!B:B,LEGEND!H:H)&lt;&gt;"-",HYPERLINK(_xlfn.XLOOKUP(I137,LEGEND!B:B,LEGEND!H:H),"link"),_xlfn.XLOOKUP(I137,LEGEND!B:B,LEGEND!H:H))</f>
        <v>link</v>
      </c>
      <c r="U137" s="73" t="str">
        <f>HYPERLINK(_xlfn.XLOOKUP(I137,LEGEND!B:B,LEGEND!I:I))</f>
        <v>https://milwaukee-media-images.s3.amazonaws.com/hi/M18_ONEID2-502X--Hero_1.jpg</v>
      </c>
      <c r="V137" s="51" t="s">
        <v>1855</v>
      </c>
      <c r="W137" s="63" t="s">
        <v>71</v>
      </c>
      <c r="X137" s="64">
        <v>474</v>
      </c>
      <c r="Y137" s="64">
        <v>137</v>
      </c>
      <c r="Z137" s="64">
        <v>370</v>
      </c>
      <c r="AA137" s="84">
        <v>6.12</v>
      </c>
      <c r="AB137" s="85">
        <v>1</v>
      </c>
      <c r="AC137" s="85">
        <v>1</v>
      </c>
    </row>
    <row r="138" spans="1:29" ht="25.5">
      <c r="A138" s="1"/>
      <c r="B138" s="6" t="s">
        <v>55</v>
      </c>
      <c r="C138" s="6" t="s">
        <v>1340</v>
      </c>
      <c r="D138" s="6" t="s">
        <v>57</v>
      </c>
      <c r="E138" s="49" t="s">
        <v>243</v>
      </c>
      <c r="F138" s="6" t="s">
        <v>1406</v>
      </c>
      <c r="G138" s="6" t="s">
        <v>85</v>
      </c>
      <c r="H138" s="6" t="s">
        <v>1703</v>
      </c>
      <c r="I138" s="60" t="s">
        <v>1704</v>
      </c>
      <c r="J138" s="49" t="s">
        <v>1705</v>
      </c>
      <c r="K138" s="6" t="s">
        <v>1706</v>
      </c>
      <c r="L138" s="29">
        <f>IF($J$6="с учетом НДС",VLOOKUP(I138,LEGEND!B:E,4,0)*(1-M138),VLOOKUP(I138,LEGEND!B:E,4,0)*(1-M138)/1.2)</f>
        <v>62490</v>
      </c>
      <c r="M138" s="57">
        <f>IF(AND(B138&lt;&gt;"1_Электроинструмент",B138&lt;&gt;"2_Садовая техника"),$J$5,IF($J$4&lt;=20%,$J$4,IFERROR(VLOOKUP(S138,LEGEND!$L$2:$M$5,2,FALSE),$J$4)))</f>
        <v>0</v>
      </c>
      <c r="N138" s="48" t="s">
        <v>1707</v>
      </c>
      <c r="O138" s="49" t="s">
        <v>60</v>
      </c>
      <c r="P138" s="49" t="s">
        <v>66</v>
      </c>
      <c r="Q138" s="49" t="s">
        <v>67</v>
      </c>
      <c r="R138" s="50" t="s">
        <v>68</v>
      </c>
      <c r="S138" s="49" t="s">
        <v>60</v>
      </c>
      <c r="T138" s="73" t="str">
        <f>IF(_xlfn.XLOOKUP(I138,LEGEND!B:B,LEGEND!H:H)&lt;&gt;"-",HYPERLINK(_xlfn.XLOOKUP(I138,LEGEND!B:B,LEGEND!H:H),"link"),_xlfn.XLOOKUP(I138,LEGEND!B:B,LEGEND!H:H))</f>
        <v>link</v>
      </c>
      <c r="U138" s="73" t="str">
        <f>HYPERLINK(_xlfn.XLOOKUP(I138,LEGEND!B:B,LEGEND!I:I))</f>
        <v>https://milwaukee-media-images.s3.amazonaws.com/hi/M18_FIW2P12-502X--Hero_1.jpg</v>
      </c>
      <c r="V138" s="51" t="s">
        <v>1708</v>
      </c>
      <c r="W138" s="63" t="s">
        <v>71</v>
      </c>
      <c r="X138" s="64">
        <v>475</v>
      </c>
      <c r="Y138" s="64">
        <v>366</v>
      </c>
      <c r="Z138" s="64">
        <v>137</v>
      </c>
      <c r="AA138" s="84">
        <v>6.0739999999999998</v>
      </c>
      <c r="AB138" s="85">
        <v>1</v>
      </c>
      <c r="AC138" s="85">
        <v>1</v>
      </c>
    </row>
    <row r="139" spans="1:29" s="1" customFormat="1" ht="25.5">
      <c r="B139" s="6" t="s">
        <v>55</v>
      </c>
      <c r="C139" s="6" t="s">
        <v>1340</v>
      </c>
      <c r="D139" s="6" t="s">
        <v>57</v>
      </c>
      <c r="E139" s="49" t="s">
        <v>243</v>
      </c>
      <c r="F139" s="6" t="s">
        <v>1406</v>
      </c>
      <c r="G139" s="6" t="s">
        <v>85</v>
      </c>
      <c r="H139" s="6" t="s">
        <v>1683</v>
      </c>
      <c r="I139" s="60" t="s">
        <v>1684</v>
      </c>
      <c r="J139" s="49" t="s">
        <v>1685</v>
      </c>
      <c r="K139" s="6" t="s">
        <v>1686</v>
      </c>
      <c r="L139" s="29">
        <f>IF($J$6="с учетом НДС",VLOOKUP(I139,LEGEND!B:E,4,0)*(1-M139),VLOOKUP(I139,LEGEND!B:E,4,0)*(1-M139)/1.2)</f>
        <v>63990</v>
      </c>
      <c r="M139" s="57">
        <f>IF(AND(B139&lt;&gt;"1_Электроинструмент",B139&lt;&gt;"2_Садовая техника"),$J$5,IF($J$4&lt;=20%,$J$4,IFERROR(VLOOKUP(S139,LEGEND!$L$2:$M$5,2,FALSE),$J$4)))</f>
        <v>0</v>
      </c>
      <c r="N139" s="48" t="s">
        <v>1687</v>
      </c>
      <c r="O139" s="49" t="s">
        <v>60</v>
      </c>
      <c r="P139" s="49" t="s">
        <v>66</v>
      </c>
      <c r="Q139" s="49" t="s">
        <v>67</v>
      </c>
      <c r="R139" s="50" t="s">
        <v>68</v>
      </c>
      <c r="S139" s="49" t="s">
        <v>60</v>
      </c>
      <c r="T139" s="73" t="str">
        <f>IF(_xlfn.XLOOKUP(I139,LEGEND!B:B,LEGEND!H:H)&lt;&gt;"-",HYPERLINK(_xlfn.XLOOKUP(I139,LEGEND!B:B,LEGEND!H:H),"link"),_xlfn.XLOOKUP(I139,LEGEND!B:B,LEGEND!H:H))</f>
        <v>link</v>
      </c>
      <c r="U139" s="73" t="str">
        <f>HYPERLINK(_xlfn.XLOOKUP(I139,LEGEND!B:B,LEGEND!I:I))</f>
        <v>https://milwaukee-media-images.s3.amazonaws.com/hi/M18_FIW2F12-502X--Hero_1.jpg</v>
      </c>
      <c r="V139" s="51" t="s">
        <v>1688</v>
      </c>
      <c r="W139" s="63" t="s">
        <v>71</v>
      </c>
      <c r="X139" s="64">
        <v>475</v>
      </c>
      <c r="Y139" s="64">
        <v>365</v>
      </c>
      <c r="Z139" s="64">
        <v>137</v>
      </c>
      <c r="AA139" s="84">
        <v>6.0720000000000001</v>
      </c>
      <c r="AB139" s="85">
        <v>1</v>
      </c>
      <c r="AC139" s="85">
        <v>1</v>
      </c>
    </row>
    <row r="140" spans="1:29" s="1" customFormat="1" ht="33.75">
      <c r="B140" s="6" t="s">
        <v>55</v>
      </c>
      <c r="C140" s="6" t="s">
        <v>1340</v>
      </c>
      <c r="D140" s="6" t="s">
        <v>57</v>
      </c>
      <c r="E140" s="49" t="s">
        <v>243</v>
      </c>
      <c r="F140" s="6" t="s">
        <v>1406</v>
      </c>
      <c r="G140" s="6" t="s">
        <v>85</v>
      </c>
      <c r="H140" s="6" t="s">
        <v>1747</v>
      </c>
      <c r="I140" s="60" t="s">
        <v>1748</v>
      </c>
      <c r="J140" s="49" t="s">
        <v>1749</v>
      </c>
      <c r="K140" s="6" t="s">
        <v>1750</v>
      </c>
      <c r="L140" s="29">
        <f>IF($J$6="с учетом НДС",VLOOKUP(I140,LEGEND!B:E,4,0)*(1-M140),VLOOKUP(I140,LEGEND!B:E,4,0)*(1-M140)/1.2)</f>
        <v>63990</v>
      </c>
      <c r="M140" s="57">
        <f>IF(AND(B140&lt;&gt;"1_Электроинструмент",B140&lt;&gt;"2_Садовая техника"),$J$5,IF($J$4&lt;=20%,$J$4,IFERROR(VLOOKUP(S140,LEGEND!$L$2:$M$5,2,FALSE),$J$4)))</f>
        <v>0</v>
      </c>
      <c r="N140" s="48" t="s">
        <v>1751</v>
      </c>
      <c r="O140" s="49" t="s">
        <v>60</v>
      </c>
      <c r="P140" s="49" t="s">
        <v>66</v>
      </c>
      <c r="Q140" s="49" t="s">
        <v>67</v>
      </c>
      <c r="R140" s="50" t="s">
        <v>68</v>
      </c>
      <c r="S140" s="49" t="s">
        <v>60</v>
      </c>
      <c r="T140" s="73" t="str">
        <f>IF(_xlfn.XLOOKUP(I140,LEGEND!B:B,LEGEND!H:H)&lt;&gt;"-",HYPERLINK(_xlfn.XLOOKUP(I140,LEGEND!B:B,LEGEND!H:H),"link"),_xlfn.XLOOKUP(I140,LEGEND!B:B,LEGEND!H:H))</f>
        <v>link</v>
      </c>
      <c r="U140" s="73" t="str">
        <f>HYPERLINK(_xlfn.XLOOKUP(I140,LEGEND!B:B,LEGEND!I:I))</f>
        <v>https://milwaukee-media-images.s3.amazonaws.com/hi/M18_FQID-502X--Hero_1.jpg</v>
      </c>
      <c r="V140" s="51" t="s">
        <v>1752</v>
      </c>
      <c r="W140" s="63" t="s">
        <v>71</v>
      </c>
      <c r="X140" s="64">
        <v>474</v>
      </c>
      <c r="Y140" s="64">
        <v>137</v>
      </c>
      <c r="Z140" s="64">
        <v>370</v>
      </c>
      <c r="AA140" s="84">
        <v>6.07</v>
      </c>
      <c r="AB140" s="85">
        <v>1</v>
      </c>
      <c r="AC140" s="85">
        <v>1</v>
      </c>
    </row>
    <row r="141" spans="1:29" ht="56.25">
      <c r="A141" s="1"/>
      <c r="B141" s="6" t="s">
        <v>55</v>
      </c>
      <c r="C141" s="6" t="s">
        <v>1340</v>
      </c>
      <c r="D141" s="6" t="s">
        <v>57</v>
      </c>
      <c r="E141" s="49" t="s">
        <v>243</v>
      </c>
      <c r="F141" s="6" t="s">
        <v>1406</v>
      </c>
      <c r="G141" s="6" t="s">
        <v>85</v>
      </c>
      <c r="H141" s="6" t="s">
        <v>1888</v>
      </c>
      <c r="I141" s="60" t="s">
        <v>1889</v>
      </c>
      <c r="J141" s="49" t="s">
        <v>1890</v>
      </c>
      <c r="K141" s="6" t="s">
        <v>1891</v>
      </c>
      <c r="L141" s="29">
        <f>IF($J$6="с учетом НДС",VLOOKUP(I141,LEGEND!B:E,4,0)*(1-M141),VLOOKUP(I141,LEGEND!B:E,4,0)*(1-M141)/1.2)</f>
        <v>63990</v>
      </c>
      <c r="M141" s="57">
        <f>IF(AND(B141&lt;&gt;"1_Электроинструмент",B141&lt;&gt;"2_Садовая техника"),$J$5,IF($J$4&lt;=20%,$J$4,IFERROR(VLOOKUP(S141,LEGEND!$L$2:$M$5,2,FALSE),$J$4)))</f>
        <v>0</v>
      </c>
      <c r="N141" s="48" t="s">
        <v>1892</v>
      </c>
      <c r="O141" s="49" t="s">
        <v>60</v>
      </c>
      <c r="P141" s="49" t="s">
        <v>66</v>
      </c>
      <c r="Q141" s="49" t="s">
        <v>473</v>
      </c>
      <c r="R141" s="50" t="s">
        <v>68</v>
      </c>
      <c r="S141" s="49" t="s">
        <v>60</v>
      </c>
      <c r="T141" s="73" t="str">
        <f>IF(_xlfn.XLOOKUP(I141,LEGEND!B:B,LEGEND!H:H)&lt;&gt;"-",HYPERLINK(_xlfn.XLOOKUP(I141,LEGEND!B:B,LEGEND!H:H),"link"),_xlfn.XLOOKUP(I141,LEGEND!B:B,LEGEND!H:H))</f>
        <v>link</v>
      </c>
      <c r="U141" s="73" t="str">
        <f>HYPERLINK(_xlfn.XLOOKUP(I141,LEGEND!B:B,LEGEND!I:I))</f>
        <v>https://milwaukee-media-images.s3.amazonaws.com/hi/M18_ONEIWP12-502X--Hero_01.jpg</v>
      </c>
      <c r="V141" s="51" t="s">
        <v>1893</v>
      </c>
      <c r="W141" s="63" t="s">
        <v>71</v>
      </c>
      <c r="X141" s="64">
        <v>474</v>
      </c>
      <c r="Y141" s="64">
        <v>137</v>
      </c>
      <c r="Z141" s="64">
        <v>370</v>
      </c>
      <c r="AA141" s="84">
        <v>6.15</v>
      </c>
      <c r="AB141" s="85">
        <v>1</v>
      </c>
      <c r="AC141" s="85">
        <v>1</v>
      </c>
    </row>
    <row r="142" spans="1:29" ht="56.25">
      <c r="A142" s="1"/>
      <c r="B142" s="6" t="s">
        <v>55</v>
      </c>
      <c r="C142" s="6" t="s">
        <v>1340</v>
      </c>
      <c r="D142" s="6" t="s">
        <v>57</v>
      </c>
      <c r="E142" s="49" t="s">
        <v>243</v>
      </c>
      <c r="F142" s="6" t="s">
        <v>1406</v>
      </c>
      <c r="G142" s="6" t="s">
        <v>85</v>
      </c>
      <c r="H142" s="6" t="s">
        <v>1869</v>
      </c>
      <c r="I142" s="60" t="s">
        <v>1870</v>
      </c>
      <c r="J142" s="49" t="s">
        <v>1871</v>
      </c>
      <c r="K142" s="6" t="s">
        <v>1872</v>
      </c>
      <c r="L142" s="29">
        <f>IF($J$6="с учетом НДС",VLOOKUP(I142,LEGEND!B:E,4,0)*(1-M142),VLOOKUP(I142,LEGEND!B:E,4,0)*(1-M142)/1.2)</f>
        <v>65990</v>
      </c>
      <c r="M142" s="57">
        <f>IF(AND(B142&lt;&gt;"1_Электроинструмент",B142&lt;&gt;"2_Садовая техника"),$J$5,IF($J$4&lt;=20%,$J$4,IFERROR(VLOOKUP(S142,LEGEND!$L$2:$M$5,2,FALSE),$J$4)))</f>
        <v>0</v>
      </c>
      <c r="N142" s="48" t="s">
        <v>1873</v>
      </c>
      <c r="O142" s="49" t="s">
        <v>60</v>
      </c>
      <c r="P142" s="49" t="s">
        <v>66</v>
      </c>
      <c r="Q142" s="49" t="s">
        <v>67</v>
      </c>
      <c r="R142" s="50" t="s">
        <v>68</v>
      </c>
      <c r="S142" s="49" t="s">
        <v>60</v>
      </c>
      <c r="T142" s="73" t="str">
        <f>IF(_xlfn.XLOOKUP(I142,LEGEND!B:B,LEGEND!H:H)&lt;&gt;"-",HYPERLINK(_xlfn.XLOOKUP(I142,LEGEND!B:B,LEGEND!H:H),"link"),_xlfn.XLOOKUP(I142,LEGEND!B:B,LEGEND!H:H))</f>
        <v>link</v>
      </c>
      <c r="U142" s="73" t="str">
        <f>HYPERLINK(_xlfn.XLOOKUP(I142,LEGEND!B:B,LEGEND!I:I))</f>
        <v>https://milwaukee-media-images.s3.amazonaws.com/hi/M18_ONEIWF12-502X--Hero_01.jpg</v>
      </c>
      <c r="V142" s="51" t="s">
        <v>1874</v>
      </c>
      <c r="W142" s="63" t="s">
        <v>71</v>
      </c>
      <c r="X142" s="64">
        <v>474</v>
      </c>
      <c r="Y142" s="64">
        <v>137</v>
      </c>
      <c r="Z142" s="64">
        <v>370</v>
      </c>
      <c r="AA142" s="84">
        <v>6.15</v>
      </c>
      <c r="AB142" s="85">
        <v>1</v>
      </c>
      <c r="AC142" s="85">
        <v>1</v>
      </c>
    </row>
    <row r="143" spans="1:29" s="1" customFormat="1" ht="25.5">
      <c r="B143" s="6" t="s">
        <v>55</v>
      </c>
      <c r="C143" s="6" t="s">
        <v>1340</v>
      </c>
      <c r="D143" s="6" t="s">
        <v>57</v>
      </c>
      <c r="E143" s="49" t="s">
        <v>243</v>
      </c>
      <c r="F143" s="6" t="s">
        <v>1406</v>
      </c>
      <c r="G143" s="6" t="s">
        <v>85</v>
      </c>
      <c r="H143" s="6" t="s">
        <v>1735</v>
      </c>
      <c r="I143" s="60" t="s">
        <v>1736</v>
      </c>
      <c r="J143" s="49" t="s">
        <v>1737</v>
      </c>
      <c r="K143" s="6" t="s">
        <v>1738</v>
      </c>
      <c r="L143" s="29">
        <f>IF($J$6="с учетом НДС",VLOOKUP(I143,LEGEND!B:E,4,0)*(1-M143),VLOOKUP(I143,LEGEND!B:E,4,0)*(1-M143)/1.2)</f>
        <v>69490</v>
      </c>
      <c r="M143" s="57">
        <f>IF(AND(B143&lt;&gt;"1_Электроинструмент",B143&lt;&gt;"2_Садовая техника"),$J$5,IF($J$4&lt;=20%,$J$4,IFERROR(VLOOKUP(S143,LEGEND!$L$2:$M$5,2,FALSE),$J$4)))</f>
        <v>0</v>
      </c>
      <c r="N143" s="48" t="s">
        <v>1720</v>
      </c>
      <c r="O143" s="49" t="s">
        <v>60</v>
      </c>
      <c r="P143" s="49" t="s">
        <v>66</v>
      </c>
      <c r="Q143" s="49" t="s">
        <v>67</v>
      </c>
      <c r="R143" s="50" t="s">
        <v>68</v>
      </c>
      <c r="S143" s="49" t="s">
        <v>60</v>
      </c>
      <c r="T143" s="73" t="str">
        <f>IF(_xlfn.XLOOKUP(I143,LEGEND!B:B,LEGEND!H:H)&lt;&gt;"-",HYPERLINK(_xlfn.XLOOKUP(I143,LEGEND!B:B,LEGEND!H:H),"link"),_xlfn.XLOOKUP(I143,LEGEND!B:B,LEGEND!H:H))</f>
        <v>link</v>
      </c>
      <c r="U143" s="73" t="str">
        <f>HYPERLINK(_xlfn.XLOOKUP(I143,LEGEND!B:B,LEGEND!I:I))</f>
        <v>https://milwaukee-media-images.s3.amazonaws.com/hi/M18_FMTIW2P12-502X--Hero_1.jpg</v>
      </c>
      <c r="V143" s="51" t="s">
        <v>1739</v>
      </c>
      <c r="W143" s="63" t="s">
        <v>71</v>
      </c>
      <c r="X143" s="64">
        <v>476</v>
      </c>
      <c r="Y143" s="64">
        <v>367</v>
      </c>
      <c r="Z143" s="64">
        <v>135</v>
      </c>
      <c r="AA143" s="84">
        <v>6.5739999999999998</v>
      </c>
      <c r="AB143" s="85">
        <v>1</v>
      </c>
      <c r="AC143" s="85">
        <v>1</v>
      </c>
    </row>
    <row r="144" spans="1:29" s="1" customFormat="1" ht="25.5">
      <c r="B144" s="6" t="s">
        <v>55</v>
      </c>
      <c r="C144" s="6" t="s">
        <v>1340</v>
      </c>
      <c r="D144" s="6" t="s">
        <v>57</v>
      </c>
      <c r="E144" s="49" t="s">
        <v>243</v>
      </c>
      <c r="F144" s="6" t="s">
        <v>1406</v>
      </c>
      <c r="G144" s="6" t="s">
        <v>85</v>
      </c>
      <c r="H144" s="6" t="s">
        <v>1716</v>
      </c>
      <c r="I144" s="60" t="s">
        <v>1717</v>
      </c>
      <c r="J144" s="49" t="s">
        <v>1718</v>
      </c>
      <c r="K144" s="6" t="s">
        <v>1719</v>
      </c>
      <c r="L144" s="29">
        <f>IF($J$6="с учетом НДС",VLOOKUP(I144,LEGEND!B:E,4,0)*(1-M144),VLOOKUP(I144,LEGEND!B:E,4,0)*(1-M144)/1.2)</f>
        <v>70990</v>
      </c>
      <c r="M144" s="57">
        <f>IF(AND(B144&lt;&gt;"1_Электроинструмент",B144&lt;&gt;"2_Садовая техника"),$J$5,IF($J$4&lt;=20%,$J$4,IFERROR(VLOOKUP(S144,LEGEND!$L$2:$M$5,2,FALSE),$J$4)))</f>
        <v>0</v>
      </c>
      <c r="N144" s="48" t="s">
        <v>1720</v>
      </c>
      <c r="O144" s="49" t="s">
        <v>60</v>
      </c>
      <c r="P144" s="49" t="s">
        <v>66</v>
      </c>
      <c r="Q144" s="49" t="s">
        <v>67</v>
      </c>
      <c r="R144" s="50" t="s">
        <v>68</v>
      </c>
      <c r="S144" s="49" t="s">
        <v>60</v>
      </c>
      <c r="T144" s="73" t="str">
        <f>IF(_xlfn.XLOOKUP(I144,LEGEND!B:B,LEGEND!H:H)&lt;&gt;"-",HYPERLINK(_xlfn.XLOOKUP(I144,LEGEND!B:B,LEGEND!H:H),"link"),_xlfn.XLOOKUP(I144,LEGEND!B:B,LEGEND!H:H))</f>
        <v>link</v>
      </c>
      <c r="U144" s="73" t="str">
        <f>HYPERLINK(_xlfn.XLOOKUP(I144,LEGEND!B:B,LEGEND!I:I))</f>
        <v>https://milwaukee-media-images.s3.amazonaws.com/hi/M18_FMTIW2F12-502X--Hero_1.jpg</v>
      </c>
      <c r="V144" s="51" t="s">
        <v>1721</v>
      </c>
      <c r="W144" s="63" t="s">
        <v>71</v>
      </c>
      <c r="X144" s="64">
        <v>474</v>
      </c>
      <c r="Y144" s="64">
        <v>366</v>
      </c>
      <c r="Z144" s="64">
        <v>136</v>
      </c>
      <c r="AA144" s="84">
        <v>6.5279999999999996</v>
      </c>
      <c r="AB144" s="85">
        <v>1</v>
      </c>
      <c r="AC144" s="85">
        <v>1</v>
      </c>
    </row>
    <row r="145" spans="1:29" s="1" customFormat="1" ht="45">
      <c r="B145" s="6" t="s">
        <v>55</v>
      </c>
      <c r="C145" s="6" t="s">
        <v>1340</v>
      </c>
      <c r="D145" s="6" t="s">
        <v>57</v>
      </c>
      <c r="E145" s="49" t="s">
        <v>243</v>
      </c>
      <c r="F145" s="6" t="s">
        <v>1406</v>
      </c>
      <c r="G145" s="6" t="s">
        <v>85</v>
      </c>
      <c r="H145" s="6" t="s">
        <v>1657</v>
      </c>
      <c r="I145" s="60" t="s">
        <v>1658</v>
      </c>
      <c r="J145" s="49" t="s">
        <v>1659</v>
      </c>
      <c r="K145" s="6" t="s">
        <v>1660</v>
      </c>
      <c r="L145" s="29">
        <f>IF($J$6="с учетом НДС",VLOOKUP(I145,LEGEND!B:E,4,0)*(1-M145),VLOOKUP(I145,LEGEND!B:E,4,0)*(1-M145)/1.2)</f>
        <v>75990</v>
      </c>
      <c r="M145" s="57">
        <f>IF(AND(B145&lt;&gt;"1_Электроинструмент",B145&lt;&gt;"2_Садовая техника"),$J$5,IF($J$4&lt;=20%,$J$4,IFERROR(VLOOKUP(S145,LEGEND!$L$2:$M$5,2,FALSE),$J$4)))</f>
        <v>0</v>
      </c>
      <c r="N145" s="48" t="s">
        <v>1661</v>
      </c>
      <c r="O145" s="49" t="s">
        <v>60</v>
      </c>
      <c r="P145" s="49" t="s">
        <v>66</v>
      </c>
      <c r="Q145" s="49" t="s">
        <v>67</v>
      </c>
      <c r="R145" s="50" t="s">
        <v>68</v>
      </c>
      <c r="S145" s="49" t="s">
        <v>60</v>
      </c>
      <c r="T145" s="73" t="str">
        <f>IF(_xlfn.XLOOKUP(I145,LEGEND!B:B,LEGEND!H:H)&lt;&gt;"-",HYPERLINK(_xlfn.XLOOKUP(I145,LEGEND!B:B,LEGEND!H:H),"link"),_xlfn.XLOOKUP(I145,LEGEND!B:B,LEGEND!H:H))</f>
        <v>link</v>
      </c>
      <c r="U145" s="73" t="str">
        <f>HYPERLINK(_xlfn.XLOOKUP(I145,LEGEND!B:B,LEGEND!I:I))</f>
        <v>https://milwaukee-media-images.s3.amazonaws.com/hi/M18_FHIWP12-502X--Hero_1.jpg</v>
      </c>
      <c r="V145" s="51" t="s">
        <v>1662</v>
      </c>
      <c r="W145" s="63" t="s">
        <v>71</v>
      </c>
      <c r="X145" s="64">
        <v>474</v>
      </c>
      <c r="Y145" s="64">
        <v>137</v>
      </c>
      <c r="Z145" s="64">
        <v>369</v>
      </c>
      <c r="AA145" s="84">
        <v>7.35</v>
      </c>
      <c r="AB145" s="85">
        <v>1</v>
      </c>
      <c r="AC145" s="85">
        <v>1</v>
      </c>
    </row>
    <row r="146" spans="1:29" s="1" customFormat="1" ht="45">
      <c r="B146" s="6" t="s">
        <v>55</v>
      </c>
      <c r="C146" s="6" t="s">
        <v>1340</v>
      </c>
      <c r="D146" s="6" t="s">
        <v>57</v>
      </c>
      <c r="E146" s="49" t="s">
        <v>243</v>
      </c>
      <c r="F146" s="6" t="s">
        <v>1406</v>
      </c>
      <c r="G146" s="6" t="s">
        <v>85</v>
      </c>
      <c r="H146" s="6" t="s">
        <v>1644</v>
      </c>
      <c r="I146" s="60" t="s">
        <v>1645</v>
      </c>
      <c r="J146" s="49" t="s">
        <v>1646</v>
      </c>
      <c r="K146" s="6" t="s">
        <v>1647</v>
      </c>
      <c r="L146" s="29">
        <f>IF($J$6="с учетом НДС",VLOOKUP(I146,LEGEND!B:E,4,0)*(1-M146),VLOOKUP(I146,LEGEND!B:E,4,0)*(1-M146)/1.2)</f>
        <v>77490</v>
      </c>
      <c r="M146" s="57">
        <f>IF(AND(B146&lt;&gt;"1_Электроинструмент",B146&lt;&gt;"2_Садовая техника"),$J$5,IF($J$4&lt;=20%,$J$4,IFERROR(VLOOKUP(S146,LEGEND!$L$2:$M$5,2,FALSE),$J$4)))</f>
        <v>0</v>
      </c>
      <c r="N146" s="48" t="s">
        <v>1648</v>
      </c>
      <c r="O146" s="49" t="s">
        <v>60</v>
      </c>
      <c r="P146" s="49" t="s">
        <v>66</v>
      </c>
      <c r="Q146" s="49" t="s">
        <v>67</v>
      </c>
      <c r="R146" s="50" t="s">
        <v>68</v>
      </c>
      <c r="S146" s="49" t="s">
        <v>60</v>
      </c>
      <c r="T146" s="73" t="str">
        <f>IF(_xlfn.XLOOKUP(I146,LEGEND!B:B,LEGEND!H:H)&lt;&gt;"-",HYPERLINK(_xlfn.XLOOKUP(I146,LEGEND!B:B,LEGEND!H:H),"link"),_xlfn.XLOOKUP(I146,LEGEND!B:B,LEGEND!H:H))</f>
        <v>link</v>
      </c>
      <c r="U146" s="73" t="str">
        <f>HYPERLINK(_xlfn.XLOOKUP(I146,LEGEND!B:B,LEGEND!I:I))</f>
        <v>https://milwaukee-media-images.s3.amazonaws.com/hi/M18_FHIWF12-502X--Hero_1.jpg</v>
      </c>
      <c r="V146" s="51" t="s">
        <v>1649</v>
      </c>
      <c r="W146" s="63" t="s">
        <v>71</v>
      </c>
      <c r="X146" s="64">
        <v>474</v>
      </c>
      <c r="Y146" s="64">
        <v>137</v>
      </c>
      <c r="Z146" s="64">
        <v>369</v>
      </c>
      <c r="AA146" s="84">
        <v>7.55</v>
      </c>
      <c r="AB146" s="85">
        <v>1</v>
      </c>
      <c r="AC146" s="85">
        <v>1</v>
      </c>
    </row>
    <row r="147" spans="1:29" s="1" customFormat="1" ht="45">
      <c r="B147" s="6" t="s">
        <v>55</v>
      </c>
      <c r="C147" s="6" t="s">
        <v>1340</v>
      </c>
      <c r="D147" s="6" t="s">
        <v>57</v>
      </c>
      <c r="E147" s="49" t="s">
        <v>243</v>
      </c>
      <c r="F147" s="6" t="s">
        <v>1406</v>
      </c>
      <c r="G147" s="6" t="s">
        <v>85</v>
      </c>
      <c r="H147" s="6" t="s">
        <v>1837</v>
      </c>
      <c r="I147" s="60" t="s">
        <v>1838</v>
      </c>
      <c r="J147" s="49" t="s">
        <v>1839</v>
      </c>
      <c r="K147" s="6" t="s">
        <v>1840</v>
      </c>
      <c r="L147" s="29">
        <f>IF($J$6="с учетом НДС",VLOOKUP(I147,LEGEND!B:E,4,0)*(1-M147),VLOOKUP(I147,LEGEND!B:E,4,0)*(1-M147)/1.2)</f>
        <v>80990</v>
      </c>
      <c r="M147" s="57">
        <f>IF(AND(B147&lt;&gt;"1_Электроинструмент",B147&lt;&gt;"2_Садовая техника"),$J$5,IF($J$4&lt;=20%,$J$4,IFERROR(VLOOKUP(S147,LEGEND!$L$2:$M$5,2,FALSE),$J$4)))</f>
        <v>0</v>
      </c>
      <c r="N147" s="48" t="s">
        <v>1841</v>
      </c>
      <c r="O147" s="49" t="s">
        <v>60</v>
      </c>
      <c r="P147" s="49" t="s">
        <v>66</v>
      </c>
      <c r="Q147" s="49" t="s">
        <v>67</v>
      </c>
      <c r="R147" s="50" t="s">
        <v>68</v>
      </c>
      <c r="S147" s="49" t="s">
        <v>60</v>
      </c>
      <c r="T147" s="73" t="str">
        <f>IF(_xlfn.XLOOKUP(I147,LEGEND!B:B,LEGEND!H:H)&lt;&gt;"-",HYPERLINK(_xlfn.XLOOKUP(I147,LEGEND!B:B,LEGEND!H:H),"link"),_xlfn.XLOOKUP(I147,LEGEND!B:B,LEGEND!H:H))</f>
        <v>link</v>
      </c>
      <c r="U147" s="73" t="str">
        <f>HYPERLINK(_xlfn.XLOOKUP(I147,LEGEND!B:B,LEGEND!I:I))</f>
        <v>https://milwaukee-media-images.s3.amazonaws.com/hi/M18_ONEFHIWP12-502X--Hero_1.jpg</v>
      </c>
      <c r="V147" s="51" t="s">
        <v>1842</v>
      </c>
      <c r="W147" s="63" t="s">
        <v>71</v>
      </c>
      <c r="X147" s="64">
        <v>474</v>
      </c>
      <c r="Y147" s="64">
        <v>137</v>
      </c>
      <c r="Z147" s="64">
        <v>369</v>
      </c>
      <c r="AA147" s="84">
        <v>7.49</v>
      </c>
      <c r="AB147" s="85">
        <v>1</v>
      </c>
      <c r="AC147" s="85">
        <v>1</v>
      </c>
    </row>
    <row r="148" spans="1:29" s="1" customFormat="1" ht="45">
      <c r="B148" s="6" t="s">
        <v>55</v>
      </c>
      <c r="C148" s="6" t="s">
        <v>1340</v>
      </c>
      <c r="D148" s="6" t="s">
        <v>57</v>
      </c>
      <c r="E148" s="49" t="s">
        <v>243</v>
      </c>
      <c r="F148" s="6" t="s">
        <v>1406</v>
      </c>
      <c r="G148" s="6" t="s">
        <v>85</v>
      </c>
      <c r="H148" s="6" t="s">
        <v>1767</v>
      </c>
      <c r="I148" s="60" t="s">
        <v>1768</v>
      </c>
      <c r="J148" s="49" t="s">
        <v>1769</v>
      </c>
      <c r="K148" s="6" t="s">
        <v>1770</v>
      </c>
      <c r="L148" s="29">
        <f>IF($J$6="с учетом НДС",VLOOKUP(I148,LEGEND!B:E,4,0)*(1-M148),VLOOKUP(I148,LEGEND!B:E,4,0)*(1-M148)/1.2)</f>
        <v>81990</v>
      </c>
      <c r="M148" s="57">
        <f>IF(AND(B148&lt;&gt;"1_Электроинструмент",B148&lt;&gt;"2_Садовая техника"),$J$5,IF($J$4&lt;=20%,$J$4,IFERROR(VLOOKUP(S148,LEGEND!$L$2:$M$5,2,FALSE),$J$4)))</f>
        <v>0</v>
      </c>
      <c r="N148" s="48" t="s">
        <v>1771</v>
      </c>
      <c r="O148" s="49" t="s">
        <v>60</v>
      </c>
      <c r="P148" s="49" t="s">
        <v>66</v>
      </c>
      <c r="Q148" s="49" t="s">
        <v>67</v>
      </c>
      <c r="R148" s="50" t="s">
        <v>68</v>
      </c>
      <c r="S148" s="49" t="s">
        <v>60</v>
      </c>
      <c r="T148" s="73" t="str">
        <f>IF(_xlfn.XLOOKUP(I148,LEGEND!B:B,LEGEND!H:H)&lt;&gt;"-",HYPERLINK(_xlfn.XLOOKUP(I148,LEGEND!B:B,LEGEND!H:H),"link"),_xlfn.XLOOKUP(I148,LEGEND!B:B,LEGEND!H:H))</f>
        <v>link</v>
      </c>
      <c r="U148" s="73" t="str">
        <f>HYPERLINK(_xlfn.XLOOKUP(I148,LEGEND!B:B,LEGEND!I:I))</f>
        <v>https://milwaukee-media-images.s3.amazonaws.com/hi/M18_ONEFHIWF12-502X--Hero_1.jpg</v>
      </c>
      <c r="V148" s="51" t="s">
        <v>1772</v>
      </c>
      <c r="W148" s="63" t="s">
        <v>71</v>
      </c>
      <c r="X148" s="64">
        <v>474</v>
      </c>
      <c r="Y148" s="64">
        <v>137</v>
      </c>
      <c r="Z148" s="64">
        <v>369</v>
      </c>
      <c r="AA148" s="84">
        <v>7.6790000000000003</v>
      </c>
      <c r="AB148" s="85">
        <v>1</v>
      </c>
      <c r="AC148" s="85">
        <v>1</v>
      </c>
    </row>
    <row r="149" spans="1:29" s="1" customFormat="1" ht="33.75">
      <c r="B149" s="6" t="s">
        <v>55</v>
      </c>
      <c r="C149" s="6" t="s">
        <v>1340</v>
      </c>
      <c r="D149" s="6" t="s">
        <v>57</v>
      </c>
      <c r="E149" s="49" t="s">
        <v>243</v>
      </c>
      <c r="F149" s="6" t="s">
        <v>1406</v>
      </c>
      <c r="G149" s="6" t="s">
        <v>85</v>
      </c>
      <c r="H149" s="6" t="s">
        <v>1818</v>
      </c>
      <c r="I149" s="60" t="s">
        <v>1819</v>
      </c>
      <c r="J149" s="49" t="s">
        <v>1820</v>
      </c>
      <c r="K149" s="6" t="s">
        <v>1821</v>
      </c>
      <c r="L149" s="29">
        <f>IF($J$6="с учетом НДС",VLOOKUP(I149,LEGEND!B:E,4,0)*(1-M149),VLOOKUP(I149,LEGEND!B:E,4,0)*(1-M149)/1.2)</f>
        <v>84490</v>
      </c>
      <c r="M149" s="57">
        <f>IF(AND(B149&lt;&gt;"1_Электроинструмент",B149&lt;&gt;"2_Садовая техника"),$J$5,IF($J$4&lt;=20%,$J$4,IFERROR(VLOOKUP(S149,LEGEND!$L$2:$M$5,2,FALSE),$J$4)))</f>
        <v>0</v>
      </c>
      <c r="N149" s="48" t="s">
        <v>1822</v>
      </c>
      <c r="O149" s="49" t="s">
        <v>60</v>
      </c>
      <c r="P149" s="49" t="s">
        <v>66</v>
      </c>
      <c r="Q149" s="49" t="s">
        <v>67</v>
      </c>
      <c r="R149" s="50" t="s">
        <v>68</v>
      </c>
      <c r="S149" s="49" t="s">
        <v>60</v>
      </c>
      <c r="T149" s="73" t="str">
        <f>IF(_xlfn.XLOOKUP(I149,LEGEND!B:B,LEGEND!H:H)&lt;&gt;"-",HYPERLINK(_xlfn.XLOOKUP(I149,LEGEND!B:B,LEGEND!H:H),"link"),_xlfn.XLOOKUP(I149,LEGEND!B:B,LEGEND!H:H))</f>
        <v>link</v>
      </c>
      <c r="U149" s="73" t="str">
        <f>HYPERLINK(_xlfn.XLOOKUP(I149,LEGEND!B:B,LEGEND!I:I))</f>
        <v>https://milwaukee-media-images.s3.amazonaws.com/hi/M18_ONEFHIWF34-502X--Hero_1.jpg</v>
      </c>
      <c r="V149" s="51" t="s">
        <v>1823</v>
      </c>
      <c r="W149" s="63" t="s">
        <v>71</v>
      </c>
      <c r="X149" s="64">
        <v>474</v>
      </c>
      <c r="Y149" s="64">
        <v>137</v>
      </c>
      <c r="Z149" s="64">
        <v>369</v>
      </c>
      <c r="AA149" s="84">
        <v>7.8289999999999997</v>
      </c>
      <c r="AB149" s="85">
        <v>1</v>
      </c>
      <c r="AC149" s="85">
        <v>1</v>
      </c>
    </row>
    <row r="150" spans="1:29" s="1" customFormat="1" ht="38.25">
      <c r="B150" s="6" t="s">
        <v>55</v>
      </c>
      <c r="C150" s="6" t="s">
        <v>1340</v>
      </c>
      <c r="D150" s="6" t="s">
        <v>57</v>
      </c>
      <c r="E150" s="49" t="s">
        <v>243</v>
      </c>
      <c r="F150" s="6" t="s">
        <v>1406</v>
      </c>
      <c r="G150" s="6" t="s">
        <v>85</v>
      </c>
      <c r="H150" s="6" t="s">
        <v>1798</v>
      </c>
      <c r="I150" s="60" t="s">
        <v>1799</v>
      </c>
      <c r="J150" s="49" t="s">
        <v>1800</v>
      </c>
      <c r="K150" s="6" t="s">
        <v>1801</v>
      </c>
      <c r="L150" s="29">
        <f>IF($J$6="с учетом НДС",VLOOKUP(I150,LEGEND!B:E,4,0)*(1-M150),VLOOKUP(I150,LEGEND!B:E,4,0)*(1-M150)/1.2)</f>
        <v>105990</v>
      </c>
      <c r="M150" s="57">
        <f>IF(AND(B150&lt;&gt;"1_Электроинструмент",B150&lt;&gt;"2_Садовая техника"),$J$5,IF($J$4&lt;=20%,$J$4,IFERROR(VLOOKUP(S150,LEGEND!$L$2:$M$5,2,FALSE),$J$4)))</f>
        <v>0</v>
      </c>
      <c r="N150" s="48" t="s">
        <v>1802</v>
      </c>
      <c r="O150" s="49" t="s">
        <v>60</v>
      </c>
      <c r="P150" s="49" t="s">
        <v>66</v>
      </c>
      <c r="Q150" s="49" t="s">
        <v>67</v>
      </c>
      <c r="R150" s="50" t="s">
        <v>68</v>
      </c>
      <c r="S150" s="49" t="s">
        <v>60</v>
      </c>
      <c r="T150" s="73" t="str">
        <f>IF(_xlfn.XLOOKUP(I150,LEGEND!B:B,LEGEND!H:H)&lt;&gt;"-",HYPERLINK(_xlfn.XLOOKUP(I150,LEGEND!B:B,LEGEND!H:H),"link"),_xlfn.XLOOKUP(I150,LEGEND!B:B,LEGEND!H:H))</f>
        <v>link</v>
      </c>
      <c r="U150" s="73" t="str">
        <f>HYPERLINK(_xlfn.XLOOKUP(I150,LEGEND!B:B,LEGEND!I:I))</f>
        <v>https://milwaukee-media-images.s3.amazonaws.com/hi/M18_ONEFHIWF1DS-0C--Hero_1.jpg</v>
      </c>
      <c r="V150" s="51" t="s">
        <v>1804</v>
      </c>
      <c r="W150" s="63" t="s">
        <v>71</v>
      </c>
      <c r="X150" s="64">
        <v>687</v>
      </c>
      <c r="Y150" s="64">
        <v>240</v>
      </c>
      <c r="Z150" s="64">
        <v>450</v>
      </c>
      <c r="AA150" s="84">
        <v>15.141999999999999</v>
      </c>
      <c r="AB150" s="85">
        <v>1</v>
      </c>
      <c r="AC150" s="85">
        <v>1</v>
      </c>
    </row>
    <row r="151" spans="1:29" s="1" customFormat="1" ht="25.5">
      <c r="B151" s="6" t="s">
        <v>55</v>
      </c>
      <c r="C151" s="6" t="s">
        <v>1340</v>
      </c>
      <c r="D151" s="6" t="s">
        <v>57</v>
      </c>
      <c r="E151" s="49" t="s">
        <v>243</v>
      </c>
      <c r="F151" s="6" t="s">
        <v>1406</v>
      </c>
      <c r="G151" s="6" t="s">
        <v>85</v>
      </c>
      <c r="H151" s="6" t="s">
        <v>1786</v>
      </c>
      <c r="I151" s="60" t="s">
        <v>1787</v>
      </c>
      <c r="J151" s="49" t="s">
        <v>1788</v>
      </c>
      <c r="K151" s="6" t="s">
        <v>1789</v>
      </c>
      <c r="L151" s="29">
        <f>IF($J$6="с учетом НДС",VLOOKUP(I151,LEGEND!B:E,4,0)*(1-M151),VLOOKUP(I151,LEGEND!B:E,4,0)*(1-M151)/1.2)</f>
        <v>108990</v>
      </c>
      <c r="M151" s="57">
        <f>IF(AND(B151&lt;&gt;"1_Электроинструмент",B151&lt;&gt;"2_Садовая техника"),$J$5,IF($J$4&lt;=20%,$J$4,IFERROR(VLOOKUP(S151,LEGEND!$L$2:$M$5,2,FALSE),$J$4)))</f>
        <v>0</v>
      </c>
      <c r="N151" s="48" t="s">
        <v>1790</v>
      </c>
      <c r="O151" s="49" t="s">
        <v>60</v>
      </c>
      <c r="P151" s="49" t="s">
        <v>66</v>
      </c>
      <c r="Q151" s="49" t="s">
        <v>67</v>
      </c>
      <c r="R151" s="50" t="s">
        <v>68</v>
      </c>
      <c r="S151" s="49" t="s">
        <v>60</v>
      </c>
      <c r="T151" s="73" t="str">
        <f>IF(_xlfn.XLOOKUP(I151,LEGEND!B:B,LEGEND!H:H)&lt;&gt;"-",HYPERLINK(_xlfn.XLOOKUP(I151,LEGEND!B:B,LEGEND!H:H),"link"),_xlfn.XLOOKUP(I151,LEGEND!B:B,LEGEND!H:H))</f>
        <v>-</v>
      </c>
      <c r="U151" s="73" t="str">
        <f>HYPERLINK(_xlfn.XLOOKUP(I151,LEGEND!B:B,LEGEND!I:I))</f>
        <v>https://milwaukee-media-images.s3.amazonaws.com/hi/M18_ONEFHIWF1D-0C--Hero_3.jpg</v>
      </c>
      <c r="V151" s="51" t="s">
        <v>1791</v>
      </c>
      <c r="W151" s="63" t="s">
        <v>71</v>
      </c>
      <c r="X151" s="64">
        <v>589</v>
      </c>
      <c r="Y151" s="64">
        <v>221</v>
      </c>
      <c r="Z151" s="64">
        <v>430</v>
      </c>
      <c r="AA151" s="84">
        <v>16.32</v>
      </c>
      <c r="AB151" s="85">
        <v>1</v>
      </c>
      <c r="AC151" s="85">
        <v>1</v>
      </c>
    </row>
    <row r="152" spans="1:29" s="1" customFormat="1" ht="33.75">
      <c r="B152" s="6" t="s">
        <v>55</v>
      </c>
      <c r="C152" s="6" t="s">
        <v>1340</v>
      </c>
      <c r="D152" s="6" t="s">
        <v>57</v>
      </c>
      <c r="E152" s="49" t="s">
        <v>243</v>
      </c>
      <c r="F152" s="6" t="s">
        <v>1406</v>
      </c>
      <c r="G152" s="6" t="s">
        <v>85</v>
      </c>
      <c r="H152" s="6" t="s">
        <v>1780</v>
      </c>
      <c r="I152" s="60" t="s">
        <v>1781</v>
      </c>
      <c r="J152" s="49" t="s">
        <v>1782</v>
      </c>
      <c r="K152" s="6" t="s">
        <v>1783</v>
      </c>
      <c r="L152" s="29">
        <f>IF($J$6="с учетом НДС",VLOOKUP(I152,LEGEND!B:E,4,0)*(1-M152),VLOOKUP(I152,LEGEND!B:E,4,0)*(1-M152)/1.2)</f>
        <v>114490</v>
      </c>
      <c r="M152" s="57">
        <f>IF(AND(B152&lt;&gt;"1_Электроинструмент",B152&lt;&gt;"2_Садовая техника"),$J$5,IF($J$4&lt;=20%,$J$4,IFERROR(VLOOKUP(S152,LEGEND!$L$2:$M$5,2,FALSE),$J$4)))</f>
        <v>0</v>
      </c>
      <c r="N152" s="48" t="s">
        <v>1784</v>
      </c>
      <c r="O152" s="49" t="s">
        <v>60</v>
      </c>
      <c r="P152" s="49" t="s">
        <v>66</v>
      </c>
      <c r="Q152" s="49" t="s">
        <v>67</v>
      </c>
      <c r="R152" s="50" t="s">
        <v>68</v>
      </c>
      <c r="S152" s="49" t="s">
        <v>60</v>
      </c>
      <c r="T152" s="73" t="str">
        <f>IF(_xlfn.XLOOKUP(I152,LEGEND!B:B,LEGEND!H:H)&lt;&gt;"-",HYPERLINK(_xlfn.XLOOKUP(I152,LEGEND!B:B,LEGEND!H:H),"link"),_xlfn.XLOOKUP(I152,LEGEND!B:B,LEGEND!H:H))</f>
        <v>link</v>
      </c>
      <c r="U152" s="73" t="str">
        <f>HYPERLINK(_xlfn.XLOOKUP(I152,LEGEND!B:B,LEGEND!I:I))</f>
        <v>https://milwaukee-media-images.s3.amazonaws.com/hi/M18_ONEFHIWF1-802X--Hero_1.jpg</v>
      </c>
      <c r="V152" s="51" t="s">
        <v>1785</v>
      </c>
      <c r="W152" s="63" t="s">
        <v>71</v>
      </c>
      <c r="X152" s="64">
        <v>474</v>
      </c>
      <c r="Y152" s="64">
        <v>237</v>
      </c>
      <c r="Z152" s="64">
        <v>370</v>
      </c>
      <c r="AA152" s="84">
        <v>11.6</v>
      </c>
      <c r="AB152" s="85">
        <v>1</v>
      </c>
      <c r="AC152" s="85">
        <v>1</v>
      </c>
    </row>
    <row r="153" spans="1:29" ht="38.25">
      <c r="A153" s="1"/>
      <c r="B153" s="6" t="s">
        <v>55</v>
      </c>
      <c r="C153" s="6" t="s">
        <v>1340</v>
      </c>
      <c r="D153" s="6" t="s">
        <v>57</v>
      </c>
      <c r="E153" s="49" t="s">
        <v>243</v>
      </c>
      <c r="F153" s="6" t="s">
        <v>1406</v>
      </c>
      <c r="G153" s="6" t="s">
        <v>85</v>
      </c>
      <c r="H153" s="6" t="s">
        <v>1805</v>
      </c>
      <c r="I153" s="60" t="s">
        <v>1806</v>
      </c>
      <c r="J153" s="49" t="s">
        <v>1807</v>
      </c>
      <c r="K153" s="6" t="s">
        <v>1808</v>
      </c>
      <c r="L153" s="29">
        <f>IF($J$6="с учетом НДС",VLOOKUP(I153,LEGEND!B:E,4,0)*(1-M153),VLOOKUP(I153,LEGEND!B:E,4,0)*(1-M153)/1.2)</f>
        <v>135990</v>
      </c>
      <c r="M153" s="57">
        <f>IF(AND(B153&lt;&gt;"1_Электроинструмент",B153&lt;&gt;"2_Садовая техника"),$J$5,IF($J$4&lt;=20%,$J$4,IFERROR(VLOOKUP(S153,LEGEND!$L$2:$M$5,2,FALSE),$J$4)))</f>
        <v>0</v>
      </c>
      <c r="N153" s="48" t="s">
        <v>1809</v>
      </c>
      <c r="O153" s="49" t="s">
        <v>60</v>
      </c>
      <c r="P153" s="49" t="s">
        <v>66</v>
      </c>
      <c r="Q153" s="49" t="s">
        <v>67</v>
      </c>
      <c r="R153" s="50" t="s">
        <v>68</v>
      </c>
      <c r="S153" s="49" t="s">
        <v>60</v>
      </c>
      <c r="T153" s="73" t="str">
        <f>IF(_xlfn.XLOOKUP(I153,LEGEND!B:B,LEGEND!H:H)&lt;&gt;"-",HYPERLINK(_xlfn.XLOOKUP(I153,LEGEND!B:B,LEGEND!H:H),"link"),_xlfn.XLOOKUP(I153,LEGEND!B:B,LEGEND!H:H))</f>
        <v>link</v>
      </c>
      <c r="U153" s="73" t="str">
        <f>HYPERLINK(_xlfn.XLOOKUP(I153,LEGEND!B:B,LEGEND!I:I))</f>
        <v>https://milwaukee-media-images.s3.amazonaws.com/hi/M18_ONEFHIWF1DS-121C--Hero_1.jpg</v>
      </c>
      <c r="V153" s="51" t="s">
        <v>1810</v>
      </c>
      <c r="W153" s="63" t="s">
        <v>71</v>
      </c>
      <c r="X153" s="64">
        <v>692</v>
      </c>
      <c r="Y153" s="64">
        <v>243</v>
      </c>
      <c r="Z153" s="64">
        <v>454</v>
      </c>
      <c r="AA153" s="84">
        <v>18</v>
      </c>
      <c r="AB153" s="85">
        <v>1</v>
      </c>
      <c r="AC153" s="85">
        <v>1</v>
      </c>
    </row>
    <row r="154" spans="1:29" s="1" customFormat="1" ht="25.5">
      <c r="B154" s="6" t="s">
        <v>55</v>
      </c>
      <c r="C154" s="6" t="s">
        <v>1340</v>
      </c>
      <c r="D154" s="6" t="s">
        <v>57</v>
      </c>
      <c r="E154" s="49" t="s">
        <v>243</v>
      </c>
      <c r="F154" s="6" t="s">
        <v>1406</v>
      </c>
      <c r="G154" s="6" t="s">
        <v>85</v>
      </c>
      <c r="H154" s="6" t="s">
        <v>1792</v>
      </c>
      <c r="I154" s="60" t="s">
        <v>1793</v>
      </c>
      <c r="J154" s="49" t="s">
        <v>1794</v>
      </c>
      <c r="K154" s="6" t="s">
        <v>1795</v>
      </c>
      <c r="L154" s="29">
        <f>IF($J$6="с учетом НДС",VLOOKUP(I154,LEGEND!B:E,4,0)*(1-M154),VLOOKUP(I154,LEGEND!B:E,4,0)*(1-M154)/1.2)</f>
        <v>138990</v>
      </c>
      <c r="M154" s="57">
        <f>IF(AND(B154&lt;&gt;"1_Электроинструмент",B154&lt;&gt;"2_Садовая техника"),$J$5,IF($J$4&lt;=20%,$J$4,IFERROR(VLOOKUP(S154,LEGEND!$L$2:$M$5,2,FALSE),$J$4)))</f>
        <v>0</v>
      </c>
      <c r="N154" s="48" t="s">
        <v>1796</v>
      </c>
      <c r="O154" s="49" t="s">
        <v>60</v>
      </c>
      <c r="P154" s="49" t="s">
        <v>66</v>
      </c>
      <c r="Q154" s="49" t="s">
        <v>67</v>
      </c>
      <c r="R154" s="50" t="s">
        <v>68</v>
      </c>
      <c r="S154" s="49" t="s">
        <v>60</v>
      </c>
      <c r="T154" s="73" t="str">
        <f>IF(_xlfn.XLOOKUP(I154,LEGEND!B:B,LEGEND!H:H)&lt;&gt;"-",HYPERLINK(_xlfn.XLOOKUP(I154,LEGEND!B:B,LEGEND!H:H),"link"),_xlfn.XLOOKUP(I154,LEGEND!B:B,LEGEND!H:H))</f>
        <v>-</v>
      </c>
      <c r="U154" s="73" t="str">
        <f>HYPERLINK(_xlfn.XLOOKUP(I154,LEGEND!B:B,LEGEND!I:I))</f>
        <v>https://milwaukee-media-images.s3.amazonaws.com/hi/M18_ONEFHIWF1D-121C--Hero_1.jpg</v>
      </c>
      <c r="V154" s="51" t="s">
        <v>1797</v>
      </c>
      <c r="W154" s="63" t="s">
        <v>71</v>
      </c>
      <c r="X154" s="64">
        <v>589</v>
      </c>
      <c r="Y154" s="64">
        <v>221</v>
      </c>
      <c r="Z154" s="64">
        <v>430</v>
      </c>
      <c r="AA154" s="84">
        <v>17.443000000000001</v>
      </c>
      <c r="AB154" s="85">
        <v>1</v>
      </c>
      <c r="AC154" s="85">
        <v>1</v>
      </c>
    </row>
    <row r="155" spans="1:29" s="1" customFormat="1" ht="33.75">
      <c r="B155" s="6" t="s">
        <v>55</v>
      </c>
      <c r="C155" s="6" t="s">
        <v>1340</v>
      </c>
      <c r="D155" s="6" t="s">
        <v>57</v>
      </c>
      <c r="E155" s="49" t="s">
        <v>243</v>
      </c>
      <c r="F155" s="6" t="s">
        <v>1349</v>
      </c>
      <c r="G155" s="6" t="s">
        <v>60</v>
      </c>
      <c r="H155" s="6" t="s">
        <v>1624</v>
      </c>
      <c r="I155" s="60" t="s">
        <v>1625</v>
      </c>
      <c r="J155" s="49" t="s">
        <v>1626</v>
      </c>
      <c r="K155" s="6" t="s">
        <v>1627</v>
      </c>
      <c r="L155" s="29">
        <f>IF($J$6="с учетом НДС",VLOOKUP(I155,LEGEND!B:E,4,0)*(1-M155),VLOOKUP(I155,LEGEND!B:E,4,0)*(1-M155)/1.2)</f>
        <v>17990</v>
      </c>
      <c r="M155" s="57">
        <f>IF(AND(B155&lt;&gt;"1_Электроинструмент",B155&lt;&gt;"2_Садовая техника"),$J$5,IF($J$4&lt;=20%,$J$4,IFERROR(VLOOKUP(S155,LEGEND!$L$2:$M$5,2,FALSE),$J$4)))</f>
        <v>0</v>
      </c>
      <c r="N155" s="48" t="s">
        <v>1628</v>
      </c>
      <c r="O155" s="49" t="s">
        <v>60</v>
      </c>
      <c r="P155" s="49" t="s">
        <v>66</v>
      </c>
      <c r="Q155" s="49" t="s">
        <v>67</v>
      </c>
      <c r="R155" s="50" t="s">
        <v>68</v>
      </c>
      <c r="S155" s="49" t="s">
        <v>60</v>
      </c>
      <c r="T155" s="73" t="str">
        <f>IF(_xlfn.XLOOKUP(I155,LEGEND!B:B,LEGEND!H:H)&lt;&gt;"-",HYPERLINK(_xlfn.XLOOKUP(I155,LEGEND!B:B,LEGEND!H:H),"link"),_xlfn.XLOOKUP(I155,LEGEND!B:B,LEGEND!H:H))</f>
        <v>link</v>
      </c>
      <c r="U155" s="73" t="str">
        <f>HYPERLINK(_xlfn.XLOOKUP(I155,LEGEND!B:B,LEGEND!I:I))</f>
        <v>https://milwaukee-media-images.s3.amazonaws.com/hi/M18_CBLID-0--Hero_1.jpg</v>
      </c>
      <c r="V155" s="51" t="s">
        <v>1630</v>
      </c>
      <c r="W155" s="63" t="s">
        <v>71</v>
      </c>
      <c r="X155" s="64">
        <v>170</v>
      </c>
      <c r="Y155" s="64">
        <v>110</v>
      </c>
      <c r="Z155" s="64">
        <v>224</v>
      </c>
      <c r="AA155" s="84">
        <v>1.2</v>
      </c>
      <c r="AB155" s="85">
        <v>1</v>
      </c>
      <c r="AC155" s="85">
        <v>1</v>
      </c>
    </row>
    <row r="156" spans="1:29" s="1" customFormat="1" ht="25.5">
      <c r="B156" s="6" t="s">
        <v>55</v>
      </c>
      <c r="C156" s="6" t="s">
        <v>1340</v>
      </c>
      <c r="D156" s="6" t="s">
        <v>57</v>
      </c>
      <c r="E156" s="49" t="s">
        <v>243</v>
      </c>
      <c r="F156" s="6" t="s">
        <v>1349</v>
      </c>
      <c r="G156" s="6" t="s">
        <v>60</v>
      </c>
      <c r="H156" s="6" t="s">
        <v>1597</v>
      </c>
      <c r="I156" s="60" t="s">
        <v>1598</v>
      </c>
      <c r="J156" s="49" t="s">
        <v>1599</v>
      </c>
      <c r="K156" s="6" t="s">
        <v>1600</v>
      </c>
      <c r="L156" s="29">
        <f>IF($J$6="с учетом НДС",VLOOKUP(I156,LEGEND!B:E,4,0)*(1-M156),VLOOKUP(I156,LEGEND!B:E,4,0)*(1-M156)/1.2)</f>
        <v>22990</v>
      </c>
      <c r="M156" s="57">
        <f>IF(AND(B156&lt;&gt;"1_Электроинструмент",B156&lt;&gt;"2_Садовая техника"),$J$5,IF($J$4&lt;=20%,$J$4,IFERROR(VLOOKUP(S156,LEGEND!$L$2:$M$5,2,FALSE),$J$4)))</f>
        <v>0</v>
      </c>
      <c r="N156" s="48" t="s">
        <v>1601</v>
      </c>
      <c r="O156" s="49" t="s">
        <v>60</v>
      </c>
      <c r="P156" s="49" t="s">
        <v>66</v>
      </c>
      <c r="Q156" s="49" t="s">
        <v>67</v>
      </c>
      <c r="R156" s="50" t="s">
        <v>68</v>
      </c>
      <c r="S156" s="49" t="s">
        <v>60</v>
      </c>
      <c r="T156" s="73" t="str">
        <f>IF(_xlfn.XLOOKUP(I156,LEGEND!B:B,LEGEND!H:H)&lt;&gt;"-",HYPERLINK(_xlfn.XLOOKUP(I156,LEGEND!B:B,LEGEND!H:H),"link"),_xlfn.XLOOKUP(I156,LEGEND!B:B,LEGEND!H:H))</f>
        <v>link</v>
      </c>
      <c r="U156" s="73" t="str">
        <f>HYPERLINK(_xlfn.XLOOKUP(I156,LEGEND!B:B,LEGEND!I:I))</f>
        <v>https://milwaukee-media-images.s3.amazonaws.com/hi/M18_BLID2-0X--Hero_1.jpg</v>
      </c>
      <c r="V156" s="51" t="s">
        <v>1603</v>
      </c>
      <c r="W156" s="63" t="s">
        <v>71</v>
      </c>
      <c r="X156" s="64">
        <v>474</v>
      </c>
      <c r="Y156" s="64">
        <v>137</v>
      </c>
      <c r="Z156" s="64">
        <v>369</v>
      </c>
      <c r="AA156" s="84">
        <v>3.7949999999999999</v>
      </c>
      <c r="AB156" s="85">
        <v>1</v>
      </c>
      <c r="AC156" s="85">
        <v>1</v>
      </c>
    </row>
    <row r="157" spans="1:29" s="1" customFormat="1" ht="33.75">
      <c r="B157" s="6" t="s">
        <v>55</v>
      </c>
      <c r="C157" s="6" t="s">
        <v>1340</v>
      </c>
      <c r="D157" s="6" t="s">
        <v>57</v>
      </c>
      <c r="E157" s="49" t="s">
        <v>243</v>
      </c>
      <c r="F157" s="6" t="s">
        <v>1349</v>
      </c>
      <c r="G157" s="6" t="s">
        <v>60</v>
      </c>
      <c r="H157" s="6" t="s">
        <v>1631</v>
      </c>
      <c r="I157" s="60" t="s">
        <v>1632</v>
      </c>
      <c r="J157" s="49" t="s">
        <v>1633</v>
      </c>
      <c r="K157" s="6" t="s">
        <v>1634</v>
      </c>
      <c r="L157" s="29">
        <f>IF($J$6="с учетом НДС",VLOOKUP(I157,LEGEND!B:E,4,0)*(1-M157),VLOOKUP(I157,LEGEND!B:E,4,0)*(1-M157)/1.2)</f>
        <v>47490</v>
      </c>
      <c r="M157" s="57">
        <f>IF(AND(B157&lt;&gt;"1_Электроинструмент",B157&lt;&gt;"2_Садовая техника"),$J$5,IF($J$4&lt;=20%,$J$4,IFERROR(VLOOKUP(S157,LEGEND!$L$2:$M$5,2,FALSE),$J$4)))</f>
        <v>0</v>
      </c>
      <c r="N157" s="48" t="s">
        <v>1635</v>
      </c>
      <c r="O157" s="49" t="s">
        <v>60</v>
      </c>
      <c r="P157" s="49" t="s">
        <v>66</v>
      </c>
      <c r="Q157" s="49" t="s">
        <v>67</v>
      </c>
      <c r="R157" s="50" t="s">
        <v>68</v>
      </c>
      <c r="S157" s="49" t="s">
        <v>60</v>
      </c>
      <c r="T157" s="73" t="str">
        <f>IF(_xlfn.XLOOKUP(I157,LEGEND!B:B,LEGEND!H:H)&lt;&gt;"-",HYPERLINK(_xlfn.XLOOKUP(I157,LEGEND!B:B,LEGEND!H:H),"link"),_xlfn.XLOOKUP(I157,LEGEND!B:B,LEGEND!H:H))</f>
        <v>link</v>
      </c>
      <c r="U157" s="73" t="str">
        <f>HYPERLINK(_xlfn.XLOOKUP(I157,LEGEND!B:B,LEGEND!I:I))</f>
        <v>https://milwaukee-media-images.s3.amazonaws.com/hi/M18_CBLID-402C--Hero_1.jpg</v>
      </c>
      <c r="V157" s="51" t="s">
        <v>1636</v>
      </c>
      <c r="W157" s="63" t="s">
        <v>71</v>
      </c>
      <c r="X157" s="64">
        <v>378</v>
      </c>
      <c r="Y157" s="64">
        <v>135</v>
      </c>
      <c r="Z157" s="64">
        <v>327</v>
      </c>
      <c r="AA157" s="84">
        <v>5.1859999999999999</v>
      </c>
      <c r="AB157" s="85">
        <v>1</v>
      </c>
      <c r="AC157" s="85">
        <v>1</v>
      </c>
    </row>
    <row r="158" spans="1:29" s="1" customFormat="1" ht="25.5">
      <c r="B158" s="6" t="s">
        <v>55</v>
      </c>
      <c r="C158" s="6" t="s">
        <v>1340</v>
      </c>
      <c r="D158" s="6" t="s">
        <v>57</v>
      </c>
      <c r="E158" s="49" t="s">
        <v>243</v>
      </c>
      <c r="F158" s="6" t="s">
        <v>1349</v>
      </c>
      <c r="G158" s="6" t="s">
        <v>60</v>
      </c>
      <c r="H158" s="6" t="s">
        <v>1604</v>
      </c>
      <c r="I158" s="60" t="s">
        <v>1605</v>
      </c>
      <c r="J158" s="49" t="s">
        <v>1606</v>
      </c>
      <c r="K158" s="6" t="s">
        <v>1607</v>
      </c>
      <c r="L158" s="29">
        <f>IF($J$6="с учетом НДС",VLOOKUP(I158,LEGEND!B:E,4,0)*(1-M158),VLOOKUP(I158,LEGEND!B:E,4,0)*(1-M158)/1.2)</f>
        <v>55990</v>
      </c>
      <c r="M158" s="57">
        <f>IF(AND(B158&lt;&gt;"1_Электроинструмент",B158&lt;&gt;"2_Садовая техника"),$J$5,IF($J$4&lt;=20%,$J$4,IFERROR(VLOOKUP(S158,LEGEND!$L$2:$M$5,2,FALSE),$J$4)))</f>
        <v>0</v>
      </c>
      <c r="N158" s="48" t="s">
        <v>1608</v>
      </c>
      <c r="O158" s="49" t="s">
        <v>60</v>
      </c>
      <c r="P158" s="49" t="s">
        <v>66</v>
      </c>
      <c r="Q158" s="49" t="s">
        <v>473</v>
      </c>
      <c r="R158" s="50" t="s">
        <v>68</v>
      </c>
      <c r="S158" s="49" t="s">
        <v>60</v>
      </c>
      <c r="T158" s="73" t="str">
        <f>IF(_xlfn.XLOOKUP(I158,LEGEND!B:B,LEGEND!H:H)&lt;&gt;"-",HYPERLINK(_xlfn.XLOOKUP(I158,LEGEND!B:B,LEGEND!H:H),"link"),_xlfn.XLOOKUP(I158,LEGEND!B:B,LEGEND!H:H))</f>
        <v>link</v>
      </c>
      <c r="U158" s="73" t="str">
        <f>HYPERLINK(_xlfn.XLOOKUP(I158,LEGEND!B:B,LEGEND!I:I))</f>
        <v>https://milwaukee-media-images.s3.amazonaws.com/hi/M18_BLID2-502X--Hero_1..jpg</v>
      </c>
      <c r="V158" s="51" t="s">
        <v>1609</v>
      </c>
      <c r="W158" s="63" t="s">
        <v>71</v>
      </c>
      <c r="X158" s="64">
        <v>474</v>
      </c>
      <c r="Y158" s="64">
        <v>137</v>
      </c>
      <c r="Z158" s="64">
        <v>369</v>
      </c>
      <c r="AA158" s="84">
        <v>6.1929999999999996</v>
      </c>
      <c r="AB158" s="85">
        <v>1</v>
      </c>
      <c r="AC158" s="85">
        <v>1</v>
      </c>
    </row>
    <row r="159" spans="1:29" s="1" customFormat="1" ht="25.5">
      <c r="B159" s="6" t="s">
        <v>55</v>
      </c>
      <c r="C159" s="6" t="s">
        <v>1340</v>
      </c>
      <c r="D159" s="6" t="s">
        <v>57</v>
      </c>
      <c r="E159" s="49" t="s">
        <v>243</v>
      </c>
      <c r="F159" s="6" t="s">
        <v>1341</v>
      </c>
      <c r="G159" s="6" t="s">
        <v>60</v>
      </c>
      <c r="H159" s="6" t="s">
        <v>1590</v>
      </c>
      <c r="I159" s="60" t="s">
        <v>1591</v>
      </c>
      <c r="J159" s="49" t="s">
        <v>1592</v>
      </c>
      <c r="K159" s="6" t="s">
        <v>1593</v>
      </c>
      <c r="L159" s="29">
        <f>IF($J$6="с учетом НДС",VLOOKUP(I159,LEGEND!B:E,4,0)*(1-M159),VLOOKUP(I159,LEGEND!B:E,4,0)*(1-M159)/1.2)</f>
        <v>14490</v>
      </c>
      <c r="M159" s="57">
        <f>IF(AND(B159&lt;&gt;"1_Электроинструмент",B159&lt;&gt;"2_Садовая техника"),$J$5,IF($J$4&lt;=20%,$J$4,IFERROR(VLOOKUP(S159,LEGEND!$L$2:$M$5,2,FALSE),$J$4)))</f>
        <v>0</v>
      </c>
      <c r="N159" s="48" t="s">
        <v>1594</v>
      </c>
      <c r="O159" s="49" t="s">
        <v>60</v>
      </c>
      <c r="P159" s="49" t="s">
        <v>66</v>
      </c>
      <c r="Q159" s="49" t="s">
        <v>67</v>
      </c>
      <c r="R159" s="50" t="s">
        <v>68</v>
      </c>
      <c r="S159" s="49" t="s">
        <v>60</v>
      </c>
      <c r="T159" s="73" t="str">
        <f>IF(_xlfn.XLOOKUP(I159,LEGEND!B:B,LEGEND!H:H)&lt;&gt;"-",HYPERLINK(_xlfn.XLOOKUP(I159,LEGEND!B:B,LEGEND!H:H),"link"),_xlfn.XLOOKUP(I159,LEGEND!B:B,LEGEND!H:H))</f>
        <v>link</v>
      </c>
      <c r="U159" s="73" t="str">
        <f>HYPERLINK(_xlfn.XLOOKUP(I159,LEGEND!B:B,LEGEND!I:I))</f>
        <v>https://milwaukee-media-images.s3.amazonaws.com/hi/M18_BIW38-0--Hero_1.jpg</v>
      </c>
      <c r="V159" s="51" t="s">
        <v>1596</v>
      </c>
      <c r="W159" s="63" t="s">
        <v>71</v>
      </c>
      <c r="X159" s="64">
        <v>170</v>
      </c>
      <c r="Y159" s="64">
        <v>100</v>
      </c>
      <c r="Z159" s="64">
        <v>224</v>
      </c>
      <c r="AA159" s="84">
        <v>1.33</v>
      </c>
      <c r="AB159" s="85">
        <v>1</v>
      </c>
      <c r="AC159" s="85">
        <v>1</v>
      </c>
    </row>
    <row r="160" spans="1:29" s="1" customFormat="1" ht="25.5">
      <c r="B160" s="6" t="s">
        <v>55</v>
      </c>
      <c r="C160" s="6" t="s">
        <v>1340</v>
      </c>
      <c r="D160" s="6" t="s">
        <v>57</v>
      </c>
      <c r="E160" s="49" t="s">
        <v>243</v>
      </c>
      <c r="F160" s="6" t="s">
        <v>1341</v>
      </c>
      <c r="G160" s="6" t="s">
        <v>60</v>
      </c>
      <c r="H160" s="6" t="s">
        <v>1577</v>
      </c>
      <c r="I160" s="60" t="s">
        <v>1578</v>
      </c>
      <c r="J160" s="49" t="s">
        <v>1579</v>
      </c>
      <c r="K160" s="6" t="s">
        <v>1580</v>
      </c>
      <c r="L160" s="29">
        <f>IF($J$6="с учетом НДС",VLOOKUP(I160,LEGEND!B:E,4,0)*(1-M160),VLOOKUP(I160,LEGEND!B:E,4,0)*(1-M160)/1.2)</f>
        <v>14990</v>
      </c>
      <c r="M160" s="57">
        <f>IF(AND(B160&lt;&gt;"1_Электроинструмент",B160&lt;&gt;"2_Садовая техника"),$J$5,IF($J$4&lt;=20%,$J$4,IFERROR(VLOOKUP(S160,LEGEND!$L$2:$M$5,2,FALSE),$J$4)))</f>
        <v>0</v>
      </c>
      <c r="N160" s="48" t="s">
        <v>1581</v>
      </c>
      <c r="O160" s="49" t="s">
        <v>60</v>
      </c>
      <c r="P160" s="49" t="s">
        <v>66</v>
      </c>
      <c r="Q160" s="49" t="s">
        <v>67</v>
      </c>
      <c r="R160" s="50" t="s">
        <v>68</v>
      </c>
      <c r="S160" s="49" t="s">
        <v>60</v>
      </c>
      <c r="T160" s="73" t="str">
        <f>IF(_xlfn.XLOOKUP(I160,LEGEND!B:B,LEGEND!H:H)&lt;&gt;"-",HYPERLINK(_xlfn.XLOOKUP(I160,LEGEND!B:B,LEGEND!H:H),"link"),_xlfn.XLOOKUP(I160,LEGEND!B:B,LEGEND!H:H))</f>
        <v>link</v>
      </c>
      <c r="U160" s="73" t="str">
        <f>HYPERLINK(_xlfn.XLOOKUP(I160,LEGEND!B:B,LEGEND!I:I))</f>
        <v>https://milwaukee-media-images.s3.amazonaws.com/hi/M18_BIW12-0--Hero_1.jpg</v>
      </c>
      <c r="V160" s="51" t="s">
        <v>1583</v>
      </c>
      <c r="W160" s="63" t="s">
        <v>71</v>
      </c>
      <c r="X160" s="64">
        <v>170</v>
      </c>
      <c r="Y160" s="64">
        <v>100</v>
      </c>
      <c r="Z160" s="64">
        <v>224</v>
      </c>
      <c r="AA160" s="84">
        <v>1.34</v>
      </c>
      <c r="AB160" s="85">
        <v>1</v>
      </c>
      <c r="AC160" s="85">
        <v>1</v>
      </c>
    </row>
    <row r="161" spans="1:29" ht="25.5">
      <c r="A161" s="1"/>
      <c r="B161" s="6" t="s">
        <v>55</v>
      </c>
      <c r="C161" s="6" t="s">
        <v>1340</v>
      </c>
      <c r="D161" s="6" t="s">
        <v>57</v>
      </c>
      <c r="E161" s="49" t="s">
        <v>243</v>
      </c>
      <c r="F161" s="6" t="s">
        <v>1341</v>
      </c>
      <c r="G161" s="6" t="s">
        <v>60</v>
      </c>
      <c r="H161" s="6" t="s">
        <v>1617</v>
      </c>
      <c r="I161" s="60" t="s">
        <v>1618</v>
      </c>
      <c r="J161" s="49" t="s">
        <v>1619</v>
      </c>
      <c r="K161" s="6" t="s">
        <v>1620</v>
      </c>
      <c r="L161" s="29">
        <f>IF($J$6="с учетом НДС",VLOOKUP(I161,LEGEND!B:E,4,0)*(1-M161),VLOOKUP(I161,LEGEND!B:E,4,0)*(1-M161)/1.2)</f>
        <v>17490</v>
      </c>
      <c r="M161" s="57">
        <f>IF(AND(B161&lt;&gt;"1_Электроинструмент",B161&lt;&gt;"2_Садовая техника"),$J$5,IF($J$4&lt;=20%,$J$4,IFERROR(VLOOKUP(S161,LEGEND!$L$2:$M$5,2,FALSE),$J$4)))</f>
        <v>0</v>
      </c>
      <c r="N161" s="48" t="s">
        <v>1621</v>
      </c>
      <c r="O161" s="49" t="s">
        <v>60</v>
      </c>
      <c r="P161" s="49" t="s">
        <v>66</v>
      </c>
      <c r="Q161" s="49" t="s">
        <v>67</v>
      </c>
      <c r="R161" s="50" t="s">
        <v>68</v>
      </c>
      <c r="S161" s="49" t="s">
        <v>60</v>
      </c>
      <c r="T161" s="73" t="str">
        <f>IF(_xlfn.XLOOKUP(I161,LEGEND!B:B,LEGEND!H:H)&lt;&gt;"-",HYPERLINK(_xlfn.XLOOKUP(I161,LEGEND!B:B,LEGEND!H:H),"link"),_xlfn.XLOOKUP(I161,LEGEND!B:B,LEGEND!H:H))</f>
        <v>link</v>
      </c>
      <c r="U161" s="73" t="str">
        <f>HYPERLINK(_xlfn.XLOOKUP(I161,LEGEND!B:B,LEGEND!I:I))</f>
        <v>https://milwaukee-media-images.s3.amazonaws.com/hi/M18_BRAIW-0--Hero_01.jpg</v>
      </c>
      <c r="V161" s="51" t="s">
        <v>1623</v>
      </c>
      <c r="W161" s="63" t="s">
        <v>71</v>
      </c>
      <c r="X161" s="64">
        <v>100</v>
      </c>
      <c r="Y161" s="64">
        <v>80</v>
      </c>
      <c r="Z161" s="64">
        <v>340</v>
      </c>
      <c r="AA161" s="84">
        <v>1.252</v>
      </c>
      <c r="AB161" s="85">
        <v>1</v>
      </c>
      <c r="AC161" s="85">
        <v>1</v>
      </c>
    </row>
    <row r="162" spans="1:29" s="1" customFormat="1" ht="25.5">
      <c r="B162" s="6" t="s">
        <v>55</v>
      </c>
      <c r="C162" s="6" t="s">
        <v>1340</v>
      </c>
      <c r="D162" s="6" t="s">
        <v>57</v>
      </c>
      <c r="E162" s="49" t="s">
        <v>243</v>
      </c>
      <c r="F162" s="6" t="s">
        <v>1341</v>
      </c>
      <c r="G162" s="6" t="s">
        <v>60</v>
      </c>
      <c r="H162" s="6" t="s">
        <v>1564</v>
      </c>
      <c r="I162" s="60" t="s">
        <v>1565</v>
      </c>
      <c r="J162" s="49" t="s">
        <v>1566</v>
      </c>
      <c r="K162" s="6" t="s">
        <v>1567</v>
      </c>
      <c r="L162" s="29">
        <f>IF($J$6="с учетом НДС",VLOOKUP(I162,LEGEND!B:E,4,0)*(1-M162),VLOOKUP(I162,LEGEND!B:E,4,0)*(1-M162)/1.2)</f>
        <v>17990</v>
      </c>
      <c r="M162" s="57">
        <f>IF(AND(B162&lt;&gt;"1_Электроинструмент",B162&lt;&gt;"2_Садовая техника"),$J$5,IF($J$4&lt;=20%,$J$4,IFERROR(VLOOKUP(S162,LEGEND!$L$2:$M$5,2,FALSE),$J$4)))</f>
        <v>0</v>
      </c>
      <c r="N162" s="48" t="s">
        <v>1568</v>
      </c>
      <c r="O162" s="49" t="s">
        <v>60</v>
      </c>
      <c r="P162" s="49" t="s">
        <v>66</v>
      </c>
      <c r="Q162" s="49" t="s">
        <v>67</v>
      </c>
      <c r="R162" s="50" t="s">
        <v>68</v>
      </c>
      <c r="S162" s="49" t="s">
        <v>60</v>
      </c>
      <c r="T162" s="73" t="str">
        <f>IF(_xlfn.XLOOKUP(I162,LEGEND!B:B,LEGEND!H:H)&lt;&gt;"-",HYPERLINK(_xlfn.XLOOKUP(I162,LEGEND!B:B,LEGEND!H:H),"link"),_xlfn.XLOOKUP(I162,LEGEND!B:B,LEGEND!H:H))</f>
        <v>link</v>
      </c>
      <c r="U162" s="73" t="str">
        <f>HYPERLINK(_xlfn.XLOOKUP(I162,LEGEND!B:B,LEGEND!I:I))</f>
        <v>https://milwaukee-media-images.s3.amazonaws.com/hi/M18_BID-0--Hero_1.jpg</v>
      </c>
      <c r="V162" s="51" t="s">
        <v>1570</v>
      </c>
      <c r="W162" s="63" t="s">
        <v>71</v>
      </c>
      <c r="X162" s="64">
        <v>170</v>
      </c>
      <c r="Y162" s="64">
        <v>100</v>
      </c>
      <c r="Z162" s="64">
        <v>224</v>
      </c>
      <c r="AA162" s="84">
        <v>1.2</v>
      </c>
      <c r="AB162" s="85">
        <v>1</v>
      </c>
      <c r="AC162" s="85">
        <v>1</v>
      </c>
    </row>
    <row r="163" spans="1:29" s="1" customFormat="1" ht="25.5">
      <c r="B163" s="6" t="s">
        <v>55</v>
      </c>
      <c r="C163" s="6" t="s">
        <v>1340</v>
      </c>
      <c r="D163" s="6" t="s">
        <v>57</v>
      </c>
      <c r="E163" s="49" t="s">
        <v>243</v>
      </c>
      <c r="F163" s="6" t="s">
        <v>1341</v>
      </c>
      <c r="G163" s="6" t="s">
        <v>60</v>
      </c>
      <c r="H163" s="6" t="s">
        <v>1610</v>
      </c>
      <c r="I163" s="60" t="s">
        <v>1611</v>
      </c>
      <c r="J163" s="49" t="s">
        <v>1612</v>
      </c>
      <c r="K163" s="6" t="s">
        <v>1613</v>
      </c>
      <c r="L163" s="29">
        <f>IF($J$6="с учетом НДС",VLOOKUP(I163,LEGEND!B:E,4,0)*(1-M163),VLOOKUP(I163,LEGEND!B:E,4,0)*(1-M163)/1.2)</f>
        <v>19990</v>
      </c>
      <c r="M163" s="57">
        <f>IF(AND(B163&lt;&gt;"1_Электроинструмент",B163&lt;&gt;"2_Садовая техника"),$J$5,IF($J$4&lt;=20%,$J$4,IFERROR(VLOOKUP(S163,LEGEND!$L$2:$M$5,2,FALSE),$J$4)))</f>
        <v>0</v>
      </c>
      <c r="N163" s="48" t="s">
        <v>1614</v>
      </c>
      <c r="O163" s="49" t="s">
        <v>60</v>
      </c>
      <c r="P163" s="49" t="s">
        <v>66</v>
      </c>
      <c r="Q163" s="49" t="s">
        <v>67</v>
      </c>
      <c r="R163" s="50" t="s">
        <v>68</v>
      </c>
      <c r="S163" s="49" t="s">
        <v>60</v>
      </c>
      <c r="T163" s="73" t="str">
        <f>IF(_xlfn.XLOOKUP(I163,LEGEND!B:B,LEGEND!H:H)&lt;&gt;"-",HYPERLINK(_xlfn.XLOOKUP(I163,LEGEND!B:B,LEGEND!H:H),"link"),_xlfn.XLOOKUP(I163,LEGEND!B:B,LEGEND!H:H))</f>
        <v>link</v>
      </c>
      <c r="U163" s="73" t="str">
        <f>HYPERLINK(_xlfn.XLOOKUP(I163,LEGEND!B:B,LEGEND!I:I))</f>
        <v>https://milwaukee-media-images.s3.amazonaws.com/hi/M18_BRAID-0--Hero_01.jpg</v>
      </c>
      <c r="V163" s="51" t="s">
        <v>1616</v>
      </c>
      <c r="W163" s="63" t="s">
        <v>71</v>
      </c>
      <c r="X163" s="64">
        <v>100</v>
      </c>
      <c r="Y163" s="64">
        <v>80</v>
      </c>
      <c r="Z163" s="64">
        <v>340</v>
      </c>
      <c r="AA163" s="84">
        <v>1.37</v>
      </c>
      <c r="AB163" s="85">
        <v>1</v>
      </c>
      <c r="AC163" s="85">
        <v>1</v>
      </c>
    </row>
    <row r="164" spans="1:29" ht="25.5">
      <c r="A164" s="1"/>
      <c r="B164" s="6" t="s">
        <v>55</v>
      </c>
      <c r="C164" s="6" t="s">
        <v>1340</v>
      </c>
      <c r="D164" s="6" t="s">
        <v>57</v>
      </c>
      <c r="E164" s="49" t="s">
        <v>243</v>
      </c>
      <c r="F164" s="6" t="s">
        <v>1341</v>
      </c>
      <c r="G164" s="6" t="s">
        <v>60</v>
      </c>
      <c r="H164" s="6" t="s">
        <v>1544</v>
      </c>
      <c r="I164" s="60" t="s">
        <v>1545</v>
      </c>
      <c r="J164" s="49" t="s">
        <v>1546</v>
      </c>
      <c r="K164" s="6" t="s">
        <v>1547</v>
      </c>
      <c r="L164" s="29">
        <f>IF($J$6="с учетом НДС",VLOOKUP(I164,LEGEND!B:E,4,0)*(1-M164),VLOOKUP(I164,LEGEND!B:E,4,0)*(1-M164)/1.2)</f>
        <v>20990</v>
      </c>
      <c r="M164" s="57">
        <f>IF(AND(B164&lt;&gt;"1_Электроинструмент",B164&lt;&gt;"2_Садовая техника"),$J$5,IF($J$4&lt;=20%,$J$4,IFERROR(VLOOKUP(S164,LEGEND!$L$2:$M$5,2,FALSE),$J$4)))</f>
        <v>0</v>
      </c>
      <c r="N164" s="48" t="s">
        <v>1548</v>
      </c>
      <c r="O164" s="49" t="s">
        <v>60</v>
      </c>
      <c r="P164" s="49" t="s">
        <v>66</v>
      </c>
      <c r="Q164" s="49" t="s">
        <v>67</v>
      </c>
      <c r="R164" s="50" t="s">
        <v>68</v>
      </c>
      <c r="S164" s="49" t="s">
        <v>60</v>
      </c>
      <c r="T164" s="73" t="str">
        <f>IF(_xlfn.XLOOKUP(I164,LEGEND!B:B,LEGEND!H:H)&lt;&gt;"-",HYPERLINK(_xlfn.XLOOKUP(I164,LEGEND!B:B,LEGEND!H:H),"link"),_xlfn.XLOOKUP(I164,LEGEND!B:B,LEGEND!H:H))</f>
        <v>link</v>
      </c>
      <c r="U164" s="73" t="str">
        <f>HYPERLINK(_xlfn.XLOOKUP(I164,LEGEND!B:B,LEGEND!I:I))</f>
        <v>https://milwaukee-media-images.s3.amazonaws.com/hi/HD18_HIW-0--Hero_1.jpg</v>
      </c>
      <c r="V164" s="51" t="s">
        <v>1550</v>
      </c>
      <c r="W164" s="63" t="s">
        <v>71</v>
      </c>
      <c r="X164" s="64">
        <v>267</v>
      </c>
      <c r="Y164" s="64">
        <v>84</v>
      </c>
      <c r="Z164" s="64">
        <v>224</v>
      </c>
      <c r="AA164" s="84">
        <v>2.6909999999999998</v>
      </c>
      <c r="AB164" s="85">
        <v>1</v>
      </c>
      <c r="AC164" s="85">
        <v>1</v>
      </c>
    </row>
    <row r="165" spans="1:29" ht="25.5">
      <c r="A165" s="1"/>
      <c r="B165" s="6" t="s">
        <v>55</v>
      </c>
      <c r="C165" s="6" t="s">
        <v>1340</v>
      </c>
      <c r="D165" s="6" t="s">
        <v>57</v>
      </c>
      <c r="E165" s="49" t="s">
        <v>243</v>
      </c>
      <c r="F165" s="6" t="s">
        <v>1341</v>
      </c>
      <c r="G165" s="6" t="s">
        <v>60</v>
      </c>
      <c r="H165" s="6" t="s">
        <v>1558</v>
      </c>
      <c r="I165" s="60" t="s">
        <v>1559</v>
      </c>
      <c r="J165" s="49" t="s">
        <v>1560</v>
      </c>
      <c r="K165" s="6" t="s">
        <v>1561</v>
      </c>
      <c r="L165" s="29">
        <f>IF($J$6="с учетом НДС",VLOOKUP(I165,LEGEND!B:E,4,0)*(1-M165),VLOOKUP(I165,LEGEND!B:E,4,0)*(1-M165)/1.2)</f>
        <v>22490</v>
      </c>
      <c r="M165" s="57">
        <f>IF(AND(B165&lt;&gt;"1_Электроинструмент",B165&lt;&gt;"2_Садовая техника"),$J$5,IF($J$4&lt;=20%,$J$4,IFERROR(VLOOKUP(S165,LEGEND!$L$2:$M$5,2,FALSE),$J$4)))</f>
        <v>0</v>
      </c>
      <c r="N165" s="48" t="s">
        <v>1562</v>
      </c>
      <c r="O165" s="49" t="s">
        <v>60</v>
      </c>
      <c r="P165" s="49" t="s">
        <v>1556</v>
      </c>
      <c r="Q165" s="49" t="s">
        <v>473</v>
      </c>
      <c r="R165" s="50" t="s">
        <v>68</v>
      </c>
      <c r="S165" s="49" t="s">
        <v>60</v>
      </c>
      <c r="T165" s="73" t="str">
        <f>IF(_xlfn.XLOOKUP(I165,LEGEND!B:B,LEGEND!H:H)&lt;&gt;"-",HYPERLINK(_xlfn.XLOOKUP(I165,LEGEND!B:B,LEGEND!H:H),"link"),_xlfn.XLOOKUP(I165,LEGEND!B:B,LEGEND!H:H))</f>
        <v>-</v>
      </c>
      <c r="U165" s="73" t="str">
        <f>HYPERLINK(_xlfn.XLOOKUP(I165,LEGEND!B:B,LEGEND!I:I))</f>
        <v>-</v>
      </c>
      <c r="V165" s="51" t="s">
        <v>1563</v>
      </c>
      <c r="W165" s="63" t="s">
        <v>71</v>
      </c>
      <c r="X165" s="64">
        <v>267</v>
      </c>
      <c r="Y165" s="64">
        <v>84</v>
      </c>
      <c r="Z165" s="64">
        <v>224</v>
      </c>
      <c r="AA165" s="84">
        <v>2.6640000000000001</v>
      </c>
      <c r="AB165" s="85">
        <v>1</v>
      </c>
      <c r="AC165" s="85">
        <v>1</v>
      </c>
    </row>
    <row r="166" spans="1:29" s="1" customFormat="1" ht="25.5">
      <c r="B166" s="6" t="s">
        <v>55</v>
      </c>
      <c r="C166" s="6" t="s">
        <v>1340</v>
      </c>
      <c r="D166" s="6" t="s">
        <v>57</v>
      </c>
      <c r="E166" s="49" t="s">
        <v>243</v>
      </c>
      <c r="F166" s="6" t="s">
        <v>1341</v>
      </c>
      <c r="G166" s="6" t="s">
        <v>60</v>
      </c>
      <c r="H166" s="6" t="s">
        <v>1551</v>
      </c>
      <c r="I166" s="60" t="s">
        <v>1552</v>
      </c>
      <c r="J166" s="49" t="s">
        <v>1553</v>
      </c>
      <c r="K166" s="6" t="s">
        <v>1554</v>
      </c>
      <c r="L166" s="29">
        <f>IF($J$6="с учетом НДС",VLOOKUP(I166,LEGEND!B:E,4,0)*(1-M166),VLOOKUP(I166,LEGEND!B:E,4,0)*(1-M166)/1.2)</f>
        <v>40990</v>
      </c>
      <c r="M166" s="57">
        <f>IF(AND(B166&lt;&gt;"1_Электроинструмент",B166&lt;&gt;"2_Садовая техника"),$J$5,IF($J$4&lt;=20%,$J$4,IFERROR(VLOOKUP(S166,LEGEND!$L$2:$M$5,2,FALSE),$J$4)))</f>
        <v>0</v>
      </c>
      <c r="N166" s="48" t="s">
        <v>1555</v>
      </c>
      <c r="O166" s="49" t="s">
        <v>60</v>
      </c>
      <c r="P166" s="49" t="s">
        <v>1556</v>
      </c>
      <c r="Q166" s="49" t="s">
        <v>473</v>
      </c>
      <c r="R166" s="50" t="s">
        <v>68</v>
      </c>
      <c r="S166" s="49" t="s">
        <v>156</v>
      </c>
      <c r="T166" s="73" t="str">
        <f>IF(_xlfn.XLOOKUP(I166,LEGEND!B:B,LEGEND!H:H)&lt;&gt;"-",HYPERLINK(_xlfn.XLOOKUP(I166,LEGEND!B:B,LEGEND!H:H),"link"),_xlfn.XLOOKUP(I166,LEGEND!B:B,LEGEND!H:H))</f>
        <v>link</v>
      </c>
      <c r="U166" s="73" t="str">
        <f>HYPERLINK(_xlfn.XLOOKUP(I166,LEGEND!B:B,LEGEND!I:I))</f>
        <v>https://milwaukee-media-images.s3.amazonaws.com/hi/HD18_HIW-402C--Hero_1.jpg</v>
      </c>
      <c r="V166" s="51" t="s">
        <v>1557</v>
      </c>
      <c r="W166" s="63" t="s">
        <v>71</v>
      </c>
      <c r="X166" s="64">
        <v>439</v>
      </c>
      <c r="Y166" s="64">
        <v>135</v>
      </c>
      <c r="Z166" s="64">
        <v>345</v>
      </c>
      <c r="AA166" s="84">
        <v>6.39</v>
      </c>
      <c r="AB166" s="85">
        <v>1</v>
      </c>
      <c r="AC166" s="85">
        <v>1</v>
      </c>
    </row>
    <row r="167" spans="1:29" ht="25.5">
      <c r="A167" s="1"/>
      <c r="B167" s="6" t="s">
        <v>55</v>
      </c>
      <c r="C167" s="6" t="s">
        <v>1340</v>
      </c>
      <c r="D167" s="6" t="s">
        <v>57</v>
      </c>
      <c r="E167" s="49" t="s">
        <v>243</v>
      </c>
      <c r="F167" s="6" t="s">
        <v>1341</v>
      </c>
      <c r="G167" s="6" t="s">
        <v>60</v>
      </c>
      <c r="H167" s="6" t="s">
        <v>1584</v>
      </c>
      <c r="I167" s="60" t="s">
        <v>1585</v>
      </c>
      <c r="J167" s="49" t="s">
        <v>1586</v>
      </c>
      <c r="K167" s="6" t="s">
        <v>1587</v>
      </c>
      <c r="L167" s="29">
        <f>IF($J$6="с учетом НДС",VLOOKUP(I167,LEGEND!B:E,4,0)*(1-M167),VLOOKUP(I167,LEGEND!B:E,4,0)*(1-M167)/1.2)</f>
        <v>44990</v>
      </c>
      <c r="M167" s="57">
        <f>IF(AND(B167&lt;&gt;"1_Электроинструмент",B167&lt;&gt;"2_Садовая техника"),$J$5,IF($J$4&lt;=20%,$J$4,IFERROR(VLOOKUP(S167,LEGEND!$L$2:$M$5,2,FALSE),$J$4)))</f>
        <v>0</v>
      </c>
      <c r="N167" s="48" t="s">
        <v>1588</v>
      </c>
      <c r="O167" s="49" t="s">
        <v>60</v>
      </c>
      <c r="P167" s="49" t="s">
        <v>66</v>
      </c>
      <c r="Q167" s="49" t="s">
        <v>67</v>
      </c>
      <c r="R167" s="50" t="s">
        <v>68</v>
      </c>
      <c r="S167" s="49" t="s">
        <v>60</v>
      </c>
      <c r="T167" s="73" t="str">
        <f>IF(_xlfn.XLOOKUP(I167,LEGEND!B:B,LEGEND!H:H)&lt;&gt;"-",HYPERLINK(_xlfn.XLOOKUP(I167,LEGEND!B:B,LEGEND!H:H),"link"),_xlfn.XLOOKUP(I167,LEGEND!B:B,LEGEND!H:H))</f>
        <v>link</v>
      </c>
      <c r="U167" s="73" t="str">
        <f>HYPERLINK(_xlfn.XLOOKUP(I167,LEGEND!B:B,LEGEND!I:I))</f>
        <v>https://milwaukee-media-images.s3.amazonaws.com/hi/M18_BIW12-402C--Hero_1.jpg</v>
      </c>
      <c r="V167" s="51" t="s">
        <v>1589</v>
      </c>
      <c r="W167" s="63" t="s">
        <v>71</v>
      </c>
      <c r="X167" s="64">
        <v>375</v>
      </c>
      <c r="Y167" s="64">
        <v>119</v>
      </c>
      <c r="Z167" s="64">
        <v>315</v>
      </c>
      <c r="AA167" s="84">
        <v>4.97</v>
      </c>
      <c r="AB167" s="85">
        <v>1</v>
      </c>
      <c r="AC167" s="85">
        <v>1</v>
      </c>
    </row>
    <row r="168" spans="1:29" s="1" customFormat="1" ht="25.5">
      <c r="B168" s="6" t="s">
        <v>55</v>
      </c>
      <c r="C168" s="6" t="s">
        <v>1340</v>
      </c>
      <c r="D168" s="6" t="s">
        <v>57</v>
      </c>
      <c r="E168" s="49" t="s">
        <v>243</v>
      </c>
      <c r="F168" s="6" t="s">
        <v>1341</v>
      </c>
      <c r="G168" s="6" t="s">
        <v>60</v>
      </c>
      <c r="H168" s="6" t="s">
        <v>1571</v>
      </c>
      <c r="I168" s="60" t="s">
        <v>1572</v>
      </c>
      <c r="J168" s="49" t="s">
        <v>1573</v>
      </c>
      <c r="K168" s="6" t="s">
        <v>1574</v>
      </c>
      <c r="L168" s="29">
        <f>IF($J$6="с учетом НДС",VLOOKUP(I168,LEGEND!B:E,4,0)*(1-M168),VLOOKUP(I168,LEGEND!B:E,4,0)*(1-M168)/1.2)</f>
        <v>47490</v>
      </c>
      <c r="M168" s="57">
        <f>IF(AND(B168&lt;&gt;"1_Электроинструмент",B168&lt;&gt;"2_Садовая техника"),$J$5,IF($J$4&lt;=20%,$J$4,IFERROR(VLOOKUP(S168,LEGEND!$L$2:$M$5,2,FALSE),$J$4)))</f>
        <v>0</v>
      </c>
      <c r="N168" s="48" t="s">
        <v>1575</v>
      </c>
      <c r="O168" s="49" t="s">
        <v>60</v>
      </c>
      <c r="P168" s="49" t="s">
        <v>66</v>
      </c>
      <c r="Q168" s="49" t="s">
        <v>473</v>
      </c>
      <c r="R168" s="50" t="s">
        <v>68</v>
      </c>
      <c r="S168" s="49" t="s">
        <v>60</v>
      </c>
      <c r="T168" s="73" t="str">
        <f>IF(_xlfn.XLOOKUP(I168,LEGEND!B:B,LEGEND!H:H)&lt;&gt;"-",HYPERLINK(_xlfn.XLOOKUP(I168,LEGEND!B:B,LEGEND!H:H),"link"),_xlfn.XLOOKUP(I168,LEGEND!B:B,LEGEND!H:H))</f>
        <v>link</v>
      </c>
      <c r="U168" s="73" t="str">
        <f>HYPERLINK(_xlfn.XLOOKUP(I168,LEGEND!B:B,LEGEND!I:I))</f>
        <v>https://milwaukee-media-images.s3.amazonaws.com/hi/M18_BID-402C--Hero_1.jpg</v>
      </c>
      <c r="V168" s="51" t="s">
        <v>1576</v>
      </c>
      <c r="W168" s="63" t="s">
        <v>71</v>
      </c>
      <c r="X168" s="64">
        <v>375</v>
      </c>
      <c r="Y168" s="64">
        <v>119</v>
      </c>
      <c r="Z168" s="64">
        <v>315</v>
      </c>
      <c r="AA168" s="84">
        <v>4.83</v>
      </c>
      <c r="AB168" s="85">
        <v>1</v>
      </c>
      <c r="AC168" s="85">
        <v>1</v>
      </c>
    </row>
    <row r="169" spans="1:29" s="1" customFormat="1" ht="25.5">
      <c r="B169" s="6" t="s">
        <v>55</v>
      </c>
      <c r="C169" s="6" t="s">
        <v>7490</v>
      </c>
      <c r="D169" s="6" t="s">
        <v>57</v>
      </c>
      <c r="E169" s="49" t="s">
        <v>243</v>
      </c>
      <c r="F169" s="6" t="s">
        <v>1318</v>
      </c>
      <c r="G169" s="6" t="s">
        <v>60</v>
      </c>
      <c r="H169" s="6" t="s">
        <v>7607</v>
      </c>
      <c r="I169" s="60" t="s">
        <v>7608</v>
      </c>
      <c r="J169" s="49" t="s">
        <v>7609</v>
      </c>
      <c r="K169" s="6" t="s">
        <v>7610</v>
      </c>
      <c r="L169" s="29">
        <f>IF($J$6="с учетом НДС",VLOOKUP(I169,LEGEND!B:E,4,0)*(1-M169),VLOOKUP(I169,LEGEND!B:E,4,0)*(1-M169)/1.2)</f>
        <v>27990</v>
      </c>
      <c r="M169" s="57">
        <f>IF(AND(B169&lt;&gt;"1_Электроинструмент",B169&lt;&gt;"2_Садовая техника"),$J$5,IF($J$4&lt;=20%,$J$4,IFERROR(VLOOKUP(S169,LEGEND!$L$2:$M$5,2,FALSE),$J$4)))</f>
        <v>0</v>
      </c>
      <c r="N169" s="48" t="s">
        <v>7611</v>
      </c>
      <c r="O169" s="49" t="s">
        <v>60</v>
      </c>
      <c r="P169" s="49" t="s">
        <v>66</v>
      </c>
      <c r="Q169" s="49" t="s">
        <v>67</v>
      </c>
      <c r="R169" s="50" t="s">
        <v>68</v>
      </c>
      <c r="S169" s="49" t="s">
        <v>60</v>
      </c>
      <c r="T169" s="73" t="str">
        <f>IF(_xlfn.XLOOKUP(I169,LEGEND!B:B,LEGEND!H:H)&lt;&gt;"-",HYPERLINK(_xlfn.XLOOKUP(I169,LEGEND!B:B,LEGEND!H:H),"link"),_xlfn.XLOOKUP(I169,LEGEND!B:B,LEGEND!H:H))</f>
        <v>link</v>
      </c>
      <c r="U169" s="73" t="str">
        <f>HYPERLINK(_xlfn.XLOOKUP(I169,LEGEND!B:B,LEGEND!I:I))</f>
        <v>https://milwaukee-media-images.s3.amazonaws.com/hi/IPWE_400_R--Hero_1.jpg</v>
      </c>
      <c r="V169" s="51" t="s">
        <v>7613</v>
      </c>
      <c r="W169" s="63" t="s">
        <v>71</v>
      </c>
      <c r="X169" s="64">
        <v>325</v>
      </c>
      <c r="Y169" s="64">
        <v>84</v>
      </c>
      <c r="Z169" s="64">
        <v>308</v>
      </c>
      <c r="AA169" s="84">
        <v>3.81</v>
      </c>
      <c r="AB169" s="85">
        <v>1</v>
      </c>
      <c r="AC169" s="85">
        <v>1</v>
      </c>
    </row>
    <row r="170" spans="1:29" s="1" customFormat="1" ht="25.5">
      <c r="B170" s="6" t="s">
        <v>55</v>
      </c>
      <c r="C170" s="6" t="s">
        <v>7490</v>
      </c>
      <c r="D170" s="6" t="s">
        <v>57</v>
      </c>
      <c r="E170" s="49" t="s">
        <v>243</v>
      </c>
      <c r="F170" s="6" t="s">
        <v>1318</v>
      </c>
      <c r="G170" s="6" t="s">
        <v>60</v>
      </c>
      <c r="H170" s="6" t="s">
        <v>7614</v>
      </c>
      <c r="I170" s="60" t="s">
        <v>7615</v>
      </c>
      <c r="J170" s="49" t="s">
        <v>7616</v>
      </c>
      <c r="K170" s="6" t="s">
        <v>7617</v>
      </c>
      <c r="L170" s="29">
        <f>IF($J$6="с учетом НДС",VLOOKUP(I170,LEGEND!B:E,4,0)*(1-M170),VLOOKUP(I170,LEGEND!B:E,4,0)*(1-M170)/1.2)</f>
        <v>29490</v>
      </c>
      <c r="M170" s="57">
        <f>IF(AND(B170&lt;&gt;"1_Электроинструмент",B170&lt;&gt;"2_Садовая техника"),$J$5,IF($J$4&lt;=20%,$J$4,IFERROR(VLOOKUP(S170,LEGEND!$L$2:$M$5,2,FALSE),$J$4)))</f>
        <v>0</v>
      </c>
      <c r="N170" s="48" t="s">
        <v>7618</v>
      </c>
      <c r="O170" s="49" t="s">
        <v>60</v>
      </c>
      <c r="P170" s="49" t="s">
        <v>66</v>
      </c>
      <c r="Q170" s="49" t="s">
        <v>67</v>
      </c>
      <c r="R170" s="50" t="s">
        <v>68</v>
      </c>
      <c r="S170" s="49" t="s">
        <v>60</v>
      </c>
      <c r="T170" s="73" t="str">
        <f>IF(_xlfn.XLOOKUP(I170,LEGEND!B:B,LEGEND!H:H)&lt;&gt;"-",HYPERLINK(_xlfn.XLOOKUP(I170,LEGEND!B:B,LEGEND!H:H),"link"),_xlfn.XLOOKUP(I170,LEGEND!B:B,LEGEND!H:H))</f>
        <v>link</v>
      </c>
      <c r="U170" s="73" t="str">
        <f>HYPERLINK(_xlfn.XLOOKUP(I170,LEGEND!B:B,LEGEND!I:I))</f>
        <v>https://milwaukee-media-images.s3.amazonaws.com/hi/IPWE_520_R--Hero_1.jpg</v>
      </c>
      <c r="V170" s="51" t="s">
        <v>7620</v>
      </c>
      <c r="W170" s="63" t="s">
        <v>71</v>
      </c>
      <c r="X170" s="64">
        <v>325</v>
      </c>
      <c r="Y170" s="64">
        <v>84</v>
      </c>
      <c r="Z170" s="64">
        <v>308</v>
      </c>
      <c r="AA170" s="84">
        <v>3.9</v>
      </c>
      <c r="AB170" s="85">
        <v>1</v>
      </c>
      <c r="AC170" s="85">
        <v>1</v>
      </c>
    </row>
    <row r="171" spans="1:29" ht="25.5">
      <c r="A171" s="1"/>
      <c r="B171" s="6" t="s">
        <v>55</v>
      </c>
      <c r="C171" s="6" t="s">
        <v>4069</v>
      </c>
      <c r="D171" s="6" t="s">
        <v>57</v>
      </c>
      <c r="E171" s="49" t="s">
        <v>243</v>
      </c>
      <c r="F171" s="6" t="s">
        <v>4070</v>
      </c>
      <c r="G171" s="6" t="s">
        <v>60</v>
      </c>
      <c r="H171" s="6" t="s">
        <v>4130</v>
      </c>
      <c r="I171" s="60" t="s">
        <v>4131</v>
      </c>
      <c r="J171" s="49" t="s">
        <v>4132</v>
      </c>
      <c r="K171" s="6" t="s">
        <v>4133</v>
      </c>
      <c r="L171" s="29">
        <f>IF($J$6="с учетом НДС",VLOOKUP(I171,LEGEND!B:E,4,0)*(1-M171),VLOOKUP(I171,LEGEND!B:E,4,0)*(1-M171)/1.2)</f>
        <v>2500</v>
      </c>
      <c r="M171" s="57">
        <f>IF(AND(B171&lt;&gt;"1_Электроинструмент",B171&lt;&gt;"2_Садовая техника"),$J$5,IF($J$4&lt;=20%,$J$4,IFERROR(VLOOKUP(S171,LEGEND!$L$2:$M$5,2,FALSE),$J$4)))</f>
        <v>0</v>
      </c>
      <c r="N171" s="48" t="s">
        <v>60</v>
      </c>
      <c r="O171" s="49" t="s">
        <v>60</v>
      </c>
      <c r="P171" s="49" t="s">
        <v>66</v>
      </c>
      <c r="Q171" s="49" t="s">
        <v>473</v>
      </c>
      <c r="R171" s="50" t="s">
        <v>68</v>
      </c>
      <c r="S171" s="49" t="s">
        <v>60</v>
      </c>
      <c r="T171" s="73" t="str">
        <f>IF(_xlfn.XLOOKUP(I171,LEGEND!B:B,LEGEND!H:H)&lt;&gt;"-",HYPERLINK(_xlfn.XLOOKUP(I171,LEGEND!B:B,LEGEND!H:H),"link"),_xlfn.XLOOKUP(I171,LEGEND!B:B,LEGEND!H:H))</f>
        <v>link</v>
      </c>
      <c r="U171" s="73" t="str">
        <f>HYPERLINK(_xlfn.XLOOKUP(I171,LEGEND!B:B,LEGEND!I:I))</f>
        <v>https://milwaukee-media-images.s3.amazonaws.com/hi/4932479100--Hero_1.jpg</v>
      </c>
      <c r="V171" s="51" t="s">
        <v>4134</v>
      </c>
      <c r="W171" s="63" t="s">
        <v>71</v>
      </c>
      <c r="X171" s="64">
        <v>190</v>
      </c>
      <c r="Y171" s="64">
        <v>54</v>
      </c>
      <c r="Z171" s="64">
        <v>152</v>
      </c>
      <c r="AA171" s="84">
        <v>8.4000000000000005E-2</v>
      </c>
      <c r="AB171" s="85">
        <v>1</v>
      </c>
      <c r="AC171" s="85">
        <v>1</v>
      </c>
    </row>
    <row r="172" spans="1:29" s="1" customFormat="1" ht="25.5">
      <c r="B172" s="6" t="s">
        <v>55</v>
      </c>
      <c r="C172" s="6" t="s">
        <v>4069</v>
      </c>
      <c r="D172" s="6" t="s">
        <v>57</v>
      </c>
      <c r="E172" s="49" t="s">
        <v>243</v>
      </c>
      <c r="F172" s="6" t="s">
        <v>4070</v>
      </c>
      <c r="G172" s="6" t="s">
        <v>60</v>
      </c>
      <c r="H172" s="6" t="s">
        <v>4160</v>
      </c>
      <c r="I172" s="60" t="s">
        <v>4161</v>
      </c>
      <c r="J172" s="49" t="s">
        <v>4162</v>
      </c>
      <c r="K172" s="6" t="s">
        <v>4163</v>
      </c>
      <c r="L172" s="29">
        <f>IF($J$6="с учетом НДС",VLOOKUP(I172,LEGEND!B:E,4,0)*(1-M172),VLOOKUP(I172,LEGEND!B:E,4,0)*(1-M172)/1.2)</f>
        <v>2750</v>
      </c>
      <c r="M172" s="57">
        <f>IF(AND(B172&lt;&gt;"1_Электроинструмент",B172&lt;&gt;"2_Садовая техника"),$J$5,IF($J$4&lt;=20%,$J$4,IFERROR(VLOOKUP(S172,LEGEND!$L$2:$M$5,2,FALSE),$J$4)))</f>
        <v>0</v>
      </c>
      <c r="N172" s="48" t="s">
        <v>60</v>
      </c>
      <c r="O172" s="49" t="s">
        <v>60</v>
      </c>
      <c r="P172" s="49" t="s">
        <v>66</v>
      </c>
      <c r="Q172" s="49" t="s">
        <v>473</v>
      </c>
      <c r="R172" s="50" t="s">
        <v>68</v>
      </c>
      <c r="S172" s="49" t="s">
        <v>60</v>
      </c>
      <c r="T172" s="73" t="str">
        <f>IF(_xlfn.XLOOKUP(I172,LEGEND!B:B,LEGEND!H:H)&lt;&gt;"-",HYPERLINK(_xlfn.XLOOKUP(I172,LEGEND!B:B,LEGEND!H:H),"link"),_xlfn.XLOOKUP(I172,LEGEND!B:B,LEGEND!H:H))</f>
        <v>link</v>
      </c>
      <c r="U172" s="73" t="str">
        <f>HYPERLINK(_xlfn.XLOOKUP(I172,LEGEND!B:B,LEGEND!I:I))</f>
        <v>https://milwaukee-media-images.s3.amazonaws.com/hi/4932478770--Hero_1.jpg</v>
      </c>
      <c r="V172" s="51" t="s">
        <v>4164</v>
      </c>
      <c r="W172" s="63" t="s">
        <v>71</v>
      </c>
      <c r="X172" s="64">
        <v>81</v>
      </c>
      <c r="Y172" s="64">
        <v>164</v>
      </c>
      <c r="Z172" s="64">
        <v>182</v>
      </c>
      <c r="AA172" s="84">
        <v>0.15</v>
      </c>
      <c r="AB172" s="85">
        <v>1</v>
      </c>
      <c r="AC172" s="85">
        <v>1</v>
      </c>
    </row>
    <row r="173" spans="1:29" ht="25.5">
      <c r="A173" s="1"/>
      <c r="B173" s="6" t="s">
        <v>55</v>
      </c>
      <c r="C173" s="6" t="s">
        <v>4069</v>
      </c>
      <c r="D173" s="6" t="s">
        <v>57</v>
      </c>
      <c r="E173" s="49" t="s">
        <v>243</v>
      </c>
      <c r="F173" s="6" t="s">
        <v>4070</v>
      </c>
      <c r="G173" s="6" t="s">
        <v>60</v>
      </c>
      <c r="H173" s="6" t="s">
        <v>4125</v>
      </c>
      <c r="I173" s="60" t="s">
        <v>4126</v>
      </c>
      <c r="J173" s="49" t="s">
        <v>4127</v>
      </c>
      <c r="K173" s="6" t="s">
        <v>4128</v>
      </c>
      <c r="L173" s="29">
        <f>IF($J$6="с учетом НДС",VLOOKUP(I173,LEGEND!B:E,4,0)*(1-M173),VLOOKUP(I173,LEGEND!B:E,4,0)*(1-M173)/1.2)</f>
        <v>3000</v>
      </c>
      <c r="M173" s="57">
        <f>IF(AND(B173&lt;&gt;"1_Электроинструмент",B173&lt;&gt;"2_Садовая техника"),$J$5,IF($J$4&lt;=20%,$J$4,IFERROR(VLOOKUP(S173,LEGEND!$L$2:$M$5,2,FALSE),$J$4)))</f>
        <v>0</v>
      </c>
      <c r="N173" s="48" t="s">
        <v>60</v>
      </c>
      <c r="O173" s="49" t="s">
        <v>60</v>
      </c>
      <c r="P173" s="49" t="s">
        <v>66</v>
      </c>
      <c r="Q173" s="49" t="s">
        <v>473</v>
      </c>
      <c r="R173" s="50" t="s">
        <v>68</v>
      </c>
      <c r="S173" s="49" t="s">
        <v>60</v>
      </c>
      <c r="T173" s="73" t="str">
        <f>IF(_xlfn.XLOOKUP(I173,LEGEND!B:B,LEGEND!H:H)&lt;&gt;"-",HYPERLINK(_xlfn.XLOOKUP(I173,LEGEND!B:B,LEGEND!H:H),"link"),_xlfn.XLOOKUP(I173,LEGEND!B:B,LEGEND!H:H))</f>
        <v>link</v>
      </c>
      <c r="U173" s="73" t="str">
        <f>HYPERLINK(_xlfn.XLOOKUP(I173,LEGEND!B:B,LEGEND!I:I))</f>
        <v>https://milwaukee-media-images.s3.amazonaws.com/hi/4932479102--Hero_1.jpg</v>
      </c>
      <c r="V173" s="51" t="s">
        <v>4129</v>
      </c>
      <c r="W173" s="63" t="s">
        <v>71</v>
      </c>
      <c r="X173" s="64">
        <v>176</v>
      </c>
      <c r="Y173" s="64">
        <v>72</v>
      </c>
      <c r="Z173" s="64">
        <v>180</v>
      </c>
      <c r="AA173" s="84">
        <v>0.126</v>
      </c>
      <c r="AB173" s="85">
        <v>1</v>
      </c>
      <c r="AC173" s="85">
        <v>1</v>
      </c>
    </row>
    <row r="174" spans="1:29" s="1" customFormat="1" ht="25.5">
      <c r="B174" s="6" t="s">
        <v>55</v>
      </c>
      <c r="C174" s="6" t="s">
        <v>4069</v>
      </c>
      <c r="D174" s="6" t="s">
        <v>57</v>
      </c>
      <c r="E174" s="49" t="s">
        <v>243</v>
      </c>
      <c r="F174" s="6" t="s">
        <v>4070</v>
      </c>
      <c r="G174" s="6" t="s">
        <v>60</v>
      </c>
      <c r="H174" s="6" t="s">
        <v>4140</v>
      </c>
      <c r="I174" s="60" t="s">
        <v>4141</v>
      </c>
      <c r="J174" s="49" t="s">
        <v>4142</v>
      </c>
      <c r="K174" s="6" t="s">
        <v>4143</v>
      </c>
      <c r="L174" s="29">
        <f>IF($J$6="с учетом НДС",VLOOKUP(I174,LEGEND!B:E,4,0)*(1-M174),VLOOKUP(I174,LEGEND!B:E,4,0)*(1-M174)/1.2)</f>
        <v>3000</v>
      </c>
      <c r="M174" s="57">
        <f>IF(AND(B174&lt;&gt;"1_Электроинструмент",B174&lt;&gt;"2_Садовая техника"),$J$5,IF($J$4&lt;=20%,$J$4,IFERROR(VLOOKUP(S174,LEGEND!$L$2:$M$5,2,FALSE),$J$4)))</f>
        <v>0</v>
      </c>
      <c r="N174" s="48" t="s">
        <v>60</v>
      </c>
      <c r="O174" s="49" t="s">
        <v>60</v>
      </c>
      <c r="P174" s="49" t="s">
        <v>66</v>
      </c>
      <c r="Q174" s="49" t="s">
        <v>473</v>
      </c>
      <c r="R174" s="50" t="s">
        <v>68</v>
      </c>
      <c r="S174" s="49" t="s">
        <v>60</v>
      </c>
      <c r="T174" s="73" t="str">
        <f>IF(_xlfn.XLOOKUP(I174,LEGEND!B:B,LEGEND!H:H)&lt;&gt;"-",HYPERLINK(_xlfn.XLOOKUP(I174,LEGEND!B:B,LEGEND!H:H),"link"),_xlfn.XLOOKUP(I174,LEGEND!B:B,LEGEND!H:H))</f>
        <v>link</v>
      </c>
      <c r="U174" s="73" t="str">
        <f>HYPERLINK(_xlfn.XLOOKUP(I174,LEGEND!B:B,LEGEND!I:I))</f>
        <v>https://milwaukee-media-images.s3.amazonaws.com/hi/4932479098--Hero_1.jpg</v>
      </c>
      <c r="V174" s="51" t="s">
        <v>4144</v>
      </c>
      <c r="W174" s="63" t="s">
        <v>71</v>
      </c>
      <c r="X174" s="64">
        <v>115</v>
      </c>
      <c r="Y174" s="64">
        <v>72</v>
      </c>
      <c r="Z174" s="64">
        <v>176</v>
      </c>
      <c r="AA174" s="84">
        <v>6.8000000000000005E-2</v>
      </c>
      <c r="AB174" s="85">
        <v>1</v>
      </c>
      <c r="AC174" s="85">
        <v>1</v>
      </c>
    </row>
    <row r="175" spans="1:29" s="1" customFormat="1" ht="25.5">
      <c r="B175" s="6" t="s">
        <v>55</v>
      </c>
      <c r="C175" s="6" t="s">
        <v>4069</v>
      </c>
      <c r="D175" s="6" t="s">
        <v>57</v>
      </c>
      <c r="E175" s="49" t="s">
        <v>243</v>
      </c>
      <c r="F175" s="6" t="s">
        <v>4070</v>
      </c>
      <c r="G175" s="6" t="s">
        <v>60</v>
      </c>
      <c r="H175" s="6" t="s">
        <v>4135</v>
      </c>
      <c r="I175" s="60" t="s">
        <v>4136</v>
      </c>
      <c r="J175" s="49" t="s">
        <v>4137</v>
      </c>
      <c r="K175" s="6" t="s">
        <v>4138</v>
      </c>
      <c r="L175" s="29">
        <f>IF($J$6="с учетом НДС",VLOOKUP(I175,LEGEND!B:E,4,0)*(1-M175),VLOOKUP(I175,LEGEND!B:E,4,0)*(1-M175)/1.2)</f>
        <v>3100</v>
      </c>
      <c r="M175" s="57">
        <f>IF(AND(B175&lt;&gt;"1_Электроинструмент",B175&lt;&gt;"2_Садовая техника"),$J$5,IF($J$4&lt;=20%,$J$4,IFERROR(VLOOKUP(S175,LEGEND!$L$2:$M$5,2,FALSE),$J$4)))</f>
        <v>0</v>
      </c>
      <c r="N175" s="48" t="s">
        <v>60</v>
      </c>
      <c r="O175" s="49" t="s">
        <v>60</v>
      </c>
      <c r="P175" s="49" t="s">
        <v>66</v>
      </c>
      <c r="Q175" s="49" t="s">
        <v>473</v>
      </c>
      <c r="R175" s="50" t="s">
        <v>68</v>
      </c>
      <c r="S175" s="49" t="s">
        <v>60</v>
      </c>
      <c r="T175" s="73" t="str">
        <f>IF(_xlfn.XLOOKUP(I175,LEGEND!B:B,LEGEND!H:H)&lt;&gt;"-",HYPERLINK(_xlfn.XLOOKUP(I175,LEGEND!B:B,LEGEND!H:H),"link"),_xlfn.XLOOKUP(I175,LEGEND!B:B,LEGEND!H:H))</f>
        <v>link</v>
      </c>
      <c r="U175" s="73" t="str">
        <f>HYPERLINK(_xlfn.XLOOKUP(I175,LEGEND!B:B,LEGEND!I:I))</f>
        <v>https://milwaukee-media-images.s3.amazonaws.com/hi/4932478758--Hero_1.jpg</v>
      </c>
      <c r="V175" s="51" t="s">
        <v>4139</v>
      </c>
      <c r="W175" s="63" t="s">
        <v>71</v>
      </c>
      <c r="X175" s="64">
        <v>175</v>
      </c>
      <c r="Y175" s="64">
        <v>84</v>
      </c>
      <c r="Z175" s="64">
        <v>155</v>
      </c>
      <c r="AA175" s="84">
        <v>0.122</v>
      </c>
      <c r="AB175" s="85">
        <v>1</v>
      </c>
      <c r="AC175" s="85">
        <v>1</v>
      </c>
    </row>
    <row r="176" spans="1:29" s="1" customFormat="1" ht="25.5">
      <c r="B176" s="6" t="s">
        <v>55</v>
      </c>
      <c r="C176" s="6" t="s">
        <v>4069</v>
      </c>
      <c r="D176" s="6" t="s">
        <v>57</v>
      </c>
      <c r="E176" s="49" t="s">
        <v>243</v>
      </c>
      <c r="F176" s="6" t="s">
        <v>4070</v>
      </c>
      <c r="G176" s="6" t="s">
        <v>60</v>
      </c>
      <c r="H176" s="6" t="s">
        <v>4165</v>
      </c>
      <c r="I176" s="60" t="s">
        <v>4166</v>
      </c>
      <c r="J176" s="49" t="s">
        <v>4167</v>
      </c>
      <c r="K176" s="6" t="s">
        <v>4168</v>
      </c>
      <c r="L176" s="29">
        <f>IF($J$6="с учетом НДС",VLOOKUP(I176,LEGEND!B:E,4,0)*(1-M176),VLOOKUP(I176,LEGEND!B:E,4,0)*(1-M176)/1.2)</f>
        <v>3250</v>
      </c>
      <c r="M176" s="57">
        <f>IF(AND(B176&lt;&gt;"1_Электроинструмент",B176&lt;&gt;"2_Садовая техника"),$J$5,IF($J$4&lt;=20%,$J$4,IFERROR(VLOOKUP(S176,LEGEND!$L$2:$M$5,2,FALSE),$J$4)))</f>
        <v>0</v>
      </c>
      <c r="N176" s="48" t="s">
        <v>60</v>
      </c>
      <c r="O176" s="49" t="s">
        <v>60</v>
      </c>
      <c r="P176" s="49" t="s">
        <v>66</v>
      </c>
      <c r="Q176" s="49" t="s">
        <v>473</v>
      </c>
      <c r="R176" s="50" t="s">
        <v>68</v>
      </c>
      <c r="S176" s="49" t="s">
        <v>60</v>
      </c>
      <c r="T176" s="73" t="str">
        <f>IF(_xlfn.XLOOKUP(I176,LEGEND!B:B,LEGEND!H:H)&lt;&gt;"-",HYPERLINK(_xlfn.XLOOKUP(I176,LEGEND!B:B,LEGEND!H:H),"link"),_xlfn.XLOOKUP(I176,LEGEND!B:B,LEGEND!H:H))</f>
        <v>link</v>
      </c>
      <c r="U176" s="73" t="str">
        <f>HYPERLINK(_xlfn.XLOOKUP(I176,LEGEND!B:B,LEGEND!I:I))</f>
        <v>https://milwaukee-media-images.s3.amazonaws.com/hi/4932478771--Hero_1.jpg</v>
      </c>
      <c r="V176" s="51" t="s">
        <v>4169</v>
      </c>
      <c r="W176" s="63" t="s">
        <v>71</v>
      </c>
      <c r="X176" s="64">
        <v>170</v>
      </c>
      <c r="Y176" s="64">
        <v>80</v>
      </c>
      <c r="Z176" s="64">
        <v>175</v>
      </c>
      <c r="AA176" s="84">
        <v>0.16400000000000001</v>
      </c>
      <c r="AB176" s="85">
        <v>1</v>
      </c>
      <c r="AC176" s="85">
        <v>1</v>
      </c>
    </row>
    <row r="177" spans="1:29" s="1" customFormat="1" ht="25.5">
      <c r="B177" s="6" t="s">
        <v>55</v>
      </c>
      <c r="C177" s="6" t="s">
        <v>4069</v>
      </c>
      <c r="D177" s="6" t="s">
        <v>57</v>
      </c>
      <c r="E177" s="49" t="s">
        <v>243</v>
      </c>
      <c r="F177" s="6" t="s">
        <v>4070</v>
      </c>
      <c r="G177" s="6" t="s">
        <v>60</v>
      </c>
      <c r="H177" s="6" t="s">
        <v>4155</v>
      </c>
      <c r="I177" s="60" t="s">
        <v>4156</v>
      </c>
      <c r="J177" s="49" t="s">
        <v>4157</v>
      </c>
      <c r="K177" s="6" t="s">
        <v>4158</v>
      </c>
      <c r="L177" s="29">
        <f>IF($J$6="с учетом НДС",VLOOKUP(I177,LEGEND!B:E,4,0)*(1-M177),VLOOKUP(I177,LEGEND!B:E,4,0)*(1-M177)/1.2)</f>
        <v>3600</v>
      </c>
      <c r="M177" s="57">
        <f>IF(AND(B177&lt;&gt;"1_Электроинструмент",B177&lt;&gt;"2_Садовая техника"),$J$5,IF($J$4&lt;=20%,$J$4,IFERROR(VLOOKUP(S177,LEGEND!$L$2:$M$5,2,FALSE),$J$4)))</f>
        <v>0</v>
      </c>
      <c r="N177" s="48" t="s">
        <v>60</v>
      </c>
      <c r="O177" s="49" t="s">
        <v>60</v>
      </c>
      <c r="P177" s="49" t="s">
        <v>66</v>
      </c>
      <c r="Q177" s="49" t="s">
        <v>473</v>
      </c>
      <c r="R177" s="50" t="s">
        <v>68</v>
      </c>
      <c r="S177" s="49" t="s">
        <v>60</v>
      </c>
      <c r="T177" s="73" t="str">
        <f>IF(_xlfn.XLOOKUP(I177,LEGEND!B:B,LEGEND!H:H)&lt;&gt;"-",HYPERLINK(_xlfn.XLOOKUP(I177,LEGEND!B:B,LEGEND!H:H),"link"),_xlfn.XLOOKUP(I177,LEGEND!B:B,LEGEND!H:H))</f>
        <v>link</v>
      </c>
      <c r="U177" s="73" t="str">
        <f>HYPERLINK(_xlfn.XLOOKUP(I177,LEGEND!B:B,LEGEND!I:I))</f>
        <v>https://milwaukee-media-images.s3.amazonaws.com/hi/4932479103--Hero_1.jpg</v>
      </c>
      <c r="V177" s="51" t="s">
        <v>4159</v>
      </c>
      <c r="W177" s="63" t="s">
        <v>71</v>
      </c>
      <c r="X177" s="64">
        <v>150</v>
      </c>
      <c r="Y177" s="64">
        <v>80</v>
      </c>
      <c r="Z177" s="64">
        <v>175</v>
      </c>
      <c r="AA177" s="84">
        <v>0.106</v>
      </c>
      <c r="AB177" s="85">
        <v>1</v>
      </c>
      <c r="AC177" s="85">
        <v>1</v>
      </c>
    </row>
    <row r="178" spans="1:29" s="1" customFormat="1" ht="25.5">
      <c r="B178" s="6" t="s">
        <v>55</v>
      </c>
      <c r="C178" s="6" t="s">
        <v>4069</v>
      </c>
      <c r="D178" s="6" t="s">
        <v>57</v>
      </c>
      <c r="E178" s="49" t="s">
        <v>243</v>
      </c>
      <c r="F178" s="6" t="s">
        <v>4070</v>
      </c>
      <c r="G178" s="6" t="s">
        <v>60</v>
      </c>
      <c r="H178" s="6" t="s">
        <v>4180</v>
      </c>
      <c r="I178" s="60" t="s">
        <v>4181</v>
      </c>
      <c r="J178" s="49" t="s">
        <v>4182</v>
      </c>
      <c r="K178" s="6" t="s">
        <v>4183</v>
      </c>
      <c r="L178" s="29">
        <f>IF($J$6="с учетом НДС",VLOOKUP(I178,LEGEND!B:E,4,0)*(1-M178),VLOOKUP(I178,LEGEND!B:E,4,0)*(1-M178)/1.2)</f>
        <v>4000</v>
      </c>
      <c r="M178" s="57">
        <f>IF(AND(B178&lt;&gt;"1_Электроинструмент",B178&lt;&gt;"2_Садовая техника"),$J$5,IF($J$4&lt;=20%,$J$4,IFERROR(VLOOKUP(S178,LEGEND!$L$2:$M$5,2,FALSE),$J$4)))</f>
        <v>0</v>
      </c>
      <c r="N178" s="48" t="s">
        <v>4182</v>
      </c>
      <c r="O178" s="49" t="s">
        <v>60</v>
      </c>
      <c r="P178" s="49" t="s">
        <v>66</v>
      </c>
      <c r="Q178" s="49" t="s">
        <v>473</v>
      </c>
      <c r="R178" s="50" t="s">
        <v>68</v>
      </c>
      <c r="S178" s="49" t="s">
        <v>60</v>
      </c>
      <c r="T178" s="73" t="str">
        <f>IF(_xlfn.XLOOKUP(I178,LEGEND!B:B,LEGEND!H:H)&lt;&gt;"-",HYPERLINK(_xlfn.XLOOKUP(I178,LEGEND!B:B,LEGEND!H:H),"link"),_xlfn.XLOOKUP(I178,LEGEND!B:B,LEGEND!H:H))</f>
        <v>link</v>
      </c>
      <c r="U178" s="73" t="str">
        <f>HYPERLINK(_xlfn.XLOOKUP(I178,LEGEND!B:B,LEGEND!I:I))</f>
        <v>https://milwaukee-media-images.s3.amazonaws.com/hi/49162754--Hero_1.jpg</v>
      </c>
      <c r="V178" s="51" t="s">
        <v>4184</v>
      </c>
      <c r="W178" s="63" t="s">
        <v>71</v>
      </c>
      <c r="X178" s="64">
        <v>189</v>
      </c>
      <c r="Y178" s="64">
        <v>77</v>
      </c>
      <c r="Z178" s="64">
        <v>175</v>
      </c>
      <c r="AA178" s="84">
        <v>0.13500000000000001</v>
      </c>
      <c r="AB178" s="85">
        <v>1</v>
      </c>
      <c r="AC178" s="85">
        <v>1</v>
      </c>
    </row>
    <row r="179" spans="1:29" s="1" customFormat="1" ht="25.5">
      <c r="B179" s="6" t="s">
        <v>55</v>
      </c>
      <c r="C179" s="6" t="s">
        <v>4069</v>
      </c>
      <c r="D179" s="6" t="s">
        <v>57</v>
      </c>
      <c r="E179" s="49" t="s">
        <v>243</v>
      </c>
      <c r="F179" s="6" t="s">
        <v>4070</v>
      </c>
      <c r="G179" s="6" t="s">
        <v>60</v>
      </c>
      <c r="H179" s="6" t="s">
        <v>4150</v>
      </c>
      <c r="I179" s="60" t="s">
        <v>4151</v>
      </c>
      <c r="J179" s="49" t="s">
        <v>4152</v>
      </c>
      <c r="K179" s="6" t="s">
        <v>4153</v>
      </c>
      <c r="L179" s="29">
        <f>IF($J$6="с учетом НДС",VLOOKUP(I179,LEGEND!B:E,4,0)*(1-M179),VLOOKUP(I179,LEGEND!B:E,4,0)*(1-M179)/1.2)</f>
        <v>4500</v>
      </c>
      <c r="M179" s="57">
        <f>IF(AND(B179&lt;&gt;"1_Электроинструмент",B179&lt;&gt;"2_Садовая техника"),$J$5,IF($J$4&lt;=20%,$J$4,IFERROR(VLOOKUP(S179,LEGEND!$L$2:$M$5,2,FALSE),$J$4)))</f>
        <v>0</v>
      </c>
      <c r="N179" s="48" t="s">
        <v>4152</v>
      </c>
      <c r="O179" s="49" t="s">
        <v>60</v>
      </c>
      <c r="P179" s="49" t="s">
        <v>66</v>
      </c>
      <c r="Q179" s="49" t="s">
        <v>473</v>
      </c>
      <c r="R179" s="50" t="s">
        <v>68</v>
      </c>
      <c r="S179" s="49" t="s">
        <v>60</v>
      </c>
      <c r="T179" s="73" t="str">
        <f>IF(_xlfn.XLOOKUP(I179,LEGEND!B:B,LEGEND!H:H)&lt;&gt;"-",HYPERLINK(_xlfn.XLOOKUP(I179,LEGEND!B:B,LEGEND!H:H),"link"),_xlfn.XLOOKUP(I179,LEGEND!B:B,LEGEND!H:H))</f>
        <v>link</v>
      </c>
      <c r="U179" s="73" t="str">
        <f>HYPERLINK(_xlfn.XLOOKUP(I179,LEGEND!B:B,LEGEND!I:I))</f>
        <v>https://milwaukee-media-images.s3.amazonaws.com/hi/49162766--Hero_1.jpg</v>
      </c>
      <c r="V179" s="51" t="s">
        <v>4154</v>
      </c>
      <c r="W179" s="63" t="s">
        <v>71</v>
      </c>
      <c r="X179" s="64">
        <v>249</v>
      </c>
      <c r="Y179" s="64">
        <v>84</v>
      </c>
      <c r="Z179" s="64">
        <v>200</v>
      </c>
      <c r="AA179" s="84">
        <v>0.246</v>
      </c>
      <c r="AB179" s="85">
        <v>1</v>
      </c>
      <c r="AC179" s="85">
        <v>1</v>
      </c>
    </row>
    <row r="180" spans="1:29" ht="25.5">
      <c r="A180" s="1"/>
      <c r="B180" s="6" t="s">
        <v>55</v>
      </c>
      <c r="C180" s="6" t="s">
        <v>4069</v>
      </c>
      <c r="D180" s="6" t="s">
        <v>57</v>
      </c>
      <c r="E180" s="49" t="s">
        <v>243</v>
      </c>
      <c r="F180" s="6" t="s">
        <v>4070</v>
      </c>
      <c r="G180" s="6" t="s">
        <v>60</v>
      </c>
      <c r="H180" s="6" t="s">
        <v>4175</v>
      </c>
      <c r="I180" s="60" t="s">
        <v>4176</v>
      </c>
      <c r="J180" s="49" t="s">
        <v>4177</v>
      </c>
      <c r="K180" s="6" t="s">
        <v>4178</v>
      </c>
      <c r="L180" s="29">
        <f>IF($J$6="с учетом НДС",VLOOKUP(I180,LEGEND!B:E,4,0)*(1-M180),VLOOKUP(I180,LEGEND!B:E,4,0)*(1-M180)/1.2)</f>
        <v>4500</v>
      </c>
      <c r="M180" s="57">
        <f>IF(AND(B180&lt;&gt;"1_Электроинструмент",B180&lt;&gt;"2_Садовая техника"),$J$5,IF($J$4&lt;=20%,$J$4,IFERROR(VLOOKUP(S180,LEGEND!$L$2:$M$5,2,FALSE),$J$4)))</f>
        <v>0</v>
      </c>
      <c r="N180" s="48" t="s">
        <v>4177</v>
      </c>
      <c r="O180" s="49" t="s">
        <v>60</v>
      </c>
      <c r="P180" s="49" t="s">
        <v>66</v>
      </c>
      <c r="Q180" s="49" t="s">
        <v>473</v>
      </c>
      <c r="R180" s="50" t="s">
        <v>68</v>
      </c>
      <c r="S180" s="49" t="s">
        <v>60</v>
      </c>
      <c r="T180" s="73" t="str">
        <f>IF(_xlfn.XLOOKUP(I180,LEGEND!B:B,LEGEND!H:H)&lt;&gt;"-",HYPERLINK(_xlfn.XLOOKUP(I180,LEGEND!B:B,LEGEND!H:H),"link"),_xlfn.XLOOKUP(I180,LEGEND!B:B,LEGEND!H:H))</f>
        <v>link</v>
      </c>
      <c r="U180" s="73" t="str">
        <f>HYPERLINK(_xlfn.XLOOKUP(I180,LEGEND!B:B,LEGEND!I:I))</f>
        <v>https://milwaukee-media-images.s3.amazonaws.com/hi/49162763--Hero_01.jpg</v>
      </c>
      <c r="V180" s="51" t="s">
        <v>4179</v>
      </c>
      <c r="W180" s="63" t="s">
        <v>71</v>
      </c>
      <c r="X180" s="64">
        <v>249</v>
      </c>
      <c r="Y180" s="64">
        <v>87</v>
      </c>
      <c r="Z180" s="64">
        <v>175</v>
      </c>
      <c r="AA180" s="84">
        <v>0.218</v>
      </c>
      <c r="AB180" s="85">
        <v>1</v>
      </c>
      <c r="AC180" s="85">
        <v>1</v>
      </c>
    </row>
    <row r="181" spans="1:29" ht="25.5">
      <c r="A181" s="1"/>
      <c r="B181" s="6" t="s">
        <v>55</v>
      </c>
      <c r="C181" s="6" t="s">
        <v>4069</v>
      </c>
      <c r="D181" s="6" t="s">
        <v>57</v>
      </c>
      <c r="E181" s="49" t="s">
        <v>243</v>
      </c>
      <c r="F181" s="6" t="s">
        <v>4070</v>
      </c>
      <c r="G181" s="6" t="s">
        <v>60</v>
      </c>
      <c r="H181" s="6" t="s">
        <v>4145</v>
      </c>
      <c r="I181" s="60" t="s">
        <v>4146</v>
      </c>
      <c r="J181" s="49" t="s">
        <v>4147</v>
      </c>
      <c r="K181" s="6" t="s">
        <v>4148</v>
      </c>
      <c r="L181" s="29">
        <f>IF($J$6="с учетом НДС",VLOOKUP(I181,LEGEND!B:E,4,0)*(1-M181),VLOOKUP(I181,LEGEND!B:E,4,0)*(1-M181)/1.2)</f>
        <v>4600</v>
      </c>
      <c r="M181" s="57">
        <f>IF(AND(B181&lt;&gt;"1_Электроинструмент",B181&lt;&gt;"2_Садовая техника"),$J$5,IF($J$4&lt;=20%,$J$4,IFERROR(VLOOKUP(S181,LEGEND!$L$2:$M$5,2,FALSE),$J$4)))</f>
        <v>0</v>
      </c>
      <c r="N181" s="48" t="s">
        <v>4147</v>
      </c>
      <c r="O181" s="49" t="s">
        <v>60</v>
      </c>
      <c r="P181" s="49" t="s">
        <v>66</v>
      </c>
      <c r="Q181" s="49" t="s">
        <v>67</v>
      </c>
      <c r="R181" s="50" t="s">
        <v>68</v>
      </c>
      <c r="S181" s="49" t="s">
        <v>60</v>
      </c>
      <c r="T181" s="73" t="str">
        <f>IF(_xlfn.XLOOKUP(I181,LEGEND!B:B,LEGEND!H:H)&lt;&gt;"-",HYPERLINK(_xlfn.XLOOKUP(I181,LEGEND!B:B,LEGEND!H:H),"link"),_xlfn.XLOOKUP(I181,LEGEND!B:B,LEGEND!H:H))</f>
        <v>link</v>
      </c>
      <c r="U181" s="73" t="str">
        <f>HYPERLINK(_xlfn.XLOOKUP(I181,LEGEND!B:B,LEGEND!I:I))</f>
        <v>https://milwaukee-media-images.s3.amazonaws.com/hi/49162767--Hero_1.jpg</v>
      </c>
      <c r="V181" s="51" t="s">
        <v>4149</v>
      </c>
      <c r="W181" s="63" t="s">
        <v>71</v>
      </c>
      <c r="X181" s="64">
        <v>249</v>
      </c>
      <c r="Y181" s="64">
        <v>84</v>
      </c>
      <c r="Z181" s="64">
        <v>200</v>
      </c>
      <c r="AA181" s="84">
        <v>0.252</v>
      </c>
      <c r="AB181" s="85">
        <v>1</v>
      </c>
      <c r="AC181" s="85">
        <v>1</v>
      </c>
    </row>
    <row r="182" spans="1:29" ht="25.5">
      <c r="A182" s="1"/>
      <c r="B182" s="6" t="s">
        <v>55</v>
      </c>
      <c r="C182" s="6" t="s">
        <v>4069</v>
      </c>
      <c r="D182" s="6" t="s">
        <v>57</v>
      </c>
      <c r="E182" s="49" t="s">
        <v>243</v>
      </c>
      <c r="F182" s="6" t="s">
        <v>4070</v>
      </c>
      <c r="G182" s="6" t="s">
        <v>60</v>
      </c>
      <c r="H182" s="6" t="s">
        <v>4119</v>
      </c>
      <c r="I182" s="60" t="s">
        <v>4120</v>
      </c>
      <c r="J182" s="49" t="s">
        <v>4121</v>
      </c>
      <c r="K182" s="6" t="s">
        <v>4122</v>
      </c>
      <c r="L182" s="29">
        <f>IF($J$6="с учетом НДС",VLOOKUP(I182,LEGEND!B:E,4,0)*(1-M182),VLOOKUP(I182,LEGEND!B:E,4,0)*(1-M182)/1.2)</f>
        <v>4900</v>
      </c>
      <c r="M182" s="57">
        <f>IF(AND(B182&lt;&gt;"1_Электроинструмент",B182&lt;&gt;"2_Садовая техника"),$J$5,IF($J$4&lt;=20%,$J$4,IFERROR(VLOOKUP(S182,LEGEND!$L$2:$M$5,2,FALSE),$J$4)))</f>
        <v>0</v>
      </c>
      <c r="N182" s="48" t="s">
        <v>4121</v>
      </c>
      <c r="O182" s="49" t="s">
        <v>60</v>
      </c>
      <c r="P182" s="49" t="s">
        <v>66</v>
      </c>
      <c r="Q182" s="49" t="s">
        <v>473</v>
      </c>
      <c r="R182" s="50" t="s">
        <v>68</v>
      </c>
      <c r="S182" s="49" t="s">
        <v>60</v>
      </c>
      <c r="T182" s="73" t="str">
        <f>IF(_xlfn.XLOOKUP(I182,LEGEND!B:B,LEGEND!H:H)&lt;&gt;"-",HYPERLINK(_xlfn.XLOOKUP(I182,LEGEND!B:B,LEGEND!H:H),"link"),_xlfn.XLOOKUP(I182,LEGEND!B:B,LEGEND!H:H))</f>
        <v>link</v>
      </c>
      <c r="U182" s="73" t="str">
        <f>HYPERLINK(_xlfn.XLOOKUP(I182,LEGEND!B:B,LEGEND!I:I))</f>
        <v>https://milwaukee-media-images.s3.amazonaws.com/hi/49162861--Hero_1.jpg</v>
      </c>
      <c r="V182" s="51" t="s">
        <v>4124</v>
      </c>
      <c r="W182" s="63" t="s">
        <v>71</v>
      </c>
      <c r="X182" s="64">
        <v>205</v>
      </c>
      <c r="Y182" s="64">
        <v>180</v>
      </c>
      <c r="Z182" s="64">
        <v>80</v>
      </c>
      <c r="AA182" s="84">
        <v>0.16600000000000001</v>
      </c>
      <c r="AB182" s="85">
        <v>1</v>
      </c>
      <c r="AC182" s="85">
        <v>1</v>
      </c>
    </row>
    <row r="183" spans="1:29" ht="25.5">
      <c r="A183" s="1"/>
      <c r="B183" s="6" t="s">
        <v>55</v>
      </c>
      <c r="C183" s="6" t="s">
        <v>4069</v>
      </c>
      <c r="D183" s="6" t="s">
        <v>57</v>
      </c>
      <c r="E183" s="49" t="s">
        <v>243</v>
      </c>
      <c r="F183" s="6" t="s">
        <v>4070</v>
      </c>
      <c r="G183" s="6" t="s">
        <v>60</v>
      </c>
      <c r="H183" s="6" t="s">
        <v>4170</v>
      </c>
      <c r="I183" s="60" t="s">
        <v>4171</v>
      </c>
      <c r="J183" s="49" t="s">
        <v>4172</v>
      </c>
      <c r="K183" s="6" t="s">
        <v>4173</v>
      </c>
      <c r="L183" s="29">
        <f>IF($J$6="с учетом НДС",VLOOKUP(I183,LEGEND!B:E,4,0)*(1-M183),VLOOKUP(I183,LEGEND!B:E,4,0)*(1-M183)/1.2)</f>
        <v>7000</v>
      </c>
      <c r="M183" s="57">
        <f>IF(AND(B183&lt;&gt;"1_Электроинструмент",B183&lt;&gt;"2_Садовая техника"),$J$5,IF($J$4&lt;=20%,$J$4,IFERROR(VLOOKUP(S183,LEGEND!$L$2:$M$5,2,FALSE),$J$4)))</f>
        <v>0</v>
      </c>
      <c r="N183" s="48" t="s">
        <v>60</v>
      </c>
      <c r="O183" s="49" t="s">
        <v>60</v>
      </c>
      <c r="P183" s="49" t="s">
        <v>66</v>
      </c>
      <c r="Q183" s="49" t="s">
        <v>473</v>
      </c>
      <c r="R183" s="50" t="s">
        <v>68</v>
      </c>
      <c r="S183" s="49" t="s">
        <v>60</v>
      </c>
      <c r="T183" s="73" t="str">
        <f>IF(_xlfn.XLOOKUP(I183,LEGEND!B:B,LEGEND!H:H)&lt;&gt;"-",HYPERLINK(_xlfn.XLOOKUP(I183,LEGEND!B:B,LEGEND!H:H),"link"),_xlfn.XLOOKUP(I183,LEGEND!B:B,LEGEND!H:H))</f>
        <v>link</v>
      </c>
      <c r="U183" s="73" t="str">
        <f>HYPERLINK(_xlfn.XLOOKUP(I183,LEGEND!B:B,LEGEND!I:I))</f>
        <v>https://milwaukee-media-images.s3.amazonaws.com/hi/4932478760--Hero_1.jpg</v>
      </c>
      <c r="V183" s="51" t="s">
        <v>4174</v>
      </c>
      <c r="W183" s="63" t="s">
        <v>71</v>
      </c>
      <c r="X183" s="64">
        <v>282</v>
      </c>
      <c r="Y183" s="64">
        <v>104</v>
      </c>
      <c r="Z183" s="64">
        <v>196</v>
      </c>
      <c r="AA183" s="84">
        <v>0.308</v>
      </c>
      <c r="AB183" s="85">
        <v>1</v>
      </c>
      <c r="AC183" s="85">
        <v>1</v>
      </c>
    </row>
    <row r="184" spans="1:29" s="1" customFormat="1" ht="25.5">
      <c r="B184" s="6" t="s">
        <v>55</v>
      </c>
      <c r="C184" s="6" t="s">
        <v>4069</v>
      </c>
      <c r="D184" s="6" t="s">
        <v>57</v>
      </c>
      <c r="E184" s="49" t="s">
        <v>243</v>
      </c>
      <c r="F184" s="6" t="s">
        <v>4069</v>
      </c>
      <c r="G184" s="6" t="s">
        <v>60</v>
      </c>
      <c r="H184" s="6" t="s">
        <v>8752</v>
      </c>
      <c r="I184" s="60" t="s">
        <v>8753</v>
      </c>
      <c r="J184" s="49" t="s">
        <v>8754</v>
      </c>
      <c r="K184" s="6" t="s">
        <v>8752</v>
      </c>
      <c r="L184" s="29">
        <f>IF($J$6="с учетом НДС",VLOOKUP(I184,LEGEND!B:E,4,0)*(1-M184),VLOOKUP(I184,LEGEND!B:E,4,0)*(1-M184)/1.2)</f>
        <v>6500</v>
      </c>
      <c r="M184" s="57">
        <f>IF(AND(B184&lt;&gt;"1_Электроинструмент",B184&lt;&gt;"2_Садовая техника"),$J$5,IF($J$4&lt;=20%,$J$4,IFERROR(VLOOKUP(S184,LEGEND!$L$2:$M$5,2,FALSE),$J$4)))</f>
        <v>0</v>
      </c>
      <c r="N184" s="48" t="s">
        <v>60</v>
      </c>
      <c r="O184" s="49" t="s">
        <v>42</v>
      </c>
      <c r="P184" s="49" t="s">
        <v>66</v>
      </c>
      <c r="Q184" s="49" t="s">
        <v>473</v>
      </c>
      <c r="R184" s="50">
        <v>44621</v>
      </c>
      <c r="S184" s="49" t="s">
        <v>60</v>
      </c>
      <c r="T184" s="73" t="str">
        <f>IF(_xlfn.XLOOKUP(I184,LEGEND!B:B,LEGEND!H:H)&lt;&gt;"-",HYPERLINK(_xlfn.XLOOKUP(I184,LEGEND!B:B,LEGEND!H:H),"link"),_xlfn.XLOOKUP(I184,LEGEND!B:B,LEGEND!H:H))</f>
        <v>-</v>
      </c>
      <c r="U184" s="73" t="str">
        <f>HYPERLINK(_xlfn.XLOOKUP(I184,LEGEND!B:B,LEGEND!I:I))</f>
        <v>https://milwaukee-media-images.s3.amazonaws.com/hi/4932479975--Hero_1.jpg</v>
      </c>
      <c r="V184" s="51" t="s">
        <v>8755</v>
      </c>
      <c r="W184" s="63" t="s">
        <v>71</v>
      </c>
      <c r="X184" s="64">
        <v>280</v>
      </c>
      <c r="Y184" s="64">
        <v>99</v>
      </c>
      <c r="Z184" s="64">
        <v>211</v>
      </c>
      <c r="AA184" s="84">
        <v>0.32300000000000001</v>
      </c>
      <c r="AB184" s="85">
        <v>1</v>
      </c>
      <c r="AC184" s="85">
        <v>1</v>
      </c>
    </row>
    <row r="185" spans="1:29" s="1" customFormat="1" ht="56.25">
      <c r="B185" s="6" t="s">
        <v>55</v>
      </c>
      <c r="C185" s="6" t="s">
        <v>1340</v>
      </c>
      <c r="D185" s="6" t="s">
        <v>57</v>
      </c>
      <c r="E185" s="49" t="s">
        <v>1894</v>
      </c>
      <c r="F185" s="6" t="s">
        <v>1406</v>
      </c>
      <c r="G185" s="6" t="s">
        <v>85</v>
      </c>
      <c r="H185" s="6" t="s">
        <v>1895</v>
      </c>
      <c r="I185" s="60" t="s">
        <v>1896</v>
      </c>
      <c r="J185" s="49" t="s">
        <v>1897</v>
      </c>
      <c r="K185" s="6" t="s">
        <v>1898</v>
      </c>
      <c r="L185" s="29">
        <f>IF($J$6="с учетом НДС",VLOOKUP(I185,LEGEND!B:E,4,0)*(1-M185),VLOOKUP(I185,LEGEND!B:E,4,0)*(1-M185)/1.2)</f>
        <v>183990</v>
      </c>
      <c r="M185" s="57">
        <f>IF(AND(B185&lt;&gt;"1_Электроинструмент",B185&lt;&gt;"2_Садовая техника"),$J$5,IF($J$4&lt;=20%,$J$4,IFERROR(VLOOKUP(S185,LEGEND!$L$2:$M$5,2,FALSE),$J$4)))</f>
        <v>0</v>
      </c>
      <c r="N185" s="48" t="s">
        <v>1899</v>
      </c>
      <c r="O185" s="49" t="s">
        <v>60</v>
      </c>
      <c r="P185" s="49" t="s">
        <v>66</v>
      </c>
      <c r="Q185" s="49" t="s">
        <v>67</v>
      </c>
      <c r="R185" s="50" t="s">
        <v>68</v>
      </c>
      <c r="S185" s="49" t="s">
        <v>60</v>
      </c>
      <c r="T185" s="73" t="str">
        <f>IF(_xlfn.XLOOKUP(I185,LEGEND!B:B,LEGEND!H:H)&lt;&gt;"-",HYPERLINK(_xlfn.XLOOKUP(I185,LEGEND!B:B,LEGEND!H:H),"link"),_xlfn.XLOOKUP(I185,LEGEND!B:B,LEGEND!H:H))</f>
        <v>link</v>
      </c>
      <c r="U185" s="73" t="str">
        <f>HYPERLINK(_xlfn.XLOOKUP(I185,LEGEND!B:B,LEGEND!I:I))</f>
        <v>https://milwaukee-media-images.s3.amazonaws.com/hi/M18_FMDP-0--Hero_01.jpg</v>
      </c>
      <c r="V185" s="51" t="s">
        <v>1901</v>
      </c>
      <c r="W185" s="63" t="s">
        <v>71</v>
      </c>
      <c r="X185" s="64">
        <v>749</v>
      </c>
      <c r="Y185" s="64">
        <v>192</v>
      </c>
      <c r="Z185" s="64">
        <v>552</v>
      </c>
      <c r="AA185" s="84">
        <v>22.742000000000001</v>
      </c>
      <c r="AB185" s="85">
        <v>1</v>
      </c>
      <c r="AC185" s="85">
        <v>1</v>
      </c>
    </row>
    <row r="186" spans="1:29" s="1" customFormat="1" ht="67.5">
      <c r="B186" s="6" t="s">
        <v>55</v>
      </c>
      <c r="C186" s="6" t="s">
        <v>1340</v>
      </c>
      <c r="D186" s="6" t="s">
        <v>57</v>
      </c>
      <c r="E186" s="49" t="s">
        <v>1894</v>
      </c>
      <c r="F186" s="6" t="s">
        <v>1406</v>
      </c>
      <c r="G186" s="6" t="s">
        <v>85</v>
      </c>
      <c r="H186" s="6" t="s">
        <v>1902</v>
      </c>
      <c r="I186" s="60" t="s">
        <v>1903</v>
      </c>
      <c r="J186" s="49" t="s">
        <v>1904</v>
      </c>
      <c r="K186" s="6" t="s">
        <v>1905</v>
      </c>
      <c r="L186" s="29">
        <f>IF($J$6="с учетом НДС",VLOOKUP(I186,LEGEND!B:E,4,0)*(1-M186),VLOOKUP(I186,LEGEND!B:E,4,0)*(1-M186)/1.2)</f>
        <v>216990</v>
      </c>
      <c r="M186" s="57">
        <f>IF(AND(B186&lt;&gt;"1_Электроинструмент",B186&lt;&gt;"2_Садовая техника"),$J$5,IF($J$4&lt;=20%,$J$4,IFERROR(VLOOKUP(S186,LEGEND!$L$2:$M$5,2,FALSE),$J$4)))</f>
        <v>0</v>
      </c>
      <c r="N186" s="48" t="s">
        <v>1906</v>
      </c>
      <c r="O186" s="49" t="s">
        <v>60</v>
      </c>
      <c r="P186" s="49" t="s">
        <v>66</v>
      </c>
      <c r="Q186" s="49" t="s">
        <v>67</v>
      </c>
      <c r="R186" s="50" t="s">
        <v>68</v>
      </c>
      <c r="S186" s="49" t="s">
        <v>60</v>
      </c>
      <c r="T186" s="73" t="str">
        <f>IF(_xlfn.XLOOKUP(I186,LEGEND!B:B,LEGEND!H:H)&lt;&gt;"-",HYPERLINK(_xlfn.XLOOKUP(I186,LEGEND!B:B,LEGEND!H:H),"link"),_xlfn.XLOOKUP(I186,LEGEND!B:B,LEGEND!H:H))</f>
        <v>link</v>
      </c>
      <c r="U186" s="73" t="str">
        <f>HYPERLINK(_xlfn.XLOOKUP(I186,LEGEND!B:B,LEGEND!I:I))</f>
        <v>https://milwaukee-media-images.s3.amazonaws.com/hi/M18_FMDP-502C--Hero_01.jpg</v>
      </c>
      <c r="V186" s="51" t="s">
        <v>1907</v>
      </c>
      <c r="W186" s="63" t="s">
        <v>71</v>
      </c>
      <c r="X186" s="64">
        <v>749</v>
      </c>
      <c r="Y186" s="64">
        <v>192</v>
      </c>
      <c r="Z186" s="64">
        <v>552</v>
      </c>
      <c r="AA186" s="84">
        <v>25.085000000000001</v>
      </c>
      <c r="AB186" s="85">
        <v>1</v>
      </c>
      <c r="AC186" s="85">
        <v>1</v>
      </c>
    </row>
    <row r="187" spans="1:29" s="1" customFormat="1" ht="33.75">
      <c r="B187" s="6" t="s">
        <v>55</v>
      </c>
      <c r="C187" s="6" t="s">
        <v>7490</v>
      </c>
      <c r="D187" s="6" t="s">
        <v>57</v>
      </c>
      <c r="E187" s="49" t="s">
        <v>1894</v>
      </c>
      <c r="F187" s="6" t="s">
        <v>1318</v>
      </c>
      <c r="G187" s="6" t="s">
        <v>60</v>
      </c>
      <c r="H187" s="6" t="s">
        <v>7621</v>
      </c>
      <c r="I187" s="60" t="s">
        <v>7622</v>
      </c>
      <c r="J187" s="49" t="s">
        <v>7623</v>
      </c>
      <c r="K187" s="6" t="s">
        <v>7624</v>
      </c>
      <c r="L187" s="29">
        <f>IF($J$6="с учетом НДС",VLOOKUP(I187,LEGEND!B:E,4,0)*(1-M187),VLOOKUP(I187,LEGEND!B:E,4,0)*(1-M187)/1.2)</f>
        <v>145990</v>
      </c>
      <c r="M187" s="57">
        <f>IF(AND(B187&lt;&gt;"1_Электроинструмент",B187&lt;&gt;"2_Садовая техника"),$J$5,IF($J$4&lt;=20%,$J$4,IFERROR(VLOOKUP(S187,LEGEND!$L$2:$M$5,2,FALSE),$J$4)))</f>
        <v>0</v>
      </c>
      <c r="N187" s="48" t="s">
        <v>7625</v>
      </c>
      <c r="O187" s="49" t="s">
        <v>60</v>
      </c>
      <c r="P187" s="49" t="s">
        <v>66</v>
      </c>
      <c r="Q187" s="49" t="s">
        <v>67</v>
      </c>
      <c r="R187" s="50" t="s">
        <v>68</v>
      </c>
      <c r="S187" s="49" t="s">
        <v>60</v>
      </c>
      <c r="T187" s="73" t="str">
        <f>IF(_xlfn.XLOOKUP(I187,LEGEND!B:B,LEGEND!H:H)&lt;&gt;"-",HYPERLINK(_xlfn.XLOOKUP(I187,LEGEND!B:B,LEGEND!H:H),"link"),_xlfn.XLOOKUP(I187,LEGEND!B:B,LEGEND!H:H))</f>
        <v>link</v>
      </c>
      <c r="U187" s="73" t="str">
        <f>HYPERLINK(_xlfn.XLOOKUP(I187,LEGEND!B:B,LEGEND!I:I))</f>
        <v>https://milwaukee-media-images.s3.amazonaws.com/hi/MDE_41--Hero_01.jpg</v>
      </c>
      <c r="V187" s="51" t="s">
        <v>7627</v>
      </c>
      <c r="W187" s="63" t="s">
        <v>71</v>
      </c>
      <c r="X187" s="64">
        <v>699</v>
      </c>
      <c r="Y187" s="64">
        <v>192</v>
      </c>
      <c r="Z187" s="64">
        <v>522</v>
      </c>
      <c r="AA187" s="84">
        <v>20.986000000000001</v>
      </c>
      <c r="AB187" s="85">
        <v>1</v>
      </c>
      <c r="AC187" s="85">
        <v>1</v>
      </c>
    </row>
    <row r="188" spans="1:29" s="1" customFormat="1" ht="45">
      <c r="B188" s="6" t="s">
        <v>55</v>
      </c>
      <c r="C188" s="6" t="s">
        <v>7490</v>
      </c>
      <c r="D188" s="6" t="s">
        <v>57</v>
      </c>
      <c r="E188" s="49" t="s">
        <v>1894</v>
      </c>
      <c r="F188" s="6" t="s">
        <v>1318</v>
      </c>
      <c r="G188" s="6" t="s">
        <v>60</v>
      </c>
      <c r="H188" s="6" t="s">
        <v>7635</v>
      </c>
      <c r="I188" s="60" t="s">
        <v>7636</v>
      </c>
      <c r="J188" s="49" t="s">
        <v>7637</v>
      </c>
      <c r="K188" s="6" t="s">
        <v>7638</v>
      </c>
      <c r="L188" s="29">
        <f>IF($J$6="с учетом НДС",VLOOKUP(I188,LEGEND!B:E,4,0)*(1-M188),VLOOKUP(I188,LEGEND!B:E,4,0)*(1-M188)/1.2)</f>
        <v>164490</v>
      </c>
      <c r="M188" s="57">
        <f>IF(AND(B188&lt;&gt;"1_Электроинструмент",B188&lt;&gt;"2_Садовая техника"),$J$5,IF($J$4&lt;=20%,$J$4,IFERROR(VLOOKUP(S188,LEGEND!$L$2:$M$5,2,FALSE),$J$4)))</f>
        <v>0</v>
      </c>
      <c r="N188" s="48" t="s">
        <v>7639</v>
      </c>
      <c r="O188" s="49" t="s">
        <v>60</v>
      </c>
      <c r="P188" s="49" t="s">
        <v>66</v>
      </c>
      <c r="Q188" s="49" t="s">
        <v>67</v>
      </c>
      <c r="R188" s="50" t="s">
        <v>68</v>
      </c>
      <c r="S188" s="49" t="s">
        <v>60</v>
      </c>
      <c r="T188" s="73" t="str">
        <f>IF(_xlfn.XLOOKUP(I188,LEGEND!B:B,LEGEND!H:H)&lt;&gt;"-",HYPERLINK(_xlfn.XLOOKUP(I188,LEGEND!B:B,LEGEND!H:H),"link"),_xlfn.XLOOKUP(I188,LEGEND!B:B,LEGEND!H:H))</f>
        <v>link</v>
      </c>
      <c r="U188" s="73" t="str">
        <f>HYPERLINK(_xlfn.XLOOKUP(I188,LEGEND!B:B,LEGEND!I:I))</f>
        <v>https://milwaukee-media-images.s3.amazonaws.com/hi/MDP_41--Hero_01.jpg</v>
      </c>
      <c r="V188" s="51" t="s">
        <v>7641</v>
      </c>
      <c r="W188" s="63" t="s">
        <v>71</v>
      </c>
      <c r="X188" s="64">
        <v>699</v>
      </c>
      <c r="Y188" s="64">
        <v>192</v>
      </c>
      <c r="Z188" s="64">
        <v>522</v>
      </c>
      <c r="AA188" s="84">
        <v>21.606000000000002</v>
      </c>
      <c r="AB188" s="85">
        <v>1</v>
      </c>
      <c r="AC188" s="85">
        <v>1</v>
      </c>
    </row>
    <row r="189" spans="1:29" s="1" customFormat="1" ht="33.75">
      <c r="B189" s="6" t="s">
        <v>55</v>
      </c>
      <c r="C189" s="6" t="s">
        <v>7490</v>
      </c>
      <c r="D189" s="6" t="s">
        <v>57</v>
      </c>
      <c r="E189" s="49" t="s">
        <v>1894</v>
      </c>
      <c r="F189" s="6" t="s">
        <v>1318</v>
      </c>
      <c r="G189" s="6" t="s">
        <v>60</v>
      </c>
      <c r="H189" s="6" t="s">
        <v>7628</v>
      </c>
      <c r="I189" s="60" t="s">
        <v>7629</v>
      </c>
      <c r="J189" s="49" t="s">
        <v>7630</v>
      </c>
      <c r="K189" s="6" t="s">
        <v>7631</v>
      </c>
      <c r="L189" s="29">
        <f>IF($J$6="с учетом НДС",VLOOKUP(I189,LEGEND!B:E,4,0)*(1-M189),VLOOKUP(I189,LEGEND!B:E,4,0)*(1-M189)/1.2)</f>
        <v>224990</v>
      </c>
      <c r="M189" s="57">
        <f>IF(AND(B189&lt;&gt;"1_Электроинструмент",B189&lt;&gt;"2_Садовая техника"),$J$5,IF($J$4&lt;=20%,$J$4,IFERROR(VLOOKUP(S189,LEGEND!$L$2:$M$5,2,FALSE),$J$4)))</f>
        <v>0</v>
      </c>
      <c r="N189" s="48" t="s">
        <v>7632</v>
      </c>
      <c r="O189" s="49" t="s">
        <v>60</v>
      </c>
      <c r="P189" s="49" t="s">
        <v>1556</v>
      </c>
      <c r="Q189" s="49" t="s">
        <v>473</v>
      </c>
      <c r="R189" s="50" t="s">
        <v>68</v>
      </c>
      <c r="S189" s="49" t="s">
        <v>60</v>
      </c>
      <c r="T189" s="73" t="str">
        <f>IF(_xlfn.XLOOKUP(I189,LEGEND!B:B,LEGEND!H:H)&lt;&gt;"-",HYPERLINK(_xlfn.XLOOKUP(I189,LEGEND!B:B,LEGEND!H:H),"link"),_xlfn.XLOOKUP(I189,LEGEND!B:B,LEGEND!H:H))</f>
        <v>link</v>
      </c>
      <c r="U189" s="73" t="str">
        <f>HYPERLINK(_xlfn.XLOOKUP(I189,LEGEND!B:B,LEGEND!I:I))</f>
        <v>-</v>
      </c>
      <c r="V189" s="51" t="s">
        <v>7634</v>
      </c>
      <c r="W189" s="63" t="s">
        <v>4191</v>
      </c>
      <c r="X189" s="64">
        <v>685</v>
      </c>
      <c r="Y189" s="64">
        <v>470</v>
      </c>
      <c r="Z189" s="64">
        <v>290</v>
      </c>
      <c r="AA189" s="84">
        <v>15.5</v>
      </c>
      <c r="AB189" s="85">
        <v>1</v>
      </c>
      <c r="AC189" s="85">
        <v>1</v>
      </c>
    </row>
    <row r="190" spans="1:29" s="1" customFormat="1" ht="25.5">
      <c r="B190" s="6" t="s">
        <v>55</v>
      </c>
      <c r="C190" s="6" t="s">
        <v>4069</v>
      </c>
      <c r="D190" s="6" t="s">
        <v>57</v>
      </c>
      <c r="E190" s="49" t="s">
        <v>1894</v>
      </c>
      <c r="F190" s="6" t="s">
        <v>4070</v>
      </c>
      <c r="G190" s="6" t="s">
        <v>60</v>
      </c>
      <c r="H190" s="6" t="s">
        <v>4185</v>
      </c>
      <c r="I190" s="60" t="s">
        <v>4186</v>
      </c>
      <c r="J190" s="49" t="s">
        <v>4187</v>
      </c>
      <c r="K190" s="6" t="s">
        <v>4188</v>
      </c>
      <c r="L190" s="29">
        <f>IF($J$6="с учетом НДС",VLOOKUP(I190,LEGEND!B:E,4,0)*(1-M190),VLOOKUP(I190,LEGEND!B:E,4,0)*(1-M190)/1.2)</f>
        <v>4100</v>
      </c>
      <c r="M190" s="57">
        <f>IF(AND(B190&lt;&gt;"1_Электроинструмент",B190&lt;&gt;"2_Садовая техника"),$J$5,IF($J$4&lt;=20%,$J$4,IFERROR(VLOOKUP(S190,LEGEND!$L$2:$M$5,2,FALSE),$J$4)))</f>
        <v>0</v>
      </c>
      <c r="N190" s="48" t="s">
        <v>4187</v>
      </c>
      <c r="O190" s="49" t="s">
        <v>60</v>
      </c>
      <c r="P190" s="49" t="s">
        <v>66</v>
      </c>
      <c r="Q190" s="49" t="s">
        <v>473</v>
      </c>
      <c r="R190" s="50" t="s">
        <v>68</v>
      </c>
      <c r="S190" s="49" t="s">
        <v>60</v>
      </c>
      <c r="T190" s="73" t="str">
        <f>IF(_xlfn.XLOOKUP(I190,LEGEND!B:B,LEGEND!H:H)&lt;&gt;"-",HYPERLINK(_xlfn.XLOOKUP(I190,LEGEND!B:B,LEGEND!H:H),"link"),_xlfn.XLOOKUP(I190,LEGEND!B:B,LEGEND!H:H))</f>
        <v>link</v>
      </c>
      <c r="U190" s="73" t="str">
        <f>HYPERLINK(_xlfn.XLOOKUP(I190,LEGEND!B:B,LEGEND!I:I))</f>
        <v>https://milwaukee-media-images.s3.amazonaws.com/hi/4932371785--Hero_1.jpg</v>
      </c>
      <c r="V190" s="51" t="s">
        <v>4190</v>
      </c>
      <c r="W190" s="63" t="s">
        <v>4191</v>
      </c>
      <c r="X190" s="64">
        <v>60</v>
      </c>
      <c r="Y190" s="64">
        <v>20</v>
      </c>
      <c r="Z190" s="64">
        <v>60</v>
      </c>
      <c r="AA190" s="84">
        <v>0.12</v>
      </c>
      <c r="AB190" s="85">
        <v>1</v>
      </c>
      <c r="AC190" s="85">
        <v>1</v>
      </c>
    </row>
    <row r="191" spans="1:29" s="1" customFormat="1" ht="25.5">
      <c r="B191" s="6" t="s">
        <v>55</v>
      </c>
      <c r="C191" s="6" t="s">
        <v>4069</v>
      </c>
      <c r="D191" s="6" t="s">
        <v>57</v>
      </c>
      <c r="E191" s="49" t="s">
        <v>1894</v>
      </c>
      <c r="F191" s="6" t="s">
        <v>4070</v>
      </c>
      <c r="G191" s="6" t="s">
        <v>60</v>
      </c>
      <c r="H191" s="6" t="s">
        <v>4192</v>
      </c>
      <c r="I191" s="60" t="s">
        <v>4193</v>
      </c>
      <c r="J191" s="49" t="s">
        <v>4194</v>
      </c>
      <c r="K191" s="6" t="s">
        <v>4195</v>
      </c>
      <c r="L191" s="29">
        <f>IF($J$6="с учетом НДС",VLOOKUP(I191,LEGEND!B:E,4,0)*(1-M191),VLOOKUP(I191,LEGEND!B:E,4,0)*(1-M191)/1.2)</f>
        <v>5500</v>
      </c>
      <c r="M191" s="57">
        <f>IF(AND(B191&lt;&gt;"1_Электроинструмент",B191&lt;&gt;"2_Садовая техника"),$J$5,IF($J$4&lt;=20%,$J$4,IFERROR(VLOOKUP(S191,LEGEND!$L$2:$M$5,2,FALSE),$J$4)))</f>
        <v>0</v>
      </c>
      <c r="N191" s="48" t="s">
        <v>4194</v>
      </c>
      <c r="O191" s="49" t="s">
        <v>60</v>
      </c>
      <c r="P191" s="49" t="s">
        <v>66</v>
      </c>
      <c r="Q191" s="49" t="s">
        <v>473</v>
      </c>
      <c r="R191" s="50" t="s">
        <v>68</v>
      </c>
      <c r="S191" s="49" t="s">
        <v>60</v>
      </c>
      <c r="T191" s="73" t="str">
        <f>IF(_xlfn.XLOOKUP(I191,LEGEND!B:B,LEGEND!H:H)&lt;&gt;"-",HYPERLINK(_xlfn.XLOOKUP(I191,LEGEND!B:B,LEGEND!H:H),"link"),_xlfn.XLOOKUP(I191,LEGEND!B:B,LEGEND!H:H))</f>
        <v>link</v>
      </c>
      <c r="U191" s="73" t="str">
        <f>HYPERLINK(_xlfn.XLOOKUP(I191,LEGEND!B:B,LEGEND!I:I))</f>
        <v>https://milwaukee-media-images.s3.amazonaws.com/hi/4932371782--Hero_1.jpg</v>
      </c>
      <c r="V191" s="51" t="s">
        <v>4197</v>
      </c>
      <c r="W191" s="63" t="s">
        <v>4191</v>
      </c>
      <c r="X191" s="64">
        <v>140</v>
      </c>
      <c r="Y191" s="64">
        <v>80</v>
      </c>
      <c r="Z191" s="64">
        <v>80</v>
      </c>
      <c r="AA191" s="84">
        <v>0.17</v>
      </c>
      <c r="AB191" s="85">
        <v>1</v>
      </c>
      <c r="AC191" s="85">
        <v>1</v>
      </c>
    </row>
    <row r="192" spans="1:29" ht="25.5">
      <c r="A192" s="1"/>
      <c r="B192" s="6" t="s">
        <v>55</v>
      </c>
      <c r="C192" s="6" t="s">
        <v>4069</v>
      </c>
      <c r="D192" s="6" t="s">
        <v>57</v>
      </c>
      <c r="E192" s="49" t="s">
        <v>4198</v>
      </c>
      <c r="F192" s="6" t="s">
        <v>1318</v>
      </c>
      <c r="G192" s="6" t="s">
        <v>60</v>
      </c>
      <c r="H192" s="6" t="s">
        <v>4199</v>
      </c>
      <c r="I192" s="60" t="s">
        <v>4200</v>
      </c>
      <c r="J192" s="49" t="s">
        <v>4201</v>
      </c>
      <c r="K192" s="6" t="s">
        <v>4202</v>
      </c>
      <c r="L192" s="29">
        <f>IF($J$6="с учетом НДС",VLOOKUP(I192,LEGEND!B:E,4,0)*(1-M192),VLOOKUP(I192,LEGEND!B:E,4,0)*(1-M192)/1.2)</f>
        <v>101500</v>
      </c>
      <c r="M192" s="57">
        <f>IF(AND(B192&lt;&gt;"1_Электроинструмент",B192&lt;&gt;"2_Садовая техника"),$J$5,IF($J$4&lt;=20%,$J$4,IFERROR(VLOOKUP(S192,LEGEND!$L$2:$M$5,2,FALSE),$J$4)))</f>
        <v>0</v>
      </c>
      <c r="N192" s="48" t="s">
        <v>4203</v>
      </c>
      <c r="O192" s="49" t="s">
        <v>60</v>
      </c>
      <c r="P192" s="49" t="s">
        <v>66</v>
      </c>
      <c r="Q192" s="49" t="s">
        <v>67</v>
      </c>
      <c r="R192" s="50" t="s">
        <v>68</v>
      </c>
      <c r="S192" s="49" t="s">
        <v>60</v>
      </c>
      <c r="T192" s="73" t="str">
        <f>IF(_xlfn.XLOOKUP(I192,LEGEND!B:B,LEGEND!H:H)&lt;&gt;"-",HYPERLINK(_xlfn.XLOOKUP(I192,LEGEND!B:B,LEGEND!H:H),"link"),_xlfn.XLOOKUP(I192,LEGEND!B:B,LEGEND!H:H))</f>
        <v>link</v>
      </c>
      <c r="U192" s="73" t="str">
        <f>HYPERLINK(_xlfn.XLOOKUP(I192,LEGEND!B:B,LEGEND!I:I))</f>
        <v>https://milwaukee-media-images.s3.amazonaws.com/hi/DR_152_T--Hero_1.jpg</v>
      </c>
      <c r="V192" s="51" t="s">
        <v>4205</v>
      </c>
      <c r="W192" s="63" t="s">
        <v>1189</v>
      </c>
      <c r="X192" s="64">
        <v>890</v>
      </c>
      <c r="Y192" s="64">
        <v>260</v>
      </c>
      <c r="Z192" s="64">
        <v>260</v>
      </c>
      <c r="AA192" s="84">
        <v>11.5</v>
      </c>
      <c r="AB192" s="85">
        <v>1</v>
      </c>
      <c r="AC192" s="85">
        <v>1</v>
      </c>
    </row>
    <row r="193" spans="1:29" s="1" customFormat="1" ht="25.5">
      <c r="B193" s="6" t="s">
        <v>55</v>
      </c>
      <c r="C193" s="6" t="s">
        <v>4069</v>
      </c>
      <c r="D193" s="6" t="s">
        <v>57</v>
      </c>
      <c r="E193" s="49" t="s">
        <v>4198</v>
      </c>
      <c r="F193" s="6" t="s">
        <v>1318</v>
      </c>
      <c r="G193" s="6" t="s">
        <v>60</v>
      </c>
      <c r="H193" s="6" t="s">
        <v>4206</v>
      </c>
      <c r="I193" s="60" t="s">
        <v>4207</v>
      </c>
      <c r="J193" s="49" t="s">
        <v>4208</v>
      </c>
      <c r="K193" s="6" t="s">
        <v>4209</v>
      </c>
      <c r="L193" s="29">
        <f>IF($J$6="с учетом НДС",VLOOKUP(I193,LEGEND!B:E,4,0)*(1-M193),VLOOKUP(I193,LEGEND!B:E,4,0)*(1-M193)/1.2)</f>
        <v>138300</v>
      </c>
      <c r="M193" s="57">
        <f>IF(AND(B193&lt;&gt;"1_Электроинструмент",B193&lt;&gt;"2_Садовая техника"),$J$5,IF($J$4&lt;=20%,$J$4,IFERROR(VLOOKUP(S193,LEGEND!$L$2:$M$5,2,FALSE),$J$4)))</f>
        <v>0</v>
      </c>
      <c r="N193" s="48" t="s">
        <v>4210</v>
      </c>
      <c r="O193" s="49" t="s">
        <v>60</v>
      </c>
      <c r="P193" s="49" t="s">
        <v>66</v>
      </c>
      <c r="Q193" s="49" t="s">
        <v>67</v>
      </c>
      <c r="R193" s="50" t="s">
        <v>68</v>
      </c>
      <c r="S193" s="49" t="s">
        <v>60</v>
      </c>
      <c r="T193" s="73" t="str">
        <f>IF(_xlfn.XLOOKUP(I193,LEGEND!B:B,LEGEND!H:H)&lt;&gt;"-",HYPERLINK(_xlfn.XLOOKUP(I193,LEGEND!B:B,LEGEND!H:H),"link"),_xlfn.XLOOKUP(I193,LEGEND!B:B,LEGEND!H:H))</f>
        <v>link</v>
      </c>
      <c r="U193" s="73" t="str">
        <f>HYPERLINK(_xlfn.XLOOKUP(I193,LEGEND!B:B,LEGEND!I:I))</f>
        <v>https://milwaukee-media-images.s3.amazonaws.com/hi/DR_250_TV--Hero_1.jpg</v>
      </c>
      <c r="V193" s="51" t="s">
        <v>4212</v>
      </c>
      <c r="W193" s="63" t="s">
        <v>4213</v>
      </c>
      <c r="X193" s="64">
        <v>955</v>
      </c>
      <c r="Y193" s="64">
        <v>314</v>
      </c>
      <c r="Z193" s="64">
        <v>497</v>
      </c>
      <c r="AA193" s="84">
        <v>15.26</v>
      </c>
      <c r="AB193" s="85">
        <v>1</v>
      </c>
      <c r="AC193" s="85">
        <v>1</v>
      </c>
    </row>
    <row r="194" spans="1:29" s="1" customFormat="1" ht="25.5">
      <c r="B194" s="6" t="s">
        <v>55</v>
      </c>
      <c r="C194" s="6" t="s">
        <v>4069</v>
      </c>
      <c r="D194" s="6" t="s">
        <v>57</v>
      </c>
      <c r="E194" s="49" t="s">
        <v>4198</v>
      </c>
      <c r="F194" s="6" t="s">
        <v>1318</v>
      </c>
      <c r="G194" s="6" t="s">
        <v>60</v>
      </c>
      <c r="H194" s="6" t="s">
        <v>4214</v>
      </c>
      <c r="I194" s="60" t="s">
        <v>4215</v>
      </c>
      <c r="J194" s="49" t="s">
        <v>4216</v>
      </c>
      <c r="K194" s="6" t="s">
        <v>4217</v>
      </c>
      <c r="L194" s="29">
        <f>IF($J$6="с учетом НДС",VLOOKUP(I194,LEGEND!B:E,4,0)*(1-M194),VLOOKUP(I194,LEGEND!B:E,4,0)*(1-M194)/1.2)</f>
        <v>209800</v>
      </c>
      <c r="M194" s="57">
        <f>IF(AND(B194&lt;&gt;"1_Электроинструмент",B194&lt;&gt;"2_Садовая техника"),$J$5,IF($J$4&lt;=20%,$J$4,IFERROR(VLOOKUP(S194,LEGEND!$L$2:$M$5,2,FALSE),$J$4)))</f>
        <v>0</v>
      </c>
      <c r="N194" s="48" t="s">
        <v>4218</v>
      </c>
      <c r="O194" s="49" t="s">
        <v>60</v>
      </c>
      <c r="P194" s="49" t="s">
        <v>66</v>
      </c>
      <c r="Q194" s="49" t="s">
        <v>67</v>
      </c>
      <c r="R194" s="50" t="s">
        <v>68</v>
      </c>
      <c r="S194" s="49" t="s">
        <v>60</v>
      </c>
      <c r="T194" s="73" t="str">
        <f>IF(_xlfn.XLOOKUP(I194,LEGEND!B:B,LEGEND!H:H)&lt;&gt;"-",HYPERLINK(_xlfn.XLOOKUP(I194,LEGEND!B:B,LEGEND!H:H),"link"),_xlfn.XLOOKUP(I194,LEGEND!B:B,LEGEND!H:H))</f>
        <v>link</v>
      </c>
      <c r="U194" s="73" t="str">
        <f>HYPERLINK(_xlfn.XLOOKUP(I194,LEGEND!B:B,LEGEND!I:I))</f>
        <v>https://milwaukee-media-images.s3.amazonaws.com/hi/DR_350_T--Hero_1.jpg</v>
      </c>
      <c r="V194" s="51" t="s">
        <v>4220</v>
      </c>
      <c r="W194" s="63" t="s">
        <v>4213</v>
      </c>
      <c r="X194" s="64">
        <v>540</v>
      </c>
      <c r="Y194" s="64">
        <v>410</v>
      </c>
      <c r="Z194" s="64">
        <v>1100</v>
      </c>
      <c r="AA194" s="84">
        <v>27</v>
      </c>
      <c r="AB194" s="85">
        <v>1</v>
      </c>
      <c r="AC194" s="85">
        <v>1</v>
      </c>
    </row>
    <row r="195" spans="1:29" s="1" customFormat="1" ht="33.75">
      <c r="B195" s="6" t="s">
        <v>55</v>
      </c>
      <c r="C195" s="6" t="s">
        <v>7490</v>
      </c>
      <c r="D195" s="6" t="s">
        <v>57</v>
      </c>
      <c r="E195" s="49" t="s">
        <v>4198</v>
      </c>
      <c r="F195" s="6" t="s">
        <v>1318</v>
      </c>
      <c r="G195" s="6" t="s">
        <v>60</v>
      </c>
      <c r="H195" s="6" t="s">
        <v>7656</v>
      </c>
      <c r="I195" s="60" t="s">
        <v>7657</v>
      </c>
      <c r="J195" s="49" t="s">
        <v>7658</v>
      </c>
      <c r="K195" s="6" t="s">
        <v>7659</v>
      </c>
      <c r="L195" s="29">
        <f>IF($J$6="с учетом НДС",VLOOKUP(I195,LEGEND!B:E,4,0)*(1-M195),VLOOKUP(I195,LEGEND!B:E,4,0)*(1-M195)/1.2)</f>
        <v>59990</v>
      </c>
      <c r="M195" s="57">
        <f>IF(AND(B195&lt;&gt;"1_Электроинструмент",B195&lt;&gt;"2_Садовая техника"),$J$5,IF($J$4&lt;=20%,$J$4,IFERROR(VLOOKUP(S195,LEGEND!$L$2:$M$5,2,FALSE),$J$4)))</f>
        <v>0</v>
      </c>
      <c r="N195" s="48" t="s">
        <v>7660</v>
      </c>
      <c r="O195" s="49" t="s">
        <v>60</v>
      </c>
      <c r="P195" s="49" t="s">
        <v>66</v>
      </c>
      <c r="Q195" s="49" t="s">
        <v>67</v>
      </c>
      <c r="R195" s="50" t="s">
        <v>68</v>
      </c>
      <c r="S195" s="49" t="s">
        <v>60</v>
      </c>
      <c r="T195" s="73" t="str">
        <f>IF(_xlfn.XLOOKUP(I195,LEGEND!B:B,LEGEND!H:H)&lt;&gt;"-",HYPERLINK(_xlfn.XLOOKUP(I195,LEGEND!B:B,LEGEND!H:H),"link"),_xlfn.XLOOKUP(I195,LEGEND!B:B,LEGEND!H:H))</f>
        <v>link</v>
      </c>
      <c r="U195" s="73" t="str">
        <f>HYPERLINK(_xlfn.XLOOKUP(I195,LEGEND!B:B,LEGEND!I:I))</f>
        <v>https://milwaukee-media-images.s3.amazonaws.com/hi/DD_2_160_XE--Hero_1.jpg</v>
      </c>
      <c r="V195" s="51" t="s">
        <v>7662</v>
      </c>
      <c r="W195" s="63" t="s">
        <v>2772</v>
      </c>
      <c r="X195" s="64">
        <v>651</v>
      </c>
      <c r="Y195" s="64">
        <v>136</v>
      </c>
      <c r="Z195" s="64">
        <v>311</v>
      </c>
      <c r="AA195" s="84">
        <v>7.48</v>
      </c>
      <c r="AB195" s="85">
        <v>1</v>
      </c>
      <c r="AC195" s="85">
        <v>1</v>
      </c>
    </row>
    <row r="196" spans="1:29" s="1" customFormat="1" ht="33.75">
      <c r="B196" s="6" t="s">
        <v>55</v>
      </c>
      <c r="C196" s="6" t="s">
        <v>7490</v>
      </c>
      <c r="D196" s="6" t="s">
        <v>57</v>
      </c>
      <c r="E196" s="49" t="s">
        <v>4198</v>
      </c>
      <c r="F196" s="6" t="s">
        <v>1318</v>
      </c>
      <c r="G196" s="6" t="s">
        <v>60</v>
      </c>
      <c r="H196" s="6" t="s">
        <v>7663</v>
      </c>
      <c r="I196" s="60" t="s">
        <v>7664</v>
      </c>
      <c r="J196" s="49" t="s">
        <v>7665</v>
      </c>
      <c r="K196" s="6" t="s">
        <v>7666</v>
      </c>
      <c r="L196" s="29">
        <f>IF($J$6="с учетом НДС",VLOOKUP(I196,LEGEND!B:E,4,0)*(1-M196),VLOOKUP(I196,LEGEND!B:E,4,0)*(1-M196)/1.2)</f>
        <v>186990</v>
      </c>
      <c r="M196" s="57">
        <f>IF(AND(B196&lt;&gt;"1_Электроинструмент",B196&lt;&gt;"2_Садовая техника"),$J$5,IF($J$4&lt;=20%,$J$4,IFERROR(VLOOKUP(S196,LEGEND!$L$2:$M$5,2,FALSE),$J$4)))</f>
        <v>0</v>
      </c>
      <c r="N196" s="48" t="s">
        <v>7667</v>
      </c>
      <c r="O196" s="49" t="s">
        <v>60</v>
      </c>
      <c r="P196" s="49" t="s">
        <v>66</v>
      </c>
      <c r="Q196" s="49" t="s">
        <v>67</v>
      </c>
      <c r="R196" s="50" t="s">
        <v>68</v>
      </c>
      <c r="S196" s="49" t="s">
        <v>60</v>
      </c>
      <c r="T196" s="73" t="str">
        <f>IF(_xlfn.XLOOKUP(I196,LEGEND!B:B,LEGEND!H:H)&lt;&gt;"-",HYPERLINK(_xlfn.XLOOKUP(I196,LEGEND!B:B,LEGEND!H:H),"link"),_xlfn.XLOOKUP(I196,LEGEND!B:B,LEGEND!H:H))</f>
        <v>link</v>
      </c>
      <c r="U196" s="73" t="str">
        <f>HYPERLINK(_xlfn.XLOOKUP(I196,LEGEND!B:B,LEGEND!I:I))</f>
        <v>https://milwaukee-media-images.s3.amazonaws.com/hi/DD_3_152--Hero_1.jpg</v>
      </c>
      <c r="V196" s="51" t="s">
        <v>7669</v>
      </c>
      <c r="W196" s="63" t="s">
        <v>1189</v>
      </c>
      <c r="X196" s="64">
        <v>585</v>
      </c>
      <c r="Y196" s="64">
        <v>460</v>
      </c>
      <c r="Z196" s="64">
        <v>200</v>
      </c>
      <c r="AA196" s="84">
        <v>13</v>
      </c>
      <c r="AB196" s="85">
        <v>1</v>
      </c>
      <c r="AC196" s="85">
        <v>1</v>
      </c>
    </row>
    <row r="197" spans="1:29" s="1" customFormat="1" ht="25.5">
      <c r="B197" s="6" t="s">
        <v>55</v>
      </c>
      <c r="C197" s="6" t="s">
        <v>7490</v>
      </c>
      <c r="D197" s="6" t="s">
        <v>57</v>
      </c>
      <c r="E197" s="49" t="s">
        <v>4198</v>
      </c>
      <c r="F197" s="6" t="s">
        <v>1318</v>
      </c>
      <c r="G197" s="6" t="s">
        <v>60</v>
      </c>
      <c r="H197" s="6" t="s">
        <v>7642</v>
      </c>
      <c r="I197" s="60" t="s">
        <v>7643</v>
      </c>
      <c r="J197" s="49" t="s">
        <v>7644</v>
      </c>
      <c r="K197" s="6" t="s">
        <v>7645</v>
      </c>
      <c r="L197" s="29">
        <f>IF($J$6="с учетом НДС",VLOOKUP(I197,LEGEND!B:E,4,0)*(1-M197),VLOOKUP(I197,LEGEND!B:E,4,0)*(1-M197)/1.2)</f>
        <v>249990</v>
      </c>
      <c r="M197" s="57">
        <f>IF(AND(B197&lt;&gt;"1_Электроинструмент",B197&lt;&gt;"2_Садовая техника"),$J$5,IF($J$4&lt;=20%,$J$4,IFERROR(VLOOKUP(S197,LEGEND!$L$2:$M$5,2,FALSE),$J$4)))</f>
        <v>0</v>
      </c>
      <c r="N197" s="48" t="s">
        <v>7646</v>
      </c>
      <c r="O197" s="49" t="s">
        <v>60</v>
      </c>
      <c r="P197" s="49" t="s">
        <v>66</v>
      </c>
      <c r="Q197" s="49" t="s">
        <v>67</v>
      </c>
      <c r="R197" s="50" t="s">
        <v>68</v>
      </c>
      <c r="S197" s="49" t="s">
        <v>60</v>
      </c>
      <c r="T197" s="73" t="str">
        <f>IF(_xlfn.XLOOKUP(I197,LEGEND!B:B,LEGEND!H:H)&lt;&gt;"-",HYPERLINK(_xlfn.XLOOKUP(I197,LEGEND!B:B,LEGEND!H:H),"link"),_xlfn.XLOOKUP(I197,LEGEND!B:B,LEGEND!H:H))</f>
        <v>link</v>
      </c>
      <c r="U197" s="73" t="str">
        <f>HYPERLINK(_xlfn.XLOOKUP(I197,LEGEND!B:B,LEGEND!I:I))</f>
        <v>https://milwaukee-media-images.s3.amazonaws.com/hi/DCM_2_250C--Hero_1.jpg</v>
      </c>
      <c r="V197" s="51" t="s">
        <v>7648</v>
      </c>
      <c r="W197" s="63" t="s">
        <v>2403</v>
      </c>
      <c r="X197" s="64">
        <v>605</v>
      </c>
      <c r="Y197" s="64">
        <v>177</v>
      </c>
      <c r="Z197" s="64">
        <v>184</v>
      </c>
      <c r="AA197" s="84">
        <v>14.954000000000001</v>
      </c>
      <c r="AB197" s="85">
        <v>1</v>
      </c>
      <c r="AC197" s="85">
        <v>1</v>
      </c>
    </row>
    <row r="198" spans="1:29" ht="25.5">
      <c r="A198" s="1"/>
      <c r="B198" s="6" t="s">
        <v>55</v>
      </c>
      <c r="C198" s="6" t="s">
        <v>7490</v>
      </c>
      <c r="D198" s="6" t="s">
        <v>57</v>
      </c>
      <c r="E198" s="49" t="s">
        <v>4198</v>
      </c>
      <c r="F198" s="6" t="s">
        <v>1318</v>
      </c>
      <c r="G198" s="6" t="s">
        <v>60</v>
      </c>
      <c r="H198" s="6" t="s">
        <v>7649</v>
      </c>
      <c r="I198" s="60" t="s">
        <v>7650</v>
      </c>
      <c r="J198" s="49" t="s">
        <v>7651</v>
      </c>
      <c r="K198" s="6" t="s">
        <v>7652</v>
      </c>
      <c r="L198" s="29">
        <f>IF($J$6="с учетом НДС",VLOOKUP(I198,LEGEND!B:E,4,0)*(1-M198),VLOOKUP(I198,LEGEND!B:E,4,0)*(1-M198)/1.2)</f>
        <v>250990</v>
      </c>
      <c r="M198" s="57">
        <f>IF(AND(B198&lt;&gt;"1_Электроинструмент",B198&lt;&gt;"2_Садовая техника"),$J$5,IF($J$4&lt;=20%,$J$4,IFERROR(VLOOKUP(S198,LEGEND!$L$2:$M$5,2,FALSE),$J$4)))</f>
        <v>0</v>
      </c>
      <c r="N198" s="48" t="s">
        <v>7653</v>
      </c>
      <c r="O198" s="49" t="s">
        <v>60</v>
      </c>
      <c r="P198" s="49" t="s">
        <v>66</v>
      </c>
      <c r="Q198" s="49" t="s">
        <v>67</v>
      </c>
      <c r="R198" s="50" t="s">
        <v>68</v>
      </c>
      <c r="S198" s="49" t="s">
        <v>60</v>
      </c>
      <c r="T198" s="73" t="str">
        <f>IF(_xlfn.XLOOKUP(I198,LEGEND!B:B,LEGEND!H:H)&lt;&gt;"-",HYPERLINK(_xlfn.XLOOKUP(I198,LEGEND!B:B,LEGEND!H:H),"link"),_xlfn.XLOOKUP(I198,LEGEND!B:B,LEGEND!H:H))</f>
        <v>link</v>
      </c>
      <c r="U198" s="73" t="str">
        <f>HYPERLINK(_xlfn.XLOOKUP(I198,LEGEND!B:B,LEGEND!I:I))</f>
        <v>https://milwaukee-media-images.s3.amazonaws.com/hi/DCM_2_350_C--Hero_1.jpg</v>
      </c>
      <c r="V198" s="51" t="s">
        <v>7655</v>
      </c>
      <c r="W198" s="63" t="s">
        <v>2403</v>
      </c>
      <c r="X198" s="64">
        <v>600</v>
      </c>
      <c r="Y198" s="64">
        <v>180</v>
      </c>
      <c r="Z198" s="64">
        <v>180</v>
      </c>
      <c r="AA198" s="84">
        <v>15</v>
      </c>
      <c r="AB198" s="85">
        <v>1</v>
      </c>
      <c r="AC198" s="85">
        <v>1</v>
      </c>
    </row>
    <row r="199" spans="1:29" ht="33.75">
      <c r="A199" s="1"/>
      <c r="B199" s="6" t="s">
        <v>55</v>
      </c>
      <c r="C199" s="6" t="s">
        <v>56</v>
      </c>
      <c r="D199" s="6" t="s">
        <v>57</v>
      </c>
      <c r="E199" s="49" t="s">
        <v>383</v>
      </c>
      <c r="F199" s="6" t="s">
        <v>84</v>
      </c>
      <c r="G199" s="6" t="s">
        <v>85</v>
      </c>
      <c r="H199" s="6" t="s">
        <v>384</v>
      </c>
      <c r="I199" s="60" t="s">
        <v>385</v>
      </c>
      <c r="J199" s="49" t="s">
        <v>386</v>
      </c>
      <c r="K199" s="6" t="s">
        <v>387</v>
      </c>
      <c r="L199" s="29">
        <f>IF($J$6="с учетом НДС",VLOOKUP(I199,LEGEND!B:E,4,0)*(1-M199),VLOOKUP(I199,LEGEND!B:E,4,0)*(1-M199)/1.2)</f>
        <v>27490</v>
      </c>
      <c r="M199" s="57">
        <f>IF(AND(B199&lt;&gt;"1_Электроинструмент",B199&lt;&gt;"2_Садовая техника"),$J$5,IF($J$4&lt;=20%,$J$4,IFERROR(VLOOKUP(S199,LEGEND!$L$2:$M$5,2,FALSE),$J$4)))</f>
        <v>0</v>
      </c>
      <c r="N199" s="48" t="s">
        <v>388</v>
      </c>
      <c r="O199" s="49" t="s">
        <v>60</v>
      </c>
      <c r="P199" s="49" t="s">
        <v>66</v>
      </c>
      <c r="Q199" s="49" t="s">
        <v>67</v>
      </c>
      <c r="R199" s="50" t="s">
        <v>68</v>
      </c>
      <c r="S199" s="49" t="s">
        <v>60</v>
      </c>
      <c r="T199" s="73" t="str">
        <f>IF(_xlfn.XLOOKUP(I199,LEGEND!B:B,LEGEND!H:H)&lt;&gt;"-",HYPERLINK(_xlfn.XLOOKUP(I199,LEGEND!B:B,LEGEND!H:H),"link"),_xlfn.XLOOKUP(I199,LEGEND!B:B,LEGEND!H:H))</f>
        <v>link</v>
      </c>
      <c r="U199" s="73" t="str">
        <f>HYPERLINK(_xlfn.XLOOKUP(I199,LEGEND!B:B,LEGEND!I:I))</f>
        <v>https://milwaukee-media-images.s3.amazonaws.com/hi/M12_FHIR14-0--Hero_1.jpg</v>
      </c>
      <c r="V199" s="51" t="s">
        <v>390</v>
      </c>
      <c r="W199" s="63" t="s">
        <v>71</v>
      </c>
      <c r="X199" s="64">
        <v>90</v>
      </c>
      <c r="Y199" s="64">
        <v>67</v>
      </c>
      <c r="Z199" s="64">
        <v>270</v>
      </c>
      <c r="AA199" s="84">
        <v>0.96</v>
      </c>
      <c r="AB199" s="85">
        <v>1</v>
      </c>
      <c r="AC199" s="85">
        <v>1</v>
      </c>
    </row>
    <row r="200" spans="1:29" s="1" customFormat="1" ht="25.5">
      <c r="B200" s="6" t="s">
        <v>55</v>
      </c>
      <c r="C200" s="6" t="s">
        <v>56</v>
      </c>
      <c r="D200" s="6" t="s">
        <v>57</v>
      </c>
      <c r="E200" s="49" t="s">
        <v>383</v>
      </c>
      <c r="F200" s="6" t="s">
        <v>84</v>
      </c>
      <c r="G200" s="6" t="s">
        <v>85</v>
      </c>
      <c r="H200" s="6" t="s">
        <v>391</v>
      </c>
      <c r="I200" s="60" t="s">
        <v>392</v>
      </c>
      <c r="J200" s="49" t="s">
        <v>393</v>
      </c>
      <c r="K200" s="6" t="s">
        <v>394</v>
      </c>
      <c r="L200" s="29">
        <f>IF($J$6="с учетом НДС",VLOOKUP(I200,LEGEND!B:E,4,0)*(1-M200),VLOOKUP(I200,LEGEND!B:E,4,0)*(1-M200)/1.2)</f>
        <v>27990</v>
      </c>
      <c r="M200" s="57">
        <f>IF(AND(B200&lt;&gt;"1_Электроинструмент",B200&lt;&gt;"2_Садовая техника"),$J$5,IF($J$4&lt;=20%,$J$4,IFERROR(VLOOKUP(S200,LEGEND!$L$2:$M$5,2,FALSE),$J$4)))</f>
        <v>0</v>
      </c>
      <c r="N200" s="48" t="s">
        <v>395</v>
      </c>
      <c r="O200" s="49" t="s">
        <v>60</v>
      </c>
      <c r="P200" s="49" t="s">
        <v>66</v>
      </c>
      <c r="Q200" s="49" t="s">
        <v>67</v>
      </c>
      <c r="R200" s="50" t="s">
        <v>68</v>
      </c>
      <c r="S200" s="49" t="s">
        <v>60</v>
      </c>
      <c r="T200" s="73" t="str">
        <f>IF(_xlfn.XLOOKUP(I200,LEGEND!B:B,LEGEND!H:H)&lt;&gt;"-",HYPERLINK(_xlfn.XLOOKUP(I200,LEGEND!B:B,LEGEND!H:H),"link"),_xlfn.XLOOKUP(I200,LEGEND!B:B,LEGEND!H:H))</f>
        <v>link</v>
      </c>
      <c r="U200" s="73" t="str">
        <f>HYPERLINK(_xlfn.XLOOKUP(I200,LEGEND!B:B,LEGEND!I:I))</f>
        <v>https://milwaukee-media-images.s3.amazonaws.com/hi/M12_FHIR38-0--Hero_1.jpg</v>
      </c>
      <c r="V200" s="51" t="s">
        <v>397</v>
      </c>
      <c r="W200" s="63" t="s">
        <v>71</v>
      </c>
      <c r="X200" s="64">
        <v>90</v>
      </c>
      <c r="Y200" s="64">
        <v>67</v>
      </c>
      <c r="Z200" s="64">
        <v>270</v>
      </c>
      <c r="AA200" s="84">
        <v>0.98</v>
      </c>
      <c r="AB200" s="85">
        <v>1</v>
      </c>
      <c r="AC200" s="85">
        <v>1</v>
      </c>
    </row>
    <row r="201" spans="1:29" s="1" customFormat="1" ht="33.75">
      <c r="B201" s="6" t="s">
        <v>55</v>
      </c>
      <c r="C201" s="6" t="s">
        <v>56</v>
      </c>
      <c r="D201" s="6" t="s">
        <v>57</v>
      </c>
      <c r="E201" s="49" t="s">
        <v>383</v>
      </c>
      <c r="F201" s="6" t="s">
        <v>84</v>
      </c>
      <c r="G201" s="6" t="s">
        <v>85</v>
      </c>
      <c r="H201" s="6" t="s">
        <v>398</v>
      </c>
      <c r="I201" s="60" t="s">
        <v>399</v>
      </c>
      <c r="J201" s="49" t="s">
        <v>400</v>
      </c>
      <c r="K201" s="6" t="s">
        <v>401</v>
      </c>
      <c r="L201" s="29">
        <f>IF($J$6="с учетом НДС",VLOOKUP(I201,LEGEND!B:E,4,0)*(1-M201),VLOOKUP(I201,LEGEND!B:E,4,0)*(1-M201)/1.2)</f>
        <v>30600</v>
      </c>
      <c r="M201" s="57">
        <f>IF(AND(B201&lt;&gt;"1_Электроинструмент",B201&lt;&gt;"2_Садовая техника"),$J$5,IF($J$4&lt;=20%,$J$4,IFERROR(VLOOKUP(S201,LEGEND!$L$2:$M$5,2,FALSE),$J$4)))</f>
        <v>0</v>
      </c>
      <c r="N201" s="48" t="s">
        <v>402</v>
      </c>
      <c r="O201" s="49" t="s">
        <v>60</v>
      </c>
      <c r="P201" s="49" t="s">
        <v>66</v>
      </c>
      <c r="Q201" s="49" t="s">
        <v>67</v>
      </c>
      <c r="R201" s="50" t="s">
        <v>68</v>
      </c>
      <c r="S201" s="49" t="s">
        <v>60</v>
      </c>
      <c r="T201" s="73" t="str">
        <f>IF(_xlfn.XLOOKUP(I201,LEGEND!B:B,LEGEND!H:H)&lt;&gt;"-",HYPERLINK(_xlfn.XLOOKUP(I201,LEGEND!B:B,LEGEND!H:H),"link"),_xlfn.XLOOKUP(I201,LEGEND!B:B,LEGEND!H:H))</f>
        <v>link</v>
      </c>
      <c r="U201" s="73" t="str">
        <f>HYPERLINK(_xlfn.XLOOKUP(I201,LEGEND!B:B,LEGEND!I:I))</f>
        <v>https://milwaukee-media-images.s3.amazonaws.com/hi/M12_FIR12-0--Hero_1.jpg</v>
      </c>
      <c r="V201" s="51" t="s">
        <v>404</v>
      </c>
      <c r="W201" s="63" t="s">
        <v>71</v>
      </c>
      <c r="X201" s="64">
        <v>340</v>
      </c>
      <c r="Y201" s="64">
        <v>64</v>
      </c>
      <c r="Z201" s="64">
        <v>88</v>
      </c>
      <c r="AA201" s="84">
        <v>1.46</v>
      </c>
      <c r="AB201" s="85">
        <v>1</v>
      </c>
      <c r="AC201" s="85">
        <v>1</v>
      </c>
    </row>
    <row r="202" spans="1:29" s="1" customFormat="1" ht="25.5">
      <c r="B202" s="6" t="s">
        <v>55</v>
      </c>
      <c r="C202" s="6" t="s">
        <v>56</v>
      </c>
      <c r="D202" s="6" t="s">
        <v>57</v>
      </c>
      <c r="E202" s="49" t="s">
        <v>383</v>
      </c>
      <c r="F202" s="6" t="s">
        <v>84</v>
      </c>
      <c r="G202" s="6" t="s">
        <v>85</v>
      </c>
      <c r="H202" s="6" t="s">
        <v>412</v>
      </c>
      <c r="I202" s="60" t="s">
        <v>413</v>
      </c>
      <c r="J202" s="49" t="s">
        <v>414</v>
      </c>
      <c r="K202" s="6" t="s">
        <v>415</v>
      </c>
      <c r="L202" s="29">
        <f>IF($J$6="с учетом НДС",VLOOKUP(I202,LEGEND!B:E,4,0)*(1-M202),VLOOKUP(I202,LEGEND!B:E,4,0)*(1-M202)/1.2)</f>
        <v>30600</v>
      </c>
      <c r="M202" s="57">
        <f>IF(AND(B202&lt;&gt;"1_Электроинструмент",B202&lt;&gt;"2_Садовая техника"),$J$5,IF($J$4&lt;=20%,$J$4,IFERROR(VLOOKUP(S202,LEGEND!$L$2:$M$5,2,FALSE),$J$4)))</f>
        <v>0</v>
      </c>
      <c r="N202" s="48" t="s">
        <v>416</v>
      </c>
      <c r="O202" s="49" t="s">
        <v>60</v>
      </c>
      <c r="P202" s="49" t="s">
        <v>66</v>
      </c>
      <c r="Q202" s="49" t="s">
        <v>67</v>
      </c>
      <c r="R202" s="50" t="s">
        <v>68</v>
      </c>
      <c r="S202" s="49" t="s">
        <v>60</v>
      </c>
      <c r="T202" s="73" t="str">
        <f>IF(_xlfn.XLOOKUP(I202,LEGEND!B:B,LEGEND!H:H)&lt;&gt;"-",HYPERLINK(_xlfn.XLOOKUP(I202,LEGEND!B:B,LEGEND!H:H),"link"),_xlfn.XLOOKUP(I202,LEGEND!B:B,LEGEND!H:H))</f>
        <v>link</v>
      </c>
      <c r="U202" s="73" t="str">
        <f>HYPERLINK(_xlfn.XLOOKUP(I202,LEGEND!B:B,LEGEND!I:I))</f>
        <v>https://milwaukee-media-images.s3.amazonaws.com/hi/M12_FIR38-0--Hero_1.jpg</v>
      </c>
      <c r="V202" s="51" t="s">
        <v>418</v>
      </c>
      <c r="W202" s="63" t="s">
        <v>71</v>
      </c>
      <c r="X202" s="64">
        <v>340</v>
      </c>
      <c r="Y202" s="64">
        <v>64</v>
      </c>
      <c r="Z202" s="64">
        <v>88</v>
      </c>
      <c r="AA202" s="84">
        <v>1.31</v>
      </c>
      <c r="AB202" s="85">
        <v>1</v>
      </c>
      <c r="AC202" s="85">
        <v>1</v>
      </c>
    </row>
    <row r="203" spans="1:29" ht="25.5">
      <c r="A203" s="1"/>
      <c r="B203" s="6" t="s">
        <v>55</v>
      </c>
      <c r="C203" s="6" t="s">
        <v>56</v>
      </c>
      <c r="D203" s="6" t="s">
        <v>57</v>
      </c>
      <c r="E203" s="49" t="s">
        <v>383</v>
      </c>
      <c r="F203" s="6" t="s">
        <v>84</v>
      </c>
      <c r="G203" s="6" t="s">
        <v>85</v>
      </c>
      <c r="H203" s="6" t="s">
        <v>405</v>
      </c>
      <c r="I203" s="60" t="s">
        <v>406</v>
      </c>
      <c r="J203" s="49" t="s">
        <v>407</v>
      </c>
      <c r="K203" s="6" t="s">
        <v>408</v>
      </c>
      <c r="L203" s="29">
        <f>IF($J$6="с учетом НДС",VLOOKUP(I203,LEGEND!B:E,4,0)*(1-M203),VLOOKUP(I203,LEGEND!B:E,4,0)*(1-M203)/1.2)</f>
        <v>33990</v>
      </c>
      <c r="M203" s="57">
        <f>IF(AND(B203&lt;&gt;"1_Электроинструмент",B203&lt;&gt;"2_Садовая техника"),$J$5,IF($J$4&lt;=20%,$J$4,IFERROR(VLOOKUP(S203,LEGEND!$L$2:$M$5,2,FALSE),$J$4)))</f>
        <v>0</v>
      </c>
      <c r="N203" s="48" t="s">
        <v>409</v>
      </c>
      <c r="O203" s="49" t="s">
        <v>60</v>
      </c>
      <c r="P203" s="49" t="s">
        <v>66</v>
      </c>
      <c r="Q203" s="49" t="s">
        <v>67</v>
      </c>
      <c r="R203" s="50" t="s">
        <v>68</v>
      </c>
      <c r="S203" s="49" t="s">
        <v>60</v>
      </c>
      <c r="T203" s="73" t="str">
        <f>IF(_xlfn.XLOOKUP(I203,LEGEND!B:B,LEGEND!H:H)&lt;&gt;"-",HYPERLINK(_xlfn.XLOOKUP(I203,LEGEND!B:B,LEGEND!H:H),"link"),_xlfn.XLOOKUP(I203,LEGEND!B:B,LEGEND!H:H))</f>
        <v>link</v>
      </c>
      <c r="U203" s="73" t="str">
        <f>HYPERLINK(_xlfn.XLOOKUP(I203,LEGEND!B:B,LEGEND!I:I))</f>
        <v>https://milwaukee-media-images.s3.amazonaws.com/hi/M12_FIR14LR-0--Hero_1.jpg</v>
      </c>
      <c r="V203" s="51" t="s">
        <v>411</v>
      </c>
      <c r="W203" s="63" t="s">
        <v>71</v>
      </c>
      <c r="X203" s="64">
        <v>362</v>
      </c>
      <c r="Y203" s="64">
        <v>70</v>
      </c>
      <c r="Z203" s="64">
        <v>85</v>
      </c>
      <c r="AA203" s="84">
        <v>1.18</v>
      </c>
      <c r="AB203" s="85">
        <v>1</v>
      </c>
      <c r="AC203" s="85">
        <v>1</v>
      </c>
    </row>
    <row r="204" spans="1:29" s="1" customFormat="1" ht="25.5">
      <c r="B204" s="6" t="s">
        <v>55</v>
      </c>
      <c r="C204" s="6" t="s">
        <v>56</v>
      </c>
      <c r="D204" s="6" t="s">
        <v>57</v>
      </c>
      <c r="E204" s="49" t="s">
        <v>383</v>
      </c>
      <c r="F204" s="6" t="s">
        <v>84</v>
      </c>
      <c r="G204" s="6" t="s">
        <v>85</v>
      </c>
      <c r="H204" s="6" t="s">
        <v>425</v>
      </c>
      <c r="I204" s="60" t="s">
        <v>426</v>
      </c>
      <c r="J204" s="49" t="s">
        <v>427</v>
      </c>
      <c r="K204" s="6" t="s">
        <v>428</v>
      </c>
      <c r="L204" s="29">
        <f>IF($J$6="с учетом НДС",VLOOKUP(I204,LEGEND!B:E,4,0)*(1-M204),VLOOKUP(I204,LEGEND!B:E,4,0)*(1-M204)/1.2)</f>
        <v>34990</v>
      </c>
      <c r="M204" s="57">
        <f>IF(AND(B204&lt;&gt;"1_Электроинструмент",B204&lt;&gt;"2_Садовая техника"),$J$5,IF($J$4&lt;=20%,$J$4,IFERROR(VLOOKUP(S204,LEGEND!$L$2:$M$5,2,FALSE),$J$4)))</f>
        <v>0</v>
      </c>
      <c r="N204" s="48" t="s">
        <v>429</v>
      </c>
      <c r="O204" s="49" t="s">
        <v>60</v>
      </c>
      <c r="P204" s="49" t="s">
        <v>66</v>
      </c>
      <c r="Q204" s="49" t="s">
        <v>67</v>
      </c>
      <c r="R204" s="50" t="s">
        <v>68</v>
      </c>
      <c r="S204" s="49" t="s">
        <v>60</v>
      </c>
      <c r="T204" s="73" t="str">
        <f>IF(_xlfn.XLOOKUP(I204,LEGEND!B:B,LEGEND!H:H)&lt;&gt;"-",HYPERLINK(_xlfn.XLOOKUP(I204,LEGEND!B:B,LEGEND!H:H),"link"),_xlfn.XLOOKUP(I204,LEGEND!B:B,LEGEND!H:H))</f>
        <v>link</v>
      </c>
      <c r="U204" s="73" t="str">
        <f>HYPERLINK(_xlfn.XLOOKUP(I204,LEGEND!B:B,LEGEND!I:I))</f>
        <v>https://milwaukee-media-images.s3.amazonaws.com/hi/M12_FIR38LR-0--Hero_1.jpg</v>
      </c>
      <c r="V204" s="51" t="s">
        <v>431</v>
      </c>
      <c r="W204" s="63" t="s">
        <v>71</v>
      </c>
      <c r="X204" s="64">
        <v>382</v>
      </c>
      <c r="Y204" s="64">
        <v>70</v>
      </c>
      <c r="Z204" s="64">
        <v>85</v>
      </c>
      <c r="AA204" s="84">
        <v>1.4</v>
      </c>
      <c r="AB204" s="85">
        <v>1</v>
      </c>
      <c r="AC204" s="85">
        <v>1</v>
      </c>
    </row>
    <row r="205" spans="1:29" s="1" customFormat="1" ht="33.75">
      <c r="B205" s="6" t="s">
        <v>55</v>
      </c>
      <c r="C205" s="6" t="s">
        <v>56</v>
      </c>
      <c r="D205" s="6" t="s">
        <v>57</v>
      </c>
      <c r="E205" s="49" t="s">
        <v>383</v>
      </c>
      <c r="F205" s="6" t="s">
        <v>84</v>
      </c>
      <c r="G205" s="6" t="s">
        <v>85</v>
      </c>
      <c r="H205" s="6" t="s">
        <v>419</v>
      </c>
      <c r="I205" s="60" t="s">
        <v>420</v>
      </c>
      <c r="J205" s="49" t="s">
        <v>421</v>
      </c>
      <c r="K205" s="6" t="s">
        <v>422</v>
      </c>
      <c r="L205" s="29">
        <f>IF($J$6="с учетом НДС",VLOOKUP(I205,LEGEND!B:E,4,0)*(1-M205),VLOOKUP(I205,LEGEND!B:E,4,0)*(1-M205)/1.2)</f>
        <v>37490</v>
      </c>
      <c r="M205" s="57">
        <f>IF(AND(B205&lt;&gt;"1_Электроинструмент",B205&lt;&gt;"2_Садовая техника"),$J$5,IF($J$4&lt;=20%,$J$4,IFERROR(VLOOKUP(S205,LEGEND!$L$2:$M$5,2,FALSE),$J$4)))</f>
        <v>0</v>
      </c>
      <c r="N205" s="48" t="s">
        <v>423</v>
      </c>
      <c r="O205" s="49" t="s">
        <v>60</v>
      </c>
      <c r="P205" s="49" t="s">
        <v>66</v>
      </c>
      <c r="Q205" s="49" t="s">
        <v>67</v>
      </c>
      <c r="R205" s="50" t="s">
        <v>68</v>
      </c>
      <c r="S205" s="49" t="s">
        <v>60</v>
      </c>
      <c r="T205" s="73" t="str">
        <f>IF(_xlfn.XLOOKUP(I205,LEGEND!B:B,LEGEND!H:H)&lt;&gt;"-",HYPERLINK(_xlfn.XLOOKUP(I205,LEGEND!B:B,LEGEND!H:H),"link"),_xlfn.XLOOKUP(I205,LEGEND!B:B,LEGEND!H:H))</f>
        <v>link</v>
      </c>
      <c r="U205" s="73" t="str">
        <f>HYPERLINK(_xlfn.XLOOKUP(I205,LEGEND!B:B,LEGEND!I:I))</f>
        <v>https://milwaukee-media-images.s3.amazonaws.com/hi/M12_FIR38-201B--Hero_1.jpg</v>
      </c>
      <c r="V205" s="51" t="s">
        <v>424</v>
      </c>
      <c r="W205" s="63" t="s">
        <v>71</v>
      </c>
      <c r="X205" s="64">
        <v>380</v>
      </c>
      <c r="Y205" s="64">
        <v>102</v>
      </c>
      <c r="Z205" s="64">
        <v>229</v>
      </c>
      <c r="AA205" s="84">
        <v>2.59</v>
      </c>
      <c r="AB205" s="85">
        <v>1</v>
      </c>
      <c r="AC205" s="85">
        <v>1</v>
      </c>
    </row>
    <row r="206" spans="1:29" s="1" customFormat="1" ht="33.75">
      <c r="B206" s="6" t="s">
        <v>55</v>
      </c>
      <c r="C206" s="6" t="s">
        <v>56</v>
      </c>
      <c r="D206" s="6" t="s">
        <v>57</v>
      </c>
      <c r="E206" s="49" t="s">
        <v>383</v>
      </c>
      <c r="F206" s="6" t="s">
        <v>59</v>
      </c>
      <c r="G206" s="6" t="s">
        <v>60</v>
      </c>
      <c r="H206" s="6" t="s">
        <v>432</v>
      </c>
      <c r="I206" s="60" t="s">
        <v>433</v>
      </c>
      <c r="J206" s="49" t="s">
        <v>434</v>
      </c>
      <c r="K206" s="6" t="s">
        <v>435</v>
      </c>
      <c r="L206" s="29">
        <f>IF($J$6="с учетом НДС",VLOOKUP(I206,LEGEND!B:E,4,0)*(1-M206),VLOOKUP(I206,LEGEND!B:E,4,0)*(1-M206)/1.2)</f>
        <v>20990</v>
      </c>
      <c r="M206" s="57">
        <f>IF(AND(B206&lt;&gt;"1_Электроинструмент",B206&lt;&gt;"2_Садовая техника"),$J$5,IF($J$4&lt;=20%,$J$4,IFERROR(VLOOKUP(S206,LEGEND!$L$2:$M$5,2,FALSE),$J$4)))</f>
        <v>0</v>
      </c>
      <c r="N206" s="48" t="s">
        <v>436</v>
      </c>
      <c r="O206" s="49" t="s">
        <v>60</v>
      </c>
      <c r="P206" s="49" t="s">
        <v>66</v>
      </c>
      <c r="Q206" s="49" t="s">
        <v>67</v>
      </c>
      <c r="R206" s="50" t="s">
        <v>68</v>
      </c>
      <c r="S206" s="49" t="s">
        <v>60</v>
      </c>
      <c r="T206" s="73" t="str">
        <f>IF(_xlfn.XLOOKUP(I206,LEGEND!B:B,LEGEND!H:H)&lt;&gt;"-",HYPERLINK(_xlfn.XLOOKUP(I206,LEGEND!B:B,LEGEND!H:H),"link"),_xlfn.XLOOKUP(I206,LEGEND!B:B,LEGEND!H:H))</f>
        <v>link</v>
      </c>
      <c r="U206" s="73" t="str">
        <f>HYPERLINK(_xlfn.XLOOKUP(I206,LEGEND!B:B,LEGEND!I:I))</f>
        <v>https://milwaukee-media-images.s3.amazonaws.com/hi/M12_IR-21B_(1_4_)-202C--Hero_1.jpg</v>
      </c>
      <c r="V206" s="51" t="s">
        <v>438</v>
      </c>
      <c r="W206" s="63" t="s">
        <v>71</v>
      </c>
      <c r="X206" s="64">
        <v>337</v>
      </c>
      <c r="Y206" s="64">
        <v>101</v>
      </c>
      <c r="Z206" s="64">
        <v>229</v>
      </c>
      <c r="AA206" s="84">
        <v>2.097</v>
      </c>
      <c r="AB206" s="85">
        <v>1</v>
      </c>
      <c r="AC206" s="85">
        <v>1</v>
      </c>
    </row>
    <row r="207" spans="1:29" s="1" customFormat="1" ht="33.75">
      <c r="B207" s="6" t="s">
        <v>55</v>
      </c>
      <c r="C207" s="6" t="s">
        <v>56</v>
      </c>
      <c r="D207" s="6" t="s">
        <v>57</v>
      </c>
      <c r="E207" s="49" t="s">
        <v>383</v>
      </c>
      <c r="F207" s="6" t="s">
        <v>59</v>
      </c>
      <c r="G207" s="6" t="s">
        <v>60</v>
      </c>
      <c r="H207" s="6" t="s">
        <v>439</v>
      </c>
      <c r="I207" s="60" t="s">
        <v>440</v>
      </c>
      <c r="J207" s="49" t="s">
        <v>441</v>
      </c>
      <c r="K207" s="6" t="s">
        <v>442</v>
      </c>
      <c r="L207" s="29">
        <f>IF($J$6="с учетом НДС",VLOOKUP(I207,LEGEND!B:E,4,0)*(1-M207),VLOOKUP(I207,LEGEND!B:E,4,0)*(1-M207)/1.2)</f>
        <v>21990</v>
      </c>
      <c r="M207" s="57">
        <f>IF(AND(B207&lt;&gt;"1_Электроинструмент",B207&lt;&gt;"2_Садовая техника"),$J$5,IF($J$4&lt;=20%,$J$4,IFERROR(VLOOKUP(S207,LEGEND!$L$2:$M$5,2,FALSE),$J$4)))</f>
        <v>0</v>
      </c>
      <c r="N207" s="48" t="s">
        <v>443</v>
      </c>
      <c r="O207" s="49" t="s">
        <v>60</v>
      </c>
      <c r="P207" s="49" t="s">
        <v>66</v>
      </c>
      <c r="Q207" s="49" t="s">
        <v>67</v>
      </c>
      <c r="R207" s="50" t="s">
        <v>68</v>
      </c>
      <c r="S207" s="49" t="s">
        <v>60</v>
      </c>
      <c r="T207" s="73" t="str">
        <f>IF(_xlfn.XLOOKUP(I207,LEGEND!B:B,LEGEND!H:H)&lt;&gt;"-",HYPERLINK(_xlfn.XLOOKUP(I207,LEGEND!B:B,LEGEND!H:H),"link"),_xlfn.XLOOKUP(I207,LEGEND!B:B,LEGEND!H:H))</f>
        <v>link</v>
      </c>
      <c r="U207" s="73" t="str">
        <f>HYPERLINK(_xlfn.XLOOKUP(I207,LEGEND!B:B,LEGEND!I:I))</f>
        <v>https://milwaukee-media-images.s3.amazonaws.com/hi/M12_IR-22B_(3_8_)--Hero_1.jpg</v>
      </c>
      <c r="V207" s="51" t="s">
        <v>444</v>
      </c>
      <c r="W207" s="63" t="s">
        <v>71</v>
      </c>
      <c r="X207" s="64">
        <v>337</v>
      </c>
      <c r="Y207" s="64">
        <v>101</v>
      </c>
      <c r="Z207" s="64">
        <v>229</v>
      </c>
      <c r="AA207" s="84">
        <v>2.12</v>
      </c>
      <c r="AB207" s="85">
        <v>1</v>
      </c>
      <c r="AC207" s="85">
        <v>1</v>
      </c>
    </row>
    <row r="208" spans="1:29" s="1" customFormat="1" ht="15">
      <c r="B208" s="6" t="s">
        <v>55</v>
      </c>
      <c r="C208" s="6" t="s">
        <v>4069</v>
      </c>
      <c r="D208" s="6" t="s">
        <v>57</v>
      </c>
      <c r="E208" s="49" t="s">
        <v>383</v>
      </c>
      <c r="F208" s="6" t="s">
        <v>4070</v>
      </c>
      <c r="G208" s="6" t="s">
        <v>60</v>
      </c>
      <c r="H208" s="6" t="s">
        <v>4221</v>
      </c>
      <c r="I208" s="60" t="s">
        <v>4222</v>
      </c>
      <c r="J208" s="49" t="s">
        <v>4223</v>
      </c>
      <c r="K208" s="6" t="s">
        <v>4224</v>
      </c>
      <c r="L208" s="29">
        <f>IF($J$6="с учетом НДС",VLOOKUP(I208,LEGEND!B:E,4,0)*(1-M208),VLOOKUP(I208,LEGEND!B:E,4,0)*(1-M208)/1.2)</f>
        <v>2500</v>
      </c>
      <c r="M208" s="57">
        <f>IF(AND(B208&lt;&gt;"1_Электроинструмент",B208&lt;&gt;"2_Садовая техника"),$J$5,IF($J$4&lt;=20%,$J$4,IFERROR(VLOOKUP(S208,LEGEND!$L$2:$M$5,2,FALSE),$J$4)))</f>
        <v>0</v>
      </c>
      <c r="N208" s="48" t="s">
        <v>60</v>
      </c>
      <c r="O208" s="49" t="s">
        <v>60</v>
      </c>
      <c r="P208" s="49" t="s">
        <v>66</v>
      </c>
      <c r="Q208" s="49" t="s">
        <v>473</v>
      </c>
      <c r="R208" s="50" t="s">
        <v>68</v>
      </c>
      <c r="S208" s="49" t="s">
        <v>60</v>
      </c>
      <c r="T208" s="73" t="str">
        <f>IF(_xlfn.XLOOKUP(I208,LEGEND!B:B,LEGEND!H:H)&lt;&gt;"-",HYPERLINK(_xlfn.XLOOKUP(I208,LEGEND!B:B,LEGEND!H:H),"link"),_xlfn.XLOOKUP(I208,LEGEND!B:B,LEGEND!H:H))</f>
        <v>link</v>
      </c>
      <c r="U208" s="73" t="str">
        <f>HYPERLINK(_xlfn.XLOOKUP(I208,LEGEND!B:B,LEGEND!I:I))</f>
        <v>https://milwaukee-media-images.s3.amazonaws.com/hi/4932479099--Hero_1.jpg</v>
      </c>
      <c r="V208" s="51" t="s">
        <v>4226</v>
      </c>
      <c r="W208" s="63" t="s">
        <v>71</v>
      </c>
      <c r="X208" s="64">
        <v>90</v>
      </c>
      <c r="Y208" s="64">
        <v>55</v>
      </c>
      <c r="Z208" s="64">
        <v>178</v>
      </c>
      <c r="AA208" s="84">
        <v>3.4000000000000002E-2</v>
      </c>
      <c r="AB208" s="85">
        <v>1</v>
      </c>
      <c r="AC208" s="85">
        <v>1</v>
      </c>
    </row>
    <row r="209" spans="1:29" s="1" customFormat="1" ht="15">
      <c r="B209" s="6" t="s">
        <v>55</v>
      </c>
      <c r="C209" s="6" t="s">
        <v>4069</v>
      </c>
      <c r="D209" s="6" t="s">
        <v>57</v>
      </c>
      <c r="E209" s="49" t="s">
        <v>383</v>
      </c>
      <c r="F209" s="6" t="s">
        <v>4070</v>
      </c>
      <c r="G209" s="6" t="s">
        <v>60</v>
      </c>
      <c r="H209" s="6" t="s">
        <v>4227</v>
      </c>
      <c r="I209" s="60" t="s">
        <v>4228</v>
      </c>
      <c r="J209" s="49" t="s">
        <v>4229</v>
      </c>
      <c r="K209" s="6" t="s">
        <v>4230</v>
      </c>
      <c r="L209" s="29">
        <f>IF($J$6="с учетом НДС",VLOOKUP(I209,LEGEND!B:E,4,0)*(1-M209),VLOOKUP(I209,LEGEND!B:E,4,0)*(1-M209)/1.2)</f>
        <v>2500</v>
      </c>
      <c r="M209" s="57">
        <f>IF(AND(B209&lt;&gt;"1_Электроинструмент",B209&lt;&gt;"2_Садовая техника"),$J$5,IF($J$4&lt;=20%,$J$4,IFERROR(VLOOKUP(S209,LEGEND!$L$2:$M$5,2,FALSE),$J$4)))</f>
        <v>0</v>
      </c>
      <c r="N209" s="48" t="s">
        <v>60</v>
      </c>
      <c r="O209" s="49" t="s">
        <v>60</v>
      </c>
      <c r="P209" s="49" t="s">
        <v>66</v>
      </c>
      <c r="Q209" s="49" t="s">
        <v>473</v>
      </c>
      <c r="R209" s="50" t="s">
        <v>68</v>
      </c>
      <c r="S209" s="49" t="s">
        <v>60</v>
      </c>
      <c r="T209" s="73" t="str">
        <f>IF(_xlfn.XLOOKUP(I209,LEGEND!B:B,LEGEND!H:H)&lt;&gt;"-",HYPERLINK(_xlfn.XLOOKUP(I209,LEGEND!B:B,LEGEND!H:H),"link"),_xlfn.XLOOKUP(I209,LEGEND!B:B,LEGEND!H:H))</f>
        <v>link</v>
      </c>
      <c r="U209" s="73" t="str">
        <f>HYPERLINK(_xlfn.XLOOKUP(I209,LEGEND!B:B,LEGEND!I:I))</f>
        <v>https://milwaukee-media-images.s3.amazonaws.com/hi/4932479101--Hero_1.jpg</v>
      </c>
      <c r="V209" s="51" t="s">
        <v>4231</v>
      </c>
      <c r="W209" s="63" t="s">
        <v>71</v>
      </c>
      <c r="X209" s="64">
        <v>215</v>
      </c>
      <c r="Y209" s="64">
        <v>54</v>
      </c>
      <c r="Z209" s="64">
        <v>151</v>
      </c>
      <c r="AA209" s="84">
        <v>9.4E-2</v>
      </c>
      <c r="AB209" s="85">
        <v>1</v>
      </c>
      <c r="AC209" s="85">
        <v>1</v>
      </c>
    </row>
    <row r="210" spans="1:29" s="1" customFormat="1" ht="15">
      <c r="B210" s="6" t="s">
        <v>55</v>
      </c>
      <c r="C210" s="6" t="s">
        <v>4069</v>
      </c>
      <c r="D210" s="6" t="s">
        <v>57</v>
      </c>
      <c r="E210" s="49" t="s">
        <v>383</v>
      </c>
      <c r="F210" s="6" t="s">
        <v>4070</v>
      </c>
      <c r="G210" s="6" t="s">
        <v>60</v>
      </c>
      <c r="H210" s="6" t="s">
        <v>4232</v>
      </c>
      <c r="I210" s="60" t="s">
        <v>4233</v>
      </c>
      <c r="J210" s="49" t="s">
        <v>4234</v>
      </c>
      <c r="K210" s="6" t="s">
        <v>4235</v>
      </c>
      <c r="L210" s="29">
        <f>IF($J$6="с учетом НДС",VLOOKUP(I210,LEGEND!B:E,4,0)*(1-M210),VLOOKUP(I210,LEGEND!B:E,4,0)*(1-M210)/1.2)</f>
        <v>2500</v>
      </c>
      <c r="M210" s="57">
        <f>IF(AND(B210&lt;&gt;"1_Электроинструмент",B210&lt;&gt;"2_Садовая техника"),$J$5,IF($J$4&lt;=20%,$J$4,IFERROR(VLOOKUP(S210,LEGEND!$L$2:$M$5,2,FALSE),$J$4)))</f>
        <v>0</v>
      </c>
      <c r="N210" s="48" t="s">
        <v>60</v>
      </c>
      <c r="O210" s="49" t="s">
        <v>60</v>
      </c>
      <c r="P210" s="49" t="s">
        <v>66</v>
      </c>
      <c r="Q210" s="49" t="s">
        <v>473</v>
      </c>
      <c r="R210" s="50" t="s">
        <v>68</v>
      </c>
      <c r="S210" s="49" t="s">
        <v>60</v>
      </c>
      <c r="T210" s="73" t="str">
        <f>IF(_xlfn.XLOOKUP(I210,LEGEND!B:B,LEGEND!H:H)&lt;&gt;"-",HYPERLINK(_xlfn.XLOOKUP(I210,LEGEND!B:B,LEGEND!H:H),"link"),_xlfn.XLOOKUP(I210,LEGEND!B:B,LEGEND!H:H))</f>
        <v>link</v>
      </c>
      <c r="U210" s="73" t="str">
        <f>HYPERLINK(_xlfn.XLOOKUP(I210,LEGEND!B:B,LEGEND!I:I))</f>
        <v>https://milwaukee-media-images.s3.amazonaws.com/hi/4932479097--Hero_1.jpg</v>
      </c>
      <c r="V210" s="51" t="s">
        <v>4236</v>
      </c>
      <c r="W210" s="63" t="s">
        <v>71</v>
      </c>
      <c r="X210" s="64">
        <v>75</v>
      </c>
      <c r="Y210" s="64">
        <v>56</v>
      </c>
      <c r="Z210" s="64">
        <v>150</v>
      </c>
      <c r="AA210" s="84">
        <v>3.7999999999999999E-2</v>
      </c>
      <c r="AB210" s="85">
        <v>1</v>
      </c>
      <c r="AC210" s="85">
        <v>1</v>
      </c>
    </row>
    <row r="211" spans="1:29" s="1" customFormat="1" ht="25.5">
      <c r="B211" s="6" t="s">
        <v>55</v>
      </c>
      <c r="C211" s="6" t="s">
        <v>56</v>
      </c>
      <c r="D211" s="6" t="s">
        <v>57</v>
      </c>
      <c r="E211" s="49" t="s">
        <v>445</v>
      </c>
      <c r="F211" s="6" t="s">
        <v>84</v>
      </c>
      <c r="G211" s="6" t="s">
        <v>85</v>
      </c>
      <c r="H211" s="6" t="s">
        <v>446</v>
      </c>
      <c r="I211" s="60" t="s">
        <v>447</v>
      </c>
      <c r="J211" s="49" t="s">
        <v>448</v>
      </c>
      <c r="K211" s="6" t="s">
        <v>449</v>
      </c>
      <c r="L211" s="29">
        <f>IF($J$6="с учетом НДС",VLOOKUP(I211,LEGEND!B:E,4,0)*(1-M211),VLOOKUP(I211,LEGEND!B:E,4,0)*(1-M211)/1.2)</f>
        <v>27490</v>
      </c>
      <c r="M211" s="57">
        <f>IF(AND(B211&lt;&gt;"1_Электроинструмент",B211&lt;&gt;"2_Садовая техника"),$J$5,IF($J$4&lt;=20%,$J$4,IFERROR(VLOOKUP(S211,LEGEND!$L$2:$M$5,2,FALSE),$J$4)))</f>
        <v>0</v>
      </c>
      <c r="N211" s="48" t="s">
        <v>450</v>
      </c>
      <c r="O211" s="49" t="s">
        <v>42</v>
      </c>
      <c r="P211" s="49" t="s">
        <v>66</v>
      </c>
      <c r="Q211" s="49" t="s">
        <v>67</v>
      </c>
      <c r="R211" s="50" t="s">
        <v>68</v>
      </c>
      <c r="S211" s="49" t="s">
        <v>60</v>
      </c>
      <c r="T211" s="73" t="str">
        <f>IF(_xlfn.XLOOKUP(I211,LEGEND!B:B,LEGEND!H:H)&lt;&gt;"-",HYPERLINK(_xlfn.XLOOKUP(I211,LEGEND!B:B,LEGEND!H:H),"link"),_xlfn.XLOOKUP(I211,LEGEND!B:B,LEGEND!H:H))</f>
        <v>link</v>
      </c>
      <c r="U211" s="73" t="str">
        <f>HYPERLINK(_xlfn.XLOOKUP(I211,LEGEND!B:B,LEGEND!I:I))</f>
        <v>https://milwaukee-media-images.s3.amazonaws.com/hi/M12_FTB-0--Hero_1.jpg</v>
      </c>
      <c r="V211" s="51" t="s">
        <v>452</v>
      </c>
      <c r="W211" s="63" t="s">
        <v>71</v>
      </c>
      <c r="X211" s="64">
        <v>280</v>
      </c>
      <c r="Y211" s="64">
        <v>103</v>
      </c>
      <c r="Z211" s="64">
        <v>80</v>
      </c>
      <c r="AA211" s="84">
        <v>1.236</v>
      </c>
      <c r="AB211" s="85">
        <v>1</v>
      </c>
      <c r="AC211" s="85">
        <v>1</v>
      </c>
    </row>
    <row r="212" spans="1:29" s="1" customFormat="1" ht="25.5">
      <c r="B212" s="6" t="s">
        <v>55</v>
      </c>
      <c r="C212" s="6" t="s">
        <v>1340</v>
      </c>
      <c r="D212" s="6" t="s">
        <v>57</v>
      </c>
      <c r="E212" s="49" t="s">
        <v>445</v>
      </c>
      <c r="F212" s="6" t="s">
        <v>1406</v>
      </c>
      <c r="G212" s="6" t="s">
        <v>85</v>
      </c>
      <c r="H212" s="6" t="s">
        <v>1908</v>
      </c>
      <c r="I212" s="60" t="s">
        <v>1909</v>
      </c>
      <c r="J212" s="49" t="s">
        <v>1910</v>
      </c>
      <c r="K212" s="6" t="s">
        <v>1911</v>
      </c>
      <c r="L212" s="29">
        <f>IF($J$6="с учетом НДС",VLOOKUP(I212,LEGEND!B:E,4,0)*(1-M212),VLOOKUP(I212,LEGEND!B:E,4,0)*(1-M212)/1.2)</f>
        <v>29990</v>
      </c>
      <c r="M212" s="57">
        <f>IF(AND(B212&lt;&gt;"1_Электроинструмент",B212&lt;&gt;"2_Садовая техника"),$J$5,IF($J$4&lt;=20%,$J$4,IFERROR(VLOOKUP(S212,LEGEND!$L$2:$M$5,2,FALSE),$J$4)))</f>
        <v>0</v>
      </c>
      <c r="N212" s="48" t="s">
        <v>1912</v>
      </c>
      <c r="O212" s="49" t="s">
        <v>60</v>
      </c>
      <c r="P212" s="49" t="s">
        <v>66</v>
      </c>
      <c r="Q212" s="49" t="s">
        <v>67</v>
      </c>
      <c r="R212" s="50" t="s">
        <v>68</v>
      </c>
      <c r="S212" s="49" t="s">
        <v>60</v>
      </c>
      <c r="T212" s="73" t="str">
        <f>IF(_xlfn.XLOOKUP(I212,LEGEND!B:B,LEGEND!H:H)&lt;&gt;"-",HYPERLINK(_xlfn.XLOOKUP(I212,LEGEND!B:B,LEGEND!H:H),"link"),_xlfn.XLOOKUP(I212,LEGEND!B:B,LEGEND!H:H))</f>
        <v>link</v>
      </c>
      <c r="U212" s="73" t="str">
        <f>HYPERLINK(_xlfn.XLOOKUP(I212,LEGEND!B:B,LEGEND!I:I))</f>
        <v>https://milwaukee-media-images.s3.amazonaws.com/hi/M18_FPM-0X--Hero_1.jpg</v>
      </c>
      <c r="V212" s="51" t="s">
        <v>1914</v>
      </c>
      <c r="W212" s="63" t="s">
        <v>71</v>
      </c>
      <c r="X212" s="64">
        <v>474</v>
      </c>
      <c r="Y212" s="64">
        <v>137</v>
      </c>
      <c r="Z212" s="64">
        <v>370</v>
      </c>
      <c r="AA212" s="84">
        <v>5.15</v>
      </c>
      <c r="AB212" s="85">
        <v>1</v>
      </c>
      <c r="AC212" s="85">
        <v>1</v>
      </c>
    </row>
    <row r="213" spans="1:29" s="1" customFormat="1" ht="33.75">
      <c r="B213" s="6" t="s">
        <v>55</v>
      </c>
      <c r="C213" s="6" t="s">
        <v>56</v>
      </c>
      <c r="D213" s="6" t="s">
        <v>453</v>
      </c>
      <c r="E213" s="49" t="s">
        <v>454</v>
      </c>
      <c r="F213" s="6" t="s">
        <v>84</v>
      </c>
      <c r="G213" s="6" t="s">
        <v>85</v>
      </c>
      <c r="H213" s="6" t="s">
        <v>455</v>
      </c>
      <c r="I213" s="60" t="s">
        <v>456</v>
      </c>
      <c r="J213" s="49" t="s">
        <v>457</v>
      </c>
      <c r="K213" s="6" t="s">
        <v>458</v>
      </c>
      <c r="L213" s="29">
        <f>IF($J$6="с учетом НДС",VLOOKUP(I213,LEGEND!B:E,4,0)*(1-M213),VLOOKUP(I213,LEGEND!B:E,4,0)*(1-M213)/1.2)</f>
        <v>33990</v>
      </c>
      <c r="M213" s="57">
        <f>IF(AND(B213&lt;&gt;"1_Электроинструмент",B213&lt;&gt;"2_Садовая техника"),$J$5,IF($J$4&lt;=20%,$J$4,IFERROR(VLOOKUP(S213,LEGEND!$L$2:$M$5,2,FALSE),$J$4)))</f>
        <v>0</v>
      </c>
      <c r="N213" s="48" t="s">
        <v>459</v>
      </c>
      <c r="O213" s="49" t="s">
        <v>60</v>
      </c>
      <c r="P213" s="49" t="s">
        <v>66</v>
      </c>
      <c r="Q213" s="49" t="s">
        <v>67</v>
      </c>
      <c r="R213" s="50" t="s">
        <v>68</v>
      </c>
      <c r="S213" s="49" t="s">
        <v>60</v>
      </c>
      <c r="T213" s="73" t="str">
        <f>IF(_xlfn.XLOOKUP(I213,LEGEND!B:B,LEGEND!H:H)&lt;&gt;"-",HYPERLINK(_xlfn.XLOOKUP(I213,LEGEND!B:B,LEGEND!H:H),"link"),_xlfn.XLOOKUP(I213,LEGEND!B:B,LEGEND!H:H))</f>
        <v>link</v>
      </c>
      <c r="U213" s="73" t="str">
        <f>HYPERLINK(_xlfn.XLOOKUP(I213,LEGEND!B:B,LEGEND!I:I))</f>
        <v>https://milwaukee-media-images.s3.amazonaws.com/hi/M12_CH-0--Hero_1.jpg</v>
      </c>
      <c r="V213" s="51" t="s">
        <v>461</v>
      </c>
      <c r="W213" s="63" t="s">
        <v>71</v>
      </c>
      <c r="X213" s="64">
        <v>263</v>
      </c>
      <c r="Y213" s="64">
        <v>83</v>
      </c>
      <c r="Z213" s="64">
        <v>203</v>
      </c>
      <c r="AA213" s="84">
        <v>1.772</v>
      </c>
      <c r="AB213" s="85">
        <v>1</v>
      </c>
      <c r="AC213" s="85">
        <v>1</v>
      </c>
    </row>
    <row r="214" spans="1:29" s="1" customFormat="1" ht="33.75">
      <c r="B214" s="6" t="s">
        <v>55</v>
      </c>
      <c r="C214" s="6" t="s">
        <v>56</v>
      </c>
      <c r="D214" s="6" t="s">
        <v>453</v>
      </c>
      <c r="E214" s="49" t="s">
        <v>454</v>
      </c>
      <c r="F214" s="6" t="s">
        <v>84</v>
      </c>
      <c r="G214" s="6" t="s">
        <v>85</v>
      </c>
      <c r="H214" s="6" t="s">
        <v>462</v>
      </c>
      <c r="I214" s="60" t="s">
        <v>463</v>
      </c>
      <c r="J214" s="49" t="s">
        <v>464</v>
      </c>
      <c r="K214" s="6" t="s">
        <v>465</v>
      </c>
      <c r="L214" s="29">
        <f>IF($J$6="с учетом НДС",VLOOKUP(I214,LEGEND!B:E,4,0)*(1-M214),VLOOKUP(I214,LEGEND!B:E,4,0)*(1-M214)/1.2)</f>
        <v>45990</v>
      </c>
      <c r="M214" s="57">
        <f>IF(AND(B214&lt;&gt;"1_Электроинструмент",B214&lt;&gt;"2_Садовая техника"),$J$5,IF($J$4&lt;=20%,$J$4,IFERROR(VLOOKUP(S214,LEGEND!$L$2:$M$5,2,FALSE),$J$4)))</f>
        <v>0</v>
      </c>
      <c r="N214" s="48" t="s">
        <v>466</v>
      </c>
      <c r="O214" s="49" t="s">
        <v>60</v>
      </c>
      <c r="P214" s="49" t="s">
        <v>66</v>
      </c>
      <c r="Q214" s="49" t="s">
        <v>67</v>
      </c>
      <c r="R214" s="50" t="s">
        <v>68</v>
      </c>
      <c r="S214" s="49" t="s">
        <v>60</v>
      </c>
      <c r="T214" s="73" t="str">
        <f>IF(_xlfn.XLOOKUP(I214,LEGEND!B:B,LEGEND!H:H)&lt;&gt;"-",HYPERLINK(_xlfn.XLOOKUP(I214,LEGEND!B:B,LEGEND!H:H),"link"),_xlfn.XLOOKUP(I214,LEGEND!B:B,LEGEND!H:H))</f>
        <v>link</v>
      </c>
      <c r="U214" s="73" t="str">
        <f>HYPERLINK(_xlfn.XLOOKUP(I214,LEGEND!B:B,LEGEND!I:I))</f>
        <v>https://milwaukee-media-images.s3.amazonaws.com/hi/M12_CH-202C--Hero_1.jpg</v>
      </c>
      <c r="V214" s="51" t="s">
        <v>467</v>
      </c>
      <c r="W214" s="63" t="s">
        <v>71</v>
      </c>
      <c r="X214" s="64">
        <v>508</v>
      </c>
      <c r="Y214" s="64">
        <v>129</v>
      </c>
      <c r="Z214" s="64">
        <v>356</v>
      </c>
      <c r="AA214" s="84">
        <v>4.8360000000000003</v>
      </c>
      <c r="AB214" s="85">
        <v>1</v>
      </c>
      <c r="AC214" s="85">
        <v>1</v>
      </c>
    </row>
    <row r="215" spans="1:29" ht="33.75">
      <c r="A215" s="1"/>
      <c r="B215" s="6" t="s">
        <v>55</v>
      </c>
      <c r="C215" s="6" t="s">
        <v>56</v>
      </c>
      <c r="D215" s="6" t="s">
        <v>453</v>
      </c>
      <c r="E215" s="49" t="s">
        <v>454</v>
      </c>
      <c r="F215" s="6" t="s">
        <v>84</v>
      </c>
      <c r="G215" s="6" t="s">
        <v>85</v>
      </c>
      <c r="H215" s="6" t="s">
        <v>468</v>
      </c>
      <c r="I215" s="60" t="s">
        <v>469</v>
      </c>
      <c r="J215" s="49" t="s">
        <v>470</v>
      </c>
      <c r="K215" s="6" t="s">
        <v>471</v>
      </c>
      <c r="L215" s="29">
        <f>IF($J$6="с учетом НДС",VLOOKUP(I215,LEGEND!B:E,4,0)*(1-M215),VLOOKUP(I215,LEGEND!B:E,4,0)*(1-M215)/1.2)</f>
        <v>54490</v>
      </c>
      <c r="M215" s="57">
        <f>IF(AND(B215&lt;&gt;"1_Электроинструмент",B215&lt;&gt;"2_Садовая техника"),$J$5,IF($J$4&lt;=20%,$J$4,IFERROR(VLOOKUP(S215,LEGEND!$L$2:$M$5,2,FALSE),$J$4)))</f>
        <v>0</v>
      </c>
      <c r="N215" s="48" t="s">
        <v>472</v>
      </c>
      <c r="O215" s="49" t="s">
        <v>60</v>
      </c>
      <c r="P215" s="49" t="s">
        <v>66</v>
      </c>
      <c r="Q215" s="49" t="s">
        <v>473</v>
      </c>
      <c r="R215" s="50" t="s">
        <v>68</v>
      </c>
      <c r="S215" s="49" t="s">
        <v>60</v>
      </c>
      <c r="T215" s="73" t="str">
        <f>IF(_xlfn.XLOOKUP(I215,LEGEND!B:B,LEGEND!H:H)&lt;&gt;"-",HYPERLINK(_xlfn.XLOOKUP(I215,LEGEND!B:B,LEGEND!H:H),"link"),_xlfn.XLOOKUP(I215,LEGEND!B:B,LEGEND!H:H))</f>
        <v>link</v>
      </c>
      <c r="U215" s="73" t="str">
        <f>HYPERLINK(_xlfn.XLOOKUP(I215,LEGEND!B:B,LEGEND!I:I))</f>
        <v>https://milwaukee-media-images.s3.amazonaws.com/hi/M12_CH-402C--Hero_1.jpg</v>
      </c>
      <c r="V215" s="51" t="s">
        <v>474</v>
      </c>
      <c r="W215" s="63" t="s">
        <v>71</v>
      </c>
      <c r="X215" s="64">
        <v>508</v>
      </c>
      <c r="Y215" s="64">
        <v>129</v>
      </c>
      <c r="Z215" s="64">
        <v>356</v>
      </c>
      <c r="AA215" s="84">
        <v>5.2880000000000003</v>
      </c>
      <c r="AB215" s="85">
        <v>1</v>
      </c>
      <c r="AC215" s="85">
        <v>1</v>
      </c>
    </row>
    <row r="216" spans="1:29" s="1" customFormat="1" ht="33.75">
      <c r="B216" s="6" t="s">
        <v>55</v>
      </c>
      <c r="C216" s="6" t="s">
        <v>56</v>
      </c>
      <c r="D216" s="6" t="s">
        <v>453</v>
      </c>
      <c r="E216" s="49" t="s">
        <v>454</v>
      </c>
      <c r="F216" s="6" t="s">
        <v>84</v>
      </c>
      <c r="G216" s="6" t="s">
        <v>85</v>
      </c>
      <c r="H216" s="6" t="s">
        <v>475</v>
      </c>
      <c r="I216" s="60" t="s">
        <v>476</v>
      </c>
      <c r="J216" s="49" t="s">
        <v>477</v>
      </c>
      <c r="K216" s="6" t="s">
        <v>478</v>
      </c>
      <c r="L216" s="29">
        <f>IF($J$6="с учетом НДС",VLOOKUP(I216,LEGEND!B:E,4,0)*(1-M216),VLOOKUP(I216,LEGEND!B:E,4,0)*(1-M216)/1.2)</f>
        <v>58990</v>
      </c>
      <c r="M216" s="57">
        <f>IF(AND(B216&lt;&gt;"1_Электроинструмент",B216&lt;&gt;"2_Садовая техника"),$J$5,IF($J$4&lt;=20%,$J$4,IFERROR(VLOOKUP(S216,LEGEND!$L$2:$M$5,2,FALSE),$J$4)))</f>
        <v>0</v>
      </c>
      <c r="N216" s="48" t="s">
        <v>479</v>
      </c>
      <c r="O216" s="49" t="s">
        <v>60</v>
      </c>
      <c r="P216" s="49" t="s">
        <v>66</v>
      </c>
      <c r="Q216" s="49" t="s">
        <v>67</v>
      </c>
      <c r="R216" s="50" t="s">
        <v>68</v>
      </c>
      <c r="S216" s="49" t="s">
        <v>60</v>
      </c>
      <c r="T216" s="73" t="str">
        <f>IF(_xlfn.XLOOKUP(I216,LEGEND!B:B,LEGEND!H:H)&lt;&gt;"-",HYPERLINK(_xlfn.XLOOKUP(I216,LEGEND!B:B,LEGEND!H:H),"link"),_xlfn.XLOOKUP(I216,LEGEND!B:B,LEGEND!H:H))</f>
        <v>link</v>
      </c>
      <c r="U216" s="73" t="str">
        <f>HYPERLINK(_xlfn.XLOOKUP(I216,LEGEND!B:B,LEGEND!I:I))</f>
        <v>https://milwaukee-media-images.s3.amazonaws.com/hi/M12_CH-602X--Hero_1.jpg</v>
      </c>
      <c r="V216" s="51" t="s">
        <v>480</v>
      </c>
      <c r="W216" s="63" t="s">
        <v>71</v>
      </c>
      <c r="X216" s="64">
        <v>474</v>
      </c>
      <c r="Y216" s="64">
        <v>137</v>
      </c>
      <c r="Z216" s="64">
        <v>370</v>
      </c>
      <c r="AA216" s="84">
        <v>5.42</v>
      </c>
      <c r="AB216" s="85">
        <v>1</v>
      </c>
      <c r="AC216" s="85">
        <v>1</v>
      </c>
    </row>
    <row r="217" spans="1:29" s="1" customFormat="1" ht="25.5">
      <c r="B217" s="6" t="s">
        <v>55</v>
      </c>
      <c r="C217" s="6" t="s">
        <v>56</v>
      </c>
      <c r="D217" s="6" t="s">
        <v>453</v>
      </c>
      <c r="E217" s="49" t="s">
        <v>454</v>
      </c>
      <c r="F217" s="6" t="s">
        <v>59</v>
      </c>
      <c r="G217" s="6" t="s">
        <v>60</v>
      </c>
      <c r="H217" s="6" t="s">
        <v>481</v>
      </c>
      <c r="I217" s="60" t="s">
        <v>482</v>
      </c>
      <c r="J217" s="49" t="s">
        <v>483</v>
      </c>
      <c r="K217" s="6" t="s">
        <v>484</v>
      </c>
      <c r="L217" s="29">
        <f>IF($J$6="с учетом НДС",VLOOKUP(I217,LEGEND!B:E,4,0)*(1-M217),VLOOKUP(I217,LEGEND!B:E,4,0)*(1-M217)/1.2)</f>
        <v>27990</v>
      </c>
      <c r="M217" s="57">
        <f>IF(AND(B217&lt;&gt;"1_Электроинструмент",B217&lt;&gt;"2_Садовая техника"),$J$5,IF($J$4&lt;=20%,$J$4,IFERROR(VLOOKUP(S217,LEGEND!$L$2:$M$5,2,FALSE),$J$4)))</f>
        <v>0</v>
      </c>
      <c r="N217" s="48" t="s">
        <v>485</v>
      </c>
      <c r="O217" s="49" t="s">
        <v>60</v>
      </c>
      <c r="P217" s="49" t="s">
        <v>66</v>
      </c>
      <c r="Q217" s="49" t="s">
        <v>67</v>
      </c>
      <c r="R217" s="50" t="s">
        <v>68</v>
      </c>
      <c r="S217" s="49" t="s">
        <v>60</v>
      </c>
      <c r="T217" s="73" t="str">
        <f>IF(_xlfn.XLOOKUP(I217,LEGEND!B:B,LEGEND!H:H)&lt;&gt;"-",HYPERLINK(_xlfn.XLOOKUP(I217,LEGEND!B:B,LEGEND!H:H),"link"),_xlfn.XLOOKUP(I217,LEGEND!B:B,LEGEND!H:H))</f>
        <v>link</v>
      </c>
      <c r="U217" s="73" t="str">
        <f>HYPERLINK(_xlfn.XLOOKUP(I217,LEGEND!B:B,LEGEND!I:I))</f>
        <v>https://milwaukee-media-images.s3.amazonaws.com/hi/M12_H-0--Hero_1.jpg</v>
      </c>
      <c r="V217" s="51" t="s">
        <v>487</v>
      </c>
      <c r="W217" s="63" t="s">
        <v>71</v>
      </c>
      <c r="X217" s="64">
        <v>240</v>
      </c>
      <c r="Y217" s="64">
        <v>80</v>
      </c>
      <c r="Z217" s="64">
        <v>204</v>
      </c>
      <c r="AA217" s="84">
        <v>1.6</v>
      </c>
      <c r="AB217" s="85">
        <v>1</v>
      </c>
      <c r="AC217" s="85">
        <v>1</v>
      </c>
    </row>
    <row r="218" spans="1:29" ht="33.75">
      <c r="A218" s="1"/>
      <c r="B218" s="6" t="s">
        <v>55</v>
      </c>
      <c r="C218" s="6" t="s">
        <v>56</v>
      </c>
      <c r="D218" s="6" t="s">
        <v>453</v>
      </c>
      <c r="E218" s="49" t="s">
        <v>454</v>
      </c>
      <c r="F218" s="6" t="s">
        <v>59</v>
      </c>
      <c r="G218" s="6" t="s">
        <v>60</v>
      </c>
      <c r="H218" s="6" t="s">
        <v>488</v>
      </c>
      <c r="I218" s="60" t="s">
        <v>489</v>
      </c>
      <c r="J218" s="49" t="s">
        <v>490</v>
      </c>
      <c r="K218" s="6" t="s">
        <v>491</v>
      </c>
      <c r="L218" s="29">
        <f>IF($J$6="с учетом НДС",VLOOKUP(I218,LEGEND!B:E,4,0)*(1-M218),VLOOKUP(I218,LEGEND!B:E,4,0)*(1-M218)/1.2)</f>
        <v>37990</v>
      </c>
      <c r="M218" s="57">
        <f>IF(AND(B218&lt;&gt;"1_Электроинструмент",B218&lt;&gt;"2_Садовая техника"),$J$5,IF($J$4&lt;=20%,$J$4,IFERROR(VLOOKUP(S218,LEGEND!$L$2:$M$5,2,FALSE),$J$4)))</f>
        <v>0</v>
      </c>
      <c r="N218" s="48" t="s">
        <v>492</v>
      </c>
      <c r="O218" s="49" t="s">
        <v>60</v>
      </c>
      <c r="P218" s="49" t="s">
        <v>66</v>
      </c>
      <c r="Q218" s="49" t="s">
        <v>67</v>
      </c>
      <c r="R218" s="50" t="s">
        <v>68</v>
      </c>
      <c r="S218" s="49" t="s">
        <v>60</v>
      </c>
      <c r="T218" s="73" t="str">
        <f>IF(_xlfn.XLOOKUP(I218,LEGEND!B:B,LEGEND!H:H)&lt;&gt;"-",HYPERLINK(_xlfn.XLOOKUP(I218,LEGEND!B:B,LEGEND!H:H),"link"),_xlfn.XLOOKUP(I218,LEGEND!B:B,LEGEND!H:H))</f>
        <v>link</v>
      </c>
      <c r="U218" s="73" t="str">
        <f>HYPERLINK(_xlfn.XLOOKUP(I218,LEGEND!B:B,LEGEND!I:I))</f>
        <v>https://milwaukee-media-images.s3.amazonaws.com/hi/M12_H-202C--Hero_1.jpg</v>
      </c>
      <c r="V218" s="51" t="s">
        <v>493</v>
      </c>
      <c r="W218" s="63" t="s">
        <v>71</v>
      </c>
      <c r="X218" s="64">
        <v>438</v>
      </c>
      <c r="Y218" s="64">
        <v>135</v>
      </c>
      <c r="Z218" s="64">
        <v>340</v>
      </c>
      <c r="AA218" s="84">
        <v>4.2</v>
      </c>
      <c r="AB218" s="85">
        <v>1</v>
      </c>
      <c r="AC218" s="85">
        <v>1</v>
      </c>
    </row>
    <row r="219" spans="1:29" s="1" customFormat="1" ht="33.75">
      <c r="B219" s="6" t="s">
        <v>55</v>
      </c>
      <c r="C219" s="6" t="s">
        <v>56</v>
      </c>
      <c r="D219" s="6" t="s">
        <v>453</v>
      </c>
      <c r="E219" s="49" t="s">
        <v>454</v>
      </c>
      <c r="F219" s="6" t="s">
        <v>59</v>
      </c>
      <c r="G219" s="6" t="s">
        <v>60</v>
      </c>
      <c r="H219" s="6" t="s">
        <v>494</v>
      </c>
      <c r="I219" s="60" t="s">
        <v>495</v>
      </c>
      <c r="J219" s="49" t="s">
        <v>496</v>
      </c>
      <c r="K219" s="6" t="s">
        <v>497</v>
      </c>
      <c r="L219" s="29">
        <f>IF($J$6="с учетом НДС",VLOOKUP(I219,LEGEND!B:E,4,0)*(1-M219),VLOOKUP(I219,LEGEND!B:E,4,0)*(1-M219)/1.2)</f>
        <v>47990</v>
      </c>
      <c r="M219" s="57">
        <f>IF(AND(B219&lt;&gt;"1_Электроинструмент",B219&lt;&gt;"2_Садовая техника"),$J$5,IF($J$4&lt;=20%,$J$4,IFERROR(VLOOKUP(S219,LEGEND!$L$2:$M$5,2,FALSE),$J$4)))</f>
        <v>0</v>
      </c>
      <c r="N219" s="48" t="s">
        <v>498</v>
      </c>
      <c r="O219" s="49" t="s">
        <v>60</v>
      </c>
      <c r="P219" s="49" t="s">
        <v>66</v>
      </c>
      <c r="Q219" s="49" t="s">
        <v>473</v>
      </c>
      <c r="R219" s="50" t="s">
        <v>68</v>
      </c>
      <c r="S219" s="49" t="s">
        <v>60</v>
      </c>
      <c r="T219" s="73" t="str">
        <f>IF(_xlfn.XLOOKUP(I219,LEGEND!B:B,LEGEND!H:H)&lt;&gt;"-",HYPERLINK(_xlfn.XLOOKUP(I219,LEGEND!B:B,LEGEND!H:H),"link"),_xlfn.XLOOKUP(I219,LEGEND!B:B,LEGEND!H:H))</f>
        <v>link</v>
      </c>
      <c r="U219" s="73" t="str">
        <f>HYPERLINK(_xlfn.XLOOKUP(I219,LEGEND!B:B,LEGEND!I:I))</f>
        <v>https://milwaukee-media-images.s3.amazonaws.com/hi/M12_H-402C--Hero_1.jpg</v>
      </c>
      <c r="V219" s="51" t="s">
        <v>499</v>
      </c>
      <c r="W219" s="63" t="s">
        <v>71</v>
      </c>
      <c r="X219" s="64">
        <v>438</v>
      </c>
      <c r="Y219" s="64">
        <v>134</v>
      </c>
      <c r="Z219" s="64">
        <v>340</v>
      </c>
      <c r="AA219" s="84">
        <v>4.5999999999999996</v>
      </c>
      <c r="AB219" s="85">
        <v>1</v>
      </c>
      <c r="AC219" s="85">
        <v>1</v>
      </c>
    </row>
    <row r="220" spans="1:29" s="1" customFormat="1" ht="25.5">
      <c r="B220" s="6" t="s">
        <v>55</v>
      </c>
      <c r="C220" s="6" t="s">
        <v>1340</v>
      </c>
      <c r="D220" s="6" t="s">
        <v>453</v>
      </c>
      <c r="E220" s="49" t="s">
        <v>454</v>
      </c>
      <c r="F220" s="6" t="s">
        <v>1341</v>
      </c>
      <c r="G220" s="6" t="s">
        <v>60</v>
      </c>
      <c r="H220" s="6" t="s">
        <v>1915</v>
      </c>
      <c r="I220" s="60" t="s">
        <v>1916</v>
      </c>
      <c r="J220" s="49" t="s">
        <v>1917</v>
      </c>
      <c r="K220" s="6" t="s">
        <v>1918</v>
      </c>
      <c r="L220" s="29">
        <f>IF($J$6="с учетом НДС",VLOOKUP(I220,LEGEND!B:E,4,0)*(1-M220),VLOOKUP(I220,LEGEND!B:E,4,0)*(1-M220)/1.2)</f>
        <v>27490</v>
      </c>
      <c r="M220" s="57">
        <f>IF(AND(B220&lt;&gt;"1_Электроинструмент",B220&lt;&gt;"2_Садовая техника"),$J$5,IF($J$4&lt;=20%,$J$4,IFERROR(VLOOKUP(S220,LEGEND!$L$2:$M$5,2,FALSE),$J$4)))</f>
        <v>0</v>
      </c>
      <c r="N220" s="48" t="s">
        <v>1919</v>
      </c>
      <c r="O220" s="49" t="s">
        <v>60</v>
      </c>
      <c r="P220" s="49" t="s">
        <v>66</v>
      </c>
      <c r="Q220" s="49" t="s">
        <v>67</v>
      </c>
      <c r="R220" s="50" t="s">
        <v>68</v>
      </c>
      <c r="S220" s="49" t="s">
        <v>60</v>
      </c>
      <c r="T220" s="73" t="str">
        <f>IF(_xlfn.XLOOKUP(I220,LEGEND!B:B,LEGEND!H:H)&lt;&gt;"-",HYPERLINK(_xlfn.XLOOKUP(I220,LEGEND!B:B,LEGEND!H:H),"link"),_xlfn.XLOOKUP(I220,LEGEND!B:B,LEGEND!H:H))</f>
        <v>link</v>
      </c>
      <c r="U220" s="73" t="str">
        <f>HYPERLINK(_xlfn.XLOOKUP(I220,LEGEND!B:B,LEGEND!I:I))</f>
        <v>https://milwaukee-media-images.s3.amazonaws.com/hi/M18_BH-0--Hero_1.jpg</v>
      </c>
      <c r="V220" s="51" t="s">
        <v>1921</v>
      </c>
      <c r="W220" s="63" t="s">
        <v>71</v>
      </c>
      <c r="X220" s="64">
        <v>292</v>
      </c>
      <c r="Y220" s="64">
        <v>84</v>
      </c>
      <c r="Z220" s="64">
        <v>232</v>
      </c>
      <c r="AA220" s="84">
        <v>2.2959999999999998</v>
      </c>
      <c r="AB220" s="85">
        <v>1</v>
      </c>
      <c r="AC220" s="85">
        <v>1</v>
      </c>
    </row>
    <row r="221" spans="1:29" s="1" customFormat="1" ht="33.75">
      <c r="B221" s="6" t="s">
        <v>55</v>
      </c>
      <c r="C221" s="6" t="s">
        <v>1340</v>
      </c>
      <c r="D221" s="6" t="s">
        <v>453</v>
      </c>
      <c r="E221" s="49" t="s">
        <v>454</v>
      </c>
      <c r="F221" s="6" t="s">
        <v>1341</v>
      </c>
      <c r="G221" s="6" t="s">
        <v>60</v>
      </c>
      <c r="H221" s="6" t="s">
        <v>1922</v>
      </c>
      <c r="I221" s="60" t="s">
        <v>1923</v>
      </c>
      <c r="J221" s="49" t="s">
        <v>1924</v>
      </c>
      <c r="K221" s="6" t="s">
        <v>1925</v>
      </c>
      <c r="L221" s="29">
        <f>IF($J$6="с учетом НДС",VLOOKUP(I221,LEGEND!B:E,4,0)*(1-M221),VLOOKUP(I221,LEGEND!B:E,4,0)*(1-M221)/1.2)</f>
        <v>40990</v>
      </c>
      <c r="M221" s="57">
        <f>IF(AND(B221&lt;&gt;"1_Электроинструмент",B221&lt;&gt;"2_Садовая техника"),$J$5,IF($J$4&lt;=20%,$J$4,IFERROR(VLOOKUP(S221,LEGEND!$L$2:$M$5,2,FALSE),$J$4)))</f>
        <v>0</v>
      </c>
      <c r="N221" s="48" t="s">
        <v>1926</v>
      </c>
      <c r="O221" s="49" t="s">
        <v>60</v>
      </c>
      <c r="P221" s="49" t="s">
        <v>66</v>
      </c>
      <c r="Q221" s="49" t="s">
        <v>67</v>
      </c>
      <c r="R221" s="50" t="s">
        <v>68</v>
      </c>
      <c r="S221" s="49" t="s">
        <v>156</v>
      </c>
      <c r="T221" s="73" t="str">
        <f>IF(_xlfn.XLOOKUP(I221,LEGEND!B:B,LEGEND!H:H)&lt;&gt;"-",HYPERLINK(_xlfn.XLOOKUP(I221,LEGEND!B:B,LEGEND!H:H),"link"),_xlfn.XLOOKUP(I221,LEGEND!B:B,LEGEND!H:H))</f>
        <v>link</v>
      </c>
      <c r="U221" s="73" t="str">
        <f>HYPERLINK(_xlfn.XLOOKUP(I221,LEGEND!B:B,LEGEND!I:I))</f>
        <v>https://milwaukee-media-images.s3.amazonaws.com/hi/M18_BH-402C--Hero_1.jpg</v>
      </c>
      <c r="V221" s="51" t="s">
        <v>1927</v>
      </c>
      <c r="W221" s="63" t="s">
        <v>71</v>
      </c>
      <c r="X221" s="64">
        <v>469</v>
      </c>
      <c r="Y221" s="64">
        <v>154</v>
      </c>
      <c r="Z221" s="64">
        <v>369</v>
      </c>
      <c r="AA221" s="84">
        <v>6.335</v>
      </c>
      <c r="AB221" s="85">
        <v>1</v>
      </c>
      <c r="AC221" s="85">
        <v>1</v>
      </c>
    </row>
    <row r="222" spans="1:29" s="1" customFormat="1" ht="33.75">
      <c r="B222" s="6" t="s">
        <v>55</v>
      </c>
      <c r="C222" s="6" t="s">
        <v>7490</v>
      </c>
      <c r="D222" s="6" t="s">
        <v>453</v>
      </c>
      <c r="E222" s="49" t="s">
        <v>454</v>
      </c>
      <c r="F222" s="6" t="s">
        <v>1318</v>
      </c>
      <c r="G222" s="6" t="s">
        <v>60</v>
      </c>
      <c r="H222" s="6" t="s">
        <v>7677</v>
      </c>
      <c r="I222" s="60" t="s">
        <v>7678</v>
      </c>
      <c r="J222" s="49" t="s">
        <v>7679</v>
      </c>
      <c r="K222" s="6" t="s">
        <v>7680</v>
      </c>
      <c r="L222" s="29">
        <f>IF($J$6="с учетом НДС",VLOOKUP(I222,LEGEND!B:E,4,0)*(1-M222),VLOOKUP(I222,LEGEND!B:E,4,0)*(1-M222)/1.2)</f>
        <v>24990</v>
      </c>
      <c r="M222" s="57">
        <f>IF(AND(B222&lt;&gt;"1_Электроинструмент",B222&lt;&gt;"2_Садовая техника"),$J$5,IF($J$4&lt;=20%,$J$4,IFERROR(VLOOKUP(S222,LEGEND!$L$2:$M$5,2,FALSE),$J$4)))</f>
        <v>0</v>
      </c>
      <c r="N222" s="48" t="s">
        <v>7681</v>
      </c>
      <c r="O222" s="49" t="s">
        <v>60</v>
      </c>
      <c r="P222" s="49" t="s">
        <v>66</v>
      </c>
      <c r="Q222" s="49" t="s">
        <v>67</v>
      </c>
      <c r="R222" s="50" t="s">
        <v>68</v>
      </c>
      <c r="S222" s="49" t="s">
        <v>60</v>
      </c>
      <c r="T222" s="73" t="str">
        <f>IF(_xlfn.XLOOKUP(I222,LEGEND!B:B,LEGEND!H:H)&lt;&gt;"-",HYPERLINK(_xlfn.XLOOKUP(I222,LEGEND!B:B,LEGEND!H:H),"link"),_xlfn.XLOOKUP(I222,LEGEND!B:B,LEGEND!H:H))</f>
        <v>link</v>
      </c>
      <c r="U222" s="73" t="str">
        <f>HYPERLINK(_xlfn.XLOOKUP(I222,LEGEND!B:B,LEGEND!I:I))</f>
        <v>https://milwaukee-media-images.s3.amazonaws.com/hi/PFH_26_T--Hero_1.jpg</v>
      </c>
      <c r="V222" s="51" t="s">
        <v>7683</v>
      </c>
      <c r="W222" s="63" t="s">
        <v>71</v>
      </c>
      <c r="X222" s="64">
        <v>440</v>
      </c>
      <c r="Y222" s="64">
        <v>130</v>
      </c>
      <c r="Z222" s="64">
        <v>344</v>
      </c>
      <c r="AA222" s="84">
        <v>5.83</v>
      </c>
      <c r="AB222" s="85">
        <v>1</v>
      </c>
      <c r="AC222" s="85">
        <v>1</v>
      </c>
    </row>
    <row r="223" spans="1:29" s="1" customFormat="1" ht="25.5">
      <c r="B223" s="6" t="s">
        <v>55</v>
      </c>
      <c r="C223" s="6" t="s">
        <v>7490</v>
      </c>
      <c r="D223" s="6" t="s">
        <v>453</v>
      </c>
      <c r="E223" s="49" t="s">
        <v>454</v>
      </c>
      <c r="F223" s="6" t="s">
        <v>1318</v>
      </c>
      <c r="G223" s="6" t="s">
        <v>60</v>
      </c>
      <c r="H223" s="6" t="s">
        <v>7670</v>
      </c>
      <c r="I223" s="60" t="s">
        <v>7671</v>
      </c>
      <c r="J223" s="49" t="s">
        <v>7672</v>
      </c>
      <c r="K223" s="6" t="s">
        <v>7673</v>
      </c>
      <c r="L223" s="29">
        <f>IF($J$6="с учетом НДС",VLOOKUP(I223,LEGEND!B:E,4,0)*(1-M223),VLOOKUP(I223,LEGEND!B:E,4,0)*(1-M223)/1.2)</f>
        <v>27490</v>
      </c>
      <c r="M223" s="57">
        <f>IF(AND(B223&lt;&gt;"1_Электроинструмент",B223&lt;&gt;"2_Садовая техника"),$J$5,IF($J$4&lt;=20%,$J$4,IFERROR(VLOOKUP(S223,LEGEND!$L$2:$M$5,2,FALSE),$J$4)))</f>
        <v>0</v>
      </c>
      <c r="N223" s="48" t="s">
        <v>7674</v>
      </c>
      <c r="O223" s="49" t="s">
        <v>60</v>
      </c>
      <c r="P223" s="49" t="s">
        <v>66</v>
      </c>
      <c r="Q223" s="49" t="s">
        <v>67</v>
      </c>
      <c r="R223" s="50" t="s">
        <v>68</v>
      </c>
      <c r="S223" s="49" t="s">
        <v>60</v>
      </c>
      <c r="T223" s="73" t="str">
        <f>IF(_xlfn.XLOOKUP(I223,LEGEND!B:B,LEGEND!H:H)&lt;&gt;"-",HYPERLINK(_xlfn.XLOOKUP(I223,LEGEND!B:B,LEGEND!H:H),"link"),_xlfn.XLOOKUP(I223,LEGEND!B:B,LEGEND!H:H))</f>
        <v>link</v>
      </c>
      <c r="U223" s="73" t="str">
        <f>HYPERLINK(_xlfn.XLOOKUP(I223,LEGEND!B:B,LEGEND!I:I))</f>
        <v>https://milwaukee-media-images.s3.amazonaws.com/hi/PFH_26--Hero_1.jpg</v>
      </c>
      <c r="V223" s="51" t="s">
        <v>7676</v>
      </c>
      <c r="W223" s="63" t="s">
        <v>71</v>
      </c>
      <c r="X223" s="64">
        <v>439</v>
      </c>
      <c r="Y223" s="64">
        <v>134</v>
      </c>
      <c r="Z223" s="64">
        <v>344</v>
      </c>
      <c r="AA223" s="84">
        <v>4.96</v>
      </c>
      <c r="AB223" s="85">
        <v>1</v>
      </c>
      <c r="AC223" s="85">
        <v>1</v>
      </c>
    </row>
    <row r="224" spans="1:29" s="1" customFormat="1" ht="25.5">
      <c r="B224" s="6" t="s">
        <v>55</v>
      </c>
      <c r="C224" s="6" t="s">
        <v>7490</v>
      </c>
      <c r="D224" s="6" t="s">
        <v>453</v>
      </c>
      <c r="E224" s="49" t="s">
        <v>454</v>
      </c>
      <c r="F224" s="6" t="s">
        <v>1318</v>
      </c>
      <c r="G224" s="6" t="s">
        <v>60</v>
      </c>
      <c r="H224" s="6" t="s">
        <v>7684</v>
      </c>
      <c r="I224" s="60" t="s">
        <v>7685</v>
      </c>
      <c r="J224" s="49" t="s">
        <v>7686</v>
      </c>
      <c r="K224" s="6" t="s">
        <v>7687</v>
      </c>
      <c r="L224" s="29">
        <f>IF($J$6="с учетом НДС",VLOOKUP(I224,LEGEND!B:E,4,0)*(1-M224),VLOOKUP(I224,LEGEND!B:E,4,0)*(1-M224)/1.2)</f>
        <v>29990</v>
      </c>
      <c r="M224" s="57">
        <f>IF(AND(B224&lt;&gt;"1_Электроинструмент",B224&lt;&gt;"2_Садовая техника"),$J$5,IF($J$4&lt;=20%,$J$4,IFERROR(VLOOKUP(S224,LEGEND!$L$2:$M$5,2,FALSE),$J$4)))</f>
        <v>0</v>
      </c>
      <c r="N224" s="48" t="s">
        <v>7688</v>
      </c>
      <c r="O224" s="49" t="s">
        <v>60</v>
      </c>
      <c r="P224" s="49" t="s">
        <v>1556</v>
      </c>
      <c r="Q224" s="49" t="s">
        <v>473</v>
      </c>
      <c r="R224" s="50" t="s">
        <v>68</v>
      </c>
      <c r="S224" s="49" t="s">
        <v>60</v>
      </c>
      <c r="T224" s="73" t="str">
        <f>IF(_xlfn.XLOOKUP(I224,LEGEND!B:B,LEGEND!H:H)&lt;&gt;"-",HYPERLINK(_xlfn.XLOOKUP(I224,LEGEND!B:B,LEGEND!H:H),"link"),_xlfn.XLOOKUP(I224,LEGEND!B:B,LEGEND!H:H))</f>
        <v>link</v>
      </c>
      <c r="U224" s="73" t="str">
        <f>HYPERLINK(_xlfn.XLOOKUP(I224,LEGEND!B:B,LEGEND!I:I))</f>
        <v>-</v>
      </c>
      <c r="V224" s="51" t="s">
        <v>7690</v>
      </c>
      <c r="W224" s="63" t="s">
        <v>2772</v>
      </c>
      <c r="X224" s="64">
        <v>380</v>
      </c>
      <c r="Y224" s="64">
        <v>120</v>
      </c>
      <c r="Z224" s="64">
        <v>320</v>
      </c>
      <c r="AA224" s="84">
        <v>4.34</v>
      </c>
      <c r="AB224" s="85">
        <v>1</v>
      </c>
      <c r="AC224" s="85">
        <v>1</v>
      </c>
    </row>
    <row r="225" spans="1:29" s="1" customFormat="1" ht="25.5">
      <c r="B225" s="6" t="s">
        <v>55</v>
      </c>
      <c r="C225" s="6" t="s">
        <v>4069</v>
      </c>
      <c r="D225" s="6" t="s">
        <v>453</v>
      </c>
      <c r="E225" s="49" t="s">
        <v>454</v>
      </c>
      <c r="F225" s="6" t="s">
        <v>4070</v>
      </c>
      <c r="G225" s="6" t="s">
        <v>60</v>
      </c>
      <c r="H225" s="6" t="s">
        <v>4237</v>
      </c>
      <c r="I225" s="60" t="s">
        <v>4238</v>
      </c>
      <c r="J225" s="49" t="s">
        <v>4239</v>
      </c>
      <c r="K225" s="6" t="s">
        <v>4240</v>
      </c>
      <c r="L225" s="29">
        <f>IF($J$6="с учетом НДС",VLOOKUP(I225,LEGEND!B:E,4,0)*(1-M225),VLOOKUP(I225,LEGEND!B:E,4,0)*(1-M225)/1.2)</f>
        <v>1500</v>
      </c>
      <c r="M225" s="57">
        <f>IF(AND(B225&lt;&gt;"1_Электроинструмент",B225&lt;&gt;"2_Садовая техника"),$J$5,IF($J$4&lt;=20%,$J$4,IFERROR(VLOOKUP(S225,LEGEND!$L$2:$M$5,2,FALSE),$J$4)))</f>
        <v>0</v>
      </c>
      <c r="N225" s="48" t="s">
        <v>4239</v>
      </c>
      <c r="O225" s="49" t="s">
        <v>60</v>
      </c>
      <c r="P225" s="49" t="s">
        <v>66</v>
      </c>
      <c r="Q225" s="49" t="s">
        <v>473</v>
      </c>
      <c r="R225" s="50" t="s">
        <v>68</v>
      </c>
      <c r="S225" s="49" t="s">
        <v>60</v>
      </c>
      <c r="T225" s="73" t="str">
        <f>IF(_xlfn.XLOOKUP(I225,LEGEND!B:B,LEGEND!H:H)&lt;&gt;"-",HYPERLINK(_xlfn.XLOOKUP(I225,LEGEND!B:B,LEGEND!H:H),"link"),_xlfn.XLOOKUP(I225,LEGEND!B:B,LEGEND!H:H))</f>
        <v>link</v>
      </c>
      <c r="U225" s="73" t="str">
        <f>HYPERLINK(_xlfn.XLOOKUP(I225,LEGEND!B:B,LEGEND!I:I))</f>
        <v>https://milwaukee-media-images.s3.amazonaws.com/hi/49902300--Hero_1.jpg</v>
      </c>
      <c r="V225" s="51" t="s">
        <v>4242</v>
      </c>
      <c r="W225" s="63" t="s">
        <v>71</v>
      </c>
      <c r="X225" s="64">
        <v>111</v>
      </c>
      <c r="Y225" s="64">
        <v>42</v>
      </c>
      <c r="Z225" s="64">
        <v>179</v>
      </c>
      <c r="AA225" s="84">
        <v>7.9000000000000001E-2</v>
      </c>
      <c r="AB225" s="85">
        <v>1</v>
      </c>
      <c r="AC225" s="85">
        <v>1</v>
      </c>
    </row>
    <row r="226" spans="1:29" s="1" customFormat="1" ht="25.5">
      <c r="B226" s="6" t="s">
        <v>55</v>
      </c>
      <c r="C226" s="6" t="s">
        <v>4069</v>
      </c>
      <c r="D226" s="6" t="s">
        <v>453</v>
      </c>
      <c r="E226" s="49" t="s">
        <v>454</v>
      </c>
      <c r="F226" s="6" t="s">
        <v>4070</v>
      </c>
      <c r="G226" s="6" t="s">
        <v>60</v>
      </c>
      <c r="H226" s="6" t="s">
        <v>4243</v>
      </c>
      <c r="I226" s="60" t="s">
        <v>4244</v>
      </c>
      <c r="J226" s="49" t="s">
        <v>4245</v>
      </c>
      <c r="K226" s="6" t="s">
        <v>4246</v>
      </c>
      <c r="L226" s="29">
        <f>IF($J$6="с учетом НДС",VLOOKUP(I226,LEGEND!B:E,4,0)*(1-M226),VLOOKUP(I226,LEGEND!B:E,4,0)*(1-M226)/1.2)</f>
        <v>1880</v>
      </c>
      <c r="M226" s="57">
        <f>IF(AND(B226&lt;&gt;"1_Электроинструмент",B226&lt;&gt;"2_Садовая техника"),$J$5,IF($J$4&lt;=20%,$J$4,IFERROR(VLOOKUP(S226,LEGEND!$L$2:$M$5,2,FALSE),$J$4)))</f>
        <v>0</v>
      </c>
      <c r="N226" s="48" t="s">
        <v>4247</v>
      </c>
      <c r="O226" s="49" t="s">
        <v>60</v>
      </c>
      <c r="P226" s="49" t="s">
        <v>66</v>
      </c>
      <c r="Q226" s="49" t="s">
        <v>473</v>
      </c>
      <c r="R226" s="50" t="s">
        <v>68</v>
      </c>
      <c r="S226" s="49" t="s">
        <v>60</v>
      </c>
      <c r="T226" s="73" t="str">
        <f>IF(_xlfn.XLOOKUP(I226,LEGEND!B:B,LEGEND!H:H)&lt;&gt;"-",HYPERLINK(_xlfn.XLOOKUP(I226,LEGEND!B:B,LEGEND!H:H),"link"),_xlfn.XLOOKUP(I226,LEGEND!B:B,LEGEND!H:H))</f>
        <v>link</v>
      </c>
      <c r="U226" s="73" t="str">
        <f>HYPERLINK(_xlfn.XLOOKUP(I226,LEGEND!B:B,LEGEND!I:I))</f>
        <v>https://milwaukee-media-images.s3.amazonaws.com/hi/49902306--Hero_1.jpg</v>
      </c>
      <c r="V226" s="51" t="s">
        <v>4248</v>
      </c>
      <c r="W226" s="63" t="s">
        <v>71</v>
      </c>
      <c r="X226" s="64">
        <v>119</v>
      </c>
      <c r="Y226" s="64">
        <v>65</v>
      </c>
      <c r="Z226" s="64">
        <v>232</v>
      </c>
      <c r="AA226" s="84">
        <v>0.16200000000000001</v>
      </c>
      <c r="AB226" s="85">
        <v>1</v>
      </c>
      <c r="AC226" s="85">
        <v>1</v>
      </c>
    </row>
    <row r="227" spans="1:29" s="1" customFormat="1" ht="25.5">
      <c r="B227" s="6" t="s">
        <v>55</v>
      </c>
      <c r="C227" s="6" t="s">
        <v>4069</v>
      </c>
      <c r="D227" s="6" t="s">
        <v>453</v>
      </c>
      <c r="E227" s="49" t="s">
        <v>454</v>
      </c>
      <c r="F227" s="6" t="s">
        <v>4070</v>
      </c>
      <c r="G227" s="6" t="s">
        <v>60</v>
      </c>
      <c r="H227" s="6" t="s">
        <v>4254</v>
      </c>
      <c r="I227" s="60" t="s">
        <v>4255</v>
      </c>
      <c r="J227" s="49" t="s">
        <v>4256</v>
      </c>
      <c r="K227" s="6" t="s">
        <v>4257</v>
      </c>
      <c r="L227" s="29">
        <f>IF($J$6="с учетом НДС",VLOOKUP(I227,LEGEND!B:E,4,0)*(1-M227),VLOOKUP(I227,LEGEND!B:E,4,0)*(1-M227)/1.2)</f>
        <v>2000</v>
      </c>
      <c r="M227" s="57">
        <f>IF(AND(B227&lt;&gt;"1_Электроинструмент",B227&lt;&gt;"2_Садовая техника"),$J$5,IF($J$4&lt;=20%,$J$4,IFERROR(VLOOKUP(S227,LEGEND!$L$2:$M$5,2,FALSE),$J$4)))</f>
        <v>0</v>
      </c>
      <c r="N227" s="48" t="s">
        <v>60</v>
      </c>
      <c r="O227" s="49" t="s">
        <v>60</v>
      </c>
      <c r="P227" s="49" t="s">
        <v>66</v>
      </c>
      <c r="Q227" s="49" t="s">
        <v>473</v>
      </c>
      <c r="R227" s="50" t="s">
        <v>68</v>
      </c>
      <c r="S227" s="49" t="s">
        <v>60</v>
      </c>
      <c r="T227" s="73" t="str">
        <f>IF(_xlfn.XLOOKUP(I227,LEGEND!B:B,LEGEND!H:H)&lt;&gt;"-",HYPERLINK(_xlfn.XLOOKUP(I227,LEGEND!B:B,LEGEND!H:H),"link"),_xlfn.XLOOKUP(I227,LEGEND!B:B,LEGEND!H:H))</f>
        <v>link</v>
      </c>
      <c r="U227" s="73" t="str">
        <f>HYPERLINK(_xlfn.XLOOKUP(I227,LEGEND!B:B,LEGEND!I:I))</f>
        <v>https://milwaukee-media-images.s3.amazonaws.com/hi/49902342--Hero_1.jpg</v>
      </c>
      <c r="V227" s="51" t="s">
        <v>4258</v>
      </c>
      <c r="W227" s="63" t="s">
        <v>71</v>
      </c>
      <c r="X227" s="64">
        <v>174</v>
      </c>
      <c r="Y227" s="64">
        <v>184</v>
      </c>
      <c r="Z227" s="64">
        <v>234</v>
      </c>
      <c r="AA227" s="84">
        <v>0.42699999999999999</v>
      </c>
      <c r="AB227" s="85">
        <v>1</v>
      </c>
      <c r="AC227" s="85">
        <v>1</v>
      </c>
    </row>
    <row r="228" spans="1:29" ht="25.5">
      <c r="A228" s="1"/>
      <c r="B228" s="6" t="s">
        <v>55</v>
      </c>
      <c r="C228" s="6" t="s">
        <v>4069</v>
      </c>
      <c r="D228" s="6" t="s">
        <v>453</v>
      </c>
      <c r="E228" s="49" t="s">
        <v>454</v>
      </c>
      <c r="F228" s="6" t="s">
        <v>4070</v>
      </c>
      <c r="G228" s="6" t="s">
        <v>60</v>
      </c>
      <c r="H228" s="6" t="s">
        <v>4249</v>
      </c>
      <c r="I228" s="60" t="s">
        <v>4250</v>
      </c>
      <c r="J228" s="49" t="s">
        <v>4251</v>
      </c>
      <c r="K228" s="6" t="s">
        <v>4252</v>
      </c>
      <c r="L228" s="29">
        <f>IF($J$6="с учетом НДС",VLOOKUP(I228,LEGEND!B:E,4,0)*(1-M228),VLOOKUP(I228,LEGEND!B:E,4,0)*(1-M228)/1.2)</f>
        <v>3100</v>
      </c>
      <c r="M228" s="57">
        <f>IF(AND(B228&lt;&gt;"1_Электроинструмент",B228&lt;&gt;"2_Садовая техника"),$J$5,IF($J$4&lt;=20%,$J$4,IFERROR(VLOOKUP(S228,LEGEND!$L$2:$M$5,2,FALSE),$J$4)))</f>
        <v>0</v>
      </c>
      <c r="N228" s="48" t="s">
        <v>60</v>
      </c>
      <c r="O228" s="49" t="s">
        <v>60</v>
      </c>
      <c r="P228" s="49" t="s">
        <v>66</v>
      </c>
      <c r="Q228" s="49" t="s">
        <v>473</v>
      </c>
      <c r="R228" s="50" t="s">
        <v>68</v>
      </c>
      <c r="S228" s="49" t="s">
        <v>60</v>
      </c>
      <c r="T228" s="73" t="str">
        <f>IF(_xlfn.XLOOKUP(I228,LEGEND!B:B,LEGEND!H:H)&lt;&gt;"-",HYPERLINK(_xlfn.XLOOKUP(I228,LEGEND!B:B,LEGEND!H:H),"link"),_xlfn.XLOOKUP(I228,LEGEND!B:B,LEGEND!H:H))</f>
        <v>link</v>
      </c>
      <c r="U228" s="73" t="str">
        <f>HYPERLINK(_xlfn.XLOOKUP(I228,LEGEND!B:B,LEGEND!I:I))</f>
        <v>https://milwaukee-media-images.s3.amazonaws.com/hi/49902340--Hero_1.jpg</v>
      </c>
      <c r="V228" s="51" t="s">
        <v>4253</v>
      </c>
      <c r="W228" s="63" t="s">
        <v>71</v>
      </c>
      <c r="X228" s="64">
        <v>170</v>
      </c>
      <c r="Y228" s="64">
        <v>81</v>
      </c>
      <c r="Z228" s="64">
        <v>229</v>
      </c>
      <c r="AA228" s="84">
        <v>0.30599999999999999</v>
      </c>
      <c r="AB228" s="85">
        <v>1</v>
      </c>
      <c r="AC228" s="85">
        <v>1</v>
      </c>
    </row>
    <row r="229" spans="1:29" s="1" customFormat="1" ht="38.25">
      <c r="B229" s="6" t="s">
        <v>55</v>
      </c>
      <c r="C229" s="6" t="s">
        <v>1340</v>
      </c>
      <c r="D229" s="6" t="s">
        <v>453</v>
      </c>
      <c r="E229" s="49" t="s">
        <v>1928</v>
      </c>
      <c r="F229" s="6" t="s">
        <v>1406</v>
      </c>
      <c r="G229" s="6" t="s">
        <v>85</v>
      </c>
      <c r="H229" s="6" t="s">
        <v>1949</v>
      </c>
      <c r="I229" s="60" t="s">
        <v>1950</v>
      </c>
      <c r="J229" s="49" t="s">
        <v>1951</v>
      </c>
      <c r="K229" s="6" t="s">
        <v>1952</v>
      </c>
      <c r="L229" s="29">
        <f>IF($J$6="с учетом НДС",VLOOKUP(I229,LEGEND!B:E,4,0)*(1-M229),VLOOKUP(I229,LEGEND!B:E,4,0)*(1-M229)/1.2)</f>
        <v>40990</v>
      </c>
      <c r="M229" s="57">
        <f>IF(AND(B229&lt;&gt;"1_Электроинструмент",B229&lt;&gt;"2_Садовая техника"),$J$5,IF($J$4&lt;=20%,$J$4,IFERROR(VLOOKUP(S229,LEGEND!$L$2:$M$5,2,FALSE),$J$4)))</f>
        <v>0</v>
      </c>
      <c r="N229" s="48" t="s">
        <v>1953</v>
      </c>
      <c r="O229" s="49" t="s">
        <v>60</v>
      </c>
      <c r="P229" s="49" t="s">
        <v>66</v>
      </c>
      <c r="Q229" s="49" t="s">
        <v>67</v>
      </c>
      <c r="R229" s="50" t="s">
        <v>68</v>
      </c>
      <c r="S229" s="49" t="s">
        <v>60</v>
      </c>
      <c r="T229" s="73" t="str">
        <f>IF(_xlfn.XLOOKUP(I229,LEGEND!B:B,LEGEND!H:H)&lt;&gt;"-",HYPERLINK(_xlfn.XLOOKUP(I229,LEGEND!B:B,LEGEND!H:H),"link"),_xlfn.XLOOKUP(I229,LEGEND!B:B,LEGEND!H:H))</f>
        <v>link</v>
      </c>
      <c r="U229" s="73" t="str">
        <f>HYPERLINK(_xlfn.XLOOKUP(I229,LEGEND!B:B,LEGEND!I:I))</f>
        <v>-</v>
      </c>
      <c r="V229" s="51" t="s">
        <v>1955</v>
      </c>
      <c r="W229" s="63" t="s">
        <v>71</v>
      </c>
      <c r="X229" s="64">
        <v>474</v>
      </c>
      <c r="Y229" s="64">
        <v>237</v>
      </c>
      <c r="Z229" s="64">
        <v>370</v>
      </c>
      <c r="AA229" s="84">
        <v>6.75</v>
      </c>
      <c r="AB229" s="85">
        <v>1</v>
      </c>
      <c r="AC229" s="85">
        <v>1</v>
      </c>
    </row>
    <row r="230" spans="1:29" ht="45">
      <c r="A230" s="1"/>
      <c r="B230" s="6" t="s">
        <v>55</v>
      </c>
      <c r="C230" s="6" t="s">
        <v>1340</v>
      </c>
      <c r="D230" s="6" t="s">
        <v>453</v>
      </c>
      <c r="E230" s="49" t="s">
        <v>1928</v>
      </c>
      <c r="F230" s="6" t="s">
        <v>1406</v>
      </c>
      <c r="G230" s="6" t="s">
        <v>85</v>
      </c>
      <c r="H230" s="6" t="s">
        <v>1996</v>
      </c>
      <c r="I230" s="60" t="s">
        <v>1997</v>
      </c>
      <c r="J230" s="49" t="s">
        <v>1998</v>
      </c>
      <c r="K230" s="6" t="s">
        <v>1999</v>
      </c>
      <c r="L230" s="29">
        <f>IF($J$6="с учетом НДС",VLOOKUP(I230,LEGEND!B:E,4,0)*(1-M230),VLOOKUP(I230,LEGEND!B:E,4,0)*(1-M230)/1.2)</f>
        <v>40990</v>
      </c>
      <c r="M230" s="57">
        <f>IF(AND(B230&lt;&gt;"1_Электроинструмент",B230&lt;&gt;"2_Садовая техника"),$J$5,IF($J$4&lt;=20%,$J$4,IFERROR(VLOOKUP(S230,LEGEND!$L$2:$M$5,2,FALSE),$J$4)))</f>
        <v>0</v>
      </c>
      <c r="N230" s="48" t="s">
        <v>2000</v>
      </c>
      <c r="O230" s="49" t="s">
        <v>42</v>
      </c>
      <c r="P230" s="49" t="s">
        <v>66</v>
      </c>
      <c r="Q230" s="49" t="s">
        <v>67</v>
      </c>
      <c r="R230" s="50">
        <v>44621</v>
      </c>
      <c r="S230" s="49" t="s">
        <v>60</v>
      </c>
      <c r="T230" s="73" t="str">
        <f>IF(_xlfn.XLOOKUP(I230,LEGEND!B:B,LEGEND!H:H)&lt;&gt;"-",HYPERLINK(_xlfn.XLOOKUP(I230,LEGEND!B:B,LEGEND!H:H),"link"),_xlfn.XLOOKUP(I230,LEGEND!B:B,LEGEND!H:H))</f>
        <v>link</v>
      </c>
      <c r="U230" s="73" t="str">
        <f>HYPERLINK(_xlfn.XLOOKUP(I230,LEGEND!B:B,LEGEND!I:I))</f>
        <v>https://milwaukee-media-images.s3.amazonaws.com/hi/M18_FH-0--Hero_1.jpg</v>
      </c>
      <c r="V230" s="51" t="s">
        <v>2001</v>
      </c>
      <c r="W230" s="63" t="s">
        <v>71</v>
      </c>
      <c r="X230" s="64">
        <v>322</v>
      </c>
      <c r="Y230" s="64">
        <v>125</v>
      </c>
      <c r="Z230" s="64">
        <v>240</v>
      </c>
      <c r="AA230" s="84">
        <v>3.51</v>
      </c>
      <c r="AB230" s="85">
        <v>1</v>
      </c>
      <c r="AC230" s="85">
        <v>1</v>
      </c>
    </row>
    <row r="231" spans="1:29" s="1" customFormat="1" ht="45">
      <c r="B231" s="6" t="s">
        <v>55</v>
      </c>
      <c r="C231" s="6" t="s">
        <v>1340</v>
      </c>
      <c r="D231" s="6" t="s">
        <v>453</v>
      </c>
      <c r="E231" s="49" t="s">
        <v>1928</v>
      </c>
      <c r="F231" s="6" t="s">
        <v>1406</v>
      </c>
      <c r="G231" s="6" t="s">
        <v>85</v>
      </c>
      <c r="H231" s="6" t="s">
        <v>2002</v>
      </c>
      <c r="I231" s="60" t="s">
        <v>2003</v>
      </c>
      <c r="J231" s="49" t="s">
        <v>2004</v>
      </c>
      <c r="K231" s="6" t="s">
        <v>2005</v>
      </c>
      <c r="L231" s="29">
        <f>IF($J$6="с учетом НДС",VLOOKUP(I231,LEGEND!B:E,4,0)*(1-M231),VLOOKUP(I231,LEGEND!B:E,4,0)*(1-M231)/1.2)</f>
        <v>43990</v>
      </c>
      <c r="M231" s="57">
        <f>IF(AND(B231&lt;&gt;"1_Электроинструмент",B231&lt;&gt;"2_Садовая техника"),$J$5,IF($J$4&lt;=20%,$J$4,IFERROR(VLOOKUP(S231,LEGEND!$L$2:$M$5,2,FALSE),$J$4)))</f>
        <v>0</v>
      </c>
      <c r="N231" s="48" t="s">
        <v>2000</v>
      </c>
      <c r="O231" s="49" t="s">
        <v>42</v>
      </c>
      <c r="P231" s="49" t="s">
        <v>66</v>
      </c>
      <c r="Q231" s="49" t="s">
        <v>67</v>
      </c>
      <c r="R231" s="50">
        <v>44621</v>
      </c>
      <c r="S231" s="49" t="s">
        <v>60</v>
      </c>
      <c r="T231" s="73" t="str">
        <f>IF(_xlfn.XLOOKUP(I231,LEGEND!B:B,LEGEND!H:H)&lt;&gt;"-",HYPERLINK(_xlfn.XLOOKUP(I231,LEGEND!B:B,LEGEND!H:H),"link"),_xlfn.XLOOKUP(I231,LEGEND!B:B,LEGEND!H:H))</f>
        <v>link</v>
      </c>
      <c r="U231" s="73" t="str">
        <f>HYPERLINK(_xlfn.XLOOKUP(I231,LEGEND!B:B,LEGEND!I:I))</f>
        <v>https://milwaukee-media-images.s3.amazonaws.com/hi/M18_FH-0X--Hero_1.jpg</v>
      </c>
      <c r="V231" s="51" t="s">
        <v>2006</v>
      </c>
      <c r="W231" s="63" t="s">
        <v>71</v>
      </c>
      <c r="X231" s="64">
        <v>475</v>
      </c>
      <c r="Y231" s="64">
        <v>236</v>
      </c>
      <c r="Z231" s="64">
        <v>364</v>
      </c>
      <c r="AA231" s="84">
        <v>6.3259999999999996</v>
      </c>
      <c r="AB231" s="85">
        <v>1</v>
      </c>
      <c r="AC231" s="85">
        <v>1</v>
      </c>
    </row>
    <row r="232" spans="1:29" s="1" customFormat="1" ht="45">
      <c r="B232" s="6" t="s">
        <v>55</v>
      </c>
      <c r="C232" s="6" t="s">
        <v>1340</v>
      </c>
      <c r="D232" s="6" t="s">
        <v>453</v>
      </c>
      <c r="E232" s="49" t="s">
        <v>1928</v>
      </c>
      <c r="F232" s="6" t="s">
        <v>1406</v>
      </c>
      <c r="G232" s="6" t="s">
        <v>85</v>
      </c>
      <c r="H232" s="6" t="s">
        <v>2025</v>
      </c>
      <c r="I232" s="60" t="s">
        <v>2026</v>
      </c>
      <c r="J232" s="49" t="s">
        <v>2027</v>
      </c>
      <c r="K232" s="6" t="s">
        <v>2028</v>
      </c>
      <c r="L232" s="29">
        <f>IF($J$6="с учетом НДС",VLOOKUP(I232,LEGEND!B:E,4,0)*(1-M232),VLOOKUP(I232,LEGEND!B:E,4,0)*(1-M232)/1.2)</f>
        <v>44990</v>
      </c>
      <c r="M232" s="57">
        <f>IF(AND(B232&lt;&gt;"1_Электроинструмент",B232&lt;&gt;"2_Садовая техника"),$J$5,IF($J$4&lt;=20%,$J$4,IFERROR(VLOOKUP(S232,LEGEND!$L$2:$M$5,2,FALSE),$J$4)))</f>
        <v>0</v>
      </c>
      <c r="N232" s="48" t="s">
        <v>2029</v>
      </c>
      <c r="O232" s="49" t="s">
        <v>42</v>
      </c>
      <c r="P232" s="49" t="s">
        <v>66</v>
      </c>
      <c r="Q232" s="49" t="s">
        <v>67</v>
      </c>
      <c r="R232" s="50">
        <v>44621</v>
      </c>
      <c r="S232" s="49" t="s">
        <v>60</v>
      </c>
      <c r="T232" s="73" t="str">
        <f>IF(_xlfn.XLOOKUP(I232,LEGEND!B:B,LEGEND!H:H)&lt;&gt;"-",HYPERLINK(_xlfn.XLOOKUP(I232,LEGEND!B:B,LEGEND!H:H),"link"),_xlfn.XLOOKUP(I232,LEGEND!B:B,LEGEND!H:H))</f>
        <v>link</v>
      </c>
      <c r="U232" s="73" t="str">
        <f>HYPERLINK(_xlfn.XLOOKUP(I232,LEGEND!B:B,LEGEND!I:I))</f>
        <v>https://milwaukee-media-images.s3.amazonaws.com/hi/M18_ONEFH-0--Hero_1.jpg</v>
      </c>
      <c r="V232" s="51" t="s">
        <v>2030</v>
      </c>
      <c r="W232" s="63" t="s">
        <v>71</v>
      </c>
      <c r="X232" s="64">
        <v>322</v>
      </c>
      <c r="Y232" s="64">
        <v>125</v>
      </c>
      <c r="Z232" s="64">
        <v>240</v>
      </c>
      <c r="AA232" s="84">
        <v>3.51</v>
      </c>
      <c r="AB232" s="85">
        <v>1</v>
      </c>
      <c r="AC232" s="85">
        <v>1</v>
      </c>
    </row>
    <row r="233" spans="1:29" s="1" customFormat="1" ht="38.25">
      <c r="B233" s="6" t="s">
        <v>55</v>
      </c>
      <c r="C233" s="6" t="s">
        <v>1340</v>
      </c>
      <c r="D233" s="6" t="s">
        <v>453</v>
      </c>
      <c r="E233" s="49" t="s">
        <v>1928</v>
      </c>
      <c r="F233" s="6" t="s">
        <v>1406</v>
      </c>
      <c r="G233" s="6" t="s">
        <v>85</v>
      </c>
      <c r="H233" s="6" t="s">
        <v>1976</v>
      </c>
      <c r="I233" s="60" t="s">
        <v>1977</v>
      </c>
      <c r="J233" s="49" t="s">
        <v>1978</v>
      </c>
      <c r="K233" s="6" t="s">
        <v>1979</v>
      </c>
      <c r="L233" s="29">
        <f>IF($J$6="с учетом НДС",VLOOKUP(I233,LEGEND!B:E,4,0)*(1-M233),VLOOKUP(I233,LEGEND!B:E,4,0)*(1-M233)/1.2)</f>
        <v>47490</v>
      </c>
      <c r="M233" s="57">
        <f>IF(AND(B233&lt;&gt;"1_Электроинструмент",B233&lt;&gt;"2_Садовая техника"),$J$5,IF($J$4&lt;=20%,$J$4,IFERROR(VLOOKUP(S233,LEGEND!$L$2:$M$5,2,FALSE),$J$4)))</f>
        <v>0</v>
      </c>
      <c r="N233" s="48" t="s">
        <v>1980</v>
      </c>
      <c r="O233" s="49" t="s">
        <v>60</v>
      </c>
      <c r="P233" s="49" t="s">
        <v>66</v>
      </c>
      <c r="Q233" s="49" t="s">
        <v>67</v>
      </c>
      <c r="R233" s="50" t="s">
        <v>68</v>
      </c>
      <c r="S233" s="49" t="s">
        <v>60</v>
      </c>
      <c r="T233" s="73" t="str">
        <f>IF(_xlfn.XLOOKUP(I233,LEGEND!B:B,LEGEND!H:H)&lt;&gt;"-",HYPERLINK(_xlfn.XLOOKUP(I233,LEGEND!B:B,LEGEND!H:H),"link"),_xlfn.XLOOKUP(I233,LEGEND!B:B,LEGEND!H:H))</f>
        <v>link</v>
      </c>
      <c r="U233" s="73" t="str">
        <f>HYPERLINK(_xlfn.XLOOKUP(I233,LEGEND!B:B,LEGEND!I:I))</f>
        <v>https://milwaukee-media-images.s3.amazonaws.com/hi/M18_CHX-0X--Hero_01.jpg</v>
      </c>
      <c r="V233" s="51" t="s">
        <v>1982</v>
      </c>
      <c r="W233" s="63" t="s">
        <v>71</v>
      </c>
      <c r="X233" s="64">
        <v>474</v>
      </c>
      <c r="Y233" s="64">
        <v>237</v>
      </c>
      <c r="Z233" s="64">
        <v>370</v>
      </c>
      <c r="AA233" s="84">
        <v>6.96</v>
      </c>
      <c r="AB233" s="85">
        <v>1</v>
      </c>
      <c r="AC233" s="85">
        <v>1</v>
      </c>
    </row>
    <row r="234" spans="1:29" s="1" customFormat="1" ht="45">
      <c r="B234" s="6" t="s">
        <v>55</v>
      </c>
      <c r="C234" s="6" t="s">
        <v>1340</v>
      </c>
      <c r="D234" s="6" t="s">
        <v>453</v>
      </c>
      <c r="E234" s="49" t="s">
        <v>1928</v>
      </c>
      <c r="F234" s="6" t="s">
        <v>1406</v>
      </c>
      <c r="G234" s="6" t="s">
        <v>85</v>
      </c>
      <c r="H234" s="6" t="s">
        <v>2007</v>
      </c>
      <c r="I234" s="60" t="s">
        <v>2008</v>
      </c>
      <c r="J234" s="49" t="s">
        <v>2009</v>
      </c>
      <c r="K234" s="6" t="s">
        <v>2010</v>
      </c>
      <c r="L234" s="29">
        <f>IF($J$6="с учетом НДС",VLOOKUP(I234,LEGEND!B:E,4,0)*(1-M234),VLOOKUP(I234,LEGEND!B:E,4,0)*(1-M234)/1.2)</f>
        <v>47490</v>
      </c>
      <c r="M234" s="57">
        <f>IF(AND(B234&lt;&gt;"1_Электроинструмент",B234&lt;&gt;"2_Садовая техника"),$J$5,IF($J$4&lt;=20%,$J$4,IFERROR(VLOOKUP(S234,LEGEND!$L$2:$M$5,2,FALSE),$J$4)))</f>
        <v>0</v>
      </c>
      <c r="N234" s="48" t="s">
        <v>2011</v>
      </c>
      <c r="O234" s="49" t="s">
        <v>42</v>
      </c>
      <c r="P234" s="49" t="s">
        <v>66</v>
      </c>
      <c r="Q234" s="49" t="s">
        <v>67</v>
      </c>
      <c r="R234" s="50">
        <v>44621</v>
      </c>
      <c r="S234" s="49" t="s">
        <v>60</v>
      </c>
      <c r="T234" s="73" t="str">
        <f>IF(_xlfn.XLOOKUP(I234,LEGEND!B:B,LEGEND!H:H)&lt;&gt;"-",HYPERLINK(_xlfn.XLOOKUP(I234,LEGEND!B:B,LEGEND!H:H),"link"),_xlfn.XLOOKUP(I234,LEGEND!B:B,LEGEND!H:H))</f>
        <v>link</v>
      </c>
      <c r="U234" s="73" t="str">
        <f>HYPERLINK(_xlfn.XLOOKUP(I234,LEGEND!B:B,LEGEND!I:I))</f>
        <v>https://milwaukee-media-images.s3.amazonaws.com/hi/M18_FHX-0--Hero_1.jpg</v>
      </c>
      <c r="V234" s="51" t="s">
        <v>2012</v>
      </c>
      <c r="W234" s="63" t="s">
        <v>71</v>
      </c>
      <c r="X234" s="64">
        <v>244</v>
      </c>
      <c r="Y234" s="64">
        <v>125</v>
      </c>
      <c r="Z234" s="64">
        <v>363</v>
      </c>
      <c r="AA234" s="84">
        <v>4.45</v>
      </c>
      <c r="AB234" s="85">
        <v>1</v>
      </c>
      <c r="AC234" s="85">
        <v>1</v>
      </c>
    </row>
    <row r="235" spans="1:29" s="1" customFormat="1" ht="56.25">
      <c r="B235" s="6" t="s">
        <v>55</v>
      </c>
      <c r="C235" s="6" t="s">
        <v>1340</v>
      </c>
      <c r="D235" s="6" t="s">
        <v>453</v>
      </c>
      <c r="E235" s="49" t="s">
        <v>1928</v>
      </c>
      <c r="F235" s="6" t="s">
        <v>1406</v>
      </c>
      <c r="G235" s="6" t="s">
        <v>85</v>
      </c>
      <c r="H235" s="6" t="s">
        <v>2031</v>
      </c>
      <c r="I235" s="60" t="s">
        <v>2032</v>
      </c>
      <c r="J235" s="49" t="s">
        <v>2033</v>
      </c>
      <c r="K235" s="6" t="s">
        <v>2034</v>
      </c>
      <c r="L235" s="29">
        <f>IF($J$6="с учетом НДС",VLOOKUP(I235,LEGEND!B:E,4,0)*(1-M235),VLOOKUP(I235,LEGEND!B:E,4,0)*(1-M235)/1.2)</f>
        <v>47490</v>
      </c>
      <c r="M235" s="57">
        <f>IF(AND(B235&lt;&gt;"1_Электроинструмент",B235&lt;&gt;"2_Садовая техника"),$J$5,IF($J$4&lt;=20%,$J$4,IFERROR(VLOOKUP(S235,LEGEND!$L$2:$M$5,2,FALSE),$J$4)))</f>
        <v>0</v>
      </c>
      <c r="N235" s="48" t="s">
        <v>2035</v>
      </c>
      <c r="O235" s="49" t="s">
        <v>42</v>
      </c>
      <c r="P235" s="49" t="s">
        <v>66</v>
      </c>
      <c r="Q235" s="49" t="s">
        <v>67</v>
      </c>
      <c r="R235" s="50">
        <v>44621</v>
      </c>
      <c r="S235" s="49" t="s">
        <v>60</v>
      </c>
      <c r="T235" s="73" t="str">
        <f>IF(_xlfn.XLOOKUP(I235,LEGEND!B:B,LEGEND!H:H)&lt;&gt;"-",HYPERLINK(_xlfn.XLOOKUP(I235,LEGEND!B:B,LEGEND!H:H),"link"),_xlfn.XLOOKUP(I235,LEGEND!B:B,LEGEND!H:H))</f>
        <v>link</v>
      </c>
      <c r="U235" s="73" t="str">
        <f>HYPERLINK(_xlfn.XLOOKUP(I235,LEGEND!B:B,LEGEND!I:I))</f>
        <v>https://milwaukee-media-images.s3.amazonaws.com/hi/M18_ONEFH-0X--Hero_1.jpg</v>
      </c>
      <c r="V235" s="51" t="s">
        <v>2036</v>
      </c>
      <c r="W235" s="63" t="s">
        <v>71</v>
      </c>
      <c r="X235" s="64">
        <v>475</v>
      </c>
      <c r="Y235" s="64">
        <v>236</v>
      </c>
      <c r="Z235" s="64">
        <v>364</v>
      </c>
      <c r="AA235" s="84">
        <v>6.625</v>
      </c>
      <c r="AB235" s="85">
        <v>1</v>
      </c>
      <c r="AC235" s="85">
        <v>1</v>
      </c>
    </row>
    <row r="236" spans="1:29" s="1" customFormat="1" ht="56.25">
      <c r="B236" s="6" t="s">
        <v>55</v>
      </c>
      <c r="C236" s="6" t="s">
        <v>1340</v>
      </c>
      <c r="D236" s="6" t="s">
        <v>453</v>
      </c>
      <c r="E236" s="49" t="s">
        <v>1928</v>
      </c>
      <c r="F236" s="6" t="s">
        <v>1406</v>
      </c>
      <c r="G236" s="6" t="s">
        <v>85</v>
      </c>
      <c r="H236" s="6" t="s">
        <v>2013</v>
      </c>
      <c r="I236" s="60" t="s">
        <v>2014</v>
      </c>
      <c r="J236" s="49" t="s">
        <v>2015</v>
      </c>
      <c r="K236" s="6" t="s">
        <v>2016</v>
      </c>
      <c r="L236" s="29">
        <f>IF($J$6="с учетом НДС",VLOOKUP(I236,LEGEND!B:E,4,0)*(1-M236),VLOOKUP(I236,LEGEND!B:E,4,0)*(1-M236)/1.2)</f>
        <v>50990</v>
      </c>
      <c r="M236" s="57">
        <f>IF(AND(B236&lt;&gt;"1_Электроинструмент",B236&lt;&gt;"2_Садовая техника"),$J$5,IF($J$4&lt;=20%,$J$4,IFERROR(VLOOKUP(S236,LEGEND!$L$2:$M$5,2,FALSE),$J$4)))</f>
        <v>0</v>
      </c>
      <c r="N236" s="48" t="s">
        <v>2017</v>
      </c>
      <c r="O236" s="49" t="s">
        <v>42</v>
      </c>
      <c r="P236" s="49" t="s">
        <v>66</v>
      </c>
      <c r="Q236" s="49" t="s">
        <v>67</v>
      </c>
      <c r="R236" s="50">
        <v>44621</v>
      </c>
      <c r="S236" s="49" t="s">
        <v>60</v>
      </c>
      <c r="T236" s="73" t="str">
        <f>IF(_xlfn.XLOOKUP(I236,LEGEND!B:B,LEGEND!H:H)&lt;&gt;"-",HYPERLINK(_xlfn.XLOOKUP(I236,LEGEND!B:B,LEGEND!H:H),"link"),_xlfn.XLOOKUP(I236,LEGEND!B:B,LEGEND!H:H))</f>
        <v>link</v>
      </c>
      <c r="U236" s="73" t="str">
        <f>HYPERLINK(_xlfn.XLOOKUP(I236,LEGEND!B:B,LEGEND!I:I))</f>
        <v>https://milwaukee-media-images.s3.amazonaws.com/hi/M18_FHX-0X--Hero_1.jpg</v>
      </c>
      <c r="V236" s="51" t="s">
        <v>2018</v>
      </c>
      <c r="W236" s="63" t="s">
        <v>71</v>
      </c>
      <c r="X236" s="64">
        <v>475</v>
      </c>
      <c r="Y236" s="64">
        <v>236</v>
      </c>
      <c r="Z236" s="64">
        <v>364</v>
      </c>
      <c r="AA236" s="84">
        <v>6.9160000000000004</v>
      </c>
      <c r="AB236" s="85">
        <v>1</v>
      </c>
      <c r="AC236" s="85">
        <v>1</v>
      </c>
    </row>
    <row r="237" spans="1:29" s="1" customFormat="1" ht="56.25">
      <c r="B237" s="6" t="s">
        <v>55</v>
      </c>
      <c r="C237" s="6" t="s">
        <v>1340</v>
      </c>
      <c r="D237" s="6" t="s">
        <v>453</v>
      </c>
      <c r="E237" s="49" t="s">
        <v>1928</v>
      </c>
      <c r="F237" s="6" t="s">
        <v>1406</v>
      </c>
      <c r="G237" s="6" t="s">
        <v>85</v>
      </c>
      <c r="H237" s="6" t="s">
        <v>2072</v>
      </c>
      <c r="I237" s="60" t="s">
        <v>2073</v>
      </c>
      <c r="J237" s="49" t="s">
        <v>2074</v>
      </c>
      <c r="K237" s="6" t="s">
        <v>2075</v>
      </c>
      <c r="L237" s="29">
        <f>IF($J$6="с учетом НДС",VLOOKUP(I237,LEGEND!B:E,4,0)*(1-M237),VLOOKUP(I237,LEGEND!B:E,4,0)*(1-M237)/1.2)</f>
        <v>51990</v>
      </c>
      <c r="M237" s="57">
        <f>IF(AND(B237&lt;&gt;"1_Электроинструмент",B237&lt;&gt;"2_Садовая техника"),$J$5,IF($J$4&lt;=20%,$J$4,IFERROR(VLOOKUP(S237,LEGEND!$L$2:$M$5,2,FALSE),$J$4)))</f>
        <v>0</v>
      </c>
      <c r="N237" s="48" t="s">
        <v>2076</v>
      </c>
      <c r="O237" s="49" t="s">
        <v>42</v>
      </c>
      <c r="P237" s="49" t="s">
        <v>66</v>
      </c>
      <c r="Q237" s="49" t="s">
        <v>67</v>
      </c>
      <c r="R237" s="50">
        <v>44621</v>
      </c>
      <c r="S237" s="49" t="s">
        <v>60</v>
      </c>
      <c r="T237" s="73" t="str">
        <f>IF(_xlfn.XLOOKUP(I237,LEGEND!B:B,LEGEND!H:H)&lt;&gt;"-",HYPERLINK(_xlfn.XLOOKUP(I237,LEGEND!B:B,LEGEND!H:H),"link"),_xlfn.XLOOKUP(I237,LEGEND!B:B,LEGEND!H:H))</f>
        <v>-</v>
      </c>
      <c r="U237" s="73" t="str">
        <f>HYPERLINK(_xlfn.XLOOKUP(I237,LEGEND!B:B,LEGEND!I:I))</f>
        <v>https://milwaukee-media-images.s3.amazonaws.com/hi/M18_ONEFHX-0--Hero_1.jpg</v>
      </c>
      <c r="V237" s="51" t="s">
        <v>2077</v>
      </c>
      <c r="W237" s="63" t="s">
        <v>71</v>
      </c>
      <c r="X237" s="64">
        <v>244</v>
      </c>
      <c r="Y237" s="64">
        <v>125</v>
      </c>
      <c r="Z237" s="64">
        <v>363</v>
      </c>
      <c r="AA237" s="84">
        <v>4.5</v>
      </c>
      <c r="AB237" s="85">
        <v>1</v>
      </c>
      <c r="AC237" s="85">
        <v>1</v>
      </c>
    </row>
    <row r="238" spans="1:29" s="1" customFormat="1" ht="38.25">
      <c r="B238" s="6" t="s">
        <v>55</v>
      </c>
      <c r="C238" s="6" t="s">
        <v>1340</v>
      </c>
      <c r="D238" s="6" t="s">
        <v>453</v>
      </c>
      <c r="E238" s="49" t="s">
        <v>1928</v>
      </c>
      <c r="F238" s="6" t="s">
        <v>1406</v>
      </c>
      <c r="G238" s="6" t="s">
        <v>85</v>
      </c>
      <c r="H238" s="6" t="s">
        <v>2078</v>
      </c>
      <c r="I238" s="60" t="s">
        <v>2079</v>
      </c>
      <c r="J238" s="49" t="s">
        <v>2080</v>
      </c>
      <c r="K238" s="6" t="s">
        <v>2081</v>
      </c>
      <c r="L238" s="29">
        <f>IF($J$6="с учетом НДС",VLOOKUP(I238,LEGEND!B:E,4,0)*(1-M238),VLOOKUP(I238,LEGEND!B:E,4,0)*(1-M238)/1.2)</f>
        <v>54490</v>
      </c>
      <c r="M238" s="57">
        <f>IF(AND(B238&lt;&gt;"1_Электроинструмент",B238&lt;&gt;"2_Садовая техника"),$J$5,IF($J$4&lt;=20%,$J$4,IFERROR(VLOOKUP(S238,LEGEND!$L$2:$M$5,2,FALSE),$J$4)))</f>
        <v>0</v>
      </c>
      <c r="N238" s="48" t="s">
        <v>2082</v>
      </c>
      <c r="O238" s="49" t="s">
        <v>42</v>
      </c>
      <c r="P238" s="49" t="s">
        <v>66</v>
      </c>
      <c r="Q238" s="49" t="s">
        <v>67</v>
      </c>
      <c r="R238" s="50">
        <v>44621</v>
      </c>
      <c r="S238" s="49" t="s">
        <v>60</v>
      </c>
      <c r="T238" s="73" t="str">
        <f>IF(_xlfn.XLOOKUP(I238,LEGEND!B:B,LEGEND!H:H)&lt;&gt;"-",HYPERLINK(_xlfn.XLOOKUP(I238,LEGEND!B:B,LEGEND!H:H),"link"),_xlfn.XLOOKUP(I238,LEGEND!B:B,LEGEND!H:H))</f>
        <v>-</v>
      </c>
      <c r="U238" s="73" t="str">
        <f>HYPERLINK(_xlfn.XLOOKUP(I238,LEGEND!B:B,LEGEND!I:I))</f>
        <v>https://milwaukee-media-images.s3.amazonaws.com/hi/M18_ONEFHX-0X--Hero_1.jpg</v>
      </c>
      <c r="V238" s="51" t="s">
        <v>2083</v>
      </c>
      <c r="W238" s="63" t="s">
        <v>71</v>
      </c>
      <c r="X238" s="64">
        <v>475</v>
      </c>
      <c r="Y238" s="64">
        <v>236</v>
      </c>
      <c r="Z238" s="64">
        <v>364</v>
      </c>
      <c r="AA238" s="84">
        <v>7.15</v>
      </c>
      <c r="AB238" s="85">
        <v>1</v>
      </c>
      <c r="AC238" s="85">
        <v>1</v>
      </c>
    </row>
    <row r="239" spans="1:29" s="1" customFormat="1" ht="45">
      <c r="B239" s="6" t="s">
        <v>55</v>
      </c>
      <c r="C239" s="6" t="s">
        <v>1340</v>
      </c>
      <c r="D239" s="6" t="s">
        <v>453</v>
      </c>
      <c r="E239" s="49" t="s">
        <v>1928</v>
      </c>
      <c r="F239" s="6" t="s">
        <v>1406</v>
      </c>
      <c r="G239" s="6" t="s">
        <v>85</v>
      </c>
      <c r="H239" s="6" t="s">
        <v>1956</v>
      </c>
      <c r="I239" s="60" t="s">
        <v>1957</v>
      </c>
      <c r="J239" s="49" t="s">
        <v>1958</v>
      </c>
      <c r="K239" s="6" t="s">
        <v>1959</v>
      </c>
      <c r="L239" s="29">
        <f>IF($J$6="с учетом НДС",VLOOKUP(I239,LEGEND!B:E,4,0)*(1-M239),VLOOKUP(I239,LEGEND!B:E,4,0)*(1-M239)/1.2)</f>
        <v>60990</v>
      </c>
      <c r="M239" s="57">
        <f>IF(AND(B239&lt;&gt;"1_Электроинструмент",B239&lt;&gt;"2_Садовая техника"),$J$5,IF($J$4&lt;=20%,$J$4,IFERROR(VLOOKUP(S239,LEGEND!$L$2:$M$5,2,FALSE),$J$4)))</f>
        <v>0</v>
      </c>
      <c r="N239" s="48" t="s">
        <v>1960</v>
      </c>
      <c r="O239" s="49" t="s">
        <v>60</v>
      </c>
      <c r="P239" s="49" t="s">
        <v>66</v>
      </c>
      <c r="Q239" s="49" t="s">
        <v>67</v>
      </c>
      <c r="R239" s="50" t="s">
        <v>68</v>
      </c>
      <c r="S239" s="49" t="s">
        <v>60</v>
      </c>
      <c r="T239" s="73" t="str">
        <f>IF(_xlfn.XLOOKUP(I239,LEGEND!B:B,LEGEND!H:H)&lt;&gt;"-",HYPERLINK(_xlfn.XLOOKUP(I239,LEGEND!B:B,LEGEND!H:H),"link"),_xlfn.XLOOKUP(I239,LEGEND!B:B,LEGEND!H:H))</f>
        <v>link</v>
      </c>
      <c r="U239" s="73" t="str">
        <f>HYPERLINK(_xlfn.XLOOKUP(I239,LEGEND!B:B,LEGEND!I:I))</f>
        <v>https://milwaukee-media-images.s3.amazonaws.com/hi/M18_CHPX-0X--Kit_1.jpg</v>
      </c>
      <c r="V239" s="51" t="s">
        <v>1962</v>
      </c>
      <c r="W239" s="63" t="s">
        <v>71</v>
      </c>
      <c r="X239" s="64">
        <v>474</v>
      </c>
      <c r="Y239" s="64">
        <v>237</v>
      </c>
      <c r="Z239" s="64">
        <v>370</v>
      </c>
      <c r="AA239" s="84">
        <v>7.62</v>
      </c>
      <c r="AB239" s="85">
        <v>1</v>
      </c>
      <c r="AC239" s="85">
        <v>1</v>
      </c>
    </row>
    <row r="240" spans="1:29" ht="67.5">
      <c r="A240" s="1"/>
      <c r="B240" s="6" t="s">
        <v>55</v>
      </c>
      <c r="C240" s="6" t="s">
        <v>1340</v>
      </c>
      <c r="D240" s="6" t="s">
        <v>453</v>
      </c>
      <c r="E240" s="49" t="s">
        <v>1928</v>
      </c>
      <c r="F240" s="6" t="s">
        <v>1406</v>
      </c>
      <c r="G240" s="6" t="s">
        <v>85</v>
      </c>
      <c r="H240" s="6" t="s">
        <v>2037</v>
      </c>
      <c r="I240" s="60" t="s">
        <v>2038</v>
      </c>
      <c r="J240" s="49" t="s">
        <v>2039</v>
      </c>
      <c r="K240" s="6" t="s">
        <v>2040</v>
      </c>
      <c r="L240" s="29">
        <f>IF($J$6="с учетом НДС",VLOOKUP(I240,LEGEND!B:E,4,0)*(1-M240),VLOOKUP(I240,LEGEND!B:E,4,0)*(1-M240)/1.2)</f>
        <v>60990</v>
      </c>
      <c r="M240" s="57">
        <f>IF(AND(B240&lt;&gt;"1_Электроинструмент",B240&lt;&gt;"2_Садовая техника"),$J$5,IF($J$4&lt;=20%,$J$4,IFERROR(VLOOKUP(S240,LEGEND!$L$2:$M$5,2,FALSE),$J$4)))</f>
        <v>0</v>
      </c>
      <c r="N240" s="48" t="s">
        <v>2041</v>
      </c>
      <c r="O240" s="49" t="s">
        <v>42</v>
      </c>
      <c r="P240" s="49" t="s">
        <v>66</v>
      </c>
      <c r="Q240" s="49" t="s">
        <v>67</v>
      </c>
      <c r="R240" s="50">
        <v>44621</v>
      </c>
      <c r="S240" s="49" t="s">
        <v>60</v>
      </c>
      <c r="T240" s="73" t="str">
        <f>IF(_xlfn.XLOOKUP(I240,LEGEND!B:B,LEGEND!H:H)&lt;&gt;"-",HYPERLINK(_xlfn.XLOOKUP(I240,LEGEND!B:B,LEGEND!H:H),"link"),_xlfn.XLOOKUP(I240,LEGEND!B:B,LEGEND!H:H))</f>
        <v>-</v>
      </c>
      <c r="U240" s="73" t="str">
        <f>HYPERLINK(_xlfn.XLOOKUP(I240,LEGEND!B:B,LEGEND!I:I))</f>
        <v>https://milwaukee-media-images.s3.amazonaws.com/hi/M18_ONEFHP-0X--Hero_1.jpg</v>
      </c>
      <c r="V240" s="51" t="s">
        <v>2042</v>
      </c>
      <c r="W240" s="63" t="s">
        <v>71</v>
      </c>
      <c r="X240" s="64">
        <v>474</v>
      </c>
      <c r="Y240" s="64">
        <v>235</v>
      </c>
      <c r="Z240" s="64">
        <v>363</v>
      </c>
      <c r="AA240" s="84">
        <v>7.69</v>
      </c>
      <c r="AB240" s="85">
        <v>1</v>
      </c>
      <c r="AC240" s="85">
        <v>1</v>
      </c>
    </row>
    <row r="241" spans="1:29" s="1" customFormat="1" ht="67.5">
      <c r="B241" s="6" t="s">
        <v>55</v>
      </c>
      <c r="C241" s="6" t="s">
        <v>1340</v>
      </c>
      <c r="D241" s="6" t="s">
        <v>453</v>
      </c>
      <c r="E241" s="49" t="s">
        <v>1928</v>
      </c>
      <c r="F241" s="6" t="s">
        <v>1406</v>
      </c>
      <c r="G241" s="6" t="s">
        <v>85</v>
      </c>
      <c r="H241" s="6" t="s">
        <v>2049</v>
      </c>
      <c r="I241" s="60" t="s">
        <v>2050</v>
      </c>
      <c r="J241" s="49" t="s">
        <v>2051</v>
      </c>
      <c r="K241" s="6" t="s">
        <v>2052</v>
      </c>
      <c r="L241" s="29">
        <f>IF($J$6="с учетом НДС",VLOOKUP(I241,LEGEND!B:E,4,0)*(1-M241),VLOOKUP(I241,LEGEND!B:E,4,0)*(1-M241)/1.2)</f>
        <v>65990</v>
      </c>
      <c r="M241" s="57">
        <f>IF(AND(B241&lt;&gt;"1_Электроинструмент",B241&lt;&gt;"2_Садовая техника"),$J$5,IF($J$4&lt;=20%,$J$4,IFERROR(VLOOKUP(S241,LEGEND!$L$2:$M$5,2,FALSE),$J$4)))</f>
        <v>0</v>
      </c>
      <c r="N241" s="48" t="s">
        <v>2053</v>
      </c>
      <c r="O241" s="49" t="s">
        <v>42</v>
      </c>
      <c r="P241" s="49" t="s">
        <v>66</v>
      </c>
      <c r="Q241" s="49" t="s">
        <v>67</v>
      </c>
      <c r="R241" s="50">
        <v>44621</v>
      </c>
      <c r="S241" s="49" t="s">
        <v>60</v>
      </c>
      <c r="T241" s="73" t="str">
        <f>IF(_xlfn.XLOOKUP(I241,LEGEND!B:B,LEGEND!H:H)&lt;&gt;"-",HYPERLINK(_xlfn.XLOOKUP(I241,LEGEND!B:B,LEGEND!H:H),"link"),_xlfn.XLOOKUP(I241,LEGEND!B:B,LEGEND!H:H))</f>
        <v>-</v>
      </c>
      <c r="U241" s="73" t="str">
        <f>HYPERLINK(_xlfn.XLOOKUP(I241,LEGEND!B:B,LEGEND!I:I))</f>
        <v>https://milwaukee-media-images.s3.amazonaws.com/hi/M18_ONEFHPX-0--Hero_1.jpg</v>
      </c>
      <c r="V241" s="51" t="s">
        <v>2054</v>
      </c>
      <c r="W241" s="63" t="s">
        <v>71</v>
      </c>
      <c r="X241" s="64">
        <v>410</v>
      </c>
      <c r="Y241" s="64">
        <v>128</v>
      </c>
      <c r="Z241" s="64">
        <v>270</v>
      </c>
      <c r="AA241" s="84">
        <v>5.45</v>
      </c>
      <c r="AB241" s="85">
        <v>1</v>
      </c>
      <c r="AC241" s="85">
        <v>1</v>
      </c>
    </row>
    <row r="242" spans="1:29" s="1" customFormat="1" ht="38.25">
      <c r="B242" s="6" t="s">
        <v>55</v>
      </c>
      <c r="C242" s="6" t="s">
        <v>1340</v>
      </c>
      <c r="D242" s="6" t="s">
        <v>453</v>
      </c>
      <c r="E242" s="49" t="s">
        <v>1928</v>
      </c>
      <c r="F242" s="6" t="s">
        <v>1406</v>
      </c>
      <c r="G242" s="6" t="s">
        <v>85</v>
      </c>
      <c r="H242" s="6" t="s">
        <v>2055</v>
      </c>
      <c r="I242" s="60" t="s">
        <v>2056</v>
      </c>
      <c r="J242" s="49" t="s">
        <v>2057</v>
      </c>
      <c r="K242" s="6" t="s">
        <v>2058</v>
      </c>
      <c r="L242" s="29">
        <f>IF($J$6="с учетом НДС",VLOOKUP(I242,LEGEND!B:E,4,0)*(1-M242),VLOOKUP(I242,LEGEND!B:E,4,0)*(1-M242)/1.2)</f>
        <v>67990</v>
      </c>
      <c r="M242" s="57">
        <f>IF(AND(B242&lt;&gt;"1_Электроинструмент",B242&lt;&gt;"2_Садовая техника"),$J$5,IF($J$4&lt;=20%,$J$4,IFERROR(VLOOKUP(S242,LEGEND!$L$2:$M$5,2,FALSE),$J$4)))</f>
        <v>0</v>
      </c>
      <c r="N242" s="48" t="s">
        <v>2059</v>
      </c>
      <c r="O242" s="49" t="s">
        <v>42</v>
      </c>
      <c r="P242" s="49" t="s">
        <v>66</v>
      </c>
      <c r="Q242" s="49" t="s">
        <v>67</v>
      </c>
      <c r="R242" s="50">
        <v>44621</v>
      </c>
      <c r="S242" s="49" t="s">
        <v>60</v>
      </c>
      <c r="T242" s="73" t="str">
        <f>IF(_xlfn.XLOOKUP(I242,LEGEND!B:B,LEGEND!H:H)&lt;&gt;"-",HYPERLINK(_xlfn.XLOOKUP(I242,LEGEND!B:B,LEGEND!H:H),"link"),_xlfn.XLOOKUP(I242,LEGEND!B:B,LEGEND!H:H))</f>
        <v>-</v>
      </c>
      <c r="U242" s="73" t="str">
        <f>HYPERLINK(_xlfn.XLOOKUP(I242,LEGEND!B:B,LEGEND!I:I))</f>
        <v>https://milwaukee-media-images.s3.amazonaws.com/hi/M18_ONEFHPX-0X--Hero_1.jpg</v>
      </c>
      <c r="V242" s="51" t="s">
        <v>2060</v>
      </c>
      <c r="W242" s="63" t="s">
        <v>71</v>
      </c>
      <c r="X242" s="64">
        <v>475</v>
      </c>
      <c r="Y242" s="64">
        <v>236</v>
      </c>
      <c r="Z242" s="64">
        <v>364</v>
      </c>
      <c r="AA242" s="84">
        <v>8.35</v>
      </c>
      <c r="AB242" s="85">
        <v>1</v>
      </c>
      <c r="AC242" s="85">
        <v>1</v>
      </c>
    </row>
    <row r="243" spans="1:29" s="1" customFormat="1" ht="45">
      <c r="B243" s="6" t="s">
        <v>55</v>
      </c>
      <c r="C243" s="6" t="s">
        <v>1340</v>
      </c>
      <c r="D243" s="6" t="s">
        <v>453</v>
      </c>
      <c r="E243" s="49" t="s">
        <v>1928</v>
      </c>
      <c r="F243" s="6" t="s">
        <v>1406</v>
      </c>
      <c r="G243" s="6" t="s">
        <v>85</v>
      </c>
      <c r="H243" s="6" t="s">
        <v>1983</v>
      </c>
      <c r="I243" s="60" t="s">
        <v>1984</v>
      </c>
      <c r="J243" s="49" t="s">
        <v>1985</v>
      </c>
      <c r="K243" s="6" t="s">
        <v>1986</v>
      </c>
      <c r="L243" s="29">
        <f>IF($J$6="с учетом НДС",VLOOKUP(I243,LEGEND!B:E,4,0)*(1-M243),VLOOKUP(I243,LEGEND!B:E,4,0)*(1-M243)/1.2)</f>
        <v>80990</v>
      </c>
      <c r="M243" s="57">
        <f>IF(AND(B243&lt;&gt;"1_Электроинструмент",B243&lt;&gt;"2_Садовая техника"),$J$5,IF($J$4&lt;=20%,$J$4,IFERROR(VLOOKUP(S243,LEGEND!$L$2:$M$5,2,FALSE),$J$4)))</f>
        <v>0</v>
      </c>
      <c r="N243" s="48" t="s">
        <v>1987</v>
      </c>
      <c r="O243" s="49" t="s">
        <v>60</v>
      </c>
      <c r="P243" s="49" t="s">
        <v>66</v>
      </c>
      <c r="Q243" s="49" t="s">
        <v>67</v>
      </c>
      <c r="R243" s="50" t="s">
        <v>68</v>
      </c>
      <c r="S243" s="49" t="s">
        <v>60</v>
      </c>
      <c r="T243" s="73" t="str">
        <f>IF(_xlfn.XLOOKUP(I243,LEGEND!B:B,LEGEND!H:H)&lt;&gt;"-",HYPERLINK(_xlfn.XLOOKUP(I243,LEGEND!B:B,LEGEND!H:H),"link"),_xlfn.XLOOKUP(I243,LEGEND!B:B,LEGEND!H:H))</f>
        <v>link</v>
      </c>
      <c r="U243" s="73" t="str">
        <f>HYPERLINK(_xlfn.XLOOKUP(I243,LEGEND!B:B,LEGEND!I:I))</f>
        <v>https://milwaukee-media-images.s3.amazonaws.com/hi/M18_CHX-502X--Hero_01.jpg</v>
      </c>
      <c r="V243" s="51" t="s">
        <v>1988</v>
      </c>
      <c r="W243" s="63" t="s">
        <v>71</v>
      </c>
      <c r="X243" s="64">
        <v>474</v>
      </c>
      <c r="Y243" s="64">
        <v>237</v>
      </c>
      <c r="Z243" s="64">
        <v>370</v>
      </c>
      <c r="AA243" s="84">
        <v>9.2899999999999991</v>
      </c>
      <c r="AB243" s="85">
        <v>1</v>
      </c>
      <c r="AC243" s="85">
        <v>1</v>
      </c>
    </row>
    <row r="244" spans="1:29" s="1" customFormat="1" ht="56.25">
      <c r="B244" s="6" t="s">
        <v>55</v>
      </c>
      <c r="C244" s="6" t="s">
        <v>1340</v>
      </c>
      <c r="D244" s="6" t="s">
        <v>453</v>
      </c>
      <c r="E244" s="49" t="s">
        <v>1928</v>
      </c>
      <c r="F244" s="6" t="s">
        <v>1406</v>
      </c>
      <c r="G244" s="6" t="s">
        <v>85</v>
      </c>
      <c r="H244" s="6" t="s">
        <v>1963</v>
      </c>
      <c r="I244" s="60" t="s">
        <v>1964</v>
      </c>
      <c r="J244" s="49" t="s">
        <v>1965</v>
      </c>
      <c r="K244" s="6" t="s">
        <v>1966</v>
      </c>
      <c r="L244" s="29">
        <f>IF($J$6="с учетом НДС",VLOOKUP(I244,LEGEND!B:E,4,0)*(1-M244),VLOOKUP(I244,LEGEND!B:E,4,0)*(1-M244)/1.2)</f>
        <v>93990</v>
      </c>
      <c r="M244" s="57">
        <f>IF(AND(B244&lt;&gt;"1_Электроинструмент",B244&lt;&gt;"2_Садовая техника"),$J$5,IF($J$4&lt;=20%,$J$4,IFERROR(VLOOKUP(S244,LEGEND!$L$2:$M$5,2,FALSE),$J$4)))</f>
        <v>0</v>
      </c>
      <c r="N244" s="48" t="s">
        <v>1967</v>
      </c>
      <c r="O244" s="49" t="s">
        <v>60</v>
      </c>
      <c r="P244" s="49" t="s">
        <v>66</v>
      </c>
      <c r="Q244" s="49" t="s">
        <v>67</v>
      </c>
      <c r="R244" s="50" t="s">
        <v>68</v>
      </c>
      <c r="S244" s="49" t="s">
        <v>60</v>
      </c>
      <c r="T244" s="73" t="str">
        <f>IF(_xlfn.XLOOKUP(I244,LEGEND!B:B,LEGEND!H:H)&lt;&gt;"-",HYPERLINK(_xlfn.XLOOKUP(I244,LEGEND!B:B,LEGEND!H:H),"link"),_xlfn.XLOOKUP(I244,LEGEND!B:B,LEGEND!H:H))</f>
        <v>link</v>
      </c>
      <c r="U244" s="73" t="str">
        <f>HYPERLINK(_xlfn.XLOOKUP(I244,LEGEND!B:B,LEGEND!I:I))</f>
        <v>https://milwaukee-media-images.s3.amazonaws.com/hi/M18_CHPX-502X--Hero_01.jpg</v>
      </c>
      <c r="V244" s="51" t="s">
        <v>1968</v>
      </c>
      <c r="W244" s="63" t="s">
        <v>71</v>
      </c>
      <c r="X244" s="64">
        <v>474</v>
      </c>
      <c r="Y244" s="64">
        <v>237</v>
      </c>
      <c r="Z244" s="64">
        <v>370</v>
      </c>
      <c r="AA244" s="84">
        <v>10.29</v>
      </c>
      <c r="AB244" s="85">
        <v>1</v>
      </c>
      <c r="AC244" s="85">
        <v>1</v>
      </c>
    </row>
    <row r="245" spans="1:29" s="1" customFormat="1" ht="67.5">
      <c r="B245" s="6" t="s">
        <v>55</v>
      </c>
      <c r="C245" s="6" t="s">
        <v>1340</v>
      </c>
      <c r="D245" s="6" t="s">
        <v>453</v>
      </c>
      <c r="E245" s="49" t="s">
        <v>1928</v>
      </c>
      <c r="F245" s="6" t="s">
        <v>1406</v>
      </c>
      <c r="G245" s="6" t="s">
        <v>85</v>
      </c>
      <c r="H245" s="6" t="s">
        <v>2019</v>
      </c>
      <c r="I245" s="60" t="s">
        <v>2020</v>
      </c>
      <c r="J245" s="49" t="s">
        <v>2021</v>
      </c>
      <c r="K245" s="6" t="s">
        <v>2022</v>
      </c>
      <c r="L245" s="29">
        <f>IF($J$6="с учетом НДС",VLOOKUP(I245,LEGEND!B:E,4,0)*(1-M245),VLOOKUP(I245,LEGEND!B:E,4,0)*(1-M245)/1.2)</f>
        <v>95990</v>
      </c>
      <c r="M245" s="57">
        <f>IF(AND(B245&lt;&gt;"1_Электроинструмент",B245&lt;&gt;"2_Садовая техника"),$J$5,IF($J$4&lt;=20%,$J$4,IFERROR(VLOOKUP(S245,LEGEND!$L$2:$M$5,2,FALSE),$J$4)))</f>
        <v>0</v>
      </c>
      <c r="N245" s="48" t="s">
        <v>2023</v>
      </c>
      <c r="O245" s="49" t="s">
        <v>42</v>
      </c>
      <c r="P245" s="49" t="s">
        <v>66</v>
      </c>
      <c r="Q245" s="49" t="s">
        <v>67</v>
      </c>
      <c r="R245" s="50">
        <v>44621</v>
      </c>
      <c r="S245" s="49" t="s">
        <v>60</v>
      </c>
      <c r="T245" s="73" t="str">
        <f>IF(_xlfn.XLOOKUP(I245,LEGEND!B:B,LEGEND!H:H)&lt;&gt;"-",HYPERLINK(_xlfn.XLOOKUP(I245,LEGEND!B:B,LEGEND!H:H),"link"),_xlfn.XLOOKUP(I245,LEGEND!B:B,LEGEND!H:H))</f>
        <v>link</v>
      </c>
      <c r="U245" s="73" t="str">
        <f>HYPERLINK(_xlfn.XLOOKUP(I245,LEGEND!B:B,LEGEND!I:I))</f>
        <v>https://milwaukee-media-images.s3.amazonaws.com/hi/M18_FHX-552X--Hero_1.jpg</v>
      </c>
      <c r="V245" s="51" t="s">
        <v>2024</v>
      </c>
      <c r="W245" s="63" t="s">
        <v>71</v>
      </c>
      <c r="X245" s="64">
        <v>475</v>
      </c>
      <c r="Y245" s="64">
        <v>236</v>
      </c>
      <c r="Z245" s="64">
        <v>364</v>
      </c>
      <c r="AA245" s="84">
        <v>10.28</v>
      </c>
      <c r="AB245" s="85">
        <v>1</v>
      </c>
      <c r="AC245" s="85">
        <v>1</v>
      </c>
    </row>
    <row r="246" spans="1:29" s="1" customFormat="1" ht="67.5">
      <c r="B246" s="6" t="s">
        <v>55</v>
      </c>
      <c r="C246" s="6" t="s">
        <v>1340</v>
      </c>
      <c r="D246" s="6" t="s">
        <v>453</v>
      </c>
      <c r="E246" s="49" t="s">
        <v>1928</v>
      </c>
      <c r="F246" s="6" t="s">
        <v>1406</v>
      </c>
      <c r="G246" s="6" t="s">
        <v>85</v>
      </c>
      <c r="H246" s="6" t="s">
        <v>2084</v>
      </c>
      <c r="I246" s="60" t="s">
        <v>2085</v>
      </c>
      <c r="J246" s="49" t="s">
        <v>2086</v>
      </c>
      <c r="K246" s="6" t="s">
        <v>2087</v>
      </c>
      <c r="L246" s="29">
        <f>IF($J$6="с учетом НДС",VLOOKUP(I246,LEGEND!B:E,4,0)*(1-M246),VLOOKUP(I246,LEGEND!B:E,4,0)*(1-M246)/1.2)</f>
        <v>99490</v>
      </c>
      <c r="M246" s="57">
        <f>IF(AND(B246&lt;&gt;"1_Электроинструмент",B246&lt;&gt;"2_Садовая техника"),$J$5,IF($J$4&lt;=20%,$J$4,IFERROR(VLOOKUP(S246,LEGEND!$L$2:$M$5,2,FALSE),$J$4)))</f>
        <v>0</v>
      </c>
      <c r="N246" s="48" t="s">
        <v>2088</v>
      </c>
      <c r="O246" s="49" t="s">
        <v>42</v>
      </c>
      <c r="P246" s="49" t="s">
        <v>66</v>
      </c>
      <c r="Q246" s="49" t="s">
        <v>67</v>
      </c>
      <c r="R246" s="50">
        <v>44621</v>
      </c>
      <c r="S246" s="49" t="s">
        <v>60</v>
      </c>
      <c r="T246" s="73" t="str">
        <f>IF(_xlfn.XLOOKUP(I246,LEGEND!B:B,LEGEND!H:H)&lt;&gt;"-",HYPERLINK(_xlfn.XLOOKUP(I246,LEGEND!B:B,LEGEND!H:H),"link"),_xlfn.XLOOKUP(I246,LEGEND!B:B,LEGEND!H:H))</f>
        <v>-</v>
      </c>
      <c r="U246" s="73" t="str">
        <f>HYPERLINK(_xlfn.XLOOKUP(I246,LEGEND!B:B,LEGEND!I:I))</f>
        <v>https://milwaukee-media-images.s3.amazonaws.com/hi/M18_ONEFHX-552X--Hero_1.jpg</v>
      </c>
      <c r="V246" s="51" t="s">
        <v>2089</v>
      </c>
      <c r="W246" s="63" t="s">
        <v>71</v>
      </c>
      <c r="X246" s="64">
        <v>475</v>
      </c>
      <c r="Y246" s="64">
        <v>236</v>
      </c>
      <c r="Z246" s="64">
        <v>364</v>
      </c>
      <c r="AA246" s="84">
        <v>10.3</v>
      </c>
      <c r="AB246" s="85">
        <v>1</v>
      </c>
      <c r="AC246" s="85">
        <v>1</v>
      </c>
    </row>
    <row r="247" spans="1:29" s="1" customFormat="1" ht="56.25">
      <c r="B247" s="6" t="s">
        <v>55</v>
      </c>
      <c r="C247" s="6" t="s">
        <v>1340</v>
      </c>
      <c r="D247" s="6" t="s">
        <v>453</v>
      </c>
      <c r="E247" s="49" t="s">
        <v>1928</v>
      </c>
      <c r="F247" s="6" t="s">
        <v>1406</v>
      </c>
      <c r="G247" s="6" t="s">
        <v>85</v>
      </c>
      <c r="H247" s="6" t="s">
        <v>1989</v>
      </c>
      <c r="I247" s="60" t="s">
        <v>1990</v>
      </c>
      <c r="J247" s="49" t="s">
        <v>1991</v>
      </c>
      <c r="K247" s="6" t="s">
        <v>1992</v>
      </c>
      <c r="L247" s="29">
        <f>IF($J$6="с учетом НДС",VLOOKUP(I247,LEGEND!B:E,4,0)*(1-M247),VLOOKUP(I247,LEGEND!B:E,4,0)*(1-M247)/1.2)</f>
        <v>100990</v>
      </c>
      <c r="M247" s="57">
        <f>IF(AND(B247&lt;&gt;"1_Электроинструмент",B247&lt;&gt;"2_Садовая техника"),$J$5,IF($J$4&lt;=20%,$J$4,IFERROR(VLOOKUP(S247,LEGEND!$L$2:$M$5,2,FALSE),$J$4)))</f>
        <v>0</v>
      </c>
      <c r="N247" s="48" t="s">
        <v>1993</v>
      </c>
      <c r="O247" s="49" t="s">
        <v>60</v>
      </c>
      <c r="P247" s="49" t="s">
        <v>66</v>
      </c>
      <c r="Q247" s="49" t="s">
        <v>67</v>
      </c>
      <c r="R247" s="50" t="s">
        <v>68</v>
      </c>
      <c r="S247" s="49" t="s">
        <v>60</v>
      </c>
      <c r="T247" s="73" t="str">
        <f>IF(_xlfn.XLOOKUP(I247,LEGEND!B:B,LEGEND!H:H)&lt;&gt;"-",HYPERLINK(_xlfn.XLOOKUP(I247,LEGEND!B:B,LEGEND!H:H),"link"),_xlfn.XLOOKUP(I247,LEGEND!B:B,LEGEND!H:H))</f>
        <v>link</v>
      </c>
      <c r="U247" s="73" t="str">
        <f>HYPERLINK(_xlfn.XLOOKUP(I247,LEGEND!B:B,LEGEND!I:I))</f>
        <v>https://milwaukee-media-images.s3.amazonaws.com/hi/M18_CHXDE-502C--Hero_01.jpg</v>
      </c>
      <c r="V247" s="51" t="s">
        <v>1995</v>
      </c>
      <c r="W247" s="63" t="s">
        <v>71</v>
      </c>
      <c r="X247" s="64">
        <v>624</v>
      </c>
      <c r="Y247" s="64">
        <v>144</v>
      </c>
      <c r="Z247" s="64">
        <v>464</v>
      </c>
      <c r="AA247" s="84">
        <v>12.132</v>
      </c>
      <c r="AB247" s="85">
        <v>1</v>
      </c>
      <c r="AC247" s="85">
        <v>1</v>
      </c>
    </row>
    <row r="248" spans="1:29" s="1" customFormat="1" ht="67.5">
      <c r="B248" s="6" t="s">
        <v>55</v>
      </c>
      <c r="C248" s="6" t="s">
        <v>1340</v>
      </c>
      <c r="D248" s="6" t="s">
        <v>453</v>
      </c>
      <c r="E248" s="49" t="s">
        <v>1928</v>
      </c>
      <c r="F248" s="6" t="s">
        <v>1406</v>
      </c>
      <c r="G248" s="6" t="s">
        <v>85</v>
      </c>
      <c r="H248" s="6" t="s">
        <v>2061</v>
      </c>
      <c r="I248" s="60" t="s">
        <v>2062</v>
      </c>
      <c r="J248" s="49" t="s">
        <v>2063</v>
      </c>
      <c r="K248" s="6" t="s">
        <v>2064</v>
      </c>
      <c r="L248" s="29">
        <f>IF($J$6="с учетом НДС",VLOOKUP(I248,LEGEND!B:E,4,0)*(1-M248),VLOOKUP(I248,LEGEND!B:E,4,0)*(1-M248)/1.2)</f>
        <v>112990</v>
      </c>
      <c r="M248" s="57">
        <f>IF(AND(B248&lt;&gt;"1_Электроинструмент",B248&lt;&gt;"2_Садовая техника"),$J$5,IF($J$4&lt;=20%,$J$4,IFERROR(VLOOKUP(S248,LEGEND!$L$2:$M$5,2,FALSE),$J$4)))</f>
        <v>0</v>
      </c>
      <c r="N248" s="48" t="s">
        <v>2053</v>
      </c>
      <c r="O248" s="49" t="s">
        <v>42</v>
      </c>
      <c r="P248" s="49" t="s">
        <v>66</v>
      </c>
      <c r="Q248" s="49" t="s">
        <v>67</v>
      </c>
      <c r="R248" s="50">
        <v>44621</v>
      </c>
      <c r="S248" s="49" t="s">
        <v>60</v>
      </c>
      <c r="T248" s="73" t="str">
        <f>IF(_xlfn.XLOOKUP(I248,LEGEND!B:B,LEGEND!H:H)&lt;&gt;"-",HYPERLINK(_xlfn.XLOOKUP(I248,LEGEND!B:B,LEGEND!H:H),"link"),_xlfn.XLOOKUP(I248,LEGEND!B:B,LEGEND!H:H))</f>
        <v>-</v>
      </c>
      <c r="U248" s="73" t="str">
        <f>HYPERLINK(_xlfn.XLOOKUP(I248,LEGEND!B:B,LEGEND!I:I))</f>
        <v>https://milwaukee-media-images.s3.amazonaws.com/hi/M18_ONEFHPX-552X--Hero_1.jpg</v>
      </c>
      <c r="V248" s="51" t="s">
        <v>2065</v>
      </c>
      <c r="W248" s="63" t="s">
        <v>71</v>
      </c>
      <c r="X248" s="64">
        <v>474</v>
      </c>
      <c r="Y248" s="64">
        <v>235</v>
      </c>
      <c r="Z248" s="64">
        <v>363</v>
      </c>
      <c r="AA248" s="84">
        <v>11.47</v>
      </c>
      <c r="AB248" s="85">
        <v>1</v>
      </c>
      <c r="AC248" s="85">
        <v>1</v>
      </c>
    </row>
    <row r="249" spans="1:29" s="1" customFormat="1" ht="67.5">
      <c r="B249" s="6" t="s">
        <v>55</v>
      </c>
      <c r="C249" s="6" t="s">
        <v>1340</v>
      </c>
      <c r="D249" s="6" t="s">
        <v>453</v>
      </c>
      <c r="E249" s="49" t="s">
        <v>1928</v>
      </c>
      <c r="F249" s="6" t="s">
        <v>1406</v>
      </c>
      <c r="G249" s="6" t="s">
        <v>85</v>
      </c>
      <c r="H249" s="6" t="s">
        <v>1969</v>
      </c>
      <c r="I249" s="60" t="s">
        <v>1970</v>
      </c>
      <c r="J249" s="49" t="s">
        <v>1971</v>
      </c>
      <c r="K249" s="6" t="s">
        <v>1972</v>
      </c>
      <c r="L249" s="29">
        <f>IF($J$6="с учетом НДС",VLOOKUP(I249,LEGEND!B:E,4,0)*(1-M249),VLOOKUP(I249,LEGEND!B:E,4,0)*(1-M249)/1.2)</f>
        <v>114490</v>
      </c>
      <c r="M249" s="57">
        <f>IF(AND(B249&lt;&gt;"1_Электроинструмент",B249&lt;&gt;"2_Садовая техника"),$J$5,IF($J$4&lt;=20%,$J$4,IFERROR(VLOOKUP(S249,LEGEND!$L$2:$M$5,2,FALSE),$J$4)))</f>
        <v>0</v>
      </c>
      <c r="N249" s="48" t="s">
        <v>1973</v>
      </c>
      <c r="O249" s="49" t="s">
        <v>60</v>
      </c>
      <c r="P249" s="49" t="s">
        <v>66</v>
      </c>
      <c r="Q249" s="49" t="s">
        <v>67</v>
      </c>
      <c r="R249" s="50" t="s">
        <v>68</v>
      </c>
      <c r="S249" s="49" t="s">
        <v>60</v>
      </c>
      <c r="T249" s="73" t="str">
        <f>IF(_xlfn.XLOOKUP(I249,LEGEND!B:B,LEGEND!H:H)&lt;&gt;"-",HYPERLINK(_xlfn.XLOOKUP(I249,LEGEND!B:B,LEGEND!H:H),"link"),_xlfn.XLOOKUP(I249,LEGEND!B:B,LEGEND!H:H))</f>
        <v>link</v>
      </c>
      <c r="U249" s="73" t="str">
        <f>HYPERLINK(_xlfn.XLOOKUP(I249,LEGEND!B:B,LEGEND!I:I))</f>
        <v>https://milwaukee-media-images.s3.amazonaws.com/hi/M18_CHPXDE-502C--Hero_01.jpg</v>
      </c>
      <c r="V249" s="51" t="s">
        <v>1975</v>
      </c>
      <c r="W249" s="63" t="s">
        <v>71</v>
      </c>
      <c r="X249" s="64">
        <v>624</v>
      </c>
      <c r="Y249" s="64">
        <v>144</v>
      </c>
      <c r="Z249" s="64">
        <v>464</v>
      </c>
      <c r="AA249" s="84">
        <v>13.308999999999999</v>
      </c>
      <c r="AB249" s="85">
        <v>1</v>
      </c>
      <c r="AC249" s="85">
        <v>1</v>
      </c>
    </row>
    <row r="250" spans="1:29" s="1" customFormat="1" ht="67.5">
      <c r="B250" s="6" t="s">
        <v>55</v>
      </c>
      <c r="C250" s="6" t="s">
        <v>1340</v>
      </c>
      <c r="D250" s="6" t="s">
        <v>453</v>
      </c>
      <c r="E250" s="49" t="s">
        <v>1928</v>
      </c>
      <c r="F250" s="6" t="s">
        <v>1406</v>
      </c>
      <c r="G250" s="6" t="s">
        <v>85</v>
      </c>
      <c r="H250" s="6" t="s">
        <v>2066</v>
      </c>
      <c r="I250" s="60" t="s">
        <v>2067</v>
      </c>
      <c r="J250" s="49" t="s">
        <v>2068</v>
      </c>
      <c r="K250" s="6" t="s">
        <v>2069</v>
      </c>
      <c r="L250" s="29">
        <f>IF($J$6="с учетом НДС",VLOOKUP(I250,LEGEND!B:E,4,0)*(1-M250),VLOOKUP(I250,LEGEND!B:E,4,0)*(1-M250)/1.2)</f>
        <v>126990</v>
      </c>
      <c r="M250" s="57">
        <f>IF(AND(B250&lt;&gt;"1_Электроинструмент",B250&lt;&gt;"2_Садовая техника"),$J$5,IF($J$4&lt;=20%,$J$4,IFERROR(VLOOKUP(S250,LEGEND!$L$2:$M$5,2,FALSE),$J$4)))</f>
        <v>0</v>
      </c>
      <c r="N250" s="48" t="s">
        <v>2070</v>
      </c>
      <c r="O250" s="49" t="s">
        <v>42</v>
      </c>
      <c r="P250" s="49" t="s">
        <v>66</v>
      </c>
      <c r="Q250" s="49" t="s">
        <v>67</v>
      </c>
      <c r="R250" s="50">
        <v>44621</v>
      </c>
      <c r="S250" s="49" t="s">
        <v>60</v>
      </c>
      <c r="T250" s="73" t="str">
        <f>IF(_xlfn.XLOOKUP(I250,LEGEND!B:B,LEGEND!H:H)&lt;&gt;"-",HYPERLINK(_xlfn.XLOOKUP(I250,LEGEND!B:B,LEGEND!H:H),"link"),_xlfn.XLOOKUP(I250,LEGEND!B:B,LEGEND!H:H))</f>
        <v>-</v>
      </c>
      <c r="U250" s="73" t="str">
        <f>HYPERLINK(_xlfn.XLOOKUP(I250,LEGEND!B:B,LEGEND!I:I))</f>
        <v>https://milwaukee-media-images.s3.amazonaws.com/hi/M18_ONEFHXDEL-552C--Hero_1.jpg</v>
      </c>
      <c r="V250" s="51" t="s">
        <v>2071</v>
      </c>
      <c r="W250" s="63" t="s">
        <v>71</v>
      </c>
      <c r="X250" s="64">
        <v>670</v>
      </c>
      <c r="Y250" s="64">
        <v>176</v>
      </c>
      <c r="Z250" s="64">
        <v>540</v>
      </c>
      <c r="AA250" s="84">
        <v>13.83</v>
      </c>
      <c r="AB250" s="85">
        <v>1</v>
      </c>
      <c r="AC250" s="85">
        <v>1</v>
      </c>
    </row>
    <row r="251" spans="1:29" s="1" customFormat="1" ht="78.75">
      <c r="B251" s="6" t="s">
        <v>55</v>
      </c>
      <c r="C251" s="6" t="s">
        <v>1340</v>
      </c>
      <c r="D251" s="6" t="s">
        <v>453</v>
      </c>
      <c r="E251" s="49" t="s">
        <v>1928</v>
      </c>
      <c r="F251" s="6" t="s">
        <v>1406</v>
      </c>
      <c r="G251" s="6" t="s">
        <v>85</v>
      </c>
      <c r="H251" s="6" t="s">
        <v>2043</v>
      </c>
      <c r="I251" s="60" t="s">
        <v>2044</v>
      </c>
      <c r="J251" s="49" t="s">
        <v>2045</v>
      </c>
      <c r="K251" s="6" t="s">
        <v>2046</v>
      </c>
      <c r="L251" s="29">
        <f>IF($J$6="с учетом НДС",VLOOKUP(I251,LEGEND!B:E,4,0)*(1-M251),VLOOKUP(I251,LEGEND!B:E,4,0)*(1-M251)/1.2)</f>
        <v>140990</v>
      </c>
      <c r="M251" s="57">
        <f>IF(AND(B251&lt;&gt;"1_Электроинструмент",B251&lt;&gt;"2_Садовая техника"),$J$5,IF($J$4&lt;=20%,$J$4,IFERROR(VLOOKUP(S251,LEGEND!$L$2:$M$5,2,FALSE),$J$4)))</f>
        <v>0</v>
      </c>
      <c r="N251" s="48" t="s">
        <v>2047</v>
      </c>
      <c r="O251" s="49" t="s">
        <v>42</v>
      </c>
      <c r="P251" s="49" t="s">
        <v>66</v>
      </c>
      <c r="Q251" s="49" t="s">
        <v>67</v>
      </c>
      <c r="R251" s="50">
        <v>44621</v>
      </c>
      <c r="S251" s="49" t="s">
        <v>60</v>
      </c>
      <c r="T251" s="73" t="str">
        <f>IF(_xlfn.XLOOKUP(I251,LEGEND!B:B,LEGEND!H:H)&lt;&gt;"-",HYPERLINK(_xlfn.XLOOKUP(I251,LEGEND!B:B,LEGEND!H:H),"link"),_xlfn.XLOOKUP(I251,LEGEND!B:B,LEGEND!H:H))</f>
        <v>-</v>
      </c>
      <c r="U251" s="73" t="str">
        <f>HYPERLINK(_xlfn.XLOOKUP(I251,LEGEND!B:B,LEGEND!I:I))</f>
        <v>https://milwaukee-media-images.s3.amazonaws.com/hi/M18_ONEFHPXDEL-552C--Hero_1.jpg</v>
      </c>
      <c r="V251" s="51" t="s">
        <v>2048</v>
      </c>
      <c r="W251" s="63" t="s">
        <v>71</v>
      </c>
      <c r="X251" s="64">
        <v>710</v>
      </c>
      <c r="Y251" s="64">
        <v>185</v>
      </c>
      <c r="Z251" s="64">
        <v>540</v>
      </c>
      <c r="AA251" s="84">
        <v>15.3</v>
      </c>
      <c r="AB251" s="85">
        <v>1</v>
      </c>
      <c r="AC251" s="85">
        <v>1</v>
      </c>
    </row>
    <row r="252" spans="1:29" ht="38.25">
      <c r="A252" s="1"/>
      <c r="B252" s="6" t="s">
        <v>55</v>
      </c>
      <c r="C252" s="6" t="s">
        <v>1340</v>
      </c>
      <c r="D252" s="6" t="s">
        <v>453</v>
      </c>
      <c r="E252" s="49" t="s">
        <v>1928</v>
      </c>
      <c r="F252" s="6" t="s">
        <v>1349</v>
      </c>
      <c r="G252" s="6" t="s">
        <v>60</v>
      </c>
      <c r="H252" s="6" t="s">
        <v>8551</v>
      </c>
      <c r="I252" s="60" t="s">
        <v>8552</v>
      </c>
      <c r="J252" s="49" t="s">
        <v>8553</v>
      </c>
      <c r="K252" s="6" t="s">
        <v>8554</v>
      </c>
      <c r="L252" s="29">
        <f>IF($J$6="с учетом НДС",VLOOKUP(I252,LEGEND!B:E,4,0)*(1-M252),VLOOKUP(I252,LEGEND!B:E,4,0)*(1-M252)/1.2)</f>
        <v>33990</v>
      </c>
      <c r="M252" s="57">
        <f>IF(AND(B252&lt;&gt;"1_Электроинструмент",B252&lt;&gt;"2_Садовая техника"),$J$5,IF($J$4&lt;=20%,$J$4,IFERROR(VLOOKUP(S252,LEGEND!$L$2:$M$5,2,FALSE),$J$4)))</f>
        <v>0</v>
      </c>
      <c r="N252" s="48" t="s">
        <v>60</v>
      </c>
      <c r="O252" s="49" t="s">
        <v>42</v>
      </c>
      <c r="P252" s="49" t="s">
        <v>66</v>
      </c>
      <c r="Q252" s="49" t="s">
        <v>473</v>
      </c>
      <c r="R252" s="50">
        <v>44682</v>
      </c>
      <c r="S252" s="49" t="s">
        <v>60</v>
      </c>
      <c r="T252" s="73" t="str">
        <f>IF(_xlfn.XLOOKUP(I252,LEGEND!B:B,LEGEND!H:H)&lt;&gt;"-",HYPERLINK(_xlfn.XLOOKUP(I252,LEGEND!B:B,LEGEND!H:H),"link"),_xlfn.XLOOKUP(I252,LEGEND!B:B,LEGEND!H:H))</f>
        <v>link</v>
      </c>
      <c r="U252" s="73" t="str">
        <f>HYPERLINK(_xlfn.XLOOKUP(I252,LEGEND!B:B,LEGEND!I:I))</f>
        <v>https://milwaukee-media-images.s3.amazonaws.com/hi/M18_BLH-0--Hero_01.jpg</v>
      </c>
      <c r="V252" s="51" t="s">
        <v>8555</v>
      </c>
      <c r="W252" s="63" t="s">
        <v>71</v>
      </c>
      <c r="X252" s="64">
        <v>474</v>
      </c>
      <c r="Y252" s="64">
        <v>237</v>
      </c>
      <c r="Z252" s="64">
        <v>370</v>
      </c>
      <c r="AA252" s="84">
        <v>6.96</v>
      </c>
      <c r="AB252" s="85">
        <v>1</v>
      </c>
      <c r="AC252" s="85">
        <v>1</v>
      </c>
    </row>
    <row r="253" spans="1:29" ht="38.25">
      <c r="A253" s="1"/>
      <c r="B253" s="6" t="s">
        <v>55</v>
      </c>
      <c r="C253" s="6" t="s">
        <v>1340</v>
      </c>
      <c r="D253" s="6" t="s">
        <v>453</v>
      </c>
      <c r="E253" s="49" t="s">
        <v>1928</v>
      </c>
      <c r="F253" s="6" t="s">
        <v>1349</v>
      </c>
      <c r="G253" s="6" t="s">
        <v>60</v>
      </c>
      <c r="H253" s="6" t="s">
        <v>8562</v>
      </c>
      <c r="I253" s="60" t="s">
        <v>8563</v>
      </c>
      <c r="J253" s="49" t="s">
        <v>8564</v>
      </c>
      <c r="K253" s="6" t="s">
        <v>8565</v>
      </c>
      <c r="L253" s="29">
        <f>IF($J$6="с учетом НДС",VLOOKUP(I253,LEGEND!B:E,4,0)*(1-M253),VLOOKUP(I253,LEGEND!B:E,4,0)*(1-M253)/1.2)</f>
        <v>43990</v>
      </c>
      <c r="M253" s="57">
        <f>IF(AND(B253&lt;&gt;"1_Электроинструмент",B253&lt;&gt;"2_Садовая техника"),$J$5,IF($J$4&lt;=20%,$J$4,IFERROR(VLOOKUP(S253,LEGEND!$L$2:$M$5,2,FALSE),$J$4)))</f>
        <v>0</v>
      </c>
      <c r="N253" s="48" t="s">
        <v>60</v>
      </c>
      <c r="O253" s="49" t="s">
        <v>42</v>
      </c>
      <c r="P253" s="49" t="s">
        <v>66</v>
      </c>
      <c r="Q253" s="49" t="s">
        <v>473</v>
      </c>
      <c r="R253" s="50">
        <v>44651</v>
      </c>
      <c r="S253" s="49" t="s">
        <v>60</v>
      </c>
      <c r="T253" s="73" t="str">
        <f>IF(_xlfn.XLOOKUP(I253,LEGEND!B:B,LEGEND!H:H)&lt;&gt;"-",HYPERLINK(_xlfn.XLOOKUP(I253,LEGEND!B:B,LEGEND!H:H),"link"),_xlfn.XLOOKUP(I253,LEGEND!B:B,LEGEND!H:H))</f>
        <v>-</v>
      </c>
      <c r="U253" s="73" t="str">
        <f>HYPERLINK(_xlfn.XLOOKUP(I253,LEGEND!B:B,LEGEND!I:I))</f>
        <v>https://milwaukee-media-images.s3.amazonaws.com/hi/M18_BLHX-0X--Hero_01.jpg</v>
      </c>
      <c r="V253" s="51" t="s">
        <v>8566</v>
      </c>
      <c r="W253" s="63" t="s">
        <v>71</v>
      </c>
      <c r="X253" s="64">
        <v>474</v>
      </c>
      <c r="Y253" s="64">
        <v>235</v>
      </c>
      <c r="Z253" s="64">
        <v>370</v>
      </c>
      <c r="AA253" s="84">
        <v>6.5780000000000003</v>
      </c>
      <c r="AB253" s="85">
        <v>1</v>
      </c>
      <c r="AC253" s="85">
        <v>1</v>
      </c>
    </row>
    <row r="254" spans="1:29" ht="38.25">
      <c r="A254" s="1"/>
      <c r="B254" s="6" t="s">
        <v>55</v>
      </c>
      <c r="C254" s="6" t="s">
        <v>1340</v>
      </c>
      <c r="D254" s="6" t="s">
        <v>453</v>
      </c>
      <c r="E254" s="49" t="s">
        <v>1928</v>
      </c>
      <c r="F254" s="6" t="s">
        <v>1349</v>
      </c>
      <c r="G254" s="6" t="s">
        <v>60</v>
      </c>
      <c r="H254" s="6" t="s">
        <v>8556</v>
      </c>
      <c r="I254" s="60" t="s">
        <v>8557</v>
      </c>
      <c r="J254" s="49" t="s">
        <v>8558</v>
      </c>
      <c r="K254" s="6" t="s">
        <v>8559</v>
      </c>
      <c r="L254" s="29">
        <f>IF($J$6="с учетом НДС",VLOOKUP(I254,LEGEND!B:E,4,0)*(1-M254),VLOOKUP(I254,LEGEND!B:E,4,0)*(1-M254)/1.2)</f>
        <v>69490</v>
      </c>
      <c r="M254" s="57">
        <f>IF(AND(B254&lt;&gt;"1_Электроинструмент",B254&lt;&gt;"2_Садовая техника"),$J$5,IF($J$4&lt;=20%,$J$4,IFERROR(VLOOKUP(S254,LEGEND!$L$2:$M$5,2,FALSE),$J$4)))</f>
        <v>0</v>
      </c>
      <c r="N254" s="48" t="s">
        <v>8560</v>
      </c>
      <c r="O254" s="49" t="s">
        <v>42</v>
      </c>
      <c r="P254" s="49" t="s">
        <v>66</v>
      </c>
      <c r="Q254" s="49" t="s">
        <v>473</v>
      </c>
      <c r="R254" s="50">
        <v>44651</v>
      </c>
      <c r="S254" s="49" t="s">
        <v>60</v>
      </c>
      <c r="T254" s="73" t="str">
        <f>IF(_xlfn.XLOOKUP(I254,LEGEND!B:B,LEGEND!H:H)&lt;&gt;"-",HYPERLINK(_xlfn.XLOOKUP(I254,LEGEND!B:B,LEGEND!H:H),"link"),_xlfn.XLOOKUP(I254,LEGEND!B:B,LEGEND!H:H))</f>
        <v>link</v>
      </c>
      <c r="U254" s="73" t="str">
        <f>HYPERLINK(_xlfn.XLOOKUP(I254,LEGEND!B:B,LEGEND!I:I))</f>
        <v>https://milwaukee-media-images.s3.amazonaws.com/hi/M18_BLH-502X--Hero_1.jpg</v>
      </c>
      <c r="V254" s="51" t="s">
        <v>8561</v>
      </c>
      <c r="W254" s="63" t="s">
        <v>71</v>
      </c>
      <c r="X254" s="64">
        <v>474</v>
      </c>
      <c r="Y254" s="64">
        <v>237</v>
      </c>
      <c r="Z254" s="64">
        <v>370</v>
      </c>
      <c r="AA254" s="84">
        <v>6.96</v>
      </c>
      <c r="AB254" s="85">
        <v>1</v>
      </c>
      <c r="AC254" s="85">
        <v>1</v>
      </c>
    </row>
    <row r="255" spans="1:29" s="1" customFormat="1" ht="38.25">
      <c r="B255" s="6" t="s">
        <v>55</v>
      </c>
      <c r="C255" s="6" t="s">
        <v>1340</v>
      </c>
      <c r="D255" s="6" t="s">
        <v>453</v>
      </c>
      <c r="E255" s="49" t="s">
        <v>1928</v>
      </c>
      <c r="F255" s="6" t="s">
        <v>1349</v>
      </c>
      <c r="G255" s="6" t="s">
        <v>60</v>
      </c>
      <c r="H255" s="6" t="s">
        <v>8567</v>
      </c>
      <c r="I255" s="60" t="s">
        <v>8568</v>
      </c>
      <c r="J255" s="49" t="s">
        <v>8569</v>
      </c>
      <c r="K255" s="6" t="s">
        <v>8559</v>
      </c>
      <c r="L255" s="29">
        <f>IF($J$6="с учетом НДС",VLOOKUP(I255,LEGEND!B:E,4,0)*(1-M255),VLOOKUP(I255,LEGEND!B:E,4,0)*(1-M255)/1.2)</f>
        <v>75990</v>
      </c>
      <c r="M255" s="57">
        <f>IF(AND(B255&lt;&gt;"1_Электроинструмент",B255&lt;&gt;"2_Садовая техника"),$J$5,IF($J$4&lt;=20%,$J$4,IFERROR(VLOOKUP(S255,LEGEND!$L$2:$M$5,2,FALSE),$J$4)))</f>
        <v>0</v>
      </c>
      <c r="N255" s="48" t="s">
        <v>8570</v>
      </c>
      <c r="O255" s="49" t="s">
        <v>42</v>
      </c>
      <c r="P255" s="49" t="s">
        <v>66</v>
      </c>
      <c r="Q255" s="49" t="s">
        <v>473</v>
      </c>
      <c r="R255" s="50">
        <v>44651</v>
      </c>
      <c r="S255" s="49" t="s">
        <v>60</v>
      </c>
      <c r="T255" s="73" t="str">
        <f>IF(_xlfn.XLOOKUP(I255,LEGEND!B:B,LEGEND!H:H)&lt;&gt;"-",HYPERLINK(_xlfn.XLOOKUP(I255,LEGEND!B:B,LEGEND!H:H),"link"),_xlfn.XLOOKUP(I255,LEGEND!B:B,LEGEND!H:H))</f>
        <v>-</v>
      </c>
      <c r="U255" s="73" t="str">
        <f>HYPERLINK(_xlfn.XLOOKUP(I255,LEGEND!B:B,LEGEND!I:I))</f>
        <v>https://milwaukee-media-images.s3.amazonaws.com/hi/M18_BLHX-502X--Hero_01.jpg</v>
      </c>
      <c r="V255" s="51" t="s">
        <v>8571</v>
      </c>
      <c r="W255" s="63" t="s">
        <v>71</v>
      </c>
      <c r="X255" s="64">
        <v>485</v>
      </c>
      <c r="Y255" s="64">
        <v>250</v>
      </c>
      <c r="Z255" s="64">
        <v>380</v>
      </c>
      <c r="AA255" s="84">
        <v>10.45</v>
      </c>
      <c r="AB255" s="85">
        <v>1</v>
      </c>
      <c r="AC255" s="85">
        <v>1</v>
      </c>
    </row>
    <row r="256" spans="1:29" ht="38.25">
      <c r="A256" s="1"/>
      <c r="B256" s="6" t="s">
        <v>55</v>
      </c>
      <c r="C256" s="6" t="s">
        <v>1340</v>
      </c>
      <c r="D256" s="6" t="s">
        <v>453</v>
      </c>
      <c r="E256" s="49" t="s">
        <v>1928</v>
      </c>
      <c r="F256" s="6" t="s">
        <v>1341</v>
      </c>
      <c r="G256" s="6" t="s">
        <v>60</v>
      </c>
      <c r="H256" s="6" t="s">
        <v>8464</v>
      </c>
      <c r="I256" s="60" t="s">
        <v>8465</v>
      </c>
      <c r="J256" s="49" t="s">
        <v>8466</v>
      </c>
      <c r="K256" s="6" t="s">
        <v>8467</v>
      </c>
      <c r="L256" s="29">
        <f>IF($J$6="с учетом НДС",VLOOKUP(I256,LEGEND!B:E,4,0)*(1-M256),VLOOKUP(I256,LEGEND!B:E,4,0)*(1-M256)/1.2)</f>
        <v>27490</v>
      </c>
      <c r="M256" s="57">
        <f>IF(AND(B256&lt;&gt;"1_Электроинструмент",B256&lt;&gt;"2_Садовая техника"),$J$5,IF($J$4&lt;=20%,$J$4,IFERROR(VLOOKUP(S256,LEGEND!$L$2:$M$5,2,FALSE),$J$4)))</f>
        <v>0</v>
      </c>
      <c r="N256" s="48" t="s">
        <v>60</v>
      </c>
      <c r="O256" s="49" t="s">
        <v>42</v>
      </c>
      <c r="P256" s="49" t="s">
        <v>66</v>
      </c>
      <c r="Q256" s="49" t="s">
        <v>67</v>
      </c>
      <c r="R256" s="50">
        <v>44651</v>
      </c>
      <c r="S256" s="49" t="s">
        <v>60</v>
      </c>
      <c r="T256" s="73" t="str">
        <f>IF(_xlfn.XLOOKUP(I256,LEGEND!B:B,LEGEND!H:H)&lt;&gt;"-",HYPERLINK(_xlfn.XLOOKUP(I256,LEGEND!B:B,LEGEND!H:H),"link"),_xlfn.XLOOKUP(I256,LEGEND!B:B,LEGEND!H:H))</f>
        <v>link</v>
      </c>
      <c r="U256" s="73" t="str">
        <f>HYPERLINK(_xlfn.XLOOKUP(I256,LEGEND!B:B,LEGEND!I:I))</f>
        <v>https://milwaukee-media-images.s3.amazonaws.com/hi/M18_CHD-0--Hero_1.jpg</v>
      </c>
      <c r="V256" s="51" t="s">
        <v>8468</v>
      </c>
      <c r="W256" s="63" t="s">
        <v>71</v>
      </c>
      <c r="X256" s="64">
        <v>167</v>
      </c>
      <c r="Y256" s="64">
        <v>97</v>
      </c>
      <c r="Z256" s="64">
        <v>447</v>
      </c>
      <c r="AA256" s="84">
        <v>3.1930000000000001</v>
      </c>
      <c r="AB256" s="85">
        <v>1</v>
      </c>
      <c r="AC256" s="85">
        <v>1</v>
      </c>
    </row>
    <row r="257" spans="1:29" s="1" customFormat="1" ht="38.25">
      <c r="B257" s="6" t="s">
        <v>55</v>
      </c>
      <c r="C257" s="6" t="s">
        <v>1340</v>
      </c>
      <c r="D257" s="6" t="s">
        <v>453</v>
      </c>
      <c r="E257" s="49" t="s">
        <v>1928</v>
      </c>
      <c r="F257" s="6" t="s">
        <v>1341</v>
      </c>
      <c r="G257" s="6" t="s">
        <v>60</v>
      </c>
      <c r="H257" s="6" t="s">
        <v>1936</v>
      </c>
      <c r="I257" s="60" t="s">
        <v>1937</v>
      </c>
      <c r="J257" s="49" t="s">
        <v>1938</v>
      </c>
      <c r="K257" s="6" t="s">
        <v>1939</v>
      </c>
      <c r="L257" s="29">
        <f>IF($J$6="с учетом НДС",VLOOKUP(I257,LEGEND!B:E,4,0)*(1-M257),VLOOKUP(I257,LEGEND!B:E,4,0)*(1-M257)/1.2)</f>
        <v>47490</v>
      </c>
      <c r="M257" s="57">
        <f>IF(AND(B257&lt;&gt;"1_Электроинструмент",B257&lt;&gt;"2_Садовая техника"),$J$5,IF($J$4&lt;=20%,$J$4,IFERROR(VLOOKUP(S257,LEGEND!$L$2:$M$5,2,FALSE),$J$4)))</f>
        <v>0</v>
      </c>
      <c r="N257" s="48" t="s">
        <v>1940</v>
      </c>
      <c r="O257" s="49" t="s">
        <v>60</v>
      </c>
      <c r="P257" s="49" t="s">
        <v>66</v>
      </c>
      <c r="Q257" s="49" t="s">
        <v>67</v>
      </c>
      <c r="R257" s="50" t="s">
        <v>68</v>
      </c>
      <c r="S257" s="49" t="s">
        <v>60</v>
      </c>
      <c r="T257" s="73" t="str">
        <f>IF(_xlfn.XLOOKUP(I257,LEGEND!B:B,LEGEND!H:H)&lt;&gt;"-",HYPERLINK(_xlfn.XLOOKUP(I257,LEGEND!B:B,LEGEND!H:H),"link"),_xlfn.XLOOKUP(I257,LEGEND!B:B,LEGEND!H:H))</f>
        <v>link</v>
      </c>
      <c r="U257" s="73" t="str">
        <f>HYPERLINK(_xlfn.XLOOKUP(I257,LEGEND!B:B,LEGEND!I:I))</f>
        <v>https://milwaukee-media-images.s3.amazonaws.com/hi/HD18_HX-0--Hero_1.jpg</v>
      </c>
      <c r="V257" s="51" t="s">
        <v>1942</v>
      </c>
      <c r="W257" s="63" t="s">
        <v>71</v>
      </c>
      <c r="X257" s="64">
        <v>330</v>
      </c>
      <c r="Y257" s="64">
        <v>95</v>
      </c>
      <c r="Z257" s="64">
        <v>236</v>
      </c>
      <c r="AA257" s="84">
        <v>3.6970000000000001</v>
      </c>
      <c r="AB257" s="85">
        <v>1</v>
      </c>
      <c r="AC257" s="85">
        <v>1</v>
      </c>
    </row>
    <row r="258" spans="1:29" s="1" customFormat="1" ht="45">
      <c r="B258" s="6" t="s">
        <v>55</v>
      </c>
      <c r="C258" s="6" t="s">
        <v>1340</v>
      </c>
      <c r="D258" s="6" t="s">
        <v>453</v>
      </c>
      <c r="E258" s="49" t="s">
        <v>1928</v>
      </c>
      <c r="F258" s="6" t="s">
        <v>1341</v>
      </c>
      <c r="G258" s="6" t="s">
        <v>60</v>
      </c>
      <c r="H258" s="6" t="s">
        <v>1929</v>
      </c>
      <c r="I258" s="60" t="s">
        <v>1930</v>
      </c>
      <c r="J258" s="49" t="s">
        <v>1931</v>
      </c>
      <c r="K258" s="6" t="s">
        <v>1932</v>
      </c>
      <c r="L258" s="29">
        <f>IF($J$6="с учетом НДС",VLOOKUP(I258,LEGEND!B:E,4,0)*(1-M258),VLOOKUP(I258,LEGEND!B:E,4,0)*(1-M258)/1.2)</f>
        <v>69490</v>
      </c>
      <c r="M258" s="57">
        <f>IF(AND(B258&lt;&gt;"1_Электроинструмент",B258&lt;&gt;"2_Садовая техника"),$J$5,IF($J$4&lt;=20%,$J$4,IFERROR(VLOOKUP(S258,LEGEND!$L$2:$M$5,2,FALSE),$J$4)))</f>
        <v>0</v>
      </c>
      <c r="N258" s="48" t="s">
        <v>1933</v>
      </c>
      <c r="O258" s="49" t="s">
        <v>60</v>
      </c>
      <c r="P258" s="49" t="s">
        <v>66</v>
      </c>
      <c r="Q258" s="49" t="s">
        <v>67</v>
      </c>
      <c r="R258" s="50" t="s">
        <v>68</v>
      </c>
      <c r="S258" s="49" t="s">
        <v>60</v>
      </c>
      <c r="T258" s="73" t="str">
        <f>IF(_xlfn.XLOOKUP(I258,LEGEND!B:B,LEGEND!H:H)&lt;&gt;"-",HYPERLINK(_xlfn.XLOOKUP(I258,LEGEND!B:B,LEGEND!H:H),"link"),_xlfn.XLOOKUP(I258,LEGEND!B:B,LEGEND!H:H))</f>
        <v>link</v>
      </c>
      <c r="U258" s="73" t="str">
        <f>HYPERLINK(_xlfn.XLOOKUP(I258,LEGEND!B:B,LEGEND!I:I))</f>
        <v>https://milwaukee-media-images.s3.amazonaws.com/hi/HD18_H-402C--Hero_1.jpg</v>
      </c>
      <c r="V258" s="51" t="s">
        <v>1935</v>
      </c>
      <c r="W258" s="63" t="s">
        <v>71</v>
      </c>
      <c r="X258" s="64">
        <v>469</v>
      </c>
      <c r="Y258" s="64">
        <v>154</v>
      </c>
      <c r="Z258" s="64">
        <v>369</v>
      </c>
      <c r="AA258" s="84">
        <v>7.81</v>
      </c>
      <c r="AB258" s="85">
        <v>1</v>
      </c>
      <c r="AC258" s="85">
        <v>1</v>
      </c>
    </row>
    <row r="259" spans="1:29" s="1" customFormat="1" ht="45">
      <c r="B259" s="6" t="s">
        <v>55</v>
      </c>
      <c r="C259" s="6" t="s">
        <v>1340</v>
      </c>
      <c r="D259" s="6" t="s">
        <v>453</v>
      </c>
      <c r="E259" s="49" t="s">
        <v>1928</v>
      </c>
      <c r="F259" s="6" t="s">
        <v>1341</v>
      </c>
      <c r="G259" s="6" t="s">
        <v>60</v>
      </c>
      <c r="H259" s="6" t="s">
        <v>1943</v>
      </c>
      <c r="I259" s="60" t="s">
        <v>1944</v>
      </c>
      <c r="J259" s="49" t="s">
        <v>1945</v>
      </c>
      <c r="K259" s="6" t="s">
        <v>1946</v>
      </c>
      <c r="L259" s="29">
        <f>IF($J$6="с учетом НДС",VLOOKUP(I259,LEGEND!B:E,4,0)*(1-M259),VLOOKUP(I259,LEGEND!B:E,4,0)*(1-M259)/1.2)</f>
        <v>75990</v>
      </c>
      <c r="M259" s="57">
        <f>IF(AND(B259&lt;&gt;"1_Электроинструмент",B259&lt;&gt;"2_Садовая техника"),$J$5,IF($J$4&lt;=20%,$J$4,IFERROR(VLOOKUP(S259,LEGEND!$L$2:$M$5,2,FALSE),$J$4)))</f>
        <v>0</v>
      </c>
      <c r="N259" s="48" t="s">
        <v>1947</v>
      </c>
      <c r="O259" s="49" t="s">
        <v>60</v>
      </c>
      <c r="P259" s="49" t="s">
        <v>66</v>
      </c>
      <c r="Q259" s="49" t="s">
        <v>67</v>
      </c>
      <c r="R259" s="50" t="s">
        <v>68</v>
      </c>
      <c r="S259" s="49" t="s">
        <v>60</v>
      </c>
      <c r="T259" s="73" t="str">
        <f>IF(_xlfn.XLOOKUP(I259,LEGEND!B:B,LEGEND!H:H)&lt;&gt;"-",HYPERLINK(_xlfn.XLOOKUP(I259,LEGEND!B:B,LEGEND!H:H),"link"),_xlfn.XLOOKUP(I259,LEGEND!B:B,LEGEND!H:H))</f>
        <v>link</v>
      </c>
      <c r="U259" s="73" t="str">
        <f>HYPERLINK(_xlfn.XLOOKUP(I259,LEGEND!B:B,LEGEND!I:I))</f>
        <v>https://milwaukee-media-images.s3.amazonaws.com/hi/HD18_HX-402C--Hero_1.jpg</v>
      </c>
      <c r="V259" s="51" t="s">
        <v>1948</v>
      </c>
      <c r="W259" s="63" t="s">
        <v>71</v>
      </c>
      <c r="X259" s="64">
        <v>469</v>
      </c>
      <c r="Y259" s="64">
        <v>154</v>
      </c>
      <c r="Z259" s="64">
        <v>369</v>
      </c>
      <c r="AA259" s="84">
        <v>7.81</v>
      </c>
      <c r="AB259" s="85">
        <v>1</v>
      </c>
      <c r="AC259" s="85">
        <v>1</v>
      </c>
    </row>
    <row r="260" spans="1:29" ht="38.25">
      <c r="A260" s="1"/>
      <c r="B260" s="6" t="s">
        <v>55</v>
      </c>
      <c r="C260" s="6" t="s">
        <v>3892</v>
      </c>
      <c r="D260" s="6" t="s">
        <v>453</v>
      </c>
      <c r="E260" s="49" t="s">
        <v>1928</v>
      </c>
      <c r="F260" s="6" t="s">
        <v>3893</v>
      </c>
      <c r="G260" s="6" t="s">
        <v>85</v>
      </c>
      <c r="H260" s="6" t="s">
        <v>3894</v>
      </c>
      <c r="I260" s="60" t="s">
        <v>3895</v>
      </c>
      <c r="J260" s="49" t="s">
        <v>3896</v>
      </c>
      <c r="K260" s="6" t="s">
        <v>3897</v>
      </c>
      <c r="L260" s="29">
        <f>IF($J$6="с учетом НДС",VLOOKUP(I260,LEGEND!B:E,4,0)*(1-M260),VLOOKUP(I260,LEGEND!B:E,4,0)*(1-M260)/1.2)</f>
        <v>64990</v>
      </c>
      <c r="M260" s="57">
        <f>IF(AND(B260&lt;&gt;"1_Электроинструмент",B260&lt;&gt;"2_Садовая техника"),$J$5,IF($J$4&lt;=20%,$J$4,IFERROR(VLOOKUP(S260,LEGEND!$L$2:$M$5,2,FALSE),$J$4)))</f>
        <v>0</v>
      </c>
      <c r="N260" s="48" t="s">
        <v>3898</v>
      </c>
      <c r="O260" s="49" t="s">
        <v>60</v>
      </c>
      <c r="P260" s="49" t="s">
        <v>66</v>
      </c>
      <c r="Q260" s="49" t="s">
        <v>473</v>
      </c>
      <c r="R260" s="50" t="s">
        <v>68</v>
      </c>
      <c r="S260" s="49" t="s">
        <v>60</v>
      </c>
      <c r="T260" s="73" t="str">
        <f>IF(_xlfn.XLOOKUP(I260,LEGEND!B:B,LEGEND!H:H)&lt;&gt;"-",HYPERLINK(_xlfn.XLOOKUP(I260,LEGEND!B:B,LEGEND!H:H),"link"),_xlfn.XLOOKUP(I260,LEGEND!B:B,LEGEND!H:H))</f>
        <v>link</v>
      </c>
      <c r="U260" s="73" t="str">
        <f>HYPERLINK(_xlfn.XLOOKUP(I260,LEGEND!B:B,LEGEND!I:I))</f>
        <v>https://milwaukee-media-images.s3.amazonaws.com/hi/M28_CHPX-0--Hero_01.jpg</v>
      </c>
      <c r="V260" s="51" t="s">
        <v>3900</v>
      </c>
      <c r="W260" s="63" t="s">
        <v>71</v>
      </c>
      <c r="X260" s="64">
        <v>267</v>
      </c>
      <c r="Y260" s="64">
        <v>100</v>
      </c>
      <c r="Z260" s="64">
        <v>359</v>
      </c>
      <c r="AA260" s="84">
        <v>4.58</v>
      </c>
      <c r="AB260" s="85">
        <v>1</v>
      </c>
      <c r="AC260" s="85">
        <v>1</v>
      </c>
    </row>
    <row r="261" spans="1:29" s="1" customFormat="1" ht="38.25">
      <c r="B261" s="6" t="s">
        <v>55</v>
      </c>
      <c r="C261" s="6" t="s">
        <v>3892</v>
      </c>
      <c r="D261" s="6" t="s">
        <v>453</v>
      </c>
      <c r="E261" s="49" t="s">
        <v>1928</v>
      </c>
      <c r="F261" s="6" t="s">
        <v>3893</v>
      </c>
      <c r="G261" s="6" t="s">
        <v>85</v>
      </c>
      <c r="H261" s="6" t="s">
        <v>3901</v>
      </c>
      <c r="I261" s="60" t="s">
        <v>3902</v>
      </c>
      <c r="J261" s="49" t="s">
        <v>3903</v>
      </c>
      <c r="K261" s="6" t="s">
        <v>3904</v>
      </c>
      <c r="L261" s="29">
        <f>IF($J$6="с учетом НДС",VLOOKUP(I261,LEGEND!B:E,4,0)*(1-M261),VLOOKUP(I261,LEGEND!B:E,4,0)*(1-M261)/1.2)</f>
        <v>67990</v>
      </c>
      <c r="M261" s="57">
        <f>IF(AND(B261&lt;&gt;"1_Электроинструмент",B261&lt;&gt;"2_Садовая техника"),$J$5,IF($J$4&lt;=20%,$J$4,IFERROR(VLOOKUP(S261,LEGEND!$L$2:$M$5,2,FALSE),$J$4)))</f>
        <v>0</v>
      </c>
      <c r="N261" s="48" t="s">
        <v>3905</v>
      </c>
      <c r="O261" s="49" t="s">
        <v>60</v>
      </c>
      <c r="P261" s="49" t="s">
        <v>66</v>
      </c>
      <c r="Q261" s="49" t="s">
        <v>473</v>
      </c>
      <c r="R261" s="50" t="s">
        <v>68</v>
      </c>
      <c r="S261" s="49" t="s">
        <v>60</v>
      </c>
      <c r="T261" s="73" t="str">
        <f>IF(_xlfn.XLOOKUP(I261,LEGEND!B:B,LEGEND!H:H)&lt;&gt;"-",HYPERLINK(_xlfn.XLOOKUP(I261,LEGEND!B:B,LEGEND!H:H),"link"),_xlfn.XLOOKUP(I261,LEGEND!B:B,LEGEND!H:H))</f>
        <v>link</v>
      </c>
      <c r="U261" s="73" t="str">
        <f>HYPERLINK(_xlfn.XLOOKUP(I261,LEGEND!B:B,LEGEND!I:I))</f>
        <v>https://milwaukee-media-images.s3.amazonaws.com/hi/M28_CHPX-0X--Hero_01.jpg</v>
      </c>
      <c r="V261" s="51" t="s">
        <v>3906</v>
      </c>
      <c r="W261" s="63" t="s">
        <v>71</v>
      </c>
      <c r="X261" s="64">
        <v>475</v>
      </c>
      <c r="Y261" s="64">
        <v>185</v>
      </c>
      <c r="Z261" s="64">
        <v>360</v>
      </c>
      <c r="AA261" s="84">
        <v>6.9850000000000003</v>
      </c>
      <c r="AB261" s="85">
        <v>1</v>
      </c>
      <c r="AC261" s="85">
        <v>1</v>
      </c>
    </row>
    <row r="262" spans="1:29" ht="38.25">
      <c r="A262" s="1"/>
      <c r="B262" s="6" t="s">
        <v>55</v>
      </c>
      <c r="C262" s="6" t="s">
        <v>3892</v>
      </c>
      <c r="D262" s="6" t="s">
        <v>453</v>
      </c>
      <c r="E262" s="49" t="s">
        <v>1928</v>
      </c>
      <c r="F262" s="6" t="s">
        <v>3893</v>
      </c>
      <c r="G262" s="6" t="s">
        <v>85</v>
      </c>
      <c r="H262" s="6" t="s">
        <v>3907</v>
      </c>
      <c r="I262" s="60" t="s">
        <v>3908</v>
      </c>
      <c r="J262" s="49" t="s">
        <v>3909</v>
      </c>
      <c r="K262" s="6" t="s">
        <v>3910</v>
      </c>
      <c r="L262" s="29">
        <f>IF($J$6="с учетом НДС",VLOOKUP(I262,LEGEND!B:E,4,0)*(1-M262),VLOOKUP(I262,LEGEND!B:E,4,0)*(1-M262)/1.2)</f>
        <v>106990</v>
      </c>
      <c r="M262" s="57">
        <f>IF(AND(B262&lt;&gt;"1_Электроинструмент",B262&lt;&gt;"2_Садовая техника"),$J$5,IF($J$4&lt;=20%,$J$4,IFERROR(VLOOKUP(S262,LEGEND!$L$2:$M$5,2,FALSE),$J$4)))</f>
        <v>0</v>
      </c>
      <c r="N262" s="48" t="s">
        <v>3911</v>
      </c>
      <c r="O262" s="49" t="s">
        <v>60</v>
      </c>
      <c r="P262" s="49" t="s">
        <v>66</v>
      </c>
      <c r="Q262" s="49" t="s">
        <v>473</v>
      </c>
      <c r="R262" s="50" t="s">
        <v>68</v>
      </c>
      <c r="S262" s="49" t="s">
        <v>60</v>
      </c>
      <c r="T262" s="73" t="str">
        <f>IF(_xlfn.XLOOKUP(I262,LEGEND!B:B,LEGEND!H:H)&lt;&gt;"-",HYPERLINK(_xlfn.XLOOKUP(I262,LEGEND!B:B,LEGEND!H:H),"link"),_xlfn.XLOOKUP(I262,LEGEND!B:B,LEGEND!H:H))</f>
        <v>link</v>
      </c>
      <c r="U262" s="73" t="str">
        <f>HYPERLINK(_xlfn.XLOOKUP(I262,LEGEND!B:B,LEGEND!I:I))</f>
        <v>https://milwaukee-media-images.s3.amazonaws.com/hi/M28_CHPX-502C--Hero_01.jpg</v>
      </c>
      <c r="V262" s="51" t="s">
        <v>3912</v>
      </c>
      <c r="W262" s="63" t="s">
        <v>71</v>
      </c>
      <c r="X262" s="64">
        <v>580</v>
      </c>
      <c r="Y262" s="64">
        <v>141</v>
      </c>
      <c r="Z262" s="64">
        <v>430</v>
      </c>
      <c r="AA262" s="84">
        <v>10.884</v>
      </c>
      <c r="AB262" s="85">
        <v>1</v>
      </c>
      <c r="AC262" s="85">
        <v>1</v>
      </c>
    </row>
    <row r="263" spans="1:29" ht="38.25">
      <c r="A263" s="1"/>
      <c r="B263" s="6" t="s">
        <v>55</v>
      </c>
      <c r="C263" s="6" t="s">
        <v>3892</v>
      </c>
      <c r="D263" s="6" t="s">
        <v>453</v>
      </c>
      <c r="E263" s="49" t="s">
        <v>1928</v>
      </c>
      <c r="F263" s="6" t="s">
        <v>3893</v>
      </c>
      <c r="G263" s="6" t="s">
        <v>85</v>
      </c>
      <c r="H263" s="6" t="s">
        <v>3913</v>
      </c>
      <c r="I263" s="60" t="s">
        <v>3914</v>
      </c>
      <c r="J263" s="49" t="s">
        <v>3915</v>
      </c>
      <c r="K263" s="6" t="s">
        <v>3916</v>
      </c>
      <c r="L263" s="29">
        <f>IF($J$6="с учетом НДС",VLOOKUP(I263,LEGEND!B:E,4,0)*(1-M263),VLOOKUP(I263,LEGEND!B:E,4,0)*(1-M263)/1.2)</f>
        <v>107490</v>
      </c>
      <c r="M263" s="57">
        <f>IF(AND(B263&lt;&gt;"1_Электроинструмент",B263&lt;&gt;"2_Садовая техника"),$J$5,IF($J$4&lt;=20%,$J$4,IFERROR(VLOOKUP(S263,LEGEND!$L$2:$M$5,2,FALSE),$J$4)))</f>
        <v>0</v>
      </c>
      <c r="N263" s="48" t="s">
        <v>3917</v>
      </c>
      <c r="O263" s="49" t="s">
        <v>60</v>
      </c>
      <c r="P263" s="49" t="s">
        <v>66</v>
      </c>
      <c r="Q263" s="49" t="s">
        <v>473</v>
      </c>
      <c r="R263" s="50" t="s">
        <v>68</v>
      </c>
      <c r="S263" s="49" t="s">
        <v>60</v>
      </c>
      <c r="T263" s="73" t="str">
        <f>IF(_xlfn.XLOOKUP(I263,LEGEND!B:B,LEGEND!H:H)&lt;&gt;"-",HYPERLINK(_xlfn.XLOOKUP(I263,LEGEND!B:B,LEGEND!H:H),"link"),_xlfn.XLOOKUP(I263,LEGEND!B:B,LEGEND!H:H))</f>
        <v>link</v>
      </c>
      <c r="U263" s="73" t="str">
        <f>HYPERLINK(_xlfn.XLOOKUP(I263,LEGEND!B:B,LEGEND!I:I))</f>
        <v>https://milwaukee-media-images.s3.amazonaws.com/hi/M28_CHPX-502X--Hero_01.jpg</v>
      </c>
      <c r="V263" s="51" t="s">
        <v>3918</v>
      </c>
      <c r="W263" s="63" t="s">
        <v>71</v>
      </c>
      <c r="X263" s="64">
        <v>590</v>
      </c>
      <c r="Y263" s="64">
        <v>375</v>
      </c>
      <c r="Z263" s="64">
        <v>195</v>
      </c>
      <c r="AA263" s="84">
        <v>10.715</v>
      </c>
      <c r="AB263" s="85">
        <v>1</v>
      </c>
      <c r="AC263" s="85">
        <v>1</v>
      </c>
    </row>
    <row r="264" spans="1:29" s="1" customFormat="1" ht="38.25">
      <c r="B264" s="6" t="s">
        <v>55</v>
      </c>
      <c r="C264" s="6" t="s">
        <v>3892</v>
      </c>
      <c r="D264" s="6" t="s">
        <v>453</v>
      </c>
      <c r="E264" s="49" t="s">
        <v>1928</v>
      </c>
      <c r="F264" s="6" t="s">
        <v>3893</v>
      </c>
      <c r="G264" s="6" t="s">
        <v>85</v>
      </c>
      <c r="H264" s="6" t="s">
        <v>3919</v>
      </c>
      <c r="I264" s="60" t="s">
        <v>3920</v>
      </c>
      <c r="J264" s="49" t="s">
        <v>3921</v>
      </c>
      <c r="K264" s="6" t="s">
        <v>3922</v>
      </c>
      <c r="L264" s="29">
        <f>IF($J$6="с учетом НДС",VLOOKUP(I264,LEGEND!B:E,4,0)*(1-M264),VLOOKUP(I264,LEGEND!B:E,4,0)*(1-M264)/1.2)</f>
        <v>118990</v>
      </c>
      <c r="M264" s="57">
        <f>IF(AND(B264&lt;&gt;"1_Электроинструмент",B264&lt;&gt;"2_Садовая техника"),$J$5,IF($J$4&lt;=20%,$J$4,IFERROR(VLOOKUP(S264,LEGEND!$L$2:$M$5,2,FALSE),$J$4)))</f>
        <v>0</v>
      </c>
      <c r="N264" s="48" t="s">
        <v>3923</v>
      </c>
      <c r="O264" s="49" t="s">
        <v>60</v>
      </c>
      <c r="P264" s="49" t="s">
        <v>66</v>
      </c>
      <c r="Q264" s="49" t="s">
        <v>473</v>
      </c>
      <c r="R264" s="50" t="s">
        <v>68</v>
      </c>
      <c r="S264" s="49" t="s">
        <v>60</v>
      </c>
      <c r="T264" s="73" t="str">
        <f>IF(_xlfn.XLOOKUP(I264,LEGEND!B:B,LEGEND!H:H)&lt;&gt;"-",HYPERLINK(_xlfn.XLOOKUP(I264,LEGEND!B:B,LEGEND!H:H),"link"),_xlfn.XLOOKUP(I264,LEGEND!B:B,LEGEND!H:H))</f>
        <v>link</v>
      </c>
      <c r="U264" s="73" t="str">
        <f>HYPERLINK(_xlfn.XLOOKUP(I264,LEGEND!B:B,LEGEND!I:I))</f>
        <v>https://milwaukee-media-images.s3.amazonaws.com/hi/M28_CHPXDE-502C--Hero_01.jpg</v>
      </c>
      <c r="V264" s="51" t="s">
        <v>3925</v>
      </c>
      <c r="W264" s="63" t="s">
        <v>71</v>
      </c>
      <c r="X264" s="64">
        <v>659</v>
      </c>
      <c r="Y264" s="64">
        <v>140</v>
      </c>
      <c r="Z264" s="64">
        <v>510</v>
      </c>
      <c r="AA264" s="84">
        <v>14.358000000000001</v>
      </c>
      <c r="AB264" s="85">
        <v>1</v>
      </c>
      <c r="AC264" s="85">
        <v>1</v>
      </c>
    </row>
    <row r="265" spans="1:29" s="1" customFormat="1" ht="38.25">
      <c r="B265" s="6" t="s">
        <v>55</v>
      </c>
      <c r="C265" s="6" t="s">
        <v>7490</v>
      </c>
      <c r="D265" s="6" t="s">
        <v>453</v>
      </c>
      <c r="E265" s="49" t="s">
        <v>1928</v>
      </c>
      <c r="F265" s="6" t="s">
        <v>1318</v>
      </c>
      <c r="G265" s="6" t="s">
        <v>60</v>
      </c>
      <c r="H265" s="6" t="s">
        <v>7691</v>
      </c>
      <c r="I265" s="60" t="s">
        <v>7692</v>
      </c>
      <c r="J265" s="49" t="s">
        <v>7693</v>
      </c>
      <c r="K265" s="6" t="s">
        <v>7694</v>
      </c>
      <c r="L265" s="29">
        <f>IF($J$6="с учетом НДС",VLOOKUP(I265,LEGEND!B:E,4,0)*(1-M265),VLOOKUP(I265,LEGEND!B:E,4,0)*(1-M265)/1.2)</f>
        <v>27990</v>
      </c>
      <c r="M265" s="57">
        <f>IF(AND(B265&lt;&gt;"1_Электроинструмент",B265&lt;&gt;"2_Садовая техника"),$J$5,IF($J$4&lt;=20%,$J$4,IFERROR(VLOOKUP(S265,LEGEND!$L$2:$M$5,2,FALSE),$J$4)))</f>
        <v>0</v>
      </c>
      <c r="N265" s="48" t="s">
        <v>7695</v>
      </c>
      <c r="O265" s="49" t="s">
        <v>60</v>
      </c>
      <c r="P265" s="49" t="s">
        <v>66</v>
      </c>
      <c r="Q265" s="49" t="s">
        <v>67</v>
      </c>
      <c r="R265" s="50" t="s">
        <v>68</v>
      </c>
      <c r="S265" s="49" t="s">
        <v>60</v>
      </c>
      <c r="T265" s="73" t="str">
        <f>IF(_xlfn.XLOOKUP(I265,LEGEND!B:B,LEGEND!H:H)&lt;&gt;"-",HYPERLINK(_xlfn.XLOOKUP(I265,LEGEND!B:B,LEGEND!H:H),"link"),_xlfn.XLOOKUP(I265,LEGEND!B:B,LEGEND!H:H))</f>
        <v>link</v>
      </c>
      <c r="U265" s="73" t="str">
        <f>HYPERLINK(_xlfn.XLOOKUP(I265,LEGEND!B:B,LEGEND!I:I))</f>
        <v>https://milwaukee-media-images.s3.amazonaws.com/hi/PH_26_T--Hero_1.jpg</v>
      </c>
      <c r="V265" s="51" t="s">
        <v>7697</v>
      </c>
      <c r="W265" s="63" t="s">
        <v>71</v>
      </c>
      <c r="X265" s="64">
        <v>440</v>
      </c>
      <c r="Y265" s="64">
        <v>130</v>
      </c>
      <c r="Z265" s="64">
        <v>344</v>
      </c>
      <c r="AA265" s="84">
        <v>5.5179999999999998</v>
      </c>
      <c r="AB265" s="85">
        <v>1</v>
      </c>
      <c r="AC265" s="85">
        <v>1</v>
      </c>
    </row>
    <row r="266" spans="1:29" s="1" customFormat="1" ht="45">
      <c r="B266" s="6" t="s">
        <v>55</v>
      </c>
      <c r="C266" s="6" t="s">
        <v>7490</v>
      </c>
      <c r="D266" s="6" t="s">
        <v>453</v>
      </c>
      <c r="E266" s="49" t="s">
        <v>1928</v>
      </c>
      <c r="F266" s="6" t="s">
        <v>1318</v>
      </c>
      <c r="G266" s="6" t="s">
        <v>60</v>
      </c>
      <c r="H266" s="6" t="s">
        <v>7698</v>
      </c>
      <c r="I266" s="60" t="s">
        <v>7699</v>
      </c>
      <c r="J266" s="49" t="s">
        <v>7700</v>
      </c>
      <c r="K266" s="6" t="s">
        <v>7701</v>
      </c>
      <c r="L266" s="29">
        <f>IF($J$6="с учетом НДС",VLOOKUP(I266,LEGEND!B:E,4,0)*(1-M266),VLOOKUP(I266,LEGEND!B:E,4,0)*(1-M266)/1.2)</f>
        <v>31990</v>
      </c>
      <c r="M266" s="57">
        <f>IF(AND(B266&lt;&gt;"1_Электроинструмент",B266&lt;&gt;"2_Садовая техника"),$J$5,IF($J$4&lt;=20%,$J$4,IFERROR(VLOOKUP(S266,LEGEND!$L$2:$M$5,2,FALSE),$J$4)))</f>
        <v>0</v>
      </c>
      <c r="N266" s="48" t="s">
        <v>7702</v>
      </c>
      <c r="O266" s="49" t="s">
        <v>60</v>
      </c>
      <c r="P266" s="49" t="s">
        <v>66</v>
      </c>
      <c r="Q266" s="49" t="s">
        <v>67</v>
      </c>
      <c r="R266" s="50" t="s">
        <v>68</v>
      </c>
      <c r="S266" s="49" t="s">
        <v>60</v>
      </c>
      <c r="T266" s="73" t="str">
        <f>IF(_xlfn.XLOOKUP(I266,LEGEND!B:B,LEGEND!H:H)&lt;&gt;"-",HYPERLINK(_xlfn.XLOOKUP(I266,LEGEND!B:B,LEGEND!H:H),"link"),_xlfn.XLOOKUP(I266,LEGEND!B:B,LEGEND!H:H))</f>
        <v>link</v>
      </c>
      <c r="U266" s="73" t="str">
        <f>HYPERLINK(_xlfn.XLOOKUP(I266,LEGEND!B:B,LEGEND!I:I))</f>
        <v>https://milwaukee-media-images.s3.amazonaws.com/hi/PH_26_TX--Hero_1.jpg</v>
      </c>
      <c r="V266" s="51" t="s">
        <v>7703</v>
      </c>
      <c r="W266" s="63" t="s">
        <v>71</v>
      </c>
      <c r="X266" s="64">
        <v>440</v>
      </c>
      <c r="Y266" s="64">
        <v>130</v>
      </c>
      <c r="Z266" s="64">
        <v>344</v>
      </c>
      <c r="AA266" s="84">
        <v>6.02</v>
      </c>
      <c r="AB266" s="85">
        <v>1</v>
      </c>
      <c r="AC266" s="85">
        <v>1</v>
      </c>
    </row>
    <row r="267" spans="1:29" s="1" customFormat="1" ht="38.25">
      <c r="B267" s="6" t="s">
        <v>55</v>
      </c>
      <c r="C267" s="6" t="s">
        <v>7490</v>
      </c>
      <c r="D267" s="6" t="s">
        <v>453</v>
      </c>
      <c r="E267" s="49" t="s">
        <v>1928</v>
      </c>
      <c r="F267" s="6" t="s">
        <v>1318</v>
      </c>
      <c r="G267" s="6" t="s">
        <v>60</v>
      </c>
      <c r="H267" s="6" t="s">
        <v>7724</v>
      </c>
      <c r="I267" s="60" t="s">
        <v>7725</v>
      </c>
      <c r="J267" s="49" t="s">
        <v>7726</v>
      </c>
      <c r="K267" s="6" t="s">
        <v>7727</v>
      </c>
      <c r="L267" s="29">
        <f>IF($J$6="с учетом НДС",VLOOKUP(I267,LEGEND!B:E,4,0)*(1-M267),VLOOKUP(I267,LEGEND!B:E,4,0)*(1-M267)/1.2)</f>
        <v>35990</v>
      </c>
      <c r="M267" s="57">
        <f>IF(AND(B267&lt;&gt;"1_Электроинструмент",B267&lt;&gt;"2_Садовая техника"),$J$5,IF($J$4&lt;=20%,$J$4,IFERROR(VLOOKUP(S267,LEGEND!$L$2:$M$5,2,FALSE),$J$4)))</f>
        <v>0</v>
      </c>
      <c r="N267" s="48" t="s">
        <v>7728</v>
      </c>
      <c r="O267" s="49" t="s">
        <v>60</v>
      </c>
      <c r="P267" s="49" t="s">
        <v>66</v>
      </c>
      <c r="Q267" s="49" t="s">
        <v>67</v>
      </c>
      <c r="R267" s="50" t="s">
        <v>68</v>
      </c>
      <c r="S267" s="49" t="s">
        <v>7729</v>
      </c>
      <c r="T267" s="73" t="str">
        <f>IF(_xlfn.XLOOKUP(I267,LEGEND!B:B,LEGEND!H:H)&lt;&gt;"-",HYPERLINK(_xlfn.XLOOKUP(I267,LEGEND!B:B,LEGEND!H:H),"link"),_xlfn.XLOOKUP(I267,LEGEND!B:B,LEGEND!H:H))</f>
        <v>link</v>
      </c>
      <c r="U267" s="73" t="str">
        <f>HYPERLINK(_xlfn.XLOOKUP(I267,LEGEND!B:B,LEGEND!I:I))</f>
        <v>https://milwaukee-media-images.s3.amazonaws.com/hi/PLH_28_E--Hero_1.jpg</v>
      </c>
      <c r="V267" s="51" t="s">
        <v>7731</v>
      </c>
      <c r="W267" s="63" t="s">
        <v>71</v>
      </c>
      <c r="X267" s="64">
        <v>459</v>
      </c>
      <c r="Y267" s="64">
        <v>136</v>
      </c>
      <c r="Z267" s="64">
        <v>374</v>
      </c>
      <c r="AA267" s="84">
        <v>6.1079999999999997</v>
      </c>
      <c r="AB267" s="85">
        <v>1</v>
      </c>
      <c r="AC267" s="85">
        <v>1</v>
      </c>
    </row>
    <row r="268" spans="1:29" s="1" customFormat="1" ht="38.25">
      <c r="B268" s="6" t="s">
        <v>55</v>
      </c>
      <c r="C268" s="6" t="s">
        <v>7490</v>
      </c>
      <c r="D268" s="6" t="s">
        <v>453</v>
      </c>
      <c r="E268" s="49" t="s">
        <v>1928</v>
      </c>
      <c r="F268" s="6" t="s">
        <v>1318</v>
      </c>
      <c r="G268" s="6" t="s">
        <v>60</v>
      </c>
      <c r="H268" s="6" t="s">
        <v>7732</v>
      </c>
      <c r="I268" s="60" t="s">
        <v>7733</v>
      </c>
      <c r="J268" s="49" t="s">
        <v>7734</v>
      </c>
      <c r="K268" s="6" t="s">
        <v>7735</v>
      </c>
      <c r="L268" s="29">
        <f>IF($J$6="с учетом НДС",VLOOKUP(I268,LEGEND!B:E,4,0)*(1-M268),VLOOKUP(I268,LEGEND!B:E,4,0)*(1-M268)/1.2)</f>
        <v>39990</v>
      </c>
      <c r="M268" s="57">
        <f>IF(AND(B268&lt;&gt;"1_Электроинструмент",B268&lt;&gt;"2_Садовая техника"),$J$5,IF($J$4&lt;=20%,$J$4,IFERROR(VLOOKUP(S268,LEGEND!$L$2:$M$5,2,FALSE),$J$4)))</f>
        <v>0</v>
      </c>
      <c r="N268" s="48" t="s">
        <v>7736</v>
      </c>
      <c r="O268" s="49" t="s">
        <v>60</v>
      </c>
      <c r="P268" s="49" t="s">
        <v>66</v>
      </c>
      <c r="Q268" s="49" t="s">
        <v>67</v>
      </c>
      <c r="R268" s="50" t="s">
        <v>68</v>
      </c>
      <c r="S268" s="49" t="s">
        <v>7729</v>
      </c>
      <c r="T268" s="73" t="str">
        <f>IF(_xlfn.XLOOKUP(I268,LEGEND!B:B,LEGEND!H:H)&lt;&gt;"-",HYPERLINK(_xlfn.XLOOKUP(I268,LEGEND!B:B,LEGEND!H:H),"link"),_xlfn.XLOOKUP(I268,LEGEND!B:B,LEGEND!H:H))</f>
        <v>link</v>
      </c>
      <c r="U268" s="73" t="str">
        <f>HYPERLINK(_xlfn.XLOOKUP(I268,LEGEND!B:B,LEGEND!I:I))</f>
        <v>https://milwaukee-media-images.s3.amazonaws.com/hi/PLH_28_XE--Hero_01.jpg</v>
      </c>
      <c r="V268" s="51" t="s">
        <v>7737</v>
      </c>
      <c r="W268" s="63" t="s">
        <v>71</v>
      </c>
      <c r="X268" s="64">
        <v>459</v>
      </c>
      <c r="Y268" s="64">
        <v>136</v>
      </c>
      <c r="Z268" s="64">
        <v>374</v>
      </c>
      <c r="AA268" s="84">
        <v>6.7510000000000003</v>
      </c>
      <c r="AB268" s="85">
        <v>1</v>
      </c>
      <c r="AC268" s="85">
        <v>1</v>
      </c>
    </row>
    <row r="269" spans="1:29" s="1" customFormat="1" ht="38.25">
      <c r="B269" s="6" t="s">
        <v>55</v>
      </c>
      <c r="C269" s="6" t="s">
        <v>7490</v>
      </c>
      <c r="D269" s="6" t="s">
        <v>453</v>
      </c>
      <c r="E269" s="49" t="s">
        <v>1928</v>
      </c>
      <c r="F269" s="6" t="s">
        <v>1318</v>
      </c>
      <c r="G269" s="6" t="s">
        <v>60</v>
      </c>
      <c r="H269" s="6" t="s">
        <v>7704</v>
      </c>
      <c r="I269" s="60" t="s">
        <v>7705</v>
      </c>
      <c r="J269" s="49" t="s">
        <v>7706</v>
      </c>
      <c r="K269" s="6" t="s">
        <v>7707</v>
      </c>
      <c r="L269" s="29">
        <f>IF($J$6="с учетом НДС",VLOOKUP(I269,LEGEND!B:E,4,0)*(1-M269),VLOOKUP(I269,LEGEND!B:E,4,0)*(1-M269)/1.2)</f>
        <v>43990</v>
      </c>
      <c r="M269" s="57">
        <f>IF(AND(B269&lt;&gt;"1_Электроинструмент",B269&lt;&gt;"2_Садовая техника"),$J$5,IF($J$4&lt;=20%,$J$4,IFERROR(VLOOKUP(S269,LEGEND!$L$2:$M$5,2,FALSE),$J$4)))</f>
        <v>0</v>
      </c>
      <c r="N269" s="48" t="s">
        <v>7708</v>
      </c>
      <c r="O269" s="49" t="s">
        <v>60</v>
      </c>
      <c r="P269" s="49" t="s">
        <v>66</v>
      </c>
      <c r="Q269" s="49" t="s">
        <v>67</v>
      </c>
      <c r="R269" s="50" t="s">
        <v>68</v>
      </c>
      <c r="S269" s="49" t="s">
        <v>60</v>
      </c>
      <c r="T269" s="73" t="str">
        <f>IF(_xlfn.XLOOKUP(I269,LEGEND!B:B,LEGEND!H:H)&lt;&gt;"-",HYPERLINK(_xlfn.XLOOKUP(I269,LEGEND!B:B,LEGEND!H:H),"link"),_xlfn.XLOOKUP(I269,LEGEND!B:B,LEGEND!H:H))</f>
        <v>link</v>
      </c>
      <c r="U269" s="73" t="str">
        <f>HYPERLINK(_xlfn.XLOOKUP(I269,LEGEND!B:B,LEGEND!I:I))</f>
        <v>https://milwaukee-media-images.s3.amazonaws.com/hi/PH_28--Hero_1.jpg</v>
      </c>
      <c r="V269" s="51" t="s">
        <v>7710</v>
      </c>
      <c r="W269" s="63" t="s">
        <v>2772</v>
      </c>
      <c r="X269" s="64">
        <v>477</v>
      </c>
      <c r="Y269" s="64">
        <v>131</v>
      </c>
      <c r="Z269" s="64">
        <v>365</v>
      </c>
      <c r="AA269" s="84">
        <v>5.18</v>
      </c>
      <c r="AB269" s="85">
        <v>1</v>
      </c>
      <c r="AC269" s="85">
        <v>1</v>
      </c>
    </row>
    <row r="270" spans="1:29" ht="38.25">
      <c r="A270" s="1"/>
      <c r="B270" s="6" t="s">
        <v>55</v>
      </c>
      <c r="C270" s="6" t="s">
        <v>7490</v>
      </c>
      <c r="D270" s="6" t="s">
        <v>453</v>
      </c>
      <c r="E270" s="49" t="s">
        <v>1928</v>
      </c>
      <c r="F270" s="6" t="s">
        <v>1318</v>
      </c>
      <c r="G270" s="6" t="s">
        <v>60</v>
      </c>
      <c r="H270" s="6" t="s">
        <v>7711</v>
      </c>
      <c r="I270" s="60" t="s">
        <v>7712</v>
      </c>
      <c r="J270" s="49" t="s">
        <v>7713</v>
      </c>
      <c r="K270" s="6" t="s">
        <v>7714</v>
      </c>
      <c r="L270" s="29">
        <f>IF($J$6="с учетом НДС",VLOOKUP(I270,LEGEND!B:E,4,0)*(1-M270),VLOOKUP(I270,LEGEND!B:E,4,0)*(1-M270)/1.2)</f>
        <v>44990</v>
      </c>
      <c r="M270" s="57">
        <f>IF(AND(B270&lt;&gt;"1_Электроинструмент",B270&lt;&gt;"2_Садовая техника"),$J$5,IF($J$4&lt;=20%,$J$4,IFERROR(VLOOKUP(S270,LEGEND!$L$2:$M$5,2,FALSE),$J$4)))</f>
        <v>0</v>
      </c>
      <c r="N270" s="48" t="s">
        <v>7715</v>
      </c>
      <c r="O270" s="49" t="s">
        <v>60</v>
      </c>
      <c r="P270" s="49" t="s">
        <v>66</v>
      </c>
      <c r="Q270" s="49" t="s">
        <v>67</v>
      </c>
      <c r="R270" s="50" t="s">
        <v>68</v>
      </c>
      <c r="S270" s="49" t="s">
        <v>60</v>
      </c>
      <c r="T270" s="73" t="str">
        <f>IF(_xlfn.XLOOKUP(I270,LEGEND!B:B,LEGEND!H:H)&lt;&gt;"-",HYPERLINK(_xlfn.XLOOKUP(I270,LEGEND!B:B,LEGEND!H:H),"link"),_xlfn.XLOOKUP(I270,LEGEND!B:B,LEGEND!H:H))</f>
        <v>link</v>
      </c>
      <c r="U270" s="73" t="str">
        <f>HYPERLINK(_xlfn.XLOOKUP(I270,LEGEND!B:B,LEGEND!I:I))</f>
        <v>https://milwaukee-media-images.s3.amazonaws.com/hi/PH_28_X--Hero_1.jpg</v>
      </c>
      <c r="V270" s="51" t="s">
        <v>7716</v>
      </c>
      <c r="W270" s="63" t="s">
        <v>2772</v>
      </c>
      <c r="X270" s="64">
        <v>420</v>
      </c>
      <c r="Y270" s="64">
        <v>120</v>
      </c>
      <c r="Z270" s="64">
        <v>325</v>
      </c>
      <c r="AA270" s="84">
        <v>5.82</v>
      </c>
      <c r="AB270" s="85">
        <v>1</v>
      </c>
      <c r="AC270" s="85">
        <v>1</v>
      </c>
    </row>
    <row r="271" spans="1:29" s="1" customFormat="1" ht="38.25">
      <c r="B271" s="6" t="s">
        <v>55</v>
      </c>
      <c r="C271" s="6" t="s">
        <v>7490</v>
      </c>
      <c r="D271" s="6" t="s">
        <v>453</v>
      </c>
      <c r="E271" s="49" t="s">
        <v>1928</v>
      </c>
      <c r="F271" s="6" t="s">
        <v>1318</v>
      </c>
      <c r="G271" s="6" t="s">
        <v>60</v>
      </c>
      <c r="H271" s="6" t="s">
        <v>7717</v>
      </c>
      <c r="I271" s="60" t="s">
        <v>7718</v>
      </c>
      <c r="J271" s="49" t="s">
        <v>7719</v>
      </c>
      <c r="K271" s="6" t="s">
        <v>7720</v>
      </c>
      <c r="L271" s="29">
        <f>IF($J$6="с учетом НДС",VLOOKUP(I271,LEGEND!B:E,4,0)*(1-M271),VLOOKUP(I271,LEGEND!B:E,4,0)*(1-M271)/1.2)</f>
        <v>46990</v>
      </c>
      <c r="M271" s="57">
        <f>IF(AND(B271&lt;&gt;"1_Электроинструмент",B271&lt;&gt;"2_Садовая техника"),$J$5,IF($J$4&lt;=20%,$J$4,IFERROR(VLOOKUP(S271,LEGEND!$L$2:$M$5,2,FALSE),$J$4)))</f>
        <v>0</v>
      </c>
      <c r="N271" s="48" t="s">
        <v>7721</v>
      </c>
      <c r="O271" s="49" t="s">
        <v>60</v>
      </c>
      <c r="P271" s="49" t="s">
        <v>66</v>
      </c>
      <c r="Q271" s="49" t="s">
        <v>67</v>
      </c>
      <c r="R271" s="50" t="s">
        <v>68</v>
      </c>
      <c r="S271" s="49" t="s">
        <v>60</v>
      </c>
      <c r="T271" s="73" t="str">
        <f>IF(_xlfn.XLOOKUP(I271,LEGEND!B:B,LEGEND!H:H)&lt;&gt;"-",HYPERLINK(_xlfn.XLOOKUP(I271,LEGEND!B:B,LEGEND!H:H),"link"),_xlfn.XLOOKUP(I271,LEGEND!B:B,LEGEND!H:H))</f>
        <v>link</v>
      </c>
      <c r="U271" s="73" t="str">
        <f>HYPERLINK(_xlfn.XLOOKUP(I271,LEGEND!B:B,LEGEND!I:I))</f>
        <v>https://milwaukee-media-images.s3.amazonaws.com/hi/PH_30_POWER_X--Hero_1.jpg</v>
      </c>
      <c r="V271" s="51" t="s">
        <v>7723</v>
      </c>
      <c r="W271" s="63" t="s">
        <v>2772</v>
      </c>
      <c r="X271" s="64">
        <v>420</v>
      </c>
      <c r="Y271" s="64">
        <v>115</v>
      </c>
      <c r="Z271" s="64">
        <v>325</v>
      </c>
      <c r="AA271" s="84">
        <v>5.89</v>
      </c>
      <c r="AB271" s="85">
        <v>1</v>
      </c>
      <c r="AC271" s="85">
        <v>1</v>
      </c>
    </row>
    <row r="272" spans="1:29" s="1" customFormat="1" ht="38.25">
      <c r="B272" s="6" t="s">
        <v>55</v>
      </c>
      <c r="C272" s="6" t="s">
        <v>7490</v>
      </c>
      <c r="D272" s="6" t="s">
        <v>453</v>
      </c>
      <c r="E272" s="49" t="s">
        <v>1928</v>
      </c>
      <c r="F272" s="6" t="s">
        <v>1318</v>
      </c>
      <c r="G272" s="6" t="s">
        <v>60</v>
      </c>
      <c r="H272" s="6" t="s">
        <v>7738</v>
      </c>
      <c r="I272" s="60" t="s">
        <v>7739</v>
      </c>
      <c r="J272" s="49" t="s">
        <v>7740</v>
      </c>
      <c r="K272" s="6" t="s">
        <v>7741</v>
      </c>
      <c r="L272" s="29">
        <f>IF($J$6="с учетом НДС",VLOOKUP(I272,LEGEND!B:E,4,0)*(1-M272),VLOOKUP(I272,LEGEND!B:E,4,0)*(1-M272)/1.2)</f>
        <v>60990</v>
      </c>
      <c r="M272" s="57">
        <f>IF(AND(B272&lt;&gt;"1_Электроинструмент",B272&lt;&gt;"2_Садовая техника"),$J$5,IF($J$4&lt;=20%,$J$4,IFERROR(VLOOKUP(S272,LEGEND!$L$2:$M$5,2,FALSE),$J$4)))</f>
        <v>0</v>
      </c>
      <c r="N272" s="48" t="s">
        <v>7742</v>
      </c>
      <c r="O272" s="49" t="s">
        <v>60</v>
      </c>
      <c r="P272" s="49" t="s">
        <v>66</v>
      </c>
      <c r="Q272" s="49" t="s">
        <v>67</v>
      </c>
      <c r="R272" s="50" t="s">
        <v>68</v>
      </c>
      <c r="S272" s="49" t="s">
        <v>7729</v>
      </c>
      <c r="T272" s="73" t="str">
        <f>IF(_xlfn.XLOOKUP(I272,LEGEND!B:B,LEGEND!H:H)&lt;&gt;"-",HYPERLINK(_xlfn.XLOOKUP(I272,LEGEND!B:B,LEGEND!H:H),"link"),_xlfn.XLOOKUP(I272,LEGEND!B:B,LEGEND!H:H))</f>
        <v>link</v>
      </c>
      <c r="U272" s="73" t="str">
        <f>HYPERLINK(_xlfn.XLOOKUP(I272,LEGEND!B:B,LEGEND!I:I))</f>
        <v>https://milwaukee-media-images.s3.amazonaws.com/hi/PLH_32_XE--Hero_1.jpg</v>
      </c>
      <c r="V272" s="51" t="s">
        <v>7744</v>
      </c>
      <c r="W272" s="63" t="s">
        <v>2772</v>
      </c>
      <c r="X272" s="64">
        <v>420</v>
      </c>
      <c r="Y272" s="64">
        <v>115</v>
      </c>
      <c r="Z272" s="64">
        <v>325</v>
      </c>
      <c r="AA272" s="84">
        <v>6.45</v>
      </c>
      <c r="AB272" s="85">
        <v>1</v>
      </c>
      <c r="AC272" s="85">
        <v>1</v>
      </c>
    </row>
    <row r="273" spans="1:29" ht="51">
      <c r="A273" s="1"/>
      <c r="B273" s="6" t="s">
        <v>55</v>
      </c>
      <c r="C273" s="6" t="s">
        <v>1340</v>
      </c>
      <c r="D273" s="6" t="s">
        <v>453</v>
      </c>
      <c r="E273" s="49" t="s">
        <v>2090</v>
      </c>
      <c r="F273" s="6" t="s">
        <v>1406</v>
      </c>
      <c r="G273" s="6" t="s">
        <v>85</v>
      </c>
      <c r="H273" s="6" t="s">
        <v>2091</v>
      </c>
      <c r="I273" s="60" t="s">
        <v>2092</v>
      </c>
      <c r="J273" s="49" t="s">
        <v>2093</v>
      </c>
      <c r="K273" s="6" t="s">
        <v>2094</v>
      </c>
      <c r="L273" s="29">
        <f>IF($J$6="с учетом НДС",VLOOKUP(I273,LEGEND!B:E,4,0)*(1-M273),VLOOKUP(I273,LEGEND!B:E,4,0)*(1-M273)/1.2)</f>
        <v>67990</v>
      </c>
      <c r="M273" s="57">
        <f>IF(AND(B273&lt;&gt;"1_Электроинструмент",B273&lt;&gt;"2_Садовая техника"),$J$5,IF($J$4&lt;=20%,$J$4,IFERROR(VLOOKUP(S273,LEGEND!$L$2:$M$5,2,FALSE),$J$4)))</f>
        <v>0</v>
      </c>
      <c r="N273" s="48" t="s">
        <v>2095</v>
      </c>
      <c r="O273" s="49" t="s">
        <v>60</v>
      </c>
      <c r="P273" s="49" t="s">
        <v>66</v>
      </c>
      <c r="Q273" s="49" t="s">
        <v>67</v>
      </c>
      <c r="R273" s="50" t="s">
        <v>68</v>
      </c>
      <c r="S273" s="49" t="s">
        <v>60</v>
      </c>
      <c r="T273" s="73" t="str">
        <f>IF(_xlfn.XLOOKUP(I273,LEGEND!B:B,LEGEND!H:H)&lt;&gt;"-",HYPERLINK(_xlfn.XLOOKUP(I273,LEGEND!B:B,LEGEND!H:H),"link"),_xlfn.XLOOKUP(I273,LEGEND!B:B,LEGEND!H:H))</f>
        <v>link</v>
      </c>
      <c r="U273" s="73" t="str">
        <f>HYPERLINK(_xlfn.XLOOKUP(I273,LEGEND!B:B,LEGEND!I:I))</f>
        <v>https://milwaukee-media-images.s3.amazonaws.com/hi/M18_CHM-0C--Hero_01.jpg</v>
      </c>
      <c r="V273" s="51" t="s">
        <v>2097</v>
      </c>
      <c r="W273" s="63" t="s">
        <v>71</v>
      </c>
      <c r="X273" s="64">
        <v>659</v>
      </c>
      <c r="Y273" s="64">
        <v>141</v>
      </c>
      <c r="Z273" s="64">
        <v>511</v>
      </c>
      <c r="AA273" s="84">
        <v>11.208</v>
      </c>
      <c r="AB273" s="85">
        <v>1</v>
      </c>
      <c r="AC273" s="85">
        <v>1</v>
      </c>
    </row>
    <row r="274" spans="1:29" s="1" customFormat="1" ht="51">
      <c r="B274" s="6" t="s">
        <v>55</v>
      </c>
      <c r="C274" s="6" t="s">
        <v>1340</v>
      </c>
      <c r="D274" s="6" t="s">
        <v>453</v>
      </c>
      <c r="E274" s="49" t="s">
        <v>2090</v>
      </c>
      <c r="F274" s="6" t="s">
        <v>1406</v>
      </c>
      <c r="G274" s="6" t="s">
        <v>85</v>
      </c>
      <c r="H274" s="6" t="s">
        <v>2098</v>
      </c>
      <c r="I274" s="60" t="s">
        <v>2099</v>
      </c>
      <c r="J274" s="49" t="s">
        <v>2100</v>
      </c>
      <c r="K274" s="6" t="s">
        <v>2101</v>
      </c>
      <c r="L274" s="29">
        <f>IF($J$6="с учетом НДС",VLOOKUP(I274,LEGEND!B:E,4,0)*(1-M274),VLOOKUP(I274,LEGEND!B:E,4,0)*(1-M274)/1.2)</f>
        <v>103990</v>
      </c>
      <c r="M274" s="57">
        <f>IF(AND(B274&lt;&gt;"1_Электроинструмент",B274&lt;&gt;"2_Садовая техника"),$J$5,IF($J$4&lt;=20%,$J$4,IFERROR(VLOOKUP(S274,LEGEND!$L$2:$M$5,2,FALSE),$J$4)))</f>
        <v>0</v>
      </c>
      <c r="N274" s="48" t="s">
        <v>2102</v>
      </c>
      <c r="O274" s="49" t="s">
        <v>60</v>
      </c>
      <c r="P274" s="49" t="s">
        <v>66</v>
      </c>
      <c r="Q274" s="49" t="s">
        <v>67</v>
      </c>
      <c r="R274" s="50" t="s">
        <v>68</v>
      </c>
      <c r="S274" s="49" t="s">
        <v>60</v>
      </c>
      <c r="T274" s="73" t="str">
        <f>IF(_xlfn.XLOOKUP(I274,LEGEND!B:B,LEGEND!H:H)&lt;&gt;"-",HYPERLINK(_xlfn.XLOOKUP(I274,LEGEND!B:B,LEGEND!H:H),"link"),_xlfn.XLOOKUP(I274,LEGEND!B:B,LEGEND!H:H))</f>
        <v>link</v>
      </c>
      <c r="U274" s="73" t="str">
        <f>HYPERLINK(_xlfn.XLOOKUP(I274,LEGEND!B:B,LEGEND!I:I))</f>
        <v>https://milwaukee-media-images.s3.amazonaws.com/hi/M18_CHM-121C--Hero_1.jpg</v>
      </c>
      <c r="V274" s="51" t="s">
        <v>2103</v>
      </c>
      <c r="W274" s="63" t="s">
        <v>71</v>
      </c>
      <c r="X274" s="64">
        <v>660</v>
      </c>
      <c r="Y274" s="64">
        <v>142</v>
      </c>
      <c r="Z274" s="64">
        <v>510</v>
      </c>
      <c r="AA274" s="84">
        <v>13.433999999999999</v>
      </c>
      <c r="AB274" s="85">
        <v>1</v>
      </c>
      <c r="AC274" s="85">
        <v>1</v>
      </c>
    </row>
    <row r="275" spans="1:29" s="1" customFormat="1" ht="51">
      <c r="B275" s="6" t="s">
        <v>55</v>
      </c>
      <c r="C275" s="6" t="s">
        <v>1340</v>
      </c>
      <c r="D275" s="6" t="s">
        <v>453</v>
      </c>
      <c r="E275" s="49" t="s">
        <v>2090</v>
      </c>
      <c r="F275" s="6" t="s">
        <v>1406</v>
      </c>
      <c r="G275" s="6" t="s">
        <v>85</v>
      </c>
      <c r="H275" s="6" t="s">
        <v>2104</v>
      </c>
      <c r="I275" s="60" t="s">
        <v>2105</v>
      </c>
      <c r="J275" s="49" t="s">
        <v>2106</v>
      </c>
      <c r="K275" s="6" t="s">
        <v>2107</v>
      </c>
      <c r="L275" s="29">
        <f>IF($J$6="с учетом НДС",VLOOKUP(I275,LEGEND!B:E,4,0)*(1-M275),VLOOKUP(I275,LEGEND!B:E,4,0)*(1-M275)/1.2)</f>
        <v>110990</v>
      </c>
      <c r="M275" s="57">
        <f>IF(AND(B275&lt;&gt;"1_Электроинструмент",B275&lt;&gt;"2_Садовая техника"),$J$5,IF($J$4&lt;=20%,$J$4,IFERROR(VLOOKUP(S275,LEGEND!$L$2:$M$5,2,FALSE),$J$4)))</f>
        <v>0</v>
      </c>
      <c r="N275" s="48" t="s">
        <v>2108</v>
      </c>
      <c r="O275" s="49" t="s">
        <v>60</v>
      </c>
      <c r="P275" s="49" t="s">
        <v>66</v>
      </c>
      <c r="Q275" s="49" t="s">
        <v>67</v>
      </c>
      <c r="R275" s="50" t="s">
        <v>68</v>
      </c>
      <c r="S275" s="49" t="s">
        <v>60</v>
      </c>
      <c r="T275" s="73" t="str">
        <f>IF(_xlfn.XLOOKUP(I275,LEGEND!B:B,LEGEND!H:H)&lt;&gt;"-",HYPERLINK(_xlfn.XLOOKUP(I275,LEGEND!B:B,LEGEND!H:H),"link"),_xlfn.XLOOKUP(I275,LEGEND!B:B,LEGEND!H:H))</f>
        <v>link</v>
      </c>
      <c r="U275" s="73" t="str">
        <f>HYPERLINK(_xlfn.XLOOKUP(I275,LEGEND!B:B,LEGEND!I:I))</f>
        <v>https://milwaukee-media-images.s3.amazonaws.com/hi/M18_FHM-0C--Hero_1.jpg</v>
      </c>
      <c r="V275" s="51" t="s">
        <v>2110</v>
      </c>
      <c r="W275" s="63" t="s">
        <v>71</v>
      </c>
      <c r="X275" s="64">
        <v>670</v>
      </c>
      <c r="Y275" s="64">
        <v>183</v>
      </c>
      <c r="Z275" s="64">
        <v>543</v>
      </c>
      <c r="AA275" s="84">
        <v>14.8</v>
      </c>
      <c r="AB275" s="85">
        <v>1</v>
      </c>
      <c r="AC275" s="85">
        <v>1</v>
      </c>
    </row>
    <row r="276" spans="1:29" s="1" customFormat="1" ht="51">
      <c r="B276" s="6" t="s">
        <v>55</v>
      </c>
      <c r="C276" s="6" t="s">
        <v>1340</v>
      </c>
      <c r="D276" s="6" t="s">
        <v>453</v>
      </c>
      <c r="E276" s="49" t="s">
        <v>2090</v>
      </c>
      <c r="F276" s="6" t="s">
        <v>1406</v>
      </c>
      <c r="G276" s="6" t="s">
        <v>85</v>
      </c>
      <c r="H276" s="6" t="s">
        <v>2111</v>
      </c>
      <c r="I276" s="60" t="s">
        <v>2112</v>
      </c>
      <c r="J276" s="49" t="s">
        <v>2113</v>
      </c>
      <c r="K276" s="6" t="s">
        <v>2114</v>
      </c>
      <c r="L276" s="29">
        <f>IF($J$6="с учетом НДС",VLOOKUP(I276,LEGEND!B:E,4,0)*(1-M276),VLOOKUP(I276,LEGEND!B:E,4,0)*(1-M276)/1.2)</f>
        <v>140990</v>
      </c>
      <c r="M276" s="57">
        <f>IF(AND(B276&lt;&gt;"1_Электроинструмент",B276&lt;&gt;"2_Садовая техника"),$J$5,IF($J$4&lt;=20%,$J$4,IFERROR(VLOOKUP(S276,LEGEND!$L$2:$M$5,2,FALSE),$J$4)))</f>
        <v>0</v>
      </c>
      <c r="N276" s="48" t="s">
        <v>2115</v>
      </c>
      <c r="O276" s="49" t="s">
        <v>60</v>
      </c>
      <c r="P276" s="49" t="s">
        <v>66</v>
      </c>
      <c r="Q276" s="49" t="s">
        <v>67</v>
      </c>
      <c r="R276" s="50" t="s">
        <v>68</v>
      </c>
      <c r="S276" s="49" t="s">
        <v>60</v>
      </c>
      <c r="T276" s="73" t="str">
        <f>IF(_xlfn.XLOOKUP(I276,LEGEND!B:B,LEGEND!H:H)&lt;&gt;"-",HYPERLINK(_xlfn.XLOOKUP(I276,LEGEND!B:B,LEGEND!H:H),"link"),_xlfn.XLOOKUP(I276,LEGEND!B:B,LEGEND!H:H))</f>
        <v>link</v>
      </c>
      <c r="U276" s="73" t="str">
        <f>HYPERLINK(_xlfn.XLOOKUP(I276,LEGEND!B:B,LEGEND!I:I))</f>
        <v>https://milwaukee-media-images.s3.amazonaws.com/hi/M18_FHM-121C--Hero_1.jpg</v>
      </c>
      <c r="V276" s="51" t="s">
        <v>2116</v>
      </c>
      <c r="W276" s="63" t="s">
        <v>71</v>
      </c>
      <c r="X276" s="64">
        <v>670</v>
      </c>
      <c r="Y276" s="64">
        <v>183</v>
      </c>
      <c r="Z276" s="64">
        <v>543</v>
      </c>
      <c r="AA276" s="84">
        <v>17.14</v>
      </c>
      <c r="AB276" s="85">
        <v>1</v>
      </c>
      <c r="AC276" s="85">
        <v>1</v>
      </c>
    </row>
    <row r="277" spans="1:29" s="1" customFormat="1" ht="51">
      <c r="B277" s="6" t="s">
        <v>55</v>
      </c>
      <c r="C277" s="6" t="s">
        <v>7490</v>
      </c>
      <c r="D277" s="6" t="s">
        <v>453</v>
      </c>
      <c r="E277" s="49" t="s">
        <v>2090</v>
      </c>
      <c r="F277" s="6" t="s">
        <v>1318</v>
      </c>
      <c r="G277" s="6" t="s">
        <v>60</v>
      </c>
      <c r="H277" s="6" t="s">
        <v>7745</v>
      </c>
      <c r="I277" s="60" t="s">
        <v>7746</v>
      </c>
      <c r="J277" s="49" t="s">
        <v>7747</v>
      </c>
      <c r="K277" s="6" t="s">
        <v>7748</v>
      </c>
      <c r="L277" s="29">
        <f>IF($J$6="с учетом НДС",VLOOKUP(I277,LEGEND!B:E,4,0)*(1-M277),VLOOKUP(I277,LEGEND!B:E,4,0)*(1-M277)/1.2)</f>
        <v>67490</v>
      </c>
      <c r="M277" s="57">
        <f>IF(AND(B277&lt;&gt;"1_Электроинструмент",B277&lt;&gt;"2_Садовая техника"),$J$5,IF($J$4&lt;=20%,$J$4,IFERROR(VLOOKUP(S277,LEGEND!$L$2:$M$5,2,FALSE),$J$4)))</f>
        <v>0</v>
      </c>
      <c r="N277" s="48" t="s">
        <v>7749</v>
      </c>
      <c r="O277" s="49" t="s">
        <v>60</v>
      </c>
      <c r="P277" s="49" t="s">
        <v>66</v>
      </c>
      <c r="Q277" s="49" t="s">
        <v>67</v>
      </c>
      <c r="R277" s="50" t="s">
        <v>68</v>
      </c>
      <c r="S277" s="49" t="s">
        <v>60</v>
      </c>
      <c r="T277" s="73" t="str">
        <f>IF(_xlfn.XLOOKUP(I277,LEGEND!B:B,LEGEND!H:H)&lt;&gt;"-",HYPERLINK(_xlfn.XLOOKUP(I277,LEGEND!B:B,LEGEND!H:H),"link"),_xlfn.XLOOKUP(I277,LEGEND!B:B,LEGEND!H:H))</f>
        <v>link</v>
      </c>
      <c r="U277" s="73" t="str">
        <f>HYPERLINK(_xlfn.XLOOKUP(I277,LEGEND!B:B,LEGEND!I:I))</f>
        <v>https://milwaukee-media-images.s3.amazonaws.com/hi/K_540_S--Hero_1.jpg</v>
      </c>
      <c r="V277" s="51" t="s">
        <v>7751</v>
      </c>
      <c r="W277" s="63" t="s">
        <v>71</v>
      </c>
      <c r="X277" s="64">
        <v>589</v>
      </c>
      <c r="Y277" s="64">
        <v>155</v>
      </c>
      <c r="Z277" s="64">
        <v>449</v>
      </c>
      <c r="AA277" s="84">
        <v>10.35</v>
      </c>
      <c r="AB277" s="85">
        <v>1</v>
      </c>
      <c r="AC277" s="85">
        <v>1</v>
      </c>
    </row>
    <row r="278" spans="1:29" s="1" customFormat="1" ht="51">
      <c r="B278" s="6" t="s">
        <v>55</v>
      </c>
      <c r="C278" s="6" t="s">
        <v>7490</v>
      </c>
      <c r="D278" s="6" t="s">
        <v>453</v>
      </c>
      <c r="E278" s="49" t="s">
        <v>2090</v>
      </c>
      <c r="F278" s="6" t="s">
        <v>1318</v>
      </c>
      <c r="G278" s="6" t="s">
        <v>60</v>
      </c>
      <c r="H278" s="6" t="s">
        <v>7752</v>
      </c>
      <c r="I278" s="60" t="s">
        <v>7753</v>
      </c>
      <c r="J278" s="49" t="s">
        <v>7754</v>
      </c>
      <c r="K278" s="6" t="s">
        <v>7755</v>
      </c>
      <c r="L278" s="29">
        <f>IF($J$6="с учетом НДС",VLOOKUP(I278,LEGEND!B:E,4,0)*(1-M278),VLOOKUP(I278,LEGEND!B:E,4,0)*(1-M278)/1.2)</f>
        <v>98990</v>
      </c>
      <c r="M278" s="57">
        <f>IF(AND(B278&lt;&gt;"1_Электроинструмент",B278&lt;&gt;"2_Садовая техника"),$J$5,IF($J$4&lt;=20%,$J$4,IFERROR(VLOOKUP(S278,LEGEND!$L$2:$M$5,2,FALSE),$J$4)))</f>
        <v>0</v>
      </c>
      <c r="N278" s="48" t="s">
        <v>7756</v>
      </c>
      <c r="O278" s="49" t="s">
        <v>60</v>
      </c>
      <c r="P278" s="49" t="s">
        <v>66</v>
      </c>
      <c r="Q278" s="49" t="s">
        <v>67</v>
      </c>
      <c r="R278" s="50" t="s">
        <v>68</v>
      </c>
      <c r="S278" s="49" t="s">
        <v>60</v>
      </c>
      <c r="T278" s="73" t="str">
        <f>IF(_xlfn.XLOOKUP(I278,LEGEND!B:B,LEGEND!H:H)&lt;&gt;"-",HYPERLINK(_xlfn.XLOOKUP(I278,LEGEND!B:B,LEGEND!H:H),"link"),_xlfn.XLOOKUP(I278,LEGEND!B:B,LEGEND!H:H))</f>
        <v>link</v>
      </c>
      <c r="U278" s="73" t="str">
        <f>HYPERLINK(_xlfn.XLOOKUP(I278,LEGEND!B:B,LEGEND!I:I))</f>
        <v>https://milwaukee-media-images.s3.amazonaws.com/hi/K_545_S--Hero_1.jpg</v>
      </c>
      <c r="V278" s="51" t="s">
        <v>7758</v>
      </c>
      <c r="W278" s="63" t="s">
        <v>2772</v>
      </c>
      <c r="X278" s="64">
        <v>590</v>
      </c>
      <c r="Y278" s="64">
        <v>150</v>
      </c>
      <c r="Z278" s="64">
        <v>445</v>
      </c>
      <c r="AA278" s="84">
        <v>10.86</v>
      </c>
      <c r="AB278" s="85">
        <v>1</v>
      </c>
      <c r="AC278" s="85">
        <v>1</v>
      </c>
    </row>
    <row r="279" spans="1:29" s="1" customFormat="1" ht="51">
      <c r="B279" s="6" t="s">
        <v>55</v>
      </c>
      <c r="C279" s="6" t="s">
        <v>7490</v>
      </c>
      <c r="D279" s="6" t="s">
        <v>453</v>
      </c>
      <c r="E279" s="49" t="s">
        <v>2090</v>
      </c>
      <c r="F279" s="6" t="s">
        <v>1318</v>
      </c>
      <c r="G279" s="6" t="s">
        <v>60</v>
      </c>
      <c r="H279" s="6" t="s">
        <v>7759</v>
      </c>
      <c r="I279" s="60" t="s">
        <v>7760</v>
      </c>
      <c r="J279" s="49" t="s">
        <v>7761</v>
      </c>
      <c r="K279" s="6" t="s">
        <v>7762</v>
      </c>
      <c r="L279" s="29">
        <f>IF($J$6="с учетом НДС",VLOOKUP(I279,LEGEND!B:E,4,0)*(1-M279),VLOOKUP(I279,LEGEND!B:E,4,0)*(1-M279)/1.2)</f>
        <v>100990</v>
      </c>
      <c r="M279" s="57">
        <f>IF(AND(B279&lt;&gt;"1_Электроинструмент",B279&lt;&gt;"2_Садовая техника"),$J$5,IF($J$4&lt;=20%,$J$4,IFERROR(VLOOKUP(S279,LEGEND!$L$2:$M$5,2,FALSE),$J$4)))</f>
        <v>0</v>
      </c>
      <c r="N279" s="48" t="s">
        <v>7763</v>
      </c>
      <c r="O279" s="49" t="s">
        <v>60</v>
      </c>
      <c r="P279" s="49" t="s">
        <v>66</v>
      </c>
      <c r="Q279" s="49" t="s">
        <v>67</v>
      </c>
      <c r="R279" s="50" t="s">
        <v>68</v>
      </c>
      <c r="S279" s="49" t="s">
        <v>7729</v>
      </c>
      <c r="T279" s="73" t="str">
        <f>IF(_xlfn.XLOOKUP(I279,LEGEND!B:B,LEGEND!H:H)&lt;&gt;"-",HYPERLINK(_xlfn.XLOOKUP(I279,LEGEND!B:B,LEGEND!H:H),"link"),_xlfn.XLOOKUP(I279,LEGEND!B:B,LEGEND!H:H))</f>
        <v>link</v>
      </c>
      <c r="U279" s="73" t="str">
        <f>HYPERLINK(_xlfn.XLOOKUP(I279,LEGEND!B:B,LEGEND!I:I))</f>
        <v>https://milwaukee-media-images.s3.amazonaws.com/hi/K_750_S--Hero_1.jpg</v>
      </c>
      <c r="V279" s="51" t="s">
        <v>7765</v>
      </c>
      <c r="W279" s="63" t="s">
        <v>2772</v>
      </c>
      <c r="X279" s="64">
        <v>593</v>
      </c>
      <c r="Y279" s="64">
        <v>203</v>
      </c>
      <c r="Z279" s="64">
        <v>456</v>
      </c>
      <c r="AA279" s="84">
        <v>13.84</v>
      </c>
      <c r="AB279" s="85">
        <v>1</v>
      </c>
      <c r="AC279" s="85">
        <v>1</v>
      </c>
    </row>
    <row r="280" spans="1:29" s="1" customFormat="1" ht="51">
      <c r="B280" s="6" t="s">
        <v>55</v>
      </c>
      <c r="C280" s="6" t="s">
        <v>7490</v>
      </c>
      <c r="D280" s="6" t="s">
        <v>453</v>
      </c>
      <c r="E280" s="49" t="s">
        <v>2090</v>
      </c>
      <c r="F280" s="6" t="s">
        <v>1318</v>
      </c>
      <c r="G280" s="6" t="s">
        <v>60</v>
      </c>
      <c r="H280" s="6" t="s">
        <v>7766</v>
      </c>
      <c r="I280" s="60" t="s">
        <v>7767</v>
      </c>
      <c r="J280" s="49" t="s">
        <v>7768</v>
      </c>
      <c r="K280" s="6" t="s">
        <v>7769</v>
      </c>
      <c r="L280" s="29">
        <f>IF($J$6="с учетом НДС",VLOOKUP(I280,LEGEND!B:E,4,0)*(1-M280),VLOOKUP(I280,LEGEND!B:E,4,0)*(1-M280)/1.2)</f>
        <v>122490</v>
      </c>
      <c r="M280" s="57">
        <f>IF(AND(B280&lt;&gt;"1_Электроинструмент",B280&lt;&gt;"2_Садовая техника"),$J$5,IF($J$4&lt;=20%,$J$4,IFERROR(VLOOKUP(S280,LEGEND!$L$2:$M$5,2,FALSE),$J$4)))</f>
        <v>0</v>
      </c>
      <c r="N280" s="48" t="s">
        <v>7770</v>
      </c>
      <c r="O280" s="49" t="s">
        <v>60</v>
      </c>
      <c r="P280" s="49" t="s">
        <v>66</v>
      </c>
      <c r="Q280" s="49" t="s">
        <v>67</v>
      </c>
      <c r="R280" s="50" t="s">
        <v>68</v>
      </c>
      <c r="S280" s="49" t="s">
        <v>60</v>
      </c>
      <c r="T280" s="73" t="str">
        <f>IF(_xlfn.XLOOKUP(I280,LEGEND!B:B,LEGEND!H:H)&lt;&gt;"-",HYPERLINK(_xlfn.XLOOKUP(I280,LEGEND!B:B,LEGEND!H:H),"link"),_xlfn.XLOOKUP(I280,LEGEND!B:B,LEGEND!H:H))</f>
        <v>link</v>
      </c>
      <c r="U280" s="73" t="str">
        <f>HYPERLINK(_xlfn.XLOOKUP(I280,LEGEND!B:B,LEGEND!I:I))</f>
        <v>https://milwaukee-media-images.s3.amazonaws.com/hi/K_850_S--Hero_1.jpg</v>
      </c>
      <c r="V280" s="51" t="s">
        <v>7772</v>
      </c>
      <c r="W280" s="63" t="s">
        <v>71</v>
      </c>
      <c r="X280" s="64">
        <v>649</v>
      </c>
      <c r="Y280" s="64">
        <v>166</v>
      </c>
      <c r="Z280" s="64">
        <v>521</v>
      </c>
      <c r="AA280" s="84">
        <v>15.426</v>
      </c>
      <c r="AB280" s="85">
        <v>1</v>
      </c>
      <c r="AC280" s="85">
        <v>1</v>
      </c>
    </row>
    <row r="281" spans="1:29" s="1" customFormat="1" ht="51">
      <c r="B281" s="6" t="s">
        <v>55</v>
      </c>
      <c r="C281" s="6" t="s">
        <v>7490</v>
      </c>
      <c r="D281" s="6" t="s">
        <v>453</v>
      </c>
      <c r="E281" s="49" t="s">
        <v>2090</v>
      </c>
      <c r="F281" s="6" t="s">
        <v>1318</v>
      </c>
      <c r="G281" s="6" t="s">
        <v>60</v>
      </c>
      <c r="H281" s="6" t="s">
        <v>7773</v>
      </c>
      <c r="I281" s="60" t="s">
        <v>7774</v>
      </c>
      <c r="J281" s="49" t="s">
        <v>7775</v>
      </c>
      <c r="K281" s="6" t="s">
        <v>7776</v>
      </c>
      <c r="L281" s="29">
        <f>IF($J$6="с учетом НДС",VLOOKUP(I281,LEGEND!B:E,4,0)*(1-M281),VLOOKUP(I281,LEGEND!B:E,4,0)*(1-M281)/1.2)</f>
        <v>139490</v>
      </c>
      <c r="M281" s="57">
        <f>IF(AND(B281&lt;&gt;"1_Электроинструмент",B281&lt;&gt;"2_Садовая техника"),$J$5,IF($J$4&lt;=20%,$J$4,IFERROR(VLOOKUP(S281,LEGEND!$L$2:$M$5,2,FALSE),$J$4)))</f>
        <v>0</v>
      </c>
      <c r="N281" s="48" t="s">
        <v>7777</v>
      </c>
      <c r="O281" s="49" t="s">
        <v>60</v>
      </c>
      <c r="P281" s="49" t="s">
        <v>66</v>
      </c>
      <c r="Q281" s="49" t="s">
        <v>67</v>
      </c>
      <c r="R281" s="50" t="s">
        <v>68</v>
      </c>
      <c r="S281" s="49" t="s">
        <v>60</v>
      </c>
      <c r="T281" s="73" t="str">
        <f>IF(_xlfn.XLOOKUP(I281,LEGEND!B:B,LEGEND!H:H)&lt;&gt;"-",HYPERLINK(_xlfn.XLOOKUP(I281,LEGEND!B:B,LEGEND!H:H),"link"),_xlfn.XLOOKUP(I281,LEGEND!B:B,LEGEND!H:H))</f>
        <v>link</v>
      </c>
      <c r="U281" s="73" t="str">
        <f>HYPERLINK(_xlfn.XLOOKUP(I281,LEGEND!B:B,LEGEND!I:I))</f>
        <v>https://milwaukee-media-images.s3.amazonaws.com/hi/K_950_S--Hero_1.jpg</v>
      </c>
      <c r="V281" s="51" t="s">
        <v>7779</v>
      </c>
      <c r="W281" s="63" t="s">
        <v>2772</v>
      </c>
      <c r="X281" s="64">
        <v>800</v>
      </c>
      <c r="Y281" s="64">
        <v>210</v>
      </c>
      <c r="Z281" s="64">
        <v>390</v>
      </c>
      <c r="AA281" s="84">
        <v>17.920000000000002</v>
      </c>
      <c r="AB281" s="85">
        <v>1</v>
      </c>
      <c r="AC281" s="85">
        <v>1</v>
      </c>
    </row>
    <row r="282" spans="1:29" s="1" customFormat="1" ht="25.5">
      <c r="B282" s="6" t="s">
        <v>55</v>
      </c>
      <c r="C282" s="6" t="s">
        <v>7490</v>
      </c>
      <c r="D282" s="6" t="s">
        <v>453</v>
      </c>
      <c r="E282" s="49" t="s">
        <v>7780</v>
      </c>
      <c r="F282" s="6" t="s">
        <v>1318</v>
      </c>
      <c r="G282" s="6" t="s">
        <v>60</v>
      </c>
      <c r="H282" s="6" t="s">
        <v>7781</v>
      </c>
      <c r="I282" s="60" t="s">
        <v>7782</v>
      </c>
      <c r="J282" s="49" t="s">
        <v>7783</v>
      </c>
      <c r="K282" s="6" t="s">
        <v>7784</v>
      </c>
      <c r="L282" s="29">
        <f>IF($J$6="с учетом НДС",VLOOKUP(I282,LEGEND!B:E,4,0)*(1-M282),VLOOKUP(I282,LEGEND!B:E,4,0)*(1-M282)/1.2)</f>
        <v>64990</v>
      </c>
      <c r="M282" s="57">
        <f>IF(AND(B282&lt;&gt;"1_Электроинструмент",B282&lt;&gt;"2_Садовая техника"),$J$5,IF($J$4&lt;=20%,$J$4,IFERROR(VLOOKUP(S282,LEGEND!$L$2:$M$5,2,FALSE),$J$4)))</f>
        <v>0</v>
      </c>
      <c r="N282" s="48" t="s">
        <v>7785</v>
      </c>
      <c r="O282" s="49" t="s">
        <v>60</v>
      </c>
      <c r="P282" s="49" t="s">
        <v>66</v>
      </c>
      <c r="Q282" s="49" t="s">
        <v>67</v>
      </c>
      <c r="R282" s="50" t="s">
        <v>68</v>
      </c>
      <c r="S282" s="49" t="s">
        <v>60</v>
      </c>
      <c r="T282" s="73" t="str">
        <f>IF(_xlfn.XLOOKUP(I282,LEGEND!B:B,LEGEND!H:H)&lt;&gt;"-",HYPERLINK(_xlfn.XLOOKUP(I282,LEGEND!B:B,LEGEND!H:H),"link"),_xlfn.XLOOKUP(I282,LEGEND!B:B,LEGEND!H:H))</f>
        <v>link</v>
      </c>
      <c r="U282" s="73" t="str">
        <f>HYPERLINK(_xlfn.XLOOKUP(I282,LEGEND!B:B,LEGEND!I:I))</f>
        <v>https://milwaukee-media-images.s3.amazonaws.com/hi/PCE_3--Hero_2.jpg</v>
      </c>
      <c r="V282" s="51" t="s">
        <v>7787</v>
      </c>
      <c r="W282" s="63" t="s">
        <v>2772</v>
      </c>
      <c r="X282" s="64">
        <v>420</v>
      </c>
      <c r="Y282" s="64">
        <v>115</v>
      </c>
      <c r="Z282" s="64">
        <v>325</v>
      </c>
      <c r="AA282" s="84">
        <v>6.05</v>
      </c>
      <c r="AB282" s="85">
        <v>1</v>
      </c>
      <c r="AC282" s="85">
        <v>1</v>
      </c>
    </row>
    <row r="283" spans="1:29" s="1" customFormat="1" ht="38.25">
      <c r="B283" s="6" t="s">
        <v>55</v>
      </c>
      <c r="C283" s="6" t="s">
        <v>7490</v>
      </c>
      <c r="D283" s="6" t="s">
        <v>453</v>
      </c>
      <c r="E283" s="49" t="s">
        <v>7788</v>
      </c>
      <c r="F283" s="6" t="s">
        <v>1318</v>
      </c>
      <c r="G283" s="6" t="s">
        <v>60</v>
      </c>
      <c r="H283" s="6" t="s">
        <v>7831</v>
      </c>
      <c r="I283" s="60" t="s">
        <v>7832</v>
      </c>
      <c r="J283" s="49" t="s">
        <v>7833</v>
      </c>
      <c r="K283" s="6" t="s">
        <v>7834</v>
      </c>
      <c r="L283" s="29">
        <f>IF($J$6="с учетом НДС",VLOOKUP(I283,LEGEND!B:E,4,0)*(1-M283),VLOOKUP(I283,LEGEND!B:E,4,0)*(1-M283)/1.2)</f>
        <v>66990</v>
      </c>
      <c r="M283" s="57">
        <f>IF(AND(B283&lt;&gt;"1_Электроинструмент",B283&lt;&gt;"2_Садовая техника"),$J$5,IF($J$4&lt;=20%,$J$4,IFERROR(VLOOKUP(S283,LEGEND!$L$2:$M$5,2,FALSE),$J$4)))</f>
        <v>0</v>
      </c>
      <c r="N283" s="48" t="s">
        <v>7835</v>
      </c>
      <c r="O283" s="49" t="s">
        <v>60</v>
      </c>
      <c r="P283" s="49" t="s">
        <v>66</v>
      </c>
      <c r="Q283" s="49" t="s">
        <v>67</v>
      </c>
      <c r="R283" s="50" t="s">
        <v>68</v>
      </c>
      <c r="S283" s="49" t="s">
        <v>60</v>
      </c>
      <c r="T283" s="73" t="str">
        <f>IF(_xlfn.XLOOKUP(I283,LEGEND!B:B,LEGEND!H:H)&lt;&gt;"-",HYPERLINK(_xlfn.XLOOKUP(I283,LEGEND!B:B,LEGEND!H:H),"link"),_xlfn.XLOOKUP(I283,LEGEND!B:B,LEGEND!H:H))</f>
        <v>link</v>
      </c>
      <c r="U283" s="73" t="str">
        <f>HYPERLINK(_xlfn.XLOOKUP(I283,LEGEND!B:B,LEGEND!I:I))</f>
        <v>https://milwaukee-media-images.s3.amazonaws.com/hi/K_500_ST--Hero_1.jpg</v>
      </c>
      <c r="V283" s="51" t="s">
        <v>7837</v>
      </c>
      <c r="W283" s="63" t="s">
        <v>71</v>
      </c>
      <c r="X283" s="64">
        <v>589</v>
      </c>
      <c r="Y283" s="64">
        <v>155</v>
      </c>
      <c r="Z283" s="64">
        <v>449</v>
      </c>
      <c r="AA283" s="84">
        <v>9.5429999999999993</v>
      </c>
      <c r="AB283" s="85">
        <v>1</v>
      </c>
      <c r="AC283" s="85">
        <v>1</v>
      </c>
    </row>
    <row r="284" spans="1:29" ht="38.25">
      <c r="A284" s="1"/>
      <c r="B284" s="6" t="s">
        <v>55</v>
      </c>
      <c r="C284" s="6" t="s">
        <v>7490</v>
      </c>
      <c r="D284" s="6" t="s">
        <v>453</v>
      </c>
      <c r="E284" s="49" t="s">
        <v>7788</v>
      </c>
      <c r="F284" s="6" t="s">
        <v>1318</v>
      </c>
      <c r="G284" s="6" t="s">
        <v>60</v>
      </c>
      <c r="H284" s="6" t="s">
        <v>7824</v>
      </c>
      <c r="I284" s="60" t="s">
        <v>7825</v>
      </c>
      <c r="J284" s="49" t="s">
        <v>7826</v>
      </c>
      <c r="K284" s="6" t="s">
        <v>7827</v>
      </c>
      <c r="L284" s="29">
        <f>IF($J$6="с учетом НДС",VLOOKUP(I284,LEGEND!B:E,4,0)*(1-M284),VLOOKUP(I284,LEGEND!B:E,4,0)*(1-M284)/1.2)</f>
        <v>90990</v>
      </c>
      <c r="M284" s="57">
        <f>IF(AND(B284&lt;&gt;"1_Электроинструмент",B284&lt;&gt;"2_Садовая техника"),$J$5,IF($J$4&lt;=20%,$J$4,IFERROR(VLOOKUP(S284,LEGEND!$L$2:$M$5,2,FALSE),$J$4)))</f>
        <v>0</v>
      </c>
      <c r="N284" s="48" t="s">
        <v>7828</v>
      </c>
      <c r="O284" s="49" t="s">
        <v>60</v>
      </c>
      <c r="P284" s="49" t="s">
        <v>66</v>
      </c>
      <c r="Q284" s="49" t="s">
        <v>67</v>
      </c>
      <c r="R284" s="50" t="s">
        <v>68</v>
      </c>
      <c r="S284" s="49" t="s">
        <v>60</v>
      </c>
      <c r="T284" s="73" t="str">
        <f>IF(_xlfn.XLOOKUP(I284,LEGEND!B:B,LEGEND!H:H)&lt;&gt;"-",HYPERLINK(_xlfn.XLOOKUP(I284,LEGEND!B:B,LEGEND!H:H),"link"),_xlfn.XLOOKUP(I284,LEGEND!B:B,LEGEND!H:H))</f>
        <v>link</v>
      </c>
      <c r="U284" s="73" t="str">
        <f>HYPERLINK(_xlfn.XLOOKUP(I284,LEGEND!B:B,LEGEND!I:I))</f>
        <v>https://milwaukee-media-images.s3.amazonaws.com/hi/K_500_S--Hero_1.jpg</v>
      </c>
      <c r="V284" s="51" t="s">
        <v>7830</v>
      </c>
      <c r="W284" s="63" t="s">
        <v>2772</v>
      </c>
      <c r="X284" s="64">
        <v>590</v>
      </c>
      <c r="Y284" s="64">
        <v>460</v>
      </c>
      <c r="Z284" s="64">
        <v>200</v>
      </c>
      <c r="AA284" s="84">
        <v>12</v>
      </c>
      <c r="AB284" s="85">
        <v>1</v>
      </c>
      <c r="AC284" s="85">
        <v>1</v>
      </c>
    </row>
    <row r="285" spans="1:29" s="1" customFormat="1" ht="38.25">
      <c r="B285" s="6" t="s">
        <v>55</v>
      </c>
      <c r="C285" s="6" t="s">
        <v>7490</v>
      </c>
      <c r="D285" s="6" t="s">
        <v>453</v>
      </c>
      <c r="E285" s="49" t="s">
        <v>7788</v>
      </c>
      <c r="F285" s="6" t="s">
        <v>1318</v>
      </c>
      <c r="G285" s="6" t="s">
        <v>60</v>
      </c>
      <c r="H285" s="6" t="s">
        <v>7838</v>
      </c>
      <c r="I285" s="60" t="s">
        <v>7839</v>
      </c>
      <c r="J285" s="49" t="s">
        <v>7840</v>
      </c>
      <c r="K285" s="6" t="s">
        <v>7841</v>
      </c>
      <c r="L285" s="29">
        <f>IF($J$6="с учетом НДС",VLOOKUP(I285,LEGEND!B:E,4,0)*(1-M285),VLOOKUP(I285,LEGEND!B:E,4,0)*(1-M285)/1.2)</f>
        <v>101990</v>
      </c>
      <c r="M285" s="57">
        <f>IF(AND(B285&lt;&gt;"1_Электроинструмент",B285&lt;&gt;"2_Садовая техника"),$J$5,IF($J$4&lt;=20%,$J$4,IFERROR(VLOOKUP(S285,LEGEND!$L$2:$M$5,2,FALSE),$J$4)))</f>
        <v>0</v>
      </c>
      <c r="N285" s="48" t="s">
        <v>7842</v>
      </c>
      <c r="O285" s="49" t="s">
        <v>60</v>
      </c>
      <c r="P285" s="49" t="s">
        <v>66</v>
      </c>
      <c r="Q285" s="49" t="s">
        <v>67</v>
      </c>
      <c r="R285" s="50" t="s">
        <v>68</v>
      </c>
      <c r="S285" s="49" t="s">
        <v>60</v>
      </c>
      <c r="T285" s="73" t="str">
        <f>IF(_xlfn.XLOOKUP(I285,LEGEND!B:B,LEGEND!H:H)&lt;&gt;"-",HYPERLINK(_xlfn.XLOOKUP(I285,LEGEND!B:B,LEGEND!H:H),"link"),_xlfn.XLOOKUP(I285,LEGEND!B:B,LEGEND!H:H))</f>
        <v>link</v>
      </c>
      <c r="U285" s="73" t="str">
        <f>HYPERLINK(_xlfn.XLOOKUP(I285,LEGEND!B:B,LEGEND!I:I))</f>
        <v>https://milwaukee-media-images.s3.amazonaws.com/hi/K_700_S--Hero_1.jpg</v>
      </c>
      <c r="V285" s="51" t="s">
        <v>7844</v>
      </c>
      <c r="W285" s="63" t="s">
        <v>2772</v>
      </c>
      <c r="X285" s="64">
        <v>590</v>
      </c>
      <c r="Y285" s="64">
        <v>195</v>
      </c>
      <c r="Z285" s="64">
        <v>450</v>
      </c>
      <c r="AA285" s="84">
        <v>13.507999999999999</v>
      </c>
      <c r="AB285" s="85">
        <v>1</v>
      </c>
      <c r="AC285" s="85">
        <v>1</v>
      </c>
    </row>
    <row r="286" spans="1:29" s="1" customFormat="1" ht="38.25">
      <c r="B286" s="6" t="s">
        <v>55</v>
      </c>
      <c r="C286" s="6" t="s">
        <v>7490</v>
      </c>
      <c r="D286" s="6" t="s">
        <v>453</v>
      </c>
      <c r="E286" s="49" t="s">
        <v>7788</v>
      </c>
      <c r="F286" s="6" t="s">
        <v>1318</v>
      </c>
      <c r="G286" s="6" t="s">
        <v>60</v>
      </c>
      <c r="H286" s="6" t="s">
        <v>7789</v>
      </c>
      <c r="I286" s="60" t="s">
        <v>7790</v>
      </c>
      <c r="J286" s="49" t="s">
        <v>7791</v>
      </c>
      <c r="K286" s="6" t="s">
        <v>7792</v>
      </c>
      <c r="L286" s="29">
        <f>IF($J$6="с учетом НДС",VLOOKUP(I286,LEGEND!B:E,4,0)*(1-M286),VLOOKUP(I286,LEGEND!B:E,4,0)*(1-M286)/1.2)</f>
        <v>107990</v>
      </c>
      <c r="M286" s="57">
        <f>IF(AND(B286&lt;&gt;"1_Электроинструмент",B286&lt;&gt;"2_Садовая техника"),$J$5,IF($J$4&lt;=20%,$J$4,IFERROR(VLOOKUP(S286,LEGEND!$L$2:$M$5,2,FALSE),$J$4)))</f>
        <v>0</v>
      </c>
      <c r="N286" s="48" t="s">
        <v>7793</v>
      </c>
      <c r="O286" s="49" t="s">
        <v>60</v>
      </c>
      <c r="P286" s="49" t="s">
        <v>66</v>
      </c>
      <c r="Q286" s="49" t="s">
        <v>67</v>
      </c>
      <c r="R286" s="50" t="s">
        <v>68</v>
      </c>
      <c r="S286" s="49" t="s">
        <v>60</v>
      </c>
      <c r="T286" s="73" t="str">
        <f>IF(_xlfn.XLOOKUP(I286,LEGEND!B:B,LEGEND!H:H)&lt;&gt;"-",HYPERLINK(_xlfn.XLOOKUP(I286,LEGEND!B:B,LEGEND!H:H),"link"),_xlfn.XLOOKUP(I286,LEGEND!B:B,LEGEND!H:H))</f>
        <v>link</v>
      </c>
      <c r="U286" s="73" t="str">
        <f>HYPERLINK(_xlfn.XLOOKUP(I286,LEGEND!B:B,LEGEND!I:I))</f>
        <v>https://milwaukee-media-images.s3.amazonaws.com/hi/K_1000_S--Hero_1.jpg</v>
      </c>
      <c r="V286" s="51" t="s">
        <v>7795</v>
      </c>
      <c r="W286" s="63" t="s">
        <v>2772</v>
      </c>
      <c r="X286" s="64">
        <v>920</v>
      </c>
      <c r="Y286" s="64">
        <v>490</v>
      </c>
      <c r="Z286" s="64">
        <v>290</v>
      </c>
      <c r="AA286" s="84">
        <v>20.38</v>
      </c>
      <c r="AB286" s="85">
        <v>1</v>
      </c>
      <c r="AC286" s="85">
        <v>1</v>
      </c>
    </row>
    <row r="287" spans="1:29" s="1" customFormat="1" ht="38.25">
      <c r="B287" s="6" t="s">
        <v>55</v>
      </c>
      <c r="C287" s="6" t="s">
        <v>7490</v>
      </c>
      <c r="D287" s="6" t="s">
        <v>453</v>
      </c>
      <c r="E287" s="49" t="s">
        <v>7788</v>
      </c>
      <c r="F287" s="6" t="s">
        <v>1318</v>
      </c>
      <c r="G287" s="6" t="s">
        <v>60</v>
      </c>
      <c r="H287" s="6" t="s">
        <v>7845</v>
      </c>
      <c r="I287" s="60" t="s">
        <v>7846</v>
      </c>
      <c r="J287" s="49" t="s">
        <v>7847</v>
      </c>
      <c r="K287" s="6" t="s">
        <v>7848</v>
      </c>
      <c r="L287" s="29">
        <f>IF($J$6="с учетом НДС",VLOOKUP(I287,LEGEND!B:E,4,0)*(1-M287),VLOOKUP(I287,LEGEND!B:E,4,0)*(1-M287)/1.2)</f>
        <v>125990</v>
      </c>
      <c r="M287" s="57">
        <f>IF(AND(B287&lt;&gt;"1_Электроинструмент",B287&lt;&gt;"2_Садовая техника"),$J$5,IF($J$4&lt;=20%,$J$4,IFERROR(VLOOKUP(S287,LEGEND!$L$2:$M$5,2,FALSE),$J$4)))</f>
        <v>0</v>
      </c>
      <c r="N287" s="48" t="s">
        <v>7849</v>
      </c>
      <c r="O287" s="49" t="s">
        <v>60</v>
      </c>
      <c r="P287" s="49" t="s">
        <v>66</v>
      </c>
      <c r="Q287" s="49" t="s">
        <v>473</v>
      </c>
      <c r="R287" s="50" t="s">
        <v>68</v>
      </c>
      <c r="S287" s="49" t="s">
        <v>60</v>
      </c>
      <c r="T287" s="73" t="str">
        <f>IF(_xlfn.XLOOKUP(I287,LEGEND!B:B,LEGEND!H:H)&lt;&gt;"-",HYPERLINK(_xlfn.XLOOKUP(I287,LEGEND!B:B,LEGEND!H:H),"link"),_xlfn.XLOOKUP(I287,LEGEND!B:B,LEGEND!H:H))</f>
        <v>link</v>
      </c>
      <c r="U287" s="73" t="str">
        <f>HYPERLINK(_xlfn.XLOOKUP(I287,LEGEND!B:B,LEGEND!I:I))</f>
        <v>https://milwaukee-media-images.s3.amazonaws.com/hi/K_900_K--Hero_1.jpg</v>
      </c>
      <c r="V287" s="51" t="s">
        <v>7851</v>
      </c>
      <c r="W287" s="63" t="s">
        <v>2772</v>
      </c>
      <c r="X287" s="64">
        <v>800</v>
      </c>
      <c r="Y287" s="64">
        <v>390</v>
      </c>
      <c r="Z287" s="64">
        <v>200</v>
      </c>
      <c r="AA287" s="84">
        <v>16.600000000000001</v>
      </c>
      <c r="AB287" s="85">
        <v>1</v>
      </c>
      <c r="AC287" s="85">
        <v>1</v>
      </c>
    </row>
    <row r="288" spans="1:29" ht="38.25">
      <c r="A288" s="1"/>
      <c r="B288" s="6" t="s">
        <v>55</v>
      </c>
      <c r="C288" s="6" t="s">
        <v>7490</v>
      </c>
      <c r="D288" s="6" t="s">
        <v>453</v>
      </c>
      <c r="E288" s="49" t="s">
        <v>7788</v>
      </c>
      <c r="F288" s="6" t="s">
        <v>1318</v>
      </c>
      <c r="G288" s="6" t="s">
        <v>60</v>
      </c>
      <c r="H288" s="6" t="s">
        <v>7852</v>
      </c>
      <c r="I288" s="60" t="s">
        <v>7853</v>
      </c>
      <c r="J288" s="49" t="s">
        <v>7854</v>
      </c>
      <c r="K288" s="6" t="s">
        <v>7855</v>
      </c>
      <c r="L288" s="29">
        <f>IF($J$6="с учетом НДС",VLOOKUP(I288,LEGEND!B:E,4,0)*(1-M288),VLOOKUP(I288,LEGEND!B:E,4,0)*(1-M288)/1.2)</f>
        <v>125990</v>
      </c>
      <c r="M288" s="57">
        <f>IF(AND(B288&lt;&gt;"1_Электроинструмент",B288&lt;&gt;"2_Садовая техника"),$J$5,IF($J$4&lt;=20%,$J$4,IFERROR(VLOOKUP(S288,LEGEND!$L$2:$M$5,2,FALSE),$J$4)))</f>
        <v>0</v>
      </c>
      <c r="N288" s="48" t="s">
        <v>7856</v>
      </c>
      <c r="O288" s="49" t="s">
        <v>60</v>
      </c>
      <c r="P288" s="49" t="s">
        <v>66</v>
      </c>
      <c r="Q288" s="49" t="s">
        <v>67</v>
      </c>
      <c r="R288" s="50" t="s">
        <v>68</v>
      </c>
      <c r="S288" s="49" t="s">
        <v>60</v>
      </c>
      <c r="T288" s="73" t="str">
        <f>IF(_xlfn.XLOOKUP(I288,LEGEND!B:B,LEGEND!H:H)&lt;&gt;"-",HYPERLINK(_xlfn.XLOOKUP(I288,LEGEND!B:B,LEGEND!H:H),"link"),_xlfn.XLOOKUP(I288,LEGEND!B:B,LEGEND!H:H))</f>
        <v>link</v>
      </c>
      <c r="U288" s="73" t="str">
        <f>HYPERLINK(_xlfn.XLOOKUP(I288,LEGEND!B:B,LEGEND!I:I))</f>
        <v>https://milwaukee-media-images.s3.amazonaws.com/hi/K_900_S--Hero_1.jpg</v>
      </c>
      <c r="V288" s="51" t="s">
        <v>7857</v>
      </c>
      <c r="W288" s="63" t="s">
        <v>2772</v>
      </c>
      <c r="X288" s="64">
        <v>790</v>
      </c>
      <c r="Y288" s="64">
        <v>385</v>
      </c>
      <c r="Z288" s="64">
        <v>200</v>
      </c>
      <c r="AA288" s="84">
        <v>17.32</v>
      </c>
      <c r="AB288" s="85">
        <v>1</v>
      </c>
      <c r="AC288" s="85">
        <v>1</v>
      </c>
    </row>
    <row r="289" spans="1:29" ht="38.25">
      <c r="A289" s="1"/>
      <c r="B289" s="6" t="s">
        <v>55</v>
      </c>
      <c r="C289" s="6" t="s">
        <v>7490</v>
      </c>
      <c r="D289" s="6" t="s">
        <v>453</v>
      </c>
      <c r="E289" s="49" t="s">
        <v>7788</v>
      </c>
      <c r="F289" s="6" t="s">
        <v>1318</v>
      </c>
      <c r="G289" s="6" t="s">
        <v>60</v>
      </c>
      <c r="H289" s="6" t="s">
        <v>7796</v>
      </c>
      <c r="I289" s="60" t="s">
        <v>7797</v>
      </c>
      <c r="J289" s="49" t="s">
        <v>7798</v>
      </c>
      <c r="K289" s="6" t="s">
        <v>7799</v>
      </c>
      <c r="L289" s="29">
        <f>IF($J$6="с учетом НДС",VLOOKUP(I289,LEGEND!B:E,4,0)*(1-M289),VLOOKUP(I289,LEGEND!B:E,4,0)*(1-M289)/1.2)</f>
        <v>141990</v>
      </c>
      <c r="M289" s="57">
        <f>IF(AND(B289&lt;&gt;"1_Электроинструмент",B289&lt;&gt;"2_Садовая техника"),$J$5,IF($J$4&lt;=20%,$J$4,IFERROR(VLOOKUP(S289,LEGEND!$L$2:$M$5,2,FALSE),$J$4)))</f>
        <v>0</v>
      </c>
      <c r="N289" s="48" t="s">
        <v>7800</v>
      </c>
      <c r="O289" s="49" t="s">
        <v>60</v>
      </c>
      <c r="P289" s="49" t="s">
        <v>66</v>
      </c>
      <c r="Q289" s="49" t="s">
        <v>67</v>
      </c>
      <c r="R289" s="50" t="s">
        <v>68</v>
      </c>
      <c r="S289" s="49" t="s">
        <v>60</v>
      </c>
      <c r="T289" s="73" t="str">
        <f>IF(_xlfn.XLOOKUP(I289,LEGEND!B:B,LEGEND!H:H)&lt;&gt;"-",HYPERLINK(_xlfn.XLOOKUP(I289,LEGEND!B:B,LEGEND!H:H),"link"),_xlfn.XLOOKUP(I289,LEGEND!B:B,LEGEND!H:H))</f>
        <v>link</v>
      </c>
      <c r="U289" s="73" t="str">
        <f>HYPERLINK(_xlfn.XLOOKUP(I289,LEGEND!B:B,LEGEND!I:I))</f>
        <v>https://milwaukee-media-images.s3.amazonaws.com/hi/K_1528_H--Hero_1.jpg</v>
      </c>
      <c r="V289" s="51" t="s">
        <v>7802</v>
      </c>
      <c r="W289" s="63" t="s">
        <v>2772</v>
      </c>
      <c r="X289" s="64">
        <v>830</v>
      </c>
      <c r="Y289" s="64">
        <v>260</v>
      </c>
      <c r="Z289" s="64">
        <v>420</v>
      </c>
      <c r="AA289" s="84">
        <v>26.7</v>
      </c>
      <c r="AB289" s="85">
        <v>1</v>
      </c>
      <c r="AC289" s="85">
        <v>1</v>
      </c>
    </row>
    <row r="290" spans="1:29" ht="38.25">
      <c r="A290" s="1"/>
      <c r="B290" s="6" t="s">
        <v>55</v>
      </c>
      <c r="C290" s="6" t="s">
        <v>7490</v>
      </c>
      <c r="D290" s="6" t="s">
        <v>453</v>
      </c>
      <c r="E290" s="49" t="s">
        <v>7788</v>
      </c>
      <c r="F290" s="6" t="s">
        <v>1318</v>
      </c>
      <c r="G290" s="6" t="s">
        <v>60</v>
      </c>
      <c r="H290" s="6" t="s">
        <v>7803</v>
      </c>
      <c r="I290" s="60" t="s">
        <v>7804</v>
      </c>
      <c r="J290" s="49" t="s">
        <v>7805</v>
      </c>
      <c r="K290" s="6" t="s">
        <v>7806</v>
      </c>
      <c r="L290" s="29">
        <f>IF($J$6="с учетом НДС",VLOOKUP(I290,LEGEND!B:E,4,0)*(1-M290),VLOOKUP(I290,LEGEND!B:E,4,0)*(1-M290)/1.2)</f>
        <v>141990</v>
      </c>
      <c r="M290" s="57">
        <f>IF(AND(B290&lt;&gt;"1_Электроинструмент",B290&lt;&gt;"2_Садовая техника"),$J$5,IF($J$4&lt;=20%,$J$4,IFERROR(VLOOKUP(S290,LEGEND!$L$2:$M$5,2,FALSE),$J$4)))</f>
        <v>0</v>
      </c>
      <c r="N290" s="48" t="s">
        <v>7807</v>
      </c>
      <c r="O290" s="49" t="s">
        <v>60</v>
      </c>
      <c r="P290" s="49" t="s">
        <v>66</v>
      </c>
      <c r="Q290" s="49" t="s">
        <v>67</v>
      </c>
      <c r="R290" s="50" t="s">
        <v>68</v>
      </c>
      <c r="S290" s="49" t="s">
        <v>60</v>
      </c>
      <c r="T290" s="73" t="str">
        <f>IF(_xlfn.XLOOKUP(I290,LEGEND!B:B,LEGEND!H:H)&lt;&gt;"-",HYPERLINK(_xlfn.XLOOKUP(I290,LEGEND!B:B,LEGEND!H:H),"link"),_xlfn.XLOOKUP(I290,LEGEND!B:B,LEGEND!H:H))</f>
        <v>link</v>
      </c>
      <c r="U290" s="73" t="str">
        <f>HYPERLINK(_xlfn.XLOOKUP(I290,LEGEND!B:B,LEGEND!I:I))</f>
        <v>https://milwaukee-media-images.s3.amazonaws.com/hi/K_1530_H--Hero_1.jpg</v>
      </c>
      <c r="V290" s="51" t="s">
        <v>7809</v>
      </c>
      <c r="W290" s="63" t="s">
        <v>2772</v>
      </c>
      <c r="X290" s="64">
        <v>940</v>
      </c>
      <c r="Y290" s="64">
        <v>450</v>
      </c>
      <c r="Z290" s="64">
        <v>285</v>
      </c>
      <c r="AA290" s="84">
        <v>25.61</v>
      </c>
      <c r="AB290" s="85">
        <v>1</v>
      </c>
      <c r="AC290" s="85">
        <v>1</v>
      </c>
    </row>
    <row r="291" spans="1:29" s="1" customFormat="1" ht="38.25">
      <c r="B291" s="6" t="s">
        <v>55</v>
      </c>
      <c r="C291" s="6" t="s">
        <v>7490</v>
      </c>
      <c r="D291" s="6" t="s">
        <v>453</v>
      </c>
      <c r="E291" s="49" t="s">
        <v>7788</v>
      </c>
      <c r="F291" s="6" t="s">
        <v>1318</v>
      </c>
      <c r="G291" s="6" t="s">
        <v>60</v>
      </c>
      <c r="H291" s="6" t="s">
        <v>7810</v>
      </c>
      <c r="I291" s="60" t="s">
        <v>7811</v>
      </c>
      <c r="J291" s="49" t="s">
        <v>7812</v>
      </c>
      <c r="K291" s="6" t="s">
        <v>7813</v>
      </c>
      <c r="L291" s="29">
        <f>IF($J$6="с учетом НДС",VLOOKUP(I291,LEGEND!B:E,4,0)*(1-M291),VLOOKUP(I291,LEGEND!B:E,4,0)*(1-M291)/1.2)</f>
        <v>204490</v>
      </c>
      <c r="M291" s="57">
        <f>IF(AND(B291&lt;&gt;"1_Электроинструмент",B291&lt;&gt;"2_Садовая техника"),$J$5,IF($J$4&lt;=20%,$J$4,IFERROR(VLOOKUP(S291,LEGEND!$L$2:$M$5,2,FALSE),$J$4)))</f>
        <v>0</v>
      </c>
      <c r="N291" s="48" t="s">
        <v>7814</v>
      </c>
      <c r="O291" s="49" t="s">
        <v>60</v>
      </c>
      <c r="P291" s="49" t="s">
        <v>1556</v>
      </c>
      <c r="Q291" s="49" t="s">
        <v>473</v>
      </c>
      <c r="R291" s="50" t="s">
        <v>68</v>
      </c>
      <c r="S291" s="49" t="s">
        <v>7729</v>
      </c>
      <c r="T291" s="73" t="str">
        <f>IF(_xlfn.XLOOKUP(I291,LEGEND!B:B,LEGEND!H:H)&lt;&gt;"-",HYPERLINK(_xlfn.XLOOKUP(I291,LEGEND!B:B,LEGEND!H:H),"link"),_xlfn.XLOOKUP(I291,LEGEND!B:B,LEGEND!H:H))</f>
        <v>link</v>
      </c>
      <c r="U291" s="73" t="str">
        <f>HYPERLINK(_xlfn.XLOOKUP(I291,LEGEND!B:B,LEGEND!I:I))</f>
        <v>-</v>
      </c>
      <c r="V291" s="51" t="s">
        <v>7816</v>
      </c>
      <c r="W291" s="63" t="s">
        <v>2772</v>
      </c>
      <c r="X291" s="64">
        <v>850</v>
      </c>
      <c r="Y291" s="64">
        <v>260</v>
      </c>
      <c r="Z291" s="64">
        <v>620</v>
      </c>
      <c r="AA291" s="84">
        <v>29.52</v>
      </c>
      <c r="AB291" s="85">
        <v>1</v>
      </c>
      <c r="AC291" s="85">
        <v>1</v>
      </c>
    </row>
    <row r="292" spans="1:29" s="1" customFormat="1" ht="45">
      <c r="B292" s="6" t="s">
        <v>55</v>
      </c>
      <c r="C292" s="6" t="s">
        <v>7490</v>
      </c>
      <c r="D292" s="6" t="s">
        <v>453</v>
      </c>
      <c r="E292" s="49" t="s">
        <v>7788</v>
      </c>
      <c r="F292" s="6" t="s">
        <v>1318</v>
      </c>
      <c r="G292" s="6" t="s">
        <v>60</v>
      </c>
      <c r="H292" s="6" t="s">
        <v>7817</v>
      </c>
      <c r="I292" s="60" t="s">
        <v>7818</v>
      </c>
      <c r="J292" s="49" t="s">
        <v>7819</v>
      </c>
      <c r="K292" s="6" t="s">
        <v>7820</v>
      </c>
      <c r="L292" s="29">
        <f>IF($J$6="с учетом НДС",VLOOKUP(I292,LEGEND!B:E,4,0)*(1-M292),VLOOKUP(I292,LEGEND!B:E,4,0)*(1-M292)/1.2)</f>
        <v>312990</v>
      </c>
      <c r="M292" s="57">
        <f>IF(AND(B292&lt;&gt;"1_Электроинструмент",B292&lt;&gt;"2_Садовая техника"),$J$5,IF($J$4&lt;=20%,$J$4,IFERROR(VLOOKUP(S292,LEGEND!$L$2:$M$5,2,FALSE),$J$4)))</f>
        <v>0</v>
      </c>
      <c r="N292" s="48" t="s">
        <v>7821</v>
      </c>
      <c r="O292" s="49" t="s">
        <v>60</v>
      </c>
      <c r="P292" s="49" t="s">
        <v>66</v>
      </c>
      <c r="Q292" s="49" t="s">
        <v>67</v>
      </c>
      <c r="R292" s="50" t="s">
        <v>68</v>
      </c>
      <c r="S292" s="49" t="s">
        <v>7729</v>
      </c>
      <c r="T292" s="73" t="str">
        <f>IF(_xlfn.XLOOKUP(I292,LEGEND!B:B,LEGEND!H:H)&lt;&gt;"-",HYPERLINK(_xlfn.XLOOKUP(I292,LEGEND!B:B,LEGEND!H:H),"link"),_xlfn.XLOOKUP(I292,LEGEND!B:B,LEGEND!H:H))</f>
        <v>link</v>
      </c>
      <c r="U292" s="73" t="str">
        <f>HYPERLINK(_xlfn.XLOOKUP(I292,LEGEND!B:B,LEGEND!I:I))</f>
        <v>https://milwaukee-media-images.s3.amazonaws.com/hi/K_2628_H--Hero_1.jpg</v>
      </c>
      <c r="V292" s="51" t="s">
        <v>7823</v>
      </c>
      <c r="W292" s="63" t="s">
        <v>2772</v>
      </c>
      <c r="X292" s="64">
        <v>890</v>
      </c>
      <c r="Y292" s="64">
        <v>660</v>
      </c>
      <c r="Z292" s="64">
        <v>250</v>
      </c>
      <c r="AA292" s="84">
        <v>35.479999999999997</v>
      </c>
      <c r="AB292" s="85">
        <v>1</v>
      </c>
      <c r="AC292" s="85">
        <v>1</v>
      </c>
    </row>
    <row r="293" spans="1:29" s="1" customFormat="1" ht="25.5">
      <c r="B293" s="6" t="s">
        <v>55</v>
      </c>
      <c r="C293" s="6" t="s">
        <v>4069</v>
      </c>
      <c r="D293" s="6" t="s">
        <v>453</v>
      </c>
      <c r="E293" s="49" t="s">
        <v>4259</v>
      </c>
      <c r="F293" s="6" t="s">
        <v>4070</v>
      </c>
      <c r="G293" s="6" t="s">
        <v>60</v>
      </c>
      <c r="H293" s="6" t="s">
        <v>4267</v>
      </c>
      <c r="I293" s="60" t="s">
        <v>4268</v>
      </c>
      <c r="J293" s="49" t="s">
        <v>4269</v>
      </c>
      <c r="K293" s="6" t="s">
        <v>4270</v>
      </c>
      <c r="L293" s="29">
        <f>IF($J$6="с учетом НДС",VLOOKUP(I293,LEGEND!B:E,4,0)*(1-M293),VLOOKUP(I293,LEGEND!B:E,4,0)*(1-M293)/1.2)</f>
        <v>125</v>
      </c>
      <c r="M293" s="57">
        <f>IF(AND(B293&lt;&gt;"1_Электроинструмент",B293&lt;&gt;"2_Садовая техника"),$J$5,IF($J$4&lt;=20%,$J$4,IFERROR(VLOOKUP(S293,LEGEND!$L$2:$M$5,2,FALSE),$J$4)))</f>
        <v>0</v>
      </c>
      <c r="N293" s="48" t="s">
        <v>4269</v>
      </c>
      <c r="O293" s="49" t="s">
        <v>60</v>
      </c>
      <c r="P293" s="49" t="s">
        <v>66</v>
      </c>
      <c r="Q293" s="49" t="s">
        <v>473</v>
      </c>
      <c r="R293" s="50" t="s">
        <v>68</v>
      </c>
      <c r="S293" s="49" t="s">
        <v>60</v>
      </c>
      <c r="T293" s="73" t="str">
        <f>IF(_xlfn.XLOOKUP(I293,LEGEND!B:B,LEGEND!H:H)&lt;&gt;"-",HYPERLINK(_xlfn.XLOOKUP(I293,LEGEND!B:B,LEGEND!H:H),"link"),_xlfn.XLOOKUP(I293,LEGEND!B:B,LEGEND!H:H))</f>
        <v>link</v>
      </c>
      <c r="U293" s="73" t="str">
        <f>HYPERLINK(_xlfn.XLOOKUP(I293,LEGEND!B:B,LEGEND!I:I))</f>
        <v>https://milwaukee-media-images.s3.amazonaws.com/hi/4932378478--Hero_1.jpg</v>
      </c>
      <c r="V293" s="51" t="s">
        <v>4272</v>
      </c>
      <c r="W293" s="63" t="s">
        <v>71</v>
      </c>
      <c r="X293" s="64">
        <v>410</v>
      </c>
      <c r="Y293" s="64">
        <v>120</v>
      </c>
      <c r="Z293" s="64">
        <v>90</v>
      </c>
      <c r="AA293" s="84">
        <v>0.125</v>
      </c>
      <c r="AB293" s="85">
        <v>1</v>
      </c>
      <c r="AC293" s="85">
        <v>1</v>
      </c>
    </row>
    <row r="294" spans="1:29" s="1" customFormat="1" ht="25.5">
      <c r="B294" s="6" t="s">
        <v>55</v>
      </c>
      <c r="C294" s="6" t="s">
        <v>4069</v>
      </c>
      <c r="D294" s="6" t="s">
        <v>453</v>
      </c>
      <c r="E294" s="49" t="s">
        <v>4259</v>
      </c>
      <c r="F294" s="6" t="s">
        <v>4070</v>
      </c>
      <c r="G294" s="6" t="s">
        <v>60</v>
      </c>
      <c r="H294" s="6" t="s">
        <v>4260</v>
      </c>
      <c r="I294" s="60" t="s">
        <v>4261</v>
      </c>
      <c r="J294" s="49" t="s">
        <v>4262</v>
      </c>
      <c r="K294" s="6" t="s">
        <v>4263</v>
      </c>
      <c r="L294" s="29">
        <f>IF($J$6="с учетом НДС",VLOOKUP(I294,LEGEND!B:E,4,0)*(1-M294),VLOOKUP(I294,LEGEND!B:E,4,0)*(1-M294)/1.2)</f>
        <v>1380</v>
      </c>
      <c r="M294" s="57">
        <f>IF(AND(B294&lt;&gt;"1_Электроинструмент",B294&lt;&gt;"2_Садовая техника"),$J$5,IF($J$4&lt;=20%,$J$4,IFERROR(VLOOKUP(S294,LEGEND!$L$2:$M$5,2,FALSE),$J$4)))</f>
        <v>0</v>
      </c>
      <c r="N294" s="48" t="s">
        <v>4264</v>
      </c>
      <c r="O294" s="49" t="s">
        <v>60</v>
      </c>
      <c r="P294" s="49" t="s">
        <v>66</v>
      </c>
      <c r="Q294" s="49" t="s">
        <v>473</v>
      </c>
      <c r="R294" s="50" t="s">
        <v>68</v>
      </c>
      <c r="S294" s="49" t="s">
        <v>60</v>
      </c>
      <c r="T294" s="73" t="str">
        <f>IF(_xlfn.XLOOKUP(I294,LEGEND!B:B,LEGEND!H:H)&lt;&gt;"-",HYPERLINK(_xlfn.XLOOKUP(I294,LEGEND!B:B,LEGEND!H:H),"link"),_xlfn.XLOOKUP(I294,LEGEND!B:B,LEGEND!H:H))</f>
        <v>link</v>
      </c>
      <c r="U294" s="73" t="str">
        <f>HYPERLINK(_xlfn.XLOOKUP(I294,LEGEND!B:B,LEGEND!I:I))</f>
        <v>https://milwaukee-media-images.s3.amazonaws.com/hi/4932430479--Hero_1.jpg</v>
      </c>
      <c r="V294" s="51" t="s">
        <v>4266</v>
      </c>
      <c r="W294" s="63" t="s">
        <v>71</v>
      </c>
      <c r="X294" s="64">
        <v>165</v>
      </c>
      <c r="Y294" s="64">
        <v>135</v>
      </c>
      <c r="Z294" s="64">
        <v>80</v>
      </c>
      <c r="AA294" s="84">
        <v>0.27400000000000002</v>
      </c>
      <c r="AB294" s="85">
        <v>1</v>
      </c>
      <c r="AC294" s="85">
        <v>1</v>
      </c>
    </row>
    <row r="295" spans="1:29" s="1" customFormat="1" ht="56.25">
      <c r="B295" s="6" t="s">
        <v>55</v>
      </c>
      <c r="C295" s="6" t="s">
        <v>56</v>
      </c>
      <c r="D295" s="6" t="s">
        <v>500</v>
      </c>
      <c r="E295" s="49" t="s">
        <v>501</v>
      </c>
      <c r="F295" s="6" t="s">
        <v>84</v>
      </c>
      <c r="G295" s="6" t="s">
        <v>85</v>
      </c>
      <c r="H295" s="6" t="s">
        <v>502</v>
      </c>
      <c r="I295" s="60" t="s">
        <v>503</v>
      </c>
      <c r="J295" s="49" t="s">
        <v>504</v>
      </c>
      <c r="K295" s="6" t="s">
        <v>505</v>
      </c>
      <c r="L295" s="29">
        <f>IF($J$6="с учетом НДС",VLOOKUP(I295,LEGEND!B:E,4,0)*(1-M295),VLOOKUP(I295,LEGEND!B:E,4,0)*(1-M295)/1.2)</f>
        <v>27490</v>
      </c>
      <c r="M295" s="57">
        <f>IF(AND(B295&lt;&gt;"1_Электроинструмент",B295&lt;&gt;"2_Садовая техника"),$J$5,IF($J$4&lt;=20%,$J$4,IFERROR(VLOOKUP(S295,LEGEND!$L$2:$M$5,2,FALSE),$J$4)))</f>
        <v>0</v>
      </c>
      <c r="N295" s="48" t="s">
        <v>506</v>
      </c>
      <c r="O295" s="49" t="s">
        <v>60</v>
      </c>
      <c r="P295" s="49" t="s">
        <v>66</v>
      </c>
      <c r="Q295" s="49" t="s">
        <v>67</v>
      </c>
      <c r="R295" s="50" t="s">
        <v>68</v>
      </c>
      <c r="S295" s="49" t="s">
        <v>176</v>
      </c>
      <c r="T295" s="73" t="str">
        <f>IF(_xlfn.XLOOKUP(I295,LEGEND!B:B,LEGEND!H:H)&lt;&gt;"-",HYPERLINK(_xlfn.XLOOKUP(I295,LEGEND!B:B,LEGEND!H:H),"link"),_xlfn.XLOOKUP(I295,LEGEND!B:B,LEGEND!H:H))</f>
        <v>link</v>
      </c>
      <c r="U295" s="73" t="str">
        <f>HYPERLINK(_xlfn.XLOOKUP(I295,LEGEND!B:B,LEGEND!I:I))</f>
        <v>https://milwaukee-media-images.s3.amazonaws.com/hi/M12_FCOT-0--Hero_1.jpg</v>
      </c>
      <c r="V295" s="51" t="s">
        <v>508</v>
      </c>
      <c r="W295" s="63" t="s">
        <v>71</v>
      </c>
      <c r="X295" s="64">
        <v>172</v>
      </c>
      <c r="Y295" s="64">
        <v>113</v>
      </c>
      <c r="Z295" s="64">
        <v>230</v>
      </c>
      <c r="AA295" s="84">
        <v>1.1879999999999999</v>
      </c>
      <c r="AB295" s="85">
        <v>1</v>
      </c>
      <c r="AC295" s="85">
        <v>1</v>
      </c>
    </row>
    <row r="296" spans="1:29" s="1" customFormat="1" ht="56.25">
      <c r="B296" s="6" t="s">
        <v>55</v>
      </c>
      <c r="C296" s="6" t="s">
        <v>56</v>
      </c>
      <c r="D296" s="6" t="s">
        <v>500</v>
      </c>
      <c r="E296" s="49" t="s">
        <v>501</v>
      </c>
      <c r="F296" s="6" t="s">
        <v>84</v>
      </c>
      <c r="G296" s="6" t="s">
        <v>85</v>
      </c>
      <c r="H296" s="6" t="s">
        <v>509</v>
      </c>
      <c r="I296" s="60" t="s">
        <v>510</v>
      </c>
      <c r="J296" s="49" t="s">
        <v>511</v>
      </c>
      <c r="K296" s="6" t="s">
        <v>512</v>
      </c>
      <c r="L296" s="29">
        <f>IF($J$6="с учетом НДС",VLOOKUP(I296,LEGEND!B:E,4,0)*(1-M296),VLOOKUP(I296,LEGEND!B:E,4,0)*(1-M296)/1.2)</f>
        <v>44490</v>
      </c>
      <c r="M296" s="57">
        <f>IF(AND(B296&lt;&gt;"1_Электроинструмент",B296&lt;&gt;"2_Садовая техника"),$J$5,IF($J$4&lt;=20%,$J$4,IFERROR(VLOOKUP(S296,LEGEND!$L$2:$M$5,2,FALSE),$J$4)))</f>
        <v>0</v>
      </c>
      <c r="N296" s="48" t="s">
        <v>513</v>
      </c>
      <c r="O296" s="49" t="s">
        <v>60</v>
      </c>
      <c r="P296" s="49" t="s">
        <v>66</v>
      </c>
      <c r="Q296" s="49" t="s">
        <v>67</v>
      </c>
      <c r="R296" s="50" t="s">
        <v>68</v>
      </c>
      <c r="S296" s="49" t="s">
        <v>60</v>
      </c>
      <c r="T296" s="73" t="str">
        <f>IF(_xlfn.XLOOKUP(I296,LEGEND!B:B,LEGEND!H:H)&lt;&gt;"-",HYPERLINK(_xlfn.XLOOKUP(I296,LEGEND!B:B,LEGEND!H:H),"link"),_xlfn.XLOOKUP(I296,LEGEND!B:B,LEGEND!H:H))</f>
        <v>link</v>
      </c>
      <c r="U296" s="73" t="str">
        <f>HYPERLINK(_xlfn.XLOOKUP(I296,LEGEND!B:B,LEGEND!I:I))</f>
        <v>https://milwaukee-media-images.s3.amazonaws.com/hi/M12_FCOT-422X--Hero_1.jpg</v>
      </c>
      <c r="V296" s="51" t="s">
        <v>514</v>
      </c>
      <c r="W296" s="63" t="s">
        <v>71</v>
      </c>
      <c r="X296" s="64">
        <v>474</v>
      </c>
      <c r="Y296" s="64">
        <v>137</v>
      </c>
      <c r="Z296" s="64">
        <v>369</v>
      </c>
      <c r="AA296" s="84">
        <v>4.7649999999999997</v>
      </c>
      <c r="AB296" s="85">
        <v>1</v>
      </c>
      <c r="AC296" s="85">
        <v>1</v>
      </c>
    </row>
    <row r="297" spans="1:29" s="1" customFormat="1" ht="38.25">
      <c r="B297" s="6" t="s">
        <v>55</v>
      </c>
      <c r="C297" s="6" t="s">
        <v>1340</v>
      </c>
      <c r="D297" s="6" t="s">
        <v>500</v>
      </c>
      <c r="E297" s="49" t="s">
        <v>501</v>
      </c>
      <c r="F297" s="6" t="s">
        <v>1406</v>
      </c>
      <c r="G297" s="6" t="s">
        <v>85</v>
      </c>
      <c r="H297" s="6" t="s">
        <v>2149</v>
      </c>
      <c r="I297" s="60" t="s">
        <v>2150</v>
      </c>
      <c r="J297" s="49" t="s">
        <v>2151</v>
      </c>
      <c r="K297" s="6" t="s">
        <v>2152</v>
      </c>
      <c r="L297" s="29">
        <f>IF($J$6="с учетом НДС",VLOOKUP(I297,LEGEND!B:E,4,0)*(1-M297),VLOOKUP(I297,LEGEND!B:E,4,0)*(1-M297)/1.2)</f>
        <v>24490</v>
      </c>
      <c r="M297" s="57">
        <f>IF(AND(B297&lt;&gt;"1_Электроинструмент",B297&lt;&gt;"2_Садовая техника"),$J$5,IF($J$4&lt;=20%,$J$4,IFERROR(VLOOKUP(S297,LEGEND!$L$2:$M$5,2,FALSE),$J$4)))</f>
        <v>0</v>
      </c>
      <c r="N297" s="48" t="s">
        <v>2153</v>
      </c>
      <c r="O297" s="49" t="s">
        <v>60</v>
      </c>
      <c r="P297" s="49" t="s">
        <v>1556</v>
      </c>
      <c r="Q297" s="49" t="s">
        <v>473</v>
      </c>
      <c r="R297" s="50" t="s">
        <v>68</v>
      </c>
      <c r="S297" s="49" t="s">
        <v>60</v>
      </c>
      <c r="T297" s="73" t="str">
        <f>IF(_xlfn.XLOOKUP(I297,LEGEND!B:B,LEGEND!H:H)&lt;&gt;"-",HYPERLINK(_xlfn.XLOOKUP(I297,LEGEND!B:B,LEGEND!H:H),"link"),_xlfn.XLOOKUP(I297,LEGEND!B:B,LEGEND!H:H))</f>
        <v>-</v>
      </c>
      <c r="U297" s="73" t="str">
        <f>HYPERLINK(_xlfn.XLOOKUP(I297,LEGEND!B:B,LEGEND!I:I))</f>
        <v>-</v>
      </c>
      <c r="V297" s="51" t="s">
        <v>2154</v>
      </c>
      <c r="W297" s="63" t="s">
        <v>71</v>
      </c>
      <c r="X297" s="64">
        <v>474</v>
      </c>
      <c r="Y297" s="64">
        <v>133</v>
      </c>
      <c r="Z297" s="64">
        <v>364</v>
      </c>
      <c r="AA297" s="84">
        <v>4.79</v>
      </c>
      <c r="AB297" s="85">
        <v>1</v>
      </c>
      <c r="AC297" s="85">
        <v>1</v>
      </c>
    </row>
    <row r="298" spans="1:29" s="1" customFormat="1" ht="38.25">
      <c r="B298" s="6" t="s">
        <v>55</v>
      </c>
      <c r="C298" s="6" t="s">
        <v>1340</v>
      </c>
      <c r="D298" s="6" t="s">
        <v>500</v>
      </c>
      <c r="E298" s="49" t="s">
        <v>501</v>
      </c>
      <c r="F298" s="6" t="s">
        <v>1406</v>
      </c>
      <c r="G298" s="6" t="s">
        <v>85</v>
      </c>
      <c r="H298" s="6" t="s">
        <v>2201</v>
      </c>
      <c r="I298" s="60" t="s">
        <v>2202</v>
      </c>
      <c r="J298" s="49" t="s">
        <v>2203</v>
      </c>
      <c r="K298" s="6" t="s">
        <v>2204</v>
      </c>
      <c r="L298" s="29">
        <f>IF($J$6="с учетом НДС",VLOOKUP(I298,LEGEND!B:E,4,0)*(1-M298),VLOOKUP(I298,LEGEND!B:E,4,0)*(1-M298)/1.2)</f>
        <v>24490</v>
      </c>
      <c r="M298" s="57">
        <f>IF(AND(B298&lt;&gt;"1_Электроинструмент",B298&lt;&gt;"2_Садовая техника"),$J$5,IF($J$4&lt;=20%,$J$4,IFERROR(VLOOKUP(S298,LEGEND!$L$2:$M$5,2,FALSE),$J$4)))</f>
        <v>0</v>
      </c>
      <c r="N298" s="48" t="s">
        <v>2205</v>
      </c>
      <c r="O298" s="49" t="s">
        <v>60</v>
      </c>
      <c r="P298" s="49" t="s">
        <v>66</v>
      </c>
      <c r="Q298" s="49" t="s">
        <v>67</v>
      </c>
      <c r="R298" s="50" t="s">
        <v>68</v>
      </c>
      <c r="S298" s="49" t="s">
        <v>60</v>
      </c>
      <c r="T298" s="73" t="str">
        <f>IF(_xlfn.XLOOKUP(I298,LEGEND!B:B,LEGEND!H:H)&lt;&gt;"-",HYPERLINK(_xlfn.XLOOKUP(I298,LEGEND!B:B,LEGEND!H:H),"link"),_xlfn.XLOOKUP(I298,LEGEND!B:B,LEGEND!H:H))</f>
        <v>link</v>
      </c>
      <c r="U298" s="73" t="str">
        <f>HYPERLINK(_xlfn.XLOOKUP(I298,LEGEND!B:B,LEGEND!I:I))</f>
        <v>https://milwaukee-media-images.s3.amazonaws.com/hi/M18_FSAG115X-0--Hero_1.jpg</v>
      </c>
      <c r="V298" s="51" t="s">
        <v>2207</v>
      </c>
      <c r="W298" s="63" t="s">
        <v>71</v>
      </c>
      <c r="X298" s="64">
        <v>356</v>
      </c>
      <c r="Y298" s="64">
        <v>210</v>
      </c>
      <c r="Z298" s="64">
        <v>95</v>
      </c>
      <c r="AA298" s="84">
        <v>2.5680000000000001</v>
      </c>
      <c r="AB298" s="85">
        <v>1</v>
      </c>
      <c r="AC298" s="85">
        <v>1</v>
      </c>
    </row>
    <row r="299" spans="1:29" s="1" customFormat="1" ht="38.25">
      <c r="B299" s="6" t="s">
        <v>55</v>
      </c>
      <c r="C299" s="6" t="s">
        <v>1340</v>
      </c>
      <c r="D299" s="6" t="s">
        <v>500</v>
      </c>
      <c r="E299" s="49" t="s">
        <v>501</v>
      </c>
      <c r="F299" s="6" t="s">
        <v>1406</v>
      </c>
      <c r="G299" s="6" t="s">
        <v>85</v>
      </c>
      <c r="H299" s="6" t="s">
        <v>2208</v>
      </c>
      <c r="I299" s="60" t="s">
        <v>2209</v>
      </c>
      <c r="J299" s="49" t="s">
        <v>2210</v>
      </c>
      <c r="K299" s="6" t="s">
        <v>2211</v>
      </c>
      <c r="L299" s="29">
        <f>IF($J$6="с учетом НДС",VLOOKUP(I299,LEGEND!B:E,4,0)*(1-M299),VLOOKUP(I299,LEGEND!B:E,4,0)*(1-M299)/1.2)</f>
        <v>25600</v>
      </c>
      <c r="M299" s="57">
        <f>IF(AND(B299&lt;&gt;"1_Электроинструмент",B299&lt;&gt;"2_Садовая техника"),$J$5,IF($J$4&lt;=20%,$J$4,IFERROR(VLOOKUP(S299,LEGEND!$L$2:$M$5,2,FALSE),$J$4)))</f>
        <v>0</v>
      </c>
      <c r="N299" s="48" t="s">
        <v>2212</v>
      </c>
      <c r="O299" s="49" t="s">
        <v>60</v>
      </c>
      <c r="P299" s="49" t="s">
        <v>66</v>
      </c>
      <c r="Q299" s="49" t="s">
        <v>67</v>
      </c>
      <c r="R299" s="50" t="s">
        <v>68</v>
      </c>
      <c r="S299" s="49" t="s">
        <v>60</v>
      </c>
      <c r="T299" s="73" t="str">
        <f>IF(_xlfn.XLOOKUP(I299,LEGEND!B:B,LEGEND!H:H)&lt;&gt;"-",HYPERLINK(_xlfn.XLOOKUP(I299,LEGEND!B:B,LEGEND!H:H),"link"),_xlfn.XLOOKUP(I299,LEGEND!B:B,LEGEND!H:H))</f>
        <v>link</v>
      </c>
      <c r="U299" s="73" t="str">
        <f>HYPERLINK(_xlfn.XLOOKUP(I299,LEGEND!B:B,LEGEND!I:I))</f>
        <v>https://milwaukee-media-images.s3.amazonaws.com/hi/M18_FSAG125X-0--Hero_1.jpg</v>
      </c>
      <c r="V299" s="51" t="s">
        <v>2214</v>
      </c>
      <c r="W299" s="63" t="s">
        <v>71</v>
      </c>
      <c r="X299" s="64">
        <v>354</v>
      </c>
      <c r="Y299" s="64">
        <v>210</v>
      </c>
      <c r="Z299" s="64">
        <v>95</v>
      </c>
      <c r="AA299" s="84">
        <v>2.6139999999999999</v>
      </c>
      <c r="AB299" s="85">
        <v>1</v>
      </c>
      <c r="AC299" s="85">
        <v>1</v>
      </c>
    </row>
    <row r="300" spans="1:29" s="1" customFormat="1" ht="38.25">
      <c r="B300" s="6" t="s">
        <v>55</v>
      </c>
      <c r="C300" s="6" t="s">
        <v>1340</v>
      </c>
      <c r="D300" s="6" t="s">
        <v>500</v>
      </c>
      <c r="E300" s="49" t="s">
        <v>501</v>
      </c>
      <c r="F300" s="6" t="s">
        <v>1406</v>
      </c>
      <c r="G300" s="6" t="s">
        <v>85</v>
      </c>
      <c r="H300" s="6" t="s">
        <v>2215</v>
      </c>
      <c r="I300" s="60" t="s">
        <v>2216</v>
      </c>
      <c r="J300" s="49" t="s">
        <v>2217</v>
      </c>
      <c r="K300" s="6" t="s">
        <v>2218</v>
      </c>
      <c r="L300" s="29">
        <f>IF($J$6="с учетом НДС",VLOOKUP(I300,LEGEND!B:E,4,0)*(1-M300),VLOOKUP(I300,LEGEND!B:E,4,0)*(1-M300)/1.2)</f>
        <v>28990</v>
      </c>
      <c r="M300" s="57">
        <f>IF(AND(B300&lt;&gt;"1_Электроинструмент",B300&lt;&gt;"2_Садовая техника"),$J$5,IF($J$4&lt;=20%,$J$4,IFERROR(VLOOKUP(S300,LEGEND!$L$2:$M$5,2,FALSE),$J$4)))</f>
        <v>0</v>
      </c>
      <c r="N300" s="48" t="s">
        <v>2219</v>
      </c>
      <c r="O300" s="49" t="s">
        <v>60</v>
      </c>
      <c r="P300" s="49" t="s">
        <v>66</v>
      </c>
      <c r="Q300" s="49" t="s">
        <v>67</v>
      </c>
      <c r="R300" s="50" t="s">
        <v>68</v>
      </c>
      <c r="S300" s="49" t="s">
        <v>60</v>
      </c>
      <c r="T300" s="73" t="str">
        <f>IF(_xlfn.XLOOKUP(I300,LEGEND!B:B,LEGEND!H:H)&lt;&gt;"-",HYPERLINK(_xlfn.XLOOKUP(I300,LEGEND!B:B,LEGEND!H:H),"link"),_xlfn.XLOOKUP(I300,LEGEND!B:B,LEGEND!H:H))</f>
        <v>link</v>
      </c>
      <c r="U300" s="73" t="str">
        <f>HYPERLINK(_xlfn.XLOOKUP(I300,LEGEND!B:B,LEGEND!I:I))</f>
        <v>https://milwaukee-media-images.s3.amazonaws.com/hi/M18_FSAG125X-0X--Hero_1.jpg</v>
      </c>
      <c r="V300" s="51" t="s">
        <v>2220</v>
      </c>
      <c r="W300" s="63" t="s">
        <v>71</v>
      </c>
      <c r="X300" s="64">
        <v>475</v>
      </c>
      <c r="Y300" s="64">
        <v>130</v>
      </c>
      <c r="Z300" s="64">
        <v>355</v>
      </c>
      <c r="AA300" s="84">
        <v>4.4779999999999998</v>
      </c>
      <c r="AB300" s="85">
        <v>1</v>
      </c>
      <c r="AC300" s="85">
        <v>1</v>
      </c>
    </row>
    <row r="301" spans="1:29" s="1" customFormat="1" ht="38.25">
      <c r="B301" s="6" t="s">
        <v>55</v>
      </c>
      <c r="C301" s="6" t="s">
        <v>1340</v>
      </c>
      <c r="D301" s="6" t="s">
        <v>500</v>
      </c>
      <c r="E301" s="49" t="s">
        <v>501</v>
      </c>
      <c r="F301" s="6" t="s">
        <v>1406</v>
      </c>
      <c r="G301" s="6" t="s">
        <v>85</v>
      </c>
      <c r="H301" s="6" t="s">
        <v>2221</v>
      </c>
      <c r="I301" s="60" t="s">
        <v>2222</v>
      </c>
      <c r="J301" s="49" t="s">
        <v>2223</v>
      </c>
      <c r="K301" s="6" t="s">
        <v>2224</v>
      </c>
      <c r="L301" s="29">
        <f>IF($J$6="с учетом НДС",VLOOKUP(I301,LEGEND!B:E,4,0)*(1-M301),VLOOKUP(I301,LEGEND!B:E,4,0)*(1-M301)/1.2)</f>
        <v>32490</v>
      </c>
      <c r="M301" s="57">
        <f>IF(AND(B301&lt;&gt;"1_Электроинструмент",B301&lt;&gt;"2_Садовая техника"),$J$5,IF($J$4&lt;=20%,$J$4,IFERROR(VLOOKUP(S301,LEGEND!$L$2:$M$5,2,FALSE),$J$4)))</f>
        <v>0</v>
      </c>
      <c r="N301" s="48" t="s">
        <v>2225</v>
      </c>
      <c r="O301" s="49" t="s">
        <v>60</v>
      </c>
      <c r="P301" s="49" t="s">
        <v>66</v>
      </c>
      <c r="Q301" s="49" t="s">
        <v>67</v>
      </c>
      <c r="R301" s="50" t="s">
        <v>68</v>
      </c>
      <c r="S301" s="49" t="s">
        <v>60</v>
      </c>
      <c r="T301" s="73" t="str">
        <f>IF(_xlfn.XLOOKUP(I301,LEGEND!B:B,LEGEND!H:H)&lt;&gt;"-",HYPERLINK(_xlfn.XLOOKUP(I301,LEGEND!B:B,LEGEND!H:H),"link"),_xlfn.XLOOKUP(I301,LEGEND!B:B,LEGEND!H:H))</f>
        <v>link</v>
      </c>
      <c r="U301" s="73" t="str">
        <f>HYPERLINK(_xlfn.XLOOKUP(I301,LEGEND!B:B,LEGEND!I:I))</f>
        <v>https://milwaukee-media-images.s3.amazonaws.com/hi/M18_FSAG125XB-0X--Hero_1.jpg</v>
      </c>
      <c r="V301" s="51" t="s">
        <v>2227</v>
      </c>
      <c r="W301" s="63" t="s">
        <v>71</v>
      </c>
      <c r="X301" s="64">
        <v>473</v>
      </c>
      <c r="Y301" s="64">
        <v>362</v>
      </c>
      <c r="Z301" s="64">
        <v>125</v>
      </c>
      <c r="AA301" s="84">
        <v>4.5380000000000003</v>
      </c>
      <c r="AB301" s="85">
        <v>1</v>
      </c>
      <c r="AC301" s="85">
        <v>1</v>
      </c>
    </row>
    <row r="302" spans="1:29" s="1" customFormat="1" ht="38.25">
      <c r="B302" s="6" t="s">
        <v>55</v>
      </c>
      <c r="C302" s="6" t="s">
        <v>1340</v>
      </c>
      <c r="D302" s="6" t="s">
        <v>500</v>
      </c>
      <c r="E302" s="49" t="s">
        <v>501</v>
      </c>
      <c r="F302" s="6" t="s">
        <v>1406</v>
      </c>
      <c r="G302" s="6" t="s">
        <v>85</v>
      </c>
      <c r="H302" s="6" t="s">
        <v>2248</v>
      </c>
      <c r="I302" s="60" t="s">
        <v>2249</v>
      </c>
      <c r="J302" s="49" t="s">
        <v>2250</v>
      </c>
      <c r="K302" s="6" t="s">
        <v>2251</v>
      </c>
      <c r="L302" s="29">
        <f>IF($J$6="с учетом НДС",VLOOKUP(I302,LEGEND!B:E,4,0)*(1-M302),VLOOKUP(I302,LEGEND!B:E,4,0)*(1-M302)/1.2)</f>
        <v>32490</v>
      </c>
      <c r="M302" s="57">
        <f>IF(AND(B302&lt;&gt;"1_Электроинструмент",B302&lt;&gt;"2_Садовая техника"),$J$5,IF($J$4&lt;=20%,$J$4,IFERROR(VLOOKUP(S302,LEGEND!$L$2:$M$5,2,FALSE),$J$4)))</f>
        <v>0</v>
      </c>
      <c r="N302" s="48" t="s">
        <v>2252</v>
      </c>
      <c r="O302" s="49" t="s">
        <v>60</v>
      </c>
      <c r="P302" s="49" t="s">
        <v>66</v>
      </c>
      <c r="Q302" s="49" t="s">
        <v>67</v>
      </c>
      <c r="R302" s="50" t="s">
        <v>68</v>
      </c>
      <c r="S302" s="49" t="s">
        <v>60</v>
      </c>
      <c r="T302" s="73" t="str">
        <f>IF(_xlfn.XLOOKUP(I302,LEGEND!B:B,LEGEND!H:H)&lt;&gt;"-",HYPERLINK(_xlfn.XLOOKUP(I302,LEGEND!B:B,LEGEND!H:H),"link"),_xlfn.XLOOKUP(I302,LEGEND!B:B,LEGEND!H:H))</f>
        <v>link</v>
      </c>
      <c r="U302" s="73" t="str">
        <f>HYPERLINK(_xlfn.XLOOKUP(I302,LEGEND!B:B,LEGEND!I:I))</f>
        <v>https://milwaukee-media-images.s3.amazonaws.com/hi/M18_FSAGV115XPDB-0--Hero_1.jpg</v>
      </c>
      <c r="V302" s="51" t="s">
        <v>2254</v>
      </c>
      <c r="W302" s="63" t="s">
        <v>71</v>
      </c>
      <c r="X302" s="64">
        <v>356</v>
      </c>
      <c r="Y302" s="64">
        <v>208</v>
      </c>
      <c r="Z302" s="64">
        <v>94</v>
      </c>
      <c r="AA302" s="84">
        <v>2.63</v>
      </c>
      <c r="AB302" s="85">
        <v>1</v>
      </c>
      <c r="AC302" s="85">
        <v>1</v>
      </c>
    </row>
    <row r="303" spans="1:29" ht="38.25">
      <c r="A303" s="1"/>
      <c r="B303" s="6" t="s">
        <v>55</v>
      </c>
      <c r="C303" s="6" t="s">
        <v>1340</v>
      </c>
      <c r="D303" s="6" t="s">
        <v>500</v>
      </c>
      <c r="E303" s="49" t="s">
        <v>501</v>
      </c>
      <c r="F303" s="6" t="s">
        <v>1406</v>
      </c>
      <c r="G303" s="6" t="s">
        <v>85</v>
      </c>
      <c r="H303" s="6" t="s">
        <v>2255</v>
      </c>
      <c r="I303" s="60" t="s">
        <v>2256</v>
      </c>
      <c r="J303" s="49" t="s">
        <v>2257</v>
      </c>
      <c r="K303" s="6" t="s">
        <v>2258</v>
      </c>
      <c r="L303" s="29">
        <f>IF($J$6="с учетом НДС",VLOOKUP(I303,LEGEND!B:E,4,0)*(1-M303),VLOOKUP(I303,LEGEND!B:E,4,0)*(1-M303)/1.2)</f>
        <v>35990</v>
      </c>
      <c r="M303" s="57">
        <f>IF(AND(B303&lt;&gt;"1_Электроинструмент",B303&lt;&gt;"2_Садовая техника"),$J$5,IF($J$4&lt;=20%,$J$4,IFERROR(VLOOKUP(S303,LEGEND!$L$2:$M$5,2,FALSE),$J$4)))</f>
        <v>0</v>
      </c>
      <c r="N303" s="48" t="s">
        <v>2259</v>
      </c>
      <c r="O303" s="49" t="s">
        <v>60</v>
      </c>
      <c r="P303" s="49" t="s">
        <v>66</v>
      </c>
      <c r="Q303" s="49" t="s">
        <v>67</v>
      </c>
      <c r="R303" s="50" t="s">
        <v>68</v>
      </c>
      <c r="S303" s="49" t="s">
        <v>60</v>
      </c>
      <c r="T303" s="73" t="str">
        <f>IF(_xlfn.XLOOKUP(I303,LEGEND!B:B,LEGEND!H:H)&lt;&gt;"-",HYPERLINK(_xlfn.XLOOKUP(I303,LEGEND!B:B,LEGEND!H:H),"link"),_xlfn.XLOOKUP(I303,LEGEND!B:B,LEGEND!H:H))</f>
        <v>link</v>
      </c>
      <c r="U303" s="73" t="str">
        <f>HYPERLINK(_xlfn.XLOOKUP(I303,LEGEND!B:B,LEGEND!I:I))</f>
        <v>https://milwaukee-media-images.s3.amazonaws.com/hi/M18_FSAGV115XPDB-0X--Hero_1.jpg</v>
      </c>
      <c r="V303" s="51" t="s">
        <v>2260</v>
      </c>
      <c r="W303" s="63" t="s">
        <v>71</v>
      </c>
      <c r="X303" s="64">
        <v>472</v>
      </c>
      <c r="Y303" s="64">
        <v>360</v>
      </c>
      <c r="Z303" s="64">
        <v>123</v>
      </c>
      <c r="AA303" s="84">
        <v>4.5380000000000003</v>
      </c>
      <c r="AB303" s="85">
        <v>1</v>
      </c>
      <c r="AC303" s="85">
        <v>1</v>
      </c>
    </row>
    <row r="304" spans="1:29" ht="45">
      <c r="A304" s="1"/>
      <c r="B304" s="6" t="s">
        <v>55</v>
      </c>
      <c r="C304" s="6" t="s">
        <v>1340</v>
      </c>
      <c r="D304" s="6" t="s">
        <v>500</v>
      </c>
      <c r="E304" s="49" t="s">
        <v>501</v>
      </c>
      <c r="F304" s="6" t="s">
        <v>1406</v>
      </c>
      <c r="G304" s="6" t="s">
        <v>60</v>
      </c>
      <c r="H304" s="6" t="s">
        <v>2234</v>
      </c>
      <c r="I304" s="60" t="s">
        <v>2235</v>
      </c>
      <c r="J304" s="49" t="s">
        <v>2236</v>
      </c>
      <c r="K304" s="6" t="s">
        <v>2237</v>
      </c>
      <c r="L304" s="29">
        <f>IF($J$6="с учетом НДС",VLOOKUP(I304,LEGEND!B:E,4,0)*(1-M304),VLOOKUP(I304,LEGEND!B:E,4,0)*(1-M304)/1.2)</f>
        <v>36990</v>
      </c>
      <c r="M304" s="57">
        <f>IF(AND(B304&lt;&gt;"1_Электроинструмент",B304&lt;&gt;"2_Садовая техника"),$J$5,IF($J$4&lt;=20%,$J$4,IFERROR(VLOOKUP(S304,LEGEND!$L$2:$M$5,2,FALSE),$J$4)))</f>
        <v>0</v>
      </c>
      <c r="N304" s="48" t="s">
        <v>2238</v>
      </c>
      <c r="O304" s="49" t="s">
        <v>60</v>
      </c>
      <c r="P304" s="49" t="s">
        <v>66</v>
      </c>
      <c r="Q304" s="49" t="s">
        <v>67</v>
      </c>
      <c r="R304" s="50" t="s">
        <v>68</v>
      </c>
      <c r="S304" s="49" t="s">
        <v>60</v>
      </c>
      <c r="T304" s="73" t="str">
        <f>IF(_xlfn.XLOOKUP(I304,LEGEND!B:B,LEGEND!H:H)&lt;&gt;"-",HYPERLINK(_xlfn.XLOOKUP(I304,LEGEND!B:B,LEGEND!H:H),"link"),_xlfn.XLOOKUP(I304,LEGEND!B:B,LEGEND!H:H))</f>
        <v>link</v>
      </c>
      <c r="U304" s="73" t="str">
        <f>HYPERLINK(_xlfn.XLOOKUP(I304,LEGEND!B:B,LEGEND!I:I))</f>
        <v>https://milwaukee-media-images.s3.amazonaws.com/hi/M18_FSAGF125XB-0X--Hero_1.jpg</v>
      </c>
      <c r="V304" s="51" t="s">
        <v>2240</v>
      </c>
      <c r="W304" s="63" t="s">
        <v>71</v>
      </c>
      <c r="X304" s="64">
        <v>475</v>
      </c>
      <c r="Y304" s="64">
        <v>122</v>
      </c>
      <c r="Z304" s="64">
        <v>361</v>
      </c>
      <c r="AA304" s="84">
        <v>4.8460000000000001</v>
      </c>
      <c r="AB304" s="85">
        <v>1</v>
      </c>
      <c r="AC304" s="85">
        <v>1</v>
      </c>
    </row>
    <row r="305" spans="1:29" ht="38.25">
      <c r="A305" s="1"/>
      <c r="B305" s="6" t="s">
        <v>55</v>
      </c>
      <c r="C305" s="6" t="s">
        <v>1340</v>
      </c>
      <c r="D305" s="6" t="s">
        <v>500</v>
      </c>
      <c r="E305" s="49" t="s">
        <v>501</v>
      </c>
      <c r="F305" s="6" t="s">
        <v>1406</v>
      </c>
      <c r="G305" s="6" t="s">
        <v>85</v>
      </c>
      <c r="H305" s="6" t="s">
        <v>2261</v>
      </c>
      <c r="I305" s="60" t="s">
        <v>2262</v>
      </c>
      <c r="J305" s="49" t="s">
        <v>2263</v>
      </c>
      <c r="K305" s="6" t="s">
        <v>2264</v>
      </c>
      <c r="L305" s="29">
        <f>IF($J$6="с учетом НДС",VLOOKUP(I305,LEGEND!B:E,4,0)*(1-M305),VLOOKUP(I305,LEGEND!B:E,4,0)*(1-M305)/1.2)</f>
        <v>36990</v>
      </c>
      <c r="M305" s="57">
        <f>IF(AND(B305&lt;&gt;"1_Электроинструмент",B305&lt;&gt;"2_Садовая техника"),$J$5,IF($J$4&lt;=20%,$J$4,IFERROR(VLOOKUP(S305,LEGEND!$L$2:$M$5,2,FALSE),$J$4)))</f>
        <v>0</v>
      </c>
      <c r="N305" s="48" t="s">
        <v>2265</v>
      </c>
      <c r="O305" s="49" t="s">
        <v>60</v>
      </c>
      <c r="P305" s="49" t="s">
        <v>66</v>
      </c>
      <c r="Q305" s="49" t="s">
        <v>67</v>
      </c>
      <c r="R305" s="50" t="s">
        <v>68</v>
      </c>
      <c r="S305" s="49" t="s">
        <v>60</v>
      </c>
      <c r="T305" s="73" t="str">
        <f>IF(_xlfn.XLOOKUP(I305,LEGEND!B:B,LEGEND!H:H)&lt;&gt;"-",HYPERLINK(_xlfn.XLOOKUP(I305,LEGEND!B:B,LEGEND!H:H),"link"),_xlfn.XLOOKUP(I305,LEGEND!B:B,LEGEND!H:H))</f>
        <v>link</v>
      </c>
      <c r="U305" s="73" t="str">
        <f>HYPERLINK(_xlfn.XLOOKUP(I305,LEGEND!B:B,LEGEND!I:I))</f>
        <v>https://milwaukee-media-images.s3.amazonaws.com/hi/M18_FSAGV125XB-0X--Hero_1.jpg</v>
      </c>
      <c r="V305" s="51" t="s">
        <v>2267</v>
      </c>
      <c r="W305" s="63" t="s">
        <v>71</v>
      </c>
      <c r="X305" s="64">
        <v>475</v>
      </c>
      <c r="Y305" s="64">
        <v>360</v>
      </c>
      <c r="Z305" s="64">
        <v>125</v>
      </c>
      <c r="AA305" s="84">
        <v>4.5460000000000003</v>
      </c>
      <c r="AB305" s="85">
        <v>1</v>
      </c>
      <c r="AC305" s="85">
        <v>1</v>
      </c>
    </row>
    <row r="306" spans="1:29" s="1" customFormat="1" ht="38.25">
      <c r="B306" s="6" t="s">
        <v>55</v>
      </c>
      <c r="C306" s="6" t="s">
        <v>1340</v>
      </c>
      <c r="D306" s="6" t="s">
        <v>500</v>
      </c>
      <c r="E306" s="49" t="s">
        <v>501</v>
      </c>
      <c r="F306" s="6" t="s">
        <v>1406</v>
      </c>
      <c r="G306" s="6" t="s">
        <v>85</v>
      </c>
      <c r="H306" s="6" t="s">
        <v>2268</v>
      </c>
      <c r="I306" s="60" t="s">
        <v>2269</v>
      </c>
      <c r="J306" s="49" t="s">
        <v>2270</v>
      </c>
      <c r="K306" s="6" t="s">
        <v>2271</v>
      </c>
      <c r="L306" s="29">
        <f>IF($J$6="с учетом НДС",VLOOKUP(I306,LEGEND!B:E,4,0)*(1-M306),VLOOKUP(I306,LEGEND!B:E,4,0)*(1-M306)/1.2)</f>
        <v>36990</v>
      </c>
      <c r="M306" s="57">
        <f>IF(AND(B306&lt;&gt;"1_Электроинструмент",B306&lt;&gt;"2_Садовая техника"),$J$5,IF($J$4&lt;=20%,$J$4,IFERROR(VLOOKUP(S306,LEGEND!$L$2:$M$5,2,FALSE),$J$4)))</f>
        <v>0</v>
      </c>
      <c r="N306" s="48" t="s">
        <v>2272</v>
      </c>
      <c r="O306" s="49" t="s">
        <v>60</v>
      </c>
      <c r="P306" s="49" t="s">
        <v>66</v>
      </c>
      <c r="Q306" s="49" t="s">
        <v>67</v>
      </c>
      <c r="R306" s="50" t="s">
        <v>68</v>
      </c>
      <c r="S306" s="49" t="s">
        <v>60</v>
      </c>
      <c r="T306" s="73" t="str">
        <f>IF(_xlfn.XLOOKUP(I306,LEGEND!B:B,LEGEND!H:H)&lt;&gt;"-",HYPERLINK(_xlfn.XLOOKUP(I306,LEGEND!B:B,LEGEND!H:H),"link"),_xlfn.XLOOKUP(I306,LEGEND!B:B,LEGEND!H:H))</f>
        <v>link</v>
      </c>
      <c r="U306" s="73" t="str">
        <f>HYPERLINK(_xlfn.XLOOKUP(I306,LEGEND!B:B,LEGEND!I:I))</f>
        <v>https://milwaukee-media-images.s3.amazonaws.com/hi/M18_FSAGV125XPDB-0X--Hero_1.jpg</v>
      </c>
      <c r="V306" s="51" t="s">
        <v>2274</v>
      </c>
      <c r="W306" s="63" t="s">
        <v>71</v>
      </c>
      <c r="X306" s="64">
        <v>470</v>
      </c>
      <c r="Y306" s="64">
        <v>362</v>
      </c>
      <c r="Z306" s="64">
        <v>125</v>
      </c>
      <c r="AA306" s="84">
        <v>4.5439999999999996</v>
      </c>
      <c r="AB306" s="85">
        <v>1</v>
      </c>
      <c r="AC306" s="85">
        <v>1</v>
      </c>
    </row>
    <row r="307" spans="1:29" s="1" customFormat="1" ht="38.25">
      <c r="B307" s="6" t="s">
        <v>55</v>
      </c>
      <c r="C307" s="6" t="s">
        <v>1340</v>
      </c>
      <c r="D307" s="6" t="s">
        <v>500</v>
      </c>
      <c r="E307" s="49" t="s">
        <v>501</v>
      </c>
      <c r="F307" s="6" t="s">
        <v>1406</v>
      </c>
      <c r="G307" s="6" t="s">
        <v>85</v>
      </c>
      <c r="H307" s="6" t="s">
        <v>2275</v>
      </c>
      <c r="I307" s="60" t="s">
        <v>2276</v>
      </c>
      <c r="J307" s="49" t="s">
        <v>2277</v>
      </c>
      <c r="K307" s="6" t="s">
        <v>2278</v>
      </c>
      <c r="L307" s="29">
        <f>IF($J$6="с учетом НДС",VLOOKUP(I307,LEGEND!B:E,4,0)*(1-M307),VLOOKUP(I307,LEGEND!B:E,4,0)*(1-M307)/1.2)</f>
        <v>36990</v>
      </c>
      <c r="M307" s="57">
        <f>IF(AND(B307&lt;&gt;"1_Электроинструмент",B307&lt;&gt;"2_Садовая техника"),$J$5,IF($J$4&lt;=20%,$J$4,IFERROR(VLOOKUP(S307,LEGEND!$L$2:$M$5,2,FALSE),$J$4)))</f>
        <v>0</v>
      </c>
      <c r="N307" s="48" t="s">
        <v>2279</v>
      </c>
      <c r="O307" s="49" t="s">
        <v>60</v>
      </c>
      <c r="P307" s="49" t="s">
        <v>66</v>
      </c>
      <c r="Q307" s="49" t="s">
        <v>67</v>
      </c>
      <c r="R307" s="50" t="s">
        <v>68</v>
      </c>
      <c r="S307" s="49" t="s">
        <v>60</v>
      </c>
      <c r="T307" s="73" t="str">
        <f>IF(_xlfn.XLOOKUP(I307,LEGEND!B:B,LEGEND!H:H)&lt;&gt;"-",HYPERLINK(_xlfn.XLOOKUP(I307,LEGEND!B:B,LEGEND!H:H),"link"),_xlfn.XLOOKUP(I307,LEGEND!B:B,LEGEND!H:H))</f>
        <v>link</v>
      </c>
      <c r="U307" s="73" t="str">
        <f>HYPERLINK(_xlfn.XLOOKUP(I307,LEGEND!B:B,LEGEND!I:I))</f>
        <v>https://milwaukee-media-images.s3.amazonaws.com/hi/M18_ONEFSAG125XB-0X--Hero_1.jpg</v>
      </c>
      <c r="V307" s="51" t="s">
        <v>2281</v>
      </c>
      <c r="W307" s="63" t="s">
        <v>71</v>
      </c>
      <c r="X307" s="64">
        <v>475</v>
      </c>
      <c r="Y307" s="64">
        <v>125</v>
      </c>
      <c r="Z307" s="64">
        <v>360</v>
      </c>
      <c r="AA307" s="84">
        <v>4.58</v>
      </c>
      <c r="AB307" s="85">
        <v>1</v>
      </c>
      <c r="AC307" s="85">
        <v>1</v>
      </c>
    </row>
    <row r="308" spans="1:29" ht="38.25">
      <c r="A308" s="1"/>
      <c r="B308" s="6" t="s">
        <v>55</v>
      </c>
      <c r="C308" s="6" t="s">
        <v>1340</v>
      </c>
      <c r="D308" s="6" t="s">
        <v>500</v>
      </c>
      <c r="E308" s="49" t="s">
        <v>501</v>
      </c>
      <c r="F308" s="6" t="s">
        <v>1406</v>
      </c>
      <c r="G308" s="6" t="s">
        <v>85</v>
      </c>
      <c r="H308" s="6" t="s">
        <v>2282</v>
      </c>
      <c r="I308" s="60" t="s">
        <v>2283</v>
      </c>
      <c r="J308" s="49" t="s">
        <v>2284</v>
      </c>
      <c r="K308" s="6" t="s">
        <v>2285</v>
      </c>
      <c r="L308" s="29">
        <f>IF($J$6="с учетом НДС",VLOOKUP(I308,LEGEND!B:E,4,0)*(1-M308),VLOOKUP(I308,LEGEND!B:E,4,0)*(1-M308)/1.2)</f>
        <v>36990</v>
      </c>
      <c r="M308" s="57">
        <f>IF(AND(B308&lt;&gt;"1_Электроинструмент",B308&lt;&gt;"2_Садовая техника"),$J$5,IF($J$4&lt;=20%,$J$4,IFERROR(VLOOKUP(S308,LEGEND!$L$2:$M$5,2,FALSE),$J$4)))</f>
        <v>0</v>
      </c>
      <c r="N308" s="48" t="s">
        <v>2286</v>
      </c>
      <c r="O308" s="49" t="s">
        <v>60</v>
      </c>
      <c r="P308" s="49" t="s">
        <v>66</v>
      </c>
      <c r="Q308" s="49" t="s">
        <v>67</v>
      </c>
      <c r="R308" s="50" t="s">
        <v>68</v>
      </c>
      <c r="S308" s="49" t="s">
        <v>60</v>
      </c>
      <c r="T308" s="73" t="str">
        <f>IF(_xlfn.XLOOKUP(I308,LEGEND!B:B,LEGEND!H:H)&lt;&gt;"-",HYPERLINK(_xlfn.XLOOKUP(I308,LEGEND!B:B,LEGEND!H:H),"link"),_xlfn.XLOOKUP(I308,LEGEND!B:B,LEGEND!H:H))</f>
        <v>link</v>
      </c>
      <c r="U308" s="73" t="str">
        <f>HYPERLINK(_xlfn.XLOOKUP(I308,LEGEND!B:B,LEGEND!I:I))</f>
        <v>https://milwaukee-media-images.s3.amazonaws.com/hi/M18_ONEFSAG125XPDB-0X--Hero_1.jpg</v>
      </c>
      <c r="V308" s="51" t="s">
        <v>2288</v>
      </c>
      <c r="W308" s="63" t="s">
        <v>71</v>
      </c>
      <c r="X308" s="64">
        <v>475</v>
      </c>
      <c r="Y308" s="64">
        <v>125</v>
      </c>
      <c r="Z308" s="64">
        <v>360</v>
      </c>
      <c r="AA308" s="84">
        <v>4.5999999999999996</v>
      </c>
      <c r="AB308" s="85">
        <v>1</v>
      </c>
      <c r="AC308" s="85">
        <v>1</v>
      </c>
    </row>
    <row r="309" spans="1:29" s="1" customFormat="1" ht="56.25">
      <c r="B309" s="6" t="s">
        <v>55</v>
      </c>
      <c r="C309" s="6" t="s">
        <v>1340</v>
      </c>
      <c r="D309" s="6" t="s">
        <v>500</v>
      </c>
      <c r="E309" s="49" t="s">
        <v>501</v>
      </c>
      <c r="F309" s="6" t="s">
        <v>1406</v>
      </c>
      <c r="G309" s="6" t="s">
        <v>60</v>
      </c>
      <c r="H309" s="6" t="s">
        <v>2241</v>
      </c>
      <c r="I309" s="60" t="s">
        <v>2242</v>
      </c>
      <c r="J309" s="49" t="s">
        <v>2243</v>
      </c>
      <c r="K309" s="6" t="s">
        <v>2244</v>
      </c>
      <c r="L309" s="29">
        <f>IF($J$6="с учетом НДС",VLOOKUP(I309,LEGEND!B:E,4,0)*(1-M309),VLOOKUP(I309,LEGEND!B:E,4,0)*(1-M309)/1.2)</f>
        <v>40990</v>
      </c>
      <c r="M309" s="57">
        <f>IF(AND(B309&lt;&gt;"1_Электроинструмент",B309&lt;&gt;"2_Садовая техника"),$J$5,IF($J$4&lt;=20%,$J$4,IFERROR(VLOOKUP(S309,LEGEND!$L$2:$M$5,2,FALSE),$J$4)))</f>
        <v>0</v>
      </c>
      <c r="N309" s="48" t="s">
        <v>2245</v>
      </c>
      <c r="O309" s="49" t="s">
        <v>60</v>
      </c>
      <c r="P309" s="49" t="s">
        <v>66</v>
      </c>
      <c r="Q309" s="49" t="s">
        <v>67</v>
      </c>
      <c r="R309" s="50" t="s">
        <v>68</v>
      </c>
      <c r="S309" s="49" t="s">
        <v>60</v>
      </c>
      <c r="T309" s="73" t="str">
        <f>IF(_xlfn.XLOOKUP(I309,LEGEND!B:B,LEGEND!H:H)&lt;&gt;"-",HYPERLINK(_xlfn.XLOOKUP(I309,LEGEND!B:B,LEGEND!H:H),"link"),_xlfn.XLOOKUP(I309,LEGEND!B:B,LEGEND!H:H))</f>
        <v>link</v>
      </c>
      <c r="U309" s="73" t="str">
        <f>HYPERLINK(_xlfn.XLOOKUP(I309,LEGEND!B:B,LEGEND!I:I))</f>
        <v>https://milwaukee-media-images.s3.amazonaws.com/hi/M18_FSAGF125XPDB-0X--Hero_1.jpg</v>
      </c>
      <c r="V309" s="51" t="s">
        <v>2247</v>
      </c>
      <c r="W309" s="63" t="s">
        <v>71</v>
      </c>
      <c r="X309" s="64">
        <v>475</v>
      </c>
      <c r="Y309" s="64">
        <v>122</v>
      </c>
      <c r="Z309" s="64">
        <v>361</v>
      </c>
      <c r="AA309" s="84">
        <v>4.8280000000000003</v>
      </c>
      <c r="AB309" s="85">
        <v>1</v>
      </c>
      <c r="AC309" s="85">
        <v>1</v>
      </c>
    </row>
    <row r="310" spans="1:29" s="1" customFormat="1" ht="38.25">
      <c r="B310" s="6" t="s">
        <v>55</v>
      </c>
      <c r="C310" s="6" t="s">
        <v>1340</v>
      </c>
      <c r="D310" s="6" t="s">
        <v>500</v>
      </c>
      <c r="E310" s="49" t="s">
        <v>501</v>
      </c>
      <c r="F310" s="6" t="s">
        <v>1406</v>
      </c>
      <c r="G310" s="6" t="s">
        <v>85</v>
      </c>
      <c r="H310" s="6" t="s">
        <v>2161</v>
      </c>
      <c r="I310" s="60" t="s">
        <v>2162</v>
      </c>
      <c r="J310" s="49" t="s">
        <v>2163</v>
      </c>
      <c r="K310" s="6" t="s">
        <v>2164</v>
      </c>
      <c r="L310" s="29">
        <f>IF($J$6="с учетом НДС",VLOOKUP(I310,LEGEND!B:E,4,0)*(1-M310),VLOOKUP(I310,LEGEND!B:E,4,0)*(1-M310)/1.2)</f>
        <v>47490</v>
      </c>
      <c r="M310" s="57">
        <f>IF(AND(B310&lt;&gt;"1_Электроинструмент",B310&lt;&gt;"2_Садовая техника"),$J$5,IF($J$4&lt;=20%,$J$4,IFERROR(VLOOKUP(S310,LEGEND!$L$2:$M$5,2,FALSE),$J$4)))</f>
        <v>0</v>
      </c>
      <c r="N310" s="48" t="s">
        <v>2165</v>
      </c>
      <c r="O310" s="49" t="s">
        <v>60</v>
      </c>
      <c r="P310" s="49" t="s">
        <v>66</v>
      </c>
      <c r="Q310" s="49" t="s">
        <v>67</v>
      </c>
      <c r="R310" s="50" t="s">
        <v>68</v>
      </c>
      <c r="S310" s="49" t="s">
        <v>60</v>
      </c>
      <c r="T310" s="73" t="str">
        <f>IF(_xlfn.XLOOKUP(I310,LEGEND!B:B,LEGEND!H:H)&lt;&gt;"-",HYPERLINK(_xlfn.XLOOKUP(I310,LEGEND!B:B,LEGEND!H:H),"link"),_xlfn.XLOOKUP(I310,LEGEND!B:B,LEGEND!H:H))</f>
        <v>link</v>
      </c>
      <c r="U310" s="73" t="str">
        <f>HYPERLINK(_xlfn.XLOOKUP(I310,LEGEND!B:B,LEGEND!I:I))</f>
        <v>https://milwaukee-media-images.s3.amazonaws.com/hi/M18_FHSAG125XB-0X--Hero_1.jpg</v>
      </c>
      <c r="V310" s="51" t="s">
        <v>2167</v>
      </c>
      <c r="W310" s="63" t="s">
        <v>71</v>
      </c>
      <c r="X310" s="64">
        <v>474</v>
      </c>
      <c r="Y310" s="64">
        <v>235</v>
      </c>
      <c r="Z310" s="64">
        <v>363</v>
      </c>
      <c r="AA310" s="84">
        <v>6.25</v>
      </c>
      <c r="AB310" s="85">
        <v>1</v>
      </c>
      <c r="AC310" s="85">
        <v>1</v>
      </c>
    </row>
    <row r="311" spans="1:29" s="1" customFormat="1" ht="38.25">
      <c r="B311" s="6" t="s">
        <v>55</v>
      </c>
      <c r="C311" s="6" t="s">
        <v>1340</v>
      </c>
      <c r="D311" s="6" t="s">
        <v>500</v>
      </c>
      <c r="E311" s="49" t="s">
        <v>501</v>
      </c>
      <c r="F311" s="6" t="s">
        <v>1406</v>
      </c>
      <c r="G311" s="6" t="s">
        <v>85</v>
      </c>
      <c r="H311" s="6" t="s">
        <v>2174</v>
      </c>
      <c r="I311" s="60" t="s">
        <v>2175</v>
      </c>
      <c r="J311" s="49" t="s">
        <v>2176</v>
      </c>
      <c r="K311" s="6" t="s">
        <v>2177</v>
      </c>
      <c r="L311" s="29">
        <f>IF($J$6="с учетом НДС",VLOOKUP(I311,LEGEND!B:E,4,0)*(1-M311),VLOOKUP(I311,LEGEND!B:E,4,0)*(1-M311)/1.2)</f>
        <v>47490</v>
      </c>
      <c r="M311" s="57">
        <f>IF(AND(B311&lt;&gt;"1_Электроинструмент",B311&lt;&gt;"2_Садовая техника"),$J$5,IF($J$4&lt;=20%,$J$4,IFERROR(VLOOKUP(S311,LEGEND!$L$2:$M$5,2,FALSE),$J$4)))</f>
        <v>0</v>
      </c>
      <c r="N311" s="48" t="s">
        <v>2178</v>
      </c>
      <c r="O311" s="49" t="s">
        <v>60</v>
      </c>
      <c r="P311" s="49" t="s">
        <v>66</v>
      </c>
      <c r="Q311" s="49" t="s">
        <v>67</v>
      </c>
      <c r="R311" s="50" t="s">
        <v>68</v>
      </c>
      <c r="S311" s="49" t="s">
        <v>60</v>
      </c>
      <c r="T311" s="73" t="str">
        <f>IF(_xlfn.XLOOKUP(I311,LEGEND!B:B,LEGEND!H:H)&lt;&gt;"-",HYPERLINK(_xlfn.XLOOKUP(I311,LEGEND!B:B,LEGEND!H:H),"link"),_xlfn.XLOOKUP(I311,LEGEND!B:B,LEGEND!H:H))</f>
        <v>link</v>
      </c>
      <c r="U311" s="73" t="str">
        <f>HYPERLINK(_xlfn.XLOOKUP(I311,LEGEND!B:B,LEGEND!I:I))</f>
        <v>https://milwaukee-media-images.s3.amazonaws.com/hi/M18_FHSAG125XPDB-0X--Hero_1.jpg</v>
      </c>
      <c r="V311" s="51" t="s">
        <v>2180</v>
      </c>
      <c r="W311" s="63" t="s">
        <v>71</v>
      </c>
      <c r="X311" s="64">
        <v>474</v>
      </c>
      <c r="Y311" s="64">
        <v>235</v>
      </c>
      <c r="Z311" s="64">
        <v>363</v>
      </c>
      <c r="AA311" s="84">
        <v>6.25</v>
      </c>
      <c r="AB311" s="85">
        <v>1</v>
      </c>
      <c r="AC311" s="85">
        <v>1</v>
      </c>
    </row>
    <row r="312" spans="1:29" s="1" customFormat="1" ht="38.25">
      <c r="B312" s="6" t="s">
        <v>55</v>
      </c>
      <c r="C312" s="6" t="s">
        <v>1340</v>
      </c>
      <c r="D312" s="6" t="s">
        <v>500</v>
      </c>
      <c r="E312" s="49" t="s">
        <v>501</v>
      </c>
      <c r="F312" s="6" t="s">
        <v>1406</v>
      </c>
      <c r="G312" s="6" t="s">
        <v>85</v>
      </c>
      <c r="H312" s="6" t="s">
        <v>2228</v>
      </c>
      <c r="I312" s="60" t="s">
        <v>2229</v>
      </c>
      <c r="J312" s="49" t="s">
        <v>2230</v>
      </c>
      <c r="K312" s="6" t="s">
        <v>2231</v>
      </c>
      <c r="L312" s="29">
        <f>IF($J$6="с учетом НДС",VLOOKUP(I312,LEGEND!B:E,4,0)*(1-M312),VLOOKUP(I312,LEGEND!B:E,4,0)*(1-M312)/1.2)</f>
        <v>47490</v>
      </c>
      <c r="M312" s="57">
        <f>IF(AND(B312&lt;&gt;"1_Электроинструмент",B312&lt;&gt;"2_Садовая техника"),$J$5,IF($J$4&lt;=20%,$J$4,IFERROR(VLOOKUP(S312,LEGEND!$L$2:$M$5,2,FALSE),$J$4)))</f>
        <v>0</v>
      </c>
      <c r="N312" s="48" t="s">
        <v>2232</v>
      </c>
      <c r="O312" s="49" t="s">
        <v>60</v>
      </c>
      <c r="P312" s="49" t="s">
        <v>66</v>
      </c>
      <c r="Q312" s="49" t="s">
        <v>67</v>
      </c>
      <c r="R312" s="50" t="s">
        <v>68</v>
      </c>
      <c r="S312" s="49" t="s">
        <v>156</v>
      </c>
      <c r="T312" s="73" t="str">
        <f>IF(_xlfn.XLOOKUP(I312,LEGEND!B:B,LEGEND!H:H)&lt;&gt;"-",HYPERLINK(_xlfn.XLOOKUP(I312,LEGEND!B:B,LEGEND!H:H),"link"),_xlfn.XLOOKUP(I312,LEGEND!B:B,LEGEND!H:H))</f>
        <v>link</v>
      </c>
      <c r="U312" s="73" t="str">
        <f>HYPERLINK(_xlfn.XLOOKUP(I312,LEGEND!B:B,LEGEND!I:I))</f>
        <v>https://milwaukee-media-images.s3.amazonaws.com/hi/M18_FSAG125XB-502X--Hero_1.jpg</v>
      </c>
      <c r="V312" s="51" t="s">
        <v>2233</v>
      </c>
      <c r="W312" s="63" t="s">
        <v>71</v>
      </c>
      <c r="X312" s="64">
        <v>475</v>
      </c>
      <c r="Y312" s="64">
        <v>125</v>
      </c>
      <c r="Z312" s="64">
        <v>360</v>
      </c>
      <c r="AA312" s="84">
        <v>6.82</v>
      </c>
      <c r="AB312" s="85">
        <v>1</v>
      </c>
      <c r="AC312" s="85">
        <v>1</v>
      </c>
    </row>
    <row r="313" spans="1:29" s="1" customFormat="1" ht="38.25">
      <c r="B313" s="6" t="s">
        <v>55</v>
      </c>
      <c r="C313" s="6" t="s">
        <v>1340</v>
      </c>
      <c r="D313" s="6" t="s">
        <v>500</v>
      </c>
      <c r="E313" s="49" t="s">
        <v>501</v>
      </c>
      <c r="F313" s="6" t="s">
        <v>1406</v>
      </c>
      <c r="G313" s="6" t="s">
        <v>85</v>
      </c>
      <c r="H313" s="6" t="s">
        <v>2187</v>
      </c>
      <c r="I313" s="60" t="s">
        <v>2188</v>
      </c>
      <c r="J313" s="49" t="s">
        <v>2189</v>
      </c>
      <c r="K313" s="6" t="s">
        <v>2190</v>
      </c>
      <c r="L313" s="29">
        <f>IF($J$6="с учетом НДС",VLOOKUP(I313,LEGEND!B:E,4,0)*(1-M313),VLOOKUP(I313,LEGEND!B:E,4,0)*(1-M313)/1.2)</f>
        <v>48990</v>
      </c>
      <c r="M313" s="57">
        <f>IF(AND(B313&lt;&gt;"1_Электроинструмент",B313&lt;&gt;"2_Садовая техника"),$J$5,IF($J$4&lt;=20%,$J$4,IFERROR(VLOOKUP(S313,LEGEND!$L$2:$M$5,2,FALSE),$J$4)))</f>
        <v>0</v>
      </c>
      <c r="N313" s="48" t="s">
        <v>2191</v>
      </c>
      <c r="O313" s="49" t="s">
        <v>60</v>
      </c>
      <c r="P313" s="49" t="s">
        <v>66</v>
      </c>
      <c r="Q313" s="49" t="s">
        <v>67</v>
      </c>
      <c r="R313" s="50" t="s">
        <v>68</v>
      </c>
      <c r="S313" s="49" t="s">
        <v>60</v>
      </c>
      <c r="T313" s="73" t="str">
        <f>IF(_xlfn.XLOOKUP(I313,LEGEND!B:B,LEGEND!H:H)&lt;&gt;"-",HYPERLINK(_xlfn.XLOOKUP(I313,LEGEND!B:B,LEGEND!H:H),"link"),_xlfn.XLOOKUP(I313,LEGEND!B:B,LEGEND!H:H))</f>
        <v>link</v>
      </c>
      <c r="U313" s="73" t="str">
        <f>HYPERLINK(_xlfn.XLOOKUP(I313,LEGEND!B:B,LEGEND!I:I))</f>
        <v>https://milwaukee-media-images.s3.amazonaws.com/hi/M18_FHSAG150XB-0X--Hero_1.jpg</v>
      </c>
      <c r="V313" s="51" t="s">
        <v>2193</v>
      </c>
      <c r="W313" s="63" t="s">
        <v>71</v>
      </c>
      <c r="X313" s="64">
        <v>474</v>
      </c>
      <c r="Y313" s="64">
        <v>235</v>
      </c>
      <c r="Z313" s="64">
        <v>363</v>
      </c>
      <c r="AA313" s="84">
        <v>6.31</v>
      </c>
      <c r="AB313" s="85">
        <v>1</v>
      </c>
      <c r="AC313" s="85">
        <v>1</v>
      </c>
    </row>
    <row r="314" spans="1:29" s="1" customFormat="1" ht="38.25">
      <c r="B314" s="6" t="s">
        <v>55</v>
      </c>
      <c r="C314" s="6" t="s">
        <v>1340</v>
      </c>
      <c r="D314" s="6" t="s">
        <v>500</v>
      </c>
      <c r="E314" s="49" t="s">
        <v>501</v>
      </c>
      <c r="F314" s="6" t="s">
        <v>1406</v>
      </c>
      <c r="G314" s="6" t="s">
        <v>85</v>
      </c>
      <c r="H314" s="6" t="s">
        <v>2194</v>
      </c>
      <c r="I314" s="60" t="s">
        <v>2195</v>
      </c>
      <c r="J314" s="49" t="s">
        <v>2196</v>
      </c>
      <c r="K314" s="6" t="s">
        <v>2197</v>
      </c>
      <c r="L314" s="29">
        <f>IF($J$6="с учетом НДС",VLOOKUP(I314,LEGEND!B:E,4,0)*(1-M314),VLOOKUP(I314,LEGEND!B:E,4,0)*(1-M314)/1.2)</f>
        <v>48990</v>
      </c>
      <c r="M314" s="57">
        <f>IF(AND(B314&lt;&gt;"1_Электроинструмент",B314&lt;&gt;"2_Садовая техника"),$J$5,IF($J$4&lt;=20%,$J$4,IFERROR(VLOOKUP(S314,LEGEND!$L$2:$M$5,2,FALSE),$J$4)))</f>
        <v>0</v>
      </c>
      <c r="N314" s="48" t="s">
        <v>2198</v>
      </c>
      <c r="O314" s="49" t="s">
        <v>60</v>
      </c>
      <c r="P314" s="49" t="s">
        <v>66</v>
      </c>
      <c r="Q314" s="49" t="s">
        <v>67</v>
      </c>
      <c r="R314" s="50" t="s">
        <v>68</v>
      </c>
      <c r="S314" s="49" t="s">
        <v>60</v>
      </c>
      <c r="T314" s="73" t="str">
        <f>IF(_xlfn.XLOOKUP(I314,LEGEND!B:B,LEGEND!H:H)&lt;&gt;"-",HYPERLINK(_xlfn.XLOOKUP(I314,LEGEND!B:B,LEGEND!H:H),"link"),_xlfn.XLOOKUP(I314,LEGEND!B:B,LEGEND!H:H))</f>
        <v>link</v>
      </c>
      <c r="U314" s="73" t="str">
        <f>HYPERLINK(_xlfn.XLOOKUP(I314,LEGEND!B:B,LEGEND!I:I))</f>
        <v>https://milwaukee-media-images.s3.amazonaws.com/hi/M18_FHSAG150XPDB-0X--Hero_1.jpg</v>
      </c>
      <c r="V314" s="51" t="s">
        <v>2200</v>
      </c>
      <c r="W314" s="63" t="s">
        <v>71</v>
      </c>
      <c r="X314" s="64">
        <v>474</v>
      </c>
      <c r="Y314" s="64">
        <v>235</v>
      </c>
      <c r="Z314" s="64">
        <v>363</v>
      </c>
      <c r="AA314" s="84">
        <v>6.32</v>
      </c>
      <c r="AB314" s="85">
        <v>1</v>
      </c>
      <c r="AC314" s="85">
        <v>1</v>
      </c>
    </row>
    <row r="315" spans="1:29" s="1" customFormat="1" ht="38.25">
      <c r="B315" s="6" t="s">
        <v>55</v>
      </c>
      <c r="C315" s="6" t="s">
        <v>1340</v>
      </c>
      <c r="D315" s="6" t="s">
        <v>500</v>
      </c>
      <c r="E315" s="49" t="s">
        <v>501</v>
      </c>
      <c r="F315" s="6" t="s">
        <v>1406</v>
      </c>
      <c r="G315" s="6" t="s">
        <v>85</v>
      </c>
      <c r="H315" s="6" t="s">
        <v>2143</v>
      </c>
      <c r="I315" s="60" t="s">
        <v>2144</v>
      </c>
      <c r="J315" s="49" t="s">
        <v>2145</v>
      </c>
      <c r="K315" s="6" t="s">
        <v>2146</v>
      </c>
      <c r="L315" s="29">
        <f>IF($J$6="с учетом НДС",VLOOKUP(I315,LEGEND!B:E,4,0)*(1-M315),VLOOKUP(I315,LEGEND!B:E,4,0)*(1-M315)/1.2)</f>
        <v>55990</v>
      </c>
      <c r="M315" s="57">
        <f>IF(AND(B315&lt;&gt;"1_Электроинструмент",B315&lt;&gt;"2_Садовая техника"),$J$5,IF($J$4&lt;=20%,$J$4,IFERROR(VLOOKUP(S315,LEGEND!$L$2:$M$5,2,FALSE),$J$4)))</f>
        <v>0</v>
      </c>
      <c r="N315" s="48" t="s">
        <v>2147</v>
      </c>
      <c r="O315" s="49" t="s">
        <v>60</v>
      </c>
      <c r="P315" s="49" t="s">
        <v>1556</v>
      </c>
      <c r="Q315" s="49" t="s">
        <v>473</v>
      </c>
      <c r="R315" s="50" t="s">
        <v>68</v>
      </c>
      <c r="S315" s="49" t="s">
        <v>60</v>
      </c>
      <c r="T315" s="73" t="str">
        <f>IF(_xlfn.XLOOKUP(I315,LEGEND!B:B,LEGEND!H:H)&lt;&gt;"-",HYPERLINK(_xlfn.XLOOKUP(I315,LEGEND!B:B,LEGEND!H:H),"link"),_xlfn.XLOOKUP(I315,LEGEND!B:B,LEGEND!H:H))</f>
        <v>-</v>
      </c>
      <c r="U315" s="73" t="str">
        <f>HYPERLINK(_xlfn.XLOOKUP(I315,LEGEND!B:B,LEGEND!I:I))</f>
        <v>-</v>
      </c>
      <c r="V315" s="51" t="s">
        <v>2148</v>
      </c>
      <c r="W315" s="63" t="s">
        <v>71</v>
      </c>
      <c r="X315" s="64">
        <v>474</v>
      </c>
      <c r="Y315" s="64">
        <v>133</v>
      </c>
      <c r="Z315" s="64">
        <v>364</v>
      </c>
      <c r="AA315" s="84">
        <v>7.0620000000000003</v>
      </c>
      <c r="AB315" s="85">
        <v>1</v>
      </c>
      <c r="AC315" s="85">
        <v>1</v>
      </c>
    </row>
    <row r="316" spans="1:29" s="1" customFormat="1" ht="38.25">
      <c r="B316" s="6" t="s">
        <v>55</v>
      </c>
      <c r="C316" s="6" t="s">
        <v>1340</v>
      </c>
      <c r="D316" s="6" t="s">
        <v>500</v>
      </c>
      <c r="E316" s="49" t="s">
        <v>501</v>
      </c>
      <c r="F316" s="6" t="s">
        <v>1406</v>
      </c>
      <c r="G316" s="6" t="s">
        <v>85</v>
      </c>
      <c r="H316" s="6" t="s">
        <v>2155</v>
      </c>
      <c r="I316" s="60" t="s">
        <v>2156</v>
      </c>
      <c r="J316" s="49" t="s">
        <v>2157</v>
      </c>
      <c r="K316" s="6" t="s">
        <v>2158</v>
      </c>
      <c r="L316" s="29">
        <f>IF($J$6="с учетом НДС",VLOOKUP(I316,LEGEND!B:E,4,0)*(1-M316),VLOOKUP(I316,LEGEND!B:E,4,0)*(1-M316)/1.2)</f>
        <v>57490</v>
      </c>
      <c r="M316" s="57">
        <f>IF(AND(B316&lt;&gt;"1_Электроинструмент",B316&lt;&gt;"2_Садовая техника"),$J$5,IF($J$4&lt;=20%,$J$4,IFERROR(VLOOKUP(S316,LEGEND!$L$2:$M$5,2,FALSE),$J$4)))</f>
        <v>0</v>
      </c>
      <c r="N316" s="48" t="s">
        <v>2159</v>
      </c>
      <c r="O316" s="49" t="s">
        <v>60</v>
      </c>
      <c r="P316" s="49" t="s">
        <v>1556</v>
      </c>
      <c r="Q316" s="49" t="s">
        <v>473</v>
      </c>
      <c r="R316" s="50" t="s">
        <v>68</v>
      </c>
      <c r="S316" s="49" t="s">
        <v>60</v>
      </c>
      <c r="T316" s="73" t="str">
        <f>IF(_xlfn.XLOOKUP(I316,LEGEND!B:B,LEGEND!H:H)&lt;&gt;"-",HYPERLINK(_xlfn.XLOOKUP(I316,LEGEND!B:B,LEGEND!H:H),"link"),_xlfn.XLOOKUP(I316,LEGEND!B:B,LEGEND!H:H))</f>
        <v>-</v>
      </c>
      <c r="U316" s="73" t="str">
        <f>HYPERLINK(_xlfn.XLOOKUP(I316,LEGEND!B:B,LEGEND!I:I))</f>
        <v>-</v>
      </c>
      <c r="V316" s="51" t="s">
        <v>2160</v>
      </c>
      <c r="W316" s="63" t="s">
        <v>71</v>
      </c>
      <c r="X316" s="64">
        <v>474</v>
      </c>
      <c r="Y316" s="64">
        <v>133</v>
      </c>
      <c r="Z316" s="64">
        <v>364</v>
      </c>
      <c r="AA316" s="84">
        <v>7.1239999999999997</v>
      </c>
      <c r="AB316" s="85">
        <v>1</v>
      </c>
      <c r="AC316" s="85">
        <v>1</v>
      </c>
    </row>
    <row r="317" spans="1:29" ht="45">
      <c r="A317" s="1"/>
      <c r="B317" s="6" t="s">
        <v>55</v>
      </c>
      <c r="C317" s="6" t="s">
        <v>1340</v>
      </c>
      <c r="D317" s="6" t="s">
        <v>500</v>
      </c>
      <c r="E317" s="49" t="s">
        <v>501</v>
      </c>
      <c r="F317" s="6" t="s">
        <v>1406</v>
      </c>
      <c r="G317" s="6" t="s">
        <v>85</v>
      </c>
      <c r="H317" s="6" t="s">
        <v>2289</v>
      </c>
      <c r="I317" s="60" t="s">
        <v>2290</v>
      </c>
      <c r="J317" s="49" t="s">
        <v>2291</v>
      </c>
      <c r="K317" s="6" t="s">
        <v>2292</v>
      </c>
      <c r="L317" s="29">
        <f>IF($J$6="с учетом НДС",VLOOKUP(I317,LEGEND!B:E,4,0)*(1-M317),VLOOKUP(I317,LEGEND!B:E,4,0)*(1-M317)/1.2)</f>
        <v>69490</v>
      </c>
      <c r="M317" s="57">
        <f>IF(AND(B317&lt;&gt;"1_Электроинструмент",B317&lt;&gt;"2_Садовая техника"),$J$5,IF($J$4&lt;=20%,$J$4,IFERROR(VLOOKUP(S317,LEGEND!$L$2:$M$5,2,FALSE),$J$4)))</f>
        <v>0</v>
      </c>
      <c r="N317" s="48" t="s">
        <v>2293</v>
      </c>
      <c r="O317" s="49" t="s">
        <v>60</v>
      </c>
      <c r="P317" s="49" t="s">
        <v>66</v>
      </c>
      <c r="Q317" s="49" t="s">
        <v>67</v>
      </c>
      <c r="R317" s="50" t="s">
        <v>68</v>
      </c>
      <c r="S317" s="49" t="s">
        <v>60</v>
      </c>
      <c r="T317" s="73" t="str">
        <f>IF(_xlfn.XLOOKUP(I317,LEGEND!B:B,LEGEND!H:H)&lt;&gt;"-",HYPERLINK(_xlfn.XLOOKUP(I317,LEGEND!B:B,LEGEND!H:H),"link"),_xlfn.XLOOKUP(I317,LEGEND!B:B,LEGEND!H:H))</f>
        <v>link</v>
      </c>
      <c r="U317" s="73" t="str">
        <f>HYPERLINK(_xlfn.XLOOKUP(I317,LEGEND!B:B,LEGEND!I:I))</f>
        <v>https://milwaukee-media-images.s3.amazonaws.com/hi/M18_ONEFSAG125XPDB-502X--Hero_1.jpg</v>
      </c>
      <c r="V317" s="51" t="s">
        <v>2294</v>
      </c>
      <c r="W317" s="63" t="s">
        <v>71</v>
      </c>
      <c r="X317" s="64">
        <v>475</v>
      </c>
      <c r="Y317" s="64">
        <v>125</v>
      </c>
      <c r="Z317" s="64">
        <v>360</v>
      </c>
      <c r="AA317" s="84">
        <v>6.9560000000000004</v>
      </c>
      <c r="AB317" s="85">
        <v>1</v>
      </c>
      <c r="AC317" s="85">
        <v>1</v>
      </c>
    </row>
    <row r="318" spans="1:29" ht="38.25">
      <c r="A318" s="1"/>
      <c r="B318" s="6" t="s">
        <v>55</v>
      </c>
      <c r="C318" s="6" t="s">
        <v>1340</v>
      </c>
      <c r="D318" s="6" t="s">
        <v>500</v>
      </c>
      <c r="E318" s="49" t="s">
        <v>501</v>
      </c>
      <c r="F318" s="6" t="s">
        <v>1406</v>
      </c>
      <c r="G318" s="6" t="s">
        <v>85</v>
      </c>
      <c r="H318" s="6" t="s">
        <v>2168</v>
      </c>
      <c r="I318" s="60" t="s">
        <v>2169</v>
      </c>
      <c r="J318" s="49" t="s">
        <v>2170</v>
      </c>
      <c r="K318" s="6" t="s">
        <v>2171</v>
      </c>
      <c r="L318" s="29">
        <f>IF($J$6="с учетом НДС",VLOOKUP(I318,LEGEND!B:E,4,0)*(1-M318),VLOOKUP(I318,LEGEND!B:E,4,0)*(1-M318)/1.2)</f>
        <v>92490</v>
      </c>
      <c r="M318" s="57">
        <f>IF(AND(B318&lt;&gt;"1_Электроинструмент",B318&lt;&gt;"2_Садовая техника"),$J$5,IF($J$4&lt;=20%,$J$4,IFERROR(VLOOKUP(S318,LEGEND!$L$2:$M$5,2,FALSE),$J$4)))</f>
        <v>0</v>
      </c>
      <c r="N318" s="48" t="s">
        <v>2172</v>
      </c>
      <c r="O318" s="49" t="s">
        <v>60</v>
      </c>
      <c r="P318" s="49" t="s">
        <v>66</v>
      </c>
      <c r="Q318" s="49" t="s">
        <v>67</v>
      </c>
      <c r="R318" s="50" t="s">
        <v>68</v>
      </c>
      <c r="S318" s="49" t="s">
        <v>60</v>
      </c>
      <c r="T318" s="73" t="str">
        <f>IF(_xlfn.XLOOKUP(I318,LEGEND!B:B,LEGEND!H:H)&lt;&gt;"-",HYPERLINK(_xlfn.XLOOKUP(I318,LEGEND!B:B,LEGEND!H:H),"link"),_xlfn.XLOOKUP(I318,LEGEND!B:B,LEGEND!H:H))</f>
        <v>link</v>
      </c>
      <c r="U318" s="73" t="str">
        <f>HYPERLINK(_xlfn.XLOOKUP(I318,LEGEND!B:B,LEGEND!I:I))</f>
        <v>https://milwaukee-media-images.s3.amazonaws.com/hi/M18_FHSAG125XB-552X--Hero_1.jpg</v>
      </c>
      <c r="V318" s="51" t="s">
        <v>2173</v>
      </c>
      <c r="W318" s="63" t="s">
        <v>71</v>
      </c>
      <c r="X318" s="64">
        <v>474</v>
      </c>
      <c r="Y318" s="64">
        <v>235</v>
      </c>
      <c r="Z318" s="64">
        <v>363</v>
      </c>
      <c r="AA318" s="84">
        <v>9.25</v>
      </c>
      <c r="AB318" s="85">
        <v>1</v>
      </c>
      <c r="AC318" s="85">
        <v>1</v>
      </c>
    </row>
    <row r="319" spans="1:29" ht="38.25">
      <c r="A319" s="1"/>
      <c r="B319" s="6" t="s">
        <v>55</v>
      </c>
      <c r="C319" s="6" t="s">
        <v>1340</v>
      </c>
      <c r="D319" s="6" t="s">
        <v>500</v>
      </c>
      <c r="E319" s="49" t="s">
        <v>501</v>
      </c>
      <c r="F319" s="6" t="s">
        <v>1406</v>
      </c>
      <c r="G319" s="6" t="s">
        <v>85</v>
      </c>
      <c r="H319" s="6" t="s">
        <v>2181</v>
      </c>
      <c r="I319" s="60" t="s">
        <v>2182</v>
      </c>
      <c r="J319" s="49" t="s">
        <v>2183</v>
      </c>
      <c r="K319" s="6" t="s">
        <v>2184</v>
      </c>
      <c r="L319" s="29">
        <f>IF($J$6="с учетом НДС",VLOOKUP(I319,LEGEND!B:E,4,0)*(1-M319),VLOOKUP(I319,LEGEND!B:E,4,0)*(1-M319)/1.2)</f>
        <v>92490</v>
      </c>
      <c r="M319" s="57">
        <f>IF(AND(B319&lt;&gt;"1_Электроинструмент",B319&lt;&gt;"2_Садовая техника"),$J$5,IF($J$4&lt;=20%,$J$4,IFERROR(VLOOKUP(S319,LEGEND!$L$2:$M$5,2,FALSE),$J$4)))</f>
        <v>0</v>
      </c>
      <c r="N319" s="48" t="s">
        <v>2185</v>
      </c>
      <c r="O319" s="49" t="s">
        <v>60</v>
      </c>
      <c r="P319" s="49" t="s">
        <v>66</v>
      </c>
      <c r="Q319" s="49" t="s">
        <v>67</v>
      </c>
      <c r="R319" s="50" t="s">
        <v>68</v>
      </c>
      <c r="S319" s="49" t="s">
        <v>60</v>
      </c>
      <c r="T319" s="73" t="str">
        <f>IF(_xlfn.XLOOKUP(I319,LEGEND!B:B,LEGEND!H:H)&lt;&gt;"-",HYPERLINK(_xlfn.XLOOKUP(I319,LEGEND!B:B,LEGEND!H:H),"link"),_xlfn.XLOOKUP(I319,LEGEND!B:B,LEGEND!H:H))</f>
        <v>link</v>
      </c>
      <c r="U319" s="73" t="str">
        <f>HYPERLINK(_xlfn.XLOOKUP(I319,LEGEND!B:B,LEGEND!I:I))</f>
        <v>https://milwaukee-media-images.s3.amazonaws.com/hi/M18_FHSAG125XPDB-552X--Hero_1.jpg</v>
      </c>
      <c r="V319" s="51" t="s">
        <v>2186</v>
      </c>
      <c r="W319" s="63" t="s">
        <v>71</v>
      </c>
      <c r="X319" s="64">
        <v>474</v>
      </c>
      <c r="Y319" s="64">
        <v>235</v>
      </c>
      <c r="Z319" s="64">
        <v>363</v>
      </c>
      <c r="AA319" s="84">
        <v>9.25</v>
      </c>
      <c r="AB319" s="85">
        <v>1</v>
      </c>
      <c r="AC319" s="85">
        <v>1</v>
      </c>
    </row>
    <row r="320" spans="1:29" s="1" customFormat="1" ht="38.25">
      <c r="B320" s="6" t="s">
        <v>55</v>
      </c>
      <c r="C320" s="6" t="s">
        <v>1340</v>
      </c>
      <c r="D320" s="6" t="s">
        <v>500</v>
      </c>
      <c r="E320" s="49" t="s">
        <v>501</v>
      </c>
      <c r="F320" s="6" t="s">
        <v>1341</v>
      </c>
      <c r="G320" s="6" t="s">
        <v>60</v>
      </c>
      <c r="H320" s="6" t="s">
        <v>2117</v>
      </c>
      <c r="I320" s="60" t="s">
        <v>2118</v>
      </c>
      <c r="J320" s="49" t="s">
        <v>2119</v>
      </c>
      <c r="K320" s="6" t="s">
        <v>2120</v>
      </c>
      <c r="L320" s="29">
        <f>IF($J$6="с учетом НДС",VLOOKUP(I320,LEGEND!B:E,4,0)*(1-M320),VLOOKUP(I320,LEGEND!B:E,4,0)*(1-M320)/1.2)</f>
        <v>20600</v>
      </c>
      <c r="M320" s="57">
        <f>IF(AND(B320&lt;&gt;"1_Электроинструмент",B320&lt;&gt;"2_Садовая техника"),$J$5,IF($J$4&lt;=20%,$J$4,IFERROR(VLOOKUP(S320,LEGEND!$L$2:$M$5,2,FALSE),$J$4)))</f>
        <v>0</v>
      </c>
      <c r="N320" s="48" t="s">
        <v>2121</v>
      </c>
      <c r="O320" s="49" t="s">
        <v>60</v>
      </c>
      <c r="P320" s="49" t="s">
        <v>66</v>
      </c>
      <c r="Q320" s="49" t="s">
        <v>67</v>
      </c>
      <c r="R320" s="50" t="s">
        <v>68</v>
      </c>
      <c r="S320" s="49" t="s">
        <v>60</v>
      </c>
      <c r="T320" s="73" t="str">
        <f>IF(_xlfn.XLOOKUP(I320,LEGEND!B:B,LEGEND!H:H)&lt;&gt;"-",HYPERLINK(_xlfn.XLOOKUP(I320,LEGEND!B:B,LEGEND!H:H),"link"),_xlfn.XLOOKUP(I320,LEGEND!B:B,LEGEND!H:H))</f>
        <v>link</v>
      </c>
      <c r="U320" s="73" t="str">
        <f>HYPERLINK(_xlfn.XLOOKUP(I320,LEGEND!B:B,LEGEND!I:I))</f>
        <v>https://milwaukee-media-images.s3.amazonaws.com/hi/HD18_AG115-0--Hero_1.jpg</v>
      </c>
      <c r="V320" s="51" t="s">
        <v>2123</v>
      </c>
      <c r="W320" s="63" t="s">
        <v>71</v>
      </c>
      <c r="X320" s="64">
        <v>411</v>
      </c>
      <c r="Y320" s="64">
        <v>167</v>
      </c>
      <c r="Z320" s="64">
        <v>132</v>
      </c>
      <c r="AA320" s="84">
        <v>2.4</v>
      </c>
      <c r="AB320" s="85">
        <v>1</v>
      </c>
      <c r="AC320" s="85">
        <v>1</v>
      </c>
    </row>
    <row r="321" spans="1:29" s="1" customFormat="1" ht="38.25">
      <c r="B321" s="6" t="s">
        <v>55</v>
      </c>
      <c r="C321" s="6" t="s">
        <v>1340</v>
      </c>
      <c r="D321" s="6" t="s">
        <v>500</v>
      </c>
      <c r="E321" s="49" t="s">
        <v>501</v>
      </c>
      <c r="F321" s="6" t="s">
        <v>1341</v>
      </c>
      <c r="G321" s="6" t="s">
        <v>60</v>
      </c>
      <c r="H321" s="6" t="s">
        <v>2130</v>
      </c>
      <c r="I321" s="60" t="s">
        <v>2131</v>
      </c>
      <c r="J321" s="49" t="s">
        <v>2132</v>
      </c>
      <c r="K321" s="6" t="s">
        <v>2133</v>
      </c>
      <c r="L321" s="29">
        <f>IF($J$6="с учетом НДС",VLOOKUP(I321,LEGEND!B:E,4,0)*(1-M321),VLOOKUP(I321,LEGEND!B:E,4,0)*(1-M321)/1.2)</f>
        <v>21990</v>
      </c>
      <c r="M321" s="57">
        <f>IF(AND(B321&lt;&gt;"1_Электроинструмент",B321&lt;&gt;"2_Садовая техника"),$J$5,IF($J$4&lt;=20%,$J$4,IFERROR(VLOOKUP(S321,LEGEND!$L$2:$M$5,2,FALSE),$J$4)))</f>
        <v>0</v>
      </c>
      <c r="N321" s="48" t="s">
        <v>2134</v>
      </c>
      <c r="O321" s="49" t="s">
        <v>60</v>
      </c>
      <c r="P321" s="49" t="s">
        <v>66</v>
      </c>
      <c r="Q321" s="49" t="s">
        <v>67</v>
      </c>
      <c r="R321" s="50" t="s">
        <v>68</v>
      </c>
      <c r="S321" s="49" t="s">
        <v>60</v>
      </c>
      <c r="T321" s="73" t="str">
        <f>IF(_xlfn.XLOOKUP(I321,LEGEND!B:B,LEGEND!H:H)&lt;&gt;"-",HYPERLINK(_xlfn.XLOOKUP(I321,LEGEND!B:B,LEGEND!H:H),"link"),_xlfn.XLOOKUP(I321,LEGEND!B:B,LEGEND!H:H))</f>
        <v>link</v>
      </c>
      <c r="U321" s="73" t="str">
        <f>HYPERLINK(_xlfn.XLOOKUP(I321,LEGEND!B:B,LEGEND!I:I))</f>
        <v>https://milwaukee-media-images.s3.amazonaws.com/hi/HD18_AG125-0--Hero_1.jpg</v>
      </c>
      <c r="V321" s="51" t="s">
        <v>2136</v>
      </c>
      <c r="W321" s="63" t="s">
        <v>71</v>
      </c>
      <c r="X321" s="64">
        <v>332</v>
      </c>
      <c r="Y321" s="64">
        <v>90</v>
      </c>
      <c r="Z321" s="64">
        <v>217</v>
      </c>
      <c r="AA321" s="84">
        <v>2.34</v>
      </c>
      <c r="AB321" s="85">
        <v>1</v>
      </c>
      <c r="AC321" s="85">
        <v>1</v>
      </c>
    </row>
    <row r="322" spans="1:29" s="1" customFormat="1" ht="38.25">
      <c r="B322" s="6" t="s">
        <v>55</v>
      </c>
      <c r="C322" s="6" t="s">
        <v>1340</v>
      </c>
      <c r="D322" s="6" t="s">
        <v>500</v>
      </c>
      <c r="E322" s="49" t="s">
        <v>501</v>
      </c>
      <c r="F322" s="6" t="s">
        <v>1341</v>
      </c>
      <c r="G322" s="6" t="s">
        <v>60</v>
      </c>
      <c r="H322" s="6" t="s">
        <v>2124</v>
      </c>
      <c r="I322" s="60" t="s">
        <v>2125</v>
      </c>
      <c r="J322" s="49" t="s">
        <v>2126</v>
      </c>
      <c r="K322" s="6" t="s">
        <v>2127</v>
      </c>
      <c r="L322" s="29">
        <f>IF($J$6="с учетом НДС",VLOOKUP(I322,LEGEND!B:E,4,0)*(1-M322),VLOOKUP(I322,LEGEND!B:E,4,0)*(1-M322)/1.2)</f>
        <v>47490</v>
      </c>
      <c r="M322" s="57">
        <f>IF(AND(B322&lt;&gt;"1_Электроинструмент",B322&lt;&gt;"2_Садовая техника"),$J$5,IF($J$4&lt;=20%,$J$4,IFERROR(VLOOKUP(S322,LEGEND!$L$2:$M$5,2,FALSE),$J$4)))</f>
        <v>0</v>
      </c>
      <c r="N322" s="48" t="s">
        <v>2128</v>
      </c>
      <c r="O322" s="49" t="s">
        <v>60</v>
      </c>
      <c r="P322" s="49" t="s">
        <v>66</v>
      </c>
      <c r="Q322" s="49" t="s">
        <v>67</v>
      </c>
      <c r="R322" s="50" t="s">
        <v>68</v>
      </c>
      <c r="S322" s="49" t="s">
        <v>60</v>
      </c>
      <c r="T322" s="73" t="str">
        <f>IF(_xlfn.XLOOKUP(I322,LEGEND!B:B,LEGEND!H:H)&lt;&gt;"-",HYPERLINK(_xlfn.XLOOKUP(I322,LEGEND!B:B,LEGEND!H:H),"link"),_xlfn.XLOOKUP(I322,LEGEND!B:B,LEGEND!H:H))</f>
        <v>link</v>
      </c>
      <c r="U322" s="73" t="str">
        <f>HYPERLINK(_xlfn.XLOOKUP(I322,LEGEND!B:B,LEGEND!I:I))</f>
        <v>https://milwaukee-media-images.s3.amazonaws.com/hi/HD18_AG-115-402C--Hero_1.jpg</v>
      </c>
      <c r="V322" s="51" t="s">
        <v>2129</v>
      </c>
      <c r="W322" s="63" t="s">
        <v>71</v>
      </c>
      <c r="X322" s="64">
        <v>587</v>
      </c>
      <c r="Y322" s="64">
        <v>172</v>
      </c>
      <c r="Z322" s="64">
        <v>391</v>
      </c>
      <c r="AA322" s="84">
        <v>7.2</v>
      </c>
      <c r="AB322" s="85">
        <v>1</v>
      </c>
      <c r="AC322" s="85">
        <v>1</v>
      </c>
    </row>
    <row r="323" spans="1:29" s="1" customFormat="1" ht="38.25">
      <c r="B323" s="6" t="s">
        <v>55</v>
      </c>
      <c r="C323" s="6" t="s">
        <v>1340</v>
      </c>
      <c r="D323" s="6" t="s">
        <v>500</v>
      </c>
      <c r="E323" s="49" t="s">
        <v>501</v>
      </c>
      <c r="F323" s="6" t="s">
        <v>1341</v>
      </c>
      <c r="G323" s="6" t="s">
        <v>60</v>
      </c>
      <c r="H323" s="6" t="s">
        <v>2137</v>
      </c>
      <c r="I323" s="60" t="s">
        <v>2138</v>
      </c>
      <c r="J323" s="49" t="s">
        <v>2139</v>
      </c>
      <c r="K323" s="6" t="s">
        <v>2140</v>
      </c>
      <c r="L323" s="29">
        <f>IF($J$6="с учетом НДС",VLOOKUP(I323,LEGEND!B:E,4,0)*(1-M323),VLOOKUP(I323,LEGEND!B:E,4,0)*(1-M323)/1.2)</f>
        <v>48990</v>
      </c>
      <c r="M323" s="57">
        <f>IF(AND(B323&lt;&gt;"1_Электроинструмент",B323&lt;&gt;"2_Садовая техника"),$J$5,IF($J$4&lt;=20%,$J$4,IFERROR(VLOOKUP(S323,LEGEND!$L$2:$M$5,2,FALSE),$J$4)))</f>
        <v>0</v>
      </c>
      <c r="N323" s="48" t="s">
        <v>2141</v>
      </c>
      <c r="O323" s="49" t="s">
        <v>60</v>
      </c>
      <c r="P323" s="49" t="s">
        <v>66</v>
      </c>
      <c r="Q323" s="49" t="s">
        <v>67</v>
      </c>
      <c r="R323" s="50" t="s">
        <v>68</v>
      </c>
      <c r="S323" s="49" t="s">
        <v>60</v>
      </c>
      <c r="T323" s="73" t="str">
        <f>IF(_xlfn.XLOOKUP(I323,LEGEND!B:B,LEGEND!H:H)&lt;&gt;"-",HYPERLINK(_xlfn.XLOOKUP(I323,LEGEND!B:B,LEGEND!H:H),"link"),_xlfn.XLOOKUP(I323,LEGEND!B:B,LEGEND!H:H))</f>
        <v>link</v>
      </c>
      <c r="U323" s="73" t="str">
        <f>HYPERLINK(_xlfn.XLOOKUP(I323,LEGEND!B:B,LEGEND!I:I))</f>
        <v>https://milwaukee-media-images.s3.amazonaws.com/hi/HD18_AG-125-402C--Hero_1.jpg</v>
      </c>
      <c r="V323" s="51" t="s">
        <v>2142</v>
      </c>
      <c r="W323" s="63" t="s">
        <v>71</v>
      </c>
      <c r="X323" s="64">
        <v>587</v>
      </c>
      <c r="Y323" s="64">
        <v>172</v>
      </c>
      <c r="Z323" s="64">
        <v>391</v>
      </c>
      <c r="AA323" s="84">
        <v>6.74</v>
      </c>
      <c r="AB323" s="85">
        <v>1</v>
      </c>
      <c r="AC323" s="85">
        <v>1</v>
      </c>
    </row>
    <row r="324" spans="1:29" s="1" customFormat="1" ht="38.25">
      <c r="B324" s="6" t="s">
        <v>55</v>
      </c>
      <c r="C324" s="6" t="s">
        <v>3892</v>
      </c>
      <c r="D324" s="6" t="s">
        <v>500</v>
      </c>
      <c r="E324" s="49" t="s">
        <v>501</v>
      </c>
      <c r="F324" s="6" t="s">
        <v>3926</v>
      </c>
      <c r="G324" s="6" t="s">
        <v>60</v>
      </c>
      <c r="H324" s="6" t="s">
        <v>3927</v>
      </c>
      <c r="I324" s="60" t="s">
        <v>3928</v>
      </c>
      <c r="J324" s="49" t="s">
        <v>3929</v>
      </c>
      <c r="K324" s="6" t="s">
        <v>3930</v>
      </c>
      <c r="L324" s="29">
        <f>IF($J$6="с учетом НДС",VLOOKUP(I324,LEGEND!B:E,4,0)*(1-M324),VLOOKUP(I324,LEGEND!B:E,4,0)*(1-M324)/1.2)</f>
        <v>45990</v>
      </c>
      <c r="M324" s="57">
        <f>IF(AND(B324&lt;&gt;"1_Электроинструмент",B324&lt;&gt;"2_Садовая техника"),$J$5,IF($J$4&lt;=20%,$J$4,IFERROR(VLOOKUP(S324,LEGEND!$L$2:$M$5,2,FALSE),$J$4)))</f>
        <v>0</v>
      </c>
      <c r="N324" s="48" t="s">
        <v>3931</v>
      </c>
      <c r="O324" s="49" t="s">
        <v>60</v>
      </c>
      <c r="P324" s="49" t="s">
        <v>66</v>
      </c>
      <c r="Q324" s="49" t="s">
        <v>473</v>
      </c>
      <c r="R324" s="50" t="s">
        <v>68</v>
      </c>
      <c r="S324" s="49" t="s">
        <v>60</v>
      </c>
      <c r="T324" s="73" t="str">
        <f>IF(_xlfn.XLOOKUP(I324,LEGEND!B:B,LEGEND!H:H)&lt;&gt;"-",HYPERLINK(_xlfn.XLOOKUP(I324,LEGEND!B:B,LEGEND!H:H),"link"),_xlfn.XLOOKUP(I324,LEGEND!B:B,LEGEND!H:H))</f>
        <v>link</v>
      </c>
      <c r="U324" s="73" t="str">
        <f>HYPERLINK(_xlfn.XLOOKUP(I324,LEGEND!B:B,LEGEND!I:I))</f>
        <v>https://milwaukee-media-images.s3.amazonaws.com/hi/HD28_AG115-0X--Hero_1.jpg</v>
      </c>
      <c r="V324" s="51" t="s">
        <v>3933</v>
      </c>
      <c r="W324" s="63" t="s">
        <v>2772</v>
      </c>
      <c r="X324" s="64">
        <v>470</v>
      </c>
      <c r="Y324" s="64">
        <v>125</v>
      </c>
      <c r="Z324" s="64">
        <v>360</v>
      </c>
      <c r="AA324" s="84">
        <v>4.4409999999999998</v>
      </c>
      <c r="AB324" s="85">
        <v>1</v>
      </c>
      <c r="AC324" s="85">
        <v>1</v>
      </c>
    </row>
    <row r="325" spans="1:29" s="1" customFormat="1" ht="38.25">
      <c r="B325" s="6" t="s">
        <v>55</v>
      </c>
      <c r="C325" s="6" t="s">
        <v>3892</v>
      </c>
      <c r="D325" s="6" t="s">
        <v>500</v>
      </c>
      <c r="E325" s="49" t="s">
        <v>501</v>
      </c>
      <c r="F325" s="6" t="s">
        <v>3926</v>
      </c>
      <c r="G325" s="6" t="s">
        <v>60</v>
      </c>
      <c r="H325" s="6" t="s">
        <v>3940</v>
      </c>
      <c r="I325" s="60" t="s">
        <v>3941</v>
      </c>
      <c r="J325" s="49" t="s">
        <v>3942</v>
      </c>
      <c r="K325" s="6" t="s">
        <v>3943</v>
      </c>
      <c r="L325" s="29">
        <f>IF($J$6="с учетом НДС",VLOOKUP(I325,LEGEND!B:E,4,0)*(1-M325),VLOOKUP(I325,LEGEND!B:E,4,0)*(1-M325)/1.2)</f>
        <v>45990</v>
      </c>
      <c r="M325" s="57">
        <f>IF(AND(B325&lt;&gt;"1_Электроинструмент",B325&lt;&gt;"2_Садовая техника"),$J$5,IF($J$4&lt;=20%,$J$4,IFERROR(VLOOKUP(S325,LEGEND!$L$2:$M$5,2,FALSE),$J$4)))</f>
        <v>0</v>
      </c>
      <c r="N325" s="48" t="s">
        <v>3944</v>
      </c>
      <c r="O325" s="49" t="s">
        <v>60</v>
      </c>
      <c r="P325" s="49" t="s">
        <v>66</v>
      </c>
      <c r="Q325" s="49" t="s">
        <v>473</v>
      </c>
      <c r="R325" s="50" t="s">
        <v>68</v>
      </c>
      <c r="S325" s="49" t="s">
        <v>60</v>
      </c>
      <c r="T325" s="73" t="str">
        <f>IF(_xlfn.XLOOKUP(I325,LEGEND!B:B,LEGEND!H:H)&lt;&gt;"-",HYPERLINK(_xlfn.XLOOKUP(I325,LEGEND!B:B,LEGEND!H:H),"link"),_xlfn.XLOOKUP(I325,LEGEND!B:B,LEGEND!H:H))</f>
        <v>link</v>
      </c>
      <c r="U325" s="73" t="str">
        <f>HYPERLINK(_xlfn.XLOOKUP(I325,LEGEND!B:B,LEGEND!I:I))</f>
        <v>https://milwaukee-media-images.s3.amazonaws.com/hi/HD28_AG125-0X--Hero_1.jpg</v>
      </c>
      <c r="V325" s="51" t="s">
        <v>3946</v>
      </c>
      <c r="W325" s="63" t="s">
        <v>2772</v>
      </c>
      <c r="X325" s="64">
        <v>475</v>
      </c>
      <c r="Y325" s="64">
        <v>360</v>
      </c>
      <c r="Z325" s="64">
        <v>125</v>
      </c>
      <c r="AA325" s="84">
        <v>4.5</v>
      </c>
      <c r="AB325" s="85">
        <v>1</v>
      </c>
      <c r="AC325" s="85">
        <v>1</v>
      </c>
    </row>
    <row r="326" spans="1:29" s="1" customFormat="1" ht="38.25">
      <c r="B326" s="6" t="s">
        <v>55</v>
      </c>
      <c r="C326" s="6" t="s">
        <v>3892</v>
      </c>
      <c r="D326" s="6" t="s">
        <v>500</v>
      </c>
      <c r="E326" s="49" t="s">
        <v>501</v>
      </c>
      <c r="F326" s="6" t="s">
        <v>3926</v>
      </c>
      <c r="G326" s="6" t="s">
        <v>60</v>
      </c>
      <c r="H326" s="6" t="s">
        <v>3934</v>
      </c>
      <c r="I326" s="60" t="s">
        <v>3935</v>
      </c>
      <c r="J326" s="49" t="s">
        <v>3936</v>
      </c>
      <c r="K326" s="6" t="s">
        <v>3937</v>
      </c>
      <c r="L326" s="29">
        <f>IF($J$6="с учетом НДС",VLOOKUP(I326,LEGEND!B:E,4,0)*(1-M326),VLOOKUP(I326,LEGEND!B:E,4,0)*(1-M326)/1.2)</f>
        <v>84990</v>
      </c>
      <c r="M326" s="57">
        <f>IF(AND(B326&lt;&gt;"1_Электроинструмент",B326&lt;&gt;"2_Садовая техника"),$J$5,IF($J$4&lt;=20%,$J$4,IFERROR(VLOOKUP(S326,LEGEND!$L$2:$M$5,2,FALSE),$J$4)))</f>
        <v>0</v>
      </c>
      <c r="N326" s="48" t="s">
        <v>3938</v>
      </c>
      <c r="O326" s="49" t="s">
        <v>60</v>
      </c>
      <c r="P326" s="49" t="s">
        <v>66</v>
      </c>
      <c r="Q326" s="49" t="s">
        <v>473</v>
      </c>
      <c r="R326" s="50" t="s">
        <v>68</v>
      </c>
      <c r="S326" s="49" t="s">
        <v>60</v>
      </c>
      <c r="T326" s="73" t="str">
        <f>IF(_xlfn.XLOOKUP(I326,LEGEND!B:B,LEGEND!H:H)&lt;&gt;"-",HYPERLINK(_xlfn.XLOOKUP(I326,LEGEND!B:B,LEGEND!H:H),"link"),_xlfn.XLOOKUP(I326,LEGEND!B:B,LEGEND!H:H))</f>
        <v>link</v>
      </c>
      <c r="U326" s="73" t="str">
        <f>HYPERLINK(_xlfn.XLOOKUP(I326,LEGEND!B:B,LEGEND!I:I))</f>
        <v>https://milwaukee-media-images.s3.amazonaws.com/hi/HD28_AG115-502X--Hero_01.jpg</v>
      </c>
      <c r="V326" s="51" t="s">
        <v>3939</v>
      </c>
      <c r="W326" s="63" t="s">
        <v>2772</v>
      </c>
      <c r="X326" s="64">
        <v>600</v>
      </c>
      <c r="Y326" s="64">
        <v>140</v>
      </c>
      <c r="Z326" s="64">
        <v>380</v>
      </c>
      <c r="AA326" s="84">
        <v>8.1660000000000004</v>
      </c>
      <c r="AB326" s="85">
        <v>1</v>
      </c>
      <c r="AC326" s="85">
        <v>1</v>
      </c>
    </row>
    <row r="327" spans="1:29" s="1" customFormat="1" ht="38.25">
      <c r="B327" s="6" t="s">
        <v>55</v>
      </c>
      <c r="C327" s="6" t="s">
        <v>3892</v>
      </c>
      <c r="D327" s="6" t="s">
        <v>500</v>
      </c>
      <c r="E327" s="49" t="s">
        <v>501</v>
      </c>
      <c r="F327" s="6" t="s">
        <v>3926</v>
      </c>
      <c r="G327" s="6" t="s">
        <v>60</v>
      </c>
      <c r="H327" s="6" t="s">
        <v>3947</v>
      </c>
      <c r="I327" s="60" t="s">
        <v>3948</v>
      </c>
      <c r="J327" s="49" t="s">
        <v>3949</v>
      </c>
      <c r="K327" s="6" t="s">
        <v>3950</v>
      </c>
      <c r="L327" s="29">
        <f>IF($J$6="с учетом НДС",VLOOKUP(I327,LEGEND!B:E,4,0)*(1-M327),VLOOKUP(I327,LEGEND!B:E,4,0)*(1-M327)/1.2)</f>
        <v>84990</v>
      </c>
      <c r="M327" s="57">
        <f>IF(AND(B327&lt;&gt;"1_Электроинструмент",B327&lt;&gt;"2_Садовая техника"),$J$5,IF($J$4&lt;=20%,$J$4,IFERROR(VLOOKUP(S327,LEGEND!$L$2:$M$5,2,FALSE),$J$4)))</f>
        <v>0</v>
      </c>
      <c r="N327" s="48" t="s">
        <v>3951</v>
      </c>
      <c r="O327" s="49" t="s">
        <v>60</v>
      </c>
      <c r="P327" s="49" t="s">
        <v>66</v>
      </c>
      <c r="Q327" s="49" t="s">
        <v>473</v>
      </c>
      <c r="R327" s="50" t="s">
        <v>68</v>
      </c>
      <c r="S327" s="49" t="s">
        <v>60</v>
      </c>
      <c r="T327" s="73" t="str">
        <f>IF(_xlfn.XLOOKUP(I327,LEGEND!B:B,LEGEND!H:H)&lt;&gt;"-",HYPERLINK(_xlfn.XLOOKUP(I327,LEGEND!B:B,LEGEND!H:H),"link"),_xlfn.XLOOKUP(I327,LEGEND!B:B,LEGEND!H:H))</f>
        <v>link</v>
      </c>
      <c r="U327" s="73" t="str">
        <f>HYPERLINK(_xlfn.XLOOKUP(I327,LEGEND!B:B,LEGEND!I:I))</f>
        <v>https://milwaukee-media-images.s3.amazonaws.com/hi/HD28_AG125-502X--Hero_01.jpg</v>
      </c>
      <c r="V327" s="51" t="s">
        <v>3952</v>
      </c>
      <c r="W327" s="63" t="s">
        <v>2772</v>
      </c>
      <c r="X327" s="64">
        <v>590</v>
      </c>
      <c r="Y327" s="64">
        <v>380</v>
      </c>
      <c r="Z327" s="64">
        <v>145</v>
      </c>
      <c r="AA327" s="84">
        <v>8.18</v>
      </c>
      <c r="AB327" s="85">
        <v>1</v>
      </c>
      <c r="AC327" s="85">
        <v>1</v>
      </c>
    </row>
    <row r="328" spans="1:29" s="1" customFormat="1" ht="38.25">
      <c r="B328" s="6" t="s">
        <v>55</v>
      </c>
      <c r="C328" s="6" t="s">
        <v>7490</v>
      </c>
      <c r="D328" s="6" t="s">
        <v>500</v>
      </c>
      <c r="E328" s="49" t="s">
        <v>501</v>
      </c>
      <c r="F328" s="6" t="s">
        <v>1318</v>
      </c>
      <c r="G328" s="6" t="s">
        <v>60</v>
      </c>
      <c r="H328" s="6" t="s">
        <v>7915</v>
      </c>
      <c r="I328" s="60" t="s">
        <v>7916</v>
      </c>
      <c r="J328" s="49" t="s">
        <v>7917</v>
      </c>
      <c r="K328" s="6" t="s">
        <v>7918</v>
      </c>
      <c r="L328" s="29">
        <f>IF($J$6="с учетом НДС",VLOOKUP(I328,LEGEND!B:E,4,0)*(1-M328),VLOOKUP(I328,LEGEND!B:E,4,0)*(1-M328)/1.2)</f>
        <v>9990</v>
      </c>
      <c r="M328" s="57">
        <f>IF(AND(B328&lt;&gt;"1_Электроинструмент",B328&lt;&gt;"2_Садовая техника"),$J$5,IF($J$4&lt;=20%,$J$4,IFERROR(VLOOKUP(S328,LEGEND!$L$2:$M$5,2,FALSE),$J$4)))</f>
        <v>0</v>
      </c>
      <c r="N328" s="48" t="s">
        <v>7919</v>
      </c>
      <c r="O328" s="49" t="s">
        <v>60</v>
      </c>
      <c r="P328" s="49" t="s">
        <v>66</v>
      </c>
      <c r="Q328" s="49" t="s">
        <v>67</v>
      </c>
      <c r="R328" s="50" t="s">
        <v>68</v>
      </c>
      <c r="S328" s="49" t="s">
        <v>7729</v>
      </c>
      <c r="T328" s="73" t="str">
        <f>IF(_xlfn.XLOOKUP(I328,LEGEND!B:B,LEGEND!H:H)&lt;&gt;"-",HYPERLINK(_xlfn.XLOOKUP(I328,LEGEND!B:B,LEGEND!H:H),"link"),_xlfn.XLOOKUP(I328,LEGEND!B:B,LEGEND!H:H))</f>
        <v>link</v>
      </c>
      <c r="U328" s="73" t="str">
        <f>HYPERLINK(_xlfn.XLOOKUP(I328,LEGEND!B:B,LEGEND!I:I))</f>
        <v>https://milwaukee-media-images.s3.amazonaws.com/hi/AGV_10-125_EK--Hero_1.jpg</v>
      </c>
      <c r="V328" s="51" t="s">
        <v>7921</v>
      </c>
      <c r="W328" s="63" t="s">
        <v>71</v>
      </c>
      <c r="X328" s="64">
        <v>380</v>
      </c>
      <c r="Y328" s="64">
        <v>134</v>
      </c>
      <c r="Z328" s="64">
        <v>121</v>
      </c>
      <c r="AA328" s="84">
        <v>3.58</v>
      </c>
      <c r="AB328" s="85">
        <v>1</v>
      </c>
      <c r="AC328" s="85">
        <v>1</v>
      </c>
    </row>
    <row r="329" spans="1:29" s="1" customFormat="1" ht="38.25">
      <c r="B329" s="6" t="s">
        <v>55</v>
      </c>
      <c r="C329" s="6" t="s">
        <v>7490</v>
      </c>
      <c r="D329" s="6" t="s">
        <v>500</v>
      </c>
      <c r="E329" s="49" t="s">
        <v>501</v>
      </c>
      <c r="F329" s="6" t="s">
        <v>1318</v>
      </c>
      <c r="G329" s="6" t="s">
        <v>60</v>
      </c>
      <c r="H329" s="6" t="s">
        <v>7877</v>
      </c>
      <c r="I329" s="60" t="s">
        <v>7878</v>
      </c>
      <c r="J329" s="49" t="s">
        <v>7879</v>
      </c>
      <c r="K329" s="6" t="s">
        <v>7880</v>
      </c>
      <c r="L329" s="29">
        <f>IF($J$6="с учетом НДС",VLOOKUP(I329,LEGEND!B:E,4,0)*(1-M329),VLOOKUP(I329,LEGEND!B:E,4,0)*(1-M329)/1.2)</f>
        <v>10600</v>
      </c>
      <c r="M329" s="57">
        <f>IF(AND(B329&lt;&gt;"1_Электроинструмент",B329&lt;&gt;"2_Садовая техника"),$J$5,IF($J$4&lt;=20%,$J$4,IFERROR(VLOOKUP(S329,LEGEND!$L$2:$M$5,2,FALSE),$J$4)))</f>
        <v>0</v>
      </c>
      <c r="N329" s="48" t="s">
        <v>7881</v>
      </c>
      <c r="O329" s="49" t="s">
        <v>60</v>
      </c>
      <c r="P329" s="49" t="s">
        <v>66</v>
      </c>
      <c r="Q329" s="49" t="s">
        <v>67</v>
      </c>
      <c r="R329" s="50" t="s">
        <v>68</v>
      </c>
      <c r="S329" s="49" t="s">
        <v>60</v>
      </c>
      <c r="T329" s="73" t="str">
        <f>IF(_xlfn.XLOOKUP(I329,LEGEND!B:B,LEGEND!H:H)&lt;&gt;"-",HYPERLINK(_xlfn.XLOOKUP(I329,LEGEND!B:B,LEGEND!H:H),"link"),_xlfn.XLOOKUP(I329,LEGEND!B:B,LEGEND!H:H))</f>
        <v>link</v>
      </c>
      <c r="U329" s="73" t="str">
        <f>HYPERLINK(_xlfn.XLOOKUP(I329,LEGEND!B:B,LEGEND!I:I))</f>
        <v>https://milwaukee-media-images.s3.amazonaws.com/hi/AG_800-115_E--Hero_1.jpg</v>
      </c>
      <c r="V329" s="51" t="s">
        <v>7883</v>
      </c>
      <c r="W329" s="63" t="s">
        <v>71</v>
      </c>
      <c r="X329" s="64">
        <v>324</v>
      </c>
      <c r="Y329" s="64">
        <v>129</v>
      </c>
      <c r="Z329" s="64">
        <v>104</v>
      </c>
      <c r="AA329" s="84">
        <v>2.67</v>
      </c>
      <c r="AB329" s="85">
        <v>1</v>
      </c>
      <c r="AC329" s="85">
        <v>1</v>
      </c>
    </row>
    <row r="330" spans="1:29" s="1" customFormat="1" ht="38.25">
      <c r="B330" s="6" t="s">
        <v>55</v>
      </c>
      <c r="C330" s="6" t="s">
        <v>7490</v>
      </c>
      <c r="D330" s="6" t="s">
        <v>500</v>
      </c>
      <c r="E330" s="49" t="s">
        <v>501</v>
      </c>
      <c r="F330" s="6" t="s">
        <v>1318</v>
      </c>
      <c r="G330" s="6" t="s">
        <v>60</v>
      </c>
      <c r="H330" s="6" t="s">
        <v>7890</v>
      </c>
      <c r="I330" s="60" t="s">
        <v>7891</v>
      </c>
      <c r="J330" s="49" t="s">
        <v>7892</v>
      </c>
      <c r="K330" s="6" t="s">
        <v>7893</v>
      </c>
      <c r="L330" s="29">
        <f>IF($J$6="с учетом НДС",VLOOKUP(I330,LEGEND!B:E,4,0)*(1-M330),VLOOKUP(I330,LEGEND!B:E,4,0)*(1-M330)/1.2)</f>
        <v>11990</v>
      </c>
      <c r="M330" s="57">
        <f>IF(AND(B330&lt;&gt;"1_Электроинструмент",B330&lt;&gt;"2_Садовая техника"),$J$5,IF($J$4&lt;=20%,$J$4,IFERROR(VLOOKUP(S330,LEGEND!$L$2:$M$5,2,FALSE),$J$4)))</f>
        <v>0</v>
      </c>
      <c r="N330" s="48" t="s">
        <v>7881</v>
      </c>
      <c r="O330" s="49" t="s">
        <v>60</v>
      </c>
      <c r="P330" s="49" t="s">
        <v>66</v>
      </c>
      <c r="Q330" s="49" t="s">
        <v>67</v>
      </c>
      <c r="R330" s="50" t="s">
        <v>68</v>
      </c>
      <c r="S330" s="49" t="s">
        <v>60</v>
      </c>
      <c r="T330" s="73" t="str">
        <f>IF(_xlfn.XLOOKUP(I330,LEGEND!B:B,LEGEND!H:H)&lt;&gt;"-",HYPERLINK(_xlfn.XLOOKUP(I330,LEGEND!B:B,LEGEND!H:H),"link"),_xlfn.XLOOKUP(I330,LEGEND!B:B,LEGEND!H:H))</f>
        <v>link</v>
      </c>
      <c r="U330" s="73" t="str">
        <f>HYPERLINK(_xlfn.XLOOKUP(I330,LEGEND!B:B,LEGEND!I:I))</f>
        <v>https://milwaukee-media-images.s3.amazonaws.com/hi/AG_800-125_E--Hero_1.jpg</v>
      </c>
      <c r="V330" s="51" t="s">
        <v>7894</v>
      </c>
      <c r="W330" s="63" t="s">
        <v>71</v>
      </c>
      <c r="X330" s="64">
        <v>324</v>
      </c>
      <c r="Y330" s="64">
        <v>129</v>
      </c>
      <c r="Z330" s="64">
        <v>104</v>
      </c>
      <c r="AA330" s="84">
        <v>2.69</v>
      </c>
      <c r="AB330" s="85">
        <v>1</v>
      </c>
      <c r="AC330" s="85">
        <v>1</v>
      </c>
    </row>
    <row r="331" spans="1:29" s="1" customFormat="1" ht="38.25">
      <c r="B331" s="6" t="s">
        <v>55</v>
      </c>
      <c r="C331" s="6" t="s">
        <v>7490</v>
      </c>
      <c r="D331" s="6" t="s">
        <v>500</v>
      </c>
      <c r="E331" s="49" t="s">
        <v>501</v>
      </c>
      <c r="F331" s="6" t="s">
        <v>1318</v>
      </c>
      <c r="G331" s="6" t="s">
        <v>60</v>
      </c>
      <c r="H331" s="6" t="s">
        <v>7895</v>
      </c>
      <c r="I331" s="60" t="s">
        <v>7896</v>
      </c>
      <c r="J331" s="49" t="s">
        <v>7897</v>
      </c>
      <c r="K331" s="6" t="s">
        <v>7898</v>
      </c>
      <c r="L331" s="29">
        <f>IF($J$6="с учетом НДС",VLOOKUP(I331,LEGEND!B:E,4,0)*(1-M331),VLOOKUP(I331,LEGEND!B:E,4,0)*(1-M331)/1.2)</f>
        <v>12490</v>
      </c>
      <c r="M331" s="57">
        <f>IF(AND(B331&lt;&gt;"1_Электроинструмент",B331&lt;&gt;"2_Садовая техника"),$J$5,IF($J$4&lt;=20%,$J$4,IFERROR(VLOOKUP(S331,LEGEND!$L$2:$M$5,2,FALSE),$J$4)))</f>
        <v>0</v>
      </c>
      <c r="N331" s="48" t="s">
        <v>7899</v>
      </c>
      <c r="O331" s="49" t="s">
        <v>60</v>
      </c>
      <c r="P331" s="49" t="s">
        <v>66</v>
      </c>
      <c r="Q331" s="49" t="s">
        <v>67</v>
      </c>
      <c r="R331" s="50" t="s">
        <v>68</v>
      </c>
      <c r="S331" s="49" t="s">
        <v>60</v>
      </c>
      <c r="T331" s="73" t="str">
        <f>IF(_xlfn.XLOOKUP(I331,LEGEND!B:B,LEGEND!H:H)&lt;&gt;"-",HYPERLINK(_xlfn.XLOOKUP(I331,LEGEND!B:B,LEGEND!H:H),"link"),_xlfn.XLOOKUP(I331,LEGEND!B:B,LEGEND!H:H))</f>
        <v>link</v>
      </c>
      <c r="U331" s="73" t="str">
        <f>HYPERLINK(_xlfn.XLOOKUP(I331,LEGEND!B:B,LEGEND!I:I))</f>
        <v>https://milwaukee-media-images.s3.amazonaws.com/hi/AG_800-125_EK--Hero_1.jpg</v>
      </c>
      <c r="V331" s="51" t="s">
        <v>7901</v>
      </c>
      <c r="W331" s="63" t="s">
        <v>71</v>
      </c>
      <c r="X331" s="64">
        <v>324</v>
      </c>
      <c r="Y331" s="64">
        <v>129</v>
      </c>
      <c r="Z331" s="64">
        <v>104</v>
      </c>
      <c r="AA331" s="84">
        <v>2.74</v>
      </c>
      <c r="AB331" s="85">
        <v>1</v>
      </c>
      <c r="AC331" s="85">
        <v>1</v>
      </c>
    </row>
    <row r="332" spans="1:29" ht="38.25">
      <c r="A332" s="1"/>
      <c r="B332" s="6" t="s">
        <v>55</v>
      </c>
      <c r="C332" s="6" t="s">
        <v>7490</v>
      </c>
      <c r="D332" s="6" t="s">
        <v>500</v>
      </c>
      <c r="E332" s="49" t="s">
        <v>501</v>
      </c>
      <c r="F332" s="6" t="s">
        <v>1318</v>
      </c>
      <c r="G332" s="6" t="s">
        <v>60</v>
      </c>
      <c r="H332" s="6" t="s">
        <v>7858</v>
      </c>
      <c r="I332" s="60" t="s">
        <v>7859</v>
      </c>
      <c r="J332" s="49" t="s">
        <v>7860</v>
      </c>
      <c r="K332" s="6" t="s">
        <v>7861</v>
      </c>
      <c r="L332" s="29">
        <f>IF($J$6="с учетом НДС",VLOOKUP(I332,LEGEND!B:E,4,0)*(1-M332),VLOOKUP(I332,LEGEND!B:E,4,0)*(1-M332)/1.2)</f>
        <v>12990</v>
      </c>
      <c r="M332" s="57">
        <f>IF(AND(B332&lt;&gt;"1_Электроинструмент",B332&lt;&gt;"2_Садовая техника"),$J$5,IF($J$4&lt;=20%,$J$4,IFERROR(VLOOKUP(S332,LEGEND!$L$2:$M$5,2,FALSE),$J$4)))</f>
        <v>0</v>
      </c>
      <c r="N332" s="48" t="s">
        <v>7862</v>
      </c>
      <c r="O332" s="49" t="s">
        <v>60</v>
      </c>
      <c r="P332" s="49" t="s">
        <v>66</v>
      </c>
      <c r="Q332" s="49" t="s">
        <v>67</v>
      </c>
      <c r="R332" s="50" t="s">
        <v>68</v>
      </c>
      <c r="S332" s="49" t="s">
        <v>60</v>
      </c>
      <c r="T332" s="73" t="str">
        <f>IF(_xlfn.XLOOKUP(I332,LEGEND!B:B,LEGEND!H:H)&lt;&gt;"-",HYPERLINK(_xlfn.XLOOKUP(I332,LEGEND!B:B,LEGEND!H:H),"link"),_xlfn.XLOOKUP(I332,LEGEND!B:B,LEGEND!H:H))</f>
        <v>link</v>
      </c>
      <c r="U332" s="73" t="str">
        <f>HYPERLINK(_xlfn.XLOOKUP(I332,LEGEND!B:B,LEGEND!I:I))</f>
        <v>https://milwaukee-media-images.s3.amazonaws.com/hi/AG_10-115_EK--Hero_1.jpg</v>
      </c>
      <c r="V332" s="51" t="s">
        <v>7864</v>
      </c>
      <c r="W332" s="63" t="s">
        <v>71</v>
      </c>
      <c r="X332" s="64">
        <v>380</v>
      </c>
      <c r="Y332" s="64">
        <v>134</v>
      </c>
      <c r="Z332" s="64">
        <v>121</v>
      </c>
      <c r="AA332" s="84">
        <v>3.24</v>
      </c>
      <c r="AB332" s="85">
        <v>1</v>
      </c>
      <c r="AC332" s="85">
        <v>1</v>
      </c>
    </row>
    <row r="333" spans="1:29" ht="38.25">
      <c r="A333" s="1"/>
      <c r="B333" s="6" t="s">
        <v>55</v>
      </c>
      <c r="C333" s="6" t="s">
        <v>7490</v>
      </c>
      <c r="D333" s="6" t="s">
        <v>500</v>
      </c>
      <c r="E333" s="49" t="s">
        <v>501</v>
      </c>
      <c r="F333" s="6" t="s">
        <v>1318</v>
      </c>
      <c r="G333" s="6" t="s">
        <v>60</v>
      </c>
      <c r="H333" s="6" t="s">
        <v>7865</v>
      </c>
      <c r="I333" s="60" t="s">
        <v>7866</v>
      </c>
      <c r="J333" s="49" t="s">
        <v>7867</v>
      </c>
      <c r="K333" s="6" t="s">
        <v>7868</v>
      </c>
      <c r="L333" s="29">
        <f>IF($J$6="с учетом НДС",VLOOKUP(I333,LEGEND!B:E,4,0)*(1-M333),VLOOKUP(I333,LEGEND!B:E,4,0)*(1-M333)/1.2)</f>
        <v>12990</v>
      </c>
      <c r="M333" s="57">
        <f>IF(AND(B333&lt;&gt;"1_Электроинструмент",B333&lt;&gt;"2_Садовая техника"),$J$5,IF($J$4&lt;=20%,$J$4,IFERROR(VLOOKUP(S333,LEGEND!$L$2:$M$5,2,FALSE),$J$4)))</f>
        <v>0</v>
      </c>
      <c r="N333" s="48" t="s">
        <v>7862</v>
      </c>
      <c r="O333" s="49" t="s">
        <v>60</v>
      </c>
      <c r="P333" s="49" t="s">
        <v>66</v>
      </c>
      <c r="Q333" s="49" t="s">
        <v>67</v>
      </c>
      <c r="R333" s="50" t="s">
        <v>68</v>
      </c>
      <c r="S333" s="49" t="s">
        <v>60</v>
      </c>
      <c r="T333" s="73" t="str">
        <f>IF(_xlfn.XLOOKUP(I333,LEGEND!B:B,LEGEND!H:H)&lt;&gt;"-",HYPERLINK(_xlfn.XLOOKUP(I333,LEGEND!B:B,LEGEND!H:H),"link"),_xlfn.XLOOKUP(I333,LEGEND!B:B,LEGEND!H:H))</f>
        <v>link</v>
      </c>
      <c r="U333" s="73" t="str">
        <f>HYPERLINK(_xlfn.XLOOKUP(I333,LEGEND!B:B,LEGEND!I:I))</f>
        <v>https://milwaukee-media-images.s3.amazonaws.com/hi/AG_10-125_EK--Hero_1.jpg</v>
      </c>
      <c r="V333" s="51" t="s">
        <v>7869</v>
      </c>
      <c r="W333" s="63" t="s">
        <v>71</v>
      </c>
      <c r="X333" s="64">
        <v>380</v>
      </c>
      <c r="Y333" s="64">
        <v>134</v>
      </c>
      <c r="Z333" s="64">
        <v>121</v>
      </c>
      <c r="AA333" s="84">
        <v>3.26</v>
      </c>
      <c r="AB333" s="85">
        <v>1</v>
      </c>
      <c r="AC333" s="85">
        <v>1</v>
      </c>
    </row>
    <row r="334" spans="1:29" ht="38.25">
      <c r="A334" s="1"/>
      <c r="B334" s="6" t="s">
        <v>55</v>
      </c>
      <c r="C334" s="6" t="s">
        <v>7490</v>
      </c>
      <c r="D334" s="6" t="s">
        <v>500</v>
      </c>
      <c r="E334" s="49" t="s">
        <v>501</v>
      </c>
      <c r="F334" s="6" t="s">
        <v>1318</v>
      </c>
      <c r="G334" s="6" t="s">
        <v>60</v>
      </c>
      <c r="H334" s="6" t="s">
        <v>7884</v>
      </c>
      <c r="I334" s="60" t="s">
        <v>7885</v>
      </c>
      <c r="J334" s="49" t="s">
        <v>7886</v>
      </c>
      <c r="K334" s="6" t="s">
        <v>7887</v>
      </c>
      <c r="L334" s="29">
        <f>IF($J$6="с учетом НДС",VLOOKUP(I334,LEGEND!B:E,4,0)*(1-M334),VLOOKUP(I334,LEGEND!B:E,4,0)*(1-M334)/1.2)</f>
        <v>14990</v>
      </c>
      <c r="M334" s="57">
        <f>IF(AND(B334&lt;&gt;"1_Электроинструмент",B334&lt;&gt;"2_Садовая техника"),$J$5,IF($J$4&lt;=20%,$J$4,IFERROR(VLOOKUP(S334,LEGEND!$L$2:$M$5,2,FALSE),$J$4)))</f>
        <v>0</v>
      </c>
      <c r="N334" s="48" t="s">
        <v>7888</v>
      </c>
      <c r="O334" s="49" t="s">
        <v>60</v>
      </c>
      <c r="P334" s="49" t="s">
        <v>66</v>
      </c>
      <c r="Q334" s="49" t="s">
        <v>473</v>
      </c>
      <c r="R334" s="50" t="s">
        <v>68</v>
      </c>
      <c r="S334" s="49" t="s">
        <v>60</v>
      </c>
      <c r="T334" s="73" t="str">
        <f>IF(_xlfn.XLOOKUP(I334,LEGEND!B:B,LEGEND!H:H)&lt;&gt;"-",HYPERLINK(_xlfn.XLOOKUP(I334,LEGEND!B:B,LEGEND!H:H),"link"),_xlfn.XLOOKUP(I334,LEGEND!B:B,LEGEND!H:H))</f>
        <v>link</v>
      </c>
      <c r="U334" s="73" t="str">
        <f>HYPERLINK(_xlfn.XLOOKUP(I334,LEGEND!B:B,LEGEND!I:I))</f>
        <v>https://milwaukee-media-images.s3.amazonaws.com/hi/AG_800-115_E_D-SET--Hero_01.jpg</v>
      </c>
      <c r="V334" s="51" t="s">
        <v>7889</v>
      </c>
      <c r="W334" s="63" t="s">
        <v>71</v>
      </c>
      <c r="X334" s="64">
        <v>406</v>
      </c>
      <c r="Y334" s="64">
        <v>141</v>
      </c>
      <c r="Z334" s="64">
        <v>294</v>
      </c>
      <c r="AA334" s="84">
        <v>3.8</v>
      </c>
      <c r="AB334" s="85">
        <v>1</v>
      </c>
      <c r="AC334" s="85">
        <v>1</v>
      </c>
    </row>
    <row r="335" spans="1:29" s="1" customFormat="1" ht="38.25">
      <c r="B335" s="6" t="s">
        <v>55</v>
      </c>
      <c r="C335" s="6" t="s">
        <v>7490</v>
      </c>
      <c r="D335" s="6" t="s">
        <v>500</v>
      </c>
      <c r="E335" s="49" t="s">
        <v>501</v>
      </c>
      <c r="F335" s="6" t="s">
        <v>1318</v>
      </c>
      <c r="G335" s="6" t="s">
        <v>60</v>
      </c>
      <c r="H335" s="6" t="s">
        <v>7870</v>
      </c>
      <c r="I335" s="60" t="s">
        <v>7871</v>
      </c>
      <c r="J335" s="49" t="s">
        <v>7872</v>
      </c>
      <c r="K335" s="6" t="s">
        <v>7873</v>
      </c>
      <c r="L335" s="29">
        <f>IF($J$6="с учетом НДС",VLOOKUP(I335,LEGEND!B:E,4,0)*(1-M335),VLOOKUP(I335,LEGEND!B:E,4,0)*(1-M335)/1.2)</f>
        <v>19990</v>
      </c>
      <c r="M335" s="57">
        <f>IF(AND(B335&lt;&gt;"1_Электроинструмент",B335&lt;&gt;"2_Садовая техника"),$J$5,IF($J$4&lt;=20%,$J$4,IFERROR(VLOOKUP(S335,LEGEND!$L$2:$M$5,2,FALSE),$J$4)))</f>
        <v>0</v>
      </c>
      <c r="N335" s="48" t="s">
        <v>7874</v>
      </c>
      <c r="O335" s="49" t="s">
        <v>60</v>
      </c>
      <c r="P335" s="49" t="s">
        <v>66</v>
      </c>
      <c r="Q335" s="49" t="s">
        <v>67</v>
      </c>
      <c r="R335" s="50" t="s">
        <v>68</v>
      </c>
      <c r="S335" s="49" t="s">
        <v>60</v>
      </c>
      <c r="T335" s="73" t="str">
        <f>IF(_xlfn.XLOOKUP(I335,LEGEND!B:B,LEGEND!H:H)&lt;&gt;"-",HYPERLINK(_xlfn.XLOOKUP(I335,LEGEND!B:B,LEGEND!H:H),"link"),_xlfn.XLOOKUP(I335,LEGEND!B:B,LEGEND!H:H))</f>
        <v>link</v>
      </c>
      <c r="U335" s="73" t="str">
        <f>HYPERLINK(_xlfn.XLOOKUP(I335,LEGEND!B:B,LEGEND!I:I))</f>
        <v>https://milwaukee-media-images.s3.amazonaws.com/hi/AG_13-125_XSPD--Hero_1.jpg</v>
      </c>
      <c r="V335" s="51" t="s">
        <v>7876</v>
      </c>
      <c r="W335" s="63" t="s">
        <v>71</v>
      </c>
      <c r="X335" s="64">
        <v>152</v>
      </c>
      <c r="Y335" s="64">
        <v>85</v>
      </c>
      <c r="Z335" s="64">
        <v>524</v>
      </c>
      <c r="AA335" s="84">
        <v>3.58</v>
      </c>
      <c r="AB335" s="85">
        <v>1</v>
      </c>
      <c r="AC335" s="85">
        <v>1</v>
      </c>
    </row>
    <row r="336" spans="1:29" s="1" customFormat="1" ht="38.25">
      <c r="B336" s="6" t="s">
        <v>55</v>
      </c>
      <c r="C336" s="6" t="s">
        <v>7490</v>
      </c>
      <c r="D336" s="6" t="s">
        <v>500</v>
      </c>
      <c r="E336" s="49" t="s">
        <v>501</v>
      </c>
      <c r="F336" s="6" t="s">
        <v>1318</v>
      </c>
      <c r="G336" s="6" t="s">
        <v>60</v>
      </c>
      <c r="H336" s="6" t="s">
        <v>7902</v>
      </c>
      <c r="I336" s="60" t="s">
        <v>7903</v>
      </c>
      <c r="J336" s="49" t="s">
        <v>7904</v>
      </c>
      <c r="K336" s="6" t="s">
        <v>7905</v>
      </c>
      <c r="L336" s="29">
        <f>IF($J$6="с учетом НДС",VLOOKUP(I336,LEGEND!B:E,4,0)*(1-M336),VLOOKUP(I336,LEGEND!B:E,4,0)*(1-M336)/1.2)</f>
        <v>20990</v>
      </c>
      <c r="M336" s="57">
        <f>IF(AND(B336&lt;&gt;"1_Электроинструмент",B336&lt;&gt;"2_Садовая техника"),$J$5,IF($J$4&lt;=20%,$J$4,IFERROR(VLOOKUP(S336,LEGEND!$L$2:$M$5,2,FALSE),$J$4)))</f>
        <v>0</v>
      </c>
      <c r="N336" s="48" t="s">
        <v>7906</v>
      </c>
      <c r="O336" s="49" t="s">
        <v>60</v>
      </c>
      <c r="P336" s="49" t="s">
        <v>66</v>
      </c>
      <c r="Q336" s="49" t="s">
        <v>67</v>
      </c>
      <c r="R336" s="50" t="s">
        <v>68</v>
      </c>
      <c r="S336" s="49" t="s">
        <v>60</v>
      </c>
      <c r="T336" s="73" t="str">
        <f>IF(_xlfn.XLOOKUP(I336,LEGEND!B:B,LEGEND!H:H)&lt;&gt;"-",HYPERLINK(_xlfn.XLOOKUP(I336,LEGEND!B:B,LEGEND!H:H),"link"),_xlfn.XLOOKUP(I336,LEGEND!B:B,LEGEND!H:H))</f>
        <v>link</v>
      </c>
      <c r="U336" s="73" t="str">
        <f>HYPERLINK(_xlfn.XLOOKUP(I336,LEGEND!B:B,LEGEND!I:I))</f>
        <v>https://milwaukee-media-images.s3.amazonaws.com/hi/AG_9-125_XC--Hero_1.jpg</v>
      </c>
      <c r="V336" s="51" t="s">
        <v>7908</v>
      </c>
      <c r="W336" s="63" t="s">
        <v>2772</v>
      </c>
      <c r="X336" s="64">
        <v>345</v>
      </c>
      <c r="Y336" s="64">
        <v>135</v>
      </c>
      <c r="Z336" s="64">
        <v>135</v>
      </c>
      <c r="AA336" s="84">
        <v>2.58</v>
      </c>
      <c r="AB336" s="85">
        <v>1</v>
      </c>
      <c r="AC336" s="85">
        <v>1</v>
      </c>
    </row>
    <row r="337" spans="1:29" s="1" customFormat="1" ht="38.25">
      <c r="B337" s="6" t="s">
        <v>55</v>
      </c>
      <c r="C337" s="6" t="s">
        <v>7490</v>
      </c>
      <c r="D337" s="6" t="s">
        <v>500</v>
      </c>
      <c r="E337" s="49" t="s">
        <v>501</v>
      </c>
      <c r="F337" s="6" t="s">
        <v>1318</v>
      </c>
      <c r="G337" s="6" t="s">
        <v>60</v>
      </c>
      <c r="H337" s="6" t="s">
        <v>7909</v>
      </c>
      <c r="I337" s="60" t="s">
        <v>7910</v>
      </c>
      <c r="J337" s="49" t="s">
        <v>7911</v>
      </c>
      <c r="K337" s="6" t="s">
        <v>7912</v>
      </c>
      <c r="L337" s="29">
        <f>IF($J$6="с учетом НДС",VLOOKUP(I337,LEGEND!B:E,4,0)*(1-M337),VLOOKUP(I337,LEGEND!B:E,4,0)*(1-M337)/1.2)</f>
        <v>21990</v>
      </c>
      <c r="M337" s="57">
        <f>IF(AND(B337&lt;&gt;"1_Электроинструмент",B337&lt;&gt;"2_Садовая техника"),$J$5,IF($J$4&lt;=20%,$J$4,IFERROR(VLOOKUP(S337,LEGEND!$L$2:$M$5,2,FALSE),$J$4)))</f>
        <v>0</v>
      </c>
      <c r="N337" s="48" t="s">
        <v>7913</v>
      </c>
      <c r="O337" s="49" t="s">
        <v>60</v>
      </c>
      <c r="P337" s="49" t="s">
        <v>66</v>
      </c>
      <c r="Q337" s="49" t="s">
        <v>67</v>
      </c>
      <c r="R337" s="50" t="s">
        <v>68</v>
      </c>
      <c r="S337" s="49" t="s">
        <v>60</v>
      </c>
      <c r="T337" s="73" t="str">
        <f>IF(_xlfn.XLOOKUP(I337,LEGEND!B:B,LEGEND!H:H)&lt;&gt;"-",HYPERLINK(_xlfn.XLOOKUP(I337,LEGEND!B:B,LEGEND!H:H),"link"),_xlfn.XLOOKUP(I337,LEGEND!B:B,LEGEND!H:H))</f>
        <v>link</v>
      </c>
      <c r="U337" s="73" t="str">
        <f>HYPERLINK(_xlfn.XLOOKUP(I337,LEGEND!B:B,LEGEND!I:I))</f>
        <v>https://milwaukee-media-images.s3.amazonaws.com/hi/AG_9-125_XE--Hero_1.jpg</v>
      </c>
      <c r="V337" s="51" t="s">
        <v>7914</v>
      </c>
      <c r="W337" s="63" t="s">
        <v>2772</v>
      </c>
      <c r="X337" s="64">
        <v>340</v>
      </c>
      <c r="Y337" s="64">
        <v>135</v>
      </c>
      <c r="Z337" s="64">
        <v>135</v>
      </c>
      <c r="AA337" s="84">
        <v>2.56</v>
      </c>
      <c r="AB337" s="85">
        <v>1</v>
      </c>
      <c r="AC337" s="85">
        <v>1</v>
      </c>
    </row>
    <row r="338" spans="1:29" s="1" customFormat="1" ht="38.25">
      <c r="B338" s="6" t="s">
        <v>55</v>
      </c>
      <c r="C338" s="6" t="s">
        <v>7490</v>
      </c>
      <c r="D338" s="6" t="s">
        <v>500</v>
      </c>
      <c r="E338" s="49" t="s">
        <v>501</v>
      </c>
      <c r="F338" s="6" t="s">
        <v>1318</v>
      </c>
      <c r="G338" s="6" t="s">
        <v>60</v>
      </c>
      <c r="H338" s="6" t="s">
        <v>7922</v>
      </c>
      <c r="I338" s="60" t="s">
        <v>7923</v>
      </c>
      <c r="J338" s="49" t="s">
        <v>7924</v>
      </c>
      <c r="K338" s="6" t="s">
        <v>7925</v>
      </c>
      <c r="L338" s="29">
        <f>IF($J$6="с учетом НДС",VLOOKUP(I338,LEGEND!B:E,4,0)*(1-M338),VLOOKUP(I338,LEGEND!B:E,4,0)*(1-M338)/1.2)</f>
        <v>22490</v>
      </c>
      <c r="M338" s="57">
        <f>IF(AND(B338&lt;&gt;"1_Электроинструмент",B338&lt;&gt;"2_Садовая техника"),$J$5,IF($J$4&lt;=20%,$J$4,IFERROR(VLOOKUP(S338,LEGEND!$L$2:$M$5,2,FALSE),$J$4)))</f>
        <v>0</v>
      </c>
      <c r="N338" s="48" t="s">
        <v>7926</v>
      </c>
      <c r="O338" s="49" t="s">
        <v>60</v>
      </c>
      <c r="P338" s="49" t="s">
        <v>66</v>
      </c>
      <c r="Q338" s="49" t="s">
        <v>67</v>
      </c>
      <c r="R338" s="50" t="s">
        <v>68</v>
      </c>
      <c r="S338" s="49" t="s">
        <v>60</v>
      </c>
      <c r="T338" s="73" t="str">
        <f>IF(_xlfn.XLOOKUP(I338,LEGEND!B:B,LEGEND!H:H)&lt;&gt;"-",HYPERLINK(_xlfn.XLOOKUP(I338,LEGEND!B:B,LEGEND!H:H),"link"),_xlfn.XLOOKUP(I338,LEGEND!B:B,LEGEND!H:H))</f>
        <v>link</v>
      </c>
      <c r="U338" s="73" t="str">
        <f>HYPERLINK(_xlfn.XLOOKUP(I338,LEGEND!B:B,LEGEND!I:I))</f>
        <v>https://milwaukee-media-images.s3.amazonaws.com/hi/AGV_12-125_X--Hero_1.jpg</v>
      </c>
      <c r="V338" s="51" t="s">
        <v>7928</v>
      </c>
      <c r="W338" s="63" t="s">
        <v>71</v>
      </c>
      <c r="X338" s="64">
        <v>424</v>
      </c>
      <c r="Y338" s="64">
        <v>155</v>
      </c>
      <c r="Z338" s="64">
        <v>93</v>
      </c>
      <c r="AA338" s="84">
        <v>3.18</v>
      </c>
      <c r="AB338" s="85">
        <v>1</v>
      </c>
      <c r="AC338" s="85">
        <v>1</v>
      </c>
    </row>
    <row r="339" spans="1:29" s="1" customFormat="1" ht="38.25">
      <c r="B339" s="6" t="s">
        <v>55</v>
      </c>
      <c r="C339" s="6" t="s">
        <v>7490</v>
      </c>
      <c r="D339" s="6" t="s">
        <v>500</v>
      </c>
      <c r="E339" s="49" t="s">
        <v>501</v>
      </c>
      <c r="F339" s="6" t="s">
        <v>1318</v>
      </c>
      <c r="G339" s="6" t="s">
        <v>60</v>
      </c>
      <c r="H339" s="6" t="s">
        <v>7943</v>
      </c>
      <c r="I339" s="60" t="s">
        <v>7944</v>
      </c>
      <c r="J339" s="49" t="s">
        <v>7945</v>
      </c>
      <c r="K339" s="6" t="s">
        <v>7946</v>
      </c>
      <c r="L339" s="29">
        <f>IF($J$6="с учетом НДС",VLOOKUP(I339,LEGEND!B:E,4,0)*(1-M339),VLOOKUP(I339,LEGEND!B:E,4,0)*(1-M339)/1.2)</f>
        <v>22490</v>
      </c>
      <c r="M339" s="57">
        <f>IF(AND(B339&lt;&gt;"1_Электроинструмент",B339&lt;&gt;"2_Садовая техника"),$J$5,IF($J$4&lt;=20%,$J$4,IFERROR(VLOOKUP(S339,LEGEND!$L$2:$M$5,2,FALSE),$J$4)))</f>
        <v>0</v>
      </c>
      <c r="N339" s="48" t="s">
        <v>7947</v>
      </c>
      <c r="O339" s="49" t="s">
        <v>60</v>
      </c>
      <c r="P339" s="49" t="s">
        <v>66</v>
      </c>
      <c r="Q339" s="49" t="s">
        <v>67</v>
      </c>
      <c r="R339" s="50" t="s">
        <v>68</v>
      </c>
      <c r="S339" s="49" t="s">
        <v>60</v>
      </c>
      <c r="T339" s="73" t="str">
        <f>IF(_xlfn.XLOOKUP(I339,LEGEND!B:B,LEGEND!H:H)&lt;&gt;"-",HYPERLINK(_xlfn.XLOOKUP(I339,LEGEND!B:B,LEGEND!H:H),"link"),_xlfn.XLOOKUP(I339,LEGEND!B:B,LEGEND!H:H))</f>
        <v>link</v>
      </c>
      <c r="U339" s="73" t="str">
        <f>HYPERLINK(_xlfn.XLOOKUP(I339,LEGEND!B:B,LEGEND!I:I))</f>
        <v>https://milwaukee-media-images.s3.amazonaws.com/hi/AGV_13-125_XE--Hero_1.jpg</v>
      </c>
      <c r="V339" s="51" t="s">
        <v>7949</v>
      </c>
      <c r="W339" s="63" t="s">
        <v>71</v>
      </c>
      <c r="X339" s="64">
        <v>424</v>
      </c>
      <c r="Y339" s="64">
        <v>155</v>
      </c>
      <c r="Z339" s="64">
        <v>93</v>
      </c>
      <c r="AA339" s="84">
        <v>3.3340000000000001</v>
      </c>
      <c r="AB339" s="85">
        <v>1</v>
      </c>
      <c r="AC339" s="85">
        <v>1</v>
      </c>
    </row>
    <row r="340" spans="1:29" s="1" customFormat="1" ht="38.25">
      <c r="B340" s="6" t="s">
        <v>55</v>
      </c>
      <c r="C340" s="6" t="s">
        <v>7490</v>
      </c>
      <c r="D340" s="6" t="s">
        <v>500</v>
      </c>
      <c r="E340" s="49" t="s">
        <v>501</v>
      </c>
      <c r="F340" s="6" t="s">
        <v>1318</v>
      </c>
      <c r="G340" s="6" t="s">
        <v>60</v>
      </c>
      <c r="H340" s="6" t="s">
        <v>7950</v>
      </c>
      <c r="I340" s="60" t="s">
        <v>7951</v>
      </c>
      <c r="J340" s="49" t="s">
        <v>7952</v>
      </c>
      <c r="K340" s="6" t="s">
        <v>7953</v>
      </c>
      <c r="L340" s="29">
        <f>IF($J$6="с учетом НДС",VLOOKUP(I340,LEGEND!B:E,4,0)*(1-M340),VLOOKUP(I340,LEGEND!B:E,4,0)*(1-M340)/1.2)</f>
        <v>23990</v>
      </c>
      <c r="M340" s="57">
        <f>IF(AND(B340&lt;&gt;"1_Электроинструмент",B340&lt;&gt;"2_Садовая техника"),$J$5,IF($J$4&lt;=20%,$J$4,IFERROR(VLOOKUP(S340,LEGEND!$L$2:$M$5,2,FALSE),$J$4)))</f>
        <v>0</v>
      </c>
      <c r="N340" s="48" t="s">
        <v>7954</v>
      </c>
      <c r="O340" s="49" t="s">
        <v>60</v>
      </c>
      <c r="P340" s="49" t="s">
        <v>66</v>
      </c>
      <c r="Q340" s="49" t="s">
        <v>67</v>
      </c>
      <c r="R340" s="50" t="s">
        <v>68</v>
      </c>
      <c r="S340" s="49" t="s">
        <v>60</v>
      </c>
      <c r="T340" s="73" t="str">
        <f>IF(_xlfn.XLOOKUP(I340,LEGEND!B:B,LEGEND!H:H)&lt;&gt;"-",HYPERLINK(_xlfn.XLOOKUP(I340,LEGEND!B:B,LEGEND!H:H),"link"),_xlfn.XLOOKUP(I340,LEGEND!B:B,LEGEND!H:H))</f>
        <v>link</v>
      </c>
      <c r="U340" s="73" t="str">
        <f>HYPERLINK(_xlfn.XLOOKUP(I340,LEGEND!B:B,LEGEND!I:I))</f>
        <v>https://milwaukee-media-images.s3.amazonaws.com/hi/AGV_13-125_XSPDE--Hero_1.jpg</v>
      </c>
      <c r="V340" s="51" t="s">
        <v>7956</v>
      </c>
      <c r="W340" s="63" t="s">
        <v>71</v>
      </c>
      <c r="X340" s="64">
        <v>152</v>
      </c>
      <c r="Y340" s="64">
        <v>85</v>
      </c>
      <c r="Z340" s="64">
        <v>524</v>
      </c>
      <c r="AA340" s="84">
        <v>3.58</v>
      </c>
      <c r="AB340" s="85">
        <v>1</v>
      </c>
      <c r="AC340" s="85">
        <v>1</v>
      </c>
    </row>
    <row r="341" spans="1:29" s="1" customFormat="1" ht="38.25">
      <c r="B341" s="6" t="s">
        <v>55</v>
      </c>
      <c r="C341" s="6" t="s">
        <v>7490</v>
      </c>
      <c r="D341" s="6" t="s">
        <v>500</v>
      </c>
      <c r="E341" s="49" t="s">
        <v>501</v>
      </c>
      <c r="F341" s="6" t="s">
        <v>1318</v>
      </c>
      <c r="G341" s="6" t="s">
        <v>60</v>
      </c>
      <c r="H341" s="6" t="s">
        <v>7964</v>
      </c>
      <c r="I341" s="60" t="s">
        <v>7965</v>
      </c>
      <c r="J341" s="49" t="s">
        <v>7966</v>
      </c>
      <c r="K341" s="6" t="s">
        <v>7967</v>
      </c>
      <c r="L341" s="29">
        <f>IF($J$6="с учетом НДС",VLOOKUP(I341,LEGEND!B:E,4,0)*(1-M341),VLOOKUP(I341,LEGEND!B:E,4,0)*(1-M341)/1.2)</f>
        <v>23990</v>
      </c>
      <c r="M341" s="57">
        <f>IF(AND(B341&lt;&gt;"1_Электроинструмент",B341&lt;&gt;"2_Садовая техника"),$J$5,IF($J$4&lt;=20%,$J$4,IFERROR(VLOOKUP(S341,LEGEND!$L$2:$M$5,2,FALSE),$J$4)))</f>
        <v>0</v>
      </c>
      <c r="N341" s="48" t="s">
        <v>7968</v>
      </c>
      <c r="O341" s="49" t="s">
        <v>60</v>
      </c>
      <c r="P341" s="49" t="s">
        <v>66</v>
      </c>
      <c r="Q341" s="49" t="s">
        <v>67</v>
      </c>
      <c r="R341" s="50" t="s">
        <v>68</v>
      </c>
      <c r="S341" s="49" t="s">
        <v>60</v>
      </c>
      <c r="T341" s="73" t="str">
        <f>IF(_xlfn.XLOOKUP(I341,LEGEND!B:B,LEGEND!H:H)&lt;&gt;"-",HYPERLINK(_xlfn.XLOOKUP(I341,LEGEND!B:B,LEGEND!H:H),"link"),_xlfn.XLOOKUP(I341,LEGEND!B:B,LEGEND!H:H))</f>
        <v>link</v>
      </c>
      <c r="U341" s="73" t="str">
        <f>HYPERLINK(_xlfn.XLOOKUP(I341,LEGEND!B:B,LEGEND!I:I))</f>
        <v>https://milwaukee-media-images.s3.amazonaws.com/hi/AGV_15-125_XC--Hero_1.jpg</v>
      </c>
      <c r="V341" s="51" t="s">
        <v>7970</v>
      </c>
      <c r="W341" s="63" t="s">
        <v>71</v>
      </c>
      <c r="X341" s="64">
        <v>424</v>
      </c>
      <c r="Y341" s="64">
        <v>93</v>
      </c>
      <c r="Z341" s="64">
        <v>155</v>
      </c>
      <c r="AA341" s="84">
        <v>3.54</v>
      </c>
      <c r="AB341" s="85">
        <v>1</v>
      </c>
      <c r="AC341" s="85">
        <v>1</v>
      </c>
    </row>
    <row r="342" spans="1:29" s="1" customFormat="1" ht="38.25">
      <c r="B342" s="6" t="s">
        <v>55</v>
      </c>
      <c r="C342" s="6" t="s">
        <v>7490</v>
      </c>
      <c r="D342" s="6" t="s">
        <v>500</v>
      </c>
      <c r="E342" s="49" t="s">
        <v>501</v>
      </c>
      <c r="F342" s="6" t="s">
        <v>1318</v>
      </c>
      <c r="G342" s="6" t="s">
        <v>60</v>
      </c>
      <c r="H342" s="6" t="s">
        <v>7985</v>
      </c>
      <c r="I342" s="60" t="s">
        <v>7986</v>
      </c>
      <c r="J342" s="49" t="s">
        <v>7987</v>
      </c>
      <c r="K342" s="6" t="s">
        <v>7988</v>
      </c>
      <c r="L342" s="29">
        <f>IF($J$6="с учетом НДС",VLOOKUP(I342,LEGEND!B:E,4,0)*(1-M342),VLOOKUP(I342,LEGEND!B:E,4,0)*(1-M342)/1.2)</f>
        <v>23990</v>
      </c>
      <c r="M342" s="57">
        <f>IF(AND(B342&lt;&gt;"1_Электроинструмент",B342&lt;&gt;"2_Садовая техника"),$J$5,IF($J$4&lt;=20%,$J$4,IFERROR(VLOOKUP(S342,LEGEND!$L$2:$M$5,2,FALSE),$J$4)))</f>
        <v>0</v>
      </c>
      <c r="N342" s="48" t="s">
        <v>7989</v>
      </c>
      <c r="O342" s="49" t="s">
        <v>60</v>
      </c>
      <c r="P342" s="49" t="s">
        <v>66</v>
      </c>
      <c r="Q342" s="49" t="s">
        <v>67</v>
      </c>
      <c r="R342" s="50" t="s">
        <v>68</v>
      </c>
      <c r="S342" s="49" t="s">
        <v>60</v>
      </c>
      <c r="T342" s="73" t="str">
        <f>IF(_xlfn.XLOOKUP(I342,LEGEND!B:B,LEGEND!H:H)&lt;&gt;"-",HYPERLINK(_xlfn.XLOOKUP(I342,LEGEND!B:B,LEGEND!H:H),"link"),_xlfn.XLOOKUP(I342,LEGEND!B:B,LEGEND!H:H))</f>
        <v>link</v>
      </c>
      <c r="U342" s="73" t="str">
        <f>HYPERLINK(_xlfn.XLOOKUP(I342,LEGEND!B:B,LEGEND!I:I))</f>
        <v>https://milwaukee-media-images.s3.amazonaws.com/hi/AGV_15-125_XE--Hero_1.jpg</v>
      </c>
      <c r="V342" s="51" t="s">
        <v>7990</v>
      </c>
      <c r="W342" s="63" t="s">
        <v>71</v>
      </c>
      <c r="X342" s="64">
        <v>424</v>
      </c>
      <c r="Y342" s="64">
        <v>93</v>
      </c>
      <c r="Z342" s="64">
        <v>155</v>
      </c>
      <c r="AA342" s="84">
        <v>3.54</v>
      </c>
      <c r="AB342" s="85">
        <v>1</v>
      </c>
      <c r="AC342" s="85">
        <v>1</v>
      </c>
    </row>
    <row r="343" spans="1:29" s="1" customFormat="1" ht="38.25">
      <c r="B343" s="6" t="s">
        <v>55</v>
      </c>
      <c r="C343" s="6" t="s">
        <v>7490</v>
      </c>
      <c r="D343" s="6" t="s">
        <v>500</v>
      </c>
      <c r="E343" s="49" t="s">
        <v>501</v>
      </c>
      <c r="F343" s="6" t="s">
        <v>1318</v>
      </c>
      <c r="G343" s="6" t="s">
        <v>60</v>
      </c>
      <c r="H343" s="6" t="s">
        <v>7997</v>
      </c>
      <c r="I343" s="60" t="s">
        <v>7998</v>
      </c>
      <c r="J343" s="49" t="s">
        <v>7999</v>
      </c>
      <c r="K343" s="6" t="s">
        <v>8000</v>
      </c>
      <c r="L343" s="29">
        <f>IF($J$6="с учетом НДС",VLOOKUP(I343,LEGEND!B:E,4,0)*(1-M343),VLOOKUP(I343,LEGEND!B:E,4,0)*(1-M343)/1.2)</f>
        <v>23990</v>
      </c>
      <c r="M343" s="57">
        <f>IF(AND(B343&lt;&gt;"1_Электроинструмент",B343&lt;&gt;"2_Садовая техника"),$J$5,IF($J$4&lt;=20%,$J$4,IFERROR(VLOOKUP(S343,LEGEND!$L$2:$M$5,2,FALSE),$J$4)))</f>
        <v>0</v>
      </c>
      <c r="N343" s="48" t="s">
        <v>8001</v>
      </c>
      <c r="O343" s="49" t="s">
        <v>60</v>
      </c>
      <c r="P343" s="49" t="s">
        <v>66</v>
      </c>
      <c r="Q343" s="49" t="s">
        <v>67</v>
      </c>
      <c r="R343" s="50" t="s">
        <v>68</v>
      </c>
      <c r="S343" s="49" t="s">
        <v>60</v>
      </c>
      <c r="T343" s="73" t="str">
        <f>IF(_xlfn.XLOOKUP(I343,LEGEND!B:B,LEGEND!H:H)&lt;&gt;"-",HYPERLINK(_xlfn.XLOOKUP(I343,LEGEND!B:B,LEGEND!H:H),"link"),_xlfn.XLOOKUP(I343,LEGEND!B:B,LEGEND!H:H))</f>
        <v>link</v>
      </c>
      <c r="U343" s="73" t="str">
        <f>HYPERLINK(_xlfn.XLOOKUP(I343,LEGEND!B:B,LEGEND!I:I))</f>
        <v>https://milwaukee-media-images.s3.amazonaws.com/hi/AGV_15-150_XC--Hero_1.jpg</v>
      </c>
      <c r="V343" s="51" t="s">
        <v>8002</v>
      </c>
      <c r="W343" s="63" t="s">
        <v>71</v>
      </c>
      <c r="X343" s="64">
        <v>424</v>
      </c>
      <c r="Y343" s="64">
        <v>93</v>
      </c>
      <c r="Z343" s="64">
        <v>155</v>
      </c>
      <c r="AA343" s="84">
        <v>3.6219999999999999</v>
      </c>
      <c r="AB343" s="85">
        <v>1</v>
      </c>
      <c r="AC343" s="85">
        <v>1</v>
      </c>
    </row>
    <row r="344" spans="1:29" s="1" customFormat="1" ht="38.25">
      <c r="B344" s="6" t="s">
        <v>55</v>
      </c>
      <c r="C344" s="6" t="s">
        <v>7490</v>
      </c>
      <c r="D344" s="6" t="s">
        <v>500</v>
      </c>
      <c r="E344" s="49" t="s">
        <v>501</v>
      </c>
      <c r="F344" s="6" t="s">
        <v>1318</v>
      </c>
      <c r="G344" s="6" t="s">
        <v>60</v>
      </c>
      <c r="H344" s="6" t="s">
        <v>8003</v>
      </c>
      <c r="I344" s="60" t="s">
        <v>8004</v>
      </c>
      <c r="J344" s="49" t="s">
        <v>8005</v>
      </c>
      <c r="K344" s="6" t="s">
        <v>8006</v>
      </c>
      <c r="L344" s="29">
        <f>IF($J$6="с учетом НДС",VLOOKUP(I344,LEGEND!B:E,4,0)*(1-M344),VLOOKUP(I344,LEGEND!B:E,4,0)*(1-M344)/1.2)</f>
        <v>24490</v>
      </c>
      <c r="M344" s="57">
        <f>IF(AND(B344&lt;&gt;"1_Электроинструмент",B344&lt;&gt;"2_Садовая техника"),$J$5,IF($J$4&lt;=20%,$J$4,IFERROR(VLOOKUP(S344,LEGEND!$L$2:$M$5,2,FALSE),$J$4)))</f>
        <v>0</v>
      </c>
      <c r="N344" s="48" t="s">
        <v>8001</v>
      </c>
      <c r="O344" s="49" t="s">
        <v>60</v>
      </c>
      <c r="P344" s="49" t="s">
        <v>66</v>
      </c>
      <c r="Q344" s="49" t="s">
        <v>67</v>
      </c>
      <c r="R344" s="50" t="s">
        <v>68</v>
      </c>
      <c r="S344" s="49" t="s">
        <v>60</v>
      </c>
      <c r="T344" s="73" t="str">
        <f>IF(_xlfn.XLOOKUP(I344,LEGEND!B:B,LEGEND!H:H)&lt;&gt;"-",HYPERLINK(_xlfn.XLOOKUP(I344,LEGEND!B:B,LEGEND!H:H),"link"),_xlfn.XLOOKUP(I344,LEGEND!B:B,LEGEND!H:H))</f>
        <v>link</v>
      </c>
      <c r="U344" s="73" t="str">
        <f>HYPERLINK(_xlfn.XLOOKUP(I344,LEGEND!B:B,LEGEND!I:I))</f>
        <v>https://milwaukee-media-images.s3.amazonaws.com/hi/AGV_15-150_XC_DMS--Hero_1.jpg</v>
      </c>
      <c r="V344" s="51" t="s">
        <v>8007</v>
      </c>
      <c r="W344" s="63" t="s">
        <v>71</v>
      </c>
      <c r="X344" s="64">
        <v>426</v>
      </c>
      <c r="Y344" s="64">
        <v>160</v>
      </c>
      <c r="Z344" s="64">
        <v>96</v>
      </c>
      <c r="AA344" s="84">
        <v>3.706</v>
      </c>
      <c r="AB344" s="85">
        <v>1</v>
      </c>
      <c r="AC344" s="85">
        <v>1</v>
      </c>
    </row>
    <row r="345" spans="1:29" s="1" customFormat="1" ht="45">
      <c r="B345" s="6" t="s">
        <v>55</v>
      </c>
      <c r="C345" s="6" t="s">
        <v>7490</v>
      </c>
      <c r="D345" s="6" t="s">
        <v>500</v>
      </c>
      <c r="E345" s="49" t="s">
        <v>501</v>
      </c>
      <c r="F345" s="6" t="s">
        <v>1318</v>
      </c>
      <c r="G345" s="6" t="s">
        <v>60</v>
      </c>
      <c r="H345" s="6" t="s">
        <v>7957</v>
      </c>
      <c r="I345" s="60" t="s">
        <v>7958</v>
      </c>
      <c r="J345" s="49" t="s">
        <v>7959</v>
      </c>
      <c r="K345" s="6" t="s">
        <v>7960</v>
      </c>
      <c r="L345" s="29">
        <f>IF($J$6="с учетом НДС",VLOOKUP(I345,LEGEND!B:E,4,0)*(1-M345),VLOOKUP(I345,LEGEND!B:E,4,0)*(1-M345)/1.2)</f>
        <v>27490</v>
      </c>
      <c r="M345" s="57">
        <f>IF(AND(B345&lt;&gt;"1_Электроинструмент",B345&lt;&gt;"2_Садовая техника"),$J$5,IF($J$4&lt;=20%,$J$4,IFERROR(VLOOKUP(S345,LEGEND!$L$2:$M$5,2,FALSE),$J$4)))</f>
        <v>0</v>
      </c>
      <c r="N345" s="48" t="s">
        <v>7961</v>
      </c>
      <c r="O345" s="49" t="s">
        <v>60</v>
      </c>
      <c r="P345" s="49" t="s">
        <v>66</v>
      </c>
      <c r="Q345" s="49" t="s">
        <v>67</v>
      </c>
      <c r="R345" s="50" t="s">
        <v>68</v>
      </c>
      <c r="S345" s="49" t="s">
        <v>60</v>
      </c>
      <c r="T345" s="73" t="str">
        <f>IF(_xlfn.XLOOKUP(I345,LEGEND!B:B,LEGEND!H:H)&lt;&gt;"-",HYPERLINK(_xlfn.XLOOKUP(I345,LEGEND!B:B,LEGEND!H:H),"link"),_xlfn.XLOOKUP(I345,LEGEND!B:B,LEGEND!H:H))</f>
        <v>link</v>
      </c>
      <c r="U345" s="73" t="str">
        <f>HYPERLINK(_xlfn.XLOOKUP(I345,LEGEND!B:B,LEGEND!I:I))</f>
        <v>https://milwaukee-media-images.s3.amazonaws.com/hi/AGV_13-125_XSPDEB--Hero_1.jpg</v>
      </c>
      <c r="V345" s="51" t="s">
        <v>7963</v>
      </c>
      <c r="W345" s="63" t="s">
        <v>71</v>
      </c>
      <c r="X345" s="64">
        <v>152</v>
      </c>
      <c r="Y345" s="64">
        <v>82</v>
      </c>
      <c r="Z345" s="64">
        <v>499</v>
      </c>
      <c r="AA345" s="84">
        <v>3.4009999999999998</v>
      </c>
      <c r="AB345" s="85">
        <v>1</v>
      </c>
      <c r="AC345" s="85">
        <v>1</v>
      </c>
    </row>
    <row r="346" spans="1:29" s="1" customFormat="1" ht="56.25">
      <c r="B346" s="6" t="s">
        <v>55</v>
      </c>
      <c r="C346" s="6" t="s">
        <v>7490</v>
      </c>
      <c r="D346" s="6" t="s">
        <v>500</v>
      </c>
      <c r="E346" s="49" t="s">
        <v>501</v>
      </c>
      <c r="F346" s="6" t="s">
        <v>1318</v>
      </c>
      <c r="G346" s="6" t="s">
        <v>60</v>
      </c>
      <c r="H346" s="6" t="s">
        <v>7971</v>
      </c>
      <c r="I346" s="60" t="s">
        <v>7972</v>
      </c>
      <c r="J346" s="49" t="s">
        <v>7973</v>
      </c>
      <c r="K346" s="6" t="s">
        <v>7974</v>
      </c>
      <c r="L346" s="29">
        <f>IF($J$6="с учетом НДС",VLOOKUP(I346,LEGEND!B:E,4,0)*(1-M346),VLOOKUP(I346,LEGEND!B:E,4,0)*(1-M346)/1.2)</f>
        <v>44490</v>
      </c>
      <c r="M346" s="57">
        <f>IF(AND(B346&lt;&gt;"1_Электроинструмент",B346&lt;&gt;"2_Садовая техника"),$J$5,IF($J$4&lt;=20%,$J$4,IFERROR(VLOOKUP(S346,LEGEND!$L$2:$M$5,2,FALSE),$J$4)))</f>
        <v>0</v>
      </c>
      <c r="N346" s="48" t="s">
        <v>7975</v>
      </c>
      <c r="O346" s="49" t="s">
        <v>60</v>
      </c>
      <c r="P346" s="49" t="s">
        <v>66</v>
      </c>
      <c r="Q346" s="49" t="s">
        <v>67</v>
      </c>
      <c r="R346" s="50" t="s">
        <v>68</v>
      </c>
      <c r="S346" s="49" t="s">
        <v>60</v>
      </c>
      <c r="T346" s="73" t="str">
        <f>IF(_xlfn.XLOOKUP(I346,LEGEND!B:B,LEGEND!H:H)&lt;&gt;"-",HYPERLINK(_xlfn.XLOOKUP(I346,LEGEND!B:B,LEGEND!H:H),"link"),_xlfn.XLOOKUP(I346,LEGEND!B:B,LEGEND!H:H))</f>
        <v>link</v>
      </c>
      <c r="U346" s="73" t="str">
        <f>HYPERLINK(_xlfn.XLOOKUP(I346,LEGEND!B:B,LEGEND!I:I))</f>
        <v>https://milwaukee-media-images.s3.amazonaws.com/hi/AGV_15-125_XC_DEC-SET--Hero_01.jpg</v>
      </c>
      <c r="V346" s="51" t="s">
        <v>7977</v>
      </c>
      <c r="W346" s="63" t="s">
        <v>71</v>
      </c>
      <c r="X346" s="64">
        <v>470</v>
      </c>
      <c r="Y346" s="64">
        <v>210</v>
      </c>
      <c r="Z346" s="64">
        <v>360</v>
      </c>
      <c r="AA346" s="84">
        <v>7.3719999999999999</v>
      </c>
      <c r="AB346" s="85">
        <v>1</v>
      </c>
      <c r="AC346" s="85">
        <v>1</v>
      </c>
    </row>
    <row r="347" spans="1:29" s="1" customFormat="1" ht="56.25">
      <c r="B347" s="6" t="s">
        <v>55</v>
      </c>
      <c r="C347" s="6" t="s">
        <v>7490</v>
      </c>
      <c r="D347" s="6" t="s">
        <v>500</v>
      </c>
      <c r="E347" s="49" t="s">
        <v>501</v>
      </c>
      <c r="F347" s="6" t="s">
        <v>1318</v>
      </c>
      <c r="G347" s="6" t="s">
        <v>60</v>
      </c>
      <c r="H347" s="6" t="s">
        <v>7929</v>
      </c>
      <c r="I347" s="60" t="s">
        <v>7930</v>
      </c>
      <c r="J347" s="49" t="s">
        <v>7931</v>
      </c>
      <c r="K347" s="6" t="s">
        <v>7932</v>
      </c>
      <c r="L347" s="29">
        <f>IF($J$6="с учетом НДС",VLOOKUP(I347,LEGEND!B:E,4,0)*(1-M347),VLOOKUP(I347,LEGEND!B:E,4,0)*(1-M347)/1.2)</f>
        <v>44990</v>
      </c>
      <c r="M347" s="57">
        <f>IF(AND(B347&lt;&gt;"1_Электроинструмент",B347&lt;&gt;"2_Садовая техника"),$J$5,IF($J$4&lt;=20%,$J$4,IFERROR(VLOOKUP(S347,LEGEND!$L$2:$M$5,2,FALSE),$J$4)))</f>
        <v>0</v>
      </c>
      <c r="N347" s="48" t="s">
        <v>7933</v>
      </c>
      <c r="O347" s="49" t="s">
        <v>60</v>
      </c>
      <c r="P347" s="49" t="s">
        <v>66</v>
      </c>
      <c r="Q347" s="49" t="s">
        <v>473</v>
      </c>
      <c r="R347" s="50" t="s">
        <v>68</v>
      </c>
      <c r="S347" s="49" t="s">
        <v>60</v>
      </c>
      <c r="T347" s="73" t="str">
        <f>IF(_xlfn.XLOOKUP(I347,LEGEND!B:B,LEGEND!H:H)&lt;&gt;"-",HYPERLINK(_xlfn.XLOOKUP(I347,LEGEND!B:B,LEGEND!H:H),"link"),_xlfn.XLOOKUP(I347,LEGEND!B:B,LEGEND!H:H))</f>
        <v>link</v>
      </c>
      <c r="U347" s="73" t="str">
        <f>HYPERLINK(_xlfn.XLOOKUP(I347,LEGEND!B:B,LEGEND!I:I))</f>
        <v>https://milwaukee-media-images.s3.amazonaws.com/hi/AGV_12-125_X_DEC-SET--Hero_01.jpg</v>
      </c>
      <c r="V347" s="51" t="s">
        <v>7935</v>
      </c>
      <c r="W347" s="63" t="s">
        <v>71</v>
      </c>
      <c r="X347" s="64">
        <v>470</v>
      </c>
      <c r="Y347" s="64">
        <v>210</v>
      </c>
      <c r="Z347" s="64">
        <v>365</v>
      </c>
      <c r="AA347" s="84">
        <v>7.2039999999999997</v>
      </c>
      <c r="AB347" s="85">
        <v>1</v>
      </c>
      <c r="AC347" s="85">
        <v>1</v>
      </c>
    </row>
    <row r="348" spans="1:29" s="1" customFormat="1" ht="56.25">
      <c r="B348" s="6" t="s">
        <v>55</v>
      </c>
      <c r="C348" s="6" t="s">
        <v>7490</v>
      </c>
      <c r="D348" s="6" t="s">
        <v>500</v>
      </c>
      <c r="E348" s="49" t="s">
        <v>501</v>
      </c>
      <c r="F348" s="6" t="s">
        <v>1318</v>
      </c>
      <c r="G348" s="6" t="s">
        <v>60</v>
      </c>
      <c r="H348" s="6" t="s">
        <v>7936</v>
      </c>
      <c r="I348" s="60" t="s">
        <v>7937</v>
      </c>
      <c r="J348" s="49" t="s">
        <v>7938</v>
      </c>
      <c r="K348" s="6" t="s">
        <v>7939</v>
      </c>
      <c r="L348" s="29">
        <f>IF($J$6="с учетом НДС",VLOOKUP(I348,LEGEND!B:E,4,0)*(1-M348),VLOOKUP(I348,LEGEND!B:E,4,0)*(1-M348)/1.2)</f>
        <v>50990</v>
      </c>
      <c r="M348" s="57">
        <f>IF(AND(B348&lt;&gt;"1_Электроинструмент",B348&lt;&gt;"2_Садовая техника"),$J$5,IF($J$4&lt;=20%,$J$4,IFERROR(VLOOKUP(S348,LEGEND!$L$2:$M$5,2,FALSE),$J$4)))</f>
        <v>0</v>
      </c>
      <c r="N348" s="48" t="s">
        <v>7940</v>
      </c>
      <c r="O348" s="49" t="s">
        <v>60</v>
      </c>
      <c r="P348" s="49" t="s">
        <v>66</v>
      </c>
      <c r="Q348" s="49" t="s">
        <v>473</v>
      </c>
      <c r="R348" s="50" t="s">
        <v>68</v>
      </c>
      <c r="S348" s="49" t="s">
        <v>60</v>
      </c>
      <c r="T348" s="73" t="str">
        <f>IF(_xlfn.XLOOKUP(I348,LEGEND!B:B,LEGEND!H:H)&lt;&gt;"-",HYPERLINK(_xlfn.XLOOKUP(I348,LEGEND!B:B,LEGEND!H:H),"link"),_xlfn.XLOOKUP(I348,LEGEND!B:B,LEGEND!H:H))</f>
        <v>link</v>
      </c>
      <c r="U348" s="73" t="str">
        <f>HYPERLINK(_xlfn.XLOOKUP(I348,LEGEND!B:B,LEGEND!I:I))</f>
        <v>https://milwaukee-media-images.s3.amazonaws.com/hi/AGV_12-125_X_DEG-SET--Hero_01.jpg</v>
      </c>
      <c r="V348" s="51" t="s">
        <v>7942</v>
      </c>
      <c r="W348" s="63" t="s">
        <v>71</v>
      </c>
      <c r="X348" s="64">
        <v>475</v>
      </c>
      <c r="Y348" s="64">
        <v>190</v>
      </c>
      <c r="Z348" s="64">
        <v>365</v>
      </c>
      <c r="AA348" s="84">
        <v>7.4139999999999997</v>
      </c>
      <c r="AB348" s="85">
        <v>1</v>
      </c>
      <c r="AC348" s="85">
        <v>1</v>
      </c>
    </row>
    <row r="349" spans="1:29" ht="56.25">
      <c r="A349" s="1"/>
      <c r="B349" s="6" t="s">
        <v>55</v>
      </c>
      <c r="C349" s="6" t="s">
        <v>7490</v>
      </c>
      <c r="D349" s="6" t="s">
        <v>500</v>
      </c>
      <c r="E349" s="49" t="s">
        <v>501</v>
      </c>
      <c r="F349" s="6" t="s">
        <v>1318</v>
      </c>
      <c r="G349" s="6" t="s">
        <v>60</v>
      </c>
      <c r="H349" s="6" t="s">
        <v>7978</v>
      </c>
      <c r="I349" s="60" t="s">
        <v>7979</v>
      </c>
      <c r="J349" s="49" t="s">
        <v>7980</v>
      </c>
      <c r="K349" s="6" t="s">
        <v>7981</v>
      </c>
      <c r="L349" s="29">
        <f>IF($J$6="с учетом НДС",VLOOKUP(I349,LEGEND!B:E,4,0)*(1-M349),VLOOKUP(I349,LEGEND!B:E,4,0)*(1-M349)/1.2)</f>
        <v>50990</v>
      </c>
      <c r="M349" s="57">
        <f>IF(AND(B349&lt;&gt;"1_Электроинструмент",B349&lt;&gt;"2_Садовая техника"),$J$5,IF($J$4&lt;=20%,$J$4,IFERROR(VLOOKUP(S349,LEGEND!$L$2:$M$5,2,FALSE),$J$4)))</f>
        <v>0</v>
      </c>
      <c r="N349" s="48" t="s">
        <v>7982</v>
      </c>
      <c r="O349" s="49" t="s">
        <v>60</v>
      </c>
      <c r="P349" s="49" t="s">
        <v>66</v>
      </c>
      <c r="Q349" s="49" t="s">
        <v>67</v>
      </c>
      <c r="R349" s="50" t="s">
        <v>68</v>
      </c>
      <c r="S349" s="49" t="s">
        <v>60</v>
      </c>
      <c r="T349" s="73" t="str">
        <f>IF(_xlfn.XLOOKUP(I349,LEGEND!B:B,LEGEND!H:H)&lt;&gt;"-",HYPERLINK(_xlfn.XLOOKUP(I349,LEGEND!B:B,LEGEND!H:H),"link"),_xlfn.XLOOKUP(I349,LEGEND!B:B,LEGEND!H:H))</f>
        <v>link</v>
      </c>
      <c r="U349" s="73" t="str">
        <f>HYPERLINK(_xlfn.XLOOKUP(I349,LEGEND!B:B,LEGEND!I:I))</f>
        <v>https://milwaukee-media-images.s3.amazonaws.com/hi/AGV_15-125_XC_DEG-SET--Hero_01.jpg</v>
      </c>
      <c r="V349" s="51" t="s">
        <v>7984</v>
      </c>
      <c r="W349" s="63" t="s">
        <v>71</v>
      </c>
      <c r="X349" s="64">
        <v>475</v>
      </c>
      <c r="Y349" s="64">
        <v>370</v>
      </c>
      <c r="Z349" s="64">
        <v>195</v>
      </c>
      <c r="AA349" s="84">
        <v>7.6</v>
      </c>
      <c r="AB349" s="85">
        <v>1</v>
      </c>
      <c r="AC349" s="85">
        <v>1</v>
      </c>
    </row>
    <row r="350" spans="1:29" s="1" customFormat="1" ht="56.25">
      <c r="B350" s="6" t="s">
        <v>55</v>
      </c>
      <c r="C350" s="6" t="s">
        <v>7490</v>
      </c>
      <c r="D350" s="6" t="s">
        <v>500</v>
      </c>
      <c r="E350" s="49" t="s">
        <v>501</v>
      </c>
      <c r="F350" s="6" t="s">
        <v>1318</v>
      </c>
      <c r="G350" s="6" t="s">
        <v>60</v>
      </c>
      <c r="H350" s="6" t="s">
        <v>7991</v>
      </c>
      <c r="I350" s="60" t="s">
        <v>7992</v>
      </c>
      <c r="J350" s="49" t="s">
        <v>7993</v>
      </c>
      <c r="K350" s="6" t="s">
        <v>7994</v>
      </c>
      <c r="L350" s="29">
        <f>IF($J$6="с учетом НДС",VLOOKUP(I350,LEGEND!B:E,4,0)*(1-M350),VLOOKUP(I350,LEGEND!B:E,4,0)*(1-M350)/1.2)</f>
        <v>50990</v>
      </c>
      <c r="M350" s="57">
        <f>IF(AND(B350&lt;&gt;"1_Электроинструмент",B350&lt;&gt;"2_Садовая техника"),$J$5,IF($J$4&lt;=20%,$J$4,IFERROR(VLOOKUP(S350,LEGEND!$L$2:$M$5,2,FALSE),$J$4)))</f>
        <v>0</v>
      </c>
      <c r="N350" s="48" t="s">
        <v>7995</v>
      </c>
      <c r="O350" s="49" t="s">
        <v>60</v>
      </c>
      <c r="P350" s="49" t="s">
        <v>66</v>
      </c>
      <c r="Q350" s="49" t="s">
        <v>67</v>
      </c>
      <c r="R350" s="50" t="s">
        <v>68</v>
      </c>
      <c r="S350" s="49" t="s">
        <v>60</v>
      </c>
      <c r="T350" s="73" t="str">
        <f>IF(_xlfn.XLOOKUP(I350,LEGEND!B:B,LEGEND!H:H)&lt;&gt;"-",HYPERLINK(_xlfn.XLOOKUP(I350,LEGEND!B:B,LEGEND!H:H),"link"),_xlfn.XLOOKUP(I350,LEGEND!B:B,LEGEND!H:H))</f>
        <v>link</v>
      </c>
      <c r="U350" s="73" t="str">
        <f>HYPERLINK(_xlfn.XLOOKUP(I350,LEGEND!B:B,LEGEND!I:I))</f>
        <v>https://milwaukee-media-images.s3.amazonaws.com/hi/AGV_15-125_XE_DEG-SET--Hero_01.jpg</v>
      </c>
      <c r="V350" s="51" t="s">
        <v>7996</v>
      </c>
      <c r="W350" s="63" t="s">
        <v>71</v>
      </c>
      <c r="X350" s="64">
        <v>365</v>
      </c>
      <c r="Y350" s="64">
        <v>475</v>
      </c>
      <c r="Z350" s="64">
        <v>200</v>
      </c>
      <c r="AA350" s="84">
        <v>7.5979999999999999</v>
      </c>
      <c r="AB350" s="85">
        <v>1</v>
      </c>
      <c r="AC350" s="85">
        <v>1</v>
      </c>
    </row>
    <row r="351" spans="1:29" s="1" customFormat="1" ht="38.25">
      <c r="B351" s="6" t="s">
        <v>55</v>
      </c>
      <c r="C351" s="6" t="s">
        <v>4069</v>
      </c>
      <c r="D351" s="6" t="s">
        <v>500</v>
      </c>
      <c r="E351" s="49" t="s">
        <v>501</v>
      </c>
      <c r="F351" s="6" t="s">
        <v>4070</v>
      </c>
      <c r="G351" s="6" t="s">
        <v>60</v>
      </c>
      <c r="H351" s="6" t="s">
        <v>4273</v>
      </c>
      <c r="I351" s="60" t="s">
        <v>4274</v>
      </c>
      <c r="J351" s="49" t="s">
        <v>4275</v>
      </c>
      <c r="K351" s="6" t="s">
        <v>4276</v>
      </c>
      <c r="L351" s="29">
        <f>IF($J$6="с учетом НДС",VLOOKUP(I351,LEGEND!B:E,4,0)*(1-M351),VLOOKUP(I351,LEGEND!B:E,4,0)*(1-M351)/1.2)</f>
        <v>8300</v>
      </c>
      <c r="M351" s="57">
        <f>IF(AND(B351&lt;&gt;"1_Электроинструмент",B351&lt;&gt;"2_Садовая техника"),$J$5,IF($J$4&lt;=20%,$J$4,IFERROR(VLOOKUP(S351,LEGEND!$L$2:$M$5,2,FALSE),$J$4)))</f>
        <v>0</v>
      </c>
      <c r="N351" s="48" t="s">
        <v>4275</v>
      </c>
      <c r="O351" s="49" t="s">
        <v>60</v>
      </c>
      <c r="P351" s="49" t="s">
        <v>66</v>
      </c>
      <c r="Q351" s="49" t="s">
        <v>67</v>
      </c>
      <c r="R351" s="50" t="s">
        <v>68</v>
      </c>
      <c r="S351" s="49" t="s">
        <v>60</v>
      </c>
      <c r="T351" s="73" t="str">
        <f>IF(_xlfn.XLOOKUP(I351,LEGEND!B:B,LEGEND!H:H)&lt;&gt;"-",HYPERLINK(_xlfn.XLOOKUP(I351,LEGEND!B:B,LEGEND!H:H),"link"),_xlfn.XLOOKUP(I351,LEGEND!B:B,LEGEND!H:H))</f>
        <v>link</v>
      </c>
      <c r="U351" s="73" t="str">
        <f>HYPERLINK(_xlfn.XLOOKUP(I351,LEGEND!B:B,LEGEND!I:I))</f>
        <v>https://milwaukee-media-images.s3.amazonaws.com/hi/4932430467--Hero_01.jpg</v>
      </c>
      <c r="V351" s="51" t="s">
        <v>4278</v>
      </c>
      <c r="W351" s="63" t="s">
        <v>71</v>
      </c>
      <c r="X351" s="64">
        <v>195</v>
      </c>
      <c r="Y351" s="64">
        <v>125</v>
      </c>
      <c r="Z351" s="64">
        <v>235</v>
      </c>
      <c r="AA351" s="84">
        <v>0.89800000000000002</v>
      </c>
      <c r="AB351" s="85">
        <v>1</v>
      </c>
      <c r="AC351" s="85">
        <v>1</v>
      </c>
    </row>
    <row r="352" spans="1:29" ht="38.25">
      <c r="A352" s="1"/>
      <c r="B352" s="6" t="s">
        <v>55</v>
      </c>
      <c r="C352" s="6" t="s">
        <v>4069</v>
      </c>
      <c r="D352" s="6" t="s">
        <v>500</v>
      </c>
      <c r="E352" s="49" t="s">
        <v>501</v>
      </c>
      <c r="F352" s="6" t="s">
        <v>4070</v>
      </c>
      <c r="G352" s="6" t="s">
        <v>60</v>
      </c>
      <c r="H352" s="6" t="s">
        <v>4279</v>
      </c>
      <c r="I352" s="60" t="s">
        <v>4280</v>
      </c>
      <c r="J352" s="49" t="s">
        <v>4281</v>
      </c>
      <c r="K352" s="6" t="s">
        <v>4282</v>
      </c>
      <c r="L352" s="29">
        <f>IF($J$6="с учетом НДС",VLOOKUP(I352,LEGEND!B:E,4,0)*(1-M352),VLOOKUP(I352,LEGEND!B:E,4,0)*(1-M352)/1.2)</f>
        <v>10800</v>
      </c>
      <c r="M352" s="57">
        <f>IF(AND(B352&lt;&gt;"1_Электроинструмент",B352&lt;&gt;"2_Садовая техника"),$J$5,IF($J$4&lt;=20%,$J$4,IFERROR(VLOOKUP(S352,LEGEND!$L$2:$M$5,2,FALSE),$J$4)))</f>
        <v>0</v>
      </c>
      <c r="N352" s="48" t="s">
        <v>4281</v>
      </c>
      <c r="O352" s="49" t="s">
        <v>60</v>
      </c>
      <c r="P352" s="49" t="s">
        <v>66</v>
      </c>
      <c r="Q352" s="49" t="s">
        <v>67</v>
      </c>
      <c r="R352" s="50" t="s">
        <v>68</v>
      </c>
      <c r="S352" s="49" t="s">
        <v>60</v>
      </c>
      <c r="T352" s="73" t="str">
        <f>IF(_xlfn.XLOOKUP(I352,LEGEND!B:B,LEGEND!H:H)&lt;&gt;"-",HYPERLINK(_xlfn.XLOOKUP(I352,LEGEND!B:B,LEGEND!H:H),"link"),_xlfn.XLOOKUP(I352,LEGEND!B:B,LEGEND!H:H))</f>
        <v>link</v>
      </c>
      <c r="U352" s="73" t="str">
        <f>HYPERLINK(_xlfn.XLOOKUP(I352,LEGEND!B:B,LEGEND!I:I))</f>
        <v>https://milwaukee-media-images.s3.amazonaws.com/hi/4932430468--Hero_1.jpg</v>
      </c>
      <c r="V352" s="51" t="s">
        <v>4283</v>
      </c>
      <c r="W352" s="63" t="s">
        <v>71</v>
      </c>
      <c r="X352" s="64">
        <v>240</v>
      </c>
      <c r="Y352" s="64">
        <v>125</v>
      </c>
      <c r="Z352" s="64">
        <v>200</v>
      </c>
      <c r="AA352" s="84">
        <v>0.90600000000000003</v>
      </c>
      <c r="AB352" s="85">
        <v>1</v>
      </c>
      <c r="AC352" s="85">
        <v>1</v>
      </c>
    </row>
    <row r="353" spans="1:29" ht="38.25">
      <c r="A353" s="1"/>
      <c r="B353" s="6" t="s">
        <v>55</v>
      </c>
      <c r="C353" s="6" t="s">
        <v>7490</v>
      </c>
      <c r="D353" s="6" t="s">
        <v>500</v>
      </c>
      <c r="E353" s="49" t="s">
        <v>8008</v>
      </c>
      <c r="F353" s="6" t="s">
        <v>1318</v>
      </c>
      <c r="G353" s="6" t="s">
        <v>60</v>
      </c>
      <c r="H353" s="6" t="s">
        <v>8028</v>
      </c>
      <c r="I353" s="60" t="s">
        <v>8029</v>
      </c>
      <c r="J353" s="49" t="s">
        <v>8030</v>
      </c>
      <c r="K353" s="6" t="s">
        <v>8031</v>
      </c>
      <c r="L353" s="29">
        <f>IF($J$6="с учетом НДС",VLOOKUP(I353,LEGEND!B:E,4,0)*(1-M353),VLOOKUP(I353,LEGEND!B:E,4,0)*(1-M353)/1.2)</f>
        <v>27490</v>
      </c>
      <c r="M353" s="57">
        <f>IF(AND(B353&lt;&gt;"1_Электроинструмент",B353&lt;&gt;"2_Садовая техника"),$J$5,IF($J$4&lt;=20%,$J$4,IFERROR(VLOOKUP(S353,LEGEND!$L$2:$M$5,2,FALSE),$J$4)))</f>
        <v>0</v>
      </c>
      <c r="N353" s="48" t="s">
        <v>8032</v>
      </c>
      <c r="O353" s="49" t="s">
        <v>60</v>
      </c>
      <c r="P353" s="49" t="s">
        <v>66</v>
      </c>
      <c r="Q353" s="49" t="s">
        <v>67</v>
      </c>
      <c r="R353" s="50" t="s">
        <v>68</v>
      </c>
      <c r="S353" s="49" t="s">
        <v>7729</v>
      </c>
      <c r="T353" s="73" t="str">
        <f>IF(_xlfn.XLOOKUP(I353,LEGEND!B:B,LEGEND!H:H)&lt;&gt;"-",HYPERLINK(_xlfn.XLOOKUP(I353,LEGEND!B:B,LEGEND!H:H),"link"),_xlfn.XLOOKUP(I353,LEGEND!B:B,LEGEND!H:H))</f>
        <v>link</v>
      </c>
      <c r="U353" s="73" t="str">
        <f>HYPERLINK(_xlfn.XLOOKUP(I353,LEGEND!B:B,LEGEND!I:I))</f>
        <v>https://milwaukee-media-images.s3.amazonaws.com/hi/AGV_17-125_XE--Hero_1.jpg</v>
      </c>
      <c r="V353" s="51" t="s">
        <v>8033</v>
      </c>
      <c r="W353" s="63" t="s">
        <v>2772</v>
      </c>
      <c r="X353" s="64">
        <v>500</v>
      </c>
      <c r="Y353" s="64">
        <v>90</v>
      </c>
      <c r="Z353" s="64">
        <v>190</v>
      </c>
      <c r="AA353" s="84">
        <v>3.89</v>
      </c>
      <c r="AB353" s="85">
        <v>1</v>
      </c>
      <c r="AC353" s="85">
        <v>1</v>
      </c>
    </row>
    <row r="354" spans="1:29" s="1" customFormat="1" ht="38.25">
      <c r="B354" s="6" t="s">
        <v>55</v>
      </c>
      <c r="C354" s="6" t="s">
        <v>7490</v>
      </c>
      <c r="D354" s="6" t="s">
        <v>500</v>
      </c>
      <c r="E354" s="49" t="s">
        <v>8008</v>
      </c>
      <c r="F354" s="6" t="s">
        <v>1318</v>
      </c>
      <c r="G354" s="6" t="s">
        <v>60</v>
      </c>
      <c r="H354" s="6" t="s">
        <v>8016</v>
      </c>
      <c r="I354" s="60" t="s">
        <v>8017</v>
      </c>
      <c r="J354" s="49" t="s">
        <v>8018</v>
      </c>
      <c r="K354" s="6" t="s">
        <v>8019</v>
      </c>
      <c r="L354" s="29">
        <f>IF($J$6="с учетом НДС",VLOOKUP(I354,LEGEND!B:E,4,0)*(1-M354),VLOOKUP(I354,LEGEND!B:E,4,0)*(1-M354)/1.2)</f>
        <v>31990</v>
      </c>
      <c r="M354" s="57">
        <f>IF(AND(B354&lt;&gt;"1_Электроинструмент",B354&lt;&gt;"2_Садовая техника"),$J$5,IF($J$4&lt;=20%,$J$4,IFERROR(VLOOKUP(S354,LEGEND!$L$2:$M$5,2,FALSE),$J$4)))</f>
        <v>0</v>
      </c>
      <c r="N354" s="48" t="s">
        <v>8020</v>
      </c>
      <c r="O354" s="49" t="s">
        <v>60</v>
      </c>
      <c r="P354" s="49" t="s">
        <v>66</v>
      </c>
      <c r="Q354" s="49" t="s">
        <v>67</v>
      </c>
      <c r="R354" s="50" t="s">
        <v>68</v>
      </c>
      <c r="S354" s="49" t="s">
        <v>60</v>
      </c>
      <c r="T354" s="73" t="str">
        <f>IF(_xlfn.XLOOKUP(I354,LEGEND!B:B,LEGEND!H:H)&lt;&gt;"-",HYPERLINK(_xlfn.XLOOKUP(I354,LEGEND!B:B,LEGEND!H:H),"link"),_xlfn.XLOOKUP(I354,LEGEND!B:B,LEGEND!H:H))</f>
        <v>link</v>
      </c>
      <c r="U354" s="73" t="str">
        <f>HYPERLINK(_xlfn.XLOOKUP(I354,LEGEND!B:B,LEGEND!I:I))</f>
        <v>https://milwaukee-media-images.s3.amazonaws.com/hi/AGV_17-125_XC--Hero_1.jpg</v>
      </c>
      <c r="V354" s="51" t="s">
        <v>8022</v>
      </c>
      <c r="W354" s="63" t="s">
        <v>2772</v>
      </c>
      <c r="X354" s="64">
        <v>500</v>
      </c>
      <c r="Y354" s="64">
        <v>195</v>
      </c>
      <c r="Z354" s="64">
        <v>90</v>
      </c>
      <c r="AA354" s="84">
        <v>3.8239999999999998</v>
      </c>
      <c r="AB354" s="85">
        <v>1</v>
      </c>
      <c r="AC354" s="85">
        <v>1</v>
      </c>
    </row>
    <row r="355" spans="1:29" ht="38.25">
      <c r="A355" s="1"/>
      <c r="B355" s="6" t="s">
        <v>55</v>
      </c>
      <c r="C355" s="6" t="s">
        <v>7490</v>
      </c>
      <c r="D355" s="6" t="s">
        <v>500</v>
      </c>
      <c r="E355" s="49" t="s">
        <v>8008</v>
      </c>
      <c r="F355" s="6" t="s">
        <v>1318</v>
      </c>
      <c r="G355" s="6" t="s">
        <v>60</v>
      </c>
      <c r="H355" s="6" t="s">
        <v>8016</v>
      </c>
      <c r="I355" s="60" t="s">
        <v>8023</v>
      </c>
      <c r="J355" s="49" t="s">
        <v>8024</v>
      </c>
      <c r="K355" s="6" t="s">
        <v>8025</v>
      </c>
      <c r="L355" s="29">
        <f>IF($J$6="с учетом НДС",VLOOKUP(I355,LEGEND!B:E,4,0)*(1-M355),VLOOKUP(I355,LEGEND!B:E,4,0)*(1-M355)/1.2)</f>
        <v>31990</v>
      </c>
      <c r="M355" s="57">
        <f>IF(AND(B355&lt;&gt;"1_Электроинструмент",B355&lt;&gt;"2_Садовая техника"),$J$5,IF($J$4&lt;=20%,$J$4,IFERROR(VLOOKUP(S355,LEGEND!$L$2:$M$5,2,FALSE),$J$4)))</f>
        <v>0</v>
      </c>
      <c r="N355" s="48" t="s">
        <v>8026</v>
      </c>
      <c r="O355" s="49" t="s">
        <v>60</v>
      </c>
      <c r="P355" s="49" t="s">
        <v>66</v>
      </c>
      <c r="Q355" s="49" t="s">
        <v>67</v>
      </c>
      <c r="R355" s="50" t="s">
        <v>68</v>
      </c>
      <c r="S355" s="49" t="s">
        <v>60</v>
      </c>
      <c r="T355" s="73" t="str">
        <f>IF(_xlfn.XLOOKUP(I355,LEGEND!B:B,LEGEND!H:H)&lt;&gt;"-",HYPERLINK(_xlfn.XLOOKUP(I355,LEGEND!B:B,LEGEND!H:H),"link"),_xlfn.XLOOKUP(I355,LEGEND!B:B,LEGEND!H:H))</f>
        <v>link</v>
      </c>
      <c r="U355" s="73" t="str">
        <f>HYPERLINK(_xlfn.XLOOKUP(I355,LEGEND!B:B,LEGEND!I:I))</f>
        <v>https://milwaukee-media-images.s3.amazonaws.com/hi/AGV_17-125_XC_DMS--Hero_1.jpg</v>
      </c>
      <c r="V355" s="51" t="s">
        <v>8027</v>
      </c>
      <c r="W355" s="63" t="s">
        <v>2772</v>
      </c>
      <c r="X355" s="64">
        <v>495</v>
      </c>
      <c r="Y355" s="64">
        <v>90</v>
      </c>
      <c r="Z355" s="64">
        <v>190</v>
      </c>
      <c r="AA355" s="84">
        <v>3.84</v>
      </c>
      <c r="AB355" s="85">
        <v>1</v>
      </c>
      <c r="AC355" s="85">
        <v>1</v>
      </c>
    </row>
    <row r="356" spans="1:29" s="1" customFormat="1" ht="38.25">
      <c r="B356" s="6" t="s">
        <v>55</v>
      </c>
      <c r="C356" s="6" t="s">
        <v>7490</v>
      </c>
      <c r="D356" s="6" t="s">
        <v>500</v>
      </c>
      <c r="E356" s="49" t="s">
        <v>8008</v>
      </c>
      <c r="F356" s="6" t="s">
        <v>1318</v>
      </c>
      <c r="G356" s="6" t="s">
        <v>60</v>
      </c>
      <c r="H356" s="6" t="s">
        <v>8009</v>
      </c>
      <c r="I356" s="60" t="s">
        <v>8010</v>
      </c>
      <c r="J356" s="49" t="s">
        <v>8011</v>
      </c>
      <c r="K356" s="6" t="s">
        <v>8012</v>
      </c>
      <c r="L356" s="29">
        <f>IF($J$6="с учетом НДС",VLOOKUP(I356,LEGEND!B:E,4,0)*(1-M356),VLOOKUP(I356,LEGEND!B:E,4,0)*(1-M356)/1.2)</f>
        <v>33990</v>
      </c>
      <c r="M356" s="57">
        <f>IF(AND(B356&lt;&gt;"1_Электроинструмент",B356&lt;&gt;"2_Садовая техника"),$J$5,IF($J$4&lt;=20%,$J$4,IFERROR(VLOOKUP(S356,LEGEND!$L$2:$M$5,2,FALSE),$J$4)))</f>
        <v>0</v>
      </c>
      <c r="N356" s="48" t="s">
        <v>8013</v>
      </c>
      <c r="O356" s="49" t="s">
        <v>60</v>
      </c>
      <c r="P356" s="49" t="s">
        <v>66</v>
      </c>
      <c r="Q356" s="49" t="s">
        <v>67</v>
      </c>
      <c r="R356" s="50" t="s">
        <v>68</v>
      </c>
      <c r="S356" s="49" t="s">
        <v>60</v>
      </c>
      <c r="T356" s="73" t="str">
        <f>IF(_xlfn.XLOOKUP(I356,LEGEND!B:B,LEGEND!H:H)&lt;&gt;"-",HYPERLINK(_xlfn.XLOOKUP(I356,LEGEND!B:B,LEGEND!H:H),"link"),_xlfn.XLOOKUP(I356,LEGEND!B:B,LEGEND!H:H))</f>
        <v>link</v>
      </c>
      <c r="U356" s="73" t="str">
        <f>HYPERLINK(_xlfn.XLOOKUP(I356,LEGEND!B:B,LEGEND!I:I))</f>
        <v>https://milwaukee-media-images.s3.amazonaws.com/hi/AGV_17-125_INOX--Hero_1.jpg</v>
      </c>
      <c r="V356" s="51" t="s">
        <v>8015</v>
      </c>
      <c r="W356" s="63" t="s">
        <v>2772</v>
      </c>
      <c r="X356" s="64">
        <v>495</v>
      </c>
      <c r="Y356" s="64">
        <v>195</v>
      </c>
      <c r="Z356" s="64">
        <v>88</v>
      </c>
      <c r="AA356" s="84">
        <v>3.9380000000000002</v>
      </c>
      <c r="AB356" s="85">
        <v>1</v>
      </c>
      <c r="AC356" s="85">
        <v>1</v>
      </c>
    </row>
    <row r="357" spans="1:29" ht="38.25">
      <c r="A357" s="1"/>
      <c r="B357" s="6" t="s">
        <v>55</v>
      </c>
      <c r="C357" s="6" t="s">
        <v>7490</v>
      </c>
      <c r="D357" s="6" t="s">
        <v>500</v>
      </c>
      <c r="E357" s="49" t="s">
        <v>8008</v>
      </c>
      <c r="F357" s="6" t="s">
        <v>1318</v>
      </c>
      <c r="G357" s="6" t="s">
        <v>60</v>
      </c>
      <c r="H357" s="6" t="s">
        <v>8034</v>
      </c>
      <c r="I357" s="60" t="s">
        <v>8035</v>
      </c>
      <c r="J357" s="49" t="s">
        <v>8036</v>
      </c>
      <c r="K357" s="6" t="s">
        <v>8037</v>
      </c>
      <c r="L357" s="29">
        <f>IF($J$6="с учетом НДС",VLOOKUP(I357,LEGEND!B:E,4,0)*(1-M357),VLOOKUP(I357,LEGEND!B:E,4,0)*(1-M357)/1.2)</f>
        <v>35990</v>
      </c>
      <c r="M357" s="57">
        <f>IF(AND(B357&lt;&gt;"1_Электроинструмент",B357&lt;&gt;"2_Садовая техника"),$J$5,IF($J$4&lt;=20%,$J$4,IFERROR(VLOOKUP(S357,LEGEND!$L$2:$M$5,2,FALSE),$J$4)))</f>
        <v>0</v>
      </c>
      <c r="N357" s="48" t="s">
        <v>8038</v>
      </c>
      <c r="O357" s="49" t="s">
        <v>60</v>
      </c>
      <c r="P357" s="49" t="s">
        <v>66</v>
      </c>
      <c r="Q357" s="49" t="s">
        <v>67</v>
      </c>
      <c r="R357" s="50" t="s">
        <v>68</v>
      </c>
      <c r="S357" s="49" t="s">
        <v>60</v>
      </c>
      <c r="T357" s="73" t="str">
        <f>IF(_xlfn.XLOOKUP(I357,LEGEND!B:B,LEGEND!H:H)&lt;&gt;"-",HYPERLINK(_xlfn.XLOOKUP(I357,LEGEND!B:B,LEGEND!H:H),"link"),_xlfn.XLOOKUP(I357,LEGEND!B:B,LEGEND!H:H))</f>
        <v>link</v>
      </c>
      <c r="U357" s="73" t="str">
        <f>HYPERLINK(_xlfn.XLOOKUP(I357,LEGEND!B:B,LEGEND!I:I))</f>
        <v>https://milwaukee-media-images.s3.amazonaws.com/hi/AGV_17-150_XC_DMS--Hero_1.jpg</v>
      </c>
      <c r="V357" s="51" t="s">
        <v>8039</v>
      </c>
      <c r="W357" s="63" t="s">
        <v>2772</v>
      </c>
      <c r="X357" s="64">
        <v>500</v>
      </c>
      <c r="Y357" s="64">
        <v>95</v>
      </c>
      <c r="Z357" s="64">
        <v>195</v>
      </c>
      <c r="AA357" s="84">
        <v>4.056</v>
      </c>
      <c r="AB357" s="85">
        <v>1</v>
      </c>
      <c r="AC357" s="85">
        <v>1</v>
      </c>
    </row>
    <row r="358" spans="1:29" s="1" customFormat="1" ht="38.25">
      <c r="B358" s="6" t="s">
        <v>55</v>
      </c>
      <c r="C358" s="6" t="s">
        <v>7490</v>
      </c>
      <c r="D358" s="6" t="s">
        <v>500</v>
      </c>
      <c r="E358" s="49" t="s">
        <v>8008</v>
      </c>
      <c r="F358" s="6" t="s">
        <v>1318</v>
      </c>
      <c r="G358" s="6" t="s">
        <v>60</v>
      </c>
      <c r="H358" s="6" t="s">
        <v>8040</v>
      </c>
      <c r="I358" s="60" t="s">
        <v>8041</v>
      </c>
      <c r="J358" s="49" t="s">
        <v>8042</v>
      </c>
      <c r="K358" s="6" t="s">
        <v>8043</v>
      </c>
      <c r="L358" s="29">
        <f>IF($J$6="с учетом НДС",VLOOKUP(I358,LEGEND!B:E,4,0)*(1-M358),VLOOKUP(I358,LEGEND!B:E,4,0)*(1-M358)/1.2)</f>
        <v>36990</v>
      </c>
      <c r="M358" s="57">
        <f>IF(AND(B358&lt;&gt;"1_Электроинструмент",B358&lt;&gt;"2_Садовая техника"),$J$5,IF($J$4&lt;=20%,$J$4,IFERROR(VLOOKUP(S358,LEGEND!$L$2:$M$5,2,FALSE),$J$4)))</f>
        <v>0</v>
      </c>
      <c r="N358" s="48" t="s">
        <v>8044</v>
      </c>
      <c r="O358" s="49" t="s">
        <v>60</v>
      </c>
      <c r="P358" s="49" t="s">
        <v>66</v>
      </c>
      <c r="Q358" s="49" t="s">
        <v>67</v>
      </c>
      <c r="R358" s="50" t="s">
        <v>68</v>
      </c>
      <c r="S358" s="49" t="s">
        <v>60</v>
      </c>
      <c r="T358" s="73" t="str">
        <f>IF(_xlfn.XLOOKUP(I358,LEGEND!B:B,LEGEND!H:H)&lt;&gt;"-",HYPERLINK(_xlfn.XLOOKUP(I358,LEGEND!B:B,LEGEND!H:H),"link"),_xlfn.XLOOKUP(I358,LEGEND!B:B,LEGEND!H:H))</f>
        <v>link</v>
      </c>
      <c r="U358" s="73" t="str">
        <f>HYPERLINK(_xlfn.XLOOKUP(I358,LEGEND!B:B,LEGEND!I:I))</f>
        <v>https://milwaukee-media-images.s3.amazonaws.com/hi/AGV_17-180_XC_DMS--Hero_1.jpg</v>
      </c>
      <c r="V358" s="51" t="s">
        <v>8045</v>
      </c>
      <c r="W358" s="63" t="s">
        <v>2772</v>
      </c>
      <c r="X358" s="64">
        <v>490</v>
      </c>
      <c r="Y358" s="64">
        <v>900</v>
      </c>
      <c r="Z358" s="64">
        <v>200</v>
      </c>
      <c r="AA358" s="84">
        <v>4.2039999999999997</v>
      </c>
      <c r="AB358" s="85">
        <v>1</v>
      </c>
      <c r="AC358" s="85">
        <v>1</v>
      </c>
    </row>
    <row r="359" spans="1:29" s="1" customFormat="1" ht="38.25">
      <c r="B359" s="6" t="s">
        <v>55</v>
      </c>
      <c r="C359" s="6" t="s">
        <v>1340</v>
      </c>
      <c r="D359" s="6" t="s">
        <v>500</v>
      </c>
      <c r="E359" s="49" t="s">
        <v>2295</v>
      </c>
      <c r="F359" s="6" t="s">
        <v>1406</v>
      </c>
      <c r="G359" s="6" t="s">
        <v>85</v>
      </c>
      <c r="H359" s="6" t="s">
        <v>2296</v>
      </c>
      <c r="I359" s="60" t="s">
        <v>2297</v>
      </c>
      <c r="J359" s="49" t="s">
        <v>2298</v>
      </c>
      <c r="K359" s="6" t="s">
        <v>2299</v>
      </c>
      <c r="L359" s="29">
        <f>IF($J$6="с учетом НДС",VLOOKUP(I359,LEGEND!B:E,4,0)*(1-M359),VLOOKUP(I359,LEGEND!B:E,4,0)*(1-M359)/1.2)</f>
        <v>43990</v>
      </c>
      <c r="M359" s="57">
        <f>IF(AND(B359&lt;&gt;"1_Электроинструмент",B359&lt;&gt;"2_Садовая техника"),$J$5,IF($J$4&lt;=20%,$J$4,IFERROR(VLOOKUP(S359,LEGEND!$L$2:$M$5,2,FALSE),$J$4)))</f>
        <v>0</v>
      </c>
      <c r="N359" s="48" t="s">
        <v>2300</v>
      </c>
      <c r="O359" s="49" t="s">
        <v>60</v>
      </c>
      <c r="P359" s="49" t="s">
        <v>66</v>
      </c>
      <c r="Q359" s="49" t="s">
        <v>67</v>
      </c>
      <c r="R359" s="50" t="s">
        <v>68</v>
      </c>
      <c r="S359" s="49" t="s">
        <v>60</v>
      </c>
      <c r="T359" s="73" t="str">
        <f>IF(_xlfn.XLOOKUP(I359,LEGEND!B:B,LEGEND!H:H)&lt;&gt;"-",HYPERLINK(_xlfn.XLOOKUP(I359,LEGEND!B:B,LEGEND!H:H),"link"),_xlfn.XLOOKUP(I359,LEGEND!B:B,LEGEND!H:H))</f>
        <v>link</v>
      </c>
      <c r="U359" s="73" t="str">
        <f>HYPERLINK(_xlfn.XLOOKUP(I359,LEGEND!B:B,LEGEND!I:I))</f>
        <v>https://milwaukee-media-images.s3.amazonaws.com/hi/M18_FLAG180XPDB-0--Hero_1.jpg</v>
      </c>
      <c r="V359" s="51" t="s">
        <v>2302</v>
      </c>
      <c r="W359" s="63" t="s">
        <v>71</v>
      </c>
      <c r="X359" s="64">
        <v>512</v>
      </c>
      <c r="Y359" s="64">
        <v>105</v>
      </c>
      <c r="Z359" s="64">
        <v>297</v>
      </c>
      <c r="AA359" s="84">
        <v>4.68</v>
      </c>
      <c r="AB359" s="85">
        <v>1</v>
      </c>
      <c r="AC359" s="85">
        <v>1</v>
      </c>
    </row>
    <row r="360" spans="1:29" ht="38.25">
      <c r="A360" s="1"/>
      <c r="B360" s="6" t="s">
        <v>55</v>
      </c>
      <c r="C360" s="6" t="s">
        <v>1340</v>
      </c>
      <c r="D360" s="6" t="s">
        <v>500</v>
      </c>
      <c r="E360" s="49" t="s">
        <v>2295</v>
      </c>
      <c r="F360" s="6" t="s">
        <v>1406</v>
      </c>
      <c r="G360" s="6" t="s">
        <v>85</v>
      </c>
      <c r="H360" s="6" t="s">
        <v>2303</v>
      </c>
      <c r="I360" s="60" t="s">
        <v>2304</v>
      </c>
      <c r="J360" s="49" t="s">
        <v>2305</v>
      </c>
      <c r="K360" s="6" t="s">
        <v>2306</v>
      </c>
      <c r="L360" s="29">
        <f>IF($J$6="с учетом НДС",VLOOKUP(I360,LEGEND!B:E,4,0)*(1-M360),VLOOKUP(I360,LEGEND!B:E,4,0)*(1-M360)/1.2)</f>
        <v>45990</v>
      </c>
      <c r="M360" s="57">
        <f>IF(AND(B360&lt;&gt;"1_Электроинструмент",B360&lt;&gt;"2_Садовая техника"),$J$5,IF($J$4&lt;=20%,$J$4,IFERROR(VLOOKUP(S360,LEGEND!$L$2:$M$5,2,FALSE),$J$4)))</f>
        <v>0</v>
      </c>
      <c r="N360" s="48" t="s">
        <v>2307</v>
      </c>
      <c r="O360" s="49" t="s">
        <v>60</v>
      </c>
      <c r="P360" s="49" t="s">
        <v>66</v>
      </c>
      <c r="Q360" s="49" t="s">
        <v>67</v>
      </c>
      <c r="R360" s="50" t="s">
        <v>68</v>
      </c>
      <c r="S360" s="49" t="s">
        <v>60</v>
      </c>
      <c r="T360" s="73" t="str">
        <f>IF(_xlfn.XLOOKUP(I360,LEGEND!B:B,LEGEND!H:H)&lt;&gt;"-",HYPERLINK(_xlfn.XLOOKUP(I360,LEGEND!B:B,LEGEND!H:H),"link"),_xlfn.XLOOKUP(I360,LEGEND!B:B,LEGEND!H:H))</f>
        <v>link</v>
      </c>
      <c r="U360" s="73" t="str">
        <f>HYPERLINK(_xlfn.XLOOKUP(I360,LEGEND!B:B,LEGEND!I:I))</f>
        <v>https://milwaukee-media-images.s3.amazonaws.com/hi/M18_FLAG230XPDB-0C--Hero_1.jpg</v>
      </c>
      <c r="V360" s="51" t="s">
        <v>2309</v>
      </c>
      <c r="W360" s="63" t="s">
        <v>71</v>
      </c>
      <c r="X360" s="64">
        <v>709</v>
      </c>
      <c r="Y360" s="64">
        <v>188</v>
      </c>
      <c r="Z360" s="64">
        <v>544</v>
      </c>
      <c r="AA360" s="84">
        <v>10.63</v>
      </c>
      <c r="AB360" s="85">
        <v>1</v>
      </c>
      <c r="AC360" s="85">
        <v>1</v>
      </c>
    </row>
    <row r="361" spans="1:29" ht="38.25">
      <c r="A361" s="1"/>
      <c r="B361" s="6" t="s">
        <v>55</v>
      </c>
      <c r="C361" s="6" t="s">
        <v>1340</v>
      </c>
      <c r="D361" s="6" t="s">
        <v>500</v>
      </c>
      <c r="E361" s="49" t="s">
        <v>2295</v>
      </c>
      <c r="F361" s="6" t="s">
        <v>1406</v>
      </c>
      <c r="G361" s="6" t="s">
        <v>60</v>
      </c>
      <c r="H361" s="6" t="s">
        <v>2316</v>
      </c>
      <c r="I361" s="60" t="s">
        <v>2317</v>
      </c>
      <c r="J361" s="49" t="s">
        <v>2318</v>
      </c>
      <c r="K361" s="6" t="s">
        <v>2319</v>
      </c>
      <c r="L361" s="29">
        <f>IF($J$6="с учетом НДС",VLOOKUP(I361,LEGEND!B:E,4,0)*(1-M361),VLOOKUP(I361,LEGEND!B:E,4,0)*(1-M361)/1.2)</f>
        <v>54490</v>
      </c>
      <c r="M361" s="57">
        <f>IF(AND(B361&lt;&gt;"1_Электроинструмент",B361&lt;&gt;"2_Садовая техника"),$J$5,IF($J$4&lt;=20%,$J$4,IFERROR(VLOOKUP(S361,LEGEND!$L$2:$M$5,2,FALSE),$J$4)))</f>
        <v>0</v>
      </c>
      <c r="N361" s="48" t="s">
        <v>2320</v>
      </c>
      <c r="O361" s="49" t="s">
        <v>42</v>
      </c>
      <c r="P361" s="49" t="s">
        <v>66</v>
      </c>
      <c r="Q361" s="49" t="s">
        <v>67</v>
      </c>
      <c r="R361" s="50">
        <v>44652</v>
      </c>
      <c r="S361" s="49" t="s">
        <v>60</v>
      </c>
      <c r="T361" s="73" t="str">
        <f>IF(_xlfn.XLOOKUP(I361,LEGEND!B:B,LEGEND!H:H)&lt;&gt;"-",HYPERLINK(_xlfn.XLOOKUP(I361,LEGEND!B:B,LEGEND!H:H),"link"),_xlfn.XLOOKUP(I361,LEGEND!B:B,LEGEND!H:H))</f>
        <v>-</v>
      </c>
      <c r="U361" s="73" t="str">
        <f>HYPERLINK(_xlfn.XLOOKUP(I361,LEGEND!B:B,LEGEND!I:I))</f>
        <v>-</v>
      </c>
      <c r="V361" s="51" t="s">
        <v>2321</v>
      </c>
      <c r="W361" s="63" t="s">
        <v>71</v>
      </c>
      <c r="X361" s="64">
        <v>298</v>
      </c>
      <c r="Y361" s="64">
        <v>106</v>
      </c>
      <c r="Z361" s="64">
        <v>497</v>
      </c>
      <c r="AA361" s="84">
        <v>5.12</v>
      </c>
      <c r="AB361" s="85">
        <v>1</v>
      </c>
      <c r="AC361" s="85">
        <v>1</v>
      </c>
    </row>
    <row r="362" spans="1:29" ht="38.25">
      <c r="A362" s="1"/>
      <c r="B362" s="6" t="s">
        <v>55</v>
      </c>
      <c r="C362" s="6" t="s">
        <v>1340</v>
      </c>
      <c r="D362" s="6" t="s">
        <v>500</v>
      </c>
      <c r="E362" s="49" t="s">
        <v>2295</v>
      </c>
      <c r="F362" s="6" t="s">
        <v>1406</v>
      </c>
      <c r="G362" s="6" t="s">
        <v>60</v>
      </c>
      <c r="H362" s="6" t="s">
        <v>2322</v>
      </c>
      <c r="I362" s="60" t="s">
        <v>2323</v>
      </c>
      <c r="J362" s="49" t="s">
        <v>2324</v>
      </c>
      <c r="K362" s="6" t="s">
        <v>2325</v>
      </c>
      <c r="L362" s="29">
        <f>IF($J$6="с учетом НДС",VLOOKUP(I362,LEGEND!B:E,4,0)*(1-M362),VLOOKUP(I362,LEGEND!B:E,4,0)*(1-M362)/1.2)</f>
        <v>55990</v>
      </c>
      <c r="M362" s="57">
        <f>IF(AND(B362&lt;&gt;"1_Электроинструмент",B362&lt;&gt;"2_Садовая техника"),$J$5,IF($J$4&lt;=20%,$J$4,IFERROR(VLOOKUP(S362,LEGEND!$L$2:$M$5,2,FALSE),$J$4)))</f>
        <v>0</v>
      </c>
      <c r="N362" s="48" t="s">
        <v>2326</v>
      </c>
      <c r="O362" s="49" t="s">
        <v>42</v>
      </c>
      <c r="P362" s="49" t="s">
        <v>66</v>
      </c>
      <c r="Q362" s="49" t="s">
        <v>67</v>
      </c>
      <c r="R362" s="50">
        <v>44652</v>
      </c>
      <c r="S362" s="49" t="s">
        <v>60</v>
      </c>
      <c r="T362" s="73" t="str">
        <f>IF(_xlfn.XLOOKUP(I362,LEGEND!B:B,LEGEND!H:H)&lt;&gt;"-",HYPERLINK(_xlfn.XLOOKUP(I362,LEGEND!B:B,LEGEND!H:H),"link"),_xlfn.XLOOKUP(I362,LEGEND!B:B,LEGEND!H:H))</f>
        <v>-</v>
      </c>
      <c r="U362" s="73" t="str">
        <f>HYPERLINK(_xlfn.XLOOKUP(I362,LEGEND!B:B,LEGEND!I:I))</f>
        <v>-</v>
      </c>
      <c r="V362" s="51" t="s">
        <v>2327</v>
      </c>
      <c r="W362" s="63" t="s">
        <v>71</v>
      </c>
      <c r="X362" s="64">
        <v>710</v>
      </c>
      <c r="Y362" s="64">
        <v>185</v>
      </c>
      <c r="Z362" s="64">
        <v>540</v>
      </c>
      <c r="AA362" s="84">
        <v>9.56</v>
      </c>
      <c r="AB362" s="85">
        <v>1</v>
      </c>
      <c r="AC362" s="85">
        <v>1</v>
      </c>
    </row>
    <row r="363" spans="1:29" s="1" customFormat="1" ht="38.25">
      <c r="B363" s="6" t="s">
        <v>55</v>
      </c>
      <c r="C363" s="6" t="s">
        <v>1340</v>
      </c>
      <c r="D363" s="6" t="s">
        <v>500</v>
      </c>
      <c r="E363" s="49" t="s">
        <v>2295</v>
      </c>
      <c r="F363" s="6" t="s">
        <v>1406</v>
      </c>
      <c r="G363" s="6" t="s">
        <v>85</v>
      </c>
      <c r="H363" s="6" t="s">
        <v>2310</v>
      </c>
      <c r="I363" s="60" t="s">
        <v>2311</v>
      </c>
      <c r="J363" s="49" t="s">
        <v>2312</v>
      </c>
      <c r="K363" s="6" t="s">
        <v>2313</v>
      </c>
      <c r="L363" s="29">
        <f>IF($J$6="с учетом НДС",VLOOKUP(I363,LEGEND!B:E,4,0)*(1-M363),VLOOKUP(I363,LEGEND!B:E,4,0)*(1-M363)/1.2)</f>
        <v>75990</v>
      </c>
      <c r="M363" s="57">
        <f>IF(AND(B363&lt;&gt;"1_Электроинструмент",B363&lt;&gt;"2_Садовая техника"),$J$5,IF($J$4&lt;=20%,$J$4,IFERROR(VLOOKUP(S363,LEGEND!$L$2:$M$5,2,FALSE),$J$4)))</f>
        <v>0</v>
      </c>
      <c r="N363" s="48" t="s">
        <v>2314</v>
      </c>
      <c r="O363" s="49" t="s">
        <v>60</v>
      </c>
      <c r="P363" s="49" t="s">
        <v>66</v>
      </c>
      <c r="Q363" s="49" t="s">
        <v>67</v>
      </c>
      <c r="R363" s="50" t="s">
        <v>68</v>
      </c>
      <c r="S363" s="49" t="s">
        <v>60</v>
      </c>
      <c r="T363" s="73" t="str">
        <f>IF(_xlfn.XLOOKUP(I363,LEGEND!B:B,LEGEND!H:H)&lt;&gt;"-",HYPERLINK(_xlfn.XLOOKUP(I363,LEGEND!B:B,LEGEND!H:H),"link"),_xlfn.XLOOKUP(I363,LEGEND!B:B,LEGEND!H:H))</f>
        <v>link</v>
      </c>
      <c r="U363" s="73" t="str">
        <f>HYPERLINK(_xlfn.XLOOKUP(I363,LEGEND!B:B,LEGEND!I:I))</f>
        <v>https://milwaukee-media-images.s3.amazonaws.com/hi/M18_FLAG230XPDB-121C--Hero_1.jpg</v>
      </c>
      <c r="V363" s="51" t="s">
        <v>2315</v>
      </c>
      <c r="W363" s="63" t="s">
        <v>71</v>
      </c>
      <c r="X363" s="64">
        <v>709</v>
      </c>
      <c r="Y363" s="64">
        <v>188</v>
      </c>
      <c r="Z363" s="64">
        <v>544</v>
      </c>
      <c r="AA363" s="84">
        <v>12.08</v>
      </c>
      <c r="AB363" s="85">
        <v>1</v>
      </c>
      <c r="AC363" s="85">
        <v>1</v>
      </c>
    </row>
    <row r="364" spans="1:29" s="1" customFormat="1" ht="38.25">
      <c r="B364" s="6" t="s">
        <v>55</v>
      </c>
      <c r="C364" s="6" t="s">
        <v>1340</v>
      </c>
      <c r="D364" s="6" t="s">
        <v>500</v>
      </c>
      <c r="E364" s="49" t="s">
        <v>2295</v>
      </c>
      <c r="F364" s="6" t="s">
        <v>1406</v>
      </c>
      <c r="G364" s="6" t="s">
        <v>60</v>
      </c>
      <c r="H364" s="6" t="s">
        <v>2328</v>
      </c>
      <c r="I364" s="60" t="s">
        <v>2329</v>
      </c>
      <c r="J364" s="49" t="s">
        <v>2330</v>
      </c>
      <c r="K364" s="6" t="s">
        <v>2331</v>
      </c>
      <c r="L364" s="29">
        <f>IF($J$6="с учетом НДС",VLOOKUP(I364,LEGEND!B:E,4,0)*(1-M364),VLOOKUP(I364,LEGEND!B:E,4,0)*(1-M364)/1.2)</f>
        <v>85990</v>
      </c>
      <c r="M364" s="57">
        <f>IF(AND(B364&lt;&gt;"1_Электроинструмент",B364&lt;&gt;"2_Садовая техника"),$J$5,IF($J$4&lt;=20%,$J$4,IFERROR(VLOOKUP(S364,LEGEND!$L$2:$M$5,2,FALSE),$J$4)))</f>
        <v>0</v>
      </c>
      <c r="N364" s="48" t="s">
        <v>2332</v>
      </c>
      <c r="O364" s="49" t="s">
        <v>42</v>
      </c>
      <c r="P364" s="49" t="s">
        <v>66</v>
      </c>
      <c r="Q364" s="49" t="s">
        <v>67</v>
      </c>
      <c r="R364" s="50">
        <v>44621</v>
      </c>
      <c r="S364" s="49" t="s">
        <v>60</v>
      </c>
      <c r="T364" s="73" t="str">
        <f>IF(_xlfn.XLOOKUP(I364,LEGEND!B:B,LEGEND!H:H)&lt;&gt;"-",HYPERLINK(_xlfn.XLOOKUP(I364,LEGEND!B:B,LEGEND!H:H),"link"),_xlfn.XLOOKUP(I364,LEGEND!B:B,LEGEND!H:H))</f>
        <v>-</v>
      </c>
      <c r="U364" s="73" t="str">
        <f>HYPERLINK(_xlfn.XLOOKUP(I364,LEGEND!B:B,LEGEND!I:I))</f>
        <v>-</v>
      </c>
      <c r="V364" s="51" t="s">
        <v>2333</v>
      </c>
      <c r="W364" s="63" t="s">
        <v>71</v>
      </c>
      <c r="X364" s="64">
        <v>709</v>
      </c>
      <c r="Y364" s="64">
        <v>185</v>
      </c>
      <c r="Z364" s="64">
        <v>840</v>
      </c>
      <c r="AA364" s="84">
        <v>13.47</v>
      </c>
      <c r="AB364" s="85">
        <v>1</v>
      </c>
      <c r="AC364" s="85">
        <v>1</v>
      </c>
    </row>
    <row r="365" spans="1:29" s="1" customFormat="1" ht="38.25">
      <c r="B365" s="6" t="s">
        <v>55</v>
      </c>
      <c r="C365" s="6" t="s">
        <v>7490</v>
      </c>
      <c r="D365" s="6" t="s">
        <v>500</v>
      </c>
      <c r="E365" s="49" t="s">
        <v>2295</v>
      </c>
      <c r="F365" s="6" t="s">
        <v>1318</v>
      </c>
      <c r="G365" s="6" t="s">
        <v>60</v>
      </c>
      <c r="H365" s="6" t="s">
        <v>8046</v>
      </c>
      <c r="I365" s="60" t="s">
        <v>8047</v>
      </c>
      <c r="J365" s="49" t="s">
        <v>8048</v>
      </c>
      <c r="K365" s="6" t="s">
        <v>8049</v>
      </c>
      <c r="L365" s="29">
        <f>IF($J$6="с учетом НДС",VLOOKUP(I365,LEGEND!B:E,4,0)*(1-M365),VLOOKUP(I365,LEGEND!B:E,4,0)*(1-M365)/1.2)</f>
        <v>18700</v>
      </c>
      <c r="M365" s="57">
        <f>IF(AND(B365&lt;&gt;"1_Электроинструмент",B365&lt;&gt;"2_Садовая техника"),$J$5,IF($J$4&lt;=20%,$J$4,IFERROR(VLOOKUP(S365,LEGEND!$L$2:$M$5,2,FALSE),$J$4)))</f>
        <v>0</v>
      </c>
      <c r="N365" s="48" t="s">
        <v>8050</v>
      </c>
      <c r="O365" s="49" t="s">
        <v>60</v>
      </c>
      <c r="P365" s="49" t="s">
        <v>66</v>
      </c>
      <c r="Q365" s="49" t="s">
        <v>67</v>
      </c>
      <c r="R365" s="50" t="s">
        <v>68</v>
      </c>
      <c r="S365" s="49" t="s">
        <v>60</v>
      </c>
      <c r="T365" s="73" t="str">
        <f>IF(_xlfn.XLOOKUP(I365,LEGEND!B:B,LEGEND!H:H)&lt;&gt;"-",HYPERLINK(_xlfn.XLOOKUP(I365,LEGEND!B:B,LEGEND!H:H),"link"),_xlfn.XLOOKUP(I365,LEGEND!B:B,LEGEND!H:H))</f>
        <v>link</v>
      </c>
      <c r="U365" s="73" t="str">
        <f>HYPERLINK(_xlfn.XLOOKUP(I365,LEGEND!B:B,LEGEND!I:I))</f>
        <v>https://milwaukee-media-images.s3.amazonaws.com/hi/AG_22-180_DMS--Hero_1.jpg</v>
      </c>
      <c r="V365" s="51" t="s">
        <v>8052</v>
      </c>
      <c r="W365" s="63" t="s">
        <v>71</v>
      </c>
      <c r="X365" s="64">
        <v>599</v>
      </c>
      <c r="Y365" s="64">
        <v>194</v>
      </c>
      <c r="Z365" s="64">
        <v>187</v>
      </c>
      <c r="AA365" s="84">
        <v>6.5</v>
      </c>
      <c r="AB365" s="85">
        <v>1</v>
      </c>
      <c r="AC365" s="85">
        <v>1</v>
      </c>
    </row>
    <row r="366" spans="1:29" s="1" customFormat="1" ht="38.25">
      <c r="B366" s="6" t="s">
        <v>55</v>
      </c>
      <c r="C366" s="6" t="s">
        <v>7490</v>
      </c>
      <c r="D366" s="6" t="s">
        <v>500</v>
      </c>
      <c r="E366" s="49" t="s">
        <v>2295</v>
      </c>
      <c r="F366" s="6" t="s">
        <v>1318</v>
      </c>
      <c r="G366" s="6" t="s">
        <v>60</v>
      </c>
      <c r="H366" s="6" t="s">
        <v>8053</v>
      </c>
      <c r="I366" s="60" t="s">
        <v>8054</v>
      </c>
      <c r="J366" s="49" t="s">
        <v>8055</v>
      </c>
      <c r="K366" s="6" t="s">
        <v>8056</v>
      </c>
      <c r="L366" s="29">
        <f>IF($J$6="с учетом НДС",VLOOKUP(I366,LEGEND!B:E,4,0)*(1-M366),VLOOKUP(I366,LEGEND!B:E,4,0)*(1-M366)/1.2)</f>
        <v>18700</v>
      </c>
      <c r="M366" s="57">
        <f>IF(AND(B366&lt;&gt;"1_Электроинструмент",B366&lt;&gt;"2_Садовая техника"),$J$5,IF($J$4&lt;=20%,$J$4,IFERROR(VLOOKUP(S366,LEGEND!$L$2:$M$5,2,FALSE),$J$4)))</f>
        <v>0</v>
      </c>
      <c r="N366" s="48" t="s">
        <v>8057</v>
      </c>
      <c r="O366" s="49" t="s">
        <v>60</v>
      </c>
      <c r="P366" s="49" t="s">
        <v>66</v>
      </c>
      <c r="Q366" s="49" t="s">
        <v>67</v>
      </c>
      <c r="R366" s="50" t="s">
        <v>68</v>
      </c>
      <c r="S366" s="49" t="s">
        <v>60</v>
      </c>
      <c r="T366" s="73" t="str">
        <f>IF(_xlfn.XLOOKUP(I366,LEGEND!B:B,LEGEND!H:H)&lt;&gt;"-",HYPERLINK(_xlfn.XLOOKUP(I366,LEGEND!B:B,LEGEND!H:H),"link"),_xlfn.XLOOKUP(I366,LEGEND!B:B,LEGEND!H:H))</f>
        <v>link</v>
      </c>
      <c r="U366" s="73" t="str">
        <f>HYPERLINK(_xlfn.XLOOKUP(I366,LEGEND!B:B,LEGEND!I:I))</f>
        <v>https://milwaukee-media-images.s3.amazonaws.com/hi/AG_22-230_DMS--Hero_1.jpg</v>
      </c>
      <c r="V366" s="51" t="s">
        <v>8058</v>
      </c>
      <c r="W366" s="63" t="s">
        <v>71</v>
      </c>
      <c r="X366" s="64">
        <v>599</v>
      </c>
      <c r="Y366" s="64">
        <v>194</v>
      </c>
      <c r="Z366" s="64">
        <v>187</v>
      </c>
      <c r="AA366" s="84">
        <v>7</v>
      </c>
      <c r="AB366" s="85">
        <v>1</v>
      </c>
      <c r="AC366" s="85">
        <v>1</v>
      </c>
    </row>
    <row r="367" spans="1:29" s="1" customFormat="1" ht="38.25">
      <c r="B367" s="6" t="s">
        <v>55</v>
      </c>
      <c r="C367" s="6" t="s">
        <v>7490</v>
      </c>
      <c r="D367" s="6" t="s">
        <v>500</v>
      </c>
      <c r="E367" s="49" t="s">
        <v>2295</v>
      </c>
      <c r="F367" s="6" t="s">
        <v>1318</v>
      </c>
      <c r="G367" s="6" t="s">
        <v>60</v>
      </c>
      <c r="H367" s="6" t="s">
        <v>8090</v>
      </c>
      <c r="I367" s="60" t="s">
        <v>8091</v>
      </c>
      <c r="J367" s="49" t="s">
        <v>8092</v>
      </c>
      <c r="K367" s="6" t="s">
        <v>8093</v>
      </c>
      <c r="L367" s="29">
        <f>IF($J$6="с учетом НДС",VLOOKUP(I367,LEGEND!B:E,4,0)*(1-M367),VLOOKUP(I367,LEGEND!B:E,4,0)*(1-M367)/1.2)</f>
        <v>20990</v>
      </c>
      <c r="M367" s="57">
        <f>IF(AND(B367&lt;&gt;"1_Электроинструмент",B367&lt;&gt;"2_Садовая техника"),$J$5,IF($J$4&lt;=20%,$J$4,IFERROR(VLOOKUP(S367,LEGEND!$L$2:$M$5,2,FALSE),$J$4)))</f>
        <v>0</v>
      </c>
      <c r="N367" s="48" t="s">
        <v>8094</v>
      </c>
      <c r="O367" s="49" t="s">
        <v>60</v>
      </c>
      <c r="P367" s="49" t="s">
        <v>66</v>
      </c>
      <c r="Q367" s="49" t="s">
        <v>67</v>
      </c>
      <c r="R367" s="50" t="s">
        <v>68</v>
      </c>
      <c r="S367" s="49" t="s">
        <v>60</v>
      </c>
      <c r="T367" s="73" t="str">
        <f>IF(_xlfn.XLOOKUP(I367,LEGEND!B:B,LEGEND!H:H)&lt;&gt;"-",HYPERLINK(_xlfn.XLOOKUP(I367,LEGEND!B:B,LEGEND!H:H),"link"),_xlfn.XLOOKUP(I367,LEGEND!B:B,LEGEND!H:H))</f>
        <v>link</v>
      </c>
      <c r="U367" s="73" t="str">
        <f>HYPERLINK(_xlfn.XLOOKUP(I367,LEGEND!B:B,LEGEND!I:I))</f>
        <v>https://milwaukee-media-images.s3.amazonaws.com/hi/AGV_22-230_DMS--Hero_1.jpg</v>
      </c>
      <c r="V367" s="51" t="s">
        <v>8095</v>
      </c>
      <c r="W367" s="63" t="s">
        <v>71</v>
      </c>
      <c r="X367" s="64">
        <v>599</v>
      </c>
      <c r="Y367" s="64">
        <v>194</v>
      </c>
      <c r="Z367" s="64">
        <v>187</v>
      </c>
      <c r="AA367" s="84">
        <v>7.3</v>
      </c>
      <c r="AB367" s="85">
        <v>1</v>
      </c>
      <c r="AC367" s="85">
        <v>1</v>
      </c>
    </row>
    <row r="368" spans="1:29" s="1" customFormat="1" ht="38.25">
      <c r="B368" s="6" t="s">
        <v>55</v>
      </c>
      <c r="C368" s="6" t="s">
        <v>7490</v>
      </c>
      <c r="D368" s="6" t="s">
        <v>500</v>
      </c>
      <c r="E368" s="49" t="s">
        <v>2295</v>
      </c>
      <c r="F368" s="6" t="s">
        <v>1318</v>
      </c>
      <c r="G368" s="6" t="s">
        <v>60</v>
      </c>
      <c r="H368" s="6" t="s">
        <v>8096</v>
      </c>
      <c r="I368" s="60" t="s">
        <v>8097</v>
      </c>
      <c r="J368" s="49" t="s">
        <v>8098</v>
      </c>
      <c r="K368" s="6" t="s">
        <v>8099</v>
      </c>
      <c r="L368" s="29">
        <f>IF($J$6="с учетом НДС",VLOOKUP(I368,LEGEND!B:E,4,0)*(1-M368),VLOOKUP(I368,LEGEND!B:E,4,0)*(1-M368)/1.2)</f>
        <v>20600</v>
      </c>
      <c r="M368" s="57">
        <f>IF(AND(B368&lt;&gt;"1_Электроинструмент",B368&lt;&gt;"2_Садовая техника"),$J$5,IF($J$4&lt;=20%,$J$4,IFERROR(VLOOKUP(S368,LEGEND!$L$2:$M$5,2,FALSE),$J$4)))</f>
        <v>0</v>
      </c>
      <c r="N368" s="48" t="s">
        <v>8100</v>
      </c>
      <c r="O368" s="49" t="s">
        <v>60</v>
      </c>
      <c r="P368" s="49" t="s">
        <v>66</v>
      </c>
      <c r="Q368" s="49" t="s">
        <v>67</v>
      </c>
      <c r="R368" s="50" t="s">
        <v>68</v>
      </c>
      <c r="S368" s="49" t="s">
        <v>60</v>
      </c>
      <c r="T368" s="73" t="str">
        <f>IF(_xlfn.XLOOKUP(I368,LEGEND!B:B,LEGEND!H:H)&lt;&gt;"-",HYPERLINK(_xlfn.XLOOKUP(I368,LEGEND!B:B,LEGEND!H:H),"link"),_xlfn.XLOOKUP(I368,LEGEND!B:B,LEGEND!H:H))</f>
        <v>link</v>
      </c>
      <c r="U368" s="73" t="str">
        <f>HYPERLINK(_xlfn.XLOOKUP(I368,LEGEND!B:B,LEGEND!I:I))</f>
        <v>https://milwaukee-media-images.s3.amazonaws.com/hi/AGV_22-230_E--Hero_1.jpg</v>
      </c>
      <c r="V368" s="51" t="s">
        <v>8101</v>
      </c>
      <c r="W368" s="63" t="s">
        <v>71</v>
      </c>
      <c r="X368" s="64">
        <v>599</v>
      </c>
      <c r="Y368" s="64">
        <v>194</v>
      </c>
      <c r="Z368" s="64">
        <v>187</v>
      </c>
      <c r="AA368" s="84">
        <v>6.8</v>
      </c>
      <c r="AB368" s="85">
        <v>1</v>
      </c>
      <c r="AC368" s="85">
        <v>1</v>
      </c>
    </row>
    <row r="369" spans="1:29" s="1" customFormat="1" ht="38.25">
      <c r="B369" s="6" t="s">
        <v>55</v>
      </c>
      <c r="C369" s="6" t="s">
        <v>7490</v>
      </c>
      <c r="D369" s="6" t="s">
        <v>500</v>
      </c>
      <c r="E369" s="49" t="s">
        <v>2295</v>
      </c>
      <c r="F369" s="6" t="s">
        <v>1318</v>
      </c>
      <c r="G369" s="6" t="s">
        <v>60</v>
      </c>
      <c r="H369" s="6" t="s">
        <v>8083</v>
      </c>
      <c r="I369" s="60" t="s">
        <v>8084</v>
      </c>
      <c r="J369" s="49" t="s">
        <v>8085</v>
      </c>
      <c r="K369" s="6" t="s">
        <v>8086</v>
      </c>
      <c r="L369" s="29">
        <f>IF($J$6="с учетом НДС",VLOOKUP(I369,LEGEND!B:E,4,0)*(1-M369),VLOOKUP(I369,LEGEND!B:E,4,0)*(1-M369)/1.2)</f>
        <v>22990</v>
      </c>
      <c r="M369" s="57">
        <f>IF(AND(B369&lt;&gt;"1_Электроинструмент",B369&lt;&gt;"2_Садовая техника"),$J$5,IF($J$4&lt;=20%,$J$4,IFERROR(VLOOKUP(S369,LEGEND!$L$2:$M$5,2,FALSE),$J$4)))</f>
        <v>0</v>
      </c>
      <c r="N369" s="48" t="s">
        <v>8087</v>
      </c>
      <c r="O369" s="49" t="s">
        <v>60</v>
      </c>
      <c r="P369" s="49" t="s">
        <v>66</v>
      </c>
      <c r="Q369" s="49" t="s">
        <v>67</v>
      </c>
      <c r="R369" s="50" t="s">
        <v>68</v>
      </c>
      <c r="S369" s="49" t="s">
        <v>60</v>
      </c>
      <c r="T369" s="73" t="str">
        <f>IF(_xlfn.XLOOKUP(I369,LEGEND!B:B,LEGEND!H:H)&lt;&gt;"-",HYPERLINK(_xlfn.XLOOKUP(I369,LEGEND!B:B,LEGEND!H:H),"link"),_xlfn.XLOOKUP(I369,LEGEND!B:B,LEGEND!H:H))</f>
        <v>link</v>
      </c>
      <c r="U369" s="73" t="str">
        <f>HYPERLINK(_xlfn.XLOOKUP(I369,LEGEND!B:B,LEGEND!I:I))</f>
        <v>https://milwaukee-media-images.s3.amazonaws.com/hi/AGV_22-180_E--Hero_1.jpg</v>
      </c>
      <c r="V369" s="51" t="s">
        <v>8089</v>
      </c>
      <c r="W369" s="63" t="s">
        <v>71</v>
      </c>
      <c r="X369" s="64">
        <v>599</v>
      </c>
      <c r="Y369" s="64">
        <v>194</v>
      </c>
      <c r="Z369" s="64">
        <v>187</v>
      </c>
      <c r="AA369" s="84">
        <v>6.5</v>
      </c>
      <c r="AB369" s="85">
        <v>1</v>
      </c>
      <c r="AC369" s="85">
        <v>1</v>
      </c>
    </row>
    <row r="370" spans="1:29" s="1" customFormat="1" ht="45">
      <c r="B370" s="6" t="s">
        <v>55</v>
      </c>
      <c r="C370" s="6" t="s">
        <v>7490</v>
      </c>
      <c r="D370" s="6" t="s">
        <v>500</v>
      </c>
      <c r="E370" s="49" t="s">
        <v>2295</v>
      </c>
      <c r="F370" s="6" t="s">
        <v>1318</v>
      </c>
      <c r="G370" s="6" t="s">
        <v>60</v>
      </c>
      <c r="H370" s="6" t="s">
        <v>8139</v>
      </c>
      <c r="I370" s="60" t="s">
        <v>8140</v>
      </c>
      <c r="J370" s="49" t="s">
        <v>8141</v>
      </c>
      <c r="K370" s="6" t="s">
        <v>8142</v>
      </c>
      <c r="L370" s="29">
        <f>IF($J$6="с учетом НДС",VLOOKUP(I370,LEGEND!B:E,4,0)*(1-M370),VLOOKUP(I370,LEGEND!B:E,4,0)*(1-M370)/1.2)</f>
        <v>30990</v>
      </c>
      <c r="M370" s="57">
        <f>IF(AND(B370&lt;&gt;"1_Электроинструмент",B370&lt;&gt;"2_Садовая техника"),$J$5,IF($J$4&lt;=20%,$J$4,IFERROR(VLOOKUP(S370,LEGEND!$L$2:$M$5,2,FALSE),$J$4)))</f>
        <v>0</v>
      </c>
      <c r="N370" s="48" t="s">
        <v>8143</v>
      </c>
      <c r="O370" s="49" t="s">
        <v>60</v>
      </c>
      <c r="P370" s="49" t="s">
        <v>66</v>
      </c>
      <c r="Q370" s="49" t="s">
        <v>67</v>
      </c>
      <c r="R370" s="50" t="s">
        <v>68</v>
      </c>
      <c r="S370" s="49" t="s">
        <v>60</v>
      </c>
      <c r="T370" s="73" t="str">
        <f>IF(_xlfn.XLOOKUP(I370,LEGEND!B:B,LEGEND!H:H)&lt;&gt;"-",HYPERLINK(_xlfn.XLOOKUP(I370,LEGEND!B:B,LEGEND!H:H),"link"),_xlfn.XLOOKUP(I370,LEGEND!B:B,LEGEND!H:H))</f>
        <v>link</v>
      </c>
      <c r="U370" s="73" t="str">
        <f>HYPERLINK(_xlfn.XLOOKUP(I370,LEGEND!B:B,LEGEND!I:I))</f>
        <v>https://milwaukee-media-images.s3.amazonaws.com/hi/AGVK_24-230_EK_DMS--Hero_1.jpg</v>
      </c>
      <c r="V370" s="51" t="s">
        <v>8144</v>
      </c>
      <c r="W370" s="63" t="s">
        <v>2772</v>
      </c>
      <c r="X370" s="64">
        <v>630</v>
      </c>
      <c r="Y370" s="64">
        <v>240</v>
      </c>
      <c r="Z370" s="64">
        <v>120</v>
      </c>
      <c r="AA370" s="84">
        <v>7.2640000000000002</v>
      </c>
      <c r="AB370" s="85">
        <v>1</v>
      </c>
      <c r="AC370" s="85">
        <v>1</v>
      </c>
    </row>
    <row r="371" spans="1:29" s="1" customFormat="1" ht="45">
      <c r="B371" s="6" t="s">
        <v>55</v>
      </c>
      <c r="C371" s="6" t="s">
        <v>7490</v>
      </c>
      <c r="D371" s="6" t="s">
        <v>500</v>
      </c>
      <c r="E371" s="49" t="s">
        <v>2295</v>
      </c>
      <c r="F371" s="6" t="s">
        <v>1318</v>
      </c>
      <c r="G371" s="6" t="s">
        <v>60</v>
      </c>
      <c r="H371" s="6" t="s">
        <v>8132</v>
      </c>
      <c r="I371" s="60" t="s">
        <v>8133</v>
      </c>
      <c r="J371" s="49" t="s">
        <v>8134</v>
      </c>
      <c r="K371" s="6" t="s">
        <v>8135</v>
      </c>
      <c r="L371" s="29">
        <f>IF($J$6="с учетом НДС",VLOOKUP(I371,LEGEND!B:E,4,0)*(1-M371),VLOOKUP(I371,LEGEND!B:E,4,0)*(1-M371)/1.2)</f>
        <v>32490</v>
      </c>
      <c r="M371" s="57">
        <f>IF(AND(B371&lt;&gt;"1_Электроинструмент",B371&lt;&gt;"2_Садовая техника"),$J$5,IF($J$4&lt;=20%,$J$4,IFERROR(VLOOKUP(S371,LEGEND!$L$2:$M$5,2,FALSE),$J$4)))</f>
        <v>0</v>
      </c>
      <c r="N371" s="48" t="s">
        <v>8136</v>
      </c>
      <c r="O371" s="49" t="s">
        <v>60</v>
      </c>
      <c r="P371" s="49" t="s">
        <v>66</v>
      </c>
      <c r="Q371" s="49" t="s">
        <v>67</v>
      </c>
      <c r="R371" s="50" t="s">
        <v>68</v>
      </c>
      <c r="S371" s="49" t="s">
        <v>60</v>
      </c>
      <c r="T371" s="73" t="str">
        <f>IF(_xlfn.XLOOKUP(I371,LEGEND!B:B,LEGEND!H:H)&lt;&gt;"-",HYPERLINK(_xlfn.XLOOKUP(I371,LEGEND!B:B,LEGEND!H:H),"link"),_xlfn.XLOOKUP(I371,LEGEND!B:B,LEGEND!H:H))</f>
        <v>link</v>
      </c>
      <c r="U371" s="73" t="str">
        <f>HYPERLINK(_xlfn.XLOOKUP(I371,LEGEND!B:B,LEGEND!I:I))</f>
        <v>https://milwaukee-media-images.s3.amazonaws.com/hi/AGVK_24-230_EK--Hero_1.jpg</v>
      </c>
      <c r="V371" s="51" t="s">
        <v>8138</v>
      </c>
      <c r="W371" s="63" t="s">
        <v>2772</v>
      </c>
      <c r="X371" s="64">
        <v>630</v>
      </c>
      <c r="Y371" s="64">
        <v>240</v>
      </c>
      <c r="Z371" s="64">
        <v>120</v>
      </c>
      <c r="AA371" s="84">
        <v>7.2720000000000002</v>
      </c>
      <c r="AB371" s="85">
        <v>1</v>
      </c>
      <c r="AC371" s="85">
        <v>1</v>
      </c>
    </row>
    <row r="372" spans="1:29" s="1" customFormat="1" ht="38.25">
      <c r="B372" s="6" t="s">
        <v>55</v>
      </c>
      <c r="C372" s="6" t="s">
        <v>7490</v>
      </c>
      <c r="D372" s="6" t="s">
        <v>500</v>
      </c>
      <c r="E372" s="49" t="s">
        <v>2295</v>
      </c>
      <c r="F372" s="6" t="s">
        <v>1318</v>
      </c>
      <c r="G372" s="6" t="s">
        <v>60</v>
      </c>
      <c r="H372" s="6" t="s">
        <v>8059</v>
      </c>
      <c r="I372" s="60" t="s">
        <v>8060</v>
      </c>
      <c r="J372" s="49" t="s">
        <v>8061</v>
      </c>
      <c r="K372" s="6" t="s">
        <v>8062</v>
      </c>
      <c r="L372" s="29">
        <f>IF($J$6="с учетом НДС",VLOOKUP(I372,LEGEND!B:E,4,0)*(1-M372),VLOOKUP(I372,LEGEND!B:E,4,0)*(1-M372)/1.2)</f>
        <v>37490</v>
      </c>
      <c r="M372" s="57">
        <f>IF(AND(B372&lt;&gt;"1_Электроинструмент",B372&lt;&gt;"2_Садовая техника"),$J$5,IF($J$4&lt;=20%,$J$4,IFERROR(VLOOKUP(S372,LEGEND!$L$2:$M$5,2,FALSE),$J$4)))</f>
        <v>0</v>
      </c>
      <c r="N372" s="48" t="s">
        <v>8063</v>
      </c>
      <c r="O372" s="49" t="s">
        <v>60</v>
      </c>
      <c r="P372" s="49" t="s">
        <v>66</v>
      </c>
      <c r="Q372" s="49" t="s">
        <v>67</v>
      </c>
      <c r="R372" s="50" t="s">
        <v>68</v>
      </c>
      <c r="S372" s="49" t="s">
        <v>60</v>
      </c>
      <c r="T372" s="73" t="str">
        <f>IF(_xlfn.XLOOKUP(I372,LEGEND!B:B,LEGEND!H:H)&lt;&gt;"-",HYPERLINK(_xlfn.XLOOKUP(I372,LEGEND!B:B,LEGEND!H:H),"link"),_xlfn.XLOOKUP(I372,LEGEND!B:B,LEGEND!H:H))</f>
        <v>link</v>
      </c>
      <c r="U372" s="73" t="str">
        <f>HYPERLINK(_xlfn.XLOOKUP(I372,LEGEND!B:B,LEGEND!I:I))</f>
        <v>https://milwaukee-media-images.s3.amazonaws.com/hi/AG_24-230_E--Hero_1.jpg</v>
      </c>
      <c r="V372" s="51" t="s">
        <v>8065</v>
      </c>
      <c r="W372" s="63" t="s">
        <v>2772</v>
      </c>
      <c r="X372" s="64">
        <v>625</v>
      </c>
      <c r="Y372" s="64">
        <v>110</v>
      </c>
      <c r="Z372" s="64">
        <v>240</v>
      </c>
      <c r="AA372" s="84">
        <v>8.18</v>
      </c>
      <c r="AB372" s="85">
        <v>1</v>
      </c>
      <c r="AC372" s="85">
        <v>1</v>
      </c>
    </row>
    <row r="373" spans="1:29" ht="38.25">
      <c r="A373" s="1"/>
      <c r="B373" s="6" t="s">
        <v>55</v>
      </c>
      <c r="C373" s="6" t="s">
        <v>7490</v>
      </c>
      <c r="D373" s="6" t="s">
        <v>500</v>
      </c>
      <c r="E373" s="49" t="s">
        <v>2295</v>
      </c>
      <c r="F373" s="6" t="s">
        <v>1318</v>
      </c>
      <c r="G373" s="6" t="s">
        <v>60</v>
      </c>
      <c r="H373" s="6" t="s">
        <v>8059</v>
      </c>
      <c r="I373" s="60" t="s">
        <v>8066</v>
      </c>
      <c r="J373" s="49" t="s">
        <v>8067</v>
      </c>
      <c r="K373" s="6" t="s">
        <v>8068</v>
      </c>
      <c r="L373" s="29">
        <f>IF($J$6="с учетом НДС",VLOOKUP(I373,LEGEND!B:E,4,0)*(1-M373),VLOOKUP(I373,LEGEND!B:E,4,0)*(1-M373)/1.2)</f>
        <v>37490</v>
      </c>
      <c r="M373" s="57">
        <f>IF(AND(B373&lt;&gt;"1_Электроинструмент",B373&lt;&gt;"2_Садовая техника"),$J$5,IF($J$4&lt;=20%,$J$4,IFERROR(VLOOKUP(S373,LEGEND!$L$2:$M$5,2,FALSE),$J$4)))</f>
        <v>0</v>
      </c>
      <c r="N373" s="48" t="s">
        <v>8069</v>
      </c>
      <c r="O373" s="49" t="s">
        <v>60</v>
      </c>
      <c r="P373" s="49" t="s">
        <v>66</v>
      </c>
      <c r="Q373" s="49" t="s">
        <v>67</v>
      </c>
      <c r="R373" s="50" t="s">
        <v>68</v>
      </c>
      <c r="S373" s="49" t="s">
        <v>60</v>
      </c>
      <c r="T373" s="73" t="str">
        <f>IF(_xlfn.XLOOKUP(I373,LEGEND!B:B,LEGEND!H:H)&lt;&gt;"-",HYPERLINK(_xlfn.XLOOKUP(I373,LEGEND!B:B,LEGEND!H:H),"link"),_xlfn.XLOOKUP(I373,LEGEND!B:B,LEGEND!H:H))</f>
        <v>link</v>
      </c>
      <c r="U373" s="73" t="str">
        <f>HYPERLINK(_xlfn.XLOOKUP(I373,LEGEND!B:B,LEGEND!I:I))</f>
        <v>https://milwaukee-media-images.s3.amazonaws.com/hi/AG_24-230_E_DMS--Hero_1.jpg</v>
      </c>
      <c r="V373" s="51" t="s">
        <v>8070</v>
      </c>
      <c r="W373" s="63" t="s">
        <v>2772</v>
      </c>
      <c r="X373" s="64">
        <v>633</v>
      </c>
      <c r="Y373" s="64">
        <v>124</v>
      </c>
      <c r="Z373" s="64">
        <v>248</v>
      </c>
      <c r="AA373" s="84">
        <v>8.16</v>
      </c>
      <c r="AB373" s="85">
        <v>1</v>
      </c>
      <c r="AC373" s="85">
        <v>1</v>
      </c>
    </row>
    <row r="374" spans="1:29" s="1" customFormat="1" ht="38.25">
      <c r="B374" s="6" t="s">
        <v>55</v>
      </c>
      <c r="C374" s="6" t="s">
        <v>7490</v>
      </c>
      <c r="D374" s="6" t="s">
        <v>500</v>
      </c>
      <c r="E374" s="49" t="s">
        <v>2295</v>
      </c>
      <c r="F374" s="6" t="s">
        <v>1318</v>
      </c>
      <c r="G374" s="6" t="s">
        <v>60</v>
      </c>
      <c r="H374" s="6" t="s">
        <v>8145</v>
      </c>
      <c r="I374" s="60" t="s">
        <v>8146</v>
      </c>
      <c r="J374" s="49" t="s">
        <v>8147</v>
      </c>
      <c r="K374" s="6" t="s">
        <v>8148</v>
      </c>
      <c r="L374" s="29">
        <f>IF($J$6="с учетом НДС",VLOOKUP(I374,LEGEND!B:E,4,0)*(1-M374),VLOOKUP(I374,LEGEND!B:E,4,0)*(1-M374)/1.2)</f>
        <v>40990</v>
      </c>
      <c r="M374" s="57">
        <f>IF(AND(B374&lt;&gt;"1_Электроинструмент",B374&lt;&gt;"2_Садовая техника"),$J$5,IF($J$4&lt;=20%,$J$4,IFERROR(VLOOKUP(S374,LEGEND!$L$2:$M$5,2,FALSE),$J$4)))</f>
        <v>0</v>
      </c>
      <c r="N374" s="48" t="s">
        <v>8149</v>
      </c>
      <c r="O374" s="49" t="s">
        <v>60</v>
      </c>
      <c r="P374" s="49" t="s">
        <v>66</v>
      </c>
      <c r="Q374" s="49" t="s">
        <v>67</v>
      </c>
      <c r="R374" s="50" t="s">
        <v>68</v>
      </c>
      <c r="S374" s="49" t="s">
        <v>60</v>
      </c>
      <c r="T374" s="73" t="str">
        <f>IF(_xlfn.XLOOKUP(I374,LEGEND!B:B,LEGEND!H:H)&lt;&gt;"-",HYPERLINK(_xlfn.XLOOKUP(I374,LEGEND!B:B,LEGEND!H:H),"link"),_xlfn.XLOOKUP(I374,LEGEND!B:B,LEGEND!H:H))</f>
        <v>link</v>
      </c>
      <c r="U374" s="73" t="str">
        <f>HYPERLINK(_xlfn.XLOOKUP(I374,LEGEND!B:B,LEGEND!I:I))</f>
        <v>https://milwaukee-media-images.s3.amazonaws.com/hi/AGVKB_24-230_EKX--Hero_1.jpg</v>
      </c>
      <c r="V374" s="51" t="s">
        <v>8151</v>
      </c>
      <c r="W374" s="63" t="s">
        <v>2772</v>
      </c>
      <c r="X374" s="64">
        <v>620</v>
      </c>
      <c r="Y374" s="64">
        <v>120</v>
      </c>
      <c r="Z374" s="64">
        <v>240</v>
      </c>
      <c r="AA374" s="84">
        <v>7.782</v>
      </c>
      <c r="AB374" s="85">
        <v>1</v>
      </c>
      <c r="AC374" s="85">
        <v>1</v>
      </c>
    </row>
    <row r="375" spans="1:29" s="1" customFormat="1" ht="38.25">
      <c r="B375" s="6" t="s">
        <v>55</v>
      </c>
      <c r="C375" s="6" t="s">
        <v>7490</v>
      </c>
      <c r="D375" s="6" t="s">
        <v>500</v>
      </c>
      <c r="E375" s="49" t="s">
        <v>2295</v>
      </c>
      <c r="F375" s="6" t="s">
        <v>1318</v>
      </c>
      <c r="G375" s="6" t="s">
        <v>60</v>
      </c>
      <c r="H375" s="6" t="s">
        <v>8109</v>
      </c>
      <c r="I375" s="60" t="s">
        <v>8110</v>
      </c>
      <c r="J375" s="49" t="s">
        <v>8111</v>
      </c>
      <c r="K375" s="6" t="s">
        <v>8112</v>
      </c>
      <c r="L375" s="29">
        <f>IF($J$6="с учетом НДС",VLOOKUP(I375,LEGEND!B:E,4,0)*(1-M375),VLOOKUP(I375,LEGEND!B:E,4,0)*(1-M375)/1.2)</f>
        <v>42490</v>
      </c>
      <c r="M375" s="57">
        <f>IF(AND(B375&lt;&gt;"1_Электроинструмент",B375&lt;&gt;"2_Садовая техника"),$J$5,IF($J$4&lt;=20%,$J$4,IFERROR(VLOOKUP(S375,LEGEND!$L$2:$M$5,2,FALSE),$J$4)))</f>
        <v>0</v>
      </c>
      <c r="N375" s="48" t="s">
        <v>8113</v>
      </c>
      <c r="O375" s="49" t="s">
        <v>60</v>
      </c>
      <c r="P375" s="49" t="s">
        <v>66</v>
      </c>
      <c r="Q375" s="49" t="s">
        <v>67</v>
      </c>
      <c r="R375" s="50" t="s">
        <v>68</v>
      </c>
      <c r="S375" s="49" t="s">
        <v>60</v>
      </c>
      <c r="T375" s="73" t="str">
        <f>IF(_xlfn.XLOOKUP(I375,LEGEND!B:B,LEGEND!H:H)&lt;&gt;"-",HYPERLINK(_xlfn.XLOOKUP(I375,LEGEND!B:B,LEGEND!H:H),"link"),_xlfn.XLOOKUP(I375,LEGEND!B:B,LEGEND!H:H))</f>
        <v>link</v>
      </c>
      <c r="U375" s="73" t="str">
        <f>HYPERLINK(_xlfn.XLOOKUP(I375,LEGEND!B:B,LEGEND!I:I))</f>
        <v>https://milwaukee-media-images.s3.amazonaws.com/hi/AGV_24-230_GE--Hero_1.jpg</v>
      </c>
      <c r="V375" s="51" t="s">
        <v>8114</v>
      </c>
      <c r="W375" s="63" t="s">
        <v>2772</v>
      </c>
      <c r="X375" s="64">
        <v>633</v>
      </c>
      <c r="Y375" s="64">
        <v>243</v>
      </c>
      <c r="Z375" s="64">
        <v>123</v>
      </c>
      <c r="AA375" s="84">
        <v>8.66</v>
      </c>
      <c r="AB375" s="85">
        <v>1</v>
      </c>
      <c r="AC375" s="85">
        <v>1</v>
      </c>
    </row>
    <row r="376" spans="1:29" s="1" customFormat="1" ht="38.25">
      <c r="B376" s="6" t="s">
        <v>55</v>
      </c>
      <c r="C376" s="6" t="s">
        <v>7490</v>
      </c>
      <c r="D376" s="6" t="s">
        <v>500</v>
      </c>
      <c r="E376" s="49" t="s">
        <v>2295</v>
      </c>
      <c r="F376" s="6" t="s">
        <v>1318</v>
      </c>
      <c r="G376" s="6" t="s">
        <v>60</v>
      </c>
      <c r="H376" s="6" t="s">
        <v>8109</v>
      </c>
      <c r="I376" s="60" t="s">
        <v>8115</v>
      </c>
      <c r="J376" s="49" t="s">
        <v>8116</v>
      </c>
      <c r="K376" s="6" t="s">
        <v>8117</v>
      </c>
      <c r="L376" s="29">
        <f>IF($J$6="с учетом НДС",VLOOKUP(I376,LEGEND!B:E,4,0)*(1-M376),VLOOKUP(I376,LEGEND!B:E,4,0)*(1-M376)/1.2)</f>
        <v>42490</v>
      </c>
      <c r="M376" s="57">
        <f>IF(AND(B376&lt;&gt;"1_Электроинструмент",B376&lt;&gt;"2_Садовая техника"),$J$5,IF($J$4&lt;=20%,$J$4,IFERROR(VLOOKUP(S376,LEGEND!$L$2:$M$5,2,FALSE),$J$4)))</f>
        <v>0</v>
      </c>
      <c r="N376" s="48" t="s">
        <v>8118</v>
      </c>
      <c r="O376" s="49" t="s">
        <v>60</v>
      </c>
      <c r="P376" s="49" t="s">
        <v>66</v>
      </c>
      <c r="Q376" s="49" t="s">
        <v>67</v>
      </c>
      <c r="R376" s="50" t="s">
        <v>68</v>
      </c>
      <c r="S376" s="49" t="s">
        <v>60</v>
      </c>
      <c r="T376" s="73" t="str">
        <f>IF(_xlfn.XLOOKUP(I376,LEGEND!B:B,LEGEND!H:H)&lt;&gt;"-",HYPERLINK(_xlfn.XLOOKUP(I376,LEGEND!B:B,LEGEND!H:H),"link"),_xlfn.XLOOKUP(I376,LEGEND!B:B,LEGEND!H:H))</f>
        <v>link</v>
      </c>
      <c r="U376" s="73" t="str">
        <f>HYPERLINK(_xlfn.XLOOKUP(I376,LEGEND!B:B,LEGEND!I:I))</f>
        <v>https://milwaukee-media-images.s3.amazonaws.com/hi/AGV_24-230_GE_DMS--Hero_1.jpg</v>
      </c>
      <c r="V376" s="51" t="s">
        <v>8119</v>
      </c>
      <c r="W376" s="63" t="s">
        <v>2772</v>
      </c>
      <c r="X376" s="64">
        <v>632</v>
      </c>
      <c r="Y376" s="64">
        <v>129</v>
      </c>
      <c r="Z376" s="64">
        <v>248</v>
      </c>
      <c r="AA376" s="84">
        <v>8.4960000000000004</v>
      </c>
      <c r="AB376" s="85">
        <v>1</v>
      </c>
      <c r="AC376" s="85">
        <v>1</v>
      </c>
    </row>
    <row r="377" spans="1:29" s="1" customFormat="1" ht="38.25">
      <c r="B377" s="6" t="s">
        <v>55</v>
      </c>
      <c r="C377" s="6" t="s">
        <v>7490</v>
      </c>
      <c r="D377" s="6" t="s">
        <v>500</v>
      </c>
      <c r="E377" s="49" t="s">
        <v>2295</v>
      </c>
      <c r="F377" s="6" t="s">
        <v>1318</v>
      </c>
      <c r="G377" s="6" t="s">
        <v>60</v>
      </c>
      <c r="H377" s="6" t="s">
        <v>8120</v>
      </c>
      <c r="I377" s="60" t="s">
        <v>8121</v>
      </c>
      <c r="J377" s="49" t="s">
        <v>8122</v>
      </c>
      <c r="K377" s="6" t="s">
        <v>8123</v>
      </c>
      <c r="L377" s="29">
        <f>IF($J$6="с учетом НДС",VLOOKUP(I377,LEGEND!B:E,4,0)*(1-M377),VLOOKUP(I377,LEGEND!B:E,4,0)*(1-M377)/1.2)</f>
        <v>42490</v>
      </c>
      <c r="M377" s="57">
        <f>IF(AND(B377&lt;&gt;"1_Электроинструмент",B377&lt;&gt;"2_Садовая техника"),$J$5,IF($J$4&lt;=20%,$J$4,IFERROR(VLOOKUP(S377,LEGEND!$L$2:$M$5,2,FALSE),$J$4)))</f>
        <v>0</v>
      </c>
      <c r="N377" s="48" t="s">
        <v>8124</v>
      </c>
      <c r="O377" s="49" t="s">
        <v>60</v>
      </c>
      <c r="P377" s="49" t="s">
        <v>66</v>
      </c>
      <c r="Q377" s="49" t="s">
        <v>67</v>
      </c>
      <c r="R377" s="50" t="s">
        <v>68</v>
      </c>
      <c r="S377" s="49" t="s">
        <v>60</v>
      </c>
      <c r="T377" s="73" t="str">
        <f>IF(_xlfn.XLOOKUP(I377,LEGEND!B:B,LEGEND!H:H)&lt;&gt;"-",HYPERLINK(_xlfn.XLOOKUP(I377,LEGEND!B:B,LEGEND!H:H),"link"),_xlfn.XLOOKUP(I377,LEGEND!B:B,LEGEND!H:H))</f>
        <v>link</v>
      </c>
      <c r="U377" s="73" t="str">
        <f>HYPERLINK(_xlfn.XLOOKUP(I377,LEGEND!B:B,LEGEND!I:I))</f>
        <v>https://milwaukee-media-images.s3.amazonaws.com/hi/AGV_26-230_GE_DMS--Hero_1.jpg</v>
      </c>
      <c r="V377" s="51" t="s">
        <v>8126</v>
      </c>
      <c r="W377" s="63" t="s">
        <v>2772</v>
      </c>
      <c r="X377" s="64">
        <v>630</v>
      </c>
      <c r="Y377" s="64">
        <v>248</v>
      </c>
      <c r="Z377" s="64">
        <v>121</v>
      </c>
      <c r="AA377" s="84">
        <v>8.8140000000000001</v>
      </c>
      <c r="AB377" s="85">
        <v>1</v>
      </c>
      <c r="AC377" s="85">
        <v>1</v>
      </c>
    </row>
    <row r="378" spans="1:29" s="1" customFormat="1" ht="38.25">
      <c r="B378" s="6" t="s">
        <v>55</v>
      </c>
      <c r="C378" s="6" t="s">
        <v>7490</v>
      </c>
      <c r="D378" s="6" t="s">
        <v>500</v>
      </c>
      <c r="E378" s="49" t="s">
        <v>2295</v>
      </c>
      <c r="F378" s="6" t="s">
        <v>1318</v>
      </c>
      <c r="G378" s="6" t="s">
        <v>60</v>
      </c>
      <c r="H378" s="6" t="s">
        <v>8120</v>
      </c>
      <c r="I378" s="60" t="s">
        <v>8127</v>
      </c>
      <c r="J378" s="49" t="s">
        <v>8128</v>
      </c>
      <c r="K378" s="6" t="s">
        <v>8129</v>
      </c>
      <c r="L378" s="29">
        <f>IF($J$6="с учетом НДС",VLOOKUP(I378,LEGEND!B:E,4,0)*(1-M378),VLOOKUP(I378,LEGEND!B:E,4,0)*(1-M378)/1.2)</f>
        <v>42490</v>
      </c>
      <c r="M378" s="57">
        <f>IF(AND(B378&lt;&gt;"1_Электроинструмент",B378&lt;&gt;"2_Садовая техника"),$J$5,IF($J$4&lt;=20%,$J$4,IFERROR(VLOOKUP(S378,LEGEND!$L$2:$M$5,2,FALSE),$J$4)))</f>
        <v>0</v>
      </c>
      <c r="N378" s="48" t="s">
        <v>8130</v>
      </c>
      <c r="O378" s="49" t="s">
        <v>60</v>
      </c>
      <c r="P378" s="49" t="s">
        <v>66</v>
      </c>
      <c r="Q378" s="49" t="s">
        <v>67</v>
      </c>
      <c r="R378" s="50" t="s">
        <v>68</v>
      </c>
      <c r="S378" s="49" t="s">
        <v>60</v>
      </c>
      <c r="T378" s="73" t="str">
        <f>IF(_xlfn.XLOOKUP(I378,LEGEND!B:B,LEGEND!H:H)&lt;&gt;"-",HYPERLINK(_xlfn.XLOOKUP(I378,LEGEND!B:B,LEGEND!H:H),"link"),_xlfn.XLOOKUP(I378,LEGEND!B:B,LEGEND!H:H))</f>
        <v>link</v>
      </c>
      <c r="U378" s="73" t="str">
        <f>HYPERLINK(_xlfn.XLOOKUP(I378,LEGEND!B:B,LEGEND!I:I))</f>
        <v>https://milwaukee-media-images.s3.amazonaws.com/hi/AGV_26-230_GE--Hero_1.jpg</v>
      </c>
      <c r="V378" s="51" t="s">
        <v>8131</v>
      </c>
      <c r="W378" s="63" t="s">
        <v>2772</v>
      </c>
      <c r="X378" s="64">
        <v>630</v>
      </c>
      <c r="Y378" s="64">
        <v>240</v>
      </c>
      <c r="Z378" s="64">
        <v>115</v>
      </c>
      <c r="AA378" s="84">
        <v>8.75</v>
      </c>
      <c r="AB378" s="85">
        <v>1</v>
      </c>
      <c r="AC378" s="85">
        <v>1</v>
      </c>
    </row>
    <row r="379" spans="1:29" s="1" customFormat="1" ht="38.25">
      <c r="B379" s="6" t="s">
        <v>55</v>
      </c>
      <c r="C379" s="6" t="s">
        <v>7490</v>
      </c>
      <c r="D379" s="6" t="s">
        <v>500</v>
      </c>
      <c r="E379" s="49" t="s">
        <v>2295</v>
      </c>
      <c r="F379" s="6" t="s">
        <v>1318</v>
      </c>
      <c r="G379" s="6" t="s">
        <v>60</v>
      </c>
      <c r="H379" s="6" t="s">
        <v>8152</v>
      </c>
      <c r="I379" s="60" t="s">
        <v>8153</v>
      </c>
      <c r="J379" s="49" t="s">
        <v>8154</v>
      </c>
      <c r="K379" s="6" t="s">
        <v>8155</v>
      </c>
      <c r="L379" s="29">
        <f>IF($J$6="с учетом НДС",VLOOKUP(I379,LEGEND!B:E,4,0)*(1-M379),VLOOKUP(I379,LEGEND!B:E,4,0)*(1-M379)/1.2)</f>
        <v>42490</v>
      </c>
      <c r="M379" s="57">
        <f>IF(AND(B379&lt;&gt;"1_Электроинструмент",B379&lt;&gt;"2_Садовая техника"),$J$5,IF($J$4&lt;=20%,$J$4,IFERROR(VLOOKUP(S379,LEGEND!$L$2:$M$5,2,FALSE),$J$4)))</f>
        <v>0</v>
      </c>
      <c r="N379" s="48" t="s">
        <v>8156</v>
      </c>
      <c r="O379" s="49" t="s">
        <v>60</v>
      </c>
      <c r="P379" s="49" t="s">
        <v>66</v>
      </c>
      <c r="Q379" s="49" t="s">
        <v>67</v>
      </c>
      <c r="R379" s="50" t="s">
        <v>68</v>
      </c>
      <c r="S379" s="49" t="s">
        <v>60</v>
      </c>
      <c r="T379" s="73" t="str">
        <f>IF(_xlfn.XLOOKUP(I379,LEGEND!B:B,LEGEND!H:H)&lt;&gt;"-",HYPERLINK(_xlfn.XLOOKUP(I379,LEGEND!B:B,LEGEND!H:H),"link"),_xlfn.XLOOKUP(I379,LEGEND!B:B,LEGEND!H:H))</f>
        <v>link</v>
      </c>
      <c r="U379" s="73" t="str">
        <f>HYPERLINK(_xlfn.XLOOKUP(I379,LEGEND!B:B,LEGEND!I:I))</f>
        <v>https://milwaukee-media-images.s3.amazonaws.com/hi/AGVKB_24-230_EKX_DMS--Hero_1.jpg</v>
      </c>
      <c r="V379" s="51" t="s">
        <v>8157</v>
      </c>
      <c r="W379" s="63" t="s">
        <v>2772</v>
      </c>
      <c r="X379" s="64">
        <v>620</v>
      </c>
      <c r="Y379" s="64">
        <v>240</v>
      </c>
      <c r="Z379" s="64">
        <v>120</v>
      </c>
      <c r="AA379" s="84">
        <v>7.8019999999999996</v>
      </c>
      <c r="AB379" s="85">
        <v>1</v>
      </c>
      <c r="AC379" s="85">
        <v>1</v>
      </c>
    </row>
    <row r="380" spans="1:29" s="1" customFormat="1" ht="38.25">
      <c r="B380" s="6" t="s">
        <v>55</v>
      </c>
      <c r="C380" s="6" t="s">
        <v>7490</v>
      </c>
      <c r="D380" s="6" t="s">
        <v>500</v>
      </c>
      <c r="E380" s="49" t="s">
        <v>2295</v>
      </c>
      <c r="F380" s="6" t="s">
        <v>1318</v>
      </c>
      <c r="G380" s="6" t="s">
        <v>60</v>
      </c>
      <c r="H380" s="6" t="s">
        <v>8071</v>
      </c>
      <c r="I380" s="60" t="s">
        <v>8072</v>
      </c>
      <c r="J380" s="49" t="s">
        <v>8073</v>
      </c>
      <c r="K380" s="6" t="s">
        <v>8074</v>
      </c>
      <c r="L380" s="29">
        <f>IF($J$6="с учетом НДС",VLOOKUP(I380,LEGEND!B:E,4,0)*(1-M380),VLOOKUP(I380,LEGEND!B:E,4,0)*(1-M380)/1.2)</f>
        <v>43990</v>
      </c>
      <c r="M380" s="57">
        <f>IF(AND(B380&lt;&gt;"1_Электроинструмент",B380&lt;&gt;"2_Садовая техника"),$J$5,IF($J$4&lt;=20%,$J$4,IFERROR(VLOOKUP(S380,LEGEND!$L$2:$M$5,2,FALSE),$J$4)))</f>
        <v>0</v>
      </c>
      <c r="N380" s="48" t="s">
        <v>8075</v>
      </c>
      <c r="O380" s="49" t="s">
        <v>60</v>
      </c>
      <c r="P380" s="49" t="s">
        <v>66</v>
      </c>
      <c r="Q380" s="49" t="s">
        <v>67</v>
      </c>
      <c r="R380" s="50" t="s">
        <v>68</v>
      </c>
      <c r="S380" s="49" t="s">
        <v>60</v>
      </c>
      <c r="T380" s="73" t="str">
        <f>IF(_xlfn.XLOOKUP(I380,LEGEND!B:B,LEGEND!H:H)&lt;&gt;"-",HYPERLINK(_xlfn.XLOOKUP(I380,LEGEND!B:B,LEGEND!H:H),"link"),_xlfn.XLOOKUP(I380,LEGEND!B:B,LEGEND!H:H))</f>
        <v>link</v>
      </c>
      <c r="U380" s="73" t="str">
        <f>HYPERLINK(_xlfn.XLOOKUP(I380,LEGEND!B:B,LEGEND!I:I))</f>
        <v>https://milwaukee-media-images.s3.amazonaws.com/hi/AGV_21-230_GEX--Hero_1.jpg</v>
      </c>
      <c r="V380" s="51" t="s">
        <v>8077</v>
      </c>
      <c r="W380" s="63" t="s">
        <v>2772</v>
      </c>
      <c r="X380" s="64">
        <v>630</v>
      </c>
      <c r="Y380" s="64">
        <v>120</v>
      </c>
      <c r="Z380" s="64">
        <v>240</v>
      </c>
      <c r="AA380" s="84">
        <v>7.88</v>
      </c>
      <c r="AB380" s="85">
        <v>1</v>
      </c>
      <c r="AC380" s="85">
        <v>1</v>
      </c>
    </row>
    <row r="381" spans="1:29" s="1" customFormat="1" ht="38.25">
      <c r="B381" s="6" t="s">
        <v>55</v>
      </c>
      <c r="C381" s="6" t="s">
        <v>7490</v>
      </c>
      <c r="D381" s="6" t="s">
        <v>500</v>
      </c>
      <c r="E381" s="49" t="s">
        <v>2295</v>
      </c>
      <c r="F381" s="6" t="s">
        <v>1318</v>
      </c>
      <c r="G381" s="6" t="s">
        <v>60</v>
      </c>
      <c r="H381" s="6" t="s">
        <v>8071</v>
      </c>
      <c r="I381" s="60" t="s">
        <v>8078</v>
      </c>
      <c r="J381" s="49" t="s">
        <v>8079</v>
      </c>
      <c r="K381" s="6" t="s">
        <v>8080</v>
      </c>
      <c r="L381" s="29">
        <f>IF($J$6="с учетом НДС",VLOOKUP(I381,LEGEND!B:E,4,0)*(1-M381),VLOOKUP(I381,LEGEND!B:E,4,0)*(1-M381)/1.2)</f>
        <v>43990</v>
      </c>
      <c r="M381" s="57">
        <f>IF(AND(B381&lt;&gt;"1_Электроинструмент",B381&lt;&gt;"2_Садовая техника"),$J$5,IF($J$4&lt;=20%,$J$4,IFERROR(VLOOKUP(S381,LEGEND!$L$2:$M$5,2,FALSE),$J$4)))</f>
        <v>0</v>
      </c>
      <c r="N381" s="48" t="s">
        <v>8081</v>
      </c>
      <c r="O381" s="49" t="s">
        <v>60</v>
      </c>
      <c r="P381" s="49" t="s">
        <v>66</v>
      </c>
      <c r="Q381" s="49" t="s">
        <v>473</v>
      </c>
      <c r="R381" s="50" t="s">
        <v>68</v>
      </c>
      <c r="S381" s="49" t="s">
        <v>60</v>
      </c>
      <c r="T381" s="73" t="str">
        <f>IF(_xlfn.XLOOKUP(I381,LEGEND!B:B,LEGEND!H:H)&lt;&gt;"-",HYPERLINK(_xlfn.XLOOKUP(I381,LEGEND!B:B,LEGEND!H:H),"link"),_xlfn.XLOOKUP(I381,LEGEND!B:B,LEGEND!H:H))</f>
        <v>link</v>
      </c>
      <c r="U381" s="73" t="str">
        <f>HYPERLINK(_xlfn.XLOOKUP(I381,LEGEND!B:B,LEGEND!I:I))</f>
        <v>https://milwaukee-media-images.s3.amazonaws.com/hi/AGV_21-230_GEX_DMS--Hero_4.jpg</v>
      </c>
      <c r="V381" s="51" t="s">
        <v>8082</v>
      </c>
      <c r="W381" s="63" t="s">
        <v>2772</v>
      </c>
      <c r="X381" s="64">
        <v>634</v>
      </c>
      <c r="Y381" s="64">
        <v>248</v>
      </c>
      <c r="Z381" s="64">
        <v>123</v>
      </c>
      <c r="AA381" s="84">
        <v>7.7750000000000004</v>
      </c>
      <c r="AB381" s="85">
        <v>1</v>
      </c>
      <c r="AC381" s="85">
        <v>1</v>
      </c>
    </row>
    <row r="382" spans="1:29" s="1" customFormat="1" ht="38.25">
      <c r="B382" s="6" t="s">
        <v>55</v>
      </c>
      <c r="C382" s="6" t="s">
        <v>7490</v>
      </c>
      <c r="D382" s="6" t="s">
        <v>500</v>
      </c>
      <c r="E382" s="49" t="s">
        <v>2295</v>
      </c>
      <c r="F382" s="6" t="s">
        <v>1318</v>
      </c>
      <c r="G382" s="6" t="s">
        <v>60</v>
      </c>
      <c r="H382" s="6" t="s">
        <v>8102</v>
      </c>
      <c r="I382" s="60" t="s">
        <v>8103</v>
      </c>
      <c r="J382" s="49" t="s">
        <v>8104</v>
      </c>
      <c r="K382" s="6" t="s">
        <v>8105</v>
      </c>
      <c r="L382" s="29">
        <f>IF($J$6="с учетом НДС",VLOOKUP(I382,LEGEND!B:E,4,0)*(1-M382),VLOOKUP(I382,LEGEND!B:E,4,0)*(1-M382)/1.2)</f>
        <v>43990</v>
      </c>
      <c r="M382" s="57">
        <f>IF(AND(B382&lt;&gt;"1_Электроинструмент",B382&lt;&gt;"2_Садовая техника"),$J$5,IF($J$4&lt;=20%,$J$4,IFERROR(VLOOKUP(S382,LEGEND!$L$2:$M$5,2,FALSE),$J$4)))</f>
        <v>0</v>
      </c>
      <c r="N382" s="48" t="s">
        <v>8106</v>
      </c>
      <c r="O382" s="49" t="s">
        <v>60</v>
      </c>
      <c r="P382" s="49" t="s">
        <v>66</v>
      </c>
      <c r="Q382" s="49" t="s">
        <v>67</v>
      </c>
      <c r="R382" s="50" t="s">
        <v>68</v>
      </c>
      <c r="S382" s="49" t="s">
        <v>60</v>
      </c>
      <c r="T382" s="73" t="str">
        <f>IF(_xlfn.XLOOKUP(I382,LEGEND!B:B,LEGEND!H:H)&lt;&gt;"-",HYPERLINK(_xlfn.XLOOKUP(I382,LEGEND!B:B,LEGEND!H:H),"link"),_xlfn.XLOOKUP(I382,LEGEND!B:B,LEGEND!H:H))</f>
        <v>link</v>
      </c>
      <c r="U382" s="73" t="str">
        <f>HYPERLINK(_xlfn.XLOOKUP(I382,LEGEND!B:B,LEGEND!I:I))</f>
        <v>https://milwaukee-media-images.s3.amazonaws.com/hi/AGV_24-230_E--Hero_1.jpg</v>
      </c>
      <c r="V382" s="51" t="s">
        <v>8108</v>
      </c>
      <c r="W382" s="63" t="s">
        <v>2772</v>
      </c>
      <c r="X382" s="64">
        <v>625</v>
      </c>
      <c r="Y382" s="64">
        <v>115</v>
      </c>
      <c r="Z382" s="64">
        <v>240</v>
      </c>
      <c r="AA382" s="84">
        <v>8.75</v>
      </c>
      <c r="AB382" s="85">
        <v>1</v>
      </c>
      <c r="AC382" s="85">
        <v>1</v>
      </c>
    </row>
    <row r="383" spans="1:29" s="1" customFormat="1" ht="38.25">
      <c r="B383" s="6" t="s">
        <v>55</v>
      </c>
      <c r="C383" s="6" t="s">
        <v>7490</v>
      </c>
      <c r="D383" s="6" t="s">
        <v>500</v>
      </c>
      <c r="E383" s="49" t="s">
        <v>2295</v>
      </c>
      <c r="F383" s="6" t="s">
        <v>1318</v>
      </c>
      <c r="G383" s="6" t="s">
        <v>60</v>
      </c>
      <c r="H383" s="6" t="s">
        <v>8158</v>
      </c>
      <c r="I383" s="60" t="s">
        <v>8159</v>
      </c>
      <c r="J383" s="49" t="s">
        <v>8160</v>
      </c>
      <c r="K383" s="6" t="s">
        <v>8161</v>
      </c>
      <c r="L383" s="29">
        <f>IF($J$6="с учетом НДС",VLOOKUP(I383,LEGEND!B:E,4,0)*(1-M383),VLOOKUP(I383,LEGEND!B:E,4,0)*(1-M383)/1.2)</f>
        <v>55990</v>
      </c>
      <c r="M383" s="57">
        <f>IF(AND(B383&lt;&gt;"1_Электроинструмент",B383&lt;&gt;"2_Садовая техника"),$J$5,IF($J$4&lt;=20%,$J$4,IFERROR(VLOOKUP(S383,LEGEND!$L$2:$M$5,2,FALSE),$J$4)))</f>
        <v>0</v>
      </c>
      <c r="N383" s="48" t="s">
        <v>8162</v>
      </c>
      <c r="O383" s="49" t="s">
        <v>60</v>
      </c>
      <c r="P383" s="49" t="s">
        <v>66</v>
      </c>
      <c r="Q383" s="49" t="s">
        <v>67</v>
      </c>
      <c r="R383" s="50" t="s">
        <v>68</v>
      </c>
      <c r="S383" s="49" t="s">
        <v>60</v>
      </c>
      <c r="T383" s="73" t="str">
        <f>IF(_xlfn.XLOOKUP(I383,LEGEND!B:B,LEGEND!H:H)&lt;&gt;"-",HYPERLINK(_xlfn.XLOOKUP(I383,LEGEND!B:B,LEGEND!H:H),"link"),_xlfn.XLOOKUP(I383,LEGEND!B:B,LEGEND!H:H))</f>
        <v>link</v>
      </c>
      <c r="U383" s="73" t="str">
        <f>HYPERLINK(_xlfn.XLOOKUP(I383,LEGEND!B:B,LEGEND!I:I))</f>
        <v>https://milwaukee-media-images.s3.amazonaws.com/hi/AGVM_24-230_GEX--Hero_1.jpg</v>
      </c>
      <c r="V383" s="51" t="s">
        <v>8164</v>
      </c>
      <c r="W383" s="63" t="s">
        <v>2772</v>
      </c>
      <c r="X383" s="64">
        <v>633</v>
      </c>
      <c r="Y383" s="64">
        <v>126</v>
      </c>
      <c r="Z383" s="64">
        <v>248</v>
      </c>
      <c r="AA383" s="84">
        <v>9.0519999999999996</v>
      </c>
      <c r="AB383" s="85">
        <v>1</v>
      </c>
      <c r="AC383" s="85">
        <v>1</v>
      </c>
    </row>
    <row r="384" spans="1:29" s="1" customFormat="1" ht="45">
      <c r="B384" s="6" t="s">
        <v>55</v>
      </c>
      <c r="C384" s="6" t="s">
        <v>7490</v>
      </c>
      <c r="D384" s="6" t="s">
        <v>500</v>
      </c>
      <c r="E384" s="49" t="s">
        <v>2295</v>
      </c>
      <c r="F384" s="6" t="s">
        <v>1318</v>
      </c>
      <c r="G384" s="6" t="s">
        <v>60</v>
      </c>
      <c r="H384" s="6" t="s">
        <v>8158</v>
      </c>
      <c r="I384" s="60" t="s">
        <v>8165</v>
      </c>
      <c r="J384" s="49" t="s">
        <v>8166</v>
      </c>
      <c r="K384" s="6" t="s">
        <v>8167</v>
      </c>
      <c r="L384" s="29">
        <f>IF($J$6="с учетом НДС",VLOOKUP(I384,LEGEND!B:E,4,0)*(1-M384),VLOOKUP(I384,LEGEND!B:E,4,0)*(1-M384)/1.2)</f>
        <v>55990</v>
      </c>
      <c r="M384" s="57">
        <f>IF(AND(B384&lt;&gt;"1_Электроинструмент",B384&lt;&gt;"2_Садовая техника"),$J$5,IF($J$4&lt;=20%,$J$4,IFERROR(VLOOKUP(S384,LEGEND!$L$2:$M$5,2,FALSE),$J$4)))</f>
        <v>0</v>
      </c>
      <c r="N384" s="48" t="s">
        <v>8168</v>
      </c>
      <c r="O384" s="49" t="s">
        <v>60</v>
      </c>
      <c r="P384" s="49" t="s">
        <v>66</v>
      </c>
      <c r="Q384" s="49" t="s">
        <v>67</v>
      </c>
      <c r="R384" s="50" t="s">
        <v>68</v>
      </c>
      <c r="S384" s="49" t="s">
        <v>60</v>
      </c>
      <c r="T384" s="73" t="str">
        <f>IF(_xlfn.XLOOKUP(I384,LEGEND!B:B,LEGEND!H:H)&lt;&gt;"-",HYPERLINK(_xlfn.XLOOKUP(I384,LEGEND!B:B,LEGEND!H:H),"link"),_xlfn.XLOOKUP(I384,LEGEND!B:B,LEGEND!H:H))</f>
        <v>link</v>
      </c>
      <c r="U384" s="73" t="str">
        <f>HYPERLINK(_xlfn.XLOOKUP(I384,LEGEND!B:B,LEGEND!I:I))</f>
        <v>https://milwaukee-media-images.s3.amazonaws.com/hi/AGVM_24-230_GEX_DMS--Hero_1.jpg</v>
      </c>
      <c r="V384" s="51" t="s">
        <v>8169</v>
      </c>
      <c r="W384" s="63" t="s">
        <v>2772</v>
      </c>
      <c r="X384" s="64">
        <v>632</v>
      </c>
      <c r="Y384" s="64">
        <v>243</v>
      </c>
      <c r="Z384" s="64">
        <v>123</v>
      </c>
      <c r="AA384" s="84">
        <v>9.0709999999999997</v>
      </c>
      <c r="AB384" s="85">
        <v>1</v>
      </c>
      <c r="AC384" s="85">
        <v>1</v>
      </c>
    </row>
    <row r="385" spans="1:29" ht="45">
      <c r="A385" s="1"/>
      <c r="B385" s="6" t="s">
        <v>55</v>
      </c>
      <c r="C385" s="6" t="s">
        <v>7490</v>
      </c>
      <c r="D385" s="6" t="s">
        <v>500</v>
      </c>
      <c r="E385" s="49" t="s">
        <v>2295</v>
      </c>
      <c r="F385" s="6" t="s">
        <v>1318</v>
      </c>
      <c r="G385" s="6" t="s">
        <v>60</v>
      </c>
      <c r="H385" s="6" t="s">
        <v>8170</v>
      </c>
      <c r="I385" s="60" t="s">
        <v>8171</v>
      </c>
      <c r="J385" s="49" t="s">
        <v>8172</v>
      </c>
      <c r="K385" s="6" t="s">
        <v>8173</v>
      </c>
      <c r="L385" s="29">
        <f>IF($J$6="с учетом НДС",VLOOKUP(I385,LEGEND!B:E,4,0)*(1-M385),VLOOKUP(I385,LEGEND!B:E,4,0)*(1-M385)/1.2)</f>
        <v>59490</v>
      </c>
      <c r="M385" s="57">
        <f>IF(AND(B385&lt;&gt;"1_Электроинструмент",B385&lt;&gt;"2_Садовая техника"),$J$5,IF($J$4&lt;=20%,$J$4,IFERROR(VLOOKUP(S385,LEGEND!$L$2:$M$5,2,FALSE),$J$4)))</f>
        <v>0</v>
      </c>
      <c r="N385" s="48" t="s">
        <v>8174</v>
      </c>
      <c r="O385" s="49" t="s">
        <v>60</v>
      </c>
      <c r="P385" s="49" t="s">
        <v>66</v>
      </c>
      <c r="Q385" s="49" t="s">
        <v>67</v>
      </c>
      <c r="R385" s="50" t="s">
        <v>68</v>
      </c>
      <c r="S385" s="49" t="s">
        <v>60</v>
      </c>
      <c r="T385" s="73" t="str">
        <f>IF(_xlfn.XLOOKUP(I385,LEGEND!B:B,LEGEND!H:H)&lt;&gt;"-",HYPERLINK(_xlfn.XLOOKUP(I385,LEGEND!B:B,LEGEND!H:H),"link"),_xlfn.XLOOKUP(I385,LEGEND!B:B,LEGEND!H:H))</f>
        <v>link</v>
      </c>
      <c r="U385" s="73" t="str">
        <f>HYPERLINK(_xlfn.XLOOKUP(I385,LEGEND!B:B,LEGEND!I:I))</f>
        <v>https://milwaukee-media-images.s3.amazonaws.com/hi/AGVM_26-230_GEX_DMS--Hero_1.jpg</v>
      </c>
      <c r="V385" s="51" t="s">
        <v>8176</v>
      </c>
      <c r="W385" s="63" t="s">
        <v>2772</v>
      </c>
      <c r="X385" s="64">
        <v>634</v>
      </c>
      <c r="Y385" s="64">
        <v>124</v>
      </c>
      <c r="Z385" s="64">
        <v>245</v>
      </c>
      <c r="AA385" s="84">
        <v>9.0660000000000007</v>
      </c>
      <c r="AB385" s="85">
        <v>1</v>
      </c>
      <c r="AC385" s="85">
        <v>1</v>
      </c>
    </row>
    <row r="386" spans="1:29" s="1" customFormat="1" ht="38.25">
      <c r="B386" s="6" t="s">
        <v>55</v>
      </c>
      <c r="C386" s="6" t="s">
        <v>7490</v>
      </c>
      <c r="D386" s="6" t="s">
        <v>500</v>
      </c>
      <c r="E386" s="49" t="s">
        <v>2295</v>
      </c>
      <c r="F386" s="6" t="s">
        <v>1318</v>
      </c>
      <c r="G386" s="6" t="s">
        <v>60</v>
      </c>
      <c r="H386" s="6" t="s">
        <v>8170</v>
      </c>
      <c r="I386" s="60" t="s">
        <v>8177</v>
      </c>
      <c r="J386" s="49" t="s">
        <v>8178</v>
      </c>
      <c r="K386" s="6" t="s">
        <v>8179</v>
      </c>
      <c r="L386" s="29">
        <f>IF($J$6="с учетом НДС",VLOOKUP(I386,LEGEND!B:E,4,0)*(1-M386),VLOOKUP(I386,LEGEND!B:E,4,0)*(1-M386)/1.2)</f>
        <v>59490</v>
      </c>
      <c r="M386" s="57">
        <f>IF(AND(B386&lt;&gt;"1_Электроинструмент",B386&lt;&gt;"2_Садовая техника"),$J$5,IF($J$4&lt;=20%,$J$4,IFERROR(VLOOKUP(S386,LEGEND!$L$2:$M$5,2,FALSE),$J$4)))</f>
        <v>0</v>
      </c>
      <c r="N386" s="48" t="s">
        <v>8180</v>
      </c>
      <c r="O386" s="49" t="s">
        <v>60</v>
      </c>
      <c r="P386" s="49" t="s">
        <v>66</v>
      </c>
      <c r="Q386" s="49" t="s">
        <v>67</v>
      </c>
      <c r="R386" s="50" t="s">
        <v>68</v>
      </c>
      <c r="S386" s="49" t="s">
        <v>60</v>
      </c>
      <c r="T386" s="73" t="str">
        <f>IF(_xlfn.XLOOKUP(I386,LEGEND!B:B,LEGEND!H:H)&lt;&gt;"-",HYPERLINK(_xlfn.XLOOKUP(I386,LEGEND!B:B,LEGEND!H:H),"link"),_xlfn.XLOOKUP(I386,LEGEND!B:B,LEGEND!H:H))</f>
        <v>link</v>
      </c>
      <c r="U386" s="73" t="str">
        <f>HYPERLINK(_xlfn.XLOOKUP(I386,LEGEND!B:B,LEGEND!I:I))</f>
        <v>https://milwaukee-media-images.s3.amazonaws.com/hi/AGVM_26-230_GEX--Hero_1.jpg</v>
      </c>
      <c r="V386" s="51" t="s">
        <v>8181</v>
      </c>
      <c r="W386" s="63" t="s">
        <v>2772</v>
      </c>
      <c r="X386" s="64">
        <v>635</v>
      </c>
      <c r="Y386" s="64">
        <v>129</v>
      </c>
      <c r="Z386" s="64">
        <v>245</v>
      </c>
      <c r="AA386" s="84">
        <v>9.0589999999999993</v>
      </c>
      <c r="AB386" s="85">
        <v>1</v>
      </c>
      <c r="AC386" s="85">
        <v>1</v>
      </c>
    </row>
    <row r="387" spans="1:29" s="1" customFormat="1" ht="38.25">
      <c r="B387" s="6" t="s">
        <v>55</v>
      </c>
      <c r="C387" s="6" t="s">
        <v>4069</v>
      </c>
      <c r="D387" s="6" t="s">
        <v>500</v>
      </c>
      <c r="E387" s="49" t="s">
        <v>2295</v>
      </c>
      <c r="F387" s="6" t="s">
        <v>4070</v>
      </c>
      <c r="G387" s="6" t="s">
        <v>60</v>
      </c>
      <c r="H387" s="6" t="s">
        <v>4284</v>
      </c>
      <c r="I387" s="60" t="s">
        <v>4285</v>
      </c>
      <c r="J387" s="49" t="s">
        <v>4286</v>
      </c>
      <c r="K387" s="6" t="s">
        <v>4287</v>
      </c>
      <c r="L387" s="29">
        <f>IF($J$6="с учетом НДС",VLOOKUP(I387,LEGEND!B:E,4,0)*(1-M387),VLOOKUP(I387,LEGEND!B:E,4,0)*(1-M387)/1.2)</f>
        <v>18400</v>
      </c>
      <c r="M387" s="57">
        <f>IF(AND(B387&lt;&gt;"1_Электроинструмент",B387&lt;&gt;"2_Садовая техника"),$J$5,IF($J$4&lt;=20%,$J$4,IFERROR(VLOOKUP(S387,LEGEND!$L$2:$M$5,2,FALSE),$J$4)))</f>
        <v>0</v>
      </c>
      <c r="N387" s="48" t="s">
        <v>4286</v>
      </c>
      <c r="O387" s="49" t="s">
        <v>60</v>
      </c>
      <c r="P387" s="49" t="s">
        <v>66</v>
      </c>
      <c r="Q387" s="49" t="s">
        <v>67</v>
      </c>
      <c r="R387" s="50" t="s">
        <v>68</v>
      </c>
      <c r="S387" s="49" t="s">
        <v>60</v>
      </c>
      <c r="T387" s="73" t="str">
        <f>IF(_xlfn.XLOOKUP(I387,LEGEND!B:B,LEGEND!H:H)&lt;&gt;"-",HYPERLINK(_xlfn.XLOOKUP(I387,LEGEND!B:B,LEGEND!H:H),"link"),_xlfn.XLOOKUP(I387,LEGEND!B:B,LEGEND!H:H))</f>
        <v>link</v>
      </c>
      <c r="U387" s="73" t="str">
        <f>HYPERLINK(_xlfn.XLOOKUP(I387,LEGEND!B:B,LEGEND!I:I))</f>
        <v>https://milwaukee-media-images.s3.amazonaws.com/hi/4932459340--Hero_1.jpg</v>
      </c>
      <c r="V387" s="51" t="s">
        <v>4289</v>
      </c>
      <c r="W387" s="63" t="s">
        <v>71</v>
      </c>
      <c r="X387" s="64">
        <v>195</v>
      </c>
      <c r="Y387" s="64">
        <v>220</v>
      </c>
      <c r="Z387" s="64">
        <v>310</v>
      </c>
      <c r="AA387" s="84">
        <v>2.3860000000000001</v>
      </c>
      <c r="AB387" s="85">
        <v>1</v>
      </c>
      <c r="AC387" s="85">
        <v>1</v>
      </c>
    </row>
    <row r="388" spans="1:29" s="1" customFormat="1" ht="38.25">
      <c r="B388" s="6" t="s">
        <v>55</v>
      </c>
      <c r="C388" s="6" t="s">
        <v>4069</v>
      </c>
      <c r="D388" s="6" t="s">
        <v>500</v>
      </c>
      <c r="E388" s="49" t="s">
        <v>2295</v>
      </c>
      <c r="F388" s="6" t="s">
        <v>4070</v>
      </c>
      <c r="G388" s="6" t="s">
        <v>60</v>
      </c>
      <c r="H388" s="6" t="s">
        <v>4290</v>
      </c>
      <c r="I388" s="60" t="s">
        <v>4291</v>
      </c>
      <c r="J388" s="49" t="s">
        <v>4292</v>
      </c>
      <c r="K388" s="6" t="s">
        <v>4293</v>
      </c>
      <c r="L388" s="29">
        <f>IF($J$6="с учетом НДС",VLOOKUP(I388,LEGEND!B:E,4,0)*(1-M388),VLOOKUP(I388,LEGEND!B:E,4,0)*(1-M388)/1.2)</f>
        <v>19800</v>
      </c>
      <c r="M388" s="57">
        <f>IF(AND(B388&lt;&gt;"1_Электроинструмент",B388&lt;&gt;"2_Садовая техника"),$J$5,IF($J$4&lt;=20%,$J$4,IFERROR(VLOOKUP(S388,LEGEND!$L$2:$M$5,2,FALSE),$J$4)))</f>
        <v>0</v>
      </c>
      <c r="N388" s="48" t="s">
        <v>4292</v>
      </c>
      <c r="O388" s="49" t="s">
        <v>60</v>
      </c>
      <c r="P388" s="49" t="s">
        <v>66</v>
      </c>
      <c r="Q388" s="49" t="s">
        <v>67</v>
      </c>
      <c r="R388" s="50" t="s">
        <v>68</v>
      </c>
      <c r="S388" s="49" t="s">
        <v>60</v>
      </c>
      <c r="T388" s="73" t="str">
        <f>IF(_xlfn.XLOOKUP(I388,LEGEND!B:B,LEGEND!H:H)&lt;&gt;"-",HYPERLINK(_xlfn.XLOOKUP(I388,LEGEND!B:B,LEGEND!H:H),"link"),_xlfn.XLOOKUP(I388,LEGEND!B:B,LEGEND!H:H))</f>
        <v>link</v>
      </c>
      <c r="U388" s="73" t="str">
        <f>HYPERLINK(_xlfn.XLOOKUP(I388,LEGEND!B:B,LEGEND!I:I))</f>
        <v>https://milwaukee-media-images.s3.amazonaws.com/hi/4932459341--Hero_1.jpg</v>
      </c>
      <c r="V388" s="51" t="s">
        <v>4294</v>
      </c>
      <c r="W388" s="63" t="s">
        <v>71</v>
      </c>
      <c r="X388" s="64">
        <v>310</v>
      </c>
      <c r="Y388" s="64">
        <v>220</v>
      </c>
      <c r="Z388" s="64">
        <v>190</v>
      </c>
      <c r="AA388" s="84">
        <v>2.5059999999999998</v>
      </c>
      <c r="AB388" s="85">
        <v>1</v>
      </c>
      <c r="AC388" s="85">
        <v>1</v>
      </c>
    </row>
    <row r="389" spans="1:29" s="1" customFormat="1" ht="25.5">
      <c r="B389" s="6" t="s">
        <v>55</v>
      </c>
      <c r="C389" s="6" t="s">
        <v>7490</v>
      </c>
      <c r="D389" s="6" t="s">
        <v>500</v>
      </c>
      <c r="E389" s="49" t="s">
        <v>8182</v>
      </c>
      <c r="F389" s="6" t="s">
        <v>1318</v>
      </c>
      <c r="G389" s="6" t="s">
        <v>60</v>
      </c>
      <c r="H389" s="6" t="s">
        <v>8183</v>
      </c>
      <c r="I389" s="60" t="s">
        <v>8184</v>
      </c>
      <c r="J389" s="49" t="s">
        <v>8185</v>
      </c>
      <c r="K389" s="6" t="s">
        <v>8186</v>
      </c>
      <c r="L389" s="29">
        <f>IF($J$6="с учетом НДС",VLOOKUP(I389,LEGEND!B:E,4,0)*(1-M389),VLOOKUP(I389,LEGEND!B:E,4,0)*(1-M389)/1.2)</f>
        <v>90990</v>
      </c>
      <c r="M389" s="57">
        <f>IF(AND(B389&lt;&gt;"1_Электроинструмент",B389&lt;&gt;"2_Садовая техника"),$J$5,IF($J$4&lt;=20%,$J$4,IFERROR(VLOOKUP(S389,LEGEND!$L$2:$M$5,2,FALSE),$J$4)))</f>
        <v>0</v>
      </c>
      <c r="N389" s="48" t="s">
        <v>8187</v>
      </c>
      <c r="O389" s="49" t="s">
        <v>60</v>
      </c>
      <c r="P389" s="49" t="s">
        <v>66</v>
      </c>
      <c r="Q389" s="49" t="s">
        <v>67</v>
      </c>
      <c r="R389" s="50" t="s">
        <v>68</v>
      </c>
      <c r="S389" s="49" t="s">
        <v>60</v>
      </c>
      <c r="T389" s="73" t="str">
        <f>IF(_xlfn.XLOOKUP(I389,LEGEND!B:B,LEGEND!H:H)&lt;&gt;"-",HYPERLINK(_xlfn.XLOOKUP(I389,LEGEND!B:B,LEGEND!H:H),"link"),_xlfn.XLOOKUP(I389,LEGEND!B:B,LEGEND!H:H))</f>
        <v>link</v>
      </c>
      <c r="U389" s="73" t="str">
        <f>HYPERLINK(_xlfn.XLOOKUP(I389,LEGEND!B:B,LEGEND!I:I))</f>
        <v>https://milwaukee-media-images.s3.amazonaws.com/hi/WCE_30--Hero_1.jpg</v>
      </c>
      <c r="V389" s="51" t="s">
        <v>8189</v>
      </c>
      <c r="W389" s="63" t="s">
        <v>2772</v>
      </c>
      <c r="X389" s="64">
        <v>478</v>
      </c>
      <c r="Y389" s="64">
        <v>192</v>
      </c>
      <c r="Z389" s="64">
        <v>365</v>
      </c>
      <c r="AA389" s="84">
        <v>8.2859999999999996</v>
      </c>
      <c r="AB389" s="85">
        <v>1</v>
      </c>
      <c r="AC389" s="85">
        <v>1</v>
      </c>
    </row>
    <row r="390" spans="1:29" s="1" customFormat="1" ht="25.5">
      <c r="B390" s="6" t="s">
        <v>55</v>
      </c>
      <c r="C390" s="6" t="s">
        <v>7490</v>
      </c>
      <c r="D390" s="6" t="s">
        <v>500</v>
      </c>
      <c r="E390" s="49" t="s">
        <v>8182</v>
      </c>
      <c r="F390" s="6" t="s">
        <v>1318</v>
      </c>
      <c r="G390" s="6" t="s">
        <v>60</v>
      </c>
      <c r="H390" s="6" t="s">
        <v>8190</v>
      </c>
      <c r="I390" s="60" t="s">
        <v>8191</v>
      </c>
      <c r="J390" s="49" t="s">
        <v>8192</v>
      </c>
      <c r="K390" s="6" t="s">
        <v>8193</v>
      </c>
      <c r="L390" s="29">
        <f>IF($J$6="с учетом НДС",VLOOKUP(I390,LEGEND!B:E,4,0)*(1-M390),VLOOKUP(I390,LEGEND!B:E,4,0)*(1-M390)/1.2)</f>
        <v>122990</v>
      </c>
      <c r="M390" s="57">
        <f>IF(AND(B390&lt;&gt;"1_Электроинструмент",B390&lt;&gt;"2_Садовая техника"),$J$5,IF($J$4&lt;=20%,$J$4,IFERROR(VLOOKUP(S390,LEGEND!$L$2:$M$5,2,FALSE),$J$4)))</f>
        <v>0</v>
      </c>
      <c r="N390" s="48" t="s">
        <v>8194</v>
      </c>
      <c r="O390" s="49" t="s">
        <v>60</v>
      </c>
      <c r="P390" s="49" t="s">
        <v>66</v>
      </c>
      <c r="Q390" s="49" t="s">
        <v>67</v>
      </c>
      <c r="R390" s="50" t="s">
        <v>68</v>
      </c>
      <c r="S390" s="49" t="s">
        <v>60</v>
      </c>
      <c r="T390" s="73" t="str">
        <f>IF(_xlfn.XLOOKUP(I390,LEGEND!B:B,LEGEND!H:H)&lt;&gt;"-",HYPERLINK(_xlfn.XLOOKUP(I390,LEGEND!B:B,LEGEND!H:H),"link"),_xlfn.XLOOKUP(I390,LEGEND!B:B,LEGEND!H:H))</f>
        <v>link</v>
      </c>
      <c r="U390" s="73" t="str">
        <f>HYPERLINK(_xlfn.XLOOKUP(I390,LEGEND!B:B,LEGEND!I:I))</f>
        <v>https://milwaukee-media-images.s3.amazonaws.com/hi/WCS_45--Hero_1.jpg</v>
      </c>
      <c r="V390" s="51" t="s">
        <v>8196</v>
      </c>
      <c r="W390" s="63" t="s">
        <v>2772</v>
      </c>
      <c r="X390" s="64">
        <v>365</v>
      </c>
      <c r="Y390" s="64">
        <v>305</v>
      </c>
      <c r="Z390" s="64">
        <v>305</v>
      </c>
      <c r="AA390" s="84">
        <v>12.952</v>
      </c>
      <c r="AB390" s="85">
        <v>1</v>
      </c>
      <c r="AC390" s="85">
        <v>1</v>
      </c>
    </row>
    <row r="391" spans="1:29" s="1" customFormat="1" ht="45">
      <c r="B391" s="6" t="s">
        <v>55</v>
      </c>
      <c r="C391" s="6" t="s">
        <v>56</v>
      </c>
      <c r="D391" s="6" t="s">
        <v>500</v>
      </c>
      <c r="E391" s="49" t="s">
        <v>515</v>
      </c>
      <c r="F391" s="6" t="s">
        <v>59</v>
      </c>
      <c r="G391" s="6" t="s">
        <v>60</v>
      </c>
      <c r="H391" s="6" t="s">
        <v>516</v>
      </c>
      <c r="I391" s="60" t="s">
        <v>517</v>
      </c>
      <c r="J391" s="49" t="s">
        <v>518</v>
      </c>
      <c r="K391" s="6" t="s">
        <v>519</v>
      </c>
      <c r="L391" s="29">
        <f>IF($J$6="с учетом НДС",VLOOKUP(I391,LEGEND!B:E,4,0)*(1-M391),VLOOKUP(I391,LEGEND!B:E,4,0)*(1-M391)/1.2)</f>
        <v>16200</v>
      </c>
      <c r="M391" s="57">
        <f>IF(AND(B391&lt;&gt;"1_Электроинструмент",B391&lt;&gt;"2_Садовая техника"),$J$5,IF($J$4&lt;=20%,$J$4,IFERROR(VLOOKUP(S391,LEGEND!$L$2:$M$5,2,FALSE),$J$4)))</f>
        <v>0</v>
      </c>
      <c r="N391" s="48" t="s">
        <v>520</v>
      </c>
      <c r="O391" s="49" t="s">
        <v>60</v>
      </c>
      <c r="P391" s="49" t="s">
        <v>66</v>
      </c>
      <c r="Q391" s="49" t="s">
        <v>67</v>
      </c>
      <c r="R391" s="50" t="s">
        <v>68</v>
      </c>
      <c r="S391" s="49" t="s">
        <v>60</v>
      </c>
      <c r="T391" s="73" t="str">
        <f>IF(_xlfn.XLOOKUP(I391,LEGEND!B:B,LEGEND!H:H)&lt;&gt;"-",HYPERLINK(_xlfn.XLOOKUP(I391,LEGEND!B:B,LEGEND!H:H),"link"),_xlfn.XLOOKUP(I391,LEGEND!B:B,LEGEND!H:H))</f>
        <v>link</v>
      </c>
      <c r="U391" s="73" t="str">
        <f>HYPERLINK(_xlfn.XLOOKUP(I391,LEGEND!B:B,LEGEND!I:I))</f>
        <v>https://milwaukee-media-images.s3.amazonaws.com/hi/M12_BPS-0--Hero_01.jpg</v>
      </c>
      <c r="V391" s="51" t="s">
        <v>522</v>
      </c>
      <c r="W391" s="63" t="s">
        <v>71</v>
      </c>
      <c r="X391" s="64">
        <v>252</v>
      </c>
      <c r="Y391" s="64">
        <v>65</v>
      </c>
      <c r="Z391" s="64">
        <v>188</v>
      </c>
      <c r="AA391" s="84">
        <v>1.026</v>
      </c>
      <c r="AB391" s="85">
        <v>1</v>
      </c>
      <c r="AC391" s="85">
        <v>1</v>
      </c>
    </row>
    <row r="392" spans="1:29" ht="45">
      <c r="A392" s="1"/>
      <c r="B392" s="6" t="s">
        <v>55</v>
      </c>
      <c r="C392" s="6" t="s">
        <v>56</v>
      </c>
      <c r="D392" s="6" t="s">
        <v>500</v>
      </c>
      <c r="E392" s="49" t="s">
        <v>515</v>
      </c>
      <c r="F392" s="6" t="s">
        <v>59</v>
      </c>
      <c r="G392" s="6" t="s">
        <v>60</v>
      </c>
      <c r="H392" s="6" t="s">
        <v>523</v>
      </c>
      <c r="I392" s="60" t="s">
        <v>524</v>
      </c>
      <c r="J392" s="49" t="s">
        <v>525</v>
      </c>
      <c r="K392" s="6" t="s">
        <v>526</v>
      </c>
      <c r="L392" s="29">
        <f>IF($J$6="с учетом НДС",VLOOKUP(I392,LEGEND!B:E,4,0)*(1-M392),VLOOKUP(I392,LEGEND!B:E,4,0)*(1-M392)/1.2)</f>
        <v>33990</v>
      </c>
      <c r="M392" s="57">
        <f>IF(AND(B392&lt;&gt;"1_Электроинструмент",B392&lt;&gt;"2_Садовая техника"),$J$5,IF($J$4&lt;=20%,$J$4,IFERROR(VLOOKUP(S392,LEGEND!$L$2:$M$5,2,FALSE),$J$4)))</f>
        <v>0</v>
      </c>
      <c r="N392" s="48" t="s">
        <v>527</v>
      </c>
      <c r="O392" s="49" t="s">
        <v>60</v>
      </c>
      <c r="P392" s="49" t="s">
        <v>66</v>
      </c>
      <c r="Q392" s="49" t="s">
        <v>67</v>
      </c>
      <c r="R392" s="50" t="s">
        <v>68</v>
      </c>
      <c r="S392" s="49" t="s">
        <v>60</v>
      </c>
      <c r="T392" s="73" t="str">
        <f>IF(_xlfn.XLOOKUP(I392,LEGEND!B:B,LEGEND!H:H)&lt;&gt;"-",HYPERLINK(_xlfn.XLOOKUP(I392,LEGEND!B:B,LEGEND!H:H),"link"),_xlfn.XLOOKUP(I392,LEGEND!B:B,LEGEND!H:H))</f>
        <v>link</v>
      </c>
      <c r="U392" s="73" t="str">
        <f>HYPERLINK(_xlfn.XLOOKUP(I392,LEGEND!B:B,LEGEND!I:I))</f>
        <v>https://milwaukee-media-images.s3.amazonaws.com/hi/M12_BPS-421X--Hero_01.jpg</v>
      </c>
      <c r="V392" s="51" t="s">
        <v>528</v>
      </c>
      <c r="W392" s="63" t="s">
        <v>71</v>
      </c>
      <c r="X392" s="64">
        <v>474</v>
      </c>
      <c r="Y392" s="64">
        <v>137</v>
      </c>
      <c r="Z392" s="64">
        <v>370</v>
      </c>
      <c r="AA392" s="84">
        <v>4.5359999999999996</v>
      </c>
      <c r="AB392" s="85">
        <v>1</v>
      </c>
      <c r="AC392" s="85">
        <v>1</v>
      </c>
    </row>
    <row r="393" spans="1:29" ht="25.5">
      <c r="A393" s="1"/>
      <c r="B393" s="6" t="s">
        <v>55</v>
      </c>
      <c r="C393" s="6" t="s">
        <v>1340</v>
      </c>
      <c r="D393" s="6" t="s">
        <v>500</v>
      </c>
      <c r="E393" s="49" t="s">
        <v>515</v>
      </c>
      <c r="F393" s="6" t="s">
        <v>1406</v>
      </c>
      <c r="G393" s="6" t="s">
        <v>85</v>
      </c>
      <c r="H393" s="6" t="s">
        <v>2334</v>
      </c>
      <c r="I393" s="60" t="s">
        <v>2335</v>
      </c>
      <c r="J393" s="49" t="s">
        <v>2336</v>
      </c>
      <c r="K393" s="6" t="s">
        <v>2337</v>
      </c>
      <c r="L393" s="29">
        <f>IF($J$6="с учетом НДС",VLOOKUP(I393,LEGEND!B:E,4,0)*(1-M393),VLOOKUP(I393,LEGEND!B:E,4,0)*(1-M393)/1.2)</f>
        <v>32490</v>
      </c>
      <c r="M393" s="57">
        <f>IF(AND(B393&lt;&gt;"1_Электроинструмент",B393&lt;&gt;"2_Садовая техника"),$J$5,IF($J$4&lt;=20%,$J$4,IFERROR(VLOOKUP(S393,LEGEND!$L$2:$M$5,2,FALSE),$J$4)))</f>
        <v>0</v>
      </c>
      <c r="N393" s="48" t="s">
        <v>2338</v>
      </c>
      <c r="O393" s="49" t="s">
        <v>60</v>
      </c>
      <c r="P393" s="49" t="s">
        <v>66</v>
      </c>
      <c r="Q393" s="49" t="s">
        <v>67</v>
      </c>
      <c r="R393" s="50" t="s">
        <v>68</v>
      </c>
      <c r="S393" s="49" t="s">
        <v>60</v>
      </c>
      <c r="T393" s="73" t="str">
        <f>IF(_xlfn.XLOOKUP(I393,LEGEND!B:B,LEGEND!H:H)&lt;&gt;"-",HYPERLINK(_xlfn.XLOOKUP(I393,LEGEND!B:B,LEGEND!H:H),"link"),_xlfn.XLOOKUP(I393,LEGEND!B:B,LEGEND!H:H))</f>
        <v>link</v>
      </c>
      <c r="U393" s="73" t="str">
        <f>HYPERLINK(_xlfn.XLOOKUP(I393,LEGEND!B:B,LEGEND!I:I))</f>
        <v>https://milwaukee-media-images.s3.amazonaws.com/hi/M18_FAP180-0X--Hero_1.jpg</v>
      </c>
      <c r="V393" s="51" t="s">
        <v>2340</v>
      </c>
      <c r="W393" s="63" t="s">
        <v>71</v>
      </c>
      <c r="X393" s="64">
        <v>182</v>
      </c>
      <c r="Y393" s="64">
        <v>139</v>
      </c>
      <c r="Z393" s="64">
        <v>464</v>
      </c>
      <c r="AA393" s="84">
        <v>3.29</v>
      </c>
      <c r="AB393" s="85">
        <v>1</v>
      </c>
      <c r="AC393" s="85">
        <v>1</v>
      </c>
    </row>
    <row r="394" spans="1:29" s="1" customFormat="1" ht="25.5">
      <c r="B394" s="6" t="s">
        <v>55</v>
      </c>
      <c r="C394" s="6" t="s">
        <v>1340</v>
      </c>
      <c r="D394" s="6" t="s">
        <v>500</v>
      </c>
      <c r="E394" s="49" t="s">
        <v>515</v>
      </c>
      <c r="F394" s="6" t="s">
        <v>1406</v>
      </c>
      <c r="G394" s="6" t="s">
        <v>85</v>
      </c>
      <c r="H394" s="6" t="s">
        <v>2341</v>
      </c>
      <c r="I394" s="60" t="s">
        <v>2342</v>
      </c>
      <c r="J394" s="49" t="s">
        <v>2343</v>
      </c>
      <c r="K394" s="6" t="s">
        <v>2344</v>
      </c>
      <c r="L394" s="29">
        <f>IF($J$6="с учетом НДС",VLOOKUP(I394,LEGEND!B:E,4,0)*(1-M394),VLOOKUP(I394,LEGEND!B:E,4,0)*(1-M394)/1.2)</f>
        <v>35990</v>
      </c>
      <c r="M394" s="57">
        <f>IF(AND(B394&lt;&gt;"1_Электроинструмент",B394&lt;&gt;"2_Садовая техника"),$J$5,IF($J$4&lt;=20%,$J$4,IFERROR(VLOOKUP(S394,LEGEND!$L$2:$M$5,2,FALSE),$J$4)))</f>
        <v>0</v>
      </c>
      <c r="N394" s="48" t="s">
        <v>2345</v>
      </c>
      <c r="O394" s="49" t="s">
        <v>60</v>
      </c>
      <c r="P394" s="49" t="s">
        <v>66</v>
      </c>
      <c r="Q394" s="49" t="s">
        <v>67</v>
      </c>
      <c r="R394" s="50" t="s">
        <v>68</v>
      </c>
      <c r="S394" s="49" t="s">
        <v>60</v>
      </c>
      <c r="T394" s="73" t="str">
        <f>IF(_xlfn.XLOOKUP(I394,LEGEND!B:B,LEGEND!H:H)&lt;&gt;"-",HYPERLINK(_xlfn.XLOOKUP(I394,LEGEND!B:B,LEGEND!H:H),"link"),_xlfn.XLOOKUP(I394,LEGEND!B:B,LEGEND!H:H))</f>
        <v>link</v>
      </c>
      <c r="U394" s="73" t="str">
        <f>HYPERLINK(_xlfn.XLOOKUP(I394,LEGEND!B:B,LEGEND!I:I))</f>
        <v>https://milwaukee-media-images.s3.amazonaws.com/hi/M18_FAP180-0X--Hero_1.jpg</v>
      </c>
      <c r="V394" s="51" t="s">
        <v>2346</v>
      </c>
      <c r="W394" s="63" t="s">
        <v>71</v>
      </c>
      <c r="X394" s="64">
        <v>474</v>
      </c>
      <c r="Y394" s="64">
        <v>237</v>
      </c>
      <c r="Z394" s="64">
        <v>370</v>
      </c>
      <c r="AA394" s="84">
        <v>6.73</v>
      </c>
      <c r="AB394" s="85">
        <v>1</v>
      </c>
      <c r="AC394" s="85">
        <v>1</v>
      </c>
    </row>
    <row r="395" spans="1:29" s="1" customFormat="1" ht="33.75">
      <c r="B395" s="6" t="s">
        <v>55</v>
      </c>
      <c r="C395" s="6" t="s">
        <v>1340</v>
      </c>
      <c r="D395" s="6" t="s">
        <v>500</v>
      </c>
      <c r="E395" s="49" t="s">
        <v>515</v>
      </c>
      <c r="F395" s="6" t="s">
        <v>1406</v>
      </c>
      <c r="G395" s="6" t="s">
        <v>85</v>
      </c>
      <c r="H395" s="6" t="s">
        <v>2347</v>
      </c>
      <c r="I395" s="60" t="s">
        <v>2348</v>
      </c>
      <c r="J395" s="49" t="s">
        <v>2349</v>
      </c>
      <c r="K395" s="6" t="s">
        <v>2350</v>
      </c>
      <c r="L395" s="29">
        <f>IF($J$6="с учетом НДС",VLOOKUP(I395,LEGEND!B:E,4,0)*(1-M395),VLOOKUP(I395,LEGEND!B:E,4,0)*(1-M395)/1.2)</f>
        <v>68990</v>
      </c>
      <c r="M395" s="57">
        <f>IF(AND(B395&lt;&gt;"1_Электроинструмент",B395&lt;&gt;"2_Садовая техника"),$J$5,IF($J$4&lt;=20%,$J$4,IFERROR(VLOOKUP(S395,LEGEND!$L$2:$M$5,2,FALSE),$J$4)))</f>
        <v>0</v>
      </c>
      <c r="N395" s="48" t="s">
        <v>2351</v>
      </c>
      <c r="O395" s="49" t="s">
        <v>60</v>
      </c>
      <c r="P395" s="49" t="s">
        <v>66</v>
      </c>
      <c r="Q395" s="49" t="s">
        <v>67</v>
      </c>
      <c r="R395" s="50" t="s">
        <v>68</v>
      </c>
      <c r="S395" s="49" t="s">
        <v>60</v>
      </c>
      <c r="T395" s="73" t="str">
        <f>IF(_xlfn.XLOOKUP(I395,LEGEND!B:B,LEGEND!H:H)&lt;&gt;"-",HYPERLINK(_xlfn.XLOOKUP(I395,LEGEND!B:B,LEGEND!H:H),"link"),_xlfn.XLOOKUP(I395,LEGEND!B:B,LEGEND!H:H))</f>
        <v>link</v>
      </c>
      <c r="U395" s="73" t="str">
        <f>HYPERLINK(_xlfn.XLOOKUP(I395,LEGEND!B:B,LEGEND!I:I))</f>
        <v>https://milwaukee-media-images.s3.amazonaws.com/hi/M18_FAP180-502X--Hero_1.jpg</v>
      </c>
      <c r="V395" s="51" t="s">
        <v>2352</v>
      </c>
      <c r="W395" s="63" t="s">
        <v>71</v>
      </c>
      <c r="X395" s="64">
        <v>474</v>
      </c>
      <c r="Y395" s="64">
        <v>237</v>
      </c>
      <c r="Z395" s="64">
        <v>370</v>
      </c>
      <c r="AA395" s="84">
        <v>8.93</v>
      </c>
      <c r="AB395" s="85">
        <v>1</v>
      </c>
      <c r="AC395" s="85">
        <v>1</v>
      </c>
    </row>
    <row r="396" spans="1:29" s="1" customFormat="1" ht="25.5">
      <c r="B396" s="6" t="s">
        <v>55</v>
      </c>
      <c r="C396" s="6" t="s">
        <v>7490</v>
      </c>
      <c r="D396" s="6" t="s">
        <v>500</v>
      </c>
      <c r="E396" s="49" t="s">
        <v>515</v>
      </c>
      <c r="F396" s="6" t="s">
        <v>1318</v>
      </c>
      <c r="G396" s="6" t="s">
        <v>60</v>
      </c>
      <c r="H396" s="6" t="s">
        <v>8223</v>
      </c>
      <c r="I396" s="60" t="s">
        <v>8224</v>
      </c>
      <c r="J396" s="49" t="s">
        <v>8225</v>
      </c>
      <c r="K396" s="6" t="s">
        <v>8226</v>
      </c>
      <c r="L396" s="29">
        <f>IF($J$6="с учетом НДС",VLOOKUP(I396,LEGEND!B:E,4,0)*(1-M396),VLOOKUP(I396,LEGEND!B:E,4,0)*(1-M396)/1.2)</f>
        <v>29490</v>
      </c>
      <c r="M396" s="57">
        <f>IF(AND(B396&lt;&gt;"1_Электроинструмент",B396&lt;&gt;"2_Садовая техника"),$J$5,IF($J$4&lt;=20%,$J$4,IFERROR(VLOOKUP(S396,LEGEND!$L$2:$M$5,2,FALSE),$J$4)))</f>
        <v>0</v>
      </c>
      <c r="N396" s="48" t="s">
        <v>8227</v>
      </c>
      <c r="O396" s="49" t="s">
        <v>60</v>
      </c>
      <c r="P396" s="49" t="s">
        <v>66</v>
      </c>
      <c r="Q396" s="49" t="s">
        <v>67</v>
      </c>
      <c r="R396" s="50" t="s">
        <v>68</v>
      </c>
      <c r="S396" s="49" t="s">
        <v>60</v>
      </c>
      <c r="T396" s="73" t="str">
        <f>IF(_xlfn.XLOOKUP(I396,LEGEND!B:B,LEGEND!H:H)&lt;&gt;"-",HYPERLINK(_xlfn.XLOOKUP(I396,LEGEND!B:B,LEGEND!H:H),"link"),_xlfn.XLOOKUP(I396,LEGEND!B:B,LEGEND!H:H))</f>
        <v>link</v>
      </c>
      <c r="U396" s="73" t="str">
        <f>HYPERLINK(_xlfn.XLOOKUP(I396,LEGEND!B:B,LEGEND!I:I))</f>
        <v>https://milwaukee-media-images.s3.amazonaws.com/hi/AS_12_E--Hero_1.jpg</v>
      </c>
      <c r="V396" s="51" t="s">
        <v>8229</v>
      </c>
      <c r="W396" s="63" t="s">
        <v>2772</v>
      </c>
      <c r="X396" s="64">
        <v>501</v>
      </c>
      <c r="Y396" s="64">
        <v>103</v>
      </c>
      <c r="Z396" s="64">
        <v>200</v>
      </c>
      <c r="AA396" s="84">
        <v>3.78</v>
      </c>
      <c r="AB396" s="85">
        <v>1</v>
      </c>
      <c r="AC396" s="85">
        <v>1</v>
      </c>
    </row>
    <row r="397" spans="1:29" s="1" customFormat="1" ht="25.5">
      <c r="B397" s="6" t="s">
        <v>55</v>
      </c>
      <c r="C397" s="6" t="s">
        <v>7490</v>
      </c>
      <c r="D397" s="6" t="s">
        <v>500</v>
      </c>
      <c r="E397" s="49" t="s">
        <v>515</v>
      </c>
      <c r="F397" s="6" t="s">
        <v>1318</v>
      </c>
      <c r="G397" s="6" t="s">
        <v>60</v>
      </c>
      <c r="H397" s="6" t="s">
        <v>8197</v>
      </c>
      <c r="I397" s="60" t="s">
        <v>8198</v>
      </c>
      <c r="J397" s="49" t="s">
        <v>8199</v>
      </c>
      <c r="K397" s="6" t="s">
        <v>8200</v>
      </c>
      <c r="L397" s="29">
        <f>IF($J$6="с учетом НДС",VLOOKUP(I397,LEGEND!B:E,4,0)*(1-M397),VLOOKUP(I397,LEGEND!B:E,4,0)*(1-M397)/1.2)</f>
        <v>29990</v>
      </c>
      <c r="M397" s="57">
        <f>IF(AND(B397&lt;&gt;"1_Электроинструмент",B397&lt;&gt;"2_Садовая техника"),$J$5,IF($J$4&lt;=20%,$J$4,IFERROR(VLOOKUP(S397,LEGEND!$L$2:$M$5,2,FALSE),$J$4)))</f>
        <v>0</v>
      </c>
      <c r="N397" s="48" t="s">
        <v>8201</v>
      </c>
      <c r="O397" s="49" t="s">
        <v>60</v>
      </c>
      <c r="P397" s="49" t="s">
        <v>66</v>
      </c>
      <c r="Q397" s="49" t="s">
        <v>67</v>
      </c>
      <c r="R397" s="50" t="s">
        <v>68</v>
      </c>
      <c r="S397" s="49" t="s">
        <v>60</v>
      </c>
      <c r="T397" s="73" t="str">
        <f>IF(_xlfn.XLOOKUP(I397,LEGEND!B:B,LEGEND!H:H)&lt;&gt;"-",HYPERLINK(_xlfn.XLOOKUP(I397,LEGEND!B:B,LEGEND!H:H),"link"),_xlfn.XLOOKUP(I397,LEGEND!B:B,LEGEND!H:H))</f>
        <v>link</v>
      </c>
      <c r="U397" s="73" t="str">
        <f>HYPERLINK(_xlfn.XLOOKUP(I397,LEGEND!B:B,LEGEND!I:I))</f>
        <v>https://milwaukee-media-images.s3.amazonaws.com/hi/AGS_15_125_C--Hero_1.jpg</v>
      </c>
      <c r="V397" s="51" t="s">
        <v>8203</v>
      </c>
      <c r="W397" s="63" t="s">
        <v>2772</v>
      </c>
      <c r="X397" s="64">
        <v>504</v>
      </c>
      <c r="Y397" s="64">
        <v>98</v>
      </c>
      <c r="Z397" s="64">
        <v>200</v>
      </c>
      <c r="AA397" s="84">
        <v>3.476</v>
      </c>
      <c r="AB397" s="85">
        <v>1</v>
      </c>
      <c r="AC397" s="85">
        <v>1</v>
      </c>
    </row>
    <row r="398" spans="1:29" s="1" customFormat="1" ht="25.5">
      <c r="B398" s="6" t="s">
        <v>55</v>
      </c>
      <c r="C398" s="6" t="s">
        <v>7490</v>
      </c>
      <c r="D398" s="6" t="s">
        <v>500</v>
      </c>
      <c r="E398" s="49" t="s">
        <v>515</v>
      </c>
      <c r="F398" s="6" t="s">
        <v>1318</v>
      </c>
      <c r="G398" s="6" t="s">
        <v>60</v>
      </c>
      <c r="H398" s="6" t="s">
        <v>8204</v>
      </c>
      <c r="I398" s="60" t="s">
        <v>8205</v>
      </c>
      <c r="J398" s="49" t="s">
        <v>8206</v>
      </c>
      <c r="K398" s="6" t="s">
        <v>8207</v>
      </c>
      <c r="L398" s="29">
        <f>IF($J$6="с учетом НДС",VLOOKUP(I398,LEGEND!B:E,4,0)*(1-M398),VLOOKUP(I398,LEGEND!B:E,4,0)*(1-M398)/1.2)</f>
        <v>33990</v>
      </c>
      <c r="M398" s="57">
        <f>IF(AND(B398&lt;&gt;"1_Электроинструмент",B398&lt;&gt;"2_Садовая техника"),$J$5,IF($J$4&lt;=20%,$J$4,IFERROR(VLOOKUP(S398,LEGEND!$L$2:$M$5,2,FALSE),$J$4)))</f>
        <v>0</v>
      </c>
      <c r="N398" s="48" t="s">
        <v>8208</v>
      </c>
      <c r="O398" s="49" t="s">
        <v>60</v>
      </c>
      <c r="P398" s="49" t="s">
        <v>66</v>
      </c>
      <c r="Q398" s="49" t="s">
        <v>67</v>
      </c>
      <c r="R398" s="50" t="s">
        <v>68</v>
      </c>
      <c r="S398" s="49" t="s">
        <v>60</v>
      </c>
      <c r="T398" s="73" t="str">
        <f>IF(_xlfn.XLOOKUP(I398,LEGEND!B:B,LEGEND!H:H)&lt;&gt;"-",HYPERLINK(_xlfn.XLOOKUP(I398,LEGEND!B:B,LEGEND!H:H),"link"),_xlfn.XLOOKUP(I398,LEGEND!B:B,LEGEND!H:H))</f>
        <v>link</v>
      </c>
      <c r="U398" s="73" t="str">
        <f>HYPERLINK(_xlfn.XLOOKUP(I398,LEGEND!B:B,LEGEND!I:I))</f>
        <v>https://milwaukee-media-images.s3.amazonaws.com/hi/AP_12_E--Hero_1.jpg</v>
      </c>
      <c r="V398" s="51" t="s">
        <v>8210</v>
      </c>
      <c r="W398" s="63" t="s">
        <v>2772</v>
      </c>
      <c r="X398" s="64">
        <v>504</v>
      </c>
      <c r="Y398" s="64">
        <v>103</v>
      </c>
      <c r="Z398" s="64">
        <v>202</v>
      </c>
      <c r="AA398" s="84">
        <v>3.88</v>
      </c>
      <c r="AB398" s="85">
        <v>1</v>
      </c>
      <c r="AC398" s="85">
        <v>1</v>
      </c>
    </row>
    <row r="399" spans="1:29" s="1" customFormat="1" ht="25.5">
      <c r="B399" s="6" t="s">
        <v>55</v>
      </c>
      <c r="C399" s="6" t="s">
        <v>7490</v>
      </c>
      <c r="D399" s="6" t="s">
        <v>500</v>
      </c>
      <c r="E399" s="49" t="s">
        <v>515</v>
      </c>
      <c r="F399" s="6" t="s">
        <v>1318</v>
      </c>
      <c r="G399" s="6" t="s">
        <v>60</v>
      </c>
      <c r="H399" s="6" t="s">
        <v>8211</v>
      </c>
      <c r="I399" s="60" t="s">
        <v>8212</v>
      </c>
      <c r="J399" s="49" t="s">
        <v>8213</v>
      </c>
      <c r="K399" s="6" t="s">
        <v>8214</v>
      </c>
      <c r="L399" s="29">
        <f>IF($J$6="с учетом НДС",VLOOKUP(I399,LEGEND!B:E,4,0)*(1-M399),VLOOKUP(I399,LEGEND!B:E,4,0)*(1-M399)/1.2)</f>
        <v>50990</v>
      </c>
      <c r="M399" s="57">
        <f>IF(AND(B399&lt;&gt;"1_Электроинструмент",B399&lt;&gt;"2_Садовая техника"),$J$5,IF($J$4&lt;=20%,$J$4,IFERROR(VLOOKUP(S399,LEGEND!$L$2:$M$5,2,FALSE),$J$4)))</f>
        <v>0</v>
      </c>
      <c r="N399" s="48" t="s">
        <v>8215</v>
      </c>
      <c r="O399" s="49" t="s">
        <v>60</v>
      </c>
      <c r="P399" s="49" t="s">
        <v>66</v>
      </c>
      <c r="Q399" s="49" t="s">
        <v>67</v>
      </c>
      <c r="R399" s="50" t="s">
        <v>68</v>
      </c>
      <c r="S399" s="49" t="s">
        <v>60</v>
      </c>
      <c r="T399" s="73" t="str">
        <f>IF(_xlfn.XLOOKUP(I399,LEGEND!B:B,LEGEND!H:H)&lt;&gt;"-",HYPERLINK(_xlfn.XLOOKUP(I399,LEGEND!B:B,LEGEND!H:H),"link"),_xlfn.XLOOKUP(I399,LEGEND!B:B,LEGEND!H:H))</f>
        <v>link</v>
      </c>
      <c r="U399" s="73" t="str">
        <f>HYPERLINK(_xlfn.XLOOKUP(I399,LEGEND!B:B,LEGEND!I:I))</f>
        <v>https://milwaukee-media-images.s3.amazonaws.com/hi/AP_14_2_200_E--Hero_1.jpg</v>
      </c>
      <c r="V399" s="51" t="s">
        <v>8217</v>
      </c>
      <c r="W399" s="63" t="s">
        <v>2772</v>
      </c>
      <c r="X399" s="64">
        <v>550</v>
      </c>
      <c r="Y399" s="64">
        <v>95</v>
      </c>
      <c r="Z399" s="64">
        <v>205</v>
      </c>
      <c r="AA399" s="84">
        <v>3.65</v>
      </c>
      <c r="AB399" s="85">
        <v>1</v>
      </c>
      <c r="AC399" s="85">
        <v>1</v>
      </c>
    </row>
    <row r="400" spans="1:29" s="1" customFormat="1" ht="33.75">
      <c r="B400" s="6" t="s">
        <v>55</v>
      </c>
      <c r="C400" s="6" t="s">
        <v>7490</v>
      </c>
      <c r="D400" s="6" t="s">
        <v>500</v>
      </c>
      <c r="E400" s="49" t="s">
        <v>515</v>
      </c>
      <c r="F400" s="6" t="s">
        <v>1318</v>
      </c>
      <c r="G400" s="6" t="s">
        <v>60</v>
      </c>
      <c r="H400" s="6" t="s">
        <v>8211</v>
      </c>
      <c r="I400" s="60" t="s">
        <v>8218</v>
      </c>
      <c r="J400" s="49" t="s">
        <v>8219</v>
      </c>
      <c r="K400" s="6" t="s">
        <v>8220</v>
      </c>
      <c r="L400" s="29">
        <f>IF($J$6="с учетом НДС",VLOOKUP(I400,LEGEND!B:E,4,0)*(1-M400),VLOOKUP(I400,LEGEND!B:E,4,0)*(1-M400)/1.2)</f>
        <v>77990</v>
      </c>
      <c r="M400" s="57">
        <f>IF(AND(B400&lt;&gt;"1_Электроинструмент",B400&lt;&gt;"2_Садовая техника"),$J$5,IF($J$4&lt;=20%,$J$4,IFERROR(VLOOKUP(S400,LEGEND!$L$2:$M$5,2,FALSE),$J$4)))</f>
        <v>0</v>
      </c>
      <c r="N400" s="48" t="s">
        <v>8221</v>
      </c>
      <c r="O400" s="49" t="s">
        <v>60</v>
      </c>
      <c r="P400" s="49" t="s">
        <v>66</v>
      </c>
      <c r="Q400" s="49" t="s">
        <v>67</v>
      </c>
      <c r="R400" s="50" t="s">
        <v>68</v>
      </c>
      <c r="S400" s="49" t="s">
        <v>60</v>
      </c>
      <c r="T400" s="73" t="str">
        <f>IF(_xlfn.XLOOKUP(I400,LEGEND!B:B,LEGEND!H:H)&lt;&gt;"-",HYPERLINK(_xlfn.XLOOKUP(I400,LEGEND!B:B,LEGEND!H:H),"link"),_xlfn.XLOOKUP(I400,LEGEND!B:B,LEGEND!H:H))</f>
        <v>link</v>
      </c>
      <c r="U400" s="73" t="str">
        <f>HYPERLINK(_xlfn.XLOOKUP(I400,LEGEND!B:B,LEGEND!I:I))</f>
        <v>https://milwaukee-media-images.s3.amazonaws.com/hi/AP_14_2_200_E_SET--Hero_1.jpg</v>
      </c>
      <c r="V400" s="51" t="s">
        <v>8222</v>
      </c>
      <c r="W400" s="63" t="s">
        <v>2772</v>
      </c>
      <c r="X400" s="64">
        <v>370</v>
      </c>
      <c r="Y400" s="64">
        <v>470</v>
      </c>
      <c r="Z400" s="64">
        <v>195</v>
      </c>
      <c r="AA400" s="84">
        <v>7.1</v>
      </c>
      <c r="AB400" s="85">
        <v>1</v>
      </c>
      <c r="AC400" s="85">
        <v>1</v>
      </c>
    </row>
    <row r="401" spans="1:29" s="1" customFormat="1" ht="25.5">
      <c r="B401" s="6" t="s">
        <v>55</v>
      </c>
      <c r="C401" s="6" t="s">
        <v>4069</v>
      </c>
      <c r="D401" s="6" t="s">
        <v>500</v>
      </c>
      <c r="E401" s="49" t="s">
        <v>515</v>
      </c>
      <c r="F401" s="6" t="s">
        <v>4070</v>
      </c>
      <c r="G401" s="6" t="s">
        <v>60</v>
      </c>
      <c r="H401" s="6" t="s">
        <v>4295</v>
      </c>
      <c r="I401" s="60" t="s">
        <v>4296</v>
      </c>
      <c r="J401" s="49" t="s">
        <v>4297</v>
      </c>
      <c r="K401" s="6" t="s">
        <v>4298</v>
      </c>
      <c r="L401" s="29">
        <f>IF($J$6="с учетом НДС",VLOOKUP(I401,LEGEND!B:E,4,0)*(1-M401),VLOOKUP(I401,LEGEND!B:E,4,0)*(1-M401)/1.2)</f>
        <v>500</v>
      </c>
      <c r="M401" s="57">
        <f>IF(AND(B401&lt;&gt;"1_Электроинструмент",B401&lt;&gt;"2_Садовая техника"),$J$5,IF($J$4&lt;=20%,$J$4,IFERROR(VLOOKUP(S401,LEGEND!$L$2:$M$5,2,FALSE),$J$4)))</f>
        <v>0</v>
      </c>
      <c r="N401" s="48" t="s">
        <v>4297</v>
      </c>
      <c r="O401" s="49" t="s">
        <v>60</v>
      </c>
      <c r="P401" s="49" t="s">
        <v>66</v>
      </c>
      <c r="Q401" s="49" t="s">
        <v>473</v>
      </c>
      <c r="R401" s="50" t="s">
        <v>68</v>
      </c>
      <c r="S401" s="49" t="s">
        <v>60</v>
      </c>
      <c r="T401" s="73" t="str">
        <f>IF(_xlfn.XLOOKUP(I401,LEGEND!B:B,LEGEND!H:H)&lt;&gt;"-",HYPERLINK(_xlfn.XLOOKUP(I401,LEGEND!B:B,LEGEND!H:H),"link"),_xlfn.XLOOKUP(I401,LEGEND!B:B,LEGEND!H:H))</f>
        <v>link</v>
      </c>
      <c r="U401" s="73" t="str">
        <f>HYPERLINK(_xlfn.XLOOKUP(I401,LEGEND!B:B,LEGEND!I:I))</f>
        <v>https://milwaukee-media-images.s3.amazonaws.com/hi/4932329397--Hero_1.jpg</v>
      </c>
      <c r="V401" s="51" t="s">
        <v>4299</v>
      </c>
      <c r="W401" s="63" t="s">
        <v>71</v>
      </c>
      <c r="X401" s="64">
        <v>205</v>
      </c>
      <c r="Y401" s="64">
        <v>140</v>
      </c>
      <c r="Z401" s="64">
        <v>25</v>
      </c>
      <c r="AA401" s="84">
        <v>2.5000000000000001E-2</v>
      </c>
      <c r="AB401" s="85">
        <v>1</v>
      </c>
      <c r="AC401" s="85">
        <v>1</v>
      </c>
    </row>
    <row r="402" spans="1:29" s="1" customFormat="1" ht="25.5">
      <c r="B402" s="6" t="s">
        <v>55</v>
      </c>
      <c r="C402" s="6" t="s">
        <v>4069</v>
      </c>
      <c r="D402" s="6" t="s">
        <v>500</v>
      </c>
      <c r="E402" s="49" t="s">
        <v>515</v>
      </c>
      <c r="F402" s="6" t="s">
        <v>4070</v>
      </c>
      <c r="G402" s="6" t="s">
        <v>60</v>
      </c>
      <c r="H402" s="6" t="s">
        <v>4300</v>
      </c>
      <c r="I402" s="60" t="s">
        <v>4301</v>
      </c>
      <c r="J402" s="49" t="s">
        <v>4302</v>
      </c>
      <c r="K402" s="6" t="s">
        <v>4303</v>
      </c>
      <c r="L402" s="29">
        <f>IF($J$6="с учетом НДС",VLOOKUP(I402,LEGEND!B:E,4,0)*(1-M402),VLOOKUP(I402,LEGEND!B:E,4,0)*(1-M402)/1.2)</f>
        <v>1630</v>
      </c>
      <c r="M402" s="57">
        <f>IF(AND(B402&lt;&gt;"1_Электроинструмент",B402&lt;&gt;"2_Садовая техника"),$J$5,IF($J$4&lt;=20%,$J$4,IFERROR(VLOOKUP(S402,LEGEND!$L$2:$M$5,2,FALSE),$J$4)))</f>
        <v>0</v>
      </c>
      <c r="N402" s="48" t="s">
        <v>60</v>
      </c>
      <c r="O402" s="49" t="s">
        <v>60</v>
      </c>
      <c r="P402" s="49" t="s">
        <v>66</v>
      </c>
      <c r="Q402" s="49" t="s">
        <v>473</v>
      </c>
      <c r="R402" s="50" t="s">
        <v>68</v>
      </c>
      <c r="S402" s="49" t="s">
        <v>60</v>
      </c>
      <c r="T402" s="73" t="str">
        <f>IF(_xlfn.XLOOKUP(I402,LEGEND!B:B,LEGEND!H:H)&lt;&gt;"-",HYPERLINK(_xlfn.XLOOKUP(I402,LEGEND!B:B,LEGEND!H:H),"link"),_xlfn.XLOOKUP(I402,LEGEND!B:B,LEGEND!H:H))</f>
        <v>link</v>
      </c>
      <c r="U402" s="73" t="str">
        <f>HYPERLINK(_xlfn.XLOOKUP(I402,LEGEND!B:B,LEGEND!I:I))</f>
        <v>https://milwaukee-media-images.s3.amazonaws.com/hi/4932326525--Hero_1.jpg</v>
      </c>
      <c r="V402" s="51" t="s">
        <v>4304</v>
      </c>
      <c r="W402" s="63" t="s">
        <v>1189</v>
      </c>
      <c r="X402" s="64">
        <v>210</v>
      </c>
      <c r="Y402" s="64">
        <v>140</v>
      </c>
      <c r="Z402" s="64">
        <v>6</v>
      </c>
      <c r="AA402" s="84">
        <v>1.7999999999999999E-2</v>
      </c>
      <c r="AB402" s="85">
        <v>1</v>
      </c>
      <c r="AC402" s="85">
        <v>1</v>
      </c>
    </row>
    <row r="403" spans="1:29" ht="25.5">
      <c r="A403" s="1"/>
      <c r="B403" s="6" t="s">
        <v>55</v>
      </c>
      <c r="C403" s="6" t="s">
        <v>4069</v>
      </c>
      <c r="D403" s="6" t="s">
        <v>500</v>
      </c>
      <c r="E403" s="49" t="s">
        <v>515</v>
      </c>
      <c r="F403" s="6" t="s">
        <v>4070</v>
      </c>
      <c r="G403" s="6" t="s">
        <v>60</v>
      </c>
      <c r="H403" s="6" t="s">
        <v>4305</v>
      </c>
      <c r="I403" s="60" t="s">
        <v>4306</v>
      </c>
      <c r="J403" s="49" t="s">
        <v>4307</v>
      </c>
      <c r="K403" s="6" t="s">
        <v>4308</v>
      </c>
      <c r="L403" s="29">
        <f>IF($J$6="с учетом НДС",VLOOKUP(I403,LEGEND!B:E,4,0)*(1-M403),VLOOKUP(I403,LEGEND!B:E,4,0)*(1-M403)/1.2)</f>
        <v>1630</v>
      </c>
      <c r="M403" s="57">
        <f>IF(AND(B403&lt;&gt;"1_Электроинструмент",B403&lt;&gt;"2_Садовая техника"),$J$5,IF($J$4&lt;=20%,$J$4,IFERROR(VLOOKUP(S403,LEGEND!$L$2:$M$5,2,FALSE),$J$4)))</f>
        <v>0</v>
      </c>
      <c r="N403" s="48" t="s">
        <v>4309</v>
      </c>
      <c r="O403" s="49" t="s">
        <v>60</v>
      </c>
      <c r="P403" s="49" t="s">
        <v>66</v>
      </c>
      <c r="Q403" s="49" t="s">
        <v>473</v>
      </c>
      <c r="R403" s="50" t="s">
        <v>68</v>
      </c>
      <c r="S403" s="49" t="s">
        <v>60</v>
      </c>
      <c r="T403" s="73" t="str">
        <f>IF(_xlfn.XLOOKUP(I403,LEGEND!B:B,LEGEND!H:H)&lt;&gt;"-",HYPERLINK(_xlfn.XLOOKUP(I403,LEGEND!B:B,LEGEND!H:H),"link"),_xlfn.XLOOKUP(I403,LEGEND!B:B,LEGEND!H:H))</f>
        <v>link</v>
      </c>
      <c r="U403" s="73" t="str">
        <f>HYPERLINK(_xlfn.XLOOKUP(I403,LEGEND!B:B,LEGEND!I:I))</f>
        <v>https://milwaukee-media-images.s3.amazonaws.com/hi/4932334706--Hero_1.jpg</v>
      </c>
      <c r="V403" s="51" t="s">
        <v>4311</v>
      </c>
      <c r="W403" s="63" t="s">
        <v>71</v>
      </c>
      <c r="X403" s="64">
        <v>85</v>
      </c>
      <c r="Y403" s="64">
        <v>40</v>
      </c>
      <c r="Z403" s="64">
        <v>40</v>
      </c>
      <c r="AA403" s="84">
        <v>9.0999999999999998E-2</v>
      </c>
      <c r="AB403" s="85">
        <v>1</v>
      </c>
      <c r="AC403" s="85">
        <v>1</v>
      </c>
    </row>
    <row r="404" spans="1:29" ht="25.5">
      <c r="A404" s="1"/>
      <c r="B404" s="6" t="s">
        <v>55</v>
      </c>
      <c r="C404" s="6" t="s">
        <v>56</v>
      </c>
      <c r="D404" s="6" t="s">
        <v>500</v>
      </c>
      <c r="E404" s="49" t="s">
        <v>529</v>
      </c>
      <c r="F404" s="6" t="s">
        <v>84</v>
      </c>
      <c r="G404" s="6" t="s">
        <v>85</v>
      </c>
      <c r="H404" s="6" t="s">
        <v>530</v>
      </c>
      <c r="I404" s="60" t="s">
        <v>531</v>
      </c>
      <c r="J404" s="49" t="s">
        <v>532</v>
      </c>
      <c r="K404" s="6" t="s">
        <v>533</v>
      </c>
      <c r="L404" s="29">
        <f>IF($J$6="с учетом НДС",VLOOKUP(I404,LEGEND!B:E,4,0)*(1-M404),VLOOKUP(I404,LEGEND!B:E,4,0)*(1-M404)/1.2)</f>
        <v>22490</v>
      </c>
      <c r="M404" s="57">
        <f>IF(AND(B404&lt;&gt;"1_Электроинструмент",B404&lt;&gt;"2_Садовая техника"),$J$5,IF($J$4&lt;=20%,$J$4,IFERROR(VLOOKUP(S404,LEGEND!$L$2:$M$5,2,FALSE),$J$4)))</f>
        <v>0</v>
      </c>
      <c r="N404" s="48" t="s">
        <v>534</v>
      </c>
      <c r="O404" s="49" t="s">
        <v>60</v>
      </c>
      <c r="P404" s="49" t="s">
        <v>66</v>
      </c>
      <c r="Q404" s="49" t="s">
        <v>67</v>
      </c>
      <c r="R404" s="50" t="s">
        <v>68</v>
      </c>
      <c r="S404" s="49" t="s">
        <v>60</v>
      </c>
      <c r="T404" s="73" t="str">
        <f>IF(_xlfn.XLOOKUP(I404,LEGEND!B:B,LEGEND!H:H)&lt;&gt;"-",HYPERLINK(_xlfn.XLOOKUP(I404,LEGEND!B:B,LEGEND!H:H),"link"),_xlfn.XLOOKUP(I404,LEGEND!B:B,LEGEND!H:H))</f>
        <v>link</v>
      </c>
      <c r="U404" s="73" t="str">
        <f>HYPERLINK(_xlfn.XLOOKUP(I404,LEGEND!B:B,LEGEND!I:I))</f>
        <v>https://milwaukee-media-images.s3.amazonaws.com/hi/M12_FDGA-0--Hero_1.jpg</v>
      </c>
      <c r="V404" s="51" t="s">
        <v>536</v>
      </c>
      <c r="W404" s="63" t="s">
        <v>71</v>
      </c>
      <c r="X404" s="64">
        <v>127</v>
      </c>
      <c r="Y404" s="64">
        <v>73</v>
      </c>
      <c r="Z404" s="64">
        <v>211</v>
      </c>
      <c r="AA404" s="84">
        <v>1.1000000000000001</v>
      </c>
      <c r="AB404" s="85">
        <v>1</v>
      </c>
      <c r="AC404" s="85">
        <v>1</v>
      </c>
    </row>
    <row r="405" spans="1:29" s="1" customFormat="1" ht="25.5">
      <c r="B405" s="6" t="s">
        <v>55</v>
      </c>
      <c r="C405" s="6" t="s">
        <v>56</v>
      </c>
      <c r="D405" s="6" t="s">
        <v>500</v>
      </c>
      <c r="E405" s="49" t="s">
        <v>529</v>
      </c>
      <c r="F405" s="6" t="s">
        <v>84</v>
      </c>
      <c r="G405" s="6" t="s">
        <v>85</v>
      </c>
      <c r="H405" s="6" t="s">
        <v>543</v>
      </c>
      <c r="I405" s="60" t="s">
        <v>544</v>
      </c>
      <c r="J405" s="49" t="s">
        <v>545</v>
      </c>
      <c r="K405" s="6" t="s">
        <v>546</v>
      </c>
      <c r="L405" s="29">
        <f>IF($J$6="с учетом НДС",VLOOKUP(I405,LEGEND!B:E,4,0)*(1-M405),VLOOKUP(I405,LEGEND!B:E,4,0)*(1-M405)/1.2)</f>
        <v>22490</v>
      </c>
      <c r="M405" s="57">
        <f>IF(AND(B405&lt;&gt;"1_Электроинструмент",B405&lt;&gt;"2_Садовая техника"),$J$5,IF($J$4&lt;=20%,$J$4,IFERROR(VLOOKUP(S405,LEGEND!$L$2:$M$5,2,FALSE),$J$4)))</f>
        <v>0</v>
      </c>
      <c r="N405" s="48" t="s">
        <v>534</v>
      </c>
      <c r="O405" s="49" t="s">
        <v>60</v>
      </c>
      <c r="P405" s="49" t="s">
        <v>66</v>
      </c>
      <c r="Q405" s="49" t="s">
        <v>67</v>
      </c>
      <c r="R405" s="50" t="s">
        <v>68</v>
      </c>
      <c r="S405" s="49" t="s">
        <v>60</v>
      </c>
      <c r="T405" s="73" t="str">
        <f>IF(_xlfn.XLOOKUP(I405,LEGEND!B:B,LEGEND!H:H)&lt;&gt;"-",HYPERLINK(_xlfn.XLOOKUP(I405,LEGEND!B:B,LEGEND!H:H),"link"),_xlfn.XLOOKUP(I405,LEGEND!B:B,LEGEND!H:H))</f>
        <v>link</v>
      </c>
      <c r="U405" s="73" t="str">
        <f>HYPERLINK(_xlfn.XLOOKUP(I405,LEGEND!B:B,LEGEND!I:I))</f>
        <v>https://milwaukee-media-images.s3.amazonaws.com/hi/M12_FDGS-0--Hero_1.jpg</v>
      </c>
      <c r="V405" s="51" t="s">
        <v>548</v>
      </c>
      <c r="W405" s="63" t="s">
        <v>71</v>
      </c>
      <c r="X405" s="64">
        <v>100</v>
      </c>
      <c r="Y405" s="64">
        <v>100</v>
      </c>
      <c r="Z405" s="64">
        <v>281</v>
      </c>
      <c r="AA405" s="84">
        <v>1.2</v>
      </c>
      <c r="AB405" s="85">
        <v>1</v>
      </c>
      <c r="AC405" s="85">
        <v>1</v>
      </c>
    </row>
    <row r="406" spans="1:29" s="1" customFormat="1" ht="25.5">
      <c r="B406" s="6" t="s">
        <v>55</v>
      </c>
      <c r="C406" s="6" t="s">
        <v>56</v>
      </c>
      <c r="D406" s="6" t="s">
        <v>500</v>
      </c>
      <c r="E406" s="49" t="s">
        <v>529</v>
      </c>
      <c r="F406" s="6" t="s">
        <v>84</v>
      </c>
      <c r="G406" s="6" t="s">
        <v>85</v>
      </c>
      <c r="H406" s="6" t="s">
        <v>537</v>
      </c>
      <c r="I406" s="60" t="s">
        <v>538</v>
      </c>
      <c r="J406" s="49" t="s">
        <v>539</v>
      </c>
      <c r="K406" s="6" t="s">
        <v>540</v>
      </c>
      <c r="L406" s="29">
        <f>IF($J$6="с учетом НДС",VLOOKUP(I406,LEGEND!B:E,4,0)*(1-M406),VLOOKUP(I406,LEGEND!B:E,4,0)*(1-M406)/1.2)</f>
        <v>38990</v>
      </c>
      <c r="M406" s="57">
        <f>IF(AND(B406&lt;&gt;"1_Электроинструмент",B406&lt;&gt;"2_Садовая техника"),$J$5,IF($J$4&lt;=20%,$J$4,IFERROR(VLOOKUP(S406,LEGEND!$L$2:$M$5,2,FALSE),$J$4)))</f>
        <v>0</v>
      </c>
      <c r="N406" s="48" t="s">
        <v>541</v>
      </c>
      <c r="O406" s="49" t="s">
        <v>60</v>
      </c>
      <c r="P406" s="49" t="s">
        <v>66</v>
      </c>
      <c r="Q406" s="49" t="s">
        <v>67</v>
      </c>
      <c r="R406" s="50" t="s">
        <v>68</v>
      </c>
      <c r="S406" s="49" t="s">
        <v>60</v>
      </c>
      <c r="T406" s="73" t="str">
        <f>IF(_xlfn.XLOOKUP(I406,LEGEND!B:B,LEGEND!H:H)&lt;&gt;"-",HYPERLINK(_xlfn.XLOOKUP(I406,LEGEND!B:B,LEGEND!H:H),"link"),_xlfn.XLOOKUP(I406,LEGEND!B:B,LEGEND!H:H))</f>
        <v>link</v>
      </c>
      <c r="U406" s="73" t="str">
        <f>HYPERLINK(_xlfn.XLOOKUP(I406,LEGEND!B:B,LEGEND!I:I))</f>
        <v>https://milwaukee-media-images.s3.amazonaws.com/hi/M12_FDGA-422B--Hero_1.jpg</v>
      </c>
      <c r="V406" s="51" t="s">
        <v>542</v>
      </c>
      <c r="W406" s="63" t="s">
        <v>71</v>
      </c>
      <c r="X406" s="64">
        <v>246</v>
      </c>
      <c r="Y406" s="64">
        <v>101</v>
      </c>
      <c r="Z406" s="64">
        <v>311</v>
      </c>
      <c r="AA406" s="84">
        <v>2.5099999999999998</v>
      </c>
      <c r="AB406" s="85">
        <v>1</v>
      </c>
      <c r="AC406" s="85">
        <v>1</v>
      </c>
    </row>
    <row r="407" spans="1:29" s="1" customFormat="1" ht="25.5">
      <c r="B407" s="6" t="s">
        <v>55</v>
      </c>
      <c r="C407" s="6" t="s">
        <v>56</v>
      </c>
      <c r="D407" s="6" t="s">
        <v>500</v>
      </c>
      <c r="E407" s="49" t="s">
        <v>529</v>
      </c>
      <c r="F407" s="6" t="s">
        <v>84</v>
      </c>
      <c r="G407" s="6" t="s">
        <v>85</v>
      </c>
      <c r="H407" s="6" t="s">
        <v>549</v>
      </c>
      <c r="I407" s="60" t="s">
        <v>550</v>
      </c>
      <c r="J407" s="49" t="s">
        <v>551</v>
      </c>
      <c r="K407" s="6" t="s">
        <v>552</v>
      </c>
      <c r="L407" s="29">
        <f>IF($J$6="с учетом НДС",VLOOKUP(I407,LEGEND!B:E,4,0)*(1-M407),VLOOKUP(I407,LEGEND!B:E,4,0)*(1-M407)/1.2)</f>
        <v>38990</v>
      </c>
      <c r="M407" s="57">
        <f>IF(AND(B407&lt;&gt;"1_Электроинструмент",B407&lt;&gt;"2_Садовая техника"),$J$5,IF($J$4&lt;=20%,$J$4,IFERROR(VLOOKUP(S407,LEGEND!$L$2:$M$5,2,FALSE),$J$4)))</f>
        <v>0</v>
      </c>
      <c r="N407" s="48" t="s">
        <v>541</v>
      </c>
      <c r="O407" s="49" t="s">
        <v>60</v>
      </c>
      <c r="P407" s="49" t="s">
        <v>66</v>
      </c>
      <c r="Q407" s="49" t="s">
        <v>67</v>
      </c>
      <c r="R407" s="50" t="s">
        <v>68</v>
      </c>
      <c r="S407" s="49" t="s">
        <v>60</v>
      </c>
      <c r="T407" s="73" t="str">
        <f>IF(_xlfn.XLOOKUP(I407,LEGEND!B:B,LEGEND!H:H)&lt;&gt;"-",HYPERLINK(_xlfn.XLOOKUP(I407,LEGEND!B:B,LEGEND!H:H),"link"),_xlfn.XLOOKUP(I407,LEGEND!B:B,LEGEND!H:H))</f>
        <v>link</v>
      </c>
      <c r="U407" s="73" t="str">
        <f>HYPERLINK(_xlfn.XLOOKUP(I407,LEGEND!B:B,LEGEND!I:I))</f>
        <v>https://milwaukee-media-images.s3.amazonaws.com/hi/M12_FDGS-422B--Hero_1.jpg</v>
      </c>
      <c r="V407" s="51" t="s">
        <v>553</v>
      </c>
      <c r="W407" s="63" t="s">
        <v>71</v>
      </c>
      <c r="X407" s="64">
        <v>246</v>
      </c>
      <c r="Y407" s="64">
        <v>101</v>
      </c>
      <c r="Z407" s="64">
        <v>311</v>
      </c>
      <c r="AA407" s="84">
        <v>2.5099999999999998</v>
      </c>
      <c r="AB407" s="85">
        <v>1</v>
      </c>
      <c r="AC407" s="85">
        <v>1</v>
      </c>
    </row>
    <row r="408" spans="1:29" s="1" customFormat="1" ht="25.5">
      <c r="B408" s="6" t="s">
        <v>55</v>
      </c>
      <c r="C408" s="6" t="s">
        <v>1340</v>
      </c>
      <c r="D408" s="6" t="s">
        <v>500</v>
      </c>
      <c r="E408" s="49" t="s">
        <v>529</v>
      </c>
      <c r="F408" s="6" t="s">
        <v>1406</v>
      </c>
      <c r="G408" s="6" t="s">
        <v>85</v>
      </c>
      <c r="H408" s="6" t="s">
        <v>2353</v>
      </c>
      <c r="I408" s="60" t="s">
        <v>2354</v>
      </c>
      <c r="J408" s="49" t="s">
        <v>2355</v>
      </c>
      <c r="K408" s="6" t="s">
        <v>2356</v>
      </c>
      <c r="L408" s="29">
        <f>IF($J$6="с учетом НДС",VLOOKUP(I408,LEGEND!B:E,4,0)*(1-M408),VLOOKUP(I408,LEGEND!B:E,4,0)*(1-M408)/1.2)</f>
        <v>30990</v>
      </c>
      <c r="M408" s="57">
        <f>IF(AND(B408&lt;&gt;"1_Электроинструмент",B408&lt;&gt;"2_Садовая техника"),$J$5,IF($J$4&lt;=20%,$J$4,IFERROR(VLOOKUP(S408,LEGEND!$L$2:$M$5,2,FALSE),$J$4)))</f>
        <v>0</v>
      </c>
      <c r="N408" s="48" t="s">
        <v>2357</v>
      </c>
      <c r="O408" s="49" t="s">
        <v>60</v>
      </c>
      <c r="P408" s="49" t="s">
        <v>66</v>
      </c>
      <c r="Q408" s="49" t="s">
        <v>67</v>
      </c>
      <c r="R408" s="50" t="s">
        <v>68</v>
      </c>
      <c r="S408" s="49" t="s">
        <v>60</v>
      </c>
      <c r="T408" s="73" t="str">
        <f>IF(_xlfn.XLOOKUP(I408,LEGEND!B:B,LEGEND!H:H)&lt;&gt;"-",HYPERLINK(_xlfn.XLOOKUP(I408,LEGEND!B:B,LEGEND!H:H),"link"),_xlfn.XLOOKUP(I408,LEGEND!B:B,LEGEND!H:H))</f>
        <v>link</v>
      </c>
      <c r="U408" s="73" t="str">
        <f>HYPERLINK(_xlfn.XLOOKUP(I408,LEGEND!B:B,LEGEND!I:I))</f>
        <v>https://milwaukee-media-images.s3.amazonaws.com/hi/M18_FDG-0X--Hero_1.jpg</v>
      </c>
      <c r="V408" s="51" t="s">
        <v>2359</v>
      </c>
      <c r="W408" s="63" t="s">
        <v>71</v>
      </c>
      <c r="X408" s="64">
        <v>474</v>
      </c>
      <c r="Y408" s="64">
        <v>137</v>
      </c>
      <c r="Z408" s="64">
        <v>370</v>
      </c>
      <c r="AA408" s="84">
        <v>4.26</v>
      </c>
      <c r="AB408" s="85">
        <v>1</v>
      </c>
      <c r="AC408" s="85">
        <v>1</v>
      </c>
    </row>
    <row r="409" spans="1:29" s="1" customFormat="1" ht="33.75">
      <c r="B409" s="6" t="s">
        <v>55</v>
      </c>
      <c r="C409" s="6" t="s">
        <v>1340</v>
      </c>
      <c r="D409" s="6" t="s">
        <v>500</v>
      </c>
      <c r="E409" s="49" t="s">
        <v>529</v>
      </c>
      <c r="F409" s="6" t="s">
        <v>1406</v>
      </c>
      <c r="G409" s="6" t="s">
        <v>85</v>
      </c>
      <c r="H409" s="6" t="s">
        <v>2360</v>
      </c>
      <c r="I409" s="60" t="s">
        <v>2361</v>
      </c>
      <c r="J409" s="49" t="s">
        <v>2362</v>
      </c>
      <c r="K409" s="6" t="s">
        <v>2363</v>
      </c>
      <c r="L409" s="29">
        <f>IF($J$6="с учетом НДС",VLOOKUP(I409,LEGEND!B:E,4,0)*(1-M409),VLOOKUP(I409,LEGEND!B:E,4,0)*(1-M409)/1.2)</f>
        <v>63990</v>
      </c>
      <c r="M409" s="57">
        <f>IF(AND(B409&lt;&gt;"1_Электроинструмент",B409&lt;&gt;"2_Садовая техника"),$J$5,IF($J$4&lt;=20%,$J$4,IFERROR(VLOOKUP(S409,LEGEND!$L$2:$M$5,2,FALSE),$J$4)))</f>
        <v>0</v>
      </c>
      <c r="N409" s="48" t="s">
        <v>2364</v>
      </c>
      <c r="O409" s="49" t="s">
        <v>60</v>
      </c>
      <c r="P409" s="49" t="s">
        <v>66</v>
      </c>
      <c r="Q409" s="49" t="s">
        <v>67</v>
      </c>
      <c r="R409" s="50" t="s">
        <v>68</v>
      </c>
      <c r="S409" s="49" t="s">
        <v>60</v>
      </c>
      <c r="T409" s="73" t="str">
        <f>IF(_xlfn.XLOOKUP(I409,LEGEND!B:B,LEGEND!H:H)&lt;&gt;"-",HYPERLINK(_xlfn.XLOOKUP(I409,LEGEND!B:B,LEGEND!H:H),"link"),_xlfn.XLOOKUP(I409,LEGEND!B:B,LEGEND!H:H))</f>
        <v>link</v>
      </c>
      <c r="U409" s="73" t="str">
        <f>HYPERLINK(_xlfn.XLOOKUP(I409,LEGEND!B:B,LEGEND!I:I))</f>
        <v>https://milwaukee-media-images.s3.amazonaws.com/hi/M18_FDG-502X--Hero_1.jpg</v>
      </c>
      <c r="V409" s="51" t="s">
        <v>2365</v>
      </c>
      <c r="W409" s="63" t="s">
        <v>71</v>
      </c>
      <c r="X409" s="64">
        <v>474</v>
      </c>
      <c r="Y409" s="64">
        <v>137</v>
      </c>
      <c r="Z409" s="64">
        <v>370</v>
      </c>
      <c r="AA409" s="84">
        <v>6.55</v>
      </c>
      <c r="AB409" s="85">
        <v>1</v>
      </c>
      <c r="AC409" s="85">
        <v>1</v>
      </c>
    </row>
    <row r="410" spans="1:29" s="1" customFormat="1" ht="25.5">
      <c r="B410" s="6" t="s">
        <v>55</v>
      </c>
      <c r="C410" s="6" t="s">
        <v>7490</v>
      </c>
      <c r="D410" s="6" t="s">
        <v>500</v>
      </c>
      <c r="E410" s="49" t="s">
        <v>529</v>
      </c>
      <c r="F410" s="6" t="s">
        <v>1318</v>
      </c>
      <c r="G410" s="6" t="s">
        <v>60</v>
      </c>
      <c r="H410" s="6" t="s">
        <v>8230</v>
      </c>
      <c r="I410" s="60" t="s">
        <v>8231</v>
      </c>
      <c r="J410" s="49" t="s">
        <v>8232</v>
      </c>
      <c r="K410" s="6" t="s">
        <v>8233</v>
      </c>
      <c r="L410" s="29">
        <f>IF($J$6="с учетом НДС",VLOOKUP(I410,LEGEND!B:E,4,0)*(1-M410),VLOOKUP(I410,LEGEND!B:E,4,0)*(1-M410)/1.2)</f>
        <v>24490</v>
      </c>
      <c r="M410" s="57">
        <f>IF(AND(B410&lt;&gt;"1_Электроинструмент",B410&lt;&gt;"2_Садовая техника"),$J$5,IF($J$4&lt;=20%,$J$4,IFERROR(VLOOKUP(S410,LEGEND!$L$2:$M$5,2,FALSE),$J$4)))</f>
        <v>0</v>
      </c>
      <c r="N410" s="48" t="s">
        <v>8234</v>
      </c>
      <c r="O410" s="49" t="s">
        <v>60</v>
      </c>
      <c r="P410" s="49" t="s">
        <v>66</v>
      </c>
      <c r="Q410" s="49" t="s">
        <v>67</v>
      </c>
      <c r="R410" s="50" t="s">
        <v>68</v>
      </c>
      <c r="S410" s="49" t="s">
        <v>60</v>
      </c>
      <c r="T410" s="73" t="str">
        <f>IF(_xlfn.XLOOKUP(I410,LEGEND!B:B,LEGEND!H:H)&lt;&gt;"-",HYPERLINK(_xlfn.XLOOKUP(I410,LEGEND!B:B,LEGEND!H:H),"link"),_xlfn.XLOOKUP(I410,LEGEND!B:B,LEGEND!H:H))</f>
        <v>link</v>
      </c>
      <c r="U410" s="73" t="str">
        <f>HYPERLINK(_xlfn.XLOOKUP(I410,LEGEND!B:B,LEGEND!I:I))</f>
        <v>https://milwaukee-media-images.s3.amazonaws.com/hi/DG_30_E--Hero_1.jpg</v>
      </c>
      <c r="V410" s="51" t="s">
        <v>8236</v>
      </c>
      <c r="W410" s="63" t="s">
        <v>2772</v>
      </c>
      <c r="X410" s="64">
        <v>423</v>
      </c>
      <c r="Y410" s="64">
        <v>93</v>
      </c>
      <c r="Z410" s="64">
        <v>141</v>
      </c>
      <c r="AA410" s="84">
        <v>2.0510000000000002</v>
      </c>
      <c r="AB410" s="85">
        <v>1</v>
      </c>
      <c r="AC410" s="85">
        <v>1</v>
      </c>
    </row>
    <row r="411" spans="1:29" ht="25.5">
      <c r="A411" s="1"/>
      <c r="B411" s="6" t="s">
        <v>55</v>
      </c>
      <c r="C411" s="6" t="s">
        <v>7490</v>
      </c>
      <c r="D411" s="6" t="s">
        <v>500</v>
      </c>
      <c r="E411" s="49" t="s">
        <v>529</v>
      </c>
      <c r="F411" s="6" t="s">
        <v>1318</v>
      </c>
      <c r="G411" s="6" t="s">
        <v>60</v>
      </c>
      <c r="H411" s="6" t="s">
        <v>8251</v>
      </c>
      <c r="I411" s="60" t="s">
        <v>8252</v>
      </c>
      <c r="J411" s="49" t="s">
        <v>8253</v>
      </c>
      <c r="K411" s="6" t="s">
        <v>8254</v>
      </c>
      <c r="L411" s="29">
        <f>IF($J$6="с учетом НДС",VLOOKUP(I411,LEGEND!B:E,4,0)*(1-M411),VLOOKUP(I411,LEGEND!B:E,4,0)*(1-M411)/1.2)</f>
        <v>34990</v>
      </c>
      <c r="M411" s="57">
        <f>IF(AND(B411&lt;&gt;"1_Электроинструмент",B411&lt;&gt;"2_Садовая техника"),$J$5,IF($J$4&lt;=20%,$J$4,IFERROR(VLOOKUP(S411,LEGEND!$L$2:$M$5,2,FALSE),$J$4)))</f>
        <v>0</v>
      </c>
      <c r="N411" s="48" t="s">
        <v>8255</v>
      </c>
      <c r="O411" s="49" t="s">
        <v>60</v>
      </c>
      <c r="P411" s="49" t="s">
        <v>66</v>
      </c>
      <c r="Q411" s="49" t="s">
        <v>67</v>
      </c>
      <c r="R411" s="50" t="s">
        <v>68</v>
      </c>
      <c r="S411" s="49" t="s">
        <v>60</v>
      </c>
      <c r="T411" s="73" t="str">
        <f>IF(_xlfn.XLOOKUP(I411,LEGEND!B:B,LEGEND!H:H)&lt;&gt;"-",HYPERLINK(_xlfn.XLOOKUP(I411,LEGEND!B:B,LEGEND!H:H),"link"),_xlfn.XLOOKUP(I411,LEGEND!B:B,LEGEND!H:H))</f>
        <v>link</v>
      </c>
      <c r="U411" s="73" t="str">
        <f>HYPERLINK(_xlfn.XLOOKUP(I411,LEGEND!B:B,LEGEND!I:I))</f>
        <v>https://milwaukee-media-images.s3.amazonaws.com/hi/DGL_34--Hero_1.jpg</v>
      </c>
      <c r="V411" s="51" t="s">
        <v>8257</v>
      </c>
      <c r="W411" s="63" t="s">
        <v>2772</v>
      </c>
      <c r="X411" s="64">
        <v>422</v>
      </c>
      <c r="Y411" s="64">
        <v>91</v>
      </c>
      <c r="Z411" s="64">
        <v>144</v>
      </c>
      <c r="AA411" s="84">
        <v>2.6179999999999999</v>
      </c>
      <c r="AB411" s="85">
        <v>1</v>
      </c>
      <c r="AC411" s="85">
        <v>1</v>
      </c>
    </row>
    <row r="412" spans="1:29" ht="25.5">
      <c r="A412" s="1"/>
      <c r="B412" s="6" t="s">
        <v>55</v>
      </c>
      <c r="C412" s="6" t="s">
        <v>7490</v>
      </c>
      <c r="D412" s="6" t="s">
        <v>500</v>
      </c>
      <c r="E412" s="49" t="s">
        <v>529</v>
      </c>
      <c r="F412" s="6" t="s">
        <v>1318</v>
      </c>
      <c r="G412" s="6" t="s">
        <v>60</v>
      </c>
      <c r="H412" s="6" t="s">
        <v>8244</v>
      </c>
      <c r="I412" s="60" t="s">
        <v>8245</v>
      </c>
      <c r="J412" s="49" t="s">
        <v>8246</v>
      </c>
      <c r="K412" s="6" t="s">
        <v>8247</v>
      </c>
      <c r="L412" s="29">
        <f>IF($J$6="с учетом НДС",VLOOKUP(I412,LEGEND!B:E,4,0)*(1-M412),VLOOKUP(I412,LEGEND!B:E,4,0)*(1-M412)/1.2)</f>
        <v>38990</v>
      </c>
      <c r="M412" s="57">
        <f>IF(AND(B412&lt;&gt;"1_Электроинструмент",B412&lt;&gt;"2_Садовая техника"),$J$5,IF($J$4&lt;=20%,$J$4,IFERROR(VLOOKUP(S412,LEGEND!$L$2:$M$5,2,FALSE),$J$4)))</f>
        <v>0</v>
      </c>
      <c r="N412" s="48" t="s">
        <v>8248</v>
      </c>
      <c r="O412" s="49" t="s">
        <v>60</v>
      </c>
      <c r="P412" s="49" t="s">
        <v>66</v>
      </c>
      <c r="Q412" s="49" t="s">
        <v>67</v>
      </c>
      <c r="R412" s="50" t="s">
        <v>68</v>
      </c>
      <c r="S412" s="49" t="s">
        <v>60</v>
      </c>
      <c r="T412" s="73" t="str">
        <f>IF(_xlfn.XLOOKUP(I412,LEGEND!B:B,LEGEND!H:H)&lt;&gt;"-",HYPERLINK(_xlfn.XLOOKUP(I412,LEGEND!B:B,LEGEND!H:H),"link"),_xlfn.XLOOKUP(I412,LEGEND!B:B,LEGEND!H:H))</f>
        <v>link</v>
      </c>
      <c r="U412" s="73" t="str">
        <f>HYPERLINK(_xlfn.XLOOKUP(I412,LEGEND!B:B,LEGEND!I:I))</f>
        <v>https://milwaukee-media-images.s3.amazonaws.com/hi/DGL_30_E--Hero_1.jpg</v>
      </c>
      <c r="V412" s="51" t="s">
        <v>8250</v>
      </c>
      <c r="W412" s="63" t="s">
        <v>2772</v>
      </c>
      <c r="X412" s="64">
        <v>422</v>
      </c>
      <c r="Y412" s="64">
        <v>142</v>
      </c>
      <c r="Z412" s="64">
        <v>93</v>
      </c>
      <c r="AA412" s="84">
        <v>2.58</v>
      </c>
      <c r="AB412" s="85">
        <v>1</v>
      </c>
      <c r="AC412" s="85">
        <v>1</v>
      </c>
    </row>
    <row r="413" spans="1:29" s="1" customFormat="1" ht="25.5">
      <c r="B413" s="6" t="s">
        <v>55</v>
      </c>
      <c r="C413" s="6" t="s">
        <v>7490</v>
      </c>
      <c r="D413" s="6" t="s">
        <v>500</v>
      </c>
      <c r="E413" s="49" t="s">
        <v>529</v>
      </c>
      <c r="F413" s="6" t="s">
        <v>1318</v>
      </c>
      <c r="G413" s="6" t="s">
        <v>60</v>
      </c>
      <c r="H413" s="6" t="s">
        <v>8237</v>
      </c>
      <c r="I413" s="60" t="s">
        <v>8238</v>
      </c>
      <c r="J413" s="49" t="s">
        <v>8239</v>
      </c>
      <c r="K413" s="6" t="s">
        <v>8240</v>
      </c>
      <c r="L413" s="29">
        <f>IF($J$6="с учетом НДС",VLOOKUP(I413,LEGEND!B:E,4,0)*(1-M413),VLOOKUP(I413,LEGEND!B:E,4,0)*(1-M413)/1.2)</f>
        <v>45990</v>
      </c>
      <c r="M413" s="57">
        <f>IF(AND(B413&lt;&gt;"1_Электроинструмент",B413&lt;&gt;"2_Садовая техника"),$J$5,IF($J$4&lt;=20%,$J$4,IFERROR(VLOOKUP(S413,LEGEND!$L$2:$M$5,2,FALSE),$J$4)))</f>
        <v>0</v>
      </c>
      <c r="N413" s="48" t="s">
        <v>8241</v>
      </c>
      <c r="O413" s="49" t="s">
        <v>60</v>
      </c>
      <c r="P413" s="49" t="s">
        <v>66</v>
      </c>
      <c r="Q413" s="49" t="s">
        <v>67</v>
      </c>
      <c r="R413" s="50" t="s">
        <v>68</v>
      </c>
      <c r="S413" s="49" t="s">
        <v>60</v>
      </c>
      <c r="T413" s="73" t="str">
        <f>IF(_xlfn.XLOOKUP(I413,LEGEND!B:B,LEGEND!H:H)&lt;&gt;"-",HYPERLINK(_xlfn.XLOOKUP(I413,LEGEND!B:B,LEGEND!H:H),"link"),_xlfn.XLOOKUP(I413,LEGEND!B:B,LEGEND!H:H))</f>
        <v>link</v>
      </c>
      <c r="U413" s="73" t="str">
        <f>HYPERLINK(_xlfn.XLOOKUP(I413,LEGEND!B:B,LEGEND!I:I))</f>
        <v>https://milwaukee-media-images.s3.amazonaws.com/hi/DG_7_E--Hero_1.jpg</v>
      </c>
      <c r="V413" s="51" t="s">
        <v>8243</v>
      </c>
      <c r="W413" s="63" t="s">
        <v>4469</v>
      </c>
      <c r="X413" s="64">
        <v>401</v>
      </c>
      <c r="Y413" s="64">
        <v>134</v>
      </c>
      <c r="Z413" s="64">
        <v>93</v>
      </c>
      <c r="AA413" s="84">
        <v>2.419</v>
      </c>
      <c r="AB413" s="85">
        <v>1</v>
      </c>
      <c r="AC413" s="85">
        <v>1</v>
      </c>
    </row>
    <row r="414" spans="1:29" s="1" customFormat="1" ht="25.5">
      <c r="B414" s="6" t="s">
        <v>55</v>
      </c>
      <c r="C414" s="6" t="s">
        <v>4069</v>
      </c>
      <c r="D414" s="6" t="s">
        <v>500</v>
      </c>
      <c r="E414" s="49" t="s">
        <v>529</v>
      </c>
      <c r="F414" s="6" t="s">
        <v>4070</v>
      </c>
      <c r="G414" s="6" t="s">
        <v>60</v>
      </c>
      <c r="H414" s="6" t="s">
        <v>4318</v>
      </c>
      <c r="I414" s="60" t="s">
        <v>4319</v>
      </c>
      <c r="J414" s="49" t="s">
        <v>4320</v>
      </c>
      <c r="K414" s="6" t="s">
        <v>4321</v>
      </c>
      <c r="L414" s="29">
        <f>IF($J$6="с учетом НДС",VLOOKUP(I414,LEGEND!B:E,4,0)*(1-M414),VLOOKUP(I414,LEGEND!B:E,4,0)*(1-M414)/1.2)</f>
        <v>380</v>
      </c>
      <c r="M414" s="57">
        <f>IF(AND(B414&lt;&gt;"1_Электроинструмент",B414&lt;&gt;"2_Садовая техника"),$J$5,IF($J$4&lt;=20%,$J$4,IFERROR(VLOOKUP(S414,LEGEND!$L$2:$M$5,2,FALSE),$J$4)))</f>
        <v>0</v>
      </c>
      <c r="N414" s="48" t="s">
        <v>4322</v>
      </c>
      <c r="O414" s="49" t="s">
        <v>60</v>
      </c>
      <c r="P414" s="49" t="s">
        <v>66</v>
      </c>
      <c r="Q414" s="49" t="s">
        <v>67</v>
      </c>
      <c r="R414" s="50" t="s">
        <v>68</v>
      </c>
      <c r="S414" s="49" t="s">
        <v>60</v>
      </c>
      <c r="T414" s="73" t="str">
        <f>IF(_xlfn.XLOOKUP(I414,LEGEND!B:B,LEGEND!H:H)&lt;&gt;"-",HYPERLINK(_xlfn.XLOOKUP(I414,LEGEND!B:B,LEGEND!H:H),"link"),_xlfn.XLOOKUP(I414,LEGEND!B:B,LEGEND!H:H))</f>
        <v>link</v>
      </c>
      <c r="U414" s="73" t="str">
        <f>HYPERLINK(_xlfn.XLOOKUP(I414,LEGEND!B:B,LEGEND!I:I))</f>
        <v>https://milwaukee-media-images.s3.amazonaws.com/hi/4932449324--Hero_1.jpg</v>
      </c>
      <c r="V414" s="51" t="s">
        <v>4323</v>
      </c>
      <c r="W414" s="63" t="s">
        <v>2678</v>
      </c>
      <c r="X414" s="64">
        <v>70</v>
      </c>
      <c r="Y414" s="64">
        <v>70</v>
      </c>
      <c r="Z414" s="64">
        <v>5</v>
      </c>
      <c r="AA414" s="84">
        <v>5.8000000000000003E-2</v>
      </c>
      <c r="AB414" s="85">
        <v>1</v>
      </c>
      <c r="AC414" s="85">
        <v>1</v>
      </c>
    </row>
    <row r="415" spans="1:29" s="1" customFormat="1" ht="25.5">
      <c r="B415" s="6" t="s">
        <v>55</v>
      </c>
      <c r="C415" s="6" t="s">
        <v>4069</v>
      </c>
      <c r="D415" s="6" t="s">
        <v>500</v>
      </c>
      <c r="E415" s="49" t="s">
        <v>529</v>
      </c>
      <c r="F415" s="6" t="s">
        <v>4070</v>
      </c>
      <c r="G415" s="6" t="s">
        <v>60</v>
      </c>
      <c r="H415" s="6" t="s">
        <v>4312</v>
      </c>
      <c r="I415" s="60" t="s">
        <v>4313</v>
      </c>
      <c r="J415" s="49" t="s">
        <v>4314</v>
      </c>
      <c r="K415" s="6" t="s">
        <v>4315</v>
      </c>
      <c r="L415" s="29">
        <f>IF($J$6="с учетом НДС",VLOOKUP(I415,LEGEND!B:E,4,0)*(1-M415),VLOOKUP(I415,LEGEND!B:E,4,0)*(1-M415)/1.2)</f>
        <v>1630</v>
      </c>
      <c r="M415" s="57">
        <f>IF(AND(B415&lt;&gt;"1_Электроинструмент",B415&lt;&gt;"2_Садовая техника"),$J$5,IF($J$4&lt;=20%,$J$4,IFERROR(VLOOKUP(S415,LEGEND!$L$2:$M$5,2,FALSE),$J$4)))</f>
        <v>0</v>
      </c>
      <c r="N415" s="48" t="s">
        <v>60</v>
      </c>
      <c r="O415" s="49" t="s">
        <v>60</v>
      </c>
      <c r="P415" s="49" t="s">
        <v>66</v>
      </c>
      <c r="Q415" s="49" t="s">
        <v>473</v>
      </c>
      <c r="R415" s="50" t="s">
        <v>68</v>
      </c>
      <c r="S415" s="49" t="s">
        <v>60</v>
      </c>
      <c r="T415" s="73" t="str">
        <f>IF(_xlfn.XLOOKUP(I415,LEGEND!B:B,LEGEND!H:H)&lt;&gt;"-",HYPERLINK(_xlfn.XLOOKUP(I415,LEGEND!B:B,LEGEND!H:H),"link"),_xlfn.XLOOKUP(I415,LEGEND!B:B,LEGEND!H:H))</f>
        <v>link</v>
      </c>
      <c r="U415" s="73" t="str">
        <f>HYPERLINK(_xlfn.XLOOKUP(I415,LEGEND!B:B,LEGEND!I:I))</f>
        <v>https://milwaukee-media-images.s3.amazonaws.com/hi/4932478759--Hero_1.jpg</v>
      </c>
      <c r="V415" s="51" t="s">
        <v>4317</v>
      </c>
      <c r="W415" s="63" t="s">
        <v>71</v>
      </c>
      <c r="X415" s="64">
        <v>126</v>
      </c>
      <c r="Y415" s="64">
        <v>70</v>
      </c>
      <c r="Z415" s="64">
        <v>142</v>
      </c>
      <c r="AA415" s="84">
        <v>6.8000000000000005E-2</v>
      </c>
      <c r="AB415" s="85">
        <v>1</v>
      </c>
      <c r="AC415" s="85">
        <v>1</v>
      </c>
    </row>
    <row r="416" spans="1:29" s="1" customFormat="1" ht="33.75">
      <c r="B416" s="6" t="s">
        <v>55</v>
      </c>
      <c r="C416" s="6" t="s">
        <v>56</v>
      </c>
      <c r="D416" s="6" t="s">
        <v>554</v>
      </c>
      <c r="E416" s="49" t="s">
        <v>555</v>
      </c>
      <c r="F416" s="6" t="s">
        <v>59</v>
      </c>
      <c r="G416" s="6" t="s">
        <v>60</v>
      </c>
      <c r="H416" s="6" t="s">
        <v>556</v>
      </c>
      <c r="I416" s="60" t="s">
        <v>557</v>
      </c>
      <c r="J416" s="49" t="s">
        <v>558</v>
      </c>
      <c r="K416" s="6" t="s">
        <v>559</v>
      </c>
      <c r="L416" s="29">
        <f>IF($J$6="с учетом НДС",VLOOKUP(I416,LEGEND!B:E,4,0)*(1-M416),VLOOKUP(I416,LEGEND!B:E,4,0)*(1-M416)/1.2)</f>
        <v>10600</v>
      </c>
      <c r="M416" s="57">
        <f>IF(AND(B416&lt;&gt;"1_Электроинструмент",B416&lt;&gt;"2_Садовая техника"),$J$5,IF($J$4&lt;=20%,$J$4,IFERROR(VLOOKUP(S416,LEGEND!$L$2:$M$5,2,FALSE),$J$4)))</f>
        <v>0</v>
      </c>
      <c r="N416" s="48" t="s">
        <v>560</v>
      </c>
      <c r="O416" s="49" t="s">
        <v>60</v>
      </c>
      <c r="P416" s="49" t="s">
        <v>66</v>
      </c>
      <c r="Q416" s="49" t="s">
        <v>67</v>
      </c>
      <c r="R416" s="50" t="s">
        <v>68</v>
      </c>
      <c r="S416" s="49" t="s">
        <v>148</v>
      </c>
      <c r="T416" s="73" t="str">
        <f>IF(_xlfn.XLOOKUP(I416,LEGEND!B:B,LEGEND!H:H)&lt;&gt;"-",HYPERLINK(_xlfn.XLOOKUP(I416,LEGEND!B:B,LEGEND!H:H),"link"),_xlfn.XLOOKUP(I416,LEGEND!B:B,LEGEND!H:H))</f>
        <v>link</v>
      </c>
      <c r="U416" s="73" t="str">
        <f>HYPERLINK(_xlfn.XLOOKUP(I416,LEGEND!B:B,LEGEND!I:I))</f>
        <v>https://milwaukee-media-images.s3.amazonaws.com/hi/M12_HV-0--Hero_01.jpg</v>
      </c>
      <c r="V416" s="51" t="s">
        <v>562</v>
      </c>
      <c r="W416" s="63" t="s">
        <v>71</v>
      </c>
      <c r="X416" s="64">
        <v>139</v>
      </c>
      <c r="Y416" s="64">
        <v>135</v>
      </c>
      <c r="Z416" s="64">
        <v>469</v>
      </c>
      <c r="AA416" s="84">
        <v>1.59</v>
      </c>
      <c r="AB416" s="85">
        <v>1</v>
      </c>
      <c r="AC416" s="85">
        <v>1</v>
      </c>
    </row>
    <row r="417" spans="1:29" s="1" customFormat="1" ht="25.5">
      <c r="B417" s="6" t="s">
        <v>55</v>
      </c>
      <c r="C417" s="6" t="s">
        <v>56</v>
      </c>
      <c r="D417" s="6" t="s">
        <v>554</v>
      </c>
      <c r="E417" s="49" t="s">
        <v>555</v>
      </c>
      <c r="F417" s="6" t="s">
        <v>59</v>
      </c>
      <c r="G417" s="6" t="s">
        <v>60</v>
      </c>
      <c r="H417" s="6" t="s">
        <v>563</v>
      </c>
      <c r="I417" s="60" t="s">
        <v>564</v>
      </c>
      <c r="J417" s="49" t="s">
        <v>565</v>
      </c>
      <c r="K417" s="6" t="s">
        <v>566</v>
      </c>
      <c r="L417" s="29">
        <f>IF($J$6="с учетом НДС",VLOOKUP(I417,LEGEND!B:E,4,0)*(1-M417),VLOOKUP(I417,LEGEND!B:E,4,0)*(1-M417)/1.2)</f>
        <v>32990</v>
      </c>
      <c r="M417" s="57">
        <f>IF(AND(B417&lt;&gt;"1_Электроинструмент",B417&lt;&gt;"2_Садовая техника"),$J$5,IF($J$4&lt;=20%,$J$4,IFERROR(VLOOKUP(S417,LEGEND!$L$2:$M$5,2,FALSE),$J$4)))</f>
        <v>0</v>
      </c>
      <c r="N417" s="48" t="s">
        <v>567</v>
      </c>
      <c r="O417" s="49" t="s">
        <v>60</v>
      </c>
      <c r="P417" s="49" t="s">
        <v>66</v>
      </c>
      <c r="Q417" s="49" t="s">
        <v>67</v>
      </c>
      <c r="R417" s="50" t="s">
        <v>68</v>
      </c>
      <c r="S417" s="49" t="s">
        <v>60</v>
      </c>
      <c r="T417" s="73" t="str">
        <f>IF(_xlfn.XLOOKUP(I417,LEGEND!B:B,LEGEND!H:H)&lt;&gt;"-",HYPERLINK(_xlfn.XLOOKUP(I417,LEGEND!B:B,LEGEND!H:H),"link"),_xlfn.XLOOKUP(I417,LEGEND!B:B,LEGEND!H:H))</f>
        <v>link</v>
      </c>
      <c r="U417" s="73" t="str">
        <f>HYPERLINK(_xlfn.XLOOKUP(I417,LEGEND!B:B,LEGEND!I:I))</f>
        <v>https://milwaukee-media-images.s3.amazonaws.com/hi/M12_UDEL-0B--Hero_1.jpg</v>
      </c>
      <c r="V417" s="51" t="s">
        <v>569</v>
      </c>
      <c r="W417" s="63" t="s">
        <v>71</v>
      </c>
      <c r="X417" s="64">
        <v>450</v>
      </c>
      <c r="Y417" s="64">
        <v>269</v>
      </c>
      <c r="Z417" s="64">
        <v>121</v>
      </c>
      <c r="AA417" s="84">
        <v>3.37</v>
      </c>
      <c r="AB417" s="85">
        <v>1</v>
      </c>
      <c r="AC417" s="85">
        <v>1</v>
      </c>
    </row>
    <row r="418" spans="1:29" s="1" customFormat="1" ht="25.5">
      <c r="B418" s="6" t="s">
        <v>55</v>
      </c>
      <c r="C418" s="6" t="s">
        <v>56</v>
      </c>
      <c r="D418" s="6" t="s">
        <v>554</v>
      </c>
      <c r="E418" s="49" t="s">
        <v>555</v>
      </c>
      <c r="F418" s="6" t="s">
        <v>59</v>
      </c>
      <c r="G418" s="6" t="s">
        <v>60</v>
      </c>
      <c r="H418" s="6" t="s">
        <v>570</v>
      </c>
      <c r="I418" s="60" t="s">
        <v>571</v>
      </c>
      <c r="J418" s="49" t="s">
        <v>572</v>
      </c>
      <c r="K418" s="6" t="s">
        <v>573</v>
      </c>
      <c r="L418" s="29">
        <f>IF($J$6="с учетом НДС",VLOOKUP(I418,LEGEND!B:E,4,0)*(1-M418),VLOOKUP(I418,LEGEND!B:E,4,0)*(1-M418)/1.2)</f>
        <v>37990</v>
      </c>
      <c r="M418" s="57">
        <f>IF(AND(B418&lt;&gt;"1_Электроинструмент",B418&lt;&gt;"2_Садовая техника"),$J$5,IF($J$4&lt;=20%,$J$4,IFERROR(VLOOKUP(S418,LEGEND!$L$2:$M$5,2,FALSE),$J$4)))</f>
        <v>0</v>
      </c>
      <c r="N418" s="48" t="s">
        <v>574</v>
      </c>
      <c r="O418" s="49" t="s">
        <v>60</v>
      </c>
      <c r="P418" s="49" t="s">
        <v>66</v>
      </c>
      <c r="Q418" s="49" t="s">
        <v>67</v>
      </c>
      <c r="R418" s="50" t="s">
        <v>68</v>
      </c>
      <c r="S418" s="49" t="s">
        <v>60</v>
      </c>
      <c r="T418" s="73" t="str">
        <f>IF(_xlfn.XLOOKUP(I418,LEGEND!B:B,LEGEND!H:H)&lt;&gt;"-",HYPERLINK(_xlfn.XLOOKUP(I418,LEGEND!B:B,LEGEND!H:H),"link"),_xlfn.XLOOKUP(I418,LEGEND!B:B,LEGEND!H:H))</f>
        <v>link</v>
      </c>
      <c r="U418" s="73" t="str">
        <f>HYPERLINK(_xlfn.XLOOKUP(I418,LEGEND!B:B,LEGEND!I:I))</f>
        <v>https://milwaukee-media-images.s3.amazonaws.com/hi/M12_UDEL-201B--Hero_1.jpg</v>
      </c>
      <c r="V418" s="51" t="s">
        <v>575</v>
      </c>
      <c r="W418" s="63" t="s">
        <v>71</v>
      </c>
      <c r="X418" s="64">
        <v>450</v>
      </c>
      <c r="Y418" s="64">
        <v>265</v>
      </c>
      <c r="Z418" s="64">
        <v>85</v>
      </c>
      <c r="AA418" s="84">
        <v>3.722</v>
      </c>
      <c r="AB418" s="85">
        <v>1</v>
      </c>
      <c r="AC418" s="85">
        <v>1</v>
      </c>
    </row>
    <row r="419" spans="1:29" s="1" customFormat="1" ht="25.5">
      <c r="B419" s="6" t="s">
        <v>55</v>
      </c>
      <c r="C419" s="6" t="s">
        <v>1340</v>
      </c>
      <c r="D419" s="6" t="s">
        <v>554</v>
      </c>
      <c r="E419" s="49" t="s">
        <v>555</v>
      </c>
      <c r="F419" s="6" t="s">
        <v>1349</v>
      </c>
      <c r="G419" s="6" t="s">
        <v>60</v>
      </c>
      <c r="H419" s="6" t="s">
        <v>2381</v>
      </c>
      <c r="I419" s="60" t="s">
        <v>2382</v>
      </c>
      <c r="J419" s="49" t="s">
        <v>2383</v>
      </c>
      <c r="K419" s="6" t="s">
        <v>2384</v>
      </c>
      <c r="L419" s="29">
        <f>IF($J$6="с учетом НДС",VLOOKUP(I419,LEGEND!B:E,4,0)*(1-M419),VLOOKUP(I419,LEGEND!B:E,4,0)*(1-M419)/1.2)</f>
        <v>39490</v>
      </c>
      <c r="M419" s="57">
        <f>IF(AND(B419&lt;&gt;"1_Электроинструмент",B419&lt;&gt;"2_Садовая техника"),$J$5,IF($J$4&lt;=20%,$J$4,IFERROR(VLOOKUP(S419,LEGEND!$L$2:$M$5,2,FALSE),$J$4)))</f>
        <v>0</v>
      </c>
      <c r="N419" s="48" t="s">
        <v>2385</v>
      </c>
      <c r="O419" s="49" t="s">
        <v>60</v>
      </c>
      <c r="P419" s="49" t="s">
        <v>66</v>
      </c>
      <c r="Q419" s="49" t="s">
        <v>67</v>
      </c>
      <c r="R419" s="50" t="s">
        <v>68</v>
      </c>
      <c r="S419" s="49" t="s">
        <v>60</v>
      </c>
      <c r="T419" s="73" t="str">
        <f>IF(_xlfn.XLOOKUP(I419,LEGEND!B:B,LEGEND!H:H)&lt;&gt;"-",HYPERLINK(_xlfn.XLOOKUP(I419,LEGEND!B:B,LEGEND!H:H),"link"),_xlfn.XLOOKUP(I419,LEGEND!B:B,LEGEND!H:H))</f>
        <v>link</v>
      </c>
      <c r="U419" s="73" t="str">
        <f>HYPERLINK(_xlfn.XLOOKUP(I419,LEGEND!B:B,LEGEND!I:I))</f>
        <v>https://milwaukee-media-images.s3.amazonaws.com/hi/M18_FCVL-0--Hero_1.jpg</v>
      </c>
      <c r="V419" s="51" t="s">
        <v>2387</v>
      </c>
      <c r="W419" s="63" t="s">
        <v>2373</v>
      </c>
      <c r="X419" s="64">
        <v>875</v>
      </c>
      <c r="Y419" s="64">
        <v>155</v>
      </c>
      <c r="Z419" s="64">
        <v>374</v>
      </c>
      <c r="AA419" s="84">
        <v>7.016</v>
      </c>
      <c r="AB419" s="85">
        <v>1</v>
      </c>
      <c r="AC419" s="85">
        <v>1</v>
      </c>
    </row>
    <row r="420" spans="1:29" s="1" customFormat="1" ht="45">
      <c r="B420" s="6" t="s">
        <v>55</v>
      </c>
      <c r="C420" s="6" t="s">
        <v>1340</v>
      </c>
      <c r="D420" s="6" t="s">
        <v>554</v>
      </c>
      <c r="E420" s="49" t="s">
        <v>555</v>
      </c>
      <c r="F420" s="6" t="s">
        <v>1341</v>
      </c>
      <c r="G420" s="6" t="s">
        <v>60</v>
      </c>
      <c r="H420" s="6" t="s">
        <v>2366</v>
      </c>
      <c r="I420" s="60" t="s">
        <v>2367</v>
      </c>
      <c r="J420" s="49" t="s">
        <v>2368</v>
      </c>
      <c r="K420" s="6" t="s">
        <v>2369</v>
      </c>
      <c r="L420" s="29">
        <f>IF($J$6="с учетом НДС",VLOOKUP(I420,LEGEND!B:E,4,0)*(1-M420),VLOOKUP(I420,LEGEND!B:E,4,0)*(1-M420)/1.2)</f>
        <v>22490</v>
      </c>
      <c r="M420" s="57">
        <f>IF(AND(B420&lt;&gt;"1_Электроинструмент",B420&lt;&gt;"2_Садовая техника"),$J$5,IF($J$4&lt;=20%,$J$4,IFERROR(VLOOKUP(S420,LEGEND!$L$2:$M$5,2,FALSE),$J$4)))</f>
        <v>0</v>
      </c>
      <c r="N420" s="48" t="s">
        <v>2370</v>
      </c>
      <c r="O420" s="49" t="s">
        <v>60</v>
      </c>
      <c r="P420" s="49" t="s">
        <v>66</v>
      </c>
      <c r="Q420" s="49" t="s">
        <v>67</v>
      </c>
      <c r="R420" s="50" t="s">
        <v>68</v>
      </c>
      <c r="S420" s="49" t="s">
        <v>60</v>
      </c>
      <c r="T420" s="73" t="str">
        <f>IF(_xlfn.XLOOKUP(I420,LEGEND!B:B,LEGEND!H:H)&lt;&gt;"-",HYPERLINK(_xlfn.XLOOKUP(I420,LEGEND!B:B,LEGEND!H:H),"link"),_xlfn.XLOOKUP(I420,LEGEND!B:B,LEGEND!H:H))</f>
        <v>link</v>
      </c>
      <c r="U420" s="73" t="str">
        <f>HYPERLINK(_xlfn.XLOOKUP(I420,LEGEND!B:B,LEGEND!I:I))</f>
        <v>https://milwaukee-media-images.s3.amazonaws.com/hi/M18_CV-0--Hero_1.jpg</v>
      </c>
      <c r="V420" s="51" t="s">
        <v>2372</v>
      </c>
      <c r="W420" s="63" t="s">
        <v>2373</v>
      </c>
      <c r="X420" s="64">
        <v>230</v>
      </c>
      <c r="Y420" s="64">
        <v>224</v>
      </c>
      <c r="Z420" s="64">
        <v>463</v>
      </c>
      <c r="AA420" s="84">
        <v>3.84</v>
      </c>
      <c r="AB420" s="85">
        <v>1</v>
      </c>
      <c r="AC420" s="85">
        <v>1</v>
      </c>
    </row>
    <row r="421" spans="1:29" s="1" customFormat="1" ht="33.75">
      <c r="B421" s="6" t="s">
        <v>55</v>
      </c>
      <c r="C421" s="6" t="s">
        <v>1340</v>
      </c>
      <c r="D421" s="6" t="s">
        <v>554</v>
      </c>
      <c r="E421" s="49" t="s">
        <v>555</v>
      </c>
      <c r="F421" s="6" t="s">
        <v>1341</v>
      </c>
      <c r="G421" s="6" t="s">
        <v>85</v>
      </c>
      <c r="H421" s="6" t="s">
        <v>2374</v>
      </c>
      <c r="I421" s="60" t="s">
        <v>2375</v>
      </c>
      <c r="J421" s="49" t="s">
        <v>2376</v>
      </c>
      <c r="K421" s="6" t="s">
        <v>2377</v>
      </c>
      <c r="L421" s="29">
        <f>IF($J$6="с учетом НДС",VLOOKUP(I421,LEGEND!B:E,4,0)*(1-M421),VLOOKUP(I421,LEGEND!B:E,4,0)*(1-M421)/1.2)</f>
        <v>52990</v>
      </c>
      <c r="M421" s="57">
        <f>IF(AND(B421&lt;&gt;"1_Электроинструмент",B421&lt;&gt;"2_Садовая техника"),$J$5,IF($J$4&lt;=20%,$J$4,IFERROR(VLOOKUP(S421,LEGEND!$L$2:$M$5,2,FALSE),$J$4)))</f>
        <v>0</v>
      </c>
      <c r="N421" s="48" t="s">
        <v>2378</v>
      </c>
      <c r="O421" s="49" t="s">
        <v>60</v>
      </c>
      <c r="P421" s="49" t="s">
        <v>66</v>
      </c>
      <c r="Q421" s="49" t="s">
        <v>67</v>
      </c>
      <c r="R421" s="50" t="s">
        <v>68</v>
      </c>
      <c r="S421" s="49" t="s">
        <v>60</v>
      </c>
      <c r="T421" s="73" t="str">
        <f>IF(_xlfn.XLOOKUP(I421,LEGEND!B:B,LEGEND!H:H)&lt;&gt;"-",HYPERLINK(_xlfn.XLOOKUP(I421,LEGEND!B:B,LEGEND!H:H),"link"),_xlfn.XLOOKUP(I421,LEGEND!B:B,LEGEND!H:H))</f>
        <v>link</v>
      </c>
      <c r="U421" s="73" t="str">
        <f>HYPERLINK(_xlfn.XLOOKUP(I421,LEGEND!B:B,LEGEND!I:I))</f>
        <v>https://milwaukee-media-images.s3.amazonaws.com/hi/M18_FBPV-0--Hero_1.jpg</v>
      </c>
      <c r="V421" s="51" t="s">
        <v>2380</v>
      </c>
      <c r="W421" s="63" t="s">
        <v>71</v>
      </c>
      <c r="X421" s="64">
        <v>681</v>
      </c>
      <c r="Y421" s="64">
        <v>252</v>
      </c>
      <c r="Z421" s="64">
        <v>362</v>
      </c>
      <c r="AA421" s="84">
        <v>9.9</v>
      </c>
      <c r="AB421" s="85">
        <v>1</v>
      </c>
      <c r="AC421" s="85">
        <v>1</v>
      </c>
    </row>
    <row r="422" spans="1:29" s="1" customFormat="1" ht="38.25">
      <c r="B422" s="6" t="s">
        <v>55</v>
      </c>
      <c r="C422" s="6" t="s">
        <v>1340</v>
      </c>
      <c r="D422" s="6" t="s">
        <v>554</v>
      </c>
      <c r="E422" s="49" t="s">
        <v>2388</v>
      </c>
      <c r="F422" s="6" t="s">
        <v>1349</v>
      </c>
      <c r="G422" s="6" t="s">
        <v>60</v>
      </c>
      <c r="H422" s="6" t="s">
        <v>2389</v>
      </c>
      <c r="I422" s="60" t="s">
        <v>2390</v>
      </c>
      <c r="J422" s="49" t="s">
        <v>2391</v>
      </c>
      <c r="K422" s="6" t="s">
        <v>2392</v>
      </c>
      <c r="L422" s="29">
        <f>IF($J$6="с учетом НДС",VLOOKUP(I422,LEGEND!B:E,4,0)*(1-M422),VLOOKUP(I422,LEGEND!B:E,4,0)*(1-M422)/1.2)</f>
        <v>22990</v>
      </c>
      <c r="M422" s="57">
        <f>IF(AND(B422&lt;&gt;"1_Электроинструмент",B422&lt;&gt;"2_Садовая техника"),$J$5,IF($J$4&lt;=20%,$J$4,IFERROR(VLOOKUP(S422,LEGEND!$L$2:$M$5,2,FALSE),$J$4)))</f>
        <v>0</v>
      </c>
      <c r="N422" s="48" t="s">
        <v>2393</v>
      </c>
      <c r="O422" s="49" t="s">
        <v>60</v>
      </c>
      <c r="P422" s="49" t="s">
        <v>66</v>
      </c>
      <c r="Q422" s="49" t="s">
        <v>67</v>
      </c>
      <c r="R422" s="50" t="s">
        <v>68</v>
      </c>
      <c r="S422" s="49" t="s">
        <v>60</v>
      </c>
      <c r="T422" s="73" t="str">
        <f>IF(_xlfn.XLOOKUP(I422,LEGEND!B:B,LEGEND!H:H)&lt;&gt;"-",HYPERLINK(_xlfn.XLOOKUP(I422,LEGEND!B:B,LEGEND!H:H),"link"),_xlfn.XLOOKUP(I422,LEGEND!B:B,LEGEND!H:H))</f>
        <v>link</v>
      </c>
      <c r="U422" s="73" t="str">
        <f>HYPERLINK(_xlfn.XLOOKUP(I422,LEGEND!B:B,LEGEND!I:I))</f>
        <v>https://milwaukee-media-images.s3.amazonaws.com/hi/M12_FVCL-0--Hero_1.jpg</v>
      </c>
      <c r="V422" s="51" t="s">
        <v>2395</v>
      </c>
      <c r="W422" s="63" t="s">
        <v>2373</v>
      </c>
      <c r="X422" s="64">
        <v>315</v>
      </c>
      <c r="Y422" s="64">
        <v>248</v>
      </c>
      <c r="Z422" s="64">
        <v>374</v>
      </c>
      <c r="AA422" s="84">
        <v>5.4820000000000002</v>
      </c>
      <c r="AB422" s="85">
        <v>1</v>
      </c>
      <c r="AC422" s="85">
        <v>1</v>
      </c>
    </row>
    <row r="423" spans="1:29" s="1" customFormat="1" ht="38.25">
      <c r="B423" s="6" t="s">
        <v>55</v>
      </c>
      <c r="C423" s="6" t="s">
        <v>1340</v>
      </c>
      <c r="D423" s="6" t="s">
        <v>554</v>
      </c>
      <c r="E423" s="49" t="s">
        <v>2388</v>
      </c>
      <c r="F423" s="6" t="s">
        <v>1349</v>
      </c>
      <c r="G423" s="6" t="s">
        <v>60</v>
      </c>
      <c r="H423" s="6" t="s">
        <v>2396</v>
      </c>
      <c r="I423" s="60" t="s">
        <v>2397</v>
      </c>
      <c r="J423" s="49" t="s">
        <v>2398</v>
      </c>
      <c r="K423" s="6" t="s">
        <v>2399</v>
      </c>
      <c r="L423" s="29">
        <f>IF($J$6="с учетом НДС",VLOOKUP(I423,LEGEND!B:E,4,0)*(1-M423),VLOOKUP(I423,LEGEND!B:E,4,0)*(1-M423)/1.2)</f>
        <v>33990</v>
      </c>
      <c r="M423" s="57">
        <f>IF(AND(B423&lt;&gt;"1_Электроинструмент",B423&lt;&gt;"2_Садовая техника"),$J$5,IF($J$4&lt;=20%,$J$4,IFERROR(VLOOKUP(S423,LEGEND!$L$2:$M$5,2,FALSE),$J$4)))</f>
        <v>0</v>
      </c>
      <c r="N423" s="48" t="s">
        <v>2400</v>
      </c>
      <c r="O423" s="49" t="s">
        <v>60</v>
      </c>
      <c r="P423" s="49" t="s">
        <v>66</v>
      </c>
      <c r="Q423" s="49" t="s">
        <v>67</v>
      </c>
      <c r="R423" s="50" t="s">
        <v>68</v>
      </c>
      <c r="S423" s="49" t="s">
        <v>60</v>
      </c>
      <c r="T423" s="73" t="str">
        <f>IF(_xlfn.XLOOKUP(I423,LEGEND!B:B,LEGEND!H:H)&lt;&gt;"-",HYPERLINK(_xlfn.XLOOKUP(I423,LEGEND!B:B,LEGEND!H:H),"link"),_xlfn.XLOOKUP(I423,LEGEND!B:B,LEGEND!H:H))</f>
        <v>link</v>
      </c>
      <c r="U423" s="73" t="str">
        <f>HYPERLINK(_xlfn.XLOOKUP(I423,LEGEND!B:B,LEGEND!I:I))</f>
        <v>https://milwaukee-media-images.s3.amazonaws.com/hi/M18_FPOVCL-0--Hero_1.jpg</v>
      </c>
      <c r="V423" s="51" t="s">
        <v>2402</v>
      </c>
      <c r="W423" s="63" t="s">
        <v>2403</v>
      </c>
      <c r="X423" s="64">
        <v>333</v>
      </c>
      <c r="Y423" s="64">
        <v>278</v>
      </c>
      <c r="Z423" s="64">
        <v>447</v>
      </c>
      <c r="AA423" s="84">
        <v>6.12</v>
      </c>
      <c r="AB423" s="85">
        <v>1</v>
      </c>
      <c r="AC423" s="85">
        <v>1</v>
      </c>
    </row>
    <row r="424" spans="1:29" ht="56.25">
      <c r="A424" s="1"/>
      <c r="B424" s="6" t="s">
        <v>55</v>
      </c>
      <c r="C424" s="6" t="s">
        <v>1340</v>
      </c>
      <c r="D424" s="6" t="s">
        <v>554</v>
      </c>
      <c r="E424" s="49" t="s">
        <v>2388</v>
      </c>
      <c r="F424" s="6" t="s">
        <v>1341</v>
      </c>
      <c r="G424" s="6" t="s">
        <v>60</v>
      </c>
      <c r="H424" s="6" t="s">
        <v>2404</v>
      </c>
      <c r="I424" s="60" t="s">
        <v>2405</v>
      </c>
      <c r="J424" s="49" t="s">
        <v>2406</v>
      </c>
      <c r="K424" s="6" t="s">
        <v>2407</v>
      </c>
      <c r="L424" s="29">
        <f>IF($J$6="с учетом НДС",VLOOKUP(I424,LEGEND!B:E,4,0)*(1-M424),VLOOKUP(I424,LEGEND!B:E,4,0)*(1-M424)/1.2)</f>
        <v>22990</v>
      </c>
      <c r="M424" s="57">
        <f>IF(AND(B424&lt;&gt;"1_Электроинструмент",B424&lt;&gt;"2_Садовая техника"),$J$5,IF($J$4&lt;=20%,$J$4,IFERROR(VLOOKUP(S424,LEGEND!$L$2:$M$5,2,FALSE),$J$4)))</f>
        <v>0</v>
      </c>
      <c r="N424" s="48" t="s">
        <v>2408</v>
      </c>
      <c r="O424" s="49" t="s">
        <v>60</v>
      </c>
      <c r="P424" s="49" t="s">
        <v>66</v>
      </c>
      <c r="Q424" s="49" t="s">
        <v>67</v>
      </c>
      <c r="R424" s="50" t="s">
        <v>68</v>
      </c>
      <c r="S424" s="49" t="s">
        <v>60</v>
      </c>
      <c r="T424" s="73" t="str">
        <f>IF(_xlfn.XLOOKUP(I424,LEGEND!B:B,LEGEND!H:H)&lt;&gt;"-",HYPERLINK(_xlfn.XLOOKUP(I424,LEGEND!B:B,LEGEND!H:H),"link"),_xlfn.XLOOKUP(I424,LEGEND!B:B,LEGEND!H:H))</f>
        <v>link</v>
      </c>
      <c r="U424" s="73" t="str">
        <f>HYPERLINK(_xlfn.XLOOKUP(I424,LEGEND!B:B,LEGEND!I:I))</f>
        <v>https://milwaukee-media-images.s3.amazonaws.com/hi/M18_VC2-0--Hero_1.jpg</v>
      </c>
      <c r="V424" s="51" t="s">
        <v>2410</v>
      </c>
      <c r="W424" s="63" t="s">
        <v>71</v>
      </c>
      <c r="X424" s="64">
        <v>312</v>
      </c>
      <c r="Y424" s="64">
        <v>234</v>
      </c>
      <c r="Z424" s="64">
        <v>441</v>
      </c>
      <c r="AA424" s="84">
        <v>5.44</v>
      </c>
      <c r="AB424" s="85">
        <v>1</v>
      </c>
      <c r="AC424" s="85">
        <v>1</v>
      </c>
    </row>
    <row r="425" spans="1:29" ht="45">
      <c r="A425" s="1"/>
      <c r="B425" s="6" t="s">
        <v>55</v>
      </c>
      <c r="C425" s="6" t="s">
        <v>7490</v>
      </c>
      <c r="D425" s="6" t="s">
        <v>554</v>
      </c>
      <c r="E425" s="49" t="s">
        <v>2388</v>
      </c>
      <c r="F425" s="6" t="s">
        <v>1318</v>
      </c>
      <c r="G425" s="6" t="s">
        <v>60</v>
      </c>
      <c r="H425" s="6" t="s">
        <v>8258</v>
      </c>
      <c r="I425" s="60" t="s">
        <v>8259</v>
      </c>
      <c r="J425" s="49" t="s">
        <v>8260</v>
      </c>
      <c r="K425" s="6" t="s">
        <v>8261</v>
      </c>
      <c r="L425" s="29">
        <f>IF($J$6="с учетом НДС",VLOOKUP(I425,LEGEND!B:E,4,0)*(1-M425),VLOOKUP(I425,LEGEND!B:E,4,0)*(1-M425)/1.2)</f>
        <v>39490</v>
      </c>
      <c r="M425" s="57">
        <f>IF(AND(B425&lt;&gt;"1_Электроинструмент",B425&lt;&gt;"2_Садовая техника"),$J$5,IF($J$4&lt;=20%,$J$4,IFERROR(VLOOKUP(S425,LEGEND!$L$2:$M$5,2,FALSE),$J$4)))</f>
        <v>0</v>
      </c>
      <c r="N425" s="48" t="s">
        <v>8262</v>
      </c>
      <c r="O425" s="49" t="s">
        <v>60</v>
      </c>
      <c r="P425" s="49" t="s">
        <v>66</v>
      </c>
      <c r="Q425" s="49" t="s">
        <v>67</v>
      </c>
      <c r="R425" s="50" t="s">
        <v>68</v>
      </c>
      <c r="S425" s="49" t="s">
        <v>60</v>
      </c>
      <c r="T425" s="73" t="str">
        <f>IF(_xlfn.XLOOKUP(I425,LEGEND!B:B,LEGEND!H:H)&lt;&gt;"-",HYPERLINK(_xlfn.XLOOKUP(I425,LEGEND!B:B,LEGEND!H:H),"link"),_xlfn.XLOOKUP(I425,LEGEND!B:B,LEGEND!H:H))</f>
        <v>link</v>
      </c>
      <c r="U425" s="73" t="str">
        <f>HYPERLINK(_xlfn.XLOOKUP(I425,LEGEND!B:B,LEGEND!I:I))</f>
        <v>-</v>
      </c>
      <c r="V425" s="51" t="s">
        <v>8264</v>
      </c>
      <c r="W425" s="63" t="s">
        <v>4433</v>
      </c>
      <c r="X425" s="64">
        <v>385</v>
      </c>
      <c r="Y425" s="64">
        <v>385</v>
      </c>
      <c r="Z425" s="64">
        <v>597</v>
      </c>
      <c r="AA425" s="84">
        <v>10.78</v>
      </c>
      <c r="AB425" s="85">
        <v>1</v>
      </c>
      <c r="AC425" s="85">
        <v>1</v>
      </c>
    </row>
    <row r="426" spans="1:29" s="1" customFormat="1" ht="38.25">
      <c r="B426" s="6" t="s">
        <v>55</v>
      </c>
      <c r="C426" s="6" t="s">
        <v>7490</v>
      </c>
      <c r="D426" s="6" t="s">
        <v>554</v>
      </c>
      <c r="E426" s="49" t="s">
        <v>2388</v>
      </c>
      <c r="F426" s="6" t="s">
        <v>1318</v>
      </c>
      <c r="G426" s="6" t="s">
        <v>60</v>
      </c>
      <c r="H426" s="6" t="s">
        <v>8265</v>
      </c>
      <c r="I426" s="60" t="s">
        <v>8266</v>
      </c>
      <c r="J426" s="49" t="s">
        <v>8267</v>
      </c>
      <c r="K426" s="6" t="s">
        <v>8268</v>
      </c>
      <c r="L426" s="29">
        <f>IF($J$6="с учетом НДС",VLOOKUP(I426,LEGEND!B:E,4,0)*(1-M426),VLOOKUP(I426,LEGEND!B:E,4,0)*(1-M426)/1.2)</f>
        <v>69990</v>
      </c>
      <c r="M426" s="57">
        <f>IF(AND(B426&lt;&gt;"1_Электроинструмент",B426&lt;&gt;"2_Садовая техника"),$J$5,IF($J$4&lt;=20%,$J$4,IFERROR(VLOOKUP(S426,LEGEND!$L$2:$M$5,2,FALSE),$J$4)))</f>
        <v>0</v>
      </c>
      <c r="N426" s="48" t="s">
        <v>8269</v>
      </c>
      <c r="O426" s="49" t="s">
        <v>60</v>
      </c>
      <c r="P426" s="49" t="s">
        <v>66</v>
      </c>
      <c r="Q426" s="49" t="s">
        <v>473</v>
      </c>
      <c r="R426" s="50" t="s">
        <v>68</v>
      </c>
      <c r="S426" s="49" t="s">
        <v>60</v>
      </c>
      <c r="T426" s="73" t="str">
        <f>IF(_xlfn.XLOOKUP(I426,LEGEND!B:B,LEGEND!H:H)&lt;&gt;"-",HYPERLINK(_xlfn.XLOOKUP(I426,LEGEND!B:B,LEGEND!H:H),"link"),_xlfn.XLOOKUP(I426,LEGEND!B:B,LEGEND!H:H))</f>
        <v>link</v>
      </c>
      <c r="U426" s="73" t="str">
        <f>HYPERLINK(_xlfn.XLOOKUP(I426,LEGEND!B:B,LEGEND!I:I))</f>
        <v>https://milwaukee-media-images.s3.amazonaws.com/hi/AS_300_ELCP--Hero_1.jpg</v>
      </c>
      <c r="V426" s="51" t="s">
        <v>8271</v>
      </c>
      <c r="W426" s="63" t="s">
        <v>4433</v>
      </c>
      <c r="X426" s="64">
        <v>400</v>
      </c>
      <c r="Y426" s="64">
        <v>400</v>
      </c>
      <c r="Z426" s="64">
        <v>660</v>
      </c>
      <c r="AA426" s="84">
        <v>16.8</v>
      </c>
      <c r="AB426" s="85">
        <v>1</v>
      </c>
      <c r="AC426" s="85">
        <v>1</v>
      </c>
    </row>
    <row r="427" spans="1:29" s="1" customFormat="1" ht="45">
      <c r="B427" s="6" t="s">
        <v>55</v>
      </c>
      <c r="C427" s="6" t="s">
        <v>7490</v>
      </c>
      <c r="D427" s="6" t="s">
        <v>554</v>
      </c>
      <c r="E427" s="49" t="s">
        <v>2388</v>
      </c>
      <c r="F427" s="6" t="s">
        <v>1318</v>
      </c>
      <c r="G427" s="6" t="s">
        <v>60</v>
      </c>
      <c r="H427" s="6" t="s">
        <v>8272</v>
      </c>
      <c r="I427" s="60" t="s">
        <v>8273</v>
      </c>
      <c r="J427" s="49" t="s">
        <v>8274</v>
      </c>
      <c r="K427" s="6" t="s">
        <v>8275</v>
      </c>
      <c r="L427" s="29">
        <f>IF($J$6="с учетом НДС",VLOOKUP(I427,LEGEND!B:E,4,0)*(1-M427),VLOOKUP(I427,LEGEND!B:E,4,0)*(1-M427)/1.2)</f>
        <v>92990</v>
      </c>
      <c r="M427" s="57">
        <f>IF(AND(B427&lt;&gt;"1_Электроинструмент",B427&lt;&gt;"2_Садовая техника"),$J$5,IF($J$4&lt;=20%,$J$4,IFERROR(VLOOKUP(S427,LEGEND!$L$2:$M$5,2,FALSE),$J$4)))</f>
        <v>0</v>
      </c>
      <c r="N427" s="48" t="s">
        <v>8276</v>
      </c>
      <c r="O427" s="49" t="s">
        <v>60</v>
      </c>
      <c r="P427" s="49" t="s">
        <v>66</v>
      </c>
      <c r="Q427" s="49" t="s">
        <v>67</v>
      </c>
      <c r="R427" s="50" t="s">
        <v>68</v>
      </c>
      <c r="S427" s="49" t="s">
        <v>60</v>
      </c>
      <c r="T427" s="73" t="str">
        <f>IF(_xlfn.XLOOKUP(I427,LEGEND!B:B,LEGEND!H:H)&lt;&gt;"-",HYPERLINK(_xlfn.XLOOKUP(I427,LEGEND!B:B,LEGEND!H:H),"link"),_xlfn.XLOOKUP(I427,LEGEND!B:B,LEGEND!H:H))</f>
        <v>link</v>
      </c>
      <c r="U427" s="73" t="str">
        <f>HYPERLINK(_xlfn.XLOOKUP(I427,LEGEND!B:B,LEGEND!I:I))</f>
        <v>https://milwaukee-media-images.s3.amazonaws.com/hi/AS_30_LAC--Hero_1.jpg</v>
      </c>
      <c r="V427" s="51" t="s">
        <v>8278</v>
      </c>
      <c r="W427" s="63" t="s">
        <v>4433</v>
      </c>
      <c r="X427" s="64">
        <v>800</v>
      </c>
      <c r="Y427" s="64">
        <v>390</v>
      </c>
      <c r="Z427" s="64">
        <v>650</v>
      </c>
      <c r="AA427" s="84">
        <v>21.521999999999998</v>
      </c>
      <c r="AB427" s="85">
        <v>1</v>
      </c>
      <c r="AC427" s="85">
        <v>1</v>
      </c>
    </row>
    <row r="428" spans="1:29" s="1" customFormat="1" ht="45">
      <c r="B428" s="6" t="s">
        <v>55</v>
      </c>
      <c r="C428" s="6" t="s">
        <v>7490</v>
      </c>
      <c r="D428" s="6" t="s">
        <v>554</v>
      </c>
      <c r="E428" s="49" t="s">
        <v>2388</v>
      </c>
      <c r="F428" s="6" t="s">
        <v>1318</v>
      </c>
      <c r="G428" s="6" t="s">
        <v>60</v>
      </c>
      <c r="H428" s="6" t="s">
        <v>8279</v>
      </c>
      <c r="I428" s="60" t="s">
        <v>8280</v>
      </c>
      <c r="J428" s="49" t="s">
        <v>8281</v>
      </c>
      <c r="K428" s="6" t="s">
        <v>8282</v>
      </c>
      <c r="L428" s="29">
        <f>IF($J$6="с учетом НДС",VLOOKUP(I428,LEGEND!B:E,4,0)*(1-M428),VLOOKUP(I428,LEGEND!B:E,4,0)*(1-M428)/1.2)</f>
        <v>102990</v>
      </c>
      <c r="M428" s="57">
        <f>IF(AND(B428&lt;&gt;"1_Электроинструмент",B428&lt;&gt;"2_Садовая техника"),$J$5,IF($J$4&lt;=20%,$J$4,IFERROR(VLOOKUP(S428,LEGEND!$L$2:$M$5,2,FALSE),$J$4)))</f>
        <v>0</v>
      </c>
      <c r="N428" s="48" t="s">
        <v>8283</v>
      </c>
      <c r="O428" s="49" t="s">
        <v>60</v>
      </c>
      <c r="P428" s="49" t="s">
        <v>66</v>
      </c>
      <c r="Q428" s="49" t="s">
        <v>67</v>
      </c>
      <c r="R428" s="50" t="s">
        <v>68</v>
      </c>
      <c r="S428" s="49" t="s">
        <v>60</v>
      </c>
      <c r="T428" s="73" t="str">
        <f>IF(_xlfn.XLOOKUP(I428,LEGEND!B:B,LEGEND!H:H)&lt;&gt;"-",HYPERLINK(_xlfn.XLOOKUP(I428,LEGEND!B:B,LEGEND!H:H),"link"),_xlfn.XLOOKUP(I428,LEGEND!B:B,LEGEND!H:H))</f>
        <v>link</v>
      </c>
      <c r="U428" s="73" t="str">
        <f>HYPERLINK(_xlfn.XLOOKUP(I428,LEGEND!B:B,LEGEND!I:I))</f>
        <v>https://milwaukee-media-images.s3.amazonaws.com/hi/AS_30_MAC--Hero_1.jpg</v>
      </c>
      <c r="V428" s="51" t="s">
        <v>8285</v>
      </c>
      <c r="W428" s="63" t="s">
        <v>4433</v>
      </c>
      <c r="X428" s="64">
        <v>800</v>
      </c>
      <c r="Y428" s="64">
        <v>400</v>
      </c>
      <c r="Z428" s="64">
        <v>660</v>
      </c>
      <c r="AA428" s="84">
        <v>21.568000000000001</v>
      </c>
      <c r="AB428" s="85">
        <v>1</v>
      </c>
      <c r="AC428" s="85">
        <v>1</v>
      </c>
    </row>
    <row r="429" spans="1:29" ht="45">
      <c r="A429" s="1"/>
      <c r="B429" s="6" t="s">
        <v>55</v>
      </c>
      <c r="C429" s="6" t="s">
        <v>7490</v>
      </c>
      <c r="D429" s="6" t="s">
        <v>554</v>
      </c>
      <c r="E429" s="49" t="s">
        <v>2388</v>
      </c>
      <c r="F429" s="6" t="s">
        <v>1318</v>
      </c>
      <c r="G429" s="6" t="s">
        <v>60</v>
      </c>
      <c r="H429" s="6" t="s">
        <v>8286</v>
      </c>
      <c r="I429" s="60" t="s">
        <v>8287</v>
      </c>
      <c r="J429" s="49" t="s">
        <v>8288</v>
      </c>
      <c r="K429" s="6" t="s">
        <v>8289</v>
      </c>
      <c r="L429" s="29">
        <f>IF($J$6="с учетом НДС",VLOOKUP(I429,LEGEND!B:E,4,0)*(1-M429),VLOOKUP(I429,LEGEND!B:E,4,0)*(1-M429)/1.2)</f>
        <v>111990</v>
      </c>
      <c r="M429" s="57">
        <f>IF(AND(B429&lt;&gt;"1_Электроинструмент",B429&lt;&gt;"2_Садовая техника"),$J$5,IF($J$4&lt;=20%,$J$4,IFERROR(VLOOKUP(S429,LEGEND!$L$2:$M$5,2,FALSE),$J$4)))</f>
        <v>0</v>
      </c>
      <c r="N429" s="48" t="s">
        <v>8290</v>
      </c>
      <c r="O429" s="49" t="s">
        <v>60</v>
      </c>
      <c r="P429" s="49" t="s">
        <v>66</v>
      </c>
      <c r="Q429" s="49" t="s">
        <v>67</v>
      </c>
      <c r="R429" s="50" t="s">
        <v>68</v>
      </c>
      <c r="S429" s="49" t="s">
        <v>60</v>
      </c>
      <c r="T429" s="73" t="str">
        <f>IF(_xlfn.XLOOKUP(I429,LEGEND!B:B,LEGEND!H:H)&lt;&gt;"-",HYPERLINK(_xlfn.XLOOKUP(I429,LEGEND!B:B,LEGEND!H:H),"link"),_xlfn.XLOOKUP(I429,LEGEND!B:B,LEGEND!H:H))</f>
        <v>link</v>
      </c>
      <c r="U429" s="73" t="str">
        <f>HYPERLINK(_xlfn.XLOOKUP(I429,LEGEND!B:B,LEGEND!I:I))</f>
        <v>https://milwaukee-media-images.s3.amazonaws.com/hi/AS_42_MAC--Hero_1.jpg</v>
      </c>
      <c r="V429" s="51" t="s">
        <v>8292</v>
      </c>
      <c r="W429" s="63" t="s">
        <v>4433</v>
      </c>
      <c r="X429" s="64">
        <v>790</v>
      </c>
      <c r="Y429" s="64">
        <v>390</v>
      </c>
      <c r="Z429" s="64">
        <v>720</v>
      </c>
      <c r="AA429" s="84">
        <v>24.893999999999998</v>
      </c>
      <c r="AB429" s="85">
        <v>1</v>
      </c>
      <c r="AC429" s="85">
        <v>1</v>
      </c>
    </row>
    <row r="430" spans="1:29" ht="38.25">
      <c r="A430" s="1"/>
      <c r="B430" s="6" t="s">
        <v>55</v>
      </c>
      <c r="C430" s="6" t="s">
        <v>4069</v>
      </c>
      <c r="D430" s="6" t="s">
        <v>554</v>
      </c>
      <c r="E430" s="49" t="s">
        <v>2388</v>
      </c>
      <c r="F430" s="6" t="s">
        <v>4070</v>
      </c>
      <c r="G430" s="6" t="s">
        <v>60</v>
      </c>
      <c r="H430" s="6" t="s">
        <v>4410</v>
      </c>
      <c r="I430" s="60" t="s">
        <v>4411</v>
      </c>
      <c r="J430" s="49" t="s">
        <v>4412</v>
      </c>
      <c r="K430" s="6" t="s">
        <v>4413</v>
      </c>
      <c r="L430" s="29">
        <f>IF($J$6="с учетом НДС",VLOOKUP(I430,LEGEND!B:E,4,0)*(1-M430),VLOOKUP(I430,LEGEND!B:E,4,0)*(1-M430)/1.2)</f>
        <v>380</v>
      </c>
      <c r="M430" s="57">
        <f>IF(AND(B430&lt;&gt;"1_Электроинструмент",B430&lt;&gt;"2_Садовая техника"),$J$5,IF($J$4&lt;=20%,$J$4,IFERROR(VLOOKUP(S430,LEGEND!$L$2:$M$5,2,FALSE),$J$4)))</f>
        <v>0</v>
      </c>
      <c r="N430" s="48" t="s">
        <v>4412</v>
      </c>
      <c r="O430" s="49" t="s">
        <v>60</v>
      </c>
      <c r="P430" s="49" t="s">
        <v>66</v>
      </c>
      <c r="Q430" s="49" t="s">
        <v>473</v>
      </c>
      <c r="R430" s="50" t="s">
        <v>68</v>
      </c>
      <c r="S430" s="49" t="s">
        <v>60</v>
      </c>
      <c r="T430" s="73" t="str">
        <f>IF(_xlfn.XLOOKUP(I430,LEGEND!B:B,LEGEND!H:H)&lt;&gt;"-",HYPERLINK(_xlfn.XLOOKUP(I430,LEGEND!B:B,LEGEND!H:H),"link"),_xlfn.XLOOKUP(I430,LEGEND!B:B,LEGEND!H:H))</f>
        <v>link</v>
      </c>
      <c r="U430" s="73" t="str">
        <f>HYPERLINK(_xlfn.XLOOKUP(I430,LEGEND!B:B,LEGEND!I:I))</f>
        <v>https://milwaukee-media-images.s3.amazonaws.com/hi/4932430833--Hero_1.jpg</v>
      </c>
      <c r="V430" s="51" t="s">
        <v>4415</v>
      </c>
      <c r="W430" s="63" t="s">
        <v>1189</v>
      </c>
      <c r="X430" s="64">
        <v>190</v>
      </c>
      <c r="Y430" s="64">
        <v>140</v>
      </c>
      <c r="Z430" s="64">
        <v>60</v>
      </c>
      <c r="AA430" s="84">
        <v>5.1999999999999998E-2</v>
      </c>
      <c r="AB430" s="85">
        <v>1</v>
      </c>
      <c r="AC430" s="85">
        <v>1</v>
      </c>
    </row>
    <row r="431" spans="1:29" s="1" customFormat="1" ht="38.25">
      <c r="B431" s="6" t="s">
        <v>55</v>
      </c>
      <c r="C431" s="6" t="s">
        <v>4069</v>
      </c>
      <c r="D431" s="6" t="s">
        <v>554</v>
      </c>
      <c r="E431" s="49" t="s">
        <v>2388</v>
      </c>
      <c r="F431" s="6" t="s">
        <v>4070</v>
      </c>
      <c r="G431" s="6" t="s">
        <v>60</v>
      </c>
      <c r="H431" s="6" t="s">
        <v>4434</v>
      </c>
      <c r="I431" s="60" t="s">
        <v>4435</v>
      </c>
      <c r="J431" s="49" t="s">
        <v>4436</v>
      </c>
      <c r="K431" s="6" t="s">
        <v>4437</v>
      </c>
      <c r="L431" s="29">
        <f>IF($J$6="с учетом НДС",VLOOKUP(I431,LEGEND!B:E,4,0)*(1-M431),VLOOKUP(I431,LEGEND!B:E,4,0)*(1-M431)/1.2)</f>
        <v>500</v>
      </c>
      <c r="M431" s="57">
        <f>IF(AND(B431&lt;&gt;"1_Электроинструмент",B431&lt;&gt;"2_Садовая техника"),$J$5,IF($J$4&lt;=20%,$J$4,IFERROR(VLOOKUP(S431,LEGEND!$L$2:$M$5,2,FALSE),$J$4)))</f>
        <v>0</v>
      </c>
      <c r="N431" s="48" t="s">
        <v>4436</v>
      </c>
      <c r="O431" s="49" t="s">
        <v>60</v>
      </c>
      <c r="P431" s="49" t="s">
        <v>1556</v>
      </c>
      <c r="Q431" s="49" t="s">
        <v>473</v>
      </c>
      <c r="R431" s="50" t="s">
        <v>68</v>
      </c>
      <c r="S431" s="49" t="s">
        <v>60</v>
      </c>
      <c r="T431" s="73" t="str">
        <f>IF(_xlfn.XLOOKUP(I431,LEGEND!B:B,LEGEND!H:H)&lt;&gt;"-",HYPERLINK(_xlfn.XLOOKUP(I431,LEGEND!B:B,LEGEND!H:H),"link"),_xlfn.XLOOKUP(I431,LEGEND!B:B,LEGEND!H:H))</f>
        <v>-</v>
      </c>
      <c r="U431" s="73" t="str">
        <f>HYPERLINK(_xlfn.XLOOKUP(I431,LEGEND!B:B,LEGEND!I:I))</f>
        <v>-</v>
      </c>
      <c r="V431" s="51" t="s">
        <v>4438</v>
      </c>
      <c r="W431" s="63" t="s">
        <v>1189</v>
      </c>
      <c r="X431" s="64">
        <v>100</v>
      </c>
      <c r="Y431" s="64">
        <v>70</v>
      </c>
      <c r="Z431" s="64">
        <v>70</v>
      </c>
      <c r="AA431" s="84">
        <v>6.5000000000000002E-2</v>
      </c>
      <c r="AB431" s="85">
        <v>1</v>
      </c>
      <c r="AC431" s="85">
        <v>1</v>
      </c>
    </row>
    <row r="432" spans="1:29" s="1" customFormat="1" ht="38.25">
      <c r="B432" s="6" t="s">
        <v>55</v>
      </c>
      <c r="C432" s="6" t="s">
        <v>4069</v>
      </c>
      <c r="D432" s="6" t="s">
        <v>554</v>
      </c>
      <c r="E432" s="49" t="s">
        <v>2388</v>
      </c>
      <c r="F432" s="6" t="s">
        <v>4070</v>
      </c>
      <c r="G432" s="6" t="s">
        <v>60</v>
      </c>
      <c r="H432" s="6" t="s">
        <v>4416</v>
      </c>
      <c r="I432" s="60" t="s">
        <v>4417</v>
      </c>
      <c r="J432" s="49" t="s">
        <v>4418</v>
      </c>
      <c r="K432" s="6" t="s">
        <v>4419</v>
      </c>
      <c r="L432" s="29">
        <f>IF($J$6="с учетом НДС",VLOOKUP(I432,LEGEND!B:E,4,0)*(1-M432),VLOOKUP(I432,LEGEND!B:E,4,0)*(1-M432)/1.2)</f>
        <v>1630</v>
      </c>
      <c r="M432" s="57">
        <f>IF(AND(B432&lt;&gt;"1_Электроинструмент",B432&lt;&gt;"2_Садовая техника"),$J$5,IF($J$4&lt;=20%,$J$4,IFERROR(VLOOKUP(S432,LEGEND!$L$2:$M$5,2,FALSE),$J$4)))</f>
        <v>0</v>
      </c>
      <c r="N432" s="48" t="s">
        <v>60</v>
      </c>
      <c r="O432" s="49" t="s">
        <v>60</v>
      </c>
      <c r="P432" s="49" t="s">
        <v>66</v>
      </c>
      <c r="Q432" s="49" t="s">
        <v>473</v>
      </c>
      <c r="R432" s="50" t="s">
        <v>68</v>
      </c>
      <c r="S432" s="49" t="s">
        <v>60</v>
      </c>
      <c r="T432" s="73" t="str">
        <f>IF(_xlfn.XLOOKUP(I432,LEGEND!B:B,LEGEND!H:H)&lt;&gt;"-",HYPERLINK(_xlfn.XLOOKUP(I432,LEGEND!B:B,LEGEND!H:H),"link"),_xlfn.XLOOKUP(I432,LEGEND!B:B,LEGEND!H:H))</f>
        <v>link</v>
      </c>
      <c r="U432" s="73" t="str">
        <f>HYPERLINK(_xlfn.XLOOKUP(I432,LEGEND!B:B,LEGEND!I:I))</f>
        <v>https://milwaukee-media-images.s3.amazonaws.com/hi/4932478762--Hero_1.jpg</v>
      </c>
      <c r="V432" s="51" t="s">
        <v>4420</v>
      </c>
      <c r="W432" s="63" t="s">
        <v>71</v>
      </c>
      <c r="X432" s="64">
        <v>230</v>
      </c>
      <c r="Y432" s="64">
        <v>25</v>
      </c>
      <c r="Z432" s="64">
        <v>335</v>
      </c>
      <c r="AA432" s="84">
        <v>0.11799999999999999</v>
      </c>
      <c r="AB432" s="85">
        <v>1</v>
      </c>
      <c r="AC432" s="85">
        <v>1</v>
      </c>
    </row>
    <row r="433" spans="1:29" s="1" customFormat="1" ht="38.25">
      <c r="B433" s="6" t="s">
        <v>55</v>
      </c>
      <c r="C433" s="6" t="s">
        <v>4069</v>
      </c>
      <c r="D433" s="6" t="s">
        <v>554</v>
      </c>
      <c r="E433" s="49" t="s">
        <v>2388</v>
      </c>
      <c r="F433" s="6" t="s">
        <v>4070</v>
      </c>
      <c r="G433" s="6" t="s">
        <v>60</v>
      </c>
      <c r="H433" s="6" t="s">
        <v>4324</v>
      </c>
      <c r="I433" s="60" t="s">
        <v>4325</v>
      </c>
      <c r="J433" s="49" t="s">
        <v>4326</v>
      </c>
      <c r="K433" s="6" t="s">
        <v>4327</v>
      </c>
      <c r="L433" s="29">
        <f>IF($J$6="с учетом НДС",VLOOKUP(I433,LEGEND!B:E,4,0)*(1-M433),VLOOKUP(I433,LEGEND!B:E,4,0)*(1-M433)/1.2)</f>
        <v>1880</v>
      </c>
      <c r="M433" s="57">
        <f>IF(AND(B433&lt;&gt;"1_Электроинструмент",B433&lt;&gt;"2_Садовая техника"),$J$5,IF($J$4&lt;=20%,$J$4,IFERROR(VLOOKUP(S433,LEGEND!$L$2:$M$5,2,FALSE),$J$4)))</f>
        <v>0</v>
      </c>
      <c r="N433" s="48" t="s">
        <v>4328</v>
      </c>
      <c r="O433" s="49" t="s">
        <v>60</v>
      </c>
      <c r="P433" s="49" t="s">
        <v>66</v>
      </c>
      <c r="Q433" s="49" t="s">
        <v>473</v>
      </c>
      <c r="R433" s="50" t="s">
        <v>68</v>
      </c>
      <c r="S433" s="49" t="s">
        <v>60</v>
      </c>
      <c r="T433" s="73" t="str">
        <f>IF(_xlfn.XLOOKUP(I433,LEGEND!B:B,LEGEND!H:H)&lt;&gt;"-",HYPERLINK(_xlfn.XLOOKUP(I433,LEGEND!B:B,LEGEND!H:H),"link"),_xlfn.XLOOKUP(I433,LEGEND!B:B,LEGEND!H:H))</f>
        <v>link</v>
      </c>
      <c r="U433" s="73" t="str">
        <f>HYPERLINK(_xlfn.XLOOKUP(I433,LEGEND!B:B,LEGEND!I:I))</f>
        <v>https://milwaukee-media-images.s3.amazonaws.com/hi/4932346620--Hero_2.jpg</v>
      </c>
      <c r="V433" s="51" t="s">
        <v>4330</v>
      </c>
      <c r="W433" s="63" t="s">
        <v>1189</v>
      </c>
      <c r="X433" s="64">
        <v>503</v>
      </c>
      <c r="Y433" s="64">
        <v>43</v>
      </c>
      <c r="Z433" s="64">
        <v>43</v>
      </c>
      <c r="AA433" s="84">
        <v>0.13</v>
      </c>
      <c r="AB433" s="85">
        <v>1</v>
      </c>
      <c r="AC433" s="85">
        <v>1</v>
      </c>
    </row>
    <row r="434" spans="1:29" s="1" customFormat="1" ht="38.25">
      <c r="B434" s="6" t="s">
        <v>55</v>
      </c>
      <c r="C434" s="6" t="s">
        <v>4069</v>
      </c>
      <c r="D434" s="6" t="s">
        <v>554</v>
      </c>
      <c r="E434" s="49" t="s">
        <v>2388</v>
      </c>
      <c r="F434" s="6" t="s">
        <v>4070</v>
      </c>
      <c r="G434" s="6" t="s">
        <v>60</v>
      </c>
      <c r="H434" s="6" t="s">
        <v>4351</v>
      </c>
      <c r="I434" s="60" t="s">
        <v>4352</v>
      </c>
      <c r="J434" s="49" t="s">
        <v>4353</v>
      </c>
      <c r="K434" s="6" t="s">
        <v>4354</v>
      </c>
      <c r="L434" s="29">
        <f>IF($J$6="с учетом НДС",VLOOKUP(I434,LEGEND!B:E,4,0)*(1-M434),VLOOKUP(I434,LEGEND!B:E,4,0)*(1-M434)/1.2)</f>
        <v>2400</v>
      </c>
      <c r="M434" s="57">
        <f>IF(AND(B434&lt;&gt;"1_Электроинструмент",B434&lt;&gt;"2_Садовая техника"),$J$5,IF($J$4&lt;=20%,$J$4,IFERROR(VLOOKUP(S434,LEGEND!$L$2:$M$5,2,FALSE),$J$4)))</f>
        <v>0</v>
      </c>
      <c r="N434" s="48" t="s">
        <v>60</v>
      </c>
      <c r="O434" s="49" t="s">
        <v>60</v>
      </c>
      <c r="P434" s="49" t="s">
        <v>66</v>
      </c>
      <c r="Q434" s="49" t="s">
        <v>473</v>
      </c>
      <c r="R434" s="50" t="s">
        <v>68</v>
      </c>
      <c r="S434" s="49" t="s">
        <v>60</v>
      </c>
      <c r="T434" s="73" t="str">
        <f>IF(_xlfn.XLOOKUP(I434,LEGEND!B:B,LEGEND!H:H)&lt;&gt;"-",HYPERLINK(_xlfn.XLOOKUP(I434,LEGEND!B:B,LEGEND!H:H),"link"),_xlfn.XLOOKUP(I434,LEGEND!B:B,LEGEND!H:H))</f>
        <v>link</v>
      </c>
      <c r="U434" s="73" t="str">
        <f>HYPERLINK(_xlfn.XLOOKUP(I434,LEGEND!B:B,LEGEND!I:I))</f>
        <v>https://milwaukee-media-images.s3.amazonaws.com/hi/4932478814--Hero_1.jpg</v>
      </c>
      <c r="V434" s="51" t="s">
        <v>4356</v>
      </c>
      <c r="W434" s="63" t="s">
        <v>71</v>
      </c>
      <c r="X434" s="64">
        <v>132</v>
      </c>
      <c r="Y434" s="64">
        <v>36</v>
      </c>
      <c r="Z434" s="64">
        <v>132</v>
      </c>
      <c r="AA434" s="84">
        <v>0.10199999999999999</v>
      </c>
      <c r="AB434" s="85">
        <v>1</v>
      </c>
      <c r="AC434" s="85">
        <v>1</v>
      </c>
    </row>
    <row r="435" spans="1:29" s="1" customFormat="1" ht="38.25">
      <c r="B435" s="6" t="s">
        <v>55</v>
      </c>
      <c r="C435" s="6" t="s">
        <v>4069</v>
      </c>
      <c r="D435" s="6" t="s">
        <v>554</v>
      </c>
      <c r="E435" s="49" t="s">
        <v>2388</v>
      </c>
      <c r="F435" s="6" t="s">
        <v>4070</v>
      </c>
      <c r="G435" s="6" t="s">
        <v>60</v>
      </c>
      <c r="H435" s="6" t="s">
        <v>4351</v>
      </c>
      <c r="I435" s="60" t="s">
        <v>4357</v>
      </c>
      <c r="J435" s="49" t="s">
        <v>4353</v>
      </c>
      <c r="K435" s="6" t="s">
        <v>4358</v>
      </c>
      <c r="L435" s="29">
        <f>IF($J$6="с учетом НДС",VLOOKUP(I435,LEGEND!B:E,4,0)*(1-M435),VLOOKUP(I435,LEGEND!B:E,4,0)*(1-M435)/1.2)</f>
        <v>2500</v>
      </c>
      <c r="M435" s="57">
        <f>IF(AND(B435&lt;&gt;"1_Электроинструмент",B435&lt;&gt;"2_Садовая техника"),$J$5,IF($J$4&lt;=20%,$J$4,IFERROR(VLOOKUP(S435,LEGEND!$L$2:$M$5,2,FALSE),$J$4)))</f>
        <v>0</v>
      </c>
      <c r="N435" s="48" t="s">
        <v>60</v>
      </c>
      <c r="O435" s="49" t="s">
        <v>60</v>
      </c>
      <c r="P435" s="49" t="s">
        <v>66</v>
      </c>
      <c r="Q435" s="49" t="s">
        <v>67</v>
      </c>
      <c r="R435" s="50" t="s">
        <v>68</v>
      </c>
      <c r="S435" s="49" t="s">
        <v>60</v>
      </c>
      <c r="T435" s="73" t="str">
        <f>IF(_xlfn.XLOOKUP(I435,LEGEND!B:B,LEGEND!H:H)&lt;&gt;"-",HYPERLINK(_xlfn.XLOOKUP(I435,LEGEND!B:B,LEGEND!H:H),"link"),_xlfn.XLOOKUP(I435,LEGEND!B:B,LEGEND!H:H))</f>
        <v>link</v>
      </c>
      <c r="U435" s="73" t="str">
        <f>HYPERLINK(_xlfn.XLOOKUP(I435,LEGEND!B:B,LEGEND!I:I))</f>
        <v>https://milwaukee-media-images.s3.amazonaws.com/hi/4932478754--Hero_1.jpg</v>
      </c>
      <c r="V435" s="51" t="s">
        <v>4359</v>
      </c>
      <c r="W435" s="63" t="s">
        <v>71</v>
      </c>
      <c r="X435" s="64">
        <v>138</v>
      </c>
      <c r="Y435" s="64">
        <v>121</v>
      </c>
      <c r="Z435" s="64">
        <v>144</v>
      </c>
      <c r="AA435" s="84">
        <v>0.29599999999999999</v>
      </c>
      <c r="AB435" s="85">
        <v>1</v>
      </c>
      <c r="AC435" s="85">
        <v>1</v>
      </c>
    </row>
    <row r="436" spans="1:29" s="1" customFormat="1" ht="38.25">
      <c r="B436" s="6" t="s">
        <v>55</v>
      </c>
      <c r="C436" s="6" t="s">
        <v>4069</v>
      </c>
      <c r="D436" s="6" t="s">
        <v>554</v>
      </c>
      <c r="E436" s="49" t="s">
        <v>2388</v>
      </c>
      <c r="F436" s="6" t="s">
        <v>4070</v>
      </c>
      <c r="G436" s="6" t="s">
        <v>60</v>
      </c>
      <c r="H436" s="6" t="s">
        <v>4470</v>
      </c>
      <c r="I436" s="60" t="s">
        <v>4471</v>
      </c>
      <c r="J436" s="49" t="s">
        <v>4472</v>
      </c>
      <c r="K436" s="6" t="s">
        <v>4473</v>
      </c>
      <c r="L436" s="29">
        <f>IF($J$6="с учетом НДС",VLOOKUP(I436,LEGEND!B:E,4,0)*(1-M436),VLOOKUP(I436,LEGEND!B:E,4,0)*(1-M436)/1.2)</f>
        <v>2500</v>
      </c>
      <c r="M436" s="57">
        <f>IF(AND(B436&lt;&gt;"1_Электроинструмент",B436&lt;&gt;"2_Садовая техника"),$J$5,IF($J$4&lt;=20%,$J$4,IFERROR(VLOOKUP(S436,LEGEND!$L$2:$M$5,2,FALSE),$J$4)))</f>
        <v>0</v>
      </c>
      <c r="N436" s="48" t="s">
        <v>60</v>
      </c>
      <c r="O436" s="49" t="s">
        <v>60</v>
      </c>
      <c r="P436" s="49" t="s">
        <v>66</v>
      </c>
      <c r="Q436" s="49" t="s">
        <v>473</v>
      </c>
      <c r="R436" s="50" t="s">
        <v>68</v>
      </c>
      <c r="S436" s="49" t="s">
        <v>60</v>
      </c>
      <c r="T436" s="73" t="str">
        <f>IF(_xlfn.XLOOKUP(I436,LEGEND!B:B,LEGEND!H:H)&lt;&gt;"-",HYPERLINK(_xlfn.XLOOKUP(I436,LEGEND!B:B,LEGEND!H:H),"link"),_xlfn.XLOOKUP(I436,LEGEND!B:B,LEGEND!H:H))</f>
        <v>link</v>
      </c>
      <c r="U436" s="73" t="str">
        <f>HYPERLINK(_xlfn.XLOOKUP(I436,LEGEND!B:B,LEGEND!I:I))</f>
        <v>https://milwaukee-media-images.s3.amazonaws.com/hi/4932478802--Hero_1.jpg</v>
      </c>
      <c r="V436" s="51" t="s">
        <v>4474</v>
      </c>
      <c r="W436" s="63" t="s">
        <v>71</v>
      </c>
      <c r="X436" s="64">
        <v>135</v>
      </c>
      <c r="Y436" s="64">
        <v>119</v>
      </c>
      <c r="Z436" s="64">
        <v>142</v>
      </c>
      <c r="AA436" s="84">
        <v>0.30399999999999999</v>
      </c>
      <c r="AB436" s="85">
        <v>1</v>
      </c>
      <c r="AC436" s="85">
        <v>1</v>
      </c>
    </row>
    <row r="437" spans="1:29" s="1" customFormat="1" ht="38.25">
      <c r="B437" s="6" t="s">
        <v>55</v>
      </c>
      <c r="C437" s="6" t="s">
        <v>4069</v>
      </c>
      <c r="D437" s="6" t="s">
        <v>554</v>
      </c>
      <c r="E437" s="49" t="s">
        <v>2388</v>
      </c>
      <c r="F437" s="6" t="s">
        <v>4070</v>
      </c>
      <c r="G437" s="6" t="s">
        <v>60</v>
      </c>
      <c r="H437" s="6" t="s">
        <v>4463</v>
      </c>
      <c r="I437" s="60" t="s">
        <v>4464</v>
      </c>
      <c r="J437" s="49" t="s">
        <v>4465</v>
      </c>
      <c r="K437" s="6" t="s">
        <v>4466</v>
      </c>
      <c r="L437" s="29">
        <f>IF($J$6="с учетом НДС",VLOOKUP(I437,LEGEND!B:E,4,0)*(1-M437),VLOOKUP(I437,LEGEND!B:E,4,0)*(1-M437)/1.2)</f>
        <v>2750</v>
      </c>
      <c r="M437" s="57">
        <f>IF(AND(B437&lt;&gt;"1_Электроинструмент",B437&lt;&gt;"2_Садовая техника"),$J$5,IF($J$4&lt;=20%,$J$4,IFERROR(VLOOKUP(S437,LEGEND!$L$2:$M$5,2,FALSE),$J$4)))</f>
        <v>0</v>
      </c>
      <c r="N437" s="48" t="s">
        <v>4465</v>
      </c>
      <c r="O437" s="49" t="s">
        <v>60</v>
      </c>
      <c r="P437" s="49" t="s">
        <v>66</v>
      </c>
      <c r="Q437" s="49" t="s">
        <v>473</v>
      </c>
      <c r="R437" s="50" t="s">
        <v>68</v>
      </c>
      <c r="S437" s="49" t="s">
        <v>60</v>
      </c>
      <c r="T437" s="73" t="str">
        <f>IF(_xlfn.XLOOKUP(I437,LEGEND!B:B,LEGEND!H:H)&lt;&gt;"-",HYPERLINK(_xlfn.XLOOKUP(I437,LEGEND!B:B,LEGEND!H:H),"link"),_xlfn.XLOOKUP(I437,LEGEND!B:B,LEGEND!H:H))</f>
        <v>link</v>
      </c>
      <c r="U437" s="73" t="str">
        <f>HYPERLINK(_xlfn.XLOOKUP(I437,LEGEND!B:B,LEGEND!I:I))</f>
        <v>https://milwaukee-media-images.s3.amazonaws.com/hi/4932369282--Hero_1.jpg</v>
      </c>
      <c r="V437" s="51" t="s">
        <v>4468</v>
      </c>
      <c r="W437" s="63" t="s">
        <v>4469</v>
      </c>
      <c r="X437" s="64">
        <v>180</v>
      </c>
      <c r="Y437" s="64">
        <v>130</v>
      </c>
      <c r="Z437" s="64">
        <v>450</v>
      </c>
      <c r="AA437" s="84">
        <v>0.06</v>
      </c>
      <c r="AB437" s="85">
        <v>1</v>
      </c>
      <c r="AC437" s="85">
        <v>1</v>
      </c>
    </row>
    <row r="438" spans="1:29" s="1" customFormat="1" ht="38.25">
      <c r="B438" s="6" t="s">
        <v>55</v>
      </c>
      <c r="C438" s="6" t="s">
        <v>4069</v>
      </c>
      <c r="D438" s="6" t="s">
        <v>554</v>
      </c>
      <c r="E438" s="49" t="s">
        <v>2388</v>
      </c>
      <c r="F438" s="6" t="s">
        <v>4070</v>
      </c>
      <c r="G438" s="6" t="s">
        <v>60</v>
      </c>
      <c r="H438" s="6" t="s">
        <v>4384</v>
      </c>
      <c r="I438" s="60" t="s">
        <v>4385</v>
      </c>
      <c r="J438" s="49" t="s">
        <v>4386</v>
      </c>
      <c r="K438" s="6" t="s">
        <v>4387</v>
      </c>
      <c r="L438" s="29">
        <f>IF($J$6="с учетом НДС",VLOOKUP(I438,LEGEND!B:E,4,0)*(1-M438),VLOOKUP(I438,LEGEND!B:E,4,0)*(1-M438)/1.2)</f>
        <v>3100</v>
      </c>
      <c r="M438" s="57">
        <f>IF(AND(B438&lt;&gt;"1_Электроинструмент",B438&lt;&gt;"2_Садовая техника"),$J$5,IF($J$4&lt;=20%,$J$4,IFERROR(VLOOKUP(S438,LEGEND!$L$2:$M$5,2,FALSE),$J$4)))</f>
        <v>0</v>
      </c>
      <c r="N438" s="48" t="s">
        <v>4388</v>
      </c>
      <c r="O438" s="49" t="s">
        <v>60</v>
      </c>
      <c r="P438" s="49" t="s">
        <v>66</v>
      </c>
      <c r="Q438" s="49" t="s">
        <v>67</v>
      </c>
      <c r="R438" s="50" t="s">
        <v>68</v>
      </c>
      <c r="S438" s="49" t="s">
        <v>60</v>
      </c>
      <c r="T438" s="73" t="str">
        <f>IF(_xlfn.XLOOKUP(I438,LEGEND!B:B,LEGEND!H:H)&lt;&gt;"-",HYPERLINK(_xlfn.XLOOKUP(I438,LEGEND!B:B,LEGEND!H:H),"link"),_xlfn.XLOOKUP(I438,LEGEND!B:B,LEGEND!H:H))</f>
        <v>link</v>
      </c>
      <c r="U438" s="73" t="str">
        <f>HYPERLINK(_xlfn.XLOOKUP(I438,LEGEND!B:B,LEGEND!I:I))</f>
        <v>https://milwaukee-media-images.s3.amazonaws.com/hi/4932352306--Hero_1.jpg</v>
      </c>
      <c r="V438" s="51" t="s">
        <v>4389</v>
      </c>
      <c r="W438" s="63" t="s">
        <v>1189</v>
      </c>
      <c r="X438" s="64">
        <v>255</v>
      </c>
      <c r="Y438" s="64">
        <v>185</v>
      </c>
      <c r="Z438" s="64">
        <v>65</v>
      </c>
      <c r="AA438" s="84">
        <v>0.32</v>
      </c>
      <c r="AB438" s="85">
        <v>1</v>
      </c>
      <c r="AC438" s="85">
        <v>1</v>
      </c>
    </row>
    <row r="439" spans="1:29" s="1" customFormat="1" ht="38.25">
      <c r="B439" s="6" t="s">
        <v>55</v>
      </c>
      <c r="C439" s="6" t="s">
        <v>4069</v>
      </c>
      <c r="D439" s="6" t="s">
        <v>554</v>
      </c>
      <c r="E439" s="49" t="s">
        <v>2388</v>
      </c>
      <c r="F439" s="6" t="s">
        <v>4070</v>
      </c>
      <c r="G439" s="6" t="s">
        <v>60</v>
      </c>
      <c r="H439" s="6" t="s">
        <v>4366</v>
      </c>
      <c r="I439" s="60" t="s">
        <v>4367</v>
      </c>
      <c r="J439" s="49" t="s">
        <v>4368</v>
      </c>
      <c r="K439" s="6" t="s">
        <v>4369</v>
      </c>
      <c r="L439" s="29">
        <f>IF($J$6="с учетом НДС",VLOOKUP(I439,LEGEND!B:E,4,0)*(1-M439),VLOOKUP(I439,LEGEND!B:E,4,0)*(1-M439)/1.2)</f>
        <v>4400</v>
      </c>
      <c r="M439" s="57">
        <f>IF(AND(B439&lt;&gt;"1_Электроинструмент",B439&lt;&gt;"2_Садовая техника"),$J$5,IF($J$4&lt;=20%,$J$4,IFERROR(VLOOKUP(S439,LEGEND!$L$2:$M$5,2,FALSE),$J$4)))</f>
        <v>0</v>
      </c>
      <c r="N439" s="48" t="s">
        <v>4370</v>
      </c>
      <c r="O439" s="49" t="s">
        <v>60</v>
      </c>
      <c r="P439" s="49" t="s">
        <v>66</v>
      </c>
      <c r="Q439" s="49" t="s">
        <v>473</v>
      </c>
      <c r="R439" s="50" t="s">
        <v>68</v>
      </c>
      <c r="S439" s="49" t="s">
        <v>60</v>
      </c>
      <c r="T439" s="73" t="str">
        <f>IF(_xlfn.XLOOKUP(I439,LEGEND!B:B,LEGEND!H:H)&lt;&gt;"-",HYPERLINK(_xlfn.XLOOKUP(I439,LEGEND!B:B,LEGEND!H:H),"link"),_xlfn.XLOOKUP(I439,LEGEND!B:B,LEGEND!H:H))</f>
        <v>link</v>
      </c>
      <c r="U439" s="73" t="str">
        <f>HYPERLINK(_xlfn.XLOOKUP(I439,LEGEND!B:B,LEGEND!I:I))</f>
        <v>https://milwaukee-media-images.s3.amazonaws.com/hi/4932352309--Hero_1.jpg</v>
      </c>
      <c r="V439" s="51" t="s">
        <v>4371</v>
      </c>
      <c r="W439" s="63" t="s">
        <v>2772</v>
      </c>
      <c r="X439" s="64">
        <v>440</v>
      </c>
      <c r="Y439" s="64">
        <v>400</v>
      </c>
      <c r="Z439" s="64">
        <v>20</v>
      </c>
      <c r="AA439" s="84">
        <v>0.41699999999999998</v>
      </c>
      <c r="AB439" s="85">
        <v>1</v>
      </c>
      <c r="AC439" s="85">
        <v>1</v>
      </c>
    </row>
    <row r="440" spans="1:29" s="1" customFormat="1" ht="38.25">
      <c r="B440" s="6" t="s">
        <v>55</v>
      </c>
      <c r="C440" s="6" t="s">
        <v>4069</v>
      </c>
      <c r="D440" s="6" t="s">
        <v>554</v>
      </c>
      <c r="E440" s="49" t="s">
        <v>2388</v>
      </c>
      <c r="F440" s="6" t="s">
        <v>4070</v>
      </c>
      <c r="G440" s="6" t="s">
        <v>60</v>
      </c>
      <c r="H440" s="6" t="s">
        <v>4344</v>
      </c>
      <c r="I440" s="60" t="s">
        <v>4345</v>
      </c>
      <c r="J440" s="49" t="s">
        <v>4346</v>
      </c>
      <c r="K440" s="6" t="s">
        <v>4347</v>
      </c>
      <c r="L440" s="29">
        <f>IF($J$6="с учетом НДС",VLOOKUP(I440,LEGEND!B:E,4,0)*(1-M440),VLOOKUP(I440,LEGEND!B:E,4,0)*(1-M440)/1.2)</f>
        <v>4500</v>
      </c>
      <c r="M440" s="57">
        <f>IF(AND(B440&lt;&gt;"1_Электроинструмент",B440&lt;&gt;"2_Садовая техника"),$J$5,IF($J$4&lt;=20%,$J$4,IFERROR(VLOOKUP(S440,LEGEND!$L$2:$M$5,2,FALSE),$J$4)))</f>
        <v>0</v>
      </c>
      <c r="N440" s="48" t="s">
        <v>4348</v>
      </c>
      <c r="O440" s="49" t="s">
        <v>60</v>
      </c>
      <c r="P440" s="49" t="s">
        <v>66</v>
      </c>
      <c r="Q440" s="49" t="s">
        <v>67</v>
      </c>
      <c r="R440" s="50" t="s">
        <v>68</v>
      </c>
      <c r="S440" s="49" t="s">
        <v>60</v>
      </c>
      <c r="T440" s="73" t="str">
        <f>IF(_xlfn.XLOOKUP(I440,LEGEND!B:B,LEGEND!H:H)&lt;&gt;"-",HYPERLINK(_xlfn.XLOOKUP(I440,LEGEND!B:B,LEGEND!H:H),"link"),_xlfn.XLOOKUP(I440,LEGEND!B:B,LEGEND!H:H))</f>
        <v>link</v>
      </c>
      <c r="U440" s="73" t="str">
        <f>HYPERLINK(_xlfn.XLOOKUP(I440,LEGEND!B:B,LEGEND!I:I))</f>
        <v>https://milwaukee-media-images.s3.amazonaws.com/hi/4932459690--Hero_1.jpg</v>
      </c>
      <c r="V440" s="51" t="s">
        <v>4350</v>
      </c>
      <c r="W440" s="63" t="s">
        <v>1189</v>
      </c>
      <c r="X440" s="64">
        <v>440</v>
      </c>
      <c r="Y440" s="64">
        <v>330</v>
      </c>
      <c r="Z440" s="64">
        <v>10</v>
      </c>
      <c r="AA440" s="84">
        <v>0.52200000000000002</v>
      </c>
      <c r="AB440" s="85">
        <v>1</v>
      </c>
      <c r="AC440" s="85">
        <v>1</v>
      </c>
    </row>
    <row r="441" spans="1:29" s="1" customFormat="1" ht="38.25">
      <c r="B441" s="6" t="s">
        <v>55</v>
      </c>
      <c r="C441" s="6" t="s">
        <v>4069</v>
      </c>
      <c r="D441" s="6" t="s">
        <v>554</v>
      </c>
      <c r="E441" s="49" t="s">
        <v>2388</v>
      </c>
      <c r="F441" s="6" t="s">
        <v>4070</v>
      </c>
      <c r="G441" s="6" t="s">
        <v>60</v>
      </c>
      <c r="H441" s="6" t="s">
        <v>4390</v>
      </c>
      <c r="I441" s="60" t="s">
        <v>4391</v>
      </c>
      <c r="J441" s="49" t="s">
        <v>4392</v>
      </c>
      <c r="K441" s="6" t="s">
        <v>4393</v>
      </c>
      <c r="L441" s="29">
        <f>IF($J$6="с учетом НДС",VLOOKUP(I441,LEGEND!B:E,4,0)*(1-M441),VLOOKUP(I441,LEGEND!B:E,4,0)*(1-M441)/1.2)</f>
        <v>4500</v>
      </c>
      <c r="M441" s="57">
        <f>IF(AND(B441&lt;&gt;"1_Электроинструмент",B441&lt;&gt;"2_Садовая техника"),$J$5,IF($J$4&lt;=20%,$J$4,IFERROR(VLOOKUP(S441,LEGEND!$L$2:$M$5,2,FALSE),$J$4)))</f>
        <v>0</v>
      </c>
      <c r="N441" s="48" t="s">
        <v>4392</v>
      </c>
      <c r="O441" s="49" t="s">
        <v>60</v>
      </c>
      <c r="P441" s="49" t="s">
        <v>66</v>
      </c>
      <c r="Q441" s="49" t="s">
        <v>67</v>
      </c>
      <c r="R441" s="50" t="s">
        <v>68</v>
      </c>
      <c r="S441" s="49" t="s">
        <v>60</v>
      </c>
      <c r="T441" s="73" t="str">
        <f>IF(_xlfn.XLOOKUP(I441,LEGEND!B:B,LEGEND!H:H)&lt;&gt;"-",HYPERLINK(_xlfn.XLOOKUP(I441,LEGEND!B:B,LEGEND!H:H),"link"),_xlfn.XLOOKUP(I441,LEGEND!B:B,LEGEND!H:H))</f>
        <v>link</v>
      </c>
      <c r="U441" s="73" t="str">
        <f>HYPERLINK(_xlfn.XLOOKUP(I441,LEGEND!B:B,LEGEND!I:I))</f>
        <v>https://milwaukee-media-images.s3.amazonaws.com/hi/4932352303--Hero_1.jpg</v>
      </c>
      <c r="V441" s="51" t="s">
        <v>4394</v>
      </c>
      <c r="W441" s="63" t="s">
        <v>4395</v>
      </c>
      <c r="X441" s="64">
        <v>190</v>
      </c>
      <c r="Y441" s="64">
        <v>190</v>
      </c>
      <c r="Z441" s="64">
        <v>160</v>
      </c>
      <c r="AA441" s="84">
        <v>0.39</v>
      </c>
      <c r="AB441" s="85">
        <v>1</v>
      </c>
      <c r="AC441" s="85">
        <v>1</v>
      </c>
    </row>
    <row r="442" spans="1:29" s="1" customFormat="1" ht="38.25">
      <c r="B442" s="6" t="s">
        <v>55</v>
      </c>
      <c r="C442" s="6" t="s">
        <v>4069</v>
      </c>
      <c r="D442" s="6" t="s">
        <v>554</v>
      </c>
      <c r="E442" s="49" t="s">
        <v>2388</v>
      </c>
      <c r="F442" s="6" t="s">
        <v>4070</v>
      </c>
      <c r="G442" s="6" t="s">
        <v>60</v>
      </c>
      <c r="H442" s="6" t="s">
        <v>4360</v>
      </c>
      <c r="I442" s="60" t="s">
        <v>4361</v>
      </c>
      <c r="J442" s="49" t="s">
        <v>4362</v>
      </c>
      <c r="K442" s="6" t="s">
        <v>4363</v>
      </c>
      <c r="L442" s="29">
        <f>IF($J$6="с учетом НДС",VLOOKUP(I442,LEGEND!B:E,4,0)*(1-M442),VLOOKUP(I442,LEGEND!B:E,4,0)*(1-M442)/1.2)</f>
        <v>4600</v>
      </c>
      <c r="M442" s="57">
        <f>IF(AND(B442&lt;&gt;"1_Электроинструмент",B442&lt;&gt;"2_Садовая техника"),$J$5,IF($J$4&lt;=20%,$J$4,IFERROR(VLOOKUP(S442,LEGEND!$L$2:$M$5,2,FALSE),$J$4)))</f>
        <v>0</v>
      </c>
      <c r="N442" s="48" t="s">
        <v>4364</v>
      </c>
      <c r="O442" s="49" t="s">
        <v>60</v>
      </c>
      <c r="P442" s="49" t="s">
        <v>66</v>
      </c>
      <c r="Q442" s="49" t="s">
        <v>67</v>
      </c>
      <c r="R442" s="50" t="s">
        <v>68</v>
      </c>
      <c r="S442" s="49" t="s">
        <v>60</v>
      </c>
      <c r="T442" s="73" t="str">
        <f>IF(_xlfn.XLOOKUP(I442,LEGEND!B:B,LEGEND!H:H)&lt;&gt;"-",HYPERLINK(_xlfn.XLOOKUP(I442,LEGEND!B:B,LEGEND!H:H),"link"),_xlfn.XLOOKUP(I442,LEGEND!B:B,LEGEND!H:H))</f>
        <v>link</v>
      </c>
      <c r="U442" s="73" t="str">
        <f>HYPERLINK(_xlfn.XLOOKUP(I442,LEGEND!B:B,LEGEND!I:I))</f>
        <v>https://milwaukee-media-images.s3.amazonaws.com/hi/4932352307--Hero_1.jpg</v>
      </c>
      <c r="V442" s="51" t="s">
        <v>4365</v>
      </c>
      <c r="W442" s="63" t="s">
        <v>1189</v>
      </c>
      <c r="X442" s="64">
        <v>448</v>
      </c>
      <c r="Y442" s="64">
        <v>281</v>
      </c>
      <c r="Z442" s="64">
        <v>55</v>
      </c>
      <c r="AA442" s="84">
        <v>0.47099999999999997</v>
      </c>
      <c r="AB442" s="85">
        <v>1</v>
      </c>
      <c r="AC442" s="85">
        <v>1</v>
      </c>
    </row>
    <row r="443" spans="1:29" s="1" customFormat="1" ht="38.25">
      <c r="B443" s="6" t="s">
        <v>55</v>
      </c>
      <c r="C443" s="6" t="s">
        <v>4069</v>
      </c>
      <c r="D443" s="6" t="s">
        <v>554</v>
      </c>
      <c r="E443" s="49" t="s">
        <v>2388</v>
      </c>
      <c r="F443" s="6" t="s">
        <v>4070</v>
      </c>
      <c r="G443" s="6" t="s">
        <v>60</v>
      </c>
      <c r="H443" s="6" t="s">
        <v>4378</v>
      </c>
      <c r="I443" s="60" t="s">
        <v>4379</v>
      </c>
      <c r="J443" s="49" t="s">
        <v>4380</v>
      </c>
      <c r="K443" s="6" t="s">
        <v>4381</v>
      </c>
      <c r="L443" s="29">
        <f>IF($J$6="с учетом НДС",VLOOKUP(I443,LEGEND!B:E,4,0)*(1-M443),VLOOKUP(I443,LEGEND!B:E,4,0)*(1-M443)/1.2)</f>
        <v>4600</v>
      </c>
      <c r="M443" s="57">
        <f>IF(AND(B443&lt;&gt;"1_Электроинструмент",B443&lt;&gt;"2_Садовая техника"),$J$5,IF($J$4&lt;=20%,$J$4,IFERROR(VLOOKUP(S443,LEGEND!$L$2:$M$5,2,FALSE),$J$4)))</f>
        <v>0</v>
      </c>
      <c r="N443" s="48" t="s">
        <v>4382</v>
      </c>
      <c r="O443" s="49" t="s">
        <v>60</v>
      </c>
      <c r="P443" s="49" t="s">
        <v>66</v>
      </c>
      <c r="Q443" s="49" t="s">
        <v>473</v>
      </c>
      <c r="R443" s="50" t="s">
        <v>68</v>
      </c>
      <c r="S443" s="49" t="s">
        <v>60</v>
      </c>
      <c r="T443" s="73" t="str">
        <f>IF(_xlfn.XLOOKUP(I443,LEGEND!B:B,LEGEND!H:H)&lt;&gt;"-",HYPERLINK(_xlfn.XLOOKUP(I443,LEGEND!B:B,LEGEND!H:H),"link"),_xlfn.XLOOKUP(I443,LEGEND!B:B,LEGEND!H:H))</f>
        <v>link</v>
      </c>
      <c r="U443" s="73" t="str">
        <f>HYPERLINK(_xlfn.XLOOKUP(I443,LEGEND!B:B,LEGEND!I:I))</f>
        <v>https://milwaukee-media-images.s3.amazonaws.com/hi/4932352310--Hero_1.jpg</v>
      </c>
      <c r="V443" s="51" t="s">
        <v>4383</v>
      </c>
      <c r="W443" s="63" t="s">
        <v>2772</v>
      </c>
      <c r="X443" s="64">
        <v>510</v>
      </c>
      <c r="Y443" s="64">
        <v>390</v>
      </c>
      <c r="Z443" s="64">
        <v>20</v>
      </c>
      <c r="AA443" s="84">
        <v>0.50900000000000001</v>
      </c>
      <c r="AB443" s="85">
        <v>1</v>
      </c>
      <c r="AC443" s="85">
        <v>1</v>
      </c>
    </row>
    <row r="444" spans="1:29" s="1" customFormat="1" ht="38.25">
      <c r="B444" s="6" t="s">
        <v>55</v>
      </c>
      <c r="C444" s="6" t="s">
        <v>4069</v>
      </c>
      <c r="D444" s="6" t="s">
        <v>554</v>
      </c>
      <c r="E444" s="49" t="s">
        <v>2388</v>
      </c>
      <c r="F444" s="6" t="s">
        <v>4070</v>
      </c>
      <c r="G444" s="6" t="s">
        <v>60</v>
      </c>
      <c r="H444" s="6" t="s">
        <v>4445</v>
      </c>
      <c r="I444" s="60" t="s">
        <v>4446</v>
      </c>
      <c r="J444" s="49" t="s">
        <v>4447</v>
      </c>
      <c r="K444" s="6" t="s">
        <v>4448</v>
      </c>
      <c r="L444" s="29">
        <f>IF($J$6="с учетом НДС",VLOOKUP(I444,LEGEND!B:E,4,0)*(1-M444),VLOOKUP(I444,LEGEND!B:E,4,0)*(1-M444)/1.2)</f>
        <v>5000</v>
      </c>
      <c r="M444" s="57">
        <f>IF(AND(B444&lt;&gt;"1_Электроинструмент",B444&lt;&gt;"2_Садовая техника"),$J$5,IF($J$4&lt;=20%,$J$4,IFERROR(VLOOKUP(S444,LEGEND!$L$2:$M$5,2,FALSE),$J$4)))</f>
        <v>0</v>
      </c>
      <c r="N444" s="48" t="s">
        <v>4449</v>
      </c>
      <c r="O444" s="49" t="s">
        <v>60</v>
      </c>
      <c r="P444" s="49" t="s">
        <v>66</v>
      </c>
      <c r="Q444" s="49" t="s">
        <v>473</v>
      </c>
      <c r="R444" s="50" t="s">
        <v>68</v>
      </c>
      <c r="S444" s="49" t="s">
        <v>60</v>
      </c>
      <c r="T444" s="73" t="str">
        <f>IF(_xlfn.XLOOKUP(I444,LEGEND!B:B,LEGEND!H:H)&lt;&gt;"-",HYPERLINK(_xlfn.XLOOKUP(I444,LEGEND!B:B,LEGEND!H:H),"link"),_xlfn.XLOOKUP(I444,LEGEND!B:B,LEGEND!H:H))</f>
        <v>link</v>
      </c>
      <c r="U444" s="73" t="str">
        <f>HYPERLINK(_xlfn.XLOOKUP(I444,LEGEND!B:B,LEGEND!I:I))</f>
        <v>https://milwaukee-media-images.s3.amazonaws.com/hi/4932459688--Hero_1.jpg</v>
      </c>
      <c r="V444" s="51" t="s">
        <v>4450</v>
      </c>
      <c r="W444" s="63" t="s">
        <v>1189</v>
      </c>
      <c r="X444" s="64">
        <v>155</v>
      </c>
      <c r="Y444" s="64">
        <v>105</v>
      </c>
      <c r="Z444" s="64">
        <v>110</v>
      </c>
      <c r="AA444" s="84">
        <v>0.08</v>
      </c>
      <c r="AB444" s="85">
        <v>1</v>
      </c>
      <c r="AC444" s="85">
        <v>1</v>
      </c>
    </row>
    <row r="445" spans="1:29" s="1" customFormat="1" ht="38.25">
      <c r="B445" s="6" t="s">
        <v>55</v>
      </c>
      <c r="C445" s="6" t="s">
        <v>4069</v>
      </c>
      <c r="D445" s="6" t="s">
        <v>554</v>
      </c>
      <c r="E445" s="49" t="s">
        <v>2388</v>
      </c>
      <c r="F445" s="6" t="s">
        <v>4070</v>
      </c>
      <c r="G445" s="6" t="s">
        <v>60</v>
      </c>
      <c r="H445" s="6" t="s">
        <v>4337</v>
      </c>
      <c r="I445" s="60" t="s">
        <v>4338</v>
      </c>
      <c r="J445" s="49" t="s">
        <v>4339</v>
      </c>
      <c r="K445" s="6" t="s">
        <v>4340</v>
      </c>
      <c r="L445" s="29">
        <f>IF($J$6="с учетом НДС",VLOOKUP(I445,LEGEND!B:E,4,0)*(1-M445),VLOOKUP(I445,LEGEND!B:E,4,0)*(1-M445)/1.2)</f>
        <v>5600</v>
      </c>
      <c r="M445" s="57">
        <f>IF(AND(B445&lt;&gt;"1_Электроинструмент",B445&lt;&gt;"2_Садовая техника"),$J$5,IF($J$4&lt;=20%,$J$4,IFERROR(VLOOKUP(S445,LEGEND!$L$2:$M$5,2,FALSE),$J$4)))</f>
        <v>0</v>
      </c>
      <c r="N445" s="48" t="s">
        <v>4341</v>
      </c>
      <c r="O445" s="49" t="s">
        <v>60</v>
      </c>
      <c r="P445" s="49" t="s">
        <v>66</v>
      </c>
      <c r="Q445" s="49" t="s">
        <v>67</v>
      </c>
      <c r="R445" s="50" t="s">
        <v>68</v>
      </c>
      <c r="S445" s="49" t="s">
        <v>60</v>
      </c>
      <c r="T445" s="73" t="str">
        <f>IF(_xlfn.XLOOKUP(I445,LEGEND!B:B,LEGEND!H:H)&lt;&gt;"-",HYPERLINK(_xlfn.XLOOKUP(I445,LEGEND!B:B,LEGEND!H:H),"link"),_xlfn.XLOOKUP(I445,LEGEND!B:B,LEGEND!H:H))</f>
        <v>link</v>
      </c>
      <c r="U445" s="73" t="str">
        <f>HYPERLINK(_xlfn.XLOOKUP(I445,LEGEND!B:B,LEGEND!I:I))</f>
        <v>https://milwaukee-media-images.s3.amazonaws.com/hi/4932459689--Hero_1.jpg</v>
      </c>
      <c r="V445" s="51" t="s">
        <v>4343</v>
      </c>
      <c r="W445" s="63" t="s">
        <v>1189</v>
      </c>
      <c r="X445" s="64">
        <v>575</v>
      </c>
      <c r="Y445" s="64">
        <v>430</v>
      </c>
      <c r="Z445" s="64">
        <v>20</v>
      </c>
      <c r="AA445" s="84">
        <v>0.61</v>
      </c>
      <c r="AB445" s="85">
        <v>1</v>
      </c>
      <c r="AC445" s="85">
        <v>1</v>
      </c>
    </row>
    <row r="446" spans="1:29" ht="38.25">
      <c r="A446" s="1"/>
      <c r="B446" s="6" t="s">
        <v>55</v>
      </c>
      <c r="C446" s="6" t="s">
        <v>4069</v>
      </c>
      <c r="D446" s="6" t="s">
        <v>554</v>
      </c>
      <c r="E446" s="49" t="s">
        <v>2388</v>
      </c>
      <c r="F446" s="6" t="s">
        <v>4070</v>
      </c>
      <c r="G446" s="6" t="s">
        <v>60</v>
      </c>
      <c r="H446" s="6" t="s">
        <v>4390</v>
      </c>
      <c r="I446" s="60" t="s">
        <v>4396</v>
      </c>
      <c r="J446" s="49" t="s">
        <v>4397</v>
      </c>
      <c r="K446" s="6" t="s">
        <v>4393</v>
      </c>
      <c r="L446" s="29">
        <f>IF($J$6="с учетом НДС",VLOOKUP(I446,LEGEND!B:E,4,0)*(1-M446),VLOOKUP(I446,LEGEND!B:E,4,0)*(1-M446)/1.2)</f>
        <v>5800</v>
      </c>
      <c r="M446" s="57">
        <f>IF(AND(B446&lt;&gt;"1_Электроинструмент",B446&lt;&gt;"2_Садовая техника"),$J$5,IF($J$4&lt;=20%,$J$4,IFERROR(VLOOKUP(S446,LEGEND!$L$2:$M$5,2,FALSE),$J$4)))</f>
        <v>0</v>
      </c>
      <c r="N446" s="48" t="s">
        <v>4398</v>
      </c>
      <c r="O446" s="49" t="s">
        <v>60</v>
      </c>
      <c r="P446" s="49" t="s">
        <v>66</v>
      </c>
      <c r="Q446" s="49" t="s">
        <v>67</v>
      </c>
      <c r="R446" s="50" t="s">
        <v>68</v>
      </c>
      <c r="S446" s="49" t="s">
        <v>60</v>
      </c>
      <c r="T446" s="73" t="str">
        <f>IF(_xlfn.XLOOKUP(I446,LEGEND!B:B,LEGEND!H:H)&lt;&gt;"-",HYPERLINK(_xlfn.XLOOKUP(I446,LEGEND!B:B,LEGEND!H:H),"link"),_xlfn.XLOOKUP(I446,LEGEND!B:B,LEGEND!H:H))</f>
        <v>link</v>
      </c>
      <c r="U446" s="73" t="str">
        <f>HYPERLINK(_xlfn.XLOOKUP(I446,LEGEND!B:B,LEGEND!I:I))</f>
        <v>https://milwaukee-media-images.s3.amazonaws.com/hi/4932352304--Hero_1.jpg</v>
      </c>
      <c r="V446" s="51" t="s">
        <v>4399</v>
      </c>
      <c r="W446" s="63" t="s">
        <v>4395</v>
      </c>
      <c r="X446" s="64">
        <v>190</v>
      </c>
      <c r="Y446" s="64">
        <v>190</v>
      </c>
      <c r="Z446" s="64">
        <v>150</v>
      </c>
      <c r="AA446" s="84">
        <v>0.46</v>
      </c>
      <c r="AB446" s="85">
        <v>1</v>
      </c>
      <c r="AC446" s="85">
        <v>1</v>
      </c>
    </row>
    <row r="447" spans="1:29" ht="38.25">
      <c r="A447" s="1"/>
      <c r="B447" s="6" t="s">
        <v>55</v>
      </c>
      <c r="C447" s="6" t="s">
        <v>4069</v>
      </c>
      <c r="D447" s="6" t="s">
        <v>554</v>
      </c>
      <c r="E447" s="49" t="s">
        <v>2388</v>
      </c>
      <c r="F447" s="6" t="s">
        <v>4070</v>
      </c>
      <c r="G447" s="6" t="s">
        <v>60</v>
      </c>
      <c r="H447" s="6" t="s">
        <v>4457</v>
      </c>
      <c r="I447" s="60" t="s">
        <v>4458</v>
      </c>
      <c r="J447" s="49" t="s">
        <v>4459</v>
      </c>
      <c r="K447" s="6" t="s">
        <v>4460</v>
      </c>
      <c r="L447" s="29">
        <f>IF($J$6="с учетом НДС",VLOOKUP(I447,LEGEND!B:E,4,0)*(1-M447),VLOOKUP(I447,LEGEND!B:E,4,0)*(1-M447)/1.2)</f>
        <v>6000</v>
      </c>
      <c r="M447" s="57">
        <f>IF(AND(B447&lt;&gt;"1_Электроинструмент",B447&lt;&gt;"2_Садовая техника"),$J$5,IF($J$4&lt;=20%,$J$4,IFERROR(VLOOKUP(S447,LEGEND!$L$2:$M$5,2,FALSE),$J$4)))</f>
        <v>0</v>
      </c>
      <c r="N447" s="48" t="s">
        <v>4461</v>
      </c>
      <c r="O447" s="49" t="s">
        <v>60</v>
      </c>
      <c r="P447" s="49" t="s">
        <v>66</v>
      </c>
      <c r="Q447" s="49" t="s">
        <v>473</v>
      </c>
      <c r="R447" s="50" t="s">
        <v>68</v>
      </c>
      <c r="S447" s="49" t="s">
        <v>60</v>
      </c>
      <c r="T447" s="73" t="str">
        <f>IF(_xlfn.XLOOKUP(I447,LEGEND!B:B,LEGEND!H:H)&lt;&gt;"-",HYPERLINK(_xlfn.XLOOKUP(I447,LEGEND!B:B,LEGEND!H:H),"link"),_xlfn.XLOOKUP(I447,LEGEND!B:B,LEGEND!H:H))</f>
        <v>link</v>
      </c>
      <c r="U447" s="73" t="str">
        <f>HYPERLINK(_xlfn.XLOOKUP(I447,LEGEND!B:B,LEGEND!I:I))</f>
        <v>https://milwaukee-media-images.s3.amazonaws.com/hi/4932373852--Hero_1.jpg</v>
      </c>
      <c r="V447" s="51" t="s">
        <v>4462</v>
      </c>
      <c r="W447" s="63" t="s">
        <v>1189</v>
      </c>
      <c r="X447" s="64">
        <v>540</v>
      </c>
      <c r="Y447" s="64">
        <v>300</v>
      </c>
      <c r="Z447" s="64">
        <v>40</v>
      </c>
      <c r="AA447" s="84">
        <v>0.47499999999999998</v>
      </c>
      <c r="AB447" s="85">
        <v>1</v>
      </c>
      <c r="AC447" s="85">
        <v>1</v>
      </c>
    </row>
    <row r="448" spans="1:29" ht="38.25">
      <c r="A448" s="1"/>
      <c r="B448" s="6" t="s">
        <v>55</v>
      </c>
      <c r="C448" s="6" t="s">
        <v>4069</v>
      </c>
      <c r="D448" s="6" t="s">
        <v>554</v>
      </c>
      <c r="E448" s="49" t="s">
        <v>2388</v>
      </c>
      <c r="F448" s="6" t="s">
        <v>4070</v>
      </c>
      <c r="G448" s="6" t="s">
        <v>60</v>
      </c>
      <c r="H448" s="6" t="s">
        <v>4372</v>
      </c>
      <c r="I448" s="60" t="s">
        <v>4373</v>
      </c>
      <c r="J448" s="49" t="s">
        <v>4374</v>
      </c>
      <c r="K448" s="6" t="s">
        <v>4375</v>
      </c>
      <c r="L448" s="29">
        <f>IF($J$6="с учетом НДС",VLOOKUP(I448,LEGEND!B:E,4,0)*(1-M448),VLOOKUP(I448,LEGEND!B:E,4,0)*(1-M448)/1.2)</f>
        <v>6400</v>
      </c>
      <c r="M448" s="57">
        <f>IF(AND(B448&lt;&gt;"1_Электроинструмент",B448&lt;&gt;"2_Садовая техника"),$J$5,IF($J$4&lt;=20%,$J$4,IFERROR(VLOOKUP(S448,LEGEND!$L$2:$M$5,2,FALSE),$J$4)))</f>
        <v>0</v>
      </c>
      <c r="N448" s="48" t="s">
        <v>4376</v>
      </c>
      <c r="O448" s="49" t="s">
        <v>60</v>
      </c>
      <c r="P448" s="49" t="s">
        <v>66</v>
      </c>
      <c r="Q448" s="49" t="s">
        <v>67</v>
      </c>
      <c r="R448" s="50" t="s">
        <v>68</v>
      </c>
      <c r="S448" s="49" t="s">
        <v>60</v>
      </c>
      <c r="T448" s="73" t="str">
        <f>IF(_xlfn.XLOOKUP(I448,LEGEND!B:B,LEGEND!H:H)&lt;&gt;"-",HYPERLINK(_xlfn.XLOOKUP(I448,LEGEND!B:B,LEGEND!H:H),"link"),_xlfn.XLOOKUP(I448,LEGEND!B:B,LEGEND!H:H))</f>
        <v>link</v>
      </c>
      <c r="U448" s="73" t="str">
        <f>HYPERLINK(_xlfn.XLOOKUP(I448,LEGEND!B:B,LEGEND!I:I))</f>
        <v>https://milwaukee-media-images.s3.amazonaws.com/hi/4932352308--Hero_1.jpg</v>
      </c>
      <c r="V448" s="51" t="s">
        <v>4377</v>
      </c>
      <c r="W448" s="63" t="s">
        <v>1189</v>
      </c>
      <c r="X448" s="64">
        <v>500</v>
      </c>
      <c r="Y448" s="64">
        <v>450</v>
      </c>
      <c r="Z448" s="64">
        <v>100</v>
      </c>
      <c r="AA448" s="84">
        <v>0.72299999999999998</v>
      </c>
      <c r="AB448" s="85">
        <v>1</v>
      </c>
      <c r="AC448" s="85">
        <v>1</v>
      </c>
    </row>
    <row r="449" spans="1:29" s="1" customFormat="1" ht="38.25">
      <c r="B449" s="6" t="s">
        <v>55</v>
      </c>
      <c r="C449" s="6" t="s">
        <v>4069</v>
      </c>
      <c r="D449" s="6" t="s">
        <v>554</v>
      </c>
      <c r="E449" s="49" t="s">
        <v>2388</v>
      </c>
      <c r="F449" s="6" t="s">
        <v>4070</v>
      </c>
      <c r="G449" s="6" t="s">
        <v>60</v>
      </c>
      <c r="H449" s="6" t="s">
        <v>4439</v>
      </c>
      <c r="I449" s="60" t="s">
        <v>4440</v>
      </c>
      <c r="J449" s="49" t="s">
        <v>4441</v>
      </c>
      <c r="K449" s="6" t="s">
        <v>4442</v>
      </c>
      <c r="L449" s="29">
        <f>IF($J$6="с учетом НДС",VLOOKUP(I449,LEGEND!B:E,4,0)*(1-M449),VLOOKUP(I449,LEGEND!B:E,4,0)*(1-M449)/1.2)</f>
        <v>7800</v>
      </c>
      <c r="M449" s="57">
        <f>IF(AND(B449&lt;&gt;"1_Электроинструмент",B449&lt;&gt;"2_Садовая техника"),$J$5,IF($J$4&lt;=20%,$J$4,IFERROR(VLOOKUP(S449,LEGEND!$L$2:$M$5,2,FALSE),$J$4)))</f>
        <v>0</v>
      </c>
      <c r="N449" s="48" t="s">
        <v>4443</v>
      </c>
      <c r="O449" s="49" t="s">
        <v>60</v>
      </c>
      <c r="P449" s="49" t="s">
        <v>66</v>
      </c>
      <c r="Q449" s="49" t="s">
        <v>473</v>
      </c>
      <c r="R449" s="50" t="s">
        <v>68</v>
      </c>
      <c r="S449" s="49" t="s">
        <v>60</v>
      </c>
      <c r="T449" s="73" t="str">
        <f>IF(_xlfn.XLOOKUP(I449,LEGEND!B:B,LEGEND!H:H)&lt;&gt;"-",HYPERLINK(_xlfn.XLOOKUP(I449,LEGEND!B:B,LEGEND!H:H),"link"),_xlfn.XLOOKUP(I449,LEGEND!B:B,LEGEND!H:H))</f>
        <v>link</v>
      </c>
      <c r="U449" s="73" t="str">
        <f>HYPERLINK(_xlfn.XLOOKUP(I449,LEGEND!B:B,LEGEND!I:I))</f>
        <v>https://milwaukee-media-images.s3.amazonaws.com/hi/4932373621--Hero_1.jpg</v>
      </c>
      <c r="V449" s="51" t="s">
        <v>4444</v>
      </c>
      <c r="W449" s="63" t="s">
        <v>1189</v>
      </c>
      <c r="X449" s="64">
        <v>390</v>
      </c>
      <c r="Y449" s="64">
        <v>305</v>
      </c>
      <c r="Z449" s="64">
        <v>45</v>
      </c>
      <c r="AA449" s="84">
        <v>0.56000000000000005</v>
      </c>
      <c r="AB449" s="85">
        <v>1</v>
      </c>
      <c r="AC449" s="85">
        <v>1</v>
      </c>
    </row>
    <row r="450" spans="1:29" s="1" customFormat="1" ht="38.25">
      <c r="B450" s="6" t="s">
        <v>55</v>
      </c>
      <c r="C450" s="6" t="s">
        <v>4069</v>
      </c>
      <c r="D450" s="6" t="s">
        <v>554</v>
      </c>
      <c r="E450" s="49" t="s">
        <v>2388</v>
      </c>
      <c r="F450" s="6" t="s">
        <v>4070</v>
      </c>
      <c r="G450" s="6" t="s">
        <v>60</v>
      </c>
      <c r="H450" s="6" t="s">
        <v>4400</v>
      </c>
      <c r="I450" s="60" t="s">
        <v>4401</v>
      </c>
      <c r="J450" s="49" t="s">
        <v>4402</v>
      </c>
      <c r="K450" s="6" t="s">
        <v>4403</v>
      </c>
      <c r="L450" s="29">
        <f>IF($J$6="с учетом НДС",VLOOKUP(I450,LEGEND!B:E,4,0)*(1-M450),VLOOKUP(I450,LEGEND!B:E,4,0)*(1-M450)/1.2)</f>
        <v>9500</v>
      </c>
      <c r="M450" s="57">
        <f>IF(AND(B450&lt;&gt;"1_Электроинструмент",B450&lt;&gt;"2_Садовая техника"),$J$5,IF($J$4&lt;=20%,$J$4,IFERROR(VLOOKUP(S450,LEGEND!$L$2:$M$5,2,FALSE),$J$4)))</f>
        <v>0</v>
      </c>
      <c r="N450" s="48" t="s">
        <v>4402</v>
      </c>
      <c r="O450" s="49" t="s">
        <v>60</v>
      </c>
      <c r="P450" s="49" t="s">
        <v>66</v>
      </c>
      <c r="Q450" s="49" t="s">
        <v>473</v>
      </c>
      <c r="R450" s="50" t="s">
        <v>68</v>
      </c>
      <c r="S450" s="49" t="s">
        <v>60</v>
      </c>
      <c r="T450" s="73" t="str">
        <f>IF(_xlfn.XLOOKUP(I450,LEGEND!B:B,LEGEND!H:H)&lt;&gt;"-",HYPERLINK(_xlfn.XLOOKUP(I450,LEGEND!B:B,LEGEND!H:H),"link"),_xlfn.XLOOKUP(I450,LEGEND!B:B,LEGEND!H:H))</f>
        <v>link</v>
      </c>
      <c r="U450" s="73" t="str">
        <f>HYPERLINK(_xlfn.XLOOKUP(I450,LEGEND!B:B,LEGEND!I:I))</f>
        <v>https://milwaukee-media-images.s3.amazonaws.com/hi/4932352305--Hero_1.jpg</v>
      </c>
      <c r="V450" s="51" t="s">
        <v>4404</v>
      </c>
      <c r="W450" s="63" t="s">
        <v>1189</v>
      </c>
      <c r="X450" s="64">
        <v>280</v>
      </c>
      <c r="Y450" s="64">
        <v>150</v>
      </c>
      <c r="Z450" s="64">
        <v>110</v>
      </c>
      <c r="AA450" s="84">
        <v>0.32</v>
      </c>
      <c r="AB450" s="85">
        <v>1</v>
      </c>
      <c r="AC450" s="85">
        <v>1</v>
      </c>
    </row>
    <row r="451" spans="1:29" s="1" customFormat="1" ht="38.25">
      <c r="B451" s="6" t="s">
        <v>55</v>
      </c>
      <c r="C451" s="6" t="s">
        <v>4069</v>
      </c>
      <c r="D451" s="6" t="s">
        <v>554</v>
      </c>
      <c r="E451" s="49" t="s">
        <v>2388</v>
      </c>
      <c r="F451" s="6" t="s">
        <v>4070</v>
      </c>
      <c r="G451" s="6" t="s">
        <v>60</v>
      </c>
      <c r="H451" s="6" t="s">
        <v>4451</v>
      </c>
      <c r="I451" s="60" t="s">
        <v>4452</v>
      </c>
      <c r="J451" s="49" t="s">
        <v>4453</v>
      </c>
      <c r="K451" s="6" t="s">
        <v>4454</v>
      </c>
      <c r="L451" s="29">
        <f>IF($J$6="с учетом НДС",VLOOKUP(I451,LEGEND!B:E,4,0)*(1-M451),VLOOKUP(I451,LEGEND!B:E,4,0)*(1-M451)/1.2)</f>
        <v>10300</v>
      </c>
      <c r="M451" s="57">
        <f>IF(AND(B451&lt;&gt;"1_Электроинструмент",B451&lt;&gt;"2_Садовая техника"),$J$5,IF($J$4&lt;=20%,$J$4,IFERROR(VLOOKUP(S451,LEGEND!$L$2:$M$5,2,FALSE),$J$4)))</f>
        <v>0</v>
      </c>
      <c r="N451" s="48" t="s">
        <v>4455</v>
      </c>
      <c r="O451" s="49" t="s">
        <v>60</v>
      </c>
      <c r="P451" s="49" t="s">
        <v>66</v>
      </c>
      <c r="Q451" s="49" t="s">
        <v>67</v>
      </c>
      <c r="R451" s="50" t="s">
        <v>68</v>
      </c>
      <c r="S451" s="49" t="s">
        <v>60</v>
      </c>
      <c r="T451" s="73" t="str">
        <f>IF(_xlfn.XLOOKUP(I451,LEGEND!B:B,LEGEND!H:H)&lt;&gt;"-",HYPERLINK(_xlfn.XLOOKUP(I451,LEGEND!B:B,LEGEND!H:H),"link"),_xlfn.XLOOKUP(I451,LEGEND!B:B,LEGEND!H:H))</f>
        <v>link</v>
      </c>
      <c r="U451" s="73" t="str">
        <f>HYPERLINK(_xlfn.XLOOKUP(I451,LEGEND!B:B,LEGEND!I:I))</f>
        <v>https://milwaukee-media-images.s3.amazonaws.com/hi/4932459687--Hero_1.jpg</v>
      </c>
      <c r="V451" s="51" t="s">
        <v>4456</v>
      </c>
      <c r="W451" s="63" t="s">
        <v>1189</v>
      </c>
      <c r="X451" s="64">
        <v>260</v>
      </c>
      <c r="Y451" s="64">
        <v>185</v>
      </c>
      <c r="Z451" s="64">
        <v>60</v>
      </c>
      <c r="AA451" s="84">
        <v>0.34399999999999997</v>
      </c>
      <c r="AB451" s="85">
        <v>1</v>
      </c>
      <c r="AC451" s="85">
        <v>1</v>
      </c>
    </row>
    <row r="452" spans="1:29" s="1" customFormat="1" ht="38.25">
      <c r="B452" s="6" t="s">
        <v>55</v>
      </c>
      <c r="C452" s="6" t="s">
        <v>4069</v>
      </c>
      <c r="D452" s="6" t="s">
        <v>554</v>
      </c>
      <c r="E452" s="49" t="s">
        <v>2388</v>
      </c>
      <c r="F452" s="6" t="s">
        <v>4070</v>
      </c>
      <c r="G452" s="6" t="s">
        <v>60</v>
      </c>
      <c r="H452" s="6" t="s">
        <v>4331</v>
      </c>
      <c r="I452" s="60" t="s">
        <v>4332</v>
      </c>
      <c r="J452" s="49" t="s">
        <v>4333</v>
      </c>
      <c r="K452" s="6" t="s">
        <v>4334</v>
      </c>
      <c r="L452" s="29">
        <f>IF($J$6="с учетом НДС",VLOOKUP(I452,LEGEND!B:E,4,0)*(1-M452),VLOOKUP(I452,LEGEND!B:E,4,0)*(1-M452)/1.2)</f>
        <v>10500</v>
      </c>
      <c r="M452" s="57">
        <f>IF(AND(B452&lt;&gt;"1_Электроинструмент",B452&lt;&gt;"2_Садовая техника"),$J$5,IF($J$4&lt;=20%,$J$4,IFERROR(VLOOKUP(S452,LEGEND!$L$2:$M$5,2,FALSE),$J$4)))</f>
        <v>0</v>
      </c>
      <c r="N452" s="48" t="s">
        <v>4333</v>
      </c>
      <c r="O452" s="49" t="s">
        <v>60</v>
      </c>
      <c r="P452" s="49" t="s">
        <v>66</v>
      </c>
      <c r="Q452" s="49" t="s">
        <v>473</v>
      </c>
      <c r="R452" s="50" t="s">
        <v>68</v>
      </c>
      <c r="S452" s="49" t="s">
        <v>60</v>
      </c>
      <c r="T452" s="73" t="str">
        <f>IF(_xlfn.XLOOKUP(I452,LEGEND!B:B,LEGEND!H:H)&lt;&gt;"-",HYPERLINK(_xlfn.XLOOKUP(I452,LEGEND!B:B,LEGEND!H:H),"link"),_xlfn.XLOOKUP(I452,LEGEND!B:B,LEGEND!H:H))</f>
        <v>link</v>
      </c>
      <c r="U452" s="73" t="str">
        <f>HYPERLINK(_xlfn.XLOOKUP(I452,LEGEND!B:B,LEGEND!I:I))</f>
        <v>https://milwaukee-media-images.s3.amazonaws.com/hi/4932373626--Hero_1.jpg</v>
      </c>
      <c r="V452" s="51" t="s">
        <v>4336</v>
      </c>
      <c r="W452" s="63" t="s">
        <v>1189</v>
      </c>
      <c r="X452" s="64">
        <v>515</v>
      </c>
      <c r="Y452" s="64">
        <v>278</v>
      </c>
      <c r="Z452" s="64">
        <v>183</v>
      </c>
      <c r="AA452" s="84">
        <v>1.84</v>
      </c>
      <c r="AB452" s="85">
        <v>1</v>
      </c>
      <c r="AC452" s="85">
        <v>1</v>
      </c>
    </row>
    <row r="453" spans="1:29" ht="38.25">
      <c r="A453" s="1"/>
      <c r="B453" s="6" t="s">
        <v>55</v>
      </c>
      <c r="C453" s="6" t="s">
        <v>4069</v>
      </c>
      <c r="D453" s="6" t="s">
        <v>554</v>
      </c>
      <c r="E453" s="49" t="s">
        <v>2388</v>
      </c>
      <c r="F453" s="6" t="s">
        <v>4070</v>
      </c>
      <c r="G453" s="6" t="s">
        <v>60</v>
      </c>
      <c r="H453" s="6" t="s">
        <v>4426</v>
      </c>
      <c r="I453" s="60" t="s">
        <v>4427</v>
      </c>
      <c r="J453" s="49" t="s">
        <v>4428</v>
      </c>
      <c r="K453" s="6" t="s">
        <v>4429</v>
      </c>
      <c r="L453" s="29">
        <f>IF($J$6="с учетом НДС",VLOOKUP(I453,LEGEND!B:E,4,0)*(1-M453),VLOOKUP(I453,LEGEND!B:E,4,0)*(1-M453)/1.2)</f>
        <v>13500</v>
      </c>
      <c r="M453" s="57">
        <f>IF(AND(B453&lt;&gt;"1_Электроинструмент",B453&lt;&gt;"2_Садовая техника"),$J$5,IF($J$4&lt;=20%,$J$4,IFERROR(VLOOKUP(S453,LEGEND!$L$2:$M$5,2,FALSE),$J$4)))</f>
        <v>0</v>
      </c>
      <c r="N453" s="48" t="s">
        <v>4430</v>
      </c>
      <c r="O453" s="49" t="s">
        <v>60</v>
      </c>
      <c r="P453" s="49" t="s">
        <v>66</v>
      </c>
      <c r="Q453" s="49" t="s">
        <v>473</v>
      </c>
      <c r="R453" s="50" t="s">
        <v>68</v>
      </c>
      <c r="S453" s="49" t="s">
        <v>60</v>
      </c>
      <c r="T453" s="73" t="str">
        <f>IF(_xlfn.XLOOKUP(I453,LEGEND!B:B,LEGEND!H:H)&lt;&gt;"-",HYPERLINK(_xlfn.XLOOKUP(I453,LEGEND!B:B,LEGEND!H:H),"link"),_xlfn.XLOOKUP(I453,LEGEND!B:B,LEGEND!H:H))</f>
        <v>link</v>
      </c>
      <c r="U453" s="73" t="str">
        <f>HYPERLINK(_xlfn.XLOOKUP(I453,LEGEND!B:B,LEGEND!I:I))</f>
        <v>https://milwaukee-media-images.s3.amazonaws.com/hi/4932459691--Hero_1.jpg</v>
      </c>
      <c r="V453" s="51" t="s">
        <v>4432</v>
      </c>
      <c r="W453" s="63" t="s">
        <v>4433</v>
      </c>
      <c r="X453" s="64">
        <v>835</v>
      </c>
      <c r="Y453" s="64">
        <v>400</v>
      </c>
      <c r="Z453" s="64">
        <v>290</v>
      </c>
      <c r="AA453" s="84">
        <v>2.2599999999999998</v>
      </c>
      <c r="AB453" s="85">
        <v>1</v>
      </c>
      <c r="AC453" s="85">
        <v>1</v>
      </c>
    </row>
    <row r="454" spans="1:29" s="1" customFormat="1" ht="38.25">
      <c r="B454" s="6" t="s">
        <v>55</v>
      </c>
      <c r="C454" s="6" t="s">
        <v>4069</v>
      </c>
      <c r="D454" s="6" t="s">
        <v>554</v>
      </c>
      <c r="E454" s="49" t="s">
        <v>2388</v>
      </c>
      <c r="F454" s="6" t="s">
        <v>4070</v>
      </c>
      <c r="G454" s="6" t="s">
        <v>60</v>
      </c>
      <c r="H454" s="6" t="s">
        <v>4405</v>
      </c>
      <c r="I454" s="60" t="s">
        <v>4406</v>
      </c>
      <c r="J454" s="49" t="s">
        <v>4407</v>
      </c>
      <c r="K454" s="6" t="s">
        <v>4408</v>
      </c>
      <c r="L454" s="29">
        <f>IF($J$6="с учетом НДС",VLOOKUP(I454,LEGEND!B:E,4,0)*(1-M454),VLOOKUP(I454,LEGEND!B:E,4,0)*(1-M454)/1.2)</f>
        <v>15400</v>
      </c>
      <c r="M454" s="57">
        <f>IF(AND(B454&lt;&gt;"1_Электроинструмент",B454&lt;&gt;"2_Садовая техника"),$J$5,IF($J$4&lt;=20%,$J$4,IFERROR(VLOOKUP(S454,LEGEND!$L$2:$M$5,2,FALSE),$J$4)))</f>
        <v>0</v>
      </c>
      <c r="N454" s="48" t="s">
        <v>4407</v>
      </c>
      <c r="O454" s="49" t="s">
        <v>60</v>
      </c>
      <c r="P454" s="49" t="s">
        <v>66</v>
      </c>
      <c r="Q454" s="49" t="s">
        <v>473</v>
      </c>
      <c r="R454" s="50" t="s">
        <v>68</v>
      </c>
      <c r="S454" s="49" t="s">
        <v>60</v>
      </c>
      <c r="T454" s="73" t="str">
        <f>IF(_xlfn.XLOOKUP(I454,LEGEND!B:B,LEGEND!H:H)&lt;&gt;"-",HYPERLINK(_xlfn.XLOOKUP(I454,LEGEND!B:B,LEGEND!H:H),"link"),_xlfn.XLOOKUP(I454,LEGEND!B:B,LEGEND!H:H))</f>
        <v>link</v>
      </c>
      <c r="U454" s="73" t="str">
        <f>HYPERLINK(_xlfn.XLOOKUP(I454,LEGEND!B:B,LEGEND!I:I))</f>
        <v>https://milwaukee-media-images.s3.amazonaws.com/hi/4932373623--Hero_1.jpg</v>
      </c>
      <c r="V454" s="51" t="s">
        <v>4409</v>
      </c>
      <c r="W454" s="63" t="s">
        <v>4395</v>
      </c>
      <c r="X454" s="64">
        <v>200</v>
      </c>
      <c r="Y454" s="64">
        <v>280</v>
      </c>
      <c r="Z454" s="64">
        <v>130</v>
      </c>
      <c r="AA454" s="84">
        <v>1.08</v>
      </c>
      <c r="AB454" s="85">
        <v>1</v>
      </c>
      <c r="AC454" s="85">
        <v>1</v>
      </c>
    </row>
    <row r="455" spans="1:29" s="1" customFormat="1" ht="38.25">
      <c r="B455" s="6" t="s">
        <v>55</v>
      </c>
      <c r="C455" s="6" t="s">
        <v>4069</v>
      </c>
      <c r="D455" s="6" t="s">
        <v>554</v>
      </c>
      <c r="E455" s="49" t="s">
        <v>2388</v>
      </c>
      <c r="F455" s="6" t="s">
        <v>4070</v>
      </c>
      <c r="G455" s="6" t="s">
        <v>60</v>
      </c>
      <c r="H455" s="6" t="s">
        <v>4421</v>
      </c>
      <c r="I455" s="60" t="s">
        <v>4422</v>
      </c>
      <c r="J455" s="49" t="s">
        <v>4423</v>
      </c>
      <c r="K455" s="6" t="s">
        <v>4424</v>
      </c>
      <c r="L455" s="29">
        <f>IF($J$6="с учетом НДС",VLOOKUP(I455,LEGEND!B:E,4,0)*(1-M455),VLOOKUP(I455,LEGEND!B:E,4,0)*(1-M455)/1.2)</f>
        <v>19000</v>
      </c>
      <c r="M455" s="57">
        <f>IF(AND(B455&lt;&gt;"1_Электроинструмент",B455&lt;&gt;"2_Садовая техника"),$J$5,IF($J$4&lt;=20%,$J$4,IFERROR(VLOOKUP(S455,LEGEND!$L$2:$M$5,2,FALSE),$J$4)))</f>
        <v>0</v>
      </c>
      <c r="N455" s="48" t="s">
        <v>4423</v>
      </c>
      <c r="O455" s="49" t="s">
        <v>60</v>
      </c>
      <c r="P455" s="49" t="s">
        <v>66</v>
      </c>
      <c r="Q455" s="49" t="s">
        <v>473</v>
      </c>
      <c r="R455" s="50" t="s">
        <v>68</v>
      </c>
      <c r="S455" s="49" t="s">
        <v>60</v>
      </c>
      <c r="T455" s="73" t="str">
        <f>IF(_xlfn.XLOOKUP(I455,LEGEND!B:B,LEGEND!H:H)&lt;&gt;"-",HYPERLINK(_xlfn.XLOOKUP(I455,LEGEND!B:B,LEGEND!H:H),"link"),_xlfn.XLOOKUP(I455,LEGEND!B:B,LEGEND!H:H))</f>
        <v>link</v>
      </c>
      <c r="U455" s="73" t="str">
        <f>HYPERLINK(_xlfn.XLOOKUP(I455,LEGEND!B:B,LEGEND!I:I))</f>
        <v>https://milwaukee-media-images.s3.amazonaws.com/hi/4932352311--Hero_1.jpg</v>
      </c>
      <c r="V455" s="51" t="s">
        <v>4425</v>
      </c>
      <c r="W455" s="63" t="s">
        <v>585</v>
      </c>
      <c r="X455" s="64">
        <v>600</v>
      </c>
      <c r="Y455" s="64">
        <v>600</v>
      </c>
      <c r="Z455" s="64">
        <v>600</v>
      </c>
      <c r="AA455" s="84">
        <v>1.5980000000000001</v>
      </c>
      <c r="AB455" s="85">
        <v>1</v>
      </c>
      <c r="AC455" s="85">
        <v>1</v>
      </c>
    </row>
    <row r="456" spans="1:29" s="1" customFormat="1" ht="33.75">
      <c r="B456" s="6" t="s">
        <v>55</v>
      </c>
      <c r="C456" s="6" t="s">
        <v>56</v>
      </c>
      <c r="D456" s="6" t="s">
        <v>554</v>
      </c>
      <c r="E456" s="49" t="s">
        <v>576</v>
      </c>
      <c r="F456" s="6" t="s">
        <v>59</v>
      </c>
      <c r="G456" s="6" t="s">
        <v>60</v>
      </c>
      <c r="H456" s="6" t="s">
        <v>577</v>
      </c>
      <c r="I456" s="60" t="s">
        <v>578</v>
      </c>
      <c r="J456" s="49" t="s">
        <v>579</v>
      </c>
      <c r="K456" s="6" t="s">
        <v>580</v>
      </c>
      <c r="L456" s="29">
        <f>IF($J$6="с учетом НДС",VLOOKUP(I456,LEGEND!B:E,4,0)*(1-M456),VLOOKUP(I456,LEGEND!B:E,4,0)*(1-M456)/1.2)</f>
        <v>13700</v>
      </c>
      <c r="M456" s="57">
        <f>IF(AND(B456&lt;&gt;"1_Электроинструмент",B456&lt;&gt;"2_Садовая техника"),$J$5,IF($J$4&lt;=20%,$J$4,IFERROR(VLOOKUP(S456,LEGEND!$L$2:$M$5,2,FALSE),$J$4)))</f>
        <v>0</v>
      </c>
      <c r="N456" s="48" t="s">
        <v>581</v>
      </c>
      <c r="O456" s="49" t="s">
        <v>60</v>
      </c>
      <c r="P456" s="49" t="s">
        <v>582</v>
      </c>
      <c r="Q456" s="49" t="s">
        <v>583</v>
      </c>
      <c r="R456" s="50" t="s">
        <v>68</v>
      </c>
      <c r="S456" s="49" t="s">
        <v>60</v>
      </c>
      <c r="T456" s="73" t="str">
        <f>IF(_xlfn.XLOOKUP(I456,LEGEND!B:B,LEGEND!H:H)&lt;&gt;"-",HYPERLINK(_xlfn.XLOOKUP(I456,LEGEND!B:B,LEGEND!H:H),"link"),_xlfn.XLOOKUP(I456,LEGEND!B:B,LEGEND!H:H))</f>
        <v>link</v>
      </c>
      <c r="U456" s="73" t="str">
        <f>HYPERLINK(_xlfn.XLOOKUP(I456,LEGEND!B:B,LEGEND!I:I))</f>
        <v>https://milwaukee-media-images.s3.amazonaws.com/hi/M12_BBL-0--Hero_1.jpg</v>
      </c>
      <c r="V456" s="51" t="s">
        <v>584</v>
      </c>
      <c r="W456" s="63" t="s">
        <v>585</v>
      </c>
      <c r="X456" s="64">
        <v>307</v>
      </c>
      <c r="Y456" s="64">
        <v>227</v>
      </c>
      <c r="Z456" s="64">
        <v>200</v>
      </c>
      <c r="AA456" s="84">
        <v>2.3820000000000001</v>
      </c>
      <c r="AB456" s="85">
        <v>1</v>
      </c>
      <c r="AC456" s="85">
        <v>1</v>
      </c>
    </row>
    <row r="457" spans="1:29" s="1" customFormat="1" ht="33.75">
      <c r="B457" s="6" t="s">
        <v>55</v>
      </c>
      <c r="C457" s="6" t="s">
        <v>1340</v>
      </c>
      <c r="D457" s="6" t="s">
        <v>554</v>
      </c>
      <c r="E457" s="49" t="s">
        <v>576</v>
      </c>
      <c r="F457" s="6" t="s">
        <v>1341</v>
      </c>
      <c r="G457" s="6" t="s">
        <v>60</v>
      </c>
      <c r="H457" s="6" t="s">
        <v>2411</v>
      </c>
      <c r="I457" s="60" t="s">
        <v>2412</v>
      </c>
      <c r="J457" s="49" t="s">
        <v>2413</v>
      </c>
      <c r="K457" s="6" t="s">
        <v>2414</v>
      </c>
      <c r="L457" s="29">
        <f>IF($J$6="с учетом НДС",VLOOKUP(I457,LEGEND!B:E,4,0)*(1-M457),VLOOKUP(I457,LEGEND!B:E,4,0)*(1-M457)/1.2)</f>
        <v>14990</v>
      </c>
      <c r="M457" s="57">
        <f>IF(AND(B457&lt;&gt;"1_Электроинструмент",B457&lt;&gt;"2_Садовая техника"),$J$5,IF($J$4&lt;=20%,$J$4,IFERROR(VLOOKUP(S457,LEGEND!$L$2:$M$5,2,FALSE),$J$4)))</f>
        <v>0</v>
      </c>
      <c r="N457" s="48" t="s">
        <v>2415</v>
      </c>
      <c r="O457" s="49" t="s">
        <v>60</v>
      </c>
      <c r="P457" s="49" t="s">
        <v>66</v>
      </c>
      <c r="Q457" s="49" t="s">
        <v>67</v>
      </c>
      <c r="R457" s="50" t="s">
        <v>68</v>
      </c>
      <c r="S457" s="49" t="s">
        <v>60</v>
      </c>
      <c r="T457" s="73" t="str">
        <f>IF(_xlfn.XLOOKUP(I457,LEGEND!B:B,LEGEND!H:H)&lt;&gt;"-",HYPERLINK(_xlfn.XLOOKUP(I457,LEGEND!B:B,LEGEND!H:H),"link"),_xlfn.XLOOKUP(I457,LEGEND!B:B,LEGEND!H:H))</f>
        <v>link</v>
      </c>
      <c r="U457" s="73" t="str">
        <f>HYPERLINK(_xlfn.XLOOKUP(I457,LEGEND!B:B,LEGEND!I:I))</f>
        <v>https://milwaukee-media-images.s3.amazonaws.com/hi/M18_BBL-0--Hero_1.jpg</v>
      </c>
      <c r="V457" s="51" t="s">
        <v>2417</v>
      </c>
      <c r="W457" s="63" t="s">
        <v>71</v>
      </c>
      <c r="X457" s="64">
        <v>249</v>
      </c>
      <c r="Y457" s="64">
        <v>149</v>
      </c>
      <c r="Z457" s="64">
        <v>354</v>
      </c>
      <c r="AA457" s="84">
        <v>1.75</v>
      </c>
      <c r="AB457" s="85">
        <v>1</v>
      </c>
      <c r="AC457" s="85">
        <v>1</v>
      </c>
    </row>
    <row r="458" spans="1:29" s="1" customFormat="1" ht="25.5">
      <c r="B458" s="6" t="s">
        <v>55</v>
      </c>
      <c r="C458" s="6" t="s">
        <v>1340</v>
      </c>
      <c r="D458" s="6" t="s">
        <v>554</v>
      </c>
      <c r="E458" s="49" t="s">
        <v>2425</v>
      </c>
      <c r="F458" s="6" t="s">
        <v>1406</v>
      </c>
      <c r="G458" s="6" t="s">
        <v>85</v>
      </c>
      <c r="H458" s="6" t="s">
        <v>2426</v>
      </c>
      <c r="I458" s="60" t="s">
        <v>2427</v>
      </c>
      <c r="J458" s="49" t="s">
        <v>2428</v>
      </c>
      <c r="K458" s="6" t="s">
        <v>2429</v>
      </c>
      <c r="L458" s="29">
        <f>IF($J$6="с учетом НДС",VLOOKUP(I458,LEGEND!B:E,4,0)*(1-M458),VLOOKUP(I458,LEGEND!B:E,4,0)*(1-M458)/1.2)</f>
        <v>20990</v>
      </c>
      <c r="M458" s="57">
        <f>IF(AND(B458&lt;&gt;"1_Электроинструмент",B458&lt;&gt;"2_Садовая техника"),$J$5,IF($J$4&lt;=20%,$J$4,IFERROR(VLOOKUP(S458,LEGEND!$L$2:$M$5,2,FALSE),$J$4)))</f>
        <v>0</v>
      </c>
      <c r="N458" s="48" t="s">
        <v>2430</v>
      </c>
      <c r="O458" s="49" t="s">
        <v>60</v>
      </c>
      <c r="P458" s="49" t="s">
        <v>66</v>
      </c>
      <c r="Q458" s="49" t="s">
        <v>67</v>
      </c>
      <c r="R458" s="50" t="s">
        <v>68</v>
      </c>
      <c r="S458" s="49" t="s">
        <v>60</v>
      </c>
      <c r="T458" s="73" t="str">
        <f>IF(_xlfn.XLOOKUP(I458,LEGEND!B:B,LEGEND!H:H)&lt;&gt;"-",HYPERLINK(_xlfn.XLOOKUP(I458,LEGEND!B:B,LEGEND!H:H),"link"),_xlfn.XLOOKUP(I458,LEGEND!B:B,LEGEND!H:H))</f>
        <v>link</v>
      </c>
      <c r="U458" s="73" t="str">
        <f>HYPERLINK(_xlfn.XLOOKUP(I458,LEGEND!B:B,LEGEND!I:I))</f>
        <v>https://milwaukee-media-images.s3.amazonaws.com/hi/M18-28_CPDEX-0--Hero_01.jpg</v>
      </c>
      <c r="V458" s="51" t="s">
        <v>2432</v>
      </c>
      <c r="W458" s="63" t="s">
        <v>71</v>
      </c>
      <c r="X458" s="64">
        <v>299</v>
      </c>
      <c r="Y458" s="64">
        <v>112</v>
      </c>
      <c r="Z458" s="64">
        <v>377</v>
      </c>
      <c r="AA458" s="84">
        <v>2.27</v>
      </c>
      <c r="AB458" s="85">
        <v>1</v>
      </c>
      <c r="AC458" s="85">
        <v>1</v>
      </c>
    </row>
    <row r="459" spans="1:29" s="1" customFormat="1" ht="25.5">
      <c r="B459" s="6" t="s">
        <v>55</v>
      </c>
      <c r="C459" s="6" t="s">
        <v>1340</v>
      </c>
      <c r="D459" s="6" t="s">
        <v>554</v>
      </c>
      <c r="E459" s="49" t="s">
        <v>2425</v>
      </c>
      <c r="F459" s="6" t="s">
        <v>1406</v>
      </c>
      <c r="G459" s="6" t="s">
        <v>60</v>
      </c>
      <c r="H459" s="6" t="s">
        <v>2447</v>
      </c>
      <c r="I459" s="60" t="s">
        <v>2448</v>
      </c>
      <c r="J459" s="49" t="s">
        <v>2449</v>
      </c>
      <c r="K459" s="6" t="s">
        <v>2450</v>
      </c>
      <c r="L459" s="29">
        <f>IF($J$6="с учетом НДС",VLOOKUP(I459,LEGEND!B:E,4,0)*(1-M459),VLOOKUP(I459,LEGEND!B:E,4,0)*(1-M459)/1.2)</f>
        <v>21990</v>
      </c>
      <c r="M459" s="57">
        <f>IF(AND(B459&lt;&gt;"1_Электроинструмент",B459&lt;&gt;"2_Садовая техника"),$J$5,IF($J$4&lt;=20%,$J$4,IFERROR(VLOOKUP(S459,LEGEND!$L$2:$M$5,2,FALSE),$J$4)))</f>
        <v>0</v>
      </c>
      <c r="N459" s="48" t="s">
        <v>2451</v>
      </c>
      <c r="O459" s="49" t="s">
        <v>42</v>
      </c>
      <c r="P459" s="49" t="s">
        <v>66</v>
      </c>
      <c r="Q459" s="49" t="s">
        <v>473</v>
      </c>
      <c r="R459" s="50">
        <v>44621</v>
      </c>
      <c r="S459" s="49" t="s">
        <v>60</v>
      </c>
      <c r="T459" s="73" t="str">
        <f>IF(_xlfn.XLOOKUP(I459,LEGEND!B:B,LEGEND!H:H)&lt;&gt;"-",HYPERLINK(_xlfn.XLOOKUP(I459,LEGEND!B:B,LEGEND!H:H),"link"),_xlfn.XLOOKUP(I459,LEGEND!B:B,LEGEND!H:H))</f>
        <v>-</v>
      </c>
      <c r="U459" s="73" t="str">
        <f>HYPERLINK(_xlfn.XLOOKUP(I459,LEGEND!B:B,LEGEND!I:I))</f>
        <v>-</v>
      </c>
      <c r="V459" s="51" t="s">
        <v>2452</v>
      </c>
      <c r="W459" s="63" t="s">
        <v>71</v>
      </c>
      <c r="X459" s="64">
        <v>475</v>
      </c>
      <c r="Y459" s="64">
        <v>138</v>
      </c>
      <c r="Z459" s="64">
        <v>370</v>
      </c>
      <c r="AA459" s="84">
        <v>4.1900000000000004</v>
      </c>
      <c r="AB459" s="85">
        <v>1</v>
      </c>
      <c r="AC459" s="85">
        <v>1</v>
      </c>
    </row>
    <row r="460" spans="1:29" s="1" customFormat="1" ht="25.5">
      <c r="B460" s="6" t="s">
        <v>55</v>
      </c>
      <c r="C460" s="6" t="s">
        <v>1340</v>
      </c>
      <c r="D460" s="6" t="s">
        <v>554</v>
      </c>
      <c r="E460" s="49" t="s">
        <v>2425</v>
      </c>
      <c r="F460" s="6" t="s">
        <v>1406</v>
      </c>
      <c r="G460" s="6" t="s">
        <v>85</v>
      </c>
      <c r="H460" s="6" t="s">
        <v>2440</v>
      </c>
      <c r="I460" s="60" t="s">
        <v>2441</v>
      </c>
      <c r="J460" s="49" t="s">
        <v>2442</v>
      </c>
      <c r="K460" s="6" t="s">
        <v>2443</v>
      </c>
      <c r="L460" s="29">
        <f>IF($J$6="с учетом НДС",VLOOKUP(I460,LEGEND!B:E,4,0)*(1-M460),VLOOKUP(I460,LEGEND!B:E,4,0)*(1-M460)/1.2)</f>
        <v>22490</v>
      </c>
      <c r="M460" s="57">
        <f>IF(AND(B460&lt;&gt;"1_Электроинструмент",B460&lt;&gt;"2_Садовая техника"),$J$5,IF($J$4&lt;=20%,$J$4,IFERROR(VLOOKUP(S460,LEGEND!$L$2:$M$5,2,FALSE),$J$4)))</f>
        <v>0</v>
      </c>
      <c r="N460" s="48" t="s">
        <v>2444</v>
      </c>
      <c r="O460" s="49" t="s">
        <v>60</v>
      </c>
      <c r="P460" s="49" t="s">
        <v>66</v>
      </c>
      <c r="Q460" s="49" t="s">
        <v>67</v>
      </c>
      <c r="R460" s="50" t="s">
        <v>68</v>
      </c>
      <c r="S460" s="49" t="s">
        <v>60</v>
      </c>
      <c r="T460" s="73" t="str">
        <f>IF(_xlfn.XLOOKUP(I460,LEGEND!B:B,LEGEND!H:H)&lt;&gt;"-",HYPERLINK(_xlfn.XLOOKUP(I460,LEGEND!B:B,LEGEND!H:H),"link"),_xlfn.XLOOKUP(I460,LEGEND!B:B,LEGEND!H:H))</f>
        <v>link</v>
      </c>
      <c r="U460" s="73" t="str">
        <f>HYPERLINK(_xlfn.XLOOKUP(I460,LEGEND!B:B,LEGEND!I:I))</f>
        <v>https://milwaukee-media-images.s3.amazonaws.com/hi/M18_CDEX-0--Hero_1.jpg</v>
      </c>
      <c r="V460" s="51" t="s">
        <v>2446</v>
      </c>
      <c r="W460" s="63" t="s">
        <v>71</v>
      </c>
      <c r="X460" s="64">
        <v>299</v>
      </c>
      <c r="Y460" s="64">
        <v>112</v>
      </c>
      <c r="Z460" s="64">
        <v>377</v>
      </c>
      <c r="AA460" s="84">
        <v>2.2839999999999998</v>
      </c>
      <c r="AB460" s="85">
        <v>1</v>
      </c>
      <c r="AC460" s="85">
        <v>1</v>
      </c>
    </row>
    <row r="461" spans="1:29" s="1" customFormat="1" ht="25.5">
      <c r="B461" s="6" t="s">
        <v>55</v>
      </c>
      <c r="C461" s="6" t="s">
        <v>1340</v>
      </c>
      <c r="D461" s="6" t="s">
        <v>554</v>
      </c>
      <c r="E461" s="49" t="s">
        <v>2425</v>
      </c>
      <c r="F461" s="6" t="s">
        <v>1406</v>
      </c>
      <c r="G461" s="6" t="s">
        <v>60</v>
      </c>
      <c r="H461" s="6" t="s">
        <v>2453</v>
      </c>
      <c r="I461" s="60" t="s">
        <v>2454</v>
      </c>
      <c r="J461" s="49" t="s">
        <v>2455</v>
      </c>
      <c r="K461" s="6" t="s">
        <v>2456</v>
      </c>
      <c r="L461" s="29">
        <f>IF($J$6="с учетом НДС",VLOOKUP(I461,LEGEND!B:E,4,0)*(1-M461),VLOOKUP(I461,LEGEND!B:E,4,0)*(1-M461)/1.2)</f>
        <v>28990</v>
      </c>
      <c r="M461" s="57">
        <f>IF(AND(B461&lt;&gt;"1_Электроинструмент",B461&lt;&gt;"2_Садовая техника"),$J$5,IF($J$4&lt;=20%,$J$4,IFERROR(VLOOKUP(S461,LEGEND!$L$2:$M$5,2,FALSE),$J$4)))</f>
        <v>0</v>
      </c>
      <c r="N461" s="48" t="s">
        <v>2457</v>
      </c>
      <c r="O461" s="49" t="s">
        <v>42</v>
      </c>
      <c r="P461" s="49" t="s">
        <v>66</v>
      </c>
      <c r="Q461" s="49" t="s">
        <v>473</v>
      </c>
      <c r="R461" s="50">
        <v>44621</v>
      </c>
      <c r="S461" s="49" t="s">
        <v>60</v>
      </c>
      <c r="T461" s="73" t="str">
        <f>IF(_xlfn.XLOOKUP(I461,LEGEND!B:B,LEGEND!H:H)&lt;&gt;"-",HYPERLINK(_xlfn.XLOOKUP(I461,LEGEND!B:B,LEGEND!H:H),"link"),_xlfn.XLOOKUP(I461,LEGEND!B:B,LEGEND!H:H))</f>
        <v>-</v>
      </c>
      <c r="U461" s="73" t="str">
        <f>HYPERLINK(_xlfn.XLOOKUP(I461,LEGEND!B:B,LEGEND!I:I))</f>
        <v>https://milwaukee-media-images.s3.amazonaws.com/hi/M18_FPDDEXL-0--Hero_1.jpg</v>
      </c>
      <c r="V461" s="51" t="s">
        <v>2458</v>
      </c>
      <c r="W461" s="63" t="s">
        <v>71</v>
      </c>
      <c r="X461" s="64">
        <v>251</v>
      </c>
      <c r="Y461" s="64">
        <v>128</v>
      </c>
      <c r="Z461" s="64">
        <v>460</v>
      </c>
      <c r="AA461" s="84">
        <v>2.52</v>
      </c>
      <c r="AB461" s="85">
        <v>1</v>
      </c>
      <c r="AC461" s="85">
        <v>1</v>
      </c>
    </row>
    <row r="462" spans="1:29" s="1" customFormat="1" ht="25.5">
      <c r="B462" s="6" t="s">
        <v>55</v>
      </c>
      <c r="C462" s="6" t="s">
        <v>1340</v>
      </c>
      <c r="D462" s="6" t="s">
        <v>554</v>
      </c>
      <c r="E462" s="49" t="s">
        <v>2425</v>
      </c>
      <c r="F462" s="6" t="s">
        <v>1406</v>
      </c>
      <c r="G462" s="6" t="s">
        <v>60</v>
      </c>
      <c r="H462" s="6" t="s">
        <v>2459</v>
      </c>
      <c r="I462" s="60" t="s">
        <v>2460</v>
      </c>
      <c r="J462" s="49" t="s">
        <v>2461</v>
      </c>
      <c r="K462" s="6" t="s">
        <v>2462</v>
      </c>
      <c r="L462" s="29">
        <f>IF($J$6="с учетом НДС",VLOOKUP(I462,LEGEND!B:E,4,0)*(1-M462),VLOOKUP(I462,LEGEND!B:E,4,0)*(1-M462)/1.2)</f>
        <v>28990</v>
      </c>
      <c r="M462" s="57">
        <f>IF(AND(B462&lt;&gt;"1_Электроинструмент",B462&lt;&gt;"2_Садовая техника"),$J$5,IF($J$4&lt;=20%,$J$4,IFERROR(VLOOKUP(S462,LEGEND!$L$2:$M$5,2,FALSE),$J$4)))</f>
        <v>0</v>
      </c>
      <c r="N462" s="48" t="s">
        <v>2463</v>
      </c>
      <c r="O462" s="49" t="s">
        <v>42</v>
      </c>
      <c r="P462" s="49" t="s">
        <v>66</v>
      </c>
      <c r="Q462" s="49" t="s">
        <v>473</v>
      </c>
      <c r="R462" s="50">
        <v>44621</v>
      </c>
      <c r="S462" s="49" t="s">
        <v>60</v>
      </c>
      <c r="T462" s="73" t="str">
        <f>IF(_xlfn.XLOOKUP(I462,LEGEND!B:B,LEGEND!H:H)&lt;&gt;"-",HYPERLINK(_xlfn.XLOOKUP(I462,LEGEND!B:B,LEGEND!H:H),"link"),_xlfn.XLOOKUP(I462,LEGEND!B:B,LEGEND!H:H))</f>
        <v>-</v>
      </c>
      <c r="U462" s="73" t="str">
        <f>HYPERLINK(_xlfn.XLOOKUP(I462,LEGEND!B:B,LEGEND!I:I))</f>
        <v>https://milwaukee-media-images.s3.amazonaws.com/hi/M18_FDDEXL-0--Hero_1.jpg</v>
      </c>
      <c r="V462" s="51" t="s">
        <v>2464</v>
      </c>
      <c r="W462" s="63" t="s">
        <v>71</v>
      </c>
      <c r="X462" s="64">
        <v>250</v>
      </c>
      <c r="Y462" s="64">
        <v>125</v>
      </c>
      <c r="Z462" s="64">
        <v>457</v>
      </c>
      <c r="AA462" s="84">
        <v>2.7</v>
      </c>
      <c r="AB462" s="85">
        <v>1</v>
      </c>
      <c r="AC462" s="85">
        <v>1</v>
      </c>
    </row>
    <row r="463" spans="1:29" s="1" customFormat="1" ht="33.75">
      <c r="B463" s="6" t="s">
        <v>55</v>
      </c>
      <c r="C463" s="6" t="s">
        <v>1340</v>
      </c>
      <c r="D463" s="6" t="s">
        <v>554</v>
      </c>
      <c r="E463" s="49" t="s">
        <v>2425</v>
      </c>
      <c r="F463" s="6" t="s">
        <v>1341</v>
      </c>
      <c r="G463" s="6" t="s">
        <v>60</v>
      </c>
      <c r="H463" s="6" t="s">
        <v>2433</v>
      </c>
      <c r="I463" s="60" t="s">
        <v>2434</v>
      </c>
      <c r="J463" s="49" t="s">
        <v>2435</v>
      </c>
      <c r="K463" s="6" t="s">
        <v>2436</v>
      </c>
      <c r="L463" s="29">
        <f>IF($J$6="с учетом НДС",VLOOKUP(I463,LEGEND!B:E,4,0)*(1-M463),VLOOKUP(I463,LEGEND!B:E,4,0)*(1-M463)/1.2)</f>
        <v>17490</v>
      </c>
      <c r="M463" s="57">
        <f>IF(AND(B463&lt;&gt;"1_Электроинструмент",B463&lt;&gt;"2_Садовая техника"),$J$5,IF($J$4&lt;=20%,$J$4,IFERROR(VLOOKUP(S463,LEGEND!$L$2:$M$5,2,FALSE),$J$4)))</f>
        <v>0</v>
      </c>
      <c r="N463" s="48" t="s">
        <v>2437</v>
      </c>
      <c r="O463" s="49" t="s">
        <v>60</v>
      </c>
      <c r="P463" s="49" t="s">
        <v>66</v>
      </c>
      <c r="Q463" s="49" t="s">
        <v>67</v>
      </c>
      <c r="R463" s="50" t="s">
        <v>68</v>
      </c>
      <c r="S463" s="49" t="s">
        <v>60</v>
      </c>
      <c r="T463" s="73" t="str">
        <f>IF(_xlfn.XLOOKUP(I463,LEGEND!B:B,LEGEND!H:H)&lt;&gt;"-",HYPERLINK(_xlfn.XLOOKUP(I463,LEGEND!B:B,LEGEND!H:H),"link"),_xlfn.XLOOKUP(I463,LEGEND!B:B,LEGEND!H:H))</f>
        <v>link</v>
      </c>
      <c r="U463" s="73" t="str">
        <f>HYPERLINK(_xlfn.XLOOKUP(I463,LEGEND!B:B,LEGEND!I:I))</f>
        <v>https://milwaukee-media-images.s3.amazonaws.com/hi/M18_AF-0--Hero_01.jpg</v>
      </c>
      <c r="V463" s="51" t="s">
        <v>2439</v>
      </c>
      <c r="W463" s="63" t="s">
        <v>71</v>
      </c>
      <c r="X463" s="64">
        <v>267</v>
      </c>
      <c r="Y463" s="64">
        <v>254</v>
      </c>
      <c r="Z463" s="64">
        <v>308</v>
      </c>
      <c r="AA463" s="84">
        <v>3.07</v>
      </c>
      <c r="AB463" s="85">
        <v>1</v>
      </c>
      <c r="AC463" s="85">
        <v>1</v>
      </c>
    </row>
    <row r="464" spans="1:29" s="1" customFormat="1" ht="25.5">
      <c r="B464" s="6" t="s">
        <v>55</v>
      </c>
      <c r="C464" s="6" t="s">
        <v>56</v>
      </c>
      <c r="D464" s="6" t="s">
        <v>554</v>
      </c>
      <c r="E464" s="49" t="s">
        <v>2425</v>
      </c>
      <c r="F464" s="6" t="s">
        <v>4070</v>
      </c>
      <c r="G464" s="6" t="s">
        <v>60</v>
      </c>
      <c r="H464" s="6" t="s">
        <v>8756</v>
      </c>
      <c r="I464" s="60" t="s">
        <v>8757</v>
      </c>
      <c r="J464" s="49" t="s">
        <v>8758</v>
      </c>
      <c r="K464" s="6" t="s">
        <v>8759</v>
      </c>
      <c r="L464" s="29">
        <f>IF($J$6="с учетом НДС",VLOOKUP(I464,LEGEND!B:E,4,0)*(1-M464),VLOOKUP(I464,LEGEND!B:E,4,0)*(1-M464)/1.2)</f>
        <v>15600</v>
      </c>
      <c r="M464" s="57">
        <f>IF(AND(B464&lt;&gt;"1_Электроинструмент",B464&lt;&gt;"2_Садовая техника"),$J$5,IF($J$4&lt;=20%,$J$4,IFERROR(VLOOKUP(S464,LEGEND!$L$2:$M$5,2,FALSE),$J$4)))</f>
        <v>0</v>
      </c>
      <c r="N464" s="48" t="s">
        <v>8760</v>
      </c>
      <c r="O464" s="49" t="s">
        <v>60</v>
      </c>
      <c r="P464" s="49" t="s">
        <v>66</v>
      </c>
      <c r="Q464" s="49" t="s">
        <v>473</v>
      </c>
      <c r="R464" s="50" t="s">
        <v>68</v>
      </c>
      <c r="S464" s="49" t="s">
        <v>60</v>
      </c>
      <c r="T464" s="73" t="str">
        <f>IF(_xlfn.XLOOKUP(I464,LEGEND!B:B,LEGEND!H:H)&lt;&gt;"-",HYPERLINK(_xlfn.XLOOKUP(I464,LEGEND!B:B,LEGEND!H:H),"link"),_xlfn.XLOOKUP(I464,LEGEND!B:B,LEGEND!H:H))</f>
        <v>-</v>
      </c>
      <c r="U464" s="73" t="str">
        <f>HYPERLINK(_xlfn.XLOOKUP(I464,LEGEND!B:B,LEGEND!I:I))</f>
        <v>-</v>
      </c>
      <c r="V464" s="51" t="s">
        <v>8761</v>
      </c>
      <c r="W464" s="63" t="s">
        <v>2373</v>
      </c>
      <c r="X464" s="64">
        <v>223</v>
      </c>
      <c r="Y464" s="64">
        <v>96</v>
      </c>
      <c r="Z464" s="64">
        <v>325</v>
      </c>
      <c r="AA464" s="84">
        <v>1.2370000000000001</v>
      </c>
      <c r="AB464" s="85">
        <v>1</v>
      </c>
      <c r="AC464" s="85">
        <v>1</v>
      </c>
    </row>
    <row r="465" spans="1:29" s="1" customFormat="1" ht="25.5">
      <c r="B465" s="6" t="s">
        <v>55</v>
      </c>
      <c r="C465" s="6" t="s">
        <v>4069</v>
      </c>
      <c r="D465" s="6" t="s">
        <v>554</v>
      </c>
      <c r="E465" s="49" t="s">
        <v>2425</v>
      </c>
      <c r="F465" s="6" t="s">
        <v>4070</v>
      </c>
      <c r="G465" s="6" t="s">
        <v>60</v>
      </c>
      <c r="H465" s="6" t="s">
        <v>4475</v>
      </c>
      <c r="I465" s="60" t="s">
        <v>4476</v>
      </c>
      <c r="J465" s="49" t="s">
        <v>4477</v>
      </c>
      <c r="K465" s="6" t="s">
        <v>4478</v>
      </c>
      <c r="L465" s="29">
        <f>IF($J$6="с учетом НДС",VLOOKUP(I465,LEGEND!B:E,4,0)*(1-M465),VLOOKUP(I465,LEGEND!B:E,4,0)*(1-M465)/1.2)</f>
        <v>6100</v>
      </c>
      <c r="M465" s="57">
        <f>IF(AND(B465&lt;&gt;"1_Электроинструмент",B465&lt;&gt;"2_Садовая техника"),$J$5,IF($J$4&lt;=20%,$J$4,IFERROR(VLOOKUP(S465,LEGEND!$L$2:$M$5,2,FALSE),$J$4)))</f>
        <v>0</v>
      </c>
      <c r="N465" s="48" t="s">
        <v>60</v>
      </c>
      <c r="O465" s="49" t="s">
        <v>60</v>
      </c>
      <c r="P465" s="49" t="s">
        <v>66</v>
      </c>
      <c r="Q465" s="49" t="s">
        <v>473</v>
      </c>
      <c r="R465" s="50" t="s">
        <v>68</v>
      </c>
      <c r="S465" s="49" t="s">
        <v>60</v>
      </c>
      <c r="T465" s="73" t="str">
        <f>IF(_xlfn.XLOOKUP(I465,LEGEND!B:B,LEGEND!H:H)&lt;&gt;"-",HYPERLINK(_xlfn.XLOOKUP(I465,LEGEND!B:B,LEGEND!H:H),"link"),_xlfn.XLOOKUP(I465,LEGEND!B:B,LEGEND!H:H))</f>
        <v>-</v>
      </c>
      <c r="U465" s="73" t="str">
        <f>HYPERLINK(_xlfn.XLOOKUP(I465,LEGEND!B:B,LEGEND!I:I))</f>
        <v>-</v>
      </c>
      <c r="V465" s="51" t="s">
        <v>4479</v>
      </c>
      <c r="W465" s="63" t="s">
        <v>2373</v>
      </c>
      <c r="X465" s="64">
        <v>115</v>
      </c>
      <c r="Y465" s="64">
        <v>94</v>
      </c>
      <c r="Z465" s="64">
        <v>167</v>
      </c>
      <c r="AA465" s="84">
        <v>0.6</v>
      </c>
      <c r="AB465" s="85">
        <v>1</v>
      </c>
      <c r="AC465" s="85">
        <v>1</v>
      </c>
    </row>
    <row r="466" spans="1:29" s="1" customFormat="1" ht="25.5">
      <c r="B466" s="6" t="s">
        <v>55</v>
      </c>
      <c r="C466" s="6" t="s">
        <v>4069</v>
      </c>
      <c r="D466" s="6" t="s">
        <v>554</v>
      </c>
      <c r="E466" s="49" t="s">
        <v>2425</v>
      </c>
      <c r="F466" s="6" t="s">
        <v>4070</v>
      </c>
      <c r="G466" s="6" t="s">
        <v>60</v>
      </c>
      <c r="H466" s="6" t="s">
        <v>4480</v>
      </c>
      <c r="I466" s="60" t="s">
        <v>4481</v>
      </c>
      <c r="J466" s="49" t="s">
        <v>4482</v>
      </c>
      <c r="K466" s="6" t="s">
        <v>4483</v>
      </c>
      <c r="L466" s="29">
        <f>IF($J$6="с учетом НДС",VLOOKUP(I466,LEGEND!B:E,4,0)*(1-M466),VLOOKUP(I466,LEGEND!B:E,4,0)*(1-M466)/1.2)</f>
        <v>15600</v>
      </c>
      <c r="M466" s="57">
        <f>IF(AND(B466&lt;&gt;"1_Электроинструмент",B466&lt;&gt;"2_Садовая техника"),$J$5,IF($J$4&lt;=20%,$J$4,IFERROR(VLOOKUP(S466,LEGEND!$L$2:$M$5,2,FALSE),$J$4)))</f>
        <v>0</v>
      </c>
      <c r="N466" s="48" t="s">
        <v>60</v>
      </c>
      <c r="O466" s="49" t="s">
        <v>60</v>
      </c>
      <c r="P466" s="49" t="s">
        <v>66</v>
      </c>
      <c r="Q466" s="49" t="s">
        <v>473</v>
      </c>
      <c r="R466" s="50" t="s">
        <v>68</v>
      </c>
      <c r="S466" s="49" t="s">
        <v>60</v>
      </c>
      <c r="T466" s="73" t="str">
        <f>IF(_xlfn.XLOOKUP(I466,LEGEND!B:B,LEGEND!H:H)&lt;&gt;"-",HYPERLINK(_xlfn.XLOOKUP(I466,LEGEND!B:B,LEGEND!H:H),"link"),_xlfn.XLOOKUP(I466,LEGEND!B:B,LEGEND!H:H))</f>
        <v>-</v>
      </c>
      <c r="U466" s="73" t="str">
        <f>HYPERLINK(_xlfn.XLOOKUP(I466,LEGEND!B:B,LEGEND!I:I))</f>
        <v>-</v>
      </c>
      <c r="V466" s="51" t="s">
        <v>4484</v>
      </c>
      <c r="W466" s="63" t="s">
        <v>2373</v>
      </c>
      <c r="X466" s="64">
        <v>118</v>
      </c>
      <c r="Y466" s="64">
        <v>97</v>
      </c>
      <c r="Z466" s="64">
        <v>172</v>
      </c>
      <c r="AA466" s="84">
        <v>0.47399999999999998</v>
      </c>
      <c r="AB466" s="85">
        <v>1</v>
      </c>
      <c r="AC466" s="85">
        <v>1</v>
      </c>
    </row>
    <row r="467" spans="1:29" ht="38.25">
      <c r="A467" s="1"/>
      <c r="B467" s="6" t="s">
        <v>55</v>
      </c>
      <c r="C467" s="6" t="s">
        <v>1340</v>
      </c>
      <c r="D467" s="6" t="s">
        <v>2465</v>
      </c>
      <c r="E467" s="49" t="s">
        <v>2466</v>
      </c>
      <c r="F467" s="6" t="s">
        <v>1406</v>
      </c>
      <c r="G467" s="6" t="s">
        <v>85</v>
      </c>
      <c r="H467" s="6" t="s">
        <v>2467</v>
      </c>
      <c r="I467" s="61" t="s">
        <v>2468</v>
      </c>
      <c r="J467" s="49" t="s">
        <v>2469</v>
      </c>
      <c r="K467" s="6" t="s">
        <v>2470</v>
      </c>
      <c r="L467" s="29">
        <f>IF($J$6="с учетом НДС",VLOOKUP(I467,LEGEND!B:E,4,0)*(1-M467),VLOOKUP(I467,LEGEND!B:E,4,0)*(1-M467)/1.2)</f>
        <v>156990</v>
      </c>
      <c r="M467" s="57">
        <f>IF(AND(B467&lt;&gt;"1_Электроинструмент",B467&lt;&gt;"2_Садовая техника"),$J$5,IF($J$4&lt;=20%,$J$4,IFERROR(VLOOKUP(S467,LEGEND!$L$2:$M$5,2,FALSE),$J$4)))</f>
        <v>0</v>
      </c>
      <c r="N467" s="48" t="s">
        <v>2471</v>
      </c>
      <c r="O467" s="49" t="s">
        <v>60</v>
      </c>
      <c r="P467" s="49" t="s">
        <v>66</v>
      </c>
      <c r="Q467" s="49" t="s">
        <v>67</v>
      </c>
      <c r="R467" s="50" t="s">
        <v>68</v>
      </c>
      <c r="S467" s="49" t="s">
        <v>60</v>
      </c>
      <c r="T467" s="73" t="str">
        <f>IF(_xlfn.XLOOKUP(I467,LEGEND!B:B,LEGEND!H:H)&lt;&gt;"-",HYPERLINK(_xlfn.XLOOKUP(I467,LEGEND!B:B,LEGEND!H:H),"link"),_xlfn.XLOOKUP(I467,LEGEND!B:B,LEGEND!H:H))</f>
        <v>link</v>
      </c>
      <c r="U467" s="73" t="str">
        <f>HYPERLINK(_xlfn.XLOOKUP(I467,LEGEND!B:B,LEGEND!I:I))</f>
        <v>https://milwaukee-media-images.s3.amazonaws.com/hi/M18_FPT2-0C--Hero_1.jpg</v>
      </c>
      <c r="V467" s="51" t="s">
        <v>2473</v>
      </c>
      <c r="W467" s="63" t="s">
        <v>71</v>
      </c>
      <c r="X467" s="64">
        <v>726</v>
      </c>
      <c r="Y467" s="64">
        <v>201</v>
      </c>
      <c r="Z467" s="64">
        <v>555</v>
      </c>
      <c r="AA467" s="84">
        <v>21</v>
      </c>
      <c r="AB467" s="85">
        <v>1</v>
      </c>
      <c r="AC467" s="85">
        <v>1</v>
      </c>
    </row>
    <row r="468" spans="1:29" ht="38.25">
      <c r="A468" s="1"/>
      <c r="B468" s="6" t="s">
        <v>55</v>
      </c>
      <c r="C468" s="6" t="s">
        <v>1340</v>
      </c>
      <c r="D468" s="6" t="s">
        <v>2465</v>
      </c>
      <c r="E468" s="49" t="s">
        <v>2466</v>
      </c>
      <c r="F468" s="6" t="s">
        <v>1406</v>
      </c>
      <c r="G468" s="6" t="s">
        <v>85</v>
      </c>
      <c r="H468" s="6" t="s">
        <v>2474</v>
      </c>
      <c r="I468" s="61" t="s">
        <v>2475</v>
      </c>
      <c r="J468" s="49" t="s">
        <v>2476</v>
      </c>
      <c r="K468" s="6" t="s">
        <v>2477</v>
      </c>
      <c r="L468" s="29">
        <f>IF($J$6="с учетом НДС",VLOOKUP(I468,LEGEND!B:E,4,0)*(1-M468),VLOOKUP(I468,LEGEND!B:E,4,0)*(1-M468)/1.2)</f>
        <v>185990</v>
      </c>
      <c r="M468" s="57">
        <f>IF(AND(B468&lt;&gt;"1_Электроинструмент",B468&lt;&gt;"2_Садовая техника"),$J$5,IF($J$4&lt;=20%,$J$4,IFERROR(VLOOKUP(S468,LEGEND!$L$2:$M$5,2,FALSE),$J$4)))</f>
        <v>0</v>
      </c>
      <c r="N468" s="48" t="s">
        <v>2478</v>
      </c>
      <c r="O468" s="49" t="s">
        <v>60</v>
      </c>
      <c r="P468" s="49" t="s">
        <v>66</v>
      </c>
      <c r="Q468" s="49" t="s">
        <v>67</v>
      </c>
      <c r="R468" s="50" t="s">
        <v>68</v>
      </c>
      <c r="S468" s="49" t="s">
        <v>60</v>
      </c>
      <c r="T468" s="73" t="str">
        <f>IF(_xlfn.XLOOKUP(I468,LEGEND!B:B,LEGEND!H:H)&lt;&gt;"-",HYPERLINK(_xlfn.XLOOKUP(I468,LEGEND!B:B,LEGEND!H:H),"link"),_xlfn.XLOOKUP(I468,LEGEND!B:B,LEGEND!H:H))</f>
        <v>link</v>
      </c>
      <c r="U468" s="73" t="str">
        <f>HYPERLINK(_xlfn.XLOOKUP(I468,LEGEND!B:B,LEGEND!I:I))</f>
        <v>https://milwaukee-media-images.s3.amazonaws.com/hi/M18_FPT2-121C--Hero_1.jpg</v>
      </c>
      <c r="V468" s="51" t="s">
        <v>2479</v>
      </c>
      <c r="W468" s="63" t="s">
        <v>71</v>
      </c>
      <c r="X468" s="64">
        <v>206</v>
      </c>
      <c r="Y468" s="64">
        <v>857</v>
      </c>
      <c r="Z468" s="64">
        <v>561</v>
      </c>
      <c r="AA468" s="84">
        <v>24.5</v>
      </c>
      <c r="AB468" s="85">
        <v>1</v>
      </c>
      <c r="AC468" s="85">
        <v>1</v>
      </c>
    </row>
    <row r="469" spans="1:29" ht="25.5">
      <c r="A469" s="1"/>
      <c r="B469" s="6" t="s">
        <v>55</v>
      </c>
      <c r="C469" s="6" t="s">
        <v>56</v>
      </c>
      <c r="D469" s="6" t="s">
        <v>586</v>
      </c>
      <c r="E469" s="49" t="s">
        <v>587</v>
      </c>
      <c r="F469" s="6" t="s">
        <v>84</v>
      </c>
      <c r="G469" s="6" t="s">
        <v>85</v>
      </c>
      <c r="H469" s="6" t="s">
        <v>588</v>
      </c>
      <c r="I469" s="60" t="s">
        <v>589</v>
      </c>
      <c r="J469" s="49" t="s">
        <v>590</v>
      </c>
      <c r="K469" s="6" t="s">
        <v>591</v>
      </c>
      <c r="L469" s="29">
        <f>IF($J$6="с учетом НДС",VLOOKUP(I469,LEGEND!B:E,4,0)*(1-M469),VLOOKUP(I469,LEGEND!B:E,4,0)*(1-M469)/1.2)</f>
        <v>34990</v>
      </c>
      <c r="M469" s="57">
        <f>IF(AND(B469&lt;&gt;"1_Электроинструмент",B469&lt;&gt;"2_Садовая техника"),$J$5,IF($J$4&lt;=20%,$J$4,IFERROR(VLOOKUP(S469,LEGEND!$L$2:$M$5,2,FALSE),$J$4)))</f>
        <v>0</v>
      </c>
      <c r="N469" s="48" t="s">
        <v>592</v>
      </c>
      <c r="O469" s="49" t="s">
        <v>60</v>
      </c>
      <c r="P469" s="49" t="s">
        <v>66</v>
      </c>
      <c r="Q469" s="49" t="s">
        <v>67</v>
      </c>
      <c r="R469" s="50" t="s">
        <v>68</v>
      </c>
      <c r="S469" s="49" t="s">
        <v>176</v>
      </c>
      <c r="T469" s="73" t="str">
        <f>IF(_xlfn.XLOOKUP(I469,LEGEND!B:B,LEGEND!H:H)&lt;&gt;"-",HYPERLINK(_xlfn.XLOOKUP(I469,LEGEND!B:B,LEGEND!H:H),"link"),_xlfn.XLOOKUP(I469,LEGEND!B:B,LEGEND!H:H))</f>
        <v>link</v>
      </c>
      <c r="U469" s="73" t="str">
        <f>HYPERLINK(_xlfn.XLOOKUP(I469,LEGEND!B:B,LEGEND!I:I))</f>
        <v>https://milwaukee-media-images.s3.amazonaws.com/hi/M12_CCS44-0--Hero_01.jpg</v>
      </c>
      <c r="V469" s="51" t="s">
        <v>594</v>
      </c>
      <c r="W469" s="63" t="s">
        <v>71</v>
      </c>
      <c r="X469" s="64">
        <v>346</v>
      </c>
      <c r="Y469" s="64">
        <v>176</v>
      </c>
      <c r="Z469" s="64">
        <v>194</v>
      </c>
      <c r="AA469" s="84">
        <v>3.3479999999999999</v>
      </c>
      <c r="AB469" s="85">
        <v>1</v>
      </c>
      <c r="AC469" s="85">
        <v>1</v>
      </c>
    </row>
    <row r="470" spans="1:29" ht="25.5">
      <c r="A470" s="1"/>
      <c r="B470" s="6" t="s">
        <v>55</v>
      </c>
      <c r="C470" s="6" t="s">
        <v>56</v>
      </c>
      <c r="D470" s="6" t="s">
        <v>586</v>
      </c>
      <c r="E470" s="49" t="s">
        <v>587</v>
      </c>
      <c r="F470" s="6" t="s">
        <v>84</v>
      </c>
      <c r="G470" s="6" t="s">
        <v>85</v>
      </c>
      <c r="H470" s="6" t="s">
        <v>595</v>
      </c>
      <c r="I470" s="60" t="s">
        <v>596</v>
      </c>
      <c r="J470" s="49" t="s">
        <v>597</v>
      </c>
      <c r="K470" s="6" t="s">
        <v>598</v>
      </c>
      <c r="L470" s="29">
        <f>IF($J$6="с учетом НДС",VLOOKUP(I470,LEGEND!B:E,4,0)*(1-M470),VLOOKUP(I470,LEGEND!B:E,4,0)*(1-M470)/1.2)</f>
        <v>54990</v>
      </c>
      <c r="M470" s="57">
        <f>IF(AND(B470&lt;&gt;"1_Электроинструмент",B470&lt;&gt;"2_Садовая техника"),$J$5,IF($J$4&lt;=20%,$J$4,IFERROR(VLOOKUP(S470,LEGEND!$L$2:$M$5,2,FALSE),$J$4)))</f>
        <v>0</v>
      </c>
      <c r="N470" s="48" t="s">
        <v>599</v>
      </c>
      <c r="O470" s="49" t="s">
        <v>60</v>
      </c>
      <c r="P470" s="49" t="s">
        <v>66</v>
      </c>
      <c r="Q470" s="49" t="s">
        <v>67</v>
      </c>
      <c r="R470" s="50" t="s">
        <v>68</v>
      </c>
      <c r="S470" s="49" t="s">
        <v>60</v>
      </c>
      <c r="T470" s="73" t="str">
        <f>IF(_xlfn.XLOOKUP(I470,LEGEND!B:B,LEGEND!H:H)&lt;&gt;"-",HYPERLINK(_xlfn.XLOOKUP(I470,LEGEND!B:B,LEGEND!H:H),"link"),_xlfn.XLOOKUP(I470,LEGEND!B:B,LEGEND!H:H))</f>
        <v>link</v>
      </c>
      <c r="U470" s="73" t="str">
        <f>HYPERLINK(_xlfn.XLOOKUP(I470,LEGEND!B:B,LEGEND!I:I))</f>
        <v>https://milwaukee-media-images.s3.amazonaws.com/hi/M12_CCS44-402C--Hero_01.jpg</v>
      </c>
      <c r="V470" s="51" t="s">
        <v>600</v>
      </c>
      <c r="W470" s="63" t="s">
        <v>71</v>
      </c>
      <c r="X470" s="64">
        <v>469</v>
      </c>
      <c r="Y470" s="64">
        <v>189</v>
      </c>
      <c r="Z470" s="64">
        <v>359</v>
      </c>
      <c r="AA470" s="84">
        <v>7.8079999999999998</v>
      </c>
      <c r="AB470" s="85">
        <v>1</v>
      </c>
      <c r="AC470" s="85">
        <v>1</v>
      </c>
    </row>
    <row r="471" spans="1:29" s="1" customFormat="1" ht="33.75">
      <c r="B471" s="6" t="s">
        <v>55</v>
      </c>
      <c r="C471" s="6" t="s">
        <v>56</v>
      </c>
      <c r="D471" s="6" t="s">
        <v>586</v>
      </c>
      <c r="E471" s="49" t="s">
        <v>587</v>
      </c>
      <c r="F471" s="6" t="s">
        <v>84</v>
      </c>
      <c r="G471" s="6" t="s">
        <v>85</v>
      </c>
      <c r="H471" s="6" t="s">
        <v>601</v>
      </c>
      <c r="I471" s="60" t="s">
        <v>602</v>
      </c>
      <c r="J471" s="49" t="s">
        <v>603</v>
      </c>
      <c r="K471" s="6" t="s">
        <v>604</v>
      </c>
      <c r="L471" s="29">
        <f>IF($J$6="с учетом НДС",VLOOKUP(I471,LEGEND!B:E,4,0)*(1-M471),VLOOKUP(I471,LEGEND!B:E,4,0)*(1-M471)/1.2)</f>
        <v>59490</v>
      </c>
      <c r="M471" s="57">
        <f>IF(AND(B471&lt;&gt;"1_Электроинструмент",B471&lt;&gt;"2_Садовая техника"),$J$5,IF($J$4&lt;=20%,$J$4,IFERROR(VLOOKUP(S471,LEGEND!$L$2:$M$5,2,FALSE),$J$4)))</f>
        <v>0</v>
      </c>
      <c r="N471" s="48" t="s">
        <v>605</v>
      </c>
      <c r="O471" s="49" t="s">
        <v>60</v>
      </c>
      <c r="P471" s="49" t="s">
        <v>66</v>
      </c>
      <c r="Q471" s="49" t="s">
        <v>67</v>
      </c>
      <c r="R471" s="50" t="s">
        <v>68</v>
      </c>
      <c r="S471" s="49" t="s">
        <v>60</v>
      </c>
      <c r="T471" s="73" t="str">
        <f>IF(_xlfn.XLOOKUP(I471,LEGEND!B:B,LEGEND!H:H)&lt;&gt;"-",HYPERLINK(_xlfn.XLOOKUP(I471,LEGEND!B:B,LEGEND!H:H),"link"),_xlfn.XLOOKUP(I471,LEGEND!B:B,LEGEND!H:H))</f>
        <v>link</v>
      </c>
      <c r="U471" s="73" t="str">
        <f>HYPERLINK(_xlfn.XLOOKUP(I471,LEGEND!B:B,LEGEND!I:I))</f>
        <v>https://milwaukee-media-images.s3.amazonaws.com/hi/M12_CCS44-602X--Hero_01.jpg</v>
      </c>
      <c r="V471" s="51" t="s">
        <v>606</v>
      </c>
      <c r="W471" s="63" t="s">
        <v>71</v>
      </c>
      <c r="X471" s="64">
        <v>474</v>
      </c>
      <c r="Y471" s="64">
        <v>237</v>
      </c>
      <c r="Z471" s="64">
        <v>370</v>
      </c>
      <c r="AA471" s="84">
        <v>8</v>
      </c>
      <c r="AB471" s="85">
        <v>1</v>
      </c>
      <c r="AC471" s="85">
        <v>1</v>
      </c>
    </row>
    <row r="472" spans="1:29" s="1" customFormat="1" ht="33.75">
      <c r="B472" s="6" t="s">
        <v>55</v>
      </c>
      <c r="C472" s="6" t="s">
        <v>1340</v>
      </c>
      <c r="D472" s="6" t="s">
        <v>586</v>
      </c>
      <c r="E472" s="49" t="s">
        <v>587</v>
      </c>
      <c r="F472" s="6" t="s">
        <v>1406</v>
      </c>
      <c r="G472" s="6" t="s">
        <v>85</v>
      </c>
      <c r="H472" s="6" t="s">
        <v>2487</v>
      </c>
      <c r="I472" s="60" t="s">
        <v>2488</v>
      </c>
      <c r="J472" s="49" t="s">
        <v>2489</v>
      </c>
      <c r="K472" s="6" t="s">
        <v>2490</v>
      </c>
      <c r="L472" s="29">
        <f>IF($J$6="с учетом НДС",VLOOKUP(I472,LEGEND!B:E,4,0)*(1-M472),VLOOKUP(I472,LEGEND!B:E,4,0)*(1-M472)/1.2)</f>
        <v>42990</v>
      </c>
      <c r="M472" s="57">
        <f>IF(AND(B472&lt;&gt;"1_Электроинструмент",B472&lt;&gt;"2_Садовая техника"),$J$5,IF($J$4&lt;=20%,$J$4,IFERROR(VLOOKUP(S472,LEGEND!$L$2:$M$5,2,FALSE),$J$4)))</f>
        <v>0</v>
      </c>
      <c r="N472" s="48" t="s">
        <v>2491</v>
      </c>
      <c r="O472" s="49" t="s">
        <v>60</v>
      </c>
      <c r="P472" s="49" t="s">
        <v>66</v>
      </c>
      <c r="Q472" s="49" t="s">
        <v>67</v>
      </c>
      <c r="R472" s="50" t="s">
        <v>68</v>
      </c>
      <c r="S472" s="49" t="s">
        <v>60</v>
      </c>
      <c r="T472" s="73" t="str">
        <f>IF(_xlfn.XLOOKUP(I472,LEGEND!B:B,LEGEND!H:H)&lt;&gt;"-",HYPERLINK(_xlfn.XLOOKUP(I472,LEGEND!B:B,LEGEND!H:H),"link"),_xlfn.XLOOKUP(I472,LEGEND!B:B,LEGEND!H:H))</f>
        <v>link</v>
      </c>
      <c r="U472" s="73" t="str">
        <f>HYPERLINK(_xlfn.XLOOKUP(I472,LEGEND!B:B,LEGEND!I:I))</f>
        <v>https://milwaukee-media-images.s3.amazonaws.com/hi/M18_BLCS66-0--Hero_1.jpg</v>
      </c>
      <c r="V472" s="51" t="s">
        <v>2493</v>
      </c>
      <c r="W472" s="63" t="s">
        <v>71</v>
      </c>
      <c r="X472" s="64">
        <v>367</v>
      </c>
      <c r="Y472" s="64">
        <v>197</v>
      </c>
      <c r="Z472" s="64">
        <v>233</v>
      </c>
      <c r="AA472" s="84">
        <v>4.3220000000000001</v>
      </c>
      <c r="AB472" s="85">
        <v>1</v>
      </c>
      <c r="AC472" s="85">
        <v>1</v>
      </c>
    </row>
    <row r="473" spans="1:29" ht="25.5">
      <c r="A473" s="1"/>
      <c r="B473" s="6" t="s">
        <v>55</v>
      </c>
      <c r="C473" s="6" t="s">
        <v>1340</v>
      </c>
      <c r="D473" s="6" t="s">
        <v>586</v>
      </c>
      <c r="E473" s="49" t="s">
        <v>587</v>
      </c>
      <c r="F473" s="6" t="s">
        <v>1406</v>
      </c>
      <c r="G473" s="6" t="s">
        <v>85</v>
      </c>
      <c r="H473" s="6" t="s">
        <v>2506</v>
      </c>
      <c r="I473" s="60" t="s">
        <v>2507</v>
      </c>
      <c r="J473" s="49" t="s">
        <v>2508</v>
      </c>
      <c r="K473" s="6" t="s">
        <v>2509</v>
      </c>
      <c r="L473" s="29">
        <f>IF($J$6="с учетом НДС",VLOOKUP(I473,LEGEND!B:E,4,0)*(1-M473),VLOOKUP(I473,LEGEND!B:E,4,0)*(1-M473)/1.2)</f>
        <v>43990</v>
      </c>
      <c r="M473" s="57">
        <f>IF(AND(B473&lt;&gt;"1_Электроинструмент",B473&lt;&gt;"2_Садовая техника"),$J$5,IF($J$4&lt;=20%,$J$4,IFERROR(VLOOKUP(S473,LEGEND!$L$2:$M$5,2,FALSE),$J$4)))</f>
        <v>0</v>
      </c>
      <c r="N473" s="48" t="s">
        <v>2510</v>
      </c>
      <c r="O473" s="49" t="s">
        <v>60</v>
      </c>
      <c r="P473" s="49" t="s">
        <v>66</v>
      </c>
      <c r="Q473" s="49" t="s">
        <v>67</v>
      </c>
      <c r="R473" s="50" t="s">
        <v>68</v>
      </c>
      <c r="S473" s="49" t="s">
        <v>60</v>
      </c>
      <c r="T473" s="73" t="str">
        <f>IF(_xlfn.XLOOKUP(I473,LEGEND!B:B,LEGEND!H:H)&lt;&gt;"-",HYPERLINK(_xlfn.XLOOKUP(I473,LEGEND!B:B,LEGEND!H:H),"link"),_xlfn.XLOOKUP(I473,LEGEND!B:B,LEGEND!H:H))</f>
        <v>link</v>
      </c>
      <c r="U473" s="73" t="str">
        <f>HYPERLINK(_xlfn.XLOOKUP(I473,LEGEND!B:B,LEGEND!I:I))</f>
        <v>https://milwaukee-media-images.s3.amazonaws.com/hi/M18_CCS55-0X--Hero_1.jpg</v>
      </c>
      <c r="V473" s="51" t="s">
        <v>2512</v>
      </c>
      <c r="W473" s="63" t="s">
        <v>71</v>
      </c>
      <c r="X473" s="64">
        <v>474</v>
      </c>
      <c r="Y473" s="64">
        <v>237</v>
      </c>
      <c r="Z473" s="64">
        <v>370</v>
      </c>
      <c r="AA473" s="84">
        <v>6.8620000000000001</v>
      </c>
      <c r="AB473" s="85">
        <v>1</v>
      </c>
      <c r="AC473" s="85">
        <v>1</v>
      </c>
    </row>
    <row r="474" spans="1:29" s="1" customFormat="1" ht="33.75">
      <c r="B474" s="6" t="s">
        <v>55</v>
      </c>
      <c r="C474" s="6" t="s">
        <v>1340</v>
      </c>
      <c r="D474" s="6" t="s">
        <v>586</v>
      </c>
      <c r="E474" s="49" t="s">
        <v>587</v>
      </c>
      <c r="F474" s="6" t="s">
        <v>1406</v>
      </c>
      <c r="G474" s="6" t="s">
        <v>85</v>
      </c>
      <c r="H474" s="6" t="s">
        <v>2494</v>
      </c>
      <c r="I474" s="60" t="s">
        <v>2495</v>
      </c>
      <c r="J474" s="49" t="s">
        <v>2496</v>
      </c>
      <c r="K474" s="6" t="s">
        <v>2497</v>
      </c>
      <c r="L474" s="29">
        <f>IF($J$6="с учетом НДС",VLOOKUP(I474,LEGEND!B:E,4,0)*(1-M474),VLOOKUP(I474,LEGEND!B:E,4,0)*(1-M474)/1.2)</f>
        <v>45990</v>
      </c>
      <c r="M474" s="57">
        <f>IF(AND(B474&lt;&gt;"1_Электроинструмент",B474&lt;&gt;"2_Садовая техника"),$J$5,IF($J$4&lt;=20%,$J$4,IFERROR(VLOOKUP(S474,LEGEND!$L$2:$M$5,2,FALSE),$J$4)))</f>
        <v>0</v>
      </c>
      <c r="N474" s="48" t="s">
        <v>2498</v>
      </c>
      <c r="O474" s="49" t="s">
        <v>60</v>
      </c>
      <c r="P474" s="49" t="s">
        <v>66</v>
      </c>
      <c r="Q474" s="49" t="s">
        <v>67</v>
      </c>
      <c r="R474" s="50" t="s">
        <v>68</v>
      </c>
      <c r="S474" s="49" t="s">
        <v>60</v>
      </c>
      <c r="T474" s="73" t="str">
        <f>IF(_xlfn.XLOOKUP(I474,LEGEND!B:B,LEGEND!H:H)&lt;&gt;"-",HYPERLINK(_xlfn.XLOOKUP(I474,LEGEND!B:B,LEGEND!H:H),"link"),_xlfn.XLOOKUP(I474,LEGEND!B:B,LEGEND!H:H))</f>
        <v>link</v>
      </c>
      <c r="U474" s="73" t="str">
        <f>HYPERLINK(_xlfn.XLOOKUP(I474,LEGEND!B:B,LEGEND!I:I))</f>
        <v>https://milwaukee-media-images.s3.amazonaws.com/hi/M18_BLCS66-0X--Hero_1.jpg</v>
      </c>
      <c r="V474" s="51" t="s">
        <v>2499</v>
      </c>
      <c r="W474" s="63" t="s">
        <v>71</v>
      </c>
      <c r="X474" s="64">
        <v>474</v>
      </c>
      <c r="Y474" s="64">
        <v>237</v>
      </c>
      <c r="Z474" s="64">
        <v>370</v>
      </c>
      <c r="AA474" s="84">
        <v>7.32</v>
      </c>
      <c r="AB474" s="85">
        <v>1</v>
      </c>
      <c r="AC474" s="85">
        <v>1</v>
      </c>
    </row>
    <row r="475" spans="1:29" s="1" customFormat="1" ht="25.5">
      <c r="B475" s="6" t="s">
        <v>55</v>
      </c>
      <c r="C475" s="6" t="s">
        <v>1340</v>
      </c>
      <c r="D475" s="6" t="s">
        <v>586</v>
      </c>
      <c r="E475" s="49" t="s">
        <v>587</v>
      </c>
      <c r="F475" s="6" t="s">
        <v>1406</v>
      </c>
      <c r="G475" s="6" t="s">
        <v>85</v>
      </c>
      <c r="H475" s="6" t="s">
        <v>2500</v>
      </c>
      <c r="I475" s="60" t="s">
        <v>2501</v>
      </c>
      <c r="J475" s="49" t="s">
        <v>2502</v>
      </c>
      <c r="K475" s="6" t="s">
        <v>2503</v>
      </c>
      <c r="L475" s="29">
        <f>IF($J$6="с учетом НДС",VLOOKUP(I475,LEGEND!B:E,4,0)*(1-M475),VLOOKUP(I475,LEGEND!B:E,4,0)*(1-M475)/1.2)</f>
        <v>54490</v>
      </c>
      <c r="M475" s="57">
        <f>IF(AND(B475&lt;&gt;"1_Электроинструмент",B475&lt;&gt;"2_Садовая техника"),$J$5,IF($J$4&lt;=20%,$J$4,IFERROR(VLOOKUP(S475,LEGEND!$L$2:$M$5,2,FALSE),$J$4)))</f>
        <v>0</v>
      </c>
      <c r="N475" s="48" t="s">
        <v>2504</v>
      </c>
      <c r="O475" s="49" t="s">
        <v>60</v>
      </c>
      <c r="P475" s="49" t="s">
        <v>66</v>
      </c>
      <c r="Q475" s="49" t="s">
        <v>67</v>
      </c>
      <c r="R475" s="50" t="s">
        <v>68</v>
      </c>
      <c r="S475" s="49" t="s">
        <v>156</v>
      </c>
      <c r="T475" s="73" t="str">
        <f>IF(_xlfn.XLOOKUP(I475,LEGEND!B:B,LEGEND!H:H)&lt;&gt;"-",HYPERLINK(_xlfn.XLOOKUP(I475,LEGEND!B:B,LEGEND!H:H),"link"),_xlfn.XLOOKUP(I475,LEGEND!B:B,LEGEND!H:H))</f>
        <v>link</v>
      </c>
      <c r="U475" s="73" t="str">
        <f>HYPERLINK(_xlfn.XLOOKUP(I475,LEGEND!B:B,LEGEND!I:I))</f>
        <v>https://milwaukee-media-images.s3.amazonaws.com/hi/M18_BLCS66-502X--Hero_1.jpg</v>
      </c>
      <c r="V475" s="51" t="s">
        <v>2505</v>
      </c>
      <c r="W475" s="63" t="s">
        <v>71</v>
      </c>
      <c r="X475" s="64">
        <v>474</v>
      </c>
      <c r="Y475" s="64">
        <v>237</v>
      </c>
      <c r="Z475" s="64">
        <v>370</v>
      </c>
      <c r="AA475" s="84">
        <v>9.7899999999999991</v>
      </c>
      <c r="AB475" s="85">
        <v>1</v>
      </c>
      <c r="AC475" s="85">
        <v>1</v>
      </c>
    </row>
    <row r="476" spans="1:29" s="1" customFormat="1" ht="25.5">
      <c r="B476" s="6" t="s">
        <v>55</v>
      </c>
      <c r="C476" s="6" t="s">
        <v>1340</v>
      </c>
      <c r="D476" s="6" t="s">
        <v>586</v>
      </c>
      <c r="E476" s="49" t="s">
        <v>587</v>
      </c>
      <c r="F476" s="6" t="s">
        <v>1406</v>
      </c>
      <c r="G476" s="6" t="s">
        <v>85</v>
      </c>
      <c r="H476" s="6" t="s">
        <v>2519</v>
      </c>
      <c r="I476" s="60" t="s">
        <v>2520</v>
      </c>
      <c r="J476" s="49" t="s">
        <v>2521</v>
      </c>
      <c r="K476" s="6" t="s">
        <v>2522</v>
      </c>
      <c r="L476" s="29">
        <f>IF($J$6="с учетом НДС",VLOOKUP(I476,LEGEND!B:E,4,0)*(1-M476),VLOOKUP(I476,LEGEND!B:E,4,0)*(1-M476)/1.2)</f>
        <v>63990</v>
      </c>
      <c r="M476" s="57">
        <f>IF(AND(B476&lt;&gt;"1_Электроинструмент",B476&lt;&gt;"2_Садовая техника"),$J$5,IF($J$4&lt;=20%,$J$4,IFERROR(VLOOKUP(S476,LEGEND!$L$2:$M$5,2,FALSE),$J$4)))</f>
        <v>0</v>
      </c>
      <c r="N476" s="48" t="s">
        <v>2523</v>
      </c>
      <c r="O476" s="49" t="s">
        <v>60</v>
      </c>
      <c r="P476" s="49" t="s">
        <v>66</v>
      </c>
      <c r="Q476" s="49" t="s">
        <v>67</v>
      </c>
      <c r="R476" s="50" t="s">
        <v>68</v>
      </c>
      <c r="S476" s="49" t="s">
        <v>60</v>
      </c>
      <c r="T476" s="73" t="str">
        <f>IF(_xlfn.XLOOKUP(I476,LEGEND!B:B,LEGEND!H:H)&lt;&gt;"-",HYPERLINK(_xlfn.XLOOKUP(I476,LEGEND!B:B,LEGEND!H:H),"link"),_xlfn.XLOOKUP(I476,LEGEND!B:B,LEGEND!H:H))</f>
        <v>link</v>
      </c>
      <c r="U476" s="73" t="str">
        <f>HYPERLINK(_xlfn.XLOOKUP(I476,LEGEND!B:B,LEGEND!I:I))</f>
        <v>https://milwaukee-media-images.s3.amazonaws.com/hi/M18_FCS66-0--Hero_1.jpg</v>
      </c>
      <c r="V476" s="51" t="s">
        <v>2525</v>
      </c>
      <c r="W476" s="63" t="s">
        <v>71</v>
      </c>
      <c r="X476" s="64">
        <v>233</v>
      </c>
      <c r="Y476" s="64">
        <v>224</v>
      </c>
      <c r="Z476" s="64">
        <v>378</v>
      </c>
      <c r="AA476" s="84">
        <v>5.36</v>
      </c>
      <c r="AB476" s="85">
        <v>1</v>
      </c>
      <c r="AC476" s="85">
        <v>1</v>
      </c>
    </row>
    <row r="477" spans="1:29" s="1" customFormat="1" ht="25.5">
      <c r="B477" s="6" t="s">
        <v>55</v>
      </c>
      <c r="C477" s="6" t="s">
        <v>1340</v>
      </c>
      <c r="D477" s="6" t="s">
        <v>586</v>
      </c>
      <c r="E477" s="49" t="s">
        <v>587</v>
      </c>
      <c r="F477" s="6" t="s">
        <v>1406</v>
      </c>
      <c r="G477" s="6" t="s">
        <v>85</v>
      </c>
      <c r="H477" s="6" t="s">
        <v>2539</v>
      </c>
      <c r="I477" s="60" t="s">
        <v>2540</v>
      </c>
      <c r="J477" s="49" t="s">
        <v>2541</v>
      </c>
      <c r="K477" s="6" t="s">
        <v>2542</v>
      </c>
      <c r="L477" s="29">
        <f>IF($J$6="с учетом НДС",VLOOKUP(I477,LEGEND!B:E,4,0)*(1-M477),VLOOKUP(I477,LEGEND!B:E,4,0)*(1-M477)/1.2)</f>
        <v>63990</v>
      </c>
      <c r="M477" s="57">
        <f>IF(AND(B477&lt;&gt;"1_Электроинструмент",B477&lt;&gt;"2_Садовая техника"),$J$5,IF($J$4&lt;=20%,$J$4,IFERROR(VLOOKUP(S477,LEGEND!$L$2:$M$5,2,FALSE),$J$4)))</f>
        <v>0</v>
      </c>
      <c r="N477" s="48" t="s">
        <v>2543</v>
      </c>
      <c r="O477" s="49" t="s">
        <v>60</v>
      </c>
      <c r="P477" s="49" t="s">
        <v>66</v>
      </c>
      <c r="Q477" s="49" t="s">
        <v>67</v>
      </c>
      <c r="R477" s="50" t="s">
        <v>68</v>
      </c>
      <c r="S477" s="49" t="s">
        <v>60</v>
      </c>
      <c r="T477" s="73" t="str">
        <f>IF(_xlfn.XLOOKUP(I477,LEGEND!B:B,LEGEND!H:H)&lt;&gt;"-",HYPERLINK(_xlfn.XLOOKUP(I477,LEGEND!B:B,LEGEND!H:H),"link"),_xlfn.XLOOKUP(I477,LEGEND!B:B,LEGEND!H:H))</f>
        <v>link</v>
      </c>
      <c r="U477" s="73" t="str">
        <f>HYPERLINK(_xlfn.XLOOKUP(I477,LEGEND!B:B,LEGEND!I:I))</f>
        <v>https://milwaukee-media-images.s3.amazonaws.com/hi/M18_FCSRH66-0--Hero_1.jpg</v>
      </c>
      <c r="V477" s="51" t="s">
        <v>2545</v>
      </c>
      <c r="W477" s="63" t="s">
        <v>71</v>
      </c>
      <c r="X477" s="64">
        <v>526</v>
      </c>
      <c r="Y477" s="64">
        <v>223</v>
      </c>
      <c r="Z477" s="64">
        <v>232</v>
      </c>
      <c r="AA477" s="84">
        <v>5.48</v>
      </c>
      <c r="AB477" s="85">
        <v>1</v>
      </c>
      <c r="AC477" s="85">
        <v>1</v>
      </c>
    </row>
    <row r="478" spans="1:29" s="1" customFormat="1" ht="25.5">
      <c r="B478" s="6" t="s">
        <v>55</v>
      </c>
      <c r="C478" s="6" t="s">
        <v>1340</v>
      </c>
      <c r="D478" s="6" t="s">
        <v>586</v>
      </c>
      <c r="E478" s="49" t="s">
        <v>587</v>
      </c>
      <c r="F478" s="6" t="s">
        <v>1406</v>
      </c>
      <c r="G478" s="6" t="s">
        <v>85</v>
      </c>
      <c r="H478" s="6" t="s">
        <v>2526</v>
      </c>
      <c r="I478" s="60" t="s">
        <v>2527</v>
      </c>
      <c r="J478" s="49" t="s">
        <v>2528</v>
      </c>
      <c r="K478" s="6" t="s">
        <v>2529</v>
      </c>
      <c r="L478" s="29">
        <f>IF($J$6="с учетом НДС",VLOOKUP(I478,LEGEND!B:E,4,0)*(1-M478),VLOOKUP(I478,LEGEND!B:E,4,0)*(1-M478)/1.2)</f>
        <v>67490</v>
      </c>
      <c r="M478" s="57">
        <f>IF(AND(B478&lt;&gt;"1_Электроинструмент",B478&lt;&gt;"2_Садовая техника"),$J$5,IF($J$4&lt;=20%,$J$4,IFERROR(VLOOKUP(S478,LEGEND!$L$2:$M$5,2,FALSE),$J$4)))</f>
        <v>0</v>
      </c>
      <c r="N478" s="48" t="s">
        <v>2530</v>
      </c>
      <c r="O478" s="49" t="s">
        <v>60</v>
      </c>
      <c r="P478" s="49" t="s">
        <v>66</v>
      </c>
      <c r="Q478" s="49" t="s">
        <v>67</v>
      </c>
      <c r="R478" s="50" t="s">
        <v>68</v>
      </c>
      <c r="S478" s="49" t="s">
        <v>60</v>
      </c>
      <c r="T478" s="73" t="str">
        <f>IF(_xlfn.XLOOKUP(I478,LEGEND!B:B,LEGEND!H:H)&lt;&gt;"-",HYPERLINK(_xlfn.XLOOKUP(I478,LEGEND!B:B,LEGEND!H:H),"link"),_xlfn.XLOOKUP(I478,LEGEND!B:B,LEGEND!H:H))</f>
        <v>link</v>
      </c>
      <c r="U478" s="73" t="str">
        <f>HYPERLINK(_xlfn.XLOOKUP(I478,LEGEND!B:B,LEGEND!I:I))</f>
        <v>https://milwaukee-media-images.s3.amazonaws.com/hi/M18_FCSG66-0--Hero_1.jpg</v>
      </c>
      <c r="V478" s="51" t="s">
        <v>2532</v>
      </c>
      <c r="W478" s="63" t="s">
        <v>71</v>
      </c>
      <c r="X478" s="64">
        <v>251</v>
      </c>
      <c r="Y478" s="64">
        <v>231</v>
      </c>
      <c r="Z478" s="64">
        <v>387</v>
      </c>
      <c r="AA478" s="84">
        <v>5.5</v>
      </c>
      <c r="AB478" s="85">
        <v>1</v>
      </c>
      <c r="AC478" s="85">
        <v>1</v>
      </c>
    </row>
    <row r="479" spans="1:29" s="1" customFormat="1" ht="25.5">
      <c r="B479" s="6" t="s">
        <v>55</v>
      </c>
      <c r="C479" s="6" t="s">
        <v>1340</v>
      </c>
      <c r="D479" s="6" t="s">
        <v>586</v>
      </c>
      <c r="E479" s="49" t="s">
        <v>587</v>
      </c>
      <c r="F479" s="6" t="s">
        <v>1406</v>
      </c>
      <c r="G479" s="6" t="s">
        <v>85</v>
      </c>
      <c r="H479" s="6" t="s">
        <v>2546</v>
      </c>
      <c r="I479" s="60" t="s">
        <v>2547</v>
      </c>
      <c r="J479" s="49" t="s">
        <v>2548</v>
      </c>
      <c r="K479" s="6" t="s">
        <v>2549</v>
      </c>
      <c r="L479" s="29">
        <f>IF($J$6="с учетом НДС",VLOOKUP(I479,LEGEND!B:E,4,0)*(1-M479),VLOOKUP(I479,LEGEND!B:E,4,0)*(1-M479)/1.2)</f>
        <v>74990</v>
      </c>
      <c r="M479" s="57">
        <f>IF(AND(B479&lt;&gt;"1_Электроинструмент",B479&lt;&gt;"2_Садовая техника"),$J$5,IF($J$4&lt;=20%,$J$4,IFERROR(VLOOKUP(S479,LEGEND!$L$2:$M$5,2,FALSE),$J$4)))</f>
        <v>0</v>
      </c>
      <c r="N479" s="48" t="s">
        <v>2550</v>
      </c>
      <c r="O479" s="49" t="s">
        <v>60</v>
      </c>
      <c r="P479" s="49" t="s">
        <v>66</v>
      </c>
      <c r="Q479" s="49" t="s">
        <v>67</v>
      </c>
      <c r="R479" s="50" t="s">
        <v>68</v>
      </c>
      <c r="S479" s="49" t="s">
        <v>60</v>
      </c>
      <c r="T479" s="73" t="str">
        <f>IF(_xlfn.XLOOKUP(I479,LEGEND!B:B,LEGEND!H:H)&lt;&gt;"-",HYPERLINK(_xlfn.XLOOKUP(I479,LEGEND!B:B,LEGEND!H:H),"link"),_xlfn.XLOOKUP(I479,LEGEND!B:B,LEGEND!H:H))</f>
        <v>-</v>
      </c>
      <c r="U479" s="73" t="str">
        <f>HYPERLINK(_xlfn.XLOOKUP(I479,LEGEND!B:B,LEGEND!I:I))</f>
        <v>-</v>
      </c>
      <c r="V479" s="51" t="s">
        <v>2551</v>
      </c>
      <c r="W479" s="63" t="s">
        <v>71</v>
      </c>
      <c r="X479" s="64">
        <v>560</v>
      </c>
      <c r="Y479" s="64">
        <v>268</v>
      </c>
      <c r="Z479" s="64">
        <v>431</v>
      </c>
      <c r="AA479" s="84">
        <v>10.55</v>
      </c>
      <c r="AB479" s="85">
        <v>1</v>
      </c>
      <c r="AC479" s="85">
        <v>1</v>
      </c>
    </row>
    <row r="480" spans="1:29" s="1" customFormat="1" ht="25.5">
      <c r="B480" s="6" t="s">
        <v>55</v>
      </c>
      <c r="C480" s="6" t="s">
        <v>1340</v>
      </c>
      <c r="D480" s="6" t="s">
        <v>586</v>
      </c>
      <c r="E480" s="49" t="s">
        <v>587</v>
      </c>
      <c r="F480" s="6" t="s">
        <v>1406</v>
      </c>
      <c r="G480" s="6" t="s">
        <v>85</v>
      </c>
      <c r="H480" s="6" t="s">
        <v>2513</v>
      </c>
      <c r="I480" s="60" t="s">
        <v>2514</v>
      </c>
      <c r="J480" s="49" t="s">
        <v>2515</v>
      </c>
      <c r="K480" s="6" t="s">
        <v>2516</v>
      </c>
      <c r="L480" s="29">
        <f>IF($J$6="с учетом НДС",VLOOKUP(I480,LEGEND!B:E,4,0)*(1-M480),VLOOKUP(I480,LEGEND!B:E,4,0)*(1-M480)/1.2)</f>
        <v>75990</v>
      </c>
      <c r="M480" s="57">
        <f>IF(AND(B480&lt;&gt;"1_Электроинструмент",B480&lt;&gt;"2_Садовая техника"),$J$5,IF($J$4&lt;=20%,$J$4,IFERROR(VLOOKUP(S480,LEGEND!$L$2:$M$5,2,FALSE),$J$4)))</f>
        <v>0</v>
      </c>
      <c r="N480" s="48" t="s">
        <v>2517</v>
      </c>
      <c r="O480" s="49" t="s">
        <v>60</v>
      </c>
      <c r="P480" s="49" t="s">
        <v>66</v>
      </c>
      <c r="Q480" s="49" t="s">
        <v>67</v>
      </c>
      <c r="R480" s="50" t="s">
        <v>68</v>
      </c>
      <c r="S480" s="49" t="s">
        <v>60</v>
      </c>
      <c r="T480" s="73" t="str">
        <f>IF(_xlfn.XLOOKUP(I480,LEGEND!B:B,LEGEND!H:H)&lt;&gt;"-",HYPERLINK(_xlfn.XLOOKUP(I480,LEGEND!B:B,LEGEND!H:H),"link"),_xlfn.XLOOKUP(I480,LEGEND!B:B,LEGEND!H:H))</f>
        <v>link</v>
      </c>
      <c r="U480" s="73" t="str">
        <f>HYPERLINK(_xlfn.XLOOKUP(I480,LEGEND!B:B,LEGEND!I:I))</f>
        <v>https://milwaukee-media-images.s3.amazonaws.com/hi/M18_CCS55-502X--Hero_1.jpg</v>
      </c>
      <c r="V480" s="51" t="s">
        <v>2518</v>
      </c>
      <c r="W480" s="63" t="s">
        <v>71</v>
      </c>
      <c r="X480" s="64">
        <v>474</v>
      </c>
      <c r="Y480" s="64">
        <v>237</v>
      </c>
      <c r="Z480" s="64">
        <v>370</v>
      </c>
      <c r="AA480" s="84">
        <v>9.2669999999999995</v>
      </c>
      <c r="AB480" s="85">
        <v>1</v>
      </c>
      <c r="AC480" s="85">
        <v>1</v>
      </c>
    </row>
    <row r="481" spans="1:29" s="1" customFormat="1" ht="25.5">
      <c r="B481" s="6" t="s">
        <v>55</v>
      </c>
      <c r="C481" s="6" t="s">
        <v>1340</v>
      </c>
      <c r="D481" s="6" t="s">
        <v>586</v>
      </c>
      <c r="E481" s="49" t="s">
        <v>587</v>
      </c>
      <c r="F481" s="6" t="s">
        <v>1406</v>
      </c>
      <c r="G481" s="6" t="s">
        <v>85</v>
      </c>
      <c r="H481" s="6" t="s">
        <v>2533</v>
      </c>
      <c r="I481" s="60" t="s">
        <v>2534</v>
      </c>
      <c r="J481" s="49" t="s">
        <v>2535</v>
      </c>
      <c r="K481" s="6" t="s">
        <v>2536</v>
      </c>
      <c r="L481" s="29">
        <f>IF($J$6="с учетом НДС",VLOOKUP(I481,LEGEND!B:E,4,0)*(1-M481),VLOOKUP(I481,LEGEND!B:E,4,0)*(1-M481)/1.2)</f>
        <v>98990</v>
      </c>
      <c r="M481" s="57">
        <f>IF(AND(B481&lt;&gt;"1_Электроинструмент",B481&lt;&gt;"2_Садовая техника"),$J$5,IF($J$4&lt;=20%,$J$4,IFERROR(VLOOKUP(S481,LEGEND!$L$2:$M$5,2,FALSE),$J$4)))</f>
        <v>0</v>
      </c>
      <c r="N481" s="48" t="s">
        <v>2537</v>
      </c>
      <c r="O481" s="49" t="s">
        <v>60</v>
      </c>
      <c r="P481" s="49" t="s">
        <v>66</v>
      </c>
      <c r="Q481" s="49" t="s">
        <v>67</v>
      </c>
      <c r="R481" s="50" t="s">
        <v>68</v>
      </c>
      <c r="S481" s="49" t="s">
        <v>60</v>
      </c>
      <c r="T481" s="73" t="str">
        <f>IF(_xlfn.XLOOKUP(I481,LEGEND!B:B,LEGEND!H:H)&lt;&gt;"-",HYPERLINK(_xlfn.XLOOKUP(I481,LEGEND!B:B,LEGEND!H:H),"link"),_xlfn.XLOOKUP(I481,LEGEND!B:B,LEGEND!H:H))</f>
        <v>link</v>
      </c>
      <c r="U481" s="73" t="str">
        <f>HYPERLINK(_xlfn.XLOOKUP(I481,LEGEND!B:B,LEGEND!I:I))</f>
        <v>https://milwaukee-media-images.s3.amazonaws.com/hi/M18_FCSG66-121C--Hero_1.jpg</v>
      </c>
      <c r="V481" s="51" t="s">
        <v>2538</v>
      </c>
      <c r="W481" s="63" t="s">
        <v>71</v>
      </c>
      <c r="X481" s="64">
        <v>565</v>
      </c>
      <c r="Y481" s="64">
        <v>270</v>
      </c>
      <c r="Z481" s="64">
        <v>440</v>
      </c>
      <c r="AA481" s="84">
        <v>12.464</v>
      </c>
      <c r="AB481" s="85">
        <v>1</v>
      </c>
      <c r="AC481" s="85">
        <v>1</v>
      </c>
    </row>
    <row r="482" spans="1:29" s="1" customFormat="1" ht="25.5">
      <c r="B482" s="6" t="s">
        <v>55</v>
      </c>
      <c r="C482" s="6" t="s">
        <v>1340</v>
      </c>
      <c r="D482" s="6" t="s">
        <v>586</v>
      </c>
      <c r="E482" s="49" t="s">
        <v>587</v>
      </c>
      <c r="F482" s="6" t="s">
        <v>1406</v>
      </c>
      <c r="G482" s="6" t="s">
        <v>85</v>
      </c>
      <c r="H482" s="6" t="s">
        <v>2552</v>
      </c>
      <c r="I482" s="60" t="s">
        <v>2553</v>
      </c>
      <c r="J482" s="49" t="s">
        <v>2554</v>
      </c>
      <c r="K482" s="6" t="s">
        <v>2555</v>
      </c>
      <c r="L482" s="29">
        <f>IF($J$6="с учетом НДС",VLOOKUP(I482,LEGEND!B:E,4,0)*(1-M482),VLOOKUP(I482,LEGEND!B:E,4,0)*(1-M482)/1.2)</f>
        <v>115990</v>
      </c>
      <c r="M482" s="57">
        <f>IF(AND(B482&lt;&gt;"1_Электроинструмент",B482&lt;&gt;"2_Садовая техника"),$J$5,IF($J$4&lt;=20%,$J$4,IFERROR(VLOOKUP(S482,LEGEND!$L$2:$M$5,2,FALSE),$J$4)))</f>
        <v>0</v>
      </c>
      <c r="N482" s="48" t="s">
        <v>2556</v>
      </c>
      <c r="O482" s="49" t="s">
        <v>60</v>
      </c>
      <c r="P482" s="49" t="s">
        <v>66</v>
      </c>
      <c r="Q482" s="49" t="s">
        <v>67</v>
      </c>
      <c r="R482" s="50" t="s">
        <v>68</v>
      </c>
      <c r="S482" s="49" t="s">
        <v>60</v>
      </c>
      <c r="T482" s="73" t="str">
        <f>IF(_xlfn.XLOOKUP(I482,LEGEND!B:B,LEGEND!H:H)&lt;&gt;"-",HYPERLINK(_xlfn.XLOOKUP(I482,LEGEND!B:B,LEGEND!H:H),"link"),_xlfn.XLOOKUP(I482,LEGEND!B:B,LEGEND!H:H))</f>
        <v>-</v>
      </c>
      <c r="U482" s="73" t="str">
        <f>HYPERLINK(_xlfn.XLOOKUP(I482,LEGEND!B:B,LEGEND!I:I))</f>
        <v>-</v>
      </c>
      <c r="V482" s="51" t="s">
        <v>2557</v>
      </c>
      <c r="W482" s="63" t="s">
        <v>71</v>
      </c>
      <c r="X482" s="64">
        <v>560</v>
      </c>
      <c r="Y482" s="64">
        <v>268</v>
      </c>
      <c r="Z482" s="64">
        <v>431</v>
      </c>
      <c r="AA482" s="84">
        <v>11.51</v>
      </c>
      <c r="AB482" s="85">
        <v>1</v>
      </c>
      <c r="AC482" s="85">
        <v>1</v>
      </c>
    </row>
    <row r="483" spans="1:29" s="1" customFormat="1" ht="25.5">
      <c r="B483" s="6" t="s">
        <v>55</v>
      </c>
      <c r="C483" s="6" t="s">
        <v>1340</v>
      </c>
      <c r="D483" s="6" t="s">
        <v>586</v>
      </c>
      <c r="E483" s="49" t="s">
        <v>587</v>
      </c>
      <c r="F483" s="6" t="s">
        <v>1341</v>
      </c>
      <c r="G483" s="6" t="s">
        <v>60</v>
      </c>
      <c r="H483" s="6" t="s">
        <v>2480</v>
      </c>
      <c r="I483" s="60" t="s">
        <v>2481</v>
      </c>
      <c r="J483" s="49" t="s">
        <v>2482</v>
      </c>
      <c r="K483" s="6" t="s">
        <v>2483</v>
      </c>
      <c r="L483" s="29">
        <f>IF($J$6="с учетом НДС",VLOOKUP(I483,LEGEND!B:E,4,0)*(1-M483),VLOOKUP(I483,LEGEND!B:E,4,0)*(1-M483)/1.2)</f>
        <v>65990</v>
      </c>
      <c r="M483" s="57">
        <f>IF(AND(B483&lt;&gt;"1_Электроинструмент",B483&lt;&gt;"2_Садовая техника"),$J$5,IF($J$4&lt;=20%,$J$4,IFERROR(VLOOKUP(S483,LEGEND!$L$2:$M$5,2,FALSE),$J$4)))</f>
        <v>0</v>
      </c>
      <c r="N483" s="48" t="s">
        <v>2484</v>
      </c>
      <c r="O483" s="49" t="s">
        <v>60</v>
      </c>
      <c r="P483" s="49" t="s">
        <v>66</v>
      </c>
      <c r="Q483" s="49" t="s">
        <v>67</v>
      </c>
      <c r="R483" s="50" t="s">
        <v>68</v>
      </c>
      <c r="S483" s="49" t="s">
        <v>60</v>
      </c>
      <c r="T483" s="73" t="str">
        <f>IF(_xlfn.XLOOKUP(I483,LEGEND!B:B,LEGEND!H:H)&lt;&gt;"-",HYPERLINK(_xlfn.XLOOKUP(I483,LEGEND!B:B,LEGEND!H:H),"link"),_xlfn.XLOOKUP(I483,LEGEND!B:B,LEGEND!H:H))</f>
        <v>link</v>
      </c>
      <c r="U483" s="73" t="str">
        <f>HYPERLINK(_xlfn.XLOOKUP(I483,LEGEND!B:B,LEGEND!I:I))</f>
        <v>https://milwaukee-media-images.s3.amazonaws.com/hi/HD18_CS-402B--Hero_1.jpg</v>
      </c>
      <c r="V483" s="51" t="s">
        <v>2486</v>
      </c>
      <c r="W483" s="63" t="s">
        <v>71</v>
      </c>
      <c r="X483" s="64">
        <v>463</v>
      </c>
      <c r="Y483" s="64">
        <v>249</v>
      </c>
      <c r="Z483" s="64">
        <v>284</v>
      </c>
      <c r="AA483" s="84">
        <v>7.47</v>
      </c>
      <c r="AB483" s="85">
        <v>1</v>
      </c>
      <c r="AC483" s="85">
        <v>1</v>
      </c>
    </row>
    <row r="484" spans="1:29" s="1" customFormat="1" ht="25.5">
      <c r="B484" s="6" t="s">
        <v>55</v>
      </c>
      <c r="C484" s="6" t="s">
        <v>3892</v>
      </c>
      <c r="D484" s="6" t="s">
        <v>586</v>
      </c>
      <c r="E484" s="49" t="s">
        <v>587</v>
      </c>
      <c r="F484" s="6" t="s">
        <v>3926</v>
      </c>
      <c r="G484" s="6" t="s">
        <v>60</v>
      </c>
      <c r="H484" s="6" t="s">
        <v>3953</v>
      </c>
      <c r="I484" s="60" t="s">
        <v>3954</v>
      </c>
      <c r="J484" s="49" t="s">
        <v>3955</v>
      </c>
      <c r="K484" s="6" t="s">
        <v>3956</v>
      </c>
      <c r="L484" s="29">
        <f>IF($J$6="с учетом НДС",VLOOKUP(I484,LEGEND!B:E,4,0)*(1-M484),VLOOKUP(I484,LEGEND!B:E,4,0)*(1-M484)/1.2)</f>
        <v>28990</v>
      </c>
      <c r="M484" s="57">
        <f>IF(AND(B484&lt;&gt;"1_Электроинструмент",B484&lt;&gt;"2_Садовая техника"),$J$5,IF($J$4&lt;=20%,$J$4,IFERROR(VLOOKUP(S484,LEGEND!$L$2:$M$5,2,FALSE),$J$4)))</f>
        <v>0</v>
      </c>
      <c r="N484" s="48" t="s">
        <v>3957</v>
      </c>
      <c r="O484" s="49" t="s">
        <v>60</v>
      </c>
      <c r="P484" s="49" t="s">
        <v>66</v>
      </c>
      <c r="Q484" s="49" t="s">
        <v>473</v>
      </c>
      <c r="R484" s="50" t="s">
        <v>68</v>
      </c>
      <c r="S484" s="49" t="s">
        <v>60</v>
      </c>
      <c r="T484" s="73" t="str">
        <f>IF(_xlfn.XLOOKUP(I484,LEGEND!B:B,LEGEND!H:H)&lt;&gt;"-",HYPERLINK(_xlfn.XLOOKUP(I484,LEGEND!B:B,LEGEND!H:H),"link"),_xlfn.XLOOKUP(I484,LEGEND!B:B,LEGEND!H:H))</f>
        <v>link</v>
      </c>
      <c r="U484" s="73" t="str">
        <f>HYPERLINK(_xlfn.XLOOKUP(I484,LEGEND!B:B,LEGEND!I:I))</f>
        <v>https://milwaukee-media-images.s3.amazonaws.com/hi/HD28_CS-0--Hero_1.jpg</v>
      </c>
      <c r="V484" s="51" t="s">
        <v>3959</v>
      </c>
      <c r="W484" s="63" t="s">
        <v>71</v>
      </c>
      <c r="X484" s="64">
        <v>349</v>
      </c>
      <c r="Y484" s="64">
        <v>228</v>
      </c>
      <c r="Z484" s="64">
        <v>228</v>
      </c>
      <c r="AA484" s="84">
        <v>4</v>
      </c>
      <c r="AB484" s="85">
        <v>1</v>
      </c>
      <c r="AC484" s="85">
        <v>1</v>
      </c>
    </row>
    <row r="485" spans="1:29" s="1" customFormat="1" ht="25.5">
      <c r="B485" s="6" t="s">
        <v>55</v>
      </c>
      <c r="C485" s="6" t="s">
        <v>7490</v>
      </c>
      <c r="D485" s="6" t="s">
        <v>586</v>
      </c>
      <c r="E485" s="49" t="s">
        <v>587</v>
      </c>
      <c r="F485" s="6" t="s">
        <v>1318</v>
      </c>
      <c r="G485" s="6" t="s">
        <v>60</v>
      </c>
      <c r="H485" s="6" t="s">
        <v>8300</v>
      </c>
      <c r="I485" s="60" t="s">
        <v>8301</v>
      </c>
      <c r="J485" s="49" t="s">
        <v>8302</v>
      </c>
      <c r="K485" s="6" t="s">
        <v>8303</v>
      </c>
      <c r="L485" s="29">
        <f>IF($J$6="с учетом НДС",VLOOKUP(I485,LEGEND!B:E,4,0)*(1-M485),VLOOKUP(I485,LEGEND!B:E,4,0)*(1-M485)/1.2)</f>
        <v>32490</v>
      </c>
      <c r="M485" s="57">
        <f>IF(AND(B485&lt;&gt;"1_Электроинструмент",B485&lt;&gt;"2_Садовая техника"),$J$5,IF($J$4&lt;=20%,$J$4,IFERROR(VLOOKUP(S485,LEGEND!$L$2:$M$5,2,FALSE),$J$4)))</f>
        <v>0</v>
      </c>
      <c r="N485" s="48" t="s">
        <v>8304</v>
      </c>
      <c r="O485" s="49" t="s">
        <v>60</v>
      </c>
      <c r="P485" s="49" t="s">
        <v>66</v>
      </c>
      <c r="Q485" s="49" t="s">
        <v>67</v>
      </c>
      <c r="R485" s="50" t="s">
        <v>68</v>
      </c>
      <c r="S485" s="49" t="s">
        <v>60</v>
      </c>
      <c r="T485" s="73" t="str">
        <f>IF(_xlfn.XLOOKUP(I485,LEGEND!B:B,LEGEND!H:H)&lt;&gt;"-",HYPERLINK(_xlfn.XLOOKUP(I485,LEGEND!B:B,LEGEND!H:H),"link"),_xlfn.XLOOKUP(I485,LEGEND!B:B,LEGEND!H:H))</f>
        <v>link</v>
      </c>
      <c r="U485" s="73" t="str">
        <f>HYPERLINK(_xlfn.XLOOKUP(I485,LEGEND!B:B,LEGEND!I:I))</f>
        <v>https://milwaukee-media-images.s3.amazonaws.com/hi/CS_60--Hero_1.jpg</v>
      </c>
      <c r="V485" s="51" t="s">
        <v>8306</v>
      </c>
      <c r="W485" s="63" t="s">
        <v>71</v>
      </c>
      <c r="X485" s="64">
        <v>381</v>
      </c>
      <c r="Y485" s="64">
        <v>259</v>
      </c>
      <c r="Z485" s="64">
        <v>235</v>
      </c>
      <c r="AA485" s="84">
        <v>5.97</v>
      </c>
      <c r="AB485" s="85">
        <v>1</v>
      </c>
      <c r="AC485" s="85">
        <v>1</v>
      </c>
    </row>
    <row r="486" spans="1:29" s="1" customFormat="1" ht="25.5">
      <c r="B486" s="6" t="s">
        <v>55</v>
      </c>
      <c r="C486" s="6" t="s">
        <v>7490</v>
      </c>
      <c r="D486" s="6" t="s">
        <v>586</v>
      </c>
      <c r="E486" s="49" t="s">
        <v>587</v>
      </c>
      <c r="F486" s="6" t="s">
        <v>1318</v>
      </c>
      <c r="G486" s="6" t="s">
        <v>60</v>
      </c>
      <c r="H486" s="6" t="s">
        <v>8321</v>
      </c>
      <c r="I486" s="60" t="s">
        <v>8322</v>
      </c>
      <c r="J486" s="49" t="s">
        <v>8323</v>
      </c>
      <c r="K486" s="6" t="s">
        <v>8324</v>
      </c>
      <c r="L486" s="29">
        <f>IF($J$6="с учетом НДС",VLOOKUP(I486,LEGEND!B:E,4,0)*(1-M486),VLOOKUP(I486,LEGEND!B:E,4,0)*(1-M486)/1.2)</f>
        <v>35990</v>
      </c>
      <c r="M486" s="57">
        <f>IF(AND(B486&lt;&gt;"1_Электроинструмент",B486&lt;&gt;"2_Садовая техника"),$J$5,IF($J$4&lt;=20%,$J$4,IFERROR(VLOOKUP(S486,LEGEND!$L$2:$M$5,2,FALSE),$J$4)))</f>
        <v>0</v>
      </c>
      <c r="N486" s="48" t="s">
        <v>8325</v>
      </c>
      <c r="O486" s="49" t="s">
        <v>60</v>
      </c>
      <c r="P486" s="49" t="s">
        <v>66</v>
      </c>
      <c r="Q486" s="49" t="s">
        <v>67</v>
      </c>
      <c r="R486" s="50" t="s">
        <v>68</v>
      </c>
      <c r="S486" s="49" t="s">
        <v>7729</v>
      </c>
      <c r="T486" s="73" t="str">
        <f>IF(_xlfn.XLOOKUP(I486,LEGEND!B:B,LEGEND!H:H)&lt;&gt;"-",HYPERLINK(_xlfn.XLOOKUP(I486,LEGEND!B:B,LEGEND!H:H),"link"),_xlfn.XLOOKUP(I486,LEGEND!B:B,LEGEND!H:H))</f>
        <v>link</v>
      </c>
      <c r="U486" s="73" t="str">
        <f>HYPERLINK(_xlfn.XLOOKUP(I486,LEGEND!B:B,LEGEND!I:I))</f>
        <v>https://milwaukee-media-images.s3.amazonaws.com/hi/SCS_65_Q--Hero_1.jpg</v>
      </c>
      <c r="V486" s="51" t="s">
        <v>8327</v>
      </c>
      <c r="W486" s="63" t="s">
        <v>71</v>
      </c>
      <c r="X486" s="64">
        <v>478</v>
      </c>
      <c r="Y486" s="64">
        <v>340</v>
      </c>
      <c r="Z486" s="64">
        <v>272</v>
      </c>
      <c r="AA486" s="84">
        <v>10.25</v>
      </c>
      <c r="AB486" s="85">
        <v>1</v>
      </c>
      <c r="AC486" s="85">
        <v>1</v>
      </c>
    </row>
    <row r="487" spans="1:29" ht="25.5">
      <c r="A487" s="1"/>
      <c r="B487" s="6" t="s">
        <v>55</v>
      </c>
      <c r="C487" s="6" t="s">
        <v>7490</v>
      </c>
      <c r="D487" s="6" t="s">
        <v>586</v>
      </c>
      <c r="E487" s="49" t="s">
        <v>587</v>
      </c>
      <c r="F487" s="6" t="s">
        <v>1318</v>
      </c>
      <c r="G487" s="6" t="s">
        <v>60</v>
      </c>
      <c r="H487" s="6" t="s">
        <v>8293</v>
      </c>
      <c r="I487" s="60" t="s">
        <v>8294</v>
      </c>
      <c r="J487" s="49" t="s">
        <v>8295</v>
      </c>
      <c r="K487" s="6" t="s">
        <v>8296</v>
      </c>
      <c r="L487" s="29">
        <f>IF($J$6="с учетом НДС",VLOOKUP(I487,LEGEND!B:E,4,0)*(1-M487),VLOOKUP(I487,LEGEND!B:E,4,0)*(1-M487)/1.2)</f>
        <v>39990</v>
      </c>
      <c r="M487" s="57">
        <f>IF(AND(B487&lt;&gt;"1_Электроинструмент",B487&lt;&gt;"2_Садовая техника"),$J$5,IF($J$4&lt;=20%,$J$4,IFERROR(VLOOKUP(S487,LEGEND!$L$2:$M$5,2,FALSE),$J$4)))</f>
        <v>0</v>
      </c>
      <c r="N487" s="48" t="s">
        <v>8297</v>
      </c>
      <c r="O487" s="49" t="s">
        <v>60</v>
      </c>
      <c r="P487" s="49" t="s">
        <v>66</v>
      </c>
      <c r="Q487" s="49" t="s">
        <v>67</v>
      </c>
      <c r="R487" s="50" t="s">
        <v>68</v>
      </c>
      <c r="S487" s="49" t="s">
        <v>60</v>
      </c>
      <c r="T487" s="73" t="str">
        <f>IF(_xlfn.XLOOKUP(I487,LEGEND!B:B,LEGEND!H:H)&lt;&gt;"-",HYPERLINK(_xlfn.XLOOKUP(I487,LEGEND!B:B,LEGEND!H:H),"link"),_xlfn.XLOOKUP(I487,LEGEND!B:B,LEGEND!H:H))</f>
        <v>link</v>
      </c>
      <c r="U487" s="73" t="str">
        <f>HYPERLINK(_xlfn.XLOOKUP(I487,LEGEND!B:B,LEGEND!I:I))</f>
        <v>https://milwaukee-media-images.s3.amazonaws.com/hi/CS_55--Hero_1.jpg</v>
      </c>
      <c r="V487" s="51" t="s">
        <v>8299</v>
      </c>
      <c r="W487" s="63" t="s">
        <v>71</v>
      </c>
      <c r="X487" s="64">
        <v>269</v>
      </c>
      <c r="Y487" s="64">
        <v>335</v>
      </c>
      <c r="Z487" s="64">
        <v>283</v>
      </c>
      <c r="AA487" s="84">
        <v>5.36</v>
      </c>
      <c r="AB487" s="85">
        <v>1</v>
      </c>
      <c r="AC487" s="85">
        <v>1</v>
      </c>
    </row>
    <row r="488" spans="1:29" s="1" customFormat="1" ht="25.5">
      <c r="B488" s="6" t="s">
        <v>55</v>
      </c>
      <c r="C488" s="6" t="s">
        <v>7490</v>
      </c>
      <c r="D488" s="6" t="s">
        <v>586</v>
      </c>
      <c r="E488" s="49" t="s">
        <v>587</v>
      </c>
      <c r="F488" s="6" t="s">
        <v>1318</v>
      </c>
      <c r="G488" s="6" t="s">
        <v>60</v>
      </c>
      <c r="H488" s="6" t="s">
        <v>8314</v>
      </c>
      <c r="I488" s="60" t="s">
        <v>8315</v>
      </c>
      <c r="J488" s="49" t="s">
        <v>8316</v>
      </c>
      <c r="K488" s="6" t="s">
        <v>8317</v>
      </c>
      <c r="L488" s="29">
        <f>IF($J$6="с учетом НДС",VLOOKUP(I488,LEGEND!B:E,4,0)*(1-M488),VLOOKUP(I488,LEGEND!B:E,4,0)*(1-M488)/1.2)</f>
        <v>40990</v>
      </c>
      <c r="M488" s="57">
        <f>IF(AND(B488&lt;&gt;"1_Электроинструмент",B488&lt;&gt;"2_Садовая техника"),$J$5,IF($J$4&lt;=20%,$J$4,IFERROR(VLOOKUP(S488,LEGEND!$L$2:$M$5,2,FALSE),$J$4)))</f>
        <v>0</v>
      </c>
      <c r="N488" s="48" t="s">
        <v>8318</v>
      </c>
      <c r="O488" s="49" t="s">
        <v>60</v>
      </c>
      <c r="P488" s="49" t="s">
        <v>66</v>
      </c>
      <c r="Q488" s="49" t="s">
        <v>67</v>
      </c>
      <c r="R488" s="50" t="s">
        <v>68</v>
      </c>
      <c r="S488" s="49" t="s">
        <v>60</v>
      </c>
      <c r="T488" s="73" t="str">
        <f>IF(_xlfn.XLOOKUP(I488,LEGEND!B:B,LEGEND!H:H)&lt;&gt;"-",HYPERLINK(_xlfn.XLOOKUP(I488,LEGEND!B:B,LEGEND!H:H),"link"),_xlfn.XLOOKUP(I488,LEGEND!B:B,LEGEND!H:H))</f>
        <v>link</v>
      </c>
      <c r="U488" s="73" t="str">
        <f>HYPERLINK(_xlfn.XLOOKUP(I488,LEGEND!B:B,LEGEND!I:I))</f>
        <v>https://milwaukee-media-images.s3.amazonaws.com/hi/CS_85_SB--Hero_1.jpg</v>
      </c>
      <c r="V488" s="51" t="s">
        <v>8320</v>
      </c>
      <c r="W488" s="63" t="s">
        <v>71</v>
      </c>
      <c r="X488" s="64">
        <v>449</v>
      </c>
      <c r="Y488" s="64">
        <v>304</v>
      </c>
      <c r="Z488" s="64">
        <v>329</v>
      </c>
      <c r="AA488" s="84">
        <v>10.02</v>
      </c>
      <c r="AB488" s="85">
        <v>1</v>
      </c>
      <c r="AC488" s="85">
        <v>1</v>
      </c>
    </row>
    <row r="489" spans="1:29" s="1" customFormat="1" ht="33.75">
      <c r="B489" s="6" t="s">
        <v>55</v>
      </c>
      <c r="C489" s="6" t="s">
        <v>7490</v>
      </c>
      <c r="D489" s="6" t="s">
        <v>586</v>
      </c>
      <c r="E489" s="49" t="s">
        <v>587</v>
      </c>
      <c r="F489" s="6" t="s">
        <v>1318</v>
      </c>
      <c r="G489" s="6" t="s">
        <v>60</v>
      </c>
      <c r="H489" s="6" t="s">
        <v>8307</v>
      </c>
      <c r="I489" s="60" t="s">
        <v>8308</v>
      </c>
      <c r="J489" s="49" t="s">
        <v>8309</v>
      </c>
      <c r="K489" s="6" t="s">
        <v>8310</v>
      </c>
      <c r="L489" s="29">
        <f>IF($J$6="с учетом НДС",VLOOKUP(I489,LEGEND!B:E,4,0)*(1-M489),VLOOKUP(I489,LEGEND!B:E,4,0)*(1-M489)/1.2)</f>
        <v>51990</v>
      </c>
      <c r="M489" s="57">
        <f>IF(AND(B489&lt;&gt;"1_Электроинструмент",B489&lt;&gt;"2_Садовая техника"),$J$5,IF($J$4&lt;=20%,$J$4,IFERROR(VLOOKUP(S489,LEGEND!$L$2:$M$5,2,FALSE),$J$4)))</f>
        <v>0</v>
      </c>
      <c r="N489" s="48" t="s">
        <v>8311</v>
      </c>
      <c r="O489" s="49" t="s">
        <v>60</v>
      </c>
      <c r="P489" s="49" t="s">
        <v>66</v>
      </c>
      <c r="Q489" s="49" t="s">
        <v>67</v>
      </c>
      <c r="R489" s="50" t="s">
        <v>68</v>
      </c>
      <c r="S489" s="49" t="s">
        <v>60</v>
      </c>
      <c r="T489" s="73" t="str">
        <f>IF(_xlfn.XLOOKUP(I489,LEGEND!B:B,LEGEND!H:H)&lt;&gt;"-",HYPERLINK(_xlfn.XLOOKUP(I489,LEGEND!B:B,LEGEND!H:H),"link"),_xlfn.XLOOKUP(I489,LEGEND!B:B,LEGEND!H:H))</f>
        <v>link</v>
      </c>
      <c r="U489" s="73" t="str">
        <f>HYPERLINK(_xlfn.XLOOKUP(I489,LEGEND!B:B,LEGEND!I:I))</f>
        <v>https://milwaukee-media-images.s3.amazonaws.com/hi/CS_85_CBE--Hero_1.jpg</v>
      </c>
      <c r="V489" s="51" t="s">
        <v>8313</v>
      </c>
      <c r="W489" s="63" t="s">
        <v>71</v>
      </c>
      <c r="X489" s="64">
        <v>559</v>
      </c>
      <c r="Y489" s="64">
        <v>304</v>
      </c>
      <c r="Z489" s="64">
        <v>399</v>
      </c>
      <c r="AA489" s="84">
        <v>15.04</v>
      </c>
      <c r="AB489" s="85">
        <v>1</v>
      </c>
      <c r="AC489" s="85">
        <v>1</v>
      </c>
    </row>
    <row r="490" spans="1:29" s="1" customFormat="1" ht="25.5">
      <c r="B490" s="6" t="s">
        <v>55</v>
      </c>
      <c r="C490" s="6" t="s">
        <v>4069</v>
      </c>
      <c r="D490" s="6" t="s">
        <v>586</v>
      </c>
      <c r="E490" s="49" t="s">
        <v>587</v>
      </c>
      <c r="F490" s="6" t="s">
        <v>4070</v>
      </c>
      <c r="G490" s="6" t="s">
        <v>60</v>
      </c>
      <c r="H490" s="6" t="s">
        <v>4510</v>
      </c>
      <c r="I490" s="60" t="s">
        <v>4511</v>
      </c>
      <c r="J490" s="49" t="s">
        <v>4512</v>
      </c>
      <c r="K490" s="6" t="s">
        <v>4513</v>
      </c>
      <c r="L490" s="29">
        <f>IF($J$6="с учетом НДС",VLOOKUP(I490,LEGEND!B:E,4,0)*(1-M490),VLOOKUP(I490,LEGEND!B:E,4,0)*(1-M490)/1.2)</f>
        <v>2400</v>
      </c>
      <c r="M490" s="57">
        <f>IF(AND(B490&lt;&gt;"1_Электроинструмент",B490&lt;&gt;"2_Садовая техника"),$J$5,IF($J$4&lt;=20%,$J$4,IFERROR(VLOOKUP(S490,LEGEND!$L$2:$M$5,2,FALSE),$J$4)))</f>
        <v>0</v>
      </c>
      <c r="N490" s="48" t="s">
        <v>60</v>
      </c>
      <c r="O490" s="49" t="s">
        <v>42</v>
      </c>
      <c r="P490" s="49" t="s">
        <v>66</v>
      </c>
      <c r="Q490" s="49" t="s">
        <v>473</v>
      </c>
      <c r="R490" s="50">
        <v>44621</v>
      </c>
      <c r="S490" s="49" t="s">
        <v>60</v>
      </c>
      <c r="T490" s="73" t="str">
        <f>IF(_xlfn.XLOOKUP(I490,LEGEND!B:B,LEGEND!H:H)&lt;&gt;"-",HYPERLINK(_xlfn.XLOOKUP(I490,LEGEND!B:B,LEGEND!H:H),"link"),_xlfn.XLOOKUP(I490,LEGEND!B:B,LEGEND!H:H))</f>
        <v>link</v>
      </c>
      <c r="U490" s="73" t="str">
        <f>HYPERLINK(_xlfn.XLOOKUP(I490,LEGEND!B:B,LEGEND!I:I))</f>
        <v>https://milwaukee-media-images.s3.amazonaws.com/hi/4932479072--Hero_1.jpg</v>
      </c>
      <c r="V490" s="51" t="s">
        <v>4514</v>
      </c>
      <c r="W490" s="63" t="s">
        <v>71</v>
      </c>
      <c r="X490" s="64">
        <v>150</v>
      </c>
      <c r="Y490" s="64">
        <v>25</v>
      </c>
      <c r="Z490" s="64">
        <v>25</v>
      </c>
      <c r="AA490" s="84">
        <v>0.3</v>
      </c>
      <c r="AB490" s="85">
        <v>1</v>
      </c>
      <c r="AC490" s="85">
        <v>1</v>
      </c>
    </row>
    <row r="491" spans="1:29" s="1" customFormat="1" ht="25.5">
      <c r="B491" s="6" t="s">
        <v>55</v>
      </c>
      <c r="C491" s="6" t="s">
        <v>4069</v>
      </c>
      <c r="D491" s="6" t="s">
        <v>586</v>
      </c>
      <c r="E491" s="49" t="s">
        <v>587</v>
      </c>
      <c r="F491" s="6" t="s">
        <v>4070</v>
      </c>
      <c r="G491" s="6" t="s">
        <v>60</v>
      </c>
      <c r="H491" s="6" t="s">
        <v>4500</v>
      </c>
      <c r="I491" s="60" t="s">
        <v>4501</v>
      </c>
      <c r="J491" s="49" t="s">
        <v>4502</v>
      </c>
      <c r="K491" s="6" t="s">
        <v>4503</v>
      </c>
      <c r="L491" s="29">
        <f>IF($J$6="с учетом НДС",VLOOKUP(I491,LEGEND!B:E,4,0)*(1-M491),VLOOKUP(I491,LEGEND!B:E,4,0)*(1-M491)/1.2)</f>
        <v>3000</v>
      </c>
      <c r="M491" s="57">
        <f>IF(AND(B491&lt;&gt;"1_Электроинструмент",B491&lt;&gt;"2_Садовая техника"),$J$5,IF($J$4&lt;=20%,$J$4,IFERROR(VLOOKUP(S491,LEGEND!$L$2:$M$5,2,FALSE),$J$4)))</f>
        <v>0</v>
      </c>
      <c r="N491" s="48" t="s">
        <v>60</v>
      </c>
      <c r="O491" s="49" t="s">
        <v>42</v>
      </c>
      <c r="P491" s="49" t="s">
        <v>66</v>
      </c>
      <c r="Q491" s="49" t="s">
        <v>473</v>
      </c>
      <c r="R491" s="50">
        <v>44621</v>
      </c>
      <c r="S491" s="49" t="s">
        <v>60</v>
      </c>
      <c r="T491" s="73" t="str">
        <f>IF(_xlfn.XLOOKUP(I491,LEGEND!B:B,LEGEND!H:H)&lt;&gt;"-",HYPERLINK(_xlfn.XLOOKUP(I491,LEGEND!B:B,LEGEND!H:H),"link"),_xlfn.XLOOKUP(I491,LEGEND!B:B,LEGEND!H:H))</f>
        <v>link</v>
      </c>
      <c r="U491" s="73" t="str">
        <f>HYPERLINK(_xlfn.XLOOKUP(I491,LEGEND!B:B,LEGEND!I:I))</f>
        <v>-</v>
      </c>
      <c r="V491" s="51" t="s">
        <v>4504</v>
      </c>
      <c r="W491" s="63" t="s">
        <v>71</v>
      </c>
      <c r="X491" s="64">
        <v>150</v>
      </c>
      <c r="Y491" s="64">
        <v>25</v>
      </c>
      <c r="Z491" s="64">
        <v>25</v>
      </c>
      <c r="AA491" s="84">
        <v>0.3</v>
      </c>
      <c r="AB491" s="85">
        <v>1</v>
      </c>
      <c r="AC491" s="85">
        <v>1</v>
      </c>
    </row>
    <row r="492" spans="1:29" s="1" customFormat="1" ht="25.5">
      <c r="B492" s="6" t="s">
        <v>55</v>
      </c>
      <c r="C492" s="6" t="s">
        <v>4069</v>
      </c>
      <c r="D492" s="6" t="s">
        <v>586</v>
      </c>
      <c r="E492" s="49" t="s">
        <v>587</v>
      </c>
      <c r="F492" s="6" t="s">
        <v>4070</v>
      </c>
      <c r="G492" s="6" t="s">
        <v>60</v>
      </c>
      <c r="H492" s="6" t="s">
        <v>4515</v>
      </c>
      <c r="I492" s="60" t="s">
        <v>4516</v>
      </c>
      <c r="J492" s="49" t="s">
        <v>4517</v>
      </c>
      <c r="K492" s="6" t="s">
        <v>4518</v>
      </c>
      <c r="L492" s="29">
        <f>IF($J$6="с учетом НДС",VLOOKUP(I492,LEGEND!B:E,4,0)*(1-M492),VLOOKUP(I492,LEGEND!B:E,4,0)*(1-M492)/1.2)</f>
        <v>3500</v>
      </c>
      <c r="M492" s="57">
        <f>IF(AND(B492&lt;&gt;"1_Электроинструмент",B492&lt;&gt;"2_Садовая техника"),$J$5,IF($J$4&lt;=20%,$J$4,IFERROR(VLOOKUP(S492,LEGEND!$L$2:$M$5,2,FALSE),$J$4)))</f>
        <v>0</v>
      </c>
      <c r="N492" s="48" t="s">
        <v>4517</v>
      </c>
      <c r="O492" s="49" t="s">
        <v>60</v>
      </c>
      <c r="P492" s="49" t="s">
        <v>66</v>
      </c>
      <c r="Q492" s="49" t="s">
        <v>67</v>
      </c>
      <c r="R492" s="50" t="s">
        <v>68</v>
      </c>
      <c r="S492" s="49" t="s">
        <v>60</v>
      </c>
      <c r="T492" s="73" t="str">
        <f>IF(_xlfn.XLOOKUP(I492,LEGEND!B:B,LEGEND!H:H)&lt;&gt;"-",HYPERLINK(_xlfn.XLOOKUP(I492,LEGEND!B:B,LEGEND!H:H),"link"),_xlfn.XLOOKUP(I492,LEGEND!B:B,LEGEND!H:H))</f>
        <v>link</v>
      </c>
      <c r="U492" s="73" t="str">
        <f>HYPERLINK(_xlfn.XLOOKUP(I492,LEGEND!B:B,LEGEND!I:I))</f>
        <v>https://milwaukee-media-images.s3.amazonaws.com/hi/49224146--Hero_1.jpg</v>
      </c>
      <c r="V492" s="51" t="s">
        <v>4520</v>
      </c>
      <c r="W492" s="63" t="s">
        <v>2403</v>
      </c>
      <c r="X492" s="64">
        <v>304</v>
      </c>
      <c r="Y492" s="64">
        <v>203</v>
      </c>
      <c r="Z492" s="64">
        <v>25</v>
      </c>
      <c r="AA492" s="84">
        <v>0.26300000000000001</v>
      </c>
      <c r="AB492" s="85">
        <v>1</v>
      </c>
      <c r="AC492" s="85">
        <v>1</v>
      </c>
    </row>
    <row r="493" spans="1:29" s="1" customFormat="1" ht="25.5">
      <c r="B493" s="6" t="s">
        <v>55</v>
      </c>
      <c r="C493" s="6" t="s">
        <v>4069</v>
      </c>
      <c r="D493" s="6" t="s">
        <v>586</v>
      </c>
      <c r="E493" s="49" t="s">
        <v>587</v>
      </c>
      <c r="F493" s="6" t="s">
        <v>4070</v>
      </c>
      <c r="G493" s="6" t="s">
        <v>60</v>
      </c>
      <c r="H493" s="6" t="s">
        <v>4490</v>
      </c>
      <c r="I493" s="60" t="s">
        <v>4491</v>
      </c>
      <c r="J493" s="49" t="s">
        <v>4492</v>
      </c>
      <c r="K493" s="6" t="s">
        <v>4493</v>
      </c>
      <c r="L493" s="29">
        <f>IF($J$6="с учетом НДС",VLOOKUP(I493,LEGEND!B:E,4,0)*(1-M493),VLOOKUP(I493,LEGEND!B:E,4,0)*(1-M493)/1.2)</f>
        <v>5600</v>
      </c>
      <c r="M493" s="57">
        <f>IF(AND(B493&lt;&gt;"1_Электроинструмент",B493&lt;&gt;"2_Садовая техника"),$J$5,IF($J$4&lt;=20%,$J$4,IFERROR(VLOOKUP(S493,LEGEND!$L$2:$M$5,2,FALSE),$J$4)))</f>
        <v>0</v>
      </c>
      <c r="N493" s="48" t="s">
        <v>60</v>
      </c>
      <c r="O493" s="49" t="s">
        <v>42</v>
      </c>
      <c r="P493" s="49" t="s">
        <v>66</v>
      </c>
      <c r="Q493" s="49" t="s">
        <v>473</v>
      </c>
      <c r="R493" s="50">
        <v>44621</v>
      </c>
      <c r="S493" s="49" t="s">
        <v>60</v>
      </c>
      <c r="T493" s="73" t="str">
        <f>IF(_xlfn.XLOOKUP(I493,LEGEND!B:B,LEGEND!H:H)&lt;&gt;"-",HYPERLINK(_xlfn.XLOOKUP(I493,LEGEND!B:B,LEGEND!H:H),"link"),_xlfn.XLOOKUP(I493,LEGEND!B:B,LEGEND!H:H))</f>
        <v>link</v>
      </c>
      <c r="U493" s="73" t="str">
        <f>HYPERLINK(_xlfn.XLOOKUP(I493,LEGEND!B:B,LEGEND!I:I))</f>
        <v>https://milwaukee-media-images.s3.amazonaws.com/hi/4932479068--Hero_1.jpg</v>
      </c>
      <c r="V493" s="51" t="s">
        <v>4494</v>
      </c>
      <c r="W493" s="63" t="s">
        <v>71</v>
      </c>
      <c r="X493" s="64">
        <v>150</v>
      </c>
      <c r="Y493" s="64">
        <v>100</v>
      </c>
      <c r="Z493" s="64">
        <v>50</v>
      </c>
      <c r="AA493" s="84">
        <v>1.2</v>
      </c>
      <c r="AB493" s="85">
        <v>1</v>
      </c>
      <c r="AC493" s="85">
        <v>1</v>
      </c>
    </row>
    <row r="494" spans="1:29" s="1" customFormat="1" ht="25.5">
      <c r="B494" s="6" t="s">
        <v>55</v>
      </c>
      <c r="C494" s="6" t="s">
        <v>4069</v>
      </c>
      <c r="D494" s="6" t="s">
        <v>586</v>
      </c>
      <c r="E494" s="49" t="s">
        <v>587</v>
      </c>
      <c r="F494" s="6" t="s">
        <v>4070</v>
      </c>
      <c r="G494" s="6" t="s">
        <v>60</v>
      </c>
      <c r="H494" s="6" t="s">
        <v>4495</v>
      </c>
      <c r="I494" s="60" t="s">
        <v>4496</v>
      </c>
      <c r="J494" s="49" t="s">
        <v>4497</v>
      </c>
      <c r="K494" s="6" t="s">
        <v>4498</v>
      </c>
      <c r="L494" s="29">
        <f>IF($J$6="с учетом НДС",VLOOKUP(I494,LEGEND!B:E,4,0)*(1-M494),VLOOKUP(I494,LEGEND!B:E,4,0)*(1-M494)/1.2)</f>
        <v>6300</v>
      </c>
      <c r="M494" s="57">
        <f>IF(AND(B494&lt;&gt;"1_Электроинструмент",B494&lt;&gt;"2_Садовая техника"),$J$5,IF($J$4&lt;=20%,$J$4,IFERROR(VLOOKUP(S494,LEGEND!$L$2:$M$5,2,FALSE),$J$4)))</f>
        <v>0</v>
      </c>
      <c r="N494" s="48" t="s">
        <v>60</v>
      </c>
      <c r="O494" s="49" t="s">
        <v>42</v>
      </c>
      <c r="P494" s="49" t="s">
        <v>66</v>
      </c>
      <c r="Q494" s="49" t="s">
        <v>473</v>
      </c>
      <c r="R494" s="50">
        <v>44621</v>
      </c>
      <c r="S494" s="49" t="s">
        <v>60</v>
      </c>
      <c r="T494" s="73" t="str">
        <f>IF(_xlfn.XLOOKUP(I494,LEGEND!B:B,LEGEND!H:H)&lt;&gt;"-",HYPERLINK(_xlfn.XLOOKUP(I494,LEGEND!B:B,LEGEND!H:H),"link"),_xlfn.XLOOKUP(I494,LEGEND!B:B,LEGEND!H:H))</f>
        <v>link</v>
      </c>
      <c r="U494" s="73" t="str">
        <f>HYPERLINK(_xlfn.XLOOKUP(I494,LEGEND!B:B,LEGEND!I:I))</f>
        <v>https://milwaukee-media-images.s3.amazonaws.com/hi/4932479069--Hero_1.jpg</v>
      </c>
      <c r="V494" s="51" t="s">
        <v>4499</v>
      </c>
      <c r="W494" s="63" t="s">
        <v>71</v>
      </c>
      <c r="X494" s="64">
        <v>150</v>
      </c>
      <c r="Y494" s="64">
        <v>25</v>
      </c>
      <c r="Z494" s="64">
        <v>25</v>
      </c>
      <c r="AA494" s="84">
        <v>0.3</v>
      </c>
      <c r="AB494" s="85">
        <v>1</v>
      </c>
      <c r="AC494" s="85">
        <v>1</v>
      </c>
    </row>
    <row r="495" spans="1:29" s="1" customFormat="1" ht="25.5">
      <c r="B495" s="6" t="s">
        <v>55</v>
      </c>
      <c r="C495" s="6" t="s">
        <v>4069</v>
      </c>
      <c r="D495" s="6" t="s">
        <v>586</v>
      </c>
      <c r="E495" s="49" t="s">
        <v>587</v>
      </c>
      <c r="F495" s="6" t="s">
        <v>4070</v>
      </c>
      <c r="G495" s="6" t="s">
        <v>60</v>
      </c>
      <c r="H495" s="6" t="s">
        <v>4505</v>
      </c>
      <c r="I495" s="60" t="s">
        <v>4506</v>
      </c>
      <c r="J495" s="49" t="s">
        <v>4507</v>
      </c>
      <c r="K495" s="6" t="s">
        <v>4508</v>
      </c>
      <c r="L495" s="29">
        <f>IF($J$6="с учетом НДС",VLOOKUP(I495,LEGEND!B:E,4,0)*(1-M495),VLOOKUP(I495,LEGEND!B:E,4,0)*(1-M495)/1.2)</f>
        <v>7000</v>
      </c>
      <c r="M495" s="57">
        <f>IF(AND(B495&lt;&gt;"1_Электроинструмент",B495&lt;&gt;"2_Садовая техника"),$J$5,IF($J$4&lt;=20%,$J$4,IFERROR(VLOOKUP(S495,LEGEND!$L$2:$M$5,2,FALSE),$J$4)))</f>
        <v>0</v>
      </c>
      <c r="N495" s="48" t="s">
        <v>60</v>
      </c>
      <c r="O495" s="49" t="s">
        <v>42</v>
      </c>
      <c r="P495" s="49" t="s">
        <v>66</v>
      </c>
      <c r="Q495" s="49" t="s">
        <v>473</v>
      </c>
      <c r="R495" s="50">
        <v>44621</v>
      </c>
      <c r="S495" s="49" t="s">
        <v>60</v>
      </c>
      <c r="T495" s="73" t="str">
        <f>IF(_xlfn.XLOOKUP(I495,LEGEND!B:B,LEGEND!H:H)&lt;&gt;"-",HYPERLINK(_xlfn.XLOOKUP(I495,LEGEND!B:B,LEGEND!H:H),"link"),_xlfn.XLOOKUP(I495,LEGEND!B:B,LEGEND!H:H))</f>
        <v>link</v>
      </c>
      <c r="U495" s="73" t="str">
        <f>HYPERLINK(_xlfn.XLOOKUP(I495,LEGEND!B:B,LEGEND!I:I))</f>
        <v>https://milwaukee-media-images.s3.amazonaws.com/hi/4932479071--Hero_1.jpg</v>
      </c>
      <c r="V495" s="51" t="s">
        <v>4509</v>
      </c>
      <c r="W495" s="63" t="s">
        <v>71</v>
      </c>
      <c r="X495" s="64">
        <v>1440</v>
      </c>
      <c r="Y495" s="64">
        <v>150</v>
      </c>
      <c r="Z495" s="64">
        <v>50</v>
      </c>
      <c r="AA495" s="84">
        <v>0.9</v>
      </c>
      <c r="AB495" s="85">
        <v>1</v>
      </c>
      <c r="AC495" s="85">
        <v>1</v>
      </c>
    </row>
    <row r="496" spans="1:29" s="1" customFormat="1" ht="25.5">
      <c r="B496" s="6" t="s">
        <v>55</v>
      </c>
      <c r="C496" s="6" t="s">
        <v>4069</v>
      </c>
      <c r="D496" s="6" t="s">
        <v>586</v>
      </c>
      <c r="E496" s="49" t="s">
        <v>587</v>
      </c>
      <c r="F496" s="6" t="s">
        <v>4070</v>
      </c>
      <c r="G496" s="6" t="s">
        <v>60</v>
      </c>
      <c r="H496" s="6" t="s">
        <v>4485</v>
      </c>
      <c r="I496" s="60" t="s">
        <v>4486</v>
      </c>
      <c r="J496" s="49" t="s">
        <v>4487</v>
      </c>
      <c r="K496" s="6" t="s">
        <v>4488</v>
      </c>
      <c r="L496" s="29">
        <f>IF($J$6="с учетом НДС",VLOOKUP(I496,LEGEND!B:E,4,0)*(1-M496),VLOOKUP(I496,LEGEND!B:E,4,0)*(1-M496)/1.2)</f>
        <v>15600</v>
      </c>
      <c r="M496" s="57">
        <f>IF(AND(B496&lt;&gt;"1_Электроинструмент",B496&lt;&gt;"2_Садовая техника"),$J$5,IF($J$4&lt;=20%,$J$4,IFERROR(VLOOKUP(S496,LEGEND!$L$2:$M$5,2,FALSE),$J$4)))</f>
        <v>0</v>
      </c>
      <c r="N496" s="48" t="s">
        <v>60</v>
      </c>
      <c r="O496" s="49" t="s">
        <v>42</v>
      </c>
      <c r="P496" s="49" t="s">
        <v>66</v>
      </c>
      <c r="Q496" s="49" t="s">
        <v>473</v>
      </c>
      <c r="R496" s="50">
        <v>44621</v>
      </c>
      <c r="S496" s="49" t="s">
        <v>60</v>
      </c>
      <c r="T496" s="73" t="str">
        <f>IF(_xlfn.XLOOKUP(I496,LEGEND!B:B,LEGEND!H:H)&lt;&gt;"-",HYPERLINK(_xlfn.XLOOKUP(I496,LEGEND!B:B,LEGEND!H:H),"link"),_xlfn.XLOOKUP(I496,LEGEND!B:B,LEGEND!H:H))</f>
        <v>-</v>
      </c>
      <c r="U496" s="73" t="str">
        <f>HYPERLINK(_xlfn.XLOOKUP(I496,LEGEND!B:B,LEGEND!I:I))</f>
        <v>-</v>
      </c>
      <c r="V496" s="51" t="s">
        <v>4489</v>
      </c>
      <c r="W496" s="63" t="s">
        <v>71</v>
      </c>
      <c r="X496" s="64">
        <v>1440</v>
      </c>
      <c r="Y496" s="64">
        <v>150</v>
      </c>
      <c r="Z496" s="64">
        <v>50</v>
      </c>
      <c r="AA496" s="84">
        <v>1.8</v>
      </c>
      <c r="AB496" s="85">
        <v>1</v>
      </c>
      <c r="AC496" s="85">
        <v>1</v>
      </c>
    </row>
    <row r="497" spans="1:29" ht="25.5">
      <c r="A497" s="1"/>
      <c r="B497" s="6" t="s">
        <v>55</v>
      </c>
      <c r="C497" s="6" t="s">
        <v>56</v>
      </c>
      <c r="D497" s="6" t="s">
        <v>586</v>
      </c>
      <c r="E497" s="49" t="s">
        <v>607</v>
      </c>
      <c r="F497" s="6" t="s">
        <v>84</v>
      </c>
      <c r="G497" s="6" t="s">
        <v>85</v>
      </c>
      <c r="H497" s="6" t="s">
        <v>621</v>
      </c>
      <c r="I497" s="60" t="s">
        <v>622</v>
      </c>
      <c r="J497" s="49" t="s">
        <v>623</v>
      </c>
      <c r="K497" s="6" t="s">
        <v>624</v>
      </c>
      <c r="L497" s="29">
        <f>IF($J$6="с учетом НДС",VLOOKUP(I497,LEGEND!B:E,4,0)*(1-M497),VLOOKUP(I497,LEGEND!B:E,4,0)*(1-M497)/1.2)</f>
        <v>23990</v>
      </c>
      <c r="M497" s="57">
        <f>IF(AND(B497&lt;&gt;"1_Электроинструмент",B497&lt;&gt;"2_Садовая техника"),$J$5,IF($J$4&lt;=20%,$J$4,IFERROR(VLOOKUP(S497,LEGEND!$L$2:$M$5,2,FALSE),$J$4)))</f>
        <v>0</v>
      </c>
      <c r="N497" s="48" t="s">
        <v>625</v>
      </c>
      <c r="O497" s="49" t="s">
        <v>60</v>
      </c>
      <c r="P497" s="49" t="s">
        <v>66</v>
      </c>
      <c r="Q497" s="49" t="s">
        <v>67</v>
      </c>
      <c r="R497" s="50" t="s">
        <v>68</v>
      </c>
      <c r="S497" s="49" t="s">
        <v>176</v>
      </c>
      <c r="T497" s="73" t="str">
        <f>IF(_xlfn.XLOOKUP(I497,LEGEND!B:B,LEGEND!H:H)&lt;&gt;"-",HYPERLINK(_xlfn.XLOOKUP(I497,LEGEND!B:B,LEGEND!H:H),"link"),_xlfn.XLOOKUP(I497,LEGEND!B:B,LEGEND!H:H))</f>
        <v>link</v>
      </c>
      <c r="U497" s="73" t="str">
        <f>HYPERLINK(_xlfn.XLOOKUP(I497,LEGEND!B:B,LEGEND!I:I))</f>
        <v>https://milwaukee-media-images.s3.amazonaws.com/hi/M12_CHZ-0--Hero_1.jpg</v>
      </c>
      <c r="V497" s="51" t="s">
        <v>627</v>
      </c>
      <c r="W497" s="63" t="s">
        <v>71</v>
      </c>
      <c r="X497" s="64">
        <v>295</v>
      </c>
      <c r="Y497" s="64">
        <v>78</v>
      </c>
      <c r="Z497" s="64">
        <v>162</v>
      </c>
      <c r="AA497" s="84">
        <v>1.992</v>
      </c>
      <c r="AB497" s="85">
        <v>1</v>
      </c>
      <c r="AC497" s="85">
        <v>1</v>
      </c>
    </row>
    <row r="498" spans="1:29" s="1" customFormat="1" ht="22.5">
      <c r="B498" s="6" t="s">
        <v>55</v>
      </c>
      <c r="C498" s="6" t="s">
        <v>56</v>
      </c>
      <c r="D498" s="6" t="s">
        <v>586</v>
      </c>
      <c r="E498" s="49" t="s">
        <v>607</v>
      </c>
      <c r="F498" s="6" t="s">
        <v>84</v>
      </c>
      <c r="G498" s="6" t="s">
        <v>85</v>
      </c>
      <c r="H498" s="6" t="s">
        <v>628</v>
      </c>
      <c r="I498" s="60" t="s">
        <v>629</v>
      </c>
      <c r="J498" s="49" t="s">
        <v>630</v>
      </c>
      <c r="K498" s="6" t="s">
        <v>631</v>
      </c>
      <c r="L498" s="29">
        <f>IF($J$6="с учетом НДС",VLOOKUP(I498,LEGEND!B:E,4,0)*(1-M498),VLOOKUP(I498,LEGEND!B:E,4,0)*(1-M498)/1.2)</f>
        <v>37990</v>
      </c>
      <c r="M498" s="57">
        <f>IF(AND(B498&lt;&gt;"1_Электроинструмент",B498&lt;&gt;"2_Садовая техника"),$J$5,IF($J$4&lt;=20%,$J$4,IFERROR(VLOOKUP(S498,LEGEND!$L$2:$M$5,2,FALSE),$J$4)))</f>
        <v>0</v>
      </c>
      <c r="N498" s="48" t="s">
        <v>632</v>
      </c>
      <c r="O498" s="49" t="s">
        <v>60</v>
      </c>
      <c r="P498" s="49" t="s">
        <v>66</v>
      </c>
      <c r="Q498" s="49" t="s">
        <v>473</v>
      </c>
      <c r="R498" s="50" t="s">
        <v>68</v>
      </c>
      <c r="S498" s="49" t="s">
        <v>60</v>
      </c>
      <c r="T498" s="73" t="str">
        <f>IF(_xlfn.XLOOKUP(I498,LEGEND!B:B,LEGEND!H:H)&lt;&gt;"-",HYPERLINK(_xlfn.XLOOKUP(I498,LEGEND!B:B,LEGEND!H:H),"link"),_xlfn.XLOOKUP(I498,LEGEND!B:B,LEGEND!H:H))</f>
        <v>link</v>
      </c>
      <c r="U498" s="73" t="str">
        <f>HYPERLINK(_xlfn.XLOOKUP(I498,LEGEND!B:B,LEGEND!I:I))</f>
        <v>https://milwaukee-media-images.s3.amazonaws.com/hi/M12_CHZ-202X--Hero_1.jpg</v>
      </c>
      <c r="V498" s="51" t="s">
        <v>633</v>
      </c>
      <c r="W498" s="63" t="s">
        <v>71</v>
      </c>
      <c r="X498" s="64">
        <v>474</v>
      </c>
      <c r="Y498" s="64">
        <v>137</v>
      </c>
      <c r="Z498" s="64">
        <v>370</v>
      </c>
      <c r="AA498" s="84">
        <v>5.1429999999999998</v>
      </c>
      <c r="AB498" s="85">
        <v>1</v>
      </c>
      <c r="AC498" s="85">
        <v>1</v>
      </c>
    </row>
    <row r="499" spans="1:29" s="1" customFormat="1" ht="25.5">
      <c r="B499" s="6" t="s">
        <v>55</v>
      </c>
      <c r="C499" s="6" t="s">
        <v>56</v>
      </c>
      <c r="D499" s="6" t="s">
        <v>586</v>
      </c>
      <c r="E499" s="49" t="s">
        <v>607</v>
      </c>
      <c r="F499" s="6" t="s">
        <v>84</v>
      </c>
      <c r="G499" s="6" t="s">
        <v>85</v>
      </c>
      <c r="H499" s="6" t="s">
        <v>634</v>
      </c>
      <c r="I499" s="60" t="s">
        <v>635</v>
      </c>
      <c r="J499" s="49" t="s">
        <v>636</v>
      </c>
      <c r="K499" s="6" t="s">
        <v>637</v>
      </c>
      <c r="L499" s="29">
        <f>IF($J$6="с учетом НДС",VLOOKUP(I499,LEGEND!B:E,4,0)*(1-M499),VLOOKUP(I499,LEGEND!B:E,4,0)*(1-M499)/1.2)</f>
        <v>44990</v>
      </c>
      <c r="M499" s="57">
        <f>IF(AND(B499&lt;&gt;"1_Электроинструмент",B499&lt;&gt;"2_Садовая техника"),$J$5,IF($J$4&lt;=20%,$J$4,IFERROR(VLOOKUP(S499,LEGEND!$L$2:$M$5,2,FALSE),$J$4)))</f>
        <v>0</v>
      </c>
      <c r="N499" s="48" t="s">
        <v>638</v>
      </c>
      <c r="O499" s="49" t="s">
        <v>60</v>
      </c>
      <c r="P499" s="49" t="s">
        <v>66</v>
      </c>
      <c r="Q499" s="49" t="s">
        <v>67</v>
      </c>
      <c r="R499" s="50" t="s">
        <v>68</v>
      </c>
      <c r="S499" s="49" t="s">
        <v>60</v>
      </c>
      <c r="T499" s="73" t="str">
        <f>IF(_xlfn.XLOOKUP(I499,LEGEND!B:B,LEGEND!H:H)&lt;&gt;"-",HYPERLINK(_xlfn.XLOOKUP(I499,LEGEND!B:B,LEGEND!H:H),"link"),_xlfn.XLOOKUP(I499,LEGEND!B:B,LEGEND!H:H))</f>
        <v>link</v>
      </c>
      <c r="U499" s="73" t="str">
        <f>HYPERLINK(_xlfn.XLOOKUP(I499,LEGEND!B:B,LEGEND!I:I))</f>
        <v>https://milwaukee-media-images.s3.amazonaws.com/hi/M12_CHZ-402C--Hero_1.jpg</v>
      </c>
      <c r="V499" s="51" t="s">
        <v>639</v>
      </c>
      <c r="W499" s="63" t="s">
        <v>71</v>
      </c>
      <c r="X499" s="64">
        <v>433</v>
      </c>
      <c r="Y499" s="64">
        <v>135</v>
      </c>
      <c r="Z499" s="64">
        <v>345</v>
      </c>
      <c r="AA499" s="84">
        <v>5.27</v>
      </c>
      <c r="AB499" s="85">
        <v>1</v>
      </c>
      <c r="AC499" s="85">
        <v>1</v>
      </c>
    </row>
    <row r="500" spans="1:29" s="1" customFormat="1" ht="25.5">
      <c r="B500" s="6" t="s">
        <v>55</v>
      </c>
      <c r="C500" s="6" t="s">
        <v>56</v>
      </c>
      <c r="D500" s="6" t="s">
        <v>586</v>
      </c>
      <c r="E500" s="49" t="s">
        <v>607</v>
      </c>
      <c r="F500" s="6" t="s">
        <v>84</v>
      </c>
      <c r="G500" s="6" t="s">
        <v>85</v>
      </c>
      <c r="H500" s="6" t="s">
        <v>640</v>
      </c>
      <c r="I500" s="60" t="s">
        <v>641</v>
      </c>
      <c r="J500" s="49" t="s">
        <v>642</v>
      </c>
      <c r="K500" s="6" t="s">
        <v>643</v>
      </c>
      <c r="L500" s="29">
        <f>IF($J$6="с учетом НДС",VLOOKUP(I500,LEGEND!B:E,4,0)*(1-M500),VLOOKUP(I500,LEGEND!B:E,4,0)*(1-M500)/1.2)</f>
        <v>48990</v>
      </c>
      <c r="M500" s="57">
        <f>IF(AND(B500&lt;&gt;"1_Электроинструмент",B500&lt;&gt;"2_Садовая техника"),$J$5,IF($J$4&lt;=20%,$J$4,IFERROR(VLOOKUP(S500,LEGEND!$L$2:$M$5,2,FALSE),$J$4)))</f>
        <v>0</v>
      </c>
      <c r="N500" s="48" t="s">
        <v>644</v>
      </c>
      <c r="O500" s="49" t="s">
        <v>60</v>
      </c>
      <c r="P500" s="49" t="s">
        <v>66</v>
      </c>
      <c r="Q500" s="49" t="s">
        <v>67</v>
      </c>
      <c r="R500" s="50" t="s">
        <v>68</v>
      </c>
      <c r="S500" s="49" t="s">
        <v>60</v>
      </c>
      <c r="T500" s="73" t="str">
        <f>IF(_xlfn.XLOOKUP(I500,LEGEND!B:B,LEGEND!H:H)&lt;&gt;"-",HYPERLINK(_xlfn.XLOOKUP(I500,LEGEND!B:B,LEGEND!H:H),"link"),_xlfn.XLOOKUP(I500,LEGEND!B:B,LEGEND!H:H))</f>
        <v>link</v>
      </c>
      <c r="U500" s="73" t="str">
        <f>HYPERLINK(_xlfn.XLOOKUP(I500,LEGEND!B:B,LEGEND!I:I))</f>
        <v>https://milwaukee-media-images.s3.amazonaws.com/hi/M12_CHZ-602X--Hero_1.jpg</v>
      </c>
      <c r="V500" s="51" t="s">
        <v>645</v>
      </c>
      <c r="W500" s="63" t="s">
        <v>71</v>
      </c>
      <c r="X500" s="64">
        <v>474</v>
      </c>
      <c r="Y500" s="64">
        <v>137</v>
      </c>
      <c r="Z500" s="64">
        <v>370</v>
      </c>
      <c r="AA500" s="84">
        <v>5.633</v>
      </c>
      <c r="AB500" s="85">
        <v>1</v>
      </c>
      <c r="AC500" s="85">
        <v>1</v>
      </c>
    </row>
    <row r="501" spans="1:29" s="1" customFormat="1" ht="25.5">
      <c r="B501" s="6" t="s">
        <v>55</v>
      </c>
      <c r="C501" s="6" t="s">
        <v>56</v>
      </c>
      <c r="D501" s="6" t="s">
        <v>586</v>
      </c>
      <c r="E501" s="49" t="s">
        <v>607</v>
      </c>
      <c r="F501" s="6" t="s">
        <v>59</v>
      </c>
      <c r="G501" s="6" t="s">
        <v>60</v>
      </c>
      <c r="H501" s="6" t="s">
        <v>608</v>
      </c>
      <c r="I501" s="60" t="s">
        <v>609</v>
      </c>
      <c r="J501" s="49" t="s">
        <v>610</v>
      </c>
      <c r="K501" s="6" t="s">
        <v>611</v>
      </c>
      <c r="L501" s="29">
        <f>IF($J$6="с учетом НДС",VLOOKUP(I501,LEGEND!B:E,4,0)*(1-M501),VLOOKUP(I501,LEGEND!B:E,4,0)*(1-M501)/1.2)</f>
        <v>10600</v>
      </c>
      <c r="M501" s="57">
        <f>IF(AND(B501&lt;&gt;"1_Электроинструмент",B501&lt;&gt;"2_Садовая техника"),$J$5,IF($J$4&lt;=20%,$J$4,IFERROR(VLOOKUP(S501,LEGEND!$L$2:$M$5,2,FALSE),$J$4)))</f>
        <v>0</v>
      </c>
      <c r="N501" s="48" t="s">
        <v>612</v>
      </c>
      <c r="O501" s="49" t="s">
        <v>60</v>
      </c>
      <c r="P501" s="49" t="s">
        <v>66</v>
      </c>
      <c r="Q501" s="49" t="s">
        <v>67</v>
      </c>
      <c r="R501" s="50" t="s">
        <v>68</v>
      </c>
      <c r="S501" s="49" t="s">
        <v>148</v>
      </c>
      <c r="T501" s="73" t="str">
        <f>IF(_xlfn.XLOOKUP(I501,LEGEND!B:B,LEGEND!H:H)&lt;&gt;"-",HYPERLINK(_xlfn.XLOOKUP(I501,LEGEND!B:B,LEGEND!H:H),"link"),_xlfn.XLOOKUP(I501,LEGEND!B:B,LEGEND!H:H))</f>
        <v>link</v>
      </c>
      <c r="U501" s="73" t="str">
        <f>HYPERLINK(_xlfn.XLOOKUP(I501,LEGEND!B:B,LEGEND!I:I))</f>
        <v>https://milwaukee-media-images.s3.amazonaws.com/hi/C12_HZ-0--Hero_1.jpg</v>
      </c>
      <c r="V501" s="51" t="s">
        <v>614</v>
      </c>
      <c r="W501" s="63" t="s">
        <v>71</v>
      </c>
      <c r="X501" s="64">
        <v>269</v>
      </c>
      <c r="Y501" s="64">
        <v>79</v>
      </c>
      <c r="Z501" s="64">
        <v>156</v>
      </c>
      <c r="AA501" s="84">
        <v>1.343</v>
      </c>
      <c r="AB501" s="85">
        <v>1</v>
      </c>
      <c r="AC501" s="85">
        <v>1</v>
      </c>
    </row>
    <row r="502" spans="1:29" ht="25.5">
      <c r="A502" s="1"/>
      <c r="B502" s="6" t="s">
        <v>55</v>
      </c>
      <c r="C502" s="6" t="s">
        <v>56</v>
      </c>
      <c r="D502" s="6" t="s">
        <v>586</v>
      </c>
      <c r="E502" s="49" t="s">
        <v>607</v>
      </c>
      <c r="F502" s="6" t="s">
        <v>59</v>
      </c>
      <c r="G502" s="6" t="s">
        <v>60</v>
      </c>
      <c r="H502" s="6" t="s">
        <v>615</v>
      </c>
      <c r="I502" s="60" t="s">
        <v>616</v>
      </c>
      <c r="J502" s="49" t="s">
        <v>617</v>
      </c>
      <c r="K502" s="6" t="s">
        <v>618</v>
      </c>
      <c r="L502" s="29">
        <f>IF($J$6="с учетом НДС",VLOOKUP(I502,LEGEND!B:E,4,0)*(1-M502),VLOOKUP(I502,LEGEND!B:E,4,0)*(1-M502)/1.2)</f>
        <v>24990</v>
      </c>
      <c r="M502" s="57">
        <f>IF(AND(B502&lt;&gt;"1_Электроинструмент",B502&lt;&gt;"2_Садовая техника"),$J$5,IF($J$4&lt;=20%,$J$4,IFERROR(VLOOKUP(S502,LEGEND!$L$2:$M$5,2,FALSE),$J$4)))</f>
        <v>0</v>
      </c>
      <c r="N502" s="48" t="s">
        <v>619</v>
      </c>
      <c r="O502" s="49" t="s">
        <v>60</v>
      </c>
      <c r="P502" s="49" t="s">
        <v>66</v>
      </c>
      <c r="Q502" s="49" t="s">
        <v>67</v>
      </c>
      <c r="R502" s="50" t="s">
        <v>68</v>
      </c>
      <c r="S502" s="49" t="s">
        <v>60</v>
      </c>
      <c r="T502" s="73" t="str">
        <f>IF(_xlfn.XLOOKUP(I502,LEGEND!B:B,LEGEND!H:H)&lt;&gt;"-",HYPERLINK(_xlfn.XLOOKUP(I502,LEGEND!B:B,LEGEND!H:H),"link"),_xlfn.XLOOKUP(I502,LEGEND!B:B,LEGEND!H:H))</f>
        <v>link</v>
      </c>
      <c r="U502" s="73" t="str">
        <f>HYPERLINK(_xlfn.XLOOKUP(I502,LEGEND!B:B,LEGEND!I:I))</f>
        <v>https://milwaukee-media-images.s3.amazonaws.com/hi/C12_HZ-202C--Hero_1.jpg</v>
      </c>
      <c r="V502" s="51" t="s">
        <v>620</v>
      </c>
      <c r="W502" s="63" t="s">
        <v>71</v>
      </c>
      <c r="X502" s="64">
        <v>450</v>
      </c>
      <c r="Y502" s="64">
        <v>123</v>
      </c>
      <c r="Z502" s="64">
        <v>310</v>
      </c>
      <c r="AA502" s="84">
        <v>3.532</v>
      </c>
      <c r="AB502" s="85">
        <v>1</v>
      </c>
      <c r="AC502" s="85">
        <v>1</v>
      </c>
    </row>
    <row r="503" spans="1:29" s="1" customFormat="1" ht="25.5">
      <c r="B503" s="6" t="s">
        <v>55</v>
      </c>
      <c r="C503" s="6" t="s">
        <v>1340</v>
      </c>
      <c r="D503" s="6" t="s">
        <v>586</v>
      </c>
      <c r="E503" s="49" t="s">
        <v>607</v>
      </c>
      <c r="F503" s="6" t="s">
        <v>1406</v>
      </c>
      <c r="G503" s="6" t="s">
        <v>85</v>
      </c>
      <c r="H503" s="6" t="s">
        <v>2584</v>
      </c>
      <c r="I503" s="60" t="s">
        <v>2585</v>
      </c>
      <c r="J503" s="49" t="s">
        <v>2586</v>
      </c>
      <c r="K503" s="6" t="s">
        <v>2587</v>
      </c>
      <c r="L503" s="29">
        <f>IF($J$6="с учетом НДС",VLOOKUP(I503,LEGEND!B:E,4,0)*(1-M503),VLOOKUP(I503,LEGEND!B:E,4,0)*(1-M503)/1.2)</f>
        <v>33990</v>
      </c>
      <c r="M503" s="57">
        <f>IF(AND(B503&lt;&gt;"1_Электроинструмент",B503&lt;&gt;"2_Садовая техника"),$J$5,IF($J$4&lt;=20%,$J$4,IFERROR(VLOOKUP(S503,LEGEND!$L$2:$M$5,2,FALSE),$J$4)))</f>
        <v>0</v>
      </c>
      <c r="N503" s="48" t="s">
        <v>2588</v>
      </c>
      <c r="O503" s="49" t="s">
        <v>60</v>
      </c>
      <c r="P503" s="49" t="s">
        <v>66</v>
      </c>
      <c r="Q503" s="49" t="s">
        <v>67</v>
      </c>
      <c r="R503" s="50" t="s">
        <v>68</v>
      </c>
      <c r="S503" s="49" t="s">
        <v>60</v>
      </c>
      <c r="T503" s="73" t="str">
        <f>IF(_xlfn.XLOOKUP(I503,LEGEND!B:B,LEGEND!H:H)&lt;&gt;"-",HYPERLINK(_xlfn.XLOOKUP(I503,LEGEND!B:B,LEGEND!H:H),"link"),_xlfn.XLOOKUP(I503,LEGEND!B:B,LEGEND!H:H))</f>
        <v>link</v>
      </c>
      <c r="U503" s="73" t="str">
        <f>HYPERLINK(_xlfn.XLOOKUP(I503,LEGEND!B:B,LEGEND!I:I))</f>
        <v>https://milwaukee-media-images.s3.amazonaws.com/hi/M18_FHZ-0X--Hero_1.jpg</v>
      </c>
      <c r="V503" s="51" t="s">
        <v>2590</v>
      </c>
      <c r="W503" s="63" t="s">
        <v>71</v>
      </c>
      <c r="X503" s="64">
        <v>475</v>
      </c>
      <c r="Y503" s="64">
        <v>135</v>
      </c>
      <c r="Z503" s="64">
        <v>370</v>
      </c>
      <c r="AA503" s="84">
        <v>4.3780000000000001</v>
      </c>
      <c r="AB503" s="85">
        <v>1</v>
      </c>
      <c r="AC503" s="85">
        <v>1</v>
      </c>
    </row>
    <row r="504" spans="1:29" ht="25.5">
      <c r="A504" s="1"/>
      <c r="B504" s="6" t="s">
        <v>55</v>
      </c>
      <c r="C504" s="6" t="s">
        <v>1340</v>
      </c>
      <c r="D504" s="6" t="s">
        <v>586</v>
      </c>
      <c r="E504" s="49" t="s">
        <v>607</v>
      </c>
      <c r="F504" s="6" t="s">
        <v>1406</v>
      </c>
      <c r="G504" s="6" t="s">
        <v>85</v>
      </c>
      <c r="H504" s="6" t="s">
        <v>2610</v>
      </c>
      <c r="I504" s="60" t="s">
        <v>2611</v>
      </c>
      <c r="J504" s="49" t="s">
        <v>2612</v>
      </c>
      <c r="K504" s="6" t="s">
        <v>2613</v>
      </c>
      <c r="L504" s="29">
        <f>IF($J$6="с учетом НДС",VLOOKUP(I504,LEGEND!B:E,4,0)*(1-M504),VLOOKUP(I504,LEGEND!B:E,4,0)*(1-M504)/1.2)</f>
        <v>40990</v>
      </c>
      <c r="M504" s="57">
        <f>IF(AND(B504&lt;&gt;"1_Электроинструмент",B504&lt;&gt;"2_Садовая техника"),$J$5,IF($J$4&lt;=20%,$J$4,IFERROR(VLOOKUP(S504,LEGEND!$L$2:$M$5,2,FALSE),$J$4)))</f>
        <v>0</v>
      </c>
      <c r="N504" s="48" t="s">
        <v>2614</v>
      </c>
      <c r="O504" s="49" t="s">
        <v>60</v>
      </c>
      <c r="P504" s="49" t="s">
        <v>66</v>
      </c>
      <c r="Q504" s="49" t="s">
        <v>67</v>
      </c>
      <c r="R504" s="50" t="s">
        <v>68</v>
      </c>
      <c r="S504" s="49" t="s">
        <v>60</v>
      </c>
      <c r="T504" s="73" t="str">
        <f>IF(_xlfn.XLOOKUP(I504,LEGEND!B:B,LEGEND!H:H)&lt;&gt;"-",HYPERLINK(_xlfn.XLOOKUP(I504,LEGEND!B:B,LEGEND!H:H),"link"),_xlfn.XLOOKUP(I504,LEGEND!B:B,LEGEND!H:H))</f>
        <v>link</v>
      </c>
      <c r="U504" s="73" t="str">
        <f>HYPERLINK(_xlfn.XLOOKUP(I504,LEGEND!B:B,LEGEND!I:I))</f>
        <v>https://milwaukee-media-images.s3.amazonaws.com/hi/M18_FSZ-0X--Hero_1.jpg</v>
      </c>
      <c r="V504" s="51" t="s">
        <v>2616</v>
      </c>
      <c r="W504" s="63" t="s">
        <v>71</v>
      </c>
      <c r="X504" s="64">
        <v>475</v>
      </c>
      <c r="Y504" s="64">
        <v>365</v>
      </c>
      <c r="Z504" s="64">
        <v>134</v>
      </c>
      <c r="AA504" s="84">
        <v>5.8140000000000001</v>
      </c>
      <c r="AB504" s="85">
        <v>1</v>
      </c>
      <c r="AC504" s="85">
        <v>1</v>
      </c>
    </row>
    <row r="505" spans="1:29" s="1" customFormat="1" ht="25.5">
      <c r="B505" s="6" t="s">
        <v>55</v>
      </c>
      <c r="C505" s="6" t="s">
        <v>1340</v>
      </c>
      <c r="D505" s="6" t="s">
        <v>586</v>
      </c>
      <c r="E505" s="49" t="s">
        <v>607</v>
      </c>
      <c r="F505" s="6" t="s">
        <v>1406</v>
      </c>
      <c r="G505" s="6" t="s">
        <v>85</v>
      </c>
      <c r="H505" s="6" t="s">
        <v>2597</v>
      </c>
      <c r="I505" s="60" t="s">
        <v>2598</v>
      </c>
      <c r="J505" s="49" t="s">
        <v>2599</v>
      </c>
      <c r="K505" s="6" t="s">
        <v>2600</v>
      </c>
      <c r="L505" s="29">
        <f>IF($J$6="с учетом НДС",VLOOKUP(I505,LEGEND!B:E,4,0)*(1-M505),VLOOKUP(I505,LEGEND!B:E,4,0)*(1-M505)/1.2)</f>
        <v>60990</v>
      </c>
      <c r="M505" s="57">
        <f>IF(AND(B505&lt;&gt;"1_Электроинструмент",B505&lt;&gt;"2_Садовая техника"),$J$5,IF($J$4&lt;=20%,$J$4,IFERROR(VLOOKUP(S505,LEGEND!$L$2:$M$5,2,FALSE),$J$4)))</f>
        <v>0</v>
      </c>
      <c r="N505" s="48" t="s">
        <v>2601</v>
      </c>
      <c r="O505" s="49" t="s">
        <v>60</v>
      </c>
      <c r="P505" s="49" t="s">
        <v>66</v>
      </c>
      <c r="Q505" s="49" t="s">
        <v>67</v>
      </c>
      <c r="R505" s="50" t="s">
        <v>68</v>
      </c>
      <c r="S505" s="49" t="s">
        <v>60</v>
      </c>
      <c r="T505" s="73" t="str">
        <f>IF(_xlfn.XLOOKUP(I505,LEGEND!B:B,LEGEND!H:H)&lt;&gt;"-",HYPERLINK(_xlfn.XLOOKUP(I505,LEGEND!B:B,LEGEND!H:H),"link"),_xlfn.XLOOKUP(I505,LEGEND!B:B,LEGEND!H:H))</f>
        <v>link</v>
      </c>
      <c r="U505" s="73" t="str">
        <f>HYPERLINK(_xlfn.XLOOKUP(I505,LEGEND!B:B,LEGEND!I:I))</f>
        <v>https://milwaukee-media-images.s3.amazonaws.com/hi/M18_FSX-0C--Hero_1.jpg</v>
      </c>
      <c r="V505" s="51" t="s">
        <v>2603</v>
      </c>
      <c r="W505" s="63" t="s">
        <v>71</v>
      </c>
      <c r="X505" s="64">
        <v>624</v>
      </c>
      <c r="Y505" s="64">
        <v>143</v>
      </c>
      <c r="Z505" s="64">
        <v>467</v>
      </c>
      <c r="AA505" s="84">
        <v>8.5960000000000001</v>
      </c>
      <c r="AB505" s="85">
        <v>1</v>
      </c>
      <c r="AC505" s="85">
        <v>1</v>
      </c>
    </row>
    <row r="506" spans="1:29" s="1" customFormat="1" ht="25.5">
      <c r="B506" s="6" t="s">
        <v>55</v>
      </c>
      <c r="C506" s="6" t="s">
        <v>1340</v>
      </c>
      <c r="D506" s="6" t="s">
        <v>586</v>
      </c>
      <c r="E506" s="49" t="s">
        <v>607</v>
      </c>
      <c r="F506" s="6" t="s">
        <v>1406</v>
      </c>
      <c r="G506" s="6" t="s">
        <v>85</v>
      </c>
      <c r="H506" s="6" t="s">
        <v>2623</v>
      </c>
      <c r="I506" s="60" t="s">
        <v>2624</v>
      </c>
      <c r="J506" s="49" t="s">
        <v>2625</v>
      </c>
      <c r="K506" s="6" t="s">
        <v>2626</v>
      </c>
      <c r="L506" s="29">
        <f>IF($J$6="с учетом НДС",VLOOKUP(I506,LEGEND!B:E,4,0)*(1-M506),VLOOKUP(I506,LEGEND!B:E,4,0)*(1-M506)/1.2)</f>
        <v>60990</v>
      </c>
      <c r="M506" s="57">
        <f>IF(AND(B506&lt;&gt;"1_Электроинструмент",B506&lt;&gt;"2_Садовая техника"),$J$5,IF($J$4&lt;=20%,$J$4,IFERROR(VLOOKUP(S506,LEGEND!$L$2:$M$5,2,FALSE),$J$4)))</f>
        <v>0</v>
      </c>
      <c r="N506" s="48" t="s">
        <v>2627</v>
      </c>
      <c r="O506" s="49" t="s">
        <v>60</v>
      </c>
      <c r="P506" s="49" t="s">
        <v>66</v>
      </c>
      <c r="Q506" s="49" t="s">
        <v>67</v>
      </c>
      <c r="R506" s="50" t="s">
        <v>68</v>
      </c>
      <c r="S506" s="49" t="s">
        <v>60</v>
      </c>
      <c r="T506" s="73" t="str">
        <f>IF(_xlfn.XLOOKUP(I506,LEGEND!B:B,LEGEND!H:H)&lt;&gt;"-",HYPERLINK(_xlfn.XLOOKUP(I506,LEGEND!B:B,LEGEND!H:H),"link"),_xlfn.XLOOKUP(I506,LEGEND!B:B,LEGEND!H:H))</f>
        <v>link</v>
      </c>
      <c r="U506" s="73" t="str">
        <f>HYPERLINK(_xlfn.XLOOKUP(I506,LEGEND!B:B,LEGEND!I:I))</f>
        <v>https://milwaukee-media-images.s3.amazonaws.com/hi/M18_ONEFSZ-0X--Hero_1.jpg</v>
      </c>
      <c r="V506" s="51" t="s">
        <v>2629</v>
      </c>
      <c r="W506" s="63" t="s">
        <v>71</v>
      </c>
      <c r="X506" s="64">
        <v>475</v>
      </c>
      <c r="Y506" s="64">
        <v>135</v>
      </c>
      <c r="Z506" s="64">
        <v>367</v>
      </c>
      <c r="AA506" s="84">
        <v>5.8440000000000003</v>
      </c>
      <c r="AB506" s="85">
        <v>1</v>
      </c>
      <c r="AC506" s="85">
        <v>1</v>
      </c>
    </row>
    <row r="507" spans="1:29" s="1" customFormat="1" ht="25.5">
      <c r="B507" s="6" t="s">
        <v>55</v>
      </c>
      <c r="C507" s="6" t="s">
        <v>1340</v>
      </c>
      <c r="D507" s="6" t="s">
        <v>586</v>
      </c>
      <c r="E507" s="49" t="s">
        <v>607</v>
      </c>
      <c r="F507" s="6" t="s">
        <v>1406</v>
      </c>
      <c r="G507" s="6" t="s">
        <v>85</v>
      </c>
      <c r="H507" s="6" t="s">
        <v>2591</v>
      </c>
      <c r="I507" s="60" t="s">
        <v>2592</v>
      </c>
      <c r="J507" s="49" t="s">
        <v>2593</v>
      </c>
      <c r="K507" s="6" t="s">
        <v>2594</v>
      </c>
      <c r="L507" s="29">
        <f>IF($J$6="с учетом НДС",VLOOKUP(I507,LEGEND!B:E,4,0)*(1-M507),VLOOKUP(I507,LEGEND!B:E,4,0)*(1-M507)/1.2)</f>
        <v>66990</v>
      </c>
      <c r="M507" s="57">
        <f>IF(AND(B507&lt;&gt;"1_Электроинструмент",B507&lt;&gt;"2_Садовая техника"),$J$5,IF($J$4&lt;=20%,$J$4,IFERROR(VLOOKUP(S507,LEGEND!$L$2:$M$5,2,FALSE),$J$4)))</f>
        <v>0</v>
      </c>
      <c r="N507" s="48" t="s">
        <v>2595</v>
      </c>
      <c r="O507" s="49" t="s">
        <v>60</v>
      </c>
      <c r="P507" s="49" t="s">
        <v>66</v>
      </c>
      <c r="Q507" s="49" t="s">
        <v>67</v>
      </c>
      <c r="R507" s="50" t="s">
        <v>68</v>
      </c>
      <c r="S507" s="49" t="s">
        <v>60</v>
      </c>
      <c r="T507" s="73" t="str">
        <f>IF(_xlfn.XLOOKUP(I507,LEGEND!B:B,LEGEND!H:H)&lt;&gt;"-",HYPERLINK(_xlfn.XLOOKUP(I507,LEGEND!B:B,LEGEND!H:H),"link"),_xlfn.XLOOKUP(I507,LEGEND!B:B,LEGEND!H:H))</f>
        <v>link</v>
      </c>
      <c r="U507" s="73" t="str">
        <f>HYPERLINK(_xlfn.XLOOKUP(I507,LEGEND!B:B,LEGEND!I:I))</f>
        <v>https://milwaukee-media-images.s3.amazonaws.com/hi/M18_FHZ-502X--Hero_1.jpg</v>
      </c>
      <c r="V507" s="51" t="s">
        <v>2596</v>
      </c>
      <c r="W507" s="63" t="s">
        <v>71</v>
      </c>
      <c r="X507" s="64">
        <v>474</v>
      </c>
      <c r="Y507" s="64">
        <v>137</v>
      </c>
      <c r="Z507" s="64">
        <v>370</v>
      </c>
      <c r="AA507" s="84">
        <v>6.65</v>
      </c>
      <c r="AB507" s="85">
        <v>1</v>
      </c>
      <c r="AC507" s="85">
        <v>1</v>
      </c>
    </row>
    <row r="508" spans="1:29" s="1" customFormat="1" ht="25.5">
      <c r="B508" s="6" t="s">
        <v>55</v>
      </c>
      <c r="C508" s="6" t="s">
        <v>1340</v>
      </c>
      <c r="D508" s="6" t="s">
        <v>586</v>
      </c>
      <c r="E508" s="49" t="s">
        <v>607</v>
      </c>
      <c r="F508" s="6" t="s">
        <v>1406</v>
      </c>
      <c r="G508" s="6" t="s">
        <v>85</v>
      </c>
      <c r="H508" s="6" t="s">
        <v>2617</v>
      </c>
      <c r="I508" s="60" t="s">
        <v>2618</v>
      </c>
      <c r="J508" s="49" t="s">
        <v>2619</v>
      </c>
      <c r="K508" s="6" t="s">
        <v>2620</v>
      </c>
      <c r="L508" s="29">
        <f>IF($J$6="с учетом НДС",VLOOKUP(I508,LEGEND!B:E,4,0)*(1-M508),VLOOKUP(I508,LEGEND!B:E,4,0)*(1-M508)/1.2)</f>
        <v>73990</v>
      </c>
      <c r="M508" s="57">
        <f>IF(AND(B508&lt;&gt;"1_Электроинструмент",B508&lt;&gt;"2_Садовая техника"),$J$5,IF($J$4&lt;=20%,$J$4,IFERROR(VLOOKUP(S508,LEGEND!$L$2:$M$5,2,FALSE),$J$4)))</f>
        <v>0</v>
      </c>
      <c r="N508" s="48" t="s">
        <v>2621</v>
      </c>
      <c r="O508" s="49" t="s">
        <v>60</v>
      </c>
      <c r="P508" s="49" t="s">
        <v>66</v>
      </c>
      <c r="Q508" s="49" t="s">
        <v>67</v>
      </c>
      <c r="R508" s="50" t="s">
        <v>68</v>
      </c>
      <c r="S508" s="49" t="s">
        <v>60</v>
      </c>
      <c r="T508" s="73" t="str">
        <f>IF(_xlfn.XLOOKUP(I508,LEGEND!B:B,LEGEND!H:H)&lt;&gt;"-",HYPERLINK(_xlfn.XLOOKUP(I508,LEGEND!B:B,LEGEND!H:H),"link"),_xlfn.XLOOKUP(I508,LEGEND!B:B,LEGEND!H:H))</f>
        <v>link</v>
      </c>
      <c r="U508" s="73" t="str">
        <f>HYPERLINK(_xlfn.XLOOKUP(I508,LEGEND!B:B,LEGEND!I:I))</f>
        <v>https://milwaukee-media-images.s3.amazonaws.com/hi/M18_FSZ-502X--Hero_1.jpg</v>
      </c>
      <c r="V508" s="51" t="s">
        <v>2622</v>
      </c>
      <c r="W508" s="63" t="s">
        <v>71</v>
      </c>
      <c r="X508" s="64">
        <v>480</v>
      </c>
      <c r="Y508" s="64">
        <v>135</v>
      </c>
      <c r="Z508" s="64">
        <v>365</v>
      </c>
      <c r="AA508" s="84">
        <v>8.0679999999999996</v>
      </c>
      <c r="AB508" s="85">
        <v>1</v>
      </c>
      <c r="AC508" s="85">
        <v>1</v>
      </c>
    </row>
    <row r="509" spans="1:29" s="1" customFormat="1" ht="25.5">
      <c r="B509" s="6" t="s">
        <v>55</v>
      </c>
      <c r="C509" s="6" t="s">
        <v>1340</v>
      </c>
      <c r="D509" s="6" t="s">
        <v>586</v>
      </c>
      <c r="E509" s="49" t="s">
        <v>607</v>
      </c>
      <c r="F509" s="6" t="s">
        <v>1406</v>
      </c>
      <c r="G509" s="6" t="s">
        <v>85</v>
      </c>
      <c r="H509" s="6" t="s">
        <v>2604</v>
      </c>
      <c r="I509" s="60" t="s">
        <v>2605</v>
      </c>
      <c r="J509" s="49" t="s">
        <v>2606</v>
      </c>
      <c r="K509" s="6" t="s">
        <v>2607</v>
      </c>
      <c r="L509" s="29">
        <f>IF($J$6="с учетом НДС",VLOOKUP(I509,LEGEND!B:E,4,0)*(1-M509),VLOOKUP(I509,LEGEND!B:E,4,0)*(1-M509)/1.2)</f>
        <v>91990</v>
      </c>
      <c r="M509" s="57">
        <f>IF(AND(B509&lt;&gt;"1_Электроинструмент",B509&lt;&gt;"2_Садовая техника"),$J$5,IF($J$4&lt;=20%,$J$4,IFERROR(VLOOKUP(S509,LEGEND!$L$2:$M$5,2,FALSE),$J$4)))</f>
        <v>0</v>
      </c>
      <c r="N509" s="48" t="s">
        <v>2608</v>
      </c>
      <c r="O509" s="49" t="s">
        <v>60</v>
      </c>
      <c r="P509" s="49" t="s">
        <v>66</v>
      </c>
      <c r="Q509" s="49" t="s">
        <v>67</v>
      </c>
      <c r="R509" s="50" t="s">
        <v>68</v>
      </c>
      <c r="S509" s="49" t="s">
        <v>60</v>
      </c>
      <c r="T509" s="73" t="str">
        <f>IF(_xlfn.XLOOKUP(I509,LEGEND!B:B,LEGEND!H:H)&lt;&gt;"-",HYPERLINK(_xlfn.XLOOKUP(I509,LEGEND!B:B,LEGEND!H:H),"link"),_xlfn.XLOOKUP(I509,LEGEND!B:B,LEGEND!H:H))</f>
        <v>link</v>
      </c>
      <c r="U509" s="73" t="str">
        <f>HYPERLINK(_xlfn.XLOOKUP(I509,LEGEND!B:B,LEGEND!I:I))</f>
        <v>https://milwaukee-media-images.s3.amazonaws.com/hi/M18_FSX-121C--Hero_1.jpg</v>
      </c>
      <c r="V509" s="51" t="s">
        <v>2609</v>
      </c>
      <c r="W509" s="63" t="s">
        <v>71</v>
      </c>
      <c r="X509" s="64">
        <v>624</v>
      </c>
      <c r="Y509" s="64">
        <v>143</v>
      </c>
      <c r="Z509" s="64">
        <v>467</v>
      </c>
      <c r="AA509" s="84">
        <v>10.927</v>
      </c>
      <c r="AB509" s="85">
        <v>1</v>
      </c>
      <c r="AC509" s="85">
        <v>1</v>
      </c>
    </row>
    <row r="510" spans="1:29" ht="25.5">
      <c r="A510" s="1"/>
      <c r="B510" s="6" t="s">
        <v>55</v>
      </c>
      <c r="C510" s="6" t="s">
        <v>1340</v>
      </c>
      <c r="D510" s="6" t="s">
        <v>586</v>
      </c>
      <c r="E510" s="49" t="s">
        <v>607</v>
      </c>
      <c r="F510" s="6" t="s">
        <v>1406</v>
      </c>
      <c r="G510" s="6" t="s">
        <v>85</v>
      </c>
      <c r="H510" s="6" t="s">
        <v>2630</v>
      </c>
      <c r="I510" s="60" t="s">
        <v>2631</v>
      </c>
      <c r="J510" s="49" t="s">
        <v>2632</v>
      </c>
      <c r="K510" s="6" t="s">
        <v>2633</v>
      </c>
      <c r="L510" s="29">
        <f>IF($J$6="с учетом НДС",VLOOKUP(I510,LEGEND!B:E,4,0)*(1-M510),VLOOKUP(I510,LEGEND!B:E,4,0)*(1-M510)/1.2)</f>
        <v>93990</v>
      </c>
      <c r="M510" s="57">
        <f>IF(AND(B510&lt;&gt;"1_Электроинструмент",B510&lt;&gt;"2_Садовая техника"),$J$5,IF($J$4&lt;=20%,$J$4,IFERROR(VLOOKUP(S510,LEGEND!$L$2:$M$5,2,FALSE),$J$4)))</f>
        <v>0</v>
      </c>
      <c r="N510" s="48" t="s">
        <v>2634</v>
      </c>
      <c r="O510" s="49" t="s">
        <v>60</v>
      </c>
      <c r="P510" s="49" t="s">
        <v>66</v>
      </c>
      <c r="Q510" s="49" t="s">
        <v>67</v>
      </c>
      <c r="R510" s="50" t="s">
        <v>68</v>
      </c>
      <c r="S510" s="49" t="s">
        <v>60</v>
      </c>
      <c r="T510" s="73" t="str">
        <f>IF(_xlfn.XLOOKUP(I510,LEGEND!B:B,LEGEND!H:H)&lt;&gt;"-",HYPERLINK(_xlfn.XLOOKUP(I510,LEGEND!B:B,LEGEND!H:H),"link"),_xlfn.XLOOKUP(I510,LEGEND!B:B,LEGEND!H:H))</f>
        <v>link</v>
      </c>
      <c r="U510" s="73" t="str">
        <f>HYPERLINK(_xlfn.XLOOKUP(I510,LEGEND!B:B,LEGEND!I:I))</f>
        <v>https://milwaukee-media-images.s3.amazonaws.com/hi/M18_ONEFSZ-502X--Hero_1.jpg</v>
      </c>
      <c r="V510" s="51" t="s">
        <v>2635</v>
      </c>
      <c r="W510" s="63" t="s">
        <v>71</v>
      </c>
      <c r="X510" s="64">
        <v>474</v>
      </c>
      <c r="Y510" s="64">
        <v>133</v>
      </c>
      <c r="Z510" s="64">
        <v>366</v>
      </c>
      <c r="AA510" s="84">
        <v>8.1579999999999995</v>
      </c>
      <c r="AB510" s="85">
        <v>1</v>
      </c>
      <c r="AC510" s="85">
        <v>1</v>
      </c>
    </row>
    <row r="511" spans="1:29" s="1" customFormat="1" ht="25.5">
      <c r="B511" s="6" t="s">
        <v>55</v>
      </c>
      <c r="C511" s="6" t="s">
        <v>1340</v>
      </c>
      <c r="D511" s="6" t="s">
        <v>586</v>
      </c>
      <c r="E511" s="49" t="s">
        <v>607</v>
      </c>
      <c r="F511" s="6" t="s">
        <v>1341</v>
      </c>
      <c r="G511" s="6" t="s">
        <v>60</v>
      </c>
      <c r="H511" s="6" t="s">
        <v>2558</v>
      </c>
      <c r="I511" s="60" t="s">
        <v>2559</v>
      </c>
      <c r="J511" s="49" t="s">
        <v>2560</v>
      </c>
      <c r="K511" s="6" t="s">
        <v>2561</v>
      </c>
      <c r="L511" s="29">
        <f>IF($J$6="с учетом НДС",VLOOKUP(I511,LEGEND!B:E,4,0)*(1-M511),VLOOKUP(I511,LEGEND!B:E,4,0)*(1-M511)/1.2)</f>
        <v>20600</v>
      </c>
      <c r="M511" s="57">
        <f>IF(AND(B511&lt;&gt;"1_Электроинструмент",B511&lt;&gt;"2_Садовая техника"),$J$5,IF($J$4&lt;=20%,$J$4,IFERROR(VLOOKUP(S511,LEGEND!$L$2:$M$5,2,FALSE),$J$4)))</f>
        <v>0</v>
      </c>
      <c r="N511" s="48" t="s">
        <v>2562</v>
      </c>
      <c r="O511" s="49" t="s">
        <v>60</v>
      </c>
      <c r="P511" s="49" t="s">
        <v>66</v>
      </c>
      <c r="Q511" s="49" t="s">
        <v>67</v>
      </c>
      <c r="R511" s="50" t="s">
        <v>68</v>
      </c>
      <c r="S511" s="49" t="s">
        <v>60</v>
      </c>
      <c r="T511" s="73" t="str">
        <f>IF(_xlfn.XLOOKUP(I511,LEGEND!B:B,LEGEND!H:H)&lt;&gt;"-",HYPERLINK(_xlfn.XLOOKUP(I511,LEGEND!B:B,LEGEND!H:H),"link"),_xlfn.XLOOKUP(I511,LEGEND!B:B,LEGEND!H:H))</f>
        <v>link</v>
      </c>
      <c r="U511" s="73" t="str">
        <f>HYPERLINK(_xlfn.XLOOKUP(I511,LEGEND!B:B,LEGEND!I:I))</f>
        <v>https://milwaukee-media-images.s3.amazonaws.com/hi/C18_HZ-0--Hero_1.jpg</v>
      </c>
      <c r="V511" s="51" t="s">
        <v>2564</v>
      </c>
      <c r="W511" s="63" t="s">
        <v>71</v>
      </c>
      <c r="X511" s="64">
        <v>339</v>
      </c>
      <c r="Y511" s="64">
        <v>82</v>
      </c>
      <c r="Z511" s="64">
        <v>182</v>
      </c>
      <c r="AA511" s="84">
        <v>2.073</v>
      </c>
      <c r="AB511" s="85">
        <v>1</v>
      </c>
      <c r="AC511" s="85">
        <v>1</v>
      </c>
    </row>
    <row r="512" spans="1:29" s="1" customFormat="1" ht="25.5">
      <c r="B512" s="6" t="s">
        <v>55</v>
      </c>
      <c r="C512" s="6" t="s">
        <v>1340</v>
      </c>
      <c r="D512" s="6" t="s">
        <v>586</v>
      </c>
      <c r="E512" s="49" t="s">
        <v>607</v>
      </c>
      <c r="F512" s="6" t="s">
        <v>1341</v>
      </c>
      <c r="G512" s="6" t="s">
        <v>60</v>
      </c>
      <c r="H512" s="6" t="s">
        <v>2571</v>
      </c>
      <c r="I512" s="60" t="s">
        <v>2572</v>
      </c>
      <c r="J512" s="49" t="s">
        <v>2573</v>
      </c>
      <c r="K512" s="6" t="s">
        <v>2574</v>
      </c>
      <c r="L512" s="29">
        <f>IF($J$6="с учетом НДС",VLOOKUP(I512,LEGEND!B:E,4,0)*(1-M512),VLOOKUP(I512,LEGEND!B:E,4,0)*(1-M512)/1.2)</f>
        <v>27490</v>
      </c>
      <c r="M512" s="57">
        <f>IF(AND(B512&lt;&gt;"1_Электроинструмент",B512&lt;&gt;"2_Садовая техника"),$J$5,IF($J$4&lt;=20%,$J$4,IFERROR(VLOOKUP(S512,LEGEND!$L$2:$M$5,2,FALSE),$J$4)))</f>
        <v>0</v>
      </c>
      <c r="N512" s="48" t="s">
        <v>2575</v>
      </c>
      <c r="O512" s="49" t="s">
        <v>60</v>
      </c>
      <c r="P512" s="49" t="s">
        <v>66</v>
      </c>
      <c r="Q512" s="49" t="s">
        <v>67</v>
      </c>
      <c r="R512" s="50" t="s">
        <v>68</v>
      </c>
      <c r="S512" s="49" t="s">
        <v>60</v>
      </c>
      <c r="T512" s="73" t="str">
        <f>IF(_xlfn.XLOOKUP(I512,LEGEND!B:B,LEGEND!H:H)&lt;&gt;"-",HYPERLINK(_xlfn.XLOOKUP(I512,LEGEND!B:B,LEGEND!H:H),"link"),_xlfn.XLOOKUP(I512,LEGEND!B:B,LEGEND!H:H))</f>
        <v>link</v>
      </c>
      <c r="U512" s="73" t="str">
        <f>HYPERLINK(_xlfn.XLOOKUP(I512,LEGEND!B:B,LEGEND!I:I))</f>
        <v>https://milwaukee-media-images.s3.amazonaws.com/hi/M18_BSX-0--Hero_01.jpg</v>
      </c>
      <c r="V512" s="51" t="s">
        <v>2577</v>
      </c>
      <c r="W512" s="63" t="s">
        <v>71</v>
      </c>
      <c r="X512" s="64">
        <v>480</v>
      </c>
      <c r="Y512" s="64">
        <v>96</v>
      </c>
      <c r="Z512" s="64">
        <v>162</v>
      </c>
      <c r="AA512" s="84">
        <v>3.73</v>
      </c>
      <c r="AB512" s="85">
        <v>1</v>
      </c>
      <c r="AC512" s="85">
        <v>1</v>
      </c>
    </row>
    <row r="513" spans="1:29" s="1" customFormat="1" ht="25.5">
      <c r="B513" s="6" t="s">
        <v>55</v>
      </c>
      <c r="C513" s="6" t="s">
        <v>1340</v>
      </c>
      <c r="D513" s="6" t="s">
        <v>586</v>
      </c>
      <c r="E513" s="49" t="s">
        <v>607</v>
      </c>
      <c r="F513" s="6" t="s">
        <v>1341</v>
      </c>
      <c r="G513" s="6" t="s">
        <v>60</v>
      </c>
      <c r="H513" s="6" t="s">
        <v>2565</v>
      </c>
      <c r="I513" s="60" t="s">
        <v>2566</v>
      </c>
      <c r="J513" s="49" t="s">
        <v>2567</v>
      </c>
      <c r="K513" s="6" t="s">
        <v>2568</v>
      </c>
      <c r="L513" s="29">
        <f>IF($J$6="с учетом НДС",VLOOKUP(I513,LEGEND!B:E,4,0)*(1-M513),VLOOKUP(I513,LEGEND!B:E,4,0)*(1-M513)/1.2)</f>
        <v>36990</v>
      </c>
      <c r="M513" s="57">
        <f>IF(AND(B513&lt;&gt;"1_Электроинструмент",B513&lt;&gt;"2_Садовая техника"),$J$5,IF($J$4&lt;=20%,$J$4,IFERROR(VLOOKUP(S513,LEGEND!$L$2:$M$5,2,FALSE),$J$4)))</f>
        <v>0</v>
      </c>
      <c r="N513" s="48" t="s">
        <v>2569</v>
      </c>
      <c r="O513" s="49" t="s">
        <v>60</v>
      </c>
      <c r="P513" s="49" t="s">
        <v>66</v>
      </c>
      <c r="Q513" s="49" t="s">
        <v>67</v>
      </c>
      <c r="R513" s="50" t="s">
        <v>68</v>
      </c>
      <c r="S513" s="49" t="s">
        <v>156</v>
      </c>
      <c r="T513" s="73" t="str">
        <f>IF(_xlfn.XLOOKUP(I513,LEGEND!B:B,LEGEND!H:H)&lt;&gt;"-",HYPERLINK(_xlfn.XLOOKUP(I513,LEGEND!B:B,LEGEND!H:H),"link"),_xlfn.XLOOKUP(I513,LEGEND!B:B,LEGEND!H:H))</f>
        <v>link</v>
      </c>
      <c r="U513" s="73" t="str">
        <f>HYPERLINK(_xlfn.XLOOKUP(I513,LEGEND!B:B,LEGEND!I:I))</f>
        <v>https://milwaukee-media-images.s3.amazonaws.com/hi/C18_HZ-402B--Hero_1.jpg</v>
      </c>
      <c r="V513" s="51" t="s">
        <v>2570</v>
      </c>
      <c r="W513" s="63" t="s">
        <v>71</v>
      </c>
      <c r="X513" s="64">
        <v>449</v>
      </c>
      <c r="Y513" s="64">
        <v>117</v>
      </c>
      <c r="Z513" s="64">
        <v>272</v>
      </c>
      <c r="AA513" s="84">
        <v>5.1769999999999996</v>
      </c>
      <c r="AB513" s="85">
        <v>1</v>
      </c>
      <c r="AC513" s="85">
        <v>1</v>
      </c>
    </row>
    <row r="514" spans="1:29" s="1" customFormat="1" ht="25.5">
      <c r="B514" s="6" t="s">
        <v>55</v>
      </c>
      <c r="C514" s="6" t="s">
        <v>1340</v>
      </c>
      <c r="D514" s="6" t="s">
        <v>586</v>
      </c>
      <c r="E514" s="49" t="s">
        <v>607</v>
      </c>
      <c r="F514" s="6" t="s">
        <v>1341</v>
      </c>
      <c r="G514" s="6" t="s">
        <v>60</v>
      </c>
      <c r="H514" s="6" t="s">
        <v>2578</v>
      </c>
      <c r="I514" s="60" t="s">
        <v>2579</v>
      </c>
      <c r="J514" s="49" t="s">
        <v>2580</v>
      </c>
      <c r="K514" s="6" t="s">
        <v>2581</v>
      </c>
      <c r="L514" s="29">
        <f>IF($J$6="с учетом НДС",VLOOKUP(I514,LEGEND!B:E,4,0)*(1-M514),VLOOKUP(I514,LEGEND!B:E,4,0)*(1-M514)/1.2)</f>
        <v>55990</v>
      </c>
      <c r="M514" s="57">
        <f>IF(AND(B514&lt;&gt;"1_Электроинструмент",B514&lt;&gt;"2_Садовая техника"),$J$5,IF($J$4&lt;=20%,$J$4,IFERROR(VLOOKUP(S514,LEGEND!$L$2:$M$5,2,FALSE),$J$4)))</f>
        <v>0</v>
      </c>
      <c r="N514" s="48" t="s">
        <v>2582</v>
      </c>
      <c r="O514" s="49" t="s">
        <v>60</v>
      </c>
      <c r="P514" s="49" t="s">
        <v>66</v>
      </c>
      <c r="Q514" s="49" t="s">
        <v>67</v>
      </c>
      <c r="R514" s="50" t="s">
        <v>68</v>
      </c>
      <c r="S514" s="49" t="s">
        <v>60</v>
      </c>
      <c r="T514" s="73" t="str">
        <f>IF(_xlfn.XLOOKUP(I514,LEGEND!B:B,LEGEND!H:H)&lt;&gt;"-",HYPERLINK(_xlfn.XLOOKUP(I514,LEGEND!B:B,LEGEND!H:H),"link"),_xlfn.XLOOKUP(I514,LEGEND!B:B,LEGEND!H:H))</f>
        <v>link</v>
      </c>
      <c r="U514" s="73" t="str">
        <f>HYPERLINK(_xlfn.XLOOKUP(I514,LEGEND!B:B,LEGEND!I:I))</f>
        <v>https://milwaukee-media-images.s3.amazonaws.com/hi/M18_BSX-402C--Hero_1.jpg</v>
      </c>
      <c r="V514" s="51" t="s">
        <v>2583</v>
      </c>
      <c r="W514" s="63" t="s">
        <v>71</v>
      </c>
      <c r="X514" s="64">
        <v>529</v>
      </c>
      <c r="Y514" s="64">
        <v>137</v>
      </c>
      <c r="Z514" s="64">
        <v>389</v>
      </c>
      <c r="AA514" s="84">
        <v>8.7370000000000001</v>
      </c>
      <c r="AB514" s="85">
        <v>1</v>
      </c>
      <c r="AC514" s="85">
        <v>1</v>
      </c>
    </row>
    <row r="515" spans="1:29" s="1" customFormat="1" ht="22.5">
      <c r="B515" s="6" t="s">
        <v>55</v>
      </c>
      <c r="C515" s="6" t="s">
        <v>3892</v>
      </c>
      <c r="D515" s="6" t="s">
        <v>586</v>
      </c>
      <c r="E515" s="49" t="s">
        <v>607</v>
      </c>
      <c r="F515" s="6" t="s">
        <v>3926</v>
      </c>
      <c r="G515" s="6" t="s">
        <v>60</v>
      </c>
      <c r="H515" s="6" t="s">
        <v>3960</v>
      </c>
      <c r="I515" s="60" t="s">
        <v>3961</v>
      </c>
      <c r="J515" s="49" t="s">
        <v>3962</v>
      </c>
      <c r="K515" s="6" t="s">
        <v>3963</v>
      </c>
      <c r="L515" s="29">
        <f>IF($J$6="с учетом НДС",VLOOKUP(I515,LEGEND!B:E,4,0)*(1-M515),VLOOKUP(I515,LEGEND!B:E,4,0)*(1-M515)/1.2)</f>
        <v>29490</v>
      </c>
      <c r="M515" s="57">
        <f>IF(AND(B515&lt;&gt;"1_Электроинструмент",B515&lt;&gt;"2_Садовая техника"),$J$5,IF($J$4&lt;=20%,$J$4,IFERROR(VLOOKUP(S515,LEGEND!$L$2:$M$5,2,FALSE),$J$4)))</f>
        <v>0</v>
      </c>
      <c r="N515" s="48" t="s">
        <v>3964</v>
      </c>
      <c r="O515" s="49" t="s">
        <v>60</v>
      </c>
      <c r="P515" s="49" t="s">
        <v>66</v>
      </c>
      <c r="Q515" s="49" t="s">
        <v>473</v>
      </c>
      <c r="R515" s="50" t="s">
        <v>68</v>
      </c>
      <c r="S515" s="49" t="s">
        <v>60</v>
      </c>
      <c r="T515" s="73" t="str">
        <f>IF(_xlfn.XLOOKUP(I515,LEGEND!B:B,LEGEND!H:H)&lt;&gt;"-",HYPERLINK(_xlfn.XLOOKUP(I515,LEGEND!B:B,LEGEND!H:H),"link"),_xlfn.XLOOKUP(I515,LEGEND!B:B,LEGEND!H:H))</f>
        <v>link</v>
      </c>
      <c r="U515" s="73" t="str">
        <f>HYPERLINK(_xlfn.XLOOKUP(I515,LEGEND!B:B,LEGEND!I:I))</f>
        <v>https://milwaukee-media-images.s3.amazonaws.com/hi/HD28_SX-0--Hero_1.jpg</v>
      </c>
      <c r="V515" s="51" t="s">
        <v>3966</v>
      </c>
      <c r="W515" s="63" t="s">
        <v>71</v>
      </c>
      <c r="X515" s="64">
        <v>494</v>
      </c>
      <c r="Y515" s="64">
        <v>107</v>
      </c>
      <c r="Z515" s="64">
        <v>170</v>
      </c>
      <c r="AA515" s="84">
        <v>3.4</v>
      </c>
      <c r="AB515" s="85">
        <v>1</v>
      </c>
      <c r="AC515" s="85">
        <v>1</v>
      </c>
    </row>
    <row r="516" spans="1:29" s="1" customFormat="1" ht="25.5">
      <c r="B516" s="6" t="s">
        <v>55</v>
      </c>
      <c r="C516" s="6" t="s">
        <v>7490</v>
      </c>
      <c r="D516" s="6" t="s">
        <v>586</v>
      </c>
      <c r="E516" s="49" t="s">
        <v>607</v>
      </c>
      <c r="F516" s="6" t="s">
        <v>1318</v>
      </c>
      <c r="G516" s="6" t="s">
        <v>60</v>
      </c>
      <c r="H516" s="6" t="s">
        <v>8328</v>
      </c>
      <c r="I516" s="60" t="s">
        <v>8329</v>
      </c>
      <c r="J516" s="49" t="s">
        <v>8330</v>
      </c>
      <c r="K516" s="6" t="s">
        <v>8331</v>
      </c>
      <c r="L516" s="29">
        <f>IF($J$6="с учетом НДС",VLOOKUP(I516,LEGEND!B:E,4,0)*(1-M516),VLOOKUP(I516,LEGEND!B:E,4,0)*(1-M516)/1.2)</f>
        <v>40990</v>
      </c>
      <c r="M516" s="57">
        <f>IF(AND(B516&lt;&gt;"1_Электроинструмент",B516&lt;&gt;"2_Садовая техника"),$J$5,IF($J$4&lt;=20%,$J$4,IFERROR(VLOOKUP(S516,LEGEND!$L$2:$M$5,2,FALSE),$J$4)))</f>
        <v>0</v>
      </c>
      <c r="N516" s="48" t="s">
        <v>8332</v>
      </c>
      <c r="O516" s="49" t="s">
        <v>60</v>
      </c>
      <c r="P516" s="49" t="s">
        <v>66</v>
      </c>
      <c r="Q516" s="49" t="s">
        <v>67</v>
      </c>
      <c r="R516" s="50" t="s">
        <v>68</v>
      </c>
      <c r="S516" s="49" t="s">
        <v>60</v>
      </c>
      <c r="T516" s="73" t="str">
        <f>IF(_xlfn.XLOOKUP(I516,LEGEND!B:B,LEGEND!H:H)&lt;&gt;"-",HYPERLINK(_xlfn.XLOOKUP(I516,LEGEND!B:B,LEGEND!H:H),"link"),_xlfn.XLOOKUP(I516,LEGEND!B:B,LEGEND!H:H))</f>
        <v>link</v>
      </c>
      <c r="U516" s="73" t="str">
        <f>HYPERLINK(_xlfn.XLOOKUP(I516,LEGEND!B:B,LEGEND!I:I))</f>
        <v>https://milwaukee-media-images.s3.amazonaws.com/hi/SSD_1100_X--Hero_1.jpg</v>
      </c>
      <c r="V516" s="51" t="s">
        <v>8334</v>
      </c>
      <c r="W516" s="63" t="s">
        <v>2403</v>
      </c>
      <c r="X516" s="64">
        <v>571</v>
      </c>
      <c r="Y516" s="64">
        <v>142</v>
      </c>
      <c r="Z516" s="64">
        <v>301</v>
      </c>
      <c r="AA516" s="84">
        <v>5.66</v>
      </c>
      <c r="AB516" s="85">
        <v>1</v>
      </c>
      <c r="AC516" s="85">
        <v>1</v>
      </c>
    </row>
    <row r="517" spans="1:29" s="1" customFormat="1" ht="33.75">
      <c r="B517" s="6" t="s">
        <v>55</v>
      </c>
      <c r="C517" s="6" t="s">
        <v>7490</v>
      </c>
      <c r="D517" s="6" t="s">
        <v>586</v>
      </c>
      <c r="E517" s="49" t="s">
        <v>607</v>
      </c>
      <c r="F517" s="6" t="s">
        <v>1318</v>
      </c>
      <c r="G517" s="6" t="s">
        <v>60</v>
      </c>
      <c r="H517" s="6" t="s">
        <v>8342</v>
      </c>
      <c r="I517" s="60" t="s">
        <v>8343</v>
      </c>
      <c r="J517" s="49" t="s">
        <v>8344</v>
      </c>
      <c r="K517" s="6" t="s">
        <v>8345</v>
      </c>
      <c r="L517" s="29">
        <f>IF($J$6="с учетом НДС",VLOOKUP(I517,LEGEND!B:E,4,0)*(1-M517),VLOOKUP(I517,LEGEND!B:E,4,0)*(1-M517)/1.2)</f>
        <v>54490</v>
      </c>
      <c r="M517" s="57">
        <f>IF(AND(B517&lt;&gt;"1_Электроинструмент",B517&lt;&gt;"2_Садовая техника"),$J$5,IF($J$4&lt;=20%,$J$4,IFERROR(VLOOKUP(S517,LEGEND!$L$2:$M$5,2,FALSE),$J$4)))</f>
        <v>0</v>
      </c>
      <c r="N517" s="48" t="s">
        <v>8346</v>
      </c>
      <c r="O517" s="49" t="s">
        <v>60</v>
      </c>
      <c r="P517" s="49" t="s">
        <v>66</v>
      </c>
      <c r="Q517" s="49" t="s">
        <v>67</v>
      </c>
      <c r="R517" s="50" t="s">
        <v>68</v>
      </c>
      <c r="S517" s="49" t="s">
        <v>7729</v>
      </c>
      <c r="T517" s="73" t="str">
        <f>IF(_xlfn.XLOOKUP(I517,LEGEND!B:B,LEGEND!H:H)&lt;&gt;"-",HYPERLINK(_xlfn.XLOOKUP(I517,LEGEND!B:B,LEGEND!H:H),"link"),_xlfn.XLOOKUP(I517,LEGEND!B:B,LEGEND!H:H))</f>
        <v>link</v>
      </c>
      <c r="U517" s="73" t="str">
        <f>HYPERLINK(_xlfn.XLOOKUP(I517,LEGEND!B:B,LEGEND!I:I))</f>
        <v>https://milwaukee-media-images.s3.amazonaws.com/hi/SSPE_1300_SX--Hero_1.jpg</v>
      </c>
      <c r="V517" s="51" t="s">
        <v>8348</v>
      </c>
      <c r="W517" s="63" t="s">
        <v>2403</v>
      </c>
      <c r="X517" s="64">
        <v>570</v>
      </c>
      <c r="Y517" s="64">
        <v>290</v>
      </c>
      <c r="Z517" s="64">
        <v>130</v>
      </c>
      <c r="AA517" s="84">
        <v>6.58</v>
      </c>
      <c r="AB517" s="85">
        <v>1</v>
      </c>
      <c r="AC517" s="85">
        <v>1</v>
      </c>
    </row>
    <row r="518" spans="1:29" s="1" customFormat="1" ht="25.5">
      <c r="B518" s="6" t="s">
        <v>55</v>
      </c>
      <c r="C518" s="6" t="s">
        <v>7490</v>
      </c>
      <c r="D518" s="6" t="s">
        <v>586</v>
      </c>
      <c r="E518" s="49" t="s">
        <v>607</v>
      </c>
      <c r="F518" s="6" t="s">
        <v>1318</v>
      </c>
      <c r="G518" s="6" t="s">
        <v>60</v>
      </c>
      <c r="H518" s="6" t="s">
        <v>8335</v>
      </c>
      <c r="I518" s="60" t="s">
        <v>8336</v>
      </c>
      <c r="J518" s="49" t="s">
        <v>8337</v>
      </c>
      <c r="K518" s="6" t="s">
        <v>8338</v>
      </c>
      <c r="L518" s="29">
        <f>IF($J$6="с учетом НДС",VLOOKUP(I518,LEGEND!B:E,4,0)*(1-M518),VLOOKUP(I518,LEGEND!B:E,4,0)*(1-M518)/1.2)</f>
        <v>69990</v>
      </c>
      <c r="M518" s="57">
        <f>IF(AND(B518&lt;&gt;"1_Электроинструмент",B518&lt;&gt;"2_Садовая техника"),$J$5,IF($J$4&lt;=20%,$J$4,IFERROR(VLOOKUP(S518,LEGEND!$L$2:$M$5,2,FALSE),$J$4)))</f>
        <v>0</v>
      </c>
      <c r="N518" s="48" t="s">
        <v>8339</v>
      </c>
      <c r="O518" s="49" t="s">
        <v>60</v>
      </c>
      <c r="P518" s="49" t="s">
        <v>66</v>
      </c>
      <c r="Q518" s="49" t="s">
        <v>67</v>
      </c>
      <c r="R518" s="50" t="s">
        <v>68</v>
      </c>
      <c r="S518" s="49" t="s">
        <v>60</v>
      </c>
      <c r="T518" s="73" t="str">
        <f>IF(_xlfn.XLOOKUP(I518,LEGEND!B:B,LEGEND!H:H)&lt;&gt;"-",HYPERLINK(_xlfn.XLOOKUP(I518,LEGEND!B:B,LEGEND!H:H),"link"),_xlfn.XLOOKUP(I518,LEGEND!B:B,LEGEND!H:H))</f>
        <v>link</v>
      </c>
      <c r="U518" s="73" t="str">
        <f>HYPERLINK(_xlfn.XLOOKUP(I518,LEGEND!B:B,LEGEND!I:I))</f>
        <v>https://milwaukee-media-images.s3.amazonaws.com/hi/SSPE_1300_RX--Hero_1.jpg</v>
      </c>
      <c r="V518" s="51" t="s">
        <v>8341</v>
      </c>
      <c r="W518" s="63" t="s">
        <v>2403</v>
      </c>
      <c r="X518" s="64">
        <v>573</v>
      </c>
      <c r="Y518" s="64">
        <v>294</v>
      </c>
      <c r="Z518" s="64">
        <v>141</v>
      </c>
      <c r="AA518" s="84">
        <v>6.7859999999999996</v>
      </c>
      <c r="AB518" s="85">
        <v>1</v>
      </c>
      <c r="AC518" s="85">
        <v>1</v>
      </c>
    </row>
    <row r="519" spans="1:29" s="1" customFormat="1" ht="33.75">
      <c r="B519" s="6" t="s">
        <v>55</v>
      </c>
      <c r="C519" s="6" t="s">
        <v>7490</v>
      </c>
      <c r="D519" s="6" t="s">
        <v>586</v>
      </c>
      <c r="E519" s="49" t="s">
        <v>607</v>
      </c>
      <c r="F519" s="6" t="s">
        <v>1318</v>
      </c>
      <c r="G519" s="6" t="s">
        <v>60</v>
      </c>
      <c r="H519" s="6" t="s">
        <v>8349</v>
      </c>
      <c r="I519" s="60" t="s">
        <v>8350</v>
      </c>
      <c r="J519" s="49" t="s">
        <v>8351</v>
      </c>
      <c r="K519" s="6" t="s">
        <v>8352</v>
      </c>
      <c r="L519" s="29">
        <f>IF($J$6="с учетом НДС",VLOOKUP(I519,LEGEND!B:E,4,0)*(1-M519),VLOOKUP(I519,LEGEND!B:E,4,0)*(1-M519)/1.2)</f>
        <v>72990</v>
      </c>
      <c r="M519" s="57">
        <f>IF(AND(B519&lt;&gt;"1_Электроинструмент",B519&lt;&gt;"2_Садовая техника"),$J$5,IF($J$4&lt;=20%,$J$4,IFERROR(VLOOKUP(S519,LEGEND!$L$2:$M$5,2,FALSE),$J$4)))</f>
        <v>0</v>
      </c>
      <c r="N519" s="48" t="s">
        <v>8353</v>
      </c>
      <c r="O519" s="49" t="s">
        <v>60</v>
      </c>
      <c r="P519" s="49" t="s">
        <v>66</v>
      </c>
      <c r="Q519" s="49" t="s">
        <v>67</v>
      </c>
      <c r="R519" s="50" t="s">
        <v>68</v>
      </c>
      <c r="S519" s="49" t="s">
        <v>60</v>
      </c>
      <c r="T519" s="73" t="str">
        <f>IF(_xlfn.XLOOKUP(I519,LEGEND!B:B,LEGEND!H:H)&lt;&gt;"-",HYPERLINK(_xlfn.XLOOKUP(I519,LEGEND!B:B,LEGEND!H:H),"link"),_xlfn.XLOOKUP(I519,LEGEND!B:B,LEGEND!H:H))</f>
        <v>link</v>
      </c>
      <c r="U519" s="73" t="str">
        <f>HYPERLINK(_xlfn.XLOOKUP(I519,LEGEND!B:B,LEGEND!I:I))</f>
        <v>https://milwaukee-media-images.s3.amazonaws.com/hi/SSPE_1500_X--Hero_1.jpg</v>
      </c>
      <c r="V519" s="51" t="s">
        <v>8355</v>
      </c>
      <c r="W519" s="63" t="s">
        <v>2403</v>
      </c>
      <c r="X519" s="64">
        <v>573</v>
      </c>
      <c r="Y519" s="64">
        <v>294</v>
      </c>
      <c r="Z519" s="64">
        <v>141</v>
      </c>
      <c r="AA519" s="84">
        <v>6.48</v>
      </c>
      <c r="AB519" s="85">
        <v>1</v>
      </c>
      <c r="AC519" s="85">
        <v>1</v>
      </c>
    </row>
    <row r="520" spans="1:29" s="1" customFormat="1" ht="15">
      <c r="B520" s="6" t="s">
        <v>55</v>
      </c>
      <c r="C520" s="6" t="s">
        <v>4069</v>
      </c>
      <c r="D520" s="6" t="s">
        <v>586</v>
      </c>
      <c r="E520" s="49" t="s">
        <v>607</v>
      </c>
      <c r="F520" s="6" t="s">
        <v>4070</v>
      </c>
      <c r="G520" s="6" t="s">
        <v>60</v>
      </c>
      <c r="H520" s="6" t="s">
        <v>4521</v>
      </c>
      <c r="I520" s="60" t="s">
        <v>4522</v>
      </c>
      <c r="J520" s="49" t="s">
        <v>4523</v>
      </c>
      <c r="K520" s="6" t="s">
        <v>4524</v>
      </c>
      <c r="L520" s="29">
        <f>IF($J$6="с учетом НДС",VLOOKUP(I520,LEGEND!B:E,4,0)*(1-M520),VLOOKUP(I520,LEGEND!B:E,4,0)*(1-M520)/1.2)</f>
        <v>53400</v>
      </c>
      <c r="M520" s="57">
        <f>IF(AND(B520&lt;&gt;"1_Электроинструмент",B520&lt;&gt;"2_Садовая техника"),$J$5,IF($J$4&lt;=20%,$J$4,IFERROR(VLOOKUP(S520,LEGEND!$L$2:$M$5,2,FALSE),$J$4)))</f>
        <v>0</v>
      </c>
      <c r="N520" s="48" t="s">
        <v>60</v>
      </c>
      <c r="O520" s="49" t="s">
        <v>60</v>
      </c>
      <c r="P520" s="49" t="s">
        <v>66</v>
      </c>
      <c r="Q520" s="49" t="s">
        <v>473</v>
      </c>
      <c r="R520" s="50" t="s">
        <v>68</v>
      </c>
      <c r="S520" s="49" t="s">
        <v>60</v>
      </c>
      <c r="T520" s="73" t="str">
        <f>IF(_xlfn.XLOOKUP(I520,LEGEND!B:B,LEGEND!H:H)&lt;&gt;"-",HYPERLINK(_xlfn.XLOOKUP(I520,LEGEND!B:B,LEGEND!H:H),"link"),_xlfn.XLOOKUP(I520,LEGEND!B:B,LEGEND!H:H))</f>
        <v>link</v>
      </c>
      <c r="U520" s="73" t="str">
        <f>HYPERLINK(_xlfn.XLOOKUP(I520,LEGEND!B:B,LEGEND!I:I))</f>
        <v>https://milwaukee-media-images.s3.amazonaws.com/hi/4932478816--Hero_1.jpg</v>
      </c>
      <c r="V520" s="51" t="s">
        <v>4526</v>
      </c>
      <c r="W520" s="63" t="s">
        <v>2403</v>
      </c>
      <c r="X520" s="64">
        <v>249</v>
      </c>
      <c r="Y520" s="64">
        <v>163</v>
      </c>
      <c r="Z520" s="64">
        <v>164</v>
      </c>
      <c r="AA520" s="84">
        <v>1.69</v>
      </c>
      <c r="AB520" s="85">
        <v>1</v>
      </c>
      <c r="AC520" s="85">
        <v>1</v>
      </c>
    </row>
    <row r="521" spans="1:29" s="1" customFormat="1" ht="25.5">
      <c r="B521" s="6" t="s">
        <v>55</v>
      </c>
      <c r="C521" s="6" t="s">
        <v>1340</v>
      </c>
      <c r="D521" s="6" t="s">
        <v>586</v>
      </c>
      <c r="E521" s="49" t="s">
        <v>2663</v>
      </c>
      <c r="F521" s="6" t="s">
        <v>1406</v>
      </c>
      <c r="G521" s="6" t="s">
        <v>85</v>
      </c>
      <c r="H521" s="6" t="s">
        <v>2664</v>
      </c>
      <c r="I521" s="60" t="s">
        <v>2665</v>
      </c>
      <c r="J521" s="49" t="s">
        <v>2666</v>
      </c>
      <c r="K521" s="6" t="s">
        <v>2667</v>
      </c>
      <c r="L521" s="29">
        <f>IF($J$6="с учетом НДС",VLOOKUP(I521,LEGEND!B:E,4,0)*(1-M521),VLOOKUP(I521,LEGEND!B:E,4,0)*(1-M521)/1.2)</f>
        <v>92490</v>
      </c>
      <c r="M521" s="57">
        <f>IF(AND(B521&lt;&gt;"1_Электроинструмент",B521&lt;&gt;"2_Садовая техника"),$J$5,IF($J$4&lt;=20%,$J$4,IFERROR(VLOOKUP(S521,LEGEND!$L$2:$M$5,2,FALSE),$J$4)))</f>
        <v>0</v>
      </c>
      <c r="N521" s="48" t="s">
        <v>2668</v>
      </c>
      <c r="O521" s="49" t="s">
        <v>60</v>
      </c>
      <c r="P521" s="49" t="s">
        <v>66</v>
      </c>
      <c r="Q521" s="49" t="s">
        <v>67</v>
      </c>
      <c r="R521" s="50" t="s">
        <v>68</v>
      </c>
      <c r="S521" s="49" t="s">
        <v>60</v>
      </c>
      <c r="T521" s="73" t="str">
        <f>IF(_xlfn.XLOOKUP(I521,LEGEND!B:B,LEGEND!H:H)&lt;&gt;"-",HYPERLINK(_xlfn.XLOOKUP(I521,LEGEND!B:B,LEGEND!H:H),"link"),_xlfn.XLOOKUP(I521,LEGEND!B:B,LEGEND!H:H))</f>
        <v>link</v>
      </c>
      <c r="U521" s="73" t="str">
        <f>HYPERLINK(_xlfn.XLOOKUP(I521,LEGEND!B:B,LEGEND!I:I))</f>
        <v>https://milwaukee-media-images.s3.amazonaws.com/hi/M18_FMS190-0--Hero_1.jpg</v>
      </c>
      <c r="V521" s="51" t="s">
        <v>2670</v>
      </c>
      <c r="W521" s="63" t="s">
        <v>71</v>
      </c>
      <c r="X521" s="64">
        <v>630</v>
      </c>
      <c r="Y521" s="64">
        <v>400</v>
      </c>
      <c r="Z521" s="64">
        <v>610</v>
      </c>
      <c r="AA521" s="84">
        <v>16.260000000000002</v>
      </c>
      <c r="AB521" s="85">
        <v>1</v>
      </c>
      <c r="AC521" s="85">
        <v>1</v>
      </c>
    </row>
    <row r="522" spans="1:29" s="1" customFormat="1" ht="25.5">
      <c r="B522" s="6" t="s">
        <v>55</v>
      </c>
      <c r="C522" s="6" t="s">
        <v>1340</v>
      </c>
      <c r="D522" s="6" t="s">
        <v>586</v>
      </c>
      <c r="E522" s="49" t="s">
        <v>2663</v>
      </c>
      <c r="F522" s="6" t="s">
        <v>1406</v>
      </c>
      <c r="G522" s="6" t="s">
        <v>85</v>
      </c>
      <c r="H522" s="6" t="s">
        <v>2679</v>
      </c>
      <c r="I522" s="60" t="s">
        <v>2680</v>
      </c>
      <c r="J522" s="49" t="s">
        <v>2681</v>
      </c>
      <c r="K522" s="6" t="s">
        <v>2682</v>
      </c>
      <c r="L522" s="29">
        <f>IF($J$6="с учетом НДС",VLOOKUP(I522,LEGEND!B:E,4,0)*(1-M522),VLOOKUP(I522,LEGEND!B:E,4,0)*(1-M522)/1.2)</f>
        <v>119990</v>
      </c>
      <c r="M522" s="57">
        <f>IF(AND(B522&lt;&gt;"1_Электроинструмент",B522&lt;&gt;"2_Садовая техника"),$J$5,IF($J$4&lt;=20%,$J$4,IFERROR(VLOOKUP(S522,LEGEND!$L$2:$M$5,2,FALSE),$J$4)))</f>
        <v>0</v>
      </c>
      <c r="N522" s="48" t="s">
        <v>2683</v>
      </c>
      <c r="O522" s="49" t="s">
        <v>60</v>
      </c>
      <c r="P522" s="49" t="s">
        <v>66</v>
      </c>
      <c r="Q522" s="49" t="s">
        <v>67</v>
      </c>
      <c r="R522" s="50" t="s">
        <v>68</v>
      </c>
      <c r="S522" s="49" t="s">
        <v>60</v>
      </c>
      <c r="T522" s="73" t="str">
        <f>IF(_xlfn.XLOOKUP(I522,LEGEND!B:B,LEGEND!H:H)&lt;&gt;"-",HYPERLINK(_xlfn.XLOOKUP(I522,LEGEND!B:B,LEGEND!H:H),"link"),_xlfn.XLOOKUP(I522,LEGEND!B:B,LEGEND!H:H))</f>
        <v>link</v>
      </c>
      <c r="U522" s="73" t="str">
        <f>HYPERLINK(_xlfn.XLOOKUP(I522,LEGEND!B:B,LEGEND!I:I))</f>
        <v>https://milwaukee-media-images.s3.amazonaws.com/hi/M18_FMS305-0--Hero_1.jpg</v>
      </c>
      <c r="V522" s="51" t="s">
        <v>2685</v>
      </c>
      <c r="W522" s="63" t="s">
        <v>71</v>
      </c>
      <c r="X522" s="64">
        <v>990</v>
      </c>
      <c r="Y522" s="64">
        <v>530</v>
      </c>
      <c r="Z522" s="64">
        <v>520</v>
      </c>
      <c r="AA522" s="84">
        <v>27.96</v>
      </c>
      <c r="AB522" s="85">
        <v>1</v>
      </c>
      <c r="AC522" s="85">
        <v>1</v>
      </c>
    </row>
    <row r="523" spans="1:29" ht="25.5">
      <c r="A523" s="1"/>
      <c r="B523" s="6" t="s">
        <v>55</v>
      </c>
      <c r="C523" s="6" t="s">
        <v>1340</v>
      </c>
      <c r="D523" s="6" t="s">
        <v>586</v>
      </c>
      <c r="E523" s="49" t="s">
        <v>2663</v>
      </c>
      <c r="F523" s="6" t="s">
        <v>1406</v>
      </c>
      <c r="G523" s="6" t="s">
        <v>85</v>
      </c>
      <c r="H523" s="6" t="s">
        <v>2671</v>
      </c>
      <c r="I523" s="60" t="s">
        <v>2672</v>
      </c>
      <c r="J523" s="49" t="s">
        <v>2673</v>
      </c>
      <c r="K523" s="6" t="s">
        <v>2674</v>
      </c>
      <c r="L523" s="29">
        <f>IF($J$6="с учетом НДС",VLOOKUP(I523,LEGEND!B:E,4,0)*(1-M523),VLOOKUP(I523,LEGEND!B:E,4,0)*(1-M523)/1.2)</f>
        <v>125990</v>
      </c>
      <c r="M523" s="57">
        <f>IF(AND(B523&lt;&gt;"1_Электроинструмент",B523&lt;&gt;"2_Садовая техника"),$J$5,IF($J$4&lt;=20%,$J$4,IFERROR(VLOOKUP(S523,LEGEND!$L$2:$M$5,2,FALSE),$J$4)))</f>
        <v>0</v>
      </c>
      <c r="N523" s="48" t="s">
        <v>2675</v>
      </c>
      <c r="O523" s="49" t="s">
        <v>60</v>
      </c>
      <c r="P523" s="49" t="s">
        <v>66</v>
      </c>
      <c r="Q523" s="49" t="s">
        <v>67</v>
      </c>
      <c r="R523" s="50" t="s">
        <v>68</v>
      </c>
      <c r="S523" s="49" t="s">
        <v>60</v>
      </c>
      <c r="T523" s="73" t="str">
        <f>IF(_xlfn.XLOOKUP(I523,LEGEND!B:B,LEGEND!H:H)&lt;&gt;"-",HYPERLINK(_xlfn.XLOOKUP(I523,LEGEND!B:B,LEGEND!H:H),"link"),_xlfn.XLOOKUP(I523,LEGEND!B:B,LEGEND!H:H))</f>
        <v>link</v>
      </c>
      <c r="U523" s="73" t="str">
        <f>HYPERLINK(_xlfn.XLOOKUP(I523,LEGEND!B:B,LEGEND!I:I))</f>
        <v>https://milwaukee-media-images.s3.amazonaws.com/hi/M18_FMS254-0--Hero_1.jpg</v>
      </c>
      <c r="V523" s="51" t="s">
        <v>2677</v>
      </c>
      <c r="W523" s="63" t="s">
        <v>2678</v>
      </c>
      <c r="X523" s="64">
        <v>809</v>
      </c>
      <c r="Y523" s="64">
        <v>507</v>
      </c>
      <c r="Z523" s="64">
        <v>471</v>
      </c>
      <c r="AA523" s="84">
        <v>25.4</v>
      </c>
      <c r="AB523" s="85">
        <v>1</v>
      </c>
      <c r="AC523" s="85">
        <v>1</v>
      </c>
    </row>
    <row r="524" spans="1:29" s="1" customFormat="1" ht="25.5">
      <c r="B524" s="6" t="s">
        <v>55</v>
      </c>
      <c r="C524" s="6" t="s">
        <v>1340</v>
      </c>
      <c r="D524" s="6" t="s">
        <v>586</v>
      </c>
      <c r="E524" s="49" t="s">
        <v>2663</v>
      </c>
      <c r="F524" s="6" t="s">
        <v>1406</v>
      </c>
      <c r="G524" s="6" t="s">
        <v>85</v>
      </c>
      <c r="H524" s="6" t="s">
        <v>2686</v>
      </c>
      <c r="I524" s="60" t="s">
        <v>2687</v>
      </c>
      <c r="J524" s="49" t="s">
        <v>2688</v>
      </c>
      <c r="K524" s="6" t="s">
        <v>2689</v>
      </c>
      <c r="L524" s="29">
        <f>IF($J$6="с учетом НДС",VLOOKUP(I524,LEGEND!B:E,4,0)*(1-M524),VLOOKUP(I524,LEGEND!B:E,4,0)*(1-M524)/1.2)</f>
        <v>149990</v>
      </c>
      <c r="M524" s="57">
        <f>IF(AND(B524&lt;&gt;"1_Электроинструмент",B524&lt;&gt;"2_Садовая техника"),$J$5,IF($J$4&lt;=20%,$J$4,IFERROR(VLOOKUP(S524,LEGEND!$L$2:$M$5,2,FALSE),$J$4)))</f>
        <v>0</v>
      </c>
      <c r="N524" s="48" t="s">
        <v>2690</v>
      </c>
      <c r="O524" s="49" t="s">
        <v>60</v>
      </c>
      <c r="P524" s="49" t="s">
        <v>66</v>
      </c>
      <c r="Q524" s="49" t="s">
        <v>67</v>
      </c>
      <c r="R524" s="50" t="s">
        <v>68</v>
      </c>
      <c r="S524" s="49" t="s">
        <v>60</v>
      </c>
      <c r="T524" s="73" t="str">
        <f>IF(_xlfn.XLOOKUP(I524,LEGEND!B:B,LEGEND!H:H)&lt;&gt;"-",HYPERLINK(_xlfn.XLOOKUP(I524,LEGEND!B:B,LEGEND!H:H),"link"),_xlfn.XLOOKUP(I524,LEGEND!B:B,LEGEND!H:H))</f>
        <v>link</v>
      </c>
      <c r="U524" s="73" t="str">
        <f>HYPERLINK(_xlfn.XLOOKUP(I524,LEGEND!B:B,LEGEND!I:I))</f>
        <v>https://milwaukee-media-images.s3.amazonaws.com/hi/M18_FMS305-121--Hero_1.jpg</v>
      </c>
      <c r="V524" s="51" t="s">
        <v>2691</v>
      </c>
      <c r="W524" s="63" t="s">
        <v>71</v>
      </c>
      <c r="X524" s="64">
        <v>904</v>
      </c>
      <c r="Y524" s="64">
        <v>541</v>
      </c>
      <c r="Z524" s="64">
        <v>532</v>
      </c>
      <c r="AA524" s="84">
        <v>29.98</v>
      </c>
      <c r="AB524" s="85">
        <v>1</v>
      </c>
      <c r="AC524" s="85">
        <v>1</v>
      </c>
    </row>
    <row r="525" spans="1:29" s="1" customFormat="1" ht="25.5">
      <c r="B525" s="6" t="s">
        <v>55</v>
      </c>
      <c r="C525" s="6" t="s">
        <v>1340</v>
      </c>
      <c r="D525" s="6" t="s">
        <v>586</v>
      </c>
      <c r="E525" s="49" t="s">
        <v>2663</v>
      </c>
      <c r="F525" s="6" t="s">
        <v>1341</v>
      </c>
      <c r="G525" s="6" t="s">
        <v>60</v>
      </c>
      <c r="H525" s="6" t="s">
        <v>2692</v>
      </c>
      <c r="I525" s="60" t="s">
        <v>2693</v>
      </c>
      <c r="J525" s="49" t="s">
        <v>2694</v>
      </c>
      <c r="K525" s="6" t="s">
        <v>2695</v>
      </c>
      <c r="L525" s="29">
        <f>IF($J$6="с учетом НДС",VLOOKUP(I525,LEGEND!B:E,4,0)*(1-M525),VLOOKUP(I525,LEGEND!B:E,4,0)*(1-M525)/1.2)</f>
        <v>54490</v>
      </c>
      <c r="M525" s="57">
        <f>IF(AND(B525&lt;&gt;"1_Электроинструмент",B525&lt;&gt;"2_Садовая техника"),$J$5,IF($J$4&lt;=20%,$J$4,IFERROR(VLOOKUP(S525,LEGEND!$L$2:$M$5,2,FALSE),$J$4)))</f>
        <v>0</v>
      </c>
      <c r="N525" s="48" t="s">
        <v>2675</v>
      </c>
      <c r="O525" s="49" t="s">
        <v>60</v>
      </c>
      <c r="P525" s="49" t="s">
        <v>66</v>
      </c>
      <c r="Q525" s="49" t="s">
        <v>67</v>
      </c>
      <c r="R525" s="50" t="s">
        <v>68</v>
      </c>
      <c r="S525" s="49" t="s">
        <v>156</v>
      </c>
      <c r="T525" s="73" t="str">
        <f>IF(_xlfn.XLOOKUP(I525,LEGEND!B:B,LEGEND!H:H)&lt;&gt;"-",HYPERLINK(_xlfn.XLOOKUP(I525,LEGEND!B:B,LEGEND!H:H),"link"),_xlfn.XLOOKUP(I525,LEGEND!B:B,LEGEND!H:H))</f>
        <v>link</v>
      </c>
      <c r="U525" s="73" t="str">
        <f>HYPERLINK(_xlfn.XLOOKUP(I525,LEGEND!B:B,LEGEND!I:I))</f>
        <v>https://milwaukee-media-images.s3.amazonaws.com/hi/M18_SMS216-0--Hero_1.jpg</v>
      </c>
      <c r="V525" s="51" t="s">
        <v>2697</v>
      </c>
      <c r="W525" s="63" t="s">
        <v>2678</v>
      </c>
      <c r="X525" s="64">
        <v>564</v>
      </c>
      <c r="Y525" s="64">
        <v>562</v>
      </c>
      <c r="Z525" s="64">
        <v>414</v>
      </c>
      <c r="AA525" s="84">
        <v>18.100000000000001</v>
      </c>
      <c r="AB525" s="85">
        <v>1</v>
      </c>
      <c r="AC525" s="85">
        <v>1</v>
      </c>
    </row>
    <row r="526" spans="1:29" s="1" customFormat="1" ht="25.5">
      <c r="B526" s="6" t="s">
        <v>55</v>
      </c>
      <c r="C526" s="6" t="s">
        <v>7490</v>
      </c>
      <c r="D526" s="6" t="s">
        <v>586</v>
      </c>
      <c r="E526" s="49" t="s">
        <v>2663</v>
      </c>
      <c r="F526" s="6" t="s">
        <v>1318</v>
      </c>
      <c r="G526" s="6" t="s">
        <v>60</v>
      </c>
      <c r="H526" s="6" t="s">
        <v>8356</v>
      </c>
      <c r="I526" s="60" t="s">
        <v>8357</v>
      </c>
      <c r="J526" s="49" t="s">
        <v>8358</v>
      </c>
      <c r="K526" s="6" t="s">
        <v>8359</v>
      </c>
      <c r="L526" s="29">
        <f>IF($J$6="с учетом НДС",VLOOKUP(I526,LEGEND!B:E,4,0)*(1-M526),VLOOKUP(I526,LEGEND!B:E,4,0)*(1-M526)/1.2)</f>
        <v>72990</v>
      </c>
      <c r="M526" s="57">
        <f>IF(AND(B526&lt;&gt;"1_Электроинструмент",B526&lt;&gt;"2_Садовая техника"),$J$5,IF($J$4&lt;=20%,$J$4,IFERROR(VLOOKUP(S526,LEGEND!$L$2:$M$5,2,FALSE),$J$4)))</f>
        <v>0</v>
      </c>
      <c r="N526" s="48" t="s">
        <v>8360</v>
      </c>
      <c r="O526" s="49" t="s">
        <v>60</v>
      </c>
      <c r="P526" s="49" t="s">
        <v>66</v>
      </c>
      <c r="Q526" s="49" t="s">
        <v>67</v>
      </c>
      <c r="R526" s="50" t="s">
        <v>68</v>
      </c>
      <c r="S526" s="49" t="s">
        <v>60</v>
      </c>
      <c r="T526" s="73" t="str">
        <f>IF(_xlfn.XLOOKUP(I526,LEGEND!B:B,LEGEND!H:H)&lt;&gt;"-",HYPERLINK(_xlfn.XLOOKUP(I526,LEGEND!B:B,LEGEND!H:H),"link"),_xlfn.XLOOKUP(I526,LEGEND!B:B,LEGEND!H:H))</f>
        <v>link</v>
      </c>
      <c r="U526" s="73" t="str">
        <f>HYPERLINK(_xlfn.XLOOKUP(I526,LEGEND!B:B,LEGEND!I:I))</f>
        <v>https://milwaukee-media-images.s3.amazonaws.com/hi/MS_216_SB--Hero_1.jpg</v>
      </c>
      <c r="V526" s="51" t="s">
        <v>8362</v>
      </c>
      <c r="W526" s="63" t="s">
        <v>2678</v>
      </c>
      <c r="X526" s="64">
        <v>560</v>
      </c>
      <c r="Y526" s="64">
        <v>564</v>
      </c>
      <c r="Z526" s="64">
        <v>409</v>
      </c>
      <c r="AA526" s="84">
        <v>19.440000000000001</v>
      </c>
      <c r="AB526" s="85">
        <v>1</v>
      </c>
      <c r="AC526" s="85">
        <v>1</v>
      </c>
    </row>
    <row r="527" spans="1:29" s="1" customFormat="1" ht="25.5">
      <c r="B527" s="6" t="s">
        <v>55</v>
      </c>
      <c r="C527" s="6" t="s">
        <v>7490</v>
      </c>
      <c r="D527" s="6" t="s">
        <v>586</v>
      </c>
      <c r="E527" s="49" t="s">
        <v>2663</v>
      </c>
      <c r="F527" s="6" t="s">
        <v>1318</v>
      </c>
      <c r="G527" s="6" t="s">
        <v>60</v>
      </c>
      <c r="H527" s="6" t="s">
        <v>8363</v>
      </c>
      <c r="I527" s="60" t="s">
        <v>8364</v>
      </c>
      <c r="J527" s="49" t="s">
        <v>8365</v>
      </c>
      <c r="K527" s="6" t="s">
        <v>8366</v>
      </c>
      <c r="L527" s="29">
        <f>IF($J$6="с учетом НДС",VLOOKUP(I527,LEGEND!B:E,4,0)*(1-M527),VLOOKUP(I527,LEGEND!B:E,4,0)*(1-M527)/1.2)</f>
        <v>154490</v>
      </c>
      <c r="M527" s="57">
        <f>IF(AND(B527&lt;&gt;"1_Электроинструмент",B527&lt;&gt;"2_Садовая техника"),$J$5,IF($J$4&lt;=20%,$J$4,IFERROR(VLOOKUP(S527,LEGEND!$L$2:$M$5,2,FALSE),$J$4)))</f>
        <v>0</v>
      </c>
      <c r="N527" s="48" t="s">
        <v>8367</v>
      </c>
      <c r="O527" s="49" t="s">
        <v>60</v>
      </c>
      <c r="P527" s="49" t="s">
        <v>66</v>
      </c>
      <c r="Q527" s="49" t="s">
        <v>67</v>
      </c>
      <c r="R527" s="50" t="s">
        <v>68</v>
      </c>
      <c r="S527" s="49" t="s">
        <v>60</v>
      </c>
      <c r="T527" s="73" t="str">
        <f>IF(_xlfn.XLOOKUP(I527,LEGEND!B:B,LEGEND!H:H)&lt;&gt;"-",HYPERLINK(_xlfn.XLOOKUP(I527,LEGEND!B:B,LEGEND!H:H),"link"),_xlfn.XLOOKUP(I527,LEGEND!B:B,LEGEND!H:H))</f>
        <v>link</v>
      </c>
      <c r="U527" s="73" t="str">
        <f>HYPERLINK(_xlfn.XLOOKUP(I527,LEGEND!B:B,LEGEND!I:I))</f>
        <v>https://milwaukee-media-images.s3.amazonaws.com/hi/MS_304_DB--Hero_1.jpg</v>
      </c>
      <c r="V527" s="51" t="s">
        <v>8369</v>
      </c>
      <c r="W527" s="63" t="s">
        <v>71</v>
      </c>
      <c r="X527" s="64">
        <v>950</v>
      </c>
      <c r="Y527" s="64">
        <v>540</v>
      </c>
      <c r="Z527" s="64">
        <v>480</v>
      </c>
      <c r="AA527" s="84">
        <v>35.78</v>
      </c>
      <c r="AB527" s="85">
        <v>1</v>
      </c>
      <c r="AC527" s="85">
        <v>1</v>
      </c>
    </row>
    <row r="528" spans="1:29" s="1" customFormat="1" ht="25.5">
      <c r="B528" s="6" t="s">
        <v>55</v>
      </c>
      <c r="C528" s="6" t="s">
        <v>7490</v>
      </c>
      <c r="D528" s="6" t="s">
        <v>586</v>
      </c>
      <c r="E528" s="49" t="s">
        <v>8370</v>
      </c>
      <c r="F528" s="6" t="s">
        <v>1318</v>
      </c>
      <c r="G528" s="6" t="s">
        <v>60</v>
      </c>
      <c r="H528" s="6" t="s">
        <v>8371</v>
      </c>
      <c r="I528" s="60" t="s">
        <v>8372</v>
      </c>
      <c r="J528" s="49" t="s">
        <v>8373</v>
      </c>
      <c r="K528" s="6" t="s">
        <v>8374</v>
      </c>
      <c r="L528" s="29">
        <f>IF($J$6="с учетом НДС",VLOOKUP(I528,LEGEND!B:E,4,0)*(1-M528),VLOOKUP(I528,LEGEND!B:E,4,0)*(1-M528)/1.2)</f>
        <v>32990</v>
      </c>
      <c r="M528" s="57">
        <f>IF(AND(B528&lt;&gt;"1_Электроинструмент",B528&lt;&gt;"2_Садовая техника"),$J$5,IF($J$4&lt;=20%,$J$4,IFERROR(VLOOKUP(S528,LEGEND!$L$2:$M$5,2,FALSE),$J$4)))</f>
        <v>0</v>
      </c>
      <c r="N528" s="48" t="s">
        <v>8375</v>
      </c>
      <c r="O528" s="49" t="s">
        <v>60</v>
      </c>
      <c r="P528" s="49" t="s">
        <v>66</v>
      </c>
      <c r="Q528" s="49" t="s">
        <v>67</v>
      </c>
      <c r="R528" s="50" t="s">
        <v>68</v>
      </c>
      <c r="S528" s="49" t="s">
        <v>60</v>
      </c>
      <c r="T528" s="73" t="str">
        <f>IF(_xlfn.XLOOKUP(I528,LEGEND!B:B,LEGEND!H:H)&lt;&gt;"-",HYPERLINK(_xlfn.XLOOKUP(I528,LEGEND!B:B,LEGEND!H:H),"link"),_xlfn.XLOOKUP(I528,LEGEND!B:B,LEGEND!H:H))</f>
        <v>link</v>
      </c>
      <c r="U528" s="73" t="str">
        <f>HYPERLINK(_xlfn.XLOOKUP(I528,LEGEND!B:B,LEGEND!I:I))</f>
        <v>https://milwaukee-media-images.s3.amazonaws.com/hi/CHS_355--Hero_1.jpg</v>
      </c>
      <c r="V528" s="51" t="s">
        <v>8377</v>
      </c>
      <c r="W528" s="63" t="s">
        <v>71</v>
      </c>
      <c r="X528" s="64">
        <v>594</v>
      </c>
      <c r="Y528" s="64">
        <v>381</v>
      </c>
      <c r="Z528" s="64">
        <v>457</v>
      </c>
      <c r="AA528" s="84">
        <v>20</v>
      </c>
      <c r="AB528" s="85">
        <v>1</v>
      </c>
      <c r="AC528" s="85">
        <v>1</v>
      </c>
    </row>
    <row r="529" spans="1:29" s="1" customFormat="1" ht="25.5">
      <c r="B529" s="6" t="s">
        <v>55</v>
      </c>
      <c r="C529" s="6" t="s">
        <v>56</v>
      </c>
      <c r="D529" s="6" t="s">
        <v>586</v>
      </c>
      <c r="E529" s="49" t="s">
        <v>661</v>
      </c>
      <c r="F529" s="6" t="s">
        <v>59</v>
      </c>
      <c r="G529" s="6" t="s">
        <v>60</v>
      </c>
      <c r="H529" s="6" t="s">
        <v>662</v>
      </c>
      <c r="I529" s="60" t="s">
        <v>663</v>
      </c>
      <c r="J529" s="49" t="s">
        <v>664</v>
      </c>
      <c r="K529" s="6" t="s">
        <v>665</v>
      </c>
      <c r="L529" s="29">
        <f>IF($J$6="с учетом НДС",VLOOKUP(I529,LEGEND!B:E,4,0)*(1-M529),VLOOKUP(I529,LEGEND!B:E,4,0)*(1-M529)/1.2)</f>
        <v>15600</v>
      </c>
      <c r="M529" s="57">
        <f>IF(AND(B529&lt;&gt;"1_Электроинструмент",B529&lt;&gt;"2_Садовая техника"),$J$5,IF($J$4&lt;=20%,$J$4,IFERROR(VLOOKUP(S529,LEGEND!$L$2:$M$5,2,FALSE),$J$4)))</f>
        <v>0</v>
      </c>
      <c r="N529" s="48" t="s">
        <v>666</v>
      </c>
      <c r="O529" s="49" t="s">
        <v>60</v>
      </c>
      <c r="P529" s="49" t="s">
        <v>66</v>
      </c>
      <c r="Q529" s="49" t="s">
        <v>67</v>
      </c>
      <c r="R529" s="50" t="s">
        <v>68</v>
      </c>
      <c r="S529" s="49" t="s">
        <v>60</v>
      </c>
      <c r="T529" s="73" t="str">
        <f>IF(_xlfn.XLOOKUP(I529,LEGEND!B:B,LEGEND!H:H)&lt;&gt;"-",HYPERLINK(_xlfn.XLOOKUP(I529,LEGEND!B:B,LEGEND!H:H),"link"),_xlfn.XLOOKUP(I529,LEGEND!B:B,LEGEND!H:H))</f>
        <v>link</v>
      </c>
      <c r="U529" s="73" t="str">
        <f>HYPERLINK(_xlfn.XLOOKUP(I529,LEGEND!B:B,LEGEND!I:I))</f>
        <v>https://milwaukee-media-images.s3.amazonaws.com/hi/C12_PC-0--Hero_1.jpg</v>
      </c>
      <c r="V529" s="51" t="s">
        <v>668</v>
      </c>
      <c r="W529" s="63" t="s">
        <v>71</v>
      </c>
      <c r="X529" s="64">
        <v>361</v>
      </c>
      <c r="Y529" s="64">
        <v>74</v>
      </c>
      <c r="Z529" s="64">
        <v>127</v>
      </c>
      <c r="AA529" s="84">
        <v>1.72</v>
      </c>
      <c r="AB529" s="85">
        <v>1</v>
      </c>
      <c r="AC529" s="85">
        <v>1</v>
      </c>
    </row>
    <row r="530" spans="1:29" s="1" customFormat="1" ht="25.5">
      <c r="B530" s="6" t="s">
        <v>55</v>
      </c>
      <c r="C530" s="6" t="s">
        <v>56</v>
      </c>
      <c r="D530" s="6" t="s">
        <v>586</v>
      </c>
      <c r="E530" s="49" t="s">
        <v>661</v>
      </c>
      <c r="F530" s="6" t="s">
        <v>59</v>
      </c>
      <c r="G530" s="6" t="s">
        <v>60</v>
      </c>
      <c r="H530" s="6" t="s">
        <v>669</v>
      </c>
      <c r="I530" s="60" t="s">
        <v>670</v>
      </c>
      <c r="J530" s="49" t="s">
        <v>671</v>
      </c>
      <c r="K530" s="6" t="s">
        <v>672</v>
      </c>
      <c r="L530" s="29">
        <f>IF($J$6="с учетом НДС",VLOOKUP(I530,LEGEND!B:E,4,0)*(1-M530),VLOOKUP(I530,LEGEND!B:E,4,0)*(1-M530)/1.2)</f>
        <v>18700</v>
      </c>
      <c r="M530" s="57">
        <f>IF(AND(B530&lt;&gt;"1_Электроинструмент",B530&lt;&gt;"2_Садовая техника"),$J$5,IF($J$4&lt;=20%,$J$4,IFERROR(VLOOKUP(S530,LEGEND!$L$2:$M$5,2,FALSE),$J$4)))</f>
        <v>0</v>
      </c>
      <c r="N530" s="48" t="s">
        <v>673</v>
      </c>
      <c r="O530" s="49" t="s">
        <v>60</v>
      </c>
      <c r="P530" s="49" t="s">
        <v>66</v>
      </c>
      <c r="Q530" s="49" t="s">
        <v>67</v>
      </c>
      <c r="R530" s="50" t="s">
        <v>68</v>
      </c>
      <c r="S530" s="49" t="s">
        <v>60</v>
      </c>
      <c r="T530" s="73" t="str">
        <f>IF(_xlfn.XLOOKUP(I530,LEGEND!B:B,LEGEND!H:H)&lt;&gt;"-",HYPERLINK(_xlfn.XLOOKUP(I530,LEGEND!B:B,LEGEND!H:H),"link"),_xlfn.XLOOKUP(I530,LEGEND!B:B,LEGEND!H:H))</f>
        <v>link</v>
      </c>
      <c r="U530" s="73" t="str">
        <f>HYPERLINK(_xlfn.XLOOKUP(I530,LEGEND!B:B,LEGEND!I:I))</f>
        <v>https://milwaukee-media-images.s3.amazonaws.com/hi/C12_PPC-0--Hero_1.jpg</v>
      </c>
      <c r="V530" s="51" t="s">
        <v>675</v>
      </c>
      <c r="W530" s="63" t="s">
        <v>71</v>
      </c>
      <c r="X530" s="64">
        <v>368</v>
      </c>
      <c r="Y530" s="64">
        <v>91</v>
      </c>
      <c r="Z530" s="64">
        <v>137</v>
      </c>
      <c r="AA530" s="84">
        <v>2.3140000000000001</v>
      </c>
      <c r="AB530" s="85">
        <v>1</v>
      </c>
      <c r="AC530" s="85">
        <v>1</v>
      </c>
    </row>
    <row r="531" spans="1:29" s="1" customFormat="1" ht="33.75">
      <c r="B531" s="6" t="s">
        <v>55</v>
      </c>
      <c r="C531" s="6" t="s">
        <v>56</v>
      </c>
      <c r="D531" s="6" t="s">
        <v>586</v>
      </c>
      <c r="E531" s="49" t="s">
        <v>661</v>
      </c>
      <c r="F531" s="6" t="s">
        <v>59</v>
      </c>
      <c r="G531" s="6" t="s">
        <v>60</v>
      </c>
      <c r="H531" s="6" t="s">
        <v>676</v>
      </c>
      <c r="I531" s="60" t="s">
        <v>677</v>
      </c>
      <c r="J531" s="49" t="s">
        <v>678</v>
      </c>
      <c r="K531" s="6" t="s">
        <v>679</v>
      </c>
      <c r="L531" s="29">
        <f>IF($J$6="с учетом НДС",VLOOKUP(I531,LEGEND!B:E,4,0)*(1-M531),VLOOKUP(I531,LEGEND!B:E,4,0)*(1-M531)/1.2)</f>
        <v>27490</v>
      </c>
      <c r="M531" s="57">
        <f>IF(AND(B531&lt;&gt;"1_Электроинструмент",B531&lt;&gt;"2_Садовая техника"),$J$5,IF($J$4&lt;=20%,$J$4,IFERROR(VLOOKUP(S531,LEGEND!$L$2:$M$5,2,FALSE),$J$4)))</f>
        <v>0</v>
      </c>
      <c r="N531" s="48" t="s">
        <v>680</v>
      </c>
      <c r="O531" s="49" t="s">
        <v>42</v>
      </c>
      <c r="P531" s="49" t="s">
        <v>66</v>
      </c>
      <c r="Q531" s="49" t="s">
        <v>473</v>
      </c>
      <c r="R531" s="50">
        <v>44651</v>
      </c>
      <c r="S531" s="49" t="s">
        <v>60</v>
      </c>
      <c r="T531" s="73" t="str">
        <f>IF(_xlfn.XLOOKUP(I531,LEGEND!B:B,LEGEND!H:H)&lt;&gt;"-",HYPERLINK(_xlfn.XLOOKUP(I531,LEGEND!B:B,LEGEND!H:H),"link"),_xlfn.XLOOKUP(I531,LEGEND!B:B,LEGEND!H:H))</f>
        <v>-</v>
      </c>
      <c r="U531" s="73" t="str">
        <f>HYPERLINK(_xlfn.XLOOKUP(I531,LEGEND!B:B,LEGEND!I:I))</f>
        <v>-</v>
      </c>
      <c r="V531" s="51" t="s">
        <v>681</v>
      </c>
      <c r="W531" s="63" t="s">
        <v>71</v>
      </c>
      <c r="X531" s="64">
        <v>361</v>
      </c>
      <c r="Y531" s="64">
        <v>74</v>
      </c>
      <c r="Z531" s="64">
        <v>127</v>
      </c>
      <c r="AA531" s="84">
        <v>1.7250000000000001</v>
      </c>
      <c r="AB531" s="85">
        <v>1</v>
      </c>
      <c r="AC531" s="85">
        <v>1</v>
      </c>
    </row>
    <row r="532" spans="1:29" s="1" customFormat="1" ht="33.75">
      <c r="B532" s="6" t="s">
        <v>55</v>
      </c>
      <c r="C532" s="6" t="s">
        <v>56</v>
      </c>
      <c r="D532" s="6" t="s">
        <v>586</v>
      </c>
      <c r="E532" s="49" t="s">
        <v>661</v>
      </c>
      <c r="F532" s="6" t="s">
        <v>59</v>
      </c>
      <c r="G532" s="6" t="s">
        <v>60</v>
      </c>
      <c r="H532" s="6" t="s">
        <v>682</v>
      </c>
      <c r="I532" s="60" t="s">
        <v>683</v>
      </c>
      <c r="J532" s="49" t="s">
        <v>684</v>
      </c>
      <c r="K532" s="6" t="s">
        <v>679</v>
      </c>
      <c r="L532" s="29">
        <f>IF($J$6="с учетом НДС",VLOOKUP(I532,LEGEND!B:E,4,0)*(1-M532),VLOOKUP(I532,LEGEND!B:E,4,0)*(1-M532)/1.2)</f>
        <v>39490</v>
      </c>
      <c r="M532" s="57">
        <f>IF(AND(B532&lt;&gt;"1_Электроинструмент",B532&lt;&gt;"2_Садовая техника"),$J$5,IF($J$4&lt;=20%,$J$4,IFERROR(VLOOKUP(S532,LEGEND!$L$2:$M$5,2,FALSE),$J$4)))</f>
        <v>0</v>
      </c>
      <c r="N532" s="48" t="s">
        <v>685</v>
      </c>
      <c r="O532" s="49" t="s">
        <v>42</v>
      </c>
      <c r="P532" s="49" t="s">
        <v>66</v>
      </c>
      <c r="Q532" s="49" t="s">
        <v>473</v>
      </c>
      <c r="R532" s="50">
        <v>44651</v>
      </c>
      <c r="S532" s="49" t="s">
        <v>60</v>
      </c>
      <c r="T532" s="73" t="str">
        <f>IF(_xlfn.XLOOKUP(I532,LEGEND!B:B,LEGEND!H:H)&lt;&gt;"-",HYPERLINK(_xlfn.XLOOKUP(I532,LEGEND!B:B,LEGEND!H:H),"link"),_xlfn.XLOOKUP(I532,LEGEND!B:B,LEGEND!H:H))</f>
        <v>-</v>
      </c>
      <c r="U532" s="73" t="str">
        <f>HYPERLINK(_xlfn.XLOOKUP(I532,LEGEND!B:B,LEGEND!I:I))</f>
        <v>-</v>
      </c>
      <c r="V532" s="51" t="s">
        <v>686</v>
      </c>
      <c r="W532" s="63" t="s">
        <v>71</v>
      </c>
      <c r="X532" s="64">
        <v>361</v>
      </c>
      <c r="Y532" s="64">
        <v>74</v>
      </c>
      <c r="Z532" s="64">
        <v>127</v>
      </c>
      <c r="AA532" s="84">
        <v>1.72</v>
      </c>
      <c r="AB532" s="85">
        <v>1</v>
      </c>
      <c r="AC532" s="85">
        <v>1</v>
      </c>
    </row>
    <row r="533" spans="1:29" ht="25.5">
      <c r="A533" s="1"/>
      <c r="B533" s="6" t="s">
        <v>55</v>
      </c>
      <c r="C533" s="6" t="s">
        <v>4069</v>
      </c>
      <c r="D533" s="6" t="s">
        <v>586</v>
      </c>
      <c r="E533" s="49" t="s">
        <v>661</v>
      </c>
      <c r="F533" s="6" t="s">
        <v>4070</v>
      </c>
      <c r="G533" s="6" t="s">
        <v>60</v>
      </c>
      <c r="H533" s="6" t="s">
        <v>4527</v>
      </c>
      <c r="I533" s="60" t="s">
        <v>4528</v>
      </c>
      <c r="J533" s="49" t="s">
        <v>4529</v>
      </c>
      <c r="K533" s="6" t="s">
        <v>4530</v>
      </c>
      <c r="L533" s="29">
        <f>IF($J$6="с учетом НДС",VLOOKUP(I533,LEGEND!B:E,4,0)*(1-M533),VLOOKUP(I533,LEGEND!B:E,4,0)*(1-M533)/1.2)</f>
        <v>3600</v>
      </c>
      <c r="M533" s="57">
        <f>IF(AND(B533&lt;&gt;"1_Электроинструмент",B533&lt;&gt;"2_Садовая техника"),$J$5,IF($J$4&lt;=20%,$J$4,IFERROR(VLOOKUP(S533,LEGEND!$L$2:$M$5,2,FALSE),$J$4)))</f>
        <v>0</v>
      </c>
      <c r="N533" s="48" t="s">
        <v>60</v>
      </c>
      <c r="O533" s="49" t="s">
        <v>42</v>
      </c>
      <c r="P533" s="49" t="s">
        <v>66</v>
      </c>
      <c r="Q533" s="49" t="s">
        <v>473</v>
      </c>
      <c r="R533" s="50">
        <v>44621</v>
      </c>
      <c r="S533" s="49" t="s">
        <v>60</v>
      </c>
      <c r="T533" s="73" t="str">
        <f>IF(_xlfn.XLOOKUP(I533,LEGEND!B:B,LEGEND!H:H)&lt;&gt;"-",HYPERLINK(_xlfn.XLOOKUP(I533,LEGEND!B:B,LEGEND!H:H),"link"),_xlfn.XLOOKUP(I533,LEGEND!B:B,LEGEND!H:H))</f>
        <v>-</v>
      </c>
      <c r="U533" s="73" t="str">
        <f>HYPERLINK(_xlfn.XLOOKUP(I533,LEGEND!B:B,LEGEND!I:I))</f>
        <v>-</v>
      </c>
      <c r="V533" s="51" t="s">
        <v>4531</v>
      </c>
      <c r="W533" s="63" t="s">
        <v>71</v>
      </c>
      <c r="X533" s="64">
        <v>133</v>
      </c>
      <c r="Y533" s="64">
        <v>83</v>
      </c>
      <c r="Z533" s="64">
        <v>5</v>
      </c>
      <c r="AA533" s="84">
        <v>0.23</v>
      </c>
      <c r="AB533" s="85">
        <v>1</v>
      </c>
      <c r="AC533" s="85">
        <v>1</v>
      </c>
    </row>
    <row r="534" spans="1:29" s="1" customFormat="1" ht="25.5">
      <c r="B534" s="6" t="s">
        <v>55</v>
      </c>
      <c r="C534" s="6" t="s">
        <v>1340</v>
      </c>
      <c r="D534" s="6" t="s">
        <v>586</v>
      </c>
      <c r="E534" s="49" t="s">
        <v>2698</v>
      </c>
      <c r="F534" s="6" t="s">
        <v>1406</v>
      </c>
      <c r="G534" s="6" t="s">
        <v>85</v>
      </c>
      <c r="H534" s="6" t="s">
        <v>2699</v>
      </c>
      <c r="I534" s="60" t="s">
        <v>2700</v>
      </c>
      <c r="J534" s="49" t="s">
        <v>2701</v>
      </c>
      <c r="K534" s="6" t="s">
        <v>2702</v>
      </c>
      <c r="L534" s="29">
        <f>IF($J$6="с учетом НДС",VLOOKUP(I534,LEGEND!B:E,4,0)*(1-M534),VLOOKUP(I534,LEGEND!B:E,4,0)*(1-M534)/1.2)</f>
        <v>39990</v>
      </c>
      <c r="M534" s="57">
        <f>IF(AND(B534&lt;&gt;"1_Электроинструмент",B534&lt;&gt;"2_Садовая техника"),$J$5,IF($J$4&lt;=20%,$J$4,IFERROR(VLOOKUP(S534,LEGEND!$L$2:$M$5,2,FALSE),$J$4)))</f>
        <v>0</v>
      </c>
      <c r="N534" s="48" t="s">
        <v>2703</v>
      </c>
      <c r="O534" s="49" t="s">
        <v>60</v>
      </c>
      <c r="P534" s="49" t="s">
        <v>66</v>
      </c>
      <c r="Q534" s="49" t="s">
        <v>67</v>
      </c>
      <c r="R534" s="50" t="s">
        <v>68</v>
      </c>
      <c r="S534" s="49" t="s">
        <v>60</v>
      </c>
      <c r="T534" s="73" t="str">
        <f>IF(_xlfn.XLOOKUP(I534,LEGEND!B:B,LEGEND!H:H)&lt;&gt;"-",HYPERLINK(_xlfn.XLOOKUP(I534,LEGEND!B:B,LEGEND!H:H),"link"),_xlfn.XLOOKUP(I534,LEGEND!B:B,LEGEND!H:H))</f>
        <v>link</v>
      </c>
      <c r="U534" s="73" t="str">
        <f>HYPERLINK(_xlfn.XLOOKUP(I534,LEGEND!B:B,LEGEND!I:I))</f>
        <v>https://milwaukee-media-images.s3.amazonaws.com/hi/M18_FMCS-0X--Hero_1.jpg</v>
      </c>
      <c r="V534" s="51" t="s">
        <v>2705</v>
      </c>
      <c r="W534" s="63" t="s">
        <v>71</v>
      </c>
      <c r="X534" s="64">
        <v>475</v>
      </c>
      <c r="Y534" s="64">
        <v>238</v>
      </c>
      <c r="Z534" s="64">
        <v>370</v>
      </c>
      <c r="AA534" s="84">
        <v>6.23</v>
      </c>
      <c r="AB534" s="85">
        <v>1</v>
      </c>
      <c r="AC534" s="85">
        <v>1</v>
      </c>
    </row>
    <row r="535" spans="1:29" s="1" customFormat="1" ht="25.5">
      <c r="B535" s="6" t="s">
        <v>55</v>
      </c>
      <c r="C535" s="6" t="s">
        <v>1340</v>
      </c>
      <c r="D535" s="6" t="s">
        <v>586</v>
      </c>
      <c r="E535" s="49" t="s">
        <v>2698</v>
      </c>
      <c r="F535" s="6" t="s">
        <v>1406</v>
      </c>
      <c r="G535" s="6" t="s">
        <v>85</v>
      </c>
      <c r="H535" s="6" t="s">
        <v>2706</v>
      </c>
      <c r="I535" s="60" t="s">
        <v>2707</v>
      </c>
      <c r="J535" s="49" t="s">
        <v>2708</v>
      </c>
      <c r="K535" s="6" t="s">
        <v>2709</v>
      </c>
      <c r="L535" s="29">
        <f>IF($J$6="с учетом НДС",VLOOKUP(I535,LEGEND!B:E,4,0)*(1-M535),VLOOKUP(I535,LEGEND!B:E,4,0)*(1-M535)/1.2)</f>
        <v>72990</v>
      </c>
      <c r="M535" s="57">
        <f>IF(AND(B535&lt;&gt;"1_Электроинструмент",B535&lt;&gt;"2_Садовая техника"),$J$5,IF($J$4&lt;=20%,$J$4,IFERROR(VLOOKUP(S535,LEGEND!$L$2:$M$5,2,FALSE),$J$4)))</f>
        <v>0</v>
      </c>
      <c r="N535" s="48" t="s">
        <v>2710</v>
      </c>
      <c r="O535" s="49" t="s">
        <v>60</v>
      </c>
      <c r="P535" s="49" t="s">
        <v>66</v>
      </c>
      <c r="Q535" s="49" t="s">
        <v>67</v>
      </c>
      <c r="R535" s="50" t="s">
        <v>68</v>
      </c>
      <c r="S535" s="49" t="s">
        <v>60</v>
      </c>
      <c r="T535" s="73" t="str">
        <f>IF(_xlfn.XLOOKUP(I535,LEGEND!B:B,LEGEND!H:H)&lt;&gt;"-",HYPERLINK(_xlfn.XLOOKUP(I535,LEGEND!B:B,LEGEND!H:H),"link"),_xlfn.XLOOKUP(I535,LEGEND!B:B,LEGEND!H:H))</f>
        <v>link</v>
      </c>
      <c r="U535" s="73" t="str">
        <f>HYPERLINK(_xlfn.XLOOKUP(I535,LEGEND!B:B,LEGEND!I:I))</f>
        <v>https://milwaukee-media-images.s3.amazonaws.com/hi/M18_FMCS-502X--Hero_1.jpg</v>
      </c>
      <c r="V535" s="51" t="s">
        <v>2711</v>
      </c>
      <c r="W535" s="63" t="s">
        <v>71</v>
      </c>
      <c r="X535" s="64">
        <v>474</v>
      </c>
      <c r="Y535" s="64">
        <v>237</v>
      </c>
      <c r="Z535" s="64">
        <v>370</v>
      </c>
      <c r="AA535" s="84">
        <v>8.3849999999999998</v>
      </c>
      <c r="AB535" s="85">
        <v>1</v>
      </c>
      <c r="AC535" s="85">
        <v>1</v>
      </c>
    </row>
    <row r="536" spans="1:29" s="1" customFormat="1" ht="25.5">
      <c r="B536" s="6" t="s">
        <v>55</v>
      </c>
      <c r="C536" s="6" t="s">
        <v>1340</v>
      </c>
      <c r="D536" s="6" t="s">
        <v>586</v>
      </c>
      <c r="E536" s="49" t="s">
        <v>2698</v>
      </c>
      <c r="F536" s="6" t="s">
        <v>1406</v>
      </c>
      <c r="G536" s="6" t="s">
        <v>85</v>
      </c>
      <c r="H536" s="6" t="s">
        <v>2712</v>
      </c>
      <c r="I536" s="60" t="s">
        <v>2713</v>
      </c>
      <c r="J536" s="49" t="s">
        <v>2714</v>
      </c>
      <c r="K536" s="6" t="s">
        <v>2715</v>
      </c>
      <c r="L536" s="29">
        <f>IF($J$6="с учетом НДС",VLOOKUP(I536,LEGEND!B:E,4,0)*(1-M536),VLOOKUP(I536,LEGEND!B:E,4,0)*(1-M536)/1.2)</f>
        <v>77490</v>
      </c>
      <c r="M536" s="57">
        <f>IF(AND(B536&lt;&gt;"1_Электроинструмент",B536&lt;&gt;"2_Садовая техника"),$J$5,IF($J$4&lt;=20%,$J$4,IFERROR(VLOOKUP(S536,LEGEND!$L$2:$M$5,2,FALSE),$J$4)))</f>
        <v>0</v>
      </c>
      <c r="N536" s="48" t="s">
        <v>2716</v>
      </c>
      <c r="O536" s="49" t="s">
        <v>60</v>
      </c>
      <c r="P536" s="49" t="s">
        <v>66</v>
      </c>
      <c r="Q536" s="49" t="s">
        <v>67</v>
      </c>
      <c r="R536" s="50" t="s">
        <v>68</v>
      </c>
      <c r="S536" s="49" t="s">
        <v>60</v>
      </c>
      <c r="T536" s="73" t="str">
        <f>IF(_xlfn.XLOOKUP(I536,LEGEND!B:B,LEGEND!H:H)&lt;&gt;"-",HYPERLINK(_xlfn.XLOOKUP(I536,LEGEND!B:B,LEGEND!H:H),"link"),_xlfn.XLOOKUP(I536,LEGEND!B:B,LEGEND!H:H))</f>
        <v>link</v>
      </c>
      <c r="U536" s="73" t="str">
        <f>HYPERLINK(_xlfn.XLOOKUP(I536,LEGEND!B:B,LEGEND!I:I))</f>
        <v>https://milwaukee-media-images.s3.amazonaws.com/hi/M18_FMCS66-0C--Hero_1.jpg</v>
      </c>
      <c r="V536" s="51" t="s">
        <v>2718</v>
      </c>
      <c r="W536" s="63" t="s">
        <v>71</v>
      </c>
      <c r="X536" s="64">
        <v>560</v>
      </c>
      <c r="Y536" s="64">
        <v>350</v>
      </c>
      <c r="Z536" s="64">
        <v>430</v>
      </c>
      <c r="AA536" s="84">
        <v>11.936</v>
      </c>
      <c r="AB536" s="85">
        <v>1</v>
      </c>
      <c r="AC536" s="85">
        <v>1</v>
      </c>
    </row>
    <row r="537" spans="1:29" s="1" customFormat="1" ht="25.5">
      <c r="B537" s="6" t="s">
        <v>55</v>
      </c>
      <c r="C537" s="6" t="s">
        <v>1340</v>
      </c>
      <c r="D537" s="6" t="s">
        <v>586</v>
      </c>
      <c r="E537" s="49" t="s">
        <v>2698</v>
      </c>
      <c r="F537" s="6" t="s">
        <v>1406</v>
      </c>
      <c r="G537" s="6" t="s">
        <v>85</v>
      </c>
      <c r="H537" s="6" t="s">
        <v>2719</v>
      </c>
      <c r="I537" s="60" t="s">
        <v>2720</v>
      </c>
      <c r="J537" s="49" t="s">
        <v>2721</v>
      </c>
      <c r="K537" s="6" t="s">
        <v>2722</v>
      </c>
      <c r="L537" s="29">
        <f>IF($J$6="с учетом НДС",VLOOKUP(I537,LEGEND!B:E,4,0)*(1-M537),VLOOKUP(I537,LEGEND!B:E,4,0)*(1-M537)/1.2)</f>
        <v>106990</v>
      </c>
      <c r="M537" s="57">
        <f>IF(AND(B537&lt;&gt;"1_Электроинструмент",B537&lt;&gt;"2_Садовая техника"),$J$5,IF($J$4&lt;=20%,$J$4,IFERROR(VLOOKUP(S537,LEGEND!$L$2:$M$5,2,FALSE),$J$4)))</f>
        <v>0</v>
      </c>
      <c r="N537" s="48" t="s">
        <v>2723</v>
      </c>
      <c r="O537" s="49" t="s">
        <v>60</v>
      </c>
      <c r="P537" s="49" t="s">
        <v>66</v>
      </c>
      <c r="Q537" s="49" t="s">
        <v>67</v>
      </c>
      <c r="R537" s="50" t="s">
        <v>68</v>
      </c>
      <c r="S537" s="49" t="s">
        <v>60</v>
      </c>
      <c r="T537" s="73" t="str">
        <f>IF(_xlfn.XLOOKUP(I537,LEGEND!B:B,LEGEND!H:H)&lt;&gt;"-",HYPERLINK(_xlfn.XLOOKUP(I537,LEGEND!B:B,LEGEND!H:H),"link"),_xlfn.XLOOKUP(I537,LEGEND!B:B,LEGEND!H:H))</f>
        <v>link</v>
      </c>
      <c r="U537" s="73" t="str">
        <f>HYPERLINK(_xlfn.XLOOKUP(I537,LEGEND!B:B,LEGEND!I:I))</f>
        <v>https://milwaukee-media-images.s3.amazonaws.com/hi/M18_FMCS66-121C--Hero_1.jpg</v>
      </c>
      <c r="V537" s="51" t="s">
        <v>2724</v>
      </c>
      <c r="W537" s="63" t="s">
        <v>71</v>
      </c>
      <c r="X537" s="64">
        <v>590</v>
      </c>
      <c r="Y537" s="64">
        <v>342</v>
      </c>
      <c r="Z537" s="64">
        <v>432</v>
      </c>
      <c r="AA537" s="84">
        <v>15.5</v>
      </c>
      <c r="AB537" s="85">
        <v>1</v>
      </c>
      <c r="AC537" s="85">
        <v>1</v>
      </c>
    </row>
    <row r="538" spans="1:29" s="1" customFormat="1" ht="25.5">
      <c r="B538" s="6" t="s">
        <v>55</v>
      </c>
      <c r="C538" s="6" t="s">
        <v>7490</v>
      </c>
      <c r="D538" s="6" t="s">
        <v>586</v>
      </c>
      <c r="E538" s="49" t="s">
        <v>2698</v>
      </c>
      <c r="F538" s="6" t="s">
        <v>1318</v>
      </c>
      <c r="G538" s="6" t="s">
        <v>60</v>
      </c>
      <c r="H538" s="6" t="s">
        <v>8378</v>
      </c>
      <c r="I538" s="60" t="s">
        <v>8379</v>
      </c>
      <c r="J538" s="49" t="s">
        <v>8380</v>
      </c>
      <c r="K538" s="6" t="s">
        <v>8381</v>
      </c>
      <c r="L538" s="29">
        <f>IF($J$6="с учетом НДС",VLOOKUP(I538,LEGEND!B:E,4,0)*(1-M538),VLOOKUP(I538,LEGEND!B:E,4,0)*(1-M538)/1.2)</f>
        <v>52490</v>
      </c>
      <c r="M538" s="57">
        <f>IF(AND(B538&lt;&gt;"1_Электроинструмент",B538&lt;&gt;"2_Садовая техника"),$J$5,IF($J$4&lt;=20%,$J$4,IFERROR(VLOOKUP(S538,LEGEND!$L$2:$M$5,2,FALSE),$J$4)))</f>
        <v>0</v>
      </c>
      <c r="N538" s="48" t="s">
        <v>8382</v>
      </c>
      <c r="O538" s="49" t="s">
        <v>60</v>
      </c>
      <c r="P538" s="49" t="s">
        <v>66</v>
      </c>
      <c r="Q538" s="49" t="s">
        <v>67</v>
      </c>
      <c r="R538" s="50" t="s">
        <v>68</v>
      </c>
      <c r="S538" s="49" t="s">
        <v>60</v>
      </c>
      <c r="T538" s="73" t="str">
        <f>IF(_xlfn.XLOOKUP(I538,LEGEND!B:B,LEGEND!H:H)&lt;&gt;"-",HYPERLINK(_xlfn.XLOOKUP(I538,LEGEND!B:B,LEGEND!H:H),"link"),_xlfn.XLOOKUP(I538,LEGEND!B:B,LEGEND!H:H))</f>
        <v>link</v>
      </c>
      <c r="U538" s="73" t="str">
        <f>HYPERLINK(_xlfn.XLOOKUP(I538,LEGEND!B:B,LEGEND!I:I))</f>
        <v>https://milwaukee-media-images.s3.amazonaws.com/hi/MCS_66--Hero_1.jpg</v>
      </c>
      <c r="V538" s="51" t="s">
        <v>8384</v>
      </c>
      <c r="W538" s="63" t="s">
        <v>71</v>
      </c>
      <c r="X538" s="64">
        <v>561</v>
      </c>
      <c r="Y538" s="64">
        <v>334</v>
      </c>
      <c r="Z538" s="64">
        <v>344</v>
      </c>
      <c r="AA538" s="84">
        <v>11.5</v>
      </c>
      <c r="AB538" s="85">
        <v>1</v>
      </c>
      <c r="AC538" s="85">
        <v>1</v>
      </c>
    </row>
    <row r="539" spans="1:29" s="1" customFormat="1" ht="25.5">
      <c r="B539" s="6" t="s">
        <v>55</v>
      </c>
      <c r="C539" s="6" t="s">
        <v>56</v>
      </c>
      <c r="D539" s="6" t="s">
        <v>586</v>
      </c>
      <c r="E539" s="49" t="s">
        <v>687</v>
      </c>
      <c r="F539" s="6" t="s">
        <v>84</v>
      </c>
      <c r="G539" s="6" t="s">
        <v>85</v>
      </c>
      <c r="H539" s="6" t="s">
        <v>701</v>
      </c>
      <c r="I539" s="60" t="s">
        <v>702</v>
      </c>
      <c r="J539" s="49" t="s">
        <v>703</v>
      </c>
      <c r="K539" s="6" t="s">
        <v>704</v>
      </c>
      <c r="L539" s="29">
        <f>IF($J$6="с учетом НДС",VLOOKUP(I539,LEGEND!B:E,4,0)*(1-M539),VLOOKUP(I539,LEGEND!B:E,4,0)*(1-M539)/1.2)</f>
        <v>40990</v>
      </c>
      <c r="M539" s="57">
        <f>IF(AND(B539&lt;&gt;"1_Электроинструмент",B539&lt;&gt;"2_Садовая техника"),$J$5,IF($J$4&lt;=20%,$J$4,IFERROR(VLOOKUP(S539,LEGEND!$L$2:$M$5,2,FALSE),$J$4)))</f>
        <v>0</v>
      </c>
      <c r="N539" s="48" t="s">
        <v>705</v>
      </c>
      <c r="O539" s="49" t="s">
        <v>60</v>
      </c>
      <c r="P539" s="49" t="s">
        <v>66</v>
      </c>
      <c r="Q539" s="49" t="s">
        <v>67</v>
      </c>
      <c r="R539" s="50" t="s">
        <v>68</v>
      </c>
      <c r="S539" s="49" t="s">
        <v>60</v>
      </c>
      <c r="T539" s="73" t="str">
        <f>IF(_xlfn.XLOOKUP(I539,LEGEND!B:B,LEGEND!H:H)&lt;&gt;"-",HYPERLINK(_xlfn.XLOOKUP(I539,LEGEND!B:B,LEGEND!H:H),"link"),_xlfn.XLOOKUP(I539,LEGEND!B:B,LEGEND!H:H))</f>
        <v>link</v>
      </c>
      <c r="U539" s="73" t="str">
        <f>HYPERLINK(_xlfn.XLOOKUP(I539,LEGEND!B:B,LEGEND!I:I))</f>
        <v>https://milwaukee-media-images.s3.amazonaws.com/hi/M12_FBS64-0C--Hero_1.jpg</v>
      </c>
      <c r="V539" s="51" t="s">
        <v>707</v>
      </c>
      <c r="W539" s="63" t="s">
        <v>71</v>
      </c>
      <c r="X539" s="64">
        <v>452</v>
      </c>
      <c r="Y539" s="64">
        <v>195</v>
      </c>
      <c r="Z539" s="64">
        <v>360</v>
      </c>
      <c r="AA539" s="84">
        <v>6.51</v>
      </c>
      <c r="AB539" s="85">
        <v>1</v>
      </c>
      <c r="AC539" s="85">
        <v>1</v>
      </c>
    </row>
    <row r="540" spans="1:29" s="1" customFormat="1" ht="33.75">
      <c r="B540" s="6" t="s">
        <v>55</v>
      </c>
      <c r="C540" s="6" t="s">
        <v>56</v>
      </c>
      <c r="D540" s="6" t="s">
        <v>586</v>
      </c>
      <c r="E540" s="49" t="s">
        <v>687</v>
      </c>
      <c r="F540" s="6" t="s">
        <v>84</v>
      </c>
      <c r="G540" s="6" t="s">
        <v>85</v>
      </c>
      <c r="H540" s="6" t="s">
        <v>708</v>
      </c>
      <c r="I540" s="60" t="s">
        <v>709</v>
      </c>
      <c r="J540" s="49" t="s">
        <v>710</v>
      </c>
      <c r="K540" s="6" t="s">
        <v>711</v>
      </c>
      <c r="L540" s="29">
        <f>IF($J$6="с учетом НДС",VLOOKUP(I540,LEGEND!B:E,4,0)*(1-M540),VLOOKUP(I540,LEGEND!B:E,4,0)*(1-M540)/1.2)</f>
        <v>59990</v>
      </c>
      <c r="M540" s="57">
        <f>IF(AND(B540&lt;&gt;"1_Электроинструмент",B540&lt;&gt;"2_Садовая техника"),$J$5,IF($J$4&lt;=20%,$J$4,IFERROR(VLOOKUP(S540,LEGEND!$L$2:$M$5,2,FALSE),$J$4)))</f>
        <v>0</v>
      </c>
      <c r="N540" s="48" t="s">
        <v>712</v>
      </c>
      <c r="O540" s="49" t="s">
        <v>60</v>
      </c>
      <c r="P540" s="49" t="s">
        <v>66</v>
      </c>
      <c r="Q540" s="49" t="s">
        <v>67</v>
      </c>
      <c r="R540" s="50" t="s">
        <v>68</v>
      </c>
      <c r="S540" s="49" t="s">
        <v>60</v>
      </c>
      <c r="T540" s="73" t="str">
        <f>IF(_xlfn.XLOOKUP(I540,LEGEND!B:B,LEGEND!H:H)&lt;&gt;"-",HYPERLINK(_xlfn.XLOOKUP(I540,LEGEND!B:B,LEGEND!H:H),"link"),_xlfn.XLOOKUP(I540,LEGEND!B:B,LEGEND!H:H))</f>
        <v>link</v>
      </c>
      <c r="U540" s="73" t="str">
        <f>HYPERLINK(_xlfn.XLOOKUP(I540,LEGEND!B:B,LEGEND!I:I))</f>
        <v>https://milwaukee-media-images.s3.amazonaws.com/hi/M12_FBS64-402C--Hero_1.jpg</v>
      </c>
      <c r="V540" s="51" t="s">
        <v>713</v>
      </c>
      <c r="W540" s="63" t="s">
        <v>71</v>
      </c>
      <c r="X540" s="64">
        <v>475</v>
      </c>
      <c r="Y540" s="64">
        <v>195</v>
      </c>
      <c r="Z540" s="64">
        <v>359</v>
      </c>
      <c r="AA540" s="84">
        <v>7.8179999999999996</v>
      </c>
      <c r="AB540" s="85">
        <v>1</v>
      </c>
      <c r="AC540" s="85">
        <v>1</v>
      </c>
    </row>
    <row r="541" spans="1:29" s="1" customFormat="1" ht="25.5">
      <c r="B541" s="6" t="s">
        <v>55</v>
      </c>
      <c r="C541" s="6" t="s">
        <v>56</v>
      </c>
      <c r="D541" s="6" t="s">
        <v>586</v>
      </c>
      <c r="E541" s="49" t="s">
        <v>687</v>
      </c>
      <c r="F541" s="6" t="s">
        <v>59</v>
      </c>
      <c r="G541" s="6" t="s">
        <v>60</v>
      </c>
      <c r="H541" s="6" t="s">
        <v>688</v>
      </c>
      <c r="I541" s="60" t="s">
        <v>689</v>
      </c>
      <c r="J541" s="49" t="s">
        <v>690</v>
      </c>
      <c r="K541" s="6" t="s">
        <v>691</v>
      </c>
      <c r="L541" s="29">
        <f>IF($J$6="с учетом НДС",VLOOKUP(I541,LEGEND!B:E,4,0)*(1-M541),VLOOKUP(I541,LEGEND!B:E,4,0)*(1-M541)/1.2)</f>
        <v>24990</v>
      </c>
      <c r="M541" s="57">
        <f>IF(AND(B541&lt;&gt;"1_Электроинструмент",B541&lt;&gt;"2_Садовая техника"),$J$5,IF($J$4&lt;=20%,$J$4,IFERROR(VLOOKUP(S541,LEGEND!$L$2:$M$5,2,FALSE),$J$4)))</f>
        <v>0</v>
      </c>
      <c r="N541" s="48" t="s">
        <v>692</v>
      </c>
      <c r="O541" s="49" t="s">
        <v>60</v>
      </c>
      <c r="P541" s="49" t="s">
        <v>66</v>
      </c>
      <c r="Q541" s="49" t="s">
        <v>67</v>
      </c>
      <c r="R541" s="50" t="s">
        <v>68</v>
      </c>
      <c r="S541" s="49" t="s">
        <v>60</v>
      </c>
      <c r="T541" s="73" t="str">
        <f>IF(_xlfn.XLOOKUP(I541,LEGEND!B:B,LEGEND!H:H)&lt;&gt;"-",HYPERLINK(_xlfn.XLOOKUP(I541,LEGEND!B:B,LEGEND!H:H),"link"),_xlfn.XLOOKUP(I541,LEGEND!B:B,LEGEND!H:H))</f>
        <v>link</v>
      </c>
      <c r="U541" s="73" t="str">
        <f>HYPERLINK(_xlfn.XLOOKUP(I541,LEGEND!B:B,LEGEND!I:I))</f>
        <v>https://milwaukee-media-images.s3.amazonaws.com/hi/M12_BS-0--Hero_1.jpg</v>
      </c>
      <c r="V541" s="51" t="s">
        <v>694</v>
      </c>
      <c r="W541" s="63" t="s">
        <v>71</v>
      </c>
      <c r="X541" s="64">
        <v>303</v>
      </c>
      <c r="Y541" s="64">
        <v>200</v>
      </c>
      <c r="Z541" s="64">
        <v>204</v>
      </c>
      <c r="AA541" s="84">
        <v>3.3</v>
      </c>
      <c r="AB541" s="85">
        <v>1</v>
      </c>
      <c r="AC541" s="85">
        <v>1</v>
      </c>
    </row>
    <row r="542" spans="1:29" s="1" customFormat="1" ht="25.5">
      <c r="B542" s="6" t="s">
        <v>55</v>
      </c>
      <c r="C542" s="6" t="s">
        <v>56</v>
      </c>
      <c r="D542" s="6" t="s">
        <v>586</v>
      </c>
      <c r="E542" s="49" t="s">
        <v>687</v>
      </c>
      <c r="F542" s="6" t="s">
        <v>59</v>
      </c>
      <c r="G542" s="6" t="s">
        <v>60</v>
      </c>
      <c r="H542" s="6" t="s">
        <v>695</v>
      </c>
      <c r="I542" s="60" t="s">
        <v>696</v>
      </c>
      <c r="J542" s="49" t="s">
        <v>697</v>
      </c>
      <c r="K542" s="6" t="s">
        <v>698</v>
      </c>
      <c r="L542" s="29">
        <f>IF($J$6="с учетом НДС",VLOOKUP(I542,LEGEND!B:E,4,0)*(1-M542),VLOOKUP(I542,LEGEND!B:E,4,0)*(1-M542)/1.2)</f>
        <v>45990</v>
      </c>
      <c r="M542" s="57">
        <f>IF(AND(B542&lt;&gt;"1_Электроинструмент",B542&lt;&gt;"2_Садовая техника"),$J$5,IF($J$4&lt;=20%,$J$4,IFERROR(VLOOKUP(S542,LEGEND!$L$2:$M$5,2,FALSE),$J$4)))</f>
        <v>0</v>
      </c>
      <c r="N542" s="48" t="s">
        <v>699</v>
      </c>
      <c r="O542" s="49" t="s">
        <v>60</v>
      </c>
      <c r="P542" s="49" t="s">
        <v>66</v>
      </c>
      <c r="Q542" s="49" t="s">
        <v>67</v>
      </c>
      <c r="R542" s="50" t="s">
        <v>68</v>
      </c>
      <c r="S542" s="49" t="s">
        <v>60</v>
      </c>
      <c r="T542" s="73" t="str">
        <f>IF(_xlfn.XLOOKUP(I542,LEGEND!B:B,LEGEND!H:H)&lt;&gt;"-",HYPERLINK(_xlfn.XLOOKUP(I542,LEGEND!B:B,LEGEND!H:H),"link"),_xlfn.XLOOKUP(I542,LEGEND!B:B,LEGEND!H:H))</f>
        <v>link</v>
      </c>
      <c r="U542" s="73" t="str">
        <f>HYPERLINK(_xlfn.XLOOKUP(I542,LEGEND!B:B,LEGEND!I:I))</f>
        <v>https://milwaukee-media-images.s3.amazonaws.com/hi/M12_BS-402C--Hero_1.jpg</v>
      </c>
      <c r="V542" s="51" t="s">
        <v>700</v>
      </c>
      <c r="W542" s="63" t="s">
        <v>71</v>
      </c>
      <c r="X542" s="64">
        <v>449</v>
      </c>
      <c r="Y542" s="64">
        <v>194</v>
      </c>
      <c r="Z542" s="64">
        <v>321</v>
      </c>
      <c r="AA542" s="84">
        <v>6.35</v>
      </c>
      <c r="AB542" s="85">
        <v>1</v>
      </c>
      <c r="AC542" s="85">
        <v>1</v>
      </c>
    </row>
    <row r="543" spans="1:29" ht="25.5">
      <c r="A543" s="1"/>
      <c r="B543" s="6" t="s">
        <v>55</v>
      </c>
      <c r="C543" s="6" t="s">
        <v>1340</v>
      </c>
      <c r="D543" s="6" t="s">
        <v>586</v>
      </c>
      <c r="E543" s="49" t="s">
        <v>687</v>
      </c>
      <c r="F543" s="6" t="s">
        <v>1406</v>
      </c>
      <c r="G543" s="6" t="s">
        <v>85</v>
      </c>
      <c r="H543" s="6" t="s">
        <v>2738</v>
      </c>
      <c r="I543" s="60" t="s">
        <v>2739</v>
      </c>
      <c r="J543" s="49" t="s">
        <v>2740</v>
      </c>
      <c r="K543" s="6" t="s">
        <v>2741</v>
      </c>
      <c r="L543" s="29">
        <f>IF($J$6="с учетом НДС",VLOOKUP(I543,LEGEND!B:E,4,0)*(1-M543),VLOOKUP(I543,LEGEND!B:E,4,0)*(1-M543)/1.2)</f>
        <v>45990</v>
      </c>
      <c r="M543" s="57">
        <f>IF(AND(B543&lt;&gt;"1_Электроинструмент",B543&lt;&gt;"2_Садовая техника"),$J$5,IF($J$4&lt;=20%,$J$4,IFERROR(VLOOKUP(S543,LEGEND!$L$2:$M$5,2,FALSE),$J$4)))</f>
        <v>0</v>
      </c>
      <c r="N543" s="48" t="s">
        <v>2742</v>
      </c>
      <c r="O543" s="49" t="s">
        <v>60</v>
      </c>
      <c r="P543" s="49" t="s">
        <v>66</v>
      </c>
      <c r="Q543" s="49" t="s">
        <v>67</v>
      </c>
      <c r="R543" s="50" t="s">
        <v>68</v>
      </c>
      <c r="S543" s="49" t="s">
        <v>60</v>
      </c>
      <c r="T543" s="73" t="str">
        <f>IF(_xlfn.XLOOKUP(I543,LEGEND!B:B,LEGEND!H:H)&lt;&gt;"-",HYPERLINK(_xlfn.XLOOKUP(I543,LEGEND!B:B,LEGEND!H:H),"link"),_xlfn.XLOOKUP(I543,LEGEND!B:B,LEGEND!H:H))</f>
        <v>link</v>
      </c>
      <c r="U543" s="73" t="str">
        <f>HYPERLINK(_xlfn.XLOOKUP(I543,LEGEND!B:B,LEGEND!I:I))</f>
        <v>https://milwaukee-media-images.s3.amazonaws.com/hi/M18_FBS85-0C--Hero_1.jpg</v>
      </c>
      <c r="V543" s="51" t="s">
        <v>2744</v>
      </c>
      <c r="W543" s="63" t="s">
        <v>71</v>
      </c>
      <c r="X543" s="64">
        <v>579</v>
      </c>
      <c r="Y543" s="64">
        <v>182</v>
      </c>
      <c r="Z543" s="64">
        <v>419</v>
      </c>
      <c r="AA543" s="84">
        <v>7.76</v>
      </c>
      <c r="AB543" s="85">
        <v>1</v>
      </c>
      <c r="AC543" s="85">
        <v>1</v>
      </c>
    </row>
    <row r="544" spans="1:29" s="1" customFormat="1" ht="33.75">
      <c r="B544" s="6" t="s">
        <v>55</v>
      </c>
      <c r="C544" s="6" t="s">
        <v>1340</v>
      </c>
      <c r="D544" s="6" t="s">
        <v>586</v>
      </c>
      <c r="E544" s="49" t="s">
        <v>687</v>
      </c>
      <c r="F544" s="6" t="s">
        <v>1406</v>
      </c>
      <c r="G544" s="6" t="s">
        <v>85</v>
      </c>
      <c r="H544" s="6" t="s">
        <v>2725</v>
      </c>
      <c r="I544" s="60" t="s">
        <v>2726</v>
      </c>
      <c r="J544" s="49" t="s">
        <v>2727</v>
      </c>
      <c r="K544" s="6" t="s">
        <v>2728</v>
      </c>
      <c r="L544" s="29">
        <f>IF($J$6="с учетом НДС",VLOOKUP(I544,LEGEND!B:E,4,0)*(1-M544),VLOOKUP(I544,LEGEND!B:E,4,0)*(1-M544)/1.2)</f>
        <v>55990</v>
      </c>
      <c r="M544" s="57">
        <f>IF(AND(B544&lt;&gt;"1_Электроинструмент",B544&lt;&gt;"2_Садовая техника"),$J$5,IF($J$4&lt;=20%,$J$4,IFERROR(VLOOKUP(S544,LEGEND!$L$2:$M$5,2,FALSE),$J$4)))</f>
        <v>0</v>
      </c>
      <c r="N544" s="48" t="s">
        <v>2729</v>
      </c>
      <c r="O544" s="49" t="s">
        <v>60</v>
      </c>
      <c r="P544" s="49" t="s">
        <v>66</v>
      </c>
      <c r="Q544" s="49" t="s">
        <v>67</v>
      </c>
      <c r="R544" s="50" t="s">
        <v>68</v>
      </c>
      <c r="S544" s="49" t="s">
        <v>60</v>
      </c>
      <c r="T544" s="73" t="str">
        <f>IF(_xlfn.XLOOKUP(I544,LEGEND!B:B,LEGEND!H:H)&lt;&gt;"-",HYPERLINK(_xlfn.XLOOKUP(I544,LEGEND!B:B,LEGEND!H:H),"link"),_xlfn.XLOOKUP(I544,LEGEND!B:B,LEGEND!H:H))</f>
        <v>link</v>
      </c>
      <c r="U544" s="73" t="str">
        <f>HYPERLINK(_xlfn.XLOOKUP(I544,LEGEND!B:B,LEGEND!I:I))</f>
        <v>https://milwaukee-media-images.s3.amazonaws.com/hi/M18_CBS125-0--Hero_1.jpg</v>
      </c>
      <c r="V544" s="51" t="s">
        <v>2731</v>
      </c>
      <c r="W544" s="63" t="s">
        <v>71</v>
      </c>
      <c r="X544" s="64">
        <v>544</v>
      </c>
      <c r="Y544" s="64">
        <v>159</v>
      </c>
      <c r="Z544" s="64">
        <v>314</v>
      </c>
      <c r="AA544" s="84">
        <v>7.25</v>
      </c>
      <c r="AB544" s="85">
        <v>1</v>
      </c>
      <c r="AC544" s="85">
        <v>1</v>
      </c>
    </row>
    <row r="545" spans="2:29" s="1" customFormat="1" ht="25.5">
      <c r="B545" s="6" t="s">
        <v>55</v>
      </c>
      <c r="C545" s="6" t="s">
        <v>1340</v>
      </c>
      <c r="D545" s="6" t="s">
        <v>586</v>
      </c>
      <c r="E545" s="49" t="s">
        <v>687</v>
      </c>
      <c r="F545" s="6" t="s">
        <v>1406</v>
      </c>
      <c r="G545" s="6" t="s">
        <v>85</v>
      </c>
      <c r="H545" s="6" t="s">
        <v>2745</v>
      </c>
      <c r="I545" s="60" t="s">
        <v>2746</v>
      </c>
      <c r="J545" s="49" t="s">
        <v>2747</v>
      </c>
      <c r="K545" s="6" t="s">
        <v>2748</v>
      </c>
      <c r="L545" s="29">
        <f>IF($J$6="с учетом НДС",VLOOKUP(I545,LEGEND!B:E,4,0)*(1-M545),VLOOKUP(I545,LEGEND!B:E,4,0)*(1-M545)/1.2)</f>
        <v>65990</v>
      </c>
      <c r="M545" s="57">
        <f>IF(AND(B545&lt;&gt;"1_Электроинструмент",B545&lt;&gt;"2_Садовая техника"),$J$5,IF($J$4&lt;=20%,$J$4,IFERROR(VLOOKUP(S545,LEGEND!$L$2:$M$5,2,FALSE),$J$4)))</f>
        <v>0</v>
      </c>
      <c r="N545" s="48" t="s">
        <v>2749</v>
      </c>
      <c r="O545" s="49" t="s">
        <v>60</v>
      </c>
      <c r="P545" s="49" t="s">
        <v>66</v>
      </c>
      <c r="Q545" s="49" t="s">
        <v>67</v>
      </c>
      <c r="R545" s="50" t="s">
        <v>68</v>
      </c>
      <c r="S545" s="49" t="s">
        <v>60</v>
      </c>
      <c r="T545" s="73" t="str">
        <f>IF(_xlfn.XLOOKUP(I545,LEGEND!B:B,LEGEND!H:H)&lt;&gt;"-",HYPERLINK(_xlfn.XLOOKUP(I545,LEGEND!B:B,LEGEND!H:H),"link"),_xlfn.XLOOKUP(I545,LEGEND!B:B,LEGEND!H:H))</f>
        <v>link</v>
      </c>
      <c r="U545" s="73" t="str">
        <f>HYPERLINK(_xlfn.XLOOKUP(I545,LEGEND!B:B,LEGEND!I:I))</f>
        <v>https://milwaukee-media-images.s3.amazonaws.com/hi/M18_FBS85-202C--Hero_1.jpg</v>
      </c>
      <c r="V545" s="51" t="s">
        <v>2750</v>
      </c>
      <c r="W545" s="63" t="s">
        <v>71</v>
      </c>
      <c r="X545" s="64">
        <v>579</v>
      </c>
      <c r="Y545" s="64">
        <v>182</v>
      </c>
      <c r="Z545" s="64">
        <v>419</v>
      </c>
      <c r="AA545" s="84">
        <v>9.36</v>
      </c>
      <c r="AB545" s="85">
        <v>1</v>
      </c>
      <c r="AC545" s="85">
        <v>1</v>
      </c>
    </row>
    <row r="546" spans="2:29" s="1" customFormat="1" ht="45">
      <c r="B546" s="6" t="s">
        <v>55</v>
      </c>
      <c r="C546" s="6" t="s">
        <v>1340</v>
      </c>
      <c r="D546" s="6" t="s">
        <v>586</v>
      </c>
      <c r="E546" s="49" t="s">
        <v>687</v>
      </c>
      <c r="F546" s="6" t="s">
        <v>1406</v>
      </c>
      <c r="G546" s="6" t="s">
        <v>85</v>
      </c>
      <c r="H546" s="6" t="s">
        <v>2732</v>
      </c>
      <c r="I546" s="60" t="s">
        <v>2733</v>
      </c>
      <c r="J546" s="49" t="s">
        <v>2734</v>
      </c>
      <c r="K546" s="6" t="s">
        <v>2735</v>
      </c>
      <c r="L546" s="29">
        <f>IF($J$6="с учетом НДС",VLOOKUP(I546,LEGEND!B:E,4,0)*(1-M546),VLOOKUP(I546,LEGEND!B:E,4,0)*(1-M546)/1.2)</f>
        <v>90990</v>
      </c>
      <c r="M546" s="57">
        <f>IF(AND(B546&lt;&gt;"1_Электроинструмент",B546&lt;&gt;"2_Садовая техника"),$J$5,IF($J$4&lt;=20%,$J$4,IFERROR(VLOOKUP(S546,LEGEND!$L$2:$M$5,2,FALSE),$J$4)))</f>
        <v>0</v>
      </c>
      <c r="N546" s="48" t="s">
        <v>2736</v>
      </c>
      <c r="O546" s="49" t="s">
        <v>60</v>
      </c>
      <c r="P546" s="49" t="s">
        <v>66</v>
      </c>
      <c r="Q546" s="49" t="s">
        <v>67</v>
      </c>
      <c r="R546" s="50" t="s">
        <v>68</v>
      </c>
      <c r="S546" s="49" t="s">
        <v>60</v>
      </c>
      <c r="T546" s="73" t="str">
        <f>IF(_xlfn.XLOOKUP(I546,LEGEND!B:B,LEGEND!H:H)&lt;&gt;"-",HYPERLINK(_xlfn.XLOOKUP(I546,LEGEND!B:B,LEGEND!H:H),"link"),_xlfn.XLOOKUP(I546,LEGEND!B:B,LEGEND!H:H))</f>
        <v>link</v>
      </c>
      <c r="U546" s="73" t="str">
        <f>HYPERLINK(_xlfn.XLOOKUP(I546,LEGEND!B:B,LEGEND!I:I))</f>
        <v>https://milwaukee-media-images.s3.amazonaws.com/hi/M18_CBS125-502C--Hero_01.jpg</v>
      </c>
      <c r="V546" s="51" t="s">
        <v>2737</v>
      </c>
      <c r="W546" s="63" t="s">
        <v>71</v>
      </c>
      <c r="X546" s="64">
        <v>609</v>
      </c>
      <c r="Y546" s="64">
        <v>212</v>
      </c>
      <c r="Z546" s="64">
        <v>508</v>
      </c>
      <c r="AA546" s="84">
        <v>13.72</v>
      </c>
      <c r="AB546" s="85">
        <v>1</v>
      </c>
      <c r="AC546" s="85">
        <v>1</v>
      </c>
    </row>
    <row r="547" spans="2:29" s="1" customFormat="1" ht="25.5">
      <c r="B547" s="6" t="s">
        <v>55</v>
      </c>
      <c r="C547" s="6" t="s">
        <v>7490</v>
      </c>
      <c r="D547" s="6" t="s">
        <v>586</v>
      </c>
      <c r="E547" s="49" t="s">
        <v>687</v>
      </c>
      <c r="F547" s="6" t="s">
        <v>1318</v>
      </c>
      <c r="G547" s="6" t="s">
        <v>60</v>
      </c>
      <c r="H547" s="6" t="s">
        <v>8385</v>
      </c>
      <c r="I547" s="60" t="s">
        <v>8386</v>
      </c>
      <c r="J547" s="49" t="s">
        <v>8387</v>
      </c>
      <c r="K547" s="6" t="s">
        <v>8388</v>
      </c>
      <c r="L547" s="29">
        <f>IF($J$6="с учетом НДС",VLOOKUP(I547,LEGEND!B:E,4,0)*(1-M547),VLOOKUP(I547,LEGEND!B:E,4,0)*(1-M547)/1.2)</f>
        <v>52490</v>
      </c>
      <c r="M547" s="57">
        <f>IF(AND(B547&lt;&gt;"1_Электроинструмент",B547&lt;&gt;"2_Садовая техника"),$J$5,IF($J$4&lt;=20%,$J$4,IFERROR(VLOOKUP(S547,LEGEND!$L$2:$M$5,2,FALSE),$J$4)))</f>
        <v>0</v>
      </c>
      <c r="N547" s="48" t="s">
        <v>8389</v>
      </c>
      <c r="O547" s="49" t="s">
        <v>60</v>
      </c>
      <c r="P547" s="49" t="s">
        <v>66</v>
      </c>
      <c r="Q547" s="49" t="s">
        <v>67</v>
      </c>
      <c r="R547" s="50" t="s">
        <v>68</v>
      </c>
      <c r="S547" s="49" t="s">
        <v>60</v>
      </c>
      <c r="T547" s="73" t="str">
        <f>IF(_xlfn.XLOOKUP(I547,LEGEND!B:B,LEGEND!H:H)&lt;&gt;"-",HYPERLINK(_xlfn.XLOOKUP(I547,LEGEND!B:B,LEGEND!H:H),"link"),_xlfn.XLOOKUP(I547,LEGEND!B:B,LEGEND!H:H))</f>
        <v>link</v>
      </c>
      <c r="U547" s="73" t="str">
        <f>HYPERLINK(_xlfn.XLOOKUP(I547,LEGEND!B:B,LEGEND!I:I))</f>
        <v>https://milwaukee-media-images.s3.amazonaws.com/hi/BS_125--Hero_01.jpg</v>
      </c>
      <c r="V547" s="51" t="s">
        <v>8391</v>
      </c>
      <c r="W547" s="63" t="s">
        <v>71</v>
      </c>
      <c r="X547" s="64">
        <v>570</v>
      </c>
      <c r="Y547" s="64">
        <v>205</v>
      </c>
      <c r="Z547" s="64">
        <v>447</v>
      </c>
      <c r="AA547" s="84">
        <v>10.019</v>
      </c>
      <c r="AB547" s="85">
        <v>1</v>
      </c>
      <c r="AC547" s="85">
        <v>1</v>
      </c>
    </row>
    <row r="548" spans="2:29" s="1" customFormat="1" ht="25.5">
      <c r="B548" s="6" t="s">
        <v>55</v>
      </c>
      <c r="C548" s="6" t="s">
        <v>4069</v>
      </c>
      <c r="D548" s="6" t="s">
        <v>586</v>
      </c>
      <c r="E548" s="49" t="s">
        <v>687</v>
      </c>
      <c r="F548" s="6" t="s">
        <v>4070</v>
      </c>
      <c r="G548" s="6" t="s">
        <v>60</v>
      </c>
      <c r="H548" s="6" t="s">
        <v>4543</v>
      </c>
      <c r="I548" s="60" t="s">
        <v>4544</v>
      </c>
      <c r="J548" s="49" t="s">
        <v>4545</v>
      </c>
      <c r="K548" s="6" t="s">
        <v>4546</v>
      </c>
      <c r="L548" s="29">
        <f>IF($J$6="с учетом НДС",VLOOKUP(I548,LEGEND!B:E,4,0)*(1-M548),VLOOKUP(I548,LEGEND!B:E,4,0)*(1-M548)/1.2)</f>
        <v>4800</v>
      </c>
      <c r="M548" s="57">
        <f>IF(AND(B548&lt;&gt;"1_Электроинструмент",B548&lt;&gt;"2_Садовая техника"),$J$5,IF($J$4&lt;=20%,$J$4,IFERROR(VLOOKUP(S548,LEGEND!$L$2:$M$5,2,FALSE),$J$4)))</f>
        <v>0</v>
      </c>
      <c r="N548" s="48" t="s">
        <v>60</v>
      </c>
      <c r="O548" s="49" t="s">
        <v>60</v>
      </c>
      <c r="P548" s="49" t="s">
        <v>66</v>
      </c>
      <c r="Q548" s="49" t="s">
        <v>473</v>
      </c>
      <c r="R548" s="50" t="s">
        <v>68</v>
      </c>
      <c r="S548" s="49" t="s">
        <v>60</v>
      </c>
      <c r="T548" s="73" t="str">
        <f>IF(_xlfn.XLOOKUP(I548,LEGEND!B:B,LEGEND!H:H)&lt;&gt;"-",HYPERLINK(_xlfn.XLOOKUP(I548,LEGEND!B:B,LEGEND!H:H),"link"),_xlfn.XLOOKUP(I548,LEGEND!B:B,LEGEND!H:H))</f>
        <v>link</v>
      </c>
      <c r="U548" s="73" t="str">
        <f>HYPERLINK(_xlfn.XLOOKUP(I548,LEGEND!B:B,LEGEND!I:I))</f>
        <v>https://milwaukee-media-images.s3.amazonaws.com/hi/4932471458--Hero_1.jpg</v>
      </c>
      <c r="V548" s="51" t="s">
        <v>4547</v>
      </c>
      <c r="W548" s="63" t="s">
        <v>71</v>
      </c>
      <c r="X548" s="64">
        <v>182</v>
      </c>
      <c r="Y548" s="64">
        <v>74</v>
      </c>
      <c r="Z548" s="64">
        <v>229</v>
      </c>
      <c r="AA548" s="84">
        <v>0.432</v>
      </c>
      <c r="AB548" s="85">
        <v>1</v>
      </c>
      <c r="AC548" s="85">
        <v>1</v>
      </c>
    </row>
    <row r="549" spans="2:29" s="1" customFormat="1" ht="25.5">
      <c r="B549" s="6" t="s">
        <v>55</v>
      </c>
      <c r="C549" s="6" t="s">
        <v>4069</v>
      </c>
      <c r="D549" s="6" t="s">
        <v>586</v>
      </c>
      <c r="E549" s="49" t="s">
        <v>687</v>
      </c>
      <c r="F549" s="6" t="s">
        <v>4070</v>
      </c>
      <c r="G549" s="6" t="s">
        <v>60</v>
      </c>
      <c r="H549" s="6" t="s">
        <v>4538</v>
      </c>
      <c r="I549" s="60" t="s">
        <v>4539</v>
      </c>
      <c r="J549" s="49" t="s">
        <v>4540</v>
      </c>
      <c r="K549" s="6" t="s">
        <v>4541</v>
      </c>
      <c r="L549" s="29">
        <f>IF($J$6="с учетом НДС",VLOOKUP(I549,LEGEND!B:E,4,0)*(1-M549),VLOOKUP(I549,LEGEND!B:E,4,0)*(1-M549)/1.2)</f>
        <v>5400</v>
      </c>
      <c r="M549" s="57">
        <f>IF(AND(B549&lt;&gt;"1_Электроинструмент",B549&lt;&gt;"2_Садовая техника"),$J$5,IF($J$4&lt;=20%,$J$4,IFERROR(VLOOKUP(S549,LEGEND!$L$2:$M$5,2,FALSE),$J$4)))</f>
        <v>0</v>
      </c>
      <c r="N549" s="48" t="s">
        <v>60</v>
      </c>
      <c r="O549" s="49" t="s">
        <v>60</v>
      </c>
      <c r="P549" s="49" t="s">
        <v>66</v>
      </c>
      <c r="Q549" s="49" t="s">
        <v>473</v>
      </c>
      <c r="R549" s="50" t="s">
        <v>68</v>
      </c>
      <c r="S549" s="49" t="s">
        <v>60</v>
      </c>
      <c r="T549" s="73" t="str">
        <f>IF(_xlfn.XLOOKUP(I549,LEGEND!B:B,LEGEND!H:H)&lt;&gt;"-",HYPERLINK(_xlfn.XLOOKUP(I549,LEGEND!B:B,LEGEND!H:H),"link"),_xlfn.XLOOKUP(I549,LEGEND!B:B,LEGEND!H:H))</f>
        <v>link</v>
      </c>
      <c r="U549" s="73" t="str">
        <f>HYPERLINK(_xlfn.XLOOKUP(I549,LEGEND!B:B,LEGEND!I:I))</f>
        <v>https://milwaukee-media-images.s3.amazonaws.com/hi/4932472241--Hero_1.jpg</v>
      </c>
      <c r="V549" s="51" t="s">
        <v>4542</v>
      </c>
      <c r="W549" s="63" t="s">
        <v>71</v>
      </c>
      <c r="X549" s="64">
        <v>181</v>
      </c>
      <c r="Y549" s="64">
        <v>74</v>
      </c>
      <c r="Z549" s="64">
        <v>233</v>
      </c>
      <c r="AA549" s="84">
        <v>0.3</v>
      </c>
      <c r="AB549" s="85">
        <v>1</v>
      </c>
      <c r="AC549" s="85">
        <v>1</v>
      </c>
    </row>
    <row r="550" spans="2:29" s="1" customFormat="1" ht="25.5">
      <c r="B550" s="6" t="s">
        <v>55</v>
      </c>
      <c r="C550" s="6" t="s">
        <v>4069</v>
      </c>
      <c r="D550" s="6" t="s">
        <v>586</v>
      </c>
      <c r="E550" s="49" t="s">
        <v>687</v>
      </c>
      <c r="F550" s="6" t="s">
        <v>4070</v>
      </c>
      <c r="G550" s="6" t="s">
        <v>60</v>
      </c>
      <c r="H550" s="6" t="s">
        <v>4532</v>
      </c>
      <c r="I550" s="60" t="s">
        <v>4533</v>
      </c>
      <c r="J550" s="49" t="s">
        <v>4534</v>
      </c>
      <c r="K550" s="6" t="s">
        <v>4535</v>
      </c>
      <c r="L550" s="29">
        <f>IF($J$6="с учетом НДС",VLOOKUP(I550,LEGEND!B:E,4,0)*(1-M550),VLOOKUP(I550,LEGEND!B:E,4,0)*(1-M550)/1.2)</f>
        <v>5600</v>
      </c>
      <c r="M550" s="57">
        <f>IF(AND(B550&lt;&gt;"1_Электроинструмент",B550&lt;&gt;"2_Садовая техника"),$J$5,IF($J$4&lt;=20%,$J$4,IFERROR(VLOOKUP(S550,LEGEND!$L$2:$M$5,2,FALSE),$J$4)))</f>
        <v>0</v>
      </c>
      <c r="N550" s="48" t="s">
        <v>60</v>
      </c>
      <c r="O550" s="49" t="s">
        <v>60</v>
      </c>
      <c r="P550" s="49" t="s">
        <v>66</v>
      </c>
      <c r="Q550" s="49" t="s">
        <v>473</v>
      </c>
      <c r="R550" s="50" t="s">
        <v>68</v>
      </c>
      <c r="S550" s="49" t="s">
        <v>60</v>
      </c>
      <c r="T550" s="73" t="str">
        <f>IF(_xlfn.XLOOKUP(I550,LEGEND!B:B,LEGEND!H:H)&lt;&gt;"-",HYPERLINK(_xlfn.XLOOKUP(I550,LEGEND!B:B,LEGEND!H:H),"link"),_xlfn.XLOOKUP(I550,LEGEND!B:B,LEGEND!H:H))</f>
        <v>link</v>
      </c>
      <c r="U550" s="73" t="str">
        <f>HYPERLINK(_xlfn.XLOOKUP(I550,LEGEND!B:B,LEGEND!I:I))</f>
        <v>https://milwaukee-media-images.s3.amazonaws.com/hi/4932471459--Hero_1.jpg</v>
      </c>
      <c r="V550" s="51" t="s">
        <v>4537</v>
      </c>
      <c r="W550" s="63" t="s">
        <v>71</v>
      </c>
      <c r="X550" s="64">
        <v>257</v>
      </c>
      <c r="Y550" s="64">
        <v>77</v>
      </c>
      <c r="Z550" s="64">
        <v>237</v>
      </c>
      <c r="AA550" s="84">
        <v>0.59099999999999997</v>
      </c>
      <c r="AB550" s="85">
        <v>1</v>
      </c>
      <c r="AC550" s="85">
        <v>1</v>
      </c>
    </row>
    <row r="551" spans="2:29" s="1" customFormat="1" ht="56.25">
      <c r="B551" s="6" t="s">
        <v>55</v>
      </c>
      <c r="C551" s="6" t="s">
        <v>1340</v>
      </c>
      <c r="D551" s="6" t="s">
        <v>586</v>
      </c>
      <c r="E551" s="49" t="s">
        <v>2751</v>
      </c>
      <c r="F551" s="6" t="s">
        <v>1406</v>
      </c>
      <c r="G551" s="6" t="s">
        <v>85</v>
      </c>
      <c r="H551" s="6" t="s">
        <v>2752</v>
      </c>
      <c r="I551" s="60" t="s">
        <v>2753</v>
      </c>
      <c r="J551" s="49" t="s">
        <v>2754</v>
      </c>
      <c r="K551" s="6" t="s">
        <v>2755</v>
      </c>
      <c r="L551" s="29">
        <f>IF($J$6="с учетом НДС",VLOOKUP(I551,LEGEND!B:E,4,0)*(1-M551),VLOOKUP(I551,LEGEND!B:E,4,0)*(1-M551)/1.2)</f>
        <v>129990</v>
      </c>
      <c r="M551" s="57">
        <f>IF(AND(B551&lt;&gt;"1_Электроинструмент",B551&lt;&gt;"2_Садовая техника"),$J$5,IF($J$4&lt;=20%,$J$4,IFERROR(VLOOKUP(S551,LEGEND!$L$2:$M$5,2,FALSE),$J$4)))</f>
        <v>0</v>
      </c>
      <c r="N551" s="48" t="s">
        <v>2756</v>
      </c>
      <c r="O551" s="49" t="s">
        <v>60</v>
      </c>
      <c r="P551" s="49" t="s">
        <v>66</v>
      </c>
      <c r="Q551" s="49" t="s">
        <v>67</v>
      </c>
      <c r="R551" s="50" t="s">
        <v>68</v>
      </c>
      <c r="S551" s="49" t="s">
        <v>60</v>
      </c>
      <c r="T551" s="73" t="str">
        <f>IF(_xlfn.XLOOKUP(I551,LEGEND!B:B,LEGEND!H:H)&lt;&gt;"-",HYPERLINK(_xlfn.XLOOKUP(I551,LEGEND!B:B,LEGEND!H:H),"link"),_xlfn.XLOOKUP(I551,LEGEND!B:B,LEGEND!H:H))</f>
        <v>link</v>
      </c>
      <c r="U551" s="73" t="str">
        <f>HYPERLINK(_xlfn.XLOOKUP(I551,LEGEND!B:B,LEGEND!I:I))</f>
        <v>https://milwaukee-media-images.s3.amazonaws.com/hi/M18_FTS210-0--Hero_1.jpg</v>
      </c>
      <c r="V551" s="51" t="s">
        <v>2758</v>
      </c>
      <c r="W551" s="63" t="s">
        <v>71</v>
      </c>
      <c r="X551" s="64">
        <v>675</v>
      </c>
      <c r="Y551" s="64">
        <v>370</v>
      </c>
      <c r="Z551" s="64">
        <v>605</v>
      </c>
      <c r="AA551" s="84">
        <v>23.196000000000002</v>
      </c>
      <c r="AB551" s="85">
        <v>1</v>
      </c>
      <c r="AC551" s="85">
        <v>1</v>
      </c>
    </row>
    <row r="552" spans="2:29" s="1" customFormat="1" ht="67.5">
      <c r="B552" s="6" t="s">
        <v>55</v>
      </c>
      <c r="C552" s="6" t="s">
        <v>1340</v>
      </c>
      <c r="D552" s="6" t="s">
        <v>586</v>
      </c>
      <c r="E552" s="49" t="s">
        <v>2751</v>
      </c>
      <c r="F552" s="6" t="s">
        <v>1406</v>
      </c>
      <c r="G552" s="6" t="s">
        <v>85</v>
      </c>
      <c r="H552" s="6" t="s">
        <v>2759</v>
      </c>
      <c r="I552" s="60" t="s">
        <v>2760</v>
      </c>
      <c r="J552" s="49" t="s">
        <v>2761</v>
      </c>
      <c r="K552" s="6" t="s">
        <v>2762</v>
      </c>
      <c r="L552" s="29">
        <f>IF($J$6="с учетом НДС",VLOOKUP(I552,LEGEND!B:E,4,0)*(1-M552),VLOOKUP(I552,LEGEND!B:E,4,0)*(1-M552)/1.2)</f>
        <v>160990</v>
      </c>
      <c r="M552" s="57">
        <f>IF(AND(B552&lt;&gt;"1_Электроинструмент",B552&lt;&gt;"2_Садовая техника"),$J$5,IF($J$4&lt;=20%,$J$4,IFERROR(VLOOKUP(S552,LEGEND!$L$2:$M$5,2,FALSE),$J$4)))</f>
        <v>0</v>
      </c>
      <c r="N552" s="48" t="s">
        <v>2763</v>
      </c>
      <c r="O552" s="49" t="s">
        <v>60</v>
      </c>
      <c r="P552" s="49" t="s">
        <v>66</v>
      </c>
      <c r="Q552" s="49" t="s">
        <v>67</v>
      </c>
      <c r="R552" s="50" t="s">
        <v>68</v>
      </c>
      <c r="S552" s="49" t="s">
        <v>60</v>
      </c>
      <c r="T552" s="73" t="str">
        <f>IF(_xlfn.XLOOKUP(I552,LEGEND!B:B,LEGEND!H:H)&lt;&gt;"-",HYPERLINK(_xlfn.XLOOKUP(I552,LEGEND!B:B,LEGEND!H:H),"link"),_xlfn.XLOOKUP(I552,LEGEND!B:B,LEGEND!H:H))</f>
        <v>link</v>
      </c>
      <c r="U552" s="73" t="str">
        <f>HYPERLINK(_xlfn.XLOOKUP(I552,LEGEND!B:B,LEGEND!I:I))</f>
        <v>https://milwaukee-media-images.s3.amazonaws.com/hi/M18_FTS210-121B--Hero_1.jpg</v>
      </c>
      <c r="V552" s="51" t="s">
        <v>2764</v>
      </c>
      <c r="W552" s="63" t="s">
        <v>71</v>
      </c>
      <c r="X552" s="64">
        <v>680</v>
      </c>
      <c r="Y552" s="64">
        <v>600</v>
      </c>
      <c r="Z552" s="64">
        <v>380</v>
      </c>
      <c r="AA552" s="84">
        <v>25</v>
      </c>
      <c r="AB552" s="85">
        <v>1</v>
      </c>
      <c r="AC552" s="85">
        <v>1</v>
      </c>
    </row>
    <row r="553" spans="2:29" s="1" customFormat="1" ht="33.75">
      <c r="B553" s="6" t="s">
        <v>55</v>
      </c>
      <c r="C553" s="6" t="s">
        <v>56</v>
      </c>
      <c r="D553" s="6" t="s">
        <v>586</v>
      </c>
      <c r="E553" s="49" t="s">
        <v>714</v>
      </c>
      <c r="F553" s="6" t="s">
        <v>59</v>
      </c>
      <c r="G553" s="6" t="s">
        <v>60</v>
      </c>
      <c r="H553" s="6" t="s">
        <v>715</v>
      </c>
      <c r="I553" s="60" t="s">
        <v>716</v>
      </c>
      <c r="J553" s="49" t="s">
        <v>717</v>
      </c>
      <c r="K553" s="6" t="s">
        <v>718</v>
      </c>
      <c r="L553" s="29">
        <f>IF($J$6="с учетом НДС",VLOOKUP(I553,LEGEND!B:E,4,0)*(1-M553),VLOOKUP(I553,LEGEND!B:E,4,0)*(1-M553)/1.2)</f>
        <v>22990</v>
      </c>
      <c r="M553" s="57">
        <f>IF(AND(B553&lt;&gt;"1_Электроинструмент",B553&lt;&gt;"2_Садовая техника"),$J$5,IF($J$4&lt;=20%,$J$4,IFERROR(VLOOKUP(S553,LEGEND!$L$2:$M$5,2,FALSE),$J$4)))</f>
        <v>0</v>
      </c>
      <c r="N553" s="48" t="s">
        <v>719</v>
      </c>
      <c r="O553" s="49" t="s">
        <v>60</v>
      </c>
      <c r="P553" s="49" t="s">
        <v>66</v>
      </c>
      <c r="Q553" s="49" t="s">
        <v>67</v>
      </c>
      <c r="R553" s="50" t="s">
        <v>68</v>
      </c>
      <c r="S553" s="49" t="s">
        <v>60</v>
      </c>
      <c r="T553" s="73" t="str">
        <f>IF(_xlfn.XLOOKUP(I553,LEGEND!B:B,LEGEND!H:H)&lt;&gt;"-",HYPERLINK(_xlfn.XLOOKUP(I553,LEGEND!B:B,LEGEND!H:H),"link"),_xlfn.XLOOKUP(I553,LEGEND!B:B,LEGEND!H:H))</f>
        <v>link</v>
      </c>
      <c r="U553" s="73" t="str">
        <f>HYPERLINK(_xlfn.XLOOKUP(I553,LEGEND!B:B,LEGEND!I:I))</f>
        <v>https://milwaukee-media-images.s3.amazonaws.com/hi/M12_JS-0--Hero_1.jpg</v>
      </c>
      <c r="V553" s="51" t="s">
        <v>721</v>
      </c>
      <c r="W553" s="63" t="s">
        <v>71</v>
      </c>
      <c r="X553" s="64">
        <v>219</v>
      </c>
      <c r="Y553" s="64">
        <v>84</v>
      </c>
      <c r="Z553" s="64">
        <v>205</v>
      </c>
      <c r="AA553" s="84">
        <v>2.028</v>
      </c>
      <c r="AB553" s="85">
        <v>1</v>
      </c>
      <c r="AC553" s="85">
        <v>1</v>
      </c>
    </row>
    <row r="554" spans="2:29" s="1" customFormat="1" ht="45">
      <c r="B554" s="6" t="s">
        <v>55</v>
      </c>
      <c r="C554" s="6" t="s">
        <v>56</v>
      </c>
      <c r="D554" s="6" t="s">
        <v>586</v>
      </c>
      <c r="E554" s="49" t="s">
        <v>714</v>
      </c>
      <c r="F554" s="6" t="s">
        <v>59</v>
      </c>
      <c r="G554" s="6" t="s">
        <v>60</v>
      </c>
      <c r="H554" s="6" t="s">
        <v>722</v>
      </c>
      <c r="I554" s="60" t="s">
        <v>723</v>
      </c>
      <c r="J554" s="49" t="s">
        <v>724</v>
      </c>
      <c r="K554" s="6" t="s">
        <v>725</v>
      </c>
      <c r="L554" s="29">
        <f>IF($J$6="с учетом НДС",VLOOKUP(I554,LEGEND!B:E,4,0)*(1-M554),VLOOKUP(I554,LEGEND!B:E,4,0)*(1-M554)/1.2)</f>
        <v>44490</v>
      </c>
      <c r="M554" s="57">
        <f>IF(AND(B554&lt;&gt;"1_Электроинструмент",B554&lt;&gt;"2_Садовая техника"),$J$5,IF($J$4&lt;=20%,$J$4,IFERROR(VLOOKUP(S554,LEGEND!$L$2:$M$5,2,FALSE),$J$4)))</f>
        <v>0</v>
      </c>
      <c r="N554" s="48" t="s">
        <v>726</v>
      </c>
      <c r="O554" s="49" t="s">
        <v>60</v>
      </c>
      <c r="P554" s="49" t="s">
        <v>66</v>
      </c>
      <c r="Q554" s="49" t="s">
        <v>67</v>
      </c>
      <c r="R554" s="50" t="s">
        <v>68</v>
      </c>
      <c r="S554" s="49" t="s">
        <v>60</v>
      </c>
      <c r="T554" s="73" t="str">
        <f>IF(_xlfn.XLOOKUP(I554,LEGEND!B:B,LEGEND!H:H)&lt;&gt;"-",HYPERLINK(_xlfn.XLOOKUP(I554,LEGEND!B:B,LEGEND!H:H),"link"),_xlfn.XLOOKUP(I554,LEGEND!B:B,LEGEND!H:H))</f>
        <v>link</v>
      </c>
      <c r="U554" s="73" t="str">
        <f>HYPERLINK(_xlfn.XLOOKUP(I554,LEGEND!B:B,LEGEND!I:I))</f>
        <v>https://milwaukee-media-images.s3.amazonaws.com/hi/M12_JS-402B--Hero_1.jpg</v>
      </c>
      <c r="V554" s="51" t="s">
        <v>727</v>
      </c>
      <c r="W554" s="63" t="s">
        <v>71</v>
      </c>
      <c r="X554" s="64">
        <v>375</v>
      </c>
      <c r="Y554" s="64">
        <v>105</v>
      </c>
      <c r="Z554" s="64">
        <v>227</v>
      </c>
      <c r="AA554" s="84">
        <v>3.9169999999999998</v>
      </c>
      <c r="AB554" s="85">
        <v>1</v>
      </c>
      <c r="AC554" s="85">
        <v>1</v>
      </c>
    </row>
    <row r="555" spans="2:29" s="1" customFormat="1" ht="33.75">
      <c r="B555" s="6" t="s">
        <v>55</v>
      </c>
      <c r="C555" s="6" t="s">
        <v>1340</v>
      </c>
      <c r="D555" s="6" t="s">
        <v>586</v>
      </c>
      <c r="E555" s="49" t="s">
        <v>714</v>
      </c>
      <c r="F555" s="6" t="s">
        <v>1406</v>
      </c>
      <c r="G555" s="6" t="s">
        <v>85</v>
      </c>
      <c r="H555" s="6" t="s">
        <v>2805</v>
      </c>
      <c r="I555" s="60" t="s">
        <v>2806</v>
      </c>
      <c r="J555" s="49" t="s">
        <v>2807</v>
      </c>
      <c r="K555" s="6" t="s">
        <v>2808</v>
      </c>
      <c r="L555" s="29">
        <f>IF($J$6="с учетом НДС",VLOOKUP(I555,LEGEND!B:E,4,0)*(1-M555),VLOOKUP(I555,LEGEND!B:E,4,0)*(1-M555)/1.2)</f>
        <v>35990</v>
      </c>
      <c r="M555" s="57">
        <f>IF(AND(B555&lt;&gt;"1_Электроинструмент",B555&lt;&gt;"2_Садовая техника"),$J$5,IF($J$4&lt;=20%,$J$4,IFERROR(VLOOKUP(S555,LEGEND!$L$2:$M$5,2,FALSE),$J$4)))</f>
        <v>0</v>
      </c>
      <c r="N555" s="48" t="s">
        <v>2809</v>
      </c>
      <c r="O555" s="49" t="s">
        <v>60</v>
      </c>
      <c r="P555" s="49" t="s">
        <v>66</v>
      </c>
      <c r="Q555" s="49" t="s">
        <v>67</v>
      </c>
      <c r="R555" s="50" t="s">
        <v>68</v>
      </c>
      <c r="S555" s="49" t="s">
        <v>60</v>
      </c>
      <c r="T555" s="73" t="str">
        <f>IF(_xlfn.XLOOKUP(I555,LEGEND!B:B,LEGEND!H:H)&lt;&gt;"-",HYPERLINK(_xlfn.XLOOKUP(I555,LEGEND!B:B,LEGEND!H:H),"link"),_xlfn.XLOOKUP(I555,LEGEND!B:B,LEGEND!H:H))</f>
        <v>link</v>
      </c>
      <c r="U555" s="73" t="str">
        <f>HYPERLINK(_xlfn.XLOOKUP(I555,LEGEND!B:B,LEGEND!I:I))</f>
        <v>https://milwaukee-media-images.s3.amazonaws.com/hi/M18_FJS-0X--Hero_1.jpg</v>
      </c>
      <c r="V555" s="51" t="s">
        <v>2811</v>
      </c>
      <c r="W555" s="63" t="s">
        <v>71</v>
      </c>
      <c r="X555" s="64">
        <v>474</v>
      </c>
      <c r="Y555" s="64">
        <v>137</v>
      </c>
      <c r="Z555" s="64">
        <v>369</v>
      </c>
      <c r="AA555" s="84">
        <v>5.1349999999999998</v>
      </c>
      <c r="AB555" s="85">
        <v>1</v>
      </c>
      <c r="AC555" s="85">
        <v>1</v>
      </c>
    </row>
    <row r="556" spans="2:29" s="1" customFormat="1" ht="33.75">
      <c r="B556" s="6" t="s">
        <v>55</v>
      </c>
      <c r="C556" s="6" t="s">
        <v>1340</v>
      </c>
      <c r="D556" s="6" t="s">
        <v>586</v>
      </c>
      <c r="E556" s="49" t="s">
        <v>714</v>
      </c>
      <c r="F556" s="6" t="s">
        <v>1406</v>
      </c>
      <c r="G556" s="6" t="s">
        <v>85</v>
      </c>
      <c r="H556" s="6" t="s">
        <v>2792</v>
      </c>
      <c r="I556" s="60" t="s">
        <v>2793</v>
      </c>
      <c r="J556" s="49" t="s">
        <v>2794</v>
      </c>
      <c r="K556" s="6" t="s">
        <v>2795</v>
      </c>
      <c r="L556" s="29">
        <f>IF($J$6="с учетом НДС",VLOOKUP(I556,LEGEND!B:E,4,0)*(1-M556),VLOOKUP(I556,LEGEND!B:E,4,0)*(1-M556)/1.2)</f>
        <v>47990</v>
      </c>
      <c r="M556" s="57">
        <f>IF(AND(B556&lt;&gt;"1_Электроинструмент",B556&lt;&gt;"2_Садовая техника"),$J$5,IF($J$4&lt;=20%,$J$4,IFERROR(VLOOKUP(S556,LEGEND!$L$2:$M$5,2,FALSE),$J$4)))</f>
        <v>0</v>
      </c>
      <c r="N556" s="48" t="s">
        <v>2796</v>
      </c>
      <c r="O556" s="49" t="s">
        <v>60</v>
      </c>
      <c r="P556" s="49" t="s">
        <v>66</v>
      </c>
      <c r="Q556" s="49" t="s">
        <v>67</v>
      </c>
      <c r="R556" s="50" t="s">
        <v>68</v>
      </c>
      <c r="S556" s="49" t="s">
        <v>60</v>
      </c>
      <c r="T556" s="73" t="str">
        <f>IF(_xlfn.XLOOKUP(I556,LEGEND!B:B,LEGEND!H:H)&lt;&gt;"-",HYPERLINK(_xlfn.XLOOKUP(I556,LEGEND!B:B,LEGEND!H:H),"link"),_xlfn.XLOOKUP(I556,LEGEND!B:B,LEGEND!H:H))</f>
        <v>link</v>
      </c>
      <c r="U556" s="73" t="str">
        <f>HYPERLINK(_xlfn.XLOOKUP(I556,LEGEND!B:B,LEGEND!I:I))</f>
        <v>https://milwaukee-media-images.s3.amazonaws.com/hi/M18_FBJS-0X--Hero_1.jpg</v>
      </c>
      <c r="V556" s="51" t="s">
        <v>2798</v>
      </c>
      <c r="W556" s="63" t="s">
        <v>71</v>
      </c>
      <c r="X556" s="64">
        <v>474</v>
      </c>
      <c r="Y556" s="64">
        <v>137</v>
      </c>
      <c r="Z556" s="64">
        <v>369</v>
      </c>
      <c r="AA556" s="84">
        <v>4.7489999999999997</v>
      </c>
      <c r="AB556" s="85">
        <v>1</v>
      </c>
      <c r="AC556" s="85">
        <v>1</v>
      </c>
    </row>
    <row r="557" spans="2:29" s="1" customFormat="1" ht="33.75">
      <c r="B557" s="6" t="s">
        <v>55</v>
      </c>
      <c r="C557" s="6" t="s">
        <v>1340</v>
      </c>
      <c r="D557" s="6" t="s">
        <v>586</v>
      </c>
      <c r="E557" s="49" t="s">
        <v>714</v>
      </c>
      <c r="F557" s="6" t="s">
        <v>1406</v>
      </c>
      <c r="G557" s="6" t="s">
        <v>85</v>
      </c>
      <c r="H557" s="6" t="s">
        <v>2812</v>
      </c>
      <c r="I557" s="60" t="s">
        <v>2813</v>
      </c>
      <c r="J557" s="49" t="s">
        <v>2814</v>
      </c>
      <c r="K557" s="6" t="s">
        <v>2815</v>
      </c>
      <c r="L557" s="29">
        <f>IF($J$6="с учетом НДС",VLOOKUP(I557,LEGEND!B:E,4,0)*(1-M557),VLOOKUP(I557,LEGEND!B:E,4,0)*(1-M557)/1.2)</f>
        <v>68990</v>
      </c>
      <c r="M557" s="57">
        <f>IF(AND(B557&lt;&gt;"1_Электроинструмент",B557&lt;&gt;"2_Садовая техника"),$J$5,IF($J$4&lt;=20%,$J$4,IFERROR(VLOOKUP(S557,LEGEND!$L$2:$M$5,2,FALSE),$J$4)))</f>
        <v>0</v>
      </c>
      <c r="N557" s="48" t="s">
        <v>2816</v>
      </c>
      <c r="O557" s="49" t="s">
        <v>60</v>
      </c>
      <c r="P557" s="49" t="s">
        <v>66</v>
      </c>
      <c r="Q557" s="49" t="s">
        <v>67</v>
      </c>
      <c r="R557" s="50" t="s">
        <v>68</v>
      </c>
      <c r="S557" s="49" t="s">
        <v>60</v>
      </c>
      <c r="T557" s="73" t="str">
        <f>IF(_xlfn.XLOOKUP(I557,LEGEND!B:B,LEGEND!H:H)&lt;&gt;"-",HYPERLINK(_xlfn.XLOOKUP(I557,LEGEND!B:B,LEGEND!H:H),"link"),_xlfn.XLOOKUP(I557,LEGEND!B:B,LEGEND!H:H))</f>
        <v>link</v>
      </c>
      <c r="U557" s="73" t="str">
        <f>HYPERLINK(_xlfn.XLOOKUP(I557,LEGEND!B:B,LEGEND!I:I))</f>
        <v>https://milwaukee-media-images.s3.amazonaws.com/hi/M18_FJS-502X--Hero_1.jpg</v>
      </c>
      <c r="V557" s="51" t="s">
        <v>2817</v>
      </c>
      <c r="W557" s="63" t="s">
        <v>71</v>
      </c>
      <c r="X557" s="64">
        <v>474</v>
      </c>
      <c r="Y557" s="64">
        <v>137</v>
      </c>
      <c r="Z557" s="64">
        <v>369</v>
      </c>
      <c r="AA557" s="84">
        <v>7.3</v>
      </c>
      <c r="AB557" s="85">
        <v>1</v>
      </c>
      <c r="AC557" s="85">
        <v>1</v>
      </c>
    </row>
    <row r="558" spans="2:29" s="1" customFormat="1" ht="33.75">
      <c r="B558" s="6" t="s">
        <v>55</v>
      </c>
      <c r="C558" s="6" t="s">
        <v>1340</v>
      </c>
      <c r="D558" s="6" t="s">
        <v>586</v>
      </c>
      <c r="E558" s="49" t="s">
        <v>714</v>
      </c>
      <c r="F558" s="6" t="s">
        <v>1406</v>
      </c>
      <c r="G558" s="6" t="s">
        <v>85</v>
      </c>
      <c r="H558" s="6" t="s">
        <v>2799</v>
      </c>
      <c r="I558" s="60" t="s">
        <v>2800</v>
      </c>
      <c r="J558" s="49" t="s">
        <v>2801</v>
      </c>
      <c r="K558" s="6" t="s">
        <v>2802</v>
      </c>
      <c r="L558" s="29">
        <f>IF($J$6="с учетом НДС",VLOOKUP(I558,LEGEND!B:E,4,0)*(1-M558),VLOOKUP(I558,LEGEND!B:E,4,0)*(1-M558)/1.2)</f>
        <v>79990</v>
      </c>
      <c r="M558" s="57">
        <f>IF(AND(B558&lt;&gt;"1_Электроинструмент",B558&lt;&gt;"2_Садовая техника"),$J$5,IF($J$4&lt;=20%,$J$4,IFERROR(VLOOKUP(S558,LEGEND!$L$2:$M$5,2,FALSE),$J$4)))</f>
        <v>0</v>
      </c>
      <c r="N558" s="48" t="s">
        <v>2803</v>
      </c>
      <c r="O558" s="49" t="s">
        <v>60</v>
      </c>
      <c r="P558" s="49" t="s">
        <v>66</v>
      </c>
      <c r="Q558" s="49" t="s">
        <v>67</v>
      </c>
      <c r="R558" s="50" t="s">
        <v>68</v>
      </c>
      <c r="S558" s="49" t="s">
        <v>60</v>
      </c>
      <c r="T558" s="73" t="str">
        <f>IF(_xlfn.XLOOKUP(I558,LEGEND!B:B,LEGEND!H:H)&lt;&gt;"-",HYPERLINK(_xlfn.XLOOKUP(I558,LEGEND!B:B,LEGEND!H:H),"link"),_xlfn.XLOOKUP(I558,LEGEND!B:B,LEGEND!H:H))</f>
        <v>link</v>
      </c>
      <c r="U558" s="73" t="str">
        <f>HYPERLINK(_xlfn.XLOOKUP(I558,LEGEND!B:B,LEGEND!I:I))</f>
        <v>https://milwaukee-media-images.s3.amazonaws.com/hi/M18_FBJS-502X--Hero_1.jpg</v>
      </c>
      <c r="V558" s="51" t="s">
        <v>2804</v>
      </c>
      <c r="W558" s="63" t="s">
        <v>71</v>
      </c>
      <c r="X558" s="64">
        <v>474</v>
      </c>
      <c r="Y558" s="64">
        <v>137</v>
      </c>
      <c r="Z558" s="64">
        <v>369</v>
      </c>
      <c r="AA558" s="84">
        <v>7.1</v>
      </c>
      <c r="AB558" s="85">
        <v>1</v>
      </c>
      <c r="AC558" s="85">
        <v>1</v>
      </c>
    </row>
    <row r="559" spans="2:29" s="1" customFormat="1" ht="25.5">
      <c r="B559" s="6" t="s">
        <v>55</v>
      </c>
      <c r="C559" s="6" t="s">
        <v>1340</v>
      </c>
      <c r="D559" s="6" t="s">
        <v>586</v>
      </c>
      <c r="E559" s="49" t="s">
        <v>714</v>
      </c>
      <c r="F559" s="6" t="s">
        <v>1341</v>
      </c>
      <c r="G559" s="6" t="s">
        <v>60</v>
      </c>
      <c r="H559" s="6" t="s">
        <v>2779</v>
      </c>
      <c r="I559" s="60" t="s">
        <v>2780</v>
      </c>
      <c r="J559" s="49" t="s">
        <v>2781</v>
      </c>
      <c r="K559" s="6" t="s">
        <v>2782</v>
      </c>
      <c r="L559" s="29">
        <f>IF($J$6="с учетом НДС",VLOOKUP(I559,LEGEND!B:E,4,0)*(1-M559),VLOOKUP(I559,LEGEND!B:E,4,0)*(1-M559)/1.2)</f>
        <v>35990</v>
      </c>
      <c r="M559" s="57">
        <f>IF(AND(B559&lt;&gt;"1_Электроинструмент",B559&lt;&gt;"2_Садовая техника"),$J$5,IF($J$4&lt;=20%,$J$4,IFERROR(VLOOKUP(S559,LEGEND!$L$2:$M$5,2,FALSE),$J$4)))</f>
        <v>0</v>
      </c>
      <c r="N559" s="48" t="s">
        <v>2783</v>
      </c>
      <c r="O559" s="49" t="s">
        <v>60</v>
      </c>
      <c r="P559" s="49" t="s">
        <v>66</v>
      </c>
      <c r="Q559" s="49" t="s">
        <v>67</v>
      </c>
      <c r="R559" s="50" t="s">
        <v>68</v>
      </c>
      <c r="S559" s="49" t="s">
        <v>60</v>
      </c>
      <c r="T559" s="73" t="str">
        <f>IF(_xlfn.XLOOKUP(I559,LEGEND!B:B,LEGEND!H:H)&lt;&gt;"-",HYPERLINK(_xlfn.XLOOKUP(I559,LEGEND!B:B,LEGEND!H:H),"link"),_xlfn.XLOOKUP(I559,LEGEND!B:B,LEGEND!H:H))</f>
        <v>link</v>
      </c>
      <c r="U559" s="73" t="str">
        <f>HYPERLINK(_xlfn.XLOOKUP(I559,LEGEND!B:B,LEGEND!I:I))</f>
        <v>https://milwaukee-media-images.s3.amazonaws.com/hi/M18_BJS-0--Hero_1.jpg</v>
      </c>
      <c r="V559" s="51" t="s">
        <v>2785</v>
      </c>
      <c r="W559" s="63" t="s">
        <v>71</v>
      </c>
      <c r="X559" s="64">
        <v>229</v>
      </c>
      <c r="Y559" s="64">
        <v>97</v>
      </c>
      <c r="Z559" s="64">
        <v>266</v>
      </c>
      <c r="AA559" s="84">
        <v>3.04</v>
      </c>
      <c r="AB559" s="85">
        <v>1</v>
      </c>
      <c r="AC559" s="85">
        <v>1</v>
      </c>
    </row>
    <row r="560" spans="2:29" s="1" customFormat="1" ht="25.5">
      <c r="B560" s="6" t="s">
        <v>55</v>
      </c>
      <c r="C560" s="6" t="s">
        <v>1340</v>
      </c>
      <c r="D560" s="6" t="s">
        <v>586</v>
      </c>
      <c r="E560" s="49" t="s">
        <v>714</v>
      </c>
      <c r="F560" s="6" t="s">
        <v>1341</v>
      </c>
      <c r="G560" s="6" t="s">
        <v>60</v>
      </c>
      <c r="H560" s="6" t="s">
        <v>2765</v>
      </c>
      <c r="I560" s="60" t="s">
        <v>2766</v>
      </c>
      <c r="J560" s="49" t="s">
        <v>2767</v>
      </c>
      <c r="K560" s="6" t="s">
        <v>2768</v>
      </c>
      <c r="L560" s="29">
        <f>IF($J$6="с учетом НДС",VLOOKUP(I560,LEGEND!B:E,4,0)*(1-M560),VLOOKUP(I560,LEGEND!B:E,4,0)*(1-M560)/1.2)</f>
        <v>49990</v>
      </c>
      <c r="M560" s="57">
        <f>IF(AND(B560&lt;&gt;"1_Электроинструмент",B560&lt;&gt;"2_Садовая техника"),$J$5,IF($J$4&lt;=20%,$J$4,IFERROR(VLOOKUP(S560,LEGEND!$L$2:$M$5,2,FALSE),$J$4)))</f>
        <v>0</v>
      </c>
      <c r="N560" s="48" t="s">
        <v>2769</v>
      </c>
      <c r="O560" s="49" t="s">
        <v>60</v>
      </c>
      <c r="P560" s="49" t="s">
        <v>66</v>
      </c>
      <c r="Q560" s="49" t="s">
        <v>67</v>
      </c>
      <c r="R560" s="50" t="s">
        <v>68</v>
      </c>
      <c r="S560" s="49" t="s">
        <v>60</v>
      </c>
      <c r="T560" s="73" t="str">
        <f>IF(_xlfn.XLOOKUP(I560,LEGEND!B:B,LEGEND!H:H)&lt;&gt;"-",HYPERLINK(_xlfn.XLOOKUP(I560,LEGEND!B:B,LEGEND!H:H),"link"),_xlfn.XLOOKUP(I560,LEGEND!B:B,LEGEND!H:H))</f>
        <v>link</v>
      </c>
      <c r="U560" s="73" t="str">
        <f>HYPERLINK(_xlfn.XLOOKUP(I560,LEGEND!B:B,LEGEND!I:I))</f>
        <v>https://milwaukee-media-images.s3.amazonaws.com/hi/HD18_JSB-0--Hero_1.jpg</v>
      </c>
      <c r="V560" s="51" t="s">
        <v>2771</v>
      </c>
      <c r="W560" s="63" t="s">
        <v>2772</v>
      </c>
      <c r="X560" s="64">
        <v>385</v>
      </c>
      <c r="Y560" s="64">
        <v>265</v>
      </c>
      <c r="Z560" s="64">
        <v>80</v>
      </c>
      <c r="AA560" s="84">
        <v>2.75</v>
      </c>
      <c r="AB560" s="85">
        <v>1</v>
      </c>
      <c r="AC560" s="85">
        <v>1</v>
      </c>
    </row>
    <row r="561" spans="2:29" s="1" customFormat="1" ht="25.5">
      <c r="B561" s="6" t="s">
        <v>55</v>
      </c>
      <c r="C561" s="6" t="s">
        <v>1340</v>
      </c>
      <c r="D561" s="6" t="s">
        <v>586</v>
      </c>
      <c r="E561" s="49" t="s">
        <v>714</v>
      </c>
      <c r="F561" s="6" t="s">
        <v>1341</v>
      </c>
      <c r="G561" s="6" t="s">
        <v>60</v>
      </c>
      <c r="H561" s="6" t="s">
        <v>2786</v>
      </c>
      <c r="I561" s="60" t="s">
        <v>2787</v>
      </c>
      <c r="J561" s="49" t="s">
        <v>2788</v>
      </c>
      <c r="K561" s="6" t="s">
        <v>2789</v>
      </c>
      <c r="L561" s="29">
        <f>IF($J$6="с учетом НДС",VLOOKUP(I561,LEGEND!B:E,4,0)*(1-M561),VLOOKUP(I561,LEGEND!B:E,4,0)*(1-M561)/1.2)</f>
        <v>65990</v>
      </c>
      <c r="M561" s="57">
        <f>IF(AND(B561&lt;&gt;"1_Электроинструмент",B561&lt;&gt;"2_Садовая техника"),$J$5,IF($J$4&lt;=20%,$J$4,IFERROR(VLOOKUP(S561,LEGEND!$L$2:$M$5,2,FALSE),$J$4)))</f>
        <v>0</v>
      </c>
      <c r="N561" s="48" t="s">
        <v>2790</v>
      </c>
      <c r="O561" s="49" t="s">
        <v>60</v>
      </c>
      <c r="P561" s="49" t="s">
        <v>66</v>
      </c>
      <c r="Q561" s="49" t="s">
        <v>67</v>
      </c>
      <c r="R561" s="50" t="s">
        <v>68</v>
      </c>
      <c r="S561" s="49" t="s">
        <v>60</v>
      </c>
      <c r="T561" s="73" t="str">
        <f>IF(_xlfn.XLOOKUP(I561,LEGEND!B:B,LEGEND!H:H)&lt;&gt;"-",HYPERLINK(_xlfn.XLOOKUP(I561,LEGEND!B:B,LEGEND!H:H),"link"),_xlfn.XLOOKUP(I561,LEGEND!B:B,LEGEND!H:H))</f>
        <v>link</v>
      </c>
      <c r="U561" s="73" t="str">
        <f>HYPERLINK(_xlfn.XLOOKUP(I561,LEGEND!B:B,LEGEND!I:I))</f>
        <v>https://milwaukee-media-images.s3.amazonaws.com/hi/M18_BJS-402C--Hero_1.jpg</v>
      </c>
      <c r="V561" s="51" t="s">
        <v>2791</v>
      </c>
      <c r="W561" s="63" t="s">
        <v>71</v>
      </c>
      <c r="X561" s="64">
        <v>529</v>
      </c>
      <c r="Y561" s="64">
        <v>134</v>
      </c>
      <c r="Z561" s="64">
        <v>381</v>
      </c>
      <c r="AA561" s="84">
        <v>8.02</v>
      </c>
      <c r="AB561" s="85">
        <v>1</v>
      </c>
      <c r="AC561" s="85">
        <v>1</v>
      </c>
    </row>
    <row r="562" spans="2:29" s="1" customFormat="1" ht="33.75">
      <c r="B562" s="6" t="s">
        <v>55</v>
      </c>
      <c r="C562" s="6" t="s">
        <v>1340</v>
      </c>
      <c r="D562" s="6" t="s">
        <v>586</v>
      </c>
      <c r="E562" s="49" t="s">
        <v>714</v>
      </c>
      <c r="F562" s="6" t="s">
        <v>1341</v>
      </c>
      <c r="G562" s="6" t="s">
        <v>60</v>
      </c>
      <c r="H562" s="6" t="s">
        <v>2773</v>
      </c>
      <c r="I562" s="60" t="s">
        <v>2774</v>
      </c>
      <c r="J562" s="49" t="s">
        <v>2775</v>
      </c>
      <c r="K562" s="6" t="s">
        <v>2776</v>
      </c>
      <c r="L562" s="29">
        <f>IF($J$6="с учетом НДС",VLOOKUP(I562,LEGEND!B:E,4,0)*(1-M562),VLOOKUP(I562,LEGEND!B:E,4,0)*(1-M562)/1.2)</f>
        <v>79990</v>
      </c>
      <c r="M562" s="57">
        <f>IF(AND(B562&lt;&gt;"1_Электроинструмент",B562&lt;&gt;"2_Садовая техника"),$J$5,IF($J$4&lt;=20%,$J$4,IFERROR(VLOOKUP(S562,LEGEND!$L$2:$M$5,2,FALSE),$J$4)))</f>
        <v>0</v>
      </c>
      <c r="N562" s="48" t="s">
        <v>2777</v>
      </c>
      <c r="O562" s="49" t="s">
        <v>60</v>
      </c>
      <c r="P562" s="49" t="s">
        <v>66</v>
      </c>
      <c r="Q562" s="49" t="s">
        <v>473</v>
      </c>
      <c r="R562" s="50" t="s">
        <v>68</v>
      </c>
      <c r="S562" s="49" t="s">
        <v>60</v>
      </c>
      <c r="T562" s="73" t="str">
        <f>IF(_xlfn.XLOOKUP(I562,LEGEND!B:B,LEGEND!H:H)&lt;&gt;"-",HYPERLINK(_xlfn.XLOOKUP(I562,LEGEND!B:B,LEGEND!H:H),"link"),_xlfn.XLOOKUP(I562,LEGEND!B:B,LEGEND!H:H))</f>
        <v>link</v>
      </c>
      <c r="U562" s="73" t="str">
        <f>HYPERLINK(_xlfn.XLOOKUP(I562,LEGEND!B:B,LEGEND!I:I))</f>
        <v>https://milwaukee-media-images.s3.amazonaws.com/hi/HD18_JSB-402C--Hero_1.jpg</v>
      </c>
      <c r="V562" s="51" t="s">
        <v>2778</v>
      </c>
      <c r="W562" s="63" t="s">
        <v>2772</v>
      </c>
      <c r="X562" s="64">
        <v>475</v>
      </c>
      <c r="Y562" s="64">
        <v>360</v>
      </c>
      <c r="Z562" s="64">
        <v>130</v>
      </c>
      <c r="AA562" s="84">
        <v>7.03</v>
      </c>
      <c r="AB562" s="85">
        <v>1</v>
      </c>
      <c r="AC562" s="85">
        <v>1</v>
      </c>
    </row>
    <row r="563" spans="2:29" s="1" customFormat="1" ht="33.75">
      <c r="B563" s="6" t="s">
        <v>55</v>
      </c>
      <c r="C563" s="6" t="s">
        <v>7490</v>
      </c>
      <c r="D563" s="6" t="s">
        <v>586</v>
      </c>
      <c r="E563" s="49" t="s">
        <v>714</v>
      </c>
      <c r="F563" s="6" t="s">
        <v>1318</v>
      </c>
      <c r="G563" s="6" t="s">
        <v>60</v>
      </c>
      <c r="H563" s="6" t="s">
        <v>8399</v>
      </c>
      <c r="I563" s="60" t="s">
        <v>8400</v>
      </c>
      <c r="J563" s="49" t="s">
        <v>8401</v>
      </c>
      <c r="K563" s="6" t="s">
        <v>8402</v>
      </c>
      <c r="L563" s="29">
        <f>IF($J$6="с учетом НДС",VLOOKUP(I563,LEGEND!B:E,4,0)*(1-M563),VLOOKUP(I563,LEGEND!B:E,4,0)*(1-M563)/1.2)</f>
        <v>28990</v>
      </c>
      <c r="M563" s="57">
        <f>IF(AND(B563&lt;&gt;"1_Электроинструмент",B563&lt;&gt;"2_Садовая техника"),$J$5,IF($J$4&lt;=20%,$J$4,IFERROR(VLOOKUP(S563,LEGEND!$L$2:$M$5,2,FALSE),$J$4)))</f>
        <v>0</v>
      </c>
      <c r="N563" s="48" t="s">
        <v>8403</v>
      </c>
      <c r="O563" s="49" t="s">
        <v>60</v>
      </c>
      <c r="P563" s="49" t="s">
        <v>66</v>
      </c>
      <c r="Q563" s="49" t="s">
        <v>67</v>
      </c>
      <c r="R563" s="50" t="s">
        <v>68</v>
      </c>
      <c r="S563" s="49" t="s">
        <v>60</v>
      </c>
      <c r="T563" s="73" t="str">
        <f>IF(_xlfn.XLOOKUP(I563,LEGEND!B:B,LEGEND!H:H)&lt;&gt;"-",HYPERLINK(_xlfn.XLOOKUP(I563,LEGEND!B:B,LEGEND!H:H),"link"),_xlfn.XLOOKUP(I563,LEGEND!B:B,LEGEND!H:H))</f>
        <v>link</v>
      </c>
      <c r="U563" s="73" t="str">
        <f>HYPERLINK(_xlfn.XLOOKUP(I563,LEGEND!B:B,LEGEND!I:I))</f>
        <v>https://milwaukee-media-images.s3.amazonaws.com/hi/JS_120_X--Hero_1.jpg</v>
      </c>
      <c r="V563" s="51" t="s">
        <v>8405</v>
      </c>
      <c r="W563" s="63" t="s">
        <v>2772</v>
      </c>
      <c r="X563" s="64">
        <v>419</v>
      </c>
      <c r="Y563" s="64">
        <v>124</v>
      </c>
      <c r="Z563" s="64">
        <v>329</v>
      </c>
      <c r="AA563" s="84">
        <v>4.32</v>
      </c>
      <c r="AB563" s="85">
        <v>1</v>
      </c>
      <c r="AC563" s="85">
        <v>1</v>
      </c>
    </row>
    <row r="564" spans="2:29" s="1" customFormat="1" ht="33.75">
      <c r="B564" s="6" t="s">
        <v>55</v>
      </c>
      <c r="C564" s="6" t="s">
        <v>7490</v>
      </c>
      <c r="D564" s="6" t="s">
        <v>586</v>
      </c>
      <c r="E564" s="49" t="s">
        <v>714</v>
      </c>
      <c r="F564" s="6" t="s">
        <v>1318</v>
      </c>
      <c r="G564" s="6" t="s">
        <v>60</v>
      </c>
      <c r="H564" s="6" t="s">
        <v>8392</v>
      </c>
      <c r="I564" s="60" t="s">
        <v>8393</v>
      </c>
      <c r="J564" s="49" t="s">
        <v>8394</v>
      </c>
      <c r="K564" s="6" t="s">
        <v>8395</v>
      </c>
      <c r="L564" s="29">
        <f>IF($J$6="с учетом НДС",VLOOKUP(I564,LEGEND!B:E,4,0)*(1-M564),VLOOKUP(I564,LEGEND!B:E,4,0)*(1-M564)/1.2)</f>
        <v>35990</v>
      </c>
      <c r="M564" s="57">
        <f>IF(AND(B564&lt;&gt;"1_Электроинструмент",B564&lt;&gt;"2_Садовая техника"),$J$5,IF($J$4&lt;=20%,$J$4,IFERROR(VLOOKUP(S564,LEGEND!$L$2:$M$5,2,FALSE),$J$4)))</f>
        <v>0</v>
      </c>
      <c r="N564" s="48" t="s">
        <v>8396</v>
      </c>
      <c r="O564" s="49" t="s">
        <v>60</v>
      </c>
      <c r="P564" s="49" t="s">
        <v>66</v>
      </c>
      <c r="Q564" s="49" t="s">
        <v>67</v>
      </c>
      <c r="R564" s="50" t="s">
        <v>68</v>
      </c>
      <c r="S564" s="49" t="s">
        <v>60</v>
      </c>
      <c r="T564" s="73" t="str">
        <f>IF(_xlfn.XLOOKUP(I564,LEGEND!B:B,LEGEND!H:H)&lt;&gt;"-",HYPERLINK(_xlfn.XLOOKUP(I564,LEGEND!B:B,LEGEND!H:H),"link"),_xlfn.XLOOKUP(I564,LEGEND!B:B,LEGEND!H:H))</f>
        <v>link</v>
      </c>
      <c r="U564" s="73" t="str">
        <f>HYPERLINK(_xlfn.XLOOKUP(I564,LEGEND!B:B,LEGEND!I:I))</f>
        <v>https://milwaukee-media-images.s3.amazonaws.com/hi/FSPE_110_X--Hero_1.jpg</v>
      </c>
      <c r="V564" s="51" t="s">
        <v>8398</v>
      </c>
      <c r="W564" s="63" t="s">
        <v>2772</v>
      </c>
      <c r="X564" s="64">
        <v>477</v>
      </c>
      <c r="Y564" s="64">
        <v>129</v>
      </c>
      <c r="Z564" s="64">
        <v>365</v>
      </c>
      <c r="AA564" s="84">
        <v>4.3</v>
      </c>
      <c r="AB564" s="85">
        <v>1</v>
      </c>
      <c r="AC564" s="85">
        <v>1</v>
      </c>
    </row>
    <row r="565" spans="2:29" s="1" customFormat="1" ht="33.75">
      <c r="B565" s="6" t="s">
        <v>55</v>
      </c>
      <c r="C565" s="6" t="s">
        <v>7490</v>
      </c>
      <c r="D565" s="6" t="s">
        <v>586</v>
      </c>
      <c r="E565" s="49" t="s">
        <v>714</v>
      </c>
      <c r="F565" s="6" t="s">
        <v>1318</v>
      </c>
      <c r="G565" s="6" t="s">
        <v>60</v>
      </c>
      <c r="H565" s="6" t="s">
        <v>8406</v>
      </c>
      <c r="I565" s="60" t="s">
        <v>8407</v>
      </c>
      <c r="J565" s="49" t="s">
        <v>8408</v>
      </c>
      <c r="K565" s="6" t="s">
        <v>8409</v>
      </c>
      <c r="L565" s="29">
        <f>IF($J$6="с учетом НДС",VLOOKUP(I565,LEGEND!B:E,4,0)*(1-M565),VLOOKUP(I565,LEGEND!B:E,4,0)*(1-M565)/1.2)</f>
        <v>37490</v>
      </c>
      <c r="M565" s="57">
        <f>IF(AND(B565&lt;&gt;"1_Электроинструмент",B565&lt;&gt;"2_Садовая техника"),$J$5,IF($J$4&lt;=20%,$J$4,IFERROR(VLOOKUP(S565,LEGEND!$L$2:$M$5,2,FALSE),$J$4)))</f>
        <v>0</v>
      </c>
      <c r="N565" s="48" t="s">
        <v>8410</v>
      </c>
      <c r="O565" s="49" t="s">
        <v>60</v>
      </c>
      <c r="P565" s="49" t="s">
        <v>66</v>
      </c>
      <c r="Q565" s="49" t="s">
        <v>67</v>
      </c>
      <c r="R565" s="50" t="s">
        <v>68</v>
      </c>
      <c r="S565" s="49" t="s">
        <v>60</v>
      </c>
      <c r="T565" s="73" t="str">
        <f>IF(_xlfn.XLOOKUP(I565,LEGEND!B:B,LEGEND!H:H)&lt;&gt;"-",HYPERLINK(_xlfn.XLOOKUP(I565,LEGEND!B:B,LEGEND!H:H),"link"),_xlfn.XLOOKUP(I565,LEGEND!B:B,LEGEND!H:H))</f>
        <v>link</v>
      </c>
      <c r="U565" s="73" t="str">
        <f>HYPERLINK(_xlfn.XLOOKUP(I565,LEGEND!B:B,LEGEND!I:I))</f>
        <v>https://milwaukee-media-images.s3.amazonaws.com/hi/JSPE_135_TX--Hero_1.jpg</v>
      </c>
      <c r="V565" s="51" t="s">
        <v>8412</v>
      </c>
      <c r="W565" s="63" t="s">
        <v>2772</v>
      </c>
      <c r="X565" s="64">
        <v>420</v>
      </c>
      <c r="Y565" s="64">
        <v>115</v>
      </c>
      <c r="Z565" s="64">
        <v>325</v>
      </c>
      <c r="AA565" s="84">
        <v>4.6399999999999997</v>
      </c>
      <c r="AB565" s="85">
        <v>1</v>
      </c>
      <c r="AC565" s="85">
        <v>1</v>
      </c>
    </row>
    <row r="566" spans="2:29" s="1" customFormat="1" ht="25.5">
      <c r="B566" s="6" t="s">
        <v>55</v>
      </c>
      <c r="C566" s="6" t="s">
        <v>4069</v>
      </c>
      <c r="D566" s="6" t="s">
        <v>586</v>
      </c>
      <c r="E566" s="49" t="s">
        <v>714</v>
      </c>
      <c r="F566" s="6" t="s">
        <v>4070</v>
      </c>
      <c r="G566" s="6" t="s">
        <v>60</v>
      </c>
      <c r="H566" s="6" t="s">
        <v>4554</v>
      </c>
      <c r="I566" s="60" t="s">
        <v>4555</v>
      </c>
      <c r="J566" s="49" t="s">
        <v>4556</v>
      </c>
      <c r="K566" s="6" t="s">
        <v>4557</v>
      </c>
      <c r="L566" s="29">
        <f>IF($J$6="с учетом НДС",VLOOKUP(I566,LEGEND!B:E,4,0)*(1-M566),VLOOKUP(I566,LEGEND!B:E,4,0)*(1-M566)/1.2)</f>
        <v>250</v>
      </c>
      <c r="M566" s="57">
        <f>IF(AND(B566&lt;&gt;"1_Электроинструмент",B566&lt;&gt;"2_Садовая техника"),$J$5,IF($J$4&lt;=20%,$J$4,IFERROR(VLOOKUP(S566,LEGEND!$L$2:$M$5,2,FALSE),$J$4)))</f>
        <v>0</v>
      </c>
      <c r="N566" s="48" t="s">
        <v>4556</v>
      </c>
      <c r="O566" s="49" t="s">
        <v>60</v>
      </c>
      <c r="P566" s="49" t="s">
        <v>1556</v>
      </c>
      <c r="Q566" s="49" t="s">
        <v>473</v>
      </c>
      <c r="R566" s="50" t="s">
        <v>68</v>
      </c>
      <c r="S566" s="49" t="s">
        <v>60</v>
      </c>
      <c r="T566" s="73" t="str">
        <f>IF(_xlfn.XLOOKUP(I566,LEGEND!B:B,LEGEND!H:H)&lt;&gt;"-",HYPERLINK(_xlfn.XLOOKUP(I566,LEGEND!B:B,LEGEND!H:H),"link"),_xlfn.XLOOKUP(I566,LEGEND!B:B,LEGEND!H:H))</f>
        <v>-</v>
      </c>
      <c r="U566" s="73" t="str">
        <f>HYPERLINK(_xlfn.XLOOKUP(I566,LEGEND!B:B,LEGEND!I:I))</f>
        <v>-</v>
      </c>
      <c r="V566" s="51" t="s">
        <v>4558</v>
      </c>
      <c r="W566" s="63" t="s">
        <v>1189</v>
      </c>
      <c r="X566" s="64">
        <v>10</v>
      </c>
      <c r="Y566" s="64">
        <v>130</v>
      </c>
      <c r="Z566" s="64">
        <v>270</v>
      </c>
      <c r="AA566" s="84">
        <v>4.2000000000000003E-2</v>
      </c>
      <c r="AB566" s="85">
        <v>1</v>
      </c>
      <c r="AC566" s="85">
        <v>1</v>
      </c>
    </row>
    <row r="567" spans="2:29" s="1" customFormat="1" ht="15">
      <c r="B567" s="6" t="s">
        <v>55</v>
      </c>
      <c r="C567" s="6" t="s">
        <v>4069</v>
      </c>
      <c r="D567" s="6" t="s">
        <v>586</v>
      </c>
      <c r="E567" s="49" t="s">
        <v>714</v>
      </c>
      <c r="F567" s="6" t="s">
        <v>4070</v>
      </c>
      <c r="G567" s="6" t="s">
        <v>60</v>
      </c>
      <c r="H567" s="6" t="s">
        <v>4548</v>
      </c>
      <c r="I567" s="60" t="s">
        <v>4549</v>
      </c>
      <c r="J567" s="49" t="s">
        <v>4550</v>
      </c>
      <c r="K567" s="6" t="s">
        <v>4551</v>
      </c>
      <c r="L567" s="29">
        <f>IF($J$6="с учетом НДС",VLOOKUP(I567,LEGEND!B:E,4,0)*(1-M567),VLOOKUP(I567,LEGEND!B:E,4,0)*(1-M567)/1.2)</f>
        <v>380</v>
      </c>
      <c r="M567" s="57">
        <f>IF(AND(B567&lt;&gt;"1_Электроинструмент",B567&lt;&gt;"2_Садовая техника"),$J$5,IF($J$4&lt;=20%,$J$4,IFERROR(VLOOKUP(S567,LEGEND!$L$2:$M$5,2,FALSE),$J$4)))</f>
        <v>0</v>
      </c>
      <c r="N567" s="48" t="s">
        <v>60</v>
      </c>
      <c r="O567" s="49" t="s">
        <v>60</v>
      </c>
      <c r="P567" s="49" t="s">
        <v>66</v>
      </c>
      <c r="Q567" s="49" t="s">
        <v>473</v>
      </c>
      <c r="R567" s="50" t="s">
        <v>68</v>
      </c>
      <c r="S567" s="49" t="s">
        <v>60</v>
      </c>
      <c r="T567" s="73" t="str">
        <f>IF(_xlfn.XLOOKUP(I567,LEGEND!B:B,LEGEND!H:H)&lt;&gt;"-",HYPERLINK(_xlfn.XLOOKUP(I567,LEGEND!B:B,LEGEND!H:H),"link"),_xlfn.XLOOKUP(I567,LEGEND!B:B,LEGEND!H:H))</f>
        <v>link</v>
      </c>
      <c r="U567" s="73" t="str">
        <f>HYPERLINK(_xlfn.XLOOKUP(I567,LEGEND!B:B,LEGEND!I:I))</f>
        <v>https://milwaukee-media-images.s3.amazonaws.com/hi/4932430356--Hero_1.jpg</v>
      </c>
      <c r="V567" s="51" t="s">
        <v>4553</v>
      </c>
      <c r="W567" s="63" t="s">
        <v>1189</v>
      </c>
      <c r="X567" s="64">
        <v>70</v>
      </c>
      <c r="Y567" s="64">
        <v>40</v>
      </c>
      <c r="Z567" s="64">
        <v>10</v>
      </c>
      <c r="AA567" s="84">
        <v>0.04</v>
      </c>
      <c r="AB567" s="85">
        <v>1</v>
      </c>
      <c r="AC567" s="85">
        <v>1</v>
      </c>
    </row>
    <row r="568" spans="2:29" s="1" customFormat="1" ht="25.5">
      <c r="B568" s="6" t="s">
        <v>55</v>
      </c>
      <c r="C568" s="6" t="s">
        <v>1340</v>
      </c>
      <c r="D568" s="6" t="s">
        <v>586</v>
      </c>
      <c r="E568" s="49" t="s">
        <v>2818</v>
      </c>
      <c r="F568" s="6" t="s">
        <v>1406</v>
      </c>
      <c r="G568" s="6" t="s">
        <v>85</v>
      </c>
      <c r="H568" s="6" t="s">
        <v>2819</v>
      </c>
      <c r="I568" s="60" t="s">
        <v>2820</v>
      </c>
      <c r="J568" s="49" t="s">
        <v>2821</v>
      </c>
      <c r="K568" s="6" t="s">
        <v>2822</v>
      </c>
      <c r="L568" s="29">
        <f>IF($J$6="с учетом НДС",VLOOKUP(I568,LEGEND!B:E,4,0)*(1-M568),VLOOKUP(I568,LEGEND!B:E,4,0)*(1-M568)/1.2)</f>
        <v>89990</v>
      </c>
      <c r="M568" s="57">
        <f>IF(AND(B568&lt;&gt;"1_Электроинструмент",B568&lt;&gt;"2_Садовая техника"),$J$5,IF($J$4&lt;=20%,$J$4,IFERROR(VLOOKUP(S568,LEGEND!$L$2:$M$5,2,FALSE),$J$4)))</f>
        <v>0</v>
      </c>
      <c r="N568" s="48" t="s">
        <v>2823</v>
      </c>
      <c r="O568" s="49" t="s">
        <v>60</v>
      </c>
      <c r="P568" s="49" t="s">
        <v>66</v>
      </c>
      <c r="Q568" s="49" t="s">
        <v>67</v>
      </c>
      <c r="R568" s="50" t="s">
        <v>68</v>
      </c>
      <c r="S568" s="49" t="s">
        <v>60</v>
      </c>
      <c r="T568" s="73" t="str">
        <f>IF(_xlfn.XLOOKUP(I568,LEGEND!B:B,LEGEND!H:H)&lt;&gt;"-",HYPERLINK(_xlfn.XLOOKUP(I568,LEGEND!B:B,LEGEND!H:H),"link"),_xlfn.XLOOKUP(I568,LEGEND!B:B,LEGEND!H:H))</f>
        <v>link</v>
      </c>
      <c r="U568" s="73" t="str">
        <f>HYPERLINK(_xlfn.XLOOKUP(I568,LEGEND!B:B,LEGEND!I:I))</f>
        <v>https://milwaukee-media-images.s3.amazonaws.com/hi/M18_FCOS230-0--Hero_1.jpg</v>
      </c>
      <c r="V568" s="51" t="s">
        <v>2825</v>
      </c>
      <c r="W568" s="63" t="s">
        <v>71</v>
      </c>
      <c r="X568" s="64">
        <v>670</v>
      </c>
      <c r="Y568" s="64">
        <v>291</v>
      </c>
      <c r="Z568" s="64">
        <v>345</v>
      </c>
      <c r="AA568" s="84">
        <v>6.9450000000000003</v>
      </c>
      <c r="AB568" s="85">
        <v>1</v>
      </c>
      <c r="AC568" s="85">
        <v>1</v>
      </c>
    </row>
    <row r="569" spans="2:29" s="1" customFormat="1" ht="33.75">
      <c r="B569" s="6" t="s">
        <v>55</v>
      </c>
      <c r="C569" s="6" t="s">
        <v>1340</v>
      </c>
      <c r="D569" s="6" t="s">
        <v>586</v>
      </c>
      <c r="E569" s="49" t="s">
        <v>2818</v>
      </c>
      <c r="F569" s="6" t="s">
        <v>1406</v>
      </c>
      <c r="G569" s="6" t="s">
        <v>85</v>
      </c>
      <c r="H569" s="6" t="s">
        <v>2826</v>
      </c>
      <c r="I569" s="60" t="s">
        <v>2827</v>
      </c>
      <c r="J569" s="49" t="s">
        <v>2828</v>
      </c>
      <c r="K569" s="6" t="s">
        <v>2829</v>
      </c>
      <c r="L569" s="29">
        <f>IF($J$6="с учетом НДС",VLOOKUP(I569,LEGEND!B:E,4,0)*(1-M569),VLOOKUP(I569,LEGEND!B:E,4,0)*(1-M569)/1.2)</f>
        <v>119490</v>
      </c>
      <c r="M569" s="57">
        <f>IF(AND(B569&lt;&gt;"1_Электроинструмент",B569&lt;&gt;"2_Садовая техника"),$J$5,IF($J$4&lt;=20%,$J$4,IFERROR(VLOOKUP(S569,LEGEND!$L$2:$M$5,2,FALSE),$J$4)))</f>
        <v>0</v>
      </c>
      <c r="N569" s="48" t="s">
        <v>2830</v>
      </c>
      <c r="O569" s="49" t="s">
        <v>60</v>
      </c>
      <c r="P569" s="49" t="s">
        <v>66</v>
      </c>
      <c r="Q569" s="49" t="s">
        <v>67</v>
      </c>
      <c r="R569" s="50" t="s">
        <v>68</v>
      </c>
      <c r="S569" s="49" t="s">
        <v>60</v>
      </c>
      <c r="T569" s="73" t="str">
        <f>IF(_xlfn.XLOOKUP(I569,LEGEND!B:B,LEGEND!H:H)&lt;&gt;"-",HYPERLINK(_xlfn.XLOOKUP(I569,LEGEND!B:B,LEGEND!H:H),"link"),_xlfn.XLOOKUP(I569,LEGEND!B:B,LEGEND!H:H))</f>
        <v>link</v>
      </c>
      <c r="U569" s="73" t="str">
        <f>HYPERLINK(_xlfn.XLOOKUP(I569,LEGEND!B:B,LEGEND!I:I))</f>
        <v>https://milwaukee-media-images.s3.amazonaws.com/hi/M18_FCOS230-121--Hero_1.jpg</v>
      </c>
      <c r="V569" s="51" t="s">
        <v>2831</v>
      </c>
      <c r="W569" s="63" t="s">
        <v>71</v>
      </c>
      <c r="X569" s="64">
        <v>670</v>
      </c>
      <c r="Y569" s="64">
        <v>291</v>
      </c>
      <c r="Z569" s="64">
        <v>345</v>
      </c>
      <c r="AA569" s="84">
        <v>9.423</v>
      </c>
      <c r="AB569" s="85">
        <v>1</v>
      </c>
      <c r="AC569" s="85">
        <v>1</v>
      </c>
    </row>
    <row r="570" spans="2:29" s="1" customFormat="1" ht="33.75">
      <c r="B570" s="6" t="s">
        <v>55</v>
      </c>
      <c r="C570" s="6" t="s">
        <v>1340</v>
      </c>
      <c r="D570" s="6" t="s">
        <v>2832</v>
      </c>
      <c r="E570" s="49" t="s">
        <v>2833</v>
      </c>
      <c r="F570" s="6" t="s">
        <v>1341</v>
      </c>
      <c r="G570" s="6" t="s">
        <v>60</v>
      </c>
      <c r="H570" s="6" t="s">
        <v>2834</v>
      </c>
      <c r="I570" s="60" t="s">
        <v>2835</v>
      </c>
      <c r="J570" s="49" t="s">
        <v>2836</v>
      </c>
      <c r="K570" s="6" t="s">
        <v>2837</v>
      </c>
      <c r="L570" s="29">
        <f>IF($J$6="с учетом НДС",VLOOKUP(I570,LEGEND!B:E,4,0)*(1-M570),VLOOKUP(I570,LEGEND!B:E,4,0)*(1-M570)/1.2)</f>
        <v>35990</v>
      </c>
      <c r="M570" s="57">
        <f>IF(AND(B570&lt;&gt;"1_Электроинструмент",B570&lt;&gt;"2_Садовая техника"),$J$5,IF($J$4&lt;=20%,$J$4,IFERROR(VLOOKUP(S570,LEGEND!$L$2:$M$5,2,FALSE),$J$4)))</f>
        <v>0</v>
      </c>
      <c r="N570" s="48" t="s">
        <v>2838</v>
      </c>
      <c r="O570" s="49" t="s">
        <v>60</v>
      </c>
      <c r="P570" s="49" t="s">
        <v>66</v>
      </c>
      <c r="Q570" s="49" t="s">
        <v>67</v>
      </c>
      <c r="R570" s="50" t="s">
        <v>68</v>
      </c>
      <c r="S570" s="49" t="s">
        <v>60</v>
      </c>
      <c r="T570" s="73" t="str">
        <f>IF(_xlfn.XLOOKUP(I570,LEGEND!B:B,LEGEND!H:H)&lt;&gt;"-",HYPERLINK(_xlfn.XLOOKUP(I570,LEGEND!B:B,LEGEND!H:H),"link"),_xlfn.XLOOKUP(I570,LEGEND!B:B,LEGEND!H:H))</f>
        <v>link</v>
      </c>
      <c r="U570" s="73" t="str">
        <f>HYPERLINK(_xlfn.XLOOKUP(I570,LEGEND!B:B,LEGEND!I:I))</f>
        <v>https://milwaukee-media-images.s3.amazonaws.com/hi/M18_BMS12-0--Hero_01.jpg</v>
      </c>
      <c r="V570" s="51" t="s">
        <v>2840</v>
      </c>
      <c r="W570" s="63" t="s">
        <v>71</v>
      </c>
      <c r="X570" s="64">
        <v>192</v>
      </c>
      <c r="Y570" s="64">
        <v>76</v>
      </c>
      <c r="Z570" s="64">
        <v>404</v>
      </c>
      <c r="AA570" s="84">
        <v>1.952</v>
      </c>
      <c r="AB570" s="85">
        <v>1</v>
      </c>
      <c r="AC570" s="85">
        <v>1</v>
      </c>
    </row>
    <row r="571" spans="2:29" s="1" customFormat="1" ht="33.75">
      <c r="B571" s="6" t="s">
        <v>55</v>
      </c>
      <c r="C571" s="6" t="s">
        <v>1340</v>
      </c>
      <c r="D571" s="6" t="s">
        <v>2832</v>
      </c>
      <c r="E571" s="49" t="s">
        <v>2833</v>
      </c>
      <c r="F571" s="6" t="s">
        <v>1341</v>
      </c>
      <c r="G571" s="6" t="s">
        <v>60</v>
      </c>
      <c r="H571" s="6" t="s">
        <v>2841</v>
      </c>
      <c r="I571" s="60" t="s">
        <v>2842</v>
      </c>
      <c r="J571" s="49" t="s">
        <v>2843</v>
      </c>
      <c r="K571" s="6" t="s">
        <v>2844</v>
      </c>
      <c r="L571" s="29">
        <f>IF($J$6="с учетом НДС",VLOOKUP(I571,LEGEND!B:E,4,0)*(1-M571),VLOOKUP(I571,LEGEND!B:E,4,0)*(1-M571)/1.2)</f>
        <v>45990</v>
      </c>
      <c r="M571" s="57">
        <f>IF(AND(B571&lt;&gt;"1_Электроинструмент",B571&lt;&gt;"2_Садовая техника"),$J$5,IF($J$4&lt;=20%,$J$4,IFERROR(VLOOKUP(S571,LEGEND!$L$2:$M$5,2,FALSE),$J$4)))</f>
        <v>0</v>
      </c>
      <c r="N571" s="48" t="s">
        <v>2845</v>
      </c>
      <c r="O571" s="49" t="s">
        <v>60</v>
      </c>
      <c r="P571" s="49" t="s">
        <v>66</v>
      </c>
      <c r="Q571" s="49" t="s">
        <v>67</v>
      </c>
      <c r="R571" s="50" t="s">
        <v>68</v>
      </c>
      <c r="S571" s="49" t="s">
        <v>60</v>
      </c>
      <c r="T571" s="73" t="str">
        <f>IF(_xlfn.XLOOKUP(I571,LEGEND!B:B,LEGEND!H:H)&lt;&gt;"-",HYPERLINK(_xlfn.XLOOKUP(I571,LEGEND!B:B,LEGEND!H:H),"link"),_xlfn.XLOOKUP(I571,LEGEND!B:B,LEGEND!H:H))</f>
        <v>link</v>
      </c>
      <c r="U571" s="73" t="str">
        <f>HYPERLINK(_xlfn.XLOOKUP(I571,LEGEND!B:B,LEGEND!I:I))</f>
        <v>https://milwaukee-media-images.s3.amazonaws.com/hi/M18_BMS20-0--Hero_01.jpg</v>
      </c>
      <c r="V571" s="51" t="s">
        <v>2847</v>
      </c>
      <c r="W571" s="63" t="s">
        <v>71</v>
      </c>
      <c r="X571" s="64">
        <v>192</v>
      </c>
      <c r="Y571" s="64">
        <v>76</v>
      </c>
      <c r="Z571" s="64">
        <v>404</v>
      </c>
      <c r="AA571" s="84">
        <v>2.2799999999999998</v>
      </c>
      <c r="AB571" s="85">
        <v>1</v>
      </c>
      <c r="AC571" s="85">
        <v>1</v>
      </c>
    </row>
    <row r="572" spans="2:29" s="1" customFormat="1" ht="25.5">
      <c r="B572" s="6" t="s">
        <v>55</v>
      </c>
      <c r="C572" s="6" t="s">
        <v>4069</v>
      </c>
      <c r="D572" s="6" t="s">
        <v>2832</v>
      </c>
      <c r="E572" s="49" t="s">
        <v>2833</v>
      </c>
      <c r="F572" s="6" t="s">
        <v>4070</v>
      </c>
      <c r="G572" s="6" t="s">
        <v>60</v>
      </c>
      <c r="H572" s="6" t="s">
        <v>4559</v>
      </c>
      <c r="I572" s="60" t="s">
        <v>4560</v>
      </c>
      <c r="J572" s="49" t="s">
        <v>4561</v>
      </c>
      <c r="K572" s="6" t="s">
        <v>4562</v>
      </c>
      <c r="L572" s="29">
        <f>IF($J$6="с учетом НДС",VLOOKUP(I572,LEGEND!B:E,4,0)*(1-M572),VLOOKUP(I572,LEGEND!B:E,4,0)*(1-M572)/1.2)</f>
        <v>5500</v>
      </c>
      <c r="M572" s="57">
        <f>IF(AND(B572&lt;&gt;"1_Электроинструмент",B572&lt;&gt;"2_Садовая техника"),$J$5,IF($J$4&lt;=20%,$J$4,IFERROR(VLOOKUP(S572,LEGEND!$L$2:$M$5,2,FALSE),$J$4)))</f>
        <v>0</v>
      </c>
      <c r="N572" s="48" t="s">
        <v>4561</v>
      </c>
      <c r="O572" s="49" t="s">
        <v>60</v>
      </c>
      <c r="P572" s="49" t="s">
        <v>66</v>
      </c>
      <c r="Q572" s="49" t="s">
        <v>473</v>
      </c>
      <c r="R572" s="50" t="s">
        <v>68</v>
      </c>
      <c r="S572" s="49" t="s">
        <v>60</v>
      </c>
      <c r="T572" s="73" t="str">
        <f>IF(_xlfn.XLOOKUP(I572,LEGEND!B:B,LEGEND!H:H)&lt;&gt;"-",HYPERLINK(_xlfn.XLOOKUP(I572,LEGEND!B:B,LEGEND!H:H),"link"),_xlfn.XLOOKUP(I572,LEGEND!B:B,LEGEND!H:H))</f>
        <v>link</v>
      </c>
      <c r="U572" s="73" t="str">
        <f>HYPERLINK(_xlfn.XLOOKUP(I572,LEGEND!B:B,LEGEND!I:I))</f>
        <v>https://milwaukee-media-images.s3.amazonaws.com/hi/48440150--Hero_1.jpg</v>
      </c>
      <c r="V572" s="51" t="s">
        <v>4564</v>
      </c>
      <c r="W572" s="63" t="s">
        <v>2403</v>
      </c>
      <c r="X572" s="64">
        <v>44</v>
      </c>
      <c r="Y572" s="64">
        <v>6</v>
      </c>
      <c r="Z572" s="64">
        <v>99</v>
      </c>
      <c r="AA572" s="84">
        <v>0.06</v>
      </c>
      <c r="AB572" s="85">
        <v>1</v>
      </c>
      <c r="AC572" s="85">
        <v>1</v>
      </c>
    </row>
    <row r="573" spans="2:29" s="1" customFormat="1" ht="25.5">
      <c r="B573" s="6" t="s">
        <v>55</v>
      </c>
      <c r="C573" s="6" t="s">
        <v>4069</v>
      </c>
      <c r="D573" s="6" t="s">
        <v>2832</v>
      </c>
      <c r="E573" s="49" t="s">
        <v>2833</v>
      </c>
      <c r="F573" s="6" t="s">
        <v>4070</v>
      </c>
      <c r="G573" s="6" t="s">
        <v>60</v>
      </c>
      <c r="H573" s="6" t="s">
        <v>4565</v>
      </c>
      <c r="I573" s="60" t="s">
        <v>4566</v>
      </c>
      <c r="J573" s="49" t="s">
        <v>4567</v>
      </c>
      <c r="K573" s="6" t="s">
        <v>4568</v>
      </c>
      <c r="L573" s="29">
        <f>IF($J$6="с учетом НДС",VLOOKUP(I573,LEGEND!B:E,4,0)*(1-M573),VLOOKUP(I573,LEGEND!B:E,4,0)*(1-M573)/1.2)</f>
        <v>27800</v>
      </c>
      <c r="M573" s="57">
        <f>IF(AND(B573&lt;&gt;"1_Электроинструмент",B573&lt;&gt;"2_Садовая техника"),$J$5,IF($J$4&lt;=20%,$J$4,IFERROR(VLOOKUP(S573,LEGEND!$L$2:$M$5,2,FALSE),$J$4)))</f>
        <v>0</v>
      </c>
      <c r="N573" s="48" t="s">
        <v>4567</v>
      </c>
      <c r="O573" s="49" t="s">
        <v>60</v>
      </c>
      <c r="P573" s="49" t="s">
        <v>66</v>
      </c>
      <c r="Q573" s="49" t="s">
        <v>473</v>
      </c>
      <c r="R573" s="50" t="s">
        <v>68</v>
      </c>
      <c r="S573" s="49" t="s">
        <v>60</v>
      </c>
      <c r="T573" s="73" t="str">
        <f>IF(_xlfn.XLOOKUP(I573,LEGEND!B:B,LEGEND!H:H)&lt;&gt;"-",HYPERLINK(_xlfn.XLOOKUP(I573,LEGEND!B:B,LEGEND!H:H),"link"),_xlfn.XLOOKUP(I573,LEGEND!B:B,LEGEND!H:H))</f>
        <v>link</v>
      </c>
      <c r="U573" s="73" t="str">
        <f>HYPERLINK(_xlfn.XLOOKUP(I573,LEGEND!B:B,LEGEND!I:I))</f>
        <v>https://milwaukee-media-images.s3.amazonaws.com/hi/48080500--Hero_1.jpg</v>
      </c>
      <c r="V573" s="51" t="s">
        <v>4570</v>
      </c>
      <c r="W573" s="63" t="s">
        <v>71</v>
      </c>
      <c r="X573" s="64">
        <v>83</v>
      </c>
      <c r="Y573" s="64">
        <v>57</v>
      </c>
      <c r="Z573" s="64">
        <v>114</v>
      </c>
      <c r="AA573" s="84">
        <v>0.38900000000000001</v>
      </c>
      <c r="AB573" s="85">
        <v>1</v>
      </c>
      <c r="AC573" s="85">
        <v>1</v>
      </c>
    </row>
    <row r="574" spans="2:29" s="1" customFormat="1" ht="25.5">
      <c r="B574" s="6" t="s">
        <v>55</v>
      </c>
      <c r="C574" s="6" t="s">
        <v>56</v>
      </c>
      <c r="D574" s="6" t="s">
        <v>728</v>
      </c>
      <c r="E574" s="49" t="s">
        <v>729</v>
      </c>
      <c r="F574" s="6" t="s">
        <v>84</v>
      </c>
      <c r="G574" s="6" t="s">
        <v>85</v>
      </c>
      <c r="H574" s="6" t="s">
        <v>749</v>
      </c>
      <c r="I574" s="60" t="s">
        <v>750</v>
      </c>
      <c r="J574" s="49" t="s">
        <v>751</v>
      </c>
      <c r="K574" s="6" t="s">
        <v>752</v>
      </c>
      <c r="L574" s="29">
        <f>IF($J$6="с учетом НДС",VLOOKUP(I574,LEGEND!B:E,4,0)*(1-M574),VLOOKUP(I574,LEGEND!B:E,4,0)*(1-M574)/1.2)</f>
        <v>28990</v>
      </c>
      <c r="M574" s="57">
        <f>IF(AND(B574&lt;&gt;"1_Электроинструмент",B574&lt;&gt;"2_Садовая техника"),$J$5,IF($J$4&lt;=20%,$J$4,IFERROR(VLOOKUP(S574,LEGEND!$L$2:$M$5,2,FALSE),$J$4)))</f>
        <v>0</v>
      </c>
      <c r="N574" s="48" t="s">
        <v>753</v>
      </c>
      <c r="O574" s="49" t="s">
        <v>60</v>
      </c>
      <c r="P574" s="49" t="s">
        <v>66</v>
      </c>
      <c r="Q574" s="49" t="s">
        <v>67</v>
      </c>
      <c r="R574" s="50" t="s">
        <v>68</v>
      </c>
      <c r="S574" s="49" t="s">
        <v>60</v>
      </c>
      <c r="T574" s="73" t="str">
        <f>IF(_xlfn.XLOOKUP(I574,LEGEND!B:B,LEGEND!H:H)&lt;&gt;"-",HYPERLINK(_xlfn.XLOOKUP(I574,LEGEND!B:B,LEGEND!H:H),"link"),_xlfn.XLOOKUP(I574,LEGEND!B:B,LEGEND!H:H))</f>
        <v>link</v>
      </c>
      <c r="U574" s="73" t="str">
        <f>HYPERLINK(_xlfn.XLOOKUP(I574,LEGEND!B:B,LEGEND!I:I))</f>
        <v>https://milwaukee-media-images.s3.amazonaws.com/hi/M12_FMT-0--Hero_1.jpg</v>
      </c>
      <c r="V574" s="51" t="s">
        <v>755</v>
      </c>
      <c r="W574" s="63" t="s">
        <v>71</v>
      </c>
      <c r="X574" s="64">
        <v>312</v>
      </c>
      <c r="Y574" s="64">
        <v>267</v>
      </c>
      <c r="Z574" s="64">
        <v>100</v>
      </c>
      <c r="AA574" s="84">
        <v>2.1240000000000001</v>
      </c>
      <c r="AB574" s="85">
        <v>1</v>
      </c>
      <c r="AC574" s="85">
        <v>1</v>
      </c>
    </row>
    <row r="575" spans="2:29" s="1" customFormat="1" ht="25.5">
      <c r="B575" s="6" t="s">
        <v>55</v>
      </c>
      <c r="C575" s="6" t="s">
        <v>56</v>
      </c>
      <c r="D575" s="6" t="s">
        <v>728</v>
      </c>
      <c r="E575" s="49" t="s">
        <v>729</v>
      </c>
      <c r="F575" s="6" t="s">
        <v>84</v>
      </c>
      <c r="G575" s="6" t="s">
        <v>85</v>
      </c>
      <c r="H575" s="6" t="s">
        <v>756</v>
      </c>
      <c r="I575" s="60" t="s">
        <v>757</v>
      </c>
      <c r="J575" s="49" t="s">
        <v>758</v>
      </c>
      <c r="K575" s="6" t="s">
        <v>759</v>
      </c>
      <c r="L575" s="29">
        <f>IF($J$6="с учетом НДС",VLOOKUP(I575,LEGEND!B:E,4,0)*(1-M575),VLOOKUP(I575,LEGEND!B:E,4,0)*(1-M575)/1.2)</f>
        <v>45990</v>
      </c>
      <c r="M575" s="57">
        <f>IF(AND(B575&lt;&gt;"1_Электроинструмент",B575&lt;&gt;"2_Садовая техника"),$J$5,IF($J$4&lt;=20%,$J$4,IFERROR(VLOOKUP(S575,LEGEND!$L$2:$M$5,2,FALSE),$J$4)))</f>
        <v>0</v>
      </c>
      <c r="N575" s="48" t="s">
        <v>760</v>
      </c>
      <c r="O575" s="49" t="s">
        <v>60</v>
      </c>
      <c r="P575" s="49" t="s">
        <v>66</v>
      </c>
      <c r="Q575" s="49" t="s">
        <v>67</v>
      </c>
      <c r="R575" s="50" t="s">
        <v>68</v>
      </c>
      <c r="S575" s="49" t="s">
        <v>60</v>
      </c>
      <c r="T575" s="73" t="str">
        <f>IF(_xlfn.XLOOKUP(I575,LEGEND!B:B,LEGEND!H:H)&lt;&gt;"-",HYPERLINK(_xlfn.XLOOKUP(I575,LEGEND!B:B,LEGEND!H:H),"link"),_xlfn.XLOOKUP(I575,LEGEND!B:B,LEGEND!H:H))</f>
        <v>link</v>
      </c>
      <c r="U575" s="73" t="str">
        <f>HYPERLINK(_xlfn.XLOOKUP(I575,LEGEND!B:B,LEGEND!I:I))</f>
        <v>https://milwaukee-media-images.s3.amazonaws.com/hi/M12_FMT-422X--Hero_1.jpg</v>
      </c>
      <c r="V575" s="51" t="s">
        <v>761</v>
      </c>
      <c r="W575" s="63" t="s">
        <v>71</v>
      </c>
      <c r="X575" s="64">
        <v>475</v>
      </c>
      <c r="Y575" s="64">
        <v>138</v>
      </c>
      <c r="Z575" s="64">
        <v>470</v>
      </c>
      <c r="AA575" s="84">
        <v>5.81</v>
      </c>
      <c r="AB575" s="85">
        <v>1</v>
      </c>
      <c r="AC575" s="85">
        <v>1</v>
      </c>
    </row>
    <row r="576" spans="2:29" s="1" customFormat="1" ht="33.75">
      <c r="B576" s="6" t="s">
        <v>55</v>
      </c>
      <c r="C576" s="6" t="s">
        <v>56</v>
      </c>
      <c r="D576" s="6" t="s">
        <v>728</v>
      </c>
      <c r="E576" s="49" t="s">
        <v>729</v>
      </c>
      <c r="F576" s="6" t="s">
        <v>59</v>
      </c>
      <c r="G576" s="6" t="s">
        <v>60</v>
      </c>
      <c r="H576" s="6" t="s">
        <v>730</v>
      </c>
      <c r="I576" s="60" t="s">
        <v>731</v>
      </c>
      <c r="J576" s="49" t="s">
        <v>732</v>
      </c>
      <c r="K576" s="6" t="s">
        <v>733</v>
      </c>
      <c r="L576" s="29">
        <f>IF($J$6="с учетом НДС",VLOOKUP(I576,LEGEND!B:E,4,0)*(1-M576),VLOOKUP(I576,LEGEND!B:E,4,0)*(1-M576)/1.2)</f>
        <v>13700</v>
      </c>
      <c r="M576" s="57">
        <f>IF(AND(B576&lt;&gt;"1_Электроинструмент",B576&lt;&gt;"2_Садовая техника"),$J$5,IF($J$4&lt;=20%,$J$4,IFERROR(VLOOKUP(S576,LEGEND!$L$2:$M$5,2,FALSE),$J$4)))</f>
        <v>0</v>
      </c>
      <c r="N576" s="48" t="s">
        <v>734</v>
      </c>
      <c r="O576" s="49" t="s">
        <v>60</v>
      </c>
      <c r="P576" s="49" t="s">
        <v>66</v>
      </c>
      <c r="Q576" s="49" t="s">
        <v>67</v>
      </c>
      <c r="R576" s="50" t="s">
        <v>68</v>
      </c>
      <c r="S576" s="49" t="s">
        <v>148</v>
      </c>
      <c r="T576" s="73" t="str">
        <f>IF(_xlfn.XLOOKUP(I576,LEGEND!B:B,LEGEND!H:H)&lt;&gt;"-",HYPERLINK(_xlfn.XLOOKUP(I576,LEGEND!B:B,LEGEND!H:H),"link"),_xlfn.XLOOKUP(I576,LEGEND!B:B,LEGEND!H:H))</f>
        <v>link</v>
      </c>
      <c r="U576" s="73" t="str">
        <f>HYPERLINK(_xlfn.XLOOKUP(I576,LEGEND!B:B,LEGEND!I:I))</f>
        <v>https://milwaukee-media-images.s3.amazonaws.com/hi/C12_MT-0--Hero_1.jpg</v>
      </c>
      <c r="V576" s="51" t="s">
        <v>736</v>
      </c>
      <c r="W576" s="63" t="s">
        <v>71</v>
      </c>
      <c r="X576" s="64">
        <v>95</v>
      </c>
      <c r="Y576" s="64">
        <v>71</v>
      </c>
      <c r="Z576" s="64">
        <v>271</v>
      </c>
      <c r="AA576" s="84">
        <v>1.075</v>
      </c>
      <c r="AB576" s="85">
        <v>1</v>
      </c>
      <c r="AC576" s="85">
        <v>1</v>
      </c>
    </row>
    <row r="577" spans="1:29" s="1" customFormat="1" ht="33.75">
      <c r="B577" s="6" t="s">
        <v>55</v>
      </c>
      <c r="C577" s="6" t="s">
        <v>56</v>
      </c>
      <c r="D577" s="6" t="s">
        <v>728</v>
      </c>
      <c r="E577" s="49" t="s">
        <v>729</v>
      </c>
      <c r="F577" s="6" t="s">
        <v>59</v>
      </c>
      <c r="G577" s="6" t="s">
        <v>60</v>
      </c>
      <c r="H577" s="6" t="s">
        <v>737</v>
      </c>
      <c r="I577" s="60" t="s">
        <v>738</v>
      </c>
      <c r="J577" s="49" t="s">
        <v>739</v>
      </c>
      <c r="K577" s="6" t="s">
        <v>740</v>
      </c>
      <c r="L577" s="29">
        <f>IF($J$6="с учетом НДС",VLOOKUP(I577,LEGEND!B:E,4,0)*(1-M577),VLOOKUP(I577,LEGEND!B:E,4,0)*(1-M577)/1.2)</f>
        <v>25600</v>
      </c>
      <c r="M577" s="57">
        <f>IF(AND(B577&lt;&gt;"1_Электроинструмент",B577&lt;&gt;"2_Садовая техника"),$J$5,IF($J$4&lt;=20%,$J$4,IFERROR(VLOOKUP(S577,LEGEND!$L$2:$M$5,2,FALSE),$J$4)))</f>
        <v>0</v>
      </c>
      <c r="N577" s="48" t="s">
        <v>741</v>
      </c>
      <c r="O577" s="49" t="s">
        <v>60</v>
      </c>
      <c r="P577" s="49" t="s">
        <v>66</v>
      </c>
      <c r="Q577" s="49" t="s">
        <v>67</v>
      </c>
      <c r="R577" s="50" t="s">
        <v>68</v>
      </c>
      <c r="S577" s="49" t="s">
        <v>60</v>
      </c>
      <c r="T577" s="73" t="str">
        <f>IF(_xlfn.XLOOKUP(I577,LEGEND!B:B,LEGEND!H:H)&lt;&gt;"-",HYPERLINK(_xlfn.XLOOKUP(I577,LEGEND!B:B,LEGEND!H:H),"link"),_xlfn.XLOOKUP(I577,LEGEND!B:B,LEGEND!H:H))</f>
        <v>link</v>
      </c>
      <c r="U577" s="73" t="str">
        <f>HYPERLINK(_xlfn.XLOOKUP(I577,LEGEND!B:B,LEGEND!I:I))</f>
        <v>https://milwaukee-media-images.s3.amazonaws.com/hi/C12_MT-202C--Hero_1.jpg</v>
      </c>
      <c r="V577" s="51" t="s">
        <v>742</v>
      </c>
      <c r="W577" s="63" t="s">
        <v>71</v>
      </c>
      <c r="X577" s="64">
        <v>380</v>
      </c>
      <c r="Y577" s="64">
        <v>119</v>
      </c>
      <c r="Z577" s="64">
        <v>214</v>
      </c>
      <c r="AA577" s="84">
        <v>2.4300000000000002</v>
      </c>
      <c r="AB577" s="85">
        <v>1</v>
      </c>
      <c r="AC577" s="85">
        <v>1</v>
      </c>
    </row>
    <row r="578" spans="1:29" s="1" customFormat="1" ht="33.75">
      <c r="B578" s="6" t="s">
        <v>55</v>
      </c>
      <c r="C578" s="6" t="s">
        <v>56</v>
      </c>
      <c r="D578" s="6" t="s">
        <v>728</v>
      </c>
      <c r="E578" s="49" t="s">
        <v>729</v>
      </c>
      <c r="F578" s="6" t="s">
        <v>59</v>
      </c>
      <c r="G578" s="6" t="s">
        <v>60</v>
      </c>
      <c r="H578" s="6" t="s">
        <v>743</v>
      </c>
      <c r="I578" s="60" t="s">
        <v>744</v>
      </c>
      <c r="J578" s="49" t="s">
        <v>745</v>
      </c>
      <c r="K578" s="6" t="s">
        <v>746</v>
      </c>
      <c r="L578" s="29">
        <f>IF($J$6="с учетом НДС",VLOOKUP(I578,LEGEND!B:E,4,0)*(1-M578),VLOOKUP(I578,LEGEND!B:E,4,0)*(1-M578)/1.2)</f>
        <v>32990</v>
      </c>
      <c r="M578" s="57">
        <f>IF(AND(B578&lt;&gt;"1_Электроинструмент",B578&lt;&gt;"2_Садовая техника"),$J$5,IF($J$4&lt;=20%,$J$4,IFERROR(VLOOKUP(S578,LEGEND!$L$2:$M$5,2,FALSE),$J$4)))</f>
        <v>0</v>
      </c>
      <c r="N578" s="48" t="s">
        <v>747</v>
      </c>
      <c r="O578" s="49" t="s">
        <v>60</v>
      </c>
      <c r="P578" s="49" t="s">
        <v>66</v>
      </c>
      <c r="Q578" s="49" t="s">
        <v>67</v>
      </c>
      <c r="R578" s="50" t="s">
        <v>68</v>
      </c>
      <c r="S578" s="49" t="s">
        <v>60</v>
      </c>
      <c r="T578" s="73" t="str">
        <f>IF(_xlfn.XLOOKUP(I578,LEGEND!B:B,LEGEND!H:H)&lt;&gt;"-",HYPERLINK(_xlfn.XLOOKUP(I578,LEGEND!B:B,LEGEND!H:H),"link"),_xlfn.XLOOKUP(I578,LEGEND!B:B,LEGEND!H:H))</f>
        <v>link</v>
      </c>
      <c r="U578" s="73" t="str">
        <f>HYPERLINK(_xlfn.XLOOKUP(I578,LEGEND!B:B,LEGEND!I:I))</f>
        <v>https://milwaukee-media-images.s3.amazonaws.com/hi/C12_MT-402C--Hero_1.jpg</v>
      </c>
      <c r="V578" s="51" t="s">
        <v>748</v>
      </c>
      <c r="W578" s="63" t="s">
        <v>71</v>
      </c>
      <c r="X578" s="64">
        <v>380</v>
      </c>
      <c r="Y578" s="64">
        <v>119</v>
      </c>
      <c r="Z578" s="64">
        <v>214</v>
      </c>
      <c r="AA578" s="84">
        <v>2.99</v>
      </c>
      <c r="AB578" s="85">
        <v>1</v>
      </c>
      <c r="AC578" s="85">
        <v>1</v>
      </c>
    </row>
    <row r="579" spans="1:29" s="1" customFormat="1" ht="25.5">
      <c r="B579" s="6" t="s">
        <v>55</v>
      </c>
      <c r="C579" s="6" t="s">
        <v>1340</v>
      </c>
      <c r="D579" s="6" t="s">
        <v>728</v>
      </c>
      <c r="E579" s="49" t="s">
        <v>729</v>
      </c>
      <c r="F579" s="6" t="s">
        <v>1406</v>
      </c>
      <c r="G579" s="6" t="s">
        <v>85</v>
      </c>
      <c r="H579" s="6" t="s">
        <v>2861</v>
      </c>
      <c r="I579" s="60" t="s">
        <v>2862</v>
      </c>
      <c r="J579" s="49" t="s">
        <v>2863</v>
      </c>
      <c r="K579" s="6" t="s">
        <v>2864</v>
      </c>
      <c r="L579" s="29">
        <f>IF($J$6="с учетом НДС",VLOOKUP(I579,LEGEND!B:E,4,0)*(1-M579),VLOOKUP(I579,LEGEND!B:E,4,0)*(1-M579)/1.2)</f>
        <v>35990</v>
      </c>
      <c r="M579" s="57">
        <f>IF(AND(B579&lt;&gt;"1_Электроинструмент",B579&lt;&gt;"2_Садовая техника"),$J$5,IF($J$4&lt;=20%,$J$4,IFERROR(VLOOKUP(S579,LEGEND!$L$2:$M$5,2,FALSE),$J$4)))</f>
        <v>0</v>
      </c>
      <c r="N579" s="48" t="s">
        <v>2865</v>
      </c>
      <c r="O579" s="49" t="s">
        <v>60</v>
      </c>
      <c r="P579" s="49" t="s">
        <v>66</v>
      </c>
      <c r="Q579" s="49" t="s">
        <v>67</v>
      </c>
      <c r="R579" s="50" t="s">
        <v>68</v>
      </c>
      <c r="S579" s="49" t="s">
        <v>60</v>
      </c>
      <c r="T579" s="73" t="str">
        <f>IF(_xlfn.XLOOKUP(I579,LEGEND!B:B,LEGEND!H:H)&lt;&gt;"-",HYPERLINK(_xlfn.XLOOKUP(I579,LEGEND!B:B,LEGEND!H:H),"link"),_xlfn.XLOOKUP(I579,LEGEND!B:B,LEGEND!H:H))</f>
        <v>link</v>
      </c>
      <c r="U579" s="73" t="str">
        <f>HYPERLINK(_xlfn.XLOOKUP(I579,LEGEND!B:B,LEGEND!I:I))</f>
        <v>https://milwaukee-media-images.s3.amazonaws.com/hi/M18_FMT-0X--Hero_1.jpg</v>
      </c>
      <c r="V579" s="51" t="s">
        <v>2867</v>
      </c>
      <c r="W579" s="63" t="s">
        <v>71</v>
      </c>
      <c r="X579" s="64">
        <v>475</v>
      </c>
      <c r="Y579" s="64">
        <v>124</v>
      </c>
      <c r="Z579" s="64">
        <v>367</v>
      </c>
      <c r="AA579" s="84">
        <v>4.3659999999999997</v>
      </c>
      <c r="AB579" s="85">
        <v>1</v>
      </c>
      <c r="AC579" s="85">
        <v>1</v>
      </c>
    </row>
    <row r="580" spans="1:29" s="1" customFormat="1" ht="25.5">
      <c r="B580" s="6" t="s">
        <v>55</v>
      </c>
      <c r="C580" s="6" t="s">
        <v>1340</v>
      </c>
      <c r="D580" s="6" t="s">
        <v>728</v>
      </c>
      <c r="E580" s="49" t="s">
        <v>729</v>
      </c>
      <c r="F580" s="6" t="s">
        <v>1406</v>
      </c>
      <c r="G580" s="6" t="s">
        <v>85</v>
      </c>
      <c r="H580" s="6" t="s">
        <v>2868</v>
      </c>
      <c r="I580" s="60" t="s">
        <v>2869</v>
      </c>
      <c r="J580" s="49" t="s">
        <v>2870</v>
      </c>
      <c r="K580" s="6" t="s">
        <v>2871</v>
      </c>
      <c r="L580" s="29">
        <f>IF($J$6="с учетом НДС",VLOOKUP(I580,LEGEND!B:E,4,0)*(1-M580),VLOOKUP(I580,LEGEND!B:E,4,0)*(1-M580)/1.2)</f>
        <v>67990</v>
      </c>
      <c r="M580" s="57">
        <f>IF(AND(B580&lt;&gt;"1_Электроинструмент",B580&lt;&gt;"2_Садовая техника"),$J$5,IF($J$4&lt;=20%,$J$4,IFERROR(VLOOKUP(S580,LEGEND!$L$2:$M$5,2,FALSE),$J$4)))</f>
        <v>0</v>
      </c>
      <c r="N580" s="48" t="s">
        <v>2872</v>
      </c>
      <c r="O580" s="49" t="s">
        <v>60</v>
      </c>
      <c r="P580" s="49" t="s">
        <v>66</v>
      </c>
      <c r="Q580" s="49" t="s">
        <v>67</v>
      </c>
      <c r="R580" s="50" t="s">
        <v>68</v>
      </c>
      <c r="S580" s="49" t="s">
        <v>60</v>
      </c>
      <c r="T580" s="73" t="str">
        <f>IF(_xlfn.XLOOKUP(I580,LEGEND!B:B,LEGEND!H:H)&lt;&gt;"-",HYPERLINK(_xlfn.XLOOKUP(I580,LEGEND!B:B,LEGEND!H:H),"link"),_xlfn.XLOOKUP(I580,LEGEND!B:B,LEGEND!H:H))</f>
        <v>link</v>
      </c>
      <c r="U580" s="73" t="str">
        <f>HYPERLINK(_xlfn.XLOOKUP(I580,LEGEND!B:B,LEGEND!I:I))</f>
        <v>https://milwaukee-media-images.s3.amazonaws.com/hi/M18_FMT-502X--Hero_1.jpg</v>
      </c>
      <c r="V580" s="51" t="s">
        <v>2873</v>
      </c>
      <c r="W580" s="63" t="s">
        <v>71</v>
      </c>
      <c r="X580" s="64">
        <v>475</v>
      </c>
      <c r="Y580" s="64">
        <v>135</v>
      </c>
      <c r="Z580" s="64">
        <v>365</v>
      </c>
      <c r="AA580" s="84">
        <v>6.6520000000000001</v>
      </c>
      <c r="AB580" s="85">
        <v>1</v>
      </c>
      <c r="AC580" s="85">
        <v>1</v>
      </c>
    </row>
    <row r="581" spans="1:29" s="1" customFormat="1" ht="45">
      <c r="B581" s="6" t="s">
        <v>55</v>
      </c>
      <c r="C581" s="6" t="s">
        <v>1340</v>
      </c>
      <c r="D581" s="6" t="s">
        <v>728</v>
      </c>
      <c r="E581" s="49" t="s">
        <v>729</v>
      </c>
      <c r="F581" s="6" t="s">
        <v>1341</v>
      </c>
      <c r="G581" s="6" t="s">
        <v>60</v>
      </c>
      <c r="H581" s="6" t="s">
        <v>2848</v>
      </c>
      <c r="I581" s="60" t="s">
        <v>2849</v>
      </c>
      <c r="J581" s="49" t="s">
        <v>2850</v>
      </c>
      <c r="K581" s="6" t="s">
        <v>2851</v>
      </c>
      <c r="L581" s="29">
        <f>IF($J$6="с учетом НДС",VLOOKUP(I581,LEGEND!B:E,4,0)*(1-M581),VLOOKUP(I581,LEGEND!B:E,4,0)*(1-M581)/1.2)</f>
        <v>23990</v>
      </c>
      <c r="M581" s="57">
        <f>IF(AND(B581&lt;&gt;"1_Электроинструмент",B581&lt;&gt;"2_Садовая техника"),$J$5,IF($J$4&lt;=20%,$J$4,IFERROR(VLOOKUP(S581,LEGEND!$L$2:$M$5,2,FALSE),$J$4)))</f>
        <v>0</v>
      </c>
      <c r="N581" s="48" t="s">
        <v>2852</v>
      </c>
      <c r="O581" s="49" t="s">
        <v>60</v>
      </c>
      <c r="P581" s="49" t="s">
        <v>66</v>
      </c>
      <c r="Q581" s="49" t="s">
        <v>67</v>
      </c>
      <c r="R581" s="50" t="s">
        <v>68</v>
      </c>
      <c r="S581" s="49" t="s">
        <v>60</v>
      </c>
      <c r="T581" s="73" t="str">
        <f>IF(_xlfn.XLOOKUP(I581,LEGEND!B:B,LEGEND!H:H)&lt;&gt;"-",HYPERLINK(_xlfn.XLOOKUP(I581,LEGEND!B:B,LEGEND!H:H),"link"),_xlfn.XLOOKUP(I581,LEGEND!B:B,LEGEND!H:H))</f>
        <v>link</v>
      </c>
      <c r="U581" s="73" t="str">
        <f>HYPERLINK(_xlfn.XLOOKUP(I581,LEGEND!B:B,LEGEND!I:I))</f>
        <v>https://milwaukee-media-images.s3.amazonaws.com/hi/M18_BMT-0--Hero_1.jpg</v>
      </c>
      <c r="V581" s="51" t="s">
        <v>2854</v>
      </c>
      <c r="W581" s="63" t="s">
        <v>71</v>
      </c>
      <c r="X581" s="64">
        <v>311</v>
      </c>
      <c r="Y581" s="64">
        <v>84</v>
      </c>
      <c r="Z581" s="64">
        <v>129</v>
      </c>
      <c r="AA581" s="84">
        <v>1.548</v>
      </c>
      <c r="AB581" s="85">
        <v>1</v>
      </c>
      <c r="AC581" s="85">
        <v>1</v>
      </c>
    </row>
    <row r="582" spans="1:29" s="1" customFormat="1" ht="45">
      <c r="B582" s="6" t="s">
        <v>55</v>
      </c>
      <c r="C582" s="6" t="s">
        <v>1340</v>
      </c>
      <c r="D582" s="6" t="s">
        <v>728</v>
      </c>
      <c r="E582" s="49" t="s">
        <v>729</v>
      </c>
      <c r="F582" s="6" t="s">
        <v>1341</v>
      </c>
      <c r="G582" s="6" t="s">
        <v>60</v>
      </c>
      <c r="H582" s="6" t="s">
        <v>2855</v>
      </c>
      <c r="I582" s="60" t="s">
        <v>2856</v>
      </c>
      <c r="J582" s="49" t="s">
        <v>2857</v>
      </c>
      <c r="K582" s="6" t="s">
        <v>2858</v>
      </c>
      <c r="L582" s="29">
        <f>IF($J$6="с учетом НДС",VLOOKUP(I582,LEGEND!B:E,4,0)*(1-M582),VLOOKUP(I582,LEGEND!B:E,4,0)*(1-M582)/1.2)</f>
        <v>49990</v>
      </c>
      <c r="M582" s="57">
        <f>IF(AND(B582&lt;&gt;"1_Электроинструмент",B582&lt;&gt;"2_Садовая техника"),$J$5,IF($J$4&lt;=20%,$J$4,IFERROR(VLOOKUP(S582,LEGEND!$L$2:$M$5,2,FALSE),$J$4)))</f>
        <v>0</v>
      </c>
      <c r="N582" s="48" t="s">
        <v>2859</v>
      </c>
      <c r="O582" s="49" t="s">
        <v>60</v>
      </c>
      <c r="P582" s="49" t="s">
        <v>66</v>
      </c>
      <c r="Q582" s="49" t="s">
        <v>67</v>
      </c>
      <c r="R582" s="50" t="s">
        <v>68</v>
      </c>
      <c r="S582" s="49" t="s">
        <v>60</v>
      </c>
      <c r="T582" s="73" t="str">
        <f>IF(_xlfn.XLOOKUP(I582,LEGEND!B:B,LEGEND!H:H)&lt;&gt;"-",HYPERLINK(_xlfn.XLOOKUP(I582,LEGEND!B:B,LEGEND!H:H),"link"),_xlfn.XLOOKUP(I582,LEGEND!B:B,LEGEND!H:H))</f>
        <v>link</v>
      </c>
      <c r="U582" s="73" t="str">
        <f>HYPERLINK(_xlfn.XLOOKUP(I582,LEGEND!B:B,LEGEND!I:I))</f>
        <v>https://milwaukee-media-images.s3.amazonaws.com/hi/M18_BMT-421C--Hero_1.jpg</v>
      </c>
      <c r="V582" s="51" t="s">
        <v>2860</v>
      </c>
      <c r="W582" s="63" t="s">
        <v>71</v>
      </c>
      <c r="X582" s="64">
        <v>469</v>
      </c>
      <c r="Y582" s="64">
        <v>154</v>
      </c>
      <c r="Z582" s="64">
        <v>369</v>
      </c>
      <c r="AA582" s="84">
        <v>5.992</v>
      </c>
      <c r="AB582" s="85">
        <v>1</v>
      </c>
      <c r="AC582" s="85">
        <v>1</v>
      </c>
    </row>
    <row r="583" spans="1:29" s="1" customFormat="1" ht="25.5">
      <c r="B583" s="6" t="s">
        <v>55</v>
      </c>
      <c r="C583" s="6" t="s">
        <v>56</v>
      </c>
      <c r="D583" s="6" t="s">
        <v>728</v>
      </c>
      <c r="E583" s="49" t="s">
        <v>762</v>
      </c>
      <c r="F583" s="6" t="s">
        <v>59</v>
      </c>
      <c r="G583" s="6" t="s">
        <v>60</v>
      </c>
      <c r="H583" s="6" t="s">
        <v>763</v>
      </c>
      <c r="I583" s="60" t="s">
        <v>764</v>
      </c>
      <c r="J583" s="49" t="s">
        <v>765</v>
      </c>
      <c r="K583" s="6" t="s">
        <v>766</v>
      </c>
      <c r="L583" s="29">
        <f>IF($J$6="с учетом НДС",VLOOKUP(I583,LEGEND!B:E,4,0)*(1-M583),VLOOKUP(I583,LEGEND!B:E,4,0)*(1-M583)/1.2)</f>
        <v>8700</v>
      </c>
      <c r="M583" s="57">
        <f>IF(AND(B583&lt;&gt;"1_Электроинструмент",B583&lt;&gt;"2_Садовая техника"),$J$5,IF($J$4&lt;=20%,$J$4,IFERROR(VLOOKUP(S583,LEGEND!$L$2:$M$5,2,FALSE),$J$4)))</f>
        <v>0</v>
      </c>
      <c r="N583" s="48" t="s">
        <v>767</v>
      </c>
      <c r="O583" s="49" t="s">
        <v>60</v>
      </c>
      <c r="P583" s="49" t="s">
        <v>66</v>
      </c>
      <c r="Q583" s="49" t="s">
        <v>67</v>
      </c>
      <c r="R583" s="50" t="s">
        <v>68</v>
      </c>
      <c r="S583" s="49" t="s">
        <v>148</v>
      </c>
      <c r="T583" s="73" t="str">
        <f>IF(_xlfn.XLOOKUP(I583,LEGEND!B:B,LEGEND!H:H)&lt;&gt;"-",HYPERLINK(_xlfn.XLOOKUP(I583,LEGEND!B:B,LEGEND!H:H),"link"),_xlfn.XLOOKUP(I583,LEGEND!B:B,LEGEND!H:H))</f>
        <v>link</v>
      </c>
      <c r="U583" s="73" t="str">
        <f>HYPERLINK(_xlfn.XLOOKUP(I583,LEGEND!B:B,LEGEND!I:I))</f>
        <v>https://milwaukee-media-images.s3.amazonaws.com/hi/C12_RT-0--Hero_1.jpg</v>
      </c>
      <c r="V583" s="51" t="s">
        <v>769</v>
      </c>
      <c r="W583" s="63" t="s">
        <v>71</v>
      </c>
      <c r="X583" s="64">
        <v>238</v>
      </c>
      <c r="Y583" s="64">
        <v>60</v>
      </c>
      <c r="Z583" s="64">
        <v>60</v>
      </c>
      <c r="AA583" s="84">
        <v>0.70599999999999996</v>
      </c>
      <c r="AB583" s="85">
        <v>1</v>
      </c>
      <c r="AC583" s="85">
        <v>1</v>
      </c>
    </row>
    <row r="584" spans="1:29" s="1" customFormat="1" ht="33.75">
      <c r="B584" s="6" t="s">
        <v>55</v>
      </c>
      <c r="C584" s="6" t="s">
        <v>7490</v>
      </c>
      <c r="D584" s="6" t="s">
        <v>2874</v>
      </c>
      <c r="E584" s="49" t="s">
        <v>8413</v>
      </c>
      <c r="F584" s="6" t="s">
        <v>1318</v>
      </c>
      <c r="G584" s="6" t="s">
        <v>60</v>
      </c>
      <c r="H584" s="6" t="s">
        <v>8414</v>
      </c>
      <c r="I584" s="60" t="s">
        <v>8415</v>
      </c>
      <c r="J584" s="49" t="s">
        <v>8416</v>
      </c>
      <c r="K584" s="6" t="s">
        <v>8417</v>
      </c>
      <c r="L584" s="29">
        <f>IF($J$6="с учетом НДС",VLOOKUP(I584,LEGEND!B:E,4,0)*(1-M584),VLOOKUP(I584,LEGEND!B:E,4,0)*(1-M584)/1.2)</f>
        <v>18700</v>
      </c>
      <c r="M584" s="57">
        <f>IF(AND(B584&lt;&gt;"1_Электроинструмент",B584&lt;&gt;"2_Садовая техника"),$J$5,IF($J$4&lt;=20%,$J$4,IFERROR(VLOOKUP(S584,LEGEND!$L$2:$M$5,2,FALSE),$J$4)))</f>
        <v>0</v>
      </c>
      <c r="N584" s="48" t="s">
        <v>8418</v>
      </c>
      <c r="O584" s="49" t="s">
        <v>60</v>
      </c>
      <c r="P584" s="49" t="s">
        <v>66</v>
      </c>
      <c r="Q584" s="49" t="s">
        <v>67</v>
      </c>
      <c r="R584" s="50" t="s">
        <v>68</v>
      </c>
      <c r="S584" s="49" t="s">
        <v>60</v>
      </c>
      <c r="T584" s="73" t="str">
        <f>IF(_xlfn.XLOOKUP(I584,LEGEND!B:B,LEGEND!H:H)&lt;&gt;"-",HYPERLINK(_xlfn.XLOOKUP(I584,LEGEND!B:B,LEGEND!H:H),"link"),_xlfn.XLOOKUP(I584,LEGEND!B:B,LEGEND!H:H))</f>
        <v>link</v>
      </c>
      <c r="U584" s="73" t="str">
        <f>HYPERLINK(_xlfn.XLOOKUP(I584,LEGEND!B:B,LEGEND!I:I))</f>
        <v>https://milwaukee-media-images.s3.amazonaws.com/hi/SPS_140--Hero_01.jpg</v>
      </c>
      <c r="V584" s="51" t="s">
        <v>8420</v>
      </c>
      <c r="W584" s="63" t="s">
        <v>71</v>
      </c>
      <c r="X584" s="64">
        <v>342</v>
      </c>
      <c r="Y584" s="64">
        <v>149</v>
      </c>
      <c r="Z584" s="64">
        <v>184</v>
      </c>
      <c r="AA584" s="84">
        <v>2.6429999999999998</v>
      </c>
      <c r="AB584" s="85">
        <v>1</v>
      </c>
      <c r="AC584" s="85">
        <v>1</v>
      </c>
    </row>
    <row r="585" spans="1:29" s="1" customFormat="1" ht="25.5">
      <c r="B585" s="6" t="s">
        <v>55</v>
      </c>
      <c r="C585" s="6" t="s">
        <v>1340</v>
      </c>
      <c r="D585" s="6" t="s">
        <v>2874</v>
      </c>
      <c r="E585" s="49" t="s">
        <v>8421</v>
      </c>
      <c r="F585" s="6" t="s">
        <v>1406</v>
      </c>
      <c r="G585" s="6" t="s">
        <v>60</v>
      </c>
      <c r="H585" s="6" t="s">
        <v>8583</v>
      </c>
      <c r="I585" s="60" t="s">
        <v>8584</v>
      </c>
      <c r="J585" s="49" t="s">
        <v>8585</v>
      </c>
      <c r="K585" s="6" t="s">
        <v>8586</v>
      </c>
      <c r="L585" s="29">
        <f>IF($J$6="с учетом НДС",VLOOKUP(I585,LEGEND!B:E,4,0)*(1-M585),VLOOKUP(I585,LEGEND!B:E,4,0)*(1-M585)/1.2)</f>
        <v>50990</v>
      </c>
      <c r="M585" s="57">
        <f>IF(AND(B585&lt;&gt;"1_Электроинструмент",B585&lt;&gt;"2_Садовая техника"),$J$5,IF($J$4&lt;=20%,$J$4,IFERROR(VLOOKUP(S585,LEGEND!$L$2:$M$5,2,FALSE),$J$4)))</f>
        <v>0</v>
      </c>
      <c r="N585" s="48" t="s">
        <v>8587</v>
      </c>
      <c r="O585" s="49" t="s">
        <v>42</v>
      </c>
      <c r="P585" s="49" t="s">
        <v>66</v>
      </c>
      <c r="Q585" s="49" t="s">
        <v>473</v>
      </c>
      <c r="R585" s="50">
        <v>44773</v>
      </c>
      <c r="S585" s="49" t="s">
        <v>60</v>
      </c>
      <c r="T585" s="73" t="str">
        <f>IF(_xlfn.XLOOKUP(I585,LEGEND!B:B,LEGEND!H:H)&lt;&gt;"-",HYPERLINK(_xlfn.XLOOKUP(I585,LEGEND!B:B,LEGEND!H:H),"link"),_xlfn.XLOOKUP(I585,LEGEND!B:B,LEGEND!H:H))</f>
        <v>-</v>
      </c>
      <c r="U585" s="73" t="str">
        <f>HYPERLINK(_xlfn.XLOOKUP(I585,LEGEND!B:B,LEGEND!I:I))</f>
        <v>-</v>
      </c>
      <c r="V585" s="51" t="s">
        <v>8588</v>
      </c>
      <c r="W585" s="63" t="s">
        <v>71</v>
      </c>
      <c r="X585" s="64">
        <v>475</v>
      </c>
      <c r="Y585" s="64">
        <v>130</v>
      </c>
      <c r="Z585" s="64">
        <v>362</v>
      </c>
      <c r="AA585" s="84">
        <v>4.87</v>
      </c>
      <c r="AB585" s="85">
        <v>1</v>
      </c>
      <c r="AC585" s="85">
        <v>1</v>
      </c>
    </row>
    <row r="586" spans="1:29" s="1" customFormat="1" ht="25.5">
      <c r="B586" s="6" t="s">
        <v>55</v>
      </c>
      <c r="C586" s="6" t="s">
        <v>1340</v>
      </c>
      <c r="D586" s="6" t="s">
        <v>2874</v>
      </c>
      <c r="E586" s="49" t="s">
        <v>8421</v>
      </c>
      <c r="F586" s="6" t="s">
        <v>1406</v>
      </c>
      <c r="G586" s="6" t="s">
        <v>60</v>
      </c>
      <c r="H586" s="6" t="s">
        <v>8589</v>
      </c>
      <c r="I586" s="60" t="s">
        <v>8590</v>
      </c>
      <c r="J586" s="49" t="s">
        <v>8591</v>
      </c>
      <c r="K586" s="6" t="s">
        <v>8592</v>
      </c>
      <c r="L586" s="29">
        <f>IF($J$6="с учетом НДС",VLOOKUP(I586,LEGEND!B:E,4,0)*(1-M586),VLOOKUP(I586,LEGEND!B:E,4,0)*(1-M586)/1.2)</f>
        <v>75990</v>
      </c>
      <c r="M586" s="57">
        <f>IF(AND(B586&lt;&gt;"1_Электроинструмент",B586&lt;&gt;"2_Садовая техника"),$J$5,IF($J$4&lt;=20%,$J$4,IFERROR(VLOOKUP(S586,LEGEND!$L$2:$M$5,2,FALSE),$J$4)))</f>
        <v>0</v>
      </c>
      <c r="N586" s="48" t="s">
        <v>8593</v>
      </c>
      <c r="O586" s="49" t="s">
        <v>42</v>
      </c>
      <c r="P586" s="49" t="s">
        <v>66</v>
      </c>
      <c r="Q586" s="49" t="s">
        <v>473</v>
      </c>
      <c r="R586" s="50">
        <v>44773</v>
      </c>
      <c r="S586" s="49" t="s">
        <v>60</v>
      </c>
      <c r="T586" s="73" t="str">
        <f>IF(_xlfn.XLOOKUP(I586,LEGEND!B:B,LEGEND!H:H)&lt;&gt;"-",HYPERLINK(_xlfn.XLOOKUP(I586,LEGEND!B:B,LEGEND!H:H),"link"),_xlfn.XLOOKUP(I586,LEGEND!B:B,LEGEND!H:H))</f>
        <v>-</v>
      </c>
      <c r="U586" s="73" t="str">
        <f>HYPERLINK(_xlfn.XLOOKUP(I586,LEGEND!B:B,LEGEND!I:I))</f>
        <v>-</v>
      </c>
      <c r="V586" s="51" t="s">
        <v>8594</v>
      </c>
      <c r="W586" s="63" t="s">
        <v>71</v>
      </c>
      <c r="X586" s="64">
        <v>475</v>
      </c>
      <c r="Y586" s="64">
        <v>130</v>
      </c>
      <c r="Z586" s="64">
        <v>362</v>
      </c>
      <c r="AA586" s="84">
        <v>6.8</v>
      </c>
      <c r="AB586" s="85">
        <v>1</v>
      </c>
      <c r="AC586" s="85">
        <v>1</v>
      </c>
    </row>
    <row r="587" spans="1:29" ht="25.5">
      <c r="A587" s="1"/>
      <c r="B587" s="6" t="s">
        <v>55</v>
      </c>
      <c r="C587" s="6" t="s">
        <v>7490</v>
      </c>
      <c r="D587" s="6" t="s">
        <v>2874</v>
      </c>
      <c r="E587" s="49" t="s">
        <v>8421</v>
      </c>
      <c r="F587" s="6" t="s">
        <v>1318</v>
      </c>
      <c r="G587" s="6" t="s">
        <v>60</v>
      </c>
      <c r="H587" s="6" t="s">
        <v>8422</v>
      </c>
      <c r="I587" s="60" t="s">
        <v>8423</v>
      </c>
      <c r="J587" s="49" t="s">
        <v>8424</v>
      </c>
      <c r="K587" s="6" t="s">
        <v>8425</v>
      </c>
      <c r="L587" s="29">
        <f>IF($J$6="с учетом НДС",VLOOKUP(I587,LEGEND!B:E,4,0)*(1-M587),VLOOKUP(I587,LEGEND!B:E,4,0)*(1-M587)/1.2)</f>
        <v>62990</v>
      </c>
      <c r="M587" s="57">
        <f>IF(AND(B587&lt;&gt;"1_Электроинструмент",B587&lt;&gt;"2_Садовая техника"),$J$5,IF($J$4&lt;=20%,$J$4,IFERROR(VLOOKUP(S587,LEGEND!$L$2:$M$5,2,FALSE),$J$4)))</f>
        <v>0</v>
      </c>
      <c r="N587" s="48" t="s">
        <v>8426</v>
      </c>
      <c r="O587" s="49" t="s">
        <v>60</v>
      </c>
      <c r="P587" s="49" t="s">
        <v>66</v>
      </c>
      <c r="Q587" s="49" t="s">
        <v>67</v>
      </c>
      <c r="R587" s="50" t="s">
        <v>68</v>
      </c>
      <c r="S587" s="49" t="s">
        <v>60</v>
      </c>
      <c r="T587" s="73" t="str">
        <f>IF(_xlfn.XLOOKUP(I587,LEGEND!B:B,LEGEND!H:H)&lt;&gt;"-",HYPERLINK(_xlfn.XLOOKUP(I587,LEGEND!B:B,LEGEND!H:H),"link"),_xlfn.XLOOKUP(I587,LEGEND!B:B,LEGEND!H:H))</f>
        <v>link</v>
      </c>
      <c r="U587" s="73" t="str">
        <f>HYPERLINK(_xlfn.XLOOKUP(I587,LEGEND!B:B,LEGEND!I:I))</f>
        <v>https://milwaukee-media-images.s3.amazonaws.com/hi/BS_100_LE--Hero_1.jpg</v>
      </c>
      <c r="V587" s="51" t="s">
        <v>8428</v>
      </c>
      <c r="W587" s="63" t="s">
        <v>71</v>
      </c>
      <c r="X587" s="64">
        <v>454</v>
      </c>
      <c r="Y587" s="64">
        <v>200</v>
      </c>
      <c r="Z587" s="64">
        <v>200</v>
      </c>
      <c r="AA587" s="84">
        <v>6.415</v>
      </c>
      <c r="AB587" s="85">
        <v>1</v>
      </c>
      <c r="AC587" s="85">
        <v>1</v>
      </c>
    </row>
    <row r="588" spans="1:29" s="1" customFormat="1" ht="45">
      <c r="B588" s="6" t="s">
        <v>55</v>
      </c>
      <c r="C588" s="6" t="s">
        <v>1340</v>
      </c>
      <c r="D588" s="6" t="s">
        <v>2874</v>
      </c>
      <c r="E588" s="49" t="s">
        <v>2875</v>
      </c>
      <c r="F588" s="6" t="s">
        <v>1341</v>
      </c>
      <c r="G588" s="6" t="s">
        <v>60</v>
      </c>
      <c r="H588" s="6" t="s">
        <v>2876</v>
      </c>
      <c r="I588" s="60" t="s">
        <v>2877</v>
      </c>
      <c r="J588" s="49" t="s">
        <v>2878</v>
      </c>
      <c r="K588" s="6" t="s">
        <v>2879</v>
      </c>
      <c r="L588" s="29">
        <f>IF($J$6="с учетом НДС",VLOOKUP(I588,LEGEND!B:E,4,0)*(1-M588),VLOOKUP(I588,LEGEND!B:E,4,0)*(1-M588)/1.2)</f>
        <v>17490</v>
      </c>
      <c r="M588" s="57">
        <f>IF(AND(B588&lt;&gt;"1_Электроинструмент",B588&lt;&gt;"2_Садовая техника"),$J$5,IF($J$4&lt;=20%,$J$4,IFERROR(VLOOKUP(S588,LEGEND!$L$2:$M$5,2,FALSE),$J$4)))</f>
        <v>0</v>
      </c>
      <c r="N588" s="48" t="s">
        <v>2880</v>
      </c>
      <c r="O588" s="49" t="s">
        <v>60</v>
      </c>
      <c r="P588" s="49" t="s">
        <v>66</v>
      </c>
      <c r="Q588" s="49" t="s">
        <v>67</v>
      </c>
      <c r="R588" s="50" t="s">
        <v>68</v>
      </c>
      <c r="S588" s="49" t="s">
        <v>60</v>
      </c>
      <c r="T588" s="73" t="str">
        <f>IF(_xlfn.XLOOKUP(I588,LEGEND!B:B,LEGEND!H:H)&lt;&gt;"-",HYPERLINK(_xlfn.XLOOKUP(I588,LEGEND!B:B,LEGEND!H:H),"link"),_xlfn.XLOOKUP(I588,LEGEND!B:B,LEGEND!H:H))</f>
        <v>link</v>
      </c>
      <c r="U588" s="73" t="str">
        <f>HYPERLINK(_xlfn.XLOOKUP(I588,LEGEND!B:B,LEGEND!I:I))</f>
        <v>https://milwaukee-media-images.s3.amazonaws.com/hi/M18_BOS125-0--Hero_1.jpg</v>
      </c>
      <c r="V588" s="51" t="s">
        <v>2882</v>
      </c>
      <c r="W588" s="63" t="s">
        <v>71</v>
      </c>
      <c r="X588" s="64">
        <v>262</v>
      </c>
      <c r="Y588" s="64">
        <v>139</v>
      </c>
      <c r="Z588" s="64">
        <v>164</v>
      </c>
      <c r="AA588" s="84">
        <v>1.64</v>
      </c>
      <c r="AB588" s="85">
        <v>1</v>
      </c>
      <c r="AC588" s="85">
        <v>1</v>
      </c>
    </row>
    <row r="589" spans="1:29" ht="56.25">
      <c r="A589" s="1"/>
      <c r="B589" s="6" t="s">
        <v>55</v>
      </c>
      <c r="C589" s="6" t="s">
        <v>1340</v>
      </c>
      <c r="D589" s="6" t="s">
        <v>2874</v>
      </c>
      <c r="E589" s="49" t="s">
        <v>2875</v>
      </c>
      <c r="F589" s="6" t="s">
        <v>1341</v>
      </c>
      <c r="G589" s="6" t="s">
        <v>60</v>
      </c>
      <c r="H589" s="6" t="s">
        <v>2883</v>
      </c>
      <c r="I589" s="60" t="s">
        <v>2884</v>
      </c>
      <c r="J589" s="49" t="s">
        <v>2885</v>
      </c>
      <c r="K589" s="6" t="s">
        <v>2886</v>
      </c>
      <c r="L589" s="29">
        <f>IF($J$6="с учетом НДС",VLOOKUP(I589,LEGEND!B:E,4,0)*(1-M589),VLOOKUP(I589,LEGEND!B:E,4,0)*(1-M589)/1.2)</f>
        <v>52490</v>
      </c>
      <c r="M589" s="57">
        <f>IF(AND(B589&lt;&gt;"1_Электроинструмент",B589&lt;&gt;"2_Садовая техника"),$J$5,IF($J$4&lt;=20%,$J$4,IFERROR(VLOOKUP(S589,LEGEND!$L$2:$M$5,2,FALSE),$J$4)))</f>
        <v>0</v>
      </c>
      <c r="N589" s="48" t="s">
        <v>2887</v>
      </c>
      <c r="O589" s="49" t="s">
        <v>60</v>
      </c>
      <c r="P589" s="49" t="s">
        <v>66</v>
      </c>
      <c r="Q589" s="49" t="s">
        <v>67</v>
      </c>
      <c r="R589" s="50" t="s">
        <v>68</v>
      </c>
      <c r="S589" s="49" t="s">
        <v>60</v>
      </c>
      <c r="T589" s="73" t="str">
        <f>IF(_xlfn.XLOOKUP(I589,LEGEND!B:B,LEGEND!H:H)&lt;&gt;"-",HYPERLINK(_xlfn.XLOOKUP(I589,LEGEND!B:B,LEGEND!H:H),"link"),_xlfn.XLOOKUP(I589,LEGEND!B:B,LEGEND!H:H))</f>
        <v>link</v>
      </c>
      <c r="U589" s="73" t="str">
        <f>HYPERLINK(_xlfn.XLOOKUP(I589,LEGEND!B:B,LEGEND!I:I))</f>
        <v>https://milwaukee-media-images.s3.amazonaws.com/hi/M18_BOS125-502B--Hero_1.jpg</v>
      </c>
      <c r="V589" s="51" t="s">
        <v>2888</v>
      </c>
      <c r="W589" s="63" t="s">
        <v>71</v>
      </c>
      <c r="X589" s="64">
        <v>302</v>
      </c>
      <c r="Y589" s="64">
        <v>179</v>
      </c>
      <c r="Z589" s="64">
        <v>259</v>
      </c>
      <c r="AA589" s="84">
        <v>4.62</v>
      </c>
      <c r="AB589" s="85">
        <v>1</v>
      </c>
      <c r="AC589" s="85">
        <v>1</v>
      </c>
    </row>
    <row r="590" spans="1:29" ht="33.75">
      <c r="A590" s="1"/>
      <c r="B590" s="6" t="s">
        <v>55</v>
      </c>
      <c r="C590" s="6" t="s">
        <v>7490</v>
      </c>
      <c r="D590" s="6" t="s">
        <v>2874</v>
      </c>
      <c r="E590" s="49" t="s">
        <v>2875</v>
      </c>
      <c r="F590" s="6" t="s">
        <v>1318</v>
      </c>
      <c r="G590" s="6" t="s">
        <v>60</v>
      </c>
      <c r="H590" s="6" t="s">
        <v>8429</v>
      </c>
      <c r="I590" s="60" t="s">
        <v>8430</v>
      </c>
      <c r="J590" s="49" t="s">
        <v>8431</v>
      </c>
      <c r="K590" s="6" t="s">
        <v>8432</v>
      </c>
      <c r="L590" s="29">
        <f>IF($J$6="с учетом НДС",VLOOKUP(I590,LEGEND!B:E,4,0)*(1-M590),VLOOKUP(I590,LEGEND!B:E,4,0)*(1-M590)/1.2)</f>
        <v>18700</v>
      </c>
      <c r="M590" s="57">
        <f>IF(AND(B590&lt;&gt;"1_Электроинструмент",B590&lt;&gt;"2_Садовая техника"),$J$5,IF($J$4&lt;=20%,$J$4,IFERROR(VLOOKUP(S590,LEGEND!$L$2:$M$5,2,FALSE),$J$4)))</f>
        <v>0</v>
      </c>
      <c r="N590" s="48" t="s">
        <v>8433</v>
      </c>
      <c r="O590" s="49" t="s">
        <v>60</v>
      </c>
      <c r="P590" s="49" t="s">
        <v>66</v>
      </c>
      <c r="Q590" s="49" t="s">
        <v>67</v>
      </c>
      <c r="R590" s="50" t="s">
        <v>68</v>
      </c>
      <c r="S590" s="49" t="s">
        <v>60</v>
      </c>
      <c r="T590" s="73" t="str">
        <f>IF(_xlfn.XLOOKUP(I590,LEGEND!B:B,LEGEND!H:H)&lt;&gt;"-",HYPERLINK(_xlfn.XLOOKUP(I590,LEGEND!B:B,LEGEND!H:H),"link"),_xlfn.XLOOKUP(I590,LEGEND!B:B,LEGEND!H:H))</f>
        <v>link</v>
      </c>
      <c r="U590" s="73" t="str">
        <f>HYPERLINK(_xlfn.XLOOKUP(I590,LEGEND!B:B,LEGEND!I:I))</f>
        <v>https://milwaukee-media-images.s3.amazonaws.com/hi/ROS_125_E--Hero_1.jpg</v>
      </c>
      <c r="V590" s="51" t="s">
        <v>8435</v>
      </c>
      <c r="W590" s="63" t="s">
        <v>71</v>
      </c>
      <c r="X590" s="64">
        <v>344</v>
      </c>
      <c r="Y590" s="64">
        <v>149</v>
      </c>
      <c r="Z590" s="64">
        <v>184</v>
      </c>
      <c r="AA590" s="84">
        <v>2.68</v>
      </c>
      <c r="AB590" s="85">
        <v>1</v>
      </c>
      <c r="AC590" s="85">
        <v>1</v>
      </c>
    </row>
    <row r="591" spans="1:29" s="1" customFormat="1" ht="33.75">
      <c r="B591" s="6" t="s">
        <v>55</v>
      </c>
      <c r="C591" s="6" t="s">
        <v>7490</v>
      </c>
      <c r="D591" s="6" t="s">
        <v>2874</v>
      </c>
      <c r="E591" s="49" t="s">
        <v>2875</v>
      </c>
      <c r="F591" s="6" t="s">
        <v>1318</v>
      </c>
      <c r="G591" s="6" t="s">
        <v>60</v>
      </c>
      <c r="H591" s="6" t="s">
        <v>8436</v>
      </c>
      <c r="I591" s="60" t="s">
        <v>8437</v>
      </c>
      <c r="J591" s="49" t="s">
        <v>8438</v>
      </c>
      <c r="K591" s="6" t="s">
        <v>8439</v>
      </c>
      <c r="L591" s="29">
        <f>IF($J$6="с учетом НДС",VLOOKUP(I591,LEGEND!B:E,4,0)*(1-M591),VLOOKUP(I591,LEGEND!B:E,4,0)*(1-M591)/1.2)</f>
        <v>27490</v>
      </c>
      <c r="M591" s="57">
        <f>IF(AND(B591&lt;&gt;"1_Электроинструмент",B591&lt;&gt;"2_Садовая техника"),$J$5,IF($J$4&lt;=20%,$J$4,IFERROR(VLOOKUP(S591,LEGEND!$L$2:$M$5,2,FALSE),$J$4)))</f>
        <v>0</v>
      </c>
      <c r="N591" s="48" t="s">
        <v>8440</v>
      </c>
      <c r="O591" s="49" t="s">
        <v>60</v>
      </c>
      <c r="P591" s="49" t="s">
        <v>66</v>
      </c>
      <c r="Q591" s="49" t="s">
        <v>67</v>
      </c>
      <c r="R591" s="50" t="s">
        <v>68</v>
      </c>
      <c r="S591" s="49" t="s">
        <v>60</v>
      </c>
      <c r="T591" s="73" t="str">
        <f>IF(_xlfn.XLOOKUP(I591,LEGEND!B:B,LEGEND!H:H)&lt;&gt;"-",HYPERLINK(_xlfn.XLOOKUP(I591,LEGEND!B:B,LEGEND!H:H),"link"),_xlfn.XLOOKUP(I591,LEGEND!B:B,LEGEND!H:H))</f>
        <v>link</v>
      </c>
      <c r="U591" s="73" t="str">
        <f>HYPERLINK(_xlfn.XLOOKUP(I591,LEGEND!B:B,LEGEND!I:I))</f>
        <v>https://milwaukee-media-images.s3.amazonaws.com/hi/ROS_150_E-2--Hero_1.jpg</v>
      </c>
      <c r="V591" s="51" t="s">
        <v>8442</v>
      </c>
      <c r="W591" s="63" t="s">
        <v>71</v>
      </c>
      <c r="X591" s="64">
        <v>469</v>
      </c>
      <c r="Y591" s="64">
        <v>165</v>
      </c>
      <c r="Z591" s="64">
        <v>215</v>
      </c>
      <c r="AA591" s="84">
        <v>4.2729999999999997</v>
      </c>
      <c r="AB591" s="85">
        <v>1</v>
      </c>
      <c r="AC591" s="85">
        <v>1</v>
      </c>
    </row>
    <row r="592" spans="1:29" s="1" customFormat="1" ht="25.5">
      <c r="B592" s="6" t="s">
        <v>55</v>
      </c>
      <c r="C592" s="6" t="s">
        <v>4069</v>
      </c>
      <c r="D592" s="6" t="s">
        <v>2874</v>
      </c>
      <c r="E592" s="49" t="s">
        <v>2875</v>
      </c>
      <c r="F592" s="6" t="s">
        <v>4070</v>
      </c>
      <c r="G592" s="6" t="s">
        <v>60</v>
      </c>
      <c r="H592" s="6" t="s">
        <v>4571</v>
      </c>
      <c r="I592" s="60" t="s">
        <v>4572</v>
      </c>
      <c r="J592" s="49" t="s">
        <v>4573</v>
      </c>
      <c r="K592" s="6" t="s">
        <v>4574</v>
      </c>
      <c r="L592" s="29">
        <f>IF($J$6="с учетом НДС",VLOOKUP(I592,LEGEND!B:E,4,0)*(1-M592),VLOOKUP(I592,LEGEND!B:E,4,0)*(1-M592)/1.2)</f>
        <v>1500</v>
      </c>
      <c r="M592" s="57">
        <f>IF(AND(B592&lt;&gt;"1_Электроинструмент",B592&lt;&gt;"2_Садовая техника"),$J$5,IF($J$4&lt;=20%,$J$4,IFERROR(VLOOKUP(S592,LEGEND!$L$2:$M$5,2,FALSE),$J$4)))</f>
        <v>0</v>
      </c>
      <c r="N592" s="48" t="s">
        <v>4575</v>
      </c>
      <c r="O592" s="49" t="s">
        <v>60</v>
      </c>
      <c r="P592" s="49" t="s">
        <v>66</v>
      </c>
      <c r="Q592" s="49" t="s">
        <v>67</v>
      </c>
      <c r="R592" s="50" t="s">
        <v>68</v>
      </c>
      <c r="S592" s="49" t="s">
        <v>60</v>
      </c>
      <c r="T592" s="73" t="str">
        <f>IF(_xlfn.XLOOKUP(I592,LEGEND!B:B,LEGEND!H:H)&lt;&gt;"-",HYPERLINK(_xlfn.XLOOKUP(I592,LEGEND!B:B,LEGEND!H:H),"link"),_xlfn.XLOOKUP(I592,LEGEND!B:B,LEGEND!H:H))</f>
        <v>link</v>
      </c>
      <c r="U592" s="73" t="str">
        <f>HYPERLINK(_xlfn.XLOOKUP(I592,LEGEND!B:B,LEGEND!I:I))</f>
        <v>https://milwaukee-media-images.s3.amazonaws.com/hi/4932430091--Hero_1.jpg</v>
      </c>
      <c r="V592" s="51" t="s">
        <v>4577</v>
      </c>
      <c r="W592" s="63" t="s">
        <v>71</v>
      </c>
      <c r="X592" s="64">
        <v>131</v>
      </c>
      <c r="Y592" s="64">
        <v>29</v>
      </c>
      <c r="Z592" s="64">
        <v>131</v>
      </c>
      <c r="AA592" s="84">
        <v>0.13500000000000001</v>
      </c>
      <c r="AB592" s="85">
        <v>1</v>
      </c>
      <c r="AC592" s="85">
        <v>1</v>
      </c>
    </row>
    <row r="593" spans="1:29" s="1" customFormat="1" ht="25.5">
      <c r="B593" s="6" t="s">
        <v>55</v>
      </c>
      <c r="C593" s="6" t="s">
        <v>4069</v>
      </c>
      <c r="D593" s="6" t="s">
        <v>2874</v>
      </c>
      <c r="E593" s="49" t="s">
        <v>2875</v>
      </c>
      <c r="F593" s="6" t="s">
        <v>4578</v>
      </c>
      <c r="G593" s="6" t="s">
        <v>60</v>
      </c>
      <c r="H593" s="6" t="s">
        <v>4579</v>
      </c>
      <c r="I593" s="60" t="s">
        <v>4580</v>
      </c>
      <c r="J593" s="49" t="s">
        <v>4581</v>
      </c>
      <c r="K593" s="6" t="s">
        <v>4582</v>
      </c>
      <c r="L593" s="29">
        <f>IF($J$6="с учетом НДС",VLOOKUP(I593,LEGEND!B:E,4,0)*(1-M593),VLOOKUP(I593,LEGEND!B:E,4,0)*(1-M593)/1.2)</f>
        <v>1900</v>
      </c>
      <c r="M593" s="57">
        <f>IF(AND(B593&lt;&gt;"1_Электроинструмент",B593&lt;&gt;"2_Садовая техника"),$J$5,IF($J$4&lt;=20%,$J$4,IFERROR(VLOOKUP(S593,LEGEND!$L$2:$M$5,2,FALSE),$J$4)))</f>
        <v>0</v>
      </c>
      <c r="N593" s="48" t="s">
        <v>4583</v>
      </c>
      <c r="O593" s="49" t="s">
        <v>60</v>
      </c>
      <c r="P593" s="49" t="s">
        <v>66</v>
      </c>
      <c r="Q593" s="49" t="s">
        <v>67</v>
      </c>
      <c r="R593" s="50" t="s">
        <v>68</v>
      </c>
      <c r="S593" s="49" t="s">
        <v>60</v>
      </c>
      <c r="T593" s="73" t="str">
        <f>IF(_xlfn.XLOOKUP(I593,LEGEND!B:B,LEGEND!H:H)&lt;&gt;"-",HYPERLINK(_xlfn.XLOOKUP(I593,LEGEND!B:B,LEGEND!H:H),"link"),_xlfn.XLOOKUP(I593,LEGEND!B:B,LEGEND!H:H))</f>
        <v>link</v>
      </c>
      <c r="U593" s="73" t="str">
        <f>HYPERLINK(_xlfn.XLOOKUP(I593,LEGEND!B:B,LEGEND!I:I))</f>
        <v>https://milwaukee-media-images.s3.amazonaws.com/hi/4932341268--Hero_1.jpg</v>
      </c>
      <c r="V593" s="51" t="s">
        <v>4585</v>
      </c>
      <c r="W593" s="63" t="s">
        <v>71</v>
      </c>
      <c r="X593" s="64">
        <v>162</v>
      </c>
      <c r="Y593" s="64">
        <v>31</v>
      </c>
      <c r="Z593" s="64">
        <v>192</v>
      </c>
      <c r="AA593" s="84">
        <v>0.26600000000000001</v>
      </c>
      <c r="AB593" s="85">
        <v>1</v>
      </c>
      <c r="AC593" s="85">
        <v>1</v>
      </c>
    </row>
    <row r="594" spans="1:29" s="1" customFormat="1" ht="25.5">
      <c r="B594" s="6" t="s">
        <v>55</v>
      </c>
      <c r="C594" s="6" t="s">
        <v>4069</v>
      </c>
      <c r="D594" s="6" t="s">
        <v>2874</v>
      </c>
      <c r="E594" s="49" t="s">
        <v>529</v>
      </c>
      <c r="F594" s="6" t="s">
        <v>4070</v>
      </c>
      <c r="G594" s="6" t="s">
        <v>60</v>
      </c>
      <c r="H594" s="6" t="s">
        <v>4592</v>
      </c>
      <c r="I594" s="60" t="s">
        <v>4593</v>
      </c>
      <c r="J594" s="49" t="s">
        <v>4594</v>
      </c>
      <c r="K594" s="6" t="s">
        <v>4595</v>
      </c>
      <c r="L594" s="29">
        <f>IF($J$6="с учетом НДС",VLOOKUP(I594,LEGEND!B:E,4,0)*(1-M594),VLOOKUP(I594,LEGEND!B:E,4,0)*(1-M594)/1.2)</f>
        <v>1500</v>
      </c>
      <c r="M594" s="57">
        <f>IF(AND(B594&lt;&gt;"1_Электроинструмент",B594&lt;&gt;"2_Садовая техника"),$J$5,IF($J$4&lt;=20%,$J$4,IFERROR(VLOOKUP(S594,LEGEND!$L$2:$M$5,2,FALSE),$J$4)))</f>
        <v>0</v>
      </c>
      <c r="N594" s="48" t="s">
        <v>4596</v>
      </c>
      <c r="O594" s="49" t="s">
        <v>60</v>
      </c>
      <c r="P594" s="49" t="s">
        <v>66</v>
      </c>
      <c r="Q594" s="49" t="s">
        <v>473</v>
      </c>
      <c r="R594" s="50" t="s">
        <v>68</v>
      </c>
      <c r="S594" s="49" t="s">
        <v>60</v>
      </c>
      <c r="T594" s="73" t="str">
        <f>IF(_xlfn.XLOOKUP(I594,LEGEND!B:B,LEGEND!H:H)&lt;&gt;"-",HYPERLINK(_xlfn.XLOOKUP(I594,LEGEND!B:B,LEGEND!H:H),"link"),_xlfn.XLOOKUP(I594,LEGEND!B:B,LEGEND!H:H))</f>
        <v>link</v>
      </c>
      <c r="U594" s="73" t="str">
        <f>HYPERLINK(_xlfn.XLOOKUP(I594,LEGEND!B:B,LEGEND!I:I))</f>
        <v>https://milwaukee-media-images.s3.amazonaws.com/hi/4932336597--Hero_1.jpg</v>
      </c>
      <c r="V594" s="51" t="s">
        <v>4598</v>
      </c>
      <c r="W594" s="63" t="s">
        <v>1339</v>
      </c>
      <c r="X594" s="64">
        <v>250</v>
      </c>
      <c r="Y594" s="64">
        <v>45</v>
      </c>
      <c r="Z594" s="64">
        <v>100</v>
      </c>
      <c r="AA594" s="84">
        <v>0.08</v>
      </c>
      <c r="AB594" s="85">
        <v>1</v>
      </c>
      <c r="AC594" s="85">
        <v>1</v>
      </c>
    </row>
    <row r="595" spans="1:29" s="1" customFormat="1" ht="25.5">
      <c r="B595" s="6" t="s">
        <v>55</v>
      </c>
      <c r="C595" s="6" t="s">
        <v>4069</v>
      </c>
      <c r="D595" s="6" t="s">
        <v>2874</v>
      </c>
      <c r="E595" s="49" t="s">
        <v>529</v>
      </c>
      <c r="F595" s="6" t="s">
        <v>4070</v>
      </c>
      <c r="G595" s="6" t="s">
        <v>60</v>
      </c>
      <c r="H595" s="6" t="s">
        <v>4586</v>
      </c>
      <c r="I595" s="60" t="s">
        <v>4587</v>
      </c>
      <c r="J595" s="49" t="s">
        <v>4588</v>
      </c>
      <c r="K595" s="6" t="s">
        <v>4589</v>
      </c>
      <c r="L595" s="29">
        <f>IF($J$6="с учетом НДС",VLOOKUP(I595,LEGEND!B:E,4,0)*(1-M595),VLOOKUP(I595,LEGEND!B:E,4,0)*(1-M595)/1.2)</f>
        <v>5900</v>
      </c>
      <c r="M595" s="57">
        <f>IF(AND(B595&lt;&gt;"1_Электроинструмент",B595&lt;&gt;"2_Садовая техника"),$J$5,IF($J$4&lt;=20%,$J$4,IFERROR(VLOOKUP(S595,LEGEND!$L$2:$M$5,2,FALSE),$J$4)))</f>
        <v>0</v>
      </c>
      <c r="N595" s="48" t="s">
        <v>4590</v>
      </c>
      <c r="O595" s="49" t="s">
        <v>60</v>
      </c>
      <c r="P595" s="49" t="s">
        <v>1556</v>
      </c>
      <c r="Q595" s="49" t="s">
        <v>473</v>
      </c>
      <c r="R595" s="50" t="s">
        <v>68</v>
      </c>
      <c r="S595" s="49" t="s">
        <v>60</v>
      </c>
      <c r="T595" s="73" t="str">
        <f>IF(_xlfn.XLOOKUP(I595,LEGEND!B:B,LEGEND!H:H)&lt;&gt;"-",HYPERLINK(_xlfn.XLOOKUP(I595,LEGEND!B:B,LEGEND!H:H),"link"),_xlfn.XLOOKUP(I595,LEGEND!B:B,LEGEND!H:H))</f>
        <v>-</v>
      </c>
      <c r="U595" s="73" t="str">
        <f>HYPERLINK(_xlfn.XLOOKUP(I595,LEGEND!B:B,LEGEND!I:I))</f>
        <v>-</v>
      </c>
      <c r="V595" s="51" t="s">
        <v>4591</v>
      </c>
      <c r="W595" s="63" t="s">
        <v>1189</v>
      </c>
      <c r="X595" s="64">
        <v>345</v>
      </c>
      <c r="Y595" s="64">
        <v>145</v>
      </c>
      <c r="Z595" s="64">
        <v>15</v>
      </c>
      <c r="AA595" s="84">
        <v>7.1999999999999995E-2</v>
      </c>
      <c r="AB595" s="85">
        <v>1</v>
      </c>
      <c r="AC595" s="85">
        <v>1</v>
      </c>
    </row>
    <row r="596" spans="1:29" s="1" customFormat="1" ht="25.5">
      <c r="B596" s="6" t="s">
        <v>55</v>
      </c>
      <c r="C596" s="6" t="s">
        <v>56</v>
      </c>
      <c r="D596" s="6" t="s">
        <v>770</v>
      </c>
      <c r="E596" s="49" t="s">
        <v>771</v>
      </c>
      <c r="F596" s="6" t="s">
        <v>59</v>
      </c>
      <c r="G596" s="6" t="s">
        <v>60</v>
      </c>
      <c r="H596" s="6" t="s">
        <v>793</v>
      </c>
      <c r="I596" s="60" t="s">
        <v>794</v>
      </c>
      <c r="J596" s="49" t="s">
        <v>795</v>
      </c>
      <c r="K596" s="6" t="s">
        <v>796</v>
      </c>
      <c r="L596" s="29">
        <f>IF($J$6="с учетом НДС",VLOOKUP(I596,LEGEND!B:E,4,0)*(1-M596),VLOOKUP(I596,LEGEND!B:E,4,0)*(1-M596)/1.2)</f>
        <v>4990</v>
      </c>
      <c r="M596" s="57">
        <f>IF(AND(B596&lt;&gt;"1_Электроинструмент",B596&lt;&gt;"2_Садовая техника"),$J$5,IF($J$4&lt;=20%,$J$4,IFERROR(VLOOKUP(S596,LEGEND!$L$2:$M$5,2,FALSE),$J$4)))</f>
        <v>0</v>
      </c>
      <c r="N596" s="48" t="s">
        <v>797</v>
      </c>
      <c r="O596" s="49" t="s">
        <v>60</v>
      </c>
      <c r="P596" s="49" t="s">
        <v>66</v>
      </c>
      <c r="Q596" s="49" t="s">
        <v>67</v>
      </c>
      <c r="R596" s="50" t="s">
        <v>68</v>
      </c>
      <c r="S596" s="49" t="s">
        <v>148</v>
      </c>
      <c r="T596" s="73" t="str">
        <f>IF(_xlfn.XLOOKUP(I596,LEGEND!B:B,LEGEND!H:H)&lt;&gt;"-",HYPERLINK(_xlfn.XLOOKUP(I596,LEGEND!B:B,LEGEND!H:H),"link"),_xlfn.XLOOKUP(I596,LEGEND!B:B,LEGEND!H:H))</f>
        <v>link</v>
      </c>
      <c r="U596" s="73" t="str">
        <f>HYPERLINK(_xlfn.XLOOKUP(I596,LEGEND!B:B,LEGEND!I:I))</f>
        <v>https://milwaukee-media-images.s3.amazonaws.com/hi/M12_TLED-0--Hero_1.jpg</v>
      </c>
      <c r="V596" s="51" t="s">
        <v>799</v>
      </c>
      <c r="W596" s="63" t="s">
        <v>71</v>
      </c>
      <c r="X596" s="64">
        <v>189</v>
      </c>
      <c r="Y596" s="64">
        <v>109</v>
      </c>
      <c r="Z596" s="64">
        <v>289</v>
      </c>
      <c r="AA596" s="84">
        <v>0.47</v>
      </c>
      <c r="AB596" s="85">
        <v>1</v>
      </c>
      <c r="AC596" s="85">
        <v>1</v>
      </c>
    </row>
    <row r="597" spans="1:29" s="1" customFormat="1" ht="25.5">
      <c r="B597" s="6" t="s">
        <v>55</v>
      </c>
      <c r="C597" s="6" t="s">
        <v>56</v>
      </c>
      <c r="D597" s="6" t="s">
        <v>770</v>
      </c>
      <c r="E597" s="49" t="s">
        <v>771</v>
      </c>
      <c r="F597" s="6" t="s">
        <v>59</v>
      </c>
      <c r="G597" s="6" t="s">
        <v>60</v>
      </c>
      <c r="H597" s="6" t="s">
        <v>779</v>
      </c>
      <c r="I597" s="60" t="s">
        <v>780</v>
      </c>
      <c r="J597" s="49" t="s">
        <v>781</v>
      </c>
      <c r="K597" s="6" t="s">
        <v>782</v>
      </c>
      <c r="L597" s="29">
        <f>IF($J$6="с учетом НДС",VLOOKUP(I597,LEGEND!B:E,4,0)*(1-M597),VLOOKUP(I597,LEGEND!B:E,4,0)*(1-M597)/1.2)</f>
        <v>6200</v>
      </c>
      <c r="M597" s="57">
        <f>IF(AND(B597&lt;&gt;"1_Электроинструмент",B597&lt;&gt;"2_Садовая техника"),$J$5,IF($J$4&lt;=20%,$J$4,IFERROR(VLOOKUP(S597,LEGEND!$L$2:$M$5,2,FALSE),$J$4)))</f>
        <v>0</v>
      </c>
      <c r="N597" s="48" t="s">
        <v>783</v>
      </c>
      <c r="O597" s="49" t="s">
        <v>60</v>
      </c>
      <c r="P597" s="49" t="s">
        <v>66</v>
      </c>
      <c r="Q597" s="49" t="s">
        <v>67</v>
      </c>
      <c r="R597" s="50" t="s">
        <v>68</v>
      </c>
      <c r="S597" s="49" t="s">
        <v>148</v>
      </c>
      <c r="T597" s="73" t="str">
        <f>IF(_xlfn.XLOOKUP(I597,LEGEND!B:B,LEGEND!H:H)&lt;&gt;"-",HYPERLINK(_xlfn.XLOOKUP(I597,LEGEND!B:B,LEGEND!H:H),"link"),_xlfn.XLOOKUP(I597,LEGEND!B:B,LEGEND!H:H))</f>
        <v>link</v>
      </c>
      <c r="U597" s="73" t="str">
        <f>HYPERLINK(_xlfn.XLOOKUP(I597,LEGEND!B:B,LEGEND!I:I))</f>
        <v>https://milwaukee-media-images.s3.amazonaws.com/hi/M12_SL-0--Hero_1.jpg</v>
      </c>
      <c r="V597" s="51" t="s">
        <v>785</v>
      </c>
      <c r="W597" s="63" t="s">
        <v>71</v>
      </c>
      <c r="X597" s="64">
        <v>300</v>
      </c>
      <c r="Y597" s="64">
        <v>170</v>
      </c>
      <c r="Z597" s="64">
        <v>90</v>
      </c>
      <c r="AA597" s="84">
        <v>0.48599999999999999</v>
      </c>
      <c r="AB597" s="85">
        <v>1</v>
      </c>
      <c r="AC597" s="85">
        <v>1</v>
      </c>
    </row>
    <row r="598" spans="1:29" ht="25.5">
      <c r="A598" s="1"/>
      <c r="B598" s="6" t="s">
        <v>55</v>
      </c>
      <c r="C598" s="6" t="s">
        <v>56</v>
      </c>
      <c r="D598" s="6" t="s">
        <v>770</v>
      </c>
      <c r="E598" s="49" t="s">
        <v>771</v>
      </c>
      <c r="F598" s="6" t="s">
        <v>59</v>
      </c>
      <c r="G598" s="6" t="s">
        <v>60</v>
      </c>
      <c r="H598" s="6" t="s">
        <v>786</v>
      </c>
      <c r="I598" s="60" t="s">
        <v>787</v>
      </c>
      <c r="J598" s="49" t="s">
        <v>788</v>
      </c>
      <c r="K598" s="6" t="s">
        <v>789</v>
      </c>
      <c r="L598" s="29">
        <f>IF($J$6="с учетом НДС",VLOOKUP(I598,LEGEND!B:E,4,0)*(1-M598),VLOOKUP(I598,LEGEND!B:E,4,0)*(1-M598)/1.2)</f>
        <v>12490</v>
      </c>
      <c r="M598" s="57">
        <f>IF(AND(B598&lt;&gt;"1_Электроинструмент",B598&lt;&gt;"2_Садовая техника"),$J$5,IF($J$4&lt;=20%,$J$4,IFERROR(VLOOKUP(S598,LEGEND!$L$2:$M$5,2,FALSE),$J$4)))</f>
        <v>0</v>
      </c>
      <c r="N598" s="48" t="s">
        <v>790</v>
      </c>
      <c r="O598" s="49" t="s">
        <v>60</v>
      </c>
      <c r="P598" s="49" t="s">
        <v>66</v>
      </c>
      <c r="Q598" s="49" t="s">
        <v>67</v>
      </c>
      <c r="R598" s="50" t="s">
        <v>68</v>
      </c>
      <c r="S598" s="49" t="s">
        <v>148</v>
      </c>
      <c r="T598" s="73" t="str">
        <f>IF(_xlfn.XLOOKUP(I598,LEGEND!B:B,LEGEND!H:H)&lt;&gt;"-",HYPERLINK(_xlfn.XLOOKUP(I598,LEGEND!B:B,LEGEND!H:H),"link"),_xlfn.XLOOKUP(I598,LEGEND!B:B,LEGEND!H:H))</f>
        <v>link</v>
      </c>
      <c r="U598" s="73" t="str">
        <f>HYPERLINK(_xlfn.XLOOKUP(I598,LEGEND!B:B,LEGEND!I:I))</f>
        <v>https://milwaukee-media-images.s3.amazonaws.com/hi/M12_SLED-0--Hero_1.jpg</v>
      </c>
      <c r="V598" s="51" t="s">
        <v>792</v>
      </c>
      <c r="W598" s="63" t="s">
        <v>71</v>
      </c>
      <c r="X598" s="64">
        <v>227</v>
      </c>
      <c r="Y598" s="64">
        <v>91</v>
      </c>
      <c r="Z598" s="64">
        <v>302</v>
      </c>
      <c r="AA598" s="84">
        <v>0.82</v>
      </c>
      <c r="AB598" s="85">
        <v>1</v>
      </c>
      <c r="AC598" s="85">
        <v>1</v>
      </c>
    </row>
    <row r="599" spans="1:29" ht="25.5">
      <c r="A599" s="1"/>
      <c r="B599" s="6" t="s">
        <v>55</v>
      </c>
      <c r="C599" s="6" t="s">
        <v>56</v>
      </c>
      <c r="D599" s="6" t="s">
        <v>770</v>
      </c>
      <c r="E599" s="49" t="s">
        <v>771</v>
      </c>
      <c r="F599" s="6" t="s">
        <v>59</v>
      </c>
      <c r="G599" s="6" t="s">
        <v>60</v>
      </c>
      <c r="H599" s="6" t="s">
        <v>772</v>
      </c>
      <c r="I599" s="60" t="s">
        <v>773</v>
      </c>
      <c r="J599" s="49" t="s">
        <v>774</v>
      </c>
      <c r="K599" s="6" t="s">
        <v>775</v>
      </c>
      <c r="L599" s="29">
        <f>IF($J$6="с учетом НДС",VLOOKUP(I599,LEGEND!B:E,4,0)*(1-M599),VLOOKUP(I599,LEGEND!B:E,4,0)*(1-M599)/1.2)</f>
        <v>16200</v>
      </c>
      <c r="M599" s="57">
        <f>IF(AND(B599&lt;&gt;"1_Электроинструмент",B599&lt;&gt;"2_Садовая техника"),$J$5,IF($J$4&lt;=20%,$J$4,IFERROR(VLOOKUP(S599,LEGEND!$L$2:$M$5,2,FALSE),$J$4)))</f>
        <v>0</v>
      </c>
      <c r="N599" s="48" t="s">
        <v>776</v>
      </c>
      <c r="O599" s="49" t="s">
        <v>60</v>
      </c>
      <c r="P599" s="49" t="s">
        <v>66</v>
      </c>
      <c r="Q599" s="49" t="s">
        <v>67</v>
      </c>
      <c r="R599" s="50" t="s">
        <v>68</v>
      </c>
      <c r="S599" s="49" t="s">
        <v>148</v>
      </c>
      <c r="T599" s="73" t="str">
        <f>IF(_xlfn.XLOOKUP(I599,LEGEND!B:B,LEGEND!H:H)&lt;&gt;"-",HYPERLINK(_xlfn.XLOOKUP(I599,LEGEND!B:B,LEGEND!H:H),"link"),_xlfn.XLOOKUP(I599,LEGEND!B:B,LEGEND!H:H))</f>
        <v>link</v>
      </c>
      <c r="U599" s="73" t="str">
        <f>HYPERLINK(_xlfn.XLOOKUP(I599,LEGEND!B:B,LEGEND!I:I))</f>
        <v>https://milwaukee-media-images.s3.amazonaws.com/hi/M12_MLED-0--Hero_01.jpg</v>
      </c>
      <c r="V599" s="51" t="s">
        <v>778</v>
      </c>
      <c r="W599" s="63" t="s">
        <v>71</v>
      </c>
      <c r="X599" s="64">
        <v>209</v>
      </c>
      <c r="Y599" s="64">
        <v>100</v>
      </c>
      <c r="Z599" s="64">
        <v>354</v>
      </c>
      <c r="AA599" s="84">
        <v>0.8</v>
      </c>
      <c r="AB599" s="85">
        <v>1</v>
      </c>
      <c r="AC599" s="85">
        <v>1</v>
      </c>
    </row>
    <row r="600" spans="1:29" s="1" customFormat="1" ht="25.5">
      <c r="B600" s="6" t="s">
        <v>55</v>
      </c>
      <c r="C600" s="6" t="s">
        <v>1340</v>
      </c>
      <c r="D600" s="6" t="s">
        <v>770</v>
      </c>
      <c r="E600" s="49" t="s">
        <v>771</v>
      </c>
      <c r="F600" s="6" t="s">
        <v>1341</v>
      </c>
      <c r="G600" s="6" t="s">
        <v>801</v>
      </c>
      <c r="H600" s="6" t="s">
        <v>2896</v>
      </c>
      <c r="I600" s="60" t="s">
        <v>2897</v>
      </c>
      <c r="J600" s="49" t="s">
        <v>2898</v>
      </c>
      <c r="K600" s="6" t="s">
        <v>2899</v>
      </c>
      <c r="L600" s="29">
        <f>IF($J$6="с учетом НДС",VLOOKUP(I600,LEGEND!B:E,4,0)*(1-M600),VLOOKUP(I600,LEGEND!B:E,4,0)*(1-M600)/1.2)</f>
        <v>6200</v>
      </c>
      <c r="M600" s="57">
        <f>IF(AND(B600&lt;&gt;"1_Электроинструмент",B600&lt;&gt;"2_Садовая техника"),$J$5,IF($J$4&lt;=20%,$J$4,IFERROR(VLOOKUP(S600,LEGEND!$L$2:$M$5,2,FALSE),$J$4)))</f>
        <v>0</v>
      </c>
      <c r="N600" s="48" t="s">
        <v>2900</v>
      </c>
      <c r="O600" s="49" t="s">
        <v>60</v>
      </c>
      <c r="P600" s="49" t="s">
        <v>66</v>
      </c>
      <c r="Q600" s="49" t="s">
        <v>67</v>
      </c>
      <c r="R600" s="50" t="s">
        <v>68</v>
      </c>
      <c r="S600" s="49" t="s">
        <v>60</v>
      </c>
      <c r="T600" s="73" t="str">
        <f>IF(_xlfn.XLOOKUP(I600,LEGEND!B:B,LEGEND!H:H)&lt;&gt;"-",HYPERLINK(_xlfn.XLOOKUP(I600,LEGEND!B:B,LEGEND!H:H),"link"),_xlfn.XLOOKUP(I600,LEGEND!B:B,LEGEND!H:H))</f>
        <v>link</v>
      </c>
      <c r="U600" s="73" t="str">
        <f>HYPERLINK(_xlfn.XLOOKUP(I600,LEGEND!B:B,LEGEND!I:I))</f>
        <v>https://milwaukee-media-images.s3.amazonaws.com/hi/M18_TLED-0--Hero_1.jpg</v>
      </c>
      <c r="V600" s="51" t="s">
        <v>2902</v>
      </c>
      <c r="W600" s="63" t="s">
        <v>71</v>
      </c>
      <c r="X600" s="64">
        <v>189</v>
      </c>
      <c r="Y600" s="64">
        <v>109</v>
      </c>
      <c r="Z600" s="64">
        <v>289</v>
      </c>
      <c r="AA600" s="84">
        <v>0.49</v>
      </c>
      <c r="AB600" s="85">
        <v>1</v>
      </c>
      <c r="AC600" s="85">
        <v>1</v>
      </c>
    </row>
    <row r="601" spans="1:29" ht="25.5">
      <c r="A601" s="1"/>
      <c r="B601" s="6" t="s">
        <v>55</v>
      </c>
      <c r="C601" s="6" t="s">
        <v>1340</v>
      </c>
      <c r="D601" s="6" t="s">
        <v>770</v>
      </c>
      <c r="E601" s="49" t="s">
        <v>771</v>
      </c>
      <c r="F601" s="6" t="s">
        <v>1341</v>
      </c>
      <c r="G601" s="6" t="s">
        <v>801</v>
      </c>
      <c r="H601" s="6" t="s">
        <v>2889</v>
      </c>
      <c r="I601" s="60" t="s">
        <v>2890</v>
      </c>
      <c r="J601" s="49" t="s">
        <v>2891</v>
      </c>
      <c r="K601" s="6" t="s">
        <v>2892</v>
      </c>
      <c r="L601" s="29">
        <f>IF($J$6="с учетом НДС",VLOOKUP(I601,LEGEND!B:E,4,0)*(1-M601),VLOOKUP(I601,LEGEND!B:E,4,0)*(1-M601)/1.2)</f>
        <v>8700</v>
      </c>
      <c r="M601" s="57">
        <f>IF(AND(B601&lt;&gt;"1_Электроинструмент",B601&lt;&gt;"2_Садовая техника"),$J$5,IF($J$4&lt;=20%,$J$4,IFERROR(VLOOKUP(S601,LEGEND!$L$2:$M$5,2,FALSE),$J$4)))</f>
        <v>0</v>
      </c>
      <c r="N601" s="48" t="s">
        <v>2893</v>
      </c>
      <c r="O601" s="49" t="s">
        <v>60</v>
      </c>
      <c r="P601" s="49" t="s">
        <v>66</v>
      </c>
      <c r="Q601" s="49" t="s">
        <v>67</v>
      </c>
      <c r="R601" s="50" t="s">
        <v>68</v>
      </c>
      <c r="S601" s="49" t="s">
        <v>60</v>
      </c>
      <c r="T601" s="73" t="str">
        <f>IF(_xlfn.XLOOKUP(I601,LEGEND!B:B,LEGEND!H:H)&lt;&gt;"-",HYPERLINK(_xlfn.XLOOKUP(I601,LEGEND!B:B,LEGEND!H:H),"link"),_xlfn.XLOOKUP(I601,LEGEND!B:B,LEGEND!H:H))</f>
        <v>link</v>
      </c>
      <c r="U601" s="73" t="str">
        <f>HYPERLINK(_xlfn.XLOOKUP(I601,LEGEND!B:B,LEGEND!I:I))</f>
        <v>https://milwaukee-media-images.s3.amazonaws.com/hi/M18_IL-0--Hero_1.jpg</v>
      </c>
      <c r="V601" s="51" t="s">
        <v>2895</v>
      </c>
      <c r="W601" s="63" t="s">
        <v>71</v>
      </c>
      <c r="X601" s="64">
        <v>204</v>
      </c>
      <c r="Y601" s="64">
        <v>89</v>
      </c>
      <c r="Z601" s="64">
        <v>359</v>
      </c>
      <c r="AA601" s="84">
        <v>0.84</v>
      </c>
      <c r="AB601" s="85">
        <v>1</v>
      </c>
      <c r="AC601" s="85">
        <v>1</v>
      </c>
    </row>
    <row r="602" spans="1:29" s="1" customFormat="1" ht="25.5">
      <c r="B602" s="6" t="s">
        <v>55</v>
      </c>
      <c r="C602" s="6" t="s">
        <v>3892</v>
      </c>
      <c r="D602" s="6" t="s">
        <v>770</v>
      </c>
      <c r="E602" s="49" t="s">
        <v>771</v>
      </c>
      <c r="F602" s="6" t="s">
        <v>3926</v>
      </c>
      <c r="G602" s="6" t="s">
        <v>60</v>
      </c>
      <c r="H602" s="6" t="s">
        <v>3967</v>
      </c>
      <c r="I602" s="60" t="s">
        <v>3968</v>
      </c>
      <c r="J602" s="49" t="s">
        <v>3969</v>
      </c>
      <c r="K602" s="6" t="s">
        <v>3970</v>
      </c>
      <c r="L602" s="29">
        <f>IF($J$6="с учетом НДС",VLOOKUP(I602,LEGEND!B:E,4,0)*(1-M602),VLOOKUP(I602,LEGEND!B:E,4,0)*(1-M602)/1.2)</f>
        <v>6200</v>
      </c>
      <c r="M602" s="57">
        <f>IF(AND(B602&lt;&gt;"1_Электроинструмент",B602&lt;&gt;"2_Садовая техника"),$J$5,IF($J$4&lt;=20%,$J$4,IFERROR(VLOOKUP(S602,LEGEND!$L$2:$M$5,2,FALSE),$J$4)))</f>
        <v>0</v>
      </c>
      <c r="N602" s="48" t="s">
        <v>3971</v>
      </c>
      <c r="O602" s="49" t="s">
        <v>60</v>
      </c>
      <c r="P602" s="49" t="s">
        <v>1556</v>
      </c>
      <c r="Q602" s="49" t="s">
        <v>473</v>
      </c>
      <c r="R602" s="50" t="s">
        <v>68</v>
      </c>
      <c r="S602" s="49" t="s">
        <v>60</v>
      </c>
      <c r="T602" s="73" t="str">
        <f>IF(_xlfn.XLOOKUP(I602,LEGEND!B:B,LEGEND!H:H)&lt;&gt;"-",HYPERLINK(_xlfn.XLOOKUP(I602,LEGEND!B:B,LEGEND!H:H),"link"),_xlfn.XLOOKUP(I602,LEGEND!B:B,LEGEND!H:H))</f>
        <v>-</v>
      </c>
      <c r="U602" s="73" t="str">
        <f>HYPERLINK(_xlfn.XLOOKUP(I602,LEGEND!B:B,LEGEND!I:I))</f>
        <v>-</v>
      </c>
      <c r="V602" s="51" t="s">
        <v>3972</v>
      </c>
      <c r="W602" s="63" t="s">
        <v>71</v>
      </c>
      <c r="X602" s="64">
        <v>190</v>
      </c>
      <c r="Y602" s="64">
        <v>85</v>
      </c>
      <c r="Z602" s="64">
        <v>276</v>
      </c>
      <c r="AA602" s="84">
        <v>0.72599999999999998</v>
      </c>
      <c r="AB602" s="85">
        <v>1</v>
      </c>
      <c r="AC602" s="85">
        <v>1</v>
      </c>
    </row>
    <row r="603" spans="1:29" s="1" customFormat="1" ht="25.5">
      <c r="B603" s="6" t="s">
        <v>55</v>
      </c>
      <c r="C603" s="6" t="s">
        <v>7251</v>
      </c>
      <c r="D603" s="6" t="s">
        <v>770</v>
      </c>
      <c r="E603" s="49" t="s">
        <v>771</v>
      </c>
      <c r="F603" s="6" t="s">
        <v>1318</v>
      </c>
      <c r="G603" s="6" t="s">
        <v>60</v>
      </c>
      <c r="H603" s="6" t="s">
        <v>7280</v>
      </c>
      <c r="I603" s="60" t="s">
        <v>7281</v>
      </c>
      <c r="J603" s="49" t="s">
        <v>7282</v>
      </c>
      <c r="K603" s="6" t="s">
        <v>7283</v>
      </c>
      <c r="L603" s="29">
        <f>IF($J$6="с учетом НДС",VLOOKUP(I603,LEGEND!B:E,4,0)*(1-M603),VLOOKUP(I603,LEGEND!B:E,4,0)*(1-M603)/1.2)</f>
        <v>4400</v>
      </c>
      <c r="M603" s="57">
        <f>IF(AND(B603&lt;&gt;"1_Электроинструмент",B603&lt;&gt;"2_Садовая техника"),$J$5,IF($J$4&lt;=20%,$J$4,IFERROR(VLOOKUP(S603,LEGEND!$L$2:$M$5,2,FALSE),$J$4)))</f>
        <v>0</v>
      </c>
      <c r="N603" s="48" t="s">
        <v>7284</v>
      </c>
      <c r="O603" s="49" t="s">
        <v>60</v>
      </c>
      <c r="P603" s="49" t="s">
        <v>66</v>
      </c>
      <c r="Q603" s="49" t="s">
        <v>67</v>
      </c>
      <c r="R603" s="50" t="s">
        <v>68</v>
      </c>
      <c r="S603" s="49" t="s">
        <v>60</v>
      </c>
      <c r="T603" s="73" t="str">
        <f>IF(_xlfn.XLOOKUP(I603,LEGEND!B:B,LEGEND!H:H)&lt;&gt;"-",HYPERLINK(_xlfn.XLOOKUP(I603,LEGEND!B:B,LEGEND!H:H),"link"),_xlfn.XLOOKUP(I603,LEGEND!B:B,LEGEND!H:H))</f>
        <v>link</v>
      </c>
      <c r="U603" s="73" t="str">
        <f>HYPERLINK(_xlfn.XLOOKUP(I603,LEGEND!B:B,LEGEND!I:I))</f>
        <v>https://milwaukee-media-images.s3.amazonaws.com/hi/IPL_LED--Hero_1.jpg</v>
      </c>
      <c r="V603" s="51" t="s">
        <v>7286</v>
      </c>
      <c r="W603" s="63" t="s">
        <v>71</v>
      </c>
      <c r="X603" s="64">
        <v>194</v>
      </c>
      <c r="Y603" s="64">
        <v>244</v>
      </c>
      <c r="Z603" s="64">
        <v>74</v>
      </c>
      <c r="AA603" s="84">
        <v>0.20100000000000001</v>
      </c>
      <c r="AB603" s="85">
        <v>1</v>
      </c>
      <c r="AC603" s="85">
        <v>1</v>
      </c>
    </row>
    <row r="604" spans="1:29" s="1" customFormat="1" ht="33.75">
      <c r="B604" s="6" t="s">
        <v>55</v>
      </c>
      <c r="C604" s="6" t="s">
        <v>7251</v>
      </c>
      <c r="D604" s="6" t="s">
        <v>770</v>
      </c>
      <c r="E604" s="49" t="s">
        <v>771</v>
      </c>
      <c r="F604" s="6" t="s">
        <v>1318</v>
      </c>
      <c r="G604" s="6" t="s">
        <v>801</v>
      </c>
      <c r="H604" s="6" t="s">
        <v>7273</v>
      </c>
      <c r="I604" s="60" t="s">
        <v>7274</v>
      </c>
      <c r="J604" s="49" t="s">
        <v>7275</v>
      </c>
      <c r="K604" s="6" t="s">
        <v>7276</v>
      </c>
      <c r="L604" s="29">
        <f>IF($J$6="с учетом НДС",VLOOKUP(I604,LEGEND!B:E,4,0)*(1-M604),VLOOKUP(I604,LEGEND!B:E,4,0)*(1-M604)/1.2)</f>
        <v>4990</v>
      </c>
      <c r="M604" s="57">
        <f>IF(AND(B604&lt;&gt;"1_Электроинструмент",B604&lt;&gt;"2_Садовая техника"),$J$5,IF($J$4&lt;=20%,$J$4,IFERROR(VLOOKUP(S604,LEGEND!$L$2:$M$5,2,FALSE),$J$4)))</f>
        <v>0</v>
      </c>
      <c r="N604" s="48" t="s">
        <v>7277</v>
      </c>
      <c r="O604" s="49" t="s">
        <v>60</v>
      </c>
      <c r="P604" s="49" t="s">
        <v>66</v>
      </c>
      <c r="Q604" s="49" t="s">
        <v>67</v>
      </c>
      <c r="R604" s="50" t="s">
        <v>68</v>
      </c>
      <c r="S604" s="49" t="s">
        <v>60</v>
      </c>
      <c r="T604" s="73" t="str">
        <f>IF(_xlfn.XLOOKUP(I604,LEGEND!B:B,LEGEND!H:H)&lt;&gt;"-",HYPERLINK(_xlfn.XLOOKUP(I604,LEGEND!B:B,LEGEND!H:H),"link"),_xlfn.XLOOKUP(I604,LEGEND!B:B,LEGEND!H:H))</f>
        <v>link</v>
      </c>
      <c r="U604" s="73" t="str">
        <f>HYPERLINK(_xlfn.XLOOKUP(I604,LEGEND!B:B,LEGEND!I:I))</f>
        <v>https://milwaukee-media-images.s3.amazonaws.com/hi/HL-SF--Hero_1.jpg</v>
      </c>
      <c r="V604" s="51" t="s">
        <v>7279</v>
      </c>
      <c r="W604" s="63" t="s">
        <v>71</v>
      </c>
      <c r="X604" s="64">
        <v>194</v>
      </c>
      <c r="Y604" s="64">
        <v>244</v>
      </c>
      <c r="Z604" s="64">
        <v>74</v>
      </c>
      <c r="AA604" s="84">
        <v>0.26400000000000001</v>
      </c>
      <c r="AB604" s="85">
        <v>1</v>
      </c>
      <c r="AC604" s="85">
        <v>1</v>
      </c>
    </row>
    <row r="605" spans="1:29" s="1" customFormat="1" ht="25.5">
      <c r="B605" s="6" t="s">
        <v>55</v>
      </c>
      <c r="C605" s="6" t="s">
        <v>7251</v>
      </c>
      <c r="D605" s="6" t="s">
        <v>770</v>
      </c>
      <c r="E605" s="49" t="s">
        <v>771</v>
      </c>
      <c r="F605" s="6" t="s">
        <v>1318</v>
      </c>
      <c r="G605" s="6" t="s">
        <v>801</v>
      </c>
      <c r="H605" s="6" t="s">
        <v>7259</v>
      </c>
      <c r="I605" s="60" t="s">
        <v>7260</v>
      </c>
      <c r="J605" s="49" t="s">
        <v>7261</v>
      </c>
      <c r="K605" s="6" t="s">
        <v>7262</v>
      </c>
      <c r="L605" s="29">
        <f>IF($J$6="с учетом НДС",VLOOKUP(I605,LEGEND!B:E,4,0)*(1-M605),VLOOKUP(I605,LEGEND!B:E,4,0)*(1-M605)/1.2)</f>
        <v>5600</v>
      </c>
      <c r="M605" s="57">
        <f>IF(AND(B605&lt;&gt;"1_Электроинструмент",B605&lt;&gt;"2_Садовая техника"),$J$5,IF($J$4&lt;=20%,$J$4,IFERROR(VLOOKUP(S605,LEGEND!$L$2:$M$5,2,FALSE),$J$4)))</f>
        <v>0</v>
      </c>
      <c r="N605" s="48" t="s">
        <v>7263</v>
      </c>
      <c r="O605" s="49" t="s">
        <v>60</v>
      </c>
      <c r="P605" s="49" t="s">
        <v>66</v>
      </c>
      <c r="Q605" s="49" t="s">
        <v>67</v>
      </c>
      <c r="R605" s="50" t="s">
        <v>68</v>
      </c>
      <c r="S605" s="49" t="s">
        <v>60</v>
      </c>
      <c r="T605" s="73" t="str">
        <f>IF(_xlfn.XLOOKUP(I605,LEGEND!B:B,LEGEND!H:H)&lt;&gt;"-",HYPERLINK(_xlfn.XLOOKUP(I605,LEGEND!B:B,LEGEND!H:H),"link"),_xlfn.XLOOKUP(I605,LEGEND!B:B,LEGEND!H:H))</f>
        <v>link</v>
      </c>
      <c r="U605" s="73" t="str">
        <f>HYPERLINK(_xlfn.XLOOKUP(I605,LEGEND!B:B,LEGEND!I:I))</f>
        <v>https://milwaukee-media-images.s3.amazonaws.com/hi/FL-LED--Hero_1.jpg</v>
      </c>
      <c r="V605" s="51" t="s">
        <v>7265</v>
      </c>
      <c r="W605" s="63" t="s">
        <v>71</v>
      </c>
      <c r="X605" s="64">
        <v>187</v>
      </c>
      <c r="Y605" s="64">
        <v>87</v>
      </c>
      <c r="Z605" s="64">
        <v>224</v>
      </c>
      <c r="AA605" s="84">
        <v>0.252</v>
      </c>
      <c r="AB605" s="85">
        <v>1</v>
      </c>
      <c r="AC605" s="85">
        <v>1</v>
      </c>
    </row>
    <row r="606" spans="1:29" s="1" customFormat="1" ht="25.5">
      <c r="B606" s="6" t="s">
        <v>55</v>
      </c>
      <c r="C606" s="6" t="s">
        <v>7251</v>
      </c>
      <c r="D606" s="6" t="s">
        <v>770</v>
      </c>
      <c r="E606" s="49" t="s">
        <v>771</v>
      </c>
      <c r="F606" s="6" t="s">
        <v>1318</v>
      </c>
      <c r="G606" s="6" t="s">
        <v>801</v>
      </c>
      <c r="H606" s="6" t="s">
        <v>7418</v>
      </c>
      <c r="I606" s="60" t="s">
        <v>7419</v>
      </c>
      <c r="J606" s="49" t="s">
        <v>7420</v>
      </c>
      <c r="K606" s="6" t="s">
        <v>7421</v>
      </c>
      <c r="L606" s="29">
        <f>IF($J$6="с учетом НДС",VLOOKUP(I606,LEGEND!B:E,4,0)*(1-M606),VLOOKUP(I606,LEGEND!B:E,4,0)*(1-M606)/1.2)</f>
        <v>5600</v>
      </c>
      <c r="M606" s="57">
        <f>IF(AND(B606&lt;&gt;"1_Электроинструмент",B606&lt;&gt;"2_Садовая техника"),$J$5,IF($J$4&lt;=20%,$J$4,IFERROR(VLOOKUP(S606,LEGEND!$L$2:$M$5,2,FALSE),$J$4)))</f>
        <v>0</v>
      </c>
      <c r="N606" s="48" t="s">
        <v>7422</v>
      </c>
      <c r="O606" s="49" t="s">
        <v>60</v>
      </c>
      <c r="P606" s="49" t="s">
        <v>66</v>
      </c>
      <c r="Q606" s="49" t="s">
        <v>67</v>
      </c>
      <c r="R606" s="50" t="s">
        <v>68</v>
      </c>
      <c r="S606" s="49" t="s">
        <v>60</v>
      </c>
      <c r="T606" s="73" t="str">
        <f>IF(_xlfn.XLOOKUP(I606,LEGEND!B:B,LEGEND!H:H)&lt;&gt;"-",HYPERLINK(_xlfn.XLOOKUP(I606,LEGEND!B:B,LEGEND!H:H),"link"),_xlfn.XLOOKUP(I606,LEGEND!B:B,LEGEND!H:H))</f>
        <v>link</v>
      </c>
      <c r="U606" s="73" t="str">
        <f>HYPERLINK(_xlfn.XLOOKUP(I606,LEGEND!B:B,LEGEND!I:I))</f>
        <v>https://milwaukee-media-images.s3.amazonaws.com/hi/ML-LED--Hero_1.jpg</v>
      </c>
      <c r="V606" s="51" t="s">
        <v>7424</v>
      </c>
      <c r="W606" s="63" t="s">
        <v>71</v>
      </c>
      <c r="X606" s="64">
        <v>187</v>
      </c>
      <c r="Y606" s="64">
        <v>87</v>
      </c>
      <c r="Z606" s="64">
        <v>224</v>
      </c>
      <c r="AA606" s="84">
        <v>0.27</v>
      </c>
      <c r="AB606" s="85">
        <v>1</v>
      </c>
      <c r="AC606" s="85">
        <v>1</v>
      </c>
    </row>
    <row r="607" spans="1:29" s="1" customFormat="1" ht="33.75">
      <c r="B607" s="6" t="s">
        <v>55</v>
      </c>
      <c r="C607" s="6" t="s">
        <v>7251</v>
      </c>
      <c r="D607" s="6" t="s">
        <v>770</v>
      </c>
      <c r="E607" s="49" t="s">
        <v>771</v>
      </c>
      <c r="F607" s="6" t="s">
        <v>1318</v>
      </c>
      <c r="G607" s="6" t="s">
        <v>801</v>
      </c>
      <c r="H607" s="6" t="s">
        <v>7266</v>
      </c>
      <c r="I607" s="60" t="s">
        <v>7267</v>
      </c>
      <c r="J607" s="49" t="s">
        <v>7268</v>
      </c>
      <c r="K607" s="6" t="s">
        <v>7269</v>
      </c>
      <c r="L607" s="29">
        <f>IF($J$6="с учетом НДС",VLOOKUP(I607,LEGEND!B:E,4,0)*(1-M607),VLOOKUP(I607,LEGEND!B:E,4,0)*(1-M607)/1.2)</f>
        <v>6200</v>
      </c>
      <c r="M607" s="57">
        <f>IF(AND(B607&lt;&gt;"1_Электроинструмент",B607&lt;&gt;"2_Садовая техника"),$J$5,IF($J$4&lt;=20%,$J$4,IFERROR(VLOOKUP(S607,LEGEND!$L$2:$M$5,2,FALSE),$J$4)))</f>
        <v>0</v>
      </c>
      <c r="N607" s="48" t="s">
        <v>7270</v>
      </c>
      <c r="O607" s="49" t="s">
        <v>60</v>
      </c>
      <c r="P607" s="49" t="s">
        <v>66</v>
      </c>
      <c r="Q607" s="49" t="s">
        <v>67</v>
      </c>
      <c r="R607" s="50" t="s">
        <v>68</v>
      </c>
      <c r="S607" s="49" t="s">
        <v>60</v>
      </c>
      <c r="T607" s="73" t="str">
        <f>IF(_xlfn.XLOOKUP(I607,LEGEND!B:B,LEGEND!H:H)&lt;&gt;"-",HYPERLINK(_xlfn.XLOOKUP(I607,LEGEND!B:B,LEGEND!H:H),"link"),_xlfn.XLOOKUP(I607,LEGEND!B:B,LEGEND!H:H))</f>
        <v>link</v>
      </c>
      <c r="U607" s="73" t="str">
        <f>HYPERLINK(_xlfn.XLOOKUP(I607,LEGEND!B:B,LEGEND!I:I))</f>
        <v>https://milwaukee-media-images.s3.amazonaws.com/hi/HL2-LED--Hero_1.jpg</v>
      </c>
      <c r="V607" s="51" t="s">
        <v>7272</v>
      </c>
      <c r="W607" s="63" t="s">
        <v>71</v>
      </c>
      <c r="X607" s="64">
        <v>195</v>
      </c>
      <c r="Y607" s="64">
        <v>245</v>
      </c>
      <c r="Z607" s="64">
        <v>75</v>
      </c>
      <c r="AA607" s="84">
        <v>0.251</v>
      </c>
      <c r="AB607" s="85">
        <v>1</v>
      </c>
      <c r="AC607" s="85">
        <v>1</v>
      </c>
    </row>
    <row r="608" spans="1:29" s="1" customFormat="1" ht="25.5">
      <c r="B608" s="6" t="s">
        <v>55</v>
      </c>
      <c r="C608" s="6" t="s">
        <v>7251</v>
      </c>
      <c r="D608" s="6" t="s">
        <v>770</v>
      </c>
      <c r="E608" s="49" t="s">
        <v>771</v>
      </c>
      <c r="F608" s="6" t="s">
        <v>1318</v>
      </c>
      <c r="G608" s="6" t="s">
        <v>60</v>
      </c>
      <c r="H608" s="6" t="s">
        <v>7301</v>
      </c>
      <c r="I608" s="60" t="s">
        <v>7302</v>
      </c>
      <c r="J608" s="49" t="s">
        <v>7303</v>
      </c>
      <c r="K608" s="6" t="s">
        <v>7304</v>
      </c>
      <c r="L608" s="29">
        <f>IF($J$6="с учетом НДС",VLOOKUP(I608,LEGEND!B:E,4,0)*(1-M608),VLOOKUP(I608,LEGEND!B:E,4,0)*(1-M608)/1.2)</f>
        <v>7490</v>
      </c>
      <c r="M608" s="57">
        <f>IF(AND(B608&lt;&gt;"1_Электроинструмент",B608&lt;&gt;"2_Садовая техника"),$J$5,IF($J$4&lt;=20%,$J$4,IFERROR(VLOOKUP(S608,LEGEND!$L$2:$M$5,2,FALSE),$J$4)))</f>
        <v>0</v>
      </c>
      <c r="N608" s="48" t="s">
        <v>7305</v>
      </c>
      <c r="O608" s="49" t="s">
        <v>60</v>
      </c>
      <c r="P608" s="49" t="s">
        <v>66</v>
      </c>
      <c r="Q608" s="49" t="s">
        <v>67</v>
      </c>
      <c r="R608" s="50" t="s">
        <v>68</v>
      </c>
      <c r="S608" s="49" t="s">
        <v>60</v>
      </c>
      <c r="T608" s="73" t="str">
        <f>IF(_xlfn.XLOOKUP(I608,LEGEND!B:B,LEGEND!H:H)&lt;&gt;"-",HYPERLINK(_xlfn.XLOOKUP(I608,LEGEND!B:B,LEGEND!H:H),"link"),_xlfn.XLOOKUP(I608,LEGEND!B:B,LEGEND!H:H))</f>
        <v>-</v>
      </c>
      <c r="U608" s="73" t="str">
        <f>HYPERLINK(_xlfn.XLOOKUP(I608,LEGEND!B:B,LEGEND!I:I))</f>
        <v>https://milwaukee-media-images.s3.amazonaws.com/hi/IR_PL250--Hero_1.jpg</v>
      </c>
      <c r="V608" s="51" t="s">
        <v>7306</v>
      </c>
      <c r="W608" s="63" t="s">
        <v>71</v>
      </c>
      <c r="X608" s="64">
        <v>263</v>
      </c>
      <c r="Y608" s="64">
        <v>234</v>
      </c>
      <c r="Z608" s="64">
        <v>135</v>
      </c>
      <c r="AA608" s="84">
        <v>0.2</v>
      </c>
      <c r="AB608" s="85">
        <v>1</v>
      </c>
      <c r="AC608" s="85">
        <v>1</v>
      </c>
    </row>
    <row r="609" spans="1:29" s="1" customFormat="1" ht="25.5">
      <c r="B609" s="6" t="s">
        <v>55</v>
      </c>
      <c r="C609" s="6" t="s">
        <v>7251</v>
      </c>
      <c r="D609" s="6" t="s">
        <v>770</v>
      </c>
      <c r="E609" s="49" t="s">
        <v>771</v>
      </c>
      <c r="F609" s="6" t="s">
        <v>1318</v>
      </c>
      <c r="G609" s="6" t="s">
        <v>60</v>
      </c>
      <c r="H609" s="6" t="s">
        <v>7287</v>
      </c>
      <c r="I609" s="60" t="s">
        <v>7288</v>
      </c>
      <c r="J609" s="49" t="s">
        <v>7289</v>
      </c>
      <c r="K609" s="6" t="s">
        <v>7290</v>
      </c>
      <c r="L609" s="29">
        <f>IF($J$6="с учетом НДС",VLOOKUP(I609,LEGEND!B:E,4,0)*(1-M609),VLOOKUP(I609,LEGEND!B:E,4,0)*(1-M609)/1.2)</f>
        <v>8700</v>
      </c>
      <c r="M609" s="57">
        <f>IF(AND(B609&lt;&gt;"1_Электроинструмент",B609&lt;&gt;"2_Садовая техника"),$J$5,IF($J$4&lt;=20%,$J$4,IFERROR(VLOOKUP(S609,LEGEND!$L$2:$M$5,2,FALSE),$J$4)))</f>
        <v>0</v>
      </c>
      <c r="N609" s="48" t="s">
        <v>7291</v>
      </c>
      <c r="O609" s="49" t="s">
        <v>60</v>
      </c>
      <c r="P609" s="49" t="s">
        <v>66</v>
      </c>
      <c r="Q609" s="49" t="s">
        <v>67</v>
      </c>
      <c r="R609" s="50" t="s">
        <v>68</v>
      </c>
      <c r="S609" s="49" t="s">
        <v>60</v>
      </c>
      <c r="T609" s="73" t="str">
        <f>IF(_xlfn.XLOOKUP(I609,LEGEND!B:B,LEGEND!H:H)&lt;&gt;"-",HYPERLINK(_xlfn.XLOOKUP(I609,LEGEND!B:B,LEGEND!H:H),"link"),_xlfn.XLOOKUP(I609,LEGEND!B:B,LEGEND!H:H))</f>
        <v>link</v>
      </c>
      <c r="U609" s="73" t="str">
        <f>HYPERLINK(_xlfn.XLOOKUP(I609,LEGEND!B:B,LEGEND!I:I))</f>
        <v>https://milwaukee-media-images.s3.amazonaws.com/hi/IR_FL500--Hero_1.jpg</v>
      </c>
      <c r="V609" s="51" t="s">
        <v>7293</v>
      </c>
      <c r="W609" s="63" t="s">
        <v>71</v>
      </c>
      <c r="X609" s="64">
        <v>225</v>
      </c>
      <c r="Y609" s="64">
        <v>133</v>
      </c>
      <c r="Z609" s="64">
        <v>51</v>
      </c>
      <c r="AA609" s="84">
        <v>0.19</v>
      </c>
      <c r="AB609" s="85">
        <v>1</v>
      </c>
      <c r="AC609" s="85">
        <v>1</v>
      </c>
    </row>
    <row r="610" spans="1:29" s="1" customFormat="1" ht="25.5">
      <c r="B610" s="6" t="s">
        <v>55</v>
      </c>
      <c r="C610" s="6" t="s">
        <v>7251</v>
      </c>
      <c r="D610" s="6" t="s">
        <v>770</v>
      </c>
      <c r="E610" s="49" t="s">
        <v>771</v>
      </c>
      <c r="F610" s="6" t="s">
        <v>1318</v>
      </c>
      <c r="G610" s="6" t="s">
        <v>801</v>
      </c>
      <c r="H610" s="6" t="s">
        <v>7307</v>
      </c>
      <c r="I610" s="60" t="s">
        <v>7308</v>
      </c>
      <c r="J610" s="49" t="s">
        <v>7309</v>
      </c>
      <c r="K610" s="6" t="s">
        <v>7310</v>
      </c>
      <c r="L610" s="29">
        <f>IF($J$6="с учетом НДС",VLOOKUP(I610,LEGEND!B:E,4,0)*(1-M610),VLOOKUP(I610,LEGEND!B:E,4,0)*(1-M610)/1.2)</f>
        <v>8700</v>
      </c>
      <c r="M610" s="57">
        <f>IF(AND(B610&lt;&gt;"1_Электроинструмент",B610&lt;&gt;"2_Садовая техника"),$J$5,IF($J$4&lt;=20%,$J$4,IFERROR(VLOOKUP(S610,LEGEND!$L$2:$M$5,2,FALSE),$J$4)))</f>
        <v>0</v>
      </c>
      <c r="N610" s="48" t="s">
        <v>7311</v>
      </c>
      <c r="O610" s="49" t="s">
        <v>60</v>
      </c>
      <c r="P610" s="49" t="s">
        <v>66</v>
      </c>
      <c r="Q610" s="49" t="s">
        <v>67</v>
      </c>
      <c r="R610" s="50" t="s">
        <v>68</v>
      </c>
      <c r="S610" s="49" t="s">
        <v>60</v>
      </c>
      <c r="T610" s="73" t="str">
        <f>IF(_xlfn.XLOOKUP(I610,LEGEND!B:B,LEGEND!H:H)&lt;&gt;"-",HYPERLINK(_xlfn.XLOOKUP(I610,LEGEND!B:B,LEGEND!H:H),"link"),_xlfn.XLOOKUP(I610,LEGEND!B:B,LEGEND!H:H))</f>
        <v>link</v>
      </c>
      <c r="U610" s="73" t="str">
        <f>HYPERLINK(_xlfn.XLOOKUP(I610,LEGEND!B:B,LEGEND!I:I))</f>
        <v>https://milwaukee-media-images.s3.amazonaws.com/hi/ISHL-LED--Hero_1.jpg</v>
      </c>
      <c r="V610" s="51" t="s">
        <v>7313</v>
      </c>
      <c r="W610" s="63" t="s">
        <v>71</v>
      </c>
      <c r="X610" s="64">
        <v>100</v>
      </c>
      <c r="Y610" s="64">
        <v>50</v>
      </c>
      <c r="Z610" s="64">
        <v>244</v>
      </c>
      <c r="AA610" s="84">
        <v>0.33400000000000002</v>
      </c>
      <c r="AB610" s="85">
        <v>1</v>
      </c>
      <c r="AC610" s="85">
        <v>1</v>
      </c>
    </row>
    <row r="611" spans="1:29" s="1" customFormat="1" ht="33.75">
      <c r="B611" s="6" t="s">
        <v>55</v>
      </c>
      <c r="C611" s="6" t="s">
        <v>7251</v>
      </c>
      <c r="D611" s="6" t="s">
        <v>770</v>
      </c>
      <c r="E611" s="49" t="s">
        <v>771</v>
      </c>
      <c r="F611" s="6" t="s">
        <v>1318</v>
      </c>
      <c r="G611" s="6" t="s">
        <v>60</v>
      </c>
      <c r="H611" s="6" t="s">
        <v>7294</v>
      </c>
      <c r="I611" s="60" t="s">
        <v>7295</v>
      </c>
      <c r="J611" s="49" t="s">
        <v>7296</v>
      </c>
      <c r="K611" s="6" t="s">
        <v>7297</v>
      </c>
      <c r="L611" s="29">
        <f>IF($J$6="с учетом НДС",VLOOKUP(I611,LEGEND!B:E,4,0)*(1-M611),VLOOKUP(I611,LEGEND!B:E,4,0)*(1-M611)/1.2)</f>
        <v>9400</v>
      </c>
      <c r="M611" s="57">
        <f>IF(AND(B611&lt;&gt;"1_Электроинструмент",B611&lt;&gt;"2_Садовая техника"),$J$5,IF($J$4&lt;=20%,$J$4,IFERROR(VLOOKUP(S611,LEGEND!$L$2:$M$5,2,FALSE),$J$4)))</f>
        <v>0</v>
      </c>
      <c r="N611" s="48" t="s">
        <v>7298</v>
      </c>
      <c r="O611" s="49" t="s">
        <v>60</v>
      </c>
      <c r="P611" s="49" t="s">
        <v>66</v>
      </c>
      <c r="Q611" s="49" t="s">
        <v>67</v>
      </c>
      <c r="R611" s="50" t="s">
        <v>68</v>
      </c>
      <c r="S611" s="49" t="s">
        <v>60</v>
      </c>
      <c r="T611" s="73" t="str">
        <f>IF(_xlfn.XLOOKUP(I611,LEGEND!B:B,LEGEND!H:H)&lt;&gt;"-",HYPERLINK(_xlfn.XLOOKUP(I611,LEGEND!B:B,LEGEND!H:H),"link"),_xlfn.XLOOKUP(I611,LEGEND!B:B,LEGEND!H:H))</f>
        <v>link</v>
      </c>
      <c r="U611" s="73" t="str">
        <f>HYPERLINK(_xlfn.XLOOKUP(I611,LEGEND!B:B,LEGEND!I:I))</f>
        <v>https://milwaukee-media-images.s3.amazonaws.com/hi/IR_HL450--Hero_1.jpg</v>
      </c>
      <c r="V611" s="51" t="s">
        <v>7300</v>
      </c>
      <c r="W611" s="63" t="s">
        <v>71</v>
      </c>
      <c r="X611" s="64">
        <v>150</v>
      </c>
      <c r="Y611" s="64">
        <v>80</v>
      </c>
      <c r="Z611" s="64">
        <v>227</v>
      </c>
      <c r="AA611" s="84">
        <v>0.252</v>
      </c>
      <c r="AB611" s="85">
        <v>1</v>
      </c>
      <c r="AC611" s="85">
        <v>1</v>
      </c>
    </row>
    <row r="612" spans="1:29" s="1" customFormat="1" ht="25.5">
      <c r="B612" s="6" t="s">
        <v>55</v>
      </c>
      <c r="C612" s="6" t="s">
        <v>7251</v>
      </c>
      <c r="D612" s="6" t="s">
        <v>770</v>
      </c>
      <c r="E612" s="49" t="s">
        <v>771</v>
      </c>
      <c r="F612" s="6" t="s">
        <v>1318</v>
      </c>
      <c r="G612" s="6" t="s">
        <v>801</v>
      </c>
      <c r="H612" s="6" t="s">
        <v>7362</v>
      </c>
      <c r="I612" s="60" t="s">
        <v>7363</v>
      </c>
      <c r="J612" s="49" t="s">
        <v>7364</v>
      </c>
      <c r="K612" s="6" t="s">
        <v>7365</v>
      </c>
      <c r="L612" s="29">
        <f>IF($J$6="с учетом НДС",VLOOKUP(I612,LEGEND!B:E,4,0)*(1-M612),VLOOKUP(I612,LEGEND!B:E,4,0)*(1-M612)/1.2)</f>
        <v>9990</v>
      </c>
      <c r="M612" s="57">
        <f>IF(AND(B612&lt;&gt;"1_Электроинструмент",B612&lt;&gt;"2_Садовая техника"),$J$5,IF($J$4&lt;=20%,$J$4,IFERROR(VLOOKUP(S612,LEGEND!$L$2:$M$5,2,FALSE),$J$4)))</f>
        <v>0</v>
      </c>
      <c r="N612" s="48" t="s">
        <v>7366</v>
      </c>
      <c r="O612" s="49" t="s">
        <v>60</v>
      </c>
      <c r="P612" s="49" t="s">
        <v>66</v>
      </c>
      <c r="Q612" s="49" t="s">
        <v>67</v>
      </c>
      <c r="R612" s="50" t="s">
        <v>68</v>
      </c>
      <c r="S612" s="49" t="s">
        <v>60</v>
      </c>
      <c r="T612" s="73" t="str">
        <f>IF(_xlfn.XLOOKUP(I612,LEGEND!B:B,LEGEND!H:H)&lt;&gt;"-",HYPERLINK(_xlfn.XLOOKUP(I612,LEGEND!B:B,LEGEND!H:H),"link"),_xlfn.XLOOKUP(I612,LEGEND!B:B,LEGEND!H:H))</f>
        <v>link</v>
      </c>
      <c r="U612" s="73" t="str">
        <f>HYPERLINK(_xlfn.XLOOKUP(I612,LEGEND!B:B,LEGEND!I:I))</f>
        <v>-</v>
      </c>
      <c r="V612" s="51" t="s">
        <v>7368</v>
      </c>
      <c r="W612" s="63" t="s">
        <v>71</v>
      </c>
      <c r="X612" s="64">
        <v>187</v>
      </c>
      <c r="Y612" s="64">
        <v>87</v>
      </c>
      <c r="Z612" s="64">
        <v>284</v>
      </c>
      <c r="AA612" s="84">
        <v>0.40300000000000002</v>
      </c>
      <c r="AB612" s="85">
        <v>1</v>
      </c>
      <c r="AC612" s="85">
        <v>1</v>
      </c>
    </row>
    <row r="613" spans="1:29" s="1" customFormat="1" ht="25.5">
      <c r="B613" s="6" t="s">
        <v>55</v>
      </c>
      <c r="C613" s="6" t="s">
        <v>7251</v>
      </c>
      <c r="D613" s="6" t="s">
        <v>770</v>
      </c>
      <c r="E613" s="49" t="s">
        <v>771</v>
      </c>
      <c r="F613" s="6" t="s">
        <v>1318</v>
      </c>
      <c r="G613" s="6" t="s">
        <v>60</v>
      </c>
      <c r="H613" s="6" t="s">
        <v>7369</v>
      </c>
      <c r="I613" s="60" t="s">
        <v>7370</v>
      </c>
      <c r="J613" s="49" t="s">
        <v>7371</v>
      </c>
      <c r="K613" s="6" t="s">
        <v>7372</v>
      </c>
      <c r="L613" s="29">
        <f>IF($J$6="с учетом НДС",VLOOKUP(I613,LEGEND!B:E,4,0)*(1-M613),VLOOKUP(I613,LEGEND!B:E,4,0)*(1-M613)/1.2)</f>
        <v>9990</v>
      </c>
      <c r="M613" s="57">
        <f>IF(AND(B613&lt;&gt;"1_Электроинструмент",B613&lt;&gt;"2_Садовая техника"),$J$5,IF($J$4&lt;=20%,$J$4,IFERROR(VLOOKUP(S613,LEGEND!$L$2:$M$5,2,FALSE),$J$4)))</f>
        <v>0</v>
      </c>
      <c r="N613" s="48" t="s">
        <v>7373</v>
      </c>
      <c r="O613" s="49" t="s">
        <v>60</v>
      </c>
      <c r="P613" s="49" t="s">
        <v>66</v>
      </c>
      <c r="Q613" s="49" t="s">
        <v>67</v>
      </c>
      <c r="R613" s="50" t="s">
        <v>68</v>
      </c>
      <c r="S613" s="49" t="s">
        <v>60</v>
      </c>
      <c r="T613" s="73" t="str">
        <f>IF(_xlfn.XLOOKUP(I613,LEGEND!B:B,LEGEND!H:H)&lt;&gt;"-",HYPERLINK(_xlfn.XLOOKUP(I613,LEGEND!B:B,LEGEND!H:H),"link"),_xlfn.XLOOKUP(I613,LEGEND!B:B,LEGEND!H:H))</f>
        <v>link</v>
      </c>
      <c r="U613" s="73" t="str">
        <f>HYPERLINK(_xlfn.XLOOKUP(I613,LEGEND!B:B,LEGEND!I:I))</f>
        <v>https://milwaukee-media-images.s3.amazonaws.com/hi/L4_FL-201--Hero_1.jpg</v>
      </c>
      <c r="V613" s="51" t="s">
        <v>7375</v>
      </c>
      <c r="W613" s="63" t="s">
        <v>71</v>
      </c>
      <c r="X613" s="64">
        <v>187</v>
      </c>
      <c r="Y613" s="64">
        <v>87</v>
      </c>
      <c r="Z613" s="64">
        <v>284</v>
      </c>
      <c r="AA613" s="84">
        <v>0.35</v>
      </c>
      <c r="AB613" s="85">
        <v>1</v>
      </c>
      <c r="AC613" s="85">
        <v>1</v>
      </c>
    </row>
    <row r="614" spans="1:29" s="1" customFormat="1" ht="45">
      <c r="B614" s="6" t="s">
        <v>55</v>
      </c>
      <c r="C614" s="6" t="s">
        <v>7251</v>
      </c>
      <c r="D614" s="6" t="s">
        <v>770</v>
      </c>
      <c r="E614" s="49" t="s">
        <v>771</v>
      </c>
      <c r="F614" s="6" t="s">
        <v>1318</v>
      </c>
      <c r="G614" s="6" t="s">
        <v>60</v>
      </c>
      <c r="H614" s="6" t="s">
        <v>7314</v>
      </c>
      <c r="I614" s="60" t="s">
        <v>7315</v>
      </c>
      <c r="J614" s="49" t="s">
        <v>7316</v>
      </c>
      <c r="K614" s="6" t="s">
        <v>7317</v>
      </c>
      <c r="L614" s="29">
        <f>IF($J$6="с учетом НДС",VLOOKUP(I614,LEGEND!B:E,4,0)*(1-M614),VLOOKUP(I614,LEGEND!B:E,4,0)*(1-M614)/1.2)</f>
        <v>10600</v>
      </c>
      <c r="M614" s="57">
        <f>IF(AND(B614&lt;&gt;"1_Электроинструмент",B614&lt;&gt;"2_Садовая техника"),$J$5,IF($J$4&lt;=20%,$J$4,IFERROR(VLOOKUP(S614,LEGEND!$L$2:$M$5,2,FALSE),$J$4)))</f>
        <v>0</v>
      </c>
      <c r="N614" s="48" t="s">
        <v>7318</v>
      </c>
      <c r="O614" s="49" t="s">
        <v>42</v>
      </c>
      <c r="P614" s="49" t="s">
        <v>66</v>
      </c>
      <c r="Q614" s="49" t="s">
        <v>67</v>
      </c>
      <c r="R614" s="50" t="s">
        <v>68</v>
      </c>
      <c r="S614" s="49" t="s">
        <v>60</v>
      </c>
      <c r="T614" s="73" t="str">
        <f>IF(_xlfn.XLOOKUP(I614,LEGEND!B:B,LEGEND!H:H)&lt;&gt;"-",HYPERLINK(_xlfn.XLOOKUP(I614,LEGEND!B:B,LEGEND!H:H),"link"),_xlfn.XLOOKUP(I614,LEGEND!B:B,LEGEND!H:H))</f>
        <v>link</v>
      </c>
      <c r="U614" s="73" t="str">
        <f>HYPERLINK(_xlfn.XLOOKUP(I614,LEGEND!B:B,LEGEND!I:I))</f>
        <v>https://milwaukee-media-images.s3.amazonaws.com/hi/L4_FFL-301--Hero_1.jpg</v>
      </c>
      <c r="V614" s="51" t="s">
        <v>7319</v>
      </c>
      <c r="W614" s="63" t="s">
        <v>71</v>
      </c>
      <c r="X614" s="64">
        <v>252</v>
      </c>
      <c r="Y614" s="64">
        <v>152</v>
      </c>
      <c r="Z614" s="64">
        <v>65</v>
      </c>
      <c r="AA614" s="84">
        <v>0.38800000000000001</v>
      </c>
      <c r="AB614" s="85">
        <v>1</v>
      </c>
      <c r="AC614" s="85">
        <v>1</v>
      </c>
    </row>
    <row r="615" spans="1:29" s="1" customFormat="1" ht="25.5">
      <c r="B615" s="6" t="s">
        <v>55</v>
      </c>
      <c r="C615" s="6" t="s">
        <v>7251</v>
      </c>
      <c r="D615" s="6" t="s">
        <v>770</v>
      </c>
      <c r="E615" s="49" t="s">
        <v>771</v>
      </c>
      <c r="F615" s="6" t="s">
        <v>1318</v>
      </c>
      <c r="G615" s="6" t="s">
        <v>60</v>
      </c>
      <c r="H615" s="6" t="s">
        <v>7320</v>
      </c>
      <c r="I615" s="60" t="s">
        <v>7321</v>
      </c>
      <c r="J615" s="49" t="s">
        <v>7322</v>
      </c>
      <c r="K615" s="6" t="s">
        <v>7323</v>
      </c>
      <c r="L615" s="29">
        <f>IF($J$6="с учетом НДС",VLOOKUP(I615,LEGEND!B:E,4,0)*(1-M615),VLOOKUP(I615,LEGEND!B:E,4,0)*(1-M615)/1.2)</f>
        <v>10600</v>
      </c>
      <c r="M615" s="57">
        <f>IF(AND(B615&lt;&gt;"1_Электроинструмент",B615&lt;&gt;"2_Садовая техника"),$J$5,IF($J$4&lt;=20%,$J$4,IFERROR(VLOOKUP(S615,LEGEND!$L$2:$M$5,2,FALSE),$J$4)))</f>
        <v>0</v>
      </c>
      <c r="N615" s="48" t="s">
        <v>7324</v>
      </c>
      <c r="O615" s="49" t="s">
        <v>42</v>
      </c>
      <c r="P615" s="49" t="s">
        <v>66</v>
      </c>
      <c r="Q615" s="49" t="s">
        <v>67</v>
      </c>
      <c r="R615" s="50" t="s">
        <v>68</v>
      </c>
      <c r="S615" s="49" t="s">
        <v>60</v>
      </c>
      <c r="T615" s="73" t="str">
        <f>IF(_xlfn.XLOOKUP(I615,LEGEND!B:B,LEGEND!H:H)&lt;&gt;"-",HYPERLINK(_xlfn.XLOOKUP(I615,LEGEND!B:B,LEGEND!H:H),"link"),_xlfn.XLOOKUP(I615,LEGEND!B:B,LEGEND!H:H))</f>
        <v>link</v>
      </c>
      <c r="U615" s="73" t="str">
        <f>HYPERLINK(_xlfn.XLOOKUP(I615,LEGEND!B:B,LEGEND!I:I))</f>
        <v>https://milwaukee-media-images.s3.amazonaws.com/hi/L4_FL-301--Hero_1.jpg</v>
      </c>
      <c r="V615" s="51" t="s">
        <v>7325</v>
      </c>
      <c r="W615" s="63" t="s">
        <v>71</v>
      </c>
      <c r="X615" s="64">
        <v>152</v>
      </c>
      <c r="Y615" s="64">
        <v>253</v>
      </c>
      <c r="Z615" s="64">
        <v>72</v>
      </c>
      <c r="AA615" s="84">
        <v>0.32200000000000001</v>
      </c>
      <c r="AB615" s="85">
        <v>1</v>
      </c>
      <c r="AC615" s="85">
        <v>1</v>
      </c>
    </row>
    <row r="616" spans="1:29" s="1" customFormat="1" ht="25.5">
      <c r="B616" s="6" t="s">
        <v>55</v>
      </c>
      <c r="C616" s="6" t="s">
        <v>7251</v>
      </c>
      <c r="D616" s="6" t="s">
        <v>770</v>
      </c>
      <c r="E616" s="49" t="s">
        <v>771</v>
      </c>
      <c r="F616" s="6" t="s">
        <v>1318</v>
      </c>
      <c r="G616" s="6" t="s">
        <v>60</v>
      </c>
      <c r="H616" s="6" t="s">
        <v>7383</v>
      </c>
      <c r="I616" s="60" t="s">
        <v>7384</v>
      </c>
      <c r="J616" s="49" t="s">
        <v>7385</v>
      </c>
      <c r="K616" s="6" t="s">
        <v>7386</v>
      </c>
      <c r="L616" s="29">
        <f>IF($J$6="с учетом НДС",VLOOKUP(I616,LEGEND!B:E,4,0)*(1-M616),VLOOKUP(I616,LEGEND!B:E,4,0)*(1-M616)/1.2)</f>
        <v>11990</v>
      </c>
      <c r="M616" s="57">
        <f>IF(AND(B616&lt;&gt;"1_Электроинструмент",B616&lt;&gt;"2_Садовая техника"),$J$5,IF($J$4&lt;=20%,$J$4,IFERROR(VLOOKUP(S616,LEGEND!$L$2:$M$5,2,FALSE),$J$4)))</f>
        <v>0</v>
      </c>
      <c r="N616" s="48" t="s">
        <v>7387</v>
      </c>
      <c r="O616" s="49" t="s">
        <v>60</v>
      </c>
      <c r="P616" s="49" t="s">
        <v>1556</v>
      </c>
      <c r="Q616" s="49" t="s">
        <v>473</v>
      </c>
      <c r="R616" s="50" t="s">
        <v>68</v>
      </c>
      <c r="S616" s="49" t="s">
        <v>60</v>
      </c>
      <c r="T616" s="73" t="str">
        <f>IF(_xlfn.XLOOKUP(I616,LEGEND!B:B,LEGEND!H:H)&lt;&gt;"-",HYPERLINK(_xlfn.XLOOKUP(I616,LEGEND!B:B,LEGEND!H:H),"link"),_xlfn.XLOOKUP(I616,LEGEND!B:B,LEGEND!H:H))</f>
        <v>link</v>
      </c>
      <c r="U616" s="73" t="str">
        <f>HYPERLINK(_xlfn.XLOOKUP(I616,LEGEND!B:B,LEGEND!I:I))</f>
        <v>-</v>
      </c>
      <c r="V616" s="51" t="s">
        <v>7389</v>
      </c>
      <c r="W616" s="63" t="s">
        <v>71</v>
      </c>
      <c r="X616" s="64">
        <v>187</v>
      </c>
      <c r="Y616" s="64">
        <v>87</v>
      </c>
      <c r="Z616" s="64">
        <v>284</v>
      </c>
      <c r="AA616" s="84">
        <v>0.38</v>
      </c>
      <c r="AB616" s="85">
        <v>1</v>
      </c>
      <c r="AC616" s="85">
        <v>1</v>
      </c>
    </row>
    <row r="617" spans="1:29" s="1" customFormat="1" ht="25.5">
      <c r="B617" s="6" t="s">
        <v>55</v>
      </c>
      <c r="C617" s="6" t="s">
        <v>7251</v>
      </c>
      <c r="D617" s="6" t="s">
        <v>770</v>
      </c>
      <c r="E617" s="49" t="s">
        <v>771</v>
      </c>
      <c r="F617" s="6" t="s">
        <v>1318</v>
      </c>
      <c r="G617" s="6" t="s">
        <v>801</v>
      </c>
      <c r="H617" s="6" t="s">
        <v>7390</v>
      </c>
      <c r="I617" s="60" t="s">
        <v>7391</v>
      </c>
      <c r="J617" s="49" t="s">
        <v>7392</v>
      </c>
      <c r="K617" s="6" t="s">
        <v>7393</v>
      </c>
      <c r="L617" s="29">
        <f>IF($J$6="с учетом НДС",VLOOKUP(I617,LEGEND!B:E,4,0)*(1-M617),VLOOKUP(I617,LEGEND!B:E,4,0)*(1-M617)/1.2)</f>
        <v>11990</v>
      </c>
      <c r="M617" s="57">
        <f>IF(AND(B617&lt;&gt;"1_Электроинструмент",B617&lt;&gt;"2_Садовая техника"),$J$5,IF($J$4&lt;=20%,$J$4,IFERROR(VLOOKUP(S617,LEGEND!$L$2:$M$5,2,FALSE),$J$4)))</f>
        <v>0</v>
      </c>
      <c r="N617" s="48" t="s">
        <v>7394</v>
      </c>
      <c r="O617" s="49" t="s">
        <v>60</v>
      </c>
      <c r="P617" s="49" t="s">
        <v>66</v>
      </c>
      <c r="Q617" s="49" t="s">
        <v>67</v>
      </c>
      <c r="R617" s="50" t="s">
        <v>68</v>
      </c>
      <c r="S617" s="49" t="s">
        <v>60</v>
      </c>
      <c r="T617" s="73" t="str">
        <f>IF(_xlfn.XLOOKUP(I617,LEGEND!B:B,LEGEND!H:H)&lt;&gt;"-",HYPERLINK(_xlfn.XLOOKUP(I617,LEGEND!B:B,LEGEND!H:H),"link"),_xlfn.XLOOKUP(I617,LEGEND!B:B,LEGEND!H:H))</f>
        <v>link</v>
      </c>
      <c r="U617" s="73" t="str">
        <f>HYPERLINK(_xlfn.XLOOKUP(I617,LEGEND!B:B,LEGEND!I:I))</f>
        <v>-</v>
      </c>
      <c r="V617" s="51" t="s">
        <v>7396</v>
      </c>
      <c r="W617" s="63" t="s">
        <v>71</v>
      </c>
      <c r="X617" s="64">
        <v>187</v>
      </c>
      <c r="Y617" s="64">
        <v>284</v>
      </c>
      <c r="Z617" s="64">
        <v>87</v>
      </c>
      <c r="AA617" s="84">
        <v>0.39</v>
      </c>
      <c r="AB617" s="85">
        <v>1</v>
      </c>
      <c r="AC617" s="85">
        <v>1</v>
      </c>
    </row>
    <row r="618" spans="1:29" s="1" customFormat="1" ht="25.5">
      <c r="B618" s="6" t="s">
        <v>55</v>
      </c>
      <c r="C618" s="6" t="s">
        <v>7251</v>
      </c>
      <c r="D618" s="6" t="s">
        <v>770</v>
      </c>
      <c r="E618" s="49" t="s">
        <v>771</v>
      </c>
      <c r="F618" s="6" t="s">
        <v>1318</v>
      </c>
      <c r="G618" s="6" t="s">
        <v>801</v>
      </c>
      <c r="H618" s="6" t="s">
        <v>7404</v>
      </c>
      <c r="I618" s="60" t="s">
        <v>7405</v>
      </c>
      <c r="J618" s="49" t="s">
        <v>7406</v>
      </c>
      <c r="K618" s="6" t="s">
        <v>7407</v>
      </c>
      <c r="L618" s="29">
        <f>IF($J$6="с учетом НДС",VLOOKUP(I618,LEGEND!B:E,4,0)*(1-M618),VLOOKUP(I618,LEGEND!B:E,4,0)*(1-M618)/1.2)</f>
        <v>11990</v>
      </c>
      <c r="M618" s="57">
        <f>IF(AND(B618&lt;&gt;"1_Электроинструмент",B618&lt;&gt;"2_Садовая техника"),$J$5,IF($J$4&lt;=20%,$J$4,IFERROR(VLOOKUP(S618,LEGEND!$L$2:$M$5,2,FALSE),$J$4)))</f>
        <v>0</v>
      </c>
      <c r="N618" s="48" t="s">
        <v>7408</v>
      </c>
      <c r="O618" s="49" t="s">
        <v>60</v>
      </c>
      <c r="P618" s="49" t="s">
        <v>1556</v>
      </c>
      <c r="Q618" s="49" t="s">
        <v>473</v>
      </c>
      <c r="R618" s="50" t="s">
        <v>68</v>
      </c>
      <c r="S618" s="49" t="s">
        <v>60</v>
      </c>
      <c r="T618" s="73" t="str">
        <f>IF(_xlfn.XLOOKUP(I618,LEGEND!B:B,LEGEND!H:H)&lt;&gt;"-",HYPERLINK(_xlfn.XLOOKUP(I618,LEGEND!B:B,LEGEND!H:H),"link"),_xlfn.XLOOKUP(I618,LEGEND!B:B,LEGEND!H:H))</f>
        <v>link</v>
      </c>
      <c r="U618" s="73" t="str">
        <f>HYPERLINK(_xlfn.XLOOKUP(I618,LEGEND!B:B,LEGEND!I:I))</f>
        <v>https://milwaukee-media-images.s3.amazonaws.com/hi/L4_PWL-201--Hero_1.jpg</v>
      </c>
      <c r="V618" s="51" t="s">
        <v>7410</v>
      </c>
      <c r="W618" s="63" t="s">
        <v>71</v>
      </c>
      <c r="X618" s="64">
        <v>187</v>
      </c>
      <c r="Y618" s="64">
        <v>87</v>
      </c>
      <c r="Z618" s="64">
        <v>284</v>
      </c>
      <c r="AA618" s="84">
        <v>0.40300000000000002</v>
      </c>
      <c r="AB618" s="85">
        <v>1</v>
      </c>
      <c r="AC618" s="85">
        <v>1</v>
      </c>
    </row>
    <row r="619" spans="1:29" ht="25.5">
      <c r="A619" s="1"/>
      <c r="B619" s="6" t="s">
        <v>55</v>
      </c>
      <c r="C619" s="6" t="s">
        <v>7251</v>
      </c>
      <c r="D619" s="6" t="s">
        <v>770</v>
      </c>
      <c r="E619" s="49" t="s">
        <v>771</v>
      </c>
      <c r="F619" s="6" t="s">
        <v>1318</v>
      </c>
      <c r="G619" s="6" t="s">
        <v>60</v>
      </c>
      <c r="H619" s="6" t="s">
        <v>7332</v>
      </c>
      <c r="I619" s="60" t="s">
        <v>7333</v>
      </c>
      <c r="J619" s="49" t="s">
        <v>7334</v>
      </c>
      <c r="K619" s="6" t="s">
        <v>7335</v>
      </c>
      <c r="L619" s="29">
        <f>IF($J$6="с учетом НДС",VLOOKUP(I619,LEGEND!B:E,4,0)*(1-M619),VLOOKUP(I619,LEGEND!B:E,4,0)*(1-M619)/1.2)</f>
        <v>12490</v>
      </c>
      <c r="M619" s="57">
        <f>IF(AND(B619&lt;&gt;"1_Электроинструмент",B619&lt;&gt;"2_Садовая техника"),$J$5,IF($J$4&lt;=20%,$J$4,IFERROR(VLOOKUP(S619,LEGEND!$L$2:$M$5,2,FALSE),$J$4)))</f>
        <v>0</v>
      </c>
      <c r="N619" s="48" t="s">
        <v>7336</v>
      </c>
      <c r="O619" s="49" t="s">
        <v>42</v>
      </c>
      <c r="P619" s="49" t="s">
        <v>66</v>
      </c>
      <c r="Q619" s="49" t="s">
        <v>67</v>
      </c>
      <c r="R619" s="50" t="s">
        <v>68</v>
      </c>
      <c r="S619" s="49" t="s">
        <v>60</v>
      </c>
      <c r="T619" s="73" t="str">
        <f>IF(_xlfn.XLOOKUP(I619,LEGEND!B:B,LEGEND!H:H)&lt;&gt;"-",HYPERLINK(_xlfn.XLOOKUP(I619,LEGEND!B:B,LEGEND!H:H),"link"),_xlfn.XLOOKUP(I619,LEGEND!B:B,LEGEND!H:H))</f>
        <v>link</v>
      </c>
      <c r="U619" s="73" t="str">
        <f>HYPERLINK(_xlfn.XLOOKUP(I619,LEGEND!B:B,LEGEND!I:I))</f>
        <v>https://milwaukee-media-images.s3.amazonaws.com/hi/L4_HL-301--Hero_1.jpg</v>
      </c>
      <c r="V619" s="51" t="s">
        <v>7337</v>
      </c>
      <c r="W619" s="63" t="s">
        <v>71</v>
      </c>
      <c r="X619" s="64">
        <v>254</v>
      </c>
      <c r="Y619" s="64">
        <v>148</v>
      </c>
      <c r="Z619" s="64">
        <v>84</v>
      </c>
      <c r="AA619" s="84">
        <v>0.34</v>
      </c>
      <c r="AB619" s="85">
        <v>1</v>
      </c>
      <c r="AC619" s="85">
        <v>1</v>
      </c>
    </row>
    <row r="620" spans="1:29" ht="33.75">
      <c r="A620" s="1"/>
      <c r="B620" s="6" t="s">
        <v>55</v>
      </c>
      <c r="C620" s="6" t="s">
        <v>7251</v>
      </c>
      <c r="D620" s="6" t="s">
        <v>770</v>
      </c>
      <c r="E620" s="49" t="s">
        <v>771</v>
      </c>
      <c r="F620" s="6" t="s">
        <v>1318</v>
      </c>
      <c r="G620" s="6" t="s">
        <v>60</v>
      </c>
      <c r="H620" s="6" t="s">
        <v>7338</v>
      </c>
      <c r="I620" s="60" t="s">
        <v>7339</v>
      </c>
      <c r="J620" s="49" t="s">
        <v>7340</v>
      </c>
      <c r="K620" s="6" t="s">
        <v>7341</v>
      </c>
      <c r="L620" s="29">
        <f>IF($J$6="с учетом НДС",VLOOKUP(I620,LEGEND!B:E,4,0)*(1-M620),VLOOKUP(I620,LEGEND!B:E,4,0)*(1-M620)/1.2)</f>
        <v>12490</v>
      </c>
      <c r="M620" s="57">
        <f>IF(AND(B620&lt;&gt;"1_Электроинструмент",B620&lt;&gt;"2_Садовая техника"),$J$5,IF($J$4&lt;=20%,$J$4,IFERROR(VLOOKUP(S620,LEGEND!$L$2:$M$5,2,FALSE),$J$4)))</f>
        <v>0</v>
      </c>
      <c r="N620" s="48" t="s">
        <v>7342</v>
      </c>
      <c r="O620" s="49" t="s">
        <v>42</v>
      </c>
      <c r="P620" s="49" t="s">
        <v>66</v>
      </c>
      <c r="Q620" s="49" t="s">
        <v>67</v>
      </c>
      <c r="R620" s="50">
        <v>44621</v>
      </c>
      <c r="S620" s="49" t="s">
        <v>60</v>
      </c>
      <c r="T620" s="73" t="str">
        <f>IF(_xlfn.XLOOKUP(I620,LEGEND!B:B,LEGEND!H:H)&lt;&gt;"-",HYPERLINK(_xlfn.XLOOKUP(I620,LEGEND!B:B,LEGEND!H:H),"link"),_xlfn.XLOOKUP(I620,LEGEND!B:B,LEGEND!H:H))</f>
        <v>-</v>
      </c>
      <c r="U620" s="73" t="str">
        <f>HYPERLINK(_xlfn.XLOOKUP(I620,LEGEND!B:B,LEGEND!I:I))</f>
        <v>https://milwaukee-media-images.s3.amazonaws.com/hi/L4_HLRP-301--Hero_1.jpg</v>
      </c>
      <c r="V620" s="51" t="s">
        <v>7343</v>
      </c>
      <c r="W620" s="63" t="s">
        <v>71</v>
      </c>
      <c r="X620" s="64">
        <v>139</v>
      </c>
      <c r="Y620" s="64">
        <v>249</v>
      </c>
      <c r="Z620" s="64">
        <v>93</v>
      </c>
      <c r="AA620" s="84">
        <v>0.371</v>
      </c>
      <c r="AB620" s="85">
        <v>1</v>
      </c>
      <c r="AC620" s="85">
        <v>1</v>
      </c>
    </row>
    <row r="621" spans="1:29" s="1" customFormat="1" ht="25.5">
      <c r="B621" s="6" t="s">
        <v>55</v>
      </c>
      <c r="C621" s="6" t="s">
        <v>7251</v>
      </c>
      <c r="D621" s="6" t="s">
        <v>770</v>
      </c>
      <c r="E621" s="49" t="s">
        <v>771</v>
      </c>
      <c r="F621" s="6" t="s">
        <v>1318</v>
      </c>
      <c r="G621" s="6" t="s">
        <v>60</v>
      </c>
      <c r="H621" s="6" t="s">
        <v>7350</v>
      </c>
      <c r="I621" s="60" t="s">
        <v>7351</v>
      </c>
      <c r="J621" s="49" t="s">
        <v>7352</v>
      </c>
      <c r="K621" s="6" t="s">
        <v>7353</v>
      </c>
      <c r="L621" s="29">
        <f>IF($J$6="с учетом НДС",VLOOKUP(I621,LEGEND!B:E,4,0)*(1-M621),VLOOKUP(I621,LEGEND!B:E,4,0)*(1-M621)/1.2)</f>
        <v>12490</v>
      </c>
      <c r="M621" s="57">
        <f>IF(AND(B621&lt;&gt;"1_Электроинструмент",B621&lt;&gt;"2_Садовая техника"),$J$5,IF($J$4&lt;=20%,$J$4,IFERROR(VLOOKUP(S621,LEGEND!$L$2:$M$5,2,FALSE),$J$4)))</f>
        <v>0</v>
      </c>
      <c r="N621" s="48" t="s">
        <v>7354</v>
      </c>
      <c r="O621" s="49" t="s">
        <v>42</v>
      </c>
      <c r="P621" s="49" t="s">
        <v>66</v>
      </c>
      <c r="Q621" s="49" t="s">
        <v>67</v>
      </c>
      <c r="R621" s="50" t="s">
        <v>68</v>
      </c>
      <c r="S621" s="49" t="s">
        <v>60</v>
      </c>
      <c r="T621" s="73" t="str">
        <f>IF(_xlfn.XLOOKUP(I621,LEGEND!B:B,LEGEND!H:H)&lt;&gt;"-",HYPERLINK(_xlfn.XLOOKUP(I621,LEGEND!B:B,LEGEND!H:H),"link"),_xlfn.XLOOKUP(I621,LEGEND!B:B,LEGEND!H:H))</f>
        <v>-</v>
      </c>
      <c r="U621" s="73" t="str">
        <f>HYPERLINK(_xlfn.XLOOKUP(I621,LEGEND!B:B,LEGEND!I:I))</f>
        <v>https://milwaukee-media-images.s3.amazonaws.com/hi/L4_PWL-301--Hero_1.jpg</v>
      </c>
      <c r="V621" s="51" t="s">
        <v>7355</v>
      </c>
      <c r="W621" s="63" t="s">
        <v>71</v>
      </c>
      <c r="X621" s="64">
        <v>252</v>
      </c>
      <c r="Y621" s="64">
        <v>152</v>
      </c>
      <c r="Z621" s="64">
        <v>78</v>
      </c>
      <c r="AA621" s="84">
        <v>0.38800000000000001</v>
      </c>
      <c r="AB621" s="85">
        <v>1</v>
      </c>
      <c r="AC621" s="85">
        <v>1</v>
      </c>
    </row>
    <row r="622" spans="1:29" s="1" customFormat="1" ht="33.75">
      <c r="B622" s="6" t="s">
        <v>55</v>
      </c>
      <c r="C622" s="6" t="s">
        <v>7251</v>
      </c>
      <c r="D622" s="6" t="s">
        <v>770</v>
      </c>
      <c r="E622" s="49" t="s">
        <v>771</v>
      </c>
      <c r="F622" s="6" t="s">
        <v>1318</v>
      </c>
      <c r="G622" s="6" t="s">
        <v>801</v>
      </c>
      <c r="H622" s="6" t="s">
        <v>7397</v>
      </c>
      <c r="I622" s="60" t="s">
        <v>7398</v>
      </c>
      <c r="J622" s="49" t="s">
        <v>7399</v>
      </c>
      <c r="K622" s="6" t="s">
        <v>7400</v>
      </c>
      <c r="L622" s="29">
        <f>IF($J$6="с учетом НДС",VLOOKUP(I622,LEGEND!B:E,4,0)*(1-M622),VLOOKUP(I622,LEGEND!B:E,4,0)*(1-M622)/1.2)</f>
        <v>12490</v>
      </c>
      <c r="M622" s="57">
        <f>IF(AND(B622&lt;&gt;"1_Электроинструмент",B622&lt;&gt;"2_Садовая техника"),$J$5,IF($J$4&lt;=20%,$J$4,IFERROR(VLOOKUP(S622,LEGEND!$L$2:$M$5,2,FALSE),$J$4)))</f>
        <v>0</v>
      </c>
      <c r="N622" s="48" t="s">
        <v>7401</v>
      </c>
      <c r="O622" s="49" t="s">
        <v>60</v>
      </c>
      <c r="P622" s="49" t="s">
        <v>1556</v>
      </c>
      <c r="Q622" s="49" t="s">
        <v>473</v>
      </c>
      <c r="R622" s="50" t="s">
        <v>68</v>
      </c>
      <c r="S622" s="49" t="s">
        <v>60</v>
      </c>
      <c r="T622" s="73" t="str">
        <f>IF(_xlfn.XLOOKUP(I622,LEGEND!B:B,LEGEND!H:H)&lt;&gt;"-",HYPERLINK(_xlfn.XLOOKUP(I622,LEGEND!B:B,LEGEND!H:H),"link"),_xlfn.XLOOKUP(I622,LEGEND!B:B,LEGEND!H:H))</f>
        <v>link</v>
      </c>
      <c r="U622" s="73" t="str">
        <f>HYPERLINK(_xlfn.XLOOKUP(I622,LEGEND!B:B,LEGEND!I:I))</f>
        <v>-</v>
      </c>
      <c r="V622" s="51" t="s">
        <v>7403</v>
      </c>
      <c r="W622" s="63" t="s">
        <v>71</v>
      </c>
      <c r="X622" s="64">
        <v>187</v>
      </c>
      <c r="Y622" s="64">
        <v>112</v>
      </c>
      <c r="Z622" s="64">
        <v>284</v>
      </c>
      <c r="AA622" s="84">
        <v>0.39</v>
      </c>
      <c r="AB622" s="85">
        <v>1</v>
      </c>
      <c r="AC622" s="85">
        <v>1</v>
      </c>
    </row>
    <row r="623" spans="1:29" s="1" customFormat="1" ht="45">
      <c r="B623" s="6" t="s">
        <v>55</v>
      </c>
      <c r="C623" s="6" t="s">
        <v>7251</v>
      </c>
      <c r="D623" s="6" t="s">
        <v>770</v>
      </c>
      <c r="E623" s="49" t="s">
        <v>771</v>
      </c>
      <c r="F623" s="6" t="s">
        <v>1318</v>
      </c>
      <c r="G623" s="6" t="s">
        <v>60</v>
      </c>
      <c r="H623" s="6" t="s">
        <v>7344</v>
      </c>
      <c r="I623" s="60" t="s">
        <v>7345</v>
      </c>
      <c r="J623" s="49" t="s">
        <v>7346</v>
      </c>
      <c r="K623" s="6" t="s">
        <v>7347</v>
      </c>
      <c r="L623" s="29">
        <f>IF($J$6="с учетом НДС",VLOOKUP(I623,LEGEND!B:E,4,0)*(1-M623),VLOOKUP(I623,LEGEND!B:E,4,0)*(1-M623)/1.2)</f>
        <v>12990</v>
      </c>
      <c r="M623" s="57">
        <f>IF(AND(B623&lt;&gt;"1_Электроинструмент",B623&lt;&gt;"2_Садовая техника"),$J$5,IF($J$4&lt;=20%,$J$4,IFERROR(VLOOKUP(S623,LEGEND!$L$2:$M$5,2,FALSE),$J$4)))</f>
        <v>0</v>
      </c>
      <c r="N623" s="48" t="s">
        <v>7348</v>
      </c>
      <c r="O623" s="49" t="s">
        <v>42</v>
      </c>
      <c r="P623" s="49" t="s">
        <v>66</v>
      </c>
      <c r="Q623" s="49" t="s">
        <v>67</v>
      </c>
      <c r="R623" s="50" t="s">
        <v>68</v>
      </c>
      <c r="S623" s="49" t="s">
        <v>60</v>
      </c>
      <c r="T623" s="73" t="str">
        <f>IF(_xlfn.XLOOKUP(I623,LEGEND!B:B,LEGEND!H:H)&lt;&gt;"-",HYPERLINK(_xlfn.XLOOKUP(I623,LEGEND!B:B,LEGEND!H:H),"link"),_xlfn.XLOOKUP(I623,LEGEND!B:B,LEGEND!H:H))</f>
        <v>link</v>
      </c>
      <c r="U623" s="73" t="str">
        <f>HYPERLINK(_xlfn.XLOOKUP(I623,LEGEND!B:B,LEGEND!I:I))</f>
        <v>https://milwaukee-media-images.s3.amazonaws.com/hi/L4_HL-VIS-301--Hero_01.jpg</v>
      </c>
      <c r="V623" s="51" t="s">
        <v>7349</v>
      </c>
      <c r="W623" s="63" t="s">
        <v>71</v>
      </c>
      <c r="X623" s="64">
        <v>248</v>
      </c>
      <c r="Y623" s="64">
        <v>159</v>
      </c>
      <c r="Z623" s="64">
        <v>118</v>
      </c>
      <c r="AA623" s="84">
        <v>0.39</v>
      </c>
      <c r="AB623" s="85">
        <v>1</v>
      </c>
      <c r="AC623" s="85">
        <v>1</v>
      </c>
    </row>
    <row r="624" spans="1:29" s="1" customFormat="1" ht="25.5">
      <c r="B624" s="6" t="s">
        <v>55</v>
      </c>
      <c r="C624" s="6" t="s">
        <v>7251</v>
      </c>
      <c r="D624" s="6" t="s">
        <v>770</v>
      </c>
      <c r="E624" s="49" t="s">
        <v>771</v>
      </c>
      <c r="F624" s="6" t="s">
        <v>1318</v>
      </c>
      <c r="G624" s="6" t="s">
        <v>801</v>
      </c>
      <c r="H624" s="6" t="s">
        <v>7376</v>
      </c>
      <c r="I624" s="60" t="s">
        <v>7377</v>
      </c>
      <c r="J624" s="49" t="s">
        <v>7378</v>
      </c>
      <c r="K624" s="6" t="s">
        <v>7379</v>
      </c>
      <c r="L624" s="29">
        <f>IF($J$6="с учетом НДС",VLOOKUP(I624,LEGEND!B:E,4,0)*(1-M624),VLOOKUP(I624,LEGEND!B:E,4,0)*(1-M624)/1.2)</f>
        <v>12990</v>
      </c>
      <c r="M624" s="57">
        <f>IF(AND(B624&lt;&gt;"1_Электроинструмент",B624&lt;&gt;"2_Садовая техника"),$J$5,IF($J$4&lt;=20%,$J$4,IFERROR(VLOOKUP(S624,LEGEND!$L$2:$M$5,2,FALSE),$J$4)))</f>
        <v>0</v>
      </c>
      <c r="N624" s="48" t="s">
        <v>7380</v>
      </c>
      <c r="O624" s="49" t="s">
        <v>60</v>
      </c>
      <c r="P624" s="49" t="s">
        <v>66</v>
      </c>
      <c r="Q624" s="49" t="s">
        <v>67</v>
      </c>
      <c r="R624" s="50" t="s">
        <v>68</v>
      </c>
      <c r="S624" s="49" t="s">
        <v>60</v>
      </c>
      <c r="T624" s="73" t="str">
        <f>IF(_xlfn.XLOOKUP(I624,LEGEND!B:B,LEGEND!H:H)&lt;&gt;"-",HYPERLINK(_xlfn.XLOOKUP(I624,LEGEND!B:B,LEGEND!H:H),"link"),_xlfn.XLOOKUP(I624,LEGEND!B:B,LEGEND!H:H))</f>
        <v>link</v>
      </c>
      <c r="U624" s="73" t="str">
        <f>HYPERLINK(_xlfn.XLOOKUP(I624,LEGEND!B:B,LEGEND!I:I))</f>
        <v>https://milwaukee-media-images.s3.amazonaws.com/hi/L4_FMLED-201--Hero_1.jpg</v>
      </c>
      <c r="V624" s="51" t="s">
        <v>7382</v>
      </c>
      <c r="W624" s="63" t="s">
        <v>71</v>
      </c>
      <c r="X624" s="64">
        <v>280</v>
      </c>
      <c r="Y624" s="64">
        <v>190</v>
      </c>
      <c r="Z624" s="64">
        <v>90</v>
      </c>
      <c r="AA624" s="84">
        <v>0.34599999999999997</v>
      </c>
      <c r="AB624" s="85">
        <v>1</v>
      </c>
      <c r="AC624" s="85">
        <v>1</v>
      </c>
    </row>
    <row r="625" spans="1:29" ht="33.75">
      <c r="A625" s="1"/>
      <c r="B625" s="6" t="s">
        <v>55</v>
      </c>
      <c r="C625" s="6" t="s">
        <v>7251</v>
      </c>
      <c r="D625" s="6" t="s">
        <v>770</v>
      </c>
      <c r="E625" s="49" t="s">
        <v>771</v>
      </c>
      <c r="F625" s="6" t="s">
        <v>1318</v>
      </c>
      <c r="G625" s="6" t="s">
        <v>60</v>
      </c>
      <c r="H625" s="6" t="s">
        <v>7326</v>
      </c>
      <c r="I625" s="60" t="s">
        <v>7327</v>
      </c>
      <c r="J625" s="49" t="s">
        <v>7328</v>
      </c>
      <c r="K625" s="6" t="s">
        <v>7329</v>
      </c>
      <c r="L625" s="29">
        <f>IF($J$6="с учетом НДС",VLOOKUP(I625,LEGEND!B:E,4,0)*(1-M625),VLOOKUP(I625,LEGEND!B:E,4,0)*(1-M625)/1.2)</f>
        <v>13700</v>
      </c>
      <c r="M625" s="57">
        <f>IF(AND(B625&lt;&gt;"1_Электроинструмент",B625&lt;&gt;"2_Садовая техника"),$J$5,IF($J$4&lt;=20%,$J$4,IFERROR(VLOOKUP(S625,LEGEND!$L$2:$M$5,2,FALSE),$J$4)))</f>
        <v>0</v>
      </c>
      <c r="N625" s="48" t="s">
        <v>7330</v>
      </c>
      <c r="O625" s="49" t="s">
        <v>42</v>
      </c>
      <c r="P625" s="49" t="s">
        <v>66</v>
      </c>
      <c r="Q625" s="49" t="s">
        <v>67</v>
      </c>
      <c r="R625" s="50">
        <v>44621</v>
      </c>
      <c r="S625" s="49" t="s">
        <v>60</v>
      </c>
      <c r="T625" s="73" t="str">
        <f>IF(_xlfn.XLOOKUP(I625,LEGEND!B:B,LEGEND!H:H)&lt;&gt;"-",HYPERLINK(_xlfn.XLOOKUP(I625,LEGEND!B:B,LEGEND!H:H),"link"),_xlfn.XLOOKUP(I625,LEGEND!B:B,LEGEND!H:H))</f>
        <v>-</v>
      </c>
      <c r="U625" s="73" t="str">
        <f>HYPERLINK(_xlfn.XLOOKUP(I625,LEGEND!B:B,LEGEND!I:I))</f>
        <v>https://milwaukee-media-images.s3.amazonaws.com/hi/L4_FMLED-301--Hero_1.jpg</v>
      </c>
      <c r="V625" s="51" t="s">
        <v>7331</v>
      </c>
      <c r="W625" s="63" t="s">
        <v>71</v>
      </c>
      <c r="X625" s="64">
        <v>140</v>
      </c>
      <c r="Y625" s="64">
        <v>50</v>
      </c>
      <c r="Z625" s="64">
        <v>225</v>
      </c>
      <c r="AA625" s="84">
        <v>0.2</v>
      </c>
      <c r="AB625" s="85">
        <v>1</v>
      </c>
      <c r="AC625" s="85">
        <v>1</v>
      </c>
    </row>
    <row r="626" spans="1:29" s="1" customFormat="1" ht="25.5">
      <c r="B626" s="6" t="s">
        <v>55</v>
      </c>
      <c r="C626" s="6" t="s">
        <v>7251</v>
      </c>
      <c r="D626" s="6" t="s">
        <v>770</v>
      </c>
      <c r="E626" s="49" t="s">
        <v>771</v>
      </c>
      <c r="F626" s="6" t="s">
        <v>1318</v>
      </c>
      <c r="G626" s="6" t="s">
        <v>801</v>
      </c>
      <c r="H626" s="6" t="s">
        <v>7411</v>
      </c>
      <c r="I626" s="60" t="s">
        <v>7412</v>
      </c>
      <c r="J626" s="49" t="s">
        <v>7413</v>
      </c>
      <c r="K626" s="6" t="s">
        <v>7414</v>
      </c>
      <c r="L626" s="29">
        <f>IF($J$6="с учетом НДС",VLOOKUP(I626,LEGEND!B:E,4,0)*(1-M626),VLOOKUP(I626,LEGEND!B:E,4,0)*(1-M626)/1.2)</f>
        <v>14990</v>
      </c>
      <c r="M626" s="57">
        <f>IF(AND(B626&lt;&gt;"1_Электроинструмент",B626&lt;&gt;"2_Садовая техника"),$J$5,IF($J$4&lt;=20%,$J$4,IFERROR(VLOOKUP(S626,LEGEND!$L$2:$M$5,2,FALSE),$J$4)))</f>
        <v>0</v>
      </c>
      <c r="N626" s="48" t="s">
        <v>7415</v>
      </c>
      <c r="O626" s="49" t="s">
        <v>60</v>
      </c>
      <c r="P626" s="49" t="s">
        <v>66</v>
      </c>
      <c r="Q626" s="49" t="s">
        <v>67</v>
      </c>
      <c r="R626" s="50" t="s">
        <v>68</v>
      </c>
      <c r="S626" s="49" t="s">
        <v>60</v>
      </c>
      <c r="T626" s="73" t="str">
        <f>IF(_xlfn.XLOOKUP(I626,LEGEND!B:B,LEGEND!H:H)&lt;&gt;"-",HYPERLINK(_xlfn.XLOOKUP(I626,LEGEND!B:B,LEGEND!H:H),"link"),_xlfn.XLOOKUP(I626,LEGEND!B:B,LEGEND!H:H))</f>
        <v>link</v>
      </c>
      <c r="U626" s="73" t="str">
        <f>HYPERLINK(_xlfn.XLOOKUP(I626,LEGEND!B:B,LEGEND!I:I))</f>
        <v>https://milwaukee-media-images.s3.amazonaws.com/hi/L4_TMLED-201--Hero_1.jpg</v>
      </c>
      <c r="V626" s="51" t="s">
        <v>7417</v>
      </c>
      <c r="W626" s="63" t="s">
        <v>71</v>
      </c>
      <c r="X626" s="64">
        <v>285</v>
      </c>
      <c r="Y626" s="64">
        <v>190</v>
      </c>
      <c r="Z626" s="64">
        <v>90</v>
      </c>
      <c r="AA626" s="84">
        <v>0.37</v>
      </c>
      <c r="AB626" s="85">
        <v>1</v>
      </c>
      <c r="AC626" s="85">
        <v>1</v>
      </c>
    </row>
    <row r="627" spans="1:29" s="1" customFormat="1" ht="25.5">
      <c r="B627" s="6" t="s">
        <v>55</v>
      </c>
      <c r="C627" s="6" t="s">
        <v>7251</v>
      </c>
      <c r="D627" s="6" t="s">
        <v>770</v>
      </c>
      <c r="E627" s="49" t="s">
        <v>771</v>
      </c>
      <c r="F627" s="6" t="s">
        <v>1318</v>
      </c>
      <c r="G627" s="6" t="s">
        <v>60</v>
      </c>
      <c r="H627" s="6" t="s">
        <v>7356</v>
      </c>
      <c r="I627" s="60" t="s">
        <v>7357</v>
      </c>
      <c r="J627" s="49" t="s">
        <v>7358</v>
      </c>
      <c r="K627" s="6" t="s">
        <v>7359</v>
      </c>
      <c r="L627" s="29">
        <f>IF($J$6="с учетом НДС",VLOOKUP(I627,LEGEND!B:E,4,0)*(1-M627),VLOOKUP(I627,LEGEND!B:E,4,0)*(1-M627)/1.2)</f>
        <v>15600</v>
      </c>
      <c r="M627" s="57">
        <f>IF(AND(B627&lt;&gt;"1_Электроинструмент",B627&lt;&gt;"2_Садовая техника"),$J$5,IF($J$4&lt;=20%,$J$4,IFERROR(VLOOKUP(S627,LEGEND!$L$2:$M$5,2,FALSE),$J$4)))</f>
        <v>0</v>
      </c>
      <c r="N627" s="48" t="s">
        <v>7360</v>
      </c>
      <c r="O627" s="49" t="s">
        <v>42</v>
      </c>
      <c r="P627" s="49" t="s">
        <v>66</v>
      </c>
      <c r="Q627" s="49" t="s">
        <v>67</v>
      </c>
      <c r="R627" s="50">
        <v>44621</v>
      </c>
      <c r="S627" s="49" t="s">
        <v>60</v>
      </c>
      <c r="T627" s="73" t="str">
        <f>IF(_xlfn.XLOOKUP(I627,LEGEND!B:B,LEGEND!H:H)&lt;&gt;"-",HYPERLINK(_xlfn.XLOOKUP(I627,LEGEND!B:B,LEGEND!H:H),"link"),_xlfn.XLOOKUP(I627,LEGEND!B:B,LEGEND!H:H))</f>
        <v>-</v>
      </c>
      <c r="U627" s="73" t="str">
        <f>HYPERLINK(_xlfn.XLOOKUP(I627,LEGEND!B:B,LEGEND!I:I))</f>
        <v>https://milwaukee-media-images.s3.amazonaws.com/hi/L4_TMLED-301--Hero_1.jpg</v>
      </c>
      <c r="V627" s="51" t="s">
        <v>7361</v>
      </c>
      <c r="W627" s="63" t="s">
        <v>71</v>
      </c>
      <c r="X627" s="64">
        <v>140</v>
      </c>
      <c r="Y627" s="64">
        <v>250</v>
      </c>
      <c r="Z627" s="64">
        <v>64</v>
      </c>
      <c r="AA627" s="84">
        <v>0.33800000000000002</v>
      </c>
      <c r="AB627" s="85">
        <v>1</v>
      </c>
      <c r="AC627" s="85">
        <v>1</v>
      </c>
    </row>
    <row r="628" spans="1:29" s="1" customFormat="1" ht="25.5">
      <c r="B628" s="6" t="s">
        <v>55</v>
      </c>
      <c r="C628" s="6" t="s">
        <v>56</v>
      </c>
      <c r="D628" s="6" t="s">
        <v>770</v>
      </c>
      <c r="E628" s="49" t="s">
        <v>800</v>
      </c>
      <c r="F628" s="6" t="s">
        <v>59</v>
      </c>
      <c r="G628" s="6" t="s">
        <v>60</v>
      </c>
      <c r="H628" s="6" t="s">
        <v>822</v>
      </c>
      <c r="I628" s="60" t="s">
        <v>823</v>
      </c>
      <c r="J628" s="49" t="s">
        <v>824</v>
      </c>
      <c r="K628" s="6" t="s">
        <v>825</v>
      </c>
      <c r="L628" s="29">
        <f>IF($J$6="с учетом НДС",VLOOKUP(I628,LEGEND!B:E,4,0)*(1-M628),VLOOKUP(I628,LEGEND!B:E,4,0)*(1-M628)/1.2)</f>
        <v>8700</v>
      </c>
      <c r="M628" s="57">
        <f>IF(AND(B628&lt;&gt;"1_Электроинструмент",B628&lt;&gt;"2_Садовая техника"),$J$5,IF($J$4&lt;=20%,$J$4,IFERROR(VLOOKUP(S628,LEGEND!$L$2:$M$5,2,FALSE),$J$4)))</f>
        <v>0</v>
      </c>
      <c r="N628" s="48" t="s">
        <v>826</v>
      </c>
      <c r="O628" s="49" t="s">
        <v>60</v>
      </c>
      <c r="P628" s="49" t="s">
        <v>66</v>
      </c>
      <c r="Q628" s="49" t="s">
        <v>67</v>
      </c>
      <c r="R628" s="50" t="s">
        <v>68</v>
      </c>
      <c r="S628" s="49" t="s">
        <v>148</v>
      </c>
      <c r="T628" s="73" t="str">
        <f>IF(_xlfn.XLOOKUP(I628,LEGEND!B:B,LEGEND!H:H)&lt;&gt;"-",HYPERLINK(_xlfn.XLOOKUP(I628,LEGEND!B:B,LEGEND!H:H),"link"),_xlfn.XLOOKUP(I628,LEGEND!B:B,LEGEND!H:H))</f>
        <v>link</v>
      </c>
      <c r="U628" s="73" t="str">
        <f>HYPERLINK(_xlfn.XLOOKUP(I628,LEGEND!B:B,LEGEND!I:I))</f>
        <v>https://milwaukee-media-images.s3.amazonaws.com/hi/M12 LL-0--Hero_1.jpg</v>
      </c>
      <c r="V628" s="51" t="s">
        <v>828</v>
      </c>
      <c r="W628" s="63" t="s">
        <v>71</v>
      </c>
      <c r="X628" s="64">
        <v>200</v>
      </c>
      <c r="Y628" s="64">
        <v>100</v>
      </c>
      <c r="Z628" s="64">
        <v>349</v>
      </c>
      <c r="AA628" s="84">
        <v>0.78</v>
      </c>
      <c r="AB628" s="85">
        <v>1</v>
      </c>
      <c r="AC628" s="85">
        <v>1</v>
      </c>
    </row>
    <row r="629" spans="1:29" s="1" customFormat="1" ht="25.5">
      <c r="B629" s="6" t="s">
        <v>55</v>
      </c>
      <c r="C629" s="6" t="s">
        <v>56</v>
      </c>
      <c r="D629" s="6" t="s">
        <v>770</v>
      </c>
      <c r="E629" s="49" t="s">
        <v>800</v>
      </c>
      <c r="F629" s="6" t="s">
        <v>59</v>
      </c>
      <c r="G629" s="6" t="s">
        <v>801</v>
      </c>
      <c r="H629" s="6" t="s">
        <v>802</v>
      </c>
      <c r="I629" s="60" t="s">
        <v>803</v>
      </c>
      <c r="J629" s="49" t="s">
        <v>804</v>
      </c>
      <c r="K629" s="6" t="s">
        <v>805</v>
      </c>
      <c r="L629" s="29">
        <f>IF($J$6="с учетом НДС",VLOOKUP(I629,LEGEND!B:E,4,0)*(1-M629),VLOOKUP(I629,LEGEND!B:E,4,0)*(1-M629)/1.2)</f>
        <v>12490</v>
      </c>
      <c r="M629" s="57">
        <f>IF(AND(B629&lt;&gt;"1_Электроинструмент",B629&lt;&gt;"2_Садовая техника"),$J$5,IF($J$4&lt;=20%,$J$4,IFERROR(VLOOKUP(S629,LEGEND!$L$2:$M$5,2,FALSE),$J$4)))</f>
        <v>0</v>
      </c>
      <c r="N629" s="48" t="s">
        <v>806</v>
      </c>
      <c r="O629" s="49" t="s">
        <v>60</v>
      </c>
      <c r="P629" s="49" t="s">
        <v>66</v>
      </c>
      <c r="Q629" s="49" t="s">
        <v>67</v>
      </c>
      <c r="R629" s="50" t="s">
        <v>68</v>
      </c>
      <c r="S629" s="49" t="s">
        <v>60</v>
      </c>
      <c r="T629" s="73" t="str">
        <f>IF(_xlfn.XLOOKUP(I629,LEGEND!B:B,LEGEND!H:H)&lt;&gt;"-",HYPERLINK(_xlfn.XLOOKUP(I629,LEGEND!B:B,LEGEND!H:H),"link"),_xlfn.XLOOKUP(I629,LEGEND!B:B,LEGEND!H:H))</f>
        <v>link</v>
      </c>
      <c r="U629" s="73" t="str">
        <f>HYPERLINK(_xlfn.XLOOKUP(I629,LEGEND!B:B,LEGEND!I:I))</f>
        <v>https://milwaukee-media-images.s3.amazonaws.com/hi/M12_PAL-0--Hero_1.jpg</v>
      </c>
      <c r="V629" s="51" t="s">
        <v>808</v>
      </c>
      <c r="W629" s="63" t="s">
        <v>71</v>
      </c>
      <c r="X629" s="64">
        <v>302</v>
      </c>
      <c r="Y629" s="64">
        <v>91</v>
      </c>
      <c r="Z629" s="64">
        <v>92</v>
      </c>
      <c r="AA629" s="84">
        <v>0.47399999999999998</v>
      </c>
      <c r="AB629" s="85">
        <v>1</v>
      </c>
      <c r="AC629" s="85">
        <v>1</v>
      </c>
    </row>
    <row r="630" spans="1:29" s="1" customFormat="1" ht="25.5">
      <c r="B630" s="6" t="s">
        <v>55</v>
      </c>
      <c r="C630" s="6" t="s">
        <v>56</v>
      </c>
      <c r="D630" s="6" t="s">
        <v>770</v>
      </c>
      <c r="E630" s="49" t="s">
        <v>800</v>
      </c>
      <c r="F630" s="6" t="s">
        <v>59</v>
      </c>
      <c r="G630" s="6" t="s">
        <v>60</v>
      </c>
      <c r="H630" s="6" t="s">
        <v>815</v>
      </c>
      <c r="I630" s="60" t="s">
        <v>816</v>
      </c>
      <c r="J630" s="49" t="s">
        <v>817</v>
      </c>
      <c r="K630" s="6" t="s">
        <v>818</v>
      </c>
      <c r="L630" s="29">
        <f>IF($J$6="с учетом НДС",VLOOKUP(I630,LEGEND!B:E,4,0)*(1-M630),VLOOKUP(I630,LEGEND!B:E,4,0)*(1-M630)/1.2)</f>
        <v>13700</v>
      </c>
      <c r="M630" s="57">
        <f>IF(AND(B630&lt;&gt;"1_Электроинструмент",B630&lt;&gt;"2_Садовая техника"),$J$5,IF($J$4&lt;=20%,$J$4,IFERROR(VLOOKUP(S630,LEGEND!$L$2:$M$5,2,FALSE),$J$4)))</f>
        <v>0</v>
      </c>
      <c r="N630" s="48" t="s">
        <v>819</v>
      </c>
      <c r="O630" s="49" t="s">
        <v>60</v>
      </c>
      <c r="P630" s="49" t="s">
        <v>66</v>
      </c>
      <c r="Q630" s="49" t="s">
        <v>67</v>
      </c>
      <c r="R630" s="50" t="s">
        <v>68</v>
      </c>
      <c r="S630" s="49" t="s">
        <v>148</v>
      </c>
      <c r="T630" s="73" t="str">
        <f>IF(_xlfn.XLOOKUP(I630,LEGEND!B:B,LEGEND!H:H)&lt;&gt;"-",HYPERLINK(_xlfn.XLOOKUP(I630,LEGEND!B:B,LEGEND!H:H),"link"),_xlfn.XLOOKUP(I630,LEGEND!B:B,LEGEND!H:H))</f>
        <v>link</v>
      </c>
      <c r="U630" s="73" t="str">
        <f>HYPERLINK(_xlfn.XLOOKUP(I630,LEGEND!B:B,LEGEND!I:I))</f>
        <v>https://milwaukee-media-images.s3.amazonaws.com/hi/M12_AL-0--Hero_1.jpg</v>
      </c>
      <c r="V630" s="51" t="s">
        <v>821</v>
      </c>
      <c r="W630" s="63" t="s">
        <v>71</v>
      </c>
      <c r="X630" s="64">
        <v>224</v>
      </c>
      <c r="Y630" s="64">
        <v>100</v>
      </c>
      <c r="Z630" s="64">
        <v>279</v>
      </c>
      <c r="AA630" s="84">
        <v>1.35</v>
      </c>
      <c r="AB630" s="85">
        <v>1</v>
      </c>
      <c r="AC630" s="85">
        <v>1</v>
      </c>
    </row>
    <row r="631" spans="1:29" s="1" customFormat="1" ht="25.5">
      <c r="B631" s="6" t="s">
        <v>55</v>
      </c>
      <c r="C631" s="6" t="s">
        <v>56</v>
      </c>
      <c r="D631" s="6" t="s">
        <v>770</v>
      </c>
      <c r="E631" s="49" t="s">
        <v>800</v>
      </c>
      <c r="F631" s="6" t="s">
        <v>59</v>
      </c>
      <c r="G631" s="6" t="s">
        <v>60</v>
      </c>
      <c r="H631" s="6" t="s">
        <v>836</v>
      </c>
      <c r="I631" s="60" t="s">
        <v>837</v>
      </c>
      <c r="J631" s="49" t="s">
        <v>838</v>
      </c>
      <c r="K631" s="6" t="s">
        <v>839</v>
      </c>
      <c r="L631" s="29">
        <f>IF($J$6="с учетом НДС",VLOOKUP(I631,LEGEND!B:E,4,0)*(1-M631),VLOOKUP(I631,LEGEND!B:E,4,0)*(1-M631)/1.2)</f>
        <v>21990</v>
      </c>
      <c r="M631" s="57">
        <f>IF(AND(B631&lt;&gt;"1_Электроинструмент",B631&lt;&gt;"2_Садовая техника"),$J$5,IF($J$4&lt;=20%,$J$4,IFERROR(VLOOKUP(S631,LEGEND!$L$2:$M$5,2,FALSE),$J$4)))</f>
        <v>0</v>
      </c>
      <c r="N631" s="48" t="s">
        <v>840</v>
      </c>
      <c r="O631" s="49" t="s">
        <v>60</v>
      </c>
      <c r="P631" s="49" t="s">
        <v>66</v>
      </c>
      <c r="Q631" s="49" t="s">
        <v>67</v>
      </c>
      <c r="R631" s="50" t="s">
        <v>68</v>
      </c>
      <c r="S631" s="49" t="s">
        <v>60</v>
      </c>
      <c r="T631" s="73" t="str">
        <f>IF(_xlfn.XLOOKUP(I631,LEGEND!B:B,LEGEND!H:H)&lt;&gt;"-",HYPERLINK(_xlfn.XLOOKUP(I631,LEGEND!B:B,LEGEND!H:H),"link"),_xlfn.XLOOKUP(I631,LEGEND!B:B,LEGEND!H:H))</f>
        <v>link</v>
      </c>
      <c r="U631" s="73" t="str">
        <f>HYPERLINK(_xlfn.XLOOKUP(I631,LEGEND!B:B,LEGEND!I:I))</f>
        <v>https://milwaukee-media-images.s3.amazonaws.com/hi/M12_UHL-0--Hero_1.jpg</v>
      </c>
      <c r="V631" s="51" t="s">
        <v>842</v>
      </c>
      <c r="W631" s="63" t="s">
        <v>71</v>
      </c>
      <c r="X631" s="64">
        <v>221</v>
      </c>
      <c r="Y631" s="64">
        <v>124</v>
      </c>
      <c r="Z631" s="64">
        <v>1219</v>
      </c>
      <c r="AA631" s="84">
        <v>3.17</v>
      </c>
      <c r="AB631" s="85">
        <v>1</v>
      </c>
      <c r="AC631" s="85">
        <v>1</v>
      </c>
    </row>
    <row r="632" spans="1:29" s="1" customFormat="1" ht="15">
      <c r="B632" s="6" t="s">
        <v>55</v>
      </c>
      <c r="C632" s="6" t="s">
        <v>56</v>
      </c>
      <c r="D632" s="6" t="s">
        <v>770</v>
      </c>
      <c r="E632" s="49" t="s">
        <v>800</v>
      </c>
      <c r="F632" s="6" t="s">
        <v>59</v>
      </c>
      <c r="G632" s="6" t="s">
        <v>60</v>
      </c>
      <c r="H632" s="6" t="s">
        <v>8474</v>
      </c>
      <c r="I632" s="60" t="s">
        <v>8475</v>
      </c>
      <c r="J632" s="49" t="s">
        <v>8476</v>
      </c>
      <c r="K632" s="6" t="s">
        <v>8477</v>
      </c>
      <c r="L632" s="29">
        <f>IF($J$6="с учетом НДС",VLOOKUP(I632,LEGEND!B:E,4,0)*(1-M632),VLOOKUP(I632,LEGEND!B:E,4,0)*(1-M632)/1.2)</f>
        <v>21990</v>
      </c>
      <c r="M632" s="57">
        <f>IF(AND(B632&lt;&gt;"1_Электроинструмент",B632&lt;&gt;"2_Садовая техника"),$J$5,IF($J$4&lt;=20%,$J$4,IFERROR(VLOOKUP(S632,LEGEND!$L$2:$M$5,2,FALSE),$J$4)))</f>
        <v>0</v>
      </c>
      <c r="N632" s="48" t="s">
        <v>60</v>
      </c>
      <c r="O632" s="49" t="s">
        <v>42</v>
      </c>
      <c r="P632" s="49" t="s">
        <v>66</v>
      </c>
      <c r="Q632" s="49" t="s">
        <v>473</v>
      </c>
      <c r="R632" s="50">
        <v>44621</v>
      </c>
      <c r="S632" s="49" t="s">
        <v>60</v>
      </c>
      <c r="T632" s="73" t="str">
        <f>IF(_xlfn.XLOOKUP(I632,LEGEND!B:B,LEGEND!H:H)&lt;&gt;"-",HYPERLINK(_xlfn.XLOOKUP(I632,LEGEND!B:B,LEGEND!H:H),"link"),_xlfn.XLOOKUP(I632,LEGEND!B:B,LEGEND!H:H))</f>
        <v>-</v>
      </c>
      <c r="U632" s="73" t="str">
        <f>HYPERLINK(_xlfn.XLOOKUP(I632,LEGEND!B:B,LEGEND!I:I))</f>
        <v>https://milwaukee-media-images.s3.amazonaws.com/hi/M12_CML-401X--Hero_1.jpg</v>
      </c>
      <c r="V632" s="51" t="s">
        <v>8478</v>
      </c>
      <c r="W632" s="63" t="s">
        <v>71</v>
      </c>
      <c r="X632" s="64">
        <v>515</v>
      </c>
      <c r="Y632" s="64">
        <v>320</v>
      </c>
      <c r="Z632" s="64">
        <v>100</v>
      </c>
      <c r="AA632" s="84">
        <v>2.0059999999999998</v>
      </c>
      <c r="AB632" s="85">
        <v>1</v>
      </c>
      <c r="AC632" s="85">
        <v>1</v>
      </c>
    </row>
    <row r="633" spans="1:29" s="1" customFormat="1" ht="25.5">
      <c r="B633" s="6" t="s">
        <v>55</v>
      </c>
      <c r="C633" s="6" t="s">
        <v>56</v>
      </c>
      <c r="D633" s="6" t="s">
        <v>770</v>
      </c>
      <c r="E633" s="49" t="s">
        <v>800</v>
      </c>
      <c r="F633" s="6" t="s">
        <v>59</v>
      </c>
      <c r="G633" s="6" t="s">
        <v>60</v>
      </c>
      <c r="H633" s="6" t="s">
        <v>809</v>
      </c>
      <c r="I633" s="60" t="s">
        <v>810</v>
      </c>
      <c r="J633" s="49" t="s">
        <v>811</v>
      </c>
      <c r="K633" s="6" t="s">
        <v>812</v>
      </c>
      <c r="L633" s="29">
        <f>IF($J$6="с учетом НДС",VLOOKUP(I633,LEGEND!B:E,4,0)*(1-M633),VLOOKUP(I633,LEGEND!B:E,4,0)*(1-M633)/1.2)</f>
        <v>25600</v>
      </c>
      <c r="M633" s="57">
        <f>IF(AND(B633&lt;&gt;"1_Электроинструмент",B633&lt;&gt;"2_Садовая техника"),$J$5,IF($J$4&lt;=20%,$J$4,IFERROR(VLOOKUP(S633,LEGEND!$L$2:$M$5,2,FALSE),$J$4)))</f>
        <v>0</v>
      </c>
      <c r="N633" s="48" t="s">
        <v>813</v>
      </c>
      <c r="O633" s="49" t="s">
        <v>42</v>
      </c>
      <c r="P633" s="49" t="s">
        <v>66</v>
      </c>
      <c r="Q633" s="49" t="s">
        <v>67</v>
      </c>
      <c r="R633" s="50" t="s">
        <v>68</v>
      </c>
      <c r="S633" s="49" t="s">
        <v>60</v>
      </c>
      <c r="T633" s="73" t="str">
        <f>IF(_xlfn.XLOOKUP(I633,LEGEND!B:B,LEGEND!H:H)&lt;&gt;"-",HYPERLINK(_xlfn.XLOOKUP(I633,LEGEND!B:B,LEGEND!H:H),"link"),_xlfn.XLOOKUP(I633,LEGEND!B:B,LEGEND!H:H))</f>
        <v>link</v>
      </c>
      <c r="U633" s="73" t="str">
        <f>HYPERLINK(_xlfn.XLOOKUP(I633,LEGEND!B:B,LEGEND!I:I))</f>
        <v>https://milwaukee-media-images.s3.amazonaws.com/hi/M12_UCL-0--Hero_1.jpg</v>
      </c>
      <c r="V633" s="51" t="s">
        <v>814</v>
      </c>
      <c r="W633" s="63" t="s">
        <v>71</v>
      </c>
      <c r="X633" s="64">
        <v>390</v>
      </c>
      <c r="Y633" s="64">
        <v>72</v>
      </c>
      <c r="Z633" s="64">
        <v>165</v>
      </c>
      <c r="AA633" s="84">
        <v>1.6140000000000001</v>
      </c>
      <c r="AB633" s="85">
        <v>1</v>
      </c>
      <c r="AC633" s="85">
        <v>1</v>
      </c>
    </row>
    <row r="634" spans="1:29" s="1" customFormat="1" ht="25.5">
      <c r="B634" s="6" t="s">
        <v>55</v>
      </c>
      <c r="C634" s="6" t="s">
        <v>56</v>
      </c>
      <c r="D634" s="6" t="s">
        <v>770</v>
      </c>
      <c r="E634" s="49" t="s">
        <v>800</v>
      </c>
      <c r="F634" s="6" t="s">
        <v>59</v>
      </c>
      <c r="G634" s="6" t="s">
        <v>801</v>
      </c>
      <c r="H634" s="6" t="s">
        <v>829</v>
      </c>
      <c r="I634" s="60" t="s">
        <v>830</v>
      </c>
      <c r="J634" s="49" t="s">
        <v>831</v>
      </c>
      <c r="K634" s="6" t="s">
        <v>832</v>
      </c>
      <c r="L634" s="29">
        <f>IF($J$6="с учетом НДС",VLOOKUP(I634,LEGEND!B:E,4,0)*(1-M634),VLOOKUP(I634,LEGEND!B:E,4,0)*(1-M634)/1.2)</f>
        <v>25600</v>
      </c>
      <c r="M634" s="57">
        <f>IF(AND(B634&lt;&gt;"1_Электроинструмент",B634&lt;&gt;"2_Садовая техника"),$J$5,IF($J$4&lt;=20%,$J$4,IFERROR(VLOOKUP(S634,LEGEND!$L$2:$M$5,2,FALSE),$J$4)))</f>
        <v>0</v>
      </c>
      <c r="N634" s="48" t="s">
        <v>833</v>
      </c>
      <c r="O634" s="49" t="s">
        <v>60</v>
      </c>
      <c r="P634" s="49" t="s">
        <v>66</v>
      </c>
      <c r="Q634" s="49" t="s">
        <v>67</v>
      </c>
      <c r="R634" s="50" t="s">
        <v>68</v>
      </c>
      <c r="S634" s="49" t="s">
        <v>60</v>
      </c>
      <c r="T634" s="73" t="str">
        <f>IF(_xlfn.XLOOKUP(I634,LEGEND!B:B,LEGEND!H:H)&lt;&gt;"-",HYPERLINK(_xlfn.XLOOKUP(I634,LEGEND!B:B,LEGEND!H:H),"link"),_xlfn.XLOOKUP(I634,LEGEND!B:B,LEGEND!H:H))</f>
        <v>link</v>
      </c>
      <c r="U634" s="73" t="str">
        <f>HYPERLINK(_xlfn.XLOOKUP(I634,LEGEND!B:B,LEGEND!I:I))</f>
        <v>https://milwaukee-media-images.s3.amazonaws.com/hi/M12_SAL-0--Hero_1.jpg</v>
      </c>
      <c r="V634" s="51" t="s">
        <v>835</v>
      </c>
      <c r="W634" s="63" t="s">
        <v>71</v>
      </c>
      <c r="X634" s="64">
        <v>169</v>
      </c>
      <c r="Y634" s="64">
        <v>169</v>
      </c>
      <c r="Z634" s="64">
        <v>804</v>
      </c>
      <c r="AA634" s="84">
        <v>3.58</v>
      </c>
      <c r="AB634" s="85">
        <v>1</v>
      </c>
      <c r="AC634" s="85">
        <v>1</v>
      </c>
    </row>
    <row r="635" spans="1:29" s="1" customFormat="1" ht="25.5">
      <c r="B635" s="6" t="s">
        <v>55</v>
      </c>
      <c r="C635" s="6" t="s">
        <v>1340</v>
      </c>
      <c r="D635" s="6" t="s">
        <v>770</v>
      </c>
      <c r="E635" s="49" t="s">
        <v>800</v>
      </c>
      <c r="F635" s="6" t="s">
        <v>1341</v>
      </c>
      <c r="G635" s="6" t="s">
        <v>60</v>
      </c>
      <c r="H635" s="6" t="s">
        <v>2931</v>
      </c>
      <c r="I635" s="60" t="s">
        <v>2932</v>
      </c>
      <c r="J635" s="49" t="s">
        <v>2933</v>
      </c>
      <c r="K635" s="6" t="s">
        <v>2934</v>
      </c>
      <c r="L635" s="29">
        <f>IF($J$6="с учетом НДС",VLOOKUP(I635,LEGEND!B:E,4,0)*(1-M635),VLOOKUP(I635,LEGEND!B:E,4,0)*(1-M635)/1.2)</f>
        <v>9990</v>
      </c>
      <c r="M635" s="57">
        <f>IF(AND(B635&lt;&gt;"1_Электроинструмент",B635&lt;&gt;"2_Садовая техника"),$J$5,IF($J$4&lt;=20%,$J$4,IFERROR(VLOOKUP(S635,LEGEND!$L$2:$M$5,2,FALSE),$J$4)))</f>
        <v>0</v>
      </c>
      <c r="N635" s="48" t="s">
        <v>2935</v>
      </c>
      <c r="O635" s="49" t="s">
        <v>60</v>
      </c>
      <c r="P635" s="49" t="s">
        <v>66</v>
      </c>
      <c r="Q635" s="49" t="s">
        <v>67</v>
      </c>
      <c r="R635" s="50" t="s">
        <v>68</v>
      </c>
      <c r="S635" s="49" t="s">
        <v>60</v>
      </c>
      <c r="T635" s="73" t="str">
        <f>IF(_xlfn.XLOOKUP(I635,LEGEND!B:B,LEGEND!H:H)&lt;&gt;"-",HYPERLINK(_xlfn.XLOOKUP(I635,LEGEND!B:B,LEGEND!H:H),"link"),_xlfn.XLOOKUP(I635,LEGEND!B:B,LEGEND!H:H))</f>
        <v>link</v>
      </c>
      <c r="U635" s="73" t="str">
        <f>HYPERLINK(_xlfn.XLOOKUP(I635,LEGEND!B:B,LEGEND!I:I))</f>
        <v>https://milwaukee-media-images.s3.amazonaws.com/hi/M18_LL-0--Hero_1.jpg</v>
      </c>
      <c r="V635" s="51" t="s">
        <v>2937</v>
      </c>
      <c r="W635" s="63" t="s">
        <v>71</v>
      </c>
      <c r="X635" s="64">
        <v>200</v>
      </c>
      <c r="Y635" s="64">
        <v>100</v>
      </c>
      <c r="Z635" s="64">
        <v>374</v>
      </c>
      <c r="AA635" s="84">
        <v>0.85</v>
      </c>
      <c r="AB635" s="85">
        <v>1</v>
      </c>
      <c r="AC635" s="85">
        <v>1</v>
      </c>
    </row>
    <row r="636" spans="1:29" s="1" customFormat="1" ht="25.5">
      <c r="B636" s="6" t="s">
        <v>55</v>
      </c>
      <c r="C636" s="6" t="s">
        <v>1340</v>
      </c>
      <c r="D636" s="6" t="s">
        <v>770</v>
      </c>
      <c r="E636" s="49" t="s">
        <v>800</v>
      </c>
      <c r="F636" s="6" t="s">
        <v>1341</v>
      </c>
      <c r="G636" s="6" t="s">
        <v>60</v>
      </c>
      <c r="H636" s="6" t="s">
        <v>2903</v>
      </c>
      <c r="I636" s="60" t="s">
        <v>2904</v>
      </c>
      <c r="J636" s="49" t="s">
        <v>2905</v>
      </c>
      <c r="K636" s="6" t="s">
        <v>2906</v>
      </c>
      <c r="L636" s="29">
        <f>IF($J$6="с учетом НДС",VLOOKUP(I636,LEGEND!B:E,4,0)*(1-M636),VLOOKUP(I636,LEGEND!B:E,4,0)*(1-M636)/1.2)</f>
        <v>16990</v>
      </c>
      <c r="M636" s="57">
        <f>IF(AND(B636&lt;&gt;"1_Электроинструмент",B636&lt;&gt;"2_Садовая техника"),$J$5,IF($J$4&lt;=20%,$J$4,IFERROR(VLOOKUP(S636,LEGEND!$L$2:$M$5,2,FALSE),$J$4)))</f>
        <v>0</v>
      </c>
      <c r="N636" s="48" t="s">
        <v>2907</v>
      </c>
      <c r="O636" s="49" t="s">
        <v>60</v>
      </c>
      <c r="P636" s="49" t="s">
        <v>66</v>
      </c>
      <c r="Q636" s="49" t="s">
        <v>67</v>
      </c>
      <c r="R636" s="50" t="s">
        <v>68</v>
      </c>
      <c r="S636" s="49" t="s">
        <v>60</v>
      </c>
      <c r="T636" s="73" t="str">
        <f>IF(_xlfn.XLOOKUP(I636,LEGEND!B:B,LEGEND!H:H)&lt;&gt;"-",HYPERLINK(_xlfn.XLOOKUP(I636,LEGEND!B:B,LEGEND!H:H),"link"),_xlfn.XLOOKUP(I636,LEGEND!B:B,LEGEND!H:H))</f>
        <v>link</v>
      </c>
      <c r="U636" s="73" t="str">
        <f>HYPERLINK(_xlfn.XLOOKUP(I636,LEGEND!B:B,LEGEND!I:I))</f>
        <v>https://milwaukee-media-images.s3.amazonaws.com/hi/M18_AL-0--Hero_1.jpg</v>
      </c>
      <c r="V636" s="51" t="s">
        <v>2909</v>
      </c>
      <c r="W636" s="63" t="s">
        <v>71</v>
      </c>
      <c r="X636" s="64">
        <v>289</v>
      </c>
      <c r="Y636" s="64">
        <v>160</v>
      </c>
      <c r="Z636" s="64">
        <v>299</v>
      </c>
      <c r="AA636" s="84">
        <v>1.75</v>
      </c>
      <c r="AB636" s="85">
        <v>1</v>
      </c>
      <c r="AC636" s="85">
        <v>1</v>
      </c>
    </row>
    <row r="637" spans="1:29" s="1" customFormat="1" ht="25.5">
      <c r="B637" s="6" t="s">
        <v>55</v>
      </c>
      <c r="C637" s="6" t="s">
        <v>1340</v>
      </c>
      <c r="D637" s="6" t="s">
        <v>770</v>
      </c>
      <c r="E637" s="49" t="s">
        <v>800</v>
      </c>
      <c r="F637" s="6" t="s">
        <v>1341</v>
      </c>
      <c r="G637" s="6" t="s">
        <v>801</v>
      </c>
      <c r="H637" s="6" t="s">
        <v>2963</v>
      </c>
      <c r="I637" s="60" t="s">
        <v>2964</v>
      </c>
      <c r="J637" s="49" t="s">
        <v>2965</v>
      </c>
      <c r="K637" s="6" t="s">
        <v>2966</v>
      </c>
      <c r="L637" s="29">
        <f>IF($J$6="с учетом НДС",VLOOKUP(I637,LEGEND!B:E,4,0)*(1-M637),VLOOKUP(I637,LEGEND!B:E,4,0)*(1-M637)/1.2)</f>
        <v>18700</v>
      </c>
      <c r="M637" s="57">
        <f>IF(AND(B637&lt;&gt;"1_Электроинструмент",B637&lt;&gt;"2_Садовая техника"),$J$5,IF($J$4&lt;=20%,$J$4,IFERROR(VLOOKUP(S637,LEGEND!$L$2:$M$5,2,FALSE),$J$4)))</f>
        <v>0</v>
      </c>
      <c r="N637" s="48" t="s">
        <v>2967</v>
      </c>
      <c r="O637" s="49" t="s">
        <v>60</v>
      </c>
      <c r="P637" s="49" t="s">
        <v>66</v>
      </c>
      <c r="Q637" s="49" t="s">
        <v>67</v>
      </c>
      <c r="R637" s="50" t="s">
        <v>68</v>
      </c>
      <c r="S637" s="49" t="s">
        <v>60</v>
      </c>
      <c r="T637" s="73" t="str">
        <f>IF(_xlfn.XLOOKUP(I637,LEGEND!B:B,LEGEND!H:H)&lt;&gt;"-",HYPERLINK(_xlfn.XLOOKUP(I637,LEGEND!B:B,LEGEND!H:H),"link"),_xlfn.XLOOKUP(I637,LEGEND!B:B,LEGEND!H:H))</f>
        <v>link</v>
      </c>
      <c r="U637" s="73" t="str">
        <f>HYPERLINK(_xlfn.XLOOKUP(I637,LEGEND!B:B,LEGEND!I:I))</f>
        <v>https://milwaukee-media-images.s3.amazonaws.com/hi/M18_PAL-0--Hero_1.jpg</v>
      </c>
      <c r="V637" s="51" t="s">
        <v>2969</v>
      </c>
      <c r="W637" s="63" t="s">
        <v>71</v>
      </c>
      <c r="X637" s="64">
        <v>173</v>
      </c>
      <c r="Y637" s="64">
        <v>153</v>
      </c>
      <c r="Z637" s="64">
        <v>182</v>
      </c>
      <c r="AA637" s="84">
        <v>1.79</v>
      </c>
      <c r="AB637" s="85">
        <v>1</v>
      </c>
      <c r="AC637" s="85">
        <v>1</v>
      </c>
    </row>
    <row r="638" spans="1:29" s="1" customFormat="1" ht="25.5">
      <c r="B638" s="6" t="s">
        <v>55</v>
      </c>
      <c r="C638" s="6" t="s">
        <v>1340</v>
      </c>
      <c r="D638" s="6" t="s">
        <v>770</v>
      </c>
      <c r="E638" s="49" t="s">
        <v>800</v>
      </c>
      <c r="F638" s="6" t="s">
        <v>1341</v>
      </c>
      <c r="G638" s="6" t="s">
        <v>801</v>
      </c>
      <c r="H638" s="6" t="s">
        <v>2990</v>
      </c>
      <c r="I638" s="60" t="s">
        <v>2991</v>
      </c>
      <c r="J638" s="49" t="s">
        <v>2992</v>
      </c>
      <c r="K638" s="6" t="s">
        <v>2993</v>
      </c>
      <c r="L638" s="29">
        <f>IF($J$6="с учетом НДС",VLOOKUP(I638,LEGEND!B:E,4,0)*(1-M638),VLOOKUP(I638,LEGEND!B:E,4,0)*(1-M638)/1.2)</f>
        <v>25990</v>
      </c>
      <c r="M638" s="57">
        <f>IF(AND(B638&lt;&gt;"1_Электроинструмент",B638&lt;&gt;"2_Садовая техника"),$J$5,IF($J$4&lt;=20%,$J$4,IFERROR(VLOOKUP(S638,LEGEND!$L$2:$M$5,2,FALSE),$J$4)))</f>
        <v>0</v>
      </c>
      <c r="N638" s="48" t="s">
        <v>2994</v>
      </c>
      <c r="O638" s="49" t="s">
        <v>60</v>
      </c>
      <c r="P638" s="49" t="s">
        <v>66</v>
      </c>
      <c r="Q638" s="49" t="s">
        <v>67</v>
      </c>
      <c r="R638" s="50" t="s">
        <v>68</v>
      </c>
      <c r="S638" s="49" t="s">
        <v>60</v>
      </c>
      <c r="T638" s="73" t="str">
        <f>IF(_xlfn.XLOOKUP(I638,LEGEND!B:B,LEGEND!H:H)&lt;&gt;"-",HYPERLINK(_xlfn.XLOOKUP(I638,LEGEND!B:B,LEGEND!H:H),"link"),_xlfn.XLOOKUP(I638,LEGEND!B:B,LEGEND!H:H))</f>
        <v>link</v>
      </c>
      <c r="U638" s="73" t="str">
        <f>HYPERLINK(_xlfn.XLOOKUP(I638,LEGEND!B:B,LEGEND!I:I))</f>
        <v>https://milwaukee-media-images.s3.amazonaws.com/hi/M18_TAL-0--Hero_1.jpg</v>
      </c>
      <c r="V638" s="51" t="s">
        <v>2996</v>
      </c>
      <c r="W638" s="63" t="s">
        <v>71</v>
      </c>
      <c r="X638" s="64">
        <v>234</v>
      </c>
      <c r="Y638" s="64">
        <v>234</v>
      </c>
      <c r="Z638" s="64">
        <v>287</v>
      </c>
      <c r="AA638" s="84">
        <v>2.34</v>
      </c>
      <c r="AB638" s="85">
        <v>1</v>
      </c>
      <c r="AC638" s="85">
        <v>1</v>
      </c>
    </row>
    <row r="639" spans="1:29" s="1" customFormat="1" ht="25.5">
      <c r="B639" s="6" t="s">
        <v>55</v>
      </c>
      <c r="C639" s="6" t="s">
        <v>1340</v>
      </c>
      <c r="D639" s="6" t="s">
        <v>770</v>
      </c>
      <c r="E639" s="49" t="s">
        <v>800</v>
      </c>
      <c r="F639" s="6" t="s">
        <v>1341</v>
      </c>
      <c r="G639" s="6" t="s">
        <v>60</v>
      </c>
      <c r="H639" s="6" t="s">
        <v>2910</v>
      </c>
      <c r="I639" s="60" t="s">
        <v>2911</v>
      </c>
      <c r="J639" s="49" t="s">
        <v>2912</v>
      </c>
      <c r="K639" s="6" t="s">
        <v>2913</v>
      </c>
      <c r="L639" s="29">
        <f>IF($J$6="с учетом НДС",VLOOKUP(I639,LEGEND!B:E,4,0)*(1-M639),VLOOKUP(I639,LEGEND!B:E,4,0)*(1-M639)/1.2)</f>
        <v>33990</v>
      </c>
      <c r="M639" s="57">
        <f>IF(AND(B639&lt;&gt;"1_Электроинструмент",B639&lt;&gt;"2_Садовая техника"),$J$5,IF($J$4&lt;=20%,$J$4,IFERROR(VLOOKUP(S639,LEGEND!$L$2:$M$5,2,FALSE),$J$4)))</f>
        <v>0</v>
      </c>
      <c r="N639" s="48" t="s">
        <v>2914</v>
      </c>
      <c r="O639" s="49" t="s">
        <v>60</v>
      </c>
      <c r="P639" s="49" t="s">
        <v>66</v>
      </c>
      <c r="Q639" s="49" t="s">
        <v>67</v>
      </c>
      <c r="R639" s="50" t="s">
        <v>68</v>
      </c>
      <c r="S639" s="49" t="s">
        <v>60</v>
      </c>
      <c r="T639" s="73" t="str">
        <f>IF(_xlfn.XLOOKUP(I639,LEGEND!B:B,LEGEND!H:H)&lt;&gt;"-",HYPERLINK(_xlfn.XLOOKUP(I639,LEGEND!B:B,LEGEND!H:H),"link"),_xlfn.XLOOKUP(I639,LEGEND!B:B,LEGEND!H:H))</f>
        <v>link</v>
      </c>
      <c r="U639" s="73" t="str">
        <f>HYPERLINK(_xlfn.XLOOKUP(I639,LEGEND!B:B,LEGEND!I:I))</f>
        <v>https://milwaukee-media-images.s3.amazonaws.com/hi/M18_HOAL-0--Hero_1.jpg</v>
      </c>
      <c r="V639" s="51" t="s">
        <v>2916</v>
      </c>
      <c r="W639" s="63" t="s">
        <v>71</v>
      </c>
      <c r="X639" s="64">
        <v>259</v>
      </c>
      <c r="Y639" s="64">
        <v>228</v>
      </c>
      <c r="Z639" s="64">
        <v>267</v>
      </c>
      <c r="AA639" s="84">
        <v>3.516</v>
      </c>
      <c r="AB639" s="85">
        <v>1</v>
      </c>
      <c r="AC639" s="85">
        <v>1</v>
      </c>
    </row>
    <row r="640" spans="1:29" ht="25.5">
      <c r="A640" s="1"/>
      <c r="B640" s="6" t="s">
        <v>55</v>
      </c>
      <c r="C640" s="6" t="s">
        <v>1340</v>
      </c>
      <c r="D640" s="6" t="s">
        <v>770</v>
      </c>
      <c r="E640" s="49" t="s">
        <v>800</v>
      </c>
      <c r="F640" s="6" t="s">
        <v>1341</v>
      </c>
      <c r="G640" s="6" t="s">
        <v>60</v>
      </c>
      <c r="H640" s="6" t="s">
        <v>2970</v>
      </c>
      <c r="I640" s="60" t="s">
        <v>2971</v>
      </c>
      <c r="J640" s="49" t="s">
        <v>2972</v>
      </c>
      <c r="K640" s="6" t="s">
        <v>2973</v>
      </c>
      <c r="L640" s="29">
        <f>IF($J$6="с учетом НДС",VLOOKUP(I640,LEGEND!B:E,4,0)*(1-M640),VLOOKUP(I640,LEGEND!B:E,4,0)*(1-M640)/1.2)</f>
        <v>36990</v>
      </c>
      <c r="M640" s="57">
        <f>IF(AND(B640&lt;&gt;"1_Электроинструмент",B640&lt;&gt;"2_Садовая техника"),$J$5,IF($J$4&lt;=20%,$J$4,IFERROR(VLOOKUP(S640,LEGEND!$L$2:$M$5,2,FALSE),$J$4)))</f>
        <v>0</v>
      </c>
      <c r="N640" s="48" t="s">
        <v>2974</v>
      </c>
      <c r="O640" s="49" t="s">
        <v>60</v>
      </c>
      <c r="P640" s="49" t="s">
        <v>66</v>
      </c>
      <c r="Q640" s="49" t="s">
        <v>67</v>
      </c>
      <c r="R640" s="50" t="s">
        <v>68</v>
      </c>
      <c r="S640" s="49" t="s">
        <v>60</v>
      </c>
      <c r="T640" s="73" t="str">
        <f>IF(_xlfn.XLOOKUP(I640,LEGEND!B:B,LEGEND!H:H)&lt;&gt;"-",HYPERLINK(_xlfn.XLOOKUP(I640,LEGEND!B:B,LEGEND!H:H),"link"),_xlfn.XLOOKUP(I640,LEGEND!B:B,LEGEND!H:H))</f>
        <v>link</v>
      </c>
      <c r="U640" s="73" t="str">
        <f>HYPERLINK(_xlfn.XLOOKUP(I640,LEGEND!B:B,LEGEND!I:I))</f>
        <v>https://milwaukee-media-images.s3.amazonaws.com/hi/M18_POALC-0--Hero_1.jpg</v>
      </c>
      <c r="V640" s="51" t="s">
        <v>2976</v>
      </c>
      <c r="W640" s="63" t="s">
        <v>71</v>
      </c>
      <c r="X640" s="64">
        <v>448</v>
      </c>
      <c r="Y640" s="64">
        <v>256</v>
      </c>
      <c r="Z640" s="64">
        <v>250</v>
      </c>
      <c r="AA640" s="84">
        <v>6.516</v>
      </c>
      <c r="AB640" s="85">
        <v>1</v>
      </c>
      <c r="AC640" s="85">
        <v>1</v>
      </c>
    </row>
    <row r="641" spans="1:29" ht="25.5">
      <c r="A641" s="1"/>
      <c r="B641" s="6" t="s">
        <v>55</v>
      </c>
      <c r="C641" s="6" t="s">
        <v>1340</v>
      </c>
      <c r="D641" s="6" t="s">
        <v>770</v>
      </c>
      <c r="E641" s="49" t="s">
        <v>800</v>
      </c>
      <c r="F641" s="6" t="s">
        <v>1341</v>
      </c>
      <c r="G641" s="6" t="s">
        <v>60</v>
      </c>
      <c r="H641" s="6" t="s">
        <v>2977</v>
      </c>
      <c r="I641" s="60" t="s">
        <v>2978</v>
      </c>
      <c r="J641" s="49" t="s">
        <v>2979</v>
      </c>
      <c r="K641" s="6" t="s">
        <v>2980</v>
      </c>
      <c r="L641" s="29">
        <f>IF($J$6="с учетом НДС",VLOOKUP(I641,LEGEND!B:E,4,0)*(1-M641),VLOOKUP(I641,LEGEND!B:E,4,0)*(1-M641)/1.2)</f>
        <v>44490</v>
      </c>
      <c r="M641" s="57">
        <f>IF(AND(B641&lt;&gt;"1_Электроинструмент",B641&lt;&gt;"2_Садовая техника"),$J$5,IF($J$4&lt;=20%,$J$4,IFERROR(VLOOKUP(S641,LEGEND!$L$2:$M$5,2,FALSE),$J$4)))</f>
        <v>0</v>
      </c>
      <c r="N641" s="48" t="s">
        <v>2981</v>
      </c>
      <c r="O641" s="49" t="s">
        <v>60</v>
      </c>
      <c r="P641" s="49" t="s">
        <v>66</v>
      </c>
      <c r="Q641" s="49" t="s">
        <v>67</v>
      </c>
      <c r="R641" s="50" t="s">
        <v>68</v>
      </c>
      <c r="S641" s="49" t="s">
        <v>60</v>
      </c>
      <c r="T641" s="73" t="str">
        <f>IF(_xlfn.XLOOKUP(I641,LEGEND!B:B,LEGEND!H:H)&lt;&gt;"-",HYPERLINK(_xlfn.XLOOKUP(I641,LEGEND!B:B,LEGEND!H:H),"link"),_xlfn.XLOOKUP(I641,LEGEND!B:B,LEGEND!H:H))</f>
        <v>link</v>
      </c>
      <c r="U641" s="73" t="str">
        <f>HYPERLINK(_xlfn.XLOOKUP(I641,LEGEND!B:B,LEGEND!I:I))</f>
        <v>https://milwaukee-media-images.s3.amazonaws.com/hi/M18_SAL-0--Hero_01.jpg</v>
      </c>
      <c r="V641" s="51" t="s">
        <v>2983</v>
      </c>
      <c r="W641" s="63" t="s">
        <v>71</v>
      </c>
      <c r="X641" s="64">
        <v>1104</v>
      </c>
      <c r="Y641" s="64">
        <v>257</v>
      </c>
      <c r="Z641" s="64">
        <v>250</v>
      </c>
      <c r="AA641" s="84">
        <v>8.9160000000000004</v>
      </c>
      <c r="AB641" s="85">
        <v>1</v>
      </c>
      <c r="AC641" s="85">
        <v>1</v>
      </c>
    </row>
    <row r="642" spans="1:29" s="1" customFormat="1" ht="33.75">
      <c r="B642" s="6" t="s">
        <v>55</v>
      </c>
      <c r="C642" s="6" t="s">
        <v>1340</v>
      </c>
      <c r="D642" s="6" t="s">
        <v>770</v>
      </c>
      <c r="E642" s="49" t="s">
        <v>800</v>
      </c>
      <c r="F642" s="6" t="s">
        <v>1341</v>
      </c>
      <c r="G642" s="6" t="s">
        <v>60</v>
      </c>
      <c r="H642" s="6" t="s">
        <v>2924</v>
      </c>
      <c r="I642" s="60" t="s">
        <v>2925</v>
      </c>
      <c r="J642" s="49" t="s">
        <v>2926</v>
      </c>
      <c r="K642" s="6" t="s">
        <v>2927</v>
      </c>
      <c r="L642" s="29">
        <f>IF($J$6="с учетом НДС",VLOOKUP(I642,LEGEND!B:E,4,0)*(1-M642),VLOOKUP(I642,LEGEND!B:E,4,0)*(1-M642)/1.2)</f>
        <v>62990</v>
      </c>
      <c r="M642" s="57">
        <f>IF(AND(B642&lt;&gt;"1_Электроинструмент",B642&lt;&gt;"2_Садовая техника"),$J$5,IF($J$4&lt;=20%,$J$4,IFERROR(VLOOKUP(S642,LEGEND!$L$2:$M$5,2,FALSE),$J$4)))</f>
        <v>0</v>
      </c>
      <c r="N642" s="48" t="s">
        <v>2928</v>
      </c>
      <c r="O642" s="49" t="s">
        <v>60</v>
      </c>
      <c r="P642" s="49" t="s">
        <v>66</v>
      </c>
      <c r="Q642" s="49" t="s">
        <v>67</v>
      </c>
      <c r="R642" s="50" t="s">
        <v>68</v>
      </c>
      <c r="S642" s="49" t="s">
        <v>60</v>
      </c>
      <c r="T642" s="73" t="str">
        <f>IF(_xlfn.XLOOKUP(I642,LEGEND!B:B,LEGEND!H:H)&lt;&gt;"-",HYPERLINK(_xlfn.XLOOKUP(I642,LEGEND!B:B,LEGEND!H:H),"link"),_xlfn.XLOOKUP(I642,LEGEND!B:B,LEGEND!H:H))</f>
        <v>link</v>
      </c>
      <c r="U642" s="73" t="str">
        <f>HYPERLINK(_xlfn.XLOOKUP(I642,LEGEND!B:B,LEGEND!I:I))</f>
        <v>https://milwaukee-media-images.s3.amazonaws.com/hi/M18_HSAL-0--Hero_1.jpg</v>
      </c>
      <c r="V642" s="51" t="s">
        <v>2930</v>
      </c>
      <c r="W642" s="63" t="s">
        <v>71</v>
      </c>
      <c r="X642" s="64">
        <v>1111</v>
      </c>
      <c r="Y642" s="64">
        <v>285</v>
      </c>
      <c r="Z642" s="64">
        <v>265</v>
      </c>
      <c r="AA642" s="84">
        <v>11.63</v>
      </c>
      <c r="AB642" s="85">
        <v>1</v>
      </c>
      <c r="AC642" s="85">
        <v>1</v>
      </c>
    </row>
    <row r="643" spans="1:29" s="1" customFormat="1" ht="25.5">
      <c r="B643" s="6" t="s">
        <v>55</v>
      </c>
      <c r="C643" s="6" t="s">
        <v>1340</v>
      </c>
      <c r="D643" s="6" t="s">
        <v>770</v>
      </c>
      <c r="E643" s="49" t="s">
        <v>800</v>
      </c>
      <c r="F643" s="6" t="s">
        <v>1341</v>
      </c>
      <c r="G643" s="6" t="s">
        <v>801</v>
      </c>
      <c r="H643" s="6" t="s">
        <v>2917</v>
      </c>
      <c r="I643" s="60" t="s">
        <v>2918</v>
      </c>
      <c r="J643" s="49" t="s">
        <v>2919</v>
      </c>
      <c r="K643" s="6" t="s">
        <v>2920</v>
      </c>
      <c r="L643" s="29">
        <f>IF($J$6="с учетом НДС",VLOOKUP(I643,LEGEND!B:E,4,0)*(1-M643),VLOOKUP(I643,LEGEND!B:E,4,0)*(1-M643)/1.2)</f>
        <v>67990</v>
      </c>
      <c r="M643" s="57">
        <f>IF(AND(B643&lt;&gt;"1_Электроинструмент",B643&lt;&gt;"2_Садовая техника"),$J$5,IF($J$4&lt;=20%,$J$4,IFERROR(VLOOKUP(S643,LEGEND!$L$2:$M$5,2,FALSE),$J$4)))</f>
        <v>0</v>
      </c>
      <c r="N643" s="48" t="s">
        <v>2921</v>
      </c>
      <c r="O643" s="49" t="s">
        <v>60</v>
      </c>
      <c r="P643" s="49" t="s">
        <v>66</v>
      </c>
      <c r="Q643" s="49" t="s">
        <v>67</v>
      </c>
      <c r="R643" s="50" t="s">
        <v>68</v>
      </c>
      <c r="S643" s="49" t="s">
        <v>60</v>
      </c>
      <c r="T643" s="73" t="str">
        <f>IF(_xlfn.XLOOKUP(I643,LEGEND!B:B,LEGEND!H:H)&lt;&gt;"-",HYPERLINK(_xlfn.XLOOKUP(I643,LEGEND!B:B,LEGEND!H:H),"link"),_xlfn.XLOOKUP(I643,LEGEND!B:B,LEGEND!H:H))</f>
        <v>link</v>
      </c>
      <c r="U643" s="73" t="str">
        <f>HYPERLINK(_xlfn.XLOOKUP(I643,LEGEND!B:B,LEGEND!I:I))</f>
        <v>https://milwaukee-media-images.s3.amazonaws.com/hi/M18_HOSALC-0--Hero_1.jpg</v>
      </c>
      <c r="V643" s="51" t="s">
        <v>2923</v>
      </c>
      <c r="W643" s="63" t="s">
        <v>71</v>
      </c>
      <c r="X643" s="64">
        <v>340</v>
      </c>
      <c r="Y643" s="64">
        <v>320</v>
      </c>
      <c r="Z643" s="64">
        <v>1130</v>
      </c>
      <c r="AA643" s="84">
        <v>14.5</v>
      </c>
      <c r="AB643" s="85">
        <v>1</v>
      </c>
      <c r="AC643" s="85">
        <v>1</v>
      </c>
    </row>
    <row r="644" spans="1:29" s="1" customFormat="1" ht="33.75">
      <c r="B644" s="6" t="s">
        <v>55</v>
      </c>
      <c r="C644" s="6" t="s">
        <v>1340</v>
      </c>
      <c r="D644" s="6" t="s">
        <v>770</v>
      </c>
      <c r="E644" s="49" t="s">
        <v>800</v>
      </c>
      <c r="F644" s="6" t="s">
        <v>1341</v>
      </c>
      <c r="G644" s="6" t="s">
        <v>60</v>
      </c>
      <c r="H644" s="6" t="s">
        <v>2956</v>
      </c>
      <c r="I644" s="60" t="s">
        <v>2957</v>
      </c>
      <c r="J644" s="49" t="s">
        <v>2958</v>
      </c>
      <c r="K644" s="6" t="s">
        <v>2959</v>
      </c>
      <c r="L644" s="29">
        <f>IF($J$6="с учетом НДС",VLOOKUP(I644,LEGEND!B:E,4,0)*(1-M644),VLOOKUP(I644,LEGEND!B:E,4,0)*(1-M644)/1.2)</f>
        <v>69990</v>
      </c>
      <c r="M644" s="57">
        <f>IF(AND(B644&lt;&gt;"1_Электроинструмент",B644&lt;&gt;"2_Садовая техника"),$J$5,IF($J$4&lt;=20%,$J$4,IFERROR(VLOOKUP(S644,LEGEND!$L$2:$M$5,2,FALSE),$J$4)))</f>
        <v>0</v>
      </c>
      <c r="N644" s="48" t="s">
        <v>2960</v>
      </c>
      <c r="O644" s="49" t="s">
        <v>60</v>
      </c>
      <c r="P644" s="49" t="s">
        <v>66</v>
      </c>
      <c r="Q644" s="49" t="s">
        <v>67</v>
      </c>
      <c r="R644" s="50" t="s">
        <v>68</v>
      </c>
      <c r="S644" s="49" t="s">
        <v>60</v>
      </c>
      <c r="T644" s="73" t="str">
        <f>IF(_xlfn.XLOOKUP(I644,LEGEND!B:B,LEGEND!H:H)&lt;&gt;"-",HYPERLINK(_xlfn.XLOOKUP(I644,LEGEND!B:B,LEGEND!H:H),"link"),_xlfn.XLOOKUP(I644,LEGEND!B:B,LEGEND!H:H))</f>
        <v>link</v>
      </c>
      <c r="U644" s="73" t="str">
        <f>HYPERLINK(_xlfn.XLOOKUP(I644,LEGEND!B:B,LEGEND!I:I))</f>
        <v>https://milwaukee-media-images.s3.amazonaws.com/hi/M18_ONESLSP-0--Hero_1.jpg</v>
      </c>
      <c r="V644" s="51" t="s">
        <v>2962</v>
      </c>
      <c r="W644" s="63" t="s">
        <v>71</v>
      </c>
      <c r="X644" s="64">
        <v>312</v>
      </c>
      <c r="Y644" s="64">
        <v>282</v>
      </c>
      <c r="Z644" s="64">
        <v>307</v>
      </c>
      <c r="AA644" s="84">
        <v>7.1059999999999999</v>
      </c>
      <c r="AB644" s="85">
        <v>1</v>
      </c>
      <c r="AC644" s="85">
        <v>1</v>
      </c>
    </row>
    <row r="645" spans="1:29" s="1" customFormat="1" ht="33.75">
      <c r="B645" s="6" t="s">
        <v>55</v>
      </c>
      <c r="C645" s="6" t="s">
        <v>1340</v>
      </c>
      <c r="D645" s="6" t="s">
        <v>770</v>
      </c>
      <c r="E645" s="49" t="s">
        <v>800</v>
      </c>
      <c r="F645" s="6" t="s">
        <v>1341</v>
      </c>
      <c r="G645" s="6" t="s">
        <v>60</v>
      </c>
      <c r="H645" s="6" t="s">
        <v>2984</v>
      </c>
      <c r="I645" s="60" t="s">
        <v>2985</v>
      </c>
      <c r="J645" s="49" t="s">
        <v>2986</v>
      </c>
      <c r="K645" s="6" t="s">
        <v>2987</v>
      </c>
      <c r="L645" s="29">
        <f>IF($J$6="с учетом НДС",VLOOKUP(I645,LEGEND!B:E,4,0)*(1-M645),VLOOKUP(I645,LEGEND!B:E,4,0)*(1-M645)/1.2)</f>
        <v>78990</v>
      </c>
      <c r="M645" s="57">
        <f>IF(AND(B645&lt;&gt;"1_Электроинструмент",B645&lt;&gt;"2_Садовая техника"),$J$5,IF($J$4&lt;=20%,$J$4,IFERROR(VLOOKUP(S645,LEGEND!$L$2:$M$5,2,FALSE),$J$4)))</f>
        <v>0</v>
      </c>
      <c r="N645" s="48" t="s">
        <v>2988</v>
      </c>
      <c r="O645" s="49" t="s">
        <v>60</v>
      </c>
      <c r="P645" s="49" t="s">
        <v>66</v>
      </c>
      <c r="Q645" s="49" t="s">
        <v>67</v>
      </c>
      <c r="R645" s="50" t="s">
        <v>68</v>
      </c>
      <c r="S645" s="49" t="s">
        <v>60</v>
      </c>
      <c r="T645" s="73" t="str">
        <f>IF(_xlfn.XLOOKUP(I645,LEGEND!B:B,LEGEND!H:H)&lt;&gt;"-",HYPERLINK(_xlfn.XLOOKUP(I645,LEGEND!B:B,LEGEND!H:H),"link"),_xlfn.XLOOKUP(I645,LEGEND!B:B,LEGEND!H:H))</f>
        <v>link</v>
      </c>
      <c r="U645" s="73" t="str">
        <f>HYPERLINK(_xlfn.XLOOKUP(I645,LEGEND!B:B,LEGEND!I:I))</f>
        <v>https://milwaukee-media-images.s3.amazonaws.com/hi/M18_SAL-502B--Hero_01.jpg</v>
      </c>
      <c r="V645" s="51" t="s">
        <v>2989</v>
      </c>
      <c r="W645" s="63" t="s">
        <v>71</v>
      </c>
      <c r="X645" s="64">
        <v>235</v>
      </c>
      <c r="Y645" s="64">
        <v>224</v>
      </c>
      <c r="Z645" s="64">
        <v>1099</v>
      </c>
      <c r="AA645" s="84">
        <v>12.01</v>
      </c>
      <c r="AB645" s="85">
        <v>1</v>
      </c>
      <c r="AC645" s="85">
        <v>1</v>
      </c>
    </row>
    <row r="646" spans="1:29" s="1" customFormat="1" ht="25.5">
      <c r="B646" s="6" t="s">
        <v>55</v>
      </c>
      <c r="C646" s="6" t="s">
        <v>1340</v>
      </c>
      <c r="D646" s="6" t="s">
        <v>770</v>
      </c>
      <c r="E646" s="49" t="s">
        <v>800</v>
      </c>
      <c r="F646" s="6" t="s">
        <v>1341</v>
      </c>
      <c r="G646" s="6" t="s">
        <v>60</v>
      </c>
      <c r="H646" s="6" t="s">
        <v>2938</v>
      </c>
      <c r="I646" s="60" t="s">
        <v>2939</v>
      </c>
      <c r="J646" s="49" t="s">
        <v>2940</v>
      </c>
      <c r="K646" s="6" t="s">
        <v>2941</v>
      </c>
      <c r="L646" s="29">
        <f>IF($J$6="с учетом НДС",VLOOKUP(I646,LEGEND!B:E,4,0)*(1-M646),VLOOKUP(I646,LEGEND!B:E,4,0)*(1-M646)/1.2)</f>
        <v>80990</v>
      </c>
      <c r="M646" s="57">
        <f>IF(AND(B646&lt;&gt;"1_Электроинструмент",B646&lt;&gt;"2_Садовая техника"),$J$5,IF($J$4&lt;=20%,$J$4,IFERROR(VLOOKUP(S646,LEGEND!$L$2:$M$5,2,FALSE),$J$4)))</f>
        <v>0</v>
      </c>
      <c r="N646" s="48" t="s">
        <v>2942</v>
      </c>
      <c r="O646" s="49" t="s">
        <v>60</v>
      </c>
      <c r="P646" s="49" t="s">
        <v>66</v>
      </c>
      <c r="Q646" s="49" t="s">
        <v>67</v>
      </c>
      <c r="R646" s="50" t="s">
        <v>68</v>
      </c>
      <c r="S646" s="49" t="s">
        <v>60</v>
      </c>
      <c r="T646" s="73" t="str">
        <f>IF(_xlfn.XLOOKUP(I646,LEGEND!B:B,LEGEND!H:H)&lt;&gt;"-",HYPERLINK(_xlfn.XLOOKUP(I646,LEGEND!B:B,LEGEND!H:H),"link"),_xlfn.XLOOKUP(I646,LEGEND!B:B,LEGEND!H:H))</f>
        <v>link</v>
      </c>
      <c r="U646" s="73" t="str">
        <f>HYPERLINK(_xlfn.XLOOKUP(I646,LEGEND!B:B,LEGEND!I:I))</f>
        <v>https://milwaukee-media-images.s3.amazonaws.com/hi/M18_ONERSAL-0--Hero_1.jpg</v>
      </c>
      <c r="V646" s="51" t="s">
        <v>2944</v>
      </c>
      <c r="W646" s="63" t="s">
        <v>71</v>
      </c>
      <c r="X646" s="64">
        <v>283</v>
      </c>
      <c r="Y646" s="64">
        <v>186</v>
      </c>
      <c r="Z646" s="64">
        <v>596</v>
      </c>
      <c r="AA646" s="84">
        <v>9.9600000000000009</v>
      </c>
      <c r="AB646" s="85">
        <v>1</v>
      </c>
      <c r="AC646" s="85">
        <v>1</v>
      </c>
    </row>
    <row r="647" spans="1:29" s="1" customFormat="1" ht="38.25">
      <c r="B647" s="6" t="s">
        <v>55</v>
      </c>
      <c r="C647" s="6" t="s">
        <v>1340</v>
      </c>
      <c r="D647" s="6" t="s">
        <v>770</v>
      </c>
      <c r="E647" s="49" t="s">
        <v>800</v>
      </c>
      <c r="F647" s="6" t="s">
        <v>1341</v>
      </c>
      <c r="G647" s="6" t="s">
        <v>60</v>
      </c>
      <c r="H647" s="6" t="s">
        <v>2945</v>
      </c>
      <c r="I647" s="60" t="s">
        <v>2946</v>
      </c>
      <c r="J647" s="49" t="s">
        <v>2947</v>
      </c>
      <c r="K647" s="6" t="s">
        <v>2948</v>
      </c>
      <c r="L647" s="29">
        <f>IF($J$6="с учетом НДС",VLOOKUP(I647,LEGEND!B:E,4,0)*(1-M647),VLOOKUP(I647,LEGEND!B:E,4,0)*(1-M647)/1.2)</f>
        <v>120990</v>
      </c>
      <c r="M647" s="57">
        <f>IF(AND(B647&lt;&gt;"1_Электроинструмент",B647&lt;&gt;"2_Садовая техника"),$J$5,IF($J$4&lt;=20%,$J$4,IFERROR(VLOOKUP(S647,LEGEND!$L$2:$M$5,2,FALSE),$J$4)))</f>
        <v>0</v>
      </c>
      <c r="N647" s="48" t="s">
        <v>2949</v>
      </c>
      <c r="O647" s="49" t="s">
        <v>60</v>
      </c>
      <c r="P647" s="49" t="s">
        <v>1556</v>
      </c>
      <c r="Q647" s="49" t="s">
        <v>473</v>
      </c>
      <c r="R647" s="50" t="s">
        <v>68</v>
      </c>
      <c r="S647" s="49" t="s">
        <v>60</v>
      </c>
      <c r="T647" s="73" t="str">
        <f>IF(_xlfn.XLOOKUP(I647,LEGEND!B:B,LEGEND!H:H)&lt;&gt;"-",HYPERLINK(_xlfn.XLOOKUP(I647,LEGEND!B:B,LEGEND!H:H),"link"),_xlfn.XLOOKUP(I647,LEGEND!B:B,LEGEND!H:H))</f>
        <v>-</v>
      </c>
      <c r="U647" s="73" t="str">
        <f>HYPERLINK(_xlfn.XLOOKUP(I647,LEGEND!B:B,LEGEND!I:I))</f>
        <v>-</v>
      </c>
      <c r="V647" s="51" t="s">
        <v>2950</v>
      </c>
      <c r="W647" s="63" t="s">
        <v>71</v>
      </c>
      <c r="X647" s="64">
        <v>509</v>
      </c>
      <c r="Y647" s="64">
        <v>431</v>
      </c>
      <c r="Z647" s="64">
        <v>785</v>
      </c>
      <c r="AA647" s="84">
        <v>14.885</v>
      </c>
      <c r="AB647" s="85">
        <v>1</v>
      </c>
      <c r="AC647" s="85">
        <v>1</v>
      </c>
    </row>
    <row r="648" spans="1:29" s="1" customFormat="1" ht="38.25">
      <c r="B648" s="6" t="s">
        <v>55</v>
      </c>
      <c r="C648" s="6" t="s">
        <v>1340</v>
      </c>
      <c r="D648" s="6" t="s">
        <v>770</v>
      </c>
      <c r="E648" s="49" t="s">
        <v>800</v>
      </c>
      <c r="F648" s="6" t="s">
        <v>1341</v>
      </c>
      <c r="G648" s="6" t="s">
        <v>60</v>
      </c>
      <c r="H648" s="6" t="s">
        <v>2945</v>
      </c>
      <c r="I648" s="60" t="s">
        <v>2951</v>
      </c>
      <c r="J648" s="49" t="s">
        <v>2947</v>
      </c>
      <c r="K648" s="6" t="s">
        <v>2952</v>
      </c>
      <c r="L648" s="29">
        <f>IF($J$6="с учетом НДС",VLOOKUP(I648,LEGEND!B:E,4,0)*(1-M648),VLOOKUP(I648,LEGEND!B:E,4,0)*(1-M648)/1.2)</f>
        <v>120990</v>
      </c>
      <c r="M648" s="57">
        <f>IF(AND(B648&lt;&gt;"1_Электроинструмент",B648&lt;&gt;"2_Садовая техника"),$J$5,IF($J$4&lt;=20%,$J$4,IFERROR(VLOOKUP(S648,LEGEND!$L$2:$M$5,2,FALSE),$J$4)))</f>
        <v>0</v>
      </c>
      <c r="N648" s="48" t="s">
        <v>2953</v>
      </c>
      <c r="O648" s="49" t="s">
        <v>60</v>
      </c>
      <c r="P648" s="49" t="s">
        <v>66</v>
      </c>
      <c r="Q648" s="49" t="s">
        <v>67</v>
      </c>
      <c r="R648" s="50" t="s">
        <v>68</v>
      </c>
      <c r="S648" s="49" t="s">
        <v>60</v>
      </c>
      <c r="T648" s="73" t="str">
        <f>IF(_xlfn.XLOOKUP(I648,LEGEND!B:B,LEGEND!H:H)&lt;&gt;"-",HYPERLINK(_xlfn.XLOOKUP(I648,LEGEND!B:B,LEGEND!H:H),"link"),_xlfn.XLOOKUP(I648,LEGEND!B:B,LEGEND!H:H))</f>
        <v>link</v>
      </c>
      <c r="U648" s="73" t="str">
        <f>HYPERLINK(_xlfn.XLOOKUP(I648,LEGEND!B:B,LEGEND!I:I))</f>
        <v>https://milwaukee-media-images.s3.amazonaws.com/hi/M18_ONESLDP-0--Hero_1.jpg</v>
      </c>
      <c r="V648" s="51" t="s">
        <v>2955</v>
      </c>
      <c r="W648" s="63" t="s">
        <v>71</v>
      </c>
      <c r="X648" s="64">
        <v>509</v>
      </c>
      <c r="Y648" s="64">
        <v>431</v>
      </c>
      <c r="Z648" s="64">
        <v>785</v>
      </c>
      <c r="AA648" s="84">
        <v>16.600000000000001</v>
      </c>
      <c r="AB648" s="85">
        <v>1</v>
      </c>
      <c r="AC648" s="85">
        <v>1</v>
      </c>
    </row>
    <row r="649" spans="1:29" s="1" customFormat="1" ht="15">
      <c r="B649" s="6" t="s">
        <v>55</v>
      </c>
      <c r="C649" s="6" t="s">
        <v>7251</v>
      </c>
      <c r="D649" s="6" t="s">
        <v>770</v>
      </c>
      <c r="E649" s="49" t="s">
        <v>800</v>
      </c>
      <c r="F649" s="6" t="s">
        <v>1318</v>
      </c>
      <c r="G649" s="6" t="s">
        <v>60</v>
      </c>
      <c r="H649" s="6" t="s">
        <v>8636</v>
      </c>
      <c r="I649" s="60" t="s">
        <v>8637</v>
      </c>
      <c r="J649" s="49" t="s">
        <v>8638</v>
      </c>
      <c r="K649" s="6" t="s">
        <v>8639</v>
      </c>
      <c r="L649" s="29">
        <f>IF($J$6="с учетом НДС",VLOOKUP(I649,LEGEND!B:E,4,0)*(1-M649),VLOOKUP(I649,LEGEND!B:E,4,0)*(1-M649)/1.2)</f>
        <v>17490</v>
      </c>
      <c r="M649" s="57">
        <f>IF(AND(B649&lt;&gt;"1_Электроинструмент",B649&lt;&gt;"2_Садовая техника"),$J$5,IF($J$4&lt;=20%,$J$4,IFERROR(VLOOKUP(S649,LEGEND!$L$2:$M$5,2,FALSE),$J$4)))</f>
        <v>0</v>
      </c>
      <c r="N649" s="48" t="s">
        <v>8640</v>
      </c>
      <c r="O649" s="49" t="s">
        <v>42</v>
      </c>
      <c r="P649" s="49" t="s">
        <v>66</v>
      </c>
      <c r="Q649" s="49" t="s">
        <v>473</v>
      </c>
      <c r="R649" s="50">
        <v>44713</v>
      </c>
      <c r="S649" s="49" t="s">
        <v>60</v>
      </c>
      <c r="T649" s="73" t="str">
        <f>IF(_xlfn.XLOOKUP(I649,LEGEND!B:B,LEGEND!H:H)&lt;&gt;"-",HYPERLINK(_xlfn.XLOOKUP(I649,LEGEND!B:B,LEGEND!H:H),"link"),_xlfn.XLOOKUP(I649,LEGEND!B:B,LEGEND!H:H))</f>
        <v>-</v>
      </c>
      <c r="U649" s="73" t="str">
        <f>HYPERLINK(_xlfn.XLOOKUP(I649,LEGEND!B:B,LEGEND!I:I))</f>
        <v>-</v>
      </c>
      <c r="V649" s="51" t="s">
        <v>8641</v>
      </c>
      <c r="W649" s="63" t="s">
        <v>71</v>
      </c>
      <c r="X649" s="64">
        <v>515</v>
      </c>
      <c r="Y649" s="64">
        <v>320</v>
      </c>
      <c r="Z649" s="64">
        <v>100</v>
      </c>
      <c r="AA649" s="84">
        <v>2.0059999999999998</v>
      </c>
      <c r="AB649" s="85">
        <v>1</v>
      </c>
      <c r="AC649" s="85">
        <v>1</v>
      </c>
    </row>
    <row r="650" spans="1:29" s="1" customFormat="1" ht="25.5">
      <c r="B650" s="6" t="s">
        <v>55</v>
      </c>
      <c r="C650" s="6" t="s">
        <v>1340</v>
      </c>
      <c r="D650" s="6" t="s">
        <v>770</v>
      </c>
      <c r="E650" s="49" t="s">
        <v>2997</v>
      </c>
      <c r="F650" s="6" t="s">
        <v>1341</v>
      </c>
      <c r="G650" s="6" t="s">
        <v>60</v>
      </c>
      <c r="H650" s="6" t="s">
        <v>2998</v>
      </c>
      <c r="I650" s="60" t="s">
        <v>2999</v>
      </c>
      <c r="J650" s="49" t="s">
        <v>3000</v>
      </c>
      <c r="K650" s="6" t="s">
        <v>3001</v>
      </c>
      <c r="L650" s="29">
        <f>IF($J$6="с учетом НДС",VLOOKUP(I650,LEGEND!B:E,4,0)*(1-M650),VLOOKUP(I650,LEGEND!B:E,4,0)*(1-M650)/1.2)</f>
        <v>20600</v>
      </c>
      <c r="M650" s="57">
        <f>IF(AND(B650&lt;&gt;"1_Электроинструмент",B650&lt;&gt;"2_Садовая техника"),$J$5,IF($J$4&lt;=20%,$J$4,IFERROR(VLOOKUP(S650,LEGEND!$L$2:$M$5,2,FALSE),$J$4)))</f>
        <v>0</v>
      </c>
      <c r="N650" s="48" t="s">
        <v>3002</v>
      </c>
      <c r="O650" s="49" t="s">
        <v>60</v>
      </c>
      <c r="P650" s="49" t="s">
        <v>66</v>
      </c>
      <c r="Q650" s="49" t="s">
        <v>67</v>
      </c>
      <c r="R650" s="50" t="s">
        <v>68</v>
      </c>
      <c r="S650" s="49" t="s">
        <v>60</v>
      </c>
      <c r="T650" s="73" t="str">
        <f>IF(_xlfn.XLOOKUP(I650,LEGEND!B:B,LEGEND!H:H)&lt;&gt;"-",HYPERLINK(_xlfn.XLOOKUP(I650,LEGEND!B:B,LEGEND!H:H),"link"),_xlfn.XLOOKUP(I650,LEGEND!B:B,LEGEND!H:H))</f>
        <v>link</v>
      </c>
      <c r="U650" s="73" t="str">
        <f>HYPERLINK(_xlfn.XLOOKUP(I650,LEGEND!B:B,LEGEND!I:I))</f>
        <v>https://milwaukee-media-images.s3.amazonaws.com/hi/M18_SLED-0--Hero_1.jpg</v>
      </c>
      <c r="V650" s="51" t="s">
        <v>3004</v>
      </c>
      <c r="W650" s="63" t="s">
        <v>71</v>
      </c>
      <c r="X650" s="64">
        <v>142</v>
      </c>
      <c r="Y650" s="64">
        <v>124</v>
      </c>
      <c r="Z650" s="64">
        <v>284</v>
      </c>
      <c r="AA650" s="84">
        <v>1.8</v>
      </c>
      <c r="AB650" s="85">
        <v>1</v>
      </c>
      <c r="AC650" s="85">
        <v>1</v>
      </c>
    </row>
    <row r="651" spans="1:29" s="1" customFormat="1" ht="22.5">
      <c r="B651" s="6" t="s">
        <v>55</v>
      </c>
      <c r="C651" s="6" t="s">
        <v>1340</v>
      </c>
      <c r="D651" s="6" t="s">
        <v>770</v>
      </c>
      <c r="E651" s="49" t="s">
        <v>2997</v>
      </c>
      <c r="F651" s="6" t="s">
        <v>1341</v>
      </c>
      <c r="G651" s="6" t="s">
        <v>60</v>
      </c>
      <c r="H651" s="6" t="s">
        <v>3005</v>
      </c>
      <c r="I651" s="60" t="s">
        <v>3006</v>
      </c>
      <c r="J651" s="49" t="s">
        <v>3007</v>
      </c>
      <c r="K651" s="6" t="s">
        <v>3008</v>
      </c>
      <c r="L651" s="29">
        <f>IF($J$6="с учетом НДС",VLOOKUP(I651,LEGEND!B:E,4,0)*(1-M651),VLOOKUP(I651,LEGEND!B:E,4,0)*(1-M651)/1.2)</f>
        <v>55990</v>
      </c>
      <c r="M651" s="57">
        <f>IF(AND(B651&lt;&gt;"1_Электроинструмент",B651&lt;&gt;"2_Садовая техника"),$J$5,IF($J$4&lt;=20%,$J$4,IFERROR(VLOOKUP(S651,LEGEND!$L$2:$M$5,2,FALSE),$J$4)))</f>
        <v>0</v>
      </c>
      <c r="N651" s="48" t="s">
        <v>3009</v>
      </c>
      <c r="O651" s="49" t="s">
        <v>60</v>
      </c>
      <c r="P651" s="49" t="s">
        <v>66</v>
      </c>
      <c r="Q651" s="49" t="s">
        <v>473</v>
      </c>
      <c r="R651" s="50" t="s">
        <v>68</v>
      </c>
      <c r="S651" s="49" t="s">
        <v>60</v>
      </c>
      <c r="T651" s="73" t="str">
        <f>IF(_xlfn.XLOOKUP(I651,LEGEND!B:B,LEGEND!H:H)&lt;&gt;"-",HYPERLINK(_xlfn.XLOOKUP(I651,LEGEND!B:B,LEGEND!H:H),"link"),_xlfn.XLOOKUP(I651,LEGEND!B:B,LEGEND!H:H))</f>
        <v>link</v>
      </c>
      <c r="U651" s="73" t="str">
        <f>HYPERLINK(_xlfn.XLOOKUP(I651,LEGEND!B:B,LEGEND!I:I))</f>
        <v>https://milwaukee-media-images.s3.amazonaws.com/hi/M18_UBL-0--Hero_1.jpg</v>
      </c>
      <c r="V651" s="51" t="s">
        <v>3011</v>
      </c>
      <c r="W651" s="63" t="s">
        <v>71</v>
      </c>
      <c r="X651" s="64">
        <v>310</v>
      </c>
      <c r="Y651" s="64">
        <v>262</v>
      </c>
      <c r="Z651" s="64">
        <v>387</v>
      </c>
      <c r="AA651" s="84">
        <v>4.93</v>
      </c>
      <c r="AB651" s="85">
        <v>1</v>
      </c>
      <c r="AC651" s="85">
        <v>1</v>
      </c>
    </row>
    <row r="652" spans="1:29" s="1" customFormat="1" ht="25.5">
      <c r="B652" s="6" t="s">
        <v>55</v>
      </c>
      <c r="C652" s="6" t="s">
        <v>7490</v>
      </c>
      <c r="D652" s="6" t="s">
        <v>770</v>
      </c>
      <c r="E652" s="49" t="s">
        <v>2997</v>
      </c>
      <c r="F652" s="6" t="s">
        <v>1318</v>
      </c>
      <c r="G652" s="6" t="s">
        <v>801</v>
      </c>
      <c r="H652" s="6" t="s">
        <v>8443</v>
      </c>
      <c r="I652" s="60" t="s">
        <v>8444</v>
      </c>
      <c r="J652" s="49" t="s">
        <v>8445</v>
      </c>
      <c r="K652" s="6" t="s">
        <v>8446</v>
      </c>
      <c r="L652" s="29">
        <f>IF($J$6="с учетом НДС",VLOOKUP(I652,LEGEND!B:E,4,0)*(1-M652),VLOOKUP(I652,LEGEND!B:E,4,0)*(1-M652)/1.2)</f>
        <v>42990</v>
      </c>
      <c r="M652" s="57">
        <f>IF(AND(B652&lt;&gt;"1_Электроинструмент",B652&lt;&gt;"2_Садовая техника"),$J$5,IF($J$4&lt;=20%,$J$4,IFERROR(VLOOKUP(S652,LEGEND!$L$2:$M$5,2,FALSE),$J$4)))</f>
        <v>0</v>
      </c>
      <c r="N652" s="48" t="s">
        <v>8447</v>
      </c>
      <c r="O652" s="49" t="s">
        <v>60</v>
      </c>
      <c r="P652" s="49" t="s">
        <v>66</v>
      </c>
      <c r="Q652" s="49" t="s">
        <v>67</v>
      </c>
      <c r="R652" s="50" t="s">
        <v>68</v>
      </c>
      <c r="S652" s="49" t="s">
        <v>60</v>
      </c>
      <c r="T652" s="73" t="str">
        <f>IF(_xlfn.XLOOKUP(I652,LEGEND!B:B,LEGEND!H:H)&lt;&gt;"-",HYPERLINK(_xlfn.XLOOKUP(I652,LEGEND!B:B,LEGEND!H:H),"link"),_xlfn.XLOOKUP(I652,LEGEND!B:B,LEGEND!H:H))</f>
        <v>link</v>
      </c>
      <c r="U652" s="73" t="str">
        <f>HYPERLINK(_xlfn.XLOOKUP(I652,LEGEND!B:B,LEGEND!I:I))</f>
        <v>https://milwaukee-media-images.s3.amazonaws.com/hi/HOBL_7000--Hero_1.jpg</v>
      </c>
      <c r="V652" s="51" t="s">
        <v>8449</v>
      </c>
      <c r="W652" s="63" t="s">
        <v>71</v>
      </c>
      <c r="X652" s="64">
        <v>223</v>
      </c>
      <c r="Y652" s="64">
        <v>179</v>
      </c>
      <c r="Z652" s="64">
        <v>384</v>
      </c>
      <c r="AA652" s="84">
        <v>4.3</v>
      </c>
      <c r="AB652" s="85">
        <v>1</v>
      </c>
      <c r="AC652" s="85">
        <v>1</v>
      </c>
    </row>
    <row r="653" spans="1:29" s="1" customFormat="1" ht="25.5">
      <c r="B653" s="6" t="s">
        <v>55</v>
      </c>
      <c r="C653" s="6" t="s">
        <v>1340</v>
      </c>
      <c r="D653" s="6" t="s">
        <v>843</v>
      </c>
      <c r="E653" s="49" t="s">
        <v>3012</v>
      </c>
      <c r="F653" s="6" t="s">
        <v>1406</v>
      </c>
      <c r="G653" s="6" t="s">
        <v>85</v>
      </c>
      <c r="H653" s="6" t="s">
        <v>3033</v>
      </c>
      <c r="I653" s="60" t="s">
        <v>3034</v>
      </c>
      <c r="J653" s="49" t="s">
        <v>3035</v>
      </c>
      <c r="K653" s="6" t="s">
        <v>3036</v>
      </c>
      <c r="L653" s="29">
        <f>IF($J$6="с учетом НДС",VLOOKUP(I653,LEGEND!B:E,4,0)*(1-M653),VLOOKUP(I653,LEGEND!B:E,4,0)*(1-M653)/1.2)</f>
        <v>62990</v>
      </c>
      <c r="M653" s="57">
        <f>IF(AND(B653&lt;&gt;"1_Электроинструмент",B653&lt;&gt;"2_Садовая техника"),$J$5,IF($J$4&lt;=20%,$J$4,IFERROR(VLOOKUP(S653,LEGEND!$L$2:$M$5,2,FALSE),$J$4)))</f>
        <v>0</v>
      </c>
      <c r="N653" s="48" t="s">
        <v>3037</v>
      </c>
      <c r="O653" s="49" t="s">
        <v>60</v>
      </c>
      <c r="P653" s="49" t="s">
        <v>66</v>
      </c>
      <c r="Q653" s="49" t="s">
        <v>67</v>
      </c>
      <c r="R653" s="50" t="s">
        <v>68</v>
      </c>
      <c r="S653" s="49" t="s">
        <v>60</v>
      </c>
      <c r="T653" s="73" t="str">
        <f>IF(_xlfn.XLOOKUP(I653,LEGEND!B:B,LEGEND!H:H)&lt;&gt;"-",HYPERLINK(_xlfn.XLOOKUP(I653,LEGEND!B:B,LEGEND!H:H),"link"),_xlfn.XLOOKUP(I653,LEGEND!B:B,LEGEND!H:H))</f>
        <v>link</v>
      </c>
      <c r="U653" s="73" t="str">
        <f>HYPERLINK(_xlfn.XLOOKUP(I653,LEGEND!B:B,LEGEND!I:I))</f>
        <v>https://milwaukee-media-images.s3.amazonaws.com/hi/M18_FN18GS-0X--Hero_1.jpg</v>
      </c>
      <c r="V653" s="51" t="s">
        <v>3039</v>
      </c>
      <c r="W653" s="63" t="s">
        <v>71</v>
      </c>
      <c r="X653" s="64">
        <v>477</v>
      </c>
      <c r="Y653" s="64">
        <v>235</v>
      </c>
      <c r="Z653" s="64">
        <v>362</v>
      </c>
      <c r="AA653" s="84">
        <v>6.4109999999999996</v>
      </c>
      <c r="AB653" s="85">
        <v>1</v>
      </c>
      <c r="AC653" s="85">
        <v>1</v>
      </c>
    </row>
    <row r="654" spans="1:29" s="1" customFormat="1" ht="25.5">
      <c r="B654" s="6" t="s">
        <v>55</v>
      </c>
      <c r="C654" s="6" t="s">
        <v>1340</v>
      </c>
      <c r="D654" s="6" t="s">
        <v>843</v>
      </c>
      <c r="E654" s="49" t="s">
        <v>3012</v>
      </c>
      <c r="F654" s="6" t="s">
        <v>1406</v>
      </c>
      <c r="G654" s="6" t="s">
        <v>60</v>
      </c>
      <c r="H654" s="6" t="s">
        <v>8535</v>
      </c>
      <c r="I654" s="60" t="s">
        <v>8536</v>
      </c>
      <c r="J654" s="49" t="s">
        <v>8537</v>
      </c>
      <c r="K654" s="6" t="s">
        <v>8538</v>
      </c>
      <c r="L654" s="29">
        <f>IF($J$6="с учетом НДС",VLOOKUP(I654,LEGEND!B:E,4,0)*(1-M654),VLOOKUP(I654,LEGEND!B:E,4,0)*(1-M654)/1.2)</f>
        <v>73990</v>
      </c>
      <c r="M654" s="57">
        <f>IF(AND(B654&lt;&gt;"1_Электроинструмент",B654&lt;&gt;"2_Садовая техника"),$J$5,IF($J$4&lt;=20%,$J$4,IFERROR(VLOOKUP(S654,LEGEND!$L$2:$M$5,2,FALSE),$J$4)))</f>
        <v>0</v>
      </c>
      <c r="N654" s="48" t="s">
        <v>60</v>
      </c>
      <c r="O654" s="49" t="s">
        <v>42</v>
      </c>
      <c r="P654" s="49" t="s">
        <v>582</v>
      </c>
      <c r="Q654" s="49" t="s">
        <v>583</v>
      </c>
      <c r="R654" s="50">
        <v>44621</v>
      </c>
      <c r="S654" s="49" t="s">
        <v>60</v>
      </c>
      <c r="T654" s="73" t="str">
        <f>IF(_xlfn.XLOOKUP(I654,LEGEND!B:B,LEGEND!H:H)&lt;&gt;"-",HYPERLINK(_xlfn.XLOOKUP(I654,LEGEND!B:B,LEGEND!H:H),"link"),_xlfn.XLOOKUP(I654,LEGEND!B:B,LEGEND!H:H))</f>
        <v>link</v>
      </c>
      <c r="U654" s="73" t="str">
        <f>HYPERLINK(_xlfn.XLOOKUP(I654,LEGEND!B:B,LEGEND!I:I))</f>
        <v>https://milwaukee-media-images.s3.amazonaws.com/hi/M18_FN15GA-0X--Hero_1.jpg</v>
      </c>
      <c r="V654" s="51" t="s">
        <v>8539</v>
      </c>
      <c r="W654" s="63" t="s">
        <v>71</v>
      </c>
      <c r="X654" s="64">
        <v>475</v>
      </c>
      <c r="Y654" s="64">
        <v>233</v>
      </c>
      <c r="Z654" s="64">
        <v>365</v>
      </c>
      <c r="AA654" s="84">
        <v>5.95</v>
      </c>
      <c r="AB654" s="85">
        <v>1</v>
      </c>
      <c r="AC654" s="85">
        <v>1</v>
      </c>
    </row>
    <row r="655" spans="1:29" s="1" customFormat="1" ht="25.5">
      <c r="B655" s="6" t="s">
        <v>55</v>
      </c>
      <c r="C655" s="6" t="s">
        <v>1340</v>
      </c>
      <c r="D655" s="6" t="s">
        <v>843</v>
      </c>
      <c r="E655" s="49" t="s">
        <v>3012</v>
      </c>
      <c r="F655" s="6" t="s">
        <v>1406</v>
      </c>
      <c r="G655" s="6" t="s">
        <v>60</v>
      </c>
      <c r="H655" s="6" t="s">
        <v>8540</v>
      </c>
      <c r="I655" s="60" t="s">
        <v>8541</v>
      </c>
      <c r="J655" s="49" t="s">
        <v>8542</v>
      </c>
      <c r="K655" s="6" t="s">
        <v>8543</v>
      </c>
      <c r="L655" s="29">
        <f>IF($J$6="с учетом НДС",VLOOKUP(I655,LEGEND!B:E,4,0)*(1-M655),VLOOKUP(I655,LEGEND!B:E,4,0)*(1-M655)/1.2)</f>
        <v>73990</v>
      </c>
      <c r="M655" s="57">
        <f>IF(AND(B655&lt;&gt;"1_Электроинструмент",B655&lt;&gt;"2_Садовая техника"),$J$5,IF($J$4&lt;=20%,$J$4,IFERROR(VLOOKUP(S655,LEGEND!$L$2:$M$5,2,FALSE),$J$4)))</f>
        <v>0</v>
      </c>
      <c r="N655" s="48" t="s">
        <v>60</v>
      </c>
      <c r="O655" s="49" t="s">
        <v>42</v>
      </c>
      <c r="P655" s="49" t="s">
        <v>582</v>
      </c>
      <c r="Q655" s="49" t="s">
        <v>583</v>
      </c>
      <c r="R655" s="50">
        <v>44621</v>
      </c>
      <c r="S655" s="49" t="s">
        <v>60</v>
      </c>
      <c r="T655" s="73" t="str">
        <f>IF(_xlfn.XLOOKUP(I655,LEGEND!B:B,LEGEND!H:H)&lt;&gt;"-",HYPERLINK(_xlfn.XLOOKUP(I655,LEGEND!B:B,LEGEND!H:H),"link"),_xlfn.XLOOKUP(I655,LEGEND!B:B,LEGEND!H:H))</f>
        <v>link</v>
      </c>
      <c r="U655" s="73" t="str">
        <f>HYPERLINK(_xlfn.XLOOKUP(I655,LEGEND!B:B,LEGEND!I:I))</f>
        <v>https://milwaukee-media-images.s3.amazonaws.com/hi/M18_FN16GA-0X--Hero_1.jpg</v>
      </c>
      <c r="V655" s="51" t="s">
        <v>8544</v>
      </c>
      <c r="W655" s="63" t="s">
        <v>71</v>
      </c>
      <c r="X655" s="64">
        <v>475</v>
      </c>
      <c r="Y655" s="64">
        <v>233</v>
      </c>
      <c r="Z655" s="64">
        <v>365</v>
      </c>
      <c r="AA655" s="84">
        <v>6.891</v>
      </c>
      <c r="AB655" s="85">
        <v>1</v>
      </c>
      <c r="AC655" s="85">
        <v>1</v>
      </c>
    </row>
    <row r="656" spans="1:29" s="1" customFormat="1" ht="33.75">
      <c r="B656" s="6" t="s">
        <v>55</v>
      </c>
      <c r="C656" s="6" t="s">
        <v>1340</v>
      </c>
      <c r="D656" s="6" t="s">
        <v>843</v>
      </c>
      <c r="E656" s="49" t="s">
        <v>3012</v>
      </c>
      <c r="F656" s="6" t="s">
        <v>1406</v>
      </c>
      <c r="G656" s="6" t="s">
        <v>85</v>
      </c>
      <c r="H656" s="6" t="s">
        <v>3013</v>
      </c>
      <c r="I656" s="60" t="s">
        <v>3014</v>
      </c>
      <c r="J656" s="49" t="s">
        <v>3015</v>
      </c>
      <c r="K656" s="6" t="s">
        <v>3016</v>
      </c>
      <c r="L656" s="29">
        <f>IF($J$6="с учетом НДС",VLOOKUP(I656,LEGEND!B:E,4,0)*(1-M656),VLOOKUP(I656,LEGEND!B:E,4,0)*(1-M656)/1.2)</f>
        <v>80990</v>
      </c>
      <c r="M656" s="57">
        <f>IF(AND(B656&lt;&gt;"1_Электроинструмент",B656&lt;&gt;"2_Садовая техника"),$J$5,IF($J$4&lt;=20%,$J$4,IFERROR(VLOOKUP(S656,LEGEND!$L$2:$M$5,2,FALSE),$J$4)))</f>
        <v>0</v>
      </c>
      <c r="N656" s="48" t="s">
        <v>3017</v>
      </c>
      <c r="O656" s="49" t="s">
        <v>60</v>
      </c>
      <c r="P656" s="49" t="s">
        <v>66</v>
      </c>
      <c r="Q656" s="49" t="s">
        <v>67</v>
      </c>
      <c r="R656" s="50" t="s">
        <v>68</v>
      </c>
      <c r="S656" s="49" t="s">
        <v>60</v>
      </c>
      <c r="T656" s="73" t="str">
        <f>IF(_xlfn.XLOOKUP(I656,LEGEND!B:B,LEGEND!H:H)&lt;&gt;"-",HYPERLINK(_xlfn.XLOOKUP(I656,LEGEND!B:B,LEGEND!H:H),"link"),_xlfn.XLOOKUP(I656,LEGEND!B:B,LEGEND!H:H))</f>
        <v>link</v>
      </c>
      <c r="U656" s="73" t="str">
        <f>HYPERLINK(_xlfn.XLOOKUP(I656,LEGEND!B:B,LEGEND!I:I))</f>
        <v>-</v>
      </c>
      <c r="V656" s="51" t="s">
        <v>3019</v>
      </c>
      <c r="W656" s="63" t="s">
        <v>71</v>
      </c>
      <c r="X656" s="64">
        <v>474</v>
      </c>
      <c r="Y656" s="64">
        <v>237</v>
      </c>
      <c r="Z656" s="64">
        <v>370</v>
      </c>
      <c r="AA656" s="84">
        <v>6.8659999999999997</v>
      </c>
      <c r="AB656" s="85">
        <v>1</v>
      </c>
      <c r="AC656" s="85">
        <v>1</v>
      </c>
    </row>
    <row r="657" spans="1:29" s="1" customFormat="1" ht="33.75">
      <c r="B657" s="6" t="s">
        <v>55</v>
      </c>
      <c r="C657" s="6" t="s">
        <v>1340</v>
      </c>
      <c r="D657" s="6" t="s">
        <v>843</v>
      </c>
      <c r="E657" s="49" t="s">
        <v>3012</v>
      </c>
      <c r="F657" s="6" t="s">
        <v>1406</v>
      </c>
      <c r="G657" s="6" t="s">
        <v>85</v>
      </c>
      <c r="H657" s="6" t="s">
        <v>3020</v>
      </c>
      <c r="I657" s="60" t="s">
        <v>3021</v>
      </c>
      <c r="J657" s="49" t="s">
        <v>3022</v>
      </c>
      <c r="K657" s="6" t="s">
        <v>3023</v>
      </c>
      <c r="L657" s="29">
        <f>IF($J$6="с учетом НДС",VLOOKUP(I657,LEGEND!B:E,4,0)*(1-M657),VLOOKUP(I657,LEGEND!B:E,4,0)*(1-M657)/1.2)</f>
        <v>80990</v>
      </c>
      <c r="M657" s="57">
        <f>IF(AND(B657&lt;&gt;"1_Электроинструмент",B657&lt;&gt;"2_Садовая техника"),$J$5,IF($J$4&lt;=20%,$J$4,IFERROR(VLOOKUP(S657,LEGEND!$L$2:$M$5,2,FALSE),$J$4)))</f>
        <v>0</v>
      </c>
      <c r="N657" s="48" t="s">
        <v>3024</v>
      </c>
      <c r="O657" s="49" t="s">
        <v>60</v>
      </c>
      <c r="P657" s="49" t="s">
        <v>66</v>
      </c>
      <c r="Q657" s="49" t="s">
        <v>67</v>
      </c>
      <c r="R657" s="50" t="s">
        <v>68</v>
      </c>
      <c r="S657" s="49" t="s">
        <v>60</v>
      </c>
      <c r="T657" s="73" t="str">
        <f>IF(_xlfn.XLOOKUP(I657,LEGEND!B:B,LEGEND!H:H)&lt;&gt;"-",HYPERLINK(_xlfn.XLOOKUP(I657,LEGEND!B:B,LEGEND!H:H),"link"),_xlfn.XLOOKUP(I657,LEGEND!B:B,LEGEND!H:H))</f>
        <v>link</v>
      </c>
      <c r="U657" s="73" t="str">
        <f>HYPERLINK(_xlfn.XLOOKUP(I657,LEGEND!B:B,LEGEND!I:I))</f>
        <v>-</v>
      </c>
      <c r="V657" s="51" t="s">
        <v>3026</v>
      </c>
      <c r="W657" s="63" t="s">
        <v>71</v>
      </c>
      <c r="X657" s="64">
        <v>474</v>
      </c>
      <c r="Y657" s="64">
        <v>237</v>
      </c>
      <c r="Z657" s="64">
        <v>370</v>
      </c>
      <c r="AA657" s="84">
        <v>6.7149999999999999</v>
      </c>
      <c r="AB657" s="85">
        <v>1</v>
      </c>
      <c r="AC657" s="85">
        <v>1</v>
      </c>
    </row>
    <row r="658" spans="1:29" s="1" customFormat="1" ht="25.5">
      <c r="B658" s="6" t="s">
        <v>55</v>
      </c>
      <c r="C658" s="6" t="s">
        <v>1340</v>
      </c>
      <c r="D658" s="6" t="s">
        <v>843</v>
      </c>
      <c r="E658" s="49" t="s">
        <v>3012</v>
      </c>
      <c r="F658" s="6" t="s">
        <v>1406</v>
      </c>
      <c r="G658" s="6" t="s">
        <v>85</v>
      </c>
      <c r="H658" s="6" t="s">
        <v>3040</v>
      </c>
      <c r="I658" s="60" t="s">
        <v>3041</v>
      </c>
      <c r="J658" s="49" t="s">
        <v>3042</v>
      </c>
      <c r="K658" s="6" t="s">
        <v>3043</v>
      </c>
      <c r="L658" s="29">
        <f>IF($J$6="с учетом НДС",VLOOKUP(I658,LEGEND!B:E,4,0)*(1-M658),VLOOKUP(I658,LEGEND!B:E,4,0)*(1-M658)/1.2)</f>
        <v>82990</v>
      </c>
      <c r="M658" s="57">
        <f>IF(AND(B658&lt;&gt;"1_Электроинструмент",B658&lt;&gt;"2_Садовая техника"),$J$5,IF($J$4&lt;=20%,$J$4,IFERROR(VLOOKUP(S658,LEGEND!$L$2:$M$5,2,FALSE),$J$4)))</f>
        <v>0</v>
      </c>
      <c r="N658" s="48" t="s">
        <v>3044</v>
      </c>
      <c r="O658" s="49" t="s">
        <v>60</v>
      </c>
      <c r="P658" s="49" t="s">
        <v>66</v>
      </c>
      <c r="Q658" s="49" t="s">
        <v>67</v>
      </c>
      <c r="R658" s="50" t="s">
        <v>68</v>
      </c>
      <c r="S658" s="49" t="s">
        <v>60</v>
      </c>
      <c r="T658" s="73" t="str">
        <f>IF(_xlfn.XLOOKUP(I658,LEGEND!B:B,LEGEND!H:H)&lt;&gt;"-",HYPERLINK(_xlfn.XLOOKUP(I658,LEGEND!B:B,LEGEND!H:H),"link"),_xlfn.XLOOKUP(I658,LEGEND!B:B,LEGEND!H:H))</f>
        <v>link</v>
      </c>
      <c r="U658" s="73" t="str">
        <f>HYPERLINK(_xlfn.XLOOKUP(I658,LEGEND!B:B,LEGEND!I:I))</f>
        <v>https://milwaukee-media-images.s3.amazonaws.com/hi/M18_FN18GS-202X--Hero_1.jpg</v>
      </c>
      <c r="V658" s="51" t="s">
        <v>3045</v>
      </c>
      <c r="W658" s="63" t="s">
        <v>71</v>
      </c>
      <c r="X658" s="64">
        <v>477</v>
      </c>
      <c r="Y658" s="64">
        <v>235</v>
      </c>
      <c r="Z658" s="64">
        <v>362</v>
      </c>
      <c r="AA658" s="84">
        <v>8.0530000000000008</v>
      </c>
      <c r="AB658" s="85">
        <v>1</v>
      </c>
      <c r="AC658" s="85">
        <v>1</v>
      </c>
    </row>
    <row r="659" spans="1:29" s="1" customFormat="1" ht="33.75">
      <c r="B659" s="6" t="s">
        <v>55</v>
      </c>
      <c r="C659" s="6" t="s">
        <v>1340</v>
      </c>
      <c r="D659" s="6" t="s">
        <v>843</v>
      </c>
      <c r="E659" s="49" t="s">
        <v>3012</v>
      </c>
      <c r="F659" s="6" t="s">
        <v>1406</v>
      </c>
      <c r="G659" s="6" t="s">
        <v>60</v>
      </c>
      <c r="H659" s="6" t="s">
        <v>8545</v>
      </c>
      <c r="I659" s="60" t="s">
        <v>8546</v>
      </c>
      <c r="J659" s="49" t="s">
        <v>8547</v>
      </c>
      <c r="K659" s="6" t="s">
        <v>8548</v>
      </c>
      <c r="L659" s="29">
        <f>IF($J$6="с учетом НДС",VLOOKUP(I659,LEGEND!B:E,4,0)*(1-M659),VLOOKUP(I659,LEGEND!B:E,4,0)*(1-M659)/1.2)</f>
        <v>92490</v>
      </c>
      <c r="M659" s="57">
        <f>IF(AND(B659&lt;&gt;"1_Электроинструмент",B659&lt;&gt;"2_Садовая техника"),$J$5,IF($J$4&lt;=20%,$J$4,IFERROR(VLOOKUP(S659,LEGEND!$L$2:$M$5,2,FALSE),$J$4)))</f>
        <v>0</v>
      </c>
      <c r="N659" s="48" t="s">
        <v>8549</v>
      </c>
      <c r="O659" s="49" t="s">
        <v>42</v>
      </c>
      <c r="P659" s="49" t="s">
        <v>66</v>
      </c>
      <c r="Q659" s="49" t="s">
        <v>473</v>
      </c>
      <c r="R659" s="50">
        <v>44621</v>
      </c>
      <c r="S659" s="49" t="s">
        <v>60</v>
      </c>
      <c r="T659" s="73" t="str">
        <f>IF(_xlfn.XLOOKUP(I659,LEGEND!B:B,LEGEND!H:H)&lt;&gt;"-",HYPERLINK(_xlfn.XLOOKUP(I659,LEGEND!B:B,LEGEND!H:H),"link"),_xlfn.XLOOKUP(I659,LEGEND!B:B,LEGEND!H:H))</f>
        <v>link</v>
      </c>
      <c r="U659" s="73" t="str">
        <f>HYPERLINK(_xlfn.XLOOKUP(I659,LEGEND!B:B,LEGEND!I:I))</f>
        <v>https://milwaukee-media-images.s3.amazonaws.com/hi/M18_FN16GA-202X--Hero_1.jpg</v>
      </c>
      <c r="V659" s="51" t="s">
        <v>8550</v>
      </c>
      <c r="W659" s="63" t="s">
        <v>71</v>
      </c>
      <c r="X659" s="64">
        <v>475</v>
      </c>
      <c r="Y659" s="64">
        <v>462</v>
      </c>
      <c r="Z659" s="64">
        <v>370</v>
      </c>
      <c r="AA659" s="84">
        <v>8.09</v>
      </c>
      <c r="AB659" s="85">
        <v>1</v>
      </c>
      <c r="AC659" s="85">
        <v>1</v>
      </c>
    </row>
    <row r="660" spans="1:29" s="1" customFormat="1" ht="33.75">
      <c r="B660" s="6" t="s">
        <v>55</v>
      </c>
      <c r="C660" s="6" t="s">
        <v>1340</v>
      </c>
      <c r="D660" s="6" t="s">
        <v>843</v>
      </c>
      <c r="E660" s="49" t="s">
        <v>3012</v>
      </c>
      <c r="F660" s="6" t="s">
        <v>1406</v>
      </c>
      <c r="G660" s="6" t="s">
        <v>85</v>
      </c>
      <c r="H660" s="6" t="s">
        <v>3027</v>
      </c>
      <c r="I660" s="60" t="s">
        <v>3028</v>
      </c>
      <c r="J660" s="49" t="s">
        <v>3029</v>
      </c>
      <c r="K660" s="6" t="s">
        <v>3030</v>
      </c>
      <c r="L660" s="29">
        <f>IF($J$6="с учетом НДС",VLOOKUP(I660,LEGEND!B:E,4,0)*(1-M660),VLOOKUP(I660,LEGEND!B:E,4,0)*(1-M660)/1.2)</f>
        <v>99990</v>
      </c>
      <c r="M660" s="57">
        <f>IF(AND(B660&lt;&gt;"1_Электроинструмент",B660&lt;&gt;"2_Садовая техника"),$J$5,IF($J$4&lt;=20%,$J$4,IFERROR(VLOOKUP(S660,LEGEND!$L$2:$M$5,2,FALSE),$J$4)))</f>
        <v>0</v>
      </c>
      <c r="N660" s="48" t="s">
        <v>3031</v>
      </c>
      <c r="O660" s="49" t="s">
        <v>60</v>
      </c>
      <c r="P660" s="49" t="s">
        <v>66</v>
      </c>
      <c r="Q660" s="49" t="s">
        <v>67</v>
      </c>
      <c r="R660" s="50" t="s">
        <v>68</v>
      </c>
      <c r="S660" s="49" t="s">
        <v>60</v>
      </c>
      <c r="T660" s="73" t="str">
        <f>IF(_xlfn.XLOOKUP(I660,LEGEND!B:B,LEGEND!H:H)&lt;&gt;"-",HYPERLINK(_xlfn.XLOOKUP(I660,LEGEND!B:B,LEGEND!H:H),"link"),_xlfn.XLOOKUP(I660,LEGEND!B:B,LEGEND!H:H))</f>
        <v>link</v>
      </c>
      <c r="U660" s="73" t="str">
        <f>HYPERLINK(_xlfn.XLOOKUP(I660,LEGEND!B:B,LEGEND!I:I))</f>
        <v>-</v>
      </c>
      <c r="V660" s="51" t="s">
        <v>3032</v>
      </c>
      <c r="W660" s="63" t="s">
        <v>71</v>
      </c>
      <c r="X660" s="64">
        <v>474</v>
      </c>
      <c r="Y660" s="64">
        <v>237</v>
      </c>
      <c r="Z660" s="64">
        <v>370</v>
      </c>
      <c r="AA660" s="84">
        <v>8.3450000000000006</v>
      </c>
      <c r="AB660" s="85">
        <v>1</v>
      </c>
      <c r="AC660" s="85">
        <v>1</v>
      </c>
    </row>
    <row r="661" spans="1:29" s="1" customFormat="1" ht="25.5">
      <c r="B661" s="6" t="s">
        <v>55</v>
      </c>
      <c r="C661" s="6" t="s">
        <v>1340</v>
      </c>
      <c r="D661" s="6" t="s">
        <v>843</v>
      </c>
      <c r="E661" s="49" t="s">
        <v>3046</v>
      </c>
      <c r="F661" s="6" t="s">
        <v>1406</v>
      </c>
      <c r="G661" s="6" t="s">
        <v>85</v>
      </c>
      <c r="H661" s="6" t="s">
        <v>3047</v>
      </c>
      <c r="I661" s="60" t="s">
        <v>3048</v>
      </c>
      <c r="J661" s="49" t="s">
        <v>3049</v>
      </c>
      <c r="K661" s="6" t="s">
        <v>3050</v>
      </c>
      <c r="L661" s="29">
        <f>IF($J$6="с учетом НДС",VLOOKUP(I661,LEGEND!B:E,4,0)*(1-M661),VLOOKUP(I661,LEGEND!B:E,4,0)*(1-M661)/1.2)</f>
        <v>67490</v>
      </c>
      <c r="M661" s="57">
        <f>IF(AND(B661&lt;&gt;"1_Электроинструмент",B661&lt;&gt;"2_Садовая техника"),$J$5,IF($J$4&lt;=20%,$J$4,IFERROR(VLOOKUP(S661,LEGEND!$L$2:$M$5,2,FALSE),$J$4)))</f>
        <v>0</v>
      </c>
      <c r="N661" s="48" t="s">
        <v>3051</v>
      </c>
      <c r="O661" s="49" t="s">
        <v>60</v>
      </c>
      <c r="P661" s="49" t="s">
        <v>66</v>
      </c>
      <c r="Q661" s="49" t="s">
        <v>67</v>
      </c>
      <c r="R661" s="50" t="s">
        <v>68</v>
      </c>
      <c r="S661" s="49" t="s">
        <v>60</v>
      </c>
      <c r="T661" s="73" t="str">
        <f>IF(_xlfn.XLOOKUP(I661,LEGEND!B:B,LEGEND!H:H)&lt;&gt;"-",HYPERLINK(_xlfn.XLOOKUP(I661,LEGEND!B:B,LEGEND!H:H),"link"),_xlfn.XLOOKUP(I661,LEGEND!B:B,LEGEND!H:H))</f>
        <v>link</v>
      </c>
      <c r="U661" s="73" t="str">
        <f>HYPERLINK(_xlfn.XLOOKUP(I661,LEGEND!B:B,LEGEND!I:I))</f>
        <v>https://milwaukee-media-images.s3.amazonaws.com/hi/M18_FFN-0C--Hero_1.jpg</v>
      </c>
      <c r="V661" s="51" t="s">
        <v>3053</v>
      </c>
      <c r="W661" s="63" t="s">
        <v>71</v>
      </c>
      <c r="X661" s="64">
        <v>550</v>
      </c>
      <c r="Y661" s="64">
        <v>210</v>
      </c>
      <c r="Z661" s="64">
        <v>450</v>
      </c>
      <c r="AA661" s="84">
        <v>8.9160000000000004</v>
      </c>
      <c r="AB661" s="85">
        <v>1</v>
      </c>
      <c r="AC661" s="85">
        <v>1</v>
      </c>
    </row>
    <row r="662" spans="1:29" ht="25.5">
      <c r="A662" s="1"/>
      <c r="B662" s="6" t="s">
        <v>55</v>
      </c>
      <c r="C662" s="6" t="s">
        <v>1340</v>
      </c>
      <c r="D662" s="6" t="s">
        <v>843</v>
      </c>
      <c r="E662" s="49" t="s">
        <v>3046</v>
      </c>
      <c r="F662" s="6" t="s">
        <v>1406</v>
      </c>
      <c r="G662" s="6" t="s">
        <v>85</v>
      </c>
      <c r="H662" s="6" t="s">
        <v>3054</v>
      </c>
      <c r="I662" s="60" t="s">
        <v>3055</v>
      </c>
      <c r="J662" s="49" t="s">
        <v>3056</v>
      </c>
      <c r="K662" s="6" t="s">
        <v>3057</v>
      </c>
      <c r="L662" s="29">
        <f>IF($J$6="с учетом НДС",VLOOKUP(I662,LEGEND!B:E,4,0)*(1-M662),VLOOKUP(I662,LEGEND!B:E,4,0)*(1-M662)/1.2)</f>
        <v>72490</v>
      </c>
      <c r="M662" s="57">
        <f>IF(AND(B662&lt;&gt;"1_Электроинструмент",B662&lt;&gt;"2_Садовая техника"),$J$5,IF($J$4&lt;=20%,$J$4,IFERROR(VLOOKUP(S662,LEGEND!$L$2:$M$5,2,FALSE),$J$4)))</f>
        <v>0</v>
      </c>
      <c r="N662" s="48" t="s">
        <v>3058</v>
      </c>
      <c r="O662" s="49" t="s">
        <v>60</v>
      </c>
      <c r="P662" s="49" t="s">
        <v>66</v>
      </c>
      <c r="Q662" s="49" t="s">
        <v>67</v>
      </c>
      <c r="R662" s="50" t="s">
        <v>68</v>
      </c>
      <c r="S662" s="49" t="s">
        <v>60</v>
      </c>
      <c r="T662" s="73" t="str">
        <f>IF(_xlfn.XLOOKUP(I662,LEGEND!B:B,LEGEND!H:H)&lt;&gt;"-",HYPERLINK(_xlfn.XLOOKUP(I662,LEGEND!B:B,LEGEND!H:H),"link"),_xlfn.XLOOKUP(I662,LEGEND!B:B,LEGEND!H:H))</f>
        <v>link</v>
      </c>
      <c r="U662" s="73" t="str">
        <f>HYPERLINK(_xlfn.XLOOKUP(I662,LEGEND!B:B,LEGEND!I:I))</f>
        <v>https://milwaukee-media-images.s3.amazonaws.com/hi/M18_FFN21-0C--Hero_1.jpg</v>
      </c>
      <c r="V662" s="51" t="s">
        <v>3060</v>
      </c>
      <c r="W662" s="63" t="s">
        <v>71</v>
      </c>
      <c r="X662" s="64">
        <v>685</v>
      </c>
      <c r="Y662" s="64">
        <v>556</v>
      </c>
      <c r="Z662" s="64">
        <v>190</v>
      </c>
      <c r="AA662" s="84">
        <v>10.513999999999999</v>
      </c>
      <c r="AB662" s="85">
        <v>1</v>
      </c>
      <c r="AC662" s="85">
        <v>1</v>
      </c>
    </row>
    <row r="663" spans="1:29" s="1" customFormat="1" ht="25.5">
      <c r="B663" s="6" t="s">
        <v>55</v>
      </c>
      <c r="C663" s="6" t="s">
        <v>1340</v>
      </c>
      <c r="D663" s="6" t="s">
        <v>843</v>
      </c>
      <c r="E663" s="49" t="s">
        <v>3046</v>
      </c>
      <c r="F663" s="6" t="s">
        <v>1406</v>
      </c>
      <c r="G663" s="6" t="s">
        <v>85</v>
      </c>
      <c r="H663" s="6" t="s">
        <v>3061</v>
      </c>
      <c r="I663" s="60" t="s">
        <v>3062</v>
      </c>
      <c r="J663" s="49" t="s">
        <v>3063</v>
      </c>
      <c r="K663" s="6" t="s">
        <v>3064</v>
      </c>
      <c r="L663" s="29">
        <f>IF($J$6="с учетом НДС",VLOOKUP(I663,LEGEND!B:E,4,0)*(1-M663),VLOOKUP(I663,LEGEND!B:E,4,0)*(1-M663)/1.2)</f>
        <v>99990</v>
      </c>
      <c r="M663" s="57">
        <f>IF(AND(B663&lt;&gt;"1_Электроинструмент",B663&lt;&gt;"2_Садовая техника"),$J$5,IF($J$4&lt;=20%,$J$4,IFERROR(VLOOKUP(S663,LEGEND!$L$2:$M$5,2,FALSE),$J$4)))</f>
        <v>0</v>
      </c>
      <c r="N663" s="48" t="s">
        <v>3065</v>
      </c>
      <c r="O663" s="49" t="s">
        <v>60</v>
      </c>
      <c r="P663" s="49" t="s">
        <v>66</v>
      </c>
      <c r="Q663" s="49" t="s">
        <v>67</v>
      </c>
      <c r="R663" s="50" t="s">
        <v>68</v>
      </c>
      <c r="S663" s="49" t="s">
        <v>60</v>
      </c>
      <c r="T663" s="73" t="str">
        <f>IF(_xlfn.XLOOKUP(I663,LEGEND!B:B,LEGEND!H:H)&lt;&gt;"-",HYPERLINK(_xlfn.XLOOKUP(I663,LEGEND!B:B,LEGEND!H:H),"link"),_xlfn.XLOOKUP(I663,LEGEND!B:B,LEGEND!H:H))</f>
        <v>link</v>
      </c>
      <c r="U663" s="73" t="str">
        <f>HYPERLINK(_xlfn.XLOOKUP(I663,LEGEND!B:B,LEGEND!I:I))</f>
        <v>https://milwaukee-media-images.s3.amazonaws.com/hi/M18_FFN-502C--Hero_1.jpg</v>
      </c>
      <c r="V663" s="51" t="s">
        <v>3066</v>
      </c>
      <c r="W663" s="63" t="s">
        <v>71</v>
      </c>
      <c r="X663" s="64">
        <v>427</v>
      </c>
      <c r="Y663" s="64">
        <v>542</v>
      </c>
      <c r="Z663" s="64">
        <v>192</v>
      </c>
      <c r="AA663" s="84">
        <v>10.632</v>
      </c>
      <c r="AB663" s="85">
        <v>1</v>
      </c>
      <c r="AC663" s="85">
        <v>1</v>
      </c>
    </row>
    <row r="664" spans="1:29" s="1" customFormat="1" ht="25.5">
      <c r="B664" s="6" t="s">
        <v>55</v>
      </c>
      <c r="C664" s="6" t="s">
        <v>1340</v>
      </c>
      <c r="D664" s="6" t="s">
        <v>843</v>
      </c>
      <c r="E664" s="49" t="s">
        <v>3046</v>
      </c>
      <c r="F664" s="6" t="s">
        <v>1406</v>
      </c>
      <c r="G664" s="6" t="s">
        <v>85</v>
      </c>
      <c r="H664" s="6" t="s">
        <v>3067</v>
      </c>
      <c r="I664" s="60" t="s">
        <v>3068</v>
      </c>
      <c r="J664" s="49" t="s">
        <v>3069</v>
      </c>
      <c r="K664" s="6" t="s">
        <v>3070</v>
      </c>
      <c r="L664" s="29">
        <f>IF($J$6="с учетом НДС",VLOOKUP(I664,LEGEND!B:E,4,0)*(1-M664),VLOOKUP(I664,LEGEND!B:E,4,0)*(1-M664)/1.2)</f>
        <v>99990</v>
      </c>
      <c r="M664" s="57">
        <f>IF(AND(B664&lt;&gt;"1_Электроинструмент",B664&lt;&gt;"2_Садовая техника"),$J$5,IF($J$4&lt;=20%,$J$4,IFERROR(VLOOKUP(S664,LEGEND!$L$2:$M$5,2,FALSE),$J$4)))</f>
        <v>0</v>
      </c>
      <c r="N664" s="48" t="s">
        <v>3071</v>
      </c>
      <c r="O664" s="49" t="s">
        <v>60</v>
      </c>
      <c r="P664" s="49" t="s">
        <v>66</v>
      </c>
      <c r="Q664" s="49" t="s">
        <v>67</v>
      </c>
      <c r="R664" s="50" t="s">
        <v>68</v>
      </c>
      <c r="S664" s="49" t="s">
        <v>60</v>
      </c>
      <c r="T664" s="73" t="str">
        <f>IF(_xlfn.XLOOKUP(I664,LEGEND!B:B,LEGEND!H:H)&lt;&gt;"-",HYPERLINK(_xlfn.XLOOKUP(I664,LEGEND!B:B,LEGEND!H:H),"link"),_xlfn.XLOOKUP(I664,LEGEND!B:B,LEGEND!H:H))</f>
        <v>link</v>
      </c>
      <c r="U664" s="73" t="str">
        <f>HYPERLINK(_xlfn.XLOOKUP(I664,LEGEND!B:B,LEGEND!I:I))</f>
        <v>https://milwaukee-media-images.s3.amazonaws.com/hi/M18_FFNS-502C--Hero_1.jpg</v>
      </c>
      <c r="V664" s="51" t="s">
        <v>3073</v>
      </c>
      <c r="W664" s="63" t="s">
        <v>71</v>
      </c>
      <c r="X664" s="64">
        <v>550</v>
      </c>
      <c r="Y664" s="64">
        <v>192</v>
      </c>
      <c r="Z664" s="64">
        <v>425</v>
      </c>
      <c r="AA664" s="84">
        <v>10.628</v>
      </c>
      <c r="AB664" s="85">
        <v>1</v>
      </c>
      <c r="AC664" s="85">
        <v>1</v>
      </c>
    </row>
    <row r="665" spans="1:29" s="1" customFormat="1" ht="25.5">
      <c r="B665" s="6" t="s">
        <v>55</v>
      </c>
      <c r="C665" s="6" t="s">
        <v>4069</v>
      </c>
      <c r="D665" s="6" t="s">
        <v>843</v>
      </c>
      <c r="E665" s="49" t="s">
        <v>3046</v>
      </c>
      <c r="F665" s="6" t="s">
        <v>1318</v>
      </c>
      <c r="G665" s="6" t="s">
        <v>60</v>
      </c>
      <c r="H665" s="6" t="s">
        <v>4599</v>
      </c>
      <c r="I665" s="60" t="s">
        <v>4600</v>
      </c>
      <c r="J665" s="49" t="s">
        <v>4601</v>
      </c>
      <c r="K665" s="6" t="s">
        <v>4602</v>
      </c>
      <c r="L665" s="29">
        <f>IF($J$6="с учетом НДС",VLOOKUP(I665,LEGEND!B:E,4,0)*(1-M665),VLOOKUP(I665,LEGEND!B:E,4,0)*(1-M665)/1.2)</f>
        <v>9800</v>
      </c>
      <c r="M665" s="57">
        <f>IF(AND(B665&lt;&gt;"1_Электроинструмент",B665&lt;&gt;"2_Садовая техника"),$J$5,IF($J$4&lt;=20%,$J$4,IFERROR(VLOOKUP(S665,LEGEND!$L$2:$M$5,2,FALSE),$J$4)))</f>
        <v>0</v>
      </c>
      <c r="N665" s="48" t="s">
        <v>60</v>
      </c>
      <c r="O665" s="49" t="s">
        <v>60</v>
      </c>
      <c r="P665" s="49" t="s">
        <v>66</v>
      </c>
      <c r="Q665" s="49" t="s">
        <v>67</v>
      </c>
      <c r="R665" s="50" t="s">
        <v>68</v>
      </c>
      <c r="S665" s="49" t="s">
        <v>60</v>
      </c>
      <c r="T665" s="73" t="str">
        <f>IF(_xlfn.XLOOKUP(I665,LEGEND!B:B,LEGEND!H:H)&lt;&gt;"-",HYPERLINK(_xlfn.XLOOKUP(I665,LEGEND!B:B,LEGEND!H:H),"link"),_xlfn.XLOOKUP(I665,LEGEND!B:B,LEGEND!H:H))</f>
        <v>link</v>
      </c>
      <c r="U665" s="73" t="str">
        <f>HYPERLINK(_xlfn.XLOOKUP(I665,LEGEND!B:B,LEGEND!I:I))</f>
        <v>https://milwaukee-media-images.s3.amazonaws.com/hi/4932471605--Hero_1.jpg</v>
      </c>
      <c r="V665" s="51" t="s">
        <v>4604</v>
      </c>
      <c r="W665" s="63" t="s">
        <v>71</v>
      </c>
      <c r="X665" s="64">
        <v>112</v>
      </c>
      <c r="Y665" s="64">
        <v>73</v>
      </c>
      <c r="Z665" s="64">
        <v>576</v>
      </c>
      <c r="AA665" s="84">
        <v>0.84</v>
      </c>
      <c r="AB665" s="85">
        <v>1</v>
      </c>
      <c r="AC665" s="85">
        <v>1</v>
      </c>
    </row>
    <row r="666" spans="1:29" s="1" customFormat="1" ht="25.5">
      <c r="B666" s="6" t="s">
        <v>55</v>
      </c>
      <c r="C666" s="6" t="s">
        <v>56</v>
      </c>
      <c r="D666" s="6" t="s">
        <v>843</v>
      </c>
      <c r="E666" s="49" t="s">
        <v>844</v>
      </c>
      <c r="F666" s="6" t="s">
        <v>59</v>
      </c>
      <c r="G666" s="6" t="s">
        <v>60</v>
      </c>
      <c r="H666" s="6" t="s">
        <v>845</v>
      </c>
      <c r="I666" s="60" t="s">
        <v>846</v>
      </c>
      <c r="J666" s="49" t="s">
        <v>847</v>
      </c>
      <c r="K666" s="6" t="s">
        <v>848</v>
      </c>
      <c r="L666" s="29">
        <f>IF($J$6="с учетом НДС",VLOOKUP(I666,LEGEND!B:E,4,0)*(1-M666),VLOOKUP(I666,LEGEND!B:E,4,0)*(1-M666)/1.2)</f>
        <v>20990</v>
      </c>
      <c r="M666" s="57">
        <f>IF(AND(B666&lt;&gt;"1_Электроинструмент",B666&lt;&gt;"2_Садовая техника"),$J$5,IF($J$4&lt;=20%,$J$4,IFERROR(VLOOKUP(S666,LEGEND!$L$2:$M$5,2,FALSE),$J$4)))</f>
        <v>0</v>
      </c>
      <c r="N666" s="48" t="s">
        <v>849</v>
      </c>
      <c r="O666" s="49" t="s">
        <v>60</v>
      </c>
      <c r="P666" s="49" t="s">
        <v>66</v>
      </c>
      <c r="Q666" s="49" t="s">
        <v>67</v>
      </c>
      <c r="R666" s="50" t="s">
        <v>68</v>
      </c>
      <c r="S666" s="49" t="s">
        <v>60</v>
      </c>
      <c r="T666" s="73" t="str">
        <f>IF(_xlfn.XLOOKUP(I666,LEGEND!B:B,LEGEND!H:H)&lt;&gt;"-",HYPERLINK(_xlfn.XLOOKUP(I666,LEGEND!B:B,LEGEND!H:H),"link"),_xlfn.XLOOKUP(I666,LEGEND!B:B,LEGEND!H:H))</f>
        <v>link</v>
      </c>
      <c r="U666" s="73" t="str">
        <f>HYPERLINK(_xlfn.XLOOKUP(I666,LEGEND!B:B,LEGEND!I:I))</f>
        <v>https://milwaukee-media-images.s3.amazonaws.com/hi/M12_BST-0--Hero_1.jpg</v>
      </c>
      <c r="V666" s="51" t="s">
        <v>851</v>
      </c>
      <c r="W666" s="63" t="s">
        <v>71</v>
      </c>
      <c r="X666" s="64">
        <v>230</v>
      </c>
      <c r="Y666" s="64">
        <v>84</v>
      </c>
      <c r="Z666" s="64">
        <v>202</v>
      </c>
      <c r="AA666" s="84">
        <v>1.633</v>
      </c>
      <c r="AB666" s="85">
        <v>1</v>
      </c>
      <c r="AC666" s="85">
        <v>1</v>
      </c>
    </row>
    <row r="667" spans="1:29" s="1" customFormat="1" ht="25.5">
      <c r="B667" s="6" t="s">
        <v>55</v>
      </c>
      <c r="C667" s="6" t="s">
        <v>56</v>
      </c>
      <c r="D667" s="6" t="s">
        <v>843</v>
      </c>
      <c r="E667" s="49" t="s">
        <v>844</v>
      </c>
      <c r="F667" s="6" t="s">
        <v>59</v>
      </c>
      <c r="G667" s="6" t="s">
        <v>60</v>
      </c>
      <c r="H667" s="6" t="s">
        <v>852</v>
      </c>
      <c r="I667" s="60" t="s">
        <v>853</v>
      </c>
      <c r="J667" s="49" t="s">
        <v>854</v>
      </c>
      <c r="K667" s="6" t="s">
        <v>855</v>
      </c>
      <c r="L667" s="29">
        <f>IF($J$6="с учетом НДС",VLOOKUP(I667,LEGEND!B:E,4,0)*(1-M667),VLOOKUP(I667,LEGEND!B:E,4,0)*(1-M667)/1.2)</f>
        <v>34990</v>
      </c>
      <c r="M667" s="57">
        <f>IF(AND(B667&lt;&gt;"1_Электроинструмент",B667&lt;&gt;"2_Садовая техника"),$J$5,IF($J$4&lt;=20%,$J$4,IFERROR(VLOOKUP(S667,LEGEND!$L$2:$M$5,2,FALSE),$J$4)))</f>
        <v>0</v>
      </c>
      <c r="N667" s="48" t="s">
        <v>856</v>
      </c>
      <c r="O667" s="49" t="s">
        <v>60</v>
      </c>
      <c r="P667" s="49" t="s">
        <v>66</v>
      </c>
      <c r="Q667" s="49" t="s">
        <v>67</v>
      </c>
      <c r="R667" s="50" t="s">
        <v>68</v>
      </c>
      <c r="S667" s="49" t="s">
        <v>60</v>
      </c>
      <c r="T667" s="73" t="str">
        <f>IF(_xlfn.XLOOKUP(I667,LEGEND!B:B,LEGEND!H:H)&lt;&gt;"-",HYPERLINK(_xlfn.XLOOKUP(I667,LEGEND!B:B,LEGEND!H:H),"link"),_xlfn.XLOOKUP(I667,LEGEND!B:B,LEGEND!H:H))</f>
        <v>link</v>
      </c>
      <c r="U667" s="73" t="str">
        <f>HYPERLINK(_xlfn.XLOOKUP(I667,LEGEND!B:B,LEGEND!I:I))</f>
        <v>https://milwaukee-media-images.s3.amazonaws.com/hi/M12_BST-202X--Hero_1.jpg</v>
      </c>
      <c r="V667" s="51" t="s">
        <v>857</v>
      </c>
      <c r="W667" s="63" t="s">
        <v>71</v>
      </c>
      <c r="X667" s="64">
        <v>474</v>
      </c>
      <c r="Y667" s="64">
        <v>137</v>
      </c>
      <c r="Z667" s="64">
        <v>370</v>
      </c>
      <c r="AA667" s="84">
        <v>4.8849999999999998</v>
      </c>
      <c r="AB667" s="85">
        <v>1</v>
      </c>
      <c r="AC667" s="85">
        <v>1</v>
      </c>
    </row>
    <row r="668" spans="1:29" s="1" customFormat="1" ht="25.5">
      <c r="B668" s="6" t="s">
        <v>55</v>
      </c>
      <c r="C668" s="6" t="s">
        <v>1340</v>
      </c>
      <c r="D668" s="6" t="s">
        <v>843</v>
      </c>
      <c r="E668" s="49" t="s">
        <v>844</v>
      </c>
      <c r="F668" s="6" t="s">
        <v>1406</v>
      </c>
      <c r="G668" s="6" t="s">
        <v>85</v>
      </c>
      <c r="H668" s="6" t="s">
        <v>3074</v>
      </c>
      <c r="I668" s="60" t="s">
        <v>3075</v>
      </c>
      <c r="J668" s="49" t="s">
        <v>3076</v>
      </c>
      <c r="K668" s="6" t="s">
        <v>3077</v>
      </c>
      <c r="L668" s="29">
        <f>IF($J$6="с учетом НДС",VLOOKUP(I668,LEGEND!B:E,4,0)*(1-M668),VLOOKUP(I668,LEGEND!B:E,4,0)*(1-M668)/1.2)</f>
        <v>65990</v>
      </c>
      <c r="M668" s="57">
        <f>IF(AND(B668&lt;&gt;"1_Электроинструмент",B668&lt;&gt;"2_Садовая техника"),$J$5,IF($J$4&lt;=20%,$J$4,IFERROR(VLOOKUP(S668,LEGEND!$L$2:$M$5,2,FALSE),$J$4)))</f>
        <v>0</v>
      </c>
      <c r="N668" s="48" t="s">
        <v>3078</v>
      </c>
      <c r="O668" s="49" t="s">
        <v>60</v>
      </c>
      <c r="P668" s="49" t="s">
        <v>66</v>
      </c>
      <c r="Q668" s="49" t="s">
        <v>67</v>
      </c>
      <c r="R668" s="50" t="s">
        <v>68</v>
      </c>
      <c r="S668" s="49" t="s">
        <v>60</v>
      </c>
      <c r="T668" s="73" t="str">
        <f>IF(_xlfn.XLOOKUP(I668,LEGEND!B:B,LEGEND!H:H)&lt;&gt;"-",HYPERLINK(_xlfn.XLOOKUP(I668,LEGEND!B:B,LEGEND!H:H),"link"),_xlfn.XLOOKUP(I668,LEGEND!B:B,LEGEND!H:H))</f>
        <v>link</v>
      </c>
      <c r="U668" s="73" t="str">
        <f>HYPERLINK(_xlfn.XLOOKUP(I668,LEGEND!B:B,LEGEND!I:I))</f>
        <v>https://milwaukee-media-images.s3.amazonaws.com/hi/M18_FNCS18GS-0X--Hero_1.jpg</v>
      </c>
      <c r="V668" s="51" t="s">
        <v>3080</v>
      </c>
      <c r="W668" s="63" t="s">
        <v>71</v>
      </c>
      <c r="X668" s="64">
        <v>477</v>
      </c>
      <c r="Y668" s="64">
        <v>235</v>
      </c>
      <c r="Z668" s="64">
        <v>362</v>
      </c>
      <c r="AA668" s="84">
        <v>6.5209999999999999</v>
      </c>
      <c r="AB668" s="85">
        <v>1</v>
      </c>
      <c r="AC668" s="85">
        <v>1</v>
      </c>
    </row>
    <row r="669" spans="1:29" s="1" customFormat="1" ht="25.5">
      <c r="B669" s="6" t="s">
        <v>55</v>
      </c>
      <c r="C669" s="6" t="s">
        <v>1340</v>
      </c>
      <c r="D669" s="6" t="s">
        <v>843</v>
      </c>
      <c r="E669" s="49" t="s">
        <v>844</v>
      </c>
      <c r="F669" s="6" t="s">
        <v>1406</v>
      </c>
      <c r="G669" s="6" t="s">
        <v>85</v>
      </c>
      <c r="H669" s="6" t="s">
        <v>3081</v>
      </c>
      <c r="I669" s="60" t="s">
        <v>3082</v>
      </c>
      <c r="J669" s="49" t="s">
        <v>3083</v>
      </c>
      <c r="K669" s="6" t="s">
        <v>3084</v>
      </c>
      <c r="L669" s="29">
        <f>IF($J$6="с учетом НДС",VLOOKUP(I669,LEGEND!B:E,4,0)*(1-M669),VLOOKUP(I669,LEGEND!B:E,4,0)*(1-M669)/1.2)</f>
        <v>88990</v>
      </c>
      <c r="M669" s="57">
        <f>IF(AND(B669&lt;&gt;"1_Электроинструмент",B669&lt;&gt;"2_Садовая техника"),$J$5,IF($J$4&lt;=20%,$J$4,IFERROR(VLOOKUP(S669,LEGEND!$L$2:$M$5,2,FALSE),$J$4)))</f>
        <v>0</v>
      </c>
      <c r="N669" s="48" t="s">
        <v>3085</v>
      </c>
      <c r="O669" s="49" t="s">
        <v>60</v>
      </c>
      <c r="P669" s="49" t="s">
        <v>66</v>
      </c>
      <c r="Q669" s="49" t="s">
        <v>67</v>
      </c>
      <c r="R669" s="50" t="s">
        <v>68</v>
      </c>
      <c r="S669" s="49" t="s">
        <v>60</v>
      </c>
      <c r="T669" s="73" t="str">
        <f>IF(_xlfn.XLOOKUP(I669,LEGEND!B:B,LEGEND!H:H)&lt;&gt;"-",HYPERLINK(_xlfn.XLOOKUP(I669,LEGEND!B:B,LEGEND!H:H),"link"),_xlfn.XLOOKUP(I669,LEGEND!B:B,LEGEND!H:H))</f>
        <v>link</v>
      </c>
      <c r="U669" s="73" t="str">
        <f>HYPERLINK(_xlfn.XLOOKUP(I669,LEGEND!B:B,LEGEND!I:I))</f>
        <v>https://milwaukee-media-images.s3.amazonaws.com/hi/M18_FNCS18GS-202X--Hero_1.jpg</v>
      </c>
      <c r="V669" s="51" t="s">
        <v>3086</v>
      </c>
      <c r="W669" s="63" t="s">
        <v>71</v>
      </c>
      <c r="X669" s="64">
        <v>477</v>
      </c>
      <c r="Y669" s="64">
        <v>235</v>
      </c>
      <c r="Z669" s="64">
        <v>362</v>
      </c>
      <c r="AA669" s="84">
        <v>8.1929999999999996</v>
      </c>
      <c r="AB669" s="85">
        <v>1</v>
      </c>
      <c r="AC669" s="85">
        <v>1</v>
      </c>
    </row>
    <row r="670" spans="1:29" s="1" customFormat="1" ht="25.5">
      <c r="B670" s="6" t="s">
        <v>55</v>
      </c>
      <c r="C670" s="6" t="s">
        <v>56</v>
      </c>
      <c r="D670" s="6" t="s">
        <v>843</v>
      </c>
      <c r="E670" s="49" t="s">
        <v>858</v>
      </c>
      <c r="F670" s="6" t="s">
        <v>59</v>
      </c>
      <c r="G670" s="6" t="s">
        <v>60</v>
      </c>
      <c r="H670" s="6" t="s">
        <v>859</v>
      </c>
      <c r="I670" s="60" t="s">
        <v>860</v>
      </c>
      <c r="J670" s="49" t="s">
        <v>861</v>
      </c>
      <c r="K670" s="6" t="s">
        <v>862</v>
      </c>
      <c r="L670" s="29">
        <f>IF($J$6="с учетом НДС",VLOOKUP(I670,LEGEND!B:E,4,0)*(1-M670),VLOOKUP(I670,LEGEND!B:E,4,0)*(1-M670)/1.2)</f>
        <v>17990</v>
      </c>
      <c r="M670" s="57">
        <f>IF(AND(B670&lt;&gt;"1_Электроинструмент",B670&lt;&gt;"2_Садовая техника"),$J$5,IF($J$4&lt;=20%,$J$4,IFERROR(VLOOKUP(S670,LEGEND!$L$2:$M$5,2,FALSE),$J$4)))</f>
        <v>0</v>
      </c>
      <c r="N670" s="48" t="s">
        <v>863</v>
      </c>
      <c r="O670" s="49" t="s">
        <v>60</v>
      </c>
      <c r="P670" s="49" t="s">
        <v>66</v>
      </c>
      <c r="Q670" s="49" t="s">
        <v>67</v>
      </c>
      <c r="R670" s="50" t="s">
        <v>68</v>
      </c>
      <c r="S670" s="49" t="s">
        <v>60</v>
      </c>
      <c r="T670" s="73" t="str">
        <f>IF(_xlfn.XLOOKUP(I670,LEGEND!B:B,LEGEND!H:H)&lt;&gt;"-",HYPERLINK(_xlfn.XLOOKUP(I670,LEGEND!B:B,LEGEND!H:H),"link"),_xlfn.XLOOKUP(I670,LEGEND!B:B,LEGEND!H:H))</f>
        <v>link</v>
      </c>
      <c r="U670" s="73" t="str">
        <f>HYPERLINK(_xlfn.XLOOKUP(I670,LEGEND!B:B,LEGEND!I:I))</f>
        <v>https://milwaukee-media-images.s3.amazonaws.com/hi/C12_PN-0--Hero_1.jpg</v>
      </c>
      <c r="V670" s="51" t="s">
        <v>865</v>
      </c>
      <c r="W670" s="63" t="s">
        <v>71</v>
      </c>
      <c r="X670" s="64">
        <v>202</v>
      </c>
      <c r="Y670" s="64">
        <v>89</v>
      </c>
      <c r="Z670" s="64">
        <v>174</v>
      </c>
      <c r="AA670" s="84">
        <v>1.56</v>
      </c>
      <c r="AB670" s="85">
        <v>1</v>
      </c>
      <c r="AC670" s="85">
        <v>1</v>
      </c>
    </row>
    <row r="671" spans="1:29" s="1" customFormat="1" ht="25.5">
      <c r="B671" s="6" t="s">
        <v>55</v>
      </c>
      <c r="C671" s="6" t="s">
        <v>56</v>
      </c>
      <c r="D671" s="6" t="s">
        <v>866</v>
      </c>
      <c r="E671" s="49" t="s">
        <v>867</v>
      </c>
      <c r="F671" s="6" t="s">
        <v>59</v>
      </c>
      <c r="G671" s="6" t="s">
        <v>60</v>
      </c>
      <c r="H671" s="6" t="s">
        <v>868</v>
      </c>
      <c r="I671" s="60" t="s">
        <v>869</v>
      </c>
      <c r="J671" s="49" t="s">
        <v>870</v>
      </c>
      <c r="K671" s="6" t="s">
        <v>871</v>
      </c>
      <c r="L671" s="29">
        <f>IF($J$6="с учетом НДС",VLOOKUP(I671,LEGEND!B:E,4,0)*(1-M671),VLOOKUP(I671,LEGEND!B:E,4,0)*(1-M671)/1.2)</f>
        <v>24990</v>
      </c>
      <c r="M671" s="57">
        <f>IF(AND(B671&lt;&gt;"1_Электроинструмент",B671&lt;&gt;"2_Садовая техника"),$J$5,IF($J$4&lt;=20%,$J$4,IFERROR(VLOOKUP(S671,LEGEND!$L$2:$M$5,2,FALSE),$J$4)))</f>
        <v>0</v>
      </c>
      <c r="N671" s="48" t="s">
        <v>872</v>
      </c>
      <c r="O671" s="49" t="s">
        <v>60</v>
      </c>
      <c r="P671" s="49" t="s">
        <v>66</v>
      </c>
      <c r="Q671" s="49" t="s">
        <v>67</v>
      </c>
      <c r="R671" s="50" t="s">
        <v>68</v>
      </c>
      <c r="S671" s="49" t="s">
        <v>60</v>
      </c>
      <c r="T671" s="73" t="str">
        <f>IF(_xlfn.XLOOKUP(I671,LEGEND!B:B,LEGEND!H:H)&lt;&gt;"-",HYPERLINK(_xlfn.XLOOKUP(I671,LEGEND!B:B,LEGEND!H:H),"link"),_xlfn.XLOOKUP(I671,LEGEND!B:B,LEGEND!H:H))</f>
        <v>link</v>
      </c>
      <c r="U671" s="73" t="str">
        <f>HYPERLINK(_xlfn.XLOOKUP(I671,LEGEND!B:B,LEGEND!I:I))</f>
        <v>https://milwaukee-media-images.s3.amazonaws.com/hi/M12_PCG_310C-0--Hero_1.jpg</v>
      </c>
      <c r="V671" s="51" t="s">
        <v>874</v>
      </c>
      <c r="W671" s="63" t="s">
        <v>71</v>
      </c>
      <c r="X671" s="64">
        <v>599</v>
      </c>
      <c r="Y671" s="64">
        <v>109</v>
      </c>
      <c r="Z671" s="64">
        <v>284</v>
      </c>
      <c r="AA671" s="84">
        <v>3.36</v>
      </c>
      <c r="AB671" s="85">
        <v>1</v>
      </c>
      <c r="AC671" s="85">
        <v>1</v>
      </c>
    </row>
    <row r="672" spans="1:29" s="1" customFormat="1" ht="33.75">
      <c r="B672" s="6" t="s">
        <v>55</v>
      </c>
      <c r="C672" s="6" t="s">
        <v>56</v>
      </c>
      <c r="D672" s="6" t="s">
        <v>866</v>
      </c>
      <c r="E672" s="49" t="s">
        <v>867</v>
      </c>
      <c r="F672" s="6" t="s">
        <v>59</v>
      </c>
      <c r="G672" s="6" t="s">
        <v>60</v>
      </c>
      <c r="H672" s="6" t="s">
        <v>875</v>
      </c>
      <c r="I672" s="60" t="s">
        <v>876</v>
      </c>
      <c r="J672" s="49" t="s">
        <v>877</v>
      </c>
      <c r="K672" s="6" t="s">
        <v>878</v>
      </c>
      <c r="L672" s="29">
        <f>IF($J$6="с учетом НДС",VLOOKUP(I672,LEGEND!B:E,4,0)*(1-M672),VLOOKUP(I672,LEGEND!B:E,4,0)*(1-M672)/1.2)</f>
        <v>32490</v>
      </c>
      <c r="M672" s="57">
        <f>IF(AND(B672&lt;&gt;"1_Электроинструмент",B672&lt;&gt;"2_Садовая техника"),$J$5,IF($J$4&lt;=20%,$J$4,IFERROR(VLOOKUP(S672,LEGEND!$L$2:$M$5,2,FALSE),$J$4)))</f>
        <v>0</v>
      </c>
      <c r="N672" s="48" t="s">
        <v>879</v>
      </c>
      <c r="O672" s="49" t="s">
        <v>60</v>
      </c>
      <c r="P672" s="49" t="s">
        <v>66</v>
      </c>
      <c r="Q672" s="49" t="s">
        <v>67</v>
      </c>
      <c r="R672" s="50" t="s">
        <v>68</v>
      </c>
      <c r="S672" s="49" t="s">
        <v>60</v>
      </c>
      <c r="T672" s="73" t="str">
        <f>IF(_xlfn.XLOOKUP(I672,LEGEND!B:B,LEGEND!H:H)&lt;&gt;"-",HYPERLINK(_xlfn.XLOOKUP(I672,LEGEND!B:B,LEGEND!H:H),"link"),_xlfn.XLOOKUP(I672,LEGEND!B:B,LEGEND!H:H))</f>
        <v>link</v>
      </c>
      <c r="U672" s="73" t="str">
        <f>HYPERLINK(_xlfn.XLOOKUP(I672,LEGEND!B:B,LEGEND!I:I))</f>
        <v>https://milwaukee-media-images.s3.amazonaws.com/hi/M12_PCG_310C-201B--Hero_1.jpg</v>
      </c>
      <c r="V672" s="51" t="s">
        <v>880</v>
      </c>
      <c r="W672" s="63" t="s">
        <v>71</v>
      </c>
      <c r="X672" s="64">
        <v>599</v>
      </c>
      <c r="Y672" s="64">
        <v>109</v>
      </c>
      <c r="Z672" s="64">
        <v>284</v>
      </c>
      <c r="AA672" s="84">
        <v>4.0880000000000001</v>
      </c>
      <c r="AB672" s="85">
        <v>1</v>
      </c>
      <c r="AC672" s="85">
        <v>1</v>
      </c>
    </row>
    <row r="673" spans="2:29" s="1" customFormat="1" ht="25.5">
      <c r="B673" s="6" t="s">
        <v>55</v>
      </c>
      <c r="C673" s="6" t="s">
        <v>1340</v>
      </c>
      <c r="D673" s="6" t="s">
        <v>866</v>
      </c>
      <c r="E673" s="49" t="s">
        <v>867</v>
      </c>
      <c r="F673" s="6" t="s">
        <v>1341</v>
      </c>
      <c r="G673" s="6" t="s">
        <v>60</v>
      </c>
      <c r="H673" s="6" t="s">
        <v>3087</v>
      </c>
      <c r="I673" s="60" t="s">
        <v>3088</v>
      </c>
      <c r="J673" s="49" t="s">
        <v>3089</v>
      </c>
      <c r="K673" s="6" t="s">
        <v>3090</v>
      </c>
      <c r="L673" s="29">
        <f>IF($J$6="с учетом НДС",VLOOKUP(I673,LEGEND!B:E,4,0)*(1-M673),VLOOKUP(I673,LEGEND!B:E,4,0)*(1-M673)/1.2)</f>
        <v>27490</v>
      </c>
      <c r="M673" s="57">
        <f>IF(AND(B673&lt;&gt;"1_Электроинструмент",B673&lt;&gt;"2_Садовая техника"),$J$5,IF($J$4&lt;=20%,$J$4,IFERROR(VLOOKUP(S673,LEGEND!$L$2:$M$5,2,FALSE),$J$4)))</f>
        <v>0</v>
      </c>
      <c r="N673" s="48" t="s">
        <v>3091</v>
      </c>
      <c r="O673" s="49" t="s">
        <v>60</v>
      </c>
      <c r="P673" s="49" t="s">
        <v>66</v>
      </c>
      <c r="Q673" s="49" t="s">
        <v>67</v>
      </c>
      <c r="R673" s="50" t="s">
        <v>68</v>
      </c>
      <c r="S673" s="49" t="s">
        <v>60</v>
      </c>
      <c r="T673" s="73" t="str">
        <f>IF(_xlfn.XLOOKUP(I673,LEGEND!B:B,LEGEND!H:H)&lt;&gt;"-",HYPERLINK(_xlfn.XLOOKUP(I673,LEGEND!B:B,LEGEND!H:H),"link"),_xlfn.XLOOKUP(I673,LEGEND!B:B,LEGEND!H:H))</f>
        <v>link</v>
      </c>
      <c r="U673" s="73" t="str">
        <f>HYPERLINK(_xlfn.XLOOKUP(I673,LEGEND!B:B,LEGEND!I:I))</f>
        <v>https://milwaukee-media-images.s3.amazonaws.com/hi/C18_PCG_310C-0--Hero_1.jpg</v>
      </c>
      <c r="V673" s="51" t="s">
        <v>3093</v>
      </c>
      <c r="W673" s="63" t="s">
        <v>71</v>
      </c>
      <c r="X673" s="64">
        <v>447</v>
      </c>
      <c r="Y673" s="64">
        <v>134</v>
      </c>
      <c r="Z673" s="64">
        <v>274</v>
      </c>
      <c r="AA673" s="84">
        <v>3.528</v>
      </c>
      <c r="AB673" s="85">
        <v>1</v>
      </c>
      <c r="AC673" s="85">
        <v>1</v>
      </c>
    </row>
    <row r="674" spans="2:29" s="1" customFormat="1" ht="25.5">
      <c r="B674" s="6" t="s">
        <v>55</v>
      </c>
      <c r="C674" s="6" t="s">
        <v>1340</v>
      </c>
      <c r="D674" s="6" t="s">
        <v>866</v>
      </c>
      <c r="E674" s="49" t="s">
        <v>867</v>
      </c>
      <c r="F674" s="6" t="s">
        <v>1341</v>
      </c>
      <c r="G674" s="6" t="s">
        <v>60</v>
      </c>
      <c r="H674" s="6" t="s">
        <v>3094</v>
      </c>
      <c r="I674" s="60" t="s">
        <v>3095</v>
      </c>
      <c r="J674" s="49" t="s">
        <v>3096</v>
      </c>
      <c r="K674" s="6" t="s">
        <v>3097</v>
      </c>
      <c r="L674" s="29">
        <f>IF($J$6="с учетом НДС",VLOOKUP(I674,LEGEND!B:E,4,0)*(1-M674),VLOOKUP(I674,LEGEND!B:E,4,0)*(1-M674)/1.2)</f>
        <v>36990</v>
      </c>
      <c r="M674" s="57">
        <f>IF(AND(B674&lt;&gt;"1_Электроинструмент",B674&lt;&gt;"2_Садовая техника"),$J$5,IF($J$4&lt;=20%,$J$4,IFERROR(VLOOKUP(S674,LEGEND!$L$2:$M$5,2,FALSE),$J$4)))</f>
        <v>0</v>
      </c>
      <c r="N674" s="48" t="s">
        <v>3098</v>
      </c>
      <c r="O674" s="49" t="s">
        <v>60</v>
      </c>
      <c r="P674" s="49" t="s">
        <v>66</v>
      </c>
      <c r="Q674" s="49" t="s">
        <v>67</v>
      </c>
      <c r="R674" s="50" t="s">
        <v>68</v>
      </c>
      <c r="S674" s="49" t="s">
        <v>60</v>
      </c>
      <c r="T674" s="73" t="str">
        <f>IF(_xlfn.XLOOKUP(I674,LEGEND!B:B,LEGEND!H:H)&lt;&gt;"-",HYPERLINK(_xlfn.XLOOKUP(I674,LEGEND!B:B,LEGEND!H:H),"link"),_xlfn.XLOOKUP(I674,LEGEND!B:B,LEGEND!H:H))</f>
        <v>link</v>
      </c>
      <c r="U674" s="73" t="str">
        <f>HYPERLINK(_xlfn.XLOOKUP(I674,LEGEND!B:B,LEGEND!I:I))</f>
        <v>https://milwaukee-media-images.s3.amazonaws.com/hi/C18_PCG_310C-201B--Hero_1.jpg</v>
      </c>
      <c r="V674" s="51" t="s">
        <v>3099</v>
      </c>
      <c r="W674" s="63" t="s">
        <v>71</v>
      </c>
      <c r="X674" s="64">
        <v>624</v>
      </c>
      <c r="Y674" s="64">
        <v>107</v>
      </c>
      <c r="Z674" s="64">
        <v>285</v>
      </c>
      <c r="AA674" s="84">
        <v>5.0819999999999999</v>
      </c>
      <c r="AB674" s="85">
        <v>1</v>
      </c>
      <c r="AC674" s="85">
        <v>1</v>
      </c>
    </row>
    <row r="675" spans="2:29" s="1" customFormat="1" ht="15">
      <c r="B675" s="6" t="s">
        <v>55</v>
      </c>
      <c r="C675" s="6" t="s">
        <v>4069</v>
      </c>
      <c r="D675" s="6" t="s">
        <v>866</v>
      </c>
      <c r="E675" s="49" t="s">
        <v>867</v>
      </c>
      <c r="F675" s="6" t="s">
        <v>4070</v>
      </c>
      <c r="G675" s="6" t="s">
        <v>60</v>
      </c>
      <c r="H675" s="6" t="s">
        <v>4619</v>
      </c>
      <c r="I675" s="60" t="s">
        <v>4620</v>
      </c>
      <c r="J675" s="49" t="s">
        <v>4621</v>
      </c>
      <c r="K675" s="6" t="s">
        <v>4622</v>
      </c>
      <c r="L675" s="29">
        <f>IF($J$6="с учетом НДС",VLOOKUP(I675,LEGEND!B:E,4,0)*(1-M675),VLOOKUP(I675,LEGEND!B:E,4,0)*(1-M675)/1.2)</f>
        <v>1900</v>
      </c>
      <c r="M675" s="57">
        <f>IF(AND(B675&lt;&gt;"1_Электроинструмент",B675&lt;&gt;"2_Садовая техника"),$J$5,IF($J$4&lt;=20%,$J$4,IFERROR(VLOOKUP(S675,LEGEND!$L$2:$M$5,2,FALSE),$J$4)))</f>
        <v>0</v>
      </c>
      <c r="N675" s="48" t="s">
        <v>4621</v>
      </c>
      <c r="O675" s="49" t="s">
        <v>60</v>
      </c>
      <c r="P675" s="49" t="s">
        <v>66</v>
      </c>
      <c r="Q675" s="49" t="s">
        <v>473</v>
      </c>
      <c r="R675" s="50" t="s">
        <v>68</v>
      </c>
      <c r="S675" s="49" t="s">
        <v>60</v>
      </c>
      <c r="T675" s="73" t="str">
        <f>IF(_xlfn.XLOOKUP(I675,LEGEND!B:B,LEGEND!H:H)&lt;&gt;"-",HYPERLINK(_xlfn.XLOOKUP(I675,LEGEND!B:B,LEGEND!H:H),"link"),_xlfn.XLOOKUP(I675,LEGEND!B:B,LEGEND!H:H))</f>
        <v>link</v>
      </c>
      <c r="U675" s="73" t="str">
        <f>HYPERLINK(_xlfn.XLOOKUP(I675,LEGEND!B:B,LEGEND!I:I))</f>
        <v>https://milwaukee-media-images.s3.amazonaws.com/hi/4932430099--Hero_1.jpg</v>
      </c>
      <c r="V675" s="51" t="s">
        <v>4623</v>
      </c>
      <c r="W675" s="63" t="s">
        <v>71</v>
      </c>
      <c r="X675" s="64">
        <v>367</v>
      </c>
      <c r="Y675" s="64">
        <v>64</v>
      </c>
      <c r="Z675" s="64">
        <v>64</v>
      </c>
      <c r="AA675" s="84">
        <v>0.28299999999999997</v>
      </c>
      <c r="AB675" s="85">
        <v>1</v>
      </c>
      <c r="AC675" s="85">
        <v>1</v>
      </c>
    </row>
    <row r="676" spans="2:29" s="1" customFormat="1" ht="22.5">
      <c r="B676" s="6" t="s">
        <v>55</v>
      </c>
      <c r="C676" s="6" t="s">
        <v>4069</v>
      </c>
      <c r="D676" s="6" t="s">
        <v>866</v>
      </c>
      <c r="E676" s="49" t="s">
        <v>867</v>
      </c>
      <c r="F676" s="6" t="s">
        <v>4070</v>
      </c>
      <c r="G676" s="6" t="s">
        <v>60</v>
      </c>
      <c r="H676" s="6" t="s">
        <v>4612</v>
      </c>
      <c r="I676" s="60" t="s">
        <v>4613</v>
      </c>
      <c r="J676" s="49" t="s">
        <v>4614</v>
      </c>
      <c r="K676" s="6" t="s">
        <v>4615</v>
      </c>
      <c r="L676" s="29">
        <f>IF($J$6="с учетом НДС",VLOOKUP(I676,LEGEND!B:E,4,0)*(1-M676),VLOOKUP(I676,LEGEND!B:E,4,0)*(1-M676)/1.2)</f>
        <v>2400</v>
      </c>
      <c r="M676" s="57">
        <f>IF(AND(B676&lt;&gt;"1_Электроинструмент",B676&lt;&gt;"2_Садовая техника"),$J$5,IF($J$4&lt;=20%,$J$4,IFERROR(VLOOKUP(S676,LEGEND!$L$2:$M$5,2,FALSE),$J$4)))</f>
        <v>0</v>
      </c>
      <c r="N676" s="48" t="s">
        <v>4616</v>
      </c>
      <c r="O676" s="49" t="s">
        <v>60</v>
      </c>
      <c r="P676" s="49" t="s">
        <v>66</v>
      </c>
      <c r="Q676" s="49" t="s">
        <v>473</v>
      </c>
      <c r="R676" s="50" t="s">
        <v>68</v>
      </c>
      <c r="S676" s="49" t="s">
        <v>60</v>
      </c>
      <c r="T676" s="73" t="str">
        <f>IF(_xlfn.XLOOKUP(I676,LEGEND!B:B,LEGEND!H:H)&lt;&gt;"-",HYPERLINK(_xlfn.XLOOKUP(I676,LEGEND!B:B,LEGEND!H:H),"link"),_xlfn.XLOOKUP(I676,LEGEND!B:B,LEGEND!H:H))</f>
        <v>link</v>
      </c>
      <c r="U676" s="73" t="str">
        <f>HYPERLINK(_xlfn.XLOOKUP(I676,LEGEND!B:B,LEGEND!I:I))</f>
        <v>https://milwaukee-media-images.s3.amazonaws.com/hi/4932352937--Hero_1.jpg</v>
      </c>
      <c r="V676" s="51" t="s">
        <v>4618</v>
      </c>
      <c r="W676" s="63" t="s">
        <v>71</v>
      </c>
      <c r="X676" s="64">
        <v>370</v>
      </c>
      <c r="Y676" s="64">
        <v>62</v>
      </c>
      <c r="Z676" s="64">
        <v>62</v>
      </c>
      <c r="AA676" s="84">
        <v>0.31900000000000001</v>
      </c>
      <c r="AB676" s="85">
        <v>1</v>
      </c>
      <c r="AC676" s="85">
        <v>1</v>
      </c>
    </row>
    <row r="677" spans="2:29" s="1" customFormat="1" ht="25.5">
      <c r="B677" s="6" t="s">
        <v>55</v>
      </c>
      <c r="C677" s="6" t="s">
        <v>4069</v>
      </c>
      <c r="D677" s="6" t="s">
        <v>866</v>
      </c>
      <c r="E677" s="49" t="s">
        <v>867</v>
      </c>
      <c r="F677" s="6" t="s">
        <v>4070</v>
      </c>
      <c r="G677" s="6" t="s">
        <v>60</v>
      </c>
      <c r="H677" s="6" t="s">
        <v>4605</v>
      </c>
      <c r="I677" s="60" t="s">
        <v>4606</v>
      </c>
      <c r="J677" s="49" t="s">
        <v>4607</v>
      </c>
      <c r="K677" s="6" t="s">
        <v>4608</v>
      </c>
      <c r="L677" s="29">
        <f>IF($J$6="с учетом НДС",VLOOKUP(I677,LEGEND!B:E,4,0)*(1-M677),VLOOKUP(I677,LEGEND!B:E,4,0)*(1-M677)/1.2)</f>
        <v>2800</v>
      </c>
      <c r="M677" s="57">
        <f>IF(AND(B677&lt;&gt;"1_Электроинструмент",B677&lt;&gt;"2_Садовая техника"),$J$5,IF($J$4&lt;=20%,$J$4,IFERROR(VLOOKUP(S677,LEGEND!$L$2:$M$5,2,FALSE),$J$4)))</f>
        <v>0</v>
      </c>
      <c r="N677" s="48" t="s">
        <v>4609</v>
      </c>
      <c r="O677" s="49" t="s">
        <v>60</v>
      </c>
      <c r="P677" s="49" t="s">
        <v>66</v>
      </c>
      <c r="Q677" s="49" t="s">
        <v>67</v>
      </c>
      <c r="R677" s="50" t="s">
        <v>68</v>
      </c>
      <c r="S677" s="49" t="s">
        <v>60</v>
      </c>
      <c r="T677" s="73" t="str">
        <f>IF(_xlfn.XLOOKUP(I677,LEGEND!B:B,LEGEND!H:H)&lt;&gt;"-",HYPERLINK(_xlfn.XLOOKUP(I677,LEGEND!B:B,LEGEND!H:H),"link"),_xlfn.XLOOKUP(I677,LEGEND!B:B,LEGEND!H:H))</f>
        <v>link</v>
      </c>
      <c r="U677" s="73" t="str">
        <f>HYPERLINK(_xlfn.XLOOKUP(I677,LEGEND!B:B,LEGEND!I:I))</f>
        <v>https://milwaukee-media-images.s3.amazonaws.com/hi/48080900--Hero_1.jpg</v>
      </c>
      <c r="V677" s="51" t="s">
        <v>4611</v>
      </c>
      <c r="W677" s="63" t="s">
        <v>71</v>
      </c>
      <c r="X677" s="64">
        <v>381</v>
      </c>
      <c r="Y677" s="64">
        <v>73</v>
      </c>
      <c r="Z677" s="64">
        <v>73</v>
      </c>
      <c r="AA677" s="84">
        <v>0.49</v>
      </c>
      <c r="AB677" s="85">
        <v>1</v>
      </c>
      <c r="AC677" s="85">
        <v>1</v>
      </c>
    </row>
    <row r="678" spans="2:29" s="1" customFormat="1" ht="25.5">
      <c r="B678" s="6" t="s">
        <v>55</v>
      </c>
      <c r="C678" s="6" t="s">
        <v>56</v>
      </c>
      <c r="D678" s="6" t="s">
        <v>866</v>
      </c>
      <c r="E678" s="49" t="s">
        <v>881</v>
      </c>
      <c r="F678" s="6" t="s">
        <v>59</v>
      </c>
      <c r="G678" s="6" t="s">
        <v>60</v>
      </c>
      <c r="H678" s="6" t="s">
        <v>882</v>
      </c>
      <c r="I678" s="60" t="s">
        <v>883</v>
      </c>
      <c r="J678" s="49" t="s">
        <v>884</v>
      </c>
      <c r="K678" s="6" t="s">
        <v>885</v>
      </c>
      <c r="L678" s="29">
        <f>IF($J$6="с учетом НДС",VLOOKUP(I678,LEGEND!B:E,4,0)*(1-M678),VLOOKUP(I678,LEGEND!B:E,4,0)*(1-M678)/1.2)</f>
        <v>25600</v>
      </c>
      <c r="M678" s="57">
        <f>IF(AND(B678&lt;&gt;"1_Электроинструмент",B678&lt;&gt;"2_Садовая техника"),$J$5,IF($J$4&lt;=20%,$J$4,IFERROR(VLOOKUP(S678,LEGEND!$L$2:$M$5,2,FALSE),$J$4)))</f>
        <v>0</v>
      </c>
      <c r="N678" s="48" t="s">
        <v>886</v>
      </c>
      <c r="O678" s="49" t="s">
        <v>60</v>
      </c>
      <c r="P678" s="49" t="s">
        <v>66</v>
      </c>
      <c r="Q678" s="49" t="s">
        <v>67</v>
      </c>
      <c r="R678" s="50" t="s">
        <v>68</v>
      </c>
      <c r="S678" s="49" t="s">
        <v>60</v>
      </c>
      <c r="T678" s="73" t="str">
        <f>IF(_xlfn.XLOOKUP(I678,LEGEND!B:B,LEGEND!H:H)&lt;&gt;"-",HYPERLINK(_xlfn.XLOOKUP(I678,LEGEND!B:B,LEGEND!H:H),"link"),_xlfn.XLOOKUP(I678,LEGEND!B:B,LEGEND!H:H))</f>
        <v>link</v>
      </c>
      <c r="U678" s="73" t="str">
        <f>HYPERLINK(_xlfn.XLOOKUP(I678,LEGEND!B:B,LEGEND!I:I))</f>
        <v>https://milwaukee-media-images.s3.amazonaws.com/hi/M12_PCG_400A-0--Hero_1.jpg</v>
      </c>
      <c r="V678" s="51" t="s">
        <v>888</v>
      </c>
      <c r="W678" s="63" t="s">
        <v>71</v>
      </c>
      <c r="X678" s="64">
        <v>599</v>
      </c>
      <c r="Y678" s="64">
        <v>109</v>
      </c>
      <c r="Z678" s="64">
        <v>284</v>
      </c>
      <c r="AA678" s="84">
        <v>3.42</v>
      </c>
      <c r="AB678" s="85">
        <v>1</v>
      </c>
      <c r="AC678" s="85">
        <v>1</v>
      </c>
    </row>
    <row r="679" spans="2:29" s="1" customFormat="1" ht="25.5">
      <c r="B679" s="6" t="s">
        <v>55</v>
      </c>
      <c r="C679" s="6" t="s">
        <v>56</v>
      </c>
      <c r="D679" s="6" t="s">
        <v>866</v>
      </c>
      <c r="E679" s="49" t="s">
        <v>881</v>
      </c>
      <c r="F679" s="6" t="s">
        <v>59</v>
      </c>
      <c r="G679" s="6" t="s">
        <v>60</v>
      </c>
      <c r="H679" s="6" t="s">
        <v>889</v>
      </c>
      <c r="I679" s="60" t="s">
        <v>890</v>
      </c>
      <c r="J679" s="49" t="s">
        <v>891</v>
      </c>
      <c r="K679" s="6" t="s">
        <v>892</v>
      </c>
      <c r="L679" s="29">
        <f>IF($J$6="с учетом НДС",VLOOKUP(I679,LEGEND!B:E,4,0)*(1-M679),VLOOKUP(I679,LEGEND!B:E,4,0)*(1-M679)/1.2)</f>
        <v>32990</v>
      </c>
      <c r="M679" s="57">
        <f>IF(AND(B679&lt;&gt;"1_Электроинструмент",B679&lt;&gt;"2_Садовая техника"),$J$5,IF($J$4&lt;=20%,$J$4,IFERROR(VLOOKUP(S679,LEGEND!$L$2:$M$5,2,FALSE),$J$4)))</f>
        <v>0</v>
      </c>
      <c r="N679" s="48" t="s">
        <v>893</v>
      </c>
      <c r="O679" s="49" t="s">
        <v>60</v>
      </c>
      <c r="P679" s="49" t="s">
        <v>66</v>
      </c>
      <c r="Q679" s="49" t="s">
        <v>67</v>
      </c>
      <c r="R679" s="50" t="s">
        <v>68</v>
      </c>
      <c r="S679" s="49" t="s">
        <v>60</v>
      </c>
      <c r="T679" s="73" t="str">
        <f>IF(_xlfn.XLOOKUP(I679,LEGEND!B:B,LEGEND!H:H)&lt;&gt;"-",HYPERLINK(_xlfn.XLOOKUP(I679,LEGEND!B:B,LEGEND!H:H),"link"),_xlfn.XLOOKUP(I679,LEGEND!B:B,LEGEND!H:H))</f>
        <v>link</v>
      </c>
      <c r="U679" s="73" t="str">
        <f>HYPERLINK(_xlfn.XLOOKUP(I679,LEGEND!B:B,LEGEND!I:I))</f>
        <v>https://milwaukee-media-images.s3.amazonaws.com/hi/M12_PCG_400A-201B--Hero_1.jpg</v>
      </c>
      <c r="V679" s="51" t="s">
        <v>894</v>
      </c>
      <c r="W679" s="63" t="s">
        <v>71</v>
      </c>
      <c r="X679" s="64">
        <v>599</v>
      </c>
      <c r="Y679" s="64">
        <v>109</v>
      </c>
      <c r="Z679" s="64">
        <v>284</v>
      </c>
      <c r="AA679" s="84">
        <v>4.28</v>
      </c>
      <c r="AB679" s="85">
        <v>1</v>
      </c>
      <c r="AC679" s="85">
        <v>1</v>
      </c>
    </row>
    <row r="680" spans="2:29" s="1" customFormat="1" ht="22.5">
      <c r="B680" s="6" t="s">
        <v>55</v>
      </c>
      <c r="C680" s="6" t="s">
        <v>1340</v>
      </c>
      <c r="D680" s="6" t="s">
        <v>866</v>
      </c>
      <c r="E680" s="49" t="s">
        <v>881</v>
      </c>
      <c r="F680" s="6" t="s">
        <v>1341</v>
      </c>
      <c r="G680" s="6" t="s">
        <v>60</v>
      </c>
      <c r="H680" s="6" t="s">
        <v>3100</v>
      </c>
      <c r="I680" s="60" t="s">
        <v>3101</v>
      </c>
      <c r="J680" s="49" t="s">
        <v>3102</v>
      </c>
      <c r="K680" s="6" t="s">
        <v>3103</v>
      </c>
      <c r="L680" s="29">
        <f>IF($J$6="с учетом НДС",VLOOKUP(I680,LEGEND!B:E,4,0)*(1-M680),VLOOKUP(I680,LEGEND!B:E,4,0)*(1-M680)/1.2)</f>
        <v>44490</v>
      </c>
      <c r="M680" s="57">
        <f>IF(AND(B680&lt;&gt;"1_Электроинструмент",B680&lt;&gt;"2_Садовая техника"),$J$5,IF($J$4&lt;=20%,$J$4,IFERROR(VLOOKUP(S680,LEGEND!$L$2:$M$5,2,FALSE),$J$4)))</f>
        <v>0</v>
      </c>
      <c r="N680" s="48" t="s">
        <v>3104</v>
      </c>
      <c r="O680" s="49" t="s">
        <v>60</v>
      </c>
      <c r="P680" s="49" t="s">
        <v>66</v>
      </c>
      <c r="Q680" s="49" t="s">
        <v>473</v>
      </c>
      <c r="R680" s="50" t="s">
        <v>68</v>
      </c>
      <c r="S680" s="49" t="s">
        <v>60</v>
      </c>
      <c r="T680" s="73" t="str">
        <f>IF(_xlfn.XLOOKUP(I680,LEGEND!B:B,LEGEND!H:H)&lt;&gt;"-",HYPERLINK(_xlfn.XLOOKUP(I680,LEGEND!B:B,LEGEND!H:H),"link"),_xlfn.XLOOKUP(I680,LEGEND!B:B,LEGEND!H:H))</f>
        <v>link</v>
      </c>
      <c r="U680" s="73" t="str">
        <f>HYPERLINK(_xlfn.XLOOKUP(I680,LEGEND!B:B,LEGEND!I:I))</f>
        <v>https://milwaukee-media-images.s3.amazonaws.com/hi/C18_PCG-400T-202C--Hero_1.jpg</v>
      </c>
      <c r="V680" s="51" t="s">
        <v>3106</v>
      </c>
      <c r="W680" s="63" t="s">
        <v>71</v>
      </c>
      <c r="X680" s="64">
        <v>625</v>
      </c>
      <c r="Y680" s="64">
        <v>107</v>
      </c>
      <c r="Z680" s="64">
        <v>285</v>
      </c>
      <c r="AA680" s="84">
        <v>5.1749999999999998</v>
      </c>
      <c r="AB680" s="85">
        <v>1</v>
      </c>
      <c r="AC680" s="85">
        <v>1</v>
      </c>
    </row>
    <row r="681" spans="2:29" s="1" customFormat="1" ht="25.5">
      <c r="B681" s="6" t="s">
        <v>55</v>
      </c>
      <c r="C681" s="6" t="s">
        <v>4069</v>
      </c>
      <c r="D681" s="6" t="s">
        <v>866</v>
      </c>
      <c r="E681" s="49" t="s">
        <v>881</v>
      </c>
      <c r="F681" s="6" t="s">
        <v>4070</v>
      </c>
      <c r="G681" s="6" t="s">
        <v>60</v>
      </c>
      <c r="H681" s="6" t="s">
        <v>4624</v>
      </c>
      <c r="I681" s="60" t="s">
        <v>4625</v>
      </c>
      <c r="J681" s="49" t="s">
        <v>4626</v>
      </c>
      <c r="K681" s="6" t="s">
        <v>4627</v>
      </c>
      <c r="L681" s="29">
        <f>IF($J$6="с учетом НДС",VLOOKUP(I681,LEGEND!B:E,4,0)*(1-M681),VLOOKUP(I681,LEGEND!B:E,4,0)*(1-M681)/1.2)</f>
        <v>2000</v>
      </c>
      <c r="M681" s="57">
        <f>IF(AND(B681&lt;&gt;"1_Электроинструмент",B681&lt;&gt;"2_Садовая техника"),$J$5,IF($J$4&lt;=20%,$J$4,IFERROR(VLOOKUP(S681,LEGEND!$L$2:$M$5,2,FALSE),$J$4)))</f>
        <v>0</v>
      </c>
      <c r="N681" s="48" t="s">
        <v>4628</v>
      </c>
      <c r="O681" s="49" t="s">
        <v>60</v>
      </c>
      <c r="P681" s="49" t="s">
        <v>66</v>
      </c>
      <c r="Q681" s="49" t="s">
        <v>67</v>
      </c>
      <c r="R681" s="50" t="s">
        <v>68</v>
      </c>
      <c r="S681" s="49" t="s">
        <v>60</v>
      </c>
      <c r="T681" s="73" t="str">
        <f>IF(_xlfn.XLOOKUP(I681,LEGEND!B:B,LEGEND!H:H)&lt;&gt;"-",HYPERLINK(_xlfn.XLOOKUP(I681,LEGEND!B:B,LEGEND!H:H),"link"),_xlfn.XLOOKUP(I681,LEGEND!B:B,LEGEND!H:H))</f>
        <v>link</v>
      </c>
      <c r="U681" s="73" t="str">
        <f>HYPERLINK(_xlfn.XLOOKUP(I681,LEGEND!B:B,LEGEND!I:I))</f>
        <v>https://milwaukee-media-images.s3.amazonaws.com/hi/4932352844--Hero_1.jpg</v>
      </c>
      <c r="V681" s="51" t="s">
        <v>4630</v>
      </c>
      <c r="W681" s="63" t="s">
        <v>71</v>
      </c>
      <c r="X681" s="64">
        <v>314</v>
      </c>
      <c r="Y681" s="64">
        <v>73</v>
      </c>
      <c r="Z681" s="64">
        <v>73</v>
      </c>
      <c r="AA681" s="84">
        <v>0.4</v>
      </c>
      <c r="AB681" s="85">
        <v>1</v>
      </c>
      <c r="AC681" s="85">
        <v>1</v>
      </c>
    </row>
    <row r="682" spans="2:29" s="1" customFormat="1" ht="22.5">
      <c r="B682" s="6" t="s">
        <v>55</v>
      </c>
      <c r="C682" s="6" t="s">
        <v>4069</v>
      </c>
      <c r="D682" s="6" t="s">
        <v>866</v>
      </c>
      <c r="E682" s="49" t="s">
        <v>881</v>
      </c>
      <c r="F682" s="6" t="s">
        <v>4070</v>
      </c>
      <c r="G682" s="6" t="s">
        <v>60</v>
      </c>
      <c r="H682" s="6" t="s">
        <v>4631</v>
      </c>
      <c r="I682" s="60" t="s">
        <v>4632</v>
      </c>
      <c r="J682" s="49" t="s">
        <v>4633</v>
      </c>
      <c r="K682" s="6" t="s">
        <v>4634</v>
      </c>
      <c r="L682" s="29">
        <f>IF($J$6="с учетом НДС",VLOOKUP(I682,LEGEND!B:E,4,0)*(1-M682),VLOOKUP(I682,LEGEND!B:E,4,0)*(1-M682)/1.2)</f>
        <v>2000</v>
      </c>
      <c r="M682" s="57">
        <f>IF(AND(B682&lt;&gt;"1_Электроинструмент",B682&lt;&gt;"2_Садовая техника"),$J$5,IF($J$4&lt;=20%,$J$4,IFERROR(VLOOKUP(S682,LEGEND!$L$2:$M$5,2,FALSE),$J$4)))</f>
        <v>0</v>
      </c>
      <c r="N682" s="48" t="s">
        <v>4635</v>
      </c>
      <c r="O682" s="49" t="s">
        <v>60</v>
      </c>
      <c r="P682" s="49" t="s">
        <v>66</v>
      </c>
      <c r="Q682" s="49" t="s">
        <v>473</v>
      </c>
      <c r="R682" s="50" t="s">
        <v>68</v>
      </c>
      <c r="S682" s="49" t="s">
        <v>60</v>
      </c>
      <c r="T682" s="73" t="str">
        <f>IF(_xlfn.XLOOKUP(I682,LEGEND!B:B,LEGEND!H:H)&lt;&gt;"-",HYPERLINK(_xlfn.XLOOKUP(I682,LEGEND!B:B,LEGEND!H:H),"link"),_xlfn.XLOOKUP(I682,LEGEND!B:B,LEGEND!H:H))</f>
        <v>link</v>
      </c>
      <c r="U682" s="73" t="str">
        <f>HYPERLINK(_xlfn.XLOOKUP(I682,LEGEND!B:B,LEGEND!I:I))</f>
        <v>https://milwaukee-media-images.s3.amazonaws.com/hi/4932430100--Hero_1.jpg</v>
      </c>
      <c r="V682" s="51" t="s">
        <v>4636</v>
      </c>
      <c r="W682" s="63" t="s">
        <v>71</v>
      </c>
      <c r="X682" s="64">
        <v>387</v>
      </c>
      <c r="Y682" s="64">
        <v>64</v>
      </c>
      <c r="Z682" s="64">
        <v>64</v>
      </c>
      <c r="AA682" s="84">
        <v>0.29199999999999998</v>
      </c>
      <c r="AB682" s="85">
        <v>1</v>
      </c>
      <c r="AC682" s="85">
        <v>1</v>
      </c>
    </row>
    <row r="683" spans="2:29" s="1" customFormat="1" ht="25.5">
      <c r="B683" s="6" t="s">
        <v>55</v>
      </c>
      <c r="C683" s="6" t="s">
        <v>4069</v>
      </c>
      <c r="D683" s="6" t="s">
        <v>866</v>
      </c>
      <c r="E683" s="49" t="s">
        <v>881</v>
      </c>
      <c r="F683" s="6" t="s">
        <v>4070</v>
      </c>
      <c r="G683" s="6" t="s">
        <v>60</v>
      </c>
      <c r="H683" s="6" t="s">
        <v>4637</v>
      </c>
      <c r="I683" s="60" t="s">
        <v>4638</v>
      </c>
      <c r="J683" s="49" t="s">
        <v>4639</v>
      </c>
      <c r="K683" s="6" t="s">
        <v>4640</v>
      </c>
      <c r="L683" s="29">
        <f>IF($J$6="с учетом НДС",VLOOKUP(I683,LEGEND!B:E,4,0)*(1-M683),VLOOKUP(I683,LEGEND!B:E,4,0)*(1-M683)/1.2)</f>
        <v>6000</v>
      </c>
      <c r="M683" s="57">
        <f>IF(AND(B683&lt;&gt;"1_Электроинструмент",B683&lt;&gt;"2_Садовая техника"),$J$5,IF($J$4&lt;=20%,$J$4,IFERROR(VLOOKUP(S683,LEGEND!$L$2:$M$5,2,FALSE),$J$4)))</f>
        <v>0</v>
      </c>
      <c r="N683" s="48" t="s">
        <v>4639</v>
      </c>
      <c r="O683" s="49" t="s">
        <v>60</v>
      </c>
      <c r="P683" s="49" t="s">
        <v>66</v>
      </c>
      <c r="Q683" s="49" t="s">
        <v>473</v>
      </c>
      <c r="R683" s="50" t="s">
        <v>68</v>
      </c>
      <c r="S683" s="49" t="s">
        <v>60</v>
      </c>
      <c r="T683" s="73" t="str">
        <f>IF(_xlfn.XLOOKUP(I683,LEGEND!B:B,LEGEND!H:H)&lt;&gt;"-",HYPERLINK(_xlfn.XLOOKUP(I683,LEGEND!B:B,LEGEND!H:H),"link"),_xlfn.XLOOKUP(I683,LEGEND!B:B,LEGEND!H:H))</f>
        <v>link</v>
      </c>
      <c r="U683" s="73" t="str">
        <f>HYPERLINK(_xlfn.XLOOKUP(I683,LEGEND!B:B,LEGEND!I:I))</f>
        <v>https://milwaukee-media-images.s3.amazonaws.com/hi/4932352842--Hero_1.jpg</v>
      </c>
      <c r="V683" s="51" t="s">
        <v>4641</v>
      </c>
      <c r="W683" s="63" t="s">
        <v>71</v>
      </c>
      <c r="X683" s="64">
        <v>290</v>
      </c>
      <c r="Y683" s="64">
        <v>195</v>
      </c>
      <c r="Z683" s="64">
        <v>115</v>
      </c>
      <c r="AA683" s="84">
        <v>0.44</v>
      </c>
      <c r="AB683" s="85">
        <v>1</v>
      </c>
      <c r="AC683" s="85">
        <v>1</v>
      </c>
    </row>
    <row r="684" spans="2:29" s="1" customFormat="1" ht="25.5">
      <c r="B684" s="6" t="s">
        <v>55</v>
      </c>
      <c r="C684" s="6" t="s">
        <v>56</v>
      </c>
      <c r="D684" s="6" t="s">
        <v>866</v>
      </c>
      <c r="E684" s="49" t="s">
        <v>895</v>
      </c>
      <c r="F684" s="6" t="s">
        <v>59</v>
      </c>
      <c r="G684" s="6" t="s">
        <v>60</v>
      </c>
      <c r="H684" s="6" t="s">
        <v>896</v>
      </c>
      <c r="I684" s="60" t="s">
        <v>897</v>
      </c>
      <c r="J684" s="49" t="s">
        <v>898</v>
      </c>
      <c r="K684" s="6" t="s">
        <v>899</v>
      </c>
      <c r="L684" s="29">
        <f>IF($J$6="с учетом НДС",VLOOKUP(I684,LEGEND!B:E,4,0)*(1-M684),VLOOKUP(I684,LEGEND!B:E,4,0)*(1-M684)/1.2)</f>
        <v>25990</v>
      </c>
      <c r="M684" s="57">
        <f>IF(AND(B684&lt;&gt;"1_Электроинструмент",B684&lt;&gt;"2_Садовая техника"),$J$5,IF($J$4&lt;=20%,$J$4,IFERROR(VLOOKUP(S684,LEGEND!$L$2:$M$5,2,FALSE),$J$4)))</f>
        <v>0</v>
      </c>
      <c r="N684" s="48" t="s">
        <v>900</v>
      </c>
      <c r="O684" s="49" t="s">
        <v>60</v>
      </c>
      <c r="P684" s="49" t="s">
        <v>66</v>
      </c>
      <c r="Q684" s="49" t="s">
        <v>67</v>
      </c>
      <c r="R684" s="50" t="s">
        <v>68</v>
      </c>
      <c r="S684" s="49" t="s">
        <v>60</v>
      </c>
      <c r="T684" s="73" t="str">
        <f>IF(_xlfn.XLOOKUP(I684,LEGEND!B:B,LEGEND!H:H)&lt;&gt;"-",HYPERLINK(_xlfn.XLOOKUP(I684,LEGEND!B:B,LEGEND!H:H),"link"),_xlfn.XLOOKUP(I684,LEGEND!B:B,LEGEND!H:H))</f>
        <v>link</v>
      </c>
      <c r="U684" s="73" t="str">
        <f>HYPERLINK(_xlfn.XLOOKUP(I684,LEGEND!B:B,LEGEND!I:I))</f>
        <v>https://milwaukee-media-images.s3.amazonaws.com/hi/M12_PCG_600A-0--Hero_1.jpg</v>
      </c>
      <c r="V684" s="51" t="s">
        <v>902</v>
      </c>
      <c r="W684" s="63" t="s">
        <v>71</v>
      </c>
      <c r="X684" s="64">
        <v>599</v>
      </c>
      <c r="Y684" s="64">
        <v>109</v>
      </c>
      <c r="Z684" s="64">
        <v>284</v>
      </c>
      <c r="AA684" s="84">
        <v>3.58</v>
      </c>
      <c r="AB684" s="85">
        <v>1</v>
      </c>
      <c r="AC684" s="85">
        <v>1</v>
      </c>
    </row>
    <row r="685" spans="2:29" s="1" customFormat="1" ht="25.5">
      <c r="B685" s="6" t="s">
        <v>55</v>
      </c>
      <c r="C685" s="6" t="s">
        <v>56</v>
      </c>
      <c r="D685" s="6" t="s">
        <v>866</v>
      </c>
      <c r="E685" s="49" t="s">
        <v>895</v>
      </c>
      <c r="F685" s="6" t="s">
        <v>59</v>
      </c>
      <c r="G685" s="6" t="s">
        <v>60</v>
      </c>
      <c r="H685" s="6" t="s">
        <v>903</v>
      </c>
      <c r="I685" s="60" t="s">
        <v>904</v>
      </c>
      <c r="J685" s="49" t="s">
        <v>905</v>
      </c>
      <c r="K685" s="6" t="s">
        <v>906</v>
      </c>
      <c r="L685" s="29">
        <f>IF($J$6="с учетом НДС",VLOOKUP(I685,LEGEND!B:E,4,0)*(1-M685),VLOOKUP(I685,LEGEND!B:E,4,0)*(1-M685)/1.2)</f>
        <v>32990</v>
      </c>
      <c r="M685" s="57">
        <f>IF(AND(B685&lt;&gt;"1_Электроинструмент",B685&lt;&gt;"2_Садовая техника"),$J$5,IF($J$4&lt;=20%,$J$4,IFERROR(VLOOKUP(S685,LEGEND!$L$2:$M$5,2,FALSE),$J$4)))</f>
        <v>0</v>
      </c>
      <c r="N685" s="48" t="s">
        <v>907</v>
      </c>
      <c r="O685" s="49" t="s">
        <v>60</v>
      </c>
      <c r="P685" s="49" t="s">
        <v>66</v>
      </c>
      <c r="Q685" s="49" t="s">
        <v>67</v>
      </c>
      <c r="R685" s="50" t="s">
        <v>68</v>
      </c>
      <c r="S685" s="49" t="s">
        <v>60</v>
      </c>
      <c r="T685" s="73" t="str">
        <f>IF(_xlfn.XLOOKUP(I685,LEGEND!B:B,LEGEND!H:H)&lt;&gt;"-",HYPERLINK(_xlfn.XLOOKUP(I685,LEGEND!B:B,LEGEND!H:H),"link"),_xlfn.XLOOKUP(I685,LEGEND!B:B,LEGEND!H:H))</f>
        <v>link</v>
      </c>
      <c r="U685" s="73" t="str">
        <f>HYPERLINK(_xlfn.XLOOKUP(I685,LEGEND!B:B,LEGEND!I:I))</f>
        <v>https://milwaukee-media-images.s3.amazonaws.com/hi/M12_PCG_600A-201B--Hero_1.jpg</v>
      </c>
      <c r="V685" s="51" t="s">
        <v>908</v>
      </c>
      <c r="W685" s="63" t="s">
        <v>71</v>
      </c>
      <c r="X685" s="64">
        <v>599</v>
      </c>
      <c r="Y685" s="64">
        <v>109</v>
      </c>
      <c r="Z685" s="64">
        <v>284</v>
      </c>
      <c r="AA685" s="84">
        <v>4.4400000000000004</v>
      </c>
      <c r="AB685" s="85">
        <v>1</v>
      </c>
      <c r="AC685" s="85">
        <v>1</v>
      </c>
    </row>
    <row r="686" spans="2:29" s="1" customFormat="1" ht="25.5">
      <c r="B686" s="6" t="s">
        <v>55</v>
      </c>
      <c r="C686" s="6" t="s">
        <v>1340</v>
      </c>
      <c r="D686" s="6" t="s">
        <v>866</v>
      </c>
      <c r="E686" s="49" t="s">
        <v>895</v>
      </c>
      <c r="F686" s="6" t="s">
        <v>1341</v>
      </c>
      <c r="G686" s="6" t="s">
        <v>60</v>
      </c>
      <c r="H686" s="6" t="s">
        <v>3107</v>
      </c>
      <c r="I686" s="60" t="s">
        <v>3108</v>
      </c>
      <c r="J686" s="49" t="s">
        <v>3109</v>
      </c>
      <c r="K686" s="6" t="s">
        <v>3110</v>
      </c>
      <c r="L686" s="29">
        <f>IF($J$6="с учетом НДС",VLOOKUP(I686,LEGEND!B:E,4,0)*(1-M686),VLOOKUP(I686,LEGEND!B:E,4,0)*(1-M686)/1.2)</f>
        <v>24990</v>
      </c>
      <c r="M686" s="57">
        <f>IF(AND(B686&lt;&gt;"1_Электроинструмент",B686&lt;&gt;"2_Садовая техника"),$J$5,IF($J$4&lt;=20%,$J$4,IFERROR(VLOOKUP(S686,LEGEND!$L$2:$M$5,2,FALSE),$J$4)))</f>
        <v>0</v>
      </c>
      <c r="N686" s="48" t="s">
        <v>3111</v>
      </c>
      <c r="O686" s="49" t="s">
        <v>60</v>
      </c>
      <c r="P686" s="49" t="s">
        <v>66</v>
      </c>
      <c r="Q686" s="49" t="s">
        <v>67</v>
      </c>
      <c r="R686" s="50" t="s">
        <v>68</v>
      </c>
      <c r="S686" s="49" t="s">
        <v>60</v>
      </c>
      <c r="T686" s="73" t="str">
        <f>IF(_xlfn.XLOOKUP(I686,LEGEND!B:B,LEGEND!H:H)&lt;&gt;"-",HYPERLINK(_xlfn.XLOOKUP(I686,LEGEND!B:B,LEGEND!H:H),"link"),_xlfn.XLOOKUP(I686,LEGEND!B:B,LEGEND!H:H))</f>
        <v>link</v>
      </c>
      <c r="U686" s="73" t="str">
        <f>HYPERLINK(_xlfn.XLOOKUP(I686,LEGEND!B:B,LEGEND!I:I))</f>
        <v>https://milwaukee-media-images.s3.amazonaws.com/hi/C18_PCG_600A-0--Hero_1.jpg</v>
      </c>
      <c r="V686" s="51" t="s">
        <v>3113</v>
      </c>
      <c r="W686" s="63" t="s">
        <v>71</v>
      </c>
      <c r="X686" s="64">
        <v>535</v>
      </c>
      <c r="Y686" s="64">
        <v>134</v>
      </c>
      <c r="Z686" s="64">
        <v>354</v>
      </c>
      <c r="AA686" s="84">
        <v>4.3899999999999997</v>
      </c>
      <c r="AB686" s="85">
        <v>1</v>
      </c>
      <c r="AC686" s="85">
        <v>1</v>
      </c>
    </row>
    <row r="687" spans="2:29" s="1" customFormat="1" ht="25.5">
      <c r="B687" s="6" t="s">
        <v>55</v>
      </c>
      <c r="C687" s="6" t="s">
        <v>1340</v>
      </c>
      <c r="D687" s="6" t="s">
        <v>866</v>
      </c>
      <c r="E687" s="49" t="s">
        <v>895</v>
      </c>
      <c r="F687" s="6" t="s">
        <v>1341</v>
      </c>
      <c r="G687" s="6" t="s">
        <v>60</v>
      </c>
      <c r="H687" s="6" t="s">
        <v>3114</v>
      </c>
      <c r="I687" s="60" t="s">
        <v>3115</v>
      </c>
      <c r="J687" s="49" t="s">
        <v>3116</v>
      </c>
      <c r="K687" s="6" t="s">
        <v>3117</v>
      </c>
      <c r="L687" s="29">
        <f>IF($J$6="с учетом НДС",VLOOKUP(I687,LEGEND!B:E,4,0)*(1-M687),VLOOKUP(I687,LEGEND!B:E,4,0)*(1-M687)/1.2)</f>
        <v>34990</v>
      </c>
      <c r="M687" s="57">
        <f>IF(AND(B687&lt;&gt;"1_Электроинструмент",B687&lt;&gt;"2_Садовая техника"),$J$5,IF($J$4&lt;=20%,$J$4,IFERROR(VLOOKUP(S687,LEGEND!$L$2:$M$5,2,FALSE),$J$4)))</f>
        <v>0</v>
      </c>
      <c r="N687" s="48" t="s">
        <v>3118</v>
      </c>
      <c r="O687" s="49" t="s">
        <v>60</v>
      </c>
      <c r="P687" s="49" t="s">
        <v>66</v>
      </c>
      <c r="Q687" s="49" t="s">
        <v>67</v>
      </c>
      <c r="R687" s="50" t="s">
        <v>68</v>
      </c>
      <c r="S687" s="49" t="s">
        <v>60</v>
      </c>
      <c r="T687" s="73" t="str">
        <f>IF(_xlfn.XLOOKUP(I687,LEGEND!B:B,LEGEND!H:H)&lt;&gt;"-",HYPERLINK(_xlfn.XLOOKUP(I687,LEGEND!B:B,LEGEND!H:H),"link"),_xlfn.XLOOKUP(I687,LEGEND!B:B,LEGEND!H:H))</f>
        <v>link</v>
      </c>
      <c r="U687" s="73" t="str">
        <f>HYPERLINK(_xlfn.XLOOKUP(I687,LEGEND!B:B,LEGEND!I:I))</f>
        <v>https://milwaukee-media-images.s3.amazonaws.com/hi/C18_PCG_600A-201B--Hero_1.jpg</v>
      </c>
      <c r="V687" s="51" t="s">
        <v>3119</v>
      </c>
      <c r="W687" s="63" t="s">
        <v>71</v>
      </c>
      <c r="X687" s="64">
        <v>624</v>
      </c>
      <c r="Y687" s="64">
        <v>107</v>
      </c>
      <c r="Z687" s="64">
        <v>285</v>
      </c>
      <c r="AA687" s="84">
        <v>5.43</v>
      </c>
      <c r="AB687" s="85">
        <v>1</v>
      </c>
      <c r="AC687" s="85">
        <v>1</v>
      </c>
    </row>
    <row r="688" spans="2:29" s="1" customFormat="1" ht="25.5">
      <c r="B688" s="6" t="s">
        <v>55</v>
      </c>
      <c r="C688" s="6" t="s">
        <v>1340</v>
      </c>
      <c r="D688" s="6" t="s">
        <v>866</v>
      </c>
      <c r="E688" s="49" t="s">
        <v>895</v>
      </c>
      <c r="F688" s="6" t="s">
        <v>1341</v>
      </c>
      <c r="G688" s="6" t="s">
        <v>60</v>
      </c>
      <c r="H688" s="6" t="s">
        <v>3120</v>
      </c>
      <c r="I688" s="60" t="s">
        <v>3121</v>
      </c>
      <c r="J688" s="49" t="s">
        <v>3122</v>
      </c>
      <c r="K688" s="6" t="s">
        <v>3123</v>
      </c>
      <c r="L688" s="29">
        <f>IF($J$6="с учетом НДС",VLOOKUP(I688,LEGEND!B:E,4,0)*(1-M688),VLOOKUP(I688,LEGEND!B:E,4,0)*(1-M688)/1.2)</f>
        <v>45990</v>
      </c>
      <c r="M688" s="57">
        <f>IF(AND(B688&lt;&gt;"1_Электроинструмент",B688&lt;&gt;"2_Садовая техника"),$J$5,IF($J$4&lt;=20%,$J$4,IFERROR(VLOOKUP(S688,LEGEND!$L$2:$M$5,2,FALSE),$J$4)))</f>
        <v>0</v>
      </c>
      <c r="N688" s="48" t="s">
        <v>3124</v>
      </c>
      <c r="O688" s="49" t="s">
        <v>60</v>
      </c>
      <c r="P688" s="49" t="s">
        <v>66</v>
      </c>
      <c r="Q688" s="49" t="s">
        <v>67</v>
      </c>
      <c r="R688" s="50" t="s">
        <v>68</v>
      </c>
      <c r="S688" s="49" t="s">
        <v>60</v>
      </c>
      <c r="T688" s="73" t="str">
        <f>IF(_xlfn.XLOOKUP(I688,LEGEND!B:B,LEGEND!H:H)&lt;&gt;"-",HYPERLINK(_xlfn.XLOOKUP(I688,LEGEND!B:B,LEGEND!H:H),"link"),_xlfn.XLOOKUP(I688,LEGEND!B:B,LEGEND!H:H))</f>
        <v>link</v>
      </c>
      <c r="U688" s="73" t="str">
        <f>HYPERLINK(_xlfn.XLOOKUP(I688,LEGEND!B:B,LEGEND!I:I))</f>
        <v>https://milwaukee-media-images.s3.amazonaws.com/hi/C18_PCG_600T-201B--Hero_1.jpg</v>
      </c>
      <c r="V688" s="51" t="s">
        <v>3125</v>
      </c>
      <c r="W688" s="63" t="s">
        <v>71</v>
      </c>
      <c r="X688" s="64">
        <v>625</v>
      </c>
      <c r="Y688" s="64">
        <v>107</v>
      </c>
      <c r="Z688" s="64">
        <v>285</v>
      </c>
      <c r="AA688" s="84">
        <v>5.4020000000000001</v>
      </c>
      <c r="AB688" s="85">
        <v>1</v>
      </c>
      <c r="AC688" s="85">
        <v>1</v>
      </c>
    </row>
    <row r="689" spans="1:29" ht="25.5">
      <c r="A689" s="1"/>
      <c r="B689" s="6" t="s">
        <v>55</v>
      </c>
      <c r="C689" s="6" t="s">
        <v>4069</v>
      </c>
      <c r="D689" s="6" t="s">
        <v>866</v>
      </c>
      <c r="E689" s="49" t="s">
        <v>895</v>
      </c>
      <c r="F689" s="6" t="s">
        <v>4070</v>
      </c>
      <c r="G689" s="6" t="s">
        <v>60</v>
      </c>
      <c r="H689" s="6" t="s">
        <v>4647</v>
      </c>
      <c r="I689" s="60" t="s">
        <v>4648</v>
      </c>
      <c r="J689" s="49" t="s">
        <v>4649</v>
      </c>
      <c r="K689" s="6" t="s">
        <v>4650</v>
      </c>
      <c r="L689" s="29">
        <f>IF($J$6="с учетом НДС",VLOOKUP(I689,LEGEND!B:E,4,0)*(1-M689),VLOOKUP(I689,LEGEND!B:E,4,0)*(1-M689)/1.2)</f>
        <v>2400</v>
      </c>
      <c r="M689" s="57">
        <f>IF(AND(B689&lt;&gt;"1_Электроинструмент",B689&lt;&gt;"2_Садовая техника"),$J$5,IF($J$4&lt;=20%,$J$4,IFERROR(VLOOKUP(S689,LEGEND!$L$2:$M$5,2,FALSE),$J$4)))</f>
        <v>0</v>
      </c>
      <c r="N689" s="48" t="s">
        <v>4651</v>
      </c>
      <c r="O689" s="49" t="s">
        <v>60</v>
      </c>
      <c r="P689" s="49" t="s">
        <v>66</v>
      </c>
      <c r="Q689" s="49" t="s">
        <v>67</v>
      </c>
      <c r="R689" s="50" t="s">
        <v>68</v>
      </c>
      <c r="S689" s="49" t="s">
        <v>60</v>
      </c>
      <c r="T689" s="73" t="str">
        <f>IF(_xlfn.XLOOKUP(I689,LEGEND!B:B,LEGEND!H:H)&lt;&gt;"-",HYPERLINK(_xlfn.XLOOKUP(I689,LEGEND!B:B,LEGEND!H:H),"link"),_xlfn.XLOOKUP(I689,LEGEND!B:B,LEGEND!H:H))</f>
        <v>link</v>
      </c>
      <c r="U689" s="73" t="str">
        <f>HYPERLINK(_xlfn.XLOOKUP(I689,LEGEND!B:B,LEGEND!I:I))</f>
        <v>https://milwaukee-media-images.s3.amazonaws.com/hi/4932352845--Hero_1.jpg</v>
      </c>
      <c r="V689" s="51" t="s">
        <v>4652</v>
      </c>
      <c r="W689" s="63" t="s">
        <v>71</v>
      </c>
      <c r="X689" s="64">
        <v>441</v>
      </c>
      <c r="Y689" s="64">
        <v>73</v>
      </c>
      <c r="Z689" s="64">
        <v>73</v>
      </c>
      <c r="AA689" s="84">
        <v>0.48699999999999999</v>
      </c>
      <c r="AB689" s="85">
        <v>1</v>
      </c>
      <c r="AC689" s="85">
        <v>1</v>
      </c>
    </row>
    <row r="690" spans="1:29" ht="25.5">
      <c r="A690" s="1"/>
      <c r="B690" s="6" t="s">
        <v>55</v>
      </c>
      <c r="C690" s="6" t="s">
        <v>4069</v>
      </c>
      <c r="D690" s="6" t="s">
        <v>866</v>
      </c>
      <c r="E690" s="49" t="s">
        <v>895</v>
      </c>
      <c r="F690" s="6" t="s">
        <v>4070</v>
      </c>
      <c r="G690" s="6" t="s">
        <v>60</v>
      </c>
      <c r="H690" s="6" t="s">
        <v>4642</v>
      </c>
      <c r="I690" s="60" t="s">
        <v>4643</v>
      </c>
      <c r="J690" s="49" t="s">
        <v>4644</v>
      </c>
      <c r="K690" s="6" t="s">
        <v>4634</v>
      </c>
      <c r="L690" s="29">
        <f>IF($J$6="с учетом НДС",VLOOKUP(I690,LEGEND!B:E,4,0)*(1-M690),VLOOKUP(I690,LEGEND!B:E,4,0)*(1-M690)/1.2)</f>
        <v>2500</v>
      </c>
      <c r="M690" s="57">
        <f>IF(AND(B690&lt;&gt;"1_Электроинструмент",B690&lt;&gt;"2_Садовая техника"),$J$5,IF($J$4&lt;=20%,$J$4,IFERROR(VLOOKUP(S690,LEGEND!$L$2:$M$5,2,FALSE),$J$4)))</f>
        <v>0</v>
      </c>
      <c r="N690" s="48" t="s">
        <v>4645</v>
      </c>
      <c r="O690" s="49" t="s">
        <v>60</v>
      </c>
      <c r="P690" s="49" t="s">
        <v>66</v>
      </c>
      <c r="Q690" s="49" t="s">
        <v>67</v>
      </c>
      <c r="R690" s="50" t="s">
        <v>68</v>
      </c>
      <c r="S690" s="49" t="s">
        <v>60</v>
      </c>
      <c r="T690" s="73" t="str">
        <f>IF(_xlfn.XLOOKUP(I690,LEGEND!B:B,LEGEND!H:H)&lt;&gt;"-",HYPERLINK(_xlfn.XLOOKUP(I690,LEGEND!B:B,LEGEND!H:H),"link"),_xlfn.XLOOKUP(I690,LEGEND!B:B,LEGEND!H:H))</f>
        <v>link</v>
      </c>
      <c r="U690" s="73" t="str">
        <f>HYPERLINK(_xlfn.XLOOKUP(I690,LEGEND!B:B,LEGEND!I:I))</f>
        <v>https://milwaukee-media-images.s3.amazonaws.com/hi/4932430101--Hero_1.jpg</v>
      </c>
      <c r="V690" s="51" t="s">
        <v>4646</v>
      </c>
      <c r="W690" s="63" t="s">
        <v>71</v>
      </c>
      <c r="X690" s="64">
        <v>512</v>
      </c>
      <c r="Y690" s="64">
        <v>64</v>
      </c>
      <c r="Z690" s="64">
        <v>64</v>
      </c>
      <c r="AA690" s="84">
        <v>0.38800000000000001</v>
      </c>
      <c r="AB690" s="85">
        <v>1</v>
      </c>
      <c r="AC690" s="85">
        <v>1</v>
      </c>
    </row>
    <row r="691" spans="1:29" s="1" customFormat="1" ht="25.5">
      <c r="B691" s="6" t="s">
        <v>55</v>
      </c>
      <c r="C691" s="6" t="s">
        <v>4069</v>
      </c>
      <c r="D691" s="6" t="s">
        <v>866</v>
      </c>
      <c r="E691" s="49" t="s">
        <v>895</v>
      </c>
      <c r="F691" s="6" t="s">
        <v>4070</v>
      </c>
      <c r="G691" s="6" t="s">
        <v>60</v>
      </c>
      <c r="H691" s="6" t="s">
        <v>4653</v>
      </c>
      <c r="I691" s="60" t="s">
        <v>4654</v>
      </c>
      <c r="J691" s="49" t="s">
        <v>4655</v>
      </c>
      <c r="K691" s="6" t="s">
        <v>4656</v>
      </c>
      <c r="L691" s="29">
        <f>IF($J$6="с учетом НДС",VLOOKUP(I691,LEGEND!B:E,4,0)*(1-M691),VLOOKUP(I691,LEGEND!B:E,4,0)*(1-M691)/1.2)</f>
        <v>6900</v>
      </c>
      <c r="M691" s="57">
        <f>IF(AND(B691&lt;&gt;"1_Электроинструмент",B691&lt;&gt;"2_Садовая техника"),$J$5,IF($J$4&lt;=20%,$J$4,IFERROR(VLOOKUP(S691,LEGEND!$L$2:$M$5,2,FALSE),$J$4)))</f>
        <v>0</v>
      </c>
      <c r="N691" s="48" t="s">
        <v>4657</v>
      </c>
      <c r="O691" s="49" t="s">
        <v>60</v>
      </c>
      <c r="P691" s="49" t="s">
        <v>66</v>
      </c>
      <c r="Q691" s="49" t="s">
        <v>67</v>
      </c>
      <c r="R691" s="50" t="s">
        <v>68</v>
      </c>
      <c r="S691" s="49" t="s">
        <v>60</v>
      </c>
      <c r="T691" s="73" t="str">
        <f>IF(_xlfn.XLOOKUP(I691,LEGEND!B:B,LEGEND!H:H)&lt;&gt;"-",HYPERLINK(_xlfn.XLOOKUP(I691,LEGEND!B:B,LEGEND!H:H),"link"),_xlfn.XLOOKUP(I691,LEGEND!B:B,LEGEND!H:H))</f>
        <v>link</v>
      </c>
      <c r="U691" s="73" t="str">
        <f>HYPERLINK(_xlfn.XLOOKUP(I691,LEGEND!B:B,LEGEND!I:I))</f>
        <v>https://milwaukee-media-images.s3.amazonaws.com/hi/4932352843--Hero_1.jpg</v>
      </c>
      <c r="V691" s="51" t="s">
        <v>4658</v>
      </c>
      <c r="W691" s="63" t="s">
        <v>71</v>
      </c>
      <c r="X691" s="64">
        <v>390</v>
      </c>
      <c r="Y691" s="64">
        <v>200</v>
      </c>
      <c r="Z691" s="64">
        <v>100</v>
      </c>
      <c r="AA691" s="84">
        <v>0.67</v>
      </c>
      <c r="AB691" s="85">
        <v>1</v>
      </c>
      <c r="AC691" s="85">
        <v>1</v>
      </c>
    </row>
    <row r="692" spans="1:29" ht="25.5">
      <c r="A692" s="1"/>
      <c r="B692" s="6" t="s">
        <v>55</v>
      </c>
      <c r="C692" s="6" t="s">
        <v>4069</v>
      </c>
      <c r="D692" s="6" t="s">
        <v>866</v>
      </c>
      <c r="E692" s="49" t="s">
        <v>4659</v>
      </c>
      <c r="F692" s="6" t="s">
        <v>4070</v>
      </c>
      <c r="G692" s="6" t="s">
        <v>60</v>
      </c>
      <c r="H692" s="6" t="s">
        <v>4684</v>
      </c>
      <c r="I692" s="60" t="s">
        <v>4685</v>
      </c>
      <c r="J692" s="49" t="s">
        <v>4686</v>
      </c>
      <c r="K692" s="6" t="s">
        <v>4684</v>
      </c>
      <c r="L692" s="29">
        <f>IF($J$6="с учетом НДС",VLOOKUP(I692,LEGEND!B:E,4,0)*(1-M692),VLOOKUP(I692,LEGEND!B:E,4,0)*(1-M692)/1.2)</f>
        <v>250</v>
      </c>
      <c r="M692" s="57">
        <f>IF(AND(B692&lt;&gt;"1_Электроинструмент",B692&lt;&gt;"2_Садовая техника"),$J$5,IF($J$4&lt;=20%,$J$4,IFERROR(VLOOKUP(S692,LEGEND!$L$2:$M$5,2,FALSE),$J$4)))</f>
        <v>0</v>
      </c>
      <c r="N692" s="48" t="s">
        <v>4686</v>
      </c>
      <c r="O692" s="49" t="s">
        <v>60</v>
      </c>
      <c r="P692" s="49" t="s">
        <v>66</v>
      </c>
      <c r="Q692" s="49" t="s">
        <v>67</v>
      </c>
      <c r="R692" s="50" t="s">
        <v>68</v>
      </c>
      <c r="S692" s="49" t="s">
        <v>60</v>
      </c>
      <c r="T692" s="73" t="str">
        <f>IF(_xlfn.XLOOKUP(I692,LEGEND!B:B,LEGEND!H:H)&lt;&gt;"-",HYPERLINK(_xlfn.XLOOKUP(I692,LEGEND!B:B,LEGEND!H:H),"link"),_xlfn.XLOOKUP(I692,LEGEND!B:B,LEGEND!H:H))</f>
        <v>link</v>
      </c>
      <c r="U692" s="73" t="str">
        <f>HYPERLINK(_xlfn.XLOOKUP(I692,LEGEND!B:B,LEGEND!I:I))</f>
        <v>https://milwaukee-media-images.s3.amazonaws.com/hi/44700330--Hero_1.jpg</v>
      </c>
      <c r="V692" s="51" t="s">
        <v>4688</v>
      </c>
      <c r="W692" s="63" t="s">
        <v>71</v>
      </c>
      <c r="X692" s="64">
        <v>114</v>
      </c>
      <c r="Y692" s="64">
        <v>19</v>
      </c>
      <c r="Z692" s="64">
        <v>75</v>
      </c>
      <c r="AA692" s="84">
        <v>1.6E-2</v>
      </c>
      <c r="AB692" s="85">
        <v>1</v>
      </c>
      <c r="AC692" s="85">
        <v>1</v>
      </c>
    </row>
    <row r="693" spans="1:29" ht="38.25">
      <c r="A693" s="1"/>
      <c r="B693" s="6" t="s">
        <v>55</v>
      </c>
      <c r="C693" s="6" t="s">
        <v>4069</v>
      </c>
      <c r="D693" s="6" t="s">
        <v>866</v>
      </c>
      <c r="E693" s="49" t="s">
        <v>4659</v>
      </c>
      <c r="F693" s="6" t="s">
        <v>4070</v>
      </c>
      <c r="G693" s="6" t="s">
        <v>60</v>
      </c>
      <c r="H693" s="6" t="s">
        <v>4684</v>
      </c>
      <c r="I693" s="60" t="s">
        <v>4689</v>
      </c>
      <c r="J693" s="49" t="s">
        <v>4690</v>
      </c>
      <c r="K693" s="6" t="s">
        <v>4684</v>
      </c>
      <c r="L693" s="29">
        <f>IF($J$6="с учетом НДС",VLOOKUP(I693,LEGEND!B:E,4,0)*(1-M693),VLOOKUP(I693,LEGEND!B:E,4,0)*(1-M693)/1.2)</f>
        <v>380</v>
      </c>
      <c r="M693" s="57">
        <f>IF(AND(B693&lt;&gt;"1_Электроинструмент",B693&lt;&gt;"2_Садовая техника"),$J$5,IF($J$4&lt;=20%,$J$4,IFERROR(VLOOKUP(S693,LEGEND!$L$2:$M$5,2,FALSE),$J$4)))</f>
        <v>0</v>
      </c>
      <c r="N693" s="48" t="s">
        <v>4691</v>
      </c>
      <c r="O693" s="49" t="s">
        <v>60</v>
      </c>
      <c r="P693" s="49" t="s">
        <v>66</v>
      </c>
      <c r="Q693" s="49" t="s">
        <v>67</v>
      </c>
      <c r="R693" s="50" t="s">
        <v>68</v>
      </c>
      <c r="S693" s="49" t="s">
        <v>60</v>
      </c>
      <c r="T693" s="73" t="str">
        <f>IF(_xlfn.XLOOKUP(I693,LEGEND!B:B,LEGEND!H:H)&lt;&gt;"-",HYPERLINK(_xlfn.XLOOKUP(I693,LEGEND!B:B,LEGEND!H:H),"link"),_xlfn.XLOOKUP(I693,LEGEND!B:B,LEGEND!H:H))</f>
        <v>link</v>
      </c>
      <c r="U693" s="73" t="str">
        <f>HYPERLINK(_xlfn.XLOOKUP(I693,LEGEND!B:B,LEGEND!I:I))</f>
        <v>https://milwaukee-media-images.s3.amazonaws.com/hi/44700375--Hero_1.jpg</v>
      </c>
      <c r="V693" s="51" t="s">
        <v>4692</v>
      </c>
      <c r="W693" s="63" t="s">
        <v>71</v>
      </c>
      <c r="X693" s="64">
        <v>115</v>
      </c>
      <c r="Y693" s="64">
        <v>30</v>
      </c>
      <c r="Z693" s="64">
        <v>76</v>
      </c>
      <c r="AA693" s="84">
        <v>5.3999999999999999E-2</v>
      </c>
      <c r="AB693" s="85">
        <v>1</v>
      </c>
      <c r="AC693" s="85">
        <v>1</v>
      </c>
    </row>
    <row r="694" spans="1:29" s="1" customFormat="1" ht="25.5">
      <c r="B694" s="6" t="s">
        <v>55</v>
      </c>
      <c r="C694" s="6" t="s">
        <v>4069</v>
      </c>
      <c r="D694" s="6" t="s">
        <v>866</v>
      </c>
      <c r="E694" s="49" t="s">
        <v>4659</v>
      </c>
      <c r="F694" s="6" t="s">
        <v>4070</v>
      </c>
      <c r="G694" s="6" t="s">
        <v>60</v>
      </c>
      <c r="H694" s="6" t="s">
        <v>4693</v>
      </c>
      <c r="I694" s="60" t="s">
        <v>4694</v>
      </c>
      <c r="J694" s="49" t="s">
        <v>4695</v>
      </c>
      <c r="K694" s="6" t="s">
        <v>4696</v>
      </c>
      <c r="L694" s="29">
        <f>IF($J$6="с учетом НДС",VLOOKUP(I694,LEGEND!B:E,4,0)*(1-M694),VLOOKUP(I694,LEGEND!B:E,4,0)*(1-M694)/1.2)</f>
        <v>1130</v>
      </c>
      <c r="M694" s="57">
        <f>IF(AND(B694&lt;&gt;"1_Электроинструмент",B694&lt;&gt;"2_Садовая техника"),$J$5,IF($J$4&lt;=20%,$J$4,IFERROR(VLOOKUP(S694,LEGEND!$L$2:$M$5,2,FALSE),$J$4)))</f>
        <v>0</v>
      </c>
      <c r="N694" s="48" t="s">
        <v>4697</v>
      </c>
      <c r="O694" s="49" t="s">
        <v>60</v>
      </c>
      <c r="P694" s="49" t="s">
        <v>66</v>
      </c>
      <c r="Q694" s="49" t="s">
        <v>473</v>
      </c>
      <c r="R694" s="50" t="s">
        <v>68</v>
      </c>
      <c r="S694" s="49" t="s">
        <v>60</v>
      </c>
      <c r="T694" s="73" t="str">
        <f>IF(_xlfn.XLOOKUP(I694,LEGEND!B:B,LEGEND!H:H)&lt;&gt;"-",HYPERLINK(_xlfn.XLOOKUP(I694,LEGEND!B:B,LEGEND!H:H),"link"),_xlfn.XLOOKUP(I694,LEGEND!B:B,LEGEND!H:H))</f>
        <v>link</v>
      </c>
      <c r="U694" s="73" t="str">
        <f>HYPERLINK(_xlfn.XLOOKUP(I694,LEGEND!B:B,LEGEND!I:I))</f>
        <v>https://milwaukee-media-images.s3.amazonaws.com/hi/49520600--Hero_1.jpg</v>
      </c>
      <c r="V694" s="51" t="s">
        <v>4698</v>
      </c>
      <c r="W694" s="63" t="s">
        <v>2403</v>
      </c>
      <c r="X694" s="64">
        <v>19</v>
      </c>
      <c r="Y694" s="64">
        <v>51</v>
      </c>
      <c r="Z694" s="64">
        <v>495</v>
      </c>
      <c r="AA694" s="84">
        <v>0.18099999999999999</v>
      </c>
      <c r="AB694" s="85">
        <v>1</v>
      </c>
      <c r="AC694" s="85">
        <v>1</v>
      </c>
    </row>
    <row r="695" spans="1:29" s="1" customFormat="1" ht="25.5">
      <c r="B695" s="6" t="s">
        <v>55</v>
      </c>
      <c r="C695" s="6" t="s">
        <v>4069</v>
      </c>
      <c r="D695" s="6" t="s">
        <v>866</v>
      </c>
      <c r="E695" s="49" t="s">
        <v>4659</v>
      </c>
      <c r="F695" s="6" t="s">
        <v>4070</v>
      </c>
      <c r="G695" s="6" t="s">
        <v>60</v>
      </c>
      <c r="H695" s="6" t="s">
        <v>4672</v>
      </c>
      <c r="I695" s="60" t="s">
        <v>4673</v>
      </c>
      <c r="J695" s="49" t="s">
        <v>4674</v>
      </c>
      <c r="K695" s="6" t="s">
        <v>4675</v>
      </c>
      <c r="L695" s="29">
        <f>IF($J$6="с учетом НДС",VLOOKUP(I695,LEGEND!B:E,4,0)*(1-M695),VLOOKUP(I695,LEGEND!B:E,4,0)*(1-M695)/1.2)</f>
        <v>2400</v>
      </c>
      <c r="M695" s="57">
        <f>IF(AND(B695&lt;&gt;"1_Электроинструмент",B695&lt;&gt;"2_Садовая техника"),$J$5,IF($J$4&lt;=20%,$J$4,IFERROR(VLOOKUP(S695,LEGEND!$L$2:$M$5,2,FALSE),$J$4)))</f>
        <v>0</v>
      </c>
      <c r="N695" s="48" t="s">
        <v>4676</v>
      </c>
      <c r="O695" s="49" t="s">
        <v>60</v>
      </c>
      <c r="P695" s="49" t="s">
        <v>66</v>
      </c>
      <c r="Q695" s="49" t="s">
        <v>473</v>
      </c>
      <c r="R695" s="50" t="s">
        <v>68</v>
      </c>
      <c r="S695" s="49" t="s">
        <v>60</v>
      </c>
      <c r="T695" s="73" t="str">
        <f>IF(_xlfn.XLOOKUP(I695,LEGEND!B:B,LEGEND!H:H)&lt;&gt;"-",HYPERLINK(_xlfn.XLOOKUP(I695,LEGEND!B:B,LEGEND!H:H),"link"),_xlfn.XLOOKUP(I695,LEGEND!B:B,LEGEND!H:H))</f>
        <v>link</v>
      </c>
      <c r="U695" s="73" t="str">
        <f>HYPERLINK(_xlfn.XLOOKUP(I695,LEGEND!B:B,LEGEND!I:I))</f>
        <v>https://milwaukee-media-images.s3.amazonaws.com/hi/48091090--Hero_1.jpg</v>
      </c>
      <c r="V695" s="51" t="s">
        <v>4677</v>
      </c>
      <c r="W695" s="63" t="s">
        <v>71</v>
      </c>
      <c r="X695" s="64">
        <v>391</v>
      </c>
      <c r="Y695" s="64">
        <v>62</v>
      </c>
      <c r="Z695" s="64">
        <v>62</v>
      </c>
      <c r="AA695" s="84">
        <v>0.32200000000000001</v>
      </c>
      <c r="AB695" s="85">
        <v>1</v>
      </c>
      <c r="AC695" s="85">
        <v>1</v>
      </c>
    </row>
    <row r="696" spans="1:29" s="1" customFormat="1" ht="25.5">
      <c r="B696" s="6" t="s">
        <v>55</v>
      </c>
      <c r="C696" s="6" t="s">
        <v>4069</v>
      </c>
      <c r="D696" s="6" t="s">
        <v>866</v>
      </c>
      <c r="E696" s="49" t="s">
        <v>4659</v>
      </c>
      <c r="F696" s="6" t="s">
        <v>4070</v>
      </c>
      <c r="G696" s="6" t="s">
        <v>60</v>
      </c>
      <c r="H696" s="6" t="s">
        <v>4678</v>
      </c>
      <c r="I696" s="60" t="s">
        <v>4679</v>
      </c>
      <c r="J696" s="49" t="s">
        <v>4680</v>
      </c>
      <c r="K696" s="6" t="s">
        <v>4681</v>
      </c>
      <c r="L696" s="29">
        <f>IF($J$6="с учетом НДС",VLOOKUP(I696,LEGEND!B:E,4,0)*(1-M696),VLOOKUP(I696,LEGEND!B:E,4,0)*(1-M696)/1.2)</f>
        <v>2800</v>
      </c>
      <c r="M696" s="57">
        <f>IF(AND(B696&lt;&gt;"1_Электроинструмент",B696&lt;&gt;"2_Садовая техника"),$J$5,IF($J$4&lt;=20%,$J$4,IFERROR(VLOOKUP(S696,LEGEND!$L$2:$M$5,2,FALSE),$J$4)))</f>
        <v>0</v>
      </c>
      <c r="N696" s="48" t="s">
        <v>4682</v>
      </c>
      <c r="O696" s="49" t="s">
        <v>60</v>
      </c>
      <c r="P696" s="49" t="s">
        <v>66</v>
      </c>
      <c r="Q696" s="49" t="s">
        <v>67</v>
      </c>
      <c r="R696" s="50" t="s">
        <v>68</v>
      </c>
      <c r="S696" s="49" t="s">
        <v>60</v>
      </c>
      <c r="T696" s="73" t="str">
        <f>IF(_xlfn.XLOOKUP(I696,LEGEND!B:B,LEGEND!H:H)&lt;&gt;"-",HYPERLINK(_xlfn.XLOOKUP(I696,LEGEND!B:B,LEGEND!H:H),"link"),_xlfn.XLOOKUP(I696,LEGEND!B:B,LEGEND!H:H))</f>
        <v>link</v>
      </c>
      <c r="U696" s="73" t="str">
        <f>HYPERLINK(_xlfn.XLOOKUP(I696,LEGEND!B:B,LEGEND!I:I))</f>
        <v>https://milwaukee-media-images.s3.amazonaws.com/hi/48091091--Hero_1.jpg</v>
      </c>
      <c r="V696" s="51" t="s">
        <v>4683</v>
      </c>
      <c r="W696" s="63" t="s">
        <v>71</v>
      </c>
      <c r="X696" s="64">
        <v>520</v>
      </c>
      <c r="Y696" s="64">
        <v>62</v>
      </c>
      <c r="Z696" s="64">
        <v>62</v>
      </c>
      <c r="AA696" s="84">
        <v>0.439</v>
      </c>
      <c r="AB696" s="85">
        <v>1</v>
      </c>
      <c r="AC696" s="85">
        <v>1</v>
      </c>
    </row>
    <row r="697" spans="1:29" s="1" customFormat="1" ht="38.25">
      <c r="B697" s="6" t="s">
        <v>55</v>
      </c>
      <c r="C697" s="6" t="s">
        <v>4069</v>
      </c>
      <c r="D697" s="6" t="s">
        <v>866</v>
      </c>
      <c r="E697" s="49" t="s">
        <v>4659</v>
      </c>
      <c r="F697" s="6" t="s">
        <v>4070</v>
      </c>
      <c r="G697" s="6" t="s">
        <v>60</v>
      </c>
      <c r="H697" s="6" t="s">
        <v>4666</v>
      </c>
      <c r="I697" s="60" t="s">
        <v>4667</v>
      </c>
      <c r="J697" s="49" t="s">
        <v>4668</v>
      </c>
      <c r="K697" s="6" t="s">
        <v>4669</v>
      </c>
      <c r="L697" s="29">
        <f>IF($J$6="с учетом НДС",VLOOKUP(I697,LEGEND!B:E,4,0)*(1-M697),VLOOKUP(I697,LEGEND!B:E,4,0)*(1-M697)/1.2)</f>
        <v>3300</v>
      </c>
      <c r="M697" s="57">
        <f>IF(AND(B697&lt;&gt;"1_Электроинструмент",B697&lt;&gt;"2_Садовая техника"),$J$5,IF($J$4&lt;=20%,$J$4,IFERROR(VLOOKUP(S697,LEGEND!$L$2:$M$5,2,FALSE),$J$4)))</f>
        <v>0</v>
      </c>
      <c r="N697" s="48" t="s">
        <v>4670</v>
      </c>
      <c r="O697" s="49" t="s">
        <v>60</v>
      </c>
      <c r="P697" s="49" t="s">
        <v>66</v>
      </c>
      <c r="Q697" s="49" t="s">
        <v>67</v>
      </c>
      <c r="R697" s="50" t="s">
        <v>68</v>
      </c>
      <c r="S697" s="49" t="s">
        <v>60</v>
      </c>
      <c r="T697" s="73" t="str">
        <f>IF(_xlfn.XLOOKUP(I697,LEGEND!B:B,LEGEND!H:H)&lt;&gt;"-",HYPERLINK(_xlfn.XLOOKUP(I697,LEGEND!B:B,LEGEND!H:H),"link"),_xlfn.XLOOKUP(I697,LEGEND!B:B,LEGEND!H:H))</f>
        <v>link</v>
      </c>
      <c r="U697" s="73" t="str">
        <f>HYPERLINK(_xlfn.XLOOKUP(I697,LEGEND!B:B,LEGEND!I:I))</f>
        <v>https://milwaukee-media-images.s3.amazonaws.com/hi/48081076--Hero_1.jpg</v>
      </c>
      <c r="V697" s="51" t="s">
        <v>4671</v>
      </c>
      <c r="W697" s="63" t="s">
        <v>71</v>
      </c>
      <c r="X697" s="64">
        <v>381</v>
      </c>
      <c r="Y697" s="64">
        <v>73</v>
      </c>
      <c r="Z697" s="64">
        <v>73</v>
      </c>
      <c r="AA697" s="84">
        <v>0.52400000000000002</v>
      </c>
      <c r="AB697" s="85">
        <v>1</v>
      </c>
      <c r="AC697" s="85">
        <v>1</v>
      </c>
    </row>
    <row r="698" spans="1:29" s="1" customFormat="1" ht="25.5">
      <c r="B698" s="6" t="s">
        <v>55</v>
      </c>
      <c r="C698" s="6" t="s">
        <v>4069</v>
      </c>
      <c r="D698" s="6" t="s">
        <v>866</v>
      </c>
      <c r="E698" s="49" t="s">
        <v>4659</v>
      </c>
      <c r="F698" s="6" t="s">
        <v>4070</v>
      </c>
      <c r="G698" s="6" t="s">
        <v>60</v>
      </c>
      <c r="H698" s="6" t="s">
        <v>4660</v>
      </c>
      <c r="I698" s="60" t="s">
        <v>4661</v>
      </c>
      <c r="J698" s="49" t="s">
        <v>4662</v>
      </c>
      <c r="K698" s="6" t="s">
        <v>4663</v>
      </c>
      <c r="L698" s="29">
        <f>IF($J$6="с учетом НДС",VLOOKUP(I698,LEGEND!B:E,4,0)*(1-M698),VLOOKUP(I698,LEGEND!B:E,4,0)*(1-M698)/1.2)</f>
        <v>10800</v>
      </c>
      <c r="M698" s="57">
        <f>IF(AND(B698&lt;&gt;"1_Электроинструмент",B698&lt;&gt;"2_Садовая техника"),$J$5,IF($J$4&lt;=20%,$J$4,IFERROR(VLOOKUP(S698,LEGEND!$L$2:$M$5,2,FALSE),$J$4)))</f>
        <v>0</v>
      </c>
      <c r="N698" s="48" t="s">
        <v>4664</v>
      </c>
      <c r="O698" s="49" t="s">
        <v>60</v>
      </c>
      <c r="P698" s="49" t="s">
        <v>66</v>
      </c>
      <c r="Q698" s="49" t="s">
        <v>473</v>
      </c>
      <c r="R698" s="50" t="s">
        <v>68</v>
      </c>
      <c r="S698" s="49" t="s">
        <v>60</v>
      </c>
      <c r="T698" s="73" t="str">
        <f>IF(_xlfn.XLOOKUP(I698,LEGEND!B:B,LEGEND!H:H)&lt;&gt;"-",HYPERLINK(_xlfn.XLOOKUP(I698,LEGEND!B:B,LEGEND!H:H),"link"),_xlfn.XLOOKUP(I698,LEGEND!B:B,LEGEND!H:H))</f>
        <v>link</v>
      </c>
      <c r="U698" s="73" t="str">
        <f>HYPERLINK(_xlfn.XLOOKUP(I698,LEGEND!B:B,LEGEND!I:I))</f>
        <v>https://milwaukee-media-images.s3.amazonaws.com/hi/48081085--Hero_1.jpg</v>
      </c>
      <c r="V698" s="51" t="s">
        <v>4665</v>
      </c>
      <c r="W698" s="63" t="s">
        <v>2403</v>
      </c>
      <c r="X698" s="64">
        <v>76</v>
      </c>
      <c r="Y698" s="64">
        <v>76</v>
      </c>
      <c r="Z698" s="64">
        <v>425</v>
      </c>
      <c r="AA698" s="84">
        <v>0.40400000000000003</v>
      </c>
      <c r="AB698" s="85">
        <v>1</v>
      </c>
      <c r="AC698" s="85">
        <v>1</v>
      </c>
    </row>
    <row r="699" spans="1:29" s="1" customFormat="1" ht="51">
      <c r="B699" s="6" t="s">
        <v>55</v>
      </c>
      <c r="C699" s="6" t="s">
        <v>56</v>
      </c>
      <c r="D699" s="6" t="s">
        <v>909</v>
      </c>
      <c r="E699" s="49" t="s">
        <v>910</v>
      </c>
      <c r="F699" s="6" t="s">
        <v>84</v>
      </c>
      <c r="G699" s="6" t="s">
        <v>85</v>
      </c>
      <c r="H699" s="6" t="s">
        <v>947</v>
      </c>
      <c r="I699" s="60" t="s">
        <v>948</v>
      </c>
      <c r="J699" s="49" t="s">
        <v>949</v>
      </c>
      <c r="K699" s="6" t="s">
        <v>950</v>
      </c>
      <c r="L699" s="29">
        <f>IF($J$6="с учетом НДС",VLOOKUP(I699,LEGEND!B:E,4,0)*(1-M699),VLOOKUP(I699,LEGEND!B:E,4,0)*(1-M699)/1.2)</f>
        <v>40990</v>
      </c>
      <c r="M699" s="57">
        <f>IF(AND(B699&lt;&gt;"1_Электроинструмент",B699&lt;&gt;"2_Садовая техника"),$J$5,IF($J$4&lt;=20%,$J$4,IFERROR(VLOOKUP(S699,LEGEND!$L$2:$M$5,2,FALSE),$J$4)))</f>
        <v>0</v>
      </c>
      <c r="N699" s="48" t="s">
        <v>951</v>
      </c>
      <c r="O699" s="49" t="s">
        <v>60</v>
      </c>
      <c r="P699" s="49" t="s">
        <v>66</v>
      </c>
      <c r="Q699" s="49" t="s">
        <v>473</v>
      </c>
      <c r="R699" s="50" t="s">
        <v>68</v>
      </c>
      <c r="S699" s="49" t="s">
        <v>916</v>
      </c>
      <c r="T699" s="73" t="str">
        <f>IF(_xlfn.XLOOKUP(I699,LEGEND!B:B,LEGEND!H:H)&lt;&gt;"-",HYPERLINK(_xlfn.XLOOKUP(I699,LEGEND!B:B,LEGEND!H:H),"link"),_xlfn.XLOOKUP(I699,LEGEND!B:B,LEGEND!H:H))</f>
        <v>link</v>
      </c>
      <c r="U699" s="73" t="str">
        <f>HYPERLINK(_xlfn.XLOOKUP(I699,LEGEND!B:B,LEGEND!I:I))</f>
        <v>https://milwaukee-media-images.s3.amazonaws.com/hi/M12_FPP2A-402X--Hero_1.jpg</v>
      </c>
      <c r="V699" s="51" t="s">
        <v>953</v>
      </c>
      <c r="W699" s="63" t="s">
        <v>71</v>
      </c>
      <c r="X699" s="64">
        <v>474</v>
      </c>
      <c r="Y699" s="64">
        <v>137</v>
      </c>
      <c r="Z699" s="64">
        <v>369</v>
      </c>
      <c r="AA699" s="84">
        <v>5.6420000000000003</v>
      </c>
      <c r="AB699" s="85">
        <v>1</v>
      </c>
      <c r="AC699" s="85">
        <v>1</v>
      </c>
    </row>
    <row r="700" spans="1:29" s="1" customFormat="1" ht="51">
      <c r="B700" s="6" t="s">
        <v>55</v>
      </c>
      <c r="C700" s="6" t="s">
        <v>56</v>
      </c>
      <c r="D700" s="6" t="s">
        <v>909</v>
      </c>
      <c r="E700" s="49" t="s">
        <v>910</v>
      </c>
      <c r="F700" s="6" t="s">
        <v>84</v>
      </c>
      <c r="G700" s="6" t="s">
        <v>85</v>
      </c>
      <c r="H700" s="6" t="s">
        <v>954</v>
      </c>
      <c r="I700" s="60" t="s">
        <v>955</v>
      </c>
      <c r="J700" s="49" t="s">
        <v>956</v>
      </c>
      <c r="K700" s="6" t="s">
        <v>957</v>
      </c>
      <c r="L700" s="29">
        <f>IF($J$6="с учетом НДС",VLOOKUP(I700,LEGEND!B:E,4,0)*(1-M700),VLOOKUP(I700,LEGEND!B:E,4,0)*(1-M700)/1.2)</f>
        <v>43990</v>
      </c>
      <c r="M700" s="57">
        <f>IF(AND(B700&lt;&gt;"1_Электроинструмент",B700&lt;&gt;"2_Садовая техника"),$J$5,IF($J$4&lt;=20%,$J$4,IFERROR(VLOOKUP(S700,LEGEND!$L$2:$M$5,2,FALSE),$J$4)))</f>
        <v>0</v>
      </c>
      <c r="N700" s="48" t="s">
        <v>958</v>
      </c>
      <c r="O700" s="49" t="s">
        <v>60</v>
      </c>
      <c r="P700" s="49" t="s">
        <v>66</v>
      </c>
      <c r="Q700" s="49" t="s">
        <v>473</v>
      </c>
      <c r="R700" s="50" t="s">
        <v>68</v>
      </c>
      <c r="S700" s="49" t="s">
        <v>916</v>
      </c>
      <c r="T700" s="73" t="str">
        <f>IF(_xlfn.XLOOKUP(I700,LEGEND!B:B,LEGEND!H:H)&lt;&gt;"-",HYPERLINK(_xlfn.XLOOKUP(I700,LEGEND!B:B,LEGEND!H:H),"link"),_xlfn.XLOOKUP(I700,LEGEND!B:B,LEGEND!H:H))</f>
        <v>link</v>
      </c>
      <c r="U700" s="73" t="str">
        <f>HYPERLINK(_xlfn.XLOOKUP(I700,LEGEND!B:B,LEGEND!I:I))</f>
        <v>https://milwaukee-media-images.s3.amazonaws.com/hi/M12_FPP2A-602X--Hero_1.jpg</v>
      </c>
      <c r="V700" s="51" t="s">
        <v>959</v>
      </c>
      <c r="W700" s="63" t="s">
        <v>71</v>
      </c>
      <c r="X700" s="64">
        <v>474</v>
      </c>
      <c r="Y700" s="64">
        <v>137</v>
      </c>
      <c r="Z700" s="64">
        <v>369</v>
      </c>
      <c r="AA700" s="84">
        <v>5.6420000000000003</v>
      </c>
      <c r="AB700" s="85">
        <v>1</v>
      </c>
      <c r="AC700" s="85">
        <v>1</v>
      </c>
    </row>
    <row r="701" spans="1:29" s="1" customFormat="1" ht="51">
      <c r="B701" s="6" t="s">
        <v>55</v>
      </c>
      <c r="C701" s="6" t="s">
        <v>56</v>
      </c>
      <c r="D701" s="6" t="s">
        <v>909</v>
      </c>
      <c r="E701" s="49" t="s">
        <v>910</v>
      </c>
      <c r="F701" s="6" t="s">
        <v>84</v>
      </c>
      <c r="G701" s="6" t="s">
        <v>85</v>
      </c>
      <c r="H701" s="6" t="s">
        <v>960</v>
      </c>
      <c r="I701" s="60" t="s">
        <v>961</v>
      </c>
      <c r="J701" s="49" t="s">
        <v>962</v>
      </c>
      <c r="K701" s="6" t="s">
        <v>963</v>
      </c>
      <c r="L701" s="29">
        <f>IF($J$6="с учетом НДС",VLOOKUP(I701,LEGEND!B:E,4,0)*(1-M701),VLOOKUP(I701,LEGEND!B:E,4,0)*(1-M701)/1.2)</f>
        <v>48990</v>
      </c>
      <c r="M701" s="57">
        <f>IF(AND(B701&lt;&gt;"1_Электроинструмент",B701&lt;&gt;"2_Садовая техника"),$J$5,IF($J$4&lt;=20%,$J$4,IFERROR(VLOOKUP(S701,LEGEND!$L$2:$M$5,2,FALSE),$J$4)))</f>
        <v>0</v>
      </c>
      <c r="N701" s="48" t="s">
        <v>964</v>
      </c>
      <c r="O701" s="49" t="s">
        <v>60</v>
      </c>
      <c r="P701" s="49" t="s">
        <v>66</v>
      </c>
      <c r="Q701" s="49" t="s">
        <v>473</v>
      </c>
      <c r="R701" s="50" t="s">
        <v>68</v>
      </c>
      <c r="S701" s="49" t="s">
        <v>916</v>
      </c>
      <c r="T701" s="73" t="str">
        <f>IF(_xlfn.XLOOKUP(I701,LEGEND!B:B,LEGEND!H:H)&lt;&gt;"-",HYPERLINK(_xlfn.XLOOKUP(I701,LEGEND!B:B,LEGEND!H:H),"link"),_xlfn.XLOOKUP(I701,LEGEND!B:B,LEGEND!H:H))</f>
        <v>link</v>
      </c>
      <c r="U701" s="73" t="str">
        <f>HYPERLINK(_xlfn.XLOOKUP(I701,LEGEND!B:B,LEGEND!I:I))</f>
        <v>https://milwaukee-media-images.s3.amazonaws.com/hi/M12_FPP2B-402X--Hero_1.jpg</v>
      </c>
      <c r="V701" s="51" t="s">
        <v>966</v>
      </c>
      <c r="W701" s="63" t="s">
        <v>71</v>
      </c>
      <c r="X701" s="64">
        <v>474</v>
      </c>
      <c r="Y701" s="64">
        <v>137</v>
      </c>
      <c r="Z701" s="64">
        <v>369</v>
      </c>
      <c r="AA701" s="84">
        <v>6.2640000000000002</v>
      </c>
      <c r="AB701" s="85">
        <v>1</v>
      </c>
      <c r="AC701" s="85">
        <v>1</v>
      </c>
    </row>
    <row r="702" spans="1:29" s="1" customFormat="1" ht="51">
      <c r="B702" s="6" t="s">
        <v>55</v>
      </c>
      <c r="C702" s="6" t="s">
        <v>56</v>
      </c>
      <c r="D702" s="6" t="s">
        <v>909</v>
      </c>
      <c r="E702" s="49" t="s">
        <v>910</v>
      </c>
      <c r="F702" s="6" t="s">
        <v>84</v>
      </c>
      <c r="G702" s="6" t="s">
        <v>85</v>
      </c>
      <c r="H702" s="6" t="s">
        <v>967</v>
      </c>
      <c r="I702" s="60" t="s">
        <v>968</v>
      </c>
      <c r="J702" s="49" t="s">
        <v>969</v>
      </c>
      <c r="K702" s="6" t="s">
        <v>970</v>
      </c>
      <c r="L702" s="29">
        <f>IF($J$6="с учетом НДС",VLOOKUP(I702,LEGEND!B:E,4,0)*(1-M702),VLOOKUP(I702,LEGEND!B:E,4,0)*(1-M702)/1.2)</f>
        <v>51990</v>
      </c>
      <c r="M702" s="57">
        <f>IF(AND(B702&lt;&gt;"1_Электроинструмент",B702&lt;&gt;"2_Садовая техника"),$J$5,IF($J$4&lt;=20%,$J$4,IFERROR(VLOOKUP(S702,LEGEND!$L$2:$M$5,2,FALSE),$J$4)))</f>
        <v>0</v>
      </c>
      <c r="N702" s="48" t="s">
        <v>971</v>
      </c>
      <c r="O702" s="49" t="s">
        <v>60</v>
      </c>
      <c r="P702" s="49" t="s">
        <v>66</v>
      </c>
      <c r="Q702" s="49" t="s">
        <v>473</v>
      </c>
      <c r="R702" s="50" t="s">
        <v>68</v>
      </c>
      <c r="S702" s="49" t="s">
        <v>916</v>
      </c>
      <c r="T702" s="73" t="str">
        <f>IF(_xlfn.XLOOKUP(I702,LEGEND!B:B,LEGEND!H:H)&lt;&gt;"-",HYPERLINK(_xlfn.XLOOKUP(I702,LEGEND!B:B,LEGEND!H:H),"link"),_xlfn.XLOOKUP(I702,LEGEND!B:B,LEGEND!H:H))</f>
        <v>link</v>
      </c>
      <c r="U702" s="73" t="str">
        <f>HYPERLINK(_xlfn.XLOOKUP(I702,LEGEND!B:B,LEGEND!I:I))</f>
        <v>https://milwaukee-media-images.s3.amazonaws.com/hi/M12_FPP2B-602X--Hero_1.jpg</v>
      </c>
      <c r="V702" s="51" t="s">
        <v>972</v>
      </c>
      <c r="W702" s="63" t="s">
        <v>71</v>
      </c>
      <c r="X702" s="64">
        <v>474</v>
      </c>
      <c r="Y702" s="64">
        <v>137</v>
      </c>
      <c r="Z702" s="64">
        <v>369</v>
      </c>
      <c r="AA702" s="84">
        <v>6.2640000000000002</v>
      </c>
      <c r="AB702" s="85">
        <v>1</v>
      </c>
      <c r="AC702" s="85">
        <v>1</v>
      </c>
    </row>
    <row r="703" spans="1:29" s="1" customFormat="1" ht="51">
      <c r="B703" s="6" t="s">
        <v>55</v>
      </c>
      <c r="C703" s="6" t="s">
        <v>56</v>
      </c>
      <c r="D703" s="6" t="s">
        <v>909</v>
      </c>
      <c r="E703" s="49" t="s">
        <v>910</v>
      </c>
      <c r="F703" s="6" t="s">
        <v>59</v>
      </c>
      <c r="G703" s="6" t="s">
        <v>60</v>
      </c>
      <c r="H703" s="6" t="s">
        <v>911</v>
      </c>
      <c r="I703" s="60" t="s">
        <v>912</v>
      </c>
      <c r="J703" s="49" t="s">
        <v>913</v>
      </c>
      <c r="K703" s="6" t="s">
        <v>914</v>
      </c>
      <c r="L703" s="29">
        <f>IF($J$6="с учетом НДС",VLOOKUP(I703,LEGEND!B:E,4,0)*(1-M703),VLOOKUP(I703,LEGEND!B:E,4,0)*(1-M703)/1.2)</f>
        <v>29990</v>
      </c>
      <c r="M703" s="57">
        <f>IF(AND(B703&lt;&gt;"1_Электроинструмент",B703&lt;&gt;"2_Садовая техника"),$J$5,IF($J$4&lt;=20%,$J$4,IFERROR(VLOOKUP(S703,LEGEND!$L$2:$M$5,2,FALSE),$J$4)))</f>
        <v>0</v>
      </c>
      <c r="N703" s="48" t="s">
        <v>915</v>
      </c>
      <c r="O703" s="49" t="s">
        <v>60</v>
      </c>
      <c r="P703" s="49" t="s">
        <v>66</v>
      </c>
      <c r="Q703" s="49" t="s">
        <v>473</v>
      </c>
      <c r="R703" s="50" t="s">
        <v>68</v>
      </c>
      <c r="S703" s="49" t="s">
        <v>916</v>
      </c>
      <c r="T703" s="73" t="str">
        <f>IF(_xlfn.XLOOKUP(I703,LEGEND!B:B,LEGEND!H:H)&lt;&gt;"-",HYPERLINK(_xlfn.XLOOKUP(I703,LEGEND!B:B,LEGEND!H:H),"link"),_xlfn.XLOOKUP(I703,LEGEND!B:B,LEGEND!H:H))</f>
        <v>link</v>
      </c>
      <c r="U703" s="73" t="str">
        <f>HYPERLINK(_xlfn.XLOOKUP(I703,LEGEND!B:B,LEGEND!I:I))</f>
        <v>https://milwaukee-media-images.s3.amazonaws.com/hi/M12_BPP2B-421C--Hero_1.jpg</v>
      </c>
      <c r="V703" s="51" t="s">
        <v>918</v>
      </c>
      <c r="W703" s="63" t="s">
        <v>71</v>
      </c>
      <c r="X703" s="64">
        <v>467</v>
      </c>
      <c r="Y703" s="64">
        <v>125</v>
      </c>
      <c r="Z703" s="64">
        <v>374</v>
      </c>
      <c r="AA703" s="84">
        <v>5.46</v>
      </c>
      <c r="AB703" s="85">
        <v>1</v>
      </c>
      <c r="AC703" s="85">
        <v>1</v>
      </c>
    </row>
    <row r="704" spans="1:29" s="1" customFormat="1" ht="51">
      <c r="B704" s="6" t="s">
        <v>55</v>
      </c>
      <c r="C704" s="6" t="s">
        <v>56</v>
      </c>
      <c r="D704" s="6" t="s">
        <v>909</v>
      </c>
      <c r="E704" s="49" t="s">
        <v>910</v>
      </c>
      <c r="F704" s="6" t="s">
        <v>59</v>
      </c>
      <c r="G704" s="6" t="s">
        <v>60</v>
      </c>
      <c r="H704" s="6" t="s">
        <v>919</v>
      </c>
      <c r="I704" s="60" t="s">
        <v>920</v>
      </c>
      <c r="J704" s="49" t="s">
        <v>921</v>
      </c>
      <c r="K704" s="6" t="s">
        <v>922</v>
      </c>
      <c r="L704" s="29">
        <f>IF($J$6="с учетом НДС",VLOOKUP(I704,LEGEND!B:E,4,0)*(1-M704),VLOOKUP(I704,LEGEND!B:E,4,0)*(1-M704)/1.2)</f>
        <v>29990</v>
      </c>
      <c r="M704" s="57">
        <f>IF(AND(B704&lt;&gt;"1_Электроинструмент",B704&lt;&gt;"2_Садовая техника"),$J$5,IF($J$4&lt;=20%,$J$4,IFERROR(VLOOKUP(S704,LEGEND!$L$2:$M$5,2,FALSE),$J$4)))</f>
        <v>0</v>
      </c>
      <c r="N704" s="48" t="s">
        <v>923</v>
      </c>
      <c r="O704" s="49" t="s">
        <v>60</v>
      </c>
      <c r="P704" s="49" t="s">
        <v>66</v>
      </c>
      <c r="Q704" s="49" t="s">
        <v>473</v>
      </c>
      <c r="R704" s="50" t="s">
        <v>68</v>
      </c>
      <c r="S704" s="49" t="s">
        <v>916</v>
      </c>
      <c r="T704" s="73" t="str">
        <f>IF(_xlfn.XLOOKUP(I704,LEGEND!B:B,LEGEND!H:H)&lt;&gt;"-",HYPERLINK(_xlfn.XLOOKUP(I704,LEGEND!B:B,LEGEND!H:H),"link"),_xlfn.XLOOKUP(I704,LEGEND!B:B,LEGEND!H:H))</f>
        <v>link</v>
      </c>
      <c r="U704" s="73" t="str">
        <f>HYPERLINK(_xlfn.XLOOKUP(I704,LEGEND!B:B,LEGEND!I:I))</f>
        <v>https://milwaukee-media-images.s3.amazonaws.com/hi/M12_BPP2C-402B--Hero_1.jpg</v>
      </c>
      <c r="V704" s="51" t="s">
        <v>925</v>
      </c>
      <c r="W704" s="63" t="s">
        <v>71</v>
      </c>
      <c r="X704" s="64">
        <v>489</v>
      </c>
      <c r="Y704" s="64">
        <v>119</v>
      </c>
      <c r="Z704" s="64">
        <v>274</v>
      </c>
      <c r="AA704" s="84">
        <v>4.96</v>
      </c>
      <c r="AB704" s="85">
        <v>1</v>
      </c>
      <c r="AC704" s="85">
        <v>1</v>
      </c>
    </row>
    <row r="705" spans="1:29" s="1" customFormat="1" ht="51">
      <c r="B705" s="6" t="s">
        <v>55</v>
      </c>
      <c r="C705" s="6" t="s">
        <v>56</v>
      </c>
      <c r="D705" s="6" t="s">
        <v>909</v>
      </c>
      <c r="E705" s="49" t="s">
        <v>910</v>
      </c>
      <c r="F705" s="6" t="s">
        <v>59</v>
      </c>
      <c r="G705" s="6" t="s">
        <v>60</v>
      </c>
      <c r="H705" s="6" t="s">
        <v>933</v>
      </c>
      <c r="I705" s="60" t="s">
        <v>934</v>
      </c>
      <c r="J705" s="49" t="s">
        <v>935</v>
      </c>
      <c r="K705" s="6" t="s">
        <v>936</v>
      </c>
      <c r="L705" s="29">
        <f>IF($J$6="с учетом НДС",VLOOKUP(I705,LEGEND!B:E,4,0)*(1-M705),VLOOKUP(I705,LEGEND!B:E,4,0)*(1-M705)/1.2)</f>
        <v>29990</v>
      </c>
      <c r="M705" s="57">
        <f>IF(AND(B705&lt;&gt;"1_Электроинструмент",B705&lt;&gt;"2_Садовая техника"),$J$5,IF($J$4&lt;=20%,$J$4,IFERROR(VLOOKUP(S705,LEGEND!$L$2:$M$5,2,FALSE),$J$4)))</f>
        <v>0</v>
      </c>
      <c r="N705" s="48" t="s">
        <v>937</v>
      </c>
      <c r="O705" s="49" t="s">
        <v>60</v>
      </c>
      <c r="P705" s="49" t="s">
        <v>66</v>
      </c>
      <c r="Q705" s="49" t="s">
        <v>473</v>
      </c>
      <c r="R705" s="50" t="s">
        <v>68</v>
      </c>
      <c r="S705" s="49" t="s">
        <v>916</v>
      </c>
      <c r="T705" s="73" t="str">
        <f>IF(_xlfn.XLOOKUP(I705,LEGEND!B:B,LEGEND!H:H)&lt;&gt;"-",HYPERLINK(_xlfn.XLOOKUP(I705,LEGEND!B:B,LEGEND!H:H),"link"),_xlfn.XLOOKUP(I705,LEGEND!B:B,LEGEND!H:H))</f>
        <v>link</v>
      </c>
      <c r="U705" s="73" t="str">
        <f>HYPERLINK(_xlfn.XLOOKUP(I705,LEGEND!B:B,LEGEND!I:I))</f>
        <v>https://milwaukee-media-images.s3.amazonaws.com/hi/M12_BPP3A-202B--Hero_1.jpg</v>
      </c>
      <c r="V705" s="51" t="s">
        <v>939</v>
      </c>
      <c r="W705" s="63" t="s">
        <v>71</v>
      </c>
      <c r="X705" s="64">
        <v>489</v>
      </c>
      <c r="Y705" s="64">
        <v>119</v>
      </c>
      <c r="Z705" s="64">
        <v>275</v>
      </c>
      <c r="AA705" s="84">
        <v>4.6449999999999996</v>
      </c>
      <c r="AB705" s="85">
        <v>1</v>
      </c>
      <c r="AC705" s="85">
        <v>1</v>
      </c>
    </row>
    <row r="706" spans="1:29" s="1" customFormat="1" ht="51">
      <c r="B706" s="6" t="s">
        <v>55</v>
      </c>
      <c r="C706" s="6" t="s">
        <v>56</v>
      </c>
      <c r="D706" s="6" t="s">
        <v>909</v>
      </c>
      <c r="E706" s="49" t="s">
        <v>910</v>
      </c>
      <c r="F706" s="6" t="s">
        <v>59</v>
      </c>
      <c r="G706" s="6" t="s">
        <v>60</v>
      </c>
      <c r="H706" s="6" t="s">
        <v>926</v>
      </c>
      <c r="I706" s="60" t="s">
        <v>927</v>
      </c>
      <c r="J706" s="49" t="s">
        <v>928</v>
      </c>
      <c r="K706" s="6" t="s">
        <v>929</v>
      </c>
      <c r="L706" s="29">
        <f>IF($J$6="с учетом НДС",VLOOKUP(I706,LEGEND!B:E,4,0)*(1-M706),VLOOKUP(I706,LEGEND!B:E,4,0)*(1-M706)/1.2)</f>
        <v>32490</v>
      </c>
      <c r="M706" s="57">
        <f>IF(AND(B706&lt;&gt;"1_Электроинструмент",B706&lt;&gt;"2_Садовая техника"),$J$5,IF($J$4&lt;=20%,$J$4,IFERROR(VLOOKUP(S706,LEGEND!$L$2:$M$5,2,FALSE),$J$4)))</f>
        <v>0</v>
      </c>
      <c r="N706" s="48" t="s">
        <v>930</v>
      </c>
      <c r="O706" s="49" t="s">
        <v>60</v>
      </c>
      <c r="P706" s="49" t="s">
        <v>66</v>
      </c>
      <c r="Q706" s="49" t="s">
        <v>473</v>
      </c>
      <c r="R706" s="50" t="s">
        <v>68</v>
      </c>
      <c r="S706" s="49" t="s">
        <v>916</v>
      </c>
      <c r="T706" s="73" t="str">
        <f>IF(_xlfn.XLOOKUP(I706,LEGEND!B:B,LEGEND!H:H)&lt;&gt;"-",HYPERLINK(_xlfn.XLOOKUP(I706,LEGEND!B:B,LEGEND!H:H),"link"),_xlfn.XLOOKUP(I706,LEGEND!B:B,LEGEND!H:H))</f>
        <v>link</v>
      </c>
      <c r="U706" s="73" t="str">
        <f>HYPERLINK(_xlfn.XLOOKUP(I706,LEGEND!B:B,LEGEND!I:I))</f>
        <v>https://milwaukee-media-images.s3.amazonaws.com/hi/M12_BPP2D-402B--Hero_1.jpg</v>
      </c>
      <c r="V706" s="51" t="s">
        <v>932</v>
      </c>
      <c r="W706" s="63" t="s">
        <v>71</v>
      </c>
      <c r="X706" s="64">
        <v>431</v>
      </c>
      <c r="Y706" s="64">
        <v>104</v>
      </c>
      <c r="Z706" s="64">
        <v>264</v>
      </c>
      <c r="AA706" s="84">
        <v>4.3</v>
      </c>
      <c r="AB706" s="85">
        <v>1</v>
      </c>
      <c r="AC706" s="85">
        <v>1</v>
      </c>
    </row>
    <row r="707" spans="1:29" s="1" customFormat="1" ht="51">
      <c r="B707" s="6" t="s">
        <v>55</v>
      </c>
      <c r="C707" s="6" t="s">
        <v>56</v>
      </c>
      <c r="D707" s="6" t="s">
        <v>909</v>
      </c>
      <c r="E707" s="49" t="s">
        <v>910</v>
      </c>
      <c r="F707" s="6" t="s">
        <v>59</v>
      </c>
      <c r="G707" s="6" t="s">
        <v>60</v>
      </c>
      <c r="H707" s="6" t="s">
        <v>940</v>
      </c>
      <c r="I707" s="60" t="s">
        <v>941</v>
      </c>
      <c r="J707" s="49" t="s">
        <v>942</v>
      </c>
      <c r="K707" s="6" t="s">
        <v>943</v>
      </c>
      <c r="L707" s="29">
        <f>IF($J$6="с учетом НДС",VLOOKUP(I707,LEGEND!B:E,4,0)*(1-M707),VLOOKUP(I707,LEGEND!B:E,4,0)*(1-M707)/1.2)</f>
        <v>37990</v>
      </c>
      <c r="M707" s="57">
        <f>IF(AND(B707&lt;&gt;"1_Электроинструмент",B707&lt;&gt;"2_Садовая техника"),$J$5,IF($J$4&lt;=20%,$J$4,IFERROR(VLOOKUP(S707,LEGEND!$L$2:$M$5,2,FALSE),$J$4)))</f>
        <v>0</v>
      </c>
      <c r="N707" s="48" t="s">
        <v>944</v>
      </c>
      <c r="O707" s="49" t="s">
        <v>60</v>
      </c>
      <c r="P707" s="49" t="s">
        <v>66</v>
      </c>
      <c r="Q707" s="49" t="s">
        <v>473</v>
      </c>
      <c r="R707" s="50" t="s">
        <v>68</v>
      </c>
      <c r="S707" s="49" t="s">
        <v>916</v>
      </c>
      <c r="T707" s="73" t="str">
        <f>IF(_xlfn.XLOOKUP(I707,LEGEND!B:B,LEGEND!H:H)&lt;&gt;"-",HYPERLINK(_xlfn.XLOOKUP(I707,LEGEND!B:B,LEGEND!H:H),"link"),_xlfn.XLOOKUP(I707,LEGEND!B:B,LEGEND!H:H))</f>
        <v>link</v>
      </c>
      <c r="U707" s="73" t="str">
        <f>HYPERLINK(_xlfn.XLOOKUP(I707,LEGEND!B:B,LEGEND!I:I))</f>
        <v>https://milwaukee-media-images.s3.amazonaws.com/hi/M12_BPP4A-202B--Hero_1.jpg</v>
      </c>
      <c r="V707" s="51" t="s">
        <v>946</v>
      </c>
      <c r="W707" s="63" t="s">
        <v>71</v>
      </c>
      <c r="X707" s="64">
        <v>489</v>
      </c>
      <c r="Y707" s="64">
        <v>179</v>
      </c>
      <c r="Z707" s="64">
        <v>274</v>
      </c>
      <c r="AA707" s="84">
        <v>5.68</v>
      </c>
      <c r="AB707" s="85">
        <v>1</v>
      </c>
      <c r="AC707" s="85">
        <v>1</v>
      </c>
    </row>
    <row r="708" spans="1:29" s="1" customFormat="1" ht="51">
      <c r="B708" s="6" t="s">
        <v>55</v>
      </c>
      <c r="C708" s="6" t="s">
        <v>1340</v>
      </c>
      <c r="D708" s="6" t="s">
        <v>909</v>
      </c>
      <c r="E708" s="49" t="s">
        <v>910</v>
      </c>
      <c r="F708" s="6" t="s">
        <v>1406</v>
      </c>
      <c r="G708" s="6" t="s">
        <v>85</v>
      </c>
      <c r="H708" s="6" t="s">
        <v>3180</v>
      </c>
      <c r="I708" s="60" t="s">
        <v>3181</v>
      </c>
      <c r="J708" s="49" t="s">
        <v>3182</v>
      </c>
      <c r="K708" s="6" t="s">
        <v>3183</v>
      </c>
      <c r="L708" s="29">
        <f>IF($J$6="с учетом НДС",VLOOKUP(I708,LEGEND!B:E,4,0)*(1-M708),VLOOKUP(I708,LEGEND!B:E,4,0)*(1-M708)/1.2)</f>
        <v>59990</v>
      </c>
      <c r="M708" s="57">
        <f>IF(AND(B708&lt;&gt;"1_Электроинструмент",B708&lt;&gt;"2_Садовая техника"),$J$5,IF($J$4&lt;=20%,$J$4,IFERROR(VLOOKUP(S708,LEGEND!$L$2:$M$5,2,FALSE),$J$4)))</f>
        <v>0</v>
      </c>
      <c r="N708" s="48" t="s">
        <v>3184</v>
      </c>
      <c r="O708" s="49" t="s">
        <v>60</v>
      </c>
      <c r="P708" s="49" t="s">
        <v>66</v>
      </c>
      <c r="Q708" s="49" t="s">
        <v>67</v>
      </c>
      <c r="R708" s="50" t="s">
        <v>68</v>
      </c>
      <c r="S708" s="49" t="s">
        <v>1404</v>
      </c>
      <c r="T708" s="73" t="str">
        <f>IF(_xlfn.XLOOKUP(I708,LEGEND!B:B,LEGEND!H:H)&lt;&gt;"-",HYPERLINK(_xlfn.XLOOKUP(I708,LEGEND!B:B,LEGEND!H:H),"link"),_xlfn.XLOOKUP(I708,LEGEND!B:B,LEGEND!H:H))</f>
        <v>link</v>
      </c>
      <c r="U708" s="73" t="str">
        <f>HYPERLINK(_xlfn.XLOOKUP(I708,LEGEND!B:B,LEGEND!I:I))</f>
        <v>https://milwaukee-media-images.s3.amazonaws.com/hi/M18_FPP2A2-502X--Hero_1.jpg</v>
      </c>
      <c r="V708" s="51" t="s">
        <v>3186</v>
      </c>
      <c r="W708" s="63" t="s">
        <v>71</v>
      </c>
      <c r="X708" s="64">
        <v>474</v>
      </c>
      <c r="Y708" s="64">
        <v>137</v>
      </c>
      <c r="Z708" s="64">
        <v>369</v>
      </c>
      <c r="AA708" s="84">
        <v>7.194</v>
      </c>
      <c r="AB708" s="85">
        <v>1</v>
      </c>
      <c r="AC708" s="85">
        <v>1</v>
      </c>
    </row>
    <row r="709" spans="1:29" s="1" customFormat="1" ht="51">
      <c r="B709" s="6" t="s">
        <v>55</v>
      </c>
      <c r="C709" s="6" t="s">
        <v>1340</v>
      </c>
      <c r="D709" s="6" t="s">
        <v>909</v>
      </c>
      <c r="E709" s="49" t="s">
        <v>910</v>
      </c>
      <c r="F709" s="6" t="s">
        <v>1406</v>
      </c>
      <c r="G709" s="6" t="s">
        <v>85</v>
      </c>
      <c r="H709" s="6" t="s">
        <v>3194</v>
      </c>
      <c r="I709" s="60" t="s">
        <v>3195</v>
      </c>
      <c r="J709" s="49" t="s">
        <v>3196</v>
      </c>
      <c r="K709" s="6" t="s">
        <v>3197</v>
      </c>
      <c r="L709" s="29">
        <f>IF($J$6="с учетом НДС",VLOOKUP(I709,LEGEND!B:E,4,0)*(1-M709),VLOOKUP(I709,LEGEND!B:E,4,0)*(1-M709)/1.2)</f>
        <v>65990</v>
      </c>
      <c r="M709" s="57">
        <f>IF(AND(B709&lt;&gt;"1_Электроинструмент",B709&lt;&gt;"2_Садовая техника"),$J$5,IF($J$4&lt;=20%,$J$4,IFERROR(VLOOKUP(S709,LEGEND!$L$2:$M$5,2,FALSE),$J$4)))</f>
        <v>0</v>
      </c>
      <c r="N709" s="48" t="s">
        <v>3198</v>
      </c>
      <c r="O709" s="49" t="s">
        <v>60</v>
      </c>
      <c r="P709" s="49" t="s">
        <v>66</v>
      </c>
      <c r="Q709" s="49" t="s">
        <v>473</v>
      </c>
      <c r="R709" s="50" t="s">
        <v>68</v>
      </c>
      <c r="S709" s="49" t="s">
        <v>916</v>
      </c>
      <c r="T709" s="73" t="str">
        <f>IF(_xlfn.XLOOKUP(I709,LEGEND!B:B,LEGEND!H:H)&lt;&gt;"-",HYPERLINK(_xlfn.XLOOKUP(I709,LEGEND!B:B,LEGEND!H:H),"link"),_xlfn.XLOOKUP(I709,LEGEND!B:B,LEGEND!H:H))</f>
        <v>link</v>
      </c>
      <c r="U709" s="73" t="str">
        <f>HYPERLINK(_xlfn.XLOOKUP(I709,LEGEND!B:B,LEGEND!I:I))</f>
        <v>https://milwaukee-media-images.s3.amazonaws.com/hi/M18_ONEPP2B2-502X--Hero_1.jpg</v>
      </c>
      <c r="V709" s="51" t="s">
        <v>3200</v>
      </c>
      <c r="W709" s="63" t="s">
        <v>71</v>
      </c>
      <c r="X709" s="64">
        <v>474</v>
      </c>
      <c r="Y709" s="64">
        <v>137</v>
      </c>
      <c r="Z709" s="64">
        <v>369</v>
      </c>
      <c r="AA709" s="84">
        <v>8.2040000000000006</v>
      </c>
      <c r="AB709" s="85">
        <v>1</v>
      </c>
      <c r="AC709" s="85">
        <v>1</v>
      </c>
    </row>
    <row r="710" spans="1:29" s="1" customFormat="1" ht="51">
      <c r="B710" s="6" t="s">
        <v>55</v>
      </c>
      <c r="C710" s="6" t="s">
        <v>1340</v>
      </c>
      <c r="D710" s="6" t="s">
        <v>909</v>
      </c>
      <c r="E710" s="49" t="s">
        <v>910</v>
      </c>
      <c r="F710" s="6" t="s">
        <v>1406</v>
      </c>
      <c r="G710" s="6" t="s">
        <v>85</v>
      </c>
      <c r="H710" s="6" t="s">
        <v>3187</v>
      </c>
      <c r="I710" s="60" t="s">
        <v>3188</v>
      </c>
      <c r="J710" s="49" t="s">
        <v>3189</v>
      </c>
      <c r="K710" s="6" t="s">
        <v>3190</v>
      </c>
      <c r="L710" s="29">
        <f>IF($J$6="с учетом НДС",VLOOKUP(I710,LEGEND!B:E,4,0)*(1-M710),VLOOKUP(I710,LEGEND!B:E,4,0)*(1-M710)/1.2)</f>
        <v>66990</v>
      </c>
      <c r="M710" s="57">
        <f>IF(AND(B710&lt;&gt;"1_Электроинструмент",B710&lt;&gt;"2_Садовая техника"),$J$5,IF($J$4&lt;=20%,$J$4,IFERROR(VLOOKUP(S710,LEGEND!$L$2:$M$5,2,FALSE),$J$4)))</f>
        <v>0</v>
      </c>
      <c r="N710" s="48" t="s">
        <v>3191</v>
      </c>
      <c r="O710" s="49" t="s">
        <v>60</v>
      </c>
      <c r="P710" s="49" t="s">
        <v>66</v>
      </c>
      <c r="Q710" s="49" t="s">
        <v>473</v>
      </c>
      <c r="R710" s="50" t="s">
        <v>68</v>
      </c>
      <c r="S710" s="49" t="s">
        <v>916</v>
      </c>
      <c r="T710" s="73" t="str">
        <f>IF(_xlfn.XLOOKUP(I710,LEGEND!B:B,LEGEND!H:H)&lt;&gt;"-",HYPERLINK(_xlfn.XLOOKUP(I710,LEGEND!B:B,LEGEND!H:H),"link"),_xlfn.XLOOKUP(I710,LEGEND!B:B,LEGEND!H:H))</f>
        <v>link</v>
      </c>
      <c r="U710" s="73" t="str">
        <f>HYPERLINK(_xlfn.XLOOKUP(I710,LEGEND!B:B,LEGEND!I:I))</f>
        <v>https://milwaukee-media-images.s3.amazonaws.com/hi/M18_ONEPP2A2-502X--Hero_1.jpg</v>
      </c>
      <c r="V710" s="51" t="s">
        <v>3193</v>
      </c>
      <c r="W710" s="63" t="s">
        <v>71</v>
      </c>
      <c r="X710" s="64">
        <v>474</v>
      </c>
      <c r="Y710" s="64">
        <v>137</v>
      </c>
      <c r="Z710" s="64">
        <v>369</v>
      </c>
      <c r="AA710" s="84">
        <v>7.2439999999999998</v>
      </c>
      <c r="AB710" s="85">
        <v>1</v>
      </c>
      <c r="AC710" s="85">
        <v>1</v>
      </c>
    </row>
    <row r="711" spans="1:29" s="1" customFormat="1" ht="22.5">
      <c r="B711" s="6" t="s">
        <v>55</v>
      </c>
      <c r="C711" s="6" t="s">
        <v>1340</v>
      </c>
      <c r="D711" s="6" t="s">
        <v>909</v>
      </c>
      <c r="E711" s="49" t="s">
        <v>910</v>
      </c>
      <c r="F711" s="6" t="s">
        <v>1406</v>
      </c>
      <c r="G711" s="6" t="s">
        <v>85</v>
      </c>
      <c r="H711" s="6" t="s">
        <v>3201</v>
      </c>
      <c r="I711" s="60" t="s">
        <v>3202</v>
      </c>
      <c r="J711" s="49" t="s">
        <v>3203</v>
      </c>
      <c r="K711" s="6" t="s">
        <v>3204</v>
      </c>
      <c r="L711" s="29">
        <f>IF($J$6="с учетом НДС",VLOOKUP(I711,LEGEND!B:E,4,0)*(1-M711),VLOOKUP(I711,LEGEND!B:E,4,0)*(1-M711)/1.2)</f>
        <v>135990</v>
      </c>
      <c r="M711" s="57">
        <f>IF(AND(B711&lt;&gt;"1_Электроинструмент",B711&lt;&gt;"2_Садовая техника"),$J$5,IF($J$4&lt;=20%,$J$4,IFERROR(VLOOKUP(S711,LEGEND!$L$2:$M$5,2,FALSE),$J$4)))</f>
        <v>0</v>
      </c>
      <c r="N711" s="48" t="s">
        <v>3205</v>
      </c>
      <c r="O711" s="49" t="s">
        <v>60</v>
      </c>
      <c r="P711" s="49" t="s">
        <v>66</v>
      </c>
      <c r="Q711" s="49" t="s">
        <v>473</v>
      </c>
      <c r="R711" s="50" t="s">
        <v>68</v>
      </c>
      <c r="S711" s="49" t="s">
        <v>60</v>
      </c>
      <c r="T711" s="73" t="str">
        <f>IF(_xlfn.XLOOKUP(I711,LEGEND!B:B,LEGEND!H:H)&lt;&gt;"-",HYPERLINK(_xlfn.XLOOKUP(I711,LEGEND!B:B,LEGEND!H:H),"link"),_xlfn.XLOOKUP(I711,LEGEND!B:B,LEGEND!H:H))</f>
        <v>link</v>
      </c>
      <c r="U711" s="73" t="str">
        <f>HYPERLINK(_xlfn.XLOOKUP(I711,LEGEND!B:B,LEGEND!I:I))</f>
        <v>https://milwaukee-media-images.s3.amazonaws.com/hi/M18_PP6B-502B--Hero_1.jpg</v>
      </c>
      <c r="V711" s="51" t="s">
        <v>3207</v>
      </c>
      <c r="W711" s="63" t="s">
        <v>71</v>
      </c>
      <c r="X711" s="64">
        <v>652</v>
      </c>
      <c r="Y711" s="64">
        <v>343</v>
      </c>
      <c r="Z711" s="64">
        <v>282</v>
      </c>
      <c r="AA711" s="84">
        <v>18.123999999999999</v>
      </c>
      <c r="AB711" s="85">
        <v>1</v>
      </c>
      <c r="AC711" s="85">
        <v>1</v>
      </c>
    </row>
    <row r="712" spans="1:29" s="1" customFormat="1" ht="51">
      <c r="B712" s="6" t="s">
        <v>55</v>
      </c>
      <c r="C712" s="6" t="s">
        <v>1340</v>
      </c>
      <c r="D712" s="6" t="s">
        <v>909</v>
      </c>
      <c r="E712" s="49" t="s">
        <v>910</v>
      </c>
      <c r="F712" s="6" t="s">
        <v>1406</v>
      </c>
      <c r="G712" s="6" t="s">
        <v>85</v>
      </c>
      <c r="H712" s="6" t="s">
        <v>3174</v>
      </c>
      <c r="I712" s="60" t="s">
        <v>3175</v>
      </c>
      <c r="J712" s="49" t="s">
        <v>3176</v>
      </c>
      <c r="K712" s="6" t="s">
        <v>3177</v>
      </c>
      <c r="L712" s="29">
        <f>IF($J$6="с учетом НДС",VLOOKUP(I712,LEGEND!B:E,4,0)*(1-M712),VLOOKUP(I712,LEGEND!B:E,4,0)*(1-M712)/1.2)</f>
        <v>160990</v>
      </c>
      <c r="M712" s="57">
        <f>IF(AND(B712&lt;&gt;"1_Электроинструмент",B712&lt;&gt;"2_Садовая техника"),$J$5,IF($J$4&lt;=20%,$J$4,IFERROR(VLOOKUP(S712,LEGEND!$L$2:$M$5,2,FALSE),$J$4)))</f>
        <v>0</v>
      </c>
      <c r="N712" s="48" t="s">
        <v>3178</v>
      </c>
      <c r="O712" s="49" t="s">
        <v>60</v>
      </c>
      <c r="P712" s="49" t="s">
        <v>1556</v>
      </c>
      <c r="Q712" s="49" t="s">
        <v>473</v>
      </c>
      <c r="R712" s="50" t="s">
        <v>68</v>
      </c>
      <c r="S712" s="49" t="s">
        <v>916</v>
      </c>
      <c r="T712" s="73" t="str">
        <f>IF(_xlfn.XLOOKUP(I712,LEGEND!B:B,LEGEND!H:H)&lt;&gt;"-",HYPERLINK(_xlfn.XLOOKUP(I712,LEGEND!B:B,LEGEND!H:H),"link"),_xlfn.XLOOKUP(I712,LEGEND!B:B,LEGEND!H:H))</f>
        <v>-</v>
      </c>
      <c r="U712" s="73" t="str">
        <f>HYPERLINK(_xlfn.XLOOKUP(I712,LEGEND!B:B,LEGEND!I:I))</f>
        <v>-</v>
      </c>
      <c r="V712" s="51" t="s">
        <v>3179</v>
      </c>
      <c r="W712" s="63" t="s">
        <v>71</v>
      </c>
      <c r="X712" s="64">
        <v>679</v>
      </c>
      <c r="Y712" s="64">
        <v>224</v>
      </c>
      <c r="Z712" s="64">
        <v>337</v>
      </c>
      <c r="AA712" s="84">
        <v>19.399999999999999</v>
      </c>
      <c r="AB712" s="85">
        <v>1</v>
      </c>
      <c r="AC712" s="85">
        <v>1</v>
      </c>
    </row>
    <row r="713" spans="1:29" s="1" customFormat="1" ht="51">
      <c r="B713" s="6" t="s">
        <v>55</v>
      </c>
      <c r="C713" s="6" t="s">
        <v>1340</v>
      </c>
      <c r="D713" s="6" t="s">
        <v>909</v>
      </c>
      <c r="E713" s="49" t="s">
        <v>910</v>
      </c>
      <c r="F713" s="6" t="s">
        <v>1349</v>
      </c>
      <c r="G713" s="6" t="s">
        <v>60</v>
      </c>
      <c r="H713" s="6" t="s">
        <v>3154</v>
      </c>
      <c r="I713" s="60" t="s">
        <v>3155</v>
      </c>
      <c r="J713" s="49" t="s">
        <v>3156</v>
      </c>
      <c r="K713" s="6" t="s">
        <v>3157</v>
      </c>
      <c r="L713" s="29">
        <f>IF($J$6="с учетом НДС",VLOOKUP(I713,LEGEND!B:E,4,0)*(1-M713),VLOOKUP(I713,LEGEND!B:E,4,0)*(1-M713)/1.2)</f>
        <v>44990</v>
      </c>
      <c r="M713" s="57">
        <f>IF(AND(B713&lt;&gt;"1_Электроинструмент",B713&lt;&gt;"2_Садовая техника"),$J$5,IF($J$4&lt;=20%,$J$4,IFERROR(VLOOKUP(S713,LEGEND!$L$2:$M$5,2,FALSE),$J$4)))</f>
        <v>0</v>
      </c>
      <c r="N713" s="48" t="s">
        <v>3158</v>
      </c>
      <c r="O713" s="49" t="s">
        <v>60</v>
      </c>
      <c r="P713" s="49" t="s">
        <v>66</v>
      </c>
      <c r="Q713" s="49" t="s">
        <v>473</v>
      </c>
      <c r="R713" s="50" t="s">
        <v>68</v>
      </c>
      <c r="S713" s="49" t="s">
        <v>916</v>
      </c>
      <c r="T713" s="73" t="str">
        <f>IF(_xlfn.XLOOKUP(I713,LEGEND!B:B,LEGEND!H:H)&lt;&gt;"-",HYPERLINK(_xlfn.XLOOKUP(I713,LEGEND!B:B,LEGEND!H:H),"link"),_xlfn.XLOOKUP(I713,LEGEND!B:B,LEGEND!H:H))</f>
        <v>link</v>
      </c>
      <c r="U713" s="73" t="str">
        <f>HYPERLINK(_xlfn.XLOOKUP(I713,LEGEND!B:B,LEGEND!I:I))</f>
        <v>https://milwaukee-media-images.s3.amazonaws.com/hi/M18_CBLPP2A-402C--Hero_1.jpg</v>
      </c>
      <c r="V713" s="51" t="s">
        <v>3160</v>
      </c>
      <c r="W713" s="63" t="s">
        <v>71</v>
      </c>
      <c r="X713" s="64">
        <v>459</v>
      </c>
      <c r="Y713" s="64">
        <v>134</v>
      </c>
      <c r="Z713" s="64">
        <v>375</v>
      </c>
      <c r="AA713" s="84">
        <v>6.3</v>
      </c>
      <c r="AB713" s="85">
        <v>1</v>
      </c>
      <c r="AC713" s="85">
        <v>1</v>
      </c>
    </row>
    <row r="714" spans="1:29" s="1" customFormat="1" ht="51">
      <c r="B714" s="6" t="s">
        <v>55</v>
      </c>
      <c r="C714" s="6" t="s">
        <v>1340</v>
      </c>
      <c r="D714" s="6" t="s">
        <v>909</v>
      </c>
      <c r="E714" s="49" t="s">
        <v>910</v>
      </c>
      <c r="F714" s="6" t="s">
        <v>1349</v>
      </c>
      <c r="G714" s="6" t="s">
        <v>60</v>
      </c>
      <c r="H714" s="6" t="s">
        <v>3161</v>
      </c>
      <c r="I714" s="60" t="s">
        <v>3162</v>
      </c>
      <c r="J714" s="49" t="s">
        <v>3163</v>
      </c>
      <c r="K714" s="6" t="s">
        <v>3164</v>
      </c>
      <c r="L714" s="29">
        <f>IF($J$6="с учетом НДС",VLOOKUP(I714,LEGEND!B:E,4,0)*(1-M714),VLOOKUP(I714,LEGEND!B:E,4,0)*(1-M714)/1.2)</f>
        <v>44990</v>
      </c>
      <c r="M714" s="57">
        <f>IF(AND(B714&lt;&gt;"1_Электроинструмент",B714&lt;&gt;"2_Садовая техника"),$J$5,IF($J$4&lt;=20%,$J$4,IFERROR(VLOOKUP(S714,LEGEND!$L$2:$M$5,2,FALSE),$J$4)))</f>
        <v>0</v>
      </c>
      <c r="N714" s="48" t="s">
        <v>3165</v>
      </c>
      <c r="O714" s="49" t="s">
        <v>60</v>
      </c>
      <c r="P714" s="49" t="s">
        <v>66</v>
      </c>
      <c r="Q714" s="49" t="s">
        <v>473</v>
      </c>
      <c r="R714" s="50" t="s">
        <v>68</v>
      </c>
      <c r="S714" s="49" t="s">
        <v>916</v>
      </c>
      <c r="T714" s="73" t="str">
        <f>IF(_xlfn.XLOOKUP(I714,LEGEND!B:B,LEGEND!H:H)&lt;&gt;"-",HYPERLINK(_xlfn.XLOOKUP(I714,LEGEND!B:B,LEGEND!H:H),"link"),_xlfn.XLOOKUP(I714,LEGEND!B:B,LEGEND!H:H))</f>
        <v>link</v>
      </c>
      <c r="U714" s="73" t="str">
        <f>HYPERLINK(_xlfn.XLOOKUP(I714,LEGEND!B:B,LEGEND!I:I))</f>
        <v>https://milwaukee-media-images.s3.amazonaws.com/hi/M18_CBLPP2B-402C--Hero_1.jpg</v>
      </c>
      <c r="V714" s="51" t="s">
        <v>3167</v>
      </c>
      <c r="W714" s="63" t="s">
        <v>71</v>
      </c>
      <c r="X714" s="64">
        <v>459</v>
      </c>
      <c r="Y714" s="64">
        <v>134</v>
      </c>
      <c r="Z714" s="64">
        <v>375</v>
      </c>
      <c r="AA714" s="84">
        <v>6.3</v>
      </c>
      <c r="AB714" s="85">
        <v>1</v>
      </c>
      <c r="AC714" s="85">
        <v>1</v>
      </c>
    </row>
    <row r="715" spans="1:29" s="1" customFormat="1" ht="51">
      <c r="B715" s="6" t="s">
        <v>55</v>
      </c>
      <c r="C715" s="6" t="s">
        <v>1340</v>
      </c>
      <c r="D715" s="6" t="s">
        <v>909</v>
      </c>
      <c r="E715" s="49" t="s">
        <v>910</v>
      </c>
      <c r="F715" s="6" t="s">
        <v>1349</v>
      </c>
      <c r="G715" s="6" t="s">
        <v>60</v>
      </c>
      <c r="H715" s="6" t="s">
        <v>3168</v>
      </c>
      <c r="I715" s="60" t="s">
        <v>3169</v>
      </c>
      <c r="J715" s="49" t="s">
        <v>3170</v>
      </c>
      <c r="K715" s="6" t="s">
        <v>3171</v>
      </c>
      <c r="L715" s="29">
        <f>IF($J$6="с учетом НДС",VLOOKUP(I715,LEGEND!B:E,4,0)*(1-M715),VLOOKUP(I715,LEGEND!B:E,4,0)*(1-M715)/1.2)</f>
        <v>45990</v>
      </c>
      <c r="M715" s="57">
        <f>IF(AND(B715&lt;&gt;"1_Электроинструмент",B715&lt;&gt;"2_Садовая техника"),$J$5,IF($J$4&lt;=20%,$J$4,IFERROR(VLOOKUP(S715,LEGEND!$L$2:$M$5,2,FALSE),$J$4)))</f>
        <v>0</v>
      </c>
      <c r="N715" s="48" t="s">
        <v>3172</v>
      </c>
      <c r="O715" s="49" t="s">
        <v>60</v>
      </c>
      <c r="P715" s="49" t="s">
        <v>66</v>
      </c>
      <c r="Q715" s="49" t="s">
        <v>473</v>
      </c>
      <c r="R715" s="50" t="s">
        <v>68</v>
      </c>
      <c r="S715" s="49" t="s">
        <v>916</v>
      </c>
      <c r="T715" s="73" t="str">
        <f>IF(_xlfn.XLOOKUP(I715,LEGEND!B:B,LEGEND!H:H)&lt;&gt;"-",HYPERLINK(_xlfn.XLOOKUP(I715,LEGEND!B:B,LEGEND!H:H),"link"),_xlfn.XLOOKUP(I715,LEGEND!B:B,LEGEND!H:H))</f>
        <v>link</v>
      </c>
      <c r="U715" s="73" t="str">
        <f>HYPERLINK(_xlfn.XLOOKUP(I715,LEGEND!B:B,LEGEND!I:I))</f>
        <v>https://milwaukee-media-images.s3.amazonaws.com/hi/M18_CBLPP2B-502C--Hero_1.jpg</v>
      </c>
      <c r="V715" s="51" t="s">
        <v>3173</v>
      </c>
      <c r="W715" s="63" t="s">
        <v>71</v>
      </c>
      <c r="X715" s="64">
        <v>459</v>
      </c>
      <c r="Y715" s="64">
        <v>134</v>
      </c>
      <c r="Z715" s="64">
        <v>375</v>
      </c>
      <c r="AA715" s="84">
        <v>6.3</v>
      </c>
      <c r="AB715" s="85">
        <v>1</v>
      </c>
      <c r="AC715" s="85">
        <v>1</v>
      </c>
    </row>
    <row r="716" spans="1:29" ht="51">
      <c r="A716" s="1"/>
      <c r="B716" s="6" t="s">
        <v>55</v>
      </c>
      <c r="C716" s="6" t="s">
        <v>1340</v>
      </c>
      <c r="D716" s="6" t="s">
        <v>909</v>
      </c>
      <c r="E716" s="49" t="s">
        <v>910</v>
      </c>
      <c r="F716" s="6" t="s">
        <v>1349</v>
      </c>
      <c r="G716" s="6" t="s">
        <v>60</v>
      </c>
      <c r="H716" s="6" t="s">
        <v>3133</v>
      </c>
      <c r="I716" s="60" t="s">
        <v>3134</v>
      </c>
      <c r="J716" s="49" t="s">
        <v>3135</v>
      </c>
      <c r="K716" s="6" t="s">
        <v>3136</v>
      </c>
      <c r="L716" s="29">
        <f>IF($J$6="с учетом НДС",VLOOKUP(I716,LEGEND!B:E,4,0)*(1-M716),VLOOKUP(I716,LEGEND!B:E,4,0)*(1-M716)/1.2)</f>
        <v>51990</v>
      </c>
      <c r="M716" s="57">
        <f>IF(AND(B716&lt;&gt;"1_Электроинструмент",B716&lt;&gt;"2_Садовая техника"),$J$5,IF($J$4&lt;=20%,$J$4,IFERROR(VLOOKUP(S716,LEGEND!$L$2:$M$5,2,FALSE),$J$4)))</f>
        <v>0</v>
      </c>
      <c r="N716" s="48" t="s">
        <v>3137</v>
      </c>
      <c r="O716" s="49" t="s">
        <v>60</v>
      </c>
      <c r="P716" s="49" t="s">
        <v>66</v>
      </c>
      <c r="Q716" s="49" t="s">
        <v>473</v>
      </c>
      <c r="R716" s="50" t="s">
        <v>68</v>
      </c>
      <c r="S716" s="49" t="s">
        <v>916</v>
      </c>
      <c r="T716" s="73" t="str">
        <f>IF(_xlfn.XLOOKUP(I716,LEGEND!B:B,LEGEND!H:H)&lt;&gt;"-",HYPERLINK(_xlfn.XLOOKUP(I716,LEGEND!B:B,LEGEND!H:H),"link"),_xlfn.XLOOKUP(I716,LEGEND!B:B,LEGEND!H:H))</f>
        <v>link</v>
      </c>
      <c r="U716" s="73" t="str">
        <f>HYPERLINK(_xlfn.XLOOKUP(I716,LEGEND!B:B,LEGEND!I:I))</f>
        <v>https://milwaukee-media-images.s3.amazonaws.com/hi/M18_BLPP2B2-502X--Hero_1.jpg</v>
      </c>
      <c r="V716" s="51" t="s">
        <v>3139</v>
      </c>
      <c r="W716" s="63" t="s">
        <v>71</v>
      </c>
      <c r="X716" s="64">
        <v>474</v>
      </c>
      <c r="Y716" s="64">
        <v>137</v>
      </c>
      <c r="Z716" s="64">
        <v>369</v>
      </c>
      <c r="AA716" s="84">
        <v>7.45</v>
      </c>
      <c r="AB716" s="85">
        <v>1</v>
      </c>
      <c r="AC716" s="85">
        <v>1</v>
      </c>
    </row>
    <row r="717" spans="1:29" ht="51">
      <c r="A717" s="1"/>
      <c r="B717" s="6" t="s">
        <v>55</v>
      </c>
      <c r="C717" s="6" t="s">
        <v>1340</v>
      </c>
      <c r="D717" s="6" t="s">
        <v>909</v>
      </c>
      <c r="E717" s="49" t="s">
        <v>910</v>
      </c>
      <c r="F717" s="6" t="s">
        <v>1349</v>
      </c>
      <c r="G717" s="6" t="s">
        <v>60</v>
      </c>
      <c r="H717" s="6" t="s">
        <v>3126</v>
      </c>
      <c r="I717" s="60" t="s">
        <v>3127</v>
      </c>
      <c r="J717" s="49" t="s">
        <v>3128</v>
      </c>
      <c r="K717" s="6" t="s">
        <v>3129</v>
      </c>
      <c r="L717" s="29">
        <f>IF($J$6="с учетом НДС",VLOOKUP(I717,LEGEND!B:E,4,0)*(1-M717),VLOOKUP(I717,LEGEND!B:E,4,0)*(1-M717)/1.2)</f>
        <v>52990</v>
      </c>
      <c r="M717" s="57">
        <f>IF(AND(B717&lt;&gt;"1_Электроинструмент",B717&lt;&gt;"2_Садовая техника"),$J$5,IF($J$4&lt;=20%,$J$4,IFERROR(VLOOKUP(S717,LEGEND!$L$2:$M$5,2,FALSE),$J$4)))</f>
        <v>0</v>
      </c>
      <c r="N717" s="48" t="s">
        <v>3130</v>
      </c>
      <c r="O717" s="49" t="s">
        <v>60</v>
      </c>
      <c r="P717" s="49" t="s">
        <v>66</v>
      </c>
      <c r="Q717" s="49" t="s">
        <v>473</v>
      </c>
      <c r="R717" s="50" t="s">
        <v>68</v>
      </c>
      <c r="S717" s="49" t="s">
        <v>916</v>
      </c>
      <c r="T717" s="73" t="str">
        <f>IF(_xlfn.XLOOKUP(I717,LEGEND!B:B,LEGEND!H:H)&lt;&gt;"-",HYPERLINK(_xlfn.XLOOKUP(I717,LEGEND!B:B,LEGEND!H:H),"link"),_xlfn.XLOOKUP(I717,LEGEND!B:B,LEGEND!H:H))</f>
        <v>link</v>
      </c>
      <c r="U717" s="73" t="str">
        <f>HYPERLINK(_xlfn.XLOOKUP(I717,LEGEND!B:B,LEGEND!I:I))</f>
        <v>https://milwaukee-media-images.s3.amazonaws.com/hi/M18_BLPP2A2-502X--Hero_1.jpg</v>
      </c>
      <c r="V717" s="51" t="s">
        <v>3132</v>
      </c>
      <c r="W717" s="63" t="s">
        <v>71</v>
      </c>
      <c r="X717" s="64">
        <v>474</v>
      </c>
      <c r="Y717" s="64">
        <v>137</v>
      </c>
      <c r="Z717" s="64">
        <v>369</v>
      </c>
      <c r="AA717" s="84">
        <v>7.45</v>
      </c>
      <c r="AB717" s="85">
        <v>1</v>
      </c>
      <c r="AC717" s="85">
        <v>1</v>
      </c>
    </row>
    <row r="718" spans="1:29" ht="51">
      <c r="A718" s="1"/>
      <c r="B718" s="6" t="s">
        <v>55</v>
      </c>
      <c r="C718" s="6" t="s">
        <v>1340</v>
      </c>
      <c r="D718" s="6" t="s">
        <v>909</v>
      </c>
      <c r="E718" s="49" t="s">
        <v>910</v>
      </c>
      <c r="F718" s="6" t="s">
        <v>1341</v>
      </c>
      <c r="G718" s="6" t="s">
        <v>60</v>
      </c>
      <c r="H718" s="6" t="s">
        <v>3147</v>
      </c>
      <c r="I718" s="60" t="s">
        <v>3148</v>
      </c>
      <c r="J718" s="49" t="s">
        <v>3149</v>
      </c>
      <c r="K718" s="6" t="s">
        <v>3150</v>
      </c>
      <c r="L718" s="29">
        <f>IF($J$6="с учетом НДС",VLOOKUP(I718,LEGEND!B:E,4,0)*(1-M718),VLOOKUP(I718,LEGEND!B:E,4,0)*(1-M718)/1.2)</f>
        <v>40990</v>
      </c>
      <c r="M718" s="57">
        <f>IF(AND(B718&lt;&gt;"1_Электроинструмент",B718&lt;&gt;"2_Садовая техника"),$J$5,IF($J$4&lt;=20%,$J$4,IFERROR(VLOOKUP(S718,LEGEND!$L$2:$M$5,2,FALSE),$J$4)))</f>
        <v>0</v>
      </c>
      <c r="N718" s="48" t="s">
        <v>3151</v>
      </c>
      <c r="O718" s="49" t="s">
        <v>60</v>
      </c>
      <c r="P718" s="49" t="s">
        <v>66</v>
      </c>
      <c r="Q718" s="49" t="s">
        <v>473</v>
      </c>
      <c r="R718" s="50" t="s">
        <v>68</v>
      </c>
      <c r="S718" s="49" t="s">
        <v>916</v>
      </c>
      <c r="T718" s="73" t="str">
        <f>IF(_xlfn.XLOOKUP(I718,LEGEND!B:B,LEGEND!H:H)&lt;&gt;"-",HYPERLINK(_xlfn.XLOOKUP(I718,LEGEND!B:B,LEGEND!H:H),"link"),_xlfn.XLOOKUP(I718,LEGEND!B:B,LEGEND!H:H))</f>
        <v>link</v>
      </c>
      <c r="U718" s="73" t="str">
        <f>HYPERLINK(_xlfn.XLOOKUP(I718,LEGEND!B:B,LEGEND!I:I))</f>
        <v>https://milwaukee-media-images.s3.amazonaws.com/hi/M18_BPP2D-402C--Hero_1.jpg</v>
      </c>
      <c r="V718" s="51" t="s">
        <v>3153</v>
      </c>
      <c r="W718" s="63" t="s">
        <v>71</v>
      </c>
      <c r="X718" s="64">
        <v>424</v>
      </c>
      <c r="Y718" s="64">
        <v>136</v>
      </c>
      <c r="Z718" s="64">
        <v>365</v>
      </c>
      <c r="AA718" s="84">
        <v>6.4020000000000001</v>
      </c>
      <c r="AB718" s="85">
        <v>1</v>
      </c>
      <c r="AC718" s="85">
        <v>1</v>
      </c>
    </row>
    <row r="719" spans="1:29" ht="51">
      <c r="A719" s="1"/>
      <c r="B719" s="6" t="s">
        <v>55</v>
      </c>
      <c r="C719" s="6" t="s">
        <v>1340</v>
      </c>
      <c r="D719" s="6" t="s">
        <v>909</v>
      </c>
      <c r="E719" s="49" t="s">
        <v>910</v>
      </c>
      <c r="F719" s="6" t="s">
        <v>1341</v>
      </c>
      <c r="G719" s="6" t="s">
        <v>60</v>
      </c>
      <c r="H719" s="6" t="s">
        <v>3140</v>
      </c>
      <c r="I719" s="60" t="s">
        <v>3141</v>
      </c>
      <c r="J719" s="49" t="s">
        <v>3142</v>
      </c>
      <c r="K719" s="6" t="s">
        <v>3143</v>
      </c>
      <c r="L719" s="29">
        <f>IF($J$6="с учетом НДС",VLOOKUP(I719,LEGEND!B:E,4,0)*(1-M719),VLOOKUP(I719,LEGEND!B:E,4,0)*(1-M719)/1.2)</f>
        <v>42490</v>
      </c>
      <c r="M719" s="57">
        <f>IF(AND(B719&lt;&gt;"1_Электроинструмент",B719&lt;&gt;"2_Садовая техника"),$J$5,IF($J$4&lt;=20%,$J$4,IFERROR(VLOOKUP(S719,LEGEND!$L$2:$M$5,2,FALSE),$J$4)))</f>
        <v>0</v>
      </c>
      <c r="N719" s="48" t="s">
        <v>3144</v>
      </c>
      <c r="O719" s="49" t="s">
        <v>60</v>
      </c>
      <c r="P719" s="49" t="s">
        <v>66</v>
      </c>
      <c r="Q719" s="49" t="s">
        <v>473</v>
      </c>
      <c r="R719" s="50" t="s">
        <v>68</v>
      </c>
      <c r="S719" s="49" t="s">
        <v>916</v>
      </c>
      <c r="T719" s="73" t="str">
        <f>IF(_xlfn.XLOOKUP(I719,LEGEND!B:B,LEGEND!H:H)&lt;&gt;"-",HYPERLINK(_xlfn.XLOOKUP(I719,LEGEND!B:B,LEGEND!H:H),"link"),_xlfn.XLOOKUP(I719,LEGEND!B:B,LEGEND!H:H))</f>
        <v>link</v>
      </c>
      <c r="U719" s="73" t="str">
        <f>HYPERLINK(_xlfn.XLOOKUP(I719,LEGEND!B:B,LEGEND!I:I))</f>
        <v>https://milwaukee-media-images.s3.amazonaws.com/hi/M18_BPP2C-402C--Hero_1.jpg</v>
      </c>
      <c r="V719" s="51" t="s">
        <v>3146</v>
      </c>
      <c r="W719" s="63" t="s">
        <v>71</v>
      </c>
      <c r="X719" s="64">
        <v>424</v>
      </c>
      <c r="Y719" s="64">
        <v>136</v>
      </c>
      <c r="Z719" s="64">
        <v>365</v>
      </c>
      <c r="AA719" s="84">
        <v>6.4020000000000001</v>
      </c>
      <c r="AB719" s="85">
        <v>1</v>
      </c>
      <c r="AC719" s="85">
        <v>1</v>
      </c>
    </row>
    <row r="720" spans="1:29" ht="25.5">
      <c r="A720" s="1"/>
      <c r="B720" s="6" t="s">
        <v>55</v>
      </c>
      <c r="C720" s="6" t="s">
        <v>56</v>
      </c>
      <c r="D720" s="6" t="s">
        <v>973</v>
      </c>
      <c r="E720" s="49" t="s">
        <v>974</v>
      </c>
      <c r="F720" s="6" t="s">
        <v>975</v>
      </c>
      <c r="G720" s="6" t="s">
        <v>60</v>
      </c>
      <c r="H720" s="6" t="s">
        <v>976</v>
      </c>
      <c r="I720" s="60" t="s">
        <v>977</v>
      </c>
      <c r="J720" s="49" t="s">
        <v>978</v>
      </c>
      <c r="K720" s="6" t="s">
        <v>979</v>
      </c>
      <c r="L720" s="29">
        <f>IF($J$6="с учетом НДС",VLOOKUP(I720,LEGEND!B:E,4,0)*(1-M720),VLOOKUP(I720,LEGEND!B:E,4,0)*(1-M720)/1.2)</f>
        <v>5600</v>
      </c>
      <c r="M720" s="57">
        <f>IF(AND(B720&lt;&gt;"1_Электроинструмент",B720&lt;&gt;"2_Садовая техника"),$J$5,IF($J$4&lt;=20%,$J$4,IFERROR(VLOOKUP(S720,LEGEND!$L$2:$M$5,2,FALSE),$J$4)))</f>
        <v>0</v>
      </c>
      <c r="N720" s="48" t="s">
        <v>980</v>
      </c>
      <c r="O720" s="49" t="s">
        <v>60</v>
      </c>
      <c r="P720" s="49" t="s">
        <v>66</v>
      </c>
      <c r="Q720" s="49" t="s">
        <v>67</v>
      </c>
      <c r="R720" s="50" t="s">
        <v>68</v>
      </c>
      <c r="S720" s="49" t="s">
        <v>60</v>
      </c>
      <c r="T720" s="73" t="str">
        <f>IF(_xlfn.XLOOKUP(I720,LEGEND!B:B,LEGEND!H:H)&lt;&gt;"-",HYPERLINK(_xlfn.XLOOKUP(I720,LEGEND!B:B,LEGEND!H:H),"link"),_xlfn.XLOOKUP(I720,LEGEND!B:B,LEGEND!H:H))</f>
        <v>link</v>
      </c>
      <c r="U720" s="73" t="str">
        <f>HYPERLINK(_xlfn.XLOOKUP(I720,LEGEND!B:B,LEGEND!I:I))</f>
        <v>https://milwaukee-media-images.s3.amazonaws.com/hi/M12_B2--Hero_1.jpg</v>
      </c>
      <c r="V720" s="51" t="s">
        <v>982</v>
      </c>
      <c r="W720" s="63" t="s">
        <v>71</v>
      </c>
      <c r="X720" s="64">
        <v>101</v>
      </c>
      <c r="Y720" s="64">
        <v>54</v>
      </c>
      <c r="Z720" s="64">
        <v>171</v>
      </c>
      <c r="AA720" s="84">
        <v>0.21199999999999999</v>
      </c>
      <c r="AB720" s="85">
        <v>1</v>
      </c>
      <c r="AC720" s="85">
        <v>1</v>
      </c>
    </row>
    <row r="721" spans="1:29" s="1" customFormat="1" ht="25.5">
      <c r="B721" s="6" t="s">
        <v>55</v>
      </c>
      <c r="C721" s="6" t="s">
        <v>56</v>
      </c>
      <c r="D721" s="6" t="s">
        <v>973</v>
      </c>
      <c r="E721" s="49" t="s">
        <v>974</v>
      </c>
      <c r="F721" s="6" t="s">
        <v>975</v>
      </c>
      <c r="G721" s="6" t="s">
        <v>60</v>
      </c>
      <c r="H721" s="6" t="s">
        <v>983</v>
      </c>
      <c r="I721" s="60" t="s">
        <v>984</v>
      </c>
      <c r="J721" s="49" t="s">
        <v>985</v>
      </c>
      <c r="K721" s="6" t="s">
        <v>986</v>
      </c>
      <c r="L721" s="29">
        <f>IF($J$6="с учетом НДС",VLOOKUP(I721,LEGEND!B:E,4,0)*(1-M721),VLOOKUP(I721,LEGEND!B:E,4,0)*(1-M721)/1.2)</f>
        <v>7500</v>
      </c>
      <c r="M721" s="57">
        <f>IF(AND(B721&lt;&gt;"1_Электроинструмент",B721&lt;&gt;"2_Садовая техника"),$J$5,IF($J$4&lt;=20%,$J$4,IFERROR(VLOOKUP(S721,LEGEND!$L$2:$M$5,2,FALSE),$J$4)))</f>
        <v>0</v>
      </c>
      <c r="N721" s="48" t="s">
        <v>987</v>
      </c>
      <c r="O721" s="49" t="s">
        <v>60</v>
      </c>
      <c r="P721" s="49" t="s">
        <v>66</v>
      </c>
      <c r="Q721" s="49" t="s">
        <v>67</v>
      </c>
      <c r="R721" s="50" t="s">
        <v>68</v>
      </c>
      <c r="S721" s="49" t="s">
        <v>60</v>
      </c>
      <c r="T721" s="73" t="str">
        <f>IF(_xlfn.XLOOKUP(I721,LEGEND!B:B,LEGEND!H:H)&lt;&gt;"-",HYPERLINK(_xlfn.XLOOKUP(I721,LEGEND!B:B,LEGEND!H:H),"link"),_xlfn.XLOOKUP(I721,LEGEND!B:B,LEGEND!H:H))</f>
        <v>link</v>
      </c>
      <c r="U721" s="73" t="str">
        <f>HYPERLINK(_xlfn.XLOOKUP(I721,LEGEND!B:B,LEGEND!I:I))</f>
        <v>https://milwaukee-media-images.s3.amazonaws.com/hi/M12_B3--Hero_1.jpg</v>
      </c>
      <c r="V721" s="51" t="s">
        <v>989</v>
      </c>
      <c r="W721" s="63" t="s">
        <v>71</v>
      </c>
      <c r="X721" s="64">
        <v>102</v>
      </c>
      <c r="Y721" s="64">
        <v>54</v>
      </c>
      <c r="Z721" s="64">
        <v>146</v>
      </c>
      <c r="AA721" s="84">
        <v>0.23</v>
      </c>
      <c r="AB721" s="85">
        <v>1</v>
      </c>
      <c r="AC721" s="85">
        <v>1</v>
      </c>
    </row>
    <row r="722" spans="1:29" ht="25.5">
      <c r="A722" s="1"/>
      <c r="B722" s="6" t="s">
        <v>55</v>
      </c>
      <c r="C722" s="6" t="s">
        <v>56</v>
      </c>
      <c r="D722" s="6" t="s">
        <v>973</v>
      </c>
      <c r="E722" s="49" t="s">
        <v>974</v>
      </c>
      <c r="F722" s="6" t="s">
        <v>975</v>
      </c>
      <c r="G722" s="6" t="s">
        <v>60</v>
      </c>
      <c r="H722" s="6" t="s">
        <v>990</v>
      </c>
      <c r="I722" s="60" t="s">
        <v>991</v>
      </c>
      <c r="J722" s="49" t="s">
        <v>992</v>
      </c>
      <c r="K722" s="6" t="s">
        <v>993</v>
      </c>
      <c r="L722" s="29">
        <f>IF($J$6="с учетом НДС",VLOOKUP(I722,LEGEND!B:E,4,0)*(1-M722),VLOOKUP(I722,LEGEND!B:E,4,0)*(1-M722)/1.2)</f>
        <v>9400</v>
      </c>
      <c r="M722" s="57">
        <f>IF(AND(B722&lt;&gt;"1_Электроинструмент",B722&lt;&gt;"2_Садовая техника"),$J$5,IF($J$4&lt;=20%,$J$4,IFERROR(VLOOKUP(S722,LEGEND!$L$2:$M$5,2,FALSE),$J$4)))</f>
        <v>0</v>
      </c>
      <c r="N722" s="48" t="s">
        <v>994</v>
      </c>
      <c r="O722" s="49" t="s">
        <v>60</v>
      </c>
      <c r="P722" s="49" t="s">
        <v>66</v>
      </c>
      <c r="Q722" s="49" t="s">
        <v>67</v>
      </c>
      <c r="R722" s="50" t="s">
        <v>68</v>
      </c>
      <c r="S722" s="49" t="s">
        <v>60</v>
      </c>
      <c r="T722" s="73" t="str">
        <f>IF(_xlfn.XLOOKUP(I722,LEGEND!B:B,LEGEND!H:H)&lt;&gt;"-",HYPERLINK(_xlfn.XLOOKUP(I722,LEGEND!B:B,LEGEND!H:H),"link"),_xlfn.XLOOKUP(I722,LEGEND!B:B,LEGEND!H:H))</f>
        <v>link</v>
      </c>
      <c r="U722" s="73" t="str">
        <f>HYPERLINK(_xlfn.XLOOKUP(I722,LEGEND!B:B,LEGEND!I:I))</f>
        <v>https://milwaukee-media-images.s3.amazonaws.com/hi/M12_B4--Hero_1.jpg</v>
      </c>
      <c r="V722" s="51" t="s">
        <v>996</v>
      </c>
      <c r="W722" s="63" t="s">
        <v>71</v>
      </c>
      <c r="X722" s="64">
        <v>127</v>
      </c>
      <c r="Y722" s="64">
        <v>69</v>
      </c>
      <c r="Z722" s="64">
        <v>171</v>
      </c>
      <c r="AA722" s="84">
        <v>0.45</v>
      </c>
      <c r="AB722" s="85">
        <v>1</v>
      </c>
      <c r="AC722" s="85">
        <v>1</v>
      </c>
    </row>
    <row r="723" spans="1:29" s="1" customFormat="1" ht="25.5">
      <c r="B723" s="6" t="s">
        <v>55</v>
      </c>
      <c r="C723" s="6" t="s">
        <v>56</v>
      </c>
      <c r="D723" s="6" t="s">
        <v>973</v>
      </c>
      <c r="E723" s="49" t="s">
        <v>974</v>
      </c>
      <c r="F723" s="6" t="s">
        <v>975</v>
      </c>
      <c r="G723" s="6" t="s">
        <v>60</v>
      </c>
      <c r="H723" s="6" t="s">
        <v>997</v>
      </c>
      <c r="I723" s="60" t="s">
        <v>998</v>
      </c>
      <c r="J723" s="49" t="s">
        <v>999</v>
      </c>
      <c r="K723" s="6" t="s">
        <v>1000</v>
      </c>
      <c r="L723" s="29">
        <f>IF($J$6="с учетом НДС",VLOOKUP(I723,LEGEND!B:E,4,0)*(1-M723),VLOOKUP(I723,LEGEND!B:E,4,0)*(1-M723)/1.2)</f>
        <v>10600</v>
      </c>
      <c r="M723" s="57">
        <f>IF(AND(B723&lt;&gt;"1_Электроинструмент",B723&lt;&gt;"2_Садовая техника"),$J$5,IF($J$4&lt;=20%,$J$4,IFERROR(VLOOKUP(S723,LEGEND!$L$2:$M$5,2,FALSE),$J$4)))</f>
        <v>0</v>
      </c>
      <c r="N723" s="48" t="s">
        <v>1001</v>
      </c>
      <c r="O723" s="49" t="s">
        <v>60</v>
      </c>
      <c r="P723" s="49" t="s">
        <v>66</v>
      </c>
      <c r="Q723" s="49" t="s">
        <v>67</v>
      </c>
      <c r="R723" s="50" t="s">
        <v>68</v>
      </c>
      <c r="S723" s="49" t="s">
        <v>60</v>
      </c>
      <c r="T723" s="73" t="str">
        <f>IF(_xlfn.XLOOKUP(I723,LEGEND!B:B,LEGEND!H:H)&lt;&gt;"-",HYPERLINK(_xlfn.XLOOKUP(I723,LEGEND!B:B,LEGEND!H:H),"link"),_xlfn.XLOOKUP(I723,LEGEND!B:B,LEGEND!H:H))</f>
        <v>link</v>
      </c>
      <c r="U723" s="73" t="str">
        <f>HYPERLINK(_xlfn.XLOOKUP(I723,LEGEND!B:B,LEGEND!I:I))</f>
        <v>https://milwaukee-media-images.s3.amazonaws.com/hi/M12_B6--Hero_1.jpg</v>
      </c>
      <c r="V723" s="51" t="s">
        <v>1003</v>
      </c>
      <c r="W723" s="63" t="s">
        <v>71</v>
      </c>
      <c r="X723" s="64">
        <v>127</v>
      </c>
      <c r="Y723" s="64">
        <v>70</v>
      </c>
      <c r="Z723" s="64">
        <v>171</v>
      </c>
      <c r="AA723" s="84">
        <v>0.47399999999999998</v>
      </c>
      <c r="AB723" s="85">
        <v>1</v>
      </c>
      <c r="AC723" s="85">
        <v>1</v>
      </c>
    </row>
    <row r="724" spans="1:29" s="1" customFormat="1" ht="25.5">
      <c r="B724" s="6" t="s">
        <v>55</v>
      </c>
      <c r="C724" s="6" t="s">
        <v>56</v>
      </c>
      <c r="D724" s="6" t="s">
        <v>973</v>
      </c>
      <c r="E724" s="49" t="s">
        <v>974</v>
      </c>
      <c r="F724" s="6" t="s">
        <v>975</v>
      </c>
      <c r="G724" s="6" t="s">
        <v>60</v>
      </c>
      <c r="H724" s="6" t="s">
        <v>1004</v>
      </c>
      <c r="I724" s="60" t="s">
        <v>1005</v>
      </c>
      <c r="J724" s="49" t="s">
        <v>1006</v>
      </c>
      <c r="K724" s="6" t="s">
        <v>1007</v>
      </c>
      <c r="L724" s="29">
        <f>IF($J$6="с учетом НДС",VLOOKUP(I724,LEGEND!B:E,4,0)*(1-M724),VLOOKUP(I724,LEGEND!B:E,4,0)*(1-M724)/1.2)</f>
        <v>10600</v>
      </c>
      <c r="M724" s="57">
        <f>IF(AND(B724&lt;&gt;"1_Электроинструмент",B724&lt;&gt;"2_Садовая техника"),$J$5,IF($J$4&lt;=20%,$J$4,IFERROR(VLOOKUP(S724,LEGEND!$L$2:$M$5,2,FALSE),$J$4)))</f>
        <v>0</v>
      </c>
      <c r="N724" s="48" t="s">
        <v>1008</v>
      </c>
      <c r="O724" s="49" t="s">
        <v>60</v>
      </c>
      <c r="P724" s="49" t="s">
        <v>66</v>
      </c>
      <c r="Q724" s="49" t="s">
        <v>67</v>
      </c>
      <c r="R724" s="50" t="s">
        <v>68</v>
      </c>
      <c r="S724" s="49" t="s">
        <v>60</v>
      </c>
      <c r="T724" s="73" t="str">
        <f>IF(_xlfn.XLOOKUP(I724,LEGEND!B:B,LEGEND!H:H)&lt;&gt;"-",HYPERLINK(_xlfn.XLOOKUP(I724,LEGEND!B:B,LEGEND!H:H),"link"),_xlfn.XLOOKUP(I724,LEGEND!B:B,LEGEND!H:H))</f>
        <v>-</v>
      </c>
      <c r="U724" s="73" t="str">
        <f>HYPERLINK(_xlfn.XLOOKUP(I724,LEGEND!B:B,LEGEND!I:I))</f>
        <v>-</v>
      </c>
      <c r="V724" s="51" t="s">
        <v>1009</v>
      </c>
      <c r="W724" s="63" t="s">
        <v>71</v>
      </c>
      <c r="X724" s="64">
        <v>125</v>
      </c>
      <c r="Y724" s="64">
        <v>70</v>
      </c>
      <c r="Z724" s="64">
        <v>60</v>
      </c>
      <c r="AA724" s="84">
        <v>0.77500000000000002</v>
      </c>
      <c r="AB724" s="85">
        <v>1</v>
      </c>
      <c r="AC724" s="85">
        <v>1</v>
      </c>
    </row>
    <row r="725" spans="1:29" s="1" customFormat="1" ht="25.5">
      <c r="B725" s="6" t="s">
        <v>55</v>
      </c>
      <c r="C725" s="6" t="s">
        <v>1340</v>
      </c>
      <c r="D725" s="6" t="s">
        <v>973</v>
      </c>
      <c r="E725" s="49" t="s">
        <v>974</v>
      </c>
      <c r="F725" s="6" t="s">
        <v>3208</v>
      </c>
      <c r="G725" s="6" t="s">
        <v>60</v>
      </c>
      <c r="H725" s="6" t="s">
        <v>3209</v>
      </c>
      <c r="I725" s="60" t="s">
        <v>3210</v>
      </c>
      <c r="J725" s="49" t="s">
        <v>3211</v>
      </c>
      <c r="K725" s="6" t="s">
        <v>3212</v>
      </c>
      <c r="L725" s="29">
        <f>IF($J$6="с учетом НДС",VLOOKUP(I725,LEGEND!B:E,4,0)*(1-M725),VLOOKUP(I725,LEGEND!B:E,4,0)*(1-M725)/1.2)</f>
        <v>9400</v>
      </c>
      <c r="M725" s="57">
        <f>IF(AND(B725&lt;&gt;"1_Электроинструмент",B725&lt;&gt;"2_Садовая техника"),$J$5,IF($J$4&lt;=20%,$J$4,IFERROR(VLOOKUP(S725,LEGEND!$L$2:$M$5,2,FALSE),$J$4)))</f>
        <v>0</v>
      </c>
      <c r="N725" s="48" t="s">
        <v>3213</v>
      </c>
      <c r="O725" s="49" t="s">
        <v>60</v>
      </c>
      <c r="P725" s="49" t="s">
        <v>66</v>
      </c>
      <c r="Q725" s="49" t="s">
        <v>67</v>
      </c>
      <c r="R725" s="50" t="s">
        <v>68</v>
      </c>
      <c r="S725" s="49" t="s">
        <v>60</v>
      </c>
      <c r="T725" s="73" t="str">
        <f>IF(_xlfn.XLOOKUP(I725,LEGEND!B:B,LEGEND!H:H)&lt;&gt;"-",HYPERLINK(_xlfn.XLOOKUP(I725,LEGEND!B:B,LEGEND!H:H),"link"),_xlfn.XLOOKUP(I725,LEGEND!B:B,LEGEND!H:H))</f>
        <v>link</v>
      </c>
      <c r="U725" s="73" t="str">
        <f>HYPERLINK(_xlfn.XLOOKUP(I725,LEGEND!B:B,LEGEND!I:I))</f>
        <v>https://milwaukee-media-images.s3.amazonaws.com/hi/M18_B2--Hero_1.jpg</v>
      </c>
      <c r="V725" s="51" t="s">
        <v>3215</v>
      </c>
      <c r="W725" s="63" t="s">
        <v>71</v>
      </c>
      <c r="X725" s="64">
        <v>155</v>
      </c>
      <c r="Y725" s="64">
        <v>172</v>
      </c>
      <c r="Z725" s="64">
        <v>83</v>
      </c>
      <c r="AA725" s="84">
        <v>0.49199999999999999</v>
      </c>
      <c r="AB725" s="85">
        <v>1</v>
      </c>
      <c r="AC725" s="85">
        <v>1</v>
      </c>
    </row>
    <row r="726" spans="1:29" s="1" customFormat="1" ht="25.5">
      <c r="B726" s="6" t="s">
        <v>55</v>
      </c>
      <c r="C726" s="6" t="s">
        <v>1340</v>
      </c>
      <c r="D726" s="6" t="s">
        <v>973</v>
      </c>
      <c r="E726" s="49" t="s">
        <v>974</v>
      </c>
      <c r="F726" s="6" t="s">
        <v>3208</v>
      </c>
      <c r="G726" s="6" t="s">
        <v>60</v>
      </c>
      <c r="H726" s="6" t="s">
        <v>3216</v>
      </c>
      <c r="I726" s="60" t="s">
        <v>3217</v>
      </c>
      <c r="J726" s="49" t="s">
        <v>3218</v>
      </c>
      <c r="K726" s="6" t="s">
        <v>3219</v>
      </c>
      <c r="L726" s="29">
        <f>IF($J$6="с учетом НДС",VLOOKUP(I726,LEGEND!B:E,4,0)*(1-M726),VLOOKUP(I726,LEGEND!B:E,4,0)*(1-M726)/1.2)</f>
        <v>13800</v>
      </c>
      <c r="M726" s="57">
        <f>IF(AND(B726&lt;&gt;"1_Электроинструмент",B726&lt;&gt;"2_Садовая техника"),$J$5,IF($J$4&lt;=20%,$J$4,IFERROR(VLOOKUP(S726,LEGEND!$L$2:$M$5,2,FALSE),$J$4)))</f>
        <v>0</v>
      </c>
      <c r="N726" s="48" t="s">
        <v>3220</v>
      </c>
      <c r="O726" s="49" t="s">
        <v>60</v>
      </c>
      <c r="P726" s="49" t="s">
        <v>66</v>
      </c>
      <c r="Q726" s="49" t="s">
        <v>67</v>
      </c>
      <c r="R726" s="50" t="s">
        <v>68</v>
      </c>
      <c r="S726" s="49" t="s">
        <v>60</v>
      </c>
      <c r="T726" s="73" t="str">
        <f>IF(_xlfn.XLOOKUP(I726,LEGEND!B:B,LEGEND!H:H)&lt;&gt;"-",HYPERLINK(_xlfn.XLOOKUP(I726,LEGEND!B:B,LEGEND!H:H),"link"),_xlfn.XLOOKUP(I726,LEGEND!B:B,LEGEND!H:H))</f>
        <v>link</v>
      </c>
      <c r="U726" s="73" t="str">
        <f>HYPERLINK(_xlfn.XLOOKUP(I726,LEGEND!B:B,LEGEND!I:I))</f>
        <v>https://milwaukee-media-images.s3.amazonaws.com/hi/M18_B4--Hero_01.jpg</v>
      </c>
      <c r="V726" s="51" t="s">
        <v>3222</v>
      </c>
      <c r="W726" s="63" t="s">
        <v>71</v>
      </c>
      <c r="X726" s="64">
        <v>155</v>
      </c>
      <c r="Y726" s="64">
        <v>172</v>
      </c>
      <c r="Z726" s="64">
        <v>83</v>
      </c>
      <c r="AA726" s="84">
        <v>0.76300000000000001</v>
      </c>
      <c r="AB726" s="85">
        <v>1</v>
      </c>
      <c r="AC726" s="85">
        <v>1</v>
      </c>
    </row>
    <row r="727" spans="1:29" s="1" customFormat="1" ht="25.5">
      <c r="B727" s="6" t="s">
        <v>55</v>
      </c>
      <c r="C727" s="6" t="s">
        <v>1340</v>
      </c>
      <c r="D727" s="6" t="s">
        <v>973</v>
      </c>
      <c r="E727" s="49" t="s">
        <v>974</v>
      </c>
      <c r="F727" s="6" t="s">
        <v>3208</v>
      </c>
      <c r="G727" s="6" t="s">
        <v>60</v>
      </c>
      <c r="H727" s="6" t="s">
        <v>3237</v>
      </c>
      <c r="I727" s="60" t="s">
        <v>3238</v>
      </c>
      <c r="J727" s="49" t="s">
        <v>3239</v>
      </c>
      <c r="K727" s="6" t="s">
        <v>3240</v>
      </c>
      <c r="L727" s="29">
        <f>IF($J$6="с учетом НДС",VLOOKUP(I727,LEGEND!B:E,4,0)*(1-M727),VLOOKUP(I727,LEGEND!B:E,4,0)*(1-M727)/1.2)</f>
        <v>13800</v>
      </c>
      <c r="M727" s="57">
        <f>IF(AND(B727&lt;&gt;"1_Электроинструмент",B727&lt;&gt;"2_Садовая техника"),$J$5,IF($J$4&lt;=20%,$J$4,IFERROR(VLOOKUP(S727,LEGEND!$L$2:$M$5,2,FALSE),$J$4)))</f>
        <v>0</v>
      </c>
      <c r="N727" s="48" t="s">
        <v>3241</v>
      </c>
      <c r="O727" s="49" t="s">
        <v>60</v>
      </c>
      <c r="P727" s="49" t="s">
        <v>66</v>
      </c>
      <c r="Q727" s="49" t="s">
        <v>67</v>
      </c>
      <c r="R727" s="50" t="s">
        <v>68</v>
      </c>
      <c r="S727" s="49" t="s">
        <v>60</v>
      </c>
      <c r="T727" s="73" t="str">
        <f>IF(_xlfn.XLOOKUP(I727,LEGEND!B:B,LEGEND!H:H)&lt;&gt;"-",HYPERLINK(_xlfn.XLOOKUP(I727,LEGEND!B:B,LEGEND!H:H),"link"),_xlfn.XLOOKUP(I727,LEGEND!B:B,LEGEND!H:H))</f>
        <v>link</v>
      </c>
      <c r="U727" s="73" t="str">
        <f>HYPERLINK(_xlfn.XLOOKUP(I727,LEGEND!B:B,LEGEND!I:I))</f>
        <v>https://milwaukee-media-images.s3.amazonaws.com/hi/M18_HB3--Hero_1.jpg</v>
      </c>
      <c r="V727" s="51" t="s">
        <v>3243</v>
      </c>
      <c r="W727" s="63" t="s">
        <v>71</v>
      </c>
      <c r="X727" s="64">
        <v>89</v>
      </c>
      <c r="Y727" s="64">
        <v>62</v>
      </c>
      <c r="Z727" s="64">
        <v>139</v>
      </c>
      <c r="AA727" s="84">
        <v>0.65</v>
      </c>
      <c r="AB727" s="85">
        <v>1</v>
      </c>
      <c r="AC727" s="85">
        <v>1</v>
      </c>
    </row>
    <row r="728" spans="1:29" s="1" customFormat="1" ht="25.5">
      <c r="B728" s="6" t="s">
        <v>55</v>
      </c>
      <c r="C728" s="6" t="s">
        <v>1340</v>
      </c>
      <c r="D728" s="6" t="s">
        <v>973</v>
      </c>
      <c r="E728" s="49" t="s">
        <v>974</v>
      </c>
      <c r="F728" s="6" t="s">
        <v>3208</v>
      </c>
      <c r="G728" s="6" t="s">
        <v>60</v>
      </c>
      <c r="H728" s="6" t="s">
        <v>3264</v>
      </c>
      <c r="I728" s="60" t="s">
        <v>3265</v>
      </c>
      <c r="J728" s="49" t="s">
        <v>3266</v>
      </c>
      <c r="K728" s="6" t="s">
        <v>3267</v>
      </c>
      <c r="L728" s="29">
        <f>IF($J$6="с учетом НДС",VLOOKUP(I728,LEGEND!B:E,4,0)*(1-M728),VLOOKUP(I728,LEGEND!B:E,4,0)*(1-M728)/1.2)</f>
        <v>15600</v>
      </c>
      <c r="M728" s="57">
        <f>IF(AND(B728&lt;&gt;"1_Электроинструмент",B728&lt;&gt;"2_Садовая техника"),$J$5,IF($J$4&lt;=20%,$J$4,IFERROR(VLOOKUP(S728,LEGEND!$L$2:$M$5,2,FALSE),$J$4)))</f>
        <v>0</v>
      </c>
      <c r="N728" s="48" t="s">
        <v>3268</v>
      </c>
      <c r="O728" s="49" t="s">
        <v>60</v>
      </c>
      <c r="P728" s="49" t="s">
        <v>66</v>
      </c>
      <c r="Q728" s="49" t="s">
        <v>67</v>
      </c>
      <c r="R728" s="50" t="s">
        <v>68</v>
      </c>
      <c r="S728" s="49" t="s">
        <v>60</v>
      </c>
      <c r="T728" s="73" t="str">
        <f>IF(_xlfn.XLOOKUP(I728,LEGEND!B:B,LEGEND!H:H)&lt;&gt;"-",HYPERLINK(_xlfn.XLOOKUP(I728,LEGEND!B:B,LEGEND!H:H),"link"),_xlfn.XLOOKUP(I728,LEGEND!B:B,LEGEND!H:H))</f>
        <v>-</v>
      </c>
      <c r="U728" s="73" t="str">
        <f>HYPERLINK(_xlfn.XLOOKUP(I728,LEGEND!B:B,LEGEND!I:I))</f>
        <v>-</v>
      </c>
      <c r="V728" s="51" t="s">
        <v>3269</v>
      </c>
      <c r="W728" s="63" t="s">
        <v>1339</v>
      </c>
      <c r="X728" s="64">
        <v>100</v>
      </c>
      <c r="Y728" s="64">
        <v>80</v>
      </c>
      <c r="Z728" s="64">
        <v>170</v>
      </c>
      <c r="AA728" s="84">
        <v>1.115</v>
      </c>
      <c r="AB728" s="85">
        <v>1</v>
      </c>
      <c r="AC728" s="85">
        <v>1</v>
      </c>
    </row>
    <row r="729" spans="1:29" s="1" customFormat="1" ht="25.5">
      <c r="B729" s="6" t="s">
        <v>55</v>
      </c>
      <c r="C729" s="6" t="s">
        <v>1340</v>
      </c>
      <c r="D729" s="6" t="s">
        <v>973</v>
      </c>
      <c r="E729" s="49" t="s">
        <v>974</v>
      </c>
      <c r="F729" s="6" t="s">
        <v>3208</v>
      </c>
      <c r="G729" s="6" t="s">
        <v>60</v>
      </c>
      <c r="H729" s="6" t="s">
        <v>3223</v>
      </c>
      <c r="I729" s="60" t="s">
        <v>3224</v>
      </c>
      <c r="J729" s="49" t="s">
        <v>3225</v>
      </c>
      <c r="K729" s="6" t="s">
        <v>3226</v>
      </c>
      <c r="L729" s="29">
        <f>IF($J$6="с учетом НДС",VLOOKUP(I729,LEGEND!B:E,4,0)*(1-M729),VLOOKUP(I729,LEGEND!B:E,4,0)*(1-M729)/1.2)</f>
        <v>16300</v>
      </c>
      <c r="M729" s="57">
        <f>IF(AND(B729&lt;&gt;"1_Электроинструмент",B729&lt;&gt;"2_Садовая техника"),$J$5,IF($J$4&lt;=20%,$J$4,IFERROR(VLOOKUP(S729,LEGEND!$L$2:$M$5,2,FALSE),$J$4)))</f>
        <v>0</v>
      </c>
      <c r="N729" s="48" t="s">
        <v>3227</v>
      </c>
      <c r="O729" s="49" t="s">
        <v>60</v>
      </c>
      <c r="P729" s="49" t="s">
        <v>66</v>
      </c>
      <c r="Q729" s="49" t="s">
        <v>67</v>
      </c>
      <c r="R729" s="50" t="s">
        <v>68</v>
      </c>
      <c r="S729" s="49" t="s">
        <v>60</v>
      </c>
      <c r="T729" s="73" t="str">
        <f>IF(_xlfn.XLOOKUP(I729,LEGEND!B:B,LEGEND!H:H)&lt;&gt;"-",HYPERLINK(_xlfn.XLOOKUP(I729,LEGEND!B:B,LEGEND!H:H),"link"),_xlfn.XLOOKUP(I729,LEGEND!B:B,LEGEND!H:H))</f>
        <v>link</v>
      </c>
      <c r="U729" s="73" t="str">
        <f>HYPERLINK(_xlfn.XLOOKUP(I729,LEGEND!B:B,LEGEND!I:I))</f>
        <v>https://milwaukee-media-images.s3.amazonaws.com/hi/M18_B5--Hero_01.jpg</v>
      </c>
      <c r="V729" s="51" t="s">
        <v>3229</v>
      </c>
      <c r="W729" s="63" t="s">
        <v>71</v>
      </c>
      <c r="X729" s="64">
        <v>155</v>
      </c>
      <c r="Y729" s="64">
        <v>83</v>
      </c>
      <c r="Z729" s="64">
        <v>172</v>
      </c>
      <c r="AA729" s="84">
        <v>0.78</v>
      </c>
      <c r="AB729" s="85">
        <v>1</v>
      </c>
      <c r="AC729" s="85">
        <v>1</v>
      </c>
    </row>
    <row r="730" spans="1:29" s="1" customFormat="1" ht="25.5">
      <c r="B730" s="6" t="s">
        <v>55</v>
      </c>
      <c r="C730" s="6" t="s">
        <v>1340</v>
      </c>
      <c r="D730" s="6" t="s">
        <v>973</v>
      </c>
      <c r="E730" s="49" t="s">
        <v>974</v>
      </c>
      <c r="F730" s="6" t="s">
        <v>3208</v>
      </c>
      <c r="G730" s="6" t="s">
        <v>60</v>
      </c>
      <c r="H730" s="6" t="s">
        <v>3258</v>
      </c>
      <c r="I730" s="60" t="s">
        <v>3259</v>
      </c>
      <c r="J730" s="49" t="s">
        <v>3260</v>
      </c>
      <c r="K730" s="6" t="s">
        <v>3261</v>
      </c>
      <c r="L730" s="29">
        <f>IF($J$6="с учетом НДС",VLOOKUP(I730,LEGEND!B:E,4,0)*(1-M730),VLOOKUP(I730,LEGEND!B:E,4,0)*(1-M730)/1.2)</f>
        <v>16300</v>
      </c>
      <c r="M730" s="57">
        <f>IF(AND(B730&lt;&gt;"1_Электроинструмент",B730&lt;&gt;"2_Садовая техника"),$J$5,IF($J$4&lt;=20%,$J$4,IFERROR(VLOOKUP(S730,LEGEND!$L$2:$M$5,2,FALSE),$J$4)))</f>
        <v>0</v>
      </c>
      <c r="N730" s="48" t="s">
        <v>3262</v>
      </c>
      <c r="O730" s="49" t="s">
        <v>60</v>
      </c>
      <c r="P730" s="49" t="s">
        <v>66</v>
      </c>
      <c r="Q730" s="49" t="s">
        <v>67</v>
      </c>
      <c r="R730" s="50" t="s">
        <v>68</v>
      </c>
      <c r="S730" s="49" t="s">
        <v>60</v>
      </c>
      <c r="T730" s="73" t="str">
        <f>IF(_xlfn.XLOOKUP(I730,LEGEND!B:B,LEGEND!H:H)&lt;&gt;"-",HYPERLINK(_xlfn.XLOOKUP(I730,LEGEND!B:B,LEGEND!H:H),"link"),_xlfn.XLOOKUP(I730,LEGEND!B:B,LEGEND!H:H))</f>
        <v>-</v>
      </c>
      <c r="U730" s="73" t="str">
        <f>HYPERLINK(_xlfn.XLOOKUP(I730,LEGEND!B:B,LEGEND!I:I))</f>
        <v>-</v>
      </c>
      <c r="V730" s="51" t="s">
        <v>3263</v>
      </c>
      <c r="W730" s="63" t="s">
        <v>71</v>
      </c>
      <c r="X730" s="64">
        <v>94</v>
      </c>
      <c r="Y730" s="64">
        <v>86</v>
      </c>
      <c r="Z730" s="64">
        <v>124</v>
      </c>
      <c r="AA730" s="84">
        <v>0.86</v>
      </c>
      <c r="AB730" s="85">
        <v>1</v>
      </c>
      <c r="AC730" s="85">
        <v>1</v>
      </c>
    </row>
    <row r="731" spans="1:29" ht="15">
      <c r="A731" s="1"/>
      <c r="B731" s="6" t="s">
        <v>55</v>
      </c>
      <c r="C731" s="6" t="s">
        <v>1340</v>
      </c>
      <c r="D731" s="6" t="s">
        <v>973</v>
      </c>
      <c r="E731" s="49" t="s">
        <v>974</v>
      </c>
      <c r="F731" s="6" t="s">
        <v>3208</v>
      </c>
      <c r="G731" s="6" t="s">
        <v>60</v>
      </c>
      <c r="H731" s="6" t="s">
        <v>8601</v>
      </c>
      <c r="I731" s="60" t="s">
        <v>8602</v>
      </c>
      <c r="J731" s="49" t="s">
        <v>8603</v>
      </c>
      <c r="K731" s="6" t="s">
        <v>8604</v>
      </c>
      <c r="L731" s="29">
        <f>IF($J$6="с учетом НДС",VLOOKUP(I731,LEGEND!B:E,4,0)*(1-M731),VLOOKUP(I731,LEGEND!B:E,4,0)*(1-M731)/1.2)</f>
        <v>22000</v>
      </c>
      <c r="M731" s="57">
        <f>IF(AND(B731&lt;&gt;"1_Электроинструмент",B731&lt;&gt;"2_Садовая техника"),$J$5,IF($J$4&lt;=20%,$J$4,IFERROR(VLOOKUP(S731,LEGEND!$L$2:$M$5,2,FALSE),$J$4)))</f>
        <v>0</v>
      </c>
      <c r="N731" s="48" t="s">
        <v>3227</v>
      </c>
      <c r="O731" s="49" t="s">
        <v>42</v>
      </c>
      <c r="P731" s="49" t="s">
        <v>66</v>
      </c>
      <c r="Q731" s="49" t="s">
        <v>473</v>
      </c>
      <c r="R731" s="50">
        <v>44743</v>
      </c>
      <c r="S731" s="49" t="s">
        <v>60</v>
      </c>
      <c r="T731" s="73" t="str">
        <f>IF(_xlfn.XLOOKUP(I731,LEGEND!B:B,LEGEND!H:H)&lt;&gt;"-",HYPERLINK(_xlfn.XLOOKUP(I731,LEGEND!B:B,LEGEND!H:H),"link"),_xlfn.XLOOKUP(I731,LEGEND!B:B,LEGEND!H:H))</f>
        <v>-</v>
      </c>
      <c r="U731" s="73" t="str">
        <f>HYPERLINK(_xlfn.XLOOKUP(I731,LEGEND!B:B,LEGEND!I:I))</f>
        <v>-</v>
      </c>
      <c r="V731" s="51" t="s">
        <v>8605</v>
      </c>
      <c r="W731" s="63" t="s">
        <v>71</v>
      </c>
      <c r="X731" s="64">
        <v>168</v>
      </c>
      <c r="Y731" s="64">
        <v>100</v>
      </c>
      <c r="Z731" s="64">
        <v>150</v>
      </c>
      <c r="AA731" s="84">
        <v>1.1000000000000001</v>
      </c>
      <c r="AB731" s="85">
        <v>1</v>
      </c>
      <c r="AC731" s="85">
        <v>1</v>
      </c>
    </row>
    <row r="732" spans="1:29" ht="25.5">
      <c r="A732" s="1"/>
      <c r="B732" s="6" t="s">
        <v>55</v>
      </c>
      <c r="C732" s="6" t="s">
        <v>1340</v>
      </c>
      <c r="D732" s="6" t="s">
        <v>973</v>
      </c>
      <c r="E732" s="49" t="s">
        <v>974</v>
      </c>
      <c r="F732" s="6" t="s">
        <v>3208</v>
      </c>
      <c r="G732" s="6" t="s">
        <v>60</v>
      </c>
      <c r="H732" s="6" t="s">
        <v>3244</v>
      </c>
      <c r="I732" s="60" t="s">
        <v>3245</v>
      </c>
      <c r="J732" s="49" t="s">
        <v>3246</v>
      </c>
      <c r="K732" s="6" t="s">
        <v>3247</v>
      </c>
      <c r="L732" s="29">
        <f>IF($J$6="с учетом НДС",VLOOKUP(I732,LEGEND!B:E,4,0)*(1-M732),VLOOKUP(I732,LEGEND!B:E,4,0)*(1-M732)/1.2)</f>
        <v>22500</v>
      </c>
      <c r="M732" s="57">
        <f>IF(AND(B732&lt;&gt;"1_Электроинструмент",B732&lt;&gt;"2_Садовая техника"),$J$5,IF($J$4&lt;=20%,$J$4,IFERROR(VLOOKUP(S732,LEGEND!$L$2:$M$5,2,FALSE),$J$4)))</f>
        <v>0</v>
      </c>
      <c r="N732" s="48" t="s">
        <v>3248</v>
      </c>
      <c r="O732" s="49" t="s">
        <v>60</v>
      </c>
      <c r="P732" s="49" t="s">
        <v>66</v>
      </c>
      <c r="Q732" s="49" t="s">
        <v>67</v>
      </c>
      <c r="R732" s="50" t="s">
        <v>68</v>
      </c>
      <c r="S732" s="49" t="s">
        <v>60</v>
      </c>
      <c r="T732" s="73" t="str">
        <f>IF(_xlfn.XLOOKUP(I732,LEGEND!B:B,LEGEND!H:H)&lt;&gt;"-",HYPERLINK(_xlfn.XLOOKUP(I732,LEGEND!B:B,LEGEND!H:H),"link"),_xlfn.XLOOKUP(I732,LEGEND!B:B,LEGEND!H:H))</f>
        <v>link</v>
      </c>
      <c r="U732" s="73" t="str">
        <f>HYPERLINK(_xlfn.XLOOKUP(I732,LEGEND!B:B,LEGEND!I:I))</f>
        <v>https://milwaukee-media-images.s3.amazonaws.com/hi/M18_HB55--Hero_1.jpg</v>
      </c>
      <c r="V732" s="51" t="s">
        <v>3250</v>
      </c>
      <c r="W732" s="63" t="s">
        <v>71</v>
      </c>
      <c r="X732" s="64">
        <v>105</v>
      </c>
      <c r="Y732" s="64">
        <v>94</v>
      </c>
      <c r="Z732" s="64">
        <v>154</v>
      </c>
      <c r="AA732" s="84">
        <v>1.28</v>
      </c>
      <c r="AB732" s="85">
        <v>1</v>
      </c>
      <c r="AC732" s="85">
        <v>1</v>
      </c>
    </row>
    <row r="733" spans="1:29" ht="25.5">
      <c r="A733" s="1"/>
      <c r="B733" s="6" t="s">
        <v>55</v>
      </c>
      <c r="C733" s="6" t="s">
        <v>1340</v>
      </c>
      <c r="D733" s="6" t="s">
        <v>973</v>
      </c>
      <c r="E733" s="49" t="s">
        <v>974</v>
      </c>
      <c r="F733" s="6" t="s">
        <v>3208</v>
      </c>
      <c r="G733" s="6" t="s">
        <v>60</v>
      </c>
      <c r="H733" s="6" t="s">
        <v>3251</v>
      </c>
      <c r="I733" s="60" t="s">
        <v>3252</v>
      </c>
      <c r="J733" s="49" t="s">
        <v>3253</v>
      </c>
      <c r="K733" s="6" t="s">
        <v>3254</v>
      </c>
      <c r="L733" s="29">
        <f>IF($J$6="с учетом НДС",VLOOKUP(I733,LEGEND!B:E,4,0)*(1-M733),VLOOKUP(I733,LEGEND!B:E,4,0)*(1-M733)/1.2)</f>
        <v>27000</v>
      </c>
      <c r="M733" s="57">
        <f>IF(AND(B733&lt;&gt;"1_Электроинструмент",B733&lt;&gt;"2_Садовая техника"),$J$5,IF($J$4&lt;=20%,$J$4,IFERROR(VLOOKUP(S733,LEGEND!$L$2:$M$5,2,FALSE),$J$4)))</f>
        <v>0</v>
      </c>
      <c r="N733" s="48" t="s">
        <v>3255</v>
      </c>
      <c r="O733" s="49" t="s">
        <v>60</v>
      </c>
      <c r="P733" s="49" t="s">
        <v>66</v>
      </c>
      <c r="Q733" s="49" t="s">
        <v>67</v>
      </c>
      <c r="R733" s="50" t="s">
        <v>68</v>
      </c>
      <c r="S733" s="49" t="s">
        <v>60</v>
      </c>
      <c r="T733" s="73" t="str">
        <f>IF(_xlfn.XLOOKUP(I733,LEGEND!B:B,LEGEND!H:H)&lt;&gt;"-",HYPERLINK(_xlfn.XLOOKUP(I733,LEGEND!B:B,LEGEND!H:H),"link"),_xlfn.XLOOKUP(I733,LEGEND!B:B,LEGEND!H:H))</f>
        <v>link</v>
      </c>
      <c r="U733" s="73" t="str">
        <f>HYPERLINK(_xlfn.XLOOKUP(I733,LEGEND!B:B,LEGEND!I:I))</f>
        <v>https://milwaukee-media-images.s3.amazonaws.com/hi/M18_HB8--Hero_1.jpg</v>
      </c>
      <c r="V733" s="51" t="s">
        <v>3257</v>
      </c>
      <c r="W733" s="63" t="s">
        <v>71</v>
      </c>
      <c r="X733" s="64">
        <v>105</v>
      </c>
      <c r="Y733" s="64">
        <v>94</v>
      </c>
      <c r="Z733" s="64">
        <v>154</v>
      </c>
      <c r="AA733" s="84">
        <v>1.28</v>
      </c>
      <c r="AB733" s="85">
        <v>1</v>
      </c>
      <c r="AC733" s="85">
        <v>1</v>
      </c>
    </row>
    <row r="734" spans="1:29" ht="25.5">
      <c r="A734" s="1"/>
      <c r="B734" s="6" t="s">
        <v>55</v>
      </c>
      <c r="C734" s="6" t="s">
        <v>1340</v>
      </c>
      <c r="D734" s="6" t="s">
        <v>973</v>
      </c>
      <c r="E734" s="49" t="s">
        <v>974</v>
      </c>
      <c r="F734" s="6" t="s">
        <v>3208</v>
      </c>
      <c r="G734" s="6" t="s">
        <v>60</v>
      </c>
      <c r="H734" s="6" t="s">
        <v>3230</v>
      </c>
      <c r="I734" s="60" t="s">
        <v>3231</v>
      </c>
      <c r="J734" s="49" t="s">
        <v>3232</v>
      </c>
      <c r="K734" s="6" t="s">
        <v>3233</v>
      </c>
      <c r="L734" s="29">
        <f>IF($J$6="с учетом НДС",VLOOKUP(I734,LEGEND!B:E,4,0)*(1-M734),VLOOKUP(I734,LEGEND!B:E,4,0)*(1-M734)/1.2)</f>
        <v>29500</v>
      </c>
      <c r="M734" s="57">
        <f>IF(AND(B734&lt;&gt;"1_Электроинструмент",B734&lt;&gt;"2_Садовая техника"),$J$5,IF($J$4&lt;=20%,$J$4,IFERROR(VLOOKUP(S734,LEGEND!$L$2:$M$5,2,FALSE),$J$4)))</f>
        <v>0</v>
      </c>
      <c r="N734" s="48" t="s">
        <v>3234</v>
      </c>
      <c r="O734" s="49" t="s">
        <v>60</v>
      </c>
      <c r="P734" s="49" t="s">
        <v>66</v>
      </c>
      <c r="Q734" s="49" t="s">
        <v>67</v>
      </c>
      <c r="R734" s="50" t="s">
        <v>68</v>
      </c>
      <c r="S734" s="49" t="s">
        <v>60</v>
      </c>
      <c r="T734" s="73" t="str">
        <f>IF(_xlfn.XLOOKUP(I734,LEGEND!B:B,LEGEND!H:H)&lt;&gt;"-",HYPERLINK(_xlfn.XLOOKUP(I734,LEGEND!B:B,LEGEND!H:H),"link"),_xlfn.XLOOKUP(I734,LEGEND!B:B,LEGEND!H:H))</f>
        <v>link</v>
      </c>
      <c r="U734" s="73" t="str">
        <f>HYPERLINK(_xlfn.XLOOKUP(I734,LEGEND!B:B,LEGEND!I:I))</f>
        <v>https://milwaukee-media-images.s3.amazonaws.com/hi/M18_HB12--Hero_1.jpg</v>
      </c>
      <c r="V734" s="51" t="s">
        <v>3236</v>
      </c>
      <c r="W734" s="63" t="s">
        <v>71</v>
      </c>
      <c r="X734" s="64">
        <v>113</v>
      </c>
      <c r="Y734" s="64">
        <v>105</v>
      </c>
      <c r="Z734" s="64">
        <v>170</v>
      </c>
      <c r="AA734" s="84">
        <v>1.71</v>
      </c>
      <c r="AB734" s="85">
        <v>1</v>
      </c>
      <c r="AC734" s="85">
        <v>1</v>
      </c>
    </row>
    <row r="735" spans="1:29" s="1" customFormat="1" ht="25.5">
      <c r="B735" s="6" t="s">
        <v>55</v>
      </c>
      <c r="C735" s="6" t="s">
        <v>3892</v>
      </c>
      <c r="D735" s="6" t="s">
        <v>973</v>
      </c>
      <c r="E735" s="49" t="s">
        <v>974</v>
      </c>
      <c r="F735" s="6" t="s">
        <v>3973</v>
      </c>
      <c r="G735" s="6" t="s">
        <v>60</v>
      </c>
      <c r="H735" s="6" t="s">
        <v>3974</v>
      </c>
      <c r="I735" s="60" t="s">
        <v>3975</v>
      </c>
      <c r="J735" s="49" t="s">
        <v>3976</v>
      </c>
      <c r="K735" s="6" t="s">
        <v>3977</v>
      </c>
      <c r="L735" s="29">
        <f>IF($J$6="с учетом НДС",VLOOKUP(I735,LEGEND!B:E,4,0)*(1-M735),VLOOKUP(I735,LEGEND!B:E,4,0)*(1-M735)/1.2)</f>
        <v>20600</v>
      </c>
      <c r="M735" s="57">
        <f>IF(AND(B735&lt;&gt;"1_Электроинструмент",B735&lt;&gt;"2_Садовая техника"),$J$5,IF($J$4&lt;=20%,$J$4,IFERROR(VLOOKUP(S735,LEGEND!$L$2:$M$5,2,FALSE),$J$4)))</f>
        <v>0</v>
      </c>
      <c r="N735" s="48" t="s">
        <v>3978</v>
      </c>
      <c r="O735" s="49" t="s">
        <v>60</v>
      </c>
      <c r="P735" s="49" t="s">
        <v>66</v>
      </c>
      <c r="Q735" s="49" t="s">
        <v>67</v>
      </c>
      <c r="R735" s="50" t="s">
        <v>68</v>
      </c>
      <c r="S735" s="49" t="s">
        <v>60</v>
      </c>
      <c r="T735" s="73" t="str">
        <f>IF(_xlfn.XLOOKUP(I735,LEGEND!B:B,LEGEND!H:H)&lt;&gt;"-",HYPERLINK(_xlfn.XLOOKUP(I735,LEGEND!B:B,LEGEND!H:H),"link"),_xlfn.XLOOKUP(I735,LEGEND!B:B,LEGEND!H:H))</f>
        <v>link</v>
      </c>
      <c r="U735" s="73" t="str">
        <f>HYPERLINK(_xlfn.XLOOKUP(I735,LEGEND!B:B,LEGEND!I:I))</f>
        <v>https://milwaukee-media-images.s3.amazonaws.com/hi/M28_B5--Hero_01.jpg</v>
      </c>
      <c r="V735" s="51" t="s">
        <v>3980</v>
      </c>
      <c r="W735" s="63" t="s">
        <v>71</v>
      </c>
      <c r="X735" s="64">
        <v>97</v>
      </c>
      <c r="Y735" s="64">
        <v>97</v>
      </c>
      <c r="Z735" s="64">
        <v>150</v>
      </c>
      <c r="AA735" s="84">
        <v>1.1539999999999999</v>
      </c>
      <c r="AB735" s="85">
        <v>1</v>
      </c>
      <c r="AC735" s="85">
        <v>1</v>
      </c>
    </row>
    <row r="736" spans="1:29" s="1" customFormat="1" ht="25.5">
      <c r="B736" s="6" t="s">
        <v>55</v>
      </c>
      <c r="C736" s="6" t="s">
        <v>7251</v>
      </c>
      <c r="D736" s="6" t="s">
        <v>973</v>
      </c>
      <c r="E736" s="49" t="s">
        <v>974</v>
      </c>
      <c r="F736" s="6" t="s">
        <v>7425</v>
      </c>
      <c r="G736" s="6" t="s">
        <v>60</v>
      </c>
      <c r="H736" s="6" t="s">
        <v>7433</v>
      </c>
      <c r="I736" s="60" t="s">
        <v>7434</v>
      </c>
      <c r="J736" s="49" t="s">
        <v>7435</v>
      </c>
      <c r="K736" s="6" t="s">
        <v>7436</v>
      </c>
      <c r="L736" s="29">
        <f>IF($J$6="с учетом НДС",VLOOKUP(I736,LEGEND!B:E,4,0)*(1-M736),VLOOKUP(I736,LEGEND!B:E,4,0)*(1-M736)/1.2)</f>
        <v>1880</v>
      </c>
      <c r="M736" s="57">
        <f>IF(AND(B736&lt;&gt;"1_Электроинструмент",B736&lt;&gt;"2_Садовая техника"),$J$5,IF($J$4&lt;=20%,$J$4,IFERROR(VLOOKUP(S736,LEGEND!$L$2:$M$5,2,FALSE),$J$4)))</f>
        <v>0</v>
      </c>
      <c r="N736" s="48" t="s">
        <v>7437</v>
      </c>
      <c r="O736" s="49" t="s">
        <v>60</v>
      </c>
      <c r="P736" s="49" t="s">
        <v>66</v>
      </c>
      <c r="Q736" s="49" t="s">
        <v>67</v>
      </c>
      <c r="R736" s="50" t="s">
        <v>68</v>
      </c>
      <c r="S736" s="49" t="s">
        <v>60</v>
      </c>
      <c r="T736" s="73" t="str">
        <f>IF(_xlfn.XLOOKUP(I736,LEGEND!B:B,LEGEND!H:H)&lt;&gt;"-",HYPERLINK(_xlfn.XLOOKUP(I736,LEGEND!B:B,LEGEND!H:H),"link"),_xlfn.XLOOKUP(I736,LEGEND!B:B,LEGEND!H:H))</f>
        <v>link</v>
      </c>
      <c r="U736" s="73" t="str">
        <f>HYPERLINK(_xlfn.XLOOKUP(I736,LEGEND!B:B,LEGEND!I:I))</f>
        <v>https://milwaukee-media-images.s3.amazonaws.com/hi/M4_B2--Hero_1.jpg</v>
      </c>
      <c r="V736" s="51" t="s">
        <v>7439</v>
      </c>
      <c r="W736" s="63" t="s">
        <v>71</v>
      </c>
      <c r="X736" s="64">
        <v>101</v>
      </c>
      <c r="Y736" s="64">
        <v>31</v>
      </c>
      <c r="Z736" s="64">
        <v>149</v>
      </c>
      <c r="AA736" s="84">
        <v>0.1</v>
      </c>
      <c r="AB736" s="85">
        <v>1</v>
      </c>
      <c r="AC736" s="85">
        <v>1</v>
      </c>
    </row>
    <row r="737" spans="2:29" s="1" customFormat="1" ht="25.5">
      <c r="B737" s="6" t="s">
        <v>55</v>
      </c>
      <c r="C737" s="6" t="s">
        <v>7251</v>
      </c>
      <c r="D737" s="6" t="s">
        <v>973</v>
      </c>
      <c r="E737" s="49" t="s">
        <v>974</v>
      </c>
      <c r="F737" s="6" t="s">
        <v>7425</v>
      </c>
      <c r="G737" s="6" t="s">
        <v>60</v>
      </c>
      <c r="H737" s="6" t="s">
        <v>7426</v>
      </c>
      <c r="I737" s="60" t="s">
        <v>7427</v>
      </c>
      <c r="J737" s="49" t="s">
        <v>7428</v>
      </c>
      <c r="K737" s="6" t="s">
        <v>7429</v>
      </c>
      <c r="L737" s="29">
        <f>IF($J$6="с учетом НДС",VLOOKUP(I737,LEGEND!B:E,4,0)*(1-M737),VLOOKUP(I737,LEGEND!B:E,4,0)*(1-M737)/1.2)</f>
        <v>3100</v>
      </c>
      <c r="M737" s="57">
        <f>IF(AND(B737&lt;&gt;"1_Электроинструмент",B737&lt;&gt;"2_Садовая техника"),$J$5,IF($J$4&lt;=20%,$J$4,IFERROR(VLOOKUP(S737,LEGEND!$L$2:$M$5,2,FALSE),$J$4)))</f>
        <v>0</v>
      </c>
      <c r="N737" s="48" t="s">
        <v>7430</v>
      </c>
      <c r="O737" s="49" t="s">
        <v>60</v>
      </c>
      <c r="P737" s="49" t="s">
        <v>66</v>
      </c>
      <c r="Q737" s="49" t="s">
        <v>67</v>
      </c>
      <c r="R737" s="50" t="s">
        <v>68</v>
      </c>
      <c r="S737" s="49" t="s">
        <v>60</v>
      </c>
      <c r="T737" s="73" t="str">
        <f>IF(_xlfn.XLOOKUP(I737,LEGEND!B:B,LEGEND!H:H)&lt;&gt;"-",HYPERLINK(_xlfn.XLOOKUP(I737,LEGEND!B:B,LEGEND!H:H),"link"),_xlfn.XLOOKUP(I737,LEGEND!B:B,LEGEND!H:H))</f>
        <v>link</v>
      </c>
      <c r="U737" s="73" t="str">
        <f>HYPERLINK(_xlfn.XLOOKUP(I737,LEGEND!B:B,LEGEND!I:I))</f>
        <v>https://milwaukee-media-images.s3.amazonaws.com/hi/L4_B3--Hero_1.jpg</v>
      </c>
      <c r="V737" s="51" t="s">
        <v>7432</v>
      </c>
      <c r="W737" s="63" t="s">
        <v>71</v>
      </c>
      <c r="X737" s="64">
        <v>148</v>
      </c>
      <c r="Y737" s="64">
        <v>104</v>
      </c>
      <c r="Z737" s="64">
        <v>34</v>
      </c>
      <c r="AA737" s="84">
        <v>8.7999999999999995E-2</v>
      </c>
      <c r="AB737" s="85">
        <v>1</v>
      </c>
      <c r="AC737" s="85">
        <v>1</v>
      </c>
    </row>
    <row r="738" spans="2:29" s="1" customFormat="1" ht="25.5">
      <c r="B738" s="6" t="s">
        <v>55</v>
      </c>
      <c r="C738" s="6" t="s">
        <v>1317</v>
      </c>
      <c r="D738" s="6" t="s">
        <v>973</v>
      </c>
      <c r="E738" s="49" t="s">
        <v>974</v>
      </c>
      <c r="F738" s="6" t="s">
        <v>1318</v>
      </c>
      <c r="G738" s="6" t="s">
        <v>60</v>
      </c>
      <c r="H738" s="6" t="s">
        <v>1319</v>
      </c>
      <c r="I738" s="60" t="s">
        <v>1320</v>
      </c>
      <c r="J738" s="49" t="s">
        <v>1321</v>
      </c>
      <c r="K738" s="6" t="s">
        <v>1322</v>
      </c>
      <c r="L738" s="29">
        <f>IF($J$6="с учетом НДС",VLOOKUP(I738,LEGEND!B:E,4,0)*(1-M738),VLOOKUP(I738,LEGEND!B:E,4,0)*(1-M738)/1.2)</f>
        <v>9400</v>
      </c>
      <c r="M738" s="57">
        <f>IF(AND(B738&lt;&gt;"1_Электроинструмент",B738&lt;&gt;"2_Садовая техника"),$J$5,IF($J$4&lt;=20%,$J$4,IFERROR(VLOOKUP(S738,LEGEND!$L$2:$M$5,2,FALSE),$J$4)))</f>
        <v>0</v>
      </c>
      <c r="N738" s="48" t="s">
        <v>1323</v>
      </c>
      <c r="O738" s="49" t="s">
        <v>60</v>
      </c>
      <c r="P738" s="49" t="s">
        <v>66</v>
      </c>
      <c r="Q738" s="49" t="s">
        <v>67</v>
      </c>
      <c r="R738" s="50" t="s">
        <v>68</v>
      </c>
      <c r="S738" s="49" t="s">
        <v>60</v>
      </c>
      <c r="T738" s="73" t="str">
        <f>IF(_xlfn.XLOOKUP(I738,LEGEND!B:B,LEGEND!H:H)&lt;&gt;"-",HYPERLINK(_xlfn.XLOOKUP(I738,LEGEND!B:B,LEGEND!H:H),"link"),_xlfn.XLOOKUP(I738,LEGEND!B:B,LEGEND!H:H))</f>
        <v>link</v>
      </c>
      <c r="U738" s="73" t="str">
        <f>HYPERLINK(_xlfn.XLOOKUP(I738,LEGEND!B:B,LEGEND!I:I))</f>
        <v>https://milwaukee-media-images.s3.amazonaws.com/hi/M14_B--Hero_01.jpg</v>
      </c>
      <c r="V738" s="51" t="s">
        <v>1325</v>
      </c>
      <c r="W738" s="63" t="s">
        <v>71</v>
      </c>
      <c r="X738" s="64">
        <v>80</v>
      </c>
      <c r="Y738" s="64">
        <v>56</v>
      </c>
      <c r="Z738" s="64">
        <v>105</v>
      </c>
      <c r="AA738" s="84">
        <v>0.38400000000000001</v>
      </c>
      <c r="AB738" s="85">
        <v>1</v>
      </c>
      <c r="AC738" s="85">
        <v>1</v>
      </c>
    </row>
    <row r="739" spans="2:29" s="1" customFormat="1" ht="25.5">
      <c r="B739" s="6" t="s">
        <v>55</v>
      </c>
      <c r="C739" s="6" t="s">
        <v>1317</v>
      </c>
      <c r="D739" s="6" t="s">
        <v>973</v>
      </c>
      <c r="E739" s="49" t="s">
        <v>974</v>
      </c>
      <c r="F739" s="6" t="s">
        <v>1318</v>
      </c>
      <c r="G739" s="6" t="s">
        <v>60</v>
      </c>
      <c r="H739" s="6" t="s">
        <v>1333</v>
      </c>
      <c r="I739" s="60" t="s">
        <v>1334</v>
      </c>
      <c r="J739" s="49" t="s">
        <v>1335</v>
      </c>
      <c r="K739" s="6" t="s">
        <v>1336</v>
      </c>
      <c r="L739" s="29">
        <f>IF($J$6="с учетом НДС",VLOOKUP(I739,LEGEND!B:E,4,0)*(1-M739),VLOOKUP(I739,LEGEND!B:E,4,0)*(1-M739)/1.2)</f>
        <v>13000</v>
      </c>
      <c r="M739" s="57">
        <f>IF(AND(B739&lt;&gt;"1_Электроинструмент",B739&lt;&gt;"2_Садовая техника"),$J$5,IF($J$4&lt;=20%,$J$4,IFERROR(VLOOKUP(S739,LEGEND!$L$2:$M$5,2,FALSE),$J$4)))</f>
        <v>0</v>
      </c>
      <c r="N739" s="48" t="s">
        <v>1337</v>
      </c>
      <c r="O739" s="49" t="s">
        <v>60</v>
      </c>
      <c r="P739" s="49" t="s">
        <v>66</v>
      </c>
      <c r="Q739" s="49" t="s">
        <v>67</v>
      </c>
      <c r="R739" s="50" t="s">
        <v>68</v>
      </c>
      <c r="S739" s="49" t="s">
        <v>60</v>
      </c>
      <c r="T739" s="73" t="str">
        <f>IF(_xlfn.XLOOKUP(I739,LEGEND!B:B,LEGEND!H:H)&lt;&gt;"-",HYPERLINK(_xlfn.XLOOKUP(I739,LEGEND!B:B,LEGEND!H:H),"link"),_xlfn.XLOOKUP(I739,LEGEND!B:B,LEGEND!H:H))</f>
        <v>-</v>
      </c>
      <c r="U739" s="73" t="str">
        <f>HYPERLINK(_xlfn.XLOOKUP(I739,LEGEND!B:B,LEGEND!I:I))</f>
        <v>-</v>
      </c>
      <c r="V739" s="51" t="s">
        <v>1338</v>
      </c>
      <c r="W739" s="63" t="s">
        <v>1339</v>
      </c>
      <c r="X739" s="64">
        <v>125</v>
      </c>
      <c r="Y739" s="64">
        <v>70</v>
      </c>
      <c r="Z739" s="64">
        <v>60</v>
      </c>
      <c r="AA739" s="84">
        <v>0.90300000000000002</v>
      </c>
      <c r="AB739" s="85">
        <v>1</v>
      </c>
      <c r="AC739" s="85">
        <v>1</v>
      </c>
    </row>
    <row r="740" spans="2:29" s="1" customFormat="1" ht="15">
      <c r="B740" s="6" t="s">
        <v>55</v>
      </c>
      <c r="C740" s="6" t="s">
        <v>1317</v>
      </c>
      <c r="D740" s="6" t="s">
        <v>973</v>
      </c>
      <c r="E740" s="49" t="s">
        <v>974</v>
      </c>
      <c r="F740" s="6" t="s">
        <v>1318</v>
      </c>
      <c r="G740" s="6" t="s">
        <v>60</v>
      </c>
      <c r="H740" s="6" t="s">
        <v>1326</v>
      </c>
      <c r="I740" s="60" t="s">
        <v>1327</v>
      </c>
      <c r="J740" s="49" t="s">
        <v>1328</v>
      </c>
      <c r="K740" s="6" t="s">
        <v>1329</v>
      </c>
      <c r="L740" s="29">
        <f>IF($J$6="с учетом НДС",VLOOKUP(I740,LEGEND!B:E,4,0)*(1-M740),VLOOKUP(I740,LEGEND!B:E,4,0)*(1-M740)/1.2)</f>
        <v>15600</v>
      </c>
      <c r="M740" s="57">
        <f>IF(AND(B740&lt;&gt;"1_Электроинструмент",B740&lt;&gt;"2_Садовая техника"),$J$5,IF($J$4&lt;=20%,$J$4,IFERROR(VLOOKUP(S740,LEGEND!$L$2:$M$5,2,FALSE),$J$4)))</f>
        <v>0</v>
      </c>
      <c r="N740" s="48" t="s">
        <v>1330</v>
      </c>
      <c r="O740" s="49" t="s">
        <v>60</v>
      </c>
      <c r="P740" s="49" t="s">
        <v>66</v>
      </c>
      <c r="Q740" s="49" t="s">
        <v>473</v>
      </c>
      <c r="R740" s="50" t="s">
        <v>68</v>
      </c>
      <c r="S740" s="49" t="s">
        <v>60</v>
      </c>
      <c r="T740" s="73" t="str">
        <f>IF(_xlfn.XLOOKUP(I740,LEGEND!B:B,LEGEND!H:H)&lt;&gt;"-",HYPERLINK(_xlfn.XLOOKUP(I740,LEGEND!B:B,LEGEND!H:H),"link"),_xlfn.XLOOKUP(I740,LEGEND!B:B,LEGEND!H:H))</f>
        <v>link</v>
      </c>
      <c r="U740" s="73" t="str">
        <f>HYPERLINK(_xlfn.XLOOKUP(I740,LEGEND!B:B,LEGEND!I:I))</f>
        <v>https://milwaukee-media-images.s3.amazonaws.com/hi/M14_B4--Hero_1.jpg</v>
      </c>
      <c r="V740" s="51" t="s">
        <v>1332</v>
      </c>
      <c r="W740" s="63" t="s">
        <v>71</v>
      </c>
      <c r="X740" s="64">
        <v>154</v>
      </c>
      <c r="Y740" s="64">
        <v>74</v>
      </c>
      <c r="Z740" s="64">
        <v>177</v>
      </c>
      <c r="AA740" s="84">
        <v>0.63500000000000001</v>
      </c>
      <c r="AB740" s="85">
        <v>1</v>
      </c>
      <c r="AC740" s="85">
        <v>1</v>
      </c>
    </row>
    <row r="741" spans="2:29" s="1" customFormat="1" ht="25.5">
      <c r="B741" s="6" t="s">
        <v>55</v>
      </c>
      <c r="C741" s="6" t="s">
        <v>56</v>
      </c>
      <c r="D741" s="6" t="s">
        <v>973</v>
      </c>
      <c r="E741" s="49" t="s">
        <v>1010</v>
      </c>
      <c r="F741" s="6" t="s">
        <v>975</v>
      </c>
      <c r="G741" s="6" t="s">
        <v>60</v>
      </c>
      <c r="H741" s="6" t="s">
        <v>1011</v>
      </c>
      <c r="I741" s="60" t="s">
        <v>1012</v>
      </c>
      <c r="J741" s="49" t="s">
        <v>1013</v>
      </c>
      <c r="K741" s="6" t="s">
        <v>1014</v>
      </c>
      <c r="L741" s="29">
        <f>IF($J$6="с учетом НДС",VLOOKUP(I741,LEGEND!B:E,4,0)*(1-M741),VLOOKUP(I741,LEGEND!B:E,4,0)*(1-M741)/1.2)</f>
        <v>5000</v>
      </c>
      <c r="M741" s="57">
        <f>IF(AND(B741&lt;&gt;"1_Электроинструмент",B741&lt;&gt;"2_Садовая техника"),$J$5,IF($J$4&lt;=20%,$J$4,IFERROR(VLOOKUP(S741,LEGEND!$L$2:$M$5,2,FALSE),$J$4)))</f>
        <v>0</v>
      </c>
      <c r="N741" s="48" t="s">
        <v>1015</v>
      </c>
      <c r="O741" s="49" t="s">
        <v>60</v>
      </c>
      <c r="P741" s="49" t="s">
        <v>66</v>
      </c>
      <c r="Q741" s="49" t="s">
        <v>67</v>
      </c>
      <c r="R741" s="50" t="s">
        <v>68</v>
      </c>
      <c r="S741" s="49" t="s">
        <v>60</v>
      </c>
      <c r="T741" s="73" t="str">
        <f>IF(_xlfn.XLOOKUP(I741,LEGEND!B:B,LEGEND!H:H)&lt;&gt;"-",HYPERLINK(_xlfn.XLOOKUP(I741,LEGEND!B:B,LEGEND!H:H),"link"),_xlfn.XLOOKUP(I741,LEGEND!B:B,LEGEND!H:H))</f>
        <v>link</v>
      </c>
      <c r="U741" s="73" t="str">
        <f>HYPERLINK(_xlfn.XLOOKUP(I741,LEGEND!B:B,LEGEND!I:I))</f>
        <v>https://milwaukee-media-images.s3.amazonaws.com/hi/C12_C--Hero_1.jpg</v>
      </c>
      <c r="V741" s="51" t="s">
        <v>1017</v>
      </c>
      <c r="W741" s="63" t="s">
        <v>71</v>
      </c>
      <c r="X741" s="64">
        <v>189</v>
      </c>
      <c r="Y741" s="64">
        <v>76</v>
      </c>
      <c r="Z741" s="64">
        <v>162</v>
      </c>
      <c r="AA741" s="84">
        <v>0.73899999999999999</v>
      </c>
      <c r="AB741" s="85">
        <v>1</v>
      </c>
      <c r="AC741" s="85">
        <v>1</v>
      </c>
    </row>
    <row r="742" spans="2:29" s="1" customFormat="1" ht="25.5">
      <c r="B742" s="6" t="s">
        <v>55</v>
      </c>
      <c r="C742" s="6" t="s">
        <v>56</v>
      </c>
      <c r="D742" s="6" t="s">
        <v>973</v>
      </c>
      <c r="E742" s="49" t="s">
        <v>1010</v>
      </c>
      <c r="F742" s="6" t="s">
        <v>975</v>
      </c>
      <c r="G742" s="6" t="s">
        <v>60</v>
      </c>
      <c r="H742" s="6" t="s">
        <v>1025</v>
      </c>
      <c r="I742" s="60" t="s">
        <v>1026</v>
      </c>
      <c r="J742" s="49" t="s">
        <v>1027</v>
      </c>
      <c r="K742" s="6" t="s">
        <v>1028</v>
      </c>
      <c r="L742" s="29">
        <f>IF($J$6="с учетом НДС",VLOOKUP(I742,LEGEND!B:E,4,0)*(1-M742),VLOOKUP(I742,LEGEND!B:E,4,0)*(1-M742)/1.2)</f>
        <v>10000</v>
      </c>
      <c r="M742" s="57">
        <f>IF(AND(B742&lt;&gt;"1_Электроинструмент",B742&lt;&gt;"2_Садовая техника"),$J$5,IF($J$4&lt;=20%,$J$4,IFERROR(VLOOKUP(S742,LEGEND!$L$2:$M$5,2,FALSE),$J$4)))</f>
        <v>0</v>
      </c>
      <c r="N742" s="48" t="s">
        <v>1029</v>
      </c>
      <c r="O742" s="49" t="s">
        <v>60</v>
      </c>
      <c r="P742" s="49" t="s">
        <v>66</v>
      </c>
      <c r="Q742" s="49" t="s">
        <v>67</v>
      </c>
      <c r="R742" s="50" t="s">
        <v>68</v>
      </c>
      <c r="S742" s="49" t="s">
        <v>60</v>
      </c>
      <c r="T742" s="73" t="str">
        <f>IF(_xlfn.XLOOKUP(I742,LEGEND!B:B,LEGEND!H:H)&lt;&gt;"-",HYPERLINK(_xlfn.XLOOKUP(I742,LEGEND!B:B,LEGEND!H:H),"link"),_xlfn.XLOOKUP(I742,LEGEND!B:B,LEGEND!H:H))</f>
        <v>link</v>
      </c>
      <c r="U742" s="73" t="str">
        <f>HYPERLINK(_xlfn.XLOOKUP(I742,LEGEND!B:B,LEGEND!I:I))</f>
        <v>https://milwaukee-media-images.s3.amazonaws.com/hi/M12 _TC-0--Hero_1.jpg</v>
      </c>
      <c r="V742" s="51" t="s">
        <v>1031</v>
      </c>
      <c r="W742" s="63" t="s">
        <v>71</v>
      </c>
      <c r="X742" s="64">
        <v>209</v>
      </c>
      <c r="Y742" s="64">
        <v>274</v>
      </c>
      <c r="Z742" s="64">
        <v>100</v>
      </c>
      <c r="AA742" s="84">
        <v>0.45500000000000002</v>
      </c>
      <c r="AB742" s="85">
        <v>1</v>
      </c>
      <c r="AC742" s="85">
        <v>1</v>
      </c>
    </row>
    <row r="743" spans="2:29" s="1" customFormat="1" ht="25.5">
      <c r="B743" s="6" t="s">
        <v>55</v>
      </c>
      <c r="C743" s="6" t="s">
        <v>56</v>
      </c>
      <c r="D743" s="6" t="s">
        <v>973</v>
      </c>
      <c r="E743" s="49" t="s">
        <v>1010</v>
      </c>
      <c r="F743" s="6" t="s">
        <v>975</v>
      </c>
      <c r="G743" s="6" t="s">
        <v>60</v>
      </c>
      <c r="H743" s="6" t="s">
        <v>1018</v>
      </c>
      <c r="I743" s="60" t="s">
        <v>1019</v>
      </c>
      <c r="J743" s="49" t="s">
        <v>1020</v>
      </c>
      <c r="K743" s="6" t="s">
        <v>1021</v>
      </c>
      <c r="L743" s="29">
        <f>IF($J$6="с учетом НДС",VLOOKUP(I743,LEGEND!B:E,4,0)*(1-M743),VLOOKUP(I743,LEGEND!B:E,4,0)*(1-M743)/1.2)</f>
        <v>13000</v>
      </c>
      <c r="M743" s="57">
        <f>IF(AND(B743&lt;&gt;"1_Электроинструмент",B743&lt;&gt;"2_Садовая техника"),$J$5,IF($J$4&lt;=20%,$J$4,IFERROR(VLOOKUP(S743,LEGEND!$L$2:$M$5,2,FALSE),$J$4)))</f>
        <v>0</v>
      </c>
      <c r="N743" s="48" t="s">
        <v>1022</v>
      </c>
      <c r="O743" s="49" t="s">
        <v>60</v>
      </c>
      <c r="P743" s="49" t="s">
        <v>66</v>
      </c>
      <c r="Q743" s="49" t="s">
        <v>67</v>
      </c>
      <c r="R743" s="50" t="s">
        <v>68</v>
      </c>
      <c r="S743" s="49" t="s">
        <v>60</v>
      </c>
      <c r="T743" s="73" t="str">
        <f>IF(_xlfn.XLOOKUP(I743,LEGEND!B:B,LEGEND!H:H)&lt;&gt;"-",HYPERLINK(_xlfn.XLOOKUP(I743,LEGEND!B:B,LEGEND!H:H),"link"),_xlfn.XLOOKUP(I743,LEGEND!B:B,LEGEND!H:H))</f>
        <v>link</v>
      </c>
      <c r="U743" s="73" t="str">
        <f>HYPERLINK(_xlfn.XLOOKUP(I743,LEGEND!B:B,LEGEND!I:I))</f>
        <v>https://milwaukee-media-images.s3.amazonaws.com/hi/M12_C4--Hero_01.jpg</v>
      </c>
      <c r="V743" s="51" t="s">
        <v>1024</v>
      </c>
      <c r="W743" s="63" t="s">
        <v>71</v>
      </c>
      <c r="X743" s="64">
        <v>181</v>
      </c>
      <c r="Y743" s="64">
        <v>107</v>
      </c>
      <c r="Z743" s="64">
        <v>309</v>
      </c>
      <c r="AA743" s="84">
        <v>1.43</v>
      </c>
      <c r="AB743" s="85">
        <v>1</v>
      </c>
      <c r="AC743" s="85">
        <v>1</v>
      </c>
    </row>
    <row r="744" spans="2:29" s="1" customFormat="1" ht="25.5">
      <c r="B744" s="6" t="s">
        <v>55</v>
      </c>
      <c r="C744" s="6" t="s">
        <v>1340</v>
      </c>
      <c r="D744" s="6" t="s">
        <v>973</v>
      </c>
      <c r="E744" s="49" t="s">
        <v>1010</v>
      </c>
      <c r="F744" s="6" t="s">
        <v>3208</v>
      </c>
      <c r="G744" s="6" t="s">
        <v>60</v>
      </c>
      <c r="H744" s="6" t="s">
        <v>3277</v>
      </c>
      <c r="I744" s="60" t="s">
        <v>3278</v>
      </c>
      <c r="J744" s="49" t="s">
        <v>3279</v>
      </c>
      <c r="K744" s="6" t="s">
        <v>3280</v>
      </c>
      <c r="L744" s="29">
        <f>IF($J$6="с учетом НДС",VLOOKUP(I744,LEGEND!B:E,4,0)*(1-M744),VLOOKUP(I744,LEGEND!B:E,4,0)*(1-M744)/1.2)</f>
        <v>6900</v>
      </c>
      <c r="M744" s="57">
        <f>IF(AND(B744&lt;&gt;"1_Электроинструмент",B744&lt;&gt;"2_Садовая техника"),$J$5,IF($J$4&lt;=20%,$J$4,IFERROR(VLOOKUP(S744,LEGEND!$L$2:$M$5,2,FALSE),$J$4)))</f>
        <v>0</v>
      </c>
      <c r="N744" s="48" t="s">
        <v>3281</v>
      </c>
      <c r="O744" s="49" t="s">
        <v>60</v>
      </c>
      <c r="P744" s="49" t="s">
        <v>66</v>
      </c>
      <c r="Q744" s="49" t="s">
        <v>67</v>
      </c>
      <c r="R744" s="50" t="s">
        <v>68</v>
      </c>
      <c r="S744" s="49" t="s">
        <v>60</v>
      </c>
      <c r="T744" s="73" t="str">
        <f>IF(_xlfn.XLOOKUP(I744,LEGEND!B:B,LEGEND!H:H)&lt;&gt;"-",HYPERLINK(_xlfn.XLOOKUP(I744,LEGEND!B:B,LEGEND!H:H),"link"),_xlfn.XLOOKUP(I744,LEGEND!B:B,LEGEND!H:H))</f>
        <v>link</v>
      </c>
      <c r="U744" s="73" t="str">
        <f>HYPERLINK(_xlfn.XLOOKUP(I744,LEGEND!B:B,LEGEND!I:I))</f>
        <v>https://milwaukee-media-images.s3.amazonaws.com/hi/M12-18C--Hero_1.jpg</v>
      </c>
      <c r="V744" s="51" t="s">
        <v>3283</v>
      </c>
      <c r="W744" s="63" t="s">
        <v>71</v>
      </c>
      <c r="X744" s="64">
        <v>171</v>
      </c>
      <c r="Y744" s="64">
        <v>84</v>
      </c>
      <c r="Z744" s="64">
        <v>194</v>
      </c>
      <c r="AA744" s="84">
        <v>0.84</v>
      </c>
      <c r="AB744" s="85">
        <v>1</v>
      </c>
      <c r="AC744" s="85">
        <v>1</v>
      </c>
    </row>
    <row r="745" spans="2:29" s="1" customFormat="1" ht="25.5">
      <c r="B745" s="6" t="s">
        <v>55</v>
      </c>
      <c r="C745" s="6" t="s">
        <v>1340</v>
      </c>
      <c r="D745" s="6" t="s">
        <v>973</v>
      </c>
      <c r="E745" s="49" t="s">
        <v>1010</v>
      </c>
      <c r="F745" s="6" t="s">
        <v>3208</v>
      </c>
      <c r="G745" s="6" t="s">
        <v>60</v>
      </c>
      <c r="H745" s="6" t="s">
        <v>3284</v>
      </c>
      <c r="I745" s="60" t="s">
        <v>3285</v>
      </c>
      <c r="J745" s="49" t="s">
        <v>3286</v>
      </c>
      <c r="K745" s="6" t="s">
        <v>3287</v>
      </c>
      <c r="L745" s="29">
        <f>IF($J$6="с учетом НДС",VLOOKUP(I745,LEGEND!B:E,4,0)*(1-M745),VLOOKUP(I745,LEGEND!B:E,4,0)*(1-M745)/1.2)</f>
        <v>8800</v>
      </c>
      <c r="M745" s="57">
        <f>IF(AND(B745&lt;&gt;"1_Электроинструмент",B745&lt;&gt;"2_Садовая техника"),$J$5,IF($J$4&lt;=20%,$J$4,IFERROR(VLOOKUP(S745,LEGEND!$L$2:$M$5,2,FALSE),$J$4)))</f>
        <v>0</v>
      </c>
      <c r="N745" s="48" t="s">
        <v>3288</v>
      </c>
      <c r="O745" s="49" t="s">
        <v>60</v>
      </c>
      <c r="P745" s="49" t="s">
        <v>66</v>
      </c>
      <c r="Q745" s="49" t="s">
        <v>67</v>
      </c>
      <c r="R745" s="50" t="s">
        <v>68</v>
      </c>
      <c r="S745" s="49" t="s">
        <v>60</v>
      </c>
      <c r="T745" s="73" t="str">
        <f>IF(_xlfn.XLOOKUP(I745,LEGEND!B:B,LEGEND!H:H)&lt;&gt;"-",HYPERLINK(_xlfn.XLOOKUP(I745,LEGEND!B:B,LEGEND!H:H),"link"),_xlfn.XLOOKUP(I745,LEGEND!B:B,LEGEND!H:H))</f>
        <v>link</v>
      </c>
      <c r="U745" s="73" t="str">
        <f>HYPERLINK(_xlfn.XLOOKUP(I745,LEGEND!B:B,LEGEND!I:I))</f>
        <v>https://milwaukee-media-images.s3.amazonaws.com/hi/M12-18_FC--Hero_01.jpg</v>
      </c>
      <c r="V745" s="51" t="s">
        <v>3290</v>
      </c>
      <c r="W745" s="63" t="s">
        <v>71</v>
      </c>
      <c r="X745" s="64">
        <v>155</v>
      </c>
      <c r="Y745" s="64">
        <v>86</v>
      </c>
      <c r="Z745" s="64">
        <v>193</v>
      </c>
      <c r="AA745" s="84">
        <v>1.0329999999999999</v>
      </c>
      <c r="AB745" s="85">
        <v>1</v>
      </c>
      <c r="AC745" s="85">
        <v>1</v>
      </c>
    </row>
    <row r="746" spans="2:29" s="1" customFormat="1" ht="25.5">
      <c r="B746" s="6" t="s">
        <v>55</v>
      </c>
      <c r="C746" s="6" t="s">
        <v>1340</v>
      </c>
      <c r="D746" s="6" t="s">
        <v>973</v>
      </c>
      <c r="E746" s="49" t="s">
        <v>1010</v>
      </c>
      <c r="F746" s="6" t="s">
        <v>3208</v>
      </c>
      <c r="G746" s="6" t="s">
        <v>60</v>
      </c>
      <c r="H746" s="6" t="s">
        <v>3270</v>
      </c>
      <c r="I746" s="60" t="s">
        <v>3271</v>
      </c>
      <c r="J746" s="49" t="s">
        <v>3272</v>
      </c>
      <c r="K746" s="6" t="s">
        <v>3273</v>
      </c>
      <c r="L746" s="29">
        <f>IF($J$6="с учетом НДС",VLOOKUP(I746,LEGEND!B:E,4,0)*(1-M746),VLOOKUP(I746,LEGEND!B:E,4,0)*(1-M746)/1.2)</f>
        <v>15000</v>
      </c>
      <c r="M746" s="57">
        <f>IF(AND(B746&lt;&gt;"1_Электроинструмент",B746&lt;&gt;"2_Садовая техника"),$J$5,IF($J$4&lt;=20%,$J$4,IFERROR(VLOOKUP(S746,LEGEND!$L$2:$M$5,2,FALSE),$J$4)))</f>
        <v>0</v>
      </c>
      <c r="N746" s="48" t="s">
        <v>3274</v>
      </c>
      <c r="O746" s="49" t="s">
        <v>60</v>
      </c>
      <c r="P746" s="49" t="s">
        <v>66</v>
      </c>
      <c r="Q746" s="49" t="s">
        <v>67</v>
      </c>
      <c r="R746" s="50" t="s">
        <v>68</v>
      </c>
      <c r="S746" s="49" t="s">
        <v>60</v>
      </c>
      <c r="T746" s="73" t="str">
        <f>IF(_xlfn.XLOOKUP(I746,LEGEND!B:B,LEGEND!H:H)&lt;&gt;"-",HYPERLINK(_xlfn.XLOOKUP(I746,LEGEND!B:B,LEGEND!H:H),"link"),_xlfn.XLOOKUP(I746,LEGEND!B:B,LEGEND!H:H))</f>
        <v>link</v>
      </c>
      <c r="U746" s="73" t="str">
        <f>HYPERLINK(_xlfn.XLOOKUP(I746,LEGEND!B:B,LEGEND!I:I))</f>
        <v>https://milwaukee-media-images.s3.amazonaws.com/hi/M12_18_AC--Hero_1.jpg</v>
      </c>
      <c r="V746" s="51" t="s">
        <v>3276</v>
      </c>
      <c r="W746" s="63" t="s">
        <v>71</v>
      </c>
      <c r="X746" s="64">
        <v>219</v>
      </c>
      <c r="Y746" s="64">
        <v>113</v>
      </c>
      <c r="Z746" s="64">
        <v>299</v>
      </c>
      <c r="AA746" s="84">
        <v>0.97</v>
      </c>
      <c r="AB746" s="85">
        <v>1</v>
      </c>
      <c r="AC746" s="85">
        <v>1</v>
      </c>
    </row>
    <row r="747" spans="2:29" s="1" customFormat="1" ht="25.5">
      <c r="B747" s="6" t="s">
        <v>55</v>
      </c>
      <c r="C747" s="6" t="s">
        <v>1340</v>
      </c>
      <c r="D747" s="6" t="s">
        <v>973</v>
      </c>
      <c r="E747" s="49" t="s">
        <v>1010</v>
      </c>
      <c r="F747" s="6" t="s">
        <v>3208</v>
      </c>
      <c r="G747" s="6" t="s">
        <v>60</v>
      </c>
      <c r="H747" s="6" t="s">
        <v>3298</v>
      </c>
      <c r="I747" s="60" t="s">
        <v>3299</v>
      </c>
      <c r="J747" s="49" t="s">
        <v>3300</v>
      </c>
      <c r="K747" s="6" t="s">
        <v>3301</v>
      </c>
      <c r="L747" s="29">
        <f>IF($J$6="с учетом НДС",VLOOKUP(I747,LEGEND!B:E,4,0)*(1-M747),VLOOKUP(I747,LEGEND!B:E,4,0)*(1-M747)/1.2)</f>
        <v>17000</v>
      </c>
      <c r="M747" s="57">
        <f>IF(AND(B747&lt;&gt;"1_Электроинструмент",B747&lt;&gt;"2_Садовая техника"),$J$5,IF($J$4&lt;=20%,$J$4,IFERROR(VLOOKUP(S747,LEGEND!$L$2:$M$5,2,FALSE),$J$4)))</f>
        <v>0</v>
      </c>
      <c r="N747" s="48" t="s">
        <v>3302</v>
      </c>
      <c r="O747" s="49" t="s">
        <v>60</v>
      </c>
      <c r="P747" s="49" t="s">
        <v>66</v>
      </c>
      <c r="Q747" s="49" t="s">
        <v>67</v>
      </c>
      <c r="R747" s="50" t="s">
        <v>68</v>
      </c>
      <c r="S747" s="49" t="s">
        <v>60</v>
      </c>
      <c r="T747" s="73" t="str">
        <f>IF(_xlfn.XLOOKUP(I747,LEGEND!B:B,LEGEND!H:H)&lt;&gt;"-",HYPERLINK(_xlfn.XLOOKUP(I747,LEGEND!B:B,LEGEND!H:H),"link"),_xlfn.XLOOKUP(I747,LEGEND!B:B,LEGEND!H:H))</f>
        <v>link</v>
      </c>
      <c r="U747" s="73" t="str">
        <f>HYPERLINK(_xlfn.XLOOKUP(I747,LEGEND!B:B,LEGEND!I:I))</f>
        <v>https://milwaukee-media-images.s3.amazonaws.com/hi/M1418C6--Hero_1.jpg</v>
      </c>
      <c r="V747" s="51" t="s">
        <v>3304</v>
      </c>
      <c r="W747" s="63" t="s">
        <v>71</v>
      </c>
      <c r="X747" s="64">
        <v>302</v>
      </c>
      <c r="Y747" s="64">
        <v>198</v>
      </c>
      <c r="Z747" s="64">
        <v>213</v>
      </c>
      <c r="AA747" s="84">
        <v>2.2639999999999998</v>
      </c>
      <c r="AB747" s="85">
        <v>1</v>
      </c>
      <c r="AC747" s="85">
        <v>1</v>
      </c>
    </row>
    <row r="748" spans="2:29" s="1" customFormat="1" ht="25.5">
      <c r="B748" s="6" t="s">
        <v>55</v>
      </c>
      <c r="C748" s="6" t="s">
        <v>1340</v>
      </c>
      <c r="D748" s="6" t="s">
        <v>973</v>
      </c>
      <c r="E748" s="49" t="s">
        <v>1010</v>
      </c>
      <c r="F748" s="6" t="s">
        <v>3208</v>
      </c>
      <c r="G748" s="6" t="s">
        <v>60</v>
      </c>
      <c r="H748" s="6" t="s">
        <v>3291</v>
      </c>
      <c r="I748" s="60" t="s">
        <v>3292</v>
      </c>
      <c r="J748" s="49" t="s">
        <v>3293</v>
      </c>
      <c r="K748" s="6" t="s">
        <v>3294</v>
      </c>
      <c r="L748" s="29">
        <f>IF($J$6="с учетом НДС",VLOOKUP(I748,LEGEND!B:E,4,0)*(1-M748),VLOOKUP(I748,LEGEND!B:E,4,0)*(1-M748)/1.2)</f>
        <v>27500</v>
      </c>
      <c r="M748" s="57">
        <f>IF(AND(B748&lt;&gt;"1_Электроинструмент",B748&lt;&gt;"2_Садовая техника"),$J$5,IF($J$4&lt;=20%,$J$4,IFERROR(VLOOKUP(S748,LEGEND!$L$2:$M$5,2,FALSE),$J$4)))</f>
        <v>0</v>
      </c>
      <c r="N748" s="48" t="s">
        <v>3295</v>
      </c>
      <c r="O748" s="49" t="s">
        <v>60</v>
      </c>
      <c r="P748" s="49" t="s">
        <v>66</v>
      </c>
      <c r="Q748" s="49" t="s">
        <v>67</v>
      </c>
      <c r="R748" s="50" t="s">
        <v>68</v>
      </c>
      <c r="S748" s="49" t="s">
        <v>60</v>
      </c>
      <c r="T748" s="73" t="str">
        <f>IF(_xlfn.XLOOKUP(I748,LEGEND!B:B,LEGEND!H:H)&lt;&gt;"-",HYPERLINK(_xlfn.XLOOKUP(I748,LEGEND!B:B,LEGEND!H:H),"link"),_xlfn.XLOOKUP(I748,LEGEND!B:B,LEGEND!H:H))</f>
        <v>link</v>
      </c>
      <c r="U748" s="73" t="str">
        <f>HYPERLINK(_xlfn.XLOOKUP(I748,LEGEND!B:B,LEGEND!I:I))</f>
        <v>https://milwaukee-media-images.s3.amazonaws.com/hi/M12-18SC--Hero_1.jpg</v>
      </c>
      <c r="V748" s="51" t="s">
        <v>3297</v>
      </c>
      <c r="W748" s="63" t="s">
        <v>71</v>
      </c>
      <c r="X748" s="64">
        <v>245</v>
      </c>
      <c r="Y748" s="64">
        <v>225</v>
      </c>
      <c r="Z748" s="64">
        <v>110</v>
      </c>
      <c r="AA748" s="84">
        <v>2.1360000000000001</v>
      </c>
      <c r="AB748" s="85">
        <v>1</v>
      </c>
      <c r="AC748" s="85">
        <v>1</v>
      </c>
    </row>
    <row r="749" spans="2:29" s="1" customFormat="1" ht="25.5">
      <c r="B749" s="6" t="s">
        <v>55</v>
      </c>
      <c r="C749" s="6" t="s">
        <v>1340</v>
      </c>
      <c r="D749" s="6" t="s">
        <v>973</v>
      </c>
      <c r="E749" s="49" t="s">
        <v>1010</v>
      </c>
      <c r="F749" s="6" t="s">
        <v>3208</v>
      </c>
      <c r="G749" s="6" t="s">
        <v>60</v>
      </c>
      <c r="H749" s="6" t="s">
        <v>3305</v>
      </c>
      <c r="I749" s="60" t="s">
        <v>3306</v>
      </c>
      <c r="J749" s="49" t="s">
        <v>3307</v>
      </c>
      <c r="K749" s="6" t="s">
        <v>3308</v>
      </c>
      <c r="L749" s="29">
        <f>IF($J$6="с учетом НДС",VLOOKUP(I749,LEGEND!B:E,4,0)*(1-M749),VLOOKUP(I749,LEGEND!B:E,4,0)*(1-M749)/1.2)</f>
        <v>29000</v>
      </c>
      <c r="M749" s="57">
        <f>IF(AND(B749&lt;&gt;"1_Электроинструмент",B749&lt;&gt;"2_Садовая техника"),$J$5,IF($J$4&lt;=20%,$J$4,IFERROR(VLOOKUP(S749,LEGEND!$L$2:$M$5,2,FALSE),$J$4)))</f>
        <v>0</v>
      </c>
      <c r="N749" s="48" t="s">
        <v>3309</v>
      </c>
      <c r="O749" s="49" t="s">
        <v>60</v>
      </c>
      <c r="P749" s="49" t="s">
        <v>66</v>
      </c>
      <c r="Q749" s="49" t="s">
        <v>67</v>
      </c>
      <c r="R749" s="50" t="s">
        <v>68</v>
      </c>
      <c r="S749" s="49" t="s">
        <v>60</v>
      </c>
      <c r="T749" s="73" t="str">
        <f>IF(_xlfn.XLOOKUP(I749,LEGEND!B:B,LEGEND!H:H)&lt;&gt;"-",HYPERLINK(_xlfn.XLOOKUP(I749,LEGEND!B:B,LEGEND!H:H),"link"),_xlfn.XLOOKUP(I749,LEGEND!B:B,LEGEND!H:H))</f>
        <v>link</v>
      </c>
      <c r="U749" s="73" t="str">
        <f>HYPERLINK(_xlfn.XLOOKUP(I749,LEGEND!B:B,LEGEND!I:I))</f>
        <v>https://milwaukee-media-images.s3.amazonaws.com/hi/M18_DFC--Hero_1.jpg</v>
      </c>
      <c r="V749" s="51" t="s">
        <v>3311</v>
      </c>
      <c r="W749" s="63" t="s">
        <v>71</v>
      </c>
      <c r="X749" s="64">
        <v>276</v>
      </c>
      <c r="Y749" s="64">
        <v>110</v>
      </c>
      <c r="Z749" s="64">
        <v>211</v>
      </c>
      <c r="AA749" s="84">
        <v>1.903</v>
      </c>
      <c r="AB749" s="85">
        <v>1</v>
      </c>
      <c r="AC749" s="85">
        <v>1</v>
      </c>
    </row>
    <row r="750" spans="2:29" s="1" customFormat="1" ht="25.5">
      <c r="B750" s="6" t="s">
        <v>55</v>
      </c>
      <c r="C750" s="6" t="s">
        <v>3892</v>
      </c>
      <c r="D750" s="6" t="s">
        <v>973</v>
      </c>
      <c r="E750" s="49" t="s">
        <v>1010</v>
      </c>
      <c r="F750" s="6" t="s">
        <v>3973</v>
      </c>
      <c r="G750" s="6" t="s">
        <v>60</v>
      </c>
      <c r="H750" s="6" t="s">
        <v>3981</v>
      </c>
      <c r="I750" s="60" t="s">
        <v>3982</v>
      </c>
      <c r="J750" s="49" t="s">
        <v>3983</v>
      </c>
      <c r="K750" s="6" t="s">
        <v>3984</v>
      </c>
      <c r="L750" s="29">
        <f>IF($J$6="с учетом НДС",VLOOKUP(I750,LEGEND!B:E,4,0)*(1-M750),VLOOKUP(I750,LEGEND!B:E,4,0)*(1-M750)/1.2)</f>
        <v>7500</v>
      </c>
      <c r="M750" s="57">
        <f>IF(AND(B750&lt;&gt;"1_Электроинструмент",B750&lt;&gt;"2_Садовая техника"),$J$5,IF($J$4&lt;=20%,$J$4,IFERROR(VLOOKUP(S750,LEGEND!$L$2:$M$5,2,FALSE),$J$4)))</f>
        <v>0</v>
      </c>
      <c r="N750" s="48" t="s">
        <v>3985</v>
      </c>
      <c r="O750" s="49" t="s">
        <v>60</v>
      </c>
      <c r="P750" s="49" t="s">
        <v>66</v>
      </c>
      <c r="Q750" s="49" t="s">
        <v>67</v>
      </c>
      <c r="R750" s="50" t="s">
        <v>68</v>
      </c>
      <c r="S750" s="49" t="s">
        <v>60</v>
      </c>
      <c r="T750" s="73" t="str">
        <f>IF(_xlfn.XLOOKUP(I750,LEGEND!B:B,LEGEND!H:H)&lt;&gt;"-",HYPERLINK(_xlfn.XLOOKUP(I750,LEGEND!B:B,LEGEND!H:H),"link"),_xlfn.XLOOKUP(I750,LEGEND!B:B,LEGEND!H:H))</f>
        <v>link</v>
      </c>
      <c r="U750" s="73" t="str">
        <f>HYPERLINK(_xlfn.XLOOKUP(I750,LEGEND!B:B,LEGEND!I:I))</f>
        <v>https://milwaukee-media-images.s3.amazonaws.com/hi/M28_C--Hero_1.jpg</v>
      </c>
      <c r="V750" s="51" t="s">
        <v>3987</v>
      </c>
      <c r="W750" s="63" t="s">
        <v>71</v>
      </c>
      <c r="X750" s="64">
        <v>229</v>
      </c>
      <c r="Y750" s="64">
        <v>187</v>
      </c>
      <c r="Z750" s="64">
        <v>101</v>
      </c>
      <c r="AA750" s="84">
        <v>0.97499999999999998</v>
      </c>
      <c r="AB750" s="85">
        <v>1</v>
      </c>
      <c r="AC750" s="85">
        <v>1</v>
      </c>
    </row>
    <row r="751" spans="2:29" s="1" customFormat="1" ht="25.5">
      <c r="B751" s="6" t="s">
        <v>55</v>
      </c>
      <c r="C751" s="6" t="s">
        <v>7251</v>
      </c>
      <c r="D751" s="6" t="s">
        <v>973</v>
      </c>
      <c r="E751" s="49" t="s">
        <v>1010</v>
      </c>
      <c r="F751" s="6" t="s">
        <v>7425</v>
      </c>
      <c r="G751" s="6" t="s">
        <v>60</v>
      </c>
      <c r="H751" s="6" t="s">
        <v>7440</v>
      </c>
      <c r="I751" s="60" t="s">
        <v>7441</v>
      </c>
      <c r="J751" s="49" t="s">
        <v>7442</v>
      </c>
      <c r="K751" s="6" t="s">
        <v>7443</v>
      </c>
      <c r="L751" s="29">
        <f>IF($J$6="с учетом НДС",VLOOKUP(I751,LEGEND!B:E,4,0)*(1-M751),VLOOKUP(I751,LEGEND!B:E,4,0)*(1-M751)/1.2)</f>
        <v>3100</v>
      </c>
      <c r="M751" s="57">
        <f>IF(AND(B751&lt;&gt;"1_Электроинструмент",B751&lt;&gt;"2_Садовая техника"),$J$5,IF($J$4&lt;=20%,$J$4,IFERROR(VLOOKUP(S751,LEGEND!$L$2:$M$5,2,FALSE),$J$4)))</f>
        <v>0</v>
      </c>
      <c r="N751" s="48" t="s">
        <v>7444</v>
      </c>
      <c r="O751" s="49" t="s">
        <v>60</v>
      </c>
      <c r="P751" s="49" t="s">
        <v>66</v>
      </c>
      <c r="Q751" s="49" t="s">
        <v>67</v>
      </c>
      <c r="R751" s="50" t="s">
        <v>68</v>
      </c>
      <c r="S751" s="49" t="s">
        <v>60</v>
      </c>
      <c r="T751" s="73" t="str">
        <f>IF(_xlfn.XLOOKUP(I751,LEGEND!B:B,LEGEND!H:H)&lt;&gt;"-",HYPERLINK(_xlfn.XLOOKUP(I751,LEGEND!B:B,LEGEND!H:H),"link"),_xlfn.XLOOKUP(I751,LEGEND!B:B,LEGEND!H:H))</f>
        <v>link</v>
      </c>
      <c r="U751" s="73" t="str">
        <f>HYPERLINK(_xlfn.XLOOKUP(I751,LEGEND!B:B,LEGEND!I:I))</f>
        <v>https://milwaukee-media-images.s3.amazonaws.com/hi/CUSB--Hero_1.jpg</v>
      </c>
      <c r="V751" s="51" t="s">
        <v>7446</v>
      </c>
      <c r="W751" s="63" t="s">
        <v>71</v>
      </c>
      <c r="X751" s="64">
        <v>184</v>
      </c>
      <c r="Y751" s="64">
        <v>159</v>
      </c>
      <c r="Z751" s="64">
        <v>74</v>
      </c>
      <c r="AA751" s="84">
        <v>0.188</v>
      </c>
      <c r="AB751" s="85">
        <v>1</v>
      </c>
      <c r="AC751" s="85">
        <v>1</v>
      </c>
    </row>
    <row r="752" spans="2:29" s="1" customFormat="1" ht="25.5">
      <c r="B752" s="6" t="s">
        <v>55</v>
      </c>
      <c r="C752" s="6" t="s">
        <v>7251</v>
      </c>
      <c r="D752" s="6" t="s">
        <v>973</v>
      </c>
      <c r="E752" s="49" t="s">
        <v>1010</v>
      </c>
      <c r="F752" s="6" t="s">
        <v>7425</v>
      </c>
      <c r="G752" s="6" t="s">
        <v>60</v>
      </c>
      <c r="H752" s="6" t="s">
        <v>7447</v>
      </c>
      <c r="I752" s="60" t="s">
        <v>7448</v>
      </c>
      <c r="J752" s="49" t="s">
        <v>7449</v>
      </c>
      <c r="K752" s="6" t="s">
        <v>7450</v>
      </c>
      <c r="L752" s="29">
        <f>IF($J$6="с учетом НДС",VLOOKUP(I752,LEGEND!B:E,4,0)*(1-M752),VLOOKUP(I752,LEGEND!B:E,4,0)*(1-M752)/1.2)</f>
        <v>5000</v>
      </c>
      <c r="M752" s="57">
        <f>IF(AND(B752&lt;&gt;"1_Электроинструмент",B752&lt;&gt;"2_Садовая техника"),$J$5,IF($J$4&lt;=20%,$J$4,IFERROR(VLOOKUP(S752,LEGEND!$L$2:$M$5,2,FALSE),$J$4)))</f>
        <v>0</v>
      </c>
      <c r="N752" s="48" t="s">
        <v>7451</v>
      </c>
      <c r="O752" s="49" t="s">
        <v>60</v>
      </c>
      <c r="P752" s="49" t="s">
        <v>66</v>
      </c>
      <c r="Q752" s="49" t="s">
        <v>67</v>
      </c>
      <c r="R752" s="50" t="s">
        <v>68</v>
      </c>
      <c r="S752" s="49" t="s">
        <v>60</v>
      </c>
      <c r="T752" s="73" t="str">
        <f>IF(_xlfn.XLOOKUP(I752,LEGEND!B:B,LEGEND!H:H)&lt;&gt;"-",HYPERLINK(_xlfn.XLOOKUP(I752,LEGEND!B:B,LEGEND!H:H),"link"),_xlfn.XLOOKUP(I752,LEGEND!B:B,LEGEND!H:H))</f>
        <v>link</v>
      </c>
      <c r="U752" s="73" t="str">
        <f>HYPERLINK(_xlfn.XLOOKUP(I752,LEGEND!B:B,LEGEND!I:I))</f>
        <v>-</v>
      </c>
      <c r="V752" s="51" t="s">
        <v>7453</v>
      </c>
      <c r="W752" s="63" t="s">
        <v>71</v>
      </c>
      <c r="X752" s="64">
        <v>187</v>
      </c>
      <c r="Y752" s="64">
        <v>87</v>
      </c>
      <c r="Z752" s="64">
        <v>224</v>
      </c>
      <c r="AA752" s="84">
        <v>0.21299999999999999</v>
      </c>
      <c r="AB752" s="85">
        <v>1</v>
      </c>
      <c r="AC752" s="85">
        <v>1</v>
      </c>
    </row>
    <row r="753" spans="2:29" s="1" customFormat="1" ht="25.5">
      <c r="B753" s="6" t="s">
        <v>55</v>
      </c>
      <c r="C753" s="6" t="s">
        <v>7251</v>
      </c>
      <c r="D753" s="6" t="s">
        <v>973</v>
      </c>
      <c r="E753" s="49" t="s">
        <v>1010</v>
      </c>
      <c r="F753" s="6" t="s">
        <v>7425</v>
      </c>
      <c r="G753" s="6" t="s">
        <v>60</v>
      </c>
      <c r="H753" s="6" t="s">
        <v>7454</v>
      </c>
      <c r="I753" s="60" t="s">
        <v>7455</v>
      </c>
      <c r="J753" s="49" t="s">
        <v>7456</v>
      </c>
      <c r="K753" s="6" t="s">
        <v>7457</v>
      </c>
      <c r="L753" s="29">
        <f>IF($J$6="с учетом НДС",VLOOKUP(I753,LEGEND!B:E,4,0)*(1-M753),VLOOKUP(I753,LEGEND!B:E,4,0)*(1-M753)/1.2)</f>
        <v>5000</v>
      </c>
      <c r="M753" s="57">
        <f>IF(AND(B753&lt;&gt;"1_Электроинструмент",B753&lt;&gt;"2_Садовая техника"),$J$5,IF($J$4&lt;=20%,$J$4,IFERROR(VLOOKUP(S753,LEGEND!$L$2:$M$5,2,FALSE),$J$4)))</f>
        <v>0</v>
      </c>
      <c r="N753" s="48" t="s">
        <v>7458</v>
      </c>
      <c r="O753" s="49" t="s">
        <v>60</v>
      </c>
      <c r="P753" s="49" t="s">
        <v>66</v>
      </c>
      <c r="Q753" s="49" t="s">
        <v>67</v>
      </c>
      <c r="R753" s="50" t="s">
        <v>68</v>
      </c>
      <c r="S753" s="49" t="s">
        <v>60</v>
      </c>
      <c r="T753" s="73" t="str">
        <f>IF(_xlfn.XLOOKUP(I753,LEGEND!B:B,LEGEND!H:H)&lt;&gt;"-",HYPERLINK(_xlfn.XLOOKUP(I753,LEGEND!B:B,LEGEND!H:H),"link"),_xlfn.XLOOKUP(I753,LEGEND!B:B,LEGEND!H:H))</f>
        <v>link</v>
      </c>
      <c r="U753" s="73" t="str">
        <f>HYPERLINK(_xlfn.XLOOKUP(I753,LEGEND!B:B,LEGEND!I:I))</f>
        <v>https://milwaukee-media-images.s3.amazonaws.com/hi/M4_C2--Hero_1.jpg</v>
      </c>
      <c r="V753" s="51" t="s">
        <v>7460</v>
      </c>
      <c r="W753" s="63" t="s">
        <v>71</v>
      </c>
      <c r="X753" s="64">
        <v>150</v>
      </c>
      <c r="Y753" s="64">
        <v>76</v>
      </c>
      <c r="Z753" s="64">
        <v>257</v>
      </c>
      <c r="AA753" s="84">
        <v>0.45800000000000002</v>
      </c>
      <c r="AB753" s="85">
        <v>1</v>
      </c>
      <c r="AC753" s="85">
        <v>1</v>
      </c>
    </row>
    <row r="754" spans="2:29" s="1" customFormat="1" ht="25.5">
      <c r="B754" s="6" t="s">
        <v>55</v>
      </c>
      <c r="C754" s="6" t="s">
        <v>7251</v>
      </c>
      <c r="D754" s="6" t="s">
        <v>973</v>
      </c>
      <c r="E754" s="49" t="s">
        <v>1010</v>
      </c>
      <c r="F754" s="6" t="s">
        <v>7425</v>
      </c>
      <c r="G754" s="6" t="s">
        <v>60</v>
      </c>
      <c r="H754" s="6" t="s">
        <v>7461</v>
      </c>
      <c r="I754" s="60" t="s">
        <v>7462</v>
      </c>
      <c r="J754" s="49" t="s">
        <v>7463</v>
      </c>
      <c r="K754" s="6" t="s">
        <v>7464</v>
      </c>
      <c r="L754" s="29">
        <f>IF($J$6="с учетом НДС",VLOOKUP(I754,LEGEND!B:E,4,0)*(1-M754),VLOOKUP(I754,LEGEND!B:E,4,0)*(1-M754)/1.2)</f>
        <v>7500</v>
      </c>
      <c r="M754" s="57">
        <f>IF(AND(B754&lt;&gt;"1_Электроинструмент",B754&lt;&gt;"2_Садовая техника"),$J$5,IF($J$4&lt;=20%,$J$4,IFERROR(VLOOKUP(S754,LEGEND!$L$2:$M$5,2,FALSE),$J$4)))</f>
        <v>0</v>
      </c>
      <c r="N754" s="48" t="s">
        <v>7465</v>
      </c>
      <c r="O754" s="49" t="s">
        <v>60</v>
      </c>
      <c r="P754" s="49" t="s">
        <v>1556</v>
      </c>
      <c r="Q754" s="49" t="s">
        <v>473</v>
      </c>
      <c r="R754" s="50" t="s">
        <v>68</v>
      </c>
      <c r="S754" s="49" t="s">
        <v>60</v>
      </c>
      <c r="T754" s="73" t="str">
        <f>IF(_xlfn.XLOOKUP(I754,LEGEND!B:B,LEGEND!H:H)&lt;&gt;"-",HYPERLINK(_xlfn.XLOOKUP(I754,LEGEND!B:B,LEGEND!H:H),"link"),_xlfn.XLOOKUP(I754,LEGEND!B:B,LEGEND!H:H))</f>
        <v>link</v>
      </c>
      <c r="U754" s="73" t="str">
        <f>HYPERLINK(_xlfn.XLOOKUP(I754,LEGEND!B:B,LEGEND!I:I))</f>
        <v>-</v>
      </c>
      <c r="V754" s="51" t="s">
        <v>7467</v>
      </c>
      <c r="W754" s="63" t="s">
        <v>7468</v>
      </c>
      <c r="X754" s="64">
        <v>150</v>
      </c>
      <c r="Y754" s="64">
        <v>180</v>
      </c>
      <c r="Z754" s="64">
        <v>90</v>
      </c>
      <c r="AA754" s="84">
        <v>0.78</v>
      </c>
      <c r="AB754" s="85">
        <v>1</v>
      </c>
      <c r="AC754" s="85">
        <v>1</v>
      </c>
    </row>
    <row r="755" spans="2:29" s="1" customFormat="1" ht="38.25">
      <c r="B755" s="6" t="s">
        <v>55</v>
      </c>
      <c r="C755" s="6" t="s">
        <v>56</v>
      </c>
      <c r="D755" s="6" t="s">
        <v>973</v>
      </c>
      <c r="E755" s="49" t="s">
        <v>1032</v>
      </c>
      <c r="F755" s="6" t="s">
        <v>975</v>
      </c>
      <c r="G755" s="6" t="s">
        <v>60</v>
      </c>
      <c r="H755" s="6" t="s">
        <v>1033</v>
      </c>
      <c r="I755" s="60" t="s">
        <v>1034</v>
      </c>
      <c r="J755" s="49" t="s">
        <v>1035</v>
      </c>
      <c r="K755" s="6" t="s">
        <v>1036</v>
      </c>
      <c r="L755" s="29">
        <f>IF($J$6="с учетом НДС",VLOOKUP(I755,LEGEND!B:E,4,0)*(1-M755),VLOOKUP(I755,LEGEND!B:E,4,0)*(1-M755)/1.2)</f>
        <v>8800</v>
      </c>
      <c r="M755" s="57">
        <f>IF(AND(B755&lt;&gt;"1_Электроинструмент",B755&lt;&gt;"2_Садовая техника"),$J$5,IF($J$4&lt;=20%,$J$4,IFERROR(VLOOKUP(S755,LEGEND!$L$2:$M$5,2,FALSE),$J$4)))</f>
        <v>0</v>
      </c>
      <c r="N755" s="48" t="s">
        <v>1037</v>
      </c>
      <c r="O755" s="49" t="s">
        <v>60</v>
      </c>
      <c r="P755" s="49" t="s">
        <v>66</v>
      </c>
      <c r="Q755" s="49" t="s">
        <v>67</v>
      </c>
      <c r="R755" s="50" t="s">
        <v>68</v>
      </c>
      <c r="S755" s="49" t="s">
        <v>60</v>
      </c>
      <c r="T755" s="73" t="str">
        <f>IF(_xlfn.XLOOKUP(I755,LEGEND!B:B,LEGEND!H:H)&lt;&gt;"-",HYPERLINK(_xlfn.XLOOKUP(I755,LEGEND!B:B,LEGEND!H:H),"link"),_xlfn.XLOOKUP(I755,LEGEND!B:B,LEGEND!H:H))</f>
        <v>link</v>
      </c>
      <c r="U755" s="73" t="str">
        <f>HYPERLINK(_xlfn.XLOOKUP(I755,LEGEND!B:B,LEGEND!I:I))</f>
        <v>https://milwaukee-media-images.s3.amazonaws.com/hi/M12_NRG-201--Hero_1.jpg</v>
      </c>
      <c r="V755" s="51" t="s">
        <v>1039</v>
      </c>
      <c r="W755" s="63" t="s">
        <v>71</v>
      </c>
      <c r="X755" s="64">
        <v>240</v>
      </c>
      <c r="Y755" s="64">
        <v>140</v>
      </c>
      <c r="Z755" s="64">
        <v>85</v>
      </c>
      <c r="AA755" s="84">
        <v>0.91200000000000003</v>
      </c>
      <c r="AB755" s="85">
        <v>1</v>
      </c>
      <c r="AC755" s="85">
        <v>1</v>
      </c>
    </row>
    <row r="756" spans="2:29" s="1" customFormat="1" ht="38.25">
      <c r="B756" s="6" t="s">
        <v>55</v>
      </c>
      <c r="C756" s="6" t="s">
        <v>56</v>
      </c>
      <c r="D756" s="6" t="s">
        <v>973</v>
      </c>
      <c r="E756" s="49" t="s">
        <v>1032</v>
      </c>
      <c r="F756" s="6" t="s">
        <v>975</v>
      </c>
      <c r="G756" s="6" t="s">
        <v>60</v>
      </c>
      <c r="H756" s="6" t="s">
        <v>1040</v>
      </c>
      <c r="I756" s="60" t="s">
        <v>1041</v>
      </c>
      <c r="J756" s="49" t="s">
        <v>1042</v>
      </c>
      <c r="K756" s="6" t="s">
        <v>1043</v>
      </c>
      <c r="L756" s="29">
        <f>IF($J$6="с учетом НДС",VLOOKUP(I756,LEGEND!B:E,4,0)*(1-M756),VLOOKUP(I756,LEGEND!B:E,4,0)*(1-M756)/1.2)</f>
        <v>13000</v>
      </c>
      <c r="M756" s="57">
        <f>IF(AND(B756&lt;&gt;"1_Электроинструмент",B756&lt;&gt;"2_Садовая техника"),$J$5,IF($J$4&lt;=20%,$J$4,IFERROR(VLOOKUP(S756,LEGEND!$L$2:$M$5,2,FALSE),$J$4)))</f>
        <v>0</v>
      </c>
      <c r="N756" s="48" t="s">
        <v>1044</v>
      </c>
      <c r="O756" s="49" t="s">
        <v>60</v>
      </c>
      <c r="P756" s="49" t="s">
        <v>66</v>
      </c>
      <c r="Q756" s="49" t="s">
        <v>67</v>
      </c>
      <c r="R756" s="50" t="s">
        <v>68</v>
      </c>
      <c r="S756" s="49" t="s">
        <v>60</v>
      </c>
      <c r="T756" s="73" t="str">
        <f>IF(_xlfn.XLOOKUP(I756,LEGEND!B:B,LEGEND!H:H)&lt;&gt;"-",HYPERLINK(_xlfn.XLOOKUP(I756,LEGEND!B:B,LEGEND!H:H),"link"),_xlfn.XLOOKUP(I756,LEGEND!B:B,LEGEND!H:H))</f>
        <v>link</v>
      </c>
      <c r="U756" s="73" t="str">
        <f>HYPERLINK(_xlfn.XLOOKUP(I756,LEGEND!B:B,LEGEND!I:I))</f>
        <v>https://milwaukee-media-images.s3.amazonaws.com/hi/M12_NRG-202--Hero_1.jpg</v>
      </c>
      <c r="V756" s="51" t="s">
        <v>1046</v>
      </c>
      <c r="W756" s="63" t="s">
        <v>71</v>
      </c>
      <c r="X756" s="64">
        <v>295</v>
      </c>
      <c r="Y756" s="64">
        <v>150</v>
      </c>
      <c r="Z756" s="64">
        <v>75</v>
      </c>
      <c r="AA756" s="84">
        <v>1.06</v>
      </c>
      <c r="AB756" s="85">
        <v>1</v>
      </c>
      <c r="AC756" s="85">
        <v>1</v>
      </c>
    </row>
    <row r="757" spans="2:29" s="1" customFormat="1" ht="38.25">
      <c r="B757" s="6" t="s">
        <v>55</v>
      </c>
      <c r="C757" s="6" t="s">
        <v>56</v>
      </c>
      <c r="D757" s="6" t="s">
        <v>973</v>
      </c>
      <c r="E757" s="49" t="s">
        <v>1032</v>
      </c>
      <c r="F757" s="6" t="s">
        <v>975</v>
      </c>
      <c r="G757" s="6" t="s">
        <v>60</v>
      </c>
      <c r="H757" s="6" t="s">
        <v>1047</v>
      </c>
      <c r="I757" s="60" t="s">
        <v>1048</v>
      </c>
      <c r="J757" s="49" t="s">
        <v>1049</v>
      </c>
      <c r="K757" s="6" t="s">
        <v>1050</v>
      </c>
      <c r="L757" s="29">
        <f>IF($J$6="с учетом НДС",VLOOKUP(I757,LEGEND!B:E,4,0)*(1-M757),VLOOKUP(I757,LEGEND!B:E,4,0)*(1-M757)/1.2)</f>
        <v>17000</v>
      </c>
      <c r="M757" s="57">
        <f>IF(AND(B757&lt;&gt;"1_Электроинструмент",B757&lt;&gt;"2_Садовая техника"),$J$5,IF($J$4&lt;=20%,$J$4,IFERROR(VLOOKUP(S757,LEGEND!$L$2:$M$5,2,FALSE),$J$4)))</f>
        <v>0</v>
      </c>
      <c r="N757" s="48" t="s">
        <v>1051</v>
      </c>
      <c r="O757" s="49" t="s">
        <v>60</v>
      </c>
      <c r="P757" s="49" t="s">
        <v>66</v>
      </c>
      <c r="Q757" s="49" t="s">
        <v>67</v>
      </c>
      <c r="R757" s="50" t="s">
        <v>68</v>
      </c>
      <c r="S757" s="49" t="s">
        <v>60</v>
      </c>
      <c r="T757" s="73" t="str">
        <f>IF(_xlfn.XLOOKUP(I757,LEGEND!B:B,LEGEND!H:H)&lt;&gt;"-",HYPERLINK(_xlfn.XLOOKUP(I757,LEGEND!B:B,LEGEND!H:H),"link"),_xlfn.XLOOKUP(I757,LEGEND!B:B,LEGEND!H:H))</f>
        <v>link</v>
      </c>
      <c r="U757" s="73" t="str">
        <f>HYPERLINK(_xlfn.XLOOKUP(I757,LEGEND!B:B,LEGEND!I:I))</f>
        <v>https://milwaukee-media-images.s3.amazonaws.com/hi/M12_NRG-302--Hero_1.jpg</v>
      </c>
      <c r="V757" s="51" t="s">
        <v>1053</v>
      </c>
      <c r="W757" s="63" t="s">
        <v>71</v>
      </c>
      <c r="X757" s="64">
        <v>290</v>
      </c>
      <c r="Y757" s="64">
        <v>150</v>
      </c>
      <c r="Z757" s="64">
        <v>80</v>
      </c>
      <c r="AA757" s="84">
        <v>1.1399999999999999</v>
      </c>
      <c r="AB757" s="85">
        <v>1</v>
      </c>
      <c r="AC757" s="85">
        <v>1</v>
      </c>
    </row>
    <row r="758" spans="2:29" s="1" customFormat="1" ht="38.25">
      <c r="B758" s="6" t="s">
        <v>55</v>
      </c>
      <c r="C758" s="6" t="s">
        <v>56</v>
      </c>
      <c r="D758" s="6" t="s">
        <v>973</v>
      </c>
      <c r="E758" s="49" t="s">
        <v>1032</v>
      </c>
      <c r="F758" s="6" t="s">
        <v>975</v>
      </c>
      <c r="G758" s="6" t="s">
        <v>60</v>
      </c>
      <c r="H758" s="6" t="s">
        <v>1054</v>
      </c>
      <c r="I758" s="60" t="s">
        <v>1055</v>
      </c>
      <c r="J758" s="49" t="s">
        <v>1056</v>
      </c>
      <c r="K758" s="6" t="s">
        <v>1057</v>
      </c>
      <c r="L758" s="29">
        <f>IF($J$6="с учетом НДС",VLOOKUP(I758,LEGEND!B:E,4,0)*(1-M758),VLOOKUP(I758,LEGEND!B:E,4,0)*(1-M758)/1.2)</f>
        <v>20600</v>
      </c>
      <c r="M758" s="57">
        <f>IF(AND(B758&lt;&gt;"1_Электроинструмент",B758&lt;&gt;"2_Садовая техника"),$J$5,IF($J$4&lt;=20%,$J$4,IFERROR(VLOOKUP(S758,LEGEND!$L$2:$M$5,2,FALSE),$J$4)))</f>
        <v>0</v>
      </c>
      <c r="N758" s="48" t="s">
        <v>1058</v>
      </c>
      <c r="O758" s="49" t="s">
        <v>60</v>
      </c>
      <c r="P758" s="49" t="s">
        <v>66</v>
      </c>
      <c r="Q758" s="49" t="s">
        <v>67</v>
      </c>
      <c r="R758" s="50" t="s">
        <v>68</v>
      </c>
      <c r="S758" s="49" t="s">
        <v>60</v>
      </c>
      <c r="T758" s="73" t="str">
        <f>IF(_xlfn.XLOOKUP(I758,LEGEND!B:B,LEGEND!H:H)&lt;&gt;"-",HYPERLINK(_xlfn.XLOOKUP(I758,LEGEND!B:B,LEGEND!H:H),"link"),_xlfn.XLOOKUP(I758,LEGEND!B:B,LEGEND!H:H))</f>
        <v>link</v>
      </c>
      <c r="U758" s="73" t="str">
        <f>HYPERLINK(_xlfn.XLOOKUP(I758,LEGEND!B:B,LEGEND!I:I))</f>
        <v>https://milwaukee-media-images.s3.amazonaws.com/hi/M12_NRG-402--Hero_1.jpg</v>
      </c>
      <c r="V758" s="51" t="s">
        <v>1060</v>
      </c>
      <c r="W758" s="63" t="s">
        <v>71</v>
      </c>
      <c r="X758" s="64">
        <v>372</v>
      </c>
      <c r="Y758" s="64">
        <v>145</v>
      </c>
      <c r="Z758" s="64">
        <v>75</v>
      </c>
      <c r="AA758" s="84">
        <v>1.5740000000000001</v>
      </c>
      <c r="AB758" s="85">
        <v>1</v>
      </c>
      <c r="AC758" s="85">
        <v>1</v>
      </c>
    </row>
    <row r="759" spans="2:29" s="1" customFormat="1" ht="38.25">
      <c r="B759" s="6" t="s">
        <v>55</v>
      </c>
      <c r="C759" s="6" t="s">
        <v>56</v>
      </c>
      <c r="D759" s="6" t="s">
        <v>973</v>
      </c>
      <c r="E759" s="49" t="s">
        <v>1032</v>
      </c>
      <c r="F759" s="6" t="s">
        <v>975</v>
      </c>
      <c r="G759" s="6" t="s">
        <v>60</v>
      </c>
      <c r="H759" s="6" t="s">
        <v>1061</v>
      </c>
      <c r="I759" s="60" t="s">
        <v>1062</v>
      </c>
      <c r="J759" s="49" t="s">
        <v>1063</v>
      </c>
      <c r="K759" s="6" t="s">
        <v>1064</v>
      </c>
      <c r="L759" s="29">
        <f>IF($J$6="с учетом НДС",VLOOKUP(I759,LEGEND!B:E,4,0)*(1-M759),VLOOKUP(I759,LEGEND!B:E,4,0)*(1-M759)/1.2)</f>
        <v>24000</v>
      </c>
      <c r="M759" s="57">
        <f>IF(AND(B759&lt;&gt;"1_Электроинструмент",B759&lt;&gt;"2_Садовая техника"),$J$5,IF($J$4&lt;=20%,$J$4,IFERROR(VLOOKUP(S759,LEGEND!$L$2:$M$5,2,FALSE),$J$4)))</f>
        <v>0</v>
      </c>
      <c r="N759" s="48" t="s">
        <v>1065</v>
      </c>
      <c r="O759" s="49" t="s">
        <v>60</v>
      </c>
      <c r="P759" s="49" t="s">
        <v>66</v>
      </c>
      <c r="Q759" s="49" t="s">
        <v>67</v>
      </c>
      <c r="R759" s="50" t="s">
        <v>68</v>
      </c>
      <c r="S759" s="49" t="s">
        <v>60</v>
      </c>
      <c r="T759" s="73" t="str">
        <f>IF(_xlfn.XLOOKUP(I759,LEGEND!B:B,LEGEND!H:H)&lt;&gt;"-",HYPERLINK(_xlfn.XLOOKUP(I759,LEGEND!B:B,LEGEND!H:H),"link"),_xlfn.XLOOKUP(I759,LEGEND!B:B,LEGEND!H:H))</f>
        <v>link</v>
      </c>
      <c r="U759" s="73" t="str">
        <f>HYPERLINK(_xlfn.XLOOKUP(I759,LEGEND!B:B,LEGEND!I:I))</f>
        <v>https://milwaukee-media-images.s3.amazonaws.com/hi/M12_NRG-602--Hero_1.jpg</v>
      </c>
      <c r="V759" s="51" t="s">
        <v>1067</v>
      </c>
      <c r="W759" s="63" t="s">
        <v>71</v>
      </c>
      <c r="X759" s="64">
        <v>270</v>
      </c>
      <c r="Y759" s="64">
        <v>150</v>
      </c>
      <c r="Z759" s="64">
        <v>100</v>
      </c>
      <c r="AA759" s="84">
        <v>1.4990000000000001</v>
      </c>
      <c r="AB759" s="85">
        <v>1</v>
      </c>
      <c r="AC759" s="85">
        <v>1</v>
      </c>
    </row>
    <row r="760" spans="2:29" s="1" customFormat="1" ht="38.25">
      <c r="B760" s="6" t="s">
        <v>55</v>
      </c>
      <c r="C760" s="6" t="s">
        <v>1340</v>
      </c>
      <c r="D760" s="6" t="s">
        <v>973</v>
      </c>
      <c r="E760" s="49" t="s">
        <v>1032</v>
      </c>
      <c r="F760" s="6" t="s">
        <v>3208</v>
      </c>
      <c r="G760" s="6" t="s">
        <v>60</v>
      </c>
      <c r="H760" s="6" t="s">
        <v>3341</v>
      </c>
      <c r="I760" s="60" t="s">
        <v>3342</v>
      </c>
      <c r="J760" s="49" t="s">
        <v>3343</v>
      </c>
      <c r="K760" s="6" t="s">
        <v>3344</v>
      </c>
      <c r="L760" s="29">
        <f>IF($J$6="с учетом НДС",VLOOKUP(I760,LEGEND!B:E,4,0)*(1-M760),VLOOKUP(I760,LEGEND!B:E,4,0)*(1-M760)/1.2)</f>
        <v>22000</v>
      </c>
      <c r="M760" s="57">
        <f>IF(AND(B760&lt;&gt;"1_Электроинструмент",B760&lt;&gt;"2_Садовая техника"),$J$5,IF($J$4&lt;=20%,$J$4,IFERROR(VLOOKUP(S760,LEGEND!$L$2:$M$5,2,FALSE),$J$4)))</f>
        <v>0</v>
      </c>
      <c r="N760" s="48" t="s">
        <v>3345</v>
      </c>
      <c r="O760" s="49" t="s">
        <v>60</v>
      </c>
      <c r="P760" s="49" t="s">
        <v>66</v>
      </c>
      <c r="Q760" s="49" t="s">
        <v>67</v>
      </c>
      <c r="R760" s="50" t="s">
        <v>68</v>
      </c>
      <c r="S760" s="49" t="s">
        <v>60</v>
      </c>
      <c r="T760" s="73" t="str">
        <f>IF(_xlfn.XLOOKUP(I760,LEGEND!B:B,LEGEND!H:H)&lt;&gt;"-",HYPERLINK(_xlfn.XLOOKUP(I760,LEGEND!B:B,LEGEND!H:H),"link"),_xlfn.XLOOKUP(I760,LEGEND!B:B,LEGEND!H:H))</f>
        <v>link</v>
      </c>
      <c r="U760" s="73" t="str">
        <f>HYPERLINK(_xlfn.XLOOKUP(I760,LEGEND!B:B,LEGEND!I:I))</f>
        <v>https://milwaukee-media-images.s3.amazonaws.com/hi/M18_NRG-202--Hero_1.jpg</v>
      </c>
      <c r="V760" s="51" t="s">
        <v>3347</v>
      </c>
      <c r="W760" s="63" t="s">
        <v>71</v>
      </c>
      <c r="X760" s="64">
        <v>315</v>
      </c>
      <c r="Y760" s="64">
        <v>205</v>
      </c>
      <c r="Z760" s="64">
        <v>85</v>
      </c>
      <c r="AA760" s="84">
        <v>1.8660000000000001</v>
      </c>
      <c r="AB760" s="85">
        <v>1</v>
      </c>
      <c r="AC760" s="85">
        <v>1</v>
      </c>
    </row>
    <row r="761" spans="2:29" s="1" customFormat="1" ht="38.25">
      <c r="B761" s="6" t="s">
        <v>55</v>
      </c>
      <c r="C761" s="6" t="s">
        <v>1340</v>
      </c>
      <c r="D761" s="6" t="s">
        <v>973</v>
      </c>
      <c r="E761" s="49" t="s">
        <v>1032</v>
      </c>
      <c r="F761" s="6" t="s">
        <v>3208</v>
      </c>
      <c r="G761" s="6" t="s">
        <v>60</v>
      </c>
      <c r="H761" s="6" t="s">
        <v>3320</v>
      </c>
      <c r="I761" s="60" t="s">
        <v>3321</v>
      </c>
      <c r="J761" s="49" t="s">
        <v>3322</v>
      </c>
      <c r="K761" s="6" t="s">
        <v>3323</v>
      </c>
      <c r="L761" s="29">
        <f>IF($J$6="с учетом НДС",VLOOKUP(I761,LEGEND!B:E,4,0)*(1-M761),VLOOKUP(I761,LEGEND!B:E,4,0)*(1-M761)/1.2)</f>
        <v>30000</v>
      </c>
      <c r="M761" s="57">
        <f>IF(AND(B761&lt;&gt;"1_Электроинструмент",B761&lt;&gt;"2_Садовая техника"),$J$5,IF($J$4&lt;=20%,$J$4,IFERROR(VLOOKUP(S761,LEGEND!$L$2:$M$5,2,FALSE),$J$4)))</f>
        <v>0</v>
      </c>
      <c r="N761" s="48" t="s">
        <v>3324</v>
      </c>
      <c r="O761" s="49" t="s">
        <v>60</v>
      </c>
      <c r="P761" s="49" t="s">
        <v>66</v>
      </c>
      <c r="Q761" s="49" t="s">
        <v>67</v>
      </c>
      <c r="R761" s="50" t="s">
        <v>68</v>
      </c>
      <c r="S761" s="49" t="s">
        <v>3317</v>
      </c>
      <c r="T761" s="73" t="str">
        <f>IF(_xlfn.XLOOKUP(I761,LEGEND!B:B,LEGEND!H:H)&lt;&gt;"-",HYPERLINK(_xlfn.XLOOKUP(I761,LEGEND!B:B,LEGEND!H:H),"link"),_xlfn.XLOOKUP(I761,LEGEND!B:B,LEGEND!H:H))</f>
        <v>link</v>
      </c>
      <c r="U761" s="73" t="str">
        <f>HYPERLINK(_xlfn.XLOOKUP(I761,LEGEND!B:B,LEGEND!I:I))</f>
        <v>https://milwaukee-media-images.s3.amazonaws.com/hi/M18_HNRG-302--Hero_1.jpg</v>
      </c>
      <c r="V761" s="51" t="s">
        <v>3326</v>
      </c>
      <c r="W761" s="63" t="s">
        <v>71</v>
      </c>
      <c r="X761" s="64">
        <v>151</v>
      </c>
      <c r="Y761" s="64">
        <v>151</v>
      </c>
      <c r="Z761" s="64">
        <v>223</v>
      </c>
      <c r="AA761" s="84">
        <v>2.44</v>
      </c>
      <c r="AB761" s="85">
        <v>1</v>
      </c>
      <c r="AC761" s="85">
        <v>1</v>
      </c>
    </row>
    <row r="762" spans="2:29" s="1" customFormat="1" ht="38.25">
      <c r="B762" s="6" t="s">
        <v>55</v>
      </c>
      <c r="C762" s="6" t="s">
        <v>1340</v>
      </c>
      <c r="D762" s="6" t="s">
        <v>973</v>
      </c>
      <c r="E762" s="49" t="s">
        <v>1032</v>
      </c>
      <c r="F762" s="6" t="s">
        <v>3208</v>
      </c>
      <c r="G762" s="6" t="s">
        <v>60</v>
      </c>
      <c r="H762" s="6" t="s">
        <v>3348</v>
      </c>
      <c r="I762" s="60" t="s">
        <v>3349</v>
      </c>
      <c r="J762" s="49" t="s">
        <v>3350</v>
      </c>
      <c r="K762" s="6" t="s">
        <v>3351</v>
      </c>
      <c r="L762" s="29">
        <f>IF($J$6="с учетом НДС",VLOOKUP(I762,LEGEND!B:E,4,0)*(1-M762),VLOOKUP(I762,LEGEND!B:E,4,0)*(1-M762)/1.2)</f>
        <v>30000</v>
      </c>
      <c r="M762" s="57">
        <f>IF(AND(B762&lt;&gt;"1_Электроинструмент",B762&lt;&gt;"2_Садовая техника"),$J$5,IF($J$4&lt;=20%,$J$4,IFERROR(VLOOKUP(S762,LEGEND!$L$2:$M$5,2,FALSE),$J$4)))</f>
        <v>0</v>
      </c>
      <c r="N762" s="48" t="s">
        <v>3352</v>
      </c>
      <c r="O762" s="49" t="s">
        <v>60</v>
      </c>
      <c r="P762" s="49" t="s">
        <v>66</v>
      </c>
      <c r="Q762" s="49" t="s">
        <v>67</v>
      </c>
      <c r="R762" s="50" t="s">
        <v>68</v>
      </c>
      <c r="S762" s="49" t="s">
        <v>60</v>
      </c>
      <c r="T762" s="73" t="str">
        <f>IF(_xlfn.XLOOKUP(I762,LEGEND!B:B,LEGEND!H:H)&lt;&gt;"-",HYPERLINK(_xlfn.XLOOKUP(I762,LEGEND!B:B,LEGEND!H:H),"link"),_xlfn.XLOOKUP(I762,LEGEND!B:B,LEGEND!H:H))</f>
        <v>link</v>
      </c>
      <c r="U762" s="73" t="str">
        <f>HYPERLINK(_xlfn.XLOOKUP(I762,LEGEND!B:B,LEGEND!I:I))</f>
        <v>https://milwaukee-media-images.s3.amazonaws.com/hi/M18_NRG-402--Hero_1.jpg</v>
      </c>
      <c r="V762" s="51" t="s">
        <v>3354</v>
      </c>
      <c r="W762" s="63" t="s">
        <v>71</v>
      </c>
      <c r="X762" s="64">
        <v>315</v>
      </c>
      <c r="Y762" s="64">
        <v>85</v>
      </c>
      <c r="Z762" s="64">
        <v>205</v>
      </c>
      <c r="AA762" s="84">
        <v>2.4780000000000002</v>
      </c>
      <c r="AB762" s="85">
        <v>1</v>
      </c>
      <c r="AC762" s="85">
        <v>1</v>
      </c>
    </row>
    <row r="763" spans="2:29" s="1" customFormat="1" ht="38.25">
      <c r="B763" s="6" t="s">
        <v>55</v>
      </c>
      <c r="C763" s="6" t="s">
        <v>1340</v>
      </c>
      <c r="D763" s="6" t="s">
        <v>973</v>
      </c>
      <c r="E763" s="49" t="s">
        <v>1032</v>
      </c>
      <c r="F763" s="6" t="s">
        <v>3208</v>
      </c>
      <c r="G763" s="6" t="s">
        <v>60</v>
      </c>
      <c r="H763" s="6" t="s">
        <v>3355</v>
      </c>
      <c r="I763" s="60" t="s">
        <v>3356</v>
      </c>
      <c r="J763" s="49" t="s">
        <v>3357</v>
      </c>
      <c r="K763" s="6" t="s">
        <v>3358</v>
      </c>
      <c r="L763" s="29">
        <f>IF($J$6="с учетом НДС",VLOOKUP(I763,LEGEND!B:E,4,0)*(1-M763),VLOOKUP(I763,LEGEND!B:E,4,0)*(1-M763)/1.2)</f>
        <v>35000</v>
      </c>
      <c r="M763" s="57">
        <f>IF(AND(B763&lt;&gt;"1_Электроинструмент",B763&lt;&gt;"2_Садовая техника"),$J$5,IF($J$4&lt;=20%,$J$4,IFERROR(VLOOKUP(S763,LEGEND!$L$2:$M$5,2,FALSE),$J$4)))</f>
        <v>0</v>
      </c>
      <c r="N763" s="48" t="s">
        <v>3359</v>
      </c>
      <c r="O763" s="49" t="s">
        <v>60</v>
      </c>
      <c r="P763" s="49" t="s">
        <v>66</v>
      </c>
      <c r="Q763" s="49" t="s">
        <v>67</v>
      </c>
      <c r="R763" s="50" t="s">
        <v>68</v>
      </c>
      <c r="S763" s="49" t="s">
        <v>3317</v>
      </c>
      <c r="T763" s="73" t="str">
        <f>IF(_xlfn.XLOOKUP(I763,LEGEND!B:B,LEGEND!H:H)&lt;&gt;"-",HYPERLINK(_xlfn.XLOOKUP(I763,LEGEND!B:B,LEGEND!H:H),"link"),_xlfn.XLOOKUP(I763,LEGEND!B:B,LEGEND!H:H))</f>
        <v>link</v>
      </c>
      <c r="U763" s="73" t="str">
        <f>HYPERLINK(_xlfn.XLOOKUP(I763,LEGEND!B:B,LEGEND!I:I))</f>
        <v>https://milwaukee-media-images.s3.amazonaws.com/hi/M18_NRG-502--Hero_1.jpg</v>
      </c>
      <c r="V763" s="51" t="s">
        <v>3361</v>
      </c>
      <c r="W763" s="63" t="s">
        <v>71</v>
      </c>
      <c r="X763" s="64">
        <v>384</v>
      </c>
      <c r="Y763" s="64">
        <v>97</v>
      </c>
      <c r="Z763" s="64">
        <v>184</v>
      </c>
      <c r="AA763" s="84">
        <v>2.81</v>
      </c>
      <c r="AB763" s="85">
        <v>1</v>
      </c>
      <c r="AC763" s="85">
        <v>1</v>
      </c>
    </row>
    <row r="764" spans="2:29" s="1" customFormat="1" ht="38.25">
      <c r="B764" s="6" t="s">
        <v>55</v>
      </c>
      <c r="C764" s="6" t="s">
        <v>1340</v>
      </c>
      <c r="D764" s="6" t="s">
        <v>973</v>
      </c>
      <c r="E764" s="49" t="s">
        <v>1032</v>
      </c>
      <c r="F764" s="6" t="s">
        <v>3208</v>
      </c>
      <c r="G764" s="6" t="s">
        <v>60</v>
      </c>
      <c r="H764" s="6" t="s">
        <v>8595</v>
      </c>
      <c r="I764" s="60" t="s">
        <v>8596</v>
      </c>
      <c r="J764" s="49" t="s">
        <v>8597</v>
      </c>
      <c r="K764" s="6" t="s">
        <v>8598</v>
      </c>
      <c r="L764" s="29">
        <f>IF($J$6="с учетом НДС",VLOOKUP(I764,LEGEND!B:E,4,0)*(1-M764),VLOOKUP(I764,LEGEND!B:E,4,0)*(1-M764)/1.2)</f>
        <v>44000</v>
      </c>
      <c r="M764" s="57">
        <f>IF(AND(B764&lt;&gt;"1_Электроинструмент",B764&lt;&gt;"2_Садовая техника"),$J$5,IF($J$4&lt;=20%,$J$4,IFERROR(VLOOKUP(S764,LEGEND!$L$2:$M$5,2,FALSE),$J$4)))</f>
        <v>0</v>
      </c>
      <c r="N764" s="48" t="s">
        <v>8599</v>
      </c>
      <c r="O764" s="49" t="s">
        <v>42</v>
      </c>
      <c r="P764" s="49" t="s">
        <v>66</v>
      </c>
      <c r="Q764" s="49" t="s">
        <v>473</v>
      </c>
      <c r="R764" s="50">
        <v>44743</v>
      </c>
      <c r="S764" s="49" t="s">
        <v>60</v>
      </c>
      <c r="T764" s="73" t="str">
        <f>IF(_xlfn.XLOOKUP(I764,LEGEND!B:B,LEGEND!H:H)&lt;&gt;"-",HYPERLINK(_xlfn.XLOOKUP(I764,LEGEND!B:B,LEGEND!H:H),"link"),_xlfn.XLOOKUP(I764,LEGEND!B:B,LEGEND!H:H))</f>
        <v>-</v>
      </c>
      <c r="U764" s="73" t="str">
        <f>HYPERLINK(_xlfn.XLOOKUP(I764,LEGEND!B:B,LEGEND!I:I))</f>
        <v>-</v>
      </c>
      <c r="V764" s="51" t="s">
        <v>8600</v>
      </c>
      <c r="W764" s="63" t="s">
        <v>71</v>
      </c>
      <c r="X764" s="64">
        <v>176</v>
      </c>
      <c r="Y764" s="64">
        <v>153</v>
      </c>
      <c r="Z764" s="64">
        <v>230</v>
      </c>
      <c r="AA764" s="84">
        <v>2.5840000000000001</v>
      </c>
      <c r="AB764" s="85">
        <v>1</v>
      </c>
      <c r="AC764" s="85">
        <v>1</v>
      </c>
    </row>
    <row r="765" spans="2:29" s="1" customFormat="1" ht="38.25">
      <c r="B765" s="6" t="s">
        <v>55</v>
      </c>
      <c r="C765" s="6" t="s">
        <v>1340</v>
      </c>
      <c r="D765" s="6" t="s">
        <v>973</v>
      </c>
      <c r="E765" s="49" t="s">
        <v>1032</v>
      </c>
      <c r="F765" s="6" t="s">
        <v>3208</v>
      </c>
      <c r="G765" s="6" t="s">
        <v>60</v>
      </c>
      <c r="H765" s="6" t="s">
        <v>3327</v>
      </c>
      <c r="I765" s="60" t="s">
        <v>3328</v>
      </c>
      <c r="J765" s="49" t="s">
        <v>3329</v>
      </c>
      <c r="K765" s="6" t="s">
        <v>3330</v>
      </c>
      <c r="L765" s="29">
        <f>IF($J$6="с учетом НДС",VLOOKUP(I765,LEGEND!B:E,4,0)*(1-M765),VLOOKUP(I765,LEGEND!B:E,4,0)*(1-M765)/1.2)</f>
        <v>47000</v>
      </c>
      <c r="M765" s="57">
        <f>IF(AND(B765&lt;&gt;"1_Электроинструмент",B765&lt;&gt;"2_Садовая техника"),$J$5,IF($J$4&lt;=20%,$J$4,IFERROR(VLOOKUP(S765,LEGEND!$L$2:$M$5,2,FALSE),$J$4)))</f>
        <v>0</v>
      </c>
      <c r="N765" s="48" t="s">
        <v>3331</v>
      </c>
      <c r="O765" s="49" t="s">
        <v>60</v>
      </c>
      <c r="P765" s="49" t="s">
        <v>66</v>
      </c>
      <c r="Q765" s="49" t="s">
        <v>67</v>
      </c>
      <c r="R765" s="50" t="s">
        <v>68</v>
      </c>
      <c r="S765" s="49" t="s">
        <v>3317</v>
      </c>
      <c r="T765" s="73" t="str">
        <f>IF(_xlfn.XLOOKUP(I765,LEGEND!B:B,LEGEND!H:H)&lt;&gt;"-",HYPERLINK(_xlfn.XLOOKUP(I765,LEGEND!B:B,LEGEND!H:H),"link"),_xlfn.XLOOKUP(I765,LEGEND!B:B,LEGEND!H:H))</f>
        <v>link</v>
      </c>
      <c r="U765" s="73" t="str">
        <f>HYPERLINK(_xlfn.XLOOKUP(I765,LEGEND!B:B,LEGEND!I:I))</f>
        <v>https://milwaukee-media-images.s3.amazonaws.com/hi/M18_HNRG-552--Hero_1.jpg</v>
      </c>
      <c r="V765" s="51" t="s">
        <v>3333</v>
      </c>
      <c r="W765" s="63" t="s">
        <v>71</v>
      </c>
      <c r="X765" s="64">
        <v>154</v>
      </c>
      <c r="Y765" s="64">
        <v>177</v>
      </c>
      <c r="Z765" s="64">
        <v>218</v>
      </c>
      <c r="AA765" s="84">
        <v>3.51</v>
      </c>
      <c r="AB765" s="85">
        <v>1</v>
      </c>
      <c r="AC765" s="85">
        <v>1</v>
      </c>
    </row>
    <row r="766" spans="2:29" s="1" customFormat="1" ht="38.25">
      <c r="B766" s="6" t="s">
        <v>55</v>
      </c>
      <c r="C766" s="6" t="s">
        <v>1340</v>
      </c>
      <c r="D766" s="6" t="s">
        <v>973</v>
      </c>
      <c r="E766" s="49" t="s">
        <v>1032</v>
      </c>
      <c r="F766" s="6" t="s">
        <v>3208</v>
      </c>
      <c r="G766" s="6" t="s">
        <v>60</v>
      </c>
      <c r="H766" s="6" t="s">
        <v>3362</v>
      </c>
      <c r="I766" s="60" t="s">
        <v>3363</v>
      </c>
      <c r="J766" s="49" t="s">
        <v>3364</v>
      </c>
      <c r="K766" s="6" t="s">
        <v>3365</v>
      </c>
      <c r="L766" s="29">
        <f>IF($J$6="с учетом НДС",VLOOKUP(I766,LEGEND!B:E,4,0)*(1-M766),VLOOKUP(I766,LEGEND!B:E,4,0)*(1-M766)/1.2)</f>
        <v>51000</v>
      </c>
      <c r="M766" s="57">
        <f>IF(AND(B766&lt;&gt;"1_Электроинструмент",B766&lt;&gt;"2_Садовая техника"),$J$5,IF($J$4&lt;=20%,$J$4,IFERROR(VLOOKUP(S766,LEGEND!$L$2:$M$5,2,FALSE),$J$4)))</f>
        <v>0</v>
      </c>
      <c r="N766" s="48" t="s">
        <v>3366</v>
      </c>
      <c r="O766" s="49" t="s">
        <v>60</v>
      </c>
      <c r="P766" s="49" t="s">
        <v>66</v>
      </c>
      <c r="Q766" s="49" t="s">
        <v>67</v>
      </c>
      <c r="R766" s="50" t="s">
        <v>68</v>
      </c>
      <c r="S766" s="49" t="s">
        <v>3317</v>
      </c>
      <c r="T766" s="73" t="str">
        <f>IF(_xlfn.XLOOKUP(I766,LEGEND!B:B,LEGEND!H:H)&lt;&gt;"-",HYPERLINK(_xlfn.XLOOKUP(I766,LEGEND!B:B,LEGEND!H:H),"link"),_xlfn.XLOOKUP(I766,LEGEND!B:B,LEGEND!H:H))</f>
        <v>link</v>
      </c>
      <c r="U766" s="73" t="str">
        <f>HYPERLINK(_xlfn.XLOOKUP(I766,LEGEND!B:B,LEGEND!I:I))</f>
        <v>https://milwaukee-media-images.s3.amazonaws.com/hi/M18_NRG-503--Hero_1.jpg</v>
      </c>
      <c r="V766" s="51" t="s">
        <v>3368</v>
      </c>
      <c r="W766" s="63" t="s">
        <v>71</v>
      </c>
      <c r="X766" s="64">
        <v>384</v>
      </c>
      <c r="Y766" s="64">
        <v>97</v>
      </c>
      <c r="Z766" s="64">
        <v>184</v>
      </c>
      <c r="AA766" s="84">
        <v>3.56</v>
      </c>
      <c r="AB766" s="85">
        <v>1</v>
      </c>
      <c r="AC766" s="85">
        <v>1</v>
      </c>
    </row>
    <row r="767" spans="2:29" s="1" customFormat="1" ht="38.25">
      <c r="B767" s="6" t="s">
        <v>55</v>
      </c>
      <c r="C767" s="6" t="s">
        <v>1340</v>
      </c>
      <c r="D767" s="6" t="s">
        <v>973</v>
      </c>
      <c r="E767" s="49" t="s">
        <v>1032</v>
      </c>
      <c r="F767" s="6" t="s">
        <v>3208</v>
      </c>
      <c r="G767" s="6" t="s">
        <v>60</v>
      </c>
      <c r="H767" s="6" t="s">
        <v>3334</v>
      </c>
      <c r="I767" s="60" t="s">
        <v>3335</v>
      </c>
      <c r="J767" s="49" t="s">
        <v>3336</v>
      </c>
      <c r="K767" s="6" t="s">
        <v>3337</v>
      </c>
      <c r="L767" s="29">
        <f>IF($J$6="с учетом НДС",VLOOKUP(I767,LEGEND!B:E,4,0)*(1-M767),VLOOKUP(I767,LEGEND!B:E,4,0)*(1-M767)/1.2)</f>
        <v>56000</v>
      </c>
      <c r="M767" s="57">
        <f>IF(AND(B767&lt;&gt;"1_Электроинструмент",B767&lt;&gt;"2_Садовая техника"),$J$5,IF($J$4&lt;=20%,$J$4,IFERROR(VLOOKUP(S767,LEGEND!$L$2:$M$5,2,FALSE),$J$4)))</f>
        <v>0</v>
      </c>
      <c r="N767" s="48" t="s">
        <v>3338</v>
      </c>
      <c r="O767" s="49" t="s">
        <v>60</v>
      </c>
      <c r="P767" s="49" t="s">
        <v>66</v>
      </c>
      <c r="Q767" s="49" t="s">
        <v>67</v>
      </c>
      <c r="R767" s="50" t="s">
        <v>68</v>
      </c>
      <c r="S767" s="49" t="s">
        <v>3317</v>
      </c>
      <c r="T767" s="73" t="str">
        <f>IF(_xlfn.XLOOKUP(I767,LEGEND!B:B,LEGEND!H:H)&lt;&gt;"-",HYPERLINK(_xlfn.XLOOKUP(I767,LEGEND!B:B,LEGEND!H:H),"link"),_xlfn.XLOOKUP(I767,LEGEND!B:B,LEGEND!H:H))</f>
        <v>link</v>
      </c>
      <c r="U767" s="73" t="str">
        <f>HYPERLINK(_xlfn.XLOOKUP(I767,LEGEND!B:B,LEGEND!I:I))</f>
        <v>https://milwaukee-media-images.s3.amazonaws.com/hi/M18_HNRG-802--Hero_1.jpg</v>
      </c>
      <c r="V767" s="51" t="s">
        <v>3340</v>
      </c>
      <c r="W767" s="63" t="s">
        <v>71</v>
      </c>
      <c r="X767" s="64">
        <v>405</v>
      </c>
      <c r="Y767" s="64">
        <v>97</v>
      </c>
      <c r="Z767" s="64">
        <v>212</v>
      </c>
      <c r="AA767" s="84">
        <v>3.8370000000000002</v>
      </c>
      <c r="AB767" s="85">
        <v>1</v>
      </c>
      <c r="AC767" s="85">
        <v>1</v>
      </c>
    </row>
    <row r="768" spans="2:29" s="1" customFormat="1" ht="38.25">
      <c r="B768" s="6" t="s">
        <v>55</v>
      </c>
      <c r="C768" s="6" t="s">
        <v>1340</v>
      </c>
      <c r="D768" s="6" t="s">
        <v>973</v>
      </c>
      <c r="E768" s="49" t="s">
        <v>1032</v>
      </c>
      <c r="F768" s="6" t="s">
        <v>3208</v>
      </c>
      <c r="G768" s="6" t="s">
        <v>60</v>
      </c>
      <c r="H768" s="6" t="s">
        <v>3312</v>
      </c>
      <c r="I768" s="60" t="s">
        <v>3313</v>
      </c>
      <c r="J768" s="49" t="s">
        <v>3314</v>
      </c>
      <c r="K768" s="6" t="s">
        <v>3315</v>
      </c>
      <c r="L768" s="29">
        <f>IF($J$6="с учетом НДС",VLOOKUP(I768,LEGEND!B:E,4,0)*(1-M768),VLOOKUP(I768,LEGEND!B:E,4,0)*(1-M768)/1.2)</f>
        <v>61000</v>
      </c>
      <c r="M768" s="57">
        <f>IF(AND(B768&lt;&gt;"1_Электроинструмент",B768&lt;&gt;"2_Садовая техника"),$J$5,IF($J$4&lt;=20%,$J$4,IFERROR(VLOOKUP(S768,LEGEND!$L$2:$M$5,2,FALSE),$J$4)))</f>
        <v>0</v>
      </c>
      <c r="N768" s="48" t="s">
        <v>3316</v>
      </c>
      <c r="O768" s="49" t="s">
        <v>60</v>
      </c>
      <c r="P768" s="49" t="s">
        <v>66</v>
      </c>
      <c r="Q768" s="49" t="s">
        <v>67</v>
      </c>
      <c r="R768" s="50" t="s">
        <v>68</v>
      </c>
      <c r="S768" s="49" t="s">
        <v>3317</v>
      </c>
      <c r="T768" s="73" t="str">
        <f>IF(_xlfn.XLOOKUP(I768,LEGEND!B:B,LEGEND!H:H)&lt;&gt;"-",HYPERLINK(_xlfn.XLOOKUP(I768,LEGEND!B:B,LEGEND!H:H),"link"),_xlfn.XLOOKUP(I768,LEGEND!B:B,LEGEND!H:H))</f>
        <v>link</v>
      </c>
      <c r="U768" s="73" t="str">
        <f>HYPERLINK(_xlfn.XLOOKUP(I768,LEGEND!B:B,LEGEND!I:I))</f>
        <v>https://milwaukee-media-images.s3.amazonaws.com/hi/M18_HNRG-122--Hero_1.jpg</v>
      </c>
      <c r="V768" s="51" t="s">
        <v>3319</v>
      </c>
      <c r="W768" s="63" t="s">
        <v>71</v>
      </c>
      <c r="X768" s="64">
        <v>193</v>
      </c>
      <c r="Y768" s="64">
        <v>167</v>
      </c>
      <c r="Z768" s="64">
        <v>224</v>
      </c>
      <c r="AA768" s="84">
        <v>4.7</v>
      </c>
      <c r="AB768" s="85">
        <v>1</v>
      </c>
      <c r="AC768" s="85">
        <v>1</v>
      </c>
    </row>
    <row r="769" spans="2:29" s="1" customFormat="1" ht="38.25">
      <c r="B769" s="6" t="s">
        <v>55</v>
      </c>
      <c r="C769" s="6" t="s">
        <v>7251</v>
      </c>
      <c r="D769" s="6" t="s">
        <v>973</v>
      </c>
      <c r="E769" s="49" t="s">
        <v>1032</v>
      </c>
      <c r="F769" s="6" t="s">
        <v>7425</v>
      </c>
      <c r="G769" s="6" t="s">
        <v>60</v>
      </c>
      <c r="H769" s="6" t="s">
        <v>7469</v>
      </c>
      <c r="I769" s="60" t="s">
        <v>7470</v>
      </c>
      <c r="J769" s="49" t="s">
        <v>7471</v>
      </c>
      <c r="K769" s="6" t="s">
        <v>7472</v>
      </c>
      <c r="L769" s="29">
        <f>IF($J$6="с учетом НДС",VLOOKUP(I769,LEGEND!B:E,4,0)*(1-M769),VLOOKUP(I769,LEGEND!B:E,4,0)*(1-M769)/1.2)</f>
        <v>6900</v>
      </c>
      <c r="M769" s="57">
        <f>IF(AND(B769&lt;&gt;"1_Электроинструмент",B769&lt;&gt;"2_Садовая техника"),$J$5,IF($J$4&lt;=20%,$J$4,IFERROR(VLOOKUP(S769,LEGEND!$L$2:$M$5,2,FALSE),$J$4)))</f>
        <v>0</v>
      </c>
      <c r="N769" s="48" t="s">
        <v>7473</v>
      </c>
      <c r="O769" s="49" t="s">
        <v>60</v>
      </c>
      <c r="P769" s="49" t="s">
        <v>66</v>
      </c>
      <c r="Q769" s="49" t="s">
        <v>67</v>
      </c>
      <c r="R769" s="50" t="s">
        <v>68</v>
      </c>
      <c r="S769" s="49" t="s">
        <v>60</v>
      </c>
      <c r="T769" s="73" t="str">
        <f>IF(_xlfn.XLOOKUP(I769,LEGEND!B:B,LEGEND!H:H)&lt;&gt;"-",HYPERLINK(_xlfn.XLOOKUP(I769,LEGEND!B:B,LEGEND!H:H),"link"),_xlfn.XLOOKUP(I769,LEGEND!B:B,LEGEND!H:H))</f>
        <v>link</v>
      </c>
      <c r="U769" s="73" t="str">
        <f>HYPERLINK(_xlfn.XLOOKUP(I769,LEGEND!B:B,LEGEND!I:I))</f>
        <v>https://milwaukee-media-images.s3.amazonaws.com/hi/L4_NRG-201--Hero_1.jpg</v>
      </c>
      <c r="V769" s="51" t="s">
        <v>7475</v>
      </c>
      <c r="W769" s="63" t="s">
        <v>71</v>
      </c>
      <c r="X769" s="64">
        <v>187</v>
      </c>
      <c r="Y769" s="64">
        <v>87</v>
      </c>
      <c r="Z769" s="64">
        <v>284</v>
      </c>
      <c r="AA769" s="84">
        <v>0.33700000000000002</v>
      </c>
      <c r="AB769" s="85">
        <v>1</v>
      </c>
      <c r="AC769" s="85">
        <v>1</v>
      </c>
    </row>
    <row r="770" spans="2:29" s="1" customFormat="1" ht="22.5">
      <c r="B770" s="6" t="s">
        <v>55</v>
      </c>
      <c r="C770" s="6" t="s">
        <v>4069</v>
      </c>
      <c r="D770" s="6" t="s">
        <v>4699</v>
      </c>
      <c r="E770" s="49" t="s">
        <v>4700</v>
      </c>
      <c r="F770" s="6" t="s">
        <v>1318</v>
      </c>
      <c r="G770" s="6" t="s">
        <v>60</v>
      </c>
      <c r="H770" s="6" t="s">
        <v>4729</v>
      </c>
      <c r="I770" s="60" t="s">
        <v>4730</v>
      </c>
      <c r="J770" s="49" t="s">
        <v>4731</v>
      </c>
      <c r="K770" s="6" t="s">
        <v>4732</v>
      </c>
      <c r="L770" s="29">
        <f>IF($J$6="с учетом НДС",VLOOKUP(I770,LEGEND!B:E,4,0)*(1-M770),VLOOKUP(I770,LEGEND!B:E,4,0)*(1-M770)/1.2)</f>
        <v>15000</v>
      </c>
      <c r="M770" s="57">
        <f>IF(AND(B770&lt;&gt;"1_Электроинструмент",B770&lt;&gt;"2_Садовая техника"),$J$5,IF($J$4&lt;=20%,$J$4,IFERROR(VLOOKUP(S770,LEGEND!$L$2:$M$5,2,FALSE),$J$4)))</f>
        <v>0</v>
      </c>
      <c r="N770" s="48" t="s">
        <v>4733</v>
      </c>
      <c r="O770" s="49" t="s">
        <v>60</v>
      </c>
      <c r="P770" s="49" t="s">
        <v>66</v>
      </c>
      <c r="Q770" s="49" t="s">
        <v>473</v>
      </c>
      <c r="R770" s="50" t="s">
        <v>68</v>
      </c>
      <c r="S770" s="49" t="s">
        <v>60</v>
      </c>
      <c r="T770" s="73" t="str">
        <f>IF(_xlfn.XLOOKUP(I770,LEGEND!B:B,LEGEND!H:H)&lt;&gt;"-",HYPERLINK(_xlfn.XLOOKUP(I770,LEGEND!B:B,LEGEND!H:H),"link"),_xlfn.XLOOKUP(I770,LEGEND!B:B,LEGEND!H:H))</f>
        <v>link</v>
      </c>
      <c r="U770" s="73" t="str">
        <f>HYPERLINK(_xlfn.XLOOKUP(I770,LEGEND!B:B,LEGEND!I:I))</f>
        <v>https://milwaukee-media-images.s3.amazonaws.com/hi/TSS_1000--Hero_1.jpg</v>
      </c>
      <c r="V770" s="51" t="s">
        <v>4735</v>
      </c>
      <c r="W770" s="63" t="s">
        <v>71</v>
      </c>
      <c r="X770" s="64">
        <v>760</v>
      </c>
      <c r="Y770" s="64">
        <v>620</v>
      </c>
      <c r="Z770" s="64">
        <v>100</v>
      </c>
      <c r="AA770" s="84">
        <v>8.64</v>
      </c>
      <c r="AB770" s="85">
        <v>1</v>
      </c>
      <c r="AC770" s="85">
        <v>1</v>
      </c>
    </row>
    <row r="771" spans="2:29" s="1" customFormat="1" ht="33.75">
      <c r="B771" s="6" t="s">
        <v>55</v>
      </c>
      <c r="C771" s="6" t="s">
        <v>4069</v>
      </c>
      <c r="D771" s="6" t="s">
        <v>4699</v>
      </c>
      <c r="E771" s="49" t="s">
        <v>4700</v>
      </c>
      <c r="F771" s="6" t="s">
        <v>1318</v>
      </c>
      <c r="G771" s="6" t="s">
        <v>60</v>
      </c>
      <c r="H771" s="6" t="s">
        <v>4701</v>
      </c>
      <c r="I771" s="60" t="s">
        <v>4702</v>
      </c>
      <c r="J771" s="49" t="s">
        <v>4703</v>
      </c>
      <c r="K771" s="6" t="s">
        <v>4704</v>
      </c>
      <c r="L771" s="29">
        <f>IF($J$6="с учетом НДС",VLOOKUP(I771,LEGEND!B:E,4,0)*(1-M771),VLOOKUP(I771,LEGEND!B:E,4,0)*(1-M771)/1.2)</f>
        <v>24500</v>
      </c>
      <c r="M771" s="57">
        <f>IF(AND(B771&lt;&gt;"1_Электроинструмент",B771&lt;&gt;"2_Садовая техника"),$J$5,IF($J$4&lt;=20%,$J$4,IFERROR(VLOOKUP(S771,LEGEND!$L$2:$M$5,2,FALSE),$J$4)))</f>
        <v>0</v>
      </c>
      <c r="N771" s="48" t="s">
        <v>4705</v>
      </c>
      <c r="O771" s="49" t="s">
        <v>60</v>
      </c>
      <c r="P771" s="49" t="s">
        <v>66</v>
      </c>
      <c r="Q771" s="49" t="s">
        <v>67</v>
      </c>
      <c r="R771" s="50" t="s">
        <v>68</v>
      </c>
      <c r="S771" s="49" t="s">
        <v>60</v>
      </c>
      <c r="T771" s="73" t="str">
        <f>IF(_xlfn.XLOOKUP(I771,LEGEND!B:B,LEGEND!H:H)&lt;&gt;"-",HYPERLINK(_xlfn.XLOOKUP(I771,LEGEND!B:B,LEGEND!H:H),"link"),_xlfn.XLOOKUP(I771,LEGEND!B:B,LEGEND!H:H))</f>
        <v>link</v>
      </c>
      <c r="U771" s="73" t="str">
        <f>HYPERLINK(_xlfn.XLOOKUP(I771,LEGEND!B:B,LEGEND!I:I))</f>
        <v>https://milwaukee-media-images.s3.amazonaws.com/hi/MSL_1000--Hero_1.jpg</v>
      </c>
      <c r="V771" s="51" t="s">
        <v>4707</v>
      </c>
      <c r="W771" s="63" t="s">
        <v>71</v>
      </c>
      <c r="X771" s="64">
        <v>1115</v>
      </c>
      <c r="Y771" s="64">
        <v>290</v>
      </c>
      <c r="Z771" s="64">
        <v>250</v>
      </c>
      <c r="AA771" s="84">
        <v>18.2</v>
      </c>
      <c r="AB771" s="85">
        <v>1</v>
      </c>
      <c r="AC771" s="85">
        <v>1</v>
      </c>
    </row>
    <row r="772" spans="2:29" s="1" customFormat="1" ht="33.75">
      <c r="B772" s="6" t="s">
        <v>55</v>
      </c>
      <c r="C772" s="6" t="s">
        <v>4069</v>
      </c>
      <c r="D772" s="6" t="s">
        <v>4699</v>
      </c>
      <c r="E772" s="49" t="s">
        <v>4700</v>
      </c>
      <c r="F772" s="6" t="s">
        <v>1318</v>
      </c>
      <c r="G772" s="6" t="s">
        <v>60</v>
      </c>
      <c r="H772" s="6" t="s">
        <v>4715</v>
      </c>
      <c r="I772" s="60" t="s">
        <v>4716</v>
      </c>
      <c r="J772" s="49" t="s">
        <v>4717</v>
      </c>
      <c r="K772" s="6" t="s">
        <v>4718</v>
      </c>
      <c r="L772" s="29">
        <f>IF($J$6="с учетом НДС",VLOOKUP(I772,LEGEND!B:E,4,0)*(1-M772),VLOOKUP(I772,LEGEND!B:E,4,0)*(1-M772)/1.2)</f>
        <v>28600</v>
      </c>
      <c r="M772" s="57">
        <f>IF(AND(B772&lt;&gt;"1_Электроинструмент",B772&lt;&gt;"2_Садовая техника"),$J$5,IF($J$4&lt;=20%,$J$4,IFERROR(VLOOKUP(S772,LEGEND!$L$2:$M$5,2,FALSE),$J$4)))</f>
        <v>0</v>
      </c>
      <c r="N772" s="48" t="s">
        <v>4719</v>
      </c>
      <c r="O772" s="49" t="s">
        <v>60</v>
      </c>
      <c r="P772" s="49" t="s">
        <v>66</v>
      </c>
      <c r="Q772" s="49" t="s">
        <v>67</v>
      </c>
      <c r="R772" s="50" t="s">
        <v>68</v>
      </c>
      <c r="S772" s="49" t="s">
        <v>60</v>
      </c>
      <c r="T772" s="73" t="str">
        <f>IF(_xlfn.XLOOKUP(I772,LEGEND!B:B,LEGEND!H:H)&lt;&gt;"-",HYPERLINK(_xlfn.XLOOKUP(I772,LEGEND!B:B,LEGEND!H:H),"link"),_xlfn.XLOOKUP(I772,LEGEND!B:B,LEGEND!H:H))</f>
        <v>link</v>
      </c>
      <c r="U772" s="73" t="str">
        <f>HYPERLINK(_xlfn.XLOOKUP(I772,LEGEND!B:B,LEGEND!I:I))</f>
        <v>https://milwaukee-media-images.s3.amazonaws.com/hi/MSL_3000--Hero_1.jpg</v>
      </c>
      <c r="V772" s="51" t="s">
        <v>4721</v>
      </c>
      <c r="W772" s="63" t="s">
        <v>71</v>
      </c>
      <c r="X772" s="64">
        <v>1409</v>
      </c>
      <c r="Y772" s="64">
        <v>439</v>
      </c>
      <c r="Z772" s="64">
        <v>234</v>
      </c>
      <c r="AA772" s="84">
        <v>28.86</v>
      </c>
      <c r="AB772" s="85">
        <v>1</v>
      </c>
      <c r="AC772" s="85">
        <v>1</v>
      </c>
    </row>
    <row r="773" spans="2:29" s="1" customFormat="1" ht="33.75">
      <c r="B773" s="6" t="s">
        <v>55</v>
      </c>
      <c r="C773" s="6" t="s">
        <v>4069</v>
      </c>
      <c r="D773" s="6" t="s">
        <v>4699</v>
      </c>
      <c r="E773" s="49" t="s">
        <v>4700</v>
      </c>
      <c r="F773" s="6" t="s">
        <v>1318</v>
      </c>
      <c r="G773" s="6" t="s">
        <v>60</v>
      </c>
      <c r="H773" s="6" t="s">
        <v>4708</v>
      </c>
      <c r="I773" s="60" t="s">
        <v>4709</v>
      </c>
      <c r="J773" s="49" t="s">
        <v>4710</v>
      </c>
      <c r="K773" s="6" t="s">
        <v>4711</v>
      </c>
      <c r="L773" s="29">
        <f>IF($J$6="с учетом НДС",VLOOKUP(I773,LEGEND!B:E,4,0)*(1-M773),VLOOKUP(I773,LEGEND!B:E,4,0)*(1-M773)/1.2)</f>
        <v>38100</v>
      </c>
      <c r="M773" s="57">
        <f>IF(AND(B773&lt;&gt;"1_Электроинструмент",B773&lt;&gt;"2_Садовая техника"),$J$5,IF($J$4&lt;=20%,$J$4,IFERROR(VLOOKUP(S773,LEGEND!$L$2:$M$5,2,FALSE),$J$4)))</f>
        <v>0</v>
      </c>
      <c r="N773" s="48" t="s">
        <v>4712</v>
      </c>
      <c r="O773" s="49" t="s">
        <v>60</v>
      </c>
      <c r="P773" s="49" t="s">
        <v>66</v>
      </c>
      <c r="Q773" s="49" t="s">
        <v>67</v>
      </c>
      <c r="R773" s="50" t="s">
        <v>68</v>
      </c>
      <c r="S773" s="49" t="s">
        <v>60</v>
      </c>
      <c r="T773" s="73" t="str">
        <f>IF(_xlfn.XLOOKUP(I773,LEGEND!B:B,LEGEND!H:H)&lt;&gt;"-",HYPERLINK(_xlfn.XLOOKUP(I773,LEGEND!B:B,LEGEND!H:H),"link"),_xlfn.XLOOKUP(I773,LEGEND!B:B,LEGEND!H:H))</f>
        <v>link</v>
      </c>
      <c r="U773" s="73" t="str">
        <f>HYPERLINK(_xlfn.XLOOKUP(I773,LEGEND!B:B,LEGEND!I:I))</f>
        <v>https://milwaukee-media-images.s3.amazonaws.com/hi/MSL_2000--Hero_1.jpg</v>
      </c>
      <c r="V773" s="51" t="s">
        <v>4714</v>
      </c>
      <c r="W773" s="63" t="s">
        <v>71</v>
      </c>
      <c r="X773" s="64">
        <v>1132</v>
      </c>
      <c r="Y773" s="64">
        <v>314</v>
      </c>
      <c r="Z773" s="64">
        <v>340</v>
      </c>
      <c r="AA773" s="84">
        <v>18.02</v>
      </c>
      <c r="AB773" s="85">
        <v>1</v>
      </c>
      <c r="AC773" s="85">
        <v>1</v>
      </c>
    </row>
    <row r="774" spans="2:29" s="1" customFormat="1" ht="22.5">
      <c r="B774" s="6" t="s">
        <v>55</v>
      </c>
      <c r="C774" s="6" t="s">
        <v>4069</v>
      </c>
      <c r="D774" s="6" t="s">
        <v>4699</v>
      </c>
      <c r="E774" s="49" t="s">
        <v>4700</v>
      </c>
      <c r="F774" s="6" t="s">
        <v>1318</v>
      </c>
      <c r="G774" s="6" t="s">
        <v>60</v>
      </c>
      <c r="H774" s="6" t="s">
        <v>4722</v>
      </c>
      <c r="I774" s="60" t="s">
        <v>4723</v>
      </c>
      <c r="J774" s="49" t="s">
        <v>4724</v>
      </c>
      <c r="K774" s="6" t="s">
        <v>4725</v>
      </c>
      <c r="L774" s="29">
        <f>IF($J$6="с учетом НДС",VLOOKUP(I774,LEGEND!B:E,4,0)*(1-M774),VLOOKUP(I774,LEGEND!B:E,4,0)*(1-M774)/1.2)</f>
        <v>39500</v>
      </c>
      <c r="M774" s="57">
        <f>IF(AND(B774&lt;&gt;"1_Электроинструмент",B774&lt;&gt;"2_Садовая техника"),$J$5,IF($J$4&lt;=20%,$J$4,IFERROR(VLOOKUP(S774,LEGEND!$L$2:$M$5,2,FALSE),$J$4)))</f>
        <v>0</v>
      </c>
      <c r="N774" s="48" t="s">
        <v>4726</v>
      </c>
      <c r="O774" s="49" t="s">
        <v>60</v>
      </c>
      <c r="P774" s="49" t="s">
        <v>66</v>
      </c>
      <c r="Q774" s="49" t="s">
        <v>473</v>
      </c>
      <c r="R774" s="50" t="s">
        <v>68</v>
      </c>
      <c r="S774" s="49" t="s">
        <v>60</v>
      </c>
      <c r="T774" s="73" t="str">
        <f>IF(_xlfn.XLOOKUP(I774,LEGEND!B:B,LEGEND!H:H)&lt;&gt;"-",HYPERLINK(_xlfn.XLOOKUP(I774,LEGEND!B:B,LEGEND!H:H),"link"),_xlfn.XLOOKUP(I774,LEGEND!B:B,LEGEND!H:H))</f>
        <v>link</v>
      </c>
      <c r="U774" s="73" t="str">
        <f>HYPERLINK(_xlfn.XLOOKUP(I774,LEGEND!B:B,LEGEND!I:I))</f>
        <v>https://milwaukee-media-images.s3.amazonaws.com/hi/MSUV_280--Hero_1.jpg</v>
      </c>
      <c r="V774" s="51" t="s">
        <v>4728</v>
      </c>
      <c r="W774" s="63" t="s">
        <v>2678</v>
      </c>
      <c r="X774" s="64">
        <v>1350</v>
      </c>
      <c r="Y774" s="64">
        <v>595</v>
      </c>
      <c r="Z774" s="64">
        <v>277</v>
      </c>
      <c r="AA774" s="84">
        <v>34.5</v>
      </c>
      <c r="AB774" s="85">
        <v>1</v>
      </c>
      <c r="AC774" s="85">
        <v>1</v>
      </c>
    </row>
    <row r="775" spans="2:29" s="1" customFormat="1" ht="25.5">
      <c r="B775" s="6" t="s">
        <v>55</v>
      </c>
      <c r="C775" s="6" t="s">
        <v>4069</v>
      </c>
      <c r="D775" s="6" t="s">
        <v>4699</v>
      </c>
      <c r="E775" s="49" t="s">
        <v>4736</v>
      </c>
      <c r="F775" s="6" t="s">
        <v>1318</v>
      </c>
      <c r="G775" s="6" t="s">
        <v>60</v>
      </c>
      <c r="H775" s="6" t="s">
        <v>4737</v>
      </c>
      <c r="I775" s="60" t="s">
        <v>4738</v>
      </c>
      <c r="J775" s="49" t="s">
        <v>4739</v>
      </c>
      <c r="K775" s="6" t="s">
        <v>4740</v>
      </c>
      <c r="L775" s="29">
        <f>IF($J$6="с учетом НДС",VLOOKUP(I775,LEGEND!B:E,4,0)*(1-M775),VLOOKUP(I775,LEGEND!B:E,4,0)*(1-M775)/1.2)</f>
        <v>16400</v>
      </c>
      <c r="M775" s="57">
        <f>IF(AND(B775&lt;&gt;"1_Электроинструмент",B775&lt;&gt;"2_Садовая техника"),$J$5,IF($J$4&lt;=20%,$J$4,IFERROR(VLOOKUP(S775,LEGEND!$L$2:$M$5,2,FALSE),$J$4)))</f>
        <v>0</v>
      </c>
      <c r="N775" s="48" t="s">
        <v>4741</v>
      </c>
      <c r="O775" s="49" t="s">
        <v>60</v>
      </c>
      <c r="P775" s="49" t="s">
        <v>66</v>
      </c>
      <c r="Q775" s="49" t="s">
        <v>473</v>
      </c>
      <c r="R775" s="50" t="s">
        <v>68</v>
      </c>
      <c r="S775" s="49" t="s">
        <v>60</v>
      </c>
      <c r="T775" s="73" t="str">
        <f>IF(_xlfn.XLOOKUP(I775,LEGEND!B:B,LEGEND!H:H)&lt;&gt;"-",HYPERLINK(_xlfn.XLOOKUP(I775,LEGEND!B:B,LEGEND!H:H),"link"),_xlfn.XLOOKUP(I775,LEGEND!B:B,LEGEND!H:H))</f>
        <v>link</v>
      </c>
      <c r="U775" s="73" t="str">
        <f>HYPERLINK(_xlfn.XLOOKUP(I775,LEGEND!B:B,LEGEND!I:I))</f>
        <v>https://milwaukee-media-images.s3.amazonaws.com/hi/4933459794--Hero_1.jpg</v>
      </c>
      <c r="V775" s="51" t="s">
        <v>4743</v>
      </c>
      <c r="W775" s="63" t="s">
        <v>71</v>
      </c>
      <c r="X775" s="64">
        <v>1045</v>
      </c>
      <c r="Y775" s="64">
        <v>515</v>
      </c>
      <c r="Z775" s="64">
        <v>345</v>
      </c>
      <c r="AA775" s="84">
        <v>16.707999999999998</v>
      </c>
      <c r="AB775" s="85">
        <v>1</v>
      </c>
      <c r="AC775" s="85">
        <v>1</v>
      </c>
    </row>
    <row r="776" spans="2:29" s="1" customFormat="1" ht="25.5">
      <c r="B776" s="6" t="s">
        <v>55</v>
      </c>
      <c r="C776" s="6" t="s">
        <v>4069</v>
      </c>
      <c r="D776" s="6" t="s">
        <v>4699</v>
      </c>
      <c r="E776" s="49" t="s">
        <v>4744</v>
      </c>
      <c r="F776" s="6" t="s">
        <v>1318</v>
      </c>
      <c r="G776" s="6" t="s">
        <v>60</v>
      </c>
      <c r="H776" s="6" t="s">
        <v>4758</v>
      </c>
      <c r="I776" s="60" t="s">
        <v>4759</v>
      </c>
      <c r="J776" s="49" t="s">
        <v>4760</v>
      </c>
      <c r="K776" s="6" t="s">
        <v>4761</v>
      </c>
      <c r="L776" s="29">
        <f>IF($J$6="с учетом НДС",VLOOKUP(I776,LEGEND!B:E,4,0)*(1-M776),VLOOKUP(I776,LEGEND!B:E,4,0)*(1-M776)/1.2)</f>
        <v>2600</v>
      </c>
      <c r="M776" s="57">
        <f>IF(AND(B776&lt;&gt;"1_Электроинструмент",B776&lt;&gt;"2_Садовая техника"),$J$5,IF($J$4&lt;=20%,$J$4,IFERROR(VLOOKUP(S776,LEGEND!$L$2:$M$5,2,FALSE),$J$4)))</f>
        <v>0</v>
      </c>
      <c r="N776" s="48" t="s">
        <v>4749</v>
      </c>
      <c r="O776" s="49" t="s">
        <v>60</v>
      </c>
      <c r="P776" s="49" t="s">
        <v>66</v>
      </c>
      <c r="Q776" s="49" t="s">
        <v>473</v>
      </c>
      <c r="R776" s="50" t="s">
        <v>68</v>
      </c>
      <c r="S776" s="49" t="s">
        <v>60</v>
      </c>
      <c r="T776" s="73" t="str">
        <f>IF(_xlfn.XLOOKUP(I776,LEGEND!B:B,LEGEND!H:H)&lt;&gt;"-",HYPERLINK(_xlfn.XLOOKUP(I776,LEGEND!B:B,LEGEND!H:H),"link"),_xlfn.XLOOKUP(I776,LEGEND!B:B,LEGEND!H:H))</f>
        <v>link</v>
      </c>
      <c r="U776" s="73" t="str">
        <f>HYPERLINK(_xlfn.XLOOKUP(I776,LEGEND!B:B,LEGEND!I:I))</f>
        <v>https://milwaukee-media-images.s3.amazonaws.com/hi/4932459720--Hero_1.jpg</v>
      </c>
      <c r="V776" s="51" t="s">
        <v>4763</v>
      </c>
      <c r="W776" s="63" t="s">
        <v>71</v>
      </c>
      <c r="X776" s="64">
        <v>95</v>
      </c>
      <c r="Y776" s="64">
        <v>65</v>
      </c>
      <c r="Z776" s="64">
        <v>242</v>
      </c>
      <c r="AA776" s="84">
        <v>0.27600000000000002</v>
      </c>
      <c r="AB776" s="85">
        <v>1</v>
      </c>
      <c r="AC776" s="85">
        <v>1</v>
      </c>
    </row>
    <row r="777" spans="2:29" s="1" customFormat="1" ht="25.5">
      <c r="B777" s="6" t="s">
        <v>55</v>
      </c>
      <c r="C777" s="6" t="s">
        <v>4069</v>
      </c>
      <c r="D777" s="6" t="s">
        <v>4699</v>
      </c>
      <c r="E777" s="49" t="s">
        <v>4744</v>
      </c>
      <c r="F777" s="6" t="s">
        <v>1318</v>
      </c>
      <c r="G777" s="6" t="s">
        <v>60</v>
      </c>
      <c r="H777" s="6" t="s">
        <v>4752</v>
      </c>
      <c r="I777" s="60" t="s">
        <v>4753</v>
      </c>
      <c r="J777" s="49" t="s">
        <v>4754</v>
      </c>
      <c r="K777" s="6" t="s">
        <v>4755</v>
      </c>
      <c r="L777" s="29">
        <f>IF($J$6="с учетом НДС",VLOOKUP(I777,LEGEND!B:E,4,0)*(1-M777),VLOOKUP(I777,LEGEND!B:E,4,0)*(1-M777)/1.2)</f>
        <v>4500</v>
      </c>
      <c r="M777" s="57">
        <f>IF(AND(B777&lt;&gt;"1_Электроинструмент",B777&lt;&gt;"2_Садовая техника"),$J$5,IF($J$4&lt;=20%,$J$4,IFERROR(VLOOKUP(S777,LEGEND!$L$2:$M$5,2,FALSE),$J$4)))</f>
        <v>0</v>
      </c>
      <c r="N777" s="48" t="s">
        <v>4749</v>
      </c>
      <c r="O777" s="49" t="s">
        <v>60</v>
      </c>
      <c r="P777" s="49" t="s">
        <v>66</v>
      </c>
      <c r="Q777" s="49" t="s">
        <v>473</v>
      </c>
      <c r="R777" s="50" t="s">
        <v>68</v>
      </c>
      <c r="S777" s="49" t="s">
        <v>60</v>
      </c>
      <c r="T777" s="73" t="str">
        <f>IF(_xlfn.XLOOKUP(I777,LEGEND!B:B,LEGEND!H:H)&lt;&gt;"-",HYPERLINK(_xlfn.XLOOKUP(I777,LEGEND!B:B,LEGEND!H:H),"link"),_xlfn.XLOOKUP(I777,LEGEND!B:B,LEGEND!H:H))</f>
        <v>link</v>
      </c>
      <c r="U777" s="73" t="str">
        <f>HYPERLINK(_xlfn.XLOOKUP(I777,LEGEND!B:B,LEGEND!I:I))</f>
        <v>https://milwaukee-media-images.s3.amazonaws.com/hi/4932459713--Hero_1.jpg</v>
      </c>
      <c r="V777" s="51" t="s">
        <v>4757</v>
      </c>
      <c r="W777" s="63" t="s">
        <v>71</v>
      </c>
      <c r="X777" s="64">
        <v>288</v>
      </c>
      <c r="Y777" s="64">
        <v>56</v>
      </c>
      <c r="Z777" s="64">
        <v>447</v>
      </c>
      <c r="AA777" s="84">
        <v>2.613</v>
      </c>
      <c r="AB777" s="85">
        <v>1</v>
      </c>
      <c r="AC777" s="85">
        <v>1</v>
      </c>
    </row>
    <row r="778" spans="2:29" s="1" customFormat="1" ht="25.5">
      <c r="B778" s="6" t="s">
        <v>55</v>
      </c>
      <c r="C778" s="6" t="s">
        <v>4069</v>
      </c>
      <c r="D778" s="6" t="s">
        <v>4699</v>
      </c>
      <c r="E778" s="49" t="s">
        <v>4744</v>
      </c>
      <c r="F778" s="6" t="s">
        <v>1318</v>
      </c>
      <c r="G778" s="6" t="s">
        <v>60</v>
      </c>
      <c r="H778" s="6" t="s">
        <v>4745</v>
      </c>
      <c r="I778" s="60" t="s">
        <v>4746</v>
      </c>
      <c r="J778" s="49" t="s">
        <v>4747</v>
      </c>
      <c r="K778" s="6" t="s">
        <v>4748</v>
      </c>
      <c r="L778" s="29">
        <f>IF($J$6="с учетом НДС",VLOOKUP(I778,LEGEND!B:E,4,0)*(1-M778),VLOOKUP(I778,LEGEND!B:E,4,0)*(1-M778)/1.2)</f>
        <v>5400</v>
      </c>
      <c r="M778" s="57">
        <f>IF(AND(B778&lt;&gt;"1_Электроинструмент",B778&lt;&gt;"2_Садовая техника"),$J$5,IF($J$4&lt;=20%,$J$4,IFERROR(VLOOKUP(S778,LEGEND!$L$2:$M$5,2,FALSE),$J$4)))</f>
        <v>0</v>
      </c>
      <c r="N778" s="48" t="s">
        <v>4749</v>
      </c>
      <c r="O778" s="49" t="s">
        <v>60</v>
      </c>
      <c r="P778" s="49" t="s">
        <v>66</v>
      </c>
      <c r="Q778" s="49" t="s">
        <v>473</v>
      </c>
      <c r="R778" s="50" t="s">
        <v>68</v>
      </c>
      <c r="S778" s="49" t="s">
        <v>60</v>
      </c>
      <c r="T778" s="73" t="str">
        <f>IF(_xlfn.XLOOKUP(I778,LEGEND!B:B,LEGEND!H:H)&lt;&gt;"-",HYPERLINK(_xlfn.XLOOKUP(I778,LEGEND!B:B,LEGEND!H:H),"link"),_xlfn.XLOOKUP(I778,LEGEND!B:B,LEGEND!H:H))</f>
        <v>link</v>
      </c>
      <c r="U778" s="73" t="str">
        <f>HYPERLINK(_xlfn.XLOOKUP(I778,LEGEND!B:B,LEGEND!I:I))</f>
        <v>https://milwaukee-media-images.s3.amazonaws.com/hi/4932459712--Hero_1.jpg</v>
      </c>
      <c r="V778" s="51" t="s">
        <v>4751</v>
      </c>
      <c r="W778" s="63" t="s">
        <v>71</v>
      </c>
      <c r="X778" s="64">
        <v>177</v>
      </c>
      <c r="Y778" s="64">
        <v>56</v>
      </c>
      <c r="Z778" s="64">
        <v>478</v>
      </c>
      <c r="AA778" s="84">
        <v>2.0659999999999998</v>
      </c>
      <c r="AB778" s="85">
        <v>1</v>
      </c>
      <c r="AC778" s="85">
        <v>1</v>
      </c>
    </row>
    <row r="779" spans="2:29" s="1" customFormat="1" ht="33.75">
      <c r="B779" s="6" t="s">
        <v>55</v>
      </c>
      <c r="C779" s="6" t="s">
        <v>56</v>
      </c>
      <c r="D779" s="6" t="s">
        <v>1068</v>
      </c>
      <c r="E779" s="49" t="s">
        <v>1069</v>
      </c>
      <c r="F779" s="6" t="s">
        <v>59</v>
      </c>
      <c r="G779" s="6" t="s">
        <v>60</v>
      </c>
      <c r="H779" s="6" t="s">
        <v>1083</v>
      </c>
      <c r="I779" s="60" t="s">
        <v>1084</v>
      </c>
      <c r="J779" s="49" t="s">
        <v>1085</v>
      </c>
      <c r="K779" s="6" t="s">
        <v>1086</v>
      </c>
      <c r="L779" s="29">
        <f>IF($J$6="с учетом НДС",VLOOKUP(I779,LEGEND!B:E,4,0)*(1-M779),VLOOKUP(I779,LEGEND!B:E,4,0)*(1-M779)/1.2)</f>
        <v>58990</v>
      </c>
      <c r="M779" s="57">
        <f>IF(AND(B779&lt;&gt;"1_Электроинструмент",B779&lt;&gt;"2_Садовая техника"),$J$5,IF($J$4&lt;=20%,$J$4,IFERROR(VLOOKUP(S779,LEGEND!$L$2:$M$5,2,FALSE),$J$4)))</f>
        <v>0</v>
      </c>
      <c r="N779" s="48" t="s">
        <v>1087</v>
      </c>
      <c r="O779" s="49" t="s">
        <v>60</v>
      </c>
      <c r="P779" s="49" t="s">
        <v>66</v>
      </c>
      <c r="Q779" s="49" t="s">
        <v>67</v>
      </c>
      <c r="R779" s="50" t="s">
        <v>68</v>
      </c>
      <c r="S779" s="49" t="s">
        <v>60</v>
      </c>
      <c r="T779" s="73" t="str">
        <f>IF(_xlfn.XLOOKUP(I779,LEGEND!B:B,LEGEND!H:H)&lt;&gt;"-",HYPERLINK(_xlfn.XLOOKUP(I779,LEGEND!B:B,LEGEND!H:H),"link"),_xlfn.XLOOKUP(I779,LEGEND!B:B,LEGEND!H:H))</f>
        <v>link</v>
      </c>
      <c r="U779" s="73" t="str">
        <f>HYPERLINK(_xlfn.XLOOKUP(I779,LEGEND!B:B,LEGEND!I:I))</f>
        <v>https://milwaukee-media-images.s3.amazonaws.com/hi/M12_CLLP-0--Hero_1.jpg</v>
      </c>
      <c r="V779" s="51" t="s">
        <v>1089</v>
      </c>
      <c r="W779" s="63" t="s">
        <v>71</v>
      </c>
      <c r="X779" s="64">
        <v>480</v>
      </c>
      <c r="Y779" s="64">
        <v>160</v>
      </c>
      <c r="Z779" s="64">
        <v>386</v>
      </c>
      <c r="AA779" s="84">
        <v>4.6399999999999997</v>
      </c>
      <c r="AB779" s="85">
        <v>1</v>
      </c>
      <c r="AC779" s="85">
        <v>1</v>
      </c>
    </row>
    <row r="780" spans="2:29" s="1" customFormat="1" ht="33.75">
      <c r="B780" s="6" t="s">
        <v>55</v>
      </c>
      <c r="C780" s="6" t="s">
        <v>56</v>
      </c>
      <c r="D780" s="6" t="s">
        <v>1068</v>
      </c>
      <c r="E780" s="49" t="s">
        <v>1069</v>
      </c>
      <c r="F780" s="6" t="s">
        <v>59</v>
      </c>
      <c r="G780" s="6" t="s">
        <v>60</v>
      </c>
      <c r="H780" s="6" t="s">
        <v>1090</v>
      </c>
      <c r="I780" s="60" t="s">
        <v>1091</v>
      </c>
      <c r="J780" s="49" t="s">
        <v>1092</v>
      </c>
      <c r="K780" s="6" t="s">
        <v>1093</v>
      </c>
      <c r="L780" s="29">
        <f>IF($J$6="с учетом НДС",VLOOKUP(I780,LEGEND!B:E,4,0)*(1-M780),VLOOKUP(I780,LEGEND!B:E,4,0)*(1-M780)/1.2)</f>
        <v>65990</v>
      </c>
      <c r="M780" s="57">
        <f>IF(AND(B780&lt;&gt;"1_Электроинструмент",B780&lt;&gt;"2_Садовая техника"),$J$5,IF($J$4&lt;=20%,$J$4,IFERROR(VLOOKUP(S780,LEGEND!$L$2:$M$5,2,FALSE),$J$4)))</f>
        <v>0</v>
      </c>
      <c r="N780" s="48" t="s">
        <v>1094</v>
      </c>
      <c r="O780" s="49" t="s">
        <v>60</v>
      </c>
      <c r="P780" s="49" t="s">
        <v>66</v>
      </c>
      <c r="Q780" s="49" t="s">
        <v>67</v>
      </c>
      <c r="R780" s="50" t="s">
        <v>68</v>
      </c>
      <c r="S780" s="49" t="s">
        <v>60</v>
      </c>
      <c r="T780" s="73" t="str">
        <f>IF(_xlfn.XLOOKUP(I780,LEGEND!B:B,LEGEND!H:H)&lt;&gt;"-",HYPERLINK(_xlfn.XLOOKUP(I780,LEGEND!B:B,LEGEND!H:H),"link"),_xlfn.XLOOKUP(I780,LEGEND!B:B,LEGEND!H:H))</f>
        <v>link</v>
      </c>
      <c r="U780" s="73" t="str">
        <f>HYPERLINK(_xlfn.XLOOKUP(I780,LEGEND!B:B,LEGEND!I:I))</f>
        <v>https://milwaukee-media-images.s3.amazonaws.com/hi/M12_CLLP-301C--Hero_1.jpg</v>
      </c>
      <c r="V780" s="51" t="s">
        <v>1095</v>
      </c>
      <c r="W780" s="63" t="s">
        <v>71</v>
      </c>
      <c r="X780" s="64">
        <v>480</v>
      </c>
      <c r="Y780" s="64">
        <v>158</v>
      </c>
      <c r="Z780" s="64">
        <v>384</v>
      </c>
      <c r="AA780" s="84">
        <v>5.4219999999999997</v>
      </c>
      <c r="AB780" s="85">
        <v>1</v>
      </c>
      <c r="AC780" s="85">
        <v>1</v>
      </c>
    </row>
    <row r="781" spans="2:29" s="1" customFormat="1" ht="33.75">
      <c r="B781" s="6" t="s">
        <v>55</v>
      </c>
      <c r="C781" s="6" t="s">
        <v>56</v>
      </c>
      <c r="D781" s="6" t="s">
        <v>1068</v>
      </c>
      <c r="E781" s="49" t="s">
        <v>1069</v>
      </c>
      <c r="F781" s="6" t="s">
        <v>59</v>
      </c>
      <c r="G781" s="6" t="s">
        <v>60</v>
      </c>
      <c r="H781" s="6" t="s">
        <v>1070</v>
      </c>
      <c r="I781" s="60" t="s">
        <v>1071</v>
      </c>
      <c r="J781" s="49" t="s">
        <v>1072</v>
      </c>
      <c r="K781" s="6" t="s">
        <v>1073</v>
      </c>
      <c r="L781" s="29">
        <f>IF($J$6="с учетом НДС",VLOOKUP(I781,LEGEND!B:E,4,0)*(1-M781),VLOOKUP(I781,LEGEND!B:E,4,0)*(1-M781)/1.2)</f>
        <v>77490</v>
      </c>
      <c r="M781" s="57">
        <f>IF(AND(B781&lt;&gt;"1_Электроинструмент",B781&lt;&gt;"2_Садовая техника"),$J$5,IF($J$4&lt;=20%,$J$4,IFERROR(VLOOKUP(S781,LEGEND!$L$2:$M$5,2,FALSE),$J$4)))</f>
        <v>0</v>
      </c>
      <c r="N781" s="48" t="s">
        <v>1074</v>
      </c>
      <c r="O781" s="49" t="s">
        <v>60</v>
      </c>
      <c r="P781" s="49" t="s">
        <v>66</v>
      </c>
      <c r="Q781" s="49" t="s">
        <v>67</v>
      </c>
      <c r="R781" s="50" t="s">
        <v>68</v>
      </c>
      <c r="S781" s="49" t="s">
        <v>60</v>
      </c>
      <c r="T781" s="73" t="str">
        <f>IF(_xlfn.XLOOKUP(I781,LEGEND!B:B,LEGEND!H:H)&lt;&gt;"-",HYPERLINK(_xlfn.XLOOKUP(I781,LEGEND!B:B,LEGEND!H:H),"link"),_xlfn.XLOOKUP(I781,LEGEND!B:B,LEGEND!H:H))</f>
        <v>link</v>
      </c>
      <c r="U781" s="73" t="str">
        <f>HYPERLINK(_xlfn.XLOOKUP(I781,LEGEND!B:B,LEGEND!I:I))</f>
        <v>https://milwaukee-media-images.s3.amazonaws.com/hi/M12_3PL-0--Hero_1.jpg</v>
      </c>
      <c r="V781" s="51" t="s">
        <v>1076</v>
      </c>
      <c r="W781" s="63" t="s">
        <v>71</v>
      </c>
      <c r="X781" s="64">
        <v>490</v>
      </c>
      <c r="Y781" s="64">
        <v>160</v>
      </c>
      <c r="Z781" s="64">
        <v>380</v>
      </c>
      <c r="AA781" s="84">
        <v>4.8840000000000003</v>
      </c>
      <c r="AB781" s="85">
        <v>1</v>
      </c>
      <c r="AC781" s="85">
        <v>1</v>
      </c>
    </row>
    <row r="782" spans="2:29" s="1" customFormat="1" ht="33.75">
      <c r="B782" s="6" t="s">
        <v>55</v>
      </c>
      <c r="C782" s="6" t="s">
        <v>56</v>
      </c>
      <c r="D782" s="6" t="s">
        <v>1068</v>
      </c>
      <c r="E782" s="49" t="s">
        <v>1069</v>
      </c>
      <c r="F782" s="6" t="s">
        <v>59</v>
      </c>
      <c r="G782" s="6" t="s">
        <v>60</v>
      </c>
      <c r="H782" s="6" t="s">
        <v>1077</v>
      </c>
      <c r="I782" s="60" t="s">
        <v>1078</v>
      </c>
      <c r="J782" s="49" t="s">
        <v>1079</v>
      </c>
      <c r="K782" s="6" t="s">
        <v>1080</v>
      </c>
      <c r="L782" s="29">
        <f>IF($J$6="с учетом НДС",VLOOKUP(I782,LEGEND!B:E,4,0)*(1-M782),VLOOKUP(I782,LEGEND!B:E,4,0)*(1-M782)/1.2)</f>
        <v>86990</v>
      </c>
      <c r="M782" s="57">
        <f>IF(AND(B782&lt;&gt;"1_Электроинструмент",B782&lt;&gt;"2_Садовая техника"),$J$5,IF($J$4&lt;=20%,$J$4,IFERROR(VLOOKUP(S782,LEGEND!$L$2:$M$5,2,FALSE),$J$4)))</f>
        <v>0</v>
      </c>
      <c r="N782" s="48" t="s">
        <v>1081</v>
      </c>
      <c r="O782" s="49" t="s">
        <v>60</v>
      </c>
      <c r="P782" s="49" t="s">
        <v>66</v>
      </c>
      <c r="Q782" s="49" t="s">
        <v>67</v>
      </c>
      <c r="R782" s="50" t="s">
        <v>68</v>
      </c>
      <c r="S782" s="49" t="s">
        <v>60</v>
      </c>
      <c r="T782" s="73" t="str">
        <f>IF(_xlfn.XLOOKUP(I782,LEGEND!B:B,LEGEND!H:H)&lt;&gt;"-",HYPERLINK(_xlfn.XLOOKUP(I782,LEGEND!B:B,LEGEND!H:H),"link"),_xlfn.XLOOKUP(I782,LEGEND!B:B,LEGEND!H:H))</f>
        <v>link</v>
      </c>
      <c r="U782" s="73" t="str">
        <f>HYPERLINK(_xlfn.XLOOKUP(I782,LEGEND!B:B,LEGEND!I:I))</f>
        <v>https://milwaukee-media-images.s3.amazonaws.com/hi/M12_3PL-401C--Hero_1.jpg</v>
      </c>
      <c r="V782" s="51" t="s">
        <v>1082</v>
      </c>
      <c r="W782" s="63" t="s">
        <v>71</v>
      </c>
      <c r="X782" s="64">
        <v>490</v>
      </c>
      <c r="Y782" s="64">
        <v>156</v>
      </c>
      <c r="Z782" s="64">
        <v>384</v>
      </c>
      <c r="AA782" s="84">
        <v>5.8259999999999996</v>
      </c>
      <c r="AB782" s="85">
        <v>1</v>
      </c>
      <c r="AC782" s="85">
        <v>1</v>
      </c>
    </row>
    <row r="783" spans="2:29" s="1" customFormat="1" ht="25.5">
      <c r="B783" s="6" t="s">
        <v>55</v>
      </c>
      <c r="C783" s="6" t="s">
        <v>56</v>
      </c>
      <c r="D783" s="6" t="s">
        <v>1068</v>
      </c>
      <c r="E783" s="49" t="s">
        <v>1069</v>
      </c>
      <c r="F783" s="6" t="s">
        <v>59</v>
      </c>
      <c r="G783" s="6" t="s">
        <v>60</v>
      </c>
      <c r="H783" s="6" t="s">
        <v>8469</v>
      </c>
      <c r="I783" s="60" t="s">
        <v>8470</v>
      </c>
      <c r="J783" s="49" t="s">
        <v>8471</v>
      </c>
      <c r="K783" s="6" t="s">
        <v>8472</v>
      </c>
      <c r="L783" s="29">
        <f>IF($J$6="с учетом НДС",VLOOKUP(I783,LEGEND!B:E,4,0)*(1-M783),VLOOKUP(I783,LEGEND!B:E,4,0)*(1-M783)/1.2)</f>
        <v>129490</v>
      </c>
      <c r="M783" s="57">
        <f>IF(AND(B783&lt;&gt;"1_Электроинструмент",B783&lt;&gt;"2_Садовая техника"),$J$5,IF($J$4&lt;=20%,$J$4,IFERROR(VLOOKUP(S783,LEGEND!$L$2:$M$5,2,FALSE),$J$4)))</f>
        <v>0</v>
      </c>
      <c r="N783" s="48" t="s">
        <v>60</v>
      </c>
      <c r="O783" s="49" t="s">
        <v>42</v>
      </c>
      <c r="P783" s="49" t="s">
        <v>66</v>
      </c>
      <c r="Q783" s="49" t="s">
        <v>473</v>
      </c>
      <c r="R783" s="50">
        <v>44651</v>
      </c>
      <c r="S783" s="49" t="s">
        <v>60</v>
      </c>
      <c r="T783" s="73" t="str">
        <f>IF(_xlfn.XLOOKUP(I783,LEGEND!B:B,LEGEND!H:H)&lt;&gt;"-",HYPERLINK(_xlfn.XLOOKUP(I783,LEGEND!B:B,LEGEND!H:H),"link"),_xlfn.XLOOKUP(I783,LEGEND!B:B,LEGEND!H:H))</f>
        <v>-</v>
      </c>
      <c r="U783" s="73" t="str">
        <f>HYPERLINK(_xlfn.XLOOKUP(I783,LEGEND!B:B,LEGEND!I:I))</f>
        <v>-</v>
      </c>
      <c r="V783" s="51" t="s">
        <v>8473</v>
      </c>
      <c r="W783" s="63" t="s">
        <v>71</v>
      </c>
      <c r="X783" s="64">
        <v>400</v>
      </c>
      <c r="Y783" s="64">
        <v>350</v>
      </c>
      <c r="Z783" s="64">
        <v>150</v>
      </c>
      <c r="AA783" s="84">
        <v>4.5</v>
      </c>
      <c r="AB783" s="85">
        <v>1</v>
      </c>
      <c r="AC783" s="85">
        <v>1</v>
      </c>
    </row>
    <row r="784" spans="2:29" s="1" customFormat="1" ht="25.5">
      <c r="B784" s="6" t="s">
        <v>55</v>
      </c>
      <c r="C784" s="6" t="s">
        <v>4069</v>
      </c>
      <c r="D784" s="6" t="s">
        <v>1068</v>
      </c>
      <c r="E784" s="49" t="s">
        <v>1069</v>
      </c>
      <c r="F784" s="6" t="s">
        <v>1318</v>
      </c>
      <c r="G784" s="6" t="s">
        <v>60</v>
      </c>
      <c r="H784" s="6" t="s">
        <v>4764</v>
      </c>
      <c r="I784" s="60" t="s">
        <v>4765</v>
      </c>
      <c r="J784" s="49" t="s">
        <v>4766</v>
      </c>
      <c r="K784" s="6" t="s">
        <v>4767</v>
      </c>
      <c r="L784" s="29">
        <f>IF($J$6="с учетом НДС",VLOOKUP(I784,LEGEND!B:E,4,0)*(1-M784),VLOOKUP(I784,LEGEND!B:E,4,0)*(1-M784)/1.2)</f>
        <v>1380</v>
      </c>
      <c r="M784" s="57">
        <f>IF(AND(B784&lt;&gt;"1_Электроинструмент",B784&lt;&gt;"2_Садовая техника"),$J$5,IF($J$4&lt;=20%,$J$4,IFERROR(VLOOKUP(S784,LEGEND!$L$2:$M$5,2,FALSE),$J$4)))</f>
        <v>0</v>
      </c>
      <c r="N784" s="48" t="s">
        <v>60</v>
      </c>
      <c r="O784" s="49" t="s">
        <v>60</v>
      </c>
      <c r="P784" s="49" t="s">
        <v>66</v>
      </c>
      <c r="Q784" s="49" t="s">
        <v>67</v>
      </c>
      <c r="R784" s="50" t="s">
        <v>68</v>
      </c>
      <c r="S784" s="49" t="s">
        <v>60</v>
      </c>
      <c r="T784" s="73" t="str">
        <f>IF(_xlfn.XLOOKUP(I784,LEGEND!B:B,LEGEND!H:H)&lt;&gt;"-",HYPERLINK(_xlfn.XLOOKUP(I784,LEGEND!B:B,LEGEND!H:H),"link"),_xlfn.XLOOKUP(I784,LEGEND!B:B,LEGEND!H:H))</f>
        <v>link</v>
      </c>
      <c r="U784" s="73" t="str">
        <f>HYPERLINK(_xlfn.XLOOKUP(I784,LEGEND!B:B,LEGEND!I:I))</f>
        <v>https://milwaukee-media-images.s3.amazonaws.com/hi/HI_VIST--Hero_1.jpg</v>
      </c>
      <c r="V784" s="51" t="s">
        <v>4769</v>
      </c>
      <c r="W784" s="63" t="s">
        <v>71</v>
      </c>
      <c r="X784" s="64">
        <v>141</v>
      </c>
      <c r="Y784" s="64">
        <v>26</v>
      </c>
      <c r="Z784" s="64">
        <v>178</v>
      </c>
      <c r="AA784" s="84">
        <v>5.7000000000000002E-2</v>
      </c>
      <c r="AB784" s="85">
        <v>1</v>
      </c>
      <c r="AC784" s="85">
        <v>1</v>
      </c>
    </row>
    <row r="785" spans="2:29" s="1" customFormat="1" ht="25.5">
      <c r="B785" s="6" t="s">
        <v>55</v>
      </c>
      <c r="C785" s="6" t="s">
        <v>4069</v>
      </c>
      <c r="D785" s="6" t="s">
        <v>1068</v>
      </c>
      <c r="E785" s="49" t="s">
        <v>1069</v>
      </c>
      <c r="F785" s="6" t="s">
        <v>1318</v>
      </c>
      <c r="G785" s="6" t="s">
        <v>60</v>
      </c>
      <c r="H785" s="6" t="s">
        <v>4776</v>
      </c>
      <c r="I785" s="60" t="s">
        <v>4777</v>
      </c>
      <c r="J785" s="49" t="s">
        <v>4778</v>
      </c>
      <c r="K785" s="6" t="s">
        <v>4779</v>
      </c>
      <c r="L785" s="29">
        <f>IF($J$6="с учетом НДС",VLOOKUP(I785,LEGEND!B:E,4,0)*(1-M785),VLOOKUP(I785,LEGEND!B:E,4,0)*(1-M785)/1.2)</f>
        <v>6900</v>
      </c>
      <c r="M785" s="57">
        <f>IF(AND(B785&lt;&gt;"1_Электроинструмент",B785&lt;&gt;"2_Садовая техника"),$J$5,IF($J$4&lt;=20%,$J$4,IFERROR(VLOOKUP(S785,LEGEND!$L$2:$M$5,2,FALSE),$J$4)))</f>
        <v>0</v>
      </c>
      <c r="N785" s="48" t="s">
        <v>60</v>
      </c>
      <c r="O785" s="49" t="s">
        <v>60</v>
      </c>
      <c r="P785" s="49" t="s">
        <v>66</v>
      </c>
      <c r="Q785" s="49" t="s">
        <v>67</v>
      </c>
      <c r="R785" s="50" t="s">
        <v>68</v>
      </c>
      <c r="S785" s="49" t="s">
        <v>60</v>
      </c>
      <c r="T785" s="73" t="str">
        <f>IF(_xlfn.XLOOKUP(I785,LEGEND!B:B,LEGEND!H:H)&lt;&gt;"-",HYPERLINK(_xlfn.XLOOKUP(I785,LEGEND!B:B,LEGEND!H:H),"link"),_xlfn.XLOOKUP(I785,LEGEND!B:B,LEGEND!H:H))</f>
        <v>link</v>
      </c>
      <c r="U785" s="73" t="str">
        <f>HYPERLINK(_xlfn.XLOOKUP(I785,LEGEND!B:B,LEGEND!I:I))</f>
        <v>https://milwaukee-media-images.s3.amazonaws.com/hi/LM360--Hero_1.jpg</v>
      </c>
      <c r="V785" s="51" t="s">
        <v>4781</v>
      </c>
      <c r="W785" s="63" t="s">
        <v>2373</v>
      </c>
      <c r="X785" s="64">
        <v>140</v>
      </c>
      <c r="Y785" s="64">
        <v>93</v>
      </c>
      <c r="Z785" s="64">
        <v>162</v>
      </c>
      <c r="AA785" s="84">
        <v>0.59</v>
      </c>
      <c r="AB785" s="85">
        <v>1</v>
      </c>
      <c r="AC785" s="85">
        <v>1</v>
      </c>
    </row>
    <row r="786" spans="2:29" s="1" customFormat="1" ht="25.5">
      <c r="B786" s="6" t="s">
        <v>55</v>
      </c>
      <c r="C786" s="6" t="s">
        <v>4069</v>
      </c>
      <c r="D786" s="6" t="s">
        <v>1068</v>
      </c>
      <c r="E786" s="49" t="s">
        <v>1069</v>
      </c>
      <c r="F786" s="6" t="s">
        <v>1318</v>
      </c>
      <c r="G786" s="6" t="s">
        <v>60</v>
      </c>
      <c r="H786" s="6" t="s">
        <v>4794</v>
      </c>
      <c r="I786" s="60" t="s">
        <v>4795</v>
      </c>
      <c r="J786" s="49" t="s">
        <v>4796</v>
      </c>
      <c r="K786" s="6" t="s">
        <v>4797</v>
      </c>
      <c r="L786" s="29">
        <f>IF($J$6="с учетом НДС",VLOOKUP(I786,LEGEND!B:E,4,0)*(1-M786),VLOOKUP(I786,LEGEND!B:E,4,0)*(1-M786)/1.2)</f>
        <v>9500</v>
      </c>
      <c r="M786" s="57">
        <f>IF(AND(B786&lt;&gt;"1_Электроинструмент",B786&lt;&gt;"2_Садовая техника"),$J$5,IF($J$4&lt;=20%,$J$4,IFERROR(VLOOKUP(S786,LEGEND!$L$2:$M$5,2,FALSE),$J$4)))</f>
        <v>0</v>
      </c>
      <c r="N786" s="48" t="s">
        <v>60</v>
      </c>
      <c r="O786" s="49" t="s">
        <v>60</v>
      </c>
      <c r="P786" s="49" t="s">
        <v>66</v>
      </c>
      <c r="Q786" s="49" t="s">
        <v>67</v>
      </c>
      <c r="R786" s="50" t="s">
        <v>68</v>
      </c>
      <c r="S786" s="49" t="s">
        <v>60</v>
      </c>
      <c r="T786" s="73" t="str">
        <f>IF(_xlfn.XLOOKUP(I786,LEGEND!B:B,LEGEND!H:H)&lt;&gt;"-",HYPERLINK(_xlfn.XLOOKUP(I786,LEGEND!B:B,LEGEND!H:H),"link"),_xlfn.XLOOKUP(I786,LEGEND!B:B,LEGEND!H:H))</f>
        <v>link</v>
      </c>
      <c r="U786" s="73" t="str">
        <f>HYPERLINK(_xlfn.XLOOKUP(I786,LEGEND!B:B,LEGEND!I:I))</f>
        <v>https://milwaukee-media-images.s3.amazonaws.com/hi/TRP180--Hero_1.jpg</v>
      </c>
      <c r="V786" s="51" t="s">
        <v>4799</v>
      </c>
      <c r="W786" s="63" t="s">
        <v>4800</v>
      </c>
      <c r="X786" s="64">
        <v>141</v>
      </c>
      <c r="Y786" s="64">
        <v>121</v>
      </c>
      <c r="Z786" s="64">
        <v>705</v>
      </c>
      <c r="AA786" s="84">
        <v>1.764</v>
      </c>
      <c r="AB786" s="85">
        <v>1</v>
      </c>
      <c r="AC786" s="85">
        <v>1</v>
      </c>
    </row>
    <row r="787" spans="2:29" s="1" customFormat="1" ht="25.5">
      <c r="B787" s="6" t="s">
        <v>55</v>
      </c>
      <c r="C787" s="6" t="s">
        <v>4069</v>
      </c>
      <c r="D787" s="6" t="s">
        <v>1068</v>
      </c>
      <c r="E787" s="49" t="s">
        <v>1069</v>
      </c>
      <c r="F787" s="6" t="s">
        <v>1318</v>
      </c>
      <c r="G787" s="6" t="s">
        <v>60</v>
      </c>
      <c r="H787" s="6" t="s">
        <v>4770</v>
      </c>
      <c r="I787" s="60" t="s">
        <v>4771</v>
      </c>
      <c r="J787" s="49" t="s">
        <v>4772</v>
      </c>
      <c r="K787" s="6" t="s">
        <v>4773</v>
      </c>
      <c r="L787" s="29">
        <f>IF($J$6="с учетом НДС",VLOOKUP(I787,LEGEND!B:E,4,0)*(1-M787),VLOOKUP(I787,LEGEND!B:E,4,0)*(1-M787)/1.2)</f>
        <v>20500</v>
      </c>
      <c r="M787" s="57">
        <f>IF(AND(B787&lt;&gt;"1_Электроинструмент",B787&lt;&gt;"2_Садовая техника"),$J$5,IF($J$4&lt;=20%,$J$4,IFERROR(VLOOKUP(S787,LEGEND!$L$2:$M$5,2,FALSE),$J$4)))</f>
        <v>0</v>
      </c>
      <c r="N787" s="48" t="s">
        <v>60</v>
      </c>
      <c r="O787" s="49" t="s">
        <v>60</v>
      </c>
      <c r="P787" s="49" t="s">
        <v>66</v>
      </c>
      <c r="Q787" s="49" t="s">
        <v>67</v>
      </c>
      <c r="R787" s="50" t="s">
        <v>68</v>
      </c>
      <c r="S787" s="49" t="s">
        <v>60</v>
      </c>
      <c r="T787" s="73" t="str">
        <f>IF(_xlfn.XLOOKUP(I787,LEGEND!B:B,LEGEND!H:H)&lt;&gt;"-",HYPERLINK(_xlfn.XLOOKUP(I787,LEGEND!B:B,LEGEND!H:H),"link"),_xlfn.XLOOKUP(I787,LEGEND!B:B,LEGEND!H:H))</f>
        <v>link</v>
      </c>
      <c r="U787" s="73" t="str">
        <f>HYPERLINK(_xlfn.XLOOKUP(I787,LEGEND!B:B,LEGEND!I:I))</f>
        <v>https://milwaukee-media-images.s3.amazonaws.com/hi/LLD50--Hero_1.jpg</v>
      </c>
      <c r="V787" s="51" t="s">
        <v>4775</v>
      </c>
      <c r="W787" s="63" t="s">
        <v>71</v>
      </c>
      <c r="X787" s="64">
        <v>183</v>
      </c>
      <c r="Y787" s="64">
        <v>66</v>
      </c>
      <c r="Z787" s="64">
        <v>195</v>
      </c>
      <c r="AA787" s="84">
        <v>0.7</v>
      </c>
      <c r="AB787" s="85">
        <v>1</v>
      </c>
      <c r="AC787" s="85">
        <v>1</v>
      </c>
    </row>
    <row r="788" spans="2:29" s="1" customFormat="1" ht="33.75">
      <c r="B788" s="6" t="s">
        <v>55</v>
      </c>
      <c r="C788" s="6" t="s">
        <v>7251</v>
      </c>
      <c r="D788" s="6" t="s">
        <v>1068</v>
      </c>
      <c r="E788" s="49" t="s">
        <v>1069</v>
      </c>
      <c r="F788" s="6" t="s">
        <v>1318</v>
      </c>
      <c r="G788" s="6" t="s">
        <v>60</v>
      </c>
      <c r="H788" s="6" t="s">
        <v>7476</v>
      </c>
      <c r="I788" s="60" t="s">
        <v>7477</v>
      </c>
      <c r="J788" s="49" t="s">
        <v>7478</v>
      </c>
      <c r="K788" s="6" t="s">
        <v>7479</v>
      </c>
      <c r="L788" s="29">
        <f>IF($J$6="с учетом НДС",VLOOKUP(I788,LEGEND!B:E,4,0)*(1-M788),VLOOKUP(I788,LEGEND!B:E,4,0)*(1-M788)/1.2)</f>
        <v>47490</v>
      </c>
      <c r="M788" s="57">
        <f>IF(AND(B788&lt;&gt;"1_Электроинструмент",B788&lt;&gt;"2_Садовая техника"),$J$5,IF($J$4&lt;=20%,$J$4,IFERROR(VLOOKUP(S788,LEGEND!$L$2:$M$5,2,FALSE),$J$4)))</f>
        <v>0</v>
      </c>
      <c r="N788" s="48" t="s">
        <v>7480</v>
      </c>
      <c r="O788" s="49" t="s">
        <v>60</v>
      </c>
      <c r="P788" s="49" t="s">
        <v>66</v>
      </c>
      <c r="Q788" s="49" t="s">
        <v>67</v>
      </c>
      <c r="R788" s="50" t="s">
        <v>68</v>
      </c>
      <c r="S788" s="49" t="s">
        <v>60</v>
      </c>
      <c r="T788" s="73" t="str">
        <f>IF(_xlfn.XLOOKUP(I788,LEGEND!B:B,LEGEND!H:H)&lt;&gt;"-",HYPERLINK(_xlfn.XLOOKUP(I788,LEGEND!B:B,LEGEND!H:H),"link"),_xlfn.XLOOKUP(I788,LEGEND!B:B,LEGEND!H:H))</f>
        <v>link</v>
      </c>
      <c r="U788" s="73" t="str">
        <f>HYPERLINK(_xlfn.XLOOKUP(I788,LEGEND!B:B,LEGEND!I:I))</f>
        <v>https://milwaukee-media-images.s3.amazonaws.com/hi/L4_CLL-301C--Hero_1.jpg</v>
      </c>
      <c r="V788" s="51" t="s">
        <v>7482</v>
      </c>
      <c r="W788" s="63" t="s">
        <v>71</v>
      </c>
      <c r="X788" s="64">
        <v>362</v>
      </c>
      <c r="Y788" s="64">
        <v>311</v>
      </c>
      <c r="Z788" s="64">
        <v>122</v>
      </c>
      <c r="AA788" s="84">
        <v>3.33</v>
      </c>
      <c r="AB788" s="85">
        <v>1</v>
      </c>
      <c r="AC788" s="85">
        <v>1</v>
      </c>
    </row>
    <row r="789" spans="2:29" s="1" customFormat="1" ht="33.75">
      <c r="B789" s="6" t="s">
        <v>55</v>
      </c>
      <c r="C789" s="6" t="s">
        <v>7251</v>
      </c>
      <c r="D789" s="6" t="s">
        <v>1068</v>
      </c>
      <c r="E789" s="49" t="s">
        <v>1069</v>
      </c>
      <c r="F789" s="6" t="s">
        <v>1318</v>
      </c>
      <c r="G789" s="6" t="s">
        <v>60</v>
      </c>
      <c r="H789" s="6" t="s">
        <v>7483</v>
      </c>
      <c r="I789" s="60" t="s">
        <v>7484</v>
      </c>
      <c r="J789" s="49" t="s">
        <v>7485</v>
      </c>
      <c r="K789" s="6" t="s">
        <v>7486</v>
      </c>
      <c r="L789" s="29">
        <f>IF($J$6="с учетом НДС",VLOOKUP(I789,LEGEND!B:E,4,0)*(1-M789),VLOOKUP(I789,LEGEND!B:E,4,0)*(1-M789)/1.2)</f>
        <v>54490</v>
      </c>
      <c r="M789" s="57">
        <f>IF(AND(B789&lt;&gt;"1_Электроинструмент",B789&lt;&gt;"2_Садовая техника"),$J$5,IF($J$4&lt;=20%,$J$4,IFERROR(VLOOKUP(S789,LEGEND!$L$2:$M$5,2,FALSE),$J$4)))</f>
        <v>0</v>
      </c>
      <c r="N789" s="48" t="s">
        <v>7487</v>
      </c>
      <c r="O789" s="49" t="s">
        <v>60</v>
      </c>
      <c r="P789" s="49" t="s">
        <v>66</v>
      </c>
      <c r="Q789" s="49" t="s">
        <v>67</v>
      </c>
      <c r="R789" s="50" t="s">
        <v>68</v>
      </c>
      <c r="S789" s="49" t="s">
        <v>60</v>
      </c>
      <c r="T789" s="73" t="str">
        <f>IF(_xlfn.XLOOKUP(I789,LEGEND!B:B,LEGEND!H:H)&lt;&gt;"-",HYPERLINK(_xlfn.XLOOKUP(I789,LEGEND!B:B,LEGEND!H:H),"link"),_xlfn.XLOOKUP(I789,LEGEND!B:B,LEGEND!H:H))</f>
        <v>link</v>
      </c>
      <c r="U789" s="73" t="str">
        <f>HYPERLINK(_xlfn.XLOOKUP(I789,LEGEND!B:B,LEGEND!I:I))</f>
        <v>https://milwaukee-media-images.s3.amazonaws.com/hi/L4_CLLP-301C--Hero_1.jpg</v>
      </c>
      <c r="V789" s="51" t="s">
        <v>7489</v>
      </c>
      <c r="W789" s="63" t="s">
        <v>71</v>
      </c>
      <c r="X789" s="64">
        <v>370</v>
      </c>
      <c r="Y789" s="64">
        <v>310</v>
      </c>
      <c r="Z789" s="64">
        <v>121</v>
      </c>
      <c r="AA789" s="84">
        <v>3.4260000000000002</v>
      </c>
      <c r="AB789" s="85">
        <v>1</v>
      </c>
      <c r="AC789" s="85">
        <v>1</v>
      </c>
    </row>
    <row r="790" spans="2:29" s="1" customFormat="1" ht="15">
      <c r="B790" s="6" t="s">
        <v>55</v>
      </c>
      <c r="C790" s="6" t="s">
        <v>4069</v>
      </c>
      <c r="D790" s="6" t="s">
        <v>1068</v>
      </c>
      <c r="E790" s="49" t="s">
        <v>1069</v>
      </c>
      <c r="F790" s="6" t="s">
        <v>4070</v>
      </c>
      <c r="G790" s="6" t="s">
        <v>60</v>
      </c>
      <c r="H790" s="6" t="s">
        <v>4788</v>
      </c>
      <c r="I790" s="60" t="s">
        <v>4789</v>
      </c>
      <c r="J790" s="49" t="s">
        <v>4790</v>
      </c>
      <c r="K790" s="6" t="s">
        <v>4791</v>
      </c>
      <c r="L790" s="29">
        <f>IF($J$6="с учетом НДС",VLOOKUP(I790,LEGEND!B:E,4,0)*(1-M790),VLOOKUP(I790,LEGEND!B:E,4,0)*(1-M790)/1.2)</f>
        <v>9400</v>
      </c>
      <c r="M790" s="57">
        <f>IF(AND(B790&lt;&gt;"1_Электроинструмент",B790&lt;&gt;"2_Садовая техника"),$J$5,IF($J$4&lt;=20%,$J$4,IFERROR(VLOOKUP(S790,LEGEND!$L$2:$M$5,2,FALSE),$J$4)))</f>
        <v>0</v>
      </c>
      <c r="N790" s="48" t="s">
        <v>60</v>
      </c>
      <c r="O790" s="49" t="s">
        <v>60</v>
      </c>
      <c r="P790" s="49" t="s">
        <v>66</v>
      </c>
      <c r="Q790" s="49" t="s">
        <v>473</v>
      </c>
      <c r="R790" s="50" t="s">
        <v>68</v>
      </c>
      <c r="S790" s="49" t="s">
        <v>60</v>
      </c>
      <c r="T790" s="73" t="str">
        <f>IF(_xlfn.XLOOKUP(I790,LEGEND!B:B,LEGEND!H:H)&lt;&gt;"-",HYPERLINK(_xlfn.XLOOKUP(I790,LEGEND!B:B,LEGEND!H:H),"link"),_xlfn.XLOOKUP(I790,LEGEND!B:B,LEGEND!H:H))</f>
        <v>link</v>
      </c>
      <c r="U790" s="73" t="str">
        <f>HYPERLINK(_xlfn.XLOOKUP(I790,LEGEND!B:B,LEGEND!I:I))</f>
        <v>https://milwaukee-media-images.s3.amazonaws.com/hi/TRP120--Hero_1.jpg</v>
      </c>
      <c r="V790" s="51" t="s">
        <v>4793</v>
      </c>
      <c r="W790" s="63" t="s">
        <v>71</v>
      </c>
      <c r="X790" s="64">
        <v>111</v>
      </c>
      <c r="Y790" s="64">
        <v>111</v>
      </c>
      <c r="Z790" s="64">
        <v>500</v>
      </c>
      <c r="AA790" s="84">
        <v>1.1759999999999999</v>
      </c>
      <c r="AB790" s="85">
        <v>1</v>
      </c>
      <c r="AC790" s="85">
        <v>1</v>
      </c>
    </row>
    <row r="791" spans="2:29" s="1" customFormat="1" ht="25.5">
      <c r="B791" s="6" t="s">
        <v>55</v>
      </c>
      <c r="C791" s="6" t="s">
        <v>4069</v>
      </c>
      <c r="D791" s="6" t="s">
        <v>1068</v>
      </c>
      <c r="E791" s="49" t="s">
        <v>1069</v>
      </c>
      <c r="F791" s="6" t="s">
        <v>4070</v>
      </c>
      <c r="G791" s="6" t="s">
        <v>60</v>
      </c>
      <c r="H791" s="6" t="s">
        <v>4782</v>
      </c>
      <c r="I791" s="60" t="s">
        <v>4783</v>
      </c>
      <c r="J791" s="49" t="s">
        <v>4784</v>
      </c>
      <c r="K791" s="6" t="s">
        <v>4785</v>
      </c>
      <c r="L791" s="29">
        <f>IF($J$6="с учетом НДС",VLOOKUP(I791,LEGEND!B:E,4,0)*(1-M791),VLOOKUP(I791,LEGEND!B:E,4,0)*(1-M791)/1.2)</f>
        <v>39500</v>
      </c>
      <c r="M791" s="57">
        <f>IF(AND(B791&lt;&gt;"1_Электроинструмент",B791&lt;&gt;"2_Садовая техника"),$J$5,IF($J$4&lt;=20%,$J$4,IFERROR(VLOOKUP(S791,LEGEND!$L$2:$M$5,2,FALSE),$J$4)))</f>
        <v>0</v>
      </c>
      <c r="N791" s="48" t="s">
        <v>60</v>
      </c>
      <c r="O791" s="49" t="s">
        <v>42</v>
      </c>
      <c r="P791" s="49" t="s">
        <v>582</v>
      </c>
      <c r="Q791" s="49" t="s">
        <v>583</v>
      </c>
      <c r="R791" s="50">
        <v>44623</v>
      </c>
      <c r="S791" s="49" t="s">
        <v>60</v>
      </c>
      <c r="T791" s="73" t="str">
        <f>IF(_xlfn.XLOOKUP(I791,LEGEND!B:B,LEGEND!H:H)&lt;&gt;"-",HYPERLINK(_xlfn.XLOOKUP(I791,LEGEND!B:B,LEGEND!H:H),"link"),_xlfn.XLOOKUP(I791,LEGEND!B:B,LEGEND!H:H))</f>
        <v>link</v>
      </c>
      <c r="U791" s="73" t="str">
        <f>HYPERLINK(_xlfn.XLOOKUP(I791,LEGEND!B:B,LEGEND!I:I))</f>
        <v>https://milwaukee-media-images.s3.amazonaws.com/hi/LRD100--Hero_1.jpg</v>
      </c>
      <c r="V791" s="51" t="s">
        <v>4787</v>
      </c>
      <c r="W791" s="63" t="s">
        <v>1189</v>
      </c>
      <c r="X791" s="64">
        <v>136</v>
      </c>
      <c r="Y791" s="64">
        <v>77</v>
      </c>
      <c r="Z791" s="64">
        <v>194</v>
      </c>
      <c r="AA791" s="84">
        <v>0.57999999999999996</v>
      </c>
      <c r="AB791" s="85">
        <v>1</v>
      </c>
      <c r="AC791" s="85">
        <v>1</v>
      </c>
    </row>
    <row r="792" spans="2:29" s="1" customFormat="1" ht="33.75">
      <c r="B792" s="6" t="s">
        <v>55</v>
      </c>
      <c r="C792" s="6" t="s">
        <v>3988</v>
      </c>
      <c r="D792" s="6" t="s">
        <v>1096</v>
      </c>
      <c r="E792" s="49" t="s">
        <v>3989</v>
      </c>
      <c r="F792" s="6" t="s">
        <v>1318</v>
      </c>
      <c r="G792" s="6" t="s">
        <v>60</v>
      </c>
      <c r="H792" s="6" t="s">
        <v>3997</v>
      </c>
      <c r="I792" s="60" t="s">
        <v>3998</v>
      </c>
      <c r="J792" s="49" t="s">
        <v>3999</v>
      </c>
      <c r="K792" s="6" t="s">
        <v>4000</v>
      </c>
      <c r="L792" s="29">
        <f>IF($J$6="с учетом НДС",VLOOKUP(I792,LEGEND!B:E,4,0)*(1-M792),VLOOKUP(I792,LEGEND!B:E,4,0)*(1-M792)/1.2)</f>
        <v>10600</v>
      </c>
      <c r="M792" s="57">
        <f>IF(AND(B792&lt;&gt;"1_Электроинструмент",B792&lt;&gt;"2_Садовая техника"),$J$5,IF($J$4&lt;=20%,$J$4,IFERROR(VLOOKUP(S792,LEGEND!$L$2:$M$5,2,FALSE),$J$4)))</f>
        <v>0</v>
      </c>
      <c r="N792" s="48" t="s">
        <v>4001</v>
      </c>
      <c r="O792" s="49" t="s">
        <v>60</v>
      </c>
      <c r="P792" s="49" t="s">
        <v>66</v>
      </c>
      <c r="Q792" s="49" t="s">
        <v>67</v>
      </c>
      <c r="R792" s="50" t="s">
        <v>68</v>
      </c>
      <c r="S792" s="49" t="s">
        <v>60</v>
      </c>
      <c r="T792" s="73" t="str">
        <f>IF(_xlfn.XLOOKUP(I792,LEGEND!B:B,LEGEND!H:H)&lt;&gt;"-",HYPERLINK(_xlfn.XLOOKUP(I792,LEGEND!B:B,LEGEND!H:H),"link"),_xlfn.XLOOKUP(I792,LEGEND!B:B,LEGEND!H:H))</f>
        <v>link</v>
      </c>
      <c r="U792" s="73" t="str">
        <f>HYPERLINK(_xlfn.XLOOKUP(I792,LEGEND!B:B,LEGEND!I:I))</f>
        <v>https://milwaukee-media-images.s3.amazonaws.com/hi/LDM_30--Hero_1.jpg</v>
      </c>
      <c r="V792" s="51" t="s">
        <v>4003</v>
      </c>
      <c r="W792" s="63" t="s">
        <v>71</v>
      </c>
      <c r="X792" s="64">
        <v>124</v>
      </c>
      <c r="Y792" s="64">
        <v>174</v>
      </c>
      <c r="Z792" s="64">
        <v>42</v>
      </c>
      <c r="AA792" s="84">
        <v>0.17</v>
      </c>
      <c r="AB792" s="85">
        <v>1</v>
      </c>
      <c r="AC792" s="85">
        <v>1</v>
      </c>
    </row>
    <row r="793" spans="2:29" s="1" customFormat="1" ht="33.75">
      <c r="B793" s="6" t="s">
        <v>55</v>
      </c>
      <c r="C793" s="6" t="s">
        <v>3988</v>
      </c>
      <c r="D793" s="6" t="s">
        <v>1096</v>
      </c>
      <c r="E793" s="49" t="s">
        <v>3989</v>
      </c>
      <c r="F793" s="6" t="s">
        <v>1318</v>
      </c>
      <c r="G793" s="6" t="s">
        <v>60</v>
      </c>
      <c r="H793" s="6" t="s">
        <v>4004</v>
      </c>
      <c r="I793" s="60" t="s">
        <v>4005</v>
      </c>
      <c r="J793" s="49" t="s">
        <v>4006</v>
      </c>
      <c r="K793" s="6" t="s">
        <v>4007</v>
      </c>
      <c r="L793" s="29">
        <f>IF($J$6="с учетом НДС",VLOOKUP(I793,LEGEND!B:E,4,0)*(1-M793),VLOOKUP(I793,LEGEND!B:E,4,0)*(1-M793)/1.2)</f>
        <v>13700</v>
      </c>
      <c r="M793" s="57">
        <f>IF(AND(B793&lt;&gt;"1_Электроинструмент",B793&lt;&gt;"2_Садовая техника"),$J$5,IF($J$4&lt;=20%,$J$4,IFERROR(VLOOKUP(S793,LEGEND!$L$2:$M$5,2,FALSE),$J$4)))</f>
        <v>0</v>
      </c>
      <c r="N793" s="48" t="s">
        <v>4008</v>
      </c>
      <c r="O793" s="49" t="s">
        <v>60</v>
      </c>
      <c r="P793" s="49" t="s">
        <v>66</v>
      </c>
      <c r="Q793" s="49" t="s">
        <v>67</v>
      </c>
      <c r="R793" s="50" t="s">
        <v>68</v>
      </c>
      <c r="S793" s="49" t="s">
        <v>60</v>
      </c>
      <c r="T793" s="73" t="str">
        <f>IF(_xlfn.XLOOKUP(I793,LEGEND!B:B,LEGEND!H:H)&lt;&gt;"-",HYPERLINK(_xlfn.XLOOKUP(I793,LEGEND!B:B,LEGEND!H:H),"link"),_xlfn.XLOOKUP(I793,LEGEND!B:B,LEGEND!H:H))</f>
        <v>link</v>
      </c>
      <c r="U793" s="73" t="str">
        <f>HYPERLINK(_xlfn.XLOOKUP(I793,LEGEND!B:B,LEGEND!I:I))</f>
        <v>https://milwaukee-media-images.s3.amazonaws.com/hi/LDM_45--Hero_1.jpg</v>
      </c>
      <c r="V793" s="51" t="s">
        <v>4010</v>
      </c>
      <c r="W793" s="63" t="s">
        <v>71</v>
      </c>
      <c r="X793" s="64">
        <v>143</v>
      </c>
      <c r="Y793" s="64">
        <v>49</v>
      </c>
      <c r="Z793" s="64">
        <v>181</v>
      </c>
      <c r="AA793" s="84">
        <v>0.24</v>
      </c>
      <c r="AB793" s="85">
        <v>1</v>
      </c>
      <c r="AC793" s="85">
        <v>1</v>
      </c>
    </row>
    <row r="794" spans="2:29" s="1" customFormat="1" ht="33.75">
      <c r="B794" s="6" t="s">
        <v>55</v>
      </c>
      <c r="C794" s="6" t="s">
        <v>3988</v>
      </c>
      <c r="D794" s="6" t="s">
        <v>1096</v>
      </c>
      <c r="E794" s="49" t="s">
        <v>3989</v>
      </c>
      <c r="F794" s="6" t="s">
        <v>1318</v>
      </c>
      <c r="G794" s="6" t="s">
        <v>60</v>
      </c>
      <c r="H794" s="6" t="s">
        <v>4011</v>
      </c>
      <c r="I794" s="60" t="s">
        <v>4012</v>
      </c>
      <c r="J794" s="49" t="s">
        <v>4013</v>
      </c>
      <c r="K794" s="6" t="s">
        <v>4014</v>
      </c>
      <c r="L794" s="29">
        <f>IF($J$6="с учетом НДС",VLOOKUP(I794,LEGEND!B:E,4,0)*(1-M794),VLOOKUP(I794,LEGEND!B:E,4,0)*(1-M794)/1.2)</f>
        <v>18700</v>
      </c>
      <c r="M794" s="57">
        <f>IF(AND(B794&lt;&gt;"1_Электроинструмент",B794&lt;&gt;"2_Садовая техника"),$J$5,IF($J$4&lt;=20%,$J$4,IFERROR(VLOOKUP(S794,LEGEND!$L$2:$M$5,2,FALSE),$J$4)))</f>
        <v>0</v>
      </c>
      <c r="N794" s="48" t="s">
        <v>4015</v>
      </c>
      <c r="O794" s="49" t="s">
        <v>60</v>
      </c>
      <c r="P794" s="49" t="s">
        <v>66</v>
      </c>
      <c r="Q794" s="49" t="s">
        <v>67</v>
      </c>
      <c r="R794" s="50" t="s">
        <v>68</v>
      </c>
      <c r="S794" s="49" t="s">
        <v>60</v>
      </c>
      <c r="T794" s="73" t="str">
        <f>IF(_xlfn.XLOOKUP(I794,LEGEND!B:B,LEGEND!H:H)&lt;&gt;"-",HYPERLINK(_xlfn.XLOOKUP(I794,LEGEND!B:B,LEGEND!H:H),"link"),_xlfn.XLOOKUP(I794,LEGEND!B:B,LEGEND!H:H))</f>
        <v>link</v>
      </c>
      <c r="U794" s="73" t="str">
        <f>HYPERLINK(_xlfn.XLOOKUP(I794,LEGEND!B:B,LEGEND!I:I))</f>
        <v>https://milwaukee-media-images.s3.amazonaws.com/hi/LDM_50--Hero_01.jpg</v>
      </c>
      <c r="V794" s="51" t="s">
        <v>4017</v>
      </c>
      <c r="W794" s="63" t="s">
        <v>2678</v>
      </c>
      <c r="X794" s="64">
        <v>164</v>
      </c>
      <c r="Y794" s="64">
        <v>119</v>
      </c>
      <c r="Z794" s="64">
        <v>50</v>
      </c>
      <c r="AA794" s="84">
        <v>0.28000000000000003</v>
      </c>
      <c r="AB794" s="85">
        <v>1</v>
      </c>
      <c r="AC794" s="85">
        <v>1</v>
      </c>
    </row>
    <row r="795" spans="2:29" s="1" customFormat="1" ht="45">
      <c r="B795" s="6" t="s">
        <v>55</v>
      </c>
      <c r="C795" s="6" t="s">
        <v>3988</v>
      </c>
      <c r="D795" s="6" t="s">
        <v>1096</v>
      </c>
      <c r="E795" s="49" t="s">
        <v>3989</v>
      </c>
      <c r="F795" s="6" t="s">
        <v>1318</v>
      </c>
      <c r="G795" s="6" t="s">
        <v>60</v>
      </c>
      <c r="H795" s="6" t="s">
        <v>3990</v>
      </c>
      <c r="I795" s="60" t="s">
        <v>3991</v>
      </c>
      <c r="J795" s="49" t="s">
        <v>3992</v>
      </c>
      <c r="K795" s="6" t="s">
        <v>3993</v>
      </c>
      <c r="L795" s="29">
        <f>IF($J$6="с учетом НДС",VLOOKUP(I795,LEGEND!B:E,4,0)*(1-M795),VLOOKUP(I795,LEGEND!B:E,4,0)*(1-M795)/1.2)</f>
        <v>20600</v>
      </c>
      <c r="M795" s="57">
        <f>IF(AND(B795&lt;&gt;"1_Электроинструмент",B795&lt;&gt;"2_Садовая техника"),$J$5,IF($J$4&lt;=20%,$J$4,IFERROR(VLOOKUP(S795,LEGEND!$L$2:$M$5,2,FALSE),$J$4)))</f>
        <v>0</v>
      </c>
      <c r="N795" s="48" t="s">
        <v>3994</v>
      </c>
      <c r="O795" s="49" t="s">
        <v>60</v>
      </c>
      <c r="P795" s="49" t="s">
        <v>66</v>
      </c>
      <c r="Q795" s="49" t="s">
        <v>67</v>
      </c>
      <c r="R795" s="50" t="s">
        <v>68</v>
      </c>
      <c r="S795" s="49" t="s">
        <v>60</v>
      </c>
      <c r="T795" s="73" t="str">
        <f>IF(_xlfn.XLOOKUP(I795,LEGEND!B:B,LEGEND!H:H)&lt;&gt;"-",HYPERLINK(_xlfn.XLOOKUP(I795,LEGEND!B:B,LEGEND!H:H),"link"),_xlfn.XLOOKUP(I795,LEGEND!B:B,LEGEND!H:H))</f>
        <v>link</v>
      </c>
      <c r="U795" s="73" t="str">
        <f>HYPERLINK(_xlfn.XLOOKUP(I795,LEGEND!B:B,LEGEND!I:I))</f>
        <v>https://milwaukee-media-images.s3.amazonaws.com/hi/LDM_100--Hero_1.jpg</v>
      </c>
      <c r="V795" s="51" t="s">
        <v>3996</v>
      </c>
      <c r="W795" s="63" t="s">
        <v>71</v>
      </c>
      <c r="X795" s="64">
        <v>143</v>
      </c>
      <c r="Y795" s="64">
        <v>49</v>
      </c>
      <c r="Z795" s="64">
        <v>181</v>
      </c>
      <c r="AA795" s="84">
        <v>0.31</v>
      </c>
      <c r="AB795" s="85">
        <v>1</v>
      </c>
      <c r="AC795" s="85">
        <v>1</v>
      </c>
    </row>
    <row r="796" spans="2:29" s="1" customFormat="1" ht="25.5">
      <c r="B796" s="6" t="s">
        <v>55</v>
      </c>
      <c r="C796" s="6" t="s">
        <v>3988</v>
      </c>
      <c r="D796" s="6" t="s">
        <v>1096</v>
      </c>
      <c r="E796" s="49" t="s">
        <v>4018</v>
      </c>
      <c r="F796" s="6" t="s">
        <v>1318</v>
      </c>
      <c r="G796" s="6" t="s">
        <v>60</v>
      </c>
      <c r="H796" s="6" t="s">
        <v>4019</v>
      </c>
      <c r="I796" s="60" t="s">
        <v>4020</v>
      </c>
      <c r="J796" s="49" t="s">
        <v>4021</v>
      </c>
      <c r="K796" s="6" t="s">
        <v>4022</v>
      </c>
      <c r="L796" s="29">
        <f>IF($J$6="с учетом НДС",VLOOKUP(I796,LEGEND!B:E,4,0)*(1-M796),VLOOKUP(I796,LEGEND!B:E,4,0)*(1-M796)/1.2)</f>
        <v>2490</v>
      </c>
      <c r="M796" s="57">
        <f>IF(AND(B796&lt;&gt;"1_Электроинструмент",B796&lt;&gt;"2_Садовая техника"),$J$5,IF($J$4&lt;=20%,$J$4,IFERROR(VLOOKUP(S796,LEGEND!$L$2:$M$5,2,FALSE),$J$4)))</f>
        <v>0</v>
      </c>
      <c r="N796" s="48" t="s">
        <v>4023</v>
      </c>
      <c r="O796" s="49" t="s">
        <v>60</v>
      </c>
      <c r="P796" s="49" t="s">
        <v>66</v>
      </c>
      <c r="Q796" s="49" t="s">
        <v>67</v>
      </c>
      <c r="R796" s="50" t="s">
        <v>68</v>
      </c>
      <c r="S796" s="49" t="s">
        <v>60</v>
      </c>
      <c r="T796" s="73" t="str">
        <f>IF(_xlfn.XLOOKUP(I796,LEGEND!B:B,LEGEND!H:H)&lt;&gt;"-",HYPERLINK(_xlfn.XLOOKUP(I796,LEGEND!B:B,LEGEND!H:H),"link"),_xlfn.XLOOKUP(I796,LEGEND!B:B,LEGEND!H:H))</f>
        <v>link</v>
      </c>
      <c r="U796" s="73" t="str">
        <f>HYPERLINK(_xlfn.XLOOKUP(I796,LEGEND!B:B,LEGEND!I:I))</f>
        <v>https://milwaukee-media-images.s3.amazonaws.com/hi/2200-40--Hero_1.jpg</v>
      </c>
      <c r="V796" s="51" t="s">
        <v>4025</v>
      </c>
      <c r="W796" s="63" t="s">
        <v>71</v>
      </c>
      <c r="X796" s="64">
        <v>225</v>
      </c>
      <c r="Y796" s="64">
        <v>75</v>
      </c>
      <c r="Z796" s="64">
        <v>35</v>
      </c>
      <c r="AA796" s="84">
        <v>8.5999999999999993E-2</v>
      </c>
      <c r="AB796" s="85">
        <v>1</v>
      </c>
      <c r="AC796" s="85">
        <v>1</v>
      </c>
    </row>
    <row r="797" spans="2:29" s="1" customFormat="1" ht="45">
      <c r="B797" s="6" t="s">
        <v>55</v>
      </c>
      <c r="C797" s="6" t="s">
        <v>3988</v>
      </c>
      <c r="D797" s="6" t="s">
        <v>1096</v>
      </c>
      <c r="E797" s="49" t="s">
        <v>4018</v>
      </c>
      <c r="F797" s="6" t="s">
        <v>1318</v>
      </c>
      <c r="G797" s="6" t="s">
        <v>60</v>
      </c>
      <c r="H797" s="6" t="s">
        <v>4033</v>
      </c>
      <c r="I797" s="60" t="s">
        <v>4034</v>
      </c>
      <c r="J797" s="49" t="s">
        <v>4035</v>
      </c>
      <c r="K797" s="6" t="s">
        <v>4036</v>
      </c>
      <c r="L797" s="29">
        <f>IF($J$6="с учетом НДС",VLOOKUP(I797,LEGEND!B:E,4,0)*(1-M797),VLOOKUP(I797,LEGEND!B:E,4,0)*(1-M797)/1.2)</f>
        <v>12490</v>
      </c>
      <c r="M797" s="57">
        <f>IF(AND(B797&lt;&gt;"1_Электроинструмент",B797&lt;&gt;"2_Садовая техника"),$J$5,IF($J$4&lt;=20%,$J$4,IFERROR(VLOOKUP(S797,LEGEND!$L$2:$M$5,2,FALSE),$J$4)))</f>
        <v>0</v>
      </c>
      <c r="N797" s="48" t="s">
        <v>4037</v>
      </c>
      <c r="O797" s="49" t="s">
        <v>60</v>
      </c>
      <c r="P797" s="49" t="s">
        <v>66</v>
      </c>
      <c r="Q797" s="49" t="s">
        <v>67</v>
      </c>
      <c r="R797" s="50" t="s">
        <v>68</v>
      </c>
      <c r="S797" s="49" t="s">
        <v>60</v>
      </c>
      <c r="T797" s="73" t="str">
        <f>IF(_xlfn.XLOOKUP(I797,LEGEND!B:B,LEGEND!H:H)&lt;&gt;"-",HYPERLINK(_xlfn.XLOOKUP(I797,LEGEND!B:B,LEGEND!H:H),"link"),_xlfn.XLOOKUP(I797,LEGEND!B:B,LEGEND!H:H))</f>
        <v>link</v>
      </c>
      <c r="U797" s="73" t="str">
        <f>HYPERLINK(_xlfn.XLOOKUP(I797,LEGEND!B:B,LEGEND!I:I))</f>
        <v>https://milwaukee-media-images.s3.amazonaws.com/hi/2212-20--Hero_01.jpg</v>
      </c>
      <c r="V797" s="51" t="s">
        <v>4039</v>
      </c>
      <c r="W797" s="63" t="s">
        <v>71</v>
      </c>
      <c r="X797" s="64">
        <v>210</v>
      </c>
      <c r="Y797" s="64">
        <v>165</v>
      </c>
      <c r="Z797" s="64">
        <v>50</v>
      </c>
      <c r="AA797" s="84">
        <v>0.44</v>
      </c>
      <c r="AB797" s="85">
        <v>1</v>
      </c>
      <c r="AC797" s="85">
        <v>1</v>
      </c>
    </row>
    <row r="798" spans="2:29" s="1" customFormat="1" ht="25.5">
      <c r="B798" s="6" t="s">
        <v>55</v>
      </c>
      <c r="C798" s="6" t="s">
        <v>3988</v>
      </c>
      <c r="D798" s="6" t="s">
        <v>1096</v>
      </c>
      <c r="E798" s="49" t="s">
        <v>4018</v>
      </c>
      <c r="F798" s="6" t="s">
        <v>1318</v>
      </c>
      <c r="G798" s="6" t="s">
        <v>60</v>
      </c>
      <c r="H798" s="6" t="s">
        <v>4054</v>
      </c>
      <c r="I798" s="60" t="s">
        <v>4055</v>
      </c>
      <c r="J798" s="49" t="s">
        <v>4056</v>
      </c>
      <c r="K798" s="6" t="s">
        <v>4057</v>
      </c>
      <c r="L798" s="29">
        <f>IF($J$6="с учетом НДС",VLOOKUP(I798,LEGEND!B:E,4,0)*(1-M798),VLOOKUP(I798,LEGEND!B:E,4,0)*(1-M798)/1.2)</f>
        <v>16990</v>
      </c>
      <c r="M798" s="57">
        <f>IF(AND(B798&lt;&gt;"1_Электроинструмент",B798&lt;&gt;"2_Садовая техника"),$J$5,IF($J$4&lt;=20%,$J$4,IFERROR(VLOOKUP(S798,LEGEND!$L$2:$M$5,2,FALSE),$J$4)))</f>
        <v>0</v>
      </c>
      <c r="N798" s="48" t="s">
        <v>4058</v>
      </c>
      <c r="O798" s="49" t="s">
        <v>60</v>
      </c>
      <c r="P798" s="49" t="s">
        <v>66</v>
      </c>
      <c r="Q798" s="49" t="s">
        <v>67</v>
      </c>
      <c r="R798" s="50" t="s">
        <v>68</v>
      </c>
      <c r="S798" s="49" t="s">
        <v>60</v>
      </c>
      <c r="T798" s="73" t="str">
        <f>IF(_xlfn.XLOOKUP(I798,LEGEND!B:B,LEGEND!H:H)&lt;&gt;"-",HYPERLINK(_xlfn.XLOOKUP(I798,LEGEND!B:B,LEGEND!H:H),"link"),_xlfn.XLOOKUP(I798,LEGEND!B:B,LEGEND!H:H))</f>
        <v>link</v>
      </c>
      <c r="U798" s="73" t="str">
        <f>HYPERLINK(_xlfn.XLOOKUP(I798,LEGEND!B:B,LEGEND!I:I))</f>
        <v>https://milwaukee-media-images.s3.amazonaws.com/hi/2235-40--Hero_1.jpg</v>
      </c>
      <c r="V798" s="51" t="s">
        <v>4060</v>
      </c>
      <c r="W798" s="63" t="s">
        <v>2678</v>
      </c>
      <c r="X798" s="64">
        <v>119</v>
      </c>
      <c r="Y798" s="64">
        <v>219</v>
      </c>
      <c r="Z798" s="64">
        <v>49</v>
      </c>
      <c r="AA798" s="84">
        <v>0.7</v>
      </c>
      <c r="AB798" s="85">
        <v>1</v>
      </c>
      <c r="AC798" s="85">
        <v>1</v>
      </c>
    </row>
    <row r="799" spans="2:29" s="1" customFormat="1" ht="25.5">
      <c r="B799" s="6" t="s">
        <v>55</v>
      </c>
      <c r="C799" s="6" t="s">
        <v>3988</v>
      </c>
      <c r="D799" s="6" t="s">
        <v>1096</v>
      </c>
      <c r="E799" s="49" t="s">
        <v>4018</v>
      </c>
      <c r="F799" s="6" t="s">
        <v>1318</v>
      </c>
      <c r="G799" s="6" t="s">
        <v>60</v>
      </c>
      <c r="H799" s="6" t="s">
        <v>4026</v>
      </c>
      <c r="I799" s="60" t="s">
        <v>4027</v>
      </c>
      <c r="J799" s="49" t="s">
        <v>4028</v>
      </c>
      <c r="K799" s="6" t="s">
        <v>4029</v>
      </c>
      <c r="L799" s="29">
        <f>IF($J$6="с учетом НДС",VLOOKUP(I799,LEGEND!B:E,4,0)*(1-M799),VLOOKUP(I799,LEGEND!B:E,4,0)*(1-M799)/1.2)</f>
        <v>20600</v>
      </c>
      <c r="M799" s="57">
        <f>IF(AND(B799&lt;&gt;"1_Электроинструмент",B799&lt;&gt;"2_Садовая техника"),$J$5,IF($J$4&lt;=20%,$J$4,IFERROR(VLOOKUP(S799,LEGEND!$L$2:$M$5,2,FALSE),$J$4)))</f>
        <v>0</v>
      </c>
      <c r="N799" s="48" t="s">
        <v>4030</v>
      </c>
      <c r="O799" s="49" t="s">
        <v>60</v>
      </c>
      <c r="P799" s="49" t="s">
        <v>66</v>
      </c>
      <c r="Q799" s="49" t="s">
        <v>67</v>
      </c>
      <c r="R799" s="50" t="s">
        <v>68</v>
      </c>
      <c r="S799" s="49" t="s">
        <v>60</v>
      </c>
      <c r="T799" s="73" t="str">
        <f>IF(_xlfn.XLOOKUP(I799,LEGEND!B:B,LEGEND!H:H)&lt;&gt;"-",HYPERLINK(_xlfn.XLOOKUP(I799,LEGEND!B:B,LEGEND!H:H),"link"),_xlfn.XLOOKUP(I799,LEGEND!B:B,LEGEND!H:H))</f>
        <v>link</v>
      </c>
      <c r="U799" s="73" t="str">
        <f>HYPERLINK(_xlfn.XLOOKUP(I799,LEGEND!B:B,LEGEND!I:I))</f>
        <v>https://milwaukee-media-images.s3.amazonaws.com/hi/2205-40--Hero_1.jpg</v>
      </c>
      <c r="V799" s="51" t="s">
        <v>4032</v>
      </c>
      <c r="W799" s="63" t="s">
        <v>2678</v>
      </c>
      <c r="X799" s="64">
        <v>245</v>
      </c>
      <c r="Y799" s="64">
        <v>104</v>
      </c>
      <c r="Z799" s="64">
        <v>80</v>
      </c>
      <c r="AA799" s="84">
        <v>0.75</v>
      </c>
      <c r="AB799" s="85">
        <v>1</v>
      </c>
      <c r="AC799" s="85">
        <v>1</v>
      </c>
    </row>
    <row r="800" spans="2:29" s="1" customFormat="1" ht="33.75">
      <c r="B800" s="6" t="s">
        <v>55</v>
      </c>
      <c r="C800" s="6" t="s">
        <v>3988</v>
      </c>
      <c r="D800" s="6" t="s">
        <v>1096</v>
      </c>
      <c r="E800" s="49" t="s">
        <v>4018</v>
      </c>
      <c r="F800" s="6" t="s">
        <v>1318</v>
      </c>
      <c r="G800" s="6" t="s">
        <v>60</v>
      </c>
      <c r="H800" s="6" t="s">
        <v>4040</v>
      </c>
      <c r="I800" s="60" t="s">
        <v>4041</v>
      </c>
      <c r="J800" s="49" t="s">
        <v>4042</v>
      </c>
      <c r="K800" s="6" t="s">
        <v>4043</v>
      </c>
      <c r="L800" s="29">
        <f>IF($J$6="с учетом НДС",VLOOKUP(I800,LEGEND!B:E,4,0)*(1-M800),VLOOKUP(I800,LEGEND!B:E,4,0)*(1-M800)/1.2)</f>
        <v>20600</v>
      </c>
      <c r="M800" s="57">
        <f>IF(AND(B800&lt;&gt;"1_Электроинструмент",B800&lt;&gt;"2_Садовая техника"),$J$5,IF($J$4&lt;=20%,$J$4,IFERROR(VLOOKUP(S800,LEGEND!$L$2:$M$5,2,FALSE),$J$4)))</f>
        <v>0</v>
      </c>
      <c r="N800" s="48" t="s">
        <v>4044</v>
      </c>
      <c r="O800" s="49" t="s">
        <v>60</v>
      </c>
      <c r="P800" s="49" t="s">
        <v>66</v>
      </c>
      <c r="Q800" s="49" t="s">
        <v>67</v>
      </c>
      <c r="R800" s="50" t="s">
        <v>68</v>
      </c>
      <c r="S800" s="49" t="s">
        <v>60</v>
      </c>
      <c r="T800" s="73" t="str">
        <f>IF(_xlfn.XLOOKUP(I800,LEGEND!B:B,LEGEND!H:H)&lt;&gt;"-",HYPERLINK(_xlfn.XLOOKUP(I800,LEGEND!B:B,LEGEND!H:H),"link"),_xlfn.XLOOKUP(I800,LEGEND!B:B,LEGEND!H:H))</f>
        <v>link</v>
      </c>
      <c r="U800" s="73" t="str">
        <f>HYPERLINK(_xlfn.XLOOKUP(I800,LEGEND!B:B,LEGEND!I:I))</f>
        <v>https://milwaukee-media-images.s3.amazonaws.com/hi/2216-40--Hero_1.jpg</v>
      </c>
      <c r="V800" s="51" t="s">
        <v>4046</v>
      </c>
      <c r="W800" s="63" t="s">
        <v>2678</v>
      </c>
      <c r="X800" s="64">
        <v>214</v>
      </c>
      <c r="Y800" s="64">
        <v>124</v>
      </c>
      <c r="Z800" s="64">
        <v>70</v>
      </c>
      <c r="AA800" s="84">
        <v>0.81</v>
      </c>
      <c r="AB800" s="85">
        <v>1</v>
      </c>
      <c r="AC800" s="85">
        <v>1</v>
      </c>
    </row>
    <row r="801" spans="1:29" s="1" customFormat="1" ht="45">
      <c r="B801" s="6" t="s">
        <v>55</v>
      </c>
      <c r="C801" s="6" t="s">
        <v>3988</v>
      </c>
      <c r="D801" s="6" t="s">
        <v>1096</v>
      </c>
      <c r="E801" s="49" t="s">
        <v>4018</v>
      </c>
      <c r="F801" s="6" t="s">
        <v>1318</v>
      </c>
      <c r="G801" s="6" t="s">
        <v>60</v>
      </c>
      <c r="H801" s="6" t="s">
        <v>4047</v>
      </c>
      <c r="I801" s="60" t="s">
        <v>4048</v>
      </c>
      <c r="J801" s="49" t="s">
        <v>4049</v>
      </c>
      <c r="K801" s="6" t="s">
        <v>4050</v>
      </c>
      <c r="L801" s="29">
        <f>IF($J$6="с учетом НДС",VLOOKUP(I801,LEGEND!B:E,4,0)*(1-M801),VLOOKUP(I801,LEGEND!B:E,4,0)*(1-M801)/1.2)</f>
        <v>27490</v>
      </c>
      <c r="M801" s="57">
        <f>IF(AND(B801&lt;&gt;"1_Электроинструмент",B801&lt;&gt;"2_Садовая техника"),$J$5,IF($J$4&lt;=20%,$J$4,IFERROR(VLOOKUP(S801,LEGEND!$L$2:$M$5,2,FALSE),$J$4)))</f>
        <v>0</v>
      </c>
      <c r="N801" s="48" t="s">
        <v>4051</v>
      </c>
      <c r="O801" s="49" t="s">
        <v>60</v>
      </c>
      <c r="P801" s="49" t="s">
        <v>66</v>
      </c>
      <c r="Q801" s="49" t="s">
        <v>67</v>
      </c>
      <c r="R801" s="50" t="s">
        <v>68</v>
      </c>
      <c r="S801" s="49" t="s">
        <v>60</v>
      </c>
      <c r="T801" s="73" t="str">
        <f>IF(_xlfn.XLOOKUP(I801,LEGEND!B:B,LEGEND!H:H)&lt;&gt;"-",HYPERLINK(_xlfn.XLOOKUP(I801,LEGEND!B:B,LEGEND!H:H),"link"),_xlfn.XLOOKUP(I801,LEGEND!B:B,LEGEND!H:H))</f>
        <v>link</v>
      </c>
      <c r="U801" s="73" t="str">
        <f>HYPERLINK(_xlfn.XLOOKUP(I801,LEGEND!B:B,LEGEND!I:I))</f>
        <v>https://milwaukee-media-images.s3.amazonaws.com/hi/2217-40--Hero_1.jpg</v>
      </c>
      <c r="V801" s="51" t="s">
        <v>4053</v>
      </c>
      <c r="W801" s="63" t="s">
        <v>2678</v>
      </c>
      <c r="X801" s="64">
        <v>214</v>
      </c>
      <c r="Y801" s="64">
        <v>119</v>
      </c>
      <c r="Z801" s="64">
        <v>89</v>
      </c>
      <c r="AA801" s="84">
        <v>0.93</v>
      </c>
      <c r="AB801" s="85">
        <v>1</v>
      </c>
      <c r="AC801" s="85">
        <v>1</v>
      </c>
    </row>
    <row r="802" spans="1:29" s="1" customFormat="1" ht="25.5">
      <c r="B802" s="6" t="s">
        <v>55</v>
      </c>
      <c r="C802" s="6" t="s">
        <v>4069</v>
      </c>
      <c r="D802" s="6" t="s">
        <v>1096</v>
      </c>
      <c r="E802" s="49" t="s">
        <v>4018</v>
      </c>
      <c r="F802" s="6" t="s">
        <v>4070</v>
      </c>
      <c r="G802" s="6" t="s">
        <v>60</v>
      </c>
      <c r="H802" s="6" t="s">
        <v>4806</v>
      </c>
      <c r="I802" s="60" t="s">
        <v>4807</v>
      </c>
      <c r="J802" s="49" t="s">
        <v>4808</v>
      </c>
      <c r="K802" s="6" t="s">
        <v>4806</v>
      </c>
      <c r="L802" s="29">
        <f>IF($J$6="с учетом НДС",VLOOKUP(I802,LEGEND!B:E,4,0)*(1-M802),VLOOKUP(I802,LEGEND!B:E,4,0)*(1-M802)/1.2)</f>
        <v>5500</v>
      </c>
      <c r="M802" s="57">
        <f>IF(AND(B802&lt;&gt;"1_Электроинструмент",B802&lt;&gt;"2_Садовая техника"),$J$5,IF($J$4&lt;=20%,$J$4,IFERROR(VLOOKUP(S802,LEGEND!$L$2:$M$5,2,FALSE),$J$4)))</f>
        <v>0</v>
      </c>
      <c r="N802" s="48" t="s">
        <v>4808</v>
      </c>
      <c r="O802" s="49" t="s">
        <v>60</v>
      </c>
      <c r="P802" s="49" t="s">
        <v>582</v>
      </c>
      <c r="Q802" s="49" t="s">
        <v>583</v>
      </c>
      <c r="R802" s="50" t="s">
        <v>68</v>
      </c>
      <c r="S802" s="49" t="s">
        <v>60</v>
      </c>
      <c r="T802" s="73" t="str">
        <f>IF(_xlfn.XLOOKUP(I802,LEGEND!B:B,LEGEND!H:H)&lt;&gt;"-",HYPERLINK(_xlfn.XLOOKUP(I802,LEGEND!B:B,LEGEND!H:H),"link"),_xlfn.XLOOKUP(I802,LEGEND!B:B,LEGEND!H:H))</f>
        <v>link</v>
      </c>
      <c r="U802" s="73" t="str">
        <f>HYPERLINK(_xlfn.XLOOKUP(I802,LEGEND!B:B,LEGEND!I:I))</f>
        <v>https://milwaukee-media-images.s3.amazonaws.com/hi/49771004--Hero_1.jpg</v>
      </c>
      <c r="V802" s="51" t="s">
        <v>4810</v>
      </c>
      <c r="W802" s="63" t="s">
        <v>71</v>
      </c>
      <c r="X802" s="64">
        <v>180</v>
      </c>
      <c r="Y802" s="64">
        <v>100</v>
      </c>
      <c r="Z802" s="64">
        <v>10</v>
      </c>
      <c r="AA802" s="84">
        <v>4.3999999999999997E-2</v>
      </c>
      <c r="AB802" s="85">
        <v>1</v>
      </c>
      <c r="AC802" s="85">
        <v>1</v>
      </c>
    </row>
    <row r="803" spans="1:29" s="1" customFormat="1" ht="25.5">
      <c r="B803" s="6" t="s">
        <v>55</v>
      </c>
      <c r="C803" s="6" t="s">
        <v>4069</v>
      </c>
      <c r="D803" s="6" t="s">
        <v>1096</v>
      </c>
      <c r="E803" s="49" t="s">
        <v>4018</v>
      </c>
      <c r="F803" s="6" t="s">
        <v>4070</v>
      </c>
      <c r="G803" s="6" t="s">
        <v>60</v>
      </c>
      <c r="H803" s="6" t="s">
        <v>4801</v>
      </c>
      <c r="I803" s="60" t="s">
        <v>4802</v>
      </c>
      <c r="J803" s="49" t="s">
        <v>4803</v>
      </c>
      <c r="K803" s="6" t="s">
        <v>4801</v>
      </c>
      <c r="L803" s="29">
        <f>IF($J$6="с учетом НДС",VLOOKUP(I803,LEGEND!B:E,4,0)*(1-M803),VLOOKUP(I803,LEGEND!B:E,4,0)*(1-M803)/1.2)</f>
        <v>5900</v>
      </c>
      <c r="M803" s="57">
        <f>IF(AND(B803&lt;&gt;"1_Электроинструмент",B803&lt;&gt;"2_Садовая техника"),$J$5,IF($J$4&lt;=20%,$J$4,IFERROR(VLOOKUP(S803,LEGEND!$L$2:$M$5,2,FALSE),$J$4)))</f>
        <v>0</v>
      </c>
      <c r="N803" s="48" t="s">
        <v>4803</v>
      </c>
      <c r="O803" s="49" t="s">
        <v>60</v>
      </c>
      <c r="P803" s="49" t="s">
        <v>66</v>
      </c>
      <c r="Q803" s="49" t="s">
        <v>473</v>
      </c>
      <c r="R803" s="50" t="s">
        <v>68</v>
      </c>
      <c r="S803" s="49" t="s">
        <v>60</v>
      </c>
      <c r="T803" s="73" t="str">
        <f>IF(_xlfn.XLOOKUP(I803,LEGEND!B:B,LEGEND!H:H)&lt;&gt;"-",HYPERLINK(_xlfn.XLOOKUP(I803,LEGEND!B:B,LEGEND!H:H),"link"),_xlfn.XLOOKUP(I803,LEGEND!B:B,LEGEND!H:H))</f>
        <v>link</v>
      </c>
      <c r="U803" s="73" t="str">
        <f>HYPERLINK(_xlfn.XLOOKUP(I803,LEGEND!B:B,LEGEND!I:I))</f>
        <v>https://milwaukee-media-images.s3.amazonaws.com/hi/49771005--Hero_1.jpg</v>
      </c>
      <c r="V803" s="51" t="s">
        <v>4805</v>
      </c>
      <c r="W803" s="63" t="s">
        <v>71</v>
      </c>
      <c r="X803" s="64">
        <v>170</v>
      </c>
      <c r="Y803" s="64">
        <v>100</v>
      </c>
      <c r="Z803" s="64">
        <v>40</v>
      </c>
      <c r="AA803" s="84">
        <v>0.08</v>
      </c>
      <c r="AB803" s="85">
        <v>1</v>
      </c>
      <c r="AC803" s="85">
        <v>1</v>
      </c>
    </row>
    <row r="804" spans="1:29" s="1" customFormat="1" ht="25.5">
      <c r="B804" s="6" t="s">
        <v>55</v>
      </c>
      <c r="C804" s="6" t="s">
        <v>3988</v>
      </c>
      <c r="D804" s="6" t="s">
        <v>1096</v>
      </c>
      <c r="E804" s="49" t="s">
        <v>4061</v>
      </c>
      <c r="F804" s="6" t="s">
        <v>1318</v>
      </c>
      <c r="G804" s="6" t="s">
        <v>60</v>
      </c>
      <c r="H804" s="6" t="s">
        <v>4062</v>
      </c>
      <c r="I804" s="60" t="s">
        <v>4063</v>
      </c>
      <c r="J804" s="49" t="s">
        <v>4064</v>
      </c>
      <c r="K804" s="6" t="s">
        <v>4065</v>
      </c>
      <c r="L804" s="29">
        <f>IF($J$6="с учетом НДС",VLOOKUP(I804,LEGEND!B:E,4,0)*(1-M804),VLOOKUP(I804,LEGEND!B:E,4,0)*(1-M804)/1.2)</f>
        <v>12990</v>
      </c>
      <c r="M804" s="57">
        <f>IF(AND(B804&lt;&gt;"1_Электроинструмент",B804&lt;&gt;"2_Садовая техника"),$J$5,IF($J$4&lt;=20%,$J$4,IFERROR(VLOOKUP(S804,LEGEND!$L$2:$M$5,2,FALSE),$J$4)))</f>
        <v>0</v>
      </c>
      <c r="N804" s="48" t="s">
        <v>4066</v>
      </c>
      <c r="O804" s="49" t="s">
        <v>60</v>
      </c>
      <c r="P804" s="49" t="s">
        <v>66</v>
      </c>
      <c r="Q804" s="49" t="s">
        <v>67</v>
      </c>
      <c r="R804" s="50" t="s">
        <v>68</v>
      </c>
      <c r="S804" s="49" t="s">
        <v>60</v>
      </c>
      <c r="T804" s="73" t="str">
        <f>IF(_xlfn.XLOOKUP(I804,LEGEND!B:B,LEGEND!H:H)&lt;&gt;"-",HYPERLINK(_xlfn.XLOOKUP(I804,LEGEND!B:B,LEGEND!H:H),"link"),_xlfn.XLOOKUP(I804,LEGEND!B:B,LEGEND!H:H))</f>
        <v>link</v>
      </c>
      <c r="U804" s="73" t="str">
        <f>HYPERLINK(_xlfn.XLOOKUP(I804,LEGEND!B:B,LEGEND!I:I))</f>
        <v>https://milwaukee-media-images.s3.amazonaws.com/hi/2267-40--Hero_1.jpg</v>
      </c>
      <c r="V804" s="51" t="s">
        <v>4068</v>
      </c>
      <c r="W804" s="63" t="s">
        <v>71</v>
      </c>
      <c r="X804" s="64">
        <v>165</v>
      </c>
      <c r="Y804" s="64">
        <v>61</v>
      </c>
      <c r="Z804" s="64">
        <v>269</v>
      </c>
      <c r="AA804" s="84">
        <v>0.52</v>
      </c>
      <c r="AB804" s="85">
        <v>1</v>
      </c>
      <c r="AC804" s="85">
        <v>1</v>
      </c>
    </row>
    <row r="805" spans="1:29" s="1" customFormat="1" ht="33.75">
      <c r="B805" s="6" t="s">
        <v>55</v>
      </c>
      <c r="C805" s="6" t="s">
        <v>56</v>
      </c>
      <c r="D805" s="6" t="s">
        <v>1096</v>
      </c>
      <c r="E805" s="49" t="s">
        <v>1097</v>
      </c>
      <c r="F805" s="6" t="s">
        <v>59</v>
      </c>
      <c r="G805" s="6" t="s">
        <v>60</v>
      </c>
      <c r="H805" s="6" t="s">
        <v>1098</v>
      </c>
      <c r="I805" s="60" t="s">
        <v>1099</v>
      </c>
      <c r="J805" s="49" t="s">
        <v>1100</v>
      </c>
      <c r="K805" s="6" t="s">
        <v>1101</v>
      </c>
      <c r="L805" s="29">
        <f>IF($J$6="с учетом НДС",VLOOKUP(I805,LEGEND!B:E,4,0)*(1-M805),VLOOKUP(I805,LEGEND!B:E,4,0)*(1-M805)/1.2)</f>
        <v>29490</v>
      </c>
      <c r="M805" s="57">
        <f>IF(AND(B805&lt;&gt;"1_Электроинструмент",B805&lt;&gt;"2_Садовая техника"),$J$5,IF($J$4&lt;=20%,$J$4,IFERROR(VLOOKUP(S805,LEGEND!$L$2:$M$5,2,FALSE),$J$4)))</f>
        <v>0</v>
      </c>
      <c r="N805" s="48" t="s">
        <v>1102</v>
      </c>
      <c r="O805" s="49" t="s">
        <v>60</v>
      </c>
      <c r="P805" s="49" t="s">
        <v>66</v>
      </c>
      <c r="Q805" s="49" t="s">
        <v>67</v>
      </c>
      <c r="R805" s="50" t="s">
        <v>68</v>
      </c>
      <c r="S805" s="49" t="s">
        <v>60</v>
      </c>
      <c r="T805" s="73" t="str">
        <f>IF(_xlfn.XLOOKUP(I805,LEGEND!B:B,LEGEND!H:H)&lt;&gt;"-",HYPERLINK(_xlfn.XLOOKUP(I805,LEGEND!B:B,LEGEND!H:H),"link"),_xlfn.XLOOKUP(I805,LEGEND!B:B,LEGEND!H:H))</f>
        <v>link</v>
      </c>
      <c r="U805" s="73" t="str">
        <f>HYPERLINK(_xlfn.XLOOKUP(I805,LEGEND!B:B,LEGEND!I:I))</f>
        <v>https://milwaukee-media-images.s3.amazonaws.com/hi/M12_IC-0--Hero_1.jpg</v>
      </c>
      <c r="V805" s="51" t="s">
        <v>1104</v>
      </c>
      <c r="W805" s="63" t="s">
        <v>71</v>
      </c>
      <c r="X805" s="64">
        <v>269</v>
      </c>
      <c r="Y805" s="64">
        <v>124</v>
      </c>
      <c r="Z805" s="64">
        <v>237</v>
      </c>
      <c r="AA805" s="84">
        <v>0.88</v>
      </c>
      <c r="AB805" s="85">
        <v>1</v>
      </c>
      <c r="AC805" s="85">
        <v>1</v>
      </c>
    </row>
    <row r="806" spans="1:29" s="1" customFormat="1" ht="33.75">
      <c r="B806" s="6" t="s">
        <v>55</v>
      </c>
      <c r="C806" s="6" t="s">
        <v>56</v>
      </c>
      <c r="D806" s="6" t="s">
        <v>1096</v>
      </c>
      <c r="E806" s="49" t="s">
        <v>1097</v>
      </c>
      <c r="F806" s="6" t="s">
        <v>59</v>
      </c>
      <c r="G806" s="6" t="s">
        <v>60</v>
      </c>
      <c r="H806" s="6" t="s">
        <v>1098</v>
      </c>
      <c r="I806" s="60" t="s">
        <v>1105</v>
      </c>
      <c r="J806" s="49" t="s">
        <v>1106</v>
      </c>
      <c r="K806" s="6" t="s">
        <v>1107</v>
      </c>
      <c r="L806" s="29">
        <f>IF($J$6="с учетом НДС",VLOOKUP(I806,LEGEND!B:E,4,0)*(1-M806),VLOOKUP(I806,LEGEND!B:E,4,0)*(1-M806)/1.2)</f>
        <v>39990</v>
      </c>
      <c r="M806" s="57">
        <f>IF(AND(B806&lt;&gt;"1_Электроинструмент",B806&lt;&gt;"2_Садовая техника"),$J$5,IF($J$4&lt;=20%,$J$4,IFERROR(VLOOKUP(S806,LEGEND!$L$2:$M$5,2,FALSE),$J$4)))</f>
        <v>0</v>
      </c>
      <c r="N806" s="48" t="s">
        <v>1108</v>
      </c>
      <c r="O806" s="49" t="s">
        <v>60</v>
      </c>
      <c r="P806" s="49" t="s">
        <v>66</v>
      </c>
      <c r="Q806" s="49" t="s">
        <v>67</v>
      </c>
      <c r="R806" s="50" t="s">
        <v>68</v>
      </c>
      <c r="S806" s="49" t="s">
        <v>60</v>
      </c>
      <c r="T806" s="73" t="str">
        <f>IF(_xlfn.XLOOKUP(I806,LEGEND!B:B,LEGEND!H:H)&lt;&gt;"-",HYPERLINK(_xlfn.XLOOKUP(I806,LEGEND!B:B,LEGEND!H:H),"link"),_xlfn.XLOOKUP(I806,LEGEND!B:B,LEGEND!H:H))</f>
        <v>link</v>
      </c>
      <c r="U806" s="73" t="str">
        <f>HYPERLINK(_xlfn.XLOOKUP(I806,LEGEND!B:B,LEGEND!I:I))</f>
        <v>https://milwaukee-media-images.s3.amazonaws.com/hi/M12_IC-201C_(S)--Hero_1.jpg</v>
      </c>
      <c r="V806" s="51" t="s">
        <v>1109</v>
      </c>
      <c r="W806" s="63" t="s">
        <v>71</v>
      </c>
      <c r="X806" s="64">
        <v>375</v>
      </c>
      <c r="Y806" s="64">
        <v>119</v>
      </c>
      <c r="Z806" s="64">
        <v>315</v>
      </c>
      <c r="AA806" s="84">
        <v>2.97</v>
      </c>
      <c r="AB806" s="85">
        <v>1</v>
      </c>
      <c r="AC806" s="85">
        <v>1</v>
      </c>
    </row>
    <row r="807" spans="1:29" s="1" customFormat="1" ht="33.75">
      <c r="B807" s="6" t="s">
        <v>55</v>
      </c>
      <c r="C807" s="6" t="s">
        <v>56</v>
      </c>
      <c r="D807" s="6" t="s">
        <v>1096</v>
      </c>
      <c r="E807" s="49" t="s">
        <v>1097</v>
      </c>
      <c r="F807" s="6" t="s">
        <v>59</v>
      </c>
      <c r="G807" s="6" t="s">
        <v>60</v>
      </c>
      <c r="H807" s="6" t="s">
        <v>1110</v>
      </c>
      <c r="I807" s="60" t="s">
        <v>1111</v>
      </c>
      <c r="J807" s="49" t="s">
        <v>1112</v>
      </c>
      <c r="K807" s="6" t="s">
        <v>1113</v>
      </c>
      <c r="L807" s="29">
        <f>IF($J$6="с учетом НДС",VLOOKUP(I807,LEGEND!B:E,4,0)*(1-M807),VLOOKUP(I807,LEGEND!B:E,4,0)*(1-M807)/1.2)</f>
        <v>114490</v>
      </c>
      <c r="M807" s="57">
        <f>IF(AND(B807&lt;&gt;"1_Электроинструмент",B807&lt;&gt;"2_Садовая техника"),$J$5,IF($J$4&lt;=20%,$J$4,IFERROR(VLOOKUP(S807,LEGEND!$L$2:$M$5,2,FALSE),$J$4)))</f>
        <v>0</v>
      </c>
      <c r="N807" s="48" t="s">
        <v>1114</v>
      </c>
      <c r="O807" s="49" t="s">
        <v>60</v>
      </c>
      <c r="P807" s="49" t="s">
        <v>66</v>
      </c>
      <c r="Q807" s="49" t="s">
        <v>67</v>
      </c>
      <c r="R807" s="50" t="s">
        <v>68</v>
      </c>
      <c r="S807" s="49" t="s">
        <v>60</v>
      </c>
      <c r="T807" s="73" t="str">
        <f>IF(_xlfn.XLOOKUP(I807,LEGEND!B:B,LEGEND!H:H)&lt;&gt;"-",HYPERLINK(_xlfn.XLOOKUP(I807,LEGEND!B:B,LEGEND!H:H),"link"),_xlfn.XLOOKUP(I807,LEGEND!B:B,LEGEND!H:H))</f>
        <v>link</v>
      </c>
      <c r="U807" s="73" t="str">
        <f>HYPERLINK(_xlfn.XLOOKUP(I807,LEGEND!B:B,LEGEND!I:I))</f>
        <v>https://milwaukee-media-images.s3.amazonaws.com/hi/M12_IC_AV3-201C--Hero_1.jpg</v>
      </c>
      <c r="V807" s="51" t="s">
        <v>1116</v>
      </c>
      <c r="W807" s="63" t="s">
        <v>71</v>
      </c>
      <c r="X807" s="64">
        <v>438</v>
      </c>
      <c r="Y807" s="64">
        <v>135</v>
      </c>
      <c r="Z807" s="64">
        <v>344</v>
      </c>
      <c r="AA807" s="84">
        <v>4.3600000000000003</v>
      </c>
      <c r="AB807" s="85">
        <v>1</v>
      </c>
      <c r="AC807" s="85">
        <v>1</v>
      </c>
    </row>
    <row r="808" spans="1:29" s="1" customFormat="1" ht="25.5">
      <c r="B808" s="6" t="s">
        <v>55</v>
      </c>
      <c r="C808" s="6" t="s">
        <v>4069</v>
      </c>
      <c r="D808" s="6" t="s">
        <v>1096</v>
      </c>
      <c r="E808" s="49" t="s">
        <v>1097</v>
      </c>
      <c r="F808" s="6" t="s">
        <v>4070</v>
      </c>
      <c r="G808" s="6" t="s">
        <v>60</v>
      </c>
      <c r="H808" s="6" t="s">
        <v>4832</v>
      </c>
      <c r="I808" s="60" t="s">
        <v>4833</v>
      </c>
      <c r="J808" s="49" t="s">
        <v>4834</v>
      </c>
      <c r="K808" s="6" t="s">
        <v>4835</v>
      </c>
      <c r="L808" s="29">
        <f>IF($J$6="с учетом НДС",VLOOKUP(I808,LEGEND!B:E,4,0)*(1-M808),VLOOKUP(I808,LEGEND!B:E,4,0)*(1-M808)/1.2)</f>
        <v>10900</v>
      </c>
      <c r="M808" s="57">
        <f>IF(AND(B808&lt;&gt;"1_Электроинструмент",B808&lt;&gt;"2_Садовая техника"),$J$5,IF($J$4&lt;=20%,$J$4,IFERROR(VLOOKUP(S808,LEGEND!$L$2:$M$5,2,FALSE),$J$4)))</f>
        <v>0</v>
      </c>
      <c r="N808" s="48" t="s">
        <v>4836</v>
      </c>
      <c r="O808" s="49" t="s">
        <v>60</v>
      </c>
      <c r="P808" s="49" t="s">
        <v>66</v>
      </c>
      <c r="Q808" s="49" t="s">
        <v>473</v>
      </c>
      <c r="R808" s="50" t="s">
        <v>68</v>
      </c>
      <c r="S808" s="49" t="s">
        <v>60</v>
      </c>
      <c r="T808" s="73" t="str">
        <f>IF(_xlfn.XLOOKUP(I808,LEGEND!B:B,LEGEND!H:H)&lt;&gt;"-",HYPERLINK(_xlfn.XLOOKUP(I808,LEGEND!B:B,LEGEND!H:H),"link"),_xlfn.XLOOKUP(I808,LEGEND!B:B,LEGEND!H:H))</f>
        <v>link</v>
      </c>
      <c r="U808" s="73" t="str">
        <f>HYPERLINK(_xlfn.XLOOKUP(I808,LEGEND!B:B,LEGEND!I:I))</f>
        <v>https://milwaukee-media-images.s3.amazonaws.com/hi/48530110--Hero_1.jpg</v>
      </c>
      <c r="V808" s="51" t="s">
        <v>4837</v>
      </c>
      <c r="W808" s="63" t="s">
        <v>71</v>
      </c>
      <c r="X808" s="64">
        <v>301</v>
      </c>
      <c r="Y808" s="64">
        <v>241</v>
      </c>
      <c r="Z808" s="64">
        <v>47</v>
      </c>
      <c r="AA808" s="84">
        <v>0.33800000000000002</v>
      </c>
      <c r="AB808" s="85">
        <v>1</v>
      </c>
      <c r="AC808" s="85">
        <v>1</v>
      </c>
    </row>
    <row r="809" spans="1:29" s="1" customFormat="1" ht="25.5">
      <c r="B809" s="6" t="s">
        <v>55</v>
      </c>
      <c r="C809" s="6" t="s">
        <v>4069</v>
      </c>
      <c r="D809" s="6" t="s">
        <v>1096</v>
      </c>
      <c r="E809" s="49" t="s">
        <v>1097</v>
      </c>
      <c r="F809" s="6" t="s">
        <v>4070</v>
      </c>
      <c r="G809" s="6" t="s">
        <v>60</v>
      </c>
      <c r="H809" s="6" t="s">
        <v>4827</v>
      </c>
      <c r="I809" s="60" t="s">
        <v>4828</v>
      </c>
      <c r="J809" s="49" t="s">
        <v>4829</v>
      </c>
      <c r="K809" s="6" t="s">
        <v>4830</v>
      </c>
      <c r="L809" s="29">
        <f>IF($J$6="с учетом НДС",VLOOKUP(I809,LEGEND!B:E,4,0)*(1-M809),VLOOKUP(I809,LEGEND!B:E,4,0)*(1-M809)/1.2)</f>
        <v>11300</v>
      </c>
      <c r="M809" s="57">
        <f>IF(AND(B809&lt;&gt;"1_Электроинструмент",B809&lt;&gt;"2_Садовая техника"),$J$5,IF($J$4&lt;=20%,$J$4,IFERROR(VLOOKUP(S809,LEGEND!$L$2:$M$5,2,FALSE),$J$4)))</f>
        <v>0</v>
      </c>
      <c r="N809" s="48" t="s">
        <v>4829</v>
      </c>
      <c r="O809" s="49" t="s">
        <v>60</v>
      </c>
      <c r="P809" s="49" t="s">
        <v>66</v>
      </c>
      <c r="Q809" s="49" t="s">
        <v>473</v>
      </c>
      <c r="R809" s="50" t="s">
        <v>68</v>
      </c>
      <c r="S809" s="49" t="s">
        <v>60</v>
      </c>
      <c r="T809" s="73" t="str">
        <f>IF(_xlfn.XLOOKUP(I809,LEGEND!B:B,LEGEND!H:H)&lt;&gt;"-",HYPERLINK(_xlfn.XLOOKUP(I809,LEGEND!B:B,LEGEND!H:H),"link"),_xlfn.XLOOKUP(I809,LEGEND!B:B,LEGEND!H:H))</f>
        <v>link</v>
      </c>
      <c r="U809" s="73" t="str">
        <f>HYPERLINK(_xlfn.XLOOKUP(I809,LEGEND!B:B,LEGEND!I:I))</f>
        <v>https://milwaukee-media-images.s3.amazonaws.com/hi/48530141--Hero_1.jpg</v>
      </c>
      <c r="V809" s="51" t="s">
        <v>4831</v>
      </c>
      <c r="W809" s="63" t="s">
        <v>71</v>
      </c>
      <c r="X809" s="64">
        <v>304</v>
      </c>
      <c r="Y809" s="64">
        <v>244</v>
      </c>
      <c r="Z809" s="64">
        <v>40</v>
      </c>
      <c r="AA809" s="84">
        <v>0.47199999999999998</v>
      </c>
      <c r="AB809" s="85">
        <v>1</v>
      </c>
      <c r="AC809" s="85">
        <v>1</v>
      </c>
    </row>
    <row r="810" spans="1:29" s="1" customFormat="1" ht="15">
      <c r="B810" s="6" t="s">
        <v>55</v>
      </c>
      <c r="C810" s="6" t="s">
        <v>4069</v>
      </c>
      <c r="D810" s="6" t="s">
        <v>1096</v>
      </c>
      <c r="E810" s="49" t="s">
        <v>1097</v>
      </c>
      <c r="F810" s="6" t="s">
        <v>4070</v>
      </c>
      <c r="G810" s="6" t="s">
        <v>60</v>
      </c>
      <c r="H810" s="6" t="s">
        <v>4817</v>
      </c>
      <c r="I810" s="60" t="s">
        <v>4818</v>
      </c>
      <c r="J810" s="49" t="s">
        <v>4819</v>
      </c>
      <c r="K810" s="6" t="s">
        <v>4820</v>
      </c>
      <c r="L810" s="29">
        <f>IF($J$6="с учетом НДС",VLOOKUP(I810,LEGEND!B:E,4,0)*(1-M810),VLOOKUP(I810,LEGEND!B:E,4,0)*(1-M810)/1.2)</f>
        <v>19300</v>
      </c>
      <c r="M810" s="57">
        <f>IF(AND(B810&lt;&gt;"1_Электроинструмент",B810&lt;&gt;"2_Садовая техника"),$J$5,IF($J$4&lt;=20%,$J$4,IFERROR(VLOOKUP(S810,LEGEND!$L$2:$M$5,2,FALSE),$J$4)))</f>
        <v>0</v>
      </c>
      <c r="N810" s="48" t="s">
        <v>4819</v>
      </c>
      <c r="O810" s="49" t="s">
        <v>60</v>
      </c>
      <c r="P810" s="49" t="s">
        <v>66</v>
      </c>
      <c r="Q810" s="49" t="s">
        <v>473</v>
      </c>
      <c r="R810" s="50" t="s">
        <v>68</v>
      </c>
      <c r="S810" s="49" t="s">
        <v>60</v>
      </c>
      <c r="T810" s="73" t="str">
        <f>IF(_xlfn.XLOOKUP(I810,LEGEND!B:B,LEGEND!H:H)&lt;&gt;"-",HYPERLINK(_xlfn.XLOOKUP(I810,LEGEND!B:B,LEGEND!H:H),"link"),_xlfn.XLOOKUP(I810,LEGEND!B:B,LEGEND!H:H))</f>
        <v>link</v>
      </c>
      <c r="U810" s="73" t="str">
        <f>HYPERLINK(_xlfn.XLOOKUP(I810,LEGEND!B:B,LEGEND!I:I))</f>
        <v>https://milwaukee-media-images.s3.amazonaws.com/hi/48530150--Hero_1.jpg</v>
      </c>
      <c r="V810" s="51" t="s">
        <v>4821</v>
      </c>
      <c r="W810" s="63" t="s">
        <v>71</v>
      </c>
      <c r="X810" s="64">
        <v>280</v>
      </c>
      <c r="Y810" s="64">
        <v>210</v>
      </c>
      <c r="Z810" s="64">
        <v>35</v>
      </c>
      <c r="AA810" s="84">
        <v>0.36399999999999999</v>
      </c>
      <c r="AB810" s="85">
        <v>1</v>
      </c>
      <c r="AC810" s="85">
        <v>1</v>
      </c>
    </row>
    <row r="811" spans="1:29" s="1" customFormat="1" ht="15">
      <c r="B811" s="6" t="s">
        <v>55</v>
      </c>
      <c r="C811" s="6" t="s">
        <v>4069</v>
      </c>
      <c r="D811" s="6" t="s">
        <v>1096</v>
      </c>
      <c r="E811" s="49" t="s">
        <v>1097</v>
      </c>
      <c r="F811" s="6" t="s">
        <v>4070</v>
      </c>
      <c r="G811" s="6" t="s">
        <v>60</v>
      </c>
      <c r="H811" s="6" t="s">
        <v>4822</v>
      </c>
      <c r="I811" s="60" t="s">
        <v>4823</v>
      </c>
      <c r="J811" s="49" t="s">
        <v>4824</v>
      </c>
      <c r="K811" s="6" t="s">
        <v>4825</v>
      </c>
      <c r="L811" s="29">
        <f>IF($J$6="с учетом НДС",VLOOKUP(I811,LEGEND!B:E,4,0)*(1-M811),VLOOKUP(I811,LEGEND!B:E,4,0)*(1-M811)/1.2)</f>
        <v>24900</v>
      </c>
      <c r="M811" s="57">
        <f>IF(AND(B811&lt;&gt;"1_Электроинструмент",B811&lt;&gt;"2_Садовая техника"),$J$5,IF($J$4&lt;=20%,$J$4,IFERROR(VLOOKUP(S811,LEGEND!$L$2:$M$5,2,FALSE),$J$4)))</f>
        <v>0</v>
      </c>
      <c r="N811" s="48" t="s">
        <v>4824</v>
      </c>
      <c r="O811" s="49" t="s">
        <v>60</v>
      </c>
      <c r="P811" s="49" t="s">
        <v>66</v>
      </c>
      <c r="Q811" s="49" t="s">
        <v>473</v>
      </c>
      <c r="R811" s="50" t="s">
        <v>68</v>
      </c>
      <c r="S811" s="49" t="s">
        <v>60</v>
      </c>
      <c r="T811" s="73" t="str">
        <f>IF(_xlfn.XLOOKUP(I811,LEGEND!B:B,LEGEND!H:H)&lt;&gt;"-",HYPERLINK(_xlfn.XLOOKUP(I811,LEGEND!B:B,LEGEND!H:H),"link"),_xlfn.XLOOKUP(I811,LEGEND!B:B,LEGEND!H:H))</f>
        <v>link</v>
      </c>
      <c r="U811" s="73" t="str">
        <f>HYPERLINK(_xlfn.XLOOKUP(I811,LEGEND!B:B,LEGEND!I:I))</f>
        <v>https://milwaukee-media-images.s3.amazonaws.com/hi/48530151--Hero_1.jpg</v>
      </c>
      <c r="V811" s="51" t="s">
        <v>4826</v>
      </c>
      <c r="W811" s="63" t="s">
        <v>71</v>
      </c>
      <c r="X811" s="64">
        <v>275</v>
      </c>
      <c r="Y811" s="64">
        <v>220</v>
      </c>
      <c r="Z811" s="64">
        <v>65</v>
      </c>
      <c r="AA811" s="84">
        <v>0.86199999999999999</v>
      </c>
      <c r="AB811" s="85">
        <v>1</v>
      </c>
      <c r="AC811" s="85">
        <v>1</v>
      </c>
    </row>
    <row r="812" spans="1:29" s="1" customFormat="1" ht="25.5">
      <c r="B812" s="6" t="s">
        <v>55</v>
      </c>
      <c r="C812" s="6" t="s">
        <v>4069</v>
      </c>
      <c r="D812" s="6" t="s">
        <v>1096</v>
      </c>
      <c r="E812" s="49" t="s">
        <v>1097</v>
      </c>
      <c r="F812" s="6" t="s">
        <v>4070</v>
      </c>
      <c r="G812" s="6" t="s">
        <v>60</v>
      </c>
      <c r="H812" s="6" t="s">
        <v>4811</v>
      </c>
      <c r="I812" s="60" t="s">
        <v>4812</v>
      </c>
      <c r="J812" s="49" t="s">
        <v>4813</v>
      </c>
      <c r="K812" s="6" t="s">
        <v>4814</v>
      </c>
      <c r="L812" s="29">
        <f>IF($J$6="с учетом НДС",VLOOKUP(I812,LEGEND!B:E,4,0)*(1-M812),VLOOKUP(I812,LEGEND!B:E,4,0)*(1-M812)/1.2)</f>
        <v>93300</v>
      </c>
      <c r="M812" s="57">
        <f>IF(AND(B812&lt;&gt;"1_Электроинструмент",B812&lt;&gt;"2_Садовая техника"),$J$5,IF($J$4&lt;=20%,$J$4,IFERROR(VLOOKUP(S812,LEGEND!$L$2:$M$5,2,FALSE),$J$4)))</f>
        <v>0</v>
      </c>
      <c r="N812" s="48" t="s">
        <v>4813</v>
      </c>
      <c r="O812" s="49" t="s">
        <v>60</v>
      </c>
      <c r="P812" s="49" t="s">
        <v>66</v>
      </c>
      <c r="Q812" s="49" t="s">
        <v>473</v>
      </c>
      <c r="R812" s="50" t="s">
        <v>68</v>
      </c>
      <c r="S812" s="49" t="s">
        <v>60</v>
      </c>
      <c r="T812" s="73" t="str">
        <f>IF(_xlfn.XLOOKUP(I812,LEGEND!B:B,LEGEND!H:H)&lt;&gt;"-",HYPERLINK(_xlfn.XLOOKUP(I812,LEGEND!B:B,LEGEND!H:H),"link"),_xlfn.XLOOKUP(I812,LEGEND!B:B,LEGEND!H:H))</f>
        <v>link</v>
      </c>
      <c r="U812" s="73" t="str">
        <f>HYPERLINK(_xlfn.XLOOKUP(I812,LEGEND!B:B,LEGEND!I:I))</f>
        <v>https://milwaukee-media-images.s3.amazonaws.com/hi/48530155--Hero_1.jpg</v>
      </c>
      <c r="V812" s="51" t="s">
        <v>4816</v>
      </c>
      <c r="W812" s="63" t="s">
        <v>71</v>
      </c>
      <c r="X812" s="64">
        <v>335</v>
      </c>
      <c r="Y812" s="64">
        <v>220</v>
      </c>
      <c r="Z812" s="64">
        <v>60</v>
      </c>
      <c r="AA812" s="84">
        <v>0.55000000000000004</v>
      </c>
      <c r="AB812" s="85">
        <v>1</v>
      </c>
      <c r="AC812" s="85">
        <v>1</v>
      </c>
    </row>
    <row r="813" spans="1:29" s="1" customFormat="1" ht="38.25">
      <c r="B813" s="6" t="s">
        <v>55</v>
      </c>
      <c r="C813" s="6" t="s">
        <v>1340</v>
      </c>
      <c r="D813" s="6" t="s">
        <v>1096</v>
      </c>
      <c r="E813" s="49" t="s">
        <v>3395</v>
      </c>
      <c r="F813" s="6" t="s">
        <v>1341</v>
      </c>
      <c r="G813" s="6" t="s">
        <v>60</v>
      </c>
      <c r="H813" s="6" t="s">
        <v>3396</v>
      </c>
      <c r="I813" s="60" t="s">
        <v>3397</v>
      </c>
      <c r="J813" s="49" t="s">
        <v>3398</v>
      </c>
      <c r="K813" s="6" t="s">
        <v>3399</v>
      </c>
      <c r="L813" s="29">
        <f>IF($J$6="с учетом НДС",VLOOKUP(I813,LEGEND!B:E,4,0)*(1-M813),VLOOKUP(I813,LEGEND!B:E,4,0)*(1-M813)/1.2)</f>
        <v>15600</v>
      </c>
      <c r="M813" s="57">
        <f>IF(AND(B813&lt;&gt;"1_Электроинструмент",B813&lt;&gt;"2_Садовая техника"),$J$5,IF($J$4&lt;=20%,$J$4,IFERROR(VLOOKUP(S813,LEGEND!$L$2:$M$5,2,FALSE),$J$4)))</f>
        <v>0</v>
      </c>
      <c r="N813" s="48" t="s">
        <v>3400</v>
      </c>
      <c r="O813" s="49" t="s">
        <v>60</v>
      </c>
      <c r="P813" s="49" t="s">
        <v>66</v>
      </c>
      <c r="Q813" s="49" t="s">
        <v>473</v>
      </c>
      <c r="R813" s="50" t="s">
        <v>68</v>
      </c>
      <c r="S813" s="49" t="s">
        <v>60</v>
      </c>
      <c r="T813" s="73" t="str">
        <f>IF(_xlfn.XLOOKUP(I813,LEGEND!B:B,LEGEND!H:H)&lt;&gt;"-",HYPERLINK(_xlfn.XLOOKUP(I813,LEGEND!B:B,LEGEND!H:H),"link"),_xlfn.XLOOKUP(I813,LEGEND!B:B,LEGEND!H:H))</f>
        <v>-</v>
      </c>
      <c r="U813" s="73" t="str">
        <f>HYPERLINK(_xlfn.XLOOKUP(I813,LEGEND!B:B,LEGEND!I:I))</f>
        <v>-</v>
      </c>
      <c r="V813" s="51" t="s">
        <v>3401</v>
      </c>
      <c r="W813" s="63" t="s">
        <v>71</v>
      </c>
      <c r="X813" s="64">
        <v>154</v>
      </c>
      <c r="Y813" s="64">
        <v>79</v>
      </c>
      <c r="Z813" s="64">
        <v>172</v>
      </c>
      <c r="AA813" s="84">
        <v>0.33</v>
      </c>
      <c r="AB813" s="85">
        <v>1</v>
      </c>
      <c r="AC813" s="85">
        <v>1</v>
      </c>
    </row>
    <row r="814" spans="1:29" s="1" customFormat="1" ht="25.5">
      <c r="B814" s="6" t="s">
        <v>55</v>
      </c>
      <c r="C814" s="6" t="s">
        <v>4069</v>
      </c>
      <c r="D814" s="6" t="s">
        <v>8743</v>
      </c>
      <c r="E814" s="49" t="s">
        <v>8744</v>
      </c>
      <c r="F814" s="6" t="s">
        <v>4069</v>
      </c>
      <c r="G814" s="6" t="s">
        <v>60</v>
      </c>
      <c r="H814" s="6" t="s">
        <v>27213</v>
      </c>
      <c r="I814" s="60" t="s">
        <v>8746</v>
      </c>
      <c r="J814" s="49" t="s">
        <v>27215</v>
      </c>
      <c r="K814" s="6" t="s">
        <v>8747</v>
      </c>
      <c r="L814" s="29">
        <f>IF($J$6="с учетом НДС",VLOOKUP(I814,LEGEND!B:E,4,0)*(1-M814),VLOOKUP(I814,LEGEND!B:E,4,0)*(1-M814)/1.2)</f>
        <v>4800</v>
      </c>
      <c r="M814" s="57">
        <f>IF(AND(B814&lt;&gt;"1_Электроинструмент",B814&lt;&gt;"2_Садовая техника"),$J$5,IF($J$4&lt;=20%,$J$4,IFERROR(VLOOKUP(S814,LEGEND!$L$2:$M$5,2,FALSE),$J$4)))</f>
        <v>0</v>
      </c>
      <c r="N814" s="48" t="s">
        <v>60</v>
      </c>
      <c r="O814" s="49" t="s">
        <v>42</v>
      </c>
      <c r="P814" s="49" t="s">
        <v>66</v>
      </c>
      <c r="Q814" s="49" t="s">
        <v>473</v>
      </c>
      <c r="R814" s="50">
        <v>44651</v>
      </c>
      <c r="S814" s="49" t="s">
        <v>60</v>
      </c>
      <c r="T814" s="73" t="str">
        <f>IF(_xlfn.XLOOKUP(I814,LEGEND!B:B,LEGEND!H:H)&lt;&gt;"-",HYPERLINK(_xlfn.XLOOKUP(I814,LEGEND!B:B,LEGEND!H:H),"link"),_xlfn.XLOOKUP(I814,LEGEND!B:B,LEGEND!H:H))</f>
        <v>link</v>
      </c>
      <c r="U814" s="73" t="str">
        <f>HYPERLINK(_xlfn.XLOOKUP(I814,LEGEND!B:B,LEGEND!I:I))</f>
        <v>https://milwaukee-media-images.s3.amazonaws.com/hi/4933478640--Hero_1.jpg</v>
      </c>
      <c r="V814" s="51" t="s">
        <v>8748</v>
      </c>
      <c r="W814" s="63" t="s">
        <v>71</v>
      </c>
      <c r="X814" s="64">
        <v>128</v>
      </c>
      <c r="Y814" s="64">
        <v>85</v>
      </c>
      <c r="Z814" s="64">
        <v>33</v>
      </c>
      <c r="AA814" s="84">
        <v>9.8000000000000004E-2</v>
      </c>
      <c r="AB814" s="85">
        <v>1</v>
      </c>
      <c r="AC814" s="85">
        <v>1</v>
      </c>
    </row>
    <row r="815" spans="1:29" ht="25.5">
      <c r="A815" s="1"/>
      <c r="B815" s="6" t="s">
        <v>55</v>
      </c>
      <c r="C815" s="6" t="s">
        <v>4069</v>
      </c>
      <c r="D815" s="6" t="s">
        <v>8743</v>
      </c>
      <c r="E815" s="49" t="s">
        <v>8744</v>
      </c>
      <c r="F815" s="6" t="s">
        <v>4069</v>
      </c>
      <c r="G815" s="6" t="s">
        <v>60</v>
      </c>
      <c r="H815" s="6" t="s">
        <v>27214</v>
      </c>
      <c r="I815" s="60" t="s">
        <v>8750</v>
      </c>
      <c r="J815" s="49" t="s">
        <v>27216</v>
      </c>
      <c r="K815" s="6" t="s">
        <v>8747</v>
      </c>
      <c r="L815" s="29">
        <f>IF($J$6="с учетом НДС",VLOOKUP(I815,LEGEND!B:E,4,0)*(1-M815),VLOOKUP(I815,LEGEND!B:E,4,0)*(1-M815)/1.2)</f>
        <v>38100</v>
      </c>
      <c r="M815" s="57">
        <f>IF(AND(B815&lt;&gt;"1_Электроинструмент",B815&lt;&gt;"2_Садовая техника"),$J$5,IF($J$4&lt;=20%,$J$4,IFERROR(VLOOKUP(S815,LEGEND!$L$2:$M$5,2,FALSE),$J$4)))</f>
        <v>0</v>
      </c>
      <c r="N815" s="48" t="s">
        <v>60</v>
      </c>
      <c r="O815" s="49" t="s">
        <v>42</v>
      </c>
      <c r="P815" s="49" t="s">
        <v>66</v>
      </c>
      <c r="Q815" s="49" t="s">
        <v>473</v>
      </c>
      <c r="R815" s="50">
        <v>44651</v>
      </c>
      <c r="S815" s="49" t="s">
        <v>60</v>
      </c>
      <c r="T815" s="73" t="str">
        <f>IF(_xlfn.XLOOKUP(I815,LEGEND!B:B,LEGEND!H:H)&lt;&gt;"-",HYPERLINK(_xlfn.XLOOKUP(I815,LEGEND!B:B,LEGEND!H:H),"link"),_xlfn.XLOOKUP(I815,LEGEND!B:B,LEGEND!H:H))</f>
        <v>link</v>
      </c>
      <c r="U815" s="73" t="str">
        <f>HYPERLINK(_xlfn.XLOOKUP(I815,LEGEND!B:B,LEGEND!I:I))</f>
        <v>https://milwaukee-media-images.s3.amazonaws.com/hi/4933478643--Hero_1.jpg</v>
      </c>
      <c r="V815" s="51" t="s">
        <v>8751</v>
      </c>
      <c r="W815" s="63" t="s">
        <v>71</v>
      </c>
      <c r="X815" s="64">
        <v>151</v>
      </c>
      <c r="Y815" s="64">
        <v>100</v>
      </c>
      <c r="Z815" s="64">
        <v>54</v>
      </c>
      <c r="AA815" s="84">
        <v>0.3</v>
      </c>
      <c r="AB815" s="85">
        <v>1</v>
      </c>
      <c r="AC815" s="85">
        <v>1</v>
      </c>
    </row>
    <row r="816" spans="1:29" ht="25.5">
      <c r="A816" s="1"/>
      <c r="B816" s="6" t="s">
        <v>55</v>
      </c>
      <c r="C816" s="6" t="s">
        <v>56</v>
      </c>
      <c r="D816" s="6" t="s">
        <v>1117</v>
      </c>
      <c r="E816" s="49" t="s">
        <v>1118</v>
      </c>
      <c r="F816" s="6" t="s">
        <v>59</v>
      </c>
      <c r="G816" s="6" t="s">
        <v>60</v>
      </c>
      <c r="H816" s="6" t="s">
        <v>1133</v>
      </c>
      <c r="I816" s="60" t="s">
        <v>1134</v>
      </c>
      <c r="J816" s="49" t="s">
        <v>1135</v>
      </c>
      <c r="K816" s="6" t="s">
        <v>1136</v>
      </c>
      <c r="L816" s="29">
        <f>IF($J$6="с учетом НДС",VLOOKUP(I816,LEGEND!B:E,4,0)*(1-M816),VLOOKUP(I816,LEGEND!B:E,4,0)*(1-M816)/1.2)</f>
        <v>8700</v>
      </c>
      <c r="M816" s="57">
        <f>IF(AND(B816&lt;&gt;"1_Электроинструмент",B816&lt;&gt;"2_Садовая техника"),$J$5,IF($J$4&lt;=20%,$J$4,IFERROR(VLOOKUP(S816,LEGEND!$L$2:$M$5,2,FALSE),$J$4)))</f>
        <v>0</v>
      </c>
      <c r="N816" s="48" t="s">
        <v>1137</v>
      </c>
      <c r="O816" s="49" t="s">
        <v>60</v>
      </c>
      <c r="P816" s="49" t="s">
        <v>66</v>
      </c>
      <c r="Q816" s="49" t="s">
        <v>67</v>
      </c>
      <c r="R816" s="50" t="s">
        <v>68</v>
      </c>
      <c r="S816" s="49" t="s">
        <v>148</v>
      </c>
      <c r="T816" s="73" t="str">
        <f>IF(_xlfn.XLOOKUP(I816,LEGEND!B:B,LEGEND!H:H)&lt;&gt;"-",HYPERLINK(_xlfn.XLOOKUP(I816,LEGEND!B:B,LEGEND!H:H),"link"),_xlfn.XLOOKUP(I816,LEGEND!B:B,LEGEND!H:H))</f>
        <v>link</v>
      </c>
      <c r="U816" s="73" t="str">
        <f>HYPERLINK(_xlfn.XLOOKUP(I816,LEGEND!B:B,LEGEND!I:I))</f>
        <v>https://milwaukee-media-images.s3.amazonaws.com/hi/M12_JSSP-0--Hero_01.jpg</v>
      </c>
      <c r="V816" s="51" t="s">
        <v>1139</v>
      </c>
      <c r="W816" s="63" t="s">
        <v>71</v>
      </c>
      <c r="X816" s="64">
        <v>117</v>
      </c>
      <c r="Y816" s="64">
        <v>112</v>
      </c>
      <c r="Z816" s="64">
        <v>172</v>
      </c>
      <c r="AA816" s="84">
        <v>0.72</v>
      </c>
      <c r="AB816" s="85">
        <v>1</v>
      </c>
      <c r="AC816" s="85">
        <v>1</v>
      </c>
    </row>
    <row r="817" spans="1:29" ht="25.5">
      <c r="A817" s="1"/>
      <c r="B817" s="6" t="s">
        <v>55</v>
      </c>
      <c r="C817" s="6" t="s">
        <v>56</v>
      </c>
      <c r="D817" s="6" t="s">
        <v>1117</v>
      </c>
      <c r="E817" s="49" t="s">
        <v>1118</v>
      </c>
      <c r="F817" s="6" t="s">
        <v>59</v>
      </c>
      <c r="G817" s="6" t="s">
        <v>60</v>
      </c>
      <c r="H817" s="6" t="s">
        <v>1119</v>
      </c>
      <c r="I817" s="60" t="s">
        <v>1120</v>
      </c>
      <c r="J817" s="49" t="s">
        <v>1121</v>
      </c>
      <c r="K817" s="6" t="s">
        <v>1122</v>
      </c>
      <c r="L817" s="29">
        <f>IF($J$6="с учетом НДС",VLOOKUP(I817,LEGEND!B:E,4,0)*(1-M817),VLOOKUP(I817,LEGEND!B:E,4,0)*(1-M817)/1.2)</f>
        <v>27490</v>
      </c>
      <c r="M817" s="57">
        <f>IF(AND(B817&lt;&gt;"1_Электроинструмент",B817&lt;&gt;"2_Садовая техника"),$J$5,IF($J$4&lt;=20%,$J$4,IFERROR(VLOOKUP(S817,LEGEND!$L$2:$M$5,2,FALSE),$J$4)))</f>
        <v>0</v>
      </c>
      <c r="N817" s="48" t="s">
        <v>1123</v>
      </c>
      <c r="O817" s="49" t="s">
        <v>60</v>
      </c>
      <c r="P817" s="49" t="s">
        <v>66</v>
      </c>
      <c r="Q817" s="49" t="s">
        <v>67</v>
      </c>
      <c r="R817" s="50" t="s">
        <v>68</v>
      </c>
      <c r="S817" s="49" t="s">
        <v>60</v>
      </c>
      <c r="T817" s="73" t="str">
        <f>IF(_xlfn.XLOOKUP(I817,LEGEND!B:B,LEGEND!H:H)&lt;&gt;"-",HYPERLINK(_xlfn.XLOOKUP(I817,LEGEND!B:B,LEGEND!H:H),"link"),_xlfn.XLOOKUP(I817,LEGEND!B:B,LEGEND!H:H))</f>
        <v>link</v>
      </c>
      <c r="U817" s="73" t="str">
        <f>HYPERLINK(_xlfn.XLOOKUP(I817,LEGEND!B:B,LEGEND!I:I))</f>
        <v>https://milwaukee-media-images.s3.amazonaws.com/hi/M12_RCDAB-0--Hero_1.jpg</v>
      </c>
      <c r="V817" s="51" t="s">
        <v>1125</v>
      </c>
      <c r="W817" s="63" t="s">
        <v>71</v>
      </c>
      <c r="X817" s="64">
        <v>327</v>
      </c>
      <c r="Y817" s="64">
        <v>151</v>
      </c>
      <c r="Z817" s="64">
        <v>143</v>
      </c>
      <c r="AA817" s="84">
        <v>2.4260000000000002</v>
      </c>
      <c r="AB817" s="85">
        <v>1</v>
      </c>
      <c r="AC817" s="85">
        <v>1</v>
      </c>
    </row>
    <row r="818" spans="1:29" ht="33.75">
      <c r="A818" s="1"/>
      <c r="B818" s="6" t="s">
        <v>55</v>
      </c>
      <c r="C818" s="6" t="s">
        <v>56</v>
      </c>
      <c r="D818" s="6" t="s">
        <v>1117</v>
      </c>
      <c r="E818" s="49" t="s">
        <v>1118</v>
      </c>
      <c r="F818" s="6" t="s">
        <v>59</v>
      </c>
      <c r="G818" s="6" t="s">
        <v>60</v>
      </c>
      <c r="H818" s="6" t="s">
        <v>1126</v>
      </c>
      <c r="I818" s="60" t="s">
        <v>1127</v>
      </c>
      <c r="J818" s="49" t="s">
        <v>1128</v>
      </c>
      <c r="K818" s="6" t="s">
        <v>1129</v>
      </c>
      <c r="L818" s="29">
        <f>IF($J$6="с учетом НДС",VLOOKUP(I818,LEGEND!B:E,4,0)*(1-M818),VLOOKUP(I818,LEGEND!B:E,4,0)*(1-M818)/1.2)</f>
        <v>28990</v>
      </c>
      <c r="M818" s="57">
        <f>IF(AND(B818&lt;&gt;"1_Электроинструмент",B818&lt;&gt;"2_Садовая техника"),$J$5,IF($J$4&lt;=20%,$J$4,IFERROR(VLOOKUP(S818,LEGEND!$L$2:$M$5,2,FALSE),$J$4)))</f>
        <v>0</v>
      </c>
      <c r="N818" s="48" t="s">
        <v>1130</v>
      </c>
      <c r="O818" s="49" t="s">
        <v>60</v>
      </c>
      <c r="P818" s="49" t="s">
        <v>66</v>
      </c>
      <c r="Q818" s="49" t="s">
        <v>67</v>
      </c>
      <c r="R818" s="50" t="s">
        <v>68</v>
      </c>
      <c r="S818" s="49" t="s">
        <v>60</v>
      </c>
      <c r="T818" s="73" t="str">
        <f>IF(_xlfn.XLOOKUP(I818,LEGEND!B:B,LEGEND!H:H)&lt;&gt;"-",HYPERLINK(_xlfn.XLOOKUP(I818,LEGEND!B:B,LEGEND!H:H),"link"),_xlfn.XLOOKUP(I818,LEGEND!B:B,LEGEND!H:H))</f>
        <v>link</v>
      </c>
      <c r="U818" s="73" t="str">
        <f>HYPERLINK(_xlfn.XLOOKUP(I818,LEGEND!B:B,LEGEND!I:I))</f>
        <v>https://milwaukee-media-images.s3.amazonaws.com/hi/M12-18_JSSP-0--Hero_1.jpg</v>
      </c>
      <c r="V818" s="51" t="s">
        <v>1132</v>
      </c>
      <c r="W818" s="63" t="s">
        <v>71</v>
      </c>
      <c r="X818" s="64">
        <v>195</v>
      </c>
      <c r="Y818" s="64">
        <v>169</v>
      </c>
      <c r="Z818" s="64">
        <v>377</v>
      </c>
      <c r="AA818" s="84">
        <v>2.8</v>
      </c>
      <c r="AB818" s="85">
        <v>1</v>
      </c>
      <c r="AC818" s="85">
        <v>1</v>
      </c>
    </row>
    <row r="819" spans="1:29" ht="25.5">
      <c r="A819" s="1"/>
      <c r="B819" s="6" t="s">
        <v>55</v>
      </c>
      <c r="C819" s="6" t="s">
        <v>1340</v>
      </c>
      <c r="D819" s="6" t="s">
        <v>1117</v>
      </c>
      <c r="E819" s="49" t="s">
        <v>1118</v>
      </c>
      <c r="F819" s="6" t="s">
        <v>1341</v>
      </c>
      <c r="G819" s="6" t="s">
        <v>60</v>
      </c>
      <c r="H819" s="6" t="s">
        <v>3402</v>
      </c>
      <c r="I819" s="60" t="s">
        <v>3403</v>
      </c>
      <c r="J819" s="49" t="s">
        <v>3404</v>
      </c>
      <c r="K819" s="6" t="s">
        <v>3405</v>
      </c>
      <c r="L819" s="29">
        <f>IF($J$6="с учетом НДС",VLOOKUP(I819,LEGEND!B:E,4,0)*(1-M819),VLOOKUP(I819,LEGEND!B:E,4,0)*(1-M819)/1.2)</f>
        <v>27990</v>
      </c>
      <c r="M819" s="57">
        <f>IF(AND(B819&lt;&gt;"1_Электроинструмент",B819&lt;&gt;"2_Садовая техника"),$J$5,IF($J$4&lt;=20%,$J$4,IFERROR(VLOOKUP(S819,LEGEND!$L$2:$M$5,2,FALSE),$J$4)))</f>
        <v>0</v>
      </c>
      <c r="N819" s="48" t="s">
        <v>3406</v>
      </c>
      <c r="O819" s="49" t="s">
        <v>60</v>
      </c>
      <c r="P819" s="49" t="s">
        <v>66</v>
      </c>
      <c r="Q819" s="49" t="s">
        <v>67</v>
      </c>
      <c r="R819" s="50" t="s">
        <v>68</v>
      </c>
      <c r="S819" s="49" t="s">
        <v>60</v>
      </c>
      <c r="T819" s="73" t="str">
        <f>IF(_xlfn.XLOOKUP(I819,LEGEND!B:B,LEGEND!H:H)&lt;&gt;"-",HYPERLINK(_xlfn.XLOOKUP(I819,LEGEND!B:B,LEGEND!H:H),"link"),_xlfn.XLOOKUP(I819,LEGEND!B:B,LEGEND!H:H))</f>
        <v>link</v>
      </c>
      <c r="U819" s="73" t="str">
        <f>HYPERLINK(_xlfn.XLOOKUP(I819,LEGEND!B:B,LEGEND!I:I))</f>
        <v>https://milwaukee-media-images.s3.amazonaws.com/hi/M18_JSR-0--Hero_01.jpg</v>
      </c>
      <c r="V819" s="51" t="s">
        <v>3408</v>
      </c>
      <c r="W819" s="63" t="s">
        <v>71</v>
      </c>
      <c r="X819" s="64">
        <v>205</v>
      </c>
      <c r="Y819" s="64">
        <v>205</v>
      </c>
      <c r="Z819" s="64">
        <v>421</v>
      </c>
      <c r="AA819" s="84">
        <v>5.3</v>
      </c>
      <c r="AB819" s="85">
        <v>1</v>
      </c>
      <c r="AC819" s="85">
        <v>1</v>
      </c>
    </row>
    <row r="820" spans="1:29" ht="25.5">
      <c r="A820" s="1"/>
      <c r="B820" s="6" t="s">
        <v>55</v>
      </c>
      <c r="C820" s="6" t="s">
        <v>1340</v>
      </c>
      <c r="D820" s="6" t="s">
        <v>1117</v>
      </c>
      <c r="E820" s="49" t="s">
        <v>1118</v>
      </c>
      <c r="F820" s="6" t="s">
        <v>1341</v>
      </c>
      <c r="G820" s="6" t="s">
        <v>60</v>
      </c>
      <c r="H820" s="6" t="s">
        <v>3409</v>
      </c>
      <c r="I820" s="60" t="s">
        <v>3410</v>
      </c>
      <c r="J820" s="49" t="s">
        <v>3411</v>
      </c>
      <c r="K820" s="6" t="s">
        <v>3412</v>
      </c>
      <c r="L820" s="29">
        <f>IF($J$6="с учетом НДС",VLOOKUP(I820,LEGEND!B:E,4,0)*(1-M820),VLOOKUP(I820,LEGEND!B:E,4,0)*(1-M820)/1.2)</f>
        <v>33990</v>
      </c>
      <c r="M820" s="57">
        <f>IF(AND(B820&lt;&gt;"1_Электроинструмент",B820&lt;&gt;"2_Садовая техника"),$J$5,IF($J$4&lt;=20%,$J$4,IFERROR(VLOOKUP(S820,LEGEND!$L$2:$M$5,2,FALSE),$J$4)))</f>
        <v>0</v>
      </c>
      <c r="N820" s="48" t="s">
        <v>3413</v>
      </c>
      <c r="O820" s="49" t="s">
        <v>60</v>
      </c>
      <c r="P820" s="49" t="s">
        <v>66</v>
      </c>
      <c r="Q820" s="49" t="s">
        <v>67</v>
      </c>
      <c r="R820" s="50" t="s">
        <v>68</v>
      </c>
      <c r="S820" s="49" t="s">
        <v>60</v>
      </c>
      <c r="T820" s="73" t="str">
        <f>IF(_xlfn.XLOOKUP(I820,LEGEND!B:B,LEGEND!H:H)&lt;&gt;"-",HYPERLINK(_xlfn.XLOOKUP(I820,LEGEND!B:B,LEGEND!H:H),"link"),_xlfn.XLOOKUP(I820,LEGEND!B:B,LEGEND!H:H))</f>
        <v>link</v>
      </c>
      <c r="U820" s="73" t="str">
        <f>HYPERLINK(_xlfn.XLOOKUP(I820,LEGEND!B:B,LEGEND!I:I))</f>
        <v>https://milwaukee-media-images.s3.amazonaws.com/hi/M18_JSR DAB-0--Hero_01.jpg</v>
      </c>
      <c r="V820" s="51" t="s">
        <v>3415</v>
      </c>
      <c r="W820" s="63" t="s">
        <v>71</v>
      </c>
      <c r="X820" s="64">
        <v>205</v>
      </c>
      <c r="Y820" s="64">
        <v>205</v>
      </c>
      <c r="Z820" s="64">
        <v>421</v>
      </c>
      <c r="AA820" s="84">
        <v>5.44</v>
      </c>
      <c r="AB820" s="85">
        <v>1</v>
      </c>
      <c r="AC820" s="85">
        <v>1</v>
      </c>
    </row>
    <row r="821" spans="1:29" ht="33.75">
      <c r="A821" s="1"/>
      <c r="B821" s="6" t="s">
        <v>55</v>
      </c>
      <c r="C821" s="6" t="s">
        <v>1340</v>
      </c>
      <c r="D821" s="6" t="s">
        <v>1117</v>
      </c>
      <c r="E821" s="49" t="s">
        <v>1118</v>
      </c>
      <c r="F821" s="6" t="s">
        <v>1341</v>
      </c>
      <c r="G821" s="6" t="s">
        <v>60</v>
      </c>
      <c r="H821" s="6" t="s">
        <v>3423</v>
      </c>
      <c r="I821" s="60" t="s">
        <v>3424</v>
      </c>
      <c r="J821" s="49" t="s">
        <v>3425</v>
      </c>
      <c r="K821" s="6" t="s">
        <v>3426</v>
      </c>
      <c r="L821" s="29">
        <f>IF($J$6="с учетом НДС",VLOOKUP(I821,LEGEND!B:E,4,0)*(1-M821),VLOOKUP(I821,LEGEND!B:E,4,0)*(1-M821)/1.2)</f>
        <v>47990</v>
      </c>
      <c r="M821" s="57">
        <f>IF(AND(B821&lt;&gt;"1_Электроинструмент",B821&lt;&gt;"2_Садовая техника"),$J$5,IF($J$4&lt;=20%,$J$4,IFERROR(VLOOKUP(S821,LEGEND!$L$2:$M$5,2,FALSE),$J$4)))</f>
        <v>0</v>
      </c>
      <c r="N821" s="48" t="s">
        <v>3427</v>
      </c>
      <c r="O821" s="49" t="s">
        <v>60</v>
      </c>
      <c r="P821" s="49" t="s">
        <v>66</v>
      </c>
      <c r="Q821" s="49" t="s">
        <v>67</v>
      </c>
      <c r="R821" s="50" t="s">
        <v>68</v>
      </c>
      <c r="S821" s="49" t="s">
        <v>60</v>
      </c>
      <c r="T821" s="73" t="str">
        <f>IF(_xlfn.XLOOKUP(I821,LEGEND!B:B,LEGEND!H:H)&lt;&gt;"-",HYPERLINK(_xlfn.XLOOKUP(I821,LEGEND!B:B,LEGEND!H:H),"link"),_xlfn.XLOOKUP(I821,LEGEND!B:B,LEGEND!H:H))</f>
        <v>link</v>
      </c>
      <c r="U821" s="73" t="str">
        <f>HYPERLINK(_xlfn.XLOOKUP(I821,LEGEND!B:B,LEGEND!I:I))</f>
        <v>https://milwaukee-media-images.s3.amazonaws.com/hi/M18_RC-0--Hero_1.jpg</v>
      </c>
      <c r="V821" s="51" t="s">
        <v>3429</v>
      </c>
      <c r="W821" s="63" t="s">
        <v>71</v>
      </c>
      <c r="X821" s="64">
        <v>319</v>
      </c>
      <c r="Y821" s="64">
        <v>312</v>
      </c>
      <c r="Z821" s="64">
        <v>399</v>
      </c>
      <c r="AA821" s="84">
        <v>8.9700000000000006</v>
      </c>
      <c r="AB821" s="85">
        <v>1</v>
      </c>
      <c r="AC821" s="85">
        <v>1</v>
      </c>
    </row>
    <row r="822" spans="1:29" ht="25.5">
      <c r="A822" s="1"/>
      <c r="B822" s="6" t="s">
        <v>55</v>
      </c>
      <c r="C822" s="6" t="s">
        <v>1340</v>
      </c>
      <c r="D822" s="6" t="s">
        <v>1117</v>
      </c>
      <c r="E822" s="49" t="s">
        <v>1118</v>
      </c>
      <c r="F822" s="6" t="s">
        <v>1341</v>
      </c>
      <c r="G822" s="6" t="s">
        <v>60</v>
      </c>
      <c r="H822" s="6" t="s">
        <v>3416</v>
      </c>
      <c r="I822" s="60" t="s">
        <v>3417</v>
      </c>
      <c r="J822" s="49" t="s">
        <v>3418</v>
      </c>
      <c r="K822" s="6" t="s">
        <v>3419</v>
      </c>
      <c r="L822" s="29">
        <f>IF($J$6="с учетом НДС",VLOOKUP(I822,LEGEND!B:E,4,0)*(1-M822),VLOOKUP(I822,LEGEND!B:E,4,0)*(1-M822)/1.2)</f>
        <v>58990</v>
      </c>
      <c r="M822" s="57">
        <f>IF(AND(B822&lt;&gt;"1_Электроинструмент",B822&lt;&gt;"2_Садовая техника"),$J$5,IF($J$4&lt;=20%,$J$4,IFERROR(VLOOKUP(S822,LEGEND!$L$2:$M$5,2,FALSE),$J$4)))</f>
        <v>0</v>
      </c>
      <c r="N822" s="48" t="s">
        <v>3420</v>
      </c>
      <c r="O822" s="49" t="s">
        <v>60</v>
      </c>
      <c r="P822" s="49" t="s">
        <v>66</v>
      </c>
      <c r="Q822" s="49" t="s">
        <v>67</v>
      </c>
      <c r="R822" s="50" t="s">
        <v>68</v>
      </c>
      <c r="S822" s="49" t="s">
        <v>60</v>
      </c>
      <c r="T822" s="73" t="str">
        <f>IF(_xlfn.XLOOKUP(I822,LEGEND!B:B,LEGEND!H:H)&lt;&gt;"-",HYPERLINK(_xlfn.XLOOKUP(I822,LEGEND!B:B,LEGEND!H:H),"link"),_xlfn.XLOOKUP(I822,LEGEND!B:B,LEGEND!H:H))</f>
        <v>link</v>
      </c>
      <c r="U822" s="73" t="str">
        <f>HYPERLINK(_xlfn.XLOOKUP(I822,LEGEND!B:B,LEGEND!I:I))</f>
        <v>https://milwaukee-media-images.s3.amazonaws.com/hi/M18_PRCDAB-0--Hero_1.jpg</v>
      </c>
      <c r="V822" s="51" t="s">
        <v>3422</v>
      </c>
      <c r="W822" s="63" t="s">
        <v>71</v>
      </c>
      <c r="X822" s="64">
        <v>594</v>
      </c>
      <c r="Y822" s="64">
        <v>205</v>
      </c>
      <c r="Z822" s="64">
        <v>495</v>
      </c>
      <c r="AA822" s="84">
        <v>13.157999999999999</v>
      </c>
      <c r="AB822" s="85">
        <v>1</v>
      </c>
      <c r="AC822" s="85">
        <v>1</v>
      </c>
    </row>
    <row r="823" spans="1:29" ht="15">
      <c r="A823" s="1"/>
      <c r="B823" s="6" t="s">
        <v>55</v>
      </c>
      <c r="C823" s="6" t="s">
        <v>4069</v>
      </c>
      <c r="D823" s="6" t="s">
        <v>4838</v>
      </c>
      <c r="E823" s="49" t="s">
        <v>4839</v>
      </c>
      <c r="F823" s="6" t="s">
        <v>4070</v>
      </c>
      <c r="G823" s="6" t="s">
        <v>60</v>
      </c>
      <c r="H823" s="6" t="s">
        <v>4840</v>
      </c>
      <c r="I823" s="60" t="s">
        <v>4841</v>
      </c>
      <c r="J823" s="49" t="s">
        <v>4842</v>
      </c>
      <c r="K823" s="6" t="s">
        <v>4843</v>
      </c>
      <c r="L823" s="29">
        <f>IF($J$6="с учетом НДС",VLOOKUP(I823,LEGEND!B:E,4,0)*(1-M823),VLOOKUP(I823,LEGEND!B:E,4,0)*(1-M823)/1.2)</f>
        <v>10100</v>
      </c>
      <c r="M823" s="57">
        <f>IF(AND(B823&lt;&gt;"1_Электроинструмент",B823&lt;&gt;"2_Садовая техника"),$J$5,IF($J$4&lt;=20%,$J$4,IFERROR(VLOOKUP(S823,LEGEND!$L$2:$M$5,2,FALSE),$J$4)))</f>
        <v>0</v>
      </c>
      <c r="N823" s="48" t="s">
        <v>4842</v>
      </c>
      <c r="O823" s="49" t="s">
        <v>60</v>
      </c>
      <c r="P823" s="49" t="s">
        <v>66</v>
      </c>
      <c r="Q823" s="49" t="s">
        <v>473</v>
      </c>
      <c r="R823" s="50" t="s">
        <v>68</v>
      </c>
      <c r="S823" s="49" t="s">
        <v>60</v>
      </c>
      <c r="T823" s="73" t="str">
        <f>IF(_xlfn.XLOOKUP(I823,LEGEND!B:B,LEGEND!H:H)&lt;&gt;"-",HYPERLINK(_xlfn.XLOOKUP(I823,LEGEND!B:B,LEGEND!H:H),"link"),_xlfn.XLOOKUP(I823,LEGEND!B:B,LEGEND!H:H))</f>
        <v>link</v>
      </c>
      <c r="U823" s="73" t="str">
        <f>HYPERLINK(_xlfn.XLOOKUP(I823,LEGEND!B:B,LEGEND!I:I))</f>
        <v>https://milwaukee-media-images.s3.amazonaws.com/hi/4932430005--Hero_1.jpg</v>
      </c>
      <c r="V823" s="51" t="s">
        <v>4845</v>
      </c>
      <c r="W823" s="63" t="s">
        <v>71</v>
      </c>
      <c r="X823" s="64">
        <v>419</v>
      </c>
      <c r="Y823" s="64">
        <v>249</v>
      </c>
      <c r="Z823" s="64">
        <v>69</v>
      </c>
      <c r="AA823" s="84">
        <v>0.76</v>
      </c>
      <c r="AB823" s="85">
        <v>1</v>
      </c>
      <c r="AC823" s="85">
        <v>1</v>
      </c>
    </row>
    <row r="824" spans="1:29" ht="25.5">
      <c r="A824" s="1"/>
      <c r="B824" s="6" t="s">
        <v>55</v>
      </c>
      <c r="C824" s="6" t="s">
        <v>56</v>
      </c>
      <c r="D824" s="6" t="s">
        <v>1140</v>
      </c>
      <c r="E824" s="49" t="s">
        <v>1141</v>
      </c>
      <c r="F824" s="6" t="s">
        <v>59</v>
      </c>
      <c r="G824" s="6" t="s">
        <v>60</v>
      </c>
      <c r="H824" s="6" t="s">
        <v>1142</v>
      </c>
      <c r="I824" s="60" t="s">
        <v>1143</v>
      </c>
      <c r="J824" s="49" t="s">
        <v>1144</v>
      </c>
      <c r="K824" s="6" t="s">
        <v>1145</v>
      </c>
      <c r="L824" s="29">
        <f>IF($J$6="с учетом НДС",VLOOKUP(I824,LEGEND!B:E,4,0)*(1-M824),VLOOKUP(I824,LEGEND!B:E,4,0)*(1-M824)/1.2)</f>
        <v>13700</v>
      </c>
      <c r="M824" s="57">
        <f>IF(AND(B824&lt;&gt;"1_Электроинструмент",B824&lt;&gt;"2_Садовая техника"),$J$5,IF($J$4&lt;=20%,$J$4,IFERROR(VLOOKUP(S824,LEGEND!$L$2:$M$5,2,FALSE),$J$4)))</f>
        <v>0</v>
      </c>
      <c r="N824" s="48" t="s">
        <v>1146</v>
      </c>
      <c r="O824" s="49" t="s">
        <v>60</v>
      </c>
      <c r="P824" s="49" t="s">
        <v>66</v>
      </c>
      <c r="Q824" s="49" t="s">
        <v>67</v>
      </c>
      <c r="R824" s="50" t="s">
        <v>68</v>
      </c>
      <c r="S824" s="49" t="s">
        <v>148</v>
      </c>
      <c r="T824" s="73" t="str">
        <f>IF(_xlfn.XLOOKUP(I824,LEGEND!B:B,LEGEND!H:H)&lt;&gt;"-",HYPERLINK(_xlfn.XLOOKUP(I824,LEGEND!B:B,LEGEND!H:H),"link"),_xlfn.XLOOKUP(I824,LEGEND!B:B,LEGEND!H:H))</f>
        <v>link</v>
      </c>
      <c r="U824" s="73" t="str">
        <f>HYPERLINK(_xlfn.XLOOKUP(I824,LEGEND!B:B,LEGEND!I:I))</f>
        <v>https://milwaukee-media-images.s3.amazonaws.com/hi/M12_BI-0--Hero_1.jpg</v>
      </c>
      <c r="V824" s="51" t="s">
        <v>1148</v>
      </c>
      <c r="W824" s="63" t="s">
        <v>71</v>
      </c>
      <c r="X824" s="64">
        <v>203</v>
      </c>
      <c r="Y824" s="64">
        <v>196</v>
      </c>
      <c r="Z824" s="64">
        <v>241</v>
      </c>
      <c r="AA824" s="84">
        <v>1.89</v>
      </c>
      <c r="AB824" s="85">
        <v>1</v>
      </c>
      <c r="AC824" s="85">
        <v>1</v>
      </c>
    </row>
    <row r="825" spans="1:29" ht="25.5">
      <c r="A825" s="1"/>
      <c r="B825" s="6" t="s">
        <v>55</v>
      </c>
      <c r="C825" s="6" t="s">
        <v>1340</v>
      </c>
      <c r="D825" s="6" t="s">
        <v>1140</v>
      </c>
      <c r="E825" s="49" t="s">
        <v>1141</v>
      </c>
      <c r="F825" s="6" t="s">
        <v>1406</v>
      </c>
      <c r="G825" s="6" t="s">
        <v>85</v>
      </c>
      <c r="H825" s="6" t="s">
        <v>3430</v>
      </c>
      <c r="I825" s="60" t="s">
        <v>3431</v>
      </c>
      <c r="J825" s="49" t="s">
        <v>3432</v>
      </c>
      <c r="K825" s="6" t="s">
        <v>3433</v>
      </c>
      <c r="L825" s="29">
        <f>IF($J$6="с учетом НДС",VLOOKUP(I825,LEGEND!B:E,4,0)*(1-M825),VLOOKUP(I825,LEGEND!B:E,4,0)*(1-M825)/1.2)</f>
        <v>64990</v>
      </c>
      <c r="M825" s="57">
        <f>IF(AND(B825&lt;&gt;"1_Электроинструмент",B825&lt;&gt;"2_Садовая техника"),$J$5,IF($J$4&lt;=20%,$J$4,IFERROR(VLOOKUP(S825,LEGEND!$L$2:$M$5,2,FALSE),$J$4)))</f>
        <v>0</v>
      </c>
      <c r="N825" s="48" t="s">
        <v>3434</v>
      </c>
      <c r="O825" s="49" t="s">
        <v>42</v>
      </c>
      <c r="P825" s="49" t="s">
        <v>582</v>
      </c>
      <c r="Q825" s="49" t="s">
        <v>583</v>
      </c>
      <c r="R825" s="50">
        <v>44651</v>
      </c>
      <c r="S825" s="49" t="s">
        <v>60</v>
      </c>
      <c r="T825" s="73" t="str">
        <f>IF(_xlfn.XLOOKUP(I825,LEGEND!B:B,LEGEND!H:H)&lt;&gt;"-",HYPERLINK(_xlfn.XLOOKUP(I825,LEGEND!B:B,LEGEND!H:H),"link"),_xlfn.XLOOKUP(I825,LEGEND!B:B,LEGEND!H:H))</f>
        <v>link</v>
      </c>
      <c r="U825" s="73" t="str">
        <f>HYPERLINK(_xlfn.XLOOKUP(I825,LEGEND!B:B,LEGEND!I:I))</f>
        <v>https://milwaukee-media-images.s3.amazonaws.com/hi/M18_FAC-0--Hero_1.jpg</v>
      </c>
      <c r="V825" s="51" t="s">
        <v>3436</v>
      </c>
      <c r="W825" s="63" t="s">
        <v>3437</v>
      </c>
      <c r="X825" s="64">
        <v>505</v>
      </c>
      <c r="Y825" s="64">
        <v>305</v>
      </c>
      <c r="Z825" s="64">
        <v>500</v>
      </c>
      <c r="AA825" s="84">
        <v>16.78</v>
      </c>
      <c r="AB825" s="85">
        <v>1</v>
      </c>
      <c r="AC825" s="85">
        <v>1</v>
      </c>
    </row>
    <row r="826" spans="1:29" ht="25.5">
      <c r="A826" s="1"/>
      <c r="B826" s="6" t="s">
        <v>55</v>
      </c>
      <c r="C826" s="6" t="s">
        <v>4069</v>
      </c>
      <c r="D826" s="6" t="s">
        <v>4846</v>
      </c>
      <c r="E826" s="49" t="s">
        <v>4847</v>
      </c>
      <c r="F826" s="6" t="s">
        <v>1318</v>
      </c>
      <c r="G826" s="6" t="s">
        <v>60</v>
      </c>
      <c r="H826" s="6" t="s">
        <v>4855</v>
      </c>
      <c r="I826" s="60" t="s">
        <v>4856</v>
      </c>
      <c r="J826" s="49" t="s">
        <v>4857</v>
      </c>
      <c r="K826" s="6" t="s">
        <v>4858</v>
      </c>
      <c r="L826" s="29">
        <f>IF($J$6="с учетом НДС",VLOOKUP(I826,LEGEND!B:E,4,0)*(1-M826),VLOOKUP(I826,LEGEND!B:E,4,0)*(1-M826)/1.2)</f>
        <v>3400</v>
      </c>
      <c r="M826" s="57">
        <f>IF(AND(B826&lt;&gt;"1_Электроинструмент",B826&lt;&gt;"2_Садовая техника"),$J$5,IF($J$4&lt;=20%,$J$4,IFERROR(VLOOKUP(S826,LEGEND!$L$2:$M$5,2,FALSE),$J$4)))</f>
        <v>0</v>
      </c>
      <c r="N826" s="48" t="s">
        <v>4859</v>
      </c>
      <c r="O826" s="49" t="s">
        <v>60</v>
      </c>
      <c r="P826" s="49" t="s">
        <v>66</v>
      </c>
      <c r="Q826" s="49" t="s">
        <v>67</v>
      </c>
      <c r="R826" s="50" t="s">
        <v>68</v>
      </c>
      <c r="S826" s="49" t="s">
        <v>60</v>
      </c>
      <c r="T826" s="73" t="str">
        <f>IF(_xlfn.XLOOKUP(I826,LEGEND!B:B,LEGEND!H:H)&lt;&gt;"-",HYPERLINK(_xlfn.XLOOKUP(I826,LEGEND!B:B,LEGEND!H:H),"link"),_xlfn.XLOOKUP(I826,LEGEND!B:B,LEGEND!H:H))</f>
        <v>link</v>
      </c>
      <c r="U826" s="73" t="str">
        <f>HYPERLINK(_xlfn.XLOOKUP(I826,LEGEND!B:B,LEGEND!I:I))</f>
        <v>https://milwaukee-media-images.s3.amazonaws.com/hi/4931411958--Hero_1.jpg</v>
      </c>
      <c r="V826" s="51" t="s">
        <v>4860</v>
      </c>
      <c r="W826" s="63" t="s">
        <v>71</v>
      </c>
      <c r="X826" s="64">
        <v>400</v>
      </c>
      <c r="Y826" s="64">
        <v>250</v>
      </c>
      <c r="Z826" s="64">
        <v>70</v>
      </c>
      <c r="AA826" s="84">
        <v>0.76200000000000001</v>
      </c>
      <c r="AB826" s="85">
        <v>1</v>
      </c>
      <c r="AC826" s="85">
        <v>1</v>
      </c>
    </row>
    <row r="827" spans="1:29" ht="25.5">
      <c r="A827" s="1"/>
      <c r="B827" s="6" t="s">
        <v>55</v>
      </c>
      <c r="C827" s="6" t="s">
        <v>4069</v>
      </c>
      <c r="D827" s="6" t="s">
        <v>4846</v>
      </c>
      <c r="E827" s="49" t="s">
        <v>4847</v>
      </c>
      <c r="F827" s="6" t="s">
        <v>1318</v>
      </c>
      <c r="G827" s="6" t="s">
        <v>60</v>
      </c>
      <c r="H827" s="6" t="s">
        <v>4848</v>
      </c>
      <c r="I827" s="60" t="s">
        <v>4849</v>
      </c>
      <c r="J827" s="49" t="s">
        <v>4850</v>
      </c>
      <c r="K827" s="6" t="s">
        <v>4851</v>
      </c>
      <c r="L827" s="29">
        <f>IF($J$6="с учетом НДС",VLOOKUP(I827,LEGEND!B:E,4,0)*(1-M827),VLOOKUP(I827,LEGEND!B:E,4,0)*(1-M827)/1.2)</f>
        <v>4100</v>
      </c>
      <c r="M827" s="57">
        <f>IF(AND(B827&lt;&gt;"1_Электроинструмент",B827&lt;&gt;"2_Садовая техника"),$J$5,IF($J$4&lt;=20%,$J$4,IFERROR(VLOOKUP(S827,LEGEND!$L$2:$M$5,2,FALSE),$J$4)))</f>
        <v>0</v>
      </c>
      <c r="N827" s="48" t="s">
        <v>4852</v>
      </c>
      <c r="O827" s="49" t="s">
        <v>60</v>
      </c>
      <c r="P827" s="49" t="s">
        <v>66</v>
      </c>
      <c r="Q827" s="49" t="s">
        <v>67</v>
      </c>
      <c r="R827" s="50" t="s">
        <v>68</v>
      </c>
      <c r="S827" s="49" t="s">
        <v>60</v>
      </c>
      <c r="T827" s="73" t="str">
        <f>IF(_xlfn.XLOOKUP(I827,LEGEND!B:B,LEGEND!H:H)&lt;&gt;"-",HYPERLINK(_xlfn.XLOOKUP(I827,LEGEND!B:B,LEGEND!H:H),"link"),_xlfn.XLOOKUP(I827,LEGEND!B:B,LEGEND!H:H))</f>
        <v>link</v>
      </c>
      <c r="U827" s="73" t="str">
        <f>HYPERLINK(_xlfn.XLOOKUP(I827,LEGEND!B:B,LEGEND!I:I))</f>
        <v>https://milwaukee-media-images.s3.amazonaws.com/hi/4931411254--Hero_1.jpg</v>
      </c>
      <c r="V827" s="51" t="s">
        <v>4854</v>
      </c>
      <c r="W827" s="63" t="s">
        <v>71</v>
      </c>
      <c r="X827" s="64">
        <v>600</v>
      </c>
      <c r="Y827" s="64">
        <v>290</v>
      </c>
      <c r="Z827" s="64">
        <v>60</v>
      </c>
      <c r="AA827" s="84">
        <v>1.1100000000000001</v>
      </c>
      <c r="AB827" s="85">
        <v>1</v>
      </c>
      <c r="AC827" s="85">
        <v>1</v>
      </c>
    </row>
    <row r="828" spans="1:29" ht="25.5">
      <c r="A828" s="1"/>
      <c r="B828" s="6" t="s">
        <v>55</v>
      </c>
      <c r="C828" s="6" t="s">
        <v>4069</v>
      </c>
      <c r="D828" s="6" t="s">
        <v>4846</v>
      </c>
      <c r="E828" s="49" t="s">
        <v>4847</v>
      </c>
      <c r="F828" s="6" t="s">
        <v>1318</v>
      </c>
      <c r="G828" s="6" t="s">
        <v>85</v>
      </c>
      <c r="H828" s="6" t="s">
        <v>4861</v>
      </c>
      <c r="I828" s="60" t="s">
        <v>4862</v>
      </c>
      <c r="J828" s="49" t="s">
        <v>4863</v>
      </c>
      <c r="K828" s="6" t="s">
        <v>4864</v>
      </c>
      <c r="L828" s="29">
        <f>IF($J$6="с учетом НДС",VLOOKUP(I828,LEGEND!B:E,4,0)*(1-M828),VLOOKUP(I828,LEGEND!B:E,4,0)*(1-M828)/1.2)</f>
        <v>9500</v>
      </c>
      <c r="M828" s="57">
        <f>IF(AND(B828&lt;&gt;"1_Электроинструмент",B828&lt;&gt;"2_Садовая техника"),$J$5,IF($J$4&lt;=20%,$J$4,IFERROR(VLOOKUP(S828,LEGEND!$L$2:$M$5,2,FALSE),$J$4)))</f>
        <v>0</v>
      </c>
      <c r="N828" s="48" t="s">
        <v>4865</v>
      </c>
      <c r="O828" s="49" t="s">
        <v>60</v>
      </c>
      <c r="P828" s="49" t="s">
        <v>66</v>
      </c>
      <c r="Q828" s="49" t="s">
        <v>67</v>
      </c>
      <c r="R828" s="50" t="s">
        <v>68</v>
      </c>
      <c r="S828" s="49" t="s">
        <v>60</v>
      </c>
      <c r="T828" s="73" t="str">
        <f>IF(_xlfn.XLOOKUP(I828,LEGEND!B:B,LEGEND!H:H)&lt;&gt;"-",HYPERLINK(_xlfn.XLOOKUP(I828,LEGEND!B:B,LEGEND!H:H),"link"),_xlfn.XLOOKUP(I828,LEGEND!B:B,LEGEND!H:H))</f>
        <v>link</v>
      </c>
      <c r="U828" s="73" t="str">
        <f>HYPERLINK(_xlfn.XLOOKUP(I828,LEGEND!B:B,LEGEND!I:I))</f>
        <v>https://milwaukee-media-images.s3.amazonaws.com/hi/4933459429--Hero_1.jpg</v>
      </c>
      <c r="V828" s="51" t="s">
        <v>4867</v>
      </c>
      <c r="W828" s="63" t="s">
        <v>71</v>
      </c>
      <c r="X828" s="64">
        <v>660</v>
      </c>
      <c r="Y828" s="64">
        <v>350</v>
      </c>
      <c r="Z828" s="64">
        <v>135</v>
      </c>
      <c r="AA828" s="84">
        <v>1.81</v>
      </c>
      <c r="AB828" s="85">
        <v>1</v>
      </c>
      <c r="AC828" s="85">
        <v>1</v>
      </c>
    </row>
    <row r="829" spans="1:29" ht="25.5">
      <c r="A829" s="1"/>
      <c r="B829" s="6" t="s">
        <v>55</v>
      </c>
      <c r="C829" s="6" t="s">
        <v>4069</v>
      </c>
      <c r="D829" s="6" t="s">
        <v>4846</v>
      </c>
      <c r="E829" s="49" t="s">
        <v>4847</v>
      </c>
      <c r="F829" s="6" t="s">
        <v>1318</v>
      </c>
      <c r="G829" s="6" t="s">
        <v>60</v>
      </c>
      <c r="H829" s="6" t="s">
        <v>4868</v>
      </c>
      <c r="I829" s="60" t="s">
        <v>4869</v>
      </c>
      <c r="J829" s="49" t="s">
        <v>4870</v>
      </c>
      <c r="K829" s="6" t="s">
        <v>4871</v>
      </c>
      <c r="L829" s="29">
        <f>IF($J$6="с учетом НДС",VLOOKUP(I829,LEGEND!B:E,4,0)*(1-M829),VLOOKUP(I829,LEGEND!B:E,4,0)*(1-M829)/1.2)</f>
        <v>10900</v>
      </c>
      <c r="M829" s="57">
        <f>IF(AND(B829&lt;&gt;"1_Электроинструмент",B829&lt;&gt;"2_Садовая техника"),$J$5,IF($J$4&lt;=20%,$J$4,IFERROR(VLOOKUP(S829,LEGEND!$L$2:$M$5,2,FALSE),$J$4)))</f>
        <v>0</v>
      </c>
      <c r="N829" s="48" t="s">
        <v>4872</v>
      </c>
      <c r="O829" s="49" t="s">
        <v>60</v>
      </c>
      <c r="P829" s="49" t="s">
        <v>1556</v>
      </c>
      <c r="Q829" s="49" t="s">
        <v>473</v>
      </c>
      <c r="R829" s="50" t="s">
        <v>68</v>
      </c>
      <c r="S829" s="49" t="s">
        <v>60</v>
      </c>
      <c r="T829" s="73" t="str">
        <f>IF(_xlfn.XLOOKUP(I829,LEGEND!B:B,LEGEND!H:H)&lt;&gt;"-",HYPERLINK(_xlfn.XLOOKUP(I829,LEGEND!B:B,LEGEND!H:H),"link"),_xlfn.XLOOKUP(I829,LEGEND!B:B,LEGEND!H:H))</f>
        <v>link</v>
      </c>
      <c r="U829" s="73" t="str">
        <f>HYPERLINK(_xlfn.XLOOKUP(I829,LEGEND!B:B,LEGEND!I:I))</f>
        <v>-</v>
      </c>
      <c r="V829" s="51" t="s">
        <v>4874</v>
      </c>
      <c r="W829" s="63" t="s">
        <v>71</v>
      </c>
      <c r="X829" s="64">
        <v>330</v>
      </c>
      <c r="Y829" s="64">
        <v>220</v>
      </c>
      <c r="Z829" s="64">
        <v>140</v>
      </c>
      <c r="AA829" s="84">
        <v>1.25</v>
      </c>
      <c r="AB829" s="85">
        <v>1</v>
      </c>
      <c r="AC829" s="85">
        <v>1</v>
      </c>
    </row>
    <row r="830" spans="1:29" ht="22.5">
      <c r="A830" s="1"/>
      <c r="B830" s="6" t="s">
        <v>55</v>
      </c>
      <c r="C830" s="6" t="s">
        <v>56</v>
      </c>
      <c r="D830" s="6" t="s">
        <v>1149</v>
      </c>
      <c r="E830" s="49" t="s">
        <v>1150</v>
      </c>
      <c r="F830" s="6" t="s">
        <v>84</v>
      </c>
      <c r="G830" s="6" t="s">
        <v>85</v>
      </c>
      <c r="H830" s="6" t="s">
        <v>1163</v>
      </c>
      <c r="I830" s="60" t="s">
        <v>1164</v>
      </c>
      <c r="J830" s="49" t="s">
        <v>1165</v>
      </c>
      <c r="K830" s="6" t="s">
        <v>1166</v>
      </c>
      <c r="L830" s="29">
        <f>IF($J$6="с учетом НДС",VLOOKUP(I830,LEGEND!B:E,4,0)*(1-M830),VLOOKUP(I830,LEGEND!B:E,4,0)*(1-M830)/1.2)</f>
        <v>36990</v>
      </c>
      <c r="M830" s="57">
        <f>IF(AND(B830&lt;&gt;"1_Электроинструмент",B830&lt;&gt;"2_Садовая техника"),$J$5,IF($J$4&lt;=20%,$J$4,IFERROR(VLOOKUP(S830,LEGEND!$L$2:$M$5,2,FALSE),$J$4)))</f>
        <v>0</v>
      </c>
      <c r="N830" s="48" t="s">
        <v>1167</v>
      </c>
      <c r="O830" s="49" t="s">
        <v>60</v>
      </c>
      <c r="P830" s="49" t="s">
        <v>66</v>
      </c>
      <c r="Q830" s="49" t="s">
        <v>473</v>
      </c>
      <c r="R830" s="50" t="s">
        <v>68</v>
      </c>
      <c r="S830" s="49" t="s">
        <v>60</v>
      </c>
      <c r="T830" s="73" t="str">
        <f>IF(_xlfn.XLOOKUP(I830,LEGEND!B:B,LEGEND!H:H)&lt;&gt;"-",HYPERLINK(_xlfn.XLOOKUP(I830,LEGEND!B:B,LEGEND!H:H),"link"),_xlfn.XLOOKUP(I830,LEGEND!B:B,LEGEND!H:H))</f>
        <v>-</v>
      </c>
      <c r="U830" s="73" t="str">
        <f>HYPERLINK(_xlfn.XLOOKUP(I830,LEGEND!B:B,LEGEND!I:I))</f>
        <v>https://milwaukee-media-images.s3.amazonaws.com/hi/M12_FPXP-0C--Hero_1.jpg</v>
      </c>
      <c r="V830" s="51" t="s">
        <v>1168</v>
      </c>
      <c r="W830" s="63" t="s">
        <v>71</v>
      </c>
      <c r="X830" s="64">
        <v>130</v>
      </c>
      <c r="Y830" s="64">
        <v>415</v>
      </c>
      <c r="Z830" s="64">
        <v>340</v>
      </c>
      <c r="AA830" s="84">
        <v>3.8420000000000001</v>
      </c>
      <c r="AB830" s="85">
        <v>1</v>
      </c>
      <c r="AC830" s="85">
        <v>1</v>
      </c>
    </row>
    <row r="831" spans="1:29" ht="25.5">
      <c r="A831" s="1"/>
      <c r="B831" s="6" t="s">
        <v>55</v>
      </c>
      <c r="C831" s="6" t="s">
        <v>56</v>
      </c>
      <c r="D831" s="6" t="s">
        <v>1149</v>
      </c>
      <c r="E831" s="49" t="s">
        <v>1150</v>
      </c>
      <c r="F831" s="6" t="s">
        <v>84</v>
      </c>
      <c r="G831" s="6" t="s">
        <v>85</v>
      </c>
      <c r="H831" s="6" t="s">
        <v>1169</v>
      </c>
      <c r="I831" s="60" t="s">
        <v>1170</v>
      </c>
      <c r="J831" s="49" t="s">
        <v>1171</v>
      </c>
      <c r="K831" s="6" t="s">
        <v>1172</v>
      </c>
      <c r="L831" s="29">
        <f>IF($J$6="с учетом НДС",VLOOKUP(I831,LEGEND!B:E,4,0)*(1-M831),VLOOKUP(I831,LEGEND!B:E,4,0)*(1-M831)/1.2)</f>
        <v>72490</v>
      </c>
      <c r="M831" s="57">
        <f>IF(AND(B831&lt;&gt;"1_Электроинструмент",B831&lt;&gt;"2_Садовая техника"),$J$5,IF($J$4&lt;=20%,$J$4,IFERROR(VLOOKUP(S831,LEGEND!$L$2:$M$5,2,FALSE),$J$4)))</f>
        <v>0</v>
      </c>
      <c r="N831" s="48" t="s">
        <v>1173</v>
      </c>
      <c r="O831" s="49" t="s">
        <v>60</v>
      </c>
      <c r="P831" s="49" t="s">
        <v>66</v>
      </c>
      <c r="Q831" s="49" t="s">
        <v>67</v>
      </c>
      <c r="R831" s="50" t="s">
        <v>68</v>
      </c>
      <c r="S831" s="49" t="s">
        <v>60</v>
      </c>
      <c r="T831" s="73" t="str">
        <f>IF(_xlfn.XLOOKUP(I831,LEGEND!B:B,LEGEND!H:H)&lt;&gt;"-",HYPERLINK(_xlfn.XLOOKUP(I831,LEGEND!B:B,LEGEND!H:H),"link"),_xlfn.XLOOKUP(I831,LEGEND!B:B,LEGEND!H:H))</f>
        <v>-</v>
      </c>
      <c r="U831" s="73" t="str">
        <f>HYPERLINK(_xlfn.XLOOKUP(I831,LEGEND!B:B,LEGEND!I:I))</f>
        <v>https://milwaukee-media-images.s3.amazonaws.com/hi/M12_FPXP-I06202C--Hero_1.jpg</v>
      </c>
      <c r="V831" s="51" t="s">
        <v>1174</v>
      </c>
      <c r="W831" s="63" t="s">
        <v>71</v>
      </c>
      <c r="X831" s="64">
        <v>130</v>
      </c>
      <c r="Y831" s="64">
        <v>430</v>
      </c>
      <c r="Z831" s="64">
        <v>350</v>
      </c>
      <c r="AA831" s="84">
        <v>5.492</v>
      </c>
      <c r="AB831" s="85">
        <v>1</v>
      </c>
      <c r="AC831" s="85">
        <v>1</v>
      </c>
    </row>
    <row r="832" spans="1:29" ht="25.5">
      <c r="A832" s="1"/>
      <c r="B832" s="6" t="s">
        <v>55</v>
      </c>
      <c r="C832" s="6" t="s">
        <v>56</v>
      </c>
      <c r="D832" s="6" t="s">
        <v>1149</v>
      </c>
      <c r="E832" s="49" t="s">
        <v>1150</v>
      </c>
      <c r="F832" s="6" t="s">
        <v>84</v>
      </c>
      <c r="G832" s="6" t="s">
        <v>85</v>
      </c>
      <c r="H832" s="6" t="s">
        <v>1175</v>
      </c>
      <c r="I832" s="60" t="s">
        <v>1176</v>
      </c>
      <c r="J832" s="49" t="s">
        <v>1177</v>
      </c>
      <c r="K832" s="6" t="s">
        <v>1178</v>
      </c>
      <c r="L832" s="29">
        <f>IF($J$6="с учетом НДС",VLOOKUP(I832,LEGEND!B:E,4,0)*(1-M832),VLOOKUP(I832,LEGEND!B:E,4,0)*(1-M832)/1.2)</f>
        <v>72490</v>
      </c>
      <c r="M832" s="57">
        <f>IF(AND(B832&lt;&gt;"1_Электроинструмент",B832&lt;&gt;"2_Садовая техника"),$J$5,IF($J$4&lt;=20%,$J$4,IFERROR(VLOOKUP(S832,LEGEND!$L$2:$M$5,2,FALSE),$J$4)))</f>
        <v>0</v>
      </c>
      <c r="N832" s="48" t="s">
        <v>1173</v>
      </c>
      <c r="O832" s="49" t="s">
        <v>60</v>
      </c>
      <c r="P832" s="49" t="s">
        <v>66</v>
      </c>
      <c r="Q832" s="49" t="s">
        <v>67</v>
      </c>
      <c r="R832" s="50" t="s">
        <v>68</v>
      </c>
      <c r="S832" s="49" t="s">
        <v>60</v>
      </c>
      <c r="T832" s="73" t="str">
        <f>IF(_xlfn.XLOOKUP(I832,LEGEND!B:B,LEGEND!H:H)&lt;&gt;"-",HYPERLINK(_xlfn.XLOOKUP(I832,LEGEND!B:B,LEGEND!H:H),"link"),_xlfn.XLOOKUP(I832,LEGEND!B:B,LEGEND!H:H))</f>
        <v>-</v>
      </c>
      <c r="U832" s="73" t="str">
        <f>HYPERLINK(_xlfn.XLOOKUP(I832,LEGEND!B:B,LEGEND!I:I))</f>
        <v>https://milwaukee-media-images.s3.amazonaws.com/hi/M12_FPXP-I10202C--Hero_1.jpg</v>
      </c>
      <c r="V832" s="51" t="s">
        <v>1179</v>
      </c>
      <c r="W832" s="63" t="s">
        <v>71</v>
      </c>
      <c r="X832" s="64">
        <v>125</v>
      </c>
      <c r="Y832" s="64">
        <v>350</v>
      </c>
      <c r="Z832" s="64">
        <v>420</v>
      </c>
      <c r="AA832" s="84">
        <v>5.5220000000000002</v>
      </c>
      <c r="AB832" s="85">
        <v>1</v>
      </c>
      <c r="AC832" s="85">
        <v>1</v>
      </c>
    </row>
    <row r="833" spans="1:29" ht="25.5">
      <c r="A833" s="1"/>
      <c r="B833" s="6" t="s">
        <v>55</v>
      </c>
      <c r="C833" s="6" t="s">
        <v>56</v>
      </c>
      <c r="D833" s="6" t="s">
        <v>1149</v>
      </c>
      <c r="E833" s="49" t="s">
        <v>1150</v>
      </c>
      <c r="F833" s="6" t="s">
        <v>59</v>
      </c>
      <c r="G833" s="6" t="s">
        <v>60</v>
      </c>
      <c r="H833" s="6" t="s">
        <v>8484</v>
      </c>
      <c r="I833" s="60" t="s">
        <v>8485</v>
      </c>
      <c r="J833" s="49" t="s">
        <v>8486</v>
      </c>
      <c r="K833" s="6" t="s">
        <v>8487</v>
      </c>
      <c r="L833" s="29">
        <f>IF($J$6="с учетом НДС",VLOOKUP(I833,LEGEND!B:E,4,0)*(1-M833),VLOOKUP(I833,LEGEND!B:E,4,0)*(1-M833)/1.2)</f>
        <v>29990</v>
      </c>
      <c r="M833" s="57">
        <f>IF(AND(B833&lt;&gt;"1_Электроинструмент",B833&lt;&gt;"2_Садовая техника"),$J$5,IF($J$4&lt;=20%,$J$4,IFERROR(VLOOKUP(S833,LEGEND!$L$2:$M$5,2,FALSE),$J$4)))</f>
        <v>0</v>
      </c>
      <c r="N833" s="48" t="s">
        <v>60</v>
      </c>
      <c r="O833" s="49" t="s">
        <v>60</v>
      </c>
      <c r="P833" s="49" t="s">
        <v>66</v>
      </c>
      <c r="Q833" s="49" t="s">
        <v>67</v>
      </c>
      <c r="R833" s="50" t="s">
        <v>68</v>
      </c>
      <c r="S833" s="49" t="s">
        <v>60</v>
      </c>
      <c r="T833" s="73" t="str">
        <f>IF(_xlfn.XLOOKUP(I833,LEGEND!B:B,LEGEND!H:H)&lt;&gt;"-",HYPERLINK(_xlfn.XLOOKUP(I833,LEGEND!B:B,LEGEND!H:H),"link"),_xlfn.XLOOKUP(I833,LEGEND!B:B,LEGEND!H:H))</f>
        <v>-</v>
      </c>
      <c r="U833" s="73" t="str">
        <f>HYPERLINK(_xlfn.XLOOKUP(I833,LEGEND!B:B,LEGEND!I:I))</f>
        <v>-</v>
      </c>
      <c r="V833" s="51" t="s">
        <v>8488</v>
      </c>
      <c r="W833" s="63" t="s">
        <v>71</v>
      </c>
      <c r="X833" s="64">
        <v>375</v>
      </c>
      <c r="Y833" s="64">
        <v>315</v>
      </c>
      <c r="Z833" s="64">
        <v>125</v>
      </c>
      <c r="AA833" s="84">
        <v>3.1419999999999999</v>
      </c>
      <c r="AB833" s="85">
        <v>1</v>
      </c>
      <c r="AC833" s="85">
        <v>1</v>
      </c>
    </row>
    <row r="834" spans="1:29" ht="25.5">
      <c r="A834" s="1"/>
      <c r="B834" s="6" t="s">
        <v>55</v>
      </c>
      <c r="C834" s="6" t="s">
        <v>56</v>
      </c>
      <c r="D834" s="6" t="s">
        <v>1149</v>
      </c>
      <c r="E834" s="49" t="s">
        <v>1150</v>
      </c>
      <c r="F834" s="6" t="s">
        <v>59</v>
      </c>
      <c r="G834" s="6" t="s">
        <v>60</v>
      </c>
      <c r="H834" s="6" t="s">
        <v>8489</v>
      </c>
      <c r="I834" s="60" t="s">
        <v>8490</v>
      </c>
      <c r="J834" s="49" t="s">
        <v>8491</v>
      </c>
      <c r="K834" s="6" t="s">
        <v>8492</v>
      </c>
      <c r="L834" s="29">
        <f>IF($J$6="с учетом НДС",VLOOKUP(I834,LEGEND!B:E,4,0)*(1-M834),VLOOKUP(I834,LEGEND!B:E,4,0)*(1-M834)/1.2)</f>
        <v>40990</v>
      </c>
      <c r="M834" s="57">
        <f>IF(AND(B834&lt;&gt;"1_Электроинструмент",B834&lt;&gt;"2_Садовая техника"),$J$5,IF($J$4&lt;=20%,$J$4,IFERROR(VLOOKUP(S834,LEGEND!$L$2:$M$5,2,FALSE),$J$4)))</f>
        <v>0</v>
      </c>
      <c r="N834" s="48" t="s">
        <v>60</v>
      </c>
      <c r="O834" s="49" t="s">
        <v>60</v>
      </c>
      <c r="P834" s="49" t="s">
        <v>66</v>
      </c>
      <c r="Q834" s="49" t="s">
        <v>67</v>
      </c>
      <c r="R834" s="50" t="s">
        <v>68</v>
      </c>
      <c r="S834" s="49" t="s">
        <v>60</v>
      </c>
      <c r="T834" s="73" t="str">
        <f>IF(_xlfn.XLOOKUP(I834,LEGEND!B:B,LEGEND!H:H)&lt;&gt;"-",HYPERLINK(_xlfn.XLOOKUP(I834,LEGEND!B:B,LEGEND!H:H),"link"),_xlfn.XLOOKUP(I834,LEGEND!B:B,LEGEND!H:H))</f>
        <v>-</v>
      </c>
      <c r="U834" s="73" t="str">
        <f>HYPERLINK(_xlfn.XLOOKUP(I834,LEGEND!B:B,LEGEND!I:I))</f>
        <v>-</v>
      </c>
      <c r="V834" s="51" t="s">
        <v>8493</v>
      </c>
      <c r="W834" s="63" t="s">
        <v>71</v>
      </c>
      <c r="X834" s="64">
        <v>375</v>
      </c>
      <c r="Y834" s="64">
        <v>119</v>
      </c>
      <c r="Z834" s="64">
        <v>316</v>
      </c>
      <c r="AA834" s="84">
        <v>4.1920000000000002</v>
      </c>
      <c r="AB834" s="85">
        <v>1</v>
      </c>
      <c r="AC834" s="85">
        <v>1</v>
      </c>
    </row>
    <row r="835" spans="1:29" ht="25.5">
      <c r="A835" s="1"/>
      <c r="B835" s="6" t="s">
        <v>55</v>
      </c>
      <c r="C835" s="6" t="s">
        <v>56</v>
      </c>
      <c r="D835" s="6" t="s">
        <v>1149</v>
      </c>
      <c r="E835" s="49" t="s">
        <v>1150</v>
      </c>
      <c r="F835" s="6" t="s">
        <v>59</v>
      </c>
      <c r="G835" s="6" t="s">
        <v>60</v>
      </c>
      <c r="H835" s="6" t="s">
        <v>1151</v>
      </c>
      <c r="I835" s="60" t="s">
        <v>1152</v>
      </c>
      <c r="J835" s="49" t="s">
        <v>1153</v>
      </c>
      <c r="K835" s="6" t="s">
        <v>1154</v>
      </c>
      <c r="L835" s="29">
        <f>IF($J$6="с учетом НДС",VLOOKUP(I835,LEGEND!B:E,4,0)*(1-M835),VLOOKUP(I835,LEGEND!B:E,4,0)*(1-M835)/1.2)</f>
        <v>60990</v>
      </c>
      <c r="M835" s="57">
        <f>IF(AND(B835&lt;&gt;"1_Электроинструмент",B835&lt;&gt;"2_Садовая техника"),$J$5,IF($J$4&lt;=20%,$J$4,IFERROR(VLOOKUP(S835,LEGEND!$L$2:$M$5,2,FALSE),$J$4)))</f>
        <v>0</v>
      </c>
      <c r="N835" s="48" t="s">
        <v>1155</v>
      </c>
      <c r="O835" s="49" t="s">
        <v>60</v>
      </c>
      <c r="P835" s="49" t="s">
        <v>66</v>
      </c>
      <c r="Q835" s="49" t="s">
        <v>67</v>
      </c>
      <c r="R835" s="50" t="s">
        <v>68</v>
      </c>
      <c r="S835" s="49" t="s">
        <v>60</v>
      </c>
      <c r="T835" s="73" t="str">
        <f>IF(_xlfn.XLOOKUP(I835,LEGEND!B:B,LEGEND!H:H)&lt;&gt;"-",HYPERLINK(_xlfn.XLOOKUP(I835,LEGEND!B:B,LEGEND!H:H),"link"),_xlfn.XLOOKUP(I835,LEGEND!B:B,LEGEND!H:H))</f>
        <v>-</v>
      </c>
      <c r="U835" s="73" t="str">
        <f>HYPERLINK(_xlfn.XLOOKUP(I835,LEGEND!B:B,LEGEND!I:I))</f>
        <v>-</v>
      </c>
      <c r="V835" s="51" t="s">
        <v>1156</v>
      </c>
      <c r="W835" s="63" t="s">
        <v>71</v>
      </c>
      <c r="X835" s="64">
        <v>380</v>
      </c>
      <c r="Y835" s="64">
        <v>120</v>
      </c>
      <c r="Z835" s="64">
        <v>315</v>
      </c>
      <c r="AA835" s="84">
        <v>4.7519999999999998</v>
      </c>
      <c r="AB835" s="85">
        <v>1</v>
      </c>
      <c r="AC835" s="85">
        <v>1</v>
      </c>
    </row>
    <row r="836" spans="1:29" ht="25.5">
      <c r="A836" s="1"/>
      <c r="B836" s="6" t="s">
        <v>55</v>
      </c>
      <c r="C836" s="6" t="s">
        <v>56</v>
      </c>
      <c r="D836" s="6" t="s">
        <v>1149</v>
      </c>
      <c r="E836" s="49" t="s">
        <v>1150</v>
      </c>
      <c r="F836" s="6" t="s">
        <v>59</v>
      </c>
      <c r="G836" s="6" t="s">
        <v>60</v>
      </c>
      <c r="H836" s="6" t="s">
        <v>1157</v>
      </c>
      <c r="I836" s="60" t="s">
        <v>1158</v>
      </c>
      <c r="J836" s="49" t="s">
        <v>1159</v>
      </c>
      <c r="K836" s="6" t="s">
        <v>1160</v>
      </c>
      <c r="L836" s="29">
        <f>IF($J$6="с учетом НДС",VLOOKUP(I836,LEGEND!B:E,4,0)*(1-M836),VLOOKUP(I836,LEGEND!B:E,4,0)*(1-M836)/1.2)</f>
        <v>60990</v>
      </c>
      <c r="M836" s="57">
        <f>IF(AND(B836&lt;&gt;"1_Электроинструмент",B836&lt;&gt;"2_Садовая техника"),$J$5,IF($J$4&lt;=20%,$J$4,IFERROR(VLOOKUP(S836,LEGEND!$L$2:$M$5,2,FALSE),$J$4)))</f>
        <v>0</v>
      </c>
      <c r="N836" s="48" t="s">
        <v>1161</v>
      </c>
      <c r="O836" s="49" t="s">
        <v>60</v>
      </c>
      <c r="P836" s="49" t="s">
        <v>66</v>
      </c>
      <c r="Q836" s="49" t="s">
        <v>67</v>
      </c>
      <c r="R836" s="50" t="s">
        <v>68</v>
      </c>
      <c r="S836" s="49" t="s">
        <v>60</v>
      </c>
      <c r="T836" s="73" t="str">
        <f>IF(_xlfn.XLOOKUP(I836,LEGEND!B:B,LEGEND!H:H)&lt;&gt;"-",HYPERLINK(_xlfn.XLOOKUP(I836,LEGEND!B:B,LEGEND!H:H),"link"),_xlfn.XLOOKUP(I836,LEGEND!B:B,LEGEND!H:H))</f>
        <v>-</v>
      </c>
      <c r="U836" s="73" t="str">
        <f>HYPERLINK(_xlfn.XLOOKUP(I836,LEGEND!B:B,LEGEND!I:I))</f>
        <v>-</v>
      </c>
      <c r="V836" s="51" t="s">
        <v>1162</v>
      </c>
      <c r="W836" s="63" t="s">
        <v>71</v>
      </c>
      <c r="X836" s="64">
        <v>375</v>
      </c>
      <c r="Y836" s="64">
        <v>119</v>
      </c>
      <c r="Z836" s="64">
        <v>316</v>
      </c>
      <c r="AA836" s="84">
        <v>4.8789999999999996</v>
      </c>
      <c r="AB836" s="85">
        <v>1</v>
      </c>
      <c r="AC836" s="85">
        <v>1</v>
      </c>
    </row>
    <row r="837" spans="1:29" ht="25.5">
      <c r="A837" s="1"/>
      <c r="B837" s="6" t="s">
        <v>55</v>
      </c>
      <c r="C837" s="6" t="s">
        <v>56</v>
      </c>
      <c r="D837" s="6" t="s">
        <v>1149</v>
      </c>
      <c r="E837" s="49" t="s">
        <v>1150</v>
      </c>
      <c r="F837" s="6" t="s">
        <v>59</v>
      </c>
      <c r="G837" s="6" t="s">
        <v>60</v>
      </c>
      <c r="H837" s="6" t="s">
        <v>1151</v>
      </c>
      <c r="I837" s="60" t="s">
        <v>8494</v>
      </c>
      <c r="J837" s="49" t="s">
        <v>1153</v>
      </c>
      <c r="K837" s="6" t="s">
        <v>8495</v>
      </c>
      <c r="L837" s="29">
        <f>IF($J$6="с учетом НДС",VLOOKUP(I837,LEGEND!B:E,4,0)*(1-M837),VLOOKUP(I837,LEGEND!B:E,4,0)*(1-M837)/1.2)</f>
        <v>60990</v>
      </c>
      <c r="M837" s="57">
        <f>IF(AND(B837&lt;&gt;"1_Электроинструмент",B837&lt;&gt;"2_Садовая техника"),$J$5,IF($J$4&lt;=20%,$J$4,IFERROR(VLOOKUP(S837,LEGEND!$L$2:$M$5,2,FALSE),$J$4)))</f>
        <v>0</v>
      </c>
      <c r="N837" s="48" t="s">
        <v>60</v>
      </c>
      <c r="O837" s="49" t="s">
        <v>60</v>
      </c>
      <c r="P837" s="49" t="s">
        <v>66</v>
      </c>
      <c r="Q837" s="49" t="s">
        <v>67</v>
      </c>
      <c r="R837" s="50" t="s">
        <v>68</v>
      </c>
      <c r="S837" s="49" t="s">
        <v>60</v>
      </c>
      <c r="T837" s="73" t="str">
        <f>IF(_xlfn.XLOOKUP(I837,LEGEND!B:B,LEGEND!H:H)&lt;&gt;"-",HYPERLINK(_xlfn.XLOOKUP(I837,LEGEND!B:B,LEGEND!H:H),"link"),_xlfn.XLOOKUP(I837,LEGEND!B:B,LEGEND!H:H))</f>
        <v>-</v>
      </c>
      <c r="U837" s="73" t="str">
        <f>HYPERLINK(_xlfn.XLOOKUP(I837,LEGEND!B:B,LEGEND!I:I))</f>
        <v>-</v>
      </c>
      <c r="V837" s="51" t="s">
        <v>8496</v>
      </c>
      <c r="W837" s="63" t="s">
        <v>71</v>
      </c>
      <c r="X837" s="64">
        <v>375</v>
      </c>
      <c r="Y837" s="64">
        <v>119</v>
      </c>
      <c r="Z837" s="64">
        <v>315</v>
      </c>
      <c r="AA837" s="84">
        <v>4.83</v>
      </c>
      <c r="AB837" s="85">
        <v>1</v>
      </c>
      <c r="AC837" s="85">
        <v>1</v>
      </c>
    </row>
    <row r="838" spans="1:29" ht="25.5">
      <c r="A838" s="1"/>
      <c r="B838" s="6" t="s">
        <v>55</v>
      </c>
      <c r="C838" s="6" t="s">
        <v>1340</v>
      </c>
      <c r="D838" s="6" t="s">
        <v>1149</v>
      </c>
      <c r="E838" s="49" t="s">
        <v>1150</v>
      </c>
      <c r="F838" s="6" t="s">
        <v>1349</v>
      </c>
      <c r="G838" s="6" t="s">
        <v>1181</v>
      </c>
      <c r="H838" s="6" t="s">
        <v>3450</v>
      </c>
      <c r="I838" s="60" t="s">
        <v>3451</v>
      </c>
      <c r="J838" s="49" t="s">
        <v>3452</v>
      </c>
      <c r="K838" s="6" t="s">
        <v>3453</v>
      </c>
      <c r="L838" s="29">
        <f>IF($J$6="с учетом НДС",VLOOKUP(I838,LEGEND!B:E,4,0)*(1-M838),VLOOKUP(I838,LEGEND!B:E,4,0)*(1-M838)/1.2)</f>
        <v>272490</v>
      </c>
      <c r="M838" s="57">
        <f>IF(AND(B838&lt;&gt;"1_Электроинструмент",B838&lt;&gt;"2_Садовая техника"),$J$5,IF($J$4&lt;=20%,$J$4,IFERROR(VLOOKUP(S838,LEGEND!$L$2:$M$5,2,FALSE),$J$4)))</f>
        <v>0</v>
      </c>
      <c r="N838" s="48" t="s">
        <v>3454</v>
      </c>
      <c r="O838" s="49" t="s">
        <v>60</v>
      </c>
      <c r="P838" s="49" t="s">
        <v>66</v>
      </c>
      <c r="Q838" s="49" t="s">
        <v>67</v>
      </c>
      <c r="R838" s="50" t="s">
        <v>68</v>
      </c>
      <c r="S838" s="49" t="s">
        <v>60</v>
      </c>
      <c r="T838" s="73" t="str">
        <f>IF(_xlfn.XLOOKUP(I838,LEGEND!B:B,LEGEND!H:H)&lt;&gt;"-",HYPERLINK(_xlfn.XLOOKUP(I838,LEGEND!B:B,LEGEND!H:H),"link"),_xlfn.XLOOKUP(I838,LEGEND!B:B,LEGEND!H:H))</f>
        <v>-</v>
      </c>
      <c r="U838" s="73" t="str">
        <f>HYPERLINK(_xlfn.XLOOKUP(I838,LEGEND!B:B,LEGEND!I:I))</f>
        <v>-</v>
      </c>
      <c r="V838" s="51" t="s">
        <v>3455</v>
      </c>
      <c r="W838" s="63" t="s">
        <v>71</v>
      </c>
      <c r="X838" s="64">
        <v>699</v>
      </c>
      <c r="Y838" s="64">
        <v>192</v>
      </c>
      <c r="Z838" s="64">
        <v>531</v>
      </c>
      <c r="AA838" s="84">
        <v>15.035</v>
      </c>
      <c r="AB838" s="85">
        <v>1</v>
      </c>
      <c r="AC838" s="85">
        <v>1</v>
      </c>
    </row>
    <row r="839" spans="1:29" ht="33.75">
      <c r="A839" s="1"/>
      <c r="B839" s="6" t="s">
        <v>55</v>
      </c>
      <c r="C839" s="6" t="s">
        <v>1340</v>
      </c>
      <c r="D839" s="6" t="s">
        <v>1149</v>
      </c>
      <c r="E839" s="49" t="s">
        <v>1150</v>
      </c>
      <c r="F839" s="6" t="s">
        <v>1341</v>
      </c>
      <c r="G839" s="6" t="s">
        <v>60</v>
      </c>
      <c r="H839" s="6" t="s">
        <v>3438</v>
      </c>
      <c r="I839" s="60" t="s">
        <v>3439</v>
      </c>
      <c r="J839" s="49" t="s">
        <v>3440</v>
      </c>
      <c r="K839" s="6" t="s">
        <v>3441</v>
      </c>
      <c r="L839" s="29">
        <f>IF($J$6="с учетом НДС",VLOOKUP(I839,LEGEND!B:E,4,0)*(1-M839),VLOOKUP(I839,LEGEND!B:E,4,0)*(1-M839)/1.2)</f>
        <v>116990</v>
      </c>
      <c r="M839" s="57">
        <f>IF(AND(B839&lt;&gt;"1_Электроинструмент",B839&lt;&gt;"2_Садовая техника"),$J$5,IF($J$4&lt;=20%,$J$4,IFERROR(VLOOKUP(S839,LEGEND!$L$2:$M$5,2,FALSE),$J$4)))</f>
        <v>0</v>
      </c>
      <c r="N839" s="48" t="s">
        <v>3442</v>
      </c>
      <c r="O839" s="49" t="s">
        <v>60</v>
      </c>
      <c r="P839" s="49" t="s">
        <v>66</v>
      </c>
      <c r="Q839" s="49" t="s">
        <v>67</v>
      </c>
      <c r="R839" s="50" t="s">
        <v>68</v>
      </c>
      <c r="S839" s="49" t="s">
        <v>60</v>
      </c>
      <c r="T839" s="73" t="str">
        <f>IF(_xlfn.XLOOKUP(I839,LEGEND!B:B,LEGEND!H:H)&lt;&gt;"-",HYPERLINK(_xlfn.XLOOKUP(I839,LEGEND!B:B,LEGEND!H:H),"link"),_xlfn.XLOOKUP(I839,LEGEND!B:B,LEGEND!H:H))</f>
        <v>-</v>
      </c>
      <c r="U839" s="73" t="str">
        <f>HYPERLINK(_xlfn.XLOOKUP(I839,LEGEND!B:B,LEGEND!I:I))</f>
        <v>-</v>
      </c>
      <c r="V839" s="51" t="s">
        <v>3443</v>
      </c>
      <c r="W839" s="63" t="s">
        <v>71</v>
      </c>
      <c r="X839" s="64">
        <v>459</v>
      </c>
      <c r="Y839" s="64">
        <v>136</v>
      </c>
      <c r="Z839" s="64">
        <v>374</v>
      </c>
      <c r="AA839" s="84">
        <v>7.9180000000000001</v>
      </c>
      <c r="AB839" s="85">
        <v>1</v>
      </c>
      <c r="AC839" s="85">
        <v>1</v>
      </c>
    </row>
    <row r="840" spans="1:29" ht="25.5">
      <c r="A840" s="1"/>
      <c r="B840" s="6" t="s">
        <v>55</v>
      </c>
      <c r="C840" s="6" t="s">
        <v>1340</v>
      </c>
      <c r="D840" s="6" t="s">
        <v>1149</v>
      </c>
      <c r="E840" s="49" t="s">
        <v>1150</v>
      </c>
      <c r="F840" s="6" t="s">
        <v>1341</v>
      </c>
      <c r="G840" s="6" t="s">
        <v>60</v>
      </c>
      <c r="H840" s="6" t="s">
        <v>3444</v>
      </c>
      <c r="I840" s="60" t="s">
        <v>3445</v>
      </c>
      <c r="J840" s="49" t="s">
        <v>3446</v>
      </c>
      <c r="K840" s="6" t="s">
        <v>3447</v>
      </c>
      <c r="L840" s="29">
        <f>IF($J$6="с учетом НДС",VLOOKUP(I840,LEGEND!B:E,4,0)*(1-M840),VLOOKUP(I840,LEGEND!B:E,4,0)*(1-M840)/1.2)</f>
        <v>116990</v>
      </c>
      <c r="M840" s="57">
        <f>IF(AND(B840&lt;&gt;"1_Электроинструмент",B840&lt;&gt;"2_Садовая техника"),$J$5,IF($J$4&lt;=20%,$J$4,IFERROR(VLOOKUP(S840,LEGEND!$L$2:$M$5,2,FALSE),$J$4)))</f>
        <v>0</v>
      </c>
      <c r="N840" s="48" t="s">
        <v>3448</v>
      </c>
      <c r="O840" s="49" t="s">
        <v>60</v>
      </c>
      <c r="P840" s="49" t="s">
        <v>66</v>
      </c>
      <c r="Q840" s="49" t="s">
        <v>67</v>
      </c>
      <c r="R840" s="50" t="s">
        <v>68</v>
      </c>
      <c r="S840" s="49" t="s">
        <v>60</v>
      </c>
      <c r="T840" s="73" t="str">
        <f>IF(_xlfn.XLOOKUP(I840,LEGEND!B:B,LEGEND!H:H)&lt;&gt;"-",HYPERLINK(_xlfn.XLOOKUP(I840,LEGEND!B:B,LEGEND!H:H),"link"),_xlfn.XLOOKUP(I840,LEGEND!B:B,LEGEND!H:H))</f>
        <v>-</v>
      </c>
      <c r="U840" s="73" t="str">
        <f>HYPERLINK(_xlfn.XLOOKUP(I840,LEGEND!B:B,LEGEND!I:I))</f>
        <v>-</v>
      </c>
      <c r="V840" s="51" t="s">
        <v>3449</v>
      </c>
      <c r="W840" s="63" t="s">
        <v>71</v>
      </c>
      <c r="X840" s="64">
        <v>459</v>
      </c>
      <c r="Y840" s="64">
        <v>136</v>
      </c>
      <c r="Z840" s="64">
        <v>374</v>
      </c>
      <c r="AA840" s="84">
        <v>8.0009999999999994</v>
      </c>
      <c r="AB840" s="85">
        <v>1</v>
      </c>
      <c r="AC840" s="85">
        <v>1</v>
      </c>
    </row>
    <row r="841" spans="1:29" ht="25.5">
      <c r="A841" s="1"/>
      <c r="B841" s="6" t="s">
        <v>55</v>
      </c>
      <c r="C841" s="6" t="s">
        <v>4069</v>
      </c>
      <c r="D841" s="6" t="s">
        <v>1149</v>
      </c>
      <c r="E841" s="49" t="s">
        <v>1150</v>
      </c>
      <c r="F841" s="6" t="s">
        <v>1318</v>
      </c>
      <c r="G841" s="6" t="s">
        <v>60</v>
      </c>
      <c r="H841" s="6" t="s">
        <v>4875</v>
      </c>
      <c r="I841" s="60" t="s">
        <v>4876</v>
      </c>
      <c r="J841" s="49" t="s">
        <v>4877</v>
      </c>
      <c r="K841" s="6" t="s">
        <v>4878</v>
      </c>
      <c r="L841" s="29">
        <f>IF($J$6="с учетом НДС",VLOOKUP(I841,LEGEND!B:E,4,0)*(1-M841),VLOOKUP(I841,LEGEND!B:E,4,0)*(1-M841)/1.2)</f>
        <v>8100</v>
      </c>
      <c r="M841" s="57">
        <f>IF(AND(B841&lt;&gt;"1_Электроинструмент",B841&lt;&gt;"2_Садовая техника"),$J$5,IF($J$4&lt;=20%,$J$4,IFERROR(VLOOKUP(S841,LEGEND!$L$2:$M$5,2,FALSE),$J$4)))</f>
        <v>0</v>
      </c>
      <c r="N841" s="48" t="s">
        <v>60</v>
      </c>
      <c r="O841" s="49" t="s">
        <v>60</v>
      </c>
      <c r="P841" s="49" t="s">
        <v>66</v>
      </c>
      <c r="Q841" s="49" t="s">
        <v>67</v>
      </c>
      <c r="R841" s="50" t="s">
        <v>68</v>
      </c>
      <c r="S841" s="49" t="s">
        <v>60</v>
      </c>
      <c r="T841" s="73" t="str">
        <f>IF(_xlfn.XLOOKUP(I841,LEGEND!B:B,LEGEND!H:H)&lt;&gt;"-",HYPERLINK(_xlfn.XLOOKUP(I841,LEGEND!B:B,LEGEND!H:H),"link"),_xlfn.XLOOKUP(I841,LEGEND!B:B,LEGEND!H:H))</f>
        <v>link</v>
      </c>
      <c r="U841" s="73" t="str">
        <f>HYPERLINK(_xlfn.XLOOKUP(I841,LEGEND!B:B,LEGEND!I:I))</f>
        <v>https://milwaukee-media-images.s3.amazonaws.com/hi/4932472151--Hero_1.jpg</v>
      </c>
      <c r="V841" s="51" t="s">
        <v>4879</v>
      </c>
      <c r="W841" s="63" t="s">
        <v>71</v>
      </c>
      <c r="X841" s="64">
        <v>55</v>
      </c>
      <c r="Y841" s="64">
        <v>55</v>
      </c>
      <c r="Z841" s="64">
        <v>105</v>
      </c>
      <c r="AA841" s="84">
        <v>0.24199999999999999</v>
      </c>
      <c r="AB841" s="85">
        <v>1</v>
      </c>
      <c r="AC841" s="85">
        <v>1</v>
      </c>
    </row>
    <row r="842" spans="1:29" ht="25.5">
      <c r="A842" s="1"/>
      <c r="B842" s="6" t="s">
        <v>55</v>
      </c>
      <c r="C842" s="6" t="s">
        <v>4069</v>
      </c>
      <c r="D842" s="6" t="s">
        <v>1149</v>
      </c>
      <c r="E842" s="49" t="s">
        <v>1150</v>
      </c>
      <c r="F842" s="6" t="s">
        <v>1318</v>
      </c>
      <c r="G842" s="6" t="s">
        <v>60</v>
      </c>
      <c r="H842" s="6" t="s">
        <v>4880</v>
      </c>
      <c r="I842" s="60" t="s">
        <v>4881</v>
      </c>
      <c r="J842" s="49" t="s">
        <v>4882</v>
      </c>
      <c r="K842" s="6" t="s">
        <v>4883</v>
      </c>
      <c r="L842" s="29">
        <f>IF($J$6="с учетом НДС",VLOOKUP(I842,LEGEND!B:E,4,0)*(1-M842),VLOOKUP(I842,LEGEND!B:E,4,0)*(1-M842)/1.2)</f>
        <v>8100</v>
      </c>
      <c r="M842" s="57">
        <f>IF(AND(B842&lt;&gt;"1_Электроинструмент",B842&lt;&gt;"2_Садовая техника"),$J$5,IF($J$4&lt;=20%,$J$4,IFERROR(VLOOKUP(S842,LEGEND!$L$2:$M$5,2,FALSE),$J$4)))</f>
        <v>0</v>
      </c>
      <c r="N842" s="48" t="s">
        <v>60</v>
      </c>
      <c r="O842" s="49" t="s">
        <v>60</v>
      </c>
      <c r="P842" s="49" t="s">
        <v>66</v>
      </c>
      <c r="Q842" s="49" t="s">
        <v>67</v>
      </c>
      <c r="R842" s="50" t="s">
        <v>68</v>
      </c>
      <c r="S842" s="49" t="s">
        <v>60</v>
      </c>
      <c r="T842" s="73" t="str">
        <f>IF(_xlfn.XLOOKUP(I842,LEGEND!B:B,LEGEND!H:H)&lt;&gt;"-",HYPERLINK(_xlfn.XLOOKUP(I842,LEGEND!B:B,LEGEND!H:H),"link"),_xlfn.XLOOKUP(I842,LEGEND!B:B,LEGEND!H:H))</f>
        <v>link</v>
      </c>
      <c r="U842" s="73" t="str">
        <f>HYPERLINK(_xlfn.XLOOKUP(I842,LEGEND!B:B,LEGEND!I:I))</f>
        <v>https://milwaukee-media-images.s3.amazonaws.com/hi/4932472152--Hero_1.jpg</v>
      </c>
      <c r="V842" s="51" t="s">
        <v>4884</v>
      </c>
      <c r="W842" s="63" t="s">
        <v>71</v>
      </c>
      <c r="X842" s="64">
        <v>55</v>
      </c>
      <c r="Y842" s="64">
        <v>60</v>
      </c>
      <c r="Z842" s="64">
        <v>105</v>
      </c>
      <c r="AA842" s="84">
        <v>0.248</v>
      </c>
      <c r="AB842" s="85">
        <v>1</v>
      </c>
      <c r="AC842" s="85">
        <v>1</v>
      </c>
    </row>
    <row r="843" spans="1:29" ht="25.5">
      <c r="A843" s="1"/>
      <c r="B843" s="6" t="s">
        <v>55</v>
      </c>
      <c r="C843" s="6" t="s">
        <v>4069</v>
      </c>
      <c r="D843" s="6" t="s">
        <v>1149</v>
      </c>
      <c r="E843" s="49" t="s">
        <v>1150</v>
      </c>
      <c r="F843" s="6" t="s">
        <v>1318</v>
      </c>
      <c r="G843" s="6" t="s">
        <v>60</v>
      </c>
      <c r="H843" s="6" t="s">
        <v>4885</v>
      </c>
      <c r="I843" s="60" t="s">
        <v>4886</v>
      </c>
      <c r="J843" s="49" t="s">
        <v>4887</v>
      </c>
      <c r="K843" s="6" t="s">
        <v>4888</v>
      </c>
      <c r="L843" s="29">
        <f>IF($J$6="с учетом НДС",VLOOKUP(I843,LEGEND!B:E,4,0)*(1-M843),VLOOKUP(I843,LEGEND!B:E,4,0)*(1-M843)/1.2)</f>
        <v>8100</v>
      </c>
      <c r="M843" s="57">
        <f>IF(AND(B843&lt;&gt;"1_Электроинструмент",B843&lt;&gt;"2_Садовая техника"),$J$5,IF($J$4&lt;=20%,$J$4,IFERROR(VLOOKUP(S843,LEGEND!$L$2:$M$5,2,FALSE),$J$4)))</f>
        <v>0</v>
      </c>
      <c r="N843" s="48" t="s">
        <v>60</v>
      </c>
      <c r="O843" s="49" t="s">
        <v>60</v>
      </c>
      <c r="P843" s="49" t="s">
        <v>66</v>
      </c>
      <c r="Q843" s="49" t="s">
        <v>67</v>
      </c>
      <c r="R843" s="50" t="s">
        <v>68</v>
      </c>
      <c r="S843" s="49" t="s">
        <v>60</v>
      </c>
      <c r="T843" s="73" t="str">
        <f>IF(_xlfn.XLOOKUP(I843,LEGEND!B:B,LEGEND!H:H)&lt;&gt;"-",HYPERLINK(_xlfn.XLOOKUP(I843,LEGEND!B:B,LEGEND!H:H),"link"),_xlfn.XLOOKUP(I843,LEGEND!B:B,LEGEND!H:H))</f>
        <v>link</v>
      </c>
      <c r="U843" s="73" t="str">
        <f>HYPERLINK(_xlfn.XLOOKUP(I843,LEGEND!B:B,LEGEND!I:I))</f>
        <v>https://milwaukee-media-images.s3.amazonaws.com/hi/4932472153--Hero_1.jpg</v>
      </c>
      <c r="V843" s="51" t="s">
        <v>4889</v>
      </c>
      <c r="W843" s="63" t="s">
        <v>71</v>
      </c>
      <c r="X843" s="64">
        <v>50</v>
      </c>
      <c r="Y843" s="64">
        <v>55</v>
      </c>
      <c r="Z843" s="64">
        <v>105</v>
      </c>
      <c r="AA843" s="84">
        <v>0.25800000000000001</v>
      </c>
      <c r="AB843" s="85">
        <v>1</v>
      </c>
      <c r="AC843" s="85">
        <v>1</v>
      </c>
    </row>
    <row r="844" spans="1:29" ht="25.5">
      <c r="A844" s="1"/>
      <c r="B844" s="6" t="s">
        <v>55</v>
      </c>
      <c r="C844" s="6" t="s">
        <v>4069</v>
      </c>
      <c r="D844" s="6" t="s">
        <v>1149</v>
      </c>
      <c r="E844" s="49" t="s">
        <v>1150</v>
      </c>
      <c r="F844" s="6" t="s">
        <v>1318</v>
      </c>
      <c r="G844" s="6" t="s">
        <v>60</v>
      </c>
      <c r="H844" s="6" t="s">
        <v>4890</v>
      </c>
      <c r="I844" s="60" t="s">
        <v>4891</v>
      </c>
      <c r="J844" s="49" t="s">
        <v>4892</v>
      </c>
      <c r="K844" s="6" t="s">
        <v>4893</v>
      </c>
      <c r="L844" s="29">
        <f>IF($J$6="с учетом НДС",VLOOKUP(I844,LEGEND!B:E,4,0)*(1-M844),VLOOKUP(I844,LEGEND!B:E,4,0)*(1-M844)/1.2)</f>
        <v>8100</v>
      </c>
      <c r="M844" s="57">
        <f>IF(AND(B844&lt;&gt;"1_Электроинструмент",B844&lt;&gt;"2_Садовая техника"),$J$5,IF($J$4&lt;=20%,$J$4,IFERROR(VLOOKUP(S844,LEGEND!$L$2:$M$5,2,FALSE),$J$4)))</f>
        <v>0</v>
      </c>
      <c r="N844" s="48" t="s">
        <v>60</v>
      </c>
      <c r="O844" s="49" t="s">
        <v>60</v>
      </c>
      <c r="P844" s="49" t="s">
        <v>66</v>
      </c>
      <c r="Q844" s="49" t="s">
        <v>67</v>
      </c>
      <c r="R844" s="50" t="s">
        <v>68</v>
      </c>
      <c r="S844" s="49" t="s">
        <v>60</v>
      </c>
      <c r="T844" s="73" t="str">
        <f>IF(_xlfn.XLOOKUP(I844,LEGEND!B:B,LEGEND!H:H)&lt;&gt;"-",HYPERLINK(_xlfn.XLOOKUP(I844,LEGEND!B:B,LEGEND!H:H),"link"),_xlfn.XLOOKUP(I844,LEGEND!B:B,LEGEND!H:H))</f>
        <v>link</v>
      </c>
      <c r="U844" s="73" t="str">
        <f>HYPERLINK(_xlfn.XLOOKUP(I844,LEGEND!B:B,LEGEND!I:I))</f>
        <v>https://milwaukee-media-images.s3.amazonaws.com/hi/4932472271--Hero_1.jpg</v>
      </c>
      <c r="V844" s="51" t="s">
        <v>4894</v>
      </c>
      <c r="W844" s="63" t="s">
        <v>71</v>
      </c>
      <c r="X844" s="64">
        <v>50</v>
      </c>
      <c r="Y844" s="64">
        <v>55</v>
      </c>
      <c r="Z844" s="64">
        <v>105</v>
      </c>
      <c r="AA844" s="84">
        <v>0.28799999999999998</v>
      </c>
      <c r="AB844" s="85">
        <v>1</v>
      </c>
      <c r="AC844" s="85">
        <v>1</v>
      </c>
    </row>
    <row r="845" spans="1:29" ht="25.5">
      <c r="A845" s="1"/>
      <c r="B845" s="6" t="s">
        <v>55</v>
      </c>
      <c r="C845" s="6" t="s">
        <v>4069</v>
      </c>
      <c r="D845" s="6" t="s">
        <v>1149</v>
      </c>
      <c r="E845" s="49" t="s">
        <v>1150</v>
      </c>
      <c r="F845" s="6" t="s">
        <v>1318</v>
      </c>
      <c r="G845" s="6" t="s">
        <v>60</v>
      </c>
      <c r="H845" s="6" t="s">
        <v>4895</v>
      </c>
      <c r="I845" s="60" t="s">
        <v>4896</v>
      </c>
      <c r="J845" s="49" t="s">
        <v>4897</v>
      </c>
      <c r="K845" s="6" t="s">
        <v>4898</v>
      </c>
      <c r="L845" s="29">
        <f>IF($J$6="с учетом НДС",VLOOKUP(I845,LEGEND!B:E,4,0)*(1-M845),VLOOKUP(I845,LEGEND!B:E,4,0)*(1-M845)/1.2)</f>
        <v>8100</v>
      </c>
      <c r="M845" s="57">
        <f>IF(AND(B845&lt;&gt;"1_Электроинструмент",B845&lt;&gt;"2_Садовая техника"),$J$5,IF($J$4&lt;=20%,$J$4,IFERROR(VLOOKUP(S845,LEGEND!$L$2:$M$5,2,FALSE),$J$4)))</f>
        <v>0</v>
      </c>
      <c r="N845" s="48" t="s">
        <v>60</v>
      </c>
      <c r="O845" s="49" t="s">
        <v>60</v>
      </c>
      <c r="P845" s="49" t="s">
        <v>66</v>
      </c>
      <c r="Q845" s="49" t="s">
        <v>67</v>
      </c>
      <c r="R845" s="50" t="s">
        <v>68</v>
      </c>
      <c r="S845" s="49" t="s">
        <v>60</v>
      </c>
      <c r="T845" s="73" t="str">
        <f>IF(_xlfn.XLOOKUP(I845,LEGEND!B:B,LEGEND!H:H)&lt;&gt;"-",HYPERLINK(_xlfn.XLOOKUP(I845,LEGEND!B:B,LEGEND!H:H),"link"),_xlfn.XLOOKUP(I845,LEGEND!B:B,LEGEND!H:H))</f>
        <v>link</v>
      </c>
      <c r="U845" s="73" t="str">
        <f>HYPERLINK(_xlfn.XLOOKUP(I845,LEGEND!B:B,LEGEND!I:I))</f>
        <v>https://milwaukee-media-images.s3.amazonaws.com/hi/4932472272--Hero_1.jpg</v>
      </c>
      <c r="V845" s="51" t="s">
        <v>4899</v>
      </c>
      <c r="W845" s="63" t="s">
        <v>71</v>
      </c>
      <c r="X845" s="64">
        <v>50</v>
      </c>
      <c r="Y845" s="64">
        <v>55</v>
      </c>
      <c r="Z845" s="64">
        <v>105</v>
      </c>
      <c r="AA845" s="84">
        <v>0.308</v>
      </c>
      <c r="AB845" s="85">
        <v>1</v>
      </c>
      <c r="AC845" s="85">
        <v>1</v>
      </c>
    </row>
    <row r="846" spans="1:29" ht="25.5">
      <c r="A846" s="1"/>
      <c r="B846" s="6" t="s">
        <v>55</v>
      </c>
      <c r="C846" s="6" t="s">
        <v>4069</v>
      </c>
      <c r="D846" s="6" t="s">
        <v>1149</v>
      </c>
      <c r="E846" s="49" t="s">
        <v>1150</v>
      </c>
      <c r="F846" s="6" t="s">
        <v>1318</v>
      </c>
      <c r="G846" s="6" t="s">
        <v>60</v>
      </c>
      <c r="H846" s="6" t="s">
        <v>4900</v>
      </c>
      <c r="I846" s="60" t="s">
        <v>4901</v>
      </c>
      <c r="J846" s="49" t="s">
        <v>4902</v>
      </c>
      <c r="K846" s="6" t="s">
        <v>4903</v>
      </c>
      <c r="L846" s="29">
        <f>IF($J$6="с учетом НДС",VLOOKUP(I846,LEGEND!B:E,4,0)*(1-M846),VLOOKUP(I846,LEGEND!B:E,4,0)*(1-M846)/1.2)</f>
        <v>8100</v>
      </c>
      <c r="M846" s="57">
        <f>IF(AND(B846&lt;&gt;"1_Электроинструмент",B846&lt;&gt;"2_Садовая техника"),$J$5,IF($J$4&lt;=20%,$J$4,IFERROR(VLOOKUP(S846,LEGEND!$L$2:$M$5,2,FALSE),$J$4)))</f>
        <v>0</v>
      </c>
      <c r="N846" s="48" t="s">
        <v>60</v>
      </c>
      <c r="O846" s="49" t="s">
        <v>60</v>
      </c>
      <c r="P846" s="49" t="s">
        <v>66</v>
      </c>
      <c r="Q846" s="49" t="s">
        <v>67</v>
      </c>
      <c r="R846" s="50" t="s">
        <v>68</v>
      </c>
      <c r="S846" s="49" t="s">
        <v>60</v>
      </c>
      <c r="T846" s="73" t="str">
        <f>IF(_xlfn.XLOOKUP(I846,LEGEND!B:B,LEGEND!H:H)&lt;&gt;"-",HYPERLINK(_xlfn.XLOOKUP(I846,LEGEND!B:B,LEGEND!H:H),"link"),_xlfn.XLOOKUP(I846,LEGEND!B:B,LEGEND!H:H))</f>
        <v>-</v>
      </c>
      <c r="U846" s="73" t="str">
        <f>HYPERLINK(_xlfn.XLOOKUP(I846,LEGEND!B:B,LEGEND!I:I))</f>
        <v>-</v>
      </c>
      <c r="V846" s="51" t="s">
        <v>4904</v>
      </c>
      <c r="W846" s="63" t="s">
        <v>71</v>
      </c>
      <c r="X846" s="64">
        <v>64</v>
      </c>
      <c r="Y846" s="64">
        <v>58</v>
      </c>
      <c r="Z846" s="64">
        <v>98</v>
      </c>
      <c r="AA846" s="84">
        <v>0.40799999999999997</v>
      </c>
      <c r="AB846" s="85">
        <v>1</v>
      </c>
      <c r="AC846" s="85">
        <v>1</v>
      </c>
    </row>
    <row r="847" spans="1:29" ht="25.5">
      <c r="A847" s="1"/>
      <c r="B847" s="6" t="s">
        <v>55</v>
      </c>
      <c r="C847" s="6" t="s">
        <v>4069</v>
      </c>
      <c r="D847" s="6" t="s">
        <v>1149</v>
      </c>
      <c r="E847" s="49" t="s">
        <v>1150</v>
      </c>
      <c r="F847" s="6" t="s">
        <v>1318</v>
      </c>
      <c r="G847" s="6" t="s">
        <v>60</v>
      </c>
      <c r="H847" s="6" t="s">
        <v>4905</v>
      </c>
      <c r="I847" s="60" t="s">
        <v>4906</v>
      </c>
      <c r="J847" s="49" t="s">
        <v>4907</v>
      </c>
      <c r="K847" s="6" t="s">
        <v>4908</v>
      </c>
      <c r="L847" s="29">
        <f>IF($J$6="с учетом НДС",VLOOKUP(I847,LEGEND!B:E,4,0)*(1-M847),VLOOKUP(I847,LEGEND!B:E,4,0)*(1-M847)/1.2)</f>
        <v>8100</v>
      </c>
      <c r="M847" s="57">
        <f>IF(AND(B847&lt;&gt;"1_Электроинструмент",B847&lt;&gt;"2_Садовая техника"),$J$5,IF($J$4&lt;=20%,$J$4,IFERROR(VLOOKUP(S847,LEGEND!$L$2:$M$5,2,FALSE),$J$4)))</f>
        <v>0</v>
      </c>
      <c r="N847" s="48" t="s">
        <v>60</v>
      </c>
      <c r="O847" s="49" t="s">
        <v>60</v>
      </c>
      <c r="P847" s="49" t="s">
        <v>66</v>
      </c>
      <c r="Q847" s="49" t="s">
        <v>67</v>
      </c>
      <c r="R847" s="50" t="s">
        <v>68</v>
      </c>
      <c r="S847" s="49" t="s">
        <v>60</v>
      </c>
      <c r="T847" s="73" t="str">
        <f>IF(_xlfn.XLOOKUP(I847,LEGEND!B:B,LEGEND!H:H)&lt;&gt;"-",HYPERLINK(_xlfn.XLOOKUP(I847,LEGEND!B:B,LEGEND!H:H),"link"),_xlfn.XLOOKUP(I847,LEGEND!B:B,LEGEND!H:H))</f>
        <v>link</v>
      </c>
      <c r="U847" s="73" t="str">
        <f>HYPERLINK(_xlfn.XLOOKUP(I847,LEGEND!B:B,LEGEND!I:I))</f>
        <v>https://milwaukee-media-images.s3.amazonaws.com/hi/4932472150--Hero_1.jpg</v>
      </c>
      <c r="V847" s="51" t="s">
        <v>4909</v>
      </c>
      <c r="W847" s="63" t="s">
        <v>71</v>
      </c>
      <c r="X847" s="64">
        <v>59</v>
      </c>
      <c r="Y847" s="64">
        <v>59</v>
      </c>
      <c r="Z847" s="64">
        <v>100</v>
      </c>
      <c r="AA847" s="84">
        <v>0.28000000000000003</v>
      </c>
      <c r="AB847" s="85">
        <v>1</v>
      </c>
      <c r="AC847" s="85">
        <v>1</v>
      </c>
    </row>
    <row r="848" spans="1:29" ht="25.5">
      <c r="A848" s="1"/>
      <c r="B848" s="6" t="s">
        <v>55</v>
      </c>
      <c r="C848" s="6" t="s">
        <v>4069</v>
      </c>
      <c r="D848" s="6" t="s">
        <v>1149</v>
      </c>
      <c r="E848" s="49" t="s">
        <v>1150</v>
      </c>
      <c r="F848" s="6" t="s">
        <v>1318</v>
      </c>
      <c r="G848" s="6" t="s">
        <v>60</v>
      </c>
      <c r="H848" s="6" t="s">
        <v>8708</v>
      </c>
      <c r="I848" s="60" t="s">
        <v>8709</v>
      </c>
      <c r="J848" s="49" t="s">
        <v>8710</v>
      </c>
      <c r="K848" s="6" t="s">
        <v>8711</v>
      </c>
      <c r="L848" s="29">
        <f>IF($J$6="с учетом НДС",VLOOKUP(I848,LEGEND!B:E,4,0)*(1-M848),VLOOKUP(I848,LEGEND!B:E,4,0)*(1-M848)/1.2)</f>
        <v>49100</v>
      </c>
      <c r="M848" s="57">
        <f>IF(AND(B848&lt;&gt;"1_Электроинструмент",B848&lt;&gt;"2_Садовая техника"),$J$5,IF($J$4&lt;=20%,$J$4,IFERROR(VLOOKUP(S848,LEGEND!$L$2:$M$5,2,FALSE),$J$4)))</f>
        <v>0</v>
      </c>
      <c r="N848" s="48" t="s">
        <v>60</v>
      </c>
      <c r="O848" s="49" t="s">
        <v>42</v>
      </c>
      <c r="P848" s="49" t="s">
        <v>66</v>
      </c>
      <c r="Q848" s="49" t="s">
        <v>473</v>
      </c>
      <c r="R848" s="50">
        <v>44621</v>
      </c>
      <c r="S848" s="49" t="s">
        <v>60</v>
      </c>
      <c r="T848" s="73" t="str">
        <f>IF(_xlfn.XLOOKUP(I848,LEGEND!B:B,LEGEND!H:H)&lt;&gt;"-",HYPERLINK(_xlfn.XLOOKUP(I848,LEGEND!B:B,LEGEND!H:H),"link"),_xlfn.XLOOKUP(I848,LEGEND!B:B,LEGEND!H:H))</f>
        <v>link</v>
      </c>
      <c r="U848" s="73" t="str">
        <f>HYPERLINK(_xlfn.XLOOKUP(I848,LEGEND!B:B,LEGEND!I:I))</f>
        <v>https://milwaukee-media-images.s3.amazonaws.com/hi/4932479581--Hero_1.jpg</v>
      </c>
      <c r="V848" s="51" t="s">
        <v>8712</v>
      </c>
      <c r="W848" s="63" t="s">
        <v>71</v>
      </c>
      <c r="X848" s="64">
        <v>143</v>
      </c>
      <c r="Y848" s="64">
        <v>143</v>
      </c>
      <c r="Z848" s="64">
        <v>138</v>
      </c>
      <c r="AA848" s="84">
        <v>0.872</v>
      </c>
      <c r="AB848" s="85">
        <v>1</v>
      </c>
      <c r="AC848" s="85">
        <v>1</v>
      </c>
    </row>
    <row r="849" spans="1:29" ht="25.5">
      <c r="A849" s="1"/>
      <c r="B849" s="6" t="s">
        <v>55</v>
      </c>
      <c r="C849" s="6" t="s">
        <v>4069</v>
      </c>
      <c r="D849" s="6" t="s">
        <v>1149</v>
      </c>
      <c r="E849" s="49" t="s">
        <v>1150</v>
      </c>
      <c r="F849" s="6" t="s">
        <v>1318</v>
      </c>
      <c r="G849" s="6" t="s">
        <v>60</v>
      </c>
      <c r="H849" s="6" t="s">
        <v>8713</v>
      </c>
      <c r="I849" s="60" t="s">
        <v>8714</v>
      </c>
      <c r="J849" s="49" t="s">
        <v>8715</v>
      </c>
      <c r="K849" s="6" t="s">
        <v>8716</v>
      </c>
      <c r="L849" s="29">
        <f>IF($J$6="с учетом НДС",VLOOKUP(I849,LEGEND!B:E,4,0)*(1-M849),VLOOKUP(I849,LEGEND!B:E,4,0)*(1-M849)/1.2)</f>
        <v>49100</v>
      </c>
      <c r="M849" s="57">
        <f>IF(AND(B849&lt;&gt;"1_Электроинструмент",B849&lt;&gt;"2_Садовая техника"),$J$5,IF($J$4&lt;=20%,$J$4,IFERROR(VLOOKUP(S849,LEGEND!$L$2:$M$5,2,FALSE),$J$4)))</f>
        <v>0</v>
      </c>
      <c r="N849" s="48" t="s">
        <v>60</v>
      </c>
      <c r="O849" s="49" t="s">
        <v>42</v>
      </c>
      <c r="P849" s="49" t="s">
        <v>66</v>
      </c>
      <c r="Q849" s="49" t="s">
        <v>473</v>
      </c>
      <c r="R849" s="50">
        <v>44621</v>
      </c>
      <c r="S849" s="49" t="s">
        <v>60</v>
      </c>
      <c r="T849" s="73" t="str">
        <f>IF(_xlfn.XLOOKUP(I849,LEGEND!B:B,LEGEND!H:H)&lt;&gt;"-",HYPERLINK(_xlfn.XLOOKUP(I849,LEGEND!B:B,LEGEND!H:H),"link"),_xlfn.XLOOKUP(I849,LEGEND!B:B,LEGEND!H:H))</f>
        <v>link</v>
      </c>
      <c r="U849" s="73" t="str">
        <f>HYPERLINK(_xlfn.XLOOKUP(I849,LEGEND!B:B,LEGEND!I:I))</f>
        <v>https://milwaukee-media-images.s3.amazonaws.com/hi/4932479582--Hero_1.jpg</v>
      </c>
      <c r="V849" s="51" t="s">
        <v>8717</v>
      </c>
      <c r="W849" s="63" t="s">
        <v>71</v>
      </c>
      <c r="X849" s="64">
        <v>143</v>
      </c>
      <c r="Y849" s="64">
        <v>143</v>
      </c>
      <c r="Z849" s="64">
        <v>168</v>
      </c>
      <c r="AA849" s="84">
        <v>1.33</v>
      </c>
      <c r="AB849" s="85">
        <v>1</v>
      </c>
      <c r="AC849" s="85">
        <v>1</v>
      </c>
    </row>
    <row r="850" spans="1:29" ht="15">
      <c r="A850" s="1"/>
      <c r="B850" s="6" t="s">
        <v>55</v>
      </c>
      <c r="C850" s="6" t="s">
        <v>4069</v>
      </c>
      <c r="D850" s="6" t="s">
        <v>1149</v>
      </c>
      <c r="E850" s="49" t="s">
        <v>1150</v>
      </c>
      <c r="F850" s="6" t="s">
        <v>4070</v>
      </c>
      <c r="G850" s="6" t="s">
        <v>60</v>
      </c>
      <c r="H850" s="6" t="s">
        <v>4910</v>
      </c>
      <c r="I850" s="60" t="s">
        <v>4911</v>
      </c>
      <c r="J850" s="49" t="s">
        <v>4912</v>
      </c>
      <c r="K850" s="6" t="s">
        <v>4913</v>
      </c>
      <c r="L850" s="29">
        <f>IF($J$6="с учетом НДС",VLOOKUP(I850,LEGEND!B:E,4,0)*(1-M850),VLOOKUP(I850,LEGEND!B:E,4,0)*(1-M850)/1.2)</f>
        <v>6900</v>
      </c>
      <c r="M850" s="57">
        <f>IF(AND(B850&lt;&gt;"1_Электроинструмент",B850&lt;&gt;"2_Садовая техника"),$J$5,IF($J$4&lt;=20%,$J$4,IFERROR(VLOOKUP(S850,LEGEND!$L$2:$M$5,2,FALSE),$J$4)))</f>
        <v>0</v>
      </c>
      <c r="N850" s="48" t="s">
        <v>60</v>
      </c>
      <c r="O850" s="49" t="s">
        <v>60</v>
      </c>
      <c r="P850" s="49" t="s">
        <v>66</v>
      </c>
      <c r="Q850" s="49" t="s">
        <v>473</v>
      </c>
      <c r="R850" s="50" t="s">
        <v>68</v>
      </c>
      <c r="S850" s="49" t="s">
        <v>60</v>
      </c>
      <c r="T850" s="73" t="str">
        <f>IF(_xlfn.XLOOKUP(I850,LEGEND!B:B,LEGEND!H:H)&lt;&gt;"-",HYPERLINK(_xlfn.XLOOKUP(I850,LEGEND!B:B,LEGEND!H:H),"link"),_xlfn.XLOOKUP(I850,LEGEND!B:B,LEGEND!H:H))</f>
        <v>link</v>
      </c>
      <c r="U850" s="73" t="str">
        <f>HYPERLINK(_xlfn.XLOOKUP(I850,LEGEND!B:B,LEGEND!I:I))</f>
        <v>https://milwaukee-media-images.s3.amazonaws.com/hi/4932352716--Hero_1.jpg</v>
      </c>
      <c r="V850" s="51" t="s">
        <v>4915</v>
      </c>
      <c r="W850" s="63" t="s">
        <v>71</v>
      </c>
      <c r="X850" s="64">
        <v>59</v>
      </c>
      <c r="Y850" s="64">
        <v>64</v>
      </c>
      <c r="Z850" s="64">
        <v>104</v>
      </c>
      <c r="AA850" s="84">
        <v>0.20599999999999999</v>
      </c>
      <c r="AB850" s="85">
        <v>1</v>
      </c>
      <c r="AC850" s="85">
        <v>1</v>
      </c>
    </row>
    <row r="851" spans="1:29" ht="15">
      <c r="A851" s="1"/>
      <c r="B851" s="6" t="s">
        <v>55</v>
      </c>
      <c r="C851" s="6" t="s">
        <v>4069</v>
      </c>
      <c r="D851" s="6" t="s">
        <v>1149</v>
      </c>
      <c r="E851" s="49" t="s">
        <v>1150</v>
      </c>
      <c r="F851" s="6" t="s">
        <v>4070</v>
      </c>
      <c r="G851" s="6" t="s">
        <v>60</v>
      </c>
      <c r="H851" s="6" t="s">
        <v>4916</v>
      </c>
      <c r="I851" s="60" t="s">
        <v>4917</v>
      </c>
      <c r="J851" s="49" t="s">
        <v>4918</v>
      </c>
      <c r="K851" s="6" t="s">
        <v>4919</v>
      </c>
      <c r="L851" s="29">
        <f>IF($J$6="с учетом НДС",VLOOKUP(I851,LEGEND!B:E,4,0)*(1-M851),VLOOKUP(I851,LEGEND!B:E,4,0)*(1-M851)/1.2)</f>
        <v>6900</v>
      </c>
      <c r="M851" s="57">
        <f>IF(AND(B851&lt;&gt;"1_Электроинструмент",B851&lt;&gt;"2_Садовая техника"),$J$5,IF($J$4&lt;=20%,$J$4,IFERROR(VLOOKUP(S851,LEGEND!$L$2:$M$5,2,FALSE),$J$4)))</f>
        <v>0</v>
      </c>
      <c r="N851" s="48" t="s">
        <v>60</v>
      </c>
      <c r="O851" s="49" t="s">
        <v>60</v>
      </c>
      <c r="P851" s="49" t="s">
        <v>66</v>
      </c>
      <c r="Q851" s="49" t="s">
        <v>473</v>
      </c>
      <c r="R851" s="50" t="s">
        <v>68</v>
      </c>
      <c r="S851" s="49" t="s">
        <v>60</v>
      </c>
      <c r="T851" s="73" t="str">
        <f>IF(_xlfn.XLOOKUP(I851,LEGEND!B:B,LEGEND!H:H)&lt;&gt;"-",HYPERLINK(_xlfn.XLOOKUP(I851,LEGEND!B:B,LEGEND!H:H),"link"),_xlfn.XLOOKUP(I851,LEGEND!B:B,LEGEND!H:H))</f>
        <v>link</v>
      </c>
      <c r="U851" s="73" t="str">
        <f>HYPERLINK(_xlfn.XLOOKUP(I851,LEGEND!B:B,LEGEND!I:I))</f>
        <v>https://milwaukee-media-images.s3.amazonaws.com/hi/4932430103--Hero_1.jpg</v>
      </c>
      <c r="V851" s="51" t="s">
        <v>4920</v>
      </c>
      <c r="W851" s="63" t="s">
        <v>71</v>
      </c>
      <c r="X851" s="64">
        <v>59</v>
      </c>
      <c r="Y851" s="64">
        <v>64</v>
      </c>
      <c r="Z851" s="64">
        <v>95</v>
      </c>
      <c r="AA851" s="84">
        <v>0.20699999999999999</v>
      </c>
      <c r="AB851" s="85">
        <v>1</v>
      </c>
      <c r="AC851" s="85">
        <v>1</v>
      </c>
    </row>
    <row r="852" spans="1:29" ht="25.5">
      <c r="A852" s="1"/>
      <c r="B852" s="6" t="s">
        <v>55</v>
      </c>
      <c r="C852" s="6" t="s">
        <v>4069</v>
      </c>
      <c r="D852" s="6" t="s">
        <v>1149</v>
      </c>
      <c r="E852" s="49" t="s">
        <v>1150</v>
      </c>
      <c r="F852" s="6" t="s">
        <v>4070</v>
      </c>
      <c r="G852" s="6" t="s">
        <v>60</v>
      </c>
      <c r="H852" s="6" t="s">
        <v>4921</v>
      </c>
      <c r="I852" s="60" t="s">
        <v>4922</v>
      </c>
      <c r="J852" s="49" t="s">
        <v>4923</v>
      </c>
      <c r="K852" s="6" t="s">
        <v>4924</v>
      </c>
      <c r="L852" s="29">
        <f>IF($J$6="с учетом НДС",VLOOKUP(I852,LEGEND!B:E,4,0)*(1-M852),VLOOKUP(I852,LEGEND!B:E,4,0)*(1-M852)/1.2)</f>
        <v>6900</v>
      </c>
      <c r="M852" s="57">
        <f>IF(AND(B852&lt;&gt;"1_Электроинструмент",B852&lt;&gt;"2_Садовая техника"),$J$5,IF($J$4&lt;=20%,$J$4,IFERROR(VLOOKUP(S852,LEGEND!$L$2:$M$5,2,FALSE),$J$4)))</f>
        <v>0</v>
      </c>
      <c r="N852" s="48" t="s">
        <v>60</v>
      </c>
      <c r="O852" s="49" t="s">
        <v>60</v>
      </c>
      <c r="P852" s="49" t="s">
        <v>66</v>
      </c>
      <c r="Q852" s="49" t="s">
        <v>67</v>
      </c>
      <c r="R852" s="50" t="s">
        <v>68</v>
      </c>
      <c r="S852" s="49" t="s">
        <v>60</v>
      </c>
      <c r="T852" s="73" t="str">
        <f>IF(_xlfn.XLOOKUP(I852,LEGEND!B:B,LEGEND!H:H)&lt;&gt;"-",HYPERLINK(_xlfn.XLOOKUP(I852,LEGEND!B:B,LEGEND!H:H),"link"),_xlfn.XLOOKUP(I852,LEGEND!B:B,LEGEND!H:H))</f>
        <v>link</v>
      </c>
      <c r="U852" s="73" t="str">
        <f>HYPERLINK(_xlfn.XLOOKUP(I852,LEGEND!B:B,LEGEND!I:I))</f>
        <v>https://milwaukee-media-images.s3.amazonaws.com/hi/4932430102--Hero_1.jpg</v>
      </c>
      <c r="V852" s="51" t="s">
        <v>4925</v>
      </c>
      <c r="W852" s="63" t="s">
        <v>71</v>
      </c>
      <c r="X852" s="64">
        <v>59</v>
      </c>
      <c r="Y852" s="64">
        <v>64</v>
      </c>
      <c r="Z852" s="64">
        <v>95</v>
      </c>
      <c r="AA852" s="84">
        <v>0.20699999999999999</v>
      </c>
      <c r="AB852" s="85">
        <v>1</v>
      </c>
      <c r="AC852" s="85">
        <v>1</v>
      </c>
    </row>
    <row r="853" spans="1:29" ht="15">
      <c r="A853" s="1"/>
      <c r="B853" s="6" t="s">
        <v>55</v>
      </c>
      <c r="C853" s="6" t="s">
        <v>4069</v>
      </c>
      <c r="D853" s="6" t="s">
        <v>1149</v>
      </c>
      <c r="E853" s="49" t="s">
        <v>1150</v>
      </c>
      <c r="F853" s="6" t="s">
        <v>4070</v>
      </c>
      <c r="G853" s="6" t="s">
        <v>60</v>
      </c>
      <c r="H853" s="6" t="s">
        <v>4926</v>
      </c>
      <c r="I853" s="60" t="s">
        <v>4927</v>
      </c>
      <c r="J853" s="49" t="s">
        <v>4928</v>
      </c>
      <c r="K853" s="6" t="s">
        <v>4929</v>
      </c>
      <c r="L853" s="29">
        <f>IF($J$6="с учетом НДС",VLOOKUP(I853,LEGEND!B:E,4,0)*(1-M853),VLOOKUP(I853,LEGEND!B:E,4,0)*(1-M853)/1.2)</f>
        <v>6900</v>
      </c>
      <c r="M853" s="57">
        <f>IF(AND(B853&lt;&gt;"1_Электроинструмент",B853&lt;&gt;"2_Садовая техника"),$J$5,IF($J$4&lt;=20%,$J$4,IFERROR(VLOOKUP(S853,LEGEND!$L$2:$M$5,2,FALSE),$J$4)))</f>
        <v>0</v>
      </c>
      <c r="N853" s="48" t="s">
        <v>60</v>
      </c>
      <c r="O853" s="49" t="s">
        <v>60</v>
      </c>
      <c r="P853" s="49" t="s">
        <v>66</v>
      </c>
      <c r="Q853" s="49" t="s">
        <v>473</v>
      </c>
      <c r="R853" s="50" t="s">
        <v>68</v>
      </c>
      <c r="S853" s="49" t="s">
        <v>60</v>
      </c>
      <c r="T853" s="73" t="str">
        <f>IF(_xlfn.XLOOKUP(I853,LEGEND!B:B,LEGEND!H:H)&lt;&gt;"-",HYPERLINK(_xlfn.XLOOKUP(I853,LEGEND!B:B,LEGEND!H:H),"link"),_xlfn.XLOOKUP(I853,LEGEND!B:B,LEGEND!H:H))</f>
        <v>link</v>
      </c>
      <c r="U853" s="73" t="str">
        <f>HYPERLINK(_xlfn.XLOOKUP(I853,LEGEND!B:B,LEGEND!I:I))</f>
        <v>https://milwaukee-media-images.s3.amazonaws.com/hi/4932352727--Hero_1.jpg</v>
      </c>
      <c r="V853" s="51" t="s">
        <v>4930</v>
      </c>
      <c r="W853" s="63" t="s">
        <v>71</v>
      </c>
      <c r="X853" s="64">
        <v>59</v>
      </c>
      <c r="Y853" s="64">
        <v>64</v>
      </c>
      <c r="Z853" s="64">
        <v>104</v>
      </c>
      <c r="AA853" s="84">
        <v>0.19500000000000001</v>
      </c>
      <c r="AB853" s="85">
        <v>1</v>
      </c>
      <c r="AC853" s="85">
        <v>1</v>
      </c>
    </row>
    <row r="854" spans="1:29" ht="25.5">
      <c r="A854" s="1"/>
      <c r="B854" s="6" t="s">
        <v>55</v>
      </c>
      <c r="C854" s="6" t="s">
        <v>4069</v>
      </c>
      <c r="D854" s="6" t="s">
        <v>1149</v>
      </c>
      <c r="E854" s="49" t="s">
        <v>1150</v>
      </c>
      <c r="F854" s="6" t="s">
        <v>4070</v>
      </c>
      <c r="G854" s="6" t="s">
        <v>60</v>
      </c>
      <c r="H854" s="6" t="s">
        <v>4931</v>
      </c>
      <c r="I854" s="60" t="s">
        <v>4932</v>
      </c>
      <c r="J854" s="49" t="s">
        <v>4933</v>
      </c>
      <c r="K854" s="6" t="s">
        <v>4934</v>
      </c>
      <c r="L854" s="29">
        <f>IF($J$6="с учетом НДС",VLOOKUP(I854,LEGEND!B:E,4,0)*(1-M854),VLOOKUP(I854,LEGEND!B:E,4,0)*(1-M854)/1.2)</f>
        <v>6900</v>
      </c>
      <c r="M854" s="57">
        <f>IF(AND(B854&lt;&gt;"1_Электроинструмент",B854&lt;&gt;"2_Садовая техника"),$J$5,IF($J$4&lt;=20%,$J$4,IFERROR(VLOOKUP(S854,LEGEND!$L$2:$M$5,2,FALSE),$J$4)))</f>
        <v>0</v>
      </c>
      <c r="N854" s="48" t="s">
        <v>60</v>
      </c>
      <c r="O854" s="49" t="s">
        <v>60</v>
      </c>
      <c r="P854" s="49" t="s">
        <v>66</v>
      </c>
      <c r="Q854" s="49" t="s">
        <v>67</v>
      </c>
      <c r="R854" s="50" t="s">
        <v>68</v>
      </c>
      <c r="S854" s="49" t="s">
        <v>60</v>
      </c>
      <c r="T854" s="73" t="str">
        <f>IF(_xlfn.XLOOKUP(I854,LEGEND!B:B,LEGEND!H:H)&lt;&gt;"-",HYPERLINK(_xlfn.XLOOKUP(I854,LEGEND!B:B,LEGEND!H:H),"link"),_xlfn.XLOOKUP(I854,LEGEND!B:B,LEGEND!H:H))</f>
        <v>link</v>
      </c>
      <c r="U854" s="73" t="str">
        <f>HYPERLINK(_xlfn.XLOOKUP(I854,LEGEND!B:B,LEGEND!I:I))</f>
        <v>https://milwaukee-media-images.s3.amazonaws.com/hi/4932352717--Hero_1.jpg</v>
      </c>
      <c r="V854" s="51" t="s">
        <v>4935</v>
      </c>
      <c r="W854" s="63" t="s">
        <v>71</v>
      </c>
      <c r="X854" s="64">
        <v>59</v>
      </c>
      <c r="Y854" s="64">
        <v>64</v>
      </c>
      <c r="Z854" s="64">
        <v>104</v>
      </c>
      <c r="AA854" s="84">
        <v>0.215</v>
      </c>
      <c r="AB854" s="85">
        <v>1</v>
      </c>
      <c r="AC854" s="85">
        <v>1</v>
      </c>
    </row>
    <row r="855" spans="1:29" ht="25.5">
      <c r="A855" s="1"/>
      <c r="B855" s="6" t="s">
        <v>55</v>
      </c>
      <c r="C855" s="6" t="s">
        <v>4069</v>
      </c>
      <c r="D855" s="6" t="s">
        <v>1149</v>
      </c>
      <c r="E855" s="49" t="s">
        <v>1150</v>
      </c>
      <c r="F855" s="6" t="s">
        <v>4070</v>
      </c>
      <c r="G855" s="6" t="s">
        <v>60</v>
      </c>
      <c r="H855" s="6" t="s">
        <v>4936</v>
      </c>
      <c r="I855" s="60" t="s">
        <v>4937</v>
      </c>
      <c r="J855" s="49" t="s">
        <v>4938</v>
      </c>
      <c r="K855" s="6" t="s">
        <v>4939</v>
      </c>
      <c r="L855" s="29">
        <f>IF($J$6="с учетом НДС",VLOOKUP(I855,LEGEND!B:E,4,0)*(1-M855),VLOOKUP(I855,LEGEND!B:E,4,0)*(1-M855)/1.2)</f>
        <v>6900</v>
      </c>
      <c r="M855" s="57">
        <f>IF(AND(B855&lt;&gt;"1_Электроинструмент",B855&lt;&gt;"2_Садовая техника"),$J$5,IF($J$4&lt;=20%,$J$4,IFERROR(VLOOKUP(S855,LEGEND!$L$2:$M$5,2,FALSE),$J$4)))</f>
        <v>0</v>
      </c>
      <c r="N855" s="48" t="s">
        <v>60</v>
      </c>
      <c r="O855" s="49" t="s">
        <v>60</v>
      </c>
      <c r="P855" s="49" t="s">
        <v>66</v>
      </c>
      <c r="Q855" s="49" t="s">
        <v>67</v>
      </c>
      <c r="R855" s="50" t="s">
        <v>68</v>
      </c>
      <c r="S855" s="49" t="s">
        <v>60</v>
      </c>
      <c r="T855" s="73" t="str">
        <f>IF(_xlfn.XLOOKUP(I855,LEGEND!B:B,LEGEND!H:H)&lt;&gt;"-",HYPERLINK(_xlfn.XLOOKUP(I855,LEGEND!B:B,LEGEND!H:H),"link"),_xlfn.XLOOKUP(I855,LEGEND!B:B,LEGEND!H:H))</f>
        <v>link</v>
      </c>
      <c r="U855" s="73" t="str">
        <f>HYPERLINK(_xlfn.XLOOKUP(I855,LEGEND!B:B,LEGEND!I:I))</f>
        <v>https://milwaukee-media-images.s3.amazonaws.com/hi/4932352718--Hero_1.jpg</v>
      </c>
      <c r="V855" s="51" t="s">
        <v>4940</v>
      </c>
      <c r="W855" s="63" t="s">
        <v>71</v>
      </c>
      <c r="X855" s="64">
        <v>59</v>
      </c>
      <c r="Y855" s="64">
        <v>64</v>
      </c>
      <c r="Z855" s="64">
        <v>104</v>
      </c>
      <c r="AA855" s="84">
        <v>0.24</v>
      </c>
      <c r="AB855" s="85">
        <v>1</v>
      </c>
      <c r="AC855" s="85">
        <v>1</v>
      </c>
    </row>
    <row r="856" spans="1:29" ht="25.5">
      <c r="A856" s="1"/>
      <c r="B856" s="6" t="s">
        <v>55</v>
      </c>
      <c r="C856" s="6" t="s">
        <v>4069</v>
      </c>
      <c r="D856" s="6" t="s">
        <v>1149</v>
      </c>
      <c r="E856" s="49" t="s">
        <v>1150</v>
      </c>
      <c r="F856" s="6" t="s">
        <v>4070</v>
      </c>
      <c r="G856" s="6" t="s">
        <v>60</v>
      </c>
      <c r="H856" s="6" t="s">
        <v>4941</v>
      </c>
      <c r="I856" s="60" t="s">
        <v>4942</v>
      </c>
      <c r="J856" s="49" t="s">
        <v>4943</v>
      </c>
      <c r="K856" s="6" t="s">
        <v>4944</v>
      </c>
      <c r="L856" s="29">
        <f>IF($J$6="с учетом НДС",VLOOKUP(I856,LEGEND!B:E,4,0)*(1-M856),VLOOKUP(I856,LEGEND!B:E,4,0)*(1-M856)/1.2)</f>
        <v>6900</v>
      </c>
      <c r="M856" s="57">
        <f>IF(AND(B856&lt;&gt;"1_Электроинструмент",B856&lt;&gt;"2_Садовая техника"),$J$5,IF($J$4&lt;=20%,$J$4,IFERROR(VLOOKUP(S856,LEGEND!$L$2:$M$5,2,FALSE),$J$4)))</f>
        <v>0</v>
      </c>
      <c r="N856" s="48" t="s">
        <v>60</v>
      </c>
      <c r="O856" s="49" t="s">
        <v>60</v>
      </c>
      <c r="P856" s="49" t="s">
        <v>66</v>
      </c>
      <c r="Q856" s="49" t="s">
        <v>67</v>
      </c>
      <c r="R856" s="50" t="s">
        <v>68</v>
      </c>
      <c r="S856" s="49" t="s">
        <v>60</v>
      </c>
      <c r="T856" s="73" t="str">
        <f>IF(_xlfn.XLOOKUP(I856,LEGEND!B:B,LEGEND!H:H)&lt;&gt;"-",HYPERLINK(_xlfn.XLOOKUP(I856,LEGEND!B:B,LEGEND!H:H),"link"),_xlfn.XLOOKUP(I856,LEGEND!B:B,LEGEND!H:H))</f>
        <v>link</v>
      </c>
      <c r="U856" s="73" t="str">
        <f>HYPERLINK(_xlfn.XLOOKUP(I856,LEGEND!B:B,LEGEND!I:I))</f>
        <v>https://milwaukee-media-images.s3.amazonaws.com/hi/4932352719--Hero_1.jpg</v>
      </c>
      <c r="V856" s="51" t="s">
        <v>4945</v>
      </c>
      <c r="W856" s="63" t="s">
        <v>71</v>
      </c>
      <c r="X856" s="64">
        <v>59</v>
      </c>
      <c r="Y856" s="64">
        <v>64</v>
      </c>
      <c r="Z856" s="64">
        <v>104</v>
      </c>
      <c r="AA856" s="84">
        <v>0.23899999999999999</v>
      </c>
      <c r="AB856" s="85">
        <v>1</v>
      </c>
      <c r="AC856" s="85">
        <v>1</v>
      </c>
    </row>
    <row r="857" spans="1:29" ht="25.5">
      <c r="A857" s="1"/>
      <c r="B857" s="6" t="s">
        <v>55</v>
      </c>
      <c r="C857" s="6" t="s">
        <v>4069</v>
      </c>
      <c r="D857" s="6" t="s">
        <v>1149</v>
      </c>
      <c r="E857" s="49" t="s">
        <v>1150</v>
      </c>
      <c r="F857" s="6" t="s">
        <v>4070</v>
      </c>
      <c r="G857" s="6" t="s">
        <v>60</v>
      </c>
      <c r="H857" s="6" t="s">
        <v>4946</v>
      </c>
      <c r="I857" s="60" t="s">
        <v>4947</v>
      </c>
      <c r="J857" s="49" t="s">
        <v>4948</v>
      </c>
      <c r="K857" s="6" t="s">
        <v>4949</v>
      </c>
      <c r="L857" s="29">
        <f>IF($J$6="с учетом НДС",VLOOKUP(I857,LEGEND!B:E,4,0)*(1-M857),VLOOKUP(I857,LEGEND!B:E,4,0)*(1-M857)/1.2)</f>
        <v>6900</v>
      </c>
      <c r="M857" s="57">
        <f>IF(AND(B857&lt;&gt;"1_Электроинструмент",B857&lt;&gt;"2_Садовая техника"),$J$5,IF($J$4&lt;=20%,$J$4,IFERROR(VLOOKUP(S857,LEGEND!$L$2:$M$5,2,FALSE),$J$4)))</f>
        <v>0</v>
      </c>
      <c r="N857" s="48" t="s">
        <v>60</v>
      </c>
      <c r="O857" s="49" t="s">
        <v>60</v>
      </c>
      <c r="P857" s="49" t="s">
        <v>66</v>
      </c>
      <c r="Q857" s="49" t="s">
        <v>67</v>
      </c>
      <c r="R857" s="50" t="s">
        <v>68</v>
      </c>
      <c r="S857" s="49" t="s">
        <v>60</v>
      </c>
      <c r="T857" s="73" t="str">
        <f>IF(_xlfn.XLOOKUP(I857,LEGEND!B:B,LEGEND!H:H)&lt;&gt;"-",HYPERLINK(_xlfn.XLOOKUP(I857,LEGEND!B:B,LEGEND!H:H),"link"),_xlfn.XLOOKUP(I857,LEGEND!B:B,LEGEND!H:H))</f>
        <v>link</v>
      </c>
      <c r="U857" s="73" t="str">
        <f>HYPERLINK(_xlfn.XLOOKUP(I857,LEGEND!B:B,LEGEND!I:I))</f>
        <v>https://milwaukee-media-images.s3.amazonaws.com/hi/4932352720--Hero_1.jpg</v>
      </c>
      <c r="V857" s="51" t="s">
        <v>4950</v>
      </c>
      <c r="W857" s="63" t="s">
        <v>71</v>
      </c>
      <c r="X857" s="64">
        <v>59</v>
      </c>
      <c r="Y857" s="64">
        <v>64</v>
      </c>
      <c r="Z857" s="64">
        <v>104</v>
      </c>
      <c r="AA857" s="84">
        <v>0.26100000000000001</v>
      </c>
      <c r="AB857" s="85">
        <v>1</v>
      </c>
      <c r="AC857" s="85">
        <v>1</v>
      </c>
    </row>
    <row r="858" spans="1:29" ht="25.5">
      <c r="A858" s="1"/>
      <c r="B858" s="6" t="s">
        <v>55</v>
      </c>
      <c r="C858" s="6" t="s">
        <v>4069</v>
      </c>
      <c r="D858" s="6" t="s">
        <v>1149</v>
      </c>
      <c r="E858" s="49" t="s">
        <v>1150</v>
      </c>
      <c r="F858" s="6" t="s">
        <v>4070</v>
      </c>
      <c r="G858" s="6" t="s">
        <v>60</v>
      </c>
      <c r="H858" s="6" t="s">
        <v>4951</v>
      </c>
      <c r="I858" s="60" t="s">
        <v>4952</v>
      </c>
      <c r="J858" s="49" t="s">
        <v>4953</v>
      </c>
      <c r="K858" s="6" t="s">
        <v>4954</v>
      </c>
      <c r="L858" s="29">
        <f>IF($J$6="с учетом НДС",VLOOKUP(I858,LEGEND!B:E,4,0)*(1-M858),VLOOKUP(I858,LEGEND!B:E,4,0)*(1-M858)/1.2)</f>
        <v>6900</v>
      </c>
      <c r="M858" s="57">
        <f>IF(AND(B858&lt;&gt;"1_Электроинструмент",B858&lt;&gt;"2_Садовая техника"),$J$5,IF($J$4&lt;=20%,$J$4,IFERROR(VLOOKUP(S858,LEGEND!$L$2:$M$5,2,FALSE),$J$4)))</f>
        <v>0</v>
      </c>
      <c r="N858" s="48" t="s">
        <v>60</v>
      </c>
      <c r="O858" s="49" t="s">
        <v>60</v>
      </c>
      <c r="P858" s="49" t="s">
        <v>66</v>
      </c>
      <c r="Q858" s="49" t="s">
        <v>67</v>
      </c>
      <c r="R858" s="50" t="s">
        <v>68</v>
      </c>
      <c r="S858" s="49" t="s">
        <v>60</v>
      </c>
      <c r="T858" s="73" t="str">
        <f>IF(_xlfn.XLOOKUP(I858,LEGEND!B:B,LEGEND!H:H)&lt;&gt;"-",HYPERLINK(_xlfn.XLOOKUP(I858,LEGEND!B:B,LEGEND!H:H),"link"),_xlfn.XLOOKUP(I858,LEGEND!B:B,LEGEND!H:H))</f>
        <v>link</v>
      </c>
      <c r="U858" s="73" t="str">
        <f>HYPERLINK(_xlfn.XLOOKUP(I858,LEGEND!B:B,LEGEND!I:I))</f>
        <v>https://milwaukee-media-images.s3.amazonaws.com/hi/4932352721--Hero_1.jpg</v>
      </c>
      <c r="V858" s="51" t="s">
        <v>4955</v>
      </c>
      <c r="W858" s="63" t="s">
        <v>71</v>
      </c>
      <c r="X858" s="64">
        <v>59</v>
      </c>
      <c r="Y858" s="64">
        <v>64</v>
      </c>
      <c r="Z858" s="64">
        <v>104</v>
      </c>
      <c r="AA858" s="84">
        <v>0.27900000000000003</v>
      </c>
      <c r="AB858" s="85">
        <v>1</v>
      </c>
      <c r="AC858" s="85">
        <v>1</v>
      </c>
    </row>
    <row r="859" spans="1:29" ht="15">
      <c r="A859" s="1"/>
      <c r="B859" s="6" t="s">
        <v>55</v>
      </c>
      <c r="C859" s="6" t="s">
        <v>4069</v>
      </c>
      <c r="D859" s="6" t="s">
        <v>1149</v>
      </c>
      <c r="E859" s="49" t="s">
        <v>1150</v>
      </c>
      <c r="F859" s="6" t="s">
        <v>4070</v>
      </c>
      <c r="G859" s="6" t="s">
        <v>60</v>
      </c>
      <c r="H859" s="6" t="s">
        <v>4956</v>
      </c>
      <c r="I859" s="60" t="s">
        <v>4957</v>
      </c>
      <c r="J859" s="49" t="s">
        <v>4958</v>
      </c>
      <c r="K859" s="6" t="s">
        <v>4959</v>
      </c>
      <c r="L859" s="29">
        <f>IF($J$6="с учетом НДС",VLOOKUP(I859,LEGEND!B:E,4,0)*(1-M859),VLOOKUP(I859,LEGEND!B:E,4,0)*(1-M859)/1.2)</f>
        <v>6900</v>
      </c>
      <c r="M859" s="57">
        <f>IF(AND(B859&lt;&gt;"1_Электроинструмент",B859&lt;&gt;"2_Садовая техника"),$J$5,IF($J$4&lt;=20%,$J$4,IFERROR(VLOOKUP(S859,LEGEND!$L$2:$M$5,2,FALSE),$J$4)))</f>
        <v>0</v>
      </c>
      <c r="N859" s="48" t="s">
        <v>60</v>
      </c>
      <c r="O859" s="49" t="s">
        <v>60</v>
      </c>
      <c r="P859" s="49" t="s">
        <v>66</v>
      </c>
      <c r="Q859" s="49" t="s">
        <v>473</v>
      </c>
      <c r="R859" s="50" t="s">
        <v>68</v>
      </c>
      <c r="S859" s="49" t="s">
        <v>60</v>
      </c>
      <c r="T859" s="73" t="str">
        <f>IF(_xlfn.XLOOKUP(I859,LEGEND!B:B,LEGEND!H:H)&lt;&gt;"-",HYPERLINK(_xlfn.XLOOKUP(I859,LEGEND!B:B,LEGEND!H:H),"link"),_xlfn.XLOOKUP(I859,LEGEND!B:B,LEGEND!H:H))</f>
        <v>link</v>
      </c>
      <c r="U859" s="73" t="str">
        <f>HYPERLINK(_xlfn.XLOOKUP(I859,LEGEND!B:B,LEGEND!I:I))</f>
        <v>https://milwaukee-media-images.s3.amazonaws.com/hi/4932352730--Hero_1.jpg</v>
      </c>
      <c r="V859" s="51" t="s">
        <v>4960</v>
      </c>
      <c r="W859" s="63" t="s">
        <v>71</v>
      </c>
      <c r="X859" s="64">
        <v>59</v>
      </c>
      <c r="Y859" s="64">
        <v>64</v>
      </c>
      <c r="Z859" s="64">
        <v>104</v>
      </c>
      <c r="AA859" s="84">
        <v>0.26900000000000002</v>
      </c>
      <c r="AB859" s="85">
        <v>1</v>
      </c>
      <c r="AC859" s="85">
        <v>1</v>
      </c>
    </row>
    <row r="860" spans="1:29" ht="25.5">
      <c r="A860" s="1"/>
      <c r="B860" s="6" t="s">
        <v>55</v>
      </c>
      <c r="C860" s="6" t="s">
        <v>4069</v>
      </c>
      <c r="D860" s="6" t="s">
        <v>1149</v>
      </c>
      <c r="E860" s="49" t="s">
        <v>1150</v>
      </c>
      <c r="F860" s="6" t="s">
        <v>4070</v>
      </c>
      <c r="G860" s="6" t="s">
        <v>60</v>
      </c>
      <c r="H860" s="6" t="s">
        <v>4961</v>
      </c>
      <c r="I860" s="60" t="s">
        <v>4962</v>
      </c>
      <c r="J860" s="49" t="s">
        <v>4963</v>
      </c>
      <c r="K860" s="6" t="s">
        <v>4964</v>
      </c>
      <c r="L860" s="29">
        <f>IF($J$6="с учетом НДС",VLOOKUP(I860,LEGEND!B:E,4,0)*(1-M860),VLOOKUP(I860,LEGEND!B:E,4,0)*(1-M860)/1.2)</f>
        <v>6900</v>
      </c>
      <c r="M860" s="57">
        <f>IF(AND(B860&lt;&gt;"1_Электроинструмент",B860&lt;&gt;"2_Садовая техника"),$J$5,IF($J$4&lt;=20%,$J$4,IFERROR(VLOOKUP(S860,LEGEND!$L$2:$M$5,2,FALSE),$J$4)))</f>
        <v>0</v>
      </c>
      <c r="N860" s="48" t="s">
        <v>60</v>
      </c>
      <c r="O860" s="49" t="s">
        <v>60</v>
      </c>
      <c r="P860" s="49" t="s">
        <v>66</v>
      </c>
      <c r="Q860" s="49" t="s">
        <v>67</v>
      </c>
      <c r="R860" s="50" t="s">
        <v>68</v>
      </c>
      <c r="S860" s="49" t="s">
        <v>60</v>
      </c>
      <c r="T860" s="73" t="str">
        <f>IF(_xlfn.XLOOKUP(I860,LEGEND!B:B,LEGEND!H:H)&lt;&gt;"-",HYPERLINK(_xlfn.XLOOKUP(I860,LEGEND!B:B,LEGEND!H:H),"link"),_xlfn.XLOOKUP(I860,LEGEND!B:B,LEGEND!H:H))</f>
        <v>link</v>
      </c>
      <c r="U860" s="73" t="str">
        <f>HYPERLINK(_xlfn.XLOOKUP(I860,LEGEND!B:B,LEGEND!I:I))</f>
        <v>https://milwaukee-media-images.s3.amazonaws.com/hi/4932352723--Hero_1.jpg</v>
      </c>
      <c r="V860" s="51" t="s">
        <v>4965</v>
      </c>
      <c r="W860" s="63" t="s">
        <v>71</v>
      </c>
      <c r="X860" s="64">
        <v>59</v>
      </c>
      <c r="Y860" s="64">
        <v>64</v>
      </c>
      <c r="Z860" s="64">
        <v>104</v>
      </c>
      <c r="AA860" s="84">
        <v>0.39500000000000002</v>
      </c>
      <c r="AB860" s="85">
        <v>1</v>
      </c>
      <c r="AC860" s="85">
        <v>1</v>
      </c>
    </row>
    <row r="861" spans="1:29" ht="25.5">
      <c r="A861" s="1"/>
      <c r="B861" s="6" t="s">
        <v>55</v>
      </c>
      <c r="C861" s="6" t="s">
        <v>4069</v>
      </c>
      <c r="D861" s="6" t="s">
        <v>1149</v>
      </c>
      <c r="E861" s="49" t="s">
        <v>1150</v>
      </c>
      <c r="F861" s="6" t="s">
        <v>4070</v>
      </c>
      <c r="G861" s="6" t="s">
        <v>60</v>
      </c>
      <c r="H861" s="6" t="s">
        <v>4966</v>
      </c>
      <c r="I861" s="60" t="s">
        <v>4967</v>
      </c>
      <c r="J861" s="49" t="s">
        <v>4968</v>
      </c>
      <c r="K861" s="6" t="s">
        <v>4969</v>
      </c>
      <c r="L861" s="29">
        <f>IF($J$6="с учетом НДС",VLOOKUP(I861,LEGEND!B:E,4,0)*(1-M861),VLOOKUP(I861,LEGEND!B:E,4,0)*(1-M861)/1.2)</f>
        <v>6900</v>
      </c>
      <c r="M861" s="57">
        <f>IF(AND(B861&lt;&gt;"1_Электроинструмент",B861&lt;&gt;"2_Садовая техника"),$J$5,IF($J$4&lt;=20%,$J$4,IFERROR(VLOOKUP(S861,LEGEND!$L$2:$M$5,2,FALSE),$J$4)))</f>
        <v>0</v>
      </c>
      <c r="N861" s="48" t="s">
        <v>60</v>
      </c>
      <c r="O861" s="49" t="s">
        <v>60</v>
      </c>
      <c r="P861" s="49" t="s">
        <v>66</v>
      </c>
      <c r="Q861" s="49" t="s">
        <v>67</v>
      </c>
      <c r="R861" s="50" t="s">
        <v>68</v>
      </c>
      <c r="S861" s="49" t="s">
        <v>60</v>
      </c>
      <c r="T861" s="73" t="str">
        <f>IF(_xlfn.XLOOKUP(I861,LEGEND!B:B,LEGEND!H:H)&lt;&gt;"-",HYPERLINK(_xlfn.XLOOKUP(I861,LEGEND!B:B,LEGEND!H:H),"link"),_xlfn.XLOOKUP(I861,LEGEND!B:B,LEGEND!H:H))</f>
        <v>link</v>
      </c>
      <c r="U861" s="73" t="str">
        <f>HYPERLINK(_xlfn.XLOOKUP(I861,LEGEND!B:B,LEGEND!I:I))</f>
        <v>https://milwaukee-media-images.s3.amazonaws.com/hi/4932352724--Hero_1.jpg</v>
      </c>
      <c r="V861" s="51" t="s">
        <v>4970</v>
      </c>
      <c r="W861" s="63" t="s">
        <v>71</v>
      </c>
      <c r="X861" s="64">
        <v>125</v>
      </c>
      <c r="Y861" s="64">
        <v>73</v>
      </c>
      <c r="Z861" s="64">
        <v>73</v>
      </c>
      <c r="AA861" s="84">
        <v>0.433</v>
      </c>
      <c r="AB861" s="85">
        <v>1</v>
      </c>
      <c r="AC861" s="85">
        <v>1</v>
      </c>
    </row>
    <row r="862" spans="1:29" ht="25.5">
      <c r="A862" s="1"/>
      <c r="B862" s="6" t="s">
        <v>55</v>
      </c>
      <c r="C862" s="6" t="s">
        <v>4069</v>
      </c>
      <c r="D862" s="6" t="s">
        <v>1149</v>
      </c>
      <c r="E862" s="49" t="s">
        <v>1150</v>
      </c>
      <c r="F862" s="6" t="s">
        <v>4070</v>
      </c>
      <c r="G862" s="6" t="s">
        <v>60</v>
      </c>
      <c r="H862" s="6" t="s">
        <v>4971</v>
      </c>
      <c r="I862" s="60" t="s">
        <v>4972</v>
      </c>
      <c r="J862" s="49" t="s">
        <v>4973</v>
      </c>
      <c r="K862" s="6" t="s">
        <v>4974</v>
      </c>
      <c r="L862" s="29">
        <f>IF($J$6="с учетом НДС",VLOOKUP(I862,LEGEND!B:E,4,0)*(1-M862),VLOOKUP(I862,LEGEND!B:E,4,0)*(1-M862)/1.2)</f>
        <v>6900</v>
      </c>
      <c r="M862" s="57">
        <f>IF(AND(B862&lt;&gt;"1_Электроинструмент",B862&lt;&gt;"2_Садовая техника"),$J$5,IF($J$4&lt;=20%,$J$4,IFERROR(VLOOKUP(S862,LEGEND!$L$2:$M$5,2,FALSE),$J$4)))</f>
        <v>0</v>
      </c>
      <c r="N862" s="48" t="s">
        <v>60</v>
      </c>
      <c r="O862" s="49" t="s">
        <v>60</v>
      </c>
      <c r="P862" s="49" t="s">
        <v>66</v>
      </c>
      <c r="Q862" s="49" t="s">
        <v>67</v>
      </c>
      <c r="R862" s="50" t="s">
        <v>68</v>
      </c>
      <c r="S862" s="49" t="s">
        <v>60</v>
      </c>
      <c r="T862" s="73" t="str">
        <f>IF(_xlfn.XLOOKUP(I862,LEGEND!B:B,LEGEND!H:H)&lt;&gt;"-",HYPERLINK(_xlfn.XLOOKUP(I862,LEGEND!B:B,LEGEND!H:H),"link"),_xlfn.XLOOKUP(I862,LEGEND!B:B,LEGEND!H:H))</f>
        <v>link</v>
      </c>
      <c r="U862" s="73" t="str">
        <f>HYPERLINK(_xlfn.XLOOKUP(I862,LEGEND!B:B,LEGEND!I:I))</f>
        <v>https://milwaukee-media-images.s3.amazonaws.com/hi/4932352725--Hero_1.jpg</v>
      </c>
      <c r="V862" s="51" t="s">
        <v>4975</v>
      </c>
      <c r="W862" s="63" t="s">
        <v>71</v>
      </c>
      <c r="X862" s="64">
        <v>125</v>
      </c>
      <c r="Y862" s="64">
        <v>73</v>
      </c>
      <c r="Z862" s="64">
        <v>73</v>
      </c>
      <c r="AA862" s="84">
        <v>0.70299999999999996</v>
      </c>
      <c r="AB862" s="85">
        <v>1</v>
      </c>
      <c r="AC862" s="85">
        <v>1</v>
      </c>
    </row>
    <row r="863" spans="1:29" ht="15">
      <c r="A863" s="1"/>
      <c r="B863" s="6" t="s">
        <v>55</v>
      </c>
      <c r="C863" s="6" t="s">
        <v>4069</v>
      </c>
      <c r="D863" s="6" t="s">
        <v>1149</v>
      </c>
      <c r="E863" s="49" t="s">
        <v>1150</v>
      </c>
      <c r="F863" s="6" t="s">
        <v>4070</v>
      </c>
      <c r="G863" s="6" t="s">
        <v>60</v>
      </c>
      <c r="H863" s="6" t="s">
        <v>4976</v>
      </c>
      <c r="I863" s="60" t="s">
        <v>4977</v>
      </c>
      <c r="J863" s="49" t="s">
        <v>4978</v>
      </c>
      <c r="K863" s="6" t="s">
        <v>4979</v>
      </c>
      <c r="L863" s="29">
        <f>IF($J$6="с учетом НДС",VLOOKUP(I863,LEGEND!B:E,4,0)*(1-M863),VLOOKUP(I863,LEGEND!B:E,4,0)*(1-M863)/1.2)</f>
        <v>6900</v>
      </c>
      <c r="M863" s="57">
        <f>IF(AND(B863&lt;&gt;"1_Электроинструмент",B863&lt;&gt;"2_Садовая техника"),$J$5,IF($J$4&lt;=20%,$J$4,IFERROR(VLOOKUP(S863,LEGEND!$L$2:$M$5,2,FALSE),$J$4)))</f>
        <v>0</v>
      </c>
      <c r="N863" s="48" t="s">
        <v>60</v>
      </c>
      <c r="O863" s="49" t="s">
        <v>60</v>
      </c>
      <c r="P863" s="49" t="s">
        <v>66</v>
      </c>
      <c r="Q863" s="49" t="s">
        <v>473</v>
      </c>
      <c r="R863" s="50" t="s">
        <v>68</v>
      </c>
      <c r="S863" s="49" t="s">
        <v>60</v>
      </c>
      <c r="T863" s="73" t="str">
        <f>IF(_xlfn.XLOOKUP(I863,LEGEND!B:B,LEGEND!H:H)&lt;&gt;"-",HYPERLINK(_xlfn.XLOOKUP(I863,LEGEND!B:B,LEGEND!H:H),"link"),_xlfn.XLOOKUP(I863,LEGEND!B:B,LEGEND!H:H))</f>
        <v>link</v>
      </c>
      <c r="U863" s="73" t="str">
        <f>HYPERLINK(_xlfn.XLOOKUP(I863,LEGEND!B:B,LEGEND!I:I))</f>
        <v>https://milwaukee-media-images.s3.amazonaws.com/hi/4932352728--Hero_1.jpg</v>
      </c>
      <c r="V863" s="51" t="s">
        <v>4980</v>
      </c>
      <c r="W863" s="63" t="s">
        <v>71</v>
      </c>
      <c r="X863" s="64">
        <v>59</v>
      </c>
      <c r="Y863" s="64">
        <v>64</v>
      </c>
      <c r="Z863" s="64">
        <v>104</v>
      </c>
      <c r="AA863" s="84">
        <v>0.214</v>
      </c>
      <c r="AB863" s="85">
        <v>1</v>
      </c>
      <c r="AC863" s="85">
        <v>1</v>
      </c>
    </row>
    <row r="864" spans="1:29" ht="15">
      <c r="A864" s="1"/>
      <c r="B864" s="6" t="s">
        <v>55</v>
      </c>
      <c r="C864" s="6" t="s">
        <v>4069</v>
      </c>
      <c r="D864" s="6" t="s">
        <v>1149</v>
      </c>
      <c r="E864" s="49" t="s">
        <v>1150</v>
      </c>
      <c r="F864" s="6" t="s">
        <v>4070</v>
      </c>
      <c r="G864" s="6" t="s">
        <v>60</v>
      </c>
      <c r="H864" s="6" t="s">
        <v>4981</v>
      </c>
      <c r="I864" s="60" t="s">
        <v>4982</v>
      </c>
      <c r="J864" s="49" t="s">
        <v>4983</v>
      </c>
      <c r="K864" s="6" t="s">
        <v>4984</v>
      </c>
      <c r="L864" s="29">
        <f>IF($J$6="с учетом НДС",VLOOKUP(I864,LEGEND!B:E,4,0)*(1-M864),VLOOKUP(I864,LEGEND!B:E,4,0)*(1-M864)/1.2)</f>
        <v>6900</v>
      </c>
      <c r="M864" s="57">
        <f>IF(AND(B864&lt;&gt;"1_Электроинструмент",B864&lt;&gt;"2_Садовая техника"),$J$5,IF($J$4&lt;=20%,$J$4,IFERROR(VLOOKUP(S864,LEGEND!$L$2:$M$5,2,FALSE),$J$4)))</f>
        <v>0</v>
      </c>
      <c r="N864" s="48" t="s">
        <v>60</v>
      </c>
      <c r="O864" s="49" t="s">
        <v>60</v>
      </c>
      <c r="P864" s="49" t="s">
        <v>66</v>
      </c>
      <c r="Q864" s="49" t="s">
        <v>473</v>
      </c>
      <c r="R864" s="50" t="s">
        <v>68</v>
      </c>
      <c r="S864" s="49" t="s">
        <v>60</v>
      </c>
      <c r="T864" s="73" t="str">
        <f>IF(_xlfn.XLOOKUP(I864,LEGEND!B:B,LEGEND!H:H)&lt;&gt;"-",HYPERLINK(_xlfn.XLOOKUP(I864,LEGEND!B:B,LEGEND!H:H),"link"),_xlfn.XLOOKUP(I864,LEGEND!B:B,LEGEND!H:H))</f>
        <v>link</v>
      </c>
      <c r="U864" s="73" t="str">
        <f>HYPERLINK(_xlfn.XLOOKUP(I864,LEGEND!B:B,LEGEND!I:I))</f>
        <v>https://milwaukee-media-images.s3.amazonaws.com/hi/4932352729--Hero_1.jpg</v>
      </c>
      <c r="V864" s="51" t="s">
        <v>4985</v>
      </c>
      <c r="W864" s="63" t="s">
        <v>71</v>
      </c>
      <c r="X864" s="64">
        <v>59</v>
      </c>
      <c r="Y864" s="64">
        <v>64</v>
      </c>
      <c r="Z864" s="64">
        <v>104</v>
      </c>
      <c r="AA864" s="84">
        <v>0.224</v>
      </c>
      <c r="AB864" s="85">
        <v>1</v>
      </c>
      <c r="AC864" s="85">
        <v>1</v>
      </c>
    </row>
    <row r="865" spans="1:29" ht="25.5">
      <c r="A865" s="1"/>
      <c r="B865" s="6" t="s">
        <v>55</v>
      </c>
      <c r="C865" s="6" t="s">
        <v>4069</v>
      </c>
      <c r="D865" s="6" t="s">
        <v>1149</v>
      </c>
      <c r="E865" s="49" t="s">
        <v>1150</v>
      </c>
      <c r="F865" s="6" t="s">
        <v>4070</v>
      </c>
      <c r="G865" s="6" t="s">
        <v>1181</v>
      </c>
      <c r="H865" s="6" t="s">
        <v>4986</v>
      </c>
      <c r="I865" s="60" t="s">
        <v>4987</v>
      </c>
      <c r="J865" s="49" t="s">
        <v>4988</v>
      </c>
      <c r="K865" s="6" t="s">
        <v>4989</v>
      </c>
      <c r="L865" s="29">
        <f>IF($J$6="с учетом НДС",VLOOKUP(I865,LEGEND!B:E,4,0)*(1-M865),VLOOKUP(I865,LEGEND!B:E,4,0)*(1-M865)/1.2)</f>
        <v>49000</v>
      </c>
      <c r="M865" s="57">
        <f>IF(AND(B865&lt;&gt;"1_Электроинструмент",B865&lt;&gt;"2_Садовая техника"),$J$5,IF($J$4&lt;=20%,$J$4,IFERROR(VLOOKUP(S865,LEGEND!$L$2:$M$5,2,FALSE),$J$4)))</f>
        <v>0</v>
      </c>
      <c r="N865" s="48" t="s">
        <v>60</v>
      </c>
      <c r="O865" s="49" t="s">
        <v>60</v>
      </c>
      <c r="P865" s="49" t="s">
        <v>66</v>
      </c>
      <c r="Q865" s="49" t="s">
        <v>67</v>
      </c>
      <c r="R865" s="50" t="s">
        <v>68</v>
      </c>
      <c r="S865" s="49" t="s">
        <v>60</v>
      </c>
      <c r="T865" s="73" t="str">
        <f>IF(_xlfn.XLOOKUP(I865,LEGEND!B:B,LEGEND!H:H)&lt;&gt;"-",HYPERLINK(_xlfn.XLOOKUP(I865,LEGEND!B:B,LEGEND!H:H),"link"),_xlfn.XLOOKUP(I865,LEGEND!B:B,LEGEND!H:H))</f>
        <v>link</v>
      </c>
      <c r="U865" s="73" t="str">
        <f>HYPERLINK(_xlfn.XLOOKUP(I865,LEGEND!B:B,LEGEND!I:I))</f>
        <v>https://milwaukee-media-images.s3.amazonaws.com/hi/4932451396--Hero_1.jpg</v>
      </c>
      <c r="V865" s="51" t="s">
        <v>4990</v>
      </c>
      <c r="W865" s="63" t="s">
        <v>71</v>
      </c>
      <c r="X865" s="64">
        <v>178</v>
      </c>
      <c r="Y865" s="64">
        <v>178</v>
      </c>
      <c r="Z865" s="64">
        <v>186</v>
      </c>
      <c r="AA865" s="84">
        <v>3.7</v>
      </c>
      <c r="AB865" s="85">
        <v>1</v>
      </c>
      <c r="AC865" s="85">
        <v>1</v>
      </c>
    </row>
    <row r="866" spans="1:29" ht="25.5">
      <c r="A866" s="1"/>
      <c r="B866" s="6" t="s">
        <v>55</v>
      </c>
      <c r="C866" s="6" t="s">
        <v>4069</v>
      </c>
      <c r="D866" s="6" t="s">
        <v>1149</v>
      </c>
      <c r="E866" s="49" t="s">
        <v>1150</v>
      </c>
      <c r="F866" s="6" t="s">
        <v>4070</v>
      </c>
      <c r="G866" s="6" t="s">
        <v>1181</v>
      </c>
      <c r="H866" s="6" t="s">
        <v>4991</v>
      </c>
      <c r="I866" s="60" t="s">
        <v>4992</v>
      </c>
      <c r="J866" s="49" t="s">
        <v>4993</v>
      </c>
      <c r="K866" s="6" t="s">
        <v>4994</v>
      </c>
      <c r="L866" s="29">
        <f>IF($J$6="с учетом НДС",VLOOKUP(I866,LEGEND!B:E,4,0)*(1-M866),VLOOKUP(I866,LEGEND!B:E,4,0)*(1-M866)/1.2)</f>
        <v>49000</v>
      </c>
      <c r="M866" s="57">
        <f>IF(AND(B866&lt;&gt;"1_Электроинструмент",B866&lt;&gt;"2_Садовая техника"),$J$5,IF($J$4&lt;=20%,$J$4,IFERROR(VLOOKUP(S866,LEGEND!$L$2:$M$5,2,FALSE),$J$4)))</f>
        <v>0</v>
      </c>
      <c r="N866" s="48" t="s">
        <v>60</v>
      </c>
      <c r="O866" s="49" t="s">
        <v>60</v>
      </c>
      <c r="P866" s="49" t="s">
        <v>66</v>
      </c>
      <c r="Q866" s="49" t="s">
        <v>67</v>
      </c>
      <c r="R866" s="50" t="s">
        <v>68</v>
      </c>
      <c r="S866" s="49" t="s">
        <v>60</v>
      </c>
      <c r="T866" s="73" t="str">
        <f>IF(_xlfn.XLOOKUP(I866,LEGEND!B:B,LEGEND!H:H)&lt;&gt;"-",HYPERLINK(_xlfn.XLOOKUP(I866,LEGEND!B:B,LEGEND!H:H),"link"),_xlfn.XLOOKUP(I866,LEGEND!B:B,LEGEND!H:H))</f>
        <v>link</v>
      </c>
      <c r="U866" s="73" t="str">
        <f>HYPERLINK(_xlfn.XLOOKUP(I866,LEGEND!B:B,LEGEND!I:I))</f>
        <v>https://milwaukee-media-images.s3.amazonaws.com/hi/4932451397--Hero_1.jpg</v>
      </c>
      <c r="V866" s="51" t="s">
        <v>4995</v>
      </c>
      <c r="W866" s="63" t="s">
        <v>71</v>
      </c>
      <c r="X866" s="64">
        <v>178</v>
      </c>
      <c r="Y866" s="64">
        <v>178</v>
      </c>
      <c r="Z866" s="64">
        <v>186</v>
      </c>
      <c r="AA866" s="84">
        <v>2.85</v>
      </c>
      <c r="AB866" s="85">
        <v>1</v>
      </c>
      <c r="AC866" s="85">
        <v>1</v>
      </c>
    </row>
    <row r="867" spans="1:29" ht="25.5">
      <c r="A867" s="1"/>
      <c r="B867" s="6" t="s">
        <v>55</v>
      </c>
      <c r="C867" s="6" t="s">
        <v>4069</v>
      </c>
      <c r="D867" s="6" t="s">
        <v>1149</v>
      </c>
      <c r="E867" s="49" t="s">
        <v>1150</v>
      </c>
      <c r="F867" s="6" t="s">
        <v>4070</v>
      </c>
      <c r="G867" s="6" t="s">
        <v>1181</v>
      </c>
      <c r="H867" s="6" t="s">
        <v>4996</v>
      </c>
      <c r="I867" s="60" t="s">
        <v>4997</v>
      </c>
      <c r="J867" s="49" t="s">
        <v>4998</v>
      </c>
      <c r="K867" s="6" t="s">
        <v>4999</v>
      </c>
      <c r="L867" s="29">
        <f>IF($J$6="с учетом НДС",VLOOKUP(I867,LEGEND!B:E,4,0)*(1-M867),VLOOKUP(I867,LEGEND!B:E,4,0)*(1-M867)/1.2)</f>
        <v>49000</v>
      </c>
      <c r="M867" s="57">
        <f>IF(AND(B867&lt;&gt;"1_Электроинструмент",B867&lt;&gt;"2_Садовая техника"),$J$5,IF($J$4&lt;=20%,$J$4,IFERROR(VLOOKUP(S867,LEGEND!$L$2:$M$5,2,FALSE),$J$4)))</f>
        <v>0</v>
      </c>
      <c r="N867" s="48" t="s">
        <v>60</v>
      </c>
      <c r="O867" s="49" t="s">
        <v>60</v>
      </c>
      <c r="P867" s="49" t="s">
        <v>66</v>
      </c>
      <c r="Q867" s="49" t="s">
        <v>67</v>
      </c>
      <c r="R867" s="50" t="s">
        <v>68</v>
      </c>
      <c r="S867" s="49" t="s">
        <v>60</v>
      </c>
      <c r="T867" s="73" t="str">
        <f>IF(_xlfn.XLOOKUP(I867,LEGEND!B:B,LEGEND!H:H)&lt;&gt;"-",HYPERLINK(_xlfn.XLOOKUP(I867,LEGEND!B:B,LEGEND!H:H),"link"),_xlfn.XLOOKUP(I867,LEGEND!B:B,LEGEND!H:H))</f>
        <v>link</v>
      </c>
      <c r="U867" s="73" t="str">
        <f>HYPERLINK(_xlfn.XLOOKUP(I867,LEGEND!B:B,LEGEND!I:I))</f>
        <v>https://milwaukee-media-images.s3.amazonaws.com/hi/4932451398--Hero_1.jpg</v>
      </c>
      <c r="V867" s="51" t="s">
        <v>5000</v>
      </c>
      <c r="W867" s="63" t="s">
        <v>71</v>
      </c>
      <c r="X867" s="64">
        <v>178</v>
      </c>
      <c r="Y867" s="64">
        <v>178</v>
      </c>
      <c r="Z867" s="64">
        <v>197</v>
      </c>
      <c r="AA867" s="84">
        <v>3.1779999999999999</v>
      </c>
      <c r="AB867" s="85">
        <v>1</v>
      </c>
      <c r="AC867" s="85">
        <v>1</v>
      </c>
    </row>
    <row r="868" spans="1:29" ht="25.5">
      <c r="A868" s="1"/>
      <c r="B868" s="6" t="s">
        <v>55</v>
      </c>
      <c r="C868" s="6" t="s">
        <v>4069</v>
      </c>
      <c r="D868" s="6" t="s">
        <v>1149</v>
      </c>
      <c r="E868" s="49" t="s">
        <v>1150</v>
      </c>
      <c r="F868" s="6" t="s">
        <v>4070</v>
      </c>
      <c r="G868" s="6" t="s">
        <v>1181</v>
      </c>
      <c r="H868" s="6" t="s">
        <v>5001</v>
      </c>
      <c r="I868" s="60" t="s">
        <v>5002</v>
      </c>
      <c r="J868" s="49" t="s">
        <v>5003</v>
      </c>
      <c r="K868" s="6" t="s">
        <v>5004</v>
      </c>
      <c r="L868" s="29">
        <f>IF($J$6="с учетом НДС",VLOOKUP(I868,LEGEND!B:E,4,0)*(1-M868),VLOOKUP(I868,LEGEND!B:E,4,0)*(1-M868)/1.2)</f>
        <v>57300</v>
      </c>
      <c r="M868" s="57">
        <f>IF(AND(B868&lt;&gt;"1_Электроинструмент",B868&lt;&gt;"2_Садовая техника"),$J$5,IF($J$4&lt;=20%,$J$4,IFERROR(VLOOKUP(S868,LEGEND!$L$2:$M$5,2,FALSE),$J$4)))</f>
        <v>0</v>
      </c>
      <c r="N868" s="48" t="s">
        <v>60</v>
      </c>
      <c r="O868" s="49" t="s">
        <v>60</v>
      </c>
      <c r="P868" s="49" t="s">
        <v>66</v>
      </c>
      <c r="Q868" s="49" t="s">
        <v>67</v>
      </c>
      <c r="R868" s="50" t="s">
        <v>68</v>
      </c>
      <c r="S868" s="49" t="s">
        <v>60</v>
      </c>
      <c r="T868" s="73" t="str">
        <f>IF(_xlfn.XLOOKUP(I868,LEGEND!B:B,LEGEND!H:H)&lt;&gt;"-",HYPERLINK(_xlfn.XLOOKUP(I868,LEGEND!B:B,LEGEND!H:H),"link"),_xlfn.XLOOKUP(I868,LEGEND!B:B,LEGEND!H:H))</f>
        <v>link</v>
      </c>
      <c r="U868" s="73" t="str">
        <f>HYPERLINK(_xlfn.XLOOKUP(I868,LEGEND!B:B,LEGEND!I:I))</f>
        <v>https://milwaukee-media-images.s3.amazonaws.com/hi/4932451399--Hero_1.jpg</v>
      </c>
      <c r="V868" s="51" t="s">
        <v>5005</v>
      </c>
      <c r="W868" s="63" t="s">
        <v>71</v>
      </c>
      <c r="X868" s="64">
        <v>178</v>
      </c>
      <c r="Y868" s="64">
        <v>178</v>
      </c>
      <c r="Z868" s="64">
        <v>227</v>
      </c>
      <c r="AA868" s="84">
        <v>3.9990000000000001</v>
      </c>
      <c r="AB868" s="85">
        <v>1</v>
      </c>
      <c r="AC868" s="85">
        <v>1</v>
      </c>
    </row>
    <row r="869" spans="1:29" ht="15">
      <c r="A869" s="1"/>
      <c r="B869" s="6" t="s">
        <v>55</v>
      </c>
      <c r="C869" s="6" t="s">
        <v>1340</v>
      </c>
      <c r="D869" s="6" t="s">
        <v>1149</v>
      </c>
      <c r="E869" s="49" t="s">
        <v>3456</v>
      </c>
      <c r="F869" s="6" t="s">
        <v>1349</v>
      </c>
      <c r="G869" s="6" t="s">
        <v>60</v>
      </c>
      <c r="H869" s="6" t="s">
        <v>3457</v>
      </c>
      <c r="I869" s="60" t="s">
        <v>3458</v>
      </c>
      <c r="J869" s="49" t="s">
        <v>3459</v>
      </c>
      <c r="K869" s="6" t="s">
        <v>3460</v>
      </c>
      <c r="L869" s="29">
        <f>IF($J$6="с учетом НДС",VLOOKUP(I869,LEGEND!B:E,4,0)*(1-M869),VLOOKUP(I869,LEGEND!B:E,4,0)*(1-M869)/1.2)</f>
        <v>66990</v>
      </c>
      <c r="M869" s="57">
        <f>IF(AND(B869&lt;&gt;"1_Электроинструмент",B869&lt;&gt;"2_Садовая техника"),$J$5,IF($J$4&lt;=20%,$J$4,IFERROR(VLOOKUP(S869,LEGEND!$L$2:$M$5,2,FALSE),$J$4)))</f>
        <v>0</v>
      </c>
      <c r="N869" s="48" t="s">
        <v>3461</v>
      </c>
      <c r="O869" s="49" t="s">
        <v>60</v>
      </c>
      <c r="P869" s="49" t="s">
        <v>66</v>
      </c>
      <c r="Q869" s="49" t="s">
        <v>473</v>
      </c>
      <c r="R869" s="50" t="s">
        <v>68</v>
      </c>
      <c r="S869" s="49" t="s">
        <v>60</v>
      </c>
      <c r="T869" s="73" t="str">
        <f>IF(_xlfn.XLOOKUP(I869,LEGEND!B:B,LEGEND!H:H)&lt;&gt;"-",HYPERLINK(_xlfn.XLOOKUP(I869,LEGEND!B:B,LEGEND!H:H),"link"),_xlfn.XLOOKUP(I869,LEGEND!B:B,LEGEND!H:H))</f>
        <v>link</v>
      </c>
      <c r="U869" s="73" t="str">
        <f>HYPERLINK(_xlfn.XLOOKUP(I869,LEGEND!B:B,LEGEND!I:I))</f>
        <v>https://milwaukee-media-images.s3.amazonaws.com/hi/M18_BLTRC-0X--Hero_1.jpg</v>
      </c>
      <c r="V869" s="51" t="s">
        <v>3463</v>
      </c>
      <c r="W869" s="63" t="s">
        <v>71</v>
      </c>
      <c r="X869" s="64">
        <v>474</v>
      </c>
      <c r="Y869" s="64">
        <v>237</v>
      </c>
      <c r="Z869" s="64">
        <v>370</v>
      </c>
      <c r="AA869" s="84">
        <v>7.53</v>
      </c>
      <c r="AB869" s="85">
        <v>1</v>
      </c>
      <c r="AC869" s="85">
        <v>1</v>
      </c>
    </row>
    <row r="870" spans="1:29" ht="22.5">
      <c r="A870" s="1"/>
      <c r="B870" s="6" t="s">
        <v>55</v>
      </c>
      <c r="C870" s="6" t="s">
        <v>1340</v>
      </c>
      <c r="D870" s="6" t="s">
        <v>1149</v>
      </c>
      <c r="E870" s="49" t="s">
        <v>3456</v>
      </c>
      <c r="F870" s="6" t="s">
        <v>1349</v>
      </c>
      <c r="G870" s="6" t="s">
        <v>60</v>
      </c>
      <c r="H870" s="6" t="s">
        <v>3464</v>
      </c>
      <c r="I870" s="60" t="s">
        <v>3465</v>
      </c>
      <c r="J870" s="49" t="s">
        <v>3466</v>
      </c>
      <c r="K870" s="6" t="s">
        <v>3467</v>
      </c>
      <c r="L870" s="29">
        <f>IF($J$6="с учетом НДС",VLOOKUP(I870,LEGEND!B:E,4,0)*(1-M870),VLOOKUP(I870,LEGEND!B:E,4,0)*(1-M870)/1.2)</f>
        <v>94490</v>
      </c>
      <c r="M870" s="57">
        <f>IF(AND(B870&lt;&gt;"1_Электроинструмент",B870&lt;&gt;"2_Садовая техника"),$J$5,IF($J$4&lt;=20%,$J$4,IFERROR(VLOOKUP(S870,LEGEND!$L$2:$M$5,2,FALSE),$J$4)))</f>
        <v>0</v>
      </c>
      <c r="N870" s="48" t="s">
        <v>3468</v>
      </c>
      <c r="O870" s="49" t="s">
        <v>60</v>
      </c>
      <c r="P870" s="49" t="s">
        <v>66</v>
      </c>
      <c r="Q870" s="49" t="s">
        <v>473</v>
      </c>
      <c r="R870" s="50" t="s">
        <v>68</v>
      </c>
      <c r="S870" s="49" t="s">
        <v>60</v>
      </c>
      <c r="T870" s="73" t="str">
        <f>IF(_xlfn.XLOOKUP(I870,LEGEND!B:B,LEGEND!H:H)&lt;&gt;"-",HYPERLINK(_xlfn.XLOOKUP(I870,LEGEND!B:B,LEGEND!H:H),"link"),_xlfn.XLOOKUP(I870,LEGEND!B:B,LEGEND!H:H))</f>
        <v>link</v>
      </c>
      <c r="U870" s="73" t="str">
        <f>HYPERLINK(_xlfn.XLOOKUP(I870,LEGEND!B:B,LEGEND!I:I))</f>
        <v>https://milwaukee-media-images.s3.amazonaws.com/hi/M18_BLTRC-522X--Hero_1.jpg</v>
      </c>
      <c r="V870" s="51" t="s">
        <v>3469</v>
      </c>
      <c r="W870" s="63" t="s">
        <v>71</v>
      </c>
      <c r="X870" s="64">
        <v>474</v>
      </c>
      <c r="Y870" s="64">
        <v>237</v>
      </c>
      <c r="Z870" s="64">
        <v>370</v>
      </c>
      <c r="AA870" s="84">
        <v>9.4499999999999993</v>
      </c>
      <c r="AB870" s="85">
        <v>1</v>
      </c>
      <c r="AC870" s="85">
        <v>1</v>
      </c>
    </row>
    <row r="871" spans="1:29" ht="25.5">
      <c r="A871" s="1"/>
      <c r="B871" s="6" t="s">
        <v>55</v>
      </c>
      <c r="C871" s="6" t="s">
        <v>1340</v>
      </c>
      <c r="D871" s="6" t="s">
        <v>1149</v>
      </c>
      <c r="E871" s="49" t="s">
        <v>3456</v>
      </c>
      <c r="F871" s="6" t="s">
        <v>1349</v>
      </c>
      <c r="G871" s="6" t="s">
        <v>1181</v>
      </c>
      <c r="H871" s="6" t="s">
        <v>3503</v>
      </c>
      <c r="I871" s="60" t="s">
        <v>3504</v>
      </c>
      <c r="J871" s="49" t="s">
        <v>3505</v>
      </c>
      <c r="K871" s="6" t="s">
        <v>3506</v>
      </c>
      <c r="L871" s="29">
        <f>IF($J$6="с учетом НДС",VLOOKUP(I871,LEGEND!B:E,4,0)*(1-M871),VLOOKUP(I871,LEGEND!B:E,4,0)*(1-M871)/1.2)</f>
        <v>165990</v>
      </c>
      <c r="M871" s="57">
        <f>IF(AND(B871&lt;&gt;"1_Электроинструмент",B871&lt;&gt;"2_Садовая техника"),$J$5,IF($J$4&lt;=20%,$J$4,IFERROR(VLOOKUP(S871,LEGEND!$L$2:$M$5,2,FALSE),$J$4)))</f>
        <v>0</v>
      </c>
      <c r="N871" s="48" t="s">
        <v>3507</v>
      </c>
      <c r="O871" s="49" t="s">
        <v>60</v>
      </c>
      <c r="P871" s="49" t="s">
        <v>66</v>
      </c>
      <c r="Q871" s="49" t="s">
        <v>473</v>
      </c>
      <c r="R871" s="50" t="s">
        <v>68</v>
      </c>
      <c r="S871" s="49" t="s">
        <v>60</v>
      </c>
      <c r="T871" s="73" t="str">
        <f>IF(_xlfn.XLOOKUP(I871,LEGEND!B:B,LEGEND!H:H)&lt;&gt;"-",HYPERLINK(_xlfn.XLOOKUP(I871,LEGEND!B:B,LEGEND!H:H),"link"),_xlfn.XLOOKUP(I871,LEGEND!B:B,LEGEND!H:H))</f>
        <v>link</v>
      </c>
      <c r="U871" s="73" t="str">
        <f>HYPERLINK(_xlfn.XLOOKUP(I871,LEGEND!B:B,LEGEND!I:I))</f>
        <v>https://milwaukee-media-images.s3.amazonaws.com/hi/M18_ONEHCC-0C_ACSR_SET--Hero_1.jpg</v>
      </c>
      <c r="V871" s="51" t="s">
        <v>3509</v>
      </c>
      <c r="W871" s="63" t="s">
        <v>71</v>
      </c>
      <c r="X871" s="64">
        <v>500</v>
      </c>
      <c r="Y871" s="64">
        <v>140</v>
      </c>
      <c r="Z871" s="64">
        <v>380</v>
      </c>
      <c r="AA871" s="84">
        <v>3.86</v>
      </c>
      <c r="AB871" s="85">
        <v>1</v>
      </c>
      <c r="AC871" s="85">
        <v>1</v>
      </c>
    </row>
    <row r="872" spans="1:29" ht="25.5">
      <c r="A872" s="1"/>
      <c r="B872" s="6" t="s">
        <v>55</v>
      </c>
      <c r="C872" s="6" t="s">
        <v>1340</v>
      </c>
      <c r="D872" s="6" t="s">
        <v>1149</v>
      </c>
      <c r="E872" s="49" t="s">
        <v>3456</v>
      </c>
      <c r="F872" s="6" t="s">
        <v>1349</v>
      </c>
      <c r="G872" s="6" t="s">
        <v>1181</v>
      </c>
      <c r="H872" s="6" t="s">
        <v>3510</v>
      </c>
      <c r="I872" s="60" t="s">
        <v>3511</v>
      </c>
      <c r="J872" s="49" t="s">
        <v>3512</v>
      </c>
      <c r="K872" s="6" t="s">
        <v>3513</v>
      </c>
      <c r="L872" s="29">
        <f>IF($J$6="с учетом НДС",VLOOKUP(I872,LEGEND!B:E,4,0)*(1-M872),VLOOKUP(I872,LEGEND!B:E,4,0)*(1-M872)/1.2)</f>
        <v>165990</v>
      </c>
      <c r="M872" s="57">
        <f>IF(AND(B872&lt;&gt;"1_Электроинструмент",B872&lt;&gt;"2_Садовая техника"),$J$5,IF($J$4&lt;=20%,$J$4,IFERROR(VLOOKUP(S872,LEGEND!$L$2:$M$5,2,FALSE),$J$4)))</f>
        <v>0</v>
      </c>
      <c r="N872" s="48" t="s">
        <v>3514</v>
      </c>
      <c r="O872" s="49" t="s">
        <v>60</v>
      </c>
      <c r="P872" s="49" t="s">
        <v>66</v>
      </c>
      <c r="Q872" s="49" t="s">
        <v>473</v>
      </c>
      <c r="R872" s="50" t="s">
        <v>68</v>
      </c>
      <c r="S872" s="49" t="s">
        <v>60</v>
      </c>
      <c r="T872" s="73" t="str">
        <f>IF(_xlfn.XLOOKUP(I872,LEGEND!B:B,LEGEND!H:H)&lt;&gt;"-",HYPERLINK(_xlfn.XLOOKUP(I872,LEGEND!B:B,LEGEND!H:H),"link"),_xlfn.XLOOKUP(I872,LEGEND!B:B,LEGEND!H:H))</f>
        <v>link</v>
      </c>
      <c r="U872" s="73" t="str">
        <f>HYPERLINK(_xlfn.XLOOKUP(I872,LEGEND!B:B,LEGEND!I:I))</f>
        <v>https://milwaukee-media-images.s3.amazonaws.com/hi/M18_ONEHCC-0C_CUAL-SET--Hero_1.jpg</v>
      </c>
      <c r="V872" s="51" t="s">
        <v>3515</v>
      </c>
      <c r="W872" s="63" t="s">
        <v>71</v>
      </c>
      <c r="X872" s="64">
        <v>520</v>
      </c>
      <c r="Y872" s="64">
        <v>135</v>
      </c>
      <c r="Z872" s="64">
        <v>390</v>
      </c>
      <c r="AA872" s="84">
        <v>6.8179999999999996</v>
      </c>
      <c r="AB872" s="85">
        <v>1</v>
      </c>
      <c r="AC872" s="85">
        <v>1</v>
      </c>
    </row>
    <row r="873" spans="1:29" ht="33.75">
      <c r="A873" s="1"/>
      <c r="B873" s="6" t="s">
        <v>55</v>
      </c>
      <c r="C873" s="6" t="s">
        <v>1340</v>
      </c>
      <c r="D873" s="6" t="s">
        <v>1149</v>
      </c>
      <c r="E873" s="49" t="s">
        <v>3456</v>
      </c>
      <c r="F873" s="6" t="s">
        <v>1349</v>
      </c>
      <c r="G873" s="6" t="s">
        <v>1181</v>
      </c>
      <c r="H873" s="6" t="s">
        <v>3522</v>
      </c>
      <c r="I873" s="60" t="s">
        <v>3523</v>
      </c>
      <c r="J873" s="49" t="s">
        <v>3524</v>
      </c>
      <c r="K873" s="6" t="s">
        <v>3525</v>
      </c>
      <c r="L873" s="29">
        <f>IF($J$6="с учетом НДС",VLOOKUP(I873,LEGEND!B:E,4,0)*(1-M873),VLOOKUP(I873,LEGEND!B:E,4,0)*(1-M873)/1.2)</f>
        <v>174990</v>
      </c>
      <c r="M873" s="57">
        <f>IF(AND(B873&lt;&gt;"1_Электроинструмент",B873&lt;&gt;"2_Садовая техника"),$J$5,IF($J$4&lt;=20%,$J$4,IFERROR(VLOOKUP(S873,LEGEND!$L$2:$M$5,2,FALSE),$J$4)))</f>
        <v>0</v>
      </c>
      <c r="N873" s="48" t="s">
        <v>3526</v>
      </c>
      <c r="O873" s="49" t="s">
        <v>60</v>
      </c>
      <c r="P873" s="49" t="s">
        <v>66</v>
      </c>
      <c r="Q873" s="49" t="s">
        <v>473</v>
      </c>
      <c r="R873" s="50" t="s">
        <v>68</v>
      </c>
      <c r="S873" s="49" t="s">
        <v>60</v>
      </c>
      <c r="T873" s="73" t="str">
        <f>IF(_xlfn.XLOOKUP(I873,LEGEND!B:B,LEGEND!H:H)&lt;&gt;"-",HYPERLINK(_xlfn.XLOOKUP(I873,LEGEND!B:B,LEGEND!H:H),"link"),_xlfn.XLOOKUP(I873,LEGEND!B:B,LEGEND!H:H))</f>
        <v>link</v>
      </c>
      <c r="U873" s="73" t="str">
        <f>HYPERLINK(_xlfn.XLOOKUP(I873,LEGEND!B:B,LEGEND!I:I))</f>
        <v>https://milwaukee-media-images.s3.amazonaws.com/hi/M18_ONEHCC-201C_ACSR_SET--Hero_1.jpg</v>
      </c>
      <c r="V873" s="51" t="s">
        <v>3527</v>
      </c>
      <c r="W873" s="63" t="s">
        <v>71</v>
      </c>
      <c r="X873" s="64">
        <v>530</v>
      </c>
      <c r="Y873" s="64">
        <v>150</v>
      </c>
      <c r="Z873" s="64">
        <v>400</v>
      </c>
      <c r="AA873" s="84">
        <v>8.0779999999999994</v>
      </c>
      <c r="AB873" s="85">
        <v>1</v>
      </c>
      <c r="AC873" s="85">
        <v>1</v>
      </c>
    </row>
    <row r="874" spans="1:29" ht="33.75">
      <c r="A874" s="1"/>
      <c r="B874" s="6" t="s">
        <v>55</v>
      </c>
      <c r="C874" s="6" t="s">
        <v>1340</v>
      </c>
      <c r="D874" s="6" t="s">
        <v>1149</v>
      </c>
      <c r="E874" s="49" t="s">
        <v>3456</v>
      </c>
      <c r="F874" s="6" t="s">
        <v>1349</v>
      </c>
      <c r="G874" s="6" t="s">
        <v>1181</v>
      </c>
      <c r="H874" s="6" t="s">
        <v>3528</v>
      </c>
      <c r="I874" s="60" t="s">
        <v>3529</v>
      </c>
      <c r="J874" s="49" t="s">
        <v>3530</v>
      </c>
      <c r="K874" s="6" t="s">
        <v>3531</v>
      </c>
      <c r="L874" s="29">
        <f>IF($J$6="с учетом НДС",VLOOKUP(I874,LEGEND!B:E,4,0)*(1-M874),VLOOKUP(I874,LEGEND!B:E,4,0)*(1-M874)/1.2)</f>
        <v>174990</v>
      </c>
      <c r="M874" s="57">
        <f>IF(AND(B874&lt;&gt;"1_Электроинструмент",B874&lt;&gt;"2_Садовая техника"),$J$5,IF($J$4&lt;=20%,$J$4,IFERROR(VLOOKUP(S874,LEGEND!$L$2:$M$5,2,FALSE),$J$4)))</f>
        <v>0</v>
      </c>
      <c r="N874" s="48" t="s">
        <v>3532</v>
      </c>
      <c r="O874" s="49" t="s">
        <v>60</v>
      </c>
      <c r="P874" s="49" t="s">
        <v>66</v>
      </c>
      <c r="Q874" s="49" t="s">
        <v>473</v>
      </c>
      <c r="R874" s="50" t="s">
        <v>68</v>
      </c>
      <c r="S874" s="49" t="s">
        <v>60</v>
      </c>
      <c r="T874" s="73" t="str">
        <f>IF(_xlfn.XLOOKUP(I874,LEGEND!B:B,LEGEND!H:H)&lt;&gt;"-",HYPERLINK(_xlfn.XLOOKUP(I874,LEGEND!B:B,LEGEND!H:H),"link"),_xlfn.XLOOKUP(I874,LEGEND!B:B,LEGEND!H:H))</f>
        <v>link</v>
      </c>
      <c r="U874" s="73" t="str">
        <f>HYPERLINK(_xlfn.XLOOKUP(I874,LEGEND!B:B,LEGEND!I:I))</f>
        <v>https://milwaukee-media-images.s3.amazonaws.com/hi/M18_ONEHCC-201C_CUAL-SET--Hero_1.jpg</v>
      </c>
      <c r="V874" s="51" t="s">
        <v>3533</v>
      </c>
      <c r="W874" s="63" t="s">
        <v>71</v>
      </c>
      <c r="X874" s="64">
        <v>500</v>
      </c>
      <c r="Y874" s="64">
        <v>140</v>
      </c>
      <c r="Z874" s="64">
        <v>390</v>
      </c>
      <c r="AA874" s="84">
        <v>8.1340000000000003</v>
      </c>
      <c r="AB874" s="85">
        <v>1</v>
      </c>
      <c r="AC874" s="85">
        <v>1</v>
      </c>
    </row>
    <row r="875" spans="1:29" ht="25.5">
      <c r="A875" s="1"/>
      <c r="B875" s="6" t="s">
        <v>55</v>
      </c>
      <c r="C875" s="6" t="s">
        <v>1340</v>
      </c>
      <c r="D875" s="6" t="s">
        <v>1149</v>
      </c>
      <c r="E875" s="49" t="s">
        <v>3456</v>
      </c>
      <c r="F875" s="6" t="s">
        <v>1349</v>
      </c>
      <c r="G875" s="6" t="s">
        <v>1181</v>
      </c>
      <c r="H875" s="6" t="s">
        <v>3516</v>
      </c>
      <c r="I875" s="60" t="s">
        <v>3517</v>
      </c>
      <c r="J875" s="49" t="s">
        <v>3518</v>
      </c>
      <c r="K875" s="6" t="s">
        <v>3519</v>
      </c>
      <c r="L875" s="29">
        <f>IF($J$6="с учетом НДС",VLOOKUP(I875,LEGEND!B:E,4,0)*(1-M875),VLOOKUP(I875,LEGEND!B:E,4,0)*(1-M875)/1.2)</f>
        <v>180990</v>
      </c>
      <c r="M875" s="57">
        <f>IF(AND(B875&lt;&gt;"1_Электроинструмент",B875&lt;&gt;"2_Садовая техника"),$J$5,IF($J$4&lt;=20%,$J$4,IFERROR(VLOOKUP(S875,LEGEND!$L$2:$M$5,2,FALSE),$J$4)))</f>
        <v>0</v>
      </c>
      <c r="N875" s="48" t="s">
        <v>3520</v>
      </c>
      <c r="O875" s="49" t="s">
        <v>60</v>
      </c>
      <c r="P875" s="49" t="s">
        <v>66</v>
      </c>
      <c r="Q875" s="49" t="s">
        <v>473</v>
      </c>
      <c r="R875" s="50" t="s">
        <v>68</v>
      </c>
      <c r="S875" s="49" t="s">
        <v>60</v>
      </c>
      <c r="T875" s="73" t="str">
        <f>IF(_xlfn.XLOOKUP(I875,LEGEND!B:B,LEGEND!H:H)&lt;&gt;"-",HYPERLINK(_xlfn.XLOOKUP(I875,LEGEND!B:B,LEGEND!H:H),"link"),_xlfn.XLOOKUP(I875,LEGEND!B:B,LEGEND!H:H))</f>
        <v>link</v>
      </c>
      <c r="U875" s="73" t="str">
        <f>HYPERLINK(_xlfn.XLOOKUP(I875,LEGEND!B:B,LEGEND!I:I))</f>
        <v>https://milwaukee-media-images.s3.amazonaws.com/hi/M18_ONEHCC-0C_FSW_SET--Hero_1.jpg</v>
      </c>
      <c r="V875" s="51" t="s">
        <v>3521</v>
      </c>
      <c r="W875" s="63" t="s">
        <v>71</v>
      </c>
      <c r="X875" s="64">
        <v>560</v>
      </c>
      <c r="Y875" s="64">
        <v>170</v>
      </c>
      <c r="Z875" s="64">
        <v>400</v>
      </c>
      <c r="AA875" s="84">
        <v>6.28</v>
      </c>
      <c r="AB875" s="85">
        <v>1</v>
      </c>
      <c r="AC875" s="85">
        <v>1</v>
      </c>
    </row>
    <row r="876" spans="1:29" ht="33.75">
      <c r="A876" s="1"/>
      <c r="B876" s="6" t="s">
        <v>55</v>
      </c>
      <c r="C876" s="6" t="s">
        <v>1340</v>
      </c>
      <c r="D876" s="6" t="s">
        <v>1149</v>
      </c>
      <c r="E876" s="49" t="s">
        <v>3456</v>
      </c>
      <c r="F876" s="6" t="s">
        <v>1349</v>
      </c>
      <c r="G876" s="6" t="s">
        <v>1181</v>
      </c>
      <c r="H876" s="6" t="s">
        <v>3534</v>
      </c>
      <c r="I876" s="60" t="s">
        <v>3535</v>
      </c>
      <c r="J876" s="49" t="s">
        <v>3536</v>
      </c>
      <c r="K876" s="6" t="s">
        <v>3537</v>
      </c>
      <c r="L876" s="29">
        <f>IF($J$6="с учетом НДС",VLOOKUP(I876,LEGEND!B:E,4,0)*(1-M876),VLOOKUP(I876,LEGEND!B:E,4,0)*(1-M876)/1.2)</f>
        <v>189990</v>
      </c>
      <c r="M876" s="57">
        <f>IF(AND(B876&lt;&gt;"1_Электроинструмент",B876&lt;&gt;"2_Садовая техника"),$J$5,IF($J$4&lt;=20%,$J$4,IFERROR(VLOOKUP(S876,LEGEND!$L$2:$M$5,2,FALSE),$J$4)))</f>
        <v>0</v>
      </c>
      <c r="N876" s="48" t="s">
        <v>3538</v>
      </c>
      <c r="O876" s="49" t="s">
        <v>60</v>
      </c>
      <c r="P876" s="49" t="s">
        <v>66</v>
      </c>
      <c r="Q876" s="49" t="s">
        <v>473</v>
      </c>
      <c r="R876" s="50" t="s">
        <v>68</v>
      </c>
      <c r="S876" s="49" t="s">
        <v>60</v>
      </c>
      <c r="T876" s="73" t="str">
        <f>IF(_xlfn.XLOOKUP(I876,LEGEND!B:B,LEGEND!H:H)&lt;&gt;"-",HYPERLINK(_xlfn.XLOOKUP(I876,LEGEND!B:B,LEGEND!H:H),"link"),_xlfn.XLOOKUP(I876,LEGEND!B:B,LEGEND!H:H))</f>
        <v>link</v>
      </c>
      <c r="U876" s="73" t="str">
        <f>HYPERLINK(_xlfn.XLOOKUP(I876,LEGEND!B:B,LEGEND!I:I))</f>
        <v>https://milwaukee-media-images.s3.amazonaws.com/hi/M18_ONEHCC-201C_FSW_SET--Hero_1.jpg</v>
      </c>
      <c r="V876" s="51" t="s">
        <v>3539</v>
      </c>
      <c r="W876" s="63" t="s">
        <v>71</v>
      </c>
      <c r="X876" s="64">
        <v>500</v>
      </c>
      <c r="Y876" s="64">
        <v>140</v>
      </c>
      <c r="Z876" s="64">
        <v>390</v>
      </c>
      <c r="AA876" s="84">
        <v>7.8</v>
      </c>
      <c r="AB876" s="85">
        <v>1</v>
      </c>
      <c r="AC876" s="85">
        <v>1</v>
      </c>
    </row>
    <row r="877" spans="1:29" ht="25.5">
      <c r="A877" s="1"/>
      <c r="B877" s="6" t="s">
        <v>55</v>
      </c>
      <c r="C877" s="6" t="s">
        <v>1340</v>
      </c>
      <c r="D877" s="6" t="s">
        <v>1149</v>
      </c>
      <c r="E877" s="49" t="s">
        <v>3456</v>
      </c>
      <c r="F877" s="6" t="s">
        <v>1349</v>
      </c>
      <c r="G877" s="6" t="s">
        <v>1181</v>
      </c>
      <c r="H877" s="6" t="s">
        <v>3470</v>
      </c>
      <c r="I877" s="60" t="s">
        <v>3471</v>
      </c>
      <c r="J877" s="49" t="s">
        <v>3472</v>
      </c>
      <c r="K877" s="6" t="s">
        <v>3473</v>
      </c>
      <c r="L877" s="29">
        <f>IF($J$6="с учетом НДС",VLOOKUP(I877,LEGEND!B:E,4,0)*(1-M877),VLOOKUP(I877,LEGEND!B:E,4,0)*(1-M877)/1.2)</f>
        <v>318990</v>
      </c>
      <c r="M877" s="57">
        <f>IF(AND(B877&lt;&gt;"1_Электроинструмент",B877&lt;&gt;"2_Садовая техника"),$J$5,IF($J$4&lt;=20%,$J$4,IFERROR(VLOOKUP(S877,LEGEND!$L$2:$M$5,2,FALSE),$J$4)))</f>
        <v>0</v>
      </c>
      <c r="N877" s="48" t="s">
        <v>3474</v>
      </c>
      <c r="O877" s="49" t="s">
        <v>60</v>
      </c>
      <c r="P877" s="49" t="s">
        <v>66</v>
      </c>
      <c r="Q877" s="49" t="s">
        <v>473</v>
      </c>
      <c r="R877" s="50" t="s">
        <v>68</v>
      </c>
      <c r="S877" s="49" t="s">
        <v>60</v>
      </c>
      <c r="T877" s="73" t="str">
        <f>IF(_xlfn.XLOOKUP(I877,LEGEND!B:B,LEGEND!H:H)&lt;&gt;"-",HYPERLINK(_xlfn.XLOOKUP(I877,LEGEND!B:B,LEGEND!H:H),"link"),_xlfn.XLOOKUP(I877,LEGEND!B:B,LEGEND!H:H))</f>
        <v>link</v>
      </c>
      <c r="U877" s="73" t="str">
        <f>HYPERLINK(_xlfn.XLOOKUP(I877,LEGEND!B:B,LEGEND!I:I))</f>
        <v>https://milwaukee-media-images.s3.amazonaws.com/hi/M18_HCC45-0C--Hero_1.jpg</v>
      </c>
      <c r="V877" s="51" t="s">
        <v>3476</v>
      </c>
      <c r="W877" s="63" t="s">
        <v>71</v>
      </c>
      <c r="X877" s="64">
        <v>579</v>
      </c>
      <c r="Y877" s="64">
        <v>148</v>
      </c>
      <c r="Z877" s="64">
        <v>443</v>
      </c>
      <c r="AA877" s="84">
        <v>9.26</v>
      </c>
      <c r="AB877" s="85">
        <v>1</v>
      </c>
      <c r="AC877" s="85">
        <v>1</v>
      </c>
    </row>
    <row r="878" spans="1:29" ht="33.75">
      <c r="A878" s="1"/>
      <c r="B878" s="6" t="s">
        <v>55</v>
      </c>
      <c r="C878" s="6" t="s">
        <v>1340</v>
      </c>
      <c r="D878" s="6" t="s">
        <v>1149</v>
      </c>
      <c r="E878" s="49" t="s">
        <v>3456</v>
      </c>
      <c r="F878" s="6" t="s">
        <v>1349</v>
      </c>
      <c r="G878" s="6" t="s">
        <v>1181</v>
      </c>
      <c r="H878" s="6" t="s">
        <v>3477</v>
      </c>
      <c r="I878" s="60" t="s">
        <v>3478</v>
      </c>
      <c r="J878" s="49" t="s">
        <v>3479</v>
      </c>
      <c r="K878" s="6" t="s">
        <v>3480</v>
      </c>
      <c r="L878" s="29">
        <f>IF($J$6="с учетом НДС",VLOOKUP(I878,LEGEND!B:E,4,0)*(1-M878),VLOOKUP(I878,LEGEND!B:E,4,0)*(1-M878)/1.2)</f>
        <v>344990</v>
      </c>
      <c r="M878" s="57">
        <f>IF(AND(B878&lt;&gt;"1_Электроинструмент",B878&lt;&gt;"2_Садовая техника"),$J$5,IF($J$4&lt;=20%,$J$4,IFERROR(VLOOKUP(S878,LEGEND!$L$2:$M$5,2,FALSE),$J$4)))</f>
        <v>0</v>
      </c>
      <c r="N878" s="48" t="s">
        <v>3481</v>
      </c>
      <c r="O878" s="49" t="s">
        <v>60</v>
      </c>
      <c r="P878" s="49" t="s">
        <v>66</v>
      </c>
      <c r="Q878" s="49" t="s">
        <v>473</v>
      </c>
      <c r="R878" s="50" t="s">
        <v>68</v>
      </c>
      <c r="S878" s="49" t="s">
        <v>60</v>
      </c>
      <c r="T878" s="73" t="str">
        <f>IF(_xlfn.XLOOKUP(I878,LEGEND!B:B,LEGEND!H:H)&lt;&gt;"-",HYPERLINK(_xlfn.XLOOKUP(I878,LEGEND!B:B,LEGEND!H:H),"link"),_xlfn.XLOOKUP(I878,LEGEND!B:B,LEGEND!H:H))</f>
        <v>link</v>
      </c>
      <c r="U878" s="73" t="str">
        <f>HYPERLINK(_xlfn.XLOOKUP(I878,LEGEND!B:B,LEGEND!I:I))</f>
        <v>https://milwaukee-media-images.s3.amazonaws.com/hi/M18_HCC45-522C--Hero_1.jpg</v>
      </c>
      <c r="V878" s="51" t="s">
        <v>3482</v>
      </c>
      <c r="W878" s="63" t="s">
        <v>71</v>
      </c>
      <c r="X878" s="64">
        <v>579</v>
      </c>
      <c r="Y878" s="64">
        <v>148</v>
      </c>
      <c r="Z878" s="64">
        <v>443</v>
      </c>
      <c r="AA878" s="84">
        <v>11.22</v>
      </c>
      <c r="AB878" s="85">
        <v>1</v>
      </c>
      <c r="AC878" s="85">
        <v>1</v>
      </c>
    </row>
    <row r="879" spans="1:29" ht="25.5">
      <c r="A879" s="1"/>
      <c r="B879" s="6" t="s">
        <v>55</v>
      </c>
      <c r="C879" s="6" t="s">
        <v>1340</v>
      </c>
      <c r="D879" s="6" t="s">
        <v>1149</v>
      </c>
      <c r="E879" s="49" t="s">
        <v>3456</v>
      </c>
      <c r="F879" s="6" t="s">
        <v>1349</v>
      </c>
      <c r="G879" s="6" t="s">
        <v>1181</v>
      </c>
      <c r="H879" s="6" t="s">
        <v>3483</v>
      </c>
      <c r="I879" s="60" t="s">
        <v>3484</v>
      </c>
      <c r="J879" s="49" t="s">
        <v>3485</v>
      </c>
      <c r="K879" s="6" t="s">
        <v>3486</v>
      </c>
      <c r="L879" s="29">
        <f>IF($J$6="с учетом НДС",VLOOKUP(I879,LEGEND!B:E,4,0)*(1-M879),VLOOKUP(I879,LEGEND!B:E,4,0)*(1-M879)/1.2)</f>
        <v>415990</v>
      </c>
      <c r="M879" s="57">
        <f>IF(AND(B879&lt;&gt;"1_Электроинструмент",B879&lt;&gt;"2_Садовая техника"),$J$5,IF($J$4&lt;=20%,$J$4,IFERROR(VLOOKUP(S879,LEGEND!$L$2:$M$5,2,FALSE),$J$4)))</f>
        <v>0</v>
      </c>
      <c r="N879" s="48" t="s">
        <v>3487</v>
      </c>
      <c r="O879" s="49" t="s">
        <v>60</v>
      </c>
      <c r="P879" s="49" t="s">
        <v>66</v>
      </c>
      <c r="Q879" s="49" t="s">
        <v>473</v>
      </c>
      <c r="R879" s="50" t="s">
        <v>68</v>
      </c>
      <c r="S879" s="49" t="s">
        <v>60</v>
      </c>
      <c r="T879" s="73" t="str">
        <f>IF(_xlfn.XLOOKUP(I879,LEGEND!B:B,LEGEND!H:H)&lt;&gt;"-",HYPERLINK(_xlfn.XLOOKUP(I879,LEGEND!B:B,LEGEND!H:H),"link"),_xlfn.XLOOKUP(I879,LEGEND!B:B,LEGEND!H:H))</f>
        <v>link</v>
      </c>
      <c r="U879" s="73" t="str">
        <f>HYPERLINK(_xlfn.XLOOKUP(I879,LEGEND!B:B,LEGEND!I:I))</f>
        <v>https://milwaukee-media-images.s3.amazonaws.com/hi/M18_HCC75-0C--Hero_1.jpg</v>
      </c>
      <c r="V879" s="51" t="s">
        <v>3489</v>
      </c>
      <c r="W879" s="63" t="s">
        <v>71</v>
      </c>
      <c r="X879" s="64">
        <v>623</v>
      </c>
      <c r="Y879" s="64">
        <v>153</v>
      </c>
      <c r="Z879" s="64">
        <v>473</v>
      </c>
      <c r="AA879" s="84">
        <v>11.08</v>
      </c>
      <c r="AB879" s="85">
        <v>1</v>
      </c>
      <c r="AC879" s="85">
        <v>1</v>
      </c>
    </row>
    <row r="880" spans="1:29" ht="38.25">
      <c r="A880" s="1"/>
      <c r="B880" s="6" t="s">
        <v>55</v>
      </c>
      <c r="C880" s="6" t="s">
        <v>1340</v>
      </c>
      <c r="D880" s="6" t="s">
        <v>1149</v>
      </c>
      <c r="E880" s="49" t="s">
        <v>3456</v>
      </c>
      <c r="F880" s="6" t="s">
        <v>1349</v>
      </c>
      <c r="G880" s="6" t="s">
        <v>1181</v>
      </c>
      <c r="H880" s="6" t="s">
        <v>3490</v>
      </c>
      <c r="I880" s="60" t="s">
        <v>3491</v>
      </c>
      <c r="J880" s="49" t="s">
        <v>3492</v>
      </c>
      <c r="K880" s="6" t="s">
        <v>3493</v>
      </c>
      <c r="L880" s="29">
        <f>IF($J$6="с учетом НДС",VLOOKUP(I880,LEGEND!B:E,4,0)*(1-M880),VLOOKUP(I880,LEGEND!B:E,4,0)*(1-M880)/1.2)</f>
        <v>448990</v>
      </c>
      <c r="M880" s="57">
        <f>IF(AND(B880&lt;&gt;"1_Электроинструмент",B880&lt;&gt;"2_Садовая техника"),$J$5,IF($J$4&lt;=20%,$J$4,IFERROR(VLOOKUP(S880,LEGEND!$L$2:$M$5,2,FALSE),$J$4)))</f>
        <v>0</v>
      </c>
      <c r="N880" s="48" t="s">
        <v>3494</v>
      </c>
      <c r="O880" s="49" t="s">
        <v>60</v>
      </c>
      <c r="P880" s="49" t="s">
        <v>66</v>
      </c>
      <c r="Q880" s="49" t="s">
        <v>473</v>
      </c>
      <c r="R880" s="50" t="s">
        <v>68</v>
      </c>
      <c r="S880" s="49" t="s">
        <v>60</v>
      </c>
      <c r="T880" s="73" t="str">
        <f>IF(_xlfn.XLOOKUP(I880,LEGEND!B:B,LEGEND!H:H)&lt;&gt;"-",HYPERLINK(_xlfn.XLOOKUP(I880,LEGEND!B:B,LEGEND!H:H),"link"),_xlfn.XLOOKUP(I880,LEGEND!B:B,LEGEND!H:H))</f>
        <v>link</v>
      </c>
      <c r="U880" s="73" t="str">
        <f>HYPERLINK(_xlfn.XLOOKUP(I880,LEGEND!B:B,LEGEND!I:I))</f>
        <v>https://milwaukee-media-images.s3.amazonaws.com/hi/M18_HCC75-502C--Hero_1.jpg</v>
      </c>
      <c r="V880" s="51" t="s">
        <v>3495</v>
      </c>
      <c r="W880" s="63" t="s">
        <v>71</v>
      </c>
      <c r="X880" s="64">
        <v>623</v>
      </c>
      <c r="Y880" s="64">
        <v>153</v>
      </c>
      <c r="Z880" s="64">
        <v>473</v>
      </c>
      <c r="AA880" s="84">
        <v>13.36</v>
      </c>
      <c r="AB880" s="85">
        <v>1</v>
      </c>
      <c r="AC880" s="85">
        <v>1</v>
      </c>
    </row>
    <row r="881" spans="1:29" ht="38.25">
      <c r="A881" s="1"/>
      <c r="B881" s="6" t="s">
        <v>55</v>
      </c>
      <c r="C881" s="6" t="s">
        <v>1340</v>
      </c>
      <c r="D881" s="6" t="s">
        <v>1149</v>
      </c>
      <c r="E881" s="49" t="s">
        <v>3456</v>
      </c>
      <c r="F881" s="6" t="s">
        <v>1349</v>
      </c>
      <c r="G881" s="6" t="s">
        <v>1181</v>
      </c>
      <c r="H881" s="6" t="s">
        <v>3496</v>
      </c>
      <c r="I881" s="60" t="s">
        <v>3497</v>
      </c>
      <c r="J881" s="49" t="s">
        <v>3498</v>
      </c>
      <c r="K881" s="6" t="s">
        <v>3499</v>
      </c>
      <c r="L881" s="29">
        <f>IF($J$6="с учетом НДС",VLOOKUP(I881,LEGEND!B:E,4,0)*(1-M881),VLOOKUP(I881,LEGEND!B:E,4,0)*(1-M881)/1.2)</f>
        <v>478990</v>
      </c>
      <c r="M881" s="57">
        <f>IF(AND(B881&lt;&gt;"1_Электроинструмент",B881&lt;&gt;"2_Садовая техника"),$J$5,IF($J$4&lt;=20%,$J$4,IFERROR(VLOOKUP(S881,LEGEND!$L$2:$M$5,2,FALSE),$J$4)))</f>
        <v>0</v>
      </c>
      <c r="N881" s="48" t="s">
        <v>3500</v>
      </c>
      <c r="O881" s="49" t="s">
        <v>60</v>
      </c>
      <c r="P881" s="49" t="s">
        <v>66</v>
      </c>
      <c r="Q881" s="49" t="s">
        <v>473</v>
      </c>
      <c r="R881" s="50" t="s">
        <v>68</v>
      </c>
      <c r="S881" s="49" t="s">
        <v>60</v>
      </c>
      <c r="T881" s="73" t="str">
        <f>IF(_xlfn.XLOOKUP(I881,LEGEND!B:B,LEGEND!H:H)&lt;&gt;"-",HYPERLINK(_xlfn.XLOOKUP(I881,LEGEND!B:B,LEGEND!H:H),"link"),_xlfn.XLOOKUP(I881,LEGEND!B:B,LEGEND!H:H))</f>
        <v>link</v>
      </c>
      <c r="U881" s="73" t="str">
        <f>HYPERLINK(_xlfn.XLOOKUP(I881,LEGEND!B:B,LEGEND!I:I))</f>
        <v>https://milwaukee-media-images.s3.amazonaws.com/hi/M18_HCC75R-502C--Hero_1.jpg</v>
      </c>
      <c r="V881" s="51" t="s">
        <v>3502</v>
      </c>
      <c r="W881" s="63" t="s">
        <v>71</v>
      </c>
      <c r="X881" s="64">
        <v>623</v>
      </c>
      <c r="Y881" s="64">
        <v>153</v>
      </c>
      <c r="Z881" s="64">
        <v>473</v>
      </c>
      <c r="AA881" s="84">
        <v>13.76</v>
      </c>
      <c r="AB881" s="85">
        <v>1</v>
      </c>
      <c r="AC881" s="85">
        <v>1</v>
      </c>
    </row>
    <row r="882" spans="1:29" ht="15">
      <c r="A882" s="1"/>
      <c r="B882" s="6" t="s">
        <v>55</v>
      </c>
      <c r="C882" s="6" t="s">
        <v>4069</v>
      </c>
      <c r="D882" s="6" t="s">
        <v>1149</v>
      </c>
      <c r="E882" s="49" t="s">
        <v>3456</v>
      </c>
      <c r="F882" s="6" t="s">
        <v>4070</v>
      </c>
      <c r="G882" s="6" t="s">
        <v>1181</v>
      </c>
      <c r="H882" s="6" t="s">
        <v>5012</v>
      </c>
      <c r="I882" s="60" t="s">
        <v>5013</v>
      </c>
      <c r="J882" s="49" t="s">
        <v>5014</v>
      </c>
      <c r="K882" s="6" t="s">
        <v>5015</v>
      </c>
      <c r="L882" s="29">
        <f>IF($J$6="с учетом НДС",VLOOKUP(I882,LEGEND!B:E,4,0)*(1-M882),VLOOKUP(I882,LEGEND!B:E,4,0)*(1-M882)/1.2)</f>
        <v>9100</v>
      </c>
      <c r="M882" s="57">
        <f>IF(AND(B882&lt;&gt;"1_Электроинструмент",B882&lt;&gt;"2_Садовая техника"),$J$5,IF($J$4&lt;=20%,$J$4,IFERROR(VLOOKUP(S882,LEGEND!$L$2:$M$5,2,FALSE),$J$4)))</f>
        <v>0</v>
      </c>
      <c r="N882" s="48" t="s">
        <v>5014</v>
      </c>
      <c r="O882" s="49" t="s">
        <v>60</v>
      </c>
      <c r="P882" s="49" t="s">
        <v>66</v>
      </c>
      <c r="Q882" s="49" t="s">
        <v>473</v>
      </c>
      <c r="R882" s="50" t="s">
        <v>68</v>
      </c>
      <c r="S882" s="49" t="s">
        <v>60</v>
      </c>
      <c r="T882" s="73" t="str">
        <f>IF(_xlfn.XLOOKUP(I882,LEGEND!B:B,LEGEND!H:H)&lt;&gt;"-",HYPERLINK(_xlfn.XLOOKUP(I882,LEGEND!B:B,LEGEND!H:H),"link"),_xlfn.XLOOKUP(I882,LEGEND!B:B,LEGEND!H:H))</f>
        <v>link</v>
      </c>
      <c r="U882" s="73" t="str">
        <f>HYPERLINK(_xlfn.XLOOKUP(I882,LEGEND!B:B,LEGEND!I:I))</f>
        <v>https://milwaukee-media-images.s3.amazonaws.com/hi/48440412--Hero_01.jpg</v>
      </c>
      <c r="V882" s="51" t="s">
        <v>5017</v>
      </c>
      <c r="W882" s="63" t="s">
        <v>71</v>
      </c>
      <c r="X882" s="64">
        <v>146</v>
      </c>
      <c r="Y882" s="64">
        <v>18</v>
      </c>
      <c r="Z882" s="64">
        <v>200</v>
      </c>
      <c r="AA882" s="84">
        <v>0.183</v>
      </c>
      <c r="AB882" s="85">
        <v>1</v>
      </c>
      <c r="AC882" s="85">
        <v>1</v>
      </c>
    </row>
    <row r="883" spans="1:29" ht="15">
      <c r="A883" s="1"/>
      <c r="B883" s="6" t="s">
        <v>55</v>
      </c>
      <c r="C883" s="6" t="s">
        <v>4069</v>
      </c>
      <c r="D883" s="6" t="s">
        <v>1149</v>
      </c>
      <c r="E883" s="49" t="s">
        <v>3456</v>
      </c>
      <c r="F883" s="6" t="s">
        <v>4070</v>
      </c>
      <c r="G883" s="6" t="s">
        <v>60</v>
      </c>
      <c r="H883" s="6" t="s">
        <v>5018</v>
      </c>
      <c r="I883" s="60" t="s">
        <v>5019</v>
      </c>
      <c r="J883" s="49" t="s">
        <v>5020</v>
      </c>
      <c r="K883" s="6" t="s">
        <v>5021</v>
      </c>
      <c r="L883" s="29">
        <f>IF($J$6="с учетом НДС",VLOOKUP(I883,LEGEND!B:E,4,0)*(1-M883),VLOOKUP(I883,LEGEND!B:E,4,0)*(1-M883)/1.2)</f>
        <v>10500</v>
      </c>
      <c r="M883" s="57">
        <f>IF(AND(B883&lt;&gt;"1_Электроинструмент",B883&lt;&gt;"2_Садовая техника"),$J$5,IF($J$4&lt;=20%,$J$4,IFERROR(VLOOKUP(S883,LEGEND!$L$2:$M$5,2,FALSE),$J$4)))</f>
        <v>0</v>
      </c>
      <c r="N883" s="48" t="s">
        <v>60</v>
      </c>
      <c r="O883" s="49" t="s">
        <v>60</v>
      </c>
      <c r="P883" s="49" t="s">
        <v>66</v>
      </c>
      <c r="Q883" s="49" t="s">
        <v>473</v>
      </c>
      <c r="R883" s="50" t="s">
        <v>68</v>
      </c>
      <c r="S883" s="49" t="s">
        <v>60</v>
      </c>
      <c r="T883" s="73" t="str">
        <f>IF(_xlfn.XLOOKUP(I883,LEGEND!B:B,LEGEND!H:H)&lt;&gt;"-",HYPERLINK(_xlfn.XLOOKUP(I883,LEGEND!B:B,LEGEND!H:H),"link"),_xlfn.XLOOKUP(I883,LEGEND!B:B,LEGEND!H:H))</f>
        <v>link</v>
      </c>
      <c r="U883" s="73" t="str">
        <f>HYPERLINK(_xlfn.XLOOKUP(I883,LEGEND!B:B,LEGEND!I:I))</f>
        <v>https://milwaukee-media-images.s3.amazonaws.com/hi/4932464498--Hero_1.jpg</v>
      </c>
      <c r="V883" s="51" t="s">
        <v>5023</v>
      </c>
      <c r="W883" s="63" t="s">
        <v>71</v>
      </c>
      <c r="X883" s="64">
        <v>146</v>
      </c>
      <c r="Y883" s="64">
        <v>146</v>
      </c>
      <c r="Z883" s="64">
        <v>200</v>
      </c>
      <c r="AA883" s="84">
        <v>0.15</v>
      </c>
      <c r="AB883" s="85">
        <v>1</v>
      </c>
      <c r="AC883" s="85">
        <v>1</v>
      </c>
    </row>
    <row r="884" spans="1:29" ht="25.5">
      <c r="A884" s="1"/>
      <c r="B884" s="6" t="s">
        <v>55</v>
      </c>
      <c r="C884" s="6" t="s">
        <v>4069</v>
      </c>
      <c r="D884" s="6" t="s">
        <v>1149</v>
      </c>
      <c r="E884" s="49" t="s">
        <v>3456</v>
      </c>
      <c r="F884" s="6" t="s">
        <v>4070</v>
      </c>
      <c r="G884" s="6" t="s">
        <v>60</v>
      </c>
      <c r="H884" s="6" t="s">
        <v>5039</v>
      </c>
      <c r="I884" s="60" t="s">
        <v>5040</v>
      </c>
      <c r="J884" s="49" t="s">
        <v>5041</v>
      </c>
      <c r="K884" s="6" t="s">
        <v>5042</v>
      </c>
      <c r="L884" s="29">
        <f>IF($J$6="с учетом НДС",VLOOKUP(I884,LEGEND!B:E,4,0)*(1-M884),VLOOKUP(I884,LEGEND!B:E,4,0)*(1-M884)/1.2)</f>
        <v>17600</v>
      </c>
      <c r="M884" s="57">
        <f>IF(AND(B884&lt;&gt;"1_Электроинструмент",B884&lt;&gt;"2_Садовая техника"),$J$5,IF($J$4&lt;=20%,$J$4,IFERROR(VLOOKUP(S884,LEGEND!$L$2:$M$5,2,FALSE),$J$4)))</f>
        <v>0</v>
      </c>
      <c r="N884" s="48" t="s">
        <v>60</v>
      </c>
      <c r="O884" s="49" t="s">
        <v>60</v>
      </c>
      <c r="P884" s="49" t="s">
        <v>66</v>
      </c>
      <c r="Q884" s="49" t="s">
        <v>473</v>
      </c>
      <c r="R884" s="50" t="s">
        <v>68</v>
      </c>
      <c r="S884" s="49" t="s">
        <v>60</v>
      </c>
      <c r="T884" s="73" t="str">
        <f>IF(_xlfn.XLOOKUP(I884,LEGEND!B:B,LEGEND!H:H)&lt;&gt;"-",HYPERLINK(_xlfn.XLOOKUP(I884,LEGEND!B:B,LEGEND!H:H),"link"),_xlfn.XLOOKUP(I884,LEGEND!B:B,LEGEND!H:H))</f>
        <v>-</v>
      </c>
      <c r="U884" s="73" t="str">
        <f>HYPERLINK(_xlfn.XLOOKUP(I884,LEGEND!B:B,LEGEND!I:I))</f>
        <v>-</v>
      </c>
      <c r="V884" s="51" t="s">
        <v>5043</v>
      </c>
      <c r="W884" s="63" t="s">
        <v>71</v>
      </c>
      <c r="X884" s="64">
        <v>146</v>
      </c>
      <c r="Y884" s="64">
        <v>11</v>
      </c>
      <c r="Z884" s="64">
        <v>200</v>
      </c>
      <c r="AA884" s="84">
        <v>0.13800000000000001</v>
      </c>
      <c r="AB884" s="85">
        <v>1</v>
      </c>
      <c r="AC884" s="85">
        <v>1</v>
      </c>
    </row>
    <row r="885" spans="1:29" ht="25.5">
      <c r="A885" s="1"/>
      <c r="B885" s="6" t="s">
        <v>55</v>
      </c>
      <c r="C885" s="6" t="s">
        <v>4069</v>
      </c>
      <c r="D885" s="6" t="s">
        <v>1149</v>
      </c>
      <c r="E885" s="49" t="s">
        <v>3456</v>
      </c>
      <c r="F885" s="6" t="s">
        <v>4070</v>
      </c>
      <c r="G885" s="6" t="s">
        <v>60</v>
      </c>
      <c r="H885" s="6" t="s">
        <v>5029</v>
      </c>
      <c r="I885" s="60" t="s">
        <v>5030</v>
      </c>
      <c r="J885" s="49" t="s">
        <v>5031</v>
      </c>
      <c r="K885" s="6" t="s">
        <v>5032</v>
      </c>
      <c r="L885" s="29">
        <f>IF($J$6="с учетом НДС",VLOOKUP(I885,LEGEND!B:E,4,0)*(1-M885),VLOOKUP(I885,LEGEND!B:E,4,0)*(1-M885)/1.2)</f>
        <v>24500</v>
      </c>
      <c r="M885" s="57">
        <f>IF(AND(B885&lt;&gt;"1_Электроинструмент",B885&lt;&gt;"2_Садовая техника"),$J$5,IF($J$4&lt;=20%,$J$4,IFERROR(VLOOKUP(S885,LEGEND!$L$2:$M$5,2,FALSE),$J$4)))</f>
        <v>0</v>
      </c>
      <c r="N885" s="48" t="s">
        <v>60</v>
      </c>
      <c r="O885" s="49" t="s">
        <v>60</v>
      </c>
      <c r="P885" s="49" t="s">
        <v>66</v>
      </c>
      <c r="Q885" s="49" t="s">
        <v>473</v>
      </c>
      <c r="R885" s="50" t="s">
        <v>68</v>
      </c>
      <c r="S885" s="49" t="s">
        <v>60</v>
      </c>
      <c r="T885" s="73" t="str">
        <f>IF(_xlfn.XLOOKUP(I885,LEGEND!B:B,LEGEND!H:H)&lt;&gt;"-",HYPERLINK(_xlfn.XLOOKUP(I885,LEGEND!B:B,LEGEND!H:H),"link"),_xlfn.XLOOKUP(I885,LEGEND!B:B,LEGEND!H:H))</f>
        <v>link</v>
      </c>
      <c r="U885" s="73" t="str">
        <f>HYPERLINK(_xlfn.XLOOKUP(I885,LEGEND!B:B,LEGEND!I:I))</f>
        <v>https://milwaukee-media-images.s3.amazonaws.com/hi/48442777--Hero_1.jpg</v>
      </c>
      <c r="V885" s="51" t="s">
        <v>5033</v>
      </c>
      <c r="W885" s="63" t="s">
        <v>71</v>
      </c>
      <c r="X885" s="64">
        <v>149</v>
      </c>
      <c r="Y885" s="64">
        <v>36</v>
      </c>
      <c r="Z885" s="64">
        <v>200</v>
      </c>
      <c r="AA885" s="84">
        <v>0.35</v>
      </c>
      <c r="AB885" s="85">
        <v>1</v>
      </c>
      <c r="AC885" s="85">
        <v>1</v>
      </c>
    </row>
    <row r="886" spans="1:29" ht="15">
      <c r="A886" s="1"/>
      <c r="B886" s="6" t="s">
        <v>55</v>
      </c>
      <c r="C886" s="6" t="s">
        <v>4069</v>
      </c>
      <c r="D886" s="6" t="s">
        <v>1149</v>
      </c>
      <c r="E886" s="49" t="s">
        <v>3456</v>
      </c>
      <c r="F886" s="6" t="s">
        <v>4070</v>
      </c>
      <c r="G886" s="6" t="s">
        <v>1181</v>
      </c>
      <c r="H886" s="6" t="s">
        <v>5049</v>
      </c>
      <c r="I886" s="60" t="s">
        <v>5050</v>
      </c>
      <c r="J886" s="49" t="s">
        <v>5051</v>
      </c>
      <c r="K886" s="6" t="s">
        <v>5052</v>
      </c>
      <c r="L886" s="29">
        <f>IF($J$6="с учетом НДС",VLOOKUP(I886,LEGEND!B:E,4,0)*(1-M886),VLOOKUP(I886,LEGEND!B:E,4,0)*(1-M886)/1.2)</f>
        <v>27800</v>
      </c>
      <c r="M886" s="57">
        <f>IF(AND(B886&lt;&gt;"1_Электроинструмент",B886&lt;&gt;"2_Садовая техника"),$J$5,IF($J$4&lt;=20%,$J$4,IFERROR(VLOOKUP(S886,LEGEND!$L$2:$M$5,2,FALSE),$J$4)))</f>
        <v>0</v>
      </c>
      <c r="N886" s="48" t="s">
        <v>5051</v>
      </c>
      <c r="O886" s="49" t="s">
        <v>60</v>
      </c>
      <c r="P886" s="49" t="s">
        <v>66</v>
      </c>
      <c r="Q886" s="49" t="s">
        <v>473</v>
      </c>
      <c r="R886" s="50" t="s">
        <v>68</v>
      </c>
      <c r="S886" s="49" t="s">
        <v>60</v>
      </c>
      <c r="T886" s="73" t="str">
        <f>IF(_xlfn.XLOOKUP(I886,LEGEND!B:B,LEGEND!H:H)&lt;&gt;"-",HYPERLINK(_xlfn.XLOOKUP(I886,LEGEND!B:B,LEGEND!H:H),"link"),_xlfn.XLOOKUP(I886,LEGEND!B:B,LEGEND!H:H))</f>
        <v>link</v>
      </c>
      <c r="U886" s="73" t="str">
        <f>HYPERLINK(_xlfn.XLOOKUP(I886,LEGEND!B:B,LEGEND!I:I))</f>
        <v>https://milwaukee-media-images.s3.amazonaws.com/hi/49162773--Hero_01.jpg</v>
      </c>
      <c r="V886" s="51" t="s">
        <v>5053</v>
      </c>
      <c r="W886" s="63" t="s">
        <v>71</v>
      </c>
      <c r="X886" s="64">
        <v>175</v>
      </c>
      <c r="Y886" s="64">
        <v>156</v>
      </c>
      <c r="Z886" s="64">
        <v>81</v>
      </c>
      <c r="AA886" s="84">
        <v>1.4770000000000001</v>
      </c>
      <c r="AB886" s="85">
        <v>1</v>
      </c>
      <c r="AC886" s="85">
        <v>1</v>
      </c>
    </row>
    <row r="887" spans="1:29" ht="25.5">
      <c r="A887" s="1"/>
      <c r="B887" s="6" t="s">
        <v>55</v>
      </c>
      <c r="C887" s="6" t="s">
        <v>4069</v>
      </c>
      <c r="D887" s="6" t="s">
        <v>1149</v>
      </c>
      <c r="E887" s="49" t="s">
        <v>3456</v>
      </c>
      <c r="F887" s="6" t="s">
        <v>4070</v>
      </c>
      <c r="G887" s="6" t="s">
        <v>1181</v>
      </c>
      <c r="H887" s="6" t="s">
        <v>5054</v>
      </c>
      <c r="I887" s="60" t="s">
        <v>5055</v>
      </c>
      <c r="J887" s="49" t="s">
        <v>5056</v>
      </c>
      <c r="K887" s="6" t="s">
        <v>5057</v>
      </c>
      <c r="L887" s="29">
        <f>IF($J$6="с учетом НДС",VLOOKUP(I887,LEGEND!B:E,4,0)*(1-M887),VLOOKUP(I887,LEGEND!B:E,4,0)*(1-M887)/1.2)</f>
        <v>28400</v>
      </c>
      <c r="M887" s="57">
        <f>IF(AND(B887&lt;&gt;"1_Электроинструмент",B887&lt;&gt;"2_Садовая техника"),$J$5,IF($J$4&lt;=20%,$J$4,IFERROR(VLOOKUP(S887,LEGEND!$L$2:$M$5,2,FALSE),$J$4)))</f>
        <v>0</v>
      </c>
      <c r="N887" s="48" t="s">
        <v>5056</v>
      </c>
      <c r="O887" s="49" t="s">
        <v>60</v>
      </c>
      <c r="P887" s="49" t="s">
        <v>66</v>
      </c>
      <c r="Q887" s="49" t="s">
        <v>473</v>
      </c>
      <c r="R887" s="50" t="s">
        <v>68</v>
      </c>
      <c r="S887" s="49" t="s">
        <v>60</v>
      </c>
      <c r="T887" s="73" t="str">
        <f>IF(_xlfn.XLOOKUP(I887,LEGEND!B:B,LEGEND!H:H)&lt;&gt;"-",HYPERLINK(_xlfn.XLOOKUP(I887,LEGEND!B:B,LEGEND!H:H),"link"),_xlfn.XLOOKUP(I887,LEGEND!B:B,LEGEND!H:H))</f>
        <v>link</v>
      </c>
      <c r="U887" s="73" t="str">
        <f>HYPERLINK(_xlfn.XLOOKUP(I887,LEGEND!B:B,LEGEND!I:I))</f>
        <v>https://milwaukee-media-images.s3.amazonaws.com/hi/4932430839--Hero_1.jpg</v>
      </c>
      <c r="V887" s="51" t="s">
        <v>5058</v>
      </c>
      <c r="W887" s="63" t="s">
        <v>71</v>
      </c>
      <c r="X887" s="64">
        <v>175</v>
      </c>
      <c r="Y887" s="64">
        <v>156</v>
      </c>
      <c r="Z887" s="64">
        <v>81</v>
      </c>
      <c r="AA887" s="84">
        <v>1.42</v>
      </c>
      <c r="AB887" s="85">
        <v>1</v>
      </c>
      <c r="AC887" s="85">
        <v>1</v>
      </c>
    </row>
    <row r="888" spans="1:29" ht="25.5">
      <c r="A888" s="1"/>
      <c r="B888" s="6" t="s">
        <v>55</v>
      </c>
      <c r="C888" s="6" t="s">
        <v>4069</v>
      </c>
      <c r="D888" s="6" t="s">
        <v>1149</v>
      </c>
      <c r="E888" s="49" t="s">
        <v>3456</v>
      </c>
      <c r="F888" s="6" t="s">
        <v>4070</v>
      </c>
      <c r="G888" s="6" t="s">
        <v>60</v>
      </c>
      <c r="H888" s="6" t="s">
        <v>5059</v>
      </c>
      <c r="I888" s="60" t="s">
        <v>5060</v>
      </c>
      <c r="J888" s="49" t="s">
        <v>5061</v>
      </c>
      <c r="K888" s="6" t="s">
        <v>5062</v>
      </c>
      <c r="L888" s="29">
        <f>IF($J$6="с учетом НДС",VLOOKUP(I888,LEGEND!B:E,4,0)*(1-M888),VLOOKUP(I888,LEGEND!B:E,4,0)*(1-M888)/1.2)</f>
        <v>32300</v>
      </c>
      <c r="M888" s="57">
        <f>IF(AND(B888&lt;&gt;"1_Электроинструмент",B888&lt;&gt;"2_Садовая техника"),$J$5,IF($J$4&lt;=20%,$J$4,IFERROR(VLOOKUP(S888,LEGEND!$L$2:$M$5,2,FALSE),$J$4)))</f>
        <v>0</v>
      </c>
      <c r="N888" s="48" t="s">
        <v>5063</v>
      </c>
      <c r="O888" s="49" t="s">
        <v>60</v>
      </c>
      <c r="P888" s="49" t="s">
        <v>66</v>
      </c>
      <c r="Q888" s="49" t="s">
        <v>473</v>
      </c>
      <c r="R888" s="50" t="s">
        <v>68</v>
      </c>
      <c r="S888" s="49" t="s">
        <v>60</v>
      </c>
      <c r="T888" s="73" t="str">
        <f>IF(_xlfn.XLOOKUP(I888,LEGEND!B:B,LEGEND!H:H)&lt;&gt;"-",HYPERLINK(_xlfn.XLOOKUP(I888,LEGEND!B:B,LEGEND!H:H),"link"),_xlfn.XLOOKUP(I888,LEGEND!B:B,LEGEND!H:H))</f>
        <v>link</v>
      </c>
      <c r="U888" s="73" t="str">
        <f>HYPERLINK(_xlfn.XLOOKUP(I888,LEGEND!B:B,LEGEND!I:I))</f>
        <v>https://milwaukee-media-images.s3.amazonaws.com/hi/49162775--Hero_1.jpg</v>
      </c>
      <c r="V888" s="51" t="s">
        <v>5065</v>
      </c>
      <c r="W888" s="63" t="s">
        <v>71</v>
      </c>
      <c r="X888" s="64">
        <v>67</v>
      </c>
      <c r="Y888" s="64">
        <v>67</v>
      </c>
      <c r="Z888" s="64">
        <v>27</v>
      </c>
      <c r="AA888" s="84">
        <v>0.251</v>
      </c>
      <c r="AB888" s="85">
        <v>1</v>
      </c>
      <c r="AC888" s="85">
        <v>1</v>
      </c>
    </row>
    <row r="889" spans="1:29" ht="25.5">
      <c r="A889" s="1"/>
      <c r="B889" s="6" t="s">
        <v>55</v>
      </c>
      <c r="C889" s="6" t="s">
        <v>4069</v>
      </c>
      <c r="D889" s="6" t="s">
        <v>1149</v>
      </c>
      <c r="E889" s="49" t="s">
        <v>3456</v>
      </c>
      <c r="F889" s="6" t="s">
        <v>4070</v>
      </c>
      <c r="G889" s="6" t="s">
        <v>60</v>
      </c>
      <c r="H889" s="6" t="s">
        <v>5024</v>
      </c>
      <c r="I889" s="60" t="s">
        <v>5025</v>
      </c>
      <c r="J889" s="49" t="s">
        <v>5026</v>
      </c>
      <c r="K889" s="6" t="s">
        <v>5027</v>
      </c>
      <c r="L889" s="29">
        <f>IF($J$6="с учетом НДС",VLOOKUP(I889,LEGEND!B:E,4,0)*(1-M889),VLOOKUP(I889,LEGEND!B:E,4,0)*(1-M889)/1.2)</f>
        <v>39100</v>
      </c>
      <c r="M889" s="57">
        <f>IF(AND(B889&lt;&gt;"1_Электроинструмент",B889&lt;&gt;"2_Садовая техника"),$J$5,IF($J$4&lt;=20%,$J$4,IFERROR(VLOOKUP(S889,LEGEND!$L$2:$M$5,2,FALSE),$J$4)))</f>
        <v>0</v>
      </c>
      <c r="N889" s="48" t="s">
        <v>60</v>
      </c>
      <c r="O889" s="49" t="s">
        <v>60</v>
      </c>
      <c r="P889" s="49" t="s">
        <v>66</v>
      </c>
      <c r="Q889" s="49" t="s">
        <v>473</v>
      </c>
      <c r="R889" s="50" t="s">
        <v>68</v>
      </c>
      <c r="S889" s="49" t="s">
        <v>60</v>
      </c>
      <c r="T889" s="73" t="str">
        <f>IF(_xlfn.XLOOKUP(I889,LEGEND!B:B,LEGEND!H:H)&lt;&gt;"-",HYPERLINK(_xlfn.XLOOKUP(I889,LEGEND!B:B,LEGEND!H:H),"link"),_xlfn.XLOOKUP(I889,LEGEND!B:B,LEGEND!H:H))</f>
        <v>link</v>
      </c>
      <c r="U889" s="73" t="str">
        <f>HYPERLINK(_xlfn.XLOOKUP(I889,LEGEND!B:B,LEGEND!I:I))</f>
        <v>https://milwaukee-media-images.s3.amazonaws.com/hi/4932464497--Hero_1.jpg</v>
      </c>
      <c r="V889" s="51" t="s">
        <v>5028</v>
      </c>
      <c r="W889" s="63" t="s">
        <v>71</v>
      </c>
      <c r="X889" s="64">
        <v>211</v>
      </c>
      <c r="Y889" s="64">
        <v>172</v>
      </c>
      <c r="Z889" s="64">
        <v>77</v>
      </c>
      <c r="AA889" s="84">
        <v>1.77</v>
      </c>
      <c r="AB889" s="85">
        <v>1</v>
      </c>
      <c r="AC889" s="85">
        <v>1</v>
      </c>
    </row>
    <row r="890" spans="1:29" ht="25.5">
      <c r="A890" s="1"/>
      <c r="B890" s="6" t="s">
        <v>55</v>
      </c>
      <c r="C890" s="6" t="s">
        <v>4069</v>
      </c>
      <c r="D890" s="6" t="s">
        <v>1149</v>
      </c>
      <c r="E890" s="49" t="s">
        <v>3456</v>
      </c>
      <c r="F890" s="6" t="s">
        <v>4070</v>
      </c>
      <c r="G890" s="6" t="s">
        <v>60</v>
      </c>
      <c r="H890" s="6" t="s">
        <v>5044</v>
      </c>
      <c r="I890" s="60" t="s">
        <v>5045</v>
      </c>
      <c r="J890" s="49" t="s">
        <v>5046</v>
      </c>
      <c r="K890" s="6" t="s">
        <v>5047</v>
      </c>
      <c r="L890" s="29">
        <f>IF($J$6="с учетом НДС",VLOOKUP(I890,LEGEND!B:E,4,0)*(1-M890),VLOOKUP(I890,LEGEND!B:E,4,0)*(1-M890)/1.2)</f>
        <v>39500</v>
      </c>
      <c r="M890" s="57">
        <f>IF(AND(B890&lt;&gt;"1_Электроинструмент",B890&lt;&gt;"2_Садовая техника"),$J$5,IF($J$4&lt;=20%,$J$4,IFERROR(VLOOKUP(S890,LEGEND!$L$2:$M$5,2,FALSE),$J$4)))</f>
        <v>0</v>
      </c>
      <c r="N890" s="48" t="s">
        <v>60</v>
      </c>
      <c r="O890" s="49" t="s">
        <v>60</v>
      </c>
      <c r="P890" s="49" t="s">
        <v>66</v>
      </c>
      <c r="Q890" s="49" t="s">
        <v>473</v>
      </c>
      <c r="R890" s="50" t="s">
        <v>68</v>
      </c>
      <c r="S890" s="49" t="s">
        <v>60</v>
      </c>
      <c r="T890" s="73" t="str">
        <f>IF(_xlfn.XLOOKUP(I890,LEGEND!B:B,LEGEND!H:H)&lt;&gt;"-",HYPERLINK(_xlfn.XLOOKUP(I890,LEGEND!B:B,LEGEND!H:H),"link"),_xlfn.XLOOKUP(I890,LEGEND!B:B,LEGEND!H:H))</f>
        <v>-</v>
      </c>
      <c r="U890" s="73" t="str">
        <f>HYPERLINK(_xlfn.XLOOKUP(I890,LEGEND!B:B,LEGEND!I:I))</f>
        <v>-</v>
      </c>
      <c r="V890" s="51" t="s">
        <v>5048</v>
      </c>
      <c r="W890" s="63" t="s">
        <v>71</v>
      </c>
      <c r="X890" s="64">
        <v>175</v>
      </c>
      <c r="Y890" s="64">
        <v>156</v>
      </c>
      <c r="Z890" s="64">
        <v>81</v>
      </c>
      <c r="AA890" s="84">
        <v>1.1000000000000001</v>
      </c>
      <c r="AB890" s="85">
        <v>1</v>
      </c>
      <c r="AC890" s="85">
        <v>1</v>
      </c>
    </row>
    <row r="891" spans="1:29" ht="25.5">
      <c r="A891" s="1"/>
      <c r="B891" s="6" t="s">
        <v>55</v>
      </c>
      <c r="C891" s="6" t="s">
        <v>4069</v>
      </c>
      <c r="D891" s="6" t="s">
        <v>1149</v>
      </c>
      <c r="E891" s="49" t="s">
        <v>3456</v>
      </c>
      <c r="F891" s="6" t="s">
        <v>4070</v>
      </c>
      <c r="G891" s="6" t="s">
        <v>60</v>
      </c>
      <c r="H891" s="6" t="s">
        <v>5034</v>
      </c>
      <c r="I891" s="60" t="s">
        <v>5035</v>
      </c>
      <c r="J891" s="49" t="s">
        <v>5036</v>
      </c>
      <c r="K891" s="6" t="s">
        <v>5037</v>
      </c>
      <c r="L891" s="29">
        <f>IF($J$6="с учетом НДС",VLOOKUP(I891,LEGEND!B:E,4,0)*(1-M891),VLOOKUP(I891,LEGEND!B:E,4,0)*(1-M891)/1.2)</f>
        <v>45100</v>
      </c>
      <c r="M891" s="57">
        <f>IF(AND(B891&lt;&gt;"1_Электроинструмент",B891&lt;&gt;"2_Садовая техника"),$J$5,IF($J$4&lt;=20%,$J$4,IFERROR(VLOOKUP(S891,LEGEND!$L$2:$M$5,2,FALSE),$J$4)))</f>
        <v>0</v>
      </c>
      <c r="N891" s="48" t="s">
        <v>60</v>
      </c>
      <c r="O891" s="49" t="s">
        <v>60</v>
      </c>
      <c r="P891" s="49" t="s">
        <v>66</v>
      </c>
      <c r="Q891" s="49" t="s">
        <v>473</v>
      </c>
      <c r="R891" s="50" t="s">
        <v>68</v>
      </c>
      <c r="S891" s="49" t="s">
        <v>60</v>
      </c>
      <c r="T891" s="73" t="str">
        <f>IF(_xlfn.XLOOKUP(I891,LEGEND!B:B,LEGEND!H:H)&lt;&gt;"-",HYPERLINK(_xlfn.XLOOKUP(I891,LEGEND!B:B,LEGEND!H:H),"link"),_xlfn.XLOOKUP(I891,LEGEND!B:B,LEGEND!H:H))</f>
        <v>link</v>
      </c>
      <c r="U891" s="73" t="str">
        <f>HYPERLINK(_xlfn.XLOOKUP(I891,LEGEND!B:B,LEGEND!I:I))</f>
        <v>https://milwaukee-media-images.s3.amazonaws.com/hi/49162777--Hero_1.jpg</v>
      </c>
      <c r="V891" s="51" t="s">
        <v>5038</v>
      </c>
      <c r="W891" s="63" t="s">
        <v>71</v>
      </c>
      <c r="X891" s="64">
        <v>211</v>
      </c>
      <c r="Y891" s="64">
        <v>172</v>
      </c>
      <c r="Z891" s="64">
        <v>77</v>
      </c>
      <c r="AA891" s="84">
        <v>1.665</v>
      </c>
      <c r="AB891" s="85">
        <v>1</v>
      </c>
      <c r="AC891" s="85">
        <v>1</v>
      </c>
    </row>
    <row r="892" spans="1:29" ht="25.5">
      <c r="A892" s="1"/>
      <c r="B892" s="6" t="s">
        <v>55</v>
      </c>
      <c r="C892" s="6" t="s">
        <v>4069</v>
      </c>
      <c r="D892" s="6" t="s">
        <v>1149</v>
      </c>
      <c r="E892" s="49" t="s">
        <v>3456</v>
      </c>
      <c r="F892" s="6" t="s">
        <v>4070</v>
      </c>
      <c r="G892" s="6" t="s">
        <v>60</v>
      </c>
      <c r="H892" s="6" t="s">
        <v>5006</v>
      </c>
      <c r="I892" s="60" t="s">
        <v>5007</v>
      </c>
      <c r="J892" s="49" t="s">
        <v>5008</v>
      </c>
      <c r="K892" s="6" t="s">
        <v>5009</v>
      </c>
      <c r="L892" s="29">
        <f>IF($J$6="с учетом НДС",VLOOKUP(I892,LEGEND!B:E,4,0)*(1-M892),VLOOKUP(I892,LEGEND!B:E,4,0)*(1-M892)/1.2)</f>
        <v>52500</v>
      </c>
      <c r="M892" s="57">
        <f>IF(AND(B892&lt;&gt;"1_Электроинструмент",B892&lt;&gt;"2_Садовая техника"),$J$5,IF($J$4&lt;=20%,$J$4,IFERROR(VLOOKUP(S892,LEGEND!$L$2:$M$5,2,FALSE),$J$4)))</f>
        <v>0</v>
      </c>
      <c r="N892" s="48" t="s">
        <v>60</v>
      </c>
      <c r="O892" s="49" t="s">
        <v>60</v>
      </c>
      <c r="P892" s="49" t="s">
        <v>66</v>
      </c>
      <c r="Q892" s="49" t="s">
        <v>473</v>
      </c>
      <c r="R892" s="50" t="s">
        <v>68</v>
      </c>
      <c r="S892" s="49" t="s">
        <v>60</v>
      </c>
      <c r="T892" s="73" t="str">
        <f>IF(_xlfn.XLOOKUP(I892,LEGEND!B:B,LEGEND!H:H)&lt;&gt;"-",HYPERLINK(_xlfn.XLOOKUP(I892,LEGEND!B:B,LEGEND!H:H),"link"),_xlfn.XLOOKUP(I892,LEGEND!B:B,LEGEND!H:H))</f>
        <v>link</v>
      </c>
      <c r="U892" s="73" t="str">
        <f>HYPERLINK(_xlfn.XLOOKUP(I892,LEGEND!B:B,LEGEND!I:I))</f>
        <v>https://milwaukee-media-images.s3.amazonaws.com/hi/4932464867--Hero_1.jpg</v>
      </c>
      <c r="V892" s="51" t="s">
        <v>5011</v>
      </c>
      <c r="W892" s="63" t="s">
        <v>71</v>
      </c>
      <c r="X892" s="64">
        <v>175</v>
      </c>
      <c r="Y892" s="64">
        <v>156</v>
      </c>
      <c r="Z892" s="64">
        <v>86</v>
      </c>
      <c r="AA892" s="84">
        <v>1.5</v>
      </c>
      <c r="AB892" s="85">
        <v>1</v>
      </c>
      <c r="AC892" s="85">
        <v>1</v>
      </c>
    </row>
    <row r="893" spans="1:29" ht="25.5">
      <c r="A893" s="1"/>
      <c r="B893" s="6" t="s">
        <v>55</v>
      </c>
      <c r="C893" s="6" t="s">
        <v>4069</v>
      </c>
      <c r="D893" s="6" t="s">
        <v>1149</v>
      </c>
      <c r="E893" s="49" t="s">
        <v>3456</v>
      </c>
      <c r="F893" s="6" t="s">
        <v>4070</v>
      </c>
      <c r="G893" s="6" t="s">
        <v>60</v>
      </c>
      <c r="H893" s="6" t="s">
        <v>5066</v>
      </c>
      <c r="I893" s="60" t="s">
        <v>5067</v>
      </c>
      <c r="J893" s="49" t="s">
        <v>5068</v>
      </c>
      <c r="K893" s="6" t="s">
        <v>5069</v>
      </c>
      <c r="L893" s="29">
        <f>IF($J$6="с учетом НДС",VLOOKUP(I893,LEGEND!B:E,4,0)*(1-M893),VLOOKUP(I893,LEGEND!B:E,4,0)*(1-M893)/1.2)</f>
        <v>70500</v>
      </c>
      <c r="M893" s="57">
        <f>IF(AND(B893&lt;&gt;"1_Электроинструмент",B893&lt;&gt;"2_Садовая техника"),$J$5,IF($J$4&lt;=20%,$J$4,IFERROR(VLOOKUP(S893,LEGEND!$L$2:$M$5,2,FALSE),$J$4)))</f>
        <v>0</v>
      </c>
      <c r="N893" s="48" t="s">
        <v>5068</v>
      </c>
      <c r="O893" s="49" t="s">
        <v>60</v>
      </c>
      <c r="P893" s="49" t="s">
        <v>66</v>
      </c>
      <c r="Q893" s="49" t="s">
        <v>473</v>
      </c>
      <c r="R893" s="50" t="s">
        <v>68</v>
      </c>
      <c r="S893" s="49" t="s">
        <v>60</v>
      </c>
      <c r="T893" s="73" t="str">
        <f>IF(_xlfn.XLOOKUP(I893,LEGEND!B:B,LEGEND!H:H)&lt;&gt;"-",HYPERLINK(_xlfn.XLOOKUP(I893,LEGEND!B:B,LEGEND!H:H),"link"),_xlfn.XLOOKUP(I893,LEGEND!B:B,LEGEND!H:H))</f>
        <v>link</v>
      </c>
      <c r="U893" s="73" t="str">
        <f>HYPERLINK(_xlfn.XLOOKUP(I893,LEGEND!B:B,LEGEND!I:I))</f>
        <v>https://milwaukee-media-images.s3.amazonaws.com/hi/49162774--Hero_1.jpg</v>
      </c>
      <c r="V893" s="51" t="s">
        <v>5071</v>
      </c>
      <c r="W893" s="63" t="s">
        <v>71</v>
      </c>
      <c r="X893" s="64">
        <v>219</v>
      </c>
      <c r="Y893" s="64">
        <v>189</v>
      </c>
      <c r="Z893" s="64">
        <v>87</v>
      </c>
      <c r="AA893" s="84">
        <v>2.0699999999999998</v>
      </c>
      <c r="AB893" s="85">
        <v>1</v>
      </c>
      <c r="AC893" s="85">
        <v>1</v>
      </c>
    </row>
    <row r="894" spans="1:29" ht="25.5">
      <c r="A894" s="1"/>
      <c r="B894" s="6" t="s">
        <v>55</v>
      </c>
      <c r="C894" s="6" t="s">
        <v>56</v>
      </c>
      <c r="D894" s="6" t="s">
        <v>1149</v>
      </c>
      <c r="E894" s="49" t="s">
        <v>1180</v>
      </c>
      <c r="F894" s="6" t="s">
        <v>59</v>
      </c>
      <c r="G894" s="6" t="s">
        <v>1181</v>
      </c>
      <c r="H894" s="6" t="s">
        <v>1182</v>
      </c>
      <c r="I894" s="60" t="s">
        <v>1183</v>
      </c>
      <c r="J894" s="49" t="s">
        <v>1184</v>
      </c>
      <c r="K894" s="6" t="s">
        <v>1185</v>
      </c>
      <c r="L894" s="29">
        <f>IF($J$6="с учетом НДС",VLOOKUP(I894,LEGEND!B:E,4,0)*(1-M894),VLOOKUP(I894,LEGEND!B:E,4,0)*(1-M894)/1.2)</f>
        <v>182990</v>
      </c>
      <c r="M894" s="57">
        <f>IF(AND(B894&lt;&gt;"1_Электроинструмент",B894&lt;&gt;"2_Садовая техника"),$J$5,IF($J$4&lt;=20%,$J$4,IFERROR(VLOOKUP(S894,LEGEND!$L$2:$M$5,2,FALSE),$J$4)))</f>
        <v>0</v>
      </c>
      <c r="N894" s="48" t="s">
        <v>1186</v>
      </c>
      <c r="O894" s="49" t="s">
        <v>60</v>
      </c>
      <c r="P894" s="49" t="s">
        <v>66</v>
      </c>
      <c r="Q894" s="49" t="s">
        <v>473</v>
      </c>
      <c r="R894" s="50" t="s">
        <v>68</v>
      </c>
      <c r="S894" s="49" t="s">
        <v>60</v>
      </c>
      <c r="T894" s="73" t="str">
        <f>IF(_xlfn.XLOOKUP(I894,LEGEND!B:B,LEGEND!H:H)&lt;&gt;"-",HYPERLINK(_xlfn.XLOOKUP(I894,LEGEND!B:B,LEGEND!H:H),"link"),_xlfn.XLOOKUP(I894,LEGEND!B:B,LEGEND!H:H))</f>
        <v>link</v>
      </c>
      <c r="U894" s="73" t="str">
        <f>HYPERLINK(_xlfn.XLOOKUP(I894,LEGEND!B:B,LEGEND!I:I))</f>
        <v>https://milwaukee-media-images.s3.amazonaws.com/hi/M12_HPT-0C--Hero_1.jpg</v>
      </c>
      <c r="V894" s="51" t="s">
        <v>1188</v>
      </c>
      <c r="W894" s="63" t="s">
        <v>1189</v>
      </c>
      <c r="X894" s="64">
        <v>510</v>
      </c>
      <c r="Y894" s="64">
        <v>375</v>
      </c>
      <c r="Z894" s="64">
        <v>140</v>
      </c>
      <c r="AA894" s="84">
        <v>4.25</v>
      </c>
      <c r="AB894" s="85">
        <v>1</v>
      </c>
      <c r="AC894" s="85">
        <v>1</v>
      </c>
    </row>
    <row r="895" spans="1:29" ht="22.5">
      <c r="A895" s="1"/>
      <c r="B895" s="6" t="s">
        <v>55</v>
      </c>
      <c r="C895" s="6" t="s">
        <v>56</v>
      </c>
      <c r="D895" s="6" t="s">
        <v>1149</v>
      </c>
      <c r="E895" s="49" t="s">
        <v>1180</v>
      </c>
      <c r="F895" s="6" t="s">
        <v>59</v>
      </c>
      <c r="G895" s="6" t="s">
        <v>1181</v>
      </c>
      <c r="H895" s="6" t="s">
        <v>1190</v>
      </c>
      <c r="I895" s="60" t="s">
        <v>1191</v>
      </c>
      <c r="J895" s="49" t="s">
        <v>1192</v>
      </c>
      <c r="K895" s="6" t="s">
        <v>1193</v>
      </c>
      <c r="L895" s="29">
        <f>IF($J$6="с учетом НДС",VLOOKUP(I895,LEGEND!B:E,4,0)*(1-M895),VLOOKUP(I895,LEGEND!B:E,4,0)*(1-M895)/1.2)</f>
        <v>210990</v>
      </c>
      <c r="M895" s="57">
        <f>IF(AND(B895&lt;&gt;"1_Электроинструмент",B895&lt;&gt;"2_Садовая техника"),$J$5,IF($J$4&lt;=20%,$J$4,IFERROR(VLOOKUP(S895,LEGEND!$L$2:$M$5,2,FALSE),$J$4)))</f>
        <v>0</v>
      </c>
      <c r="N895" s="48" t="s">
        <v>1194</v>
      </c>
      <c r="O895" s="49" t="s">
        <v>60</v>
      </c>
      <c r="P895" s="49" t="s">
        <v>66</v>
      </c>
      <c r="Q895" s="49" t="s">
        <v>473</v>
      </c>
      <c r="R895" s="50" t="s">
        <v>68</v>
      </c>
      <c r="S895" s="49" t="s">
        <v>60</v>
      </c>
      <c r="T895" s="73" t="str">
        <f>IF(_xlfn.XLOOKUP(I895,LEGEND!B:B,LEGEND!H:H)&lt;&gt;"-",HYPERLINK(_xlfn.XLOOKUP(I895,LEGEND!B:B,LEGEND!H:H),"link"),_xlfn.XLOOKUP(I895,LEGEND!B:B,LEGEND!H:H))</f>
        <v>link</v>
      </c>
      <c r="U895" s="73" t="str">
        <f>HYPERLINK(_xlfn.XLOOKUP(I895,LEGEND!B:B,LEGEND!I:I))</f>
        <v>https://milwaukee-media-images.s3.amazonaws.com/hi/M12_HPT-202C--Hero_1.jpg</v>
      </c>
      <c r="V895" s="51" t="s">
        <v>1195</v>
      </c>
      <c r="W895" s="63" t="s">
        <v>1189</v>
      </c>
      <c r="X895" s="64">
        <v>560</v>
      </c>
      <c r="Y895" s="64">
        <v>370</v>
      </c>
      <c r="Z895" s="64">
        <v>152</v>
      </c>
      <c r="AA895" s="84">
        <v>5.1820000000000004</v>
      </c>
      <c r="AB895" s="85">
        <v>1</v>
      </c>
      <c r="AC895" s="85">
        <v>1</v>
      </c>
    </row>
    <row r="896" spans="1:29" ht="25.5">
      <c r="A896" s="1"/>
      <c r="B896" s="6" t="s">
        <v>55</v>
      </c>
      <c r="C896" s="6" t="s">
        <v>56</v>
      </c>
      <c r="D896" s="6" t="s">
        <v>1149</v>
      </c>
      <c r="E896" s="49" t="s">
        <v>1180</v>
      </c>
      <c r="F896" s="6" t="s">
        <v>59</v>
      </c>
      <c r="G896" s="6" t="s">
        <v>1181</v>
      </c>
      <c r="H896" s="6" t="s">
        <v>1190</v>
      </c>
      <c r="I896" s="60" t="s">
        <v>1196</v>
      </c>
      <c r="J896" s="49" t="s">
        <v>1197</v>
      </c>
      <c r="K896" s="6" t="s">
        <v>1198</v>
      </c>
      <c r="L896" s="29">
        <f>IF($J$6="с учетом НДС",VLOOKUP(I896,LEGEND!B:E,4,0)*(1-M896),VLOOKUP(I896,LEGEND!B:E,4,0)*(1-M896)/1.2)</f>
        <v>292490</v>
      </c>
      <c r="M896" s="57">
        <f>IF(AND(B896&lt;&gt;"1_Электроинструмент",B896&lt;&gt;"2_Садовая техника"),$J$5,IF($J$4&lt;=20%,$J$4,IFERROR(VLOOKUP(S896,LEGEND!$L$2:$M$5,2,FALSE),$J$4)))</f>
        <v>0</v>
      </c>
      <c r="N896" s="48" t="s">
        <v>1199</v>
      </c>
      <c r="O896" s="49" t="s">
        <v>60</v>
      </c>
      <c r="P896" s="49" t="s">
        <v>66</v>
      </c>
      <c r="Q896" s="49" t="s">
        <v>473</v>
      </c>
      <c r="R896" s="50" t="s">
        <v>68</v>
      </c>
      <c r="S896" s="49" t="s">
        <v>60</v>
      </c>
      <c r="T896" s="73" t="str">
        <f>IF(_xlfn.XLOOKUP(I896,LEGEND!B:B,LEGEND!H:H)&lt;&gt;"-",HYPERLINK(_xlfn.XLOOKUP(I896,LEGEND!B:B,LEGEND!H:H),"link"),_xlfn.XLOOKUP(I896,LEGEND!B:B,LEGEND!H:H))</f>
        <v>link</v>
      </c>
      <c r="U896" s="73" t="str">
        <f>HYPERLINK(_xlfn.XLOOKUP(I896,LEGEND!B:B,LEGEND!I:I))</f>
        <v>https://milwaukee-media-images.s3.amazonaws.com/hi/M12_HPT-202C_M_SET--Hero_1.jpg</v>
      </c>
      <c r="V896" s="51" t="s">
        <v>1200</v>
      </c>
      <c r="W896" s="63" t="s">
        <v>1189</v>
      </c>
      <c r="X896" s="64">
        <v>553</v>
      </c>
      <c r="Y896" s="64">
        <v>400</v>
      </c>
      <c r="Z896" s="64">
        <v>169</v>
      </c>
      <c r="AA896" s="84">
        <v>11.246</v>
      </c>
      <c r="AB896" s="85">
        <v>1</v>
      </c>
      <c r="AC896" s="85">
        <v>1</v>
      </c>
    </row>
    <row r="897" spans="1:29" ht="25.5">
      <c r="A897" s="1"/>
      <c r="B897" s="6" t="s">
        <v>55</v>
      </c>
      <c r="C897" s="6" t="s">
        <v>56</v>
      </c>
      <c r="D897" s="6" t="s">
        <v>1149</v>
      </c>
      <c r="E897" s="49" t="s">
        <v>1180</v>
      </c>
      <c r="F897" s="6" t="s">
        <v>59</v>
      </c>
      <c r="G897" s="6" t="s">
        <v>1181</v>
      </c>
      <c r="H897" s="6" t="s">
        <v>1190</v>
      </c>
      <c r="I897" s="60" t="s">
        <v>1201</v>
      </c>
      <c r="J897" s="49" t="s">
        <v>1202</v>
      </c>
      <c r="K897" s="6" t="s">
        <v>1203</v>
      </c>
      <c r="L897" s="29">
        <f>IF($J$6="с учетом НДС",VLOOKUP(I897,LEGEND!B:E,4,0)*(1-M897),VLOOKUP(I897,LEGEND!B:E,4,0)*(1-M897)/1.2)</f>
        <v>292490</v>
      </c>
      <c r="M897" s="57">
        <f>IF(AND(B897&lt;&gt;"1_Электроинструмент",B897&lt;&gt;"2_Садовая техника"),$J$5,IF($J$4&lt;=20%,$J$4,IFERROR(VLOOKUP(S897,LEGEND!$L$2:$M$5,2,FALSE),$J$4)))</f>
        <v>0</v>
      </c>
      <c r="N897" s="48" t="s">
        <v>1204</v>
      </c>
      <c r="O897" s="49" t="s">
        <v>60</v>
      </c>
      <c r="P897" s="49" t="s">
        <v>66</v>
      </c>
      <c r="Q897" s="49" t="s">
        <v>473</v>
      </c>
      <c r="R897" s="50" t="s">
        <v>68</v>
      </c>
      <c r="S897" s="49" t="s">
        <v>60</v>
      </c>
      <c r="T897" s="73" t="str">
        <f>IF(_xlfn.XLOOKUP(I897,LEGEND!B:B,LEGEND!H:H)&lt;&gt;"-",HYPERLINK(_xlfn.XLOOKUP(I897,LEGEND!B:B,LEGEND!H:H),"link"),_xlfn.XLOOKUP(I897,LEGEND!B:B,LEGEND!H:H))</f>
        <v>link</v>
      </c>
      <c r="U897" s="73" t="str">
        <f>HYPERLINK(_xlfn.XLOOKUP(I897,LEGEND!B:B,LEGEND!I:I))</f>
        <v>https://milwaukee-media-images.s3.amazonaws.com/hi/M12_HPT-202C_V_SET--Hero_1.jpg</v>
      </c>
      <c r="V897" s="51" t="s">
        <v>1205</v>
      </c>
      <c r="W897" s="63" t="s">
        <v>1189</v>
      </c>
      <c r="X897" s="64">
        <v>550</v>
      </c>
      <c r="Y897" s="64">
        <v>145</v>
      </c>
      <c r="Z897" s="64">
        <v>368</v>
      </c>
      <c r="AA897" s="84">
        <v>9.0220000000000002</v>
      </c>
      <c r="AB897" s="85">
        <v>1</v>
      </c>
      <c r="AC897" s="85">
        <v>1</v>
      </c>
    </row>
    <row r="898" spans="1:29" ht="25.5">
      <c r="A898" s="1"/>
      <c r="B898" s="6" t="s">
        <v>55</v>
      </c>
      <c r="C898" s="6" t="s">
        <v>56</v>
      </c>
      <c r="D898" s="6" t="s">
        <v>1149</v>
      </c>
      <c r="E898" s="49" t="s">
        <v>1180</v>
      </c>
      <c r="F898" s="6" t="s">
        <v>59</v>
      </c>
      <c r="G898" s="6" t="s">
        <v>1181</v>
      </c>
      <c r="H898" s="6" t="s">
        <v>1190</v>
      </c>
      <c r="I898" s="60" t="s">
        <v>1206</v>
      </c>
      <c r="J898" s="49" t="s">
        <v>1207</v>
      </c>
      <c r="K898" s="6" t="s">
        <v>1208</v>
      </c>
      <c r="L898" s="29">
        <f>IF($J$6="с учетом НДС",VLOOKUP(I898,LEGEND!B:E,4,0)*(1-M898),VLOOKUP(I898,LEGEND!B:E,4,0)*(1-M898)/1.2)</f>
        <v>292490</v>
      </c>
      <c r="M898" s="57">
        <f>IF(AND(B898&lt;&gt;"1_Электроинструмент",B898&lt;&gt;"2_Садовая техника"),$J$5,IF($J$4&lt;=20%,$J$4,IFERROR(VLOOKUP(S898,LEGEND!$L$2:$M$5,2,FALSE),$J$4)))</f>
        <v>0</v>
      </c>
      <c r="N898" s="48" t="s">
        <v>1209</v>
      </c>
      <c r="O898" s="49" t="s">
        <v>60</v>
      </c>
      <c r="P898" s="49" t="s">
        <v>66</v>
      </c>
      <c r="Q898" s="49" t="s">
        <v>473</v>
      </c>
      <c r="R898" s="50" t="s">
        <v>68</v>
      </c>
      <c r="S898" s="49" t="s">
        <v>60</v>
      </c>
      <c r="T898" s="73" t="str">
        <f>IF(_xlfn.XLOOKUP(I898,LEGEND!B:B,LEGEND!H:H)&lt;&gt;"-",HYPERLINK(_xlfn.XLOOKUP(I898,LEGEND!B:B,LEGEND!H:H),"link"),_xlfn.XLOOKUP(I898,LEGEND!B:B,LEGEND!H:H))</f>
        <v>link</v>
      </c>
      <c r="U898" s="73" t="str">
        <f>HYPERLINK(_xlfn.XLOOKUP(I898,LEGEND!B:B,LEGEND!I:I))</f>
        <v>https://milwaukee-media-images.s3.amazonaws.com/hi/M12_HPT-202C_TH_SET--Hero_1.jpg</v>
      </c>
      <c r="V898" s="51" t="s">
        <v>1210</v>
      </c>
      <c r="W898" s="63" t="s">
        <v>1189</v>
      </c>
      <c r="X898" s="64">
        <v>560</v>
      </c>
      <c r="Y898" s="64">
        <v>370</v>
      </c>
      <c r="Z898" s="64">
        <v>152</v>
      </c>
      <c r="AA898" s="84">
        <v>8.5559999999999992</v>
      </c>
      <c r="AB898" s="85">
        <v>1</v>
      </c>
      <c r="AC898" s="85">
        <v>1</v>
      </c>
    </row>
    <row r="899" spans="1:29" ht="25.5">
      <c r="A899" s="1"/>
      <c r="B899" s="6" t="s">
        <v>55</v>
      </c>
      <c r="C899" s="6" t="s">
        <v>56</v>
      </c>
      <c r="D899" s="6" t="s">
        <v>1149</v>
      </c>
      <c r="E899" s="49" t="s">
        <v>1180</v>
      </c>
      <c r="F899" s="6" t="s">
        <v>59</v>
      </c>
      <c r="G899" s="6" t="s">
        <v>1181</v>
      </c>
      <c r="H899" s="6" t="s">
        <v>1190</v>
      </c>
      <c r="I899" s="60" t="s">
        <v>1211</v>
      </c>
      <c r="J899" s="49" t="s">
        <v>1212</v>
      </c>
      <c r="K899" s="6" t="s">
        <v>1213</v>
      </c>
      <c r="L899" s="29">
        <f>IF($J$6="с учетом НДС",VLOOKUP(I899,LEGEND!B:E,4,0)*(1-M899),VLOOKUP(I899,LEGEND!B:E,4,0)*(1-M899)/1.2)</f>
        <v>292490</v>
      </c>
      <c r="M899" s="57">
        <f>IF(AND(B899&lt;&gt;"1_Электроинструмент",B899&lt;&gt;"2_Садовая техника"),$J$5,IF($J$4&lt;=20%,$J$4,IFERROR(VLOOKUP(S899,LEGEND!$L$2:$M$5,2,FALSE),$J$4)))</f>
        <v>0</v>
      </c>
      <c r="N899" s="48" t="s">
        <v>1214</v>
      </c>
      <c r="O899" s="49" t="s">
        <v>60</v>
      </c>
      <c r="P899" s="49" t="s">
        <v>66</v>
      </c>
      <c r="Q899" s="49" t="s">
        <v>473</v>
      </c>
      <c r="R899" s="50" t="s">
        <v>68</v>
      </c>
      <c r="S899" s="49" t="s">
        <v>60</v>
      </c>
      <c r="T899" s="73" t="str">
        <f>IF(_xlfn.XLOOKUP(I899,LEGEND!B:B,LEGEND!H:H)&lt;&gt;"-",HYPERLINK(_xlfn.XLOOKUP(I899,LEGEND!B:B,LEGEND!H:H),"link"),_xlfn.XLOOKUP(I899,LEGEND!B:B,LEGEND!H:H))</f>
        <v>link</v>
      </c>
      <c r="U899" s="73" t="str">
        <f>HYPERLINK(_xlfn.XLOOKUP(I899,LEGEND!B:B,LEGEND!I:I))</f>
        <v>https://milwaukee-media-images.s3.amazonaws.com/hi/M12_HPT-202C_U_SET--Hero_1.jpg</v>
      </c>
      <c r="V899" s="51" t="s">
        <v>1215</v>
      </c>
      <c r="W899" s="63" t="s">
        <v>1189</v>
      </c>
      <c r="X899" s="64">
        <v>550</v>
      </c>
      <c r="Y899" s="64">
        <v>370</v>
      </c>
      <c r="Z899" s="64">
        <v>150</v>
      </c>
      <c r="AA899" s="84">
        <v>9.4600000000000009</v>
      </c>
      <c r="AB899" s="85">
        <v>1</v>
      </c>
      <c r="AC899" s="85">
        <v>1</v>
      </c>
    </row>
    <row r="900" spans="1:29" ht="25.5">
      <c r="A900" s="1"/>
      <c r="B900" s="6" t="s">
        <v>55</v>
      </c>
      <c r="C900" s="6" t="s">
        <v>56</v>
      </c>
      <c r="D900" s="6" t="s">
        <v>1149</v>
      </c>
      <c r="E900" s="49" t="s">
        <v>1180</v>
      </c>
      <c r="F900" s="6" t="s">
        <v>59</v>
      </c>
      <c r="G900" s="6" t="s">
        <v>1181</v>
      </c>
      <c r="H900" s="6" t="s">
        <v>1216</v>
      </c>
      <c r="I900" s="60" t="s">
        <v>1217</v>
      </c>
      <c r="J900" s="49" t="s">
        <v>1218</v>
      </c>
      <c r="K900" s="6" t="s">
        <v>1219</v>
      </c>
      <c r="L900" s="29">
        <f>IF($J$6="с учетом НДС",VLOOKUP(I900,LEGEND!B:E,4,0)*(1-M900),VLOOKUP(I900,LEGEND!B:E,4,0)*(1-M900)/1.2)</f>
        <v>292490</v>
      </c>
      <c r="M900" s="57">
        <f>IF(AND(B900&lt;&gt;"1_Электроинструмент",B900&lt;&gt;"2_Садовая техника"),$J$5,IF($J$4&lt;=20%,$J$4,IFERROR(VLOOKUP(S900,LEGEND!$L$2:$M$5,2,FALSE),$J$4)))</f>
        <v>0</v>
      </c>
      <c r="N900" s="48" t="s">
        <v>1204</v>
      </c>
      <c r="O900" s="49" t="s">
        <v>60</v>
      </c>
      <c r="P900" s="49" t="s">
        <v>66</v>
      </c>
      <c r="Q900" s="49" t="s">
        <v>473</v>
      </c>
      <c r="R900" s="50" t="s">
        <v>68</v>
      </c>
      <c r="S900" s="49" t="s">
        <v>60</v>
      </c>
      <c r="T900" s="73" t="str">
        <f>IF(_xlfn.XLOOKUP(I900,LEGEND!B:B,LEGEND!H:H)&lt;&gt;"-",HYPERLINK(_xlfn.XLOOKUP(I900,LEGEND!B:B,LEGEND!H:H),"link"),_xlfn.XLOOKUP(I900,LEGEND!B:B,LEGEND!H:H))</f>
        <v>link</v>
      </c>
      <c r="U900" s="73" t="str">
        <f>HYPERLINK(_xlfn.XLOOKUP(I900,LEGEND!B:B,LEGEND!I:I))</f>
        <v>https://milwaukee-media-images.s3.amazonaws.com/hi/M12_HPT-202C_V_SET2--Hero_1.jpg</v>
      </c>
      <c r="V900" s="51" t="s">
        <v>1220</v>
      </c>
      <c r="W900" s="63" t="s">
        <v>1189</v>
      </c>
      <c r="X900" s="64">
        <v>545</v>
      </c>
      <c r="Y900" s="64">
        <v>150</v>
      </c>
      <c r="Z900" s="64">
        <v>375</v>
      </c>
      <c r="AA900" s="84">
        <v>9.3859999999999992</v>
      </c>
      <c r="AB900" s="85">
        <v>1</v>
      </c>
      <c r="AC900" s="85">
        <v>1</v>
      </c>
    </row>
    <row r="901" spans="1:29" ht="15">
      <c r="A901" s="1"/>
      <c r="B901" s="6" t="s">
        <v>55</v>
      </c>
      <c r="C901" s="6" t="s">
        <v>1340</v>
      </c>
      <c r="D901" s="6" t="s">
        <v>1149</v>
      </c>
      <c r="E901" s="49" t="s">
        <v>1180</v>
      </c>
      <c r="F901" s="6" t="s">
        <v>1406</v>
      </c>
      <c r="G901" s="6" t="s">
        <v>60</v>
      </c>
      <c r="H901" s="6" t="s">
        <v>8497</v>
      </c>
      <c r="I901" s="60" t="s">
        <v>8498</v>
      </c>
      <c r="J901" s="49" t="s">
        <v>8499</v>
      </c>
      <c r="K901" s="6" t="s">
        <v>8500</v>
      </c>
      <c r="L901" s="29">
        <f>IF($J$6="с учетом НДС",VLOOKUP(I901,LEGEND!B:E,4,0)*(1-M901),VLOOKUP(I901,LEGEND!B:E,4,0)*(1-M901)/1.2)</f>
        <v>115990</v>
      </c>
      <c r="M901" s="57">
        <f>IF(AND(B901&lt;&gt;"1_Электроинструмент",B901&lt;&gt;"2_Садовая техника"),$J$5,IF($J$4&lt;=20%,$J$4,IFERROR(VLOOKUP(S901,LEGEND!$L$2:$M$5,2,FALSE),$J$4)))</f>
        <v>0</v>
      </c>
      <c r="N901" s="48" t="s">
        <v>60</v>
      </c>
      <c r="O901" s="49" t="s">
        <v>42</v>
      </c>
      <c r="P901" s="49" t="s">
        <v>66</v>
      </c>
      <c r="Q901" s="49" t="s">
        <v>473</v>
      </c>
      <c r="R901" s="50">
        <v>44682</v>
      </c>
      <c r="S901" s="49" t="s">
        <v>60</v>
      </c>
      <c r="T901" s="73" t="str">
        <f>IF(_xlfn.XLOOKUP(I901,LEGEND!B:B,LEGEND!H:H)&lt;&gt;"-",HYPERLINK(_xlfn.XLOOKUP(I901,LEGEND!B:B,LEGEND!H:H),"link"),_xlfn.XLOOKUP(I901,LEGEND!B:B,LEGEND!H:H))</f>
        <v>link</v>
      </c>
      <c r="U901" s="73" t="str">
        <f>HYPERLINK(_xlfn.XLOOKUP(I901,LEGEND!B:B,LEGEND!I:I))</f>
        <v>https://milwaukee-media-images.s3.amazonaws.com/hi/M18_FPXP-0C--Hero_1.jpg</v>
      </c>
      <c r="V901" s="51" t="s">
        <v>8501</v>
      </c>
      <c r="W901" s="63" t="s">
        <v>71</v>
      </c>
      <c r="X901" s="64">
        <v>580</v>
      </c>
      <c r="Y901" s="64">
        <v>142</v>
      </c>
      <c r="Z901" s="64">
        <v>430</v>
      </c>
      <c r="AA901" s="84">
        <v>8.5</v>
      </c>
      <c r="AB901" s="85">
        <v>1</v>
      </c>
      <c r="AC901" s="85">
        <v>1</v>
      </c>
    </row>
    <row r="902" spans="1:29" ht="22.5">
      <c r="A902" s="1"/>
      <c r="B902" s="6" t="s">
        <v>55</v>
      </c>
      <c r="C902" s="6" t="s">
        <v>1340</v>
      </c>
      <c r="D902" s="6" t="s">
        <v>1149</v>
      </c>
      <c r="E902" s="49" t="s">
        <v>1180</v>
      </c>
      <c r="F902" s="6" t="s">
        <v>1406</v>
      </c>
      <c r="G902" s="6" t="s">
        <v>60</v>
      </c>
      <c r="H902" s="6" t="s">
        <v>8502</v>
      </c>
      <c r="I902" s="60" t="s">
        <v>8503</v>
      </c>
      <c r="J902" s="49" t="s">
        <v>8504</v>
      </c>
      <c r="K902" s="6" t="s">
        <v>8505</v>
      </c>
      <c r="L902" s="29">
        <f>IF($J$6="с учетом НДС",VLOOKUP(I902,LEGEND!B:E,4,0)*(1-M902),VLOOKUP(I902,LEGEND!B:E,4,0)*(1-M902)/1.2)</f>
        <v>180990</v>
      </c>
      <c r="M902" s="57">
        <f>IF(AND(B902&lt;&gt;"1_Электроинструмент",B902&lt;&gt;"2_Садовая техника"),$J$5,IF($J$4&lt;=20%,$J$4,IFERROR(VLOOKUP(S902,LEGEND!$L$2:$M$5,2,FALSE),$J$4)))</f>
        <v>0</v>
      </c>
      <c r="N902" s="48" t="s">
        <v>8506</v>
      </c>
      <c r="O902" s="49" t="s">
        <v>42</v>
      </c>
      <c r="P902" s="49" t="s">
        <v>66</v>
      </c>
      <c r="Q902" s="49" t="s">
        <v>473</v>
      </c>
      <c r="R902" s="50">
        <v>44682</v>
      </c>
      <c r="S902" s="49" t="s">
        <v>60</v>
      </c>
      <c r="T902" s="73" t="str">
        <f>IF(_xlfn.XLOOKUP(I902,LEGEND!B:B,LEGEND!H:H)&lt;&gt;"-",HYPERLINK(_xlfn.XLOOKUP(I902,LEGEND!B:B,LEGEND!H:H),"link"),_xlfn.XLOOKUP(I902,LEGEND!B:B,LEGEND!H:H))</f>
        <v>link</v>
      </c>
      <c r="U902" s="73" t="str">
        <f>HYPERLINK(_xlfn.XLOOKUP(I902,LEGEND!B:B,LEGEND!I:I))</f>
        <v>https://milwaukee-media-images.s3.amazonaws.com/hi/M18_FPXP-H10502C--Hero_1.jpg</v>
      </c>
      <c r="V902" s="51" t="s">
        <v>8507</v>
      </c>
      <c r="W902" s="63" t="s">
        <v>71</v>
      </c>
      <c r="X902" s="64">
        <v>580</v>
      </c>
      <c r="Y902" s="64">
        <v>142</v>
      </c>
      <c r="Z902" s="64">
        <v>430</v>
      </c>
      <c r="AA902" s="84">
        <v>12.74</v>
      </c>
      <c r="AB902" s="85">
        <v>1</v>
      </c>
      <c r="AC902" s="85">
        <v>1</v>
      </c>
    </row>
    <row r="903" spans="1:29" ht="22.5">
      <c r="A903" s="1"/>
      <c r="B903" s="6" t="s">
        <v>55</v>
      </c>
      <c r="C903" s="6" t="s">
        <v>1340</v>
      </c>
      <c r="D903" s="6" t="s">
        <v>1149</v>
      </c>
      <c r="E903" s="49" t="s">
        <v>1180</v>
      </c>
      <c r="F903" s="6" t="s">
        <v>1406</v>
      </c>
      <c r="G903" s="6" t="s">
        <v>60</v>
      </c>
      <c r="H903" s="6" t="s">
        <v>8508</v>
      </c>
      <c r="I903" s="60" t="s">
        <v>8509</v>
      </c>
      <c r="J903" s="49" t="s">
        <v>8510</v>
      </c>
      <c r="K903" s="6" t="s">
        <v>8511</v>
      </c>
      <c r="L903" s="29">
        <f>IF($J$6="с учетом НДС",VLOOKUP(I903,LEGEND!B:E,4,0)*(1-M903),VLOOKUP(I903,LEGEND!B:E,4,0)*(1-M903)/1.2)</f>
        <v>180990</v>
      </c>
      <c r="M903" s="57">
        <f>IF(AND(B903&lt;&gt;"1_Электроинструмент",B903&lt;&gt;"2_Садовая техника"),$J$5,IF($J$4&lt;=20%,$J$4,IFERROR(VLOOKUP(S903,LEGEND!$L$2:$M$5,2,FALSE),$J$4)))</f>
        <v>0</v>
      </c>
      <c r="N903" s="48" t="s">
        <v>8506</v>
      </c>
      <c r="O903" s="49" t="s">
        <v>42</v>
      </c>
      <c r="P903" s="49" t="s">
        <v>66</v>
      </c>
      <c r="Q903" s="49" t="s">
        <v>473</v>
      </c>
      <c r="R903" s="50">
        <v>44682</v>
      </c>
      <c r="S903" s="49" t="s">
        <v>60</v>
      </c>
      <c r="T903" s="73" t="str">
        <f>IF(_xlfn.XLOOKUP(I903,LEGEND!B:B,LEGEND!H:H)&lt;&gt;"-",HYPERLINK(_xlfn.XLOOKUP(I903,LEGEND!B:B,LEGEND!H:H),"link"),_xlfn.XLOOKUP(I903,LEGEND!B:B,LEGEND!H:H))</f>
        <v>link</v>
      </c>
      <c r="U903" s="73" t="str">
        <f>HYPERLINK(_xlfn.XLOOKUP(I903,LEGEND!B:B,LEGEND!I:I))</f>
        <v>-</v>
      </c>
      <c r="V903" s="51" t="s">
        <v>8512</v>
      </c>
      <c r="W903" s="63" t="s">
        <v>71</v>
      </c>
      <c r="X903" s="64">
        <v>580</v>
      </c>
      <c r="Y903" s="64">
        <v>142</v>
      </c>
      <c r="Z903" s="64">
        <v>430</v>
      </c>
      <c r="AA903" s="84">
        <v>12.84</v>
      </c>
      <c r="AB903" s="85">
        <v>1</v>
      </c>
      <c r="AC903" s="85">
        <v>1</v>
      </c>
    </row>
    <row r="904" spans="1:29" ht="45">
      <c r="A904" s="1"/>
      <c r="B904" s="6" t="s">
        <v>55</v>
      </c>
      <c r="C904" s="6" t="s">
        <v>1340</v>
      </c>
      <c r="D904" s="6" t="s">
        <v>1149</v>
      </c>
      <c r="E904" s="49" t="s">
        <v>1180</v>
      </c>
      <c r="F904" s="6" t="s">
        <v>1349</v>
      </c>
      <c r="G904" s="6" t="s">
        <v>1181</v>
      </c>
      <c r="H904" s="6" t="s">
        <v>3596</v>
      </c>
      <c r="I904" s="60" t="s">
        <v>3597</v>
      </c>
      <c r="J904" s="49" t="s">
        <v>3598</v>
      </c>
      <c r="K904" s="6" t="s">
        <v>3599</v>
      </c>
      <c r="L904" s="29">
        <f>IF($J$6="с учетом НДС",VLOOKUP(I904,LEGEND!B:E,4,0)*(1-M904),VLOOKUP(I904,LEGEND!B:E,4,0)*(1-M904)/1.2)</f>
        <v>197490</v>
      </c>
      <c r="M904" s="57">
        <f>IF(AND(B904&lt;&gt;"1_Электроинструмент",B904&lt;&gt;"2_Садовая техника"),$J$5,IF($J$4&lt;=20%,$J$4,IFERROR(VLOOKUP(S904,LEGEND!$L$2:$M$5,2,FALSE),$J$4)))</f>
        <v>0</v>
      </c>
      <c r="N904" s="48" t="s">
        <v>3600</v>
      </c>
      <c r="O904" s="49" t="s">
        <v>60</v>
      </c>
      <c r="P904" s="49" t="s">
        <v>66</v>
      </c>
      <c r="Q904" s="49" t="s">
        <v>67</v>
      </c>
      <c r="R904" s="50" t="s">
        <v>68</v>
      </c>
      <c r="S904" s="49" t="s">
        <v>60</v>
      </c>
      <c r="T904" s="73" t="str">
        <f>IF(_xlfn.XLOOKUP(I904,LEGEND!B:B,LEGEND!H:H)&lt;&gt;"-",HYPERLINK(_xlfn.XLOOKUP(I904,LEGEND!B:B,LEGEND!H:H),"link"),_xlfn.XLOOKUP(I904,LEGEND!B:B,LEGEND!H:H))</f>
        <v>link</v>
      </c>
      <c r="U904" s="73" t="str">
        <f>HYPERLINK(_xlfn.XLOOKUP(I904,LEGEND!B:B,LEGEND!I:I))</f>
        <v>https://milwaukee-media-images.s3.amazonaws.com/hi/M18_HCCT-201C--Hero_1.jpg</v>
      </c>
      <c r="V904" s="51" t="s">
        <v>3602</v>
      </c>
      <c r="W904" s="63" t="s">
        <v>71</v>
      </c>
      <c r="X904" s="64">
        <v>565</v>
      </c>
      <c r="Y904" s="64">
        <v>435</v>
      </c>
      <c r="Z904" s="64">
        <v>140</v>
      </c>
      <c r="AA904" s="84">
        <v>8.4600000000000009</v>
      </c>
      <c r="AB904" s="85">
        <v>1</v>
      </c>
      <c r="AC904" s="85">
        <v>1</v>
      </c>
    </row>
    <row r="905" spans="1:29" ht="25.5">
      <c r="A905" s="1"/>
      <c r="B905" s="6" t="s">
        <v>55</v>
      </c>
      <c r="C905" s="6" t="s">
        <v>1340</v>
      </c>
      <c r="D905" s="6" t="s">
        <v>1149</v>
      </c>
      <c r="E905" s="49" t="s">
        <v>1180</v>
      </c>
      <c r="F905" s="6" t="s">
        <v>1349</v>
      </c>
      <c r="G905" s="6" t="s">
        <v>1181</v>
      </c>
      <c r="H905" s="6" t="s">
        <v>3540</v>
      </c>
      <c r="I905" s="60" t="s">
        <v>3541</v>
      </c>
      <c r="J905" s="49" t="s">
        <v>3542</v>
      </c>
      <c r="K905" s="6" t="s">
        <v>3543</v>
      </c>
      <c r="L905" s="29">
        <f>IF($J$6="с учетом НДС",VLOOKUP(I905,LEGEND!B:E,4,0)*(1-M905),VLOOKUP(I905,LEGEND!B:E,4,0)*(1-M905)/1.2)</f>
        <v>242990</v>
      </c>
      <c r="M905" s="57">
        <f>IF(AND(B905&lt;&gt;"1_Электроинструмент",B905&lt;&gt;"2_Садовая техника"),$J$5,IF($J$4&lt;=20%,$J$4,IFERROR(VLOOKUP(S905,LEGEND!$L$2:$M$5,2,FALSE),$J$4)))</f>
        <v>0</v>
      </c>
      <c r="N905" s="48" t="s">
        <v>3544</v>
      </c>
      <c r="O905" s="49" t="s">
        <v>60</v>
      </c>
      <c r="P905" s="49" t="s">
        <v>66</v>
      </c>
      <c r="Q905" s="49" t="s">
        <v>473</v>
      </c>
      <c r="R905" s="50" t="s">
        <v>68</v>
      </c>
      <c r="S905" s="49" t="s">
        <v>60</v>
      </c>
      <c r="T905" s="73" t="str">
        <f>IF(_xlfn.XLOOKUP(I905,LEGEND!B:B,LEGEND!H:H)&lt;&gt;"-",HYPERLINK(_xlfn.XLOOKUP(I905,LEGEND!B:B,LEGEND!H:H),"link"),_xlfn.XLOOKUP(I905,LEGEND!B:B,LEGEND!H:H))</f>
        <v>link</v>
      </c>
      <c r="U905" s="73" t="str">
        <f>HYPERLINK(_xlfn.XLOOKUP(I905,LEGEND!B:B,LEGEND!I:I))</f>
        <v>https://milwaukee-media-images.s3.amazonaws.com/hi/M18_BLHPT-0C--Hero_01.jpg</v>
      </c>
      <c r="V905" s="51" t="s">
        <v>3546</v>
      </c>
      <c r="W905" s="63" t="s">
        <v>1189</v>
      </c>
      <c r="X905" s="64">
        <v>660</v>
      </c>
      <c r="Y905" s="64">
        <v>410</v>
      </c>
      <c r="Z905" s="64">
        <v>180</v>
      </c>
      <c r="AA905" s="84">
        <v>6.98</v>
      </c>
      <c r="AB905" s="85">
        <v>1</v>
      </c>
      <c r="AC905" s="85">
        <v>1</v>
      </c>
    </row>
    <row r="906" spans="1:29" ht="25.5">
      <c r="A906" s="1"/>
      <c r="B906" s="6" t="s">
        <v>55</v>
      </c>
      <c r="C906" s="6" t="s">
        <v>1340</v>
      </c>
      <c r="D906" s="6" t="s">
        <v>1149</v>
      </c>
      <c r="E906" s="49" t="s">
        <v>1180</v>
      </c>
      <c r="F906" s="6" t="s">
        <v>1349</v>
      </c>
      <c r="G906" s="6" t="s">
        <v>1181</v>
      </c>
      <c r="H906" s="6" t="s">
        <v>3623</v>
      </c>
      <c r="I906" s="60" t="s">
        <v>3624</v>
      </c>
      <c r="J906" s="49" t="s">
        <v>3625</v>
      </c>
      <c r="K906" s="6" t="s">
        <v>3626</v>
      </c>
      <c r="L906" s="29">
        <f>IF($J$6="с учетом НДС",VLOOKUP(I906,LEGEND!B:E,4,0)*(1-M906),VLOOKUP(I906,LEGEND!B:E,4,0)*(1-M906)/1.2)</f>
        <v>258990</v>
      </c>
      <c r="M906" s="57">
        <f>IF(AND(B906&lt;&gt;"1_Электроинструмент",B906&lt;&gt;"2_Садовая техника"),$J$5,IF($J$4&lt;=20%,$J$4,IFERROR(VLOOKUP(S906,LEGEND!$L$2:$M$5,2,FALSE),$J$4)))</f>
        <v>0</v>
      </c>
      <c r="N906" s="48" t="s">
        <v>3627</v>
      </c>
      <c r="O906" s="49" t="s">
        <v>60</v>
      </c>
      <c r="P906" s="49" t="s">
        <v>66</v>
      </c>
      <c r="Q906" s="49" t="s">
        <v>473</v>
      </c>
      <c r="R906" s="50" t="s">
        <v>68</v>
      </c>
      <c r="S906" s="49" t="s">
        <v>60</v>
      </c>
      <c r="T906" s="73" t="str">
        <f>IF(_xlfn.XLOOKUP(I906,LEGEND!B:B,LEGEND!H:H)&lt;&gt;"-",HYPERLINK(_xlfn.XLOOKUP(I906,LEGEND!B:B,LEGEND!H:H),"link"),_xlfn.XLOOKUP(I906,LEGEND!B:B,LEGEND!H:H))</f>
        <v>link</v>
      </c>
      <c r="U906" s="73" t="str">
        <f>HYPERLINK(_xlfn.XLOOKUP(I906,LEGEND!B:B,LEGEND!I:I))</f>
        <v>https://milwaukee-media-images.s3.amazonaws.com/hi/M18_ONEBLHPT-0C--Hero_1.jpg</v>
      </c>
      <c r="V906" s="51" t="s">
        <v>3629</v>
      </c>
      <c r="W906" s="63" t="s">
        <v>1189</v>
      </c>
      <c r="X906" s="64">
        <v>450</v>
      </c>
      <c r="Y906" s="64">
        <v>700</v>
      </c>
      <c r="Z906" s="64">
        <v>205</v>
      </c>
      <c r="AA906" s="84">
        <v>7.2539999999999996</v>
      </c>
      <c r="AB906" s="85">
        <v>1</v>
      </c>
      <c r="AC906" s="85">
        <v>1</v>
      </c>
    </row>
    <row r="907" spans="1:29" ht="25.5">
      <c r="A907" s="1"/>
      <c r="B907" s="6" t="s">
        <v>55</v>
      </c>
      <c r="C907" s="6" t="s">
        <v>1340</v>
      </c>
      <c r="D907" s="6" t="s">
        <v>1149</v>
      </c>
      <c r="E907" s="49" t="s">
        <v>1180</v>
      </c>
      <c r="F907" s="6" t="s">
        <v>1349</v>
      </c>
      <c r="G907" s="6" t="s">
        <v>1181</v>
      </c>
      <c r="H907" s="6" t="s">
        <v>3630</v>
      </c>
      <c r="I907" s="60" t="s">
        <v>3631</v>
      </c>
      <c r="J907" s="49" t="s">
        <v>3632</v>
      </c>
      <c r="K907" s="6" t="s">
        <v>3633</v>
      </c>
      <c r="L907" s="29">
        <f>IF($J$6="с учетом НДС",VLOOKUP(I907,LEGEND!B:E,4,0)*(1-M907),VLOOKUP(I907,LEGEND!B:E,4,0)*(1-M907)/1.2)</f>
        <v>285990</v>
      </c>
      <c r="M907" s="57">
        <f>IF(AND(B907&lt;&gt;"1_Электроинструмент",B907&lt;&gt;"2_Садовая техника"),$J$5,IF($J$4&lt;=20%,$J$4,IFERROR(VLOOKUP(S907,LEGEND!$L$2:$M$5,2,FALSE),$J$4)))</f>
        <v>0</v>
      </c>
      <c r="N907" s="48" t="s">
        <v>3634</v>
      </c>
      <c r="O907" s="49" t="s">
        <v>60</v>
      </c>
      <c r="P907" s="49" t="s">
        <v>66</v>
      </c>
      <c r="Q907" s="49" t="s">
        <v>473</v>
      </c>
      <c r="R907" s="50" t="s">
        <v>68</v>
      </c>
      <c r="S907" s="49" t="s">
        <v>60</v>
      </c>
      <c r="T907" s="73" t="str">
        <f>IF(_xlfn.XLOOKUP(I907,LEGEND!B:B,LEGEND!H:H)&lt;&gt;"-",HYPERLINK(_xlfn.XLOOKUP(I907,LEGEND!B:B,LEGEND!H:H),"link"),_xlfn.XLOOKUP(I907,LEGEND!B:B,LEGEND!H:H))</f>
        <v>link</v>
      </c>
      <c r="U907" s="73" t="str">
        <f>HYPERLINK(_xlfn.XLOOKUP(I907,LEGEND!B:B,LEGEND!I:I))</f>
        <v>https://milwaukee-media-images.s3.amazonaws.com/hi/M18_ONEBLHPT-302C--Hero_1.jpg</v>
      </c>
      <c r="V907" s="51" t="s">
        <v>3635</v>
      </c>
      <c r="W907" s="63" t="s">
        <v>1189</v>
      </c>
      <c r="X907" s="64">
        <v>435</v>
      </c>
      <c r="Y907" s="64">
        <v>700</v>
      </c>
      <c r="Z907" s="64">
        <v>210</v>
      </c>
      <c r="AA907" s="84">
        <v>9</v>
      </c>
      <c r="AB907" s="85">
        <v>1</v>
      </c>
      <c r="AC907" s="85">
        <v>1</v>
      </c>
    </row>
    <row r="908" spans="1:29" ht="25.5">
      <c r="A908" s="1"/>
      <c r="B908" s="6" t="s">
        <v>55</v>
      </c>
      <c r="C908" s="6" t="s">
        <v>1340</v>
      </c>
      <c r="D908" s="6" t="s">
        <v>1149</v>
      </c>
      <c r="E908" s="49" t="s">
        <v>1180</v>
      </c>
      <c r="F908" s="6" t="s">
        <v>1349</v>
      </c>
      <c r="G908" s="6" t="s">
        <v>60</v>
      </c>
      <c r="H908" s="6" t="s">
        <v>8572</v>
      </c>
      <c r="I908" s="60" t="s">
        <v>8573</v>
      </c>
      <c r="J908" s="49" t="s">
        <v>8574</v>
      </c>
      <c r="K908" s="6" t="s">
        <v>8575</v>
      </c>
      <c r="L908" s="29">
        <f>IF($J$6="с учетом НДС",VLOOKUP(I908,LEGEND!B:E,4,0)*(1-M908),VLOOKUP(I908,LEGEND!B:E,4,0)*(1-M908)/1.2)</f>
        <v>297990</v>
      </c>
      <c r="M908" s="57">
        <f>IF(AND(B908&lt;&gt;"1_Электроинструмент",B908&lt;&gt;"2_Садовая техника"),$J$5,IF($J$4&lt;=20%,$J$4,IFERROR(VLOOKUP(S908,LEGEND!$L$2:$M$5,2,FALSE),$J$4)))</f>
        <v>0</v>
      </c>
      <c r="N908" s="48" t="s">
        <v>8576</v>
      </c>
      <c r="O908" s="49" t="s">
        <v>42</v>
      </c>
      <c r="P908" s="49" t="s">
        <v>66</v>
      </c>
      <c r="Q908" s="49" t="s">
        <v>473</v>
      </c>
      <c r="R908" s="50">
        <v>44773</v>
      </c>
      <c r="S908" s="49" t="s">
        <v>60</v>
      </c>
      <c r="T908" s="73" t="str">
        <f>IF(_xlfn.XLOOKUP(I908,LEGEND!B:B,LEGEND!H:H)&lt;&gt;"-",HYPERLINK(_xlfn.XLOOKUP(I908,LEGEND!B:B,LEGEND!H:H),"link"),_xlfn.XLOOKUP(I908,LEGEND!B:B,LEGEND!H:H))</f>
        <v>-</v>
      </c>
      <c r="U908" s="73" t="str">
        <f>HYPERLINK(_xlfn.XLOOKUP(I908,LEGEND!B:B,LEGEND!I:I))</f>
        <v>-</v>
      </c>
      <c r="V908" s="51" t="s">
        <v>8577</v>
      </c>
      <c r="W908" s="63" t="s">
        <v>71</v>
      </c>
      <c r="X908" s="64">
        <v>163</v>
      </c>
      <c r="Y908" s="64">
        <v>153</v>
      </c>
      <c r="Z908" s="64">
        <v>753</v>
      </c>
      <c r="AA908" s="84">
        <v>5.82</v>
      </c>
      <c r="AB908" s="85">
        <v>1</v>
      </c>
      <c r="AC908" s="85">
        <v>1</v>
      </c>
    </row>
    <row r="909" spans="1:29" ht="25.5">
      <c r="A909" s="1"/>
      <c r="B909" s="6" t="s">
        <v>55</v>
      </c>
      <c r="C909" s="6" t="s">
        <v>1340</v>
      </c>
      <c r="D909" s="6" t="s">
        <v>1149</v>
      </c>
      <c r="E909" s="49" t="s">
        <v>1180</v>
      </c>
      <c r="F909" s="6" t="s">
        <v>1349</v>
      </c>
      <c r="G909" s="6" t="s">
        <v>60</v>
      </c>
      <c r="H909" s="6" t="s">
        <v>8578</v>
      </c>
      <c r="I909" s="60" t="s">
        <v>8579</v>
      </c>
      <c r="J909" s="49" t="s">
        <v>8580</v>
      </c>
      <c r="K909" s="6" t="s">
        <v>8581</v>
      </c>
      <c r="L909" s="29">
        <f>IF($J$6="с учетом НДС",VLOOKUP(I909,LEGEND!B:E,4,0)*(1-M909),VLOOKUP(I909,LEGEND!B:E,4,0)*(1-M909)/1.2)</f>
        <v>309490</v>
      </c>
      <c r="M909" s="57">
        <f>IF(AND(B909&lt;&gt;"1_Электроинструмент",B909&lt;&gt;"2_Садовая техника"),$J$5,IF($J$4&lt;=20%,$J$4,IFERROR(VLOOKUP(S909,LEGEND!$L$2:$M$5,2,FALSE),$J$4)))</f>
        <v>0</v>
      </c>
      <c r="N909" s="48" t="s">
        <v>60</v>
      </c>
      <c r="O909" s="49" t="s">
        <v>42</v>
      </c>
      <c r="P909" s="49" t="s">
        <v>66</v>
      </c>
      <c r="Q909" s="49" t="s">
        <v>473</v>
      </c>
      <c r="R909" s="50">
        <v>44773</v>
      </c>
      <c r="S909" s="49" t="s">
        <v>60</v>
      </c>
      <c r="T909" s="73" t="str">
        <f>IF(_xlfn.XLOOKUP(I909,LEGEND!B:B,LEGEND!H:H)&lt;&gt;"-",HYPERLINK(_xlfn.XLOOKUP(I909,LEGEND!B:B,LEGEND!H:H),"link"),_xlfn.XLOOKUP(I909,LEGEND!B:B,LEGEND!H:H))</f>
        <v>-</v>
      </c>
      <c r="U909" s="73" t="str">
        <f>HYPERLINK(_xlfn.XLOOKUP(I909,LEGEND!B:B,LEGEND!I:I))</f>
        <v>-</v>
      </c>
      <c r="V909" s="51" t="s">
        <v>8582</v>
      </c>
      <c r="W909" s="63" t="s">
        <v>71</v>
      </c>
      <c r="X909" s="64">
        <v>163</v>
      </c>
      <c r="Y909" s="64">
        <v>153</v>
      </c>
      <c r="Z909" s="64">
        <v>753</v>
      </c>
      <c r="AA909" s="84">
        <v>7.45</v>
      </c>
      <c r="AB909" s="85">
        <v>1</v>
      </c>
      <c r="AC909" s="85">
        <v>1</v>
      </c>
    </row>
    <row r="910" spans="1:29" ht="25.5">
      <c r="A910" s="1"/>
      <c r="B910" s="6" t="s">
        <v>55</v>
      </c>
      <c r="C910" s="6" t="s">
        <v>1340</v>
      </c>
      <c r="D910" s="6" t="s">
        <v>1149</v>
      </c>
      <c r="E910" s="49" t="s">
        <v>1180</v>
      </c>
      <c r="F910" s="6" t="s">
        <v>1349</v>
      </c>
      <c r="G910" s="6" t="s">
        <v>60</v>
      </c>
      <c r="H910" s="6" t="s">
        <v>3577</v>
      </c>
      <c r="I910" s="60" t="s">
        <v>3578</v>
      </c>
      <c r="J910" s="49" t="s">
        <v>3579</v>
      </c>
      <c r="K910" s="6" t="s">
        <v>3580</v>
      </c>
      <c r="L910" s="29">
        <f>IF($J$6="с учетом НДС",VLOOKUP(I910,LEGEND!B:E,4,0)*(1-M910),VLOOKUP(I910,LEGEND!B:E,4,0)*(1-M910)/1.2)</f>
        <v>319990</v>
      </c>
      <c r="M910" s="57">
        <f>IF(AND(B910&lt;&gt;"1_Электроинструмент",B910&lt;&gt;"2_Садовая техника"),$J$5,IF($J$4&lt;=20%,$J$4,IFERROR(VLOOKUP(S910,LEGEND!$L$2:$M$5,2,FALSE),$J$4)))</f>
        <v>0</v>
      </c>
      <c r="N910" s="48" t="s">
        <v>3581</v>
      </c>
      <c r="O910" s="49" t="s">
        <v>42</v>
      </c>
      <c r="P910" s="49" t="s">
        <v>66</v>
      </c>
      <c r="Q910" s="49" t="s">
        <v>473</v>
      </c>
      <c r="R910" s="50">
        <v>44682</v>
      </c>
      <c r="S910" s="49" t="s">
        <v>60</v>
      </c>
      <c r="T910" s="73" t="str">
        <f>IF(_xlfn.XLOOKUP(I910,LEGEND!B:B,LEGEND!H:H)&lt;&gt;"-",HYPERLINK(_xlfn.XLOOKUP(I910,LEGEND!B:B,LEGEND!H:H),"link"),_xlfn.XLOOKUP(I910,LEGEND!B:B,LEGEND!H:H))</f>
        <v>-</v>
      </c>
      <c r="U910" s="73" t="str">
        <f>HYPERLINK(_xlfn.XLOOKUP(I910,LEGEND!B:B,LEGEND!I:I))</f>
        <v>https://milwaukee-media-images.s3.amazonaws.com/hi/M18_BLHPTXL-0P--Hero_1.jpg</v>
      </c>
      <c r="V910" s="51" t="s">
        <v>3582</v>
      </c>
      <c r="W910" s="63" t="s">
        <v>1189</v>
      </c>
      <c r="X910" s="64">
        <v>461</v>
      </c>
      <c r="Y910" s="64">
        <v>110</v>
      </c>
      <c r="Z910" s="64">
        <v>85</v>
      </c>
      <c r="AA910" s="84">
        <v>3.218</v>
      </c>
      <c r="AB910" s="85">
        <v>1</v>
      </c>
      <c r="AC910" s="85">
        <v>1</v>
      </c>
    </row>
    <row r="911" spans="1:29" ht="33.75">
      <c r="A911" s="1"/>
      <c r="B911" s="6" t="s">
        <v>55</v>
      </c>
      <c r="C911" s="6" t="s">
        <v>1340</v>
      </c>
      <c r="D911" s="6" t="s">
        <v>1149</v>
      </c>
      <c r="E911" s="49" t="s">
        <v>1180</v>
      </c>
      <c r="F911" s="6" t="s">
        <v>1349</v>
      </c>
      <c r="G911" s="6" t="s">
        <v>60</v>
      </c>
      <c r="H911" s="6" t="s">
        <v>3583</v>
      </c>
      <c r="I911" s="60" t="s">
        <v>3584</v>
      </c>
      <c r="J911" s="49" t="s">
        <v>3585</v>
      </c>
      <c r="K911" s="6" t="s">
        <v>3586</v>
      </c>
      <c r="L911" s="29">
        <f>IF($J$6="с учетом НДС",VLOOKUP(I911,LEGEND!B:E,4,0)*(1-M911),VLOOKUP(I911,LEGEND!B:E,4,0)*(1-M911)/1.2)</f>
        <v>352990</v>
      </c>
      <c r="M911" s="57">
        <f>IF(AND(B911&lt;&gt;"1_Электроинструмент",B911&lt;&gt;"2_Садовая техника"),$J$5,IF($J$4&lt;=20%,$J$4,IFERROR(VLOOKUP(S911,LEGEND!$L$2:$M$5,2,FALSE),$J$4)))</f>
        <v>0</v>
      </c>
      <c r="N911" s="48" t="s">
        <v>3587</v>
      </c>
      <c r="O911" s="49" t="s">
        <v>42</v>
      </c>
      <c r="P911" s="49" t="s">
        <v>66</v>
      </c>
      <c r="Q911" s="49" t="s">
        <v>473</v>
      </c>
      <c r="R911" s="50">
        <v>44682</v>
      </c>
      <c r="S911" s="49" t="s">
        <v>60</v>
      </c>
      <c r="T911" s="73" t="str">
        <f>IF(_xlfn.XLOOKUP(I911,LEGEND!B:B,LEGEND!H:H)&lt;&gt;"-",HYPERLINK(_xlfn.XLOOKUP(I911,LEGEND!B:B,LEGEND!H:H),"link"),_xlfn.XLOOKUP(I911,LEGEND!B:B,LEGEND!H:H))</f>
        <v>-</v>
      </c>
      <c r="U911" s="73" t="str">
        <f>HYPERLINK(_xlfn.XLOOKUP(I911,LEGEND!B:B,LEGEND!I:I))</f>
        <v>https://milwaukee-media-images.s3.amazonaws.com/hi/M18_BLHPTXL-502P--Hero_1.jpg</v>
      </c>
      <c r="V911" s="51" t="s">
        <v>3588</v>
      </c>
      <c r="W911" s="63" t="s">
        <v>1189</v>
      </c>
      <c r="X911" s="64">
        <v>570</v>
      </c>
      <c r="Y911" s="64">
        <v>420</v>
      </c>
      <c r="Z911" s="64">
        <v>169</v>
      </c>
      <c r="AA911" s="84">
        <v>10.3</v>
      </c>
      <c r="AB911" s="85">
        <v>1</v>
      </c>
      <c r="AC911" s="85">
        <v>1</v>
      </c>
    </row>
    <row r="912" spans="1:29" ht="33.75">
      <c r="A912" s="1"/>
      <c r="B912" s="6" t="s">
        <v>55</v>
      </c>
      <c r="C912" s="6" t="s">
        <v>1340</v>
      </c>
      <c r="D912" s="6" t="s">
        <v>1149</v>
      </c>
      <c r="E912" s="49" t="s">
        <v>1180</v>
      </c>
      <c r="F912" s="6" t="s">
        <v>1349</v>
      </c>
      <c r="G912" s="6" t="s">
        <v>1181</v>
      </c>
      <c r="H912" s="6" t="s">
        <v>3636</v>
      </c>
      <c r="I912" s="60" t="s">
        <v>3637</v>
      </c>
      <c r="J912" s="49" t="s">
        <v>3638</v>
      </c>
      <c r="K912" s="6" t="s">
        <v>3639</v>
      </c>
      <c r="L912" s="29">
        <f>IF($J$6="с учетом НДС",VLOOKUP(I912,LEGEND!B:E,4,0)*(1-M912),VLOOKUP(I912,LEGEND!B:E,4,0)*(1-M912)/1.2)</f>
        <v>354490</v>
      </c>
      <c r="M912" s="57">
        <f>IF(AND(B912&lt;&gt;"1_Электроинструмент",B912&lt;&gt;"2_Садовая техника"),$J$5,IF($J$4&lt;=20%,$J$4,IFERROR(VLOOKUP(S912,LEGEND!$L$2:$M$5,2,FALSE),$J$4)))</f>
        <v>0</v>
      </c>
      <c r="N912" s="48" t="s">
        <v>3640</v>
      </c>
      <c r="O912" s="49" t="s">
        <v>60</v>
      </c>
      <c r="P912" s="49" t="s">
        <v>66</v>
      </c>
      <c r="Q912" s="49" t="s">
        <v>473</v>
      </c>
      <c r="R912" s="50" t="s">
        <v>68</v>
      </c>
      <c r="S912" s="49" t="s">
        <v>60</v>
      </c>
      <c r="T912" s="73" t="str">
        <f>IF(_xlfn.XLOOKUP(I912,LEGEND!B:B,LEGEND!H:H)&lt;&gt;"-",HYPERLINK(_xlfn.XLOOKUP(I912,LEGEND!B:B,LEGEND!H:H),"link"),_xlfn.XLOOKUP(I912,LEGEND!B:B,LEGEND!H:H))</f>
        <v>link</v>
      </c>
      <c r="U912" s="73" t="str">
        <f>HYPERLINK(_xlfn.XLOOKUP(I912,LEGEND!B:B,LEGEND!I:I))</f>
        <v>https://milwaukee-media-images.s3.amazonaws.com/hi/M18_ONEBLHPT-302C_M-SET--Hero_1.jpg</v>
      </c>
      <c r="V912" s="51" t="s">
        <v>3641</v>
      </c>
      <c r="W912" s="63" t="s">
        <v>1189</v>
      </c>
      <c r="X912" s="64">
        <v>720</v>
      </c>
      <c r="Y912" s="64">
        <v>205</v>
      </c>
      <c r="Z912" s="64">
        <v>450</v>
      </c>
      <c r="AA912" s="84">
        <v>14.9</v>
      </c>
      <c r="AB912" s="85">
        <v>1</v>
      </c>
      <c r="AC912" s="85">
        <v>1</v>
      </c>
    </row>
    <row r="913" spans="1:29" ht="33.75">
      <c r="A913" s="1"/>
      <c r="B913" s="6" t="s">
        <v>55</v>
      </c>
      <c r="C913" s="6" t="s">
        <v>1340</v>
      </c>
      <c r="D913" s="6" t="s">
        <v>1149</v>
      </c>
      <c r="E913" s="49" t="s">
        <v>1180</v>
      </c>
      <c r="F913" s="6" t="s">
        <v>1349</v>
      </c>
      <c r="G913" s="6" t="s">
        <v>1181</v>
      </c>
      <c r="H913" s="6" t="s">
        <v>3642</v>
      </c>
      <c r="I913" s="60" t="s">
        <v>3643</v>
      </c>
      <c r="J913" s="49" t="s">
        <v>3644</v>
      </c>
      <c r="K913" s="6" t="s">
        <v>3645</v>
      </c>
      <c r="L913" s="29">
        <f>IF($J$6="с учетом НДС",VLOOKUP(I913,LEGEND!B:E,4,0)*(1-M913),VLOOKUP(I913,LEGEND!B:E,4,0)*(1-M913)/1.2)</f>
        <v>354490</v>
      </c>
      <c r="M913" s="57">
        <f>IF(AND(B913&lt;&gt;"1_Электроинструмент",B913&lt;&gt;"2_Садовая техника"),$J$5,IF($J$4&lt;=20%,$J$4,IFERROR(VLOOKUP(S913,LEGEND!$L$2:$M$5,2,FALSE),$J$4)))</f>
        <v>0</v>
      </c>
      <c r="N913" s="48" t="s">
        <v>3646</v>
      </c>
      <c r="O913" s="49" t="s">
        <v>60</v>
      </c>
      <c r="P913" s="49" t="s">
        <v>66</v>
      </c>
      <c r="Q913" s="49" t="s">
        <v>473</v>
      </c>
      <c r="R913" s="50" t="s">
        <v>68</v>
      </c>
      <c r="S913" s="49" t="s">
        <v>60</v>
      </c>
      <c r="T913" s="73" t="str">
        <f>IF(_xlfn.XLOOKUP(I913,LEGEND!B:B,LEGEND!H:H)&lt;&gt;"-",HYPERLINK(_xlfn.XLOOKUP(I913,LEGEND!B:B,LEGEND!H:H),"link"),_xlfn.XLOOKUP(I913,LEGEND!B:B,LEGEND!H:H))</f>
        <v>link</v>
      </c>
      <c r="U913" s="73" t="str">
        <f>HYPERLINK(_xlfn.XLOOKUP(I913,LEGEND!B:B,LEGEND!I:I))</f>
        <v>https://milwaukee-media-images.s3.amazonaws.com/hi/M18_ONEBLHPT-302C_TH-SET--Hero_1.jpg</v>
      </c>
      <c r="V913" s="51" t="s">
        <v>3647</v>
      </c>
      <c r="W913" s="63" t="s">
        <v>1189</v>
      </c>
      <c r="X913" s="64">
        <v>435</v>
      </c>
      <c r="Y913" s="64">
        <v>700</v>
      </c>
      <c r="Z913" s="64">
        <v>210</v>
      </c>
      <c r="AA913" s="84">
        <v>15</v>
      </c>
      <c r="AB913" s="85">
        <v>1</v>
      </c>
      <c r="AC913" s="85">
        <v>1</v>
      </c>
    </row>
    <row r="914" spans="1:29" ht="33.75">
      <c r="A914" s="1"/>
      <c r="B914" s="6" t="s">
        <v>55</v>
      </c>
      <c r="C914" s="6" t="s">
        <v>1340</v>
      </c>
      <c r="D914" s="6" t="s">
        <v>1149</v>
      </c>
      <c r="E914" s="49" t="s">
        <v>1180</v>
      </c>
      <c r="F914" s="6" t="s">
        <v>1349</v>
      </c>
      <c r="G914" s="6" t="s">
        <v>1181</v>
      </c>
      <c r="H914" s="6" t="s">
        <v>3648</v>
      </c>
      <c r="I914" s="60" t="s">
        <v>3649</v>
      </c>
      <c r="J914" s="49" t="s">
        <v>3650</v>
      </c>
      <c r="K914" s="6" t="s">
        <v>3651</v>
      </c>
      <c r="L914" s="29">
        <f>IF($J$6="с учетом НДС",VLOOKUP(I914,LEGEND!B:E,4,0)*(1-M914),VLOOKUP(I914,LEGEND!B:E,4,0)*(1-M914)/1.2)</f>
        <v>354490</v>
      </c>
      <c r="M914" s="57">
        <f>IF(AND(B914&lt;&gt;"1_Электроинструмент",B914&lt;&gt;"2_Садовая техника"),$J$5,IF($J$4&lt;=20%,$J$4,IFERROR(VLOOKUP(S914,LEGEND!$L$2:$M$5,2,FALSE),$J$4)))</f>
        <v>0</v>
      </c>
      <c r="N914" s="48" t="s">
        <v>3652</v>
      </c>
      <c r="O914" s="49" t="s">
        <v>60</v>
      </c>
      <c r="P914" s="49" t="s">
        <v>66</v>
      </c>
      <c r="Q914" s="49" t="s">
        <v>473</v>
      </c>
      <c r="R914" s="50" t="s">
        <v>68</v>
      </c>
      <c r="S914" s="49" t="s">
        <v>60</v>
      </c>
      <c r="T914" s="73" t="str">
        <f>IF(_xlfn.XLOOKUP(I914,LEGEND!B:B,LEGEND!H:H)&lt;&gt;"-",HYPERLINK(_xlfn.XLOOKUP(I914,LEGEND!B:B,LEGEND!H:H),"link"),_xlfn.XLOOKUP(I914,LEGEND!B:B,LEGEND!H:H))</f>
        <v>link</v>
      </c>
      <c r="U914" s="73" t="str">
        <f>HYPERLINK(_xlfn.XLOOKUP(I914,LEGEND!B:B,LEGEND!I:I))</f>
        <v>https://milwaukee-media-images.s3.amazonaws.com/hi/M18_ONEBLHPT-302C_U-SET--Hero_1.jpg</v>
      </c>
      <c r="V914" s="51" t="s">
        <v>3653</v>
      </c>
      <c r="W914" s="63" t="s">
        <v>1189</v>
      </c>
      <c r="X914" s="64">
        <v>450</v>
      </c>
      <c r="Y914" s="64">
        <v>715</v>
      </c>
      <c r="Z914" s="64">
        <v>210</v>
      </c>
      <c r="AA914" s="84">
        <v>15.5</v>
      </c>
      <c r="AB914" s="85">
        <v>1</v>
      </c>
      <c r="AC914" s="85">
        <v>1</v>
      </c>
    </row>
    <row r="915" spans="1:29" ht="33.75">
      <c r="A915" s="1"/>
      <c r="B915" s="6" t="s">
        <v>55</v>
      </c>
      <c r="C915" s="6" t="s">
        <v>1340</v>
      </c>
      <c r="D915" s="6" t="s">
        <v>1149</v>
      </c>
      <c r="E915" s="49" t="s">
        <v>1180</v>
      </c>
      <c r="F915" s="6" t="s">
        <v>1349</v>
      </c>
      <c r="G915" s="6" t="s">
        <v>1181</v>
      </c>
      <c r="H915" s="6" t="s">
        <v>3654</v>
      </c>
      <c r="I915" s="60" t="s">
        <v>3655</v>
      </c>
      <c r="J915" s="49" t="s">
        <v>3656</v>
      </c>
      <c r="K915" s="6" t="s">
        <v>3657</v>
      </c>
      <c r="L915" s="29">
        <f>IF($J$6="с учетом НДС",VLOOKUP(I915,LEGEND!B:E,4,0)*(1-M915),VLOOKUP(I915,LEGEND!B:E,4,0)*(1-M915)/1.2)</f>
        <v>354490</v>
      </c>
      <c r="M915" s="57">
        <f>IF(AND(B915&lt;&gt;"1_Электроинструмент",B915&lt;&gt;"2_Садовая техника"),$J$5,IF($J$4&lt;=20%,$J$4,IFERROR(VLOOKUP(S915,LEGEND!$L$2:$M$5,2,FALSE),$J$4)))</f>
        <v>0</v>
      </c>
      <c r="N915" s="48" t="s">
        <v>3658</v>
      </c>
      <c r="O915" s="49" t="s">
        <v>60</v>
      </c>
      <c r="P915" s="49" t="s">
        <v>66</v>
      </c>
      <c r="Q915" s="49" t="s">
        <v>473</v>
      </c>
      <c r="R915" s="50" t="s">
        <v>68</v>
      </c>
      <c r="S915" s="49" t="s">
        <v>60</v>
      </c>
      <c r="T915" s="73" t="str">
        <f>IF(_xlfn.XLOOKUP(I915,LEGEND!B:B,LEGEND!H:H)&lt;&gt;"-",HYPERLINK(_xlfn.XLOOKUP(I915,LEGEND!B:B,LEGEND!H:H),"link"),_xlfn.XLOOKUP(I915,LEGEND!B:B,LEGEND!H:H))</f>
        <v>link</v>
      </c>
      <c r="U915" s="73" t="str">
        <f>HYPERLINK(_xlfn.XLOOKUP(I915,LEGEND!B:B,LEGEND!I:I))</f>
        <v>https://milwaukee-media-images.s3.amazonaws.com/hi/M18_ONEBLHPT-302C_V-SET--Hero_1.jpg</v>
      </c>
      <c r="V915" s="51" t="s">
        <v>3659</v>
      </c>
      <c r="W915" s="63" t="s">
        <v>1189</v>
      </c>
      <c r="X915" s="64">
        <v>450</v>
      </c>
      <c r="Y915" s="64">
        <v>700</v>
      </c>
      <c r="Z915" s="64">
        <v>210</v>
      </c>
      <c r="AA915" s="84">
        <v>14.85</v>
      </c>
      <c r="AB915" s="85">
        <v>1</v>
      </c>
      <c r="AC915" s="85">
        <v>1</v>
      </c>
    </row>
    <row r="916" spans="1:29" ht="22.5">
      <c r="A916" s="1"/>
      <c r="B916" s="6" t="s">
        <v>55</v>
      </c>
      <c r="C916" s="6" t="s">
        <v>1340</v>
      </c>
      <c r="D916" s="6" t="s">
        <v>1149</v>
      </c>
      <c r="E916" s="49" t="s">
        <v>1180</v>
      </c>
      <c r="F916" s="6" t="s">
        <v>1349</v>
      </c>
      <c r="G916" s="6" t="s">
        <v>1181</v>
      </c>
      <c r="H916" s="6" t="s">
        <v>3547</v>
      </c>
      <c r="I916" s="60" t="s">
        <v>3548</v>
      </c>
      <c r="J916" s="49" t="s">
        <v>3549</v>
      </c>
      <c r="K916" s="6" t="s">
        <v>3550</v>
      </c>
      <c r="L916" s="29">
        <f>IF($J$6="с учетом НДС",VLOOKUP(I916,LEGEND!B:E,4,0)*(1-M916),VLOOKUP(I916,LEGEND!B:E,4,0)*(1-M916)/1.2)</f>
        <v>361990</v>
      </c>
      <c r="M916" s="57">
        <f>IF(AND(B916&lt;&gt;"1_Электроинструмент",B916&lt;&gt;"2_Садовая техника"),$J$5,IF($J$4&lt;=20%,$J$4,IFERROR(VLOOKUP(S916,LEGEND!$L$2:$M$5,2,FALSE),$J$4)))</f>
        <v>0</v>
      </c>
      <c r="N916" s="48" t="s">
        <v>3551</v>
      </c>
      <c r="O916" s="49" t="s">
        <v>60</v>
      </c>
      <c r="P916" s="49" t="s">
        <v>66</v>
      </c>
      <c r="Q916" s="49" t="s">
        <v>473</v>
      </c>
      <c r="R916" s="50" t="s">
        <v>68</v>
      </c>
      <c r="S916" s="49" t="s">
        <v>60</v>
      </c>
      <c r="T916" s="73" t="str">
        <f>IF(_xlfn.XLOOKUP(I916,LEGEND!B:B,LEGEND!H:H)&lt;&gt;"-",HYPERLINK(_xlfn.XLOOKUP(I916,LEGEND!B:B,LEGEND!H:H),"link"),_xlfn.XLOOKUP(I916,LEGEND!B:B,LEGEND!H:H))</f>
        <v>link</v>
      </c>
      <c r="U916" s="73" t="str">
        <f>HYPERLINK(_xlfn.XLOOKUP(I916,LEGEND!B:B,LEGEND!I:I))</f>
        <v>https://milwaukee-media-images.s3.amazonaws.com/hi/M18_BLHPT-202C--Hero_01.jpg</v>
      </c>
      <c r="V916" s="51" t="s">
        <v>3552</v>
      </c>
      <c r="W916" s="63" t="s">
        <v>1189</v>
      </c>
      <c r="X916" s="64">
        <v>770</v>
      </c>
      <c r="Y916" s="64">
        <v>450</v>
      </c>
      <c r="Z916" s="64">
        <v>230</v>
      </c>
      <c r="AA916" s="84">
        <v>8.49</v>
      </c>
      <c r="AB916" s="85">
        <v>1</v>
      </c>
      <c r="AC916" s="85">
        <v>1</v>
      </c>
    </row>
    <row r="917" spans="1:29" ht="25.5">
      <c r="A917" s="1"/>
      <c r="B917" s="6" t="s">
        <v>55</v>
      </c>
      <c r="C917" s="6" t="s">
        <v>1340</v>
      </c>
      <c r="D917" s="6" t="s">
        <v>1149</v>
      </c>
      <c r="E917" s="49" t="s">
        <v>1180</v>
      </c>
      <c r="F917" s="6" t="s">
        <v>1349</v>
      </c>
      <c r="G917" s="6" t="s">
        <v>1181</v>
      </c>
      <c r="H917" s="6" t="s">
        <v>3603</v>
      </c>
      <c r="I917" s="60" t="s">
        <v>3604</v>
      </c>
      <c r="J917" s="49" t="s">
        <v>3605</v>
      </c>
      <c r="K917" s="6" t="s">
        <v>3606</v>
      </c>
      <c r="L917" s="29">
        <f>IF($J$6="с учетом НДС",VLOOKUP(I917,LEGEND!B:E,4,0)*(1-M917),VLOOKUP(I917,LEGEND!B:E,4,0)*(1-M917)/1.2)</f>
        <v>449490</v>
      </c>
      <c r="M917" s="57">
        <f>IF(AND(B917&lt;&gt;"1_Электроинструмент",B917&lt;&gt;"2_Садовая техника"),$J$5,IF($J$4&lt;=20%,$J$4,IFERROR(VLOOKUP(S917,LEGEND!$L$2:$M$5,2,FALSE),$J$4)))</f>
        <v>0</v>
      </c>
      <c r="N917" s="48" t="s">
        <v>3607</v>
      </c>
      <c r="O917" s="49" t="s">
        <v>60</v>
      </c>
      <c r="P917" s="49" t="s">
        <v>66</v>
      </c>
      <c r="Q917" s="49" t="s">
        <v>473</v>
      </c>
      <c r="R917" s="50" t="s">
        <v>68</v>
      </c>
      <c r="S917" s="49" t="s">
        <v>60</v>
      </c>
      <c r="T917" s="73" t="str">
        <f>IF(_xlfn.XLOOKUP(I917,LEGEND!B:B,LEGEND!H:H)&lt;&gt;"-",HYPERLINK(_xlfn.XLOOKUP(I917,LEGEND!B:B,LEGEND!H:H),"link"),_xlfn.XLOOKUP(I917,LEGEND!B:B,LEGEND!H:H))</f>
        <v>link</v>
      </c>
      <c r="U917" s="73" t="str">
        <f>HYPERLINK(_xlfn.XLOOKUP(I917,LEGEND!B:B,LEGEND!I:I))</f>
        <v>https://milwaukee-media-images.s3.amazonaws.com/hi/M18_HDCT-0C--Hero_1.jpg</v>
      </c>
      <c r="V917" s="51" t="s">
        <v>3609</v>
      </c>
      <c r="W917" s="63" t="s">
        <v>71</v>
      </c>
      <c r="X917" s="64">
        <v>529</v>
      </c>
      <c r="Y917" s="64">
        <v>136</v>
      </c>
      <c r="Z917" s="64">
        <v>387</v>
      </c>
      <c r="AA917" s="84">
        <v>7.55</v>
      </c>
      <c r="AB917" s="85">
        <v>1</v>
      </c>
      <c r="AC917" s="85">
        <v>1</v>
      </c>
    </row>
    <row r="918" spans="1:29" ht="25.5">
      <c r="A918" s="1"/>
      <c r="B918" s="6" t="s">
        <v>55</v>
      </c>
      <c r="C918" s="6" t="s">
        <v>1340</v>
      </c>
      <c r="D918" s="6" t="s">
        <v>1149</v>
      </c>
      <c r="E918" s="49" t="s">
        <v>1180</v>
      </c>
      <c r="F918" s="6" t="s">
        <v>1349</v>
      </c>
      <c r="G918" s="6" t="s">
        <v>1181</v>
      </c>
      <c r="H918" s="6" t="s">
        <v>3553</v>
      </c>
      <c r="I918" s="60" t="s">
        <v>3554</v>
      </c>
      <c r="J918" s="49" t="s">
        <v>3555</v>
      </c>
      <c r="K918" s="6" t="s">
        <v>3556</v>
      </c>
      <c r="L918" s="29">
        <f>IF($J$6="с учетом НДС",VLOOKUP(I918,LEGEND!B:E,4,0)*(1-M918),VLOOKUP(I918,LEGEND!B:E,4,0)*(1-M918)/1.2)</f>
        <v>464990</v>
      </c>
      <c r="M918" s="57">
        <f>IF(AND(B918&lt;&gt;"1_Электроинструмент",B918&lt;&gt;"2_Садовая техника"),$J$5,IF($J$4&lt;=20%,$J$4,IFERROR(VLOOKUP(S918,LEGEND!$L$2:$M$5,2,FALSE),$J$4)))</f>
        <v>0</v>
      </c>
      <c r="N918" s="48" t="s">
        <v>3557</v>
      </c>
      <c r="O918" s="49" t="s">
        <v>60</v>
      </c>
      <c r="P918" s="49" t="s">
        <v>66</v>
      </c>
      <c r="Q918" s="49" t="s">
        <v>473</v>
      </c>
      <c r="R918" s="50" t="s">
        <v>68</v>
      </c>
      <c r="S918" s="49" t="s">
        <v>60</v>
      </c>
      <c r="T918" s="73" t="str">
        <f>IF(_xlfn.XLOOKUP(I918,LEGEND!B:B,LEGEND!H:H)&lt;&gt;"-",HYPERLINK(_xlfn.XLOOKUP(I918,LEGEND!B:B,LEGEND!H:H),"link"),_xlfn.XLOOKUP(I918,LEGEND!B:B,LEGEND!H:H))</f>
        <v>link</v>
      </c>
      <c r="U918" s="73" t="str">
        <f>HYPERLINK(_xlfn.XLOOKUP(I918,LEGEND!B:B,LEGEND!I:I))</f>
        <v>https://milwaukee-media-images.s3.amazonaws.com/hi/M18_BLHPT-202C_M_SET--Hero_1.jpg</v>
      </c>
      <c r="V918" s="51" t="s">
        <v>3558</v>
      </c>
      <c r="W918" s="63" t="s">
        <v>1189</v>
      </c>
      <c r="X918" s="64">
        <v>735</v>
      </c>
      <c r="Y918" s="64">
        <v>425</v>
      </c>
      <c r="Z918" s="64">
        <v>205</v>
      </c>
      <c r="AA918" s="84">
        <v>14.156000000000001</v>
      </c>
      <c r="AB918" s="85">
        <v>1</v>
      </c>
      <c r="AC918" s="85">
        <v>1</v>
      </c>
    </row>
    <row r="919" spans="1:29" ht="25.5">
      <c r="A919" s="1"/>
      <c r="B919" s="6" t="s">
        <v>55</v>
      </c>
      <c r="C919" s="6" t="s">
        <v>1340</v>
      </c>
      <c r="D919" s="6" t="s">
        <v>1149</v>
      </c>
      <c r="E919" s="49" t="s">
        <v>1180</v>
      </c>
      <c r="F919" s="6" t="s">
        <v>1349</v>
      </c>
      <c r="G919" s="6" t="s">
        <v>1181</v>
      </c>
      <c r="H919" s="6" t="s">
        <v>3559</v>
      </c>
      <c r="I919" s="60" t="s">
        <v>3560</v>
      </c>
      <c r="J919" s="49" t="s">
        <v>3561</v>
      </c>
      <c r="K919" s="6" t="s">
        <v>3562</v>
      </c>
      <c r="L919" s="29">
        <f>IF($J$6="с учетом НДС",VLOOKUP(I919,LEGEND!B:E,4,0)*(1-M919),VLOOKUP(I919,LEGEND!B:E,4,0)*(1-M919)/1.2)</f>
        <v>464990</v>
      </c>
      <c r="M919" s="57">
        <f>IF(AND(B919&lt;&gt;"1_Электроинструмент",B919&lt;&gt;"2_Садовая техника"),$J$5,IF($J$4&lt;=20%,$J$4,IFERROR(VLOOKUP(S919,LEGEND!$L$2:$M$5,2,FALSE),$J$4)))</f>
        <v>0</v>
      </c>
      <c r="N919" s="48" t="s">
        <v>3563</v>
      </c>
      <c r="O919" s="49" t="s">
        <v>60</v>
      </c>
      <c r="P919" s="49" t="s">
        <v>66</v>
      </c>
      <c r="Q919" s="49" t="s">
        <v>473</v>
      </c>
      <c r="R919" s="50" t="s">
        <v>68</v>
      </c>
      <c r="S919" s="49" t="s">
        <v>60</v>
      </c>
      <c r="T919" s="73" t="str">
        <f>IF(_xlfn.XLOOKUP(I919,LEGEND!B:B,LEGEND!H:H)&lt;&gt;"-",HYPERLINK(_xlfn.XLOOKUP(I919,LEGEND!B:B,LEGEND!H:H),"link"),_xlfn.XLOOKUP(I919,LEGEND!B:B,LEGEND!H:H))</f>
        <v>link</v>
      </c>
      <c r="U919" s="73" t="str">
        <f>HYPERLINK(_xlfn.XLOOKUP(I919,LEGEND!B:B,LEGEND!I:I))</f>
        <v>https://milwaukee-media-images.s3.amazonaws.com/hi/M18_BLHPT-202C_TH_SET--Hero_1.jpg</v>
      </c>
      <c r="V919" s="51" t="s">
        <v>3564</v>
      </c>
      <c r="W919" s="63" t="s">
        <v>1189</v>
      </c>
      <c r="X919" s="64">
        <v>700</v>
      </c>
      <c r="Y919" s="64">
        <v>450</v>
      </c>
      <c r="Z919" s="64">
        <v>230</v>
      </c>
      <c r="AA919" s="84">
        <v>14.18</v>
      </c>
      <c r="AB919" s="85">
        <v>1</v>
      </c>
      <c r="AC919" s="85">
        <v>1</v>
      </c>
    </row>
    <row r="920" spans="1:29" ht="25.5">
      <c r="A920" s="1"/>
      <c r="B920" s="6" t="s">
        <v>55</v>
      </c>
      <c r="C920" s="6" t="s">
        <v>1340</v>
      </c>
      <c r="D920" s="6" t="s">
        <v>1149</v>
      </c>
      <c r="E920" s="49" t="s">
        <v>1180</v>
      </c>
      <c r="F920" s="6" t="s">
        <v>1349</v>
      </c>
      <c r="G920" s="6" t="s">
        <v>1181</v>
      </c>
      <c r="H920" s="6" t="s">
        <v>3571</v>
      </c>
      <c r="I920" s="60" t="s">
        <v>3572</v>
      </c>
      <c r="J920" s="49" t="s">
        <v>3573</v>
      </c>
      <c r="K920" s="6" t="s">
        <v>3574</v>
      </c>
      <c r="L920" s="29">
        <f>IF($J$6="с учетом НДС",VLOOKUP(I920,LEGEND!B:E,4,0)*(1-M920),VLOOKUP(I920,LEGEND!B:E,4,0)*(1-M920)/1.2)</f>
        <v>464990</v>
      </c>
      <c r="M920" s="57">
        <f>IF(AND(B920&lt;&gt;"1_Электроинструмент",B920&lt;&gt;"2_Садовая техника"),$J$5,IF($J$4&lt;=20%,$J$4,IFERROR(VLOOKUP(S920,LEGEND!$L$2:$M$5,2,FALSE),$J$4)))</f>
        <v>0</v>
      </c>
      <c r="N920" s="48" t="s">
        <v>3575</v>
      </c>
      <c r="O920" s="49" t="s">
        <v>60</v>
      </c>
      <c r="P920" s="49" t="s">
        <v>66</v>
      </c>
      <c r="Q920" s="49" t="s">
        <v>473</v>
      </c>
      <c r="R920" s="50" t="s">
        <v>68</v>
      </c>
      <c r="S920" s="49" t="s">
        <v>60</v>
      </c>
      <c r="T920" s="73" t="str">
        <f>IF(_xlfn.XLOOKUP(I920,LEGEND!B:B,LEGEND!H:H)&lt;&gt;"-",HYPERLINK(_xlfn.XLOOKUP(I920,LEGEND!B:B,LEGEND!H:H),"link"),_xlfn.XLOOKUP(I920,LEGEND!B:B,LEGEND!H:H))</f>
        <v>link</v>
      </c>
      <c r="U920" s="73" t="str">
        <f>HYPERLINK(_xlfn.XLOOKUP(I920,LEGEND!B:B,LEGEND!I:I))</f>
        <v>https://milwaukee-media-images.s3.amazonaws.com/hi/M18_BLHPT-202C_V_SET--Hero_1.jpg</v>
      </c>
      <c r="V920" s="51" t="s">
        <v>3576</v>
      </c>
      <c r="W920" s="63" t="s">
        <v>1189</v>
      </c>
      <c r="X920" s="64">
        <v>695</v>
      </c>
      <c r="Y920" s="64">
        <v>220</v>
      </c>
      <c r="Z920" s="64">
        <v>445</v>
      </c>
      <c r="AA920" s="84">
        <v>14.11</v>
      </c>
      <c r="AB920" s="85">
        <v>1</v>
      </c>
      <c r="AC920" s="85">
        <v>1</v>
      </c>
    </row>
    <row r="921" spans="1:29" ht="25.5">
      <c r="A921" s="1"/>
      <c r="B921" s="6" t="s">
        <v>55</v>
      </c>
      <c r="C921" s="6" t="s">
        <v>1340</v>
      </c>
      <c r="D921" s="6" t="s">
        <v>1149</v>
      </c>
      <c r="E921" s="49" t="s">
        <v>1180</v>
      </c>
      <c r="F921" s="6" t="s">
        <v>1349</v>
      </c>
      <c r="G921" s="6" t="s">
        <v>1181</v>
      </c>
      <c r="H921" s="6" t="s">
        <v>3610</v>
      </c>
      <c r="I921" s="60" t="s">
        <v>3611</v>
      </c>
      <c r="J921" s="49" t="s">
        <v>3612</v>
      </c>
      <c r="K921" s="6" t="s">
        <v>3613</v>
      </c>
      <c r="L921" s="29">
        <f>IF($J$6="с учетом НДС",VLOOKUP(I921,LEGEND!B:E,4,0)*(1-M921),VLOOKUP(I921,LEGEND!B:E,4,0)*(1-M921)/1.2)</f>
        <v>469490</v>
      </c>
      <c r="M921" s="57">
        <f>IF(AND(B921&lt;&gt;"1_Электроинструмент",B921&lt;&gt;"2_Садовая техника"),$J$5,IF($J$4&lt;=20%,$J$4,IFERROR(VLOOKUP(S921,LEGEND!$L$2:$M$5,2,FALSE),$J$4)))</f>
        <v>0</v>
      </c>
      <c r="N921" s="48" t="s">
        <v>3614</v>
      </c>
      <c r="O921" s="49" t="s">
        <v>60</v>
      </c>
      <c r="P921" s="49" t="s">
        <v>66</v>
      </c>
      <c r="Q921" s="49" t="s">
        <v>473</v>
      </c>
      <c r="R921" s="50" t="s">
        <v>68</v>
      </c>
      <c r="S921" s="49" t="s">
        <v>60</v>
      </c>
      <c r="T921" s="73" t="str">
        <f>IF(_xlfn.XLOOKUP(I921,LEGEND!B:B,LEGEND!H:H)&lt;&gt;"-",HYPERLINK(_xlfn.XLOOKUP(I921,LEGEND!B:B,LEGEND!H:H),"link"),_xlfn.XLOOKUP(I921,LEGEND!B:B,LEGEND!H:H))</f>
        <v>link</v>
      </c>
      <c r="U921" s="73" t="str">
        <f>HYPERLINK(_xlfn.XLOOKUP(I921,LEGEND!B:B,LEGEND!I:I))</f>
        <v>https://milwaukee-media-images.s3.amazonaws.com/hi/M18_HDCT-202C--Hero_1.jpg</v>
      </c>
      <c r="V921" s="51" t="s">
        <v>3615</v>
      </c>
      <c r="W921" s="63" t="s">
        <v>71</v>
      </c>
      <c r="X921" s="64">
        <v>529</v>
      </c>
      <c r="Y921" s="64">
        <v>136</v>
      </c>
      <c r="Z921" s="64">
        <v>387</v>
      </c>
      <c r="AA921" s="84">
        <v>9.1</v>
      </c>
      <c r="AB921" s="85">
        <v>1</v>
      </c>
      <c r="AC921" s="85">
        <v>1</v>
      </c>
    </row>
    <row r="922" spans="1:29" ht="25.5">
      <c r="A922" s="1"/>
      <c r="B922" s="6" t="s">
        <v>55</v>
      </c>
      <c r="C922" s="6" t="s">
        <v>1340</v>
      </c>
      <c r="D922" s="6" t="s">
        <v>1149</v>
      </c>
      <c r="E922" s="49" t="s">
        <v>1180</v>
      </c>
      <c r="F922" s="6" t="s">
        <v>1349</v>
      </c>
      <c r="G922" s="6" t="s">
        <v>1181</v>
      </c>
      <c r="H922" s="6" t="s">
        <v>3565</v>
      </c>
      <c r="I922" s="60" t="s">
        <v>3566</v>
      </c>
      <c r="J922" s="49" t="s">
        <v>3567</v>
      </c>
      <c r="K922" s="6" t="s">
        <v>3568</v>
      </c>
      <c r="L922" s="29">
        <f>IF($J$6="с учетом НДС",VLOOKUP(I922,LEGEND!B:E,4,0)*(1-M922),VLOOKUP(I922,LEGEND!B:E,4,0)*(1-M922)/1.2)</f>
        <v>469990</v>
      </c>
      <c r="M922" s="57">
        <f>IF(AND(B922&lt;&gt;"1_Электроинструмент",B922&lt;&gt;"2_Садовая техника"),$J$5,IF($J$4&lt;=20%,$J$4,IFERROR(VLOOKUP(S922,LEGEND!$L$2:$M$5,2,FALSE),$J$4)))</f>
        <v>0</v>
      </c>
      <c r="N922" s="48" t="s">
        <v>3569</v>
      </c>
      <c r="O922" s="49" t="s">
        <v>60</v>
      </c>
      <c r="P922" s="49" t="s">
        <v>66</v>
      </c>
      <c r="Q922" s="49" t="s">
        <v>473</v>
      </c>
      <c r="R922" s="50" t="s">
        <v>68</v>
      </c>
      <c r="S922" s="49" t="s">
        <v>60</v>
      </c>
      <c r="T922" s="73" t="str">
        <f>IF(_xlfn.XLOOKUP(I922,LEGEND!B:B,LEGEND!H:H)&lt;&gt;"-",HYPERLINK(_xlfn.XLOOKUP(I922,LEGEND!B:B,LEGEND!H:H),"link"),_xlfn.XLOOKUP(I922,LEGEND!B:B,LEGEND!H:H))</f>
        <v>link</v>
      </c>
      <c r="U922" s="73" t="str">
        <f>HYPERLINK(_xlfn.XLOOKUP(I922,LEGEND!B:B,LEGEND!I:I))</f>
        <v>https://milwaukee-media-images.s3.amazonaws.com/hi/M18_BLHPT-202C_U_SET--Hero_1.jpg</v>
      </c>
      <c r="V922" s="51" t="s">
        <v>3570</v>
      </c>
      <c r="W922" s="63" t="s">
        <v>1189</v>
      </c>
      <c r="X922" s="64">
        <v>440</v>
      </c>
      <c r="Y922" s="64">
        <v>700</v>
      </c>
      <c r="Z922" s="64">
        <v>220</v>
      </c>
      <c r="AA922" s="84">
        <v>14.115</v>
      </c>
      <c r="AB922" s="85">
        <v>1</v>
      </c>
      <c r="AC922" s="85">
        <v>1</v>
      </c>
    </row>
    <row r="923" spans="1:29" ht="45">
      <c r="A923" s="1"/>
      <c r="B923" s="6" t="s">
        <v>55</v>
      </c>
      <c r="C923" s="6" t="s">
        <v>1340</v>
      </c>
      <c r="D923" s="6" t="s">
        <v>1149</v>
      </c>
      <c r="E923" s="49" t="s">
        <v>1180</v>
      </c>
      <c r="F923" s="6" t="s">
        <v>1349</v>
      </c>
      <c r="G923" s="6" t="s">
        <v>1181</v>
      </c>
      <c r="H923" s="6" t="s">
        <v>3589</v>
      </c>
      <c r="I923" s="60" t="s">
        <v>3590</v>
      </c>
      <c r="J923" s="49" t="s">
        <v>3591</v>
      </c>
      <c r="K923" s="6" t="s">
        <v>3592</v>
      </c>
      <c r="L923" s="29">
        <f>IF($J$6="с учетом НДС",VLOOKUP(I923,LEGEND!B:E,4,0)*(1-M923),VLOOKUP(I923,LEGEND!B:E,4,0)*(1-M923)/1.2)</f>
        <v>494990</v>
      </c>
      <c r="M923" s="57">
        <f>IF(AND(B923&lt;&gt;"1_Электроинструмент",B923&lt;&gt;"2_Садовая техника"),$J$5,IF($J$4&lt;=20%,$J$4,IFERROR(VLOOKUP(S923,LEGEND!$L$2:$M$5,2,FALSE),$J$4)))</f>
        <v>0</v>
      </c>
      <c r="N923" s="48" t="s">
        <v>3593</v>
      </c>
      <c r="O923" s="49" t="s">
        <v>60</v>
      </c>
      <c r="P923" s="49" t="s">
        <v>66</v>
      </c>
      <c r="Q923" s="49" t="s">
        <v>473</v>
      </c>
      <c r="R923" s="50" t="s">
        <v>68</v>
      </c>
      <c r="S923" s="49" t="s">
        <v>60</v>
      </c>
      <c r="T923" s="73" t="str">
        <f>IF(_xlfn.XLOOKUP(I923,LEGEND!B:B,LEGEND!H:H)&lt;&gt;"-",HYPERLINK(_xlfn.XLOOKUP(I923,LEGEND!B:B,LEGEND!H:H),"link"),_xlfn.XLOOKUP(I923,LEGEND!B:B,LEGEND!H:H))</f>
        <v>link</v>
      </c>
      <c r="U923" s="73" t="str">
        <f>HYPERLINK(_xlfn.XLOOKUP(I923,LEGEND!B:B,LEGEND!I:I))</f>
        <v>https://milwaukee-media-images.s3.amazonaws.com/hi/M18_HCCT109_42-502C--Hero_1.jpg</v>
      </c>
      <c r="V923" s="51" t="s">
        <v>3595</v>
      </c>
      <c r="W923" s="63" t="s">
        <v>71</v>
      </c>
      <c r="X923" s="64">
        <v>625</v>
      </c>
      <c r="Y923" s="64">
        <v>153</v>
      </c>
      <c r="Z923" s="64">
        <v>473</v>
      </c>
      <c r="AA923" s="84">
        <v>11.8</v>
      </c>
      <c r="AB923" s="85">
        <v>1</v>
      </c>
      <c r="AC923" s="85">
        <v>1</v>
      </c>
    </row>
    <row r="924" spans="1:29" ht="25.5">
      <c r="A924" s="1"/>
      <c r="B924" s="6" t="s">
        <v>55</v>
      </c>
      <c r="C924" s="6" t="s">
        <v>1340</v>
      </c>
      <c r="D924" s="6" t="s">
        <v>1149</v>
      </c>
      <c r="E924" s="49" t="s">
        <v>1180</v>
      </c>
      <c r="F924" s="6" t="s">
        <v>1349</v>
      </c>
      <c r="G924" s="6" t="s">
        <v>1181</v>
      </c>
      <c r="H924" s="6" t="s">
        <v>3616</v>
      </c>
      <c r="I924" s="60" t="s">
        <v>3617</v>
      </c>
      <c r="J924" s="49" t="s">
        <v>3618</v>
      </c>
      <c r="K924" s="6" t="s">
        <v>3619</v>
      </c>
      <c r="L924" s="29">
        <f>IF($J$6="с учетом НДС",VLOOKUP(I924,LEGEND!B:E,4,0)*(1-M924),VLOOKUP(I924,LEGEND!B:E,4,0)*(1-M924)/1.2)</f>
        <v>642990</v>
      </c>
      <c r="M924" s="57">
        <f>IF(AND(B924&lt;&gt;"1_Электроинструмент",B924&lt;&gt;"2_Садовая техника"),$J$5,IF($J$4&lt;=20%,$J$4,IFERROR(VLOOKUP(S924,LEGEND!$L$2:$M$5,2,FALSE),$J$4)))</f>
        <v>0</v>
      </c>
      <c r="N924" s="48" t="s">
        <v>3620</v>
      </c>
      <c r="O924" s="49" t="s">
        <v>60</v>
      </c>
      <c r="P924" s="49" t="s">
        <v>66</v>
      </c>
      <c r="Q924" s="49" t="s">
        <v>473</v>
      </c>
      <c r="R924" s="50" t="s">
        <v>68</v>
      </c>
      <c r="S924" s="49" t="s">
        <v>60</v>
      </c>
      <c r="T924" s="73" t="str">
        <f>IF(_xlfn.XLOOKUP(I924,LEGEND!B:B,LEGEND!H:H)&lt;&gt;"-",HYPERLINK(_xlfn.XLOOKUP(I924,LEGEND!B:B,LEGEND!H:H),"link"),_xlfn.XLOOKUP(I924,LEGEND!B:B,LEGEND!H:H))</f>
        <v>link</v>
      </c>
      <c r="U924" s="73" t="str">
        <f>HYPERLINK(_xlfn.XLOOKUP(I924,LEGEND!B:B,LEGEND!I:I))</f>
        <v>https://milwaukee-media-images.s3.amazonaws.com/hi/M18_HUP700-121--Hero_1.jpg</v>
      </c>
      <c r="V924" s="51" t="s">
        <v>3622</v>
      </c>
      <c r="W924" s="63" t="s">
        <v>71</v>
      </c>
      <c r="X924" s="64">
        <v>453</v>
      </c>
      <c r="Y924" s="64">
        <v>381</v>
      </c>
      <c r="Z924" s="64">
        <v>414</v>
      </c>
      <c r="AA924" s="84">
        <v>17.3</v>
      </c>
      <c r="AB924" s="85">
        <v>1</v>
      </c>
      <c r="AC924" s="85">
        <v>1</v>
      </c>
    </row>
    <row r="925" spans="1:29" ht="25.5">
      <c r="A925" s="1"/>
      <c r="B925" s="6" t="s">
        <v>55</v>
      </c>
      <c r="C925" s="6" t="s">
        <v>4069</v>
      </c>
      <c r="D925" s="6" t="s">
        <v>1149</v>
      </c>
      <c r="E925" s="49" t="s">
        <v>1180</v>
      </c>
      <c r="F925" s="6" t="s">
        <v>1318</v>
      </c>
      <c r="G925" s="6" t="s">
        <v>60</v>
      </c>
      <c r="H925" s="6" t="s">
        <v>5339</v>
      </c>
      <c r="I925" s="60" t="s">
        <v>5340</v>
      </c>
      <c r="J925" s="49" t="s">
        <v>5341</v>
      </c>
      <c r="K925" s="6" t="s">
        <v>5342</v>
      </c>
      <c r="L925" s="29">
        <f>IF($J$6="с учетом НДС",VLOOKUP(I925,LEGEND!B:E,4,0)*(1-M925),VLOOKUP(I925,LEGEND!B:E,4,0)*(1-M925)/1.2)</f>
        <v>125800</v>
      </c>
      <c r="M925" s="57">
        <f>IF(AND(B925&lt;&gt;"1_Электроинструмент",B925&lt;&gt;"2_Садовая техника"),$J$5,IF($J$4&lt;=20%,$J$4,IFERROR(VLOOKUP(S925,LEGEND!$L$2:$M$5,2,FALSE),$J$4)))</f>
        <v>0</v>
      </c>
      <c r="N925" s="48" t="s">
        <v>60</v>
      </c>
      <c r="O925" s="49" t="s">
        <v>60</v>
      </c>
      <c r="P925" s="49" t="s">
        <v>66</v>
      </c>
      <c r="Q925" s="49" t="s">
        <v>473</v>
      </c>
      <c r="R925" s="50" t="s">
        <v>68</v>
      </c>
      <c r="S925" s="49" t="s">
        <v>60</v>
      </c>
      <c r="T925" s="73" t="str">
        <f>IF(_xlfn.XLOOKUP(I925,LEGEND!B:B,LEGEND!H:H)&lt;&gt;"-",HYPERLINK(_xlfn.XLOOKUP(I925,LEGEND!B:B,LEGEND!H:H),"link"),_xlfn.XLOOKUP(I925,LEGEND!B:B,LEGEND!H:H))</f>
        <v>link</v>
      </c>
      <c r="U925" s="73" t="str">
        <f>HYPERLINK(_xlfn.XLOOKUP(I925,LEGEND!B:B,LEGEND!I:I))</f>
        <v>https://milwaukee-media-images.s3.amazonaws.com/hi/4932471998--Hero_1.jpg</v>
      </c>
      <c r="V925" s="51" t="s">
        <v>5344</v>
      </c>
      <c r="W925" s="63" t="s">
        <v>1189</v>
      </c>
      <c r="X925" s="64">
        <v>199</v>
      </c>
      <c r="Y925" s="64">
        <v>65</v>
      </c>
      <c r="Z925" s="64">
        <v>1</v>
      </c>
      <c r="AA925" s="84">
        <v>2.5</v>
      </c>
      <c r="AB925" s="85">
        <v>1</v>
      </c>
      <c r="AC925" s="85">
        <v>1</v>
      </c>
    </row>
    <row r="926" spans="1:29" ht="25.5">
      <c r="A926" s="1"/>
      <c r="B926" s="6" t="s">
        <v>55</v>
      </c>
      <c r="C926" s="6" t="s">
        <v>4069</v>
      </c>
      <c r="D926" s="6" t="s">
        <v>1149</v>
      </c>
      <c r="E926" s="49" t="s">
        <v>1180</v>
      </c>
      <c r="F926" s="6" t="s">
        <v>1318</v>
      </c>
      <c r="G926" s="6" t="s">
        <v>60</v>
      </c>
      <c r="H926" s="6" t="s">
        <v>5409</v>
      </c>
      <c r="I926" s="60" t="s">
        <v>5410</v>
      </c>
      <c r="J926" s="49" t="s">
        <v>5411</v>
      </c>
      <c r="K926" s="6" t="s">
        <v>5412</v>
      </c>
      <c r="L926" s="29">
        <f>IF($J$6="с учетом НДС",VLOOKUP(I926,LEGEND!B:E,4,0)*(1-M926),VLOOKUP(I926,LEGEND!B:E,4,0)*(1-M926)/1.2)</f>
        <v>150300</v>
      </c>
      <c r="M926" s="57">
        <f>IF(AND(B926&lt;&gt;"1_Электроинструмент",B926&lt;&gt;"2_Садовая техника"),$J$5,IF($J$4&lt;=20%,$J$4,IFERROR(VLOOKUP(S926,LEGEND!$L$2:$M$5,2,FALSE),$J$4)))</f>
        <v>0</v>
      </c>
      <c r="N926" s="48" t="s">
        <v>60</v>
      </c>
      <c r="O926" s="49" t="s">
        <v>60</v>
      </c>
      <c r="P926" s="49" t="s">
        <v>66</v>
      </c>
      <c r="Q926" s="49" t="s">
        <v>473</v>
      </c>
      <c r="R926" s="50" t="s">
        <v>68</v>
      </c>
      <c r="S926" s="49" t="s">
        <v>60</v>
      </c>
      <c r="T926" s="73" t="str">
        <f>IF(_xlfn.XLOOKUP(I926,LEGEND!B:B,LEGEND!H:H)&lt;&gt;"-",HYPERLINK(_xlfn.XLOOKUP(I926,LEGEND!B:B,LEGEND!H:H),"link"),_xlfn.XLOOKUP(I926,LEGEND!B:B,LEGEND!H:H))</f>
        <v>link</v>
      </c>
      <c r="U926" s="73" t="str">
        <f>HYPERLINK(_xlfn.XLOOKUP(I926,LEGEND!B:B,LEGEND!I:I))</f>
        <v>https://milwaukee-media-images.s3.amazonaws.com/hi/4932471997--Hero_1.jpg</v>
      </c>
      <c r="V926" s="51" t="s">
        <v>5414</v>
      </c>
      <c r="W926" s="63" t="s">
        <v>1189</v>
      </c>
      <c r="X926" s="64">
        <v>269</v>
      </c>
      <c r="Y926" s="64">
        <v>205</v>
      </c>
      <c r="Z926" s="64">
        <v>66</v>
      </c>
      <c r="AA926" s="84">
        <v>1.6779999999999999</v>
      </c>
      <c r="AB926" s="85">
        <v>1</v>
      </c>
      <c r="AC926" s="85">
        <v>1</v>
      </c>
    </row>
    <row r="927" spans="1:29" ht="25.5">
      <c r="A927" s="1"/>
      <c r="B927" s="6" t="s">
        <v>55</v>
      </c>
      <c r="C927" s="6" t="s">
        <v>4069</v>
      </c>
      <c r="D927" s="6" t="s">
        <v>1149</v>
      </c>
      <c r="E927" s="49" t="s">
        <v>1180</v>
      </c>
      <c r="F927" s="6" t="s">
        <v>1318</v>
      </c>
      <c r="G927" s="6" t="s">
        <v>60</v>
      </c>
      <c r="H927" s="6" t="s">
        <v>6102</v>
      </c>
      <c r="I927" s="60" t="s">
        <v>6103</v>
      </c>
      <c r="J927" s="49" t="s">
        <v>6104</v>
      </c>
      <c r="K927" s="6" t="s">
        <v>6105</v>
      </c>
      <c r="L927" s="29">
        <f>IF($J$6="с учетом НДС",VLOOKUP(I927,LEGEND!B:E,4,0)*(1-M927),VLOOKUP(I927,LEGEND!B:E,4,0)*(1-M927)/1.2)</f>
        <v>155800</v>
      </c>
      <c r="M927" s="57">
        <f>IF(AND(B927&lt;&gt;"1_Электроинструмент",B927&lt;&gt;"2_Садовая техника"),$J$5,IF($J$4&lt;=20%,$J$4,IFERROR(VLOOKUP(S927,LEGEND!$L$2:$M$5,2,FALSE),$J$4)))</f>
        <v>0</v>
      </c>
      <c r="N927" s="48" t="s">
        <v>60</v>
      </c>
      <c r="O927" s="49" t="s">
        <v>60</v>
      </c>
      <c r="P927" s="49" t="s">
        <v>66</v>
      </c>
      <c r="Q927" s="49" t="s">
        <v>473</v>
      </c>
      <c r="R927" s="50" t="s">
        <v>68</v>
      </c>
      <c r="S927" s="49" t="s">
        <v>60</v>
      </c>
      <c r="T927" s="73" t="str">
        <f>IF(_xlfn.XLOOKUP(I927,LEGEND!B:B,LEGEND!H:H)&lt;&gt;"-",HYPERLINK(_xlfn.XLOOKUP(I927,LEGEND!B:B,LEGEND!H:H),"link"),_xlfn.XLOOKUP(I927,LEGEND!B:B,LEGEND!H:H))</f>
        <v>link</v>
      </c>
      <c r="U927" s="73" t="str">
        <f>HYPERLINK(_xlfn.XLOOKUP(I927,LEGEND!B:B,LEGEND!I:I))</f>
        <v>https://milwaukee-media-images.s3.amazonaws.com/hi/4932471999--Hero_1.jpg</v>
      </c>
      <c r="V927" s="51" t="s">
        <v>6107</v>
      </c>
      <c r="W927" s="63" t="s">
        <v>1189</v>
      </c>
      <c r="X927" s="64">
        <v>270</v>
      </c>
      <c r="Y927" s="64">
        <v>65</v>
      </c>
      <c r="Z927" s="64">
        <v>170</v>
      </c>
      <c r="AA927" s="84">
        <v>1.6739999999999999</v>
      </c>
      <c r="AB927" s="85">
        <v>1</v>
      </c>
      <c r="AC927" s="85">
        <v>1</v>
      </c>
    </row>
    <row r="928" spans="1:29" ht="25.5">
      <c r="A928" s="1"/>
      <c r="B928" s="6" t="s">
        <v>55</v>
      </c>
      <c r="C928" s="6" t="s">
        <v>4069</v>
      </c>
      <c r="D928" s="6" t="s">
        <v>1149</v>
      </c>
      <c r="E928" s="49" t="s">
        <v>1180</v>
      </c>
      <c r="F928" s="6" t="s">
        <v>1318</v>
      </c>
      <c r="G928" s="6" t="s">
        <v>60</v>
      </c>
      <c r="H928" s="6" t="s">
        <v>5223</v>
      </c>
      <c r="I928" s="60" t="s">
        <v>5224</v>
      </c>
      <c r="J928" s="49" t="s">
        <v>5225</v>
      </c>
      <c r="K928" s="6" t="s">
        <v>5226</v>
      </c>
      <c r="L928" s="29">
        <f>IF($J$6="с учетом НДС",VLOOKUP(I928,LEGEND!B:E,4,0)*(1-M928),VLOOKUP(I928,LEGEND!B:E,4,0)*(1-M928)/1.2)</f>
        <v>158900</v>
      </c>
      <c r="M928" s="57">
        <f>IF(AND(B928&lt;&gt;"1_Электроинструмент",B928&lt;&gt;"2_Садовая техника"),$J$5,IF($J$4&lt;=20%,$J$4,IFERROR(VLOOKUP(S928,LEGEND!$L$2:$M$5,2,FALSE),$J$4)))</f>
        <v>0</v>
      </c>
      <c r="N928" s="48" t="s">
        <v>60</v>
      </c>
      <c r="O928" s="49" t="s">
        <v>60</v>
      </c>
      <c r="P928" s="49" t="s">
        <v>66</v>
      </c>
      <c r="Q928" s="49" t="s">
        <v>473</v>
      </c>
      <c r="R928" s="50" t="s">
        <v>68</v>
      </c>
      <c r="S928" s="49" t="s">
        <v>60</v>
      </c>
      <c r="T928" s="73" t="str">
        <f>IF(_xlfn.XLOOKUP(I928,LEGEND!B:B,LEGEND!H:H)&lt;&gt;"-",HYPERLINK(_xlfn.XLOOKUP(I928,LEGEND!B:B,LEGEND!H:H),"link"),_xlfn.XLOOKUP(I928,LEGEND!B:B,LEGEND!H:H))</f>
        <v>link</v>
      </c>
      <c r="U928" s="73" t="str">
        <f>HYPERLINK(_xlfn.XLOOKUP(I928,LEGEND!B:B,LEGEND!I:I))</f>
        <v>https://milwaukee-media-images.s3.amazonaws.com/hi/4932472001--Hero_1.jpg</v>
      </c>
      <c r="V928" s="51" t="s">
        <v>5228</v>
      </c>
      <c r="W928" s="63" t="s">
        <v>1189</v>
      </c>
      <c r="X928" s="64">
        <v>270</v>
      </c>
      <c r="Y928" s="64">
        <v>65</v>
      </c>
      <c r="Z928" s="64">
        <v>170</v>
      </c>
      <c r="AA928" s="84">
        <v>2.1139999999999999</v>
      </c>
      <c r="AB928" s="85">
        <v>1</v>
      </c>
      <c r="AC928" s="85">
        <v>1</v>
      </c>
    </row>
    <row r="929" spans="1:29" ht="25.5">
      <c r="A929" s="1"/>
      <c r="B929" s="6" t="s">
        <v>55</v>
      </c>
      <c r="C929" s="6" t="s">
        <v>4069</v>
      </c>
      <c r="D929" s="6" t="s">
        <v>1149</v>
      </c>
      <c r="E929" s="49" t="s">
        <v>1180</v>
      </c>
      <c r="F929" s="6" t="s">
        <v>1318</v>
      </c>
      <c r="G929" s="6" t="s">
        <v>60</v>
      </c>
      <c r="H929" s="6" t="s">
        <v>5284</v>
      </c>
      <c r="I929" s="60" t="s">
        <v>5285</v>
      </c>
      <c r="J929" s="49" t="s">
        <v>5286</v>
      </c>
      <c r="K929" s="6" t="s">
        <v>5287</v>
      </c>
      <c r="L929" s="29">
        <f>IF($J$6="с учетом НДС",VLOOKUP(I929,LEGEND!B:E,4,0)*(1-M929),VLOOKUP(I929,LEGEND!B:E,4,0)*(1-M929)/1.2)</f>
        <v>192400</v>
      </c>
      <c r="M929" s="57">
        <f>IF(AND(B929&lt;&gt;"1_Электроинструмент",B929&lt;&gt;"2_Садовая техника"),$J$5,IF($J$4&lt;=20%,$J$4,IFERROR(VLOOKUP(S929,LEGEND!$L$2:$M$5,2,FALSE),$J$4)))</f>
        <v>0</v>
      </c>
      <c r="N929" s="48" t="s">
        <v>60</v>
      </c>
      <c r="O929" s="49" t="s">
        <v>60</v>
      </c>
      <c r="P929" s="49" t="s">
        <v>66</v>
      </c>
      <c r="Q929" s="49" t="s">
        <v>473</v>
      </c>
      <c r="R929" s="50" t="s">
        <v>68</v>
      </c>
      <c r="S929" s="49" t="s">
        <v>60</v>
      </c>
      <c r="T929" s="73" t="str">
        <f>IF(_xlfn.XLOOKUP(I929,LEGEND!B:B,LEGEND!H:H)&lt;&gt;"-",HYPERLINK(_xlfn.XLOOKUP(I929,LEGEND!B:B,LEGEND!H:H),"link"),_xlfn.XLOOKUP(I929,LEGEND!B:B,LEGEND!H:H))</f>
        <v>link</v>
      </c>
      <c r="U929" s="73" t="str">
        <f>HYPERLINK(_xlfn.XLOOKUP(I929,LEGEND!B:B,LEGEND!I:I))</f>
        <v>https://milwaukee-media-images.s3.amazonaws.com/hi/4932472000--Hero_1.jpg</v>
      </c>
      <c r="V929" s="51" t="s">
        <v>5289</v>
      </c>
      <c r="W929" s="63" t="s">
        <v>1189</v>
      </c>
      <c r="X929" s="64">
        <v>270</v>
      </c>
      <c r="Y929" s="64">
        <v>50</v>
      </c>
      <c r="Z929" s="64">
        <v>200</v>
      </c>
      <c r="AA929" s="84">
        <v>2.5139999999999998</v>
      </c>
      <c r="AB929" s="85">
        <v>1</v>
      </c>
      <c r="AC929" s="85">
        <v>1</v>
      </c>
    </row>
    <row r="930" spans="1:29" ht="25.5">
      <c r="A930" s="1"/>
      <c r="B930" s="6" t="s">
        <v>55</v>
      </c>
      <c r="C930" s="6" t="s">
        <v>4069</v>
      </c>
      <c r="D930" s="6" t="s">
        <v>1149</v>
      </c>
      <c r="E930" s="49" t="s">
        <v>1180</v>
      </c>
      <c r="F930" s="6" t="s">
        <v>1318</v>
      </c>
      <c r="G930" s="6" t="s">
        <v>60</v>
      </c>
      <c r="H930" s="6" t="s">
        <v>6036</v>
      </c>
      <c r="I930" s="60" t="s">
        <v>6037</v>
      </c>
      <c r="J930" s="49" t="s">
        <v>6038</v>
      </c>
      <c r="K930" s="6" t="s">
        <v>6039</v>
      </c>
      <c r="L930" s="29">
        <f>IF($J$6="с учетом НДС",VLOOKUP(I930,LEGEND!B:E,4,0)*(1-M930),VLOOKUP(I930,LEGEND!B:E,4,0)*(1-M930)/1.2)</f>
        <v>192400</v>
      </c>
      <c r="M930" s="57">
        <f>IF(AND(B930&lt;&gt;"1_Электроинструмент",B930&lt;&gt;"2_Садовая техника"),$J$5,IF($J$4&lt;=20%,$J$4,IFERROR(VLOOKUP(S930,LEGEND!$L$2:$M$5,2,FALSE),$J$4)))</f>
        <v>0</v>
      </c>
      <c r="N930" s="48" t="s">
        <v>60</v>
      </c>
      <c r="O930" s="49" t="s">
        <v>60</v>
      </c>
      <c r="P930" s="49" t="s">
        <v>66</v>
      </c>
      <c r="Q930" s="49" t="s">
        <v>473</v>
      </c>
      <c r="R930" s="50" t="s">
        <v>68</v>
      </c>
      <c r="S930" s="49" t="s">
        <v>60</v>
      </c>
      <c r="T930" s="73" t="str">
        <f>IF(_xlfn.XLOOKUP(I930,LEGEND!B:B,LEGEND!H:H)&lt;&gt;"-",HYPERLINK(_xlfn.XLOOKUP(I930,LEGEND!B:B,LEGEND!H:H),"link"),_xlfn.XLOOKUP(I930,LEGEND!B:B,LEGEND!H:H))</f>
        <v>link</v>
      </c>
      <c r="U930" s="73" t="str">
        <f>HYPERLINK(_xlfn.XLOOKUP(I930,LEGEND!B:B,LEGEND!I:I))</f>
        <v>https://milwaukee-media-images.s3.amazonaws.com/hi/4932472002--Hero_1.jpg</v>
      </c>
      <c r="V930" s="51" t="s">
        <v>6041</v>
      </c>
      <c r="W930" s="63" t="s">
        <v>1189</v>
      </c>
      <c r="X930" s="64">
        <v>191</v>
      </c>
      <c r="Y930" s="64">
        <v>55</v>
      </c>
      <c r="Z930" s="64">
        <v>266</v>
      </c>
      <c r="AA930" s="84">
        <v>2.5760000000000001</v>
      </c>
      <c r="AB930" s="85">
        <v>1</v>
      </c>
      <c r="AC930" s="85">
        <v>1</v>
      </c>
    </row>
    <row r="931" spans="1:29" ht="15">
      <c r="A931" s="1"/>
      <c r="B931" s="6" t="s">
        <v>55</v>
      </c>
      <c r="C931" s="6" t="s">
        <v>4069</v>
      </c>
      <c r="D931" s="6" t="s">
        <v>1149</v>
      </c>
      <c r="E931" s="49" t="s">
        <v>1180</v>
      </c>
      <c r="F931" s="6" t="s">
        <v>4070</v>
      </c>
      <c r="G931" s="6" t="s">
        <v>60</v>
      </c>
      <c r="H931" s="6" t="s">
        <v>5122</v>
      </c>
      <c r="I931" s="60" t="s">
        <v>5123</v>
      </c>
      <c r="J931" s="49" t="s">
        <v>5124</v>
      </c>
      <c r="K931" s="6" t="s">
        <v>5125</v>
      </c>
      <c r="L931" s="29">
        <f>IF($J$6="с учетом НДС",VLOOKUP(I931,LEGEND!B:E,4,0)*(1-M931),VLOOKUP(I931,LEGEND!B:E,4,0)*(1-M931)/1.2)</f>
        <v>3000</v>
      </c>
      <c r="M931" s="57">
        <f>IF(AND(B931&lt;&gt;"1_Электроинструмент",B931&lt;&gt;"2_Садовая техника"),$J$5,IF($J$4&lt;=20%,$J$4,IFERROR(VLOOKUP(S931,LEGEND!$L$2:$M$5,2,FALSE),$J$4)))</f>
        <v>0</v>
      </c>
      <c r="N931" s="48" t="s">
        <v>60</v>
      </c>
      <c r="O931" s="49" t="s">
        <v>60</v>
      </c>
      <c r="P931" s="49" t="s">
        <v>66</v>
      </c>
      <c r="Q931" s="49" t="s">
        <v>473</v>
      </c>
      <c r="R931" s="50" t="s">
        <v>68</v>
      </c>
      <c r="S931" s="49" t="s">
        <v>60</v>
      </c>
      <c r="T931" s="73" t="str">
        <f>IF(_xlfn.XLOOKUP(I931,LEGEND!B:B,LEGEND!H:H)&lt;&gt;"-",HYPERLINK(_xlfn.XLOOKUP(I931,LEGEND!B:B,LEGEND!H:H),"link"),_xlfn.XLOOKUP(I931,LEGEND!B:B,LEGEND!H:H))</f>
        <v>link</v>
      </c>
      <c r="U931" s="73" t="str">
        <f>HYPERLINK(_xlfn.XLOOKUP(I931,LEGEND!B:B,LEGEND!I:I))</f>
        <v>https://milwaukee-media-images.s3.amazonaws.com/hi/4932464211--Hero_1.jpg</v>
      </c>
      <c r="V931" s="51" t="s">
        <v>5127</v>
      </c>
      <c r="W931" s="63" t="s">
        <v>71</v>
      </c>
      <c r="X931" s="64">
        <v>269</v>
      </c>
      <c r="Y931" s="64">
        <v>65</v>
      </c>
      <c r="Z931" s="64">
        <v>198</v>
      </c>
      <c r="AA931" s="84">
        <v>0.65900000000000003</v>
      </c>
      <c r="AB931" s="85">
        <v>1</v>
      </c>
      <c r="AC931" s="85">
        <v>1</v>
      </c>
    </row>
    <row r="932" spans="1:29" ht="15">
      <c r="A932" s="1"/>
      <c r="B932" s="6" t="s">
        <v>55</v>
      </c>
      <c r="C932" s="6" t="s">
        <v>4069</v>
      </c>
      <c r="D932" s="6" t="s">
        <v>1149</v>
      </c>
      <c r="E932" s="49" t="s">
        <v>1180</v>
      </c>
      <c r="F932" s="6" t="s">
        <v>4070</v>
      </c>
      <c r="G932" s="6" t="s">
        <v>1181</v>
      </c>
      <c r="H932" s="6" t="s">
        <v>5173</v>
      </c>
      <c r="I932" s="60" t="s">
        <v>5174</v>
      </c>
      <c r="J932" s="49" t="s">
        <v>5175</v>
      </c>
      <c r="K932" s="6" t="s">
        <v>5176</v>
      </c>
      <c r="L932" s="29">
        <f>IF($J$6="с учетом НДС",VLOOKUP(I932,LEGEND!B:E,4,0)*(1-M932),VLOOKUP(I932,LEGEND!B:E,4,0)*(1-M932)/1.2)</f>
        <v>3100</v>
      </c>
      <c r="M932" s="57">
        <f>IF(AND(B932&lt;&gt;"1_Электроинструмент",B932&lt;&gt;"2_Садовая техника"),$J$5,IF($J$4&lt;=20%,$J$4,IFERROR(VLOOKUP(S932,LEGEND!$L$2:$M$5,2,FALSE),$J$4)))</f>
        <v>0</v>
      </c>
      <c r="N932" s="48" t="s">
        <v>5175</v>
      </c>
      <c r="O932" s="49" t="s">
        <v>60</v>
      </c>
      <c r="P932" s="49" t="s">
        <v>66</v>
      </c>
      <c r="Q932" s="49" t="s">
        <v>473</v>
      </c>
      <c r="R932" s="50" t="s">
        <v>68</v>
      </c>
      <c r="S932" s="49" t="s">
        <v>60</v>
      </c>
      <c r="T932" s="73" t="str">
        <f>IF(_xlfn.XLOOKUP(I932,LEGEND!B:B,LEGEND!H:H)&lt;&gt;"-",HYPERLINK(_xlfn.XLOOKUP(I932,LEGEND!B:B,LEGEND!H:H),"link"),_xlfn.XLOOKUP(I932,LEGEND!B:B,LEGEND!H:H))</f>
        <v>link</v>
      </c>
      <c r="U932" s="73" t="str">
        <f>HYPERLINK(_xlfn.XLOOKUP(I932,LEGEND!B:B,LEGEND!I:I))</f>
        <v>https://milwaukee-media-images.s3.amazonaws.com/hi/4932459339--Hero _2.jpg</v>
      </c>
      <c r="V932" s="51" t="s">
        <v>5177</v>
      </c>
      <c r="W932" s="63" t="s">
        <v>71</v>
      </c>
      <c r="X932" s="64">
        <v>270</v>
      </c>
      <c r="Y932" s="64">
        <v>195</v>
      </c>
      <c r="Z932" s="64">
        <v>60</v>
      </c>
      <c r="AA932" s="84">
        <v>0.66400000000000003</v>
      </c>
      <c r="AB932" s="85">
        <v>1</v>
      </c>
      <c r="AC932" s="85">
        <v>1</v>
      </c>
    </row>
    <row r="933" spans="1:29" ht="15">
      <c r="A933" s="1"/>
      <c r="B933" s="6" t="s">
        <v>55</v>
      </c>
      <c r="C933" s="6" t="s">
        <v>4069</v>
      </c>
      <c r="D933" s="6" t="s">
        <v>1149</v>
      </c>
      <c r="E933" s="49" t="s">
        <v>1180</v>
      </c>
      <c r="F933" s="6" t="s">
        <v>4070</v>
      </c>
      <c r="G933" s="6" t="s">
        <v>1181</v>
      </c>
      <c r="H933" s="6" t="s">
        <v>5321</v>
      </c>
      <c r="I933" s="60" t="s">
        <v>5322</v>
      </c>
      <c r="J933" s="49" t="s">
        <v>5323</v>
      </c>
      <c r="K933" s="6" t="s">
        <v>5324</v>
      </c>
      <c r="L933" s="29">
        <f>IF($J$6="с учетом НДС",VLOOKUP(I933,LEGEND!B:E,4,0)*(1-M933),VLOOKUP(I933,LEGEND!B:E,4,0)*(1-M933)/1.2)</f>
        <v>13400</v>
      </c>
      <c r="M933" s="57">
        <f>IF(AND(B933&lt;&gt;"1_Электроинструмент",B933&lt;&gt;"2_Садовая техника"),$J$5,IF($J$4&lt;=20%,$J$4,IFERROR(VLOOKUP(S933,LEGEND!$L$2:$M$5,2,FALSE),$J$4)))</f>
        <v>0</v>
      </c>
      <c r="N933" s="48" t="s">
        <v>5325</v>
      </c>
      <c r="O933" s="49" t="s">
        <v>60</v>
      </c>
      <c r="P933" s="49" t="s">
        <v>66</v>
      </c>
      <c r="Q933" s="49" t="s">
        <v>473</v>
      </c>
      <c r="R933" s="50" t="s">
        <v>68</v>
      </c>
      <c r="S933" s="49" t="s">
        <v>60</v>
      </c>
      <c r="T933" s="73" t="str">
        <f>IF(_xlfn.XLOOKUP(I933,LEGEND!B:B,LEGEND!H:H)&lt;&gt;"-",HYPERLINK(_xlfn.XLOOKUP(I933,LEGEND!B:B,LEGEND!H:H),"link"),_xlfn.XLOOKUP(I933,LEGEND!B:B,LEGEND!H:H))</f>
        <v>link</v>
      </c>
      <c r="U933" s="73" t="str">
        <f>HYPERLINK(_xlfn.XLOOKUP(I933,LEGEND!B:B,LEGEND!I:I))</f>
        <v>https://milwaukee-media-images.s3.amazonaws.com/hi/4932451773--Hero_1.jpg</v>
      </c>
      <c r="V933" s="51" t="s">
        <v>5326</v>
      </c>
      <c r="W933" s="63" t="s">
        <v>1189</v>
      </c>
      <c r="X933" s="64">
        <v>70</v>
      </c>
      <c r="Y933" s="64">
        <v>40</v>
      </c>
      <c r="Z933" s="64">
        <v>45</v>
      </c>
      <c r="AA933" s="84">
        <v>0.10199999999999999</v>
      </c>
      <c r="AB933" s="85">
        <v>1</v>
      </c>
      <c r="AC933" s="85">
        <v>1</v>
      </c>
    </row>
    <row r="934" spans="1:29" ht="15">
      <c r="A934" s="1"/>
      <c r="B934" s="6" t="s">
        <v>55</v>
      </c>
      <c r="C934" s="6" t="s">
        <v>4069</v>
      </c>
      <c r="D934" s="6" t="s">
        <v>1149</v>
      </c>
      <c r="E934" s="49" t="s">
        <v>1180</v>
      </c>
      <c r="F934" s="6" t="s">
        <v>4070</v>
      </c>
      <c r="G934" s="6" t="s">
        <v>1181</v>
      </c>
      <c r="H934" s="6" t="s">
        <v>5371</v>
      </c>
      <c r="I934" s="60" t="s">
        <v>5372</v>
      </c>
      <c r="J934" s="49" t="s">
        <v>5373</v>
      </c>
      <c r="K934" s="6" t="s">
        <v>5374</v>
      </c>
      <c r="L934" s="29">
        <f>IF($J$6="с учетом НДС",VLOOKUP(I934,LEGEND!B:E,4,0)*(1-M934),VLOOKUP(I934,LEGEND!B:E,4,0)*(1-M934)/1.2)</f>
        <v>13400</v>
      </c>
      <c r="M934" s="57">
        <f>IF(AND(B934&lt;&gt;"1_Электроинструмент",B934&lt;&gt;"2_Садовая техника"),$J$5,IF($J$4&lt;=20%,$J$4,IFERROR(VLOOKUP(S934,LEGEND!$L$2:$M$5,2,FALSE),$J$4)))</f>
        <v>0</v>
      </c>
      <c r="N934" s="48" t="s">
        <v>5375</v>
      </c>
      <c r="O934" s="49" t="s">
        <v>60</v>
      </c>
      <c r="P934" s="49" t="s">
        <v>66</v>
      </c>
      <c r="Q934" s="49" t="s">
        <v>473</v>
      </c>
      <c r="R934" s="50" t="s">
        <v>68</v>
      </c>
      <c r="S934" s="49" t="s">
        <v>60</v>
      </c>
      <c r="T934" s="73" t="str">
        <f>IF(_xlfn.XLOOKUP(I934,LEGEND!B:B,LEGEND!H:H)&lt;&gt;"-",HYPERLINK(_xlfn.XLOOKUP(I934,LEGEND!B:B,LEGEND!H:H),"link"),_xlfn.XLOOKUP(I934,LEGEND!B:B,LEGEND!H:H))</f>
        <v>link</v>
      </c>
      <c r="U934" s="73" t="str">
        <f>HYPERLINK(_xlfn.XLOOKUP(I934,LEGEND!B:B,LEGEND!I:I))</f>
        <v>https://milwaukee-media-images.s3.amazonaws.com/hi/4932451745--Hero_1.jpg</v>
      </c>
      <c r="V934" s="51" t="s">
        <v>5376</v>
      </c>
      <c r="W934" s="63" t="s">
        <v>1189</v>
      </c>
      <c r="X934" s="64">
        <v>70</v>
      </c>
      <c r="Y934" s="64">
        <v>40</v>
      </c>
      <c r="Z934" s="64">
        <v>45</v>
      </c>
      <c r="AA934" s="84">
        <v>0.10199999999999999</v>
      </c>
      <c r="AB934" s="85">
        <v>1</v>
      </c>
      <c r="AC934" s="85">
        <v>1</v>
      </c>
    </row>
    <row r="935" spans="1:29" ht="15">
      <c r="A935" s="1"/>
      <c r="B935" s="6" t="s">
        <v>55</v>
      </c>
      <c r="C935" s="6" t="s">
        <v>4069</v>
      </c>
      <c r="D935" s="6" t="s">
        <v>1149</v>
      </c>
      <c r="E935" s="49" t="s">
        <v>1180</v>
      </c>
      <c r="F935" s="6" t="s">
        <v>4070</v>
      </c>
      <c r="G935" s="6" t="s">
        <v>1181</v>
      </c>
      <c r="H935" s="6" t="s">
        <v>5382</v>
      </c>
      <c r="I935" s="60" t="s">
        <v>5383</v>
      </c>
      <c r="J935" s="49" t="s">
        <v>5384</v>
      </c>
      <c r="K935" s="6" t="s">
        <v>5385</v>
      </c>
      <c r="L935" s="29">
        <f>IF($J$6="с учетом НДС",VLOOKUP(I935,LEGEND!B:E,4,0)*(1-M935),VLOOKUP(I935,LEGEND!B:E,4,0)*(1-M935)/1.2)</f>
        <v>13400</v>
      </c>
      <c r="M935" s="57">
        <f>IF(AND(B935&lt;&gt;"1_Электроинструмент",B935&lt;&gt;"2_Садовая техника"),$J$5,IF($J$4&lt;=20%,$J$4,IFERROR(VLOOKUP(S935,LEGEND!$L$2:$M$5,2,FALSE),$J$4)))</f>
        <v>0</v>
      </c>
      <c r="N935" s="48" t="s">
        <v>5384</v>
      </c>
      <c r="O935" s="49" t="s">
        <v>60</v>
      </c>
      <c r="P935" s="49" t="s">
        <v>66</v>
      </c>
      <c r="Q935" s="49" t="s">
        <v>473</v>
      </c>
      <c r="R935" s="50" t="s">
        <v>68</v>
      </c>
      <c r="S935" s="49" t="s">
        <v>60</v>
      </c>
      <c r="T935" s="73" t="str">
        <f>IF(_xlfn.XLOOKUP(I935,LEGEND!B:B,LEGEND!H:H)&lt;&gt;"-",HYPERLINK(_xlfn.XLOOKUP(I935,LEGEND!B:B,LEGEND!H:H),"link"),_xlfn.XLOOKUP(I935,LEGEND!B:B,LEGEND!H:H))</f>
        <v>link</v>
      </c>
      <c r="U935" s="73" t="str">
        <f>HYPERLINK(_xlfn.XLOOKUP(I935,LEGEND!B:B,LEGEND!I:I))</f>
        <v>https://milwaukee-media-images.s3.amazonaws.com/hi/4932451746--Hero_1.jpg</v>
      </c>
      <c r="V935" s="51" t="s">
        <v>5386</v>
      </c>
      <c r="W935" s="63" t="s">
        <v>1189</v>
      </c>
      <c r="X935" s="64">
        <v>70</v>
      </c>
      <c r="Y935" s="64">
        <v>40</v>
      </c>
      <c r="Z935" s="64">
        <v>45</v>
      </c>
      <c r="AA935" s="84">
        <v>0.10199999999999999</v>
      </c>
      <c r="AB935" s="85">
        <v>1</v>
      </c>
      <c r="AC935" s="85">
        <v>1</v>
      </c>
    </row>
    <row r="936" spans="1:29" ht="15">
      <c r="A936" s="1"/>
      <c r="B936" s="6" t="s">
        <v>55</v>
      </c>
      <c r="C936" s="6" t="s">
        <v>4069</v>
      </c>
      <c r="D936" s="6" t="s">
        <v>1149</v>
      </c>
      <c r="E936" s="49" t="s">
        <v>1180</v>
      </c>
      <c r="F936" s="6" t="s">
        <v>4070</v>
      </c>
      <c r="G936" s="6" t="s">
        <v>1181</v>
      </c>
      <c r="H936" s="6" t="s">
        <v>5387</v>
      </c>
      <c r="I936" s="60" t="s">
        <v>5388</v>
      </c>
      <c r="J936" s="49" t="s">
        <v>5389</v>
      </c>
      <c r="K936" s="6" t="s">
        <v>5390</v>
      </c>
      <c r="L936" s="29">
        <f>IF($J$6="с учетом НДС",VLOOKUP(I936,LEGEND!B:E,4,0)*(1-M936),VLOOKUP(I936,LEGEND!B:E,4,0)*(1-M936)/1.2)</f>
        <v>13400</v>
      </c>
      <c r="M936" s="57">
        <f>IF(AND(B936&lt;&gt;"1_Электроинструмент",B936&lt;&gt;"2_Садовая техника"),$J$5,IF($J$4&lt;=20%,$J$4,IFERROR(VLOOKUP(S936,LEGEND!$L$2:$M$5,2,FALSE),$J$4)))</f>
        <v>0</v>
      </c>
      <c r="N936" s="48" t="s">
        <v>5391</v>
      </c>
      <c r="O936" s="49" t="s">
        <v>60</v>
      </c>
      <c r="P936" s="49" t="s">
        <v>66</v>
      </c>
      <c r="Q936" s="49" t="s">
        <v>473</v>
      </c>
      <c r="R936" s="50" t="s">
        <v>68</v>
      </c>
      <c r="S936" s="49" t="s">
        <v>60</v>
      </c>
      <c r="T936" s="73" t="str">
        <f>IF(_xlfn.XLOOKUP(I936,LEGEND!B:B,LEGEND!H:H)&lt;&gt;"-",HYPERLINK(_xlfn.XLOOKUP(I936,LEGEND!B:B,LEGEND!H:H),"link"),_xlfn.XLOOKUP(I936,LEGEND!B:B,LEGEND!H:H))</f>
        <v>link</v>
      </c>
      <c r="U936" s="73" t="str">
        <f>HYPERLINK(_xlfn.XLOOKUP(I936,LEGEND!B:B,LEGEND!I:I))</f>
        <v>https://milwaukee-media-images.s3.amazonaws.com/hi/4932451747--Hero_1.jpg</v>
      </c>
      <c r="V936" s="51" t="s">
        <v>5392</v>
      </c>
      <c r="W936" s="63" t="s">
        <v>1189</v>
      </c>
      <c r="X936" s="64">
        <v>70</v>
      </c>
      <c r="Y936" s="64">
        <v>40</v>
      </c>
      <c r="Z936" s="64">
        <v>45</v>
      </c>
      <c r="AA936" s="84">
        <v>0.10199999999999999</v>
      </c>
      <c r="AB936" s="85">
        <v>1</v>
      </c>
      <c r="AC936" s="85">
        <v>1</v>
      </c>
    </row>
    <row r="937" spans="1:29" ht="15">
      <c r="A937" s="1"/>
      <c r="B937" s="6" t="s">
        <v>55</v>
      </c>
      <c r="C937" s="6" t="s">
        <v>4069</v>
      </c>
      <c r="D937" s="6" t="s">
        <v>1149</v>
      </c>
      <c r="E937" s="49" t="s">
        <v>1180</v>
      </c>
      <c r="F937" s="6" t="s">
        <v>4070</v>
      </c>
      <c r="G937" s="6" t="s">
        <v>1181</v>
      </c>
      <c r="H937" s="6" t="s">
        <v>5398</v>
      </c>
      <c r="I937" s="60" t="s">
        <v>5399</v>
      </c>
      <c r="J937" s="49" t="s">
        <v>5400</v>
      </c>
      <c r="K937" s="6" t="s">
        <v>5401</v>
      </c>
      <c r="L937" s="29">
        <f>IF($J$6="с учетом НДС",VLOOKUP(I937,LEGEND!B:E,4,0)*(1-M937),VLOOKUP(I937,LEGEND!B:E,4,0)*(1-M937)/1.2)</f>
        <v>13400</v>
      </c>
      <c r="M937" s="57">
        <f>IF(AND(B937&lt;&gt;"1_Электроинструмент",B937&lt;&gt;"2_Садовая техника"),$J$5,IF($J$4&lt;=20%,$J$4,IFERROR(VLOOKUP(S937,LEGEND!$L$2:$M$5,2,FALSE),$J$4)))</f>
        <v>0</v>
      </c>
      <c r="N937" s="48" t="s">
        <v>5400</v>
      </c>
      <c r="O937" s="49" t="s">
        <v>60</v>
      </c>
      <c r="P937" s="49" t="s">
        <v>66</v>
      </c>
      <c r="Q937" s="49" t="s">
        <v>473</v>
      </c>
      <c r="R937" s="50" t="s">
        <v>68</v>
      </c>
      <c r="S937" s="49" t="s">
        <v>60</v>
      </c>
      <c r="T937" s="73" t="str">
        <f>IF(_xlfn.XLOOKUP(I937,LEGEND!B:B,LEGEND!H:H)&lt;&gt;"-",HYPERLINK(_xlfn.XLOOKUP(I937,LEGEND!B:B,LEGEND!H:H),"link"),_xlfn.XLOOKUP(I937,LEGEND!B:B,LEGEND!H:H))</f>
        <v>link</v>
      </c>
      <c r="U937" s="73" t="str">
        <f>HYPERLINK(_xlfn.XLOOKUP(I937,LEGEND!B:B,LEGEND!I:I))</f>
        <v>https://milwaukee-media-images.s3.amazonaws.com/hi/4932451748--Hero_1.jpg</v>
      </c>
      <c r="V937" s="51" t="s">
        <v>5402</v>
      </c>
      <c r="W937" s="63" t="s">
        <v>1189</v>
      </c>
      <c r="X937" s="64">
        <v>70</v>
      </c>
      <c r="Y937" s="64">
        <v>40</v>
      </c>
      <c r="Z937" s="64">
        <v>45</v>
      </c>
      <c r="AA937" s="84">
        <v>0.10199999999999999</v>
      </c>
      <c r="AB937" s="85">
        <v>1</v>
      </c>
      <c r="AC937" s="85">
        <v>1</v>
      </c>
    </row>
    <row r="938" spans="1:29" ht="15">
      <c r="A938" s="1"/>
      <c r="B938" s="6" t="s">
        <v>55</v>
      </c>
      <c r="C938" s="6" t="s">
        <v>4069</v>
      </c>
      <c r="D938" s="6" t="s">
        <v>1149</v>
      </c>
      <c r="E938" s="49" t="s">
        <v>1180</v>
      </c>
      <c r="F938" s="6" t="s">
        <v>4070</v>
      </c>
      <c r="G938" s="6" t="s">
        <v>1181</v>
      </c>
      <c r="H938" s="6" t="s">
        <v>5403</v>
      </c>
      <c r="I938" s="60" t="s">
        <v>5404</v>
      </c>
      <c r="J938" s="49" t="s">
        <v>5405</v>
      </c>
      <c r="K938" s="6" t="s">
        <v>5406</v>
      </c>
      <c r="L938" s="29">
        <f>IF($J$6="с учетом НДС",VLOOKUP(I938,LEGEND!B:E,4,0)*(1-M938),VLOOKUP(I938,LEGEND!B:E,4,0)*(1-M938)/1.2)</f>
        <v>13400</v>
      </c>
      <c r="M938" s="57">
        <f>IF(AND(B938&lt;&gt;"1_Электроинструмент",B938&lt;&gt;"2_Садовая техника"),$J$5,IF($J$4&lt;=20%,$J$4,IFERROR(VLOOKUP(S938,LEGEND!$L$2:$M$5,2,FALSE),$J$4)))</f>
        <v>0</v>
      </c>
      <c r="N938" s="48" t="s">
        <v>5407</v>
      </c>
      <c r="O938" s="49" t="s">
        <v>60</v>
      </c>
      <c r="P938" s="49" t="s">
        <v>66</v>
      </c>
      <c r="Q938" s="49" t="s">
        <v>473</v>
      </c>
      <c r="R938" s="50" t="s">
        <v>68</v>
      </c>
      <c r="S938" s="49" t="s">
        <v>60</v>
      </c>
      <c r="T938" s="73" t="str">
        <f>IF(_xlfn.XLOOKUP(I938,LEGEND!B:B,LEGEND!H:H)&lt;&gt;"-",HYPERLINK(_xlfn.XLOOKUP(I938,LEGEND!B:B,LEGEND!H:H),"link"),_xlfn.XLOOKUP(I938,LEGEND!B:B,LEGEND!H:H))</f>
        <v>link</v>
      </c>
      <c r="U938" s="73" t="str">
        <f>HYPERLINK(_xlfn.XLOOKUP(I938,LEGEND!B:B,LEGEND!I:I))</f>
        <v>https://milwaukee-media-images.s3.amazonaws.com/hi/4932451749--Hero_1.jpg</v>
      </c>
      <c r="V938" s="51" t="s">
        <v>5408</v>
      </c>
      <c r="W938" s="63" t="s">
        <v>1189</v>
      </c>
      <c r="X938" s="64">
        <v>70</v>
      </c>
      <c r="Y938" s="64">
        <v>40</v>
      </c>
      <c r="Z938" s="64">
        <v>45</v>
      </c>
      <c r="AA938" s="84">
        <v>0.10199999999999999</v>
      </c>
      <c r="AB938" s="85">
        <v>1</v>
      </c>
      <c r="AC938" s="85">
        <v>1</v>
      </c>
    </row>
    <row r="939" spans="1:29" ht="15">
      <c r="A939" s="1"/>
      <c r="B939" s="6" t="s">
        <v>55</v>
      </c>
      <c r="C939" s="6" t="s">
        <v>4069</v>
      </c>
      <c r="D939" s="6" t="s">
        <v>1149</v>
      </c>
      <c r="E939" s="49" t="s">
        <v>1180</v>
      </c>
      <c r="F939" s="6" t="s">
        <v>4070</v>
      </c>
      <c r="G939" s="6" t="s">
        <v>1181</v>
      </c>
      <c r="H939" s="6" t="s">
        <v>5848</v>
      </c>
      <c r="I939" s="60" t="s">
        <v>5849</v>
      </c>
      <c r="J939" s="49" t="s">
        <v>5850</v>
      </c>
      <c r="K939" s="6" t="s">
        <v>5851</v>
      </c>
      <c r="L939" s="29">
        <f>IF($J$6="с учетом НДС",VLOOKUP(I939,LEGEND!B:E,4,0)*(1-M939),VLOOKUP(I939,LEGEND!B:E,4,0)*(1-M939)/1.2)</f>
        <v>13400</v>
      </c>
      <c r="M939" s="57">
        <f>IF(AND(B939&lt;&gt;"1_Электроинструмент",B939&lt;&gt;"2_Садовая техника"),$J$5,IF($J$4&lt;=20%,$J$4,IFERROR(VLOOKUP(S939,LEGEND!$L$2:$M$5,2,FALSE),$J$4)))</f>
        <v>0</v>
      </c>
      <c r="N939" s="48" t="s">
        <v>5852</v>
      </c>
      <c r="O939" s="49" t="s">
        <v>60</v>
      </c>
      <c r="P939" s="49" t="s">
        <v>66</v>
      </c>
      <c r="Q939" s="49" t="s">
        <v>473</v>
      </c>
      <c r="R939" s="50" t="s">
        <v>68</v>
      </c>
      <c r="S939" s="49" t="s">
        <v>60</v>
      </c>
      <c r="T939" s="73" t="str">
        <f>IF(_xlfn.XLOOKUP(I939,LEGEND!B:B,LEGEND!H:H)&lt;&gt;"-",HYPERLINK(_xlfn.XLOOKUP(I939,LEGEND!B:B,LEGEND!H:H),"link"),_xlfn.XLOOKUP(I939,LEGEND!B:B,LEGEND!H:H))</f>
        <v>link</v>
      </c>
      <c r="U939" s="73" t="str">
        <f>HYPERLINK(_xlfn.XLOOKUP(I939,LEGEND!B:B,LEGEND!I:I))</f>
        <v>https://milwaukee-media-images.s3.amazonaws.com/hi/4932451736--Hero_1.jpg</v>
      </c>
      <c r="V939" s="51" t="s">
        <v>5853</v>
      </c>
      <c r="W939" s="63" t="s">
        <v>1189</v>
      </c>
      <c r="X939" s="64">
        <v>70</v>
      </c>
      <c r="Y939" s="64">
        <v>40</v>
      </c>
      <c r="Z939" s="64">
        <v>45</v>
      </c>
      <c r="AA939" s="84">
        <v>0.10199999999999999</v>
      </c>
      <c r="AB939" s="85">
        <v>1</v>
      </c>
      <c r="AC939" s="85">
        <v>1</v>
      </c>
    </row>
    <row r="940" spans="1:29" ht="15">
      <c r="A940" s="1"/>
      <c r="B940" s="6" t="s">
        <v>55</v>
      </c>
      <c r="C940" s="6" t="s">
        <v>4069</v>
      </c>
      <c r="D940" s="6" t="s">
        <v>1149</v>
      </c>
      <c r="E940" s="49" t="s">
        <v>1180</v>
      </c>
      <c r="F940" s="6" t="s">
        <v>4070</v>
      </c>
      <c r="G940" s="6" t="s">
        <v>1181</v>
      </c>
      <c r="H940" s="6" t="s">
        <v>6084</v>
      </c>
      <c r="I940" s="60" t="s">
        <v>6085</v>
      </c>
      <c r="J940" s="49" t="s">
        <v>6086</v>
      </c>
      <c r="K940" s="6" t="s">
        <v>6087</v>
      </c>
      <c r="L940" s="29">
        <f>IF($J$6="с учетом НДС",VLOOKUP(I940,LEGEND!B:E,4,0)*(1-M940),VLOOKUP(I940,LEGEND!B:E,4,0)*(1-M940)/1.2)</f>
        <v>13400</v>
      </c>
      <c r="M940" s="57">
        <f>IF(AND(B940&lt;&gt;"1_Электроинструмент",B940&lt;&gt;"2_Садовая техника"),$J$5,IF($J$4&lt;=20%,$J$4,IFERROR(VLOOKUP(S940,LEGEND!$L$2:$M$5,2,FALSE),$J$4)))</f>
        <v>0</v>
      </c>
      <c r="N940" s="48" t="s">
        <v>6088</v>
      </c>
      <c r="O940" s="49" t="s">
        <v>60</v>
      </c>
      <c r="P940" s="49" t="s">
        <v>66</v>
      </c>
      <c r="Q940" s="49" t="s">
        <v>473</v>
      </c>
      <c r="R940" s="50" t="s">
        <v>68</v>
      </c>
      <c r="S940" s="49" t="s">
        <v>60</v>
      </c>
      <c r="T940" s="73" t="str">
        <f>IF(_xlfn.XLOOKUP(I940,LEGEND!B:B,LEGEND!H:H)&lt;&gt;"-",HYPERLINK(_xlfn.XLOOKUP(I940,LEGEND!B:B,LEGEND!H:H),"link"),_xlfn.XLOOKUP(I940,LEGEND!B:B,LEGEND!H:H))</f>
        <v>link</v>
      </c>
      <c r="U940" s="73" t="str">
        <f>HYPERLINK(_xlfn.XLOOKUP(I940,LEGEND!B:B,LEGEND!I:I))</f>
        <v>https://milwaukee-media-images.s3.amazonaws.com/hi/4932451758--Hero_1.jpg</v>
      </c>
      <c r="V940" s="51" t="s">
        <v>6089</v>
      </c>
      <c r="W940" s="63" t="s">
        <v>1189</v>
      </c>
      <c r="X940" s="64">
        <v>70</v>
      </c>
      <c r="Y940" s="64">
        <v>40</v>
      </c>
      <c r="Z940" s="64">
        <v>45</v>
      </c>
      <c r="AA940" s="84">
        <v>0.10199999999999999</v>
      </c>
      <c r="AB940" s="85">
        <v>1</v>
      </c>
      <c r="AC940" s="85">
        <v>1</v>
      </c>
    </row>
    <row r="941" spans="1:29" ht="15">
      <c r="A941" s="1"/>
      <c r="B941" s="6" t="s">
        <v>55</v>
      </c>
      <c r="C941" s="6" t="s">
        <v>4069</v>
      </c>
      <c r="D941" s="6" t="s">
        <v>1149</v>
      </c>
      <c r="E941" s="49" t="s">
        <v>1180</v>
      </c>
      <c r="F941" s="6" t="s">
        <v>4070</v>
      </c>
      <c r="G941" s="6" t="s">
        <v>1181</v>
      </c>
      <c r="H941" s="6" t="s">
        <v>5296</v>
      </c>
      <c r="I941" s="60" t="s">
        <v>5297</v>
      </c>
      <c r="J941" s="49" t="s">
        <v>5298</v>
      </c>
      <c r="K941" s="6" t="s">
        <v>5299</v>
      </c>
      <c r="L941" s="29">
        <f>IF($J$6="с учетом НДС",VLOOKUP(I941,LEGEND!B:E,4,0)*(1-M941),VLOOKUP(I941,LEGEND!B:E,4,0)*(1-M941)/1.2)</f>
        <v>13600</v>
      </c>
      <c r="M941" s="57">
        <f>IF(AND(B941&lt;&gt;"1_Электроинструмент",B941&lt;&gt;"2_Садовая техника"),$J$5,IF($J$4&lt;=20%,$J$4,IFERROR(VLOOKUP(S941,LEGEND!$L$2:$M$5,2,FALSE),$J$4)))</f>
        <v>0</v>
      </c>
      <c r="N941" s="48" t="s">
        <v>5298</v>
      </c>
      <c r="O941" s="49" t="s">
        <v>60</v>
      </c>
      <c r="P941" s="49" t="s">
        <v>66</v>
      </c>
      <c r="Q941" s="49" t="s">
        <v>473</v>
      </c>
      <c r="R941" s="50" t="s">
        <v>68</v>
      </c>
      <c r="S941" s="49" t="s">
        <v>60</v>
      </c>
      <c r="T941" s="73" t="str">
        <f>IF(_xlfn.XLOOKUP(I941,LEGEND!B:B,LEGEND!H:H)&lt;&gt;"-",HYPERLINK(_xlfn.XLOOKUP(I941,LEGEND!B:B,LEGEND!H:H),"link"),_xlfn.XLOOKUP(I941,LEGEND!B:B,LEGEND!H:H))</f>
        <v>link</v>
      </c>
      <c r="U941" s="73" t="str">
        <f>HYPERLINK(_xlfn.XLOOKUP(I941,LEGEND!B:B,LEGEND!I:I))</f>
        <v>https://milwaukee-media-images.s3.amazonaws.com/hi/4932451771--Hero_1.jpg</v>
      </c>
      <c r="V941" s="51" t="s">
        <v>5300</v>
      </c>
      <c r="W941" s="63" t="s">
        <v>1189</v>
      </c>
      <c r="X941" s="64">
        <v>70</v>
      </c>
      <c r="Y941" s="64">
        <v>40</v>
      </c>
      <c r="Z941" s="64">
        <v>45</v>
      </c>
      <c r="AA941" s="84">
        <v>0.10199999999999999</v>
      </c>
      <c r="AB941" s="85">
        <v>1</v>
      </c>
      <c r="AC941" s="85">
        <v>1</v>
      </c>
    </row>
    <row r="942" spans="1:29" ht="15">
      <c r="A942" s="1"/>
      <c r="B942" s="6" t="s">
        <v>55</v>
      </c>
      <c r="C942" s="6" t="s">
        <v>4069</v>
      </c>
      <c r="D942" s="6" t="s">
        <v>1149</v>
      </c>
      <c r="E942" s="49" t="s">
        <v>1180</v>
      </c>
      <c r="F942" s="6" t="s">
        <v>4070</v>
      </c>
      <c r="G942" s="6" t="s">
        <v>1181</v>
      </c>
      <c r="H942" s="6" t="s">
        <v>5316</v>
      </c>
      <c r="I942" s="60" t="s">
        <v>5317</v>
      </c>
      <c r="J942" s="49" t="s">
        <v>5318</v>
      </c>
      <c r="K942" s="6" t="s">
        <v>5319</v>
      </c>
      <c r="L942" s="29">
        <f>IF($J$6="с учетом НДС",VLOOKUP(I942,LEGEND!B:E,4,0)*(1-M942),VLOOKUP(I942,LEGEND!B:E,4,0)*(1-M942)/1.2)</f>
        <v>13600</v>
      </c>
      <c r="M942" s="57">
        <f>IF(AND(B942&lt;&gt;"1_Электроинструмент",B942&lt;&gt;"2_Садовая техника"),$J$5,IF($J$4&lt;=20%,$J$4,IFERROR(VLOOKUP(S942,LEGEND!$L$2:$M$5,2,FALSE),$J$4)))</f>
        <v>0</v>
      </c>
      <c r="N942" s="48" t="s">
        <v>5318</v>
      </c>
      <c r="O942" s="49" t="s">
        <v>60</v>
      </c>
      <c r="P942" s="49" t="s">
        <v>66</v>
      </c>
      <c r="Q942" s="49" t="s">
        <v>473</v>
      </c>
      <c r="R942" s="50" t="s">
        <v>68</v>
      </c>
      <c r="S942" s="49" t="s">
        <v>60</v>
      </c>
      <c r="T942" s="73" t="str">
        <f>IF(_xlfn.XLOOKUP(I942,LEGEND!B:B,LEGEND!H:H)&lt;&gt;"-",HYPERLINK(_xlfn.XLOOKUP(I942,LEGEND!B:B,LEGEND!H:H),"link"),_xlfn.XLOOKUP(I942,LEGEND!B:B,LEGEND!H:H))</f>
        <v>link</v>
      </c>
      <c r="U942" s="73" t="str">
        <f>HYPERLINK(_xlfn.XLOOKUP(I942,LEGEND!B:B,LEGEND!I:I))</f>
        <v>https://milwaukee-media-images.s3.amazonaws.com/hi/4932451772--Hero_1.jpg</v>
      </c>
      <c r="V942" s="51" t="s">
        <v>5320</v>
      </c>
      <c r="W942" s="63" t="s">
        <v>1189</v>
      </c>
      <c r="X942" s="64">
        <v>70</v>
      </c>
      <c r="Y942" s="64">
        <v>40</v>
      </c>
      <c r="Z942" s="64">
        <v>45</v>
      </c>
      <c r="AA942" s="84">
        <v>0.10199999999999999</v>
      </c>
      <c r="AB942" s="85">
        <v>1</v>
      </c>
      <c r="AC942" s="85">
        <v>1</v>
      </c>
    </row>
    <row r="943" spans="1:29" ht="15">
      <c r="A943" s="1"/>
      <c r="B943" s="6" t="s">
        <v>55</v>
      </c>
      <c r="C943" s="6" t="s">
        <v>4069</v>
      </c>
      <c r="D943" s="6" t="s">
        <v>1149</v>
      </c>
      <c r="E943" s="49" t="s">
        <v>1180</v>
      </c>
      <c r="F943" s="6" t="s">
        <v>4070</v>
      </c>
      <c r="G943" s="6" t="s">
        <v>1181</v>
      </c>
      <c r="H943" s="6" t="s">
        <v>5327</v>
      </c>
      <c r="I943" s="60" t="s">
        <v>5328</v>
      </c>
      <c r="J943" s="49" t="s">
        <v>5329</v>
      </c>
      <c r="K943" s="6" t="s">
        <v>5330</v>
      </c>
      <c r="L943" s="29">
        <f>IF($J$6="с учетом НДС",VLOOKUP(I943,LEGEND!B:E,4,0)*(1-M943),VLOOKUP(I943,LEGEND!B:E,4,0)*(1-M943)/1.2)</f>
        <v>13600</v>
      </c>
      <c r="M943" s="57">
        <f>IF(AND(B943&lt;&gt;"1_Электроинструмент",B943&lt;&gt;"2_Садовая техника"),$J$5,IF($J$4&lt;=20%,$J$4,IFERROR(VLOOKUP(S943,LEGEND!$L$2:$M$5,2,FALSE),$J$4)))</f>
        <v>0</v>
      </c>
      <c r="N943" s="48" t="s">
        <v>5331</v>
      </c>
      <c r="O943" s="49" t="s">
        <v>60</v>
      </c>
      <c r="P943" s="49" t="s">
        <v>66</v>
      </c>
      <c r="Q943" s="49" t="s">
        <v>473</v>
      </c>
      <c r="R943" s="50" t="s">
        <v>68</v>
      </c>
      <c r="S943" s="49" t="s">
        <v>60</v>
      </c>
      <c r="T943" s="73" t="str">
        <f>IF(_xlfn.XLOOKUP(I943,LEGEND!B:B,LEGEND!H:H)&lt;&gt;"-",HYPERLINK(_xlfn.XLOOKUP(I943,LEGEND!B:B,LEGEND!H:H),"link"),_xlfn.XLOOKUP(I943,LEGEND!B:B,LEGEND!H:H))</f>
        <v>link</v>
      </c>
      <c r="U943" s="73" t="str">
        <f>HYPERLINK(_xlfn.XLOOKUP(I943,LEGEND!B:B,LEGEND!I:I))</f>
        <v>https://milwaukee-media-images.s3.amazonaws.com/hi/4932451774--Hero_1.jpg</v>
      </c>
      <c r="V943" s="51" t="s">
        <v>5332</v>
      </c>
      <c r="W943" s="63" t="s">
        <v>1189</v>
      </c>
      <c r="X943" s="64">
        <v>70</v>
      </c>
      <c r="Y943" s="64">
        <v>40</v>
      </c>
      <c r="Z943" s="64">
        <v>45</v>
      </c>
      <c r="AA943" s="84">
        <v>0.10199999999999999</v>
      </c>
      <c r="AB943" s="85">
        <v>1</v>
      </c>
      <c r="AC943" s="85">
        <v>1</v>
      </c>
    </row>
    <row r="944" spans="1:29" ht="15">
      <c r="A944" s="1"/>
      <c r="B944" s="6" t="s">
        <v>55</v>
      </c>
      <c r="C944" s="6" t="s">
        <v>4069</v>
      </c>
      <c r="D944" s="6" t="s">
        <v>1149</v>
      </c>
      <c r="E944" s="49" t="s">
        <v>1180</v>
      </c>
      <c r="F944" s="6" t="s">
        <v>4070</v>
      </c>
      <c r="G944" s="6" t="s">
        <v>1181</v>
      </c>
      <c r="H944" s="6" t="s">
        <v>5356</v>
      </c>
      <c r="I944" s="60" t="s">
        <v>5357</v>
      </c>
      <c r="J944" s="49" t="s">
        <v>5358</v>
      </c>
      <c r="K944" s="6" t="s">
        <v>5359</v>
      </c>
      <c r="L944" s="29">
        <f>IF($J$6="с учетом НДС",VLOOKUP(I944,LEGEND!B:E,4,0)*(1-M944),VLOOKUP(I944,LEGEND!B:E,4,0)*(1-M944)/1.2)</f>
        <v>13600</v>
      </c>
      <c r="M944" s="57">
        <f>IF(AND(B944&lt;&gt;"1_Электроинструмент",B944&lt;&gt;"2_Садовая техника"),$J$5,IF($J$4&lt;=20%,$J$4,IFERROR(VLOOKUP(S944,LEGEND!$L$2:$M$5,2,FALSE),$J$4)))</f>
        <v>0</v>
      </c>
      <c r="N944" s="48" t="s">
        <v>5358</v>
      </c>
      <c r="O944" s="49" t="s">
        <v>60</v>
      </c>
      <c r="P944" s="49" t="s">
        <v>66</v>
      </c>
      <c r="Q944" s="49" t="s">
        <v>473</v>
      </c>
      <c r="R944" s="50" t="s">
        <v>68</v>
      </c>
      <c r="S944" s="49" t="s">
        <v>60</v>
      </c>
      <c r="T944" s="73" t="str">
        <f>IF(_xlfn.XLOOKUP(I944,LEGEND!B:B,LEGEND!H:H)&lt;&gt;"-",HYPERLINK(_xlfn.XLOOKUP(I944,LEGEND!B:B,LEGEND!H:H),"link"),_xlfn.XLOOKUP(I944,LEGEND!B:B,LEGEND!H:H))</f>
        <v>link</v>
      </c>
      <c r="U944" s="73" t="str">
        <f>HYPERLINK(_xlfn.XLOOKUP(I944,LEGEND!B:B,LEGEND!I:I))</f>
        <v>https://milwaukee-media-images.s3.amazonaws.com/hi/4932451744--Hero_1.jpg</v>
      </c>
      <c r="V944" s="51" t="s">
        <v>5360</v>
      </c>
      <c r="W944" s="63" t="s">
        <v>1189</v>
      </c>
      <c r="X944" s="64">
        <v>70</v>
      </c>
      <c r="Y944" s="64">
        <v>40</v>
      </c>
      <c r="Z944" s="64">
        <v>45</v>
      </c>
      <c r="AA944" s="84">
        <v>0.10199999999999999</v>
      </c>
      <c r="AB944" s="85">
        <v>1</v>
      </c>
      <c r="AC944" s="85">
        <v>1</v>
      </c>
    </row>
    <row r="945" spans="1:29" ht="15">
      <c r="A945" s="1"/>
      <c r="B945" s="6" t="s">
        <v>55</v>
      </c>
      <c r="C945" s="6" t="s">
        <v>4069</v>
      </c>
      <c r="D945" s="6" t="s">
        <v>1149</v>
      </c>
      <c r="E945" s="49" t="s">
        <v>1180</v>
      </c>
      <c r="F945" s="6" t="s">
        <v>4070</v>
      </c>
      <c r="G945" s="6" t="s">
        <v>60</v>
      </c>
      <c r="H945" s="6" t="s">
        <v>5393</v>
      </c>
      <c r="I945" s="60" t="s">
        <v>5394</v>
      </c>
      <c r="J945" s="49" t="s">
        <v>5395</v>
      </c>
      <c r="K945" s="6" t="s">
        <v>5396</v>
      </c>
      <c r="L945" s="29">
        <f>IF($J$6="с учетом НДС",VLOOKUP(I945,LEGEND!B:E,4,0)*(1-M945),VLOOKUP(I945,LEGEND!B:E,4,0)*(1-M945)/1.2)</f>
        <v>13600</v>
      </c>
      <c r="M945" s="57">
        <f>IF(AND(B945&lt;&gt;"1_Электроинструмент",B945&lt;&gt;"2_Садовая техника"),$J$5,IF($J$4&lt;=20%,$J$4,IFERROR(VLOOKUP(S945,LEGEND!$L$2:$M$5,2,FALSE),$J$4)))</f>
        <v>0</v>
      </c>
      <c r="N945" s="48" t="s">
        <v>60</v>
      </c>
      <c r="O945" s="49" t="s">
        <v>60</v>
      </c>
      <c r="P945" s="49" t="s">
        <v>66</v>
      </c>
      <c r="Q945" s="49" t="s">
        <v>473</v>
      </c>
      <c r="R945" s="50" t="s">
        <v>68</v>
      </c>
      <c r="S945" s="49" t="s">
        <v>60</v>
      </c>
      <c r="T945" s="73" t="str">
        <f>IF(_xlfn.XLOOKUP(I945,LEGEND!B:B,LEGEND!H:H)&lt;&gt;"-",HYPERLINK(_xlfn.XLOOKUP(I945,LEGEND!B:B,LEGEND!H:H),"link"),_xlfn.XLOOKUP(I945,LEGEND!B:B,LEGEND!H:H))</f>
        <v>link</v>
      </c>
      <c r="U945" s="73" t="str">
        <f>HYPERLINK(_xlfn.XLOOKUP(I945,LEGEND!B:B,LEGEND!I:I))</f>
        <v>https://milwaukee-media-images.s3.amazonaws.com/hi/4932464861--Hero_1.jpg</v>
      </c>
      <c r="V945" s="51" t="s">
        <v>5397</v>
      </c>
      <c r="W945" s="63" t="s">
        <v>1189</v>
      </c>
      <c r="X945" s="64">
        <v>70</v>
      </c>
      <c r="Y945" s="64">
        <v>40</v>
      </c>
      <c r="Z945" s="64">
        <v>40</v>
      </c>
      <c r="AA945" s="84">
        <v>0.108</v>
      </c>
      <c r="AB945" s="85">
        <v>1</v>
      </c>
      <c r="AC945" s="85">
        <v>1</v>
      </c>
    </row>
    <row r="946" spans="1:29" ht="15">
      <c r="A946" s="1"/>
      <c r="B946" s="6" t="s">
        <v>55</v>
      </c>
      <c r="C946" s="6" t="s">
        <v>4069</v>
      </c>
      <c r="D946" s="6" t="s">
        <v>1149</v>
      </c>
      <c r="E946" s="49" t="s">
        <v>1180</v>
      </c>
      <c r="F946" s="6" t="s">
        <v>4070</v>
      </c>
      <c r="G946" s="6" t="s">
        <v>1181</v>
      </c>
      <c r="H946" s="6" t="s">
        <v>5817</v>
      </c>
      <c r="I946" s="60" t="s">
        <v>5818</v>
      </c>
      <c r="J946" s="49" t="s">
        <v>5819</v>
      </c>
      <c r="K946" s="6" t="s">
        <v>5820</v>
      </c>
      <c r="L946" s="29">
        <f>IF($J$6="с учетом НДС",VLOOKUP(I946,LEGEND!B:E,4,0)*(1-M946),VLOOKUP(I946,LEGEND!B:E,4,0)*(1-M946)/1.2)</f>
        <v>13600</v>
      </c>
      <c r="M946" s="57">
        <f>IF(AND(B946&lt;&gt;"1_Электроинструмент",B946&lt;&gt;"2_Садовая техника"),$J$5,IF($J$4&lt;=20%,$J$4,IFERROR(VLOOKUP(S946,LEGEND!$L$2:$M$5,2,FALSE),$J$4)))</f>
        <v>0</v>
      </c>
      <c r="N946" s="48" t="s">
        <v>5819</v>
      </c>
      <c r="O946" s="49" t="s">
        <v>60</v>
      </c>
      <c r="P946" s="49" t="s">
        <v>66</v>
      </c>
      <c r="Q946" s="49" t="s">
        <v>473</v>
      </c>
      <c r="R946" s="50" t="s">
        <v>68</v>
      </c>
      <c r="S946" s="49" t="s">
        <v>60</v>
      </c>
      <c r="T946" s="73" t="str">
        <f>IF(_xlfn.XLOOKUP(I946,LEGEND!B:B,LEGEND!H:H)&lt;&gt;"-",HYPERLINK(_xlfn.XLOOKUP(I946,LEGEND!B:B,LEGEND!H:H),"link"),_xlfn.XLOOKUP(I946,LEGEND!B:B,LEGEND!H:H))</f>
        <v>link</v>
      </c>
      <c r="U946" s="73" t="str">
        <f>HYPERLINK(_xlfn.XLOOKUP(I946,LEGEND!B:B,LEGEND!I:I))</f>
        <v>https://milwaukee-media-images.s3.amazonaws.com/hi/4932451733--Hero_1.jpg</v>
      </c>
      <c r="V946" s="51" t="s">
        <v>5821</v>
      </c>
      <c r="W946" s="63" t="s">
        <v>1189</v>
      </c>
      <c r="X946" s="64">
        <v>70</v>
      </c>
      <c r="Y946" s="64">
        <v>40</v>
      </c>
      <c r="Z946" s="64">
        <v>45</v>
      </c>
      <c r="AA946" s="84">
        <v>0.14000000000000001</v>
      </c>
      <c r="AB946" s="85">
        <v>1</v>
      </c>
      <c r="AC946" s="85">
        <v>1</v>
      </c>
    </row>
    <row r="947" spans="1:29" ht="15">
      <c r="A947" s="1"/>
      <c r="B947" s="6" t="s">
        <v>55</v>
      </c>
      <c r="C947" s="6" t="s">
        <v>4069</v>
      </c>
      <c r="D947" s="6" t="s">
        <v>1149</v>
      </c>
      <c r="E947" s="49" t="s">
        <v>1180</v>
      </c>
      <c r="F947" s="6" t="s">
        <v>4070</v>
      </c>
      <c r="G947" s="6" t="s">
        <v>1181</v>
      </c>
      <c r="H947" s="6" t="s">
        <v>5832</v>
      </c>
      <c r="I947" s="60" t="s">
        <v>5833</v>
      </c>
      <c r="J947" s="49" t="s">
        <v>5834</v>
      </c>
      <c r="K947" s="6" t="s">
        <v>5835</v>
      </c>
      <c r="L947" s="29">
        <f>IF($J$6="с учетом НДС",VLOOKUP(I947,LEGEND!B:E,4,0)*(1-M947),VLOOKUP(I947,LEGEND!B:E,4,0)*(1-M947)/1.2)</f>
        <v>13600</v>
      </c>
      <c r="M947" s="57">
        <f>IF(AND(B947&lt;&gt;"1_Электроинструмент",B947&lt;&gt;"2_Садовая техника"),$J$5,IF($J$4&lt;=20%,$J$4,IFERROR(VLOOKUP(S947,LEGEND!$L$2:$M$5,2,FALSE),$J$4)))</f>
        <v>0</v>
      </c>
      <c r="N947" s="48" t="s">
        <v>5836</v>
      </c>
      <c r="O947" s="49" t="s">
        <v>60</v>
      </c>
      <c r="P947" s="49" t="s">
        <v>66</v>
      </c>
      <c r="Q947" s="49" t="s">
        <v>473</v>
      </c>
      <c r="R947" s="50" t="s">
        <v>68</v>
      </c>
      <c r="S947" s="49" t="s">
        <v>60</v>
      </c>
      <c r="T947" s="73" t="str">
        <f>IF(_xlfn.XLOOKUP(I947,LEGEND!B:B,LEGEND!H:H)&lt;&gt;"-",HYPERLINK(_xlfn.XLOOKUP(I947,LEGEND!B:B,LEGEND!H:H),"link"),_xlfn.XLOOKUP(I947,LEGEND!B:B,LEGEND!H:H))</f>
        <v>link</v>
      </c>
      <c r="U947" s="73" t="str">
        <f>HYPERLINK(_xlfn.XLOOKUP(I947,LEGEND!B:B,LEGEND!I:I))</f>
        <v>https://milwaukee-media-images.s3.amazonaws.com/hi/4932451734--Hero_1.jpg</v>
      </c>
      <c r="V947" s="51" t="s">
        <v>5837</v>
      </c>
      <c r="W947" s="63" t="s">
        <v>1189</v>
      </c>
      <c r="X947" s="64">
        <v>70</v>
      </c>
      <c r="Y947" s="64">
        <v>40</v>
      </c>
      <c r="Z947" s="64">
        <v>45</v>
      </c>
      <c r="AA947" s="84">
        <v>0.10199999999999999</v>
      </c>
      <c r="AB947" s="85">
        <v>1</v>
      </c>
      <c r="AC947" s="85">
        <v>1</v>
      </c>
    </row>
    <row r="948" spans="1:29" ht="15">
      <c r="A948" s="1"/>
      <c r="B948" s="6" t="s">
        <v>55</v>
      </c>
      <c r="C948" s="6" t="s">
        <v>4069</v>
      </c>
      <c r="D948" s="6" t="s">
        <v>1149</v>
      </c>
      <c r="E948" s="49" t="s">
        <v>1180</v>
      </c>
      <c r="F948" s="6" t="s">
        <v>4070</v>
      </c>
      <c r="G948" s="6" t="s">
        <v>1181</v>
      </c>
      <c r="H948" s="6" t="s">
        <v>5843</v>
      </c>
      <c r="I948" s="60" t="s">
        <v>5844</v>
      </c>
      <c r="J948" s="49" t="s">
        <v>5845</v>
      </c>
      <c r="K948" s="6" t="s">
        <v>5846</v>
      </c>
      <c r="L948" s="29">
        <f>IF($J$6="с учетом НДС",VLOOKUP(I948,LEGEND!B:E,4,0)*(1-M948),VLOOKUP(I948,LEGEND!B:E,4,0)*(1-M948)/1.2)</f>
        <v>13600</v>
      </c>
      <c r="M948" s="57">
        <f>IF(AND(B948&lt;&gt;"1_Электроинструмент",B948&lt;&gt;"2_Садовая техника"),$J$5,IF($J$4&lt;=20%,$J$4,IFERROR(VLOOKUP(S948,LEGEND!$L$2:$M$5,2,FALSE),$J$4)))</f>
        <v>0</v>
      </c>
      <c r="N948" s="48" t="s">
        <v>5845</v>
      </c>
      <c r="O948" s="49" t="s">
        <v>60</v>
      </c>
      <c r="P948" s="49" t="s">
        <v>66</v>
      </c>
      <c r="Q948" s="49" t="s">
        <v>473</v>
      </c>
      <c r="R948" s="50" t="s">
        <v>68</v>
      </c>
      <c r="S948" s="49" t="s">
        <v>60</v>
      </c>
      <c r="T948" s="73" t="str">
        <f>IF(_xlfn.XLOOKUP(I948,LEGEND!B:B,LEGEND!H:H)&lt;&gt;"-",HYPERLINK(_xlfn.XLOOKUP(I948,LEGEND!B:B,LEGEND!H:H),"link"),_xlfn.XLOOKUP(I948,LEGEND!B:B,LEGEND!H:H))</f>
        <v>link</v>
      </c>
      <c r="U948" s="73" t="str">
        <f>HYPERLINK(_xlfn.XLOOKUP(I948,LEGEND!B:B,LEGEND!I:I))</f>
        <v>https://milwaukee-media-images.s3.amazonaws.com/hi/4932451735--Hero_1.jpg</v>
      </c>
      <c r="V948" s="51" t="s">
        <v>5847</v>
      </c>
      <c r="W948" s="63" t="s">
        <v>1189</v>
      </c>
      <c r="X948" s="64">
        <v>70</v>
      </c>
      <c r="Y948" s="64">
        <v>40</v>
      </c>
      <c r="Z948" s="64">
        <v>45</v>
      </c>
      <c r="AA948" s="84">
        <v>0.14000000000000001</v>
      </c>
      <c r="AB948" s="85">
        <v>1</v>
      </c>
      <c r="AC948" s="85">
        <v>1</v>
      </c>
    </row>
    <row r="949" spans="1:29" ht="15">
      <c r="A949" s="1"/>
      <c r="B949" s="6" t="s">
        <v>55</v>
      </c>
      <c r="C949" s="6" t="s">
        <v>4069</v>
      </c>
      <c r="D949" s="6" t="s">
        <v>1149</v>
      </c>
      <c r="E949" s="49" t="s">
        <v>1180</v>
      </c>
      <c r="F949" s="6" t="s">
        <v>4070</v>
      </c>
      <c r="G949" s="6" t="s">
        <v>1181</v>
      </c>
      <c r="H949" s="6" t="s">
        <v>5854</v>
      </c>
      <c r="I949" s="60" t="s">
        <v>5855</v>
      </c>
      <c r="J949" s="49" t="s">
        <v>5856</v>
      </c>
      <c r="K949" s="6" t="s">
        <v>5857</v>
      </c>
      <c r="L949" s="29">
        <f>IF($J$6="с учетом НДС",VLOOKUP(I949,LEGEND!B:E,4,0)*(1-M949),VLOOKUP(I949,LEGEND!B:E,4,0)*(1-M949)/1.2)</f>
        <v>13600</v>
      </c>
      <c r="M949" s="57">
        <f>IF(AND(B949&lt;&gt;"1_Электроинструмент",B949&lt;&gt;"2_Садовая техника"),$J$5,IF($J$4&lt;=20%,$J$4,IFERROR(VLOOKUP(S949,LEGEND!$L$2:$M$5,2,FALSE),$J$4)))</f>
        <v>0</v>
      </c>
      <c r="N949" s="48" t="s">
        <v>5856</v>
      </c>
      <c r="O949" s="49" t="s">
        <v>60</v>
      </c>
      <c r="P949" s="49" t="s">
        <v>66</v>
      </c>
      <c r="Q949" s="49" t="s">
        <v>473</v>
      </c>
      <c r="R949" s="50" t="s">
        <v>68</v>
      </c>
      <c r="S949" s="49" t="s">
        <v>60</v>
      </c>
      <c r="T949" s="73" t="str">
        <f>IF(_xlfn.XLOOKUP(I949,LEGEND!B:B,LEGEND!H:H)&lt;&gt;"-",HYPERLINK(_xlfn.XLOOKUP(I949,LEGEND!B:B,LEGEND!H:H),"link"),_xlfn.XLOOKUP(I949,LEGEND!B:B,LEGEND!H:H))</f>
        <v>link</v>
      </c>
      <c r="U949" s="73" t="str">
        <f>HYPERLINK(_xlfn.XLOOKUP(I949,LEGEND!B:B,LEGEND!I:I))</f>
        <v>https://milwaukee-media-images.s3.amazonaws.com/hi/4932451737--Hero_1.jpg</v>
      </c>
      <c r="V949" s="51" t="s">
        <v>5858</v>
      </c>
      <c r="W949" s="63" t="s">
        <v>1189</v>
      </c>
      <c r="X949" s="64">
        <v>70</v>
      </c>
      <c r="Y949" s="64">
        <v>40</v>
      </c>
      <c r="Z949" s="64">
        <v>45</v>
      </c>
      <c r="AA949" s="84">
        <v>0.10199999999999999</v>
      </c>
      <c r="AB949" s="85">
        <v>1</v>
      </c>
      <c r="AC949" s="85">
        <v>1</v>
      </c>
    </row>
    <row r="950" spans="1:29" ht="15">
      <c r="A950" s="1"/>
      <c r="B950" s="6" t="s">
        <v>55</v>
      </c>
      <c r="C950" s="6" t="s">
        <v>4069</v>
      </c>
      <c r="D950" s="6" t="s">
        <v>1149</v>
      </c>
      <c r="E950" s="49" t="s">
        <v>1180</v>
      </c>
      <c r="F950" s="6" t="s">
        <v>4070</v>
      </c>
      <c r="G950" s="6" t="s">
        <v>1181</v>
      </c>
      <c r="H950" s="6" t="s">
        <v>5859</v>
      </c>
      <c r="I950" s="60" t="s">
        <v>5860</v>
      </c>
      <c r="J950" s="49" t="s">
        <v>5861</v>
      </c>
      <c r="K950" s="6" t="s">
        <v>5862</v>
      </c>
      <c r="L950" s="29">
        <f>IF($J$6="с учетом НДС",VLOOKUP(I950,LEGEND!B:E,4,0)*(1-M950),VLOOKUP(I950,LEGEND!B:E,4,0)*(1-M950)/1.2)</f>
        <v>13600</v>
      </c>
      <c r="M950" s="57">
        <f>IF(AND(B950&lt;&gt;"1_Электроинструмент",B950&lt;&gt;"2_Садовая техника"),$J$5,IF($J$4&lt;=20%,$J$4,IFERROR(VLOOKUP(S950,LEGEND!$L$2:$M$5,2,FALSE),$J$4)))</f>
        <v>0</v>
      </c>
      <c r="N950" s="48" t="s">
        <v>5861</v>
      </c>
      <c r="O950" s="49" t="s">
        <v>60</v>
      </c>
      <c r="P950" s="49" t="s">
        <v>66</v>
      </c>
      <c r="Q950" s="49" t="s">
        <v>473</v>
      </c>
      <c r="R950" s="50" t="s">
        <v>68</v>
      </c>
      <c r="S950" s="49" t="s">
        <v>60</v>
      </c>
      <c r="T950" s="73" t="str">
        <f>IF(_xlfn.XLOOKUP(I950,LEGEND!B:B,LEGEND!H:H)&lt;&gt;"-",HYPERLINK(_xlfn.XLOOKUP(I950,LEGEND!B:B,LEGEND!H:H),"link"),_xlfn.XLOOKUP(I950,LEGEND!B:B,LEGEND!H:H))</f>
        <v>link</v>
      </c>
      <c r="U950" s="73" t="str">
        <f>HYPERLINK(_xlfn.XLOOKUP(I950,LEGEND!B:B,LEGEND!I:I))</f>
        <v>https://milwaukee-media-images.s3.amazonaws.com/hi/4932451738--Hero_1.jpg</v>
      </c>
      <c r="V950" s="51" t="s">
        <v>5863</v>
      </c>
      <c r="W950" s="63" t="s">
        <v>1189</v>
      </c>
      <c r="X950" s="64">
        <v>70</v>
      </c>
      <c r="Y950" s="64">
        <v>40</v>
      </c>
      <c r="Z950" s="64">
        <v>40</v>
      </c>
      <c r="AA950" s="84">
        <v>0.104</v>
      </c>
      <c r="AB950" s="85">
        <v>1</v>
      </c>
      <c r="AC950" s="85">
        <v>1</v>
      </c>
    </row>
    <row r="951" spans="1:29" ht="15">
      <c r="A951" s="1"/>
      <c r="B951" s="6" t="s">
        <v>55</v>
      </c>
      <c r="C951" s="6" t="s">
        <v>4069</v>
      </c>
      <c r="D951" s="6" t="s">
        <v>1149</v>
      </c>
      <c r="E951" s="49" t="s">
        <v>1180</v>
      </c>
      <c r="F951" s="6" t="s">
        <v>4070</v>
      </c>
      <c r="G951" s="6" t="s">
        <v>1181</v>
      </c>
      <c r="H951" s="6" t="s">
        <v>5306</v>
      </c>
      <c r="I951" s="60" t="s">
        <v>5307</v>
      </c>
      <c r="J951" s="49" t="s">
        <v>5308</v>
      </c>
      <c r="K951" s="6" t="s">
        <v>5309</v>
      </c>
      <c r="L951" s="29">
        <f>IF($J$6="с учетом НДС",VLOOKUP(I951,LEGEND!B:E,4,0)*(1-M951),VLOOKUP(I951,LEGEND!B:E,4,0)*(1-M951)/1.2)</f>
        <v>13900</v>
      </c>
      <c r="M951" s="57">
        <f>IF(AND(B951&lt;&gt;"1_Электроинструмент",B951&lt;&gt;"2_Садовая техника"),$J$5,IF($J$4&lt;=20%,$J$4,IFERROR(VLOOKUP(S951,LEGEND!$L$2:$M$5,2,FALSE),$J$4)))</f>
        <v>0</v>
      </c>
      <c r="N951" s="48" t="s">
        <v>5308</v>
      </c>
      <c r="O951" s="49" t="s">
        <v>60</v>
      </c>
      <c r="P951" s="49" t="s">
        <v>66</v>
      </c>
      <c r="Q951" s="49" t="s">
        <v>473</v>
      </c>
      <c r="R951" s="50" t="s">
        <v>68</v>
      </c>
      <c r="S951" s="49" t="s">
        <v>60</v>
      </c>
      <c r="T951" s="73" t="str">
        <f>IF(_xlfn.XLOOKUP(I951,LEGEND!B:B,LEGEND!H:H)&lt;&gt;"-",HYPERLINK(_xlfn.XLOOKUP(I951,LEGEND!B:B,LEGEND!H:H),"link"),_xlfn.XLOOKUP(I951,LEGEND!B:B,LEGEND!H:H))</f>
        <v>link</v>
      </c>
      <c r="U951" s="73" t="str">
        <f>HYPERLINK(_xlfn.XLOOKUP(I951,LEGEND!B:B,LEGEND!I:I))</f>
        <v>https://milwaukee-media-images.s3.amazonaws.com/hi/4932451778--Hero_1.jpg</v>
      </c>
      <c r="V951" s="51" t="s">
        <v>5310</v>
      </c>
      <c r="W951" s="63" t="s">
        <v>1189</v>
      </c>
      <c r="X951" s="64">
        <v>70</v>
      </c>
      <c r="Y951" s="64">
        <v>40</v>
      </c>
      <c r="Z951" s="64">
        <v>45</v>
      </c>
      <c r="AA951" s="84">
        <v>4.0000000000000001E-3</v>
      </c>
      <c r="AB951" s="85">
        <v>1</v>
      </c>
      <c r="AC951" s="85">
        <v>1</v>
      </c>
    </row>
    <row r="952" spans="1:29" ht="15">
      <c r="A952" s="1"/>
      <c r="B952" s="6" t="s">
        <v>55</v>
      </c>
      <c r="C952" s="6" t="s">
        <v>4069</v>
      </c>
      <c r="D952" s="6" t="s">
        <v>1149</v>
      </c>
      <c r="E952" s="49" t="s">
        <v>1180</v>
      </c>
      <c r="F952" s="6" t="s">
        <v>4070</v>
      </c>
      <c r="G952" s="6" t="s">
        <v>1181</v>
      </c>
      <c r="H952" s="6" t="s">
        <v>5333</v>
      </c>
      <c r="I952" s="60" t="s">
        <v>5334</v>
      </c>
      <c r="J952" s="49" t="s">
        <v>5335</v>
      </c>
      <c r="K952" s="6" t="s">
        <v>5336</v>
      </c>
      <c r="L952" s="29">
        <f>IF($J$6="с учетом НДС",VLOOKUP(I952,LEGEND!B:E,4,0)*(1-M952),VLOOKUP(I952,LEGEND!B:E,4,0)*(1-M952)/1.2)</f>
        <v>13900</v>
      </c>
      <c r="M952" s="57">
        <f>IF(AND(B952&lt;&gt;"1_Электроинструмент",B952&lt;&gt;"2_Садовая техника"),$J$5,IF($J$4&lt;=20%,$J$4,IFERROR(VLOOKUP(S952,LEGEND!$L$2:$M$5,2,FALSE),$J$4)))</f>
        <v>0</v>
      </c>
      <c r="N952" s="48" t="s">
        <v>5337</v>
      </c>
      <c r="O952" s="49" t="s">
        <v>60</v>
      </c>
      <c r="P952" s="49" t="s">
        <v>66</v>
      </c>
      <c r="Q952" s="49" t="s">
        <v>473</v>
      </c>
      <c r="R952" s="50" t="s">
        <v>68</v>
      </c>
      <c r="S952" s="49" t="s">
        <v>60</v>
      </c>
      <c r="T952" s="73" t="str">
        <f>IF(_xlfn.XLOOKUP(I952,LEGEND!B:B,LEGEND!H:H)&lt;&gt;"-",HYPERLINK(_xlfn.XLOOKUP(I952,LEGEND!B:B,LEGEND!H:H),"link"),_xlfn.XLOOKUP(I952,LEGEND!B:B,LEGEND!H:H))</f>
        <v>link</v>
      </c>
      <c r="U952" s="73" t="str">
        <f>HYPERLINK(_xlfn.XLOOKUP(I952,LEGEND!B:B,LEGEND!I:I))</f>
        <v>https://milwaukee-media-images.s3.amazonaws.com/hi/4932451775--Hero_1.jpg</v>
      </c>
      <c r="V952" s="51" t="s">
        <v>5338</v>
      </c>
      <c r="W952" s="63" t="s">
        <v>1189</v>
      </c>
      <c r="X952" s="64">
        <v>70</v>
      </c>
      <c r="Y952" s="64">
        <v>40</v>
      </c>
      <c r="Z952" s="64">
        <v>45</v>
      </c>
      <c r="AA952" s="84">
        <v>0.10199999999999999</v>
      </c>
      <c r="AB952" s="85">
        <v>1</v>
      </c>
      <c r="AC952" s="85">
        <v>1</v>
      </c>
    </row>
    <row r="953" spans="1:29" ht="15">
      <c r="A953" s="1"/>
      <c r="B953" s="6" t="s">
        <v>55</v>
      </c>
      <c r="C953" s="6" t="s">
        <v>4069</v>
      </c>
      <c r="D953" s="6" t="s">
        <v>1149</v>
      </c>
      <c r="E953" s="49" t="s">
        <v>1180</v>
      </c>
      <c r="F953" s="6" t="s">
        <v>4070</v>
      </c>
      <c r="G953" s="6" t="s">
        <v>1181</v>
      </c>
      <c r="H953" s="6" t="s">
        <v>5345</v>
      </c>
      <c r="I953" s="60" t="s">
        <v>5346</v>
      </c>
      <c r="J953" s="49" t="s">
        <v>5347</v>
      </c>
      <c r="K953" s="6" t="s">
        <v>5348</v>
      </c>
      <c r="L953" s="29">
        <f>IF($J$6="с учетом НДС",VLOOKUP(I953,LEGEND!B:E,4,0)*(1-M953),VLOOKUP(I953,LEGEND!B:E,4,0)*(1-M953)/1.2)</f>
        <v>13900</v>
      </c>
      <c r="M953" s="57">
        <f>IF(AND(B953&lt;&gt;"1_Электроинструмент",B953&lt;&gt;"2_Садовая техника"),$J$5,IF($J$4&lt;=20%,$J$4,IFERROR(VLOOKUP(S953,LEGEND!$L$2:$M$5,2,FALSE),$J$4)))</f>
        <v>0</v>
      </c>
      <c r="N953" s="48" t="s">
        <v>5347</v>
      </c>
      <c r="O953" s="49" t="s">
        <v>60</v>
      </c>
      <c r="P953" s="49" t="s">
        <v>66</v>
      </c>
      <c r="Q953" s="49" t="s">
        <v>473</v>
      </c>
      <c r="R953" s="50" t="s">
        <v>68</v>
      </c>
      <c r="S953" s="49" t="s">
        <v>60</v>
      </c>
      <c r="T953" s="73" t="str">
        <f>IF(_xlfn.XLOOKUP(I953,LEGEND!B:B,LEGEND!H:H)&lt;&gt;"-",HYPERLINK(_xlfn.XLOOKUP(I953,LEGEND!B:B,LEGEND!H:H),"link"),_xlfn.XLOOKUP(I953,LEGEND!B:B,LEGEND!H:H))</f>
        <v>link</v>
      </c>
      <c r="U953" s="73" t="str">
        <f>HYPERLINK(_xlfn.XLOOKUP(I953,LEGEND!B:B,LEGEND!I:I))</f>
        <v>https://milwaukee-media-images.s3.amazonaws.com/hi/4932451750--Hero_1.jpg</v>
      </c>
      <c r="V953" s="51" t="s">
        <v>5350</v>
      </c>
      <c r="W953" s="63" t="s">
        <v>1189</v>
      </c>
      <c r="X953" s="64">
        <v>70</v>
      </c>
      <c r="Y953" s="64">
        <v>40</v>
      </c>
      <c r="Z953" s="64">
        <v>45</v>
      </c>
      <c r="AA953" s="84">
        <v>0.10199999999999999</v>
      </c>
      <c r="AB953" s="85">
        <v>1</v>
      </c>
      <c r="AC953" s="85">
        <v>1</v>
      </c>
    </row>
    <row r="954" spans="1:29" ht="15">
      <c r="A954" s="1"/>
      <c r="B954" s="6" t="s">
        <v>55</v>
      </c>
      <c r="C954" s="6" t="s">
        <v>4069</v>
      </c>
      <c r="D954" s="6" t="s">
        <v>1149</v>
      </c>
      <c r="E954" s="49" t="s">
        <v>1180</v>
      </c>
      <c r="F954" s="6" t="s">
        <v>4070</v>
      </c>
      <c r="G954" s="6" t="s">
        <v>1181</v>
      </c>
      <c r="H954" s="6" t="s">
        <v>5366</v>
      </c>
      <c r="I954" s="60" t="s">
        <v>5367</v>
      </c>
      <c r="J954" s="49" t="s">
        <v>5368</v>
      </c>
      <c r="K954" s="6" t="s">
        <v>5369</v>
      </c>
      <c r="L954" s="29">
        <f>IF($J$6="с учетом НДС",VLOOKUP(I954,LEGEND!B:E,4,0)*(1-M954),VLOOKUP(I954,LEGEND!B:E,4,0)*(1-M954)/1.2)</f>
        <v>13900</v>
      </c>
      <c r="M954" s="57">
        <f>IF(AND(B954&lt;&gt;"1_Электроинструмент",B954&lt;&gt;"2_Садовая техника"),$J$5,IF($J$4&lt;=20%,$J$4,IFERROR(VLOOKUP(S954,LEGEND!$L$2:$M$5,2,FALSE),$J$4)))</f>
        <v>0</v>
      </c>
      <c r="N954" s="48" t="s">
        <v>5368</v>
      </c>
      <c r="O954" s="49" t="s">
        <v>60</v>
      </c>
      <c r="P954" s="49" t="s">
        <v>66</v>
      </c>
      <c r="Q954" s="49" t="s">
        <v>473</v>
      </c>
      <c r="R954" s="50" t="s">
        <v>68</v>
      </c>
      <c r="S954" s="49" t="s">
        <v>60</v>
      </c>
      <c r="T954" s="73" t="str">
        <f>IF(_xlfn.XLOOKUP(I954,LEGEND!B:B,LEGEND!H:H)&lt;&gt;"-",HYPERLINK(_xlfn.XLOOKUP(I954,LEGEND!B:B,LEGEND!H:H),"link"),_xlfn.XLOOKUP(I954,LEGEND!B:B,LEGEND!H:H))</f>
        <v>link</v>
      </c>
      <c r="U954" s="73" t="str">
        <f>HYPERLINK(_xlfn.XLOOKUP(I954,LEGEND!B:B,LEGEND!I:I))</f>
        <v>https://milwaukee-media-images.s3.amazonaws.com/hi/4932451753--Hero_1.jpg</v>
      </c>
      <c r="V954" s="51" t="s">
        <v>5370</v>
      </c>
      <c r="W954" s="63" t="s">
        <v>1189</v>
      </c>
      <c r="X954" s="64">
        <v>70</v>
      </c>
      <c r="Y954" s="64">
        <v>40</v>
      </c>
      <c r="Z954" s="64">
        <v>45</v>
      </c>
      <c r="AA954" s="84">
        <v>0.10199999999999999</v>
      </c>
      <c r="AB954" s="85">
        <v>1</v>
      </c>
      <c r="AC954" s="85">
        <v>1</v>
      </c>
    </row>
    <row r="955" spans="1:29" ht="15">
      <c r="A955" s="1"/>
      <c r="B955" s="6" t="s">
        <v>55</v>
      </c>
      <c r="C955" s="6" t="s">
        <v>4069</v>
      </c>
      <c r="D955" s="6" t="s">
        <v>1149</v>
      </c>
      <c r="E955" s="49" t="s">
        <v>1180</v>
      </c>
      <c r="F955" s="6" t="s">
        <v>4070</v>
      </c>
      <c r="G955" s="6" t="s">
        <v>1181</v>
      </c>
      <c r="H955" s="6" t="s">
        <v>5377</v>
      </c>
      <c r="I955" s="60" t="s">
        <v>5378</v>
      </c>
      <c r="J955" s="49" t="s">
        <v>5379</v>
      </c>
      <c r="K955" s="6" t="s">
        <v>5380</v>
      </c>
      <c r="L955" s="29">
        <f>IF($J$6="с учетом НДС",VLOOKUP(I955,LEGEND!B:E,4,0)*(1-M955),VLOOKUP(I955,LEGEND!B:E,4,0)*(1-M955)/1.2)</f>
        <v>13900</v>
      </c>
      <c r="M955" s="57">
        <f>IF(AND(B955&lt;&gt;"1_Электроинструмент",B955&lt;&gt;"2_Садовая техника"),$J$5,IF($J$4&lt;=20%,$J$4,IFERROR(VLOOKUP(S955,LEGEND!$L$2:$M$5,2,FALSE),$J$4)))</f>
        <v>0</v>
      </c>
      <c r="N955" s="48" t="s">
        <v>5379</v>
      </c>
      <c r="O955" s="49" t="s">
        <v>60</v>
      </c>
      <c r="P955" s="49" t="s">
        <v>66</v>
      </c>
      <c r="Q955" s="49" t="s">
        <v>473</v>
      </c>
      <c r="R955" s="50" t="s">
        <v>68</v>
      </c>
      <c r="S955" s="49" t="s">
        <v>60</v>
      </c>
      <c r="T955" s="73" t="str">
        <f>IF(_xlfn.XLOOKUP(I955,LEGEND!B:B,LEGEND!H:H)&lt;&gt;"-",HYPERLINK(_xlfn.XLOOKUP(I955,LEGEND!B:B,LEGEND!H:H),"link"),_xlfn.XLOOKUP(I955,LEGEND!B:B,LEGEND!H:H))</f>
        <v>link</v>
      </c>
      <c r="U955" s="73" t="str">
        <f>HYPERLINK(_xlfn.XLOOKUP(I955,LEGEND!B:B,LEGEND!I:I))</f>
        <v>https://milwaukee-media-images.s3.amazonaws.com/hi/4932451754--Hero_1.jpg</v>
      </c>
      <c r="V955" s="51" t="s">
        <v>5381</v>
      </c>
      <c r="W955" s="63" t="s">
        <v>1189</v>
      </c>
      <c r="X955" s="64">
        <v>70</v>
      </c>
      <c r="Y955" s="64">
        <v>40</v>
      </c>
      <c r="Z955" s="64">
        <v>45</v>
      </c>
      <c r="AA955" s="84">
        <v>0.10199999999999999</v>
      </c>
      <c r="AB955" s="85">
        <v>1</v>
      </c>
      <c r="AC955" s="85">
        <v>1</v>
      </c>
    </row>
    <row r="956" spans="1:29" ht="15">
      <c r="A956" s="1"/>
      <c r="B956" s="6" t="s">
        <v>55</v>
      </c>
      <c r="C956" s="6" t="s">
        <v>4069</v>
      </c>
      <c r="D956" s="6" t="s">
        <v>1149</v>
      </c>
      <c r="E956" s="49" t="s">
        <v>1180</v>
      </c>
      <c r="F956" s="6" t="s">
        <v>4070</v>
      </c>
      <c r="G956" s="6" t="s">
        <v>1181</v>
      </c>
      <c r="H956" s="6" t="s">
        <v>5806</v>
      </c>
      <c r="I956" s="60" t="s">
        <v>5807</v>
      </c>
      <c r="J956" s="49" t="s">
        <v>5808</v>
      </c>
      <c r="K956" s="6" t="s">
        <v>5809</v>
      </c>
      <c r="L956" s="29">
        <f>IF($J$6="с учетом НДС",VLOOKUP(I956,LEGEND!B:E,4,0)*(1-M956),VLOOKUP(I956,LEGEND!B:E,4,0)*(1-M956)/1.2)</f>
        <v>13900</v>
      </c>
      <c r="M956" s="57">
        <f>IF(AND(B956&lt;&gt;"1_Электроинструмент",B956&lt;&gt;"2_Садовая техника"),$J$5,IF($J$4&lt;=20%,$J$4,IFERROR(VLOOKUP(S956,LEGEND!$L$2:$M$5,2,FALSE),$J$4)))</f>
        <v>0</v>
      </c>
      <c r="N956" s="48" t="s">
        <v>5808</v>
      </c>
      <c r="O956" s="49" t="s">
        <v>60</v>
      </c>
      <c r="P956" s="49" t="s">
        <v>66</v>
      </c>
      <c r="Q956" s="49" t="s">
        <v>473</v>
      </c>
      <c r="R956" s="50" t="s">
        <v>68</v>
      </c>
      <c r="S956" s="49" t="s">
        <v>60</v>
      </c>
      <c r="T956" s="73" t="str">
        <f>IF(_xlfn.XLOOKUP(I956,LEGEND!B:B,LEGEND!H:H)&lt;&gt;"-",HYPERLINK(_xlfn.XLOOKUP(I956,LEGEND!B:B,LEGEND!H:H),"link"),_xlfn.XLOOKUP(I956,LEGEND!B:B,LEGEND!H:H))</f>
        <v>link</v>
      </c>
      <c r="U956" s="73" t="str">
        <f>HYPERLINK(_xlfn.XLOOKUP(I956,LEGEND!B:B,LEGEND!I:I))</f>
        <v>https://milwaukee-media-images.s3.amazonaws.com/hi/4932451739--Hero_1.jpg</v>
      </c>
      <c r="V956" s="51" t="s">
        <v>5811</v>
      </c>
      <c r="W956" s="63" t="s">
        <v>1189</v>
      </c>
      <c r="X956" s="64">
        <v>70</v>
      </c>
      <c r="Y956" s="64">
        <v>40</v>
      </c>
      <c r="Z956" s="64">
        <v>45</v>
      </c>
      <c r="AA956" s="84">
        <v>0.10199999999999999</v>
      </c>
      <c r="AB956" s="85">
        <v>1</v>
      </c>
      <c r="AC956" s="85">
        <v>1</v>
      </c>
    </row>
    <row r="957" spans="1:29" ht="15">
      <c r="A957" s="1"/>
      <c r="B957" s="6" t="s">
        <v>55</v>
      </c>
      <c r="C957" s="6" t="s">
        <v>4069</v>
      </c>
      <c r="D957" s="6" t="s">
        <v>1149</v>
      </c>
      <c r="E957" s="49" t="s">
        <v>1180</v>
      </c>
      <c r="F957" s="6" t="s">
        <v>4070</v>
      </c>
      <c r="G957" s="6" t="s">
        <v>1181</v>
      </c>
      <c r="H957" s="6" t="s">
        <v>5827</v>
      </c>
      <c r="I957" s="60" t="s">
        <v>5828</v>
      </c>
      <c r="J957" s="49" t="s">
        <v>5829</v>
      </c>
      <c r="K957" s="6" t="s">
        <v>5830</v>
      </c>
      <c r="L957" s="29">
        <f>IF($J$6="с учетом НДС",VLOOKUP(I957,LEGEND!B:E,4,0)*(1-M957),VLOOKUP(I957,LEGEND!B:E,4,0)*(1-M957)/1.2)</f>
        <v>13900</v>
      </c>
      <c r="M957" s="57">
        <f>IF(AND(B957&lt;&gt;"1_Электроинструмент",B957&lt;&gt;"2_Садовая техника"),$J$5,IF($J$4&lt;=20%,$J$4,IFERROR(VLOOKUP(S957,LEGEND!$L$2:$M$5,2,FALSE),$J$4)))</f>
        <v>0</v>
      </c>
      <c r="N957" s="48" t="s">
        <v>5829</v>
      </c>
      <c r="O957" s="49" t="s">
        <v>60</v>
      </c>
      <c r="P957" s="49" t="s">
        <v>66</v>
      </c>
      <c r="Q957" s="49" t="s">
        <v>473</v>
      </c>
      <c r="R957" s="50" t="s">
        <v>68</v>
      </c>
      <c r="S957" s="49" t="s">
        <v>60</v>
      </c>
      <c r="T957" s="73" t="str">
        <f>IF(_xlfn.XLOOKUP(I957,LEGEND!B:B,LEGEND!H:H)&lt;&gt;"-",HYPERLINK(_xlfn.XLOOKUP(I957,LEGEND!B:B,LEGEND!H:H),"link"),_xlfn.XLOOKUP(I957,LEGEND!B:B,LEGEND!H:H))</f>
        <v>link</v>
      </c>
      <c r="U957" s="73" t="str">
        <f>HYPERLINK(_xlfn.XLOOKUP(I957,LEGEND!B:B,LEGEND!I:I))</f>
        <v>https://milwaukee-media-images.s3.amazonaws.com/hi/4932451742--Hero_1.jpg</v>
      </c>
      <c r="V957" s="51" t="s">
        <v>5831</v>
      </c>
      <c r="W957" s="63" t="s">
        <v>1189</v>
      </c>
      <c r="X957" s="64">
        <v>70</v>
      </c>
      <c r="Y957" s="64">
        <v>40</v>
      </c>
      <c r="Z957" s="64">
        <v>45</v>
      </c>
      <c r="AA957" s="84">
        <v>0.10199999999999999</v>
      </c>
      <c r="AB957" s="85">
        <v>1</v>
      </c>
      <c r="AC957" s="85">
        <v>1</v>
      </c>
    </row>
    <row r="958" spans="1:29" ht="15">
      <c r="A958" s="1"/>
      <c r="B958" s="6" t="s">
        <v>55</v>
      </c>
      <c r="C958" s="6" t="s">
        <v>4069</v>
      </c>
      <c r="D958" s="6" t="s">
        <v>1149</v>
      </c>
      <c r="E958" s="49" t="s">
        <v>1180</v>
      </c>
      <c r="F958" s="6" t="s">
        <v>4070</v>
      </c>
      <c r="G958" s="6" t="s">
        <v>1181</v>
      </c>
      <c r="H958" s="6" t="s">
        <v>5838</v>
      </c>
      <c r="I958" s="60" t="s">
        <v>5839</v>
      </c>
      <c r="J958" s="49" t="s">
        <v>5840</v>
      </c>
      <c r="K958" s="6" t="s">
        <v>5841</v>
      </c>
      <c r="L958" s="29">
        <f>IF($J$6="с учетом НДС",VLOOKUP(I958,LEGEND!B:E,4,0)*(1-M958),VLOOKUP(I958,LEGEND!B:E,4,0)*(1-M958)/1.2)</f>
        <v>13900</v>
      </c>
      <c r="M958" s="57">
        <f>IF(AND(B958&lt;&gt;"1_Электроинструмент",B958&lt;&gt;"2_Садовая техника"),$J$5,IF($J$4&lt;=20%,$J$4,IFERROR(VLOOKUP(S958,LEGEND!$L$2:$M$5,2,FALSE),$J$4)))</f>
        <v>0</v>
      </c>
      <c r="N958" s="48" t="s">
        <v>60</v>
      </c>
      <c r="O958" s="49" t="s">
        <v>60</v>
      </c>
      <c r="P958" s="49" t="s">
        <v>66</v>
      </c>
      <c r="Q958" s="49" t="s">
        <v>473</v>
      </c>
      <c r="R958" s="50" t="s">
        <v>68</v>
      </c>
      <c r="S958" s="49" t="s">
        <v>60</v>
      </c>
      <c r="T958" s="73" t="str">
        <f>IF(_xlfn.XLOOKUP(I958,LEGEND!B:B,LEGEND!H:H)&lt;&gt;"-",HYPERLINK(_xlfn.XLOOKUP(I958,LEGEND!B:B,LEGEND!H:H),"link"),_xlfn.XLOOKUP(I958,LEGEND!B:B,LEGEND!H:H))</f>
        <v>link</v>
      </c>
      <c r="U958" s="73" t="str">
        <f>HYPERLINK(_xlfn.XLOOKUP(I958,LEGEND!B:B,LEGEND!I:I))</f>
        <v>https://milwaukee-media-images.s3.amazonaws.com/hi/4932451743--Hero_1.jpg</v>
      </c>
      <c r="V958" s="51" t="s">
        <v>5842</v>
      </c>
      <c r="W958" s="63" t="s">
        <v>1189</v>
      </c>
      <c r="X958" s="64">
        <v>70</v>
      </c>
      <c r="Y958" s="64">
        <v>40</v>
      </c>
      <c r="Z958" s="64">
        <v>45</v>
      </c>
      <c r="AA958" s="84">
        <v>0.10199999999999999</v>
      </c>
      <c r="AB958" s="85">
        <v>1</v>
      </c>
      <c r="AC958" s="85">
        <v>1</v>
      </c>
    </row>
    <row r="959" spans="1:29" ht="15">
      <c r="A959" s="1"/>
      <c r="B959" s="6" t="s">
        <v>55</v>
      </c>
      <c r="C959" s="6" t="s">
        <v>4069</v>
      </c>
      <c r="D959" s="6" t="s">
        <v>1149</v>
      </c>
      <c r="E959" s="49" t="s">
        <v>1180</v>
      </c>
      <c r="F959" s="6" t="s">
        <v>4070</v>
      </c>
      <c r="G959" s="6" t="s">
        <v>1181</v>
      </c>
      <c r="H959" s="6" t="s">
        <v>6042</v>
      </c>
      <c r="I959" s="60" t="s">
        <v>6043</v>
      </c>
      <c r="J959" s="49" t="s">
        <v>6044</v>
      </c>
      <c r="K959" s="6" t="s">
        <v>6045</v>
      </c>
      <c r="L959" s="29">
        <f>IF($J$6="с учетом НДС",VLOOKUP(I959,LEGEND!B:E,4,0)*(1-M959),VLOOKUP(I959,LEGEND!B:E,4,0)*(1-M959)/1.2)</f>
        <v>13900</v>
      </c>
      <c r="M959" s="57">
        <f>IF(AND(B959&lt;&gt;"1_Электроинструмент",B959&lt;&gt;"2_Садовая техника"),$J$5,IF($J$4&lt;=20%,$J$4,IFERROR(VLOOKUP(S959,LEGEND!$L$2:$M$5,2,FALSE),$J$4)))</f>
        <v>0</v>
      </c>
      <c r="N959" s="48" t="s">
        <v>6044</v>
      </c>
      <c r="O959" s="49" t="s">
        <v>60</v>
      </c>
      <c r="P959" s="49" t="s">
        <v>66</v>
      </c>
      <c r="Q959" s="49" t="s">
        <v>473</v>
      </c>
      <c r="R959" s="50" t="s">
        <v>68</v>
      </c>
      <c r="S959" s="49" t="s">
        <v>60</v>
      </c>
      <c r="T959" s="73" t="str">
        <f>IF(_xlfn.XLOOKUP(I959,LEGEND!B:B,LEGEND!H:H)&lt;&gt;"-",HYPERLINK(_xlfn.XLOOKUP(I959,LEGEND!B:B,LEGEND!H:H),"link"),_xlfn.XLOOKUP(I959,LEGEND!B:B,LEGEND!H:H))</f>
        <v>link</v>
      </c>
      <c r="U959" s="73" t="str">
        <f>HYPERLINK(_xlfn.XLOOKUP(I959,LEGEND!B:B,LEGEND!I:I))</f>
        <v>https://milwaukee-media-images.s3.amazonaws.com/hi/4932451761--Hero_1.jpg</v>
      </c>
      <c r="V959" s="51" t="s">
        <v>6047</v>
      </c>
      <c r="W959" s="63" t="s">
        <v>1189</v>
      </c>
      <c r="X959" s="64">
        <v>70</v>
      </c>
      <c r="Y959" s="64">
        <v>40</v>
      </c>
      <c r="Z959" s="64">
        <v>45</v>
      </c>
      <c r="AA959" s="84">
        <v>0.10199999999999999</v>
      </c>
      <c r="AB959" s="85">
        <v>1</v>
      </c>
      <c r="AC959" s="85">
        <v>1</v>
      </c>
    </row>
    <row r="960" spans="1:29" ht="15">
      <c r="A960" s="1"/>
      <c r="B960" s="6" t="s">
        <v>55</v>
      </c>
      <c r="C960" s="6" t="s">
        <v>4069</v>
      </c>
      <c r="D960" s="6" t="s">
        <v>1149</v>
      </c>
      <c r="E960" s="49" t="s">
        <v>1180</v>
      </c>
      <c r="F960" s="6" t="s">
        <v>4070</v>
      </c>
      <c r="G960" s="6" t="s">
        <v>1181</v>
      </c>
      <c r="H960" s="6" t="s">
        <v>6063</v>
      </c>
      <c r="I960" s="60" t="s">
        <v>6064</v>
      </c>
      <c r="J960" s="49" t="s">
        <v>6065</v>
      </c>
      <c r="K960" s="6" t="s">
        <v>6066</v>
      </c>
      <c r="L960" s="29">
        <f>IF($J$6="с учетом НДС",VLOOKUP(I960,LEGEND!B:E,4,0)*(1-M960),VLOOKUP(I960,LEGEND!B:E,4,0)*(1-M960)/1.2)</f>
        <v>13900</v>
      </c>
      <c r="M960" s="57">
        <f>IF(AND(B960&lt;&gt;"1_Электроинструмент",B960&lt;&gt;"2_Садовая техника"),$J$5,IF($J$4&lt;=20%,$J$4,IFERROR(VLOOKUP(S960,LEGEND!$L$2:$M$5,2,FALSE),$J$4)))</f>
        <v>0</v>
      </c>
      <c r="N960" s="48" t="s">
        <v>6065</v>
      </c>
      <c r="O960" s="49" t="s">
        <v>60</v>
      </c>
      <c r="P960" s="49" t="s">
        <v>66</v>
      </c>
      <c r="Q960" s="49" t="s">
        <v>473</v>
      </c>
      <c r="R960" s="50" t="s">
        <v>68</v>
      </c>
      <c r="S960" s="49" t="s">
        <v>60</v>
      </c>
      <c r="T960" s="73" t="str">
        <f>IF(_xlfn.XLOOKUP(I960,LEGEND!B:B,LEGEND!H:H)&lt;&gt;"-",HYPERLINK(_xlfn.XLOOKUP(I960,LEGEND!B:B,LEGEND!H:H),"link"),_xlfn.XLOOKUP(I960,LEGEND!B:B,LEGEND!H:H))</f>
        <v>link</v>
      </c>
      <c r="U960" s="73" t="str">
        <f>HYPERLINK(_xlfn.XLOOKUP(I960,LEGEND!B:B,LEGEND!I:I))</f>
        <v>https://milwaukee-media-images.s3.amazonaws.com/hi/4932451764--Hero_1.jpg</v>
      </c>
      <c r="V960" s="51" t="s">
        <v>6067</v>
      </c>
      <c r="W960" s="63" t="s">
        <v>1189</v>
      </c>
      <c r="X960" s="64">
        <v>70</v>
      </c>
      <c r="Y960" s="64">
        <v>40</v>
      </c>
      <c r="Z960" s="64">
        <v>45</v>
      </c>
      <c r="AA960" s="84">
        <v>0.10199999999999999</v>
      </c>
      <c r="AB960" s="85">
        <v>1</v>
      </c>
      <c r="AC960" s="85">
        <v>1</v>
      </c>
    </row>
    <row r="961" spans="1:29" ht="15">
      <c r="A961" s="1"/>
      <c r="B961" s="6" t="s">
        <v>55</v>
      </c>
      <c r="C961" s="6" t="s">
        <v>4069</v>
      </c>
      <c r="D961" s="6" t="s">
        <v>1149</v>
      </c>
      <c r="E961" s="49" t="s">
        <v>1180</v>
      </c>
      <c r="F961" s="6" t="s">
        <v>4070</v>
      </c>
      <c r="G961" s="6" t="s">
        <v>1181</v>
      </c>
      <c r="H961" s="6" t="s">
        <v>6068</v>
      </c>
      <c r="I961" s="60" t="s">
        <v>6069</v>
      </c>
      <c r="J961" s="49" t="s">
        <v>6070</v>
      </c>
      <c r="K961" s="6" t="s">
        <v>6071</v>
      </c>
      <c r="L961" s="29">
        <f>IF($J$6="с учетом НДС",VLOOKUP(I961,LEGEND!B:E,4,0)*(1-M961),VLOOKUP(I961,LEGEND!B:E,4,0)*(1-M961)/1.2)</f>
        <v>14000</v>
      </c>
      <c r="M961" s="57">
        <f>IF(AND(B961&lt;&gt;"1_Электроинструмент",B961&lt;&gt;"2_Садовая техника"),$J$5,IF($J$4&lt;=20%,$J$4,IFERROR(VLOOKUP(S961,LEGEND!$L$2:$M$5,2,FALSE),$J$4)))</f>
        <v>0</v>
      </c>
      <c r="N961" s="48" t="s">
        <v>6072</v>
      </c>
      <c r="O961" s="49" t="s">
        <v>60</v>
      </c>
      <c r="P961" s="49" t="s">
        <v>66</v>
      </c>
      <c r="Q961" s="49" t="s">
        <v>473</v>
      </c>
      <c r="R961" s="50" t="s">
        <v>68</v>
      </c>
      <c r="S961" s="49" t="s">
        <v>60</v>
      </c>
      <c r="T961" s="73" t="str">
        <f>IF(_xlfn.XLOOKUP(I961,LEGEND!B:B,LEGEND!H:H)&lt;&gt;"-",HYPERLINK(_xlfn.XLOOKUP(I961,LEGEND!B:B,LEGEND!H:H),"link"),_xlfn.XLOOKUP(I961,LEGEND!B:B,LEGEND!H:H))</f>
        <v>link</v>
      </c>
      <c r="U961" s="73" t="str">
        <f>HYPERLINK(_xlfn.XLOOKUP(I961,LEGEND!B:B,LEGEND!I:I))</f>
        <v>https://milwaukee-media-images.s3.amazonaws.com/hi/4932451756--Hero_1.jpg</v>
      </c>
      <c r="V961" s="51" t="s">
        <v>6073</v>
      </c>
      <c r="W961" s="63" t="s">
        <v>1189</v>
      </c>
      <c r="X961" s="64">
        <v>70</v>
      </c>
      <c r="Y961" s="64">
        <v>40</v>
      </c>
      <c r="Z961" s="64">
        <v>45</v>
      </c>
      <c r="AA961" s="84">
        <v>0.10199999999999999</v>
      </c>
      <c r="AB961" s="85">
        <v>1</v>
      </c>
      <c r="AC961" s="85">
        <v>1</v>
      </c>
    </row>
    <row r="962" spans="1:29" ht="15">
      <c r="A962" s="1"/>
      <c r="B962" s="6" t="s">
        <v>55</v>
      </c>
      <c r="C962" s="6" t="s">
        <v>4069</v>
      </c>
      <c r="D962" s="6" t="s">
        <v>1149</v>
      </c>
      <c r="E962" s="49" t="s">
        <v>1180</v>
      </c>
      <c r="F962" s="6" t="s">
        <v>4070</v>
      </c>
      <c r="G962" s="6" t="s">
        <v>1181</v>
      </c>
      <c r="H962" s="6" t="s">
        <v>6079</v>
      </c>
      <c r="I962" s="60" t="s">
        <v>6080</v>
      </c>
      <c r="J962" s="49" t="s">
        <v>6081</v>
      </c>
      <c r="K962" s="6" t="s">
        <v>6082</v>
      </c>
      <c r="L962" s="29">
        <f>IF($J$6="с учетом НДС",VLOOKUP(I962,LEGEND!B:E,4,0)*(1-M962),VLOOKUP(I962,LEGEND!B:E,4,0)*(1-M962)/1.2)</f>
        <v>14000</v>
      </c>
      <c r="M962" s="57">
        <f>IF(AND(B962&lt;&gt;"1_Электроинструмент",B962&lt;&gt;"2_Садовая техника"),$J$5,IF($J$4&lt;=20%,$J$4,IFERROR(VLOOKUP(S962,LEGEND!$L$2:$M$5,2,FALSE),$J$4)))</f>
        <v>0</v>
      </c>
      <c r="N962" s="48" t="s">
        <v>6081</v>
      </c>
      <c r="O962" s="49" t="s">
        <v>60</v>
      </c>
      <c r="P962" s="49" t="s">
        <v>66</v>
      </c>
      <c r="Q962" s="49" t="s">
        <v>473</v>
      </c>
      <c r="R962" s="50" t="s">
        <v>68</v>
      </c>
      <c r="S962" s="49" t="s">
        <v>60</v>
      </c>
      <c r="T962" s="73" t="str">
        <f>IF(_xlfn.XLOOKUP(I962,LEGEND!B:B,LEGEND!H:H)&lt;&gt;"-",HYPERLINK(_xlfn.XLOOKUP(I962,LEGEND!B:B,LEGEND!H:H),"link"),_xlfn.XLOOKUP(I962,LEGEND!B:B,LEGEND!H:H))</f>
        <v>link</v>
      </c>
      <c r="U962" s="73" t="str">
        <f>HYPERLINK(_xlfn.XLOOKUP(I962,LEGEND!B:B,LEGEND!I:I))</f>
        <v>https://milwaukee-media-images.s3.amazonaws.com/hi/4932451757--Hero_1.jpg</v>
      </c>
      <c r="V962" s="51" t="s">
        <v>6083</v>
      </c>
      <c r="W962" s="63" t="s">
        <v>1189</v>
      </c>
      <c r="X962" s="64">
        <v>70</v>
      </c>
      <c r="Y962" s="64">
        <v>40</v>
      </c>
      <c r="Z962" s="64">
        <v>45</v>
      </c>
      <c r="AA962" s="84">
        <v>0.10199999999999999</v>
      </c>
      <c r="AB962" s="85">
        <v>1</v>
      </c>
      <c r="AC962" s="85">
        <v>1</v>
      </c>
    </row>
    <row r="963" spans="1:29" ht="15">
      <c r="A963" s="1"/>
      <c r="B963" s="6" t="s">
        <v>55</v>
      </c>
      <c r="C963" s="6" t="s">
        <v>4069</v>
      </c>
      <c r="D963" s="6" t="s">
        <v>1149</v>
      </c>
      <c r="E963" s="49" t="s">
        <v>1180</v>
      </c>
      <c r="F963" s="6" t="s">
        <v>4070</v>
      </c>
      <c r="G963" s="6" t="s">
        <v>1181</v>
      </c>
      <c r="H963" s="6" t="s">
        <v>6090</v>
      </c>
      <c r="I963" s="60" t="s">
        <v>6091</v>
      </c>
      <c r="J963" s="49" t="s">
        <v>6092</v>
      </c>
      <c r="K963" s="6" t="s">
        <v>6093</v>
      </c>
      <c r="L963" s="29">
        <f>IF($J$6="с учетом НДС",VLOOKUP(I963,LEGEND!B:E,4,0)*(1-M963),VLOOKUP(I963,LEGEND!B:E,4,0)*(1-M963)/1.2)</f>
        <v>14000</v>
      </c>
      <c r="M963" s="57">
        <f>IF(AND(B963&lt;&gt;"1_Электроинструмент",B963&lt;&gt;"2_Садовая техника"),$J$5,IF($J$4&lt;=20%,$J$4,IFERROR(VLOOKUP(S963,LEGEND!$L$2:$M$5,2,FALSE),$J$4)))</f>
        <v>0</v>
      </c>
      <c r="N963" s="48" t="s">
        <v>6094</v>
      </c>
      <c r="O963" s="49" t="s">
        <v>60</v>
      </c>
      <c r="P963" s="49" t="s">
        <v>66</v>
      </c>
      <c r="Q963" s="49" t="s">
        <v>473</v>
      </c>
      <c r="R963" s="50" t="s">
        <v>68</v>
      </c>
      <c r="S963" s="49" t="s">
        <v>60</v>
      </c>
      <c r="T963" s="73" t="str">
        <f>IF(_xlfn.XLOOKUP(I963,LEGEND!B:B,LEGEND!H:H)&lt;&gt;"-",HYPERLINK(_xlfn.XLOOKUP(I963,LEGEND!B:B,LEGEND!H:H),"link"),_xlfn.XLOOKUP(I963,LEGEND!B:B,LEGEND!H:H))</f>
        <v>link</v>
      </c>
      <c r="U963" s="73" t="str">
        <f>HYPERLINK(_xlfn.XLOOKUP(I963,LEGEND!B:B,LEGEND!I:I))</f>
        <v>https://milwaukee-media-images.s3.amazonaws.com/hi/4932451759--Hero_1.jpg</v>
      </c>
      <c r="V963" s="51" t="s">
        <v>6095</v>
      </c>
      <c r="W963" s="63" t="s">
        <v>1189</v>
      </c>
      <c r="X963" s="64">
        <v>70</v>
      </c>
      <c r="Y963" s="64">
        <v>40</v>
      </c>
      <c r="Z963" s="64">
        <v>45</v>
      </c>
      <c r="AA963" s="84">
        <v>0.10199999999999999</v>
      </c>
      <c r="AB963" s="85">
        <v>1</v>
      </c>
      <c r="AC963" s="85">
        <v>1</v>
      </c>
    </row>
    <row r="964" spans="1:29" ht="15">
      <c r="A964" s="1"/>
      <c r="B964" s="6" t="s">
        <v>55</v>
      </c>
      <c r="C964" s="6" t="s">
        <v>4069</v>
      </c>
      <c r="D964" s="6" t="s">
        <v>1149</v>
      </c>
      <c r="E964" s="49" t="s">
        <v>1180</v>
      </c>
      <c r="F964" s="6" t="s">
        <v>4070</v>
      </c>
      <c r="G964" s="6" t="s">
        <v>1181</v>
      </c>
      <c r="H964" s="6" t="s">
        <v>6096</v>
      </c>
      <c r="I964" s="60" t="s">
        <v>6097</v>
      </c>
      <c r="J964" s="49" t="s">
        <v>6098</v>
      </c>
      <c r="K964" s="6" t="s">
        <v>6099</v>
      </c>
      <c r="L964" s="29">
        <f>IF($J$6="с учетом НДС",VLOOKUP(I964,LEGEND!B:E,4,0)*(1-M964),VLOOKUP(I964,LEGEND!B:E,4,0)*(1-M964)/1.2)</f>
        <v>14000</v>
      </c>
      <c r="M964" s="57">
        <f>IF(AND(B964&lt;&gt;"1_Электроинструмент",B964&lt;&gt;"2_Садовая техника"),$J$5,IF($J$4&lt;=20%,$J$4,IFERROR(VLOOKUP(S964,LEGEND!$L$2:$M$5,2,FALSE),$J$4)))</f>
        <v>0</v>
      </c>
      <c r="N964" s="48" t="s">
        <v>6100</v>
      </c>
      <c r="O964" s="49" t="s">
        <v>60</v>
      </c>
      <c r="P964" s="49" t="s">
        <v>66</v>
      </c>
      <c r="Q964" s="49" t="s">
        <v>473</v>
      </c>
      <c r="R964" s="50" t="s">
        <v>68</v>
      </c>
      <c r="S964" s="49" t="s">
        <v>60</v>
      </c>
      <c r="T964" s="73" t="str">
        <f>IF(_xlfn.XLOOKUP(I964,LEGEND!B:B,LEGEND!H:H)&lt;&gt;"-",HYPERLINK(_xlfn.XLOOKUP(I964,LEGEND!B:B,LEGEND!H:H),"link"),_xlfn.XLOOKUP(I964,LEGEND!B:B,LEGEND!H:H))</f>
        <v>link</v>
      </c>
      <c r="U964" s="73" t="str">
        <f>HYPERLINK(_xlfn.XLOOKUP(I964,LEGEND!B:B,LEGEND!I:I))</f>
        <v>https://milwaukee-media-images.s3.amazonaws.com/hi/4932451760--Hero_1.jpg</v>
      </c>
      <c r="V964" s="51" t="s">
        <v>6101</v>
      </c>
      <c r="W964" s="63" t="s">
        <v>1189</v>
      </c>
      <c r="X964" s="64">
        <v>70</v>
      </c>
      <c r="Y964" s="64">
        <v>40</v>
      </c>
      <c r="Z964" s="64">
        <v>45</v>
      </c>
      <c r="AA964" s="84">
        <v>0.10199999999999999</v>
      </c>
      <c r="AB964" s="85">
        <v>1</v>
      </c>
      <c r="AC964" s="85">
        <v>1</v>
      </c>
    </row>
    <row r="965" spans="1:29" ht="15">
      <c r="A965" s="1"/>
      <c r="B965" s="6" t="s">
        <v>55</v>
      </c>
      <c r="C965" s="6" t="s">
        <v>4069</v>
      </c>
      <c r="D965" s="6" t="s">
        <v>1149</v>
      </c>
      <c r="E965" s="49" t="s">
        <v>1180</v>
      </c>
      <c r="F965" s="6" t="s">
        <v>4070</v>
      </c>
      <c r="G965" s="6" t="s">
        <v>1181</v>
      </c>
      <c r="H965" s="6" t="s">
        <v>5290</v>
      </c>
      <c r="I965" s="60" t="s">
        <v>5291</v>
      </c>
      <c r="J965" s="49" t="s">
        <v>5292</v>
      </c>
      <c r="K965" s="6" t="s">
        <v>5293</v>
      </c>
      <c r="L965" s="29">
        <f>IF($J$6="с учетом НДС",VLOOKUP(I965,LEGEND!B:E,4,0)*(1-M965),VLOOKUP(I965,LEGEND!B:E,4,0)*(1-M965)/1.2)</f>
        <v>14500</v>
      </c>
      <c r="M965" s="57">
        <f>IF(AND(B965&lt;&gt;"1_Электроинструмент",B965&lt;&gt;"2_Садовая техника"),$J$5,IF($J$4&lt;=20%,$J$4,IFERROR(VLOOKUP(S965,LEGEND!$L$2:$M$5,2,FALSE),$J$4)))</f>
        <v>0</v>
      </c>
      <c r="N965" s="48" t="s">
        <v>5292</v>
      </c>
      <c r="O965" s="49" t="s">
        <v>60</v>
      </c>
      <c r="P965" s="49" t="s">
        <v>66</v>
      </c>
      <c r="Q965" s="49" t="s">
        <v>473</v>
      </c>
      <c r="R965" s="50" t="s">
        <v>68</v>
      </c>
      <c r="S965" s="49" t="s">
        <v>60</v>
      </c>
      <c r="T965" s="73" t="str">
        <f>IF(_xlfn.XLOOKUP(I965,LEGEND!B:B,LEGEND!H:H)&lt;&gt;"-",HYPERLINK(_xlfn.XLOOKUP(I965,LEGEND!B:B,LEGEND!H:H),"link"),_xlfn.XLOOKUP(I965,LEGEND!B:B,LEGEND!H:H))</f>
        <v>link</v>
      </c>
      <c r="U965" s="73" t="str">
        <f>HYPERLINK(_xlfn.XLOOKUP(I965,LEGEND!B:B,LEGEND!I:I))</f>
        <v>https://milwaukee-media-images.s3.amazonaws.com/hi/4932451776--Hero_1.jpg</v>
      </c>
      <c r="V965" s="51" t="s">
        <v>5295</v>
      </c>
      <c r="W965" s="63" t="s">
        <v>1189</v>
      </c>
      <c r="X965" s="64">
        <v>70</v>
      </c>
      <c r="Y965" s="64">
        <v>40</v>
      </c>
      <c r="Z965" s="64">
        <v>45</v>
      </c>
      <c r="AA965" s="84">
        <v>0.10199999999999999</v>
      </c>
      <c r="AB965" s="85">
        <v>1</v>
      </c>
      <c r="AC965" s="85">
        <v>1</v>
      </c>
    </row>
    <row r="966" spans="1:29" ht="15">
      <c r="A966" s="1"/>
      <c r="B966" s="6" t="s">
        <v>55</v>
      </c>
      <c r="C966" s="6" t="s">
        <v>4069</v>
      </c>
      <c r="D966" s="6" t="s">
        <v>1149</v>
      </c>
      <c r="E966" s="49" t="s">
        <v>1180</v>
      </c>
      <c r="F966" s="6" t="s">
        <v>4070</v>
      </c>
      <c r="G966" s="6" t="s">
        <v>1181</v>
      </c>
      <c r="H966" s="6" t="s">
        <v>5301</v>
      </c>
      <c r="I966" s="60" t="s">
        <v>5302</v>
      </c>
      <c r="J966" s="49" t="s">
        <v>5303</v>
      </c>
      <c r="K966" s="6" t="s">
        <v>5304</v>
      </c>
      <c r="L966" s="29">
        <f>IF($J$6="с учетом НДС",VLOOKUP(I966,LEGEND!B:E,4,0)*(1-M966),VLOOKUP(I966,LEGEND!B:E,4,0)*(1-M966)/1.2)</f>
        <v>14500</v>
      </c>
      <c r="M966" s="57">
        <f>IF(AND(B966&lt;&gt;"1_Электроинструмент",B966&lt;&gt;"2_Садовая техника"),$J$5,IF($J$4&lt;=20%,$J$4,IFERROR(VLOOKUP(S966,LEGEND!$L$2:$M$5,2,FALSE),$J$4)))</f>
        <v>0</v>
      </c>
      <c r="N966" s="48" t="s">
        <v>5303</v>
      </c>
      <c r="O966" s="49" t="s">
        <v>60</v>
      </c>
      <c r="P966" s="49" t="s">
        <v>66</v>
      </c>
      <c r="Q966" s="49" t="s">
        <v>473</v>
      </c>
      <c r="R966" s="50" t="s">
        <v>68</v>
      </c>
      <c r="S966" s="49" t="s">
        <v>60</v>
      </c>
      <c r="T966" s="73" t="str">
        <f>IF(_xlfn.XLOOKUP(I966,LEGEND!B:B,LEGEND!H:H)&lt;&gt;"-",HYPERLINK(_xlfn.XLOOKUP(I966,LEGEND!B:B,LEGEND!H:H),"link"),_xlfn.XLOOKUP(I966,LEGEND!B:B,LEGEND!H:H))</f>
        <v>link</v>
      </c>
      <c r="U966" s="73" t="str">
        <f>HYPERLINK(_xlfn.XLOOKUP(I966,LEGEND!B:B,LEGEND!I:I))</f>
        <v>https://milwaukee-media-images.s3.amazonaws.com/hi/4932451777--Hero_1.jpg</v>
      </c>
      <c r="V966" s="51" t="s">
        <v>5305</v>
      </c>
      <c r="W966" s="63" t="s">
        <v>1189</v>
      </c>
      <c r="X966" s="64">
        <v>70</v>
      </c>
      <c r="Y966" s="64">
        <v>40</v>
      </c>
      <c r="Z966" s="64">
        <v>45</v>
      </c>
      <c r="AA966" s="84">
        <v>0.10199999999999999</v>
      </c>
      <c r="AB966" s="85">
        <v>1</v>
      </c>
      <c r="AC966" s="85">
        <v>1</v>
      </c>
    </row>
    <row r="967" spans="1:29" ht="15">
      <c r="A967" s="1"/>
      <c r="B967" s="6" t="s">
        <v>55</v>
      </c>
      <c r="C967" s="6" t="s">
        <v>4069</v>
      </c>
      <c r="D967" s="6" t="s">
        <v>1149</v>
      </c>
      <c r="E967" s="49" t="s">
        <v>1180</v>
      </c>
      <c r="F967" s="6" t="s">
        <v>4070</v>
      </c>
      <c r="G967" s="6" t="s">
        <v>1181</v>
      </c>
      <c r="H967" s="6" t="s">
        <v>5311</v>
      </c>
      <c r="I967" s="60" t="s">
        <v>5312</v>
      </c>
      <c r="J967" s="49" t="s">
        <v>5313</v>
      </c>
      <c r="K967" s="6" t="s">
        <v>5314</v>
      </c>
      <c r="L967" s="29">
        <f>IF($J$6="с учетом НДС",VLOOKUP(I967,LEGEND!B:E,4,0)*(1-M967),VLOOKUP(I967,LEGEND!B:E,4,0)*(1-M967)/1.2)</f>
        <v>14500</v>
      </c>
      <c r="M967" s="57">
        <f>IF(AND(B967&lt;&gt;"1_Электроинструмент",B967&lt;&gt;"2_Садовая техника"),$J$5,IF($J$4&lt;=20%,$J$4,IFERROR(VLOOKUP(S967,LEGEND!$L$2:$M$5,2,FALSE),$J$4)))</f>
        <v>0</v>
      </c>
      <c r="N967" s="48" t="s">
        <v>5313</v>
      </c>
      <c r="O967" s="49" t="s">
        <v>60</v>
      </c>
      <c r="P967" s="49" t="s">
        <v>66</v>
      </c>
      <c r="Q967" s="49" t="s">
        <v>473</v>
      </c>
      <c r="R967" s="50" t="s">
        <v>68</v>
      </c>
      <c r="S967" s="49" t="s">
        <v>60</v>
      </c>
      <c r="T967" s="73" t="str">
        <f>IF(_xlfn.XLOOKUP(I967,LEGEND!B:B,LEGEND!H:H)&lt;&gt;"-",HYPERLINK(_xlfn.XLOOKUP(I967,LEGEND!B:B,LEGEND!H:H),"link"),_xlfn.XLOOKUP(I967,LEGEND!B:B,LEGEND!H:H))</f>
        <v>link</v>
      </c>
      <c r="U967" s="73" t="str">
        <f>HYPERLINK(_xlfn.XLOOKUP(I967,LEGEND!B:B,LEGEND!I:I))</f>
        <v>https://milwaukee-media-images.s3.amazonaws.com/hi/4932451779--Hero_1.jpg</v>
      </c>
      <c r="V967" s="51" t="s">
        <v>5315</v>
      </c>
      <c r="W967" s="63" t="s">
        <v>1189</v>
      </c>
      <c r="X967" s="64">
        <v>70</v>
      </c>
      <c r="Y967" s="64">
        <v>40</v>
      </c>
      <c r="Z967" s="64">
        <v>45</v>
      </c>
      <c r="AA967" s="84">
        <v>0.10199999999999999</v>
      </c>
      <c r="AB967" s="85">
        <v>1</v>
      </c>
      <c r="AC967" s="85">
        <v>1</v>
      </c>
    </row>
    <row r="968" spans="1:29" ht="15">
      <c r="A968" s="1"/>
      <c r="B968" s="6" t="s">
        <v>55</v>
      </c>
      <c r="C968" s="6" t="s">
        <v>4069</v>
      </c>
      <c r="D968" s="6" t="s">
        <v>1149</v>
      </c>
      <c r="E968" s="49" t="s">
        <v>1180</v>
      </c>
      <c r="F968" s="6" t="s">
        <v>4070</v>
      </c>
      <c r="G968" s="6" t="s">
        <v>1181</v>
      </c>
      <c r="H968" s="6" t="s">
        <v>5351</v>
      </c>
      <c r="I968" s="60" t="s">
        <v>5352</v>
      </c>
      <c r="J968" s="49" t="s">
        <v>5353</v>
      </c>
      <c r="K968" s="6" t="s">
        <v>5354</v>
      </c>
      <c r="L968" s="29">
        <f>IF($J$6="с учетом НДС",VLOOKUP(I968,LEGEND!B:E,4,0)*(1-M968),VLOOKUP(I968,LEGEND!B:E,4,0)*(1-M968)/1.2)</f>
        <v>14500</v>
      </c>
      <c r="M968" s="57">
        <f>IF(AND(B968&lt;&gt;"1_Электроинструмент",B968&lt;&gt;"2_Садовая техника"),$J$5,IF($J$4&lt;=20%,$J$4,IFERROR(VLOOKUP(S968,LEGEND!$L$2:$M$5,2,FALSE),$J$4)))</f>
        <v>0</v>
      </c>
      <c r="N968" s="48" t="s">
        <v>5353</v>
      </c>
      <c r="O968" s="49" t="s">
        <v>60</v>
      </c>
      <c r="P968" s="49" t="s">
        <v>66</v>
      </c>
      <c r="Q968" s="49" t="s">
        <v>473</v>
      </c>
      <c r="R968" s="50" t="s">
        <v>68</v>
      </c>
      <c r="S968" s="49" t="s">
        <v>60</v>
      </c>
      <c r="T968" s="73" t="str">
        <f>IF(_xlfn.XLOOKUP(I968,LEGEND!B:B,LEGEND!H:H)&lt;&gt;"-",HYPERLINK(_xlfn.XLOOKUP(I968,LEGEND!B:B,LEGEND!H:H),"link"),_xlfn.XLOOKUP(I968,LEGEND!B:B,LEGEND!H:H))</f>
        <v>link</v>
      </c>
      <c r="U968" s="73" t="str">
        <f>HYPERLINK(_xlfn.XLOOKUP(I968,LEGEND!B:B,LEGEND!I:I))</f>
        <v>https://milwaukee-media-images.s3.amazonaws.com/hi/4932451751--Hero_1.jpg</v>
      </c>
      <c r="V968" s="51" t="s">
        <v>5355</v>
      </c>
      <c r="W968" s="63" t="s">
        <v>1189</v>
      </c>
      <c r="X968" s="64">
        <v>70</v>
      </c>
      <c r="Y968" s="64">
        <v>40</v>
      </c>
      <c r="Z968" s="64">
        <v>45</v>
      </c>
      <c r="AA968" s="84">
        <v>0.10199999999999999</v>
      </c>
      <c r="AB968" s="85">
        <v>1</v>
      </c>
      <c r="AC968" s="85">
        <v>1</v>
      </c>
    </row>
    <row r="969" spans="1:29" ht="15">
      <c r="A969" s="1"/>
      <c r="B969" s="6" t="s">
        <v>55</v>
      </c>
      <c r="C969" s="6" t="s">
        <v>4069</v>
      </c>
      <c r="D969" s="6" t="s">
        <v>1149</v>
      </c>
      <c r="E969" s="49" t="s">
        <v>1180</v>
      </c>
      <c r="F969" s="6" t="s">
        <v>4070</v>
      </c>
      <c r="G969" s="6" t="s">
        <v>1181</v>
      </c>
      <c r="H969" s="6" t="s">
        <v>5361</v>
      </c>
      <c r="I969" s="60" t="s">
        <v>5362</v>
      </c>
      <c r="J969" s="49" t="s">
        <v>5363</v>
      </c>
      <c r="K969" s="6" t="s">
        <v>5364</v>
      </c>
      <c r="L969" s="29">
        <f>IF($J$6="с учетом НДС",VLOOKUP(I969,LEGEND!B:E,4,0)*(1-M969),VLOOKUP(I969,LEGEND!B:E,4,0)*(1-M969)/1.2)</f>
        <v>14500</v>
      </c>
      <c r="M969" s="57">
        <f>IF(AND(B969&lt;&gt;"1_Электроинструмент",B969&lt;&gt;"2_Садовая техника"),$J$5,IF($J$4&lt;=20%,$J$4,IFERROR(VLOOKUP(S969,LEGEND!$L$2:$M$5,2,FALSE),$J$4)))</f>
        <v>0</v>
      </c>
      <c r="N969" s="48" t="s">
        <v>5363</v>
      </c>
      <c r="O969" s="49" t="s">
        <v>60</v>
      </c>
      <c r="P969" s="49" t="s">
        <v>66</v>
      </c>
      <c r="Q969" s="49" t="s">
        <v>473</v>
      </c>
      <c r="R969" s="50" t="s">
        <v>68</v>
      </c>
      <c r="S969" s="49" t="s">
        <v>60</v>
      </c>
      <c r="T969" s="73" t="str">
        <f>IF(_xlfn.XLOOKUP(I969,LEGEND!B:B,LEGEND!H:H)&lt;&gt;"-",HYPERLINK(_xlfn.XLOOKUP(I969,LEGEND!B:B,LEGEND!H:H),"link"),_xlfn.XLOOKUP(I969,LEGEND!B:B,LEGEND!H:H))</f>
        <v>link</v>
      </c>
      <c r="U969" s="73" t="str">
        <f>HYPERLINK(_xlfn.XLOOKUP(I969,LEGEND!B:B,LEGEND!I:I))</f>
        <v>https://milwaukee-media-images.s3.amazonaws.com/hi/4932451752--Hero_1.jpg</v>
      </c>
      <c r="V969" s="51" t="s">
        <v>5365</v>
      </c>
      <c r="W969" s="63" t="s">
        <v>1189</v>
      </c>
      <c r="X969" s="64">
        <v>70</v>
      </c>
      <c r="Y969" s="64">
        <v>40</v>
      </c>
      <c r="Z969" s="64">
        <v>45</v>
      </c>
      <c r="AA969" s="84">
        <v>0.10199999999999999</v>
      </c>
      <c r="AB969" s="85">
        <v>1</v>
      </c>
      <c r="AC969" s="85">
        <v>1</v>
      </c>
    </row>
    <row r="970" spans="1:29" ht="15">
      <c r="A970" s="1"/>
      <c r="B970" s="6" t="s">
        <v>55</v>
      </c>
      <c r="C970" s="6" t="s">
        <v>4069</v>
      </c>
      <c r="D970" s="6" t="s">
        <v>1149</v>
      </c>
      <c r="E970" s="49" t="s">
        <v>1180</v>
      </c>
      <c r="F970" s="6" t="s">
        <v>4070</v>
      </c>
      <c r="G970" s="6" t="s">
        <v>1181</v>
      </c>
      <c r="H970" s="6" t="s">
        <v>6053</v>
      </c>
      <c r="I970" s="60" t="s">
        <v>6054</v>
      </c>
      <c r="J970" s="49" t="s">
        <v>6055</v>
      </c>
      <c r="K970" s="6" t="s">
        <v>6056</v>
      </c>
      <c r="L970" s="29">
        <f>IF($J$6="с учетом НДС",VLOOKUP(I970,LEGEND!B:E,4,0)*(1-M970),VLOOKUP(I970,LEGEND!B:E,4,0)*(1-M970)/1.2)</f>
        <v>14500</v>
      </c>
      <c r="M970" s="57">
        <f>IF(AND(B970&lt;&gt;"1_Электроинструмент",B970&lt;&gt;"2_Садовая техника"),$J$5,IF($J$4&lt;=20%,$J$4,IFERROR(VLOOKUP(S970,LEGEND!$L$2:$M$5,2,FALSE),$J$4)))</f>
        <v>0</v>
      </c>
      <c r="N970" s="48" t="s">
        <v>6055</v>
      </c>
      <c r="O970" s="49" t="s">
        <v>60</v>
      </c>
      <c r="P970" s="49" t="s">
        <v>66</v>
      </c>
      <c r="Q970" s="49" t="s">
        <v>473</v>
      </c>
      <c r="R970" s="50" t="s">
        <v>68</v>
      </c>
      <c r="S970" s="49" t="s">
        <v>60</v>
      </c>
      <c r="T970" s="73" t="str">
        <f>IF(_xlfn.XLOOKUP(I970,LEGEND!B:B,LEGEND!H:H)&lt;&gt;"-",HYPERLINK(_xlfn.XLOOKUP(I970,LEGEND!B:B,LEGEND!H:H),"link"),_xlfn.XLOOKUP(I970,LEGEND!B:B,LEGEND!H:H))</f>
        <v>link</v>
      </c>
      <c r="U970" s="73" t="str">
        <f>HYPERLINK(_xlfn.XLOOKUP(I970,LEGEND!B:B,LEGEND!I:I))</f>
        <v>https://milwaukee-media-images.s3.amazonaws.com/hi/4932451755--Hero_1.jpg</v>
      </c>
      <c r="V970" s="51" t="s">
        <v>6057</v>
      </c>
      <c r="W970" s="63" t="s">
        <v>1189</v>
      </c>
      <c r="X970" s="64">
        <v>70</v>
      </c>
      <c r="Y970" s="64">
        <v>40</v>
      </c>
      <c r="Z970" s="64">
        <v>45</v>
      </c>
      <c r="AA970" s="84">
        <v>0.10199999999999999</v>
      </c>
      <c r="AB970" s="85">
        <v>1</v>
      </c>
      <c r="AC970" s="85">
        <v>1</v>
      </c>
    </row>
    <row r="971" spans="1:29" ht="15">
      <c r="A971" s="1"/>
      <c r="B971" s="6" t="s">
        <v>55</v>
      </c>
      <c r="C971" s="6" t="s">
        <v>4069</v>
      </c>
      <c r="D971" s="6" t="s">
        <v>1149</v>
      </c>
      <c r="E971" s="49" t="s">
        <v>1180</v>
      </c>
      <c r="F971" s="6" t="s">
        <v>4070</v>
      </c>
      <c r="G971" s="6" t="s">
        <v>1181</v>
      </c>
      <c r="H971" s="6" t="s">
        <v>6074</v>
      </c>
      <c r="I971" s="60" t="s">
        <v>6075</v>
      </c>
      <c r="J971" s="49" t="s">
        <v>6076</v>
      </c>
      <c r="K971" s="6" t="s">
        <v>6077</v>
      </c>
      <c r="L971" s="29">
        <f>IF($J$6="с учетом НДС",VLOOKUP(I971,LEGEND!B:E,4,0)*(1-M971),VLOOKUP(I971,LEGEND!B:E,4,0)*(1-M971)/1.2)</f>
        <v>14500</v>
      </c>
      <c r="M971" s="57">
        <f>IF(AND(B971&lt;&gt;"1_Электроинструмент",B971&lt;&gt;"2_Садовая техника"),$J$5,IF($J$4&lt;=20%,$J$4,IFERROR(VLOOKUP(S971,LEGEND!$L$2:$M$5,2,FALSE),$J$4)))</f>
        <v>0</v>
      </c>
      <c r="N971" s="48" t="s">
        <v>60</v>
      </c>
      <c r="O971" s="49" t="s">
        <v>60</v>
      </c>
      <c r="P971" s="49" t="s">
        <v>66</v>
      </c>
      <c r="Q971" s="49" t="s">
        <v>473</v>
      </c>
      <c r="R971" s="50" t="s">
        <v>68</v>
      </c>
      <c r="S971" s="49" t="s">
        <v>60</v>
      </c>
      <c r="T971" s="73" t="str">
        <f>IF(_xlfn.XLOOKUP(I971,LEGEND!B:B,LEGEND!H:H)&lt;&gt;"-",HYPERLINK(_xlfn.XLOOKUP(I971,LEGEND!B:B,LEGEND!H:H),"link"),_xlfn.XLOOKUP(I971,LEGEND!B:B,LEGEND!H:H))</f>
        <v>link</v>
      </c>
      <c r="U971" s="73" t="str">
        <f>HYPERLINK(_xlfn.XLOOKUP(I971,LEGEND!B:B,LEGEND!I:I))</f>
        <v>https://milwaukee-media-images.s3.amazonaws.com/hi/4932451765--Hero_1.jpg</v>
      </c>
      <c r="V971" s="51" t="s">
        <v>6078</v>
      </c>
      <c r="W971" s="63" t="s">
        <v>1189</v>
      </c>
      <c r="X971" s="64">
        <v>70</v>
      </c>
      <c r="Y971" s="64">
        <v>40</v>
      </c>
      <c r="Z971" s="64">
        <v>45</v>
      </c>
      <c r="AA971" s="84">
        <v>0.10199999999999999</v>
      </c>
      <c r="AB971" s="85">
        <v>1</v>
      </c>
      <c r="AC971" s="85">
        <v>1</v>
      </c>
    </row>
    <row r="972" spans="1:29" ht="15">
      <c r="A972" s="1"/>
      <c r="B972" s="6" t="s">
        <v>55</v>
      </c>
      <c r="C972" s="6" t="s">
        <v>4069</v>
      </c>
      <c r="D972" s="6" t="s">
        <v>1149</v>
      </c>
      <c r="E972" s="49" t="s">
        <v>1180</v>
      </c>
      <c r="F972" s="6" t="s">
        <v>4070</v>
      </c>
      <c r="G972" s="6" t="s">
        <v>1181</v>
      </c>
      <c r="H972" s="6" t="s">
        <v>5208</v>
      </c>
      <c r="I972" s="60" t="s">
        <v>5209</v>
      </c>
      <c r="J972" s="49" t="s">
        <v>5210</v>
      </c>
      <c r="K972" s="6" t="s">
        <v>5211</v>
      </c>
      <c r="L972" s="29">
        <f>IF($J$6="с учетом НДС",VLOOKUP(I972,LEGEND!B:E,4,0)*(1-M972),VLOOKUP(I972,LEGEND!B:E,4,0)*(1-M972)/1.2)</f>
        <v>14900</v>
      </c>
      <c r="M972" s="57">
        <f>IF(AND(B972&lt;&gt;"1_Электроинструмент",B972&lt;&gt;"2_Садовая техника"),$J$5,IF($J$4&lt;=20%,$J$4,IFERROR(VLOOKUP(S972,LEGEND!$L$2:$M$5,2,FALSE),$J$4)))</f>
        <v>0</v>
      </c>
      <c r="N972" s="48" t="s">
        <v>5210</v>
      </c>
      <c r="O972" s="49" t="s">
        <v>60</v>
      </c>
      <c r="P972" s="49" t="s">
        <v>66</v>
      </c>
      <c r="Q972" s="49" t="s">
        <v>473</v>
      </c>
      <c r="R972" s="50" t="s">
        <v>68</v>
      </c>
      <c r="S972" s="49" t="s">
        <v>60</v>
      </c>
      <c r="T972" s="73" t="str">
        <f>IF(_xlfn.XLOOKUP(I972,LEGEND!B:B,LEGEND!H:H)&lt;&gt;"-",HYPERLINK(_xlfn.XLOOKUP(I972,LEGEND!B:B,LEGEND!H:H),"link"),_xlfn.XLOOKUP(I972,LEGEND!B:B,LEGEND!H:H))</f>
        <v>-</v>
      </c>
      <c r="U972" s="73" t="str">
        <f>HYPERLINK(_xlfn.XLOOKUP(I972,LEGEND!B:B,LEGEND!I:I))</f>
        <v>-</v>
      </c>
      <c r="V972" s="51" t="s">
        <v>5212</v>
      </c>
      <c r="W972" s="63" t="s">
        <v>1189</v>
      </c>
      <c r="X972" s="64">
        <v>70</v>
      </c>
      <c r="Y972" s="64">
        <v>40</v>
      </c>
      <c r="Z972" s="64">
        <v>40</v>
      </c>
      <c r="AA972" s="84">
        <v>0.214</v>
      </c>
      <c r="AB972" s="85">
        <v>1</v>
      </c>
      <c r="AC972" s="85">
        <v>1</v>
      </c>
    </row>
    <row r="973" spans="1:29" ht="15">
      <c r="A973" s="1"/>
      <c r="B973" s="6" t="s">
        <v>55</v>
      </c>
      <c r="C973" s="6" t="s">
        <v>4069</v>
      </c>
      <c r="D973" s="6" t="s">
        <v>1149</v>
      </c>
      <c r="E973" s="49" t="s">
        <v>1180</v>
      </c>
      <c r="F973" s="6" t="s">
        <v>4070</v>
      </c>
      <c r="G973" s="6" t="s">
        <v>1181</v>
      </c>
      <c r="H973" s="6" t="s">
        <v>5254</v>
      </c>
      <c r="I973" s="60" t="s">
        <v>5255</v>
      </c>
      <c r="J973" s="49" t="s">
        <v>5256</v>
      </c>
      <c r="K973" s="6" t="s">
        <v>5257</v>
      </c>
      <c r="L973" s="29">
        <f>IF($J$6="с учетом НДС",VLOOKUP(I973,LEGEND!B:E,4,0)*(1-M973),VLOOKUP(I973,LEGEND!B:E,4,0)*(1-M973)/1.2)</f>
        <v>14900</v>
      </c>
      <c r="M973" s="57">
        <f>IF(AND(B973&lt;&gt;"1_Электроинструмент",B973&lt;&gt;"2_Садовая техника"),$J$5,IF($J$4&lt;=20%,$J$4,IFERROR(VLOOKUP(S973,LEGEND!$L$2:$M$5,2,FALSE),$J$4)))</f>
        <v>0</v>
      </c>
      <c r="N973" s="48" t="s">
        <v>5256</v>
      </c>
      <c r="O973" s="49" t="s">
        <v>60</v>
      </c>
      <c r="P973" s="49" t="s">
        <v>66</v>
      </c>
      <c r="Q973" s="49" t="s">
        <v>473</v>
      </c>
      <c r="R973" s="50" t="s">
        <v>68</v>
      </c>
      <c r="S973" s="49" t="s">
        <v>60</v>
      </c>
      <c r="T973" s="73" t="str">
        <f>IF(_xlfn.XLOOKUP(I973,LEGEND!B:B,LEGEND!H:H)&lt;&gt;"-",HYPERLINK(_xlfn.XLOOKUP(I973,LEGEND!B:B,LEGEND!H:H),"link"),_xlfn.XLOOKUP(I973,LEGEND!B:B,LEGEND!H:H))</f>
        <v>-</v>
      </c>
      <c r="U973" s="73" t="str">
        <f>HYPERLINK(_xlfn.XLOOKUP(I973,LEGEND!B:B,LEGEND!I:I))</f>
        <v>-</v>
      </c>
      <c r="V973" s="51" t="s">
        <v>5258</v>
      </c>
      <c r="W973" s="63" t="s">
        <v>1189</v>
      </c>
      <c r="X973" s="64">
        <v>70</v>
      </c>
      <c r="Y973" s="64">
        <v>40</v>
      </c>
      <c r="Z973" s="64">
        <v>40</v>
      </c>
      <c r="AA973" s="84">
        <v>0.214</v>
      </c>
      <c r="AB973" s="85">
        <v>1</v>
      </c>
      <c r="AC973" s="85">
        <v>1</v>
      </c>
    </row>
    <row r="974" spans="1:29" ht="15">
      <c r="A974" s="1"/>
      <c r="B974" s="6" t="s">
        <v>55</v>
      </c>
      <c r="C974" s="6" t="s">
        <v>4069</v>
      </c>
      <c r="D974" s="6" t="s">
        <v>1149</v>
      </c>
      <c r="E974" s="49" t="s">
        <v>1180</v>
      </c>
      <c r="F974" s="6" t="s">
        <v>4070</v>
      </c>
      <c r="G974" s="6" t="s">
        <v>1181</v>
      </c>
      <c r="H974" s="6" t="s">
        <v>5264</v>
      </c>
      <c r="I974" s="60" t="s">
        <v>5265</v>
      </c>
      <c r="J974" s="49" t="s">
        <v>5266</v>
      </c>
      <c r="K974" s="6" t="s">
        <v>5267</v>
      </c>
      <c r="L974" s="29">
        <f>IF($J$6="с учетом НДС",VLOOKUP(I974,LEGEND!B:E,4,0)*(1-M974),VLOOKUP(I974,LEGEND!B:E,4,0)*(1-M974)/1.2)</f>
        <v>14900</v>
      </c>
      <c r="M974" s="57">
        <f>IF(AND(B974&lt;&gt;"1_Электроинструмент",B974&lt;&gt;"2_Садовая техника"),$J$5,IF($J$4&lt;=20%,$J$4,IFERROR(VLOOKUP(S974,LEGEND!$L$2:$M$5,2,FALSE),$J$4)))</f>
        <v>0</v>
      </c>
      <c r="N974" s="48" t="s">
        <v>5266</v>
      </c>
      <c r="O974" s="49" t="s">
        <v>60</v>
      </c>
      <c r="P974" s="49" t="s">
        <v>66</v>
      </c>
      <c r="Q974" s="49" t="s">
        <v>473</v>
      </c>
      <c r="R974" s="50" t="s">
        <v>68</v>
      </c>
      <c r="S974" s="49" t="s">
        <v>60</v>
      </c>
      <c r="T974" s="73" t="str">
        <f>IF(_xlfn.XLOOKUP(I974,LEGEND!B:B,LEGEND!H:H)&lt;&gt;"-",HYPERLINK(_xlfn.XLOOKUP(I974,LEGEND!B:B,LEGEND!H:H),"link"),_xlfn.XLOOKUP(I974,LEGEND!B:B,LEGEND!H:H))</f>
        <v>-</v>
      </c>
      <c r="U974" s="73" t="str">
        <f>HYPERLINK(_xlfn.XLOOKUP(I974,LEGEND!B:B,LEGEND!I:I))</f>
        <v>-</v>
      </c>
      <c r="V974" s="51" t="s">
        <v>5268</v>
      </c>
      <c r="W974" s="63" t="s">
        <v>1189</v>
      </c>
      <c r="X974" s="64">
        <v>70</v>
      </c>
      <c r="Y974" s="64">
        <v>40</v>
      </c>
      <c r="Z974" s="64">
        <v>40</v>
      </c>
      <c r="AA974" s="84">
        <v>0.214</v>
      </c>
      <c r="AB974" s="85">
        <v>1</v>
      </c>
      <c r="AC974" s="85">
        <v>1</v>
      </c>
    </row>
    <row r="975" spans="1:29" ht="15">
      <c r="A975" s="1"/>
      <c r="B975" s="6" t="s">
        <v>55</v>
      </c>
      <c r="C975" s="6" t="s">
        <v>4069</v>
      </c>
      <c r="D975" s="6" t="s">
        <v>1149</v>
      </c>
      <c r="E975" s="49" t="s">
        <v>1180</v>
      </c>
      <c r="F975" s="6" t="s">
        <v>4070</v>
      </c>
      <c r="G975" s="6" t="s">
        <v>1181</v>
      </c>
      <c r="H975" s="6" t="s">
        <v>5269</v>
      </c>
      <c r="I975" s="60" t="s">
        <v>5270</v>
      </c>
      <c r="J975" s="49" t="s">
        <v>5271</v>
      </c>
      <c r="K975" s="6" t="s">
        <v>5272</v>
      </c>
      <c r="L975" s="29">
        <f>IF($J$6="с учетом НДС",VLOOKUP(I975,LEGEND!B:E,4,0)*(1-M975),VLOOKUP(I975,LEGEND!B:E,4,0)*(1-M975)/1.2)</f>
        <v>14900</v>
      </c>
      <c r="M975" s="57">
        <f>IF(AND(B975&lt;&gt;"1_Электроинструмент",B975&lt;&gt;"2_Садовая техника"),$J$5,IF($J$4&lt;=20%,$J$4,IFERROR(VLOOKUP(S975,LEGEND!$L$2:$M$5,2,FALSE),$J$4)))</f>
        <v>0</v>
      </c>
      <c r="N975" s="48" t="s">
        <v>5271</v>
      </c>
      <c r="O975" s="49" t="s">
        <v>60</v>
      </c>
      <c r="P975" s="49" t="s">
        <v>66</v>
      </c>
      <c r="Q975" s="49" t="s">
        <v>473</v>
      </c>
      <c r="R975" s="50" t="s">
        <v>68</v>
      </c>
      <c r="S975" s="49" t="s">
        <v>60</v>
      </c>
      <c r="T975" s="73" t="str">
        <f>IF(_xlfn.XLOOKUP(I975,LEGEND!B:B,LEGEND!H:H)&lt;&gt;"-",HYPERLINK(_xlfn.XLOOKUP(I975,LEGEND!B:B,LEGEND!H:H),"link"),_xlfn.XLOOKUP(I975,LEGEND!B:B,LEGEND!H:H))</f>
        <v>-</v>
      </c>
      <c r="U975" s="73" t="str">
        <f>HYPERLINK(_xlfn.XLOOKUP(I975,LEGEND!B:B,LEGEND!I:I))</f>
        <v>-</v>
      </c>
      <c r="V975" s="51" t="s">
        <v>5273</v>
      </c>
      <c r="W975" s="63" t="s">
        <v>1189</v>
      </c>
      <c r="X975" s="64">
        <v>70</v>
      </c>
      <c r="Y975" s="64">
        <v>40</v>
      </c>
      <c r="Z975" s="64">
        <v>40</v>
      </c>
      <c r="AA975" s="84">
        <v>0.214</v>
      </c>
      <c r="AB975" s="85">
        <v>1</v>
      </c>
      <c r="AC975" s="85">
        <v>1</v>
      </c>
    </row>
    <row r="976" spans="1:29" ht="15">
      <c r="A976" s="1"/>
      <c r="B976" s="6" t="s">
        <v>55</v>
      </c>
      <c r="C976" s="6" t="s">
        <v>4069</v>
      </c>
      <c r="D976" s="6" t="s">
        <v>1149</v>
      </c>
      <c r="E976" s="49" t="s">
        <v>1180</v>
      </c>
      <c r="F976" s="6" t="s">
        <v>4070</v>
      </c>
      <c r="G976" s="6" t="s">
        <v>1181</v>
      </c>
      <c r="H976" s="6" t="s">
        <v>5274</v>
      </c>
      <c r="I976" s="60" t="s">
        <v>5275</v>
      </c>
      <c r="J976" s="49" t="s">
        <v>5276</v>
      </c>
      <c r="K976" s="6" t="s">
        <v>5277</v>
      </c>
      <c r="L976" s="29">
        <f>IF($J$6="с учетом НДС",VLOOKUP(I976,LEGEND!B:E,4,0)*(1-M976),VLOOKUP(I976,LEGEND!B:E,4,0)*(1-M976)/1.2)</f>
        <v>14900</v>
      </c>
      <c r="M976" s="57">
        <f>IF(AND(B976&lt;&gt;"1_Электроинструмент",B976&lt;&gt;"2_Садовая техника"),$J$5,IF($J$4&lt;=20%,$J$4,IFERROR(VLOOKUP(S976,LEGEND!$L$2:$M$5,2,FALSE),$J$4)))</f>
        <v>0</v>
      </c>
      <c r="N976" s="48" t="s">
        <v>5276</v>
      </c>
      <c r="O976" s="49" t="s">
        <v>60</v>
      </c>
      <c r="P976" s="49" t="s">
        <v>66</v>
      </c>
      <c r="Q976" s="49" t="s">
        <v>473</v>
      </c>
      <c r="R976" s="50" t="s">
        <v>68</v>
      </c>
      <c r="S976" s="49" t="s">
        <v>60</v>
      </c>
      <c r="T976" s="73" t="str">
        <f>IF(_xlfn.XLOOKUP(I976,LEGEND!B:B,LEGEND!H:H)&lt;&gt;"-",HYPERLINK(_xlfn.XLOOKUP(I976,LEGEND!B:B,LEGEND!H:H),"link"),_xlfn.XLOOKUP(I976,LEGEND!B:B,LEGEND!H:H))</f>
        <v>-</v>
      </c>
      <c r="U976" s="73" t="str">
        <f>HYPERLINK(_xlfn.XLOOKUP(I976,LEGEND!B:B,LEGEND!I:I))</f>
        <v>-</v>
      </c>
      <c r="V976" s="51" t="s">
        <v>5278</v>
      </c>
      <c r="W976" s="63" t="s">
        <v>1189</v>
      </c>
      <c r="X976" s="64">
        <v>70</v>
      </c>
      <c r="Y976" s="64">
        <v>40</v>
      </c>
      <c r="Z976" s="64">
        <v>40</v>
      </c>
      <c r="AA976" s="84">
        <v>0.214</v>
      </c>
      <c r="AB976" s="85">
        <v>1</v>
      </c>
      <c r="AC976" s="85">
        <v>1</v>
      </c>
    </row>
    <row r="977" spans="1:29" ht="15">
      <c r="A977" s="1"/>
      <c r="B977" s="6" t="s">
        <v>55</v>
      </c>
      <c r="C977" s="6" t="s">
        <v>4069</v>
      </c>
      <c r="D977" s="6" t="s">
        <v>1149</v>
      </c>
      <c r="E977" s="49" t="s">
        <v>1180</v>
      </c>
      <c r="F977" s="6" t="s">
        <v>4070</v>
      </c>
      <c r="G977" s="6" t="s">
        <v>1181</v>
      </c>
      <c r="H977" s="6" t="s">
        <v>5279</v>
      </c>
      <c r="I977" s="60" t="s">
        <v>5280</v>
      </c>
      <c r="J977" s="49" t="s">
        <v>5281</v>
      </c>
      <c r="K977" s="6" t="s">
        <v>5282</v>
      </c>
      <c r="L977" s="29">
        <f>IF($J$6="с учетом НДС",VLOOKUP(I977,LEGEND!B:E,4,0)*(1-M977),VLOOKUP(I977,LEGEND!B:E,4,0)*(1-M977)/1.2)</f>
        <v>14900</v>
      </c>
      <c r="M977" s="57">
        <f>IF(AND(B977&lt;&gt;"1_Электроинструмент",B977&lt;&gt;"2_Садовая техника"),$J$5,IF($J$4&lt;=20%,$J$4,IFERROR(VLOOKUP(S977,LEGEND!$L$2:$M$5,2,FALSE),$J$4)))</f>
        <v>0</v>
      </c>
      <c r="N977" s="48" t="s">
        <v>5281</v>
      </c>
      <c r="O977" s="49" t="s">
        <v>60</v>
      </c>
      <c r="P977" s="49" t="s">
        <v>66</v>
      </c>
      <c r="Q977" s="49" t="s">
        <v>473</v>
      </c>
      <c r="R977" s="50" t="s">
        <v>68</v>
      </c>
      <c r="S977" s="49" t="s">
        <v>60</v>
      </c>
      <c r="T977" s="73" t="str">
        <f>IF(_xlfn.XLOOKUP(I977,LEGEND!B:B,LEGEND!H:H)&lt;&gt;"-",HYPERLINK(_xlfn.XLOOKUP(I977,LEGEND!B:B,LEGEND!H:H),"link"),_xlfn.XLOOKUP(I977,LEGEND!B:B,LEGEND!H:H))</f>
        <v>-</v>
      </c>
      <c r="U977" s="73" t="str">
        <f>HYPERLINK(_xlfn.XLOOKUP(I977,LEGEND!B:B,LEGEND!I:I))</f>
        <v>-</v>
      </c>
      <c r="V977" s="51" t="s">
        <v>5283</v>
      </c>
      <c r="W977" s="63" t="s">
        <v>1189</v>
      </c>
      <c r="X977" s="64">
        <v>70</v>
      </c>
      <c r="Y977" s="64">
        <v>40</v>
      </c>
      <c r="Z977" s="64">
        <v>40</v>
      </c>
      <c r="AA977" s="84">
        <v>0.214</v>
      </c>
      <c r="AB977" s="85">
        <v>1</v>
      </c>
      <c r="AC977" s="85">
        <v>1</v>
      </c>
    </row>
    <row r="978" spans="1:29" ht="15">
      <c r="A978" s="1"/>
      <c r="B978" s="6" t="s">
        <v>55</v>
      </c>
      <c r="C978" s="6" t="s">
        <v>4069</v>
      </c>
      <c r="D978" s="6" t="s">
        <v>1149</v>
      </c>
      <c r="E978" s="49" t="s">
        <v>1180</v>
      </c>
      <c r="F978" s="6" t="s">
        <v>4070</v>
      </c>
      <c r="G978" s="6" t="s">
        <v>1181</v>
      </c>
      <c r="H978" s="6" t="s">
        <v>5812</v>
      </c>
      <c r="I978" s="60" t="s">
        <v>5813</v>
      </c>
      <c r="J978" s="49" t="s">
        <v>5814</v>
      </c>
      <c r="K978" s="6" t="s">
        <v>5815</v>
      </c>
      <c r="L978" s="29">
        <f>IF($J$6="с учетом НДС",VLOOKUP(I978,LEGEND!B:E,4,0)*(1-M978),VLOOKUP(I978,LEGEND!B:E,4,0)*(1-M978)/1.2)</f>
        <v>14900</v>
      </c>
      <c r="M978" s="57">
        <f>IF(AND(B978&lt;&gt;"1_Электроинструмент",B978&lt;&gt;"2_Садовая техника"),$J$5,IF($J$4&lt;=20%,$J$4,IFERROR(VLOOKUP(S978,LEGEND!$L$2:$M$5,2,FALSE),$J$4)))</f>
        <v>0</v>
      </c>
      <c r="N978" s="48" t="s">
        <v>5814</v>
      </c>
      <c r="O978" s="49" t="s">
        <v>60</v>
      </c>
      <c r="P978" s="49" t="s">
        <v>66</v>
      </c>
      <c r="Q978" s="49" t="s">
        <v>473</v>
      </c>
      <c r="R978" s="50" t="s">
        <v>68</v>
      </c>
      <c r="S978" s="49" t="s">
        <v>60</v>
      </c>
      <c r="T978" s="73" t="str">
        <f>IF(_xlfn.XLOOKUP(I978,LEGEND!B:B,LEGEND!H:H)&lt;&gt;"-",HYPERLINK(_xlfn.XLOOKUP(I978,LEGEND!B:B,LEGEND!H:H),"link"),_xlfn.XLOOKUP(I978,LEGEND!B:B,LEGEND!H:H))</f>
        <v>link</v>
      </c>
      <c r="U978" s="73" t="str">
        <f>HYPERLINK(_xlfn.XLOOKUP(I978,LEGEND!B:B,LEGEND!I:I))</f>
        <v>https://milwaukee-media-images.s3.amazonaws.com/hi/4932451740--Hero_1.jpg</v>
      </c>
      <c r="V978" s="51" t="s">
        <v>5816</v>
      </c>
      <c r="W978" s="63" t="s">
        <v>1189</v>
      </c>
      <c r="X978" s="64">
        <v>70</v>
      </c>
      <c r="Y978" s="64">
        <v>40</v>
      </c>
      <c r="Z978" s="64">
        <v>45</v>
      </c>
      <c r="AA978" s="84">
        <v>0.10199999999999999</v>
      </c>
      <c r="AB978" s="85">
        <v>1</v>
      </c>
      <c r="AC978" s="85">
        <v>1</v>
      </c>
    </row>
    <row r="979" spans="1:29" ht="15">
      <c r="A979" s="1"/>
      <c r="B979" s="6" t="s">
        <v>55</v>
      </c>
      <c r="C979" s="6" t="s">
        <v>4069</v>
      </c>
      <c r="D979" s="6" t="s">
        <v>1149</v>
      </c>
      <c r="E979" s="49" t="s">
        <v>1180</v>
      </c>
      <c r="F979" s="6" t="s">
        <v>4070</v>
      </c>
      <c r="G979" s="6" t="s">
        <v>1181</v>
      </c>
      <c r="H979" s="6" t="s">
        <v>5822</v>
      </c>
      <c r="I979" s="60" t="s">
        <v>5823</v>
      </c>
      <c r="J979" s="49" t="s">
        <v>5824</v>
      </c>
      <c r="K979" s="6" t="s">
        <v>5825</v>
      </c>
      <c r="L979" s="29">
        <f>IF($J$6="с учетом НДС",VLOOKUP(I979,LEGEND!B:E,4,0)*(1-M979),VLOOKUP(I979,LEGEND!B:E,4,0)*(1-M979)/1.2)</f>
        <v>14900</v>
      </c>
      <c r="M979" s="57">
        <f>IF(AND(B979&lt;&gt;"1_Электроинструмент",B979&lt;&gt;"2_Садовая техника"),$J$5,IF($J$4&lt;=20%,$J$4,IFERROR(VLOOKUP(S979,LEGEND!$L$2:$M$5,2,FALSE),$J$4)))</f>
        <v>0</v>
      </c>
      <c r="N979" s="48" t="s">
        <v>5824</v>
      </c>
      <c r="O979" s="49" t="s">
        <v>60</v>
      </c>
      <c r="P979" s="49" t="s">
        <v>66</v>
      </c>
      <c r="Q979" s="49" t="s">
        <v>473</v>
      </c>
      <c r="R979" s="50" t="s">
        <v>68</v>
      </c>
      <c r="S979" s="49" t="s">
        <v>60</v>
      </c>
      <c r="T979" s="73" t="str">
        <f>IF(_xlfn.XLOOKUP(I979,LEGEND!B:B,LEGEND!H:H)&lt;&gt;"-",HYPERLINK(_xlfn.XLOOKUP(I979,LEGEND!B:B,LEGEND!H:H),"link"),_xlfn.XLOOKUP(I979,LEGEND!B:B,LEGEND!H:H))</f>
        <v>link</v>
      </c>
      <c r="U979" s="73" t="str">
        <f>HYPERLINK(_xlfn.XLOOKUP(I979,LEGEND!B:B,LEGEND!I:I))</f>
        <v>https://milwaukee-media-images.s3.amazonaws.com/hi/4932451741--Hero_1.jpg</v>
      </c>
      <c r="V979" s="51" t="s">
        <v>5826</v>
      </c>
      <c r="W979" s="63" t="s">
        <v>1189</v>
      </c>
      <c r="X979" s="64">
        <v>70</v>
      </c>
      <c r="Y979" s="64">
        <v>40</v>
      </c>
      <c r="Z979" s="64">
        <v>45</v>
      </c>
      <c r="AA979" s="84">
        <v>0.10199999999999999</v>
      </c>
      <c r="AB979" s="85">
        <v>1</v>
      </c>
      <c r="AC979" s="85">
        <v>1</v>
      </c>
    </row>
    <row r="980" spans="1:29" ht="15">
      <c r="A980" s="1"/>
      <c r="B980" s="6" t="s">
        <v>55</v>
      </c>
      <c r="C980" s="6" t="s">
        <v>4069</v>
      </c>
      <c r="D980" s="6" t="s">
        <v>1149</v>
      </c>
      <c r="E980" s="49" t="s">
        <v>1180</v>
      </c>
      <c r="F980" s="6" t="s">
        <v>4070</v>
      </c>
      <c r="G980" s="6" t="s">
        <v>1181</v>
      </c>
      <c r="H980" s="6" t="s">
        <v>6021</v>
      </c>
      <c r="I980" s="60" t="s">
        <v>6022</v>
      </c>
      <c r="J980" s="49" t="s">
        <v>6023</v>
      </c>
      <c r="K980" s="6" t="s">
        <v>6024</v>
      </c>
      <c r="L980" s="29">
        <f>IF($J$6="с учетом НДС",VLOOKUP(I980,LEGEND!B:E,4,0)*(1-M980),VLOOKUP(I980,LEGEND!B:E,4,0)*(1-M980)/1.2)</f>
        <v>14900</v>
      </c>
      <c r="M980" s="57">
        <f>IF(AND(B980&lt;&gt;"1_Электроинструмент",B980&lt;&gt;"2_Садовая техника"),$J$5,IF($J$4&lt;=20%,$J$4,IFERROR(VLOOKUP(S980,LEGEND!$L$2:$M$5,2,FALSE),$J$4)))</f>
        <v>0</v>
      </c>
      <c r="N980" s="48" t="s">
        <v>6023</v>
      </c>
      <c r="O980" s="49" t="s">
        <v>60</v>
      </c>
      <c r="P980" s="49" t="s">
        <v>66</v>
      </c>
      <c r="Q980" s="49" t="s">
        <v>473</v>
      </c>
      <c r="R980" s="50" t="s">
        <v>68</v>
      </c>
      <c r="S980" s="49" t="s">
        <v>60</v>
      </c>
      <c r="T980" s="73" t="str">
        <f>IF(_xlfn.XLOOKUP(I980,LEGEND!B:B,LEGEND!H:H)&lt;&gt;"-",HYPERLINK(_xlfn.XLOOKUP(I980,LEGEND!B:B,LEGEND!H:H),"link"),_xlfn.XLOOKUP(I980,LEGEND!B:B,LEGEND!H:H))</f>
        <v>-</v>
      </c>
      <c r="U980" s="73" t="str">
        <f>HYPERLINK(_xlfn.XLOOKUP(I980,LEGEND!B:B,LEGEND!I:I))</f>
        <v>-</v>
      </c>
      <c r="V980" s="51" t="s">
        <v>6025</v>
      </c>
      <c r="W980" s="63" t="s">
        <v>1189</v>
      </c>
      <c r="X980" s="64">
        <v>70</v>
      </c>
      <c r="Y980" s="64">
        <v>40</v>
      </c>
      <c r="Z980" s="64">
        <v>40</v>
      </c>
      <c r="AA980" s="84">
        <v>0.214</v>
      </c>
      <c r="AB980" s="85">
        <v>1</v>
      </c>
      <c r="AC980" s="85">
        <v>1</v>
      </c>
    </row>
    <row r="981" spans="1:29" ht="15">
      <c r="A981" s="1"/>
      <c r="B981" s="6" t="s">
        <v>55</v>
      </c>
      <c r="C981" s="6" t="s">
        <v>4069</v>
      </c>
      <c r="D981" s="6" t="s">
        <v>1149</v>
      </c>
      <c r="E981" s="49" t="s">
        <v>1180</v>
      </c>
      <c r="F981" s="6" t="s">
        <v>4070</v>
      </c>
      <c r="G981" s="6" t="s">
        <v>1181</v>
      </c>
      <c r="H981" s="6" t="s">
        <v>6048</v>
      </c>
      <c r="I981" s="60" t="s">
        <v>6049</v>
      </c>
      <c r="J981" s="49" t="s">
        <v>6050</v>
      </c>
      <c r="K981" s="6" t="s">
        <v>6051</v>
      </c>
      <c r="L981" s="29">
        <f>IF($J$6="с учетом НДС",VLOOKUP(I981,LEGEND!B:E,4,0)*(1-M981),VLOOKUP(I981,LEGEND!B:E,4,0)*(1-M981)/1.2)</f>
        <v>14900</v>
      </c>
      <c r="M981" s="57">
        <f>IF(AND(B981&lt;&gt;"1_Электроинструмент",B981&lt;&gt;"2_Садовая техника"),$J$5,IF($J$4&lt;=20%,$J$4,IFERROR(VLOOKUP(S981,LEGEND!$L$2:$M$5,2,FALSE),$J$4)))</f>
        <v>0</v>
      </c>
      <c r="N981" s="48" t="s">
        <v>6050</v>
      </c>
      <c r="O981" s="49" t="s">
        <v>60</v>
      </c>
      <c r="P981" s="49" t="s">
        <v>66</v>
      </c>
      <c r="Q981" s="49" t="s">
        <v>473</v>
      </c>
      <c r="R981" s="50" t="s">
        <v>68</v>
      </c>
      <c r="S981" s="49" t="s">
        <v>60</v>
      </c>
      <c r="T981" s="73" t="str">
        <f>IF(_xlfn.XLOOKUP(I981,LEGEND!B:B,LEGEND!H:H)&lt;&gt;"-",HYPERLINK(_xlfn.XLOOKUP(I981,LEGEND!B:B,LEGEND!H:H),"link"),_xlfn.XLOOKUP(I981,LEGEND!B:B,LEGEND!H:H))</f>
        <v>link</v>
      </c>
      <c r="U981" s="73" t="str">
        <f>HYPERLINK(_xlfn.XLOOKUP(I981,LEGEND!B:B,LEGEND!I:I))</f>
        <v>https://milwaukee-media-images.s3.amazonaws.com/hi/4932451762--Hero_1.jpg</v>
      </c>
      <c r="V981" s="51" t="s">
        <v>6052</v>
      </c>
      <c r="W981" s="63" t="s">
        <v>1189</v>
      </c>
      <c r="X981" s="64">
        <v>70</v>
      </c>
      <c r="Y981" s="64">
        <v>40</v>
      </c>
      <c r="Z981" s="64">
        <v>45</v>
      </c>
      <c r="AA981" s="84">
        <v>0.10199999999999999</v>
      </c>
      <c r="AB981" s="85">
        <v>1</v>
      </c>
      <c r="AC981" s="85">
        <v>1</v>
      </c>
    </row>
    <row r="982" spans="1:29" ht="15">
      <c r="A982" s="1"/>
      <c r="B982" s="6" t="s">
        <v>55</v>
      </c>
      <c r="C982" s="6" t="s">
        <v>4069</v>
      </c>
      <c r="D982" s="6" t="s">
        <v>1149</v>
      </c>
      <c r="E982" s="49" t="s">
        <v>1180</v>
      </c>
      <c r="F982" s="6" t="s">
        <v>4070</v>
      </c>
      <c r="G982" s="6" t="s">
        <v>1181</v>
      </c>
      <c r="H982" s="6" t="s">
        <v>6058</v>
      </c>
      <c r="I982" s="60" t="s">
        <v>6059</v>
      </c>
      <c r="J982" s="49" t="s">
        <v>6060</v>
      </c>
      <c r="K982" s="6" t="s">
        <v>6061</v>
      </c>
      <c r="L982" s="29">
        <f>IF($J$6="с учетом НДС",VLOOKUP(I982,LEGEND!B:E,4,0)*(1-M982),VLOOKUP(I982,LEGEND!B:E,4,0)*(1-M982)/1.2)</f>
        <v>14900</v>
      </c>
      <c r="M982" s="57">
        <f>IF(AND(B982&lt;&gt;"1_Электроинструмент",B982&lt;&gt;"2_Садовая техника"),$J$5,IF($J$4&lt;=20%,$J$4,IFERROR(VLOOKUP(S982,LEGEND!$L$2:$M$5,2,FALSE),$J$4)))</f>
        <v>0</v>
      </c>
      <c r="N982" s="48" t="s">
        <v>6060</v>
      </c>
      <c r="O982" s="49" t="s">
        <v>60</v>
      </c>
      <c r="P982" s="49" t="s">
        <v>66</v>
      </c>
      <c r="Q982" s="49" t="s">
        <v>473</v>
      </c>
      <c r="R982" s="50" t="s">
        <v>68</v>
      </c>
      <c r="S982" s="49" t="s">
        <v>60</v>
      </c>
      <c r="T982" s="73" t="str">
        <f>IF(_xlfn.XLOOKUP(I982,LEGEND!B:B,LEGEND!H:H)&lt;&gt;"-",HYPERLINK(_xlfn.XLOOKUP(I982,LEGEND!B:B,LEGEND!H:H),"link"),_xlfn.XLOOKUP(I982,LEGEND!B:B,LEGEND!H:H))</f>
        <v>link</v>
      </c>
      <c r="U982" s="73" t="str">
        <f>HYPERLINK(_xlfn.XLOOKUP(I982,LEGEND!B:B,LEGEND!I:I))</f>
        <v>https://milwaukee-media-images.s3.amazonaws.com/hi/4932451763--Hero_1.jpg</v>
      </c>
      <c r="V982" s="51" t="s">
        <v>6062</v>
      </c>
      <c r="W982" s="63" t="s">
        <v>1189</v>
      </c>
      <c r="X982" s="64">
        <v>70</v>
      </c>
      <c r="Y982" s="64">
        <v>40</v>
      </c>
      <c r="Z982" s="64">
        <v>45</v>
      </c>
      <c r="AA982" s="84">
        <v>0.10199999999999999</v>
      </c>
      <c r="AB982" s="85">
        <v>1</v>
      </c>
      <c r="AC982" s="85">
        <v>1</v>
      </c>
    </row>
    <row r="983" spans="1:29" ht="15">
      <c r="A983" s="1"/>
      <c r="B983" s="6" t="s">
        <v>55</v>
      </c>
      <c r="C983" s="6" t="s">
        <v>4069</v>
      </c>
      <c r="D983" s="6" t="s">
        <v>1149</v>
      </c>
      <c r="E983" s="49" t="s">
        <v>1180</v>
      </c>
      <c r="F983" s="6" t="s">
        <v>4070</v>
      </c>
      <c r="G983" s="6" t="s">
        <v>1181</v>
      </c>
      <c r="H983" s="6" t="s">
        <v>5183</v>
      </c>
      <c r="I983" s="60" t="s">
        <v>5184</v>
      </c>
      <c r="J983" s="49" t="s">
        <v>5185</v>
      </c>
      <c r="K983" s="6" t="s">
        <v>5186</v>
      </c>
      <c r="L983" s="29">
        <f>IF($J$6="с учетом НДС",VLOOKUP(I983,LEGEND!B:E,4,0)*(1-M983),VLOOKUP(I983,LEGEND!B:E,4,0)*(1-M983)/1.2)</f>
        <v>15300</v>
      </c>
      <c r="M983" s="57">
        <f>IF(AND(B983&lt;&gt;"1_Электроинструмент",B983&lt;&gt;"2_Садовая техника"),$J$5,IF($J$4&lt;=20%,$J$4,IFERROR(VLOOKUP(S983,LEGEND!$L$2:$M$5,2,FALSE),$J$4)))</f>
        <v>0</v>
      </c>
      <c r="N983" s="48" t="s">
        <v>5185</v>
      </c>
      <c r="O983" s="49" t="s">
        <v>60</v>
      </c>
      <c r="P983" s="49" t="s">
        <v>66</v>
      </c>
      <c r="Q983" s="49" t="s">
        <v>473</v>
      </c>
      <c r="R983" s="50" t="s">
        <v>68</v>
      </c>
      <c r="S983" s="49" t="s">
        <v>60</v>
      </c>
      <c r="T983" s="73" t="str">
        <f>IF(_xlfn.XLOOKUP(I983,LEGEND!B:B,LEGEND!H:H)&lt;&gt;"-",HYPERLINK(_xlfn.XLOOKUP(I983,LEGEND!B:B,LEGEND!H:H),"link"),_xlfn.XLOOKUP(I983,LEGEND!B:B,LEGEND!H:H))</f>
        <v>-</v>
      </c>
      <c r="U983" s="73" t="str">
        <f>HYPERLINK(_xlfn.XLOOKUP(I983,LEGEND!B:B,LEGEND!I:I))</f>
        <v>-</v>
      </c>
      <c r="V983" s="51" t="s">
        <v>5187</v>
      </c>
      <c r="W983" s="63" t="s">
        <v>1189</v>
      </c>
      <c r="X983" s="64">
        <v>70</v>
      </c>
      <c r="Y983" s="64">
        <v>40</v>
      </c>
      <c r="Z983" s="64">
        <v>40</v>
      </c>
      <c r="AA983" s="84">
        <v>0.214</v>
      </c>
      <c r="AB983" s="85">
        <v>1</v>
      </c>
      <c r="AC983" s="85">
        <v>1</v>
      </c>
    </row>
    <row r="984" spans="1:29" ht="15">
      <c r="A984" s="1"/>
      <c r="B984" s="6" t="s">
        <v>55</v>
      </c>
      <c r="C984" s="6" t="s">
        <v>4069</v>
      </c>
      <c r="D984" s="6" t="s">
        <v>1149</v>
      </c>
      <c r="E984" s="49" t="s">
        <v>1180</v>
      </c>
      <c r="F984" s="6" t="s">
        <v>4070</v>
      </c>
      <c r="G984" s="6" t="s">
        <v>1181</v>
      </c>
      <c r="H984" s="6" t="s">
        <v>5203</v>
      </c>
      <c r="I984" s="60" t="s">
        <v>5204</v>
      </c>
      <c r="J984" s="49" t="s">
        <v>5205</v>
      </c>
      <c r="K984" s="6" t="s">
        <v>5206</v>
      </c>
      <c r="L984" s="29">
        <f>IF($J$6="с учетом НДС",VLOOKUP(I984,LEGEND!B:E,4,0)*(1-M984),VLOOKUP(I984,LEGEND!B:E,4,0)*(1-M984)/1.2)</f>
        <v>15300</v>
      </c>
      <c r="M984" s="57">
        <f>IF(AND(B984&lt;&gt;"1_Электроинструмент",B984&lt;&gt;"2_Садовая техника"),$J$5,IF($J$4&lt;=20%,$J$4,IFERROR(VLOOKUP(S984,LEGEND!$L$2:$M$5,2,FALSE),$J$4)))</f>
        <v>0</v>
      </c>
      <c r="N984" s="48" t="s">
        <v>5205</v>
      </c>
      <c r="O984" s="49" t="s">
        <v>60</v>
      </c>
      <c r="P984" s="49" t="s">
        <v>66</v>
      </c>
      <c r="Q984" s="49" t="s">
        <v>473</v>
      </c>
      <c r="R984" s="50" t="s">
        <v>68</v>
      </c>
      <c r="S984" s="49" t="s">
        <v>60</v>
      </c>
      <c r="T984" s="73" t="str">
        <f>IF(_xlfn.XLOOKUP(I984,LEGEND!B:B,LEGEND!H:H)&lt;&gt;"-",HYPERLINK(_xlfn.XLOOKUP(I984,LEGEND!B:B,LEGEND!H:H),"link"),_xlfn.XLOOKUP(I984,LEGEND!B:B,LEGEND!H:H))</f>
        <v>-</v>
      </c>
      <c r="U984" s="73" t="str">
        <f>HYPERLINK(_xlfn.XLOOKUP(I984,LEGEND!B:B,LEGEND!I:I))</f>
        <v>-</v>
      </c>
      <c r="V984" s="51" t="s">
        <v>5207</v>
      </c>
      <c r="W984" s="63" t="s">
        <v>1189</v>
      </c>
      <c r="X984" s="64">
        <v>70</v>
      </c>
      <c r="Y984" s="64">
        <v>40</v>
      </c>
      <c r="Z984" s="64">
        <v>40</v>
      </c>
      <c r="AA984" s="84">
        <v>0.214</v>
      </c>
      <c r="AB984" s="85">
        <v>1</v>
      </c>
      <c r="AC984" s="85">
        <v>1</v>
      </c>
    </row>
    <row r="985" spans="1:29" ht="15">
      <c r="A985" s="1"/>
      <c r="B985" s="6" t="s">
        <v>55</v>
      </c>
      <c r="C985" s="6" t="s">
        <v>4069</v>
      </c>
      <c r="D985" s="6" t="s">
        <v>1149</v>
      </c>
      <c r="E985" s="49" t="s">
        <v>1180</v>
      </c>
      <c r="F985" s="6" t="s">
        <v>4070</v>
      </c>
      <c r="G985" s="6" t="s">
        <v>1181</v>
      </c>
      <c r="H985" s="6" t="s">
        <v>5213</v>
      </c>
      <c r="I985" s="60" t="s">
        <v>5214</v>
      </c>
      <c r="J985" s="49" t="s">
        <v>5215</v>
      </c>
      <c r="K985" s="6" t="s">
        <v>5216</v>
      </c>
      <c r="L985" s="29">
        <f>IF($J$6="с учетом НДС",VLOOKUP(I985,LEGEND!B:E,4,0)*(1-M985),VLOOKUP(I985,LEGEND!B:E,4,0)*(1-M985)/1.2)</f>
        <v>15300</v>
      </c>
      <c r="M985" s="57">
        <f>IF(AND(B985&lt;&gt;"1_Электроинструмент",B985&lt;&gt;"2_Садовая техника"),$J$5,IF($J$4&lt;=20%,$J$4,IFERROR(VLOOKUP(S985,LEGEND!$L$2:$M$5,2,FALSE),$J$4)))</f>
        <v>0</v>
      </c>
      <c r="N985" s="48" t="s">
        <v>5215</v>
      </c>
      <c r="O985" s="49" t="s">
        <v>60</v>
      </c>
      <c r="P985" s="49" t="s">
        <v>66</v>
      </c>
      <c r="Q985" s="49" t="s">
        <v>473</v>
      </c>
      <c r="R985" s="50" t="s">
        <v>68</v>
      </c>
      <c r="S985" s="49" t="s">
        <v>60</v>
      </c>
      <c r="T985" s="73" t="str">
        <f>IF(_xlfn.XLOOKUP(I985,LEGEND!B:B,LEGEND!H:H)&lt;&gt;"-",HYPERLINK(_xlfn.XLOOKUP(I985,LEGEND!B:B,LEGEND!H:H),"link"),_xlfn.XLOOKUP(I985,LEGEND!B:B,LEGEND!H:H))</f>
        <v>-</v>
      </c>
      <c r="U985" s="73" t="str">
        <f>HYPERLINK(_xlfn.XLOOKUP(I985,LEGEND!B:B,LEGEND!I:I))</f>
        <v>-</v>
      </c>
      <c r="V985" s="51" t="s">
        <v>5217</v>
      </c>
      <c r="W985" s="63" t="s">
        <v>1189</v>
      </c>
      <c r="X985" s="64">
        <v>70</v>
      </c>
      <c r="Y985" s="64">
        <v>40</v>
      </c>
      <c r="Z985" s="64">
        <v>40</v>
      </c>
      <c r="AA985" s="84">
        <v>0.214</v>
      </c>
      <c r="AB985" s="85">
        <v>1</v>
      </c>
      <c r="AC985" s="85">
        <v>1</v>
      </c>
    </row>
    <row r="986" spans="1:29" ht="15">
      <c r="A986" s="1"/>
      <c r="B986" s="6" t="s">
        <v>55</v>
      </c>
      <c r="C986" s="6" t="s">
        <v>4069</v>
      </c>
      <c r="D986" s="6" t="s">
        <v>1149</v>
      </c>
      <c r="E986" s="49" t="s">
        <v>1180</v>
      </c>
      <c r="F986" s="6" t="s">
        <v>4070</v>
      </c>
      <c r="G986" s="6" t="s">
        <v>1181</v>
      </c>
      <c r="H986" s="6" t="s">
        <v>5239</v>
      </c>
      <c r="I986" s="60" t="s">
        <v>5240</v>
      </c>
      <c r="J986" s="49" t="s">
        <v>5241</v>
      </c>
      <c r="K986" s="6" t="s">
        <v>5242</v>
      </c>
      <c r="L986" s="29">
        <f>IF($J$6="с учетом НДС",VLOOKUP(I986,LEGEND!B:E,4,0)*(1-M986),VLOOKUP(I986,LEGEND!B:E,4,0)*(1-M986)/1.2)</f>
        <v>15300</v>
      </c>
      <c r="M986" s="57">
        <f>IF(AND(B986&lt;&gt;"1_Электроинструмент",B986&lt;&gt;"2_Садовая техника"),$J$5,IF($J$4&lt;=20%,$J$4,IFERROR(VLOOKUP(S986,LEGEND!$L$2:$M$5,2,FALSE),$J$4)))</f>
        <v>0</v>
      </c>
      <c r="N986" s="48" t="s">
        <v>5241</v>
      </c>
      <c r="O986" s="49" t="s">
        <v>60</v>
      </c>
      <c r="P986" s="49" t="s">
        <v>66</v>
      </c>
      <c r="Q986" s="49" t="s">
        <v>473</v>
      </c>
      <c r="R986" s="50" t="s">
        <v>68</v>
      </c>
      <c r="S986" s="49" t="s">
        <v>60</v>
      </c>
      <c r="T986" s="73" t="str">
        <f>IF(_xlfn.XLOOKUP(I986,LEGEND!B:B,LEGEND!H:H)&lt;&gt;"-",HYPERLINK(_xlfn.XLOOKUP(I986,LEGEND!B:B,LEGEND!H:H),"link"),_xlfn.XLOOKUP(I986,LEGEND!B:B,LEGEND!H:H))</f>
        <v>-</v>
      </c>
      <c r="U986" s="73" t="str">
        <f>HYPERLINK(_xlfn.XLOOKUP(I986,LEGEND!B:B,LEGEND!I:I))</f>
        <v>-</v>
      </c>
      <c r="V986" s="51" t="s">
        <v>5243</v>
      </c>
      <c r="W986" s="63" t="s">
        <v>1189</v>
      </c>
      <c r="X986" s="64">
        <v>70</v>
      </c>
      <c r="Y986" s="64">
        <v>40</v>
      </c>
      <c r="Z986" s="64">
        <v>40</v>
      </c>
      <c r="AA986" s="84">
        <v>0.214</v>
      </c>
      <c r="AB986" s="85">
        <v>1</v>
      </c>
      <c r="AC986" s="85">
        <v>1</v>
      </c>
    </row>
    <row r="987" spans="1:29" ht="15">
      <c r="A987" s="1"/>
      <c r="B987" s="6" t="s">
        <v>55</v>
      </c>
      <c r="C987" s="6" t="s">
        <v>4069</v>
      </c>
      <c r="D987" s="6" t="s">
        <v>1149</v>
      </c>
      <c r="E987" s="49" t="s">
        <v>1180</v>
      </c>
      <c r="F987" s="6" t="s">
        <v>4070</v>
      </c>
      <c r="G987" s="6" t="s">
        <v>1181</v>
      </c>
      <c r="H987" s="6" t="s">
        <v>5796</v>
      </c>
      <c r="I987" s="60" t="s">
        <v>5797</v>
      </c>
      <c r="J987" s="49" t="s">
        <v>5798</v>
      </c>
      <c r="K987" s="6" t="s">
        <v>5799</v>
      </c>
      <c r="L987" s="29">
        <f>IF($J$6="с учетом НДС",VLOOKUP(I987,LEGEND!B:E,4,0)*(1-M987),VLOOKUP(I987,LEGEND!B:E,4,0)*(1-M987)/1.2)</f>
        <v>15300</v>
      </c>
      <c r="M987" s="57">
        <f>IF(AND(B987&lt;&gt;"1_Электроинструмент",B987&lt;&gt;"2_Садовая техника"),$J$5,IF($J$4&lt;=20%,$J$4,IFERROR(VLOOKUP(S987,LEGEND!$L$2:$M$5,2,FALSE),$J$4)))</f>
        <v>0</v>
      </c>
      <c r="N987" s="48" t="s">
        <v>5798</v>
      </c>
      <c r="O987" s="49" t="s">
        <v>60</v>
      </c>
      <c r="P987" s="49" t="s">
        <v>66</v>
      </c>
      <c r="Q987" s="49" t="s">
        <v>473</v>
      </c>
      <c r="R987" s="50" t="s">
        <v>68</v>
      </c>
      <c r="S987" s="49" t="s">
        <v>60</v>
      </c>
      <c r="T987" s="73" t="str">
        <f>IF(_xlfn.XLOOKUP(I987,LEGEND!B:B,LEGEND!H:H)&lt;&gt;"-",HYPERLINK(_xlfn.XLOOKUP(I987,LEGEND!B:B,LEGEND!H:H),"link"),_xlfn.XLOOKUP(I987,LEGEND!B:B,LEGEND!H:H))</f>
        <v>-</v>
      </c>
      <c r="U987" s="73" t="str">
        <f>HYPERLINK(_xlfn.XLOOKUP(I987,LEGEND!B:B,LEGEND!I:I))</f>
        <v>-</v>
      </c>
      <c r="V987" s="51" t="s">
        <v>5800</v>
      </c>
      <c r="W987" s="63" t="s">
        <v>1189</v>
      </c>
      <c r="X987" s="64">
        <v>70</v>
      </c>
      <c r="Y987" s="64">
        <v>40</v>
      </c>
      <c r="Z987" s="64">
        <v>40</v>
      </c>
      <c r="AA987" s="84">
        <v>0.214</v>
      </c>
      <c r="AB987" s="85">
        <v>1</v>
      </c>
      <c r="AC987" s="85">
        <v>1</v>
      </c>
    </row>
    <row r="988" spans="1:29" ht="15">
      <c r="A988" s="1"/>
      <c r="B988" s="6" t="s">
        <v>55</v>
      </c>
      <c r="C988" s="6" t="s">
        <v>4069</v>
      </c>
      <c r="D988" s="6" t="s">
        <v>1149</v>
      </c>
      <c r="E988" s="49" t="s">
        <v>1180</v>
      </c>
      <c r="F988" s="6" t="s">
        <v>4070</v>
      </c>
      <c r="G988" s="6" t="s">
        <v>1181</v>
      </c>
      <c r="H988" s="6" t="s">
        <v>5801</v>
      </c>
      <c r="I988" s="60" t="s">
        <v>5802</v>
      </c>
      <c r="J988" s="49" t="s">
        <v>5803</v>
      </c>
      <c r="K988" s="6" t="s">
        <v>5804</v>
      </c>
      <c r="L988" s="29">
        <f>IF($J$6="с учетом НДС",VLOOKUP(I988,LEGEND!B:E,4,0)*(1-M988),VLOOKUP(I988,LEGEND!B:E,4,0)*(1-M988)/1.2)</f>
        <v>15300</v>
      </c>
      <c r="M988" s="57">
        <f>IF(AND(B988&lt;&gt;"1_Электроинструмент",B988&lt;&gt;"2_Садовая техника"),$J$5,IF($J$4&lt;=20%,$J$4,IFERROR(VLOOKUP(S988,LEGEND!$L$2:$M$5,2,FALSE),$J$4)))</f>
        <v>0</v>
      </c>
      <c r="N988" s="48" t="s">
        <v>5803</v>
      </c>
      <c r="O988" s="49" t="s">
        <v>60</v>
      </c>
      <c r="P988" s="49" t="s">
        <v>66</v>
      </c>
      <c r="Q988" s="49" t="s">
        <v>473</v>
      </c>
      <c r="R988" s="50" t="s">
        <v>68</v>
      </c>
      <c r="S988" s="49" t="s">
        <v>60</v>
      </c>
      <c r="T988" s="73" t="str">
        <f>IF(_xlfn.XLOOKUP(I988,LEGEND!B:B,LEGEND!H:H)&lt;&gt;"-",HYPERLINK(_xlfn.XLOOKUP(I988,LEGEND!B:B,LEGEND!H:H),"link"),_xlfn.XLOOKUP(I988,LEGEND!B:B,LEGEND!H:H))</f>
        <v>-</v>
      </c>
      <c r="U988" s="73" t="str">
        <f>HYPERLINK(_xlfn.XLOOKUP(I988,LEGEND!B:B,LEGEND!I:I))</f>
        <v>-</v>
      </c>
      <c r="V988" s="51" t="s">
        <v>5805</v>
      </c>
      <c r="W988" s="63" t="s">
        <v>1189</v>
      </c>
      <c r="X988" s="64">
        <v>70</v>
      </c>
      <c r="Y988" s="64">
        <v>40</v>
      </c>
      <c r="Z988" s="64">
        <v>40</v>
      </c>
      <c r="AA988" s="84">
        <v>0.214</v>
      </c>
      <c r="AB988" s="85">
        <v>1</v>
      </c>
      <c r="AC988" s="85">
        <v>1</v>
      </c>
    </row>
    <row r="989" spans="1:29" ht="15">
      <c r="A989" s="1"/>
      <c r="B989" s="6" t="s">
        <v>55</v>
      </c>
      <c r="C989" s="6" t="s">
        <v>4069</v>
      </c>
      <c r="D989" s="6" t="s">
        <v>1149</v>
      </c>
      <c r="E989" s="49" t="s">
        <v>1180</v>
      </c>
      <c r="F989" s="6" t="s">
        <v>4070</v>
      </c>
      <c r="G989" s="6" t="s">
        <v>1181</v>
      </c>
      <c r="H989" s="6" t="s">
        <v>6365</v>
      </c>
      <c r="I989" s="60" t="s">
        <v>6366</v>
      </c>
      <c r="J989" s="49" t="s">
        <v>6367</v>
      </c>
      <c r="K989" s="6" t="s">
        <v>6368</v>
      </c>
      <c r="L989" s="29">
        <f>IF($J$6="с учетом НДС",VLOOKUP(I989,LEGEND!B:E,4,0)*(1-M989),VLOOKUP(I989,LEGEND!B:E,4,0)*(1-M989)/1.2)</f>
        <v>15300</v>
      </c>
      <c r="M989" s="57">
        <f>IF(AND(B989&lt;&gt;"1_Электроинструмент",B989&lt;&gt;"2_Садовая техника"),$J$5,IF($J$4&lt;=20%,$J$4,IFERROR(VLOOKUP(S989,LEGEND!$L$2:$M$5,2,FALSE),$J$4)))</f>
        <v>0</v>
      </c>
      <c r="N989" s="48" t="s">
        <v>6367</v>
      </c>
      <c r="O989" s="49" t="s">
        <v>60</v>
      </c>
      <c r="P989" s="49" t="s">
        <v>66</v>
      </c>
      <c r="Q989" s="49" t="s">
        <v>473</v>
      </c>
      <c r="R989" s="50" t="s">
        <v>68</v>
      </c>
      <c r="S989" s="49" t="s">
        <v>60</v>
      </c>
      <c r="T989" s="73" t="str">
        <f>IF(_xlfn.XLOOKUP(I989,LEGEND!B:B,LEGEND!H:H)&lt;&gt;"-",HYPERLINK(_xlfn.XLOOKUP(I989,LEGEND!B:B,LEGEND!H:H),"link"),_xlfn.XLOOKUP(I989,LEGEND!B:B,LEGEND!H:H))</f>
        <v>link</v>
      </c>
      <c r="U989" s="73" t="str">
        <f>HYPERLINK(_xlfn.XLOOKUP(I989,LEGEND!B:B,LEGEND!I:I))</f>
        <v>https://milwaukee-media-images.s3.amazonaws.com/hi/4932451788--Hero_1.jpg</v>
      </c>
      <c r="V989" s="51" t="s">
        <v>6369</v>
      </c>
      <c r="W989" s="63" t="s">
        <v>1189</v>
      </c>
      <c r="X989" s="64">
        <v>70</v>
      </c>
      <c r="Y989" s="64">
        <v>40</v>
      </c>
      <c r="Z989" s="64">
        <v>45</v>
      </c>
      <c r="AA989" s="84">
        <v>0.184</v>
      </c>
      <c r="AB989" s="85">
        <v>1</v>
      </c>
      <c r="AC989" s="85">
        <v>1</v>
      </c>
    </row>
    <row r="990" spans="1:29" ht="15">
      <c r="A990" s="1"/>
      <c r="B990" s="6" t="s">
        <v>55</v>
      </c>
      <c r="C990" s="6" t="s">
        <v>4069</v>
      </c>
      <c r="D990" s="6" t="s">
        <v>1149</v>
      </c>
      <c r="E990" s="49" t="s">
        <v>1180</v>
      </c>
      <c r="F990" s="6" t="s">
        <v>4070</v>
      </c>
      <c r="G990" s="6" t="s">
        <v>1181</v>
      </c>
      <c r="H990" s="6" t="s">
        <v>5193</v>
      </c>
      <c r="I990" s="60" t="s">
        <v>5194</v>
      </c>
      <c r="J990" s="49" t="s">
        <v>5195</v>
      </c>
      <c r="K990" s="6" t="s">
        <v>5196</v>
      </c>
      <c r="L990" s="29">
        <f>IF($J$6="с учетом НДС",VLOOKUP(I990,LEGEND!B:E,4,0)*(1-M990),VLOOKUP(I990,LEGEND!B:E,4,0)*(1-M990)/1.2)</f>
        <v>15400</v>
      </c>
      <c r="M990" s="57">
        <f>IF(AND(B990&lt;&gt;"1_Электроинструмент",B990&lt;&gt;"2_Садовая техника"),$J$5,IF($J$4&lt;=20%,$J$4,IFERROR(VLOOKUP(S990,LEGEND!$L$2:$M$5,2,FALSE),$J$4)))</f>
        <v>0</v>
      </c>
      <c r="N990" s="48" t="s">
        <v>5195</v>
      </c>
      <c r="O990" s="49" t="s">
        <v>60</v>
      </c>
      <c r="P990" s="49" t="s">
        <v>66</v>
      </c>
      <c r="Q990" s="49" t="s">
        <v>473</v>
      </c>
      <c r="R990" s="50" t="s">
        <v>68</v>
      </c>
      <c r="S990" s="49" t="s">
        <v>60</v>
      </c>
      <c r="T990" s="73" t="str">
        <f>IF(_xlfn.XLOOKUP(I990,LEGEND!B:B,LEGEND!H:H)&lt;&gt;"-",HYPERLINK(_xlfn.XLOOKUP(I990,LEGEND!B:B,LEGEND!H:H),"link"),_xlfn.XLOOKUP(I990,LEGEND!B:B,LEGEND!H:H))</f>
        <v>-</v>
      </c>
      <c r="U990" s="73" t="str">
        <f>HYPERLINK(_xlfn.XLOOKUP(I990,LEGEND!B:B,LEGEND!I:I))</f>
        <v>-</v>
      </c>
      <c r="V990" s="51" t="s">
        <v>5197</v>
      </c>
      <c r="W990" s="63" t="s">
        <v>1189</v>
      </c>
      <c r="X990" s="64">
        <v>70</v>
      </c>
      <c r="Y990" s="64">
        <v>40</v>
      </c>
      <c r="Z990" s="64">
        <v>40</v>
      </c>
      <c r="AA990" s="84">
        <v>0.214</v>
      </c>
      <c r="AB990" s="85">
        <v>1</v>
      </c>
      <c r="AC990" s="85">
        <v>1</v>
      </c>
    </row>
    <row r="991" spans="1:29" ht="15">
      <c r="A991" s="1"/>
      <c r="B991" s="6" t="s">
        <v>55</v>
      </c>
      <c r="C991" s="6" t="s">
        <v>4069</v>
      </c>
      <c r="D991" s="6" t="s">
        <v>1149</v>
      </c>
      <c r="E991" s="49" t="s">
        <v>1180</v>
      </c>
      <c r="F991" s="6" t="s">
        <v>4070</v>
      </c>
      <c r="G991" s="6" t="s">
        <v>1181</v>
      </c>
      <c r="H991" s="6" t="s">
        <v>5218</v>
      </c>
      <c r="I991" s="60" t="s">
        <v>5219</v>
      </c>
      <c r="J991" s="49" t="s">
        <v>5220</v>
      </c>
      <c r="K991" s="6" t="s">
        <v>5221</v>
      </c>
      <c r="L991" s="29">
        <f>IF($J$6="с учетом НДС",VLOOKUP(I991,LEGEND!B:E,4,0)*(1-M991),VLOOKUP(I991,LEGEND!B:E,4,0)*(1-M991)/1.2)</f>
        <v>15400</v>
      </c>
      <c r="M991" s="57">
        <f>IF(AND(B991&lt;&gt;"1_Электроинструмент",B991&lt;&gt;"2_Садовая техника"),$J$5,IF($J$4&lt;=20%,$J$4,IFERROR(VLOOKUP(S991,LEGEND!$L$2:$M$5,2,FALSE),$J$4)))</f>
        <v>0</v>
      </c>
      <c r="N991" s="48" t="s">
        <v>5220</v>
      </c>
      <c r="O991" s="49" t="s">
        <v>60</v>
      </c>
      <c r="P991" s="49" t="s">
        <v>66</v>
      </c>
      <c r="Q991" s="49" t="s">
        <v>473</v>
      </c>
      <c r="R991" s="50" t="s">
        <v>68</v>
      </c>
      <c r="S991" s="49" t="s">
        <v>60</v>
      </c>
      <c r="T991" s="73" t="str">
        <f>IF(_xlfn.XLOOKUP(I991,LEGEND!B:B,LEGEND!H:H)&lt;&gt;"-",HYPERLINK(_xlfn.XLOOKUP(I991,LEGEND!B:B,LEGEND!H:H),"link"),_xlfn.XLOOKUP(I991,LEGEND!B:B,LEGEND!H:H))</f>
        <v>-</v>
      </c>
      <c r="U991" s="73" t="str">
        <f>HYPERLINK(_xlfn.XLOOKUP(I991,LEGEND!B:B,LEGEND!I:I))</f>
        <v>-</v>
      </c>
      <c r="V991" s="51" t="s">
        <v>5222</v>
      </c>
      <c r="W991" s="63" t="s">
        <v>1189</v>
      </c>
      <c r="X991" s="64">
        <v>70</v>
      </c>
      <c r="Y991" s="64">
        <v>40</v>
      </c>
      <c r="Z991" s="64">
        <v>40</v>
      </c>
      <c r="AA991" s="84">
        <v>0.214</v>
      </c>
      <c r="AB991" s="85">
        <v>1</v>
      </c>
      <c r="AC991" s="85">
        <v>1</v>
      </c>
    </row>
    <row r="992" spans="1:29" ht="15">
      <c r="A992" s="1"/>
      <c r="B992" s="6" t="s">
        <v>55</v>
      </c>
      <c r="C992" s="6" t="s">
        <v>4069</v>
      </c>
      <c r="D992" s="6" t="s">
        <v>1149</v>
      </c>
      <c r="E992" s="49" t="s">
        <v>1180</v>
      </c>
      <c r="F992" s="6" t="s">
        <v>4070</v>
      </c>
      <c r="G992" s="6" t="s">
        <v>1181</v>
      </c>
      <c r="H992" s="6" t="s">
        <v>5229</v>
      </c>
      <c r="I992" s="60" t="s">
        <v>5230</v>
      </c>
      <c r="J992" s="49" t="s">
        <v>5231</v>
      </c>
      <c r="K992" s="6" t="s">
        <v>5232</v>
      </c>
      <c r="L992" s="29">
        <f>IF($J$6="с учетом НДС",VLOOKUP(I992,LEGEND!B:E,4,0)*(1-M992),VLOOKUP(I992,LEGEND!B:E,4,0)*(1-M992)/1.2)</f>
        <v>15400</v>
      </c>
      <c r="M992" s="57">
        <f>IF(AND(B992&lt;&gt;"1_Электроинструмент",B992&lt;&gt;"2_Садовая техника"),$J$5,IF($J$4&lt;=20%,$J$4,IFERROR(VLOOKUP(S992,LEGEND!$L$2:$M$5,2,FALSE),$J$4)))</f>
        <v>0</v>
      </c>
      <c r="N992" s="48" t="s">
        <v>5231</v>
      </c>
      <c r="O992" s="49" t="s">
        <v>60</v>
      </c>
      <c r="P992" s="49" t="s">
        <v>66</v>
      </c>
      <c r="Q992" s="49" t="s">
        <v>473</v>
      </c>
      <c r="R992" s="50" t="s">
        <v>68</v>
      </c>
      <c r="S992" s="49" t="s">
        <v>60</v>
      </c>
      <c r="T992" s="73" t="str">
        <f>IF(_xlfn.XLOOKUP(I992,LEGEND!B:B,LEGEND!H:H)&lt;&gt;"-",HYPERLINK(_xlfn.XLOOKUP(I992,LEGEND!B:B,LEGEND!H:H),"link"),_xlfn.XLOOKUP(I992,LEGEND!B:B,LEGEND!H:H))</f>
        <v>-</v>
      </c>
      <c r="U992" s="73" t="str">
        <f>HYPERLINK(_xlfn.XLOOKUP(I992,LEGEND!B:B,LEGEND!I:I))</f>
        <v>-</v>
      </c>
      <c r="V992" s="51" t="s">
        <v>5233</v>
      </c>
      <c r="W992" s="63" t="s">
        <v>1189</v>
      </c>
      <c r="X992" s="64">
        <v>70</v>
      </c>
      <c r="Y992" s="64">
        <v>40</v>
      </c>
      <c r="Z992" s="64">
        <v>40</v>
      </c>
      <c r="AA992" s="84">
        <v>0.214</v>
      </c>
      <c r="AB992" s="85">
        <v>1</v>
      </c>
      <c r="AC992" s="85">
        <v>1</v>
      </c>
    </row>
    <row r="993" spans="1:29" ht="15">
      <c r="A993" s="1"/>
      <c r="B993" s="6" t="s">
        <v>55</v>
      </c>
      <c r="C993" s="6" t="s">
        <v>4069</v>
      </c>
      <c r="D993" s="6" t="s">
        <v>1149</v>
      </c>
      <c r="E993" s="49" t="s">
        <v>1180</v>
      </c>
      <c r="F993" s="6" t="s">
        <v>4070</v>
      </c>
      <c r="G993" s="6" t="s">
        <v>1181</v>
      </c>
      <c r="H993" s="6" t="s">
        <v>5249</v>
      </c>
      <c r="I993" s="60" t="s">
        <v>5250</v>
      </c>
      <c r="J993" s="49" t="s">
        <v>5251</v>
      </c>
      <c r="K993" s="6" t="s">
        <v>5252</v>
      </c>
      <c r="L993" s="29">
        <f>IF($J$6="с учетом НДС",VLOOKUP(I993,LEGEND!B:E,4,0)*(1-M993),VLOOKUP(I993,LEGEND!B:E,4,0)*(1-M993)/1.2)</f>
        <v>15400</v>
      </c>
      <c r="M993" s="57">
        <f>IF(AND(B993&lt;&gt;"1_Электроинструмент",B993&lt;&gt;"2_Садовая техника"),$J$5,IF($J$4&lt;=20%,$J$4,IFERROR(VLOOKUP(S993,LEGEND!$L$2:$M$5,2,FALSE),$J$4)))</f>
        <v>0</v>
      </c>
      <c r="N993" s="48" t="s">
        <v>5251</v>
      </c>
      <c r="O993" s="49" t="s">
        <v>60</v>
      </c>
      <c r="P993" s="49" t="s">
        <v>66</v>
      </c>
      <c r="Q993" s="49" t="s">
        <v>473</v>
      </c>
      <c r="R993" s="50" t="s">
        <v>68</v>
      </c>
      <c r="S993" s="49" t="s">
        <v>60</v>
      </c>
      <c r="T993" s="73" t="str">
        <f>IF(_xlfn.XLOOKUP(I993,LEGEND!B:B,LEGEND!H:H)&lt;&gt;"-",HYPERLINK(_xlfn.XLOOKUP(I993,LEGEND!B:B,LEGEND!H:H),"link"),_xlfn.XLOOKUP(I993,LEGEND!B:B,LEGEND!H:H))</f>
        <v>-</v>
      </c>
      <c r="U993" s="73" t="str">
        <f>HYPERLINK(_xlfn.XLOOKUP(I993,LEGEND!B:B,LEGEND!I:I))</f>
        <v>-</v>
      </c>
      <c r="V993" s="51" t="s">
        <v>5253</v>
      </c>
      <c r="W993" s="63" t="s">
        <v>1189</v>
      </c>
      <c r="X993" s="64">
        <v>70</v>
      </c>
      <c r="Y993" s="64">
        <v>40</v>
      </c>
      <c r="Z993" s="64">
        <v>40</v>
      </c>
      <c r="AA993" s="84">
        <v>0.214</v>
      </c>
      <c r="AB993" s="85">
        <v>1</v>
      </c>
      <c r="AC993" s="85">
        <v>1</v>
      </c>
    </row>
    <row r="994" spans="1:29" ht="15">
      <c r="A994" s="1"/>
      <c r="B994" s="6" t="s">
        <v>55</v>
      </c>
      <c r="C994" s="6" t="s">
        <v>4069</v>
      </c>
      <c r="D994" s="6" t="s">
        <v>1149</v>
      </c>
      <c r="E994" s="49" t="s">
        <v>1180</v>
      </c>
      <c r="F994" s="6" t="s">
        <v>4070</v>
      </c>
      <c r="G994" s="6" t="s">
        <v>1181</v>
      </c>
      <c r="H994" s="6" t="s">
        <v>5259</v>
      </c>
      <c r="I994" s="60" t="s">
        <v>5260</v>
      </c>
      <c r="J994" s="49" t="s">
        <v>5261</v>
      </c>
      <c r="K994" s="6" t="s">
        <v>5262</v>
      </c>
      <c r="L994" s="29">
        <f>IF($J$6="с учетом НДС",VLOOKUP(I994,LEGEND!B:E,4,0)*(1-M994),VLOOKUP(I994,LEGEND!B:E,4,0)*(1-M994)/1.2)</f>
        <v>15400</v>
      </c>
      <c r="M994" s="57">
        <f>IF(AND(B994&lt;&gt;"1_Электроинструмент",B994&lt;&gt;"2_Садовая техника"),$J$5,IF($J$4&lt;=20%,$J$4,IFERROR(VLOOKUP(S994,LEGEND!$L$2:$M$5,2,FALSE),$J$4)))</f>
        <v>0</v>
      </c>
      <c r="N994" s="48" t="s">
        <v>5261</v>
      </c>
      <c r="O994" s="49" t="s">
        <v>60</v>
      </c>
      <c r="P994" s="49" t="s">
        <v>66</v>
      </c>
      <c r="Q994" s="49" t="s">
        <v>473</v>
      </c>
      <c r="R994" s="50" t="s">
        <v>68</v>
      </c>
      <c r="S994" s="49" t="s">
        <v>60</v>
      </c>
      <c r="T994" s="73" t="str">
        <f>IF(_xlfn.XLOOKUP(I994,LEGEND!B:B,LEGEND!H:H)&lt;&gt;"-",HYPERLINK(_xlfn.XLOOKUP(I994,LEGEND!B:B,LEGEND!H:H),"link"),_xlfn.XLOOKUP(I994,LEGEND!B:B,LEGEND!H:H))</f>
        <v>-</v>
      </c>
      <c r="U994" s="73" t="str">
        <f>HYPERLINK(_xlfn.XLOOKUP(I994,LEGEND!B:B,LEGEND!I:I))</f>
        <v>-</v>
      </c>
      <c r="V994" s="51" t="s">
        <v>5263</v>
      </c>
      <c r="W994" s="63" t="s">
        <v>1189</v>
      </c>
      <c r="X994" s="64">
        <v>70</v>
      </c>
      <c r="Y994" s="64">
        <v>40</v>
      </c>
      <c r="Z994" s="64">
        <v>40</v>
      </c>
      <c r="AA994" s="84">
        <v>0.214</v>
      </c>
      <c r="AB994" s="85">
        <v>1</v>
      </c>
      <c r="AC994" s="85">
        <v>1</v>
      </c>
    </row>
    <row r="995" spans="1:29" ht="15">
      <c r="A995" s="1"/>
      <c r="B995" s="6" t="s">
        <v>55</v>
      </c>
      <c r="C995" s="6" t="s">
        <v>4069</v>
      </c>
      <c r="D995" s="6" t="s">
        <v>1149</v>
      </c>
      <c r="E995" s="49" t="s">
        <v>1180</v>
      </c>
      <c r="F995" s="6" t="s">
        <v>4070</v>
      </c>
      <c r="G995" s="6" t="s">
        <v>1181</v>
      </c>
      <c r="H995" s="6" t="s">
        <v>5766</v>
      </c>
      <c r="I995" s="60" t="s">
        <v>5767</v>
      </c>
      <c r="J995" s="49" t="s">
        <v>5768</v>
      </c>
      <c r="K995" s="6" t="s">
        <v>5769</v>
      </c>
      <c r="L995" s="29">
        <f>IF($J$6="с учетом НДС",VLOOKUP(I995,LEGEND!B:E,4,0)*(1-M995),VLOOKUP(I995,LEGEND!B:E,4,0)*(1-M995)/1.2)</f>
        <v>15400</v>
      </c>
      <c r="M995" s="57">
        <f>IF(AND(B995&lt;&gt;"1_Электроинструмент",B995&lt;&gt;"2_Садовая техника"),$J$5,IF($J$4&lt;=20%,$J$4,IFERROR(VLOOKUP(S995,LEGEND!$L$2:$M$5,2,FALSE),$J$4)))</f>
        <v>0</v>
      </c>
      <c r="N995" s="48" t="s">
        <v>5768</v>
      </c>
      <c r="O995" s="49" t="s">
        <v>60</v>
      </c>
      <c r="P995" s="49" t="s">
        <v>66</v>
      </c>
      <c r="Q995" s="49" t="s">
        <v>473</v>
      </c>
      <c r="R995" s="50" t="s">
        <v>68</v>
      </c>
      <c r="S995" s="49" t="s">
        <v>60</v>
      </c>
      <c r="T995" s="73" t="str">
        <f>IF(_xlfn.XLOOKUP(I995,LEGEND!B:B,LEGEND!H:H)&lt;&gt;"-",HYPERLINK(_xlfn.XLOOKUP(I995,LEGEND!B:B,LEGEND!H:H),"link"),_xlfn.XLOOKUP(I995,LEGEND!B:B,LEGEND!H:H))</f>
        <v>-</v>
      </c>
      <c r="U995" s="73" t="str">
        <f>HYPERLINK(_xlfn.XLOOKUP(I995,LEGEND!B:B,LEGEND!I:I))</f>
        <v>-</v>
      </c>
      <c r="V995" s="51" t="s">
        <v>5770</v>
      </c>
      <c r="W995" s="63" t="s">
        <v>1189</v>
      </c>
      <c r="X995" s="64">
        <v>70</v>
      </c>
      <c r="Y995" s="64">
        <v>40</v>
      </c>
      <c r="Z995" s="64">
        <v>40</v>
      </c>
      <c r="AA995" s="84">
        <v>0.214</v>
      </c>
      <c r="AB995" s="85">
        <v>1</v>
      </c>
      <c r="AC995" s="85">
        <v>1</v>
      </c>
    </row>
    <row r="996" spans="1:29" ht="15">
      <c r="A996" s="1"/>
      <c r="B996" s="6" t="s">
        <v>55</v>
      </c>
      <c r="C996" s="6" t="s">
        <v>4069</v>
      </c>
      <c r="D996" s="6" t="s">
        <v>1149</v>
      </c>
      <c r="E996" s="49" t="s">
        <v>1180</v>
      </c>
      <c r="F996" s="6" t="s">
        <v>4070</v>
      </c>
      <c r="G996" s="6" t="s">
        <v>1181</v>
      </c>
      <c r="H996" s="6" t="s">
        <v>5781</v>
      </c>
      <c r="I996" s="60" t="s">
        <v>5782</v>
      </c>
      <c r="J996" s="49" t="s">
        <v>5783</v>
      </c>
      <c r="K996" s="6" t="s">
        <v>5784</v>
      </c>
      <c r="L996" s="29">
        <f>IF($J$6="с учетом НДС",VLOOKUP(I996,LEGEND!B:E,4,0)*(1-M996),VLOOKUP(I996,LEGEND!B:E,4,0)*(1-M996)/1.2)</f>
        <v>15400</v>
      </c>
      <c r="M996" s="57">
        <f>IF(AND(B996&lt;&gt;"1_Электроинструмент",B996&lt;&gt;"2_Садовая техника"),$J$5,IF($J$4&lt;=20%,$J$4,IFERROR(VLOOKUP(S996,LEGEND!$L$2:$M$5,2,FALSE),$J$4)))</f>
        <v>0</v>
      </c>
      <c r="N996" s="48" t="s">
        <v>5783</v>
      </c>
      <c r="O996" s="49" t="s">
        <v>60</v>
      </c>
      <c r="P996" s="49" t="s">
        <v>66</v>
      </c>
      <c r="Q996" s="49" t="s">
        <v>473</v>
      </c>
      <c r="R996" s="50" t="s">
        <v>68</v>
      </c>
      <c r="S996" s="49" t="s">
        <v>60</v>
      </c>
      <c r="T996" s="73" t="str">
        <f>IF(_xlfn.XLOOKUP(I996,LEGEND!B:B,LEGEND!H:H)&lt;&gt;"-",HYPERLINK(_xlfn.XLOOKUP(I996,LEGEND!B:B,LEGEND!H:H),"link"),_xlfn.XLOOKUP(I996,LEGEND!B:B,LEGEND!H:H))</f>
        <v>-</v>
      </c>
      <c r="U996" s="73" t="str">
        <f>HYPERLINK(_xlfn.XLOOKUP(I996,LEGEND!B:B,LEGEND!I:I))</f>
        <v>-</v>
      </c>
      <c r="V996" s="51" t="s">
        <v>5785</v>
      </c>
      <c r="W996" s="63" t="s">
        <v>1189</v>
      </c>
      <c r="X996" s="64">
        <v>70</v>
      </c>
      <c r="Y996" s="64">
        <v>40</v>
      </c>
      <c r="Z996" s="64">
        <v>40</v>
      </c>
      <c r="AA996" s="84">
        <v>0.214</v>
      </c>
      <c r="AB996" s="85">
        <v>1</v>
      </c>
      <c r="AC996" s="85">
        <v>1</v>
      </c>
    </row>
    <row r="997" spans="1:29" ht="15">
      <c r="A997" s="1"/>
      <c r="B997" s="6" t="s">
        <v>55</v>
      </c>
      <c r="C997" s="6" t="s">
        <v>4069</v>
      </c>
      <c r="D997" s="6" t="s">
        <v>1149</v>
      </c>
      <c r="E997" s="49" t="s">
        <v>1180</v>
      </c>
      <c r="F997" s="6" t="s">
        <v>4070</v>
      </c>
      <c r="G997" s="6" t="s">
        <v>1181</v>
      </c>
      <c r="H997" s="6" t="s">
        <v>5786</v>
      </c>
      <c r="I997" s="60" t="s">
        <v>5787</v>
      </c>
      <c r="J997" s="49" t="s">
        <v>5788</v>
      </c>
      <c r="K997" s="6" t="s">
        <v>5789</v>
      </c>
      <c r="L997" s="29">
        <f>IF($J$6="с учетом НДС",VLOOKUP(I997,LEGEND!B:E,4,0)*(1-M997),VLOOKUP(I997,LEGEND!B:E,4,0)*(1-M997)/1.2)</f>
        <v>15400</v>
      </c>
      <c r="M997" s="57">
        <f>IF(AND(B997&lt;&gt;"1_Электроинструмент",B997&lt;&gt;"2_Садовая техника"),$J$5,IF($J$4&lt;=20%,$J$4,IFERROR(VLOOKUP(S997,LEGEND!$L$2:$M$5,2,FALSE),$J$4)))</f>
        <v>0</v>
      </c>
      <c r="N997" s="48" t="s">
        <v>5788</v>
      </c>
      <c r="O997" s="49" t="s">
        <v>60</v>
      </c>
      <c r="P997" s="49" t="s">
        <v>66</v>
      </c>
      <c r="Q997" s="49" t="s">
        <v>473</v>
      </c>
      <c r="R997" s="50" t="s">
        <v>68</v>
      </c>
      <c r="S997" s="49" t="s">
        <v>60</v>
      </c>
      <c r="T997" s="73" t="str">
        <f>IF(_xlfn.XLOOKUP(I997,LEGEND!B:B,LEGEND!H:H)&lt;&gt;"-",HYPERLINK(_xlfn.XLOOKUP(I997,LEGEND!B:B,LEGEND!H:H),"link"),_xlfn.XLOOKUP(I997,LEGEND!B:B,LEGEND!H:H))</f>
        <v>-</v>
      </c>
      <c r="U997" s="73" t="str">
        <f>HYPERLINK(_xlfn.XLOOKUP(I997,LEGEND!B:B,LEGEND!I:I))</f>
        <v>-</v>
      </c>
      <c r="V997" s="51" t="s">
        <v>5790</v>
      </c>
      <c r="W997" s="63" t="s">
        <v>1189</v>
      </c>
      <c r="X997" s="64">
        <v>70</v>
      </c>
      <c r="Y997" s="64">
        <v>40</v>
      </c>
      <c r="Z997" s="64">
        <v>40</v>
      </c>
      <c r="AA997" s="84">
        <v>0.214</v>
      </c>
      <c r="AB997" s="85">
        <v>1</v>
      </c>
      <c r="AC997" s="85">
        <v>1</v>
      </c>
    </row>
    <row r="998" spans="1:29" ht="15">
      <c r="A998" s="1"/>
      <c r="B998" s="6" t="s">
        <v>55</v>
      </c>
      <c r="C998" s="6" t="s">
        <v>4069</v>
      </c>
      <c r="D998" s="6" t="s">
        <v>1149</v>
      </c>
      <c r="E998" s="49" t="s">
        <v>1180</v>
      </c>
      <c r="F998" s="6" t="s">
        <v>4070</v>
      </c>
      <c r="G998" s="6" t="s">
        <v>60</v>
      </c>
      <c r="H998" s="6" t="s">
        <v>5864</v>
      </c>
      <c r="I998" s="60" t="s">
        <v>5865</v>
      </c>
      <c r="J998" s="49" t="s">
        <v>5866</v>
      </c>
      <c r="K998" s="6" t="s">
        <v>5867</v>
      </c>
      <c r="L998" s="29">
        <f>IF($J$6="с учетом НДС",VLOOKUP(I998,LEGEND!B:E,4,0)*(1-M998),VLOOKUP(I998,LEGEND!B:E,4,0)*(1-M998)/1.2)</f>
        <v>15600</v>
      </c>
      <c r="M998" s="57">
        <f>IF(AND(B998&lt;&gt;"1_Электроинструмент",B998&lt;&gt;"2_Садовая техника"),$J$5,IF($J$4&lt;=20%,$J$4,IFERROR(VLOOKUP(S998,LEGEND!$L$2:$M$5,2,FALSE),$J$4)))</f>
        <v>0</v>
      </c>
      <c r="N998" s="48" t="s">
        <v>60</v>
      </c>
      <c r="O998" s="49" t="s">
        <v>60</v>
      </c>
      <c r="P998" s="49" t="s">
        <v>66</v>
      </c>
      <c r="Q998" s="49" t="s">
        <v>473</v>
      </c>
      <c r="R998" s="50" t="s">
        <v>68</v>
      </c>
      <c r="S998" s="49" t="s">
        <v>60</v>
      </c>
      <c r="T998" s="73" t="str">
        <f>IF(_xlfn.XLOOKUP(I998,LEGEND!B:B,LEGEND!H:H)&lt;&gt;"-",HYPERLINK(_xlfn.XLOOKUP(I998,LEGEND!B:B,LEGEND!H:H),"link"),_xlfn.XLOOKUP(I998,LEGEND!B:B,LEGEND!H:H))</f>
        <v>link</v>
      </c>
      <c r="U998" s="73" t="str">
        <f>HYPERLINK(_xlfn.XLOOKUP(I998,LEGEND!B:B,LEGEND!I:I))</f>
        <v>https://milwaukee-media-images.s3.amazonaws.com/hi/4932479403--Hero_1.jpg</v>
      </c>
      <c r="V998" s="51" t="s">
        <v>5869</v>
      </c>
      <c r="W998" s="63" t="s">
        <v>1189</v>
      </c>
      <c r="X998" s="64">
        <v>82</v>
      </c>
      <c r="Y998" s="64">
        <v>40</v>
      </c>
      <c r="Z998" s="64">
        <v>40</v>
      </c>
      <c r="AA998" s="84">
        <v>0.108</v>
      </c>
      <c r="AB998" s="85">
        <v>1</v>
      </c>
      <c r="AC998" s="85">
        <v>1</v>
      </c>
    </row>
    <row r="999" spans="1:29" ht="15">
      <c r="A999" s="1"/>
      <c r="B999" s="6" t="s">
        <v>55</v>
      </c>
      <c r="C999" s="6" t="s">
        <v>4069</v>
      </c>
      <c r="D999" s="6" t="s">
        <v>1149</v>
      </c>
      <c r="E999" s="49" t="s">
        <v>1180</v>
      </c>
      <c r="F999" s="6" t="s">
        <v>4070</v>
      </c>
      <c r="G999" s="6" t="s">
        <v>60</v>
      </c>
      <c r="H999" s="6" t="s">
        <v>5870</v>
      </c>
      <c r="I999" s="60" t="s">
        <v>5871</v>
      </c>
      <c r="J999" s="49" t="s">
        <v>5872</v>
      </c>
      <c r="K999" s="6" t="s">
        <v>5873</v>
      </c>
      <c r="L999" s="29">
        <f>IF($J$6="с учетом НДС",VLOOKUP(I999,LEGEND!B:E,4,0)*(1-M999),VLOOKUP(I999,LEGEND!B:E,4,0)*(1-M999)/1.2)</f>
        <v>15600</v>
      </c>
      <c r="M999" s="57">
        <f>IF(AND(B999&lt;&gt;"1_Электроинструмент",B999&lt;&gt;"2_Садовая техника"),$J$5,IF($J$4&lt;=20%,$J$4,IFERROR(VLOOKUP(S999,LEGEND!$L$2:$M$5,2,FALSE),$J$4)))</f>
        <v>0</v>
      </c>
      <c r="N999" s="48" t="s">
        <v>60</v>
      </c>
      <c r="O999" s="49" t="s">
        <v>60</v>
      </c>
      <c r="P999" s="49" t="s">
        <v>66</v>
      </c>
      <c r="Q999" s="49" t="s">
        <v>473</v>
      </c>
      <c r="R999" s="50" t="s">
        <v>68</v>
      </c>
      <c r="S999" s="49" t="s">
        <v>60</v>
      </c>
      <c r="T999" s="73" t="str">
        <f>IF(_xlfn.XLOOKUP(I999,LEGEND!B:B,LEGEND!H:H)&lt;&gt;"-",HYPERLINK(_xlfn.XLOOKUP(I999,LEGEND!B:B,LEGEND!H:H),"link"),_xlfn.XLOOKUP(I999,LEGEND!B:B,LEGEND!H:H))</f>
        <v>link</v>
      </c>
      <c r="U999" s="73" t="str">
        <f>HYPERLINK(_xlfn.XLOOKUP(I999,LEGEND!B:B,LEGEND!I:I))</f>
        <v>https://milwaukee-media-images.s3.amazonaws.com/hi/4932479404--Hero_1.jpg</v>
      </c>
      <c r="V999" s="51" t="s">
        <v>5874</v>
      </c>
      <c r="W999" s="63" t="s">
        <v>1189</v>
      </c>
      <c r="X999" s="64">
        <v>82</v>
      </c>
      <c r="Y999" s="64">
        <v>40</v>
      </c>
      <c r="Z999" s="64">
        <v>40</v>
      </c>
      <c r="AA999" s="84">
        <v>0.106</v>
      </c>
      <c r="AB999" s="85">
        <v>1</v>
      </c>
      <c r="AC999" s="85">
        <v>1</v>
      </c>
    </row>
    <row r="1000" spans="1:29" ht="15">
      <c r="A1000" s="1"/>
      <c r="B1000" s="6" t="s">
        <v>55</v>
      </c>
      <c r="C1000" s="6" t="s">
        <v>4069</v>
      </c>
      <c r="D1000" s="6" t="s">
        <v>1149</v>
      </c>
      <c r="E1000" s="49" t="s">
        <v>1180</v>
      </c>
      <c r="F1000" s="6" t="s">
        <v>4070</v>
      </c>
      <c r="G1000" s="6" t="s">
        <v>60</v>
      </c>
      <c r="H1000" s="6" t="s">
        <v>5875</v>
      </c>
      <c r="I1000" s="60" t="s">
        <v>5876</v>
      </c>
      <c r="J1000" s="49" t="s">
        <v>5877</v>
      </c>
      <c r="K1000" s="6" t="s">
        <v>5878</v>
      </c>
      <c r="L1000" s="29">
        <f>IF($J$6="с учетом НДС",VLOOKUP(I1000,LEGEND!B:E,4,0)*(1-M1000),VLOOKUP(I1000,LEGEND!B:E,4,0)*(1-M1000)/1.2)</f>
        <v>15600</v>
      </c>
      <c r="M1000" s="57">
        <f>IF(AND(B1000&lt;&gt;"1_Электроинструмент",B1000&lt;&gt;"2_Садовая техника"),$J$5,IF($J$4&lt;=20%,$J$4,IFERROR(VLOOKUP(S1000,LEGEND!$L$2:$M$5,2,FALSE),$J$4)))</f>
        <v>0</v>
      </c>
      <c r="N1000" s="48" t="s">
        <v>60</v>
      </c>
      <c r="O1000" s="49" t="s">
        <v>60</v>
      </c>
      <c r="P1000" s="49" t="s">
        <v>66</v>
      </c>
      <c r="Q1000" s="49" t="s">
        <v>473</v>
      </c>
      <c r="R1000" s="50" t="s">
        <v>68</v>
      </c>
      <c r="S1000" s="49" t="s">
        <v>60</v>
      </c>
      <c r="T1000" s="73" t="str">
        <f>IF(_xlfn.XLOOKUP(I1000,LEGEND!B:B,LEGEND!H:H)&lt;&gt;"-",HYPERLINK(_xlfn.XLOOKUP(I1000,LEGEND!B:B,LEGEND!H:H),"link"),_xlfn.XLOOKUP(I1000,LEGEND!B:B,LEGEND!H:H))</f>
        <v>link</v>
      </c>
      <c r="U1000" s="73" t="str">
        <f>HYPERLINK(_xlfn.XLOOKUP(I1000,LEGEND!B:B,LEGEND!I:I))</f>
        <v>https://milwaukee-media-images.s3.amazonaws.com/hi/4932479394--Hero_1.jpg</v>
      </c>
      <c r="V1000" s="51" t="s">
        <v>5879</v>
      </c>
      <c r="W1000" s="63" t="s">
        <v>1189</v>
      </c>
      <c r="X1000" s="64">
        <v>81</v>
      </c>
      <c r="Y1000" s="64">
        <v>40</v>
      </c>
      <c r="Z1000" s="64">
        <v>40</v>
      </c>
      <c r="AA1000" s="84">
        <v>0.13</v>
      </c>
      <c r="AB1000" s="85">
        <v>1</v>
      </c>
      <c r="AC1000" s="85">
        <v>1</v>
      </c>
    </row>
    <row r="1001" spans="1:29" ht="15">
      <c r="A1001" s="1"/>
      <c r="B1001" s="6" t="s">
        <v>55</v>
      </c>
      <c r="C1001" s="6" t="s">
        <v>4069</v>
      </c>
      <c r="D1001" s="6" t="s">
        <v>1149</v>
      </c>
      <c r="E1001" s="49" t="s">
        <v>1180</v>
      </c>
      <c r="F1001" s="6" t="s">
        <v>4070</v>
      </c>
      <c r="G1001" s="6" t="s">
        <v>60</v>
      </c>
      <c r="H1001" s="6" t="s">
        <v>5880</v>
      </c>
      <c r="I1001" s="60" t="s">
        <v>5881</v>
      </c>
      <c r="J1001" s="49" t="s">
        <v>5882</v>
      </c>
      <c r="K1001" s="6" t="s">
        <v>5883</v>
      </c>
      <c r="L1001" s="29">
        <f>IF($J$6="с учетом НДС",VLOOKUP(I1001,LEGEND!B:E,4,0)*(1-M1001),VLOOKUP(I1001,LEGEND!B:E,4,0)*(1-M1001)/1.2)</f>
        <v>15600</v>
      </c>
      <c r="M1001" s="57">
        <f>IF(AND(B1001&lt;&gt;"1_Электроинструмент",B1001&lt;&gt;"2_Садовая техника"),$J$5,IF($J$4&lt;=20%,$J$4,IFERROR(VLOOKUP(S1001,LEGEND!$L$2:$M$5,2,FALSE),$J$4)))</f>
        <v>0</v>
      </c>
      <c r="N1001" s="48" t="s">
        <v>60</v>
      </c>
      <c r="O1001" s="49" t="s">
        <v>60</v>
      </c>
      <c r="P1001" s="49" t="s">
        <v>66</v>
      </c>
      <c r="Q1001" s="49" t="s">
        <v>473</v>
      </c>
      <c r="R1001" s="50" t="s">
        <v>68</v>
      </c>
      <c r="S1001" s="49" t="s">
        <v>60</v>
      </c>
      <c r="T1001" s="73" t="str">
        <f>IF(_xlfn.XLOOKUP(I1001,LEGEND!B:B,LEGEND!H:H)&lt;&gt;"-",HYPERLINK(_xlfn.XLOOKUP(I1001,LEGEND!B:B,LEGEND!H:H),"link"),_xlfn.XLOOKUP(I1001,LEGEND!B:B,LEGEND!H:H))</f>
        <v>link</v>
      </c>
      <c r="U1001" s="73" t="str">
        <f>HYPERLINK(_xlfn.XLOOKUP(I1001,LEGEND!B:B,LEGEND!I:I))</f>
        <v>https://milwaukee-media-images.s3.amazonaws.com/hi/4932479395--Hero_1.jpg</v>
      </c>
      <c r="V1001" s="51" t="s">
        <v>5884</v>
      </c>
      <c r="W1001" s="63" t="s">
        <v>1189</v>
      </c>
      <c r="X1001" s="64">
        <v>82</v>
      </c>
      <c r="Y1001" s="64">
        <v>40</v>
      </c>
      <c r="Z1001" s="64">
        <v>40</v>
      </c>
      <c r="AA1001" s="84">
        <v>0.122</v>
      </c>
      <c r="AB1001" s="85">
        <v>1</v>
      </c>
      <c r="AC1001" s="85">
        <v>1</v>
      </c>
    </row>
    <row r="1002" spans="1:29" ht="15">
      <c r="A1002" s="1"/>
      <c r="B1002" s="6" t="s">
        <v>55</v>
      </c>
      <c r="C1002" s="6" t="s">
        <v>4069</v>
      </c>
      <c r="D1002" s="6" t="s">
        <v>1149</v>
      </c>
      <c r="E1002" s="49" t="s">
        <v>1180</v>
      </c>
      <c r="F1002" s="6" t="s">
        <v>4070</v>
      </c>
      <c r="G1002" s="6" t="s">
        <v>60</v>
      </c>
      <c r="H1002" s="6" t="s">
        <v>5885</v>
      </c>
      <c r="I1002" s="60" t="s">
        <v>5886</v>
      </c>
      <c r="J1002" s="49" t="s">
        <v>5887</v>
      </c>
      <c r="K1002" s="6" t="s">
        <v>5888</v>
      </c>
      <c r="L1002" s="29">
        <f>IF($J$6="с учетом НДС",VLOOKUP(I1002,LEGEND!B:E,4,0)*(1-M1002),VLOOKUP(I1002,LEGEND!B:E,4,0)*(1-M1002)/1.2)</f>
        <v>15600</v>
      </c>
      <c r="M1002" s="57">
        <f>IF(AND(B1002&lt;&gt;"1_Электроинструмент",B1002&lt;&gt;"2_Садовая техника"),$J$5,IF($J$4&lt;=20%,$J$4,IFERROR(VLOOKUP(S1002,LEGEND!$L$2:$M$5,2,FALSE),$J$4)))</f>
        <v>0</v>
      </c>
      <c r="N1002" s="48" t="s">
        <v>60</v>
      </c>
      <c r="O1002" s="49" t="s">
        <v>60</v>
      </c>
      <c r="P1002" s="49" t="s">
        <v>66</v>
      </c>
      <c r="Q1002" s="49" t="s">
        <v>473</v>
      </c>
      <c r="R1002" s="50" t="s">
        <v>68</v>
      </c>
      <c r="S1002" s="49" t="s">
        <v>60</v>
      </c>
      <c r="T1002" s="73" t="str">
        <f>IF(_xlfn.XLOOKUP(I1002,LEGEND!B:B,LEGEND!H:H)&lt;&gt;"-",HYPERLINK(_xlfn.XLOOKUP(I1002,LEGEND!B:B,LEGEND!H:H),"link"),_xlfn.XLOOKUP(I1002,LEGEND!B:B,LEGEND!H:H))</f>
        <v>link</v>
      </c>
      <c r="U1002" s="73" t="str">
        <f>HYPERLINK(_xlfn.XLOOKUP(I1002,LEGEND!B:B,LEGEND!I:I))</f>
        <v>https://milwaukee-media-images.s3.amazonaws.com/hi/4932479398--Hero_1.jpg</v>
      </c>
      <c r="V1002" s="51" t="s">
        <v>5889</v>
      </c>
      <c r="W1002" s="63" t="s">
        <v>1189</v>
      </c>
      <c r="X1002" s="64">
        <v>81</v>
      </c>
      <c r="Y1002" s="64">
        <v>40</v>
      </c>
      <c r="Z1002" s="64">
        <v>40</v>
      </c>
      <c r="AA1002" s="84">
        <v>0.114</v>
      </c>
      <c r="AB1002" s="85">
        <v>1</v>
      </c>
      <c r="AC1002" s="85">
        <v>1</v>
      </c>
    </row>
    <row r="1003" spans="1:29" ht="15">
      <c r="A1003" s="1"/>
      <c r="B1003" s="6" t="s">
        <v>55</v>
      </c>
      <c r="C1003" s="6" t="s">
        <v>4069</v>
      </c>
      <c r="D1003" s="6" t="s">
        <v>1149</v>
      </c>
      <c r="E1003" s="49" t="s">
        <v>1180</v>
      </c>
      <c r="F1003" s="6" t="s">
        <v>4070</v>
      </c>
      <c r="G1003" s="6" t="s">
        <v>60</v>
      </c>
      <c r="H1003" s="6" t="s">
        <v>5890</v>
      </c>
      <c r="I1003" s="60" t="s">
        <v>5891</v>
      </c>
      <c r="J1003" s="49" t="s">
        <v>5892</v>
      </c>
      <c r="K1003" s="6" t="s">
        <v>5893</v>
      </c>
      <c r="L1003" s="29">
        <f>IF($J$6="с учетом НДС",VLOOKUP(I1003,LEGEND!B:E,4,0)*(1-M1003),VLOOKUP(I1003,LEGEND!B:E,4,0)*(1-M1003)/1.2)</f>
        <v>15600</v>
      </c>
      <c r="M1003" s="57">
        <f>IF(AND(B1003&lt;&gt;"1_Электроинструмент",B1003&lt;&gt;"2_Садовая техника"),$J$5,IF($J$4&lt;=20%,$J$4,IFERROR(VLOOKUP(S1003,LEGEND!$L$2:$M$5,2,FALSE),$J$4)))</f>
        <v>0</v>
      </c>
      <c r="N1003" s="48" t="s">
        <v>60</v>
      </c>
      <c r="O1003" s="49" t="s">
        <v>60</v>
      </c>
      <c r="P1003" s="49" t="s">
        <v>66</v>
      </c>
      <c r="Q1003" s="49" t="s">
        <v>473</v>
      </c>
      <c r="R1003" s="50" t="s">
        <v>68</v>
      </c>
      <c r="S1003" s="49" t="s">
        <v>60</v>
      </c>
      <c r="T1003" s="73" t="str">
        <f>IF(_xlfn.XLOOKUP(I1003,LEGEND!B:B,LEGEND!H:H)&lt;&gt;"-",HYPERLINK(_xlfn.XLOOKUP(I1003,LEGEND!B:B,LEGEND!H:H),"link"),_xlfn.XLOOKUP(I1003,LEGEND!B:B,LEGEND!H:H))</f>
        <v>link</v>
      </c>
      <c r="U1003" s="73" t="str">
        <f>HYPERLINK(_xlfn.XLOOKUP(I1003,LEGEND!B:B,LEGEND!I:I))</f>
        <v>https://milwaukee-media-images.s3.amazonaws.com/hi/4932479396--Hero_1.jpg</v>
      </c>
      <c r="V1003" s="51" t="s">
        <v>5894</v>
      </c>
      <c r="W1003" s="63" t="s">
        <v>1189</v>
      </c>
      <c r="X1003" s="64">
        <v>82</v>
      </c>
      <c r="Y1003" s="64">
        <v>40</v>
      </c>
      <c r="Z1003" s="64">
        <v>40</v>
      </c>
      <c r="AA1003" s="84">
        <v>0.108</v>
      </c>
      <c r="AB1003" s="85">
        <v>1</v>
      </c>
      <c r="AC1003" s="85">
        <v>1</v>
      </c>
    </row>
    <row r="1004" spans="1:29" ht="15">
      <c r="A1004" s="1"/>
      <c r="B1004" s="6" t="s">
        <v>55</v>
      </c>
      <c r="C1004" s="6" t="s">
        <v>4069</v>
      </c>
      <c r="D1004" s="6" t="s">
        <v>1149</v>
      </c>
      <c r="E1004" s="49" t="s">
        <v>1180</v>
      </c>
      <c r="F1004" s="6" t="s">
        <v>4070</v>
      </c>
      <c r="G1004" s="6" t="s">
        <v>60</v>
      </c>
      <c r="H1004" s="6" t="s">
        <v>5895</v>
      </c>
      <c r="I1004" s="60" t="s">
        <v>5896</v>
      </c>
      <c r="J1004" s="49" t="s">
        <v>5897</v>
      </c>
      <c r="K1004" s="6" t="s">
        <v>5898</v>
      </c>
      <c r="L1004" s="29">
        <f>IF($J$6="с учетом НДС",VLOOKUP(I1004,LEGEND!B:E,4,0)*(1-M1004),VLOOKUP(I1004,LEGEND!B:E,4,0)*(1-M1004)/1.2)</f>
        <v>15600</v>
      </c>
      <c r="M1004" s="57">
        <f>IF(AND(B1004&lt;&gt;"1_Электроинструмент",B1004&lt;&gt;"2_Садовая техника"),$J$5,IF($J$4&lt;=20%,$J$4,IFERROR(VLOOKUP(S1004,LEGEND!$L$2:$M$5,2,FALSE),$J$4)))</f>
        <v>0</v>
      </c>
      <c r="N1004" s="48" t="s">
        <v>60</v>
      </c>
      <c r="O1004" s="49" t="s">
        <v>60</v>
      </c>
      <c r="P1004" s="49" t="s">
        <v>66</v>
      </c>
      <c r="Q1004" s="49" t="s">
        <v>473</v>
      </c>
      <c r="R1004" s="50" t="s">
        <v>68</v>
      </c>
      <c r="S1004" s="49" t="s">
        <v>60</v>
      </c>
      <c r="T1004" s="73" t="str">
        <f>IF(_xlfn.XLOOKUP(I1004,LEGEND!B:B,LEGEND!H:H)&lt;&gt;"-",HYPERLINK(_xlfn.XLOOKUP(I1004,LEGEND!B:B,LEGEND!H:H),"link"),_xlfn.XLOOKUP(I1004,LEGEND!B:B,LEGEND!H:H))</f>
        <v>link</v>
      </c>
      <c r="U1004" s="73" t="str">
        <f>HYPERLINK(_xlfn.XLOOKUP(I1004,LEGEND!B:B,LEGEND!I:I))</f>
        <v>https://milwaukee-media-images.s3.amazonaws.com/hi/4932479397--Hero_1.jpg</v>
      </c>
      <c r="V1004" s="51" t="s">
        <v>5899</v>
      </c>
      <c r="W1004" s="63" t="s">
        <v>1189</v>
      </c>
      <c r="X1004" s="64">
        <v>80</v>
      </c>
      <c r="Y1004" s="64">
        <v>40</v>
      </c>
      <c r="Z1004" s="64">
        <v>40</v>
      </c>
      <c r="AA1004" s="84">
        <v>0.1</v>
      </c>
      <c r="AB1004" s="85">
        <v>1</v>
      </c>
      <c r="AC1004" s="85">
        <v>1</v>
      </c>
    </row>
    <row r="1005" spans="1:29" ht="15">
      <c r="A1005" s="1"/>
      <c r="B1005" s="6" t="s">
        <v>55</v>
      </c>
      <c r="C1005" s="6" t="s">
        <v>4069</v>
      </c>
      <c r="D1005" s="6" t="s">
        <v>1149</v>
      </c>
      <c r="E1005" s="49" t="s">
        <v>1180</v>
      </c>
      <c r="F1005" s="6" t="s">
        <v>4070</v>
      </c>
      <c r="G1005" s="6" t="s">
        <v>60</v>
      </c>
      <c r="H1005" s="6" t="s">
        <v>5900</v>
      </c>
      <c r="I1005" s="60" t="s">
        <v>5901</v>
      </c>
      <c r="J1005" s="49" t="s">
        <v>5902</v>
      </c>
      <c r="K1005" s="6" t="s">
        <v>5903</v>
      </c>
      <c r="L1005" s="29">
        <f>IF($J$6="с учетом НДС",VLOOKUP(I1005,LEGEND!B:E,4,0)*(1-M1005),VLOOKUP(I1005,LEGEND!B:E,4,0)*(1-M1005)/1.2)</f>
        <v>15600</v>
      </c>
      <c r="M1005" s="57">
        <f>IF(AND(B1005&lt;&gt;"1_Электроинструмент",B1005&lt;&gt;"2_Садовая техника"),$J$5,IF($J$4&lt;=20%,$J$4,IFERROR(VLOOKUP(S1005,LEGEND!$L$2:$M$5,2,FALSE),$J$4)))</f>
        <v>0</v>
      </c>
      <c r="N1005" s="48" t="s">
        <v>60</v>
      </c>
      <c r="O1005" s="49" t="s">
        <v>60</v>
      </c>
      <c r="P1005" s="49" t="s">
        <v>66</v>
      </c>
      <c r="Q1005" s="49" t="s">
        <v>473</v>
      </c>
      <c r="R1005" s="50" t="s">
        <v>68</v>
      </c>
      <c r="S1005" s="49" t="s">
        <v>60</v>
      </c>
      <c r="T1005" s="73" t="str">
        <f>IF(_xlfn.XLOOKUP(I1005,LEGEND!B:B,LEGEND!H:H)&lt;&gt;"-",HYPERLINK(_xlfn.XLOOKUP(I1005,LEGEND!B:B,LEGEND!H:H),"link"),_xlfn.XLOOKUP(I1005,LEGEND!B:B,LEGEND!H:H))</f>
        <v>link</v>
      </c>
      <c r="U1005" s="73" t="str">
        <f>HYPERLINK(_xlfn.XLOOKUP(I1005,LEGEND!B:B,LEGEND!I:I))</f>
        <v>https://milwaukee-media-images.s3.amazonaws.com/hi/4932479399--Hero_1.jpg</v>
      </c>
      <c r="V1005" s="51" t="s">
        <v>5904</v>
      </c>
      <c r="W1005" s="63" t="s">
        <v>1189</v>
      </c>
      <c r="X1005" s="64">
        <v>82</v>
      </c>
      <c r="Y1005" s="64">
        <v>40</v>
      </c>
      <c r="Z1005" s="64">
        <v>40</v>
      </c>
      <c r="AA1005" s="84">
        <v>0.28399999999999997</v>
      </c>
      <c r="AB1005" s="85">
        <v>1</v>
      </c>
      <c r="AC1005" s="85">
        <v>1</v>
      </c>
    </row>
    <row r="1006" spans="1:29" ht="15">
      <c r="A1006" s="1"/>
      <c r="B1006" s="6" t="s">
        <v>55</v>
      </c>
      <c r="C1006" s="6" t="s">
        <v>4069</v>
      </c>
      <c r="D1006" s="6" t="s">
        <v>1149</v>
      </c>
      <c r="E1006" s="49" t="s">
        <v>1180</v>
      </c>
      <c r="F1006" s="6" t="s">
        <v>4070</v>
      </c>
      <c r="G1006" s="6" t="s">
        <v>60</v>
      </c>
      <c r="H1006" s="6" t="s">
        <v>5905</v>
      </c>
      <c r="I1006" s="60" t="s">
        <v>5906</v>
      </c>
      <c r="J1006" s="49" t="s">
        <v>5907</v>
      </c>
      <c r="K1006" s="6" t="s">
        <v>5908</v>
      </c>
      <c r="L1006" s="29">
        <f>IF($J$6="с учетом НДС",VLOOKUP(I1006,LEGEND!B:E,4,0)*(1-M1006),VLOOKUP(I1006,LEGEND!B:E,4,0)*(1-M1006)/1.2)</f>
        <v>15600</v>
      </c>
      <c r="M1006" s="57">
        <f>IF(AND(B1006&lt;&gt;"1_Электроинструмент",B1006&lt;&gt;"2_Садовая техника"),$J$5,IF($J$4&lt;=20%,$J$4,IFERROR(VLOOKUP(S1006,LEGEND!$L$2:$M$5,2,FALSE),$J$4)))</f>
        <v>0</v>
      </c>
      <c r="N1006" s="48" t="s">
        <v>60</v>
      </c>
      <c r="O1006" s="49" t="s">
        <v>60</v>
      </c>
      <c r="P1006" s="49" t="s">
        <v>66</v>
      </c>
      <c r="Q1006" s="49" t="s">
        <v>473</v>
      </c>
      <c r="R1006" s="50" t="s">
        <v>68</v>
      </c>
      <c r="S1006" s="49" t="s">
        <v>60</v>
      </c>
      <c r="T1006" s="73" t="str">
        <f>IF(_xlfn.XLOOKUP(I1006,LEGEND!B:B,LEGEND!H:H)&lt;&gt;"-",HYPERLINK(_xlfn.XLOOKUP(I1006,LEGEND!B:B,LEGEND!H:H),"link"),_xlfn.XLOOKUP(I1006,LEGEND!B:B,LEGEND!H:H))</f>
        <v>link</v>
      </c>
      <c r="U1006" s="73" t="str">
        <f>HYPERLINK(_xlfn.XLOOKUP(I1006,LEGEND!B:B,LEGEND!I:I))</f>
        <v>https://milwaukee-media-images.s3.amazonaws.com/hi/4932479400--Hero_1.jpg</v>
      </c>
      <c r="V1006" s="51" t="s">
        <v>5909</v>
      </c>
      <c r="W1006" s="63" t="s">
        <v>1189</v>
      </c>
      <c r="X1006" s="64">
        <v>82</v>
      </c>
      <c r="Y1006" s="64">
        <v>40</v>
      </c>
      <c r="Z1006" s="64">
        <v>40</v>
      </c>
      <c r="AA1006" s="84">
        <v>0.13800000000000001</v>
      </c>
      <c r="AB1006" s="85">
        <v>1</v>
      </c>
      <c r="AC1006" s="85">
        <v>1</v>
      </c>
    </row>
    <row r="1007" spans="1:29" ht="15">
      <c r="A1007" s="1"/>
      <c r="B1007" s="6" t="s">
        <v>55</v>
      </c>
      <c r="C1007" s="6" t="s">
        <v>4069</v>
      </c>
      <c r="D1007" s="6" t="s">
        <v>1149</v>
      </c>
      <c r="E1007" s="49" t="s">
        <v>1180</v>
      </c>
      <c r="F1007" s="6" t="s">
        <v>4070</v>
      </c>
      <c r="G1007" s="6" t="s">
        <v>60</v>
      </c>
      <c r="H1007" s="6" t="s">
        <v>5910</v>
      </c>
      <c r="I1007" s="60" t="s">
        <v>5911</v>
      </c>
      <c r="J1007" s="49" t="s">
        <v>5912</v>
      </c>
      <c r="K1007" s="6" t="s">
        <v>5913</v>
      </c>
      <c r="L1007" s="29">
        <f>IF($J$6="с учетом НДС",VLOOKUP(I1007,LEGEND!B:E,4,0)*(1-M1007),VLOOKUP(I1007,LEGEND!B:E,4,0)*(1-M1007)/1.2)</f>
        <v>15600</v>
      </c>
      <c r="M1007" s="57">
        <f>IF(AND(B1007&lt;&gt;"1_Электроинструмент",B1007&lt;&gt;"2_Садовая техника"),$J$5,IF($J$4&lt;=20%,$J$4,IFERROR(VLOOKUP(S1007,LEGEND!$L$2:$M$5,2,FALSE),$J$4)))</f>
        <v>0</v>
      </c>
      <c r="N1007" s="48" t="s">
        <v>60</v>
      </c>
      <c r="O1007" s="49" t="s">
        <v>60</v>
      </c>
      <c r="P1007" s="49" t="s">
        <v>66</v>
      </c>
      <c r="Q1007" s="49" t="s">
        <v>473</v>
      </c>
      <c r="R1007" s="50" t="s">
        <v>68</v>
      </c>
      <c r="S1007" s="49" t="s">
        <v>60</v>
      </c>
      <c r="T1007" s="73" t="str">
        <f>IF(_xlfn.XLOOKUP(I1007,LEGEND!B:B,LEGEND!H:H)&lt;&gt;"-",HYPERLINK(_xlfn.XLOOKUP(I1007,LEGEND!B:B,LEGEND!H:H),"link"),_xlfn.XLOOKUP(I1007,LEGEND!B:B,LEGEND!H:H))</f>
        <v>link</v>
      </c>
      <c r="U1007" s="73" t="str">
        <f>HYPERLINK(_xlfn.XLOOKUP(I1007,LEGEND!B:B,LEGEND!I:I))</f>
        <v>https://milwaukee-media-images.s3.amazonaws.com/hi/4932479401--Hero_1.jpg</v>
      </c>
      <c r="V1007" s="51" t="s">
        <v>5914</v>
      </c>
      <c r="W1007" s="63" t="s">
        <v>1189</v>
      </c>
      <c r="X1007" s="64">
        <v>82</v>
      </c>
      <c r="Y1007" s="64">
        <v>40</v>
      </c>
      <c r="Z1007" s="64">
        <v>40</v>
      </c>
      <c r="AA1007" s="84">
        <v>0.11</v>
      </c>
      <c r="AB1007" s="85">
        <v>1</v>
      </c>
      <c r="AC1007" s="85">
        <v>1</v>
      </c>
    </row>
    <row r="1008" spans="1:29" ht="15">
      <c r="A1008" s="1"/>
      <c r="B1008" s="6" t="s">
        <v>55</v>
      </c>
      <c r="C1008" s="6" t="s">
        <v>4069</v>
      </c>
      <c r="D1008" s="6" t="s">
        <v>1149</v>
      </c>
      <c r="E1008" s="49" t="s">
        <v>1180</v>
      </c>
      <c r="F1008" s="6" t="s">
        <v>4070</v>
      </c>
      <c r="G1008" s="6" t="s">
        <v>60</v>
      </c>
      <c r="H1008" s="6" t="s">
        <v>5915</v>
      </c>
      <c r="I1008" s="60" t="s">
        <v>5916</v>
      </c>
      <c r="J1008" s="49" t="s">
        <v>5917</v>
      </c>
      <c r="K1008" s="6" t="s">
        <v>5918</v>
      </c>
      <c r="L1008" s="29">
        <f>IF($J$6="с учетом НДС",VLOOKUP(I1008,LEGEND!B:E,4,0)*(1-M1008),VLOOKUP(I1008,LEGEND!B:E,4,0)*(1-M1008)/1.2)</f>
        <v>15600</v>
      </c>
      <c r="M1008" s="57">
        <f>IF(AND(B1008&lt;&gt;"1_Электроинструмент",B1008&lt;&gt;"2_Садовая техника"),$J$5,IF($J$4&lt;=20%,$J$4,IFERROR(VLOOKUP(S1008,LEGEND!$L$2:$M$5,2,FALSE),$J$4)))</f>
        <v>0</v>
      </c>
      <c r="N1008" s="48" t="s">
        <v>60</v>
      </c>
      <c r="O1008" s="49" t="s">
        <v>60</v>
      </c>
      <c r="P1008" s="49" t="s">
        <v>66</v>
      </c>
      <c r="Q1008" s="49" t="s">
        <v>473</v>
      </c>
      <c r="R1008" s="50" t="s">
        <v>68</v>
      </c>
      <c r="S1008" s="49" t="s">
        <v>60</v>
      </c>
      <c r="T1008" s="73" t="str">
        <f>IF(_xlfn.XLOOKUP(I1008,LEGEND!B:B,LEGEND!H:H)&lt;&gt;"-",HYPERLINK(_xlfn.XLOOKUP(I1008,LEGEND!B:B,LEGEND!H:H),"link"),_xlfn.XLOOKUP(I1008,LEGEND!B:B,LEGEND!H:H))</f>
        <v>link</v>
      </c>
      <c r="U1008" s="73" t="str">
        <f>HYPERLINK(_xlfn.XLOOKUP(I1008,LEGEND!B:B,LEGEND!I:I))</f>
        <v>https://milwaukee-media-images.s3.amazonaws.com/hi/4932479402--Hero_1.jpg</v>
      </c>
      <c r="V1008" s="51" t="s">
        <v>5919</v>
      </c>
      <c r="W1008" s="63" t="s">
        <v>1189</v>
      </c>
      <c r="X1008" s="64">
        <v>82</v>
      </c>
      <c r="Y1008" s="64">
        <v>40</v>
      </c>
      <c r="Z1008" s="64">
        <v>40</v>
      </c>
      <c r="AA1008" s="84">
        <v>0.13600000000000001</v>
      </c>
      <c r="AB1008" s="85">
        <v>1</v>
      </c>
      <c r="AC1008" s="85">
        <v>1</v>
      </c>
    </row>
    <row r="1009" spans="1:29" ht="15">
      <c r="A1009" s="1"/>
      <c r="B1009" s="6" t="s">
        <v>55</v>
      </c>
      <c r="C1009" s="6" t="s">
        <v>4069</v>
      </c>
      <c r="D1009" s="6" t="s">
        <v>1149</v>
      </c>
      <c r="E1009" s="49" t="s">
        <v>1180</v>
      </c>
      <c r="F1009" s="6" t="s">
        <v>4070</v>
      </c>
      <c r="G1009" s="6" t="s">
        <v>60</v>
      </c>
      <c r="H1009" s="6" t="s">
        <v>6108</v>
      </c>
      <c r="I1009" s="60" t="s">
        <v>6109</v>
      </c>
      <c r="J1009" s="49" t="s">
        <v>6110</v>
      </c>
      <c r="K1009" s="6" t="s">
        <v>6111</v>
      </c>
      <c r="L1009" s="29">
        <f>IF($J$6="с учетом НДС",VLOOKUP(I1009,LEGEND!B:E,4,0)*(1-M1009),VLOOKUP(I1009,LEGEND!B:E,4,0)*(1-M1009)/1.2)</f>
        <v>15600</v>
      </c>
      <c r="M1009" s="57">
        <f>IF(AND(B1009&lt;&gt;"1_Электроинструмент",B1009&lt;&gt;"2_Садовая техника"),$J$5,IF($J$4&lt;=20%,$J$4,IFERROR(VLOOKUP(S1009,LEGEND!$L$2:$M$5,2,FALSE),$J$4)))</f>
        <v>0</v>
      </c>
      <c r="N1009" s="48" t="s">
        <v>60</v>
      </c>
      <c r="O1009" s="49" t="s">
        <v>42</v>
      </c>
      <c r="P1009" s="49" t="s">
        <v>66</v>
      </c>
      <c r="Q1009" s="49" t="s">
        <v>473</v>
      </c>
      <c r="R1009" s="50">
        <v>44621</v>
      </c>
      <c r="S1009" s="49" t="s">
        <v>60</v>
      </c>
      <c r="T1009" s="73" t="str">
        <f>IF(_xlfn.XLOOKUP(I1009,LEGEND!B:B,LEGEND!H:H)&lt;&gt;"-",HYPERLINK(_xlfn.XLOOKUP(I1009,LEGEND!B:B,LEGEND!H:H),"link"),_xlfn.XLOOKUP(I1009,LEGEND!B:B,LEGEND!H:H))</f>
        <v>link</v>
      </c>
      <c r="U1009" s="73" t="str">
        <f>HYPERLINK(_xlfn.XLOOKUP(I1009,LEGEND!B:B,LEGEND!I:I))</f>
        <v>-</v>
      </c>
      <c r="V1009" s="51" t="s">
        <v>6113</v>
      </c>
      <c r="W1009" s="63" t="s">
        <v>1189</v>
      </c>
      <c r="X1009" s="64">
        <v>75</v>
      </c>
      <c r="Y1009" s="64">
        <v>45</v>
      </c>
      <c r="Z1009" s="64">
        <v>45</v>
      </c>
      <c r="AA1009" s="84">
        <v>0.2</v>
      </c>
      <c r="AB1009" s="85">
        <v>1</v>
      </c>
      <c r="AC1009" s="85">
        <v>1</v>
      </c>
    </row>
    <row r="1010" spans="1:29" ht="15">
      <c r="A1010" s="1"/>
      <c r="B1010" s="6" t="s">
        <v>55</v>
      </c>
      <c r="C1010" s="6" t="s">
        <v>4069</v>
      </c>
      <c r="D1010" s="6" t="s">
        <v>1149</v>
      </c>
      <c r="E1010" s="49" t="s">
        <v>1180</v>
      </c>
      <c r="F1010" s="6" t="s">
        <v>4070</v>
      </c>
      <c r="G1010" s="6" t="s">
        <v>60</v>
      </c>
      <c r="H1010" s="6" t="s">
        <v>6114</v>
      </c>
      <c r="I1010" s="60" t="s">
        <v>6115</v>
      </c>
      <c r="J1010" s="49" t="s">
        <v>6116</v>
      </c>
      <c r="K1010" s="6" t="s">
        <v>6117</v>
      </c>
      <c r="L1010" s="29">
        <f>IF($J$6="с учетом НДС",VLOOKUP(I1010,LEGEND!B:E,4,0)*(1-M1010),VLOOKUP(I1010,LEGEND!B:E,4,0)*(1-M1010)/1.2)</f>
        <v>15600</v>
      </c>
      <c r="M1010" s="57">
        <f>IF(AND(B1010&lt;&gt;"1_Электроинструмент",B1010&lt;&gt;"2_Садовая техника"),$J$5,IF($J$4&lt;=20%,$J$4,IFERROR(VLOOKUP(S1010,LEGEND!$L$2:$M$5,2,FALSE),$J$4)))</f>
        <v>0</v>
      </c>
      <c r="N1010" s="48" t="s">
        <v>60</v>
      </c>
      <c r="O1010" s="49" t="s">
        <v>42</v>
      </c>
      <c r="P1010" s="49" t="s">
        <v>66</v>
      </c>
      <c r="Q1010" s="49" t="s">
        <v>473</v>
      </c>
      <c r="R1010" s="50">
        <v>44621</v>
      </c>
      <c r="S1010" s="49" t="s">
        <v>60</v>
      </c>
      <c r="T1010" s="73" t="str">
        <f>IF(_xlfn.XLOOKUP(I1010,LEGEND!B:B,LEGEND!H:H)&lt;&gt;"-",HYPERLINK(_xlfn.XLOOKUP(I1010,LEGEND!B:B,LEGEND!H:H),"link"),_xlfn.XLOOKUP(I1010,LEGEND!B:B,LEGEND!H:H))</f>
        <v>link</v>
      </c>
      <c r="U1010" s="73" t="str">
        <f>HYPERLINK(_xlfn.XLOOKUP(I1010,LEGEND!B:B,LEGEND!I:I))</f>
        <v>-</v>
      </c>
      <c r="V1010" s="51" t="s">
        <v>6118</v>
      </c>
      <c r="W1010" s="63" t="s">
        <v>1189</v>
      </c>
      <c r="X1010" s="64">
        <v>75</v>
      </c>
      <c r="Y1010" s="64">
        <v>45</v>
      </c>
      <c r="Z1010" s="64">
        <v>45</v>
      </c>
      <c r="AA1010" s="84">
        <v>0.2</v>
      </c>
      <c r="AB1010" s="85">
        <v>1</v>
      </c>
      <c r="AC1010" s="85">
        <v>1</v>
      </c>
    </row>
    <row r="1011" spans="1:29" ht="15">
      <c r="A1011" s="1"/>
      <c r="B1011" s="6" t="s">
        <v>55</v>
      </c>
      <c r="C1011" s="6" t="s">
        <v>4069</v>
      </c>
      <c r="D1011" s="6" t="s">
        <v>1149</v>
      </c>
      <c r="E1011" s="49" t="s">
        <v>1180</v>
      </c>
      <c r="F1011" s="6" t="s">
        <v>4070</v>
      </c>
      <c r="G1011" s="6" t="s">
        <v>60</v>
      </c>
      <c r="H1011" s="6" t="s">
        <v>6119</v>
      </c>
      <c r="I1011" s="60" t="s">
        <v>6120</v>
      </c>
      <c r="J1011" s="49" t="s">
        <v>6121</v>
      </c>
      <c r="K1011" s="6" t="s">
        <v>6122</v>
      </c>
      <c r="L1011" s="29">
        <f>IF($J$6="с учетом НДС",VLOOKUP(I1011,LEGEND!B:E,4,0)*(1-M1011),VLOOKUP(I1011,LEGEND!B:E,4,0)*(1-M1011)/1.2)</f>
        <v>15600</v>
      </c>
      <c r="M1011" s="57">
        <f>IF(AND(B1011&lt;&gt;"1_Электроинструмент",B1011&lt;&gt;"2_Садовая техника"),$J$5,IF($J$4&lt;=20%,$J$4,IFERROR(VLOOKUP(S1011,LEGEND!$L$2:$M$5,2,FALSE),$J$4)))</f>
        <v>0</v>
      </c>
      <c r="N1011" s="48" t="s">
        <v>60</v>
      </c>
      <c r="O1011" s="49" t="s">
        <v>42</v>
      </c>
      <c r="P1011" s="49" t="s">
        <v>66</v>
      </c>
      <c r="Q1011" s="49" t="s">
        <v>473</v>
      </c>
      <c r="R1011" s="50">
        <v>44621</v>
      </c>
      <c r="S1011" s="49" t="s">
        <v>60</v>
      </c>
      <c r="T1011" s="73" t="str">
        <f>IF(_xlfn.XLOOKUP(I1011,LEGEND!B:B,LEGEND!H:H)&lt;&gt;"-",HYPERLINK(_xlfn.XLOOKUP(I1011,LEGEND!B:B,LEGEND!H:H),"link"),_xlfn.XLOOKUP(I1011,LEGEND!B:B,LEGEND!H:H))</f>
        <v>link</v>
      </c>
      <c r="U1011" s="73" t="str">
        <f>HYPERLINK(_xlfn.XLOOKUP(I1011,LEGEND!B:B,LEGEND!I:I))</f>
        <v>-</v>
      </c>
      <c r="V1011" s="51" t="s">
        <v>6123</v>
      </c>
      <c r="W1011" s="63" t="s">
        <v>1189</v>
      </c>
      <c r="X1011" s="64">
        <v>75</v>
      </c>
      <c r="Y1011" s="64">
        <v>45</v>
      </c>
      <c r="Z1011" s="64">
        <v>45</v>
      </c>
      <c r="AA1011" s="84">
        <v>0.2</v>
      </c>
      <c r="AB1011" s="85">
        <v>1</v>
      </c>
      <c r="AC1011" s="85">
        <v>1</v>
      </c>
    </row>
    <row r="1012" spans="1:29" ht="15">
      <c r="A1012" s="1"/>
      <c r="B1012" s="6" t="s">
        <v>55</v>
      </c>
      <c r="C1012" s="6" t="s">
        <v>4069</v>
      </c>
      <c r="D1012" s="6" t="s">
        <v>1149</v>
      </c>
      <c r="E1012" s="49" t="s">
        <v>1180</v>
      </c>
      <c r="F1012" s="6" t="s">
        <v>4070</v>
      </c>
      <c r="G1012" s="6" t="s">
        <v>60</v>
      </c>
      <c r="H1012" s="6" t="s">
        <v>6124</v>
      </c>
      <c r="I1012" s="60" t="s">
        <v>6125</v>
      </c>
      <c r="J1012" s="49" t="s">
        <v>6126</v>
      </c>
      <c r="K1012" s="6" t="s">
        <v>6127</v>
      </c>
      <c r="L1012" s="29">
        <f>IF($J$6="с учетом НДС",VLOOKUP(I1012,LEGEND!B:E,4,0)*(1-M1012),VLOOKUP(I1012,LEGEND!B:E,4,0)*(1-M1012)/1.2)</f>
        <v>15600</v>
      </c>
      <c r="M1012" s="57">
        <f>IF(AND(B1012&lt;&gt;"1_Электроинструмент",B1012&lt;&gt;"2_Садовая техника"),$J$5,IF($J$4&lt;=20%,$J$4,IFERROR(VLOOKUP(S1012,LEGEND!$L$2:$M$5,2,FALSE),$J$4)))</f>
        <v>0</v>
      </c>
      <c r="N1012" s="48" t="s">
        <v>60</v>
      </c>
      <c r="O1012" s="49" t="s">
        <v>42</v>
      </c>
      <c r="P1012" s="49" t="s">
        <v>66</v>
      </c>
      <c r="Q1012" s="49" t="s">
        <v>473</v>
      </c>
      <c r="R1012" s="50">
        <v>44621</v>
      </c>
      <c r="S1012" s="49" t="s">
        <v>60</v>
      </c>
      <c r="T1012" s="73" t="str">
        <f>IF(_xlfn.XLOOKUP(I1012,LEGEND!B:B,LEGEND!H:H)&lt;&gt;"-",HYPERLINK(_xlfn.XLOOKUP(I1012,LEGEND!B:B,LEGEND!H:H),"link"),_xlfn.XLOOKUP(I1012,LEGEND!B:B,LEGEND!H:H))</f>
        <v>link</v>
      </c>
      <c r="U1012" s="73" t="str">
        <f>HYPERLINK(_xlfn.XLOOKUP(I1012,LEGEND!B:B,LEGEND!I:I))</f>
        <v>-</v>
      </c>
      <c r="V1012" s="51" t="s">
        <v>6128</v>
      </c>
      <c r="W1012" s="63" t="s">
        <v>1189</v>
      </c>
      <c r="X1012" s="64">
        <v>75</v>
      </c>
      <c r="Y1012" s="64">
        <v>45</v>
      </c>
      <c r="Z1012" s="64">
        <v>45</v>
      </c>
      <c r="AA1012" s="84">
        <v>0.2</v>
      </c>
      <c r="AB1012" s="85">
        <v>1</v>
      </c>
      <c r="AC1012" s="85">
        <v>1</v>
      </c>
    </row>
    <row r="1013" spans="1:29" ht="15">
      <c r="A1013" s="1"/>
      <c r="B1013" s="6" t="s">
        <v>55</v>
      </c>
      <c r="C1013" s="6" t="s">
        <v>4069</v>
      </c>
      <c r="D1013" s="6" t="s">
        <v>1149</v>
      </c>
      <c r="E1013" s="49" t="s">
        <v>1180</v>
      </c>
      <c r="F1013" s="6" t="s">
        <v>4070</v>
      </c>
      <c r="G1013" s="6" t="s">
        <v>60</v>
      </c>
      <c r="H1013" s="6" t="s">
        <v>6129</v>
      </c>
      <c r="I1013" s="60" t="s">
        <v>6130</v>
      </c>
      <c r="J1013" s="49" t="s">
        <v>6131</v>
      </c>
      <c r="K1013" s="6" t="s">
        <v>6132</v>
      </c>
      <c r="L1013" s="29">
        <f>IF($J$6="с учетом НДС",VLOOKUP(I1013,LEGEND!B:E,4,0)*(1-M1013),VLOOKUP(I1013,LEGEND!B:E,4,0)*(1-M1013)/1.2)</f>
        <v>15600</v>
      </c>
      <c r="M1013" s="57">
        <f>IF(AND(B1013&lt;&gt;"1_Электроинструмент",B1013&lt;&gt;"2_Садовая техника"),$J$5,IF($J$4&lt;=20%,$J$4,IFERROR(VLOOKUP(S1013,LEGEND!$L$2:$M$5,2,FALSE),$J$4)))</f>
        <v>0</v>
      </c>
      <c r="N1013" s="48" t="s">
        <v>60</v>
      </c>
      <c r="O1013" s="49" t="s">
        <v>42</v>
      </c>
      <c r="P1013" s="49" t="s">
        <v>66</v>
      </c>
      <c r="Q1013" s="49" t="s">
        <v>473</v>
      </c>
      <c r="R1013" s="50">
        <v>44621</v>
      </c>
      <c r="S1013" s="49" t="s">
        <v>60</v>
      </c>
      <c r="T1013" s="73" t="str">
        <f>IF(_xlfn.XLOOKUP(I1013,LEGEND!B:B,LEGEND!H:H)&lt;&gt;"-",HYPERLINK(_xlfn.XLOOKUP(I1013,LEGEND!B:B,LEGEND!H:H),"link"),_xlfn.XLOOKUP(I1013,LEGEND!B:B,LEGEND!H:H))</f>
        <v>link</v>
      </c>
      <c r="U1013" s="73" t="str">
        <f>HYPERLINK(_xlfn.XLOOKUP(I1013,LEGEND!B:B,LEGEND!I:I))</f>
        <v>-</v>
      </c>
      <c r="V1013" s="51" t="s">
        <v>6133</v>
      </c>
      <c r="W1013" s="63" t="s">
        <v>1189</v>
      </c>
      <c r="X1013" s="64">
        <v>75</v>
      </c>
      <c r="Y1013" s="64">
        <v>45</v>
      </c>
      <c r="Z1013" s="64">
        <v>45</v>
      </c>
      <c r="AA1013" s="84">
        <v>0.2</v>
      </c>
      <c r="AB1013" s="85">
        <v>1</v>
      </c>
      <c r="AC1013" s="85">
        <v>1</v>
      </c>
    </row>
    <row r="1014" spans="1:29" ht="15">
      <c r="A1014" s="1"/>
      <c r="B1014" s="6" t="s">
        <v>55</v>
      </c>
      <c r="C1014" s="6" t="s">
        <v>4069</v>
      </c>
      <c r="D1014" s="6" t="s">
        <v>1149</v>
      </c>
      <c r="E1014" s="49" t="s">
        <v>1180</v>
      </c>
      <c r="F1014" s="6" t="s">
        <v>4070</v>
      </c>
      <c r="G1014" s="6" t="s">
        <v>60</v>
      </c>
      <c r="H1014" s="6" t="s">
        <v>6134</v>
      </c>
      <c r="I1014" s="60" t="s">
        <v>6135</v>
      </c>
      <c r="J1014" s="49" t="s">
        <v>6136</v>
      </c>
      <c r="K1014" s="6" t="s">
        <v>6137</v>
      </c>
      <c r="L1014" s="29">
        <f>IF($J$6="с учетом НДС",VLOOKUP(I1014,LEGEND!B:E,4,0)*(1-M1014),VLOOKUP(I1014,LEGEND!B:E,4,0)*(1-M1014)/1.2)</f>
        <v>15600</v>
      </c>
      <c r="M1014" s="57">
        <f>IF(AND(B1014&lt;&gt;"1_Электроинструмент",B1014&lt;&gt;"2_Садовая техника"),$J$5,IF($J$4&lt;=20%,$J$4,IFERROR(VLOOKUP(S1014,LEGEND!$L$2:$M$5,2,FALSE),$J$4)))</f>
        <v>0</v>
      </c>
      <c r="N1014" s="48" t="s">
        <v>60</v>
      </c>
      <c r="O1014" s="49" t="s">
        <v>42</v>
      </c>
      <c r="P1014" s="49" t="s">
        <v>66</v>
      </c>
      <c r="Q1014" s="49" t="s">
        <v>473</v>
      </c>
      <c r="R1014" s="50">
        <v>44621</v>
      </c>
      <c r="S1014" s="49" t="s">
        <v>60</v>
      </c>
      <c r="T1014" s="73" t="str">
        <f>IF(_xlfn.XLOOKUP(I1014,LEGEND!B:B,LEGEND!H:H)&lt;&gt;"-",HYPERLINK(_xlfn.XLOOKUP(I1014,LEGEND!B:B,LEGEND!H:H),"link"),_xlfn.XLOOKUP(I1014,LEGEND!B:B,LEGEND!H:H))</f>
        <v>link</v>
      </c>
      <c r="U1014" s="73" t="str">
        <f>HYPERLINK(_xlfn.XLOOKUP(I1014,LEGEND!B:B,LEGEND!I:I))</f>
        <v>-</v>
      </c>
      <c r="V1014" s="51" t="s">
        <v>6138</v>
      </c>
      <c r="W1014" s="63" t="s">
        <v>1189</v>
      </c>
      <c r="X1014" s="64">
        <v>75</v>
      </c>
      <c r="Y1014" s="64">
        <v>45</v>
      </c>
      <c r="Z1014" s="64">
        <v>45</v>
      </c>
      <c r="AA1014" s="84">
        <v>0.2</v>
      </c>
      <c r="AB1014" s="85">
        <v>1</v>
      </c>
      <c r="AC1014" s="85">
        <v>1</v>
      </c>
    </row>
    <row r="1015" spans="1:29" ht="15">
      <c r="A1015" s="1"/>
      <c r="B1015" s="6" t="s">
        <v>55</v>
      </c>
      <c r="C1015" s="6" t="s">
        <v>4069</v>
      </c>
      <c r="D1015" s="6" t="s">
        <v>1149</v>
      </c>
      <c r="E1015" s="49" t="s">
        <v>1180</v>
      </c>
      <c r="F1015" s="6" t="s">
        <v>4070</v>
      </c>
      <c r="G1015" s="6" t="s">
        <v>60</v>
      </c>
      <c r="H1015" s="6" t="s">
        <v>6139</v>
      </c>
      <c r="I1015" s="60" t="s">
        <v>6140</v>
      </c>
      <c r="J1015" s="49" t="s">
        <v>6141</v>
      </c>
      <c r="K1015" s="6" t="s">
        <v>6142</v>
      </c>
      <c r="L1015" s="29">
        <f>IF($J$6="с учетом НДС",VLOOKUP(I1015,LEGEND!B:E,4,0)*(1-M1015),VLOOKUP(I1015,LEGEND!B:E,4,0)*(1-M1015)/1.2)</f>
        <v>15600</v>
      </c>
      <c r="M1015" s="57">
        <f>IF(AND(B1015&lt;&gt;"1_Электроинструмент",B1015&lt;&gt;"2_Садовая техника"),$J$5,IF($J$4&lt;=20%,$J$4,IFERROR(VLOOKUP(S1015,LEGEND!$L$2:$M$5,2,FALSE),$J$4)))</f>
        <v>0</v>
      </c>
      <c r="N1015" s="48" t="s">
        <v>60</v>
      </c>
      <c r="O1015" s="49" t="s">
        <v>42</v>
      </c>
      <c r="P1015" s="49" t="s">
        <v>66</v>
      </c>
      <c r="Q1015" s="49" t="s">
        <v>473</v>
      </c>
      <c r="R1015" s="50">
        <v>44621</v>
      </c>
      <c r="S1015" s="49" t="s">
        <v>60</v>
      </c>
      <c r="T1015" s="73" t="str">
        <f>IF(_xlfn.XLOOKUP(I1015,LEGEND!B:B,LEGEND!H:H)&lt;&gt;"-",HYPERLINK(_xlfn.XLOOKUP(I1015,LEGEND!B:B,LEGEND!H:H),"link"),_xlfn.XLOOKUP(I1015,LEGEND!B:B,LEGEND!H:H))</f>
        <v>link</v>
      </c>
      <c r="U1015" s="73" t="str">
        <f>HYPERLINK(_xlfn.XLOOKUP(I1015,LEGEND!B:B,LEGEND!I:I))</f>
        <v>-</v>
      </c>
      <c r="V1015" s="51" t="s">
        <v>6143</v>
      </c>
      <c r="W1015" s="63" t="s">
        <v>1189</v>
      </c>
      <c r="X1015" s="64">
        <v>75</v>
      </c>
      <c r="Y1015" s="64">
        <v>45</v>
      </c>
      <c r="Z1015" s="64">
        <v>45</v>
      </c>
      <c r="AA1015" s="84">
        <v>0.2</v>
      </c>
      <c r="AB1015" s="85">
        <v>1</v>
      </c>
      <c r="AC1015" s="85">
        <v>1</v>
      </c>
    </row>
    <row r="1016" spans="1:29" ht="15">
      <c r="A1016" s="1"/>
      <c r="B1016" s="6" t="s">
        <v>55</v>
      </c>
      <c r="C1016" s="6" t="s">
        <v>4069</v>
      </c>
      <c r="D1016" s="6" t="s">
        <v>1149</v>
      </c>
      <c r="E1016" s="49" t="s">
        <v>1180</v>
      </c>
      <c r="F1016" s="6" t="s">
        <v>4070</v>
      </c>
      <c r="G1016" s="6" t="s">
        <v>60</v>
      </c>
      <c r="H1016" s="6" t="s">
        <v>6144</v>
      </c>
      <c r="I1016" s="60" t="s">
        <v>6145</v>
      </c>
      <c r="J1016" s="49" t="s">
        <v>6146</v>
      </c>
      <c r="K1016" s="6" t="s">
        <v>6147</v>
      </c>
      <c r="L1016" s="29">
        <f>IF($J$6="с учетом НДС",VLOOKUP(I1016,LEGEND!B:E,4,0)*(1-M1016),VLOOKUP(I1016,LEGEND!B:E,4,0)*(1-M1016)/1.2)</f>
        <v>15600</v>
      </c>
      <c r="M1016" s="57">
        <f>IF(AND(B1016&lt;&gt;"1_Электроинструмент",B1016&lt;&gt;"2_Садовая техника"),$J$5,IF($J$4&lt;=20%,$J$4,IFERROR(VLOOKUP(S1016,LEGEND!$L$2:$M$5,2,FALSE),$J$4)))</f>
        <v>0</v>
      </c>
      <c r="N1016" s="48" t="s">
        <v>60</v>
      </c>
      <c r="O1016" s="49" t="s">
        <v>42</v>
      </c>
      <c r="P1016" s="49" t="s">
        <v>66</v>
      </c>
      <c r="Q1016" s="49" t="s">
        <v>473</v>
      </c>
      <c r="R1016" s="50">
        <v>44621</v>
      </c>
      <c r="S1016" s="49" t="s">
        <v>60</v>
      </c>
      <c r="T1016" s="73" t="str">
        <f>IF(_xlfn.XLOOKUP(I1016,LEGEND!B:B,LEGEND!H:H)&lt;&gt;"-",HYPERLINK(_xlfn.XLOOKUP(I1016,LEGEND!B:B,LEGEND!H:H),"link"),_xlfn.XLOOKUP(I1016,LEGEND!B:B,LEGEND!H:H))</f>
        <v>link</v>
      </c>
      <c r="U1016" s="73" t="str">
        <f>HYPERLINK(_xlfn.XLOOKUP(I1016,LEGEND!B:B,LEGEND!I:I))</f>
        <v>-</v>
      </c>
      <c r="V1016" s="51" t="s">
        <v>6148</v>
      </c>
      <c r="W1016" s="63" t="s">
        <v>1189</v>
      </c>
      <c r="X1016" s="64">
        <v>75</v>
      </c>
      <c r="Y1016" s="64">
        <v>45</v>
      </c>
      <c r="Z1016" s="64">
        <v>45</v>
      </c>
      <c r="AA1016" s="84">
        <v>0.2</v>
      </c>
      <c r="AB1016" s="85">
        <v>1</v>
      </c>
      <c r="AC1016" s="85">
        <v>1</v>
      </c>
    </row>
    <row r="1017" spans="1:29" ht="15">
      <c r="A1017" s="1"/>
      <c r="B1017" s="6" t="s">
        <v>55</v>
      </c>
      <c r="C1017" s="6" t="s">
        <v>4069</v>
      </c>
      <c r="D1017" s="6" t="s">
        <v>1149</v>
      </c>
      <c r="E1017" s="49" t="s">
        <v>1180</v>
      </c>
      <c r="F1017" s="6" t="s">
        <v>4070</v>
      </c>
      <c r="G1017" s="6" t="s">
        <v>60</v>
      </c>
      <c r="H1017" s="6" t="s">
        <v>6149</v>
      </c>
      <c r="I1017" s="60" t="s">
        <v>6150</v>
      </c>
      <c r="J1017" s="49" t="s">
        <v>6151</v>
      </c>
      <c r="K1017" s="6" t="s">
        <v>6152</v>
      </c>
      <c r="L1017" s="29">
        <f>IF($J$6="с учетом НДС",VLOOKUP(I1017,LEGEND!B:E,4,0)*(1-M1017),VLOOKUP(I1017,LEGEND!B:E,4,0)*(1-M1017)/1.2)</f>
        <v>15600</v>
      </c>
      <c r="M1017" s="57">
        <f>IF(AND(B1017&lt;&gt;"1_Электроинструмент",B1017&lt;&gt;"2_Садовая техника"),$J$5,IF($J$4&lt;=20%,$J$4,IFERROR(VLOOKUP(S1017,LEGEND!$L$2:$M$5,2,FALSE),$J$4)))</f>
        <v>0</v>
      </c>
      <c r="N1017" s="48" t="s">
        <v>60</v>
      </c>
      <c r="O1017" s="49" t="s">
        <v>42</v>
      </c>
      <c r="P1017" s="49" t="s">
        <v>66</v>
      </c>
      <c r="Q1017" s="49" t="s">
        <v>473</v>
      </c>
      <c r="R1017" s="50">
        <v>44621</v>
      </c>
      <c r="S1017" s="49" t="s">
        <v>60</v>
      </c>
      <c r="T1017" s="73" t="str">
        <f>IF(_xlfn.XLOOKUP(I1017,LEGEND!B:B,LEGEND!H:H)&lt;&gt;"-",HYPERLINK(_xlfn.XLOOKUP(I1017,LEGEND!B:B,LEGEND!H:H),"link"),_xlfn.XLOOKUP(I1017,LEGEND!B:B,LEGEND!H:H))</f>
        <v>link</v>
      </c>
      <c r="U1017" s="73" t="str">
        <f>HYPERLINK(_xlfn.XLOOKUP(I1017,LEGEND!B:B,LEGEND!I:I))</f>
        <v>-</v>
      </c>
      <c r="V1017" s="51" t="s">
        <v>6153</v>
      </c>
      <c r="W1017" s="63" t="s">
        <v>1189</v>
      </c>
      <c r="X1017" s="64">
        <v>75</v>
      </c>
      <c r="Y1017" s="64">
        <v>45</v>
      </c>
      <c r="Z1017" s="64">
        <v>45</v>
      </c>
      <c r="AA1017" s="84">
        <v>0.2</v>
      </c>
      <c r="AB1017" s="85">
        <v>1</v>
      </c>
      <c r="AC1017" s="85">
        <v>1</v>
      </c>
    </row>
    <row r="1018" spans="1:29" ht="15">
      <c r="A1018" s="1"/>
      <c r="B1018" s="6" t="s">
        <v>55</v>
      </c>
      <c r="C1018" s="6" t="s">
        <v>4069</v>
      </c>
      <c r="D1018" s="6" t="s">
        <v>1149</v>
      </c>
      <c r="E1018" s="49" t="s">
        <v>1180</v>
      </c>
      <c r="F1018" s="6" t="s">
        <v>4070</v>
      </c>
      <c r="G1018" s="6" t="s">
        <v>60</v>
      </c>
      <c r="H1018" s="6" t="s">
        <v>6154</v>
      </c>
      <c r="I1018" s="60" t="s">
        <v>6155</v>
      </c>
      <c r="J1018" s="49" t="s">
        <v>6156</v>
      </c>
      <c r="K1018" s="6" t="s">
        <v>6157</v>
      </c>
      <c r="L1018" s="29">
        <f>IF($J$6="с учетом НДС",VLOOKUP(I1018,LEGEND!B:E,4,0)*(1-M1018),VLOOKUP(I1018,LEGEND!B:E,4,0)*(1-M1018)/1.2)</f>
        <v>15600</v>
      </c>
      <c r="M1018" s="57">
        <f>IF(AND(B1018&lt;&gt;"1_Электроинструмент",B1018&lt;&gt;"2_Садовая техника"),$J$5,IF($J$4&lt;=20%,$J$4,IFERROR(VLOOKUP(S1018,LEGEND!$L$2:$M$5,2,FALSE),$J$4)))</f>
        <v>0</v>
      </c>
      <c r="N1018" s="48" t="s">
        <v>60</v>
      </c>
      <c r="O1018" s="49" t="s">
        <v>42</v>
      </c>
      <c r="P1018" s="49" t="s">
        <v>66</v>
      </c>
      <c r="Q1018" s="49" t="s">
        <v>473</v>
      </c>
      <c r="R1018" s="50">
        <v>44621</v>
      </c>
      <c r="S1018" s="49" t="s">
        <v>60</v>
      </c>
      <c r="T1018" s="73" t="str">
        <f>IF(_xlfn.XLOOKUP(I1018,LEGEND!B:B,LEGEND!H:H)&lt;&gt;"-",HYPERLINK(_xlfn.XLOOKUP(I1018,LEGEND!B:B,LEGEND!H:H),"link"),_xlfn.XLOOKUP(I1018,LEGEND!B:B,LEGEND!H:H))</f>
        <v>link</v>
      </c>
      <c r="U1018" s="73" t="str">
        <f>HYPERLINK(_xlfn.XLOOKUP(I1018,LEGEND!B:B,LEGEND!I:I))</f>
        <v>-</v>
      </c>
      <c r="V1018" s="51" t="s">
        <v>6158</v>
      </c>
      <c r="W1018" s="63" t="s">
        <v>1189</v>
      </c>
      <c r="X1018" s="64">
        <v>75</v>
      </c>
      <c r="Y1018" s="64">
        <v>45</v>
      </c>
      <c r="Z1018" s="64">
        <v>45</v>
      </c>
      <c r="AA1018" s="84">
        <v>0.2</v>
      </c>
      <c r="AB1018" s="85">
        <v>1</v>
      </c>
      <c r="AC1018" s="85">
        <v>1</v>
      </c>
    </row>
    <row r="1019" spans="1:29" ht="15">
      <c r="A1019" s="1"/>
      <c r="B1019" s="6" t="s">
        <v>55</v>
      </c>
      <c r="C1019" s="6" t="s">
        <v>4069</v>
      </c>
      <c r="D1019" s="6" t="s">
        <v>1149</v>
      </c>
      <c r="E1019" s="49" t="s">
        <v>1180</v>
      </c>
      <c r="F1019" s="6" t="s">
        <v>4070</v>
      </c>
      <c r="G1019" s="6" t="s">
        <v>60</v>
      </c>
      <c r="H1019" s="6" t="s">
        <v>6159</v>
      </c>
      <c r="I1019" s="60" t="s">
        <v>6160</v>
      </c>
      <c r="J1019" s="49" t="s">
        <v>6161</v>
      </c>
      <c r="K1019" s="6" t="s">
        <v>6162</v>
      </c>
      <c r="L1019" s="29">
        <f>IF($J$6="с учетом НДС",VLOOKUP(I1019,LEGEND!B:E,4,0)*(1-M1019),VLOOKUP(I1019,LEGEND!B:E,4,0)*(1-M1019)/1.2)</f>
        <v>15600</v>
      </c>
      <c r="M1019" s="57">
        <f>IF(AND(B1019&lt;&gt;"1_Электроинструмент",B1019&lt;&gt;"2_Садовая техника"),$J$5,IF($J$4&lt;=20%,$J$4,IFERROR(VLOOKUP(S1019,LEGEND!$L$2:$M$5,2,FALSE),$J$4)))</f>
        <v>0</v>
      </c>
      <c r="N1019" s="48" t="s">
        <v>60</v>
      </c>
      <c r="O1019" s="49" t="s">
        <v>42</v>
      </c>
      <c r="P1019" s="49" t="s">
        <v>66</v>
      </c>
      <c r="Q1019" s="49" t="s">
        <v>473</v>
      </c>
      <c r="R1019" s="50">
        <v>44621</v>
      </c>
      <c r="S1019" s="49" t="s">
        <v>60</v>
      </c>
      <c r="T1019" s="73" t="str">
        <f>IF(_xlfn.XLOOKUP(I1019,LEGEND!B:B,LEGEND!H:H)&lt;&gt;"-",HYPERLINK(_xlfn.XLOOKUP(I1019,LEGEND!B:B,LEGEND!H:H),"link"),_xlfn.XLOOKUP(I1019,LEGEND!B:B,LEGEND!H:H))</f>
        <v>link</v>
      </c>
      <c r="U1019" s="73" t="str">
        <f>HYPERLINK(_xlfn.XLOOKUP(I1019,LEGEND!B:B,LEGEND!I:I))</f>
        <v>-</v>
      </c>
      <c r="V1019" s="51" t="s">
        <v>6163</v>
      </c>
      <c r="W1019" s="63" t="s">
        <v>1189</v>
      </c>
      <c r="X1019" s="64">
        <v>75</v>
      </c>
      <c r="Y1019" s="64">
        <v>45</v>
      </c>
      <c r="Z1019" s="64">
        <v>45</v>
      </c>
      <c r="AA1019" s="84">
        <v>0.2</v>
      </c>
      <c r="AB1019" s="85">
        <v>1</v>
      </c>
      <c r="AC1019" s="85">
        <v>1</v>
      </c>
    </row>
    <row r="1020" spans="1:29" ht="15">
      <c r="A1020" s="1"/>
      <c r="B1020" s="6" t="s">
        <v>55</v>
      </c>
      <c r="C1020" s="6" t="s">
        <v>4069</v>
      </c>
      <c r="D1020" s="6" t="s">
        <v>1149</v>
      </c>
      <c r="E1020" s="49" t="s">
        <v>1180</v>
      </c>
      <c r="F1020" s="6" t="s">
        <v>4070</v>
      </c>
      <c r="G1020" s="6" t="s">
        <v>60</v>
      </c>
      <c r="H1020" s="6" t="s">
        <v>6164</v>
      </c>
      <c r="I1020" s="60" t="s">
        <v>6165</v>
      </c>
      <c r="J1020" s="49" t="s">
        <v>6166</v>
      </c>
      <c r="K1020" s="6" t="s">
        <v>6167</v>
      </c>
      <c r="L1020" s="29">
        <f>IF($J$6="с учетом НДС",VLOOKUP(I1020,LEGEND!B:E,4,0)*(1-M1020),VLOOKUP(I1020,LEGEND!B:E,4,0)*(1-M1020)/1.2)</f>
        <v>15600</v>
      </c>
      <c r="M1020" s="57">
        <f>IF(AND(B1020&lt;&gt;"1_Электроинструмент",B1020&lt;&gt;"2_Садовая техника"),$J$5,IF($J$4&lt;=20%,$J$4,IFERROR(VLOOKUP(S1020,LEGEND!$L$2:$M$5,2,FALSE),$J$4)))</f>
        <v>0</v>
      </c>
      <c r="N1020" s="48" t="s">
        <v>60</v>
      </c>
      <c r="O1020" s="49" t="s">
        <v>42</v>
      </c>
      <c r="P1020" s="49" t="s">
        <v>66</v>
      </c>
      <c r="Q1020" s="49" t="s">
        <v>473</v>
      </c>
      <c r="R1020" s="50">
        <v>44621</v>
      </c>
      <c r="S1020" s="49" t="s">
        <v>60</v>
      </c>
      <c r="T1020" s="73" t="str">
        <f>IF(_xlfn.XLOOKUP(I1020,LEGEND!B:B,LEGEND!H:H)&lt;&gt;"-",HYPERLINK(_xlfn.XLOOKUP(I1020,LEGEND!B:B,LEGEND!H:H),"link"),_xlfn.XLOOKUP(I1020,LEGEND!B:B,LEGEND!H:H))</f>
        <v>link</v>
      </c>
      <c r="U1020" s="73" t="str">
        <f>HYPERLINK(_xlfn.XLOOKUP(I1020,LEGEND!B:B,LEGEND!I:I))</f>
        <v>-</v>
      </c>
      <c r="V1020" s="51" t="s">
        <v>6168</v>
      </c>
      <c r="W1020" s="63" t="s">
        <v>1189</v>
      </c>
      <c r="X1020" s="64">
        <v>75</v>
      </c>
      <c r="Y1020" s="64">
        <v>45</v>
      </c>
      <c r="Z1020" s="64">
        <v>45</v>
      </c>
      <c r="AA1020" s="84">
        <v>0.2</v>
      </c>
      <c r="AB1020" s="85">
        <v>1</v>
      </c>
      <c r="AC1020" s="85">
        <v>1</v>
      </c>
    </row>
    <row r="1021" spans="1:29" ht="15">
      <c r="A1021" s="1"/>
      <c r="B1021" s="6" t="s">
        <v>55</v>
      </c>
      <c r="C1021" s="6" t="s">
        <v>4069</v>
      </c>
      <c r="D1021" s="6" t="s">
        <v>1149</v>
      </c>
      <c r="E1021" s="49" t="s">
        <v>1180</v>
      </c>
      <c r="F1021" s="6" t="s">
        <v>4070</v>
      </c>
      <c r="G1021" s="6" t="s">
        <v>1181</v>
      </c>
      <c r="H1021" s="6" t="s">
        <v>5986</v>
      </c>
      <c r="I1021" s="60" t="s">
        <v>5987</v>
      </c>
      <c r="J1021" s="49" t="s">
        <v>5988</v>
      </c>
      <c r="K1021" s="6" t="s">
        <v>5989</v>
      </c>
      <c r="L1021" s="29">
        <f>IF($J$6="с учетом НДС",VLOOKUP(I1021,LEGEND!B:E,4,0)*(1-M1021),VLOOKUP(I1021,LEGEND!B:E,4,0)*(1-M1021)/1.2)</f>
        <v>15800</v>
      </c>
      <c r="M1021" s="57">
        <f>IF(AND(B1021&lt;&gt;"1_Электроинструмент",B1021&lt;&gt;"2_Садовая техника"),$J$5,IF($J$4&lt;=20%,$J$4,IFERROR(VLOOKUP(S1021,LEGEND!$L$2:$M$5,2,FALSE),$J$4)))</f>
        <v>0</v>
      </c>
      <c r="N1021" s="48" t="s">
        <v>5988</v>
      </c>
      <c r="O1021" s="49" t="s">
        <v>60</v>
      </c>
      <c r="P1021" s="49" t="s">
        <v>66</v>
      </c>
      <c r="Q1021" s="49" t="s">
        <v>473</v>
      </c>
      <c r="R1021" s="50" t="s">
        <v>68</v>
      </c>
      <c r="S1021" s="49" t="s">
        <v>60</v>
      </c>
      <c r="T1021" s="73" t="str">
        <f>IF(_xlfn.XLOOKUP(I1021,LEGEND!B:B,LEGEND!H:H)&lt;&gt;"-",HYPERLINK(_xlfn.XLOOKUP(I1021,LEGEND!B:B,LEGEND!H:H),"link"),_xlfn.XLOOKUP(I1021,LEGEND!B:B,LEGEND!H:H))</f>
        <v>-</v>
      </c>
      <c r="U1021" s="73" t="str">
        <f>HYPERLINK(_xlfn.XLOOKUP(I1021,LEGEND!B:B,LEGEND!I:I))</f>
        <v>-</v>
      </c>
      <c r="V1021" s="51" t="s">
        <v>5990</v>
      </c>
      <c r="W1021" s="63" t="s">
        <v>1189</v>
      </c>
      <c r="X1021" s="64">
        <v>70</v>
      </c>
      <c r="Y1021" s="64">
        <v>40</v>
      </c>
      <c r="Z1021" s="64">
        <v>40</v>
      </c>
      <c r="AA1021" s="84">
        <v>0.214</v>
      </c>
      <c r="AB1021" s="85">
        <v>1</v>
      </c>
      <c r="AC1021" s="85">
        <v>1</v>
      </c>
    </row>
    <row r="1022" spans="1:29" ht="15">
      <c r="A1022" s="1"/>
      <c r="B1022" s="6" t="s">
        <v>55</v>
      </c>
      <c r="C1022" s="6" t="s">
        <v>4069</v>
      </c>
      <c r="D1022" s="6" t="s">
        <v>1149</v>
      </c>
      <c r="E1022" s="49" t="s">
        <v>1180</v>
      </c>
      <c r="F1022" s="6" t="s">
        <v>4070</v>
      </c>
      <c r="G1022" s="6" t="s">
        <v>1181</v>
      </c>
      <c r="H1022" s="6" t="s">
        <v>6001</v>
      </c>
      <c r="I1022" s="60" t="s">
        <v>6002</v>
      </c>
      <c r="J1022" s="49" t="s">
        <v>6003</v>
      </c>
      <c r="K1022" s="6" t="s">
        <v>6004</v>
      </c>
      <c r="L1022" s="29">
        <f>IF($J$6="с учетом НДС",VLOOKUP(I1022,LEGEND!B:E,4,0)*(1-M1022),VLOOKUP(I1022,LEGEND!B:E,4,0)*(1-M1022)/1.2)</f>
        <v>15800</v>
      </c>
      <c r="M1022" s="57">
        <f>IF(AND(B1022&lt;&gt;"1_Электроинструмент",B1022&lt;&gt;"2_Садовая техника"),$J$5,IF($J$4&lt;=20%,$J$4,IFERROR(VLOOKUP(S1022,LEGEND!$L$2:$M$5,2,FALSE),$J$4)))</f>
        <v>0</v>
      </c>
      <c r="N1022" s="48" t="s">
        <v>6003</v>
      </c>
      <c r="O1022" s="49" t="s">
        <v>60</v>
      </c>
      <c r="P1022" s="49" t="s">
        <v>66</v>
      </c>
      <c r="Q1022" s="49" t="s">
        <v>473</v>
      </c>
      <c r="R1022" s="50" t="s">
        <v>68</v>
      </c>
      <c r="S1022" s="49" t="s">
        <v>60</v>
      </c>
      <c r="T1022" s="73" t="str">
        <f>IF(_xlfn.XLOOKUP(I1022,LEGEND!B:B,LEGEND!H:H)&lt;&gt;"-",HYPERLINK(_xlfn.XLOOKUP(I1022,LEGEND!B:B,LEGEND!H:H),"link"),_xlfn.XLOOKUP(I1022,LEGEND!B:B,LEGEND!H:H))</f>
        <v>-</v>
      </c>
      <c r="U1022" s="73" t="str">
        <f>HYPERLINK(_xlfn.XLOOKUP(I1022,LEGEND!B:B,LEGEND!I:I))</f>
        <v>-</v>
      </c>
      <c r="V1022" s="51" t="s">
        <v>6005</v>
      </c>
      <c r="W1022" s="63" t="s">
        <v>1189</v>
      </c>
      <c r="X1022" s="64">
        <v>70</v>
      </c>
      <c r="Y1022" s="64">
        <v>40</v>
      </c>
      <c r="Z1022" s="64">
        <v>40</v>
      </c>
      <c r="AA1022" s="84">
        <v>0.214</v>
      </c>
      <c r="AB1022" s="85">
        <v>1</v>
      </c>
      <c r="AC1022" s="85">
        <v>1</v>
      </c>
    </row>
    <row r="1023" spans="1:29" ht="15">
      <c r="A1023" s="1"/>
      <c r="B1023" s="6" t="s">
        <v>55</v>
      </c>
      <c r="C1023" s="6" t="s">
        <v>4069</v>
      </c>
      <c r="D1023" s="6" t="s">
        <v>1149</v>
      </c>
      <c r="E1023" s="49" t="s">
        <v>1180</v>
      </c>
      <c r="F1023" s="6" t="s">
        <v>4070</v>
      </c>
      <c r="G1023" s="6" t="s">
        <v>1181</v>
      </c>
      <c r="H1023" s="6" t="s">
        <v>6011</v>
      </c>
      <c r="I1023" s="60" t="s">
        <v>6012</v>
      </c>
      <c r="J1023" s="49" t="s">
        <v>6013</v>
      </c>
      <c r="K1023" s="6" t="s">
        <v>6014</v>
      </c>
      <c r="L1023" s="29">
        <f>IF($J$6="с учетом НДС",VLOOKUP(I1023,LEGEND!B:E,4,0)*(1-M1023),VLOOKUP(I1023,LEGEND!B:E,4,0)*(1-M1023)/1.2)</f>
        <v>15800</v>
      </c>
      <c r="M1023" s="57">
        <f>IF(AND(B1023&lt;&gt;"1_Электроинструмент",B1023&lt;&gt;"2_Садовая техника"),$J$5,IF($J$4&lt;=20%,$J$4,IFERROR(VLOOKUP(S1023,LEGEND!$L$2:$M$5,2,FALSE),$J$4)))</f>
        <v>0</v>
      </c>
      <c r="N1023" s="48" t="s">
        <v>6013</v>
      </c>
      <c r="O1023" s="49" t="s">
        <v>60</v>
      </c>
      <c r="P1023" s="49" t="s">
        <v>66</v>
      </c>
      <c r="Q1023" s="49" t="s">
        <v>473</v>
      </c>
      <c r="R1023" s="50" t="s">
        <v>68</v>
      </c>
      <c r="S1023" s="49" t="s">
        <v>60</v>
      </c>
      <c r="T1023" s="73" t="str">
        <f>IF(_xlfn.XLOOKUP(I1023,LEGEND!B:B,LEGEND!H:H)&lt;&gt;"-",HYPERLINK(_xlfn.XLOOKUP(I1023,LEGEND!B:B,LEGEND!H:H),"link"),_xlfn.XLOOKUP(I1023,LEGEND!B:B,LEGEND!H:H))</f>
        <v>-</v>
      </c>
      <c r="U1023" s="73" t="str">
        <f>HYPERLINK(_xlfn.XLOOKUP(I1023,LEGEND!B:B,LEGEND!I:I))</f>
        <v>-</v>
      </c>
      <c r="V1023" s="51" t="s">
        <v>6015</v>
      </c>
      <c r="W1023" s="63" t="s">
        <v>1189</v>
      </c>
      <c r="X1023" s="64">
        <v>70</v>
      </c>
      <c r="Y1023" s="64">
        <v>40</v>
      </c>
      <c r="Z1023" s="64">
        <v>40</v>
      </c>
      <c r="AA1023" s="84">
        <v>0.214</v>
      </c>
      <c r="AB1023" s="85">
        <v>1</v>
      </c>
      <c r="AC1023" s="85">
        <v>1</v>
      </c>
    </row>
    <row r="1024" spans="1:29" ht="15">
      <c r="A1024" s="1"/>
      <c r="B1024" s="6" t="s">
        <v>55</v>
      </c>
      <c r="C1024" s="6" t="s">
        <v>4069</v>
      </c>
      <c r="D1024" s="6" t="s">
        <v>1149</v>
      </c>
      <c r="E1024" s="49" t="s">
        <v>1180</v>
      </c>
      <c r="F1024" s="6" t="s">
        <v>4070</v>
      </c>
      <c r="G1024" s="6" t="s">
        <v>1181</v>
      </c>
      <c r="H1024" s="6" t="s">
        <v>6026</v>
      </c>
      <c r="I1024" s="60" t="s">
        <v>6027</v>
      </c>
      <c r="J1024" s="49" t="s">
        <v>6028</v>
      </c>
      <c r="K1024" s="6" t="s">
        <v>6029</v>
      </c>
      <c r="L1024" s="29">
        <f>IF($J$6="с учетом НДС",VLOOKUP(I1024,LEGEND!B:E,4,0)*(1-M1024),VLOOKUP(I1024,LEGEND!B:E,4,0)*(1-M1024)/1.2)</f>
        <v>15800</v>
      </c>
      <c r="M1024" s="57">
        <f>IF(AND(B1024&lt;&gt;"1_Электроинструмент",B1024&lt;&gt;"2_Садовая техника"),$J$5,IF($J$4&lt;=20%,$J$4,IFERROR(VLOOKUP(S1024,LEGEND!$L$2:$M$5,2,FALSE),$J$4)))</f>
        <v>0</v>
      </c>
      <c r="N1024" s="48" t="s">
        <v>6028</v>
      </c>
      <c r="O1024" s="49" t="s">
        <v>60</v>
      </c>
      <c r="P1024" s="49" t="s">
        <v>66</v>
      </c>
      <c r="Q1024" s="49" t="s">
        <v>473</v>
      </c>
      <c r="R1024" s="50" t="s">
        <v>68</v>
      </c>
      <c r="S1024" s="49" t="s">
        <v>60</v>
      </c>
      <c r="T1024" s="73" t="str">
        <f>IF(_xlfn.XLOOKUP(I1024,LEGEND!B:B,LEGEND!H:H)&lt;&gt;"-",HYPERLINK(_xlfn.XLOOKUP(I1024,LEGEND!B:B,LEGEND!H:H),"link"),_xlfn.XLOOKUP(I1024,LEGEND!B:B,LEGEND!H:H))</f>
        <v>-</v>
      </c>
      <c r="U1024" s="73" t="str">
        <f>HYPERLINK(_xlfn.XLOOKUP(I1024,LEGEND!B:B,LEGEND!I:I))</f>
        <v>-</v>
      </c>
      <c r="V1024" s="51" t="s">
        <v>6030</v>
      </c>
      <c r="W1024" s="63" t="s">
        <v>1189</v>
      </c>
      <c r="X1024" s="64">
        <v>70</v>
      </c>
      <c r="Y1024" s="64">
        <v>40</v>
      </c>
      <c r="Z1024" s="64">
        <v>40</v>
      </c>
      <c r="AA1024" s="84">
        <v>0.214</v>
      </c>
      <c r="AB1024" s="85">
        <v>1</v>
      </c>
      <c r="AC1024" s="85">
        <v>1</v>
      </c>
    </row>
    <row r="1025" spans="1:29" ht="15">
      <c r="A1025" s="1"/>
      <c r="B1025" s="6" t="s">
        <v>55</v>
      </c>
      <c r="C1025" s="6" t="s">
        <v>4069</v>
      </c>
      <c r="D1025" s="6" t="s">
        <v>1149</v>
      </c>
      <c r="E1025" s="49" t="s">
        <v>1180</v>
      </c>
      <c r="F1025" s="6" t="s">
        <v>4070</v>
      </c>
      <c r="G1025" s="6" t="s">
        <v>1181</v>
      </c>
      <c r="H1025" s="6" t="s">
        <v>6031</v>
      </c>
      <c r="I1025" s="60" t="s">
        <v>6032</v>
      </c>
      <c r="J1025" s="49" t="s">
        <v>6033</v>
      </c>
      <c r="K1025" s="6" t="s">
        <v>6034</v>
      </c>
      <c r="L1025" s="29">
        <f>IF($J$6="с учетом НДС",VLOOKUP(I1025,LEGEND!B:E,4,0)*(1-M1025),VLOOKUP(I1025,LEGEND!B:E,4,0)*(1-M1025)/1.2)</f>
        <v>15800</v>
      </c>
      <c r="M1025" s="57">
        <f>IF(AND(B1025&lt;&gt;"1_Электроинструмент",B1025&lt;&gt;"2_Садовая техника"),$J$5,IF($J$4&lt;=20%,$J$4,IFERROR(VLOOKUP(S1025,LEGEND!$L$2:$M$5,2,FALSE),$J$4)))</f>
        <v>0</v>
      </c>
      <c r="N1025" s="48" t="s">
        <v>6033</v>
      </c>
      <c r="O1025" s="49" t="s">
        <v>60</v>
      </c>
      <c r="P1025" s="49" t="s">
        <v>66</v>
      </c>
      <c r="Q1025" s="49" t="s">
        <v>473</v>
      </c>
      <c r="R1025" s="50" t="s">
        <v>68</v>
      </c>
      <c r="S1025" s="49" t="s">
        <v>60</v>
      </c>
      <c r="T1025" s="73" t="str">
        <f>IF(_xlfn.XLOOKUP(I1025,LEGEND!B:B,LEGEND!H:H)&lt;&gt;"-",HYPERLINK(_xlfn.XLOOKUP(I1025,LEGEND!B:B,LEGEND!H:H),"link"),_xlfn.XLOOKUP(I1025,LEGEND!B:B,LEGEND!H:H))</f>
        <v>-</v>
      </c>
      <c r="U1025" s="73" t="str">
        <f>HYPERLINK(_xlfn.XLOOKUP(I1025,LEGEND!B:B,LEGEND!I:I))</f>
        <v>-</v>
      </c>
      <c r="V1025" s="51" t="s">
        <v>6035</v>
      </c>
      <c r="W1025" s="63" t="s">
        <v>1189</v>
      </c>
      <c r="X1025" s="64">
        <v>70</v>
      </c>
      <c r="Y1025" s="64">
        <v>40</v>
      </c>
      <c r="Z1025" s="64">
        <v>40</v>
      </c>
      <c r="AA1025" s="84">
        <v>0.214</v>
      </c>
      <c r="AB1025" s="85">
        <v>1</v>
      </c>
      <c r="AC1025" s="85">
        <v>1</v>
      </c>
    </row>
    <row r="1026" spans="1:29" ht="15">
      <c r="A1026" s="1"/>
      <c r="B1026" s="6" t="s">
        <v>55</v>
      </c>
      <c r="C1026" s="6" t="s">
        <v>4069</v>
      </c>
      <c r="D1026" s="6" t="s">
        <v>1149</v>
      </c>
      <c r="E1026" s="49" t="s">
        <v>1180</v>
      </c>
      <c r="F1026" s="6" t="s">
        <v>4070</v>
      </c>
      <c r="G1026" s="6" t="s">
        <v>1181</v>
      </c>
      <c r="H1026" s="6" t="s">
        <v>6350</v>
      </c>
      <c r="I1026" s="60" t="s">
        <v>6351</v>
      </c>
      <c r="J1026" s="49" t="s">
        <v>6352</v>
      </c>
      <c r="K1026" s="6" t="s">
        <v>6353</v>
      </c>
      <c r="L1026" s="29">
        <f>IF($J$6="с учетом НДС",VLOOKUP(I1026,LEGEND!B:E,4,0)*(1-M1026),VLOOKUP(I1026,LEGEND!B:E,4,0)*(1-M1026)/1.2)</f>
        <v>15800</v>
      </c>
      <c r="M1026" s="57">
        <f>IF(AND(B1026&lt;&gt;"1_Электроинструмент",B1026&lt;&gt;"2_Садовая техника"),$J$5,IF($J$4&lt;=20%,$J$4,IFERROR(VLOOKUP(S1026,LEGEND!$L$2:$M$5,2,FALSE),$J$4)))</f>
        <v>0</v>
      </c>
      <c r="N1026" s="48" t="s">
        <v>6352</v>
      </c>
      <c r="O1026" s="49" t="s">
        <v>60</v>
      </c>
      <c r="P1026" s="49" t="s">
        <v>66</v>
      </c>
      <c r="Q1026" s="49" t="s">
        <v>473</v>
      </c>
      <c r="R1026" s="50" t="s">
        <v>68</v>
      </c>
      <c r="S1026" s="49" t="s">
        <v>60</v>
      </c>
      <c r="T1026" s="73" t="str">
        <f>IF(_xlfn.XLOOKUP(I1026,LEGEND!B:B,LEGEND!H:H)&lt;&gt;"-",HYPERLINK(_xlfn.XLOOKUP(I1026,LEGEND!B:B,LEGEND!H:H),"link"),_xlfn.XLOOKUP(I1026,LEGEND!B:B,LEGEND!H:H))</f>
        <v>link</v>
      </c>
      <c r="U1026" s="73" t="str">
        <f>HYPERLINK(_xlfn.XLOOKUP(I1026,LEGEND!B:B,LEGEND!I:I))</f>
        <v>https://milwaukee-media-images.s3.amazonaws.com/hi/4932451785--Hero_1.jpg</v>
      </c>
      <c r="V1026" s="51" t="s">
        <v>6354</v>
      </c>
      <c r="W1026" s="63" t="s">
        <v>1189</v>
      </c>
      <c r="X1026" s="64">
        <v>70</v>
      </c>
      <c r="Y1026" s="64">
        <v>40</v>
      </c>
      <c r="Z1026" s="64">
        <v>45</v>
      </c>
      <c r="AA1026" s="84">
        <v>0.10199999999999999</v>
      </c>
      <c r="AB1026" s="85">
        <v>1</v>
      </c>
      <c r="AC1026" s="85">
        <v>1</v>
      </c>
    </row>
    <row r="1027" spans="1:29" ht="15">
      <c r="A1027" s="1"/>
      <c r="B1027" s="6" t="s">
        <v>55</v>
      </c>
      <c r="C1027" s="6" t="s">
        <v>4069</v>
      </c>
      <c r="D1027" s="6" t="s">
        <v>1149</v>
      </c>
      <c r="E1027" s="49" t="s">
        <v>1180</v>
      </c>
      <c r="F1027" s="6" t="s">
        <v>4070</v>
      </c>
      <c r="G1027" s="6" t="s">
        <v>1181</v>
      </c>
      <c r="H1027" s="6" t="s">
        <v>6370</v>
      </c>
      <c r="I1027" s="60" t="s">
        <v>6371</v>
      </c>
      <c r="J1027" s="49" t="s">
        <v>6372</v>
      </c>
      <c r="K1027" s="6" t="s">
        <v>6373</v>
      </c>
      <c r="L1027" s="29">
        <f>IF($J$6="с учетом НДС",VLOOKUP(I1027,LEGEND!B:E,4,0)*(1-M1027),VLOOKUP(I1027,LEGEND!B:E,4,0)*(1-M1027)/1.2)</f>
        <v>15800</v>
      </c>
      <c r="M1027" s="57">
        <f>IF(AND(B1027&lt;&gt;"1_Электроинструмент",B1027&lt;&gt;"2_Садовая техника"),$J$5,IF($J$4&lt;=20%,$J$4,IFERROR(VLOOKUP(S1027,LEGEND!$L$2:$M$5,2,FALSE),$J$4)))</f>
        <v>0</v>
      </c>
      <c r="N1027" s="48" t="s">
        <v>6372</v>
      </c>
      <c r="O1027" s="49" t="s">
        <v>60</v>
      </c>
      <c r="P1027" s="49" t="s">
        <v>66</v>
      </c>
      <c r="Q1027" s="49" t="s">
        <v>473</v>
      </c>
      <c r="R1027" s="50" t="s">
        <v>68</v>
      </c>
      <c r="S1027" s="49" t="s">
        <v>60</v>
      </c>
      <c r="T1027" s="73" t="str">
        <f>IF(_xlfn.XLOOKUP(I1027,LEGEND!B:B,LEGEND!H:H)&lt;&gt;"-",HYPERLINK(_xlfn.XLOOKUP(I1027,LEGEND!B:B,LEGEND!H:H),"link"),_xlfn.XLOOKUP(I1027,LEGEND!B:B,LEGEND!H:H))</f>
        <v>link</v>
      </c>
      <c r="U1027" s="73" t="str">
        <f>HYPERLINK(_xlfn.XLOOKUP(I1027,LEGEND!B:B,LEGEND!I:I))</f>
        <v>https://milwaukee-media-images.s3.amazonaws.com/hi/4932451789--Hero_1.jpg</v>
      </c>
      <c r="V1027" s="51" t="s">
        <v>6374</v>
      </c>
      <c r="W1027" s="63" t="s">
        <v>1189</v>
      </c>
      <c r="X1027" s="64">
        <v>70</v>
      </c>
      <c r="Y1027" s="64">
        <v>40</v>
      </c>
      <c r="Z1027" s="64">
        <v>45</v>
      </c>
      <c r="AA1027" s="84">
        <v>0.17</v>
      </c>
      <c r="AB1027" s="85">
        <v>1</v>
      </c>
      <c r="AC1027" s="85">
        <v>1</v>
      </c>
    </row>
    <row r="1028" spans="1:29" ht="15">
      <c r="A1028" s="1"/>
      <c r="B1028" s="6" t="s">
        <v>55</v>
      </c>
      <c r="C1028" s="6" t="s">
        <v>4069</v>
      </c>
      <c r="D1028" s="6" t="s">
        <v>1149</v>
      </c>
      <c r="E1028" s="49" t="s">
        <v>1180</v>
      </c>
      <c r="F1028" s="6" t="s">
        <v>4070</v>
      </c>
      <c r="G1028" s="6" t="s">
        <v>1181</v>
      </c>
      <c r="H1028" s="6" t="s">
        <v>6380</v>
      </c>
      <c r="I1028" s="60" t="s">
        <v>6381</v>
      </c>
      <c r="J1028" s="49" t="s">
        <v>6382</v>
      </c>
      <c r="K1028" s="6" t="s">
        <v>6383</v>
      </c>
      <c r="L1028" s="29">
        <f>IF($J$6="с учетом НДС",VLOOKUP(I1028,LEGEND!B:E,4,0)*(1-M1028),VLOOKUP(I1028,LEGEND!B:E,4,0)*(1-M1028)/1.2)</f>
        <v>15800</v>
      </c>
      <c r="M1028" s="57">
        <f>IF(AND(B1028&lt;&gt;"1_Электроинструмент",B1028&lt;&gt;"2_Садовая техника"),$J$5,IF($J$4&lt;=20%,$J$4,IFERROR(VLOOKUP(S1028,LEGEND!$L$2:$M$5,2,FALSE),$J$4)))</f>
        <v>0</v>
      </c>
      <c r="N1028" s="48" t="s">
        <v>6382</v>
      </c>
      <c r="O1028" s="49" t="s">
        <v>60</v>
      </c>
      <c r="P1028" s="49" t="s">
        <v>66</v>
      </c>
      <c r="Q1028" s="49" t="s">
        <v>473</v>
      </c>
      <c r="R1028" s="50" t="s">
        <v>68</v>
      </c>
      <c r="S1028" s="49" t="s">
        <v>60</v>
      </c>
      <c r="T1028" s="73" t="str">
        <f>IF(_xlfn.XLOOKUP(I1028,LEGEND!B:B,LEGEND!H:H)&lt;&gt;"-",HYPERLINK(_xlfn.XLOOKUP(I1028,LEGEND!B:B,LEGEND!H:H),"link"),_xlfn.XLOOKUP(I1028,LEGEND!B:B,LEGEND!H:H))</f>
        <v>link</v>
      </c>
      <c r="U1028" s="73" t="str">
        <f>HYPERLINK(_xlfn.XLOOKUP(I1028,LEGEND!B:B,LEGEND!I:I))</f>
        <v>https://milwaukee-media-images.s3.amazonaws.com/hi/4932451782--Hero_1.jpg</v>
      </c>
      <c r="V1028" s="51" t="s">
        <v>6384</v>
      </c>
      <c r="W1028" s="63" t="s">
        <v>1189</v>
      </c>
      <c r="X1028" s="64">
        <v>70</v>
      </c>
      <c r="Y1028" s="64">
        <v>40</v>
      </c>
      <c r="Z1028" s="64">
        <v>45</v>
      </c>
      <c r="AA1028" s="84">
        <v>0.10199999999999999</v>
      </c>
      <c r="AB1028" s="85">
        <v>1</v>
      </c>
      <c r="AC1028" s="85">
        <v>1</v>
      </c>
    </row>
    <row r="1029" spans="1:29" ht="15">
      <c r="A1029" s="1"/>
      <c r="B1029" s="6" t="s">
        <v>55</v>
      </c>
      <c r="C1029" s="6" t="s">
        <v>4069</v>
      </c>
      <c r="D1029" s="6" t="s">
        <v>1149</v>
      </c>
      <c r="E1029" s="49" t="s">
        <v>1180</v>
      </c>
      <c r="F1029" s="6" t="s">
        <v>4070</v>
      </c>
      <c r="G1029" s="6" t="s">
        <v>1181</v>
      </c>
      <c r="H1029" s="6" t="s">
        <v>5178</v>
      </c>
      <c r="I1029" s="60" t="s">
        <v>5179</v>
      </c>
      <c r="J1029" s="49" t="s">
        <v>5180</v>
      </c>
      <c r="K1029" s="6" t="s">
        <v>5181</v>
      </c>
      <c r="L1029" s="29">
        <f>IF($J$6="с учетом НДС",VLOOKUP(I1029,LEGEND!B:E,4,0)*(1-M1029),VLOOKUP(I1029,LEGEND!B:E,4,0)*(1-M1029)/1.2)</f>
        <v>16100</v>
      </c>
      <c r="M1029" s="57">
        <f>IF(AND(B1029&lt;&gt;"1_Электроинструмент",B1029&lt;&gt;"2_Садовая техника"),$J$5,IF($J$4&lt;=20%,$J$4,IFERROR(VLOOKUP(S1029,LEGEND!$L$2:$M$5,2,FALSE),$J$4)))</f>
        <v>0</v>
      </c>
      <c r="N1029" s="48" t="s">
        <v>5180</v>
      </c>
      <c r="O1029" s="49" t="s">
        <v>60</v>
      </c>
      <c r="P1029" s="49" t="s">
        <v>66</v>
      </c>
      <c r="Q1029" s="49" t="s">
        <v>473</v>
      </c>
      <c r="R1029" s="50" t="s">
        <v>68</v>
      </c>
      <c r="S1029" s="49" t="s">
        <v>60</v>
      </c>
      <c r="T1029" s="73" t="str">
        <f>IF(_xlfn.XLOOKUP(I1029,LEGEND!B:B,LEGEND!H:H)&lt;&gt;"-",HYPERLINK(_xlfn.XLOOKUP(I1029,LEGEND!B:B,LEGEND!H:H),"link"),_xlfn.XLOOKUP(I1029,LEGEND!B:B,LEGEND!H:H))</f>
        <v>-</v>
      </c>
      <c r="U1029" s="73" t="str">
        <f>HYPERLINK(_xlfn.XLOOKUP(I1029,LEGEND!B:B,LEGEND!I:I))</f>
        <v>-</v>
      </c>
      <c r="V1029" s="51" t="s">
        <v>5182</v>
      </c>
      <c r="W1029" s="63" t="s">
        <v>1189</v>
      </c>
      <c r="X1029" s="64">
        <v>70</v>
      </c>
      <c r="Y1029" s="64">
        <v>40</v>
      </c>
      <c r="Z1029" s="64">
        <v>40</v>
      </c>
      <c r="AA1029" s="84">
        <v>0.214</v>
      </c>
      <c r="AB1029" s="85">
        <v>1</v>
      </c>
      <c r="AC1029" s="85">
        <v>1</v>
      </c>
    </row>
    <row r="1030" spans="1:29" ht="15">
      <c r="A1030" s="1"/>
      <c r="B1030" s="6" t="s">
        <v>55</v>
      </c>
      <c r="C1030" s="6" t="s">
        <v>4069</v>
      </c>
      <c r="D1030" s="6" t="s">
        <v>1149</v>
      </c>
      <c r="E1030" s="49" t="s">
        <v>1180</v>
      </c>
      <c r="F1030" s="6" t="s">
        <v>4070</v>
      </c>
      <c r="G1030" s="6" t="s">
        <v>1181</v>
      </c>
      <c r="H1030" s="6" t="s">
        <v>5188</v>
      </c>
      <c r="I1030" s="60" t="s">
        <v>5189</v>
      </c>
      <c r="J1030" s="49" t="s">
        <v>5190</v>
      </c>
      <c r="K1030" s="6" t="s">
        <v>5191</v>
      </c>
      <c r="L1030" s="29">
        <f>IF($J$6="с учетом НДС",VLOOKUP(I1030,LEGEND!B:E,4,0)*(1-M1030),VLOOKUP(I1030,LEGEND!B:E,4,0)*(1-M1030)/1.2)</f>
        <v>16100</v>
      </c>
      <c r="M1030" s="57">
        <f>IF(AND(B1030&lt;&gt;"1_Электроинструмент",B1030&lt;&gt;"2_Садовая техника"),$J$5,IF($J$4&lt;=20%,$J$4,IFERROR(VLOOKUP(S1030,LEGEND!$L$2:$M$5,2,FALSE),$J$4)))</f>
        <v>0</v>
      </c>
      <c r="N1030" s="48" t="s">
        <v>5190</v>
      </c>
      <c r="O1030" s="49" t="s">
        <v>60</v>
      </c>
      <c r="P1030" s="49" t="s">
        <v>66</v>
      </c>
      <c r="Q1030" s="49" t="s">
        <v>473</v>
      </c>
      <c r="R1030" s="50" t="s">
        <v>68</v>
      </c>
      <c r="S1030" s="49" t="s">
        <v>60</v>
      </c>
      <c r="T1030" s="73" t="str">
        <f>IF(_xlfn.XLOOKUP(I1030,LEGEND!B:B,LEGEND!H:H)&lt;&gt;"-",HYPERLINK(_xlfn.XLOOKUP(I1030,LEGEND!B:B,LEGEND!H:H),"link"),_xlfn.XLOOKUP(I1030,LEGEND!B:B,LEGEND!H:H))</f>
        <v>-</v>
      </c>
      <c r="U1030" s="73" t="str">
        <f>HYPERLINK(_xlfn.XLOOKUP(I1030,LEGEND!B:B,LEGEND!I:I))</f>
        <v>-</v>
      </c>
      <c r="V1030" s="51" t="s">
        <v>5192</v>
      </c>
      <c r="W1030" s="63" t="s">
        <v>1189</v>
      </c>
      <c r="X1030" s="64">
        <v>70</v>
      </c>
      <c r="Y1030" s="64">
        <v>40</v>
      </c>
      <c r="Z1030" s="64">
        <v>40</v>
      </c>
      <c r="AA1030" s="84">
        <v>0.214</v>
      </c>
      <c r="AB1030" s="85">
        <v>1</v>
      </c>
      <c r="AC1030" s="85">
        <v>1</v>
      </c>
    </row>
    <row r="1031" spans="1:29" ht="15">
      <c r="A1031" s="1"/>
      <c r="B1031" s="6" t="s">
        <v>55</v>
      </c>
      <c r="C1031" s="6" t="s">
        <v>4069</v>
      </c>
      <c r="D1031" s="6" t="s">
        <v>1149</v>
      </c>
      <c r="E1031" s="49" t="s">
        <v>1180</v>
      </c>
      <c r="F1031" s="6" t="s">
        <v>4070</v>
      </c>
      <c r="G1031" s="6" t="s">
        <v>1181</v>
      </c>
      <c r="H1031" s="6" t="s">
        <v>5198</v>
      </c>
      <c r="I1031" s="60" t="s">
        <v>5199</v>
      </c>
      <c r="J1031" s="49" t="s">
        <v>5200</v>
      </c>
      <c r="K1031" s="6" t="s">
        <v>5201</v>
      </c>
      <c r="L1031" s="29">
        <f>IF($J$6="с учетом НДС",VLOOKUP(I1031,LEGEND!B:E,4,0)*(1-M1031),VLOOKUP(I1031,LEGEND!B:E,4,0)*(1-M1031)/1.2)</f>
        <v>16100</v>
      </c>
      <c r="M1031" s="57">
        <f>IF(AND(B1031&lt;&gt;"1_Электроинструмент",B1031&lt;&gt;"2_Садовая техника"),$J$5,IF($J$4&lt;=20%,$J$4,IFERROR(VLOOKUP(S1031,LEGEND!$L$2:$M$5,2,FALSE),$J$4)))</f>
        <v>0</v>
      </c>
      <c r="N1031" s="48" t="s">
        <v>5200</v>
      </c>
      <c r="O1031" s="49" t="s">
        <v>60</v>
      </c>
      <c r="P1031" s="49" t="s">
        <v>66</v>
      </c>
      <c r="Q1031" s="49" t="s">
        <v>473</v>
      </c>
      <c r="R1031" s="50" t="s">
        <v>68</v>
      </c>
      <c r="S1031" s="49" t="s">
        <v>60</v>
      </c>
      <c r="T1031" s="73" t="str">
        <f>IF(_xlfn.XLOOKUP(I1031,LEGEND!B:B,LEGEND!H:H)&lt;&gt;"-",HYPERLINK(_xlfn.XLOOKUP(I1031,LEGEND!B:B,LEGEND!H:H),"link"),_xlfn.XLOOKUP(I1031,LEGEND!B:B,LEGEND!H:H))</f>
        <v>-</v>
      </c>
      <c r="U1031" s="73" t="str">
        <f>HYPERLINK(_xlfn.XLOOKUP(I1031,LEGEND!B:B,LEGEND!I:I))</f>
        <v>-</v>
      </c>
      <c r="V1031" s="51" t="s">
        <v>5202</v>
      </c>
      <c r="W1031" s="63" t="s">
        <v>1189</v>
      </c>
      <c r="X1031" s="64">
        <v>70</v>
      </c>
      <c r="Y1031" s="64">
        <v>40</v>
      </c>
      <c r="Z1031" s="64">
        <v>40</v>
      </c>
      <c r="AA1031" s="84">
        <v>0.214</v>
      </c>
      <c r="AB1031" s="85">
        <v>1</v>
      </c>
      <c r="AC1031" s="85">
        <v>1</v>
      </c>
    </row>
    <row r="1032" spans="1:29" ht="15">
      <c r="A1032" s="1"/>
      <c r="B1032" s="6" t="s">
        <v>55</v>
      </c>
      <c r="C1032" s="6" t="s">
        <v>4069</v>
      </c>
      <c r="D1032" s="6" t="s">
        <v>1149</v>
      </c>
      <c r="E1032" s="49" t="s">
        <v>1180</v>
      </c>
      <c r="F1032" s="6" t="s">
        <v>4070</v>
      </c>
      <c r="G1032" s="6" t="s">
        <v>1181</v>
      </c>
      <c r="H1032" s="6" t="s">
        <v>5234</v>
      </c>
      <c r="I1032" s="60" t="s">
        <v>5235</v>
      </c>
      <c r="J1032" s="49" t="s">
        <v>5236</v>
      </c>
      <c r="K1032" s="6" t="s">
        <v>5237</v>
      </c>
      <c r="L1032" s="29">
        <f>IF($J$6="с учетом НДС",VLOOKUP(I1032,LEGEND!B:E,4,0)*(1-M1032),VLOOKUP(I1032,LEGEND!B:E,4,0)*(1-M1032)/1.2)</f>
        <v>16100</v>
      </c>
      <c r="M1032" s="57">
        <f>IF(AND(B1032&lt;&gt;"1_Электроинструмент",B1032&lt;&gt;"2_Садовая техника"),$J$5,IF($J$4&lt;=20%,$J$4,IFERROR(VLOOKUP(S1032,LEGEND!$L$2:$M$5,2,FALSE),$J$4)))</f>
        <v>0</v>
      </c>
      <c r="N1032" s="48" t="s">
        <v>5236</v>
      </c>
      <c r="O1032" s="49" t="s">
        <v>60</v>
      </c>
      <c r="P1032" s="49" t="s">
        <v>66</v>
      </c>
      <c r="Q1032" s="49" t="s">
        <v>473</v>
      </c>
      <c r="R1032" s="50" t="s">
        <v>68</v>
      </c>
      <c r="S1032" s="49" t="s">
        <v>60</v>
      </c>
      <c r="T1032" s="73" t="str">
        <f>IF(_xlfn.XLOOKUP(I1032,LEGEND!B:B,LEGEND!H:H)&lt;&gt;"-",HYPERLINK(_xlfn.XLOOKUP(I1032,LEGEND!B:B,LEGEND!H:H),"link"),_xlfn.XLOOKUP(I1032,LEGEND!B:B,LEGEND!H:H))</f>
        <v>-</v>
      </c>
      <c r="U1032" s="73" t="str">
        <f>HYPERLINK(_xlfn.XLOOKUP(I1032,LEGEND!B:B,LEGEND!I:I))</f>
        <v>-</v>
      </c>
      <c r="V1032" s="51" t="s">
        <v>5238</v>
      </c>
      <c r="W1032" s="63" t="s">
        <v>1189</v>
      </c>
      <c r="X1032" s="64">
        <v>70</v>
      </c>
      <c r="Y1032" s="64">
        <v>40</v>
      </c>
      <c r="Z1032" s="64">
        <v>40</v>
      </c>
      <c r="AA1032" s="84">
        <v>0.214</v>
      </c>
      <c r="AB1032" s="85">
        <v>1</v>
      </c>
      <c r="AC1032" s="85">
        <v>1</v>
      </c>
    </row>
    <row r="1033" spans="1:29" ht="15">
      <c r="A1033" s="1"/>
      <c r="B1033" s="6" t="s">
        <v>55</v>
      </c>
      <c r="C1033" s="6" t="s">
        <v>4069</v>
      </c>
      <c r="D1033" s="6" t="s">
        <v>1149</v>
      </c>
      <c r="E1033" s="49" t="s">
        <v>1180</v>
      </c>
      <c r="F1033" s="6" t="s">
        <v>4070</v>
      </c>
      <c r="G1033" s="6" t="s">
        <v>1181</v>
      </c>
      <c r="H1033" s="6" t="s">
        <v>5244</v>
      </c>
      <c r="I1033" s="60" t="s">
        <v>5245</v>
      </c>
      <c r="J1033" s="49" t="s">
        <v>5246</v>
      </c>
      <c r="K1033" s="6" t="s">
        <v>5247</v>
      </c>
      <c r="L1033" s="29">
        <f>IF($J$6="с учетом НДС",VLOOKUP(I1033,LEGEND!B:E,4,0)*(1-M1033),VLOOKUP(I1033,LEGEND!B:E,4,0)*(1-M1033)/1.2)</f>
        <v>16100</v>
      </c>
      <c r="M1033" s="57">
        <f>IF(AND(B1033&lt;&gt;"1_Электроинструмент",B1033&lt;&gt;"2_Садовая техника"),$J$5,IF($J$4&lt;=20%,$J$4,IFERROR(VLOOKUP(S1033,LEGEND!$L$2:$M$5,2,FALSE),$J$4)))</f>
        <v>0</v>
      </c>
      <c r="N1033" s="48" t="s">
        <v>5246</v>
      </c>
      <c r="O1033" s="49" t="s">
        <v>60</v>
      </c>
      <c r="P1033" s="49" t="s">
        <v>66</v>
      </c>
      <c r="Q1033" s="49" t="s">
        <v>473</v>
      </c>
      <c r="R1033" s="50" t="s">
        <v>68</v>
      </c>
      <c r="S1033" s="49" t="s">
        <v>60</v>
      </c>
      <c r="T1033" s="73" t="str">
        <f>IF(_xlfn.XLOOKUP(I1033,LEGEND!B:B,LEGEND!H:H)&lt;&gt;"-",HYPERLINK(_xlfn.XLOOKUP(I1033,LEGEND!B:B,LEGEND!H:H),"link"),_xlfn.XLOOKUP(I1033,LEGEND!B:B,LEGEND!H:H))</f>
        <v>-</v>
      </c>
      <c r="U1033" s="73" t="str">
        <f>HYPERLINK(_xlfn.XLOOKUP(I1033,LEGEND!B:B,LEGEND!I:I))</f>
        <v>-</v>
      </c>
      <c r="V1033" s="51" t="s">
        <v>5248</v>
      </c>
      <c r="W1033" s="63" t="s">
        <v>1189</v>
      </c>
      <c r="X1033" s="64">
        <v>70</v>
      </c>
      <c r="Y1033" s="64">
        <v>40</v>
      </c>
      <c r="Z1033" s="64">
        <v>40</v>
      </c>
      <c r="AA1033" s="84">
        <v>0.214</v>
      </c>
      <c r="AB1033" s="85">
        <v>1</v>
      </c>
      <c r="AC1033" s="85">
        <v>1</v>
      </c>
    </row>
    <row r="1034" spans="1:29" ht="15">
      <c r="A1034" s="1"/>
      <c r="B1034" s="6" t="s">
        <v>55</v>
      </c>
      <c r="C1034" s="6" t="s">
        <v>4069</v>
      </c>
      <c r="D1034" s="6" t="s">
        <v>1149</v>
      </c>
      <c r="E1034" s="49" t="s">
        <v>1180</v>
      </c>
      <c r="F1034" s="6" t="s">
        <v>4070</v>
      </c>
      <c r="G1034" s="6" t="s">
        <v>1181</v>
      </c>
      <c r="H1034" s="6" t="s">
        <v>6006</v>
      </c>
      <c r="I1034" s="60" t="s">
        <v>6007</v>
      </c>
      <c r="J1034" s="49" t="s">
        <v>6008</v>
      </c>
      <c r="K1034" s="6" t="s">
        <v>6009</v>
      </c>
      <c r="L1034" s="29">
        <f>IF($J$6="с учетом НДС",VLOOKUP(I1034,LEGEND!B:E,4,0)*(1-M1034),VLOOKUP(I1034,LEGEND!B:E,4,0)*(1-M1034)/1.2)</f>
        <v>16100</v>
      </c>
      <c r="M1034" s="57">
        <f>IF(AND(B1034&lt;&gt;"1_Электроинструмент",B1034&lt;&gt;"2_Садовая техника"),$J$5,IF($J$4&lt;=20%,$J$4,IFERROR(VLOOKUP(S1034,LEGEND!$L$2:$M$5,2,FALSE),$J$4)))</f>
        <v>0</v>
      </c>
      <c r="N1034" s="48" t="s">
        <v>6008</v>
      </c>
      <c r="O1034" s="49" t="s">
        <v>60</v>
      </c>
      <c r="P1034" s="49" t="s">
        <v>66</v>
      </c>
      <c r="Q1034" s="49" t="s">
        <v>473</v>
      </c>
      <c r="R1034" s="50" t="s">
        <v>68</v>
      </c>
      <c r="S1034" s="49" t="s">
        <v>60</v>
      </c>
      <c r="T1034" s="73" t="str">
        <f>IF(_xlfn.XLOOKUP(I1034,LEGEND!B:B,LEGEND!H:H)&lt;&gt;"-",HYPERLINK(_xlfn.XLOOKUP(I1034,LEGEND!B:B,LEGEND!H:H),"link"),_xlfn.XLOOKUP(I1034,LEGEND!B:B,LEGEND!H:H))</f>
        <v>-</v>
      </c>
      <c r="U1034" s="73" t="str">
        <f>HYPERLINK(_xlfn.XLOOKUP(I1034,LEGEND!B:B,LEGEND!I:I))</f>
        <v>-</v>
      </c>
      <c r="V1034" s="51" t="s">
        <v>6010</v>
      </c>
      <c r="W1034" s="63" t="s">
        <v>1189</v>
      </c>
      <c r="X1034" s="64">
        <v>70</v>
      </c>
      <c r="Y1034" s="64">
        <v>40</v>
      </c>
      <c r="Z1034" s="64">
        <v>40</v>
      </c>
      <c r="AA1034" s="84">
        <v>0.214</v>
      </c>
      <c r="AB1034" s="85">
        <v>1</v>
      </c>
      <c r="AC1034" s="85">
        <v>1</v>
      </c>
    </row>
    <row r="1035" spans="1:29" ht="15">
      <c r="A1035" s="1"/>
      <c r="B1035" s="6" t="s">
        <v>55</v>
      </c>
      <c r="C1035" s="6" t="s">
        <v>4069</v>
      </c>
      <c r="D1035" s="6" t="s">
        <v>1149</v>
      </c>
      <c r="E1035" s="49" t="s">
        <v>1180</v>
      </c>
      <c r="F1035" s="6" t="s">
        <v>4070</v>
      </c>
      <c r="G1035" s="6" t="s">
        <v>1181</v>
      </c>
      <c r="H1035" s="6" t="s">
        <v>6355</v>
      </c>
      <c r="I1035" s="60" t="s">
        <v>6356</v>
      </c>
      <c r="J1035" s="49" t="s">
        <v>6357</v>
      </c>
      <c r="K1035" s="6" t="s">
        <v>6358</v>
      </c>
      <c r="L1035" s="29">
        <f>IF($J$6="с учетом НДС",VLOOKUP(I1035,LEGEND!B:E,4,0)*(1-M1035),VLOOKUP(I1035,LEGEND!B:E,4,0)*(1-M1035)/1.2)</f>
        <v>16300</v>
      </c>
      <c r="M1035" s="57">
        <f>IF(AND(B1035&lt;&gt;"1_Электроинструмент",B1035&lt;&gt;"2_Садовая техника"),$J$5,IF($J$4&lt;=20%,$J$4,IFERROR(VLOOKUP(S1035,LEGEND!$L$2:$M$5,2,FALSE),$J$4)))</f>
        <v>0</v>
      </c>
      <c r="N1035" s="48" t="s">
        <v>6357</v>
      </c>
      <c r="O1035" s="49" t="s">
        <v>60</v>
      </c>
      <c r="P1035" s="49" t="s">
        <v>66</v>
      </c>
      <c r="Q1035" s="49" t="s">
        <v>473</v>
      </c>
      <c r="R1035" s="50" t="s">
        <v>68</v>
      </c>
      <c r="S1035" s="49" t="s">
        <v>60</v>
      </c>
      <c r="T1035" s="73" t="str">
        <f>IF(_xlfn.XLOOKUP(I1035,LEGEND!B:B,LEGEND!H:H)&lt;&gt;"-",HYPERLINK(_xlfn.XLOOKUP(I1035,LEGEND!B:B,LEGEND!H:H),"link"),_xlfn.XLOOKUP(I1035,LEGEND!B:B,LEGEND!H:H))</f>
        <v>link</v>
      </c>
      <c r="U1035" s="73" t="str">
        <f>HYPERLINK(_xlfn.XLOOKUP(I1035,LEGEND!B:B,LEGEND!I:I))</f>
        <v>https://milwaukee-media-images.s3.amazonaws.com/hi/4932451786--Hero_1.jpg</v>
      </c>
      <c r="V1035" s="51" t="s">
        <v>6359</v>
      </c>
      <c r="W1035" s="63" t="s">
        <v>1189</v>
      </c>
      <c r="X1035" s="64">
        <v>70</v>
      </c>
      <c r="Y1035" s="64">
        <v>40</v>
      </c>
      <c r="Z1035" s="64">
        <v>45</v>
      </c>
      <c r="AA1035" s="84">
        <v>0.10199999999999999</v>
      </c>
      <c r="AB1035" s="85">
        <v>1</v>
      </c>
      <c r="AC1035" s="85">
        <v>1</v>
      </c>
    </row>
    <row r="1036" spans="1:29" ht="15">
      <c r="A1036" s="1"/>
      <c r="B1036" s="6" t="s">
        <v>55</v>
      </c>
      <c r="C1036" s="6" t="s">
        <v>4069</v>
      </c>
      <c r="D1036" s="6" t="s">
        <v>1149</v>
      </c>
      <c r="E1036" s="49" t="s">
        <v>1180</v>
      </c>
      <c r="F1036" s="6" t="s">
        <v>4070</v>
      </c>
      <c r="G1036" s="6" t="s">
        <v>1181</v>
      </c>
      <c r="H1036" s="6" t="s">
        <v>5771</v>
      </c>
      <c r="I1036" s="60" t="s">
        <v>5772</v>
      </c>
      <c r="J1036" s="49" t="s">
        <v>5773</v>
      </c>
      <c r="K1036" s="6" t="s">
        <v>5774</v>
      </c>
      <c r="L1036" s="29">
        <f>IF($J$6="с учетом НДС",VLOOKUP(I1036,LEGEND!B:E,4,0)*(1-M1036),VLOOKUP(I1036,LEGEND!B:E,4,0)*(1-M1036)/1.2)</f>
        <v>16500</v>
      </c>
      <c r="M1036" s="57">
        <f>IF(AND(B1036&lt;&gt;"1_Электроинструмент",B1036&lt;&gt;"2_Садовая техника"),$J$5,IF($J$4&lt;=20%,$J$4,IFERROR(VLOOKUP(S1036,LEGEND!$L$2:$M$5,2,FALSE),$J$4)))</f>
        <v>0</v>
      </c>
      <c r="N1036" s="48" t="s">
        <v>5773</v>
      </c>
      <c r="O1036" s="49" t="s">
        <v>60</v>
      </c>
      <c r="P1036" s="49" t="s">
        <v>66</v>
      </c>
      <c r="Q1036" s="49" t="s">
        <v>473</v>
      </c>
      <c r="R1036" s="50" t="s">
        <v>68</v>
      </c>
      <c r="S1036" s="49" t="s">
        <v>60</v>
      </c>
      <c r="T1036" s="73" t="str">
        <f>IF(_xlfn.XLOOKUP(I1036,LEGEND!B:B,LEGEND!H:H)&lt;&gt;"-",HYPERLINK(_xlfn.XLOOKUP(I1036,LEGEND!B:B,LEGEND!H:H),"link"),_xlfn.XLOOKUP(I1036,LEGEND!B:B,LEGEND!H:H))</f>
        <v>-</v>
      </c>
      <c r="U1036" s="73" t="str">
        <f>HYPERLINK(_xlfn.XLOOKUP(I1036,LEGEND!B:B,LEGEND!I:I))</f>
        <v>-</v>
      </c>
      <c r="V1036" s="51" t="s">
        <v>5775</v>
      </c>
      <c r="W1036" s="63" t="s">
        <v>1189</v>
      </c>
      <c r="X1036" s="64">
        <v>70</v>
      </c>
      <c r="Y1036" s="64">
        <v>40</v>
      </c>
      <c r="Z1036" s="64">
        <v>40</v>
      </c>
      <c r="AA1036" s="84">
        <v>0.214</v>
      </c>
      <c r="AB1036" s="85">
        <v>1</v>
      </c>
      <c r="AC1036" s="85">
        <v>1</v>
      </c>
    </row>
    <row r="1037" spans="1:29" ht="15">
      <c r="A1037" s="1"/>
      <c r="B1037" s="6" t="s">
        <v>55</v>
      </c>
      <c r="C1037" s="6" t="s">
        <v>4069</v>
      </c>
      <c r="D1037" s="6" t="s">
        <v>1149</v>
      </c>
      <c r="E1037" s="49" t="s">
        <v>1180</v>
      </c>
      <c r="F1037" s="6" t="s">
        <v>4070</v>
      </c>
      <c r="G1037" s="6" t="s">
        <v>1181</v>
      </c>
      <c r="H1037" s="6" t="s">
        <v>5776</v>
      </c>
      <c r="I1037" s="60" t="s">
        <v>5777</v>
      </c>
      <c r="J1037" s="49" t="s">
        <v>5778</v>
      </c>
      <c r="K1037" s="6" t="s">
        <v>5779</v>
      </c>
      <c r="L1037" s="29">
        <f>IF($J$6="с учетом НДС",VLOOKUP(I1037,LEGEND!B:E,4,0)*(1-M1037),VLOOKUP(I1037,LEGEND!B:E,4,0)*(1-M1037)/1.2)</f>
        <v>16500</v>
      </c>
      <c r="M1037" s="57">
        <f>IF(AND(B1037&lt;&gt;"1_Электроинструмент",B1037&lt;&gt;"2_Садовая техника"),$J$5,IF($J$4&lt;=20%,$J$4,IFERROR(VLOOKUP(S1037,LEGEND!$L$2:$M$5,2,FALSE),$J$4)))</f>
        <v>0</v>
      </c>
      <c r="N1037" s="48" t="s">
        <v>5778</v>
      </c>
      <c r="O1037" s="49" t="s">
        <v>60</v>
      </c>
      <c r="P1037" s="49" t="s">
        <v>66</v>
      </c>
      <c r="Q1037" s="49" t="s">
        <v>473</v>
      </c>
      <c r="R1037" s="50" t="s">
        <v>68</v>
      </c>
      <c r="S1037" s="49" t="s">
        <v>60</v>
      </c>
      <c r="T1037" s="73" t="str">
        <f>IF(_xlfn.XLOOKUP(I1037,LEGEND!B:B,LEGEND!H:H)&lt;&gt;"-",HYPERLINK(_xlfn.XLOOKUP(I1037,LEGEND!B:B,LEGEND!H:H),"link"),_xlfn.XLOOKUP(I1037,LEGEND!B:B,LEGEND!H:H))</f>
        <v>-</v>
      </c>
      <c r="U1037" s="73" t="str">
        <f>HYPERLINK(_xlfn.XLOOKUP(I1037,LEGEND!B:B,LEGEND!I:I))</f>
        <v>-</v>
      </c>
      <c r="V1037" s="51" t="s">
        <v>5780</v>
      </c>
      <c r="W1037" s="63" t="s">
        <v>1189</v>
      </c>
      <c r="X1037" s="64">
        <v>70</v>
      </c>
      <c r="Y1037" s="64">
        <v>40</v>
      </c>
      <c r="Z1037" s="64">
        <v>40</v>
      </c>
      <c r="AA1037" s="84">
        <v>0.214</v>
      </c>
      <c r="AB1037" s="85">
        <v>1</v>
      </c>
      <c r="AC1037" s="85">
        <v>1</v>
      </c>
    </row>
    <row r="1038" spans="1:29" ht="15">
      <c r="A1038" s="1"/>
      <c r="B1038" s="6" t="s">
        <v>55</v>
      </c>
      <c r="C1038" s="6" t="s">
        <v>4069</v>
      </c>
      <c r="D1038" s="6" t="s">
        <v>1149</v>
      </c>
      <c r="E1038" s="49" t="s">
        <v>1180</v>
      </c>
      <c r="F1038" s="6" t="s">
        <v>4070</v>
      </c>
      <c r="G1038" s="6" t="s">
        <v>1181</v>
      </c>
      <c r="H1038" s="6" t="s">
        <v>5791</v>
      </c>
      <c r="I1038" s="60" t="s">
        <v>5792</v>
      </c>
      <c r="J1038" s="49" t="s">
        <v>5793</v>
      </c>
      <c r="K1038" s="6" t="s">
        <v>5794</v>
      </c>
      <c r="L1038" s="29">
        <f>IF($J$6="с учетом НДС",VLOOKUP(I1038,LEGEND!B:E,4,0)*(1-M1038),VLOOKUP(I1038,LEGEND!B:E,4,0)*(1-M1038)/1.2)</f>
        <v>16500</v>
      </c>
      <c r="M1038" s="57">
        <f>IF(AND(B1038&lt;&gt;"1_Электроинструмент",B1038&lt;&gt;"2_Садовая техника"),$J$5,IF($J$4&lt;=20%,$J$4,IFERROR(VLOOKUP(S1038,LEGEND!$L$2:$M$5,2,FALSE),$J$4)))</f>
        <v>0</v>
      </c>
      <c r="N1038" s="48" t="s">
        <v>5793</v>
      </c>
      <c r="O1038" s="49" t="s">
        <v>60</v>
      </c>
      <c r="P1038" s="49" t="s">
        <v>66</v>
      </c>
      <c r="Q1038" s="49" t="s">
        <v>473</v>
      </c>
      <c r="R1038" s="50" t="s">
        <v>68</v>
      </c>
      <c r="S1038" s="49" t="s">
        <v>60</v>
      </c>
      <c r="T1038" s="73" t="str">
        <f>IF(_xlfn.XLOOKUP(I1038,LEGEND!B:B,LEGEND!H:H)&lt;&gt;"-",HYPERLINK(_xlfn.XLOOKUP(I1038,LEGEND!B:B,LEGEND!H:H),"link"),_xlfn.XLOOKUP(I1038,LEGEND!B:B,LEGEND!H:H))</f>
        <v>-</v>
      </c>
      <c r="U1038" s="73" t="str">
        <f>HYPERLINK(_xlfn.XLOOKUP(I1038,LEGEND!B:B,LEGEND!I:I))</f>
        <v>-</v>
      </c>
      <c r="V1038" s="51" t="s">
        <v>5795</v>
      </c>
      <c r="W1038" s="63" t="s">
        <v>1189</v>
      </c>
      <c r="X1038" s="64">
        <v>70</v>
      </c>
      <c r="Y1038" s="64">
        <v>39</v>
      </c>
      <c r="Z1038" s="64">
        <v>39</v>
      </c>
      <c r="AA1038" s="84">
        <v>0.13600000000000001</v>
      </c>
      <c r="AB1038" s="85">
        <v>1</v>
      </c>
      <c r="AC1038" s="85">
        <v>1</v>
      </c>
    </row>
    <row r="1039" spans="1:29" ht="15">
      <c r="A1039" s="1"/>
      <c r="B1039" s="6" t="s">
        <v>55</v>
      </c>
      <c r="C1039" s="6" t="s">
        <v>4069</v>
      </c>
      <c r="D1039" s="6" t="s">
        <v>1149</v>
      </c>
      <c r="E1039" s="49" t="s">
        <v>1180</v>
      </c>
      <c r="F1039" s="6" t="s">
        <v>4070</v>
      </c>
      <c r="G1039" s="6" t="s">
        <v>1181</v>
      </c>
      <c r="H1039" s="6" t="s">
        <v>5976</v>
      </c>
      <c r="I1039" s="60" t="s">
        <v>5977</v>
      </c>
      <c r="J1039" s="49" t="s">
        <v>5978</v>
      </c>
      <c r="K1039" s="6" t="s">
        <v>5979</v>
      </c>
      <c r="L1039" s="29">
        <f>IF($J$6="с учетом НДС",VLOOKUP(I1039,LEGEND!B:E,4,0)*(1-M1039),VLOOKUP(I1039,LEGEND!B:E,4,0)*(1-M1039)/1.2)</f>
        <v>16500</v>
      </c>
      <c r="M1039" s="57">
        <f>IF(AND(B1039&lt;&gt;"1_Электроинструмент",B1039&lt;&gt;"2_Садовая техника"),$J$5,IF($J$4&lt;=20%,$J$4,IFERROR(VLOOKUP(S1039,LEGEND!$L$2:$M$5,2,FALSE),$J$4)))</f>
        <v>0</v>
      </c>
      <c r="N1039" s="48" t="s">
        <v>5978</v>
      </c>
      <c r="O1039" s="49" t="s">
        <v>60</v>
      </c>
      <c r="P1039" s="49" t="s">
        <v>66</v>
      </c>
      <c r="Q1039" s="49" t="s">
        <v>473</v>
      </c>
      <c r="R1039" s="50" t="s">
        <v>68</v>
      </c>
      <c r="S1039" s="49" t="s">
        <v>60</v>
      </c>
      <c r="T1039" s="73" t="str">
        <f>IF(_xlfn.XLOOKUP(I1039,LEGEND!B:B,LEGEND!H:H)&lt;&gt;"-",HYPERLINK(_xlfn.XLOOKUP(I1039,LEGEND!B:B,LEGEND!H:H),"link"),_xlfn.XLOOKUP(I1039,LEGEND!B:B,LEGEND!H:H))</f>
        <v>-</v>
      </c>
      <c r="U1039" s="73" t="str">
        <f>HYPERLINK(_xlfn.XLOOKUP(I1039,LEGEND!B:B,LEGEND!I:I))</f>
        <v>-</v>
      </c>
      <c r="V1039" s="51" t="s">
        <v>5980</v>
      </c>
      <c r="W1039" s="63" t="s">
        <v>1189</v>
      </c>
      <c r="X1039" s="64">
        <v>70</v>
      </c>
      <c r="Y1039" s="64">
        <v>40</v>
      </c>
      <c r="Z1039" s="64">
        <v>40</v>
      </c>
      <c r="AA1039" s="84">
        <v>0.214</v>
      </c>
      <c r="AB1039" s="85">
        <v>1</v>
      </c>
      <c r="AC1039" s="85">
        <v>1</v>
      </c>
    </row>
    <row r="1040" spans="1:29" ht="15">
      <c r="A1040" s="1"/>
      <c r="B1040" s="6" t="s">
        <v>55</v>
      </c>
      <c r="C1040" s="6" t="s">
        <v>4069</v>
      </c>
      <c r="D1040" s="6" t="s">
        <v>1149</v>
      </c>
      <c r="E1040" s="49" t="s">
        <v>1180</v>
      </c>
      <c r="F1040" s="6" t="s">
        <v>4070</v>
      </c>
      <c r="G1040" s="6" t="s">
        <v>1181</v>
      </c>
      <c r="H1040" s="6" t="s">
        <v>5981</v>
      </c>
      <c r="I1040" s="60" t="s">
        <v>5982</v>
      </c>
      <c r="J1040" s="49" t="s">
        <v>5983</v>
      </c>
      <c r="K1040" s="6" t="s">
        <v>5984</v>
      </c>
      <c r="L1040" s="29">
        <f>IF($J$6="с учетом НДС",VLOOKUP(I1040,LEGEND!B:E,4,0)*(1-M1040),VLOOKUP(I1040,LEGEND!B:E,4,0)*(1-M1040)/1.2)</f>
        <v>16500</v>
      </c>
      <c r="M1040" s="57">
        <f>IF(AND(B1040&lt;&gt;"1_Электроинструмент",B1040&lt;&gt;"2_Садовая техника"),$J$5,IF($J$4&lt;=20%,$J$4,IFERROR(VLOOKUP(S1040,LEGEND!$L$2:$M$5,2,FALSE),$J$4)))</f>
        <v>0</v>
      </c>
      <c r="N1040" s="48" t="s">
        <v>5983</v>
      </c>
      <c r="O1040" s="49" t="s">
        <v>60</v>
      </c>
      <c r="P1040" s="49" t="s">
        <v>66</v>
      </c>
      <c r="Q1040" s="49" t="s">
        <v>473</v>
      </c>
      <c r="R1040" s="50" t="s">
        <v>68</v>
      </c>
      <c r="S1040" s="49" t="s">
        <v>60</v>
      </c>
      <c r="T1040" s="73" t="str">
        <f>IF(_xlfn.XLOOKUP(I1040,LEGEND!B:B,LEGEND!H:H)&lt;&gt;"-",HYPERLINK(_xlfn.XLOOKUP(I1040,LEGEND!B:B,LEGEND!H:H),"link"),_xlfn.XLOOKUP(I1040,LEGEND!B:B,LEGEND!H:H))</f>
        <v>-</v>
      </c>
      <c r="U1040" s="73" t="str">
        <f>HYPERLINK(_xlfn.XLOOKUP(I1040,LEGEND!B:B,LEGEND!I:I))</f>
        <v>-</v>
      </c>
      <c r="V1040" s="51" t="s">
        <v>5985</v>
      </c>
      <c r="W1040" s="63" t="s">
        <v>1189</v>
      </c>
      <c r="X1040" s="64">
        <v>70</v>
      </c>
      <c r="Y1040" s="64">
        <v>40</v>
      </c>
      <c r="Z1040" s="64">
        <v>40</v>
      </c>
      <c r="AA1040" s="84">
        <v>0.214</v>
      </c>
      <c r="AB1040" s="85">
        <v>1</v>
      </c>
      <c r="AC1040" s="85">
        <v>1</v>
      </c>
    </row>
    <row r="1041" spans="1:29" ht="15">
      <c r="A1041" s="1"/>
      <c r="B1041" s="6" t="s">
        <v>55</v>
      </c>
      <c r="C1041" s="6" t="s">
        <v>4069</v>
      </c>
      <c r="D1041" s="6" t="s">
        <v>1149</v>
      </c>
      <c r="E1041" s="49" t="s">
        <v>1180</v>
      </c>
      <c r="F1041" s="6" t="s">
        <v>4070</v>
      </c>
      <c r="G1041" s="6" t="s">
        <v>1181</v>
      </c>
      <c r="H1041" s="6" t="s">
        <v>5991</v>
      </c>
      <c r="I1041" s="60" t="s">
        <v>5992</v>
      </c>
      <c r="J1041" s="49" t="s">
        <v>5993</v>
      </c>
      <c r="K1041" s="6" t="s">
        <v>5994</v>
      </c>
      <c r="L1041" s="29">
        <f>IF($J$6="с учетом НДС",VLOOKUP(I1041,LEGEND!B:E,4,0)*(1-M1041),VLOOKUP(I1041,LEGEND!B:E,4,0)*(1-M1041)/1.2)</f>
        <v>16500</v>
      </c>
      <c r="M1041" s="57">
        <f>IF(AND(B1041&lt;&gt;"1_Электроинструмент",B1041&lt;&gt;"2_Садовая техника"),$J$5,IF($J$4&lt;=20%,$J$4,IFERROR(VLOOKUP(S1041,LEGEND!$L$2:$M$5,2,FALSE),$J$4)))</f>
        <v>0</v>
      </c>
      <c r="N1041" s="48" t="s">
        <v>5993</v>
      </c>
      <c r="O1041" s="49" t="s">
        <v>60</v>
      </c>
      <c r="P1041" s="49" t="s">
        <v>66</v>
      </c>
      <c r="Q1041" s="49" t="s">
        <v>473</v>
      </c>
      <c r="R1041" s="50" t="s">
        <v>68</v>
      </c>
      <c r="S1041" s="49" t="s">
        <v>60</v>
      </c>
      <c r="T1041" s="73" t="str">
        <f>IF(_xlfn.XLOOKUP(I1041,LEGEND!B:B,LEGEND!H:H)&lt;&gt;"-",HYPERLINK(_xlfn.XLOOKUP(I1041,LEGEND!B:B,LEGEND!H:H),"link"),_xlfn.XLOOKUP(I1041,LEGEND!B:B,LEGEND!H:H))</f>
        <v>-</v>
      </c>
      <c r="U1041" s="73" t="str">
        <f>HYPERLINK(_xlfn.XLOOKUP(I1041,LEGEND!B:B,LEGEND!I:I))</f>
        <v>-</v>
      </c>
      <c r="V1041" s="51" t="s">
        <v>5995</v>
      </c>
      <c r="W1041" s="63" t="s">
        <v>1189</v>
      </c>
      <c r="X1041" s="64">
        <v>70</v>
      </c>
      <c r="Y1041" s="64">
        <v>40</v>
      </c>
      <c r="Z1041" s="64">
        <v>40</v>
      </c>
      <c r="AA1041" s="84">
        <v>0.214</v>
      </c>
      <c r="AB1041" s="85">
        <v>1</v>
      </c>
      <c r="AC1041" s="85">
        <v>1</v>
      </c>
    </row>
    <row r="1042" spans="1:29" ht="15">
      <c r="A1042" s="1"/>
      <c r="B1042" s="6" t="s">
        <v>55</v>
      </c>
      <c r="C1042" s="6" t="s">
        <v>4069</v>
      </c>
      <c r="D1042" s="6" t="s">
        <v>1149</v>
      </c>
      <c r="E1042" s="49" t="s">
        <v>1180</v>
      </c>
      <c r="F1042" s="6" t="s">
        <v>4070</v>
      </c>
      <c r="G1042" s="6" t="s">
        <v>1181</v>
      </c>
      <c r="H1042" s="6" t="s">
        <v>5996</v>
      </c>
      <c r="I1042" s="60" t="s">
        <v>5997</v>
      </c>
      <c r="J1042" s="49" t="s">
        <v>5998</v>
      </c>
      <c r="K1042" s="6" t="s">
        <v>5999</v>
      </c>
      <c r="L1042" s="29">
        <f>IF($J$6="с учетом НДС",VLOOKUP(I1042,LEGEND!B:E,4,0)*(1-M1042),VLOOKUP(I1042,LEGEND!B:E,4,0)*(1-M1042)/1.2)</f>
        <v>16500</v>
      </c>
      <c r="M1042" s="57">
        <f>IF(AND(B1042&lt;&gt;"1_Электроинструмент",B1042&lt;&gt;"2_Садовая техника"),$J$5,IF($J$4&lt;=20%,$J$4,IFERROR(VLOOKUP(S1042,LEGEND!$L$2:$M$5,2,FALSE),$J$4)))</f>
        <v>0</v>
      </c>
      <c r="N1042" s="48" t="s">
        <v>5998</v>
      </c>
      <c r="O1042" s="49" t="s">
        <v>60</v>
      </c>
      <c r="P1042" s="49" t="s">
        <v>66</v>
      </c>
      <c r="Q1042" s="49" t="s">
        <v>473</v>
      </c>
      <c r="R1042" s="50" t="s">
        <v>68</v>
      </c>
      <c r="S1042" s="49" t="s">
        <v>60</v>
      </c>
      <c r="T1042" s="73" t="str">
        <f>IF(_xlfn.XLOOKUP(I1042,LEGEND!B:B,LEGEND!H:H)&lt;&gt;"-",HYPERLINK(_xlfn.XLOOKUP(I1042,LEGEND!B:B,LEGEND!H:H),"link"),_xlfn.XLOOKUP(I1042,LEGEND!B:B,LEGEND!H:H))</f>
        <v>-</v>
      </c>
      <c r="U1042" s="73" t="str">
        <f>HYPERLINK(_xlfn.XLOOKUP(I1042,LEGEND!B:B,LEGEND!I:I))</f>
        <v>-</v>
      </c>
      <c r="V1042" s="51" t="s">
        <v>6000</v>
      </c>
      <c r="W1042" s="63" t="s">
        <v>1189</v>
      </c>
      <c r="X1042" s="64">
        <v>70</v>
      </c>
      <c r="Y1042" s="64">
        <v>40</v>
      </c>
      <c r="Z1042" s="64">
        <v>40</v>
      </c>
      <c r="AA1042" s="84">
        <v>0.214</v>
      </c>
      <c r="AB1042" s="85">
        <v>1</v>
      </c>
      <c r="AC1042" s="85">
        <v>1</v>
      </c>
    </row>
    <row r="1043" spans="1:29" ht="15">
      <c r="A1043" s="1"/>
      <c r="B1043" s="6" t="s">
        <v>55</v>
      </c>
      <c r="C1043" s="6" t="s">
        <v>4069</v>
      </c>
      <c r="D1043" s="6" t="s">
        <v>1149</v>
      </c>
      <c r="E1043" s="49" t="s">
        <v>1180</v>
      </c>
      <c r="F1043" s="6" t="s">
        <v>4070</v>
      </c>
      <c r="G1043" s="6" t="s">
        <v>1181</v>
      </c>
      <c r="H1043" s="6" t="s">
        <v>6016</v>
      </c>
      <c r="I1043" s="60" t="s">
        <v>6017</v>
      </c>
      <c r="J1043" s="49" t="s">
        <v>6018</v>
      </c>
      <c r="K1043" s="6" t="s">
        <v>6019</v>
      </c>
      <c r="L1043" s="29">
        <f>IF($J$6="с учетом НДС",VLOOKUP(I1043,LEGEND!B:E,4,0)*(1-M1043),VLOOKUP(I1043,LEGEND!B:E,4,0)*(1-M1043)/1.2)</f>
        <v>16500</v>
      </c>
      <c r="M1043" s="57">
        <f>IF(AND(B1043&lt;&gt;"1_Электроинструмент",B1043&lt;&gt;"2_Садовая техника"),$J$5,IF($J$4&lt;=20%,$J$4,IFERROR(VLOOKUP(S1043,LEGEND!$L$2:$M$5,2,FALSE),$J$4)))</f>
        <v>0</v>
      </c>
      <c r="N1043" s="48" t="s">
        <v>6018</v>
      </c>
      <c r="O1043" s="49" t="s">
        <v>60</v>
      </c>
      <c r="P1043" s="49" t="s">
        <v>66</v>
      </c>
      <c r="Q1043" s="49" t="s">
        <v>473</v>
      </c>
      <c r="R1043" s="50" t="s">
        <v>68</v>
      </c>
      <c r="S1043" s="49" t="s">
        <v>60</v>
      </c>
      <c r="T1043" s="73" t="str">
        <f>IF(_xlfn.XLOOKUP(I1043,LEGEND!B:B,LEGEND!H:H)&lt;&gt;"-",HYPERLINK(_xlfn.XLOOKUP(I1043,LEGEND!B:B,LEGEND!H:H),"link"),_xlfn.XLOOKUP(I1043,LEGEND!B:B,LEGEND!H:H))</f>
        <v>-</v>
      </c>
      <c r="U1043" s="73" t="str">
        <f>HYPERLINK(_xlfn.XLOOKUP(I1043,LEGEND!B:B,LEGEND!I:I))</f>
        <v>-</v>
      </c>
      <c r="V1043" s="51" t="s">
        <v>6020</v>
      </c>
      <c r="W1043" s="63" t="s">
        <v>1189</v>
      </c>
      <c r="X1043" s="64">
        <v>70</v>
      </c>
      <c r="Y1043" s="64">
        <v>40</v>
      </c>
      <c r="Z1043" s="64">
        <v>40</v>
      </c>
      <c r="AA1043" s="84">
        <v>0.214</v>
      </c>
      <c r="AB1043" s="85">
        <v>1</v>
      </c>
      <c r="AC1043" s="85">
        <v>1</v>
      </c>
    </row>
    <row r="1044" spans="1:29" ht="15">
      <c r="A1044" s="1"/>
      <c r="B1044" s="6" t="s">
        <v>55</v>
      </c>
      <c r="C1044" s="6" t="s">
        <v>4069</v>
      </c>
      <c r="D1044" s="6" t="s">
        <v>1149</v>
      </c>
      <c r="E1044" s="49" t="s">
        <v>1180</v>
      </c>
      <c r="F1044" s="6" t="s">
        <v>4070</v>
      </c>
      <c r="G1044" s="6" t="s">
        <v>1181</v>
      </c>
      <c r="H1044" s="6" t="s">
        <v>6344</v>
      </c>
      <c r="I1044" s="60" t="s">
        <v>6345</v>
      </c>
      <c r="J1044" s="49" t="s">
        <v>6346</v>
      </c>
      <c r="K1044" s="6" t="s">
        <v>6347</v>
      </c>
      <c r="L1044" s="29">
        <f>IF($J$6="с учетом НДС",VLOOKUP(I1044,LEGEND!B:E,4,0)*(1-M1044),VLOOKUP(I1044,LEGEND!B:E,4,0)*(1-M1044)/1.2)</f>
        <v>16500</v>
      </c>
      <c r="M1044" s="57">
        <f>IF(AND(B1044&lt;&gt;"1_Электроинструмент",B1044&lt;&gt;"2_Садовая техника"),$J$5,IF($J$4&lt;=20%,$J$4,IFERROR(VLOOKUP(S1044,LEGEND!$L$2:$M$5,2,FALSE),$J$4)))</f>
        <v>0</v>
      </c>
      <c r="N1044" s="48" t="s">
        <v>6346</v>
      </c>
      <c r="O1044" s="49" t="s">
        <v>60</v>
      </c>
      <c r="P1044" s="49" t="s">
        <v>66</v>
      </c>
      <c r="Q1044" s="49" t="s">
        <v>473</v>
      </c>
      <c r="R1044" s="50" t="s">
        <v>68</v>
      </c>
      <c r="S1044" s="49" t="s">
        <v>60</v>
      </c>
      <c r="T1044" s="73" t="str">
        <f>IF(_xlfn.XLOOKUP(I1044,LEGEND!B:B,LEGEND!H:H)&lt;&gt;"-",HYPERLINK(_xlfn.XLOOKUP(I1044,LEGEND!B:B,LEGEND!H:H),"link"),_xlfn.XLOOKUP(I1044,LEGEND!B:B,LEGEND!H:H))</f>
        <v>link</v>
      </c>
      <c r="U1044" s="73" t="str">
        <f>HYPERLINK(_xlfn.XLOOKUP(I1044,LEGEND!B:B,LEGEND!I:I))</f>
        <v>https://milwaukee-media-images.s3.amazonaws.com/hi/4932451780--Hero_1.jpg</v>
      </c>
      <c r="V1044" s="51" t="s">
        <v>6349</v>
      </c>
      <c r="W1044" s="63" t="s">
        <v>1189</v>
      </c>
      <c r="X1044" s="64">
        <v>70</v>
      </c>
      <c r="Y1044" s="64">
        <v>40</v>
      </c>
      <c r="Z1044" s="64">
        <v>45</v>
      </c>
      <c r="AA1044" s="84">
        <v>0.10199999999999999</v>
      </c>
      <c r="AB1044" s="85">
        <v>1</v>
      </c>
      <c r="AC1044" s="85">
        <v>1</v>
      </c>
    </row>
    <row r="1045" spans="1:29" ht="15">
      <c r="A1045" s="1"/>
      <c r="B1045" s="6" t="s">
        <v>55</v>
      </c>
      <c r="C1045" s="6" t="s">
        <v>4069</v>
      </c>
      <c r="D1045" s="6" t="s">
        <v>1149</v>
      </c>
      <c r="E1045" s="49" t="s">
        <v>1180</v>
      </c>
      <c r="F1045" s="6" t="s">
        <v>4070</v>
      </c>
      <c r="G1045" s="6" t="s">
        <v>1181</v>
      </c>
      <c r="H1045" s="6" t="s">
        <v>6360</v>
      </c>
      <c r="I1045" s="60" t="s">
        <v>6361</v>
      </c>
      <c r="J1045" s="49" t="s">
        <v>6362</v>
      </c>
      <c r="K1045" s="6" t="s">
        <v>6363</v>
      </c>
      <c r="L1045" s="29">
        <f>IF($J$6="с учетом НДС",VLOOKUP(I1045,LEGEND!B:E,4,0)*(1-M1045),VLOOKUP(I1045,LEGEND!B:E,4,0)*(1-M1045)/1.2)</f>
        <v>16500</v>
      </c>
      <c r="M1045" s="57">
        <f>IF(AND(B1045&lt;&gt;"1_Электроинструмент",B1045&lt;&gt;"2_Садовая техника"),$J$5,IF($J$4&lt;=20%,$J$4,IFERROR(VLOOKUP(S1045,LEGEND!$L$2:$M$5,2,FALSE),$J$4)))</f>
        <v>0</v>
      </c>
      <c r="N1045" s="48" t="s">
        <v>6362</v>
      </c>
      <c r="O1045" s="49" t="s">
        <v>60</v>
      </c>
      <c r="P1045" s="49" t="s">
        <v>66</v>
      </c>
      <c r="Q1045" s="49" t="s">
        <v>473</v>
      </c>
      <c r="R1045" s="50" t="s">
        <v>68</v>
      </c>
      <c r="S1045" s="49" t="s">
        <v>60</v>
      </c>
      <c r="T1045" s="73" t="str">
        <f>IF(_xlfn.XLOOKUP(I1045,LEGEND!B:B,LEGEND!H:H)&lt;&gt;"-",HYPERLINK(_xlfn.XLOOKUP(I1045,LEGEND!B:B,LEGEND!H:H),"link"),_xlfn.XLOOKUP(I1045,LEGEND!B:B,LEGEND!H:H))</f>
        <v>link</v>
      </c>
      <c r="U1045" s="73" t="str">
        <f>HYPERLINK(_xlfn.XLOOKUP(I1045,LEGEND!B:B,LEGEND!I:I))</f>
        <v>https://milwaukee-media-images.s3.amazonaws.com/hi/4932451787--Hero_1.jpg</v>
      </c>
      <c r="V1045" s="51" t="s">
        <v>6364</v>
      </c>
      <c r="W1045" s="63" t="s">
        <v>1189</v>
      </c>
      <c r="X1045" s="64">
        <v>70</v>
      </c>
      <c r="Y1045" s="64">
        <v>40</v>
      </c>
      <c r="Z1045" s="64">
        <v>45</v>
      </c>
      <c r="AA1045" s="84">
        <v>0.10199999999999999</v>
      </c>
      <c r="AB1045" s="85">
        <v>1</v>
      </c>
      <c r="AC1045" s="85">
        <v>1</v>
      </c>
    </row>
    <row r="1046" spans="1:29" ht="15">
      <c r="A1046" s="1"/>
      <c r="B1046" s="6" t="s">
        <v>55</v>
      </c>
      <c r="C1046" s="6" t="s">
        <v>4069</v>
      </c>
      <c r="D1046" s="6" t="s">
        <v>1149</v>
      </c>
      <c r="E1046" s="49" t="s">
        <v>1180</v>
      </c>
      <c r="F1046" s="6" t="s">
        <v>4070</v>
      </c>
      <c r="G1046" s="6" t="s">
        <v>1181</v>
      </c>
      <c r="H1046" s="6" t="s">
        <v>6375</v>
      </c>
      <c r="I1046" s="60" t="s">
        <v>6376</v>
      </c>
      <c r="J1046" s="49" t="s">
        <v>6377</v>
      </c>
      <c r="K1046" s="6" t="s">
        <v>6378</v>
      </c>
      <c r="L1046" s="29">
        <f>IF($J$6="с учетом НДС",VLOOKUP(I1046,LEGEND!B:E,4,0)*(1-M1046),VLOOKUP(I1046,LEGEND!B:E,4,0)*(1-M1046)/1.2)</f>
        <v>16500</v>
      </c>
      <c r="M1046" s="57">
        <f>IF(AND(B1046&lt;&gt;"1_Электроинструмент",B1046&lt;&gt;"2_Садовая техника"),$J$5,IF($J$4&lt;=20%,$J$4,IFERROR(VLOOKUP(S1046,LEGEND!$L$2:$M$5,2,FALSE),$J$4)))</f>
        <v>0</v>
      </c>
      <c r="N1046" s="48" t="s">
        <v>6377</v>
      </c>
      <c r="O1046" s="49" t="s">
        <v>60</v>
      </c>
      <c r="P1046" s="49" t="s">
        <v>66</v>
      </c>
      <c r="Q1046" s="49" t="s">
        <v>473</v>
      </c>
      <c r="R1046" s="50" t="s">
        <v>68</v>
      </c>
      <c r="S1046" s="49" t="s">
        <v>60</v>
      </c>
      <c r="T1046" s="73" t="str">
        <f>IF(_xlfn.XLOOKUP(I1046,LEGEND!B:B,LEGEND!H:H)&lt;&gt;"-",HYPERLINK(_xlfn.XLOOKUP(I1046,LEGEND!B:B,LEGEND!H:H),"link"),_xlfn.XLOOKUP(I1046,LEGEND!B:B,LEGEND!H:H))</f>
        <v>link</v>
      </c>
      <c r="U1046" s="73" t="str">
        <f>HYPERLINK(_xlfn.XLOOKUP(I1046,LEGEND!B:B,LEGEND!I:I))</f>
        <v>https://milwaukee-media-images.s3.amazonaws.com/hi/4932451781--Hero_1.jpg</v>
      </c>
      <c r="V1046" s="51" t="s">
        <v>6379</v>
      </c>
      <c r="W1046" s="63" t="s">
        <v>1189</v>
      </c>
      <c r="X1046" s="64">
        <v>70</v>
      </c>
      <c r="Y1046" s="64">
        <v>40</v>
      </c>
      <c r="Z1046" s="64">
        <v>45</v>
      </c>
      <c r="AA1046" s="84">
        <v>0.10199999999999999</v>
      </c>
      <c r="AB1046" s="85">
        <v>1</v>
      </c>
      <c r="AC1046" s="85">
        <v>1</v>
      </c>
    </row>
    <row r="1047" spans="1:29" ht="15">
      <c r="A1047" s="1"/>
      <c r="B1047" s="6" t="s">
        <v>55</v>
      </c>
      <c r="C1047" s="6" t="s">
        <v>4069</v>
      </c>
      <c r="D1047" s="6" t="s">
        <v>1149</v>
      </c>
      <c r="E1047" s="49" t="s">
        <v>1180</v>
      </c>
      <c r="F1047" s="6" t="s">
        <v>4070</v>
      </c>
      <c r="G1047" s="6" t="s">
        <v>1181</v>
      </c>
      <c r="H1047" s="6" t="s">
        <v>6385</v>
      </c>
      <c r="I1047" s="60" t="s">
        <v>6386</v>
      </c>
      <c r="J1047" s="49" t="s">
        <v>6387</v>
      </c>
      <c r="K1047" s="6" t="s">
        <v>6388</v>
      </c>
      <c r="L1047" s="29">
        <f>IF($J$6="с учетом НДС",VLOOKUP(I1047,LEGEND!B:E,4,0)*(1-M1047),VLOOKUP(I1047,LEGEND!B:E,4,0)*(1-M1047)/1.2)</f>
        <v>16500</v>
      </c>
      <c r="M1047" s="57">
        <f>IF(AND(B1047&lt;&gt;"1_Электроинструмент",B1047&lt;&gt;"2_Садовая техника"),$J$5,IF($J$4&lt;=20%,$J$4,IFERROR(VLOOKUP(S1047,LEGEND!$L$2:$M$5,2,FALSE),$J$4)))</f>
        <v>0</v>
      </c>
      <c r="N1047" s="48" t="s">
        <v>6387</v>
      </c>
      <c r="O1047" s="49" t="s">
        <v>60</v>
      </c>
      <c r="P1047" s="49" t="s">
        <v>66</v>
      </c>
      <c r="Q1047" s="49" t="s">
        <v>473</v>
      </c>
      <c r="R1047" s="50" t="s">
        <v>68</v>
      </c>
      <c r="S1047" s="49" t="s">
        <v>60</v>
      </c>
      <c r="T1047" s="73" t="str">
        <f>IF(_xlfn.XLOOKUP(I1047,LEGEND!B:B,LEGEND!H:H)&lt;&gt;"-",HYPERLINK(_xlfn.XLOOKUP(I1047,LEGEND!B:B,LEGEND!H:H),"link"),_xlfn.XLOOKUP(I1047,LEGEND!B:B,LEGEND!H:H))</f>
        <v>link</v>
      </c>
      <c r="U1047" s="73" t="str">
        <f>HYPERLINK(_xlfn.XLOOKUP(I1047,LEGEND!B:B,LEGEND!I:I))</f>
        <v>https://milwaukee-media-images.s3.amazonaws.com/hi/4932451783--Hero_1.jpg</v>
      </c>
      <c r="V1047" s="51" t="s">
        <v>6389</v>
      </c>
      <c r="W1047" s="63" t="s">
        <v>1189</v>
      </c>
      <c r="X1047" s="64">
        <v>70</v>
      </c>
      <c r="Y1047" s="64">
        <v>40</v>
      </c>
      <c r="Z1047" s="64">
        <v>45</v>
      </c>
      <c r="AA1047" s="84">
        <v>0.10199999999999999</v>
      </c>
      <c r="AB1047" s="85">
        <v>1</v>
      </c>
      <c r="AC1047" s="85">
        <v>1</v>
      </c>
    </row>
    <row r="1048" spans="1:29" ht="15">
      <c r="A1048" s="1"/>
      <c r="B1048" s="6" t="s">
        <v>55</v>
      </c>
      <c r="C1048" s="6" t="s">
        <v>4069</v>
      </c>
      <c r="D1048" s="6" t="s">
        <v>1149</v>
      </c>
      <c r="E1048" s="49" t="s">
        <v>1180</v>
      </c>
      <c r="F1048" s="6" t="s">
        <v>4070</v>
      </c>
      <c r="G1048" s="6" t="s">
        <v>1181</v>
      </c>
      <c r="H1048" s="6" t="s">
        <v>6390</v>
      </c>
      <c r="I1048" s="60" t="s">
        <v>6391</v>
      </c>
      <c r="J1048" s="49" t="s">
        <v>6392</v>
      </c>
      <c r="K1048" s="6" t="s">
        <v>6393</v>
      </c>
      <c r="L1048" s="29">
        <f>IF($J$6="с учетом НДС",VLOOKUP(I1048,LEGEND!B:E,4,0)*(1-M1048),VLOOKUP(I1048,LEGEND!B:E,4,0)*(1-M1048)/1.2)</f>
        <v>16500</v>
      </c>
      <c r="M1048" s="57">
        <f>IF(AND(B1048&lt;&gt;"1_Электроинструмент",B1048&lt;&gt;"2_Садовая техника"),$J$5,IF($J$4&lt;=20%,$J$4,IFERROR(VLOOKUP(S1048,LEGEND!$L$2:$M$5,2,FALSE),$J$4)))</f>
        <v>0</v>
      </c>
      <c r="N1048" s="48" t="s">
        <v>6392</v>
      </c>
      <c r="O1048" s="49" t="s">
        <v>60</v>
      </c>
      <c r="P1048" s="49" t="s">
        <v>66</v>
      </c>
      <c r="Q1048" s="49" t="s">
        <v>473</v>
      </c>
      <c r="R1048" s="50" t="s">
        <v>68</v>
      </c>
      <c r="S1048" s="49" t="s">
        <v>60</v>
      </c>
      <c r="T1048" s="73" t="str">
        <f>IF(_xlfn.XLOOKUP(I1048,LEGEND!B:B,LEGEND!H:H)&lt;&gt;"-",HYPERLINK(_xlfn.XLOOKUP(I1048,LEGEND!B:B,LEGEND!H:H),"link"),_xlfn.XLOOKUP(I1048,LEGEND!B:B,LEGEND!H:H))</f>
        <v>link</v>
      </c>
      <c r="U1048" s="73" t="str">
        <f>HYPERLINK(_xlfn.XLOOKUP(I1048,LEGEND!B:B,LEGEND!I:I))</f>
        <v>https://milwaukee-media-images.s3.amazonaws.com/hi/4932451784--Hero_1.jpg</v>
      </c>
      <c r="V1048" s="51" t="s">
        <v>6394</v>
      </c>
      <c r="W1048" s="63" t="s">
        <v>1189</v>
      </c>
      <c r="X1048" s="64">
        <v>70</v>
      </c>
      <c r="Y1048" s="64">
        <v>40</v>
      </c>
      <c r="Z1048" s="64">
        <v>45</v>
      </c>
      <c r="AA1048" s="84">
        <v>0.10199999999999999</v>
      </c>
      <c r="AB1048" s="85">
        <v>1</v>
      </c>
      <c r="AC1048" s="85">
        <v>1</v>
      </c>
    </row>
    <row r="1049" spans="1:29" ht="15">
      <c r="A1049" s="1"/>
      <c r="B1049" s="6" t="s">
        <v>55</v>
      </c>
      <c r="C1049" s="6" t="s">
        <v>4069</v>
      </c>
      <c r="D1049" s="6" t="s">
        <v>1149</v>
      </c>
      <c r="E1049" s="49" t="s">
        <v>1180</v>
      </c>
      <c r="F1049" s="6" t="s">
        <v>4070</v>
      </c>
      <c r="G1049" s="6" t="s">
        <v>1181</v>
      </c>
      <c r="H1049" s="6" t="s">
        <v>6314</v>
      </c>
      <c r="I1049" s="60" t="s">
        <v>6315</v>
      </c>
      <c r="J1049" s="49" t="s">
        <v>6316</v>
      </c>
      <c r="K1049" s="6" t="s">
        <v>6317</v>
      </c>
      <c r="L1049" s="29">
        <f>IF($J$6="с учетом НДС",VLOOKUP(I1049,LEGEND!B:E,4,0)*(1-M1049),VLOOKUP(I1049,LEGEND!B:E,4,0)*(1-M1049)/1.2)</f>
        <v>16800</v>
      </c>
      <c r="M1049" s="57">
        <f>IF(AND(B1049&lt;&gt;"1_Электроинструмент",B1049&lt;&gt;"2_Садовая техника"),$J$5,IF($J$4&lt;=20%,$J$4,IFERROR(VLOOKUP(S1049,LEGEND!$L$2:$M$5,2,FALSE),$J$4)))</f>
        <v>0</v>
      </c>
      <c r="N1049" s="48" t="s">
        <v>6316</v>
      </c>
      <c r="O1049" s="49" t="s">
        <v>60</v>
      </c>
      <c r="P1049" s="49" t="s">
        <v>66</v>
      </c>
      <c r="Q1049" s="49" t="s">
        <v>473</v>
      </c>
      <c r="R1049" s="50" t="s">
        <v>68</v>
      </c>
      <c r="S1049" s="49" t="s">
        <v>60</v>
      </c>
      <c r="T1049" s="73" t="str">
        <f>IF(_xlfn.XLOOKUP(I1049,LEGEND!B:B,LEGEND!H:H)&lt;&gt;"-",HYPERLINK(_xlfn.XLOOKUP(I1049,LEGEND!B:B,LEGEND!H:H),"link"),_xlfn.XLOOKUP(I1049,LEGEND!B:B,LEGEND!H:H))</f>
        <v>-</v>
      </c>
      <c r="U1049" s="73" t="str">
        <f>HYPERLINK(_xlfn.XLOOKUP(I1049,LEGEND!B:B,LEGEND!I:I))</f>
        <v>-</v>
      </c>
      <c r="V1049" s="51" t="s">
        <v>6318</v>
      </c>
      <c r="W1049" s="63" t="s">
        <v>1189</v>
      </c>
      <c r="X1049" s="64">
        <v>70</v>
      </c>
      <c r="Y1049" s="64">
        <v>40</v>
      </c>
      <c r="Z1049" s="64">
        <v>40</v>
      </c>
      <c r="AA1049" s="84">
        <v>0.312</v>
      </c>
      <c r="AB1049" s="85">
        <v>1</v>
      </c>
      <c r="AC1049" s="85">
        <v>1</v>
      </c>
    </row>
    <row r="1050" spans="1:29" ht="15">
      <c r="A1050" s="1"/>
      <c r="B1050" s="6" t="s">
        <v>55</v>
      </c>
      <c r="C1050" s="6" t="s">
        <v>4069</v>
      </c>
      <c r="D1050" s="6" t="s">
        <v>1149</v>
      </c>
      <c r="E1050" s="49" t="s">
        <v>1180</v>
      </c>
      <c r="F1050" s="6" t="s">
        <v>4070</v>
      </c>
      <c r="G1050" s="6" t="s">
        <v>1181</v>
      </c>
      <c r="H1050" s="6" t="s">
        <v>6299</v>
      </c>
      <c r="I1050" s="60" t="s">
        <v>6300</v>
      </c>
      <c r="J1050" s="49" t="s">
        <v>6301</v>
      </c>
      <c r="K1050" s="6" t="s">
        <v>6302</v>
      </c>
      <c r="L1050" s="29">
        <f>IF($J$6="с учетом НДС",VLOOKUP(I1050,LEGEND!B:E,4,0)*(1-M1050),VLOOKUP(I1050,LEGEND!B:E,4,0)*(1-M1050)/1.2)</f>
        <v>17300</v>
      </c>
      <c r="M1050" s="57">
        <f>IF(AND(B1050&lt;&gt;"1_Электроинструмент",B1050&lt;&gt;"2_Садовая техника"),$J$5,IF($J$4&lt;=20%,$J$4,IFERROR(VLOOKUP(S1050,LEGEND!$L$2:$M$5,2,FALSE),$J$4)))</f>
        <v>0</v>
      </c>
      <c r="N1050" s="48" t="s">
        <v>6301</v>
      </c>
      <c r="O1050" s="49" t="s">
        <v>60</v>
      </c>
      <c r="P1050" s="49" t="s">
        <v>66</v>
      </c>
      <c r="Q1050" s="49" t="s">
        <v>473</v>
      </c>
      <c r="R1050" s="50" t="s">
        <v>68</v>
      </c>
      <c r="S1050" s="49" t="s">
        <v>60</v>
      </c>
      <c r="T1050" s="73" t="str">
        <f>IF(_xlfn.XLOOKUP(I1050,LEGEND!B:B,LEGEND!H:H)&lt;&gt;"-",HYPERLINK(_xlfn.XLOOKUP(I1050,LEGEND!B:B,LEGEND!H:H),"link"),_xlfn.XLOOKUP(I1050,LEGEND!B:B,LEGEND!H:H))</f>
        <v>-</v>
      </c>
      <c r="U1050" s="73" t="str">
        <f>HYPERLINK(_xlfn.XLOOKUP(I1050,LEGEND!B:B,LEGEND!I:I))</f>
        <v>-</v>
      </c>
      <c r="V1050" s="51" t="s">
        <v>6303</v>
      </c>
      <c r="W1050" s="63" t="s">
        <v>1189</v>
      </c>
      <c r="X1050" s="64">
        <v>70</v>
      </c>
      <c r="Y1050" s="64">
        <v>40</v>
      </c>
      <c r="Z1050" s="64">
        <v>40</v>
      </c>
      <c r="AA1050" s="84">
        <v>0.312</v>
      </c>
      <c r="AB1050" s="85">
        <v>1</v>
      </c>
      <c r="AC1050" s="85">
        <v>1</v>
      </c>
    </row>
    <row r="1051" spans="1:29" ht="15">
      <c r="A1051" s="1"/>
      <c r="B1051" s="6" t="s">
        <v>55</v>
      </c>
      <c r="C1051" s="6" t="s">
        <v>4069</v>
      </c>
      <c r="D1051" s="6" t="s">
        <v>1149</v>
      </c>
      <c r="E1051" s="49" t="s">
        <v>1180</v>
      </c>
      <c r="F1051" s="6" t="s">
        <v>4070</v>
      </c>
      <c r="G1051" s="6" t="s">
        <v>1181</v>
      </c>
      <c r="H1051" s="6" t="s">
        <v>6319</v>
      </c>
      <c r="I1051" s="60" t="s">
        <v>6320</v>
      </c>
      <c r="J1051" s="49" t="s">
        <v>6321</v>
      </c>
      <c r="K1051" s="6" t="s">
        <v>6322</v>
      </c>
      <c r="L1051" s="29">
        <f>IF($J$6="с учетом НДС",VLOOKUP(I1051,LEGEND!B:E,4,0)*(1-M1051),VLOOKUP(I1051,LEGEND!B:E,4,0)*(1-M1051)/1.2)</f>
        <v>17300</v>
      </c>
      <c r="M1051" s="57">
        <f>IF(AND(B1051&lt;&gt;"1_Электроинструмент",B1051&lt;&gt;"2_Садовая техника"),$J$5,IF($J$4&lt;=20%,$J$4,IFERROR(VLOOKUP(S1051,LEGEND!$L$2:$M$5,2,FALSE),$J$4)))</f>
        <v>0</v>
      </c>
      <c r="N1051" s="48" t="s">
        <v>6321</v>
      </c>
      <c r="O1051" s="49" t="s">
        <v>60</v>
      </c>
      <c r="P1051" s="49" t="s">
        <v>66</v>
      </c>
      <c r="Q1051" s="49" t="s">
        <v>473</v>
      </c>
      <c r="R1051" s="50" t="s">
        <v>68</v>
      </c>
      <c r="S1051" s="49" t="s">
        <v>60</v>
      </c>
      <c r="T1051" s="73" t="str">
        <f>IF(_xlfn.XLOOKUP(I1051,LEGEND!B:B,LEGEND!H:H)&lt;&gt;"-",HYPERLINK(_xlfn.XLOOKUP(I1051,LEGEND!B:B,LEGEND!H:H),"link"),_xlfn.XLOOKUP(I1051,LEGEND!B:B,LEGEND!H:H))</f>
        <v>-</v>
      </c>
      <c r="U1051" s="73" t="str">
        <f>HYPERLINK(_xlfn.XLOOKUP(I1051,LEGEND!B:B,LEGEND!I:I))</f>
        <v>-</v>
      </c>
      <c r="V1051" s="51" t="s">
        <v>6323</v>
      </c>
      <c r="W1051" s="63" t="s">
        <v>1189</v>
      </c>
      <c r="X1051" s="64">
        <v>70</v>
      </c>
      <c r="Y1051" s="64">
        <v>40</v>
      </c>
      <c r="Z1051" s="64">
        <v>40</v>
      </c>
      <c r="AA1051" s="84">
        <v>0.312</v>
      </c>
      <c r="AB1051" s="85">
        <v>1</v>
      </c>
      <c r="AC1051" s="85">
        <v>1</v>
      </c>
    </row>
    <row r="1052" spans="1:29" ht="15">
      <c r="A1052" s="1"/>
      <c r="B1052" s="6" t="s">
        <v>55</v>
      </c>
      <c r="C1052" s="6" t="s">
        <v>4069</v>
      </c>
      <c r="D1052" s="6" t="s">
        <v>1149</v>
      </c>
      <c r="E1052" s="49" t="s">
        <v>1180</v>
      </c>
      <c r="F1052" s="6" t="s">
        <v>4070</v>
      </c>
      <c r="G1052" s="6" t="s">
        <v>1181</v>
      </c>
      <c r="H1052" s="6" t="s">
        <v>6329</v>
      </c>
      <c r="I1052" s="60" t="s">
        <v>6330</v>
      </c>
      <c r="J1052" s="49" t="s">
        <v>6331</v>
      </c>
      <c r="K1052" s="6" t="s">
        <v>6332</v>
      </c>
      <c r="L1052" s="29">
        <f>IF($J$6="с учетом НДС",VLOOKUP(I1052,LEGEND!B:E,4,0)*(1-M1052),VLOOKUP(I1052,LEGEND!B:E,4,0)*(1-M1052)/1.2)</f>
        <v>17300</v>
      </c>
      <c r="M1052" s="57">
        <f>IF(AND(B1052&lt;&gt;"1_Электроинструмент",B1052&lt;&gt;"2_Садовая техника"),$J$5,IF($J$4&lt;=20%,$J$4,IFERROR(VLOOKUP(S1052,LEGEND!$L$2:$M$5,2,FALSE),$J$4)))</f>
        <v>0</v>
      </c>
      <c r="N1052" s="48" t="s">
        <v>6331</v>
      </c>
      <c r="O1052" s="49" t="s">
        <v>60</v>
      </c>
      <c r="P1052" s="49" t="s">
        <v>66</v>
      </c>
      <c r="Q1052" s="49" t="s">
        <v>473</v>
      </c>
      <c r="R1052" s="50" t="s">
        <v>68</v>
      </c>
      <c r="S1052" s="49" t="s">
        <v>60</v>
      </c>
      <c r="T1052" s="73" t="str">
        <f>IF(_xlfn.XLOOKUP(I1052,LEGEND!B:B,LEGEND!H:H)&lt;&gt;"-",HYPERLINK(_xlfn.XLOOKUP(I1052,LEGEND!B:B,LEGEND!H:H),"link"),_xlfn.XLOOKUP(I1052,LEGEND!B:B,LEGEND!H:H))</f>
        <v>-</v>
      </c>
      <c r="U1052" s="73" t="str">
        <f>HYPERLINK(_xlfn.XLOOKUP(I1052,LEGEND!B:B,LEGEND!I:I))</f>
        <v>-</v>
      </c>
      <c r="V1052" s="51" t="s">
        <v>6333</v>
      </c>
      <c r="W1052" s="63" t="s">
        <v>1189</v>
      </c>
      <c r="X1052" s="64">
        <v>70</v>
      </c>
      <c r="Y1052" s="64">
        <v>40</v>
      </c>
      <c r="Z1052" s="64">
        <v>40</v>
      </c>
      <c r="AA1052" s="84">
        <v>0.36799999999999999</v>
      </c>
      <c r="AB1052" s="85">
        <v>1</v>
      </c>
      <c r="AC1052" s="85">
        <v>1</v>
      </c>
    </row>
    <row r="1053" spans="1:29" ht="15">
      <c r="A1053" s="1"/>
      <c r="B1053" s="6" t="s">
        <v>55</v>
      </c>
      <c r="C1053" s="6" t="s">
        <v>4069</v>
      </c>
      <c r="D1053" s="6" t="s">
        <v>1149</v>
      </c>
      <c r="E1053" s="49" t="s">
        <v>1180</v>
      </c>
      <c r="F1053" s="6" t="s">
        <v>4070</v>
      </c>
      <c r="G1053" s="6" t="s">
        <v>1181</v>
      </c>
      <c r="H1053" s="6" t="s">
        <v>5128</v>
      </c>
      <c r="I1053" s="60" t="s">
        <v>5129</v>
      </c>
      <c r="J1053" s="49" t="s">
        <v>5130</v>
      </c>
      <c r="K1053" s="6" t="s">
        <v>5131</v>
      </c>
      <c r="L1053" s="29">
        <f>IF($J$6="с учетом НДС",VLOOKUP(I1053,LEGEND!B:E,4,0)*(1-M1053),VLOOKUP(I1053,LEGEND!B:E,4,0)*(1-M1053)/1.2)</f>
        <v>17900</v>
      </c>
      <c r="M1053" s="57">
        <f>IF(AND(B1053&lt;&gt;"1_Электроинструмент",B1053&lt;&gt;"2_Садовая техника"),$J$5,IF($J$4&lt;=20%,$J$4,IFERROR(VLOOKUP(S1053,LEGEND!$L$2:$M$5,2,FALSE),$J$4)))</f>
        <v>0</v>
      </c>
      <c r="N1053" s="48" t="s">
        <v>5130</v>
      </c>
      <c r="O1053" s="49" t="s">
        <v>60</v>
      </c>
      <c r="P1053" s="49" t="s">
        <v>66</v>
      </c>
      <c r="Q1053" s="49" t="s">
        <v>473</v>
      </c>
      <c r="R1053" s="50" t="s">
        <v>68</v>
      </c>
      <c r="S1053" s="49" t="s">
        <v>60</v>
      </c>
      <c r="T1053" s="73" t="str">
        <f>IF(_xlfn.XLOOKUP(I1053,LEGEND!B:B,LEGEND!H:H)&lt;&gt;"-",HYPERLINK(_xlfn.XLOOKUP(I1053,LEGEND!B:B,LEGEND!H:H),"link"),_xlfn.XLOOKUP(I1053,LEGEND!B:B,LEGEND!H:H))</f>
        <v>-</v>
      </c>
      <c r="U1053" s="73" t="str">
        <f>HYPERLINK(_xlfn.XLOOKUP(I1053,LEGEND!B:B,LEGEND!I:I))</f>
        <v>-</v>
      </c>
      <c r="V1053" s="51" t="s">
        <v>5132</v>
      </c>
      <c r="W1053" s="63" t="s">
        <v>1189</v>
      </c>
      <c r="X1053" s="64">
        <v>70</v>
      </c>
      <c r="Y1053" s="64">
        <v>40</v>
      </c>
      <c r="Z1053" s="64">
        <v>40</v>
      </c>
      <c r="AA1053" s="84">
        <v>0.214</v>
      </c>
      <c r="AB1053" s="85">
        <v>1</v>
      </c>
      <c r="AC1053" s="85">
        <v>1</v>
      </c>
    </row>
    <row r="1054" spans="1:29" ht="15">
      <c r="A1054" s="1"/>
      <c r="B1054" s="6" t="s">
        <v>55</v>
      </c>
      <c r="C1054" s="6" t="s">
        <v>4069</v>
      </c>
      <c r="D1054" s="6" t="s">
        <v>1149</v>
      </c>
      <c r="E1054" s="49" t="s">
        <v>1180</v>
      </c>
      <c r="F1054" s="6" t="s">
        <v>4070</v>
      </c>
      <c r="G1054" s="6" t="s">
        <v>1181</v>
      </c>
      <c r="H1054" s="6" t="s">
        <v>5133</v>
      </c>
      <c r="I1054" s="60" t="s">
        <v>5134</v>
      </c>
      <c r="J1054" s="49" t="s">
        <v>5135</v>
      </c>
      <c r="K1054" s="6" t="s">
        <v>5136</v>
      </c>
      <c r="L1054" s="29">
        <f>IF($J$6="с учетом НДС",VLOOKUP(I1054,LEGEND!B:E,4,0)*(1-M1054),VLOOKUP(I1054,LEGEND!B:E,4,0)*(1-M1054)/1.2)</f>
        <v>17900</v>
      </c>
      <c r="M1054" s="57">
        <f>IF(AND(B1054&lt;&gt;"1_Электроинструмент",B1054&lt;&gt;"2_Садовая техника"),$J$5,IF($J$4&lt;=20%,$J$4,IFERROR(VLOOKUP(S1054,LEGEND!$L$2:$M$5,2,FALSE),$J$4)))</f>
        <v>0</v>
      </c>
      <c r="N1054" s="48" t="s">
        <v>5135</v>
      </c>
      <c r="O1054" s="49" t="s">
        <v>60</v>
      </c>
      <c r="P1054" s="49" t="s">
        <v>66</v>
      </c>
      <c r="Q1054" s="49" t="s">
        <v>473</v>
      </c>
      <c r="R1054" s="50" t="s">
        <v>68</v>
      </c>
      <c r="S1054" s="49" t="s">
        <v>60</v>
      </c>
      <c r="T1054" s="73" t="str">
        <f>IF(_xlfn.XLOOKUP(I1054,LEGEND!B:B,LEGEND!H:H)&lt;&gt;"-",HYPERLINK(_xlfn.XLOOKUP(I1054,LEGEND!B:B,LEGEND!H:H),"link"),_xlfn.XLOOKUP(I1054,LEGEND!B:B,LEGEND!H:H))</f>
        <v>-</v>
      </c>
      <c r="U1054" s="73" t="str">
        <f>HYPERLINK(_xlfn.XLOOKUP(I1054,LEGEND!B:B,LEGEND!I:I))</f>
        <v>-</v>
      </c>
      <c r="V1054" s="51" t="s">
        <v>5137</v>
      </c>
      <c r="W1054" s="63" t="s">
        <v>1189</v>
      </c>
      <c r="X1054" s="64">
        <v>70</v>
      </c>
      <c r="Y1054" s="64">
        <v>40</v>
      </c>
      <c r="Z1054" s="64">
        <v>40</v>
      </c>
      <c r="AA1054" s="84">
        <v>0.214</v>
      </c>
      <c r="AB1054" s="85">
        <v>1</v>
      </c>
      <c r="AC1054" s="85">
        <v>1</v>
      </c>
    </row>
    <row r="1055" spans="1:29" ht="15">
      <c r="A1055" s="1"/>
      <c r="B1055" s="6" t="s">
        <v>55</v>
      </c>
      <c r="C1055" s="6" t="s">
        <v>4069</v>
      </c>
      <c r="D1055" s="6" t="s">
        <v>1149</v>
      </c>
      <c r="E1055" s="49" t="s">
        <v>1180</v>
      </c>
      <c r="F1055" s="6" t="s">
        <v>4070</v>
      </c>
      <c r="G1055" s="6" t="s">
        <v>1181</v>
      </c>
      <c r="H1055" s="6" t="s">
        <v>5138</v>
      </c>
      <c r="I1055" s="60" t="s">
        <v>5139</v>
      </c>
      <c r="J1055" s="49" t="s">
        <v>5140</v>
      </c>
      <c r="K1055" s="6" t="s">
        <v>5141</v>
      </c>
      <c r="L1055" s="29">
        <f>IF($J$6="с учетом НДС",VLOOKUP(I1055,LEGEND!B:E,4,0)*(1-M1055),VLOOKUP(I1055,LEGEND!B:E,4,0)*(1-M1055)/1.2)</f>
        <v>17900</v>
      </c>
      <c r="M1055" s="57">
        <f>IF(AND(B1055&lt;&gt;"1_Электроинструмент",B1055&lt;&gt;"2_Садовая техника"),$J$5,IF($J$4&lt;=20%,$J$4,IFERROR(VLOOKUP(S1055,LEGEND!$L$2:$M$5,2,FALSE),$J$4)))</f>
        <v>0</v>
      </c>
      <c r="N1055" s="48" t="s">
        <v>5140</v>
      </c>
      <c r="O1055" s="49" t="s">
        <v>60</v>
      </c>
      <c r="P1055" s="49" t="s">
        <v>66</v>
      </c>
      <c r="Q1055" s="49" t="s">
        <v>473</v>
      </c>
      <c r="R1055" s="50" t="s">
        <v>68</v>
      </c>
      <c r="S1055" s="49" t="s">
        <v>60</v>
      </c>
      <c r="T1055" s="73" t="str">
        <f>IF(_xlfn.XLOOKUP(I1055,LEGEND!B:B,LEGEND!H:H)&lt;&gt;"-",HYPERLINK(_xlfn.XLOOKUP(I1055,LEGEND!B:B,LEGEND!H:H),"link"),_xlfn.XLOOKUP(I1055,LEGEND!B:B,LEGEND!H:H))</f>
        <v>-</v>
      </c>
      <c r="U1055" s="73" t="str">
        <f>HYPERLINK(_xlfn.XLOOKUP(I1055,LEGEND!B:B,LEGEND!I:I))</f>
        <v>-</v>
      </c>
      <c r="V1055" s="51" t="s">
        <v>5142</v>
      </c>
      <c r="W1055" s="63" t="s">
        <v>1189</v>
      </c>
      <c r="X1055" s="64">
        <v>70</v>
      </c>
      <c r="Y1055" s="64">
        <v>40</v>
      </c>
      <c r="Z1055" s="64">
        <v>40</v>
      </c>
      <c r="AA1055" s="84">
        <v>0.214</v>
      </c>
      <c r="AB1055" s="85">
        <v>1</v>
      </c>
      <c r="AC1055" s="85">
        <v>1</v>
      </c>
    </row>
    <row r="1056" spans="1:29" ht="15">
      <c r="A1056" s="1"/>
      <c r="B1056" s="6" t="s">
        <v>55</v>
      </c>
      <c r="C1056" s="6" t="s">
        <v>4069</v>
      </c>
      <c r="D1056" s="6" t="s">
        <v>1149</v>
      </c>
      <c r="E1056" s="49" t="s">
        <v>1180</v>
      </c>
      <c r="F1056" s="6" t="s">
        <v>4070</v>
      </c>
      <c r="G1056" s="6" t="s">
        <v>1181</v>
      </c>
      <c r="H1056" s="6" t="s">
        <v>5143</v>
      </c>
      <c r="I1056" s="60" t="s">
        <v>5144</v>
      </c>
      <c r="J1056" s="49" t="s">
        <v>5145</v>
      </c>
      <c r="K1056" s="6" t="s">
        <v>5146</v>
      </c>
      <c r="L1056" s="29">
        <f>IF($J$6="с учетом НДС",VLOOKUP(I1056,LEGEND!B:E,4,0)*(1-M1056),VLOOKUP(I1056,LEGEND!B:E,4,0)*(1-M1056)/1.2)</f>
        <v>17900</v>
      </c>
      <c r="M1056" s="57">
        <f>IF(AND(B1056&lt;&gt;"1_Электроинструмент",B1056&lt;&gt;"2_Садовая техника"),$J$5,IF($J$4&lt;=20%,$J$4,IFERROR(VLOOKUP(S1056,LEGEND!$L$2:$M$5,2,FALSE),$J$4)))</f>
        <v>0</v>
      </c>
      <c r="N1056" s="48" t="s">
        <v>5145</v>
      </c>
      <c r="O1056" s="49" t="s">
        <v>60</v>
      </c>
      <c r="P1056" s="49" t="s">
        <v>66</v>
      </c>
      <c r="Q1056" s="49" t="s">
        <v>473</v>
      </c>
      <c r="R1056" s="50" t="s">
        <v>68</v>
      </c>
      <c r="S1056" s="49" t="s">
        <v>60</v>
      </c>
      <c r="T1056" s="73" t="str">
        <f>IF(_xlfn.XLOOKUP(I1056,LEGEND!B:B,LEGEND!H:H)&lt;&gt;"-",HYPERLINK(_xlfn.XLOOKUP(I1056,LEGEND!B:B,LEGEND!H:H),"link"),_xlfn.XLOOKUP(I1056,LEGEND!B:B,LEGEND!H:H))</f>
        <v>-</v>
      </c>
      <c r="U1056" s="73" t="str">
        <f>HYPERLINK(_xlfn.XLOOKUP(I1056,LEGEND!B:B,LEGEND!I:I))</f>
        <v>-</v>
      </c>
      <c r="V1056" s="51" t="s">
        <v>5147</v>
      </c>
      <c r="W1056" s="63" t="s">
        <v>1189</v>
      </c>
      <c r="X1056" s="64">
        <v>70</v>
      </c>
      <c r="Y1056" s="64">
        <v>40</v>
      </c>
      <c r="Z1056" s="64">
        <v>40</v>
      </c>
      <c r="AA1056" s="84">
        <v>0.214</v>
      </c>
      <c r="AB1056" s="85">
        <v>1</v>
      </c>
      <c r="AC1056" s="85">
        <v>1</v>
      </c>
    </row>
    <row r="1057" spans="1:29" ht="15">
      <c r="A1057" s="1"/>
      <c r="B1057" s="6" t="s">
        <v>55</v>
      </c>
      <c r="C1057" s="6" t="s">
        <v>4069</v>
      </c>
      <c r="D1057" s="6" t="s">
        <v>1149</v>
      </c>
      <c r="E1057" s="49" t="s">
        <v>1180</v>
      </c>
      <c r="F1057" s="6" t="s">
        <v>4070</v>
      </c>
      <c r="G1057" s="6" t="s">
        <v>1181</v>
      </c>
      <c r="H1057" s="6" t="s">
        <v>5148</v>
      </c>
      <c r="I1057" s="60" t="s">
        <v>5149</v>
      </c>
      <c r="J1057" s="49" t="s">
        <v>5150</v>
      </c>
      <c r="K1057" s="6" t="s">
        <v>5151</v>
      </c>
      <c r="L1057" s="29">
        <f>IF($J$6="с учетом НДС",VLOOKUP(I1057,LEGEND!B:E,4,0)*(1-M1057),VLOOKUP(I1057,LEGEND!B:E,4,0)*(1-M1057)/1.2)</f>
        <v>17900</v>
      </c>
      <c r="M1057" s="57">
        <f>IF(AND(B1057&lt;&gt;"1_Электроинструмент",B1057&lt;&gt;"2_Садовая техника"),$J$5,IF($J$4&lt;=20%,$J$4,IFERROR(VLOOKUP(S1057,LEGEND!$L$2:$M$5,2,FALSE),$J$4)))</f>
        <v>0</v>
      </c>
      <c r="N1057" s="48" t="s">
        <v>5150</v>
      </c>
      <c r="O1057" s="49" t="s">
        <v>60</v>
      </c>
      <c r="P1057" s="49" t="s">
        <v>66</v>
      </c>
      <c r="Q1057" s="49" t="s">
        <v>473</v>
      </c>
      <c r="R1057" s="50" t="s">
        <v>68</v>
      </c>
      <c r="S1057" s="49" t="s">
        <v>60</v>
      </c>
      <c r="T1057" s="73" t="str">
        <f>IF(_xlfn.XLOOKUP(I1057,LEGEND!B:B,LEGEND!H:H)&lt;&gt;"-",HYPERLINK(_xlfn.XLOOKUP(I1057,LEGEND!B:B,LEGEND!H:H),"link"),_xlfn.XLOOKUP(I1057,LEGEND!B:B,LEGEND!H:H))</f>
        <v>-</v>
      </c>
      <c r="U1057" s="73" t="str">
        <f>HYPERLINK(_xlfn.XLOOKUP(I1057,LEGEND!B:B,LEGEND!I:I))</f>
        <v>-</v>
      </c>
      <c r="V1057" s="51" t="s">
        <v>5152</v>
      </c>
      <c r="W1057" s="63" t="s">
        <v>1189</v>
      </c>
      <c r="X1057" s="64">
        <v>70</v>
      </c>
      <c r="Y1057" s="64">
        <v>40</v>
      </c>
      <c r="Z1057" s="64">
        <v>40</v>
      </c>
      <c r="AA1057" s="84">
        <v>0.214</v>
      </c>
      <c r="AB1057" s="85">
        <v>1</v>
      </c>
      <c r="AC1057" s="85">
        <v>1</v>
      </c>
    </row>
    <row r="1058" spans="1:29" ht="15">
      <c r="A1058" s="1"/>
      <c r="B1058" s="6" t="s">
        <v>55</v>
      </c>
      <c r="C1058" s="6" t="s">
        <v>4069</v>
      </c>
      <c r="D1058" s="6" t="s">
        <v>1149</v>
      </c>
      <c r="E1058" s="49" t="s">
        <v>1180</v>
      </c>
      <c r="F1058" s="6" t="s">
        <v>4070</v>
      </c>
      <c r="G1058" s="6" t="s">
        <v>1181</v>
      </c>
      <c r="H1058" s="6" t="s">
        <v>5153</v>
      </c>
      <c r="I1058" s="60" t="s">
        <v>5154</v>
      </c>
      <c r="J1058" s="49" t="s">
        <v>5155</v>
      </c>
      <c r="K1058" s="6" t="s">
        <v>5156</v>
      </c>
      <c r="L1058" s="29">
        <f>IF($J$6="с учетом НДС",VLOOKUP(I1058,LEGEND!B:E,4,0)*(1-M1058),VLOOKUP(I1058,LEGEND!B:E,4,0)*(1-M1058)/1.2)</f>
        <v>17900</v>
      </c>
      <c r="M1058" s="57">
        <f>IF(AND(B1058&lt;&gt;"1_Электроинструмент",B1058&lt;&gt;"2_Садовая техника"),$J$5,IF($J$4&lt;=20%,$J$4,IFERROR(VLOOKUP(S1058,LEGEND!$L$2:$M$5,2,FALSE),$J$4)))</f>
        <v>0</v>
      </c>
      <c r="N1058" s="48" t="s">
        <v>5155</v>
      </c>
      <c r="O1058" s="49" t="s">
        <v>60</v>
      </c>
      <c r="P1058" s="49" t="s">
        <v>66</v>
      </c>
      <c r="Q1058" s="49" t="s">
        <v>473</v>
      </c>
      <c r="R1058" s="50" t="s">
        <v>68</v>
      </c>
      <c r="S1058" s="49" t="s">
        <v>60</v>
      </c>
      <c r="T1058" s="73" t="str">
        <f>IF(_xlfn.XLOOKUP(I1058,LEGEND!B:B,LEGEND!H:H)&lt;&gt;"-",HYPERLINK(_xlfn.XLOOKUP(I1058,LEGEND!B:B,LEGEND!H:H),"link"),_xlfn.XLOOKUP(I1058,LEGEND!B:B,LEGEND!H:H))</f>
        <v>-</v>
      </c>
      <c r="U1058" s="73" t="str">
        <f>HYPERLINK(_xlfn.XLOOKUP(I1058,LEGEND!B:B,LEGEND!I:I))</f>
        <v>-</v>
      </c>
      <c r="V1058" s="51" t="s">
        <v>5157</v>
      </c>
      <c r="W1058" s="63" t="s">
        <v>1189</v>
      </c>
      <c r="X1058" s="64">
        <v>70</v>
      </c>
      <c r="Y1058" s="64">
        <v>40</v>
      </c>
      <c r="Z1058" s="64">
        <v>40</v>
      </c>
      <c r="AA1058" s="84">
        <v>0.214</v>
      </c>
      <c r="AB1058" s="85">
        <v>1</v>
      </c>
      <c r="AC1058" s="85">
        <v>1</v>
      </c>
    </row>
    <row r="1059" spans="1:29" ht="15">
      <c r="A1059" s="1"/>
      <c r="B1059" s="6" t="s">
        <v>55</v>
      </c>
      <c r="C1059" s="6" t="s">
        <v>4069</v>
      </c>
      <c r="D1059" s="6" t="s">
        <v>1149</v>
      </c>
      <c r="E1059" s="49" t="s">
        <v>1180</v>
      </c>
      <c r="F1059" s="6" t="s">
        <v>4070</v>
      </c>
      <c r="G1059" s="6" t="s">
        <v>1181</v>
      </c>
      <c r="H1059" s="6" t="s">
        <v>5158</v>
      </c>
      <c r="I1059" s="60" t="s">
        <v>5159</v>
      </c>
      <c r="J1059" s="49" t="s">
        <v>5160</v>
      </c>
      <c r="K1059" s="6" t="s">
        <v>5161</v>
      </c>
      <c r="L1059" s="29">
        <f>IF($J$6="с учетом НДС",VLOOKUP(I1059,LEGEND!B:E,4,0)*(1-M1059),VLOOKUP(I1059,LEGEND!B:E,4,0)*(1-M1059)/1.2)</f>
        <v>17900</v>
      </c>
      <c r="M1059" s="57">
        <f>IF(AND(B1059&lt;&gt;"1_Электроинструмент",B1059&lt;&gt;"2_Садовая техника"),$J$5,IF($J$4&lt;=20%,$J$4,IFERROR(VLOOKUP(S1059,LEGEND!$L$2:$M$5,2,FALSE),$J$4)))</f>
        <v>0</v>
      </c>
      <c r="N1059" s="48" t="s">
        <v>5160</v>
      </c>
      <c r="O1059" s="49" t="s">
        <v>60</v>
      </c>
      <c r="P1059" s="49" t="s">
        <v>66</v>
      </c>
      <c r="Q1059" s="49" t="s">
        <v>473</v>
      </c>
      <c r="R1059" s="50" t="s">
        <v>68</v>
      </c>
      <c r="S1059" s="49" t="s">
        <v>60</v>
      </c>
      <c r="T1059" s="73" t="str">
        <f>IF(_xlfn.XLOOKUP(I1059,LEGEND!B:B,LEGEND!H:H)&lt;&gt;"-",HYPERLINK(_xlfn.XLOOKUP(I1059,LEGEND!B:B,LEGEND!H:H),"link"),_xlfn.XLOOKUP(I1059,LEGEND!B:B,LEGEND!H:H))</f>
        <v>-</v>
      </c>
      <c r="U1059" s="73" t="str">
        <f>HYPERLINK(_xlfn.XLOOKUP(I1059,LEGEND!B:B,LEGEND!I:I))</f>
        <v>-</v>
      </c>
      <c r="V1059" s="51" t="s">
        <v>5162</v>
      </c>
      <c r="W1059" s="63" t="s">
        <v>1189</v>
      </c>
      <c r="X1059" s="64">
        <v>70</v>
      </c>
      <c r="Y1059" s="64">
        <v>40</v>
      </c>
      <c r="Z1059" s="64">
        <v>40</v>
      </c>
      <c r="AA1059" s="84">
        <v>0.214</v>
      </c>
      <c r="AB1059" s="85">
        <v>1</v>
      </c>
      <c r="AC1059" s="85">
        <v>1</v>
      </c>
    </row>
    <row r="1060" spans="1:29" ht="15">
      <c r="A1060" s="1"/>
      <c r="B1060" s="6" t="s">
        <v>55</v>
      </c>
      <c r="C1060" s="6" t="s">
        <v>4069</v>
      </c>
      <c r="D1060" s="6" t="s">
        <v>1149</v>
      </c>
      <c r="E1060" s="49" t="s">
        <v>1180</v>
      </c>
      <c r="F1060" s="6" t="s">
        <v>4070</v>
      </c>
      <c r="G1060" s="6" t="s">
        <v>1181</v>
      </c>
      <c r="H1060" s="6" t="s">
        <v>5163</v>
      </c>
      <c r="I1060" s="60" t="s">
        <v>5164</v>
      </c>
      <c r="J1060" s="49" t="s">
        <v>5165</v>
      </c>
      <c r="K1060" s="6" t="s">
        <v>5166</v>
      </c>
      <c r="L1060" s="29">
        <f>IF($J$6="с учетом НДС",VLOOKUP(I1060,LEGEND!B:E,4,0)*(1-M1060),VLOOKUP(I1060,LEGEND!B:E,4,0)*(1-M1060)/1.2)</f>
        <v>17900</v>
      </c>
      <c r="M1060" s="57">
        <f>IF(AND(B1060&lt;&gt;"1_Электроинструмент",B1060&lt;&gt;"2_Садовая техника"),$J$5,IF($J$4&lt;=20%,$J$4,IFERROR(VLOOKUP(S1060,LEGEND!$L$2:$M$5,2,FALSE),$J$4)))</f>
        <v>0</v>
      </c>
      <c r="N1060" s="48" t="s">
        <v>5165</v>
      </c>
      <c r="O1060" s="49" t="s">
        <v>60</v>
      </c>
      <c r="P1060" s="49" t="s">
        <v>66</v>
      </c>
      <c r="Q1060" s="49" t="s">
        <v>473</v>
      </c>
      <c r="R1060" s="50" t="s">
        <v>68</v>
      </c>
      <c r="S1060" s="49" t="s">
        <v>60</v>
      </c>
      <c r="T1060" s="73" t="str">
        <f>IF(_xlfn.XLOOKUP(I1060,LEGEND!B:B,LEGEND!H:H)&lt;&gt;"-",HYPERLINK(_xlfn.XLOOKUP(I1060,LEGEND!B:B,LEGEND!H:H),"link"),_xlfn.XLOOKUP(I1060,LEGEND!B:B,LEGEND!H:H))</f>
        <v>-</v>
      </c>
      <c r="U1060" s="73" t="str">
        <f>HYPERLINK(_xlfn.XLOOKUP(I1060,LEGEND!B:B,LEGEND!I:I))</f>
        <v>-</v>
      </c>
      <c r="V1060" s="51" t="s">
        <v>5167</v>
      </c>
      <c r="W1060" s="63" t="s">
        <v>1189</v>
      </c>
      <c r="X1060" s="64">
        <v>70</v>
      </c>
      <c r="Y1060" s="64">
        <v>40</v>
      </c>
      <c r="Z1060" s="64">
        <v>40</v>
      </c>
      <c r="AA1060" s="84">
        <v>0.214</v>
      </c>
      <c r="AB1060" s="85">
        <v>1</v>
      </c>
      <c r="AC1060" s="85">
        <v>1</v>
      </c>
    </row>
    <row r="1061" spans="1:29" ht="15">
      <c r="A1061" s="1"/>
      <c r="B1061" s="6" t="s">
        <v>55</v>
      </c>
      <c r="C1061" s="6" t="s">
        <v>4069</v>
      </c>
      <c r="D1061" s="6" t="s">
        <v>1149</v>
      </c>
      <c r="E1061" s="49" t="s">
        <v>1180</v>
      </c>
      <c r="F1061" s="6" t="s">
        <v>4070</v>
      </c>
      <c r="G1061" s="6" t="s">
        <v>1181</v>
      </c>
      <c r="H1061" s="6" t="s">
        <v>5168</v>
      </c>
      <c r="I1061" s="60" t="s">
        <v>5169</v>
      </c>
      <c r="J1061" s="49" t="s">
        <v>5170</v>
      </c>
      <c r="K1061" s="6" t="s">
        <v>5171</v>
      </c>
      <c r="L1061" s="29">
        <f>IF($J$6="с учетом НДС",VLOOKUP(I1061,LEGEND!B:E,4,0)*(1-M1061),VLOOKUP(I1061,LEGEND!B:E,4,0)*(1-M1061)/1.2)</f>
        <v>17900</v>
      </c>
      <c r="M1061" s="57">
        <f>IF(AND(B1061&lt;&gt;"1_Электроинструмент",B1061&lt;&gt;"2_Садовая техника"),$J$5,IF($J$4&lt;=20%,$J$4,IFERROR(VLOOKUP(S1061,LEGEND!$L$2:$M$5,2,FALSE),$J$4)))</f>
        <v>0</v>
      </c>
      <c r="N1061" s="48" t="s">
        <v>5170</v>
      </c>
      <c r="O1061" s="49" t="s">
        <v>60</v>
      </c>
      <c r="P1061" s="49" t="s">
        <v>66</v>
      </c>
      <c r="Q1061" s="49" t="s">
        <v>473</v>
      </c>
      <c r="R1061" s="50" t="s">
        <v>68</v>
      </c>
      <c r="S1061" s="49" t="s">
        <v>60</v>
      </c>
      <c r="T1061" s="73" t="str">
        <f>IF(_xlfn.XLOOKUP(I1061,LEGEND!B:B,LEGEND!H:H)&lt;&gt;"-",HYPERLINK(_xlfn.XLOOKUP(I1061,LEGEND!B:B,LEGEND!H:H),"link"),_xlfn.XLOOKUP(I1061,LEGEND!B:B,LEGEND!H:H))</f>
        <v>-</v>
      </c>
      <c r="U1061" s="73" t="str">
        <f>HYPERLINK(_xlfn.XLOOKUP(I1061,LEGEND!B:B,LEGEND!I:I))</f>
        <v>-</v>
      </c>
      <c r="V1061" s="51" t="s">
        <v>5172</v>
      </c>
      <c r="W1061" s="63" t="s">
        <v>1189</v>
      </c>
      <c r="X1061" s="64">
        <v>70</v>
      </c>
      <c r="Y1061" s="64">
        <v>40</v>
      </c>
      <c r="Z1061" s="64">
        <v>40</v>
      </c>
      <c r="AA1061" s="84">
        <v>0.214</v>
      </c>
      <c r="AB1061" s="85">
        <v>1</v>
      </c>
      <c r="AC1061" s="85">
        <v>1</v>
      </c>
    </row>
    <row r="1062" spans="1:29" ht="15">
      <c r="A1062" s="1"/>
      <c r="B1062" s="6" t="s">
        <v>55</v>
      </c>
      <c r="C1062" s="6" t="s">
        <v>4069</v>
      </c>
      <c r="D1062" s="6" t="s">
        <v>1149</v>
      </c>
      <c r="E1062" s="49" t="s">
        <v>1180</v>
      </c>
      <c r="F1062" s="6" t="s">
        <v>4070</v>
      </c>
      <c r="G1062" s="6" t="s">
        <v>1181</v>
      </c>
      <c r="H1062" s="6" t="s">
        <v>5430</v>
      </c>
      <c r="I1062" s="60" t="s">
        <v>5431</v>
      </c>
      <c r="J1062" s="49" t="s">
        <v>5432</v>
      </c>
      <c r="K1062" s="6" t="s">
        <v>5433</v>
      </c>
      <c r="L1062" s="29">
        <f>IF($J$6="с учетом НДС",VLOOKUP(I1062,LEGEND!B:E,4,0)*(1-M1062),VLOOKUP(I1062,LEGEND!B:E,4,0)*(1-M1062)/1.2)</f>
        <v>17900</v>
      </c>
      <c r="M1062" s="57">
        <f>IF(AND(B1062&lt;&gt;"1_Электроинструмент",B1062&lt;&gt;"2_Садовая техника"),$J$5,IF($J$4&lt;=20%,$J$4,IFERROR(VLOOKUP(S1062,LEGEND!$L$2:$M$5,2,FALSE),$J$4)))</f>
        <v>0</v>
      </c>
      <c r="N1062" s="48" t="s">
        <v>5432</v>
      </c>
      <c r="O1062" s="49" t="s">
        <v>60</v>
      </c>
      <c r="P1062" s="49" t="s">
        <v>66</v>
      </c>
      <c r="Q1062" s="49" t="s">
        <v>473</v>
      </c>
      <c r="R1062" s="50" t="s">
        <v>68</v>
      </c>
      <c r="S1062" s="49" t="s">
        <v>60</v>
      </c>
      <c r="T1062" s="73" t="str">
        <f>IF(_xlfn.XLOOKUP(I1062,LEGEND!B:B,LEGEND!H:H)&lt;&gt;"-",HYPERLINK(_xlfn.XLOOKUP(I1062,LEGEND!B:B,LEGEND!H:H),"link"),_xlfn.XLOOKUP(I1062,LEGEND!B:B,LEGEND!H:H))</f>
        <v>-</v>
      </c>
      <c r="U1062" s="73" t="str">
        <f>HYPERLINK(_xlfn.XLOOKUP(I1062,LEGEND!B:B,LEGEND!I:I))</f>
        <v>-</v>
      </c>
      <c r="V1062" s="51" t="s">
        <v>5434</v>
      </c>
      <c r="W1062" s="63" t="s">
        <v>1189</v>
      </c>
      <c r="X1062" s="64">
        <v>70</v>
      </c>
      <c r="Y1062" s="64">
        <v>40</v>
      </c>
      <c r="Z1062" s="64">
        <v>40</v>
      </c>
      <c r="AA1062" s="84">
        <v>0.214</v>
      </c>
      <c r="AB1062" s="85">
        <v>1</v>
      </c>
      <c r="AC1062" s="85">
        <v>1</v>
      </c>
    </row>
    <row r="1063" spans="1:29" ht="15">
      <c r="A1063" s="1"/>
      <c r="B1063" s="6" t="s">
        <v>55</v>
      </c>
      <c r="C1063" s="6" t="s">
        <v>4069</v>
      </c>
      <c r="D1063" s="6" t="s">
        <v>1149</v>
      </c>
      <c r="E1063" s="49" t="s">
        <v>1180</v>
      </c>
      <c r="F1063" s="6" t="s">
        <v>4070</v>
      </c>
      <c r="G1063" s="6" t="s">
        <v>1181</v>
      </c>
      <c r="H1063" s="6" t="s">
        <v>5435</v>
      </c>
      <c r="I1063" s="60" t="s">
        <v>5436</v>
      </c>
      <c r="J1063" s="49" t="s">
        <v>5437</v>
      </c>
      <c r="K1063" s="6" t="s">
        <v>5438</v>
      </c>
      <c r="L1063" s="29">
        <f>IF($J$6="с учетом НДС",VLOOKUP(I1063,LEGEND!B:E,4,0)*(1-M1063),VLOOKUP(I1063,LEGEND!B:E,4,0)*(1-M1063)/1.2)</f>
        <v>17900</v>
      </c>
      <c r="M1063" s="57">
        <f>IF(AND(B1063&lt;&gt;"1_Электроинструмент",B1063&lt;&gt;"2_Садовая техника"),$J$5,IF($J$4&lt;=20%,$J$4,IFERROR(VLOOKUP(S1063,LEGEND!$L$2:$M$5,2,FALSE),$J$4)))</f>
        <v>0</v>
      </c>
      <c r="N1063" s="48" t="s">
        <v>5437</v>
      </c>
      <c r="O1063" s="49" t="s">
        <v>60</v>
      </c>
      <c r="P1063" s="49" t="s">
        <v>66</v>
      </c>
      <c r="Q1063" s="49" t="s">
        <v>473</v>
      </c>
      <c r="R1063" s="50" t="s">
        <v>68</v>
      </c>
      <c r="S1063" s="49" t="s">
        <v>60</v>
      </c>
      <c r="T1063" s="73" t="str">
        <f>IF(_xlfn.XLOOKUP(I1063,LEGEND!B:B,LEGEND!H:H)&lt;&gt;"-",HYPERLINK(_xlfn.XLOOKUP(I1063,LEGEND!B:B,LEGEND!H:H),"link"),_xlfn.XLOOKUP(I1063,LEGEND!B:B,LEGEND!H:H))</f>
        <v>-</v>
      </c>
      <c r="U1063" s="73" t="str">
        <f>HYPERLINK(_xlfn.XLOOKUP(I1063,LEGEND!B:B,LEGEND!I:I))</f>
        <v>-</v>
      </c>
      <c r="V1063" s="51" t="s">
        <v>5439</v>
      </c>
      <c r="W1063" s="63" t="s">
        <v>1189</v>
      </c>
      <c r="X1063" s="64">
        <v>70</v>
      </c>
      <c r="Y1063" s="64">
        <v>40</v>
      </c>
      <c r="Z1063" s="64">
        <v>40</v>
      </c>
      <c r="AA1063" s="84">
        <v>0.26400000000000001</v>
      </c>
      <c r="AB1063" s="85">
        <v>1</v>
      </c>
      <c r="AC1063" s="85">
        <v>1</v>
      </c>
    </row>
    <row r="1064" spans="1:29" ht="15">
      <c r="A1064" s="1"/>
      <c r="B1064" s="6" t="s">
        <v>55</v>
      </c>
      <c r="C1064" s="6" t="s">
        <v>4069</v>
      </c>
      <c r="D1064" s="6" t="s">
        <v>1149</v>
      </c>
      <c r="E1064" s="49" t="s">
        <v>1180</v>
      </c>
      <c r="F1064" s="6" t="s">
        <v>4070</v>
      </c>
      <c r="G1064" s="6" t="s">
        <v>1181</v>
      </c>
      <c r="H1064" s="6" t="s">
        <v>5440</v>
      </c>
      <c r="I1064" s="60" t="s">
        <v>5441</v>
      </c>
      <c r="J1064" s="49" t="s">
        <v>5442</v>
      </c>
      <c r="K1064" s="6" t="s">
        <v>5443</v>
      </c>
      <c r="L1064" s="29">
        <f>IF($J$6="с учетом НДС",VLOOKUP(I1064,LEGEND!B:E,4,0)*(1-M1064),VLOOKUP(I1064,LEGEND!B:E,4,0)*(1-M1064)/1.2)</f>
        <v>17900</v>
      </c>
      <c r="M1064" s="57">
        <f>IF(AND(B1064&lt;&gt;"1_Электроинструмент",B1064&lt;&gt;"2_Садовая техника"),$J$5,IF($J$4&lt;=20%,$J$4,IFERROR(VLOOKUP(S1064,LEGEND!$L$2:$M$5,2,FALSE),$J$4)))</f>
        <v>0</v>
      </c>
      <c r="N1064" s="48" t="s">
        <v>5442</v>
      </c>
      <c r="O1064" s="49" t="s">
        <v>60</v>
      </c>
      <c r="P1064" s="49" t="s">
        <v>66</v>
      </c>
      <c r="Q1064" s="49" t="s">
        <v>473</v>
      </c>
      <c r="R1064" s="50" t="s">
        <v>68</v>
      </c>
      <c r="S1064" s="49" t="s">
        <v>60</v>
      </c>
      <c r="T1064" s="73" t="str">
        <f>IF(_xlfn.XLOOKUP(I1064,LEGEND!B:B,LEGEND!H:H)&lt;&gt;"-",HYPERLINK(_xlfn.XLOOKUP(I1064,LEGEND!B:B,LEGEND!H:H),"link"),_xlfn.XLOOKUP(I1064,LEGEND!B:B,LEGEND!H:H))</f>
        <v>-</v>
      </c>
      <c r="U1064" s="73" t="str">
        <f>HYPERLINK(_xlfn.XLOOKUP(I1064,LEGEND!B:B,LEGEND!I:I))</f>
        <v>-</v>
      </c>
      <c r="V1064" s="51" t="s">
        <v>5444</v>
      </c>
      <c r="W1064" s="63" t="s">
        <v>1189</v>
      </c>
      <c r="X1064" s="64">
        <v>70</v>
      </c>
      <c r="Y1064" s="64">
        <v>40</v>
      </c>
      <c r="Z1064" s="64">
        <v>40</v>
      </c>
      <c r="AA1064" s="84">
        <v>0.214</v>
      </c>
      <c r="AB1064" s="85">
        <v>1</v>
      </c>
      <c r="AC1064" s="85">
        <v>1</v>
      </c>
    </row>
    <row r="1065" spans="1:29" ht="15">
      <c r="A1065" s="1"/>
      <c r="B1065" s="6" t="s">
        <v>55</v>
      </c>
      <c r="C1065" s="6" t="s">
        <v>4069</v>
      </c>
      <c r="D1065" s="6" t="s">
        <v>1149</v>
      </c>
      <c r="E1065" s="49" t="s">
        <v>1180</v>
      </c>
      <c r="F1065" s="6" t="s">
        <v>4070</v>
      </c>
      <c r="G1065" s="6" t="s">
        <v>1181</v>
      </c>
      <c r="H1065" s="6" t="s">
        <v>6294</v>
      </c>
      <c r="I1065" s="60" t="s">
        <v>6295</v>
      </c>
      <c r="J1065" s="49" t="s">
        <v>6296</v>
      </c>
      <c r="K1065" s="6" t="s">
        <v>6297</v>
      </c>
      <c r="L1065" s="29">
        <f>IF($J$6="с учетом НДС",VLOOKUP(I1065,LEGEND!B:E,4,0)*(1-M1065),VLOOKUP(I1065,LEGEND!B:E,4,0)*(1-M1065)/1.2)</f>
        <v>17900</v>
      </c>
      <c r="M1065" s="57">
        <f>IF(AND(B1065&lt;&gt;"1_Электроинструмент",B1065&lt;&gt;"2_Садовая техника"),$J$5,IF($J$4&lt;=20%,$J$4,IFERROR(VLOOKUP(S1065,LEGEND!$L$2:$M$5,2,FALSE),$J$4)))</f>
        <v>0</v>
      </c>
      <c r="N1065" s="48" t="s">
        <v>6296</v>
      </c>
      <c r="O1065" s="49" t="s">
        <v>60</v>
      </c>
      <c r="P1065" s="49" t="s">
        <v>66</v>
      </c>
      <c r="Q1065" s="49" t="s">
        <v>473</v>
      </c>
      <c r="R1065" s="50" t="s">
        <v>68</v>
      </c>
      <c r="S1065" s="49" t="s">
        <v>60</v>
      </c>
      <c r="T1065" s="73" t="str">
        <f>IF(_xlfn.XLOOKUP(I1065,LEGEND!B:B,LEGEND!H:H)&lt;&gt;"-",HYPERLINK(_xlfn.XLOOKUP(I1065,LEGEND!B:B,LEGEND!H:H),"link"),_xlfn.XLOOKUP(I1065,LEGEND!B:B,LEGEND!H:H))</f>
        <v>-</v>
      </c>
      <c r="U1065" s="73" t="str">
        <f>HYPERLINK(_xlfn.XLOOKUP(I1065,LEGEND!B:B,LEGEND!I:I))</f>
        <v>-</v>
      </c>
      <c r="V1065" s="51" t="s">
        <v>6298</v>
      </c>
      <c r="W1065" s="63" t="s">
        <v>1189</v>
      </c>
      <c r="X1065" s="64">
        <v>70</v>
      </c>
      <c r="Y1065" s="64">
        <v>40</v>
      </c>
      <c r="Z1065" s="64">
        <v>40</v>
      </c>
      <c r="AA1065" s="84">
        <v>0.374</v>
      </c>
      <c r="AB1065" s="85">
        <v>1</v>
      </c>
      <c r="AC1065" s="85">
        <v>1</v>
      </c>
    </row>
    <row r="1066" spans="1:29" ht="15">
      <c r="A1066" s="1"/>
      <c r="B1066" s="6" t="s">
        <v>55</v>
      </c>
      <c r="C1066" s="6" t="s">
        <v>4069</v>
      </c>
      <c r="D1066" s="6" t="s">
        <v>1149</v>
      </c>
      <c r="E1066" s="49" t="s">
        <v>1180</v>
      </c>
      <c r="F1066" s="6" t="s">
        <v>4070</v>
      </c>
      <c r="G1066" s="6" t="s">
        <v>1181</v>
      </c>
      <c r="H1066" s="6" t="s">
        <v>6304</v>
      </c>
      <c r="I1066" s="60" t="s">
        <v>6305</v>
      </c>
      <c r="J1066" s="49" t="s">
        <v>6306</v>
      </c>
      <c r="K1066" s="6" t="s">
        <v>6307</v>
      </c>
      <c r="L1066" s="29">
        <f>IF($J$6="с учетом НДС",VLOOKUP(I1066,LEGEND!B:E,4,0)*(1-M1066),VLOOKUP(I1066,LEGEND!B:E,4,0)*(1-M1066)/1.2)</f>
        <v>17900</v>
      </c>
      <c r="M1066" s="57">
        <f>IF(AND(B1066&lt;&gt;"1_Электроинструмент",B1066&lt;&gt;"2_Садовая техника"),$J$5,IF($J$4&lt;=20%,$J$4,IFERROR(VLOOKUP(S1066,LEGEND!$L$2:$M$5,2,FALSE),$J$4)))</f>
        <v>0</v>
      </c>
      <c r="N1066" s="48" t="s">
        <v>6306</v>
      </c>
      <c r="O1066" s="49" t="s">
        <v>60</v>
      </c>
      <c r="P1066" s="49" t="s">
        <v>66</v>
      </c>
      <c r="Q1066" s="49" t="s">
        <v>473</v>
      </c>
      <c r="R1066" s="50" t="s">
        <v>68</v>
      </c>
      <c r="S1066" s="49" t="s">
        <v>60</v>
      </c>
      <c r="T1066" s="73" t="str">
        <f>IF(_xlfn.XLOOKUP(I1066,LEGEND!B:B,LEGEND!H:H)&lt;&gt;"-",HYPERLINK(_xlfn.XLOOKUP(I1066,LEGEND!B:B,LEGEND!H:H),"link"),_xlfn.XLOOKUP(I1066,LEGEND!B:B,LEGEND!H:H))</f>
        <v>-</v>
      </c>
      <c r="U1066" s="73" t="str">
        <f>HYPERLINK(_xlfn.XLOOKUP(I1066,LEGEND!B:B,LEGEND!I:I))</f>
        <v>-</v>
      </c>
      <c r="V1066" s="51" t="s">
        <v>6308</v>
      </c>
      <c r="W1066" s="63" t="s">
        <v>1189</v>
      </c>
      <c r="X1066" s="64">
        <v>70</v>
      </c>
      <c r="Y1066" s="64">
        <v>40</v>
      </c>
      <c r="Z1066" s="64">
        <v>40</v>
      </c>
      <c r="AA1066" s="84">
        <v>0.312</v>
      </c>
      <c r="AB1066" s="85">
        <v>1</v>
      </c>
      <c r="AC1066" s="85">
        <v>1</v>
      </c>
    </row>
    <row r="1067" spans="1:29" ht="15">
      <c r="A1067" s="1"/>
      <c r="B1067" s="6" t="s">
        <v>55</v>
      </c>
      <c r="C1067" s="6" t="s">
        <v>4069</v>
      </c>
      <c r="D1067" s="6" t="s">
        <v>1149</v>
      </c>
      <c r="E1067" s="49" t="s">
        <v>1180</v>
      </c>
      <c r="F1067" s="6" t="s">
        <v>4070</v>
      </c>
      <c r="G1067" s="6" t="s">
        <v>1181</v>
      </c>
      <c r="H1067" s="6" t="s">
        <v>6309</v>
      </c>
      <c r="I1067" s="60" t="s">
        <v>6310</v>
      </c>
      <c r="J1067" s="49" t="s">
        <v>6311</v>
      </c>
      <c r="K1067" s="6" t="s">
        <v>6312</v>
      </c>
      <c r="L1067" s="29">
        <f>IF($J$6="с учетом НДС",VLOOKUP(I1067,LEGEND!B:E,4,0)*(1-M1067),VLOOKUP(I1067,LEGEND!B:E,4,0)*(1-M1067)/1.2)</f>
        <v>17900</v>
      </c>
      <c r="M1067" s="57">
        <f>IF(AND(B1067&lt;&gt;"1_Электроинструмент",B1067&lt;&gt;"2_Садовая техника"),$J$5,IF($J$4&lt;=20%,$J$4,IFERROR(VLOOKUP(S1067,LEGEND!$L$2:$M$5,2,FALSE),$J$4)))</f>
        <v>0</v>
      </c>
      <c r="N1067" s="48" t="s">
        <v>6311</v>
      </c>
      <c r="O1067" s="49" t="s">
        <v>60</v>
      </c>
      <c r="P1067" s="49" t="s">
        <v>66</v>
      </c>
      <c r="Q1067" s="49" t="s">
        <v>473</v>
      </c>
      <c r="R1067" s="50" t="s">
        <v>68</v>
      </c>
      <c r="S1067" s="49" t="s">
        <v>60</v>
      </c>
      <c r="T1067" s="73" t="str">
        <f>IF(_xlfn.XLOOKUP(I1067,LEGEND!B:B,LEGEND!H:H)&lt;&gt;"-",HYPERLINK(_xlfn.XLOOKUP(I1067,LEGEND!B:B,LEGEND!H:H),"link"),_xlfn.XLOOKUP(I1067,LEGEND!B:B,LEGEND!H:H))</f>
        <v>-</v>
      </c>
      <c r="U1067" s="73" t="str">
        <f>HYPERLINK(_xlfn.XLOOKUP(I1067,LEGEND!B:B,LEGEND!I:I))</f>
        <v>-</v>
      </c>
      <c r="V1067" s="51" t="s">
        <v>6313</v>
      </c>
      <c r="W1067" s="63" t="s">
        <v>1189</v>
      </c>
      <c r="X1067" s="64">
        <v>70</v>
      </c>
      <c r="Y1067" s="64">
        <v>40</v>
      </c>
      <c r="Z1067" s="64">
        <v>40</v>
      </c>
      <c r="AA1067" s="84">
        <v>0.312</v>
      </c>
      <c r="AB1067" s="85">
        <v>1</v>
      </c>
      <c r="AC1067" s="85">
        <v>1</v>
      </c>
    </row>
    <row r="1068" spans="1:29" ht="15">
      <c r="A1068" s="1"/>
      <c r="B1068" s="6" t="s">
        <v>55</v>
      </c>
      <c r="C1068" s="6" t="s">
        <v>4069</v>
      </c>
      <c r="D1068" s="6" t="s">
        <v>1149</v>
      </c>
      <c r="E1068" s="49" t="s">
        <v>1180</v>
      </c>
      <c r="F1068" s="6" t="s">
        <v>4070</v>
      </c>
      <c r="G1068" s="6" t="s">
        <v>1181</v>
      </c>
      <c r="H1068" s="6" t="s">
        <v>6324</v>
      </c>
      <c r="I1068" s="60" t="s">
        <v>6325</v>
      </c>
      <c r="J1068" s="49" t="s">
        <v>6326</v>
      </c>
      <c r="K1068" s="6" t="s">
        <v>6327</v>
      </c>
      <c r="L1068" s="29">
        <f>IF($J$6="с учетом НДС",VLOOKUP(I1068,LEGEND!B:E,4,0)*(1-M1068),VLOOKUP(I1068,LEGEND!B:E,4,0)*(1-M1068)/1.2)</f>
        <v>17900</v>
      </c>
      <c r="M1068" s="57">
        <f>IF(AND(B1068&lt;&gt;"1_Электроинструмент",B1068&lt;&gt;"2_Садовая техника"),$J$5,IF($J$4&lt;=20%,$J$4,IFERROR(VLOOKUP(S1068,LEGEND!$L$2:$M$5,2,FALSE),$J$4)))</f>
        <v>0</v>
      </c>
      <c r="N1068" s="48" t="s">
        <v>6326</v>
      </c>
      <c r="O1068" s="49" t="s">
        <v>60</v>
      </c>
      <c r="P1068" s="49" t="s">
        <v>66</v>
      </c>
      <c r="Q1068" s="49" t="s">
        <v>473</v>
      </c>
      <c r="R1068" s="50" t="s">
        <v>68</v>
      </c>
      <c r="S1068" s="49" t="s">
        <v>60</v>
      </c>
      <c r="T1068" s="73" t="str">
        <f>IF(_xlfn.XLOOKUP(I1068,LEGEND!B:B,LEGEND!H:H)&lt;&gt;"-",HYPERLINK(_xlfn.XLOOKUP(I1068,LEGEND!B:B,LEGEND!H:H),"link"),_xlfn.XLOOKUP(I1068,LEGEND!B:B,LEGEND!H:H))</f>
        <v>-</v>
      </c>
      <c r="U1068" s="73" t="str">
        <f>HYPERLINK(_xlfn.XLOOKUP(I1068,LEGEND!B:B,LEGEND!I:I))</f>
        <v>-</v>
      </c>
      <c r="V1068" s="51" t="s">
        <v>6328</v>
      </c>
      <c r="W1068" s="63" t="s">
        <v>1189</v>
      </c>
      <c r="X1068" s="64">
        <v>70</v>
      </c>
      <c r="Y1068" s="64">
        <v>40</v>
      </c>
      <c r="Z1068" s="64">
        <v>40</v>
      </c>
      <c r="AA1068" s="84">
        <v>0.312</v>
      </c>
      <c r="AB1068" s="85">
        <v>1</v>
      </c>
      <c r="AC1068" s="85">
        <v>1</v>
      </c>
    </row>
    <row r="1069" spans="1:29" ht="15">
      <c r="A1069" s="1"/>
      <c r="B1069" s="6" t="s">
        <v>55</v>
      </c>
      <c r="C1069" s="6" t="s">
        <v>4069</v>
      </c>
      <c r="D1069" s="6" t="s">
        <v>1149</v>
      </c>
      <c r="E1069" s="49" t="s">
        <v>1180</v>
      </c>
      <c r="F1069" s="6" t="s">
        <v>4070</v>
      </c>
      <c r="G1069" s="6" t="s">
        <v>1181</v>
      </c>
      <c r="H1069" s="6" t="s">
        <v>6334</v>
      </c>
      <c r="I1069" s="60" t="s">
        <v>6335</v>
      </c>
      <c r="J1069" s="49" t="s">
        <v>6336</v>
      </c>
      <c r="K1069" s="6" t="s">
        <v>6337</v>
      </c>
      <c r="L1069" s="29">
        <f>IF($J$6="с учетом НДС",VLOOKUP(I1069,LEGEND!B:E,4,0)*(1-M1069),VLOOKUP(I1069,LEGEND!B:E,4,0)*(1-M1069)/1.2)</f>
        <v>17900</v>
      </c>
      <c r="M1069" s="57">
        <f>IF(AND(B1069&lt;&gt;"1_Электроинструмент",B1069&lt;&gt;"2_Садовая техника"),$J$5,IF($J$4&lt;=20%,$J$4,IFERROR(VLOOKUP(S1069,LEGEND!$L$2:$M$5,2,FALSE),$J$4)))</f>
        <v>0</v>
      </c>
      <c r="N1069" s="48" t="s">
        <v>6336</v>
      </c>
      <c r="O1069" s="49" t="s">
        <v>60</v>
      </c>
      <c r="P1069" s="49" t="s">
        <v>66</v>
      </c>
      <c r="Q1069" s="49" t="s">
        <v>473</v>
      </c>
      <c r="R1069" s="50" t="s">
        <v>68</v>
      </c>
      <c r="S1069" s="49" t="s">
        <v>60</v>
      </c>
      <c r="T1069" s="73" t="str">
        <f>IF(_xlfn.XLOOKUP(I1069,LEGEND!B:B,LEGEND!H:H)&lt;&gt;"-",HYPERLINK(_xlfn.XLOOKUP(I1069,LEGEND!B:B,LEGEND!H:H),"link"),_xlfn.XLOOKUP(I1069,LEGEND!B:B,LEGEND!H:H))</f>
        <v>-</v>
      </c>
      <c r="U1069" s="73" t="str">
        <f>HYPERLINK(_xlfn.XLOOKUP(I1069,LEGEND!B:B,LEGEND!I:I))</f>
        <v>-</v>
      </c>
      <c r="V1069" s="51" t="s">
        <v>6338</v>
      </c>
      <c r="W1069" s="63" t="s">
        <v>1189</v>
      </c>
      <c r="X1069" s="64">
        <v>70</v>
      </c>
      <c r="Y1069" s="64">
        <v>40</v>
      </c>
      <c r="Z1069" s="64">
        <v>40</v>
      </c>
      <c r="AA1069" s="84">
        <v>0.36399999999999999</v>
      </c>
      <c r="AB1069" s="85">
        <v>1</v>
      </c>
      <c r="AC1069" s="85">
        <v>1</v>
      </c>
    </row>
    <row r="1070" spans="1:29" ht="15">
      <c r="A1070" s="1"/>
      <c r="B1070" s="6" t="s">
        <v>55</v>
      </c>
      <c r="C1070" s="6" t="s">
        <v>4069</v>
      </c>
      <c r="D1070" s="6" t="s">
        <v>1149</v>
      </c>
      <c r="E1070" s="49" t="s">
        <v>1180</v>
      </c>
      <c r="F1070" s="6" t="s">
        <v>4070</v>
      </c>
      <c r="G1070" s="6" t="s">
        <v>1181</v>
      </c>
      <c r="H1070" s="6" t="s">
        <v>6339</v>
      </c>
      <c r="I1070" s="60" t="s">
        <v>6340</v>
      </c>
      <c r="J1070" s="49" t="s">
        <v>6341</v>
      </c>
      <c r="K1070" s="6" t="s">
        <v>6342</v>
      </c>
      <c r="L1070" s="29">
        <f>IF($J$6="с учетом НДС",VLOOKUP(I1070,LEGEND!B:E,4,0)*(1-M1070),VLOOKUP(I1070,LEGEND!B:E,4,0)*(1-M1070)/1.2)</f>
        <v>17900</v>
      </c>
      <c r="M1070" s="57">
        <f>IF(AND(B1070&lt;&gt;"1_Электроинструмент",B1070&lt;&gt;"2_Садовая техника"),$J$5,IF($J$4&lt;=20%,$J$4,IFERROR(VLOOKUP(S1070,LEGEND!$L$2:$M$5,2,FALSE),$J$4)))</f>
        <v>0</v>
      </c>
      <c r="N1070" s="48" t="s">
        <v>6341</v>
      </c>
      <c r="O1070" s="49" t="s">
        <v>60</v>
      </c>
      <c r="P1070" s="49" t="s">
        <v>66</v>
      </c>
      <c r="Q1070" s="49" t="s">
        <v>473</v>
      </c>
      <c r="R1070" s="50" t="s">
        <v>68</v>
      </c>
      <c r="S1070" s="49" t="s">
        <v>60</v>
      </c>
      <c r="T1070" s="73" t="str">
        <f>IF(_xlfn.XLOOKUP(I1070,LEGEND!B:B,LEGEND!H:H)&lt;&gt;"-",HYPERLINK(_xlfn.XLOOKUP(I1070,LEGEND!B:B,LEGEND!H:H),"link"),_xlfn.XLOOKUP(I1070,LEGEND!B:B,LEGEND!H:H))</f>
        <v>-</v>
      </c>
      <c r="U1070" s="73" t="str">
        <f>HYPERLINK(_xlfn.XLOOKUP(I1070,LEGEND!B:B,LEGEND!I:I))</f>
        <v>-</v>
      </c>
      <c r="V1070" s="51" t="s">
        <v>6343</v>
      </c>
      <c r="W1070" s="63" t="s">
        <v>1189</v>
      </c>
      <c r="X1070" s="64">
        <v>70</v>
      </c>
      <c r="Y1070" s="64">
        <v>40</v>
      </c>
      <c r="Z1070" s="64">
        <v>40</v>
      </c>
      <c r="AA1070" s="84">
        <v>0.35599999999999998</v>
      </c>
      <c r="AB1070" s="85">
        <v>1</v>
      </c>
      <c r="AC1070" s="85">
        <v>1</v>
      </c>
    </row>
    <row r="1071" spans="1:29" ht="15">
      <c r="A1071" s="1"/>
      <c r="B1071" s="6" t="s">
        <v>55</v>
      </c>
      <c r="C1071" s="6" t="s">
        <v>4069</v>
      </c>
      <c r="D1071" s="6" t="s">
        <v>1149</v>
      </c>
      <c r="E1071" s="49" t="s">
        <v>1180</v>
      </c>
      <c r="F1071" s="6" t="s">
        <v>4070</v>
      </c>
      <c r="G1071" s="6" t="s">
        <v>1181</v>
      </c>
      <c r="H1071" s="6" t="s">
        <v>5415</v>
      </c>
      <c r="I1071" s="60" t="s">
        <v>5416</v>
      </c>
      <c r="J1071" s="49" t="s">
        <v>5417</v>
      </c>
      <c r="K1071" s="6" t="s">
        <v>5418</v>
      </c>
      <c r="L1071" s="29">
        <f>IF($J$6="с учетом НДС",VLOOKUP(I1071,LEGEND!B:E,4,0)*(1-M1071),VLOOKUP(I1071,LEGEND!B:E,4,0)*(1-M1071)/1.2)</f>
        <v>18100</v>
      </c>
      <c r="M1071" s="57">
        <f>IF(AND(B1071&lt;&gt;"1_Электроинструмент",B1071&lt;&gt;"2_Садовая техника"),$J$5,IF($J$4&lt;=20%,$J$4,IFERROR(VLOOKUP(S1071,LEGEND!$L$2:$M$5,2,FALSE),$J$4)))</f>
        <v>0</v>
      </c>
      <c r="N1071" s="48" t="s">
        <v>5417</v>
      </c>
      <c r="O1071" s="49" t="s">
        <v>60</v>
      </c>
      <c r="P1071" s="49" t="s">
        <v>66</v>
      </c>
      <c r="Q1071" s="49" t="s">
        <v>473</v>
      </c>
      <c r="R1071" s="50" t="s">
        <v>68</v>
      </c>
      <c r="S1071" s="49" t="s">
        <v>60</v>
      </c>
      <c r="T1071" s="73" t="str">
        <f>IF(_xlfn.XLOOKUP(I1071,LEGEND!B:B,LEGEND!H:H)&lt;&gt;"-",HYPERLINK(_xlfn.XLOOKUP(I1071,LEGEND!B:B,LEGEND!H:H),"link"),_xlfn.XLOOKUP(I1071,LEGEND!B:B,LEGEND!H:H))</f>
        <v>-</v>
      </c>
      <c r="U1071" s="73" t="str">
        <f>HYPERLINK(_xlfn.XLOOKUP(I1071,LEGEND!B:B,LEGEND!I:I))</f>
        <v>-</v>
      </c>
      <c r="V1071" s="51" t="s">
        <v>5419</v>
      </c>
      <c r="W1071" s="63" t="s">
        <v>1189</v>
      </c>
      <c r="X1071" s="64">
        <v>40</v>
      </c>
      <c r="Y1071" s="64">
        <v>40</v>
      </c>
      <c r="Z1071" s="64">
        <v>70</v>
      </c>
      <c r="AA1071" s="84">
        <v>0.184</v>
      </c>
      <c r="AB1071" s="85">
        <v>1</v>
      </c>
      <c r="AC1071" s="85">
        <v>1</v>
      </c>
    </row>
    <row r="1072" spans="1:29" ht="15">
      <c r="A1072" s="1"/>
      <c r="B1072" s="6" t="s">
        <v>55</v>
      </c>
      <c r="C1072" s="6" t="s">
        <v>4069</v>
      </c>
      <c r="D1072" s="6" t="s">
        <v>1149</v>
      </c>
      <c r="E1072" s="49" t="s">
        <v>1180</v>
      </c>
      <c r="F1072" s="6" t="s">
        <v>4070</v>
      </c>
      <c r="G1072" s="6" t="s">
        <v>1181</v>
      </c>
      <c r="H1072" s="6" t="s">
        <v>5420</v>
      </c>
      <c r="I1072" s="60" t="s">
        <v>5421</v>
      </c>
      <c r="J1072" s="49" t="s">
        <v>5422</v>
      </c>
      <c r="K1072" s="6" t="s">
        <v>5423</v>
      </c>
      <c r="L1072" s="29">
        <f>IF($J$6="с учетом НДС",VLOOKUP(I1072,LEGEND!B:E,4,0)*(1-M1072),VLOOKUP(I1072,LEGEND!B:E,4,0)*(1-M1072)/1.2)</f>
        <v>18100</v>
      </c>
      <c r="M1072" s="57">
        <f>IF(AND(B1072&lt;&gt;"1_Электроинструмент",B1072&lt;&gt;"2_Садовая техника"),$J$5,IF($J$4&lt;=20%,$J$4,IFERROR(VLOOKUP(S1072,LEGEND!$L$2:$M$5,2,FALSE),$J$4)))</f>
        <v>0</v>
      </c>
      <c r="N1072" s="48" t="s">
        <v>5422</v>
      </c>
      <c r="O1072" s="49" t="s">
        <v>60</v>
      </c>
      <c r="P1072" s="49" t="s">
        <v>66</v>
      </c>
      <c r="Q1072" s="49" t="s">
        <v>473</v>
      </c>
      <c r="R1072" s="50" t="s">
        <v>68</v>
      </c>
      <c r="S1072" s="49" t="s">
        <v>60</v>
      </c>
      <c r="T1072" s="73" t="str">
        <f>IF(_xlfn.XLOOKUP(I1072,LEGEND!B:B,LEGEND!H:H)&lt;&gt;"-",HYPERLINK(_xlfn.XLOOKUP(I1072,LEGEND!B:B,LEGEND!H:H),"link"),_xlfn.XLOOKUP(I1072,LEGEND!B:B,LEGEND!H:H))</f>
        <v>-</v>
      </c>
      <c r="U1072" s="73" t="str">
        <f>HYPERLINK(_xlfn.XLOOKUP(I1072,LEGEND!B:B,LEGEND!I:I))</f>
        <v>-</v>
      </c>
      <c r="V1072" s="51" t="s">
        <v>5424</v>
      </c>
      <c r="W1072" s="63" t="s">
        <v>1189</v>
      </c>
      <c r="X1072" s="64">
        <v>70</v>
      </c>
      <c r="Y1072" s="64">
        <v>30</v>
      </c>
      <c r="Z1072" s="64">
        <v>40</v>
      </c>
      <c r="AA1072" s="84">
        <v>0.182</v>
      </c>
      <c r="AB1072" s="85">
        <v>1</v>
      </c>
      <c r="AC1072" s="85">
        <v>1</v>
      </c>
    </row>
    <row r="1073" spans="1:29" ht="15">
      <c r="A1073" s="1"/>
      <c r="B1073" s="6" t="s">
        <v>55</v>
      </c>
      <c r="C1073" s="6" t="s">
        <v>4069</v>
      </c>
      <c r="D1073" s="6" t="s">
        <v>1149</v>
      </c>
      <c r="E1073" s="49" t="s">
        <v>1180</v>
      </c>
      <c r="F1073" s="6" t="s">
        <v>4070</v>
      </c>
      <c r="G1073" s="6" t="s">
        <v>1181</v>
      </c>
      <c r="H1073" s="6" t="s">
        <v>5425</v>
      </c>
      <c r="I1073" s="60" t="s">
        <v>5426</v>
      </c>
      <c r="J1073" s="49" t="s">
        <v>5427</v>
      </c>
      <c r="K1073" s="6" t="s">
        <v>5428</v>
      </c>
      <c r="L1073" s="29">
        <f>IF($J$6="с учетом НДС",VLOOKUP(I1073,LEGEND!B:E,4,0)*(1-M1073),VLOOKUP(I1073,LEGEND!B:E,4,0)*(1-M1073)/1.2)</f>
        <v>18100</v>
      </c>
      <c r="M1073" s="57">
        <f>IF(AND(B1073&lt;&gt;"1_Электроинструмент",B1073&lt;&gt;"2_Садовая техника"),$J$5,IF($J$4&lt;=20%,$J$4,IFERROR(VLOOKUP(S1073,LEGEND!$L$2:$M$5,2,FALSE),$J$4)))</f>
        <v>0</v>
      </c>
      <c r="N1073" s="48" t="s">
        <v>5427</v>
      </c>
      <c r="O1073" s="49" t="s">
        <v>60</v>
      </c>
      <c r="P1073" s="49" t="s">
        <v>66</v>
      </c>
      <c r="Q1073" s="49" t="s">
        <v>473</v>
      </c>
      <c r="R1073" s="50" t="s">
        <v>68</v>
      </c>
      <c r="S1073" s="49" t="s">
        <v>60</v>
      </c>
      <c r="T1073" s="73" t="str">
        <f>IF(_xlfn.XLOOKUP(I1073,LEGEND!B:B,LEGEND!H:H)&lt;&gt;"-",HYPERLINK(_xlfn.XLOOKUP(I1073,LEGEND!B:B,LEGEND!H:H),"link"),_xlfn.XLOOKUP(I1073,LEGEND!B:B,LEGEND!H:H))</f>
        <v>-</v>
      </c>
      <c r="U1073" s="73" t="str">
        <f>HYPERLINK(_xlfn.XLOOKUP(I1073,LEGEND!B:B,LEGEND!I:I))</f>
        <v>-</v>
      </c>
      <c r="V1073" s="51" t="s">
        <v>5429</v>
      </c>
      <c r="W1073" s="63" t="s">
        <v>1189</v>
      </c>
      <c r="X1073" s="64">
        <v>40</v>
      </c>
      <c r="Y1073" s="64">
        <v>40</v>
      </c>
      <c r="Z1073" s="64">
        <v>70</v>
      </c>
      <c r="AA1073" s="84">
        <v>0.16800000000000001</v>
      </c>
      <c r="AB1073" s="85">
        <v>1</v>
      </c>
      <c r="AC1073" s="85">
        <v>1</v>
      </c>
    </row>
    <row r="1074" spans="1:29" ht="15">
      <c r="A1074" s="1"/>
      <c r="B1074" s="6" t="s">
        <v>55</v>
      </c>
      <c r="C1074" s="6" t="s">
        <v>4069</v>
      </c>
      <c r="D1074" s="6" t="s">
        <v>1149</v>
      </c>
      <c r="E1074" s="49" t="s">
        <v>1180</v>
      </c>
      <c r="F1074" s="6" t="s">
        <v>4070</v>
      </c>
      <c r="G1074" s="6" t="s">
        <v>1181</v>
      </c>
      <c r="H1074" s="6" t="s">
        <v>5966</v>
      </c>
      <c r="I1074" s="60" t="s">
        <v>5967</v>
      </c>
      <c r="J1074" s="49" t="s">
        <v>5968</v>
      </c>
      <c r="K1074" s="6" t="s">
        <v>5969</v>
      </c>
      <c r="L1074" s="29">
        <f>IF($J$6="с учетом НДС",VLOOKUP(I1074,LEGEND!B:E,4,0)*(1-M1074),VLOOKUP(I1074,LEGEND!B:E,4,0)*(1-M1074)/1.2)</f>
        <v>19000</v>
      </c>
      <c r="M1074" s="57">
        <f>IF(AND(B1074&lt;&gt;"1_Электроинструмент",B1074&lt;&gt;"2_Садовая техника"),$J$5,IF($J$4&lt;=20%,$J$4,IFERROR(VLOOKUP(S1074,LEGEND!$L$2:$M$5,2,FALSE),$J$4)))</f>
        <v>0</v>
      </c>
      <c r="N1074" s="48" t="s">
        <v>5968</v>
      </c>
      <c r="O1074" s="49" t="s">
        <v>60</v>
      </c>
      <c r="P1074" s="49" t="s">
        <v>66</v>
      </c>
      <c r="Q1074" s="49" t="s">
        <v>473</v>
      </c>
      <c r="R1074" s="50" t="s">
        <v>68</v>
      </c>
      <c r="S1074" s="49" t="s">
        <v>60</v>
      </c>
      <c r="T1074" s="73" t="str">
        <f>IF(_xlfn.XLOOKUP(I1074,LEGEND!B:B,LEGEND!H:H)&lt;&gt;"-",HYPERLINK(_xlfn.XLOOKUP(I1074,LEGEND!B:B,LEGEND!H:H),"link"),_xlfn.XLOOKUP(I1074,LEGEND!B:B,LEGEND!H:H))</f>
        <v>link</v>
      </c>
      <c r="U1074" s="73" t="str">
        <f>HYPERLINK(_xlfn.XLOOKUP(I1074,LEGEND!B:B,LEGEND!I:I))</f>
        <v>https://milwaukee-media-images.s3.amazonaws.com/hi/4932451769--Hero_1.jpg</v>
      </c>
      <c r="V1074" s="51" t="s">
        <v>5970</v>
      </c>
      <c r="W1074" s="63" t="s">
        <v>1189</v>
      </c>
      <c r="X1074" s="64">
        <v>70</v>
      </c>
      <c r="Y1074" s="64">
        <v>40</v>
      </c>
      <c r="Z1074" s="64">
        <v>45</v>
      </c>
      <c r="AA1074" s="84">
        <v>0.10199999999999999</v>
      </c>
      <c r="AB1074" s="85">
        <v>1</v>
      </c>
      <c r="AC1074" s="85">
        <v>1</v>
      </c>
    </row>
    <row r="1075" spans="1:29" ht="15">
      <c r="A1075" s="1"/>
      <c r="B1075" s="6" t="s">
        <v>55</v>
      </c>
      <c r="C1075" s="6" t="s">
        <v>4069</v>
      </c>
      <c r="D1075" s="6" t="s">
        <v>1149</v>
      </c>
      <c r="E1075" s="49" t="s">
        <v>1180</v>
      </c>
      <c r="F1075" s="6" t="s">
        <v>4070</v>
      </c>
      <c r="G1075" s="6" t="s">
        <v>1181</v>
      </c>
      <c r="H1075" s="6" t="s">
        <v>5950</v>
      </c>
      <c r="I1075" s="60" t="s">
        <v>5951</v>
      </c>
      <c r="J1075" s="49" t="s">
        <v>5952</v>
      </c>
      <c r="K1075" s="6" t="s">
        <v>5953</v>
      </c>
      <c r="L1075" s="29">
        <f>IF($J$6="с учетом НДС",VLOOKUP(I1075,LEGEND!B:E,4,0)*(1-M1075),VLOOKUP(I1075,LEGEND!B:E,4,0)*(1-M1075)/1.2)</f>
        <v>19400</v>
      </c>
      <c r="M1075" s="57">
        <f>IF(AND(B1075&lt;&gt;"1_Электроинструмент",B1075&lt;&gt;"2_Садовая техника"),$J$5,IF($J$4&lt;=20%,$J$4,IFERROR(VLOOKUP(S1075,LEGEND!$L$2:$M$5,2,FALSE),$J$4)))</f>
        <v>0</v>
      </c>
      <c r="N1075" s="48" t="s">
        <v>5952</v>
      </c>
      <c r="O1075" s="49" t="s">
        <v>60</v>
      </c>
      <c r="P1075" s="49" t="s">
        <v>66</v>
      </c>
      <c r="Q1075" s="49" t="s">
        <v>473</v>
      </c>
      <c r="R1075" s="50" t="s">
        <v>68</v>
      </c>
      <c r="S1075" s="49" t="s">
        <v>60</v>
      </c>
      <c r="T1075" s="73" t="str">
        <f>IF(_xlfn.XLOOKUP(I1075,LEGEND!B:B,LEGEND!H:H)&lt;&gt;"-",HYPERLINK(_xlfn.XLOOKUP(I1075,LEGEND!B:B,LEGEND!H:H),"link"),_xlfn.XLOOKUP(I1075,LEGEND!B:B,LEGEND!H:H))</f>
        <v>link</v>
      </c>
      <c r="U1075" s="73" t="str">
        <f>HYPERLINK(_xlfn.XLOOKUP(I1075,LEGEND!B:B,LEGEND!I:I))</f>
        <v>https://milwaukee-media-images.s3.amazonaws.com/hi/4932451766--Hero_1.jpg</v>
      </c>
      <c r="V1075" s="51" t="s">
        <v>5955</v>
      </c>
      <c r="W1075" s="63" t="s">
        <v>1189</v>
      </c>
      <c r="X1075" s="64">
        <v>70</v>
      </c>
      <c r="Y1075" s="64">
        <v>40</v>
      </c>
      <c r="Z1075" s="64">
        <v>45</v>
      </c>
      <c r="AA1075" s="84">
        <v>0.10199999999999999</v>
      </c>
      <c r="AB1075" s="85">
        <v>1</v>
      </c>
      <c r="AC1075" s="85">
        <v>1</v>
      </c>
    </row>
    <row r="1076" spans="1:29" ht="15">
      <c r="A1076" s="1"/>
      <c r="B1076" s="6" t="s">
        <v>55</v>
      </c>
      <c r="C1076" s="6" t="s">
        <v>4069</v>
      </c>
      <c r="D1076" s="6" t="s">
        <v>1149</v>
      </c>
      <c r="E1076" s="49" t="s">
        <v>1180</v>
      </c>
      <c r="F1076" s="6" t="s">
        <v>4070</v>
      </c>
      <c r="G1076" s="6" t="s">
        <v>1181</v>
      </c>
      <c r="H1076" s="6" t="s">
        <v>5956</v>
      </c>
      <c r="I1076" s="60" t="s">
        <v>5957</v>
      </c>
      <c r="J1076" s="49" t="s">
        <v>5958</v>
      </c>
      <c r="K1076" s="6" t="s">
        <v>5959</v>
      </c>
      <c r="L1076" s="29">
        <f>IF($J$6="с учетом НДС",VLOOKUP(I1076,LEGEND!B:E,4,0)*(1-M1076),VLOOKUP(I1076,LEGEND!B:E,4,0)*(1-M1076)/1.2)</f>
        <v>19400</v>
      </c>
      <c r="M1076" s="57">
        <f>IF(AND(B1076&lt;&gt;"1_Электроинструмент",B1076&lt;&gt;"2_Садовая техника"),$J$5,IF($J$4&lt;=20%,$J$4,IFERROR(VLOOKUP(S1076,LEGEND!$L$2:$M$5,2,FALSE),$J$4)))</f>
        <v>0</v>
      </c>
      <c r="N1076" s="48" t="s">
        <v>5958</v>
      </c>
      <c r="O1076" s="49" t="s">
        <v>60</v>
      </c>
      <c r="P1076" s="49" t="s">
        <v>66</v>
      </c>
      <c r="Q1076" s="49" t="s">
        <v>473</v>
      </c>
      <c r="R1076" s="50" t="s">
        <v>68</v>
      </c>
      <c r="S1076" s="49" t="s">
        <v>60</v>
      </c>
      <c r="T1076" s="73" t="str">
        <f>IF(_xlfn.XLOOKUP(I1076,LEGEND!B:B,LEGEND!H:H)&lt;&gt;"-",HYPERLINK(_xlfn.XLOOKUP(I1076,LEGEND!B:B,LEGEND!H:H),"link"),_xlfn.XLOOKUP(I1076,LEGEND!B:B,LEGEND!H:H))</f>
        <v>link</v>
      </c>
      <c r="U1076" s="73" t="str">
        <f>HYPERLINK(_xlfn.XLOOKUP(I1076,LEGEND!B:B,LEGEND!I:I))</f>
        <v>https://milwaukee-media-images.s3.amazonaws.com/hi/4932451767--Hero_1.jpg</v>
      </c>
      <c r="V1076" s="51" t="s">
        <v>5960</v>
      </c>
      <c r="W1076" s="63" t="s">
        <v>1189</v>
      </c>
      <c r="X1076" s="64">
        <v>70</v>
      </c>
      <c r="Y1076" s="64">
        <v>40</v>
      </c>
      <c r="Z1076" s="64">
        <v>45</v>
      </c>
      <c r="AA1076" s="84">
        <v>0.10199999999999999</v>
      </c>
      <c r="AB1076" s="85">
        <v>1</v>
      </c>
      <c r="AC1076" s="85">
        <v>1</v>
      </c>
    </row>
    <row r="1077" spans="1:29" ht="15">
      <c r="A1077" s="1"/>
      <c r="B1077" s="6" t="s">
        <v>55</v>
      </c>
      <c r="C1077" s="6" t="s">
        <v>4069</v>
      </c>
      <c r="D1077" s="6" t="s">
        <v>1149</v>
      </c>
      <c r="E1077" s="49" t="s">
        <v>1180</v>
      </c>
      <c r="F1077" s="6" t="s">
        <v>4070</v>
      </c>
      <c r="G1077" s="6" t="s">
        <v>1181</v>
      </c>
      <c r="H1077" s="6" t="s">
        <v>5961</v>
      </c>
      <c r="I1077" s="60" t="s">
        <v>5962</v>
      </c>
      <c r="J1077" s="49" t="s">
        <v>5963</v>
      </c>
      <c r="K1077" s="6" t="s">
        <v>5964</v>
      </c>
      <c r="L1077" s="29">
        <f>IF($J$6="с учетом НДС",VLOOKUP(I1077,LEGEND!B:E,4,0)*(1-M1077),VLOOKUP(I1077,LEGEND!B:E,4,0)*(1-M1077)/1.2)</f>
        <v>19400</v>
      </c>
      <c r="M1077" s="57">
        <f>IF(AND(B1077&lt;&gt;"1_Электроинструмент",B1077&lt;&gt;"2_Садовая техника"),$J$5,IF($J$4&lt;=20%,$J$4,IFERROR(VLOOKUP(S1077,LEGEND!$L$2:$M$5,2,FALSE),$J$4)))</f>
        <v>0</v>
      </c>
      <c r="N1077" s="48" t="s">
        <v>5963</v>
      </c>
      <c r="O1077" s="49" t="s">
        <v>60</v>
      </c>
      <c r="P1077" s="49" t="s">
        <v>66</v>
      </c>
      <c r="Q1077" s="49" t="s">
        <v>473</v>
      </c>
      <c r="R1077" s="50" t="s">
        <v>68</v>
      </c>
      <c r="S1077" s="49" t="s">
        <v>60</v>
      </c>
      <c r="T1077" s="73" t="str">
        <f>IF(_xlfn.XLOOKUP(I1077,LEGEND!B:B,LEGEND!H:H)&lt;&gt;"-",HYPERLINK(_xlfn.XLOOKUP(I1077,LEGEND!B:B,LEGEND!H:H),"link"),_xlfn.XLOOKUP(I1077,LEGEND!B:B,LEGEND!H:H))</f>
        <v>link</v>
      </c>
      <c r="U1077" s="73" t="str">
        <f>HYPERLINK(_xlfn.XLOOKUP(I1077,LEGEND!B:B,LEGEND!I:I))</f>
        <v>https://milwaukee-media-images.s3.amazonaws.com/hi/4932451768--Hero_1.jpg</v>
      </c>
      <c r="V1077" s="51" t="s">
        <v>5965</v>
      </c>
      <c r="W1077" s="63" t="s">
        <v>1189</v>
      </c>
      <c r="X1077" s="64">
        <v>70</v>
      </c>
      <c r="Y1077" s="64">
        <v>40</v>
      </c>
      <c r="Z1077" s="64">
        <v>45</v>
      </c>
      <c r="AA1077" s="84">
        <v>0.10199999999999999</v>
      </c>
      <c r="AB1077" s="85">
        <v>1</v>
      </c>
      <c r="AC1077" s="85">
        <v>1</v>
      </c>
    </row>
    <row r="1078" spans="1:29" ht="15">
      <c r="A1078" s="1"/>
      <c r="B1078" s="6" t="s">
        <v>55</v>
      </c>
      <c r="C1078" s="6" t="s">
        <v>4069</v>
      </c>
      <c r="D1078" s="6" t="s">
        <v>1149</v>
      </c>
      <c r="E1078" s="49" t="s">
        <v>1180</v>
      </c>
      <c r="F1078" s="6" t="s">
        <v>4070</v>
      </c>
      <c r="G1078" s="6" t="s">
        <v>1181</v>
      </c>
      <c r="H1078" s="6" t="s">
        <v>5971</v>
      </c>
      <c r="I1078" s="60" t="s">
        <v>5972</v>
      </c>
      <c r="J1078" s="49" t="s">
        <v>5973</v>
      </c>
      <c r="K1078" s="6" t="s">
        <v>5974</v>
      </c>
      <c r="L1078" s="29">
        <f>IF($J$6="с учетом НДС",VLOOKUP(I1078,LEGEND!B:E,4,0)*(1-M1078),VLOOKUP(I1078,LEGEND!B:E,4,0)*(1-M1078)/1.2)</f>
        <v>19400</v>
      </c>
      <c r="M1078" s="57">
        <f>IF(AND(B1078&lt;&gt;"1_Электроинструмент",B1078&lt;&gt;"2_Садовая техника"),$J$5,IF($J$4&lt;=20%,$J$4,IFERROR(VLOOKUP(S1078,LEGEND!$L$2:$M$5,2,FALSE),$J$4)))</f>
        <v>0</v>
      </c>
      <c r="N1078" s="48" t="s">
        <v>5973</v>
      </c>
      <c r="O1078" s="49" t="s">
        <v>60</v>
      </c>
      <c r="P1078" s="49" t="s">
        <v>66</v>
      </c>
      <c r="Q1078" s="49" t="s">
        <v>473</v>
      </c>
      <c r="R1078" s="50" t="s">
        <v>68</v>
      </c>
      <c r="S1078" s="49" t="s">
        <v>60</v>
      </c>
      <c r="T1078" s="73" t="str">
        <f>IF(_xlfn.XLOOKUP(I1078,LEGEND!B:B,LEGEND!H:H)&lt;&gt;"-",HYPERLINK(_xlfn.XLOOKUP(I1078,LEGEND!B:B,LEGEND!H:H),"link"),_xlfn.XLOOKUP(I1078,LEGEND!B:B,LEGEND!H:H))</f>
        <v>link</v>
      </c>
      <c r="U1078" s="73" t="str">
        <f>HYPERLINK(_xlfn.XLOOKUP(I1078,LEGEND!B:B,LEGEND!I:I))</f>
        <v>https://milwaukee-media-images.s3.amazonaws.com/hi/4932451770--Hero_1.jpg</v>
      </c>
      <c r="V1078" s="51" t="s">
        <v>5975</v>
      </c>
      <c r="W1078" s="63" t="s">
        <v>1189</v>
      </c>
      <c r="X1078" s="64">
        <v>70</v>
      </c>
      <c r="Y1078" s="64">
        <v>40</v>
      </c>
      <c r="Z1078" s="64">
        <v>45</v>
      </c>
      <c r="AA1078" s="84">
        <v>0.10199999999999999</v>
      </c>
      <c r="AB1078" s="85">
        <v>1</v>
      </c>
      <c r="AC1078" s="85">
        <v>1</v>
      </c>
    </row>
    <row r="1079" spans="1:29" ht="15">
      <c r="A1079" s="1"/>
      <c r="B1079" s="6" t="s">
        <v>55</v>
      </c>
      <c r="C1079" s="6" t="s">
        <v>4069</v>
      </c>
      <c r="D1079" s="6" t="s">
        <v>1149</v>
      </c>
      <c r="E1079" s="49" t="s">
        <v>1180</v>
      </c>
      <c r="F1079" s="6" t="s">
        <v>4070</v>
      </c>
      <c r="G1079" s="6" t="s">
        <v>1181</v>
      </c>
      <c r="H1079" s="6" t="s">
        <v>5072</v>
      </c>
      <c r="I1079" s="60" t="s">
        <v>5073</v>
      </c>
      <c r="J1079" s="49" t="s">
        <v>5074</v>
      </c>
      <c r="K1079" s="6" t="s">
        <v>5075</v>
      </c>
      <c r="L1079" s="29">
        <f>IF($J$6="с учетом НДС",VLOOKUP(I1079,LEGEND!B:E,4,0)*(1-M1079),VLOOKUP(I1079,LEGEND!B:E,4,0)*(1-M1079)/1.2)</f>
        <v>19600</v>
      </c>
      <c r="M1079" s="57">
        <f>IF(AND(B1079&lt;&gt;"1_Электроинструмент",B1079&lt;&gt;"2_Садовая техника"),$J$5,IF($J$4&lt;=20%,$J$4,IFERROR(VLOOKUP(S1079,LEGEND!$L$2:$M$5,2,FALSE),$J$4)))</f>
        <v>0</v>
      </c>
      <c r="N1079" s="48" t="s">
        <v>5074</v>
      </c>
      <c r="O1079" s="49" t="s">
        <v>60</v>
      </c>
      <c r="P1079" s="49" t="s">
        <v>66</v>
      </c>
      <c r="Q1079" s="49" t="s">
        <v>473</v>
      </c>
      <c r="R1079" s="50" t="s">
        <v>68</v>
      </c>
      <c r="S1079" s="49" t="s">
        <v>60</v>
      </c>
      <c r="T1079" s="73" t="str">
        <f>IF(_xlfn.XLOOKUP(I1079,LEGEND!B:B,LEGEND!H:H)&lt;&gt;"-",HYPERLINK(_xlfn.XLOOKUP(I1079,LEGEND!B:B,LEGEND!H:H),"link"),_xlfn.XLOOKUP(I1079,LEGEND!B:B,LEGEND!H:H))</f>
        <v>-</v>
      </c>
      <c r="U1079" s="73" t="str">
        <f>HYPERLINK(_xlfn.XLOOKUP(I1079,LEGEND!B:B,LEGEND!I:I))</f>
        <v>-</v>
      </c>
      <c r="V1079" s="51" t="s">
        <v>5076</v>
      </c>
      <c r="W1079" s="63" t="s">
        <v>1189</v>
      </c>
      <c r="X1079" s="64">
        <v>70</v>
      </c>
      <c r="Y1079" s="64">
        <v>40</v>
      </c>
      <c r="Z1079" s="64">
        <v>30</v>
      </c>
      <c r="AA1079" s="84">
        <v>0.26600000000000001</v>
      </c>
      <c r="AB1079" s="85">
        <v>1</v>
      </c>
      <c r="AC1079" s="85">
        <v>1</v>
      </c>
    </row>
    <row r="1080" spans="1:29" ht="15">
      <c r="A1080" s="1"/>
      <c r="B1080" s="6" t="s">
        <v>55</v>
      </c>
      <c r="C1080" s="6" t="s">
        <v>4069</v>
      </c>
      <c r="D1080" s="6" t="s">
        <v>1149</v>
      </c>
      <c r="E1080" s="49" t="s">
        <v>1180</v>
      </c>
      <c r="F1080" s="6" t="s">
        <v>4070</v>
      </c>
      <c r="G1080" s="6" t="s">
        <v>1181</v>
      </c>
      <c r="H1080" s="6" t="s">
        <v>5077</v>
      </c>
      <c r="I1080" s="60" t="s">
        <v>5078</v>
      </c>
      <c r="J1080" s="49" t="s">
        <v>5079</v>
      </c>
      <c r="K1080" s="6" t="s">
        <v>5080</v>
      </c>
      <c r="L1080" s="29">
        <f>IF($J$6="с учетом НДС",VLOOKUP(I1080,LEGEND!B:E,4,0)*(1-M1080),VLOOKUP(I1080,LEGEND!B:E,4,0)*(1-M1080)/1.2)</f>
        <v>19600</v>
      </c>
      <c r="M1080" s="57">
        <f>IF(AND(B1080&lt;&gt;"1_Электроинструмент",B1080&lt;&gt;"2_Садовая техника"),$J$5,IF($J$4&lt;=20%,$J$4,IFERROR(VLOOKUP(S1080,LEGEND!$L$2:$M$5,2,FALSE),$J$4)))</f>
        <v>0</v>
      </c>
      <c r="N1080" s="48" t="s">
        <v>5079</v>
      </c>
      <c r="O1080" s="49" t="s">
        <v>60</v>
      </c>
      <c r="P1080" s="49" t="s">
        <v>66</v>
      </c>
      <c r="Q1080" s="49" t="s">
        <v>473</v>
      </c>
      <c r="R1080" s="50" t="s">
        <v>68</v>
      </c>
      <c r="S1080" s="49" t="s">
        <v>60</v>
      </c>
      <c r="T1080" s="73" t="str">
        <f>IF(_xlfn.XLOOKUP(I1080,LEGEND!B:B,LEGEND!H:H)&lt;&gt;"-",HYPERLINK(_xlfn.XLOOKUP(I1080,LEGEND!B:B,LEGEND!H:H),"link"),_xlfn.XLOOKUP(I1080,LEGEND!B:B,LEGEND!H:H))</f>
        <v>-</v>
      </c>
      <c r="U1080" s="73" t="str">
        <f>HYPERLINK(_xlfn.XLOOKUP(I1080,LEGEND!B:B,LEGEND!I:I))</f>
        <v>-</v>
      </c>
      <c r="V1080" s="51" t="s">
        <v>5081</v>
      </c>
      <c r="W1080" s="63" t="s">
        <v>1189</v>
      </c>
      <c r="X1080" s="64">
        <v>70</v>
      </c>
      <c r="Y1080" s="64">
        <v>40</v>
      </c>
      <c r="Z1080" s="64">
        <v>40</v>
      </c>
      <c r="AA1080" s="84">
        <v>0.214</v>
      </c>
      <c r="AB1080" s="85">
        <v>1</v>
      </c>
      <c r="AC1080" s="85">
        <v>1</v>
      </c>
    </row>
    <row r="1081" spans="1:29" ht="15">
      <c r="A1081" s="1"/>
      <c r="B1081" s="6" t="s">
        <v>55</v>
      </c>
      <c r="C1081" s="6" t="s">
        <v>4069</v>
      </c>
      <c r="D1081" s="6" t="s">
        <v>1149</v>
      </c>
      <c r="E1081" s="49" t="s">
        <v>1180</v>
      </c>
      <c r="F1081" s="6" t="s">
        <v>4070</v>
      </c>
      <c r="G1081" s="6" t="s">
        <v>1181</v>
      </c>
      <c r="H1081" s="6" t="s">
        <v>5082</v>
      </c>
      <c r="I1081" s="60" t="s">
        <v>5083</v>
      </c>
      <c r="J1081" s="49" t="s">
        <v>5084</v>
      </c>
      <c r="K1081" s="6" t="s">
        <v>5085</v>
      </c>
      <c r="L1081" s="29">
        <f>IF($J$6="с учетом НДС",VLOOKUP(I1081,LEGEND!B:E,4,0)*(1-M1081),VLOOKUP(I1081,LEGEND!B:E,4,0)*(1-M1081)/1.2)</f>
        <v>19600</v>
      </c>
      <c r="M1081" s="57">
        <f>IF(AND(B1081&lt;&gt;"1_Электроинструмент",B1081&lt;&gt;"2_Садовая техника"),$J$5,IF($J$4&lt;=20%,$J$4,IFERROR(VLOOKUP(S1081,LEGEND!$L$2:$M$5,2,FALSE),$J$4)))</f>
        <v>0</v>
      </c>
      <c r="N1081" s="48" t="s">
        <v>5084</v>
      </c>
      <c r="O1081" s="49" t="s">
        <v>60</v>
      </c>
      <c r="P1081" s="49" t="s">
        <v>66</v>
      </c>
      <c r="Q1081" s="49" t="s">
        <v>473</v>
      </c>
      <c r="R1081" s="50" t="s">
        <v>68</v>
      </c>
      <c r="S1081" s="49" t="s">
        <v>60</v>
      </c>
      <c r="T1081" s="73" t="str">
        <f>IF(_xlfn.XLOOKUP(I1081,LEGEND!B:B,LEGEND!H:H)&lt;&gt;"-",HYPERLINK(_xlfn.XLOOKUP(I1081,LEGEND!B:B,LEGEND!H:H),"link"),_xlfn.XLOOKUP(I1081,LEGEND!B:B,LEGEND!H:H))</f>
        <v>-</v>
      </c>
      <c r="U1081" s="73" t="str">
        <f>HYPERLINK(_xlfn.XLOOKUP(I1081,LEGEND!B:B,LEGEND!I:I))</f>
        <v>-</v>
      </c>
      <c r="V1081" s="51" t="s">
        <v>5086</v>
      </c>
      <c r="W1081" s="63" t="s">
        <v>1189</v>
      </c>
      <c r="X1081" s="64">
        <v>70</v>
      </c>
      <c r="Y1081" s="64">
        <v>40</v>
      </c>
      <c r="Z1081" s="64">
        <v>40</v>
      </c>
      <c r="AA1081" s="84">
        <v>0.214</v>
      </c>
      <c r="AB1081" s="85">
        <v>1</v>
      </c>
      <c r="AC1081" s="85">
        <v>1</v>
      </c>
    </row>
    <row r="1082" spans="1:29" ht="15">
      <c r="A1082" s="1"/>
      <c r="B1082" s="6" t="s">
        <v>55</v>
      </c>
      <c r="C1082" s="6" t="s">
        <v>4069</v>
      </c>
      <c r="D1082" s="6" t="s">
        <v>1149</v>
      </c>
      <c r="E1082" s="49" t="s">
        <v>1180</v>
      </c>
      <c r="F1082" s="6" t="s">
        <v>4070</v>
      </c>
      <c r="G1082" s="6" t="s">
        <v>1181</v>
      </c>
      <c r="H1082" s="6" t="s">
        <v>5087</v>
      </c>
      <c r="I1082" s="60" t="s">
        <v>5088</v>
      </c>
      <c r="J1082" s="49" t="s">
        <v>5089</v>
      </c>
      <c r="K1082" s="6" t="s">
        <v>5090</v>
      </c>
      <c r="L1082" s="29">
        <f>IF($J$6="с учетом НДС",VLOOKUP(I1082,LEGEND!B:E,4,0)*(1-M1082),VLOOKUP(I1082,LEGEND!B:E,4,0)*(1-M1082)/1.2)</f>
        <v>19600</v>
      </c>
      <c r="M1082" s="57">
        <f>IF(AND(B1082&lt;&gt;"1_Электроинструмент",B1082&lt;&gt;"2_Садовая техника"),$J$5,IF($J$4&lt;=20%,$J$4,IFERROR(VLOOKUP(S1082,LEGEND!$L$2:$M$5,2,FALSE),$J$4)))</f>
        <v>0</v>
      </c>
      <c r="N1082" s="48" t="s">
        <v>5089</v>
      </c>
      <c r="O1082" s="49" t="s">
        <v>60</v>
      </c>
      <c r="P1082" s="49" t="s">
        <v>66</v>
      </c>
      <c r="Q1082" s="49" t="s">
        <v>473</v>
      </c>
      <c r="R1082" s="50" t="s">
        <v>68</v>
      </c>
      <c r="S1082" s="49" t="s">
        <v>60</v>
      </c>
      <c r="T1082" s="73" t="str">
        <f>IF(_xlfn.XLOOKUP(I1082,LEGEND!B:B,LEGEND!H:H)&lt;&gt;"-",HYPERLINK(_xlfn.XLOOKUP(I1082,LEGEND!B:B,LEGEND!H:H),"link"),_xlfn.XLOOKUP(I1082,LEGEND!B:B,LEGEND!H:H))</f>
        <v>-</v>
      </c>
      <c r="U1082" s="73" t="str">
        <f>HYPERLINK(_xlfn.XLOOKUP(I1082,LEGEND!B:B,LEGEND!I:I))</f>
        <v>-</v>
      </c>
      <c r="V1082" s="51" t="s">
        <v>5091</v>
      </c>
      <c r="W1082" s="63" t="s">
        <v>1189</v>
      </c>
      <c r="X1082" s="64">
        <v>70</v>
      </c>
      <c r="Y1082" s="64">
        <v>40</v>
      </c>
      <c r="Z1082" s="64">
        <v>40</v>
      </c>
      <c r="AA1082" s="84">
        <v>0.214</v>
      </c>
      <c r="AB1082" s="85">
        <v>1</v>
      </c>
      <c r="AC1082" s="85">
        <v>1</v>
      </c>
    </row>
    <row r="1083" spans="1:29" ht="15">
      <c r="A1083" s="1"/>
      <c r="B1083" s="6" t="s">
        <v>55</v>
      </c>
      <c r="C1083" s="6" t="s">
        <v>4069</v>
      </c>
      <c r="D1083" s="6" t="s">
        <v>1149</v>
      </c>
      <c r="E1083" s="49" t="s">
        <v>1180</v>
      </c>
      <c r="F1083" s="6" t="s">
        <v>4070</v>
      </c>
      <c r="G1083" s="6" t="s">
        <v>1181</v>
      </c>
      <c r="H1083" s="6" t="s">
        <v>5092</v>
      </c>
      <c r="I1083" s="60" t="s">
        <v>5093</v>
      </c>
      <c r="J1083" s="49" t="s">
        <v>5094</v>
      </c>
      <c r="K1083" s="6" t="s">
        <v>5095</v>
      </c>
      <c r="L1083" s="29">
        <f>IF($J$6="с учетом НДС",VLOOKUP(I1083,LEGEND!B:E,4,0)*(1-M1083),VLOOKUP(I1083,LEGEND!B:E,4,0)*(1-M1083)/1.2)</f>
        <v>19600</v>
      </c>
      <c r="M1083" s="57">
        <f>IF(AND(B1083&lt;&gt;"1_Электроинструмент",B1083&lt;&gt;"2_Садовая техника"),$J$5,IF($J$4&lt;=20%,$J$4,IFERROR(VLOOKUP(S1083,LEGEND!$L$2:$M$5,2,FALSE),$J$4)))</f>
        <v>0</v>
      </c>
      <c r="N1083" s="48" t="s">
        <v>5094</v>
      </c>
      <c r="O1083" s="49" t="s">
        <v>60</v>
      </c>
      <c r="P1083" s="49" t="s">
        <v>66</v>
      </c>
      <c r="Q1083" s="49" t="s">
        <v>473</v>
      </c>
      <c r="R1083" s="50" t="s">
        <v>68</v>
      </c>
      <c r="S1083" s="49" t="s">
        <v>60</v>
      </c>
      <c r="T1083" s="73" t="str">
        <f>IF(_xlfn.XLOOKUP(I1083,LEGEND!B:B,LEGEND!H:H)&lt;&gt;"-",HYPERLINK(_xlfn.XLOOKUP(I1083,LEGEND!B:B,LEGEND!H:H),"link"),_xlfn.XLOOKUP(I1083,LEGEND!B:B,LEGEND!H:H))</f>
        <v>-</v>
      </c>
      <c r="U1083" s="73" t="str">
        <f>HYPERLINK(_xlfn.XLOOKUP(I1083,LEGEND!B:B,LEGEND!I:I))</f>
        <v>-</v>
      </c>
      <c r="V1083" s="51" t="s">
        <v>5096</v>
      </c>
      <c r="W1083" s="63" t="s">
        <v>1189</v>
      </c>
      <c r="X1083" s="64">
        <v>70</v>
      </c>
      <c r="Y1083" s="64">
        <v>40</v>
      </c>
      <c r="Z1083" s="64">
        <v>40</v>
      </c>
      <c r="AA1083" s="84">
        <v>0.214</v>
      </c>
      <c r="AB1083" s="85">
        <v>1</v>
      </c>
      <c r="AC1083" s="85">
        <v>1</v>
      </c>
    </row>
    <row r="1084" spans="1:29" ht="15">
      <c r="A1084" s="1"/>
      <c r="B1084" s="6" t="s">
        <v>55</v>
      </c>
      <c r="C1084" s="6" t="s">
        <v>4069</v>
      </c>
      <c r="D1084" s="6" t="s">
        <v>1149</v>
      </c>
      <c r="E1084" s="49" t="s">
        <v>1180</v>
      </c>
      <c r="F1084" s="6" t="s">
        <v>4070</v>
      </c>
      <c r="G1084" s="6" t="s">
        <v>1181</v>
      </c>
      <c r="H1084" s="6" t="s">
        <v>5097</v>
      </c>
      <c r="I1084" s="60" t="s">
        <v>5098</v>
      </c>
      <c r="J1084" s="49" t="s">
        <v>5099</v>
      </c>
      <c r="K1084" s="6" t="s">
        <v>5100</v>
      </c>
      <c r="L1084" s="29">
        <f>IF($J$6="с учетом НДС",VLOOKUP(I1084,LEGEND!B:E,4,0)*(1-M1084),VLOOKUP(I1084,LEGEND!B:E,4,0)*(1-M1084)/1.2)</f>
        <v>19600</v>
      </c>
      <c r="M1084" s="57">
        <f>IF(AND(B1084&lt;&gt;"1_Электроинструмент",B1084&lt;&gt;"2_Садовая техника"),$J$5,IF($J$4&lt;=20%,$J$4,IFERROR(VLOOKUP(S1084,LEGEND!$L$2:$M$5,2,FALSE),$J$4)))</f>
        <v>0</v>
      </c>
      <c r="N1084" s="48" t="s">
        <v>5099</v>
      </c>
      <c r="O1084" s="49" t="s">
        <v>60</v>
      </c>
      <c r="P1084" s="49" t="s">
        <v>66</v>
      </c>
      <c r="Q1084" s="49" t="s">
        <v>473</v>
      </c>
      <c r="R1084" s="50" t="s">
        <v>68</v>
      </c>
      <c r="S1084" s="49" t="s">
        <v>60</v>
      </c>
      <c r="T1084" s="73" t="str">
        <f>IF(_xlfn.XLOOKUP(I1084,LEGEND!B:B,LEGEND!H:H)&lt;&gt;"-",HYPERLINK(_xlfn.XLOOKUP(I1084,LEGEND!B:B,LEGEND!H:H),"link"),_xlfn.XLOOKUP(I1084,LEGEND!B:B,LEGEND!H:H))</f>
        <v>-</v>
      </c>
      <c r="U1084" s="73" t="str">
        <f>HYPERLINK(_xlfn.XLOOKUP(I1084,LEGEND!B:B,LEGEND!I:I))</f>
        <v>-</v>
      </c>
      <c r="V1084" s="51" t="s">
        <v>5101</v>
      </c>
      <c r="W1084" s="63" t="s">
        <v>1189</v>
      </c>
      <c r="X1084" s="64">
        <v>70</v>
      </c>
      <c r="Y1084" s="64">
        <v>40</v>
      </c>
      <c r="Z1084" s="64">
        <v>40</v>
      </c>
      <c r="AA1084" s="84">
        <v>0.214</v>
      </c>
      <c r="AB1084" s="85">
        <v>1</v>
      </c>
      <c r="AC1084" s="85">
        <v>1</v>
      </c>
    </row>
    <row r="1085" spans="1:29" ht="15">
      <c r="A1085" s="1"/>
      <c r="B1085" s="6" t="s">
        <v>55</v>
      </c>
      <c r="C1085" s="6" t="s">
        <v>4069</v>
      </c>
      <c r="D1085" s="6" t="s">
        <v>1149</v>
      </c>
      <c r="E1085" s="49" t="s">
        <v>1180</v>
      </c>
      <c r="F1085" s="6" t="s">
        <v>4070</v>
      </c>
      <c r="G1085" s="6" t="s">
        <v>1181</v>
      </c>
      <c r="H1085" s="6" t="s">
        <v>5102</v>
      </c>
      <c r="I1085" s="60" t="s">
        <v>5103</v>
      </c>
      <c r="J1085" s="49" t="s">
        <v>5104</v>
      </c>
      <c r="K1085" s="6" t="s">
        <v>5105</v>
      </c>
      <c r="L1085" s="29">
        <f>IF($J$6="с учетом НДС",VLOOKUP(I1085,LEGEND!B:E,4,0)*(1-M1085),VLOOKUP(I1085,LEGEND!B:E,4,0)*(1-M1085)/1.2)</f>
        <v>19600</v>
      </c>
      <c r="M1085" s="57">
        <f>IF(AND(B1085&lt;&gt;"1_Электроинструмент",B1085&lt;&gt;"2_Садовая техника"),$J$5,IF($J$4&lt;=20%,$J$4,IFERROR(VLOOKUP(S1085,LEGEND!$L$2:$M$5,2,FALSE),$J$4)))</f>
        <v>0</v>
      </c>
      <c r="N1085" s="48" t="s">
        <v>5104</v>
      </c>
      <c r="O1085" s="49" t="s">
        <v>60</v>
      </c>
      <c r="P1085" s="49" t="s">
        <v>66</v>
      </c>
      <c r="Q1085" s="49" t="s">
        <v>473</v>
      </c>
      <c r="R1085" s="50" t="s">
        <v>68</v>
      </c>
      <c r="S1085" s="49" t="s">
        <v>60</v>
      </c>
      <c r="T1085" s="73" t="str">
        <f>IF(_xlfn.XLOOKUP(I1085,LEGEND!B:B,LEGEND!H:H)&lt;&gt;"-",HYPERLINK(_xlfn.XLOOKUP(I1085,LEGEND!B:B,LEGEND!H:H),"link"),_xlfn.XLOOKUP(I1085,LEGEND!B:B,LEGEND!H:H))</f>
        <v>-</v>
      </c>
      <c r="U1085" s="73" t="str">
        <f>HYPERLINK(_xlfn.XLOOKUP(I1085,LEGEND!B:B,LEGEND!I:I))</f>
        <v>-</v>
      </c>
      <c r="V1085" s="51" t="s">
        <v>5106</v>
      </c>
      <c r="W1085" s="63" t="s">
        <v>1189</v>
      </c>
      <c r="X1085" s="64">
        <v>70</v>
      </c>
      <c r="Y1085" s="64">
        <v>40</v>
      </c>
      <c r="Z1085" s="64">
        <v>40</v>
      </c>
      <c r="AA1085" s="84">
        <v>0.214</v>
      </c>
      <c r="AB1085" s="85">
        <v>1</v>
      </c>
      <c r="AC1085" s="85">
        <v>1</v>
      </c>
    </row>
    <row r="1086" spans="1:29" ht="15">
      <c r="A1086" s="1"/>
      <c r="B1086" s="6" t="s">
        <v>55</v>
      </c>
      <c r="C1086" s="6" t="s">
        <v>4069</v>
      </c>
      <c r="D1086" s="6" t="s">
        <v>1149</v>
      </c>
      <c r="E1086" s="49" t="s">
        <v>1180</v>
      </c>
      <c r="F1086" s="6" t="s">
        <v>4070</v>
      </c>
      <c r="G1086" s="6" t="s">
        <v>1181</v>
      </c>
      <c r="H1086" s="6" t="s">
        <v>5107</v>
      </c>
      <c r="I1086" s="60" t="s">
        <v>5108</v>
      </c>
      <c r="J1086" s="49" t="s">
        <v>5109</v>
      </c>
      <c r="K1086" s="6" t="s">
        <v>5110</v>
      </c>
      <c r="L1086" s="29">
        <f>IF($J$6="с учетом НДС",VLOOKUP(I1086,LEGEND!B:E,4,0)*(1-M1086),VLOOKUP(I1086,LEGEND!B:E,4,0)*(1-M1086)/1.2)</f>
        <v>19600</v>
      </c>
      <c r="M1086" s="57">
        <f>IF(AND(B1086&lt;&gt;"1_Электроинструмент",B1086&lt;&gt;"2_Садовая техника"),$J$5,IF($J$4&lt;=20%,$J$4,IFERROR(VLOOKUP(S1086,LEGEND!$L$2:$M$5,2,FALSE),$J$4)))</f>
        <v>0</v>
      </c>
      <c r="N1086" s="48" t="s">
        <v>5109</v>
      </c>
      <c r="O1086" s="49" t="s">
        <v>60</v>
      </c>
      <c r="P1086" s="49" t="s">
        <v>66</v>
      </c>
      <c r="Q1086" s="49" t="s">
        <v>473</v>
      </c>
      <c r="R1086" s="50" t="s">
        <v>68</v>
      </c>
      <c r="S1086" s="49" t="s">
        <v>60</v>
      </c>
      <c r="T1086" s="73" t="str">
        <f>IF(_xlfn.XLOOKUP(I1086,LEGEND!B:B,LEGEND!H:H)&lt;&gt;"-",HYPERLINK(_xlfn.XLOOKUP(I1086,LEGEND!B:B,LEGEND!H:H),"link"),_xlfn.XLOOKUP(I1086,LEGEND!B:B,LEGEND!H:H))</f>
        <v>-</v>
      </c>
      <c r="U1086" s="73" t="str">
        <f>HYPERLINK(_xlfn.XLOOKUP(I1086,LEGEND!B:B,LEGEND!I:I))</f>
        <v>-</v>
      </c>
      <c r="V1086" s="51" t="s">
        <v>5111</v>
      </c>
      <c r="W1086" s="63" t="s">
        <v>1189</v>
      </c>
      <c r="X1086" s="64">
        <v>70</v>
      </c>
      <c r="Y1086" s="64">
        <v>40</v>
      </c>
      <c r="Z1086" s="64">
        <v>40</v>
      </c>
      <c r="AA1086" s="84">
        <v>0.214</v>
      </c>
      <c r="AB1086" s="85">
        <v>1</v>
      </c>
      <c r="AC1086" s="85">
        <v>1</v>
      </c>
    </row>
    <row r="1087" spans="1:29" ht="15">
      <c r="A1087" s="1"/>
      <c r="B1087" s="6" t="s">
        <v>55</v>
      </c>
      <c r="C1087" s="6" t="s">
        <v>4069</v>
      </c>
      <c r="D1087" s="6" t="s">
        <v>1149</v>
      </c>
      <c r="E1087" s="49" t="s">
        <v>1180</v>
      </c>
      <c r="F1087" s="6" t="s">
        <v>4070</v>
      </c>
      <c r="G1087" s="6" t="s">
        <v>1181</v>
      </c>
      <c r="H1087" s="6" t="s">
        <v>5112</v>
      </c>
      <c r="I1087" s="60" t="s">
        <v>5113</v>
      </c>
      <c r="J1087" s="49" t="s">
        <v>5114</v>
      </c>
      <c r="K1087" s="6" t="s">
        <v>5115</v>
      </c>
      <c r="L1087" s="29">
        <f>IF($J$6="с учетом НДС",VLOOKUP(I1087,LEGEND!B:E,4,0)*(1-M1087),VLOOKUP(I1087,LEGEND!B:E,4,0)*(1-M1087)/1.2)</f>
        <v>19600</v>
      </c>
      <c r="M1087" s="57">
        <f>IF(AND(B1087&lt;&gt;"1_Электроинструмент",B1087&lt;&gt;"2_Садовая техника"),$J$5,IF($J$4&lt;=20%,$J$4,IFERROR(VLOOKUP(S1087,LEGEND!$L$2:$M$5,2,FALSE),$J$4)))</f>
        <v>0</v>
      </c>
      <c r="N1087" s="48" t="s">
        <v>5114</v>
      </c>
      <c r="O1087" s="49" t="s">
        <v>60</v>
      </c>
      <c r="P1087" s="49" t="s">
        <v>66</v>
      </c>
      <c r="Q1087" s="49" t="s">
        <v>473</v>
      </c>
      <c r="R1087" s="50" t="s">
        <v>68</v>
      </c>
      <c r="S1087" s="49" t="s">
        <v>60</v>
      </c>
      <c r="T1087" s="73" t="str">
        <f>IF(_xlfn.XLOOKUP(I1087,LEGEND!B:B,LEGEND!H:H)&lt;&gt;"-",HYPERLINK(_xlfn.XLOOKUP(I1087,LEGEND!B:B,LEGEND!H:H),"link"),_xlfn.XLOOKUP(I1087,LEGEND!B:B,LEGEND!H:H))</f>
        <v>-</v>
      </c>
      <c r="U1087" s="73" t="str">
        <f>HYPERLINK(_xlfn.XLOOKUP(I1087,LEGEND!B:B,LEGEND!I:I))</f>
        <v>-</v>
      </c>
      <c r="V1087" s="51" t="s">
        <v>5116</v>
      </c>
      <c r="W1087" s="63" t="s">
        <v>1189</v>
      </c>
      <c r="X1087" s="64">
        <v>70</v>
      </c>
      <c r="Y1087" s="64">
        <v>40</v>
      </c>
      <c r="Z1087" s="64">
        <v>40</v>
      </c>
      <c r="AA1087" s="84">
        <v>0.30599999999999999</v>
      </c>
      <c r="AB1087" s="85">
        <v>1</v>
      </c>
      <c r="AC1087" s="85">
        <v>1</v>
      </c>
    </row>
    <row r="1088" spans="1:29" ht="15">
      <c r="A1088" s="1"/>
      <c r="B1088" s="6" t="s">
        <v>55</v>
      </c>
      <c r="C1088" s="6" t="s">
        <v>4069</v>
      </c>
      <c r="D1088" s="6" t="s">
        <v>1149</v>
      </c>
      <c r="E1088" s="49" t="s">
        <v>1180</v>
      </c>
      <c r="F1088" s="6" t="s">
        <v>4070</v>
      </c>
      <c r="G1088" s="6" t="s">
        <v>1181</v>
      </c>
      <c r="H1088" s="6" t="s">
        <v>5117</v>
      </c>
      <c r="I1088" s="60" t="s">
        <v>5118</v>
      </c>
      <c r="J1088" s="49" t="s">
        <v>5119</v>
      </c>
      <c r="K1088" s="6" t="s">
        <v>5120</v>
      </c>
      <c r="L1088" s="29">
        <f>IF($J$6="с учетом НДС",VLOOKUP(I1088,LEGEND!B:E,4,0)*(1-M1088),VLOOKUP(I1088,LEGEND!B:E,4,0)*(1-M1088)/1.2)</f>
        <v>19600</v>
      </c>
      <c r="M1088" s="57">
        <f>IF(AND(B1088&lt;&gt;"1_Электроинструмент",B1088&lt;&gt;"2_Садовая техника"),$J$5,IF($J$4&lt;=20%,$J$4,IFERROR(VLOOKUP(S1088,LEGEND!$L$2:$M$5,2,FALSE),$J$4)))</f>
        <v>0</v>
      </c>
      <c r="N1088" s="48" t="s">
        <v>5119</v>
      </c>
      <c r="O1088" s="49" t="s">
        <v>60</v>
      </c>
      <c r="P1088" s="49" t="s">
        <v>66</v>
      </c>
      <c r="Q1088" s="49" t="s">
        <v>473</v>
      </c>
      <c r="R1088" s="50" t="s">
        <v>68</v>
      </c>
      <c r="S1088" s="49" t="s">
        <v>60</v>
      </c>
      <c r="T1088" s="73" t="str">
        <f>IF(_xlfn.XLOOKUP(I1088,LEGEND!B:B,LEGEND!H:H)&lt;&gt;"-",HYPERLINK(_xlfn.XLOOKUP(I1088,LEGEND!B:B,LEGEND!H:H),"link"),_xlfn.XLOOKUP(I1088,LEGEND!B:B,LEGEND!H:H))</f>
        <v>-</v>
      </c>
      <c r="U1088" s="73" t="str">
        <f>HYPERLINK(_xlfn.XLOOKUP(I1088,LEGEND!B:B,LEGEND!I:I))</f>
        <v>-</v>
      </c>
      <c r="V1088" s="51" t="s">
        <v>5121</v>
      </c>
      <c r="W1088" s="63" t="s">
        <v>1189</v>
      </c>
      <c r="X1088" s="64">
        <v>70</v>
      </c>
      <c r="Y1088" s="64">
        <v>40</v>
      </c>
      <c r="Z1088" s="64">
        <v>40</v>
      </c>
      <c r="AA1088" s="84">
        <v>0.214</v>
      </c>
      <c r="AB1088" s="85">
        <v>1</v>
      </c>
      <c r="AC1088" s="85">
        <v>1</v>
      </c>
    </row>
    <row r="1089" spans="1:29" ht="15">
      <c r="A1089" s="1"/>
      <c r="B1089" s="6" t="s">
        <v>55</v>
      </c>
      <c r="C1089" s="6" t="s">
        <v>4069</v>
      </c>
      <c r="D1089" s="6" t="s">
        <v>1149</v>
      </c>
      <c r="E1089" s="49" t="s">
        <v>1180</v>
      </c>
      <c r="F1089" s="6" t="s">
        <v>4070</v>
      </c>
      <c r="G1089" s="6" t="s">
        <v>1181</v>
      </c>
      <c r="H1089" s="6" t="s">
        <v>5920</v>
      </c>
      <c r="I1089" s="60" t="s">
        <v>5921</v>
      </c>
      <c r="J1089" s="49" t="s">
        <v>5922</v>
      </c>
      <c r="K1089" s="6" t="s">
        <v>5923</v>
      </c>
      <c r="L1089" s="29">
        <f>IF($J$6="с учетом НДС",VLOOKUP(I1089,LEGEND!B:E,4,0)*(1-M1089),VLOOKUP(I1089,LEGEND!B:E,4,0)*(1-M1089)/1.2)</f>
        <v>20600</v>
      </c>
      <c r="M1089" s="57">
        <f>IF(AND(B1089&lt;&gt;"1_Электроинструмент",B1089&lt;&gt;"2_Садовая техника"),$J$5,IF($J$4&lt;=20%,$J$4,IFERROR(VLOOKUP(S1089,LEGEND!$L$2:$M$5,2,FALSE),$J$4)))</f>
        <v>0</v>
      </c>
      <c r="N1089" s="48" t="s">
        <v>5922</v>
      </c>
      <c r="O1089" s="49" t="s">
        <v>60</v>
      </c>
      <c r="P1089" s="49" t="s">
        <v>66</v>
      </c>
      <c r="Q1089" s="49" t="s">
        <v>473</v>
      </c>
      <c r="R1089" s="50" t="s">
        <v>68</v>
      </c>
      <c r="S1089" s="49" t="s">
        <v>60</v>
      </c>
      <c r="T1089" s="73" t="str">
        <f>IF(_xlfn.XLOOKUP(I1089,LEGEND!B:B,LEGEND!H:H)&lt;&gt;"-",HYPERLINK(_xlfn.XLOOKUP(I1089,LEGEND!B:B,LEGEND!H:H),"link"),_xlfn.XLOOKUP(I1089,LEGEND!B:B,LEGEND!H:H))</f>
        <v>-</v>
      </c>
      <c r="U1089" s="73" t="str">
        <f>HYPERLINK(_xlfn.XLOOKUP(I1089,LEGEND!B:B,LEGEND!I:I))</f>
        <v>-</v>
      </c>
      <c r="V1089" s="51" t="s">
        <v>5924</v>
      </c>
      <c r="W1089" s="63" t="s">
        <v>1189</v>
      </c>
      <c r="X1089" s="64">
        <v>70</v>
      </c>
      <c r="Y1089" s="64">
        <v>40</v>
      </c>
      <c r="Z1089" s="64">
        <v>40</v>
      </c>
      <c r="AA1089" s="84">
        <v>0.214</v>
      </c>
      <c r="AB1089" s="85">
        <v>1</v>
      </c>
      <c r="AC1089" s="85">
        <v>1</v>
      </c>
    </row>
    <row r="1090" spans="1:29" ht="15">
      <c r="A1090" s="1"/>
      <c r="B1090" s="6" t="s">
        <v>55</v>
      </c>
      <c r="C1090" s="6" t="s">
        <v>4069</v>
      </c>
      <c r="D1090" s="6" t="s">
        <v>1149</v>
      </c>
      <c r="E1090" s="49" t="s">
        <v>1180</v>
      </c>
      <c r="F1090" s="6" t="s">
        <v>4070</v>
      </c>
      <c r="G1090" s="6" t="s">
        <v>1181</v>
      </c>
      <c r="H1090" s="6" t="s">
        <v>5925</v>
      </c>
      <c r="I1090" s="60" t="s">
        <v>5926</v>
      </c>
      <c r="J1090" s="49" t="s">
        <v>5927</v>
      </c>
      <c r="K1090" s="6" t="s">
        <v>5928</v>
      </c>
      <c r="L1090" s="29">
        <f>IF($J$6="с учетом НДС",VLOOKUP(I1090,LEGEND!B:E,4,0)*(1-M1090),VLOOKUP(I1090,LEGEND!B:E,4,0)*(1-M1090)/1.2)</f>
        <v>20600</v>
      </c>
      <c r="M1090" s="57">
        <f>IF(AND(B1090&lt;&gt;"1_Электроинструмент",B1090&lt;&gt;"2_Садовая техника"),$J$5,IF($J$4&lt;=20%,$J$4,IFERROR(VLOOKUP(S1090,LEGEND!$L$2:$M$5,2,FALSE),$J$4)))</f>
        <v>0</v>
      </c>
      <c r="N1090" s="48" t="s">
        <v>5927</v>
      </c>
      <c r="O1090" s="49" t="s">
        <v>60</v>
      </c>
      <c r="P1090" s="49" t="s">
        <v>66</v>
      </c>
      <c r="Q1090" s="49" t="s">
        <v>473</v>
      </c>
      <c r="R1090" s="50" t="s">
        <v>68</v>
      </c>
      <c r="S1090" s="49" t="s">
        <v>60</v>
      </c>
      <c r="T1090" s="73" t="str">
        <f>IF(_xlfn.XLOOKUP(I1090,LEGEND!B:B,LEGEND!H:H)&lt;&gt;"-",HYPERLINK(_xlfn.XLOOKUP(I1090,LEGEND!B:B,LEGEND!H:H),"link"),_xlfn.XLOOKUP(I1090,LEGEND!B:B,LEGEND!H:H))</f>
        <v>-</v>
      </c>
      <c r="U1090" s="73" t="str">
        <f>HYPERLINK(_xlfn.XLOOKUP(I1090,LEGEND!B:B,LEGEND!I:I))</f>
        <v>-</v>
      </c>
      <c r="V1090" s="51" t="s">
        <v>5929</v>
      </c>
      <c r="W1090" s="63" t="s">
        <v>1189</v>
      </c>
      <c r="X1090" s="64">
        <v>70</v>
      </c>
      <c r="Y1090" s="64">
        <v>40</v>
      </c>
      <c r="Z1090" s="64">
        <v>40</v>
      </c>
      <c r="AA1090" s="84">
        <v>0.214</v>
      </c>
      <c r="AB1090" s="85">
        <v>1</v>
      </c>
      <c r="AC1090" s="85">
        <v>1</v>
      </c>
    </row>
    <row r="1091" spans="1:29" ht="15">
      <c r="A1091" s="1"/>
      <c r="B1091" s="6" t="s">
        <v>55</v>
      </c>
      <c r="C1091" s="6" t="s">
        <v>4069</v>
      </c>
      <c r="D1091" s="6" t="s">
        <v>1149</v>
      </c>
      <c r="E1091" s="49" t="s">
        <v>1180</v>
      </c>
      <c r="F1091" s="6" t="s">
        <v>4070</v>
      </c>
      <c r="G1091" s="6" t="s">
        <v>1181</v>
      </c>
      <c r="H1091" s="6" t="s">
        <v>5930</v>
      </c>
      <c r="I1091" s="60" t="s">
        <v>5931</v>
      </c>
      <c r="J1091" s="49" t="s">
        <v>5932</v>
      </c>
      <c r="K1091" s="6" t="s">
        <v>5933</v>
      </c>
      <c r="L1091" s="29">
        <f>IF($J$6="с учетом НДС",VLOOKUP(I1091,LEGEND!B:E,4,0)*(1-M1091),VLOOKUP(I1091,LEGEND!B:E,4,0)*(1-M1091)/1.2)</f>
        <v>20600</v>
      </c>
      <c r="M1091" s="57">
        <f>IF(AND(B1091&lt;&gt;"1_Электроинструмент",B1091&lt;&gt;"2_Садовая техника"),$J$5,IF($J$4&lt;=20%,$J$4,IFERROR(VLOOKUP(S1091,LEGEND!$L$2:$M$5,2,FALSE),$J$4)))</f>
        <v>0</v>
      </c>
      <c r="N1091" s="48" t="s">
        <v>5932</v>
      </c>
      <c r="O1091" s="49" t="s">
        <v>60</v>
      </c>
      <c r="P1091" s="49" t="s">
        <v>66</v>
      </c>
      <c r="Q1091" s="49" t="s">
        <v>473</v>
      </c>
      <c r="R1091" s="50" t="s">
        <v>68</v>
      </c>
      <c r="S1091" s="49" t="s">
        <v>60</v>
      </c>
      <c r="T1091" s="73" t="str">
        <f>IF(_xlfn.XLOOKUP(I1091,LEGEND!B:B,LEGEND!H:H)&lt;&gt;"-",HYPERLINK(_xlfn.XLOOKUP(I1091,LEGEND!B:B,LEGEND!H:H),"link"),_xlfn.XLOOKUP(I1091,LEGEND!B:B,LEGEND!H:H))</f>
        <v>-</v>
      </c>
      <c r="U1091" s="73" t="str">
        <f>HYPERLINK(_xlfn.XLOOKUP(I1091,LEGEND!B:B,LEGEND!I:I))</f>
        <v>-</v>
      </c>
      <c r="V1091" s="51" t="s">
        <v>5934</v>
      </c>
      <c r="W1091" s="63" t="s">
        <v>1189</v>
      </c>
      <c r="X1091" s="64">
        <v>70</v>
      </c>
      <c r="Y1091" s="64">
        <v>40</v>
      </c>
      <c r="Z1091" s="64">
        <v>40</v>
      </c>
      <c r="AA1091" s="84">
        <v>0.214</v>
      </c>
      <c r="AB1091" s="85">
        <v>1</v>
      </c>
      <c r="AC1091" s="85">
        <v>1</v>
      </c>
    </row>
    <row r="1092" spans="1:29" ht="15">
      <c r="A1092" s="1"/>
      <c r="B1092" s="6" t="s">
        <v>55</v>
      </c>
      <c r="C1092" s="6" t="s">
        <v>4069</v>
      </c>
      <c r="D1092" s="6" t="s">
        <v>1149</v>
      </c>
      <c r="E1092" s="49" t="s">
        <v>1180</v>
      </c>
      <c r="F1092" s="6" t="s">
        <v>4070</v>
      </c>
      <c r="G1092" s="6" t="s">
        <v>1181</v>
      </c>
      <c r="H1092" s="6" t="s">
        <v>5935</v>
      </c>
      <c r="I1092" s="60" t="s">
        <v>5936</v>
      </c>
      <c r="J1092" s="49" t="s">
        <v>5937</v>
      </c>
      <c r="K1092" s="6" t="s">
        <v>5938</v>
      </c>
      <c r="L1092" s="29">
        <f>IF($J$6="с учетом НДС",VLOOKUP(I1092,LEGEND!B:E,4,0)*(1-M1092),VLOOKUP(I1092,LEGEND!B:E,4,0)*(1-M1092)/1.2)</f>
        <v>20600</v>
      </c>
      <c r="M1092" s="57">
        <f>IF(AND(B1092&lt;&gt;"1_Электроинструмент",B1092&lt;&gt;"2_Садовая техника"),$J$5,IF($J$4&lt;=20%,$J$4,IFERROR(VLOOKUP(S1092,LEGEND!$L$2:$M$5,2,FALSE),$J$4)))</f>
        <v>0</v>
      </c>
      <c r="N1092" s="48" t="s">
        <v>5937</v>
      </c>
      <c r="O1092" s="49" t="s">
        <v>60</v>
      </c>
      <c r="P1092" s="49" t="s">
        <v>66</v>
      </c>
      <c r="Q1092" s="49" t="s">
        <v>473</v>
      </c>
      <c r="R1092" s="50" t="s">
        <v>68</v>
      </c>
      <c r="S1092" s="49" t="s">
        <v>60</v>
      </c>
      <c r="T1092" s="73" t="str">
        <f>IF(_xlfn.XLOOKUP(I1092,LEGEND!B:B,LEGEND!H:H)&lt;&gt;"-",HYPERLINK(_xlfn.XLOOKUP(I1092,LEGEND!B:B,LEGEND!H:H),"link"),_xlfn.XLOOKUP(I1092,LEGEND!B:B,LEGEND!H:H))</f>
        <v>-</v>
      </c>
      <c r="U1092" s="73" t="str">
        <f>HYPERLINK(_xlfn.XLOOKUP(I1092,LEGEND!B:B,LEGEND!I:I))</f>
        <v>-</v>
      </c>
      <c r="V1092" s="51" t="s">
        <v>5939</v>
      </c>
      <c r="W1092" s="63" t="s">
        <v>1189</v>
      </c>
      <c r="X1092" s="64">
        <v>70</v>
      </c>
      <c r="Y1092" s="64">
        <v>40</v>
      </c>
      <c r="Z1092" s="64">
        <v>40</v>
      </c>
      <c r="AA1092" s="84">
        <v>0.214</v>
      </c>
      <c r="AB1092" s="85">
        <v>1</v>
      </c>
      <c r="AC1092" s="85">
        <v>1</v>
      </c>
    </row>
    <row r="1093" spans="1:29" ht="15">
      <c r="A1093" s="1"/>
      <c r="B1093" s="6" t="s">
        <v>55</v>
      </c>
      <c r="C1093" s="6" t="s">
        <v>4069</v>
      </c>
      <c r="D1093" s="6" t="s">
        <v>1149</v>
      </c>
      <c r="E1093" s="49" t="s">
        <v>1180</v>
      </c>
      <c r="F1093" s="6" t="s">
        <v>4070</v>
      </c>
      <c r="G1093" s="6" t="s">
        <v>1181</v>
      </c>
      <c r="H1093" s="6" t="s">
        <v>5940</v>
      </c>
      <c r="I1093" s="60" t="s">
        <v>5941</v>
      </c>
      <c r="J1093" s="49" t="s">
        <v>5942</v>
      </c>
      <c r="K1093" s="6" t="s">
        <v>5943</v>
      </c>
      <c r="L1093" s="29">
        <f>IF($J$6="с учетом НДС",VLOOKUP(I1093,LEGEND!B:E,4,0)*(1-M1093),VLOOKUP(I1093,LEGEND!B:E,4,0)*(1-M1093)/1.2)</f>
        <v>20600</v>
      </c>
      <c r="M1093" s="57">
        <f>IF(AND(B1093&lt;&gt;"1_Электроинструмент",B1093&lt;&gt;"2_Садовая техника"),$J$5,IF($J$4&lt;=20%,$J$4,IFERROR(VLOOKUP(S1093,LEGEND!$L$2:$M$5,2,FALSE),$J$4)))</f>
        <v>0</v>
      </c>
      <c r="N1093" s="48" t="s">
        <v>5942</v>
      </c>
      <c r="O1093" s="49" t="s">
        <v>60</v>
      </c>
      <c r="P1093" s="49" t="s">
        <v>66</v>
      </c>
      <c r="Q1093" s="49" t="s">
        <v>473</v>
      </c>
      <c r="R1093" s="50" t="s">
        <v>68</v>
      </c>
      <c r="S1093" s="49" t="s">
        <v>60</v>
      </c>
      <c r="T1093" s="73" t="str">
        <f>IF(_xlfn.XLOOKUP(I1093,LEGEND!B:B,LEGEND!H:H)&lt;&gt;"-",HYPERLINK(_xlfn.XLOOKUP(I1093,LEGEND!B:B,LEGEND!H:H),"link"),_xlfn.XLOOKUP(I1093,LEGEND!B:B,LEGEND!H:H))</f>
        <v>-</v>
      </c>
      <c r="U1093" s="73" t="str">
        <f>HYPERLINK(_xlfn.XLOOKUP(I1093,LEGEND!B:B,LEGEND!I:I))</f>
        <v>-</v>
      </c>
      <c r="V1093" s="51" t="s">
        <v>5944</v>
      </c>
      <c r="W1093" s="63" t="s">
        <v>1189</v>
      </c>
      <c r="X1093" s="64">
        <v>70</v>
      </c>
      <c r="Y1093" s="64">
        <v>40</v>
      </c>
      <c r="Z1093" s="64">
        <v>40</v>
      </c>
      <c r="AA1093" s="84">
        <v>0.214</v>
      </c>
      <c r="AB1093" s="85">
        <v>1</v>
      </c>
      <c r="AC1093" s="85">
        <v>1</v>
      </c>
    </row>
    <row r="1094" spans="1:29" ht="15">
      <c r="A1094" s="1"/>
      <c r="B1094" s="6" t="s">
        <v>55</v>
      </c>
      <c r="C1094" s="6" t="s">
        <v>4069</v>
      </c>
      <c r="D1094" s="6" t="s">
        <v>1149</v>
      </c>
      <c r="E1094" s="49" t="s">
        <v>1180</v>
      </c>
      <c r="F1094" s="6" t="s">
        <v>4070</v>
      </c>
      <c r="G1094" s="6" t="s">
        <v>1181</v>
      </c>
      <c r="H1094" s="6" t="s">
        <v>5945</v>
      </c>
      <c r="I1094" s="60" t="s">
        <v>5946</v>
      </c>
      <c r="J1094" s="49" t="s">
        <v>5947</v>
      </c>
      <c r="K1094" s="6" t="s">
        <v>5948</v>
      </c>
      <c r="L1094" s="29">
        <f>IF($J$6="с учетом НДС",VLOOKUP(I1094,LEGEND!B:E,4,0)*(1-M1094),VLOOKUP(I1094,LEGEND!B:E,4,0)*(1-M1094)/1.2)</f>
        <v>20600</v>
      </c>
      <c r="M1094" s="57">
        <f>IF(AND(B1094&lt;&gt;"1_Электроинструмент",B1094&lt;&gt;"2_Садовая техника"),$J$5,IF($J$4&lt;=20%,$J$4,IFERROR(VLOOKUP(S1094,LEGEND!$L$2:$M$5,2,FALSE),$J$4)))</f>
        <v>0</v>
      </c>
      <c r="N1094" s="48" t="s">
        <v>5947</v>
      </c>
      <c r="O1094" s="49" t="s">
        <v>60</v>
      </c>
      <c r="P1094" s="49" t="s">
        <v>66</v>
      </c>
      <c r="Q1094" s="49" t="s">
        <v>473</v>
      </c>
      <c r="R1094" s="50" t="s">
        <v>68</v>
      </c>
      <c r="S1094" s="49" t="s">
        <v>60</v>
      </c>
      <c r="T1094" s="73" t="str">
        <f>IF(_xlfn.XLOOKUP(I1094,LEGEND!B:B,LEGEND!H:H)&lt;&gt;"-",HYPERLINK(_xlfn.XLOOKUP(I1094,LEGEND!B:B,LEGEND!H:H),"link"),_xlfn.XLOOKUP(I1094,LEGEND!B:B,LEGEND!H:H))</f>
        <v>-</v>
      </c>
      <c r="U1094" s="73" t="str">
        <f>HYPERLINK(_xlfn.XLOOKUP(I1094,LEGEND!B:B,LEGEND!I:I))</f>
        <v>-</v>
      </c>
      <c r="V1094" s="51" t="s">
        <v>5949</v>
      </c>
      <c r="W1094" s="63" t="s">
        <v>1189</v>
      </c>
      <c r="X1094" s="64">
        <v>70</v>
      </c>
      <c r="Y1094" s="64">
        <v>40</v>
      </c>
      <c r="Z1094" s="64">
        <v>40</v>
      </c>
      <c r="AA1094" s="84">
        <v>0.214</v>
      </c>
      <c r="AB1094" s="85">
        <v>1</v>
      </c>
      <c r="AC1094" s="85">
        <v>1</v>
      </c>
    </row>
    <row r="1095" spans="1:29" ht="15">
      <c r="A1095" s="1"/>
      <c r="B1095" s="6" t="s">
        <v>55</v>
      </c>
      <c r="C1095" s="6" t="s">
        <v>4069</v>
      </c>
      <c r="D1095" s="6" t="s">
        <v>1149</v>
      </c>
      <c r="E1095" s="49" t="s">
        <v>1180</v>
      </c>
      <c r="F1095" s="6" t="s">
        <v>4070</v>
      </c>
      <c r="G1095" s="6" t="s">
        <v>1181</v>
      </c>
      <c r="H1095" s="6" t="s">
        <v>5451</v>
      </c>
      <c r="I1095" s="60" t="s">
        <v>5452</v>
      </c>
      <c r="J1095" s="49" t="s">
        <v>5453</v>
      </c>
      <c r="K1095" s="6" t="s">
        <v>5454</v>
      </c>
      <c r="L1095" s="29">
        <f>IF($J$6="с учетом НДС",VLOOKUP(I1095,LEGEND!B:E,4,0)*(1-M1095),VLOOKUP(I1095,LEGEND!B:E,4,0)*(1-M1095)/1.2)</f>
        <v>30500</v>
      </c>
      <c r="M1095" s="57">
        <f>IF(AND(B1095&lt;&gt;"1_Электроинструмент",B1095&lt;&gt;"2_Садовая техника"),$J$5,IF($J$4&lt;=20%,$J$4,IFERROR(VLOOKUP(S1095,LEGEND!$L$2:$M$5,2,FALSE),$J$4)))</f>
        <v>0</v>
      </c>
      <c r="N1095" s="48" t="s">
        <v>60</v>
      </c>
      <c r="O1095" s="49" t="s">
        <v>60</v>
      </c>
      <c r="P1095" s="49" t="s">
        <v>66</v>
      </c>
      <c r="Q1095" s="49" t="s">
        <v>473</v>
      </c>
      <c r="R1095" s="50" t="s">
        <v>68</v>
      </c>
      <c r="S1095" s="49" t="s">
        <v>60</v>
      </c>
      <c r="T1095" s="73" t="str">
        <f>IF(_xlfn.XLOOKUP(I1095,LEGEND!B:B,LEGEND!H:H)&lt;&gt;"-",HYPERLINK(_xlfn.XLOOKUP(I1095,LEGEND!B:B,LEGEND!H:H),"link"),_xlfn.XLOOKUP(I1095,LEGEND!B:B,LEGEND!H:H))</f>
        <v>link</v>
      </c>
      <c r="U1095" s="73" t="str">
        <f>HYPERLINK(_xlfn.XLOOKUP(I1095,LEGEND!B:B,LEGEND!I:I))</f>
        <v>https://milwaukee-media-images.s3.amazonaws.com/hi/4932430245--Hero_1.jpg</v>
      </c>
      <c r="V1095" s="51" t="s">
        <v>5455</v>
      </c>
      <c r="W1095" s="63" t="s">
        <v>1189</v>
      </c>
      <c r="X1095" s="64">
        <v>225</v>
      </c>
      <c r="Y1095" s="64">
        <v>157</v>
      </c>
      <c r="Z1095" s="64">
        <v>99</v>
      </c>
      <c r="AA1095" s="84">
        <v>1.4279999999999999</v>
      </c>
      <c r="AB1095" s="85">
        <v>1</v>
      </c>
      <c r="AC1095" s="85">
        <v>1</v>
      </c>
    </row>
    <row r="1096" spans="1:29" ht="15">
      <c r="A1096" s="1"/>
      <c r="B1096" s="6" t="s">
        <v>55</v>
      </c>
      <c r="C1096" s="6" t="s">
        <v>4069</v>
      </c>
      <c r="D1096" s="6" t="s">
        <v>1149</v>
      </c>
      <c r="E1096" s="49" t="s">
        <v>1180</v>
      </c>
      <c r="F1096" s="6" t="s">
        <v>4070</v>
      </c>
      <c r="G1096" s="6" t="s">
        <v>1181</v>
      </c>
      <c r="H1096" s="6" t="s">
        <v>5456</v>
      </c>
      <c r="I1096" s="60" t="s">
        <v>5457</v>
      </c>
      <c r="J1096" s="49" t="s">
        <v>5458</v>
      </c>
      <c r="K1096" s="6" t="s">
        <v>5459</v>
      </c>
      <c r="L1096" s="29">
        <f>IF($J$6="с учетом НДС",VLOOKUP(I1096,LEGEND!B:E,4,0)*(1-M1096),VLOOKUP(I1096,LEGEND!B:E,4,0)*(1-M1096)/1.2)</f>
        <v>30500</v>
      </c>
      <c r="M1096" s="57">
        <f>IF(AND(B1096&lt;&gt;"1_Электроинструмент",B1096&lt;&gt;"2_Садовая техника"),$J$5,IF($J$4&lt;=20%,$J$4,IFERROR(VLOOKUP(S1096,LEGEND!$L$2:$M$5,2,FALSE),$J$4)))</f>
        <v>0</v>
      </c>
      <c r="N1096" s="48" t="s">
        <v>60</v>
      </c>
      <c r="O1096" s="49" t="s">
        <v>60</v>
      </c>
      <c r="P1096" s="49" t="s">
        <v>66</v>
      </c>
      <c r="Q1096" s="49" t="s">
        <v>473</v>
      </c>
      <c r="R1096" s="50" t="s">
        <v>68</v>
      </c>
      <c r="S1096" s="49" t="s">
        <v>60</v>
      </c>
      <c r="T1096" s="73" t="str">
        <f>IF(_xlfn.XLOOKUP(I1096,LEGEND!B:B,LEGEND!H:H)&lt;&gt;"-",HYPERLINK(_xlfn.XLOOKUP(I1096,LEGEND!B:B,LEGEND!H:H),"link"),_xlfn.XLOOKUP(I1096,LEGEND!B:B,LEGEND!H:H))</f>
        <v>link</v>
      </c>
      <c r="U1096" s="73" t="str">
        <f>HYPERLINK(_xlfn.XLOOKUP(I1096,LEGEND!B:B,LEGEND!I:I))</f>
        <v>https://milwaukee-media-images.s3.amazonaws.com/hi/4932430247--Hero_1.jpg</v>
      </c>
      <c r="V1096" s="51" t="s">
        <v>5460</v>
      </c>
      <c r="W1096" s="63" t="s">
        <v>1189</v>
      </c>
      <c r="X1096" s="64">
        <v>227</v>
      </c>
      <c r="Y1096" s="64">
        <v>160</v>
      </c>
      <c r="Z1096" s="64">
        <v>98</v>
      </c>
      <c r="AA1096" s="84">
        <v>1.4159999999999999</v>
      </c>
      <c r="AB1096" s="85">
        <v>1</v>
      </c>
      <c r="AC1096" s="85">
        <v>1</v>
      </c>
    </row>
    <row r="1097" spans="1:29" ht="15">
      <c r="A1097" s="1"/>
      <c r="B1097" s="6" t="s">
        <v>55</v>
      </c>
      <c r="C1097" s="6" t="s">
        <v>4069</v>
      </c>
      <c r="D1097" s="6" t="s">
        <v>1149</v>
      </c>
      <c r="E1097" s="49" t="s">
        <v>1180</v>
      </c>
      <c r="F1097" s="6" t="s">
        <v>4070</v>
      </c>
      <c r="G1097" s="6" t="s">
        <v>1181</v>
      </c>
      <c r="H1097" s="6" t="s">
        <v>5461</v>
      </c>
      <c r="I1097" s="60" t="s">
        <v>5462</v>
      </c>
      <c r="J1097" s="49" t="s">
        <v>5463</v>
      </c>
      <c r="K1097" s="6" t="s">
        <v>5464</v>
      </c>
      <c r="L1097" s="29">
        <f>IF($J$6="с учетом НДС",VLOOKUP(I1097,LEGEND!B:E,4,0)*(1-M1097),VLOOKUP(I1097,LEGEND!B:E,4,0)*(1-M1097)/1.2)</f>
        <v>30500</v>
      </c>
      <c r="M1097" s="57">
        <f>IF(AND(B1097&lt;&gt;"1_Электроинструмент",B1097&lt;&gt;"2_Садовая техника"),$J$5,IF($J$4&lt;=20%,$J$4,IFERROR(VLOOKUP(S1097,LEGEND!$L$2:$M$5,2,FALSE),$J$4)))</f>
        <v>0</v>
      </c>
      <c r="N1097" s="48" t="s">
        <v>60</v>
      </c>
      <c r="O1097" s="49" t="s">
        <v>60</v>
      </c>
      <c r="P1097" s="49" t="s">
        <v>66</v>
      </c>
      <c r="Q1097" s="49" t="s">
        <v>473</v>
      </c>
      <c r="R1097" s="50" t="s">
        <v>68</v>
      </c>
      <c r="S1097" s="49" t="s">
        <v>60</v>
      </c>
      <c r="T1097" s="73" t="str">
        <f>IF(_xlfn.XLOOKUP(I1097,LEGEND!B:B,LEGEND!H:H)&lt;&gt;"-",HYPERLINK(_xlfn.XLOOKUP(I1097,LEGEND!B:B,LEGEND!H:H),"link"),_xlfn.XLOOKUP(I1097,LEGEND!B:B,LEGEND!H:H))</f>
        <v>link</v>
      </c>
      <c r="U1097" s="73" t="str">
        <f>HYPERLINK(_xlfn.XLOOKUP(I1097,LEGEND!B:B,LEGEND!I:I))</f>
        <v>https://milwaukee-media-images.s3.amazonaws.com/hi/4932430249--Hero_1.jpg</v>
      </c>
      <c r="V1097" s="51" t="s">
        <v>5465</v>
      </c>
      <c r="W1097" s="63" t="s">
        <v>1189</v>
      </c>
      <c r="X1097" s="64">
        <v>225</v>
      </c>
      <c r="Y1097" s="64">
        <v>160</v>
      </c>
      <c r="Z1097" s="64">
        <v>95</v>
      </c>
      <c r="AA1097" s="84">
        <v>1.5269999999999999</v>
      </c>
      <c r="AB1097" s="85">
        <v>1</v>
      </c>
      <c r="AC1097" s="85">
        <v>1</v>
      </c>
    </row>
    <row r="1098" spans="1:29" ht="15">
      <c r="A1098" s="1"/>
      <c r="B1098" s="6" t="s">
        <v>55</v>
      </c>
      <c r="C1098" s="6" t="s">
        <v>4069</v>
      </c>
      <c r="D1098" s="6" t="s">
        <v>1149</v>
      </c>
      <c r="E1098" s="49" t="s">
        <v>1180</v>
      </c>
      <c r="F1098" s="6" t="s">
        <v>4070</v>
      </c>
      <c r="G1098" s="6" t="s">
        <v>1181</v>
      </c>
      <c r="H1098" s="6" t="s">
        <v>5466</v>
      </c>
      <c r="I1098" s="60" t="s">
        <v>5467</v>
      </c>
      <c r="J1098" s="49" t="s">
        <v>5468</v>
      </c>
      <c r="K1098" s="6" t="s">
        <v>5469</v>
      </c>
      <c r="L1098" s="29">
        <f>IF($J$6="с учетом НДС",VLOOKUP(I1098,LEGEND!B:E,4,0)*(1-M1098),VLOOKUP(I1098,LEGEND!B:E,4,0)*(1-M1098)/1.2)</f>
        <v>30500</v>
      </c>
      <c r="M1098" s="57">
        <f>IF(AND(B1098&lt;&gt;"1_Электроинструмент",B1098&lt;&gt;"2_Садовая техника"),$J$5,IF($J$4&lt;=20%,$J$4,IFERROR(VLOOKUP(S1098,LEGEND!$L$2:$M$5,2,FALSE),$J$4)))</f>
        <v>0</v>
      </c>
      <c r="N1098" s="48" t="s">
        <v>60</v>
      </c>
      <c r="O1098" s="49" t="s">
        <v>60</v>
      </c>
      <c r="P1098" s="49" t="s">
        <v>66</v>
      </c>
      <c r="Q1098" s="49" t="s">
        <v>473</v>
      </c>
      <c r="R1098" s="50" t="s">
        <v>68</v>
      </c>
      <c r="S1098" s="49" t="s">
        <v>60</v>
      </c>
      <c r="T1098" s="73" t="str">
        <f>IF(_xlfn.XLOOKUP(I1098,LEGEND!B:B,LEGEND!H:H)&lt;&gt;"-",HYPERLINK(_xlfn.XLOOKUP(I1098,LEGEND!B:B,LEGEND!H:H),"link"),_xlfn.XLOOKUP(I1098,LEGEND!B:B,LEGEND!H:H))</f>
        <v>link</v>
      </c>
      <c r="U1098" s="73" t="str">
        <f>HYPERLINK(_xlfn.XLOOKUP(I1098,LEGEND!B:B,LEGEND!I:I))</f>
        <v>https://milwaukee-media-images.s3.amazonaws.com/hi/4932430251--Hero_1.jpg</v>
      </c>
      <c r="V1098" s="51" t="s">
        <v>5470</v>
      </c>
      <c r="W1098" s="63" t="s">
        <v>1189</v>
      </c>
      <c r="X1098" s="64">
        <v>228</v>
      </c>
      <c r="Y1098" s="64">
        <v>159</v>
      </c>
      <c r="Z1098" s="64">
        <v>89</v>
      </c>
      <c r="AA1098" s="84">
        <v>1.5309999999999999</v>
      </c>
      <c r="AB1098" s="85">
        <v>1</v>
      </c>
      <c r="AC1098" s="85">
        <v>1</v>
      </c>
    </row>
    <row r="1099" spans="1:29" ht="15">
      <c r="A1099" s="1"/>
      <c r="B1099" s="6" t="s">
        <v>55</v>
      </c>
      <c r="C1099" s="6" t="s">
        <v>4069</v>
      </c>
      <c r="D1099" s="6" t="s">
        <v>1149</v>
      </c>
      <c r="E1099" s="49" t="s">
        <v>1180</v>
      </c>
      <c r="F1099" s="6" t="s">
        <v>4070</v>
      </c>
      <c r="G1099" s="6" t="s">
        <v>1181</v>
      </c>
      <c r="H1099" s="6" t="s">
        <v>5481</v>
      </c>
      <c r="I1099" s="60" t="s">
        <v>5482</v>
      </c>
      <c r="J1099" s="49" t="s">
        <v>5483</v>
      </c>
      <c r="K1099" s="6" t="s">
        <v>5484</v>
      </c>
      <c r="L1099" s="29">
        <f>IF($J$6="с учетом НДС",VLOOKUP(I1099,LEGEND!B:E,4,0)*(1-M1099),VLOOKUP(I1099,LEGEND!B:E,4,0)*(1-M1099)/1.2)</f>
        <v>30500</v>
      </c>
      <c r="M1099" s="57">
        <f>IF(AND(B1099&lt;&gt;"1_Электроинструмент",B1099&lt;&gt;"2_Садовая техника"),$J$5,IF($J$4&lt;=20%,$J$4,IFERROR(VLOOKUP(S1099,LEGEND!$L$2:$M$5,2,FALSE),$J$4)))</f>
        <v>0</v>
      </c>
      <c r="N1099" s="48" t="s">
        <v>60</v>
      </c>
      <c r="O1099" s="49" t="s">
        <v>60</v>
      </c>
      <c r="P1099" s="49" t="s">
        <v>66</v>
      </c>
      <c r="Q1099" s="49" t="s">
        <v>473</v>
      </c>
      <c r="R1099" s="50" t="s">
        <v>68</v>
      </c>
      <c r="S1099" s="49" t="s">
        <v>60</v>
      </c>
      <c r="T1099" s="73" t="str">
        <f>IF(_xlfn.XLOOKUP(I1099,LEGEND!B:B,LEGEND!H:H)&lt;&gt;"-",HYPERLINK(_xlfn.XLOOKUP(I1099,LEGEND!B:B,LEGEND!H:H),"link"),_xlfn.XLOOKUP(I1099,LEGEND!B:B,LEGEND!H:H))</f>
        <v>link</v>
      </c>
      <c r="U1099" s="73" t="str">
        <f>HYPERLINK(_xlfn.XLOOKUP(I1099,LEGEND!B:B,LEGEND!I:I))</f>
        <v>https://milwaukee-media-images.s3.amazonaws.com/hi/4932430276--Hero_1.jpg</v>
      </c>
      <c r="V1099" s="51" t="s">
        <v>5485</v>
      </c>
      <c r="W1099" s="63" t="s">
        <v>1189</v>
      </c>
      <c r="X1099" s="64">
        <v>225</v>
      </c>
      <c r="Y1099" s="64">
        <v>160</v>
      </c>
      <c r="Z1099" s="64">
        <v>95</v>
      </c>
      <c r="AA1099" s="84">
        <v>1.22</v>
      </c>
      <c r="AB1099" s="85">
        <v>1</v>
      </c>
      <c r="AC1099" s="85">
        <v>1</v>
      </c>
    </row>
    <row r="1100" spans="1:29" ht="15">
      <c r="A1100" s="1"/>
      <c r="B1100" s="6" t="s">
        <v>55</v>
      </c>
      <c r="C1100" s="6" t="s">
        <v>4069</v>
      </c>
      <c r="D1100" s="6" t="s">
        <v>1149</v>
      </c>
      <c r="E1100" s="49" t="s">
        <v>1180</v>
      </c>
      <c r="F1100" s="6" t="s">
        <v>4070</v>
      </c>
      <c r="G1100" s="6" t="s">
        <v>1181</v>
      </c>
      <c r="H1100" s="6" t="s">
        <v>5521</v>
      </c>
      <c r="I1100" s="60" t="s">
        <v>5522</v>
      </c>
      <c r="J1100" s="49" t="s">
        <v>5523</v>
      </c>
      <c r="K1100" s="6" t="s">
        <v>5524</v>
      </c>
      <c r="L1100" s="29">
        <f>IF($J$6="с учетом НДС",VLOOKUP(I1100,LEGEND!B:E,4,0)*(1-M1100),VLOOKUP(I1100,LEGEND!B:E,4,0)*(1-M1100)/1.2)</f>
        <v>30500</v>
      </c>
      <c r="M1100" s="57">
        <f>IF(AND(B1100&lt;&gt;"1_Электроинструмент",B1100&lt;&gt;"2_Садовая техника"),$J$5,IF($J$4&lt;=20%,$J$4,IFERROR(VLOOKUP(S1100,LEGEND!$L$2:$M$5,2,FALSE),$J$4)))</f>
        <v>0</v>
      </c>
      <c r="N1100" s="48" t="s">
        <v>60</v>
      </c>
      <c r="O1100" s="49" t="s">
        <v>60</v>
      </c>
      <c r="P1100" s="49" t="s">
        <v>66</v>
      </c>
      <c r="Q1100" s="49" t="s">
        <v>473</v>
      </c>
      <c r="R1100" s="50" t="s">
        <v>68</v>
      </c>
      <c r="S1100" s="49" t="s">
        <v>60</v>
      </c>
      <c r="T1100" s="73" t="str">
        <f>IF(_xlfn.XLOOKUP(I1100,LEGEND!B:B,LEGEND!H:H)&lt;&gt;"-",HYPERLINK(_xlfn.XLOOKUP(I1100,LEGEND!B:B,LEGEND!H:H),"link"),_xlfn.XLOOKUP(I1100,LEGEND!B:B,LEGEND!H:H))</f>
        <v>link</v>
      </c>
      <c r="U1100" s="73" t="str">
        <f>HYPERLINK(_xlfn.XLOOKUP(I1100,LEGEND!B:B,LEGEND!I:I))</f>
        <v>https://milwaukee-media-images.s3.amazonaws.com/hi/4932430293--Hero_1.jpg</v>
      </c>
      <c r="V1100" s="51" t="s">
        <v>5525</v>
      </c>
      <c r="W1100" s="63" t="s">
        <v>1189</v>
      </c>
      <c r="X1100" s="64">
        <v>229</v>
      </c>
      <c r="Y1100" s="64">
        <v>158</v>
      </c>
      <c r="Z1100" s="64">
        <v>94</v>
      </c>
      <c r="AA1100" s="84">
        <v>1.446</v>
      </c>
      <c r="AB1100" s="85">
        <v>1</v>
      </c>
      <c r="AC1100" s="85">
        <v>1</v>
      </c>
    </row>
    <row r="1101" spans="1:29" ht="15">
      <c r="A1101" s="1"/>
      <c r="B1101" s="6" t="s">
        <v>55</v>
      </c>
      <c r="C1101" s="6" t="s">
        <v>4069</v>
      </c>
      <c r="D1101" s="6" t="s">
        <v>1149</v>
      </c>
      <c r="E1101" s="49" t="s">
        <v>1180</v>
      </c>
      <c r="F1101" s="6" t="s">
        <v>4070</v>
      </c>
      <c r="G1101" s="6" t="s">
        <v>1181</v>
      </c>
      <c r="H1101" s="6" t="s">
        <v>5531</v>
      </c>
      <c r="I1101" s="60" t="s">
        <v>5532</v>
      </c>
      <c r="J1101" s="49" t="s">
        <v>5533</v>
      </c>
      <c r="K1101" s="6" t="s">
        <v>5534</v>
      </c>
      <c r="L1101" s="29">
        <f>IF($J$6="с учетом НДС",VLOOKUP(I1101,LEGEND!B:E,4,0)*(1-M1101),VLOOKUP(I1101,LEGEND!B:E,4,0)*(1-M1101)/1.2)</f>
        <v>30500</v>
      </c>
      <c r="M1101" s="57">
        <f>IF(AND(B1101&lt;&gt;"1_Электроинструмент",B1101&lt;&gt;"2_Садовая техника"),$J$5,IF($J$4&lt;=20%,$J$4,IFERROR(VLOOKUP(S1101,LEGEND!$L$2:$M$5,2,FALSE),$J$4)))</f>
        <v>0</v>
      </c>
      <c r="N1101" s="48" t="s">
        <v>60</v>
      </c>
      <c r="O1101" s="49" t="s">
        <v>60</v>
      </c>
      <c r="P1101" s="49" t="s">
        <v>66</v>
      </c>
      <c r="Q1101" s="49" t="s">
        <v>473</v>
      </c>
      <c r="R1101" s="50" t="s">
        <v>68</v>
      </c>
      <c r="S1101" s="49" t="s">
        <v>60</v>
      </c>
      <c r="T1101" s="73" t="str">
        <f>IF(_xlfn.XLOOKUP(I1101,LEGEND!B:B,LEGEND!H:H)&lt;&gt;"-",HYPERLINK(_xlfn.XLOOKUP(I1101,LEGEND!B:B,LEGEND!H:H),"link"),_xlfn.XLOOKUP(I1101,LEGEND!B:B,LEGEND!H:H))</f>
        <v>link</v>
      </c>
      <c r="U1101" s="73" t="str">
        <f>HYPERLINK(_xlfn.XLOOKUP(I1101,LEGEND!B:B,LEGEND!I:I))</f>
        <v>https://milwaukee-media-images.s3.amazonaws.com/hi/4932430297--Hero_1.jpg</v>
      </c>
      <c r="V1101" s="51" t="s">
        <v>5535</v>
      </c>
      <c r="W1101" s="63" t="s">
        <v>1189</v>
      </c>
      <c r="X1101" s="64">
        <v>230</v>
      </c>
      <c r="Y1101" s="64">
        <v>160</v>
      </c>
      <c r="Z1101" s="64">
        <v>95</v>
      </c>
      <c r="AA1101" s="84">
        <v>1.431</v>
      </c>
      <c r="AB1101" s="85">
        <v>1</v>
      </c>
      <c r="AC1101" s="85">
        <v>1</v>
      </c>
    </row>
    <row r="1102" spans="1:29" ht="15">
      <c r="A1102" s="1"/>
      <c r="B1102" s="6" t="s">
        <v>55</v>
      </c>
      <c r="C1102" s="6" t="s">
        <v>4069</v>
      </c>
      <c r="D1102" s="6" t="s">
        <v>1149</v>
      </c>
      <c r="E1102" s="49" t="s">
        <v>1180</v>
      </c>
      <c r="F1102" s="6" t="s">
        <v>4070</v>
      </c>
      <c r="G1102" s="6" t="s">
        <v>1181</v>
      </c>
      <c r="H1102" s="6" t="s">
        <v>5536</v>
      </c>
      <c r="I1102" s="60" t="s">
        <v>5537</v>
      </c>
      <c r="J1102" s="49" t="s">
        <v>5538</v>
      </c>
      <c r="K1102" s="6" t="s">
        <v>5539</v>
      </c>
      <c r="L1102" s="29">
        <f>IF($J$6="с учетом НДС",VLOOKUP(I1102,LEGEND!B:E,4,0)*(1-M1102),VLOOKUP(I1102,LEGEND!B:E,4,0)*(1-M1102)/1.2)</f>
        <v>30500</v>
      </c>
      <c r="M1102" s="57">
        <f>IF(AND(B1102&lt;&gt;"1_Электроинструмент",B1102&lt;&gt;"2_Садовая техника"),$J$5,IF($J$4&lt;=20%,$J$4,IFERROR(VLOOKUP(S1102,LEGEND!$L$2:$M$5,2,FALSE),$J$4)))</f>
        <v>0</v>
      </c>
      <c r="N1102" s="48" t="s">
        <v>60</v>
      </c>
      <c r="O1102" s="49" t="s">
        <v>60</v>
      </c>
      <c r="P1102" s="49" t="s">
        <v>66</v>
      </c>
      <c r="Q1102" s="49" t="s">
        <v>473</v>
      </c>
      <c r="R1102" s="50" t="s">
        <v>68</v>
      </c>
      <c r="S1102" s="49" t="s">
        <v>60</v>
      </c>
      <c r="T1102" s="73" t="str">
        <f>IF(_xlfn.XLOOKUP(I1102,LEGEND!B:B,LEGEND!H:H)&lt;&gt;"-",HYPERLINK(_xlfn.XLOOKUP(I1102,LEGEND!B:B,LEGEND!H:H),"link"),_xlfn.XLOOKUP(I1102,LEGEND!B:B,LEGEND!H:H))</f>
        <v>link</v>
      </c>
      <c r="U1102" s="73" t="str">
        <f>HYPERLINK(_xlfn.XLOOKUP(I1102,LEGEND!B:B,LEGEND!I:I))</f>
        <v>https://milwaukee-media-images.s3.amazonaws.com/hi/4932430299--Hero_1.jpg</v>
      </c>
      <c r="V1102" s="51" t="s">
        <v>5540</v>
      </c>
      <c r="W1102" s="63" t="s">
        <v>1189</v>
      </c>
      <c r="X1102" s="64">
        <v>223</v>
      </c>
      <c r="Y1102" s="64">
        <v>159</v>
      </c>
      <c r="Z1102" s="64">
        <v>94</v>
      </c>
      <c r="AA1102" s="84">
        <v>1.411</v>
      </c>
      <c r="AB1102" s="85">
        <v>1</v>
      </c>
      <c r="AC1102" s="85">
        <v>1</v>
      </c>
    </row>
    <row r="1103" spans="1:29" ht="15">
      <c r="A1103" s="1"/>
      <c r="B1103" s="6" t="s">
        <v>55</v>
      </c>
      <c r="C1103" s="6" t="s">
        <v>4069</v>
      </c>
      <c r="D1103" s="6" t="s">
        <v>1149</v>
      </c>
      <c r="E1103" s="49" t="s">
        <v>1180</v>
      </c>
      <c r="F1103" s="6" t="s">
        <v>4070</v>
      </c>
      <c r="G1103" s="6" t="s">
        <v>1181</v>
      </c>
      <c r="H1103" s="6" t="s">
        <v>5541</v>
      </c>
      <c r="I1103" s="60" t="s">
        <v>5542</v>
      </c>
      <c r="J1103" s="49" t="s">
        <v>5543</v>
      </c>
      <c r="K1103" s="6" t="s">
        <v>5544</v>
      </c>
      <c r="L1103" s="29">
        <f>IF($J$6="с учетом НДС",VLOOKUP(I1103,LEGEND!B:E,4,0)*(1-M1103),VLOOKUP(I1103,LEGEND!B:E,4,0)*(1-M1103)/1.2)</f>
        <v>30500</v>
      </c>
      <c r="M1103" s="57">
        <f>IF(AND(B1103&lt;&gt;"1_Электроинструмент",B1103&lt;&gt;"2_Садовая техника"),$J$5,IF($J$4&lt;=20%,$J$4,IFERROR(VLOOKUP(S1103,LEGEND!$L$2:$M$5,2,FALSE),$J$4)))</f>
        <v>0</v>
      </c>
      <c r="N1103" s="48" t="s">
        <v>60</v>
      </c>
      <c r="O1103" s="49" t="s">
        <v>60</v>
      </c>
      <c r="P1103" s="49" t="s">
        <v>66</v>
      </c>
      <c r="Q1103" s="49" t="s">
        <v>473</v>
      </c>
      <c r="R1103" s="50" t="s">
        <v>68</v>
      </c>
      <c r="S1103" s="49" t="s">
        <v>60</v>
      </c>
      <c r="T1103" s="73" t="str">
        <f>IF(_xlfn.XLOOKUP(I1103,LEGEND!B:B,LEGEND!H:H)&lt;&gt;"-",HYPERLINK(_xlfn.XLOOKUP(I1103,LEGEND!B:B,LEGEND!H:H),"link"),_xlfn.XLOOKUP(I1103,LEGEND!B:B,LEGEND!H:H))</f>
        <v>link</v>
      </c>
      <c r="U1103" s="73" t="str">
        <f>HYPERLINK(_xlfn.XLOOKUP(I1103,LEGEND!B:B,LEGEND!I:I))</f>
        <v>https://milwaukee-media-images.s3.amazonaws.com/hi/4932430301--Hero_1.jpg</v>
      </c>
      <c r="V1103" s="51" t="s">
        <v>5545</v>
      </c>
      <c r="W1103" s="63" t="s">
        <v>1189</v>
      </c>
      <c r="X1103" s="64">
        <v>223</v>
      </c>
      <c r="Y1103" s="64">
        <v>159</v>
      </c>
      <c r="Z1103" s="64">
        <v>94</v>
      </c>
      <c r="AA1103" s="84">
        <v>1.61</v>
      </c>
      <c r="AB1103" s="85">
        <v>1</v>
      </c>
      <c r="AC1103" s="85">
        <v>1</v>
      </c>
    </row>
    <row r="1104" spans="1:29" ht="15">
      <c r="A1104" s="1"/>
      <c r="B1104" s="6" t="s">
        <v>55</v>
      </c>
      <c r="C1104" s="6" t="s">
        <v>4069</v>
      </c>
      <c r="D1104" s="6" t="s">
        <v>1149</v>
      </c>
      <c r="E1104" s="49" t="s">
        <v>1180</v>
      </c>
      <c r="F1104" s="6" t="s">
        <v>4070</v>
      </c>
      <c r="G1104" s="6" t="s">
        <v>1181</v>
      </c>
      <c r="H1104" s="6" t="s">
        <v>5561</v>
      </c>
      <c r="I1104" s="60" t="s">
        <v>5562</v>
      </c>
      <c r="J1104" s="49" t="s">
        <v>5563</v>
      </c>
      <c r="K1104" s="6" t="s">
        <v>5564</v>
      </c>
      <c r="L1104" s="29">
        <f>IF($J$6="с учетом НДС",VLOOKUP(I1104,LEGEND!B:E,4,0)*(1-M1104),VLOOKUP(I1104,LEGEND!B:E,4,0)*(1-M1104)/1.2)</f>
        <v>30500</v>
      </c>
      <c r="M1104" s="57">
        <f>IF(AND(B1104&lt;&gt;"1_Электроинструмент",B1104&lt;&gt;"2_Садовая техника"),$J$5,IF($J$4&lt;=20%,$J$4,IFERROR(VLOOKUP(S1104,LEGEND!$L$2:$M$5,2,FALSE),$J$4)))</f>
        <v>0</v>
      </c>
      <c r="N1104" s="48" t="s">
        <v>60</v>
      </c>
      <c r="O1104" s="49" t="s">
        <v>60</v>
      </c>
      <c r="P1104" s="49" t="s">
        <v>66</v>
      </c>
      <c r="Q1104" s="49" t="s">
        <v>473</v>
      </c>
      <c r="R1104" s="50" t="s">
        <v>68</v>
      </c>
      <c r="S1104" s="49" t="s">
        <v>60</v>
      </c>
      <c r="T1104" s="73" t="str">
        <f>IF(_xlfn.XLOOKUP(I1104,LEGEND!B:B,LEGEND!H:H)&lt;&gt;"-",HYPERLINK(_xlfn.XLOOKUP(I1104,LEGEND!B:B,LEGEND!H:H),"link"),_xlfn.XLOOKUP(I1104,LEGEND!B:B,LEGEND!H:H))</f>
        <v>link</v>
      </c>
      <c r="U1104" s="73" t="str">
        <f>HYPERLINK(_xlfn.XLOOKUP(I1104,LEGEND!B:B,LEGEND!I:I))</f>
        <v>https://milwaukee-media-images.s3.amazonaws.com/hi/4932430262--Hero_1.jpg</v>
      </c>
      <c r="V1104" s="51" t="s">
        <v>5565</v>
      </c>
      <c r="W1104" s="63" t="s">
        <v>1189</v>
      </c>
      <c r="X1104" s="64">
        <v>223</v>
      </c>
      <c r="Y1104" s="64">
        <v>159</v>
      </c>
      <c r="Z1104" s="64">
        <v>94</v>
      </c>
      <c r="AA1104" s="84">
        <v>1.454</v>
      </c>
      <c r="AB1104" s="85">
        <v>1</v>
      </c>
      <c r="AC1104" s="85">
        <v>1</v>
      </c>
    </row>
    <row r="1105" spans="1:29" ht="15">
      <c r="A1105" s="1"/>
      <c r="B1105" s="6" t="s">
        <v>55</v>
      </c>
      <c r="C1105" s="6" t="s">
        <v>4069</v>
      </c>
      <c r="D1105" s="6" t="s">
        <v>1149</v>
      </c>
      <c r="E1105" s="49" t="s">
        <v>1180</v>
      </c>
      <c r="F1105" s="6" t="s">
        <v>4070</v>
      </c>
      <c r="G1105" s="6" t="s">
        <v>1181</v>
      </c>
      <c r="H1105" s="6" t="s">
        <v>5571</v>
      </c>
      <c r="I1105" s="60" t="s">
        <v>5572</v>
      </c>
      <c r="J1105" s="49" t="s">
        <v>5573</v>
      </c>
      <c r="K1105" s="6" t="s">
        <v>5574</v>
      </c>
      <c r="L1105" s="29">
        <f>IF($J$6="с учетом НДС",VLOOKUP(I1105,LEGEND!B:E,4,0)*(1-M1105),VLOOKUP(I1105,LEGEND!B:E,4,0)*(1-M1105)/1.2)</f>
        <v>30500</v>
      </c>
      <c r="M1105" s="57">
        <f>IF(AND(B1105&lt;&gt;"1_Электроинструмент",B1105&lt;&gt;"2_Садовая техника"),$J$5,IF($J$4&lt;=20%,$J$4,IFERROR(VLOOKUP(S1105,LEGEND!$L$2:$M$5,2,FALSE),$J$4)))</f>
        <v>0</v>
      </c>
      <c r="N1105" s="48" t="s">
        <v>60</v>
      </c>
      <c r="O1105" s="49" t="s">
        <v>60</v>
      </c>
      <c r="P1105" s="49" t="s">
        <v>66</v>
      </c>
      <c r="Q1105" s="49" t="s">
        <v>473</v>
      </c>
      <c r="R1105" s="50" t="s">
        <v>68</v>
      </c>
      <c r="S1105" s="49" t="s">
        <v>60</v>
      </c>
      <c r="T1105" s="73" t="str">
        <f>IF(_xlfn.XLOOKUP(I1105,LEGEND!B:B,LEGEND!H:H)&lt;&gt;"-",HYPERLINK(_xlfn.XLOOKUP(I1105,LEGEND!B:B,LEGEND!H:H),"link"),_xlfn.XLOOKUP(I1105,LEGEND!B:B,LEGEND!H:H))</f>
        <v>link</v>
      </c>
      <c r="U1105" s="73" t="str">
        <f>HYPERLINK(_xlfn.XLOOKUP(I1105,LEGEND!B:B,LEGEND!I:I))</f>
        <v>https://milwaukee-media-images.s3.amazonaws.com/hi/4932430264--Hero_1.jpg</v>
      </c>
      <c r="V1105" s="51" t="s">
        <v>5575</v>
      </c>
      <c r="W1105" s="63" t="s">
        <v>1189</v>
      </c>
      <c r="X1105" s="64">
        <v>223</v>
      </c>
      <c r="Y1105" s="64">
        <v>159</v>
      </c>
      <c r="Z1105" s="64">
        <v>94</v>
      </c>
      <c r="AA1105" s="84">
        <v>1.4590000000000001</v>
      </c>
      <c r="AB1105" s="85">
        <v>1</v>
      </c>
      <c r="AC1105" s="85">
        <v>1</v>
      </c>
    </row>
    <row r="1106" spans="1:29" ht="15">
      <c r="A1106" s="1"/>
      <c r="B1106" s="6" t="s">
        <v>55</v>
      </c>
      <c r="C1106" s="6" t="s">
        <v>4069</v>
      </c>
      <c r="D1106" s="6" t="s">
        <v>1149</v>
      </c>
      <c r="E1106" s="49" t="s">
        <v>1180</v>
      </c>
      <c r="F1106" s="6" t="s">
        <v>4070</v>
      </c>
      <c r="G1106" s="6" t="s">
        <v>1181</v>
      </c>
      <c r="H1106" s="6" t="s">
        <v>5576</v>
      </c>
      <c r="I1106" s="60" t="s">
        <v>5577</v>
      </c>
      <c r="J1106" s="49" t="s">
        <v>5578</v>
      </c>
      <c r="K1106" s="6" t="s">
        <v>5579</v>
      </c>
      <c r="L1106" s="29">
        <f>IF($J$6="с учетом НДС",VLOOKUP(I1106,LEGEND!B:E,4,0)*(1-M1106),VLOOKUP(I1106,LEGEND!B:E,4,0)*(1-M1106)/1.2)</f>
        <v>30500</v>
      </c>
      <c r="M1106" s="57">
        <f>IF(AND(B1106&lt;&gt;"1_Электроинструмент",B1106&lt;&gt;"2_Садовая техника"),$J$5,IF($J$4&lt;=20%,$J$4,IFERROR(VLOOKUP(S1106,LEGEND!$L$2:$M$5,2,FALSE),$J$4)))</f>
        <v>0</v>
      </c>
      <c r="N1106" s="48" t="s">
        <v>60</v>
      </c>
      <c r="O1106" s="49" t="s">
        <v>60</v>
      </c>
      <c r="P1106" s="49" t="s">
        <v>66</v>
      </c>
      <c r="Q1106" s="49" t="s">
        <v>473</v>
      </c>
      <c r="R1106" s="50" t="s">
        <v>68</v>
      </c>
      <c r="S1106" s="49" t="s">
        <v>60</v>
      </c>
      <c r="T1106" s="73" t="str">
        <f>IF(_xlfn.XLOOKUP(I1106,LEGEND!B:B,LEGEND!H:H)&lt;&gt;"-",HYPERLINK(_xlfn.XLOOKUP(I1106,LEGEND!B:B,LEGEND!H:H),"link"),_xlfn.XLOOKUP(I1106,LEGEND!B:B,LEGEND!H:H))</f>
        <v>link</v>
      </c>
      <c r="U1106" s="73" t="str">
        <f>HYPERLINK(_xlfn.XLOOKUP(I1106,LEGEND!B:B,LEGEND!I:I))</f>
        <v>https://milwaukee-media-images.s3.amazonaws.com/hi/4932430266--Hero_1.jpg</v>
      </c>
      <c r="V1106" s="51" t="s">
        <v>5580</v>
      </c>
      <c r="W1106" s="63" t="s">
        <v>1189</v>
      </c>
      <c r="X1106" s="64">
        <v>223</v>
      </c>
      <c r="Y1106" s="64">
        <v>159</v>
      </c>
      <c r="Z1106" s="64">
        <v>94</v>
      </c>
      <c r="AA1106" s="84">
        <v>1.5489999999999999</v>
      </c>
      <c r="AB1106" s="85">
        <v>1</v>
      </c>
      <c r="AC1106" s="85">
        <v>1</v>
      </c>
    </row>
    <row r="1107" spans="1:29" ht="15">
      <c r="A1107" s="1"/>
      <c r="B1107" s="6" t="s">
        <v>55</v>
      </c>
      <c r="C1107" s="6" t="s">
        <v>4069</v>
      </c>
      <c r="D1107" s="6" t="s">
        <v>1149</v>
      </c>
      <c r="E1107" s="49" t="s">
        <v>1180</v>
      </c>
      <c r="F1107" s="6" t="s">
        <v>4070</v>
      </c>
      <c r="G1107" s="6" t="s">
        <v>1181</v>
      </c>
      <c r="H1107" s="6" t="s">
        <v>5491</v>
      </c>
      <c r="I1107" s="60" t="s">
        <v>5492</v>
      </c>
      <c r="J1107" s="49" t="s">
        <v>5493</v>
      </c>
      <c r="K1107" s="6" t="s">
        <v>5494</v>
      </c>
      <c r="L1107" s="29">
        <f>IF($J$6="с учетом НДС",VLOOKUP(I1107,LEGEND!B:E,4,0)*(1-M1107),VLOOKUP(I1107,LEGEND!B:E,4,0)*(1-M1107)/1.2)</f>
        <v>31300</v>
      </c>
      <c r="M1107" s="57">
        <f>IF(AND(B1107&lt;&gt;"1_Электроинструмент",B1107&lt;&gt;"2_Садовая техника"),$J$5,IF($J$4&lt;=20%,$J$4,IFERROR(VLOOKUP(S1107,LEGEND!$L$2:$M$5,2,FALSE),$J$4)))</f>
        <v>0</v>
      </c>
      <c r="N1107" s="48" t="s">
        <v>60</v>
      </c>
      <c r="O1107" s="49" t="s">
        <v>60</v>
      </c>
      <c r="P1107" s="49" t="s">
        <v>66</v>
      </c>
      <c r="Q1107" s="49" t="s">
        <v>473</v>
      </c>
      <c r="R1107" s="50" t="s">
        <v>68</v>
      </c>
      <c r="S1107" s="49" t="s">
        <v>60</v>
      </c>
      <c r="T1107" s="73" t="str">
        <f>IF(_xlfn.XLOOKUP(I1107,LEGEND!B:B,LEGEND!H:H)&lt;&gt;"-",HYPERLINK(_xlfn.XLOOKUP(I1107,LEGEND!B:B,LEGEND!H:H),"link"),_xlfn.XLOOKUP(I1107,LEGEND!B:B,LEGEND!H:H))</f>
        <v>link</v>
      </c>
      <c r="U1107" s="73" t="str">
        <f>HYPERLINK(_xlfn.XLOOKUP(I1107,LEGEND!B:B,LEGEND!I:I))</f>
        <v>https://milwaukee-media-images.s3.amazonaws.com/hi/4932430280--Hero_1.jpg</v>
      </c>
      <c r="V1107" s="51" t="s">
        <v>5495</v>
      </c>
      <c r="W1107" s="63" t="s">
        <v>1189</v>
      </c>
      <c r="X1107" s="64">
        <v>223</v>
      </c>
      <c r="Y1107" s="64">
        <v>159</v>
      </c>
      <c r="Z1107" s="64">
        <v>94</v>
      </c>
      <c r="AA1107" s="84">
        <v>1.347</v>
      </c>
      <c r="AB1107" s="85">
        <v>1</v>
      </c>
      <c r="AC1107" s="85">
        <v>1</v>
      </c>
    </row>
    <row r="1108" spans="1:29" ht="15">
      <c r="A1108" s="1"/>
      <c r="B1108" s="6" t="s">
        <v>55</v>
      </c>
      <c r="C1108" s="6" t="s">
        <v>4069</v>
      </c>
      <c r="D1108" s="6" t="s">
        <v>1149</v>
      </c>
      <c r="E1108" s="49" t="s">
        <v>1180</v>
      </c>
      <c r="F1108" s="6" t="s">
        <v>4070</v>
      </c>
      <c r="G1108" s="6" t="s">
        <v>1181</v>
      </c>
      <c r="H1108" s="6" t="s">
        <v>5496</v>
      </c>
      <c r="I1108" s="60" t="s">
        <v>5497</v>
      </c>
      <c r="J1108" s="49" t="s">
        <v>5498</v>
      </c>
      <c r="K1108" s="6" t="s">
        <v>5499</v>
      </c>
      <c r="L1108" s="29">
        <f>IF($J$6="с учетом НДС",VLOOKUP(I1108,LEGEND!B:E,4,0)*(1-M1108),VLOOKUP(I1108,LEGEND!B:E,4,0)*(1-M1108)/1.2)</f>
        <v>31300</v>
      </c>
      <c r="M1108" s="57">
        <f>IF(AND(B1108&lt;&gt;"1_Электроинструмент",B1108&lt;&gt;"2_Садовая техника"),$J$5,IF($J$4&lt;=20%,$J$4,IFERROR(VLOOKUP(S1108,LEGEND!$L$2:$M$5,2,FALSE),$J$4)))</f>
        <v>0</v>
      </c>
      <c r="N1108" s="48" t="s">
        <v>60</v>
      </c>
      <c r="O1108" s="49" t="s">
        <v>60</v>
      </c>
      <c r="P1108" s="49" t="s">
        <v>66</v>
      </c>
      <c r="Q1108" s="49" t="s">
        <v>473</v>
      </c>
      <c r="R1108" s="50" t="s">
        <v>68</v>
      </c>
      <c r="S1108" s="49" t="s">
        <v>60</v>
      </c>
      <c r="T1108" s="73" t="str">
        <f>IF(_xlfn.XLOOKUP(I1108,LEGEND!B:B,LEGEND!H:H)&lt;&gt;"-",HYPERLINK(_xlfn.XLOOKUP(I1108,LEGEND!B:B,LEGEND!H:H),"link"),_xlfn.XLOOKUP(I1108,LEGEND!B:B,LEGEND!H:H))</f>
        <v>link</v>
      </c>
      <c r="U1108" s="73" t="str">
        <f>HYPERLINK(_xlfn.XLOOKUP(I1108,LEGEND!B:B,LEGEND!I:I))</f>
        <v>https://milwaukee-media-images.s3.amazonaws.com/hi/4932430282--Hero_1.jpg</v>
      </c>
      <c r="V1108" s="51" t="s">
        <v>5500</v>
      </c>
      <c r="W1108" s="63" t="s">
        <v>1189</v>
      </c>
      <c r="X1108" s="64">
        <v>223</v>
      </c>
      <c r="Y1108" s="64">
        <v>159</v>
      </c>
      <c r="Z1108" s="64">
        <v>94</v>
      </c>
      <c r="AA1108" s="84">
        <v>1.4530000000000001</v>
      </c>
      <c r="AB1108" s="85">
        <v>1</v>
      </c>
      <c r="AC1108" s="85">
        <v>1</v>
      </c>
    </row>
    <row r="1109" spans="1:29" ht="15">
      <c r="A1109" s="1"/>
      <c r="B1109" s="6" t="s">
        <v>55</v>
      </c>
      <c r="C1109" s="6" t="s">
        <v>4069</v>
      </c>
      <c r="D1109" s="6" t="s">
        <v>1149</v>
      </c>
      <c r="E1109" s="49" t="s">
        <v>1180</v>
      </c>
      <c r="F1109" s="6" t="s">
        <v>4070</v>
      </c>
      <c r="G1109" s="6" t="s">
        <v>1181</v>
      </c>
      <c r="H1109" s="6" t="s">
        <v>5501</v>
      </c>
      <c r="I1109" s="60" t="s">
        <v>5502</v>
      </c>
      <c r="J1109" s="49" t="s">
        <v>5503</v>
      </c>
      <c r="K1109" s="6" t="s">
        <v>5504</v>
      </c>
      <c r="L1109" s="29">
        <f>IF($J$6="с учетом НДС",VLOOKUP(I1109,LEGEND!B:E,4,0)*(1-M1109),VLOOKUP(I1109,LEGEND!B:E,4,0)*(1-M1109)/1.2)</f>
        <v>31300</v>
      </c>
      <c r="M1109" s="57">
        <f>IF(AND(B1109&lt;&gt;"1_Электроинструмент",B1109&lt;&gt;"2_Садовая техника"),$J$5,IF($J$4&lt;=20%,$J$4,IFERROR(VLOOKUP(S1109,LEGEND!$L$2:$M$5,2,FALSE),$J$4)))</f>
        <v>0</v>
      </c>
      <c r="N1109" s="48" t="s">
        <v>60</v>
      </c>
      <c r="O1109" s="49" t="s">
        <v>60</v>
      </c>
      <c r="P1109" s="49" t="s">
        <v>66</v>
      </c>
      <c r="Q1109" s="49" t="s">
        <v>473</v>
      </c>
      <c r="R1109" s="50" t="s">
        <v>68</v>
      </c>
      <c r="S1109" s="49" t="s">
        <v>60</v>
      </c>
      <c r="T1109" s="73" t="str">
        <f>IF(_xlfn.XLOOKUP(I1109,LEGEND!B:B,LEGEND!H:H)&lt;&gt;"-",HYPERLINK(_xlfn.XLOOKUP(I1109,LEGEND!B:B,LEGEND!H:H),"link"),_xlfn.XLOOKUP(I1109,LEGEND!B:B,LEGEND!H:H))</f>
        <v>link</v>
      </c>
      <c r="U1109" s="73" t="str">
        <f>HYPERLINK(_xlfn.XLOOKUP(I1109,LEGEND!B:B,LEGEND!I:I))</f>
        <v>https://milwaukee-media-images.s3.amazonaws.com/hi/4932430283--Hero_1.jpg</v>
      </c>
      <c r="V1109" s="51" t="s">
        <v>5505</v>
      </c>
      <c r="W1109" s="63" t="s">
        <v>1189</v>
      </c>
      <c r="X1109" s="64">
        <v>229</v>
      </c>
      <c r="Y1109" s="64">
        <v>159</v>
      </c>
      <c r="Z1109" s="64">
        <v>99</v>
      </c>
      <c r="AA1109" s="84">
        <v>1.46</v>
      </c>
      <c r="AB1109" s="85">
        <v>1</v>
      </c>
      <c r="AC1109" s="85">
        <v>1</v>
      </c>
    </row>
    <row r="1110" spans="1:29" ht="15">
      <c r="A1110" s="1"/>
      <c r="B1110" s="6" t="s">
        <v>55</v>
      </c>
      <c r="C1110" s="6" t="s">
        <v>4069</v>
      </c>
      <c r="D1110" s="6" t="s">
        <v>1149</v>
      </c>
      <c r="E1110" s="49" t="s">
        <v>1180</v>
      </c>
      <c r="F1110" s="6" t="s">
        <v>4070</v>
      </c>
      <c r="G1110" s="6" t="s">
        <v>1181</v>
      </c>
      <c r="H1110" s="6" t="s">
        <v>5581</v>
      </c>
      <c r="I1110" s="60" t="s">
        <v>5582</v>
      </c>
      <c r="J1110" s="49" t="s">
        <v>5583</v>
      </c>
      <c r="K1110" s="6" t="s">
        <v>5584</v>
      </c>
      <c r="L1110" s="29">
        <f>IF($J$6="с учетом НДС",VLOOKUP(I1110,LEGEND!B:E,4,0)*(1-M1110),VLOOKUP(I1110,LEGEND!B:E,4,0)*(1-M1110)/1.2)</f>
        <v>31300</v>
      </c>
      <c r="M1110" s="57">
        <f>IF(AND(B1110&lt;&gt;"1_Электроинструмент",B1110&lt;&gt;"2_Садовая техника"),$J$5,IF($J$4&lt;=20%,$J$4,IFERROR(VLOOKUP(S1110,LEGEND!$L$2:$M$5,2,FALSE),$J$4)))</f>
        <v>0</v>
      </c>
      <c r="N1110" s="48" t="s">
        <v>60</v>
      </c>
      <c r="O1110" s="49" t="s">
        <v>60</v>
      </c>
      <c r="P1110" s="49" t="s">
        <v>66</v>
      </c>
      <c r="Q1110" s="49" t="s">
        <v>473</v>
      </c>
      <c r="R1110" s="50" t="s">
        <v>68</v>
      </c>
      <c r="S1110" s="49" t="s">
        <v>60</v>
      </c>
      <c r="T1110" s="73" t="str">
        <f>IF(_xlfn.XLOOKUP(I1110,LEGEND!B:B,LEGEND!H:H)&lt;&gt;"-",HYPERLINK(_xlfn.XLOOKUP(I1110,LEGEND!B:B,LEGEND!H:H),"link"),_xlfn.XLOOKUP(I1110,LEGEND!B:B,LEGEND!H:H))</f>
        <v>link</v>
      </c>
      <c r="U1110" s="73" t="str">
        <f>HYPERLINK(_xlfn.XLOOKUP(I1110,LEGEND!B:B,LEGEND!I:I))</f>
        <v>https://milwaukee-media-images.s3.amazonaws.com/hi/4932430268--Hero_1.jpg</v>
      </c>
      <c r="V1110" s="51" t="s">
        <v>5585</v>
      </c>
      <c r="W1110" s="63" t="s">
        <v>1189</v>
      </c>
      <c r="X1110" s="64">
        <v>223</v>
      </c>
      <c r="Y1110" s="64">
        <v>159</v>
      </c>
      <c r="Z1110" s="64">
        <v>94</v>
      </c>
      <c r="AA1110" s="84">
        <v>1.583</v>
      </c>
      <c r="AB1110" s="85">
        <v>1</v>
      </c>
      <c r="AC1110" s="85">
        <v>1</v>
      </c>
    </row>
    <row r="1111" spans="1:29" ht="15">
      <c r="A1111" s="1"/>
      <c r="B1111" s="6" t="s">
        <v>55</v>
      </c>
      <c r="C1111" s="6" t="s">
        <v>4069</v>
      </c>
      <c r="D1111" s="6" t="s">
        <v>1149</v>
      </c>
      <c r="E1111" s="49" t="s">
        <v>1180</v>
      </c>
      <c r="F1111" s="6" t="s">
        <v>4070</v>
      </c>
      <c r="G1111" s="6" t="s">
        <v>60</v>
      </c>
      <c r="H1111" s="6" t="s">
        <v>5636</v>
      </c>
      <c r="I1111" s="60" t="s">
        <v>5637</v>
      </c>
      <c r="J1111" s="49" t="s">
        <v>5638</v>
      </c>
      <c r="K1111" s="6" t="s">
        <v>5639</v>
      </c>
      <c r="L1111" s="29">
        <f>IF($J$6="с учетом НДС",VLOOKUP(I1111,LEGEND!B:E,4,0)*(1-M1111),VLOOKUP(I1111,LEGEND!B:E,4,0)*(1-M1111)/1.2)</f>
        <v>31500</v>
      </c>
      <c r="M1111" s="57">
        <f>IF(AND(B1111&lt;&gt;"1_Электроинструмент",B1111&lt;&gt;"2_Садовая техника"),$J$5,IF($J$4&lt;=20%,$J$4,IFERROR(VLOOKUP(S1111,LEGEND!$L$2:$M$5,2,FALSE),$J$4)))</f>
        <v>0</v>
      </c>
      <c r="N1111" s="48" t="s">
        <v>60</v>
      </c>
      <c r="O1111" s="49" t="s">
        <v>60</v>
      </c>
      <c r="P1111" s="49" t="s">
        <v>66</v>
      </c>
      <c r="Q1111" s="49" t="s">
        <v>473</v>
      </c>
      <c r="R1111" s="50" t="s">
        <v>68</v>
      </c>
      <c r="S1111" s="49" t="s">
        <v>60</v>
      </c>
      <c r="T1111" s="73" t="str">
        <f>IF(_xlfn.XLOOKUP(I1111,LEGEND!B:B,LEGEND!H:H)&lt;&gt;"-",HYPERLINK(_xlfn.XLOOKUP(I1111,LEGEND!B:B,LEGEND!H:H),"link"),_xlfn.XLOOKUP(I1111,LEGEND!B:B,LEGEND!H:H))</f>
        <v>-</v>
      </c>
      <c r="U1111" s="73" t="str">
        <f>HYPERLINK(_xlfn.XLOOKUP(I1111,LEGEND!B:B,LEGEND!I:I))</f>
        <v>-</v>
      </c>
      <c r="V1111" s="51" t="s">
        <v>5640</v>
      </c>
      <c r="W1111" s="63" t="s">
        <v>1189</v>
      </c>
      <c r="X1111" s="64">
        <v>250</v>
      </c>
      <c r="Y1111" s="64">
        <v>200</v>
      </c>
      <c r="Z1111" s="64">
        <v>200</v>
      </c>
      <c r="AA1111" s="84">
        <v>2.2999999999999998</v>
      </c>
      <c r="AB1111" s="85">
        <v>1</v>
      </c>
      <c r="AC1111" s="85">
        <v>1</v>
      </c>
    </row>
    <row r="1112" spans="1:29" ht="15">
      <c r="A1112" s="1"/>
      <c r="B1112" s="6" t="s">
        <v>55</v>
      </c>
      <c r="C1112" s="6" t="s">
        <v>4069</v>
      </c>
      <c r="D1112" s="6" t="s">
        <v>1149</v>
      </c>
      <c r="E1112" s="49" t="s">
        <v>1180</v>
      </c>
      <c r="F1112" s="6" t="s">
        <v>4070</v>
      </c>
      <c r="G1112" s="6" t="s">
        <v>1181</v>
      </c>
      <c r="H1112" s="6" t="s">
        <v>5506</v>
      </c>
      <c r="I1112" s="60" t="s">
        <v>5507</v>
      </c>
      <c r="J1112" s="49" t="s">
        <v>5508</v>
      </c>
      <c r="K1112" s="6" t="s">
        <v>5509</v>
      </c>
      <c r="L1112" s="29">
        <f>IF($J$6="с учетом НДС",VLOOKUP(I1112,LEGEND!B:E,4,0)*(1-M1112),VLOOKUP(I1112,LEGEND!B:E,4,0)*(1-M1112)/1.2)</f>
        <v>31800</v>
      </c>
      <c r="M1112" s="57">
        <f>IF(AND(B1112&lt;&gt;"1_Электроинструмент",B1112&lt;&gt;"2_Садовая техника"),$J$5,IF($J$4&lt;=20%,$J$4,IFERROR(VLOOKUP(S1112,LEGEND!$L$2:$M$5,2,FALSE),$J$4)))</f>
        <v>0</v>
      </c>
      <c r="N1112" s="48" t="s">
        <v>60</v>
      </c>
      <c r="O1112" s="49" t="s">
        <v>60</v>
      </c>
      <c r="P1112" s="49" t="s">
        <v>66</v>
      </c>
      <c r="Q1112" s="49" t="s">
        <v>473</v>
      </c>
      <c r="R1112" s="50" t="s">
        <v>68</v>
      </c>
      <c r="S1112" s="49" t="s">
        <v>60</v>
      </c>
      <c r="T1112" s="73" t="str">
        <f>IF(_xlfn.XLOOKUP(I1112,LEGEND!B:B,LEGEND!H:H)&lt;&gt;"-",HYPERLINK(_xlfn.XLOOKUP(I1112,LEGEND!B:B,LEGEND!H:H),"link"),_xlfn.XLOOKUP(I1112,LEGEND!B:B,LEGEND!H:H))</f>
        <v>link</v>
      </c>
      <c r="U1112" s="73" t="str">
        <f>HYPERLINK(_xlfn.XLOOKUP(I1112,LEGEND!B:B,LEGEND!I:I))</f>
        <v>https://milwaukee-media-images.s3.amazonaws.com/hi/4932430285--Hero_1.jpg</v>
      </c>
      <c r="V1112" s="51" t="s">
        <v>5510</v>
      </c>
      <c r="W1112" s="63" t="s">
        <v>1189</v>
      </c>
      <c r="X1112" s="64">
        <v>223</v>
      </c>
      <c r="Y1112" s="64">
        <v>159</v>
      </c>
      <c r="Z1112" s="64">
        <v>94</v>
      </c>
      <c r="AA1112" s="84">
        <v>1.6850000000000001</v>
      </c>
      <c r="AB1112" s="85">
        <v>1</v>
      </c>
      <c r="AC1112" s="85">
        <v>1</v>
      </c>
    </row>
    <row r="1113" spans="1:29" ht="15">
      <c r="A1113" s="1"/>
      <c r="B1113" s="6" t="s">
        <v>55</v>
      </c>
      <c r="C1113" s="6" t="s">
        <v>4069</v>
      </c>
      <c r="D1113" s="6" t="s">
        <v>1149</v>
      </c>
      <c r="E1113" s="49" t="s">
        <v>1180</v>
      </c>
      <c r="F1113" s="6" t="s">
        <v>4070</v>
      </c>
      <c r="G1113" s="6" t="s">
        <v>1181</v>
      </c>
      <c r="H1113" s="6" t="s">
        <v>5445</v>
      </c>
      <c r="I1113" s="60" t="s">
        <v>5446</v>
      </c>
      <c r="J1113" s="49" t="s">
        <v>5447</v>
      </c>
      <c r="K1113" s="6" t="s">
        <v>5448</v>
      </c>
      <c r="L1113" s="29">
        <f>IF($J$6="с учетом НДС",VLOOKUP(I1113,LEGEND!B:E,4,0)*(1-M1113),VLOOKUP(I1113,LEGEND!B:E,4,0)*(1-M1113)/1.2)</f>
        <v>31900</v>
      </c>
      <c r="M1113" s="57">
        <f>IF(AND(B1113&lt;&gt;"1_Электроинструмент",B1113&lt;&gt;"2_Садовая техника"),$J$5,IF($J$4&lt;=20%,$J$4,IFERROR(VLOOKUP(S1113,LEGEND!$L$2:$M$5,2,FALSE),$J$4)))</f>
        <v>0</v>
      </c>
      <c r="N1113" s="48" t="s">
        <v>60</v>
      </c>
      <c r="O1113" s="49" t="s">
        <v>60</v>
      </c>
      <c r="P1113" s="49" t="s">
        <v>66</v>
      </c>
      <c r="Q1113" s="49" t="s">
        <v>473</v>
      </c>
      <c r="R1113" s="50" t="s">
        <v>68</v>
      </c>
      <c r="S1113" s="49" t="s">
        <v>60</v>
      </c>
      <c r="T1113" s="73" t="str">
        <f>IF(_xlfn.XLOOKUP(I1113,LEGEND!B:B,LEGEND!H:H)&lt;&gt;"-",HYPERLINK(_xlfn.XLOOKUP(I1113,LEGEND!B:B,LEGEND!H:H),"link"),_xlfn.XLOOKUP(I1113,LEGEND!B:B,LEGEND!H:H))</f>
        <v>link</v>
      </c>
      <c r="U1113" s="73" t="str">
        <f>HYPERLINK(_xlfn.XLOOKUP(I1113,LEGEND!B:B,LEGEND!I:I))</f>
        <v>https://milwaukee-media-images.s3.amazonaws.com/hi/4932430243--Hero_1.jpg</v>
      </c>
      <c r="V1113" s="51" t="s">
        <v>5450</v>
      </c>
      <c r="W1113" s="63" t="s">
        <v>1189</v>
      </c>
      <c r="X1113" s="64">
        <v>227</v>
      </c>
      <c r="Y1113" s="64">
        <v>158</v>
      </c>
      <c r="Z1113" s="64">
        <v>93</v>
      </c>
      <c r="AA1113" s="84">
        <v>1.4339999999999999</v>
      </c>
      <c r="AB1113" s="85">
        <v>1</v>
      </c>
      <c r="AC1113" s="85">
        <v>1</v>
      </c>
    </row>
    <row r="1114" spans="1:29" ht="15">
      <c r="A1114" s="1"/>
      <c r="B1114" s="6" t="s">
        <v>55</v>
      </c>
      <c r="C1114" s="6" t="s">
        <v>4069</v>
      </c>
      <c r="D1114" s="6" t="s">
        <v>1149</v>
      </c>
      <c r="E1114" s="49" t="s">
        <v>1180</v>
      </c>
      <c r="F1114" s="6" t="s">
        <v>4070</v>
      </c>
      <c r="G1114" s="6" t="s">
        <v>1181</v>
      </c>
      <c r="H1114" s="6" t="s">
        <v>5526</v>
      </c>
      <c r="I1114" s="60" t="s">
        <v>5527</v>
      </c>
      <c r="J1114" s="49" t="s">
        <v>5528</v>
      </c>
      <c r="K1114" s="6" t="s">
        <v>5529</v>
      </c>
      <c r="L1114" s="29">
        <f>IF($J$6="с учетом НДС",VLOOKUP(I1114,LEGEND!B:E,4,0)*(1-M1114),VLOOKUP(I1114,LEGEND!B:E,4,0)*(1-M1114)/1.2)</f>
        <v>32600</v>
      </c>
      <c r="M1114" s="57">
        <f>IF(AND(B1114&lt;&gt;"1_Электроинструмент",B1114&lt;&gt;"2_Садовая техника"),$J$5,IF($J$4&lt;=20%,$J$4,IFERROR(VLOOKUP(S1114,LEGEND!$L$2:$M$5,2,FALSE),$J$4)))</f>
        <v>0</v>
      </c>
      <c r="N1114" s="48" t="s">
        <v>60</v>
      </c>
      <c r="O1114" s="49" t="s">
        <v>60</v>
      </c>
      <c r="P1114" s="49" t="s">
        <v>66</v>
      </c>
      <c r="Q1114" s="49" t="s">
        <v>473</v>
      </c>
      <c r="R1114" s="50" t="s">
        <v>68</v>
      </c>
      <c r="S1114" s="49" t="s">
        <v>60</v>
      </c>
      <c r="T1114" s="73" t="str">
        <f>IF(_xlfn.XLOOKUP(I1114,LEGEND!B:B,LEGEND!H:H)&lt;&gt;"-",HYPERLINK(_xlfn.XLOOKUP(I1114,LEGEND!B:B,LEGEND!H:H),"link"),_xlfn.XLOOKUP(I1114,LEGEND!B:B,LEGEND!H:H))</f>
        <v>link</v>
      </c>
      <c r="U1114" s="73" t="str">
        <f>HYPERLINK(_xlfn.XLOOKUP(I1114,LEGEND!B:B,LEGEND!I:I))</f>
        <v>https://milwaukee-media-images.s3.amazonaws.com/hi/4932430295--Hero_1.jpg</v>
      </c>
      <c r="V1114" s="51" t="s">
        <v>5530</v>
      </c>
      <c r="W1114" s="63" t="s">
        <v>1189</v>
      </c>
      <c r="X1114" s="64">
        <v>223</v>
      </c>
      <c r="Y1114" s="64">
        <v>159</v>
      </c>
      <c r="Z1114" s="64">
        <v>94</v>
      </c>
      <c r="AA1114" s="84">
        <v>1.427</v>
      </c>
      <c r="AB1114" s="85">
        <v>1</v>
      </c>
      <c r="AC1114" s="85">
        <v>1</v>
      </c>
    </row>
    <row r="1115" spans="1:29" ht="15">
      <c r="A1115" s="1"/>
      <c r="B1115" s="6" t="s">
        <v>55</v>
      </c>
      <c r="C1115" s="6" t="s">
        <v>4069</v>
      </c>
      <c r="D1115" s="6" t="s">
        <v>1149</v>
      </c>
      <c r="E1115" s="49" t="s">
        <v>1180</v>
      </c>
      <c r="F1115" s="6" t="s">
        <v>4070</v>
      </c>
      <c r="G1115" s="6" t="s">
        <v>1181</v>
      </c>
      <c r="H1115" s="6" t="s">
        <v>5551</v>
      </c>
      <c r="I1115" s="60" t="s">
        <v>5552</v>
      </c>
      <c r="J1115" s="49" t="s">
        <v>5553</v>
      </c>
      <c r="K1115" s="6" t="s">
        <v>5554</v>
      </c>
      <c r="L1115" s="29">
        <f>IF($J$6="с учетом НДС",VLOOKUP(I1115,LEGEND!B:E,4,0)*(1-M1115),VLOOKUP(I1115,LEGEND!B:E,4,0)*(1-M1115)/1.2)</f>
        <v>32600</v>
      </c>
      <c r="M1115" s="57">
        <f>IF(AND(B1115&lt;&gt;"1_Электроинструмент",B1115&lt;&gt;"2_Садовая техника"),$J$5,IF($J$4&lt;=20%,$J$4,IFERROR(VLOOKUP(S1115,LEGEND!$L$2:$M$5,2,FALSE),$J$4)))</f>
        <v>0</v>
      </c>
      <c r="N1115" s="48" t="s">
        <v>60</v>
      </c>
      <c r="O1115" s="49" t="s">
        <v>60</v>
      </c>
      <c r="P1115" s="49" t="s">
        <v>66</v>
      </c>
      <c r="Q1115" s="49" t="s">
        <v>473</v>
      </c>
      <c r="R1115" s="50" t="s">
        <v>68</v>
      </c>
      <c r="S1115" s="49" t="s">
        <v>60</v>
      </c>
      <c r="T1115" s="73" t="str">
        <f>IF(_xlfn.XLOOKUP(I1115,LEGEND!B:B,LEGEND!H:H)&lt;&gt;"-",HYPERLINK(_xlfn.XLOOKUP(I1115,LEGEND!B:B,LEGEND!H:H),"link"),_xlfn.XLOOKUP(I1115,LEGEND!B:B,LEGEND!H:H))</f>
        <v>link</v>
      </c>
      <c r="U1115" s="73" t="str">
        <f>HYPERLINK(_xlfn.XLOOKUP(I1115,LEGEND!B:B,LEGEND!I:I))</f>
        <v>https://milwaukee-media-images.s3.amazonaws.com/hi/4932430260--Hero_1.jpg</v>
      </c>
      <c r="V1115" s="51" t="s">
        <v>5555</v>
      </c>
      <c r="W1115" s="63" t="s">
        <v>1189</v>
      </c>
      <c r="X1115" s="64">
        <v>223</v>
      </c>
      <c r="Y1115" s="64">
        <v>159</v>
      </c>
      <c r="Z1115" s="64">
        <v>94</v>
      </c>
      <c r="AA1115" s="84">
        <v>1.468</v>
      </c>
      <c r="AB1115" s="85">
        <v>1</v>
      </c>
      <c r="AC1115" s="85">
        <v>1</v>
      </c>
    </row>
    <row r="1116" spans="1:29" ht="15">
      <c r="A1116" s="1"/>
      <c r="B1116" s="6" t="s">
        <v>55</v>
      </c>
      <c r="C1116" s="6" t="s">
        <v>4069</v>
      </c>
      <c r="D1116" s="6" t="s">
        <v>1149</v>
      </c>
      <c r="E1116" s="49" t="s">
        <v>1180</v>
      </c>
      <c r="F1116" s="6" t="s">
        <v>4070</v>
      </c>
      <c r="G1116" s="6" t="s">
        <v>1181</v>
      </c>
      <c r="H1116" s="6" t="s">
        <v>5596</v>
      </c>
      <c r="I1116" s="60" t="s">
        <v>5597</v>
      </c>
      <c r="J1116" s="49" t="s">
        <v>5598</v>
      </c>
      <c r="K1116" s="6" t="s">
        <v>5599</v>
      </c>
      <c r="L1116" s="29">
        <f>IF($J$6="с учетом НДС",VLOOKUP(I1116,LEGEND!B:E,4,0)*(1-M1116),VLOOKUP(I1116,LEGEND!B:E,4,0)*(1-M1116)/1.2)</f>
        <v>32600</v>
      </c>
      <c r="M1116" s="57">
        <f>IF(AND(B1116&lt;&gt;"1_Электроинструмент",B1116&lt;&gt;"2_Садовая техника"),$J$5,IF($J$4&lt;=20%,$J$4,IFERROR(VLOOKUP(S1116,LEGEND!$L$2:$M$5,2,FALSE),$J$4)))</f>
        <v>0</v>
      </c>
      <c r="N1116" s="48" t="s">
        <v>60</v>
      </c>
      <c r="O1116" s="49" t="s">
        <v>60</v>
      </c>
      <c r="P1116" s="49" t="s">
        <v>66</v>
      </c>
      <c r="Q1116" s="49" t="s">
        <v>473</v>
      </c>
      <c r="R1116" s="50" t="s">
        <v>68</v>
      </c>
      <c r="S1116" s="49" t="s">
        <v>60</v>
      </c>
      <c r="T1116" s="73" t="str">
        <f>IF(_xlfn.XLOOKUP(I1116,LEGEND!B:B,LEGEND!H:H)&lt;&gt;"-",HYPERLINK(_xlfn.XLOOKUP(I1116,LEGEND!B:B,LEGEND!H:H),"link"),_xlfn.XLOOKUP(I1116,LEGEND!B:B,LEGEND!H:H))</f>
        <v>link</v>
      </c>
      <c r="U1116" s="73" t="str">
        <f>HYPERLINK(_xlfn.XLOOKUP(I1116,LEGEND!B:B,LEGEND!I:I))</f>
        <v>https://milwaukee-media-images.s3.amazonaws.com/hi/4932430246--Hero_1.jpg</v>
      </c>
      <c r="V1116" s="51" t="s">
        <v>5600</v>
      </c>
      <c r="W1116" s="63" t="s">
        <v>1189</v>
      </c>
      <c r="X1116" s="64">
        <v>225</v>
      </c>
      <c r="Y1116" s="64">
        <v>160</v>
      </c>
      <c r="Z1116" s="64">
        <v>95</v>
      </c>
      <c r="AA1116" s="84">
        <v>2.1440000000000001</v>
      </c>
      <c r="AB1116" s="85">
        <v>1</v>
      </c>
      <c r="AC1116" s="85">
        <v>1</v>
      </c>
    </row>
    <row r="1117" spans="1:29" ht="15">
      <c r="A1117" s="1"/>
      <c r="B1117" s="6" t="s">
        <v>55</v>
      </c>
      <c r="C1117" s="6" t="s">
        <v>4069</v>
      </c>
      <c r="D1117" s="6" t="s">
        <v>1149</v>
      </c>
      <c r="E1117" s="49" t="s">
        <v>1180</v>
      </c>
      <c r="F1117" s="6" t="s">
        <v>4070</v>
      </c>
      <c r="G1117" s="6" t="s">
        <v>1181</v>
      </c>
      <c r="H1117" s="6" t="s">
        <v>5601</v>
      </c>
      <c r="I1117" s="60" t="s">
        <v>5602</v>
      </c>
      <c r="J1117" s="49" t="s">
        <v>5603</v>
      </c>
      <c r="K1117" s="6" t="s">
        <v>5604</v>
      </c>
      <c r="L1117" s="29">
        <f>IF($J$6="с учетом НДС",VLOOKUP(I1117,LEGEND!B:E,4,0)*(1-M1117),VLOOKUP(I1117,LEGEND!B:E,4,0)*(1-M1117)/1.2)</f>
        <v>32600</v>
      </c>
      <c r="M1117" s="57">
        <f>IF(AND(B1117&lt;&gt;"1_Электроинструмент",B1117&lt;&gt;"2_Садовая техника"),$J$5,IF($J$4&lt;=20%,$J$4,IFERROR(VLOOKUP(S1117,LEGEND!$L$2:$M$5,2,FALSE),$J$4)))</f>
        <v>0</v>
      </c>
      <c r="N1117" s="48" t="s">
        <v>60</v>
      </c>
      <c r="O1117" s="49" t="s">
        <v>60</v>
      </c>
      <c r="P1117" s="49" t="s">
        <v>66</v>
      </c>
      <c r="Q1117" s="49" t="s">
        <v>473</v>
      </c>
      <c r="R1117" s="50" t="s">
        <v>68</v>
      </c>
      <c r="S1117" s="49" t="s">
        <v>60</v>
      </c>
      <c r="T1117" s="73" t="str">
        <f>IF(_xlfn.XLOOKUP(I1117,LEGEND!B:B,LEGEND!H:H)&lt;&gt;"-",HYPERLINK(_xlfn.XLOOKUP(I1117,LEGEND!B:B,LEGEND!H:H),"link"),_xlfn.XLOOKUP(I1117,LEGEND!B:B,LEGEND!H:H))</f>
        <v>link</v>
      </c>
      <c r="U1117" s="73" t="str">
        <f>HYPERLINK(_xlfn.XLOOKUP(I1117,LEGEND!B:B,LEGEND!I:I))</f>
        <v>https://milwaukee-media-images.s3.amazonaws.com/hi/4932430248--Hero_1.jpg</v>
      </c>
      <c r="V1117" s="51" t="s">
        <v>5605</v>
      </c>
      <c r="W1117" s="63" t="s">
        <v>1189</v>
      </c>
      <c r="X1117" s="64">
        <v>225</v>
      </c>
      <c r="Y1117" s="64">
        <v>160</v>
      </c>
      <c r="Z1117" s="64">
        <v>95</v>
      </c>
      <c r="AA1117" s="84">
        <v>2.0910000000000002</v>
      </c>
      <c r="AB1117" s="85">
        <v>1</v>
      </c>
      <c r="AC1117" s="85">
        <v>1</v>
      </c>
    </row>
    <row r="1118" spans="1:29" ht="15">
      <c r="A1118" s="1"/>
      <c r="B1118" s="6" t="s">
        <v>55</v>
      </c>
      <c r="C1118" s="6" t="s">
        <v>4069</v>
      </c>
      <c r="D1118" s="6" t="s">
        <v>1149</v>
      </c>
      <c r="E1118" s="49" t="s">
        <v>1180</v>
      </c>
      <c r="F1118" s="6" t="s">
        <v>4070</v>
      </c>
      <c r="G1118" s="6" t="s">
        <v>1181</v>
      </c>
      <c r="H1118" s="6" t="s">
        <v>5606</v>
      </c>
      <c r="I1118" s="60" t="s">
        <v>5607</v>
      </c>
      <c r="J1118" s="49" t="s">
        <v>5608</v>
      </c>
      <c r="K1118" s="6" t="s">
        <v>5609</v>
      </c>
      <c r="L1118" s="29">
        <f>IF($J$6="с учетом НДС",VLOOKUP(I1118,LEGEND!B:E,4,0)*(1-M1118),VLOOKUP(I1118,LEGEND!B:E,4,0)*(1-M1118)/1.2)</f>
        <v>32600</v>
      </c>
      <c r="M1118" s="57">
        <f>IF(AND(B1118&lt;&gt;"1_Электроинструмент",B1118&lt;&gt;"2_Садовая техника"),$J$5,IF($J$4&lt;=20%,$J$4,IFERROR(VLOOKUP(S1118,LEGEND!$L$2:$M$5,2,FALSE),$J$4)))</f>
        <v>0</v>
      </c>
      <c r="N1118" s="48" t="s">
        <v>60</v>
      </c>
      <c r="O1118" s="49" t="s">
        <v>60</v>
      </c>
      <c r="P1118" s="49" t="s">
        <v>66</v>
      </c>
      <c r="Q1118" s="49" t="s">
        <v>473</v>
      </c>
      <c r="R1118" s="50" t="s">
        <v>68</v>
      </c>
      <c r="S1118" s="49" t="s">
        <v>60</v>
      </c>
      <c r="T1118" s="73" t="str">
        <f>IF(_xlfn.XLOOKUP(I1118,LEGEND!B:B,LEGEND!H:H)&lt;&gt;"-",HYPERLINK(_xlfn.XLOOKUP(I1118,LEGEND!B:B,LEGEND!H:H),"link"),_xlfn.XLOOKUP(I1118,LEGEND!B:B,LEGEND!H:H))</f>
        <v>link</v>
      </c>
      <c r="U1118" s="73" t="str">
        <f>HYPERLINK(_xlfn.XLOOKUP(I1118,LEGEND!B:B,LEGEND!I:I))</f>
        <v>https://milwaukee-media-images.s3.amazonaws.com/hi/4932430250--Hero_1.jpg</v>
      </c>
      <c r="V1118" s="51" t="s">
        <v>5610</v>
      </c>
      <c r="W1118" s="63" t="s">
        <v>1189</v>
      </c>
      <c r="X1118" s="64">
        <v>226</v>
      </c>
      <c r="Y1118" s="64">
        <v>156</v>
      </c>
      <c r="Z1118" s="64">
        <v>95</v>
      </c>
      <c r="AA1118" s="84">
        <v>2.161</v>
      </c>
      <c r="AB1118" s="85">
        <v>1</v>
      </c>
      <c r="AC1118" s="85">
        <v>1</v>
      </c>
    </row>
    <row r="1119" spans="1:29" ht="15">
      <c r="A1119" s="1"/>
      <c r="B1119" s="6" t="s">
        <v>55</v>
      </c>
      <c r="C1119" s="6" t="s">
        <v>4069</v>
      </c>
      <c r="D1119" s="6" t="s">
        <v>1149</v>
      </c>
      <c r="E1119" s="49" t="s">
        <v>1180</v>
      </c>
      <c r="F1119" s="6" t="s">
        <v>4070</v>
      </c>
      <c r="G1119" s="6" t="s">
        <v>1181</v>
      </c>
      <c r="H1119" s="6" t="s">
        <v>5611</v>
      </c>
      <c r="I1119" s="60" t="s">
        <v>5612</v>
      </c>
      <c r="J1119" s="49" t="s">
        <v>5613</v>
      </c>
      <c r="K1119" s="6" t="s">
        <v>5614</v>
      </c>
      <c r="L1119" s="29">
        <f>IF($J$6="с учетом НДС",VLOOKUP(I1119,LEGEND!B:E,4,0)*(1-M1119),VLOOKUP(I1119,LEGEND!B:E,4,0)*(1-M1119)/1.2)</f>
        <v>32600</v>
      </c>
      <c r="M1119" s="57">
        <f>IF(AND(B1119&lt;&gt;"1_Электроинструмент",B1119&lt;&gt;"2_Садовая техника"),$J$5,IF($J$4&lt;=20%,$J$4,IFERROR(VLOOKUP(S1119,LEGEND!$L$2:$M$5,2,FALSE),$J$4)))</f>
        <v>0</v>
      </c>
      <c r="N1119" s="48" t="s">
        <v>60</v>
      </c>
      <c r="O1119" s="49" t="s">
        <v>60</v>
      </c>
      <c r="P1119" s="49" t="s">
        <v>66</v>
      </c>
      <c r="Q1119" s="49" t="s">
        <v>473</v>
      </c>
      <c r="R1119" s="50" t="s">
        <v>68</v>
      </c>
      <c r="S1119" s="49" t="s">
        <v>60</v>
      </c>
      <c r="T1119" s="73" t="str">
        <f>IF(_xlfn.XLOOKUP(I1119,LEGEND!B:B,LEGEND!H:H)&lt;&gt;"-",HYPERLINK(_xlfn.XLOOKUP(I1119,LEGEND!B:B,LEGEND!H:H),"link"),_xlfn.XLOOKUP(I1119,LEGEND!B:B,LEGEND!H:H))</f>
        <v>link</v>
      </c>
      <c r="U1119" s="73" t="str">
        <f>HYPERLINK(_xlfn.XLOOKUP(I1119,LEGEND!B:B,LEGEND!I:I))</f>
        <v>https://milwaukee-media-images.s3.amazonaws.com/hi/4932430252--Hero_1.jpg</v>
      </c>
      <c r="V1119" s="51" t="s">
        <v>5615</v>
      </c>
      <c r="W1119" s="63" t="s">
        <v>1189</v>
      </c>
      <c r="X1119" s="64">
        <v>225</v>
      </c>
      <c r="Y1119" s="64">
        <v>160</v>
      </c>
      <c r="Z1119" s="64">
        <v>95</v>
      </c>
      <c r="AA1119" s="84">
        <v>2.16</v>
      </c>
      <c r="AB1119" s="85">
        <v>1</v>
      </c>
      <c r="AC1119" s="85">
        <v>1</v>
      </c>
    </row>
    <row r="1120" spans="1:29" ht="15">
      <c r="A1120" s="1"/>
      <c r="B1120" s="6" t="s">
        <v>55</v>
      </c>
      <c r="C1120" s="6" t="s">
        <v>4069</v>
      </c>
      <c r="D1120" s="6" t="s">
        <v>1149</v>
      </c>
      <c r="E1120" s="49" t="s">
        <v>1180</v>
      </c>
      <c r="F1120" s="6" t="s">
        <v>4070</v>
      </c>
      <c r="G1120" s="6" t="s">
        <v>1181</v>
      </c>
      <c r="H1120" s="6" t="s">
        <v>5616</v>
      </c>
      <c r="I1120" s="60" t="s">
        <v>5617</v>
      </c>
      <c r="J1120" s="49" t="s">
        <v>5618</v>
      </c>
      <c r="K1120" s="6" t="s">
        <v>5619</v>
      </c>
      <c r="L1120" s="29">
        <f>IF($J$6="с учетом НДС",VLOOKUP(I1120,LEGEND!B:E,4,0)*(1-M1120),VLOOKUP(I1120,LEGEND!B:E,4,0)*(1-M1120)/1.2)</f>
        <v>32600</v>
      </c>
      <c r="M1120" s="57">
        <f>IF(AND(B1120&lt;&gt;"1_Электроинструмент",B1120&lt;&gt;"2_Садовая техника"),$J$5,IF($J$4&lt;=20%,$J$4,IFERROR(VLOOKUP(S1120,LEGEND!$L$2:$M$5,2,FALSE),$J$4)))</f>
        <v>0</v>
      </c>
      <c r="N1120" s="48" t="s">
        <v>60</v>
      </c>
      <c r="O1120" s="49" t="s">
        <v>60</v>
      </c>
      <c r="P1120" s="49" t="s">
        <v>66</v>
      </c>
      <c r="Q1120" s="49" t="s">
        <v>473</v>
      </c>
      <c r="R1120" s="50" t="s">
        <v>68</v>
      </c>
      <c r="S1120" s="49" t="s">
        <v>60</v>
      </c>
      <c r="T1120" s="73" t="str">
        <f>IF(_xlfn.XLOOKUP(I1120,LEGEND!B:B,LEGEND!H:H)&lt;&gt;"-",HYPERLINK(_xlfn.XLOOKUP(I1120,LEGEND!B:B,LEGEND!H:H),"link"),_xlfn.XLOOKUP(I1120,LEGEND!B:B,LEGEND!H:H))</f>
        <v>link</v>
      </c>
      <c r="U1120" s="73" t="str">
        <f>HYPERLINK(_xlfn.XLOOKUP(I1120,LEGEND!B:B,LEGEND!I:I))</f>
        <v>https://milwaukee-media-images.s3.amazonaws.com/hi/4932430254--Hero_1.jpg</v>
      </c>
      <c r="V1120" s="51" t="s">
        <v>5620</v>
      </c>
      <c r="W1120" s="63" t="s">
        <v>1189</v>
      </c>
      <c r="X1120" s="64">
        <v>225</v>
      </c>
      <c r="Y1120" s="64">
        <v>160</v>
      </c>
      <c r="Z1120" s="64">
        <v>95</v>
      </c>
      <c r="AA1120" s="84">
        <v>2.12</v>
      </c>
      <c r="AB1120" s="85">
        <v>1</v>
      </c>
      <c r="AC1120" s="85">
        <v>1</v>
      </c>
    </row>
    <row r="1121" spans="1:29" ht="15">
      <c r="A1121" s="1"/>
      <c r="B1121" s="6" t="s">
        <v>55</v>
      </c>
      <c r="C1121" s="6" t="s">
        <v>4069</v>
      </c>
      <c r="D1121" s="6" t="s">
        <v>1149</v>
      </c>
      <c r="E1121" s="49" t="s">
        <v>1180</v>
      </c>
      <c r="F1121" s="6" t="s">
        <v>4070</v>
      </c>
      <c r="G1121" s="6" t="s">
        <v>1181</v>
      </c>
      <c r="H1121" s="6" t="s">
        <v>5656</v>
      </c>
      <c r="I1121" s="60" t="s">
        <v>5657</v>
      </c>
      <c r="J1121" s="49" t="s">
        <v>5658</v>
      </c>
      <c r="K1121" s="6" t="s">
        <v>5659</v>
      </c>
      <c r="L1121" s="29">
        <f>IF($J$6="с учетом НДС",VLOOKUP(I1121,LEGEND!B:E,4,0)*(1-M1121),VLOOKUP(I1121,LEGEND!B:E,4,0)*(1-M1121)/1.2)</f>
        <v>32800</v>
      </c>
      <c r="M1121" s="57">
        <f>IF(AND(B1121&lt;&gt;"1_Электроинструмент",B1121&lt;&gt;"2_Садовая техника"),$J$5,IF($J$4&lt;=20%,$J$4,IFERROR(VLOOKUP(S1121,LEGEND!$L$2:$M$5,2,FALSE),$J$4)))</f>
        <v>0</v>
      </c>
      <c r="N1121" s="48" t="s">
        <v>60</v>
      </c>
      <c r="O1121" s="49" t="s">
        <v>60</v>
      </c>
      <c r="P1121" s="49" t="s">
        <v>66</v>
      </c>
      <c r="Q1121" s="49" t="s">
        <v>473</v>
      </c>
      <c r="R1121" s="50" t="s">
        <v>68</v>
      </c>
      <c r="S1121" s="49" t="s">
        <v>60</v>
      </c>
      <c r="T1121" s="73" t="str">
        <f>IF(_xlfn.XLOOKUP(I1121,LEGEND!B:B,LEGEND!H:H)&lt;&gt;"-",HYPERLINK(_xlfn.XLOOKUP(I1121,LEGEND!B:B,LEGEND!H:H),"link"),_xlfn.XLOOKUP(I1121,LEGEND!B:B,LEGEND!H:H))</f>
        <v>link</v>
      </c>
      <c r="U1121" s="73" t="str">
        <f>HYPERLINK(_xlfn.XLOOKUP(I1121,LEGEND!B:B,LEGEND!I:I))</f>
        <v>https://milwaukee-media-images.s3.amazonaws.com/hi/4932430277--Hero_1.jpg</v>
      </c>
      <c r="V1121" s="51" t="s">
        <v>5660</v>
      </c>
      <c r="W1121" s="63" t="s">
        <v>1189</v>
      </c>
      <c r="X1121" s="64">
        <v>225</v>
      </c>
      <c r="Y1121" s="64">
        <v>160</v>
      </c>
      <c r="Z1121" s="64">
        <v>95</v>
      </c>
      <c r="AA1121" s="84">
        <v>2.0619999999999998</v>
      </c>
      <c r="AB1121" s="85">
        <v>1</v>
      </c>
      <c r="AC1121" s="85">
        <v>1</v>
      </c>
    </row>
    <row r="1122" spans="1:29" ht="15">
      <c r="A1122" s="1"/>
      <c r="B1122" s="6" t="s">
        <v>55</v>
      </c>
      <c r="C1122" s="6" t="s">
        <v>4069</v>
      </c>
      <c r="D1122" s="6" t="s">
        <v>1149</v>
      </c>
      <c r="E1122" s="49" t="s">
        <v>1180</v>
      </c>
      <c r="F1122" s="6" t="s">
        <v>4070</v>
      </c>
      <c r="G1122" s="6" t="s">
        <v>1181</v>
      </c>
      <c r="H1122" s="6" t="s">
        <v>5691</v>
      </c>
      <c r="I1122" s="60" t="s">
        <v>5692</v>
      </c>
      <c r="J1122" s="49" t="s">
        <v>5693</v>
      </c>
      <c r="K1122" s="6" t="s">
        <v>5694</v>
      </c>
      <c r="L1122" s="29">
        <f>IF($J$6="с учетом НДС",VLOOKUP(I1122,LEGEND!B:E,4,0)*(1-M1122),VLOOKUP(I1122,LEGEND!B:E,4,0)*(1-M1122)/1.2)</f>
        <v>33000</v>
      </c>
      <c r="M1122" s="57">
        <f>IF(AND(B1122&lt;&gt;"1_Электроинструмент",B1122&lt;&gt;"2_Садовая техника"),$J$5,IF($J$4&lt;=20%,$J$4,IFERROR(VLOOKUP(S1122,LEGEND!$L$2:$M$5,2,FALSE),$J$4)))</f>
        <v>0</v>
      </c>
      <c r="N1122" s="48" t="s">
        <v>60</v>
      </c>
      <c r="O1122" s="49" t="s">
        <v>60</v>
      </c>
      <c r="P1122" s="49" t="s">
        <v>66</v>
      </c>
      <c r="Q1122" s="49" t="s">
        <v>473</v>
      </c>
      <c r="R1122" s="50" t="s">
        <v>68</v>
      </c>
      <c r="S1122" s="49" t="s">
        <v>60</v>
      </c>
      <c r="T1122" s="73" t="str">
        <f>IF(_xlfn.XLOOKUP(I1122,LEGEND!B:B,LEGEND!H:H)&lt;&gt;"-",HYPERLINK(_xlfn.XLOOKUP(I1122,LEGEND!B:B,LEGEND!H:H),"link"),_xlfn.XLOOKUP(I1122,LEGEND!B:B,LEGEND!H:H))</f>
        <v>link</v>
      </c>
      <c r="U1122" s="73" t="str">
        <f>HYPERLINK(_xlfn.XLOOKUP(I1122,LEGEND!B:B,LEGEND!I:I))</f>
        <v>https://milwaukee-media-images.s3.amazonaws.com/hi/4932430294--Hero_1.jpg</v>
      </c>
      <c r="V1122" s="51" t="s">
        <v>5695</v>
      </c>
      <c r="W1122" s="63" t="s">
        <v>1189</v>
      </c>
      <c r="X1122" s="64">
        <v>225</v>
      </c>
      <c r="Y1122" s="64">
        <v>160</v>
      </c>
      <c r="Z1122" s="64">
        <v>95</v>
      </c>
      <c r="AA1122" s="84">
        <v>2.0299999999999998</v>
      </c>
      <c r="AB1122" s="85">
        <v>1</v>
      </c>
      <c r="AC1122" s="85">
        <v>1</v>
      </c>
    </row>
    <row r="1123" spans="1:29" ht="15">
      <c r="A1123" s="1"/>
      <c r="B1123" s="6" t="s">
        <v>55</v>
      </c>
      <c r="C1123" s="6" t="s">
        <v>4069</v>
      </c>
      <c r="D1123" s="6" t="s">
        <v>1149</v>
      </c>
      <c r="E1123" s="49" t="s">
        <v>1180</v>
      </c>
      <c r="F1123" s="6" t="s">
        <v>4070</v>
      </c>
      <c r="G1123" s="6" t="s">
        <v>1181</v>
      </c>
      <c r="H1123" s="6" t="s">
        <v>5701</v>
      </c>
      <c r="I1123" s="60" t="s">
        <v>5702</v>
      </c>
      <c r="J1123" s="49" t="s">
        <v>5703</v>
      </c>
      <c r="K1123" s="6" t="s">
        <v>5704</v>
      </c>
      <c r="L1123" s="29">
        <f>IF($J$6="с учетом НДС",VLOOKUP(I1123,LEGEND!B:E,4,0)*(1-M1123),VLOOKUP(I1123,LEGEND!B:E,4,0)*(1-M1123)/1.2)</f>
        <v>33000</v>
      </c>
      <c r="M1123" s="57">
        <f>IF(AND(B1123&lt;&gt;"1_Электроинструмент",B1123&lt;&gt;"2_Садовая техника"),$J$5,IF($J$4&lt;=20%,$J$4,IFERROR(VLOOKUP(S1123,LEGEND!$L$2:$M$5,2,FALSE),$J$4)))</f>
        <v>0</v>
      </c>
      <c r="N1123" s="48" t="s">
        <v>60</v>
      </c>
      <c r="O1123" s="49" t="s">
        <v>60</v>
      </c>
      <c r="P1123" s="49" t="s">
        <v>66</v>
      </c>
      <c r="Q1123" s="49" t="s">
        <v>473</v>
      </c>
      <c r="R1123" s="50" t="s">
        <v>68</v>
      </c>
      <c r="S1123" s="49" t="s">
        <v>60</v>
      </c>
      <c r="T1123" s="73" t="str">
        <f>IF(_xlfn.XLOOKUP(I1123,LEGEND!B:B,LEGEND!H:H)&lt;&gt;"-",HYPERLINK(_xlfn.XLOOKUP(I1123,LEGEND!B:B,LEGEND!H:H),"link"),_xlfn.XLOOKUP(I1123,LEGEND!B:B,LEGEND!H:H))</f>
        <v>link</v>
      </c>
      <c r="U1123" s="73" t="str">
        <f>HYPERLINK(_xlfn.XLOOKUP(I1123,LEGEND!B:B,LEGEND!I:I))</f>
        <v>https://milwaukee-media-images.s3.amazonaws.com/hi/4932430298--Hero_1.jpg</v>
      </c>
      <c r="V1123" s="51" t="s">
        <v>5705</v>
      </c>
      <c r="W1123" s="63" t="s">
        <v>1189</v>
      </c>
      <c r="X1123" s="64">
        <v>225</v>
      </c>
      <c r="Y1123" s="64">
        <v>160</v>
      </c>
      <c r="Z1123" s="64">
        <v>105</v>
      </c>
      <c r="AA1123" s="84">
        <v>2.1480000000000001</v>
      </c>
      <c r="AB1123" s="85">
        <v>1</v>
      </c>
      <c r="AC1123" s="85">
        <v>1</v>
      </c>
    </row>
    <row r="1124" spans="1:29" ht="15">
      <c r="A1124" s="1"/>
      <c r="B1124" s="6" t="s">
        <v>55</v>
      </c>
      <c r="C1124" s="6" t="s">
        <v>4069</v>
      </c>
      <c r="D1124" s="6" t="s">
        <v>1149</v>
      </c>
      <c r="E1124" s="49" t="s">
        <v>1180</v>
      </c>
      <c r="F1124" s="6" t="s">
        <v>4070</v>
      </c>
      <c r="G1124" s="6" t="s">
        <v>1181</v>
      </c>
      <c r="H1124" s="6" t="s">
        <v>5706</v>
      </c>
      <c r="I1124" s="60" t="s">
        <v>5707</v>
      </c>
      <c r="J1124" s="49" t="s">
        <v>5708</v>
      </c>
      <c r="K1124" s="6" t="s">
        <v>5709</v>
      </c>
      <c r="L1124" s="29">
        <f>IF($J$6="с учетом НДС",VLOOKUP(I1124,LEGEND!B:E,4,0)*(1-M1124),VLOOKUP(I1124,LEGEND!B:E,4,0)*(1-M1124)/1.2)</f>
        <v>33000</v>
      </c>
      <c r="M1124" s="57">
        <f>IF(AND(B1124&lt;&gt;"1_Электроинструмент",B1124&lt;&gt;"2_Садовая техника"),$J$5,IF($J$4&lt;=20%,$J$4,IFERROR(VLOOKUP(S1124,LEGEND!$L$2:$M$5,2,FALSE),$J$4)))</f>
        <v>0</v>
      </c>
      <c r="N1124" s="48" t="s">
        <v>60</v>
      </c>
      <c r="O1124" s="49" t="s">
        <v>60</v>
      </c>
      <c r="P1124" s="49" t="s">
        <v>66</v>
      </c>
      <c r="Q1124" s="49" t="s">
        <v>473</v>
      </c>
      <c r="R1124" s="50" t="s">
        <v>68</v>
      </c>
      <c r="S1124" s="49" t="s">
        <v>60</v>
      </c>
      <c r="T1124" s="73" t="str">
        <f>IF(_xlfn.XLOOKUP(I1124,LEGEND!B:B,LEGEND!H:H)&lt;&gt;"-",HYPERLINK(_xlfn.XLOOKUP(I1124,LEGEND!B:B,LEGEND!H:H),"link"),_xlfn.XLOOKUP(I1124,LEGEND!B:B,LEGEND!H:H))</f>
        <v>link</v>
      </c>
      <c r="U1124" s="73" t="str">
        <f>HYPERLINK(_xlfn.XLOOKUP(I1124,LEGEND!B:B,LEGEND!I:I))</f>
        <v>https://milwaukee-media-images.s3.amazonaws.com/hi/4932430300--Hero_1.jpg</v>
      </c>
      <c r="V1124" s="51" t="s">
        <v>5710</v>
      </c>
      <c r="W1124" s="63" t="s">
        <v>1189</v>
      </c>
      <c r="X1124" s="64">
        <v>226</v>
      </c>
      <c r="Y1124" s="64">
        <v>156</v>
      </c>
      <c r="Z1124" s="64">
        <v>95</v>
      </c>
      <c r="AA1124" s="84">
        <v>2.1970000000000001</v>
      </c>
      <c r="AB1124" s="85">
        <v>1</v>
      </c>
      <c r="AC1124" s="85">
        <v>1</v>
      </c>
    </row>
    <row r="1125" spans="1:29" ht="15">
      <c r="A1125" s="1"/>
      <c r="B1125" s="6" t="s">
        <v>55</v>
      </c>
      <c r="C1125" s="6" t="s">
        <v>4069</v>
      </c>
      <c r="D1125" s="6" t="s">
        <v>1149</v>
      </c>
      <c r="E1125" s="49" t="s">
        <v>1180</v>
      </c>
      <c r="F1125" s="6" t="s">
        <v>4070</v>
      </c>
      <c r="G1125" s="6" t="s">
        <v>1181</v>
      </c>
      <c r="H1125" s="6" t="s">
        <v>5721</v>
      </c>
      <c r="I1125" s="60" t="s">
        <v>5722</v>
      </c>
      <c r="J1125" s="49" t="s">
        <v>5723</v>
      </c>
      <c r="K1125" s="6" t="s">
        <v>5724</v>
      </c>
      <c r="L1125" s="29">
        <f>IF($J$6="с учетом НДС",VLOOKUP(I1125,LEGEND!B:E,4,0)*(1-M1125),VLOOKUP(I1125,LEGEND!B:E,4,0)*(1-M1125)/1.2)</f>
        <v>33000</v>
      </c>
      <c r="M1125" s="57">
        <f>IF(AND(B1125&lt;&gt;"1_Электроинструмент",B1125&lt;&gt;"2_Садовая техника"),$J$5,IF($J$4&lt;=20%,$J$4,IFERROR(VLOOKUP(S1125,LEGEND!$L$2:$M$5,2,FALSE),$J$4)))</f>
        <v>0</v>
      </c>
      <c r="N1125" s="48" t="s">
        <v>60</v>
      </c>
      <c r="O1125" s="49" t="s">
        <v>60</v>
      </c>
      <c r="P1125" s="49" t="s">
        <v>66</v>
      </c>
      <c r="Q1125" s="49" t="s">
        <v>473</v>
      </c>
      <c r="R1125" s="50" t="s">
        <v>68</v>
      </c>
      <c r="S1125" s="49" t="s">
        <v>60</v>
      </c>
      <c r="T1125" s="73" t="str">
        <f>IF(_xlfn.XLOOKUP(I1125,LEGEND!B:B,LEGEND!H:H)&lt;&gt;"-",HYPERLINK(_xlfn.XLOOKUP(I1125,LEGEND!B:B,LEGEND!H:H),"link"),_xlfn.XLOOKUP(I1125,LEGEND!B:B,LEGEND!H:H))</f>
        <v>link</v>
      </c>
      <c r="U1125" s="73" t="str">
        <f>HYPERLINK(_xlfn.XLOOKUP(I1125,LEGEND!B:B,LEGEND!I:I))</f>
        <v>https://milwaukee-media-images.s3.amazonaws.com/hi/4932430263--Hero_1.jpg</v>
      </c>
      <c r="V1125" s="51" t="s">
        <v>5725</v>
      </c>
      <c r="W1125" s="63" t="s">
        <v>1189</v>
      </c>
      <c r="X1125" s="64">
        <v>225</v>
      </c>
      <c r="Y1125" s="64">
        <v>160</v>
      </c>
      <c r="Z1125" s="64">
        <v>95</v>
      </c>
      <c r="AA1125" s="84">
        <v>2.0990000000000002</v>
      </c>
      <c r="AB1125" s="85">
        <v>1</v>
      </c>
      <c r="AC1125" s="85">
        <v>1</v>
      </c>
    </row>
    <row r="1126" spans="1:29" ht="15">
      <c r="A1126" s="1"/>
      <c r="B1126" s="6" t="s">
        <v>55</v>
      </c>
      <c r="C1126" s="6" t="s">
        <v>4069</v>
      </c>
      <c r="D1126" s="6" t="s">
        <v>1149</v>
      </c>
      <c r="E1126" s="49" t="s">
        <v>1180</v>
      </c>
      <c r="F1126" s="6" t="s">
        <v>4070</v>
      </c>
      <c r="G1126" s="6" t="s">
        <v>1181</v>
      </c>
      <c r="H1126" s="6" t="s">
        <v>5731</v>
      </c>
      <c r="I1126" s="60" t="s">
        <v>5732</v>
      </c>
      <c r="J1126" s="49" t="s">
        <v>5733</v>
      </c>
      <c r="K1126" s="6" t="s">
        <v>5734</v>
      </c>
      <c r="L1126" s="29">
        <f>IF($J$6="с учетом НДС",VLOOKUP(I1126,LEGEND!B:E,4,0)*(1-M1126),VLOOKUP(I1126,LEGEND!B:E,4,0)*(1-M1126)/1.2)</f>
        <v>33000</v>
      </c>
      <c r="M1126" s="57">
        <f>IF(AND(B1126&lt;&gt;"1_Электроинструмент",B1126&lt;&gt;"2_Садовая техника"),$J$5,IF($J$4&lt;=20%,$J$4,IFERROR(VLOOKUP(S1126,LEGEND!$L$2:$M$5,2,FALSE),$J$4)))</f>
        <v>0</v>
      </c>
      <c r="N1126" s="48" t="s">
        <v>60</v>
      </c>
      <c r="O1126" s="49" t="s">
        <v>60</v>
      </c>
      <c r="P1126" s="49" t="s">
        <v>66</v>
      </c>
      <c r="Q1126" s="49" t="s">
        <v>473</v>
      </c>
      <c r="R1126" s="50" t="s">
        <v>68</v>
      </c>
      <c r="S1126" s="49" t="s">
        <v>60</v>
      </c>
      <c r="T1126" s="73" t="str">
        <f>IF(_xlfn.XLOOKUP(I1126,LEGEND!B:B,LEGEND!H:H)&lt;&gt;"-",HYPERLINK(_xlfn.XLOOKUP(I1126,LEGEND!B:B,LEGEND!H:H),"link"),_xlfn.XLOOKUP(I1126,LEGEND!B:B,LEGEND!H:H))</f>
        <v>link</v>
      </c>
      <c r="U1126" s="73" t="str">
        <f>HYPERLINK(_xlfn.XLOOKUP(I1126,LEGEND!B:B,LEGEND!I:I))</f>
        <v>https://milwaukee-media-images.s3.amazonaws.com/hi/4932430267--Hero_1.jpg</v>
      </c>
      <c r="V1126" s="51" t="s">
        <v>5735</v>
      </c>
      <c r="W1126" s="63" t="s">
        <v>1189</v>
      </c>
      <c r="X1126" s="64">
        <v>226</v>
      </c>
      <c r="Y1126" s="64">
        <v>156</v>
      </c>
      <c r="Z1126" s="64">
        <v>95</v>
      </c>
      <c r="AA1126" s="84">
        <v>2.2200000000000002</v>
      </c>
      <c r="AB1126" s="85">
        <v>1</v>
      </c>
      <c r="AC1126" s="85">
        <v>1</v>
      </c>
    </row>
    <row r="1127" spans="1:29" ht="15">
      <c r="A1127" s="1"/>
      <c r="B1127" s="6" t="s">
        <v>55</v>
      </c>
      <c r="C1127" s="6" t="s">
        <v>4069</v>
      </c>
      <c r="D1127" s="6" t="s">
        <v>1149</v>
      </c>
      <c r="E1127" s="49" t="s">
        <v>1180</v>
      </c>
      <c r="F1127" s="6" t="s">
        <v>4070</v>
      </c>
      <c r="G1127" s="6" t="s">
        <v>1181</v>
      </c>
      <c r="H1127" s="6" t="s">
        <v>5736</v>
      </c>
      <c r="I1127" s="60" t="s">
        <v>5737</v>
      </c>
      <c r="J1127" s="49" t="s">
        <v>5738</v>
      </c>
      <c r="K1127" s="6" t="s">
        <v>5739</v>
      </c>
      <c r="L1127" s="29">
        <f>IF($J$6="с учетом НДС",VLOOKUP(I1127,LEGEND!B:E,4,0)*(1-M1127),VLOOKUP(I1127,LEGEND!B:E,4,0)*(1-M1127)/1.2)</f>
        <v>33000</v>
      </c>
      <c r="M1127" s="57">
        <f>IF(AND(B1127&lt;&gt;"1_Электроинструмент",B1127&lt;&gt;"2_Садовая техника"),$J$5,IF($J$4&lt;=20%,$J$4,IFERROR(VLOOKUP(S1127,LEGEND!$L$2:$M$5,2,FALSE),$J$4)))</f>
        <v>0</v>
      </c>
      <c r="N1127" s="48" t="s">
        <v>60</v>
      </c>
      <c r="O1127" s="49" t="s">
        <v>60</v>
      </c>
      <c r="P1127" s="49" t="s">
        <v>66</v>
      </c>
      <c r="Q1127" s="49" t="s">
        <v>473</v>
      </c>
      <c r="R1127" s="50" t="s">
        <v>68</v>
      </c>
      <c r="S1127" s="49" t="s">
        <v>60</v>
      </c>
      <c r="T1127" s="73" t="str">
        <f>IF(_xlfn.XLOOKUP(I1127,LEGEND!B:B,LEGEND!H:H)&lt;&gt;"-",HYPERLINK(_xlfn.XLOOKUP(I1127,LEGEND!B:B,LEGEND!H:H),"link"),_xlfn.XLOOKUP(I1127,LEGEND!B:B,LEGEND!H:H))</f>
        <v>link</v>
      </c>
      <c r="U1127" s="73" t="str">
        <f>HYPERLINK(_xlfn.XLOOKUP(I1127,LEGEND!B:B,LEGEND!I:I))</f>
        <v>https://milwaukee-media-images.s3.amazonaws.com/hi/4932430269--Hero_1.jpg</v>
      </c>
      <c r="V1127" s="51" t="s">
        <v>5740</v>
      </c>
      <c r="W1127" s="63" t="s">
        <v>1189</v>
      </c>
      <c r="X1127" s="64">
        <v>225</v>
      </c>
      <c r="Y1127" s="64">
        <v>160</v>
      </c>
      <c r="Z1127" s="64">
        <v>95</v>
      </c>
      <c r="AA1127" s="84">
        <v>2.1120000000000001</v>
      </c>
      <c r="AB1127" s="85">
        <v>1</v>
      </c>
      <c r="AC1127" s="85">
        <v>1</v>
      </c>
    </row>
    <row r="1128" spans="1:29" ht="15">
      <c r="A1128" s="1"/>
      <c r="B1128" s="6" t="s">
        <v>55</v>
      </c>
      <c r="C1128" s="6" t="s">
        <v>4069</v>
      </c>
      <c r="D1128" s="6" t="s">
        <v>1149</v>
      </c>
      <c r="E1128" s="49" t="s">
        <v>1180</v>
      </c>
      <c r="F1128" s="6" t="s">
        <v>4070</v>
      </c>
      <c r="G1128" s="6" t="s">
        <v>1181</v>
      </c>
      <c r="H1128" s="6" t="s">
        <v>5476</v>
      </c>
      <c r="I1128" s="60" t="s">
        <v>5477</v>
      </c>
      <c r="J1128" s="49" t="s">
        <v>5478</v>
      </c>
      <c r="K1128" s="6" t="s">
        <v>5479</v>
      </c>
      <c r="L1128" s="29">
        <f>IF($J$6="с учетом НДС",VLOOKUP(I1128,LEGEND!B:E,4,0)*(1-M1128),VLOOKUP(I1128,LEGEND!B:E,4,0)*(1-M1128)/1.2)</f>
        <v>33100</v>
      </c>
      <c r="M1128" s="57">
        <f>IF(AND(B1128&lt;&gt;"1_Электроинструмент",B1128&lt;&gt;"2_Садовая техника"),$J$5,IF($J$4&lt;=20%,$J$4,IFERROR(VLOOKUP(S1128,LEGEND!$L$2:$M$5,2,FALSE),$J$4)))</f>
        <v>0</v>
      </c>
      <c r="N1128" s="48" t="s">
        <v>60</v>
      </c>
      <c r="O1128" s="49" t="s">
        <v>60</v>
      </c>
      <c r="P1128" s="49" t="s">
        <v>66</v>
      </c>
      <c r="Q1128" s="49" t="s">
        <v>473</v>
      </c>
      <c r="R1128" s="50" t="s">
        <v>68</v>
      </c>
      <c r="S1128" s="49" t="s">
        <v>60</v>
      </c>
      <c r="T1128" s="73" t="str">
        <f>IF(_xlfn.XLOOKUP(I1128,LEGEND!B:B,LEGEND!H:H)&lt;&gt;"-",HYPERLINK(_xlfn.XLOOKUP(I1128,LEGEND!B:B,LEGEND!H:H),"link"),_xlfn.XLOOKUP(I1128,LEGEND!B:B,LEGEND!H:H))</f>
        <v>link</v>
      </c>
      <c r="U1128" s="73" t="str">
        <f>HYPERLINK(_xlfn.XLOOKUP(I1128,LEGEND!B:B,LEGEND!I:I))</f>
        <v>https://milwaukee-media-images.s3.amazonaws.com/hi/4932430274--Hero_1.jpg</v>
      </c>
      <c r="V1128" s="51" t="s">
        <v>5480</v>
      </c>
      <c r="W1128" s="63" t="s">
        <v>1189</v>
      </c>
      <c r="X1128" s="64">
        <v>223</v>
      </c>
      <c r="Y1128" s="64">
        <v>159</v>
      </c>
      <c r="Z1128" s="64">
        <v>94</v>
      </c>
      <c r="AA1128" s="84">
        <v>1.2789999999999999</v>
      </c>
      <c r="AB1128" s="85">
        <v>1</v>
      </c>
      <c r="AC1128" s="85">
        <v>1</v>
      </c>
    </row>
    <row r="1129" spans="1:29" ht="15">
      <c r="A1129" s="1"/>
      <c r="B1129" s="6" t="s">
        <v>55</v>
      </c>
      <c r="C1129" s="6" t="s">
        <v>4069</v>
      </c>
      <c r="D1129" s="6" t="s">
        <v>1149</v>
      </c>
      <c r="E1129" s="49" t="s">
        <v>1180</v>
      </c>
      <c r="F1129" s="6" t="s">
        <v>4070</v>
      </c>
      <c r="G1129" s="6" t="s">
        <v>1181</v>
      </c>
      <c r="H1129" s="6" t="s">
        <v>5486</v>
      </c>
      <c r="I1129" s="60" t="s">
        <v>5487</v>
      </c>
      <c r="J1129" s="49" t="s">
        <v>5488</v>
      </c>
      <c r="K1129" s="6" t="s">
        <v>5489</v>
      </c>
      <c r="L1129" s="29">
        <f>IF($J$6="с учетом НДС",VLOOKUP(I1129,LEGEND!B:E,4,0)*(1-M1129),VLOOKUP(I1129,LEGEND!B:E,4,0)*(1-M1129)/1.2)</f>
        <v>33100</v>
      </c>
      <c r="M1129" s="57">
        <f>IF(AND(B1129&lt;&gt;"1_Электроинструмент",B1129&lt;&gt;"2_Садовая техника"),$J$5,IF($J$4&lt;=20%,$J$4,IFERROR(VLOOKUP(S1129,LEGEND!$L$2:$M$5,2,FALSE),$J$4)))</f>
        <v>0</v>
      </c>
      <c r="N1129" s="48" t="s">
        <v>60</v>
      </c>
      <c r="O1129" s="49" t="s">
        <v>60</v>
      </c>
      <c r="P1129" s="49" t="s">
        <v>66</v>
      </c>
      <c r="Q1129" s="49" t="s">
        <v>473</v>
      </c>
      <c r="R1129" s="50" t="s">
        <v>68</v>
      </c>
      <c r="S1129" s="49" t="s">
        <v>60</v>
      </c>
      <c r="T1129" s="73" t="str">
        <f>IF(_xlfn.XLOOKUP(I1129,LEGEND!B:B,LEGEND!H:H)&lt;&gt;"-",HYPERLINK(_xlfn.XLOOKUP(I1129,LEGEND!B:B,LEGEND!H:H),"link"),_xlfn.XLOOKUP(I1129,LEGEND!B:B,LEGEND!H:H))</f>
        <v>link</v>
      </c>
      <c r="U1129" s="73" t="str">
        <f>HYPERLINK(_xlfn.XLOOKUP(I1129,LEGEND!B:B,LEGEND!I:I))</f>
        <v>https://milwaukee-media-images.s3.amazonaws.com/hi/4932430278--Hero_1.jpg</v>
      </c>
      <c r="V1129" s="51" t="s">
        <v>5490</v>
      </c>
      <c r="W1129" s="63" t="s">
        <v>1189</v>
      </c>
      <c r="X1129" s="64">
        <v>223</v>
      </c>
      <c r="Y1129" s="64">
        <v>159</v>
      </c>
      <c r="Z1129" s="64">
        <v>94</v>
      </c>
      <c r="AA1129" s="84">
        <v>1.365</v>
      </c>
      <c r="AB1129" s="85">
        <v>1</v>
      </c>
      <c r="AC1129" s="85">
        <v>1</v>
      </c>
    </row>
    <row r="1130" spans="1:29" ht="15">
      <c r="A1130" s="1"/>
      <c r="B1130" s="6" t="s">
        <v>55</v>
      </c>
      <c r="C1130" s="6" t="s">
        <v>4069</v>
      </c>
      <c r="D1130" s="6" t="s">
        <v>1149</v>
      </c>
      <c r="E1130" s="49" t="s">
        <v>1180</v>
      </c>
      <c r="F1130" s="6" t="s">
        <v>4070</v>
      </c>
      <c r="G1130" s="6" t="s">
        <v>1181</v>
      </c>
      <c r="H1130" s="6" t="s">
        <v>5516</v>
      </c>
      <c r="I1130" s="60" t="s">
        <v>5517</v>
      </c>
      <c r="J1130" s="49" t="s">
        <v>5518</v>
      </c>
      <c r="K1130" s="6" t="s">
        <v>5519</v>
      </c>
      <c r="L1130" s="29">
        <f>IF($J$6="с учетом НДС",VLOOKUP(I1130,LEGEND!B:E,4,0)*(1-M1130),VLOOKUP(I1130,LEGEND!B:E,4,0)*(1-M1130)/1.2)</f>
        <v>33100</v>
      </c>
      <c r="M1130" s="57">
        <f>IF(AND(B1130&lt;&gt;"1_Электроинструмент",B1130&lt;&gt;"2_Садовая техника"),$J$5,IF($J$4&lt;=20%,$J$4,IFERROR(VLOOKUP(S1130,LEGEND!$L$2:$M$5,2,FALSE),$J$4)))</f>
        <v>0</v>
      </c>
      <c r="N1130" s="48" t="s">
        <v>60</v>
      </c>
      <c r="O1130" s="49" t="s">
        <v>60</v>
      </c>
      <c r="P1130" s="49" t="s">
        <v>66</v>
      </c>
      <c r="Q1130" s="49" t="s">
        <v>473</v>
      </c>
      <c r="R1130" s="50" t="s">
        <v>68</v>
      </c>
      <c r="S1130" s="49" t="s">
        <v>60</v>
      </c>
      <c r="T1130" s="73" t="str">
        <f>IF(_xlfn.XLOOKUP(I1130,LEGEND!B:B,LEGEND!H:H)&lt;&gt;"-",HYPERLINK(_xlfn.XLOOKUP(I1130,LEGEND!B:B,LEGEND!H:H),"link"),_xlfn.XLOOKUP(I1130,LEGEND!B:B,LEGEND!H:H))</f>
        <v>link</v>
      </c>
      <c r="U1130" s="73" t="str">
        <f>HYPERLINK(_xlfn.XLOOKUP(I1130,LEGEND!B:B,LEGEND!I:I))</f>
        <v>https://milwaukee-media-images.s3.amazonaws.com/hi/4932430291--Hero_1.jpg</v>
      </c>
      <c r="V1130" s="51" t="s">
        <v>5520</v>
      </c>
      <c r="W1130" s="63" t="s">
        <v>1189</v>
      </c>
      <c r="X1130" s="64">
        <v>225</v>
      </c>
      <c r="Y1130" s="64">
        <v>160</v>
      </c>
      <c r="Z1130" s="64">
        <v>95</v>
      </c>
      <c r="AA1130" s="84">
        <v>1.4410000000000001</v>
      </c>
      <c r="AB1130" s="85">
        <v>1</v>
      </c>
      <c r="AC1130" s="85">
        <v>1</v>
      </c>
    </row>
    <row r="1131" spans="1:29" ht="15">
      <c r="A1131" s="1"/>
      <c r="B1131" s="6" t="s">
        <v>55</v>
      </c>
      <c r="C1131" s="6" t="s">
        <v>4069</v>
      </c>
      <c r="D1131" s="6" t="s">
        <v>1149</v>
      </c>
      <c r="E1131" s="49" t="s">
        <v>1180</v>
      </c>
      <c r="F1131" s="6" t="s">
        <v>4070</v>
      </c>
      <c r="G1131" s="6" t="s">
        <v>1181</v>
      </c>
      <c r="H1131" s="6" t="s">
        <v>5556</v>
      </c>
      <c r="I1131" s="60" t="s">
        <v>5557</v>
      </c>
      <c r="J1131" s="49" t="s">
        <v>5558</v>
      </c>
      <c r="K1131" s="6" t="s">
        <v>5559</v>
      </c>
      <c r="L1131" s="29">
        <f>IF($J$6="с учетом НДС",VLOOKUP(I1131,LEGEND!B:E,4,0)*(1-M1131),VLOOKUP(I1131,LEGEND!B:E,4,0)*(1-M1131)/1.2)</f>
        <v>33400</v>
      </c>
      <c r="M1131" s="57">
        <f>IF(AND(B1131&lt;&gt;"1_Электроинструмент",B1131&lt;&gt;"2_Садовая техника"),$J$5,IF($J$4&lt;=20%,$J$4,IFERROR(VLOOKUP(S1131,LEGEND!$L$2:$M$5,2,FALSE),$J$4)))</f>
        <v>0</v>
      </c>
      <c r="N1131" s="48" t="s">
        <v>60</v>
      </c>
      <c r="O1131" s="49" t="s">
        <v>60</v>
      </c>
      <c r="P1131" s="49" t="s">
        <v>66</v>
      </c>
      <c r="Q1131" s="49" t="s">
        <v>473</v>
      </c>
      <c r="R1131" s="50" t="s">
        <v>68</v>
      </c>
      <c r="S1131" s="49" t="s">
        <v>60</v>
      </c>
      <c r="T1131" s="73" t="str">
        <f>IF(_xlfn.XLOOKUP(I1131,LEGEND!B:B,LEGEND!H:H)&lt;&gt;"-",HYPERLINK(_xlfn.XLOOKUP(I1131,LEGEND!B:B,LEGEND!H:H),"link"),_xlfn.XLOOKUP(I1131,LEGEND!B:B,LEGEND!H:H))</f>
        <v>link</v>
      </c>
      <c r="U1131" s="73" t="str">
        <f>HYPERLINK(_xlfn.XLOOKUP(I1131,LEGEND!B:B,LEGEND!I:I))</f>
        <v>https://milwaukee-media-images.s3.amazonaws.com/hi/4932451660--Hero_1.jpg</v>
      </c>
      <c r="V1131" s="51" t="s">
        <v>5560</v>
      </c>
      <c r="W1131" s="63" t="s">
        <v>1189</v>
      </c>
      <c r="X1131" s="64">
        <v>200</v>
      </c>
      <c r="Y1131" s="64">
        <v>200</v>
      </c>
      <c r="Z1131" s="64">
        <v>100</v>
      </c>
      <c r="AA1131" s="84">
        <v>1.44</v>
      </c>
      <c r="AB1131" s="85">
        <v>1</v>
      </c>
      <c r="AC1131" s="85">
        <v>1</v>
      </c>
    </row>
    <row r="1132" spans="1:29" ht="15">
      <c r="A1132" s="1"/>
      <c r="B1132" s="6" t="s">
        <v>55</v>
      </c>
      <c r="C1132" s="6" t="s">
        <v>4069</v>
      </c>
      <c r="D1132" s="6" t="s">
        <v>1149</v>
      </c>
      <c r="E1132" s="49" t="s">
        <v>1180</v>
      </c>
      <c r="F1132" s="6" t="s">
        <v>4070</v>
      </c>
      <c r="G1132" s="6" t="s">
        <v>1181</v>
      </c>
      <c r="H1132" s="6" t="s">
        <v>5566</v>
      </c>
      <c r="I1132" s="60" t="s">
        <v>5567</v>
      </c>
      <c r="J1132" s="49" t="s">
        <v>5568</v>
      </c>
      <c r="K1132" s="6" t="s">
        <v>5569</v>
      </c>
      <c r="L1132" s="29">
        <f>IF($J$6="с учетом НДС",VLOOKUP(I1132,LEGEND!B:E,4,0)*(1-M1132),VLOOKUP(I1132,LEGEND!B:E,4,0)*(1-M1132)/1.2)</f>
        <v>33400</v>
      </c>
      <c r="M1132" s="57">
        <f>IF(AND(B1132&lt;&gt;"1_Электроинструмент",B1132&lt;&gt;"2_Садовая техника"),$J$5,IF($J$4&lt;=20%,$J$4,IFERROR(VLOOKUP(S1132,LEGEND!$L$2:$M$5,2,FALSE),$J$4)))</f>
        <v>0</v>
      </c>
      <c r="N1132" s="48" t="s">
        <v>60</v>
      </c>
      <c r="O1132" s="49" t="s">
        <v>60</v>
      </c>
      <c r="P1132" s="49" t="s">
        <v>66</v>
      </c>
      <c r="Q1132" s="49" t="s">
        <v>473</v>
      </c>
      <c r="R1132" s="50" t="s">
        <v>68</v>
      </c>
      <c r="S1132" s="49" t="s">
        <v>60</v>
      </c>
      <c r="T1132" s="73" t="str">
        <f>IF(_xlfn.XLOOKUP(I1132,LEGEND!B:B,LEGEND!H:H)&lt;&gt;"-",HYPERLINK(_xlfn.XLOOKUP(I1132,LEGEND!B:B,LEGEND!H:H),"link"),_xlfn.XLOOKUP(I1132,LEGEND!B:B,LEGEND!H:H))</f>
        <v>link</v>
      </c>
      <c r="U1132" s="73" t="str">
        <f>HYPERLINK(_xlfn.XLOOKUP(I1132,LEGEND!B:B,LEGEND!I:I))</f>
        <v>https://milwaukee-media-images.s3.amazonaws.com/hi/4932451661--Hero_1.jpg</v>
      </c>
      <c r="V1132" s="51" t="s">
        <v>5570</v>
      </c>
      <c r="W1132" s="63" t="s">
        <v>1189</v>
      </c>
      <c r="X1132" s="64">
        <v>200</v>
      </c>
      <c r="Y1132" s="64">
        <v>200</v>
      </c>
      <c r="Z1132" s="64">
        <v>100</v>
      </c>
      <c r="AA1132" s="84">
        <v>1.43</v>
      </c>
      <c r="AB1132" s="85">
        <v>1</v>
      </c>
      <c r="AC1132" s="85">
        <v>1</v>
      </c>
    </row>
    <row r="1133" spans="1:29" ht="15">
      <c r="A1133" s="1"/>
      <c r="B1133" s="6" t="s">
        <v>55</v>
      </c>
      <c r="C1133" s="6" t="s">
        <v>4069</v>
      </c>
      <c r="D1133" s="6" t="s">
        <v>1149</v>
      </c>
      <c r="E1133" s="49" t="s">
        <v>1180</v>
      </c>
      <c r="F1133" s="6" t="s">
        <v>4070</v>
      </c>
      <c r="G1133" s="6" t="s">
        <v>1181</v>
      </c>
      <c r="H1133" s="6" t="s">
        <v>5676</v>
      </c>
      <c r="I1133" s="60" t="s">
        <v>5677</v>
      </c>
      <c r="J1133" s="49" t="s">
        <v>5678</v>
      </c>
      <c r="K1133" s="6" t="s">
        <v>5679</v>
      </c>
      <c r="L1133" s="29">
        <f>IF($J$6="с учетом НДС",VLOOKUP(I1133,LEGEND!B:E,4,0)*(1-M1133),VLOOKUP(I1133,LEGEND!B:E,4,0)*(1-M1133)/1.2)</f>
        <v>33500</v>
      </c>
      <c r="M1133" s="57">
        <f>IF(AND(B1133&lt;&gt;"1_Электроинструмент",B1133&lt;&gt;"2_Садовая техника"),$J$5,IF($J$4&lt;=20%,$J$4,IFERROR(VLOOKUP(S1133,LEGEND!$L$2:$M$5,2,FALSE),$J$4)))</f>
        <v>0</v>
      </c>
      <c r="N1133" s="48" t="s">
        <v>60</v>
      </c>
      <c r="O1133" s="49" t="s">
        <v>60</v>
      </c>
      <c r="P1133" s="49" t="s">
        <v>66</v>
      </c>
      <c r="Q1133" s="49" t="s">
        <v>473</v>
      </c>
      <c r="R1133" s="50" t="s">
        <v>68</v>
      </c>
      <c r="S1133" s="49" t="s">
        <v>60</v>
      </c>
      <c r="T1133" s="73" t="str">
        <f>IF(_xlfn.XLOOKUP(I1133,LEGEND!B:B,LEGEND!H:H)&lt;&gt;"-",HYPERLINK(_xlfn.XLOOKUP(I1133,LEGEND!B:B,LEGEND!H:H),"link"),_xlfn.XLOOKUP(I1133,LEGEND!B:B,LEGEND!H:H))</f>
        <v>link</v>
      </c>
      <c r="U1133" s="73" t="str">
        <f>HYPERLINK(_xlfn.XLOOKUP(I1133,LEGEND!B:B,LEGEND!I:I))</f>
        <v>https://milwaukee-media-images.s3.amazonaws.com/hi/4932430284--Hero_1.jpg</v>
      </c>
      <c r="V1133" s="51" t="s">
        <v>5680</v>
      </c>
      <c r="W1133" s="63" t="s">
        <v>1189</v>
      </c>
      <c r="X1133" s="64">
        <v>225</v>
      </c>
      <c r="Y1133" s="64">
        <v>160</v>
      </c>
      <c r="Z1133" s="64">
        <v>95</v>
      </c>
      <c r="AA1133" s="84">
        <v>2.1960000000000002</v>
      </c>
      <c r="AB1133" s="85">
        <v>1</v>
      </c>
      <c r="AC1133" s="85">
        <v>1</v>
      </c>
    </row>
    <row r="1134" spans="1:29" ht="15">
      <c r="A1134" s="1"/>
      <c r="B1134" s="6" t="s">
        <v>55</v>
      </c>
      <c r="C1134" s="6" t="s">
        <v>4069</v>
      </c>
      <c r="D1134" s="6" t="s">
        <v>1149</v>
      </c>
      <c r="E1134" s="49" t="s">
        <v>1180</v>
      </c>
      <c r="F1134" s="6" t="s">
        <v>4070</v>
      </c>
      <c r="G1134" s="6" t="s">
        <v>1181</v>
      </c>
      <c r="H1134" s="6" t="s">
        <v>5726</v>
      </c>
      <c r="I1134" s="60" t="s">
        <v>5727</v>
      </c>
      <c r="J1134" s="49" t="s">
        <v>5728</v>
      </c>
      <c r="K1134" s="6" t="s">
        <v>5729</v>
      </c>
      <c r="L1134" s="29">
        <f>IF($J$6="с учетом НДС",VLOOKUP(I1134,LEGEND!B:E,4,0)*(1-M1134),VLOOKUP(I1134,LEGEND!B:E,4,0)*(1-M1134)/1.2)</f>
        <v>33500</v>
      </c>
      <c r="M1134" s="57">
        <f>IF(AND(B1134&lt;&gt;"1_Электроинструмент",B1134&lt;&gt;"2_Садовая техника"),$J$5,IF($J$4&lt;=20%,$J$4,IFERROR(VLOOKUP(S1134,LEGEND!$L$2:$M$5,2,FALSE),$J$4)))</f>
        <v>0</v>
      </c>
      <c r="N1134" s="48" t="s">
        <v>60</v>
      </c>
      <c r="O1134" s="49" t="s">
        <v>60</v>
      </c>
      <c r="P1134" s="49" t="s">
        <v>66</v>
      </c>
      <c r="Q1134" s="49" t="s">
        <v>473</v>
      </c>
      <c r="R1134" s="50" t="s">
        <v>68</v>
      </c>
      <c r="S1134" s="49" t="s">
        <v>60</v>
      </c>
      <c r="T1134" s="73" t="str">
        <f>IF(_xlfn.XLOOKUP(I1134,LEGEND!B:B,LEGEND!H:H)&lt;&gt;"-",HYPERLINK(_xlfn.XLOOKUP(I1134,LEGEND!B:B,LEGEND!H:H),"link"),_xlfn.XLOOKUP(I1134,LEGEND!B:B,LEGEND!H:H))</f>
        <v>link</v>
      </c>
      <c r="U1134" s="73" t="str">
        <f>HYPERLINK(_xlfn.XLOOKUP(I1134,LEGEND!B:B,LEGEND!I:I))</f>
        <v>https://milwaukee-media-images.s3.amazonaws.com/hi/4932430265--Hero_1.jpg</v>
      </c>
      <c r="V1134" s="51" t="s">
        <v>5730</v>
      </c>
      <c r="W1134" s="63" t="s">
        <v>1189</v>
      </c>
      <c r="X1134" s="64">
        <v>225</v>
      </c>
      <c r="Y1134" s="64">
        <v>160</v>
      </c>
      <c r="Z1134" s="64">
        <v>95</v>
      </c>
      <c r="AA1134" s="84">
        <v>2.1</v>
      </c>
      <c r="AB1134" s="85">
        <v>1</v>
      </c>
      <c r="AC1134" s="85">
        <v>1</v>
      </c>
    </row>
    <row r="1135" spans="1:29" ht="15">
      <c r="A1135" s="1"/>
      <c r="B1135" s="6" t="s">
        <v>55</v>
      </c>
      <c r="C1135" s="6" t="s">
        <v>4069</v>
      </c>
      <c r="D1135" s="6" t="s">
        <v>1149</v>
      </c>
      <c r="E1135" s="49" t="s">
        <v>1180</v>
      </c>
      <c r="F1135" s="6" t="s">
        <v>4070</v>
      </c>
      <c r="G1135" s="6" t="s">
        <v>1181</v>
      </c>
      <c r="H1135" s="6" t="s">
        <v>5666</v>
      </c>
      <c r="I1135" s="60" t="s">
        <v>5667</v>
      </c>
      <c r="J1135" s="49" t="s">
        <v>5668</v>
      </c>
      <c r="K1135" s="6" t="s">
        <v>5669</v>
      </c>
      <c r="L1135" s="29">
        <f>IF($J$6="с учетом НДС",VLOOKUP(I1135,LEGEND!B:E,4,0)*(1-M1135),VLOOKUP(I1135,LEGEND!B:E,4,0)*(1-M1135)/1.2)</f>
        <v>34100</v>
      </c>
      <c r="M1135" s="57">
        <f>IF(AND(B1135&lt;&gt;"1_Электроинструмент",B1135&lt;&gt;"2_Садовая техника"),$J$5,IF($J$4&lt;=20%,$J$4,IFERROR(VLOOKUP(S1135,LEGEND!$L$2:$M$5,2,FALSE),$J$4)))</f>
        <v>0</v>
      </c>
      <c r="N1135" s="48" t="s">
        <v>60</v>
      </c>
      <c r="O1135" s="49" t="s">
        <v>60</v>
      </c>
      <c r="P1135" s="49" t="s">
        <v>66</v>
      </c>
      <c r="Q1135" s="49" t="s">
        <v>473</v>
      </c>
      <c r="R1135" s="50" t="s">
        <v>68</v>
      </c>
      <c r="S1135" s="49" t="s">
        <v>60</v>
      </c>
      <c r="T1135" s="73" t="str">
        <f>IF(_xlfn.XLOOKUP(I1135,LEGEND!B:B,LEGEND!H:H)&lt;&gt;"-",HYPERLINK(_xlfn.XLOOKUP(I1135,LEGEND!B:B,LEGEND!H:H),"link"),_xlfn.XLOOKUP(I1135,LEGEND!B:B,LEGEND!H:H))</f>
        <v>link</v>
      </c>
      <c r="U1135" s="73" t="str">
        <f>HYPERLINK(_xlfn.XLOOKUP(I1135,LEGEND!B:B,LEGEND!I:I))</f>
        <v>https://milwaukee-media-images.s3.amazonaws.com/hi/4932430281--Hero_1.jpg</v>
      </c>
      <c r="V1135" s="51" t="s">
        <v>5670</v>
      </c>
      <c r="W1135" s="63" t="s">
        <v>1189</v>
      </c>
      <c r="X1135" s="64">
        <v>225</v>
      </c>
      <c r="Y1135" s="64">
        <v>160</v>
      </c>
      <c r="Z1135" s="64">
        <v>95</v>
      </c>
      <c r="AA1135" s="84">
        <v>2.1269999999999998</v>
      </c>
      <c r="AB1135" s="85">
        <v>1</v>
      </c>
      <c r="AC1135" s="85">
        <v>1</v>
      </c>
    </row>
    <row r="1136" spans="1:29" ht="15">
      <c r="A1136" s="1"/>
      <c r="B1136" s="6" t="s">
        <v>55</v>
      </c>
      <c r="C1136" s="6" t="s">
        <v>4069</v>
      </c>
      <c r="D1136" s="6" t="s">
        <v>1149</v>
      </c>
      <c r="E1136" s="49" t="s">
        <v>1180</v>
      </c>
      <c r="F1136" s="6" t="s">
        <v>4070</v>
      </c>
      <c r="G1136" s="6" t="s">
        <v>1181</v>
      </c>
      <c r="H1136" s="6" t="s">
        <v>5681</v>
      </c>
      <c r="I1136" s="60" t="s">
        <v>5682</v>
      </c>
      <c r="J1136" s="49" t="s">
        <v>5683</v>
      </c>
      <c r="K1136" s="6" t="s">
        <v>5684</v>
      </c>
      <c r="L1136" s="29">
        <f>IF($J$6="с учетом НДС",VLOOKUP(I1136,LEGEND!B:E,4,0)*(1-M1136),VLOOKUP(I1136,LEGEND!B:E,4,0)*(1-M1136)/1.2)</f>
        <v>34100</v>
      </c>
      <c r="M1136" s="57">
        <f>IF(AND(B1136&lt;&gt;"1_Электроинструмент",B1136&lt;&gt;"2_Садовая техника"),$J$5,IF($J$4&lt;=20%,$J$4,IFERROR(VLOOKUP(S1136,LEGEND!$L$2:$M$5,2,FALSE),$J$4)))</f>
        <v>0</v>
      </c>
      <c r="N1136" s="48" t="s">
        <v>60</v>
      </c>
      <c r="O1136" s="49" t="s">
        <v>60</v>
      </c>
      <c r="P1136" s="49" t="s">
        <v>66</v>
      </c>
      <c r="Q1136" s="49" t="s">
        <v>473</v>
      </c>
      <c r="R1136" s="50" t="s">
        <v>68</v>
      </c>
      <c r="S1136" s="49" t="s">
        <v>60</v>
      </c>
      <c r="T1136" s="73" t="str">
        <f>IF(_xlfn.XLOOKUP(I1136,LEGEND!B:B,LEGEND!H:H)&lt;&gt;"-",HYPERLINK(_xlfn.XLOOKUP(I1136,LEGEND!B:B,LEGEND!H:H),"link"),_xlfn.XLOOKUP(I1136,LEGEND!B:B,LEGEND!H:H))</f>
        <v>link</v>
      </c>
      <c r="U1136" s="73" t="str">
        <f>HYPERLINK(_xlfn.XLOOKUP(I1136,LEGEND!B:B,LEGEND!I:I))</f>
        <v>https://milwaukee-media-images.s3.amazonaws.com/hi/4932430286--Hero_1.jpg</v>
      </c>
      <c r="V1136" s="51" t="s">
        <v>5685</v>
      </c>
      <c r="W1136" s="63" t="s">
        <v>1189</v>
      </c>
      <c r="X1136" s="64">
        <v>225</v>
      </c>
      <c r="Y1136" s="64">
        <v>160</v>
      </c>
      <c r="Z1136" s="64">
        <v>95</v>
      </c>
      <c r="AA1136" s="84">
        <v>2.2200000000000002</v>
      </c>
      <c r="AB1136" s="85">
        <v>1</v>
      </c>
      <c r="AC1136" s="85">
        <v>1</v>
      </c>
    </row>
    <row r="1137" spans="1:29" ht="15">
      <c r="A1137" s="1"/>
      <c r="B1137" s="6" t="s">
        <v>55</v>
      </c>
      <c r="C1137" s="6" t="s">
        <v>4069</v>
      </c>
      <c r="D1137" s="6" t="s">
        <v>1149</v>
      </c>
      <c r="E1137" s="49" t="s">
        <v>1180</v>
      </c>
      <c r="F1137" s="6" t="s">
        <v>4070</v>
      </c>
      <c r="G1137" s="6" t="s">
        <v>1181</v>
      </c>
      <c r="H1137" s="6" t="s">
        <v>5741</v>
      </c>
      <c r="I1137" s="60" t="s">
        <v>5742</v>
      </c>
      <c r="J1137" s="49" t="s">
        <v>5743</v>
      </c>
      <c r="K1137" s="6" t="s">
        <v>5744</v>
      </c>
      <c r="L1137" s="29">
        <f>IF($J$6="с учетом НДС",VLOOKUP(I1137,LEGEND!B:E,4,0)*(1-M1137),VLOOKUP(I1137,LEGEND!B:E,4,0)*(1-M1137)/1.2)</f>
        <v>34100</v>
      </c>
      <c r="M1137" s="57">
        <f>IF(AND(B1137&lt;&gt;"1_Электроинструмент",B1137&lt;&gt;"2_Садовая техника"),$J$5,IF($J$4&lt;=20%,$J$4,IFERROR(VLOOKUP(S1137,LEGEND!$L$2:$M$5,2,FALSE),$J$4)))</f>
        <v>0</v>
      </c>
      <c r="N1137" s="48" t="s">
        <v>60</v>
      </c>
      <c r="O1137" s="49" t="s">
        <v>60</v>
      </c>
      <c r="P1137" s="49" t="s">
        <v>66</v>
      </c>
      <c r="Q1137" s="49" t="s">
        <v>473</v>
      </c>
      <c r="R1137" s="50" t="s">
        <v>68</v>
      </c>
      <c r="S1137" s="49" t="s">
        <v>60</v>
      </c>
      <c r="T1137" s="73" t="str">
        <f>IF(_xlfn.XLOOKUP(I1137,LEGEND!B:B,LEGEND!H:H)&lt;&gt;"-",HYPERLINK(_xlfn.XLOOKUP(I1137,LEGEND!B:B,LEGEND!H:H),"link"),_xlfn.XLOOKUP(I1137,LEGEND!B:B,LEGEND!H:H))</f>
        <v>link</v>
      </c>
      <c r="U1137" s="73" t="str">
        <f>HYPERLINK(_xlfn.XLOOKUP(I1137,LEGEND!B:B,LEGEND!I:I))</f>
        <v>https://milwaukee-media-images.s3.amazonaws.com/hi/4932430271--Hero_1.jpg</v>
      </c>
      <c r="V1137" s="51" t="s">
        <v>5745</v>
      </c>
      <c r="W1137" s="63" t="s">
        <v>1189</v>
      </c>
      <c r="X1137" s="64">
        <v>225</v>
      </c>
      <c r="Y1137" s="64">
        <v>160</v>
      </c>
      <c r="Z1137" s="64">
        <v>95</v>
      </c>
      <c r="AA1137" s="84">
        <v>2.12</v>
      </c>
      <c r="AB1137" s="85">
        <v>1</v>
      </c>
      <c r="AC1137" s="85">
        <v>1</v>
      </c>
    </row>
    <row r="1138" spans="1:29" ht="15">
      <c r="A1138" s="1"/>
      <c r="B1138" s="6" t="s">
        <v>55</v>
      </c>
      <c r="C1138" s="6" t="s">
        <v>4069</v>
      </c>
      <c r="D1138" s="6" t="s">
        <v>1149</v>
      </c>
      <c r="E1138" s="49" t="s">
        <v>1180</v>
      </c>
      <c r="F1138" s="6" t="s">
        <v>4070</v>
      </c>
      <c r="G1138" s="6" t="s">
        <v>1181</v>
      </c>
      <c r="H1138" s="6" t="s">
        <v>5711</v>
      </c>
      <c r="I1138" s="60" t="s">
        <v>5712</v>
      </c>
      <c r="J1138" s="49" t="s">
        <v>5713</v>
      </c>
      <c r="K1138" s="6" t="s">
        <v>5714</v>
      </c>
      <c r="L1138" s="29">
        <f>IF($J$6="с учетом НДС",VLOOKUP(I1138,LEGEND!B:E,4,0)*(1-M1138),VLOOKUP(I1138,LEGEND!B:E,4,0)*(1-M1138)/1.2)</f>
        <v>34500</v>
      </c>
      <c r="M1138" s="57">
        <f>IF(AND(B1138&lt;&gt;"1_Электроинструмент",B1138&lt;&gt;"2_Садовая техника"),$J$5,IF($J$4&lt;=20%,$J$4,IFERROR(VLOOKUP(S1138,LEGEND!$L$2:$M$5,2,FALSE),$J$4)))</f>
        <v>0</v>
      </c>
      <c r="N1138" s="48" t="s">
        <v>60</v>
      </c>
      <c r="O1138" s="49" t="s">
        <v>60</v>
      </c>
      <c r="P1138" s="49" t="s">
        <v>66</v>
      </c>
      <c r="Q1138" s="49" t="s">
        <v>473</v>
      </c>
      <c r="R1138" s="50" t="s">
        <v>68</v>
      </c>
      <c r="S1138" s="49" t="s">
        <v>60</v>
      </c>
      <c r="T1138" s="73" t="str">
        <f>IF(_xlfn.XLOOKUP(I1138,LEGEND!B:B,LEGEND!H:H)&lt;&gt;"-",HYPERLINK(_xlfn.XLOOKUP(I1138,LEGEND!B:B,LEGEND!H:H),"link"),_xlfn.XLOOKUP(I1138,LEGEND!B:B,LEGEND!H:H))</f>
        <v>link</v>
      </c>
      <c r="U1138" s="73" t="str">
        <f>HYPERLINK(_xlfn.XLOOKUP(I1138,LEGEND!B:B,LEGEND!I:I))</f>
        <v>https://milwaukee-media-images.s3.amazonaws.com/hi/4932430302--Hero_1.jpg</v>
      </c>
      <c r="V1138" s="51" t="s">
        <v>5715</v>
      </c>
      <c r="W1138" s="63" t="s">
        <v>1189</v>
      </c>
      <c r="X1138" s="64">
        <v>225</v>
      </c>
      <c r="Y1138" s="64">
        <v>160</v>
      </c>
      <c r="Z1138" s="64">
        <v>95</v>
      </c>
      <c r="AA1138" s="84">
        <v>2.12</v>
      </c>
      <c r="AB1138" s="85">
        <v>1</v>
      </c>
      <c r="AC1138" s="85">
        <v>1</v>
      </c>
    </row>
    <row r="1139" spans="1:29" ht="15">
      <c r="A1139" s="1"/>
      <c r="B1139" s="6" t="s">
        <v>55</v>
      </c>
      <c r="C1139" s="6" t="s">
        <v>4069</v>
      </c>
      <c r="D1139" s="6" t="s">
        <v>1149</v>
      </c>
      <c r="E1139" s="49" t="s">
        <v>1180</v>
      </c>
      <c r="F1139" s="6" t="s">
        <v>4070</v>
      </c>
      <c r="G1139" s="6" t="s">
        <v>1181</v>
      </c>
      <c r="H1139" s="6" t="s">
        <v>5716</v>
      </c>
      <c r="I1139" s="60" t="s">
        <v>5717</v>
      </c>
      <c r="J1139" s="49" t="s">
        <v>5718</v>
      </c>
      <c r="K1139" s="6" t="s">
        <v>5719</v>
      </c>
      <c r="L1139" s="29">
        <f>IF($J$6="с учетом НДС",VLOOKUP(I1139,LEGEND!B:E,4,0)*(1-M1139),VLOOKUP(I1139,LEGEND!B:E,4,0)*(1-M1139)/1.2)</f>
        <v>34500</v>
      </c>
      <c r="M1139" s="57">
        <f>IF(AND(B1139&lt;&gt;"1_Электроинструмент",B1139&lt;&gt;"2_Садовая техника"),$J$5,IF($J$4&lt;=20%,$J$4,IFERROR(VLOOKUP(S1139,LEGEND!$L$2:$M$5,2,FALSE),$J$4)))</f>
        <v>0</v>
      </c>
      <c r="N1139" s="48" t="s">
        <v>60</v>
      </c>
      <c r="O1139" s="49" t="s">
        <v>60</v>
      </c>
      <c r="P1139" s="49" t="s">
        <v>66</v>
      </c>
      <c r="Q1139" s="49" t="s">
        <v>473</v>
      </c>
      <c r="R1139" s="50" t="s">
        <v>68</v>
      </c>
      <c r="S1139" s="49" t="s">
        <v>60</v>
      </c>
      <c r="T1139" s="73" t="str">
        <f>IF(_xlfn.XLOOKUP(I1139,LEGEND!B:B,LEGEND!H:H)&lt;&gt;"-",HYPERLINK(_xlfn.XLOOKUP(I1139,LEGEND!B:B,LEGEND!H:H),"link"),_xlfn.XLOOKUP(I1139,LEGEND!B:B,LEGEND!H:H))</f>
        <v>link</v>
      </c>
      <c r="U1139" s="73" t="str">
        <f>HYPERLINK(_xlfn.XLOOKUP(I1139,LEGEND!B:B,LEGEND!I:I))</f>
        <v>https://milwaukee-media-images.s3.amazonaws.com/hi/4932430261--Hero_1.jpg</v>
      </c>
      <c r="V1139" s="51" t="s">
        <v>5720</v>
      </c>
      <c r="W1139" s="63" t="s">
        <v>1189</v>
      </c>
      <c r="X1139" s="64">
        <v>225</v>
      </c>
      <c r="Y1139" s="64">
        <v>160</v>
      </c>
      <c r="Z1139" s="64">
        <v>95</v>
      </c>
      <c r="AA1139" s="84">
        <v>2.02</v>
      </c>
      <c r="AB1139" s="85">
        <v>1</v>
      </c>
      <c r="AC1139" s="85">
        <v>1</v>
      </c>
    </row>
    <row r="1140" spans="1:29" ht="15">
      <c r="A1140" s="1"/>
      <c r="B1140" s="6" t="s">
        <v>55</v>
      </c>
      <c r="C1140" s="6" t="s">
        <v>4069</v>
      </c>
      <c r="D1140" s="6" t="s">
        <v>1149</v>
      </c>
      <c r="E1140" s="49" t="s">
        <v>1180</v>
      </c>
      <c r="F1140" s="6" t="s">
        <v>4070</v>
      </c>
      <c r="G1140" s="6" t="s">
        <v>1181</v>
      </c>
      <c r="H1140" s="6" t="s">
        <v>5591</v>
      </c>
      <c r="I1140" s="60" t="s">
        <v>5592</v>
      </c>
      <c r="J1140" s="49" t="s">
        <v>5593</v>
      </c>
      <c r="K1140" s="6" t="s">
        <v>5594</v>
      </c>
      <c r="L1140" s="29">
        <f>IF($J$6="с учетом НДС",VLOOKUP(I1140,LEGEND!B:E,4,0)*(1-M1140),VLOOKUP(I1140,LEGEND!B:E,4,0)*(1-M1140)/1.2)</f>
        <v>35000</v>
      </c>
      <c r="M1140" s="57">
        <f>IF(AND(B1140&lt;&gt;"1_Электроинструмент",B1140&lt;&gt;"2_Садовая техника"),$J$5,IF($J$4&lt;=20%,$J$4,IFERROR(VLOOKUP(S1140,LEGEND!$L$2:$M$5,2,FALSE),$J$4)))</f>
        <v>0</v>
      </c>
      <c r="N1140" s="48" t="s">
        <v>60</v>
      </c>
      <c r="O1140" s="49" t="s">
        <v>60</v>
      </c>
      <c r="P1140" s="49" t="s">
        <v>66</v>
      </c>
      <c r="Q1140" s="49" t="s">
        <v>473</v>
      </c>
      <c r="R1140" s="50" t="s">
        <v>68</v>
      </c>
      <c r="S1140" s="49" t="s">
        <v>60</v>
      </c>
      <c r="T1140" s="73" t="str">
        <f>IF(_xlfn.XLOOKUP(I1140,LEGEND!B:B,LEGEND!H:H)&lt;&gt;"-",HYPERLINK(_xlfn.XLOOKUP(I1140,LEGEND!B:B,LEGEND!H:H),"link"),_xlfn.XLOOKUP(I1140,LEGEND!B:B,LEGEND!H:H))</f>
        <v>link</v>
      </c>
      <c r="U1140" s="73" t="str">
        <f>HYPERLINK(_xlfn.XLOOKUP(I1140,LEGEND!B:B,LEGEND!I:I))</f>
        <v>https://milwaukee-media-images.s3.amazonaws.com/hi/4932430244--Hero_1.jpg</v>
      </c>
      <c r="V1140" s="51" t="s">
        <v>5595</v>
      </c>
      <c r="W1140" s="63" t="s">
        <v>1189</v>
      </c>
      <c r="X1140" s="64">
        <v>225</v>
      </c>
      <c r="Y1140" s="64">
        <v>160</v>
      </c>
      <c r="Z1140" s="64">
        <v>95</v>
      </c>
      <c r="AA1140" s="84">
        <v>2.1269999999999998</v>
      </c>
      <c r="AB1140" s="85">
        <v>1</v>
      </c>
      <c r="AC1140" s="85">
        <v>1</v>
      </c>
    </row>
    <row r="1141" spans="1:29" ht="15">
      <c r="A1141" s="1"/>
      <c r="B1141" s="6" t="s">
        <v>55</v>
      </c>
      <c r="C1141" s="6" t="s">
        <v>4069</v>
      </c>
      <c r="D1141" s="6" t="s">
        <v>1149</v>
      </c>
      <c r="E1141" s="49" t="s">
        <v>1180</v>
      </c>
      <c r="F1141" s="6" t="s">
        <v>4070</v>
      </c>
      <c r="G1141" s="6" t="s">
        <v>1181</v>
      </c>
      <c r="H1141" s="6" t="s">
        <v>5651</v>
      </c>
      <c r="I1141" s="60" t="s">
        <v>5652</v>
      </c>
      <c r="J1141" s="49" t="s">
        <v>5653</v>
      </c>
      <c r="K1141" s="6" t="s">
        <v>5654</v>
      </c>
      <c r="L1141" s="29">
        <f>IF($J$6="с учетом НДС",VLOOKUP(I1141,LEGEND!B:E,4,0)*(1-M1141),VLOOKUP(I1141,LEGEND!B:E,4,0)*(1-M1141)/1.2)</f>
        <v>35500</v>
      </c>
      <c r="M1141" s="57">
        <f>IF(AND(B1141&lt;&gt;"1_Электроинструмент",B1141&lt;&gt;"2_Садовая техника"),$J$5,IF($J$4&lt;=20%,$J$4,IFERROR(VLOOKUP(S1141,LEGEND!$L$2:$M$5,2,FALSE),$J$4)))</f>
        <v>0</v>
      </c>
      <c r="N1141" s="48" t="s">
        <v>60</v>
      </c>
      <c r="O1141" s="49" t="s">
        <v>60</v>
      </c>
      <c r="P1141" s="49" t="s">
        <v>66</v>
      </c>
      <c r="Q1141" s="49" t="s">
        <v>473</v>
      </c>
      <c r="R1141" s="50" t="s">
        <v>68</v>
      </c>
      <c r="S1141" s="49" t="s">
        <v>60</v>
      </c>
      <c r="T1141" s="73" t="str">
        <f>IF(_xlfn.XLOOKUP(I1141,LEGEND!B:B,LEGEND!H:H)&lt;&gt;"-",HYPERLINK(_xlfn.XLOOKUP(I1141,LEGEND!B:B,LEGEND!H:H),"link"),_xlfn.XLOOKUP(I1141,LEGEND!B:B,LEGEND!H:H))</f>
        <v>link</v>
      </c>
      <c r="U1141" s="73" t="str">
        <f>HYPERLINK(_xlfn.XLOOKUP(I1141,LEGEND!B:B,LEGEND!I:I))</f>
        <v>https://milwaukee-media-images.s3.amazonaws.com/hi/4932430275--Hero_1.jpg</v>
      </c>
      <c r="V1141" s="51" t="s">
        <v>5655</v>
      </c>
      <c r="W1141" s="63" t="s">
        <v>1189</v>
      </c>
      <c r="X1141" s="64">
        <v>225</v>
      </c>
      <c r="Y1141" s="64">
        <v>160</v>
      </c>
      <c r="Z1141" s="64">
        <v>95</v>
      </c>
      <c r="AA1141" s="84">
        <v>2.02</v>
      </c>
      <c r="AB1141" s="85">
        <v>1</v>
      </c>
      <c r="AC1141" s="85">
        <v>1</v>
      </c>
    </row>
    <row r="1142" spans="1:29" ht="15">
      <c r="A1142" s="1"/>
      <c r="B1142" s="6" t="s">
        <v>55</v>
      </c>
      <c r="C1142" s="6" t="s">
        <v>4069</v>
      </c>
      <c r="D1142" s="6" t="s">
        <v>1149</v>
      </c>
      <c r="E1142" s="49" t="s">
        <v>1180</v>
      </c>
      <c r="F1142" s="6" t="s">
        <v>4070</v>
      </c>
      <c r="G1142" s="6" t="s">
        <v>1181</v>
      </c>
      <c r="H1142" s="6" t="s">
        <v>5661</v>
      </c>
      <c r="I1142" s="60" t="s">
        <v>5662</v>
      </c>
      <c r="J1142" s="49" t="s">
        <v>5663</v>
      </c>
      <c r="K1142" s="6" t="s">
        <v>5664</v>
      </c>
      <c r="L1142" s="29">
        <f>IF($J$6="с учетом НДС",VLOOKUP(I1142,LEGEND!B:E,4,0)*(1-M1142),VLOOKUP(I1142,LEGEND!B:E,4,0)*(1-M1142)/1.2)</f>
        <v>35500</v>
      </c>
      <c r="M1142" s="57">
        <f>IF(AND(B1142&lt;&gt;"1_Электроинструмент",B1142&lt;&gt;"2_Садовая техника"),$J$5,IF($J$4&lt;=20%,$J$4,IFERROR(VLOOKUP(S1142,LEGEND!$L$2:$M$5,2,FALSE),$J$4)))</f>
        <v>0</v>
      </c>
      <c r="N1142" s="48" t="s">
        <v>60</v>
      </c>
      <c r="O1142" s="49" t="s">
        <v>60</v>
      </c>
      <c r="P1142" s="49" t="s">
        <v>66</v>
      </c>
      <c r="Q1142" s="49" t="s">
        <v>473</v>
      </c>
      <c r="R1142" s="50" t="s">
        <v>68</v>
      </c>
      <c r="S1142" s="49" t="s">
        <v>60</v>
      </c>
      <c r="T1142" s="73" t="str">
        <f>IF(_xlfn.XLOOKUP(I1142,LEGEND!B:B,LEGEND!H:H)&lt;&gt;"-",HYPERLINK(_xlfn.XLOOKUP(I1142,LEGEND!B:B,LEGEND!H:H),"link"),_xlfn.XLOOKUP(I1142,LEGEND!B:B,LEGEND!H:H))</f>
        <v>link</v>
      </c>
      <c r="U1142" s="73" t="str">
        <f>HYPERLINK(_xlfn.XLOOKUP(I1142,LEGEND!B:B,LEGEND!I:I))</f>
        <v>https://milwaukee-media-images.s3.amazonaws.com/hi/4932430279--Hero_1.jpg</v>
      </c>
      <c r="V1142" s="51" t="s">
        <v>5665</v>
      </c>
      <c r="W1142" s="63" t="s">
        <v>1189</v>
      </c>
      <c r="X1142" s="64">
        <v>225</v>
      </c>
      <c r="Y1142" s="64">
        <v>160</v>
      </c>
      <c r="Z1142" s="64">
        <v>100</v>
      </c>
      <c r="AA1142" s="84">
        <v>2.1579999999999999</v>
      </c>
      <c r="AB1142" s="85">
        <v>1</v>
      </c>
      <c r="AC1142" s="85">
        <v>1</v>
      </c>
    </row>
    <row r="1143" spans="1:29" ht="15">
      <c r="A1143" s="1"/>
      <c r="B1143" s="6" t="s">
        <v>55</v>
      </c>
      <c r="C1143" s="6" t="s">
        <v>4069</v>
      </c>
      <c r="D1143" s="6" t="s">
        <v>1149</v>
      </c>
      <c r="E1143" s="49" t="s">
        <v>1180</v>
      </c>
      <c r="F1143" s="6" t="s">
        <v>4070</v>
      </c>
      <c r="G1143" s="6" t="s">
        <v>1181</v>
      </c>
      <c r="H1143" s="6" t="s">
        <v>5686</v>
      </c>
      <c r="I1143" s="60" t="s">
        <v>5687</v>
      </c>
      <c r="J1143" s="49" t="s">
        <v>5688</v>
      </c>
      <c r="K1143" s="6" t="s">
        <v>5689</v>
      </c>
      <c r="L1143" s="29">
        <f>IF($J$6="с учетом НДС",VLOOKUP(I1143,LEGEND!B:E,4,0)*(1-M1143),VLOOKUP(I1143,LEGEND!B:E,4,0)*(1-M1143)/1.2)</f>
        <v>36000</v>
      </c>
      <c r="M1143" s="57">
        <f>IF(AND(B1143&lt;&gt;"1_Электроинструмент",B1143&lt;&gt;"2_Садовая техника"),$J$5,IF($J$4&lt;=20%,$J$4,IFERROR(VLOOKUP(S1143,LEGEND!$L$2:$M$5,2,FALSE),$J$4)))</f>
        <v>0</v>
      </c>
      <c r="N1143" s="48" t="s">
        <v>60</v>
      </c>
      <c r="O1143" s="49" t="s">
        <v>60</v>
      </c>
      <c r="P1143" s="49" t="s">
        <v>66</v>
      </c>
      <c r="Q1143" s="49" t="s">
        <v>473</v>
      </c>
      <c r="R1143" s="50" t="s">
        <v>68</v>
      </c>
      <c r="S1143" s="49" t="s">
        <v>60</v>
      </c>
      <c r="T1143" s="73" t="str">
        <f>IF(_xlfn.XLOOKUP(I1143,LEGEND!B:B,LEGEND!H:H)&lt;&gt;"-",HYPERLINK(_xlfn.XLOOKUP(I1143,LEGEND!B:B,LEGEND!H:H),"link"),_xlfn.XLOOKUP(I1143,LEGEND!B:B,LEGEND!H:H))</f>
        <v>link</v>
      </c>
      <c r="U1143" s="73" t="str">
        <f>HYPERLINK(_xlfn.XLOOKUP(I1143,LEGEND!B:B,LEGEND!I:I))</f>
        <v>https://milwaukee-media-images.s3.amazonaws.com/hi/4932430292--Hero_1.jpg</v>
      </c>
      <c r="V1143" s="51" t="s">
        <v>5690</v>
      </c>
      <c r="W1143" s="63" t="s">
        <v>1189</v>
      </c>
      <c r="X1143" s="64">
        <v>225</v>
      </c>
      <c r="Y1143" s="64">
        <v>160</v>
      </c>
      <c r="Z1143" s="64">
        <v>95</v>
      </c>
      <c r="AA1143" s="84">
        <v>2.1640000000000001</v>
      </c>
      <c r="AB1143" s="85">
        <v>1</v>
      </c>
      <c r="AC1143" s="85">
        <v>1</v>
      </c>
    </row>
    <row r="1144" spans="1:29" ht="15">
      <c r="A1144" s="1"/>
      <c r="B1144" s="6" t="s">
        <v>55</v>
      </c>
      <c r="C1144" s="6" t="s">
        <v>4069</v>
      </c>
      <c r="D1144" s="6" t="s">
        <v>1149</v>
      </c>
      <c r="E1144" s="49" t="s">
        <v>1180</v>
      </c>
      <c r="F1144" s="6" t="s">
        <v>4070</v>
      </c>
      <c r="G1144" s="6" t="s">
        <v>1181</v>
      </c>
      <c r="H1144" s="6" t="s">
        <v>5696</v>
      </c>
      <c r="I1144" s="60" t="s">
        <v>5697</v>
      </c>
      <c r="J1144" s="49" t="s">
        <v>5698</v>
      </c>
      <c r="K1144" s="6" t="s">
        <v>5699</v>
      </c>
      <c r="L1144" s="29">
        <f>IF($J$6="с учетом НДС",VLOOKUP(I1144,LEGEND!B:E,4,0)*(1-M1144),VLOOKUP(I1144,LEGEND!B:E,4,0)*(1-M1144)/1.2)</f>
        <v>36000</v>
      </c>
      <c r="M1144" s="57">
        <f>IF(AND(B1144&lt;&gt;"1_Электроинструмент",B1144&lt;&gt;"2_Садовая техника"),$J$5,IF($J$4&lt;=20%,$J$4,IFERROR(VLOOKUP(S1144,LEGEND!$L$2:$M$5,2,FALSE),$J$4)))</f>
        <v>0</v>
      </c>
      <c r="N1144" s="48" t="s">
        <v>60</v>
      </c>
      <c r="O1144" s="49" t="s">
        <v>60</v>
      </c>
      <c r="P1144" s="49" t="s">
        <v>66</v>
      </c>
      <c r="Q1144" s="49" t="s">
        <v>473</v>
      </c>
      <c r="R1144" s="50" t="s">
        <v>68</v>
      </c>
      <c r="S1144" s="49" t="s">
        <v>60</v>
      </c>
      <c r="T1144" s="73" t="str">
        <f>IF(_xlfn.XLOOKUP(I1144,LEGEND!B:B,LEGEND!H:H)&lt;&gt;"-",HYPERLINK(_xlfn.XLOOKUP(I1144,LEGEND!B:B,LEGEND!H:H),"link"),_xlfn.XLOOKUP(I1144,LEGEND!B:B,LEGEND!H:H))</f>
        <v>link</v>
      </c>
      <c r="U1144" s="73" t="str">
        <f>HYPERLINK(_xlfn.XLOOKUP(I1144,LEGEND!B:B,LEGEND!I:I))</f>
        <v>https://milwaukee-media-images.s3.amazonaws.com/hi/4932430296--Hero_1.jpg</v>
      </c>
      <c r="V1144" s="51" t="s">
        <v>5700</v>
      </c>
      <c r="W1144" s="63" t="s">
        <v>1189</v>
      </c>
      <c r="X1144" s="64">
        <v>225</v>
      </c>
      <c r="Y1144" s="64">
        <v>160</v>
      </c>
      <c r="Z1144" s="64">
        <v>95</v>
      </c>
      <c r="AA1144" s="84">
        <v>2.073</v>
      </c>
      <c r="AB1144" s="85">
        <v>1</v>
      </c>
      <c r="AC1144" s="85">
        <v>1</v>
      </c>
    </row>
    <row r="1145" spans="1:29" ht="15">
      <c r="A1145" s="1"/>
      <c r="B1145" s="6" t="s">
        <v>55</v>
      </c>
      <c r="C1145" s="6" t="s">
        <v>4069</v>
      </c>
      <c r="D1145" s="6" t="s">
        <v>1149</v>
      </c>
      <c r="E1145" s="49" t="s">
        <v>1180</v>
      </c>
      <c r="F1145" s="6" t="s">
        <v>4070</v>
      </c>
      <c r="G1145" s="6" t="s">
        <v>1181</v>
      </c>
      <c r="H1145" s="6" t="s">
        <v>5746</v>
      </c>
      <c r="I1145" s="60" t="s">
        <v>5747</v>
      </c>
      <c r="J1145" s="49" t="s">
        <v>5748</v>
      </c>
      <c r="K1145" s="6" t="s">
        <v>5749</v>
      </c>
      <c r="L1145" s="29">
        <f>IF($J$6="с учетом НДС",VLOOKUP(I1145,LEGEND!B:E,4,0)*(1-M1145),VLOOKUP(I1145,LEGEND!B:E,4,0)*(1-M1145)/1.2)</f>
        <v>36800</v>
      </c>
      <c r="M1145" s="57">
        <f>IF(AND(B1145&lt;&gt;"1_Электроинструмент",B1145&lt;&gt;"2_Садовая техника"),$J$5,IF($J$4&lt;=20%,$J$4,IFERROR(VLOOKUP(S1145,LEGEND!$L$2:$M$5,2,FALSE),$J$4)))</f>
        <v>0</v>
      </c>
      <c r="N1145" s="48" t="s">
        <v>60</v>
      </c>
      <c r="O1145" s="49" t="s">
        <v>60</v>
      </c>
      <c r="P1145" s="49" t="s">
        <v>66</v>
      </c>
      <c r="Q1145" s="49" t="s">
        <v>473</v>
      </c>
      <c r="R1145" s="50" t="s">
        <v>68</v>
      </c>
      <c r="S1145" s="49" t="s">
        <v>60</v>
      </c>
      <c r="T1145" s="73" t="str">
        <f>IF(_xlfn.XLOOKUP(I1145,LEGEND!B:B,LEGEND!H:H)&lt;&gt;"-",HYPERLINK(_xlfn.XLOOKUP(I1145,LEGEND!B:B,LEGEND!H:H),"link"),_xlfn.XLOOKUP(I1145,LEGEND!B:B,LEGEND!H:H))</f>
        <v>link</v>
      </c>
      <c r="U1145" s="73" t="str">
        <f>HYPERLINK(_xlfn.XLOOKUP(I1145,LEGEND!B:B,LEGEND!I:I))</f>
        <v>https://milwaukee-media-images.s3.amazonaws.com/hi/4932459388--Hero_1.jpg</v>
      </c>
      <c r="V1145" s="51" t="s">
        <v>5750</v>
      </c>
      <c r="W1145" s="63" t="s">
        <v>1189</v>
      </c>
      <c r="X1145" s="64">
        <v>200</v>
      </c>
      <c r="Y1145" s="64">
        <v>200</v>
      </c>
      <c r="Z1145" s="64">
        <v>100</v>
      </c>
      <c r="AA1145" s="84">
        <v>1.26</v>
      </c>
      <c r="AB1145" s="85">
        <v>1</v>
      </c>
      <c r="AC1145" s="85">
        <v>1</v>
      </c>
    </row>
    <row r="1146" spans="1:29" ht="15">
      <c r="A1146" s="1"/>
      <c r="B1146" s="6" t="s">
        <v>55</v>
      </c>
      <c r="C1146" s="6" t="s">
        <v>4069</v>
      </c>
      <c r="D1146" s="6" t="s">
        <v>1149</v>
      </c>
      <c r="E1146" s="49" t="s">
        <v>1180</v>
      </c>
      <c r="F1146" s="6" t="s">
        <v>4070</v>
      </c>
      <c r="G1146" s="6" t="s">
        <v>1181</v>
      </c>
      <c r="H1146" s="6" t="s">
        <v>5751</v>
      </c>
      <c r="I1146" s="60" t="s">
        <v>5752</v>
      </c>
      <c r="J1146" s="49" t="s">
        <v>5753</v>
      </c>
      <c r="K1146" s="6" t="s">
        <v>5754</v>
      </c>
      <c r="L1146" s="29">
        <f>IF($J$6="с учетом НДС",VLOOKUP(I1146,LEGEND!B:E,4,0)*(1-M1146),VLOOKUP(I1146,LEGEND!B:E,4,0)*(1-M1146)/1.2)</f>
        <v>36800</v>
      </c>
      <c r="M1146" s="57">
        <f>IF(AND(B1146&lt;&gt;"1_Электроинструмент",B1146&lt;&gt;"2_Садовая техника"),$J$5,IF($J$4&lt;=20%,$J$4,IFERROR(VLOOKUP(S1146,LEGEND!$L$2:$M$5,2,FALSE),$J$4)))</f>
        <v>0</v>
      </c>
      <c r="N1146" s="48" t="s">
        <v>60</v>
      </c>
      <c r="O1146" s="49" t="s">
        <v>60</v>
      </c>
      <c r="P1146" s="49" t="s">
        <v>66</v>
      </c>
      <c r="Q1146" s="49" t="s">
        <v>473</v>
      </c>
      <c r="R1146" s="50" t="s">
        <v>68</v>
      </c>
      <c r="S1146" s="49" t="s">
        <v>60</v>
      </c>
      <c r="T1146" s="73" t="str">
        <f>IF(_xlfn.XLOOKUP(I1146,LEGEND!B:B,LEGEND!H:H)&lt;&gt;"-",HYPERLINK(_xlfn.XLOOKUP(I1146,LEGEND!B:B,LEGEND!H:H),"link"),_xlfn.XLOOKUP(I1146,LEGEND!B:B,LEGEND!H:H))</f>
        <v>link</v>
      </c>
      <c r="U1146" s="73" t="str">
        <f>HYPERLINK(_xlfn.XLOOKUP(I1146,LEGEND!B:B,LEGEND!I:I))</f>
        <v>https://milwaukee-media-images.s3.amazonaws.com/hi/4932459389--Hero_1.jpg</v>
      </c>
      <c r="V1146" s="51" t="s">
        <v>5755</v>
      </c>
      <c r="W1146" s="63" t="s">
        <v>1189</v>
      </c>
      <c r="X1146" s="64">
        <v>200</v>
      </c>
      <c r="Y1146" s="64">
        <v>200</v>
      </c>
      <c r="Z1146" s="64">
        <v>100</v>
      </c>
      <c r="AA1146" s="84">
        <v>1.26</v>
      </c>
      <c r="AB1146" s="85">
        <v>1</v>
      </c>
      <c r="AC1146" s="85">
        <v>1</v>
      </c>
    </row>
    <row r="1147" spans="1:29" ht="15">
      <c r="A1147" s="1"/>
      <c r="B1147" s="6" t="s">
        <v>55</v>
      </c>
      <c r="C1147" s="6" t="s">
        <v>4069</v>
      </c>
      <c r="D1147" s="6" t="s">
        <v>1149</v>
      </c>
      <c r="E1147" s="49" t="s">
        <v>1180</v>
      </c>
      <c r="F1147" s="6" t="s">
        <v>4070</v>
      </c>
      <c r="G1147" s="6" t="s">
        <v>1181</v>
      </c>
      <c r="H1147" s="6" t="s">
        <v>5671</v>
      </c>
      <c r="I1147" s="60" t="s">
        <v>5672</v>
      </c>
      <c r="J1147" s="49" t="s">
        <v>5673</v>
      </c>
      <c r="K1147" s="6" t="s">
        <v>5674</v>
      </c>
      <c r="L1147" s="29">
        <f>IF($J$6="с учетом НДС",VLOOKUP(I1147,LEGEND!B:E,4,0)*(1-M1147),VLOOKUP(I1147,LEGEND!B:E,4,0)*(1-M1147)/1.2)</f>
        <v>36900</v>
      </c>
      <c r="M1147" s="57">
        <f>IF(AND(B1147&lt;&gt;"1_Электроинструмент",B1147&lt;&gt;"2_Садовая техника"),$J$5,IF($J$4&lt;=20%,$J$4,IFERROR(VLOOKUP(S1147,LEGEND!$L$2:$M$5,2,FALSE),$J$4)))</f>
        <v>0</v>
      </c>
      <c r="N1147" s="48" t="s">
        <v>60</v>
      </c>
      <c r="O1147" s="49" t="s">
        <v>60</v>
      </c>
      <c r="P1147" s="49" t="s">
        <v>66</v>
      </c>
      <c r="Q1147" s="49" t="s">
        <v>473</v>
      </c>
      <c r="R1147" s="50" t="s">
        <v>68</v>
      </c>
      <c r="S1147" s="49" t="s">
        <v>60</v>
      </c>
      <c r="T1147" s="73" t="str">
        <f>IF(_xlfn.XLOOKUP(I1147,LEGEND!B:B,LEGEND!H:H)&lt;&gt;"-",HYPERLINK(_xlfn.XLOOKUP(I1147,LEGEND!B:B,LEGEND!H:H),"link"),_xlfn.XLOOKUP(I1147,LEGEND!B:B,LEGEND!H:H))</f>
        <v>link</v>
      </c>
      <c r="U1147" s="73" t="str">
        <f>HYPERLINK(_xlfn.XLOOKUP(I1147,LEGEND!B:B,LEGEND!I:I))</f>
        <v>https://milwaukee-media-images.s3.amazonaws.com/hi/4932430355--Hero_1.jpg</v>
      </c>
      <c r="V1147" s="51" t="s">
        <v>5675</v>
      </c>
      <c r="W1147" s="63" t="s">
        <v>1189</v>
      </c>
      <c r="X1147" s="64">
        <v>225</v>
      </c>
      <c r="Y1147" s="64">
        <v>160</v>
      </c>
      <c r="Z1147" s="64">
        <v>95</v>
      </c>
      <c r="AA1147" s="84">
        <v>2.08</v>
      </c>
      <c r="AB1147" s="85">
        <v>1</v>
      </c>
      <c r="AC1147" s="85">
        <v>1</v>
      </c>
    </row>
    <row r="1148" spans="1:29" ht="15">
      <c r="A1148" s="1"/>
      <c r="B1148" s="6" t="s">
        <v>55</v>
      </c>
      <c r="C1148" s="6" t="s">
        <v>4069</v>
      </c>
      <c r="D1148" s="6" t="s">
        <v>1149</v>
      </c>
      <c r="E1148" s="49" t="s">
        <v>1180</v>
      </c>
      <c r="F1148" s="6" t="s">
        <v>4070</v>
      </c>
      <c r="G1148" s="6" t="s">
        <v>1181</v>
      </c>
      <c r="H1148" s="6" t="s">
        <v>5756</v>
      </c>
      <c r="I1148" s="60" t="s">
        <v>5757</v>
      </c>
      <c r="J1148" s="49" t="s">
        <v>5758</v>
      </c>
      <c r="K1148" s="6" t="s">
        <v>5759</v>
      </c>
      <c r="L1148" s="29">
        <f>IF($J$6="с учетом НДС",VLOOKUP(I1148,LEGEND!B:E,4,0)*(1-M1148),VLOOKUP(I1148,LEGEND!B:E,4,0)*(1-M1148)/1.2)</f>
        <v>37800</v>
      </c>
      <c r="M1148" s="57">
        <f>IF(AND(B1148&lt;&gt;"1_Электроинструмент",B1148&lt;&gt;"2_Садовая техника"),$J$5,IF($J$4&lt;=20%,$J$4,IFERROR(VLOOKUP(S1148,LEGEND!$L$2:$M$5,2,FALSE),$J$4)))</f>
        <v>0</v>
      </c>
      <c r="N1148" s="48" t="s">
        <v>60</v>
      </c>
      <c r="O1148" s="49" t="s">
        <v>60</v>
      </c>
      <c r="P1148" s="49" t="s">
        <v>66</v>
      </c>
      <c r="Q1148" s="49" t="s">
        <v>473</v>
      </c>
      <c r="R1148" s="50" t="s">
        <v>68</v>
      </c>
      <c r="S1148" s="49" t="s">
        <v>60</v>
      </c>
      <c r="T1148" s="73" t="str">
        <f>IF(_xlfn.XLOOKUP(I1148,LEGEND!B:B,LEGEND!H:H)&lt;&gt;"-",HYPERLINK(_xlfn.XLOOKUP(I1148,LEGEND!B:B,LEGEND!H:H),"link"),_xlfn.XLOOKUP(I1148,LEGEND!B:B,LEGEND!H:H))</f>
        <v>link</v>
      </c>
      <c r="U1148" s="73" t="str">
        <f>HYPERLINK(_xlfn.XLOOKUP(I1148,LEGEND!B:B,LEGEND!I:I))</f>
        <v>https://milwaukee-media-images.s3.amazonaws.com/hi/4932459390--Hero_1.jpg</v>
      </c>
      <c r="V1148" s="51" t="s">
        <v>5760</v>
      </c>
      <c r="W1148" s="63" t="s">
        <v>1189</v>
      </c>
      <c r="X1148" s="64">
        <v>200</v>
      </c>
      <c r="Y1148" s="64">
        <v>200</v>
      </c>
      <c r="Z1148" s="64">
        <v>100</v>
      </c>
      <c r="AA1148" s="84">
        <v>1.3</v>
      </c>
      <c r="AB1148" s="85">
        <v>1</v>
      </c>
      <c r="AC1148" s="85">
        <v>1</v>
      </c>
    </row>
    <row r="1149" spans="1:29" ht="15">
      <c r="A1149" s="1"/>
      <c r="B1149" s="6" t="s">
        <v>55</v>
      </c>
      <c r="C1149" s="6" t="s">
        <v>4069</v>
      </c>
      <c r="D1149" s="6" t="s">
        <v>1149</v>
      </c>
      <c r="E1149" s="49" t="s">
        <v>1180</v>
      </c>
      <c r="F1149" s="6" t="s">
        <v>4070</v>
      </c>
      <c r="G1149" s="6" t="s">
        <v>1181</v>
      </c>
      <c r="H1149" s="6" t="s">
        <v>5761</v>
      </c>
      <c r="I1149" s="60" t="s">
        <v>5762</v>
      </c>
      <c r="J1149" s="49" t="s">
        <v>5763</v>
      </c>
      <c r="K1149" s="6" t="s">
        <v>5764</v>
      </c>
      <c r="L1149" s="29">
        <f>IF($J$6="с учетом НДС",VLOOKUP(I1149,LEGEND!B:E,4,0)*(1-M1149),VLOOKUP(I1149,LEGEND!B:E,4,0)*(1-M1149)/1.2)</f>
        <v>39000</v>
      </c>
      <c r="M1149" s="57">
        <f>IF(AND(B1149&lt;&gt;"1_Электроинструмент",B1149&lt;&gt;"2_Садовая техника"),$J$5,IF($J$4&lt;=20%,$J$4,IFERROR(VLOOKUP(S1149,LEGEND!$L$2:$M$5,2,FALSE),$J$4)))</f>
        <v>0</v>
      </c>
      <c r="N1149" s="48" t="s">
        <v>60</v>
      </c>
      <c r="O1149" s="49" t="s">
        <v>60</v>
      </c>
      <c r="P1149" s="49" t="s">
        <v>66</v>
      </c>
      <c r="Q1149" s="49" t="s">
        <v>473</v>
      </c>
      <c r="R1149" s="50" t="s">
        <v>68</v>
      </c>
      <c r="S1149" s="49" t="s">
        <v>60</v>
      </c>
      <c r="T1149" s="73" t="str">
        <f>IF(_xlfn.XLOOKUP(I1149,LEGEND!B:B,LEGEND!H:H)&lt;&gt;"-",HYPERLINK(_xlfn.XLOOKUP(I1149,LEGEND!B:B,LEGEND!H:H),"link"),_xlfn.XLOOKUP(I1149,LEGEND!B:B,LEGEND!H:H))</f>
        <v>link</v>
      </c>
      <c r="U1149" s="73" t="str">
        <f>HYPERLINK(_xlfn.XLOOKUP(I1149,LEGEND!B:B,LEGEND!I:I))</f>
        <v>https://milwaukee-media-images.s3.amazonaws.com/hi/4932459391--Hero_1.jpg</v>
      </c>
      <c r="V1149" s="51" t="s">
        <v>5765</v>
      </c>
      <c r="W1149" s="63" t="s">
        <v>1189</v>
      </c>
      <c r="X1149" s="64">
        <v>200</v>
      </c>
      <c r="Y1149" s="64">
        <v>200</v>
      </c>
      <c r="Z1149" s="64">
        <v>100</v>
      </c>
      <c r="AA1149" s="84">
        <v>1.421</v>
      </c>
      <c r="AB1149" s="85">
        <v>1</v>
      </c>
      <c r="AC1149" s="85">
        <v>1</v>
      </c>
    </row>
    <row r="1150" spans="1:29" ht="15">
      <c r="A1150" s="1"/>
      <c r="B1150" s="6" t="s">
        <v>55</v>
      </c>
      <c r="C1150" s="6" t="s">
        <v>4069</v>
      </c>
      <c r="D1150" s="6" t="s">
        <v>1149</v>
      </c>
      <c r="E1150" s="49" t="s">
        <v>1180</v>
      </c>
      <c r="F1150" s="6" t="s">
        <v>4070</v>
      </c>
      <c r="G1150" s="6" t="s">
        <v>1181</v>
      </c>
      <c r="H1150" s="6" t="s">
        <v>5471</v>
      </c>
      <c r="I1150" s="60" t="s">
        <v>5472</v>
      </c>
      <c r="J1150" s="49" t="s">
        <v>5473</v>
      </c>
      <c r="K1150" s="6" t="s">
        <v>5474</v>
      </c>
      <c r="L1150" s="29">
        <f>IF($J$6="с учетом НДС",VLOOKUP(I1150,LEGEND!B:E,4,0)*(1-M1150),VLOOKUP(I1150,LEGEND!B:E,4,0)*(1-M1150)/1.2)</f>
        <v>40300</v>
      </c>
      <c r="M1150" s="57">
        <f>IF(AND(B1150&lt;&gt;"1_Электроинструмент",B1150&lt;&gt;"2_Садовая техника"),$J$5,IF($J$4&lt;=20%,$J$4,IFERROR(VLOOKUP(S1150,LEGEND!$L$2:$M$5,2,FALSE),$J$4)))</f>
        <v>0</v>
      </c>
      <c r="N1150" s="48" t="s">
        <v>60</v>
      </c>
      <c r="O1150" s="49" t="s">
        <v>60</v>
      </c>
      <c r="P1150" s="49" t="s">
        <v>66</v>
      </c>
      <c r="Q1150" s="49" t="s">
        <v>473</v>
      </c>
      <c r="R1150" s="50" t="s">
        <v>68</v>
      </c>
      <c r="S1150" s="49" t="s">
        <v>60</v>
      </c>
      <c r="T1150" s="73" t="str">
        <f>IF(_xlfn.XLOOKUP(I1150,LEGEND!B:B,LEGEND!H:H)&lt;&gt;"-",HYPERLINK(_xlfn.XLOOKUP(I1150,LEGEND!B:B,LEGEND!H:H),"link"),_xlfn.XLOOKUP(I1150,LEGEND!B:B,LEGEND!H:H))</f>
        <v>link</v>
      </c>
      <c r="U1150" s="73" t="str">
        <f>HYPERLINK(_xlfn.XLOOKUP(I1150,LEGEND!B:B,LEGEND!I:I))</f>
        <v>https://milwaukee-media-images.s3.amazonaws.com/hi/4932430253--Hero_1.jpg</v>
      </c>
      <c r="V1150" s="51" t="s">
        <v>5475</v>
      </c>
      <c r="W1150" s="63" t="s">
        <v>1189</v>
      </c>
      <c r="X1150" s="64">
        <v>223</v>
      </c>
      <c r="Y1150" s="64">
        <v>159</v>
      </c>
      <c r="Z1150" s="64">
        <v>94</v>
      </c>
      <c r="AA1150" s="84">
        <v>1.7749999999999999</v>
      </c>
      <c r="AB1150" s="85">
        <v>1</v>
      </c>
      <c r="AC1150" s="85">
        <v>1</v>
      </c>
    </row>
    <row r="1151" spans="1:29" ht="15">
      <c r="A1151" s="1"/>
      <c r="B1151" s="6" t="s">
        <v>55</v>
      </c>
      <c r="C1151" s="6" t="s">
        <v>4069</v>
      </c>
      <c r="D1151" s="6" t="s">
        <v>1149</v>
      </c>
      <c r="E1151" s="49" t="s">
        <v>1180</v>
      </c>
      <c r="F1151" s="6" t="s">
        <v>4070</v>
      </c>
      <c r="G1151" s="6" t="s">
        <v>1181</v>
      </c>
      <c r="H1151" s="6" t="s">
        <v>5586</v>
      </c>
      <c r="I1151" s="60" t="s">
        <v>5587</v>
      </c>
      <c r="J1151" s="49" t="s">
        <v>5588</v>
      </c>
      <c r="K1151" s="6" t="s">
        <v>5589</v>
      </c>
      <c r="L1151" s="29">
        <f>IF($J$6="с учетом НДС",VLOOKUP(I1151,LEGEND!B:E,4,0)*(1-M1151),VLOOKUP(I1151,LEGEND!B:E,4,0)*(1-M1151)/1.2)</f>
        <v>40900</v>
      </c>
      <c r="M1151" s="57">
        <f>IF(AND(B1151&lt;&gt;"1_Электроинструмент",B1151&lt;&gt;"2_Садовая техника"),$J$5,IF($J$4&lt;=20%,$J$4,IFERROR(VLOOKUP(S1151,LEGEND!$L$2:$M$5,2,FALSE),$J$4)))</f>
        <v>0</v>
      </c>
      <c r="N1151" s="48" t="s">
        <v>60</v>
      </c>
      <c r="O1151" s="49" t="s">
        <v>60</v>
      </c>
      <c r="P1151" s="49" t="s">
        <v>66</v>
      </c>
      <c r="Q1151" s="49" t="s">
        <v>473</v>
      </c>
      <c r="R1151" s="50" t="s">
        <v>68</v>
      </c>
      <c r="S1151" s="49" t="s">
        <v>60</v>
      </c>
      <c r="T1151" s="73" t="str">
        <f>IF(_xlfn.XLOOKUP(I1151,LEGEND!B:B,LEGEND!H:H)&lt;&gt;"-",HYPERLINK(_xlfn.XLOOKUP(I1151,LEGEND!B:B,LEGEND!H:H),"link"),_xlfn.XLOOKUP(I1151,LEGEND!B:B,LEGEND!H:H))</f>
        <v>link</v>
      </c>
      <c r="U1151" s="73" t="str">
        <f>HYPERLINK(_xlfn.XLOOKUP(I1151,LEGEND!B:B,LEGEND!I:I))</f>
        <v>https://milwaukee-media-images.s3.amazonaws.com/hi/4932430270--Hero_1.jpg</v>
      </c>
      <c r="V1151" s="51" t="s">
        <v>5590</v>
      </c>
      <c r="W1151" s="63" t="s">
        <v>1189</v>
      </c>
      <c r="X1151" s="64">
        <v>223</v>
      </c>
      <c r="Y1151" s="64">
        <v>159</v>
      </c>
      <c r="Z1151" s="64">
        <v>94</v>
      </c>
      <c r="AA1151" s="84">
        <v>1.786</v>
      </c>
      <c r="AB1151" s="85">
        <v>1</v>
      </c>
      <c r="AC1151" s="85">
        <v>1</v>
      </c>
    </row>
    <row r="1152" spans="1:29" ht="15">
      <c r="A1152" s="1"/>
      <c r="B1152" s="6" t="s">
        <v>55</v>
      </c>
      <c r="C1152" s="6" t="s">
        <v>4069</v>
      </c>
      <c r="D1152" s="6" t="s">
        <v>1149</v>
      </c>
      <c r="E1152" s="49" t="s">
        <v>1180</v>
      </c>
      <c r="F1152" s="6" t="s">
        <v>4070</v>
      </c>
      <c r="G1152" s="6" t="s">
        <v>1181</v>
      </c>
      <c r="H1152" s="6" t="s">
        <v>5546</v>
      </c>
      <c r="I1152" s="60" t="s">
        <v>5547</v>
      </c>
      <c r="J1152" s="49" t="s">
        <v>5548</v>
      </c>
      <c r="K1152" s="6" t="s">
        <v>5549</v>
      </c>
      <c r="L1152" s="29">
        <f>IF($J$6="с учетом НДС",VLOOKUP(I1152,LEGEND!B:E,4,0)*(1-M1152),VLOOKUP(I1152,LEGEND!B:E,4,0)*(1-M1152)/1.2)</f>
        <v>43800</v>
      </c>
      <c r="M1152" s="57">
        <f>IF(AND(B1152&lt;&gt;"1_Электроинструмент",B1152&lt;&gt;"2_Садовая техника"),$J$5,IF($J$4&lt;=20%,$J$4,IFERROR(VLOOKUP(S1152,LEGEND!$L$2:$M$5,2,FALSE),$J$4)))</f>
        <v>0</v>
      </c>
      <c r="N1152" s="48" t="s">
        <v>60</v>
      </c>
      <c r="O1152" s="49" t="s">
        <v>60</v>
      </c>
      <c r="P1152" s="49" t="s">
        <v>66</v>
      </c>
      <c r="Q1152" s="49" t="s">
        <v>473</v>
      </c>
      <c r="R1152" s="50" t="s">
        <v>68</v>
      </c>
      <c r="S1152" s="49" t="s">
        <v>60</v>
      </c>
      <c r="T1152" s="73" t="str">
        <f>IF(_xlfn.XLOOKUP(I1152,LEGEND!B:B,LEGEND!H:H)&lt;&gt;"-",HYPERLINK(_xlfn.XLOOKUP(I1152,LEGEND!B:B,LEGEND!H:H),"link"),_xlfn.XLOOKUP(I1152,LEGEND!B:B,LEGEND!H:H))</f>
        <v>link</v>
      </c>
      <c r="U1152" s="73" t="str">
        <f>HYPERLINK(_xlfn.XLOOKUP(I1152,LEGEND!B:B,LEGEND!I:I))</f>
        <v>https://milwaukee-media-images.s3.amazonaws.com/hi/4932430303--Hero_1.jpg</v>
      </c>
      <c r="V1152" s="51" t="s">
        <v>5550</v>
      </c>
      <c r="W1152" s="63" t="s">
        <v>1189</v>
      </c>
      <c r="X1152" s="64">
        <v>225</v>
      </c>
      <c r="Y1152" s="64">
        <v>160</v>
      </c>
      <c r="Z1152" s="64">
        <v>105</v>
      </c>
      <c r="AA1152" s="84">
        <v>1.8120000000000001</v>
      </c>
      <c r="AB1152" s="85">
        <v>1</v>
      </c>
      <c r="AC1152" s="85">
        <v>1</v>
      </c>
    </row>
    <row r="1153" spans="1:29" ht="15">
      <c r="A1153" s="1"/>
      <c r="B1153" s="6" t="s">
        <v>55</v>
      </c>
      <c r="C1153" s="6" t="s">
        <v>4069</v>
      </c>
      <c r="D1153" s="6" t="s">
        <v>1149</v>
      </c>
      <c r="E1153" s="49" t="s">
        <v>1180</v>
      </c>
      <c r="F1153" s="6" t="s">
        <v>4070</v>
      </c>
      <c r="G1153" s="6" t="s">
        <v>1181</v>
      </c>
      <c r="H1153" s="6" t="s">
        <v>5511</v>
      </c>
      <c r="I1153" s="60" t="s">
        <v>5512</v>
      </c>
      <c r="J1153" s="49" t="s">
        <v>5513</v>
      </c>
      <c r="K1153" s="6" t="s">
        <v>5514</v>
      </c>
      <c r="L1153" s="29">
        <f>IF($J$6="с учетом НДС",VLOOKUP(I1153,LEGEND!B:E,4,0)*(1-M1153),VLOOKUP(I1153,LEGEND!B:E,4,0)*(1-M1153)/1.2)</f>
        <v>44800</v>
      </c>
      <c r="M1153" s="57">
        <f>IF(AND(B1153&lt;&gt;"1_Электроинструмент",B1153&lt;&gt;"2_Садовая техника"),$J$5,IF($J$4&lt;=20%,$J$4,IFERROR(VLOOKUP(S1153,LEGEND!$L$2:$M$5,2,FALSE),$J$4)))</f>
        <v>0</v>
      </c>
      <c r="N1153" s="48" t="s">
        <v>60</v>
      </c>
      <c r="O1153" s="49" t="s">
        <v>60</v>
      </c>
      <c r="P1153" s="49" t="s">
        <v>66</v>
      </c>
      <c r="Q1153" s="49" t="s">
        <v>473</v>
      </c>
      <c r="R1153" s="50" t="s">
        <v>68</v>
      </c>
      <c r="S1153" s="49" t="s">
        <v>60</v>
      </c>
      <c r="T1153" s="73" t="str">
        <f>IF(_xlfn.XLOOKUP(I1153,LEGEND!B:B,LEGEND!H:H)&lt;&gt;"-",HYPERLINK(_xlfn.XLOOKUP(I1153,LEGEND!B:B,LEGEND!H:H),"link"),_xlfn.XLOOKUP(I1153,LEGEND!B:B,LEGEND!H:H))</f>
        <v>link</v>
      </c>
      <c r="U1153" s="73" t="str">
        <f>HYPERLINK(_xlfn.XLOOKUP(I1153,LEGEND!B:B,LEGEND!I:I))</f>
        <v>https://milwaukee-media-images.s3.amazonaws.com/hi/4932430287--Hero_1.jpg</v>
      </c>
      <c r="V1153" s="51" t="s">
        <v>5515</v>
      </c>
      <c r="W1153" s="63" t="s">
        <v>1189</v>
      </c>
      <c r="X1153" s="64">
        <v>223</v>
      </c>
      <c r="Y1153" s="64">
        <v>159</v>
      </c>
      <c r="Z1153" s="64">
        <v>94</v>
      </c>
      <c r="AA1153" s="84">
        <v>1.7589999999999999</v>
      </c>
      <c r="AB1153" s="85">
        <v>1</v>
      </c>
      <c r="AC1153" s="85">
        <v>1</v>
      </c>
    </row>
    <row r="1154" spans="1:29" ht="15">
      <c r="A1154" s="1"/>
      <c r="B1154" s="6" t="s">
        <v>55</v>
      </c>
      <c r="C1154" s="6" t="s">
        <v>4069</v>
      </c>
      <c r="D1154" s="6" t="s">
        <v>1149</v>
      </c>
      <c r="E1154" s="49" t="s">
        <v>1180</v>
      </c>
      <c r="F1154" s="6" t="s">
        <v>4070</v>
      </c>
      <c r="G1154" s="6" t="s">
        <v>60</v>
      </c>
      <c r="H1154" s="6" t="s">
        <v>5631</v>
      </c>
      <c r="I1154" s="60" t="s">
        <v>5632</v>
      </c>
      <c r="J1154" s="49" t="s">
        <v>5633</v>
      </c>
      <c r="K1154" s="6" t="s">
        <v>5634</v>
      </c>
      <c r="L1154" s="29">
        <f>IF($J$6="с учетом НДС",VLOOKUP(I1154,LEGEND!B:E,4,0)*(1-M1154),VLOOKUP(I1154,LEGEND!B:E,4,0)*(1-M1154)/1.2)</f>
        <v>45800</v>
      </c>
      <c r="M1154" s="57">
        <f>IF(AND(B1154&lt;&gt;"1_Электроинструмент",B1154&lt;&gt;"2_Садовая техника"),$J$5,IF($J$4&lt;=20%,$J$4,IFERROR(VLOOKUP(S1154,LEGEND!$L$2:$M$5,2,FALSE),$J$4)))</f>
        <v>0</v>
      </c>
      <c r="N1154" s="48" t="s">
        <v>60</v>
      </c>
      <c r="O1154" s="49" t="s">
        <v>60</v>
      </c>
      <c r="P1154" s="49" t="s">
        <v>66</v>
      </c>
      <c r="Q1154" s="49" t="s">
        <v>473</v>
      </c>
      <c r="R1154" s="50" t="s">
        <v>68</v>
      </c>
      <c r="S1154" s="49" t="s">
        <v>60</v>
      </c>
      <c r="T1154" s="73" t="str">
        <f>IF(_xlfn.XLOOKUP(I1154,LEGEND!B:B,LEGEND!H:H)&lt;&gt;"-",HYPERLINK(_xlfn.XLOOKUP(I1154,LEGEND!B:B,LEGEND!H:H),"link"),_xlfn.XLOOKUP(I1154,LEGEND!B:B,LEGEND!H:H))</f>
        <v>-</v>
      </c>
      <c r="U1154" s="73" t="str">
        <f>HYPERLINK(_xlfn.XLOOKUP(I1154,LEGEND!B:B,LEGEND!I:I))</f>
        <v>-</v>
      </c>
      <c r="V1154" s="51" t="s">
        <v>5635</v>
      </c>
      <c r="W1154" s="63" t="s">
        <v>1189</v>
      </c>
      <c r="X1154" s="64">
        <v>229</v>
      </c>
      <c r="Y1154" s="64">
        <v>160</v>
      </c>
      <c r="Z1154" s="64">
        <v>97</v>
      </c>
      <c r="AA1154" s="84">
        <v>3.1819999999999999</v>
      </c>
      <c r="AB1154" s="85">
        <v>1</v>
      </c>
      <c r="AC1154" s="85">
        <v>1</v>
      </c>
    </row>
    <row r="1155" spans="1:29" ht="15">
      <c r="A1155" s="1"/>
      <c r="B1155" s="6" t="s">
        <v>55</v>
      </c>
      <c r="C1155" s="6" t="s">
        <v>4069</v>
      </c>
      <c r="D1155" s="6" t="s">
        <v>1149</v>
      </c>
      <c r="E1155" s="49" t="s">
        <v>1180</v>
      </c>
      <c r="F1155" s="6" t="s">
        <v>4070</v>
      </c>
      <c r="G1155" s="6" t="s">
        <v>60</v>
      </c>
      <c r="H1155" s="6" t="s">
        <v>5646</v>
      </c>
      <c r="I1155" s="60" t="s">
        <v>5647</v>
      </c>
      <c r="J1155" s="49" t="s">
        <v>5648</v>
      </c>
      <c r="K1155" s="6" t="s">
        <v>5649</v>
      </c>
      <c r="L1155" s="29">
        <f>IF($J$6="с учетом НДС",VLOOKUP(I1155,LEGEND!B:E,4,0)*(1-M1155),VLOOKUP(I1155,LEGEND!B:E,4,0)*(1-M1155)/1.2)</f>
        <v>45800</v>
      </c>
      <c r="M1155" s="57">
        <f>IF(AND(B1155&lt;&gt;"1_Электроинструмент",B1155&lt;&gt;"2_Садовая техника"),$J$5,IF($J$4&lt;=20%,$J$4,IFERROR(VLOOKUP(S1155,LEGEND!$L$2:$M$5,2,FALSE),$J$4)))</f>
        <v>0</v>
      </c>
      <c r="N1155" s="48" t="s">
        <v>60</v>
      </c>
      <c r="O1155" s="49" t="s">
        <v>60</v>
      </c>
      <c r="P1155" s="49" t="s">
        <v>66</v>
      </c>
      <c r="Q1155" s="49" t="s">
        <v>473</v>
      </c>
      <c r="R1155" s="50" t="s">
        <v>68</v>
      </c>
      <c r="S1155" s="49" t="s">
        <v>60</v>
      </c>
      <c r="T1155" s="73" t="str">
        <f>IF(_xlfn.XLOOKUP(I1155,LEGEND!B:B,LEGEND!H:H)&lt;&gt;"-",HYPERLINK(_xlfn.XLOOKUP(I1155,LEGEND!B:B,LEGEND!H:H),"link"),_xlfn.XLOOKUP(I1155,LEGEND!B:B,LEGEND!H:H))</f>
        <v>-</v>
      </c>
      <c r="U1155" s="73" t="str">
        <f>HYPERLINK(_xlfn.XLOOKUP(I1155,LEGEND!B:B,LEGEND!I:I))</f>
        <v>-</v>
      </c>
      <c r="V1155" s="51" t="s">
        <v>5650</v>
      </c>
      <c r="W1155" s="63" t="s">
        <v>1189</v>
      </c>
      <c r="X1155" s="64">
        <v>250</v>
      </c>
      <c r="Y1155" s="64">
        <v>200</v>
      </c>
      <c r="Z1155" s="64">
        <v>200</v>
      </c>
      <c r="AA1155" s="84">
        <v>2.2999999999999998</v>
      </c>
      <c r="AB1155" s="85">
        <v>1</v>
      </c>
      <c r="AC1155" s="85">
        <v>1</v>
      </c>
    </row>
    <row r="1156" spans="1:29" ht="15">
      <c r="A1156" s="1"/>
      <c r="B1156" s="6" t="s">
        <v>55</v>
      </c>
      <c r="C1156" s="6" t="s">
        <v>4069</v>
      </c>
      <c r="D1156" s="6" t="s">
        <v>1149</v>
      </c>
      <c r="E1156" s="49" t="s">
        <v>1180</v>
      </c>
      <c r="F1156" s="6" t="s">
        <v>4070</v>
      </c>
      <c r="G1156" s="6" t="s">
        <v>60</v>
      </c>
      <c r="H1156" s="6" t="s">
        <v>6279</v>
      </c>
      <c r="I1156" s="60" t="s">
        <v>6280</v>
      </c>
      <c r="J1156" s="49" t="s">
        <v>6281</v>
      </c>
      <c r="K1156" s="6" t="s">
        <v>6282</v>
      </c>
      <c r="L1156" s="29">
        <f>IF($J$6="с учетом НДС",VLOOKUP(I1156,LEGEND!B:E,4,0)*(1-M1156),VLOOKUP(I1156,LEGEND!B:E,4,0)*(1-M1156)/1.2)</f>
        <v>61900</v>
      </c>
      <c r="M1156" s="57">
        <f>IF(AND(B1156&lt;&gt;"1_Электроинструмент",B1156&lt;&gt;"2_Садовая техника"),$J$5,IF($J$4&lt;=20%,$J$4,IFERROR(VLOOKUP(S1156,LEGEND!$L$2:$M$5,2,FALSE),$J$4)))</f>
        <v>0</v>
      </c>
      <c r="N1156" s="48" t="s">
        <v>60</v>
      </c>
      <c r="O1156" s="49" t="s">
        <v>60</v>
      </c>
      <c r="P1156" s="49" t="s">
        <v>66</v>
      </c>
      <c r="Q1156" s="49" t="s">
        <v>473</v>
      </c>
      <c r="R1156" s="50" t="s">
        <v>68</v>
      </c>
      <c r="S1156" s="49" t="s">
        <v>60</v>
      </c>
      <c r="T1156" s="73" t="str">
        <f>IF(_xlfn.XLOOKUP(I1156,LEGEND!B:B,LEGEND!H:H)&lt;&gt;"-",HYPERLINK(_xlfn.XLOOKUP(I1156,LEGEND!B:B,LEGEND!H:H),"link"),_xlfn.XLOOKUP(I1156,LEGEND!B:B,LEGEND!H:H))</f>
        <v>-</v>
      </c>
      <c r="U1156" s="73" t="str">
        <f>HYPERLINK(_xlfn.XLOOKUP(I1156,LEGEND!B:B,LEGEND!I:I))</f>
        <v>-</v>
      </c>
      <c r="V1156" s="51" t="s">
        <v>6283</v>
      </c>
      <c r="W1156" s="63" t="s">
        <v>1189</v>
      </c>
      <c r="X1156" s="64">
        <v>229</v>
      </c>
      <c r="Y1156" s="64">
        <v>160</v>
      </c>
      <c r="Z1156" s="64">
        <v>97</v>
      </c>
      <c r="AA1156" s="84">
        <v>2.64</v>
      </c>
      <c r="AB1156" s="85">
        <v>1</v>
      </c>
      <c r="AC1156" s="85">
        <v>1</v>
      </c>
    </row>
    <row r="1157" spans="1:29" ht="15">
      <c r="A1157" s="1"/>
      <c r="B1157" s="6" t="s">
        <v>55</v>
      </c>
      <c r="C1157" s="6" t="s">
        <v>4069</v>
      </c>
      <c r="D1157" s="6" t="s">
        <v>1149</v>
      </c>
      <c r="E1157" s="49" t="s">
        <v>1180</v>
      </c>
      <c r="F1157" s="6" t="s">
        <v>4070</v>
      </c>
      <c r="G1157" s="6" t="s">
        <v>1181</v>
      </c>
      <c r="H1157" s="6" t="s">
        <v>6274</v>
      </c>
      <c r="I1157" s="60" t="s">
        <v>6275</v>
      </c>
      <c r="J1157" s="49" t="s">
        <v>6276</v>
      </c>
      <c r="K1157" s="6" t="s">
        <v>6277</v>
      </c>
      <c r="L1157" s="29">
        <f>IF($J$6="с учетом НДС",VLOOKUP(I1157,LEGEND!B:E,4,0)*(1-M1157),VLOOKUP(I1157,LEGEND!B:E,4,0)*(1-M1157)/1.2)</f>
        <v>82900</v>
      </c>
      <c r="M1157" s="57">
        <f>IF(AND(B1157&lt;&gt;"1_Электроинструмент",B1157&lt;&gt;"2_Садовая техника"),$J$5,IF($J$4&lt;=20%,$J$4,IFERROR(VLOOKUP(S1157,LEGEND!$L$2:$M$5,2,FALSE),$J$4)))</f>
        <v>0</v>
      </c>
      <c r="N1157" s="48" t="s">
        <v>60</v>
      </c>
      <c r="O1157" s="49" t="s">
        <v>60</v>
      </c>
      <c r="P1157" s="49" t="s">
        <v>66</v>
      </c>
      <c r="Q1157" s="49" t="s">
        <v>473</v>
      </c>
      <c r="R1157" s="50" t="s">
        <v>68</v>
      </c>
      <c r="S1157" s="49" t="s">
        <v>60</v>
      </c>
      <c r="T1157" s="73" t="str">
        <f>IF(_xlfn.XLOOKUP(I1157,LEGEND!B:B,LEGEND!H:H)&lt;&gt;"-",HYPERLINK(_xlfn.XLOOKUP(I1157,LEGEND!B:B,LEGEND!H:H),"link"),_xlfn.XLOOKUP(I1157,LEGEND!B:B,LEGEND!H:H))</f>
        <v>link</v>
      </c>
      <c r="U1157" s="73" t="str">
        <f>HYPERLINK(_xlfn.XLOOKUP(I1157,LEGEND!B:B,LEGEND!I:I))</f>
        <v>https://milwaukee-media-images.s3.amazonaws.com/hi/4932430307--Hero_1.jpg</v>
      </c>
      <c r="V1157" s="51" t="s">
        <v>6278</v>
      </c>
      <c r="W1157" s="63" t="s">
        <v>1189</v>
      </c>
      <c r="X1157" s="64">
        <v>226</v>
      </c>
      <c r="Y1157" s="64">
        <v>156</v>
      </c>
      <c r="Z1157" s="64">
        <v>95</v>
      </c>
      <c r="AA1157" s="84">
        <v>2.2440000000000002</v>
      </c>
      <c r="AB1157" s="85">
        <v>1</v>
      </c>
      <c r="AC1157" s="85">
        <v>1</v>
      </c>
    </row>
    <row r="1158" spans="1:29" ht="15">
      <c r="A1158" s="1"/>
      <c r="B1158" s="6" t="s">
        <v>55</v>
      </c>
      <c r="C1158" s="6" t="s">
        <v>4069</v>
      </c>
      <c r="D1158" s="6" t="s">
        <v>1149</v>
      </c>
      <c r="E1158" s="49" t="s">
        <v>1180</v>
      </c>
      <c r="F1158" s="6" t="s">
        <v>4070</v>
      </c>
      <c r="G1158" s="6" t="s">
        <v>60</v>
      </c>
      <c r="H1158" s="6" t="s">
        <v>6289</v>
      </c>
      <c r="I1158" s="60" t="s">
        <v>6290</v>
      </c>
      <c r="J1158" s="49" t="s">
        <v>6291</v>
      </c>
      <c r="K1158" s="6" t="s">
        <v>6292</v>
      </c>
      <c r="L1158" s="29">
        <f>IF($J$6="с учетом НДС",VLOOKUP(I1158,LEGEND!B:E,4,0)*(1-M1158),VLOOKUP(I1158,LEGEND!B:E,4,0)*(1-M1158)/1.2)</f>
        <v>94900</v>
      </c>
      <c r="M1158" s="57">
        <f>IF(AND(B1158&lt;&gt;"1_Электроинструмент",B1158&lt;&gt;"2_Садовая техника"),$J$5,IF($J$4&lt;=20%,$J$4,IFERROR(VLOOKUP(S1158,LEGEND!$L$2:$M$5,2,FALSE),$J$4)))</f>
        <v>0</v>
      </c>
      <c r="N1158" s="48" t="s">
        <v>60</v>
      </c>
      <c r="O1158" s="49" t="s">
        <v>42</v>
      </c>
      <c r="P1158" s="49" t="s">
        <v>66</v>
      </c>
      <c r="Q1158" s="49" t="s">
        <v>473</v>
      </c>
      <c r="R1158" s="50">
        <v>44621</v>
      </c>
      <c r="S1158" s="49" t="s">
        <v>60</v>
      </c>
      <c r="T1158" s="73" t="str">
        <f>IF(_xlfn.XLOOKUP(I1158,LEGEND!B:B,LEGEND!H:H)&lt;&gt;"-",HYPERLINK(_xlfn.XLOOKUP(I1158,LEGEND!B:B,LEGEND!H:H),"link"),_xlfn.XLOOKUP(I1158,LEGEND!B:B,LEGEND!H:H))</f>
        <v>link</v>
      </c>
      <c r="U1158" s="73" t="str">
        <f>HYPERLINK(_xlfn.XLOOKUP(I1158,LEGEND!B:B,LEGEND!I:I))</f>
        <v>https://milwaukee-media-images.s3.amazonaws.com/hi/4932479452--Hero_1.jpg</v>
      </c>
      <c r="V1158" s="51" t="s">
        <v>6293</v>
      </c>
      <c r="W1158" s="63" t="s">
        <v>1189</v>
      </c>
      <c r="X1158" s="64">
        <v>262</v>
      </c>
      <c r="Y1158" s="64">
        <v>222</v>
      </c>
      <c r="Z1158" s="64">
        <v>89</v>
      </c>
      <c r="AA1158" s="84">
        <v>4.992</v>
      </c>
      <c r="AB1158" s="85">
        <v>1</v>
      </c>
      <c r="AC1158" s="85">
        <v>1</v>
      </c>
    </row>
    <row r="1159" spans="1:29" ht="15">
      <c r="A1159" s="1"/>
      <c r="B1159" s="6" t="s">
        <v>55</v>
      </c>
      <c r="C1159" s="6" t="s">
        <v>4069</v>
      </c>
      <c r="D1159" s="6" t="s">
        <v>1149</v>
      </c>
      <c r="E1159" s="49" t="s">
        <v>1180</v>
      </c>
      <c r="F1159" s="6" t="s">
        <v>4070</v>
      </c>
      <c r="G1159" s="6" t="s">
        <v>1181</v>
      </c>
      <c r="H1159" s="6" t="s">
        <v>6179</v>
      </c>
      <c r="I1159" s="60" t="s">
        <v>6180</v>
      </c>
      <c r="J1159" s="49" t="s">
        <v>6181</v>
      </c>
      <c r="K1159" s="6" t="s">
        <v>6182</v>
      </c>
      <c r="L1159" s="29">
        <f>IF($J$6="с учетом НДС",VLOOKUP(I1159,LEGEND!B:E,4,0)*(1-M1159),VLOOKUP(I1159,LEGEND!B:E,4,0)*(1-M1159)/1.2)</f>
        <v>101900</v>
      </c>
      <c r="M1159" s="57">
        <f>IF(AND(B1159&lt;&gt;"1_Электроинструмент",B1159&lt;&gt;"2_Садовая техника"),$J$5,IF($J$4&lt;=20%,$J$4,IFERROR(VLOOKUP(S1159,LEGEND!$L$2:$M$5,2,FALSE),$J$4)))</f>
        <v>0</v>
      </c>
      <c r="N1159" s="48" t="s">
        <v>60</v>
      </c>
      <c r="O1159" s="49" t="s">
        <v>60</v>
      </c>
      <c r="P1159" s="49" t="s">
        <v>66</v>
      </c>
      <c r="Q1159" s="49" t="s">
        <v>473</v>
      </c>
      <c r="R1159" s="50" t="s">
        <v>68</v>
      </c>
      <c r="S1159" s="49" t="s">
        <v>60</v>
      </c>
      <c r="T1159" s="73" t="str">
        <f>IF(_xlfn.XLOOKUP(I1159,LEGEND!B:B,LEGEND!H:H)&lt;&gt;"-",HYPERLINK(_xlfn.XLOOKUP(I1159,LEGEND!B:B,LEGEND!H:H),"link"),_xlfn.XLOOKUP(I1159,LEGEND!B:B,LEGEND!H:H))</f>
        <v>link</v>
      </c>
      <c r="U1159" s="73" t="str">
        <f>HYPERLINK(_xlfn.XLOOKUP(I1159,LEGEND!B:B,LEGEND!I:I))</f>
        <v>https://milwaukee-media-images.s3.amazonaws.com/hi/4932430288--Hero_1.jpg</v>
      </c>
      <c r="V1159" s="51" t="s">
        <v>6183</v>
      </c>
      <c r="W1159" s="63" t="s">
        <v>1189</v>
      </c>
      <c r="X1159" s="64">
        <v>225</v>
      </c>
      <c r="Y1159" s="64">
        <v>160</v>
      </c>
      <c r="Z1159" s="64">
        <v>95</v>
      </c>
      <c r="AA1159" s="84">
        <v>1.61</v>
      </c>
      <c r="AB1159" s="85">
        <v>1</v>
      </c>
      <c r="AC1159" s="85">
        <v>1</v>
      </c>
    </row>
    <row r="1160" spans="1:29" ht="15">
      <c r="A1160" s="1"/>
      <c r="B1160" s="6" t="s">
        <v>55</v>
      </c>
      <c r="C1160" s="6" t="s">
        <v>4069</v>
      </c>
      <c r="D1160" s="6" t="s">
        <v>1149</v>
      </c>
      <c r="E1160" s="49" t="s">
        <v>1180</v>
      </c>
      <c r="F1160" s="6" t="s">
        <v>4070</v>
      </c>
      <c r="G1160" s="6" t="s">
        <v>1181</v>
      </c>
      <c r="H1160" s="6" t="s">
        <v>6194</v>
      </c>
      <c r="I1160" s="60" t="s">
        <v>6195</v>
      </c>
      <c r="J1160" s="49" t="s">
        <v>6196</v>
      </c>
      <c r="K1160" s="6" t="s">
        <v>6197</v>
      </c>
      <c r="L1160" s="29">
        <f>IF($J$6="с учетом НДС",VLOOKUP(I1160,LEGEND!B:E,4,0)*(1-M1160),VLOOKUP(I1160,LEGEND!B:E,4,0)*(1-M1160)/1.2)</f>
        <v>101900</v>
      </c>
      <c r="M1160" s="57">
        <f>IF(AND(B1160&lt;&gt;"1_Электроинструмент",B1160&lt;&gt;"2_Садовая техника"),$J$5,IF($J$4&lt;=20%,$J$4,IFERROR(VLOOKUP(S1160,LEGEND!$L$2:$M$5,2,FALSE),$J$4)))</f>
        <v>0</v>
      </c>
      <c r="N1160" s="48" t="s">
        <v>60</v>
      </c>
      <c r="O1160" s="49" t="s">
        <v>60</v>
      </c>
      <c r="P1160" s="49" t="s">
        <v>66</v>
      </c>
      <c r="Q1160" s="49" t="s">
        <v>473</v>
      </c>
      <c r="R1160" s="50" t="s">
        <v>68</v>
      </c>
      <c r="S1160" s="49" t="s">
        <v>60</v>
      </c>
      <c r="T1160" s="73" t="str">
        <f>IF(_xlfn.XLOOKUP(I1160,LEGEND!B:B,LEGEND!H:H)&lt;&gt;"-",HYPERLINK(_xlfn.XLOOKUP(I1160,LEGEND!B:B,LEGEND!H:H),"link"),_xlfn.XLOOKUP(I1160,LEGEND!B:B,LEGEND!H:H))</f>
        <v>link</v>
      </c>
      <c r="U1160" s="73" t="str">
        <f>HYPERLINK(_xlfn.XLOOKUP(I1160,LEGEND!B:B,LEGEND!I:I))</f>
        <v>https://milwaukee-media-images.s3.amazonaws.com/hi/4932430304--Hero_1.jpg</v>
      </c>
      <c r="V1160" s="51" t="s">
        <v>6198</v>
      </c>
      <c r="W1160" s="63" t="s">
        <v>1189</v>
      </c>
      <c r="X1160" s="64">
        <v>225</v>
      </c>
      <c r="Y1160" s="64">
        <v>160</v>
      </c>
      <c r="Z1160" s="64">
        <v>95</v>
      </c>
      <c r="AA1160" s="84">
        <v>1.62</v>
      </c>
      <c r="AB1160" s="85">
        <v>1</v>
      </c>
      <c r="AC1160" s="85">
        <v>1</v>
      </c>
    </row>
    <row r="1161" spans="1:29" ht="25.5">
      <c r="A1161" s="1"/>
      <c r="B1161" s="6" t="s">
        <v>55</v>
      </c>
      <c r="C1161" s="6" t="s">
        <v>4069</v>
      </c>
      <c r="D1161" s="6" t="s">
        <v>1149</v>
      </c>
      <c r="E1161" s="49" t="s">
        <v>1180</v>
      </c>
      <c r="F1161" s="6" t="s">
        <v>4070</v>
      </c>
      <c r="G1161" s="6" t="s">
        <v>60</v>
      </c>
      <c r="H1161" s="6" t="s">
        <v>5621</v>
      </c>
      <c r="I1161" s="60" t="s">
        <v>5622</v>
      </c>
      <c r="J1161" s="49" t="s">
        <v>5623</v>
      </c>
      <c r="K1161" s="6" t="s">
        <v>5624</v>
      </c>
      <c r="L1161" s="29">
        <f>IF($J$6="с учетом НДС",VLOOKUP(I1161,LEGEND!B:E,4,0)*(1-M1161),VLOOKUP(I1161,LEGEND!B:E,4,0)*(1-M1161)/1.2)</f>
        <v>102900</v>
      </c>
      <c r="M1161" s="57">
        <f>IF(AND(B1161&lt;&gt;"1_Электроинструмент",B1161&lt;&gt;"2_Садовая техника"),$J$5,IF($J$4&lt;=20%,$J$4,IFERROR(VLOOKUP(S1161,LEGEND!$L$2:$M$5,2,FALSE),$J$4)))</f>
        <v>0</v>
      </c>
      <c r="N1161" s="48" t="s">
        <v>60</v>
      </c>
      <c r="O1161" s="49" t="s">
        <v>60</v>
      </c>
      <c r="P1161" s="49" t="s">
        <v>66</v>
      </c>
      <c r="Q1161" s="49" t="s">
        <v>473</v>
      </c>
      <c r="R1161" s="50" t="s">
        <v>68</v>
      </c>
      <c r="S1161" s="49" t="s">
        <v>60</v>
      </c>
      <c r="T1161" s="73" t="str">
        <f>IF(_xlfn.XLOOKUP(I1161,LEGEND!B:B,LEGEND!H:H)&lt;&gt;"-",HYPERLINK(_xlfn.XLOOKUP(I1161,LEGEND!B:B,LEGEND!H:H),"link"),_xlfn.XLOOKUP(I1161,LEGEND!B:B,LEGEND!H:H))</f>
        <v>-</v>
      </c>
      <c r="U1161" s="73" t="str">
        <f>HYPERLINK(_xlfn.XLOOKUP(I1161,LEGEND!B:B,LEGEND!I:I))</f>
        <v>-</v>
      </c>
      <c r="V1161" s="51" t="s">
        <v>5625</v>
      </c>
      <c r="W1161" s="63" t="s">
        <v>1189</v>
      </c>
      <c r="X1161" s="64">
        <v>250</v>
      </c>
      <c r="Y1161" s="64">
        <v>200</v>
      </c>
      <c r="Z1161" s="64">
        <v>200</v>
      </c>
      <c r="AA1161" s="84">
        <v>2.2999999999999998</v>
      </c>
      <c r="AB1161" s="85">
        <v>1</v>
      </c>
      <c r="AC1161" s="85">
        <v>1</v>
      </c>
    </row>
    <row r="1162" spans="1:29" ht="15">
      <c r="A1162" s="1"/>
      <c r="B1162" s="6" t="s">
        <v>55</v>
      </c>
      <c r="C1162" s="6" t="s">
        <v>4069</v>
      </c>
      <c r="D1162" s="6" t="s">
        <v>1149</v>
      </c>
      <c r="E1162" s="49" t="s">
        <v>1180</v>
      </c>
      <c r="F1162" s="6" t="s">
        <v>4070</v>
      </c>
      <c r="G1162" s="6" t="s">
        <v>1181</v>
      </c>
      <c r="H1162" s="6" t="s">
        <v>6184</v>
      </c>
      <c r="I1162" s="60" t="s">
        <v>6185</v>
      </c>
      <c r="J1162" s="49" t="s">
        <v>6186</v>
      </c>
      <c r="K1162" s="6" t="s">
        <v>6187</v>
      </c>
      <c r="L1162" s="29">
        <f>IF($J$6="с учетом НДС",VLOOKUP(I1162,LEGEND!B:E,4,0)*(1-M1162),VLOOKUP(I1162,LEGEND!B:E,4,0)*(1-M1162)/1.2)</f>
        <v>104300</v>
      </c>
      <c r="M1162" s="57">
        <f>IF(AND(B1162&lt;&gt;"1_Электроинструмент",B1162&lt;&gt;"2_Садовая техника"),$J$5,IF($J$4&lt;=20%,$J$4,IFERROR(VLOOKUP(S1162,LEGEND!$L$2:$M$5,2,FALSE),$J$4)))</f>
        <v>0</v>
      </c>
      <c r="N1162" s="48" t="s">
        <v>60</v>
      </c>
      <c r="O1162" s="49" t="s">
        <v>60</v>
      </c>
      <c r="P1162" s="49" t="s">
        <v>66</v>
      </c>
      <c r="Q1162" s="49" t="s">
        <v>473</v>
      </c>
      <c r="R1162" s="50" t="s">
        <v>68</v>
      </c>
      <c r="S1162" s="49" t="s">
        <v>60</v>
      </c>
      <c r="T1162" s="73" t="str">
        <f>IF(_xlfn.XLOOKUP(I1162,LEGEND!B:B,LEGEND!H:H)&lt;&gt;"-",HYPERLINK(_xlfn.XLOOKUP(I1162,LEGEND!B:B,LEGEND!H:H),"link"),_xlfn.XLOOKUP(I1162,LEGEND!B:B,LEGEND!H:H))</f>
        <v>link</v>
      </c>
      <c r="U1162" s="73" t="str">
        <f>HYPERLINK(_xlfn.XLOOKUP(I1162,LEGEND!B:B,LEGEND!I:I))</f>
        <v>https://milwaukee-media-images.s3.amazonaws.com/hi/4932430289--Hero_1.jpg</v>
      </c>
      <c r="V1162" s="51" t="s">
        <v>6188</v>
      </c>
      <c r="W1162" s="63" t="s">
        <v>1189</v>
      </c>
      <c r="X1162" s="64">
        <v>225</v>
      </c>
      <c r="Y1162" s="64">
        <v>160</v>
      </c>
      <c r="Z1162" s="64">
        <v>95</v>
      </c>
      <c r="AA1162" s="84">
        <v>1.89</v>
      </c>
      <c r="AB1162" s="85">
        <v>1</v>
      </c>
      <c r="AC1162" s="85">
        <v>1</v>
      </c>
    </row>
    <row r="1163" spans="1:29" ht="15">
      <c r="A1163" s="1"/>
      <c r="B1163" s="6" t="s">
        <v>55</v>
      </c>
      <c r="C1163" s="6" t="s">
        <v>4069</v>
      </c>
      <c r="D1163" s="6" t="s">
        <v>1149</v>
      </c>
      <c r="E1163" s="49" t="s">
        <v>1180</v>
      </c>
      <c r="F1163" s="6" t="s">
        <v>4070</v>
      </c>
      <c r="G1163" s="6" t="s">
        <v>1181</v>
      </c>
      <c r="H1163" s="6" t="s">
        <v>6199</v>
      </c>
      <c r="I1163" s="60" t="s">
        <v>6200</v>
      </c>
      <c r="J1163" s="49" t="s">
        <v>6201</v>
      </c>
      <c r="K1163" s="6" t="s">
        <v>6202</v>
      </c>
      <c r="L1163" s="29">
        <f>IF($J$6="с учетом НДС",VLOOKUP(I1163,LEGEND!B:E,4,0)*(1-M1163),VLOOKUP(I1163,LEGEND!B:E,4,0)*(1-M1163)/1.2)</f>
        <v>104300</v>
      </c>
      <c r="M1163" s="57">
        <f>IF(AND(B1163&lt;&gt;"1_Электроинструмент",B1163&lt;&gt;"2_Садовая техника"),$J$5,IF($J$4&lt;=20%,$J$4,IFERROR(VLOOKUP(S1163,LEGEND!$L$2:$M$5,2,FALSE),$J$4)))</f>
        <v>0</v>
      </c>
      <c r="N1163" s="48" t="s">
        <v>60</v>
      </c>
      <c r="O1163" s="49" t="s">
        <v>60</v>
      </c>
      <c r="P1163" s="49" t="s">
        <v>66</v>
      </c>
      <c r="Q1163" s="49" t="s">
        <v>473</v>
      </c>
      <c r="R1163" s="50" t="s">
        <v>68</v>
      </c>
      <c r="S1163" s="49" t="s">
        <v>60</v>
      </c>
      <c r="T1163" s="73" t="str">
        <f>IF(_xlfn.XLOOKUP(I1163,LEGEND!B:B,LEGEND!H:H)&lt;&gt;"-",HYPERLINK(_xlfn.XLOOKUP(I1163,LEGEND!B:B,LEGEND!H:H),"link"),_xlfn.XLOOKUP(I1163,LEGEND!B:B,LEGEND!H:H))</f>
        <v>link</v>
      </c>
      <c r="U1163" s="73" t="str">
        <f>HYPERLINK(_xlfn.XLOOKUP(I1163,LEGEND!B:B,LEGEND!I:I))</f>
        <v>https://milwaukee-media-images.s3.amazonaws.com/hi/4932430305--Hero_1.jpg</v>
      </c>
      <c r="V1163" s="51" t="s">
        <v>6203</v>
      </c>
      <c r="W1163" s="63" t="s">
        <v>1189</v>
      </c>
      <c r="X1163" s="64">
        <v>225</v>
      </c>
      <c r="Y1163" s="64">
        <v>160</v>
      </c>
      <c r="Z1163" s="64">
        <v>95</v>
      </c>
      <c r="AA1163" s="84">
        <v>1.88</v>
      </c>
      <c r="AB1163" s="85">
        <v>1</v>
      </c>
      <c r="AC1163" s="85">
        <v>1</v>
      </c>
    </row>
    <row r="1164" spans="1:29" ht="25.5">
      <c r="A1164" s="1"/>
      <c r="B1164" s="6" t="s">
        <v>55</v>
      </c>
      <c r="C1164" s="6" t="s">
        <v>4069</v>
      </c>
      <c r="D1164" s="6" t="s">
        <v>1149</v>
      </c>
      <c r="E1164" s="49" t="s">
        <v>1180</v>
      </c>
      <c r="F1164" s="6" t="s">
        <v>4070</v>
      </c>
      <c r="G1164" s="6" t="s">
        <v>60</v>
      </c>
      <c r="H1164" s="6" t="s">
        <v>5626</v>
      </c>
      <c r="I1164" s="60" t="s">
        <v>5627</v>
      </c>
      <c r="J1164" s="49" t="s">
        <v>5628</v>
      </c>
      <c r="K1164" s="6" t="s">
        <v>5629</v>
      </c>
      <c r="L1164" s="29">
        <f>IF($J$6="с учетом НДС",VLOOKUP(I1164,LEGEND!B:E,4,0)*(1-M1164),VLOOKUP(I1164,LEGEND!B:E,4,0)*(1-M1164)/1.2)</f>
        <v>104400</v>
      </c>
      <c r="M1164" s="57">
        <f>IF(AND(B1164&lt;&gt;"1_Электроинструмент",B1164&lt;&gt;"2_Садовая техника"),$J$5,IF($J$4&lt;=20%,$J$4,IFERROR(VLOOKUP(S1164,LEGEND!$L$2:$M$5,2,FALSE),$J$4)))</f>
        <v>0</v>
      </c>
      <c r="N1164" s="48" t="s">
        <v>60</v>
      </c>
      <c r="O1164" s="49" t="s">
        <v>60</v>
      </c>
      <c r="P1164" s="49" t="s">
        <v>66</v>
      </c>
      <c r="Q1164" s="49" t="s">
        <v>473</v>
      </c>
      <c r="R1164" s="50" t="s">
        <v>68</v>
      </c>
      <c r="S1164" s="49" t="s">
        <v>60</v>
      </c>
      <c r="T1164" s="73" t="str">
        <f>IF(_xlfn.XLOOKUP(I1164,LEGEND!B:B,LEGEND!H:H)&lt;&gt;"-",HYPERLINK(_xlfn.XLOOKUP(I1164,LEGEND!B:B,LEGEND!H:H),"link"),_xlfn.XLOOKUP(I1164,LEGEND!B:B,LEGEND!H:H))</f>
        <v>-</v>
      </c>
      <c r="U1164" s="73" t="str">
        <f>HYPERLINK(_xlfn.XLOOKUP(I1164,LEGEND!B:B,LEGEND!I:I))</f>
        <v>-</v>
      </c>
      <c r="V1164" s="51" t="s">
        <v>5630</v>
      </c>
      <c r="W1164" s="63" t="s">
        <v>1189</v>
      </c>
      <c r="X1164" s="64">
        <v>250</v>
      </c>
      <c r="Y1164" s="64">
        <v>200</v>
      </c>
      <c r="Z1164" s="64">
        <v>200</v>
      </c>
      <c r="AA1164" s="84">
        <v>2.2999999999999998</v>
      </c>
      <c r="AB1164" s="85">
        <v>1</v>
      </c>
      <c r="AC1164" s="85">
        <v>1</v>
      </c>
    </row>
    <row r="1165" spans="1:29" ht="15">
      <c r="A1165" s="1"/>
      <c r="B1165" s="6" t="s">
        <v>55</v>
      </c>
      <c r="C1165" s="6" t="s">
        <v>4069</v>
      </c>
      <c r="D1165" s="6" t="s">
        <v>1149</v>
      </c>
      <c r="E1165" s="49" t="s">
        <v>1180</v>
      </c>
      <c r="F1165" s="6" t="s">
        <v>4070</v>
      </c>
      <c r="G1165" s="6" t="s">
        <v>60</v>
      </c>
      <c r="H1165" s="6" t="s">
        <v>5641</v>
      </c>
      <c r="I1165" s="60" t="s">
        <v>5642</v>
      </c>
      <c r="J1165" s="49" t="s">
        <v>5643</v>
      </c>
      <c r="K1165" s="6" t="s">
        <v>5644</v>
      </c>
      <c r="L1165" s="29">
        <f>IF($J$6="с учетом НДС",VLOOKUP(I1165,LEGEND!B:E,4,0)*(1-M1165),VLOOKUP(I1165,LEGEND!B:E,4,0)*(1-M1165)/1.2)</f>
        <v>106000</v>
      </c>
      <c r="M1165" s="57">
        <f>IF(AND(B1165&lt;&gt;"1_Электроинструмент",B1165&lt;&gt;"2_Садовая техника"),$J$5,IF($J$4&lt;=20%,$J$4,IFERROR(VLOOKUP(S1165,LEGEND!$L$2:$M$5,2,FALSE),$J$4)))</f>
        <v>0</v>
      </c>
      <c r="N1165" s="48" t="s">
        <v>60</v>
      </c>
      <c r="O1165" s="49" t="s">
        <v>60</v>
      </c>
      <c r="P1165" s="49" t="s">
        <v>66</v>
      </c>
      <c r="Q1165" s="49" t="s">
        <v>473</v>
      </c>
      <c r="R1165" s="50" t="s">
        <v>68</v>
      </c>
      <c r="S1165" s="49" t="s">
        <v>60</v>
      </c>
      <c r="T1165" s="73" t="str">
        <f>IF(_xlfn.XLOOKUP(I1165,LEGEND!B:B,LEGEND!H:H)&lt;&gt;"-",HYPERLINK(_xlfn.XLOOKUP(I1165,LEGEND!B:B,LEGEND!H:H),"link"),_xlfn.XLOOKUP(I1165,LEGEND!B:B,LEGEND!H:H))</f>
        <v>-</v>
      </c>
      <c r="U1165" s="73" t="str">
        <f>HYPERLINK(_xlfn.XLOOKUP(I1165,LEGEND!B:B,LEGEND!I:I))</f>
        <v>-</v>
      </c>
      <c r="V1165" s="51" t="s">
        <v>5645</v>
      </c>
      <c r="W1165" s="63" t="s">
        <v>1189</v>
      </c>
      <c r="X1165" s="64">
        <v>234</v>
      </c>
      <c r="Y1165" s="64">
        <v>136</v>
      </c>
      <c r="Z1165" s="64">
        <v>104</v>
      </c>
      <c r="AA1165" s="84">
        <v>2.4009999999999998</v>
      </c>
      <c r="AB1165" s="85">
        <v>1</v>
      </c>
      <c r="AC1165" s="85">
        <v>1</v>
      </c>
    </row>
    <row r="1166" spans="1:29" ht="15">
      <c r="A1166" s="1"/>
      <c r="B1166" s="6" t="s">
        <v>55</v>
      </c>
      <c r="C1166" s="6" t="s">
        <v>4069</v>
      </c>
      <c r="D1166" s="6" t="s">
        <v>1149</v>
      </c>
      <c r="E1166" s="49" t="s">
        <v>1180</v>
      </c>
      <c r="F1166" s="6" t="s">
        <v>4070</v>
      </c>
      <c r="G1166" s="6" t="s">
        <v>60</v>
      </c>
      <c r="H1166" s="6" t="s">
        <v>6284</v>
      </c>
      <c r="I1166" s="60" t="s">
        <v>6285</v>
      </c>
      <c r="J1166" s="49" t="s">
        <v>6286</v>
      </c>
      <c r="K1166" s="6" t="s">
        <v>6287</v>
      </c>
      <c r="L1166" s="29">
        <f>IF($J$6="с учетом НДС",VLOOKUP(I1166,LEGEND!B:E,4,0)*(1-M1166),VLOOKUP(I1166,LEGEND!B:E,4,0)*(1-M1166)/1.2)</f>
        <v>113900</v>
      </c>
      <c r="M1166" s="57">
        <f>IF(AND(B1166&lt;&gt;"1_Электроинструмент",B1166&lt;&gt;"2_Садовая техника"),$J$5,IF($J$4&lt;=20%,$J$4,IFERROR(VLOOKUP(S1166,LEGEND!$L$2:$M$5,2,FALSE),$J$4)))</f>
        <v>0</v>
      </c>
      <c r="N1166" s="48" t="s">
        <v>60</v>
      </c>
      <c r="O1166" s="49" t="s">
        <v>42</v>
      </c>
      <c r="P1166" s="49" t="s">
        <v>66</v>
      </c>
      <c r="Q1166" s="49" t="s">
        <v>473</v>
      </c>
      <c r="R1166" s="50">
        <v>44621</v>
      </c>
      <c r="S1166" s="49" t="s">
        <v>60</v>
      </c>
      <c r="T1166" s="73" t="str">
        <f>IF(_xlfn.XLOOKUP(I1166,LEGEND!B:B,LEGEND!H:H)&lt;&gt;"-",HYPERLINK(_xlfn.XLOOKUP(I1166,LEGEND!B:B,LEGEND!H:H),"link"),_xlfn.XLOOKUP(I1166,LEGEND!B:B,LEGEND!H:H))</f>
        <v>link</v>
      </c>
      <c r="U1166" s="73" t="str">
        <f>HYPERLINK(_xlfn.XLOOKUP(I1166,LEGEND!B:B,LEGEND!I:I))</f>
        <v>https://milwaukee-media-images.s3.amazonaws.com/hi/4932479451--Hero_1.jpg</v>
      </c>
      <c r="V1166" s="51" t="s">
        <v>6288</v>
      </c>
      <c r="W1166" s="63" t="s">
        <v>1189</v>
      </c>
      <c r="X1166" s="64">
        <v>260</v>
      </c>
      <c r="Y1166" s="64">
        <v>222</v>
      </c>
      <c r="Z1166" s="64">
        <v>89</v>
      </c>
      <c r="AA1166" s="84">
        <v>4.8540000000000001</v>
      </c>
      <c r="AB1166" s="85">
        <v>1</v>
      </c>
      <c r="AC1166" s="85">
        <v>1</v>
      </c>
    </row>
    <row r="1167" spans="1:29" ht="15">
      <c r="A1167" s="1"/>
      <c r="B1167" s="6" t="s">
        <v>55</v>
      </c>
      <c r="C1167" s="6" t="s">
        <v>4069</v>
      </c>
      <c r="D1167" s="6" t="s">
        <v>1149</v>
      </c>
      <c r="E1167" s="49" t="s">
        <v>1180</v>
      </c>
      <c r="F1167" s="6" t="s">
        <v>4070</v>
      </c>
      <c r="G1167" s="6" t="s">
        <v>1181</v>
      </c>
      <c r="H1167" s="6" t="s">
        <v>6169</v>
      </c>
      <c r="I1167" s="60" t="s">
        <v>6170</v>
      </c>
      <c r="J1167" s="49" t="s">
        <v>6171</v>
      </c>
      <c r="K1167" s="6" t="s">
        <v>6172</v>
      </c>
      <c r="L1167" s="29">
        <f>IF($J$6="с учетом НДС",VLOOKUP(I1167,LEGEND!B:E,4,0)*(1-M1167),VLOOKUP(I1167,LEGEND!B:E,4,0)*(1-M1167)/1.2)</f>
        <v>117300</v>
      </c>
      <c r="M1167" s="57">
        <f>IF(AND(B1167&lt;&gt;"1_Электроинструмент",B1167&lt;&gt;"2_Садовая техника"),$J$5,IF($J$4&lt;=20%,$J$4,IFERROR(VLOOKUP(S1167,LEGEND!$L$2:$M$5,2,FALSE),$J$4)))</f>
        <v>0</v>
      </c>
      <c r="N1167" s="48" t="s">
        <v>60</v>
      </c>
      <c r="O1167" s="49" t="s">
        <v>60</v>
      </c>
      <c r="P1167" s="49" t="s">
        <v>66</v>
      </c>
      <c r="Q1167" s="49" t="s">
        <v>473</v>
      </c>
      <c r="R1167" s="50" t="s">
        <v>68</v>
      </c>
      <c r="S1167" s="49" t="s">
        <v>60</v>
      </c>
      <c r="T1167" s="73" t="str">
        <f>IF(_xlfn.XLOOKUP(I1167,LEGEND!B:B,LEGEND!H:H)&lt;&gt;"-",HYPERLINK(_xlfn.XLOOKUP(I1167,LEGEND!B:B,LEGEND!H:H),"link"),_xlfn.XLOOKUP(I1167,LEGEND!B:B,LEGEND!H:H))</f>
        <v>link</v>
      </c>
      <c r="U1167" s="73" t="str">
        <f>HYPERLINK(_xlfn.XLOOKUP(I1167,LEGEND!B:B,LEGEND!I:I))</f>
        <v>https://milwaukee-media-images.s3.amazonaws.com/hi/4932430255--Hero_1.jpg</v>
      </c>
      <c r="V1167" s="51" t="s">
        <v>6173</v>
      </c>
      <c r="W1167" s="63" t="s">
        <v>1189</v>
      </c>
      <c r="X1167" s="64">
        <v>223</v>
      </c>
      <c r="Y1167" s="64">
        <v>159</v>
      </c>
      <c r="Z1167" s="64">
        <v>94</v>
      </c>
      <c r="AA1167" s="84">
        <v>1.5489999999999999</v>
      </c>
      <c r="AB1167" s="85">
        <v>1</v>
      </c>
      <c r="AC1167" s="85">
        <v>1</v>
      </c>
    </row>
    <row r="1168" spans="1:29" ht="15">
      <c r="A1168" s="1"/>
      <c r="B1168" s="6" t="s">
        <v>55</v>
      </c>
      <c r="C1168" s="6" t="s">
        <v>4069</v>
      </c>
      <c r="D1168" s="6" t="s">
        <v>1149</v>
      </c>
      <c r="E1168" s="49" t="s">
        <v>1180</v>
      </c>
      <c r="F1168" s="6" t="s">
        <v>4070</v>
      </c>
      <c r="G1168" s="6" t="s">
        <v>1181</v>
      </c>
      <c r="H1168" s="6" t="s">
        <v>6214</v>
      </c>
      <c r="I1168" s="60" t="s">
        <v>6215</v>
      </c>
      <c r="J1168" s="49" t="s">
        <v>6216</v>
      </c>
      <c r="K1168" s="6" t="s">
        <v>6217</v>
      </c>
      <c r="L1168" s="29">
        <f>IF($J$6="с учетом НДС",VLOOKUP(I1168,LEGEND!B:E,4,0)*(1-M1168),VLOOKUP(I1168,LEGEND!B:E,4,0)*(1-M1168)/1.2)</f>
        <v>119600</v>
      </c>
      <c r="M1168" s="57">
        <f>IF(AND(B1168&lt;&gt;"1_Электроинструмент",B1168&lt;&gt;"2_Садовая техника"),$J$5,IF($J$4&lt;=20%,$J$4,IFERROR(VLOOKUP(S1168,LEGEND!$L$2:$M$5,2,FALSE),$J$4)))</f>
        <v>0</v>
      </c>
      <c r="N1168" s="48" t="s">
        <v>60</v>
      </c>
      <c r="O1168" s="49" t="s">
        <v>60</v>
      </c>
      <c r="P1168" s="49" t="s">
        <v>66</v>
      </c>
      <c r="Q1168" s="49" t="s">
        <v>473</v>
      </c>
      <c r="R1168" s="50" t="s">
        <v>68</v>
      </c>
      <c r="S1168" s="49" t="s">
        <v>60</v>
      </c>
      <c r="T1168" s="73" t="str">
        <f>IF(_xlfn.XLOOKUP(I1168,LEGEND!B:B,LEGEND!H:H)&lt;&gt;"-",HYPERLINK(_xlfn.XLOOKUP(I1168,LEGEND!B:B,LEGEND!H:H),"link"),_xlfn.XLOOKUP(I1168,LEGEND!B:B,LEGEND!H:H))</f>
        <v>link</v>
      </c>
      <c r="U1168" s="73" t="str">
        <f>HYPERLINK(_xlfn.XLOOKUP(I1168,LEGEND!B:B,LEGEND!I:I))</f>
        <v>https://milwaukee-media-images.s3.amazonaws.com/hi/4932430272--Hero_1.jpg</v>
      </c>
      <c r="V1168" s="51" t="s">
        <v>6218</v>
      </c>
      <c r="W1168" s="63" t="s">
        <v>1189</v>
      </c>
      <c r="X1168" s="64">
        <v>223</v>
      </c>
      <c r="Y1168" s="64">
        <v>159</v>
      </c>
      <c r="Z1168" s="64">
        <v>94</v>
      </c>
      <c r="AA1168" s="84">
        <v>1.508</v>
      </c>
      <c r="AB1168" s="85">
        <v>1</v>
      </c>
      <c r="AC1168" s="85">
        <v>1</v>
      </c>
    </row>
    <row r="1169" spans="1:29" ht="15">
      <c r="A1169" s="1"/>
      <c r="B1169" s="6" t="s">
        <v>55</v>
      </c>
      <c r="C1169" s="6" t="s">
        <v>4069</v>
      </c>
      <c r="D1169" s="6" t="s">
        <v>1149</v>
      </c>
      <c r="E1169" s="49" t="s">
        <v>1180</v>
      </c>
      <c r="F1169" s="6" t="s">
        <v>4070</v>
      </c>
      <c r="G1169" s="6" t="s">
        <v>1181</v>
      </c>
      <c r="H1169" s="6" t="s">
        <v>6174</v>
      </c>
      <c r="I1169" s="60" t="s">
        <v>6175</v>
      </c>
      <c r="J1169" s="49" t="s">
        <v>6176</v>
      </c>
      <c r="K1169" s="6" t="s">
        <v>6177</v>
      </c>
      <c r="L1169" s="29">
        <f>IF($J$6="с учетом НДС",VLOOKUP(I1169,LEGEND!B:E,4,0)*(1-M1169),VLOOKUP(I1169,LEGEND!B:E,4,0)*(1-M1169)/1.2)</f>
        <v>121100</v>
      </c>
      <c r="M1169" s="57">
        <f>IF(AND(B1169&lt;&gt;"1_Электроинструмент",B1169&lt;&gt;"2_Садовая техника"),$J$5,IF($J$4&lt;=20%,$J$4,IFERROR(VLOOKUP(S1169,LEGEND!$L$2:$M$5,2,FALSE),$J$4)))</f>
        <v>0</v>
      </c>
      <c r="N1169" s="48" t="s">
        <v>60</v>
      </c>
      <c r="O1169" s="49" t="s">
        <v>60</v>
      </c>
      <c r="P1169" s="49" t="s">
        <v>66</v>
      </c>
      <c r="Q1169" s="49" t="s">
        <v>473</v>
      </c>
      <c r="R1169" s="50" t="s">
        <v>68</v>
      </c>
      <c r="S1169" s="49" t="s">
        <v>60</v>
      </c>
      <c r="T1169" s="73" t="str">
        <f>IF(_xlfn.XLOOKUP(I1169,LEGEND!B:B,LEGEND!H:H)&lt;&gt;"-",HYPERLINK(_xlfn.XLOOKUP(I1169,LEGEND!B:B,LEGEND!H:H),"link"),_xlfn.XLOOKUP(I1169,LEGEND!B:B,LEGEND!H:H))</f>
        <v>link</v>
      </c>
      <c r="U1169" s="73" t="str">
        <f>HYPERLINK(_xlfn.XLOOKUP(I1169,LEGEND!B:B,LEGEND!I:I))</f>
        <v>https://milwaukee-media-images.s3.amazonaws.com/hi/4932430256--Hero_1.jpg</v>
      </c>
      <c r="V1169" s="51" t="s">
        <v>6178</v>
      </c>
      <c r="W1169" s="63" t="s">
        <v>1189</v>
      </c>
      <c r="X1169" s="64">
        <v>226</v>
      </c>
      <c r="Y1169" s="64">
        <v>95</v>
      </c>
      <c r="Z1169" s="64">
        <v>156</v>
      </c>
      <c r="AA1169" s="84">
        <v>1.8049999999999999</v>
      </c>
      <c r="AB1169" s="85">
        <v>1</v>
      </c>
      <c r="AC1169" s="85">
        <v>1</v>
      </c>
    </row>
    <row r="1170" spans="1:29" ht="15">
      <c r="A1170" s="1"/>
      <c r="B1170" s="6" t="s">
        <v>55</v>
      </c>
      <c r="C1170" s="6" t="s">
        <v>4069</v>
      </c>
      <c r="D1170" s="6" t="s">
        <v>1149</v>
      </c>
      <c r="E1170" s="49" t="s">
        <v>1180</v>
      </c>
      <c r="F1170" s="6" t="s">
        <v>4070</v>
      </c>
      <c r="G1170" s="6" t="s">
        <v>60</v>
      </c>
      <c r="H1170" s="6" t="s">
        <v>6224</v>
      </c>
      <c r="I1170" s="60" t="s">
        <v>6225</v>
      </c>
      <c r="J1170" s="49" t="s">
        <v>6226</v>
      </c>
      <c r="K1170" s="6" t="s">
        <v>6227</v>
      </c>
      <c r="L1170" s="29">
        <f>IF($J$6="с учетом НДС",VLOOKUP(I1170,LEGEND!B:E,4,0)*(1-M1170),VLOOKUP(I1170,LEGEND!B:E,4,0)*(1-M1170)/1.2)</f>
        <v>121800</v>
      </c>
      <c r="M1170" s="57">
        <f>IF(AND(B1170&lt;&gt;"1_Электроинструмент",B1170&lt;&gt;"2_Садовая техника"),$J$5,IF($J$4&lt;=20%,$J$4,IFERROR(VLOOKUP(S1170,LEGEND!$L$2:$M$5,2,FALSE),$J$4)))</f>
        <v>0</v>
      </c>
      <c r="N1170" s="48" t="s">
        <v>60</v>
      </c>
      <c r="O1170" s="49" t="s">
        <v>60</v>
      </c>
      <c r="P1170" s="49" t="s">
        <v>66</v>
      </c>
      <c r="Q1170" s="49" t="s">
        <v>473</v>
      </c>
      <c r="R1170" s="50" t="s">
        <v>68</v>
      </c>
      <c r="S1170" s="49" t="s">
        <v>60</v>
      </c>
      <c r="T1170" s="73" t="str">
        <f>IF(_xlfn.XLOOKUP(I1170,LEGEND!B:B,LEGEND!H:H)&lt;&gt;"-",HYPERLINK(_xlfn.XLOOKUP(I1170,LEGEND!B:B,LEGEND!H:H),"link"),_xlfn.XLOOKUP(I1170,LEGEND!B:B,LEGEND!H:H))</f>
        <v>-</v>
      </c>
      <c r="U1170" s="73" t="str">
        <f>HYPERLINK(_xlfn.XLOOKUP(I1170,LEGEND!B:B,LEGEND!I:I))</f>
        <v>-</v>
      </c>
      <c r="V1170" s="51" t="s">
        <v>6228</v>
      </c>
      <c r="W1170" s="63" t="s">
        <v>1189</v>
      </c>
      <c r="X1170" s="64">
        <v>250</v>
      </c>
      <c r="Y1170" s="64">
        <v>200</v>
      </c>
      <c r="Z1170" s="64">
        <v>200</v>
      </c>
      <c r="AA1170" s="84">
        <v>5.2</v>
      </c>
      <c r="AB1170" s="85">
        <v>1</v>
      </c>
      <c r="AC1170" s="85">
        <v>1</v>
      </c>
    </row>
    <row r="1171" spans="1:29" ht="15">
      <c r="A1171" s="1"/>
      <c r="B1171" s="6" t="s">
        <v>55</v>
      </c>
      <c r="C1171" s="6" t="s">
        <v>4069</v>
      </c>
      <c r="D1171" s="6" t="s">
        <v>1149</v>
      </c>
      <c r="E1171" s="49" t="s">
        <v>1180</v>
      </c>
      <c r="F1171" s="6" t="s">
        <v>4070</v>
      </c>
      <c r="G1171" s="6" t="s">
        <v>60</v>
      </c>
      <c r="H1171" s="6" t="s">
        <v>6229</v>
      </c>
      <c r="I1171" s="60" t="s">
        <v>6230</v>
      </c>
      <c r="J1171" s="49" t="s">
        <v>6231</v>
      </c>
      <c r="K1171" s="6" t="s">
        <v>6232</v>
      </c>
      <c r="L1171" s="29">
        <f>IF($J$6="с учетом НДС",VLOOKUP(I1171,LEGEND!B:E,4,0)*(1-M1171),VLOOKUP(I1171,LEGEND!B:E,4,0)*(1-M1171)/1.2)</f>
        <v>121800</v>
      </c>
      <c r="M1171" s="57">
        <f>IF(AND(B1171&lt;&gt;"1_Электроинструмент",B1171&lt;&gt;"2_Садовая техника"),$J$5,IF($J$4&lt;=20%,$J$4,IFERROR(VLOOKUP(S1171,LEGEND!$L$2:$M$5,2,FALSE),$J$4)))</f>
        <v>0</v>
      </c>
      <c r="N1171" s="48" t="s">
        <v>60</v>
      </c>
      <c r="O1171" s="49" t="s">
        <v>60</v>
      </c>
      <c r="P1171" s="49" t="s">
        <v>66</v>
      </c>
      <c r="Q1171" s="49" t="s">
        <v>473</v>
      </c>
      <c r="R1171" s="50" t="s">
        <v>68</v>
      </c>
      <c r="S1171" s="49" t="s">
        <v>60</v>
      </c>
      <c r="T1171" s="73" t="str">
        <f>IF(_xlfn.XLOOKUP(I1171,LEGEND!B:B,LEGEND!H:H)&lt;&gt;"-",HYPERLINK(_xlfn.XLOOKUP(I1171,LEGEND!B:B,LEGEND!H:H),"link"),_xlfn.XLOOKUP(I1171,LEGEND!B:B,LEGEND!H:H))</f>
        <v>-</v>
      </c>
      <c r="U1171" s="73" t="str">
        <f>HYPERLINK(_xlfn.XLOOKUP(I1171,LEGEND!B:B,LEGEND!I:I))</f>
        <v>-</v>
      </c>
      <c r="V1171" s="51" t="s">
        <v>6233</v>
      </c>
      <c r="W1171" s="63" t="s">
        <v>1189</v>
      </c>
      <c r="X1171" s="64">
        <v>250</v>
      </c>
      <c r="Y1171" s="64">
        <v>200</v>
      </c>
      <c r="Z1171" s="64">
        <v>200</v>
      </c>
      <c r="AA1171" s="84">
        <v>5.2</v>
      </c>
      <c r="AB1171" s="85">
        <v>1</v>
      </c>
      <c r="AC1171" s="85">
        <v>1</v>
      </c>
    </row>
    <row r="1172" spans="1:29" ht="15">
      <c r="A1172" s="1"/>
      <c r="B1172" s="6" t="s">
        <v>55</v>
      </c>
      <c r="C1172" s="6" t="s">
        <v>4069</v>
      </c>
      <c r="D1172" s="6" t="s">
        <v>1149</v>
      </c>
      <c r="E1172" s="49" t="s">
        <v>1180</v>
      </c>
      <c r="F1172" s="6" t="s">
        <v>4070</v>
      </c>
      <c r="G1172" s="6" t="s">
        <v>1181</v>
      </c>
      <c r="H1172" s="6" t="s">
        <v>6204</v>
      </c>
      <c r="I1172" s="60" t="s">
        <v>6205</v>
      </c>
      <c r="J1172" s="49" t="s">
        <v>6206</v>
      </c>
      <c r="K1172" s="6" t="s">
        <v>6207</v>
      </c>
      <c r="L1172" s="29">
        <f>IF($J$6="с учетом НДС",VLOOKUP(I1172,LEGEND!B:E,4,0)*(1-M1172),VLOOKUP(I1172,LEGEND!B:E,4,0)*(1-M1172)/1.2)</f>
        <v>122400</v>
      </c>
      <c r="M1172" s="57">
        <f>IF(AND(B1172&lt;&gt;"1_Электроинструмент",B1172&lt;&gt;"2_Садовая техника"),$J$5,IF($J$4&lt;=20%,$J$4,IFERROR(VLOOKUP(S1172,LEGEND!$L$2:$M$5,2,FALSE),$J$4)))</f>
        <v>0</v>
      </c>
      <c r="N1172" s="48" t="s">
        <v>60</v>
      </c>
      <c r="O1172" s="49" t="s">
        <v>60</v>
      </c>
      <c r="P1172" s="49" t="s">
        <v>66</v>
      </c>
      <c r="Q1172" s="49" t="s">
        <v>473</v>
      </c>
      <c r="R1172" s="50" t="s">
        <v>68</v>
      </c>
      <c r="S1172" s="49" t="s">
        <v>60</v>
      </c>
      <c r="T1172" s="73" t="str">
        <f>IF(_xlfn.XLOOKUP(I1172,LEGEND!B:B,LEGEND!H:H)&lt;&gt;"-",HYPERLINK(_xlfn.XLOOKUP(I1172,LEGEND!B:B,LEGEND!H:H),"link"),_xlfn.XLOOKUP(I1172,LEGEND!B:B,LEGEND!H:H))</f>
        <v>link</v>
      </c>
      <c r="U1172" s="73" t="str">
        <f>HYPERLINK(_xlfn.XLOOKUP(I1172,LEGEND!B:B,LEGEND!I:I))</f>
        <v>https://milwaukee-media-images.s3.amazonaws.com/hi/4932430306--Hero_1.jpg</v>
      </c>
      <c r="V1172" s="51" t="s">
        <v>6208</v>
      </c>
      <c r="W1172" s="63" t="s">
        <v>1189</v>
      </c>
      <c r="X1172" s="64">
        <v>225</v>
      </c>
      <c r="Y1172" s="64">
        <v>160</v>
      </c>
      <c r="Z1172" s="64">
        <v>105</v>
      </c>
      <c r="AA1172" s="84">
        <v>2.76</v>
      </c>
      <c r="AB1172" s="85">
        <v>1</v>
      </c>
      <c r="AC1172" s="85">
        <v>1</v>
      </c>
    </row>
    <row r="1173" spans="1:29" ht="15">
      <c r="A1173" s="1"/>
      <c r="B1173" s="6" t="s">
        <v>55</v>
      </c>
      <c r="C1173" s="6" t="s">
        <v>4069</v>
      </c>
      <c r="D1173" s="6" t="s">
        <v>1149</v>
      </c>
      <c r="E1173" s="49" t="s">
        <v>1180</v>
      </c>
      <c r="F1173" s="6" t="s">
        <v>4070</v>
      </c>
      <c r="G1173" s="6" t="s">
        <v>1181</v>
      </c>
      <c r="H1173" s="6" t="s">
        <v>6219</v>
      </c>
      <c r="I1173" s="60" t="s">
        <v>6220</v>
      </c>
      <c r="J1173" s="49" t="s">
        <v>6221</v>
      </c>
      <c r="K1173" s="6" t="s">
        <v>6222</v>
      </c>
      <c r="L1173" s="29">
        <f>IF($J$6="с учетом НДС",VLOOKUP(I1173,LEGEND!B:E,4,0)*(1-M1173),VLOOKUP(I1173,LEGEND!B:E,4,0)*(1-M1173)/1.2)</f>
        <v>123300</v>
      </c>
      <c r="M1173" s="57">
        <f>IF(AND(B1173&lt;&gt;"1_Электроинструмент",B1173&lt;&gt;"2_Садовая техника"),$J$5,IF($J$4&lt;=20%,$J$4,IFERROR(VLOOKUP(S1173,LEGEND!$L$2:$M$5,2,FALSE),$J$4)))</f>
        <v>0</v>
      </c>
      <c r="N1173" s="48" t="s">
        <v>60</v>
      </c>
      <c r="O1173" s="49" t="s">
        <v>60</v>
      </c>
      <c r="P1173" s="49" t="s">
        <v>66</v>
      </c>
      <c r="Q1173" s="49" t="s">
        <v>473</v>
      </c>
      <c r="R1173" s="50" t="s">
        <v>68</v>
      </c>
      <c r="S1173" s="49" t="s">
        <v>60</v>
      </c>
      <c r="T1173" s="73" t="str">
        <f>IF(_xlfn.XLOOKUP(I1173,LEGEND!B:B,LEGEND!H:H)&lt;&gt;"-",HYPERLINK(_xlfn.XLOOKUP(I1173,LEGEND!B:B,LEGEND!H:H),"link"),_xlfn.XLOOKUP(I1173,LEGEND!B:B,LEGEND!H:H))</f>
        <v>link</v>
      </c>
      <c r="U1173" s="73" t="str">
        <f>HYPERLINK(_xlfn.XLOOKUP(I1173,LEGEND!B:B,LEGEND!I:I))</f>
        <v>https://milwaukee-media-images.s3.amazonaws.com/hi/4932430273--Hero_1.jpg</v>
      </c>
      <c r="V1173" s="51" t="s">
        <v>6223</v>
      </c>
      <c r="W1173" s="63" t="s">
        <v>1189</v>
      </c>
      <c r="X1173" s="64">
        <v>223</v>
      </c>
      <c r="Y1173" s="64">
        <v>159</v>
      </c>
      <c r="Z1173" s="64">
        <v>94</v>
      </c>
      <c r="AA1173" s="84">
        <v>1.7829999999999999</v>
      </c>
      <c r="AB1173" s="85">
        <v>1</v>
      </c>
      <c r="AC1173" s="85">
        <v>1</v>
      </c>
    </row>
    <row r="1174" spans="1:29" ht="15">
      <c r="A1174" s="1"/>
      <c r="B1174" s="6" t="s">
        <v>55</v>
      </c>
      <c r="C1174" s="6" t="s">
        <v>4069</v>
      </c>
      <c r="D1174" s="6" t="s">
        <v>1149</v>
      </c>
      <c r="E1174" s="49" t="s">
        <v>1180</v>
      </c>
      <c r="F1174" s="6" t="s">
        <v>4070</v>
      </c>
      <c r="G1174" s="6" t="s">
        <v>1181</v>
      </c>
      <c r="H1174" s="6" t="s">
        <v>6189</v>
      </c>
      <c r="I1174" s="60" t="s">
        <v>6190</v>
      </c>
      <c r="J1174" s="49" t="s">
        <v>6191</v>
      </c>
      <c r="K1174" s="6" t="s">
        <v>6192</v>
      </c>
      <c r="L1174" s="29">
        <f>IF($J$6="с учетом НДС",VLOOKUP(I1174,LEGEND!B:E,4,0)*(1-M1174),VLOOKUP(I1174,LEGEND!B:E,4,0)*(1-M1174)/1.2)</f>
        <v>123500</v>
      </c>
      <c r="M1174" s="57">
        <f>IF(AND(B1174&lt;&gt;"1_Электроинструмент",B1174&lt;&gt;"2_Садовая техника"),$J$5,IF($J$4&lt;=20%,$J$4,IFERROR(VLOOKUP(S1174,LEGEND!$L$2:$M$5,2,FALSE),$J$4)))</f>
        <v>0</v>
      </c>
      <c r="N1174" s="48" t="s">
        <v>60</v>
      </c>
      <c r="O1174" s="49" t="s">
        <v>60</v>
      </c>
      <c r="P1174" s="49" t="s">
        <v>66</v>
      </c>
      <c r="Q1174" s="49" t="s">
        <v>473</v>
      </c>
      <c r="R1174" s="50" t="s">
        <v>68</v>
      </c>
      <c r="S1174" s="49" t="s">
        <v>60</v>
      </c>
      <c r="T1174" s="73" t="str">
        <f>IF(_xlfn.XLOOKUP(I1174,LEGEND!B:B,LEGEND!H:H)&lt;&gt;"-",HYPERLINK(_xlfn.XLOOKUP(I1174,LEGEND!B:B,LEGEND!H:H),"link"),_xlfn.XLOOKUP(I1174,LEGEND!B:B,LEGEND!H:H))</f>
        <v>link</v>
      </c>
      <c r="U1174" s="73" t="str">
        <f>HYPERLINK(_xlfn.XLOOKUP(I1174,LEGEND!B:B,LEGEND!I:I))</f>
        <v>https://milwaukee-media-images.s3.amazonaws.com/hi/4932430290--Hero_1.jpg</v>
      </c>
      <c r="V1174" s="51" t="s">
        <v>6193</v>
      </c>
      <c r="W1174" s="63" t="s">
        <v>1189</v>
      </c>
      <c r="X1174" s="64">
        <v>225</v>
      </c>
      <c r="Y1174" s="64">
        <v>160</v>
      </c>
      <c r="Z1174" s="64">
        <v>105</v>
      </c>
      <c r="AA1174" s="84">
        <v>2.2799999999999998</v>
      </c>
      <c r="AB1174" s="85">
        <v>1</v>
      </c>
      <c r="AC1174" s="85">
        <v>1</v>
      </c>
    </row>
    <row r="1175" spans="1:29" ht="15">
      <c r="A1175" s="1"/>
      <c r="B1175" s="6" t="s">
        <v>55</v>
      </c>
      <c r="C1175" s="6" t="s">
        <v>4069</v>
      </c>
      <c r="D1175" s="6" t="s">
        <v>1149</v>
      </c>
      <c r="E1175" s="49" t="s">
        <v>1180</v>
      </c>
      <c r="F1175" s="6" t="s">
        <v>4070</v>
      </c>
      <c r="G1175" s="6" t="s">
        <v>60</v>
      </c>
      <c r="H1175" s="6" t="s">
        <v>6234</v>
      </c>
      <c r="I1175" s="60" t="s">
        <v>6235</v>
      </c>
      <c r="J1175" s="49" t="s">
        <v>6236</v>
      </c>
      <c r="K1175" s="6" t="s">
        <v>6237</v>
      </c>
      <c r="L1175" s="29">
        <f>IF($J$6="с учетом НДС",VLOOKUP(I1175,LEGEND!B:E,4,0)*(1-M1175),VLOOKUP(I1175,LEGEND!B:E,4,0)*(1-M1175)/1.2)</f>
        <v>130500</v>
      </c>
      <c r="M1175" s="57">
        <f>IF(AND(B1175&lt;&gt;"1_Электроинструмент",B1175&lt;&gt;"2_Садовая техника"),$J$5,IF($J$4&lt;=20%,$J$4,IFERROR(VLOOKUP(S1175,LEGEND!$L$2:$M$5,2,FALSE),$J$4)))</f>
        <v>0</v>
      </c>
      <c r="N1175" s="48" t="s">
        <v>60</v>
      </c>
      <c r="O1175" s="49" t="s">
        <v>60</v>
      </c>
      <c r="P1175" s="49" t="s">
        <v>66</v>
      </c>
      <c r="Q1175" s="49" t="s">
        <v>473</v>
      </c>
      <c r="R1175" s="50" t="s">
        <v>68</v>
      </c>
      <c r="S1175" s="49" t="s">
        <v>60</v>
      </c>
      <c r="T1175" s="73" t="str">
        <f>IF(_xlfn.XLOOKUP(I1175,LEGEND!B:B,LEGEND!H:H)&lt;&gt;"-",HYPERLINK(_xlfn.XLOOKUP(I1175,LEGEND!B:B,LEGEND!H:H),"link"),_xlfn.XLOOKUP(I1175,LEGEND!B:B,LEGEND!H:H))</f>
        <v>link</v>
      </c>
      <c r="U1175" s="73" t="str">
        <f>HYPERLINK(_xlfn.XLOOKUP(I1175,LEGEND!B:B,LEGEND!I:I))</f>
        <v>https://milwaukee-media-images.s3.amazonaws.com/hi/4932479455--Hero_1.jpg</v>
      </c>
      <c r="V1175" s="51" t="s">
        <v>6238</v>
      </c>
      <c r="W1175" s="63" t="s">
        <v>1189</v>
      </c>
      <c r="X1175" s="64">
        <v>250</v>
      </c>
      <c r="Y1175" s="64">
        <v>200</v>
      </c>
      <c r="Z1175" s="64">
        <v>200</v>
      </c>
      <c r="AA1175" s="84">
        <v>5.2</v>
      </c>
      <c r="AB1175" s="85">
        <v>1</v>
      </c>
      <c r="AC1175" s="85">
        <v>1</v>
      </c>
    </row>
    <row r="1176" spans="1:29" ht="15">
      <c r="A1176" s="1"/>
      <c r="B1176" s="6" t="s">
        <v>55</v>
      </c>
      <c r="C1176" s="6" t="s">
        <v>4069</v>
      </c>
      <c r="D1176" s="6" t="s">
        <v>1149</v>
      </c>
      <c r="E1176" s="49" t="s">
        <v>1180</v>
      </c>
      <c r="F1176" s="6" t="s">
        <v>4070</v>
      </c>
      <c r="G1176" s="6" t="s">
        <v>60</v>
      </c>
      <c r="H1176" s="6" t="s">
        <v>6239</v>
      </c>
      <c r="I1176" s="60" t="s">
        <v>6240</v>
      </c>
      <c r="J1176" s="49" t="s">
        <v>6241</v>
      </c>
      <c r="K1176" s="6" t="s">
        <v>6242</v>
      </c>
      <c r="L1176" s="29">
        <f>IF($J$6="с учетом НДС",VLOOKUP(I1176,LEGEND!B:E,4,0)*(1-M1176),VLOOKUP(I1176,LEGEND!B:E,4,0)*(1-M1176)/1.2)</f>
        <v>130500</v>
      </c>
      <c r="M1176" s="57">
        <f>IF(AND(B1176&lt;&gt;"1_Электроинструмент",B1176&lt;&gt;"2_Садовая техника"),$J$5,IF($J$4&lt;=20%,$J$4,IFERROR(VLOOKUP(S1176,LEGEND!$L$2:$M$5,2,FALSE),$J$4)))</f>
        <v>0</v>
      </c>
      <c r="N1176" s="48" t="s">
        <v>60</v>
      </c>
      <c r="O1176" s="49" t="s">
        <v>60</v>
      </c>
      <c r="P1176" s="49" t="s">
        <v>66</v>
      </c>
      <c r="Q1176" s="49" t="s">
        <v>473</v>
      </c>
      <c r="R1176" s="50" t="s">
        <v>68</v>
      </c>
      <c r="S1176" s="49" t="s">
        <v>60</v>
      </c>
      <c r="T1176" s="73" t="str">
        <f>IF(_xlfn.XLOOKUP(I1176,LEGEND!B:B,LEGEND!H:H)&lt;&gt;"-",HYPERLINK(_xlfn.XLOOKUP(I1176,LEGEND!B:B,LEGEND!H:H),"link"),_xlfn.XLOOKUP(I1176,LEGEND!B:B,LEGEND!H:H))</f>
        <v>link</v>
      </c>
      <c r="U1176" s="73" t="str">
        <f>HYPERLINK(_xlfn.XLOOKUP(I1176,LEGEND!B:B,LEGEND!I:I))</f>
        <v>https://milwaukee-media-images.s3.amazonaws.com/hi/4932479456--Hero_1.jpg</v>
      </c>
      <c r="V1176" s="51" t="s">
        <v>6243</v>
      </c>
      <c r="W1176" s="63" t="s">
        <v>1189</v>
      </c>
      <c r="X1176" s="64">
        <v>259</v>
      </c>
      <c r="Y1176" s="64">
        <v>220</v>
      </c>
      <c r="Z1176" s="64">
        <v>88</v>
      </c>
      <c r="AA1176" s="84">
        <v>3.948</v>
      </c>
      <c r="AB1176" s="85">
        <v>1</v>
      </c>
      <c r="AC1176" s="85">
        <v>1</v>
      </c>
    </row>
    <row r="1177" spans="1:29" ht="15">
      <c r="A1177" s="1"/>
      <c r="B1177" s="6" t="s">
        <v>55</v>
      </c>
      <c r="C1177" s="6" t="s">
        <v>4069</v>
      </c>
      <c r="D1177" s="6" t="s">
        <v>1149</v>
      </c>
      <c r="E1177" s="49" t="s">
        <v>1180</v>
      </c>
      <c r="F1177" s="6" t="s">
        <v>4070</v>
      </c>
      <c r="G1177" s="6" t="s">
        <v>60</v>
      </c>
      <c r="H1177" s="6" t="s">
        <v>6209</v>
      </c>
      <c r="I1177" s="60" t="s">
        <v>6210</v>
      </c>
      <c r="J1177" s="49" t="s">
        <v>6211</v>
      </c>
      <c r="K1177" s="6" t="s">
        <v>6212</v>
      </c>
      <c r="L1177" s="29">
        <f>IF($J$6="с учетом НДС",VLOOKUP(I1177,LEGEND!B:E,4,0)*(1-M1177),VLOOKUP(I1177,LEGEND!B:E,4,0)*(1-M1177)/1.2)</f>
        <v>148000</v>
      </c>
      <c r="M1177" s="57">
        <f>IF(AND(B1177&lt;&gt;"1_Электроинструмент",B1177&lt;&gt;"2_Садовая техника"),$J$5,IF($J$4&lt;=20%,$J$4,IFERROR(VLOOKUP(S1177,LEGEND!$L$2:$M$5,2,FALSE),$J$4)))</f>
        <v>0</v>
      </c>
      <c r="N1177" s="48" t="s">
        <v>60</v>
      </c>
      <c r="O1177" s="49" t="s">
        <v>60</v>
      </c>
      <c r="P1177" s="49" t="s">
        <v>66</v>
      </c>
      <c r="Q1177" s="49" t="s">
        <v>473</v>
      </c>
      <c r="R1177" s="50" t="s">
        <v>68</v>
      </c>
      <c r="S1177" s="49" t="s">
        <v>60</v>
      </c>
      <c r="T1177" s="73" t="str">
        <f>IF(_xlfn.XLOOKUP(I1177,LEGEND!B:B,LEGEND!H:H)&lt;&gt;"-",HYPERLINK(_xlfn.XLOOKUP(I1177,LEGEND!B:B,LEGEND!H:H),"link"),_xlfn.XLOOKUP(I1177,LEGEND!B:B,LEGEND!H:H))</f>
        <v>link</v>
      </c>
      <c r="U1177" s="73" t="str">
        <f>HYPERLINK(_xlfn.XLOOKUP(I1177,LEGEND!B:B,LEGEND!I:I))</f>
        <v>https://milwaukee-media-images.s3.amazonaws.com/hi/4932479457--Hero_1.jpg</v>
      </c>
      <c r="V1177" s="51" t="s">
        <v>6213</v>
      </c>
      <c r="W1177" s="63" t="s">
        <v>1189</v>
      </c>
      <c r="X1177" s="64">
        <v>259</v>
      </c>
      <c r="Y1177" s="64">
        <v>222</v>
      </c>
      <c r="Z1177" s="64">
        <v>89</v>
      </c>
      <c r="AA1177" s="84">
        <v>4.7519999999999998</v>
      </c>
      <c r="AB1177" s="85">
        <v>1</v>
      </c>
      <c r="AC1177" s="85">
        <v>1</v>
      </c>
    </row>
    <row r="1178" spans="1:29" ht="15">
      <c r="A1178" s="1"/>
      <c r="B1178" s="6" t="s">
        <v>55</v>
      </c>
      <c r="C1178" s="6" t="s">
        <v>4069</v>
      </c>
      <c r="D1178" s="6" t="s">
        <v>1149</v>
      </c>
      <c r="E1178" s="49" t="s">
        <v>1180</v>
      </c>
      <c r="F1178" s="6" t="s">
        <v>4070</v>
      </c>
      <c r="G1178" s="6" t="s">
        <v>60</v>
      </c>
      <c r="H1178" s="6" t="s">
        <v>6249</v>
      </c>
      <c r="I1178" s="60" t="s">
        <v>6250</v>
      </c>
      <c r="J1178" s="49" t="s">
        <v>6251</v>
      </c>
      <c r="K1178" s="6" t="s">
        <v>6252</v>
      </c>
      <c r="L1178" s="29">
        <f>IF($J$6="с учетом НДС",VLOOKUP(I1178,LEGEND!B:E,4,0)*(1-M1178),VLOOKUP(I1178,LEGEND!B:E,4,0)*(1-M1178)/1.2)</f>
        <v>189900</v>
      </c>
      <c r="M1178" s="57">
        <f>IF(AND(B1178&lt;&gt;"1_Электроинструмент",B1178&lt;&gt;"2_Садовая техника"),$J$5,IF($J$4&lt;=20%,$J$4,IFERROR(VLOOKUP(S1178,LEGEND!$L$2:$M$5,2,FALSE),$J$4)))</f>
        <v>0</v>
      </c>
      <c r="N1178" s="48" t="s">
        <v>60</v>
      </c>
      <c r="O1178" s="49" t="s">
        <v>42</v>
      </c>
      <c r="P1178" s="49" t="s">
        <v>66</v>
      </c>
      <c r="Q1178" s="49" t="s">
        <v>473</v>
      </c>
      <c r="R1178" s="50">
        <v>44621</v>
      </c>
      <c r="S1178" s="49" t="s">
        <v>60</v>
      </c>
      <c r="T1178" s="73" t="str">
        <f>IF(_xlfn.XLOOKUP(I1178,LEGEND!B:B,LEGEND!H:H)&lt;&gt;"-",HYPERLINK(_xlfn.XLOOKUP(I1178,LEGEND!B:B,LEGEND!H:H),"link"),_xlfn.XLOOKUP(I1178,LEGEND!B:B,LEGEND!H:H))</f>
        <v>link</v>
      </c>
      <c r="U1178" s="73" t="str">
        <f>HYPERLINK(_xlfn.XLOOKUP(I1178,LEGEND!B:B,LEGEND!I:I))</f>
        <v>https://milwaukee-media-images.s3.amazonaws.com/hi/4932479458--Hero_1.jpg</v>
      </c>
      <c r="V1178" s="51" t="s">
        <v>6253</v>
      </c>
      <c r="W1178" s="63" t="s">
        <v>1189</v>
      </c>
      <c r="X1178" s="64">
        <v>250</v>
      </c>
      <c r="Y1178" s="64">
        <v>200</v>
      </c>
      <c r="Z1178" s="64">
        <v>200</v>
      </c>
      <c r="AA1178" s="84">
        <v>5.2</v>
      </c>
      <c r="AB1178" s="85">
        <v>1</v>
      </c>
      <c r="AC1178" s="85">
        <v>1</v>
      </c>
    </row>
    <row r="1179" spans="1:29" ht="25.5">
      <c r="A1179" s="1"/>
      <c r="B1179" s="6" t="s">
        <v>55</v>
      </c>
      <c r="C1179" s="6" t="s">
        <v>4069</v>
      </c>
      <c r="D1179" s="6" t="s">
        <v>1149</v>
      </c>
      <c r="E1179" s="49" t="s">
        <v>1180</v>
      </c>
      <c r="F1179" s="6" t="s">
        <v>4070</v>
      </c>
      <c r="G1179" s="6" t="s">
        <v>60</v>
      </c>
      <c r="H1179" s="6" t="s">
        <v>6259</v>
      </c>
      <c r="I1179" s="60" t="s">
        <v>6260</v>
      </c>
      <c r="J1179" s="49" t="s">
        <v>6261</v>
      </c>
      <c r="K1179" s="6" t="s">
        <v>6262</v>
      </c>
      <c r="L1179" s="29">
        <f>IF($J$6="с учетом НДС",VLOOKUP(I1179,LEGEND!B:E,4,0)*(1-M1179),VLOOKUP(I1179,LEGEND!B:E,4,0)*(1-M1179)/1.2)</f>
        <v>189900</v>
      </c>
      <c r="M1179" s="57">
        <f>IF(AND(B1179&lt;&gt;"1_Электроинструмент",B1179&lt;&gt;"2_Садовая техника"),$J$5,IF($J$4&lt;=20%,$J$4,IFERROR(VLOOKUP(S1179,LEGEND!$L$2:$M$5,2,FALSE),$J$4)))</f>
        <v>0</v>
      </c>
      <c r="N1179" s="48" t="s">
        <v>60</v>
      </c>
      <c r="O1179" s="49" t="s">
        <v>42</v>
      </c>
      <c r="P1179" s="49" t="s">
        <v>66</v>
      </c>
      <c r="Q1179" s="49" t="s">
        <v>473</v>
      </c>
      <c r="R1179" s="50">
        <v>44621</v>
      </c>
      <c r="S1179" s="49" t="s">
        <v>60</v>
      </c>
      <c r="T1179" s="73" t="str">
        <f>IF(_xlfn.XLOOKUP(I1179,LEGEND!B:B,LEGEND!H:H)&lt;&gt;"-",HYPERLINK(_xlfn.XLOOKUP(I1179,LEGEND!B:B,LEGEND!H:H),"link"),_xlfn.XLOOKUP(I1179,LEGEND!B:B,LEGEND!H:H))</f>
        <v>link</v>
      </c>
      <c r="U1179" s="73" t="str">
        <f>HYPERLINK(_xlfn.XLOOKUP(I1179,LEGEND!B:B,LEGEND!I:I))</f>
        <v>https://milwaukee-media-images.s3.amazonaws.com/hi/4932479448--Hero_1.jpg</v>
      </c>
      <c r="V1179" s="51" t="s">
        <v>6263</v>
      </c>
      <c r="W1179" s="63" t="s">
        <v>1189</v>
      </c>
      <c r="X1179" s="64">
        <v>250</v>
      </c>
      <c r="Y1179" s="64">
        <v>200</v>
      </c>
      <c r="Z1179" s="64">
        <v>200</v>
      </c>
      <c r="AA1179" s="84">
        <v>5.2</v>
      </c>
      <c r="AB1179" s="85">
        <v>1</v>
      </c>
      <c r="AC1179" s="85">
        <v>1</v>
      </c>
    </row>
    <row r="1180" spans="1:29" ht="15">
      <c r="A1180" s="1"/>
      <c r="B1180" s="6" t="s">
        <v>55</v>
      </c>
      <c r="C1180" s="6" t="s">
        <v>4069</v>
      </c>
      <c r="D1180" s="6" t="s">
        <v>1149</v>
      </c>
      <c r="E1180" s="49" t="s">
        <v>1180</v>
      </c>
      <c r="F1180" s="6" t="s">
        <v>4070</v>
      </c>
      <c r="G1180" s="6" t="s">
        <v>60</v>
      </c>
      <c r="H1180" s="6" t="s">
        <v>6264</v>
      </c>
      <c r="I1180" s="60" t="s">
        <v>6265</v>
      </c>
      <c r="J1180" s="49" t="s">
        <v>6266</v>
      </c>
      <c r="K1180" s="6" t="s">
        <v>6267</v>
      </c>
      <c r="L1180" s="29">
        <f>IF($J$6="с учетом НДС",VLOOKUP(I1180,LEGEND!B:E,4,0)*(1-M1180),VLOOKUP(I1180,LEGEND!B:E,4,0)*(1-M1180)/1.2)</f>
        <v>189900</v>
      </c>
      <c r="M1180" s="57">
        <f>IF(AND(B1180&lt;&gt;"1_Электроинструмент",B1180&lt;&gt;"2_Садовая техника"),$J$5,IF($J$4&lt;=20%,$J$4,IFERROR(VLOOKUP(S1180,LEGEND!$L$2:$M$5,2,FALSE),$J$4)))</f>
        <v>0</v>
      </c>
      <c r="N1180" s="48" t="s">
        <v>60</v>
      </c>
      <c r="O1180" s="49" t="s">
        <v>42</v>
      </c>
      <c r="P1180" s="49" t="s">
        <v>66</v>
      </c>
      <c r="Q1180" s="49" t="s">
        <v>473</v>
      </c>
      <c r="R1180" s="50">
        <v>44621</v>
      </c>
      <c r="S1180" s="49" t="s">
        <v>60</v>
      </c>
      <c r="T1180" s="73" t="str">
        <f>IF(_xlfn.XLOOKUP(I1180,LEGEND!B:B,LEGEND!H:H)&lt;&gt;"-",HYPERLINK(_xlfn.XLOOKUP(I1180,LEGEND!B:B,LEGEND!H:H),"link"),_xlfn.XLOOKUP(I1180,LEGEND!B:B,LEGEND!H:H))</f>
        <v>link</v>
      </c>
      <c r="U1180" s="73" t="str">
        <f>HYPERLINK(_xlfn.XLOOKUP(I1180,LEGEND!B:B,LEGEND!I:I))</f>
        <v>https://milwaukee-media-images.s3.amazonaws.com/hi/4932479449--Hero_1.jpg</v>
      </c>
      <c r="V1180" s="51" t="s">
        <v>6268</v>
      </c>
      <c r="W1180" s="63" t="s">
        <v>1189</v>
      </c>
      <c r="X1180" s="64">
        <v>250</v>
      </c>
      <c r="Y1180" s="64">
        <v>200</v>
      </c>
      <c r="Z1180" s="64">
        <v>200</v>
      </c>
      <c r="AA1180" s="84">
        <v>5.2</v>
      </c>
      <c r="AB1180" s="85">
        <v>1</v>
      </c>
      <c r="AC1180" s="85">
        <v>1</v>
      </c>
    </row>
    <row r="1181" spans="1:29" ht="15">
      <c r="A1181" s="1"/>
      <c r="B1181" s="6" t="s">
        <v>55</v>
      </c>
      <c r="C1181" s="6" t="s">
        <v>4069</v>
      </c>
      <c r="D1181" s="6" t="s">
        <v>1149</v>
      </c>
      <c r="E1181" s="49" t="s">
        <v>1180</v>
      </c>
      <c r="F1181" s="6" t="s">
        <v>4070</v>
      </c>
      <c r="G1181" s="6" t="s">
        <v>60</v>
      </c>
      <c r="H1181" s="6" t="s">
        <v>6269</v>
      </c>
      <c r="I1181" s="60" t="s">
        <v>6270</v>
      </c>
      <c r="J1181" s="49" t="s">
        <v>6271</v>
      </c>
      <c r="K1181" s="6" t="s">
        <v>6272</v>
      </c>
      <c r="L1181" s="29">
        <f>IF($J$6="с учетом НДС",VLOOKUP(I1181,LEGEND!B:E,4,0)*(1-M1181),VLOOKUP(I1181,LEGEND!B:E,4,0)*(1-M1181)/1.2)</f>
        <v>189900</v>
      </c>
      <c r="M1181" s="57">
        <f>IF(AND(B1181&lt;&gt;"1_Электроинструмент",B1181&lt;&gt;"2_Садовая техника"),$J$5,IF($J$4&lt;=20%,$J$4,IFERROR(VLOOKUP(S1181,LEGEND!$L$2:$M$5,2,FALSE),$J$4)))</f>
        <v>0</v>
      </c>
      <c r="N1181" s="48" t="s">
        <v>60</v>
      </c>
      <c r="O1181" s="49" t="s">
        <v>42</v>
      </c>
      <c r="P1181" s="49" t="s">
        <v>66</v>
      </c>
      <c r="Q1181" s="49" t="s">
        <v>473</v>
      </c>
      <c r="R1181" s="50">
        <v>44621</v>
      </c>
      <c r="S1181" s="49" t="s">
        <v>60</v>
      </c>
      <c r="T1181" s="73" t="str">
        <f>IF(_xlfn.XLOOKUP(I1181,LEGEND!B:B,LEGEND!H:H)&lt;&gt;"-",HYPERLINK(_xlfn.XLOOKUP(I1181,LEGEND!B:B,LEGEND!H:H),"link"),_xlfn.XLOOKUP(I1181,LEGEND!B:B,LEGEND!H:H))</f>
        <v>link</v>
      </c>
      <c r="U1181" s="73" t="str">
        <f>HYPERLINK(_xlfn.XLOOKUP(I1181,LEGEND!B:B,LEGEND!I:I))</f>
        <v>https://milwaukee-media-images.s3.amazonaws.com/hi/4932479450--Hero_1.jpg</v>
      </c>
      <c r="V1181" s="51" t="s">
        <v>6273</v>
      </c>
      <c r="W1181" s="63" t="s">
        <v>1189</v>
      </c>
      <c r="X1181" s="64">
        <v>250</v>
      </c>
      <c r="Y1181" s="64">
        <v>200</v>
      </c>
      <c r="Z1181" s="64">
        <v>200</v>
      </c>
      <c r="AA1181" s="84">
        <v>5.2</v>
      </c>
      <c r="AB1181" s="85">
        <v>1</v>
      </c>
      <c r="AC1181" s="85">
        <v>1</v>
      </c>
    </row>
    <row r="1182" spans="1:29" ht="15">
      <c r="A1182" s="1"/>
      <c r="B1182" s="6" t="s">
        <v>55</v>
      </c>
      <c r="C1182" s="6" t="s">
        <v>4069</v>
      </c>
      <c r="D1182" s="6" t="s">
        <v>1149</v>
      </c>
      <c r="E1182" s="49" t="s">
        <v>1180</v>
      </c>
      <c r="F1182" s="6" t="s">
        <v>4070</v>
      </c>
      <c r="G1182" s="6" t="s">
        <v>60</v>
      </c>
      <c r="H1182" s="6" t="s">
        <v>6254</v>
      </c>
      <c r="I1182" s="60" t="s">
        <v>6255</v>
      </c>
      <c r="J1182" s="49" t="s">
        <v>6256</v>
      </c>
      <c r="K1182" s="6" t="s">
        <v>6257</v>
      </c>
      <c r="L1182" s="29">
        <f>IF($J$6="с учетом НДС",VLOOKUP(I1182,LEGEND!B:E,4,0)*(1-M1182),VLOOKUP(I1182,LEGEND!B:E,4,0)*(1-M1182)/1.2)</f>
        <v>209000</v>
      </c>
      <c r="M1182" s="57">
        <f>IF(AND(B1182&lt;&gt;"1_Электроинструмент",B1182&lt;&gt;"2_Садовая техника"),$J$5,IF($J$4&lt;=20%,$J$4,IFERROR(VLOOKUP(S1182,LEGEND!$L$2:$M$5,2,FALSE),$J$4)))</f>
        <v>0</v>
      </c>
      <c r="N1182" s="48" t="s">
        <v>60</v>
      </c>
      <c r="O1182" s="49" t="s">
        <v>42</v>
      </c>
      <c r="P1182" s="49" t="s">
        <v>66</v>
      </c>
      <c r="Q1182" s="49" t="s">
        <v>473</v>
      </c>
      <c r="R1182" s="50">
        <v>44621</v>
      </c>
      <c r="S1182" s="49" t="s">
        <v>60</v>
      </c>
      <c r="T1182" s="73" t="str">
        <f>IF(_xlfn.XLOOKUP(I1182,LEGEND!B:B,LEGEND!H:H)&lt;&gt;"-",HYPERLINK(_xlfn.XLOOKUP(I1182,LEGEND!B:B,LEGEND!H:H),"link"),_xlfn.XLOOKUP(I1182,LEGEND!B:B,LEGEND!H:H))</f>
        <v>link</v>
      </c>
      <c r="U1182" s="73" t="str">
        <f>HYPERLINK(_xlfn.XLOOKUP(I1182,LEGEND!B:B,LEGEND!I:I))</f>
        <v>https://milwaukee-media-images.s3.amazonaws.com/hi/4932479459--Hero_1.jpg</v>
      </c>
      <c r="V1182" s="51" t="s">
        <v>6258</v>
      </c>
      <c r="W1182" s="63" t="s">
        <v>1189</v>
      </c>
      <c r="X1182" s="64">
        <v>250</v>
      </c>
      <c r="Y1182" s="64">
        <v>200</v>
      </c>
      <c r="Z1182" s="64">
        <v>200</v>
      </c>
      <c r="AA1182" s="84">
        <v>5.2</v>
      </c>
      <c r="AB1182" s="85">
        <v>1</v>
      </c>
      <c r="AC1182" s="85">
        <v>1</v>
      </c>
    </row>
    <row r="1183" spans="1:29" ht="15">
      <c r="A1183" s="1"/>
      <c r="B1183" s="6" t="s">
        <v>55</v>
      </c>
      <c r="C1183" s="6" t="s">
        <v>4069</v>
      </c>
      <c r="D1183" s="6" t="s">
        <v>1149</v>
      </c>
      <c r="E1183" s="49" t="s">
        <v>1180</v>
      </c>
      <c r="F1183" s="6" t="s">
        <v>4070</v>
      </c>
      <c r="G1183" s="6" t="s">
        <v>60</v>
      </c>
      <c r="H1183" s="6" t="s">
        <v>6244</v>
      </c>
      <c r="I1183" s="60" t="s">
        <v>6245</v>
      </c>
      <c r="J1183" s="49" t="s">
        <v>6246</v>
      </c>
      <c r="K1183" s="6" t="s">
        <v>6247</v>
      </c>
      <c r="L1183" s="29">
        <f>IF($J$6="с учетом НДС",VLOOKUP(I1183,LEGEND!B:E,4,0)*(1-M1183),VLOOKUP(I1183,LEGEND!B:E,4,0)*(1-M1183)/1.2)</f>
        <v>214100</v>
      </c>
      <c r="M1183" s="57">
        <f>IF(AND(B1183&lt;&gt;"1_Электроинструмент",B1183&lt;&gt;"2_Садовая техника"),$J$5,IF($J$4&lt;=20%,$J$4,IFERROR(VLOOKUP(S1183,LEGEND!$L$2:$M$5,2,FALSE),$J$4)))</f>
        <v>0</v>
      </c>
      <c r="N1183" s="48" t="s">
        <v>60</v>
      </c>
      <c r="O1183" s="49" t="s">
        <v>42</v>
      </c>
      <c r="P1183" s="49" t="s">
        <v>66</v>
      </c>
      <c r="Q1183" s="49" t="s">
        <v>473</v>
      </c>
      <c r="R1183" s="50">
        <v>44621</v>
      </c>
      <c r="S1183" s="49" t="s">
        <v>60</v>
      </c>
      <c r="T1183" s="73" t="str">
        <f>IF(_xlfn.XLOOKUP(I1183,LEGEND!B:B,LEGEND!H:H)&lt;&gt;"-",HYPERLINK(_xlfn.XLOOKUP(I1183,LEGEND!B:B,LEGEND!H:H),"link"),_xlfn.XLOOKUP(I1183,LEGEND!B:B,LEGEND!H:H))</f>
        <v>link</v>
      </c>
      <c r="U1183" s="73" t="str">
        <f>HYPERLINK(_xlfn.XLOOKUP(I1183,LEGEND!B:B,LEGEND!I:I))</f>
        <v>https://milwaukee-media-images.s3.amazonaws.com/hi/4932479460--Hero_1.jpg</v>
      </c>
      <c r="V1183" s="51" t="s">
        <v>6248</v>
      </c>
      <c r="W1183" s="63" t="s">
        <v>1189</v>
      </c>
      <c r="X1183" s="64">
        <v>260</v>
      </c>
      <c r="Y1183" s="64">
        <v>223</v>
      </c>
      <c r="Z1183" s="64">
        <v>95</v>
      </c>
      <c r="AA1183" s="84">
        <v>5.7480000000000002</v>
      </c>
      <c r="AB1183" s="85">
        <v>1</v>
      </c>
      <c r="AC1183" s="85">
        <v>1</v>
      </c>
    </row>
    <row r="1184" spans="1:29" ht="25.5">
      <c r="A1184" s="1"/>
      <c r="B1184" s="6" t="s">
        <v>55</v>
      </c>
      <c r="C1184" s="6" t="s">
        <v>1340</v>
      </c>
      <c r="D1184" s="6" t="s">
        <v>1149</v>
      </c>
      <c r="E1184" s="49" t="s">
        <v>3660</v>
      </c>
      <c r="F1184" s="6" t="s">
        <v>1349</v>
      </c>
      <c r="G1184" s="6" t="s">
        <v>1181</v>
      </c>
      <c r="H1184" s="6" t="s">
        <v>3661</v>
      </c>
      <c r="I1184" s="60" t="s">
        <v>3662</v>
      </c>
      <c r="J1184" s="49" t="s">
        <v>3663</v>
      </c>
      <c r="K1184" s="6" t="s">
        <v>3664</v>
      </c>
      <c r="L1184" s="29">
        <f>IF($J$6="с учетом НДС",VLOOKUP(I1184,LEGEND!B:E,4,0)*(1-M1184),VLOOKUP(I1184,LEGEND!B:E,4,0)*(1-M1184)/1.2)</f>
        <v>109490</v>
      </c>
      <c r="M1184" s="57">
        <f>IF(AND(B1184&lt;&gt;"1_Электроинструмент",B1184&lt;&gt;"2_Садовая техника"),$J$5,IF($J$4&lt;=20%,$J$4,IFERROR(VLOOKUP(S1184,LEGEND!$L$2:$M$5,2,FALSE),$J$4)))</f>
        <v>0</v>
      </c>
      <c r="N1184" s="48" t="s">
        <v>3665</v>
      </c>
      <c r="O1184" s="49" t="s">
        <v>60</v>
      </c>
      <c r="P1184" s="49" t="s">
        <v>66</v>
      </c>
      <c r="Q1184" s="49" t="s">
        <v>473</v>
      </c>
      <c r="R1184" s="50" t="s">
        <v>68</v>
      </c>
      <c r="S1184" s="49" t="s">
        <v>60</v>
      </c>
      <c r="T1184" s="73" t="str">
        <f>IF(_xlfn.XLOOKUP(I1184,LEGEND!B:B,LEGEND!H:H)&lt;&gt;"-",HYPERLINK(_xlfn.XLOOKUP(I1184,LEGEND!B:B,LEGEND!H:H),"link"),_xlfn.XLOOKUP(I1184,LEGEND!B:B,LEGEND!H:H))</f>
        <v>link</v>
      </c>
      <c r="U1184" s="73" t="str">
        <f>HYPERLINK(_xlfn.XLOOKUP(I1184,LEGEND!B:B,LEGEND!I:I))</f>
        <v>https://milwaukee-media-images.s3.amazonaws.com/hi/M18_HKP-201C--Hero_01.jpg</v>
      </c>
      <c r="V1184" s="51" t="s">
        <v>3667</v>
      </c>
      <c r="W1184" s="63" t="s">
        <v>71</v>
      </c>
      <c r="X1184" s="64">
        <v>520</v>
      </c>
      <c r="Y1184" s="64">
        <v>140</v>
      </c>
      <c r="Z1184" s="64">
        <v>390</v>
      </c>
      <c r="AA1184" s="84">
        <v>7.1180000000000003</v>
      </c>
      <c r="AB1184" s="85">
        <v>1</v>
      </c>
      <c r="AC1184" s="85">
        <v>1</v>
      </c>
    </row>
    <row r="1185" spans="1:29" ht="33.75">
      <c r="A1185" s="1"/>
      <c r="B1185" s="6" t="s">
        <v>55</v>
      </c>
      <c r="C1185" s="6" t="s">
        <v>1340</v>
      </c>
      <c r="D1185" s="6" t="s">
        <v>1149</v>
      </c>
      <c r="E1185" s="49" t="s">
        <v>3660</v>
      </c>
      <c r="F1185" s="6" t="s">
        <v>1349</v>
      </c>
      <c r="G1185" s="6" t="s">
        <v>1181</v>
      </c>
      <c r="H1185" s="6" t="s">
        <v>3668</v>
      </c>
      <c r="I1185" s="60" t="s">
        <v>3669</v>
      </c>
      <c r="J1185" s="49" t="s">
        <v>3670</v>
      </c>
      <c r="K1185" s="6" t="s">
        <v>3671</v>
      </c>
      <c r="L1185" s="29">
        <f>IF($J$6="с учетом НДС",VLOOKUP(I1185,LEGEND!B:E,4,0)*(1-M1185),VLOOKUP(I1185,LEGEND!B:E,4,0)*(1-M1185)/1.2)</f>
        <v>167490</v>
      </c>
      <c r="M1185" s="57">
        <f>IF(AND(B1185&lt;&gt;"1_Электроинструмент",B1185&lt;&gt;"2_Садовая техника"),$J$5,IF($J$4&lt;=20%,$J$4,IFERROR(VLOOKUP(S1185,LEGEND!$L$2:$M$5,2,FALSE),$J$4)))</f>
        <v>0</v>
      </c>
      <c r="N1185" s="48" t="s">
        <v>3672</v>
      </c>
      <c r="O1185" s="49" t="s">
        <v>60</v>
      </c>
      <c r="P1185" s="49" t="s">
        <v>66</v>
      </c>
      <c r="Q1185" s="49" t="s">
        <v>67</v>
      </c>
      <c r="R1185" s="50" t="s">
        <v>68</v>
      </c>
      <c r="S1185" s="49" t="s">
        <v>60</v>
      </c>
      <c r="T1185" s="73" t="str">
        <f>IF(_xlfn.XLOOKUP(I1185,LEGEND!B:B,LEGEND!H:H)&lt;&gt;"-",HYPERLINK(_xlfn.XLOOKUP(I1185,LEGEND!B:B,LEGEND!H:H),"link"),_xlfn.XLOOKUP(I1185,LEGEND!B:B,LEGEND!H:H))</f>
        <v>link</v>
      </c>
      <c r="U1185" s="73" t="str">
        <f>HYPERLINK(_xlfn.XLOOKUP(I1185,LEGEND!B:B,LEGEND!I:I))</f>
        <v>https://milwaukee-media-images.s3.amazonaws.com/hi/M18_HKP-201CA--Hero_1.jpg</v>
      </c>
      <c r="V1185" s="51" t="s">
        <v>3673</v>
      </c>
      <c r="W1185" s="63" t="s">
        <v>71</v>
      </c>
      <c r="X1185" s="64">
        <v>520</v>
      </c>
      <c r="Y1185" s="64">
        <v>140</v>
      </c>
      <c r="Z1185" s="64">
        <v>390</v>
      </c>
      <c r="AA1185" s="84">
        <v>8.7560000000000002</v>
      </c>
      <c r="AB1185" s="85">
        <v>1</v>
      </c>
      <c r="AC1185" s="85">
        <v>1</v>
      </c>
    </row>
    <row r="1186" spans="1:29" ht="15">
      <c r="A1186" s="1"/>
      <c r="B1186" s="6" t="s">
        <v>55</v>
      </c>
      <c r="C1186" s="6" t="s">
        <v>4069</v>
      </c>
      <c r="D1186" s="6" t="s">
        <v>1149</v>
      </c>
      <c r="E1186" s="49" t="s">
        <v>3660</v>
      </c>
      <c r="F1186" s="6" t="s">
        <v>4070</v>
      </c>
      <c r="G1186" s="6" t="s">
        <v>1181</v>
      </c>
      <c r="H1186" s="6" t="s">
        <v>6440</v>
      </c>
      <c r="I1186" s="60" t="s">
        <v>6441</v>
      </c>
      <c r="J1186" s="49" t="s">
        <v>6442</v>
      </c>
      <c r="K1186" s="6" t="s">
        <v>6443</v>
      </c>
      <c r="L1186" s="29">
        <f>IF($J$6="с учетом НДС",VLOOKUP(I1186,LEGEND!B:E,4,0)*(1-M1186),VLOOKUP(I1186,LEGEND!B:E,4,0)*(1-M1186)/1.2)</f>
        <v>2000</v>
      </c>
      <c r="M1186" s="57">
        <f>IF(AND(B1186&lt;&gt;"1_Электроинструмент",B1186&lt;&gt;"2_Садовая техника"),$J$5,IF($J$4&lt;=20%,$J$4,IFERROR(VLOOKUP(S1186,LEGEND!$L$2:$M$5,2,FALSE),$J$4)))</f>
        <v>0</v>
      </c>
      <c r="N1186" s="48" t="s">
        <v>6444</v>
      </c>
      <c r="O1186" s="49" t="s">
        <v>60</v>
      </c>
      <c r="P1186" s="49" t="s">
        <v>66</v>
      </c>
      <c r="Q1186" s="49" t="s">
        <v>473</v>
      </c>
      <c r="R1186" s="50" t="s">
        <v>68</v>
      </c>
      <c r="S1186" s="49" t="s">
        <v>60</v>
      </c>
      <c r="T1186" s="73" t="str">
        <f>IF(_xlfn.XLOOKUP(I1186,LEGEND!B:B,LEGEND!H:H)&lt;&gt;"-",HYPERLINK(_xlfn.XLOOKUP(I1186,LEGEND!B:B,LEGEND!H:H),"link"),_xlfn.XLOOKUP(I1186,LEGEND!B:B,LEGEND!H:H))</f>
        <v>link</v>
      </c>
      <c r="U1186" s="73" t="str">
        <f>HYPERLINK(_xlfn.XLOOKUP(I1186,LEGEND!B:B,LEGEND!I:I))</f>
        <v>https://milwaukee-media-images.s3.amazonaws.com/hi/4932430915--Hero_1.jpg</v>
      </c>
      <c r="V1186" s="51" t="s">
        <v>6445</v>
      </c>
      <c r="W1186" s="63" t="s">
        <v>71</v>
      </c>
      <c r="X1186" s="64">
        <v>74</v>
      </c>
      <c r="Y1186" s="64">
        <v>43</v>
      </c>
      <c r="Z1186" s="64">
        <v>124</v>
      </c>
      <c r="AA1186" s="84">
        <v>0.34899999999999998</v>
      </c>
      <c r="AB1186" s="85">
        <v>1</v>
      </c>
      <c r="AC1186" s="85">
        <v>1</v>
      </c>
    </row>
    <row r="1187" spans="1:29" ht="15">
      <c r="A1187" s="1"/>
      <c r="B1187" s="6" t="s">
        <v>55</v>
      </c>
      <c r="C1187" s="6" t="s">
        <v>4069</v>
      </c>
      <c r="D1187" s="6" t="s">
        <v>1149</v>
      </c>
      <c r="E1187" s="49" t="s">
        <v>3660</v>
      </c>
      <c r="F1187" s="6" t="s">
        <v>4070</v>
      </c>
      <c r="G1187" s="6" t="s">
        <v>1181</v>
      </c>
      <c r="H1187" s="6" t="s">
        <v>6446</v>
      </c>
      <c r="I1187" s="60" t="s">
        <v>6447</v>
      </c>
      <c r="J1187" s="49" t="s">
        <v>6448</v>
      </c>
      <c r="K1187" s="6" t="s">
        <v>6449</v>
      </c>
      <c r="L1187" s="29">
        <f>IF($J$6="с учетом НДС",VLOOKUP(I1187,LEGEND!B:E,4,0)*(1-M1187),VLOOKUP(I1187,LEGEND!B:E,4,0)*(1-M1187)/1.2)</f>
        <v>2000</v>
      </c>
      <c r="M1187" s="57">
        <f>IF(AND(B1187&lt;&gt;"1_Электроинструмент",B1187&lt;&gt;"2_Садовая техника"),$J$5,IF($J$4&lt;=20%,$J$4,IFERROR(VLOOKUP(S1187,LEGEND!$L$2:$M$5,2,FALSE),$J$4)))</f>
        <v>0</v>
      </c>
      <c r="N1187" s="48" t="s">
        <v>6450</v>
      </c>
      <c r="O1187" s="49" t="s">
        <v>60</v>
      </c>
      <c r="P1187" s="49" t="s">
        <v>66</v>
      </c>
      <c r="Q1187" s="49" t="s">
        <v>473</v>
      </c>
      <c r="R1187" s="50" t="s">
        <v>68</v>
      </c>
      <c r="S1187" s="49" t="s">
        <v>60</v>
      </c>
      <c r="T1187" s="73" t="str">
        <f>IF(_xlfn.XLOOKUP(I1187,LEGEND!B:B,LEGEND!H:H)&lt;&gt;"-",HYPERLINK(_xlfn.XLOOKUP(I1187,LEGEND!B:B,LEGEND!H:H),"link"),_xlfn.XLOOKUP(I1187,LEGEND!B:B,LEGEND!H:H))</f>
        <v>link</v>
      </c>
      <c r="U1187" s="73" t="str">
        <f>HYPERLINK(_xlfn.XLOOKUP(I1187,LEGEND!B:B,LEGEND!I:I))</f>
        <v>https://milwaukee-media-images.s3.amazonaws.com/hi/4932430917--Hero_1.jpg</v>
      </c>
      <c r="V1187" s="51" t="s">
        <v>6451</v>
      </c>
      <c r="W1187" s="63" t="s">
        <v>71</v>
      </c>
      <c r="X1187" s="64">
        <v>74</v>
      </c>
      <c r="Y1187" s="64">
        <v>43</v>
      </c>
      <c r="Z1187" s="64">
        <v>124</v>
      </c>
      <c r="AA1187" s="84">
        <v>0.27500000000000002</v>
      </c>
      <c r="AB1187" s="85">
        <v>1</v>
      </c>
      <c r="AC1187" s="85">
        <v>1</v>
      </c>
    </row>
    <row r="1188" spans="1:29" ht="15">
      <c r="A1188" s="1"/>
      <c r="B1188" s="6" t="s">
        <v>55</v>
      </c>
      <c r="C1188" s="6" t="s">
        <v>4069</v>
      </c>
      <c r="D1188" s="6" t="s">
        <v>1149</v>
      </c>
      <c r="E1188" s="49" t="s">
        <v>3660</v>
      </c>
      <c r="F1188" s="6" t="s">
        <v>4070</v>
      </c>
      <c r="G1188" s="6" t="s">
        <v>1181</v>
      </c>
      <c r="H1188" s="6" t="s">
        <v>6402</v>
      </c>
      <c r="I1188" s="60" t="s">
        <v>6403</v>
      </c>
      <c r="J1188" s="49" t="s">
        <v>6404</v>
      </c>
      <c r="K1188" s="6" t="s">
        <v>6405</v>
      </c>
      <c r="L1188" s="29">
        <f>IF($J$6="с учетом НДС",VLOOKUP(I1188,LEGEND!B:E,4,0)*(1-M1188),VLOOKUP(I1188,LEGEND!B:E,4,0)*(1-M1188)/1.2)</f>
        <v>2400</v>
      </c>
      <c r="M1188" s="57">
        <f>IF(AND(B1188&lt;&gt;"1_Электроинструмент",B1188&lt;&gt;"2_Садовая техника"),$J$5,IF($J$4&lt;=20%,$J$4,IFERROR(VLOOKUP(S1188,LEGEND!$L$2:$M$5,2,FALSE),$J$4)))</f>
        <v>0</v>
      </c>
      <c r="N1188" s="48" t="s">
        <v>6404</v>
      </c>
      <c r="O1188" s="49" t="s">
        <v>60</v>
      </c>
      <c r="P1188" s="49" t="s">
        <v>66</v>
      </c>
      <c r="Q1188" s="49" t="s">
        <v>473</v>
      </c>
      <c r="R1188" s="50" t="s">
        <v>68</v>
      </c>
      <c r="S1188" s="49" t="s">
        <v>60</v>
      </c>
      <c r="T1188" s="73" t="str">
        <f>IF(_xlfn.XLOOKUP(I1188,LEGEND!B:B,LEGEND!H:H)&lt;&gt;"-",HYPERLINK(_xlfn.XLOOKUP(I1188,LEGEND!B:B,LEGEND!H:H),"link"),_xlfn.XLOOKUP(I1188,LEGEND!B:B,LEGEND!H:H))</f>
        <v>link</v>
      </c>
      <c r="U1188" s="73" t="str">
        <f>HYPERLINK(_xlfn.XLOOKUP(I1188,LEGEND!B:B,LEGEND!I:I))</f>
        <v>https://milwaukee-media-images.s3.amazonaws.com/hi/4932430913--Hero_1.jpg</v>
      </c>
      <c r="V1188" s="51" t="s">
        <v>6406</v>
      </c>
      <c r="W1188" s="63" t="s">
        <v>71</v>
      </c>
      <c r="X1188" s="64">
        <v>74</v>
      </c>
      <c r="Y1188" s="64">
        <v>53</v>
      </c>
      <c r="Z1188" s="64">
        <v>124</v>
      </c>
      <c r="AA1188" s="84">
        <v>0.39</v>
      </c>
      <c r="AB1188" s="85">
        <v>1</v>
      </c>
      <c r="AC1188" s="85">
        <v>1</v>
      </c>
    </row>
    <row r="1189" spans="1:29" ht="15">
      <c r="A1189" s="1"/>
      <c r="B1189" s="6" t="s">
        <v>55</v>
      </c>
      <c r="C1189" s="6" t="s">
        <v>4069</v>
      </c>
      <c r="D1189" s="6" t="s">
        <v>1149</v>
      </c>
      <c r="E1189" s="49" t="s">
        <v>3660</v>
      </c>
      <c r="F1189" s="6" t="s">
        <v>4070</v>
      </c>
      <c r="G1189" s="6" t="s">
        <v>1181</v>
      </c>
      <c r="H1189" s="6" t="s">
        <v>6435</v>
      </c>
      <c r="I1189" s="60" t="s">
        <v>6436</v>
      </c>
      <c r="J1189" s="49" t="s">
        <v>6437</v>
      </c>
      <c r="K1189" s="6" t="s">
        <v>6438</v>
      </c>
      <c r="L1189" s="29">
        <f>IF($J$6="с учетом НДС",VLOOKUP(I1189,LEGEND!B:E,4,0)*(1-M1189),VLOOKUP(I1189,LEGEND!B:E,4,0)*(1-M1189)/1.2)</f>
        <v>2400</v>
      </c>
      <c r="M1189" s="57">
        <f>IF(AND(B1189&lt;&gt;"1_Электроинструмент",B1189&lt;&gt;"2_Садовая техника"),$J$5,IF($J$4&lt;=20%,$J$4,IFERROR(VLOOKUP(S1189,LEGEND!$L$2:$M$5,2,FALSE),$J$4)))</f>
        <v>0</v>
      </c>
      <c r="N1189" s="48" t="s">
        <v>6437</v>
      </c>
      <c r="O1189" s="49" t="s">
        <v>60</v>
      </c>
      <c r="P1189" s="49" t="s">
        <v>66</v>
      </c>
      <c r="Q1189" s="49" t="s">
        <v>473</v>
      </c>
      <c r="R1189" s="50" t="s">
        <v>68</v>
      </c>
      <c r="S1189" s="49" t="s">
        <v>60</v>
      </c>
      <c r="T1189" s="73" t="str">
        <f>IF(_xlfn.XLOOKUP(I1189,LEGEND!B:B,LEGEND!H:H)&lt;&gt;"-",HYPERLINK(_xlfn.XLOOKUP(I1189,LEGEND!B:B,LEGEND!H:H),"link"),_xlfn.XLOOKUP(I1189,LEGEND!B:B,LEGEND!H:H))</f>
        <v>link</v>
      </c>
      <c r="U1189" s="73" t="str">
        <f>HYPERLINK(_xlfn.XLOOKUP(I1189,LEGEND!B:B,LEGEND!I:I))</f>
        <v>https://milwaukee-media-images.s3.amazonaws.com/hi/4932430914--Hero_1.jpg</v>
      </c>
      <c r="V1189" s="51" t="s">
        <v>6439</v>
      </c>
      <c r="W1189" s="63" t="s">
        <v>71</v>
      </c>
      <c r="X1189" s="64">
        <v>74</v>
      </c>
      <c r="Y1189" s="64">
        <v>53</v>
      </c>
      <c r="Z1189" s="64">
        <v>124</v>
      </c>
      <c r="AA1189" s="84">
        <v>0.39</v>
      </c>
      <c r="AB1189" s="85">
        <v>1</v>
      </c>
      <c r="AC1189" s="85">
        <v>1</v>
      </c>
    </row>
    <row r="1190" spans="1:29" ht="15">
      <c r="A1190" s="1"/>
      <c r="B1190" s="6" t="s">
        <v>55</v>
      </c>
      <c r="C1190" s="6" t="s">
        <v>4069</v>
      </c>
      <c r="D1190" s="6" t="s">
        <v>1149</v>
      </c>
      <c r="E1190" s="49" t="s">
        <v>3660</v>
      </c>
      <c r="F1190" s="6" t="s">
        <v>4070</v>
      </c>
      <c r="G1190" s="6" t="s">
        <v>1181</v>
      </c>
      <c r="H1190" s="6" t="s">
        <v>6407</v>
      </c>
      <c r="I1190" s="60" t="s">
        <v>6408</v>
      </c>
      <c r="J1190" s="49" t="s">
        <v>6409</v>
      </c>
      <c r="K1190" s="6" t="s">
        <v>6410</v>
      </c>
      <c r="L1190" s="29">
        <f>IF($J$6="с учетом НДС",VLOOKUP(I1190,LEGEND!B:E,4,0)*(1-M1190),VLOOKUP(I1190,LEGEND!B:E,4,0)*(1-M1190)/1.2)</f>
        <v>2500</v>
      </c>
      <c r="M1190" s="57">
        <f>IF(AND(B1190&lt;&gt;"1_Электроинструмент",B1190&lt;&gt;"2_Садовая техника"),$J$5,IF($J$4&lt;=20%,$J$4,IFERROR(VLOOKUP(S1190,LEGEND!$L$2:$M$5,2,FALSE),$J$4)))</f>
        <v>0</v>
      </c>
      <c r="N1190" s="48" t="s">
        <v>6409</v>
      </c>
      <c r="O1190" s="49" t="s">
        <v>60</v>
      </c>
      <c r="P1190" s="49" t="s">
        <v>66</v>
      </c>
      <c r="Q1190" s="49" t="s">
        <v>473</v>
      </c>
      <c r="R1190" s="50" t="s">
        <v>68</v>
      </c>
      <c r="S1190" s="49" t="s">
        <v>60</v>
      </c>
      <c r="T1190" s="73" t="str">
        <f>IF(_xlfn.XLOOKUP(I1190,LEGEND!B:B,LEGEND!H:H)&lt;&gt;"-",HYPERLINK(_xlfn.XLOOKUP(I1190,LEGEND!B:B,LEGEND!H:H),"link"),_xlfn.XLOOKUP(I1190,LEGEND!B:B,LEGEND!H:H))</f>
        <v>link</v>
      </c>
      <c r="U1190" s="73" t="str">
        <f>HYPERLINK(_xlfn.XLOOKUP(I1190,LEGEND!B:B,LEGEND!I:I))</f>
        <v>https://milwaukee-media-images.s3.amazonaws.com/hi/4932430916--Hero_1.jpg</v>
      </c>
      <c r="V1190" s="51" t="s">
        <v>6411</v>
      </c>
      <c r="W1190" s="63" t="s">
        <v>71</v>
      </c>
      <c r="X1190" s="64">
        <v>74</v>
      </c>
      <c r="Y1190" s="64">
        <v>53</v>
      </c>
      <c r="Z1190" s="64">
        <v>124</v>
      </c>
      <c r="AA1190" s="84">
        <v>0.308</v>
      </c>
      <c r="AB1190" s="85">
        <v>1</v>
      </c>
      <c r="AC1190" s="85">
        <v>1</v>
      </c>
    </row>
    <row r="1191" spans="1:29" ht="25.5">
      <c r="A1191" s="1"/>
      <c r="B1191" s="6" t="s">
        <v>55</v>
      </c>
      <c r="C1191" s="6" t="s">
        <v>4069</v>
      </c>
      <c r="D1191" s="6" t="s">
        <v>1149</v>
      </c>
      <c r="E1191" s="49" t="s">
        <v>3660</v>
      </c>
      <c r="F1191" s="6" t="s">
        <v>4070</v>
      </c>
      <c r="G1191" s="6" t="s">
        <v>1181</v>
      </c>
      <c r="H1191" s="6" t="s">
        <v>6395</v>
      </c>
      <c r="I1191" s="60" t="s">
        <v>6396</v>
      </c>
      <c r="J1191" s="49" t="s">
        <v>6397</v>
      </c>
      <c r="K1191" s="6" t="s">
        <v>6398</v>
      </c>
      <c r="L1191" s="29">
        <f>IF($J$6="с учетом НДС",VLOOKUP(I1191,LEGEND!B:E,4,0)*(1-M1191),VLOOKUP(I1191,LEGEND!B:E,4,0)*(1-M1191)/1.2)</f>
        <v>2600</v>
      </c>
      <c r="M1191" s="57">
        <f>IF(AND(B1191&lt;&gt;"1_Электроинструмент",B1191&lt;&gt;"2_Садовая техника"),$J$5,IF($J$4&lt;=20%,$J$4,IFERROR(VLOOKUP(S1191,LEGEND!$L$2:$M$5,2,FALSE),$J$4)))</f>
        <v>0</v>
      </c>
      <c r="N1191" s="48" t="s">
        <v>6399</v>
      </c>
      <c r="O1191" s="49" t="s">
        <v>60</v>
      </c>
      <c r="P1191" s="49" t="s">
        <v>66</v>
      </c>
      <c r="Q1191" s="49" t="s">
        <v>473</v>
      </c>
      <c r="R1191" s="50" t="s">
        <v>68</v>
      </c>
      <c r="S1191" s="49" t="s">
        <v>60</v>
      </c>
      <c r="T1191" s="73" t="str">
        <f>IF(_xlfn.XLOOKUP(I1191,LEGEND!B:B,LEGEND!H:H)&lt;&gt;"-",HYPERLINK(_xlfn.XLOOKUP(I1191,LEGEND!B:B,LEGEND!H:H),"link"),_xlfn.XLOOKUP(I1191,LEGEND!B:B,LEGEND!H:H))</f>
        <v>link</v>
      </c>
      <c r="U1191" s="73" t="str">
        <f>HYPERLINK(_xlfn.XLOOKUP(I1191,LEGEND!B:B,LEGEND!I:I))</f>
        <v>https://milwaukee-media-images.s3.amazonaws.com/hi/49162685--Hero_1.jpg</v>
      </c>
      <c r="V1191" s="51" t="s">
        <v>6401</v>
      </c>
      <c r="W1191" s="63" t="s">
        <v>71</v>
      </c>
      <c r="X1191" s="64">
        <v>130</v>
      </c>
      <c r="Y1191" s="64">
        <v>75</v>
      </c>
      <c r="Z1191" s="64">
        <v>16</v>
      </c>
      <c r="AA1191" s="84">
        <v>0.124</v>
      </c>
      <c r="AB1191" s="85">
        <v>1</v>
      </c>
      <c r="AC1191" s="85">
        <v>1</v>
      </c>
    </row>
    <row r="1192" spans="1:29" ht="15">
      <c r="A1192" s="1"/>
      <c r="B1192" s="6" t="s">
        <v>55</v>
      </c>
      <c r="C1192" s="6" t="s">
        <v>4069</v>
      </c>
      <c r="D1192" s="6" t="s">
        <v>1149</v>
      </c>
      <c r="E1192" s="49" t="s">
        <v>3660</v>
      </c>
      <c r="F1192" s="6" t="s">
        <v>4070</v>
      </c>
      <c r="G1192" s="6" t="s">
        <v>1181</v>
      </c>
      <c r="H1192" s="6" t="s">
        <v>6462</v>
      </c>
      <c r="I1192" s="60" t="s">
        <v>6463</v>
      </c>
      <c r="J1192" s="49" t="s">
        <v>6464</v>
      </c>
      <c r="K1192" s="6" t="s">
        <v>6465</v>
      </c>
      <c r="L1192" s="29">
        <f>IF($J$6="с учетом НДС",VLOOKUP(I1192,LEGEND!B:E,4,0)*(1-M1192),VLOOKUP(I1192,LEGEND!B:E,4,0)*(1-M1192)/1.2)</f>
        <v>2600</v>
      </c>
      <c r="M1192" s="57">
        <f>IF(AND(B1192&lt;&gt;"1_Электроинструмент",B1192&lt;&gt;"2_Садовая техника"),$J$5,IF($J$4&lt;=20%,$J$4,IFERROR(VLOOKUP(S1192,LEGEND!$L$2:$M$5,2,FALSE),$J$4)))</f>
        <v>0</v>
      </c>
      <c r="N1192" s="48" t="s">
        <v>6464</v>
      </c>
      <c r="O1192" s="49" t="s">
        <v>60</v>
      </c>
      <c r="P1192" s="49" t="s">
        <v>66</v>
      </c>
      <c r="Q1192" s="49" t="s">
        <v>473</v>
      </c>
      <c r="R1192" s="50" t="s">
        <v>68</v>
      </c>
      <c r="S1192" s="49" t="s">
        <v>60</v>
      </c>
      <c r="T1192" s="73" t="str">
        <f>IF(_xlfn.XLOOKUP(I1192,LEGEND!B:B,LEGEND!H:H)&lt;&gt;"-",HYPERLINK(_xlfn.XLOOKUP(I1192,LEGEND!B:B,LEGEND!H:H),"link"),_xlfn.XLOOKUP(I1192,LEGEND!B:B,LEGEND!H:H))</f>
        <v>link</v>
      </c>
      <c r="U1192" s="73" t="str">
        <f>HYPERLINK(_xlfn.XLOOKUP(I1192,LEGEND!B:B,LEGEND!I:I))</f>
        <v>https://milwaukee-media-images.s3.amazonaws.com/hi/4932430841--Hero_1.jpg</v>
      </c>
      <c r="V1192" s="51" t="s">
        <v>6466</v>
      </c>
      <c r="W1192" s="63" t="s">
        <v>71</v>
      </c>
      <c r="X1192" s="64">
        <v>74</v>
      </c>
      <c r="Y1192" s="64">
        <v>24</v>
      </c>
      <c r="Z1192" s="64">
        <v>124</v>
      </c>
      <c r="AA1192" s="84">
        <v>3.9E-2</v>
      </c>
      <c r="AB1192" s="85">
        <v>1</v>
      </c>
      <c r="AC1192" s="85">
        <v>1</v>
      </c>
    </row>
    <row r="1193" spans="1:29" ht="15">
      <c r="A1193" s="1"/>
      <c r="B1193" s="6" t="s">
        <v>55</v>
      </c>
      <c r="C1193" s="6" t="s">
        <v>4069</v>
      </c>
      <c r="D1193" s="6" t="s">
        <v>1149</v>
      </c>
      <c r="E1193" s="49" t="s">
        <v>3660</v>
      </c>
      <c r="F1193" s="6" t="s">
        <v>4070</v>
      </c>
      <c r="G1193" s="6" t="s">
        <v>1181</v>
      </c>
      <c r="H1193" s="6" t="s">
        <v>6412</v>
      </c>
      <c r="I1193" s="60" t="s">
        <v>6413</v>
      </c>
      <c r="J1193" s="49" t="s">
        <v>6414</v>
      </c>
      <c r="K1193" s="6" t="s">
        <v>6415</v>
      </c>
      <c r="L1193" s="29">
        <f>IF($J$6="с учетом НДС",VLOOKUP(I1193,LEGEND!B:E,4,0)*(1-M1193),VLOOKUP(I1193,LEGEND!B:E,4,0)*(1-M1193)/1.2)</f>
        <v>2800</v>
      </c>
      <c r="M1193" s="57">
        <f>IF(AND(B1193&lt;&gt;"1_Электроинструмент",B1193&lt;&gt;"2_Садовая техника"),$J$5,IF($J$4&lt;=20%,$J$4,IFERROR(VLOOKUP(S1193,LEGEND!$L$2:$M$5,2,FALSE),$J$4)))</f>
        <v>0</v>
      </c>
      <c r="N1193" s="48" t="s">
        <v>6414</v>
      </c>
      <c r="O1193" s="49" t="s">
        <v>60</v>
      </c>
      <c r="P1193" s="49" t="s">
        <v>66</v>
      </c>
      <c r="Q1193" s="49" t="s">
        <v>473</v>
      </c>
      <c r="R1193" s="50" t="s">
        <v>68</v>
      </c>
      <c r="S1193" s="49" t="s">
        <v>60</v>
      </c>
      <c r="T1193" s="73" t="str">
        <f>IF(_xlfn.XLOOKUP(I1193,LEGEND!B:B,LEGEND!H:H)&lt;&gt;"-",HYPERLINK(_xlfn.XLOOKUP(I1193,LEGEND!B:B,LEGEND!H:H),"link"),_xlfn.XLOOKUP(I1193,LEGEND!B:B,LEGEND!H:H))</f>
        <v>link</v>
      </c>
      <c r="U1193" s="73" t="str">
        <f>HYPERLINK(_xlfn.XLOOKUP(I1193,LEGEND!B:B,LEGEND!I:I))</f>
        <v>https://milwaukee-media-images.s3.amazonaws.com/hi/4932430918--Hero_1.jpg</v>
      </c>
      <c r="V1193" s="51" t="s">
        <v>6416</v>
      </c>
      <c r="W1193" s="63" t="s">
        <v>71</v>
      </c>
      <c r="X1193" s="64">
        <v>74</v>
      </c>
      <c r="Y1193" s="64">
        <v>53</v>
      </c>
      <c r="Z1193" s="64">
        <v>124</v>
      </c>
      <c r="AA1193" s="84">
        <v>0.35</v>
      </c>
      <c r="AB1193" s="85">
        <v>1</v>
      </c>
      <c r="AC1193" s="85">
        <v>1</v>
      </c>
    </row>
    <row r="1194" spans="1:29" ht="15">
      <c r="A1194" s="1"/>
      <c r="B1194" s="6" t="s">
        <v>55</v>
      </c>
      <c r="C1194" s="6" t="s">
        <v>4069</v>
      </c>
      <c r="D1194" s="6" t="s">
        <v>1149</v>
      </c>
      <c r="E1194" s="49" t="s">
        <v>3660</v>
      </c>
      <c r="F1194" s="6" t="s">
        <v>4070</v>
      </c>
      <c r="G1194" s="6" t="s">
        <v>1181</v>
      </c>
      <c r="H1194" s="6" t="s">
        <v>6492</v>
      </c>
      <c r="I1194" s="60" t="s">
        <v>6493</v>
      </c>
      <c r="J1194" s="49" t="s">
        <v>6494</v>
      </c>
      <c r="K1194" s="6" t="s">
        <v>6495</v>
      </c>
      <c r="L1194" s="29">
        <f>IF($J$6="с учетом НДС",VLOOKUP(I1194,LEGEND!B:E,4,0)*(1-M1194),VLOOKUP(I1194,LEGEND!B:E,4,0)*(1-M1194)/1.2)</f>
        <v>2800</v>
      </c>
      <c r="M1194" s="57">
        <f>IF(AND(B1194&lt;&gt;"1_Электроинструмент",B1194&lt;&gt;"2_Садовая техника"),$J$5,IF($J$4&lt;=20%,$J$4,IFERROR(VLOOKUP(S1194,LEGEND!$L$2:$M$5,2,FALSE),$J$4)))</f>
        <v>0</v>
      </c>
      <c r="N1194" s="48" t="s">
        <v>6494</v>
      </c>
      <c r="O1194" s="49" t="s">
        <v>60</v>
      </c>
      <c r="P1194" s="49" t="s">
        <v>66</v>
      </c>
      <c r="Q1194" s="49" t="s">
        <v>473</v>
      </c>
      <c r="R1194" s="50" t="s">
        <v>68</v>
      </c>
      <c r="S1194" s="49" t="s">
        <v>60</v>
      </c>
      <c r="T1194" s="73" t="str">
        <f>IF(_xlfn.XLOOKUP(I1194,LEGEND!B:B,LEGEND!H:H)&lt;&gt;"-",HYPERLINK(_xlfn.XLOOKUP(I1194,LEGEND!B:B,LEGEND!H:H),"link"),_xlfn.XLOOKUP(I1194,LEGEND!B:B,LEGEND!H:H))</f>
        <v>link</v>
      </c>
      <c r="U1194" s="73" t="str">
        <f>HYPERLINK(_xlfn.XLOOKUP(I1194,LEGEND!B:B,LEGEND!I:I))</f>
        <v>https://milwaukee-media-images.s3.amazonaws.com/hi/4932430842--Hero_1.jpg</v>
      </c>
      <c r="V1194" s="51" t="s">
        <v>6496</v>
      </c>
      <c r="W1194" s="63" t="s">
        <v>71</v>
      </c>
      <c r="X1194" s="64">
        <v>74</v>
      </c>
      <c r="Y1194" s="64">
        <v>24</v>
      </c>
      <c r="Z1194" s="64">
        <v>124</v>
      </c>
      <c r="AA1194" s="84">
        <v>0.05</v>
      </c>
      <c r="AB1194" s="85">
        <v>1</v>
      </c>
      <c r="AC1194" s="85">
        <v>1</v>
      </c>
    </row>
    <row r="1195" spans="1:29" ht="15">
      <c r="A1195" s="1"/>
      <c r="B1195" s="6" t="s">
        <v>55</v>
      </c>
      <c r="C1195" s="6" t="s">
        <v>4069</v>
      </c>
      <c r="D1195" s="6" t="s">
        <v>1149</v>
      </c>
      <c r="E1195" s="49" t="s">
        <v>3660</v>
      </c>
      <c r="F1195" s="6" t="s">
        <v>4070</v>
      </c>
      <c r="G1195" s="6" t="s">
        <v>1181</v>
      </c>
      <c r="H1195" s="6" t="s">
        <v>6497</v>
      </c>
      <c r="I1195" s="60" t="s">
        <v>6498</v>
      </c>
      <c r="J1195" s="49" t="s">
        <v>6499</v>
      </c>
      <c r="K1195" s="6" t="s">
        <v>6500</v>
      </c>
      <c r="L1195" s="29">
        <f>IF($J$6="с учетом НДС",VLOOKUP(I1195,LEGEND!B:E,4,0)*(1-M1195),VLOOKUP(I1195,LEGEND!B:E,4,0)*(1-M1195)/1.2)</f>
        <v>2800</v>
      </c>
      <c r="M1195" s="57">
        <f>IF(AND(B1195&lt;&gt;"1_Электроинструмент",B1195&lt;&gt;"2_Садовая техника"),$J$5,IF($J$4&lt;=20%,$J$4,IFERROR(VLOOKUP(S1195,LEGEND!$L$2:$M$5,2,FALSE),$J$4)))</f>
        <v>0</v>
      </c>
      <c r="N1195" s="48" t="s">
        <v>6499</v>
      </c>
      <c r="O1195" s="49" t="s">
        <v>60</v>
      </c>
      <c r="P1195" s="49" t="s">
        <v>66</v>
      </c>
      <c r="Q1195" s="49" t="s">
        <v>473</v>
      </c>
      <c r="R1195" s="50" t="s">
        <v>68</v>
      </c>
      <c r="S1195" s="49" t="s">
        <v>60</v>
      </c>
      <c r="T1195" s="73" t="str">
        <f>IF(_xlfn.XLOOKUP(I1195,LEGEND!B:B,LEGEND!H:H)&lt;&gt;"-",HYPERLINK(_xlfn.XLOOKUP(I1195,LEGEND!B:B,LEGEND!H:H),"link"),_xlfn.XLOOKUP(I1195,LEGEND!B:B,LEGEND!H:H))</f>
        <v>link</v>
      </c>
      <c r="U1195" s="73" t="str">
        <f>HYPERLINK(_xlfn.XLOOKUP(I1195,LEGEND!B:B,LEGEND!I:I))</f>
        <v>https://milwaukee-media-images.s3.amazonaws.com/hi/4932430843--Hero_1.jpg</v>
      </c>
      <c r="V1195" s="51" t="s">
        <v>6501</v>
      </c>
      <c r="W1195" s="63" t="s">
        <v>71</v>
      </c>
      <c r="X1195" s="64">
        <v>74</v>
      </c>
      <c r="Y1195" s="64">
        <v>24</v>
      </c>
      <c r="Z1195" s="64">
        <v>124</v>
      </c>
      <c r="AA1195" s="84">
        <v>6.2E-2</v>
      </c>
      <c r="AB1195" s="85">
        <v>1</v>
      </c>
      <c r="AC1195" s="85">
        <v>1</v>
      </c>
    </row>
    <row r="1196" spans="1:29" ht="15">
      <c r="A1196" s="1"/>
      <c r="B1196" s="6" t="s">
        <v>55</v>
      </c>
      <c r="C1196" s="6" t="s">
        <v>4069</v>
      </c>
      <c r="D1196" s="6" t="s">
        <v>1149</v>
      </c>
      <c r="E1196" s="49" t="s">
        <v>3660</v>
      </c>
      <c r="F1196" s="6" t="s">
        <v>4070</v>
      </c>
      <c r="G1196" s="6" t="s">
        <v>1181</v>
      </c>
      <c r="H1196" s="6" t="s">
        <v>6502</v>
      </c>
      <c r="I1196" s="60" t="s">
        <v>6503</v>
      </c>
      <c r="J1196" s="49" t="s">
        <v>6504</v>
      </c>
      <c r="K1196" s="6" t="s">
        <v>6505</v>
      </c>
      <c r="L1196" s="29">
        <f>IF($J$6="с учетом НДС",VLOOKUP(I1196,LEGEND!B:E,4,0)*(1-M1196),VLOOKUP(I1196,LEGEND!B:E,4,0)*(1-M1196)/1.2)</f>
        <v>2900</v>
      </c>
      <c r="M1196" s="57">
        <f>IF(AND(B1196&lt;&gt;"1_Электроинструмент",B1196&lt;&gt;"2_Садовая техника"),$J$5,IF($J$4&lt;=20%,$J$4,IFERROR(VLOOKUP(S1196,LEGEND!$L$2:$M$5,2,FALSE),$J$4)))</f>
        <v>0</v>
      </c>
      <c r="N1196" s="48" t="s">
        <v>6504</v>
      </c>
      <c r="O1196" s="49" t="s">
        <v>60</v>
      </c>
      <c r="P1196" s="49" t="s">
        <v>66</v>
      </c>
      <c r="Q1196" s="49" t="s">
        <v>473</v>
      </c>
      <c r="R1196" s="50" t="s">
        <v>68</v>
      </c>
      <c r="S1196" s="49" t="s">
        <v>60</v>
      </c>
      <c r="T1196" s="73" t="str">
        <f>IF(_xlfn.XLOOKUP(I1196,LEGEND!B:B,LEGEND!H:H)&lt;&gt;"-",HYPERLINK(_xlfn.XLOOKUP(I1196,LEGEND!B:B,LEGEND!H:H),"link"),_xlfn.XLOOKUP(I1196,LEGEND!B:B,LEGEND!H:H))</f>
        <v>link</v>
      </c>
      <c r="U1196" s="73" t="str">
        <f>HYPERLINK(_xlfn.XLOOKUP(I1196,LEGEND!B:B,LEGEND!I:I))</f>
        <v>https://milwaukee-media-images.s3.amazonaws.com/hi/4932430845--Hero_1.jpg</v>
      </c>
      <c r="V1196" s="51" t="s">
        <v>6506</v>
      </c>
      <c r="W1196" s="63" t="s">
        <v>71</v>
      </c>
      <c r="X1196" s="64">
        <v>74</v>
      </c>
      <c r="Y1196" s="64">
        <v>28</v>
      </c>
      <c r="Z1196" s="64">
        <v>124</v>
      </c>
      <c r="AA1196" s="84">
        <v>7.4999999999999997E-2</v>
      </c>
      <c r="AB1196" s="85">
        <v>1</v>
      </c>
      <c r="AC1196" s="85">
        <v>1</v>
      </c>
    </row>
    <row r="1197" spans="1:29" ht="15">
      <c r="A1197" s="1"/>
      <c r="B1197" s="6" t="s">
        <v>55</v>
      </c>
      <c r="C1197" s="6" t="s">
        <v>4069</v>
      </c>
      <c r="D1197" s="6" t="s">
        <v>1149</v>
      </c>
      <c r="E1197" s="49" t="s">
        <v>3660</v>
      </c>
      <c r="F1197" s="6" t="s">
        <v>4070</v>
      </c>
      <c r="G1197" s="6" t="s">
        <v>1181</v>
      </c>
      <c r="H1197" s="6" t="s">
        <v>6467</v>
      </c>
      <c r="I1197" s="60" t="s">
        <v>6468</v>
      </c>
      <c r="J1197" s="49" t="s">
        <v>6469</v>
      </c>
      <c r="K1197" s="6" t="s">
        <v>6470</v>
      </c>
      <c r="L1197" s="29">
        <f>IF($J$6="с учетом НДС",VLOOKUP(I1197,LEGEND!B:E,4,0)*(1-M1197),VLOOKUP(I1197,LEGEND!B:E,4,0)*(1-M1197)/1.2)</f>
        <v>3000</v>
      </c>
      <c r="M1197" s="57">
        <f>IF(AND(B1197&lt;&gt;"1_Электроинструмент",B1197&lt;&gt;"2_Садовая техника"),$J$5,IF($J$4&lt;=20%,$J$4,IFERROR(VLOOKUP(S1197,LEGEND!$L$2:$M$5,2,FALSE),$J$4)))</f>
        <v>0</v>
      </c>
      <c r="N1197" s="48" t="s">
        <v>6469</v>
      </c>
      <c r="O1197" s="49" t="s">
        <v>60</v>
      </c>
      <c r="P1197" s="49" t="s">
        <v>66</v>
      </c>
      <c r="Q1197" s="49" t="s">
        <v>473</v>
      </c>
      <c r="R1197" s="50" t="s">
        <v>68</v>
      </c>
      <c r="S1197" s="49" t="s">
        <v>60</v>
      </c>
      <c r="T1197" s="73" t="str">
        <f>IF(_xlfn.XLOOKUP(I1197,LEGEND!B:B,LEGEND!H:H)&lt;&gt;"-",HYPERLINK(_xlfn.XLOOKUP(I1197,LEGEND!B:B,LEGEND!H:H),"link"),_xlfn.XLOOKUP(I1197,LEGEND!B:B,LEGEND!H:H))</f>
        <v>link</v>
      </c>
      <c r="U1197" s="73" t="str">
        <f>HYPERLINK(_xlfn.XLOOKUP(I1197,LEGEND!B:B,LEGEND!I:I))</f>
        <v>https://milwaukee-media-images.s3.amazonaws.com/hi/4932430844--Hero_1.jpg</v>
      </c>
      <c r="V1197" s="51" t="s">
        <v>6471</v>
      </c>
      <c r="W1197" s="63" t="s">
        <v>71</v>
      </c>
      <c r="X1197" s="64">
        <v>126</v>
      </c>
      <c r="Y1197" s="64">
        <v>76</v>
      </c>
      <c r="Z1197" s="64">
        <v>25</v>
      </c>
      <c r="AA1197" s="84">
        <v>7.1999999999999995E-2</v>
      </c>
      <c r="AB1197" s="85">
        <v>1</v>
      </c>
      <c r="AC1197" s="85">
        <v>1</v>
      </c>
    </row>
    <row r="1198" spans="1:29" ht="15">
      <c r="A1198" s="1"/>
      <c r="B1198" s="6" t="s">
        <v>55</v>
      </c>
      <c r="C1198" s="6" t="s">
        <v>4069</v>
      </c>
      <c r="D1198" s="6" t="s">
        <v>1149</v>
      </c>
      <c r="E1198" s="49" t="s">
        <v>3660</v>
      </c>
      <c r="F1198" s="6" t="s">
        <v>4070</v>
      </c>
      <c r="G1198" s="6" t="s">
        <v>1181</v>
      </c>
      <c r="H1198" s="6" t="s">
        <v>6417</v>
      </c>
      <c r="I1198" s="60" t="s">
        <v>6418</v>
      </c>
      <c r="J1198" s="49" t="s">
        <v>6419</v>
      </c>
      <c r="K1198" s="6" t="s">
        <v>6420</v>
      </c>
      <c r="L1198" s="29">
        <f>IF($J$6="с учетом НДС",VLOOKUP(I1198,LEGEND!B:E,4,0)*(1-M1198),VLOOKUP(I1198,LEGEND!B:E,4,0)*(1-M1198)/1.2)</f>
        <v>3100</v>
      </c>
      <c r="M1198" s="57">
        <f>IF(AND(B1198&lt;&gt;"1_Электроинструмент",B1198&lt;&gt;"2_Садовая техника"),$J$5,IF($J$4&lt;=20%,$J$4,IFERROR(VLOOKUP(S1198,LEGEND!$L$2:$M$5,2,FALSE),$J$4)))</f>
        <v>0</v>
      </c>
      <c r="N1198" s="48" t="s">
        <v>6421</v>
      </c>
      <c r="O1198" s="49" t="s">
        <v>60</v>
      </c>
      <c r="P1198" s="49" t="s">
        <v>66</v>
      </c>
      <c r="Q1198" s="49" t="s">
        <v>473</v>
      </c>
      <c r="R1198" s="50" t="s">
        <v>68</v>
      </c>
      <c r="S1198" s="49" t="s">
        <v>60</v>
      </c>
      <c r="T1198" s="73" t="str">
        <f>IF(_xlfn.XLOOKUP(I1198,LEGEND!B:B,LEGEND!H:H)&lt;&gt;"-",HYPERLINK(_xlfn.XLOOKUP(I1198,LEGEND!B:B,LEGEND!H:H),"link"),_xlfn.XLOOKUP(I1198,LEGEND!B:B,LEGEND!H:H))</f>
        <v>link</v>
      </c>
      <c r="U1198" s="73" t="str">
        <f>HYPERLINK(_xlfn.XLOOKUP(I1198,LEGEND!B:B,LEGEND!I:I))</f>
        <v>https://milwaukee-media-images.s3.amazonaws.com/hi/4932430919--Hero_1.jpg</v>
      </c>
      <c r="V1198" s="51" t="s">
        <v>6422</v>
      </c>
      <c r="W1198" s="63" t="s">
        <v>71</v>
      </c>
      <c r="X1198" s="64">
        <v>100</v>
      </c>
      <c r="Y1198" s="64">
        <v>52</v>
      </c>
      <c r="Z1198" s="64">
        <v>124</v>
      </c>
      <c r="AA1198" s="84">
        <v>0.46899999999999997</v>
      </c>
      <c r="AB1198" s="85">
        <v>1</v>
      </c>
      <c r="AC1198" s="85">
        <v>1</v>
      </c>
    </row>
    <row r="1199" spans="1:29" ht="15">
      <c r="A1199" s="1"/>
      <c r="B1199" s="6" t="s">
        <v>55</v>
      </c>
      <c r="C1199" s="6" t="s">
        <v>4069</v>
      </c>
      <c r="D1199" s="6" t="s">
        <v>1149</v>
      </c>
      <c r="E1199" s="49" t="s">
        <v>3660</v>
      </c>
      <c r="F1199" s="6" t="s">
        <v>4070</v>
      </c>
      <c r="G1199" s="6" t="s">
        <v>1181</v>
      </c>
      <c r="H1199" s="6" t="s">
        <v>6452</v>
      </c>
      <c r="I1199" s="60" t="s">
        <v>6453</v>
      </c>
      <c r="J1199" s="49" t="s">
        <v>6454</v>
      </c>
      <c r="K1199" s="6" t="s">
        <v>6455</v>
      </c>
      <c r="L1199" s="29">
        <f>IF($J$6="с учетом НДС",VLOOKUP(I1199,LEGEND!B:E,4,0)*(1-M1199),VLOOKUP(I1199,LEGEND!B:E,4,0)*(1-M1199)/1.2)</f>
        <v>3100</v>
      </c>
      <c r="M1199" s="57">
        <f>IF(AND(B1199&lt;&gt;"1_Электроинструмент",B1199&lt;&gt;"2_Садовая техника"),$J$5,IF($J$4&lt;=20%,$J$4,IFERROR(VLOOKUP(S1199,LEGEND!$L$2:$M$5,2,FALSE),$J$4)))</f>
        <v>0</v>
      </c>
      <c r="N1199" s="48" t="s">
        <v>6454</v>
      </c>
      <c r="O1199" s="49" t="s">
        <v>60</v>
      </c>
      <c r="P1199" s="49" t="s">
        <v>66</v>
      </c>
      <c r="Q1199" s="49" t="s">
        <v>473</v>
      </c>
      <c r="R1199" s="50" t="s">
        <v>68</v>
      </c>
      <c r="S1199" s="49" t="s">
        <v>60</v>
      </c>
      <c r="T1199" s="73" t="str">
        <f>IF(_xlfn.XLOOKUP(I1199,LEGEND!B:B,LEGEND!H:H)&lt;&gt;"-",HYPERLINK(_xlfn.XLOOKUP(I1199,LEGEND!B:B,LEGEND!H:H),"link"),_xlfn.XLOOKUP(I1199,LEGEND!B:B,LEGEND!H:H))</f>
        <v>link</v>
      </c>
      <c r="U1199" s="73" t="str">
        <f>HYPERLINK(_xlfn.XLOOKUP(I1199,LEGEND!B:B,LEGEND!I:I))</f>
        <v>https://milwaukee-media-images.s3.amazonaws.com/hi/49162680--Hero_1.jpg</v>
      </c>
      <c r="V1199" s="51" t="s">
        <v>6456</v>
      </c>
      <c r="W1199" s="63" t="s">
        <v>71</v>
      </c>
      <c r="X1199" s="64">
        <v>90</v>
      </c>
      <c r="Y1199" s="64">
        <v>10</v>
      </c>
      <c r="Z1199" s="64">
        <v>30</v>
      </c>
      <c r="AA1199" s="84">
        <v>0.106</v>
      </c>
      <c r="AB1199" s="85">
        <v>1</v>
      </c>
      <c r="AC1199" s="85">
        <v>1</v>
      </c>
    </row>
    <row r="1200" spans="1:29" ht="15">
      <c r="A1200" s="1"/>
      <c r="B1200" s="6" t="s">
        <v>55</v>
      </c>
      <c r="C1200" s="6" t="s">
        <v>4069</v>
      </c>
      <c r="D1200" s="6" t="s">
        <v>1149</v>
      </c>
      <c r="E1200" s="49" t="s">
        <v>3660</v>
      </c>
      <c r="F1200" s="6" t="s">
        <v>4070</v>
      </c>
      <c r="G1200" s="6" t="s">
        <v>1181</v>
      </c>
      <c r="H1200" s="6" t="s">
        <v>6423</v>
      </c>
      <c r="I1200" s="60" t="s">
        <v>6424</v>
      </c>
      <c r="J1200" s="49" t="s">
        <v>6425</v>
      </c>
      <c r="K1200" s="6" t="s">
        <v>6426</v>
      </c>
      <c r="L1200" s="29">
        <f>IF($J$6="с учетом НДС",VLOOKUP(I1200,LEGEND!B:E,4,0)*(1-M1200),VLOOKUP(I1200,LEGEND!B:E,4,0)*(1-M1200)/1.2)</f>
        <v>3400</v>
      </c>
      <c r="M1200" s="57">
        <f>IF(AND(B1200&lt;&gt;"1_Электроинструмент",B1200&lt;&gt;"2_Садовая техника"),$J$5,IF($J$4&lt;=20%,$J$4,IFERROR(VLOOKUP(S1200,LEGEND!$L$2:$M$5,2,FALSE),$J$4)))</f>
        <v>0</v>
      </c>
      <c r="N1200" s="48" t="s">
        <v>6427</v>
      </c>
      <c r="O1200" s="49" t="s">
        <v>60</v>
      </c>
      <c r="P1200" s="49" t="s">
        <v>66</v>
      </c>
      <c r="Q1200" s="49" t="s">
        <v>473</v>
      </c>
      <c r="R1200" s="50" t="s">
        <v>68</v>
      </c>
      <c r="S1200" s="49" t="s">
        <v>60</v>
      </c>
      <c r="T1200" s="73" t="str">
        <f>IF(_xlfn.XLOOKUP(I1200,LEGEND!B:B,LEGEND!H:H)&lt;&gt;"-",HYPERLINK(_xlfn.XLOOKUP(I1200,LEGEND!B:B,LEGEND!H:H),"link"),_xlfn.XLOOKUP(I1200,LEGEND!B:B,LEGEND!H:H))</f>
        <v>link</v>
      </c>
      <c r="U1200" s="73" t="str">
        <f>HYPERLINK(_xlfn.XLOOKUP(I1200,LEGEND!B:B,LEGEND!I:I))</f>
        <v>https://milwaukee-media-images.s3.amazonaws.com/hi/4932430920--Hero_01.jpg</v>
      </c>
      <c r="V1200" s="51" t="s">
        <v>6428</v>
      </c>
      <c r="W1200" s="63" t="s">
        <v>71</v>
      </c>
      <c r="X1200" s="64">
        <v>100</v>
      </c>
      <c r="Y1200" s="64">
        <v>53</v>
      </c>
      <c r="Z1200" s="64">
        <v>124</v>
      </c>
      <c r="AA1200" s="84">
        <v>0.5</v>
      </c>
      <c r="AB1200" s="85">
        <v>1</v>
      </c>
      <c r="AC1200" s="85">
        <v>1</v>
      </c>
    </row>
    <row r="1201" spans="1:29" ht="15">
      <c r="A1201" s="1"/>
      <c r="B1201" s="6" t="s">
        <v>55</v>
      </c>
      <c r="C1201" s="6" t="s">
        <v>4069</v>
      </c>
      <c r="D1201" s="6" t="s">
        <v>1149</v>
      </c>
      <c r="E1201" s="49" t="s">
        <v>3660</v>
      </c>
      <c r="F1201" s="6" t="s">
        <v>4070</v>
      </c>
      <c r="G1201" s="6" t="s">
        <v>1181</v>
      </c>
      <c r="H1201" s="6" t="s">
        <v>6472</v>
      </c>
      <c r="I1201" s="60" t="s">
        <v>6473</v>
      </c>
      <c r="J1201" s="49" t="s">
        <v>6474</v>
      </c>
      <c r="K1201" s="6" t="s">
        <v>6475</v>
      </c>
      <c r="L1201" s="29">
        <f>IF($J$6="с учетом НДС",VLOOKUP(I1201,LEGEND!B:E,4,0)*(1-M1201),VLOOKUP(I1201,LEGEND!B:E,4,0)*(1-M1201)/1.2)</f>
        <v>3500</v>
      </c>
      <c r="M1201" s="57">
        <f>IF(AND(B1201&lt;&gt;"1_Электроинструмент",B1201&lt;&gt;"2_Садовая техника"),$J$5,IF($J$4&lt;=20%,$J$4,IFERROR(VLOOKUP(S1201,LEGEND!$L$2:$M$5,2,FALSE),$J$4)))</f>
        <v>0</v>
      </c>
      <c r="N1201" s="48" t="s">
        <v>6474</v>
      </c>
      <c r="O1201" s="49" t="s">
        <v>60</v>
      </c>
      <c r="P1201" s="49" t="s">
        <v>66</v>
      </c>
      <c r="Q1201" s="49" t="s">
        <v>473</v>
      </c>
      <c r="R1201" s="50" t="s">
        <v>68</v>
      </c>
      <c r="S1201" s="49" t="s">
        <v>60</v>
      </c>
      <c r="T1201" s="73" t="str">
        <f>IF(_xlfn.XLOOKUP(I1201,LEGEND!B:B,LEGEND!H:H)&lt;&gt;"-",HYPERLINK(_xlfn.XLOOKUP(I1201,LEGEND!B:B,LEGEND!H:H),"link"),_xlfn.XLOOKUP(I1201,LEGEND!B:B,LEGEND!H:H))</f>
        <v>link</v>
      </c>
      <c r="U1201" s="73" t="str">
        <f>HYPERLINK(_xlfn.XLOOKUP(I1201,LEGEND!B:B,LEGEND!I:I))</f>
        <v>https://milwaukee-media-images.s3.amazonaws.com/hi/4932430846--Hero_1.jpg</v>
      </c>
      <c r="V1201" s="51" t="s">
        <v>6476</v>
      </c>
      <c r="W1201" s="63" t="s">
        <v>71</v>
      </c>
      <c r="X1201" s="64">
        <v>74</v>
      </c>
      <c r="Y1201" s="64">
        <v>25</v>
      </c>
      <c r="Z1201" s="64">
        <v>124</v>
      </c>
      <c r="AA1201" s="84">
        <v>8.5999999999999993E-2</v>
      </c>
      <c r="AB1201" s="85">
        <v>1</v>
      </c>
      <c r="AC1201" s="85">
        <v>1</v>
      </c>
    </row>
    <row r="1202" spans="1:29" ht="15">
      <c r="A1202" s="1"/>
      <c r="B1202" s="6" t="s">
        <v>55</v>
      </c>
      <c r="C1202" s="6" t="s">
        <v>4069</v>
      </c>
      <c r="D1202" s="6" t="s">
        <v>1149</v>
      </c>
      <c r="E1202" s="49" t="s">
        <v>3660</v>
      </c>
      <c r="F1202" s="6" t="s">
        <v>4070</v>
      </c>
      <c r="G1202" s="6" t="s">
        <v>1181</v>
      </c>
      <c r="H1202" s="6" t="s">
        <v>6457</v>
      </c>
      <c r="I1202" s="60" t="s">
        <v>6458</v>
      </c>
      <c r="J1202" s="49" t="s">
        <v>6459</v>
      </c>
      <c r="K1202" s="6" t="s">
        <v>6460</v>
      </c>
      <c r="L1202" s="29">
        <f>IF($J$6="с учетом НДС",VLOOKUP(I1202,LEGEND!B:E,4,0)*(1-M1202),VLOOKUP(I1202,LEGEND!B:E,4,0)*(1-M1202)/1.2)</f>
        <v>3900</v>
      </c>
      <c r="M1202" s="57">
        <f>IF(AND(B1202&lt;&gt;"1_Электроинструмент",B1202&lt;&gt;"2_Садовая техника"),$J$5,IF($J$4&lt;=20%,$J$4,IFERROR(VLOOKUP(S1202,LEGEND!$L$2:$M$5,2,FALSE),$J$4)))</f>
        <v>0</v>
      </c>
      <c r="N1202" s="48" t="s">
        <v>6459</v>
      </c>
      <c r="O1202" s="49" t="s">
        <v>60</v>
      </c>
      <c r="P1202" s="49" t="s">
        <v>66</v>
      </c>
      <c r="Q1202" s="49" t="s">
        <v>473</v>
      </c>
      <c r="R1202" s="50" t="s">
        <v>68</v>
      </c>
      <c r="S1202" s="49" t="s">
        <v>60</v>
      </c>
      <c r="T1202" s="73" t="str">
        <f>IF(_xlfn.XLOOKUP(I1202,LEGEND!B:B,LEGEND!H:H)&lt;&gt;"-",HYPERLINK(_xlfn.XLOOKUP(I1202,LEGEND!B:B,LEGEND!H:H),"link"),_xlfn.XLOOKUP(I1202,LEGEND!B:B,LEGEND!H:H))</f>
        <v>link</v>
      </c>
      <c r="U1202" s="73" t="str">
        <f>HYPERLINK(_xlfn.XLOOKUP(I1202,LEGEND!B:B,LEGEND!I:I))</f>
        <v>https://milwaukee-media-images.s3.amazonaws.com/hi/49162681--Hero_1.jpg</v>
      </c>
      <c r="V1202" s="51" t="s">
        <v>6461</v>
      </c>
      <c r="W1202" s="63" t="s">
        <v>71</v>
      </c>
      <c r="X1202" s="64">
        <v>15</v>
      </c>
      <c r="Y1202" s="64">
        <v>15</v>
      </c>
      <c r="Z1202" s="64">
        <v>105</v>
      </c>
      <c r="AA1202" s="84">
        <v>0.25800000000000001</v>
      </c>
      <c r="AB1202" s="85">
        <v>1</v>
      </c>
      <c r="AC1202" s="85">
        <v>1</v>
      </c>
    </row>
    <row r="1203" spans="1:29" ht="15">
      <c r="A1203" s="1"/>
      <c r="B1203" s="6" t="s">
        <v>55</v>
      </c>
      <c r="C1203" s="6" t="s">
        <v>4069</v>
      </c>
      <c r="D1203" s="6" t="s">
        <v>1149</v>
      </c>
      <c r="E1203" s="49" t="s">
        <v>3660</v>
      </c>
      <c r="F1203" s="6" t="s">
        <v>4070</v>
      </c>
      <c r="G1203" s="6" t="s">
        <v>1181</v>
      </c>
      <c r="H1203" s="6" t="s">
        <v>6477</v>
      </c>
      <c r="I1203" s="60" t="s">
        <v>6478</v>
      </c>
      <c r="J1203" s="49" t="s">
        <v>6479</v>
      </c>
      <c r="K1203" s="6" t="s">
        <v>6480</v>
      </c>
      <c r="L1203" s="29">
        <f>IF($J$6="с учетом НДС",VLOOKUP(I1203,LEGEND!B:E,4,0)*(1-M1203),VLOOKUP(I1203,LEGEND!B:E,4,0)*(1-M1203)/1.2)</f>
        <v>4300</v>
      </c>
      <c r="M1203" s="57">
        <f>IF(AND(B1203&lt;&gt;"1_Электроинструмент",B1203&lt;&gt;"2_Садовая техника"),$J$5,IF($J$4&lt;=20%,$J$4,IFERROR(VLOOKUP(S1203,LEGEND!$L$2:$M$5,2,FALSE),$J$4)))</f>
        <v>0</v>
      </c>
      <c r="N1203" s="48" t="s">
        <v>6479</v>
      </c>
      <c r="O1203" s="49" t="s">
        <v>60</v>
      </c>
      <c r="P1203" s="49" t="s">
        <v>66</v>
      </c>
      <c r="Q1203" s="49" t="s">
        <v>473</v>
      </c>
      <c r="R1203" s="50" t="s">
        <v>68</v>
      </c>
      <c r="S1203" s="49" t="s">
        <v>60</v>
      </c>
      <c r="T1203" s="73" t="str">
        <f>IF(_xlfn.XLOOKUP(I1203,LEGEND!B:B,LEGEND!H:H)&lt;&gt;"-",HYPERLINK(_xlfn.XLOOKUP(I1203,LEGEND!B:B,LEGEND!H:H),"link"),_xlfn.XLOOKUP(I1203,LEGEND!B:B,LEGEND!H:H))</f>
        <v>link</v>
      </c>
      <c r="U1203" s="73" t="str">
        <f>HYPERLINK(_xlfn.XLOOKUP(I1203,LEGEND!B:B,LEGEND!I:I))</f>
        <v>https://milwaukee-media-images.s3.amazonaws.com/hi/4932430847--Hero_1.jpg</v>
      </c>
      <c r="V1203" s="51" t="s">
        <v>6481</v>
      </c>
      <c r="W1203" s="63" t="s">
        <v>71</v>
      </c>
      <c r="X1203" s="64">
        <v>74</v>
      </c>
      <c r="Y1203" s="64">
        <v>29</v>
      </c>
      <c r="Z1203" s="64">
        <v>124</v>
      </c>
      <c r="AA1203" s="84">
        <v>0.13100000000000001</v>
      </c>
      <c r="AB1203" s="85">
        <v>1</v>
      </c>
      <c r="AC1203" s="85">
        <v>1</v>
      </c>
    </row>
    <row r="1204" spans="1:29" ht="15">
      <c r="A1204" s="1"/>
      <c r="B1204" s="6" t="s">
        <v>55</v>
      </c>
      <c r="C1204" s="6" t="s">
        <v>4069</v>
      </c>
      <c r="D1204" s="6" t="s">
        <v>1149</v>
      </c>
      <c r="E1204" s="49" t="s">
        <v>3660</v>
      </c>
      <c r="F1204" s="6" t="s">
        <v>4070</v>
      </c>
      <c r="G1204" s="6" t="s">
        <v>1181</v>
      </c>
      <c r="H1204" s="6" t="s">
        <v>6487</v>
      </c>
      <c r="I1204" s="60" t="s">
        <v>6488</v>
      </c>
      <c r="J1204" s="49" t="s">
        <v>6489</v>
      </c>
      <c r="K1204" s="6" t="s">
        <v>6490</v>
      </c>
      <c r="L1204" s="29">
        <f>IF($J$6="с учетом НДС",VLOOKUP(I1204,LEGEND!B:E,4,0)*(1-M1204),VLOOKUP(I1204,LEGEND!B:E,4,0)*(1-M1204)/1.2)</f>
        <v>4500</v>
      </c>
      <c r="M1204" s="57">
        <f>IF(AND(B1204&lt;&gt;"1_Электроинструмент",B1204&lt;&gt;"2_Садовая техника"),$J$5,IF($J$4&lt;=20%,$J$4,IFERROR(VLOOKUP(S1204,LEGEND!$L$2:$M$5,2,FALSE),$J$4)))</f>
        <v>0</v>
      </c>
      <c r="N1204" s="48" t="s">
        <v>6489</v>
      </c>
      <c r="O1204" s="49" t="s">
        <v>60</v>
      </c>
      <c r="P1204" s="49" t="s">
        <v>66</v>
      </c>
      <c r="Q1204" s="49" t="s">
        <v>473</v>
      </c>
      <c r="R1204" s="50" t="s">
        <v>68</v>
      </c>
      <c r="S1204" s="49" t="s">
        <v>60</v>
      </c>
      <c r="T1204" s="73" t="str">
        <f>IF(_xlfn.XLOOKUP(I1204,LEGEND!B:B,LEGEND!H:H)&lt;&gt;"-",HYPERLINK(_xlfn.XLOOKUP(I1204,LEGEND!B:B,LEGEND!H:H),"link"),_xlfn.XLOOKUP(I1204,LEGEND!B:B,LEGEND!H:H))</f>
        <v>link</v>
      </c>
      <c r="U1204" s="73" t="str">
        <f>HYPERLINK(_xlfn.XLOOKUP(I1204,LEGEND!B:B,LEGEND!I:I))</f>
        <v>https://milwaukee-media-images.s3.amazonaws.com/hi/4932430849--Hero_1.jpg</v>
      </c>
      <c r="V1204" s="51" t="s">
        <v>6491</v>
      </c>
      <c r="W1204" s="63" t="s">
        <v>71</v>
      </c>
      <c r="X1204" s="64">
        <v>100</v>
      </c>
      <c r="Y1204" s="64">
        <v>47</v>
      </c>
      <c r="Z1204" s="64">
        <v>124</v>
      </c>
      <c r="AA1204" s="84">
        <v>0.55400000000000005</v>
      </c>
      <c r="AB1204" s="85">
        <v>1</v>
      </c>
      <c r="AC1204" s="85">
        <v>1</v>
      </c>
    </row>
    <row r="1205" spans="1:29" ht="15">
      <c r="A1205" s="1"/>
      <c r="B1205" s="6" t="s">
        <v>55</v>
      </c>
      <c r="C1205" s="6" t="s">
        <v>4069</v>
      </c>
      <c r="D1205" s="6" t="s">
        <v>1149</v>
      </c>
      <c r="E1205" s="49" t="s">
        <v>3660</v>
      </c>
      <c r="F1205" s="6" t="s">
        <v>4070</v>
      </c>
      <c r="G1205" s="6" t="s">
        <v>1181</v>
      </c>
      <c r="H1205" s="6" t="s">
        <v>6429</v>
      </c>
      <c r="I1205" s="60" t="s">
        <v>6430</v>
      </c>
      <c r="J1205" s="49" t="s">
        <v>6431</v>
      </c>
      <c r="K1205" s="6" t="s">
        <v>6432</v>
      </c>
      <c r="L1205" s="29">
        <f>IF($J$6="с учетом НДС",VLOOKUP(I1205,LEGEND!B:E,4,0)*(1-M1205),VLOOKUP(I1205,LEGEND!B:E,4,0)*(1-M1205)/1.2)</f>
        <v>4900</v>
      </c>
      <c r="M1205" s="57">
        <f>IF(AND(B1205&lt;&gt;"1_Электроинструмент",B1205&lt;&gt;"2_Садовая техника"),$J$5,IF($J$4&lt;=20%,$J$4,IFERROR(VLOOKUP(S1205,LEGEND!$L$2:$M$5,2,FALSE),$J$4)))</f>
        <v>0</v>
      </c>
      <c r="N1205" s="48" t="s">
        <v>6433</v>
      </c>
      <c r="O1205" s="49" t="s">
        <v>60</v>
      </c>
      <c r="P1205" s="49" t="s">
        <v>66</v>
      </c>
      <c r="Q1205" s="49" t="s">
        <v>473</v>
      </c>
      <c r="R1205" s="50" t="s">
        <v>68</v>
      </c>
      <c r="S1205" s="49" t="s">
        <v>60</v>
      </c>
      <c r="T1205" s="73" t="str">
        <f>IF(_xlfn.XLOOKUP(I1205,LEGEND!B:B,LEGEND!H:H)&lt;&gt;"-",HYPERLINK(_xlfn.XLOOKUP(I1205,LEGEND!B:B,LEGEND!H:H),"link"),_xlfn.XLOOKUP(I1205,LEGEND!B:B,LEGEND!H:H))</f>
        <v>link</v>
      </c>
      <c r="U1205" s="73" t="str">
        <f>HYPERLINK(_xlfn.XLOOKUP(I1205,LEGEND!B:B,LEGEND!I:I))</f>
        <v>https://milwaukee-media-images.s3.amazonaws.com/hi/4932430921--Hero_1.jpg</v>
      </c>
      <c r="V1205" s="51" t="s">
        <v>6434</v>
      </c>
      <c r="W1205" s="63" t="s">
        <v>71</v>
      </c>
      <c r="X1205" s="64">
        <v>100</v>
      </c>
      <c r="Y1205" s="64">
        <v>54</v>
      </c>
      <c r="Z1205" s="64">
        <v>124</v>
      </c>
      <c r="AA1205" s="84">
        <v>0.62</v>
      </c>
      <c r="AB1205" s="85">
        <v>1</v>
      </c>
      <c r="AC1205" s="85">
        <v>1</v>
      </c>
    </row>
    <row r="1206" spans="1:29" ht="15">
      <c r="A1206" s="1"/>
      <c r="B1206" s="6" t="s">
        <v>55</v>
      </c>
      <c r="C1206" s="6" t="s">
        <v>4069</v>
      </c>
      <c r="D1206" s="6" t="s">
        <v>1149</v>
      </c>
      <c r="E1206" s="49" t="s">
        <v>3660</v>
      </c>
      <c r="F1206" s="6" t="s">
        <v>4070</v>
      </c>
      <c r="G1206" s="6" t="s">
        <v>1181</v>
      </c>
      <c r="H1206" s="6" t="s">
        <v>6482</v>
      </c>
      <c r="I1206" s="60" t="s">
        <v>6483</v>
      </c>
      <c r="J1206" s="49" t="s">
        <v>6484</v>
      </c>
      <c r="K1206" s="6" t="s">
        <v>6485</v>
      </c>
      <c r="L1206" s="29">
        <f>IF($J$6="с учетом НДС",VLOOKUP(I1206,LEGEND!B:E,4,0)*(1-M1206),VLOOKUP(I1206,LEGEND!B:E,4,0)*(1-M1206)/1.2)</f>
        <v>6100</v>
      </c>
      <c r="M1206" s="57">
        <f>IF(AND(B1206&lt;&gt;"1_Электроинструмент",B1206&lt;&gt;"2_Садовая техника"),$J$5,IF($J$4&lt;=20%,$J$4,IFERROR(VLOOKUP(S1206,LEGEND!$L$2:$M$5,2,FALSE),$J$4)))</f>
        <v>0</v>
      </c>
      <c r="N1206" s="48" t="s">
        <v>6484</v>
      </c>
      <c r="O1206" s="49" t="s">
        <v>60</v>
      </c>
      <c r="P1206" s="49" t="s">
        <v>66</v>
      </c>
      <c r="Q1206" s="49" t="s">
        <v>473</v>
      </c>
      <c r="R1206" s="50" t="s">
        <v>68</v>
      </c>
      <c r="S1206" s="49" t="s">
        <v>60</v>
      </c>
      <c r="T1206" s="73" t="str">
        <f>IF(_xlfn.XLOOKUP(I1206,LEGEND!B:B,LEGEND!H:H)&lt;&gt;"-",HYPERLINK(_xlfn.XLOOKUP(I1206,LEGEND!B:B,LEGEND!H:H),"link"),_xlfn.XLOOKUP(I1206,LEGEND!B:B,LEGEND!H:H))</f>
        <v>link</v>
      </c>
      <c r="U1206" s="73" t="str">
        <f>HYPERLINK(_xlfn.XLOOKUP(I1206,LEGEND!B:B,LEGEND!I:I))</f>
        <v>https://milwaukee-media-images.s3.amazonaws.com/hi/4932430848--Hero_1.jpg</v>
      </c>
      <c r="V1206" s="51" t="s">
        <v>6486</v>
      </c>
      <c r="W1206" s="63" t="s">
        <v>71</v>
      </c>
      <c r="X1206" s="64">
        <v>74</v>
      </c>
      <c r="Y1206" s="64">
        <v>41</v>
      </c>
      <c r="Z1206" s="64">
        <v>124</v>
      </c>
      <c r="AA1206" s="84">
        <v>0.35</v>
      </c>
      <c r="AB1206" s="85">
        <v>1</v>
      </c>
      <c r="AC1206" s="85">
        <v>1</v>
      </c>
    </row>
    <row r="1207" spans="1:29" ht="38.25">
      <c r="A1207" s="1"/>
      <c r="B1207" s="6" t="s">
        <v>55</v>
      </c>
      <c r="C1207" s="6" t="s">
        <v>1340</v>
      </c>
      <c r="D1207" s="6" t="s">
        <v>1149</v>
      </c>
      <c r="E1207" s="49" t="s">
        <v>3674</v>
      </c>
      <c r="F1207" s="6" t="s">
        <v>1406</v>
      </c>
      <c r="G1207" s="6" t="s">
        <v>85</v>
      </c>
      <c r="H1207" s="6" t="s">
        <v>3675</v>
      </c>
      <c r="I1207" s="60" t="s">
        <v>3676</v>
      </c>
      <c r="J1207" s="49" t="s">
        <v>3677</v>
      </c>
      <c r="K1207" s="6" t="s">
        <v>3678</v>
      </c>
      <c r="L1207" s="29">
        <f>IF($J$6="с учетом НДС",VLOOKUP(I1207,LEGEND!B:E,4,0)*(1-M1207),VLOOKUP(I1207,LEGEND!B:E,4,0)*(1-M1207)/1.2)</f>
        <v>38990</v>
      </c>
      <c r="M1207" s="57">
        <f>IF(AND(B1207&lt;&gt;"1_Электроинструмент",B1207&lt;&gt;"2_Садовая техника"),$J$5,IF($J$4&lt;=20%,$J$4,IFERROR(VLOOKUP(S1207,LEGEND!$L$2:$M$5,2,FALSE),$J$4)))</f>
        <v>0</v>
      </c>
      <c r="N1207" s="48" t="s">
        <v>3679</v>
      </c>
      <c r="O1207" s="49" t="s">
        <v>60</v>
      </c>
      <c r="P1207" s="49" t="s">
        <v>66</v>
      </c>
      <c r="Q1207" s="49" t="s">
        <v>67</v>
      </c>
      <c r="R1207" s="50" t="s">
        <v>68</v>
      </c>
      <c r="S1207" s="49" t="s">
        <v>60</v>
      </c>
      <c r="T1207" s="73" t="str">
        <f>IF(_xlfn.XLOOKUP(I1207,LEGEND!B:B,LEGEND!H:H)&lt;&gt;"-",HYPERLINK(_xlfn.XLOOKUP(I1207,LEGEND!B:B,LEGEND!H:H),"link"),_xlfn.XLOOKUP(I1207,LEGEND!B:B,LEGEND!H:H))</f>
        <v>link</v>
      </c>
      <c r="U1207" s="73" t="str">
        <f>HYPERLINK(_xlfn.XLOOKUP(I1207,LEGEND!B:B,LEGEND!I:I))</f>
        <v>https://milwaukee-media-images.s3.amazonaws.com/hi/M18_FPFT-0--Hero_1.jpg</v>
      </c>
      <c r="V1207" s="51" t="s">
        <v>3681</v>
      </c>
      <c r="W1207" s="63" t="s">
        <v>71</v>
      </c>
      <c r="X1207" s="64">
        <v>343</v>
      </c>
      <c r="Y1207" s="64">
        <v>143</v>
      </c>
      <c r="Z1207" s="64">
        <v>449</v>
      </c>
      <c r="AA1207" s="84">
        <v>3.597</v>
      </c>
      <c r="AB1207" s="85">
        <v>1</v>
      </c>
      <c r="AC1207" s="85">
        <v>1</v>
      </c>
    </row>
    <row r="1208" spans="1:29" ht="38.25">
      <c r="A1208" s="1"/>
      <c r="B1208" s="6" t="s">
        <v>55</v>
      </c>
      <c r="C1208" s="6" t="s">
        <v>1340</v>
      </c>
      <c r="D1208" s="6" t="s">
        <v>1149</v>
      </c>
      <c r="E1208" s="49" t="s">
        <v>3674</v>
      </c>
      <c r="F1208" s="6" t="s">
        <v>1406</v>
      </c>
      <c r="G1208" s="6" t="s">
        <v>85</v>
      </c>
      <c r="H1208" s="6" t="s">
        <v>3688</v>
      </c>
      <c r="I1208" s="60" t="s">
        <v>3689</v>
      </c>
      <c r="J1208" s="49" t="s">
        <v>3690</v>
      </c>
      <c r="K1208" s="6" t="s">
        <v>3691</v>
      </c>
      <c r="L1208" s="29">
        <f>IF($J$6="с учетом НДС",VLOOKUP(I1208,LEGEND!B:E,4,0)*(1-M1208),VLOOKUP(I1208,LEGEND!B:E,4,0)*(1-M1208)/1.2)</f>
        <v>74990</v>
      </c>
      <c r="M1208" s="57">
        <f>IF(AND(B1208&lt;&gt;"1_Электроинструмент",B1208&lt;&gt;"2_Садовая техника"),$J$5,IF($J$4&lt;=20%,$J$4,IFERROR(VLOOKUP(S1208,LEGEND!$L$2:$M$5,2,FALSE),$J$4)))</f>
        <v>0</v>
      </c>
      <c r="N1208" s="48" t="s">
        <v>3692</v>
      </c>
      <c r="O1208" s="49" t="s">
        <v>60</v>
      </c>
      <c r="P1208" s="49" t="s">
        <v>66</v>
      </c>
      <c r="Q1208" s="49" t="s">
        <v>67</v>
      </c>
      <c r="R1208" s="50" t="s">
        <v>68</v>
      </c>
      <c r="S1208" s="49" t="s">
        <v>60</v>
      </c>
      <c r="T1208" s="73" t="str">
        <f>IF(_xlfn.XLOOKUP(I1208,LEGEND!B:B,LEGEND!H:H)&lt;&gt;"-",HYPERLINK(_xlfn.XLOOKUP(I1208,LEGEND!B:B,LEGEND!H:H),"link"),_xlfn.XLOOKUP(I1208,LEGEND!B:B,LEGEND!H:H))</f>
        <v>link</v>
      </c>
      <c r="U1208" s="73" t="str">
        <f>HYPERLINK(_xlfn.XLOOKUP(I1208,LEGEND!B:B,LEGEND!I:I))</f>
        <v>https://milwaukee-media-images.s3.amazonaws.com/hi/M18_FPFT-202_36m_ST_Set--Hero_1.jpg</v>
      </c>
      <c r="V1208" s="51" t="s">
        <v>3693</v>
      </c>
      <c r="W1208" s="63" t="s">
        <v>71</v>
      </c>
      <c r="X1208" s="64">
        <v>515</v>
      </c>
      <c r="Y1208" s="64">
        <v>445</v>
      </c>
      <c r="Z1208" s="64">
        <v>165</v>
      </c>
      <c r="AA1208" s="84">
        <v>10.848000000000001</v>
      </c>
      <c r="AB1208" s="85">
        <v>1</v>
      </c>
      <c r="AC1208" s="85">
        <v>1</v>
      </c>
    </row>
    <row r="1209" spans="1:29" ht="38.25">
      <c r="A1209" s="1"/>
      <c r="B1209" s="6" t="s">
        <v>55</v>
      </c>
      <c r="C1209" s="6" t="s">
        <v>1340</v>
      </c>
      <c r="D1209" s="6" t="s">
        <v>1149</v>
      </c>
      <c r="E1209" s="49" t="s">
        <v>3674</v>
      </c>
      <c r="F1209" s="6" t="s">
        <v>1406</v>
      </c>
      <c r="G1209" s="6" t="s">
        <v>85</v>
      </c>
      <c r="H1209" s="6" t="s">
        <v>3682</v>
      </c>
      <c r="I1209" s="60" t="s">
        <v>3683</v>
      </c>
      <c r="J1209" s="49" t="s">
        <v>3684</v>
      </c>
      <c r="K1209" s="6" t="s">
        <v>3685</v>
      </c>
      <c r="L1209" s="29">
        <f>IF($J$6="с учетом НДС",VLOOKUP(I1209,LEGEND!B:E,4,0)*(1-M1209),VLOOKUP(I1209,LEGEND!B:E,4,0)*(1-M1209)/1.2)</f>
        <v>77990</v>
      </c>
      <c r="M1209" s="57">
        <f>IF(AND(B1209&lt;&gt;"1_Электроинструмент",B1209&lt;&gt;"2_Садовая техника"),$J$5,IF($J$4&lt;=20%,$J$4,IFERROR(VLOOKUP(S1209,LEGEND!$L$2:$M$5,2,FALSE),$J$4)))</f>
        <v>0</v>
      </c>
      <c r="N1209" s="48" t="s">
        <v>3686</v>
      </c>
      <c r="O1209" s="49" t="s">
        <v>60</v>
      </c>
      <c r="P1209" s="49" t="s">
        <v>66</v>
      </c>
      <c r="Q1209" s="49" t="s">
        <v>67</v>
      </c>
      <c r="R1209" s="50" t="s">
        <v>68</v>
      </c>
      <c r="S1209" s="49" t="s">
        <v>60</v>
      </c>
      <c r="T1209" s="73" t="str">
        <f>IF(_xlfn.XLOOKUP(I1209,LEGEND!B:B,LEGEND!H:H)&lt;&gt;"-",HYPERLINK(_xlfn.XLOOKUP(I1209,LEGEND!B:B,LEGEND!H:H),"link"),_xlfn.XLOOKUP(I1209,LEGEND!B:B,LEGEND!H:H))</f>
        <v>link</v>
      </c>
      <c r="U1209" s="73" t="str">
        <f>HYPERLINK(_xlfn.XLOOKUP(I1209,LEGEND!B:B,LEGEND!I:I))</f>
        <v>https://milwaukee-media-images.s3.amazonaws.com/hi/M18_FPFT-202_30m_NC_Set--Hero_1.jpg</v>
      </c>
      <c r="V1209" s="51" t="s">
        <v>3687</v>
      </c>
      <c r="W1209" s="63" t="s">
        <v>71</v>
      </c>
      <c r="X1209" s="64">
        <v>444</v>
      </c>
      <c r="Y1209" s="64">
        <v>157</v>
      </c>
      <c r="Z1209" s="64">
        <v>514</v>
      </c>
      <c r="AA1209" s="84">
        <v>8.9949999999999992</v>
      </c>
      <c r="AB1209" s="85">
        <v>1</v>
      </c>
      <c r="AC1209" s="85">
        <v>1</v>
      </c>
    </row>
    <row r="1210" spans="1:29" ht="38.25">
      <c r="A1210" s="1"/>
      <c r="B1210" s="6" t="s">
        <v>55</v>
      </c>
      <c r="C1210" s="6" t="s">
        <v>4069</v>
      </c>
      <c r="D1210" s="6" t="s">
        <v>1149</v>
      </c>
      <c r="E1210" s="49" t="s">
        <v>3674</v>
      </c>
      <c r="F1210" s="6" t="s">
        <v>1318</v>
      </c>
      <c r="G1210" s="6" t="s">
        <v>60</v>
      </c>
      <c r="H1210" s="6" t="s">
        <v>6507</v>
      </c>
      <c r="I1210" s="60" t="s">
        <v>6508</v>
      </c>
      <c r="J1210" s="49" t="s">
        <v>6509</v>
      </c>
      <c r="K1210" s="6" t="s">
        <v>6510</v>
      </c>
      <c r="L1210" s="29">
        <f>IF($J$6="с учетом НДС",VLOOKUP(I1210,LEGEND!B:E,4,0)*(1-M1210),VLOOKUP(I1210,LEGEND!B:E,4,0)*(1-M1210)/1.2)</f>
        <v>2000</v>
      </c>
      <c r="M1210" s="57">
        <f>IF(AND(B1210&lt;&gt;"1_Электроинструмент",B1210&lt;&gt;"2_Садовая техника"),$J$5,IF($J$4&lt;=20%,$J$4,IFERROR(VLOOKUP(S1210,LEGEND!$L$2:$M$5,2,FALSE),$J$4)))</f>
        <v>0</v>
      </c>
      <c r="N1210" s="48" t="s">
        <v>60</v>
      </c>
      <c r="O1210" s="49" t="s">
        <v>60</v>
      </c>
      <c r="P1210" s="49" t="s">
        <v>66</v>
      </c>
      <c r="Q1210" s="49" t="s">
        <v>473</v>
      </c>
      <c r="R1210" s="50" t="s">
        <v>68</v>
      </c>
      <c r="S1210" s="49" t="s">
        <v>60</v>
      </c>
      <c r="T1210" s="73" t="str">
        <f>IF(_xlfn.XLOOKUP(I1210,LEGEND!B:B,LEGEND!H:H)&lt;&gt;"-",HYPERLINK(_xlfn.XLOOKUP(I1210,LEGEND!B:B,LEGEND!H:H),"link"),_xlfn.XLOOKUP(I1210,LEGEND!B:B,LEGEND!H:H))</f>
        <v>link</v>
      </c>
      <c r="U1210" s="73" t="str">
        <f>HYPERLINK(_xlfn.XLOOKUP(I1210,LEGEND!B:B,LEGEND!I:I))</f>
        <v>https://milwaukee-media-images.s3.amazonaws.com/hi/49122775--Hero_1.jpg</v>
      </c>
      <c r="V1210" s="51" t="s">
        <v>6512</v>
      </c>
      <c r="W1210" s="63" t="s">
        <v>71</v>
      </c>
      <c r="X1210" s="64">
        <v>101.071</v>
      </c>
      <c r="Y1210" s="64">
        <v>100.08</v>
      </c>
      <c r="Z1210" s="64">
        <v>45.018999999999998</v>
      </c>
      <c r="AA1210" s="84">
        <v>0.14499999999999999</v>
      </c>
      <c r="AB1210" s="85">
        <v>1</v>
      </c>
      <c r="AC1210" s="85">
        <v>1</v>
      </c>
    </row>
    <row r="1211" spans="1:29" ht="38.25">
      <c r="A1211" s="1"/>
      <c r="B1211" s="6" t="s">
        <v>55</v>
      </c>
      <c r="C1211" s="6" t="s">
        <v>4069</v>
      </c>
      <c r="D1211" s="6" t="s">
        <v>1149</v>
      </c>
      <c r="E1211" s="49" t="s">
        <v>3674</v>
      </c>
      <c r="F1211" s="6" t="s">
        <v>1318</v>
      </c>
      <c r="G1211" s="6" t="s">
        <v>60</v>
      </c>
      <c r="H1211" s="6" t="s">
        <v>6535</v>
      </c>
      <c r="I1211" s="60" t="s">
        <v>6536</v>
      </c>
      <c r="J1211" s="49" t="s">
        <v>6537</v>
      </c>
      <c r="K1211" s="6" t="s">
        <v>6538</v>
      </c>
      <c r="L1211" s="29">
        <f>IF($J$6="с учетом НДС",VLOOKUP(I1211,LEGEND!B:E,4,0)*(1-M1211),VLOOKUP(I1211,LEGEND!B:E,4,0)*(1-M1211)/1.2)</f>
        <v>10500</v>
      </c>
      <c r="M1211" s="57">
        <f>IF(AND(B1211&lt;&gt;"1_Электроинструмент",B1211&lt;&gt;"2_Садовая техника"),$J$5,IF($J$4&lt;=20%,$J$4,IFERROR(VLOOKUP(S1211,LEGEND!$L$2:$M$5,2,FALSE),$J$4)))</f>
        <v>0</v>
      </c>
      <c r="N1211" s="48" t="s">
        <v>60</v>
      </c>
      <c r="O1211" s="49" t="s">
        <v>60</v>
      </c>
      <c r="P1211" s="49" t="s">
        <v>66</v>
      </c>
      <c r="Q1211" s="49" t="s">
        <v>67</v>
      </c>
      <c r="R1211" s="50" t="s">
        <v>68</v>
      </c>
      <c r="S1211" s="49" t="s">
        <v>60</v>
      </c>
      <c r="T1211" s="73" t="str">
        <f>IF(_xlfn.XLOOKUP(I1211,LEGEND!B:B,LEGEND!H:H)&lt;&gt;"-",HYPERLINK(_xlfn.XLOOKUP(I1211,LEGEND!B:B,LEGEND!H:H),"link"),_xlfn.XLOOKUP(I1211,LEGEND!B:B,LEGEND!H:H))</f>
        <v>link</v>
      </c>
      <c r="U1211" s="73" t="str">
        <f>HYPERLINK(_xlfn.XLOOKUP(I1211,LEGEND!B:B,LEGEND!I:I))</f>
        <v>https://milwaukee-media-images.s3.amazonaws.com/hi/4932471372--Hero_1.jpg</v>
      </c>
      <c r="V1211" s="51" t="s">
        <v>6540</v>
      </c>
      <c r="W1211" s="63" t="s">
        <v>71</v>
      </c>
      <c r="X1211" s="64">
        <v>75</v>
      </c>
      <c r="Y1211" s="64">
        <v>16</v>
      </c>
      <c r="Z1211" s="64">
        <v>100</v>
      </c>
      <c r="AA1211" s="84">
        <v>8.4000000000000005E-2</v>
      </c>
      <c r="AB1211" s="85">
        <v>1</v>
      </c>
      <c r="AC1211" s="85">
        <v>1</v>
      </c>
    </row>
    <row r="1212" spans="1:29" ht="38.25">
      <c r="A1212" s="1"/>
      <c r="B1212" s="6" t="s">
        <v>55</v>
      </c>
      <c r="C1212" s="6" t="s">
        <v>4069</v>
      </c>
      <c r="D1212" s="6" t="s">
        <v>1149</v>
      </c>
      <c r="E1212" s="49" t="s">
        <v>3674</v>
      </c>
      <c r="F1212" s="6" t="s">
        <v>1318</v>
      </c>
      <c r="G1212" s="6" t="s">
        <v>60</v>
      </c>
      <c r="H1212" s="6" t="s">
        <v>6519</v>
      </c>
      <c r="I1212" s="60" t="s">
        <v>6520</v>
      </c>
      <c r="J1212" s="49" t="s">
        <v>6521</v>
      </c>
      <c r="K1212" s="6" t="s">
        <v>6522</v>
      </c>
      <c r="L1212" s="29">
        <f>IF($J$6="с учетом НДС",VLOOKUP(I1212,LEGEND!B:E,4,0)*(1-M1212),VLOOKUP(I1212,LEGEND!B:E,4,0)*(1-M1212)/1.2)</f>
        <v>19100</v>
      </c>
      <c r="M1212" s="57">
        <f>IF(AND(B1212&lt;&gt;"1_Электроинструмент",B1212&lt;&gt;"2_Садовая техника"),$J$5,IF($J$4&lt;=20%,$J$4,IFERROR(VLOOKUP(S1212,LEGEND!$L$2:$M$5,2,FALSE),$J$4)))</f>
        <v>0</v>
      </c>
      <c r="N1212" s="48" t="s">
        <v>60</v>
      </c>
      <c r="O1212" s="49" t="s">
        <v>60</v>
      </c>
      <c r="P1212" s="49" t="s">
        <v>66</v>
      </c>
      <c r="Q1212" s="49" t="s">
        <v>473</v>
      </c>
      <c r="R1212" s="50" t="s">
        <v>68</v>
      </c>
      <c r="S1212" s="49" t="s">
        <v>60</v>
      </c>
      <c r="T1212" s="73" t="str">
        <f>IF(_xlfn.XLOOKUP(I1212,LEGEND!B:B,LEGEND!H:H)&lt;&gt;"-",HYPERLINK(_xlfn.XLOOKUP(I1212,LEGEND!B:B,LEGEND!H:H),"link"),_xlfn.XLOOKUP(I1212,LEGEND!B:B,LEGEND!H:H))</f>
        <v>link</v>
      </c>
      <c r="U1212" s="73" t="str">
        <f>HYPERLINK(_xlfn.XLOOKUP(I1212,LEGEND!B:B,LEGEND!I:I))</f>
        <v>https://milwaukee-media-images.s3.amazonaws.com/hi/48445176--Hero_1.jpg</v>
      </c>
      <c r="V1212" s="51" t="s">
        <v>6524</v>
      </c>
      <c r="W1212" s="63" t="s">
        <v>71</v>
      </c>
      <c r="X1212" s="64">
        <v>344</v>
      </c>
      <c r="Y1212" s="64">
        <v>344</v>
      </c>
      <c r="Z1212" s="64">
        <v>99</v>
      </c>
      <c r="AA1212" s="84">
        <v>4.1180000000000003</v>
      </c>
      <c r="AB1212" s="85">
        <v>1</v>
      </c>
      <c r="AC1212" s="85">
        <v>1</v>
      </c>
    </row>
    <row r="1213" spans="1:29" ht="38.25">
      <c r="A1213" s="1"/>
      <c r="B1213" s="6" t="s">
        <v>55</v>
      </c>
      <c r="C1213" s="6" t="s">
        <v>4069</v>
      </c>
      <c r="D1213" s="6" t="s">
        <v>1149</v>
      </c>
      <c r="E1213" s="49" t="s">
        <v>3674</v>
      </c>
      <c r="F1213" s="6" t="s">
        <v>1318</v>
      </c>
      <c r="G1213" s="6" t="s">
        <v>60</v>
      </c>
      <c r="H1213" s="6" t="s">
        <v>6530</v>
      </c>
      <c r="I1213" s="60" t="s">
        <v>6531</v>
      </c>
      <c r="J1213" s="49" t="s">
        <v>6532</v>
      </c>
      <c r="K1213" s="6" t="s">
        <v>6533</v>
      </c>
      <c r="L1213" s="29">
        <f>IF($J$6="с учетом НДС",VLOOKUP(I1213,LEGEND!B:E,4,0)*(1-M1213),VLOOKUP(I1213,LEGEND!B:E,4,0)*(1-M1213)/1.2)</f>
        <v>20800</v>
      </c>
      <c r="M1213" s="57">
        <f>IF(AND(B1213&lt;&gt;"1_Электроинструмент",B1213&lt;&gt;"2_Садовая техника"),$J$5,IF($J$4&lt;=20%,$J$4,IFERROR(VLOOKUP(S1213,LEGEND!$L$2:$M$5,2,FALSE),$J$4)))</f>
        <v>0</v>
      </c>
      <c r="N1213" s="48" t="s">
        <v>60</v>
      </c>
      <c r="O1213" s="49" t="s">
        <v>60</v>
      </c>
      <c r="P1213" s="49" t="s">
        <v>66</v>
      </c>
      <c r="Q1213" s="49" t="s">
        <v>473</v>
      </c>
      <c r="R1213" s="50" t="s">
        <v>68</v>
      </c>
      <c r="S1213" s="49" t="s">
        <v>60</v>
      </c>
      <c r="T1213" s="73" t="str">
        <f>IF(_xlfn.XLOOKUP(I1213,LEGEND!B:B,LEGEND!H:H)&lt;&gt;"-",HYPERLINK(_xlfn.XLOOKUP(I1213,LEGEND!B:B,LEGEND!H:H),"link"),_xlfn.XLOOKUP(I1213,LEGEND!B:B,LEGEND!H:H))</f>
        <v>link</v>
      </c>
      <c r="U1213" s="73" t="str">
        <f>HYPERLINK(_xlfn.XLOOKUP(I1213,LEGEND!B:B,LEGEND!I:I))</f>
        <v>https://milwaukee-media-images.s3.amazonaws.com/hi/48445178--Hero_1.jpg</v>
      </c>
      <c r="V1213" s="51" t="s">
        <v>6534</v>
      </c>
      <c r="W1213" s="63" t="s">
        <v>71</v>
      </c>
      <c r="X1213" s="64">
        <v>349</v>
      </c>
      <c r="Y1213" s="64">
        <v>344</v>
      </c>
      <c r="Z1213" s="64">
        <v>101</v>
      </c>
      <c r="AA1213" s="84">
        <v>5.5119999999999996</v>
      </c>
      <c r="AB1213" s="85">
        <v>1</v>
      </c>
      <c r="AC1213" s="85">
        <v>1</v>
      </c>
    </row>
    <row r="1214" spans="1:29" ht="38.25">
      <c r="A1214" s="1"/>
      <c r="B1214" s="6" t="s">
        <v>55</v>
      </c>
      <c r="C1214" s="6" t="s">
        <v>4069</v>
      </c>
      <c r="D1214" s="6" t="s">
        <v>1149</v>
      </c>
      <c r="E1214" s="49" t="s">
        <v>3674</v>
      </c>
      <c r="F1214" s="6" t="s">
        <v>1318</v>
      </c>
      <c r="G1214" s="6" t="s">
        <v>60</v>
      </c>
      <c r="H1214" s="6" t="s">
        <v>6513</v>
      </c>
      <c r="I1214" s="60" t="s">
        <v>6514</v>
      </c>
      <c r="J1214" s="49" t="s">
        <v>6515</v>
      </c>
      <c r="K1214" s="6" t="s">
        <v>6516</v>
      </c>
      <c r="L1214" s="29">
        <f>IF($J$6="с учетом НДС",VLOOKUP(I1214,LEGEND!B:E,4,0)*(1-M1214),VLOOKUP(I1214,LEGEND!B:E,4,0)*(1-M1214)/1.2)</f>
        <v>22600</v>
      </c>
      <c r="M1214" s="57">
        <f>IF(AND(B1214&lt;&gt;"1_Электроинструмент",B1214&lt;&gt;"2_Садовая техника"),$J$5,IF($J$4&lt;=20%,$J$4,IFERROR(VLOOKUP(S1214,LEGEND!$L$2:$M$5,2,FALSE),$J$4)))</f>
        <v>0</v>
      </c>
      <c r="N1214" s="48" t="s">
        <v>60</v>
      </c>
      <c r="O1214" s="49" t="s">
        <v>60</v>
      </c>
      <c r="P1214" s="49" t="s">
        <v>66</v>
      </c>
      <c r="Q1214" s="49" t="s">
        <v>473</v>
      </c>
      <c r="R1214" s="50" t="s">
        <v>68</v>
      </c>
      <c r="S1214" s="49" t="s">
        <v>60</v>
      </c>
      <c r="T1214" s="73" t="str">
        <f>IF(_xlfn.XLOOKUP(I1214,LEGEND!B:B,LEGEND!H:H)&lt;&gt;"-",HYPERLINK(_xlfn.XLOOKUP(I1214,LEGEND!B:B,LEGEND!H:H),"link"),_xlfn.XLOOKUP(I1214,LEGEND!B:B,LEGEND!H:H))</f>
        <v>link</v>
      </c>
      <c r="U1214" s="73" t="str">
        <f>HYPERLINK(_xlfn.XLOOKUP(I1214,LEGEND!B:B,LEGEND!I:I))</f>
        <v>https://milwaukee-media-images.s3.amazonaws.com/hi/48445195--Hero_1.jpg</v>
      </c>
      <c r="V1214" s="51" t="s">
        <v>6518</v>
      </c>
      <c r="W1214" s="63" t="s">
        <v>71</v>
      </c>
      <c r="X1214" s="64">
        <v>341</v>
      </c>
      <c r="Y1214" s="64">
        <v>97</v>
      </c>
      <c r="Z1214" s="64">
        <v>339</v>
      </c>
      <c r="AA1214" s="84">
        <v>3.2549999999999999</v>
      </c>
      <c r="AB1214" s="85">
        <v>1</v>
      </c>
      <c r="AC1214" s="85">
        <v>1</v>
      </c>
    </row>
    <row r="1215" spans="1:29" ht="38.25">
      <c r="A1215" s="1"/>
      <c r="B1215" s="6" t="s">
        <v>55</v>
      </c>
      <c r="C1215" s="6" t="s">
        <v>4069</v>
      </c>
      <c r="D1215" s="6" t="s">
        <v>1149</v>
      </c>
      <c r="E1215" s="49" t="s">
        <v>3674</v>
      </c>
      <c r="F1215" s="6" t="s">
        <v>1318</v>
      </c>
      <c r="G1215" s="6" t="s">
        <v>60</v>
      </c>
      <c r="H1215" s="6" t="s">
        <v>6525</v>
      </c>
      <c r="I1215" s="60" t="s">
        <v>6526</v>
      </c>
      <c r="J1215" s="49" t="s">
        <v>6527</v>
      </c>
      <c r="K1215" s="6" t="s">
        <v>6528</v>
      </c>
      <c r="L1215" s="29">
        <f>IF($J$6="с учетом НДС",VLOOKUP(I1215,LEGEND!B:E,4,0)*(1-M1215),VLOOKUP(I1215,LEGEND!B:E,4,0)*(1-M1215)/1.2)</f>
        <v>26600</v>
      </c>
      <c r="M1215" s="57">
        <f>IF(AND(B1215&lt;&gt;"1_Электроинструмент",B1215&lt;&gt;"2_Садовая техника"),$J$5,IF($J$4&lt;=20%,$J$4,IFERROR(VLOOKUP(S1215,LEGEND!$L$2:$M$5,2,FALSE),$J$4)))</f>
        <v>0</v>
      </c>
      <c r="N1215" s="48" t="s">
        <v>60</v>
      </c>
      <c r="O1215" s="49" t="s">
        <v>60</v>
      </c>
      <c r="P1215" s="49" t="s">
        <v>66</v>
      </c>
      <c r="Q1215" s="49" t="s">
        <v>473</v>
      </c>
      <c r="R1215" s="50" t="s">
        <v>68</v>
      </c>
      <c r="S1215" s="49" t="s">
        <v>60</v>
      </c>
      <c r="T1215" s="73" t="str">
        <f>IF(_xlfn.XLOOKUP(I1215,LEGEND!B:B,LEGEND!H:H)&lt;&gt;"-",HYPERLINK(_xlfn.XLOOKUP(I1215,LEGEND!B:B,LEGEND!H:H),"link"),_xlfn.XLOOKUP(I1215,LEGEND!B:B,LEGEND!H:H))</f>
        <v>link</v>
      </c>
      <c r="U1215" s="73" t="str">
        <f>HYPERLINK(_xlfn.XLOOKUP(I1215,LEGEND!B:B,LEGEND!I:I))</f>
        <v>https://milwaukee-media-images.s3.amazonaws.com/hi/48445197--Hero_1.jpg</v>
      </c>
      <c r="V1215" s="51" t="s">
        <v>6529</v>
      </c>
      <c r="W1215" s="63" t="s">
        <v>71</v>
      </c>
      <c r="X1215" s="64">
        <v>341</v>
      </c>
      <c r="Y1215" s="64">
        <v>97</v>
      </c>
      <c r="Z1215" s="64">
        <v>339</v>
      </c>
      <c r="AA1215" s="84">
        <v>3.923</v>
      </c>
      <c r="AB1215" s="85">
        <v>1</v>
      </c>
      <c r="AC1215" s="85">
        <v>1</v>
      </c>
    </row>
    <row r="1216" spans="1:29" ht="38.25">
      <c r="A1216" s="1"/>
      <c r="B1216" s="6" t="s">
        <v>55</v>
      </c>
      <c r="C1216" s="6" t="s">
        <v>4069</v>
      </c>
      <c r="D1216" s="6" t="s">
        <v>1149</v>
      </c>
      <c r="E1216" s="49" t="s">
        <v>3674</v>
      </c>
      <c r="F1216" s="6" t="s">
        <v>1318</v>
      </c>
      <c r="G1216" s="6" t="s">
        <v>60</v>
      </c>
      <c r="H1216" s="6" t="s">
        <v>6541</v>
      </c>
      <c r="I1216" s="60" t="s">
        <v>6542</v>
      </c>
      <c r="J1216" s="49" t="s">
        <v>6543</v>
      </c>
      <c r="K1216" s="6" t="s">
        <v>6544</v>
      </c>
      <c r="L1216" s="29">
        <f>IF($J$6="с учетом НДС",VLOOKUP(I1216,LEGEND!B:E,4,0)*(1-M1216),VLOOKUP(I1216,LEGEND!B:E,4,0)*(1-M1216)/1.2)</f>
        <v>32800</v>
      </c>
      <c r="M1216" s="57">
        <f>IF(AND(B1216&lt;&gt;"1_Электроинструмент",B1216&lt;&gt;"2_Садовая техника"),$J$5,IF($J$4&lt;=20%,$J$4,IFERROR(VLOOKUP(S1216,LEGEND!$L$2:$M$5,2,FALSE),$J$4)))</f>
        <v>0</v>
      </c>
      <c r="N1216" s="48" t="s">
        <v>60</v>
      </c>
      <c r="O1216" s="49" t="s">
        <v>60</v>
      </c>
      <c r="P1216" s="49" t="s">
        <v>66</v>
      </c>
      <c r="Q1216" s="49" t="s">
        <v>473</v>
      </c>
      <c r="R1216" s="50" t="s">
        <v>68</v>
      </c>
      <c r="S1216" s="49" t="s">
        <v>60</v>
      </c>
      <c r="T1216" s="73" t="str">
        <f>IF(_xlfn.XLOOKUP(I1216,LEGEND!B:B,LEGEND!H:H)&lt;&gt;"-",HYPERLINK(_xlfn.XLOOKUP(I1216,LEGEND!B:B,LEGEND!H:H),"link"),_xlfn.XLOOKUP(I1216,LEGEND!B:B,LEGEND!H:H))</f>
        <v>link</v>
      </c>
      <c r="U1216" s="73" t="str">
        <f>HYPERLINK(_xlfn.XLOOKUP(I1216,LEGEND!B:B,LEGEND!I:I))</f>
        <v>https://milwaukee-media-images.s3.amazonaws.com/hi/49122776--Hero_1.jpg</v>
      </c>
      <c r="V1216" s="51" t="s">
        <v>6546</v>
      </c>
      <c r="W1216" s="63" t="s">
        <v>71</v>
      </c>
      <c r="X1216" s="64">
        <v>490</v>
      </c>
      <c r="Y1216" s="64">
        <v>420</v>
      </c>
      <c r="Z1216" s="64">
        <v>365</v>
      </c>
      <c r="AA1216" s="84">
        <v>7.5979999999999999</v>
      </c>
      <c r="AB1216" s="85">
        <v>1</v>
      </c>
      <c r="AC1216" s="85">
        <v>1</v>
      </c>
    </row>
    <row r="1217" spans="1:29" ht="25.5">
      <c r="A1217" s="1"/>
      <c r="B1217" s="6" t="s">
        <v>55</v>
      </c>
      <c r="C1217" s="6" t="s">
        <v>56</v>
      </c>
      <c r="D1217" s="6" t="s">
        <v>1221</v>
      </c>
      <c r="E1217" s="49" t="s">
        <v>1221</v>
      </c>
      <c r="F1217" s="6" t="s">
        <v>59</v>
      </c>
      <c r="G1217" s="6" t="s">
        <v>60</v>
      </c>
      <c r="H1217" s="6" t="s">
        <v>1222</v>
      </c>
      <c r="I1217" s="61" t="s">
        <v>1223</v>
      </c>
      <c r="J1217" s="49" t="s">
        <v>1224</v>
      </c>
      <c r="K1217" s="6" t="s">
        <v>1225</v>
      </c>
      <c r="L1217" s="29">
        <f>IF($J$6="с учетом НДС",VLOOKUP(I1217,LEGEND!B:E,4,0)*(1-M1217),VLOOKUP(I1217,LEGEND!B:E,4,0)*(1-M1217)/1.2)</f>
        <v>10600</v>
      </c>
      <c r="M1217" s="57">
        <f>IF(AND(B1217&lt;&gt;"1_Электроинструмент",B1217&lt;&gt;"2_Садовая техника"),$J$5,IF($J$4&lt;=20%,$J$4,IFERROR(VLOOKUP(S1217,LEGEND!$L$2:$M$5,2,FALSE),$J$4)))</f>
        <v>0</v>
      </c>
      <c r="N1217" s="48" t="s">
        <v>1226</v>
      </c>
      <c r="O1217" s="49" t="s">
        <v>60</v>
      </c>
      <c r="P1217" s="49" t="s">
        <v>66</v>
      </c>
      <c r="Q1217" s="49" t="s">
        <v>67</v>
      </c>
      <c r="R1217" s="50" t="s">
        <v>68</v>
      </c>
      <c r="S1217" s="49" t="s">
        <v>148</v>
      </c>
      <c r="T1217" s="73" t="str">
        <f>IF(_xlfn.XLOOKUP(I1217,LEGEND!B:B,LEGEND!H:H)&lt;&gt;"-",HYPERLINK(_xlfn.XLOOKUP(I1217,LEGEND!B:B,LEGEND!H:H),"link"),_xlfn.XLOOKUP(I1217,LEGEND!B:B,LEGEND!H:H))</f>
        <v>link</v>
      </c>
      <c r="U1217" s="73" t="str">
        <f>HYPERLINK(_xlfn.XLOOKUP(I1217,LEGEND!B:B,LEGEND!I:I))</f>
        <v>https://milwaukee-media-images.s3.amazonaws.com/hi/M12_SI-0--Hero_1.jpg</v>
      </c>
      <c r="V1217" s="51" t="s">
        <v>1228</v>
      </c>
      <c r="W1217" s="63" t="s">
        <v>71</v>
      </c>
      <c r="X1217" s="64">
        <v>78</v>
      </c>
      <c r="Y1217" s="64">
        <v>67</v>
      </c>
      <c r="Z1217" s="64">
        <v>294</v>
      </c>
      <c r="AA1217" s="84">
        <v>0.45200000000000001</v>
      </c>
      <c r="AB1217" s="85">
        <v>1</v>
      </c>
      <c r="AC1217" s="85">
        <v>1</v>
      </c>
    </row>
    <row r="1218" spans="1:29" ht="25.5">
      <c r="A1218" s="1"/>
      <c r="B1218" s="6" t="s">
        <v>55</v>
      </c>
      <c r="C1218" s="6" t="s">
        <v>56</v>
      </c>
      <c r="D1218" s="6" t="s">
        <v>1221</v>
      </c>
      <c r="E1218" s="49" t="s">
        <v>1221</v>
      </c>
      <c r="F1218" s="6" t="s">
        <v>59</v>
      </c>
      <c r="G1218" s="6" t="s">
        <v>60</v>
      </c>
      <c r="H1218" s="6" t="s">
        <v>1229</v>
      </c>
      <c r="I1218" s="61" t="s">
        <v>1230</v>
      </c>
      <c r="J1218" s="49" t="s">
        <v>1231</v>
      </c>
      <c r="K1218" s="6" t="s">
        <v>1232</v>
      </c>
      <c r="L1218" s="29">
        <f>IF($J$6="с учетом НДС",VLOOKUP(I1218,LEGEND!B:E,4,0)*(1-M1218),VLOOKUP(I1218,LEGEND!B:E,4,0)*(1-M1218)/1.2)</f>
        <v>20600</v>
      </c>
      <c r="M1218" s="57">
        <f>IF(AND(B1218&lt;&gt;"1_Электроинструмент",B1218&lt;&gt;"2_Садовая техника"),$J$5,IF($J$4&lt;=20%,$J$4,IFERROR(VLOOKUP(S1218,LEGEND!$L$2:$M$5,2,FALSE),$J$4)))</f>
        <v>0</v>
      </c>
      <c r="N1218" s="48" t="s">
        <v>1233</v>
      </c>
      <c r="O1218" s="49" t="s">
        <v>60</v>
      </c>
      <c r="P1218" s="49" t="s">
        <v>66</v>
      </c>
      <c r="Q1218" s="49" t="s">
        <v>67</v>
      </c>
      <c r="R1218" s="50" t="s">
        <v>68</v>
      </c>
      <c r="S1218" s="49" t="s">
        <v>60</v>
      </c>
      <c r="T1218" s="73" t="str">
        <f>IF(_xlfn.XLOOKUP(I1218,LEGEND!B:B,LEGEND!H:H)&lt;&gt;"-",HYPERLINK(_xlfn.XLOOKUP(I1218,LEGEND!B:B,LEGEND!H:H),"link"),_xlfn.XLOOKUP(I1218,LEGEND!B:B,LEGEND!H:H))</f>
        <v>link</v>
      </c>
      <c r="U1218" s="73" t="str">
        <f>HYPERLINK(_xlfn.XLOOKUP(I1218,LEGEND!B:B,LEGEND!I:I))</f>
        <v>https://milwaukee-media-images.s3.amazonaws.com/hi/M12_SI-201C--Hero_1.jpg</v>
      </c>
      <c r="V1218" s="51" t="s">
        <v>1234</v>
      </c>
      <c r="W1218" s="63" t="s">
        <v>71</v>
      </c>
      <c r="X1218" s="64">
        <v>339</v>
      </c>
      <c r="Y1218" s="64">
        <v>124</v>
      </c>
      <c r="Z1218" s="64">
        <v>268</v>
      </c>
      <c r="AA1218" s="84">
        <v>2.4079999999999999</v>
      </c>
      <c r="AB1218" s="85">
        <v>1</v>
      </c>
      <c r="AC1218" s="85">
        <v>1</v>
      </c>
    </row>
    <row r="1219" spans="1:29" ht="25.5">
      <c r="A1219" s="1"/>
      <c r="B1219" s="6" t="s">
        <v>55</v>
      </c>
      <c r="C1219" s="6" t="s">
        <v>1340</v>
      </c>
      <c r="D1219" s="6" t="s">
        <v>1221</v>
      </c>
      <c r="E1219" s="49" t="s">
        <v>1221</v>
      </c>
      <c r="F1219" s="6" t="s">
        <v>1341</v>
      </c>
      <c r="G1219" s="6" t="s">
        <v>60</v>
      </c>
      <c r="H1219" s="6" t="s">
        <v>3715</v>
      </c>
      <c r="I1219" s="61" t="s">
        <v>3716</v>
      </c>
      <c r="J1219" s="49" t="s">
        <v>3717</v>
      </c>
      <c r="K1219" s="6" t="s">
        <v>3718</v>
      </c>
      <c r="L1219" s="29">
        <f>IF($J$6="с учетом НДС",VLOOKUP(I1219,LEGEND!B:E,4,0)*(1-M1219),VLOOKUP(I1219,LEGEND!B:E,4,0)*(1-M1219)/1.2)</f>
        <v>17490</v>
      </c>
      <c r="M1219" s="57">
        <f>IF(AND(B1219&lt;&gt;"1_Электроинструмент",B1219&lt;&gt;"2_Садовая техника"),$J$5,IF($J$4&lt;=20%,$J$4,IFERROR(VLOOKUP(S1219,LEGEND!$L$2:$M$5,2,FALSE),$J$4)))</f>
        <v>0</v>
      </c>
      <c r="N1219" s="48" t="s">
        <v>3719</v>
      </c>
      <c r="O1219" s="49" t="s">
        <v>60</v>
      </c>
      <c r="P1219" s="49" t="s">
        <v>66</v>
      </c>
      <c r="Q1219" s="49" t="s">
        <v>67</v>
      </c>
      <c r="R1219" s="50" t="s">
        <v>68</v>
      </c>
      <c r="S1219" s="49" t="s">
        <v>60</v>
      </c>
      <c r="T1219" s="73" t="str">
        <f>IF(_xlfn.XLOOKUP(I1219,LEGEND!B:B,LEGEND!H:H)&lt;&gt;"-",HYPERLINK(_xlfn.XLOOKUP(I1219,LEGEND!B:B,LEGEND!H:H),"link"),_xlfn.XLOOKUP(I1219,LEGEND!B:B,LEGEND!H:H))</f>
        <v>link</v>
      </c>
      <c r="U1219" s="73" t="str">
        <f>HYPERLINK(_xlfn.XLOOKUP(I1219,LEGEND!B:B,LEGEND!I:I))</f>
        <v>https://milwaukee-media-images.s3.amazonaws.com/hi/M18_BHG-0--Hero_1.jpg</v>
      </c>
      <c r="V1219" s="51" t="s">
        <v>3721</v>
      </c>
      <c r="W1219" s="63" t="s">
        <v>71</v>
      </c>
      <c r="X1219" s="64">
        <v>169</v>
      </c>
      <c r="Y1219" s="64">
        <v>77</v>
      </c>
      <c r="Z1219" s="64">
        <v>211</v>
      </c>
      <c r="AA1219" s="84">
        <v>1.028</v>
      </c>
      <c r="AB1219" s="85">
        <v>1</v>
      </c>
      <c r="AC1219" s="85">
        <v>1</v>
      </c>
    </row>
    <row r="1220" spans="1:29" ht="25.5">
      <c r="A1220" s="1"/>
      <c r="B1220" s="6" t="s">
        <v>55</v>
      </c>
      <c r="C1220" s="6" t="s">
        <v>1340</v>
      </c>
      <c r="D1220" s="6" t="s">
        <v>1221</v>
      </c>
      <c r="E1220" s="49" t="s">
        <v>1221</v>
      </c>
      <c r="F1220" s="6" t="s">
        <v>1341</v>
      </c>
      <c r="G1220" s="6" t="s">
        <v>60</v>
      </c>
      <c r="H1220" s="6" t="s">
        <v>3722</v>
      </c>
      <c r="I1220" s="61" t="s">
        <v>3723</v>
      </c>
      <c r="J1220" s="49" t="s">
        <v>3724</v>
      </c>
      <c r="K1220" s="6" t="s">
        <v>3725</v>
      </c>
      <c r="L1220" s="29">
        <f>IF($J$6="с учетом НДС",VLOOKUP(I1220,LEGEND!B:E,4,0)*(1-M1220),VLOOKUP(I1220,LEGEND!B:E,4,0)*(1-M1220)/1.2)</f>
        <v>52490</v>
      </c>
      <c r="M1220" s="57">
        <f>IF(AND(B1220&lt;&gt;"1_Электроинструмент",B1220&lt;&gt;"2_Садовая техника"),$J$5,IF($J$4&lt;=20%,$J$4,IFERROR(VLOOKUP(S1220,LEGEND!$L$2:$M$5,2,FALSE),$J$4)))</f>
        <v>0</v>
      </c>
      <c r="N1220" s="48" t="s">
        <v>3726</v>
      </c>
      <c r="O1220" s="49" t="s">
        <v>60</v>
      </c>
      <c r="P1220" s="49" t="s">
        <v>66</v>
      </c>
      <c r="Q1220" s="49" t="s">
        <v>67</v>
      </c>
      <c r="R1220" s="50" t="s">
        <v>68</v>
      </c>
      <c r="S1220" s="49" t="s">
        <v>60</v>
      </c>
      <c r="T1220" s="73" t="str">
        <f>IF(_xlfn.XLOOKUP(I1220,LEGEND!B:B,LEGEND!H:H)&lt;&gt;"-",HYPERLINK(_xlfn.XLOOKUP(I1220,LEGEND!B:B,LEGEND!H:H),"link"),_xlfn.XLOOKUP(I1220,LEGEND!B:B,LEGEND!H:H))</f>
        <v>link</v>
      </c>
      <c r="U1220" s="73" t="str">
        <f>HYPERLINK(_xlfn.XLOOKUP(I1220,LEGEND!B:B,LEGEND!I:I))</f>
        <v>https://milwaukee-media-images.s3.amazonaws.com/hi/M18_BHG-502C--Hero_1.jpg</v>
      </c>
      <c r="V1220" s="51" t="s">
        <v>3727</v>
      </c>
      <c r="W1220" s="63" t="s">
        <v>71</v>
      </c>
      <c r="X1220" s="64">
        <v>459</v>
      </c>
      <c r="Y1220" s="64">
        <v>136</v>
      </c>
      <c r="Z1220" s="64">
        <v>375</v>
      </c>
      <c r="AA1220" s="84">
        <v>5.49</v>
      </c>
      <c r="AB1220" s="85">
        <v>1</v>
      </c>
      <c r="AC1220" s="85">
        <v>1</v>
      </c>
    </row>
    <row r="1221" spans="1:29" ht="33.75">
      <c r="A1221" s="1"/>
      <c r="B1221" s="6" t="s">
        <v>55</v>
      </c>
      <c r="C1221" s="6" t="s">
        <v>1340</v>
      </c>
      <c r="D1221" s="6" t="s">
        <v>3728</v>
      </c>
      <c r="E1221" s="49" t="s">
        <v>3728</v>
      </c>
      <c r="F1221" s="6" t="s">
        <v>1406</v>
      </c>
      <c r="G1221" s="6" t="s">
        <v>85</v>
      </c>
      <c r="H1221" s="6" t="s">
        <v>3729</v>
      </c>
      <c r="I1221" s="61" t="s">
        <v>3730</v>
      </c>
      <c r="J1221" s="49" t="s">
        <v>3731</v>
      </c>
      <c r="K1221" s="6" t="s">
        <v>3732</v>
      </c>
      <c r="L1221" s="29">
        <f>IF($J$6="с учетом НДС",VLOOKUP(I1221,LEGEND!B:E,4,0)*(1-M1221),VLOOKUP(I1221,LEGEND!B:E,4,0)*(1-M1221)/1.2)</f>
        <v>44990</v>
      </c>
      <c r="M1221" s="57">
        <f>IF(AND(B1221&lt;&gt;"1_Электроинструмент",B1221&lt;&gt;"2_Садовая техника"),$J$5,IF($J$4&lt;=20%,$J$4,IFERROR(VLOOKUP(S1221,LEGEND!$L$2:$M$5,2,FALSE),$J$4)))</f>
        <v>0</v>
      </c>
      <c r="N1221" s="48" t="s">
        <v>3733</v>
      </c>
      <c r="O1221" s="49" t="s">
        <v>60</v>
      </c>
      <c r="P1221" s="49" t="s">
        <v>66</v>
      </c>
      <c r="Q1221" s="49" t="s">
        <v>67</v>
      </c>
      <c r="R1221" s="50" t="s">
        <v>68</v>
      </c>
      <c r="S1221" s="49" t="s">
        <v>60</v>
      </c>
      <c r="T1221" s="73" t="str">
        <f>IF(_xlfn.XLOOKUP(I1221,LEGEND!B:B,LEGEND!H:H)&lt;&gt;"-",HYPERLINK(_xlfn.XLOOKUP(I1221,LEGEND!B:B,LEGEND!H:H),"link"),_xlfn.XLOOKUP(I1221,LEGEND!B:B,LEGEND!H:H))</f>
        <v>-</v>
      </c>
      <c r="U1221" s="73" t="str">
        <f>HYPERLINK(_xlfn.XLOOKUP(I1221,LEGEND!B:B,LEGEND!I:I))</f>
        <v>https://milwaukee-media-images.s3.amazonaws.com/hi/M18_FTR8-0X--Hero_1.jpg</v>
      </c>
      <c r="V1221" s="51" t="s">
        <v>3734</v>
      </c>
      <c r="W1221" s="63" t="s">
        <v>71</v>
      </c>
      <c r="X1221" s="64">
        <v>490</v>
      </c>
      <c r="Y1221" s="64">
        <v>246</v>
      </c>
      <c r="Z1221" s="64">
        <v>383</v>
      </c>
      <c r="AA1221" s="84">
        <v>8.048</v>
      </c>
      <c r="AB1221" s="85">
        <v>1</v>
      </c>
      <c r="AC1221" s="85">
        <v>1</v>
      </c>
    </row>
    <row r="1222" spans="1:29" ht="25.5">
      <c r="A1222" s="1"/>
      <c r="B1222" s="6" t="s">
        <v>55</v>
      </c>
      <c r="C1222" s="6" t="s">
        <v>4069</v>
      </c>
      <c r="D1222" s="6" t="s">
        <v>3728</v>
      </c>
      <c r="E1222" s="49" t="s">
        <v>3728</v>
      </c>
      <c r="F1222" s="6" t="s">
        <v>1318</v>
      </c>
      <c r="G1222" s="6" t="s">
        <v>60</v>
      </c>
      <c r="H1222" s="6" t="s">
        <v>6552</v>
      </c>
      <c r="I1222" s="61" t="s">
        <v>6553</v>
      </c>
      <c r="J1222" s="49" t="s">
        <v>6554</v>
      </c>
      <c r="K1222" s="6" t="s">
        <v>6555</v>
      </c>
      <c r="L1222" s="29">
        <f>IF($J$6="с учетом НДС",VLOOKUP(I1222,LEGEND!B:E,4,0)*(1-M1222),VLOOKUP(I1222,LEGEND!B:E,4,0)*(1-M1222)/1.2)</f>
        <v>13500</v>
      </c>
      <c r="M1222" s="57">
        <f>IF(AND(B1222&lt;&gt;"1_Электроинструмент",B1222&lt;&gt;"2_Садовая техника"),$J$5,IF($J$4&lt;=20%,$J$4,IFERROR(VLOOKUP(S1222,LEGEND!$L$2:$M$5,2,FALSE),$J$4)))</f>
        <v>0</v>
      </c>
      <c r="N1222" s="48" t="s">
        <v>60</v>
      </c>
      <c r="O1222" s="49" t="s">
        <v>60</v>
      </c>
      <c r="P1222" s="49" t="s">
        <v>66</v>
      </c>
      <c r="Q1222" s="49" t="s">
        <v>67</v>
      </c>
      <c r="R1222" s="50" t="s">
        <v>68</v>
      </c>
      <c r="S1222" s="49" t="s">
        <v>60</v>
      </c>
      <c r="T1222" s="73" t="str">
        <f>IF(_xlfn.XLOOKUP(I1222,LEGEND!B:B,LEGEND!H:H)&lt;&gt;"-",HYPERLINK(_xlfn.XLOOKUP(I1222,LEGEND!B:B,LEGEND!H:H),"link"),_xlfn.XLOOKUP(I1222,LEGEND!B:B,LEGEND!H:H))</f>
        <v>link</v>
      </c>
      <c r="U1222" s="73" t="str">
        <f>HYPERLINK(_xlfn.XLOOKUP(I1222,LEGEND!B:B,LEGEND!I:I))</f>
        <v>https://milwaukee-media-images.s3.amazonaws.com/hi/4932471946--Hero_1.jpg</v>
      </c>
      <c r="V1222" s="51" t="s">
        <v>6557</v>
      </c>
      <c r="W1222" s="63" t="s">
        <v>71</v>
      </c>
      <c r="X1222" s="64">
        <v>154</v>
      </c>
      <c r="Y1222" s="64">
        <v>137</v>
      </c>
      <c r="Z1222" s="64">
        <v>132</v>
      </c>
      <c r="AA1222" s="84">
        <v>0.91</v>
      </c>
      <c r="AB1222" s="85">
        <v>1</v>
      </c>
      <c r="AC1222" s="85">
        <v>1</v>
      </c>
    </row>
    <row r="1223" spans="1:29" ht="15">
      <c r="A1223" s="1"/>
      <c r="B1223" s="6" t="s">
        <v>55</v>
      </c>
      <c r="C1223" s="6" t="s">
        <v>4069</v>
      </c>
      <c r="D1223" s="6" t="s">
        <v>3728</v>
      </c>
      <c r="E1223" s="49" t="s">
        <v>3728</v>
      </c>
      <c r="F1223" s="6" t="s">
        <v>4070</v>
      </c>
      <c r="G1223" s="6" t="s">
        <v>60</v>
      </c>
      <c r="H1223" s="6" t="s">
        <v>6547</v>
      </c>
      <c r="I1223" s="61" t="s">
        <v>6548</v>
      </c>
      <c r="J1223" s="49" t="s">
        <v>6549</v>
      </c>
      <c r="K1223" s="6" t="s">
        <v>6550</v>
      </c>
      <c r="L1223" s="29">
        <f>IF($J$6="с учетом НДС",VLOOKUP(I1223,LEGEND!B:E,4,0)*(1-M1223),VLOOKUP(I1223,LEGEND!B:E,4,0)*(1-M1223)/1.2)</f>
        <v>3100</v>
      </c>
      <c r="M1223" s="57">
        <f>IF(AND(B1223&lt;&gt;"1_Электроинструмент",B1223&lt;&gt;"2_Садовая техника"),$J$5,IF($J$4&lt;=20%,$J$4,IFERROR(VLOOKUP(S1223,LEGEND!$L$2:$M$5,2,FALSE),$J$4)))</f>
        <v>0</v>
      </c>
      <c r="N1223" s="48" t="s">
        <v>60</v>
      </c>
      <c r="O1223" s="49" t="s">
        <v>60</v>
      </c>
      <c r="P1223" s="49" t="s">
        <v>66</v>
      </c>
      <c r="Q1223" s="49" t="s">
        <v>473</v>
      </c>
      <c r="R1223" s="50" t="s">
        <v>68</v>
      </c>
      <c r="S1223" s="49" t="s">
        <v>60</v>
      </c>
      <c r="T1223" s="73" t="str">
        <f>IF(_xlfn.XLOOKUP(I1223,LEGEND!B:B,LEGEND!H:H)&lt;&gt;"-",HYPERLINK(_xlfn.XLOOKUP(I1223,LEGEND!B:B,LEGEND!H:H),"link"),_xlfn.XLOOKUP(I1223,LEGEND!B:B,LEGEND!H:H))</f>
        <v>link</v>
      </c>
      <c r="U1223" s="73" t="str">
        <f>HYPERLINK(_xlfn.XLOOKUP(I1223,LEGEND!B:B,LEGEND!I:I))</f>
        <v>https://milwaukee-media-images.s3.amazonaws.com/hi/4932479425--Hero_1.jpg</v>
      </c>
      <c r="V1223" s="51" t="s">
        <v>6551</v>
      </c>
      <c r="W1223" s="63" t="s">
        <v>71</v>
      </c>
      <c r="X1223" s="64">
        <v>27</v>
      </c>
      <c r="Y1223" s="64">
        <v>220</v>
      </c>
      <c r="Z1223" s="64">
        <v>20</v>
      </c>
      <c r="AA1223" s="84">
        <v>2.8000000000000001E-2</v>
      </c>
      <c r="AB1223" s="85">
        <v>1</v>
      </c>
      <c r="AC1223" s="85">
        <v>1</v>
      </c>
    </row>
    <row r="1224" spans="1:29" ht="15">
      <c r="A1224" s="1"/>
      <c r="B1224" s="6" t="s">
        <v>55</v>
      </c>
      <c r="C1224" s="6" t="s">
        <v>4069</v>
      </c>
      <c r="D1224" s="6" t="s">
        <v>3728</v>
      </c>
      <c r="E1224" s="49" t="s">
        <v>3728</v>
      </c>
      <c r="F1224" s="6" t="s">
        <v>4069</v>
      </c>
      <c r="G1224" s="6" t="s">
        <v>60</v>
      </c>
      <c r="H1224" s="6" t="s">
        <v>8762</v>
      </c>
      <c r="I1224" s="60" t="s">
        <v>8763</v>
      </c>
      <c r="J1224" s="49" t="s">
        <v>8764</v>
      </c>
      <c r="K1224" s="6" t="s">
        <v>8765</v>
      </c>
      <c r="L1224" s="29">
        <f>IF($J$6="с учетом НДС",VLOOKUP(I1224,LEGEND!B:E,4,0)*(1-M1224),VLOOKUP(I1224,LEGEND!B:E,4,0)*(1-M1224)/1.2)</f>
        <v>15800</v>
      </c>
      <c r="M1224" s="57">
        <f>IF(AND(B1224&lt;&gt;"1_Электроинструмент",B1224&lt;&gt;"2_Садовая техника"),$J$5,IF($J$4&lt;=20%,$J$4,IFERROR(VLOOKUP(S1224,LEGEND!$L$2:$M$5,2,FALSE),$J$4)))</f>
        <v>0</v>
      </c>
      <c r="N1224" s="48" t="s">
        <v>60</v>
      </c>
      <c r="O1224" s="49" t="s">
        <v>42</v>
      </c>
      <c r="P1224" s="49" t="s">
        <v>66</v>
      </c>
      <c r="Q1224" s="49" t="s">
        <v>473</v>
      </c>
      <c r="R1224" s="50">
        <v>44621</v>
      </c>
      <c r="S1224" s="49" t="s">
        <v>60</v>
      </c>
      <c r="T1224" s="73" t="str">
        <f>IF(_xlfn.XLOOKUP(I1224,LEGEND!B:B,LEGEND!H:H)&lt;&gt;"-",HYPERLINK(_xlfn.XLOOKUP(I1224,LEGEND!B:B,LEGEND!H:H),"link"),_xlfn.XLOOKUP(I1224,LEGEND!B:B,LEGEND!H:H))</f>
        <v>-</v>
      </c>
      <c r="U1224" s="73" t="str">
        <f>HYPERLINK(_xlfn.XLOOKUP(I1224,LEGEND!B:B,LEGEND!I:I))</f>
        <v>-</v>
      </c>
      <c r="V1224" s="51" t="s">
        <v>8766</v>
      </c>
      <c r="W1224" s="63" t="s">
        <v>71</v>
      </c>
      <c r="X1224" s="64">
        <v>100</v>
      </c>
      <c r="Y1224" s="64">
        <v>150</v>
      </c>
      <c r="Z1224" s="64">
        <v>200</v>
      </c>
      <c r="AA1224" s="84">
        <v>1.2</v>
      </c>
      <c r="AB1224" s="85">
        <v>1</v>
      </c>
      <c r="AC1224" s="85">
        <v>1</v>
      </c>
    </row>
    <row r="1225" spans="1:29" ht="25.5">
      <c r="A1225" s="1"/>
      <c r="B1225" s="6" t="s">
        <v>55</v>
      </c>
      <c r="C1225" s="6" t="s">
        <v>1340</v>
      </c>
      <c r="D1225" s="6" t="s">
        <v>3735</v>
      </c>
      <c r="E1225" s="49" t="s">
        <v>3735</v>
      </c>
      <c r="F1225" s="6" t="s">
        <v>1341</v>
      </c>
      <c r="G1225" s="6" t="s">
        <v>60</v>
      </c>
      <c r="H1225" s="6" t="s">
        <v>3736</v>
      </c>
      <c r="I1225" s="61" t="s">
        <v>3737</v>
      </c>
      <c r="J1225" s="49" t="s">
        <v>3738</v>
      </c>
      <c r="K1225" s="6" t="s">
        <v>3739</v>
      </c>
      <c r="L1225" s="29">
        <f>IF($J$6="с учетом НДС",VLOOKUP(I1225,LEGEND!B:E,4,0)*(1-M1225),VLOOKUP(I1225,LEGEND!B:E,4,0)*(1-M1225)/1.2)</f>
        <v>40990</v>
      </c>
      <c r="M1225" s="57">
        <f>IF(AND(B1225&lt;&gt;"1_Электроинструмент",B1225&lt;&gt;"2_Садовая техника"),$J$5,IF($J$4&lt;=20%,$J$4,IFERROR(VLOOKUP(S1225,LEGEND!$L$2:$M$5,2,FALSE),$J$4)))</f>
        <v>0</v>
      </c>
      <c r="N1225" s="48" t="s">
        <v>3740</v>
      </c>
      <c r="O1225" s="49" t="s">
        <v>60</v>
      </c>
      <c r="P1225" s="49" t="s">
        <v>66</v>
      </c>
      <c r="Q1225" s="49" t="s">
        <v>67</v>
      </c>
      <c r="R1225" s="50" t="s">
        <v>68</v>
      </c>
      <c r="S1225" s="49" t="s">
        <v>60</v>
      </c>
      <c r="T1225" s="73" t="str">
        <f>IF(_xlfn.XLOOKUP(I1225,LEGEND!B:B,LEGEND!H:H)&lt;&gt;"-",HYPERLINK(_xlfn.XLOOKUP(I1225,LEGEND!B:B,LEGEND!H:H),"link"),_xlfn.XLOOKUP(I1225,LEGEND!B:B,LEGEND!H:H))</f>
        <v>link</v>
      </c>
      <c r="U1225" s="73" t="str">
        <f>HYPERLINK(_xlfn.XLOOKUP(I1225,LEGEND!B:B,LEGEND!I:I))</f>
        <v>https://milwaukee-media-images.s3.amazonaws.com/hi/M18_BP-0--Hero_01.jpg</v>
      </c>
      <c r="V1225" s="51" t="s">
        <v>3742</v>
      </c>
      <c r="W1225" s="63" t="s">
        <v>71</v>
      </c>
      <c r="X1225" s="64">
        <v>350</v>
      </c>
      <c r="Y1225" s="64">
        <v>202</v>
      </c>
      <c r="Z1225" s="64">
        <v>213</v>
      </c>
      <c r="AA1225" s="84">
        <v>4.157</v>
      </c>
      <c r="AB1225" s="85">
        <v>1</v>
      </c>
      <c r="AC1225" s="85">
        <v>1</v>
      </c>
    </row>
    <row r="1226" spans="1:29" ht="25.5">
      <c r="A1226" s="1"/>
      <c r="B1226" s="6" t="s">
        <v>55</v>
      </c>
      <c r="C1226" s="6" t="s">
        <v>1340</v>
      </c>
      <c r="D1226" s="6" t="s">
        <v>3735</v>
      </c>
      <c r="E1226" s="49" t="s">
        <v>3735</v>
      </c>
      <c r="F1226" s="6" t="s">
        <v>1341</v>
      </c>
      <c r="G1226" s="6" t="s">
        <v>60</v>
      </c>
      <c r="H1226" s="6" t="s">
        <v>3743</v>
      </c>
      <c r="I1226" s="61" t="s">
        <v>3744</v>
      </c>
      <c r="J1226" s="49" t="s">
        <v>3745</v>
      </c>
      <c r="K1226" s="6" t="s">
        <v>3746</v>
      </c>
      <c r="L1226" s="29">
        <f>IF($J$6="с учетом НДС",VLOOKUP(I1226,LEGEND!B:E,4,0)*(1-M1226),VLOOKUP(I1226,LEGEND!B:E,4,0)*(1-M1226)/1.2)</f>
        <v>70990</v>
      </c>
      <c r="M1226" s="57">
        <f>IF(AND(B1226&lt;&gt;"1_Электроинструмент",B1226&lt;&gt;"2_Садовая техника"),$J$5,IF($J$4&lt;=20%,$J$4,IFERROR(VLOOKUP(S1226,LEGEND!$L$2:$M$5,2,FALSE),$J$4)))</f>
        <v>0</v>
      </c>
      <c r="N1226" s="48" t="s">
        <v>3747</v>
      </c>
      <c r="O1226" s="49" t="s">
        <v>60</v>
      </c>
      <c r="P1226" s="49" t="s">
        <v>66</v>
      </c>
      <c r="Q1226" s="49" t="s">
        <v>67</v>
      </c>
      <c r="R1226" s="50" t="s">
        <v>68</v>
      </c>
      <c r="S1226" s="49" t="s">
        <v>60</v>
      </c>
      <c r="T1226" s="73" t="str">
        <f>IF(_xlfn.XLOOKUP(I1226,LEGEND!B:B,LEGEND!H:H)&lt;&gt;"-",HYPERLINK(_xlfn.XLOOKUP(I1226,LEGEND!B:B,LEGEND!H:H),"link"),_xlfn.XLOOKUP(I1226,LEGEND!B:B,LEGEND!H:H))</f>
        <v>link</v>
      </c>
      <c r="U1226" s="73" t="str">
        <f>HYPERLINK(_xlfn.XLOOKUP(I1226,LEGEND!B:B,LEGEND!I:I))</f>
        <v>https://milwaukee-media-images.s3.amazonaws.com/hi/M18_BP-402C--Hero_01.jpg</v>
      </c>
      <c r="V1226" s="51" t="s">
        <v>3748</v>
      </c>
      <c r="W1226" s="63" t="s">
        <v>71</v>
      </c>
      <c r="X1226" s="64">
        <v>570</v>
      </c>
      <c r="Y1226" s="64">
        <v>205</v>
      </c>
      <c r="Z1226" s="64">
        <v>447</v>
      </c>
      <c r="AA1226" s="84">
        <v>9.5690000000000008</v>
      </c>
      <c r="AB1226" s="85">
        <v>1</v>
      </c>
      <c r="AC1226" s="85">
        <v>1</v>
      </c>
    </row>
    <row r="1227" spans="1:29" ht="25.5">
      <c r="A1227" s="1"/>
      <c r="B1227" s="6" t="s">
        <v>55</v>
      </c>
      <c r="C1227" s="6" t="s">
        <v>56</v>
      </c>
      <c r="D1227" s="6" t="s">
        <v>1235</v>
      </c>
      <c r="E1227" s="49" t="s">
        <v>1236</v>
      </c>
      <c r="F1227" s="6" t="s">
        <v>59</v>
      </c>
      <c r="G1227" s="6" t="s">
        <v>60</v>
      </c>
      <c r="H1227" s="6" t="s">
        <v>1237</v>
      </c>
      <c r="I1227" s="61" t="s">
        <v>1238</v>
      </c>
      <c r="J1227" s="49" t="s">
        <v>1239</v>
      </c>
      <c r="K1227" s="6" t="s">
        <v>1240</v>
      </c>
      <c r="L1227" s="29">
        <f>IF($J$6="с учетом НДС",VLOOKUP(I1227,LEGEND!B:E,4,0)*(1-M1227),VLOOKUP(I1227,LEGEND!B:E,4,0)*(1-M1227)/1.2)</f>
        <v>27490</v>
      </c>
      <c r="M1227" s="57">
        <f>IF(AND(B1227&lt;&gt;"1_Электроинструмент",B1227&lt;&gt;"2_Садовая техника"),$J$5,IF($J$4&lt;=20%,$J$4,IFERROR(VLOOKUP(S1227,LEGEND!$L$2:$M$5,2,FALSE),$J$4)))</f>
        <v>0</v>
      </c>
      <c r="N1227" s="48" t="s">
        <v>1241</v>
      </c>
      <c r="O1227" s="49" t="s">
        <v>60</v>
      </c>
      <c r="P1227" s="49" t="s">
        <v>66</v>
      </c>
      <c r="Q1227" s="49" t="s">
        <v>67</v>
      </c>
      <c r="R1227" s="50" t="s">
        <v>68</v>
      </c>
      <c r="S1227" s="49" t="s">
        <v>60</v>
      </c>
      <c r="T1227" s="73" t="str">
        <f>IF(_xlfn.XLOOKUP(I1227,LEGEND!B:B,LEGEND!H:H)&lt;&gt;"-",HYPERLINK(_xlfn.XLOOKUP(I1227,LEGEND!B:B,LEGEND!H:H),"link"),_xlfn.XLOOKUP(I1227,LEGEND!B:B,LEGEND!H:H))</f>
        <v>link</v>
      </c>
      <c r="U1227" s="73" t="str">
        <f>HYPERLINK(_xlfn.XLOOKUP(I1227,LEGEND!B:B,LEGEND!I:I))</f>
        <v>https://milwaukee-media-images.s3.amazonaws.com/hi/M12_BDC6-0C--Hero_01.jpg</v>
      </c>
      <c r="V1227" s="51" t="s">
        <v>1243</v>
      </c>
      <c r="W1227" s="63" t="s">
        <v>71</v>
      </c>
      <c r="X1227" s="64">
        <v>312</v>
      </c>
      <c r="Y1227" s="64">
        <v>312</v>
      </c>
      <c r="Z1227" s="64">
        <v>472</v>
      </c>
      <c r="AA1227" s="84">
        <v>6.32</v>
      </c>
      <c r="AB1227" s="85">
        <v>1</v>
      </c>
      <c r="AC1227" s="85">
        <v>1</v>
      </c>
    </row>
    <row r="1228" spans="1:29" ht="25.5">
      <c r="A1228" s="1"/>
      <c r="B1228" s="6" t="s">
        <v>55</v>
      </c>
      <c r="C1228" s="6" t="s">
        <v>56</v>
      </c>
      <c r="D1228" s="6" t="s">
        <v>1235</v>
      </c>
      <c r="E1228" s="49" t="s">
        <v>1236</v>
      </c>
      <c r="F1228" s="6" t="s">
        <v>59</v>
      </c>
      <c r="G1228" s="6" t="s">
        <v>60</v>
      </c>
      <c r="H1228" s="6" t="s">
        <v>1244</v>
      </c>
      <c r="I1228" s="61" t="s">
        <v>1245</v>
      </c>
      <c r="J1228" s="49" t="s">
        <v>1246</v>
      </c>
      <c r="K1228" s="6" t="s">
        <v>1247</v>
      </c>
      <c r="L1228" s="29">
        <f>IF($J$6="с учетом НДС",VLOOKUP(I1228,LEGEND!B:E,4,0)*(1-M1228),VLOOKUP(I1228,LEGEND!B:E,4,0)*(1-M1228)/1.2)</f>
        <v>27490</v>
      </c>
      <c r="M1228" s="57">
        <f>IF(AND(B1228&lt;&gt;"1_Электроинструмент",B1228&lt;&gt;"2_Садовая техника"),$J$5,IF($J$4&lt;=20%,$J$4,IFERROR(VLOOKUP(S1228,LEGEND!$L$2:$M$5,2,FALSE),$J$4)))</f>
        <v>0</v>
      </c>
      <c r="N1228" s="48" t="s">
        <v>1241</v>
      </c>
      <c r="O1228" s="49" t="s">
        <v>60</v>
      </c>
      <c r="P1228" s="49" t="s">
        <v>66</v>
      </c>
      <c r="Q1228" s="49" t="s">
        <v>67</v>
      </c>
      <c r="R1228" s="50" t="s">
        <v>68</v>
      </c>
      <c r="S1228" s="49" t="s">
        <v>156</v>
      </c>
      <c r="T1228" s="73" t="str">
        <f>IF(_xlfn.XLOOKUP(I1228,LEGEND!B:B,LEGEND!H:H)&lt;&gt;"-",HYPERLINK(_xlfn.XLOOKUP(I1228,LEGEND!B:B,LEGEND!H:H),"link"),_xlfn.XLOOKUP(I1228,LEGEND!B:B,LEGEND!H:H))</f>
        <v>link</v>
      </c>
      <c r="U1228" s="73" t="str">
        <f>HYPERLINK(_xlfn.XLOOKUP(I1228,LEGEND!B:B,LEGEND!I:I))</f>
        <v>https://milwaukee-media-images.s3.amazonaws.com/hi/M12_BDC6-202C--Hero_1.jpg</v>
      </c>
      <c r="V1228" s="51" t="s">
        <v>1248</v>
      </c>
      <c r="W1228" s="63" t="s">
        <v>71</v>
      </c>
      <c r="X1228" s="64">
        <v>312</v>
      </c>
      <c r="Y1228" s="64">
        <v>312</v>
      </c>
      <c r="Z1228" s="64">
        <v>472</v>
      </c>
      <c r="AA1228" s="84">
        <v>6.82</v>
      </c>
      <c r="AB1228" s="85">
        <v>1</v>
      </c>
      <c r="AC1228" s="85">
        <v>1</v>
      </c>
    </row>
    <row r="1229" spans="1:29" ht="25.5">
      <c r="A1229" s="1"/>
      <c r="B1229" s="6" t="s">
        <v>55</v>
      </c>
      <c r="C1229" s="6" t="s">
        <v>56</v>
      </c>
      <c r="D1229" s="6" t="s">
        <v>1235</v>
      </c>
      <c r="E1229" s="49" t="s">
        <v>1236</v>
      </c>
      <c r="F1229" s="6" t="s">
        <v>59</v>
      </c>
      <c r="G1229" s="6" t="s">
        <v>60</v>
      </c>
      <c r="H1229" s="6" t="s">
        <v>1249</v>
      </c>
      <c r="I1229" s="61" t="s">
        <v>1250</v>
      </c>
      <c r="J1229" s="49" t="s">
        <v>1251</v>
      </c>
      <c r="K1229" s="6" t="s">
        <v>1252</v>
      </c>
      <c r="L1229" s="29">
        <f>IF($J$6="с учетом НДС",VLOOKUP(I1229,LEGEND!B:E,4,0)*(1-M1229),VLOOKUP(I1229,LEGEND!B:E,4,0)*(1-M1229)/1.2)</f>
        <v>27490</v>
      </c>
      <c r="M1229" s="57">
        <f>IF(AND(B1229&lt;&gt;"1_Электроинструмент",B1229&lt;&gt;"2_Садовая техника"),$J$5,IF($J$4&lt;=20%,$J$4,IFERROR(VLOOKUP(S1229,LEGEND!$L$2:$M$5,2,FALSE),$J$4)))</f>
        <v>0</v>
      </c>
      <c r="N1229" s="48" t="s">
        <v>1253</v>
      </c>
      <c r="O1229" s="49" t="s">
        <v>60</v>
      </c>
      <c r="P1229" s="49" t="s">
        <v>66</v>
      </c>
      <c r="Q1229" s="49" t="s">
        <v>67</v>
      </c>
      <c r="R1229" s="50" t="s">
        <v>68</v>
      </c>
      <c r="S1229" s="49" t="s">
        <v>60</v>
      </c>
      <c r="T1229" s="73" t="str">
        <f>IF(_xlfn.XLOOKUP(I1229,LEGEND!B:B,LEGEND!H:H)&lt;&gt;"-",HYPERLINK(_xlfn.XLOOKUP(I1229,LEGEND!B:B,LEGEND!H:H),"link"),_xlfn.XLOOKUP(I1229,LEGEND!B:B,LEGEND!H:H))</f>
        <v>link</v>
      </c>
      <c r="U1229" s="73" t="str">
        <f>HYPERLINK(_xlfn.XLOOKUP(I1229,LEGEND!B:B,LEGEND!I:I))</f>
        <v>https://milwaukee-media-images.s3.amazonaws.com/hi/M12_BDC8-0C--Hero_1.jpg</v>
      </c>
      <c r="V1229" s="51" t="s">
        <v>1255</v>
      </c>
      <c r="W1229" s="63" t="s">
        <v>71</v>
      </c>
      <c r="X1229" s="64">
        <v>312</v>
      </c>
      <c r="Y1229" s="64">
        <v>312</v>
      </c>
      <c r="Z1229" s="64">
        <v>472</v>
      </c>
      <c r="AA1229" s="84">
        <v>6.32</v>
      </c>
      <c r="AB1229" s="85">
        <v>1</v>
      </c>
      <c r="AC1229" s="85">
        <v>1</v>
      </c>
    </row>
    <row r="1230" spans="1:29" ht="25.5">
      <c r="A1230" s="1"/>
      <c r="B1230" s="6" t="s">
        <v>55</v>
      </c>
      <c r="C1230" s="6" t="s">
        <v>56</v>
      </c>
      <c r="D1230" s="6" t="s">
        <v>1235</v>
      </c>
      <c r="E1230" s="49" t="s">
        <v>1236</v>
      </c>
      <c r="F1230" s="6" t="s">
        <v>59</v>
      </c>
      <c r="G1230" s="6" t="s">
        <v>60</v>
      </c>
      <c r="H1230" s="6" t="s">
        <v>1256</v>
      </c>
      <c r="I1230" s="61" t="s">
        <v>1257</v>
      </c>
      <c r="J1230" s="49" t="s">
        <v>1258</v>
      </c>
      <c r="K1230" s="6" t="s">
        <v>1259</v>
      </c>
      <c r="L1230" s="29">
        <f>IF($J$6="с учетом НДС",VLOOKUP(I1230,LEGEND!B:E,4,0)*(1-M1230),VLOOKUP(I1230,LEGEND!B:E,4,0)*(1-M1230)/1.2)</f>
        <v>39990</v>
      </c>
      <c r="M1230" s="57">
        <f>IF(AND(B1230&lt;&gt;"1_Электроинструмент",B1230&lt;&gt;"2_Садовая техника"),$J$5,IF($J$4&lt;=20%,$J$4,IFERROR(VLOOKUP(S1230,LEGEND!$L$2:$M$5,2,FALSE),$J$4)))</f>
        <v>0</v>
      </c>
      <c r="N1230" s="48" t="s">
        <v>1253</v>
      </c>
      <c r="O1230" s="49" t="s">
        <v>60</v>
      </c>
      <c r="P1230" s="49" t="s">
        <v>66</v>
      </c>
      <c r="Q1230" s="49" t="s">
        <v>67</v>
      </c>
      <c r="R1230" s="50" t="s">
        <v>68</v>
      </c>
      <c r="S1230" s="49" t="s">
        <v>60</v>
      </c>
      <c r="T1230" s="73" t="str">
        <f>IF(_xlfn.XLOOKUP(I1230,LEGEND!B:B,LEGEND!H:H)&lt;&gt;"-",HYPERLINK(_xlfn.XLOOKUP(I1230,LEGEND!B:B,LEGEND!H:H),"link"),_xlfn.XLOOKUP(I1230,LEGEND!B:B,LEGEND!H:H))</f>
        <v>link</v>
      </c>
      <c r="U1230" s="73" t="str">
        <f>HYPERLINK(_xlfn.XLOOKUP(I1230,LEGEND!B:B,LEGEND!I:I))</f>
        <v>https://milwaukee-media-images.s3.amazonaws.com/hi/M12_BDC8-202C--Hero_1.jpg</v>
      </c>
      <c r="V1230" s="51" t="s">
        <v>1260</v>
      </c>
      <c r="W1230" s="63" t="s">
        <v>71</v>
      </c>
      <c r="X1230" s="64">
        <v>312</v>
      </c>
      <c r="Y1230" s="64">
        <v>312</v>
      </c>
      <c r="Z1230" s="64">
        <v>472</v>
      </c>
      <c r="AA1230" s="84">
        <v>7.42</v>
      </c>
      <c r="AB1230" s="85">
        <v>1</v>
      </c>
      <c r="AC1230" s="85">
        <v>1</v>
      </c>
    </row>
    <row r="1231" spans="1:29" ht="33.75">
      <c r="A1231" s="1"/>
      <c r="B1231" s="6" t="s">
        <v>55</v>
      </c>
      <c r="C1231" s="6" t="s">
        <v>1340</v>
      </c>
      <c r="D1231" s="6" t="s">
        <v>1235</v>
      </c>
      <c r="E1231" s="49" t="s">
        <v>1236</v>
      </c>
      <c r="F1231" s="6" t="s">
        <v>1406</v>
      </c>
      <c r="G1231" s="6" t="s">
        <v>85</v>
      </c>
      <c r="H1231" s="6" t="s">
        <v>3762</v>
      </c>
      <c r="I1231" s="61" t="s">
        <v>3763</v>
      </c>
      <c r="J1231" s="49" t="s">
        <v>3764</v>
      </c>
      <c r="K1231" s="6" t="s">
        <v>3765</v>
      </c>
      <c r="L1231" s="29">
        <f>IF($J$6="с учетом НДС",VLOOKUP(I1231,LEGEND!B:E,4,0)*(1-M1231),VLOOKUP(I1231,LEGEND!B:E,4,0)*(1-M1231)/1.2)</f>
        <v>54990</v>
      </c>
      <c r="M1231" s="57">
        <f>IF(AND(B1231&lt;&gt;"1_Электроинструмент",B1231&lt;&gt;"2_Садовая техника"),$J$5,IF($J$4&lt;=20%,$J$4,IFERROR(VLOOKUP(S1231,LEGEND!$L$2:$M$5,2,FALSE),$J$4)))</f>
        <v>0</v>
      </c>
      <c r="N1231" s="48" t="s">
        <v>3766</v>
      </c>
      <c r="O1231" s="49" t="s">
        <v>60</v>
      </c>
      <c r="P1231" s="49" t="s">
        <v>66</v>
      </c>
      <c r="Q1231" s="49" t="s">
        <v>67</v>
      </c>
      <c r="R1231" s="50" t="s">
        <v>68</v>
      </c>
      <c r="S1231" s="49" t="s">
        <v>60</v>
      </c>
      <c r="T1231" s="73" t="str">
        <f>IF(_xlfn.XLOOKUP(I1231,LEGEND!B:B,LEGEND!H:H)&lt;&gt;"-",HYPERLINK(_xlfn.XLOOKUP(I1231,LEGEND!B:B,LEGEND!H:H),"link"),_xlfn.XLOOKUP(I1231,LEGEND!B:B,LEGEND!H:H))</f>
        <v>link</v>
      </c>
      <c r="U1231" s="73" t="str">
        <f>HYPERLINK(_xlfn.XLOOKUP(I1231,LEGEND!B:B,LEGEND!I:I))</f>
        <v>https://milwaukee-media-images.s3.amazonaws.com/hi/M18_FDCPF8-0C--Hero_1.jpg</v>
      </c>
      <c r="V1231" s="51" t="s">
        <v>3768</v>
      </c>
      <c r="W1231" s="63" t="s">
        <v>71</v>
      </c>
      <c r="X1231" s="64">
        <v>362</v>
      </c>
      <c r="Y1231" s="64">
        <v>342</v>
      </c>
      <c r="Z1231" s="64">
        <v>629</v>
      </c>
      <c r="AA1231" s="84">
        <v>10.378</v>
      </c>
      <c r="AB1231" s="85">
        <v>1</v>
      </c>
      <c r="AC1231" s="85">
        <v>1</v>
      </c>
    </row>
    <row r="1232" spans="1:29" ht="33.75">
      <c r="A1232" s="1"/>
      <c r="B1232" s="6" t="s">
        <v>55</v>
      </c>
      <c r="C1232" s="6" t="s">
        <v>1340</v>
      </c>
      <c r="D1232" s="6" t="s">
        <v>1235</v>
      </c>
      <c r="E1232" s="49" t="s">
        <v>1236</v>
      </c>
      <c r="F1232" s="6" t="s">
        <v>1406</v>
      </c>
      <c r="G1232" s="6" t="s">
        <v>85</v>
      </c>
      <c r="H1232" s="6" t="s">
        <v>3749</v>
      </c>
      <c r="I1232" s="61" t="s">
        <v>3750</v>
      </c>
      <c r="J1232" s="49" t="s">
        <v>3751</v>
      </c>
      <c r="K1232" s="6" t="s">
        <v>3752</v>
      </c>
      <c r="L1232" s="29">
        <f>IF($J$6="с учетом НДС",VLOOKUP(I1232,LEGEND!B:E,4,0)*(1-M1232),VLOOKUP(I1232,LEGEND!B:E,4,0)*(1-M1232)/1.2)</f>
        <v>57490</v>
      </c>
      <c r="M1232" s="57">
        <f>IF(AND(B1232&lt;&gt;"1_Электроинструмент",B1232&lt;&gt;"2_Садовая техника"),$J$5,IF($J$4&lt;=20%,$J$4,IFERROR(VLOOKUP(S1232,LEGEND!$L$2:$M$5,2,FALSE),$J$4)))</f>
        <v>0</v>
      </c>
      <c r="N1232" s="48" t="s">
        <v>3753</v>
      </c>
      <c r="O1232" s="49" t="s">
        <v>60</v>
      </c>
      <c r="P1232" s="49" t="s">
        <v>66</v>
      </c>
      <c r="Q1232" s="49" t="s">
        <v>67</v>
      </c>
      <c r="R1232" s="50" t="s">
        <v>68</v>
      </c>
      <c r="S1232" s="49" t="s">
        <v>60</v>
      </c>
      <c r="T1232" s="73" t="str">
        <f>IF(_xlfn.XLOOKUP(I1232,LEGEND!B:B,LEGEND!H:H)&lt;&gt;"-",HYPERLINK(_xlfn.XLOOKUP(I1232,LEGEND!B:B,LEGEND!H:H),"link"),_xlfn.XLOOKUP(I1232,LEGEND!B:B,LEGEND!H:H))</f>
        <v>link</v>
      </c>
      <c r="U1232" s="73" t="str">
        <f>HYPERLINK(_xlfn.XLOOKUP(I1232,LEGEND!B:B,LEGEND!I:I))</f>
        <v>https://milwaukee-media-images.s3.amazonaws.com/hi/M18_FDCPF10-0C--Hero_1.jpg</v>
      </c>
      <c r="V1232" s="51" t="s">
        <v>3755</v>
      </c>
      <c r="W1232" s="63" t="s">
        <v>71</v>
      </c>
      <c r="X1232" s="64">
        <v>362</v>
      </c>
      <c r="Y1232" s="64">
        <v>342</v>
      </c>
      <c r="Z1232" s="64">
        <v>637</v>
      </c>
      <c r="AA1232" s="84">
        <v>12.64</v>
      </c>
      <c r="AB1232" s="85">
        <v>1</v>
      </c>
      <c r="AC1232" s="85">
        <v>1</v>
      </c>
    </row>
    <row r="1233" spans="1:29" ht="33.75">
      <c r="A1233" s="1"/>
      <c r="B1233" s="6" t="s">
        <v>55</v>
      </c>
      <c r="C1233" s="6" t="s">
        <v>1340</v>
      </c>
      <c r="D1233" s="6" t="s">
        <v>1235</v>
      </c>
      <c r="E1233" s="49" t="s">
        <v>1236</v>
      </c>
      <c r="F1233" s="6" t="s">
        <v>1406</v>
      </c>
      <c r="G1233" s="6" t="s">
        <v>85</v>
      </c>
      <c r="H1233" s="6" t="s">
        <v>3756</v>
      </c>
      <c r="I1233" s="61" t="s">
        <v>3757</v>
      </c>
      <c r="J1233" s="49" t="s">
        <v>3758</v>
      </c>
      <c r="K1233" s="6" t="s">
        <v>3759</v>
      </c>
      <c r="L1233" s="29">
        <f>IF($J$6="с учетом НДС",VLOOKUP(I1233,LEGEND!B:E,4,0)*(1-M1233),VLOOKUP(I1233,LEGEND!B:E,4,0)*(1-M1233)/1.2)</f>
        <v>66990</v>
      </c>
      <c r="M1233" s="57">
        <f>IF(AND(B1233&lt;&gt;"1_Электроинструмент",B1233&lt;&gt;"2_Садовая техника"),$J$5,IF($J$4&lt;=20%,$J$4,IFERROR(VLOOKUP(S1233,LEGEND!$L$2:$M$5,2,FALSE),$J$4)))</f>
        <v>0</v>
      </c>
      <c r="N1233" s="48" t="s">
        <v>3760</v>
      </c>
      <c r="O1233" s="49" t="s">
        <v>60</v>
      </c>
      <c r="P1233" s="49" t="s">
        <v>66</v>
      </c>
      <c r="Q1233" s="49" t="s">
        <v>67</v>
      </c>
      <c r="R1233" s="50" t="s">
        <v>68</v>
      </c>
      <c r="S1233" s="49" t="s">
        <v>60</v>
      </c>
      <c r="T1233" s="73" t="str">
        <f>IF(_xlfn.XLOOKUP(I1233,LEGEND!B:B,LEGEND!H:H)&lt;&gt;"-",HYPERLINK(_xlfn.XLOOKUP(I1233,LEGEND!B:B,LEGEND!H:H),"link"),_xlfn.XLOOKUP(I1233,LEGEND!B:B,LEGEND!H:H))</f>
        <v>link</v>
      </c>
      <c r="U1233" s="73" t="str">
        <f>HYPERLINK(_xlfn.XLOOKUP(I1233,LEGEND!B:B,LEGEND!I:I))</f>
        <v>https://milwaukee-media-images.s3.amazonaws.com/hi/M18_FDCPF10-201C--Hero_1.jpg</v>
      </c>
      <c r="V1233" s="51" t="s">
        <v>3761</v>
      </c>
      <c r="W1233" s="63" t="s">
        <v>71</v>
      </c>
      <c r="X1233" s="64">
        <v>349</v>
      </c>
      <c r="Y1233" s="64">
        <v>329</v>
      </c>
      <c r="Z1233" s="64">
        <v>618</v>
      </c>
      <c r="AA1233" s="84">
        <v>13.191000000000001</v>
      </c>
      <c r="AB1233" s="85">
        <v>1</v>
      </c>
      <c r="AC1233" s="85">
        <v>1</v>
      </c>
    </row>
    <row r="1234" spans="1:29" ht="25.5">
      <c r="A1234" s="1"/>
      <c r="B1234" s="6" t="s">
        <v>55</v>
      </c>
      <c r="C1234" s="6" t="s">
        <v>4069</v>
      </c>
      <c r="D1234" s="6" t="s">
        <v>1235</v>
      </c>
      <c r="E1234" s="49" t="s">
        <v>1236</v>
      </c>
      <c r="F1234" s="6" t="s">
        <v>4070</v>
      </c>
      <c r="G1234" s="6" t="s">
        <v>60</v>
      </c>
      <c r="H1234" s="6" t="s">
        <v>6652</v>
      </c>
      <c r="I1234" s="61" t="s">
        <v>6653</v>
      </c>
      <c r="J1234" s="49" t="s">
        <v>6654</v>
      </c>
      <c r="K1234" s="6" t="s">
        <v>6655</v>
      </c>
      <c r="L1234" s="29">
        <f>IF($J$6="с учетом НДС",VLOOKUP(I1234,LEGEND!B:E,4,0)*(1-M1234),VLOOKUP(I1234,LEGEND!B:E,4,0)*(1-M1234)/1.2)</f>
        <v>880</v>
      </c>
      <c r="M1234" s="57">
        <f>IF(AND(B1234&lt;&gt;"1_Электроинструмент",B1234&lt;&gt;"2_Садовая техника"),$J$5,IF($J$4&lt;=20%,$J$4,IFERROR(VLOOKUP(S1234,LEGEND!$L$2:$M$5,2,FALSE),$J$4)))</f>
        <v>0</v>
      </c>
      <c r="N1234" s="48" t="s">
        <v>60</v>
      </c>
      <c r="O1234" s="49" t="s">
        <v>60</v>
      </c>
      <c r="P1234" s="49" t="s">
        <v>66</v>
      </c>
      <c r="Q1234" s="49" t="s">
        <v>473</v>
      </c>
      <c r="R1234" s="50" t="s">
        <v>68</v>
      </c>
      <c r="S1234" s="49" t="s">
        <v>60</v>
      </c>
      <c r="T1234" s="73" t="str">
        <f>IF(_xlfn.XLOOKUP(I1234,LEGEND!B:B,LEGEND!H:H)&lt;&gt;"-",HYPERLINK(_xlfn.XLOOKUP(I1234,LEGEND!B:B,LEGEND!H:H),"link"),_xlfn.XLOOKUP(I1234,LEGEND!B:B,LEGEND!H:H))</f>
        <v>link</v>
      </c>
      <c r="U1234" s="73" t="str">
        <f>HYPERLINK(_xlfn.XLOOKUP(I1234,LEGEND!B:B,LEGEND!I:I))</f>
        <v>https://milwaukee-media-images.s3.amazonaws.com/hi/48532683--Hero_1.jpg</v>
      </c>
      <c r="V1234" s="51" t="s">
        <v>6657</v>
      </c>
      <c r="W1234" s="63" t="s">
        <v>71</v>
      </c>
      <c r="X1234" s="64">
        <v>75</v>
      </c>
      <c r="Y1234" s="64">
        <v>19</v>
      </c>
      <c r="Z1234" s="64">
        <v>100</v>
      </c>
      <c r="AA1234" s="84">
        <v>2.8000000000000001E-2</v>
      </c>
      <c r="AB1234" s="85">
        <v>1</v>
      </c>
      <c r="AC1234" s="85">
        <v>1</v>
      </c>
    </row>
    <row r="1235" spans="1:29" ht="25.5">
      <c r="A1235" s="1"/>
      <c r="B1235" s="6" t="s">
        <v>55</v>
      </c>
      <c r="C1235" s="6" t="s">
        <v>4069</v>
      </c>
      <c r="D1235" s="6" t="s">
        <v>1235</v>
      </c>
      <c r="E1235" s="49" t="s">
        <v>1236</v>
      </c>
      <c r="F1235" s="6" t="s">
        <v>4070</v>
      </c>
      <c r="G1235" s="6" t="s">
        <v>60</v>
      </c>
      <c r="H1235" s="6" t="s">
        <v>6602</v>
      </c>
      <c r="I1235" s="61" t="s">
        <v>6603</v>
      </c>
      <c r="J1235" s="49" t="s">
        <v>6604</v>
      </c>
      <c r="K1235" s="6" t="s">
        <v>6605</v>
      </c>
      <c r="L1235" s="29">
        <f>IF($J$6="с учетом НДС",VLOOKUP(I1235,LEGEND!B:E,4,0)*(1-M1235),VLOOKUP(I1235,LEGEND!B:E,4,0)*(1-M1235)/1.2)</f>
        <v>1000</v>
      </c>
      <c r="M1235" s="57">
        <f>IF(AND(B1235&lt;&gt;"1_Электроинструмент",B1235&lt;&gt;"2_Садовая техника"),$J$5,IF($J$4&lt;=20%,$J$4,IFERROR(VLOOKUP(S1235,LEGEND!$L$2:$M$5,2,FALSE),$J$4)))</f>
        <v>0</v>
      </c>
      <c r="N1235" s="48" t="s">
        <v>60</v>
      </c>
      <c r="O1235" s="49" t="s">
        <v>60</v>
      </c>
      <c r="P1235" s="49" t="s">
        <v>66</v>
      </c>
      <c r="Q1235" s="49" t="s">
        <v>473</v>
      </c>
      <c r="R1235" s="50" t="s">
        <v>68</v>
      </c>
      <c r="S1235" s="49" t="s">
        <v>60</v>
      </c>
      <c r="T1235" s="73" t="str">
        <f>IF(_xlfn.XLOOKUP(I1235,LEGEND!B:B,LEGEND!H:H)&lt;&gt;"-",HYPERLINK(_xlfn.XLOOKUP(I1235,LEGEND!B:B,LEGEND!H:H),"link"),_xlfn.XLOOKUP(I1235,LEGEND!B:B,LEGEND!H:H))</f>
        <v>link</v>
      </c>
      <c r="U1235" s="73" t="str">
        <f>HYPERLINK(_xlfn.XLOOKUP(I1235,LEGEND!B:B,LEGEND!I:I))</f>
        <v>https://milwaukee-media-images.s3.amazonaws.com/hi/48532684--Hero_1.jpg</v>
      </c>
      <c r="V1235" s="51" t="s">
        <v>6607</v>
      </c>
      <c r="W1235" s="63" t="s">
        <v>71</v>
      </c>
      <c r="X1235" s="64">
        <v>75</v>
      </c>
      <c r="Y1235" s="64">
        <v>19</v>
      </c>
      <c r="Z1235" s="64">
        <v>100</v>
      </c>
      <c r="AA1235" s="84">
        <v>3.3000000000000002E-2</v>
      </c>
      <c r="AB1235" s="85">
        <v>1</v>
      </c>
      <c r="AC1235" s="85">
        <v>1</v>
      </c>
    </row>
    <row r="1236" spans="1:29" ht="25.5">
      <c r="A1236" s="1"/>
      <c r="B1236" s="6" t="s">
        <v>55</v>
      </c>
      <c r="C1236" s="6" t="s">
        <v>4069</v>
      </c>
      <c r="D1236" s="6" t="s">
        <v>1235</v>
      </c>
      <c r="E1236" s="49" t="s">
        <v>1236</v>
      </c>
      <c r="F1236" s="6" t="s">
        <v>4070</v>
      </c>
      <c r="G1236" s="6" t="s">
        <v>60</v>
      </c>
      <c r="H1236" s="6" t="s">
        <v>6646</v>
      </c>
      <c r="I1236" s="62" t="s">
        <v>6647</v>
      </c>
      <c r="J1236" s="49" t="s">
        <v>6648</v>
      </c>
      <c r="K1236" s="6" t="s">
        <v>6649</v>
      </c>
      <c r="L1236" s="29">
        <f>IF($J$6="с учетом НДС",VLOOKUP(I1236,LEGEND!B:E,4,0)*(1-M1236),VLOOKUP(I1236,LEGEND!B:E,4,0)*(1-M1236)/1.2)</f>
        <v>1000</v>
      </c>
      <c r="M1236" s="57">
        <f>IF(AND(B1236&lt;&gt;"1_Электроинструмент",B1236&lt;&gt;"2_Садовая техника"),$J$5,IF($J$4&lt;=20%,$J$4,IFERROR(VLOOKUP(S1236,LEGEND!$L$2:$M$5,2,FALSE),$J$4)))</f>
        <v>0</v>
      </c>
      <c r="N1236" s="48" t="s">
        <v>60</v>
      </c>
      <c r="O1236" s="49" t="s">
        <v>60</v>
      </c>
      <c r="P1236" s="49" t="s">
        <v>66</v>
      </c>
      <c r="Q1236" s="49" t="s">
        <v>473</v>
      </c>
      <c r="R1236" s="50" t="s">
        <v>68</v>
      </c>
      <c r="S1236" s="49" t="s">
        <v>60</v>
      </c>
      <c r="T1236" s="73" t="str">
        <f>IF(_xlfn.XLOOKUP(I1236,LEGEND!B:B,LEGEND!H:H)&lt;&gt;"-",HYPERLINK(_xlfn.XLOOKUP(I1236,LEGEND!B:B,LEGEND!H:H),"link"),_xlfn.XLOOKUP(I1236,LEGEND!B:B,LEGEND!H:H))</f>
        <v>link</v>
      </c>
      <c r="U1236" s="73" t="str">
        <f>HYPERLINK(_xlfn.XLOOKUP(I1236,LEGEND!B:B,LEGEND!I:I))</f>
        <v>https://milwaukee-media-images.s3.amazonaws.com/hi/48532681--Hero_1.jpg</v>
      </c>
      <c r="V1236" s="51" t="s">
        <v>6651</v>
      </c>
      <c r="W1236" s="63" t="s">
        <v>71</v>
      </c>
      <c r="X1236" s="64">
        <v>75</v>
      </c>
      <c r="Y1236" s="64">
        <v>23</v>
      </c>
      <c r="Z1236" s="64">
        <v>124</v>
      </c>
      <c r="AA1236" s="84">
        <v>3.4000000000000002E-2</v>
      </c>
      <c r="AB1236" s="85">
        <v>1</v>
      </c>
      <c r="AC1236" s="85">
        <v>1</v>
      </c>
    </row>
    <row r="1237" spans="1:29" ht="25.5">
      <c r="A1237" s="1"/>
      <c r="B1237" s="6" t="s">
        <v>55</v>
      </c>
      <c r="C1237" s="6" t="s">
        <v>4069</v>
      </c>
      <c r="D1237" s="6" t="s">
        <v>1235</v>
      </c>
      <c r="E1237" s="49" t="s">
        <v>1236</v>
      </c>
      <c r="F1237" s="6" t="s">
        <v>4070</v>
      </c>
      <c r="G1237" s="6" t="s">
        <v>60</v>
      </c>
      <c r="H1237" s="6" t="s">
        <v>6596</v>
      </c>
      <c r="I1237" s="62" t="s">
        <v>6597</v>
      </c>
      <c r="J1237" s="49" t="s">
        <v>6598</v>
      </c>
      <c r="K1237" s="6" t="s">
        <v>6599</v>
      </c>
      <c r="L1237" s="29">
        <f>IF($J$6="с учетом НДС",VLOOKUP(I1237,LEGEND!B:E,4,0)*(1-M1237),VLOOKUP(I1237,LEGEND!B:E,4,0)*(1-M1237)/1.2)</f>
        <v>1250</v>
      </c>
      <c r="M1237" s="57">
        <f>IF(AND(B1237&lt;&gt;"1_Электроинструмент",B1237&lt;&gt;"2_Садовая техника"),$J$5,IF($J$4&lt;=20%,$J$4,IFERROR(VLOOKUP(S1237,LEGEND!$L$2:$M$5,2,FALSE),$J$4)))</f>
        <v>0</v>
      </c>
      <c r="N1237" s="48" t="s">
        <v>60</v>
      </c>
      <c r="O1237" s="49" t="s">
        <v>60</v>
      </c>
      <c r="P1237" s="49" t="s">
        <v>66</v>
      </c>
      <c r="Q1237" s="49" t="s">
        <v>473</v>
      </c>
      <c r="R1237" s="50" t="s">
        <v>68</v>
      </c>
      <c r="S1237" s="49" t="s">
        <v>60</v>
      </c>
      <c r="T1237" s="73" t="str">
        <f>IF(_xlfn.XLOOKUP(I1237,LEGEND!B:B,LEGEND!H:H)&lt;&gt;"-",HYPERLINK(_xlfn.XLOOKUP(I1237,LEGEND!B:B,LEGEND!H:H),"link"),_xlfn.XLOOKUP(I1237,LEGEND!B:B,LEGEND!H:H))</f>
        <v>link</v>
      </c>
      <c r="U1237" s="73" t="str">
        <f>HYPERLINK(_xlfn.XLOOKUP(I1237,LEGEND!B:B,LEGEND!I:I))</f>
        <v>https://milwaukee-media-images.s3.amazonaws.com/hi/48532682--Hero_1.jpg</v>
      </c>
      <c r="V1237" s="51" t="s">
        <v>6601</v>
      </c>
      <c r="W1237" s="63" t="s">
        <v>71</v>
      </c>
      <c r="X1237" s="64">
        <v>75</v>
      </c>
      <c r="Y1237" s="64">
        <v>23</v>
      </c>
      <c r="Z1237" s="64">
        <v>124</v>
      </c>
      <c r="AA1237" s="84">
        <v>0.04</v>
      </c>
      <c r="AB1237" s="85">
        <v>1</v>
      </c>
      <c r="AC1237" s="85">
        <v>1</v>
      </c>
    </row>
    <row r="1238" spans="1:29" ht="25.5">
      <c r="A1238" s="1"/>
      <c r="B1238" s="6" t="s">
        <v>55</v>
      </c>
      <c r="C1238" s="6" t="s">
        <v>4069</v>
      </c>
      <c r="D1238" s="6" t="s">
        <v>1235</v>
      </c>
      <c r="E1238" s="49" t="s">
        <v>1236</v>
      </c>
      <c r="F1238" s="6" t="s">
        <v>4070</v>
      </c>
      <c r="G1238" s="6" t="s">
        <v>60</v>
      </c>
      <c r="H1238" s="6" t="s">
        <v>6618</v>
      </c>
      <c r="I1238" s="62" t="s">
        <v>6619</v>
      </c>
      <c r="J1238" s="49" t="s">
        <v>6620</v>
      </c>
      <c r="K1238" s="6" t="s">
        <v>6621</v>
      </c>
      <c r="L1238" s="29">
        <f>IF($J$6="с учетом НДС",VLOOKUP(I1238,LEGEND!B:E,4,0)*(1-M1238),VLOOKUP(I1238,LEGEND!B:E,4,0)*(1-M1238)/1.2)</f>
        <v>2900</v>
      </c>
      <c r="M1238" s="57">
        <f>IF(AND(B1238&lt;&gt;"1_Электроинструмент",B1238&lt;&gt;"2_Садовая техника"),$J$5,IF($J$4&lt;=20%,$J$4,IFERROR(VLOOKUP(S1238,LEGEND!$L$2:$M$5,2,FALSE),$J$4)))</f>
        <v>0</v>
      </c>
      <c r="N1238" s="48" t="s">
        <v>60</v>
      </c>
      <c r="O1238" s="49" t="s">
        <v>60</v>
      </c>
      <c r="P1238" s="49" t="s">
        <v>66</v>
      </c>
      <c r="Q1238" s="49" t="s">
        <v>67</v>
      </c>
      <c r="R1238" s="50" t="s">
        <v>68</v>
      </c>
      <c r="S1238" s="49" t="s">
        <v>60</v>
      </c>
      <c r="T1238" s="73" t="str">
        <f>IF(_xlfn.XLOOKUP(I1238,LEGEND!B:B,LEGEND!H:H)&lt;&gt;"-",HYPERLINK(_xlfn.XLOOKUP(I1238,LEGEND!B:B,LEGEND!H:H),"link"),_xlfn.XLOOKUP(I1238,LEGEND!B:B,LEGEND!H:H))</f>
        <v>link</v>
      </c>
      <c r="U1238" s="73" t="str">
        <f>HYPERLINK(_xlfn.XLOOKUP(I1238,LEGEND!B:B,LEGEND!I:I))</f>
        <v>https://milwaukee-media-images.s3.amazonaws.com/hi/48532685--Hero_1.jpg</v>
      </c>
      <c r="V1238" s="51" t="s">
        <v>6623</v>
      </c>
      <c r="W1238" s="63" t="s">
        <v>71</v>
      </c>
      <c r="X1238" s="64">
        <v>102</v>
      </c>
      <c r="Y1238" s="64">
        <v>23</v>
      </c>
      <c r="Z1238" s="64">
        <v>164</v>
      </c>
      <c r="AA1238" s="84">
        <v>0.128</v>
      </c>
      <c r="AB1238" s="85">
        <v>1</v>
      </c>
      <c r="AC1238" s="85">
        <v>1</v>
      </c>
    </row>
    <row r="1239" spans="1:29" ht="25.5">
      <c r="A1239" s="1"/>
      <c r="B1239" s="6" t="s">
        <v>55</v>
      </c>
      <c r="C1239" s="6" t="s">
        <v>4069</v>
      </c>
      <c r="D1239" s="6" t="s">
        <v>1235</v>
      </c>
      <c r="E1239" s="49" t="s">
        <v>1236</v>
      </c>
      <c r="F1239" s="6" t="s">
        <v>4070</v>
      </c>
      <c r="G1239" s="6" t="s">
        <v>60</v>
      </c>
      <c r="H1239" s="6" t="s">
        <v>6574</v>
      </c>
      <c r="I1239" s="62" t="s">
        <v>6575</v>
      </c>
      <c r="J1239" s="49" t="s">
        <v>6576</v>
      </c>
      <c r="K1239" s="6" t="s">
        <v>6577</v>
      </c>
      <c r="L1239" s="29">
        <f>IF($J$6="с учетом НДС",VLOOKUP(I1239,LEGEND!B:E,4,0)*(1-M1239),VLOOKUP(I1239,LEGEND!B:E,4,0)*(1-M1239)/1.2)</f>
        <v>7300</v>
      </c>
      <c r="M1239" s="57">
        <f>IF(AND(B1239&lt;&gt;"1_Электроинструмент",B1239&lt;&gt;"2_Садовая техника"),$J$5,IF($J$4&lt;=20%,$J$4,IFERROR(VLOOKUP(S1239,LEGEND!$L$2:$M$5,2,FALSE),$J$4)))</f>
        <v>0</v>
      </c>
      <c r="N1239" s="48" t="s">
        <v>6578</v>
      </c>
      <c r="O1239" s="49" t="s">
        <v>60</v>
      </c>
      <c r="P1239" s="49" t="s">
        <v>66</v>
      </c>
      <c r="Q1239" s="49" t="s">
        <v>67</v>
      </c>
      <c r="R1239" s="50" t="s">
        <v>68</v>
      </c>
      <c r="S1239" s="49" t="s">
        <v>60</v>
      </c>
      <c r="T1239" s="73" t="str">
        <f>IF(_xlfn.XLOOKUP(I1239,LEGEND!B:B,LEGEND!H:H)&lt;&gt;"-",HYPERLINK(_xlfn.XLOOKUP(I1239,LEGEND!B:B,LEGEND!H:H),"link"),_xlfn.XLOOKUP(I1239,LEGEND!B:B,LEGEND!H:H))</f>
        <v>link</v>
      </c>
      <c r="U1239" s="73" t="str">
        <f>HYPERLINK(_xlfn.XLOOKUP(I1239,LEGEND!B:B,LEGEND!I:I))</f>
        <v>https://milwaukee-media-images.s3.amazonaws.com/hi/48532573--Hero_1.jpg</v>
      </c>
      <c r="V1239" s="51" t="s">
        <v>6579</v>
      </c>
      <c r="W1239" s="63" t="s">
        <v>71</v>
      </c>
      <c r="X1239" s="64">
        <v>280</v>
      </c>
      <c r="Y1239" s="64">
        <v>270</v>
      </c>
      <c r="Z1239" s="64">
        <v>55</v>
      </c>
      <c r="AA1239" s="84">
        <v>1.482</v>
      </c>
      <c r="AB1239" s="85">
        <v>1</v>
      </c>
      <c r="AC1239" s="85">
        <v>1</v>
      </c>
    </row>
    <row r="1240" spans="1:29" ht="25.5">
      <c r="A1240" s="1"/>
      <c r="B1240" s="6" t="s">
        <v>55</v>
      </c>
      <c r="C1240" s="6" t="s">
        <v>4069</v>
      </c>
      <c r="D1240" s="6" t="s">
        <v>1235</v>
      </c>
      <c r="E1240" s="49" t="s">
        <v>1236</v>
      </c>
      <c r="F1240" s="6" t="s">
        <v>4070</v>
      </c>
      <c r="G1240" s="6" t="s">
        <v>60</v>
      </c>
      <c r="H1240" s="6" t="s">
        <v>6635</v>
      </c>
      <c r="I1240" s="62" t="s">
        <v>6636</v>
      </c>
      <c r="J1240" s="49" t="s">
        <v>6637</v>
      </c>
      <c r="K1240" s="6" t="s">
        <v>6638</v>
      </c>
      <c r="L1240" s="29">
        <f>IF($J$6="с учетом НДС",VLOOKUP(I1240,LEGEND!B:E,4,0)*(1-M1240),VLOOKUP(I1240,LEGEND!B:E,4,0)*(1-M1240)/1.2)</f>
        <v>7600</v>
      </c>
      <c r="M1240" s="57">
        <f>IF(AND(B1240&lt;&gt;"1_Электроинструмент",B1240&lt;&gt;"2_Садовая техника"),$J$5,IF($J$4&lt;=20%,$J$4,IFERROR(VLOOKUP(S1240,LEGEND!$L$2:$M$5,2,FALSE),$J$4)))</f>
        <v>0</v>
      </c>
      <c r="N1240" s="48" t="s">
        <v>6639</v>
      </c>
      <c r="O1240" s="49" t="s">
        <v>60</v>
      </c>
      <c r="P1240" s="49" t="s">
        <v>66</v>
      </c>
      <c r="Q1240" s="49" t="s">
        <v>473</v>
      </c>
      <c r="R1240" s="50" t="s">
        <v>68</v>
      </c>
      <c r="S1240" s="49" t="s">
        <v>60</v>
      </c>
      <c r="T1240" s="73" t="str">
        <f>IF(_xlfn.XLOOKUP(I1240,LEGEND!B:B,LEGEND!H:H)&lt;&gt;"-",HYPERLINK(_xlfn.XLOOKUP(I1240,LEGEND!B:B,LEGEND!H:H),"link"),_xlfn.XLOOKUP(I1240,LEGEND!B:B,LEGEND!H:H))</f>
        <v>link</v>
      </c>
      <c r="U1240" s="73" t="str">
        <f>HYPERLINK(_xlfn.XLOOKUP(I1240,LEGEND!B:B,LEGEND!I:I))</f>
        <v>https://milwaukee-media-images.s3.amazonaws.com/hi/48532584--Hero_1.jpg</v>
      </c>
      <c r="V1240" s="51" t="s">
        <v>6640</v>
      </c>
      <c r="W1240" s="63" t="s">
        <v>71</v>
      </c>
      <c r="X1240" s="64">
        <v>220</v>
      </c>
      <c r="Y1240" s="64">
        <v>210</v>
      </c>
      <c r="Z1240" s="64">
        <v>100</v>
      </c>
      <c r="AA1240" s="84">
        <v>1.756</v>
      </c>
      <c r="AB1240" s="85">
        <v>1</v>
      </c>
      <c r="AC1240" s="85">
        <v>1</v>
      </c>
    </row>
    <row r="1241" spans="1:29" ht="25.5">
      <c r="A1241" s="1"/>
      <c r="B1241" s="6" t="s">
        <v>55</v>
      </c>
      <c r="C1241" s="6" t="s">
        <v>4069</v>
      </c>
      <c r="D1241" s="6" t="s">
        <v>1235</v>
      </c>
      <c r="E1241" s="49" t="s">
        <v>1236</v>
      </c>
      <c r="F1241" s="6" t="s">
        <v>4070</v>
      </c>
      <c r="G1241" s="6" t="s">
        <v>60</v>
      </c>
      <c r="H1241" s="6" t="s">
        <v>6585</v>
      </c>
      <c r="I1241" s="62" t="s">
        <v>6586</v>
      </c>
      <c r="J1241" s="49" t="s">
        <v>6587</v>
      </c>
      <c r="K1241" s="6" t="s">
        <v>6588</v>
      </c>
      <c r="L1241" s="29">
        <f>IF($J$6="с учетом НДС",VLOOKUP(I1241,LEGEND!B:E,4,0)*(1-M1241),VLOOKUP(I1241,LEGEND!B:E,4,0)*(1-M1241)/1.2)</f>
        <v>8600</v>
      </c>
      <c r="M1241" s="57">
        <f>IF(AND(B1241&lt;&gt;"1_Электроинструмент",B1241&lt;&gt;"2_Садовая техника"),$J$5,IF($J$4&lt;=20%,$J$4,IFERROR(VLOOKUP(S1241,LEGEND!$L$2:$M$5,2,FALSE),$J$4)))</f>
        <v>0</v>
      </c>
      <c r="N1241" s="48" t="s">
        <v>6589</v>
      </c>
      <c r="O1241" s="49" t="s">
        <v>60</v>
      </c>
      <c r="P1241" s="49" t="s">
        <v>66</v>
      </c>
      <c r="Q1241" s="49" t="s">
        <v>473</v>
      </c>
      <c r="R1241" s="50" t="s">
        <v>68</v>
      </c>
      <c r="S1241" s="49" t="s">
        <v>60</v>
      </c>
      <c r="T1241" s="73" t="str">
        <f>IF(_xlfn.XLOOKUP(I1241,LEGEND!B:B,LEGEND!H:H)&lt;&gt;"-",HYPERLINK(_xlfn.XLOOKUP(I1241,LEGEND!B:B,LEGEND!H:H),"link"),_xlfn.XLOOKUP(I1241,LEGEND!B:B,LEGEND!H:H))</f>
        <v>link</v>
      </c>
      <c r="U1241" s="73" t="str">
        <f>HYPERLINK(_xlfn.XLOOKUP(I1241,LEGEND!B:B,LEGEND!I:I))</f>
        <v>https://milwaukee-media-images.s3.amazonaws.com/hi/48532583--Hero_1.jpg</v>
      </c>
      <c r="V1241" s="51" t="s">
        <v>6590</v>
      </c>
      <c r="W1241" s="63" t="s">
        <v>71</v>
      </c>
      <c r="X1241" s="64">
        <v>220</v>
      </c>
      <c r="Y1241" s="64">
        <v>210</v>
      </c>
      <c r="Z1241" s="64">
        <v>100</v>
      </c>
      <c r="AA1241" s="84">
        <v>1.72</v>
      </c>
      <c r="AB1241" s="85">
        <v>1</v>
      </c>
      <c r="AC1241" s="85">
        <v>1</v>
      </c>
    </row>
    <row r="1242" spans="1:29" ht="25.5">
      <c r="A1242" s="1"/>
      <c r="B1242" s="6" t="s">
        <v>55</v>
      </c>
      <c r="C1242" s="6" t="s">
        <v>4069</v>
      </c>
      <c r="D1242" s="6" t="s">
        <v>1235</v>
      </c>
      <c r="E1242" s="49" t="s">
        <v>1236</v>
      </c>
      <c r="F1242" s="6" t="s">
        <v>4070</v>
      </c>
      <c r="G1242" s="6" t="s">
        <v>60</v>
      </c>
      <c r="H1242" s="6" t="s">
        <v>6624</v>
      </c>
      <c r="I1242" s="62" t="s">
        <v>6625</v>
      </c>
      <c r="J1242" s="49" t="s">
        <v>6626</v>
      </c>
      <c r="K1242" s="6" t="s">
        <v>6627</v>
      </c>
      <c r="L1242" s="29">
        <f>IF($J$6="с учетом НДС",VLOOKUP(I1242,LEGEND!B:E,4,0)*(1-M1242),VLOOKUP(I1242,LEGEND!B:E,4,0)*(1-M1242)/1.2)</f>
        <v>8600</v>
      </c>
      <c r="M1242" s="57">
        <f>IF(AND(B1242&lt;&gt;"1_Электроинструмент",B1242&lt;&gt;"2_Садовая техника"),$J$5,IF($J$4&lt;=20%,$J$4,IFERROR(VLOOKUP(S1242,LEGEND!$L$2:$M$5,2,FALSE),$J$4)))</f>
        <v>0</v>
      </c>
      <c r="N1242" s="48" t="s">
        <v>6628</v>
      </c>
      <c r="O1242" s="49" t="s">
        <v>60</v>
      </c>
      <c r="P1242" s="49" t="s">
        <v>66</v>
      </c>
      <c r="Q1242" s="49" t="s">
        <v>473</v>
      </c>
      <c r="R1242" s="50" t="s">
        <v>68</v>
      </c>
      <c r="S1242" s="49" t="s">
        <v>60</v>
      </c>
      <c r="T1242" s="73" t="str">
        <f>IF(_xlfn.XLOOKUP(I1242,LEGEND!B:B,LEGEND!H:H)&lt;&gt;"-",HYPERLINK(_xlfn.XLOOKUP(I1242,LEGEND!B:B,LEGEND!H:H),"link"),_xlfn.XLOOKUP(I1242,LEGEND!B:B,LEGEND!H:H))</f>
        <v>link</v>
      </c>
      <c r="U1242" s="73" t="str">
        <f>HYPERLINK(_xlfn.XLOOKUP(I1242,LEGEND!B:B,LEGEND!I:I))</f>
        <v>https://milwaukee-media-images.s3.amazonaws.com/hi/48532574--Hero-1.jpg</v>
      </c>
      <c r="V1242" s="51" t="s">
        <v>6629</v>
      </c>
      <c r="W1242" s="63" t="s">
        <v>71</v>
      </c>
      <c r="X1242" s="64">
        <v>280</v>
      </c>
      <c r="Y1242" s="64">
        <v>270</v>
      </c>
      <c r="Z1242" s="64">
        <v>55</v>
      </c>
      <c r="AA1242" s="84">
        <v>1.516</v>
      </c>
      <c r="AB1242" s="85">
        <v>1</v>
      </c>
      <c r="AC1242" s="85">
        <v>1</v>
      </c>
    </row>
    <row r="1243" spans="1:29" ht="25.5">
      <c r="A1243" s="1"/>
      <c r="B1243" s="6" t="s">
        <v>55</v>
      </c>
      <c r="C1243" s="6" t="s">
        <v>4069</v>
      </c>
      <c r="D1243" s="6" t="s">
        <v>1235</v>
      </c>
      <c r="E1243" s="49" t="s">
        <v>1236</v>
      </c>
      <c r="F1243" s="6" t="s">
        <v>4070</v>
      </c>
      <c r="G1243" s="6" t="s">
        <v>60</v>
      </c>
      <c r="H1243" s="6" t="s">
        <v>6574</v>
      </c>
      <c r="I1243" s="61" t="s">
        <v>6580</v>
      </c>
      <c r="J1243" s="49" t="s">
        <v>6581</v>
      </c>
      <c r="K1243" s="6" t="s">
        <v>6582</v>
      </c>
      <c r="L1243" s="29">
        <f>IF($J$6="с учетом НДС",VLOOKUP(I1243,LEGEND!B:E,4,0)*(1-M1243),VLOOKUP(I1243,LEGEND!B:E,4,0)*(1-M1243)/1.2)</f>
        <v>9000</v>
      </c>
      <c r="M1243" s="57">
        <f>IF(AND(B1243&lt;&gt;"1_Электроинструмент",B1243&lt;&gt;"2_Садовая техника"),$J$5,IF($J$4&lt;=20%,$J$4,IFERROR(VLOOKUP(S1243,LEGEND!$L$2:$M$5,2,FALSE),$J$4)))</f>
        <v>0</v>
      </c>
      <c r="N1243" s="48" t="s">
        <v>6583</v>
      </c>
      <c r="O1243" s="49" t="s">
        <v>60</v>
      </c>
      <c r="P1243" s="49" t="s">
        <v>66</v>
      </c>
      <c r="Q1243" s="49" t="s">
        <v>67</v>
      </c>
      <c r="R1243" s="50" t="s">
        <v>68</v>
      </c>
      <c r="S1243" s="49" t="s">
        <v>60</v>
      </c>
      <c r="T1243" s="73" t="str">
        <f>IF(_xlfn.XLOOKUP(I1243,LEGEND!B:B,LEGEND!H:H)&lt;&gt;"-",HYPERLINK(_xlfn.XLOOKUP(I1243,LEGEND!B:B,LEGEND!H:H),"link"),_xlfn.XLOOKUP(I1243,LEGEND!B:B,LEGEND!H:H))</f>
        <v>link</v>
      </c>
      <c r="U1243" s="73" t="str">
        <f>HYPERLINK(_xlfn.XLOOKUP(I1243,LEGEND!B:B,LEGEND!I:I))</f>
        <v>https://milwaukee-media-images.s3.amazonaws.com/hi/48532571--Hero_1.jpg</v>
      </c>
      <c r="V1243" s="51" t="s">
        <v>6584</v>
      </c>
      <c r="W1243" s="63" t="s">
        <v>71</v>
      </c>
      <c r="X1243" s="64">
        <v>280</v>
      </c>
      <c r="Y1243" s="64">
        <v>270</v>
      </c>
      <c r="Z1243" s="64">
        <v>55</v>
      </c>
      <c r="AA1243" s="84">
        <v>2.13</v>
      </c>
      <c r="AB1243" s="85">
        <v>1</v>
      </c>
      <c r="AC1243" s="85">
        <v>1</v>
      </c>
    </row>
    <row r="1244" spans="1:29" ht="38.25">
      <c r="A1244" s="1"/>
      <c r="B1244" s="6" t="s">
        <v>55</v>
      </c>
      <c r="C1244" s="6" t="s">
        <v>4069</v>
      </c>
      <c r="D1244" s="6" t="s">
        <v>1235</v>
      </c>
      <c r="E1244" s="49" t="s">
        <v>1236</v>
      </c>
      <c r="F1244" s="6" t="s">
        <v>4070</v>
      </c>
      <c r="G1244" s="6" t="s">
        <v>60</v>
      </c>
      <c r="H1244" s="6" t="s">
        <v>6564</v>
      </c>
      <c r="I1244" s="62" t="s">
        <v>6565</v>
      </c>
      <c r="J1244" s="49" t="s">
        <v>6566</v>
      </c>
      <c r="K1244" s="6" t="s">
        <v>6567</v>
      </c>
      <c r="L1244" s="29">
        <f>IF($J$6="с учетом НДС",VLOOKUP(I1244,LEGEND!B:E,4,0)*(1-M1244),VLOOKUP(I1244,LEGEND!B:E,4,0)*(1-M1244)/1.2)</f>
        <v>10100</v>
      </c>
      <c r="M1244" s="57">
        <f>IF(AND(B1244&lt;&gt;"1_Электроинструмент",B1244&lt;&gt;"2_Садовая техника"),$J$5,IF($J$4&lt;=20%,$J$4,IFERROR(VLOOKUP(S1244,LEGEND!$L$2:$M$5,2,FALSE),$J$4)))</f>
        <v>0</v>
      </c>
      <c r="N1244" s="48" t="s">
        <v>60</v>
      </c>
      <c r="O1244" s="49" t="s">
        <v>60</v>
      </c>
      <c r="P1244" s="49" t="s">
        <v>66</v>
      </c>
      <c r="Q1244" s="49" t="s">
        <v>67</v>
      </c>
      <c r="R1244" s="50" t="s">
        <v>68</v>
      </c>
      <c r="S1244" s="49" t="s">
        <v>60</v>
      </c>
      <c r="T1244" s="73" t="str">
        <f>IF(_xlfn.XLOOKUP(I1244,LEGEND!B:B,LEGEND!H:H)&lt;&gt;"-",HYPERLINK(_xlfn.XLOOKUP(I1244,LEGEND!B:B,LEGEND!H:H),"link"),_xlfn.XLOOKUP(I1244,LEGEND!B:B,LEGEND!H:H))</f>
        <v>link</v>
      </c>
      <c r="U1244" s="73" t="str">
        <f>HYPERLINK(_xlfn.XLOOKUP(I1244,LEGEND!B:B,LEGEND!I:I))</f>
        <v>https://milwaukee-media-images.s3.amazonaws.com/hi/48532671--Hero_1.jpg</v>
      </c>
      <c r="V1244" s="51" t="s">
        <v>6568</v>
      </c>
      <c r="W1244" s="63" t="s">
        <v>71</v>
      </c>
      <c r="X1244" s="64">
        <v>245</v>
      </c>
      <c r="Y1244" s="64">
        <v>40</v>
      </c>
      <c r="Z1244" s="64">
        <v>245</v>
      </c>
      <c r="AA1244" s="84">
        <v>1.966</v>
      </c>
      <c r="AB1244" s="85">
        <v>1</v>
      </c>
      <c r="AC1244" s="85">
        <v>1</v>
      </c>
    </row>
    <row r="1245" spans="1:29" ht="25.5">
      <c r="A1245" s="1"/>
      <c r="B1245" s="6" t="s">
        <v>55</v>
      </c>
      <c r="C1245" s="6" t="s">
        <v>4069</v>
      </c>
      <c r="D1245" s="6" t="s">
        <v>1235</v>
      </c>
      <c r="E1245" s="49" t="s">
        <v>1236</v>
      </c>
      <c r="F1245" s="6" t="s">
        <v>4070</v>
      </c>
      <c r="G1245" s="6" t="s">
        <v>60</v>
      </c>
      <c r="H1245" s="6" t="s">
        <v>6624</v>
      </c>
      <c r="I1245" s="61" t="s">
        <v>6630</v>
      </c>
      <c r="J1245" s="49" t="s">
        <v>6631</v>
      </c>
      <c r="K1245" s="6" t="s">
        <v>6632</v>
      </c>
      <c r="L1245" s="29">
        <f>IF($J$6="с учетом НДС",VLOOKUP(I1245,LEGEND!B:E,4,0)*(1-M1245),VLOOKUP(I1245,LEGEND!B:E,4,0)*(1-M1245)/1.2)</f>
        <v>10400</v>
      </c>
      <c r="M1245" s="57">
        <f>IF(AND(B1245&lt;&gt;"1_Электроинструмент",B1245&lt;&gt;"2_Садовая техника"),$J$5,IF($J$4&lt;=20%,$J$4,IFERROR(VLOOKUP(S1245,LEGEND!$L$2:$M$5,2,FALSE),$J$4)))</f>
        <v>0</v>
      </c>
      <c r="N1245" s="48" t="s">
        <v>6633</v>
      </c>
      <c r="O1245" s="49" t="s">
        <v>60</v>
      </c>
      <c r="P1245" s="49" t="s">
        <v>66</v>
      </c>
      <c r="Q1245" s="49" t="s">
        <v>473</v>
      </c>
      <c r="R1245" s="50" t="s">
        <v>68</v>
      </c>
      <c r="S1245" s="49" t="s">
        <v>60</v>
      </c>
      <c r="T1245" s="73" t="str">
        <f>IF(_xlfn.XLOOKUP(I1245,LEGEND!B:B,LEGEND!H:H)&lt;&gt;"-",HYPERLINK(_xlfn.XLOOKUP(I1245,LEGEND!B:B,LEGEND!H:H),"link"),_xlfn.XLOOKUP(I1245,LEGEND!B:B,LEGEND!H:H))</f>
        <v>link</v>
      </c>
      <c r="U1245" s="73" t="str">
        <f>HYPERLINK(_xlfn.XLOOKUP(I1245,LEGEND!B:B,LEGEND!I:I))</f>
        <v>https://milwaukee-media-images.s3.amazonaws.com/hi/48532572--Hero_1.jpg</v>
      </c>
      <c r="V1245" s="51" t="s">
        <v>6634</v>
      </c>
      <c r="W1245" s="63" t="s">
        <v>71</v>
      </c>
      <c r="X1245" s="64">
        <v>280</v>
      </c>
      <c r="Y1245" s="64">
        <v>270</v>
      </c>
      <c r="Z1245" s="64">
        <v>55</v>
      </c>
      <c r="AA1245" s="84">
        <v>2.2040000000000002</v>
      </c>
      <c r="AB1245" s="85">
        <v>1</v>
      </c>
      <c r="AC1245" s="85">
        <v>1</v>
      </c>
    </row>
    <row r="1246" spans="1:29" ht="25.5">
      <c r="A1246" s="1"/>
      <c r="B1246" s="6" t="s">
        <v>55</v>
      </c>
      <c r="C1246" s="6" t="s">
        <v>4069</v>
      </c>
      <c r="D1246" s="6" t="s">
        <v>1235</v>
      </c>
      <c r="E1246" s="49" t="s">
        <v>1236</v>
      </c>
      <c r="F1246" s="6" t="s">
        <v>4070</v>
      </c>
      <c r="G1246" s="6" t="s">
        <v>60</v>
      </c>
      <c r="H1246" s="6" t="s">
        <v>6585</v>
      </c>
      <c r="I1246" s="61" t="s">
        <v>6591</v>
      </c>
      <c r="J1246" s="49" t="s">
        <v>6592</v>
      </c>
      <c r="K1246" s="6" t="s">
        <v>6593</v>
      </c>
      <c r="L1246" s="29">
        <f>IF($J$6="с учетом НДС",VLOOKUP(I1246,LEGEND!B:E,4,0)*(1-M1246),VLOOKUP(I1246,LEGEND!B:E,4,0)*(1-M1246)/1.2)</f>
        <v>10500</v>
      </c>
      <c r="M1246" s="57">
        <f>IF(AND(B1246&lt;&gt;"1_Электроинструмент",B1246&lt;&gt;"2_Садовая техника"),$J$5,IF($J$4&lt;=20%,$J$4,IFERROR(VLOOKUP(S1246,LEGEND!$L$2:$M$5,2,FALSE),$J$4)))</f>
        <v>0</v>
      </c>
      <c r="N1246" s="48" t="s">
        <v>6594</v>
      </c>
      <c r="O1246" s="49" t="s">
        <v>60</v>
      </c>
      <c r="P1246" s="49" t="s">
        <v>66</v>
      </c>
      <c r="Q1246" s="49" t="s">
        <v>67</v>
      </c>
      <c r="R1246" s="50" t="s">
        <v>68</v>
      </c>
      <c r="S1246" s="49" t="s">
        <v>60</v>
      </c>
      <c r="T1246" s="73" t="str">
        <f>IF(_xlfn.XLOOKUP(I1246,LEGEND!B:B,LEGEND!H:H)&lt;&gt;"-",HYPERLINK(_xlfn.XLOOKUP(I1246,LEGEND!B:B,LEGEND!H:H),"link"),_xlfn.XLOOKUP(I1246,LEGEND!B:B,LEGEND!H:H))</f>
        <v>link</v>
      </c>
      <c r="U1246" s="73" t="str">
        <f>HYPERLINK(_xlfn.XLOOKUP(I1246,LEGEND!B:B,LEGEND!I:I))</f>
        <v>https://milwaukee-media-images.s3.amazonaws.com/hi/48532581--Hero_1.jpg</v>
      </c>
      <c r="V1246" s="51" t="s">
        <v>6595</v>
      </c>
      <c r="W1246" s="63" t="s">
        <v>71</v>
      </c>
      <c r="X1246" s="64">
        <v>220</v>
      </c>
      <c r="Y1246" s="64">
        <v>210</v>
      </c>
      <c r="Z1246" s="64">
        <v>100</v>
      </c>
      <c r="AA1246" s="84">
        <v>2.41</v>
      </c>
      <c r="AB1246" s="85">
        <v>1</v>
      </c>
      <c r="AC1246" s="85">
        <v>1</v>
      </c>
    </row>
    <row r="1247" spans="1:29" ht="38.25">
      <c r="A1247" s="1"/>
      <c r="B1247" s="6" t="s">
        <v>55</v>
      </c>
      <c r="C1247" s="6" t="s">
        <v>4069</v>
      </c>
      <c r="D1247" s="6" t="s">
        <v>1235</v>
      </c>
      <c r="E1247" s="49" t="s">
        <v>1236</v>
      </c>
      <c r="F1247" s="6" t="s">
        <v>4070</v>
      </c>
      <c r="G1247" s="6" t="s">
        <v>60</v>
      </c>
      <c r="H1247" s="6" t="s">
        <v>6569</v>
      </c>
      <c r="I1247" s="62" t="s">
        <v>6570</v>
      </c>
      <c r="J1247" s="49" t="s">
        <v>6571</v>
      </c>
      <c r="K1247" s="6" t="s">
        <v>6572</v>
      </c>
      <c r="L1247" s="29">
        <f>IF($J$6="с учетом НДС",VLOOKUP(I1247,LEGEND!B:E,4,0)*(1-M1247),VLOOKUP(I1247,LEGEND!B:E,4,0)*(1-M1247)/1.2)</f>
        <v>10800</v>
      </c>
      <c r="M1247" s="57">
        <f>IF(AND(B1247&lt;&gt;"1_Электроинструмент",B1247&lt;&gt;"2_Садовая техника"),$J$5,IF($J$4&lt;=20%,$J$4,IFERROR(VLOOKUP(S1247,LEGEND!$L$2:$M$5,2,FALSE),$J$4)))</f>
        <v>0</v>
      </c>
      <c r="N1247" s="48" t="s">
        <v>60</v>
      </c>
      <c r="O1247" s="49" t="s">
        <v>60</v>
      </c>
      <c r="P1247" s="49" t="s">
        <v>66</v>
      </c>
      <c r="Q1247" s="49" t="s">
        <v>67</v>
      </c>
      <c r="R1247" s="50" t="s">
        <v>68</v>
      </c>
      <c r="S1247" s="49" t="s">
        <v>60</v>
      </c>
      <c r="T1247" s="73" t="str">
        <f>IF(_xlfn.XLOOKUP(I1247,LEGEND!B:B,LEGEND!H:H)&lt;&gt;"-",HYPERLINK(_xlfn.XLOOKUP(I1247,LEGEND!B:B,LEGEND!H:H),"link"),_xlfn.XLOOKUP(I1247,LEGEND!B:B,LEGEND!H:H))</f>
        <v>link</v>
      </c>
      <c r="U1247" s="73" t="str">
        <f>HYPERLINK(_xlfn.XLOOKUP(I1247,LEGEND!B:B,LEGEND!I:I))</f>
        <v>https://milwaukee-media-images.s3.amazonaws.com/hi/48532673--Hero_1.jpg</v>
      </c>
      <c r="V1247" s="51" t="s">
        <v>6573</v>
      </c>
      <c r="W1247" s="63" t="s">
        <v>71</v>
      </c>
      <c r="X1247" s="64">
        <v>245</v>
      </c>
      <c r="Y1247" s="64">
        <v>45</v>
      </c>
      <c r="Z1247" s="64">
        <v>245</v>
      </c>
      <c r="AA1247" s="84">
        <v>2.831</v>
      </c>
      <c r="AB1247" s="85">
        <v>1</v>
      </c>
      <c r="AC1247" s="85">
        <v>1</v>
      </c>
    </row>
    <row r="1248" spans="1:29" ht="25.5">
      <c r="A1248" s="1"/>
      <c r="B1248" s="6" t="s">
        <v>55</v>
      </c>
      <c r="C1248" s="6" t="s">
        <v>4069</v>
      </c>
      <c r="D1248" s="6" t="s">
        <v>1235</v>
      </c>
      <c r="E1248" s="49" t="s">
        <v>1236</v>
      </c>
      <c r="F1248" s="6" t="s">
        <v>4070</v>
      </c>
      <c r="G1248" s="6" t="s">
        <v>60</v>
      </c>
      <c r="H1248" s="6" t="s">
        <v>6635</v>
      </c>
      <c r="I1248" s="62" t="s">
        <v>6641</v>
      </c>
      <c r="J1248" s="49" t="s">
        <v>6642</v>
      </c>
      <c r="K1248" s="6" t="s">
        <v>6643</v>
      </c>
      <c r="L1248" s="29">
        <f>IF($J$6="с учетом НДС",VLOOKUP(I1248,LEGEND!B:E,4,0)*(1-M1248),VLOOKUP(I1248,LEGEND!B:E,4,0)*(1-M1248)/1.2)</f>
        <v>11600</v>
      </c>
      <c r="M1248" s="57">
        <f>IF(AND(B1248&lt;&gt;"1_Электроинструмент",B1248&lt;&gt;"2_Садовая техника"),$J$5,IF($J$4&lt;=20%,$J$4,IFERROR(VLOOKUP(S1248,LEGEND!$L$2:$M$5,2,FALSE),$J$4)))</f>
        <v>0</v>
      </c>
      <c r="N1248" s="48" t="s">
        <v>6644</v>
      </c>
      <c r="O1248" s="49" t="s">
        <v>60</v>
      </c>
      <c r="P1248" s="49" t="s">
        <v>66</v>
      </c>
      <c r="Q1248" s="49" t="s">
        <v>473</v>
      </c>
      <c r="R1248" s="50" t="s">
        <v>68</v>
      </c>
      <c r="S1248" s="49" t="s">
        <v>60</v>
      </c>
      <c r="T1248" s="73" t="str">
        <f>IF(_xlfn.XLOOKUP(I1248,LEGEND!B:B,LEGEND!H:H)&lt;&gt;"-",HYPERLINK(_xlfn.XLOOKUP(I1248,LEGEND!B:B,LEGEND!H:H),"link"),_xlfn.XLOOKUP(I1248,LEGEND!B:B,LEGEND!H:H))</f>
        <v>link</v>
      </c>
      <c r="U1248" s="73" t="str">
        <f>HYPERLINK(_xlfn.XLOOKUP(I1248,LEGEND!B:B,LEGEND!I:I))</f>
        <v>https://milwaukee-media-images.s3.amazonaws.com/hi/48532582--Hero_1.jpg</v>
      </c>
      <c r="V1248" s="51" t="s">
        <v>6645</v>
      </c>
      <c r="W1248" s="63" t="s">
        <v>71</v>
      </c>
      <c r="X1248" s="64">
        <v>220</v>
      </c>
      <c r="Y1248" s="64">
        <v>210</v>
      </c>
      <c r="Z1248" s="64">
        <v>100</v>
      </c>
      <c r="AA1248" s="84">
        <v>2.4279999999999999</v>
      </c>
      <c r="AB1248" s="85">
        <v>1</v>
      </c>
      <c r="AC1248" s="85">
        <v>1</v>
      </c>
    </row>
    <row r="1249" spans="1:29" ht="25.5">
      <c r="A1249" s="1"/>
      <c r="B1249" s="6" t="s">
        <v>55</v>
      </c>
      <c r="C1249" s="6" t="s">
        <v>4069</v>
      </c>
      <c r="D1249" s="6" t="s">
        <v>1235</v>
      </c>
      <c r="E1249" s="49" t="s">
        <v>1236</v>
      </c>
      <c r="F1249" s="6" t="s">
        <v>4070</v>
      </c>
      <c r="G1249" s="6" t="s">
        <v>60</v>
      </c>
      <c r="H1249" s="6" t="s">
        <v>6608</v>
      </c>
      <c r="I1249" s="61" t="s">
        <v>6609</v>
      </c>
      <c r="J1249" s="49" t="s">
        <v>6610</v>
      </c>
      <c r="K1249" s="6" t="s">
        <v>6611</v>
      </c>
      <c r="L1249" s="29">
        <f>IF($J$6="с учетом НДС",VLOOKUP(I1249,LEGEND!B:E,4,0)*(1-M1249),VLOOKUP(I1249,LEGEND!B:E,4,0)*(1-M1249)/1.2)</f>
        <v>11900</v>
      </c>
      <c r="M1249" s="57">
        <f>IF(AND(B1249&lt;&gt;"1_Электроинструмент",B1249&lt;&gt;"2_Садовая техника"),$J$5,IF($J$4&lt;=20%,$J$4,IFERROR(VLOOKUP(S1249,LEGEND!$L$2:$M$5,2,FALSE),$J$4)))</f>
        <v>0</v>
      </c>
      <c r="N1249" s="48" t="s">
        <v>60</v>
      </c>
      <c r="O1249" s="49" t="s">
        <v>60</v>
      </c>
      <c r="P1249" s="49" t="s">
        <v>66</v>
      </c>
      <c r="Q1249" s="49" t="s">
        <v>473</v>
      </c>
      <c r="R1249" s="50" t="s">
        <v>68</v>
      </c>
      <c r="S1249" s="49" t="s">
        <v>60</v>
      </c>
      <c r="T1249" s="73" t="str">
        <f>IF(_xlfn.XLOOKUP(I1249,LEGEND!B:B,LEGEND!H:H)&lt;&gt;"-",HYPERLINK(_xlfn.XLOOKUP(I1249,LEGEND!B:B,LEGEND!H:H),"link"),_xlfn.XLOOKUP(I1249,LEGEND!B:B,LEGEND!H:H))</f>
        <v>link</v>
      </c>
      <c r="U1249" s="73" t="str">
        <f>HYPERLINK(_xlfn.XLOOKUP(I1249,LEGEND!B:B,LEGEND!I:I))</f>
        <v>https://milwaukee-media-images.s3.amazonaws.com/hi/48532672--Hero_1.jpg</v>
      </c>
      <c r="V1249" s="51" t="s">
        <v>6612</v>
      </c>
      <c r="W1249" s="63" t="s">
        <v>71</v>
      </c>
      <c r="X1249" s="64">
        <v>245</v>
      </c>
      <c r="Y1249" s="64">
        <v>45</v>
      </c>
      <c r="Z1249" s="64">
        <v>245</v>
      </c>
      <c r="AA1249" s="84">
        <v>2.7669999999999999</v>
      </c>
      <c r="AB1249" s="85">
        <v>1</v>
      </c>
      <c r="AC1249" s="85">
        <v>1</v>
      </c>
    </row>
    <row r="1250" spans="1:29" ht="38.25">
      <c r="A1250" s="1"/>
      <c r="B1250" s="6" t="s">
        <v>55</v>
      </c>
      <c r="C1250" s="6" t="s">
        <v>4069</v>
      </c>
      <c r="D1250" s="6" t="s">
        <v>1235</v>
      </c>
      <c r="E1250" s="49" t="s">
        <v>1236</v>
      </c>
      <c r="F1250" s="6" t="s">
        <v>4070</v>
      </c>
      <c r="G1250" s="6" t="s">
        <v>60</v>
      </c>
      <c r="H1250" s="6" t="s">
        <v>6558</v>
      </c>
      <c r="I1250" s="62" t="s">
        <v>6559</v>
      </c>
      <c r="J1250" s="49" t="s">
        <v>6560</v>
      </c>
      <c r="K1250" s="6" t="s">
        <v>6561</v>
      </c>
      <c r="L1250" s="29">
        <f>IF($J$6="с учетом НДС",VLOOKUP(I1250,LEGEND!B:E,4,0)*(1-M1250),VLOOKUP(I1250,LEGEND!B:E,4,0)*(1-M1250)/1.2)</f>
        <v>14000</v>
      </c>
      <c r="M1250" s="57">
        <f>IF(AND(B1250&lt;&gt;"1_Электроинструмент",B1250&lt;&gt;"2_Садовая техника"),$J$5,IF($J$4&lt;=20%,$J$4,IFERROR(VLOOKUP(S1250,LEGEND!$L$2:$M$5,2,FALSE),$J$4)))</f>
        <v>0</v>
      </c>
      <c r="N1250" s="48" t="s">
        <v>60</v>
      </c>
      <c r="O1250" s="49" t="s">
        <v>60</v>
      </c>
      <c r="P1250" s="49" t="s">
        <v>66</v>
      </c>
      <c r="Q1250" s="49" t="s">
        <v>67</v>
      </c>
      <c r="R1250" s="50" t="s">
        <v>68</v>
      </c>
      <c r="S1250" s="49" t="s">
        <v>60</v>
      </c>
      <c r="T1250" s="73" t="str">
        <f>IF(_xlfn.XLOOKUP(I1250,LEGEND!B:B,LEGEND!H:H)&lt;&gt;"-",HYPERLINK(_xlfn.XLOOKUP(I1250,LEGEND!B:B,LEGEND!H:H),"link"),_xlfn.XLOOKUP(I1250,LEGEND!B:B,LEGEND!H:H))</f>
        <v>link</v>
      </c>
      <c r="U1250" s="73" t="str">
        <f>HYPERLINK(_xlfn.XLOOKUP(I1250,LEGEND!B:B,LEGEND!I:I))</f>
        <v>https://milwaukee-media-images.s3.amazonaws.com/hi/48532675--Hero_1.jpg</v>
      </c>
      <c r="V1250" s="51" t="s">
        <v>6563</v>
      </c>
      <c r="W1250" s="63" t="s">
        <v>71</v>
      </c>
      <c r="X1250" s="64">
        <v>305</v>
      </c>
      <c r="Y1250" s="64">
        <v>48</v>
      </c>
      <c r="Z1250" s="64">
        <v>299</v>
      </c>
      <c r="AA1250" s="84">
        <v>3.6110000000000002</v>
      </c>
      <c r="AB1250" s="85">
        <v>1</v>
      </c>
      <c r="AC1250" s="85">
        <v>1</v>
      </c>
    </row>
    <row r="1251" spans="1:29" ht="25.5">
      <c r="A1251" s="1"/>
      <c r="B1251" s="6" t="s">
        <v>55</v>
      </c>
      <c r="C1251" s="6" t="s">
        <v>4069</v>
      </c>
      <c r="D1251" s="6" t="s">
        <v>1235</v>
      </c>
      <c r="E1251" s="49" t="s">
        <v>1236</v>
      </c>
      <c r="F1251" s="6" t="s">
        <v>4070</v>
      </c>
      <c r="G1251" s="6" t="s">
        <v>60</v>
      </c>
      <c r="H1251" s="6" t="s">
        <v>6613</v>
      </c>
      <c r="I1251" s="61" t="s">
        <v>6614</v>
      </c>
      <c r="J1251" s="49" t="s">
        <v>6615</v>
      </c>
      <c r="K1251" s="6" t="s">
        <v>6616</v>
      </c>
      <c r="L1251" s="29">
        <f>IF($J$6="с учетом НДС",VLOOKUP(I1251,LEGEND!B:E,4,0)*(1-M1251),VLOOKUP(I1251,LEGEND!B:E,4,0)*(1-M1251)/1.2)</f>
        <v>14600</v>
      </c>
      <c r="M1251" s="57">
        <f>IF(AND(B1251&lt;&gt;"1_Электроинструмент",B1251&lt;&gt;"2_Садовая техника"),$J$5,IF($J$4&lt;=20%,$J$4,IFERROR(VLOOKUP(S1251,LEGEND!$L$2:$M$5,2,FALSE),$J$4)))</f>
        <v>0</v>
      </c>
      <c r="N1251" s="48" t="s">
        <v>60</v>
      </c>
      <c r="O1251" s="49" t="s">
        <v>60</v>
      </c>
      <c r="P1251" s="49" t="s">
        <v>66</v>
      </c>
      <c r="Q1251" s="49" t="s">
        <v>67</v>
      </c>
      <c r="R1251" s="50" t="s">
        <v>68</v>
      </c>
      <c r="S1251" s="49" t="s">
        <v>60</v>
      </c>
      <c r="T1251" s="73" t="str">
        <f>IF(_xlfn.XLOOKUP(I1251,LEGEND!B:B,LEGEND!H:H)&lt;&gt;"-",HYPERLINK(_xlfn.XLOOKUP(I1251,LEGEND!B:B,LEGEND!H:H),"link"),_xlfn.XLOOKUP(I1251,LEGEND!B:B,LEGEND!H:H))</f>
        <v>link</v>
      </c>
      <c r="U1251" s="73" t="str">
        <f>HYPERLINK(_xlfn.XLOOKUP(I1251,LEGEND!B:B,LEGEND!I:I))</f>
        <v>https://milwaukee-media-images.s3.amazonaws.com/hi/48532674--Hero_1.jpg</v>
      </c>
      <c r="V1251" s="51" t="s">
        <v>6617</v>
      </c>
      <c r="W1251" s="63" t="s">
        <v>71</v>
      </c>
      <c r="X1251" s="64">
        <v>305</v>
      </c>
      <c r="Y1251" s="64">
        <v>48</v>
      </c>
      <c r="Z1251" s="64">
        <v>299</v>
      </c>
      <c r="AA1251" s="84">
        <v>4.0999999999999996</v>
      </c>
      <c r="AB1251" s="85">
        <v>1</v>
      </c>
      <c r="AC1251" s="85">
        <v>1</v>
      </c>
    </row>
    <row r="1252" spans="1:29" ht="33.75">
      <c r="A1252" s="1"/>
      <c r="B1252" s="6" t="s">
        <v>55</v>
      </c>
      <c r="C1252" s="6" t="s">
        <v>1340</v>
      </c>
      <c r="D1252" s="6" t="s">
        <v>1235</v>
      </c>
      <c r="E1252" s="49" t="s">
        <v>3769</v>
      </c>
      <c r="F1252" s="6" t="s">
        <v>1406</v>
      </c>
      <c r="G1252" s="6" t="s">
        <v>85</v>
      </c>
      <c r="H1252" s="6" t="s">
        <v>3770</v>
      </c>
      <c r="I1252" s="61" t="s">
        <v>3771</v>
      </c>
      <c r="J1252" s="49" t="s">
        <v>3772</v>
      </c>
      <c r="K1252" s="6" t="s">
        <v>3773</v>
      </c>
      <c r="L1252" s="29">
        <f>IF($J$6="с учетом НДС",VLOOKUP(I1252,LEGEND!B:E,4,0)*(1-M1252),VLOOKUP(I1252,LEGEND!B:E,4,0)*(1-M1252)/1.2)</f>
        <v>104490</v>
      </c>
      <c r="M1252" s="57">
        <f>IF(AND(B1252&lt;&gt;"1_Электроинструмент",B1252&lt;&gt;"2_Садовая техника"),$J$5,IF($J$4&lt;=20%,$J$4,IFERROR(VLOOKUP(S1252,LEGEND!$L$2:$M$5,2,FALSE),$J$4)))</f>
        <v>0</v>
      </c>
      <c r="N1252" s="48" t="s">
        <v>3774</v>
      </c>
      <c r="O1252" s="49" t="s">
        <v>60</v>
      </c>
      <c r="P1252" s="49" t="s">
        <v>66</v>
      </c>
      <c r="Q1252" s="49" t="s">
        <v>67</v>
      </c>
      <c r="R1252" s="50" t="s">
        <v>68</v>
      </c>
      <c r="S1252" s="49" t="s">
        <v>60</v>
      </c>
      <c r="T1252" s="73" t="str">
        <f>IF(_xlfn.XLOOKUP(I1252,LEGEND!B:B,LEGEND!H:H)&lt;&gt;"-",HYPERLINK(_xlfn.XLOOKUP(I1252,LEGEND!B:B,LEGEND!H:H),"link"),_xlfn.XLOOKUP(I1252,LEGEND!B:B,LEGEND!H:H))</f>
        <v>link</v>
      </c>
      <c r="U1252" s="73" t="str">
        <f>HYPERLINK(_xlfn.XLOOKUP(I1252,LEGEND!B:B,LEGEND!I:I))</f>
        <v>https://milwaukee-media-images.s3.amazonaws.com/hi/M18_FFSDC10-0--Hero_1.jpg</v>
      </c>
      <c r="V1252" s="51" t="s">
        <v>3776</v>
      </c>
      <c r="W1252" s="63" t="s">
        <v>71</v>
      </c>
      <c r="X1252" s="64">
        <v>479</v>
      </c>
      <c r="Y1252" s="64">
        <v>463</v>
      </c>
      <c r="Z1252" s="64">
        <v>537</v>
      </c>
      <c r="AA1252" s="84">
        <v>20.239000000000001</v>
      </c>
      <c r="AB1252" s="85">
        <v>1</v>
      </c>
      <c r="AC1252" s="85">
        <v>1</v>
      </c>
    </row>
    <row r="1253" spans="1:29" ht="33.75">
      <c r="A1253" s="1"/>
      <c r="B1253" s="6" t="s">
        <v>55</v>
      </c>
      <c r="C1253" s="6" t="s">
        <v>1340</v>
      </c>
      <c r="D1253" s="6" t="s">
        <v>1235</v>
      </c>
      <c r="E1253" s="49" t="s">
        <v>3769</v>
      </c>
      <c r="F1253" s="6" t="s">
        <v>1406</v>
      </c>
      <c r="G1253" s="6" t="s">
        <v>85</v>
      </c>
      <c r="H1253" s="6" t="s">
        <v>3777</v>
      </c>
      <c r="I1253" s="61" t="s">
        <v>3778</v>
      </c>
      <c r="J1253" s="49" t="s">
        <v>3779</v>
      </c>
      <c r="K1253" s="6" t="s">
        <v>3780</v>
      </c>
      <c r="L1253" s="29">
        <f>IF($J$6="с учетом НДС",VLOOKUP(I1253,LEGEND!B:E,4,0)*(1-M1253),VLOOKUP(I1253,LEGEND!B:E,4,0)*(1-M1253)/1.2)</f>
        <v>150990</v>
      </c>
      <c r="M1253" s="57">
        <f>IF(AND(B1253&lt;&gt;"1_Электроинструмент",B1253&lt;&gt;"2_Садовая техника"),$J$5,IF($J$4&lt;=20%,$J$4,IFERROR(VLOOKUP(S1253,LEGEND!$L$2:$M$5,2,FALSE),$J$4)))</f>
        <v>0</v>
      </c>
      <c r="N1253" s="48" t="s">
        <v>3781</v>
      </c>
      <c r="O1253" s="49" t="s">
        <v>60</v>
      </c>
      <c r="P1253" s="49" t="s">
        <v>66</v>
      </c>
      <c r="Q1253" s="49" t="s">
        <v>67</v>
      </c>
      <c r="R1253" s="50" t="s">
        <v>68</v>
      </c>
      <c r="S1253" s="49" t="s">
        <v>60</v>
      </c>
      <c r="T1253" s="73" t="str">
        <f>IF(_xlfn.XLOOKUP(I1253,LEGEND!B:B,LEGEND!H:H)&lt;&gt;"-",HYPERLINK(_xlfn.XLOOKUP(I1253,LEGEND!B:B,LEGEND!H:H),"link"),_xlfn.XLOOKUP(I1253,LEGEND!B:B,LEGEND!H:H))</f>
        <v>link</v>
      </c>
      <c r="U1253" s="73" t="str">
        <f>HYPERLINK(_xlfn.XLOOKUP(I1253,LEGEND!B:B,LEGEND!I:I))</f>
        <v>https://milwaukee-media-images.s3.amazonaws.com/hi/M18_FFSDC13-0--Hero_1.jpg</v>
      </c>
      <c r="V1253" s="51" t="s">
        <v>3783</v>
      </c>
      <c r="W1253" s="63" t="s">
        <v>71</v>
      </c>
      <c r="X1253" s="64">
        <v>799</v>
      </c>
      <c r="Y1253" s="64">
        <v>479</v>
      </c>
      <c r="Z1253" s="64">
        <v>537</v>
      </c>
      <c r="AA1253" s="84">
        <v>42.71</v>
      </c>
      <c r="AB1253" s="85">
        <v>1</v>
      </c>
      <c r="AC1253" s="85">
        <v>1</v>
      </c>
    </row>
    <row r="1254" spans="1:29" ht="33.75">
      <c r="A1254" s="1"/>
      <c r="B1254" s="6" t="s">
        <v>55</v>
      </c>
      <c r="C1254" s="6" t="s">
        <v>1340</v>
      </c>
      <c r="D1254" s="6" t="s">
        <v>1235</v>
      </c>
      <c r="E1254" s="49" t="s">
        <v>3769</v>
      </c>
      <c r="F1254" s="6" t="s">
        <v>1406</v>
      </c>
      <c r="G1254" s="6" t="s">
        <v>85</v>
      </c>
      <c r="H1254" s="6" t="s">
        <v>3784</v>
      </c>
      <c r="I1254" s="61" t="s">
        <v>3785</v>
      </c>
      <c r="J1254" s="49" t="s">
        <v>3786</v>
      </c>
      <c r="K1254" s="6" t="s">
        <v>3787</v>
      </c>
      <c r="L1254" s="29">
        <f>IF($J$6="с учетом НДС",VLOOKUP(I1254,LEGEND!B:E,4,0)*(1-M1254),VLOOKUP(I1254,LEGEND!B:E,4,0)*(1-M1254)/1.2)</f>
        <v>159490</v>
      </c>
      <c r="M1254" s="57">
        <f>IF(AND(B1254&lt;&gt;"1_Электроинструмент",B1254&lt;&gt;"2_Садовая техника"),$J$5,IF($J$4&lt;=20%,$J$4,IFERROR(VLOOKUP(S1254,LEGEND!$L$2:$M$5,2,FALSE),$J$4)))</f>
        <v>0</v>
      </c>
      <c r="N1254" s="48" t="s">
        <v>3788</v>
      </c>
      <c r="O1254" s="49" t="s">
        <v>60</v>
      </c>
      <c r="P1254" s="49" t="s">
        <v>66</v>
      </c>
      <c r="Q1254" s="49" t="s">
        <v>67</v>
      </c>
      <c r="R1254" s="50" t="s">
        <v>68</v>
      </c>
      <c r="S1254" s="49" t="s">
        <v>60</v>
      </c>
      <c r="T1254" s="73" t="str">
        <f>IF(_xlfn.XLOOKUP(I1254,LEGEND!B:B,LEGEND!H:H)&lt;&gt;"-",HYPERLINK(_xlfn.XLOOKUP(I1254,LEGEND!B:B,LEGEND!H:H),"link"),_xlfn.XLOOKUP(I1254,LEGEND!B:B,LEGEND!H:H))</f>
        <v>link</v>
      </c>
      <c r="U1254" s="73" t="str">
        <f>HYPERLINK(_xlfn.XLOOKUP(I1254,LEGEND!B:B,LEGEND!I:I))</f>
        <v>https://milwaukee-media-images.s3.amazonaws.com/hi/M18_FFSDC16-0--Hero_1.jpg</v>
      </c>
      <c r="V1254" s="51" t="s">
        <v>3790</v>
      </c>
      <c r="W1254" s="63" t="s">
        <v>71</v>
      </c>
      <c r="X1254" s="64">
        <v>799</v>
      </c>
      <c r="Y1254" s="64">
        <v>479</v>
      </c>
      <c r="Z1254" s="64">
        <v>537</v>
      </c>
      <c r="AA1254" s="84">
        <v>36.704999999999998</v>
      </c>
      <c r="AB1254" s="85">
        <v>1</v>
      </c>
      <c r="AC1254" s="85">
        <v>1</v>
      </c>
    </row>
    <row r="1255" spans="1:29" ht="33.75">
      <c r="A1255" s="1"/>
      <c r="B1255" s="6" t="s">
        <v>55</v>
      </c>
      <c r="C1255" s="6" t="s">
        <v>1340</v>
      </c>
      <c r="D1255" s="6" t="s">
        <v>1235</v>
      </c>
      <c r="E1255" s="49" t="s">
        <v>3769</v>
      </c>
      <c r="F1255" s="6" t="s">
        <v>1406</v>
      </c>
      <c r="G1255" s="6" t="s">
        <v>85</v>
      </c>
      <c r="H1255" s="6" t="s">
        <v>3791</v>
      </c>
      <c r="I1255" s="61" t="s">
        <v>3792</v>
      </c>
      <c r="J1255" s="49" t="s">
        <v>3793</v>
      </c>
      <c r="K1255" s="6" t="s">
        <v>3794</v>
      </c>
      <c r="L1255" s="29">
        <f>IF($J$6="с учетом НДС",VLOOKUP(I1255,LEGEND!B:E,4,0)*(1-M1255),VLOOKUP(I1255,LEGEND!B:E,4,0)*(1-M1255)/1.2)</f>
        <v>194490</v>
      </c>
      <c r="M1255" s="57">
        <f>IF(AND(B1255&lt;&gt;"1_Электроинструмент",B1255&lt;&gt;"2_Садовая техника"),$J$5,IF($J$4&lt;=20%,$J$4,IFERROR(VLOOKUP(S1255,LEGEND!$L$2:$M$5,2,FALSE),$J$4)))</f>
        <v>0</v>
      </c>
      <c r="N1255" s="48" t="s">
        <v>3795</v>
      </c>
      <c r="O1255" s="49" t="s">
        <v>60</v>
      </c>
      <c r="P1255" s="49" t="s">
        <v>66</v>
      </c>
      <c r="Q1255" s="49" t="s">
        <v>67</v>
      </c>
      <c r="R1255" s="50" t="s">
        <v>68</v>
      </c>
      <c r="S1255" s="49" t="s">
        <v>60</v>
      </c>
      <c r="T1255" s="73" t="str">
        <f>IF(_xlfn.XLOOKUP(I1255,LEGEND!B:B,LEGEND!H:H)&lt;&gt;"-",HYPERLINK(_xlfn.XLOOKUP(I1255,LEGEND!B:B,LEGEND!H:H),"link"),_xlfn.XLOOKUP(I1255,LEGEND!B:B,LEGEND!H:H))</f>
        <v>link</v>
      </c>
      <c r="U1255" s="73" t="str">
        <f>HYPERLINK(_xlfn.XLOOKUP(I1255,LEGEND!B:B,LEGEND!I:I))</f>
        <v>https://milwaukee-media-images.s3.amazonaws.com/hi/M18_FFSDC16-502--Hero_1.jpg</v>
      </c>
      <c r="V1255" s="51" t="s">
        <v>3796</v>
      </c>
      <c r="W1255" s="63" t="s">
        <v>71</v>
      </c>
      <c r="X1255" s="64">
        <v>799</v>
      </c>
      <c r="Y1255" s="64">
        <v>479</v>
      </c>
      <c r="Z1255" s="64">
        <v>537</v>
      </c>
      <c r="AA1255" s="84">
        <v>38.976999999999997</v>
      </c>
      <c r="AB1255" s="85">
        <v>1</v>
      </c>
      <c r="AC1255" s="85">
        <v>1</v>
      </c>
    </row>
    <row r="1256" spans="1:29" ht="25.5">
      <c r="A1256" s="1"/>
      <c r="B1256" s="6" t="s">
        <v>55</v>
      </c>
      <c r="C1256" s="6" t="s">
        <v>4069</v>
      </c>
      <c r="D1256" s="6" t="s">
        <v>1235</v>
      </c>
      <c r="E1256" s="49" t="s">
        <v>3769</v>
      </c>
      <c r="F1256" s="6" t="s">
        <v>1318</v>
      </c>
      <c r="G1256" s="6" t="s">
        <v>60</v>
      </c>
      <c r="H1256" s="6" t="s">
        <v>6748</v>
      </c>
      <c r="I1256" s="61" t="s">
        <v>6749</v>
      </c>
      <c r="J1256" s="49" t="s">
        <v>6750</v>
      </c>
      <c r="K1256" s="6" t="s">
        <v>6751</v>
      </c>
      <c r="L1256" s="29">
        <f>IF($J$6="с учетом НДС",VLOOKUP(I1256,LEGEND!B:E,4,0)*(1-M1256),VLOOKUP(I1256,LEGEND!B:E,4,0)*(1-M1256)/1.2)</f>
        <v>3300</v>
      </c>
      <c r="M1256" s="57">
        <f>IF(AND(B1256&lt;&gt;"1_Электроинструмент",B1256&lt;&gt;"2_Садовая техника"),$J$5,IF($J$4&lt;=20%,$J$4,IFERROR(VLOOKUP(S1256,LEGEND!$L$2:$M$5,2,FALSE),$J$4)))</f>
        <v>0</v>
      </c>
      <c r="N1256" s="48" t="s">
        <v>60</v>
      </c>
      <c r="O1256" s="49" t="s">
        <v>60</v>
      </c>
      <c r="P1256" s="49" t="s">
        <v>66</v>
      </c>
      <c r="Q1256" s="49" t="s">
        <v>67</v>
      </c>
      <c r="R1256" s="50" t="s">
        <v>68</v>
      </c>
      <c r="S1256" s="49" t="s">
        <v>60</v>
      </c>
      <c r="T1256" s="73" t="str">
        <f>IF(_xlfn.XLOOKUP(I1256,LEGEND!B:B,LEGEND!H:H)&lt;&gt;"-",HYPERLINK(_xlfn.XLOOKUP(I1256,LEGEND!B:B,LEGEND!H:H),"link"),_xlfn.XLOOKUP(I1256,LEGEND!B:B,LEGEND!H:H))</f>
        <v>link</v>
      </c>
      <c r="U1256" s="73" t="str">
        <f>HYPERLINK(_xlfn.XLOOKUP(I1256,LEGEND!B:B,LEGEND!I:I))</f>
        <v>https://milwaukee-media-images.s3.amazonaws.com/hi/4932478225--Hero_1.jpg</v>
      </c>
      <c r="V1256" s="51" t="s">
        <v>6753</v>
      </c>
      <c r="W1256" s="63" t="s">
        <v>71</v>
      </c>
      <c r="X1256" s="64">
        <v>120</v>
      </c>
      <c r="Y1256" s="64">
        <v>120</v>
      </c>
      <c r="Z1256" s="64">
        <v>78</v>
      </c>
      <c r="AA1256" s="84">
        <v>0.312</v>
      </c>
      <c r="AB1256" s="85">
        <v>1</v>
      </c>
      <c r="AC1256" s="85">
        <v>1</v>
      </c>
    </row>
    <row r="1257" spans="1:29" ht="25.5">
      <c r="A1257" s="1"/>
      <c r="B1257" s="6" t="s">
        <v>55</v>
      </c>
      <c r="C1257" s="6" t="s">
        <v>4069</v>
      </c>
      <c r="D1257" s="6" t="s">
        <v>1235</v>
      </c>
      <c r="E1257" s="49" t="s">
        <v>3769</v>
      </c>
      <c r="F1257" s="6" t="s">
        <v>1318</v>
      </c>
      <c r="G1257" s="6" t="s">
        <v>60</v>
      </c>
      <c r="H1257" s="6" t="s">
        <v>6783</v>
      </c>
      <c r="I1257" s="61" t="s">
        <v>6784</v>
      </c>
      <c r="J1257" s="49" t="s">
        <v>6785</v>
      </c>
      <c r="K1257" s="6" t="s">
        <v>6786</v>
      </c>
      <c r="L1257" s="29">
        <f>IF($J$6="с учетом НДС",VLOOKUP(I1257,LEGEND!B:E,4,0)*(1-M1257),VLOOKUP(I1257,LEGEND!B:E,4,0)*(1-M1257)/1.2)</f>
        <v>7500</v>
      </c>
      <c r="M1257" s="57">
        <f>IF(AND(B1257&lt;&gt;"1_Электроинструмент",B1257&lt;&gt;"2_Садовая техника"),$J$5,IF($J$4&lt;=20%,$J$4,IFERROR(VLOOKUP(S1257,LEGEND!$L$2:$M$5,2,FALSE),$J$4)))</f>
        <v>0</v>
      </c>
      <c r="N1257" s="48" t="s">
        <v>60</v>
      </c>
      <c r="O1257" s="49" t="s">
        <v>60</v>
      </c>
      <c r="P1257" s="49" t="s">
        <v>66</v>
      </c>
      <c r="Q1257" s="49" t="s">
        <v>473</v>
      </c>
      <c r="R1257" s="50" t="s">
        <v>68</v>
      </c>
      <c r="S1257" s="49" t="s">
        <v>60</v>
      </c>
      <c r="T1257" s="73" t="str">
        <f>IF(_xlfn.XLOOKUP(I1257,LEGEND!B:B,LEGEND!H:H)&lt;&gt;"-",HYPERLINK(_xlfn.XLOOKUP(I1257,LEGEND!B:B,LEGEND!H:H),"link"),_xlfn.XLOOKUP(I1257,LEGEND!B:B,LEGEND!H:H))</f>
        <v>link</v>
      </c>
      <c r="U1257" s="73" t="str">
        <f>HYPERLINK(_xlfn.XLOOKUP(I1257,LEGEND!B:B,LEGEND!I:I))</f>
        <v>https://milwaukee-media-images.s3.amazonaws.com/hi/4932471994--Hero_1.jpg</v>
      </c>
      <c r="V1257" s="51" t="s">
        <v>6788</v>
      </c>
      <c r="W1257" s="63" t="s">
        <v>71</v>
      </c>
      <c r="X1257" s="64">
        <v>647</v>
      </c>
      <c r="Y1257" s="64">
        <v>57</v>
      </c>
      <c r="Z1257" s="64">
        <v>40</v>
      </c>
      <c r="AA1257" s="84">
        <v>0.28399999999999997</v>
      </c>
      <c r="AB1257" s="85">
        <v>1</v>
      </c>
      <c r="AC1257" s="85">
        <v>1</v>
      </c>
    </row>
    <row r="1258" spans="1:29" ht="25.5">
      <c r="A1258" s="1"/>
      <c r="B1258" s="6" t="s">
        <v>55</v>
      </c>
      <c r="C1258" s="6" t="s">
        <v>4069</v>
      </c>
      <c r="D1258" s="6" t="s">
        <v>1235</v>
      </c>
      <c r="E1258" s="49" t="s">
        <v>3769</v>
      </c>
      <c r="F1258" s="6" t="s">
        <v>1318</v>
      </c>
      <c r="G1258" s="6" t="s">
        <v>60</v>
      </c>
      <c r="H1258" s="6" t="s">
        <v>6742</v>
      </c>
      <c r="I1258" s="61" t="s">
        <v>6743</v>
      </c>
      <c r="J1258" s="49" t="s">
        <v>6744</v>
      </c>
      <c r="K1258" s="6" t="s">
        <v>6745</v>
      </c>
      <c r="L1258" s="29">
        <f>IF($J$6="с учетом НДС",VLOOKUP(I1258,LEGEND!B:E,4,0)*(1-M1258),VLOOKUP(I1258,LEGEND!B:E,4,0)*(1-M1258)/1.2)</f>
        <v>46800</v>
      </c>
      <c r="M1258" s="57">
        <f>IF(AND(B1258&lt;&gt;"1_Электроинструмент",B1258&lt;&gt;"2_Садовая техника"),$J$5,IF($J$4&lt;=20%,$J$4,IFERROR(VLOOKUP(S1258,LEGEND!$L$2:$M$5,2,FALSE),$J$4)))</f>
        <v>0</v>
      </c>
      <c r="N1258" s="48" t="s">
        <v>60</v>
      </c>
      <c r="O1258" s="49" t="s">
        <v>60</v>
      </c>
      <c r="P1258" s="49" t="s">
        <v>66</v>
      </c>
      <c r="Q1258" s="49" t="s">
        <v>67</v>
      </c>
      <c r="R1258" s="50" t="s">
        <v>68</v>
      </c>
      <c r="S1258" s="49" t="s">
        <v>60</v>
      </c>
      <c r="T1258" s="73" t="str">
        <f>IF(_xlfn.XLOOKUP(I1258,LEGEND!B:B,LEGEND!H:H)&lt;&gt;"-",HYPERLINK(_xlfn.XLOOKUP(I1258,LEGEND!B:B,LEGEND!H:H),"link"),_xlfn.XLOOKUP(I1258,LEGEND!B:B,LEGEND!H:H))</f>
        <v>link</v>
      </c>
      <c r="U1258" s="73" t="str">
        <f>HYPERLINK(_xlfn.XLOOKUP(I1258,LEGEND!B:B,LEGEND!I:I))</f>
        <v>https://milwaukee-media-images.s3.amazonaws.com/hi/4932471993--Hero_1.jpg</v>
      </c>
      <c r="V1258" s="51" t="s">
        <v>6747</v>
      </c>
      <c r="W1258" s="63" t="s">
        <v>71</v>
      </c>
      <c r="X1258" s="64">
        <v>329</v>
      </c>
      <c r="Y1258" s="64">
        <v>187</v>
      </c>
      <c r="Z1258" s="64">
        <v>160</v>
      </c>
      <c r="AA1258" s="84">
        <v>3.3719999999999999</v>
      </c>
      <c r="AB1258" s="85">
        <v>1</v>
      </c>
      <c r="AC1258" s="85">
        <v>1</v>
      </c>
    </row>
    <row r="1259" spans="1:29" ht="25.5">
      <c r="A1259" s="1"/>
      <c r="B1259" s="6" t="s">
        <v>55</v>
      </c>
      <c r="C1259" s="6" t="s">
        <v>4069</v>
      </c>
      <c r="D1259" s="6" t="s">
        <v>1235</v>
      </c>
      <c r="E1259" s="49" t="s">
        <v>3769</v>
      </c>
      <c r="F1259" s="6" t="s">
        <v>4070</v>
      </c>
      <c r="G1259" s="6" t="s">
        <v>60</v>
      </c>
      <c r="H1259" s="6" t="s">
        <v>6816</v>
      </c>
      <c r="I1259" s="61" t="s">
        <v>6817</v>
      </c>
      <c r="J1259" s="49" t="s">
        <v>6818</v>
      </c>
      <c r="K1259" s="6" t="s">
        <v>6819</v>
      </c>
      <c r="L1259" s="29">
        <f>IF($J$6="с учетом НДС",VLOOKUP(I1259,LEGEND!B:E,4,0)*(1-M1259),VLOOKUP(I1259,LEGEND!B:E,4,0)*(1-M1259)/1.2)</f>
        <v>1380</v>
      </c>
      <c r="M1259" s="57">
        <f>IF(AND(B1259&lt;&gt;"1_Электроинструмент",B1259&lt;&gt;"2_Садовая техника"),$J$5,IF($J$4&lt;=20%,$J$4,IFERROR(VLOOKUP(S1259,LEGEND!$L$2:$M$5,2,FALSE),$J$4)))</f>
        <v>0</v>
      </c>
      <c r="N1259" s="48" t="s">
        <v>60</v>
      </c>
      <c r="O1259" s="49" t="s">
        <v>60</v>
      </c>
      <c r="P1259" s="49" t="s">
        <v>66</v>
      </c>
      <c r="Q1259" s="49" t="s">
        <v>473</v>
      </c>
      <c r="R1259" s="50" t="s">
        <v>68</v>
      </c>
      <c r="S1259" s="49" t="s">
        <v>60</v>
      </c>
      <c r="T1259" s="73" t="str">
        <f>IF(_xlfn.XLOOKUP(I1259,LEGEND!B:B,LEGEND!H:H)&lt;&gt;"-",HYPERLINK(_xlfn.XLOOKUP(I1259,LEGEND!B:B,LEGEND!H:H),"link"),_xlfn.XLOOKUP(I1259,LEGEND!B:B,LEGEND!H:H))</f>
        <v>link</v>
      </c>
      <c r="U1259" s="73" t="str">
        <f>HYPERLINK(_xlfn.XLOOKUP(I1259,LEGEND!B:B,LEGEND!I:I))</f>
        <v>https://milwaukee-media-images.s3.amazonaws.com/hi/48532788--Hero_1.jpg</v>
      </c>
      <c r="V1259" s="51" t="s">
        <v>6821</v>
      </c>
      <c r="W1259" s="63" t="s">
        <v>71</v>
      </c>
      <c r="X1259" s="64">
        <v>75</v>
      </c>
      <c r="Y1259" s="64">
        <v>19</v>
      </c>
      <c r="Z1259" s="64">
        <v>124</v>
      </c>
      <c r="AA1259" s="84">
        <v>3.7999999999999999E-2</v>
      </c>
      <c r="AB1259" s="85">
        <v>1</v>
      </c>
      <c r="AC1259" s="85">
        <v>1</v>
      </c>
    </row>
    <row r="1260" spans="1:29" ht="25.5">
      <c r="A1260" s="1"/>
      <c r="B1260" s="6" t="s">
        <v>55</v>
      </c>
      <c r="C1260" s="6" t="s">
        <v>4069</v>
      </c>
      <c r="D1260" s="6" t="s">
        <v>1235</v>
      </c>
      <c r="E1260" s="49" t="s">
        <v>3769</v>
      </c>
      <c r="F1260" s="6" t="s">
        <v>4070</v>
      </c>
      <c r="G1260" s="6" t="s">
        <v>60</v>
      </c>
      <c r="H1260" s="6" t="s">
        <v>6766</v>
      </c>
      <c r="I1260" s="61" t="s">
        <v>6767</v>
      </c>
      <c r="J1260" s="49" t="s">
        <v>6768</v>
      </c>
      <c r="K1260" s="6" t="s">
        <v>6769</v>
      </c>
      <c r="L1260" s="29">
        <f>IF($J$6="с учетом НДС",VLOOKUP(I1260,LEGEND!B:E,4,0)*(1-M1260),VLOOKUP(I1260,LEGEND!B:E,4,0)*(1-M1260)/1.2)</f>
        <v>1500</v>
      </c>
      <c r="M1260" s="57">
        <f>IF(AND(B1260&lt;&gt;"1_Электроинструмент",B1260&lt;&gt;"2_Садовая техника"),$J$5,IF($J$4&lt;=20%,$J$4,IFERROR(VLOOKUP(S1260,LEGEND!$L$2:$M$5,2,FALSE),$J$4)))</f>
        <v>0</v>
      </c>
      <c r="N1260" s="48" t="s">
        <v>60</v>
      </c>
      <c r="O1260" s="49" t="s">
        <v>60</v>
      </c>
      <c r="P1260" s="49" t="s">
        <v>66</v>
      </c>
      <c r="Q1260" s="49" t="s">
        <v>473</v>
      </c>
      <c r="R1260" s="50" t="s">
        <v>68</v>
      </c>
      <c r="S1260" s="49" t="s">
        <v>60</v>
      </c>
      <c r="T1260" s="73" t="str">
        <f>IF(_xlfn.XLOOKUP(I1260,LEGEND!B:B,LEGEND!H:H)&lt;&gt;"-",HYPERLINK(_xlfn.XLOOKUP(I1260,LEGEND!B:B,LEGEND!H:H),"link"),_xlfn.XLOOKUP(I1260,LEGEND!B:B,LEGEND!H:H))</f>
        <v>link</v>
      </c>
      <c r="U1260" s="73" t="str">
        <f>HYPERLINK(_xlfn.XLOOKUP(I1260,LEGEND!B:B,LEGEND!I:I))</f>
        <v>https://milwaukee-media-images.s3.amazonaws.com/hi/48532786--Hero_1.jpg</v>
      </c>
      <c r="V1260" s="51" t="s">
        <v>6771</v>
      </c>
      <c r="W1260" s="63" t="s">
        <v>71</v>
      </c>
      <c r="X1260" s="64">
        <v>75</v>
      </c>
      <c r="Y1260" s="64">
        <v>48</v>
      </c>
      <c r="Z1260" s="64">
        <v>175</v>
      </c>
      <c r="AA1260" s="84">
        <v>8.5000000000000006E-2</v>
      </c>
      <c r="AB1260" s="85">
        <v>1</v>
      </c>
      <c r="AC1260" s="85">
        <v>1</v>
      </c>
    </row>
    <row r="1261" spans="1:29" ht="25.5">
      <c r="A1261" s="1"/>
      <c r="B1261" s="6" t="s">
        <v>55</v>
      </c>
      <c r="C1261" s="6" t="s">
        <v>4069</v>
      </c>
      <c r="D1261" s="6" t="s">
        <v>1235</v>
      </c>
      <c r="E1261" s="49" t="s">
        <v>3769</v>
      </c>
      <c r="F1261" s="6" t="s">
        <v>4070</v>
      </c>
      <c r="G1261" s="6" t="s">
        <v>60</v>
      </c>
      <c r="H1261" s="6" t="s">
        <v>6777</v>
      </c>
      <c r="I1261" s="61" t="s">
        <v>6778</v>
      </c>
      <c r="J1261" s="49" t="s">
        <v>6779</v>
      </c>
      <c r="K1261" s="6" t="s">
        <v>6780</v>
      </c>
      <c r="L1261" s="29">
        <f>IF($J$6="с учетом НДС",VLOOKUP(I1261,LEGEND!B:E,4,0)*(1-M1261),VLOOKUP(I1261,LEGEND!B:E,4,0)*(1-M1261)/1.2)</f>
        <v>1500</v>
      </c>
      <c r="M1261" s="57">
        <f>IF(AND(B1261&lt;&gt;"1_Электроинструмент",B1261&lt;&gt;"2_Садовая техника"),$J$5,IF($J$4&lt;=20%,$J$4,IFERROR(VLOOKUP(S1261,LEGEND!$L$2:$M$5,2,FALSE),$J$4)))</f>
        <v>0</v>
      </c>
      <c r="N1261" s="48" t="s">
        <v>60</v>
      </c>
      <c r="O1261" s="49" t="s">
        <v>60</v>
      </c>
      <c r="P1261" s="49" t="s">
        <v>66</v>
      </c>
      <c r="Q1261" s="49" t="s">
        <v>473</v>
      </c>
      <c r="R1261" s="50" t="s">
        <v>68</v>
      </c>
      <c r="S1261" s="49" t="s">
        <v>60</v>
      </c>
      <c r="T1261" s="73" t="str">
        <f>IF(_xlfn.XLOOKUP(I1261,LEGEND!B:B,LEGEND!H:H)&lt;&gt;"-",HYPERLINK(_xlfn.XLOOKUP(I1261,LEGEND!B:B,LEGEND!H:H),"link"),_xlfn.XLOOKUP(I1261,LEGEND!B:B,LEGEND!H:H))</f>
        <v>link</v>
      </c>
      <c r="U1261" s="73" t="str">
        <f>HYPERLINK(_xlfn.XLOOKUP(I1261,LEGEND!B:B,LEGEND!I:I))</f>
        <v>https://milwaukee-media-images.s3.amazonaws.com/hi/48532789--Hero_1.jpg</v>
      </c>
      <c r="V1261" s="51" t="s">
        <v>6782</v>
      </c>
      <c r="W1261" s="63" t="s">
        <v>71</v>
      </c>
      <c r="X1261" s="64">
        <v>75</v>
      </c>
      <c r="Y1261" s="64">
        <v>23</v>
      </c>
      <c r="Z1261" s="64">
        <v>124</v>
      </c>
      <c r="AA1261" s="84">
        <v>0.05</v>
      </c>
      <c r="AB1261" s="85">
        <v>1</v>
      </c>
      <c r="AC1261" s="85">
        <v>1</v>
      </c>
    </row>
    <row r="1262" spans="1:29" ht="25.5">
      <c r="A1262" s="1"/>
      <c r="B1262" s="6" t="s">
        <v>55</v>
      </c>
      <c r="C1262" s="6" t="s">
        <v>4069</v>
      </c>
      <c r="D1262" s="6" t="s">
        <v>1235</v>
      </c>
      <c r="E1262" s="49" t="s">
        <v>3769</v>
      </c>
      <c r="F1262" s="6" t="s">
        <v>4070</v>
      </c>
      <c r="G1262" s="6" t="s">
        <v>60</v>
      </c>
      <c r="H1262" s="6" t="s">
        <v>6760</v>
      </c>
      <c r="I1262" s="61" t="s">
        <v>6761</v>
      </c>
      <c r="J1262" s="49" t="s">
        <v>6762</v>
      </c>
      <c r="K1262" s="6" t="s">
        <v>6763</v>
      </c>
      <c r="L1262" s="29">
        <f>IF($J$6="с учетом НДС",VLOOKUP(I1262,LEGEND!B:E,4,0)*(1-M1262),VLOOKUP(I1262,LEGEND!B:E,4,0)*(1-M1262)/1.2)</f>
        <v>1750</v>
      </c>
      <c r="M1262" s="57">
        <f>IF(AND(B1262&lt;&gt;"1_Электроинструмент",B1262&lt;&gt;"2_Садовая техника"),$J$5,IF($J$4&lt;=20%,$J$4,IFERROR(VLOOKUP(S1262,LEGEND!$L$2:$M$5,2,FALSE),$J$4)))</f>
        <v>0</v>
      </c>
      <c r="N1262" s="48" t="s">
        <v>60</v>
      </c>
      <c r="O1262" s="49" t="s">
        <v>60</v>
      </c>
      <c r="P1262" s="49" t="s">
        <v>66</v>
      </c>
      <c r="Q1262" s="49" t="s">
        <v>473</v>
      </c>
      <c r="R1262" s="50" t="s">
        <v>68</v>
      </c>
      <c r="S1262" s="49" t="s">
        <v>60</v>
      </c>
      <c r="T1262" s="73" t="str">
        <f>IF(_xlfn.XLOOKUP(I1262,LEGEND!B:B,LEGEND!H:H)&lt;&gt;"-",HYPERLINK(_xlfn.XLOOKUP(I1262,LEGEND!B:B,LEGEND!H:H),"link"),_xlfn.XLOOKUP(I1262,LEGEND!B:B,LEGEND!H:H))</f>
        <v>link</v>
      </c>
      <c r="U1262" s="73" t="str">
        <f>HYPERLINK(_xlfn.XLOOKUP(I1262,LEGEND!B:B,LEGEND!I:I))</f>
        <v>https://milwaukee-media-images.s3.amazonaws.com/hi/48532787--Hero_1.jpg</v>
      </c>
      <c r="V1262" s="51" t="s">
        <v>6765</v>
      </c>
      <c r="W1262" s="63" t="s">
        <v>71</v>
      </c>
      <c r="X1262" s="64">
        <v>75</v>
      </c>
      <c r="Y1262" s="64">
        <v>48</v>
      </c>
      <c r="Z1262" s="64">
        <v>175</v>
      </c>
      <c r="AA1262" s="84">
        <v>0.10100000000000001</v>
      </c>
      <c r="AB1262" s="85">
        <v>1</v>
      </c>
      <c r="AC1262" s="85">
        <v>1</v>
      </c>
    </row>
    <row r="1263" spans="1:29" ht="25.5">
      <c r="A1263" s="1"/>
      <c r="B1263" s="6" t="s">
        <v>55</v>
      </c>
      <c r="C1263" s="6" t="s">
        <v>4069</v>
      </c>
      <c r="D1263" s="6" t="s">
        <v>1235</v>
      </c>
      <c r="E1263" s="49" t="s">
        <v>3769</v>
      </c>
      <c r="F1263" s="6" t="s">
        <v>4070</v>
      </c>
      <c r="G1263" s="6" t="s">
        <v>60</v>
      </c>
      <c r="H1263" s="6" t="s">
        <v>6801</v>
      </c>
      <c r="I1263" s="61" t="s">
        <v>6802</v>
      </c>
      <c r="J1263" s="49" t="s">
        <v>6620</v>
      </c>
      <c r="K1263" s="6" t="s">
        <v>6803</v>
      </c>
      <c r="L1263" s="29">
        <f>IF($J$6="с учетом НДС",VLOOKUP(I1263,LEGEND!B:E,4,0)*(1-M1263),VLOOKUP(I1263,LEGEND!B:E,4,0)*(1-M1263)/1.2)</f>
        <v>4000</v>
      </c>
      <c r="M1263" s="57">
        <f>IF(AND(B1263&lt;&gt;"1_Электроинструмент",B1263&lt;&gt;"2_Садовая техника"),$J$5,IF($J$4&lt;=20%,$J$4,IFERROR(VLOOKUP(S1263,LEGEND!$L$2:$M$5,2,FALSE),$J$4)))</f>
        <v>0</v>
      </c>
      <c r="N1263" s="48" t="s">
        <v>60</v>
      </c>
      <c r="O1263" s="49" t="s">
        <v>60</v>
      </c>
      <c r="P1263" s="49" t="s">
        <v>66</v>
      </c>
      <c r="Q1263" s="49" t="s">
        <v>67</v>
      </c>
      <c r="R1263" s="50" t="s">
        <v>68</v>
      </c>
      <c r="S1263" s="49" t="s">
        <v>60</v>
      </c>
      <c r="T1263" s="73" t="str">
        <f>IF(_xlfn.XLOOKUP(I1263,LEGEND!B:B,LEGEND!H:H)&lt;&gt;"-",HYPERLINK(_xlfn.XLOOKUP(I1263,LEGEND!B:B,LEGEND!H:H),"link"),_xlfn.XLOOKUP(I1263,LEGEND!B:B,LEGEND!H:H))</f>
        <v>link</v>
      </c>
      <c r="U1263" s="73" t="str">
        <f>HYPERLINK(_xlfn.XLOOKUP(I1263,LEGEND!B:B,LEGEND!I:I))</f>
        <v>https://milwaukee-media-images.s3.amazonaws.com/hi/48532790--Hero_1.jpg</v>
      </c>
      <c r="V1263" s="51" t="s">
        <v>6804</v>
      </c>
      <c r="W1263" s="63" t="s">
        <v>71</v>
      </c>
      <c r="X1263" s="64">
        <v>150</v>
      </c>
      <c r="Y1263" s="64">
        <v>50</v>
      </c>
      <c r="Z1263" s="64">
        <v>194</v>
      </c>
      <c r="AA1263" s="84">
        <v>0.26</v>
      </c>
      <c r="AB1263" s="85">
        <v>1</v>
      </c>
      <c r="AC1263" s="85">
        <v>1</v>
      </c>
    </row>
    <row r="1264" spans="1:29" ht="25.5">
      <c r="A1264" s="1"/>
      <c r="B1264" s="6" t="s">
        <v>55</v>
      </c>
      <c r="C1264" s="6" t="s">
        <v>4069</v>
      </c>
      <c r="D1264" s="6" t="s">
        <v>1235</v>
      </c>
      <c r="E1264" s="49" t="s">
        <v>3769</v>
      </c>
      <c r="F1264" s="6" t="s">
        <v>4070</v>
      </c>
      <c r="G1264" s="6" t="s">
        <v>60</v>
      </c>
      <c r="H1264" s="6" t="s">
        <v>6772</v>
      </c>
      <c r="I1264" s="61" t="s">
        <v>6773</v>
      </c>
      <c r="J1264" s="49" t="s">
        <v>6774</v>
      </c>
      <c r="K1264" s="6" t="s">
        <v>6775</v>
      </c>
      <c r="L1264" s="29">
        <f>IF($J$6="с учетом НДС",VLOOKUP(I1264,LEGEND!B:E,4,0)*(1-M1264),VLOOKUP(I1264,LEGEND!B:E,4,0)*(1-M1264)/1.2)</f>
        <v>4600</v>
      </c>
      <c r="M1264" s="57">
        <f>IF(AND(B1264&lt;&gt;"1_Электроинструмент",B1264&lt;&gt;"2_Садовая техника"),$J$5,IF($J$4&lt;=20%,$J$4,IFERROR(VLOOKUP(S1264,LEGEND!$L$2:$M$5,2,FALSE),$J$4)))</f>
        <v>0</v>
      </c>
      <c r="N1264" s="48" t="s">
        <v>60</v>
      </c>
      <c r="O1264" s="49" t="s">
        <v>60</v>
      </c>
      <c r="P1264" s="49" t="s">
        <v>66</v>
      </c>
      <c r="Q1264" s="49" t="s">
        <v>473</v>
      </c>
      <c r="R1264" s="50" t="s">
        <v>68</v>
      </c>
      <c r="S1264" s="49" t="s">
        <v>60</v>
      </c>
      <c r="T1264" s="73" t="str">
        <f>IF(_xlfn.XLOOKUP(I1264,LEGEND!B:B,LEGEND!H:H)&lt;&gt;"-",HYPERLINK(_xlfn.XLOOKUP(I1264,LEGEND!B:B,LEGEND!H:H),"link"),_xlfn.XLOOKUP(I1264,LEGEND!B:B,LEGEND!H:H))</f>
        <v>link</v>
      </c>
      <c r="U1264" s="73" t="str">
        <f>HYPERLINK(_xlfn.XLOOKUP(I1264,LEGEND!B:B,LEGEND!I:I))</f>
        <v>https://milwaukee-media-images.s3.amazonaws.com/hi/48532831--Hero_1.jpg</v>
      </c>
      <c r="V1264" s="51" t="s">
        <v>6776</v>
      </c>
      <c r="W1264" s="63" t="s">
        <v>71</v>
      </c>
      <c r="X1264" s="64">
        <v>85</v>
      </c>
      <c r="Y1264" s="64">
        <v>85</v>
      </c>
      <c r="Z1264" s="64">
        <v>130</v>
      </c>
      <c r="AA1264" s="84">
        <v>0.35399999999999998</v>
      </c>
      <c r="AB1264" s="85">
        <v>1</v>
      </c>
      <c r="AC1264" s="85">
        <v>1</v>
      </c>
    </row>
    <row r="1265" spans="1:29" ht="25.5">
      <c r="A1265" s="1"/>
      <c r="B1265" s="6" t="s">
        <v>55</v>
      </c>
      <c r="C1265" s="6" t="s">
        <v>4069</v>
      </c>
      <c r="D1265" s="6" t="s">
        <v>1235</v>
      </c>
      <c r="E1265" s="49" t="s">
        <v>3769</v>
      </c>
      <c r="F1265" s="6" t="s">
        <v>4070</v>
      </c>
      <c r="G1265" s="6" t="s">
        <v>60</v>
      </c>
      <c r="H1265" s="6" t="s">
        <v>6789</v>
      </c>
      <c r="I1265" s="61" t="s">
        <v>6790</v>
      </c>
      <c r="J1265" s="49" t="s">
        <v>6791</v>
      </c>
      <c r="K1265" s="6" t="s">
        <v>6792</v>
      </c>
      <c r="L1265" s="29">
        <f>IF($J$6="с учетом НДС",VLOOKUP(I1265,LEGEND!B:E,4,0)*(1-M1265),VLOOKUP(I1265,LEGEND!B:E,4,0)*(1-M1265)/1.2)</f>
        <v>4600</v>
      </c>
      <c r="M1265" s="57">
        <f>IF(AND(B1265&lt;&gt;"1_Электроинструмент",B1265&lt;&gt;"2_Садовая техника"),$J$5,IF($J$4&lt;=20%,$J$4,IFERROR(VLOOKUP(S1265,LEGEND!$L$2:$M$5,2,FALSE),$J$4)))</f>
        <v>0</v>
      </c>
      <c r="N1265" s="48" t="s">
        <v>60</v>
      </c>
      <c r="O1265" s="49" t="s">
        <v>60</v>
      </c>
      <c r="P1265" s="49" t="s">
        <v>66</v>
      </c>
      <c r="Q1265" s="49" t="s">
        <v>473</v>
      </c>
      <c r="R1265" s="50" t="s">
        <v>68</v>
      </c>
      <c r="S1265" s="49" t="s">
        <v>60</v>
      </c>
      <c r="T1265" s="73" t="str">
        <f>IF(_xlfn.XLOOKUP(I1265,LEGEND!B:B,LEGEND!H:H)&lt;&gt;"-",HYPERLINK(_xlfn.XLOOKUP(I1265,LEGEND!B:B,LEGEND!H:H),"link"),_xlfn.XLOOKUP(I1265,LEGEND!B:B,LEGEND!H:H))</f>
        <v>-</v>
      </c>
      <c r="U1265" s="73" t="str">
        <f>HYPERLINK(_xlfn.XLOOKUP(I1265,LEGEND!B:B,LEGEND!I:I))</f>
        <v>-</v>
      </c>
      <c r="V1265" s="51" t="s">
        <v>6793</v>
      </c>
      <c r="W1265" s="63" t="s">
        <v>71</v>
      </c>
      <c r="X1265" s="64">
        <v>470</v>
      </c>
      <c r="Y1265" s="64">
        <v>180</v>
      </c>
      <c r="Z1265" s="64">
        <v>120</v>
      </c>
      <c r="AA1265" s="84">
        <v>1.208</v>
      </c>
      <c r="AB1265" s="85">
        <v>1</v>
      </c>
      <c r="AC1265" s="85">
        <v>1</v>
      </c>
    </row>
    <row r="1266" spans="1:29" ht="25.5">
      <c r="A1266" s="1"/>
      <c r="B1266" s="6" t="s">
        <v>55</v>
      </c>
      <c r="C1266" s="6" t="s">
        <v>4069</v>
      </c>
      <c r="D1266" s="6" t="s">
        <v>1235</v>
      </c>
      <c r="E1266" s="49" t="s">
        <v>3769</v>
      </c>
      <c r="F1266" s="6" t="s">
        <v>4070</v>
      </c>
      <c r="G1266" s="6" t="s">
        <v>60</v>
      </c>
      <c r="H1266" s="6" t="s">
        <v>6822</v>
      </c>
      <c r="I1266" s="61" t="s">
        <v>6823</v>
      </c>
      <c r="J1266" s="49" t="s">
        <v>6824</v>
      </c>
      <c r="K1266" s="6" t="s">
        <v>6825</v>
      </c>
      <c r="L1266" s="29">
        <f>IF($J$6="с учетом НДС",VLOOKUP(I1266,LEGEND!B:E,4,0)*(1-M1266),VLOOKUP(I1266,LEGEND!B:E,4,0)*(1-M1266)/1.2)</f>
        <v>4600</v>
      </c>
      <c r="M1266" s="57">
        <f>IF(AND(B1266&lt;&gt;"1_Электроинструмент",B1266&lt;&gt;"2_Садовая техника"),$J$5,IF($J$4&lt;=20%,$J$4,IFERROR(VLOOKUP(S1266,LEGEND!$L$2:$M$5,2,FALSE),$J$4)))</f>
        <v>0</v>
      </c>
      <c r="N1266" s="48" t="s">
        <v>60</v>
      </c>
      <c r="O1266" s="49" t="s">
        <v>60</v>
      </c>
      <c r="P1266" s="49" t="s">
        <v>66</v>
      </c>
      <c r="Q1266" s="49" t="s">
        <v>473</v>
      </c>
      <c r="R1266" s="50" t="s">
        <v>68</v>
      </c>
      <c r="S1266" s="49" t="s">
        <v>60</v>
      </c>
      <c r="T1266" s="73" t="str">
        <f>IF(_xlfn.XLOOKUP(I1266,LEGEND!B:B,LEGEND!H:H)&lt;&gt;"-",HYPERLINK(_xlfn.XLOOKUP(I1266,LEGEND!B:B,LEGEND!H:H),"link"),_xlfn.XLOOKUP(I1266,LEGEND!B:B,LEGEND!H:H))</f>
        <v>link</v>
      </c>
      <c r="U1266" s="73" t="str">
        <f>HYPERLINK(_xlfn.XLOOKUP(I1266,LEGEND!B:B,LEGEND!I:I))</f>
        <v>https://milwaukee-media-images.s3.amazonaws.com/hi/48532830--Hero_1.jpg</v>
      </c>
      <c r="V1266" s="51" t="s">
        <v>6827</v>
      </c>
      <c r="W1266" s="63" t="s">
        <v>71</v>
      </c>
      <c r="X1266" s="64">
        <v>35</v>
      </c>
      <c r="Y1266" s="64">
        <v>35</v>
      </c>
      <c r="Z1266" s="64">
        <v>217</v>
      </c>
      <c r="AA1266" s="84">
        <v>0.21099999999999999</v>
      </c>
      <c r="AB1266" s="85">
        <v>1</v>
      </c>
      <c r="AC1266" s="85">
        <v>1</v>
      </c>
    </row>
    <row r="1267" spans="1:29" ht="25.5">
      <c r="A1267" s="1"/>
      <c r="B1267" s="6" t="s">
        <v>55</v>
      </c>
      <c r="C1267" s="6" t="s">
        <v>4069</v>
      </c>
      <c r="D1267" s="6" t="s">
        <v>1235</v>
      </c>
      <c r="E1267" s="49" t="s">
        <v>3769</v>
      </c>
      <c r="F1267" s="6" t="s">
        <v>4070</v>
      </c>
      <c r="G1267" s="6" t="s">
        <v>60</v>
      </c>
      <c r="H1267" s="6" t="s">
        <v>6697</v>
      </c>
      <c r="I1267" s="61" t="s">
        <v>6698</v>
      </c>
      <c r="J1267" s="49" t="s">
        <v>6699</v>
      </c>
      <c r="K1267" s="6" t="s">
        <v>6700</v>
      </c>
      <c r="L1267" s="29">
        <f>IF($J$6="с учетом НДС",VLOOKUP(I1267,LEGEND!B:E,4,0)*(1-M1267),VLOOKUP(I1267,LEGEND!B:E,4,0)*(1-M1267)/1.2)</f>
        <v>7500</v>
      </c>
      <c r="M1267" s="57">
        <f>IF(AND(B1267&lt;&gt;"1_Электроинструмент",B1267&lt;&gt;"2_Садовая техника"),$J$5,IF($J$4&lt;=20%,$J$4,IFERROR(VLOOKUP(S1267,LEGEND!$L$2:$M$5,2,FALSE),$J$4)))</f>
        <v>0</v>
      </c>
      <c r="N1267" s="48" t="s">
        <v>60</v>
      </c>
      <c r="O1267" s="49" t="s">
        <v>60</v>
      </c>
      <c r="P1267" s="49" t="s">
        <v>66</v>
      </c>
      <c r="Q1267" s="49" t="s">
        <v>473</v>
      </c>
      <c r="R1267" s="50" t="s">
        <v>68</v>
      </c>
      <c r="S1267" s="49" t="s">
        <v>60</v>
      </c>
      <c r="T1267" s="73" t="str">
        <f>IF(_xlfn.XLOOKUP(I1267,LEGEND!B:B,LEGEND!H:H)&lt;&gt;"-",HYPERLINK(_xlfn.XLOOKUP(I1267,LEGEND!B:B,LEGEND!H:H),"link"),_xlfn.XLOOKUP(I1267,LEGEND!B:B,LEGEND!H:H))</f>
        <v>link</v>
      </c>
      <c r="U1267" s="73" t="str">
        <f>HYPERLINK(_xlfn.XLOOKUP(I1267,LEGEND!B:B,LEGEND!I:I))</f>
        <v>https://milwaukee-media-images.s3.amazonaws.com/hi/4932471708--Hero_1.jpg</v>
      </c>
      <c r="V1267" s="51" t="s">
        <v>6701</v>
      </c>
      <c r="W1267" s="63" t="s">
        <v>71</v>
      </c>
      <c r="X1267" s="64">
        <v>641</v>
      </c>
      <c r="Y1267" s="64">
        <v>20</v>
      </c>
      <c r="Z1267" s="64">
        <v>17</v>
      </c>
      <c r="AA1267" s="84">
        <v>0.66600000000000004</v>
      </c>
      <c r="AB1267" s="85">
        <v>1</v>
      </c>
      <c r="AC1267" s="85">
        <v>1</v>
      </c>
    </row>
    <row r="1268" spans="1:29" ht="25.5">
      <c r="A1268" s="1"/>
      <c r="B1268" s="6" t="s">
        <v>55</v>
      </c>
      <c r="C1268" s="6" t="s">
        <v>4069</v>
      </c>
      <c r="D1268" s="6" t="s">
        <v>1235</v>
      </c>
      <c r="E1268" s="49" t="s">
        <v>3769</v>
      </c>
      <c r="F1268" s="6" t="s">
        <v>4070</v>
      </c>
      <c r="G1268" s="6" t="s">
        <v>60</v>
      </c>
      <c r="H1268" s="6" t="s">
        <v>6811</v>
      </c>
      <c r="I1268" s="61" t="s">
        <v>6812</v>
      </c>
      <c r="J1268" s="49" t="s">
        <v>6813</v>
      </c>
      <c r="K1268" s="6" t="s">
        <v>6814</v>
      </c>
      <c r="L1268" s="29">
        <f>IF($J$6="с учетом НДС",VLOOKUP(I1268,LEGEND!B:E,4,0)*(1-M1268),VLOOKUP(I1268,LEGEND!B:E,4,0)*(1-M1268)/1.2)</f>
        <v>8300</v>
      </c>
      <c r="M1268" s="57">
        <f>IF(AND(B1268&lt;&gt;"1_Электроинструмент",B1268&lt;&gt;"2_Садовая техника"),$J$5,IF($J$4&lt;=20%,$J$4,IFERROR(VLOOKUP(S1268,LEGEND!$L$2:$M$5,2,FALSE),$J$4)))</f>
        <v>0</v>
      </c>
      <c r="N1268" s="48" t="s">
        <v>60</v>
      </c>
      <c r="O1268" s="49" t="s">
        <v>60</v>
      </c>
      <c r="P1268" s="49" t="s">
        <v>66</v>
      </c>
      <c r="Q1268" s="49" t="s">
        <v>473</v>
      </c>
      <c r="R1268" s="50" t="s">
        <v>68</v>
      </c>
      <c r="S1268" s="49" t="s">
        <v>60</v>
      </c>
      <c r="T1268" s="73" t="str">
        <f>IF(_xlfn.XLOOKUP(I1268,LEGEND!B:B,LEGEND!H:H)&lt;&gt;"-",HYPERLINK(_xlfn.XLOOKUP(I1268,LEGEND!B:B,LEGEND!H:H),"link"),_xlfn.XLOOKUP(I1268,LEGEND!B:B,LEGEND!H:H))</f>
        <v>link</v>
      </c>
      <c r="U1268" s="73" t="str">
        <f>HYPERLINK(_xlfn.XLOOKUP(I1268,LEGEND!B:B,LEGEND!I:I))</f>
        <v>https://milwaukee-media-images.s3.amazonaws.com/hi/48532835--Hero_1.jpg</v>
      </c>
      <c r="V1268" s="51" t="s">
        <v>6815</v>
      </c>
      <c r="W1268" s="63" t="s">
        <v>71</v>
      </c>
      <c r="X1268" s="64">
        <v>69</v>
      </c>
      <c r="Y1268" s="64">
        <v>49</v>
      </c>
      <c r="Z1268" s="64">
        <v>100</v>
      </c>
      <c r="AA1268" s="84">
        <v>0.14899999999999999</v>
      </c>
      <c r="AB1268" s="85">
        <v>1</v>
      </c>
      <c r="AC1268" s="85">
        <v>1</v>
      </c>
    </row>
    <row r="1269" spans="1:29" ht="25.5">
      <c r="A1269" s="1"/>
      <c r="B1269" s="6" t="s">
        <v>55</v>
      </c>
      <c r="C1269" s="6" t="s">
        <v>4069</v>
      </c>
      <c r="D1269" s="6" t="s">
        <v>1235</v>
      </c>
      <c r="E1269" s="49" t="s">
        <v>3769</v>
      </c>
      <c r="F1269" s="6" t="s">
        <v>4070</v>
      </c>
      <c r="G1269" s="6" t="s">
        <v>60</v>
      </c>
      <c r="H1269" s="6" t="s">
        <v>6717</v>
      </c>
      <c r="I1269" s="61" t="s">
        <v>6718</v>
      </c>
      <c r="J1269" s="49" t="s">
        <v>6719</v>
      </c>
      <c r="K1269" s="6" t="s">
        <v>6720</v>
      </c>
      <c r="L1269" s="29">
        <f>IF($J$6="с учетом НДС",VLOOKUP(I1269,LEGEND!B:E,4,0)*(1-M1269),VLOOKUP(I1269,LEGEND!B:E,4,0)*(1-M1269)/1.2)</f>
        <v>9300</v>
      </c>
      <c r="M1269" s="57">
        <f>IF(AND(B1269&lt;&gt;"1_Электроинструмент",B1269&lt;&gt;"2_Садовая техника"),$J$5,IF($J$4&lt;=20%,$J$4,IFERROR(VLOOKUP(S1269,LEGEND!$L$2:$M$5,2,FALSE),$J$4)))</f>
        <v>0</v>
      </c>
      <c r="N1269" s="48" t="s">
        <v>60</v>
      </c>
      <c r="O1269" s="49" t="s">
        <v>60</v>
      </c>
      <c r="P1269" s="49" t="s">
        <v>66</v>
      </c>
      <c r="Q1269" s="49" t="s">
        <v>473</v>
      </c>
      <c r="R1269" s="50" t="s">
        <v>68</v>
      </c>
      <c r="S1269" s="49" t="s">
        <v>60</v>
      </c>
      <c r="T1269" s="73" t="str">
        <f>IF(_xlfn.XLOOKUP(I1269,LEGEND!B:B,LEGEND!H:H)&lt;&gt;"-",HYPERLINK(_xlfn.XLOOKUP(I1269,LEGEND!B:B,LEGEND!H:H),"link"),_xlfn.XLOOKUP(I1269,LEGEND!B:B,LEGEND!H:H))</f>
        <v>link</v>
      </c>
      <c r="U1269" s="73" t="str">
        <f>HYPERLINK(_xlfn.XLOOKUP(I1269,LEGEND!B:B,LEGEND!I:I))</f>
        <v>https://milwaukee-media-images.s3.amazonaws.com/hi/4932471709--Hero_1.jpg</v>
      </c>
      <c r="V1269" s="51" t="s">
        <v>6721</v>
      </c>
      <c r="W1269" s="63" t="s">
        <v>71</v>
      </c>
      <c r="X1269" s="64">
        <v>640</v>
      </c>
      <c r="Y1269" s="64">
        <v>20</v>
      </c>
      <c r="Z1269" s="64">
        <v>20</v>
      </c>
      <c r="AA1269" s="84">
        <v>0.92400000000000004</v>
      </c>
      <c r="AB1269" s="85">
        <v>1</v>
      </c>
      <c r="AC1269" s="85">
        <v>1</v>
      </c>
    </row>
    <row r="1270" spans="1:29" ht="25.5">
      <c r="A1270" s="1"/>
      <c r="B1270" s="6" t="s">
        <v>55</v>
      </c>
      <c r="C1270" s="6" t="s">
        <v>4069</v>
      </c>
      <c r="D1270" s="6" t="s">
        <v>1235</v>
      </c>
      <c r="E1270" s="49" t="s">
        <v>3769</v>
      </c>
      <c r="F1270" s="6" t="s">
        <v>4070</v>
      </c>
      <c r="G1270" s="6" t="s">
        <v>60</v>
      </c>
      <c r="H1270" s="6" t="s">
        <v>6732</v>
      </c>
      <c r="I1270" s="61" t="s">
        <v>6733</v>
      </c>
      <c r="J1270" s="49" t="s">
        <v>6734</v>
      </c>
      <c r="K1270" s="6" t="s">
        <v>6735</v>
      </c>
      <c r="L1270" s="29">
        <f>IF($J$6="с учетом НДС",VLOOKUP(I1270,LEGEND!B:E,4,0)*(1-M1270),VLOOKUP(I1270,LEGEND!B:E,4,0)*(1-M1270)/1.2)</f>
        <v>9400</v>
      </c>
      <c r="M1270" s="57">
        <f>IF(AND(B1270&lt;&gt;"1_Электроинструмент",B1270&lt;&gt;"2_Садовая техника"),$J$5,IF($J$4&lt;=20%,$J$4,IFERROR(VLOOKUP(S1270,LEGEND!$L$2:$M$5,2,FALSE),$J$4)))</f>
        <v>0</v>
      </c>
      <c r="N1270" s="48" t="s">
        <v>60</v>
      </c>
      <c r="O1270" s="49" t="s">
        <v>60</v>
      </c>
      <c r="P1270" s="49" t="s">
        <v>66</v>
      </c>
      <c r="Q1270" s="49" t="s">
        <v>473</v>
      </c>
      <c r="R1270" s="50" t="s">
        <v>68</v>
      </c>
      <c r="S1270" s="49" t="s">
        <v>60</v>
      </c>
      <c r="T1270" s="73" t="str">
        <f>IF(_xlfn.XLOOKUP(I1270,LEGEND!B:B,LEGEND!H:H)&lt;&gt;"-",HYPERLINK(_xlfn.XLOOKUP(I1270,LEGEND!B:B,LEGEND!H:H),"link"),_xlfn.XLOOKUP(I1270,LEGEND!B:B,LEGEND!H:H))</f>
        <v>link</v>
      </c>
      <c r="U1270" s="73" t="str">
        <f>HYPERLINK(_xlfn.XLOOKUP(I1270,LEGEND!B:B,LEGEND!I:I))</f>
        <v>https://milwaukee-media-images.s3.amazonaws.com/hi/48532832--Hero_1.jpg</v>
      </c>
      <c r="V1270" s="51" t="s">
        <v>6736</v>
      </c>
      <c r="W1270" s="63" t="s">
        <v>71</v>
      </c>
      <c r="X1270" s="64">
        <v>69</v>
      </c>
      <c r="Y1270" s="64">
        <v>54</v>
      </c>
      <c r="Z1270" s="64">
        <v>116</v>
      </c>
      <c r="AA1270" s="84">
        <v>0.215</v>
      </c>
      <c r="AB1270" s="85">
        <v>1</v>
      </c>
      <c r="AC1270" s="85">
        <v>1</v>
      </c>
    </row>
    <row r="1271" spans="1:29" ht="25.5">
      <c r="A1271" s="1"/>
      <c r="B1271" s="6" t="s">
        <v>55</v>
      </c>
      <c r="C1271" s="6" t="s">
        <v>4069</v>
      </c>
      <c r="D1271" s="6" t="s">
        <v>1235</v>
      </c>
      <c r="E1271" s="49" t="s">
        <v>3769</v>
      </c>
      <c r="F1271" s="6" t="s">
        <v>4070</v>
      </c>
      <c r="G1271" s="6" t="s">
        <v>60</v>
      </c>
      <c r="H1271" s="6" t="s">
        <v>6664</v>
      </c>
      <c r="I1271" s="61" t="s">
        <v>6665</v>
      </c>
      <c r="J1271" s="49" t="s">
        <v>6666</v>
      </c>
      <c r="K1271" s="6" t="s">
        <v>6667</v>
      </c>
      <c r="L1271" s="29">
        <f>IF($J$6="с учетом НДС",VLOOKUP(I1271,LEGEND!B:E,4,0)*(1-M1271),VLOOKUP(I1271,LEGEND!B:E,4,0)*(1-M1271)/1.2)</f>
        <v>10600</v>
      </c>
      <c r="M1271" s="57">
        <f>IF(AND(B1271&lt;&gt;"1_Электроинструмент",B1271&lt;&gt;"2_Садовая техника"),$J$5,IF($J$4&lt;=20%,$J$4,IFERROR(VLOOKUP(S1271,LEGEND!$L$2:$M$5,2,FALSE),$J$4)))</f>
        <v>0</v>
      </c>
      <c r="N1271" s="48" t="s">
        <v>60</v>
      </c>
      <c r="O1271" s="49" t="s">
        <v>60</v>
      </c>
      <c r="P1271" s="49" t="s">
        <v>66</v>
      </c>
      <c r="Q1271" s="49" t="s">
        <v>473</v>
      </c>
      <c r="R1271" s="50" t="s">
        <v>68</v>
      </c>
      <c r="S1271" s="49" t="s">
        <v>60</v>
      </c>
      <c r="T1271" s="73" t="str">
        <f>IF(_xlfn.XLOOKUP(I1271,LEGEND!B:B,LEGEND!H:H)&lt;&gt;"-",HYPERLINK(_xlfn.XLOOKUP(I1271,LEGEND!B:B,LEGEND!H:H),"link"),_xlfn.XLOOKUP(I1271,LEGEND!B:B,LEGEND!H:H))</f>
        <v>link</v>
      </c>
      <c r="U1271" s="73" t="str">
        <f>HYPERLINK(_xlfn.XLOOKUP(I1271,LEGEND!B:B,LEGEND!I:I))</f>
        <v>https://milwaukee-media-images.s3.amazonaws.com/hi/48532833--Hero_1.jpg</v>
      </c>
      <c r="V1271" s="51" t="s">
        <v>6669</v>
      </c>
      <c r="W1271" s="63" t="s">
        <v>71</v>
      </c>
      <c r="X1271" s="64">
        <v>94</v>
      </c>
      <c r="Y1271" s="64">
        <v>54</v>
      </c>
      <c r="Z1271" s="64">
        <v>151</v>
      </c>
      <c r="AA1271" s="84">
        <v>0.26400000000000001</v>
      </c>
      <c r="AB1271" s="85">
        <v>1</v>
      </c>
      <c r="AC1271" s="85">
        <v>1</v>
      </c>
    </row>
    <row r="1272" spans="1:29" ht="25.5">
      <c r="A1272" s="1"/>
      <c r="B1272" s="6" t="s">
        <v>55</v>
      </c>
      <c r="C1272" s="6" t="s">
        <v>4069</v>
      </c>
      <c r="D1272" s="6" t="s">
        <v>1235</v>
      </c>
      <c r="E1272" s="49" t="s">
        <v>3769</v>
      </c>
      <c r="F1272" s="6" t="s">
        <v>4070</v>
      </c>
      <c r="G1272" s="6" t="s">
        <v>60</v>
      </c>
      <c r="H1272" s="6" t="s">
        <v>6805</v>
      </c>
      <c r="I1272" s="61" t="s">
        <v>6806</v>
      </c>
      <c r="J1272" s="49" t="s">
        <v>6807</v>
      </c>
      <c r="K1272" s="6" t="s">
        <v>6808</v>
      </c>
      <c r="L1272" s="29">
        <f>IF($J$6="с учетом НДС",VLOOKUP(I1272,LEGEND!B:E,4,0)*(1-M1272),VLOOKUP(I1272,LEGEND!B:E,4,0)*(1-M1272)/1.2)</f>
        <v>10600</v>
      </c>
      <c r="M1272" s="57">
        <f>IF(AND(B1272&lt;&gt;"1_Электроинструмент",B1272&lt;&gt;"2_Садовая техника"),$J$5,IF($J$4&lt;=20%,$J$4,IFERROR(VLOOKUP(S1272,LEGEND!$L$2:$M$5,2,FALSE),$J$4)))</f>
        <v>0</v>
      </c>
      <c r="N1272" s="48" t="s">
        <v>60</v>
      </c>
      <c r="O1272" s="49" t="s">
        <v>60</v>
      </c>
      <c r="P1272" s="49" t="s">
        <v>66</v>
      </c>
      <c r="Q1272" s="49" t="s">
        <v>473</v>
      </c>
      <c r="R1272" s="50" t="s">
        <v>68</v>
      </c>
      <c r="S1272" s="49" t="s">
        <v>60</v>
      </c>
      <c r="T1272" s="73" t="str">
        <f>IF(_xlfn.XLOOKUP(I1272,LEGEND!B:B,LEGEND!H:H)&lt;&gt;"-",HYPERLINK(_xlfn.XLOOKUP(I1272,LEGEND!B:B,LEGEND!H:H),"link"),_xlfn.XLOOKUP(I1272,LEGEND!B:B,LEGEND!H:H))</f>
        <v>link</v>
      </c>
      <c r="U1272" s="73" t="str">
        <f>HYPERLINK(_xlfn.XLOOKUP(I1272,LEGEND!B:B,LEGEND!I:I))</f>
        <v>https://milwaukee-media-images.s3.amazonaws.com/hi/48532836--Hero_1.jpg</v>
      </c>
      <c r="V1272" s="51" t="s">
        <v>6810</v>
      </c>
      <c r="W1272" s="63" t="s">
        <v>71</v>
      </c>
      <c r="X1272" s="64">
        <v>74</v>
      </c>
      <c r="Y1272" s="64">
        <v>59</v>
      </c>
      <c r="Z1272" s="64">
        <v>125</v>
      </c>
      <c r="AA1272" s="84">
        <v>0.28499999999999998</v>
      </c>
      <c r="AB1272" s="85">
        <v>1</v>
      </c>
      <c r="AC1272" s="85">
        <v>1</v>
      </c>
    </row>
    <row r="1273" spans="1:29" ht="25.5">
      <c r="A1273" s="1"/>
      <c r="B1273" s="6" t="s">
        <v>55</v>
      </c>
      <c r="C1273" s="6" t="s">
        <v>4069</v>
      </c>
      <c r="D1273" s="6" t="s">
        <v>1235</v>
      </c>
      <c r="E1273" s="49" t="s">
        <v>3769</v>
      </c>
      <c r="F1273" s="6" t="s">
        <v>4070</v>
      </c>
      <c r="G1273" s="6" t="s">
        <v>60</v>
      </c>
      <c r="H1273" s="6" t="s">
        <v>6681</v>
      </c>
      <c r="I1273" s="61" t="s">
        <v>6682</v>
      </c>
      <c r="J1273" s="49" t="s">
        <v>6683</v>
      </c>
      <c r="K1273" s="6" t="s">
        <v>6684</v>
      </c>
      <c r="L1273" s="29">
        <f>IF($J$6="с учетом НДС",VLOOKUP(I1273,LEGEND!B:E,4,0)*(1-M1273),VLOOKUP(I1273,LEGEND!B:E,4,0)*(1-M1273)/1.2)</f>
        <v>11900</v>
      </c>
      <c r="M1273" s="57">
        <f>IF(AND(B1273&lt;&gt;"1_Электроинструмент",B1273&lt;&gt;"2_Садовая техника"),$J$5,IF($J$4&lt;=20%,$J$4,IFERROR(VLOOKUP(S1273,LEGEND!$L$2:$M$5,2,FALSE),$J$4)))</f>
        <v>0</v>
      </c>
      <c r="N1273" s="48" t="s">
        <v>60</v>
      </c>
      <c r="O1273" s="49" t="s">
        <v>60</v>
      </c>
      <c r="P1273" s="49" t="s">
        <v>66</v>
      </c>
      <c r="Q1273" s="49" t="s">
        <v>473</v>
      </c>
      <c r="R1273" s="50" t="s">
        <v>68</v>
      </c>
      <c r="S1273" s="49" t="s">
        <v>60</v>
      </c>
      <c r="T1273" s="73" t="str">
        <f>IF(_xlfn.XLOOKUP(I1273,LEGEND!B:B,LEGEND!H:H)&lt;&gt;"-",HYPERLINK(_xlfn.XLOOKUP(I1273,LEGEND!B:B,LEGEND!H:H),"link"),_xlfn.XLOOKUP(I1273,LEGEND!B:B,LEGEND!H:H))</f>
        <v>link</v>
      </c>
      <c r="U1273" s="73" t="str">
        <f>HYPERLINK(_xlfn.XLOOKUP(I1273,LEGEND!B:B,LEGEND!I:I))</f>
        <v>https://milwaukee-media-images.s3.amazonaws.com/hi/48532834--Hero_1.jpg</v>
      </c>
      <c r="V1273" s="51" t="s">
        <v>6685</v>
      </c>
      <c r="W1273" s="63" t="s">
        <v>71</v>
      </c>
      <c r="X1273" s="64">
        <v>127</v>
      </c>
      <c r="Y1273" s="64">
        <v>54</v>
      </c>
      <c r="Z1273" s="64">
        <v>211</v>
      </c>
      <c r="AA1273" s="84">
        <v>0.35099999999999998</v>
      </c>
      <c r="AB1273" s="85">
        <v>1</v>
      </c>
      <c r="AC1273" s="85">
        <v>1</v>
      </c>
    </row>
    <row r="1274" spans="1:29" ht="38.25">
      <c r="A1274" s="1"/>
      <c r="B1274" s="6" t="s">
        <v>55</v>
      </c>
      <c r="C1274" s="6" t="s">
        <v>4069</v>
      </c>
      <c r="D1274" s="6" t="s">
        <v>1235</v>
      </c>
      <c r="E1274" s="49" t="s">
        <v>3769</v>
      </c>
      <c r="F1274" s="6" t="s">
        <v>4070</v>
      </c>
      <c r="G1274" s="6" t="s">
        <v>60</v>
      </c>
      <c r="H1274" s="6" t="s">
        <v>6658</v>
      </c>
      <c r="I1274" s="61" t="s">
        <v>6659</v>
      </c>
      <c r="J1274" s="49" t="s">
        <v>6660</v>
      </c>
      <c r="K1274" s="6" t="s">
        <v>6661</v>
      </c>
      <c r="L1274" s="29">
        <f>IF($J$6="с учетом НДС",VLOOKUP(I1274,LEGEND!B:E,4,0)*(1-M1274),VLOOKUP(I1274,LEGEND!B:E,4,0)*(1-M1274)/1.2)</f>
        <v>17900</v>
      </c>
      <c r="M1274" s="57">
        <f>IF(AND(B1274&lt;&gt;"1_Электроинструмент",B1274&lt;&gt;"2_Садовая техника"),$J$5,IF($J$4&lt;=20%,$J$4,IFERROR(VLOOKUP(S1274,LEGEND!$L$2:$M$5,2,FALSE),$J$4)))</f>
        <v>0</v>
      </c>
      <c r="N1274" s="48" t="s">
        <v>60</v>
      </c>
      <c r="O1274" s="49" t="s">
        <v>60</v>
      </c>
      <c r="P1274" s="49" t="s">
        <v>66</v>
      </c>
      <c r="Q1274" s="49" t="s">
        <v>473</v>
      </c>
      <c r="R1274" s="50" t="s">
        <v>68</v>
      </c>
      <c r="S1274" s="49" t="s">
        <v>60</v>
      </c>
      <c r="T1274" s="73" t="str">
        <f>IF(_xlfn.XLOOKUP(I1274,LEGEND!B:B,LEGEND!H:H)&lt;&gt;"-",HYPERLINK(_xlfn.XLOOKUP(I1274,LEGEND!B:B,LEGEND!H:H),"link"),_xlfn.XLOOKUP(I1274,LEGEND!B:B,LEGEND!H:H))</f>
        <v>link</v>
      </c>
      <c r="U1274" s="73" t="str">
        <f>HYPERLINK(_xlfn.XLOOKUP(I1274,LEGEND!B:B,LEGEND!I:I))</f>
        <v>https://milwaukee-media-images.s3.amazonaws.com/hi/48532838--Hero_1.jpg</v>
      </c>
      <c r="V1274" s="51" t="s">
        <v>6663</v>
      </c>
      <c r="W1274" s="63" t="s">
        <v>71</v>
      </c>
      <c r="X1274" s="64">
        <v>89</v>
      </c>
      <c r="Y1274" s="64">
        <v>64</v>
      </c>
      <c r="Z1274" s="64">
        <v>187</v>
      </c>
      <c r="AA1274" s="84">
        <v>0.94099999999999995</v>
      </c>
      <c r="AB1274" s="85">
        <v>1</v>
      </c>
      <c r="AC1274" s="85">
        <v>1</v>
      </c>
    </row>
    <row r="1275" spans="1:29" ht="38.25">
      <c r="A1275" s="1"/>
      <c r="B1275" s="6" t="s">
        <v>55</v>
      </c>
      <c r="C1275" s="6" t="s">
        <v>4069</v>
      </c>
      <c r="D1275" s="6" t="s">
        <v>1235</v>
      </c>
      <c r="E1275" s="49" t="s">
        <v>3769</v>
      </c>
      <c r="F1275" s="6" t="s">
        <v>4070</v>
      </c>
      <c r="G1275" s="6" t="s">
        <v>60</v>
      </c>
      <c r="H1275" s="6" t="s">
        <v>6727</v>
      </c>
      <c r="I1275" s="61" t="s">
        <v>6728</v>
      </c>
      <c r="J1275" s="49" t="s">
        <v>6729</v>
      </c>
      <c r="K1275" s="6" t="s">
        <v>6730</v>
      </c>
      <c r="L1275" s="29">
        <f>IF($J$6="с учетом НДС",VLOOKUP(I1275,LEGEND!B:E,4,0)*(1-M1275),VLOOKUP(I1275,LEGEND!B:E,4,0)*(1-M1275)/1.2)</f>
        <v>17900</v>
      </c>
      <c r="M1275" s="57">
        <f>IF(AND(B1275&lt;&gt;"1_Электроинструмент",B1275&lt;&gt;"2_Садовая техника"),$J$5,IF($J$4&lt;=20%,$J$4,IFERROR(VLOOKUP(S1275,LEGEND!$L$2:$M$5,2,FALSE),$J$4)))</f>
        <v>0</v>
      </c>
      <c r="N1275" s="48" t="s">
        <v>60</v>
      </c>
      <c r="O1275" s="49" t="s">
        <v>60</v>
      </c>
      <c r="P1275" s="49" t="s">
        <v>66</v>
      </c>
      <c r="Q1275" s="49" t="s">
        <v>473</v>
      </c>
      <c r="R1275" s="50" t="s">
        <v>68</v>
      </c>
      <c r="S1275" s="49" t="s">
        <v>60</v>
      </c>
      <c r="T1275" s="73" t="str">
        <f>IF(_xlfn.XLOOKUP(I1275,LEGEND!B:B,LEGEND!H:H)&lt;&gt;"-",HYPERLINK(_xlfn.XLOOKUP(I1275,LEGEND!B:B,LEGEND!H:H),"link"),_xlfn.XLOOKUP(I1275,LEGEND!B:B,LEGEND!H:H))</f>
        <v>link</v>
      </c>
      <c r="U1275" s="73" t="str">
        <f>HYPERLINK(_xlfn.XLOOKUP(I1275,LEGEND!B:B,LEGEND!I:I))</f>
        <v>https://milwaukee-media-images.s3.amazonaws.com/hi/48532837--Hero_1.jpg</v>
      </c>
      <c r="V1275" s="51" t="s">
        <v>6731</v>
      </c>
      <c r="W1275" s="63" t="s">
        <v>71</v>
      </c>
      <c r="X1275" s="64">
        <v>89</v>
      </c>
      <c r="Y1275" s="64">
        <v>64</v>
      </c>
      <c r="Z1275" s="64">
        <v>187</v>
      </c>
      <c r="AA1275" s="84">
        <v>0.85899999999999999</v>
      </c>
      <c r="AB1275" s="85">
        <v>1</v>
      </c>
      <c r="AC1275" s="85">
        <v>1</v>
      </c>
    </row>
    <row r="1276" spans="1:29" ht="25.5">
      <c r="A1276" s="1"/>
      <c r="B1276" s="6" t="s">
        <v>55</v>
      </c>
      <c r="C1276" s="6" t="s">
        <v>4069</v>
      </c>
      <c r="D1276" s="6" t="s">
        <v>1235</v>
      </c>
      <c r="E1276" s="49" t="s">
        <v>3769</v>
      </c>
      <c r="F1276" s="6" t="s">
        <v>4070</v>
      </c>
      <c r="G1276" s="6" t="s">
        <v>60</v>
      </c>
      <c r="H1276" s="6" t="s">
        <v>6707</v>
      </c>
      <c r="I1276" s="61" t="s">
        <v>6708</v>
      </c>
      <c r="J1276" s="49" t="s">
        <v>6709</v>
      </c>
      <c r="K1276" s="6" t="s">
        <v>6710</v>
      </c>
      <c r="L1276" s="29">
        <f>IF($J$6="с учетом НДС",VLOOKUP(I1276,LEGEND!B:E,4,0)*(1-M1276),VLOOKUP(I1276,LEGEND!B:E,4,0)*(1-M1276)/1.2)</f>
        <v>18800</v>
      </c>
      <c r="M1276" s="57">
        <f>IF(AND(B1276&lt;&gt;"1_Электроинструмент",B1276&lt;&gt;"2_Садовая техника"),$J$5,IF($J$4&lt;=20%,$J$4,IFERROR(VLOOKUP(S1276,LEGEND!$L$2:$M$5,2,FALSE),$J$4)))</f>
        <v>0</v>
      </c>
      <c r="N1276" s="48" t="s">
        <v>60</v>
      </c>
      <c r="O1276" s="49" t="s">
        <v>60</v>
      </c>
      <c r="P1276" s="49" t="s">
        <v>66</v>
      </c>
      <c r="Q1276" s="49" t="s">
        <v>473</v>
      </c>
      <c r="R1276" s="50" t="s">
        <v>68</v>
      </c>
      <c r="S1276" s="49" t="s">
        <v>60</v>
      </c>
      <c r="T1276" s="73" t="str">
        <f>IF(_xlfn.XLOOKUP(I1276,LEGEND!B:B,LEGEND!H:H)&lt;&gt;"-",HYPERLINK(_xlfn.XLOOKUP(I1276,LEGEND!B:B,LEGEND!H:H),"link"),_xlfn.XLOOKUP(I1276,LEGEND!B:B,LEGEND!H:H))</f>
        <v>link</v>
      </c>
      <c r="U1276" s="73" t="str">
        <f>HYPERLINK(_xlfn.XLOOKUP(I1276,LEGEND!B:B,LEGEND!I:I))</f>
        <v>https://milwaukee-media-images.s3.amazonaws.com/hi/4932471707--Hero_1.jpg</v>
      </c>
      <c r="V1276" s="51" t="s">
        <v>6711</v>
      </c>
      <c r="W1276" s="63" t="s">
        <v>2403</v>
      </c>
      <c r="X1276" s="64">
        <v>369</v>
      </c>
      <c r="Y1276" s="64">
        <v>426</v>
      </c>
      <c r="Z1276" s="64">
        <v>38</v>
      </c>
      <c r="AA1276" s="84">
        <v>2.3860000000000001</v>
      </c>
      <c r="AB1276" s="85">
        <v>1</v>
      </c>
      <c r="AC1276" s="85">
        <v>1</v>
      </c>
    </row>
    <row r="1277" spans="1:29" ht="25.5">
      <c r="A1277" s="1"/>
      <c r="B1277" s="6" t="s">
        <v>55</v>
      </c>
      <c r="C1277" s="6" t="s">
        <v>4069</v>
      </c>
      <c r="D1277" s="6" t="s">
        <v>1235</v>
      </c>
      <c r="E1277" s="49" t="s">
        <v>3769</v>
      </c>
      <c r="F1277" s="6" t="s">
        <v>4070</v>
      </c>
      <c r="G1277" s="6" t="s">
        <v>60</v>
      </c>
      <c r="H1277" s="6" t="s">
        <v>6670</v>
      </c>
      <c r="I1277" s="61" t="s">
        <v>6671</v>
      </c>
      <c r="J1277" s="49" t="s">
        <v>6672</v>
      </c>
      <c r="K1277" s="6" t="s">
        <v>6673</v>
      </c>
      <c r="L1277" s="29">
        <f>IF($J$6="с учетом НДС",VLOOKUP(I1277,LEGEND!B:E,4,0)*(1-M1277),VLOOKUP(I1277,LEGEND!B:E,4,0)*(1-M1277)/1.2)</f>
        <v>23300</v>
      </c>
      <c r="M1277" s="57">
        <f>IF(AND(B1277&lt;&gt;"1_Электроинструмент",B1277&lt;&gt;"2_Садовая техника"),$J$5,IF($J$4&lt;=20%,$J$4,IFERROR(VLOOKUP(S1277,LEGEND!$L$2:$M$5,2,FALSE),$J$4)))</f>
        <v>0</v>
      </c>
      <c r="N1277" s="48" t="s">
        <v>60</v>
      </c>
      <c r="O1277" s="49" t="s">
        <v>60</v>
      </c>
      <c r="P1277" s="49" t="s">
        <v>66</v>
      </c>
      <c r="Q1277" s="49" t="s">
        <v>67</v>
      </c>
      <c r="R1277" s="50" t="s">
        <v>68</v>
      </c>
      <c r="S1277" s="49" t="s">
        <v>60</v>
      </c>
      <c r="T1277" s="73" t="str">
        <f>IF(_xlfn.XLOOKUP(I1277,LEGEND!B:B,LEGEND!H:H)&lt;&gt;"-",HYPERLINK(_xlfn.XLOOKUP(I1277,LEGEND!B:B,LEGEND!H:H),"link"),_xlfn.XLOOKUP(I1277,LEGEND!B:B,LEGEND!H:H))</f>
        <v>link</v>
      </c>
      <c r="U1277" s="73" t="str">
        <f>HYPERLINK(_xlfn.XLOOKUP(I1277,LEGEND!B:B,LEGEND!I:I))</f>
        <v>https://milwaukee-media-images.s3.amazonaws.com/hi/48532773--Hero_1.jpg</v>
      </c>
      <c r="V1277" s="51" t="s">
        <v>6675</v>
      </c>
      <c r="W1277" s="63" t="s">
        <v>71</v>
      </c>
      <c r="X1277" s="64">
        <v>459</v>
      </c>
      <c r="Y1277" s="64">
        <v>59</v>
      </c>
      <c r="Z1277" s="64">
        <v>459</v>
      </c>
      <c r="AA1277" s="84">
        <v>5.6779999999999999</v>
      </c>
      <c r="AB1277" s="85">
        <v>1</v>
      </c>
      <c r="AC1277" s="85">
        <v>1</v>
      </c>
    </row>
    <row r="1278" spans="1:29" ht="25.5">
      <c r="A1278" s="1"/>
      <c r="B1278" s="6" t="s">
        <v>55</v>
      </c>
      <c r="C1278" s="6" t="s">
        <v>4069</v>
      </c>
      <c r="D1278" s="6" t="s">
        <v>1235</v>
      </c>
      <c r="E1278" s="49" t="s">
        <v>3769</v>
      </c>
      <c r="F1278" s="6" t="s">
        <v>4070</v>
      </c>
      <c r="G1278" s="6" t="s">
        <v>60</v>
      </c>
      <c r="H1278" s="6" t="s">
        <v>6691</v>
      </c>
      <c r="I1278" s="61" t="s">
        <v>6692</v>
      </c>
      <c r="J1278" s="49" t="s">
        <v>6693</v>
      </c>
      <c r="K1278" s="6" t="s">
        <v>6694</v>
      </c>
      <c r="L1278" s="29">
        <f>IF($J$6="с учетом НДС",VLOOKUP(I1278,LEGEND!B:E,4,0)*(1-M1278),VLOOKUP(I1278,LEGEND!B:E,4,0)*(1-M1278)/1.2)</f>
        <v>24900</v>
      </c>
      <c r="M1278" s="57">
        <f>IF(AND(B1278&lt;&gt;"1_Электроинструмент",B1278&lt;&gt;"2_Садовая техника"),$J$5,IF($J$4&lt;=20%,$J$4,IFERROR(VLOOKUP(S1278,LEGEND!$L$2:$M$5,2,FALSE),$J$4)))</f>
        <v>0</v>
      </c>
      <c r="N1278" s="48" t="s">
        <v>60</v>
      </c>
      <c r="O1278" s="49" t="s">
        <v>60</v>
      </c>
      <c r="P1278" s="49" t="s">
        <v>66</v>
      </c>
      <c r="Q1278" s="49" t="s">
        <v>67</v>
      </c>
      <c r="R1278" s="50" t="s">
        <v>68</v>
      </c>
      <c r="S1278" s="49" t="s">
        <v>60</v>
      </c>
      <c r="T1278" s="73" t="str">
        <f>IF(_xlfn.XLOOKUP(I1278,LEGEND!B:B,LEGEND!H:H)&lt;&gt;"-",HYPERLINK(_xlfn.XLOOKUP(I1278,LEGEND!B:B,LEGEND!H:H),"link"),_xlfn.XLOOKUP(I1278,LEGEND!B:B,LEGEND!H:H))</f>
        <v>link</v>
      </c>
      <c r="U1278" s="73" t="str">
        <f>HYPERLINK(_xlfn.XLOOKUP(I1278,LEGEND!B:B,LEGEND!I:I))</f>
        <v>https://milwaukee-media-images.s3.amazonaws.com/hi/48532775--Hero_1.jpg</v>
      </c>
      <c r="V1278" s="51" t="s">
        <v>6696</v>
      </c>
      <c r="W1278" s="63" t="s">
        <v>71</v>
      </c>
      <c r="X1278" s="64">
        <v>459</v>
      </c>
      <c r="Y1278" s="64">
        <v>80</v>
      </c>
      <c r="Z1278" s="64">
        <v>459</v>
      </c>
      <c r="AA1278" s="84">
        <v>7.3979999999999997</v>
      </c>
      <c r="AB1278" s="85">
        <v>1</v>
      </c>
      <c r="AC1278" s="85">
        <v>1</v>
      </c>
    </row>
    <row r="1279" spans="1:29" ht="38.25">
      <c r="A1279" s="1"/>
      <c r="B1279" s="6" t="s">
        <v>55</v>
      </c>
      <c r="C1279" s="6" t="s">
        <v>4069</v>
      </c>
      <c r="D1279" s="6" t="s">
        <v>1235</v>
      </c>
      <c r="E1279" s="49" t="s">
        <v>3769</v>
      </c>
      <c r="F1279" s="6" t="s">
        <v>4070</v>
      </c>
      <c r="G1279" s="6" t="s">
        <v>60</v>
      </c>
      <c r="H1279" s="6" t="s">
        <v>6737</v>
      </c>
      <c r="I1279" s="61" t="s">
        <v>6738</v>
      </c>
      <c r="J1279" s="49" t="s">
        <v>6739</v>
      </c>
      <c r="K1279" s="6" t="s">
        <v>6740</v>
      </c>
      <c r="L1279" s="29">
        <f>IF($J$6="с учетом НДС",VLOOKUP(I1279,LEGEND!B:E,4,0)*(1-M1279),VLOOKUP(I1279,LEGEND!B:E,4,0)*(1-M1279)/1.2)</f>
        <v>25100</v>
      </c>
      <c r="M1279" s="57">
        <f>IF(AND(B1279&lt;&gt;"1_Электроинструмент",B1279&lt;&gt;"2_Садовая техника"),$J$5,IF($J$4&lt;=20%,$J$4,IFERROR(VLOOKUP(S1279,LEGEND!$L$2:$M$5,2,FALSE),$J$4)))</f>
        <v>0</v>
      </c>
      <c r="N1279" s="48" t="s">
        <v>60</v>
      </c>
      <c r="O1279" s="49" t="s">
        <v>60</v>
      </c>
      <c r="P1279" s="49" t="s">
        <v>66</v>
      </c>
      <c r="Q1279" s="49" t="s">
        <v>473</v>
      </c>
      <c r="R1279" s="50" t="s">
        <v>68</v>
      </c>
      <c r="S1279" s="49" t="s">
        <v>60</v>
      </c>
      <c r="T1279" s="73" t="str">
        <f>IF(_xlfn.XLOOKUP(I1279,LEGEND!B:B,LEGEND!H:H)&lt;&gt;"-",HYPERLINK(_xlfn.XLOOKUP(I1279,LEGEND!B:B,LEGEND!H:H),"link"),_xlfn.XLOOKUP(I1279,LEGEND!B:B,LEGEND!H:H))</f>
        <v>link</v>
      </c>
      <c r="U1279" s="73" t="str">
        <f>HYPERLINK(_xlfn.XLOOKUP(I1279,LEGEND!B:B,LEGEND!I:I))</f>
        <v>https://milwaukee-media-images.s3.amazonaws.com/hi/48532772--Hero_1.jpg</v>
      </c>
      <c r="V1279" s="51" t="s">
        <v>6741</v>
      </c>
      <c r="W1279" s="63" t="s">
        <v>71</v>
      </c>
      <c r="X1279" s="64">
        <v>449</v>
      </c>
      <c r="Y1279" s="64">
        <v>59</v>
      </c>
      <c r="Z1279" s="64">
        <v>449</v>
      </c>
      <c r="AA1279" s="84">
        <v>6.3780000000000001</v>
      </c>
      <c r="AB1279" s="85">
        <v>1</v>
      </c>
      <c r="AC1279" s="85">
        <v>1</v>
      </c>
    </row>
    <row r="1280" spans="1:29" ht="25.5">
      <c r="A1280" s="1"/>
      <c r="B1280" s="6" t="s">
        <v>55</v>
      </c>
      <c r="C1280" s="6" t="s">
        <v>4069</v>
      </c>
      <c r="D1280" s="6" t="s">
        <v>1235</v>
      </c>
      <c r="E1280" s="49" t="s">
        <v>3769</v>
      </c>
      <c r="F1280" s="6" t="s">
        <v>4070</v>
      </c>
      <c r="G1280" s="6" t="s">
        <v>60</v>
      </c>
      <c r="H1280" s="6" t="s">
        <v>6702</v>
      </c>
      <c r="I1280" s="61" t="s">
        <v>6703</v>
      </c>
      <c r="J1280" s="49" t="s">
        <v>6704</v>
      </c>
      <c r="K1280" s="6" t="s">
        <v>6705</v>
      </c>
      <c r="L1280" s="29">
        <f>IF($J$6="с учетом НДС",VLOOKUP(I1280,LEGEND!B:E,4,0)*(1-M1280),VLOOKUP(I1280,LEGEND!B:E,4,0)*(1-M1280)/1.2)</f>
        <v>25400</v>
      </c>
      <c r="M1280" s="57">
        <f>IF(AND(B1280&lt;&gt;"1_Электроинструмент",B1280&lt;&gt;"2_Садовая техника"),$J$5,IF($J$4&lt;=20%,$J$4,IFERROR(VLOOKUP(S1280,LEGEND!$L$2:$M$5,2,FALSE),$J$4)))</f>
        <v>0</v>
      </c>
      <c r="N1280" s="48" t="s">
        <v>60</v>
      </c>
      <c r="O1280" s="49" t="s">
        <v>60</v>
      </c>
      <c r="P1280" s="49" t="s">
        <v>66</v>
      </c>
      <c r="Q1280" s="49" t="s">
        <v>473</v>
      </c>
      <c r="R1280" s="50" t="s">
        <v>68</v>
      </c>
      <c r="S1280" s="49" t="s">
        <v>60</v>
      </c>
      <c r="T1280" s="73" t="str">
        <f>IF(_xlfn.XLOOKUP(I1280,LEGEND!B:B,LEGEND!H:H)&lt;&gt;"-",HYPERLINK(_xlfn.XLOOKUP(I1280,LEGEND!B:B,LEGEND!H:H),"link"),_xlfn.XLOOKUP(I1280,LEGEND!B:B,LEGEND!H:H))</f>
        <v>link</v>
      </c>
      <c r="U1280" s="73" t="str">
        <f>HYPERLINK(_xlfn.XLOOKUP(I1280,LEGEND!B:B,LEGEND!I:I))</f>
        <v>https://milwaukee-media-images.s3.amazonaws.com/hi/4932471701--Hero_1.jpg</v>
      </c>
      <c r="V1280" s="51" t="s">
        <v>6706</v>
      </c>
      <c r="W1280" s="63" t="s">
        <v>2403</v>
      </c>
      <c r="X1280" s="64">
        <v>737</v>
      </c>
      <c r="Y1280" s="64">
        <v>123</v>
      </c>
      <c r="Z1280" s="64">
        <v>737</v>
      </c>
      <c r="AA1280" s="84">
        <v>10</v>
      </c>
      <c r="AB1280" s="85">
        <v>1</v>
      </c>
      <c r="AC1280" s="85">
        <v>1</v>
      </c>
    </row>
    <row r="1281" spans="1:29" ht="25.5">
      <c r="A1281" s="1"/>
      <c r="B1281" s="6" t="s">
        <v>55</v>
      </c>
      <c r="C1281" s="6" t="s">
        <v>4069</v>
      </c>
      <c r="D1281" s="6" t="s">
        <v>1235</v>
      </c>
      <c r="E1281" s="49" t="s">
        <v>3769</v>
      </c>
      <c r="F1281" s="6" t="s">
        <v>4070</v>
      </c>
      <c r="G1281" s="6" t="s">
        <v>60</v>
      </c>
      <c r="H1281" s="6" t="s">
        <v>6754</v>
      </c>
      <c r="I1281" s="61" t="s">
        <v>6755</v>
      </c>
      <c r="J1281" s="49" t="s">
        <v>6756</v>
      </c>
      <c r="K1281" s="6" t="s">
        <v>6757</v>
      </c>
      <c r="L1281" s="29">
        <f>IF($J$6="с учетом НДС",VLOOKUP(I1281,LEGEND!B:E,4,0)*(1-M1281),VLOOKUP(I1281,LEGEND!B:E,4,0)*(1-M1281)/1.2)</f>
        <v>27400</v>
      </c>
      <c r="M1281" s="57">
        <f>IF(AND(B1281&lt;&gt;"1_Электроинструмент",B1281&lt;&gt;"2_Садовая техника"),$J$5,IF($J$4&lt;=20%,$J$4,IFERROR(VLOOKUP(S1281,LEGEND!$L$2:$M$5,2,FALSE),$J$4)))</f>
        <v>0</v>
      </c>
      <c r="N1281" s="48" t="s">
        <v>60</v>
      </c>
      <c r="O1281" s="49" t="s">
        <v>60</v>
      </c>
      <c r="P1281" s="49" t="s">
        <v>66</v>
      </c>
      <c r="Q1281" s="49" t="s">
        <v>67</v>
      </c>
      <c r="R1281" s="50" t="s">
        <v>68</v>
      </c>
      <c r="S1281" s="49" t="s">
        <v>60</v>
      </c>
      <c r="T1281" s="73" t="str">
        <f>IF(_xlfn.XLOOKUP(I1281,LEGEND!B:B,LEGEND!H:H)&lt;&gt;"-",HYPERLINK(_xlfn.XLOOKUP(I1281,LEGEND!B:B,LEGEND!H:H),"link"),_xlfn.XLOOKUP(I1281,LEGEND!B:B,LEGEND!H:H))</f>
        <v>link</v>
      </c>
      <c r="U1281" s="73" t="str">
        <f>HYPERLINK(_xlfn.XLOOKUP(I1281,LEGEND!B:B,LEGEND!I:I))</f>
        <v>https://milwaukee-media-images.s3.amazonaws.com/hi/4932464277--Hero_1.jpg</v>
      </c>
      <c r="V1281" s="51" t="s">
        <v>6759</v>
      </c>
      <c r="W1281" s="63" t="s">
        <v>71</v>
      </c>
      <c r="X1281" s="64">
        <v>409</v>
      </c>
      <c r="Y1281" s="64">
        <v>329</v>
      </c>
      <c r="Z1281" s="64">
        <v>468</v>
      </c>
      <c r="AA1281" s="84">
        <v>7.3220000000000001</v>
      </c>
      <c r="AB1281" s="85">
        <v>1</v>
      </c>
      <c r="AC1281" s="85">
        <v>1</v>
      </c>
    </row>
    <row r="1282" spans="1:29" ht="25.5">
      <c r="A1282" s="1"/>
      <c r="B1282" s="6" t="s">
        <v>55</v>
      </c>
      <c r="C1282" s="6" t="s">
        <v>4069</v>
      </c>
      <c r="D1282" s="6" t="s">
        <v>1235</v>
      </c>
      <c r="E1282" s="49" t="s">
        <v>3769</v>
      </c>
      <c r="F1282" s="6" t="s">
        <v>4070</v>
      </c>
      <c r="G1282" s="6" t="s">
        <v>60</v>
      </c>
      <c r="H1282" s="6" t="s">
        <v>6722</v>
      </c>
      <c r="I1282" s="61" t="s">
        <v>6723</v>
      </c>
      <c r="J1282" s="49" t="s">
        <v>6724</v>
      </c>
      <c r="K1282" s="6" t="s">
        <v>6725</v>
      </c>
      <c r="L1282" s="29">
        <f>IF($J$6="с учетом НДС",VLOOKUP(I1282,LEGEND!B:E,4,0)*(1-M1282),VLOOKUP(I1282,LEGEND!B:E,4,0)*(1-M1282)/1.2)</f>
        <v>28900</v>
      </c>
      <c r="M1282" s="57">
        <f>IF(AND(B1282&lt;&gt;"1_Электроинструмент",B1282&lt;&gt;"2_Садовая техника"),$J$5,IF($J$4&lt;=20%,$J$4,IFERROR(VLOOKUP(S1282,LEGEND!$L$2:$M$5,2,FALSE),$J$4)))</f>
        <v>0</v>
      </c>
      <c r="N1282" s="48" t="s">
        <v>60</v>
      </c>
      <c r="O1282" s="49" t="s">
        <v>60</v>
      </c>
      <c r="P1282" s="49" t="s">
        <v>66</v>
      </c>
      <c r="Q1282" s="49" t="s">
        <v>473</v>
      </c>
      <c r="R1282" s="50" t="s">
        <v>68</v>
      </c>
      <c r="S1282" s="49" t="s">
        <v>60</v>
      </c>
      <c r="T1282" s="73" t="str">
        <f>IF(_xlfn.XLOOKUP(I1282,LEGEND!B:B,LEGEND!H:H)&lt;&gt;"-",HYPERLINK(_xlfn.XLOOKUP(I1282,LEGEND!B:B,LEGEND!H:H),"link"),_xlfn.XLOOKUP(I1282,LEGEND!B:B,LEGEND!H:H))</f>
        <v>link</v>
      </c>
      <c r="U1282" s="73" t="str">
        <f>HYPERLINK(_xlfn.XLOOKUP(I1282,LEGEND!B:B,LEGEND!I:I))</f>
        <v>https://milwaukee-media-images.s3.amazonaws.com/hi/4932471703--Hero_1.jpg</v>
      </c>
      <c r="V1282" s="51" t="s">
        <v>6726</v>
      </c>
      <c r="W1282" s="63" t="s">
        <v>2403</v>
      </c>
      <c r="X1282" s="64">
        <v>735</v>
      </c>
      <c r="Y1282" s="64">
        <v>125</v>
      </c>
      <c r="Z1282" s="64">
        <v>740</v>
      </c>
      <c r="AA1282" s="84">
        <v>14</v>
      </c>
      <c r="AB1282" s="85">
        <v>1</v>
      </c>
      <c r="AC1282" s="85">
        <v>1</v>
      </c>
    </row>
    <row r="1283" spans="1:29" ht="25.5">
      <c r="A1283" s="1"/>
      <c r="B1283" s="6" t="s">
        <v>55</v>
      </c>
      <c r="C1283" s="6" t="s">
        <v>4069</v>
      </c>
      <c r="D1283" s="6" t="s">
        <v>1235</v>
      </c>
      <c r="E1283" s="49" t="s">
        <v>3769</v>
      </c>
      <c r="F1283" s="6" t="s">
        <v>4070</v>
      </c>
      <c r="G1283" s="6" t="s">
        <v>60</v>
      </c>
      <c r="H1283" s="6" t="s">
        <v>6676</v>
      </c>
      <c r="I1283" s="61" t="s">
        <v>6677</v>
      </c>
      <c r="J1283" s="49" t="s">
        <v>6678</v>
      </c>
      <c r="K1283" s="6" t="s">
        <v>6679</v>
      </c>
      <c r="L1283" s="29">
        <f>IF($J$6="с учетом НДС",VLOOKUP(I1283,LEGEND!B:E,4,0)*(1-M1283),VLOOKUP(I1283,LEGEND!B:E,4,0)*(1-M1283)/1.2)</f>
        <v>31800</v>
      </c>
      <c r="M1283" s="57">
        <f>IF(AND(B1283&lt;&gt;"1_Электроинструмент",B1283&lt;&gt;"2_Садовая техника"),$J$5,IF($J$4&lt;=20%,$J$4,IFERROR(VLOOKUP(S1283,LEGEND!$L$2:$M$5,2,FALSE),$J$4)))</f>
        <v>0</v>
      </c>
      <c r="N1283" s="48" t="s">
        <v>60</v>
      </c>
      <c r="O1283" s="49" t="s">
        <v>60</v>
      </c>
      <c r="P1283" s="49" t="s">
        <v>66</v>
      </c>
      <c r="Q1283" s="49" t="s">
        <v>67</v>
      </c>
      <c r="R1283" s="50" t="s">
        <v>68</v>
      </c>
      <c r="S1283" s="49" t="s">
        <v>60</v>
      </c>
      <c r="T1283" s="73" t="str">
        <f>IF(_xlfn.XLOOKUP(I1283,LEGEND!B:B,LEGEND!H:H)&lt;&gt;"-",HYPERLINK(_xlfn.XLOOKUP(I1283,LEGEND!B:B,LEGEND!H:H),"link"),_xlfn.XLOOKUP(I1283,LEGEND!B:B,LEGEND!H:H))</f>
        <v>link</v>
      </c>
      <c r="U1283" s="73" t="str">
        <f>HYPERLINK(_xlfn.XLOOKUP(I1283,LEGEND!B:B,LEGEND!I:I))</f>
        <v>https://milwaukee-media-images.s3.amazonaws.com/hi/48532774--Hero_1.jpg</v>
      </c>
      <c r="V1283" s="51" t="s">
        <v>6680</v>
      </c>
      <c r="W1283" s="63" t="s">
        <v>71</v>
      </c>
      <c r="X1283" s="64">
        <v>459</v>
      </c>
      <c r="Y1283" s="64">
        <v>80</v>
      </c>
      <c r="Z1283" s="64">
        <v>459</v>
      </c>
      <c r="AA1283" s="84">
        <v>10.614000000000001</v>
      </c>
      <c r="AB1283" s="85">
        <v>1</v>
      </c>
      <c r="AC1283" s="85">
        <v>1</v>
      </c>
    </row>
    <row r="1284" spans="1:29" ht="25.5">
      <c r="A1284" s="1"/>
      <c r="B1284" s="6" t="s">
        <v>55</v>
      </c>
      <c r="C1284" s="6" t="s">
        <v>4069</v>
      </c>
      <c r="D1284" s="6" t="s">
        <v>1235</v>
      </c>
      <c r="E1284" s="49" t="s">
        <v>3769</v>
      </c>
      <c r="F1284" s="6" t="s">
        <v>4070</v>
      </c>
      <c r="G1284" s="6" t="s">
        <v>60</v>
      </c>
      <c r="H1284" s="6" t="s">
        <v>6686</v>
      </c>
      <c r="I1284" s="61" t="s">
        <v>6687</v>
      </c>
      <c r="J1284" s="49" t="s">
        <v>6688</v>
      </c>
      <c r="K1284" s="6" t="s">
        <v>6689</v>
      </c>
      <c r="L1284" s="29">
        <f>IF($J$6="с учетом НДС",VLOOKUP(I1284,LEGEND!B:E,4,0)*(1-M1284),VLOOKUP(I1284,LEGEND!B:E,4,0)*(1-M1284)/1.2)</f>
        <v>41800</v>
      </c>
      <c r="M1284" s="57">
        <f>IF(AND(B1284&lt;&gt;"1_Электроинструмент",B1284&lt;&gt;"2_Садовая техника"),$J$5,IF($J$4&lt;=20%,$J$4,IFERROR(VLOOKUP(S1284,LEGEND!$L$2:$M$5,2,FALSE),$J$4)))</f>
        <v>0</v>
      </c>
      <c r="N1284" s="48" t="s">
        <v>60</v>
      </c>
      <c r="O1284" s="49" t="s">
        <v>60</v>
      </c>
      <c r="P1284" s="49" t="s">
        <v>66</v>
      </c>
      <c r="Q1284" s="49" t="s">
        <v>473</v>
      </c>
      <c r="R1284" s="50" t="s">
        <v>68</v>
      </c>
      <c r="S1284" s="49" t="s">
        <v>60</v>
      </c>
      <c r="T1284" s="73" t="str">
        <f>IF(_xlfn.XLOOKUP(I1284,LEGEND!B:B,LEGEND!H:H)&lt;&gt;"-",HYPERLINK(_xlfn.XLOOKUP(I1284,LEGEND!B:B,LEGEND!H:H),"link"),_xlfn.XLOOKUP(I1284,LEGEND!B:B,LEGEND!H:H))</f>
        <v>link</v>
      </c>
      <c r="U1284" s="73" t="str">
        <f>HYPERLINK(_xlfn.XLOOKUP(I1284,LEGEND!B:B,LEGEND!I:I))</f>
        <v>https://milwaukee-media-images.s3.amazonaws.com/hi/4932471702--Hero_1.jpg</v>
      </c>
      <c r="V1284" s="51" t="s">
        <v>6690</v>
      </c>
      <c r="W1284" s="63" t="s">
        <v>2403</v>
      </c>
      <c r="X1284" s="64">
        <v>737</v>
      </c>
      <c r="Y1284" s="64">
        <v>123</v>
      </c>
      <c r="Z1284" s="64">
        <v>737</v>
      </c>
      <c r="AA1284" s="84">
        <v>18.5</v>
      </c>
      <c r="AB1284" s="85">
        <v>1</v>
      </c>
      <c r="AC1284" s="85">
        <v>1</v>
      </c>
    </row>
    <row r="1285" spans="1:29" ht="25.5">
      <c r="A1285" s="1"/>
      <c r="B1285" s="6" t="s">
        <v>55</v>
      </c>
      <c r="C1285" s="6" t="s">
        <v>4069</v>
      </c>
      <c r="D1285" s="6" t="s">
        <v>1235</v>
      </c>
      <c r="E1285" s="49" t="s">
        <v>3769</v>
      </c>
      <c r="F1285" s="6" t="s">
        <v>4070</v>
      </c>
      <c r="G1285" s="6" t="s">
        <v>6794</v>
      </c>
      <c r="H1285" s="6" t="s">
        <v>6795</v>
      </c>
      <c r="I1285" s="61" t="s">
        <v>6796</v>
      </c>
      <c r="J1285" s="49" t="s">
        <v>6797</v>
      </c>
      <c r="K1285" s="6" t="s">
        <v>6798</v>
      </c>
      <c r="L1285" s="29">
        <f>IF($J$6="с учетом НДС",VLOOKUP(I1285,LEGEND!B:E,4,0)*(1-M1285),VLOOKUP(I1285,LEGEND!B:E,4,0)*(1-M1285)/1.2)</f>
        <v>43800</v>
      </c>
      <c r="M1285" s="57">
        <f>IF(AND(B1285&lt;&gt;"1_Электроинструмент",B1285&lt;&gt;"2_Садовая техника"),$J$5,IF($J$4&lt;=20%,$J$4,IFERROR(VLOOKUP(S1285,LEGEND!$L$2:$M$5,2,FALSE),$J$4)))</f>
        <v>0</v>
      </c>
      <c r="N1285" s="48" t="s">
        <v>60</v>
      </c>
      <c r="O1285" s="49" t="s">
        <v>60</v>
      </c>
      <c r="P1285" s="49" t="s">
        <v>66</v>
      </c>
      <c r="Q1285" s="49" t="s">
        <v>473</v>
      </c>
      <c r="R1285" s="50" t="s">
        <v>68</v>
      </c>
      <c r="S1285" s="49" t="s">
        <v>60</v>
      </c>
      <c r="T1285" s="73" t="str">
        <f>IF(_xlfn.XLOOKUP(I1285,LEGEND!B:B,LEGEND!H:H)&lt;&gt;"-",HYPERLINK(_xlfn.XLOOKUP(I1285,LEGEND!B:B,LEGEND!H:H),"link"),_xlfn.XLOOKUP(I1285,LEGEND!B:B,LEGEND!H:H))</f>
        <v>link</v>
      </c>
      <c r="U1285" s="73" t="str">
        <f>HYPERLINK(_xlfn.XLOOKUP(I1285,LEGEND!B:B,LEGEND!I:I))</f>
        <v>https://milwaukee-media-images.s3.amazonaws.com/hi/48532840--Hero_1.jpg</v>
      </c>
      <c r="V1285" s="51" t="s">
        <v>6800</v>
      </c>
      <c r="W1285" s="63" t="s">
        <v>71</v>
      </c>
      <c r="X1285" s="64">
        <v>469</v>
      </c>
      <c r="Y1285" s="64">
        <v>111</v>
      </c>
      <c r="Z1285" s="64">
        <v>180</v>
      </c>
      <c r="AA1285" s="84">
        <v>4.3049999999999997</v>
      </c>
      <c r="AB1285" s="85">
        <v>1</v>
      </c>
      <c r="AC1285" s="85">
        <v>1</v>
      </c>
    </row>
    <row r="1286" spans="1:29" ht="25.5">
      <c r="A1286" s="1"/>
      <c r="B1286" s="6" t="s">
        <v>55</v>
      </c>
      <c r="C1286" s="6" t="s">
        <v>4069</v>
      </c>
      <c r="D1286" s="6" t="s">
        <v>1235</v>
      </c>
      <c r="E1286" s="49" t="s">
        <v>3769</v>
      </c>
      <c r="F1286" s="6" t="s">
        <v>4070</v>
      </c>
      <c r="G1286" s="6" t="s">
        <v>60</v>
      </c>
      <c r="H1286" s="6" t="s">
        <v>6712</v>
      </c>
      <c r="I1286" s="61" t="s">
        <v>6713</v>
      </c>
      <c r="J1286" s="49" t="s">
        <v>6714</v>
      </c>
      <c r="K1286" s="6" t="s">
        <v>6715</v>
      </c>
      <c r="L1286" s="29">
        <f>IF($J$6="с учетом НДС",VLOOKUP(I1286,LEGEND!B:E,4,0)*(1-M1286),VLOOKUP(I1286,LEGEND!B:E,4,0)*(1-M1286)/1.2)</f>
        <v>46900</v>
      </c>
      <c r="M1286" s="57">
        <f>IF(AND(B1286&lt;&gt;"1_Электроинструмент",B1286&lt;&gt;"2_Садовая техника"),$J$5,IF($J$4&lt;=20%,$J$4,IFERROR(VLOOKUP(S1286,LEGEND!$L$2:$M$5,2,FALSE),$J$4)))</f>
        <v>0</v>
      </c>
      <c r="N1286" s="48" t="s">
        <v>60</v>
      </c>
      <c r="O1286" s="49" t="s">
        <v>60</v>
      </c>
      <c r="P1286" s="49" t="s">
        <v>66</v>
      </c>
      <c r="Q1286" s="49" t="s">
        <v>473</v>
      </c>
      <c r="R1286" s="50" t="s">
        <v>68</v>
      </c>
      <c r="S1286" s="49" t="s">
        <v>60</v>
      </c>
      <c r="T1286" s="73" t="str">
        <f>IF(_xlfn.XLOOKUP(I1286,LEGEND!B:B,LEGEND!H:H)&lt;&gt;"-",HYPERLINK(_xlfn.XLOOKUP(I1286,LEGEND!B:B,LEGEND!H:H),"link"),_xlfn.XLOOKUP(I1286,LEGEND!B:B,LEGEND!H:H))</f>
        <v>link</v>
      </c>
      <c r="U1286" s="73" t="str">
        <f>HYPERLINK(_xlfn.XLOOKUP(I1286,LEGEND!B:B,LEGEND!I:I))</f>
        <v>https://milwaukee-media-images.s3.amazonaws.com/hi/4932471704--Hero_1.jpg</v>
      </c>
      <c r="V1286" s="51" t="s">
        <v>6716</v>
      </c>
      <c r="W1286" s="63" t="s">
        <v>2403</v>
      </c>
      <c r="X1286" s="64">
        <v>740</v>
      </c>
      <c r="Y1286" s="64">
        <v>122</v>
      </c>
      <c r="Z1286" s="64">
        <v>745</v>
      </c>
      <c r="AA1286" s="84">
        <v>27</v>
      </c>
      <c r="AB1286" s="85">
        <v>1</v>
      </c>
      <c r="AC1286" s="85">
        <v>1</v>
      </c>
    </row>
    <row r="1287" spans="1:29" ht="33.75">
      <c r="A1287" s="1"/>
      <c r="B1287" s="6" t="s">
        <v>55</v>
      </c>
      <c r="C1287" s="6" t="s">
        <v>1340</v>
      </c>
      <c r="D1287" s="6" t="s">
        <v>1235</v>
      </c>
      <c r="E1287" s="49" t="s">
        <v>3797</v>
      </c>
      <c r="F1287" s="6" t="s">
        <v>1406</v>
      </c>
      <c r="G1287" s="6" t="s">
        <v>85</v>
      </c>
      <c r="H1287" s="6" t="s">
        <v>3798</v>
      </c>
      <c r="I1287" s="61" t="s">
        <v>3799</v>
      </c>
      <c r="J1287" s="49" t="s">
        <v>3800</v>
      </c>
      <c r="K1287" s="6" t="s">
        <v>3801</v>
      </c>
      <c r="L1287" s="29">
        <f>IF($J$6="с учетом НДС",VLOOKUP(I1287,LEGEND!B:E,4,0)*(1-M1287),VLOOKUP(I1287,LEGEND!B:E,4,0)*(1-M1287)/1.2)</f>
        <v>176990</v>
      </c>
      <c r="M1287" s="57">
        <f>IF(AND(B1287&lt;&gt;"1_Электроинструмент",B1287&lt;&gt;"2_Садовая техника"),$J$5,IF($J$4&lt;=20%,$J$4,IFERROR(VLOOKUP(S1287,LEGEND!$L$2:$M$5,2,FALSE),$J$4)))</f>
        <v>0</v>
      </c>
      <c r="N1287" s="48" t="s">
        <v>3802</v>
      </c>
      <c r="O1287" s="49" t="s">
        <v>60</v>
      </c>
      <c r="P1287" s="49" t="s">
        <v>66</v>
      </c>
      <c r="Q1287" s="49" t="s">
        <v>67</v>
      </c>
      <c r="R1287" s="50" t="s">
        <v>68</v>
      </c>
      <c r="S1287" s="49" t="s">
        <v>60</v>
      </c>
      <c r="T1287" s="73" t="str">
        <f>IF(_xlfn.XLOOKUP(I1287,LEGEND!B:B,LEGEND!H:H)&lt;&gt;"-",HYPERLINK(_xlfn.XLOOKUP(I1287,LEGEND!B:B,LEGEND!H:H),"link"),_xlfn.XLOOKUP(I1287,LEGEND!B:B,LEGEND!H:H))</f>
        <v>link</v>
      </c>
      <c r="U1287" s="73" t="str">
        <f>HYPERLINK(_xlfn.XLOOKUP(I1287,LEGEND!B:B,LEGEND!I:I))</f>
        <v>https://milwaukee-media-images.s3.amazonaws.com/hi/M18_FCSSM-0--Hero_1.jpg</v>
      </c>
      <c r="V1287" s="51" t="s">
        <v>3804</v>
      </c>
      <c r="W1287" s="63" t="s">
        <v>71</v>
      </c>
      <c r="X1287" s="64">
        <v>591</v>
      </c>
      <c r="Y1287" s="64">
        <v>591</v>
      </c>
      <c r="Z1287" s="64">
        <v>421</v>
      </c>
      <c r="AA1287" s="84">
        <v>21.5</v>
      </c>
      <c r="AB1287" s="85">
        <v>1</v>
      </c>
      <c r="AC1287" s="85">
        <v>1</v>
      </c>
    </row>
    <row r="1288" spans="1:29" ht="33.75">
      <c r="A1288" s="1"/>
      <c r="B1288" s="6" t="s">
        <v>55</v>
      </c>
      <c r="C1288" s="6" t="s">
        <v>1340</v>
      </c>
      <c r="D1288" s="6" t="s">
        <v>1235</v>
      </c>
      <c r="E1288" s="49" t="s">
        <v>3797</v>
      </c>
      <c r="F1288" s="6" t="s">
        <v>1406</v>
      </c>
      <c r="G1288" s="6" t="s">
        <v>85</v>
      </c>
      <c r="H1288" s="6" t="s">
        <v>3805</v>
      </c>
      <c r="I1288" s="61" t="s">
        <v>3806</v>
      </c>
      <c r="J1288" s="49" t="s">
        <v>3807</v>
      </c>
      <c r="K1288" s="6" t="s">
        <v>3808</v>
      </c>
      <c r="L1288" s="29">
        <f>IF($J$6="с учетом НДС",VLOOKUP(I1288,LEGEND!B:E,4,0)*(1-M1288),VLOOKUP(I1288,LEGEND!B:E,4,0)*(1-M1288)/1.2)</f>
        <v>205990</v>
      </c>
      <c r="M1288" s="57">
        <f>IF(AND(B1288&lt;&gt;"1_Электроинструмент",B1288&lt;&gt;"2_Садовая техника"),$J$5,IF($J$4&lt;=20%,$J$4,IFERROR(VLOOKUP(S1288,LEGEND!$L$2:$M$5,2,FALSE),$J$4)))</f>
        <v>0</v>
      </c>
      <c r="N1288" s="48" t="s">
        <v>3809</v>
      </c>
      <c r="O1288" s="49" t="s">
        <v>60</v>
      </c>
      <c r="P1288" s="49" t="s">
        <v>66</v>
      </c>
      <c r="Q1288" s="49" t="s">
        <v>473</v>
      </c>
      <c r="R1288" s="50" t="s">
        <v>68</v>
      </c>
      <c r="S1288" s="49" t="s">
        <v>60</v>
      </c>
      <c r="T1288" s="73" t="str">
        <f>IF(_xlfn.XLOOKUP(I1288,LEGEND!B:B,LEGEND!H:H)&lt;&gt;"-",HYPERLINK(_xlfn.XLOOKUP(I1288,LEGEND!B:B,LEGEND!H:H),"link"),_xlfn.XLOOKUP(I1288,LEGEND!B:B,LEGEND!H:H))</f>
        <v>link</v>
      </c>
      <c r="U1288" s="73" t="str">
        <f>HYPERLINK(_xlfn.XLOOKUP(I1288,LEGEND!B:B,LEGEND!I:I))</f>
        <v>https://milwaukee-media-images.s3.amazonaws.com/hi/M18_FCSSM-121--Hero_1.jpg</v>
      </c>
      <c r="V1288" s="51" t="s">
        <v>3810</v>
      </c>
      <c r="W1288" s="63" t="s">
        <v>71</v>
      </c>
      <c r="X1288" s="64">
        <v>592</v>
      </c>
      <c r="Y1288" s="64">
        <v>594</v>
      </c>
      <c r="Z1288" s="64">
        <v>420</v>
      </c>
      <c r="AA1288" s="84">
        <v>24</v>
      </c>
      <c r="AB1288" s="85">
        <v>1</v>
      </c>
      <c r="AC1288" s="85">
        <v>1</v>
      </c>
    </row>
    <row r="1289" spans="1:29" ht="25.5">
      <c r="A1289" s="1"/>
      <c r="B1289" s="6" t="s">
        <v>55</v>
      </c>
      <c r="C1289" s="6" t="s">
        <v>1340</v>
      </c>
      <c r="D1289" s="6" t="s">
        <v>1235</v>
      </c>
      <c r="E1289" s="49" t="s">
        <v>3797</v>
      </c>
      <c r="F1289" s="6" t="s">
        <v>1406</v>
      </c>
      <c r="G1289" s="6" t="s">
        <v>85</v>
      </c>
      <c r="H1289" s="6" t="s">
        <v>3811</v>
      </c>
      <c r="I1289" s="61" t="s">
        <v>3812</v>
      </c>
      <c r="J1289" s="49" t="s">
        <v>3813</v>
      </c>
      <c r="K1289" s="6" t="s">
        <v>3814</v>
      </c>
      <c r="L1289" s="29">
        <f>IF($J$6="с учетом НДС",VLOOKUP(I1289,LEGEND!B:E,4,0)*(1-M1289),VLOOKUP(I1289,LEGEND!B:E,4,0)*(1-M1289)/1.2)</f>
        <v>297490</v>
      </c>
      <c r="M1289" s="57">
        <f>IF(AND(B1289&lt;&gt;"1_Электроинструмент",B1289&lt;&gt;"2_Садовая техника"),$J$5,IF($J$4&lt;=20%,$J$4,IFERROR(VLOOKUP(S1289,LEGEND!$L$2:$M$5,2,FALSE),$J$4)))</f>
        <v>0</v>
      </c>
      <c r="N1289" s="48" t="s">
        <v>3815</v>
      </c>
      <c r="O1289" s="49" t="s">
        <v>60</v>
      </c>
      <c r="P1289" s="49" t="s">
        <v>66</v>
      </c>
      <c r="Q1289" s="49" t="s">
        <v>67</v>
      </c>
      <c r="R1289" s="50" t="s">
        <v>68</v>
      </c>
      <c r="S1289" s="49" t="s">
        <v>60</v>
      </c>
      <c r="T1289" s="73" t="str">
        <f>IF(_xlfn.XLOOKUP(I1289,LEGEND!B:B,LEGEND!H:H)&lt;&gt;"-",HYPERLINK(_xlfn.XLOOKUP(I1289,LEGEND!B:B,LEGEND!H:H),"link"),_xlfn.XLOOKUP(I1289,LEGEND!B:B,LEGEND!H:H))</f>
        <v>link</v>
      </c>
      <c r="U1289" s="73" t="str">
        <f>HYPERLINK(_xlfn.XLOOKUP(I1289,LEGEND!B:B,LEGEND!I:I))</f>
        <v>https://milwaukee-media-images.s3.amazonaws.com/hi/M18_FSSM-0--Hero_1.jpg</v>
      </c>
      <c r="V1289" s="51" t="s">
        <v>3817</v>
      </c>
      <c r="W1289" s="63" t="s">
        <v>71</v>
      </c>
      <c r="X1289" s="64">
        <v>934</v>
      </c>
      <c r="Y1289" s="64">
        <v>810</v>
      </c>
      <c r="Z1289" s="64">
        <v>639</v>
      </c>
      <c r="AA1289" s="84">
        <v>51.46</v>
      </c>
      <c r="AB1289" s="85">
        <v>1</v>
      </c>
      <c r="AC1289" s="85">
        <v>1</v>
      </c>
    </row>
    <row r="1290" spans="1:29" ht="25.5">
      <c r="A1290" s="1"/>
      <c r="B1290" s="6" t="s">
        <v>55</v>
      </c>
      <c r="C1290" s="6" t="s">
        <v>1340</v>
      </c>
      <c r="D1290" s="6" t="s">
        <v>1235</v>
      </c>
      <c r="E1290" s="49" t="s">
        <v>3797</v>
      </c>
      <c r="F1290" s="6" t="s">
        <v>1406</v>
      </c>
      <c r="G1290" s="6" t="s">
        <v>85</v>
      </c>
      <c r="H1290" s="6" t="s">
        <v>3818</v>
      </c>
      <c r="I1290" s="61" t="s">
        <v>3819</v>
      </c>
      <c r="J1290" s="49" t="s">
        <v>3820</v>
      </c>
      <c r="K1290" s="6" t="s">
        <v>3821</v>
      </c>
      <c r="L1290" s="29">
        <f>IF($J$6="с учетом НДС",VLOOKUP(I1290,LEGEND!B:E,4,0)*(1-M1290),VLOOKUP(I1290,LEGEND!B:E,4,0)*(1-M1290)/1.2)</f>
        <v>326990</v>
      </c>
      <c r="M1290" s="57">
        <f>IF(AND(B1290&lt;&gt;"1_Электроинструмент",B1290&lt;&gt;"2_Садовая техника"),$J$5,IF($J$4&lt;=20%,$J$4,IFERROR(VLOOKUP(S1290,LEGEND!$L$2:$M$5,2,FALSE),$J$4)))</f>
        <v>0</v>
      </c>
      <c r="N1290" s="48" t="s">
        <v>3815</v>
      </c>
      <c r="O1290" s="49" t="s">
        <v>60</v>
      </c>
      <c r="P1290" s="49" t="s">
        <v>66</v>
      </c>
      <c r="Q1290" s="49" t="s">
        <v>67</v>
      </c>
      <c r="R1290" s="50" t="s">
        <v>68</v>
      </c>
      <c r="S1290" s="49" t="s">
        <v>60</v>
      </c>
      <c r="T1290" s="73" t="str">
        <f>IF(_xlfn.XLOOKUP(I1290,LEGEND!B:B,LEGEND!H:H)&lt;&gt;"-",HYPERLINK(_xlfn.XLOOKUP(I1290,LEGEND!B:B,LEGEND!H:H),"link"),_xlfn.XLOOKUP(I1290,LEGEND!B:B,LEGEND!H:H))</f>
        <v>link</v>
      </c>
      <c r="U1290" s="73" t="str">
        <f>HYPERLINK(_xlfn.XLOOKUP(I1290,LEGEND!B:B,LEGEND!I:I))</f>
        <v>https://milwaukee-media-images.s3.amazonaws.com/hi/M18_FSSM-121--Hero_1.jpg</v>
      </c>
      <c r="V1290" s="51" t="s">
        <v>3822</v>
      </c>
      <c r="W1290" s="63" t="s">
        <v>71</v>
      </c>
      <c r="X1290" s="64">
        <v>934</v>
      </c>
      <c r="Y1290" s="64">
        <v>810</v>
      </c>
      <c r="Z1290" s="64">
        <v>639</v>
      </c>
      <c r="AA1290" s="84">
        <v>53.997999999999998</v>
      </c>
      <c r="AB1290" s="85">
        <v>1</v>
      </c>
      <c r="AC1290" s="85">
        <v>1</v>
      </c>
    </row>
    <row r="1291" spans="1:29" ht="25.5">
      <c r="A1291" s="1"/>
      <c r="B1291" s="6" t="s">
        <v>55</v>
      </c>
      <c r="C1291" s="6" t="s">
        <v>4069</v>
      </c>
      <c r="D1291" s="6" t="s">
        <v>1235</v>
      </c>
      <c r="E1291" s="49" t="s">
        <v>3797</v>
      </c>
      <c r="F1291" s="6" t="s">
        <v>4070</v>
      </c>
      <c r="G1291" s="6" t="s">
        <v>60</v>
      </c>
      <c r="H1291" s="6" t="s">
        <v>6939</v>
      </c>
      <c r="I1291" s="61" t="s">
        <v>6940</v>
      </c>
      <c r="J1291" s="49" t="s">
        <v>6941</v>
      </c>
      <c r="K1291" s="6" t="s">
        <v>6942</v>
      </c>
      <c r="L1291" s="29">
        <f>IF($J$6="с учетом НДС",VLOOKUP(I1291,LEGEND!B:E,4,0)*(1-M1291),VLOOKUP(I1291,LEGEND!B:E,4,0)*(1-M1291)/1.2)</f>
        <v>2500</v>
      </c>
      <c r="M1291" s="57">
        <f>IF(AND(B1291&lt;&gt;"1_Электроинструмент",B1291&lt;&gt;"2_Садовая техника"),$J$5,IF($J$4&lt;=20%,$J$4,IFERROR(VLOOKUP(S1291,LEGEND!$L$2:$M$5,2,FALSE),$J$4)))</f>
        <v>0</v>
      </c>
      <c r="N1291" s="48" t="s">
        <v>60</v>
      </c>
      <c r="O1291" s="49" t="s">
        <v>60</v>
      </c>
      <c r="P1291" s="49" t="s">
        <v>66</v>
      </c>
      <c r="Q1291" s="49" t="s">
        <v>473</v>
      </c>
      <c r="R1291" s="50" t="s">
        <v>68</v>
      </c>
      <c r="S1291" s="49" t="s">
        <v>60</v>
      </c>
      <c r="T1291" s="73" t="str">
        <f>IF(_xlfn.XLOOKUP(I1291,LEGEND!B:B,LEGEND!H:H)&lt;&gt;"-",HYPERLINK(_xlfn.XLOOKUP(I1291,LEGEND!B:B,LEGEND!H:H),"link"),_xlfn.XLOOKUP(I1291,LEGEND!B:B,LEGEND!H:H))</f>
        <v>link</v>
      </c>
      <c r="U1291" s="73" t="str">
        <f>HYPERLINK(_xlfn.XLOOKUP(I1291,LEGEND!B:B,LEGEND!I:I))</f>
        <v>https://milwaukee-media-images.s3.amazonaws.com/hi/48533813--Hero_1.jpg</v>
      </c>
      <c r="V1291" s="51" t="s">
        <v>6944</v>
      </c>
      <c r="W1291" s="63" t="s">
        <v>71</v>
      </c>
      <c r="X1291" s="64">
        <v>70</v>
      </c>
      <c r="Y1291" s="64">
        <v>37</v>
      </c>
      <c r="Z1291" s="64">
        <v>180</v>
      </c>
      <c r="AA1291" s="84">
        <v>0.09</v>
      </c>
      <c r="AB1291" s="85">
        <v>1</v>
      </c>
      <c r="AC1291" s="85">
        <v>1</v>
      </c>
    </row>
    <row r="1292" spans="1:29" ht="38.25">
      <c r="A1292" s="1"/>
      <c r="B1292" s="6" t="s">
        <v>55</v>
      </c>
      <c r="C1292" s="6" t="s">
        <v>4069</v>
      </c>
      <c r="D1292" s="6" t="s">
        <v>1235</v>
      </c>
      <c r="E1292" s="49" t="s">
        <v>3797</v>
      </c>
      <c r="F1292" s="6" t="s">
        <v>4070</v>
      </c>
      <c r="G1292" s="6" t="s">
        <v>60</v>
      </c>
      <c r="H1292" s="6" t="s">
        <v>6945</v>
      </c>
      <c r="I1292" s="61" t="s">
        <v>6946</v>
      </c>
      <c r="J1292" s="49" t="s">
        <v>6947</v>
      </c>
      <c r="K1292" s="6" t="s">
        <v>6948</v>
      </c>
      <c r="L1292" s="29">
        <f>IF($J$6="с учетом НДС",VLOOKUP(I1292,LEGEND!B:E,4,0)*(1-M1292),VLOOKUP(I1292,LEGEND!B:E,4,0)*(1-M1292)/1.2)</f>
        <v>2500</v>
      </c>
      <c r="M1292" s="57">
        <f>IF(AND(B1292&lt;&gt;"1_Электроинструмент",B1292&lt;&gt;"2_Садовая техника"),$J$5,IF($J$4&lt;=20%,$J$4,IFERROR(VLOOKUP(S1292,LEGEND!$L$2:$M$5,2,FALSE),$J$4)))</f>
        <v>0</v>
      </c>
      <c r="N1292" s="48" t="s">
        <v>60</v>
      </c>
      <c r="O1292" s="49" t="s">
        <v>60</v>
      </c>
      <c r="P1292" s="49" t="s">
        <v>66</v>
      </c>
      <c r="Q1292" s="49" t="s">
        <v>473</v>
      </c>
      <c r="R1292" s="50" t="s">
        <v>68</v>
      </c>
      <c r="S1292" s="49" t="s">
        <v>60</v>
      </c>
      <c r="T1292" s="73" t="str">
        <f>IF(_xlfn.XLOOKUP(I1292,LEGEND!B:B,LEGEND!H:H)&lt;&gt;"-",HYPERLINK(_xlfn.XLOOKUP(I1292,LEGEND!B:B,LEGEND!H:H),"link"),_xlfn.XLOOKUP(I1292,LEGEND!B:B,LEGEND!H:H))</f>
        <v>link</v>
      </c>
      <c r="U1292" s="73" t="str">
        <f>HYPERLINK(_xlfn.XLOOKUP(I1292,LEGEND!B:B,LEGEND!I:I))</f>
        <v>https://milwaukee-media-images.s3.amazonaws.com/hi/48533828--Hero_1.jpg</v>
      </c>
      <c r="V1292" s="51" t="s">
        <v>6949</v>
      </c>
      <c r="W1292" s="63" t="s">
        <v>71</v>
      </c>
      <c r="X1292" s="64">
        <v>75</v>
      </c>
      <c r="Y1292" s="64">
        <v>49</v>
      </c>
      <c r="Z1292" s="64">
        <v>210</v>
      </c>
      <c r="AA1292" s="84">
        <v>0.17799999999999999</v>
      </c>
      <c r="AB1292" s="85">
        <v>1</v>
      </c>
      <c r="AC1292" s="85">
        <v>1</v>
      </c>
    </row>
    <row r="1293" spans="1:29" ht="25.5">
      <c r="A1293" s="1"/>
      <c r="B1293" s="6" t="s">
        <v>55</v>
      </c>
      <c r="C1293" s="6" t="s">
        <v>4069</v>
      </c>
      <c r="D1293" s="6" t="s">
        <v>1235</v>
      </c>
      <c r="E1293" s="49" t="s">
        <v>3797</v>
      </c>
      <c r="F1293" s="6" t="s">
        <v>4070</v>
      </c>
      <c r="G1293" s="6" t="s">
        <v>60</v>
      </c>
      <c r="H1293" s="6" t="s">
        <v>7018</v>
      </c>
      <c r="I1293" s="62" t="s">
        <v>7019</v>
      </c>
      <c r="J1293" s="49" t="s">
        <v>7020</v>
      </c>
      <c r="K1293" s="6" t="s">
        <v>7021</v>
      </c>
      <c r="L1293" s="29">
        <f>IF($J$6="с учетом НДС",VLOOKUP(I1293,LEGEND!B:E,4,0)*(1-M1293),VLOOKUP(I1293,LEGEND!B:E,4,0)*(1-M1293)/1.2)</f>
        <v>2500</v>
      </c>
      <c r="M1293" s="57">
        <f>IF(AND(B1293&lt;&gt;"1_Электроинструмент",B1293&lt;&gt;"2_Садовая техника"),$J$5,IF($J$4&lt;=20%,$J$4,IFERROR(VLOOKUP(S1293,LEGEND!$L$2:$M$5,2,FALSE),$J$4)))</f>
        <v>0</v>
      </c>
      <c r="N1293" s="48" t="s">
        <v>60</v>
      </c>
      <c r="O1293" s="49" t="s">
        <v>60</v>
      </c>
      <c r="P1293" s="49" t="s">
        <v>66</v>
      </c>
      <c r="Q1293" s="49" t="s">
        <v>473</v>
      </c>
      <c r="R1293" s="50" t="s">
        <v>68</v>
      </c>
      <c r="S1293" s="49" t="s">
        <v>60</v>
      </c>
      <c r="T1293" s="73" t="str">
        <f>IF(_xlfn.XLOOKUP(I1293,LEGEND!B:B,LEGEND!H:H)&lt;&gt;"-",HYPERLINK(_xlfn.XLOOKUP(I1293,LEGEND!B:B,LEGEND!H:H),"link"),_xlfn.XLOOKUP(I1293,LEGEND!B:B,LEGEND!H:H))</f>
        <v>link</v>
      </c>
      <c r="U1293" s="73" t="str">
        <f>HYPERLINK(_xlfn.XLOOKUP(I1293,LEGEND!B:B,LEGEND!I:I))</f>
        <v>https://milwaukee-media-images.s3.amazonaws.com/hi/48533815--Hero_1.jpg</v>
      </c>
      <c r="V1293" s="51" t="s">
        <v>7022</v>
      </c>
      <c r="W1293" s="63" t="s">
        <v>71</v>
      </c>
      <c r="X1293" s="64">
        <v>70</v>
      </c>
      <c r="Y1293" s="64">
        <v>37</v>
      </c>
      <c r="Z1293" s="64">
        <v>180</v>
      </c>
      <c r="AA1293" s="84">
        <v>3.7999999999999999E-2</v>
      </c>
      <c r="AB1293" s="85">
        <v>1</v>
      </c>
      <c r="AC1293" s="85">
        <v>1</v>
      </c>
    </row>
    <row r="1294" spans="1:29" ht="25.5">
      <c r="A1294" s="1"/>
      <c r="B1294" s="6" t="s">
        <v>55</v>
      </c>
      <c r="C1294" s="6" t="s">
        <v>4069</v>
      </c>
      <c r="D1294" s="6" t="s">
        <v>1235</v>
      </c>
      <c r="E1294" s="49" t="s">
        <v>3797</v>
      </c>
      <c r="F1294" s="6" t="s">
        <v>4070</v>
      </c>
      <c r="G1294" s="6" t="s">
        <v>60</v>
      </c>
      <c r="H1294" s="6" t="s">
        <v>6933</v>
      </c>
      <c r="I1294" s="61" t="s">
        <v>6934</v>
      </c>
      <c r="J1294" s="49" t="s">
        <v>6935</v>
      </c>
      <c r="K1294" s="6" t="s">
        <v>6936</v>
      </c>
      <c r="L1294" s="29">
        <f>IF($J$6="с учетом НДС",VLOOKUP(I1294,LEGEND!B:E,4,0)*(1-M1294),VLOOKUP(I1294,LEGEND!B:E,4,0)*(1-M1294)/1.2)</f>
        <v>2800</v>
      </c>
      <c r="M1294" s="57">
        <f>IF(AND(B1294&lt;&gt;"1_Электроинструмент",B1294&lt;&gt;"2_Садовая техника"),$J$5,IF($J$4&lt;=20%,$J$4,IFERROR(VLOOKUP(S1294,LEGEND!$L$2:$M$5,2,FALSE),$J$4)))</f>
        <v>0</v>
      </c>
      <c r="N1294" s="48" t="s">
        <v>60</v>
      </c>
      <c r="O1294" s="49" t="s">
        <v>60</v>
      </c>
      <c r="P1294" s="49" t="s">
        <v>66</v>
      </c>
      <c r="Q1294" s="49" t="s">
        <v>473</v>
      </c>
      <c r="R1294" s="50" t="s">
        <v>68</v>
      </c>
      <c r="S1294" s="49" t="s">
        <v>60</v>
      </c>
      <c r="T1294" s="73" t="str">
        <f>IF(_xlfn.XLOOKUP(I1294,LEGEND!B:B,LEGEND!H:H)&lt;&gt;"-",HYPERLINK(_xlfn.XLOOKUP(I1294,LEGEND!B:B,LEGEND!H:H),"link"),_xlfn.XLOOKUP(I1294,LEGEND!B:B,LEGEND!H:H))</f>
        <v>link</v>
      </c>
      <c r="U1294" s="73" t="str">
        <f>HYPERLINK(_xlfn.XLOOKUP(I1294,LEGEND!B:B,LEGEND!I:I))</f>
        <v>https://milwaukee-media-images.s3.amazonaws.com/hi/48533814--Hero_1.jpg</v>
      </c>
      <c r="V1294" s="51" t="s">
        <v>6938</v>
      </c>
      <c r="W1294" s="63" t="s">
        <v>71</v>
      </c>
      <c r="X1294" s="64">
        <v>70</v>
      </c>
      <c r="Y1294" s="64">
        <v>37</v>
      </c>
      <c r="Z1294" s="64">
        <v>180</v>
      </c>
      <c r="AA1294" s="84">
        <v>5.8000000000000003E-2</v>
      </c>
      <c r="AB1294" s="85">
        <v>1</v>
      </c>
      <c r="AC1294" s="85">
        <v>1</v>
      </c>
    </row>
    <row r="1295" spans="1:29" ht="38.25">
      <c r="A1295" s="1"/>
      <c r="B1295" s="6" t="s">
        <v>55</v>
      </c>
      <c r="C1295" s="6" t="s">
        <v>4069</v>
      </c>
      <c r="D1295" s="6" t="s">
        <v>1235</v>
      </c>
      <c r="E1295" s="49" t="s">
        <v>3797</v>
      </c>
      <c r="F1295" s="6" t="s">
        <v>4070</v>
      </c>
      <c r="G1295" s="6" t="s">
        <v>60</v>
      </c>
      <c r="H1295" s="6" t="s">
        <v>6922</v>
      </c>
      <c r="I1295" s="61" t="s">
        <v>6923</v>
      </c>
      <c r="J1295" s="49" t="s">
        <v>6924</v>
      </c>
      <c r="K1295" s="6" t="s">
        <v>6925</v>
      </c>
      <c r="L1295" s="29">
        <f>IF($J$6="с учетом НДС",VLOOKUP(I1295,LEGEND!B:E,4,0)*(1-M1295),VLOOKUP(I1295,LEGEND!B:E,4,0)*(1-M1295)/1.2)</f>
        <v>3100</v>
      </c>
      <c r="M1295" s="57">
        <f>IF(AND(B1295&lt;&gt;"1_Электроинструмент",B1295&lt;&gt;"2_Садовая техника"),$J$5,IF($J$4&lt;=20%,$J$4,IFERROR(VLOOKUP(S1295,LEGEND!$L$2:$M$5,2,FALSE),$J$4)))</f>
        <v>0</v>
      </c>
      <c r="N1295" s="48" t="s">
        <v>60</v>
      </c>
      <c r="O1295" s="49" t="s">
        <v>60</v>
      </c>
      <c r="P1295" s="49" t="s">
        <v>66</v>
      </c>
      <c r="Q1295" s="49" t="s">
        <v>473</v>
      </c>
      <c r="R1295" s="50" t="s">
        <v>68</v>
      </c>
      <c r="S1295" s="49" t="s">
        <v>60</v>
      </c>
      <c r="T1295" s="73" t="str">
        <f>IF(_xlfn.XLOOKUP(I1295,LEGEND!B:B,LEGEND!H:H)&lt;&gt;"-",HYPERLINK(_xlfn.XLOOKUP(I1295,LEGEND!B:B,LEGEND!H:H),"link"),_xlfn.XLOOKUP(I1295,LEGEND!B:B,LEGEND!H:H))</f>
        <v>link</v>
      </c>
      <c r="U1295" s="73" t="str">
        <f>HYPERLINK(_xlfn.XLOOKUP(I1295,LEGEND!B:B,LEGEND!I:I))</f>
        <v>https://milwaukee-media-images.s3.amazonaws.com/hi/48533811--Hero_1.jpg</v>
      </c>
      <c r="V1295" s="51" t="s">
        <v>6927</v>
      </c>
      <c r="W1295" s="63" t="s">
        <v>71</v>
      </c>
      <c r="X1295" s="64">
        <v>70</v>
      </c>
      <c r="Y1295" s="64">
        <v>35</v>
      </c>
      <c r="Z1295" s="64">
        <v>182</v>
      </c>
      <c r="AA1295" s="84">
        <v>9.8000000000000004E-2</v>
      </c>
      <c r="AB1295" s="85">
        <v>1</v>
      </c>
      <c r="AC1295" s="85">
        <v>1</v>
      </c>
    </row>
    <row r="1296" spans="1:29" ht="38.25">
      <c r="A1296" s="1"/>
      <c r="B1296" s="6" t="s">
        <v>55</v>
      </c>
      <c r="C1296" s="6" t="s">
        <v>4069</v>
      </c>
      <c r="D1296" s="6" t="s">
        <v>1235</v>
      </c>
      <c r="E1296" s="49" t="s">
        <v>3797</v>
      </c>
      <c r="F1296" s="6" t="s">
        <v>4070</v>
      </c>
      <c r="G1296" s="6" t="s">
        <v>60</v>
      </c>
      <c r="H1296" s="6" t="s">
        <v>6992</v>
      </c>
      <c r="I1296" s="61" t="s">
        <v>6993</v>
      </c>
      <c r="J1296" s="49" t="s">
        <v>6994</v>
      </c>
      <c r="K1296" s="6" t="s">
        <v>6995</v>
      </c>
      <c r="L1296" s="29">
        <f>IF($J$6="с учетом НДС",VLOOKUP(I1296,LEGEND!B:E,4,0)*(1-M1296),VLOOKUP(I1296,LEGEND!B:E,4,0)*(1-M1296)/1.2)</f>
        <v>3100</v>
      </c>
      <c r="M1296" s="57">
        <f>IF(AND(B1296&lt;&gt;"1_Электроинструмент",B1296&lt;&gt;"2_Садовая техника"),$J$5,IF($J$4&lt;=20%,$J$4,IFERROR(VLOOKUP(S1296,LEGEND!$L$2:$M$5,2,FALSE),$J$4)))</f>
        <v>0</v>
      </c>
      <c r="N1296" s="48" t="s">
        <v>60</v>
      </c>
      <c r="O1296" s="49" t="s">
        <v>60</v>
      </c>
      <c r="P1296" s="49" t="s">
        <v>66</v>
      </c>
      <c r="Q1296" s="49" t="s">
        <v>473</v>
      </c>
      <c r="R1296" s="50" t="s">
        <v>68</v>
      </c>
      <c r="S1296" s="49" t="s">
        <v>60</v>
      </c>
      <c r="T1296" s="73" t="str">
        <f>IF(_xlfn.XLOOKUP(I1296,LEGEND!B:B,LEGEND!H:H)&lt;&gt;"-",HYPERLINK(_xlfn.XLOOKUP(I1296,LEGEND!B:B,LEGEND!H:H),"link"),_xlfn.XLOOKUP(I1296,LEGEND!B:B,LEGEND!H:H))</f>
        <v>-</v>
      </c>
      <c r="U1296" s="73" t="str">
        <f>HYPERLINK(_xlfn.XLOOKUP(I1296,LEGEND!B:B,LEGEND!I:I))</f>
        <v>-</v>
      </c>
      <c r="V1296" s="51" t="s">
        <v>6996</v>
      </c>
      <c r="W1296" s="63" t="s">
        <v>71</v>
      </c>
      <c r="X1296" s="64">
        <v>75</v>
      </c>
      <c r="Y1296" s="64">
        <v>50</v>
      </c>
      <c r="Z1296" s="64">
        <v>211</v>
      </c>
      <c r="AA1296" s="84">
        <v>0.104</v>
      </c>
      <c r="AB1296" s="85">
        <v>1</v>
      </c>
      <c r="AC1296" s="85">
        <v>1</v>
      </c>
    </row>
    <row r="1297" spans="1:29" ht="38.25">
      <c r="A1297" s="1"/>
      <c r="B1297" s="6" t="s">
        <v>55</v>
      </c>
      <c r="C1297" s="6" t="s">
        <v>4069</v>
      </c>
      <c r="D1297" s="6" t="s">
        <v>1235</v>
      </c>
      <c r="E1297" s="49" t="s">
        <v>3797</v>
      </c>
      <c r="F1297" s="6" t="s">
        <v>4070</v>
      </c>
      <c r="G1297" s="6" t="s">
        <v>60</v>
      </c>
      <c r="H1297" s="6" t="s">
        <v>7055</v>
      </c>
      <c r="I1297" s="61" t="s">
        <v>7056</v>
      </c>
      <c r="J1297" s="49" t="s">
        <v>7057</v>
      </c>
      <c r="K1297" s="6" t="s">
        <v>7058</v>
      </c>
      <c r="L1297" s="29">
        <f>IF($J$6="с учетом НДС",VLOOKUP(I1297,LEGEND!B:E,4,0)*(1-M1297),VLOOKUP(I1297,LEGEND!B:E,4,0)*(1-M1297)/1.2)</f>
        <v>3100</v>
      </c>
      <c r="M1297" s="57">
        <f>IF(AND(B1297&lt;&gt;"1_Электроинструмент",B1297&lt;&gt;"2_Садовая техника"),$J$5,IF($J$4&lt;=20%,$J$4,IFERROR(VLOOKUP(S1297,LEGEND!$L$2:$M$5,2,FALSE),$J$4)))</f>
        <v>0</v>
      </c>
      <c r="N1297" s="48" t="s">
        <v>60</v>
      </c>
      <c r="O1297" s="49" t="s">
        <v>60</v>
      </c>
      <c r="P1297" s="49" t="s">
        <v>66</v>
      </c>
      <c r="Q1297" s="49" t="s">
        <v>473</v>
      </c>
      <c r="R1297" s="50" t="s">
        <v>68</v>
      </c>
      <c r="S1297" s="49" t="s">
        <v>60</v>
      </c>
      <c r="T1297" s="73" t="str">
        <f>IF(_xlfn.XLOOKUP(I1297,LEGEND!B:B,LEGEND!H:H)&lt;&gt;"-",HYPERLINK(_xlfn.XLOOKUP(I1297,LEGEND!B:B,LEGEND!H:H),"link"),_xlfn.XLOOKUP(I1297,LEGEND!B:B,LEGEND!H:H))</f>
        <v>link</v>
      </c>
      <c r="U1297" s="73" t="str">
        <f>HYPERLINK(_xlfn.XLOOKUP(I1297,LEGEND!B:B,LEGEND!I:I))</f>
        <v>https://milwaukee-media-images.s3.amazonaws.com/hi/48533829--Hero_1.jpg</v>
      </c>
      <c r="V1297" s="51" t="s">
        <v>7059</v>
      </c>
      <c r="W1297" s="63" t="s">
        <v>71</v>
      </c>
      <c r="X1297" s="64">
        <v>75</v>
      </c>
      <c r="Y1297" s="64">
        <v>50</v>
      </c>
      <c r="Z1297" s="64">
        <v>222</v>
      </c>
      <c r="AA1297" s="84">
        <v>0.27800000000000002</v>
      </c>
      <c r="AB1297" s="85">
        <v>1</v>
      </c>
      <c r="AC1297" s="85">
        <v>1</v>
      </c>
    </row>
    <row r="1298" spans="1:29" ht="25.5">
      <c r="A1298" s="1"/>
      <c r="B1298" s="6" t="s">
        <v>55</v>
      </c>
      <c r="C1298" s="6" t="s">
        <v>4069</v>
      </c>
      <c r="D1298" s="6" t="s">
        <v>1235</v>
      </c>
      <c r="E1298" s="49" t="s">
        <v>3797</v>
      </c>
      <c r="F1298" s="6" t="s">
        <v>4070</v>
      </c>
      <c r="G1298" s="6" t="s">
        <v>60</v>
      </c>
      <c r="H1298" s="6" t="s">
        <v>7003</v>
      </c>
      <c r="I1298" s="61" t="s">
        <v>7004</v>
      </c>
      <c r="J1298" s="49" t="s">
        <v>7005</v>
      </c>
      <c r="K1298" s="6" t="s">
        <v>7006</v>
      </c>
      <c r="L1298" s="29">
        <f>IF($J$6="с учетом НДС",VLOOKUP(I1298,LEGEND!B:E,4,0)*(1-M1298),VLOOKUP(I1298,LEGEND!B:E,4,0)*(1-M1298)/1.2)</f>
        <v>3400</v>
      </c>
      <c r="M1298" s="57">
        <f>IF(AND(B1298&lt;&gt;"1_Электроинструмент",B1298&lt;&gt;"2_Садовая техника"),$J$5,IF($J$4&lt;=20%,$J$4,IFERROR(VLOOKUP(S1298,LEGEND!$L$2:$M$5,2,FALSE),$J$4)))</f>
        <v>0</v>
      </c>
      <c r="N1298" s="48" t="s">
        <v>60</v>
      </c>
      <c r="O1298" s="49" t="s">
        <v>60</v>
      </c>
      <c r="P1298" s="49" t="s">
        <v>66</v>
      </c>
      <c r="Q1298" s="49" t="s">
        <v>473</v>
      </c>
      <c r="R1298" s="50" t="s">
        <v>68</v>
      </c>
      <c r="S1298" s="49" t="s">
        <v>60</v>
      </c>
      <c r="T1298" s="73" t="str">
        <f>IF(_xlfn.XLOOKUP(I1298,LEGEND!B:B,LEGEND!H:H)&lt;&gt;"-",HYPERLINK(_xlfn.XLOOKUP(I1298,LEGEND!B:B,LEGEND!H:H),"link"),_xlfn.XLOOKUP(I1298,LEGEND!B:B,LEGEND!H:H))</f>
        <v>-</v>
      </c>
      <c r="U1298" s="73" t="str">
        <f>HYPERLINK(_xlfn.XLOOKUP(I1298,LEGEND!B:B,LEGEND!I:I))</f>
        <v>-</v>
      </c>
      <c r="V1298" s="51" t="s">
        <v>7007</v>
      </c>
      <c r="W1298" s="63" t="s">
        <v>71</v>
      </c>
      <c r="X1298" s="64">
        <v>49</v>
      </c>
      <c r="Y1298" s="64">
        <v>19</v>
      </c>
      <c r="Z1298" s="64">
        <v>124</v>
      </c>
      <c r="AA1298" s="84">
        <v>3.1E-2</v>
      </c>
      <c r="AB1298" s="85">
        <v>1</v>
      </c>
      <c r="AC1298" s="85">
        <v>1</v>
      </c>
    </row>
    <row r="1299" spans="1:29" ht="38.25">
      <c r="A1299" s="1"/>
      <c r="B1299" s="6" t="s">
        <v>55</v>
      </c>
      <c r="C1299" s="6" t="s">
        <v>4069</v>
      </c>
      <c r="D1299" s="6" t="s">
        <v>1235</v>
      </c>
      <c r="E1299" s="49" t="s">
        <v>3797</v>
      </c>
      <c r="F1299" s="6" t="s">
        <v>4070</v>
      </c>
      <c r="G1299" s="6" t="s">
        <v>60</v>
      </c>
      <c r="H1299" s="6" t="s">
        <v>6928</v>
      </c>
      <c r="I1299" s="61" t="s">
        <v>6929</v>
      </c>
      <c r="J1299" s="49" t="s">
        <v>6930</v>
      </c>
      <c r="K1299" s="6" t="s">
        <v>6931</v>
      </c>
      <c r="L1299" s="29">
        <f>IF($J$6="с учетом НДС",VLOOKUP(I1299,LEGEND!B:E,4,0)*(1-M1299),VLOOKUP(I1299,LEGEND!B:E,4,0)*(1-M1299)/1.2)</f>
        <v>3500</v>
      </c>
      <c r="M1299" s="57">
        <f>IF(AND(B1299&lt;&gt;"1_Электроинструмент",B1299&lt;&gt;"2_Садовая техника"),$J$5,IF($J$4&lt;=20%,$J$4,IFERROR(VLOOKUP(S1299,LEGEND!$L$2:$M$5,2,FALSE),$J$4)))</f>
        <v>0</v>
      </c>
      <c r="N1299" s="48" t="s">
        <v>60</v>
      </c>
      <c r="O1299" s="49" t="s">
        <v>60</v>
      </c>
      <c r="P1299" s="49" t="s">
        <v>66</v>
      </c>
      <c r="Q1299" s="49" t="s">
        <v>473</v>
      </c>
      <c r="R1299" s="50" t="s">
        <v>68</v>
      </c>
      <c r="S1299" s="49" t="s">
        <v>60</v>
      </c>
      <c r="T1299" s="73" t="str">
        <f>IF(_xlfn.XLOOKUP(I1299,LEGEND!B:B,LEGEND!H:H)&lt;&gt;"-",HYPERLINK(_xlfn.XLOOKUP(I1299,LEGEND!B:B,LEGEND!H:H),"link"),_xlfn.XLOOKUP(I1299,LEGEND!B:B,LEGEND!H:H))</f>
        <v>link</v>
      </c>
      <c r="U1299" s="73" t="str">
        <f>HYPERLINK(_xlfn.XLOOKUP(I1299,LEGEND!B:B,LEGEND!I:I))</f>
        <v>https://milwaukee-media-images.s3.amazonaws.com/hi/48533812--Hero_1.jpg</v>
      </c>
      <c r="V1299" s="51" t="s">
        <v>6932</v>
      </c>
      <c r="W1299" s="63" t="s">
        <v>71</v>
      </c>
      <c r="X1299" s="64">
        <v>70</v>
      </c>
      <c r="Y1299" s="64">
        <v>37</v>
      </c>
      <c r="Z1299" s="64">
        <v>181</v>
      </c>
      <c r="AA1299" s="84">
        <v>8.5999999999999993E-2</v>
      </c>
      <c r="AB1299" s="85">
        <v>1</v>
      </c>
      <c r="AC1299" s="85">
        <v>1</v>
      </c>
    </row>
    <row r="1300" spans="1:29" ht="38.25">
      <c r="A1300" s="1"/>
      <c r="B1300" s="6" t="s">
        <v>55</v>
      </c>
      <c r="C1300" s="6" t="s">
        <v>4069</v>
      </c>
      <c r="D1300" s="6" t="s">
        <v>1235</v>
      </c>
      <c r="E1300" s="49" t="s">
        <v>3797</v>
      </c>
      <c r="F1300" s="6" t="s">
        <v>4070</v>
      </c>
      <c r="G1300" s="6" t="s">
        <v>60</v>
      </c>
      <c r="H1300" s="6" t="s">
        <v>7008</v>
      </c>
      <c r="I1300" s="61" t="s">
        <v>7009</v>
      </c>
      <c r="J1300" s="49" t="s">
        <v>7010</v>
      </c>
      <c r="K1300" s="6" t="s">
        <v>7011</v>
      </c>
      <c r="L1300" s="29">
        <f>IF($J$6="с учетом НДС",VLOOKUP(I1300,LEGEND!B:E,4,0)*(1-M1300),VLOOKUP(I1300,LEGEND!B:E,4,0)*(1-M1300)/1.2)</f>
        <v>4300</v>
      </c>
      <c r="M1300" s="57">
        <f>IF(AND(B1300&lt;&gt;"1_Электроинструмент",B1300&lt;&gt;"2_Садовая техника"),$J$5,IF($J$4&lt;=20%,$J$4,IFERROR(VLOOKUP(S1300,LEGEND!$L$2:$M$5,2,FALSE),$J$4)))</f>
        <v>0</v>
      </c>
      <c r="N1300" s="48" t="s">
        <v>60</v>
      </c>
      <c r="O1300" s="49" t="s">
        <v>60</v>
      </c>
      <c r="P1300" s="49" t="s">
        <v>66</v>
      </c>
      <c r="Q1300" s="49" t="s">
        <v>473</v>
      </c>
      <c r="R1300" s="50" t="s">
        <v>68</v>
      </c>
      <c r="S1300" s="49" t="s">
        <v>60</v>
      </c>
      <c r="T1300" s="73" t="str">
        <f>IF(_xlfn.XLOOKUP(I1300,LEGEND!B:B,LEGEND!H:H)&lt;&gt;"-",HYPERLINK(_xlfn.XLOOKUP(I1300,LEGEND!B:B,LEGEND!H:H),"link"),_xlfn.XLOOKUP(I1300,LEGEND!B:B,LEGEND!H:H))</f>
        <v>link</v>
      </c>
      <c r="U1300" s="73" t="str">
        <f>HYPERLINK(_xlfn.XLOOKUP(I1300,LEGEND!B:B,LEGEND!I:I))</f>
        <v>https://milwaukee-media-images.s3.amazonaws.com/hi/48533825--Hero_1.jpg</v>
      </c>
      <c r="V1300" s="51" t="s">
        <v>7012</v>
      </c>
      <c r="W1300" s="63" t="s">
        <v>71</v>
      </c>
      <c r="X1300" s="64">
        <v>211</v>
      </c>
      <c r="Y1300" s="64">
        <v>50</v>
      </c>
      <c r="Z1300" s="64">
        <v>75</v>
      </c>
      <c r="AA1300" s="84">
        <v>0.1</v>
      </c>
      <c r="AB1300" s="85">
        <v>1</v>
      </c>
      <c r="AC1300" s="85">
        <v>1</v>
      </c>
    </row>
    <row r="1301" spans="1:29" ht="25.5">
      <c r="A1301" s="1"/>
      <c r="B1301" s="6" t="s">
        <v>55</v>
      </c>
      <c r="C1301" s="6" t="s">
        <v>4069</v>
      </c>
      <c r="D1301" s="6" t="s">
        <v>1235</v>
      </c>
      <c r="E1301" s="49" t="s">
        <v>3797</v>
      </c>
      <c r="F1301" s="6" t="s">
        <v>4070</v>
      </c>
      <c r="G1301" s="6" t="s">
        <v>60</v>
      </c>
      <c r="H1301" s="6" t="s">
        <v>6950</v>
      </c>
      <c r="I1301" s="61" t="s">
        <v>6951</v>
      </c>
      <c r="J1301" s="49" t="s">
        <v>6952</v>
      </c>
      <c r="K1301" s="6" t="s">
        <v>6953</v>
      </c>
      <c r="L1301" s="29">
        <f>IF($J$6="с учетом НДС",VLOOKUP(I1301,LEGEND!B:E,4,0)*(1-M1301),VLOOKUP(I1301,LEGEND!B:E,4,0)*(1-M1301)/1.2)</f>
        <v>4600</v>
      </c>
      <c r="M1301" s="57">
        <f>IF(AND(B1301&lt;&gt;"1_Электроинструмент",B1301&lt;&gt;"2_Садовая техника"),$J$5,IF($J$4&lt;=20%,$J$4,IFERROR(VLOOKUP(S1301,LEGEND!$L$2:$M$5,2,FALSE),$J$4)))</f>
        <v>0</v>
      </c>
      <c r="N1301" s="48" t="s">
        <v>60</v>
      </c>
      <c r="O1301" s="49" t="s">
        <v>60</v>
      </c>
      <c r="P1301" s="49" t="s">
        <v>66</v>
      </c>
      <c r="Q1301" s="49" t="s">
        <v>473</v>
      </c>
      <c r="R1301" s="50" t="s">
        <v>68</v>
      </c>
      <c r="S1301" s="49" t="s">
        <v>60</v>
      </c>
      <c r="T1301" s="73" t="str">
        <f>IF(_xlfn.XLOOKUP(I1301,LEGEND!B:B,LEGEND!H:H)&lt;&gt;"-",HYPERLINK(_xlfn.XLOOKUP(I1301,LEGEND!B:B,LEGEND!H:H),"link"),_xlfn.XLOOKUP(I1301,LEGEND!B:B,LEGEND!H:H))</f>
        <v>link</v>
      </c>
      <c r="U1301" s="73" t="str">
        <f>HYPERLINK(_xlfn.XLOOKUP(I1301,LEGEND!B:B,LEGEND!I:I))</f>
        <v>https://milwaukee-media-images.s3.amazonaws.com/hi/48533831--Hero_1.jpg</v>
      </c>
      <c r="V1301" s="51" t="s">
        <v>6954</v>
      </c>
      <c r="W1301" s="63" t="s">
        <v>71</v>
      </c>
      <c r="X1301" s="64">
        <v>85</v>
      </c>
      <c r="Y1301" s="64">
        <v>85</v>
      </c>
      <c r="Z1301" s="64">
        <v>130</v>
      </c>
      <c r="AA1301" s="84">
        <v>0.35899999999999999</v>
      </c>
      <c r="AB1301" s="85">
        <v>1</v>
      </c>
      <c r="AC1301" s="85">
        <v>1</v>
      </c>
    </row>
    <row r="1302" spans="1:29" ht="25.5">
      <c r="A1302" s="1"/>
      <c r="B1302" s="6" t="s">
        <v>55</v>
      </c>
      <c r="C1302" s="6" t="s">
        <v>4069</v>
      </c>
      <c r="D1302" s="6" t="s">
        <v>1235</v>
      </c>
      <c r="E1302" s="49" t="s">
        <v>3797</v>
      </c>
      <c r="F1302" s="6" t="s">
        <v>4070</v>
      </c>
      <c r="G1302" s="6" t="s">
        <v>60</v>
      </c>
      <c r="H1302" s="6" t="s">
        <v>7044</v>
      </c>
      <c r="I1302" s="61" t="s">
        <v>7045</v>
      </c>
      <c r="J1302" s="49" t="s">
        <v>7046</v>
      </c>
      <c r="K1302" s="6" t="s">
        <v>7047</v>
      </c>
      <c r="L1302" s="29">
        <f>IF($J$6="с учетом НДС",VLOOKUP(I1302,LEGEND!B:E,4,0)*(1-M1302),VLOOKUP(I1302,LEGEND!B:E,4,0)*(1-M1302)/1.2)</f>
        <v>4600</v>
      </c>
      <c r="M1302" s="57">
        <f>IF(AND(B1302&lt;&gt;"1_Электроинструмент",B1302&lt;&gt;"2_Садовая техника"),$J$5,IF($J$4&lt;=20%,$J$4,IFERROR(VLOOKUP(S1302,LEGEND!$L$2:$M$5,2,FALSE),$J$4)))</f>
        <v>0</v>
      </c>
      <c r="N1302" s="48" t="s">
        <v>60</v>
      </c>
      <c r="O1302" s="49" t="s">
        <v>60</v>
      </c>
      <c r="P1302" s="49" t="s">
        <v>66</v>
      </c>
      <c r="Q1302" s="49" t="s">
        <v>473</v>
      </c>
      <c r="R1302" s="50" t="s">
        <v>68</v>
      </c>
      <c r="S1302" s="49" t="s">
        <v>60</v>
      </c>
      <c r="T1302" s="73" t="str">
        <f>IF(_xlfn.XLOOKUP(I1302,LEGEND!B:B,LEGEND!H:H)&lt;&gt;"-",HYPERLINK(_xlfn.XLOOKUP(I1302,LEGEND!B:B,LEGEND!H:H),"link"),_xlfn.XLOOKUP(I1302,LEGEND!B:B,LEGEND!H:H))</f>
        <v>link</v>
      </c>
      <c r="U1302" s="73" t="str">
        <f>HYPERLINK(_xlfn.XLOOKUP(I1302,LEGEND!B:B,LEGEND!I:I))</f>
        <v>https://milwaukee-media-images.s3.amazonaws.com/hi/48533830--Hero_1.jpg</v>
      </c>
      <c r="V1302" s="51" t="s">
        <v>7049</v>
      </c>
      <c r="W1302" s="63" t="s">
        <v>71</v>
      </c>
      <c r="X1302" s="64">
        <v>35</v>
      </c>
      <c r="Y1302" s="64">
        <v>35</v>
      </c>
      <c r="Z1302" s="64">
        <v>217</v>
      </c>
      <c r="AA1302" s="84">
        <v>0.22500000000000001</v>
      </c>
      <c r="AB1302" s="85">
        <v>1</v>
      </c>
      <c r="AC1302" s="85">
        <v>1</v>
      </c>
    </row>
    <row r="1303" spans="1:29" ht="25.5">
      <c r="A1303" s="1"/>
      <c r="B1303" s="6" t="s">
        <v>55</v>
      </c>
      <c r="C1303" s="6" t="s">
        <v>4069</v>
      </c>
      <c r="D1303" s="6" t="s">
        <v>1235</v>
      </c>
      <c r="E1303" s="49" t="s">
        <v>3797</v>
      </c>
      <c r="F1303" s="6" t="s">
        <v>4070</v>
      </c>
      <c r="G1303" s="6" t="s">
        <v>60</v>
      </c>
      <c r="H1303" s="6" t="s">
        <v>6955</v>
      </c>
      <c r="I1303" s="61" t="s">
        <v>6956</v>
      </c>
      <c r="J1303" s="49" t="s">
        <v>6957</v>
      </c>
      <c r="K1303" s="6" t="s">
        <v>6958</v>
      </c>
      <c r="L1303" s="29">
        <f>IF($J$6="с учетом НДС",VLOOKUP(I1303,LEGEND!B:E,4,0)*(1-M1303),VLOOKUP(I1303,LEGEND!B:E,4,0)*(1-M1303)/1.2)</f>
        <v>5900</v>
      </c>
      <c r="M1303" s="57">
        <f>IF(AND(B1303&lt;&gt;"1_Электроинструмент",B1303&lt;&gt;"2_Садовая техника"),$J$5,IF($J$4&lt;=20%,$J$4,IFERROR(VLOOKUP(S1303,LEGEND!$L$2:$M$5,2,FALSE),$J$4)))</f>
        <v>0</v>
      </c>
      <c r="N1303" s="48" t="s">
        <v>60</v>
      </c>
      <c r="O1303" s="49" t="s">
        <v>60</v>
      </c>
      <c r="P1303" s="49" t="s">
        <v>66</v>
      </c>
      <c r="Q1303" s="49" t="s">
        <v>473</v>
      </c>
      <c r="R1303" s="50" t="s">
        <v>68</v>
      </c>
      <c r="S1303" s="49" t="s">
        <v>60</v>
      </c>
      <c r="T1303" s="73" t="str">
        <f>IF(_xlfn.XLOOKUP(I1303,LEGEND!B:B,LEGEND!H:H)&lt;&gt;"-",HYPERLINK(_xlfn.XLOOKUP(I1303,LEGEND!B:B,LEGEND!H:H),"link"),_xlfn.XLOOKUP(I1303,LEGEND!B:B,LEGEND!H:H))</f>
        <v>link</v>
      </c>
      <c r="U1303" s="73" t="str">
        <f>HYPERLINK(_xlfn.XLOOKUP(I1303,LEGEND!B:B,LEGEND!I:I))</f>
        <v>https://milwaukee-media-images.s3.amazonaws.com/hi/48534831--Hero_1.jpg</v>
      </c>
      <c r="V1303" s="51" t="s">
        <v>6959</v>
      </c>
      <c r="W1303" s="63" t="s">
        <v>71</v>
      </c>
      <c r="X1303" s="64">
        <v>85</v>
      </c>
      <c r="Y1303" s="64">
        <v>85</v>
      </c>
      <c r="Z1303" s="64">
        <v>130</v>
      </c>
      <c r="AA1303" s="84">
        <v>0.39400000000000002</v>
      </c>
      <c r="AB1303" s="85">
        <v>1</v>
      </c>
      <c r="AC1303" s="85">
        <v>1</v>
      </c>
    </row>
    <row r="1304" spans="1:29" ht="25.5">
      <c r="A1304" s="1"/>
      <c r="B1304" s="6" t="s">
        <v>55</v>
      </c>
      <c r="C1304" s="6" t="s">
        <v>4069</v>
      </c>
      <c r="D1304" s="6" t="s">
        <v>1235</v>
      </c>
      <c r="E1304" s="49" t="s">
        <v>3797</v>
      </c>
      <c r="F1304" s="6" t="s">
        <v>4070</v>
      </c>
      <c r="G1304" s="6" t="s">
        <v>60</v>
      </c>
      <c r="H1304" s="6" t="s">
        <v>6997</v>
      </c>
      <c r="I1304" s="61" t="s">
        <v>6998</v>
      </c>
      <c r="J1304" s="49" t="s">
        <v>6999</v>
      </c>
      <c r="K1304" s="6" t="s">
        <v>7000</v>
      </c>
      <c r="L1304" s="29">
        <f>IF($J$6="с учетом НДС",VLOOKUP(I1304,LEGEND!B:E,4,0)*(1-M1304),VLOOKUP(I1304,LEGEND!B:E,4,0)*(1-M1304)/1.2)</f>
        <v>5900</v>
      </c>
      <c r="M1304" s="57">
        <f>IF(AND(B1304&lt;&gt;"1_Электроинструмент",B1304&lt;&gt;"2_Садовая техника"),$J$5,IF($J$4&lt;=20%,$J$4,IFERROR(VLOOKUP(S1304,LEGEND!$L$2:$M$5,2,FALSE),$J$4)))</f>
        <v>0</v>
      </c>
      <c r="N1304" s="48" t="s">
        <v>60</v>
      </c>
      <c r="O1304" s="49" t="s">
        <v>60</v>
      </c>
      <c r="P1304" s="49" t="s">
        <v>66</v>
      </c>
      <c r="Q1304" s="49" t="s">
        <v>473</v>
      </c>
      <c r="R1304" s="50" t="s">
        <v>68</v>
      </c>
      <c r="S1304" s="49" t="s">
        <v>60</v>
      </c>
      <c r="T1304" s="73" t="str">
        <f>IF(_xlfn.XLOOKUP(I1304,LEGEND!B:B,LEGEND!H:H)&lt;&gt;"-",HYPERLINK(_xlfn.XLOOKUP(I1304,LEGEND!B:B,LEGEND!H:H),"link"),_xlfn.XLOOKUP(I1304,LEGEND!B:B,LEGEND!H:H))</f>
        <v>link</v>
      </c>
      <c r="U1304" s="73" t="str">
        <f>HYPERLINK(_xlfn.XLOOKUP(I1304,LEGEND!B:B,LEGEND!I:I))</f>
        <v>https://milwaukee-media-images.s3.amazonaws.com/hi/4932471720--Hero_1.jpg</v>
      </c>
      <c r="V1304" s="51" t="s">
        <v>7002</v>
      </c>
      <c r="W1304" s="63" t="s">
        <v>71</v>
      </c>
      <c r="X1304" s="64">
        <v>669</v>
      </c>
      <c r="Y1304" s="64">
        <v>114</v>
      </c>
      <c r="Z1304" s="64">
        <v>671</v>
      </c>
      <c r="AA1304" s="84">
        <v>6.9</v>
      </c>
      <c r="AB1304" s="85">
        <v>1</v>
      </c>
      <c r="AC1304" s="85">
        <v>1</v>
      </c>
    </row>
    <row r="1305" spans="1:29" ht="25.5">
      <c r="A1305" s="1"/>
      <c r="B1305" s="6" t="s">
        <v>55</v>
      </c>
      <c r="C1305" s="6" t="s">
        <v>4069</v>
      </c>
      <c r="D1305" s="6" t="s">
        <v>1235</v>
      </c>
      <c r="E1305" s="49" t="s">
        <v>3797</v>
      </c>
      <c r="F1305" s="6" t="s">
        <v>4070</v>
      </c>
      <c r="G1305" s="6" t="s">
        <v>60</v>
      </c>
      <c r="H1305" s="6" t="s">
        <v>7050</v>
      </c>
      <c r="I1305" s="61" t="s">
        <v>7051</v>
      </c>
      <c r="J1305" s="49" t="s">
        <v>7052</v>
      </c>
      <c r="K1305" s="6" t="s">
        <v>7053</v>
      </c>
      <c r="L1305" s="29">
        <f>IF($J$6="с учетом НДС",VLOOKUP(I1305,LEGEND!B:E,4,0)*(1-M1305),VLOOKUP(I1305,LEGEND!B:E,4,0)*(1-M1305)/1.2)</f>
        <v>5900</v>
      </c>
      <c r="M1305" s="57">
        <f>IF(AND(B1305&lt;&gt;"1_Электроинструмент",B1305&lt;&gt;"2_Садовая техника"),$J$5,IF($J$4&lt;=20%,$J$4,IFERROR(VLOOKUP(S1305,LEGEND!$L$2:$M$5,2,FALSE),$J$4)))</f>
        <v>0</v>
      </c>
      <c r="N1305" s="48" t="s">
        <v>60</v>
      </c>
      <c r="O1305" s="49" t="s">
        <v>60</v>
      </c>
      <c r="P1305" s="49" t="s">
        <v>66</v>
      </c>
      <c r="Q1305" s="49" t="s">
        <v>473</v>
      </c>
      <c r="R1305" s="50" t="s">
        <v>68</v>
      </c>
      <c r="S1305" s="49" t="s">
        <v>60</v>
      </c>
      <c r="T1305" s="73" t="str">
        <f>IF(_xlfn.XLOOKUP(I1305,LEGEND!B:B,LEGEND!H:H)&lt;&gt;"-",HYPERLINK(_xlfn.XLOOKUP(I1305,LEGEND!B:B,LEGEND!H:H),"link"),_xlfn.XLOOKUP(I1305,LEGEND!B:B,LEGEND!H:H))</f>
        <v>link</v>
      </c>
      <c r="U1305" s="73" t="str">
        <f>HYPERLINK(_xlfn.XLOOKUP(I1305,LEGEND!B:B,LEGEND!I:I))</f>
        <v>https://milwaukee-media-images.s3.amazonaws.com/hi/48534830--Hero_1.jpg</v>
      </c>
      <c r="V1305" s="51" t="s">
        <v>7054</v>
      </c>
      <c r="W1305" s="63" t="s">
        <v>71</v>
      </c>
      <c r="X1305" s="64">
        <v>35</v>
      </c>
      <c r="Y1305" s="64">
        <v>35</v>
      </c>
      <c r="Z1305" s="64">
        <v>217</v>
      </c>
      <c r="AA1305" s="84">
        <v>0.25800000000000001</v>
      </c>
      <c r="AB1305" s="85">
        <v>1</v>
      </c>
      <c r="AC1305" s="85">
        <v>1</v>
      </c>
    </row>
    <row r="1306" spans="1:29" ht="25.5">
      <c r="A1306" s="1"/>
      <c r="B1306" s="6" t="s">
        <v>55</v>
      </c>
      <c r="C1306" s="6" t="s">
        <v>4069</v>
      </c>
      <c r="D1306" s="6" t="s">
        <v>1235</v>
      </c>
      <c r="E1306" s="49" t="s">
        <v>3797</v>
      </c>
      <c r="F1306" s="6" t="s">
        <v>4070</v>
      </c>
      <c r="G1306" s="6" t="s">
        <v>60</v>
      </c>
      <c r="H1306" s="6" t="s">
        <v>7038</v>
      </c>
      <c r="I1306" s="61" t="s">
        <v>7039</v>
      </c>
      <c r="J1306" s="49" t="s">
        <v>7040</v>
      </c>
      <c r="K1306" s="6" t="s">
        <v>7041</v>
      </c>
      <c r="L1306" s="29">
        <f>IF($J$6="с учетом НДС",VLOOKUP(I1306,LEGEND!B:E,4,0)*(1-M1306),VLOOKUP(I1306,LEGEND!B:E,4,0)*(1-M1306)/1.2)</f>
        <v>7600</v>
      </c>
      <c r="M1306" s="57">
        <f>IF(AND(B1306&lt;&gt;"1_Электроинструмент",B1306&lt;&gt;"2_Садовая техника"),$J$5,IF($J$4&lt;=20%,$J$4,IFERROR(VLOOKUP(S1306,LEGEND!$L$2:$M$5,2,FALSE),$J$4)))</f>
        <v>0</v>
      </c>
      <c r="N1306" s="48" t="s">
        <v>60</v>
      </c>
      <c r="O1306" s="49" t="s">
        <v>60</v>
      </c>
      <c r="P1306" s="49" t="s">
        <v>66</v>
      </c>
      <c r="Q1306" s="49" t="s">
        <v>473</v>
      </c>
      <c r="R1306" s="50" t="s">
        <v>68</v>
      </c>
      <c r="S1306" s="49" t="s">
        <v>60</v>
      </c>
      <c r="T1306" s="73" t="str">
        <f>IF(_xlfn.XLOOKUP(I1306,LEGEND!B:B,LEGEND!H:H)&lt;&gt;"-",HYPERLINK(_xlfn.XLOOKUP(I1306,LEGEND!B:B,LEGEND!H:H),"link"),_xlfn.XLOOKUP(I1306,LEGEND!B:B,LEGEND!H:H))</f>
        <v>link</v>
      </c>
      <c r="U1306" s="73" t="str">
        <f>HYPERLINK(_xlfn.XLOOKUP(I1306,LEGEND!B:B,LEGEND!I:I))</f>
        <v>https://milwaukee-media-images.s3.amazonaws.com/hi/48533816--Hero_1.jpg</v>
      </c>
      <c r="V1306" s="51" t="s">
        <v>7043</v>
      </c>
      <c r="W1306" s="63" t="s">
        <v>71</v>
      </c>
      <c r="X1306" s="64">
        <v>70</v>
      </c>
      <c r="Y1306" s="64">
        <v>35</v>
      </c>
      <c r="Z1306" s="64">
        <v>182</v>
      </c>
      <c r="AA1306" s="84">
        <v>0.19800000000000001</v>
      </c>
      <c r="AB1306" s="85">
        <v>1</v>
      </c>
      <c r="AC1306" s="85">
        <v>1</v>
      </c>
    </row>
    <row r="1307" spans="1:29" ht="25.5">
      <c r="A1307" s="1"/>
      <c r="B1307" s="6" t="s">
        <v>55</v>
      </c>
      <c r="C1307" s="6" t="s">
        <v>4069</v>
      </c>
      <c r="D1307" s="6" t="s">
        <v>1235</v>
      </c>
      <c r="E1307" s="49" t="s">
        <v>3797</v>
      </c>
      <c r="F1307" s="6" t="s">
        <v>4070</v>
      </c>
      <c r="G1307" s="6" t="s">
        <v>60</v>
      </c>
      <c r="H1307" s="6" t="s">
        <v>6976</v>
      </c>
      <c r="I1307" s="61" t="s">
        <v>6977</v>
      </c>
      <c r="J1307" s="49" t="s">
        <v>6978</v>
      </c>
      <c r="K1307" s="6" t="s">
        <v>6979</v>
      </c>
      <c r="L1307" s="29">
        <f>IF($J$6="с учетом НДС",VLOOKUP(I1307,LEGEND!B:E,4,0)*(1-M1307),VLOOKUP(I1307,LEGEND!B:E,4,0)*(1-M1307)/1.2)</f>
        <v>8300</v>
      </c>
      <c r="M1307" s="57">
        <f>IF(AND(B1307&lt;&gt;"1_Электроинструмент",B1307&lt;&gt;"2_Садовая техника"),$J$5,IF($J$4&lt;=20%,$J$4,IFERROR(VLOOKUP(S1307,LEGEND!$L$2:$M$5,2,FALSE),$J$4)))</f>
        <v>0</v>
      </c>
      <c r="N1307" s="48" t="s">
        <v>60</v>
      </c>
      <c r="O1307" s="49" t="s">
        <v>60</v>
      </c>
      <c r="P1307" s="49" t="s">
        <v>66</v>
      </c>
      <c r="Q1307" s="49" t="s">
        <v>473</v>
      </c>
      <c r="R1307" s="50" t="s">
        <v>68</v>
      </c>
      <c r="S1307" s="49" t="s">
        <v>60</v>
      </c>
      <c r="T1307" s="73" t="str">
        <f>IF(_xlfn.XLOOKUP(I1307,LEGEND!B:B,LEGEND!H:H)&lt;&gt;"-",HYPERLINK(_xlfn.XLOOKUP(I1307,LEGEND!B:B,LEGEND!H:H),"link"),_xlfn.XLOOKUP(I1307,LEGEND!B:B,LEGEND!H:H))</f>
        <v>link</v>
      </c>
      <c r="U1307" s="73" t="str">
        <f>HYPERLINK(_xlfn.XLOOKUP(I1307,LEGEND!B:B,LEGEND!I:I))</f>
        <v>https://milwaukee-media-images.s3.amazonaws.com/hi/48533836--Hero_1.jpg</v>
      </c>
      <c r="V1307" s="51" t="s">
        <v>6980</v>
      </c>
      <c r="W1307" s="63" t="s">
        <v>71</v>
      </c>
      <c r="X1307" s="64">
        <v>74</v>
      </c>
      <c r="Y1307" s="64">
        <v>59</v>
      </c>
      <c r="Z1307" s="64">
        <v>125</v>
      </c>
      <c r="AA1307" s="84">
        <v>0.315</v>
      </c>
      <c r="AB1307" s="85">
        <v>1</v>
      </c>
      <c r="AC1307" s="85">
        <v>1</v>
      </c>
    </row>
    <row r="1308" spans="1:29" ht="25.5">
      <c r="A1308" s="1"/>
      <c r="B1308" s="6" t="s">
        <v>55</v>
      </c>
      <c r="C1308" s="6" t="s">
        <v>4069</v>
      </c>
      <c r="D1308" s="6" t="s">
        <v>1235</v>
      </c>
      <c r="E1308" s="49" t="s">
        <v>3797</v>
      </c>
      <c r="F1308" s="6" t="s">
        <v>4070</v>
      </c>
      <c r="G1308" s="6" t="s">
        <v>60</v>
      </c>
      <c r="H1308" s="6" t="s">
        <v>7023</v>
      </c>
      <c r="I1308" s="61" t="s">
        <v>7024</v>
      </c>
      <c r="J1308" s="49" t="s">
        <v>7025</v>
      </c>
      <c r="K1308" s="6" t="s">
        <v>6995</v>
      </c>
      <c r="L1308" s="29">
        <f>IF($J$6="с учетом НДС",VLOOKUP(I1308,LEGEND!B:E,4,0)*(1-M1308),VLOOKUP(I1308,LEGEND!B:E,4,0)*(1-M1308)/1.2)</f>
        <v>8300</v>
      </c>
      <c r="M1308" s="57">
        <f>IF(AND(B1308&lt;&gt;"1_Электроинструмент",B1308&lt;&gt;"2_Садовая техника"),$J$5,IF($J$4&lt;=20%,$J$4,IFERROR(VLOOKUP(S1308,LEGEND!$L$2:$M$5,2,FALSE),$J$4)))</f>
        <v>0</v>
      </c>
      <c r="N1308" s="48" t="s">
        <v>60</v>
      </c>
      <c r="O1308" s="49" t="s">
        <v>60</v>
      </c>
      <c r="P1308" s="49" t="s">
        <v>66</v>
      </c>
      <c r="Q1308" s="49" t="s">
        <v>473</v>
      </c>
      <c r="R1308" s="50" t="s">
        <v>68</v>
      </c>
      <c r="S1308" s="49" t="s">
        <v>60</v>
      </c>
      <c r="T1308" s="73" t="str">
        <f>IF(_xlfn.XLOOKUP(I1308,LEGEND!B:B,LEGEND!H:H)&lt;&gt;"-",HYPERLINK(_xlfn.XLOOKUP(I1308,LEGEND!B:B,LEGEND!H:H),"link"),_xlfn.XLOOKUP(I1308,LEGEND!B:B,LEGEND!H:H))</f>
        <v>link</v>
      </c>
      <c r="U1308" s="73" t="str">
        <f>HYPERLINK(_xlfn.XLOOKUP(I1308,LEGEND!B:B,LEGEND!I:I))</f>
        <v>https://milwaukee-media-images.s3.amazonaws.com/hi/48533835--Hero_1.jpg</v>
      </c>
      <c r="V1308" s="51" t="s">
        <v>7026</v>
      </c>
      <c r="W1308" s="63" t="s">
        <v>71</v>
      </c>
      <c r="X1308" s="64">
        <v>69</v>
      </c>
      <c r="Y1308" s="64">
        <v>49</v>
      </c>
      <c r="Z1308" s="64">
        <v>100</v>
      </c>
      <c r="AA1308" s="84">
        <v>0.17299999999999999</v>
      </c>
      <c r="AB1308" s="85">
        <v>1</v>
      </c>
      <c r="AC1308" s="85">
        <v>1</v>
      </c>
    </row>
    <row r="1309" spans="1:29" ht="25.5">
      <c r="A1309" s="1"/>
      <c r="B1309" s="6" t="s">
        <v>55</v>
      </c>
      <c r="C1309" s="6" t="s">
        <v>4069</v>
      </c>
      <c r="D1309" s="6" t="s">
        <v>1235</v>
      </c>
      <c r="E1309" s="49" t="s">
        <v>3797</v>
      </c>
      <c r="F1309" s="6" t="s">
        <v>4070</v>
      </c>
      <c r="G1309" s="6" t="s">
        <v>60</v>
      </c>
      <c r="H1309" s="6" t="s">
        <v>6860</v>
      </c>
      <c r="I1309" s="61" t="s">
        <v>6861</v>
      </c>
      <c r="J1309" s="49" t="s">
        <v>6862</v>
      </c>
      <c r="K1309" s="6" t="s">
        <v>6863</v>
      </c>
      <c r="L1309" s="29">
        <f>IF($J$6="с учетом НДС",VLOOKUP(I1309,LEGEND!B:E,4,0)*(1-M1309),VLOOKUP(I1309,LEGEND!B:E,4,0)*(1-M1309)/1.2)</f>
        <v>8500</v>
      </c>
      <c r="M1309" s="57">
        <f>IF(AND(B1309&lt;&gt;"1_Электроинструмент",B1309&lt;&gt;"2_Садовая техника"),$J$5,IF($J$4&lt;=20%,$J$4,IFERROR(VLOOKUP(S1309,LEGEND!$L$2:$M$5,2,FALSE),$J$4)))</f>
        <v>0</v>
      </c>
      <c r="N1309" s="48" t="s">
        <v>60</v>
      </c>
      <c r="O1309" s="49" t="s">
        <v>60</v>
      </c>
      <c r="P1309" s="49" t="s">
        <v>66</v>
      </c>
      <c r="Q1309" s="49" t="s">
        <v>473</v>
      </c>
      <c r="R1309" s="50" t="s">
        <v>68</v>
      </c>
      <c r="S1309" s="49" t="s">
        <v>60</v>
      </c>
      <c r="T1309" s="73" t="str">
        <f>IF(_xlfn.XLOOKUP(I1309,LEGEND!B:B,LEGEND!H:H)&lt;&gt;"-",HYPERLINK(_xlfn.XLOOKUP(I1309,LEGEND!B:B,LEGEND!H:H),"link"),_xlfn.XLOOKUP(I1309,LEGEND!B:B,LEGEND!H:H))</f>
        <v>link</v>
      </c>
      <c r="U1309" s="73" t="str">
        <f>HYPERLINK(_xlfn.XLOOKUP(I1309,LEGEND!B:B,LEGEND!I:I))</f>
        <v>https://milwaukee-media-images.s3.amazonaws.com/hi/4932478413--Hero_1.jpg</v>
      </c>
      <c r="V1309" s="51" t="s">
        <v>6865</v>
      </c>
      <c r="W1309" s="63" t="s">
        <v>71</v>
      </c>
      <c r="X1309" s="64">
        <v>277</v>
      </c>
      <c r="Y1309" s="64">
        <v>57</v>
      </c>
      <c r="Z1309" s="64">
        <v>277</v>
      </c>
      <c r="AA1309" s="84">
        <v>1.278</v>
      </c>
      <c r="AB1309" s="85">
        <v>1</v>
      </c>
      <c r="AC1309" s="85">
        <v>1</v>
      </c>
    </row>
    <row r="1310" spans="1:29" ht="25.5">
      <c r="A1310" s="1"/>
      <c r="B1310" s="6" t="s">
        <v>55</v>
      </c>
      <c r="C1310" s="6" t="s">
        <v>4069</v>
      </c>
      <c r="D1310" s="6" t="s">
        <v>1235</v>
      </c>
      <c r="E1310" s="49" t="s">
        <v>3797</v>
      </c>
      <c r="F1310" s="6" t="s">
        <v>4070</v>
      </c>
      <c r="G1310" s="6" t="s">
        <v>60</v>
      </c>
      <c r="H1310" s="6" t="s">
        <v>6866</v>
      </c>
      <c r="I1310" s="62" t="s">
        <v>6867</v>
      </c>
      <c r="J1310" s="49" t="s">
        <v>6868</v>
      </c>
      <c r="K1310" s="6" t="s">
        <v>6869</v>
      </c>
      <c r="L1310" s="29">
        <f>IF($J$6="с учетом НДС",VLOOKUP(I1310,LEGEND!B:E,4,0)*(1-M1310),VLOOKUP(I1310,LEGEND!B:E,4,0)*(1-M1310)/1.2)</f>
        <v>9300</v>
      </c>
      <c r="M1310" s="57">
        <f>IF(AND(B1310&lt;&gt;"1_Электроинструмент",B1310&lt;&gt;"2_Садовая техника"),$J$5,IF($J$4&lt;=20%,$J$4,IFERROR(VLOOKUP(S1310,LEGEND!$L$2:$M$5,2,FALSE),$J$4)))</f>
        <v>0</v>
      </c>
      <c r="N1310" s="48" t="s">
        <v>60</v>
      </c>
      <c r="O1310" s="49" t="s">
        <v>60</v>
      </c>
      <c r="P1310" s="49" t="s">
        <v>66</v>
      </c>
      <c r="Q1310" s="49" t="s">
        <v>473</v>
      </c>
      <c r="R1310" s="50" t="s">
        <v>68</v>
      </c>
      <c r="S1310" s="49" t="s">
        <v>60</v>
      </c>
      <c r="T1310" s="73" t="str">
        <f>IF(_xlfn.XLOOKUP(I1310,LEGEND!B:B,LEGEND!H:H)&lt;&gt;"-",HYPERLINK(_xlfn.XLOOKUP(I1310,LEGEND!B:B,LEGEND!H:H),"link"),_xlfn.XLOOKUP(I1310,LEGEND!B:B,LEGEND!H:H))</f>
        <v>link</v>
      </c>
      <c r="U1310" s="73" t="str">
        <f>HYPERLINK(_xlfn.XLOOKUP(I1310,LEGEND!B:B,LEGEND!I:I))</f>
        <v>https://milwaukee-media-images.s3.amazonaws.com/hi/4932478414--Hero_1.jpg</v>
      </c>
      <c r="V1310" s="51" t="s">
        <v>6870</v>
      </c>
      <c r="W1310" s="63" t="s">
        <v>71</v>
      </c>
      <c r="X1310" s="64">
        <v>275</v>
      </c>
      <c r="Y1310" s="64">
        <v>56</v>
      </c>
      <c r="Z1310" s="64">
        <v>276</v>
      </c>
      <c r="AA1310" s="84">
        <v>1.3879999999999999</v>
      </c>
      <c r="AB1310" s="85">
        <v>1</v>
      </c>
      <c r="AC1310" s="85">
        <v>1</v>
      </c>
    </row>
    <row r="1311" spans="1:29" ht="25.5">
      <c r="A1311" s="1"/>
      <c r="B1311" s="6" t="s">
        <v>55</v>
      </c>
      <c r="C1311" s="6" t="s">
        <v>4069</v>
      </c>
      <c r="D1311" s="6" t="s">
        <v>1235</v>
      </c>
      <c r="E1311" s="49" t="s">
        <v>3797</v>
      </c>
      <c r="F1311" s="6" t="s">
        <v>4070</v>
      </c>
      <c r="G1311" s="6" t="s">
        <v>60</v>
      </c>
      <c r="H1311" s="6" t="s">
        <v>6906</v>
      </c>
      <c r="I1311" s="61" t="s">
        <v>6907</v>
      </c>
      <c r="J1311" s="49" t="s">
        <v>6908</v>
      </c>
      <c r="K1311" s="6" t="s">
        <v>6909</v>
      </c>
      <c r="L1311" s="29">
        <f>IF($J$6="с учетом НДС",VLOOKUP(I1311,LEGEND!B:E,4,0)*(1-M1311),VLOOKUP(I1311,LEGEND!B:E,4,0)*(1-M1311)/1.2)</f>
        <v>9400</v>
      </c>
      <c r="M1311" s="57">
        <f>IF(AND(B1311&lt;&gt;"1_Электроинструмент",B1311&lt;&gt;"2_Садовая техника"),$J$5,IF($J$4&lt;=20%,$J$4,IFERROR(VLOOKUP(S1311,LEGEND!$L$2:$M$5,2,FALSE),$J$4)))</f>
        <v>0</v>
      </c>
      <c r="N1311" s="48" t="s">
        <v>60</v>
      </c>
      <c r="O1311" s="49" t="s">
        <v>60</v>
      </c>
      <c r="P1311" s="49" t="s">
        <v>66</v>
      </c>
      <c r="Q1311" s="49" t="s">
        <v>473</v>
      </c>
      <c r="R1311" s="50" t="s">
        <v>68</v>
      </c>
      <c r="S1311" s="49" t="s">
        <v>60</v>
      </c>
      <c r="T1311" s="73" t="str">
        <f>IF(_xlfn.XLOOKUP(I1311,LEGEND!B:B,LEGEND!H:H)&lt;&gt;"-",HYPERLINK(_xlfn.XLOOKUP(I1311,LEGEND!B:B,LEGEND!H:H),"link"),_xlfn.XLOOKUP(I1311,LEGEND!B:B,LEGEND!H:H))</f>
        <v>link</v>
      </c>
      <c r="U1311" s="73" t="str">
        <f>HYPERLINK(_xlfn.XLOOKUP(I1311,LEGEND!B:B,LEGEND!I:I))</f>
        <v>https://milwaukee-media-images.s3.amazonaws.com/hi/48533832--Hero_1.jpg</v>
      </c>
      <c r="V1311" s="51" t="s">
        <v>6910</v>
      </c>
      <c r="W1311" s="63" t="s">
        <v>71</v>
      </c>
      <c r="X1311" s="64">
        <v>69</v>
      </c>
      <c r="Y1311" s="64">
        <v>54</v>
      </c>
      <c r="Z1311" s="64">
        <v>116</v>
      </c>
      <c r="AA1311" s="84">
        <v>0.23200000000000001</v>
      </c>
      <c r="AB1311" s="85">
        <v>1</v>
      </c>
      <c r="AC1311" s="85">
        <v>1</v>
      </c>
    </row>
    <row r="1312" spans="1:29" ht="25.5">
      <c r="A1312" s="1"/>
      <c r="B1312" s="6" t="s">
        <v>55</v>
      </c>
      <c r="C1312" s="6" t="s">
        <v>4069</v>
      </c>
      <c r="D1312" s="6" t="s">
        <v>1235</v>
      </c>
      <c r="E1312" s="49" t="s">
        <v>3797</v>
      </c>
      <c r="F1312" s="6" t="s">
        <v>4070</v>
      </c>
      <c r="G1312" s="6" t="s">
        <v>60</v>
      </c>
      <c r="H1312" s="6" t="s">
        <v>6911</v>
      </c>
      <c r="I1312" s="61" t="s">
        <v>6912</v>
      </c>
      <c r="J1312" s="49" t="s">
        <v>6913</v>
      </c>
      <c r="K1312" s="6" t="s">
        <v>6914</v>
      </c>
      <c r="L1312" s="29">
        <f>IF($J$6="с учетом НДС",VLOOKUP(I1312,LEGEND!B:E,4,0)*(1-M1312),VLOOKUP(I1312,LEGEND!B:E,4,0)*(1-M1312)/1.2)</f>
        <v>9400</v>
      </c>
      <c r="M1312" s="57">
        <f>IF(AND(B1312&lt;&gt;"1_Электроинструмент",B1312&lt;&gt;"2_Садовая техника"),$J$5,IF($J$4&lt;=20%,$J$4,IFERROR(VLOOKUP(S1312,LEGEND!$L$2:$M$5,2,FALSE),$J$4)))</f>
        <v>0</v>
      </c>
      <c r="N1312" s="48" t="s">
        <v>60</v>
      </c>
      <c r="O1312" s="49" t="s">
        <v>60</v>
      </c>
      <c r="P1312" s="49" t="s">
        <v>66</v>
      </c>
      <c r="Q1312" s="49" t="s">
        <v>473</v>
      </c>
      <c r="R1312" s="50" t="s">
        <v>68</v>
      </c>
      <c r="S1312" s="49" t="s">
        <v>60</v>
      </c>
      <c r="T1312" s="73" t="str">
        <f>IF(_xlfn.XLOOKUP(I1312,LEGEND!B:B,LEGEND!H:H)&lt;&gt;"-",HYPERLINK(_xlfn.XLOOKUP(I1312,LEGEND!B:B,LEGEND!H:H),"link"),_xlfn.XLOOKUP(I1312,LEGEND!B:B,LEGEND!H:H))</f>
        <v>link</v>
      </c>
      <c r="U1312" s="73" t="str">
        <f>HYPERLINK(_xlfn.XLOOKUP(I1312,LEGEND!B:B,LEGEND!I:I))</f>
        <v>https://milwaukee-media-images.s3.amazonaws.com/hi/48534832--Hero_1.jpg</v>
      </c>
      <c r="V1312" s="51" t="s">
        <v>6915</v>
      </c>
      <c r="W1312" s="63" t="s">
        <v>71</v>
      </c>
      <c r="X1312" s="64">
        <v>69</v>
      </c>
      <c r="Y1312" s="64">
        <v>54</v>
      </c>
      <c r="Z1312" s="64">
        <v>116</v>
      </c>
      <c r="AA1312" s="84">
        <v>0.27600000000000002</v>
      </c>
      <c r="AB1312" s="85">
        <v>1</v>
      </c>
      <c r="AC1312" s="85">
        <v>1</v>
      </c>
    </row>
    <row r="1313" spans="1:29" ht="25.5">
      <c r="A1313" s="1"/>
      <c r="B1313" s="6" t="s">
        <v>55</v>
      </c>
      <c r="C1313" s="6" t="s">
        <v>4069</v>
      </c>
      <c r="D1313" s="6" t="s">
        <v>1235</v>
      </c>
      <c r="E1313" s="49" t="s">
        <v>3797</v>
      </c>
      <c r="F1313" s="6" t="s">
        <v>4070</v>
      </c>
      <c r="G1313" s="6" t="s">
        <v>60</v>
      </c>
      <c r="H1313" s="6" t="s">
        <v>7027</v>
      </c>
      <c r="I1313" s="61" t="s">
        <v>7028</v>
      </c>
      <c r="J1313" s="49" t="s">
        <v>7029</v>
      </c>
      <c r="K1313" s="6" t="s">
        <v>7030</v>
      </c>
      <c r="L1313" s="29">
        <f>IF($J$6="с учетом НДС",VLOOKUP(I1313,LEGEND!B:E,4,0)*(1-M1313),VLOOKUP(I1313,LEGEND!B:E,4,0)*(1-M1313)/1.2)</f>
        <v>9400</v>
      </c>
      <c r="M1313" s="57">
        <f>IF(AND(B1313&lt;&gt;"1_Электроинструмент",B1313&lt;&gt;"2_Садовая техника"),$J$5,IF($J$4&lt;=20%,$J$4,IFERROR(VLOOKUP(S1313,LEGEND!$L$2:$M$5,2,FALSE),$J$4)))</f>
        <v>0</v>
      </c>
      <c r="N1313" s="48" t="s">
        <v>60</v>
      </c>
      <c r="O1313" s="49" t="s">
        <v>60</v>
      </c>
      <c r="P1313" s="49" t="s">
        <v>66</v>
      </c>
      <c r="Q1313" s="49" t="s">
        <v>473</v>
      </c>
      <c r="R1313" s="50" t="s">
        <v>68</v>
      </c>
      <c r="S1313" s="49" t="s">
        <v>60</v>
      </c>
      <c r="T1313" s="73" t="str">
        <f>IF(_xlfn.XLOOKUP(I1313,LEGEND!B:B,LEGEND!H:H)&lt;&gt;"-",HYPERLINK(_xlfn.XLOOKUP(I1313,LEGEND!B:B,LEGEND!H:H),"link"),_xlfn.XLOOKUP(I1313,LEGEND!B:B,LEGEND!H:H))</f>
        <v>link</v>
      </c>
      <c r="U1313" s="73" t="str">
        <f>HYPERLINK(_xlfn.XLOOKUP(I1313,LEGEND!B:B,LEGEND!I:I))</f>
        <v>https://milwaukee-media-images.s3.amazonaws.com/hi/48534835--Hero_1.jpg</v>
      </c>
      <c r="V1313" s="51" t="s">
        <v>7031</v>
      </c>
      <c r="W1313" s="63" t="s">
        <v>71</v>
      </c>
      <c r="X1313" s="64">
        <v>69</v>
      </c>
      <c r="Y1313" s="64">
        <v>49</v>
      </c>
      <c r="Z1313" s="64">
        <v>100</v>
      </c>
      <c r="AA1313" s="84">
        <v>0.247</v>
      </c>
      <c r="AB1313" s="85">
        <v>1</v>
      </c>
      <c r="AC1313" s="85">
        <v>1</v>
      </c>
    </row>
    <row r="1314" spans="1:29" ht="25.5">
      <c r="A1314" s="1"/>
      <c r="B1314" s="6" t="s">
        <v>55</v>
      </c>
      <c r="C1314" s="6" t="s">
        <v>4069</v>
      </c>
      <c r="D1314" s="6" t="s">
        <v>1235</v>
      </c>
      <c r="E1314" s="49" t="s">
        <v>3797</v>
      </c>
      <c r="F1314" s="6" t="s">
        <v>4070</v>
      </c>
      <c r="G1314" s="6" t="s">
        <v>60</v>
      </c>
      <c r="H1314" s="6" t="s">
        <v>6839</v>
      </c>
      <c r="I1314" s="61" t="s">
        <v>6840</v>
      </c>
      <c r="J1314" s="49" t="s">
        <v>6841</v>
      </c>
      <c r="K1314" s="6" t="s">
        <v>6842</v>
      </c>
      <c r="L1314" s="29">
        <f>IF($J$6="с учетом НДС",VLOOKUP(I1314,LEGEND!B:E,4,0)*(1-M1314),VLOOKUP(I1314,LEGEND!B:E,4,0)*(1-M1314)/1.2)</f>
        <v>10600</v>
      </c>
      <c r="M1314" s="57">
        <f>IF(AND(B1314&lt;&gt;"1_Электроинструмент",B1314&lt;&gt;"2_Садовая техника"),$J$5,IF($J$4&lt;=20%,$J$4,IFERROR(VLOOKUP(S1314,LEGEND!$L$2:$M$5,2,FALSE),$J$4)))</f>
        <v>0</v>
      </c>
      <c r="N1314" s="48" t="s">
        <v>60</v>
      </c>
      <c r="O1314" s="49" t="s">
        <v>60</v>
      </c>
      <c r="P1314" s="49" t="s">
        <v>66</v>
      </c>
      <c r="Q1314" s="49" t="s">
        <v>473</v>
      </c>
      <c r="R1314" s="50" t="s">
        <v>68</v>
      </c>
      <c r="S1314" s="49" t="s">
        <v>60</v>
      </c>
      <c r="T1314" s="73" t="str">
        <f>IF(_xlfn.XLOOKUP(I1314,LEGEND!B:B,LEGEND!H:H)&lt;&gt;"-",HYPERLINK(_xlfn.XLOOKUP(I1314,LEGEND!B:B,LEGEND!H:H),"link"),_xlfn.XLOOKUP(I1314,LEGEND!B:B,LEGEND!H:H))</f>
        <v>link</v>
      </c>
      <c r="U1314" s="73" t="str">
        <f>HYPERLINK(_xlfn.XLOOKUP(I1314,LEGEND!B:B,LEGEND!I:I))</f>
        <v>https://milwaukee-media-images.s3.amazonaws.com/hi/48533833--Hero_1.jpg</v>
      </c>
      <c r="V1314" s="51" t="s">
        <v>6844</v>
      </c>
      <c r="W1314" s="63" t="s">
        <v>71</v>
      </c>
      <c r="X1314" s="64">
        <v>94</v>
      </c>
      <c r="Y1314" s="64">
        <v>54</v>
      </c>
      <c r="Z1314" s="64">
        <v>151</v>
      </c>
      <c r="AA1314" s="84">
        <v>0.28100000000000003</v>
      </c>
      <c r="AB1314" s="85">
        <v>1</v>
      </c>
      <c r="AC1314" s="85">
        <v>1</v>
      </c>
    </row>
    <row r="1315" spans="1:29" ht="25.5">
      <c r="A1315" s="1"/>
      <c r="B1315" s="6" t="s">
        <v>55</v>
      </c>
      <c r="C1315" s="6" t="s">
        <v>4069</v>
      </c>
      <c r="D1315" s="6" t="s">
        <v>1235</v>
      </c>
      <c r="E1315" s="49" t="s">
        <v>3797</v>
      </c>
      <c r="F1315" s="6" t="s">
        <v>4070</v>
      </c>
      <c r="G1315" s="6" t="s">
        <v>60</v>
      </c>
      <c r="H1315" s="6" t="s">
        <v>6845</v>
      </c>
      <c r="I1315" s="61" t="s">
        <v>6846</v>
      </c>
      <c r="J1315" s="49" t="s">
        <v>6847</v>
      </c>
      <c r="K1315" s="6" t="s">
        <v>6848</v>
      </c>
      <c r="L1315" s="29">
        <f>IF($J$6="с учетом НДС",VLOOKUP(I1315,LEGEND!B:E,4,0)*(1-M1315),VLOOKUP(I1315,LEGEND!B:E,4,0)*(1-M1315)/1.2)</f>
        <v>10600</v>
      </c>
      <c r="M1315" s="57">
        <f>IF(AND(B1315&lt;&gt;"1_Электроинструмент",B1315&lt;&gt;"2_Садовая техника"),$J$5,IF($J$4&lt;=20%,$J$4,IFERROR(VLOOKUP(S1315,LEGEND!$L$2:$M$5,2,FALSE),$J$4)))</f>
        <v>0</v>
      </c>
      <c r="N1315" s="48" t="s">
        <v>60</v>
      </c>
      <c r="O1315" s="49" t="s">
        <v>60</v>
      </c>
      <c r="P1315" s="49" t="s">
        <v>66</v>
      </c>
      <c r="Q1315" s="49" t="s">
        <v>473</v>
      </c>
      <c r="R1315" s="50" t="s">
        <v>68</v>
      </c>
      <c r="S1315" s="49" t="s">
        <v>60</v>
      </c>
      <c r="T1315" s="73" t="str">
        <f>IF(_xlfn.XLOOKUP(I1315,LEGEND!B:B,LEGEND!H:H)&lt;&gt;"-",HYPERLINK(_xlfn.XLOOKUP(I1315,LEGEND!B:B,LEGEND!H:H),"link"),_xlfn.XLOOKUP(I1315,LEGEND!B:B,LEGEND!H:H))</f>
        <v>link</v>
      </c>
      <c r="U1315" s="73" t="str">
        <f>HYPERLINK(_xlfn.XLOOKUP(I1315,LEGEND!B:B,LEGEND!I:I))</f>
        <v>https://milwaukee-media-images.s3.amazonaws.com/hi/48534833--Hero_1.jpg</v>
      </c>
      <c r="V1315" s="51" t="s">
        <v>6849</v>
      </c>
      <c r="W1315" s="63" t="s">
        <v>71</v>
      </c>
      <c r="X1315" s="64">
        <v>94</v>
      </c>
      <c r="Y1315" s="64">
        <v>54</v>
      </c>
      <c r="Z1315" s="64">
        <v>151</v>
      </c>
      <c r="AA1315" s="84">
        <v>0.32600000000000001</v>
      </c>
      <c r="AB1315" s="85">
        <v>1</v>
      </c>
      <c r="AC1315" s="85">
        <v>1</v>
      </c>
    </row>
    <row r="1316" spans="1:29" ht="25.5">
      <c r="A1316" s="1"/>
      <c r="B1316" s="6" t="s">
        <v>55</v>
      </c>
      <c r="C1316" s="6" t="s">
        <v>4069</v>
      </c>
      <c r="D1316" s="6" t="s">
        <v>1235</v>
      </c>
      <c r="E1316" s="49" t="s">
        <v>3797</v>
      </c>
      <c r="F1316" s="6" t="s">
        <v>4070</v>
      </c>
      <c r="G1316" s="6" t="s">
        <v>60</v>
      </c>
      <c r="H1316" s="6" t="s">
        <v>7013</v>
      </c>
      <c r="I1316" s="61" t="s">
        <v>7014</v>
      </c>
      <c r="J1316" s="49" t="s">
        <v>7015</v>
      </c>
      <c r="K1316" s="6" t="s">
        <v>7016</v>
      </c>
      <c r="L1316" s="29">
        <f>IF($J$6="с учетом НДС",VLOOKUP(I1316,LEGEND!B:E,4,0)*(1-M1316),VLOOKUP(I1316,LEGEND!B:E,4,0)*(1-M1316)/1.2)</f>
        <v>10600</v>
      </c>
      <c r="M1316" s="57">
        <f>IF(AND(B1316&lt;&gt;"1_Электроинструмент",B1316&lt;&gt;"2_Садовая техника"),$J$5,IF($J$4&lt;=20%,$J$4,IFERROR(VLOOKUP(S1316,LEGEND!$L$2:$M$5,2,FALSE),$J$4)))</f>
        <v>0</v>
      </c>
      <c r="N1316" s="48" t="s">
        <v>60</v>
      </c>
      <c r="O1316" s="49" t="s">
        <v>60</v>
      </c>
      <c r="P1316" s="49" t="s">
        <v>66</v>
      </c>
      <c r="Q1316" s="49" t="s">
        <v>473</v>
      </c>
      <c r="R1316" s="50" t="s">
        <v>68</v>
      </c>
      <c r="S1316" s="49" t="s">
        <v>60</v>
      </c>
      <c r="T1316" s="73" t="str">
        <f>IF(_xlfn.XLOOKUP(I1316,LEGEND!B:B,LEGEND!H:H)&lt;&gt;"-",HYPERLINK(_xlfn.XLOOKUP(I1316,LEGEND!B:B,LEGEND!H:H),"link"),_xlfn.XLOOKUP(I1316,LEGEND!B:B,LEGEND!H:H))</f>
        <v>link</v>
      </c>
      <c r="U1316" s="73" t="str">
        <f>HYPERLINK(_xlfn.XLOOKUP(I1316,LEGEND!B:B,LEGEND!I:I))</f>
        <v>https://milwaukee-media-images.s3.amazonaws.com/hi/4932478412--Hero_1.jpg</v>
      </c>
      <c r="V1316" s="51" t="s">
        <v>7017</v>
      </c>
      <c r="W1316" s="63" t="s">
        <v>71</v>
      </c>
      <c r="X1316" s="64">
        <v>490</v>
      </c>
      <c r="Y1316" s="64">
        <v>496</v>
      </c>
      <c r="Z1316" s="64">
        <v>189</v>
      </c>
      <c r="AA1316" s="84">
        <v>2.92</v>
      </c>
      <c r="AB1316" s="85">
        <v>1</v>
      </c>
      <c r="AC1316" s="85">
        <v>1</v>
      </c>
    </row>
    <row r="1317" spans="1:29" ht="25.5">
      <c r="A1317" s="1"/>
      <c r="B1317" s="6" t="s">
        <v>55</v>
      </c>
      <c r="C1317" s="6" t="s">
        <v>4069</v>
      </c>
      <c r="D1317" s="6" t="s">
        <v>1235</v>
      </c>
      <c r="E1317" s="49" t="s">
        <v>3797</v>
      </c>
      <c r="F1317" s="6" t="s">
        <v>4070</v>
      </c>
      <c r="G1317" s="6" t="s">
        <v>60</v>
      </c>
      <c r="H1317" s="6" t="s">
        <v>6850</v>
      </c>
      <c r="I1317" s="61" t="s">
        <v>6851</v>
      </c>
      <c r="J1317" s="49" t="s">
        <v>6852</v>
      </c>
      <c r="K1317" s="6" t="s">
        <v>6853</v>
      </c>
      <c r="L1317" s="29">
        <f>IF($J$6="с учетом НДС",VLOOKUP(I1317,LEGEND!B:E,4,0)*(1-M1317),VLOOKUP(I1317,LEGEND!B:E,4,0)*(1-M1317)/1.2)</f>
        <v>11900</v>
      </c>
      <c r="M1317" s="57">
        <f>IF(AND(B1317&lt;&gt;"1_Электроинструмент",B1317&lt;&gt;"2_Садовая техника"),$J$5,IF($J$4&lt;=20%,$J$4,IFERROR(VLOOKUP(S1317,LEGEND!$L$2:$M$5,2,FALSE),$J$4)))</f>
        <v>0</v>
      </c>
      <c r="N1317" s="48" t="s">
        <v>60</v>
      </c>
      <c r="O1317" s="49" t="s">
        <v>60</v>
      </c>
      <c r="P1317" s="49" t="s">
        <v>66</v>
      </c>
      <c r="Q1317" s="49" t="s">
        <v>473</v>
      </c>
      <c r="R1317" s="50" t="s">
        <v>68</v>
      </c>
      <c r="S1317" s="49" t="s">
        <v>60</v>
      </c>
      <c r="T1317" s="73" t="str">
        <f>IF(_xlfn.XLOOKUP(I1317,LEGEND!B:B,LEGEND!H:H)&lt;&gt;"-",HYPERLINK(_xlfn.XLOOKUP(I1317,LEGEND!B:B,LEGEND!H:H),"link"),_xlfn.XLOOKUP(I1317,LEGEND!B:B,LEGEND!H:H))</f>
        <v>link</v>
      </c>
      <c r="U1317" s="73" t="str">
        <f>HYPERLINK(_xlfn.XLOOKUP(I1317,LEGEND!B:B,LEGEND!I:I))</f>
        <v>https://milwaukee-media-images.s3.amazonaws.com/hi/48533834--Hero_1.jpg</v>
      </c>
      <c r="V1317" s="51" t="s">
        <v>6854</v>
      </c>
      <c r="W1317" s="63" t="s">
        <v>71</v>
      </c>
      <c r="X1317" s="64">
        <v>127</v>
      </c>
      <c r="Y1317" s="64">
        <v>54</v>
      </c>
      <c r="Z1317" s="64">
        <v>211</v>
      </c>
      <c r="AA1317" s="84">
        <v>0.35599999999999998</v>
      </c>
      <c r="AB1317" s="85">
        <v>1</v>
      </c>
      <c r="AC1317" s="85">
        <v>1</v>
      </c>
    </row>
    <row r="1318" spans="1:29" ht="25.5">
      <c r="A1318" s="1"/>
      <c r="B1318" s="6" t="s">
        <v>55</v>
      </c>
      <c r="C1318" s="6" t="s">
        <v>4069</v>
      </c>
      <c r="D1318" s="6" t="s">
        <v>1235</v>
      </c>
      <c r="E1318" s="49" t="s">
        <v>3797</v>
      </c>
      <c r="F1318" s="6" t="s">
        <v>4070</v>
      </c>
      <c r="G1318" s="6" t="s">
        <v>60</v>
      </c>
      <c r="H1318" s="6" t="s">
        <v>6855</v>
      </c>
      <c r="I1318" s="61" t="s">
        <v>6856</v>
      </c>
      <c r="J1318" s="49" t="s">
        <v>6857</v>
      </c>
      <c r="K1318" s="6" t="s">
        <v>6858</v>
      </c>
      <c r="L1318" s="29">
        <f>IF($J$6="с учетом НДС",VLOOKUP(I1318,LEGEND!B:E,4,0)*(1-M1318),VLOOKUP(I1318,LEGEND!B:E,4,0)*(1-M1318)/1.2)</f>
        <v>11900</v>
      </c>
      <c r="M1318" s="57">
        <f>IF(AND(B1318&lt;&gt;"1_Электроинструмент",B1318&lt;&gt;"2_Садовая техника"),$J$5,IF($J$4&lt;=20%,$J$4,IFERROR(VLOOKUP(S1318,LEGEND!$L$2:$M$5,2,FALSE),$J$4)))</f>
        <v>0</v>
      </c>
      <c r="N1318" s="48" t="s">
        <v>60</v>
      </c>
      <c r="O1318" s="49" t="s">
        <v>60</v>
      </c>
      <c r="P1318" s="49" t="s">
        <v>66</v>
      </c>
      <c r="Q1318" s="49" t="s">
        <v>473</v>
      </c>
      <c r="R1318" s="50" t="s">
        <v>68</v>
      </c>
      <c r="S1318" s="49" t="s">
        <v>60</v>
      </c>
      <c r="T1318" s="73" t="str">
        <f>IF(_xlfn.XLOOKUP(I1318,LEGEND!B:B,LEGEND!H:H)&lt;&gt;"-",HYPERLINK(_xlfn.XLOOKUP(I1318,LEGEND!B:B,LEGEND!H:H),"link"),_xlfn.XLOOKUP(I1318,LEGEND!B:B,LEGEND!H:H))</f>
        <v>link</v>
      </c>
      <c r="U1318" s="73" t="str">
        <f>HYPERLINK(_xlfn.XLOOKUP(I1318,LEGEND!B:B,LEGEND!I:I))</f>
        <v>https://milwaukee-media-images.s3.amazonaws.com/hi/48534834--Hero_1.jpg</v>
      </c>
      <c r="V1318" s="51" t="s">
        <v>6859</v>
      </c>
      <c r="W1318" s="63" t="s">
        <v>71</v>
      </c>
      <c r="X1318" s="64">
        <v>127</v>
      </c>
      <c r="Y1318" s="64">
        <v>54</v>
      </c>
      <c r="Z1318" s="64">
        <v>211</v>
      </c>
      <c r="AA1318" s="84">
        <v>0.41399999999999998</v>
      </c>
      <c r="AB1318" s="85">
        <v>1</v>
      </c>
      <c r="AC1318" s="85">
        <v>1</v>
      </c>
    </row>
    <row r="1319" spans="1:29" ht="25.5">
      <c r="A1319" s="1"/>
      <c r="B1319" s="6" t="s">
        <v>55</v>
      </c>
      <c r="C1319" s="6" t="s">
        <v>4069</v>
      </c>
      <c r="D1319" s="6" t="s">
        <v>1235</v>
      </c>
      <c r="E1319" s="49" t="s">
        <v>3797</v>
      </c>
      <c r="F1319" s="6" t="s">
        <v>4070</v>
      </c>
      <c r="G1319" s="6" t="s">
        <v>60</v>
      </c>
      <c r="H1319" s="6" t="s">
        <v>6981</v>
      </c>
      <c r="I1319" s="61" t="s">
        <v>6982</v>
      </c>
      <c r="J1319" s="49" t="s">
        <v>6983</v>
      </c>
      <c r="K1319" s="6" t="s">
        <v>6984</v>
      </c>
      <c r="L1319" s="29">
        <f>IF($J$6="с учетом НДС",VLOOKUP(I1319,LEGEND!B:E,4,0)*(1-M1319),VLOOKUP(I1319,LEGEND!B:E,4,0)*(1-M1319)/1.2)</f>
        <v>11900</v>
      </c>
      <c r="M1319" s="57">
        <f>IF(AND(B1319&lt;&gt;"1_Электроинструмент",B1319&lt;&gt;"2_Садовая техника"),$J$5,IF($J$4&lt;=20%,$J$4,IFERROR(VLOOKUP(S1319,LEGEND!$L$2:$M$5,2,FALSE),$J$4)))</f>
        <v>0</v>
      </c>
      <c r="N1319" s="48" t="s">
        <v>60</v>
      </c>
      <c r="O1319" s="49" t="s">
        <v>60</v>
      </c>
      <c r="P1319" s="49" t="s">
        <v>66</v>
      </c>
      <c r="Q1319" s="49" t="s">
        <v>473</v>
      </c>
      <c r="R1319" s="50" t="s">
        <v>68</v>
      </c>
      <c r="S1319" s="49" t="s">
        <v>60</v>
      </c>
      <c r="T1319" s="73" t="str">
        <f>IF(_xlfn.XLOOKUP(I1319,LEGEND!B:B,LEGEND!H:H)&lt;&gt;"-",HYPERLINK(_xlfn.XLOOKUP(I1319,LEGEND!B:B,LEGEND!H:H),"link"),_xlfn.XLOOKUP(I1319,LEGEND!B:B,LEGEND!H:H))</f>
        <v>link</v>
      </c>
      <c r="U1319" s="73" t="str">
        <f>HYPERLINK(_xlfn.XLOOKUP(I1319,LEGEND!B:B,LEGEND!I:I))</f>
        <v>https://milwaukee-media-images.s3.amazonaws.com/hi/48534836--Hero_1.jpg</v>
      </c>
      <c r="V1319" s="51" t="s">
        <v>6985</v>
      </c>
      <c r="W1319" s="63" t="s">
        <v>71</v>
      </c>
      <c r="X1319" s="64">
        <v>74</v>
      </c>
      <c r="Y1319" s="64">
        <v>59</v>
      </c>
      <c r="Z1319" s="64">
        <v>125</v>
      </c>
      <c r="AA1319" s="84">
        <v>0.38100000000000001</v>
      </c>
      <c r="AB1319" s="85">
        <v>1</v>
      </c>
      <c r="AC1319" s="85">
        <v>1</v>
      </c>
    </row>
    <row r="1320" spans="1:29" ht="25.5">
      <c r="A1320" s="1"/>
      <c r="B1320" s="6" t="s">
        <v>55</v>
      </c>
      <c r="C1320" s="6" t="s">
        <v>4069</v>
      </c>
      <c r="D1320" s="6" t="s">
        <v>1235</v>
      </c>
      <c r="E1320" s="49" t="s">
        <v>3797</v>
      </c>
      <c r="F1320" s="6" t="s">
        <v>4070</v>
      </c>
      <c r="G1320" s="6" t="s">
        <v>60</v>
      </c>
      <c r="H1320" s="6" t="s">
        <v>6971</v>
      </c>
      <c r="I1320" s="61" t="s">
        <v>6972</v>
      </c>
      <c r="J1320" s="49" t="s">
        <v>6973</v>
      </c>
      <c r="K1320" s="6" t="s">
        <v>6974</v>
      </c>
      <c r="L1320" s="29">
        <f>IF($J$6="с учетом НДС",VLOOKUP(I1320,LEGEND!B:E,4,0)*(1-M1320),VLOOKUP(I1320,LEGEND!B:E,4,0)*(1-M1320)/1.2)</f>
        <v>12400</v>
      </c>
      <c r="M1320" s="57">
        <f>IF(AND(B1320&lt;&gt;"1_Электроинструмент",B1320&lt;&gt;"2_Садовая техника"),$J$5,IF($J$4&lt;=20%,$J$4,IFERROR(VLOOKUP(S1320,LEGEND!$L$2:$M$5,2,FALSE),$J$4)))</f>
        <v>0</v>
      </c>
      <c r="N1320" s="48" t="s">
        <v>60</v>
      </c>
      <c r="O1320" s="49" t="s">
        <v>60</v>
      </c>
      <c r="P1320" s="49" t="s">
        <v>66</v>
      </c>
      <c r="Q1320" s="49" t="s">
        <v>473</v>
      </c>
      <c r="R1320" s="50" t="s">
        <v>68</v>
      </c>
      <c r="S1320" s="49" t="s">
        <v>60</v>
      </c>
      <c r="T1320" s="73" t="str">
        <f>IF(_xlfn.XLOOKUP(I1320,LEGEND!B:B,LEGEND!H:H)&lt;&gt;"-",HYPERLINK(_xlfn.XLOOKUP(I1320,LEGEND!B:B,LEGEND!H:H),"link"),_xlfn.XLOOKUP(I1320,LEGEND!B:B,LEGEND!H:H))</f>
        <v>link</v>
      </c>
      <c r="U1320" s="73" t="str">
        <f>HYPERLINK(_xlfn.XLOOKUP(I1320,LEGEND!B:B,LEGEND!I:I))</f>
        <v>https://milwaukee-media-images.s3.amazonaws.com/hi/4932478411--Hero_1.jpg</v>
      </c>
      <c r="V1320" s="51" t="s">
        <v>6975</v>
      </c>
      <c r="W1320" s="63" t="s">
        <v>71</v>
      </c>
      <c r="X1320" s="64">
        <v>560</v>
      </c>
      <c r="Y1320" s="64">
        <v>220</v>
      </c>
      <c r="Z1320" s="64">
        <v>560</v>
      </c>
      <c r="AA1320" s="84">
        <v>4.1340000000000003</v>
      </c>
      <c r="AB1320" s="85">
        <v>1</v>
      </c>
      <c r="AC1320" s="85">
        <v>1</v>
      </c>
    </row>
    <row r="1321" spans="1:29" ht="25.5">
      <c r="A1321" s="1"/>
      <c r="B1321" s="6" t="s">
        <v>55</v>
      </c>
      <c r="C1321" s="6" t="s">
        <v>4069</v>
      </c>
      <c r="D1321" s="6" t="s">
        <v>1235</v>
      </c>
      <c r="E1321" s="49" t="s">
        <v>3797</v>
      </c>
      <c r="F1321" s="6" t="s">
        <v>4070</v>
      </c>
      <c r="G1321" s="6" t="s">
        <v>60</v>
      </c>
      <c r="H1321" s="6" t="s">
        <v>6916</v>
      </c>
      <c r="I1321" s="61" t="s">
        <v>6917</v>
      </c>
      <c r="J1321" s="49" t="s">
        <v>6918</v>
      </c>
      <c r="K1321" s="6" t="s">
        <v>6919</v>
      </c>
      <c r="L1321" s="29">
        <f>IF($J$6="с учетом НДС",VLOOKUP(I1321,LEGEND!B:E,4,0)*(1-M1321),VLOOKUP(I1321,LEGEND!B:E,4,0)*(1-M1321)/1.2)</f>
        <v>13100</v>
      </c>
      <c r="M1321" s="57">
        <f>IF(AND(B1321&lt;&gt;"1_Электроинструмент",B1321&lt;&gt;"2_Садовая техника"),$J$5,IF($J$4&lt;=20%,$J$4,IFERROR(VLOOKUP(S1321,LEGEND!$L$2:$M$5,2,FALSE),$J$4)))</f>
        <v>0</v>
      </c>
      <c r="N1321" s="48" t="s">
        <v>60</v>
      </c>
      <c r="O1321" s="49" t="s">
        <v>60</v>
      </c>
      <c r="P1321" s="49" t="s">
        <v>66</v>
      </c>
      <c r="Q1321" s="49" t="s">
        <v>67</v>
      </c>
      <c r="R1321" s="50" t="s">
        <v>68</v>
      </c>
      <c r="S1321" s="49" t="s">
        <v>60</v>
      </c>
      <c r="T1321" s="73" t="str">
        <f>IF(_xlfn.XLOOKUP(I1321,LEGEND!B:B,LEGEND!H:H)&lt;&gt;"-",HYPERLINK(_xlfn.XLOOKUP(I1321,LEGEND!B:B,LEGEND!H:H),"link"),_xlfn.XLOOKUP(I1321,LEGEND!B:B,LEGEND!H:H))</f>
        <v>link</v>
      </c>
      <c r="U1321" s="73" t="str">
        <f>HYPERLINK(_xlfn.XLOOKUP(I1321,LEGEND!B:B,LEGEND!I:I))</f>
        <v>https://milwaukee-media-images.s3.amazonaws.com/hi/4932471719--Hero_1.jpg</v>
      </c>
      <c r="V1321" s="51" t="s">
        <v>6921</v>
      </c>
      <c r="W1321" s="63" t="s">
        <v>71</v>
      </c>
      <c r="X1321" s="64">
        <v>609</v>
      </c>
      <c r="Y1321" s="64">
        <v>230</v>
      </c>
      <c r="Z1321" s="64">
        <v>616</v>
      </c>
      <c r="AA1321" s="84">
        <v>4.82</v>
      </c>
      <c r="AB1321" s="85">
        <v>1</v>
      </c>
      <c r="AC1321" s="85">
        <v>1</v>
      </c>
    </row>
    <row r="1322" spans="1:29" ht="25.5">
      <c r="A1322" s="1"/>
      <c r="B1322" s="6" t="s">
        <v>55</v>
      </c>
      <c r="C1322" s="6" t="s">
        <v>4069</v>
      </c>
      <c r="D1322" s="6" t="s">
        <v>1235</v>
      </c>
      <c r="E1322" s="49" t="s">
        <v>3797</v>
      </c>
      <c r="F1322" s="6" t="s">
        <v>4070</v>
      </c>
      <c r="G1322" s="6" t="s">
        <v>60</v>
      </c>
      <c r="H1322" s="6" t="s">
        <v>7032</v>
      </c>
      <c r="I1322" s="61" t="s">
        <v>7033</v>
      </c>
      <c r="J1322" s="49" t="s">
        <v>7034</v>
      </c>
      <c r="K1322" s="6" t="s">
        <v>7035</v>
      </c>
      <c r="L1322" s="29">
        <f>IF($J$6="с учетом НДС",VLOOKUP(I1322,LEGEND!B:E,4,0)*(1-M1322),VLOOKUP(I1322,LEGEND!B:E,4,0)*(1-M1322)/1.2)</f>
        <v>16500</v>
      </c>
      <c r="M1322" s="57">
        <f>IF(AND(B1322&lt;&gt;"1_Электроинструмент",B1322&lt;&gt;"2_Садовая техника"),$J$5,IF($J$4&lt;=20%,$J$4,IFERROR(VLOOKUP(S1322,LEGEND!$L$2:$M$5,2,FALSE),$J$4)))</f>
        <v>0</v>
      </c>
      <c r="N1322" s="48" t="s">
        <v>60</v>
      </c>
      <c r="O1322" s="49" t="s">
        <v>60</v>
      </c>
      <c r="P1322" s="49" t="s">
        <v>66</v>
      </c>
      <c r="Q1322" s="49" t="s">
        <v>473</v>
      </c>
      <c r="R1322" s="50" t="s">
        <v>68</v>
      </c>
      <c r="S1322" s="49" t="s">
        <v>60</v>
      </c>
      <c r="T1322" s="73" t="str">
        <f>IF(_xlfn.XLOOKUP(I1322,LEGEND!B:B,LEGEND!H:H)&lt;&gt;"-",HYPERLINK(_xlfn.XLOOKUP(I1322,LEGEND!B:B,LEGEND!H:H),"link"),_xlfn.XLOOKUP(I1322,LEGEND!B:B,LEGEND!H:H))</f>
        <v>link</v>
      </c>
      <c r="U1322" s="73" t="str">
        <f>HYPERLINK(_xlfn.XLOOKUP(I1322,LEGEND!B:B,LEGEND!I:I))</f>
        <v>https://milwaukee-media-images.s3.amazonaws.com/hi/4932478410--Hero_1.jpg</v>
      </c>
      <c r="V1322" s="51" t="s">
        <v>7037</v>
      </c>
      <c r="W1322" s="63" t="s">
        <v>71</v>
      </c>
      <c r="X1322" s="64">
        <v>415</v>
      </c>
      <c r="Y1322" s="64">
        <v>90</v>
      </c>
      <c r="Z1322" s="64">
        <v>415</v>
      </c>
      <c r="AA1322" s="84">
        <v>1.83</v>
      </c>
      <c r="AB1322" s="85">
        <v>1</v>
      </c>
      <c r="AC1322" s="85">
        <v>1</v>
      </c>
    </row>
    <row r="1323" spans="1:29" ht="25.5">
      <c r="A1323" s="1"/>
      <c r="B1323" s="6" t="s">
        <v>55</v>
      </c>
      <c r="C1323" s="6" t="s">
        <v>4069</v>
      </c>
      <c r="D1323" s="6" t="s">
        <v>1235</v>
      </c>
      <c r="E1323" s="49" t="s">
        <v>3797</v>
      </c>
      <c r="F1323" s="6" t="s">
        <v>4070</v>
      </c>
      <c r="G1323" s="6" t="s">
        <v>60</v>
      </c>
      <c r="H1323" s="6" t="s">
        <v>6876</v>
      </c>
      <c r="I1323" s="61" t="s">
        <v>6877</v>
      </c>
      <c r="J1323" s="49" t="s">
        <v>6878</v>
      </c>
      <c r="K1323" s="6" t="s">
        <v>6879</v>
      </c>
      <c r="L1323" s="29">
        <f>IF($J$6="с учетом НДС",VLOOKUP(I1323,LEGEND!B:E,4,0)*(1-M1323),VLOOKUP(I1323,LEGEND!B:E,4,0)*(1-M1323)/1.2)</f>
        <v>16800</v>
      </c>
      <c r="M1323" s="57">
        <f>IF(AND(B1323&lt;&gt;"1_Электроинструмент",B1323&lt;&gt;"2_Садовая техника"),$J$5,IF($J$4&lt;=20%,$J$4,IFERROR(VLOOKUP(S1323,LEGEND!$L$2:$M$5,2,FALSE),$J$4)))</f>
        <v>0</v>
      </c>
      <c r="N1323" s="48" t="s">
        <v>60</v>
      </c>
      <c r="O1323" s="49" t="s">
        <v>60</v>
      </c>
      <c r="P1323" s="49" t="s">
        <v>66</v>
      </c>
      <c r="Q1323" s="49" t="s">
        <v>473</v>
      </c>
      <c r="R1323" s="50" t="s">
        <v>68</v>
      </c>
      <c r="S1323" s="49" t="s">
        <v>60</v>
      </c>
      <c r="T1323" s="73" t="str">
        <f>IF(_xlfn.XLOOKUP(I1323,LEGEND!B:B,LEGEND!H:H)&lt;&gt;"-",HYPERLINK(_xlfn.XLOOKUP(I1323,LEGEND!B:B,LEGEND!H:H),"link"),_xlfn.XLOOKUP(I1323,LEGEND!B:B,LEGEND!H:H))</f>
        <v>link</v>
      </c>
      <c r="U1323" s="73" t="str">
        <f>HYPERLINK(_xlfn.XLOOKUP(I1323,LEGEND!B:B,LEGEND!I:I))</f>
        <v>https://milwaukee-media-images.s3.amazonaws.com/hi/4932478415--Hero_1.jpg</v>
      </c>
      <c r="V1323" s="51" t="s">
        <v>6880</v>
      </c>
      <c r="W1323" s="63" t="s">
        <v>71</v>
      </c>
      <c r="X1323" s="64">
        <v>474</v>
      </c>
      <c r="Y1323" s="64">
        <v>72</v>
      </c>
      <c r="Z1323" s="64">
        <v>464</v>
      </c>
      <c r="AA1323" s="84">
        <v>5.13</v>
      </c>
      <c r="AB1323" s="85">
        <v>1</v>
      </c>
      <c r="AC1323" s="85">
        <v>1</v>
      </c>
    </row>
    <row r="1324" spans="1:29" ht="25.5">
      <c r="A1324" s="1"/>
      <c r="B1324" s="6" t="s">
        <v>55</v>
      </c>
      <c r="C1324" s="6" t="s">
        <v>4069</v>
      </c>
      <c r="D1324" s="6" t="s">
        <v>1235</v>
      </c>
      <c r="E1324" s="49" t="s">
        <v>3797</v>
      </c>
      <c r="F1324" s="6" t="s">
        <v>4070</v>
      </c>
      <c r="G1324" s="6" t="s">
        <v>60</v>
      </c>
      <c r="H1324" s="6" t="s">
        <v>6871</v>
      </c>
      <c r="I1324" s="61" t="s">
        <v>6872</v>
      </c>
      <c r="J1324" s="49" t="s">
        <v>6873</v>
      </c>
      <c r="K1324" s="6" t="s">
        <v>6874</v>
      </c>
      <c r="L1324" s="29">
        <f>IF($J$6="с учетом НДС",VLOOKUP(I1324,LEGEND!B:E,4,0)*(1-M1324),VLOOKUP(I1324,LEGEND!B:E,4,0)*(1-M1324)/1.2)</f>
        <v>19100</v>
      </c>
      <c r="M1324" s="57">
        <f>IF(AND(B1324&lt;&gt;"1_Электроинструмент",B1324&lt;&gt;"2_Садовая техника"),$J$5,IF($J$4&lt;=20%,$J$4,IFERROR(VLOOKUP(S1324,LEGEND!$L$2:$M$5,2,FALSE),$J$4)))</f>
        <v>0</v>
      </c>
      <c r="N1324" s="48" t="s">
        <v>60</v>
      </c>
      <c r="O1324" s="49" t="s">
        <v>60</v>
      </c>
      <c r="P1324" s="49" t="s">
        <v>66</v>
      </c>
      <c r="Q1324" s="49" t="s">
        <v>67</v>
      </c>
      <c r="R1324" s="50" t="s">
        <v>68</v>
      </c>
      <c r="S1324" s="49" t="s">
        <v>60</v>
      </c>
      <c r="T1324" s="73" t="str">
        <f>IF(_xlfn.XLOOKUP(I1324,LEGEND!B:B,LEGEND!H:H)&lt;&gt;"-",HYPERLINK(_xlfn.XLOOKUP(I1324,LEGEND!B:B,LEGEND!H:H),"link"),_xlfn.XLOOKUP(I1324,LEGEND!B:B,LEGEND!H:H))</f>
        <v>link</v>
      </c>
      <c r="U1324" s="73" t="str">
        <f>HYPERLINK(_xlfn.XLOOKUP(I1324,LEGEND!B:B,LEGEND!I:I))</f>
        <v>https://milwaukee-media-images.s3.amazonaws.com/hi/4932471712--Hero_1.jpg</v>
      </c>
      <c r="V1324" s="51" t="s">
        <v>6875</v>
      </c>
      <c r="W1324" s="63" t="s">
        <v>2403</v>
      </c>
      <c r="X1324" s="64">
        <v>500</v>
      </c>
      <c r="Y1324" s="64">
        <v>500</v>
      </c>
      <c r="Z1324" s="64">
        <v>100</v>
      </c>
      <c r="AA1324" s="84">
        <v>4.12</v>
      </c>
      <c r="AB1324" s="85">
        <v>1</v>
      </c>
      <c r="AC1324" s="85">
        <v>1</v>
      </c>
    </row>
    <row r="1325" spans="1:29" ht="25.5">
      <c r="A1325" s="1"/>
      <c r="B1325" s="6" t="s">
        <v>55</v>
      </c>
      <c r="C1325" s="6" t="s">
        <v>4069</v>
      </c>
      <c r="D1325" s="6" t="s">
        <v>1235</v>
      </c>
      <c r="E1325" s="49" t="s">
        <v>3797</v>
      </c>
      <c r="F1325" s="6" t="s">
        <v>4070</v>
      </c>
      <c r="G1325" s="6" t="s">
        <v>60</v>
      </c>
      <c r="H1325" s="6" t="s">
        <v>6886</v>
      </c>
      <c r="I1325" s="61" t="s">
        <v>6887</v>
      </c>
      <c r="J1325" s="49" t="s">
        <v>6888</v>
      </c>
      <c r="K1325" s="6" t="s">
        <v>6889</v>
      </c>
      <c r="L1325" s="29">
        <f>IF($J$6="с учетом НДС",VLOOKUP(I1325,LEGEND!B:E,4,0)*(1-M1325),VLOOKUP(I1325,LEGEND!B:E,4,0)*(1-M1325)/1.2)</f>
        <v>20500</v>
      </c>
      <c r="M1325" s="57">
        <f>IF(AND(B1325&lt;&gt;"1_Электроинструмент",B1325&lt;&gt;"2_Садовая техника"),$J$5,IF($J$4&lt;=20%,$J$4,IFERROR(VLOOKUP(S1325,LEGEND!$L$2:$M$5,2,FALSE),$J$4)))</f>
        <v>0</v>
      </c>
      <c r="N1325" s="48" t="s">
        <v>60</v>
      </c>
      <c r="O1325" s="49" t="s">
        <v>60</v>
      </c>
      <c r="P1325" s="49" t="s">
        <v>66</v>
      </c>
      <c r="Q1325" s="49" t="s">
        <v>67</v>
      </c>
      <c r="R1325" s="50" t="s">
        <v>68</v>
      </c>
      <c r="S1325" s="49" t="s">
        <v>60</v>
      </c>
      <c r="T1325" s="73" t="str">
        <f>IF(_xlfn.XLOOKUP(I1325,LEGEND!B:B,LEGEND!H:H)&lt;&gt;"-",HYPERLINK(_xlfn.XLOOKUP(I1325,LEGEND!B:B,LEGEND!H:H),"link"),_xlfn.XLOOKUP(I1325,LEGEND!B:B,LEGEND!H:H))</f>
        <v>link</v>
      </c>
      <c r="U1325" s="73" t="str">
        <f>HYPERLINK(_xlfn.XLOOKUP(I1325,LEGEND!B:B,LEGEND!I:I))</f>
        <v>https://milwaukee-media-images.s3.amazonaws.com/hi/4932471710--Hero_1.jpg</v>
      </c>
      <c r="V1325" s="51" t="s">
        <v>6890</v>
      </c>
      <c r="W1325" s="63" t="s">
        <v>2403</v>
      </c>
      <c r="X1325" s="64">
        <v>500</v>
      </c>
      <c r="Y1325" s="64">
        <v>500</v>
      </c>
      <c r="Z1325" s="64">
        <v>100</v>
      </c>
      <c r="AA1325" s="84">
        <v>10.5</v>
      </c>
      <c r="AB1325" s="85">
        <v>1</v>
      </c>
      <c r="AC1325" s="85">
        <v>1</v>
      </c>
    </row>
    <row r="1326" spans="1:29" ht="38.25">
      <c r="A1326" s="1"/>
      <c r="B1326" s="6" t="s">
        <v>55</v>
      </c>
      <c r="C1326" s="6" t="s">
        <v>4069</v>
      </c>
      <c r="D1326" s="6" t="s">
        <v>1235</v>
      </c>
      <c r="E1326" s="49" t="s">
        <v>3797</v>
      </c>
      <c r="F1326" s="6" t="s">
        <v>4070</v>
      </c>
      <c r="G1326" s="6" t="s">
        <v>60</v>
      </c>
      <c r="H1326" s="6" t="s">
        <v>6896</v>
      </c>
      <c r="I1326" s="61" t="s">
        <v>6897</v>
      </c>
      <c r="J1326" s="49" t="s">
        <v>6898</v>
      </c>
      <c r="K1326" s="6" t="s">
        <v>6899</v>
      </c>
      <c r="L1326" s="29">
        <f>IF($J$6="с учетом НДС",VLOOKUP(I1326,LEGEND!B:E,4,0)*(1-M1326),VLOOKUP(I1326,LEGEND!B:E,4,0)*(1-M1326)/1.2)</f>
        <v>21400</v>
      </c>
      <c r="M1326" s="57">
        <f>IF(AND(B1326&lt;&gt;"1_Электроинструмент",B1326&lt;&gt;"2_Садовая техника"),$J$5,IF($J$4&lt;=20%,$J$4,IFERROR(VLOOKUP(S1326,LEGEND!$L$2:$M$5,2,FALSE),$J$4)))</f>
        <v>0</v>
      </c>
      <c r="N1326" s="48" t="s">
        <v>60</v>
      </c>
      <c r="O1326" s="49" t="s">
        <v>60</v>
      </c>
      <c r="P1326" s="49" t="s">
        <v>66</v>
      </c>
      <c r="Q1326" s="49" t="s">
        <v>473</v>
      </c>
      <c r="R1326" s="50" t="s">
        <v>68</v>
      </c>
      <c r="S1326" s="49" t="s">
        <v>60</v>
      </c>
      <c r="T1326" s="73" t="str">
        <f>IF(_xlfn.XLOOKUP(I1326,LEGEND!B:B,LEGEND!H:H)&lt;&gt;"-",HYPERLINK(_xlfn.XLOOKUP(I1326,LEGEND!B:B,LEGEND!H:H),"link"),_xlfn.XLOOKUP(I1326,LEGEND!B:B,LEGEND!H:H))</f>
        <v>link</v>
      </c>
      <c r="U1326" s="73" t="str">
        <f>HYPERLINK(_xlfn.XLOOKUP(I1326,LEGEND!B:B,LEGEND!I:I))</f>
        <v>https://milwaukee-media-images.s3.amazonaws.com/hi/48533837--Hero_1.jpg</v>
      </c>
      <c r="V1326" s="51" t="s">
        <v>6900</v>
      </c>
      <c r="W1326" s="63" t="s">
        <v>71</v>
      </c>
      <c r="X1326" s="64">
        <v>89</v>
      </c>
      <c r="Y1326" s="64">
        <v>64</v>
      </c>
      <c r="Z1326" s="64">
        <v>187</v>
      </c>
      <c r="AA1326" s="84">
        <v>0.88700000000000001</v>
      </c>
      <c r="AB1326" s="85">
        <v>1</v>
      </c>
      <c r="AC1326" s="85">
        <v>1</v>
      </c>
    </row>
    <row r="1327" spans="1:29" ht="38.25">
      <c r="A1327" s="1"/>
      <c r="B1327" s="6" t="s">
        <v>55</v>
      </c>
      <c r="C1327" s="6" t="s">
        <v>4069</v>
      </c>
      <c r="D1327" s="6" t="s">
        <v>1235</v>
      </c>
      <c r="E1327" s="49" t="s">
        <v>3797</v>
      </c>
      <c r="F1327" s="6" t="s">
        <v>4070</v>
      </c>
      <c r="G1327" s="6" t="s">
        <v>60</v>
      </c>
      <c r="H1327" s="6" t="s">
        <v>6901</v>
      </c>
      <c r="I1327" s="61" t="s">
        <v>6902</v>
      </c>
      <c r="J1327" s="49" t="s">
        <v>6903</v>
      </c>
      <c r="K1327" s="6" t="s">
        <v>6904</v>
      </c>
      <c r="L1327" s="29">
        <f>IF($J$6="с учетом НДС",VLOOKUP(I1327,LEGEND!B:E,4,0)*(1-M1327),VLOOKUP(I1327,LEGEND!B:E,4,0)*(1-M1327)/1.2)</f>
        <v>21400</v>
      </c>
      <c r="M1327" s="57">
        <f>IF(AND(B1327&lt;&gt;"1_Электроинструмент",B1327&lt;&gt;"2_Садовая техника"),$J$5,IF($J$4&lt;=20%,$J$4,IFERROR(VLOOKUP(S1327,LEGEND!$L$2:$M$5,2,FALSE),$J$4)))</f>
        <v>0</v>
      </c>
      <c r="N1327" s="48" t="s">
        <v>60</v>
      </c>
      <c r="O1327" s="49" t="s">
        <v>60</v>
      </c>
      <c r="P1327" s="49" t="s">
        <v>66</v>
      </c>
      <c r="Q1327" s="49" t="s">
        <v>473</v>
      </c>
      <c r="R1327" s="50" t="s">
        <v>68</v>
      </c>
      <c r="S1327" s="49" t="s">
        <v>60</v>
      </c>
      <c r="T1327" s="73" t="str">
        <f>IF(_xlfn.XLOOKUP(I1327,LEGEND!B:B,LEGEND!H:H)&lt;&gt;"-",HYPERLINK(_xlfn.XLOOKUP(I1327,LEGEND!B:B,LEGEND!H:H),"link"),_xlfn.XLOOKUP(I1327,LEGEND!B:B,LEGEND!H:H))</f>
        <v>link</v>
      </c>
      <c r="U1327" s="73" t="str">
        <f>HYPERLINK(_xlfn.XLOOKUP(I1327,LEGEND!B:B,LEGEND!I:I))</f>
        <v>https://milwaukee-media-images.s3.amazonaws.com/hi/48534837--Hero_1.jpg</v>
      </c>
      <c r="V1327" s="51" t="s">
        <v>6905</v>
      </c>
      <c r="W1327" s="63" t="s">
        <v>71</v>
      </c>
      <c r="X1327" s="64">
        <v>89</v>
      </c>
      <c r="Y1327" s="64">
        <v>64</v>
      </c>
      <c r="Z1327" s="64">
        <v>187</v>
      </c>
      <c r="AA1327" s="84">
        <v>0.95899999999999996</v>
      </c>
      <c r="AB1327" s="85">
        <v>1</v>
      </c>
      <c r="AC1327" s="85">
        <v>1</v>
      </c>
    </row>
    <row r="1328" spans="1:29" ht="25.5">
      <c r="A1328" s="1"/>
      <c r="B1328" s="6" t="s">
        <v>55</v>
      </c>
      <c r="C1328" s="6" t="s">
        <v>4069</v>
      </c>
      <c r="D1328" s="6" t="s">
        <v>1235</v>
      </c>
      <c r="E1328" s="49" t="s">
        <v>3797</v>
      </c>
      <c r="F1328" s="6" t="s">
        <v>4070</v>
      </c>
      <c r="G1328" s="6" t="s">
        <v>60</v>
      </c>
      <c r="H1328" s="6" t="s">
        <v>6891</v>
      </c>
      <c r="I1328" s="61" t="s">
        <v>6892</v>
      </c>
      <c r="J1328" s="49" t="s">
        <v>6893</v>
      </c>
      <c r="K1328" s="6" t="s">
        <v>6894</v>
      </c>
      <c r="L1328" s="29">
        <f>IF($J$6="с учетом НДС",VLOOKUP(I1328,LEGEND!B:E,4,0)*(1-M1328),VLOOKUP(I1328,LEGEND!B:E,4,0)*(1-M1328)/1.2)</f>
        <v>24400</v>
      </c>
      <c r="M1328" s="57">
        <f>IF(AND(B1328&lt;&gt;"1_Электроинструмент",B1328&lt;&gt;"2_Садовая техника"),$J$5,IF($J$4&lt;=20%,$J$4,IFERROR(VLOOKUP(S1328,LEGEND!$L$2:$M$5,2,FALSE),$J$4)))</f>
        <v>0</v>
      </c>
      <c r="N1328" s="48" t="s">
        <v>60</v>
      </c>
      <c r="O1328" s="49" t="s">
        <v>60</v>
      </c>
      <c r="P1328" s="49" t="s">
        <v>66</v>
      </c>
      <c r="Q1328" s="49" t="s">
        <v>67</v>
      </c>
      <c r="R1328" s="50" t="s">
        <v>68</v>
      </c>
      <c r="S1328" s="49" t="s">
        <v>60</v>
      </c>
      <c r="T1328" s="73" t="str">
        <f>IF(_xlfn.XLOOKUP(I1328,LEGEND!B:B,LEGEND!H:H)&lt;&gt;"-",HYPERLINK(_xlfn.XLOOKUP(I1328,LEGEND!B:B,LEGEND!H:H),"link"),_xlfn.XLOOKUP(I1328,LEGEND!B:B,LEGEND!H:H))</f>
        <v>link</v>
      </c>
      <c r="U1328" s="73" t="str">
        <f>HYPERLINK(_xlfn.XLOOKUP(I1328,LEGEND!B:B,LEGEND!I:I))</f>
        <v>https://milwaukee-media-images.s3.amazonaws.com/hi/4932471711--Hero_1.jpg</v>
      </c>
      <c r="V1328" s="51" t="s">
        <v>6895</v>
      </c>
      <c r="W1328" s="63" t="s">
        <v>2403</v>
      </c>
      <c r="X1328" s="64">
        <v>500</v>
      </c>
      <c r="Y1328" s="64">
        <v>500</v>
      </c>
      <c r="Z1328" s="64">
        <v>100</v>
      </c>
      <c r="AA1328" s="84">
        <v>10.5</v>
      </c>
      <c r="AB1328" s="85">
        <v>1</v>
      </c>
      <c r="AC1328" s="85">
        <v>1</v>
      </c>
    </row>
    <row r="1329" spans="1:29" ht="38.25">
      <c r="A1329" s="1"/>
      <c r="B1329" s="6" t="s">
        <v>55</v>
      </c>
      <c r="C1329" s="6" t="s">
        <v>4069</v>
      </c>
      <c r="D1329" s="6" t="s">
        <v>1235</v>
      </c>
      <c r="E1329" s="49" t="s">
        <v>3797</v>
      </c>
      <c r="F1329" s="6" t="s">
        <v>4070</v>
      </c>
      <c r="G1329" s="6" t="s">
        <v>60</v>
      </c>
      <c r="H1329" s="6" t="s">
        <v>6828</v>
      </c>
      <c r="I1329" s="61" t="s">
        <v>6829</v>
      </c>
      <c r="J1329" s="49" t="s">
        <v>6830</v>
      </c>
      <c r="K1329" s="6" t="s">
        <v>6831</v>
      </c>
      <c r="L1329" s="29">
        <f>IF($J$6="с учетом НДС",VLOOKUP(I1329,LEGEND!B:E,4,0)*(1-M1329),VLOOKUP(I1329,LEGEND!B:E,4,0)*(1-M1329)/1.2)</f>
        <v>26300</v>
      </c>
      <c r="M1329" s="57">
        <f>IF(AND(B1329&lt;&gt;"1_Электроинструмент",B1329&lt;&gt;"2_Садовая техника"),$J$5,IF($J$4&lt;=20%,$J$4,IFERROR(VLOOKUP(S1329,LEGEND!$L$2:$M$5,2,FALSE),$J$4)))</f>
        <v>0</v>
      </c>
      <c r="N1329" s="48" t="s">
        <v>60</v>
      </c>
      <c r="O1329" s="49" t="s">
        <v>60</v>
      </c>
      <c r="P1329" s="49" t="s">
        <v>66</v>
      </c>
      <c r="Q1329" s="49" t="s">
        <v>473</v>
      </c>
      <c r="R1329" s="50" t="s">
        <v>68</v>
      </c>
      <c r="S1329" s="49" t="s">
        <v>60</v>
      </c>
      <c r="T1329" s="73" t="str">
        <f>IF(_xlfn.XLOOKUP(I1329,LEGEND!B:B,LEGEND!H:H)&lt;&gt;"-",HYPERLINK(_xlfn.XLOOKUP(I1329,LEGEND!B:B,LEGEND!H:H),"link"),_xlfn.XLOOKUP(I1329,LEGEND!B:B,LEGEND!H:H))</f>
        <v>link</v>
      </c>
      <c r="U1329" s="73" t="str">
        <f>HYPERLINK(_xlfn.XLOOKUP(I1329,LEGEND!B:B,LEGEND!I:I))</f>
        <v>https://milwaukee-media-images.s3.amazonaws.com/hi/48533838--Hero_1.jpg</v>
      </c>
      <c r="V1329" s="51" t="s">
        <v>6833</v>
      </c>
      <c r="W1329" s="63" t="s">
        <v>71</v>
      </c>
      <c r="X1329" s="64">
        <v>89</v>
      </c>
      <c r="Y1329" s="64">
        <v>64</v>
      </c>
      <c r="Z1329" s="64">
        <v>187</v>
      </c>
      <c r="AA1329" s="84">
        <v>0.96699999999999997</v>
      </c>
      <c r="AB1329" s="85">
        <v>1</v>
      </c>
      <c r="AC1329" s="85">
        <v>1</v>
      </c>
    </row>
    <row r="1330" spans="1:29" ht="38.25">
      <c r="A1330" s="1"/>
      <c r="B1330" s="6" t="s">
        <v>55</v>
      </c>
      <c r="C1330" s="6" t="s">
        <v>4069</v>
      </c>
      <c r="D1330" s="6" t="s">
        <v>1235</v>
      </c>
      <c r="E1330" s="49" t="s">
        <v>3797</v>
      </c>
      <c r="F1330" s="6" t="s">
        <v>4070</v>
      </c>
      <c r="G1330" s="6" t="s">
        <v>60</v>
      </c>
      <c r="H1330" s="6" t="s">
        <v>6834</v>
      </c>
      <c r="I1330" s="61" t="s">
        <v>6835</v>
      </c>
      <c r="J1330" s="49" t="s">
        <v>6836</v>
      </c>
      <c r="K1330" s="6" t="s">
        <v>6837</v>
      </c>
      <c r="L1330" s="29">
        <f>IF($J$6="с учетом НДС",VLOOKUP(I1330,LEGEND!B:E,4,0)*(1-M1330),VLOOKUP(I1330,LEGEND!B:E,4,0)*(1-M1330)/1.2)</f>
        <v>26300</v>
      </c>
      <c r="M1330" s="57">
        <f>IF(AND(B1330&lt;&gt;"1_Электроинструмент",B1330&lt;&gt;"2_Садовая техника"),$J$5,IF($J$4&lt;=20%,$J$4,IFERROR(VLOOKUP(S1330,LEGEND!$L$2:$M$5,2,FALSE),$J$4)))</f>
        <v>0</v>
      </c>
      <c r="N1330" s="48" t="s">
        <v>60</v>
      </c>
      <c r="O1330" s="49" t="s">
        <v>60</v>
      </c>
      <c r="P1330" s="49" t="s">
        <v>66</v>
      </c>
      <c r="Q1330" s="49" t="s">
        <v>473</v>
      </c>
      <c r="R1330" s="50" t="s">
        <v>68</v>
      </c>
      <c r="S1330" s="49" t="s">
        <v>60</v>
      </c>
      <c r="T1330" s="73" t="str">
        <f>IF(_xlfn.XLOOKUP(I1330,LEGEND!B:B,LEGEND!H:H)&lt;&gt;"-",HYPERLINK(_xlfn.XLOOKUP(I1330,LEGEND!B:B,LEGEND!H:H),"link"),_xlfn.XLOOKUP(I1330,LEGEND!B:B,LEGEND!H:H))</f>
        <v>link</v>
      </c>
      <c r="U1330" s="73" t="str">
        <f>HYPERLINK(_xlfn.XLOOKUP(I1330,LEGEND!B:B,LEGEND!I:I))</f>
        <v>https://milwaukee-media-images.s3.amazonaws.com/hi/48534838--Hero_1.jpg</v>
      </c>
      <c r="V1330" s="51" t="s">
        <v>6838</v>
      </c>
      <c r="W1330" s="63" t="s">
        <v>71</v>
      </c>
      <c r="X1330" s="64">
        <v>89</v>
      </c>
      <c r="Y1330" s="64">
        <v>64</v>
      </c>
      <c r="Z1330" s="64">
        <v>187</v>
      </c>
      <c r="AA1330" s="84">
        <v>1.036</v>
      </c>
      <c r="AB1330" s="85">
        <v>1</v>
      </c>
      <c r="AC1330" s="85">
        <v>1</v>
      </c>
    </row>
    <row r="1331" spans="1:29" ht="25.5">
      <c r="A1331" s="1"/>
      <c r="B1331" s="6" t="s">
        <v>55</v>
      </c>
      <c r="C1331" s="6" t="s">
        <v>4069</v>
      </c>
      <c r="D1331" s="6" t="s">
        <v>1235</v>
      </c>
      <c r="E1331" s="49" t="s">
        <v>3797</v>
      </c>
      <c r="F1331" s="6" t="s">
        <v>4070</v>
      </c>
      <c r="G1331" s="6" t="s">
        <v>60</v>
      </c>
      <c r="H1331" s="6" t="s">
        <v>6986</v>
      </c>
      <c r="I1331" s="61" t="s">
        <v>6987</v>
      </c>
      <c r="J1331" s="49" t="s">
        <v>6988</v>
      </c>
      <c r="K1331" s="6" t="s">
        <v>6989</v>
      </c>
      <c r="L1331" s="29">
        <f>IF($J$6="с учетом НДС",VLOOKUP(I1331,LEGEND!B:E,4,0)*(1-M1331),VLOOKUP(I1331,LEGEND!B:E,4,0)*(1-M1331)/1.2)</f>
        <v>26900</v>
      </c>
      <c r="M1331" s="57">
        <f>IF(AND(B1331&lt;&gt;"1_Электроинструмент",B1331&lt;&gt;"2_Садовая техника"),$J$5,IF($J$4&lt;=20%,$J$4,IFERROR(VLOOKUP(S1331,LEGEND!$L$2:$M$5,2,FALSE),$J$4)))</f>
        <v>0</v>
      </c>
      <c r="N1331" s="48" t="s">
        <v>60</v>
      </c>
      <c r="O1331" s="49" t="s">
        <v>60</v>
      </c>
      <c r="P1331" s="49" t="s">
        <v>66</v>
      </c>
      <c r="Q1331" s="49" t="s">
        <v>473</v>
      </c>
      <c r="R1331" s="50" t="s">
        <v>68</v>
      </c>
      <c r="S1331" s="49" t="s">
        <v>60</v>
      </c>
      <c r="T1331" s="73" t="str">
        <f>IF(_xlfn.XLOOKUP(I1331,LEGEND!B:B,LEGEND!H:H)&lt;&gt;"-",HYPERLINK(_xlfn.XLOOKUP(I1331,LEGEND!B:B,LEGEND!H:H),"link"),_xlfn.XLOOKUP(I1331,LEGEND!B:B,LEGEND!H:H))</f>
        <v>link</v>
      </c>
      <c r="U1331" s="73" t="str">
        <f>HYPERLINK(_xlfn.XLOOKUP(I1331,LEGEND!B:B,LEGEND!I:I))</f>
        <v>https://milwaukee-media-images.s3.amazonaws.com/hi/4932478409--Hero_1.jpg</v>
      </c>
      <c r="V1331" s="51" t="s">
        <v>6991</v>
      </c>
      <c r="W1331" s="63" t="s">
        <v>71</v>
      </c>
      <c r="X1331" s="64">
        <v>688</v>
      </c>
      <c r="Y1331" s="64">
        <v>705</v>
      </c>
      <c r="Z1331" s="64">
        <v>113</v>
      </c>
      <c r="AA1331" s="84">
        <v>6.15</v>
      </c>
      <c r="AB1331" s="85">
        <v>1</v>
      </c>
      <c r="AC1331" s="85">
        <v>1</v>
      </c>
    </row>
    <row r="1332" spans="1:29" ht="25.5">
      <c r="A1332" s="1"/>
      <c r="B1332" s="6" t="s">
        <v>55</v>
      </c>
      <c r="C1332" s="6" t="s">
        <v>4069</v>
      </c>
      <c r="D1332" s="6" t="s">
        <v>1235</v>
      </c>
      <c r="E1332" s="49" t="s">
        <v>3797</v>
      </c>
      <c r="F1332" s="6" t="s">
        <v>4070</v>
      </c>
      <c r="G1332" s="6" t="s">
        <v>60</v>
      </c>
      <c r="H1332" s="6" t="s">
        <v>6960</v>
      </c>
      <c r="I1332" s="61" t="s">
        <v>6961</v>
      </c>
      <c r="J1332" s="49" t="s">
        <v>6962</v>
      </c>
      <c r="K1332" s="6" t="s">
        <v>6963</v>
      </c>
      <c r="L1332" s="29">
        <f>IF($J$6="с учетом НДС",VLOOKUP(I1332,LEGEND!B:E,4,0)*(1-M1332),VLOOKUP(I1332,LEGEND!B:E,4,0)*(1-M1332)/1.2)</f>
        <v>43600</v>
      </c>
      <c r="M1332" s="57">
        <f>IF(AND(B1332&lt;&gt;"1_Электроинструмент",B1332&lt;&gt;"2_Садовая техника"),$J$5,IF($J$4&lt;=20%,$J$4,IFERROR(VLOOKUP(S1332,LEGEND!$L$2:$M$5,2,FALSE),$J$4)))</f>
        <v>0</v>
      </c>
      <c r="N1332" s="48" t="s">
        <v>60</v>
      </c>
      <c r="O1332" s="49" t="s">
        <v>60</v>
      </c>
      <c r="P1332" s="49" t="s">
        <v>66</v>
      </c>
      <c r="Q1332" s="49" t="s">
        <v>67</v>
      </c>
      <c r="R1332" s="50" t="s">
        <v>68</v>
      </c>
      <c r="S1332" s="49" t="s">
        <v>60</v>
      </c>
      <c r="T1332" s="73" t="str">
        <f>IF(_xlfn.XLOOKUP(I1332,LEGEND!B:B,LEGEND!H:H)&lt;&gt;"-",HYPERLINK(_xlfn.XLOOKUP(I1332,LEGEND!B:B,LEGEND!H:H),"link"),_xlfn.XLOOKUP(I1332,LEGEND!B:B,LEGEND!H:H))</f>
        <v>link</v>
      </c>
      <c r="U1332" s="73" t="str">
        <f>HYPERLINK(_xlfn.XLOOKUP(I1332,LEGEND!B:B,LEGEND!I:I))</f>
        <v>https://milwaukee-media-images.s3.amazonaws.com/hi/48533840--Hero_1.jpg</v>
      </c>
      <c r="V1332" s="51" t="s">
        <v>6965</v>
      </c>
      <c r="W1332" s="63" t="s">
        <v>71</v>
      </c>
      <c r="X1332" s="64">
        <v>469</v>
      </c>
      <c r="Y1332" s="64">
        <v>111</v>
      </c>
      <c r="Z1332" s="64">
        <v>180</v>
      </c>
      <c r="AA1332" s="84">
        <v>4.4909999999999997</v>
      </c>
      <c r="AB1332" s="85">
        <v>1</v>
      </c>
      <c r="AC1332" s="85">
        <v>1</v>
      </c>
    </row>
    <row r="1333" spans="1:29" ht="25.5">
      <c r="A1333" s="1"/>
      <c r="B1333" s="6" t="s">
        <v>55</v>
      </c>
      <c r="C1333" s="6" t="s">
        <v>4069</v>
      </c>
      <c r="D1333" s="6" t="s">
        <v>1235</v>
      </c>
      <c r="E1333" s="49" t="s">
        <v>3797</v>
      </c>
      <c r="F1333" s="6" t="s">
        <v>4070</v>
      </c>
      <c r="G1333" s="6" t="s">
        <v>60</v>
      </c>
      <c r="H1333" s="6" t="s">
        <v>6966</v>
      </c>
      <c r="I1333" s="61" t="s">
        <v>6967</v>
      </c>
      <c r="J1333" s="49" t="s">
        <v>6968</v>
      </c>
      <c r="K1333" s="6" t="s">
        <v>6969</v>
      </c>
      <c r="L1333" s="29">
        <f>IF($J$6="с учетом НДС",VLOOKUP(I1333,LEGEND!B:E,4,0)*(1-M1333),VLOOKUP(I1333,LEGEND!B:E,4,0)*(1-M1333)/1.2)</f>
        <v>46300</v>
      </c>
      <c r="M1333" s="57">
        <f>IF(AND(B1333&lt;&gt;"1_Электроинструмент",B1333&lt;&gt;"2_Садовая техника"),$J$5,IF($J$4&lt;=20%,$J$4,IFERROR(VLOOKUP(S1333,LEGEND!$L$2:$M$5,2,FALSE),$J$4)))</f>
        <v>0</v>
      </c>
      <c r="N1333" s="48" t="s">
        <v>60</v>
      </c>
      <c r="O1333" s="49" t="s">
        <v>60</v>
      </c>
      <c r="P1333" s="49" t="s">
        <v>66</v>
      </c>
      <c r="Q1333" s="49" t="s">
        <v>67</v>
      </c>
      <c r="R1333" s="50" t="s">
        <v>68</v>
      </c>
      <c r="S1333" s="49" t="s">
        <v>60</v>
      </c>
      <c r="T1333" s="73" t="str">
        <f>IF(_xlfn.XLOOKUP(I1333,LEGEND!B:B,LEGEND!H:H)&lt;&gt;"-",HYPERLINK(_xlfn.XLOOKUP(I1333,LEGEND!B:B,LEGEND!H:H),"link"),_xlfn.XLOOKUP(I1333,LEGEND!B:B,LEGEND!H:H))</f>
        <v>link</v>
      </c>
      <c r="U1333" s="73" t="str">
        <f>HYPERLINK(_xlfn.XLOOKUP(I1333,LEGEND!B:B,LEGEND!I:I))</f>
        <v>https://milwaukee-media-images.s3.amazonaws.com/hi/48534839--Hero_1.jpg</v>
      </c>
      <c r="V1333" s="51" t="s">
        <v>6970</v>
      </c>
      <c r="W1333" s="63" t="s">
        <v>71</v>
      </c>
      <c r="X1333" s="64">
        <v>469</v>
      </c>
      <c r="Y1333" s="64">
        <v>111</v>
      </c>
      <c r="Z1333" s="64">
        <v>180</v>
      </c>
      <c r="AA1333" s="84">
        <v>4.96</v>
      </c>
      <c r="AB1333" s="85">
        <v>1</v>
      </c>
      <c r="AC1333" s="85">
        <v>1</v>
      </c>
    </row>
    <row r="1334" spans="1:29" ht="25.5">
      <c r="A1334" s="1"/>
      <c r="B1334" s="6" t="s">
        <v>55</v>
      </c>
      <c r="C1334" s="6" t="s">
        <v>4069</v>
      </c>
      <c r="D1334" s="6" t="s">
        <v>1235</v>
      </c>
      <c r="E1334" s="49" t="s">
        <v>3797</v>
      </c>
      <c r="F1334" s="6" t="s">
        <v>4070</v>
      </c>
      <c r="G1334" s="6" t="s">
        <v>60</v>
      </c>
      <c r="H1334" s="6" t="s">
        <v>6881</v>
      </c>
      <c r="I1334" s="62" t="s">
        <v>6882</v>
      </c>
      <c r="J1334" s="49" t="s">
        <v>6883</v>
      </c>
      <c r="K1334" s="6" t="s">
        <v>6884</v>
      </c>
      <c r="L1334" s="29">
        <f>IF($J$6="с учетом НДС",VLOOKUP(I1334,LEGEND!B:E,4,0)*(1-M1334),VLOOKUP(I1334,LEGEND!B:E,4,0)*(1-M1334)/1.2)</f>
        <v>84900</v>
      </c>
      <c r="M1334" s="57">
        <f>IF(AND(B1334&lt;&gt;"1_Электроинструмент",B1334&lt;&gt;"2_Садовая техника"),$J$5,IF($J$4&lt;=20%,$J$4,IFERROR(VLOOKUP(S1334,LEGEND!$L$2:$M$5,2,FALSE),$J$4)))</f>
        <v>0</v>
      </c>
      <c r="N1334" s="48" t="s">
        <v>60</v>
      </c>
      <c r="O1334" s="49" t="s">
        <v>60</v>
      </c>
      <c r="P1334" s="49" t="s">
        <v>66</v>
      </c>
      <c r="Q1334" s="49" t="s">
        <v>67</v>
      </c>
      <c r="R1334" s="50" t="s">
        <v>68</v>
      </c>
      <c r="S1334" s="49" t="s">
        <v>60</v>
      </c>
      <c r="T1334" s="73" t="str">
        <f>IF(_xlfn.XLOOKUP(I1334,LEGEND!B:B,LEGEND!H:H)&lt;&gt;"-",HYPERLINK(_xlfn.XLOOKUP(I1334,LEGEND!B:B,LEGEND!H:H),"link"),_xlfn.XLOOKUP(I1334,LEGEND!B:B,LEGEND!H:H))</f>
        <v>link</v>
      </c>
      <c r="U1334" s="73" t="str">
        <f>HYPERLINK(_xlfn.XLOOKUP(I1334,LEGEND!B:B,LEGEND!I:I))</f>
        <v>https://milwaukee-media-images.s3.amazonaws.com/hi/4932471713--Hero_1.jpg</v>
      </c>
      <c r="V1334" s="51" t="s">
        <v>6885</v>
      </c>
      <c r="W1334" s="63" t="s">
        <v>71</v>
      </c>
      <c r="X1334" s="64">
        <v>476</v>
      </c>
      <c r="Y1334" s="64">
        <v>464</v>
      </c>
      <c r="Z1334" s="64">
        <v>539</v>
      </c>
      <c r="AA1334" s="84">
        <v>27.449000000000002</v>
      </c>
      <c r="AB1334" s="85">
        <v>1</v>
      </c>
      <c r="AC1334" s="85">
        <v>1</v>
      </c>
    </row>
    <row r="1335" spans="1:29" ht="33.75">
      <c r="A1335" s="1"/>
      <c r="B1335" s="6" t="s">
        <v>55</v>
      </c>
      <c r="C1335" s="6" t="s">
        <v>56</v>
      </c>
      <c r="D1335" s="6" t="s">
        <v>3823</v>
      </c>
      <c r="E1335" s="49" t="s">
        <v>3824</v>
      </c>
      <c r="F1335" s="6" t="s">
        <v>59</v>
      </c>
      <c r="G1335" s="6" t="s">
        <v>60</v>
      </c>
      <c r="H1335" s="6" t="s">
        <v>8624</v>
      </c>
      <c r="I1335" s="60" t="s">
        <v>8625</v>
      </c>
      <c r="J1335" s="49" t="s">
        <v>8626</v>
      </c>
      <c r="K1335" s="6" t="s">
        <v>8627</v>
      </c>
      <c r="L1335" s="29">
        <f>IF($J$6="с учетом НДС",VLOOKUP(I1335,LEGEND!B:E,4,0)*(1-M1335),VLOOKUP(I1335,LEGEND!B:E,4,0)*(1-M1335)/1.2)</f>
        <v>27490</v>
      </c>
      <c r="M1335" s="57">
        <f>IF(AND(B1335&lt;&gt;"1_Электроинструмент",B1335&lt;&gt;"2_Садовая техника"),$J$5,IF($J$4&lt;=20%,$J$4,IFERROR(VLOOKUP(S1335,LEGEND!$L$2:$M$5,2,FALSE),$J$4)))</f>
        <v>0</v>
      </c>
      <c r="N1335" s="48" t="s">
        <v>8628</v>
      </c>
      <c r="O1335" s="49" t="s">
        <v>42</v>
      </c>
      <c r="P1335" s="49" t="s">
        <v>66</v>
      </c>
      <c r="Q1335" s="49" t="s">
        <v>473</v>
      </c>
      <c r="R1335" s="50">
        <v>44865</v>
      </c>
      <c r="S1335" s="49" t="s">
        <v>60</v>
      </c>
      <c r="T1335" s="73" t="str">
        <f>IF(_xlfn.XLOOKUP(I1335,LEGEND!B:B,LEGEND!H:H)&lt;&gt;"-",HYPERLINK(_xlfn.XLOOKUP(I1335,LEGEND!B:B,LEGEND!H:H),"link"),_xlfn.XLOOKUP(I1335,LEGEND!B:B,LEGEND!H:H))</f>
        <v>-</v>
      </c>
      <c r="U1335" s="73" t="str">
        <f>HYPERLINK(_xlfn.XLOOKUP(I1335,LEGEND!B:B,LEGEND!I:I))</f>
        <v>-</v>
      </c>
      <c r="V1335" s="51" t="s">
        <v>8629</v>
      </c>
      <c r="W1335" s="63" t="s">
        <v>71</v>
      </c>
      <c r="X1335" s="64">
        <v>1227</v>
      </c>
      <c r="Y1335" s="64">
        <v>94</v>
      </c>
      <c r="Z1335" s="64">
        <v>100</v>
      </c>
      <c r="AA1335" s="84">
        <v>3</v>
      </c>
      <c r="AB1335" s="85">
        <v>1</v>
      </c>
      <c r="AC1335" s="85">
        <v>1</v>
      </c>
    </row>
    <row r="1336" spans="1:29" ht="33.75">
      <c r="A1336" s="1"/>
      <c r="B1336" s="6" t="s">
        <v>55</v>
      </c>
      <c r="C1336" s="6" t="s">
        <v>56</v>
      </c>
      <c r="D1336" s="6" t="s">
        <v>3823</v>
      </c>
      <c r="E1336" s="49" t="s">
        <v>3824</v>
      </c>
      <c r="F1336" s="6" t="s">
        <v>59</v>
      </c>
      <c r="G1336" s="6" t="s">
        <v>60</v>
      </c>
      <c r="H1336" s="6" t="s">
        <v>8630</v>
      </c>
      <c r="I1336" s="60" t="s">
        <v>8631</v>
      </c>
      <c r="J1336" s="49" t="s">
        <v>8632</v>
      </c>
      <c r="K1336" s="6" t="s">
        <v>8633</v>
      </c>
      <c r="L1336" s="29">
        <f>IF($J$6="с учетом НДС",VLOOKUP(I1336,LEGEND!B:E,4,0)*(1-M1336),VLOOKUP(I1336,LEGEND!B:E,4,0)*(1-M1336)/1.2)</f>
        <v>37990</v>
      </c>
      <c r="M1336" s="57">
        <f>IF(AND(B1336&lt;&gt;"1_Электроинструмент",B1336&lt;&gt;"2_Садовая техника"),$J$5,IF($J$4&lt;=20%,$J$4,IFERROR(VLOOKUP(S1336,LEGEND!$L$2:$M$5,2,FALSE),$J$4)))</f>
        <v>0</v>
      </c>
      <c r="N1336" s="48" t="s">
        <v>8634</v>
      </c>
      <c r="O1336" s="49" t="s">
        <v>42</v>
      </c>
      <c r="P1336" s="49" t="s">
        <v>66</v>
      </c>
      <c r="Q1336" s="49" t="s">
        <v>473</v>
      </c>
      <c r="R1336" s="50">
        <v>44865</v>
      </c>
      <c r="S1336" s="49" t="s">
        <v>60</v>
      </c>
      <c r="T1336" s="73" t="str">
        <f>IF(_xlfn.XLOOKUP(I1336,LEGEND!B:B,LEGEND!H:H)&lt;&gt;"-",HYPERLINK(_xlfn.XLOOKUP(I1336,LEGEND!B:B,LEGEND!H:H),"link"),_xlfn.XLOOKUP(I1336,LEGEND!B:B,LEGEND!H:H))</f>
        <v>-</v>
      </c>
      <c r="U1336" s="73" t="str">
        <f>HYPERLINK(_xlfn.XLOOKUP(I1336,LEGEND!B:B,LEGEND!I:I))</f>
        <v>-</v>
      </c>
      <c r="V1336" s="51" t="s">
        <v>8635</v>
      </c>
      <c r="W1336" s="63" t="s">
        <v>71</v>
      </c>
      <c r="X1336" s="64">
        <v>1227</v>
      </c>
      <c r="Y1336" s="64">
        <v>94</v>
      </c>
      <c r="Z1336" s="64">
        <v>100</v>
      </c>
      <c r="AA1336" s="84">
        <v>3.5</v>
      </c>
      <c r="AB1336" s="85">
        <v>1</v>
      </c>
      <c r="AC1336" s="85">
        <v>1</v>
      </c>
    </row>
    <row r="1337" spans="1:29" ht="25.5">
      <c r="A1337" s="1"/>
      <c r="B1337" s="6" t="s">
        <v>55</v>
      </c>
      <c r="C1337" s="6" t="s">
        <v>1340</v>
      </c>
      <c r="D1337" s="6" t="s">
        <v>3823</v>
      </c>
      <c r="E1337" s="49" t="s">
        <v>3824</v>
      </c>
      <c r="F1337" s="6" t="s">
        <v>1341</v>
      </c>
      <c r="G1337" s="6" t="s">
        <v>60</v>
      </c>
      <c r="H1337" s="6" t="s">
        <v>3825</v>
      </c>
      <c r="I1337" s="61" t="s">
        <v>3826</v>
      </c>
      <c r="J1337" s="49" t="s">
        <v>3827</v>
      </c>
      <c r="K1337" s="6" t="s">
        <v>3828</v>
      </c>
      <c r="L1337" s="29">
        <f>IF($J$6="с учетом НДС",VLOOKUP(I1337,LEGEND!B:E,4,0)*(1-M1337),VLOOKUP(I1337,LEGEND!B:E,4,0)*(1-M1337)/1.2)</f>
        <v>37490</v>
      </c>
      <c r="M1337" s="57">
        <f>IF(AND(B1337&lt;&gt;"1_Электроинструмент",B1337&lt;&gt;"2_Садовая техника"),$J$5,IF($J$4&lt;=20%,$J$4,IFERROR(VLOOKUP(S1337,LEGEND!$L$2:$M$5,2,FALSE),$J$4)))</f>
        <v>0</v>
      </c>
      <c r="N1337" s="48" t="s">
        <v>3829</v>
      </c>
      <c r="O1337" s="49" t="s">
        <v>60</v>
      </c>
      <c r="P1337" s="49" t="s">
        <v>582</v>
      </c>
      <c r="Q1337" s="49" t="s">
        <v>583</v>
      </c>
      <c r="R1337" s="50" t="s">
        <v>68</v>
      </c>
      <c r="S1337" s="49" t="s">
        <v>60</v>
      </c>
      <c r="T1337" s="73" t="str">
        <f>IF(_xlfn.XLOOKUP(I1337,LEGEND!B:B,LEGEND!H:H)&lt;&gt;"-",HYPERLINK(_xlfn.XLOOKUP(I1337,LEGEND!B:B,LEGEND!H:H),"link"),_xlfn.XLOOKUP(I1337,LEGEND!B:B,LEGEND!H:H))</f>
        <v>link</v>
      </c>
      <c r="U1337" s="73" t="str">
        <f>HYPERLINK(_xlfn.XLOOKUP(I1337,LEGEND!B:B,LEGEND!I:I))</f>
        <v>https://milwaukee-media-images.s3.amazonaws.com/hi/M18_BTP-0--Hero_1.jpg</v>
      </c>
      <c r="V1337" s="51" t="s">
        <v>3831</v>
      </c>
      <c r="W1337" s="63" t="s">
        <v>585</v>
      </c>
      <c r="X1337" s="64">
        <v>396</v>
      </c>
      <c r="Y1337" s="64">
        <v>190</v>
      </c>
      <c r="Z1337" s="64">
        <v>197</v>
      </c>
      <c r="AA1337" s="84">
        <v>3.806</v>
      </c>
      <c r="AB1337" s="85">
        <v>1</v>
      </c>
      <c r="AC1337" s="85">
        <v>1</v>
      </c>
    </row>
    <row r="1338" spans="1:29" ht="25.5">
      <c r="A1338" s="1"/>
      <c r="B1338" s="6" t="s">
        <v>55</v>
      </c>
      <c r="C1338" s="6" t="s">
        <v>1340</v>
      </c>
      <c r="D1338" s="6" t="s">
        <v>1261</v>
      </c>
      <c r="E1338" s="49" t="s">
        <v>3832</v>
      </c>
      <c r="F1338" s="6" t="s">
        <v>1341</v>
      </c>
      <c r="G1338" s="6" t="s">
        <v>60</v>
      </c>
      <c r="H1338" s="6" t="s">
        <v>3847</v>
      </c>
      <c r="I1338" s="61" t="s">
        <v>3848</v>
      </c>
      <c r="J1338" s="49" t="s">
        <v>3849</v>
      </c>
      <c r="K1338" s="6" t="s">
        <v>3850</v>
      </c>
      <c r="L1338" s="29">
        <f>IF($J$6="с учетом НДС",VLOOKUP(I1338,LEGEND!B:E,4,0)*(1-M1338),VLOOKUP(I1338,LEGEND!B:E,4,0)*(1-M1338)/1.2)</f>
        <v>292490</v>
      </c>
      <c r="M1338" s="57">
        <f>IF(AND(B1338&lt;&gt;"1_Электроинструмент",B1338&lt;&gt;"2_Садовая техника"),$J$5,IF($J$4&lt;=20%,$J$4,IFERROR(VLOOKUP(S1338,LEGEND!$L$2:$M$5,2,FALSE),$J$4)))</f>
        <v>0</v>
      </c>
      <c r="N1338" s="48" t="s">
        <v>3851</v>
      </c>
      <c r="O1338" s="49" t="s">
        <v>60</v>
      </c>
      <c r="P1338" s="49" t="s">
        <v>66</v>
      </c>
      <c r="Q1338" s="49" t="s">
        <v>67</v>
      </c>
      <c r="R1338" s="50" t="s">
        <v>68</v>
      </c>
      <c r="S1338" s="49" t="s">
        <v>60</v>
      </c>
      <c r="T1338" s="73" t="str">
        <f>IF(_xlfn.XLOOKUP(I1338,LEGEND!B:B,LEGEND!H:H)&lt;&gt;"-",HYPERLINK(_xlfn.XLOOKUP(I1338,LEGEND!B:B,LEGEND!H:H),"link"),_xlfn.XLOOKUP(I1338,LEGEND!B:B,LEGEND!H:H))</f>
        <v>link</v>
      </c>
      <c r="U1338" s="73" t="str">
        <f>HYPERLINK(_xlfn.XLOOKUP(I1338,LEGEND!B:B,LEGEND!I:I))</f>
        <v>https://milwaukee-media-images.s3.amazonaws.com/hi/M18_SIM-0--Hero_1.jpg</v>
      </c>
      <c r="V1338" s="51" t="s">
        <v>3853</v>
      </c>
      <c r="W1338" s="63" t="s">
        <v>71</v>
      </c>
      <c r="X1338" s="64">
        <v>276</v>
      </c>
      <c r="Y1338" s="64">
        <v>222</v>
      </c>
      <c r="Z1338" s="64">
        <v>279</v>
      </c>
      <c r="AA1338" s="84">
        <v>2.4</v>
      </c>
      <c r="AB1338" s="85">
        <v>1</v>
      </c>
      <c r="AC1338" s="85">
        <v>1</v>
      </c>
    </row>
    <row r="1339" spans="1:29" ht="25.5">
      <c r="A1339" s="1"/>
      <c r="B1339" s="6" t="s">
        <v>55</v>
      </c>
      <c r="C1339" s="6" t="s">
        <v>1340</v>
      </c>
      <c r="D1339" s="6" t="s">
        <v>1261</v>
      </c>
      <c r="E1339" s="49" t="s">
        <v>3832</v>
      </c>
      <c r="F1339" s="6" t="s">
        <v>1341</v>
      </c>
      <c r="G1339" s="6" t="s">
        <v>60</v>
      </c>
      <c r="H1339" s="6" t="s">
        <v>3854</v>
      </c>
      <c r="I1339" s="61" t="s">
        <v>3855</v>
      </c>
      <c r="J1339" s="49" t="s">
        <v>3856</v>
      </c>
      <c r="K1339" s="6" t="s">
        <v>3857</v>
      </c>
      <c r="L1339" s="29">
        <f>IF($J$6="с учетом НДС",VLOOKUP(I1339,LEGEND!B:E,4,0)*(1-M1339),VLOOKUP(I1339,LEGEND!B:E,4,0)*(1-M1339)/1.2)</f>
        <v>329990</v>
      </c>
      <c r="M1339" s="57">
        <f>IF(AND(B1339&lt;&gt;"1_Электроинструмент",B1339&lt;&gt;"2_Садовая техника"),$J$5,IF($J$4&lt;=20%,$J$4,IFERROR(VLOOKUP(S1339,LEGEND!$L$2:$M$5,2,FALSE),$J$4)))</f>
        <v>0</v>
      </c>
      <c r="N1339" s="48" t="s">
        <v>3858</v>
      </c>
      <c r="O1339" s="49" t="s">
        <v>60</v>
      </c>
      <c r="P1339" s="49" t="s">
        <v>66</v>
      </c>
      <c r="Q1339" s="49" t="s">
        <v>67</v>
      </c>
      <c r="R1339" s="50" t="s">
        <v>68</v>
      </c>
      <c r="S1339" s="49" t="s">
        <v>60</v>
      </c>
      <c r="T1339" s="73" t="str">
        <f>IF(_xlfn.XLOOKUP(I1339,LEGEND!B:B,LEGEND!H:H)&lt;&gt;"-",HYPERLINK(_xlfn.XLOOKUP(I1339,LEGEND!B:B,LEGEND!H:H),"link"),_xlfn.XLOOKUP(I1339,LEGEND!B:B,LEGEND!H:H))</f>
        <v>link</v>
      </c>
      <c r="U1339" s="73" t="str">
        <f>HYPERLINK(_xlfn.XLOOKUP(I1339,LEGEND!B:B,LEGEND!I:I))</f>
        <v>https://milwaukee-media-images.s3.amazonaws.com/hi/M18_SISH-0--Hero_1.jpg</v>
      </c>
      <c r="V1339" s="51" t="s">
        <v>3860</v>
      </c>
      <c r="W1339" s="63" t="s">
        <v>71</v>
      </c>
      <c r="X1339" s="64">
        <v>400</v>
      </c>
      <c r="Y1339" s="64">
        <v>387</v>
      </c>
      <c r="Z1339" s="64">
        <v>276</v>
      </c>
      <c r="AA1339" s="84">
        <v>3.9</v>
      </c>
      <c r="AB1339" s="85">
        <v>1</v>
      </c>
      <c r="AC1339" s="85">
        <v>1</v>
      </c>
    </row>
    <row r="1340" spans="1:29" ht="25.5">
      <c r="A1340" s="1"/>
      <c r="B1340" s="6" t="s">
        <v>55</v>
      </c>
      <c r="C1340" s="6" t="s">
        <v>1340</v>
      </c>
      <c r="D1340" s="6" t="s">
        <v>1261</v>
      </c>
      <c r="E1340" s="49" t="s">
        <v>3832</v>
      </c>
      <c r="F1340" s="6" t="s">
        <v>1341</v>
      </c>
      <c r="G1340" s="6" t="s">
        <v>60</v>
      </c>
      <c r="H1340" s="6" t="s">
        <v>3833</v>
      </c>
      <c r="I1340" s="61" t="s">
        <v>3834</v>
      </c>
      <c r="J1340" s="49" t="s">
        <v>3835</v>
      </c>
      <c r="K1340" s="6" t="s">
        <v>3836</v>
      </c>
      <c r="L1340" s="29">
        <f>IF($J$6="с учетом НДС",VLOOKUP(I1340,LEGEND!B:E,4,0)*(1-M1340),VLOOKUP(I1340,LEGEND!B:E,4,0)*(1-M1340)/1.2)</f>
        <v>674490</v>
      </c>
      <c r="M1340" s="57">
        <f>IF(AND(B1340&lt;&gt;"1_Электроинструмент",B1340&lt;&gt;"2_Садовая техника"),$J$5,IF($J$4&lt;=20%,$J$4,IFERROR(VLOOKUP(S1340,LEGEND!$L$2:$M$5,2,FALSE),$J$4)))</f>
        <v>0</v>
      </c>
      <c r="N1340" s="48" t="s">
        <v>3837</v>
      </c>
      <c r="O1340" s="49" t="s">
        <v>60</v>
      </c>
      <c r="P1340" s="49" t="s">
        <v>66</v>
      </c>
      <c r="Q1340" s="49" t="s">
        <v>67</v>
      </c>
      <c r="R1340" s="50" t="s">
        <v>68</v>
      </c>
      <c r="S1340" s="49" t="s">
        <v>60</v>
      </c>
      <c r="T1340" s="73" t="str">
        <f>IF(_xlfn.XLOOKUP(I1340,LEGEND!B:B,LEGEND!H:H)&lt;&gt;"-",HYPERLINK(_xlfn.XLOOKUP(I1340,LEGEND!B:B,LEGEND!H:H),"link"),_xlfn.XLOOKUP(I1340,LEGEND!B:B,LEGEND!H:H))</f>
        <v>link</v>
      </c>
      <c r="U1340" s="73" t="str">
        <f>HYPERLINK(_xlfn.XLOOKUP(I1340,LEGEND!B:B,LEGEND!I:I))</f>
        <v>https://milwaukee-media-images.s3.amazonaws.com/hi/M18_SIC36--Hero_1.jpg</v>
      </c>
      <c r="V1340" s="51" t="s">
        <v>3839</v>
      </c>
      <c r="W1340" s="63" t="s">
        <v>71</v>
      </c>
      <c r="X1340" s="64">
        <v>749</v>
      </c>
      <c r="Y1340" s="64">
        <v>559</v>
      </c>
      <c r="Z1340" s="64">
        <v>464</v>
      </c>
      <c r="AA1340" s="84">
        <v>16.600000000000001</v>
      </c>
      <c r="AB1340" s="85">
        <v>1</v>
      </c>
      <c r="AC1340" s="85">
        <v>1</v>
      </c>
    </row>
    <row r="1341" spans="1:29" ht="25.5">
      <c r="A1341" s="1"/>
      <c r="B1341" s="6" t="s">
        <v>55</v>
      </c>
      <c r="C1341" s="6" t="s">
        <v>1340</v>
      </c>
      <c r="D1341" s="6" t="s">
        <v>1261</v>
      </c>
      <c r="E1341" s="49" t="s">
        <v>3832</v>
      </c>
      <c r="F1341" s="6" t="s">
        <v>1341</v>
      </c>
      <c r="G1341" s="6" t="s">
        <v>60</v>
      </c>
      <c r="H1341" s="6" t="s">
        <v>3840</v>
      </c>
      <c r="I1341" s="61" t="s">
        <v>3841</v>
      </c>
      <c r="J1341" s="49" t="s">
        <v>3842</v>
      </c>
      <c r="K1341" s="6" t="s">
        <v>3843</v>
      </c>
      <c r="L1341" s="29">
        <f>IF($J$6="с учетом НДС",VLOOKUP(I1341,LEGEND!B:E,4,0)*(1-M1341),VLOOKUP(I1341,LEGEND!B:E,4,0)*(1-M1341)/1.2)</f>
        <v>824490</v>
      </c>
      <c r="M1341" s="57">
        <f>IF(AND(B1341&lt;&gt;"1_Электроинструмент",B1341&lt;&gt;"2_Садовая техника"),$J$5,IF($J$4&lt;=20%,$J$4,IFERROR(VLOOKUP(S1341,LEGEND!$L$2:$M$5,2,FALSE),$J$4)))</f>
        <v>0</v>
      </c>
      <c r="N1341" s="48" t="s">
        <v>3844</v>
      </c>
      <c r="O1341" s="49" t="s">
        <v>60</v>
      </c>
      <c r="P1341" s="49" t="s">
        <v>66</v>
      </c>
      <c r="Q1341" s="49" t="s">
        <v>67</v>
      </c>
      <c r="R1341" s="50" t="s">
        <v>68</v>
      </c>
      <c r="S1341" s="49" t="s">
        <v>60</v>
      </c>
      <c r="T1341" s="73" t="str">
        <f>IF(_xlfn.XLOOKUP(I1341,LEGEND!B:B,LEGEND!H:H)&lt;&gt;"-",HYPERLINK(_xlfn.XLOOKUP(I1341,LEGEND!B:B,LEGEND!H:H),"link"),_xlfn.XLOOKUP(I1341,LEGEND!B:B,LEGEND!H:H))</f>
        <v>link</v>
      </c>
      <c r="U1341" s="73" t="str">
        <f>HYPERLINK(_xlfn.XLOOKUP(I1341,LEGEND!B:B,LEGEND!I:I))</f>
        <v>https://milwaukee-media-images.s3.amazonaws.com/hi/M18_SIC60--Hero_1.jpg</v>
      </c>
      <c r="V1341" s="51" t="s">
        <v>3846</v>
      </c>
      <c r="W1341" s="63" t="s">
        <v>71</v>
      </c>
      <c r="X1341" s="64">
        <v>867</v>
      </c>
      <c r="Y1341" s="64">
        <v>705</v>
      </c>
      <c r="Z1341" s="64">
        <v>521</v>
      </c>
      <c r="AA1341" s="84">
        <v>27.4</v>
      </c>
      <c r="AB1341" s="85">
        <v>1</v>
      </c>
      <c r="AC1341" s="85">
        <v>1</v>
      </c>
    </row>
    <row r="1342" spans="1:29" ht="25.5">
      <c r="A1342" s="1"/>
      <c r="B1342" s="6" t="s">
        <v>55</v>
      </c>
      <c r="C1342" s="6" t="s">
        <v>4069</v>
      </c>
      <c r="D1342" s="6" t="s">
        <v>1261</v>
      </c>
      <c r="E1342" s="49" t="s">
        <v>3832</v>
      </c>
      <c r="F1342" s="6" t="s">
        <v>1318</v>
      </c>
      <c r="G1342" s="6" t="s">
        <v>60</v>
      </c>
      <c r="H1342" s="6" t="s">
        <v>7060</v>
      </c>
      <c r="I1342" s="61" t="s">
        <v>7061</v>
      </c>
      <c r="J1342" s="49" t="s">
        <v>7062</v>
      </c>
      <c r="K1342" s="6" t="s">
        <v>7063</v>
      </c>
      <c r="L1342" s="29">
        <f>IF($J$6="с учетом НДС",VLOOKUP(I1342,LEGEND!B:E,4,0)*(1-M1342),VLOOKUP(I1342,LEGEND!B:E,4,0)*(1-M1342)/1.2)</f>
        <v>9600</v>
      </c>
      <c r="M1342" s="57">
        <f>IF(AND(B1342&lt;&gt;"1_Электроинструмент",B1342&lt;&gt;"2_Садовая техника"),$J$5,IF($J$4&lt;=20%,$J$4,IFERROR(VLOOKUP(S1342,LEGEND!$L$2:$M$5,2,FALSE),$J$4)))</f>
        <v>0</v>
      </c>
      <c r="N1342" s="48" t="s">
        <v>60</v>
      </c>
      <c r="O1342" s="49" t="s">
        <v>60</v>
      </c>
      <c r="P1342" s="49" t="s">
        <v>66</v>
      </c>
      <c r="Q1342" s="49" t="s">
        <v>67</v>
      </c>
      <c r="R1342" s="50" t="s">
        <v>68</v>
      </c>
      <c r="S1342" s="49" t="s">
        <v>60</v>
      </c>
      <c r="T1342" s="73" t="str">
        <f>IF(_xlfn.XLOOKUP(I1342,LEGEND!B:B,LEGEND!H:H)&lt;&gt;"-",HYPERLINK(_xlfn.XLOOKUP(I1342,LEGEND!B:B,LEGEND!H:H),"link"),_xlfn.XLOOKUP(I1342,LEGEND!B:B,LEGEND!H:H))</f>
        <v>link</v>
      </c>
      <c r="U1342" s="73" t="str">
        <f>HYPERLINK(_xlfn.XLOOKUP(I1342,LEGEND!B:B,LEGEND!I:I))</f>
        <v>https://milwaukee-media-images.s3.amazonaws.com/hi/4932478406--Hero_1.jpg</v>
      </c>
      <c r="V1342" s="51" t="s">
        <v>7065</v>
      </c>
      <c r="W1342" s="63" t="s">
        <v>71</v>
      </c>
      <c r="X1342" s="64">
        <v>245</v>
      </c>
      <c r="Y1342" s="64">
        <v>192</v>
      </c>
      <c r="Z1342" s="64">
        <v>95</v>
      </c>
      <c r="AA1342" s="84">
        <v>0.68400000000000005</v>
      </c>
      <c r="AB1342" s="85">
        <v>1</v>
      </c>
      <c r="AC1342" s="85">
        <v>1</v>
      </c>
    </row>
    <row r="1343" spans="1:29" ht="25.5">
      <c r="A1343" s="1"/>
      <c r="B1343" s="6" t="s">
        <v>55</v>
      </c>
      <c r="C1343" s="6" t="s">
        <v>4069</v>
      </c>
      <c r="D1343" s="6" t="s">
        <v>1261</v>
      </c>
      <c r="E1343" s="49" t="s">
        <v>3832</v>
      </c>
      <c r="F1343" s="6" t="s">
        <v>4070</v>
      </c>
      <c r="G1343" s="6" t="s">
        <v>60</v>
      </c>
      <c r="H1343" s="6" t="s">
        <v>8606</v>
      </c>
      <c r="I1343" s="60" t="s">
        <v>8607</v>
      </c>
      <c r="J1343" s="49" t="s">
        <v>8608</v>
      </c>
      <c r="K1343" s="6" t="s">
        <v>8609</v>
      </c>
      <c r="L1343" s="29">
        <f>IF($J$6="с учетом НДС",VLOOKUP(I1343,LEGEND!B:E,4,0)*(1-M1343),VLOOKUP(I1343,LEGEND!B:E,4,0)*(1-M1343)/1.2)</f>
        <v>688000</v>
      </c>
      <c r="M1343" s="57">
        <f>IF(AND(B1343&lt;&gt;"1_Электроинструмент",B1343&lt;&gt;"2_Садовая техника"),$J$5,IF($J$4&lt;=20%,$J$4,IFERROR(VLOOKUP(S1343,LEGEND!$L$2:$M$5,2,FALSE),$J$4)))</f>
        <v>0</v>
      </c>
      <c r="N1343" s="48" t="s">
        <v>60</v>
      </c>
      <c r="O1343" s="49" t="s">
        <v>42</v>
      </c>
      <c r="P1343" s="49" t="s">
        <v>66</v>
      </c>
      <c r="Q1343" s="49" t="s">
        <v>473</v>
      </c>
      <c r="R1343" s="50">
        <v>44835</v>
      </c>
      <c r="S1343" s="49" t="s">
        <v>60</v>
      </c>
      <c r="T1343" s="73" t="str">
        <f>IF(_xlfn.XLOOKUP(I1343,LEGEND!B:B,LEGEND!H:H)&lt;&gt;"-",HYPERLINK(_xlfn.XLOOKUP(I1343,LEGEND!B:B,LEGEND!H:H),"link"),_xlfn.XLOOKUP(I1343,LEGEND!B:B,LEGEND!H:H))</f>
        <v>-</v>
      </c>
      <c r="U1343" s="73" t="str">
        <f>HYPERLINK(_xlfn.XLOOKUP(I1343,LEGEND!B:B,LEGEND!I:I))</f>
        <v>-</v>
      </c>
      <c r="V1343" s="51" t="s">
        <v>8610</v>
      </c>
      <c r="W1343" s="63" t="s">
        <v>71</v>
      </c>
      <c r="X1343" s="64">
        <v>740</v>
      </c>
      <c r="Y1343" s="64">
        <v>604</v>
      </c>
      <c r="Z1343" s="64">
        <v>487</v>
      </c>
      <c r="AA1343" s="84">
        <v>23</v>
      </c>
      <c r="AB1343" s="85">
        <v>1</v>
      </c>
      <c r="AC1343" s="85">
        <v>1</v>
      </c>
    </row>
    <row r="1344" spans="1:29" ht="25.5">
      <c r="A1344" s="1"/>
      <c r="B1344" s="6" t="s">
        <v>55</v>
      </c>
      <c r="C1344" s="6" t="s">
        <v>56</v>
      </c>
      <c r="D1344" s="6" t="s">
        <v>1261</v>
      </c>
      <c r="E1344" s="49" t="s">
        <v>1262</v>
      </c>
      <c r="F1344" s="6" t="s">
        <v>59</v>
      </c>
      <c r="G1344" s="6" t="s">
        <v>60</v>
      </c>
      <c r="H1344" s="6" t="s">
        <v>1263</v>
      </c>
      <c r="I1344" s="61" t="s">
        <v>1264</v>
      </c>
      <c r="J1344" s="49" t="s">
        <v>1265</v>
      </c>
      <c r="K1344" s="6" t="s">
        <v>1266</v>
      </c>
      <c r="L1344" s="29">
        <f>IF($J$6="с учетом НДС",VLOOKUP(I1344,LEGEND!B:E,4,0)*(1-M1344),VLOOKUP(I1344,LEGEND!B:E,4,0)*(1-M1344)/1.2)</f>
        <v>402990</v>
      </c>
      <c r="M1344" s="57">
        <f>IF(AND(B1344&lt;&gt;"1_Электроинструмент",B1344&lt;&gt;"2_Садовая техника"),$J$5,IF($J$4&lt;=20%,$J$4,IFERROR(VLOOKUP(S1344,LEGEND!$L$2:$M$5,2,FALSE),$J$4)))</f>
        <v>0</v>
      </c>
      <c r="N1344" s="48" t="s">
        <v>1267</v>
      </c>
      <c r="O1344" s="49" t="s">
        <v>60</v>
      </c>
      <c r="P1344" s="49" t="s">
        <v>66</v>
      </c>
      <c r="Q1344" s="49" t="s">
        <v>67</v>
      </c>
      <c r="R1344" s="50" t="s">
        <v>68</v>
      </c>
      <c r="S1344" s="49" t="s">
        <v>60</v>
      </c>
      <c r="T1344" s="73" t="str">
        <f>IF(_xlfn.XLOOKUP(I1344,LEGEND!B:B,LEGEND!H:H)&lt;&gt;"-",HYPERLINK(_xlfn.XLOOKUP(I1344,LEGEND!B:B,LEGEND!H:H),"link"),_xlfn.XLOOKUP(I1344,LEGEND!B:B,LEGEND!H:H))</f>
        <v>link</v>
      </c>
      <c r="U1344" s="73" t="str">
        <f>HYPERLINK(_xlfn.XLOOKUP(I1344,LEGEND!B:B,LEGEND!I:I))</f>
        <v>https://milwaukee-media-images.s3.amazonaws.com/hi/M12_PL-0C--Hero_1.jpg</v>
      </c>
      <c r="V1344" s="51" t="s">
        <v>1269</v>
      </c>
      <c r="W1344" s="63" t="s">
        <v>71</v>
      </c>
      <c r="X1344" s="64">
        <v>584</v>
      </c>
      <c r="Y1344" s="64">
        <v>157</v>
      </c>
      <c r="Z1344" s="64">
        <v>367</v>
      </c>
      <c r="AA1344" s="84">
        <v>6.8840000000000003</v>
      </c>
      <c r="AB1344" s="85">
        <v>1</v>
      </c>
      <c r="AC1344" s="85">
        <v>1</v>
      </c>
    </row>
    <row r="1345" spans="1:29" ht="25.5">
      <c r="A1345" s="1"/>
      <c r="B1345" s="6" t="s">
        <v>55</v>
      </c>
      <c r="C1345" s="6" t="s">
        <v>56</v>
      </c>
      <c r="D1345" s="6" t="s">
        <v>1261</v>
      </c>
      <c r="E1345" s="49" t="s">
        <v>1262</v>
      </c>
      <c r="F1345" s="6" t="s">
        <v>59</v>
      </c>
      <c r="G1345" s="6" t="s">
        <v>60</v>
      </c>
      <c r="H1345" s="6" t="s">
        <v>1270</v>
      </c>
      <c r="I1345" s="61" t="s">
        <v>1271</v>
      </c>
      <c r="J1345" s="49" t="s">
        <v>1272</v>
      </c>
      <c r="K1345" s="6" t="s">
        <v>1273</v>
      </c>
      <c r="L1345" s="29">
        <f>IF($J$6="с учетом НДС",VLOOKUP(I1345,LEGEND!B:E,4,0)*(1-M1345),VLOOKUP(I1345,LEGEND!B:E,4,0)*(1-M1345)/1.2)</f>
        <v>408990</v>
      </c>
      <c r="M1345" s="57">
        <f>IF(AND(B1345&lt;&gt;"1_Электроинструмент",B1345&lt;&gt;"2_Садовая техника"),$J$5,IF($J$4&lt;=20%,$J$4,IFERROR(VLOOKUP(S1345,LEGEND!$L$2:$M$5,2,FALSE),$J$4)))</f>
        <v>0</v>
      </c>
      <c r="N1345" s="48" t="s">
        <v>1274</v>
      </c>
      <c r="O1345" s="49" t="s">
        <v>60</v>
      </c>
      <c r="P1345" s="49" t="s">
        <v>66</v>
      </c>
      <c r="Q1345" s="49" t="s">
        <v>67</v>
      </c>
      <c r="R1345" s="50" t="s">
        <v>68</v>
      </c>
      <c r="S1345" s="49" t="s">
        <v>60</v>
      </c>
      <c r="T1345" s="73" t="str">
        <f>IF(_xlfn.XLOOKUP(I1345,LEGEND!B:B,LEGEND!H:H)&lt;&gt;"-",HYPERLINK(_xlfn.XLOOKUP(I1345,LEGEND!B:B,LEGEND!H:H),"link"),_xlfn.XLOOKUP(I1345,LEGEND!B:B,LEGEND!H:H))</f>
        <v>link</v>
      </c>
      <c r="U1345" s="73" t="str">
        <f>HYPERLINK(_xlfn.XLOOKUP(I1345,LEGEND!B:B,LEGEND!I:I))</f>
        <v>https://milwaukee-media-images.s3.amazonaws.com/hi/M12_PL-201C--Hero_1.jpg</v>
      </c>
      <c r="V1345" s="51" t="s">
        <v>1275</v>
      </c>
      <c r="W1345" s="63" t="s">
        <v>71</v>
      </c>
      <c r="X1345" s="64">
        <v>165</v>
      </c>
      <c r="Y1345" s="64">
        <v>885</v>
      </c>
      <c r="Z1345" s="64">
        <v>390</v>
      </c>
      <c r="AA1345" s="84">
        <v>8.4740000000000002</v>
      </c>
      <c r="AB1345" s="85">
        <v>1</v>
      </c>
      <c r="AC1345" s="85">
        <v>1</v>
      </c>
    </row>
    <row r="1346" spans="1:29" ht="15">
      <c r="A1346" s="1"/>
      <c r="B1346" s="6" t="s">
        <v>55</v>
      </c>
      <c r="C1346" s="6" t="s">
        <v>4069</v>
      </c>
      <c r="D1346" s="6" t="s">
        <v>1276</v>
      </c>
      <c r="E1346" s="49" t="s">
        <v>7124</v>
      </c>
      <c r="F1346" s="6" t="s">
        <v>1318</v>
      </c>
      <c r="G1346" s="6" t="s">
        <v>60</v>
      </c>
      <c r="H1346" s="6" t="s">
        <v>7131</v>
      </c>
      <c r="I1346" s="61" t="s">
        <v>7132</v>
      </c>
      <c r="J1346" s="49" t="s">
        <v>7133</v>
      </c>
      <c r="K1346" s="6" t="s">
        <v>7134</v>
      </c>
      <c r="L1346" s="29">
        <f>IF($J$6="с учетом НДС",VLOOKUP(I1346,LEGEND!B:E,4,0)*(1-M1346),VLOOKUP(I1346,LEGEND!B:E,4,0)*(1-M1346)/1.2)</f>
        <v>6900</v>
      </c>
      <c r="M1346" s="57">
        <f>IF(AND(B1346&lt;&gt;"1_Электроинструмент",B1346&lt;&gt;"2_Садовая техника"),$J$5,IF($J$4&lt;=20%,$J$4,IFERROR(VLOOKUP(S1346,LEGEND!$L$2:$M$5,2,FALSE),$J$4)))</f>
        <v>0</v>
      </c>
      <c r="N1346" s="48" t="s">
        <v>7135</v>
      </c>
      <c r="O1346" s="49" t="s">
        <v>60</v>
      </c>
      <c r="P1346" s="49" t="s">
        <v>66</v>
      </c>
      <c r="Q1346" s="49" t="s">
        <v>473</v>
      </c>
      <c r="R1346" s="50" t="s">
        <v>68</v>
      </c>
      <c r="S1346" s="49" t="s">
        <v>60</v>
      </c>
      <c r="T1346" s="73" t="str">
        <f>IF(_xlfn.XLOOKUP(I1346,LEGEND!B:B,LEGEND!H:H)&lt;&gt;"-",HYPERLINK(_xlfn.XLOOKUP(I1346,LEGEND!B:B,LEGEND!H:H),"link"),_xlfn.XLOOKUP(I1346,LEGEND!B:B,LEGEND!H:H))</f>
        <v>link</v>
      </c>
      <c r="U1346" s="73" t="str">
        <f>HYPERLINK(_xlfn.XLOOKUP(I1346,LEGEND!B:B,LEGEND!I:I))</f>
        <v>https://milwaukee-media-images.s3.amazonaws.com/hi/4932471597--Hero_1.jpg</v>
      </c>
      <c r="V1346" s="51" t="s">
        <v>7136</v>
      </c>
      <c r="W1346" s="63" t="s">
        <v>71</v>
      </c>
      <c r="X1346" s="64">
        <v>124</v>
      </c>
      <c r="Y1346" s="64">
        <v>198</v>
      </c>
      <c r="Z1346" s="64">
        <v>44</v>
      </c>
      <c r="AA1346" s="84">
        <v>0.13200000000000001</v>
      </c>
      <c r="AB1346" s="85">
        <v>1</v>
      </c>
      <c r="AC1346" s="85">
        <v>1</v>
      </c>
    </row>
    <row r="1347" spans="1:29" ht="25.5">
      <c r="A1347" s="1"/>
      <c r="B1347" s="6" t="s">
        <v>55</v>
      </c>
      <c r="C1347" s="6" t="s">
        <v>4069</v>
      </c>
      <c r="D1347" s="6" t="s">
        <v>1276</v>
      </c>
      <c r="E1347" s="49" t="s">
        <v>7124</v>
      </c>
      <c r="F1347" s="6" t="s">
        <v>4070</v>
      </c>
      <c r="G1347" s="6" t="s">
        <v>60</v>
      </c>
      <c r="H1347" s="6" t="s">
        <v>7125</v>
      </c>
      <c r="I1347" s="61" t="s">
        <v>7126</v>
      </c>
      <c r="J1347" s="49" t="s">
        <v>7127</v>
      </c>
      <c r="K1347" s="6" t="s">
        <v>7128</v>
      </c>
      <c r="L1347" s="29">
        <f>IF($J$6="с учетом НДС",VLOOKUP(I1347,LEGEND!B:E,4,0)*(1-M1347),VLOOKUP(I1347,LEGEND!B:E,4,0)*(1-M1347)/1.2)</f>
        <v>2400</v>
      </c>
      <c r="M1347" s="57">
        <f>IF(AND(B1347&lt;&gt;"1_Электроинструмент",B1347&lt;&gt;"2_Садовая техника"),$J$5,IF($J$4&lt;=20%,$J$4,IFERROR(VLOOKUP(S1347,LEGEND!$L$2:$M$5,2,FALSE),$J$4)))</f>
        <v>0</v>
      </c>
      <c r="N1347" s="48" t="s">
        <v>7127</v>
      </c>
      <c r="O1347" s="49" t="s">
        <v>60</v>
      </c>
      <c r="P1347" s="49" t="s">
        <v>66</v>
      </c>
      <c r="Q1347" s="49" t="s">
        <v>473</v>
      </c>
      <c r="R1347" s="50" t="s">
        <v>68</v>
      </c>
      <c r="S1347" s="49" t="s">
        <v>60</v>
      </c>
      <c r="T1347" s="73" t="str">
        <f>IF(_xlfn.XLOOKUP(I1347,LEGEND!B:B,LEGEND!H:H)&lt;&gt;"-",HYPERLINK(_xlfn.XLOOKUP(I1347,LEGEND!B:B,LEGEND!H:H),"link"),_xlfn.XLOOKUP(I1347,LEGEND!B:B,LEGEND!H:H))</f>
        <v>link</v>
      </c>
      <c r="U1347" s="73" t="str">
        <f>HYPERLINK(_xlfn.XLOOKUP(I1347,LEGEND!B:B,LEGEND!I:I))</f>
        <v>https://milwaukee-media-images.s3.amazonaws.com/hi/4932430085--Hero_01.jpg</v>
      </c>
      <c r="V1347" s="51" t="s">
        <v>7130</v>
      </c>
      <c r="W1347" s="63" t="s">
        <v>71</v>
      </c>
      <c r="X1347" s="64">
        <v>89</v>
      </c>
      <c r="Y1347" s="64">
        <v>84</v>
      </c>
      <c r="Z1347" s="64">
        <v>259</v>
      </c>
      <c r="AA1347" s="84">
        <v>0.20799999999999999</v>
      </c>
      <c r="AB1347" s="85">
        <v>1</v>
      </c>
      <c r="AC1347" s="85">
        <v>1</v>
      </c>
    </row>
    <row r="1348" spans="1:29" ht="33.75">
      <c r="A1348" s="1"/>
      <c r="B1348" s="6" t="s">
        <v>55</v>
      </c>
      <c r="C1348" s="6" t="s">
        <v>56</v>
      </c>
      <c r="D1348" s="6" t="s">
        <v>1276</v>
      </c>
      <c r="E1348" s="49" t="s">
        <v>1277</v>
      </c>
      <c r="F1348" s="6" t="s">
        <v>59</v>
      </c>
      <c r="G1348" s="6" t="s">
        <v>60</v>
      </c>
      <c r="H1348" s="6" t="s">
        <v>1278</v>
      </c>
      <c r="I1348" s="61" t="s">
        <v>1279</v>
      </c>
      <c r="J1348" s="49" t="s">
        <v>1280</v>
      </c>
      <c r="K1348" s="6" t="s">
        <v>1281</v>
      </c>
      <c r="L1348" s="29">
        <f>IF($J$6="с учетом НДС",VLOOKUP(I1348,LEGEND!B:E,4,0)*(1-M1348),VLOOKUP(I1348,LEGEND!B:E,4,0)*(1-M1348)/1.2)</f>
        <v>16200</v>
      </c>
      <c r="M1348" s="57">
        <f>IF(AND(B1348&lt;&gt;"1_Электроинструмент",B1348&lt;&gt;"2_Садовая техника"),$J$5,IF($J$4&lt;=20%,$J$4,IFERROR(VLOOKUP(S1348,LEGEND!$L$2:$M$5,2,FALSE),$J$4)))</f>
        <v>0</v>
      </c>
      <c r="N1348" s="48" t="s">
        <v>1282</v>
      </c>
      <c r="O1348" s="49" t="s">
        <v>42</v>
      </c>
      <c r="P1348" s="49" t="s">
        <v>582</v>
      </c>
      <c r="Q1348" s="49" t="s">
        <v>583</v>
      </c>
      <c r="R1348" s="50">
        <v>44773</v>
      </c>
      <c r="S1348" s="49" t="s">
        <v>60</v>
      </c>
      <c r="T1348" s="73" t="str">
        <f>IF(_xlfn.XLOOKUP(I1348,LEGEND!B:B,LEGEND!H:H)&lt;&gt;"-",HYPERLINK(_xlfn.XLOOKUP(I1348,LEGEND!B:B,LEGEND!H:H),"link"),_xlfn.XLOOKUP(I1348,LEGEND!B:B,LEGEND!H:H))</f>
        <v>-</v>
      </c>
      <c r="U1348" s="73" t="str">
        <f>HYPERLINK(_xlfn.XLOOKUP(I1348,LEGEND!B:B,LEGEND!I:I))</f>
        <v>-</v>
      </c>
      <c r="V1348" s="51" t="s">
        <v>1283</v>
      </c>
      <c r="W1348" s="63" t="s">
        <v>71</v>
      </c>
      <c r="X1348" s="64">
        <v>200</v>
      </c>
      <c r="Y1348" s="64">
        <v>190</v>
      </c>
      <c r="Z1348" s="64">
        <v>240</v>
      </c>
      <c r="AA1348" s="84">
        <v>2.6</v>
      </c>
      <c r="AB1348" s="85">
        <v>1</v>
      </c>
      <c r="AC1348" s="85">
        <v>1</v>
      </c>
    </row>
    <row r="1349" spans="1:29" ht="25.5">
      <c r="A1349" s="1"/>
      <c r="B1349" s="6" t="s">
        <v>55</v>
      </c>
      <c r="C1349" s="6" t="s">
        <v>56</v>
      </c>
      <c r="D1349" s="6" t="s">
        <v>1276</v>
      </c>
      <c r="E1349" s="49" t="s">
        <v>1277</v>
      </c>
      <c r="F1349" s="6" t="s">
        <v>59</v>
      </c>
      <c r="G1349" s="6" t="s">
        <v>60</v>
      </c>
      <c r="H1349" s="6" t="s">
        <v>1304</v>
      </c>
      <c r="I1349" s="61" t="s">
        <v>1305</v>
      </c>
      <c r="J1349" s="49" t="s">
        <v>1306</v>
      </c>
      <c r="K1349" s="6" t="s">
        <v>1307</v>
      </c>
      <c r="L1349" s="29">
        <f>IF($J$6="с учетом НДС",VLOOKUP(I1349,LEGEND!B:E,4,0)*(1-M1349),VLOOKUP(I1349,LEGEND!B:E,4,0)*(1-M1349)/1.2)</f>
        <v>22490</v>
      </c>
      <c r="M1349" s="57">
        <f>IF(AND(B1349&lt;&gt;"1_Электроинструмент",B1349&lt;&gt;"2_Садовая техника"),$J$5,IF($J$4&lt;=20%,$J$4,IFERROR(VLOOKUP(S1349,LEGEND!$L$2:$M$5,2,FALSE),$J$4)))</f>
        <v>0</v>
      </c>
      <c r="N1349" s="48" t="s">
        <v>1308</v>
      </c>
      <c r="O1349" s="49" t="s">
        <v>60</v>
      </c>
      <c r="P1349" s="49" t="s">
        <v>66</v>
      </c>
      <c r="Q1349" s="49" t="s">
        <v>67</v>
      </c>
      <c r="R1349" s="50" t="s">
        <v>68</v>
      </c>
      <c r="S1349" s="49" t="s">
        <v>60</v>
      </c>
      <c r="T1349" s="73" t="str">
        <f>IF(_xlfn.XLOOKUP(I1349,LEGEND!B:B,LEGEND!H:H)&lt;&gt;"-",HYPERLINK(_xlfn.XLOOKUP(I1349,LEGEND!B:B,LEGEND!H:H),"link"),_xlfn.XLOOKUP(I1349,LEGEND!B:B,LEGEND!H:H))</f>
        <v>link</v>
      </c>
      <c r="U1349" s="73" t="str">
        <f>HYPERLINK(_xlfn.XLOOKUP(I1349,LEGEND!B:B,LEGEND!I:I))</f>
        <v>https://milwaukee-media-images.s3.amazonaws.com/hi/M12_GG-0--Hero_1.jpg</v>
      </c>
      <c r="V1349" s="51" t="s">
        <v>1310</v>
      </c>
      <c r="W1349" s="63" t="s">
        <v>71</v>
      </c>
      <c r="X1349" s="64">
        <v>263</v>
      </c>
      <c r="Y1349" s="64">
        <v>101</v>
      </c>
      <c r="Z1349" s="64">
        <v>499</v>
      </c>
      <c r="AA1349" s="84">
        <v>3.34</v>
      </c>
      <c r="AB1349" s="85">
        <v>1</v>
      </c>
      <c r="AC1349" s="85">
        <v>1</v>
      </c>
    </row>
    <row r="1350" spans="1:29" ht="25.5">
      <c r="A1350" s="1"/>
      <c r="B1350" s="6" t="s">
        <v>55</v>
      </c>
      <c r="C1350" s="6" t="s">
        <v>56</v>
      </c>
      <c r="D1350" s="6" t="s">
        <v>1276</v>
      </c>
      <c r="E1350" s="49" t="s">
        <v>1277</v>
      </c>
      <c r="F1350" s="6" t="s">
        <v>59</v>
      </c>
      <c r="G1350" s="6" t="s">
        <v>60</v>
      </c>
      <c r="H1350" s="6" t="s">
        <v>1284</v>
      </c>
      <c r="I1350" s="61" t="s">
        <v>1285</v>
      </c>
      <c r="J1350" s="49" t="s">
        <v>1286</v>
      </c>
      <c r="K1350" s="6" t="s">
        <v>1287</v>
      </c>
      <c r="L1350" s="29">
        <f>IF($J$6="с учетом НДС",VLOOKUP(I1350,LEGEND!B:E,4,0)*(1-M1350),VLOOKUP(I1350,LEGEND!B:E,4,0)*(1-M1350)/1.2)</f>
        <v>32490</v>
      </c>
      <c r="M1350" s="57">
        <f>IF(AND(B1350&lt;&gt;"1_Электроинструмент",B1350&lt;&gt;"2_Садовая техника"),$J$5,IF($J$4&lt;=20%,$J$4,IFERROR(VLOOKUP(S1350,LEGEND!$L$2:$M$5,2,FALSE),$J$4)))</f>
        <v>0</v>
      </c>
      <c r="N1350" s="48" t="s">
        <v>1288</v>
      </c>
      <c r="O1350" s="49" t="s">
        <v>60</v>
      </c>
      <c r="P1350" s="49" t="s">
        <v>66</v>
      </c>
      <c r="Q1350" s="49" t="s">
        <v>67</v>
      </c>
      <c r="R1350" s="50" t="s">
        <v>68</v>
      </c>
      <c r="S1350" s="49" t="s">
        <v>60</v>
      </c>
      <c r="T1350" s="73" t="str">
        <f>IF(_xlfn.XLOOKUP(I1350,LEGEND!B:B,LEGEND!H:H)&lt;&gt;"-",HYPERLINK(_xlfn.XLOOKUP(I1350,LEGEND!B:B,LEGEND!H:H),"link"),_xlfn.XLOOKUP(I1350,LEGEND!B:B,LEGEND!H:H))</f>
        <v>link</v>
      </c>
      <c r="U1350" s="73" t="str">
        <f>HYPERLINK(_xlfn.XLOOKUP(I1350,LEGEND!B:B,LEGEND!I:I))</f>
        <v>https://milwaukee-media-images.s3.amazonaws.com/hi/M12_BPRT-0--Hero_1.jpg</v>
      </c>
      <c r="V1350" s="51" t="s">
        <v>1290</v>
      </c>
      <c r="W1350" s="63" t="s">
        <v>71</v>
      </c>
      <c r="X1350" s="64">
        <v>302</v>
      </c>
      <c r="Y1350" s="64">
        <v>99</v>
      </c>
      <c r="Z1350" s="64">
        <v>191</v>
      </c>
      <c r="AA1350" s="84">
        <v>2.17</v>
      </c>
      <c r="AB1350" s="85">
        <v>1</v>
      </c>
      <c r="AC1350" s="85">
        <v>1</v>
      </c>
    </row>
    <row r="1351" spans="1:29" ht="25.5">
      <c r="A1351" s="1"/>
      <c r="B1351" s="6" t="s">
        <v>55</v>
      </c>
      <c r="C1351" s="6" t="s">
        <v>56</v>
      </c>
      <c r="D1351" s="6" t="s">
        <v>1276</v>
      </c>
      <c r="E1351" s="49" t="s">
        <v>1277</v>
      </c>
      <c r="F1351" s="6" t="s">
        <v>59</v>
      </c>
      <c r="G1351" s="6" t="s">
        <v>60</v>
      </c>
      <c r="H1351" s="6" t="s">
        <v>1311</v>
      </c>
      <c r="I1351" s="61" t="s">
        <v>1312</v>
      </c>
      <c r="J1351" s="49" t="s">
        <v>1313</v>
      </c>
      <c r="K1351" s="6" t="s">
        <v>1314</v>
      </c>
      <c r="L1351" s="29">
        <f>IF($J$6="с учетом НДС",VLOOKUP(I1351,LEGEND!B:E,4,0)*(1-M1351),VLOOKUP(I1351,LEGEND!B:E,4,0)*(1-M1351)/1.2)</f>
        <v>33990</v>
      </c>
      <c r="M1351" s="57">
        <f>IF(AND(B1351&lt;&gt;"1_Электроинструмент",B1351&lt;&gt;"2_Садовая техника"),$J$5,IF($J$4&lt;=20%,$J$4,IFERROR(VLOOKUP(S1351,LEGEND!$L$2:$M$5,2,FALSE),$J$4)))</f>
        <v>0</v>
      </c>
      <c r="N1351" s="48" t="s">
        <v>1315</v>
      </c>
      <c r="O1351" s="49" t="s">
        <v>60</v>
      </c>
      <c r="P1351" s="49" t="s">
        <v>66</v>
      </c>
      <c r="Q1351" s="49" t="s">
        <v>67</v>
      </c>
      <c r="R1351" s="50" t="s">
        <v>68</v>
      </c>
      <c r="S1351" s="49" t="s">
        <v>60</v>
      </c>
      <c r="T1351" s="73" t="str">
        <f>IF(_xlfn.XLOOKUP(I1351,LEGEND!B:B,LEGEND!H:H)&lt;&gt;"-",HYPERLINK(_xlfn.XLOOKUP(I1351,LEGEND!B:B,LEGEND!H:H),"link"),_xlfn.XLOOKUP(I1351,LEGEND!B:B,LEGEND!H:H))</f>
        <v>link</v>
      </c>
      <c r="U1351" s="73" t="str">
        <f>HYPERLINK(_xlfn.XLOOKUP(I1351,LEGEND!B:B,LEGEND!I:I))</f>
        <v>https://milwaukee-media-images.s3.amazonaws.com/hi/M12_GG-401B--Hero_1.jpg</v>
      </c>
      <c r="V1351" s="51" t="s">
        <v>1316</v>
      </c>
      <c r="W1351" s="63" t="s">
        <v>71</v>
      </c>
      <c r="X1351" s="64">
        <v>564</v>
      </c>
      <c r="Y1351" s="64">
        <v>118</v>
      </c>
      <c r="Z1351" s="64">
        <v>270</v>
      </c>
      <c r="AA1351" s="84">
        <v>5.46</v>
      </c>
      <c r="AB1351" s="85">
        <v>1</v>
      </c>
      <c r="AC1351" s="85">
        <v>1</v>
      </c>
    </row>
    <row r="1352" spans="1:29" ht="25.5">
      <c r="A1352" s="1"/>
      <c r="B1352" s="6" t="s">
        <v>55</v>
      </c>
      <c r="C1352" s="6" t="s">
        <v>56</v>
      </c>
      <c r="D1352" s="6" t="s">
        <v>1276</v>
      </c>
      <c r="E1352" s="49" t="s">
        <v>1277</v>
      </c>
      <c r="F1352" s="6" t="s">
        <v>59</v>
      </c>
      <c r="G1352" s="6" t="s">
        <v>60</v>
      </c>
      <c r="H1352" s="6" t="s">
        <v>1291</v>
      </c>
      <c r="I1352" s="61" t="s">
        <v>1292</v>
      </c>
      <c r="J1352" s="49" t="s">
        <v>1293</v>
      </c>
      <c r="K1352" s="6" t="s">
        <v>1294</v>
      </c>
      <c r="L1352" s="29">
        <f>IF($J$6="с учетом НДС",VLOOKUP(I1352,LEGEND!B:E,4,0)*(1-M1352),VLOOKUP(I1352,LEGEND!B:E,4,0)*(1-M1352)/1.2)</f>
        <v>40990</v>
      </c>
      <c r="M1352" s="57">
        <f>IF(AND(B1352&lt;&gt;"1_Электроинструмент",B1352&lt;&gt;"2_Садовая техника"),$J$5,IF($J$4&lt;=20%,$J$4,IFERROR(VLOOKUP(S1352,LEGEND!$L$2:$M$5,2,FALSE),$J$4)))</f>
        <v>0</v>
      </c>
      <c r="N1352" s="48" t="s">
        <v>1295</v>
      </c>
      <c r="O1352" s="49" t="s">
        <v>60</v>
      </c>
      <c r="P1352" s="49" t="s">
        <v>66</v>
      </c>
      <c r="Q1352" s="49" t="s">
        <v>67</v>
      </c>
      <c r="R1352" s="50" t="s">
        <v>68</v>
      </c>
      <c r="S1352" s="49" t="s">
        <v>60</v>
      </c>
      <c r="T1352" s="73" t="str">
        <f>IF(_xlfn.XLOOKUP(I1352,LEGEND!B:B,LEGEND!H:H)&lt;&gt;"-",HYPERLINK(_xlfn.XLOOKUP(I1352,LEGEND!B:B,LEGEND!H:H),"link"),_xlfn.XLOOKUP(I1352,LEGEND!B:B,LEGEND!H:H))</f>
        <v>link</v>
      </c>
      <c r="U1352" s="73" t="str">
        <f>HYPERLINK(_xlfn.XLOOKUP(I1352,LEGEND!B:B,LEGEND!I:I))</f>
        <v>https://milwaukee-media-images.s3.amazonaws.com/hi/M12_BPRT-201X--Hero_1.jpg</v>
      </c>
      <c r="V1352" s="51" t="s">
        <v>1296</v>
      </c>
      <c r="W1352" s="63" t="s">
        <v>71</v>
      </c>
      <c r="X1352" s="64">
        <v>474</v>
      </c>
      <c r="Y1352" s="64">
        <v>137</v>
      </c>
      <c r="Z1352" s="64">
        <v>369</v>
      </c>
      <c r="AA1352" s="84">
        <v>5.2779999999999996</v>
      </c>
      <c r="AB1352" s="85">
        <v>1</v>
      </c>
      <c r="AC1352" s="85">
        <v>1</v>
      </c>
    </row>
    <row r="1353" spans="1:29" ht="25.5">
      <c r="A1353" s="1"/>
      <c r="B1353" s="6" t="s">
        <v>55</v>
      </c>
      <c r="C1353" s="6" t="s">
        <v>56</v>
      </c>
      <c r="D1353" s="6" t="s">
        <v>1276</v>
      </c>
      <c r="E1353" s="49" t="s">
        <v>1277</v>
      </c>
      <c r="F1353" s="6" t="s">
        <v>59</v>
      </c>
      <c r="G1353" s="6" t="s">
        <v>60</v>
      </c>
      <c r="H1353" s="6" t="s">
        <v>1297</v>
      </c>
      <c r="I1353" s="61" t="s">
        <v>1298</v>
      </c>
      <c r="J1353" s="49" t="s">
        <v>1299</v>
      </c>
      <c r="K1353" s="6" t="s">
        <v>1300</v>
      </c>
      <c r="L1353" s="29">
        <f>IF($J$6="с учетом НДС",VLOOKUP(I1353,LEGEND!B:E,4,0)*(1-M1353),VLOOKUP(I1353,LEGEND!B:E,4,0)*(1-M1353)/1.2)</f>
        <v>45990</v>
      </c>
      <c r="M1353" s="57">
        <f>IF(AND(B1353&lt;&gt;"1_Электроинструмент",B1353&lt;&gt;"2_Садовая техника"),$J$5,IF($J$4&lt;=20%,$J$4,IFERROR(VLOOKUP(S1353,LEGEND!$L$2:$M$5,2,FALSE),$J$4)))</f>
        <v>0</v>
      </c>
      <c r="N1353" s="48" t="s">
        <v>1301</v>
      </c>
      <c r="O1353" s="49" t="s">
        <v>60</v>
      </c>
      <c r="P1353" s="49" t="s">
        <v>66</v>
      </c>
      <c r="Q1353" s="49" t="s">
        <v>67</v>
      </c>
      <c r="R1353" s="50" t="s">
        <v>68</v>
      </c>
      <c r="S1353" s="49" t="s">
        <v>60</v>
      </c>
      <c r="T1353" s="73" t="str">
        <f>IF(_xlfn.XLOOKUP(I1353,LEGEND!B:B,LEGEND!H:H)&lt;&gt;"-",HYPERLINK(_xlfn.XLOOKUP(I1353,LEGEND!B:B,LEGEND!H:H),"link"),_xlfn.XLOOKUP(I1353,LEGEND!B:B,LEGEND!H:H))</f>
        <v>link</v>
      </c>
      <c r="U1353" s="73" t="str">
        <f>HYPERLINK(_xlfn.XLOOKUP(I1353,LEGEND!B:B,LEGEND!I:I))</f>
        <v>https://milwaukee-media-images.s3.amazonaws.com/hi/M12_CC-0--Hero_1.jpg</v>
      </c>
      <c r="V1353" s="51" t="s">
        <v>1303</v>
      </c>
      <c r="W1353" s="63" t="s">
        <v>71</v>
      </c>
      <c r="X1353" s="64">
        <v>314</v>
      </c>
      <c r="Y1353" s="64">
        <v>92</v>
      </c>
      <c r="Z1353" s="64">
        <v>252</v>
      </c>
      <c r="AA1353" s="84">
        <v>3.24</v>
      </c>
      <c r="AB1353" s="85">
        <v>1</v>
      </c>
      <c r="AC1353" s="85">
        <v>1</v>
      </c>
    </row>
    <row r="1354" spans="1:29" ht="22.5">
      <c r="A1354" s="1"/>
      <c r="B1354" s="6" t="s">
        <v>55</v>
      </c>
      <c r="C1354" s="6" t="s">
        <v>1340</v>
      </c>
      <c r="D1354" s="6" t="s">
        <v>1276</v>
      </c>
      <c r="E1354" s="49" t="s">
        <v>1277</v>
      </c>
      <c r="F1354" s="6" t="s">
        <v>1406</v>
      </c>
      <c r="G1354" s="6" t="s">
        <v>60</v>
      </c>
      <c r="H1354" s="6" t="s">
        <v>8642</v>
      </c>
      <c r="I1354" s="60" t="s">
        <v>8643</v>
      </c>
      <c r="J1354" s="49" t="s">
        <v>8644</v>
      </c>
      <c r="K1354" s="6" t="s">
        <v>8645</v>
      </c>
      <c r="L1354" s="29">
        <f>IF($J$6="с учетом НДС",VLOOKUP(I1354,LEGEND!B:E,4,0)*(1-M1354),VLOOKUP(I1354,LEGEND!B:E,4,0)*(1-M1354)/1.2)</f>
        <v>67990</v>
      </c>
      <c r="M1354" s="57">
        <f>IF(AND(B1354&lt;&gt;"1_Электроинструмент",B1354&lt;&gt;"2_Садовая техника"),$J$5,IF($J$4&lt;=20%,$J$4,IFERROR(VLOOKUP(S1354,LEGEND!$L$2:$M$5,2,FALSE),$J$4)))</f>
        <v>0</v>
      </c>
      <c r="N1354" s="48" t="s">
        <v>8646</v>
      </c>
      <c r="O1354" s="49" t="s">
        <v>42</v>
      </c>
      <c r="P1354" s="49" t="s">
        <v>66</v>
      </c>
      <c r="Q1354" s="49" t="s">
        <v>473</v>
      </c>
      <c r="R1354" s="50">
        <v>44651</v>
      </c>
      <c r="S1354" s="49" t="s">
        <v>60</v>
      </c>
      <c r="T1354" s="73" t="str">
        <f>IF(_xlfn.XLOOKUP(I1354,LEGEND!B:B,LEGEND!H:H)&lt;&gt;"-",HYPERLINK(_xlfn.XLOOKUP(I1354,LEGEND!B:B,LEGEND!H:H),"link"),_xlfn.XLOOKUP(I1354,LEGEND!B:B,LEGEND!H:H))</f>
        <v>-</v>
      </c>
      <c r="U1354" s="73" t="str">
        <f>HYPERLINK(_xlfn.XLOOKUP(I1354,LEGEND!B:B,LEGEND!I:I))</f>
        <v>-</v>
      </c>
      <c r="V1354" s="51" t="s">
        <v>8647</v>
      </c>
      <c r="W1354" s="63" t="s">
        <v>71</v>
      </c>
      <c r="X1354" s="64">
        <v>1463</v>
      </c>
      <c r="Y1354" s="64">
        <v>118</v>
      </c>
      <c r="Z1354" s="64">
        <v>203</v>
      </c>
      <c r="AA1354" s="84">
        <v>4.7300000000000004</v>
      </c>
      <c r="AB1354" s="85">
        <v>1</v>
      </c>
      <c r="AC1354" s="85">
        <v>1</v>
      </c>
    </row>
    <row r="1355" spans="1:29" ht="22.5">
      <c r="A1355" s="1"/>
      <c r="B1355" s="6" t="s">
        <v>55</v>
      </c>
      <c r="C1355" s="6" t="s">
        <v>1340</v>
      </c>
      <c r="D1355" s="6" t="s">
        <v>1276</v>
      </c>
      <c r="E1355" s="49" t="s">
        <v>1277</v>
      </c>
      <c r="F1355" s="6" t="s">
        <v>1406</v>
      </c>
      <c r="G1355" s="6" t="s">
        <v>60</v>
      </c>
      <c r="H1355" s="6" t="s">
        <v>8654</v>
      </c>
      <c r="I1355" s="60" t="s">
        <v>8655</v>
      </c>
      <c r="J1355" s="49" t="s">
        <v>8656</v>
      </c>
      <c r="K1355" s="6" t="s">
        <v>8657</v>
      </c>
      <c r="L1355" s="29">
        <f>IF($J$6="с учетом НДС",VLOOKUP(I1355,LEGEND!B:E,4,0)*(1-M1355),VLOOKUP(I1355,LEGEND!B:E,4,0)*(1-M1355)/1.2)</f>
        <v>74990</v>
      </c>
      <c r="M1355" s="57">
        <f>IF(AND(B1355&lt;&gt;"1_Электроинструмент",B1355&lt;&gt;"2_Садовая техника"),$J$5,IF($J$4&lt;=20%,$J$4,IFERROR(VLOOKUP(S1355,LEGEND!$L$2:$M$5,2,FALSE),$J$4)))</f>
        <v>0</v>
      </c>
      <c r="N1355" s="48" t="s">
        <v>8658</v>
      </c>
      <c r="O1355" s="49" t="s">
        <v>42</v>
      </c>
      <c r="P1355" s="49" t="s">
        <v>66</v>
      </c>
      <c r="Q1355" s="49" t="s">
        <v>473</v>
      </c>
      <c r="R1355" s="50">
        <v>44651</v>
      </c>
      <c r="S1355" s="49" t="s">
        <v>60</v>
      </c>
      <c r="T1355" s="73" t="str">
        <f>IF(_xlfn.XLOOKUP(I1355,LEGEND!B:B,LEGEND!H:H)&lt;&gt;"-",HYPERLINK(_xlfn.XLOOKUP(I1355,LEGEND!B:B,LEGEND!H:H),"link"),_xlfn.XLOOKUP(I1355,LEGEND!B:B,LEGEND!H:H))</f>
        <v>-</v>
      </c>
      <c r="U1355" s="73" t="str">
        <f>HYPERLINK(_xlfn.XLOOKUP(I1355,LEGEND!B:B,LEGEND!I:I))</f>
        <v>-</v>
      </c>
      <c r="V1355" s="51" t="s">
        <v>8659</v>
      </c>
      <c r="W1355" s="63" t="s">
        <v>71</v>
      </c>
      <c r="X1355" s="64">
        <v>775</v>
      </c>
      <c r="Y1355" s="64">
        <v>108</v>
      </c>
      <c r="Z1355" s="64">
        <v>673</v>
      </c>
      <c r="AA1355" s="84">
        <v>6.88</v>
      </c>
      <c r="AB1355" s="85">
        <v>1</v>
      </c>
      <c r="AC1355" s="85">
        <v>1</v>
      </c>
    </row>
    <row r="1356" spans="1:29" ht="25.5">
      <c r="A1356" s="1"/>
      <c r="B1356" s="6" t="s">
        <v>55</v>
      </c>
      <c r="C1356" s="6" t="s">
        <v>1340</v>
      </c>
      <c r="D1356" s="6" t="s">
        <v>1276</v>
      </c>
      <c r="E1356" s="49" t="s">
        <v>1277</v>
      </c>
      <c r="F1356" s="6" t="s">
        <v>1406</v>
      </c>
      <c r="G1356" s="6" t="s">
        <v>85</v>
      </c>
      <c r="H1356" s="6" t="s">
        <v>3879</v>
      </c>
      <c r="I1356" s="61" t="s">
        <v>3880</v>
      </c>
      <c r="J1356" s="49" t="s">
        <v>3881</v>
      </c>
      <c r="K1356" s="6" t="s">
        <v>3882</v>
      </c>
      <c r="L1356" s="29">
        <f>IF($J$6="с учетом НДС",VLOOKUP(I1356,LEGEND!B:E,4,0)*(1-M1356),VLOOKUP(I1356,LEGEND!B:E,4,0)*(1-M1356)/1.2)</f>
        <v>81990</v>
      </c>
      <c r="M1356" s="57">
        <f>IF(AND(B1356&lt;&gt;"1_Электроинструмент",B1356&lt;&gt;"2_Садовая техника"),$J$5,IF($J$4&lt;=20%,$J$4,IFERROR(VLOOKUP(S1356,LEGEND!$L$2:$M$5,2,FALSE),$J$4)))</f>
        <v>0</v>
      </c>
      <c r="N1356" s="48" t="s">
        <v>3883</v>
      </c>
      <c r="O1356" s="49" t="s">
        <v>60</v>
      </c>
      <c r="P1356" s="49" t="s">
        <v>66</v>
      </c>
      <c r="Q1356" s="49" t="s">
        <v>67</v>
      </c>
      <c r="R1356" s="50" t="s">
        <v>68</v>
      </c>
      <c r="S1356" s="49" t="s">
        <v>60</v>
      </c>
      <c r="T1356" s="73" t="str">
        <f>IF(_xlfn.XLOOKUP(I1356,LEGEND!B:B,LEGEND!H:H)&lt;&gt;"-",HYPERLINK(_xlfn.XLOOKUP(I1356,LEGEND!B:B,LEGEND!H:H),"link"),_xlfn.XLOOKUP(I1356,LEGEND!B:B,LEGEND!H:H))</f>
        <v>link</v>
      </c>
      <c r="U1356" s="73" t="str">
        <f>HYPERLINK(_xlfn.XLOOKUP(I1356,LEGEND!B:B,LEGEND!I:I))</f>
        <v>https://milwaukee-media-images.s3.amazonaws.com/hi/M18_ONEFPRT-0X--Hero_1.jpg</v>
      </c>
      <c r="V1356" s="51" t="s">
        <v>3885</v>
      </c>
      <c r="W1356" s="63" t="s">
        <v>71</v>
      </c>
      <c r="X1356" s="64">
        <v>475</v>
      </c>
      <c r="Y1356" s="64">
        <v>126</v>
      </c>
      <c r="Z1356" s="64">
        <v>365</v>
      </c>
      <c r="AA1356" s="84">
        <v>4.5359999999999996</v>
      </c>
      <c r="AB1356" s="85">
        <v>1</v>
      </c>
      <c r="AC1356" s="85">
        <v>1</v>
      </c>
    </row>
    <row r="1357" spans="1:29" ht="22.5">
      <c r="A1357" s="1"/>
      <c r="B1357" s="6" t="s">
        <v>55</v>
      </c>
      <c r="C1357" s="6" t="s">
        <v>1340</v>
      </c>
      <c r="D1357" s="6" t="s">
        <v>1276</v>
      </c>
      <c r="E1357" s="49" t="s">
        <v>1277</v>
      </c>
      <c r="F1357" s="6" t="s">
        <v>1406</v>
      </c>
      <c r="G1357" s="6" t="s">
        <v>60</v>
      </c>
      <c r="H1357" s="6" t="s">
        <v>8648</v>
      </c>
      <c r="I1357" s="60" t="s">
        <v>8649</v>
      </c>
      <c r="J1357" s="49" t="s">
        <v>8650</v>
      </c>
      <c r="K1357" s="6" t="s">
        <v>8651</v>
      </c>
      <c r="L1357" s="29">
        <f>IF($J$6="с учетом НДС",VLOOKUP(I1357,LEGEND!B:E,4,0)*(1-M1357),VLOOKUP(I1357,LEGEND!B:E,4,0)*(1-M1357)/1.2)</f>
        <v>90990</v>
      </c>
      <c r="M1357" s="57">
        <f>IF(AND(B1357&lt;&gt;"1_Электроинструмент",B1357&lt;&gt;"2_Садовая техника"),$J$5,IF($J$4&lt;=20%,$J$4,IFERROR(VLOOKUP(S1357,LEGEND!$L$2:$M$5,2,FALSE),$J$4)))</f>
        <v>0</v>
      </c>
      <c r="N1357" s="48" t="s">
        <v>8652</v>
      </c>
      <c r="O1357" s="49" t="s">
        <v>42</v>
      </c>
      <c r="P1357" s="49" t="s">
        <v>66</v>
      </c>
      <c r="Q1357" s="49" t="s">
        <v>473</v>
      </c>
      <c r="R1357" s="50">
        <v>44651</v>
      </c>
      <c r="S1357" s="49" t="s">
        <v>60</v>
      </c>
      <c r="T1357" s="73" t="str">
        <f>IF(_xlfn.XLOOKUP(I1357,LEGEND!B:B,LEGEND!H:H)&lt;&gt;"-",HYPERLINK(_xlfn.XLOOKUP(I1357,LEGEND!B:B,LEGEND!H:H),"link"),_xlfn.XLOOKUP(I1357,LEGEND!B:B,LEGEND!H:H))</f>
        <v>-</v>
      </c>
      <c r="U1357" s="73" t="str">
        <f>HYPERLINK(_xlfn.XLOOKUP(I1357,LEGEND!B:B,LEGEND!I:I))</f>
        <v>-</v>
      </c>
      <c r="V1357" s="51" t="s">
        <v>8653</v>
      </c>
      <c r="W1357" s="63" t="s">
        <v>71</v>
      </c>
      <c r="X1357" s="64">
        <v>1463</v>
      </c>
      <c r="Y1357" s="64">
        <v>118</v>
      </c>
      <c r="Z1357" s="64">
        <v>203</v>
      </c>
      <c r="AA1357" s="84">
        <v>6.6479999999999997</v>
      </c>
      <c r="AB1357" s="85">
        <v>1</v>
      </c>
      <c r="AC1357" s="85">
        <v>1</v>
      </c>
    </row>
    <row r="1358" spans="1:29" ht="22.5">
      <c r="A1358" s="1"/>
      <c r="B1358" s="6" t="s">
        <v>55</v>
      </c>
      <c r="C1358" s="6" t="s">
        <v>1340</v>
      </c>
      <c r="D1358" s="6" t="s">
        <v>1276</v>
      </c>
      <c r="E1358" s="49" t="s">
        <v>1277</v>
      </c>
      <c r="F1358" s="6" t="s">
        <v>1406</v>
      </c>
      <c r="G1358" s="6" t="s">
        <v>60</v>
      </c>
      <c r="H1358" s="6" t="s">
        <v>8660</v>
      </c>
      <c r="I1358" s="60" t="s">
        <v>8661</v>
      </c>
      <c r="J1358" s="49" t="s">
        <v>8662</v>
      </c>
      <c r="K1358" s="6" t="s">
        <v>8663</v>
      </c>
      <c r="L1358" s="29">
        <f>IF($J$6="с учетом НДС",VLOOKUP(I1358,LEGEND!B:E,4,0)*(1-M1358),VLOOKUP(I1358,LEGEND!B:E,4,0)*(1-M1358)/1.2)</f>
        <v>97490</v>
      </c>
      <c r="M1358" s="57">
        <f>IF(AND(B1358&lt;&gt;"1_Электроинструмент",B1358&lt;&gt;"2_Садовая техника"),$J$5,IF($J$4&lt;=20%,$J$4,IFERROR(VLOOKUP(S1358,LEGEND!$L$2:$M$5,2,FALSE),$J$4)))</f>
        <v>0</v>
      </c>
      <c r="N1358" s="48" t="s">
        <v>8664</v>
      </c>
      <c r="O1358" s="49" t="s">
        <v>42</v>
      </c>
      <c r="P1358" s="49" t="s">
        <v>66</v>
      </c>
      <c r="Q1358" s="49" t="s">
        <v>473</v>
      </c>
      <c r="R1358" s="50">
        <v>44651</v>
      </c>
      <c r="S1358" s="49" t="s">
        <v>60</v>
      </c>
      <c r="T1358" s="73" t="str">
        <f>IF(_xlfn.XLOOKUP(I1358,LEGEND!B:B,LEGEND!H:H)&lt;&gt;"-",HYPERLINK(_xlfn.XLOOKUP(I1358,LEGEND!B:B,LEGEND!H:H),"link"),_xlfn.XLOOKUP(I1358,LEGEND!B:B,LEGEND!H:H))</f>
        <v>-</v>
      </c>
      <c r="U1358" s="73" t="str">
        <f>HYPERLINK(_xlfn.XLOOKUP(I1358,LEGEND!B:B,LEGEND!I:I))</f>
        <v>-</v>
      </c>
      <c r="V1358" s="51" t="s">
        <v>8665</v>
      </c>
      <c r="W1358" s="63" t="s">
        <v>71</v>
      </c>
      <c r="X1358" s="64">
        <v>775</v>
      </c>
      <c r="Y1358" s="64">
        <v>108</v>
      </c>
      <c r="Z1358" s="64">
        <v>673</v>
      </c>
      <c r="AA1358" s="84">
        <v>8.798</v>
      </c>
      <c r="AB1358" s="85">
        <v>1</v>
      </c>
      <c r="AC1358" s="85">
        <v>1</v>
      </c>
    </row>
    <row r="1359" spans="1:29" ht="25.5">
      <c r="A1359" s="1"/>
      <c r="B1359" s="6" t="s">
        <v>55</v>
      </c>
      <c r="C1359" s="6" t="s">
        <v>1340</v>
      </c>
      <c r="D1359" s="6" t="s">
        <v>1276</v>
      </c>
      <c r="E1359" s="49" t="s">
        <v>1277</v>
      </c>
      <c r="F1359" s="6" t="s">
        <v>1406</v>
      </c>
      <c r="G1359" s="6" t="s">
        <v>85</v>
      </c>
      <c r="H1359" s="6" t="s">
        <v>3886</v>
      </c>
      <c r="I1359" s="61" t="s">
        <v>3887</v>
      </c>
      <c r="J1359" s="49" t="s">
        <v>3888</v>
      </c>
      <c r="K1359" s="6" t="s">
        <v>3889</v>
      </c>
      <c r="L1359" s="29">
        <f>IF($J$6="с учетом НДС",VLOOKUP(I1359,LEGEND!B:E,4,0)*(1-M1359),VLOOKUP(I1359,LEGEND!B:E,4,0)*(1-M1359)/1.2)</f>
        <v>100990</v>
      </c>
      <c r="M1359" s="57">
        <f>IF(AND(B1359&lt;&gt;"1_Электроинструмент",B1359&lt;&gt;"2_Садовая техника"),$J$5,IF($J$4&lt;=20%,$J$4,IFERROR(VLOOKUP(S1359,LEGEND!$L$2:$M$5,2,FALSE),$J$4)))</f>
        <v>0</v>
      </c>
      <c r="N1359" s="48" t="s">
        <v>3890</v>
      </c>
      <c r="O1359" s="49" t="s">
        <v>60</v>
      </c>
      <c r="P1359" s="49" t="s">
        <v>66</v>
      </c>
      <c r="Q1359" s="49" t="s">
        <v>67</v>
      </c>
      <c r="R1359" s="50" t="s">
        <v>68</v>
      </c>
      <c r="S1359" s="49" t="s">
        <v>60</v>
      </c>
      <c r="T1359" s="73" t="str">
        <f>IF(_xlfn.XLOOKUP(I1359,LEGEND!B:B,LEGEND!H:H)&lt;&gt;"-",HYPERLINK(_xlfn.XLOOKUP(I1359,LEGEND!B:B,LEGEND!H:H),"link"),_xlfn.XLOOKUP(I1359,LEGEND!B:B,LEGEND!H:H))</f>
        <v>link</v>
      </c>
      <c r="U1359" s="73" t="str">
        <f>HYPERLINK(_xlfn.XLOOKUP(I1359,LEGEND!B:B,LEGEND!I:I))</f>
        <v>https://milwaukee-media-images.s3.amazonaws.com/hi/M18_ONEFPRT-202X--Hero_1.jpg</v>
      </c>
      <c r="V1359" s="51" t="s">
        <v>3891</v>
      </c>
      <c r="W1359" s="63" t="s">
        <v>71</v>
      </c>
      <c r="X1359" s="64">
        <v>475</v>
      </c>
      <c r="Y1359" s="64">
        <v>125</v>
      </c>
      <c r="Z1359" s="64">
        <v>363</v>
      </c>
      <c r="AA1359" s="84">
        <v>6.2320000000000002</v>
      </c>
      <c r="AB1359" s="85">
        <v>1</v>
      </c>
      <c r="AC1359" s="85">
        <v>1</v>
      </c>
    </row>
    <row r="1360" spans="1:29" ht="15">
      <c r="A1360" s="1"/>
      <c r="B1360" s="6" t="s">
        <v>55</v>
      </c>
      <c r="C1360" s="6" t="s">
        <v>1340</v>
      </c>
      <c r="D1360" s="6" t="s">
        <v>1276</v>
      </c>
      <c r="E1360" s="49" t="s">
        <v>1277</v>
      </c>
      <c r="F1360" s="6" t="s">
        <v>1341</v>
      </c>
      <c r="G1360" s="6" t="s">
        <v>60</v>
      </c>
      <c r="H1360" s="6" t="s">
        <v>3873</v>
      </c>
      <c r="I1360" s="61" t="s">
        <v>3874</v>
      </c>
      <c r="J1360" s="49" t="s">
        <v>3875</v>
      </c>
      <c r="K1360" s="6" t="s">
        <v>3876</v>
      </c>
      <c r="L1360" s="29">
        <f>IF($J$6="с учетом НДС",VLOOKUP(I1360,LEGEND!B:E,4,0)*(1-M1360),VLOOKUP(I1360,LEGEND!B:E,4,0)*(1-M1360)/1.2)</f>
        <v>6900</v>
      </c>
      <c r="M1360" s="57">
        <f>IF(AND(B1360&lt;&gt;"1_Электроинструмент",B1360&lt;&gt;"2_Садовая техника"),$J$5,IF($J$4&lt;=20%,$J$4,IFERROR(VLOOKUP(S1360,LEGEND!$L$2:$M$5,2,FALSE),$J$4)))</f>
        <v>0</v>
      </c>
      <c r="N1360" s="48" t="s">
        <v>3877</v>
      </c>
      <c r="O1360" s="49" t="s">
        <v>60</v>
      </c>
      <c r="P1360" s="49" t="s">
        <v>66</v>
      </c>
      <c r="Q1360" s="49" t="s">
        <v>473</v>
      </c>
      <c r="R1360" s="50" t="s">
        <v>68</v>
      </c>
      <c r="S1360" s="49" t="s">
        <v>60</v>
      </c>
      <c r="T1360" s="73" t="str">
        <f>IF(_xlfn.XLOOKUP(I1360,LEGEND!B:B,LEGEND!H:H)&lt;&gt;"-",HYPERLINK(_xlfn.XLOOKUP(I1360,LEGEND!B:B,LEGEND!H:H),"link"),_xlfn.XLOOKUP(I1360,LEGEND!B:B,LEGEND!H:H))</f>
        <v>link</v>
      </c>
      <c r="U1360" s="73" t="str">
        <f>HYPERLINK(_xlfn.XLOOKUP(I1360,LEGEND!B:B,LEGEND!I:I))</f>
        <v>https://milwaukee-media-images.s3.amazonaws.com/hi/4933479643--Hero_1.jpg</v>
      </c>
      <c r="V1360" s="51" t="s">
        <v>3878</v>
      </c>
      <c r="W1360" s="63" t="s">
        <v>71</v>
      </c>
      <c r="X1360" s="64">
        <v>700</v>
      </c>
      <c r="Y1360" s="64">
        <v>460</v>
      </c>
      <c r="Z1360" s="64">
        <v>400</v>
      </c>
      <c r="AA1360" s="84">
        <v>1.2</v>
      </c>
      <c r="AB1360" s="85">
        <v>1</v>
      </c>
      <c r="AC1360" s="85">
        <v>1</v>
      </c>
    </row>
    <row r="1361" spans="1:29" ht="25.5">
      <c r="A1361" s="1"/>
      <c r="B1361" s="6" t="s">
        <v>55</v>
      </c>
      <c r="C1361" s="6" t="s">
        <v>1340</v>
      </c>
      <c r="D1361" s="6" t="s">
        <v>1276</v>
      </c>
      <c r="E1361" s="49" t="s">
        <v>1277</v>
      </c>
      <c r="F1361" s="6" t="s">
        <v>1341</v>
      </c>
      <c r="G1361" s="6" t="s">
        <v>60</v>
      </c>
      <c r="H1361" s="6" t="s">
        <v>3861</v>
      </c>
      <c r="I1361" s="61" t="s">
        <v>3862</v>
      </c>
      <c r="J1361" s="49" t="s">
        <v>3863</v>
      </c>
      <c r="K1361" s="6" t="s">
        <v>3864</v>
      </c>
      <c r="L1361" s="29">
        <f>IF($J$6="с учетом НДС",VLOOKUP(I1361,LEGEND!B:E,4,0)*(1-M1361),VLOOKUP(I1361,LEGEND!B:E,4,0)*(1-M1361)/1.2)</f>
        <v>33990</v>
      </c>
      <c r="M1361" s="57">
        <f>IF(AND(B1361&lt;&gt;"1_Электроинструмент",B1361&lt;&gt;"2_Садовая техника"),$J$5,IF($J$4&lt;=20%,$J$4,IFERROR(VLOOKUP(S1361,LEGEND!$L$2:$M$5,2,FALSE),$J$4)))</f>
        <v>0</v>
      </c>
      <c r="N1361" s="48" t="s">
        <v>1308</v>
      </c>
      <c r="O1361" s="49" t="s">
        <v>60</v>
      </c>
      <c r="P1361" s="49" t="s">
        <v>66</v>
      </c>
      <c r="Q1361" s="49" t="s">
        <v>67</v>
      </c>
      <c r="R1361" s="50" t="s">
        <v>68</v>
      </c>
      <c r="S1361" s="49" t="s">
        <v>60</v>
      </c>
      <c r="T1361" s="73" t="str">
        <f>IF(_xlfn.XLOOKUP(I1361,LEGEND!B:B,LEGEND!H:H)&lt;&gt;"-",HYPERLINK(_xlfn.XLOOKUP(I1361,LEGEND!B:B,LEGEND!H:H),"link"),_xlfn.XLOOKUP(I1361,LEGEND!B:B,LEGEND!H:H))</f>
        <v>link</v>
      </c>
      <c r="U1361" s="73" t="str">
        <f>HYPERLINK(_xlfn.XLOOKUP(I1361,LEGEND!B:B,LEGEND!I:I))</f>
        <v>https://milwaukee-media-images.s3.amazonaws.com/hi/M18_GG-0--Hero_1.jpg</v>
      </c>
      <c r="V1361" s="51" t="s">
        <v>3866</v>
      </c>
      <c r="W1361" s="63" t="s">
        <v>71</v>
      </c>
      <c r="X1361" s="64">
        <v>525</v>
      </c>
      <c r="Y1361" s="64">
        <v>120</v>
      </c>
      <c r="Z1361" s="64">
        <v>258</v>
      </c>
      <c r="AA1361" s="84">
        <v>4.5</v>
      </c>
      <c r="AB1361" s="85">
        <v>1</v>
      </c>
      <c r="AC1361" s="85">
        <v>1</v>
      </c>
    </row>
    <row r="1362" spans="1:29" ht="25.5">
      <c r="A1362" s="1"/>
      <c r="B1362" s="6" t="s">
        <v>55</v>
      </c>
      <c r="C1362" s="6" t="s">
        <v>1340</v>
      </c>
      <c r="D1362" s="6" t="s">
        <v>1276</v>
      </c>
      <c r="E1362" s="49" t="s">
        <v>1277</v>
      </c>
      <c r="F1362" s="6" t="s">
        <v>1341</v>
      </c>
      <c r="G1362" s="6" t="s">
        <v>60</v>
      </c>
      <c r="H1362" s="6" t="s">
        <v>3867</v>
      </c>
      <c r="I1362" s="61" t="s">
        <v>3868</v>
      </c>
      <c r="J1362" s="49" t="s">
        <v>3869</v>
      </c>
      <c r="K1362" s="6" t="s">
        <v>3870</v>
      </c>
      <c r="L1362" s="29">
        <f>IF($J$6="с учетом НДС",VLOOKUP(I1362,LEGEND!B:E,4,0)*(1-M1362),VLOOKUP(I1362,LEGEND!B:E,4,0)*(1-M1362)/1.2)</f>
        <v>45990</v>
      </c>
      <c r="M1362" s="57">
        <f>IF(AND(B1362&lt;&gt;"1_Электроинструмент",B1362&lt;&gt;"2_Садовая техника"),$J$5,IF($J$4&lt;=20%,$J$4,IFERROR(VLOOKUP(S1362,LEGEND!$L$2:$M$5,2,FALSE),$J$4)))</f>
        <v>0</v>
      </c>
      <c r="N1362" s="48" t="s">
        <v>3871</v>
      </c>
      <c r="O1362" s="49" t="s">
        <v>60</v>
      </c>
      <c r="P1362" s="49" t="s">
        <v>66</v>
      </c>
      <c r="Q1362" s="49" t="s">
        <v>67</v>
      </c>
      <c r="R1362" s="50" t="s">
        <v>68</v>
      </c>
      <c r="S1362" s="49" t="s">
        <v>60</v>
      </c>
      <c r="T1362" s="73" t="str">
        <f>IF(_xlfn.XLOOKUP(I1362,LEGEND!B:B,LEGEND!H:H)&lt;&gt;"-",HYPERLINK(_xlfn.XLOOKUP(I1362,LEGEND!B:B,LEGEND!H:H),"link"),_xlfn.XLOOKUP(I1362,LEGEND!B:B,LEGEND!H:H))</f>
        <v>link</v>
      </c>
      <c r="U1362" s="73" t="str">
        <f>HYPERLINK(_xlfn.XLOOKUP(I1362,LEGEND!B:B,LEGEND!I:I))</f>
        <v>https://milwaukee-media-images.s3.amazonaws.com/hi/M18_GG-201C--Hero_1.jpg</v>
      </c>
      <c r="V1362" s="51" t="s">
        <v>3872</v>
      </c>
      <c r="W1362" s="63" t="s">
        <v>71</v>
      </c>
      <c r="X1362" s="64">
        <v>646</v>
      </c>
      <c r="Y1362" s="64">
        <v>147</v>
      </c>
      <c r="Z1362" s="64">
        <v>367</v>
      </c>
      <c r="AA1362" s="84">
        <v>7.78</v>
      </c>
      <c r="AB1362" s="85">
        <v>1</v>
      </c>
      <c r="AC1362" s="85">
        <v>1</v>
      </c>
    </row>
    <row r="1363" spans="1:29" ht="15">
      <c r="A1363" s="1"/>
      <c r="B1363" s="6" t="s">
        <v>55</v>
      </c>
      <c r="C1363" s="6" t="s">
        <v>4069</v>
      </c>
      <c r="D1363" s="6" t="s">
        <v>1276</v>
      </c>
      <c r="E1363" s="49" t="s">
        <v>1277</v>
      </c>
      <c r="F1363" s="6" t="s">
        <v>1318</v>
      </c>
      <c r="G1363" s="6" t="s">
        <v>60</v>
      </c>
      <c r="H1363" s="6" t="s">
        <v>8479</v>
      </c>
      <c r="I1363" s="60" t="s">
        <v>8480</v>
      </c>
      <c r="J1363" s="49" t="s">
        <v>8481</v>
      </c>
      <c r="K1363" s="6" t="s">
        <v>8482</v>
      </c>
      <c r="L1363" s="29">
        <f>IF($J$6="с учетом НДС",VLOOKUP(I1363,LEGEND!B:E,4,0)*(1-M1363),VLOOKUP(I1363,LEGEND!B:E,4,0)*(1-M1363)/1.2)</f>
        <v>72300</v>
      </c>
      <c r="M1363" s="57">
        <f>IF(AND(B1363&lt;&gt;"1_Электроинструмент",B1363&lt;&gt;"2_Садовая техника"),$J$5,IF($J$4&lt;=20%,$J$4,IFERROR(VLOOKUP(S1363,LEGEND!$L$2:$M$5,2,FALSE),$J$4)))</f>
        <v>0</v>
      </c>
      <c r="N1363" s="48" t="s">
        <v>60</v>
      </c>
      <c r="O1363" s="49" t="s">
        <v>60</v>
      </c>
      <c r="P1363" s="49" t="s">
        <v>66</v>
      </c>
      <c r="Q1363" s="49" t="s">
        <v>473</v>
      </c>
      <c r="R1363" s="50" t="s">
        <v>68</v>
      </c>
      <c r="S1363" s="49" t="s">
        <v>60</v>
      </c>
      <c r="T1363" s="73" t="str">
        <f>IF(_xlfn.XLOOKUP(I1363,LEGEND!B:B,LEGEND!H:H)&lt;&gt;"-",HYPERLINK(_xlfn.XLOOKUP(I1363,LEGEND!B:B,LEGEND!H:H),"link"),_xlfn.XLOOKUP(I1363,LEGEND!B:B,LEGEND!H:H))</f>
        <v>link</v>
      </c>
      <c r="U1363" s="73" t="str">
        <f>HYPERLINK(_xlfn.XLOOKUP(I1363,LEGEND!B:B,LEGEND!I:I))</f>
        <v>https://milwaukee-media-images.s3.amazonaws.com/hi/MPS--Hero_1.jpg</v>
      </c>
      <c r="V1363" s="51" t="s">
        <v>8483</v>
      </c>
      <c r="W1363" s="63" t="s">
        <v>71</v>
      </c>
      <c r="X1363" s="64">
        <v>475</v>
      </c>
      <c r="Y1363" s="64">
        <v>177</v>
      </c>
      <c r="Z1363" s="64">
        <v>1330</v>
      </c>
      <c r="AA1363" s="84">
        <v>26.5</v>
      </c>
      <c r="AB1363" s="85">
        <v>1</v>
      </c>
      <c r="AC1363" s="85">
        <v>1</v>
      </c>
    </row>
    <row r="1364" spans="1:29" ht="15">
      <c r="A1364" s="1"/>
      <c r="B1364" s="6" t="s">
        <v>55</v>
      </c>
      <c r="C1364" s="6" t="s">
        <v>4069</v>
      </c>
      <c r="D1364" s="6" t="s">
        <v>1276</v>
      </c>
      <c r="E1364" s="49" t="s">
        <v>1277</v>
      </c>
      <c r="F1364" s="6" t="s">
        <v>4070</v>
      </c>
      <c r="G1364" s="6" t="s">
        <v>60</v>
      </c>
      <c r="H1364" s="6" t="s">
        <v>7160</v>
      </c>
      <c r="I1364" s="61" t="s">
        <v>7161</v>
      </c>
      <c r="J1364" s="49" t="s">
        <v>7162</v>
      </c>
      <c r="K1364" s="6" t="s">
        <v>7160</v>
      </c>
      <c r="L1364" s="29">
        <f>IF($J$6="с учетом НДС",VLOOKUP(I1364,LEGEND!B:E,4,0)*(1-M1364),VLOOKUP(I1364,LEGEND!B:E,4,0)*(1-M1364)/1.2)</f>
        <v>500</v>
      </c>
      <c r="M1364" s="57">
        <f>IF(AND(B1364&lt;&gt;"1_Электроинструмент",B1364&lt;&gt;"2_Садовая техника"),$J$5,IF($J$4&lt;=20%,$J$4,IFERROR(VLOOKUP(S1364,LEGEND!$L$2:$M$5,2,FALSE),$J$4)))</f>
        <v>0</v>
      </c>
      <c r="N1364" s="48" t="s">
        <v>7162</v>
      </c>
      <c r="O1364" s="49" t="s">
        <v>60</v>
      </c>
      <c r="P1364" s="49" t="s">
        <v>66</v>
      </c>
      <c r="Q1364" s="49" t="s">
        <v>473</v>
      </c>
      <c r="R1364" s="50" t="s">
        <v>68</v>
      </c>
      <c r="S1364" s="49" t="s">
        <v>60</v>
      </c>
      <c r="T1364" s="73" t="str">
        <f>IF(_xlfn.XLOOKUP(I1364,LEGEND!B:B,LEGEND!H:H)&lt;&gt;"-",HYPERLINK(_xlfn.XLOOKUP(I1364,LEGEND!B:B,LEGEND!H:H),"link"),_xlfn.XLOOKUP(I1364,LEGEND!B:B,LEGEND!H:H))</f>
        <v>link</v>
      </c>
      <c r="U1364" s="73" t="str">
        <f>HYPERLINK(_xlfn.XLOOKUP(I1364,LEGEND!B:B,LEGEND!I:I))</f>
        <v>https://milwaukee-media-images.s3.amazonaws.com/hi/4932373252--Hero_1.jpg</v>
      </c>
      <c r="V1364" s="51" t="s">
        <v>7163</v>
      </c>
      <c r="W1364" s="63" t="s">
        <v>2772</v>
      </c>
      <c r="X1364" s="64">
        <v>140</v>
      </c>
      <c r="Y1364" s="64">
        <v>160</v>
      </c>
      <c r="Z1364" s="64">
        <v>20</v>
      </c>
      <c r="AA1364" s="84">
        <v>7.2999999999999995E-2</v>
      </c>
      <c r="AB1364" s="85">
        <v>1</v>
      </c>
      <c r="AC1364" s="85">
        <v>1</v>
      </c>
    </row>
    <row r="1365" spans="1:29" ht="15">
      <c r="A1365" s="1"/>
      <c r="B1365" s="6" t="s">
        <v>55</v>
      </c>
      <c r="C1365" s="6" t="s">
        <v>4069</v>
      </c>
      <c r="D1365" s="6" t="s">
        <v>1276</v>
      </c>
      <c r="E1365" s="49" t="s">
        <v>1277</v>
      </c>
      <c r="F1365" s="6" t="s">
        <v>4070</v>
      </c>
      <c r="G1365" s="6" t="s">
        <v>60</v>
      </c>
      <c r="H1365" s="6" t="s">
        <v>7245</v>
      </c>
      <c r="I1365" s="61" t="s">
        <v>7246</v>
      </c>
      <c r="J1365" s="49" t="s">
        <v>7247</v>
      </c>
      <c r="K1365" s="6" t="s">
        <v>7248</v>
      </c>
      <c r="L1365" s="29">
        <f>IF($J$6="с учетом НДС",VLOOKUP(I1365,LEGEND!B:E,4,0)*(1-M1365),VLOOKUP(I1365,LEGEND!B:E,4,0)*(1-M1365)/1.2)</f>
        <v>1130</v>
      </c>
      <c r="M1365" s="57">
        <f>IF(AND(B1365&lt;&gt;"1_Электроинструмент",B1365&lt;&gt;"2_Садовая техника"),$J$5,IF($J$4&lt;=20%,$J$4,IFERROR(VLOOKUP(S1365,LEGEND!$L$2:$M$5,2,FALSE),$J$4)))</f>
        <v>0</v>
      </c>
      <c r="N1365" s="48" t="s">
        <v>60</v>
      </c>
      <c r="O1365" s="49" t="s">
        <v>60</v>
      </c>
      <c r="P1365" s="49" t="s">
        <v>66</v>
      </c>
      <c r="Q1365" s="49" t="s">
        <v>473</v>
      </c>
      <c r="R1365" s="50" t="s">
        <v>68</v>
      </c>
      <c r="S1365" s="49" t="s">
        <v>60</v>
      </c>
      <c r="T1365" s="73" t="str">
        <f>IF(_xlfn.XLOOKUP(I1365,LEGEND!B:B,LEGEND!H:H)&lt;&gt;"-",HYPERLINK(_xlfn.XLOOKUP(I1365,LEGEND!B:B,LEGEND!H:H),"link"),_xlfn.XLOOKUP(I1365,LEGEND!B:B,LEGEND!H:H))</f>
        <v>link</v>
      </c>
      <c r="U1365" s="73" t="str">
        <f>HYPERLINK(_xlfn.XLOOKUP(I1365,LEGEND!B:B,LEGEND!I:I))</f>
        <v>https://milwaukee-media-images.s3.amazonaws.com/hi/4932274069--Hero_1.jpg</v>
      </c>
      <c r="V1365" s="51" t="s">
        <v>7250</v>
      </c>
      <c r="W1365" s="63" t="s">
        <v>2772</v>
      </c>
      <c r="X1365" s="64">
        <v>230</v>
      </c>
      <c r="Y1365" s="64">
        <v>70</v>
      </c>
      <c r="Z1365" s="64">
        <v>150</v>
      </c>
      <c r="AA1365" s="84">
        <v>0.05</v>
      </c>
      <c r="AB1365" s="85">
        <v>1</v>
      </c>
      <c r="AC1365" s="85">
        <v>1</v>
      </c>
    </row>
    <row r="1366" spans="1:29" ht="25.5">
      <c r="A1366" s="1"/>
      <c r="B1366" s="6" t="s">
        <v>55</v>
      </c>
      <c r="C1366" s="6" t="s">
        <v>4069</v>
      </c>
      <c r="D1366" s="6" t="s">
        <v>1276</v>
      </c>
      <c r="E1366" s="49" t="s">
        <v>1277</v>
      </c>
      <c r="F1366" s="6" t="s">
        <v>4070</v>
      </c>
      <c r="G1366" s="6" t="s">
        <v>60</v>
      </c>
      <c r="H1366" s="6" t="s">
        <v>7220</v>
      </c>
      <c r="I1366" s="61" t="s">
        <v>7221</v>
      </c>
      <c r="J1366" s="49" t="s">
        <v>7222</v>
      </c>
      <c r="K1366" s="6" t="s">
        <v>7223</v>
      </c>
      <c r="L1366" s="29">
        <f>IF($J$6="с учетом НДС",VLOOKUP(I1366,LEGEND!B:E,4,0)*(1-M1366),VLOOKUP(I1366,LEGEND!B:E,4,0)*(1-M1366)/1.2)</f>
        <v>1250</v>
      </c>
      <c r="M1366" s="57">
        <f>IF(AND(B1366&lt;&gt;"1_Электроинструмент",B1366&lt;&gt;"2_Садовая техника"),$J$5,IF($J$4&lt;=20%,$J$4,IFERROR(VLOOKUP(S1366,LEGEND!$L$2:$M$5,2,FALSE),$J$4)))</f>
        <v>0</v>
      </c>
      <c r="N1366" s="48" t="s">
        <v>7224</v>
      </c>
      <c r="O1366" s="49" t="s">
        <v>60</v>
      </c>
      <c r="P1366" s="49" t="s">
        <v>66</v>
      </c>
      <c r="Q1366" s="49" t="s">
        <v>67</v>
      </c>
      <c r="R1366" s="50" t="s">
        <v>68</v>
      </c>
      <c r="S1366" s="49" t="s">
        <v>60</v>
      </c>
      <c r="T1366" s="73" t="str">
        <f>IF(_xlfn.XLOOKUP(I1366,LEGEND!B:B,LEGEND!H:H)&lt;&gt;"-",HYPERLINK(_xlfn.XLOOKUP(I1366,LEGEND!B:B,LEGEND!H:H),"link"),_xlfn.XLOOKUP(I1366,LEGEND!B:B,LEGEND!H:H))</f>
        <v>link</v>
      </c>
      <c r="U1366" s="73" t="str">
        <f>HYPERLINK(_xlfn.XLOOKUP(I1366,LEGEND!B:B,LEGEND!I:I))</f>
        <v>https://milwaukee-media-images.s3.amazonaws.com/hi/4932313192--Hero_1.jpg</v>
      </c>
      <c r="V1366" s="51" t="s">
        <v>7226</v>
      </c>
      <c r="W1366" s="63" t="s">
        <v>1189</v>
      </c>
      <c r="X1366" s="64">
        <v>140</v>
      </c>
      <c r="Y1366" s="64">
        <v>15</v>
      </c>
      <c r="Z1366" s="64">
        <v>80</v>
      </c>
      <c r="AA1366" s="84">
        <v>1.6E-2</v>
      </c>
      <c r="AB1366" s="85">
        <v>1</v>
      </c>
      <c r="AC1366" s="85">
        <v>1</v>
      </c>
    </row>
    <row r="1367" spans="1:29" ht="15">
      <c r="A1367" s="1"/>
      <c r="B1367" s="6" t="s">
        <v>55</v>
      </c>
      <c r="C1367" s="6" t="s">
        <v>4069</v>
      </c>
      <c r="D1367" s="6" t="s">
        <v>1276</v>
      </c>
      <c r="E1367" s="49" t="s">
        <v>1277</v>
      </c>
      <c r="F1367" s="6" t="s">
        <v>4070</v>
      </c>
      <c r="G1367" s="6" t="s">
        <v>60</v>
      </c>
      <c r="H1367" s="6" t="s">
        <v>7239</v>
      </c>
      <c r="I1367" s="61" t="s">
        <v>7240</v>
      </c>
      <c r="J1367" s="49" t="s">
        <v>7241</v>
      </c>
      <c r="K1367" s="6" t="s">
        <v>7242</v>
      </c>
      <c r="L1367" s="29">
        <f>IF($J$6="с учетом НДС",VLOOKUP(I1367,LEGEND!B:E,4,0)*(1-M1367),VLOOKUP(I1367,LEGEND!B:E,4,0)*(1-M1367)/1.2)</f>
        <v>1250</v>
      </c>
      <c r="M1367" s="57">
        <f>IF(AND(B1367&lt;&gt;"1_Электроинструмент",B1367&lt;&gt;"2_Садовая техника"),$J$5,IF($J$4&lt;=20%,$J$4,IFERROR(VLOOKUP(S1367,LEGEND!$L$2:$M$5,2,FALSE),$J$4)))</f>
        <v>0</v>
      </c>
      <c r="N1367" s="48" t="s">
        <v>7243</v>
      </c>
      <c r="O1367" s="49" t="s">
        <v>60</v>
      </c>
      <c r="P1367" s="49" t="s">
        <v>66</v>
      </c>
      <c r="Q1367" s="49" t="s">
        <v>473</v>
      </c>
      <c r="R1367" s="50" t="s">
        <v>68</v>
      </c>
      <c r="S1367" s="49" t="s">
        <v>60</v>
      </c>
      <c r="T1367" s="73" t="str">
        <f>IF(_xlfn.XLOOKUP(I1367,LEGEND!B:B,LEGEND!H:H)&lt;&gt;"-",HYPERLINK(_xlfn.XLOOKUP(I1367,LEGEND!B:B,LEGEND!H:H),"link"),_xlfn.XLOOKUP(I1367,LEGEND!B:B,LEGEND!H:H))</f>
        <v>link</v>
      </c>
      <c r="U1367" s="73" t="str">
        <f>HYPERLINK(_xlfn.XLOOKUP(I1367,LEGEND!B:B,LEGEND!I:I))</f>
        <v>https://milwaukee-media-images.s3.amazonaws.com/hi/4932313194--Hero_1.jpg</v>
      </c>
      <c r="V1367" s="51" t="s">
        <v>7244</v>
      </c>
      <c r="W1367" s="63" t="s">
        <v>1189</v>
      </c>
      <c r="X1367" s="64">
        <v>140</v>
      </c>
      <c r="Y1367" s="64">
        <v>15</v>
      </c>
      <c r="Z1367" s="64">
        <v>80</v>
      </c>
      <c r="AA1367" s="84">
        <v>1.4999999999999999E-2</v>
      </c>
      <c r="AB1367" s="85">
        <v>1</v>
      </c>
      <c r="AC1367" s="85">
        <v>1</v>
      </c>
    </row>
    <row r="1368" spans="1:29" ht="25.5">
      <c r="A1368" s="1"/>
      <c r="B1368" s="6" t="s">
        <v>55</v>
      </c>
      <c r="C1368" s="6" t="s">
        <v>4069</v>
      </c>
      <c r="D1368" s="6" t="s">
        <v>1276</v>
      </c>
      <c r="E1368" s="49" t="s">
        <v>1277</v>
      </c>
      <c r="F1368" s="6" t="s">
        <v>4070</v>
      </c>
      <c r="G1368" s="6" t="s">
        <v>60</v>
      </c>
      <c r="H1368" s="6" t="s">
        <v>7227</v>
      </c>
      <c r="I1368" s="61" t="s">
        <v>7228</v>
      </c>
      <c r="J1368" s="49" t="s">
        <v>7229</v>
      </c>
      <c r="K1368" s="6" t="s">
        <v>7230</v>
      </c>
      <c r="L1368" s="29">
        <f>IF($J$6="с учетом НДС",VLOOKUP(I1368,LEGEND!B:E,4,0)*(1-M1368),VLOOKUP(I1368,LEGEND!B:E,4,0)*(1-M1368)/1.2)</f>
        <v>1380</v>
      </c>
      <c r="M1368" s="57">
        <f>IF(AND(B1368&lt;&gt;"1_Электроинструмент",B1368&lt;&gt;"2_Садовая техника"),$J$5,IF($J$4&lt;=20%,$J$4,IFERROR(VLOOKUP(S1368,LEGEND!$L$2:$M$5,2,FALSE),$J$4)))</f>
        <v>0</v>
      </c>
      <c r="N1368" s="48" t="s">
        <v>7231</v>
      </c>
      <c r="O1368" s="49" t="s">
        <v>60</v>
      </c>
      <c r="P1368" s="49" t="s">
        <v>66</v>
      </c>
      <c r="Q1368" s="49" t="s">
        <v>67</v>
      </c>
      <c r="R1368" s="50" t="s">
        <v>68</v>
      </c>
      <c r="S1368" s="49" t="s">
        <v>60</v>
      </c>
      <c r="T1368" s="73" t="str">
        <f>IF(_xlfn.XLOOKUP(I1368,LEGEND!B:B,LEGEND!H:H)&lt;&gt;"-",HYPERLINK(_xlfn.XLOOKUP(I1368,LEGEND!B:B,LEGEND!H:H),"link"),_xlfn.XLOOKUP(I1368,LEGEND!B:B,LEGEND!H:H))</f>
        <v>link</v>
      </c>
      <c r="U1368" s="73" t="str">
        <f>HYPERLINK(_xlfn.XLOOKUP(I1368,LEGEND!B:B,LEGEND!I:I))</f>
        <v>https://milwaukee-media-images.s3.amazonaws.com/hi/4932313190--Hero_1.jpg</v>
      </c>
      <c r="V1368" s="51" t="s">
        <v>7232</v>
      </c>
      <c r="W1368" s="63" t="s">
        <v>1189</v>
      </c>
      <c r="X1368" s="64">
        <v>140</v>
      </c>
      <c r="Y1368" s="64">
        <v>15</v>
      </c>
      <c r="Z1368" s="64">
        <v>80</v>
      </c>
      <c r="AA1368" s="84">
        <v>1.2E-2</v>
      </c>
      <c r="AB1368" s="85">
        <v>1</v>
      </c>
      <c r="AC1368" s="85">
        <v>1</v>
      </c>
    </row>
    <row r="1369" spans="1:29" ht="15">
      <c r="A1369" s="1"/>
      <c r="B1369" s="6" t="s">
        <v>55</v>
      </c>
      <c r="C1369" s="6" t="s">
        <v>4069</v>
      </c>
      <c r="D1369" s="6" t="s">
        <v>1276</v>
      </c>
      <c r="E1369" s="49" t="s">
        <v>1277</v>
      </c>
      <c r="F1369" s="6" t="s">
        <v>4070</v>
      </c>
      <c r="G1369" s="6" t="s">
        <v>60</v>
      </c>
      <c r="H1369" s="6" t="s">
        <v>7233</v>
      </c>
      <c r="I1369" s="61" t="s">
        <v>7234</v>
      </c>
      <c r="J1369" s="49" t="s">
        <v>7235</v>
      </c>
      <c r="K1369" s="6" t="s">
        <v>7236</v>
      </c>
      <c r="L1369" s="29">
        <f>IF($J$6="с учетом НДС",VLOOKUP(I1369,LEGEND!B:E,4,0)*(1-M1369),VLOOKUP(I1369,LEGEND!B:E,4,0)*(1-M1369)/1.2)</f>
        <v>1500</v>
      </c>
      <c r="M1369" s="57">
        <f>IF(AND(B1369&lt;&gt;"1_Электроинструмент",B1369&lt;&gt;"2_Садовая техника"),$J$5,IF($J$4&lt;=20%,$J$4,IFERROR(VLOOKUP(S1369,LEGEND!$L$2:$M$5,2,FALSE),$J$4)))</f>
        <v>0</v>
      </c>
      <c r="N1369" s="48" t="s">
        <v>7237</v>
      </c>
      <c r="O1369" s="49" t="s">
        <v>60</v>
      </c>
      <c r="P1369" s="49" t="s">
        <v>66</v>
      </c>
      <c r="Q1369" s="49" t="s">
        <v>473</v>
      </c>
      <c r="R1369" s="50" t="s">
        <v>68</v>
      </c>
      <c r="S1369" s="49" t="s">
        <v>60</v>
      </c>
      <c r="T1369" s="73" t="str">
        <f>IF(_xlfn.XLOOKUP(I1369,LEGEND!B:B,LEGEND!H:H)&lt;&gt;"-",HYPERLINK(_xlfn.XLOOKUP(I1369,LEGEND!B:B,LEGEND!H:H),"link"),_xlfn.XLOOKUP(I1369,LEGEND!B:B,LEGEND!H:H))</f>
        <v>link</v>
      </c>
      <c r="U1369" s="73" t="str">
        <f>HYPERLINK(_xlfn.XLOOKUP(I1369,LEGEND!B:B,LEGEND!I:I))</f>
        <v>https://milwaukee-media-images.s3.amazonaws.com/hi/4932308974--Hero_1.jpg</v>
      </c>
      <c r="V1369" s="51" t="s">
        <v>7238</v>
      </c>
      <c r="W1369" s="63" t="s">
        <v>1189</v>
      </c>
      <c r="X1369" s="64">
        <v>13</v>
      </c>
      <c r="Y1369" s="64">
        <v>22</v>
      </c>
      <c r="Z1369" s="64">
        <v>13</v>
      </c>
      <c r="AA1369" s="84">
        <v>1.6E-2</v>
      </c>
      <c r="AB1369" s="85">
        <v>1</v>
      </c>
      <c r="AC1369" s="85">
        <v>1</v>
      </c>
    </row>
    <row r="1370" spans="1:29" ht="15">
      <c r="A1370" s="1"/>
      <c r="B1370" s="6" t="s">
        <v>55</v>
      </c>
      <c r="C1370" s="6" t="s">
        <v>4069</v>
      </c>
      <c r="D1370" s="6" t="s">
        <v>1276</v>
      </c>
      <c r="E1370" s="49" t="s">
        <v>1277</v>
      </c>
      <c r="F1370" s="6" t="s">
        <v>4070</v>
      </c>
      <c r="G1370" s="6" t="s">
        <v>60</v>
      </c>
      <c r="H1370" s="6" t="s">
        <v>7155</v>
      </c>
      <c r="I1370" s="61" t="s">
        <v>7156</v>
      </c>
      <c r="J1370" s="49" t="s">
        <v>7157</v>
      </c>
      <c r="K1370" s="6" t="s">
        <v>7155</v>
      </c>
      <c r="L1370" s="29">
        <f>IF($J$6="с учетом НДС",VLOOKUP(I1370,LEGEND!B:E,4,0)*(1-M1370),VLOOKUP(I1370,LEGEND!B:E,4,0)*(1-M1370)/1.2)</f>
        <v>3300</v>
      </c>
      <c r="M1370" s="57">
        <f>IF(AND(B1370&lt;&gt;"1_Электроинструмент",B1370&lt;&gt;"2_Садовая техника"),$J$5,IF($J$4&lt;=20%,$J$4,IFERROR(VLOOKUP(S1370,LEGEND!$L$2:$M$5,2,FALSE),$J$4)))</f>
        <v>0</v>
      </c>
      <c r="N1370" s="48" t="s">
        <v>7157</v>
      </c>
      <c r="O1370" s="49" t="s">
        <v>60</v>
      </c>
      <c r="P1370" s="49" t="s">
        <v>66</v>
      </c>
      <c r="Q1370" s="49" t="s">
        <v>473</v>
      </c>
      <c r="R1370" s="50" t="s">
        <v>68</v>
      </c>
      <c r="S1370" s="49" t="s">
        <v>60</v>
      </c>
      <c r="T1370" s="73" t="str">
        <f>IF(_xlfn.XLOOKUP(I1370,LEGEND!B:B,LEGEND!H:H)&lt;&gt;"-",HYPERLINK(_xlfn.XLOOKUP(I1370,LEGEND!B:B,LEGEND!H:H),"link"),_xlfn.XLOOKUP(I1370,LEGEND!B:B,LEGEND!H:H))</f>
        <v>link</v>
      </c>
      <c r="U1370" s="73" t="str">
        <f>HYPERLINK(_xlfn.XLOOKUP(I1370,LEGEND!B:B,LEGEND!I:I))</f>
        <v>https://milwaukee-media-images.s3.amazonaws.com/hi/48660978--Hero_1.jpg</v>
      </c>
      <c r="V1370" s="51" t="s">
        <v>7159</v>
      </c>
      <c r="W1370" s="63" t="s">
        <v>2403</v>
      </c>
      <c r="X1370" s="64">
        <v>97</v>
      </c>
      <c r="Y1370" s="64">
        <v>137</v>
      </c>
      <c r="Z1370" s="64">
        <v>15</v>
      </c>
      <c r="AA1370" s="84">
        <v>4.4999999999999998E-2</v>
      </c>
      <c r="AB1370" s="85">
        <v>1</v>
      </c>
      <c r="AC1370" s="85">
        <v>1</v>
      </c>
    </row>
    <row r="1371" spans="1:29" ht="25.5">
      <c r="A1371" s="1"/>
      <c r="B1371" s="6" t="s">
        <v>55</v>
      </c>
      <c r="C1371" s="6" t="s">
        <v>4069</v>
      </c>
      <c r="D1371" s="6" t="s">
        <v>1276</v>
      </c>
      <c r="E1371" s="49" t="s">
        <v>1277</v>
      </c>
      <c r="F1371" s="6" t="s">
        <v>4070</v>
      </c>
      <c r="G1371" s="6" t="s">
        <v>60</v>
      </c>
      <c r="H1371" s="6" t="s">
        <v>7143</v>
      </c>
      <c r="I1371" s="61" t="s">
        <v>7144</v>
      </c>
      <c r="J1371" s="49" t="s">
        <v>7145</v>
      </c>
      <c r="K1371" s="6" t="s">
        <v>7146</v>
      </c>
      <c r="L1371" s="29">
        <f>IF($J$6="с учетом НДС",VLOOKUP(I1371,LEGEND!B:E,4,0)*(1-M1371),VLOOKUP(I1371,LEGEND!B:E,4,0)*(1-M1371)/1.2)</f>
        <v>4800</v>
      </c>
      <c r="M1371" s="57">
        <f>IF(AND(B1371&lt;&gt;"1_Электроинструмент",B1371&lt;&gt;"2_Садовая техника"),$J$5,IF($J$4&lt;=20%,$J$4,IFERROR(VLOOKUP(S1371,LEGEND!$L$2:$M$5,2,FALSE),$J$4)))</f>
        <v>0</v>
      </c>
      <c r="N1371" s="48" t="s">
        <v>60</v>
      </c>
      <c r="O1371" s="49" t="s">
        <v>60</v>
      </c>
      <c r="P1371" s="49" t="s">
        <v>66</v>
      </c>
      <c r="Q1371" s="49" t="s">
        <v>67</v>
      </c>
      <c r="R1371" s="50" t="s">
        <v>68</v>
      </c>
      <c r="S1371" s="49" t="s">
        <v>60</v>
      </c>
      <c r="T1371" s="73" t="str">
        <f>IF(_xlfn.XLOOKUP(I1371,LEGEND!B:B,LEGEND!H:H)&lt;&gt;"-",HYPERLINK(_xlfn.XLOOKUP(I1371,LEGEND!B:B,LEGEND!H:H),"link"),_xlfn.XLOOKUP(I1371,LEGEND!B:B,LEGEND!H:H))</f>
        <v>link</v>
      </c>
      <c r="U1371" s="73" t="str">
        <f>HYPERLINK(_xlfn.XLOOKUP(I1371,LEGEND!B:B,LEGEND!I:I))</f>
        <v>https://milwaukee-media-images.s3.amazonaws.com/hi/48540100--Hero_1.jpg</v>
      </c>
      <c r="V1371" s="51" t="s">
        <v>7148</v>
      </c>
      <c r="W1371" s="63" t="s">
        <v>71</v>
      </c>
      <c r="X1371" s="64">
        <v>100</v>
      </c>
      <c r="Y1371" s="64">
        <v>76</v>
      </c>
      <c r="Z1371" s="64">
        <v>26</v>
      </c>
      <c r="AA1371" s="84">
        <v>3.7999999999999999E-2</v>
      </c>
      <c r="AB1371" s="85">
        <v>1</v>
      </c>
      <c r="AC1371" s="85">
        <v>1</v>
      </c>
    </row>
    <row r="1372" spans="1:29" ht="15">
      <c r="A1372" s="1"/>
      <c r="B1372" s="6" t="s">
        <v>55</v>
      </c>
      <c r="C1372" s="6" t="s">
        <v>4069</v>
      </c>
      <c r="D1372" s="6" t="s">
        <v>1276</v>
      </c>
      <c r="E1372" s="49" t="s">
        <v>1277</v>
      </c>
      <c r="F1372" s="6" t="s">
        <v>4070</v>
      </c>
      <c r="G1372" s="6" t="s">
        <v>60</v>
      </c>
      <c r="H1372" s="6" t="s">
        <v>7193</v>
      </c>
      <c r="I1372" s="61" t="s">
        <v>7194</v>
      </c>
      <c r="J1372" s="49" t="s">
        <v>7195</v>
      </c>
      <c r="K1372" s="6" t="s">
        <v>7196</v>
      </c>
      <c r="L1372" s="29">
        <f>IF($J$6="с учетом НДС",VLOOKUP(I1372,LEGEND!B:E,4,0)*(1-M1372),VLOOKUP(I1372,LEGEND!B:E,4,0)*(1-M1372)/1.2)</f>
        <v>4900</v>
      </c>
      <c r="M1372" s="57">
        <f>IF(AND(B1372&lt;&gt;"1_Электроинструмент",B1372&lt;&gt;"2_Садовая техника"),$J$5,IF($J$4&lt;=20%,$J$4,IFERROR(VLOOKUP(S1372,LEGEND!$L$2:$M$5,2,FALSE),$J$4)))</f>
        <v>0</v>
      </c>
      <c r="N1372" s="48" t="s">
        <v>7197</v>
      </c>
      <c r="O1372" s="49" t="s">
        <v>60</v>
      </c>
      <c r="P1372" s="49" t="s">
        <v>66</v>
      </c>
      <c r="Q1372" s="49" t="s">
        <v>473</v>
      </c>
      <c r="R1372" s="50" t="s">
        <v>68</v>
      </c>
      <c r="S1372" s="49" t="s">
        <v>60</v>
      </c>
      <c r="T1372" s="73" t="str">
        <f>IF(_xlfn.XLOOKUP(I1372,LEGEND!B:B,LEGEND!H:H)&lt;&gt;"-",HYPERLINK(_xlfn.XLOOKUP(I1372,LEGEND!B:B,LEGEND!H:H),"link"),_xlfn.XLOOKUP(I1372,LEGEND!B:B,LEGEND!H:H))</f>
        <v>link</v>
      </c>
      <c r="U1372" s="73" t="str">
        <f>HYPERLINK(_xlfn.XLOOKUP(I1372,LEGEND!B:B,LEGEND!I:I))</f>
        <v>https://milwaukee-media-images.s3.amazonaws.com/hi/4932478961--Hero_1.jpg</v>
      </c>
      <c r="V1372" s="51" t="s">
        <v>7199</v>
      </c>
      <c r="W1372" s="63" t="s">
        <v>71</v>
      </c>
      <c r="X1372" s="64">
        <v>75</v>
      </c>
      <c r="Y1372" s="64">
        <v>30</v>
      </c>
      <c r="Z1372" s="64">
        <v>100</v>
      </c>
      <c r="AA1372" s="84">
        <v>4.2000000000000003E-2</v>
      </c>
      <c r="AB1372" s="85">
        <v>1</v>
      </c>
      <c r="AC1372" s="85">
        <v>1</v>
      </c>
    </row>
    <row r="1373" spans="1:29" ht="25.5">
      <c r="A1373" s="1"/>
      <c r="B1373" s="6" t="s">
        <v>55</v>
      </c>
      <c r="C1373" s="6" t="s">
        <v>4069</v>
      </c>
      <c r="D1373" s="6" t="s">
        <v>1276</v>
      </c>
      <c r="E1373" s="49" t="s">
        <v>1277</v>
      </c>
      <c r="F1373" s="6" t="s">
        <v>4070</v>
      </c>
      <c r="G1373" s="6" t="s">
        <v>60</v>
      </c>
      <c r="H1373" s="6" t="s">
        <v>7188</v>
      </c>
      <c r="I1373" s="61" t="s">
        <v>7189</v>
      </c>
      <c r="J1373" s="49" t="s">
        <v>7190</v>
      </c>
      <c r="K1373" s="6" t="s">
        <v>7191</v>
      </c>
      <c r="L1373" s="29">
        <f>IF($J$6="с учетом НДС",VLOOKUP(I1373,LEGEND!B:E,4,0)*(1-M1373),VLOOKUP(I1373,LEGEND!B:E,4,0)*(1-M1373)/1.2)</f>
        <v>6300</v>
      </c>
      <c r="M1373" s="57">
        <f>IF(AND(B1373&lt;&gt;"1_Электроинструмент",B1373&lt;&gt;"2_Садовая техника"),$J$5,IF($J$4&lt;=20%,$J$4,IFERROR(VLOOKUP(S1373,LEGEND!$L$2:$M$5,2,FALSE),$J$4)))</f>
        <v>0</v>
      </c>
      <c r="N1373" s="48" t="s">
        <v>60</v>
      </c>
      <c r="O1373" s="49" t="s">
        <v>42</v>
      </c>
      <c r="P1373" s="49" t="s">
        <v>66</v>
      </c>
      <c r="Q1373" s="49" t="s">
        <v>473</v>
      </c>
      <c r="R1373" s="50">
        <v>44621</v>
      </c>
      <c r="S1373" s="49" t="s">
        <v>60</v>
      </c>
      <c r="T1373" s="73" t="str">
        <f>IF(_xlfn.XLOOKUP(I1373,LEGEND!B:B,LEGEND!H:H)&lt;&gt;"-",HYPERLINK(_xlfn.XLOOKUP(I1373,LEGEND!B:B,LEGEND!H:H),"link"),_xlfn.XLOOKUP(I1373,LEGEND!B:B,LEGEND!H:H))</f>
        <v>link</v>
      </c>
      <c r="U1373" s="73" t="str">
        <f>HYPERLINK(_xlfn.XLOOKUP(I1373,LEGEND!B:B,LEGEND!I:I))</f>
        <v>https://milwaukee-media-images.s3.amazonaws.com/hi/4932479797--Hero_1.jpg</v>
      </c>
      <c r="V1373" s="51" t="s">
        <v>7192</v>
      </c>
      <c r="W1373" s="63" t="s">
        <v>71</v>
      </c>
      <c r="X1373" s="64">
        <v>13</v>
      </c>
      <c r="Y1373" s="64">
        <v>77</v>
      </c>
      <c r="Z1373" s="64">
        <v>20</v>
      </c>
      <c r="AA1373" s="84">
        <v>1.6E-2</v>
      </c>
      <c r="AB1373" s="85">
        <v>1</v>
      </c>
      <c r="AC1373" s="85">
        <v>1</v>
      </c>
    </row>
    <row r="1374" spans="1:29" ht="25.5">
      <c r="A1374" s="1"/>
      <c r="B1374" s="6" t="s">
        <v>55</v>
      </c>
      <c r="C1374" s="6" t="s">
        <v>4069</v>
      </c>
      <c r="D1374" s="6" t="s">
        <v>1276</v>
      </c>
      <c r="E1374" s="49" t="s">
        <v>1277</v>
      </c>
      <c r="F1374" s="6" t="s">
        <v>4070</v>
      </c>
      <c r="G1374" s="6" t="s">
        <v>60</v>
      </c>
      <c r="H1374" s="6" t="s">
        <v>7137</v>
      </c>
      <c r="I1374" s="61" t="s">
        <v>7138</v>
      </c>
      <c r="J1374" s="49" t="s">
        <v>7139</v>
      </c>
      <c r="K1374" s="6" t="s">
        <v>7140</v>
      </c>
      <c r="L1374" s="29">
        <f>IF($J$6="с учетом НДС",VLOOKUP(I1374,LEGEND!B:E,4,0)*(1-M1374),VLOOKUP(I1374,LEGEND!B:E,4,0)*(1-M1374)/1.2)</f>
        <v>10100</v>
      </c>
      <c r="M1374" s="57">
        <f>IF(AND(B1374&lt;&gt;"1_Электроинструмент",B1374&lt;&gt;"2_Садовая техника"),$J$5,IF($J$4&lt;=20%,$J$4,IFERROR(VLOOKUP(S1374,LEGEND!$L$2:$M$5,2,FALSE),$J$4)))</f>
        <v>0</v>
      </c>
      <c r="N1374" s="48" t="s">
        <v>60</v>
      </c>
      <c r="O1374" s="49" t="s">
        <v>60</v>
      </c>
      <c r="P1374" s="49" t="s">
        <v>66</v>
      </c>
      <c r="Q1374" s="49" t="s">
        <v>67</v>
      </c>
      <c r="R1374" s="50" t="s">
        <v>68</v>
      </c>
      <c r="S1374" s="49" t="s">
        <v>60</v>
      </c>
      <c r="T1374" s="73" t="str">
        <f>IF(_xlfn.XLOOKUP(I1374,LEGEND!B:B,LEGEND!H:H)&lt;&gt;"-",HYPERLINK(_xlfn.XLOOKUP(I1374,LEGEND!B:B,LEGEND!H:H),"link"),_xlfn.XLOOKUP(I1374,LEGEND!B:B,LEGEND!H:H))</f>
        <v>link</v>
      </c>
      <c r="U1374" s="73" t="str">
        <f>HYPERLINK(_xlfn.XLOOKUP(I1374,LEGEND!B:B,LEGEND!I:I))</f>
        <v>https://milwaukee-media-images.s3.amazonaws.com/hi/48950100--Hero_1.jpg</v>
      </c>
      <c r="V1374" s="51" t="s">
        <v>7142</v>
      </c>
      <c r="W1374" s="63" t="s">
        <v>71</v>
      </c>
      <c r="X1374" s="64">
        <v>264</v>
      </c>
      <c r="Y1374" s="64">
        <v>102</v>
      </c>
      <c r="Z1374" s="64">
        <v>58</v>
      </c>
      <c r="AA1374" s="84">
        <v>0.39400000000000002</v>
      </c>
      <c r="AB1374" s="85">
        <v>1</v>
      </c>
      <c r="AC1374" s="85">
        <v>1</v>
      </c>
    </row>
    <row r="1375" spans="1:29" ht="15">
      <c r="A1375" s="1"/>
      <c r="B1375" s="6" t="s">
        <v>55</v>
      </c>
      <c r="C1375" s="6" t="s">
        <v>4069</v>
      </c>
      <c r="D1375" s="6" t="s">
        <v>1276</v>
      </c>
      <c r="E1375" s="49" t="s">
        <v>1277</v>
      </c>
      <c r="F1375" s="6" t="s">
        <v>4070</v>
      </c>
      <c r="G1375" s="6" t="s">
        <v>60</v>
      </c>
      <c r="H1375" s="6" t="s">
        <v>7200</v>
      </c>
      <c r="I1375" s="61" t="s">
        <v>7201</v>
      </c>
      <c r="J1375" s="49" t="s">
        <v>7202</v>
      </c>
      <c r="K1375" s="6" t="s">
        <v>7203</v>
      </c>
      <c r="L1375" s="29">
        <f>IF($J$6="с учетом НДС",VLOOKUP(I1375,LEGEND!B:E,4,0)*(1-M1375),VLOOKUP(I1375,LEGEND!B:E,4,0)*(1-M1375)/1.2)</f>
        <v>10600</v>
      </c>
      <c r="M1375" s="57">
        <f>IF(AND(B1375&lt;&gt;"1_Электроинструмент",B1375&lt;&gt;"2_Садовая техника"),$J$5,IF($J$4&lt;=20%,$J$4,IFERROR(VLOOKUP(S1375,LEGEND!$L$2:$M$5,2,FALSE),$J$4)))</f>
        <v>0</v>
      </c>
      <c r="N1375" s="48" t="s">
        <v>60</v>
      </c>
      <c r="O1375" s="49" t="s">
        <v>42</v>
      </c>
      <c r="P1375" s="49" t="s">
        <v>66</v>
      </c>
      <c r="Q1375" s="49" t="s">
        <v>473</v>
      </c>
      <c r="R1375" s="50">
        <v>44621</v>
      </c>
      <c r="S1375" s="49" t="s">
        <v>60</v>
      </c>
      <c r="T1375" s="73" t="str">
        <f>IF(_xlfn.XLOOKUP(I1375,LEGEND!B:B,LEGEND!H:H)&lt;&gt;"-",HYPERLINK(_xlfn.XLOOKUP(I1375,LEGEND!B:B,LEGEND!H:H),"link"),_xlfn.XLOOKUP(I1375,LEGEND!B:B,LEGEND!H:H))</f>
        <v>-</v>
      </c>
      <c r="U1375" s="73" t="str">
        <f>HYPERLINK(_xlfn.XLOOKUP(I1375,LEGEND!B:B,LEGEND!I:I))</f>
        <v>https://milwaukee-media-images.s3.amazonaws.com/hi/4932478924--Hero_1.jpg</v>
      </c>
      <c r="V1375" s="51" t="s">
        <v>7204</v>
      </c>
      <c r="W1375" s="63" t="s">
        <v>71</v>
      </c>
      <c r="X1375" s="64">
        <v>250</v>
      </c>
      <c r="Y1375" s="64">
        <v>250</v>
      </c>
      <c r="Z1375" s="64">
        <v>150</v>
      </c>
      <c r="AA1375" s="84">
        <v>1</v>
      </c>
      <c r="AB1375" s="85">
        <v>1</v>
      </c>
      <c r="AC1375" s="85">
        <v>1</v>
      </c>
    </row>
    <row r="1376" spans="1:29" ht="15">
      <c r="A1376" s="1"/>
      <c r="B1376" s="6" t="s">
        <v>55</v>
      </c>
      <c r="C1376" s="6" t="s">
        <v>4069</v>
      </c>
      <c r="D1376" s="6" t="s">
        <v>1276</v>
      </c>
      <c r="E1376" s="49" t="s">
        <v>1277</v>
      </c>
      <c r="F1376" s="6" t="s">
        <v>4070</v>
      </c>
      <c r="G1376" s="6" t="s">
        <v>60</v>
      </c>
      <c r="H1376" s="6" t="s">
        <v>7205</v>
      </c>
      <c r="I1376" s="61" t="s">
        <v>7206</v>
      </c>
      <c r="J1376" s="49" t="s">
        <v>7207</v>
      </c>
      <c r="K1376" s="6" t="s">
        <v>7208</v>
      </c>
      <c r="L1376" s="29">
        <f>IF($J$6="с учетом НДС",VLOOKUP(I1376,LEGEND!B:E,4,0)*(1-M1376),VLOOKUP(I1376,LEGEND!B:E,4,0)*(1-M1376)/1.2)</f>
        <v>10600</v>
      </c>
      <c r="M1376" s="57">
        <f>IF(AND(B1376&lt;&gt;"1_Электроинструмент",B1376&lt;&gt;"2_Садовая техника"),$J$5,IF($J$4&lt;=20%,$J$4,IFERROR(VLOOKUP(S1376,LEGEND!$L$2:$M$5,2,FALSE),$J$4)))</f>
        <v>0</v>
      </c>
      <c r="N1376" s="48" t="s">
        <v>60</v>
      </c>
      <c r="O1376" s="49" t="s">
        <v>42</v>
      </c>
      <c r="P1376" s="49" t="s">
        <v>66</v>
      </c>
      <c r="Q1376" s="49" t="s">
        <v>473</v>
      </c>
      <c r="R1376" s="50">
        <v>44621</v>
      </c>
      <c r="S1376" s="49" t="s">
        <v>60</v>
      </c>
      <c r="T1376" s="73" t="str">
        <f>IF(_xlfn.XLOOKUP(I1376,LEGEND!B:B,LEGEND!H:H)&lt;&gt;"-",HYPERLINK(_xlfn.XLOOKUP(I1376,LEGEND!B:B,LEGEND!H:H),"link"),_xlfn.XLOOKUP(I1376,LEGEND!B:B,LEGEND!H:H))</f>
        <v>-</v>
      </c>
      <c r="U1376" s="73" t="str">
        <f>HYPERLINK(_xlfn.XLOOKUP(I1376,LEGEND!B:B,LEGEND!I:I))</f>
        <v>https://milwaukee-media-images.s3.amazonaws.com/hi/4932478923--Hero_1.jpg</v>
      </c>
      <c r="V1376" s="51" t="s">
        <v>7209</v>
      </c>
      <c r="W1376" s="63" t="s">
        <v>71</v>
      </c>
      <c r="X1376" s="64">
        <v>95</v>
      </c>
      <c r="Y1376" s="64">
        <v>40</v>
      </c>
      <c r="Z1376" s="64">
        <v>65</v>
      </c>
      <c r="AA1376" s="84">
        <v>0.35399999999999998</v>
      </c>
      <c r="AB1376" s="85">
        <v>1</v>
      </c>
      <c r="AC1376" s="85">
        <v>1</v>
      </c>
    </row>
    <row r="1377" spans="1:29" ht="25.5">
      <c r="A1377" s="1"/>
      <c r="B1377" s="6" t="s">
        <v>55</v>
      </c>
      <c r="C1377" s="6" t="s">
        <v>4069</v>
      </c>
      <c r="D1377" s="6" t="s">
        <v>1276</v>
      </c>
      <c r="E1377" s="49" t="s">
        <v>1277</v>
      </c>
      <c r="F1377" s="6" t="s">
        <v>4070</v>
      </c>
      <c r="G1377" s="6" t="s">
        <v>60</v>
      </c>
      <c r="H1377" s="6" t="s">
        <v>7215</v>
      </c>
      <c r="I1377" s="61" t="s">
        <v>7216</v>
      </c>
      <c r="J1377" s="49" t="s">
        <v>7217</v>
      </c>
      <c r="K1377" s="6" t="s">
        <v>7218</v>
      </c>
      <c r="L1377" s="29">
        <f>IF($J$6="с учетом НДС",VLOOKUP(I1377,LEGEND!B:E,4,0)*(1-M1377),VLOOKUP(I1377,LEGEND!B:E,4,0)*(1-M1377)/1.2)</f>
        <v>10600</v>
      </c>
      <c r="M1377" s="57">
        <f>IF(AND(B1377&lt;&gt;"1_Электроинструмент",B1377&lt;&gt;"2_Садовая техника"),$J$5,IF($J$4&lt;=20%,$J$4,IFERROR(VLOOKUP(S1377,LEGEND!$L$2:$M$5,2,FALSE),$J$4)))</f>
        <v>0</v>
      </c>
      <c r="N1377" s="48" t="s">
        <v>60</v>
      </c>
      <c r="O1377" s="49" t="s">
        <v>42</v>
      </c>
      <c r="P1377" s="49" t="s">
        <v>66</v>
      </c>
      <c r="Q1377" s="49" t="s">
        <v>473</v>
      </c>
      <c r="R1377" s="50">
        <v>44621</v>
      </c>
      <c r="S1377" s="49" t="s">
        <v>60</v>
      </c>
      <c r="T1377" s="73" t="str">
        <f>IF(_xlfn.XLOOKUP(I1377,LEGEND!B:B,LEGEND!H:H)&lt;&gt;"-",HYPERLINK(_xlfn.XLOOKUP(I1377,LEGEND!B:B,LEGEND!H:H),"link"),_xlfn.XLOOKUP(I1377,LEGEND!B:B,LEGEND!H:H))</f>
        <v>-</v>
      </c>
      <c r="U1377" s="73" t="str">
        <f>HYPERLINK(_xlfn.XLOOKUP(I1377,LEGEND!B:B,LEGEND!I:I))</f>
        <v>https://milwaukee-media-images.s3.amazonaws.com/hi/4932478925--Hero_1.jpg</v>
      </c>
      <c r="V1377" s="51" t="s">
        <v>7219</v>
      </c>
      <c r="W1377" s="63" t="s">
        <v>71</v>
      </c>
      <c r="X1377" s="64">
        <v>250</v>
      </c>
      <c r="Y1377" s="64">
        <v>250</v>
      </c>
      <c r="Z1377" s="64">
        <v>150</v>
      </c>
      <c r="AA1377" s="84">
        <v>1</v>
      </c>
      <c r="AB1377" s="85">
        <v>1</v>
      </c>
      <c r="AC1377" s="85">
        <v>1</v>
      </c>
    </row>
    <row r="1378" spans="1:29" ht="15">
      <c r="A1378" s="1"/>
      <c r="B1378" s="6" t="s">
        <v>55</v>
      </c>
      <c r="C1378" s="6" t="s">
        <v>4069</v>
      </c>
      <c r="D1378" s="6" t="s">
        <v>1276</v>
      </c>
      <c r="E1378" s="49" t="s">
        <v>1277</v>
      </c>
      <c r="F1378" s="6" t="s">
        <v>4070</v>
      </c>
      <c r="G1378" s="6" t="s">
        <v>60</v>
      </c>
      <c r="H1378" s="6" t="s">
        <v>7182</v>
      </c>
      <c r="I1378" s="61" t="s">
        <v>7183</v>
      </c>
      <c r="J1378" s="49" t="s">
        <v>7184</v>
      </c>
      <c r="K1378" s="6" t="s">
        <v>7185</v>
      </c>
      <c r="L1378" s="29">
        <f>IF($J$6="с учетом НДС",VLOOKUP(I1378,LEGEND!B:E,4,0)*(1-M1378),VLOOKUP(I1378,LEGEND!B:E,4,0)*(1-M1378)/1.2)</f>
        <v>12500</v>
      </c>
      <c r="M1378" s="57">
        <f>IF(AND(B1378&lt;&gt;"1_Электроинструмент",B1378&lt;&gt;"2_Садовая техника"),$J$5,IF($J$4&lt;=20%,$J$4,IFERROR(VLOOKUP(S1378,LEGEND!$L$2:$M$5,2,FALSE),$J$4)))</f>
        <v>0</v>
      </c>
      <c r="N1378" s="48" t="s">
        <v>60</v>
      </c>
      <c r="O1378" s="49" t="s">
        <v>60</v>
      </c>
      <c r="P1378" s="49" t="s">
        <v>66</v>
      </c>
      <c r="Q1378" s="49" t="s">
        <v>473</v>
      </c>
      <c r="R1378" s="50" t="s">
        <v>68</v>
      </c>
      <c r="S1378" s="49" t="s">
        <v>60</v>
      </c>
      <c r="T1378" s="73" t="str">
        <f>IF(_xlfn.XLOOKUP(I1378,LEGEND!B:B,LEGEND!H:H)&lt;&gt;"-",HYPERLINK(_xlfn.XLOOKUP(I1378,LEGEND!B:B,LEGEND!H:H),"link"),_xlfn.XLOOKUP(I1378,LEGEND!B:B,LEGEND!H:H))</f>
        <v>link</v>
      </c>
      <c r="U1378" s="73" t="str">
        <f>HYPERLINK(_xlfn.XLOOKUP(I1378,LEGEND!B:B,LEGEND!I:I))</f>
        <v>https://milwaukee-media-images.s3.amazonaws.com/hi/4932478962--Hero_1.jpg</v>
      </c>
      <c r="V1378" s="51" t="s">
        <v>7187</v>
      </c>
      <c r="W1378" s="63" t="s">
        <v>71</v>
      </c>
      <c r="X1378" s="64">
        <v>285</v>
      </c>
      <c r="Y1378" s="64">
        <v>108</v>
      </c>
      <c r="Z1378" s="64">
        <v>58</v>
      </c>
      <c r="AA1378" s="84">
        <v>0.47</v>
      </c>
      <c r="AB1378" s="85">
        <v>1</v>
      </c>
      <c r="AC1378" s="85">
        <v>1</v>
      </c>
    </row>
    <row r="1379" spans="1:29" ht="15">
      <c r="A1379" s="1"/>
      <c r="B1379" s="6" t="s">
        <v>55</v>
      </c>
      <c r="C1379" s="6" t="s">
        <v>4069</v>
      </c>
      <c r="D1379" s="6" t="s">
        <v>1276</v>
      </c>
      <c r="E1379" s="49" t="s">
        <v>1277</v>
      </c>
      <c r="F1379" s="6" t="s">
        <v>4070</v>
      </c>
      <c r="G1379" s="6" t="s">
        <v>60</v>
      </c>
      <c r="H1379" s="6" t="s">
        <v>7149</v>
      </c>
      <c r="I1379" s="61" t="s">
        <v>7150</v>
      </c>
      <c r="J1379" s="49" t="s">
        <v>7151</v>
      </c>
      <c r="K1379" s="6" t="s">
        <v>7152</v>
      </c>
      <c r="L1379" s="29">
        <f>IF($J$6="с учетом НДС",VLOOKUP(I1379,LEGEND!B:E,4,0)*(1-M1379),VLOOKUP(I1379,LEGEND!B:E,4,0)*(1-M1379)/1.2)</f>
        <v>14800</v>
      </c>
      <c r="M1379" s="57">
        <f>IF(AND(B1379&lt;&gt;"1_Электроинструмент",B1379&lt;&gt;"2_Садовая техника"),$J$5,IF($J$4&lt;=20%,$J$4,IFERROR(VLOOKUP(S1379,LEGEND!$L$2:$M$5,2,FALSE),$J$4)))</f>
        <v>0</v>
      </c>
      <c r="N1379" s="48" t="s">
        <v>7151</v>
      </c>
      <c r="O1379" s="49" t="s">
        <v>60</v>
      </c>
      <c r="P1379" s="49" t="s">
        <v>66</v>
      </c>
      <c r="Q1379" s="49" t="s">
        <v>473</v>
      </c>
      <c r="R1379" s="50" t="s">
        <v>68</v>
      </c>
      <c r="S1379" s="49" t="s">
        <v>60</v>
      </c>
      <c r="T1379" s="73" t="str">
        <f>IF(_xlfn.XLOOKUP(I1379,LEGEND!B:B,LEGEND!H:H)&lt;&gt;"-",HYPERLINK(_xlfn.XLOOKUP(I1379,LEGEND!B:B,LEGEND!H:H),"link"),_xlfn.XLOOKUP(I1379,LEGEND!B:B,LEGEND!H:H))</f>
        <v>link</v>
      </c>
      <c r="U1379" s="73" t="str">
        <f>HYPERLINK(_xlfn.XLOOKUP(I1379,LEGEND!B:B,LEGEND!I:I))</f>
        <v>https://milwaukee-media-images.s3.amazonaws.com/hi/4932383357--Hero_1.jpg</v>
      </c>
      <c r="V1379" s="51" t="s">
        <v>7154</v>
      </c>
      <c r="W1379" s="63" t="s">
        <v>1189</v>
      </c>
      <c r="X1379" s="64">
        <v>315</v>
      </c>
      <c r="Y1379" s="64">
        <v>375</v>
      </c>
      <c r="Z1379" s="64">
        <v>304</v>
      </c>
      <c r="AA1379" s="84">
        <v>4.9720000000000004</v>
      </c>
      <c r="AB1379" s="85">
        <v>1</v>
      </c>
      <c r="AC1379" s="85">
        <v>1</v>
      </c>
    </row>
    <row r="1380" spans="1:29" ht="15">
      <c r="A1380" s="1"/>
      <c r="B1380" s="6" t="s">
        <v>55</v>
      </c>
      <c r="C1380" s="6" t="s">
        <v>4069</v>
      </c>
      <c r="D1380" s="6" t="s">
        <v>1276</v>
      </c>
      <c r="E1380" s="49" t="s">
        <v>1277</v>
      </c>
      <c r="F1380" s="6" t="s">
        <v>4070</v>
      </c>
      <c r="G1380" s="6" t="s">
        <v>60</v>
      </c>
      <c r="H1380" s="6" t="s">
        <v>7210</v>
      </c>
      <c r="I1380" s="61" t="s">
        <v>7211</v>
      </c>
      <c r="J1380" s="49" t="s">
        <v>7212</v>
      </c>
      <c r="K1380" s="6" t="s">
        <v>7213</v>
      </c>
      <c r="L1380" s="29">
        <f>IF($J$6="с учетом НДС",VLOOKUP(I1380,LEGEND!B:E,4,0)*(1-M1380),VLOOKUP(I1380,LEGEND!B:E,4,0)*(1-M1380)/1.2)</f>
        <v>15600</v>
      </c>
      <c r="M1380" s="57">
        <f>IF(AND(B1380&lt;&gt;"1_Электроинструмент",B1380&lt;&gt;"2_Садовая техника"),$J$5,IF($J$4&lt;=20%,$J$4,IFERROR(VLOOKUP(S1380,LEGEND!$L$2:$M$5,2,FALSE),$J$4)))</f>
        <v>0</v>
      </c>
      <c r="N1380" s="48" t="s">
        <v>60</v>
      </c>
      <c r="O1380" s="49" t="s">
        <v>42</v>
      </c>
      <c r="P1380" s="49" t="s">
        <v>66</v>
      </c>
      <c r="Q1380" s="49" t="s">
        <v>473</v>
      </c>
      <c r="R1380" s="50">
        <v>44621</v>
      </c>
      <c r="S1380" s="49" t="s">
        <v>60</v>
      </c>
      <c r="T1380" s="73" t="str">
        <f>IF(_xlfn.XLOOKUP(I1380,LEGEND!B:B,LEGEND!H:H)&lt;&gt;"-",HYPERLINK(_xlfn.XLOOKUP(I1380,LEGEND!B:B,LEGEND!H:H),"link"),_xlfn.XLOOKUP(I1380,LEGEND!B:B,LEGEND!H:H))</f>
        <v>-</v>
      </c>
      <c r="U1380" s="73" t="str">
        <f>HYPERLINK(_xlfn.XLOOKUP(I1380,LEGEND!B:B,LEGEND!I:I))</f>
        <v>https://milwaukee-media-images.s3.amazonaws.com/hi/4932478926--Hero_1.jpg</v>
      </c>
      <c r="V1380" s="51" t="s">
        <v>7214</v>
      </c>
      <c r="W1380" s="63" t="s">
        <v>71</v>
      </c>
      <c r="X1380" s="64">
        <v>800</v>
      </c>
      <c r="Y1380" s="64">
        <v>600</v>
      </c>
      <c r="Z1380" s="64">
        <v>150</v>
      </c>
      <c r="AA1380" s="84">
        <v>2.5</v>
      </c>
      <c r="AB1380" s="85">
        <v>1</v>
      </c>
      <c r="AC1380" s="85">
        <v>1</v>
      </c>
    </row>
    <row r="1381" spans="1:29" ht="25.5">
      <c r="A1381" s="1"/>
      <c r="B1381" s="6" t="s">
        <v>55</v>
      </c>
      <c r="C1381" s="6" t="s">
        <v>4069</v>
      </c>
      <c r="D1381" s="6" t="s">
        <v>1276</v>
      </c>
      <c r="E1381" s="49" t="s">
        <v>1277</v>
      </c>
      <c r="F1381" s="6" t="s">
        <v>4070</v>
      </c>
      <c r="G1381" s="6" t="s">
        <v>60</v>
      </c>
      <c r="H1381" s="6" t="s">
        <v>7164</v>
      </c>
      <c r="I1381" s="61" t="s">
        <v>7165</v>
      </c>
      <c r="J1381" s="49" t="s">
        <v>7166</v>
      </c>
      <c r="K1381" s="6" t="s">
        <v>7167</v>
      </c>
      <c r="L1381" s="29">
        <f>IF($J$6="с учетом НДС",VLOOKUP(I1381,LEGEND!B:E,4,0)*(1-M1381),VLOOKUP(I1381,LEGEND!B:E,4,0)*(1-M1381)/1.2)</f>
        <v>21300</v>
      </c>
      <c r="M1381" s="57">
        <f>IF(AND(B1381&lt;&gt;"1_Электроинструмент",B1381&lt;&gt;"2_Садовая техника"),$J$5,IF($J$4&lt;=20%,$J$4,IFERROR(VLOOKUP(S1381,LEGEND!$L$2:$M$5,2,FALSE),$J$4)))</f>
        <v>0</v>
      </c>
      <c r="N1381" s="48" t="s">
        <v>60</v>
      </c>
      <c r="O1381" s="49" t="s">
        <v>60</v>
      </c>
      <c r="P1381" s="49" t="s">
        <v>66</v>
      </c>
      <c r="Q1381" s="49" t="s">
        <v>473</v>
      </c>
      <c r="R1381" s="50" t="s">
        <v>68</v>
      </c>
      <c r="S1381" s="49" t="s">
        <v>60</v>
      </c>
      <c r="T1381" s="73" t="str">
        <f>IF(_xlfn.XLOOKUP(I1381,LEGEND!B:B,LEGEND!H:H)&lt;&gt;"-",HYPERLINK(_xlfn.XLOOKUP(I1381,LEGEND!B:B,LEGEND!H:H),"link"),_xlfn.XLOOKUP(I1381,LEGEND!B:B,LEGEND!H:H))</f>
        <v>link</v>
      </c>
      <c r="U1381" s="73" t="str">
        <f>HYPERLINK(_xlfn.XLOOKUP(I1381,LEGEND!B:B,LEGEND!I:I))</f>
        <v>https://milwaukee-media-images.s3.amazonaws.com/hi/4932478839--Hero_1.jpg</v>
      </c>
      <c r="V1381" s="51" t="s">
        <v>7169</v>
      </c>
      <c r="W1381" s="63" t="s">
        <v>71</v>
      </c>
      <c r="X1381" s="64">
        <v>248</v>
      </c>
      <c r="Y1381" s="64">
        <v>165</v>
      </c>
      <c r="Z1381" s="64">
        <v>97</v>
      </c>
      <c r="AA1381" s="84">
        <v>2.476</v>
      </c>
      <c r="AB1381" s="85">
        <v>1</v>
      </c>
      <c r="AC1381" s="85">
        <v>1</v>
      </c>
    </row>
    <row r="1382" spans="1:29" ht="25.5">
      <c r="A1382" s="1"/>
      <c r="B1382" s="6" t="s">
        <v>55</v>
      </c>
      <c r="C1382" s="6" t="s">
        <v>4069</v>
      </c>
      <c r="D1382" s="6" t="s">
        <v>1276</v>
      </c>
      <c r="E1382" s="49" t="s">
        <v>1277</v>
      </c>
      <c r="F1382" s="6" t="s">
        <v>4070</v>
      </c>
      <c r="G1382" s="6" t="s">
        <v>60</v>
      </c>
      <c r="H1382" s="6" t="s">
        <v>7170</v>
      </c>
      <c r="I1382" s="61" t="s">
        <v>7171</v>
      </c>
      <c r="J1382" s="49" t="s">
        <v>7172</v>
      </c>
      <c r="K1382" s="6" t="s">
        <v>7173</v>
      </c>
      <c r="L1382" s="29">
        <f>IF($J$6="с учетом НДС",VLOOKUP(I1382,LEGEND!B:E,4,0)*(1-M1382),VLOOKUP(I1382,LEGEND!B:E,4,0)*(1-M1382)/1.2)</f>
        <v>21300</v>
      </c>
      <c r="M1382" s="57">
        <f>IF(AND(B1382&lt;&gt;"1_Электроинструмент",B1382&lt;&gt;"2_Садовая техника"),$J$5,IF($J$4&lt;=20%,$J$4,IFERROR(VLOOKUP(S1382,LEGEND!$L$2:$M$5,2,FALSE),$J$4)))</f>
        <v>0</v>
      </c>
      <c r="N1382" s="48" t="s">
        <v>60</v>
      </c>
      <c r="O1382" s="49" t="s">
        <v>60</v>
      </c>
      <c r="P1382" s="49" t="s">
        <v>66</v>
      </c>
      <c r="Q1382" s="49" t="s">
        <v>473</v>
      </c>
      <c r="R1382" s="50" t="s">
        <v>68</v>
      </c>
      <c r="S1382" s="49" t="s">
        <v>60</v>
      </c>
      <c r="T1382" s="73" t="str">
        <f>IF(_xlfn.XLOOKUP(I1382,LEGEND!B:B,LEGEND!H:H)&lt;&gt;"-",HYPERLINK(_xlfn.XLOOKUP(I1382,LEGEND!B:B,LEGEND!H:H),"link"),_xlfn.XLOOKUP(I1382,LEGEND!B:B,LEGEND!H:H))</f>
        <v>link</v>
      </c>
      <c r="U1382" s="73" t="str">
        <f>HYPERLINK(_xlfn.XLOOKUP(I1382,LEGEND!B:B,LEGEND!I:I))</f>
        <v>https://milwaukee-media-images.s3.amazonaws.com/hi/4932478838--Hero_1.jpg</v>
      </c>
      <c r="V1382" s="51" t="s">
        <v>7175</v>
      </c>
      <c r="W1382" s="63" t="s">
        <v>71</v>
      </c>
      <c r="X1382" s="64">
        <v>248</v>
      </c>
      <c r="Y1382" s="64">
        <v>165</v>
      </c>
      <c r="Z1382" s="64">
        <v>98</v>
      </c>
      <c r="AA1382" s="84">
        <v>2.48</v>
      </c>
      <c r="AB1382" s="85">
        <v>1</v>
      </c>
      <c r="AC1382" s="85">
        <v>1</v>
      </c>
    </row>
    <row r="1383" spans="1:29" ht="25.5">
      <c r="A1383" s="1"/>
      <c r="B1383" s="6" t="s">
        <v>55</v>
      </c>
      <c r="C1383" s="6" t="s">
        <v>4069</v>
      </c>
      <c r="D1383" s="6" t="s">
        <v>1276</v>
      </c>
      <c r="E1383" s="49" t="s">
        <v>1277</v>
      </c>
      <c r="F1383" s="6" t="s">
        <v>4070</v>
      </c>
      <c r="G1383" s="6" t="s">
        <v>60</v>
      </c>
      <c r="H1383" s="6" t="s">
        <v>7176</v>
      </c>
      <c r="I1383" s="61" t="s">
        <v>7177</v>
      </c>
      <c r="J1383" s="49" t="s">
        <v>7178</v>
      </c>
      <c r="K1383" s="6" t="s">
        <v>7179</v>
      </c>
      <c r="L1383" s="29">
        <f>IF($J$6="с учетом НДС",VLOOKUP(I1383,LEGEND!B:E,4,0)*(1-M1383),VLOOKUP(I1383,LEGEND!B:E,4,0)*(1-M1383)/1.2)</f>
        <v>21300</v>
      </c>
      <c r="M1383" s="57">
        <f>IF(AND(B1383&lt;&gt;"1_Электроинструмент",B1383&lt;&gt;"2_Садовая техника"),$J$5,IF($J$4&lt;=20%,$J$4,IFERROR(VLOOKUP(S1383,LEGEND!$L$2:$M$5,2,FALSE),$J$4)))</f>
        <v>0</v>
      </c>
      <c r="N1383" s="48" t="s">
        <v>60</v>
      </c>
      <c r="O1383" s="49" t="s">
        <v>60</v>
      </c>
      <c r="P1383" s="49" t="s">
        <v>66</v>
      </c>
      <c r="Q1383" s="49" t="s">
        <v>473</v>
      </c>
      <c r="R1383" s="50" t="s">
        <v>68</v>
      </c>
      <c r="S1383" s="49" t="s">
        <v>60</v>
      </c>
      <c r="T1383" s="73" t="str">
        <f>IF(_xlfn.XLOOKUP(I1383,LEGEND!B:B,LEGEND!H:H)&lt;&gt;"-",HYPERLINK(_xlfn.XLOOKUP(I1383,LEGEND!B:B,LEGEND!H:H),"link"),_xlfn.XLOOKUP(I1383,LEGEND!B:B,LEGEND!H:H))</f>
        <v>link</v>
      </c>
      <c r="U1383" s="73" t="str">
        <f>HYPERLINK(_xlfn.XLOOKUP(I1383,LEGEND!B:B,LEGEND!I:I))</f>
        <v>https://milwaukee-media-images.s3.amazonaws.com/hi/4932478840--Hero_1.jpg</v>
      </c>
      <c r="V1383" s="51" t="s">
        <v>7181</v>
      </c>
      <c r="W1383" s="63" t="s">
        <v>71</v>
      </c>
      <c r="X1383" s="64">
        <v>248</v>
      </c>
      <c r="Y1383" s="64">
        <v>165</v>
      </c>
      <c r="Z1383" s="64">
        <v>97</v>
      </c>
      <c r="AA1383" s="84">
        <v>2.476</v>
      </c>
      <c r="AB1383" s="85">
        <v>1</v>
      </c>
      <c r="AC1383" s="85">
        <v>1</v>
      </c>
    </row>
    <row r="1384" spans="1:29" ht="15">
      <c r="A1384" s="1"/>
      <c r="B1384" s="6" t="s">
        <v>55</v>
      </c>
      <c r="C1384" s="6" t="s">
        <v>4069</v>
      </c>
      <c r="D1384" s="6" t="s">
        <v>1276</v>
      </c>
      <c r="E1384" s="49" t="s">
        <v>1277</v>
      </c>
      <c r="F1384" s="6" t="s">
        <v>4069</v>
      </c>
      <c r="G1384" s="6" t="s">
        <v>60</v>
      </c>
      <c r="H1384" s="6" t="s">
        <v>8666</v>
      </c>
      <c r="I1384" s="60" t="s">
        <v>8667</v>
      </c>
      <c r="J1384" s="49" t="s">
        <v>8668</v>
      </c>
      <c r="K1384" s="6" t="s">
        <v>8669</v>
      </c>
      <c r="L1384" s="29">
        <f>IF($J$6="с учетом НДС",VLOOKUP(I1384,LEGEND!B:E,4,0)*(1-M1384),VLOOKUP(I1384,LEGEND!B:E,4,0)*(1-M1384)/1.2)</f>
        <v>15800</v>
      </c>
      <c r="M1384" s="57">
        <f>IF(AND(B1384&lt;&gt;"1_Электроинструмент",B1384&lt;&gt;"2_Садовая техника"),$J$5,IF($J$4&lt;=20%,$J$4,IFERROR(VLOOKUP(S1384,LEGEND!$L$2:$M$5,2,FALSE),$J$4)))</f>
        <v>0</v>
      </c>
      <c r="N1384" s="48" t="s">
        <v>60</v>
      </c>
      <c r="O1384" s="49" t="s">
        <v>60</v>
      </c>
      <c r="P1384" s="49" t="s">
        <v>66</v>
      </c>
      <c r="Q1384" s="49" t="s">
        <v>473</v>
      </c>
      <c r="R1384" s="50" t="s">
        <v>68</v>
      </c>
      <c r="S1384" s="49" t="s">
        <v>60</v>
      </c>
      <c r="T1384" s="73" t="str">
        <f>IF(_xlfn.XLOOKUP(I1384,LEGEND!B:B,LEGEND!H:H)&lt;&gt;"-",HYPERLINK(_xlfn.XLOOKUP(I1384,LEGEND!B:B,LEGEND!H:H),"link"),_xlfn.XLOOKUP(I1384,LEGEND!B:B,LEGEND!H:H))</f>
        <v>-</v>
      </c>
      <c r="U1384" s="73" t="str">
        <f>HYPERLINK(_xlfn.XLOOKUP(I1384,LEGEND!B:B,LEGEND!I:I))</f>
        <v>-</v>
      </c>
      <c r="V1384" s="51" t="s">
        <v>8670</v>
      </c>
      <c r="W1384" s="63" t="s">
        <v>2403</v>
      </c>
      <c r="X1384" s="64">
        <v>333</v>
      </c>
      <c r="Y1384" s="64">
        <v>304</v>
      </c>
      <c r="Z1384" s="64">
        <v>16</v>
      </c>
      <c r="AA1384" s="84">
        <v>0.12</v>
      </c>
      <c r="AB1384" s="85">
        <v>1</v>
      </c>
      <c r="AC1384" s="85">
        <v>1</v>
      </c>
    </row>
    <row r="1385" spans="1:29" ht="15">
      <c r="A1385" s="1"/>
      <c r="B1385" s="6" t="s">
        <v>55</v>
      </c>
      <c r="C1385" s="6" t="s">
        <v>4069</v>
      </c>
      <c r="D1385" s="6" t="s">
        <v>1276</v>
      </c>
      <c r="E1385" s="49" t="s">
        <v>1277</v>
      </c>
      <c r="F1385" s="6" t="s">
        <v>4069</v>
      </c>
      <c r="G1385" s="6" t="s">
        <v>60</v>
      </c>
      <c r="H1385" s="6" t="s">
        <v>8671</v>
      </c>
      <c r="I1385" s="60" t="s">
        <v>8672</v>
      </c>
      <c r="J1385" s="49" t="s">
        <v>8673</v>
      </c>
      <c r="K1385" s="6" t="s">
        <v>8674</v>
      </c>
      <c r="L1385" s="29">
        <f>IF($J$6="с учетом НДС",VLOOKUP(I1385,LEGEND!B:E,4,0)*(1-M1385),VLOOKUP(I1385,LEGEND!B:E,4,0)*(1-M1385)/1.2)</f>
        <v>25400</v>
      </c>
      <c r="M1385" s="57">
        <f>IF(AND(B1385&lt;&gt;"1_Электроинструмент",B1385&lt;&gt;"2_Садовая техника"),$J$5,IF($J$4&lt;=20%,$J$4,IFERROR(VLOOKUP(S1385,LEGEND!$L$2:$M$5,2,FALSE),$J$4)))</f>
        <v>0</v>
      </c>
      <c r="N1385" s="48" t="s">
        <v>60</v>
      </c>
      <c r="O1385" s="49" t="s">
        <v>60</v>
      </c>
      <c r="P1385" s="49" t="s">
        <v>66</v>
      </c>
      <c r="Q1385" s="49" t="s">
        <v>473</v>
      </c>
      <c r="R1385" s="50" t="s">
        <v>68</v>
      </c>
      <c r="S1385" s="49" t="s">
        <v>60</v>
      </c>
      <c r="T1385" s="73" t="str">
        <f>IF(_xlfn.XLOOKUP(I1385,LEGEND!B:B,LEGEND!H:H)&lt;&gt;"-",HYPERLINK(_xlfn.XLOOKUP(I1385,LEGEND!B:B,LEGEND!H:H),"link"),_xlfn.XLOOKUP(I1385,LEGEND!B:B,LEGEND!H:H))</f>
        <v>-</v>
      </c>
      <c r="U1385" s="73" t="str">
        <f>HYPERLINK(_xlfn.XLOOKUP(I1385,LEGEND!B:B,LEGEND!I:I))</f>
        <v>-</v>
      </c>
      <c r="V1385" s="51" t="s">
        <v>8675</v>
      </c>
      <c r="W1385" s="63" t="s">
        <v>2403</v>
      </c>
      <c r="X1385" s="64">
        <v>340</v>
      </c>
      <c r="Y1385" s="64">
        <v>308</v>
      </c>
      <c r="Z1385" s="64">
        <v>26</v>
      </c>
      <c r="AA1385" s="84">
        <v>0.17</v>
      </c>
      <c r="AB1385" s="85">
        <v>1</v>
      </c>
      <c r="AC1385" s="85">
        <v>1</v>
      </c>
    </row>
    <row r="1386" spans="1:29" ht="15">
      <c r="A1386" s="1"/>
      <c r="B1386" s="6" t="s">
        <v>55</v>
      </c>
      <c r="C1386" s="6" t="s">
        <v>4069</v>
      </c>
      <c r="D1386" s="6" t="s">
        <v>1276</v>
      </c>
      <c r="E1386" s="49" t="s">
        <v>1277</v>
      </c>
      <c r="F1386" s="6" t="s">
        <v>4069</v>
      </c>
      <c r="G1386" s="6" t="s">
        <v>60</v>
      </c>
      <c r="H1386" s="6" t="s">
        <v>8676</v>
      </c>
      <c r="I1386" s="60" t="s">
        <v>8677</v>
      </c>
      <c r="J1386" s="49" t="s">
        <v>8678</v>
      </c>
      <c r="K1386" s="6" t="s">
        <v>8679</v>
      </c>
      <c r="L1386" s="29">
        <f>IF($J$6="с учетом НДС",VLOOKUP(I1386,LEGEND!B:E,4,0)*(1-M1386),VLOOKUP(I1386,LEGEND!B:E,4,0)*(1-M1386)/1.2)</f>
        <v>25400</v>
      </c>
      <c r="M1386" s="57">
        <f>IF(AND(B1386&lt;&gt;"1_Электроинструмент",B1386&lt;&gt;"2_Садовая техника"),$J$5,IF($J$4&lt;=20%,$J$4,IFERROR(VLOOKUP(S1386,LEGEND!$L$2:$M$5,2,FALSE),$J$4)))</f>
        <v>0</v>
      </c>
      <c r="N1386" s="48" t="s">
        <v>60</v>
      </c>
      <c r="O1386" s="49" t="s">
        <v>60</v>
      </c>
      <c r="P1386" s="49" t="s">
        <v>66</v>
      </c>
      <c r="Q1386" s="49" t="s">
        <v>473</v>
      </c>
      <c r="R1386" s="50" t="s">
        <v>68</v>
      </c>
      <c r="S1386" s="49" t="s">
        <v>60</v>
      </c>
      <c r="T1386" s="73" t="str">
        <f>IF(_xlfn.XLOOKUP(I1386,LEGEND!B:B,LEGEND!H:H)&lt;&gt;"-",HYPERLINK(_xlfn.XLOOKUP(I1386,LEGEND!B:B,LEGEND!H:H),"link"),_xlfn.XLOOKUP(I1386,LEGEND!B:B,LEGEND!H:H))</f>
        <v>-</v>
      </c>
      <c r="U1386" s="73" t="str">
        <f>HYPERLINK(_xlfn.XLOOKUP(I1386,LEGEND!B:B,LEGEND!I:I))</f>
        <v>-</v>
      </c>
      <c r="V1386" s="51" t="s">
        <v>8680</v>
      </c>
      <c r="W1386" s="63" t="s">
        <v>2403</v>
      </c>
      <c r="X1386" s="64">
        <v>345</v>
      </c>
      <c r="Y1386" s="64">
        <v>306</v>
      </c>
      <c r="Z1386" s="64">
        <v>16</v>
      </c>
      <c r="AA1386" s="84">
        <v>0.08</v>
      </c>
      <c r="AB1386" s="85">
        <v>1</v>
      </c>
      <c r="AC1386" s="85">
        <v>1</v>
      </c>
    </row>
    <row r="1387" spans="1:29" ht="15">
      <c r="A1387" s="1"/>
      <c r="B1387" s="6" t="s">
        <v>55</v>
      </c>
      <c r="C1387" s="6" t="s">
        <v>4069</v>
      </c>
      <c r="D1387" s="6" t="s">
        <v>1276</v>
      </c>
      <c r="E1387" s="49" t="s">
        <v>1277</v>
      </c>
      <c r="F1387" s="6" t="s">
        <v>4069</v>
      </c>
      <c r="G1387" s="6" t="s">
        <v>60</v>
      </c>
      <c r="H1387" s="6" t="s">
        <v>8681</v>
      </c>
      <c r="I1387" s="60" t="s">
        <v>8682</v>
      </c>
      <c r="J1387" s="49" t="s">
        <v>8683</v>
      </c>
      <c r="K1387" s="6" t="s">
        <v>8684</v>
      </c>
      <c r="L1387" s="29">
        <f>IF($J$6="с учетом НДС",VLOOKUP(I1387,LEGEND!B:E,4,0)*(1-M1387),VLOOKUP(I1387,LEGEND!B:E,4,0)*(1-M1387)/1.2)</f>
        <v>25400</v>
      </c>
      <c r="M1387" s="57">
        <f>IF(AND(B1387&lt;&gt;"1_Электроинструмент",B1387&lt;&gt;"2_Садовая техника"),$J$5,IF($J$4&lt;=20%,$J$4,IFERROR(VLOOKUP(S1387,LEGEND!$L$2:$M$5,2,FALSE),$J$4)))</f>
        <v>0</v>
      </c>
      <c r="N1387" s="48" t="s">
        <v>60</v>
      </c>
      <c r="O1387" s="49" t="s">
        <v>60</v>
      </c>
      <c r="P1387" s="49" t="s">
        <v>66</v>
      </c>
      <c r="Q1387" s="49" t="s">
        <v>473</v>
      </c>
      <c r="R1387" s="50" t="s">
        <v>68</v>
      </c>
      <c r="S1387" s="49" t="s">
        <v>60</v>
      </c>
      <c r="T1387" s="73" t="str">
        <f>IF(_xlfn.XLOOKUP(I1387,LEGEND!B:B,LEGEND!H:H)&lt;&gt;"-",HYPERLINK(_xlfn.XLOOKUP(I1387,LEGEND!B:B,LEGEND!H:H),"link"),_xlfn.XLOOKUP(I1387,LEGEND!B:B,LEGEND!H:H))</f>
        <v>-</v>
      </c>
      <c r="U1387" s="73" t="str">
        <f>HYPERLINK(_xlfn.XLOOKUP(I1387,LEGEND!B:B,LEGEND!I:I))</f>
        <v>-</v>
      </c>
      <c r="V1387" s="51" t="s">
        <v>8685</v>
      </c>
      <c r="W1387" s="63" t="s">
        <v>2403</v>
      </c>
      <c r="X1387" s="64">
        <v>329</v>
      </c>
      <c r="Y1387" s="64">
        <v>304</v>
      </c>
      <c r="Z1387" s="64">
        <v>16</v>
      </c>
      <c r="AA1387" s="84">
        <v>0.08</v>
      </c>
      <c r="AB1387" s="85">
        <v>1</v>
      </c>
      <c r="AC1387" s="85">
        <v>1</v>
      </c>
    </row>
    <row r="1388" spans="1:29" ht="45">
      <c r="A1388" s="1"/>
      <c r="B1388" s="6" t="s">
        <v>646</v>
      </c>
      <c r="C1388" s="6" t="s">
        <v>1340</v>
      </c>
      <c r="D1388" s="6" t="s">
        <v>554</v>
      </c>
      <c r="E1388" s="49" t="s">
        <v>576</v>
      </c>
      <c r="F1388" s="6" t="s">
        <v>1406</v>
      </c>
      <c r="G1388" s="6" t="s">
        <v>85</v>
      </c>
      <c r="H1388" s="6" t="s">
        <v>2418</v>
      </c>
      <c r="I1388" s="60" t="s">
        <v>2419</v>
      </c>
      <c r="J1388" s="49" t="s">
        <v>2420</v>
      </c>
      <c r="K1388" s="6" t="s">
        <v>2421</v>
      </c>
      <c r="L1388" s="29">
        <f>IF($J$6="с учетом НДС",VLOOKUP(I1388,LEGEND!B:E,4,0)*(1-M1388),VLOOKUP(I1388,LEGEND!B:E,4,0)*(1-M1388)/1.2)</f>
        <v>27490</v>
      </c>
      <c r="M1388" s="57">
        <f>IF(AND(B1388&lt;&gt;"1_Электроинструмент",B1388&lt;&gt;"2_Садовая техника"),$J$5,IF($J$4&lt;=20%,$J$4,IFERROR(VLOOKUP(S1388,LEGEND!$L$2:$M$5,2,FALSE),$J$4)))</f>
        <v>0</v>
      </c>
      <c r="N1388" s="48" t="s">
        <v>2422</v>
      </c>
      <c r="O1388" s="49" t="s">
        <v>60</v>
      </c>
      <c r="P1388" s="49" t="s">
        <v>66</v>
      </c>
      <c r="Q1388" s="49" t="s">
        <v>67</v>
      </c>
      <c r="R1388" s="50" t="s">
        <v>68</v>
      </c>
      <c r="S1388" s="49" t="s">
        <v>60</v>
      </c>
      <c r="T1388" s="73" t="str">
        <f>IF(_xlfn.XLOOKUP(I1388,LEGEND!B:B,LEGEND!H:H)&lt;&gt;"-",HYPERLINK(_xlfn.XLOOKUP(I1388,LEGEND!B:B,LEGEND!H:H),"link"),_xlfn.XLOOKUP(I1388,LEGEND!B:B,LEGEND!H:H))</f>
        <v>link</v>
      </c>
      <c r="U1388" s="73" t="str">
        <f>HYPERLINK(_xlfn.XLOOKUP(I1388,LEGEND!B:B,LEGEND!I:I))</f>
        <v>https://milwaukee-media-images.s3.amazonaws.com/hi/M18_FBL-0--Hero_1.jpg</v>
      </c>
      <c r="V1388" s="51" t="s">
        <v>2424</v>
      </c>
      <c r="W1388" s="63" t="s">
        <v>2373</v>
      </c>
      <c r="X1388" s="64">
        <v>272</v>
      </c>
      <c r="Y1388" s="64">
        <v>185</v>
      </c>
      <c r="Z1388" s="64">
        <v>590</v>
      </c>
      <c r="AA1388" s="84">
        <v>3.1259999999999999</v>
      </c>
      <c r="AB1388" s="85">
        <v>1</v>
      </c>
      <c r="AC1388" s="85">
        <v>1</v>
      </c>
    </row>
    <row r="1389" spans="1:29" ht="33.75">
      <c r="A1389" s="1"/>
      <c r="B1389" s="6" t="s">
        <v>646</v>
      </c>
      <c r="C1389" s="6" t="s">
        <v>1340</v>
      </c>
      <c r="D1389" s="6" t="s">
        <v>586</v>
      </c>
      <c r="E1389" s="49" t="s">
        <v>2636</v>
      </c>
      <c r="F1389" s="6" t="s">
        <v>1406</v>
      </c>
      <c r="G1389" s="6" t="s">
        <v>85</v>
      </c>
      <c r="H1389" s="6" t="s">
        <v>2650</v>
      </c>
      <c r="I1389" s="60" t="s">
        <v>2651</v>
      </c>
      <c r="J1389" s="49" t="s">
        <v>2652</v>
      </c>
      <c r="K1389" s="6" t="s">
        <v>2653</v>
      </c>
      <c r="L1389" s="29">
        <f>IF($J$6="с учетом НДС",VLOOKUP(I1389,LEGEND!B:E,4,0)*(1-M1389),VLOOKUP(I1389,LEGEND!B:E,4,0)*(1-M1389)/1.2)</f>
        <v>48990</v>
      </c>
      <c r="M1389" s="57">
        <f>IF(AND(B1389&lt;&gt;"1_Электроинструмент",B1389&lt;&gt;"2_Садовая техника"),$J$5,IF($J$4&lt;=20%,$J$4,IFERROR(VLOOKUP(S1389,LEGEND!$L$2:$M$5,2,FALSE),$J$4)))</f>
        <v>0</v>
      </c>
      <c r="N1389" s="48" t="s">
        <v>2654</v>
      </c>
      <c r="O1389" s="49" t="s">
        <v>60</v>
      </c>
      <c r="P1389" s="49" t="s">
        <v>66</v>
      </c>
      <c r="Q1389" s="49" t="s">
        <v>67</v>
      </c>
      <c r="R1389" s="50" t="s">
        <v>68</v>
      </c>
      <c r="S1389" s="49" t="s">
        <v>60</v>
      </c>
      <c r="T1389" s="73" t="str">
        <f>IF(_xlfn.XLOOKUP(I1389,LEGEND!B:B,LEGEND!H:H)&lt;&gt;"-",HYPERLINK(_xlfn.XLOOKUP(I1389,LEGEND!B:B,LEGEND!H:H),"link"),_xlfn.XLOOKUP(I1389,LEGEND!B:B,LEGEND!H:H))</f>
        <v>link</v>
      </c>
      <c r="U1389" s="73" t="str">
        <f>HYPERLINK(_xlfn.XLOOKUP(I1389,LEGEND!B:B,LEGEND!I:I))</f>
        <v>https://milwaukee-media-images.s3.amazonaws.com/hi/M18_FCHSC-0--Hero_1.jpg</v>
      </c>
      <c r="V1389" s="51" t="s">
        <v>2656</v>
      </c>
      <c r="W1389" s="63" t="s">
        <v>71</v>
      </c>
      <c r="X1389" s="64">
        <v>284</v>
      </c>
      <c r="Y1389" s="64">
        <v>249</v>
      </c>
      <c r="Z1389" s="64">
        <v>799</v>
      </c>
      <c r="AA1389" s="84">
        <v>6.69</v>
      </c>
      <c r="AB1389" s="85">
        <v>1</v>
      </c>
      <c r="AC1389" s="85">
        <v>1</v>
      </c>
    </row>
    <row r="1390" spans="1:29" ht="15">
      <c r="A1390" s="1"/>
      <c r="B1390" s="6" t="s">
        <v>646</v>
      </c>
      <c r="C1390" s="6" t="s">
        <v>1340</v>
      </c>
      <c r="D1390" s="6" t="s">
        <v>586</v>
      </c>
      <c r="E1390" s="49" t="s">
        <v>2636</v>
      </c>
      <c r="F1390" s="6" t="s">
        <v>1406</v>
      </c>
      <c r="G1390" s="6" t="s">
        <v>60</v>
      </c>
      <c r="H1390" s="6" t="s">
        <v>8524</v>
      </c>
      <c r="I1390" s="60" t="s">
        <v>8525</v>
      </c>
      <c r="J1390" s="49" t="s">
        <v>8526</v>
      </c>
      <c r="K1390" s="6" t="s">
        <v>8527</v>
      </c>
      <c r="L1390" s="29">
        <f>IF($J$6="с учетом НДС",VLOOKUP(I1390,LEGEND!B:E,4,0)*(1-M1390),VLOOKUP(I1390,LEGEND!B:E,4,0)*(1-M1390)/1.2)</f>
        <v>50990</v>
      </c>
      <c r="M1390" s="57">
        <f>IF(AND(B1390&lt;&gt;"1_Электроинструмент",B1390&lt;&gt;"2_Садовая техника"),$J$5,IF($J$4&lt;=20%,$J$4,IFERROR(VLOOKUP(S1390,LEGEND!$L$2:$M$5,2,FALSE),$J$4)))</f>
        <v>0</v>
      </c>
      <c r="N1390" s="48" t="s">
        <v>60</v>
      </c>
      <c r="O1390" s="49" t="s">
        <v>42</v>
      </c>
      <c r="P1390" s="49" t="s">
        <v>66</v>
      </c>
      <c r="Q1390" s="49" t="s">
        <v>473</v>
      </c>
      <c r="R1390" s="50">
        <v>44712</v>
      </c>
      <c r="S1390" s="49" t="s">
        <v>60</v>
      </c>
      <c r="T1390" s="73" t="str">
        <f>IF(_xlfn.XLOOKUP(I1390,LEGEND!B:B,LEGEND!H:H)&lt;&gt;"-",HYPERLINK(_xlfn.XLOOKUP(I1390,LEGEND!B:B,LEGEND!H:H),"link"),_xlfn.XLOOKUP(I1390,LEGEND!B:B,LEGEND!H:H))</f>
        <v>link</v>
      </c>
      <c r="U1390" s="73" t="str">
        <f>HYPERLINK(_xlfn.XLOOKUP(I1390,LEGEND!B:B,LEGEND!I:I))</f>
        <v>https://milwaukee-media-images.s3.amazonaws.com/hi/M18_FCHS35-0--Hero_1.jpg</v>
      </c>
      <c r="V1390" s="51" t="s">
        <v>8528</v>
      </c>
      <c r="W1390" s="63" t="s">
        <v>71</v>
      </c>
      <c r="X1390" s="64">
        <v>284</v>
      </c>
      <c r="Y1390" s="64">
        <v>249</v>
      </c>
      <c r="Z1390" s="64">
        <v>841</v>
      </c>
      <c r="AA1390" s="84">
        <v>6.8</v>
      </c>
      <c r="AB1390" s="85">
        <v>1</v>
      </c>
      <c r="AC1390" s="85">
        <v>1</v>
      </c>
    </row>
    <row r="1391" spans="1:29" ht="33.75">
      <c r="A1391" s="1"/>
      <c r="B1391" s="6" t="s">
        <v>646</v>
      </c>
      <c r="C1391" s="6" t="s">
        <v>1340</v>
      </c>
      <c r="D1391" s="6" t="s">
        <v>586</v>
      </c>
      <c r="E1391" s="49" t="s">
        <v>2636</v>
      </c>
      <c r="F1391" s="6" t="s">
        <v>1406</v>
      </c>
      <c r="G1391" s="6" t="s">
        <v>85</v>
      </c>
      <c r="H1391" s="6" t="s">
        <v>2637</v>
      </c>
      <c r="I1391" s="60" t="s">
        <v>2638</v>
      </c>
      <c r="J1391" s="49" t="s">
        <v>2639</v>
      </c>
      <c r="K1391" s="6" t="s">
        <v>2640</v>
      </c>
      <c r="L1391" s="29">
        <f>IF($J$6="с учетом НДС",VLOOKUP(I1391,LEGEND!B:E,4,0)*(1-M1391),VLOOKUP(I1391,LEGEND!B:E,4,0)*(1-M1391)/1.2)</f>
        <v>51990</v>
      </c>
      <c r="M1391" s="57">
        <f>IF(AND(B1391&lt;&gt;"1_Электроинструмент",B1391&lt;&gt;"2_Садовая техника"),$J$5,IF($J$4&lt;=20%,$J$4,IFERROR(VLOOKUP(S1391,LEGEND!$L$2:$M$5,2,FALSE),$J$4)))</f>
        <v>0</v>
      </c>
      <c r="N1391" s="48" t="s">
        <v>2641</v>
      </c>
      <c r="O1391" s="49" t="s">
        <v>60</v>
      </c>
      <c r="P1391" s="49" t="s">
        <v>66</v>
      </c>
      <c r="Q1391" s="49" t="s">
        <v>67</v>
      </c>
      <c r="R1391" s="50" t="s">
        <v>68</v>
      </c>
      <c r="S1391" s="49" t="s">
        <v>60</v>
      </c>
      <c r="T1391" s="73" t="str">
        <f>IF(_xlfn.XLOOKUP(I1391,LEGEND!B:B,LEGEND!H:H)&lt;&gt;"-",HYPERLINK(_xlfn.XLOOKUP(I1391,LEGEND!B:B,LEGEND!H:H),"link"),_xlfn.XLOOKUP(I1391,LEGEND!B:B,LEGEND!H:H))</f>
        <v>link</v>
      </c>
      <c r="U1391" s="73" t="str">
        <f>HYPERLINK(_xlfn.XLOOKUP(I1391,LEGEND!B:B,LEGEND!I:I))</f>
        <v>https://milwaukee-media-images.s3.amazonaws.com/hi/M18_FCHS-0--Hero_1.jpg</v>
      </c>
      <c r="V1391" s="51" t="s">
        <v>2643</v>
      </c>
      <c r="W1391" s="63" t="s">
        <v>71</v>
      </c>
      <c r="X1391" s="64">
        <v>284</v>
      </c>
      <c r="Y1391" s="64">
        <v>249</v>
      </c>
      <c r="Z1391" s="64">
        <v>899</v>
      </c>
      <c r="AA1391" s="84">
        <v>7.242</v>
      </c>
      <c r="AB1391" s="85">
        <v>1</v>
      </c>
      <c r="AC1391" s="85">
        <v>1</v>
      </c>
    </row>
    <row r="1392" spans="1:29" ht="33.75">
      <c r="A1392" s="1"/>
      <c r="B1392" s="6" t="s">
        <v>646</v>
      </c>
      <c r="C1392" s="6" t="s">
        <v>1340</v>
      </c>
      <c r="D1392" s="6" t="s">
        <v>586</v>
      </c>
      <c r="E1392" s="49" t="s">
        <v>2636</v>
      </c>
      <c r="F1392" s="6" t="s">
        <v>1406</v>
      </c>
      <c r="G1392" s="6" t="s">
        <v>85</v>
      </c>
      <c r="H1392" s="6" t="s">
        <v>2657</v>
      </c>
      <c r="I1392" s="60" t="s">
        <v>2658</v>
      </c>
      <c r="J1392" s="49" t="s">
        <v>2659</v>
      </c>
      <c r="K1392" s="6" t="s">
        <v>2660</v>
      </c>
      <c r="L1392" s="29">
        <f>IF($J$6="с учетом НДС",VLOOKUP(I1392,LEGEND!B:E,4,0)*(1-M1392),VLOOKUP(I1392,LEGEND!B:E,4,0)*(1-M1392)/1.2)</f>
        <v>78990</v>
      </c>
      <c r="M1392" s="57">
        <f>IF(AND(B1392&lt;&gt;"1_Электроинструмент",B1392&lt;&gt;"2_Садовая техника"),$J$5,IF($J$4&lt;=20%,$J$4,IFERROR(VLOOKUP(S1392,LEGEND!$L$2:$M$5,2,FALSE),$J$4)))</f>
        <v>0</v>
      </c>
      <c r="N1392" s="48" t="s">
        <v>2661</v>
      </c>
      <c r="O1392" s="49" t="s">
        <v>60</v>
      </c>
      <c r="P1392" s="49" t="s">
        <v>66</v>
      </c>
      <c r="Q1392" s="49" t="s">
        <v>67</v>
      </c>
      <c r="R1392" s="50" t="s">
        <v>68</v>
      </c>
      <c r="S1392" s="49" t="s">
        <v>60</v>
      </c>
      <c r="T1392" s="73" t="str">
        <f>IF(_xlfn.XLOOKUP(I1392,LEGEND!B:B,LEGEND!H:H)&lt;&gt;"-",HYPERLINK(_xlfn.XLOOKUP(I1392,LEGEND!B:B,LEGEND!H:H),"link"),_xlfn.XLOOKUP(I1392,LEGEND!B:B,LEGEND!H:H))</f>
        <v>link</v>
      </c>
      <c r="U1392" s="73" t="str">
        <f>HYPERLINK(_xlfn.XLOOKUP(I1392,LEGEND!B:B,LEGEND!I:I))</f>
        <v>https://milwaukee-media-images.s3.amazonaws.com/hi/M18_FCHSC-121--Hero_1.jpg</v>
      </c>
      <c r="V1392" s="51" t="s">
        <v>2662</v>
      </c>
      <c r="W1392" s="63" t="s">
        <v>71</v>
      </c>
      <c r="X1392" s="64">
        <v>284</v>
      </c>
      <c r="Y1392" s="64">
        <v>249</v>
      </c>
      <c r="Z1392" s="64">
        <v>799</v>
      </c>
      <c r="AA1392" s="84">
        <v>9.5399999999999991</v>
      </c>
      <c r="AB1392" s="85">
        <v>1</v>
      </c>
      <c r="AC1392" s="85">
        <v>1</v>
      </c>
    </row>
    <row r="1393" spans="1:29" ht="33.75">
      <c r="A1393" s="1"/>
      <c r="B1393" s="6" t="s">
        <v>646</v>
      </c>
      <c r="C1393" s="6" t="s">
        <v>1340</v>
      </c>
      <c r="D1393" s="6" t="s">
        <v>586</v>
      </c>
      <c r="E1393" s="49" t="s">
        <v>2636</v>
      </c>
      <c r="F1393" s="6" t="s">
        <v>1406</v>
      </c>
      <c r="G1393" s="6" t="s">
        <v>85</v>
      </c>
      <c r="H1393" s="6" t="s">
        <v>2644</v>
      </c>
      <c r="I1393" s="60" t="s">
        <v>2645</v>
      </c>
      <c r="J1393" s="49" t="s">
        <v>2646</v>
      </c>
      <c r="K1393" s="6" t="s">
        <v>2647</v>
      </c>
      <c r="L1393" s="29">
        <f>IF($J$6="с учетом НДС",VLOOKUP(I1393,LEGEND!B:E,4,0)*(1-M1393),VLOOKUP(I1393,LEGEND!B:E,4,0)*(1-M1393)/1.2)</f>
        <v>82990</v>
      </c>
      <c r="M1393" s="57">
        <f>IF(AND(B1393&lt;&gt;"1_Электроинструмент",B1393&lt;&gt;"2_Садовая техника"),$J$5,IF($J$4&lt;=20%,$J$4,IFERROR(VLOOKUP(S1393,LEGEND!$L$2:$M$5,2,FALSE),$J$4)))</f>
        <v>0</v>
      </c>
      <c r="N1393" s="48" t="s">
        <v>2648</v>
      </c>
      <c r="O1393" s="49" t="s">
        <v>60</v>
      </c>
      <c r="P1393" s="49" t="s">
        <v>66</v>
      </c>
      <c r="Q1393" s="49" t="s">
        <v>67</v>
      </c>
      <c r="R1393" s="50" t="s">
        <v>68</v>
      </c>
      <c r="S1393" s="49" t="s">
        <v>60</v>
      </c>
      <c r="T1393" s="73" t="str">
        <f>IF(_xlfn.XLOOKUP(I1393,LEGEND!B:B,LEGEND!H:H)&lt;&gt;"-",HYPERLINK(_xlfn.XLOOKUP(I1393,LEGEND!B:B,LEGEND!H:H),"link"),_xlfn.XLOOKUP(I1393,LEGEND!B:B,LEGEND!H:H))</f>
        <v>link</v>
      </c>
      <c r="U1393" s="73" t="str">
        <f>HYPERLINK(_xlfn.XLOOKUP(I1393,LEGEND!B:B,LEGEND!I:I))</f>
        <v>https://milwaukee-media-images.s3.amazonaws.com/hi/M18_FCHS-121B--Hero_1.jpg</v>
      </c>
      <c r="V1393" s="51" t="s">
        <v>2649</v>
      </c>
      <c r="W1393" s="63" t="s">
        <v>71</v>
      </c>
      <c r="X1393" s="64">
        <v>284</v>
      </c>
      <c r="Y1393" s="64">
        <v>249</v>
      </c>
      <c r="Z1393" s="64">
        <v>899</v>
      </c>
      <c r="AA1393" s="84">
        <v>10.712</v>
      </c>
      <c r="AB1393" s="85">
        <v>1</v>
      </c>
      <c r="AC1393" s="85">
        <v>1</v>
      </c>
    </row>
    <row r="1394" spans="1:29" ht="33.75">
      <c r="A1394" s="1"/>
      <c r="B1394" s="6" t="s">
        <v>646</v>
      </c>
      <c r="C1394" s="6" t="s">
        <v>1340</v>
      </c>
      <c r="D1394" s="6" t="s">
        <v>586</v>
      </c>
      <c r="E1394" s="49" t="s">
        <v>2636</v>
      </c>
      <c r="F1394" s="6" t="s">
        <v>1406</v>
      </c>
      <c r="G1394" s="6" t="s">
        <v>60</v>
      </c>
      <c r="H1394" s="6" t="s">
        <v>8529</v>
      </c>
      <c r="I1394" s="60" t="s">
        <v>8530</v>
      </c>
      <c r="J1394" s="49" t="s">
        <v>8531</v>
      </c>
      <c r="K1394" s="6" t="s">
        <v>8532</v>
      </c>
      <c r="L1394" s="29">
        <f>IF($J$6="с учетом НДС",VLOOKUP(I1394,LEGEND!B:E,4,0)*(1-M1394),VLOOKUP(I1394,LEGEND!B:E,4,0)*(1-M1394)/1.2)</f>
        <v>110990</v>
      </c>
      <c r="M1394" s="57">
        <f>IF(AND(B1394&lt;&gt;"1_Электроинструмент",B1394&lt;&gt;"2_Садовая техника"),$J$5,IF($J$4&lt;=20%,$J$4,IFERROR(VLOOKUP(S1394,LEGEND!$L$2:$M$5,2,FALSE),$J$4)))</f>
        <v>0</v>
      </c>
      <c r="N1394" s="48" t="s">
        <v>8533</v>
      </c>
      <c r="O1394" s="49" t="s">
        <v>42</v>
      </c>
      <c r="P1394" s="49" t="s">
        <v>66</v>
      </c>
      <c r="Q1394" s="49" t="s">
        <v>473</v>
      </c>
      <c r="R1394" s="50">
        <v>44712</v>
      </c>
      <c r="S1394" s="49" t="s">
        <v>60</v>
      </c>
      <c r="T1394" s="73" t="str">
        <f>IF(_xlfn.XLOOKUP(I1394,LEGEND!B:B,LEGEND!H:H)&lt;&gt;"-",HYPERLINK(_xlfn.XLOOKUP(I1394,LEGEND!B:B,LEGEND!H:H),"link"),_xlfn.XLOOKUP(I1394,LEGEND!B:B,LEGEND!H:H))</f>
        <v>link</v>
      </c>
      <c r="U1394" s="73" t="str">
        <f>HYPERLINK(_xlfn.XLOOKUP(I1394,LEGEND!B:B,LEGEND!I:I))</f>
        <v>https://milwaukee-media-images.s3.amazonaws.com/hi/M18_FCHS35-122--Hero_1.jpg</v>
      </c>
      <c r="V1394" s="51" t="s">
        <v>8534</v>
      </c>
      <c r="W1394" s="63" t="s">
        <v>71</v>
      </c>
      <c r="X1394" s="64">
        <v>290</v>
      </c>
      <c r="Y1394" s="64">
        <v>255</v>
      </c>
      <c r="Z1394" s="64">
        <v>850</v>
      </c>
      <c r="AA1394" s="84">
        <v>8.81</v>
      </c>
      <c r="AB1394" s="85">
        <v>1</v>
      </c>
      <c r="AC1394" s="85">
        <v>1</v>
      </c>
    </row>
    <row r="1395" spans="1:29" ht="33.75">
      <c r="A1395" s="1"/>
      <c r="B1395" s="6" t="s">
        <v>646</v>
      </c>
      <c r="C1395" s="6" t="s">
        <v>56</v>
      </c>
      <c r="D1395" s="6" t="s">
        <v>586</v>
      </c>
      <c r="E1395" s="49" t="s">
        <v>647</v>
      </c>
      <c r="F1395" s="6" t="s">
        <v>84</v>
      </c>
      <c r="G1395" s="6" t="s">
        <v>85</v>
      </c>
      <c r="H1395" s="6" t="s">
        <v>648</v>
      </c>
      <c r="I1395" s="60" t="s">
        <v>649</v>
      </c>
      <c r="J1395" s="49" t="s">
        <v>650</v>
      </c>
      <c r="K1395" s="6" t="s">
        <v>651</v>
      </c>
      <c r="L1395" s="29">
        <f>IF($J$6="с учетом НДС",VLOOKUP(I1395,LEGEND!B:E,4,0)*(1-M1395),VLOOKUP(I1395,LEGEND!B:E,4,0)*(1-M1395)/1.2)</f>
        <v>40990</v>
      </c>
      <c r="M1395" s="57">
        <f>IF(AND(B1395&lt;&gt;"1_Электроинструмент",B1395&lt;&gt;"2_Садовая техника"),$J$5,IF($J$4&lt;=20%,$J$4,IFERROR(VLOOKUP(S1395,LEGEND!$L$2:$M$5,2,FALSE),$J$4)))</f>
        <v>0</v>
      </c>
      <c r="N1395" s="48" t="s">
        <v>652</v>
      </c>
      <c r="O1395" s="49" t="s">
        <v>60</v>
      </c>
      <c r="P1395" s="49" t="s">
        <v>66</v>
      </c>
      <c r="Q1395" s="49" t="s">
        <v>67</v>
      </c>
      <c r="R1395" s="50" t="s">
        <v>68</v>
      </c>
      <c r="S1395" s="49" t="s">
        <v>60</v>
      </c>
      <c r="T1395" s="73" t="str">
        <f>IF(_xlfn.XLOOKUP(I1395,LEGEND!B:B,LEGEND!H:H)&lt;&gt;"-",HYPERLINK(_xlfn.XLOOKUP(I1395,LEGEND!B:B,LEGEND!H:H),"link"),_xlfn.XLOOKUP(I1395,LEGEND!B:B,LEGEND!H:H))</f>
        <v>link</v>
      </c>
      <c r="U1395" s="73" t="str">
        <f>HYPERLINK(_xlfn.XLOOKUP(I1395,LEGEND!B:B,LEGEND!I:I))</f>
        <v>https://milwaukee-media-images.s3.amazonaws.com/hi/M12_FHS-0--Hero_1.jpg</v>
      </c>
      <c r="V1395" s="51" t="s">
        <v>654</v>
      </c>
      <c r="W1395" s="63" t="s">
        <v>71</v>
      </c>
      <c r="X1395" s="64">
        <v>451</v>
      </c>
      <c r="Y1395" s="64">
        <v>235</v>
      </c>
      <c r="Z1395" s="64">
        <v>107</v>
      </c>
      <c r="AA1395" s="84">
        <v>2.7839999999999998</v>
      </c>
      <c r="AB1395" s="85">
        <v>1</v>
      </c>
      <c r="AC1395" s="85">
        <v>1</v>
      </c>
    </row>
    <row r="1396" spans="1:29" ht="33.75">
      <c r="A1396" s="1"/>
      <c r="B1396" s="6" t="s">
        <v>646</v>
      </c>
      <c r="C1396" s="6" t="s">
        <v>56</v>
      </c>
      <c r="D1396" s="6" t="s">
        <v>586</v>
      </c>
      <c r="E1396" s="49" t="s">
        <v>647</v>
      </c>
      <c r="F1396" s="6" t="s">
        <v>84</v>
      </c>
      <c r="G1396" s="6" t="s">
        <v>85</v>
      </c>
      <c r="H1396" s="6" t="s">
        <v>655</v>
      </c>
      <c r="I1396" s="60" t="s">
        <v>656</v>
      </c>
      <c r="J1396" s="49" t="s">
        <v>657</v>
      </c>
      <c r="K1396" s="6" t="s">
        <v>658</v>
      </c>
      <c r="L1396" s="29">
        <f>IF($J$6="с учетом НДС",VLOOKUP(I1396,LEGEND!B:E,4,0)*(1-M1396),VLOOKUP(I1396,LEGEND!B:E,4,0)*(1-M1396)/1.2)</f>
        <v>62490</v>
      </c>
      <c r="M1396" s="57">
        <f>IF(AND(B1396&lt;&gt;"1_Электроинструмент",B1396&lt;&gt;"2_Садовая техника"),$J$5,IF($J$4&lt;=20%,$J$4,IFERROR(VLOOKUP(S1396,LEGEND!$L$2:$M$5,2,FALSE),$J$4)))</f>
        <v>0</v>
      </c>
      <c r="N1396" s="48" t="s">
        <v>659</v>
      </c>
      <c r="O1396" s="49" t="s">
        <v>60</v>
      </c>
      <c r="P1396" s="49" t="s">
        <v>66</v>
      </c>
      <c r="Q1396" s="49" t="s">
        <v>67</v>
      </c>
      <c r="R1396" s="50" t="s">
        <v>68</v>
      </c>
      <c r="S1396" s="49" t="s">
        <v>60</v>
      </c>
      <c r="T1396" s="73" t="str">
        <f>IF(_xlfn.XLOOKUP(I1396,LEGEND!B:B,LEGEND!H:H)&lt;&gt;"-",HYPERLINK(_xlfn.XLOOKUP(I1396,LEGEND!B:B,LEGEND!H:H),"link"),_xlfn.XLOOKUP(I1396,LEGEND!B:B,LEGEND!H:H))</f>
        <v>link</v>
      </c>
      <c r="U1396" s="73" t="str">
        <f>HYPERLINK(_xlfn.XLOOKUP(I1396,LEGEND!B:B,LEGEND!I:I))</f>
        <v>https://milwaukee-media-images.s3.amazonaws.com/hi/M12_FHS-602X--Hero_1.jpg</v>
      </c>
      <c r="V1396" s="51" t="s">
        <v>660</v>
      </c>
      <c r="W1396" s="63" t="s">
        <v>71</v>
      </c>
      <c r="X1396" s="64">
        <v>475</v>
      </c>
      <c r="Y1396" s="64">
        <v>365</v>
      </c>
      <c r="Z1396" s="64">
        <v>133</v>
      </c>
      <c r="AA1396" s="84">
        <v>6.19</v>
      </c>
      <c r="AB1396" s="85">
        <v>1</v>
      </c>
      <c r="AC1396" s="85">
        <v>1</v>
      </c>
    </row>
    <row r="1397" spans="1:29" ht="25.5">
      <c r="A1397" s="1"/>
      <c r="B1397" s="6" t="s">
        <v>646</v>
      </c>
      <c r="C1397" s="6" t="s">
        <v>1340</v>
      </c>
      <c r="D1397" s="6" t="s">
        <v>3369</v>
      </c>
      <c r="E1397" s="49" t="s">
        <v>3370</v>
      </c>
      <c r="F1397" s="6" t="s">
        <v>1349</v>
      </c>
      <c r="G1397" s="6" t="s">
        <v>60</v>
      </c>
      <c r="H1397" s="6" t="s">
        <v>3371</v>
      </c>
      <c r="I1397" s="60" t="s">
        <v>3372</v>
      </c>
      <c r="J1397" s="49" t="s">
        <v>3373</v>
      </c>
      <c r="K1397" s="6" t="s">
        <v>3374</v>
      </c>
      <c r="L1397" s="29">
        <f>IF($J$6="с учетом НДС",VLOOKUP(I1397,LEGEND!B:E,4,0)*(1-M1397),VLOOKUP(I1397,LEGEND!B:E,4,0)*(1-M1397)/1.2)</f>
        <v>36990</v>
      </c>
      <c r="M1397" s="57">
        <f>IF(AND(B1397&lt;&gt;"1_Электроинструмент",B1397&lt;&gt;"2_Садовая техника"),$J$5,IF($J$4&lt;=20%,$J$4,IFERROR(VLOOKUP(S1397,LEGEND!$L$2:$M$5,2,FALSE),$J$4)))</f>
        <v>0</v>
      </c>
      <c r="N1397" s="48" t="s">
        <v>3375</v>
      </c>
      <c r="O1397" s="49" t="s">
        <v>60</v>
      </c>
      <c r="P1397" s="49" t="s">
        <v>66</v>
      </c>
      <c r="Q1397" s="49" t="s">
        <v>67</v>
      </c>
      <c r="R1397" s="50" t="s">
        <v>68</v>
      </c>
      <c r="S1397" s="49" t="s">
        <v>60</v>
      </c>
      <c r="T1397" s="73" t="str">
        <f>IF(_xlfn.XLOOKUP(I1397,LEGEND!B:B,LEGEND!H:H)&lt;&gt;"-",HYPERLINK(_xlfn.XLOOKUP(I1397,LEGEND!B:B,LEGEND!H:H),"link"),_xlfn.XLOOKUP(I1397,LEGEND!B:B,LEGEND!H:H))</f>
        <v>link</v>
      </c>
      <c r="U1397" s="73" t="str">
        <f>HYPERLINK(_xlfn.XLOOKUP(I1397,LEGEND!B:B,LEGEND!I:I))</f>
        <v>https://milwaukee-media-images.s3.amazonaws.com/hi/M18_BLLT-0--Hero_1.jpg</v>
      </c>
      <c r="V1397" s="51" t="s">
        <v>3377</v>
      </c>
      <c r="W1397" s="63" t="s">
        <v>71</v>
      </c>
      <c r="X1397" s="64">
        <v>1044</v>
      </c>
      <c r="Y1397" s="64">
        <v>306</v>
      </c>
      <c r="Z1397" s="64">
        <v>137</v>
      </c>
      <c r="AA1397" s="84">
        <v>6.8540000000000001</v>
      </c>
      <c r="AB1397" s="85">
        <v>1</v>
      </c>
      <c r="AC1397" s="85">
        <v>1</v>
      </c>
    </row>
    <row r="1398" spans="1:29" ht="25.5">
      <c r="A1398" s="1"/>
      <c r="B1398" s="6" t="s">
        <v>646</v>
      </c>
      <c r="C1398" s="6" t="s">
        <v>1340</v>
      </c>
      <c r="D1398" s="6" t="s">
        <v>3369</v>
      </c>
      <c r="E1398" s="49" t="s">
        <v>3378</v>
      </c>
      <c r="F1398" s="6" t="s">
        <v>1406</v>
      </c>
      <c r="G1398" s="6" t="s">
        <v>85</v>
      </c>
      <c r="H1398" s="6" t="s">
        <v>3379</v>
      </c>
      <c r="I1398" s="60" t="s">
        <v>3380</v>
      </c>
      <c r="J1398" s="49" t="s">
        <v>3381</v>
      </c>
      <c r="K1398" s="6" t="s">
        <v>3382</v>
      </c>
      <c r="L1398" s="29">
        <f>IF($J$6="с учетом НДС",VLOOKUP(I1398,LEGEND!B:E,4,0)*(1-M1398),VLOOKUP(I1398,LEGEND!B:E,4,0)*(1-M1398)/1.2)</f>
        <v>45990</v>
      </c>
      <c r="M1398" s="57">
        <f>IF(AND(B1398&lt;&gt;"1_Электроинструмент",B1398&lt;&gt;"2_Садовая техника"),$J$5,IF($J$4&lt;=20%,$J$4,IFERROR(VLOOKUP(S1398,LEGEND!$L$2:$M$5,2,FALSE),$J$4)))</f>
        <v>0</v>
      </c>
      <c r="N1398" s="48" t="s">
        <v>3383</v>
      </c>
      <c r="O1398" s="49" t="s">
        <v>60</v>
      </c>
      <c r="P1398" s="49" t="s">
        <v>66</v>
      </c>
      <c r="Q1398" s="49" t="s">
        <v>67</v>
      </c>
      <c r="R1398" s="50" t="s">
        <v>68</v>
      </c>
      <c r="S1398" s="49" t="s">
        <v>60</v>
      </c>
      <c r="T1398" s="73" t="str">
        <f>IF(_xlfn.XLOOKUP(I1398,LEGEND!B:B,LEGEND!H:H)&lt;&gt;"-",HYPERLINK(_xlfn.XLOOKUP(I1398,LEGEND!B:B,LEGEND!H:H),"link"),_xlfn.XLOOKUP(I1398,LEGEND!B:B,LEGEND!H:H))</f>
        <v>link</v>
      </c>
      <c r="U1398" s="73" t="str">
        <f>HYPERLINK(_xlfn.XLOOKUP(I1398,LEGEND!B:B,LEGEND!I:I))</f>
        <v>https://milwaukee-media-images.s3.amazonaws.com/hi/M18_FOPHLTKIT-0--Hero_1.jpg</v>
      </c>
      <c r="V1398" s="51" t="s">
        <v>3385</v>
      </c>
      <c r="W1398" s="63" t="s">
        <v>71</v>
      </c>
      <c r="X1398" s="64">
        <v>349</v>
      </c>
      <c r="Y1398" s="64">
        <v>144</v>
      </c>
      <c r="Z1398" s="64">
        <v>1056</v>
      </c>
      <c r="AA1398" s="84">
        <v>8.02</v>
      </c>
      <c r="AB1398" s="85">
        <v>1</v>
      </c>
      <c r="AC1398" s="85">
        <v>1</v>
      </c>
    </row>
    <row r="1399" spans="1:29" ht="15">
      <c r="A1399" s="1"/>
      <c r="B1399" s="6" t="s">
        <v>646</v>
      </c>
      <c r="C1399" s="6" t="s">
        <v>1340</v>
      </c>
      <c r="D1399" s="6" t="s">
        <v>3386</v>
      </c>
      <c r="E1399" s="49" t="s">
        <v>3387</v>
      </c>
      <c r="F1399" s="6" t="s">
        <v>1406</v>
      </c>
      <c r="G1399" s="6" t="s">
        <v>60</v>
      </c>
      <c r="H1399" s="6" t="s">
        <v>8513</v>
      </c>
      <c r="I1399" s="60" t="s">
        <v>8514</v>
      </c>
      <c r="J1399" s="49" t="s">
        <v>8515</v>
      </c>
      <c r="K1399" s="6" t="s">
        <v>8516</v>
      </c>
      <c r="L1399" s="29">
        <f>IF($J$6="с учетом НДС",VLOOKUP(I1399,LEGEND!B:E,4,0)*(1-M1399),VLOOKUP(I1399,LEGEND!B:E,4,0)*(1-M1399)/1.2)</f>
        <v>36990</v>
      </c>
      <c r="M1399" s="57">
        <f>IF(AND(B1399&lt;&gt;"1_Электроинструмент",B1399&lt;&gt;"2_Садовая техника"),$J$5,IF($J$4&lt;=20%,$J$4,IFERROR(VLOOKUP(S1399,LEGEND!$L$2:$M$5,2,FALSE),$J$4)))</f>
        <v>0</v>
      </c>
      <c r="N1399" s="48" t="s">
        <v>60</v>
      </c>
      <c r="O1399" s="49" t="s">
        <v>42</v>
      </c>
      <c r="P1399" s="49" t="s">
        <v>66</v>
      </c>
      <c r="Q1399" s="49" t="s">
        <v>473</v>
      </c>
      <c r="R1399" s="50">
        <v>44682</v>
      </c>
      <c r="S1399" s="49" t="s">
        <v>60</v>
      </c>
      <c r="T1399" s="73" t="str">
        <f>IF(_xlfn.XLOOKUP(I1399,LEGEND!B:B,LEGEND!H:H)&lt;&gt;"-",HYPERLINK(_xlfn.XLOOKUP(I1399,LEGEND!B:B,LEGEND!H:H),"link"),_xlfn.XLOOKUP(I1399,LEGEND!B:B,LEGEND!H:H))</f>
        <v>link</v>
      </c>
      <c r="U1399" s="73" t="str">
        <f>HYPERLINK(_xlfn.XLOOKUP(I1399,LEGEND!B:B,LEGEND!I:I))</f>
        <v>https://milwaukee-media-images.s3.amazonaws.com/hi/M18_FHT45-0--Hero_1.jpg</v>
      </c>
      <c r="V1399" s="51" t="s">
        <v>8517</v>
      </c>
      <c r="W1399" s="63" t="s">
        <v>71</v>
      </c>
      <c r="X1399" s="64">
        <v>250</v>
      </c>
      <c r="Y1399" s="64">
        <v>215</v>
      </c>
      <c r="Z1399" s="64">
        <v>975</v>
      </c>
      <c r="AA1399" s="84">
        <v>5.72</v>
      </c>
      <c r="AB1399" s="85">
        <v>1</v>
      </c>
      <c r="AC1399" s="85">
        <v>1</v>
      </c>
    </row>
    <row r="1400" spans="1:29" ht="33.75">
      <c r="A1400" s="1"/>
      <c r="B1400" s="6" t="s">
        <v>646</v>
      </c>
      <c r="C1400" s="6" t="s">
        <v>1340</v>
      </c>
      <c r="D1400" s="6" t="s">
        <v>3386</v>
      </c>
      <c r="E1400" s="49" t="s">
        <v>3387</v>
      </c>
      <c r="F1400" s="6" t="s">
        <v>1406</v>
      </c>
      <c r="G1400" s="6" t="s">
        <v>85</v>
      </c>
      <c r="H1400" s="6" t="s">
        <v>3388</v>
      </c>
      <c r="I1400" s="60" t="s">
        <v>3389</v>
      </c>
      <c r="J1400" s="49" t="s">
        <v>3390</v>
      </c>
      <c r="K1400" s="6" t="s">
        <v>3391</v>
      </c>
      <c r="L1400" s="29">
        <f>IF($J$6="с учетом НДС",VLOOKUP(I1400,LEGEND!B:E,4,0)*(1-M1400),VLOOKUP(I1400,LEGEND!B:E,4,0)*(1-M1400)/1.2)</f>
        <v>43990</v>
      </c>
      <c r="M1400" s="57">
        <f>IF(AND(B1400&lt;&gt;"1_Электроинструмент",B1400&lt;&gt;"2_Садовая техника"),$J$5,IF($J$4&lt;=20%,$J$4,IFERROR(VLOOKUP(S1400,LEGEND!$L$2:$M$5,2,FALSE),$J$4)))</f>
        <v>0</v>
      </c>
      <c r="N1400" s="48" t="s">
        <v>3392</v>
      </c>
      <c r="O1400" s="49" t="s">
        <v>60</v>
      </c>
      <c r="P1400" s="49" t="s">
        <v>66</v>
      </c>
      <c r="Q1400" s="49" t="s">
        <v>67</v>
      </c>
      <c r="R1400" s="50" t="s">
        <v>68</v>
      </c>
      <c r="S1400" s="49" t="s">
        <v>60</v>
      </c>
      <c r="T1400" s="73" t="str">
        <f>IF(_xlfn.XLOOKUP(I1400,LEGEND!B:B,LEGEND!H:H)&lt;&gt;"-",HYPERLINK(_xlfn.XLOOKUP(I1400,LEGEND!B:B,LEGEND!H:H),"link"),_xlfn.XLOOKUP(I1400,LEGEND!B:B,LEGEND!H:H))</f>
        <v>link</v>
      </c>
      <c r="U1400" s="73" t="str">
        <f>HYPERLINK(_xlfn.XLOOKUP(I1400,LEGEND!B:B,LEGEND!I:I))</f>
        <v>https://milwaukee-media-images.s3.amazonaws.com/hi/M18_CHT-0--Hero_1.jpg</v>
      </c>
      <c r="V1400" s="51" t="s">
        <v>3394</v>
      </c>
      <c r="W1400" s="63" t="s">
        <v>71</v>
      </c>
      <c r="X1400" s="64">
        <v>250</v>
      </c>
      <c r="Y1400" s="64">
        <v>215</v>
      </c>
      <c r="Z1400" s="64">
        <v>1137</v>
      </c>
      <c r="AA1400" s="84">
        <v>6.2190000000000003</v>
      </c>
      <c r="AB1400" s="85">
        <v>1</v>
      </c>
      <c r="AC1400" s="85">
        <v>1</v>
      </c>
    </row>
    <row r="1401" spans="1:29" ht="33.75">
      <c r="A1401" s="1"/>
      <c r="B1401" s="6" t="s">
        <v>646</v>
      </c>
      <c r="C1401" s="6" t="s">
        <v>1340</v>
      </c>
      <c r="D1401" s="6" t="s">
        <v>3386</v>
      </c>
      <c r="E1401" s="49" t="s">
        <v>3387</v>
      </c>
      <c r="F1401" s="6" t="s">
        <v>1406</v>
      </c>
      <c r="G1401" s="6" t="s">
        <v>60</v>
      </c>
      <c r="H1401" s="6" t="s">
        <v>8518</v>
      </c>
      <c r="I1401" s="60" t="s">
        <v>8519</v>
      </c>
      <c r="J1401" s="49" t="s">
        <v>8520</v>
      </c>
      <c r="K1401" s="6" t="s">
        <v>8521</v>
      </c>
      <c r="L1401" s="29">
        <f>IF($J$6="с учетом НДС",VLOOKUP(I1401,LEGEND!B:E,4,0)*(1-M1401),VLOOKUP(I1401,LEGEND!B:E,4,0)*(1-M1401)/1.2)</f>
        <v>89990</v>
      </c>
      <c r="M1401" s="57">
        <f>IF(AND(B1401&lt;&gt;"1_Электроинструмент",B1401&lt;&gt;"2_Садовая техника"),$J$5,IF($J$4&lt;=20%,$J$4,IFERROR(VLOOKUP(S1401,LEGEND!$L$2:$M$5,2,FALSE),$J$4)))</f>
        <v>0</v>
      </c>
      <c r="N1401" s="48" t="s">
        <v>8522</v>
      </c>
      <c r="O1401" s="49" t="s">
        <v>42</v>
      </c>
      <c r="P1401" s="49" t="s">
        <v>66</v>
      </c>
      <c r="Q1401" s="49" t="s">
        <v>473</v>
      </c>
      <c r="R1401" s="50">
        <v>44682</v>
      </c>
      <c r="S1401" s="49" t="s">
        <v>60</v>
      </c>
      <c r="T1401" s="73" t="str">
        <f>IF(_xlfn.XLOOKUP(I1401,LEGEND!B:B,LEGEND!H:H)&lt;&gt;"-",HYPERLINK(_xlfn.XLOOKUP(I1401,LEGEND!B:B,LEGEND!H:H),"link"),_xlfn.XLOOKUP(I1401,LEGEND!B:B,LEGEND!H:H))</f>
        <v>link</v>
      </c>
      <c r="U1401" s="73" t="str">
        <f>HYPERLINK(_xlfn.XLOOKUP(I1401,LEGEND!B:B,LEGEND!I:I))</f>
        <v>https://milwaukee-media-images.s3.amazonaws.com/hi/M18_FHT45-802--Hero_1.jpg</v>
      </c>
      <c r="V1401" s="51" t="s">
        <v>8523</v>
      </c>
      <c r="W1401" s="63" t="s">
        <v>71</v>
      </c>
      <c r="X1401" s="64">
        <v>1100</v>
      </c>
      <c r="Y1401" s="64">
        <v>250</v>
      </c>
      <c r="Z1401" s="64">
        <v>215</v>
      </c>
      <c r="AA1401" s="84">
        <v>6.2</v>
      </c>
      <c r="AB1401" s="85">
        <v>1</v>
      </c>
      <c r="AC1401" s="85">
        <v>1</v>
      </c>
    </row>
    <row r="1402" spans="1:29" ht="33.75">
      <c r="A1402" s="1"/>
      <c r="B1402" s="6" t="s">
        <v>646</v>
      </c>
      <c r="C1402" s="6" t="s">
        <v>56</v>
      </c>
      <c r="D1402" s="6" t="s">
        <v>3386</v>
      </c>
      <c r="E1402" s="49" t="s">
        <v>8611</v>
      </c>
      <c r="F1402" s="6" t="s">
        <v>84</v>
      </c>
      <c r="G1402" s="6" t="s">
        <v>60</v>
      </c>
      <c r="H1402" s="6" t="s">
        <v>8612</v>
      </c>
      <c r="I1402" s="60" t="s">
        <v>8613</v>
      </c>
      <c r="J1402" s="49" t="s">
        <v>8614</v>
      </c>
      <c r="K1402" s="6" t="s">
        <v>8615</v>
      </c>
      <c r="L1402" s="29">
        <f>IF($J$6="с учетом НДС",VLOOKUP(I1402,LEGEND!B:E,4,0)*(1-M1402),VLOOKUP(I1402,LEGEND!B:E,4,0)*(1-M1402)/1.2)</f>
        <v>21990</v>
      </c>
      <c r="M1402" s="57">
        <f>IF(AND(B1402&lt;&gt;"1_Электроинструмент",B1402&lt;&gt;"2_Садовая техника"),$J$5,IF($J$4&lt;=20%,$J$4,IFERROR(VLOOKUP(S1402,LEGEND!$L$2:$M$5,2,FALSE),$J$4)))</f>
        <v>0</v>
      </c>
      <c r="N1402" s="48" t="s">
        <v>8616</v>
      </c>
      <c r="O1402" s="49" t="s">
        <v>42</v>
      </c>
      <c r="P1402" s="49" t="s">
        <v>66</v>
      </c>
      <c r="Q1402" s="49" t="s">
        <v>473</v>
      </c>
      <c r="R1402" s="50">
        <v>44682</v>
      </c>
      <c r="S1402" s="49" t="s">
        <v>60</v>
      </c>
      <c r="T1402" s="73" t="str">
        <f>IF(_xlfn.XLOOKUP(I1402,LEGEND!B:B,LEGEND!H:H)&lt;&gt;"-",HYPERLINK(_xlfn.XLOOKUP(I1402,LEGEND!B:B,LEGEND!H:H),"link"),_xlfn.XLOOKUP(I1402,LEGEND!B:B,LEGEND!H:H))</f>
        <v>-</v>
      </c>
      <c r="U1402" s="73" t="str">
        <f>HYPERLINK(_xlfn.XLOOKUP(I1402,LEGEND!B:B,LEGEND!I:I))</f>
        <v>-</v>
      </c>
      <c r="V1402" s="51" t="s">
        <v>8617</v>
      </c>
      <c r="W1402" s="63" t="s">
        <v>71</v>
      </c>
      <c r="X1402" s="64">
        <v>500</v>
      </c>
      <c r="Y1402" s="64">
        <v>100</v>
      </c>
      <c r="Z1402" s="64">
        <v>242</v>
      </c>
      <c r="AA1402" s="84">
        <v>0.94</v>
      </c>
      <c r="AB1402" s="85">
        <v>1</v>
      </c>
      <c r="AC1402" s="85">
        <v>1</v>
      </c>
    </row>
    <row r="1403" spans="1:29" ht="33.75">
      <c r="A1403" s="1"/>
      <c r="B1403" s="6" t="s">
        <v>646</v>
      </c>
      <c r="C1403" s="6" t="s">
        <v>56</v>
      </c>
      <c r="D1403" s="6" t="s">
        <v>3386</v>
      </c>
      <c r="E1403" s="49" t="s">
        <v>8611</v>
      </c>
      <c r="F1403" s="6" t="s">
        <v>84</v>
      </c>
      <c r="G1403" s="6" t="s">
        <v>60</v>
      </c>
      <c r="H1403" s="6" t="s">
        <v>8618</v>
      </c>
      <c r="I1403" s="60" t="s">
        <v>8619</v>
      </c>
      <c r="J1403" s="49" t="s">
        <v>8620</v>
      </c>
      <c r="K1403" s="6" t="s">
        <v>8621</v>
      </c>
      <c r="L1403" s="29">
        <f>IF($J$6="с учетом НДС",VLOOKUP(I1403,LEGEND!B:E,4,0)*(1-M1403),VLOOKUP(I1403,LEGEND!B:E,4,0)*(1-M1403)/1.2)</f>
        <v>40990</v>
      </c>
      <c r="M1403" s="57">
        <f>IF(AND(B1403&lt;&gt;"1_Электроинструмент",B1403&lt;&gt;"2_Садовая техника"),$J$5,IF($J$4&lt;=20%,$J$4,IFERROR(VLOOKUP(S1403,LEGEND!$L$2:$M$5,2,FALSE),$J$4)))</f>
        <v>0</v>
      </c>
      <c r="N1403" s="48" t="s">
        <v>8622</v>
      </c>
      <c r="O1403" s="49" t="s">
        <v>42</v>
      </c>
      <c r="P1403" s="49" t="s">
        <v>66</v>
      </c>
      <c r="Q1403" s="49" t="s">
        <v>473</v>
      </c>
      <c r="R1403" s="50">
        <v>44682</v>
      </c>
      <c r="S1403" s="49" t="s">
        <v>60</v>
      </c>
      <c r="T1403" s="73" t="str">
        <f>IF(_xlfn.XLOOKUP(I1403,LEGEND!B:B,LEGEND!H:H)&lt;&gt;"-",HYPERLINK(_xlfn.XLOOKUP(I1403,LEGEND!B:B,LEGEND!H:H),"link"),_xlfn.XLOOKUP(I1403,LEGEND!B:B,LEGEND!H:H))</f>
        <v>-</v>
      </c>
      <c r="U1403" s="73" t="str">
        <f>HYPERLINK(_xlfn.XLOOKUP(I1403,LEGEND!B:B,LEGEND!I:I))</f>
        <v>-</v>
      </c>
      <c r="V1403" s="51" t="s">
        <v>8623</v>
      </c>
      <c r="W1403" s="63" t="s">
        <v>71</v>
      </c>
      <c r="X1403" s="64">
        <v>475</v>
      </c>
      <c r="Y1403" s="64">
        <v>138</v>
      </c>
      <c r="Z1403" s="64">
        <v>365</v>
      </c>
      <c r="AA1403" s="84">
        <v>1.44</v>
      </c>
      <c r="AB1403" s="85">
        <v>1</v>
      </c>
      <c r="AC1403" s="85">
        <v>1</v>
      </c>
    </row>
    <row r="1404" spans="1:29" ht="15">
      <c r="A1404" s="1"/>
      <c r="B1404" s="6" t="s">
        <v>646</v>
      </c>
      <c r="C1404" s="6" t="s">
        <v>4069</v>
      </c>
      <c r="D1404" s="6" t="s">
        <v>8450</v>
      </c>
      <c r="E1404" s="49" t="s">
        <v>8451</v>
      </c>
      <c r="F1404" s="6" t="s">
        <v>4070</v>
      </c>
      <c r="G1404" s="6" t="s">
        <v>60</v>
      </c>
      <c r="H1404" s="6" t="s">
        <v>8772</v>
      </c>
      <c r="I1404" s="60" t="s">
        <v>8773</v>
      </c>
      <c r="J1404" s="49" t="s">
        <v>8774</v>
      </c>
      <c r="K1404" s="6" t="s">
        <v>8775</v>
      </c>
      <c r="L1404" s="29">
        <f>IF($J$6="с учетом НДС",VLOOKUP(I1404,LEGEND!B:E,4,0)*(1-M1404),VLOOKUP(I1404,LEGEND!B:E,4,0)*(1-M1404)/1.2)</f>
        <v>2000</v>
      </c>
      <c r="M1404" s="57">
        <f>IF(AND(B1404&lt;&gt;"1_Электроинструмент",B1404&lt;&gt;"2_Садовая техника"),$J$5,IF($J$4&lt;=20%,$J$4,IFERROR(VLOOKUP(S1404,LEGEND!$L$2:$M$5,2,FALSE),$J$4)))</f>
        <v>0</v>
      </c>
      <c r="N1404" s="48" t="s">
        <v>60</v>
      </c>
      <c r="O1404" s="49" t="s">
        <v>60</v>
      </c>
      <c r="P1404" s="49" t="s">
        <v>66</v>
      </c>
      <c r="Q1404" s="49" t="s">
        <v>473</v>
      </c>
      <c r="R1404" s="50" t="s">
        <v>68</v>
      </c>
      <c r="S1404" s="49" t="s">
        <v>60</v>
      </c>
      <c r="T1404" s="73" t="str">
        <f>IF(_xlfn.XLOOKUP(I1404,LEGEND!B:B,LEGEND!H:H)&lt;&gt;"-",HYPERLINK(_xlfn.XLOOKUP(I1404,LEGEND!B:B,LEGEND!H:H),"link"),_xlfn.XLOOKUP(I1404,LEGEND!B:B,LEGEND!H:H))</f>
        <v>link</v>
      </c>
      <c r="U1404" s="73" t="str">
        <f>HYPERLINK(_xlfn.XLOOKUP(I1404,LEGEND!B:B,LEGEND!I:I))</f>
        <v>https://milwaukee-media-images.s3.amazonaws.com/hi/4932478427--Hero_1.jpg</v>
      </c>
      <c r="V1404" s="51" t="s">
        <v>8776</v>
      </c>
      <c r="W1404" s="63" t="s">
        <v>71</v>
      </c>
      <c r="X1404" s="64">
        <v>165</v>
      </c>
      <c r="Y1404" s="64">
        <v>126</v>
      </c>
      <c r="Z1404" s="64">
        <v>26</v>
      </c>
      <c r="AA1404" s="84">
        <v>0.11799999999999999</v>
      </c>
      <c r="AB1404" s="85">
        <v>1</v>
      </c>
      <c r="AC1404" s="85">
        <v>1</v>
      </c>
    </row>
    <row r="1405" spans="1:29" ht="25.5">
      <c r="A1405" s="1"/>
      <c r="B1405" s="6" t="s">
        <v>646</v>
      </c>
      <c r="C1405" s="6" t="s">
        <v>4069</v>
      </c>
      <c r="D1405" s="6" t="s">
        <v>8450</v>
      </c>
      <c r="E1405" s="49" t="s">
        <v>8451</v>
      </c>
      <c r="F1405" s="6" t="s">
        <v>4070</v>
      </c>
      <c r="G1405" s="6" t="s">
        <v>60</v>
      </c>
      <c r="H1405" s="6" t="s">
        <v>8452</v>
      </c>
      <c r="I1405" s="60" t="s">
        <v>8453</v>
      </c>
      <c r="J1405" s="49" t="s">
        <v>8454</v>
      </c>
      <c r="K1405" s="6" t="s">
        <v>8455</v>
      </c>
      <c r="L1405" s="29">
        <f>IF($J$6="с учетом НДС",VLOOKUP(I1405,LEGEND!B:E,4,0)*(1-M1405),VLOOKUP(I1405,LEGEND!B:E,4,0)*(1-M1405)/1.2)</f>
        <v>2400</v>
      </c>
      <c r="M1405" s="57">
        <f>IF(AND(B1405&lt;&gt;"1_Электроинструмент",B1405&lt;&gt;"2_Садовая техника"),$J$5,IF($J$4&lt;=20%,$J$4,IFERROR(VLOOKUP(S1405,LEGEND!$L$2:$M$5,2,FALSE),$J$4)))</f>
        <v>0</v>
      </c>
      <c r="N1405" s="48" t="s">
        <v>60</v>
      </c>
      <c r="O1405" s="49" t="s">
        <v>60</v>
      </c>
      <c r="P1405" s="49" t="s">
        <v>66</v>
      </c>
      <c r="Q1405" s="49" t="s">
        <v>67</v>
      </c>
      <c r="R1405" s="50" t="s">
        <v>68</v>
      </c>
      <c r="S1405" s="49" t="s">
        <v>60</v>
      </c>
      <c r="T1405" s="73" t="str">
        <f>IF(_xlfn.XLOOKUP(I1405,LEGEND!B:B,LEGEND!H:H)&lt;&gt;"-",HYPERLINK(_xlfn.XLOOKUP(I1405,LEGEND!B:B,LEGEND!H:H),"link"),_xlfn.XLOOKUP(I1405,LEGEND!B:B,LEGEND!H:H))</f>
        <v>link</v>
      </c>
      <c r="U1405" s="73" t="str">
        <f>HYPERLINK(_xlfn.XLOOKUP(I1405,LEGEND!B:B,LEGEND!I:I))</f>
        <v>https://milwaukee-media-images.s3.amazonaws.com/hi/4932471329--Hero_1.jpg</v>
      </c>
      <c r="V1405" s="51" t="s">
        <v>8457</v>
      </c>
      <c r="W1405" s="63" t="s">
        <v>2403</v>
      </c>
      <c r="X1405" s="64">
        <v>124</v>
      </c>
      <c r="Y1405" s="64">
        <v>25</v>
      </c>
      <c r="Z1405" s="64">
        <v>164</v>
      </c>
      <c r="AA1405" s="84">
        <v>0.13700000000000001</v>
      </c>
      <c r="AB1405" s="85">
        <v>1</v>
      </c>
      <c r="AC1405" s="85">
        <v>1</v>
      </c>
    </row>
    <row r="1406" spans="1:29" ht="15">
      <c r="A1406" s="1"/>
      <c r="B1406" s="6" t="s">
        <v>646</v>
      </c>
      <c r="C1406" s="6" t="s">
        <v>4069</v>
      </c>
      <c r="D1406" s="6" t="s">
        <v>8450</v>
      </c>
      <c r="E1406" s="49" t="s">
        <v>8451</v>
      </c>
      <c r="F1406" s="6" t="s">
        <v>4070</v>
      </c>
      <c r="G1406" s="6" t="s">
        <v>60</v>
      </c>
      <c r="H1406" s="6" t="s">
        <v>8767</v>
      </c>
      <c r="I1406" s="60" t="s">
        <v>8768</v>
      </c>
      <c r="J1406" s="49" t="s">
        <v>8769</v>
      </c>
      <c r="K1406" s="6" t="s">
        <v>8770</v>
      </c>
      <c r="L1406" s="29">
        <f>IF($J$6="с учетом НДС",VLOOKUP(I1406,LEGEND!B:E,4,0)*(1-M1406),VLOOKUP(I1406,LEGEND!B:E,4,0)*(1-M1406)/1.2)</f>
        <v>2500</v>
      </c>
      <c r="M1406" s="57">
        <f>IF(AND(B1406&lt;&gt;"1_Электроинструмент",B1406&lt;&gt;"2_Садовая техника"),$J$5,IF($J$4&lt;=20%,$J$4,IFERROR(VLOOKUP(S1406,LEGEND!$L$2:$M$5,2,FALSE),$J$4)))</f>
        <v>0</v>
      </c>
      <c r="N1406" s="48" t="s">
        <v>60</v>
      </c>
      <c r="O1406" s="49" t="s">
        <v>60</v>
      </c>
      <c r="P1406" s="49" t="s">
        <v>66</v>
      </c>
      <c r="Q1406" s="49" t="s">
        <v>473</v>
      </c>
      <c r="R1406" s="50" t="s">
        <v>68</v>
      </c>
      <c r="S1406" s="49" t="s">
        <v>60</v>
      </c>
      <c r="T1406" s="73" t="str">
        <f>IF(_xlfn.XLOOKUP(I1406,LEGEND!B:B,LEGEND!H:H)&lt;&gt;"-",HYPERLINK(_xlfn.XLOOKUP(I1406,LEGEND!B:B,LEGEND!H:H),"link"),_xlfn.XLOOKUP(I1406,LEGEND!B:B,LEGEND!H:H))</f>
        <v>link</v>
      </c>
      <c r="U1406" s="73" t="str">
        <f>HYPERLINK(_xlfn.XLOOKUP(I1406,LEGEND!B:B,LEGEND!I:I))</f>
        <v>https://milwaukee-media-images.s3.amazonaws.com/hi/4932471385--Hero_1.jpg</v>
      </c>
      <c r="V1406" s="51" t="s">
        <v>8771</v>
      </c>
      <c r="W1406" s="63" t="s">
        <v>2403</v>
      </c>
      <c r="X1406" s="64">
        <v>125.093</v>
      </c>
      <c r="Y1406" s="64">
        <v>25.318999999999999</v>
      </c>
      <c r="Z1406" s="64">
        <v>165.13</v>
      </c>
      <c r="AA1406" s="84">
        <v>0.161</v>
      </c>
      <c r="AB1406" s="85">
        <v>1</v>
      </c>
      <c r="AC1406" s="85">
        <v>1</v>
      </c>
    </row>
    <row r="1407" spans="1:29" ht="25.5">
      <c r="A1407" s="1"/>
      <c r="B1407" s="6" t="s">
        <v>646</v>
      </c>
      <c r="C1407" s="6" t="s">
        <v>4069</v>
      </c>
      <c r="D1407" s="6" t="s">
        <v>8450</v>
      </c>
      <c r="E1407" s="49" t="s">
        <v>8451</v>
      </c>
      <c r="F1407" s="6" t="s">
        <v>4070</v>
      </c>
      <c r="G1407" s="6" t="s">
        <v>60</v>
      </c>
      <c r="H1407" s="6" t="s">
        <v>8458</v>
      </c>
      <c r="I1407" s="60" t="s">
        <v>8459</v>
      </c>
      <c r="J1407" s="49" t="s">
        <v>8460</v>
      </c>
      <c r="K1407" s="6" t="s">
        <v>8461</v>
      </c>
      <c r="L1407" s="29">
        <f>IF($J$6="с учетом НДС",VLOOKUP(I1407,LEGEND!B:E,4,0)*(1-M1407),VLOOKUP(I1407,LEGEND!B:E,4,0)*(1-M1407)/1.2)</f>
        <v>2800</v>
      </c>
      <c r="M1407" s="57">
        <f>IF(AND(B1407&lt;&gt;"1_Электроинструмент",B1407&lt;&gt;"2_Садовая техника"),$J$5,IF($J$4&lt;=20%,$J$4,IFERROR(VLOOKUP(S1407,LEGEND!$L$2:$M$5,2,FALSE),$J$4)))</f>
        <v>0</v>
      </c>
      <c r="N1407" s="48" t="s">
        <v>60</v>
      </c>
      <c r="O1407" s="49" t="s">
        <v>60</v>
      </c>
      <c r="P1407" s="49" t="s">
        <v>66</v>
      </c>
      <c r="Q1407" s="49" t="s">
        <v>67</v>
      </c>
      <c r="R1407" s="50" t="s">
        <v>68</v>
      </c>
      <c r="S1407" s="49" t="s">
        <v>60</v>
      </c>
      <c r="T1407" s="73" t="str">
        <f>IF(_xlfn.XLOOKUP(I1407,LEGEND!B:B,LEGEND!H:H)&lt;&gt;"-",HYPERLINK(_xlfn.XLOOKUP(I1407,LEGEND!B:B,LEGEND!H:H),"link"),_xlfn.XLOOKUP(I1407,LEGEND!B:B,LEGEND!H:H))</f>
        <v>link</v>
      </c>
      <c r="U1407" s="73" t="str">
        <f>HYPERLINK(_xlfn.XLOOKUP(I1407,LEGEND!B:B,LEGEND!I:I))</f>
        <v>https://milwaukee-media-images.s3.amazonaws.com/hi/4932464873--Hero_1.jpg</v>
      </c>
      <c r="V1407" s="51" t="s">
        <v>8463</v>
      </c>
      <c r="W1407" s="63" t="s">
        <v>71</v>
      </c>
      <c r="X1407" s="64">
        <v>124</v>
      </c>
      <c r="Y1407" s="64">
        <v>25</v>
      </c>
      <c r="Z1407" s="64">
        <v>164</v>
      </c>
      <c r="AA1407" s="84">
        <v>0.17399999999999999</v>
      </c>
      <c r="AB1407" s="85">
        <v>1</v>
      </c>
      <c r="AC1407" s="85">
        <v>1</v>
      </c>
    </row>
    <row r="1408" spans="1:29" ht="33.75">
      <c r="A1408" s="1"/>
      <c r="B1408" s="6" t="s">
        <v>646</v>
      </c>
      <c r="C1408" s="6" t="s">
        <v>1340</v>
      </c>
      <c r="D1408" s="6" t="s">
        <v>8686</v>
      </c>
      <c r="E1408" s="49" t="s">
        <v>8687</v>
      </c>
      <c r="F1408" s="6" t="s">
        <v>1406</v>
      </c>
      <c r="G1408" s="6" t="s">
        <v>60</v>
      </c>
      <c r="H1408" s="6" t="s">
        <v>8688</v>
      </c>
      <c r="I1408" s="60" t="s">
        <v>8689</v>
      </c>
      <c r="J1408" s="49" t="s">
        <v>8690</v>
      </c>
      <c r="K1408" s="6" t="s">
        <v>8691</v>
      </c>
      <c r="L1408" s="29">
        <f>IF($J$6="с учетом НДС",VLOOKUP(I1408,LEGEND!B:E,4,0)*(1-M1408),VLOOKUP(I1408,LEGEND!B:E,4,0)*(1-M1408)/1.2)</f>
        <v>210990</v>
      </c>
      <c r="M1408" s="57">
        <f>IF(AND(B1408&lt;&gt;"1_Электроинструмент",B1408&lt;&gt;"2_Садовая техника"),$J$5,IF($J$4&lt;=20%,$J$4,IFERROR(VLOOKUP(S1408,LEGEND!$L$2:$M$5,2,FALSE),$J$4)))</f>
        <v>0</v>
      </c>
      <c r="N1408" s="48" t="s">
        <v>8692</v>
      </c>
      <c r="O1408" s="49" t="s">
        <v>42</v>
      </c>
      <c r="P1408" s="49" t="s">
        <v>66</v>
      </c>
      <c r="Q1408" s="49" t="s">
        <v>473</v>
      </c>
      <c r="R1408" s="50">
        <v>44743</v>
      </c>
      <c r="S1408" s="49" t="s">
        <v>60</v>
      </c>
      <c r="T1408" s="73" t="str">
        <f>IF(_xlfn.XLOOKUP(I1408,LEGEND!B:B,LEGEND!H:H)&lt;&gt;"-",HYPERLINK(_xlfn.XLOOKUP(I1408,LEGEND!B:B,LEGEND!H:H),"link"),_xlfn.XLOOKUP(I1408,LEGEND!B:B,LEGEND!H:H))</f>
        <v>-</v>
      </c>
      <c r="U1408" s="73" t="str">
        <f>HYPERLINK(_xlfn.XLOOKUP(I1408,LEGEND!B:B,LEGEND!I:I))</f>
        <v>-</v>
      </c>
      <c r="V1408" s="51" t="s">
        <v>8693</v>
      </c>
      <c r="W1408" s="63" t="s">
        <v>71</v>
      </c>
      <c r="X1408" s="64">
        <v>1010</v>
      </c>
      <c r="Y1408" s="64">
        <v>580</v>
      </c>
      <c r="Z1408" s="64">
        <v>470</v>
      </c>
      <c r="AA1408" s="84">
        <v>47.62</v>
      </c>
      <c r="AB1408" s="85">
        <v>1</v>
      </c>
      <c r="AC1408" s="85">
        <v>1</v>
      </c>
    </row>
    <row r="1409" spans="1:29" ht="25.5">
      <c r="A1409" s="1"/>
      <c r="B1409" s="6" t="s">
        <v>646</v>
      </c>
      <c r="C1409" s="6" t="s">
        <v>4069</v>
      </c>
      <c r="D1409" s="6" t="s">
        <v>8694</v>
      </c>
      <c r="E1409" s="49" t="s">
        <v>8718</v>
      </c>
      <c r="F1409" s="6" t="s">
        <v>1318</v>
      </c>
      <c r="G1409" s="6" t="s">
        <v>60</v>
      </c>
      <c r="H1409" s="6" t="s">
        <v>8724</v>
      </c>
      <c r="I1409" s="60" t="s">
        <v>8725</v>
      </c>
      <c r="J1409" s="49" t="s">
        <v>8726</v>
      </c>
      <c r="K1409" s="6" t="s">
        <v>8727</v>
      </c>
      <c r="L1409" s="29">
        <f>IF($J$6="с учетом НДС",VLOOKUP(I1409,LEGEND!B:E,4,0)*(1-M1409),VLOOKUP(I1409,LEGEND!B:E,4,0)*(1-M1409)/1.2)</f>
        <v>2600</v>
      </c>
      <c r="M1409" s="57">
        <f>IF(AND(B1409&lt;&gt;"1_Электроинструмент",B1409&lt;&gt;"2_Садовая техника"),$J$5,IF($J$4&lt;=20%,$J$4,IFERROR(VLOOKUP(S1409,LEGEND!$L$2:$M$5,2,FALSE),$J$4)))</f>
        <v>0</v>
      </c>
      <c r="N1409" s="48" t="s">
        <v>60</v>
      </c>
      <c r="O1409" s="49" t="s">
        <v>42</v>
      </c>
      <c r="P1409" s="49" t="s">
        <v>66</v>
      </c>
      <c r="Q1409" s="49" t="s">
        <v>473</v>
      </c>
      <c r="R1409" s="50">
        <v>44621</v>
      </c>
      <c r="S1409" s="49" t="s">
        <v>60</v>
      </c>
      <c r="T1409" s="73" t="str">
        <f>IF(_xlfn.XLOOKUP(I1409,LEGEND!B:B,LEGEND!H:H)&lt;&gt;"-",HYPERLINK(_xlfn.XLOOKUP(I1409,LEGEND!B:B,LEGEND!H:H),"link"),_xlfn.XLOOKUP(I1409,LEGEND!B:B,LEGEND!H:H))</f>
        <v>link</v>
      </c>
      <c r="U1409" s="73" t="str">
        <f>HYPERLINK(_xlfn.XLOOKUP(I1409,LEGEND!B:B,LEGEND!I:I))</f>
        <v>https://milwaukee-media-images.s3.amazonaws.com/hi/4932479820--Hero_1.jpg</v>
      </c>
      <c r="V1409" s="51" t="s">
        <v>8728</v>
      </c>
      <c r="W1409" s="63" t="s">
        <v>71</v>
      </c>
      <c r="X1409" s="64">
        <v>125</v>
      </c>
      <c r="Y1409" s="64">
        <v>25</v>
      </c>
      <c r="Z1409" s="64">
        <v>165</v>
      </c>
      <c r="AA1409" s="84">
        <v>0.17399999999999999</v>
      </c>
      <c r="AB1409" s="85">
        <v>1</v>
      </c>
      <c r="AC1409" s="85">
        <v>1</v>
      </c>
    </row>
    <row r="1410" spans="1:29" ht="25.5">
      <c r="A1410" s="1"/>
      <c r="B1410" s="6" t="s">
        <v>646</v>
      </c>
      <c r="C1410" s="6" t="s">
        <v>4069</v>
      </c>
      <c r="D1410" s="6" t="s">
        <v>8694</v>
      </c>
      <c r="E1410" s="49" t="s">
        <v>8718</v>
      </c>
      <c r="F1410" s="6" t="s">
        <v>1318</v>
      </c>
      <c r="G1410" s="6" t="s">
        <v>60</v>
      </c>
      <c r="H1410" s="6" t="s">
        <v>8724</v>
      </c>
      <c r="I1410" s="60" t="s">
        <v>8725</v>
      </c>
      <c r="J1410" s="49" t="s">
        <v>8726</v>
      </c>
      <c r="K1410" s="6" t="s">
        <v>8727</v>
      </c>
      <c r="L1410" s="29">
        <f>IF($J$6="с учетом НДС",VLOOKUP(I1410,LEGEND!B:E,4,0)*(1-M1410),VLOOKUP(I1410,LEGEND!B:E,4,0)*(1-M1410)/1.2)</f>
        <v>2600</v>
      </c>
      <c r="M1410" s="57">
        <f>IF(AND(B1410&lt;&gt;"1_Электроинструмент",B1410&lt;&gt;"2_Садовая техника"),$J$5,IF($J$4&lt;=20%,$J$4,IFERROR(VLOOKUP(S1410,LEGEND!$L$2:$M$5,2,FALSE),$J$4)))</f>
        <v>0</v>
      </c>
      <c r="N1410" s="48" t="s">
        <v>60</v>
      </c>
      <c r="O1410" s="49" t="s">
        <v>42</v>
      </c>
      <c r="P1410" s="49" t="s">
        <v>66</v>
      </c>
      <c r="Q1410" s="49" t="s">
        <v>473</v>
      </c>
      <c r="R1410" s="50">
        <v>44621</v>
      </c>
      <c r="S1410" s="49" t="s">
        <v>60</v>
      </c>
      <c r="T1410" s="73" t="str">
        <f>IF(_xlfn.XLOOKUP(I1410,LEGEND!B:B,LEGEND!H:H)&lt;&gt;"-",HYPERLINK(_xlfn.XLOOKUP(I1410,LEGEND!B:B,LEGEND!H:H),"link"),_xlfn.XLOOKUP(I1410,LEGEND!B:B,LEGEND!H:H))</f>
        <v>link</v>
      </c>
      <c r="U1410" s="73" t="str">
        <f>HYPERLINK(_xlfn.XLOOKUP(I1410,LEGEND!B:B,LEGEND!I:I))</f>
        <v>https://milwaukee-media-images.s3.amazonaws.com/hi/4932479820--Hero_1.jpg</v>
      </c>
      <c r="V1410" s="51" t="s">
        <v>8728</v>
      </c>
      <c r="W1410" s="63" t="s">
        <v>71</v>
      </c>
      <c r="X1410" s="64">
        <v>125</v>
      </c>
      <c r="Y1410" s="64">
        <v>25</v>
      </c>
      <c r="Z1410" s="64">
        <v>165</v>
      </c>
      <c r="AA1410" s="84">
        <v>0.17399999999999999</v>
      </c>
      <c r="AB1410" s="85">
        <v>1</v>
      </c>
      <c r="AC1410" s="85">
        <v>1</v>
      </c>
    </row>
    <row r="1411" spans="1:29" ht="25.5">
      <c r="A1411" s="1"/>
      <c r="B1411" s="6" t="s">
        <v>646</v>
      </c>
      <c r="C1411" s="6" t="s">
        <v>4069</v>
      </c>
      <c r="D1411" s="6" t="s">
        <v>8694</v>
      </c>
      <c r="E1411" s="49" t="s">
        <v>8718</v>
      </c>
      <c r="F1411" s="6" t="s">
        <v>1318</v>
      </c>
      <c r="G1411" s="6" t="s">
        <v>60</v>
      </c>
      <c r="H1411" s="6" t="s">
        <v>8719</v>
      </c>
      <c r="I1411" s="60" t="s">
        <v>8720</v>
      </c>
      <c r="J1411" s="49" t="s">
        <v>8721</v>
      </c>
      <c r="K1411" s="6" t="s">
        <v>8722</v>
      </c>
      <c r="L1411" s="29">
        <f>IF($J$6="с учетом НДС",VLOOKUP(I1411,LEGEND!B:E,4,0)*(1-M1411),VLOOKUP(I1411,LEGEND!B:E,4,0)*(1-M1411)/1.2)</f>
        <v>4100</v>
      </c>
      <c r="M1411" s="57">
        <f>IF(AND(B1411&lt;&gt;"1_Электроинструмент",B1411&lt;&gt;"2_Садовая техника"),$J$5,IF($J$4&lt;=20%,$J$4,IFERROR(VLOOKUP(S1411,LEGEND!$L$2:$M$5,2,FALSE),$J$4)))</f>
        <v>0</v>
      </c>
      <c r="N1411" s="48" t="s">
        <v>60</v>
      </c>
      <c r="O1411" s="49" t="s">
        <v>42</v>
      </c>
      <c r="P1411" s="49" t="s">
        <v>66</v>
      </c>
      <c r="Q1411" s="49" t="s">
        <v>473</v>
      </c>
      <c r="R1411" s="50">
        <v>44621</v>
      </c>
      <c r="S1411" s="49" t="s">
        <v>60</v>
      </c>
      <c r="T1411" s="73" t="str">
        <f>IF(_xlfn.XLOOKUP(I1411,LEGEND!B:B,LEGEND!H:H)&lt;&gt;"-",HYPERLINK(_xlfn.XLOOKUP(I1411,LEGEND!B:B,LEGEND!H:H),"link"),_xlfn.XLOOKUP(I1411,LEGEND!B:B,LEGEND!H:H))</f>
        <v>link</v>
      </c>
      <c r="U1411" s="73" t="str">
        <f>HYPERLINK(_xlfn.XLOOKUP(I1411,LEGEND!B:B,LEGEND!I:I))</f>
        <v>https://milwaukee-media-images.s3.amazonaws.com/hi/4932480172--Hero_1.jpg</v>
      </c>
      <c r="V1411" s="51" t="s">
        <v>8723</v>
      </c>
      <c r="W1411" s="63" t="s">
        <v>71</v>
      </c>
      <c r="X1411" s="64">
        <v>72</v>
      </c>
      <c r="Y1411" s="64">
        <v>8</v>
      </c>
      <c r="Z1411" s="64">
        <v>503</v>
      </c>
      <c r="AA1411" s="84">
        <v>0.48699999999999999</v>
      </c>
      <c r="AB1411" s="85">
        <v>1</v>
      </c>
      <c r="AC1411" s="85">
        <v>1</v>
      </c>
    </row>
    <row r="1412" spans="1:29" ht="25.5">
      <c r="A1412" s="1"/>
      <c r="B1412" s="6" t="s">
        <v>646</v>
      </c>
      <c r="C1412" s="6" t="s">
        <v>4069</v>
      </c>
      <c r="D1412" s="6" t="s">
        <v>8694</v>
      </c>
      <c r="E1412" s="49" t="s">
        <v>8718</v>
      </c>
      <c r="F1412" s="6" t="s">
        <v>4069</v>
      </c>
      <c r="G1412" s="6" t="s">
        <v>60</v>
      </c>
      <c r="H1412" s="6" t="s">
        <v>8729</v>
      </c>
      <c r="I1412" s="60" t="s">
        <v>8730</v>
      </c>
      <c r="J1412" s="49" t="s">
        <v>8731</v>
      </c>
      <c r="K1412" s="6" t="s">
        <v>8732</v>
      </c>
      <c r="L1412" s="29">
        <f>IF($J$6="с учетом НДС",VLOOKUP(I1412,LEGEND!B:E,4,0)*(1-M1412),VLOOKUP(I1412,LEGEND!B:E,4,0)*(1-M1412)/1.2)</f>
        <v>3300</v>
      </c>
      <c r="M1412" s="57">
        <f>IF(AND(B1412&lt;&gt;"1_Электроинструмент",B1412&lt;&gt;"2_Садовая техника"),$J$5,IF($J$4&lt;=20%,$J$4,IFERROR(VLOOKUP(S1412,LEGEND!$L$2:$M$5,2,FALSE),$J$4)))</f>
        <v>0</v>
      </c>
      <c r="N1412" s="48" t="s">
        <v>60</v>
      </c>
      <c r="O1412" s="49" t="s">
        <v>42</v>
      </c>
      <c r="P1412" s="49" t="s">
        <v>66</v>
      </c>
      <c r="Q1412" s="49" t="s">
        <v>473</v>
      </c>
      <c r="R1412" s="50">
        <v>44621</v>
      </c>
      <c r="S1412" s="49" t="s">
        <v>60</v>
      </c>
      <c r="T1412" s="73" t="str">
        <f>IF(_xlfn.XLOOKUP(I1412,LEGEND!B:B,LEGEND!H:H)&lt;&gt;"-",HYPERLINK(_xlfn.XLOOKUP(I1412,LEGEND!B:B,LEGEND!H:H),"link"),_xlfn.XLOOKUP(I1412,LEGEND!B:B,LEGEND!H:H))</f>
        <v>link</v>
      </c>
      <c r="U1412" s="73" t="str">
        <f>HYPERLINK(_xlfn.XLOOKUP(I1412,LEGEND!B:B,LEGEND!I:I))</f>
        <v>https://milwaukee-media-images.s3.amazonaws.com/hi/4932480168--Hero_1.jpg</v>
      </c>
      <c r="V1412" s="51" t="s">
        <v>8733</v>
      </c>
      <c r="W1412" s="63" t="s">
        <v>71</v>
      </c>
      <c r="X1412" s="64">
        <v>400</v>
      </c>
      <c r="Y1412" s="64">
        <v>100</v>
      </c>
      <c r="Z1412" s="64">
        <v>20</v>
      </c>
      <c r="AA1412" s="84">
        <v>10</v>
      </c>
      <c r="AB1412" s="85">
        <v>1</v>
      </c>
      <c r="AC1412" s="85">
        <v>1</v>
      </c>
    </row>
    <row r="1413" spans="1:29" ht="25.5">
      <c r="A1413" s="1"/>
      <c r="B1413" s="6" t="s">
        <v>646</v>
      </c>
      <c r="C1413" s="6" t="s">
        <v>4069</v>
      </c>
      <c r="D1413" s="6" t="s">
        <v>8694</v>
      </c>
      <c r="E1413" s="49" t="s">
        <v>8718</v>
      </c>
      <c r="F1413" s="6" t="s">
        <v>4069</v>
      </c>
      <c r="G1413" s="6" t="s">
        <v>60</v>
      </c>
      <c r="H1413" s="6" t="s">
        <v>8734</v>
      </c>
      <c r="I1413" s="60" t="s">
        <v>8735</v>
      </c>
      <c r="J1413" s="49" t="s">
        <v>8736</v>
      </c>
      <c r="K1413" s="6" t="s">
        <v>8737</v>
      </c>
      <c r="L1413" s="29">
        <f>IF($J$6="с учетом НДС",VLOOKUP(I1413,LEGEND!B:E,4,0)*(1-M1413),VLOOKUP(I1413,LEGEND!B:E,4,0)*(1-M1413)/1.2)</f>
        <v>3900</v>
      </c>
      <c r="M1413" s="57">
        <f>IF(AND(B1413&lt;&gt;"1_Электроинструмент",B1413&lt;&gt;"2_Садовая техника"),$J$5,IF($J$4&lt;=20%,$J$4,IFERROR(VLOOKUP(S1413,LEGEND!$L$2:$M$5,2,FALSE),$J$4)))</f>
        <v>0</v>
      </c>
      <c r="N1413" s="48" t="s">
        <v>60</v>
      </c>
      <c r="O1413" s="49" t="s">
        <v>42</v>
      </c>
      <c r="P1413" s="49" t="s">
        <v>66</v>
      </c>
      <c r="Q1413" s="49" t="s">
        <v>473</v>
      </c>
      <c r="R1413" s="50">
        <v>44621</v>
      </c>
      <c r="S1413" s="49" t="s">
        <v>60</v>
      </c>
      <c r="T1413" s="73" t="str">
        <f>IF(_xlfn.XLOOKUP(I1413,LEGEND!B:B,LEGEND!H:H)&lt;&gt;"-",HYPERLINK(_xlfn.XLOOKUP(I1413,LEGEND!B:B,LEGEND!H:H),"link"),_xlfn.XLOOKUP(I1413,LEGEND!B:B,LEGEND!H:H))</f>
        <v>link</v>
      </c>
      <c r="U1413" s="73" t="str">
        <f>HYPERLINK(_xlfn.XLOOKUP(I1413,LEGEND!B:B,LEGEND!I:I))</f>
        <v>https://milwaukee-media-images.s3.amazonaws.com/hi/4932480170--Hero_1.jpg</v>
      </c>
      <c r="V1413" s="51" t="s">
        <v>8738</v>
      </c>
      <c r="W1413" s="63" t="s">
        <v>71</v>
      </c>
      <c r="X1413" s="64">
        <v>400</v>
      </c>
      <c r="Y1413" s="64">
        <v>100</v>
      </c>
      <c r="Z1413" s="64">
        <v>20</v>
      </c>
      <c r="AA1413" s="84">
        <v>10</v>
      </c>
      <c r="AB1413" s="85">
        <v>1</v>
      </c>
      <c r="AC1413" s="85">
        <v>1</v>
      </c>
    </row>
    <row r="1414" spans="1:29" ht="25.5">
      <c r="A1414" s="1"/>
      <c r="B1414" s="6" t="s">
        <v>646</v>
      </c>
      <c r="C1414" s="6" t="s">
        <v>4069</v>
      </c>
      <c r="D1414" s="6" t="s">
        <v>8694</v>
      </c>
      <c r="E1414" s="49" t="s">
        <v>8718</v>
      </c>
      <c r="F1414" s="6" t="s">
        <v>4069</v>
      </c>
      <c r="G1414" s="6" t="s">
        <v>60</v>
      </c>
      <c r="H1414" s="6" t="s">
        <v>8739</v>
      </c>
      <c r="I1414" s="60" t="s">
        <v>8740</v>
      </c>
      <c r="J1414" s="49" t="s">
        <v>8741</v>
      </c>
      <c r="K1414" s="6" t="s">
        <v>8739</v>
      </c>
      <c r="L1414" s="29">
        <f>IF($J$6="с учетом НДС",VLOOKUP(I1414,LEGEND!B:E,4,0)*(1-M1414),VLOOKUP(I1414,LEGEND!B:E,4,0)*(1-M1414)/1.2)</f>
        <v>4400</v>
      </c>
      <c r="M1414" s="57">
        <f>IF(AND(B1414&lt;&gt;"1_Электроинструмент",B1414&lt;&gt;"2_Садовая техника"),$J$5,IF($J$4&lt;=20%,$J$4,IFERROR(VLOOKUP(S1414,LEGEND!$L$2:$M$5,2,FALSE),$J$4)))</f>
        <v>0</v>
      </c>
      <c r="N1414" s="48" t="s">
        <v>60</v>
      </c>
      <c r="O1414" s="49" t="s">
        <v>42</v>
      </c>
      <c r="P1414" s="49" t="s">
        <v>66</v>
      </c>
      <c r="Q1414" s="49" t="s">
        <v>473</v>
      </c>
      <c r="R1414" s="50">
        <v>44621</v>
      </c>
      <c r="S1414" s="49" t="s">
        <v>60</v>
      </c>
      <c r="T1414" s="73" t="str">
        <f>IF(_xlfn.XLOOKUP(I1414,LEGEND!B:B,LEGEND!H:H)&lt;&gt;"-",HYPERLINK(_xlfn.XLOOKUP(I1414,LEGEND!B:B,LEGEND!H:H),"link"),_xlfn.XLOOKUP(I1414,LEGEND!B:B,LEGEND!H:H))</f>
        <v>link</v>
      </c>
      <c r="U1414" s="73" t="str">
        <f>HYPERLINK(_xlfn.XLOOKUP(I1414,LEGEND!B:B,LEGEND!I:I))</f>
        <v>https://milwaukee-media-images.s3.amazonaws.com/hi/4932480174--Hero_1.jpg</v>
      </c>
      <c r="V1414" s="51" t="s">
        <v>8742</v>
      </c>
      <c r="W1414" s="63" t="s">
        <v>71</v>
      </c>
      <c r="X1414" s="64">
        <v>400</v>
      </c>
      <c r="Y1414" s="64">
        <v>100</v>
      </c>
      <c r="Z1414" s="64">
        <v>20</v>
      </c>
      <c r="AA1414" s="84">
        <v>10</v>
      </c>
      <c r="AB1414" s="85">
        <v>1</v>
      </c>
      <c r="AC1414" s="85">
        <v>1</v>
      </c>
    </row>
    <row r="1415" spans="1:29" ht="25.5">
      <c r="A1415" s="1"/>
      <c r="B1415" s="6" t="s">
        <v>646</v>
      </c>
      <c r="C1415" s="6" t="s">
        <v>4069</v>
      </c>
      <c r="D1415" s="6" t="s">
        <v>8694</v>
      </c>
      <c r="E1415" s="49" t="s">
        <v>8695</v>
      </c>
      <c r="F1415" s="6" t="s">
        <v>1318</v>
      </c>
      <c r="G1415" s="6" t="s">
        <v>60</v>
      </c>
      <c r="H1415" s="6" t="s">
        <v>8696</v>
      </c>
      <c r="I1415" s="60" t="s">
        <v>8697</v>
      </c>
      <c r="J1415" s="49" t="s">
        <v>8698</v>
      </c>
      <c r="K1415" s="6" t="s">
        <v>8696</v>
      </c>
      <c r="L1415" s="29">
        <f>IF($J$6="с учетом НДС",VLOOKUP(I1415,LEGEND!B:E,4,0)*(1-M1415),VLOOKUP(I1415,LEGEND!B:E,4,0)*(1-M1415)/1.2)</f>
        <v>4800</v>
      </c>
      <c r="M1415" s="57">
        <f>IF(AND(B1415&lt;&gt;"1_Электроинструмент",B1415&lt;&gt;"2_Садовая техника"),$J$5,IF($J$4&lt;=20%,$J$4,IFERROR(VLOOKUP(S1415,LEGEND!$L$2:$M$5,2,FALSE),$J$4)))</f>
        <v>0</v>
      </c>
      <c r="N1415" s="48" t="s">
        <v>60</v>
      </c>
      <c r="O1415" s="49" t="s">
        <v>42</v>
      </c>
      <c r="P1415" s="49" t="s">
        <v>66</v>
      </c>
      <c r="Q1415" s="49" t="s">
        <v>473</v>
      </c>
      <c r="R1415" s="50">
        <v>44621</v>
      </c>
      <c r="S1415" s="49" t="s">
        <v>60</v>
      </c>
      <c r="T1415" s="73" t="str">
        <f>IF(_xlfn.XLOOKUP(I1415,LEGEND!B:B,LEGEND!H:H)&lt;&gt;"-",HYPERLINK(_xlfn.XLOOKUP(I1415,LEGEND!B:B,LEGEND!H:H),"link"),_xlfn.XLOOKUP(I1415,LEGEND!B:B,LEGEND!H:H))</f>
        <v>-</v>
      </c>
      <c r="U1415" s="73" t="str">
        <f>HYPERLINK(_xlfn.XLOOKUP(I1415,LEGEND!B:B,LEGEND!I:I))</f>
        <v>-</v>
      </c>
      <c r="V1415" s="51" t="s">
        <v>8699</v>
      </c>
      <c r="W1415" s="63" t="s">
        <v>71</v>
      </c>
      <c r="X1415" s="64">
        <v>572</v>
      </c>
      <c r="Y1415" s="64">
        <v>72</v>
      </c>
      <c r="Z1415" s="64">
        <v>41</v>
      </c>
      <c r="AA1415" s="84">
        <v>0.77800000000000002</v>
      </c>
      <c r="AB1415" s="85">
        <v>1</v>
      </c>
      <c r="AC1415" s="85">
        <v>1</v>
      </c>
    </row>
    <row r="1416" spans="1:29" ht="25.5">
      <c r="A1416" s="1"/>
      <c r="B1416" s="6" t="s">
        <v>646</v>
      </c>
      <c r="C1416" s="6" t="s">
        <v>4069</v>
      </c>
      <c r="D1416" s="6" t="s">
        <v>8694</v>
      </c>
      <c r="E1416" s="49" t="s">
        <v>8695</v>
      </c>
      <c r="F1416" s="6" t="s">
        <v>1318</v>
      </c>
      <c r="G1416" s="6" t="s">
        <v>60</v>
      </c>
      <c r="H1416" s="6" t="s">
        <v>8700</v>
      </c>
      <c r="I1416" s="60" t="s">
        <v>8701</v>
      </c>
      <c r="J1416" s="49" t="s">
        <v>8702</v>
      </c>
      <c r="K1416" s="6" t="s">
        <v>8700</v>
      </c>
      <c r="L1416" s="29">
        <f>IF($J$6="с учетом НДС",VLOOKUP(I1416,LEGEND!B:E,4,0)*(1-M1416),VLOOKUP(I1416,LEGEND!B:E,4,0)*(1-M1416)/1.2)</f>
        <v>5800</v>
      </c>
      <c r="M1416" s="57">
        <f>IF(AND(B1416&lt;&gt;"1_Электроинструмент",B1416&lt;&gt;"2_Садовая техника"),$J$5,IF($J$4&lt;=20%,$J$4,IFERROR(VLOOKUP(S1416,LEGEND!$L$2:$M$5,2,FALSE),$J$4)))</f>
        <v>0</v>
      </c>
      <c r="N1416" s="48" t="s">
        <v>60</v>
      </c>
      <c r="O1416" s="49" t="s">
        <v>42</v>
      </c>
      <c r="P1416" s="49" t="s">
        <v>66</v>
      </c>
      <c r="Q1416" s="49" t="s">
        <v>473</v>
      </c>
      <c r="R1416" s="50">
        <v>44621</v>
      </c>
      <c r="S1416" s="49" t="s">
        <v>60</v>
      </c>
      <c r="T1416" s="73" t="str">
        <f>IF(_xlfn.XLOOKUP(I1416,LEGEND!B:B,LEGEND!H:H)&lt;&gt;"-",HYPERLINK(_xlfn.XLOOKUP(I1416,LEGEND!B:B,LEGEND!H:H),"link"),_xlfn.XLOOKUP(I1416,LEGEND!B:B,LEGEND!H:H))</f>
        <v>-</v>
      </c>
      <c r="U1416" s="73" t="str">
        <f>HYPERLINK(_xlfn.XLOOKUP(I1416,LEGEND!B:B,LEGEND!I:I))</f>
        <v>-</v>
      </c>
      <c r="V1416" s="51" t="s">
        <v>8703</v>
      </c>
      <c r="W1416" s="63" t="s">
        <v>71</v>
      </c>
      <c r="X1416" s="64">
        <v>572</v>
      </c>
      <c r="Y1416" s="64">
        <v>72</v>
      </c>
      <c r="Z1416" s="64">
        <v>41</v>
      </c>
      <c r="AA1416" s="84">
        <v>0.75600000000000001</v>
      </c>
      <c r="AB1416" s="85">
        <v>1</v>
      </c>
      <c r="AC1416" s="85">
        <v>1</v>
      </c>
    </row>
    <row r="1417" spans="1:29" ht="25.5">
      <c r="A1417" s="1"/>
      <c r="B1417" s="6" t="s">
        <v>646</v>
      </c>
      <c r="C1417" s="6" t="s">
        <v>4069</v>
      </c>
      <c r="D1417" s="6" t="s">
        <v>8694</v>
      </c>
      <c r="E1417" s="49" t="s">
        <v>8695</v>
      </c>
      <c r="F1417" s="6" t="s">
        <v>1318</v>
      </c>
      <c r="G1417" s="6" t="s">
        <v>60</v>
      </c>
      <c r="H1417" s="6" t="s">
        <v>8704</v>
      </c>
      <c r="I1417" s="60" t="s">
        <v>8705</v>
      </c>
      <c r="J1417" s="49" t="s">
        <v>8706</v>
      </c>
      <c r="K1417" s="6" t="s">
        <v>8704</v>
      </c>
      <c r="L1417" s="29">
        <f>IF($J$6="с учетом НДС",VLOOKUP(I1417,LEGEND!B:E,4,0)*(1-M1417),VLOOKUP(I1417,LEGEND!B:E,4,0)*(1-M1417)/1.2)</f>
        <v>5800</v>
      </c>
      <c r="M1417" s="57">
        <f>IF(AND(B1417&lt;&gt;"1_Электроинструмент",B1417&lt;&gt;"2_Садовая техника"),$J$5,IF($J$4&lt;=20%,$J$4,IFERROR(VLOOKUP(S1417,LEGEND!$L$2:$M$5,2,FALSE),$J$4)))</f>
        <v>0</v>
      </c>
      <c r="N1417" s="48" t="s">
        <v>60</v>
      </c>
      <c r="O1417" s="49" t="s">
        <v>42</v>
      </c>
      <c r="P1417" s="49" t="s">
        <v>66</v>
      </c>
      <c r="Q1417" s="49" t="s">
        <v>473</v>
      </c>
      <c r="R1417" s="50">
        <v>44621</v>
      </c>
      <c r="S1417" s="49" t="s">
        <v>60</v>
      </c>
      <c r="T1417" s="73" t="str">
        <f>IF(_xlfn.XLOOKUP(I1417,LEGEND!B:B,LEGEND!H:H)&lt;&gt;"-",HYPERLINK(_xlfn.XLOOKUP(I1417,LEGEND!B:B,LEGEND!H:H),"link"),_xlfn.XLOOKUP(I1417,LEGEND!B:B,LEGEND!H:H))</f>
        <v>-</v>
      </c>
      <c r="U1417" s="73" t="str">
        <f>HYPERLINK(_xlfn.XLOOKUP(I1417,LEGEND!B:B,LEGEND!I:I))</f>
        <v>-</v>
      </c>
      <c r="V1417" s="51" t="s">
        <v>8707</v>
      </c>
      <c r="W1417" s="63" t="s">
        <v>71</v>
      </c>
      <c r="X1417" s="64">
        <v>180</v>
      </c>
      <c r="Y1417" s="64">
        <v>50</v>
      </c>
      <c r="Z1417" s="64">
        <v>330</v>
      </c>
      <c r="AA1417" s="84">
        <v>0.43</v>
      </c>
      <c r="AB1417" s="85">
        <v>1</v>
      </c>
      <c r="AC1417" s="85">
        <v>1</v>
      </c>
    </row>
    <row r="1418" spans="1:29" ht="25.5">
      <c r="A1418" s="1"/>
      <c r="B1418" s="6" t="s">
        <v>646</v>
      </c>
      <c r="C1418" s="6" t="s">
        <v>1340</v>
      </c>
      <c r="D1418" s="6" t="s">
        <v>3694</v>
      </c>
      <c r="E1418" s="49" t="s">
        <v>3694</v>
      </c>
      <c r="F1418" s="6" t="s">
        <v>1406</v>
      </c>
      <c r="G1418" s="6" t="s">
        <v>85</v>
      </c>
      <c r="H1418" s="6" t="s">
        <v>3708</v>
      </c>
      <c r="I1418" s="61" t="s">
        <v>3709</v>
      </c>
      <c r="J1418" s="49" t="s">
        <v>3710</v>
      </c>
      <c r="K1418" s="6" t="s">
        <v>3711</v>
      </c>
      <c r="L1418" s="29">
        <f>IF($J$6="с учетом НДС",VLOOKUP(I1418,LEGEND!B:E,4,0)*(1-M1418),VLOOKUP(I1418,LEGEND!B:E,4,0)*(1-M1418)/1.2)</f>
        <v>32490</v>
      </c>
      <c r="M1418" s="57">
        <f>IF(AND(B1418&lt;&gt;"1_Электроинструмент",B1418&lt;&gt;"2_Садовая техника"),$J$5,IF($J$4&lt;=20%,$J$4,IFERROR(VLOOKUP(S1418,LEGEND!$L$2:$M$5,2,FALSE),$J$4)))</f>
        <v>0</v>
      </c>
      <c r="N1418" s="48" t="s">
        <v>3712</v>
      </c>
      <c r="O1418" s="49" t="s">
        <v>60</v>
      </c>
      <c r="P1418" s="49" t="s">
        <v>66</v>
      </c>
      <c r="Q1418" s="49" t="s">
        <v>67</v>
      </c>
      <c r="R1418" s="50" t="s">
        <v>68</v>
      </c>
      <c r="S1418" s="49" t="s">
        <v>60</v>
      </c>
      <c r="T1418" s="73" t="str">
        <f>IF(_xlfn.XLOOKUP(I1418,LEGEND!B:B,LEGEND!H:H)&lt;&gt;"-",HYPERLINK(_xlfn.XLOOKUP(I1418,LEGEND!B:B,LEGEND!H:H),"link"),_xlfn.XLOOKUP(I1418,LEGEND!B:B,LEGEND!H:H))</f>
        <v>link</v>
      </c>
      <c r="U1418" s="73" t="str">
        <f>HYPERLINK(_xlfn.XLOOKUP(I1418,LEGEND!B:B,LEGEND!I:I))</f>
        <v>https://milwaukee-media-images.s3.amazonaws.com/hi/M18_FOPH-0--Hero_1.jpg</v>
      </c>
      <c r="V1418" s="51" t="s">
        <v>3714</v>
      </c>
      <c r="W1418" s="63" t="s">
        <v>71</v>
      </c>
      <c r="X1418" s="64">
        <v>165</v>
      </c>
      <c r="Y1418" s="64">
        <v>117</v>
      </c>
      <c r="Z1418" s="64">
        <v>934</v>
      </c>
      <c r="AA1418" s="84">
        <v>3.8</v>
      </c>
      <c r="AB1418" s="85">
        <v>1</v>
      </c>
      <c r="AC1418" s="85">
        <v>1</v>
      </c>
    </row>
    <row r="1419" spans="1:29" ht="25.5">
      <c r="A1419" s="1"/>
      <c r="B1419" s="6" t="s">
        <v>646</v>
      </c>
      <c r="C1419" s="6" t="s">
        <v>1340</v>
      </c>
      <c r="D1419" s="6" t="s">
        <v>3694</v>
      </c>
      <c r="E1419" s="49" t="s">
        <v>3694</v>
      </c>
      <c r="F1419" s="6" t="s">
        <v>1341</v>
      </c>
      <c r="G1419" s="6" t="s">
        <v>60</v>
      </c>
      <c r="H1419" s="6" t="s">
        <v>3695</v>
      </c>
      <c r="I1419" s="61" t="s">
        <v>3696</v>
      </c>
      <c r="J1419" s="49" t="s">
        <v>3697</v>
      </c>
      <c r="K1419" s="6" t="s">
        <v>3698</v>
      </c>
      <c r="L1419" s="29">
        <f>IF($J$6="с учетом НДС",VLOOKUP(I1419,LEGEND!B:E,4,0)*(1-M1419),VLOOKUP(I1419,LEGEND!B:E,4,0)*(1-M1419)/1.2)</f>
        <v>28990</v>
      </c>
      <c r="M1419" s="57">
        <f>IF(AND(B1419&lt;&gt;"1_Электроинструмент",B1419&lt;&gt;"2_Садовая техника"),$J$5,IF($J$4&lt;=20%,$J$4,IFERROR(VLOOKUP(S1419,LEGEND!$L$2:$M$5,2,FALSE),$J$4)))</f>
        <v>0</v>
      </c>
      <c r="N1419" s="48" t="s">
        <v>3699</v>
      </c>
      <c r="O1419" s="49" t="s">
        <v>60</v>
      </c>
      <c r="P1419" s="49" t="s">
        <v>66</v>
      </c>
      <c r="Q1419" s="49" t="s">
        <v>67</v>
      </c>
      <c r="R1419" s="50" t="s">
        <v>68</v>
      </c>
      <c r="S1419" s="49" t="s">
        <v>60</v>
      </c>
      <c r="T1419" s="73" t="str">
        <f>IF(_xlfn.XLOOKUP(I1419,LEGEND!B:B,LEGEND!H:H)&lt;&gt;"-",HYPERLINK(_xlfn.XLOOKUP(I1419,LEGEND!B:B,LEGEND!H:H),"link"),_xlfn.XLOOKUP(I1419,LEGEND!B:B,LEGEND!H:H))</f>
        <v>link</v>
      </c>
      <c r="U1419" s="73" t="str">
        <f>HYPERLINK(_xlfn.XLOOKUP(I1419,LEGEND!B:B,LEGEND!I:I))</f>
        <v>https://milwaukee-media-images.s3.amazonaws.com/hi/M18_BPFPH-0--Hero_1.jpg</v>
      </c>
      <c r="V1419" s="51" t="s">
        <v>3701</v>
      </c>
      <c r="W1419" s="63" t="s">
        <v>71</v>
      </c>
      <c r="X1419" s="64">
        <v>370</v>
      </c>
      <c r="Y1419" s="64">
        <v>322</v>
      </c>
      <c r="Z1419" s="64">
        <v>574</v>
      </c>
      <c r="AA1419" s="84">
        <v>5.5</v>
      </c>
      <c r="AB1419" s="85">
        <v>1</v>
      </c>
      <c r="AC1419" s="85">
        <v>1</v>
      </c>
    </row>
    <row r="1420" spans="1:29" ht="25.5">
      <c r="A1420" s="1"/>
      <c r="B1420" s="6" t="s">
        <v>646</v>
      </c>
      <c r="C1420" s="6" t="s">
        <v>1340</v>
      </c>
      <c r="D1420" s="6" t="s">
        <v>3694</v>
      </c>
      <c r="E1420" s="49" t="s">
        <v>3694</v>
      </c>
      <c r="F1420" s="6" t="s">
        <v>1341</v>
      </c>
      <c r="G1420" s="6" t="s">
        <v>60</v>
      </c>
      <c r="H1420" s="6" t="s">
        <v>3702</v>
      </c>
      <c r="I1420" s="61" t="s">
        <v>3703</v>
      </c>
      <c r="J1420" s="49" t="s">
        <v>3704</v>
      </c>
      <c r="K1420" s="6" t="s">
        <v>3705</v>
      </c>
      <c r="L1420" s="29">
        <f>IF($J$6="с учетом НДС",VLOOKUP(I1420,LEGEND!B:E,4,0)*(1-M1420),VLOOKUP(I1420,LEGEND!B:E,4,0)*(1-M1420)/1.2)</f>
        <v>43990</v>
      </c>
      <c r="M1420" s="57">
        <f>IF(AND(B1420&lt;&gt;"1_Электроинструмент",B1420&lt;&gt;"2_Садовая техника"),$J$5,IF($J$4&lt;=20%,$J$4,IFERROR(VLOOKUP(S1420,LEGEND!$L$2:$M$5,2,FALSE),$J$4)))</f>
        <v>0</v>
      </c>
      <c r="N1420" s="48" t="s">
        <v>3706</v>
      </c>
      <c r="O1420" s="49" t="s">
        <v>60</v>
      </c>
      <c r="P1420" s="49" t="s">
        <v>66</v>
      </c>
      <c r="Q1420" s="49" t="s">
        <v>67</v>
      </c>
      <c r="R1420" s="50" t="s">
        <v>68</v>
      </c>
      <c r="S1420" s="49" t="s">
        <v>60</v>
      </c>
      <c r="T1420" s="73" t="str">
        <f>IF(_xlfn.XLOOKUP(I1420,LEGEND!B:B,LEGEND!H:H)&lt;&gt;"-",HYPERLINK(_xlfn.XLOOKUP(I1420,LEGEND!B:B,LEGEND!H:H),"link"),_xlfn.XLOOKUP(I1420,LEGEND!B:B,LEGEND!H:H))</f>
        <v>link</v>
      </c>
      <c r="U1420" s="73" t="str">
        <f>HYPERLINK(_xlfn.XLOOKUP(I1420,LEGEND!B:B,LEGEND!I:I))</f>
        <v>https://milwaukee-media-images.s3.amazonaws.com/hi/M18_BPFPH-401--Hero_1.jpg</v>
      </c>
      <c r="V1420" s="51" t="s">
        <v>3707</v>
      </c>
      <c r="W1420" s="63" t="s">
        <v>71</v>
      </c>
      <c r="X1420" s="64">
        <v>370</v>
      </c>
      <c r="Y1420" s="64">
        <v>322</v>
      </c>
      <c r="Z1420" s="64">
        <v>574</v>
      </c>
      <c r="AA1420" s="84">
        <v>6.9</v>
      </c>
      <c r="AB1420" s="85">
        <v>1</v>
      </c>
      <c r="AC1420" s="85">
        <v>1</v>
      </c>
    </row>
    <row r="1421" spans="1:29" ht="25.5">
      <c r="A1421" s="1"/>
      <c r="B1421" s="6" t="s">
        <v>646</v>
      </c>
      <c r="C1421" s="6" t="s">
        <v>4069</v>
      </c>
      <c r="D1421" s="6" t="s">
        <v>7066</v>
      </c>
      <c r="E1421" s="49" t="s">
        <v>7067</v>
      </c>
      <c r="F1421" s="6" t="s">
        <v>1318</v>
      </c>
      <c r="G1421" s="6" t="s">
        <v>85</v>
      </c>
      <c r="H1421" s="6" t="s">
        <v>7103</v>
      </c>
      <c r="I1421" s="61" t="s">
        <v>7104</v>
      </c>
      <c r="J1421" s="49" t="s">
        <v>7105</v>
      </c>
      <c r="K1421" s="6" t="s">
        <v>7106</v>
      </c>
      <c r="L1421" s="29">
        <f>IF($J$6="с учетом НДС",VLOOKUP(I1421,LEGEND!B:E,4,0)*(1-M1421),VLOOKUP(I1421,LEGEND!B:E,4,0)*(1-M1421)/1.2)</f>
        <v>12000</v>
      </c>
      <c r="M1421" s="57">
        <f>IF(AND(B1421&lt;&gt;"1_Электроинструмент",B1421&lt;&gt;"2_Садовая техника"),$J$5,IF($J$4&lt;=20%,$J$4,IFERROR(VLOOKUP(S1421,LEGEND!$L$2:$M$5,2,FALSE),$J$4)))</f>
        <v>0</v>
      </c>
      <c r="N1421" s="48" t="s">
        <v>7107</v>
      </c>
      <c r="O1421" s="49" t="s">
        <v>60</v>
      </c>
      <c r="P1421" s="49" t="s">
        <v>66</v>
      </c>
      <c r="Q1421" s="49" t="s">
        <v>67</v>
      </c>
      <c r="R1421" s="50" t="s">
        <v>68</v>
      </c>
      <c r="S1421" s="49" t="s">
        <v>60</v>
      </c>
      <c r="T1421" s="73" t="str">
        <f>IF(_xlfn.XLOOKUP(I1421,LEGEND!B:B,LEGEND!H:H)&lt;&gt;"-",HYPERLINK(_xlfn.XLOOKUP(I1421,LEGEND!B:B,LEGEND!H:H),"link"),_xlfn.XLOOKUP(I1421,LEGEND!B:B,LEGEND!H:H))</f>
        <v>link</v>
      </c>
      <c r="U1421" s="73" t="str">
        <f>HYPERLINK(_xlfn.XLOOKUP(I1421,LEGEND!B:B,LEGEND!I:I))</f>
        <v>https://milwaukee-media-images.s3.amazonaws.com/hi/M18_FOPH-EXA--Hero_1.jpg</v>
      </c>
      <c r="V1421" s="51" t="s">
        <v>7109</v>
      </c>
      <c r="W1421" s="63" t="s">
        <v>71</v>
      </c>
      <c r="X1421" s="64">
        <v>104</v>
      </c>
      <c r="Y1421" s="64">
        <v>74</v>
      </c>
      <c r="Z1421" s="64">
        <v>1081</v>
      </c>
      <c r="AA1421" s="84">
        <v>1.46</v>
      </c>
      <c r="AB1421" s="85">
        <v>1</v>
      </c>
      <c r="AC1421" s="85">
        <v>1</v>
      </c>
    </row>
    <row r="1422" spans="1:29" ht="25.5">
      <c r="A1422" s="1"/>
      <c r="B1422" s="6" t="s">
        <v>646</v>
      </c>
      <c r="C1422" s="6" t="s">
        <v>4069</v>
      </c>
      <c r="D1422" s="6" t="s">
        <v>7066</v>
      </c>
      <c r="E1422" s="49" t="s">
        <v>7067</v>
      </c>
      <c r="F1422" s="6" t="s">
        <v>1318</v>
      </c>
      <c r="G1422" s="6" t="s">
        <v>85</v>
      </c>
      <c r="H1422" s="6" t="s">
        <v>7117</v>
      </c>
      <c r="I1422" s="61" t="s">
        <v>7118</v>
      </c>
      <c r="J1422" s="49" t="s">
        <v>7119</v>
      </c>
      <c r="K1422" s="6" t="s">
        <v>7120</v>
      </c>
      <c r="L1422" s="29">
        <f>IF($J$6="с учетом НДС",VLOOKUP(I1422,LEGEND!B:E,4,0)*(1-M1422),VLOOKUP(I1422,LEGEND!B:E,4,0)*(1-M1422)/1.2)</f>
        <v>16300</v>
      </c>
      <c r="M1422" s="57">
        <f>IF(AND(B1422&lt;&gt;"1_Электроинструмент",B1422&lt;&gt;"2_Садовая техника"),$J$5,IF($J$4&lt;=20%,$J$4,IFERROR(VLOOKUP(S1422,LEGEND!$L$2:$M$5,2,FALSE),$J$4)))</f>
        <v>0</v>
      </c>
      <c r="N1422" s="48" t="s">
        <v>7121</v>
      </c>
      <c r="O1422" s="49" t="s">
        <v>60</v>
      </c>
      <c r="P1422" s="49" t="s">
        <v>66</v>
      </c>
      <c r="Q1422" s="49" t="s">
        <v>67</v>
      </c>
      <c r="R1422" s="50" t="s">
        <v>68</v>
      </c>
      <c r="S1422" s="49" t="s">
        <v>60</v>
      </c>
      <c r="T1422" s="73" t="str">
        <f>IF(_xlfn.XLOOKUP(I1422,LEGEND!B:B,LEGEND!H:H)&lt;&gt;"-",HYPERLINK(_xlfn.XLOOKUP(I1422,LEGEND!B:B,LEGEND!H:H),"link"),_xlfn.XLOOKUP(I1422,LEGEND!B:B,LEGEND!H:H))</f>
        <v>link</v>
      </c>
      <c r="U1422" s="73" t="str">
        <f>HYPERLINK(_xlfn.XLOOKUP(I1422,LEGEND!B:B,LEGEND!I:I))</f>
        <v>https://milwaukee-media-images.s3.amazonaws.com/hi/M18 FOPH-LTA--Hero_1.jpg</v>
      </c>
      <c r="V1422" s="51" t="s">
        <v>7123</v>
      </c>
      <c r="W1422" s="63" t="s">
        <v>71</v>
      </c>
      <c r="X1422" s="64">
        <v>349</v>
      </c>
      <c r="Y1422" s="64">
        <v>144</v>
      </c>
      <c r="Z1422" s="64">
        <v>1056</v>
      </c>
      <c r="AA1422" s="84">
        <v>5</v>
      </c>
      <c r="AB1422" s="85">
        <v>1</v>
      </c>
      <c r="AC1422" s="85">
        <v>1</v>
      </c>
    </row>
    <row r="1423" spans="1:29" ht="25.5">
      <c r="A1423" s="1"/>
      <c r="B1423" s="6" t="s">
        <v>646</v>
      </c>
      <c r="C1423" s="6" t="s">
        <v>4069</v>
      </c>
      <c r="D1423" s="6" t="s">
        <v>7066</v>
      </c>
      <c r="E1423" s="49" t="s">
        <v>7067</v>
      </c>
      <c r="F1423" s="6" t="s">
        <v>1318</v>
      </c>
      <c r="G1423" s="6" t="s">
        <v>85</v>
      </c>
      <c r="H1423" s="6" t="s">
        <v>7089</v>
      </c>
      <c r="I1423" s="61" t="s">
        <v>7090</v>
      </c>
      <c r="J1423" s="49" t="s">
        <v>7091</v>
      </c>
      <c r="K1423" s="6" t="s">
        <v>7092</v>
      </c>
      <c r="L1423" s="29">
        <f>IF($J$6="с учетом НДС",VLOOKUP(I1423,LEGEND!B:E,4,0)*(1-M1423),VLOOKUP(I1423,LEGEND!B:E,4,0)*(1-M1423)/1.2)</f>
        <v>24300</v>
      </c>
      <c r="M1423" s="57">
        <f>IF(AND(B1423&lt;&gt;"1_Электроинструмент",B1423&lt;&gt;"2_Садовая техника"),$J$5,IF($J$4&lt;=20%,$J$4,IFERROR(VLOOKUP(S1423,LEGEND!$L$2:$M$5,2,FALSE),$J$4)))</f>
        <v>0</v>
      </c>
      <c r="N1423" s="48" t="s">
        <v>7093</v>
      </c>
      <c r="O1423" s="49" t="s">
        <v>60</v>
      </c>
      <c r="P1423" s="49" t="s">
        <v>66</v>
      </c>
      <c r="Q1423" s="49" t="s">
        <v>67</v>
      </c>
      <c r="R1423" s="50" t="s">
        <v>68</v>
      </c>
      <c r="S1423" s="49" t="s">
        <v>60</v>
      </c>
      <c r="T1423" s="73" t="str">
        <f>IF(_xlfn.XLOOKUP(I1423,LEGEND!B:B,LEGEND!H:H)&lt;&gt;"-",HYPERLINK(_xlfn.XLOOKUP(I1423,LEGEND!B:B,LEGEND!H:H),"link"),_xlfn.XLOOKUP(I1423,LEGEND!B:B,LEGEND!H:H))</f>
        <v>link</v>
      </c>
      <c r="U1423" s="73" t="str">
        <f>HYPERLINK(_xlfn.XLOOKUP(I1423,LEGEND!B:B,LEGEND!I:I))</f>
        <v>https://milwaukee-media-images.s3.amazonaws.com/hi/M18_FOPH-CSA--Hero_1.jpg</v>
      </c>
      <c r="V1423" s="51" t="s">
        <v>7095</v>
      </c>
      <c r="W1423" s="63" t="s">
        <v>71</v>
      </c>
      <c r="X1423" s="64">
        <v>172</v>
      </c>
      <c r="Y1423" s="64">
        <v>102</v>
      </c>
      <c r="Z1423" s="64">
        <v>1346</v>
      </c>
      <c r="AA1423" s="84">
        <v>2.73</v>
      </c>
      <c r="AB1423" s="85">
        <v>1</v>
      </c>
      <c r="AC1423" s="85">
        <v>1</v>
      </c>
    </row>
    <row r="1424" spans="1:29" ht="25.5">
      <c r="A1424" s="1"/>
      <c r="B1424" s="6" t="s">
        <v>646</v>
      </c>
      <c r="C1424" s="6" t="s">
        <v>4069</v>
      </c>
      <c r="D1424" s="6" t="s">
        <v>7066</v>
      </c>
      <c r="E1424" s="49" t="s">
        <v>7067</v>
      </c>
      <c r="F1424" s="6" t="s">
        <v>1318</v>
      </c>
      <c r="G1424" s="6" t="s">
        <v>85</v>
      </c>
      <c r="H1424" s="6" t="s">
        <v>7096</v>
      </c>
      <c r="I1424" s="61" t="s">
        <v>7097</v>
      </c>
      <c r="J1424" s="49" t="s">
        <v>7098</v>
      </c>
      <c r="K1424" s="6" t="s">
        <v>7099</v>
      </c>
      <c r="L1424" s="29">
        <f>IF($J$6="с учетом НДС",VLOOKUP(I1424,LEGEND!B:E,4,0)*(1-M1424),VLOOKUP(I1424,LEGEND!B:E,4,0)*(1-M1424)/1.2)</f>
        <v>24300</v>
      </c>
      <c r="M1424" s="57">
        <f>IF(AND(B1424&lt;&gt;"1_Электроинструмент",B1424&lt;&gt;"2_Садовая техника"),$J$5,IF($J$4&lt;=20%,$J$4,IFERROR(VLOOKUP(S1424,LEGEND!$L$2:$M$5,2,FALSE),$J$4)))</f>
        <v>0</v>
      </c>
      <c r="N1424" s="48" t="s">
        <v>7100</v>
      </c>
      <c r="O1424" s="49" t="s">
        <v>60</v>
      </c>
      <c r="P1424" s="49" t="s">
        <v>66</v>
      </c>
      <c r="Q1424" s="49" t="s">
        <v>67</v>
      </c>
      <c r="R1424" s="50" t="s">
        <v>68</v>
      </c>
      <c r="S1424" s="49" t="s">
        <v>60</v>
      </c>
      <c r="T1424" s="73" t="str">
        <f>IF(_xlfn.XLOOKUP(I1424,LEGEND!B:B,LEGEND!H:H)&lt;&gt;"-",HYPERLINK(_xlfn.XLOOKUP(I1424,LEGEND!B:B,LEGEND!H:H),"link"),_xlfn.XLOOKUP(I1424,LEGEND!B:B,LEGEND!H:H))</f>
        <v>link</v>
      </c>
      <c r="U1424" s="73" t="str">
        <f>HYPERLINK(_xlfn.XLOOKUP(I1424,LEGEND!B:B,LEGEND!I:I))</f>
        <v>https://milwaukee-media-images.s3.amazonaws.com/hi/M18_FOPH-EA--Hero_1.jpg</v>
      </c>
      <c r="V1424" s="51" t="s">
        <v>7102</v>
      </c>
      <c r="W1424" s="63" t="s">
        <v>71</v>
      </c>
      <c r="X1424" s="64">
        <v>282</v>
      </c>
      <c r="Y1424" s="64">
        <v>134</v>
      </c>
      <c r="Z1424" s="64">
        <v>1012</v>
      </c>
      <c r="AA1424" s="84">
        <v>3.42</v>
      </c>
      <c r="AB1424" s="85">
        <v>1</v>
      </c>
      <c r="AC1424" s="85">
        <v>1</v>
      </c>
    </row>
    <row r="1425" spans="1:29" ht="25.5">
      <c r="A1425" s="1"/>
      <c r="B1425" s="6" t="s">
        <v>646</v>
      </c>
      <c r="C1425" s="6" t="s">
        <v>4069</v>
      </c>
      <c r="D1425" s="6" t="s">
        <v>7066</v>
      </c>
      <c r="E1425" s="49" t="s">
        <v>7067</v>
      </c>
      <c r="F1425" s="6" t="s">
        <v>1318</v>
      </c>
      <c r="G1425" s="6" t="s">
        <v>85</v>
      </c>
      <c r="H1425" s="6" t="s">
        <v>7110</v>
      </c>
      <c r="I1425" s="61" t="s">
        <v>7111</v>
      </c>
      <c r="J1425" s="49" t="s">
        <v>7112</v>
      </c>
      <c r="K1425" s="6" t="s">
        <v>7113</v>
      </c>
      <c r="L1425" s="29">
        <f>IF($J$6="с учетом НДС",VLOOKUP(I1425,LEGEND!B:E,4,0)*(1-M1425),VLOOKUP(I1425,LEGEND!B:E,4,0)*(1-M1425)/1.2)</f>
        <v>24300</v>
      </c>
      <c r="M1425" s="57">
        <f>IF(AND(B1425&lt;&gt;"1_Электроинструмент",B1425&lt;&gt;"2_Садовая техника"),$J$5,IF($J$4&lt;=20%,$J$4,IFERROR(VLOOKUP(S1425,LEGEND!$L$2:$M$5,2,FALSE),$J$4)))</f>
        <v>0</v>
      </c>
      <c r="N1425" s="48" t="s">
        <v>7114</v>
      </c>
      <c r="O1425" s="49" t="s">
        <v>60</v>
      </c>
      <c r="P1425" s="49" t="s">
        <v>66</v>
      </c>
      <c r="Q1425" s="49" t="s">
        <v>67</v>
      </c>
      <c r="R1425" s="50" t="s">
        <v>68</v>
      </c>
      <c r="S1425" s="49" t="s">
        <v>60</v>
      </c>
      <c r="T1425" s="73" t="str">
        <f>IF(_xlfn.XLOOKUP(I1425,LEGEND!B:B,LEGEND!H:H)&lt;&gt;"-",HYPERLINK(_xlfn.XLOOKUP(I1425,LEGEND!B:B,LEGEND!H:H),"link"),_xlfn.XLOOKUP(I1425,LEGEND!B:B,LEGEND!H:H))</f>
        <v>link</v>
      </c>
      <c r="U1425" s="73" t="str">
        <f>HYPERLINK(_xlfn.XLOOKUP(I1425,LEGEND!B:B,LEGEND!I:I))</f>
        <v>https://milwaukee-media-images.s3.amazonaws.com/hi/M18_FOPH-HTA--Hero_1.jpg</v>
      </c>
      <c r="V1425" s="51" t="s">
        <v>7116</v>
      </c>
      <c r="W1425" s="63" t="s">
        <v>71</v>
      </c>
      <c r="X1425" s="64">
        <v>196</v>
      </c>
      <c r="Y1425" s="64">
        <v>129</v>
      </c>
      <c r="Z1425" s="64">
        <v>1124</v>
      </c>
      <c r="AA1425" s="84">
        <v>3.91</v>
      </c>
      <c r="AB1425" s="85">
        <v>1</v>
      </c>
      <c r="AC1425" s="85">
        <v>1</v>
      </c>
    </row>
    <row r="1426" spans="1:29" ht="25.5">
      <c r="A1426" s="1"/>
      <c r="B1426" s="6" t="s">
        <v>646</v>
      </c>
      <c r="C1426" s="6" t="s">
        <v>4069</v>
      </c>
      <c r="D1426" s="6" t="s">
        <v>7066</v>
      </c>
      <c r="E1426" s="49" t="s">
        <v>7067</v>
      </c>
      <c r="F1426" s="6" t="s">
        <v>1318</v>
      </c>
      <c r="G1426" s="6" t="s">
        <v>60</v>
      </c>
      <c r="H1426" s="6" t="s">
        <v>7082</v>
      </c>
      <c r="I1426" s="61" t="s">
        <v>7083</v>
      </c>
      <c r="J1426" s="49" t="s">
        <v>7084</v>
      </c>
      <c r="K1426" s="6" t="s">
        <v>7085</v>
      </c>
      <c r="L1426" s="29">
        <f>IF($J$6="с учетом НДС",VLOOKUP(I1426,LEGEND!B:E,4,0)*(1-M1426),VLOOKUP(I1426,LEGEND!B:E,4,0)*(1-M1426)/1.2)</f>
        <v>24500</v>
      </c>
      <c r="M1426" s="57">
        <f>IF(AND(B1426&lt;&gt;"1_Электроинструмент",B1426&lt;&gt;"2_Садовая техника"),$J$5,IF($J$4&lt;=20%,$J$4,IFERROR(VLOOKUP(S1426,LEGEND!$L$2:$M$5,2,FALSE),$J$4)))</f>
        <v>0</v>
      </c>
      <c r="N1426" s="48" t="s">
        <v>7086</v>
      </c>
      <c r="O1426" s="49" t="s">
        <v>60</v>
      </c>
      <c r="P1426" s="49" t="s">
        <v>66</v>
      </c>
      <c r="Q1426" s="49" t="s">
        <v>67</v>
      </c>
      <c r="R1426" s="50" t="s">
        <v>68</v>
      </c>
      <c r="S1426" s="49" t="s">
        <v>60</v>
      </c>
      <c r="T1426" s="73" t="str">
        <f>IF(_xlfn.XLOOKUP(I1426,LEGEND!B:B,LEGEND!H:H)&lt;&gt;"-",HYPERLINK(_xlfn.XLOOKUP(I1426,LEGEND!B:B,LEGEND!H:H),"link"),_xlfn.XLOOKUP(I1426,LEGEND!B:B,LEGEND!H:H))</f>
        <v>link</v>
      </c>
      <c r="U1426" s="73" t="str">
        <f>HYPERLINK(_xlfn.XLOOKUP(I1426,LEGEND!B:B,LEGEND!I:I))</f>
        <v>https://milwaukee-media-images.s3.amazonaws.com/hi/M18_BPFP-WST--Hero_1.jpg</v>
      </c>
      <c r="V1426" s="51" t="s">
        <v>7088</v>
      </c>
      <c r="W1426" s="63" t="s">
        <v>71</v>
      </c>
      <c r="X1426" s="64">
        <v>382</v>
      </c>
      <c r="Y1426" s="64">
        <v>253</v>
      </c>
      <c r="Z1426" s="64">
        <v>429</v>
      </c>
      <c r="AA1426" s="84">
        <v>4.25</v>
      </c>
      <c r="AB1426" s="85">
        <v>1</v>
      </c>
      <c r="AC1426" s="85">
        <v>1</v>
      </c>
    </row>
    <row r="1427" spans="1:29" ht="25.5">
      <c r="A1427" s="1"/>
      <c r="B1427" s="6" t="s">
        <v>646</v>
      </c>
      <c r="C1427" s="6" t="s">
        <v>4069</v>
      </c>
      <c r="D1427" s="6" t="s">
        <v>7066</v>
      </c>
      <c r="E1427" s="49" t="s">
        <v>7067</v>
      </c>
      <c r="F1427" s="6" t="s">
        <v>1318</v>
      </c>
      <c r="G1427" s="6" t="s">
        <v>60</v>
      </c>
      <c r="H1427" s="6" t="s">
        <v>7068</v>
      </c>
      <c r="I1427" s="61" t="s">
        <v>7069</v>
      </c>
      <c r="J1427" s="49" t="s">
        <v>7070</v>
      </c>
      <c r="K1427" s="6" t="s">
        <v>7071</v>
      </c>
      <c r="L1427" s="29">
        <f>IF($J$6="с учетом НДС",VLOOKUP(I1427,LEGEND!B:E,4,0)*(1-M1427),VLOOKUP(I1427,LEGEND!B:E,4,0)*(1-M1427)/1.2)</f>
        <v>28600</v>
      </c>
      <c r="M1427" s="57">
        <f>IF(AND(B1427&lt;&gt;"1_Электроинструмент",B1427&lt;&gt;"2_Садовая техника"),$J$5,IF($J$4&lt;=20%,$J$4,IFERROR(VLOOKUP(S1427,LEGEND!$L$2:$M$5,2,FALSE),$J$4)))</f>
        <v>0</v>
      </c>
      <c r="N1427" s="48" t="s">
        <v>7072</v>
      </c>
      <c r="O1427" s="49" t="s">
        <v>60</v>
      </c>
      <c r="P1427" s="49" t="s">
        <v>1556</v>
      </c>
      <c r="Q1427" s="49" t="s">
        <v>67</v>
      </c>
      <c r="R1427" s="50" t="s">
        <v>68</v>
      </c>
      <c r="S1427" s="49" t="s">
        <v>60</v>
      </c>
      <c r="T1427" s="73" t="str">
        <f>IF(_xlfn.XLOOKUP(I1427,LEGEND!B:B,LEGEND!H:H)&lt;&gt;"-",HYPERLINK(_xlfn.XLOOKUP(I1427,LEGEND!B:B,LEGEND!H:H),"link"),_xlfn.XLOOKUP(I1427,LEGEND!B:B,LEGEND!H:H))</f>
        <v>link</v>
      </c>
      <c r="U1427" s="73" t="str">
        <f>HYPERLINK(_xlfn.XLOOKUP(I1427,LEGEND!B:B,LEGEND!I:I))</f>
        <v>https://milwaukee-media-images.s3.amazonaws.com/hi/M18_BPFP-CCST--Hero_1.jpg</v>
      </c>
      <c r="V1427" s="51" t="s">
        <v>7074</v>
      </c>
      <c r="W1427" s="63" t="s">
        <v>71</v>
      </c>
      <c r="X1427" s="64">
        <v>382</v>
      </c>
      <c r="Y1427" s="64">
        <v>253</v>
      </c>
      <c r="Z1427" s="64">
        <v>692</v>
      </c>
      <c r="AA1427" s="84">
        <v>4.9000000000000004</v>
      </c>
      <c r="AB1427" s="85">
        <v>1</v>
      </c>
      <c r="AC1427" s="85">
        <v>1</v>
      </c>
    </row>
    <row r="1428" spans="1:29" ht="25.5">
      <c r="A1428" s="1"/>
      <c r="B1428" s="6" t="s">
        <v>646</v>
      </c>
      <c r="C1428" s="6" t="s">
        <v>4069</v>
      </c>
      <c r="D1428" s="6" t="s">
        <v>7066</v>
      </c>
      <c r="E1428" s="49" t="s">
        <v>7067</v>
      </c>
      <c r="F1428" s="6" t="s">
        <v>1318</v>
      </c>
      <c r="G1428" s="6" t="s">
        <v>60</v>
      </c>
      <c r="H1428" s="6" t="s">
        <v>7075</v>
      </c>
      <c r="I1428" s="61" t="s">
        <v>7076</v>
      </c>
      <c r="J1428" s="49" t="s">
        <v>7077</v>
      </c>
      <c r="K1428" s="6" t="s">
        <v>7078</v>
      </c>
      <c r="L1428" s="29">
        <f>IF($J$6="с учетом НДС",VLOOKUP(I1428,LEGEND!B:E,4,0)*(1-M1428),VLOOKUP(I1428,LEGEND!B:E,4,0)*(1-M1428)/1.2)</f>
        <v>28600</v>
      </c>
      <c r="M1428" s="57">
        <f>IF(AND(B1428&lt;&gt;"1_Электроинструмент",B1428&lt;&gt;"2_Садовая техника"),$J$5,IF($J$4&lt;=20%,$J$4,IFERROR(VLOOKUP(S1428,LEGEND!$L$2:$M$5,2,FALSE),$J$4)))</f>
        <v>0</v>
      </c>
      <c r="N1428" s="48" t="s">
        <v>7079</v>
      </c>
      <c r="O1428" s="49" t="s">
        <v>60</v>
      </c>
      <c r="P1428" s="49" t="s">
        <v>66</v>
      </c>
      <c r="Q1428" s="49" t="s">
        <v>67</v>
      </c>
      <c r="R1428" s="50" t="s">
        <v>68</v>
      </c>
      <c r="S1428" s="49" t="s">
        <v>60</v>
      </c>
      <c r="T1428" s="73" t="str">
        <f>IF(_xlfn.XLOOKUP(I1428,LEGEND!B:B,LEGEND!H:H)&lt;&gt;"-",HYPERLINK(_xlfn.XLOOKUP(I1428,LEGEND!B:B,LEGEND!H:H),"link"),_xlfn.XLOOKUP(I1428,LEGEND!B:B,LEGEND!H:H))</f>
        <v>link</v>
      </c>
      <c r="U1428" s="73" t="str">
        <f>HYPERLINK(_xlfn.XLOOKUP(I1428,LEGEND!B:B,LEGEND!I:I))</f>
        <v>https://milwaukee-media-images.s3.amazonaws.com/hi/M18_BPFP-CST--Hero_1.jpg</v>
      </c>
      <c r="V1428" s="51" t="s">
        <v>7081</v>
      </c>
      <c r="W1428" s="63" t="s">
        <v>71</v>
      </c>
      <c r="X1428" s="64">
        <v>382</v>
      </c>
      <c r="Y1428" s="64">
        <v>253</v>
      </c>
      <c r="Z1428" s="64">
        <v>692</v>
      </c>
      <c r="AA1428" s="84">
        <v>4.9000000000000004</v>
      </c>
      <c r="AB1428" s="85">
        <v>1</v>
      </c>
      <c r="AC1428" s="85">
        <v>1</v>
      </c>
    </row>
    <row r="1429" spans="1:29" ht="25.5">
      <c r="A1429" s="1"/>
      <c r="B1429" s="6" t="s">
        <v>8777</v>
      </c>
      <c r="C1429" s="6" t="s">
        <v>8778</v>
      </c>
      <c r="D1429" s="6" t="s">
        <v>57</v>
      </c>
      <c r="E1429" s="49" t="s">
        <v>445</v>
      </c>
      <c r="F1429" s="6" t="s">
        <v>9217</v>
      </c>
      <c r="G1429" s="6" t="s">
        <v>60</v>
      </c>
      <c r="H1429" s="6" t="s">
        <v>60</v>
      </c>
      <c r="I1429" s="60" t="s">
        <v>9218</v>
      </c>
      <c r="J1429" s="49" t="s">
        <v>9219</v>
      </c>
      <c r="K1429" s="6" t="s">
        <v>9220</v>
      </c>
      <c r="L1429" s="29">
        <f>IF($J$6="с учетом НДС",VLOOKUP(I1429,LEGEND!B:E,4,0)*(1-M1429),VLOOKUP(I1429,LEGEND!B:E,4,0)*(1-M1429)/1.2)</f>
        <v>12700</v>
      </c>
      <c r="M1429" s="57">
        <f>IF(AND(B1429&lt;&gt;"1_Электроинструмент",B1429&lt;&gt;"2_Садовая техника"),$J$5,IF($J$4&lt;=20%,$J$4,IFERROR(VLOOKUP(S1429,LEGEND!$L$2:$M$5,2,FALSE),$J$4)))</f>
        <v>0</v>
      </c>
      <c r="N1429" s="48" t="s">
        <v>60</v>
      </c>
      <c r="O1429" s="6" t="s">
        <v>42</v>
      </c>
      <c r="P1429" s="49" t="s">
        <v>66</v>
      </c>
      <c r="Q1429" s="49" t="s">
        <v>473</v>
      </c>
      <c r="R1429" s="6" t="s">
        <v>60</v>
      </c>
      <c r="S1429" s="49" t="s">
        <v>60</v>
      </c>
      <c r="T1429" s="73" t="str">
        <f>IF(_xlfn.XLOOKUP(I1429,LEGEND!B:B,LEGEND!H:H)&lt;&gt;"-",HYPERLINK(_xlfn.XLOOKUP(I1429,LEGEND!B:B,LEGEND!H:H),"link"),_xlfn.XLOOKUP(I1429,LEGEND!B:B,LEGEND!H:H))</f>
        <v>link</v>
      </c>
      <c r="U1429" s="73" t="str">
        <f>HYPERLINK(_xlfn.XLOOKUP(I1429,LEGEND!B:B,LEGEND!I:I))</f>
        <v>https://milwaukee-media-images.s3.amazonaws.com/hi/4932471991--Hero_1.jpg</v>
      </c>
      <c r="V1429" s="51" t="s">
        <v>9221</v>
      </c>
      <c r="W1429" s="63" t="s">
        <v>71</v>
      </c>
      <c r="X1429" s="64">
        <v>100</v>
      </c>
      <c r="Y1429" s="64">
        <v>300</v>
      </c>
      <c r="Z1429" s="64">
        <v>100</v>
      </c>
      <c r="AA1429" s="84">
        <v>0.55000000000000004</v>
      </c>
      <c r="AB1429" s="85">
        <v>1</v>
      </c>
      <c r="AC1429" s="85">
        <v>1</v>
      </c>
    </row>
    <row r="1430" spans="1:29" ht="25.5">
      <c r="A1430" s="1"/>
      <c r="B1430" s="6" t="s">
        <v>8777</v>
      </c>
      <c r="C1430" s="6" t="s">
        <v>8778</v>
      </c>
      <c r="D1430" s="6" t="s">
        <v>8861</v>
      </c>
      <c r="E1430" s="49" t="s">
        <v>11165</v>
      </c>
      <c r="F1430" s="6" t="s">
        <v>11166</v>
      </c>
      <c r="G1430" s="6" t="s">
        <v>60</v>
      </c>
      <c r="H1430" s="6" t="s">
        <v>60</v>
      </c>
      <c r="I1430" s="60" t="s">
        <v>11167</v>
      </c>
      <c r="J1430" s="49" t="s">
        <v>11168</v>
      </c>
      <c r="K1430" s="6" t="s">
        <v>11169</v>
      </c>
      <c r="L1430" s="29">
        <f>IF($J$6="с учетом НДС",VLOOKUP(I1430,LEGEND!B:E,4,0)*(1-M1430),VLOOKUP(I1430,LEGEND!B:E,4,0)*(1-M1430)/1.2)</f>
        <v>298</v>
      </c>
      <c r="M1430" s="57">
        <f>IF(AND(B1430&lt;&gt;"1_Электроинструмент",B1430&lt;&gt;"2_Садовая техника"),$J$5,IF($J$4&lt;=20%,$J$4,IFERROR(VLOOKUP(S1430,LEGEND!$L$2:$M$5,2,FALSE),$J$4)))</f>
        <v>0</v>
      </c>
      <c r="N1430" s="48" t="s">
        <v>60</v>
      </c>
      <c r="O1430" s="6" t="s">
        <v>60</v>
      </c>
      <c r="P1430" s="49" t="s">
        <v>66</v>
      </c>
      <c r="Q1430" s="49" t="s">
        <v>67</v>
      </c>
      <c r="R1430" s="6" t="s">
        <v>60</v>
      </c>
      <c r="S1430" s="49" t="s">
        <v>60</v>
      </c>
      <c r="T1430" s="73" t="str">
        <f>IF(_xlfn.XLOOKUP(I1430,LEGEND!B:B,LEGEND!H:H)&lt;&gt;"-",HYPERLINK(_xlfn.XLOOKUP(I1430,LEGEND!B:B,LEGEND!H:H),"link"),_xlfn.XLOOKUP(I1430,LEGEND!B:B,LEGEND!H:H))</f>
        <v>link</v>
      </c>
      <c r="U1430" s="73" t="str">
        <f>HYPERLINK(_xlfn.XLOOKUP(I1430,LEGEND!B:B,LEGEND!I:I))</f>
        <v>https://milwaukee-media-images.s3.amazonaws.com/hi/4932304684--Hero_1.jpg</v>
      </c>
      <c r="V1430" s="51" t="s">
        <v>11170</v>
      </c>
      <c r="W1430" s="63" t="s">
        <v>71</v>
      </c>
      <c r="X1430" s="64">
        <v>165</v>
      </c>
      <c r="Y1430" s="64">
        <v>75</v>
      </c>
      <c r="Z1430" s="64">
        <v>15</v>
      </c>
      <c r="AA1430" s="84">
        <v>2.8000000000000001E-2</v>
      </c>
      <c r="AB1430" s="85">
        <v>1</v>
      </c>
      <c r="AC1430" s="85">
        <v>1</v>
      </c>
    </row>
    <row r="1431" spans="1:29" ht="15">
      <c r="A1431" s="1"/>
      <c r="B1431" s="6" t="s">
        <v>8777</v>
      </c>
      <c r="C1431" s="6" t="s">
        <v>8778</v>
      </c>
      <c r="D1431" s="6" t="s">
        <v>8861</v>
      </c>
      <c r="E1431" s="49" t="s">
        <v>11165</v>
      </c>
      <c r="F1431" s="6" t="s">
        <v>11166</v>
      </c>
      <c r="G1431" s="6" t="s">
        <v>60</v>
      </c>
      <c r="H1431" s="6" t="s">
        <v>60</v>
      </c>
      <c r="I1431" s="60" t="s">
        <v>11171</v>
      </c>
      <c r="J1431" s="49" t="s">
        <v>11172</v>
      </c>
      <c r="K1431" s="6" t="s">
        <v>11173</v>
      </c>
      <c r="L1431" s="29">
        <f>IF($J$6="с учетом НДС",VLOOKUP(I1431,LEGEND!B:E,4,0)*(1-M1431),VLOOKUP(I1431,LEGEND!B:E,4,0)*(1-M1431)/1.2)</f>
        <v>326</v>
      </c>
      <c r="M1431" s="57">
        <f>IF(AND(B1431&lt;&gt;"1_Электроинструмент",B1431&lt;&gt;"2_Садовая техника"),$J$5,IF($J$4&lt;=20%,$J$4,IFERROR(VLOOKUP(S1431,LEGEND!$L$2:$M$5,2,FALSE),$J$4)))</f>
        <v>0</v>
      </c>
      <c r="N1431" s="48" t="s">
        <v>60</v>
      </c>
      <c r="O1431" s="6" t="s">
        <v>60</v>
      </c>
      <c r="P1431" s="49" t="s">
        <v>66</v>
      </c>
      <c r="Q1431" s="49" t="s">
        <v>473</v>
      </c>
      <c r="R1431" s="6" t="s">
        <v>60</v>
      </c>
      <c r="S1431" s="49" t="s">
        <v>60</v>
      </c>
      <c r="T1431" s="73" t="str">
        <f>IF(_xlfn.XLOOKUP(I1431,LEGEND!B:B,LEGEND!H:H)&lt;&gt;"-",HYPERLINK(_xlfn.XLOOKUP(I1431,LEGEND!B:B,LEGEND!H:H),"link"),_xlfn.XLOOKUP(I1431,LEGEND!B:B,LEGEND!H:H))</f>
        <v>link</v>
      </c>
      <c r="U1431" s="73" t="str">
        <f>HYPERLINK(_xlfn.XLOOKUP(I1431,LEGEND!B:B,LEGEND!I:I))</f>
        <v>https://milwaukee-media-images.s3.amazonaws.com/hi/4932319995--Hero_1.jpg</v>
      </c>
      <c r="V1431" s="51" t="s">
        <v>11174</v>
      </c>
      <c r="W1431" s="63" t="s">
        <v>71</v>
      </c>
      <c r="X1431" s="64">
        <v>117</v>
      </c>
      <c r="Y1431" s="64">
        <v>95</v>
      </c>
      <c r="Z1431" s="64">
        <v>18</v>
      </c>
      <c r="AA1431" s="84">
        <v>4.3999999999999997E-2</v>
      </c>
      <c r="AB1431" s="85">
        <v>1</v>
      </c>
      <c r="AC1431" s="85">
        <v>1</v>
      </c>
    </row>
    <row r="1432" spans="1:29" ht="15">
      <c r="A1432" s="1"/>
      <c r="B1432" s="6" t="s">
        <v>8777</v>
      </c>
      <c r="C1432" s="6" t="s">
        <v>8778</v>
      </c>
      <c r="D1432" s="6" t="s">
        <v>8861</v>
      </c>
      <c r="E1432" s="49" t="s">
        <v>11165</v>
      </c>
      <c r="F1432" s="6" t="s">
        <v>11166</v>
      </c>
      <c r="G1432" s="6" t="s">
        <v>60</v>
      </c>
      <c r="H1432" s="6" t="s">
        <v>60</v>
      </c>
      <c r="I1432" s="60" t="s">
        <v>11175</v>
      </c>
      <c r="J1432" s="49" t="s">
        <v>11176</v>
      </c>
      <c r="K1432" s="6" t="s">
        <v>11177</v>
      </c>
      <c r="L1432" s="29">
        <f>IF($J$6="с учетом НДС",VLOOKUP(I1432,LEGEND!B:E,4,0)*(1-M1432),VLOOKUP(I1432,LEGEND!B:E,4,0)*(1-M1432)/1.2)</f>
        <v>341</v>
      </c>
      <c r="M1432" s="57">
        <f>IF(AND(B1432&lt;&gt;"1_Электроинструмент",B1432&lt;&gt;"2_Садовая техника"),$J$5,IF($J$4&lt;=20%,$J$4,IFERROR(VLOOKUP(S1432,LEGEND!$L$2:$M$5,2,FALSE),$J$4)))</f>
        <v>0</v>
      </c>
      <c r="N1432" s="48" t="s">
        <v>60</v>
      </c>
      <c r="O1432" s="6" t="s">
        <v>60</v>
      </c>
      <c r="P1432" s="49" t="s">
        <v>66</v>
      </c>
      <c r="Q1432" s="49" t="s">
        <v>473</v>
      </c>
      <c r="R1432" s="6" t="s">
        <v>60</v>
      </c>
      <c r="S1432" s="49" t="s">
        <v>60</v>
      </c>
      <c r="T1432" s="73" t="str">
        <f>IF(_xlfn.XLOOKUP(I1432,LEGEND!B:B,LEGEND!H:H)&lt;&gt;"-",HYPERLINK(_xlfn.XLOOKUP(I1432,LEGEND!B:B,LEGEND!H:H),"link"),_xlfn.XLOOKUP(I1432,LEGEND!B:B,LEGEND!H:H))</f>
        <v>link</v>
      </c>
      <c r="U1432" s="73" t="str">
        <f>HYPERLINK(_xlfn.XLOOKUP(I1432,LEGEND!B:B,LEGEND!I:I))</f>
        <v>https://milwaukee-media-images.s3.amazonaws.com/hi/4932221378--Hero_1.jpg</v>
      </c>
      <c r="V1432" s="51" t="s">
        <v>11178</v>
      </c>
      <c r="W1432" s="63" t="s">
        <v>71</v>
      </c>
      <c r="X1432" s="64">
        <v>165</v>
      </c>
      <c r="Y1432" s="64">
        <v>75</v>
      </c>
      <c r="Z1432" s="64">
        <v>15</v>
      </c>
      <c r="AA1432" s="84">
        <v>5.8999999999999997E-2</v>
      </c>
      <c r="AB1432" s="85">
        <v>1</v>
      </c>
      <c r="AC1432" s="85">
        <v>1</v>
      </c>
    </row>
    <row r="1433" spans="1:29" ht="15">
      <c r="A1433" s="1"/>
      <c r="B1433" s="6" t="s">
        <v>8777</v>
      </c>
      <c r="C1433" s="6" t="s">
        <v>8778</v>
      </c>
      <c r="D1433" s="6" t="s">
        <v>8861</v>
      </c>
      <c r="E1433" s="49" t="s">
        <v>11165</v>
      </c>
      <c r="F1433" s="6" t="s">
        <v>11166</v>
      </c>
      <c r="G1433" s="6" t="s">
        <v>60</v>
      </c>
      <c r="H1433" s="6" t="s">
        <v>60</v>
      </c>
      <c r="I1433" s="60" t="s">
        <v>11179</v>
      </c>
      <c r="J1433" s="49" t="s">
        <v>11180</v>
      </c>
      <c r="K1433" s="6" t="s">
        <v>11181</v>
      </c>
      <c r="L1433" s="29">
        <f>IF($J$6="с учетом НДС",VLOOKUP(I1433,LEGEND!B:E,4,0)*(1-M1433),VLOOKUP(I1433,LEGEND!B:E,4,0)*(1-M1433)/1.2)</f>
        <v>356</v>
      </c>
      <c r="M1433" s="57">
        <f>IF(AND(B1433&lt;&gt;"1_Электроинструмент",B1433&lt;&gt;"2_Садовая техника"),$J$5,IF($J$4&lt;=20%,$J$4,IFERROR(VLOOKUP(S1433,LEGEND!$L$2:$M$5,2,FALSE),$J$4)))</f>
        <v>0</v>
      </c>
      <c r="N1433" s="48" t="s">
        <v>60</v>
      </c>
      <c r="O1433" s="6" t="s">
        <v>60</v>
      </c>
      <c r="P1433" s="49" t="s">
        <v>66</v>
      </c>
      <c r="Q1433" s="49" t="s">
        <v>473</v>
      </c>
      <c r="R1433" s="6" t="s">
        <v>60</v>
      </c>
      <c r="S1433" s="49" t="s">
        <v>60</v>
      </c>
      <c r="T1433" s="73" t="str">
        <f>IF(_xlfn.XLOOKUP(I1433,LEGEND!B:B,LEGEND!H:H)&lt;&gt;"-",HYPERLINK(_xlfn.XLOOKUP(I1433,LEGEND!B:B,LEGEND!H:H),"link"),_xlfn.XLOOKUP(I1433,LEGEND!B:B,LEGEND!H:H))</f>
        <v>link</v>
      </c>
      <c r="U1433" s="73" t="str">
        <f>HYPERLINK(_xlfn.XLOOKUP(I1433,LEGEND!B:B,LEGEND!I:I))</f>
        <v>https://milwaukee-media-images.s3.amazonaws.com/hi/48663350--Hero_1.jpg</v>
      </c>
      <c r="V1433" s="51" t="s">
        <v>11182</v>
      </c>
      <c r="W1433" s="63" t="s">
        <v>2678</v>
      </c>
      <c r="X1433" s="64">
        <v>70</v>
      </c>
      <c r="Y1433" s="64">
        <v>13</v>
      </c>
      <c r="Z1433" s="64">
        <v>149</v>
      </c>
      <c r="AA1433" s="84">
        <v>3.2000000000000001E-2</v>
      </c>
      <c r="AB1433" s="85">
        <v>1</v>
      </c>
      <c r="AC1433" s="85">
        <v>1</v>
      </c>
    </row>
    <row r="1434" spans="1:29" ht="15">
      <c r="A1434" s="1"/>
      <c r="B1434" s="6" t="s">
        <v>8777</v>
      </c>
      <c r="C1434" s="6" t="s">
        <v>8778</v>
      </c>
      <c r="D1434" s="6" t="s">
        <v>8861</v>
      </c>
      <c r="E1434" s="49" t="s">
        <v>11165</v>
      </c>
      <c r="F1434" s="6" t="s">
        <v>11166</v>
      </c>
      <c r="G1434" s="6" t="s">
        <v>60</v>
      </c>
      <c r="H1434" s="6" t="s">
        <v>60</v>
      </c>
      <c r="I1434" s="60" t="s">
        <v>11183</v>
      </c>
      <c r="J1434" s="49" t="s">
        <v>11184</v>
      </c>
      <c r="K1434" s="6" t="s">
        <v>11185</v>
      </c>
      <c r="L1434" s="29">
        <f>IF($J$6="с учетом НДС",VLOOKUP(I1434,LEGEND!B:E,4,0)*(1-M1434),VLOOKUP(I1434,LEGEND!B:E,4,0)*(1-M1434)/1.2)</f>
        <v>431</v>
      </c>
      <c r="M1434" s="57">
        <f>IF(AND(B1434&lt;&gt;"1_Электроинструмент",B1434&lt;&gt;"2_Садовая техника"),$J$5,IF($J$4&lt;=20%,$J$4,IFERROR(VLOOKUP(S1434,LEGEND!$L$2:$M$5,2,FALSE),$J$4)))</f>
        <v>0</v>
      </c>
      <c r="N1434" s="48" t="s">
        <v>60</v>
      </c>
      <c r="O1434" s="6" t="s">
        <v>60</v>
      </c>
      <c r="P1434" s="49" t="s">
        <v>66</v>
      </c>
      <c r="Q1434" s="49" t="s">
        <v>473</v>
      </c>
      <c r="R1434" s="6" t="s">
        <v>60</v>
      </c>
      <c r="S1434" s="49" t="s">
        <v>60</v>
      </c>
      <c r="T1434" s="73" t="str">
        <f>IF(_xlfn.XLOOKUP(I1434,LEGEND!B:B,LEGEND!H:H)&lt;&gt;"-",HYPERLINK(_xlfn.XLOOKUP(I1434,LEGEND!B:B,LEGEND!H:H),"link"),_xlfn.XLOOKUP(I1434,LEGEND!B:B,LEGEND!H:H))</f>
        <v>link</v>
      </c>
      <c r="U1434" s="73" t="str">
        <f>HYPERLINK(_xlfn.XLOOKUP(I1434,LEGEND!B:B,LEGEND!I:I))</f>
        <v>https://milwaukee-media-images.s3.amazonaws.com/hi/4932310612--Hero_1.jpg</v>
      </c>
      <c r="V1434" s="51" t="s">
        <v>11186</v>
      </c>
      <c r="W1434" s="63" t="s">
        <v>71</v>
      </c>
      <c r="X1434" s="64">
        <v>165</v>
      </c>
      <c r="Y1434" s="64">
        <v>75</v>
      </c>
      <c r="Z1434" s="64">
        <v>15</v>
      </c>
      <c r="AA1434" s="84">
        <v>6.3E-2</v>
      </c>
      <c r="AB1434" s="85">
        <v>1</v>
      </c>
      <c r="AC1434" s="85">
        <v>1</v>
      </c>
    </row>
    <row r="1435" spans="1:29" ht="15">
      <c r="A1435" s="1"/>
      <c r="B1435" s="6" t="s">
        <v>8777</v>
      </c>
      <c r="C1435" s="6" t="s">
        <v>8778</v>
      </c>
      <c r="D1435" s="6" t="s">
        <v>8861</v>
      </c>
      <c r="E1435" s="49" t="s">
        <v>11165</v>
      </c>
      <c r="F1435" s="6" t="s">
        <v>11166</v>
      </c>
      <c r="G1435" s="6" t="s">
        <v>60</v>
      </c>
      <c r="H1435" s="6" t="s">
        <v>60</v>
      </c>
      <c r="I1435" s="60" t="s">
        <v>11187</v>
      </c>
      <c r="J1435" s="49" t="s">
        <v>11188</v>
      </c>
      <c r="K1435" s="6" t="s">
        <v>11189</v>
      </c>
      <c r="L1435" s="29">
        <f>IF($J$6="с учетом НДС",VLOOKUP(I1435,LEGEND!B:E,4,0)*(1-M1435),VLOOKUP(I1435,LEGEND!B:E,4,0)*(1-M1435)/1.2)</f>
        <v>475</v>
      </c>
      <c r="M1435" s="57">
        <f>IF(AND(B1435&lt;&gt;"1_Электроинструмент",B1435&lt;&gt;"2_Садовая техника"),$J$5,IF($J$4&lt;=20%,$J$4,IFERROR(VLOOKUP(S1435,LEGEND!$L$2:$M$5,2,FALSE),$J$4)))</f>
        <v>0</v>
      </c>
      <c r="N1435" s="48" t="s">
        <v>60</v>
      </c>
      <c r="O1435" s="6" t="s">
        <v>60</v>
      </c>
      <c r="P1435" s="49" t="s">
        <v>66</v>
      </c>
      <c r="Q1435" s="49" t="s">
        <v>473</v>
      </c>
      <c r="R1435" s="6" t="s">
        <v>60</v>
      </c>
      <c r="S1435" s="49" t="s">
        <v>60</v>
      </c>
      <c r="T1435" s="73" t="str">
        <f>IF(_xlfn.XLOOKUP(I1435,LEGEND!B:B,LEGEND!H:H)&lt;&gt;"-",HYPERLINK(_xlfn.XLOOKUP(I1435,LEGEND!B:B,LEGEND!H:H),"link"),_xlfn.XLOOKUP(I1435,LEGEND!B:B,LEGEND!H:H))</f>
        <v>link</v>
      </c>
      <c r="U1435" s="73" t="str">
        <f>HYPERLINK(_xlfn.XLOOKUP(I1435,LEGEND!B:B,LEGEND!I:I))</f>
        <v>https://milwaukee-media-images.s3.amazonaws.com/hi/4932221379--Hero_1.jpg</v>
      </c>
      <c r="V1435" s="51" t="s">
        <v>11190</v>
      </c>
      <c r="W1435" s="63" t="s">
        <v>71</v>
      </c>
      <c r="X1435" s="64">
        <v>160</v>
      </c>
      <c r="Y1435" s="64">
        <v>21</v>
      </c>
      <c r="Z1435" s="64">
        <v>90</v>
      </c>
      <c r="AA1435" s="84">
        <v>8.5000000000000006E-2</v>
      </c>
      <c r="AB1435" s="85">
        <v>1</v>
      </c>
      <c r="AC1435" s="85">
        <v>1</v>
      </c>
    </row>
    <row r="1436" spans="1:29" ht="15">
      <c r="A1436" s="1"/>
      <c r="B1436" s="6" t="s">
        <v>8777</v>
      </c>
      <c r="C1436" s="6" t="s">
        <v>8778</v>
      </c>
      <c r="D1436" s="6" t="s">
        <v>8861</v>
      </c>
      <c r="E1436" s="49" t="s">
        <v>11165</v>
      </c>
      <c r="F1436" s="6" t="s">
        <v>11166</v>
      </c>
      <c r="G1436" s="6" t="s">
        <v>60</v>
      </c>
      <c r="H1436" s="6" t="s">
        <v>60</v>
      </c>
      <c r="I1436" s="60" t="s">
        <v>11191</v>
      </c>
      <c r="J1436" s="49" t="s">
        <v>11192</v>
      </c>
      <c r="K1436" s="6" t="s">
        <v>11181</v>
      </c>
      <c r="L1436" s="29">
        <f>IF($J$6="с учетом НДС",VLOOKUP(I1436,LEGEND!B:E,4,0)*(1-M1436),VLOOKUP(I1436,LEGEND!B:E,4,0)*(1-M1436)/1.2)</f>
        <v>490</v>
      </c>
      <c r="M1436" s="57">
        <f>IF(AND(B1436&lt;&gt;"1_Электроинструмент",B1436&lt;&gt;"2_Садовая техника"),$J$5,IF($J$4&lt;=20%,$J$4,IFERROR(VLOOKUP(S1436,LEGEND!$L$2:$M$5,2,FALSE),$J$4)))</f>
        <v>0</v>
      </c>
      <c r="N1436" s="48" t="s">
        <v>60</v>
      </c>
      <c r="O1436" s="6" t="s">
        <v>60</v>
      </c>
      <c r="P1436" s="49" t="s">
        <v>66</v>
      </c>
      <c r="Q1436" s="49" t="s">
        <v>473</v>
      </c>
      <c r="R1436" s="6" t="s">
        <v>60</v>
      </c>
      <c r="S1436" s="49" t="s">
        <v>60</v>
      </c>
      <c r="T1436" s="73" t="str">
        <f>IF(_xlfn.XLOOKUP(I1436,LEGEND!B:B,LEGEND!H:H)&lt;&gt;"-",HYPERLINK(_xlfn.XLOOKUP(I1436,LEGEND!B:B,LEGEND!H:H),"link"),_xlfn.XLOOKUP(I1436,LEGEND!B:B,LEGEND!H:H))</f>
        <v>link</v>
      </c>
      <c r="U1436" s="73" t="str">
        <f>HYPERLINK(_xlfn.XLOOKUP(I1436,LEGEND!B:B,LEGEND!I:I))</f>
        <v>https://milwaukee-media-images.s3.amazonaws.com/hi/48663240--Hero_1.jpg</v>
      </c>
      <c r="V1436" s="51" t="s">
        <v>11193</v>
      </c>
      <c r="W1436" s="63" t="s">
        <v>2678</v>
      </c>
      <c r="X1436" s="64">
        <v>149</v>
      </c>
      <c r="Y1436" s="64">
        <v>70</v>
      </c>
      <c r="Z1436" s="64">
        <v>17</v>
      </c>
      <c r="AA1436" s="84">
        <v>0.05</v>
      </c>
      <c r="AB1436" s="85">
        <v>1</v>
      </c>
      <c r="AC1436" s="85">
        <v>1</v>
      </c>
    </row>
    <row r="1437" spans="1:29" ht="15">
      <c r="A1437" s="1"/>
      <c r="B1437" s="6" t="s">
        <v>8777</v>
      </c>
      <c r="C1437" s="6" t="s">
        <v>8778</v>
      </c>
      <c r="D1437" s="6" t="s">
        <v>8861</v>
      </c>
      <c r="E1437" s="49" t="s">
        <v>11165</v>
      </c>
      <c r="F1437" s="6" t="s">
        <v>11166</v>
      </c>
      <c r="G1437" s="6" t="s">
        <v>60</v>
      </c>
      <c r="H1437" s="6" t="s">
        <v>60</v>
      </c>
      <c r="I1437" s="60" t="s">
        <v>11194</v>
      </c>
      <c r="J1437" s="49" t="s">
        <v>11195</v>
      </c>
      <c r="K1437" s="6" t="s">
        <v>11181</v>
      </c>
      <c r="L1437" s="29">
        <f>IF($J$6="с учетом НДС",VLOOKUP(I1437,LEGEND!B:E,4,0)*(1-M1437),VLOOKUP(I1437,LEGEND!B:E,4,0)*(1-M1437)/1.2)</f>
        <v>610</v>
      </c>
      <c r="M1437" s="57">
        <f>IF(AND(B1437&lt;&gt;"1_Электроинструмент",B1437&lt;&gt;"2_Садовая техника"),$J$5,IF($J$4&lt;=20%,$J$4,IFERROR(VLOOKUP(S1437,LEGEND!$L$2:$M$5,2,FALSE),$J$4)))</f>
        <v>0</v>
      </c>
      <c r="N1437" s="48" t="s">
        <v>60</v>
      </c>
      <c r="O1437" s="6" t="s">
        <v>60</v>
      </c>
      <c r="P1437" s="49" t="s">
        <v>66</v>
      </c>
      <c r="Q1437" s="49" t="s">
        <v>473</v>
      </c>
      <c r="R1437" s="6" t="s">
        <v>60</v>
      </c>
      <c r="S1437" s="49" t="s">
        <v>60</v>
      </c>
      <c r="T1437" s="73" t="str">
        <f>IF(_xlfn.XLOOKUP(I1437,LEGEND!B:B,LEGEND!H:H)&lt;&gt;"-",HYPERLINK(_xlfn.XLOOKUP(I1437,LEGEND!B:B,LEGEND!H:H),"link"),_xlfn.XLOOKUP(I1437,LEGEND!B:B,LEGEND!H:H))</f>
        <v>link</v>
      </c>
      <c r="U1437" s="73" t="str">
        <f>HYPERLINK(_xlfn.XLOOKUP(I1437,LEGEND!B:B,LEGEND!I:I))</f>
        <v>https://milwaukee-media-images.s3.amazonaws.com/hi/48663280--Hero_1.jpg</v>
      </c>
      <c r="V1437" s="51" t="s">
        <v>11196</v>
      </c>
      <c r="W1437" s="63" t="s">
        <v>2678</v>
      </c>
      <c r="X1437" s="64">
        <v>90</v>
      </c>
      <c r="Y1437" s="64">
        <v>19</v>
      </c>
      <c r="Z1437" s="64">
        <v>149</v>
      </c>
      <c r="AA1437" s="84">
        <v>7.6999999999999999E-2</v>
      </c>
      <c r="AB1437" s="85">
        <v>1</v>
      </c>
      <c r="AC1437" s="85">
        <v>1</v>
      </c>
    </row>
    <row r="1438" spans="1:29" ht="15">
      <c r="A1438" s="1"/>
      <c r="B1438" s="6" t="s">
        <v>8777</v>
      </c>
      <c r="C1438" s="6" t="s">
        <v>8778</v>
      </c>
      <c r="D1438" s="6" t="s">
        <v>8861</v>
      </c>
      <c r="E1438" s="49" t="s">
        <v>11165</v>
      </c>
      <c r="F1438" s="6" t="s">
        <v>11166</v>
      </c>
      <c r="G1438" s="6" t="s">
        <v>60</v>
      </c>
      <c r="H1438" s="6" t="s">
        <v>60</v>
      </c>
      <c r="I1438" s="60" t="s">
        <v>11197</v>
      </c>
      <c r="J1438" s="49" t="s">
        <v>11198</v>
      </c>
      <c r="K1438" s="6" t="s">
        <v>11199</v>
      </c>
      <c r="L1438" s="29">
        <f>IF($J$6="с учетом НДС",VLOOKUP(I1438,LEGEND!B:E,4,0)*(1-M1438),VLOOKUP(I1438,LEGEND!B:E,4,0)*(1-M1438)/1.2)</f>
        <v>680</v>
      </c>
      <c r="M1438" s="57">
        <f>IF(AND(B1438&lt;&gt;"1_Электроинструмент",B1438&lt;&gt;"2_Садовая техника"),$J$5,IF($J$4&lt;=20%,$J$4,IFERROR(VLOOKUP(S1438,LEGEND!$L$2:$M$5,2,FALSE),$J$4)))</f>
        <v>0</v>
      </c>
      <c r="N1438" s="48" t="s">
        <v>60</v>
      </c>
      <c r="O1438" s="6" t="s">
        <v>60</v>
      </c>
      <c r="P1438" s="49" t="s">
        <v>66</v>
      </c>
      <c r="Q1438" s="49" t="s">
        <v>473</v>
      </c>
      <c r="R1438" s="6" t="s">
        <v>60</v>
      </c>
      <c r="S1438" s="49" t="s">
        <v>60</v>
      </c>
      <c r="T1438" s="73" t="str">
        <f>IF(_xlfn.XLOOKUP(I1438,LEGEND!B:B,LEGEND!H:H)&lt;&gt;"-",HYPERLINK(_xlfn.XLOOKUP(I1438,LEGEND!B:B,LEGEND!H:H),"link"),_xlfn.XLOOKUP(I1438,LEGEND!B:B,LEGEND!H:H))</f>
        <v>link</v>
      </c>
      <c r="U1438" s="73" t="str">
        <f>HYPERLINK(_xlfn.XLOOKUP(I1438,LEGEND!B:B,LEGEND!I:I))</f>
        <v>https://milwaukee-media-images.s3.amazonaws.com/hi/4932604226--Hero_1.jpg</v>
      </c>
      <c r="V1438" s="51" t="s">
        <v>11200</v>
      </c>
      <c r="W1438" s="63" t="s">
        <v>71</v>
      </c>
      <c r="X1438" s="64">
        <v>20</v>
      </c>
      <c r="Y1438" s="64">
        <v>8</v>
      </c>
      <c r="Z1438" s="64">
        <v>185</v>
      </c>
      <c r="AA1438" s="84">
        <v>0.16200000000000001</v>
      </c>
      <c r="AB1438" s="85">
        <v>1</v>
      </c>
      <c r="AC1438" s="85">
        <v>1</v>
      </c>
    </row>
    <row r="1439" spans="1:29" ht="25.5">
      <c r="A1439" s="1"/>
      <c r="B1439" s="6" t="s">
        <v>8777</v>
      </c>
      <c r="C1439" s="6" t="s">
        <v>8778</v>
      </c>
      <c r="D1439" s="6" t="s">
        <v>8861</v>
      </c>
      <c r="E1439" s="49" t="s">
        <v>11165</v>
      </c>
      <c r="F1439" s="6" t="s">
        <v>11166</v>
      </c>
      <c r="G1439" s="6" t="s">
        <v>60</v>
      </c>
      <c r="H1439" s="6" t="s">
        <v>60</v>
      </c>
      <c r="I1439" s="60" t="s">
        <v>11201</v>
      </c>
      <c r="J1439" s="49" t="s">
        <v>11202</v>
      </c>
      <c r="K1439" s="6" t="s">
        <v>11203</v>
      </c>
      <c r="L1439" s="29">
        <f>IF($J$6="с учетом НДС",VLOOKUP(I1439,LEGEND!B:E,4,0)*(1-M1439),VLOOKUP(I1439,LEGEND!B:E,4,0)*(1-M1439)/1.2)</f>
        <v>890</v>
      </c>
      <c r="M1439" s="57">
        <f>IF(AND(B1439&lt;&gt;"1_Электроинструмент",B1439&lt;&gt;"2_Садовая техника"),$J$5,IF($J$4&lt;=20%,$J$4,IFERROR(VLOOKUP(S1439,LEGEND!$L$2:$M$5,2,FALSE),$J$4)))</f>
        <v>0</v>
      </c>
      <c r="N1439" s="48" t="s">
        <v>60</v>
      </c>
      <c r="O1439" s="6" t="s">
        <v>60</v>
      </c>
      <c r="P1439" s="49" t="s">
        <v>66</v>
      </c>
      <c r="Q1439" s="49" t="s">
        <v>67</v>
      </c>
      <c r="R1439" s="6" t="s">
        <v>60</v>
      </c>
      <c r="S1439" s="49" t="s">
        <v>60</v>
      </c>
      <c r="T1439" s="73" t="str">
        <f>IF(_xlfn.XLOOKUP(I1439,LEGEND!B:B,LEGEND!H:H)&lt;&gt;"-",HYPERLINK(_xlfn.XLOOKUP(I1439,LEGEND!B:B,LEGEND!H:H),"link"),_xlfn.XLOOKUP(I1439,LEGEND!B:B,LEGEND!H:H))</f>
        <v>link</v>
      </c>
      <c r="U1439" s="73" t="str">
        <f>HYPERLINK(_xlfn.XLOOKUP(I1439,LEGEND!B:B,LEGEND!I:I))</f>
        <v>https://milwaukee-media-images.s3.amazonaws.com/hi/4932367166--Hero_2.jpg</v>
      </c>
      <c r="V1439" s="51" t="s">
        <v>11204</v>
      </c>
      <c r="W1439" s="63" t="s">
        <v>1189</v>
      </c>
      <c r="X1439" s="64">
        <v>100</v>
      </c>
      <c r="Y1439" s="64">
        <v>53</v>
      </c>
      <c r="Z1439" s="64">
        <v>172</v>
      </c>
      <c r="AA1439" s="84">
        <v>0.05</v>
      </c>
      <c r="AB1439" s="85">
        <v>1</v>
      </c>
      <c r="AC1439" s="85">
        <v>1</v>
      </c>
    </row>
    <row r="1440" spans="1:29" ht="15">
      <c r="A1440" s="1"/>
      <c r="B1440" s="6" t="s">
        <v>8777</v>
      </c>
      <c r="C1440" s="6" t="s">
        <v>8778</v>
      </c>
      <c r="D1440" s="6" t="s">
        <v>8861</v>
      </c>
      <c r="E1440" s="49" t="s">
        <v>11165</v>
      </c>
      <c r="F1440" s="6" t="s">
        <v>11166</v>
      </c>
      <c r="G1440" s="6" t="s">
        <v>60</v>
      </c>
      <c r="H1440" s="6" t="s">
        <v>60</v>
      </c>
      <c r="I1440" s="60" t="s">
        <v>11205</v>
      </c>
      <c r="J1440" s="49" t="s">
        <v>11206</v>
      </c>
      <c r="K1440" s="6" t="s">
        <v>11207</v>
      </c>
      <c r="L1440" s="29">
        <f>IF($J$6="с учетом НДС",VLOOKUP(I1440,LEGEND!B:E,4,0)*(1-M1440),VLOOKUP(I1440,LEGEND!B:E,4,0)*(1-M1440)/1.2)</f>
        <v>1100</v>
      </c>
      <c r="M1440" s="57">
        <f>IF(AND(B1440&lt;&gt;"1_Электроинструмент",B1440&lt;&gt;"2_Садовая техника"),$J$5,IF($J$4&lt;=20%,$J$4,IFERROR(VLOOKUP(S1440,LEGEND!$L$2:$M$5,2,FALSE),$J$4)))</f>
        <v>0</v>
      </c>
      <c r="N1440" s="48" t="s">
        <v>60</v>
      </c>
      <c r="O1440" s="6" t="s">
        <v>60</v>
      </c>
      <c r="P1440" s="49" t="s">
        <v>66</v>
      </c>
      <c r="Q1440" s="49" t="s">
        <v>473</v>
      </c>
      <c r="R1440" s="6" t="s">
        <v>60</v>
      </c>
      <c r="S1440" s="49" t="s">
        <v>60</v>
      </c>
      <c r="T1440" s="73" t="str">
        <f>IF(_xlfn.XLOOKUP(I1440,LEGEND!B:B,LEGEND!H:H)&lt;&gt;"-",HYPERLINK(_xlfn.XLOOKUP(I1440,LEGEND!B:B,LEGEND!H:H),"link"),_xlfn.XLOOKUP(I1440,LEGEND!B:B,LEGEND!H:H))</f>
        <v>link</v>
      </c>
      <c r="U1440" s="73" t="str">
        <f>HYPERLINK(_xlfn.XLOOKUP(I1440,LEGEND!B:B,LEGEND!I:I))</f>
        <v>https://milwaukee-media-images.s3.amazonaws.com/hi/4932221380--Hero_1.jpg</v>
      </c>
      <c r="V1440" s="51" t="s">
        <v>11208</v>
      </c>
      <c r="W1440" s="63" t="s">
        <v>71</v>
      </c>
      <c r="X1440" s="64">
        <v>110</v>
      </c>
      <c r="Y1440" s="64">
        <v>25</v>
      </c>
      <c r="Z1440" s="64">
        <v>75</v>
      </c>
      <c r="AA1440" s="84">
        <v>0.114</v>
      </c>
      <c r="AB1440" s="85">
        <v>1</v>
      </c>
      <c r="AC1440" s="85">
        <v>1</v>
      </c>
    </row>
    <row r="1441" spans="1:29" ht="25.5">
      <c r="A1441" s="1"/>
      <c r="B1441" s="6" t="s">
        <v>8777</v>
      </c>
      <c r="C1441" s="6" t="s">
        <v>8778</v>
      </c>
      <c r="D1441" s="6" t="s">
        <v>8861</v>
      </c>
      <c r="E1441" s="49" t="s">
        <v>11165</v>
      </c>
      <c r="F1441" s="6" t="s">
        <v>11166</v>
      </c>
      <c r="G1441" s="6" t="s">
        <v>60</v>
      </c>
      <c r="H1441" s="6" t="s">
        <v>60</v>
      </c>
      <c r="I1441" s="60" t="s">
        <v>11209</v>
      </c>
      <c r="J1441" s="49" t="s">
        <v>11210</v>
      </c>
      <c r="K1441" s="6" t="s">
        <v>11211</v>
      </c>
      <c r="L1441" s="29">
        <f>IF($J$6="с учетом НДС",VLOOKUP(I1441,LEGEND!B:E,4,0)*(1-M1441),VLOOKUP(I1441,LEGEND!B:E,4,0)*(1-M1441)/1.2)</f>
        <v>1500</v>
      </c>
      <c r="M1441" s="57">
        <f>IF(AND(B1441&lt;&gt;"1_Электроинструмент",B1441&lt;&gt;"2_Садовая техника"),$J$5,IF($J$4&lt;=20%,$J$4,IFERROR(VLOOKUP(S1441,LEGEND!$L$2:$M$5,2,FALSE),$J$4)))</f>
        <v>0</v>
      </c>
      <c r="N1441" s="48" t="s">
        <v>60</v>
      </c>
      <c r="O1441" s="6" t="s">
        <v>60</v>
      </c>
      <c r="P1441" s="49" t="s">
        <v>66</v>
      </c>
      <c r="Q1441" s="49" t="s">
        <v>67</v>
      </c>
      <c r="R1441" s="6" t="s">
        <v>60</v>
      </c>
      <c r="S1441" s="49" t="s">
        <v>60</v>
      </c>
      <c r="T1441" s="73" t="str">
        <f>IF(_xlfn.XLOOKUP(I1441,LEGEND!B:B,LEGEND!H:H)&lt;&gt;"-",HYPERLINK(_xlfn.XLOOKUP(I1441,LEGEND!B:B,LEGEND!H:H),"link"),_xlfn.XLOOKUP(I1441,LEGEND!B:B,LEGEND!H:H))</f>
        <v>link</v>
      </c>
      <c r="U1441" s="73" t="str">
        <f>HYPERLINK(_xlfn.XLOOKUP(I1441,LEGEND!B:B,LEGEND!I:I))</f>
        <v>https://milwaukee-media-images.s3.amazonaws.com/hi/4932267980--Hero_1.jpg</v>
      </c>
      <c r="V1441" s="51" t="s">
        <v>11212</v>
      </c>
      <c r="W1441" s="63" t="s">
        <v>71</v>
      </c>
      <c r="X1441" s="64">
        <v>48</v>
      </c>
      <c r="Y1441" s="64">
        <v>46</v>
      </c>
      <c r="Z1441" s="64">
        <v>111</v>
      </c>
      <c r="AA1441" s="84">
        <v>0.39200000000000002</v>
      </c>
      <c r="AB1441" s="85">
        <v>1</v>
      </c>
      <c r="AC1441" s="85">
        <v>1</v>
      </c>
    </row>
    <row r="1442" spans="1:29" ht="15">
      <c r="A1442" s="1"/>
      <c r="B1442" s="6" t="s">
        <v>8777</v>
      </c>
      <c r="C1442" s="6" t="s">
        <v>8778</v>
      </c>
      <c r="D1442" s="6" t="s">
        <v>8861</v>
      </c>
      <c r="E1442" s="49" t="s">
        <v>11165</v>
      </c>
      <c r="F1442" s="6" t="s">
        <v>11166</v>
      </c>
      <c r="G1442" s="6" t="s">
        <v>60</v>
      </c>
      <c r="H1442" s="6" t="s">
        <v>60</v>
      </c>
      <c r="I1442" s="60" t="s">
        <v>11213</v>
      </c>
      <c r="J1442" s="49" t="s">
        <v>11214</v>
      </c>
      <c r="K1442" s="6" t="s">
        <v>11215</v>
      </c>
      <c r="L1442" s="29">
        <f>IF($J$6="с учетом НДС",VLOOKUP(I1442,LEGEND!B:E,4,0)*(1-M1442),VLOOKUP(I1442,LEGEND!B:E,4,0)*(1-M1442)/1.2)</f>
        <v>1570</v>
      </c>
      <c r="M1442" s="57">
        <f>IF(AND(B1442&lt;&gt;"1_Электроинструмент",B1442&lt;&gt;"2_Садовая техника"),$J$5,IF($J$4&lt;=20%,$J$4,IFERROR(VLOOKUP(S1442,LEGEND!$L$2:$M$5,2,FALSE),$J$4)))</f>
        <v>0</v>
      </c>
      <c r="N1442" s="48" t="s">
        <v>60</v>
      </c>
      <c r="O1442" s="6" t="s">
        <v>60</v>
      </c>
      <c r="P1442" s="49" t="s">
        <v>66</v>
      </c>
      <c r="Q1442" s="49" t="s">
        <v>473</v>
      </c>
      <c r="R1442" s="6" t="s">
        <v>60</v>
      </c>
      <c r="S1442" s="49" t="s">
        <v>60</v>
      </c>
      <c r="T1442" s="73" t="str">
        <f>IF(_xlfn.XLOOKUP(I1442,LEGEND!B:B,LEGEND!H:H)&lt;&gt;"-",HYPERLINK(_xlfn.XLOOKUP(I1442,LEGEND!B:B,LEGEND!H:H),"link"),_xlfn.XLOOKUP(I1442,LEGEND!B:B,LEGEND!H:H))</f>
        <v>link</v>
      </c>
      <c r="U1442" s="73" t="str">
        <f>HYPERLINK(_xlfn.XLOOKUP(I1442,LEGEND!B:B,LEGEND!I:I))</f>
        <v>https://milwaukee-media-images.s3.amazonaws.com/hi/4932117042--Hero_1.jpg</v>
      </c>
      <c r="V1442" s="51" t="s">
        <v>11216</v>
      </c>
      <c r="W1442" s="63" t="s">
        <v>71</v>
      </c>
      <c r="X1442" s="64">
        <v>230</v>
      </c>
      <c r="Y1442" s="64">
        <v>140</v>
      </c>
      <c r="Z1442" s="64">
        <v>10</v>
      </c>
      <c r="AA1442" s="84">
        <v>0.30499999999999999</v>
      </c>
      <c r="AB1442" s="85">
        <v>1</v>
      </c>
      <c r="AC1442" s="85">
        <v>1</v>
      </c>
    </row>
    <row r="1443" spans="1:29" ht="15">
      <c r="A1443" s="1"/>
      <c r="B1443" s="6" t="s">
        <v>8777</v>
      </c>
      <c r="C1443" s="6" t="s">
        <v>8778</v>
      </c>
      <c r="D1443" s="6" t="s">
        <v>8861</v>
      </c>
      <c r="E1443" s="49" t="s">
        <v>11165</v>
      </c>
      <c r="F1443" s="6" t="s">
        <v>11166</v>
      </c>
      <c r="G1443" s="6" t="s">
        <v>60</v>
      </c>
      <c r="H1443" s="6" t="s">
        <v>60</v>
      </c>
      <c r="I1443" s="60" t="s">
        <v>11217</v>
      </c>
      <c r="J1443" s="49" t="s">
        <v>11218</v>
      </c>
      <c r="K1443" s="6" t="s">
        <v>11219</v>
      </c>
      <c r="L1443" s="29">
        <f>IF($J$6="с учетом НДС",VLOOKUP(I1443,LEGEND!B:E,4,0)*(1-M1443),VLOOKUP(I1443,LEGEND!B:E,4,0)*(1-M1443)/1.2)</f>
        <v>2020</v>
      </c>
      <c r="M1443" s="57">
        <f>IF(AND(B1443&lt;&gt;"1_Электроинструмент",B1443&lt;&gt;"2_Садовая техника"),$J$5,IF($J$4&lt;=20%,$J$4,IFERROR(VLOOKUP(S1443,LEGEND!$L$2:$M$5,2,FALSE),$J$4)))</f>
        <v>0</v>
      </c>
      <c r="N1443" s="48" t="s">
        <v>60</v>
      </c>
      <c r="O1443" s="6" t="s">
        <v>60</v>
      </c>
      <c r="P1443" s="49" t="s">
        <v>66</v>
      </c>
      <c r="Q1443" s="49" t="s">
        <v>473</v>
      </c>
      <c r="R1443" s="6" t="s">
        <v>60</v>
      </c>
      <c r="S1443" s="49" t="s">
        <v>60</v>
      </c>
      <c r="T1443" s="73" t="str">
        <f>IF(_xlfn.XLOOKUP(I1443,LEGEND!B:B,LEGEND!H:H)&lt;&gt;"-",HYPERLINK(_xlfn.XLOOKUP(I1443,LEGEND!B:B,LEGEND!H:H),"link"),_xlfn.XLOOKUP(I1443,LEGEND!B:B,LEGEND!H:H))</f>
        <v>link</v>
      </c>
      <c r="U1443" s="73" t="str">
        <f>HYPERLINK(_xlfn.XLOOKUP(I1443,LEGEND!B:B,LEGEND!I:I))</f>
        <v>https://milwaukee-media-images.s3.amazonaws.com/hi/4932430444--Hero_01.jpg</v>
      </c>
      <c r="V1443" s="51" t="s">
        <v>11220</v>
      </c>
      <c r="W1443" s="63" t="s">
        <v>71</v>
      </c>
      <c r="X1443" s="64">
        <v>108</v>
      </c>
      <c r="Y1443" s="64">
        <v>54</v>
      </c>
      <c r="Z1443" s="64">
        <v>197</v>
      </c>
      <c r="AA1443" s="84">
        <v>0.27</v>
      </c>
      <c r="AB1443" s="85">
        <v>1</v>
      </c>
      <c r="AC1443" s="85">
        <v>1</v>
      </c>
    </row>
    <row r="1444" spans="1:29" ht="25.5">
      <c r="A1444" s="1"/>
      <c r="B1444" s="6" t="s">
        <v>8777</v>
      </c>
      <c r="C1444" s="6" t="s">
        <v>8778</v>
      </c>
      <c r="D1444" s="6" t="s">
        <v>8861</v>
      </c>
      <c r="E1444" s="49" t="s">
        <v>11165</v>
      </c>
      <c r="F1444" s="6" t="s">
        <v>11166</v>
      </c>
      <c r="G1444" s="6" t="s">
        <v>60</v>
      </c>
      <c r="H1444" s="6" t="s">
        <v>60</v>
      </c>
      <c r="I1444" s="60" t="s">
        <v>11221</v>
      </c>
      <c r="J1444" s="49" t="s">
        <v>11222</v>
      </c>
      <c r="K1444" s="6" t="s">
        <v>11223</v>
      </c>
      <c r="L1444" s="29">
        <f>IF($J$6="с учетом НДС",VLOOKUP(I1444,LEGEND!B:E,4,0)*(1-M1444),VLOOKUP(I1444,LEGEND!B:E,4,0)*(1-M1444)/1.2)</f>
        <v>2210</v>
      </c>
      <c r="M1444" s="57">
        <f>IF(AND(B1444&lt;&gt;"1_Электроинструмент",B1444&lt;&gt;"2_Садовая техника"),$J$5,IF($J$4&lt;=20%,$J$4,IFERROR(VLOOKUP(S1444,LEGEND!$L$2:$M$5,2,FALSE),$J$4)))</f>
        <v>0</v>
      </c>
      <c r="N1444" s="48" t="s">
        <v>60</v>
      </c>
      <c r="O1444" s="6" t="s">
        <v>60</v>
      </c>
      <c r="P1444" s="49" t="s">
        <v>66</v>
      </c>
      <c r="Q1444" s="49" t="s">
        <v>67</v>
      </c>
      <c r="R1444" s="6" t="s">
        <v>60</v>
      </c>
      <c r="S1444" s="49" t="s">
        <v>60</v>
      </c>
      <c r="T1444" s="73" t="str">
        <f>IF(_xlfn.XLOOKUP(I1444,LEGEND!B:B,LEGEND!H:H)&lt;&gt;"-",HYPERLINK(_xlfn.XLOOKUP(I1444,LEGEND!B:B,LEGEND!H:H),"link"),_xlfn.XLOOKUP(I1444,LEGEND!B:B,LEGEND!H:H))</f>
        <v>link</v>
      </c>
      <c r="U1444" s="73" t="str">
        <f>HYPERLINK(_xlfn.XLOOKUP(I1444,LEGEND!B:B,LEGEND!I:I))</f>
        <v>https://milwaukee-media-images.s3.amazonaws.com/hi/4932314867--Hero_1.jpg</v>
      </c>
      <c r="V1444" s="51" t="s">
        <v>11224</v>
      </c>
      <c r="W1444" s="63" t="s">
        <v>71</v>
      </c>
      <c r="X1444" s="64">
        <v>50</v>
      </c>
      <c r="Y1444" s="64">
        <v>500</v>
      </c>
      <c r="Z1444" s="64">
        <v>80</v>
      </c>
      <c r="AA1444" s="84">
        <v>0.28000000000000003</v>
      </c>
      <c r="AB1444" s="85">
        <v>1</v>
      </c>
      <c r="AC1444" s="85">
        <v>1</v>
      </c>
    </row>
    <row r="1445" spans="1:29" ht="15">
      <c r="A1445" s="1"/>
      <c r="B1445" s="6" t="s">
        <v>8777</v>
      </c>
      <c r="C1445" s="6" t="s">
        <v>8778</v>
      </c>
      <c r="D1445" s="6" t="s">
        <v>8861</v>
      </c>
      <c r="E1445" s="49" t="s">
        <v>11165</v>
      </c>
      <c r="F1445" s="6" t="s">
        <v>11166</v>
      </c>
      <c r="G1445" s="6" t="s">
        <v>60</v>
      </c>
      <c r="H1445" s="6" t="s">
        <v>60</v>
      </c>
      <c r="I1445" s="60" t="s">
        <v>11225</v>
      </c>
      <c r="J1445" s="49" t="s">
        <v>11226</v>
      </c>
      <c r="K1445" s="6" t="s">
        <v>11227</v>
      </c>
      <c r="L1445" s="29">
        <f>IF($J$6="с учетом НДС",VLOOKUP(I1445,LEGEND!B:E,4,0)*(1-M1445),VLOOKUP(I1445,LEGEND!B:E,4,0)*(1-M1445)/1.2)</f>
        <v>2330</v>
      </c>
      <c r="M1445" s="57">
        <f>IF(AND(B1445&lt;&gt;"1_Электроинструмент",B1445&lt;&gt;"2_Садовая техника"),$J$5,IF($J$4&lt;=20%,$J$4,IFERROR(VLOOKUP(S1445,LEGEND!$L$2:$M$5,2,FALSE),$J$4)))</f>
        <v>0</v>
      </c>
      <c r="N1445" s="48" t="s">
        <v>60</v>
      </c>
      <c r="O1445" s="6" t="s">
        <v>60</v>
      </c>
      <c r="P1445" s="49" t="s">
        <v>66</v>
      </c>
      <c r="Q1445" s="49" t="s">
        <v>473</v>
      </c>
      <c r="R1445" s="6" t="s">
        <v>60</v>
      </c>
      <c r="S1445" s="49" t="s">
        <v>60</v>
      </c>
      <c r="T1445" s="73" t="str">
        <f>IF(_xlfn.XLOOKUP(I1445,LEGEND!B:B,LEGEND!H:H)&lt;&gt;"-",HYPERLINK(_xlfn.XLOOKUP(I1445,LEGEND!B:B,LEGEND!H:H),"link"),_xlfn.XLOOKUP(I1445,LEGEND!B:B,LEGEND!H:H))</f>
        <v>link</v>
      </c>
      <c r="U1445" s="73" t="str">
        <f>HYPERLINK(_xlfn.XLOOKUP(I1445,LEGEND!B:B,LEGEND!I:I))</f>
        <v>https://milwaukee-media-images.s3.amazonaws.com/hi/4932367438--Hero_1.jpg</v>
      </c>
      <c r="V1445" s="51" t="s">
        <v>11228</v>
      </c>
      <c r="W1445" s="63" t="s">
        <v>2772</v>
      </c>
      <c r="X1445" s="64">
        <v>115</v>
      </c>
      <c r="Y1445" s="64">
        <v>130</v>
      </c>
      <c r="Z1445" s="64">
        <v>20</v>
      </c>
      <c r="AA1445" s="84">
        <v>0.14000000000000001</v>
      </c>
      <c r="AB1445" s="85">
        <v>1</v>
      </c>
      <c r="AC1445" s="85">
        <v>1</v>
      </c>
    </row>
    <row r="1446" spans="1:29" ht="15">
      <c r="A1446" s="1"/>
      <c r="B1446" s="6" t="s">
        <v>8777</v>
      </c>
      <c r="C1446" s="6" t="s">
        <v>8778</v>
      </c>
      <c r="D1446" s="6" t="s">
        <v>8861</v>
      </c>
      <c r="E1446" s="49" t="s">
        <v>11165</v>
      </c>
      <c r="F1446" s="6" t="s">
        <v>11166</v>
      </c>
      <c r="G1446" s="6" t="s">
        <v>60</v>
      </c>
      <c r="H1446" s="6" t="s">
        <v>60</v>
      </c>
      <c r="I1446" s="60" t="s">
        <v>11229</v>
      </c>
      <c r="J1446" s="49" t="s">
        <v>11230</v>
      </c>
      <c r="K1446" s="6" t="s">
        <v>11231</v>
      </c>
      <c r="L1446" s="29">
        <f>IF($J$6="с учетом НДС",VLOOKUP(I1446,LEGEND!B:E,4,0)*(1-M1446),VLOOKUP(I1446,LEGEND!B:E,4,0)*(1-M1446)/1.2)</f>
        <v>2540</v>
      </c>
      <c r="M1446" s="57">
        <f>IF(AND(B1446&lt;&gt;"1_Электроинструмент",B1446&lt;&gt;"2_Садовая техника"),$J$5,IF($J$4&lt;=20%,$J$4,IFERROR(VLOOKUP(S1446,LEGEND!$L$2:$M$5,2,FALSE),$J$4)))</f>
        <v>0</v>
      </c>
      <c r="N1446" s="48" t="s">
        <v>60</v>
      </c>
      <c r="O1446" s="6" t="s">
        <v>60</v>
      </c>
      <c r="P1446" s="49" t="s">
        <v>66</v>
      </c>
      <c r="Q1446" s="49" t="s">
        <v>473</v>
      </c>
      <c r="R1446" s="6" t="s">
        <v>60</v>
      </c>
      <c r="S1446" s="49" t="s">
        <v>60</v>
      </c>
      <c r="T1446" s="73" t="str">
        <f>IF(_xlfn.XLOOKUP(I1446,LEGEND!B:B,LEGEND!H:H)&lt;&gt;"-",HYPERLINK(_xlfn.XLOOKUP(I1446,LEGEND!B:B,LEGEND!H:H),"link"),_xlfn.XLOOKUP(I1446,LEGEND!B:B,LEGEND!H:H))</f>
        <v>link</v>
      </c>
      <c r="U1446" s="73" t="str">
        <f>HYPERLINK(_xlfn.XLOOKUP(I1446,LEGEND!B:B,LEGEND!I:I))</f>
        <v>https://milwaukee-media-images.s3.amazonaws.com/hi/4932464479--Hero_1.jpg</v>
      </c>
      <c r="V1446" s="51" t="s">
        <v>11232</v>
      </c>
      <c r="W1446" s="63" t="s">
        <v>71</v>
      </c>
      <c r="X1446" s="64">
        <v>118</v>
      </c>
      <c r="Y1446" s="64">
        <v>67</v>
      </c>
      <c r="Z1446" s="64">
        <v>202</v>
      </c>
      <c r="AA1446" s="84">
        <v>0.308</v>
      </c>
      <c r="AB1446" s="85">
        <v>1</v>
      </c>
      <c r="AC1446" s="85">
        <v>1</v>
      </c>
    </row>
    <row r="1447" spans="1:29" ht="15">
      <c r="A1447" s="1"/>
      <c r="B1447" s="6" t="s">
        <v>8777</v>
      </c>
      <c r="C1447" s="6" t="s">
        <v>8778</v>
      </c>
      <c r="D1447" s="6" t="s">
        <v>8861</v>
      </c>
      <c r="E1447" s="49" t="s">
        <v>11165</v>
      </c>
      <c r="F1447" s="6" t="s">
        <v>11166</v>
      </c>
      <c r="G1447" s="6" t="s">
        <v>60</v>
      </c>
      <c r="H1447" s="6" t="s">
        <v>60</v>
      </c>
      <c r="I1447" s="60" t="s">
        <v>11233</v>
      </c>
      <c r="J1447" s="49" t="s">
        <v>11234</v>
      </c>
      <c r="K1447" s="6" t="s">
        <v>11235</v>
      </c>
      <c r="L1447" s="29">
        <f>IF($J$6="с учетом НДС",VLOOKUP(I1447,LEGEND!B:E,4,0)*(1-M1447),VLOOKUP(I1447,LEGEND!B:E,4,0)*(1-M1447)/1.2)</f>
        <v>2660</v>
      </c>
      <c r="M1447" s="57">
        <f>IF(AND(B1447&lt;&gt;"1_Электроинструмент",B1447&lt;&gt;"2_Садовая техника"),$J$5,IF($J$4&lt;=20%,$J$4,IFERROR(VLOOKUP(S1447,LEGEND!$L$2:$M$5,2,FALSE),$J$4)))</f>
        <v>0</v>
      </c>
      <c r="N1447" s="48" t="s">
        <v>60</v>
      </c>
      <c r="O1447" s="6" t="s">
        <v>60</v>
      </c>
      <c r="P1447" s="49" t="s">
        <v>66</v>
      </c>
      <c r="Q1447" s="49" t="s">
        <v>473</v>
      </c>
      <c r="R1447" s="6" t="s">
        <v>60</v>
      </c>
      <c r="S1447" s="49" t="s">
        <v>60</v>
      </c>
      <c r="T1447" s="73" t="str">
        <f>IF(_xlfn.XLOOKUP(I1447,LEGEND!B:B,LEGEND!H:H)&lt;&gt;"-",HYPERLINK(_xlfn.XLOOKUP(I1447,LEGEND!B:B,LEGEND!H:H),"link"),_xlfn.XLOOKUP(I1447,LEGEND!B:B,LEGEND!H:H))</f>
        <v>-</v>
      </c>
      <c r="U1447" s="73" t="str">
        <f>HYPERLINK(_xlfn.XLOOKUP(I1447,LEGEND!B:B,LEGEND!I:I))</f>
        <v>https://milwaukee-media-images.s3.amazonaws.com/hi/48660817--Hero_1.jpg</v>
      </c>
      <c r="V1447" s="51" t="s">
        <v>11236</v>
      </c>
      <c r="W1447" s="63" t="s">
        <v>2403</v>
      </c>
      <c r="X1447" s="64">
        <v>95</v>
      </c>
      <c r="Y1447" s="64">
        <v>59</v>
      </c>
      <c r="Z1447" s="64">
        <v>60</v>
      </c>
      <c r="AA1447" s="84">
        <v>0.18099999999999999</v>
      </c>
      <c r="AB1447" s="85">
        <v>1</v>
      </c>
      <c r="AC1447" s="85">
        <v>1</v>
      </c>
    </row>
    <row r="1448" spans="1:29" ht="25.5">
      <c r="A1448" s="1"/>
      <c r="B1448" s="6" t="s">
        <v>8777</v>
      </c>
      <c r="C1448" s="6" t="s">
        <v>8778</v>
      </c>
      <c r="D1448" s="6" t="s">
        <v>8861</v>
      </c>
      <c r="E1448" s="49" t="s">
        <v>11165</v>
      </c>
      <c r="F1448" s="6" t="s">
        <v>11166</v>
      </c>
      <c r="G1448" s="6" t="s">
        <v>60</v>
      </c>
      <c r="H1448" s="6" t="s">
        <v>60</v>
      </c>
      <c r="I1448" s="60" t="s">
        <v>11237</v>
      </c>
      <c r="J1448" s="49" t="s">
        <v>11238</v>
      </c>
      <c r="K1448" s="6" t="s">
        <v>11239</v>
      </c>
      <c r="L1448" s="29">
        <f>IF($J$6="с учетом НДС",VLOOKUP(I1448,LEGEND!B:E,4,0)*(1-M1448),VLOOKUP(I1448,LEGEND!B:E,4,0)*(1-M1448)/1.2)</f>
        <v>2750</v>
      </c>
      <c r="M1448" s="57">
        <f>IF(AND(B1448&lt;&gt;"1_Электроинструмент",B1448&lt;&gt;"2_Садовая техника"),$J$5,IF($J$4&lt;=20%,$J$4,IFERROR(VLOOKUP(S1448,LEGEND!$L$2:$M$5,2,FALSE),$J$4)))</f>
        <v>0</v>
      </c>
      <c r="N1448" s="48" t="s">
        <v>60</v>
      </c>
      <c r="O1448" s="6" t="s">
        <v>60</v>
      </c>
      <c r="P1448" s="49" t="s">
        <v>66</v>
      </c>
      <c r="Q1448" s="49" t="s">
        <v>67</v>
      </c>
      <c r="R1448" s="6" t="s">
        <v>60</v>
      </c>
      <c r="S1448" s="49" t="s">
        <v>60</v>
      </c>
      <c r="T1448" s="73" t="str">
        <f>IF(_xlfn.XLOOKUP(I1448,LEGEND!B:B,LEGEND!H:H)&lt;&gt;"-",HYPERLINK(_xlfn.XLOOKUP(I1448,LEGEND!B:B,LEGEND!H:H),"link"),_xlfn.XLOOKUP(I1448,LEGEND!B:B,LEGEND!H:H))</f>
        <v>link</v>
      </c>
      <c r="U1448" s="73" t="str">
        <f>HYPERLINK(_xlfn.XLOOKUP(I1448,LEGEND!B:B,LEGEND!I:I))</f>
        <v>https://milwaukee-media-images.s3.amazonaws.com/hi/4932376533--Hero_1.jpg</v>
      </c>
      <c r="V1448" s="51" t="s">
        <v>11240</v>
      </c>
      <c r="W1448" s="63" t="s">
        <v>1189</v>
      </c>
      <c r="X1448" s="64">
        <v>50</v>
      </c>
      <c r="Y1448" s="64">
        <v>50</v>
      </c>
      <c r="Z1448" s="64">
        <v>80</v>
      </c>
      <c r="AA1448" s="84">
        <v>0.34</v>
      </c>
      <c r="AB1448" s="85">
        <v>1</v>
      </c>
      <c r="AC1448" s="85">
        <v>1</v>
      </c>
    </row>
    <row r="1449" spans="1:29" ht="25.5">
      <c r="A1449" s="1"/>
      <c r="B1449" s="6" t="s">
        <v>8777</v>
      </c>
      <c r="C1449" s="6" t="s">
        <v>8778</v>
      </c>
      <c r="D1449" s="6" t="s">
        <v>8861</v>
      </c>
      <c r="E1449" s="49" t="s">
        <v>11165</v>
      </c>
      <c r="F1449" s="6" t="s">
        <v>11166</v>
      </c>
      <c r="G1449" s="6" t="s">
        <v>60</v>
      </c>
      <c r="H1449" s="6" t="s">
        <v>60</v>
      </c>
      <c r="I1449" s="60" t="s">
        <v>11241</v>
      </c>
      <c r="J1449" s="49" t="s">
        <v>11242</v>
      </c>
      <c r="K1449" s="6" t="s">
        <v>11243</v>
      </c>
      <c r="L1449" s="29">
        <f>IF($J$6="с учетом НДС",VLOOKUP(I1449,LEGEND!B:E,4,0)*(1-M1449),VLOOKUP(I1449,LEGEND!B:E,4,0)*(1-M1449)/1.2)</f>
        <v>2760</v>
      </c>
      <c r="M1449" s="57">
        <f>IF(AND(B1449&lt;&gt;"1_Электроинструмент",B1449&lt;&gt;"2_Садовая техника"),$J$5,IF($J$4&lt;=20%,$J$4,IFERROR(VLOOKUP(S1449,LEGEND!$L$2:$M$5,2,FALSE),$J$4)))</f>
        <v>0</v>
      </c>
      <c r="N1449" s="48" t="s">
        <v>60</v>
      </c>
      <c r="O1449" s="6" t="s">
        <v>60</v>
      </c>
      <c r="P1449" s="49" t="s">
        <v>66</v>
      </c>
      <c r="Q1449" s="49" t="s">
        <v>473</v>
      </c>
      <c r="R1449" s="6" t="s">
        <v>60</v>
      </c>
      <c r="S1449" s="49" t="s">
        <v>60</v>
      </c>
      <c r="T1449" s="73" t="str">
        <f>IF(_xlfn.XLOOKUP(I1449,LEGEND!B:B,LEGEND!H:H)&lt;&gt;"-",HYPERLINK(_xlfn.XLOOKUP(I1449,LEGEND!B:B,LEGEND!H:H),"link"),_xlfn.XLOOKUP(I1449,LEGEND!B:B,LEGEND!H:H))</f>
        <v>link</v>
      </c>
      <c r="U1449" s="73" t="str">
        <f>HYPERLINK(_xlfn.XLOOKUP(I1449,LEGEND!B:B,LEGEND!I:I))</f>
        <v>https://milwaukee-media-images.s3.amazonaws.com/hi/4932349457--Hero_1.jpg</v>
      </c>
      <c r="V1449" s="51" t="s">
        <v>11244</v>
      </c>
      <c r="W1449" s="63" t="s">
        <v>1189</v>
      </c>
      <c r="X1449" s="64">
        <v>50</v>
      </c>
      <c r="Y1449" s="64">
        <v>50</v>
      </c>
      <c r="Z1449" s="64">
        <v>80</v>
      </c>
      <c r="AA1449" s="84">
        <v>0.24</v>
      </c>
      <c r="AB1449" s="85">
        <v>1</v>
      </c>
      <c r="AC1449" s="85">
        <v>1</v>
      </c>
    </row>
    <row r="1450" spans="1:29" ht="25.5">
      <c r="A1450" s="1"/>
      <c r="B1450" s="6" t="s">
        <v>8777</v>
      </c>
      <c r="C1450" s="6" t="s">
        <v>8778</v>
      </c>
      <c r="D1450" s="6" t="s">
        <v>8861</v>
      </c>
      <c r="E1450" s="49" t="s">
        <v>11165</v>
      </c>
      <c r="F1450" s="6" t="s">
        <v>11166</v>
      </c>
      <c r="G1450" s="6" t="s">
        <v>60</v>
      </c>
      <c r="H1450" s="6" t="s">
        <v>60</v>
      </c>
      <c r="I1450" s="60" t="s">
        <v>11245</v>
      </c>
      <c r="J1450" s="49" t="s">
        <v>11238</v>
      </c>
      <c r="K1450" s="6" t="s">
        <v>11239</v>
      </c>
      <c r="L1450" s="29">
        <f>IF($J$6="с учетом НДС",VLOOKUP(I1450,LEGEND!B:E,4,0)*(1-M1450),VLOOKUP(I1450,LEGEND!B:E,4,0)*(1-M1450)/1.2)</f>
        <v>2780</v>
      </c>
      <c r="M1450" s="57">
        <f>IF(AND(B1450&lt;&gt;"1_Электроинструмент",B1450&lt;&gt;"2_Садовая техника"),$J$5,IF($J$4&lt;=20%,$J$4,IFERROR(VLOOKUP(S1450,LEGEND!$L$2:$M$5,2,FALSE),$J$4)))</f>
        <v>0</v>
      </c>
      <c r="N1450" s="48" t="s">
        <v>60</v>
      </c>
      <c r="O1450" s="6" t="s">
        <v>60</v>
      </c>
      <c r="P1450" s="49" t="s">
        <v>66</v>
      </c>
      <c r="Q1450" s="49" t="s">
        <v>67</v>
      </c>
      <c r="R1450" s="6" t="s">
        <v>60</v>
      </c>
      <c r="S1450" s="49" t="s">
        <v>60</v>
      </c>
      <c r="T1450" s="73" t="str">
        <f>IF(_xlfn.XLOOKUP(I1450,LEGEND!B:B,LEGEND!H:H)&lt;&gt;"-",HYPERLINK(_xlfn.XLOOKUP(I1450,LEGEND!B:B,LEGEND!H:H),"link"),_xlfn.XLOOKUP(I1450,LEGEND!B:B,LEGEND!H:H))</f>
        <v>link</v>
      </c>
      <c r="U1450" s="73" t="str">
        <f>HYPERLINK(_xlfn.XLOOKUP(I1450,LEGEND!B:B,LEGEND!I:I))</f>
        <v>https://milwaukee-media-images.s3.amazonaws.com/hi/4932376531--Hero_1.jpg</v>
      </c>
      <c r="V1450" s="51" t="s">
        <v>11246</v>
      </c>
      <c r="W1450" s="63" t="s">
        <v>1189</v>
      </c>
      <c r="X1450" s="64">
        <v>84</v>
      </c>
      <c r="Y1450" s="64">
        <v>55</v>
      </c>
      <c r="Z1450" s="64">
        <v>57</v>
      </c>
      <c r="AA1450" s="84">
        <v>0.31900000000000001</v>
      </c>
      <c r="AB1450" s="85">
        <v>1</v>
      </c>
      <c r="AC1450" s="85">
        <v>1</v>
      </c>
    </row>
    <row r="1451" spans="1:29" ht="25.5">
      <c r="A1451" s="1"/>
      <c r="B1451" s="6" t="s">
        <v>8777</v>
      </c>
      <c r="C1451" s="6" t="s">
        <v>8778</v>
      </c>
      <c r="D1451" s="6" t="s">
        <v>8861</v>
      </c>
      <c r="E1451" s="49" t="s">
        <v>11165</v>
      </c>
      <c r="F1451" s="6" t="s">
        <v>11166</v>
      </c>
      <c r="G1451" s="6" t="s">
        <v>60</v>
      </c>
      <c r="H1451" s="6" t="s">
        <v>60</v>
      </c>
      <c r="I1451" s="60" t="s">
        <v>11247</v>
      </c>
      <c r="J1451" s="49" t="s">
        <v>11248</v>
      </c>
      <c r="K1451" s="6" t="s">
        <v>11249</v>
      </c>
      <c r="L1451" s="29">
        <f>IF($J$6="с учетом НДС",VLOOKUP(I1451,LEGEND!B:E,4,0)*(1-M1451),VLOOKUP(I1451,LEGEND!B:E,4,0)*(1-M1451)/1.2)</f>
        <v>2840</v>
      </c>
      <c r="M1451" s="57">
        <f>IF(AND(B1451&lt;&gt;"1_Электроинструмент",B1451&lt;&gt;"2_Садовая техника"),$J$5,IF($J$4&lt;=20%,$J$4,IFERROR(VLOOKUP(S1451,LEGEND!$L$2:$M$5,2,FALSE),$J$4)))</f>
        <v>0</v>
      </c>
      <c r="N1451" s="48" t="s">
        <v>60</v>
      </c>
      <c r="O1451" s="6" t="s">
        <v>60</v>
      </c>
      <c r="P1451" s="49" t="s">
        <v>66</v>
      </c>
      <c r="Q1451" s="49" t="s">
        <v>67</v>
      </c>
      <c r="R1451" s="6" t="s">
        <v>60</v>
      </c>
      <c r="S1451" s="49" t="s">
        <v>60</v>
      </c>
      <c r="T1451" s="73" t="str">
        <f>IF(_xlfn.XLOOKUP(I1451,LEGEND!B:B,LEGEND!H:H)&lt;&gt;"-",HYPERLINK(_xlfn.XLOOKUP(I1451,LEGEND!B:B,LEGEND!H:H),"link"),_xlfn.XLOOKUP(I1451,LEGEND!B:B,LEGEND!H:H))</f>
        <v>link</v>
      </c>
      <c r="U1451" s="73" t="str">
        <f>HYPERLINK(_xlfn.XLOOKUP(I1451,LEGEND!B:B,LEGEND!I:I))</f>
        <v>https://milwaukee-media-images.s3.amazonaws.com/hi/4932349457--Hero_1.jpg</v>
      </c>
      <c r="V1451" s="51" t="s">
        <v>11250</v>
      </c>
      <c r="W1451" s="63" t="s">
        <v>1189</v>
      </c>
      <c r="X1451" s="64">
        <v>50</v>
      </c>
      <c r="Y1451" s="64">
        <v>50</v>
      </c>
      <c r="Z1451" s="64">
        <v>80</v>
      </c>
      <c r="AA1451" s="84">
        <v>0.25</v>
      </c>
      <c r="AB1451" s="85">
        <v>1</v>
      </c>
      <c r="AC1451" s="85">
        <v>1</v>
      </c>
    </row>
    <row r="1452" spans="1:29" ht="25.5">
      <c r="A1452" s="1"/>
      <c r="B1452" s="6" t="s">
        <v>8777</v>
      </c>
      <c r="C1452" s="6" t="s">
        <v>8778</v>
      </c>
      <c r="D1452" s="6" t="s">
        <v>8861</v>
      </c>
      <c r="E1452" s="49" t="s">
        <v>11165</v>
      </c>
      <c r="F1452" s="6" t="s">
        <v>11166</v>
      </c>
      <c r="G1452" s="6" t="s">
        <v>60</v>
      </c>
      <c r="H1452" s="6" t="s">
        <v>60</v>
      </c>
      <c r="I1452" s="60" t="s">
        <v>11251</v>
      </c>
      <c r="J1452" s="49" t="s">
        <v>11252</v>
      </c>
      <c r="K1452" s="6" t="s">
        <v>11253</v>
      </c>
      <c r="L1452" s="29">
        <f>IF($J$6="с учетом НДС",VLOOKUP(I1452,LEGEND!B:E,4,0)*(1-M1452),VLOOKUP(I1452,LEGEND!B:E,4,0)*(1-M1452)/1.2)</f>
        <v>2840</v>
      </c>
      <c r="M1452" s="57">
        <f>IF(AND(B1452&lt;&gt;"1_Электроинструмент",B1452&lt;&gt;"2_Садовая техника"),$J$5,IF($J$4&lt;=20%,$J$4,IFERROR(VLOOKUP(S1452,LEGEND!$L$2:$M$5,2,FALSE),$J$4)))</f>
        <v>0</v>
      </c>
      <c r="N1452" s="48" t="s">
        <v>60</v>
      </c>
      <c r="O1452" s="6" t="s">
        <v>60</v>
      </c>
      <c r="P1452" s="49" t="s">
        <v>66</v>
      </c>
      <c r="Q1452" s="49" t="s">
        <v>67</v>
      </c>
      <c r="R1452" s="6" t="s">
        <v>60</v>
      </c>
      <c r="S1452" s="49" t="s">
        <v>60</v>
      </c>
      <c r="T1452" s="73" t="str">
        <f>IF(_xlfn.XLOOKUP(I1452,LEGEND!B:B,LEGEND!H:H)&lt;&gt;"-",HYPERLINK(_xlfn.XLOOKUP(I1452,LEGEND!B:B,LEGEND!H:H),"link"),_xlfn.XLOOKUP(I1452,LEGEND!B:B,LEGEND!H:H))</f>
        <v>link</v>
      </c>
      <c r="U1452" s="73" t="str">
        <f>HYPERLINK(_xlfn.XLOOKUP(I1452,LEGEND!B:B,LEGEND!I:I))</f>
        <v>https://milwaukee-media-images.s3.amazonaws.com/hi/4932364382--Hero_1.jpg</v>
      </c>
      <c r="V1452" s="51" t="s">
        <v>11254</v>
      </c>
      <c r="W1452" s="63" t="s">
        <v>1189</v>
      </c>
      <c r="X1452" s="64">
        <v>50</v>
      </c>
      <c r="Y1452" s="64">
        <v>50</v>
      </c>
      <c r="Z1452" s="64">
        <v>80</v>
      </c>
      <c r="AA1452" s="84">
        <v>0.24</v>
      </c>
      <c r="AB1452" s="85">
        <v>1</v>
      </c>
      <c r="AC1452" s="85">
        <v>1</v>
      </c>
    </row>
    <row r="1453" spans="1:29" ht="25.5">
      <c r="A1453" s="1"/>
      <c r="B1453" s="6" t="s">
        <v>8777</v>
      </c>
      <c r="C1453" s="6" t="s">
        <v>8778</v>
      </c>
      <c r="D1453" s="6" t="s">
        <v>8861</v>
      </c>
      <c r="E1453" s="49" t="s">
        <v>11165</v>
      </c>
      <c r="F1453" s="6" t="s">
        <v>11166</v>
      </c>
      <c r="G1453" s="6" t="s">
        <v>60</v>
      </c>
      <c r="H1453" s="6" t="s">
        <v>60</v>
      </c>
      <c r="I1453" s="60" t="s">
        <v>11255</v>
      </c>
      <c r="J1453" s="49" t="s">
        <v>11256</v>
      </c>
      <c r="K1453" s="6" t="s">
        <v>11257</v>
      </c>
      <c r="L1453" s="29">
        <f>IF($J$6="с учетом НДС",VLOOKUP(I1453,LEGEND!B:E,4,0)*(1-M1453),VLOOKUP(I1453,LEGEND!B:E,4,0)*(1-M1453)/1.2)</f>
        <v>2880</v>
      </c>
      <c r="M1453" s="57">
        <f>IF(AND(B1453&lt;&gt;"1_Электроинструмент",B1453&lt;&gt;"2_Садовая техника"),$J$5,IF($J$4&lt;=20%,$J$4,IFERROR(VLOOKUP(S1453,LEGEND!$L$2:$M$5,2,FALSE),$J$4)))</f>
        <v>0</v>
      </c>
      <c r="N1453" s="48" t="s">
        <v>60</v>
      </c>
      <c r="O1453" s="6" t="s">
        <v>60</v>
      </c>
      <c r="P1453" s="49" t="s">
        <v>66</v>
      </c>
      <c r="Q1453" s="49" t="s">
        <v>67</v>
      </c>
      <c r="R1453" s="6" t="s">
        <v>60</v>
      </c>
      <c r="S1453" s="49" t="s">
        <v>60</v>
      </c>
      <c r="T1453" s="73" t="str">
        <f>IF(_xlfn.XLOOKUP(I1453,LEGEND!B:B,LEGEND!H:H)&lt;&gt;"-",HYPERLINK(_xlfn.XLOOKUP(I1453,LEGEND!B:B,LEGEND!H:H),"link"),_xlfn.XLOOKUP(I1453,LEGEND!B:B,LEGEND!H:H))</f>
        <v>link</v>
      </c>
      <c r="U1453" s="73" t="str">
        <f>HYPERLINK(_xlfn.XLOOKUP(I1453,LEGEND!B:B,LEGEND!I:I))</f>
        <v>https://milwaukee-media-images.s3.amazonaws.com/hi/4932364382--Hero_1.jpg</v>
      </c>
      <c r="V1453" s="51" t="s">
        <v>11258</v>
      </c>
      <c r="W1453" s="63" t="s">
        <v>1189</v>
      </c>
      <c r="X1453" s="64">
        <v>50</v>
      </c>
      <c r="Y1453" s="64">
        <v>50</v>
      </c>
      <c r="Z1453" s="64">
        <v>80</v>
      </c>
      <c r="AA1453" s="84">
        <v>0.24</v>
      </c>
      <c r="AB1453" s="85">
        <v>1</v>
      </c>
      <c r="AC1453" s="85">
        <v>1</v>
      </c>
    </row>
    <row r="1454" spans="1:29" ht="25.5">
      <c r="A1454" s="1"/>
      <c r="B1454" s="6" t="s">
        <v>8777</v>
      </c>
      <c r="C1454" s="6" t="s">
        <v>8778</v>
      </c>
      <c r="D1454" s="6" t="s">
        <v>8861</v>
      </c>
      <c r="E1454" s="49" t="s">
        <v>11165</v>
      </c>
      <c r="F1454" s="6" t="s">
        <v>11166</v>
      </c>
      <c r="G1454" s="6" t="s">
        <v>60</v>
      </c>
      <c r="H1454" s="6" t="s">
        <v>60</v>
      </c>
      <c r="I1454" s="60" t="s">
        <v>11259</v>
      </c>
      <c r="J1454" s="49" t="s">
        <v>11260</v>
      </c>
      <c r="K1454" s="6" t="s">
        <v>11261</v>
      </c>
      <c r="L1454" s="29">
        <f>IF($J$6="с учетом НДС",VLOOKUP(I1454,LEGEND!B:E,4,0)*(1-M1454),VLOOKUP(I1454,LEGEND!B:E,4,0)*(1-M1454)/1.2)</f>
        <v>3040</v>
      </c>
      <c r="M1454" s="57">
        <f>IF(AND(B1454&lt;&gt;"1_Электроинструмент",B1454&lt;&gt;"2_Садовая техника"),$J$5,IF($J$4&lt;=20%,$J$4,IFERROR(VLOOKUP(S1454,LEGEND!$L$2:$M$5,2,FALSE),$J$4)))</f>
        <v>0</v>
      </c>
      <c r="N1454" s="48" t="s">
        <v>60</v>
      </c>
      <c r="O1454" s="6" t="s">
        <v>60</v>
      </c>
      <c r="P1454" s="49" t="s">
        <v>66</v>
      </c>
      <c r="Q1454" s="49" t="s">
        <v>67</v>
      </c>
      <c r="R1454" s="6" t="s">
        <v>60</v>
      </c>
      <c r="S1454" s="49" t="s">
        <v>60</v>
      </c>
      <c r="T1454" s="73" t="str">
        <f>IF(_xlfn.XLOOKUP(I1454,LEGEND!B:B,LEGEND!H:H)&lt;&gt;"-",HYPERLINK(_xlfn.XLOOKUP(I1454,LEGEND!B:B,LEGEND!H:H),"link"),_xlfn.XLOOKUP(I1454,LEGEND!B:B,LEGEND!H:H))</f>
        <v>link</v>
      </c>
      <c r="U1454" s="73" t="str">
        <f>HYPERLINK(_xlfn.XLOOKUP(I1454,LEGEND!B:B,LEGEND!I:I))</f>
        <v>https://milwaukee-media-images.s3.amazonaws.com/hi/4932399492--Hero_1.jpg</v>
      </c>
      <c r="V1454" s="51" t="s">
        <v>11262</v>
      </c>
      <c r="W1454" s="63" t="s">
        <v>1189</v>
      </c>
      <c r="X1454" s="64">
        <v>48</v>
      </c>
      <c r="Y1454" s="64">
        <v>45</v>
      </c>
      <c r="Z1454" s="64">
        <v>111</v>
      </c>
      <c r="AA1454" s="84">
        <v>0.32500000000000001</v>
      </c>
      <c r="AB1454" s="85">
        <v>1</v>
      </c>
      <c r="AC1454" s="85">
        <v>1</v>
      </c>
    </row>
    <row r="1455" spans="1:29" ht="25.5">
      <c r="A1455" s="1"/>
      <c r="B1455" s="6" t="s">
        <v>8777</v>
      </c>
      <c r="C1455" s="6" t="s">
        <v>8778</v>
      </c>
      <c r="D1455" s="6" t="s">
        <v>8861</v>
      </c>
      <c r="E1455" s="49" t="s">
        <v>11165</v>
      </c>
      <c r="F1455" s="6" t="s">
        <v>11166</v>
      </c>
      <c r="G1455" s="6" t="s">
        <v>60</v>
      </c>
      <c r="H1455" s="6" t="s">
        <v>60</v>
      </c>
      <c r="I1455" s="60" t="s">
        <v>11263</v>
      </c>
      <c r="J1455" s="49" t="s">
        <v>11238</v>
      </c>
      <c r="K1455" s="6" t="s">
        <v>11264</v>
      </c>
      <c r="L1455" s="29">
        <f>IF($J$6="с учетом НДС",VLOOKUP(I1455,LEGEND!B:E,4,0)*(1-M1455),VLOOKUP(I1455,LEGEND!B:E,4,0)*(1-M1455)/1.2)</f>
        <v>3190</v>
      </c>
      <c r="M1455" s="57">
        <f>IF(AND(B1455&lt;&gt;"1_Электроинструмент",B1455&lt;&gt;"2_Садовая техника"),$J$5,IF($J$4&lt;=20%,$J$4,IFERROR(VLOOKUP(S1455,LEGEND!$L$2:$M$5,2,FALSE),$J$4)))</f>
        <v>0</v>
      </c>
      <c r="N1455" s="48" t="s">
        <v>60</v>
      </c>
      <c r="O1455" s="6" t="s">
        <v>60</v>
      </c>
      <c r="P1455" s="49" t="s">
        <v>66</v>
      </c>
      <c r="Q1455" s="49" t="s">
        <v>67</v>
      </c>
      <c r="R1455" s="6" t="s">
        <v>60</v>
      </c>
      <c r="S1455" s="49" t="s">
        <v>60</v>
      </c>
      <c r="T1455" s="73" t="str">
        <f>IF(_xlfn.XLOOKUP(I1455,LEGEND!B:B,LEGEND!H:H)&lt;&gt;"-",HYPERLINK(_xlfn.XLOOKUP(I1455,LEGEND!B:B,LEGEND!H:H),"link"),_xlfn.XLOOKUP(I1455,LEGEND!B:B,LEGEND!H:H))</f>
        <v>link</v>
      </c>
      <c r="U1455" s="73" t="str">
        <f>HYPERLINK(_xlfn.XLOOKUP(I1455,LEGEND!B:B,LEGEND!I:I))</f>
        <v>https://milwaukee-media-images.s3.amazonaws.com/hi/4932364265--Hero_1.jpg</v>
      </c>
      <c r="V1455" s="51" t="s">
        <v>11265</v>
      </c>
      <c r="W1455" s="63" t="s">
        <v>1189</v>
      </c>
      <c r="X1455" s="64">
        <v>50</v>
      </c>
      <c r="Y1455" s="64">
        <v>50</v>
      </c>
      <c r="Z1455" s="64">
        <v>80</v>
      </c>
      <c r="AA1455" s="84">
        <v>0.315</v>
      </c>
      <c r="AB1455" s="85">
        <v>1</v>
      </c>
      <c r="AC1455" s="85">
        <v>1</v>
      </c>
    </row>
    <row r="1456" spans="1:29" ht="25.5">
      <c r="A1456" s="1"/>
      <c r="B1456" s="6" t="s">
        <v>8777</v>
      </c>
      <c r="C1456" s="6" t="s">
        <v>8778</v>
      </c>
      <c r="D1456" s="6" t="s">
        <v>8861</v>
      </c>
      <c r="E1456" s="49" t="s">
        <v>11165</v>
      </c>
      <c r="F1456" s="6" t="s">
        <v>11166</v>
      </c>
      <c r="G1456" s="6" t="s">
        <v>60</v>
      </c>
      <c r="H1456" s="6" t="s">
        <v>60</v>
      </c>
      <c r="I1456" s="60" t="s">
        <v>11266</v>
      </c>
      <c r="J1456" s="49" t="s">
        <v>11267</v>
      </c>
      <c r="K1456" s="6" t="s">
        <v>11264</v>
      </c>
      <c r="L1456" s="29">
        <f>IF($J$6="с учетом НДС",VLOOKUP(I1456,LEGEND!B:E,4,0)*(1-M1456),VLOOKUP(I1456,LEGEND!B:E,4,0)*(1-M1456)/1.2)</f>
        <v>3280</v>
      </c>
      <c r="M1456" s="57">
        <f>IF(AND(B1456&lt;&gt;"1_Электроинструмент",B1456&lt;&gt;"2_Садовая техника"),$J$5,IF($J$4&lt;=20%,$J$4,IFERROR(VLOOKUP(S1456,LEGEND!$L$2:$M$5,2,FALSE),$J$4)))</f>
        <v>0</v>
      </c>
      <c r="N1456" s="48" t="s">
        <v>60</v>
      </c>
      <c r="O1456" s="6" t="s">
        <v>60</v>
      </c>
      <c r="P1456" s="49" t="s">
        <v>66</v>
      </c>
      <c r="Q1456" s="49" t="s">
        <v>67</v>
      </c>
      <c r="R1456" s="6" t="s">
        <v>60</v>
      </c>
      <c r="S1456" s="49" t="s">
        <v>60</v>
      </c>
      <c r="T1456" s="73" t="str">
        <f>IF(_xlfn.XLOOKUP(I1456,LEGEND!B:B,LEGEND!H:H)&lt;&gt;"-",HYPERLINK(_xlfn.XLOOKUP(I1456,LEGEND!B:B,LEGEND!H:H),"link"),_xlfn.XLOOKUP(I1456,LEGEND!B:B,LEGEND!H:H))</f>
        <v>link</v>
      </c>
      <c r="U1456" s="73" t="str">
        <f>HYPERLINK(_xlfn.XLOOKUP(I1456,LEGEND!B:B,LEGEND!I:I))</f>
        <v>https://milwaukee-media-images.s3.amazonaws.com/hi/4932364267--Hero_1.jpg</v>
      </c>
      <c r="V1456" s="51" t="s">
        <v>11268</v>
      </c>
      <c r="W1456" s="63" t="s">
        <v>1189</v>
      </c>
      <c r="X1456" s="64">
        <v>50</v>
      </c>
      <c r="Y1456" s="64">
        <v>50</v>
      </c>
      <c r="Z1456" s="64">
        <v>80</v>
      </c>
      <c r="AA1456" s="84">
        <v>0.32200000000000001</v>
      </c>
      <c r="AB1456" s="85">
        <v>1</v>
      </c>
      <c r="AC1456" s="85">
        <v>1</v>
      </c>
    </row>
    <row r="1457" spans="1:29" ht="25.5">
      <c r="A1457" s="1"/>
      <c r="B1457" s="6" t="s">
        <v>8777</v>
      </c>
      <c r="C1457" s="6" t="s">
        <v>8778</v>
      </c>
      <c r="D1457" s="6" t="s">
        <v>8861</v>
      </c>
      <c r="E1457" s="49" t="s">
        <v>11165</v>
      </c>
      <c r="F1457" s="6" t="s">
        <v>11166</v>
      </c>
      <c r="G1457" s="6" t="s">
        <v>60</v>
      </c>
      <c r="H1457" s="6" t="s">
        <v>60</v>
      </c>
      <c r="I1457" s="60" t="s">
        <v>11269</v>
      </c>
      <c r="J1457" s="49" t="s">
        <v>11270</v>
      </c>
      <c r="K1457" s="6" t="s">
        <v>11271</v>
      </c>
      <c r="L1457" s="29">
        <f>IF($J$6="с учетом НДС",VLOOKUP(I1457,LEGEND!B:E,4,0)*(1-M1457),VLOOKUP(I1457,LEGEND!B:E,4,0)*(1-M1457)/1.2)</f>
        <v>3280</v>
      </c>
      <c r="M1457" s="57">
        <f>IF(AND(B1457&lt;&gt;"1_Электроинструмент",B1457&lt;&gt;"2_Садовая техника"),$J$5,IF($J$4&lt;=20%,$J$4,IFERROR(VLOOKUP(S1457,LEGEND!$L$2:$M$5,2,FALSE),$J$4)))</f>
        <v>0</v>
      </c>
      <c r="N1457" s="48" t="s">
        <v>60</v>
      </c>
      <c r="O1457" s="6" t="s">
        <v>60</v>
      </c>
      <c r="P1457" s="49" t="s">
        <v>66</v>
      </c>
      <c r="Q1457" s="49" t="s">
        <v>67</v>
      </c>
      <c r="R1457" s="6" t="s">
        <v>60</v>
      </c>
      <c r="S1457" s="49" t="s">
        <v>60</v>
      </c>
      <c r="T1457" s="73" t="str">
        <f>IF(_xlfn.XLOOKUP(I1457,LEGEND!B:B,LEGEND!H:H)&lt;&gt;"-",HYPERLINK(_xlfn.XLOOKUP(I1457,LEGEND!B:B,LEGEND!H:H),"link"),_xlfn.XLOOKUP(I1457,LEGEND!B:B,LEGEND!H:H))</f>
        <v>link</v>
      </c>
      <c r="U1457" s="73" t="str">
        <f>HYPERLINK(_xlfn.XLOOKUP(I1457,LEGEND!B:B,LEGEND!I:I))</f>
        <v>https://milwaukee-media-images.s3.amazonaws.com/hi/4932364267--Hero_1.jpg</v>
      </c>
      <c r="V1457" s="51" t="s">
        <v>11272</v>
      </c>
      <c r="W1457" s="63" t="s">
        <v>1189</v>
      </c>
      <c r="X1457" s="64">
        <v>50</v>
      </c>
      <c r="Y1457" s="64">
        <v>50</v>
      </c>
      <c r="Z1457" s="64">
        <v>80</v>
      </c>
      <c r="AA1457" s="84">
        <v>0.32500000000000001</v>
      </c>
      <c r="AB1457" s="85">
        <v>1</v>
      </c>
      <c r="AC1457" s="85">
        <v>1</v>
      </c>
    </row>
    <row r="1458" spans="1:29" ht="25.5">
      <c r="A1458" s="1"/>
      <c r="B1458" s="6" t="s">
        <v>8777</v>
      </c>
      <c r="C1458" s="6" t="s">
        <v>8778</v>
      </c>
      <c r="D1458" s="6" t="s">
        <v>8861</v>
      </c>
      <c r="E1458" s="49" t="s">
        <v>11165</v>
      </c>
      <c r="F1458" s="6" t="s">
        <v>11166</v>
      </c>
      <c r="G1458" s="6" t="s">
        <v>60</v>
      </c>
      <c r="H1458" s="6" t="s">
        <v>60</v>
      </c>
      <c r="I1458" s="60" t="s">
        <v>11273</v>
      </c>
      <c r="J1458" s="49" t="s">
        <v>11274</v>
      </c>
      <c r="K1458" s="6" t="s">
        <v>11275</v>
      </c>
      <c r="L1458" s="29">
        <f>IF($J$6="с учетом НДС",VLOOKUP(I1458,LEGEND!B:E,4,0)*(1-M1458),VLOOKUP(I1458,LEGEND!B:E,4,0)*(1-M1458)/1.2)</f>
        <v>5300</v>
      </c>
      <c r="M1458" s="57">
        <f>IF(AND(B1458&lt;&gt;"1_Электроинструмент",B1458&lt;&gt;"2_Садовая техника"),$J$5,IF($J$4&lt;=20%,$J$4,IFERROR(VLOOKUP(S1458,LEGEND!$L$2:$M$5,2,FALSE),$J$4)))</f>
        <v>0</v>
      </c>
      <c r="N1458" s="48" t="s">
        <v>60</v>
      </c>
      <c r="O1458" s="6" t="s">
        <v>60</v>
      </c>
      <c r="P1458" s="49" t="s">
        <v>66</v>
      </c>
      <c r="Q1458" s="49" t="s">
        <v>473</v>
      </c>
      <c r="R1458" s="6" t="s">
        <v>60</v>
      </c>
      <c r="S1458" s="49" t="s">
        <v>60</v>
      </c>
      <c r="T1458" s="73" t="str">
        <f>IF(_xlfn.XLOOKUP(I1458,LEGEND!B:B,LEGEND!H:H)&lt;&gt;"-",HYPERLINK(_xlfn.XLOOKUP(I1458,LEGEND!B:B,LEGEND!H:H),"link"),_xlfn.XLOOKUP(I1458,LEGEND!B:B,LEGEND!H:H))</f>
        <v>-</v>
      </c>
      <c r="U1458" s="73" t="str">
        <f>HYPERLINK(_xlfn.XLOOKUP(I1458,LEGEND!B:B,LEGEND!I:I))</f>
        <v>https://milwaukee-media-images.s3.amazonaws.com/hi/4932399214--Hero_1.jpg</v>
      </c>
      <c r="V1458" s="51" t="s">
        <v>11276</v>
      </c>
      <c r="W1458" s="63" t="s">
        <v>1189</v>
      </c>
      <c r="X1458" s="64">
        <v>50</v>
      </c>
      <c r="Y1458" s="64">
        <v>50</v>
      </c>
      <c r="Z1458" s="64">
        <v>80</v>
      </c>
      <c r="AA1458" s="84">
        <v>0.38</v>
      </c>
      <c r="AB1458" s="85">
        <v>1</v>
      </c>
      <c r="AC1458" s="85">
        <v>1</v>
      </c>
    </row>
    <row r="1459" spans="1:29" ht="25.5">
      <c r="A1459" s="1"/>
      <c r="B1459" s="6" t="s">
        <v>8777</v>
      </c>
      <c r="C1459" s="6" t="s">
        <v>8778</v>
      </c>
      <c r="D1459" s="6" t="s">
        <v>8861</v>
      </c>
      <c r="E1459" s="49" t="s">
        <v>11165</v>
      </c>
      <c r="F1459" s="6" t="s">
        <v>11166</v>
      </c>
      <c r="G1459" s="6" t="s">
        <v>60</v>
      </c>
      <c r="H1459" s="6" t="s">
        <v>60</v>
      </c>
      <c r="I1459" s="60" t="s">
        <v>11277</v>
      </c>
      <c r="J1459" s="49" t="s">
        <v>11278</v>
      </c>
      <c r="K1459" s="6" t="s">
        <v>11279</v>
      </c>
      <c r="L1459" s="29">
        <f>IF($J$6="с учетом НДС",VLOOKUP(I1459,LEGEND!B:E,4,0)*(1-M1459),VLOOKUP(I1459,LEGEND!B:E,4,0)*(1-M1459)/1.2)</f>
        <v>5700</v>
      </c>
      <c r="M1459" s="57">
        <f>IF(AND(B1459&lt;&gt;"1_Электроинструмент",B1459&lt;&gt;"2_Садовая техника"),$J$5,IF($J$4&lt;=20%,$J$4,IFERROR(VLOOKUP(S1459,LEGEND!$L$2:$M$5,2,FALSE),$J$4)))</f>
        <v>0</v>
      </c>
      <c r="N1459" s="48" t="s">
        <v>60</v>
      </c>
      <c r="O1459" s="6" t="s">
        <v>60</v>
      </c>
      <c r="P1459" s="49" t="s">
        <v>66</v>
      </c>
      <c r="Q1459" s="49" t="s">
        <v>67</v>
      </c>
      <c r="R1459" s="6" t="s">
        <v>60</v>
      </c>
      <c r="S1459" s="49" t="s">
        <v>60</v>
      </c>
      <c r="T1459" s="73" t="str">
        <f>IF(_xlfn.XLOOKUP(I1459,LEGEND!B:B,LEGEND!H:H)&lt;&gt;"-",HYPERLINK(_xlfn.XLOOKUP(I1459,LEGEND!B:B,LEGEND!H:H),"link"),_xlfn.XLOOKUP(I1459,LEGEND!B:B,LEGEND!H:H))</f>
        <v>link</v>
      </c>
      <c r="U1459" s="73" t="str">
        <f>HYPERLINK(_xlfn.XLOOKUP(I1459,LEGEND!B:B,LEGEND!I:I))</f>
        <v>https://milwaukee-media-images.s3.amazonaws.com/hi/4932320014--Hero_1.jpg</v>
      </c>
      <c r="V1459" s="51" t="s">
        <v>11280</v>
      </c>
      <c r="W1459" s="63" t="s">
        <v>1189</v>
      </c>
      <c r="X1459" s="64">
        <v>58</v>
      </c>
      <c r="Y1459" s="64">
        <v>58</v>
      </c>
      <c r="Z1459" s="64">
        <v>102</v>
      </c>
      <c r="AA1459" s="84">
        <v>0.56200000000000006</v>
      </c>
      <c r="AB1459" s="85">
        <v>1</v>
      </c>
      <c r="AC1459" s="85">
        <v>1</v>
      </c>
    </row>
    <row r="1460" spans="1:29" ht="25.5">
      <c r="A1460" s="1"/>
      <c r="B1460" s="6" t="s">
        <v>8777</v>
      </c>
      <c r="C1460" s="6" t="s">
        <v>8778</v>
      </c>
      <c r="D1460" s="6" t="s">
        <v>8861</v>
      </c>
      <c r="E1460" s="49" t="s">
        <v>11165</v>
      </c>
      <c r="F1460" s="6" t="s">
        <v>11166</v>
      </c>
      <c r="G1460" s="6" t="s">
        <v>60</v>
      </c>
      <c r="H1460" s="6" t="s">
        <v>60</v>
      </c>
      <c r="I1460" s="60" t="s">
        <v>11281</v>
      </c>
      <c r="J1460" s="49" t="s">
        <v>11282</v>
      </c>
      <c r="K1460" s="6" t="s">
        <v>11283</v>
      </c>
      <c r="L1460" s="29">
        <f>IF($J$6="с учетом НДС",VLOOKUP(I1460,LEGEND!B:E,4,0)*(1-M1460),VLOOKUP(I1460,LEGEND!B:E,4,0)*(1-M1460)/1.2)</f>
        <v>6100</v>
      </c>
      <c r="M1460" s="57">
        <f>IF(AND(B1460&lt;&gt;"1_Электроинструмент",B1460&lt;&gt;"2_Садовая техника"),$J$5,IF($J$4&lt;=20%,$J$4,IFERROR(VLOOKUP(S1460,LEGEND!$L$2:$M$5,2,FALSE),$J$4)))</f>
        <v>0</v>
      </c>
      <c r="N1460" s="48" t="s">
        <v>60</v>
      </c>
      <c r="O1460" s="6" t="s">
        <v>60</v>
      </c>
      <c r="P1460" s="49" t="s">
        <v>66</v>
      </c>
      <c r="Q1460" s="49" t="s">
        <v>473</v>
      </c>
      <c r="R1460" s="6" t="s">
        <v>60</v>
      </c>
      <c r="S1460" s="49" t="s">
        <v>60</v>
      </c>
      <c r="T1460" s="73" t="str">
        <f>IF(_xlfn.XLOOKUP(I1460,LEGEND!B:B,LEGEND!H:H)&lt;&gt;"-",HYPERLINK(_xlfn.XLOOKUP(I1460,LEGEND!B:B,LEGEND!H:H),"link"),_xlfn.XLOOKUP(I1460,LEGEND!B:B,LEGEND!H:H))</f>
        <v>-</v>
      </c>
      <c r="U1460" s="73" t="str">
        <f>HYPERLINK(_xlfn.XLOOKUP(I1460,LEGEND!B:B,LEGEND!I:I))</f>
        <v>https://milwaukee-media-images.s3.amazonaws.com/hi/48661520--Hero_1.jpg</v>
      </c>
      <c r="V1460" s="51" t="s">
        <v>11284</v>
      </c>
      <c r="W1460" s="63" t="s">
        <v>71</v>
      </c>
      <c r="X1460" s="64">
        <v>41</v>
      </c>
      <c r="Y1460" s="64">
        <v>41</v>
      </c>
      <c r="Z1460" s="64">
        <v>65</v>
      </c>
      <c r="AA1460" s="84">
        <v>0.318</v>
      </c>
      <c r="AB1460" s="85">
        <v>1</v>
      </c>
      <c r="AC1460" s="85">
        <v>1</v>
      </c>
    </row>
    <row r="1461" spans="1:29" ht="15">
      <c r="A1461" s="1"/>
      <c r="B1461" s="6" t="s">
        <v>8777</v>
      </c>
      <c r="C1461" s="6" t="s">
        <v>8778</v>
      </c>
      <c r="D1461" s="6" t="s">
        <v>8861</v>
      </c>
      <c r="E1461" s="49" t="s">
        <v>11165</v>
      </c>
      <c r="F1461" s="6" t="s">
        <v>11166</v>
      </c>
      <c r="G1461" s="6" t="s">
        <v>60</v>
      </c>
      <c r="H1461" s="6" t="s">
        <v>60</v>
      </c>
      <c r="I1461" s="60" t="s">
        <v>11285</v>
      </c>
      <c r="J1461" s="49" t="s">
        <v>11286</v>
      </c>
      <c r="K1461" s="6" t="s">
        <v>11287</v>
      </c>
      <c r="L1461" s="29">
        <f>IF($J$6="с учетом НДС",VLOOKUP(I1461,LEGEND!B:E,4,0)*(1-M1461),VLOOKUP(I1461,LEGEND!B:E,4,0)*(1-M1461)/1.2)</f>
        <v>6100</v>
      </c>
      <c r="M1461" s="57">
        <f>IF(AND(B1461&lt;&gt;"1_Электроинструмент",B1461&lt;&gt;"2_Садовая техника"),$J$5,IF($J$4&lt;=20%,$J$4,IFERROR(VLOOKUP(S1461,LEGEND!$L$2:$M$5,2,FALSE),$J$4)))</f>
        <v>0</v>
      </c>
      <c r="N1461" s="48" t="s">
        <v>60</v>
      </c>
      <c r="O1461" s="6" t="s">
        <v>60</v>
      </c>
      <c r="P1461" s="49" t="s">
        <v>66</v>
      </c>
      <c r="Q1461" s="49" t="s">
        <v>473</v>
      </c>
      <c r="R1461" s="6" t="s">
        <v>60</v>
      </c>
      <c r="S1461" s="49" t="s">
        <v>60</v>
      </c>
      <c r="T1461" s="73" t="str">
        <f>IF(_xlfn.XLOOKUP(I1461,LEGEND!B:B,LEGEND!H:H)&lt;&gt;"-",HYPERLINK(_xlfn.XLOOKUP(I1461,LEGEND!B:B,LEGEND!H:H),"link"),_xlfn.XLOOKUP(I1461,LEGEND!B:B,LEGEND!H:H))</f>
        <v>link</v>
      </c>
      <c r="U1461" s="73" t="str">
        <f>HYPERLINK(_xlfn.XLOOKUP(I1461,LEGEND!B:B,LEGEND!I:I))</f>
        <v>https://milwaukee-media-images.s3.amazonaws.com/hi/48662125--Hero_1.jpg</v>
      </c>
      <c r="V1461" s="51" t="s">
        <v>11288</v>
      </c>
      <c r="W1461" s="63" t="s">
        <v>2403</v>
      </c>
      <c r="X1461" s="64">
        <v>152</v>
      </c>
      <c r="Y1461" s="64">
        <v>101</v>
      </c>
      <c r="Z1461" s="64">
        <v>63</v>
      </c>
      <c r="AA1461" s="84">
        <v>0.68</v>
      </c>
      <c r="AB1461" s="85">
        <v>1</v>
      </c>
      <c r="AC1461" s="85">
        <v>1</v>
      </c>
    </row>
    <row r="1462" spans="1:29" ht="15">
      <c r="A1462" s="1"/>
      <c r="B1462" s="6" t="s">
        <v>8777</v>
      </c>
      <c r="C1462" s="6" t="s">
        <v>8778</v>
      </c>
      <c r="D1462" s="6" t="s">
        <v>8861</v>
      </c>
      <c r="E1462" s="49" t="s">
        <v>11165</v>
      </c>
      <c r="F1462" s="6" t="s">
        <v>11166</v>
      </c>
      <c r="G1462" s="6" t="s">
        <v>60</v>
      </c>
      <c r="H1462" s="6" t="s">
        <v>60</v>
      </c>
      <c r="I1462" s="60" t="s">
        <v>11289</v>
      </c>
      <c r="J1462" s="49" t="s">
        <v>11290</v>
      </c>
      <c r="K1462" s="6" t="s">
        <v>11291</v>
      </c>
      <c r="L1462" s="29">
        <f>IF($J$6="с учетом НДС",VLOOKUP(I1462,LEGEND!B:E,4,0)*(1-M1462),VLOOKUP(I1462,LEGEND!B:E,4,0)*(1-M1462)/1.2)</f>
        <v>6600</v>
      </c>
      <c r="M1462" s="57">
        <f>IF(AND(B1462&lt;&gt;"1_Электроинструмент",B1462&lt;&gt;"2_Садовая техника"),$J$5,IF($J$4&lt;=20%,$J$4,IFERROR(VLOOKUP(S1462,LEGEND!$L$2:$M$5,2,FALSE),$J$4)))</f>
        <v>0</v>
      </c>
      <c r="N1462" s="48" t="s">
        <v>60</v>
      </c>
      <c r="O1462" s="6" t="s">
        <v>60</v>
      </c>
      <c r="P1462" s="49" t="s">
        <v>66</v>
      </c>
      <c r="Q1462" s="49" t="s">
        <v>473</v>
      </c>
      <c r="R1462" s="6" t="s">
        <v>60</v>
      </c>
      <c r="S1462" s="49" t="s">
        <v>60</v>
      </c>
      <c r="T1462" s="73" t="str">
        <f>IF(_xlfn.XLOOKUP(I1462,LEGEND!B:B,LEGEND!H:H)&lt;&gt;"-",HYPERLINK(_xlfn.XLOOKUP(I1462,LEGEND!B:B,LEGEND!H:H),"link"),_xlfn.XLOOKUP(I1462,LEGEND!B:B,LEGEND!H:H))</f>
        <v>link</v>
      </c>
      <c r="U1462" s="73" t="str">
        <f>HYPERLINK(_xlfn.XLOOKUP(I1462,LEGEND!B:B,LEGEND!I:I))</f>
        <v>https://milwaukee-media-images.s3.amazonaws.com/hi/4932127010--Hero_1.jpg</v>
      </c>
      <c r="V1462" s="51" t="s">
        <v>11292</v>
      </c>
      <c r="W1462" s="63" t="s">
        <v>1189</v>
      </c>
      <c r="X1462" s="64">
        <v>58</v>
      </c>
      <c r="Y1462" s="64">
        <v>58</v>
      </c>
      <c r="Z1462" s="64">
        <v>102</v>
      </c>
      <c r="AA1462" s="84">
        <v>0.95499999999999996</v>
      </c>
      <c r="AB1462" s="85">
        <v>1</v>
      </c>
      <c r="AC1462" s="85">
        <v>1</v>
      </c>
    </row>
    <row r="1463" spans="1:29" ht="15">
      <c r="A1463" s="1"/>
      <c r="B1463" s="6" t="s">
        <v>8777</v>
      </c>
      <c r="C1463" s="6" t="s">
        <v>8778</v>
      </c>
      <c r="D1463" s="6" t="s">
        <v>8861</v>
      </c>
      <c r="E1463" s="49" t="s">
        <v>11165</v>
      </c>
      <c r="F1463" s="6" t="s">
        <v>11166</v>
      </c>
      <c r="G1463" s="6" t="s">
        <v>60</v>
      </c>
      <c r="H1463" s="6" t="s">
        <v>60</v>
      </c>
      <c r="I1463" s="60" t="s">
        <v>11293</v>
      </c>
      <c r="J1463" s="49" t="s">
        <v>11294</v>
      </c>
      <c r="K1463" s="6" t="s">
        <v>11295</v>
      </c>
      <c r="L1463" s="29">
        <f>IF($J$6="с учетом НДС",VLOOKUP(I1463,LEGEND!B:E,4,0)*(1-M1463),VLOOKUP(I1463,LEGEND!B:E,4,0)*(1-M1463)/1.2)</f>
        <v>7200</v>
      </c>
      <c r="M1463" s="57">
        <f>IF(AND(B1463&lt;&gt;"1_Электроинструмент",B1463&lt;&gt;"2_Садовая техника"),$J$5,IF($J$4&lt;=20%,$J$4,IFERROR(VLOOKUP(S1463,LEGEND!$L$2:$M$5,2,FALSE),$J$4)))</f>
        <v>0</v>
      </c>
      <c r="N1463" s="48" t="s">
        <v>60</v>
      </c>
      <c r="O1463" s="6" t="s">
        <v>60</v>
      </c>
      <c r="P1463" s="49" t="s">
        <v>66</v>
      </c>
      <c r="Q1463" s="49" t="s">
        <v>473</v>
      </c>
      <c r="R1463" s="6" t="s">
        <v>60</v>
      </c>
      <c r="S1463" s="49" t="s">
        <v>60</v>
      </c>
      <c r="T1463" s="73" t="str">
        <f>IF(_xlfn.XLOOKUP(I1463,LEGEND!B:B,LEGEND!H:H)&lt;&gt;"-",HYPERLINK(_xlfn.XLOOKUP(I1463,LEGEND!B:B,LEGEND!H:H),"link"),_xlfn.XLOOKUP(I1463,LEGEND!B:B,LEGEND!H:H))</f>
        <v>link</v>
      </c>
      <c r="U1463" s="73" t="str">
        <f>HYPERLINK(_xlfn.XLOOKUP(I1463,LEGEND!B:B,LEGEND!I:I))</f>
        <v>https://milwaukee-media-images.s3.amazonaws.com/hi/4932372781--Hero_1.jpg</v>
      </c>
      <c r="V1463" s="51" t="s">
        <v>11296</v>
      </c>
      <c r="W1463" s="63" t="s">
        <v>4191</v>
      </c>
      <c r="X1463" s="64">
        <v>60</v>
      </c>
      <c r="Y1463" s="64">
        <v>30</v>
      </c>
      <c r="Z1463" s="64">
        <v>30</v>
      </c>
      <c r="AA1463" s="84">
        <v>0.158</v>
      </c>
      <c r="AB1463" s="85">
        <v>1</v>
      </c>
      <c r="AC1463" s="85">
        <v>1</v>
      </c>
    </row>
    <row r="1464" spans="1:29" ht="25.5">
      <c r="A1464" s="1"/>
      <c r="B1464" s="6" t="s">
        <v>8777</v>
      </c>
      <c r="C1464" s="6" t="s">
        <v>8778</v>
      </c>
      <c r="D1464" s="6" t="s">
        <v>8861</v>
      </c>
      <c r="E1464" s="49" t="s">
        <v>11165</v>
      </c>
      <c r="F1464" s="6" t="s">
        <v>11166</v>
      </c>
      <c r="G1464" s="6" t="s">
        <v>60</v>
      </c>
      <c r="H1464" s="6" t="s">
        <v>60</v>
      </c>
      <c r="I1464" s="60" t="s">
        <v>11297</v>
      </c>
      <c r="J1464" s="49" t="s">
        <v>11298</v>
      </c>
      <c r="K1464" s="6" t="s">
        <v>11299</v>
      </c>
      <c r="L1464" s="29">
        <f>IF($J$6="с учетом НДС",VLOOKUP(I1464,LEGEND!B:E,4,0)*(1-M1464),VLOOKUP(I1464,LEGEND!B:E,4,0)*(1-M1464)/1.2)</f>
        <v>8200</v>
      </c>
      <c r="M1464" s="57">
        <f>IF(AND(B1464&lt;&gt;"1_Электроинструмент",B1464&lt;&gt;"2_Садовая техника"),$J$5,IF($J$4&lt;=20%,$J$4,IFERROR(VLOOKUP(S1464,LEGEND!$L$2:$M$5,2,FALSE),$J$4)))</f>
        <v>0</v>
      </c>
      <c r="N1464" s="48" t="s">
        <v>60</v>
      </c>
      <c r="O1464" s="6" t="s">
        <v>60</v>
      </c>
      <c r="P1464" s="49" t="s">
        <v>66</v>
      </c>
      <c r="Q1464" s="49" t="s">
        <v>473</v>
      </c>
      <c r="R1464" s="6" t="s">
        <v>60</v>
      </c>
      <c r="S1464" s="49" t="s">
        <v>60</v>
      </c>
      <c r="T1464" s="73" t="str">
        <f>IF(_xlfn.XLOOKUP(I1464,LEGEND!B:B,LEGEND!H:H)&lt;&gt;"-",HYPERLINK(_xlfn.XLOOKUP(I1464,LEGEND!B:B,LEGEND!H:H),"link"),_xlfn.XLOOKUP(I1464,LEGEND!B:B,LEGEND!H:H))</f>
        <v>-</v>
      </c>
      <c r="U1464" s="73" t="str">
        <f>HYPERLINK(_xlfn.XLOOKUP(I1464,LEGEND!B:B,LEGEND!I:I))</f>
        <v>https://milwaukee-media-images.s3.amazonaws.com/hi/4932364266--Hero_1.jpg</v>
      </c>
      <c r="V1464" s="51" t="s">
        <v>11300</v>
      </c>
      <c r="W1464" s="63" t="s">
        <v>1189</v>
      </c>
      <c r="X1464" s="64">
        <v>50</v>
      </c>
      <c r="Y1464" s="64">
        <v>50</v>
      </c>
      <c r="Z1464" s="64">
        <v>80</v>
      </c>
      <c r="AA1464" s="84">
        <v>0.54800000000000004</v>
      </c>
      <c r="AB1464" s="85">
        <v>1</v>
      </c>
      <c r="AC1464" s="85">
        <v>1</v>
      </c>
    </row>
    <row r="1465" spans="1:29" ht="15">
      <c r="A1465" s="1"/>
      <c r="B1465" s="6" t="s">
        <v>8777</v>
      </c>
      <c r="C1465" s="6" t="s">
        <v>8778</v>
      </c>
      <c r="D1465" s="6" t="s">
        <v>8861</v>
      </c>
      <c r="E1465" s="49" t="s">
        <v>11165</v>
      </c>
      <c r="F1465" s="6" t="s">
        <v>11166</v>
      </c>
      <c r="G1465" s="6" t="s">
        <v>60</v>
      </c>
      <c r="H1465" s="6" t="s">
        <v>60</v>
      </c>
      <c r="I1465" s="60" t="s">
        <v>11301</v>
      </c>
      <c r="J1465" s="49" t="s">
        <v>11302</v>
      </c>
      <c r="K1465" s="6" t="s">
        <v>11303</v>
      </c>
      <c r="L1465" s="29">
        <f>IF($J$6="с учетом НДС",VLOOKUP(I1465,LEGEND!B:E,4,0)*(1-M1465),VLOOKUP(I1465,LEGEND!B:E,4,0)*(1-M1465)/1.2)</f>
        <v>8700</v>
      </c>
      <c r="M1465" s="57">
        <f>IF(AND(B1465&lt;&gt;"1_Электроинструмент",B1465&lt;&gt;"2_Садовая техника"),$J$5,IF($J$4&lt;=20%,$J$4,IFERROR(VLOOKUP(S1465,LEGEND!$L$2:$M$5,2,FALSE),$J$4)))</f>
        <v>0</v>
      </c>
      <c r="N1465" s="48" t="s">
        <v>60</v>
      </c>
      <c r="O1465" s="6" t="s">
        <v>60</v>
      </c>
      <c r="P1465" s="49" t="s">
        <v>66</v>
      </c>
      <c r="Q1465" s="49" t="s">
        <v>473</v>
      </c>
      <c r="R1465" s="6" t="s">
        <v>60</v>
      </c>
      <c r="S1465" s="49" t="s">
        <v>60</v>
      </c>
      <c r="T1465" s="73" t="str">
        <f>IF(_xlfn.XLOOKUP(I1465,LEGEND!B:B,LEGEND!H:H)&lt;&gt;"-",HYPERLINK(_xlfn.XLOOKUP(I1465,LEGEND!B:B,LEGEND!H:H),"link"),_xlfn.XLOOKUP(I1465,LEGEND!B:B,LEGEND!H:H))</f>
        <v>link</v>
      </c>
      <c r="U1465" s="73" t="str">
        <f>HYPERLINK(_xlfn.XLOOKUP(I1465,LEGEND!B:B,LEGEND!I:I))</f>
        <v>https://milwaukee-media-images.s3.amazonaws.com/hi/4932343310--Hero_1.jpg</v>
      </c>
      <c r="V1465" s="51" t="s">
        <v>11304</v>
      </c>
      <c r="W1465" s="63" t="s">
        <v>4191</v>
      </c>
      <c r="X1465" s="64">
        <v>60</v>
      </c>
      <c r="Y1465" s="64">
        <v>30</v>
      </c>
      <c r="Z1465" s="64">
        <v>30</v>
      </c>
      <c r="AA1465" s="84">
        <v>5.5E-2</v>
      </c>
      <c r="AB1465" s="85">
        <v>1</v>
      </c>
      <c r="AC1465" s="85">
        <v>1</v>
      </c>
    </row>
    <row r="1466" spans="1:29" ht="15">
      <c r="A1466" s="1"/>
      <c r="B1466" s="6" t="s">
        <v>8777</v>
      </c>
      <c r="C1466" s="6" t="s">
        <v>8778</v>
      </c>
      <c r="D1466" s="6" t="s">
        <v>8861</v>
      </c>
      <c r="E1466" s="49" t="s">
        <v>11165</v>
      </c>
      <c r="F1466" s="6" t="s">
        <v>11166</v>
      </c>
      <c r="G1466" s="6" t="s">
        <v>60</v>
      </c>
      <c r="H1466" s="6" t="s">
        <v>60</v>
      </c>
      <c r="I1466" s="60" t="s">
        <v>11305</v>
      </c>
      <c r="J1466" s="49" t="s">
        <v>11306</v>
      </c>
      <c r="K1466" s="6" t="s">
        <v>11307</v>
      </c>
      <c r="L1466" s="29">
        <f>IF($J$6="с учетом НДС",VLOOKUP(I1466,LEGEND!B:E,4,0)*(1-M1466),VLOOKUP(I1466,LEGEND!B:E,4,0)*(1-M1466)/1.2)</f>
        <v>12300</v>
      </c>
      <c r="M1466" s="57">
        <f>IF(AND(B1466&lt;&gt;"1_Электроинструмент",B1466&lt;&gt;"2_Садовая техника"),$J$5,IF($J$4&lt;=20%,$J$4,IFERROR(VLOOKUP(S1466,LEGEND!$L$2:$M$5,2,FALSE),$J$4)))</f>
        <v>0</v>
      </c>
      <c r="N1466" s="48" t="s">
        <v>60</v>
      </c>
      <c r="O1466" s="6" t="s">
        <v>60</v>
      </c>
      <c r="P1466" s="49" t="s">
        <v>66</v>
      </c>
      <c r="Q1466" s="49" t="s">
        <v>473</v>
      </c>
      <c r="R1466" s="6" t="s">
        <v>60</v>
      </c>
      <c r="S1466" s="49" t="s">
        <v>60</v>
      </c>
      <c r="T1466" s="73" t="str">
        <f>IF(_xlfn.XLOOKUP(I1466,LEGEND!B:B,LEGEND!H:H)&lt;&gt;"-",HYPERLINK(_xlfn.XLOOKUP(I1466,LEGEND!B:B,LEGEND!H:H),"link"),_xlfn.XLOOKUP(I1466,LEGEND!B:B,LEGEND!H:H))</f>
        <v>link</v>
      </c>
      <c r="U1466" s="73" t="str">
        <f>HYPERLINK(_xlfn.XLOOKUP(I1466,LEGEND!B:B,LEGEND!I:I))</f>
        <v>https://milwaukee-media-images.s3.amazonaws.com/hi/4932371788--Hero_1.jpg</v>
      </c>
      <c r="V1466" s="51" t="s">
        <v>11308</v>
      </c>
      <c r="W1466" s="63" t="s">
        <v>4191</v>
      </c>
      <c r="X1466" s="64">
        <v>160</v>
      </c>
      <c r="Y1466" s="64">
        <v>40</v>
      </c>
      <c r="Z1466" s="64">
        <v>40</v>
      </c>
      <c r="AA1466" s="84">
        <v>0.72</v>
      </c>
      <c r="AB1466" s="85">
        <v>1</v>
      </c>
      <c r="AC1466" s="85">
        <v>1</v>
      </c>
    </row>
    <row r="1467" spans="1:29" ht="25.5">
      <c r="A1467" s="1"/>
      <c r="B1467" s="6" t="s">
        <v>8777</v>
      </c>
      <c r="C1467" s="6" t="s">
        <v>8778</v>
      </c>
      <c r="D1467" s="6" t="s">
        <v>8861</v>
      </c>
      <c r="E1467" s="49" t="s">
        <v>8862</v>
      </c>
      <c r="F1467" s="6" t="s">
        <v>60</v>
      </c>
      <c r="G1467" s="6" t="s">
        <v>60</v>
      </c>
      <c r="H1467" s="6" t="s">
        <v>60</v>
      </c>
      <c r="I1467" s="60" t="s">
        <v>24044</v>
      </c>
      <c r="J1467" s="49" t="s">
        <v>24045</v>
      </c>
      <c r="K1467" s="6" t="s">
        <v>24046</v>
      </c>
      <c r="L1467" s="29">
        <f>IF($J$6="с учетом НДС",VLOOKUP(I1467,LEGEND!B:E,4,0)*(1-M1467),VLOOKUP(I1467,LEGEND!B:E,4,0)*(1-M1467)/1.2)</f>
        <v>94</v>
      </c>
      <c r="M1467" s="57">
        <f>IF(AND(B1467&lt;&gt;"1_Электроинструмент",B1467&lt;&gt;"2_Садовая техника"),$J$5,IF($J$4&lt;=20%,$J$4,IFERROR(VLOOKUP(S1467,LEGEND!$L$2:$M$5,2,FALSE),$J$4)))</f>
        <v>0</v>
      </c>
      <c r="N1467" s="48" t="s">
        <v>60</v>
      </c>
      <c r="O1467" s="6" t="s">
        <v>42</v>
      </c>
      <c r="P1467" s="49" t="s">
        <v>66</v>
      </c>
      <c r="Q1467" s="49" t="s">
        <v>67</v>
      </c>
      <c r="R1467" s="6" t="s">
        <v>60</v>
      </c>
      <c r="S1467" s="49" t="s">
        <v>60</v>
      </c>
      <c r="T1467" s="73" t="str">
        <f>IF(_xlfn.XLOOKUP(I1467,LEGEND!B:B,LEGEND!H:H)&lt;&gt;"-",HYPERLINK(_xlfn.XLOOKUP(I1467,LEGEND!B:B,LEGEND!H:H),"link"),_xlfn.XLOOKUP(I1467,LEGEND!B:B,LEGEND!H:H))</f>
        <v>-</v>
      </c>
      <c r="U1467" s="73" t="str">
        <f>HYPERLINK(_xlfn.XLOOKUP(I1467,LEGEND!B:B,LEGEND!I:I))</f>
        <v>https://milwaukee-media-images.s3.amazonaws.com/hi/4932479061--Hero_1.jpg</v>
      </c>
      <c r="V1467" s="51" t="s">
        <v>24047</v>
      </c>
      <c r="W1467" s="63" t="s">
        <v>71</v>
      </c>
      <c r="X1467" s="64">
        <v>100</v>
      </c>
      <c r="Y1467" s="64">
        <v>50</v>
      </c>
      <c r="Z1467" s="64">
        <v>5</v>
      </c>
      <c r="AA1467" s="84">
        <v>1.2E-2</v>
      </c>
      <c r="AB1467" s="85">
        <v>1</v>
      </c>
      <c r="AC1467" s="85">
        <v>1</v>
      </c>
    </row>
    <row r="1468" spans="1:29" ht="25.5">
      <c r="A1468" s="1"/>
      <c r="B1468" s="6" t="s">
        <v>8777</v>
      </c>
      <c r="C1468" s="6" t="s">
        <v>8778</v>
      </c>
      <c r="D1468" s="6" t="s">
        <v>8861</v>
      </c>
      <c r="E1468" s="49" t="s">
        <v>8862</v>
      </c>
      <c r="F1468" s="6" t="s">
        <v>60</v>
      </c>
      <c r="G1468" s="6" t="s">
        <v>60</v>
      </c>
      <c r="H1468" s="6" t="s">
        <v>60</v>
      </c>
      <c r="I1468" s="60" t="s">
        <v>24040</v>
      </c>
      <c r="J1468" s="49" t="s">
        <v>24041</v>
      </c>
      <c r="K1468" s="6" t="s">
        <v>24042</v>
      </c>
      <c r="L1468" s="29">
        <f>IF($J$6="с учетом НДС",VLOOKUP(I1468,LEGEND!B:E,4,0)*(1-M1468),VLOOKUP(I1468,LEGEND!B:E,4,0)*(1-M1468)/1.2)</f>
        <v>309</v>
      </c>
      <c r="M1468" s="57">
        <f>IF(AND(B1468&lt;&gt;"1_Электроинструмент",B1468&lt;&gt;"2_Садовая техника"),$J$5,IF($J$4&lt;=20%,$J$4,IFERROR(VLOOKUP(S1468,LEGEND!$L$2:$M$5,2,FALSE),$J$4)))</f>
        <v>0</v>
      </c>
      <c r="N1468" s="48" t="s">
        <v>60</v>
      </c>
      <c r="O1468" s="6" t="s">
        <v>42</v>
      </c>
      <c r="P1468" s="49" t="s">
        <v>66</v>
      </c>
      <c r="Q1468" s="49" t="s">
        <v>67</v>
      </c>
      <c r="R1468" s="6" t="s">
        <v>60</v>
      </c>
      <c r="S1468" s="49" t="s">
        <v>60</v>
      </c>
      <c r="T1468" s="73" t="str">
        <f>IF(_xlfn.XLOOKUP(I1468,LEGEND!B:B,LEGEND!H:H)&lt;&gt;"-",HYPERLINK(_xlfn.XLOOKUP(I1468,LEGEND!B:B,LEGEND!H:H),"link"),_xlfn.XLOOKUP(I1468,LEGEND!B:B,LEGEND!H:H))</f>
        <v>-</v>
      </c>
      <c r="U1468" s="73" t="str">
        <f>HYPERLINK(_xlfn.XLOOKUP(I1468,LEGEND!B:B,LEGEND!I:I))</f>
        <v>https://milwaukee-media-images.s3.amazonaws.com/hi/4932479060--Hero_1.jpg</v>
      </c>
      <c r="V1468" s="51" t="s">
        <v>24043</v>
      </c>
      <c r="W1468" s="63" t="s">
        <v>71</v>
      </c>
      <c r="X1468" s="64">
        <v>100</v>
      </c>
      <c r="Y1468" s="64">
        <v>50</v>
      </c>
      <c r="Z1468" s="64">
        <v>5</v>
      </c>
      <c r="AA1468" s="84">
        <v>1.4999999999999999E-2</v>
      </c>
      <c r="AB1468" s="85">
        <v>1</v>
      </c>
      <c r="AC1468" s="85">
        <v>1</v>
      </c>
    </row>
    <row r="1469" spans="1:29" ht="25.5">
      <c r="A1469" s="1"/>
      <c r="B1469" s="6" t="s">
        <v>8777</v>
      </c>
      <c r="C1469" s="6" t="s">
        <v>8778</v>
      </c>
      <c r="D1469" s="6" t="s">
        <v>8861</v>
      </c>
      <c r="E1469" s="49" t="s">
        <v>8862</v>
      </c>
      <c r="F1469" s="6" t="s">
        <v>60</v>
      </c>
      <c r="G1469" s="6" t="s">
        <v>60</v>
      </c>
      <c r="H1469" s="6" t="s">
        <v>60</v>
      </c>
      <c r="I1469" s="60" t="s">
        <v>24036</v>
      </c>
      <c r="J1469" s="49" t="s">
        <v>24037</v>
      </c>
      <c r="K1469" s="6" t="s">
        <v>24038</v>
      </c>
      <c r="L1469" s="29">
        <f>IF($J$6="с учетом НДС",VLOOKUP(I1469,LEGEND!B:E,4,0)*(1-M1469),VLOOKUP(I1469,LEGEND!B:E,4,0)*(1-M1469)/1.2)</f>
        <v>870</v>
      </c>
      <c r="M1469" s="57">
        <f>IF(AND(B1469&lt;&gt;"1_Электроинструмент",B1469&lt;&gt;"2_Садовая техника"),$J$5,IF($J$4&lt;=20%,$J$4,IFERROR(VLOOKUP(S1469,LEGEND!$L$2:$M$5,2,FALSE),$J$4)))</f>
        <v>0</v>
      </c>
      <c r="N1469" s="48" t="s">
        <v>60</v>
      </c>
      <c r="O1469" s="6" t="s">
        <v>42</v>
      </c>
      <c r="P1469" s="49" t="s">
        <v>66</v>
      </c>
      <c r="Q1469" s="49" t="s">
        <v>67</v>
      </c>
      <c r="R1469" s="6" t="s">
        <v>60</v>
      </c>
      <c r="S1469" s="49" t="s">
        <v>60</v>
      </c>
      <c r="T1469" s="73" t="str">
        <f>IF(_xlfn.XLOOKUP(I1469,LEGEND!B:B,LEGEND!H:H)&lt;&gt;"-",HYPERLINK(_xlfn.XLOOKUP(I1469,LEGEND!B:B,LEGEND!H:H),"link"),_xlfn.XLOOKUP(I1469,LEGEND!B:B,LEGEND!H:H))</f>
        <v>-</v>
      </c>
      <c r="U1469" s="73" t="str">
        <f>HYPERLINK(_xlfn.XLOOKUP(I1469,LEGEND!B:B,LEGEND!I:I))</f>
        <v>https://milwaukee-media-images.s3.amazonaws.com/hi/4932479059--Hero_1.jpg</v>
      </c>
      <c r="V1469" s="51" t="s">
        <v>24039</v>
      </c>
      <c r="W1469" s="63" t="s">
        <v>71</v>
      </c>
      <c r="X1469" s="64">
        <v>121</v>
      </c>
      <c r="Y1469" s="64">
        <v>10</v>
      </c>
      <c r="Z1469" s="64">
        <v>48</v>
      </c>
      <c r="AA1469" s="84">
        <v>2.4E-2</v>
      </c>
      <c r="AB1469" s="85">
        <v>1</v>
      </c>
      <c r="AC1469" s="85">
        <v>1</v>
      </c>
    </row>
    <row r="1470" spans="1:29" ht="25.5">
      <c r="A1470" s="1"/>
      <c r="B1470" s="6" t="s">
        <v>8777</v>
      </c>
      <c r="C1470" s="6" t="s">
        <v>8778</v>
      </c>
      <c r="D1470" s="6" t="s">
        <v>8861</v>
      </c>
      <c r="E1470" s="49" t="s">
        <v>8862</v>
      </c>
      <c r="F1470" s="6" t="s">
        <v>60</v>
      </c>
      <c r="G1470" s="6" t="s">
        <v>60</v>
      </c>
      <c r="H1470" s="6" t="s">
        <v>60</v>
      </c>
      <c r="I1470" s="60" t="s">
        <v>23936</v>
      </c>
      <c r="J1470" s="49" t="s">
        <v>23937</v>
      </c>
      <c r="K1470" s="6" t="s">
        <v>23938</v>
      </c>
      <c r="L1470" s="29">
        <f>IF($J$6="с учетом НДС",VLOOKUP(I1470,LEGEND!B:E,4,0)*(1-M1470),VLOOKUP(I1470,LEGEND!B:E,4,0)*(1-M1470)/1.2)</f>
        <v>3160</v>
      </c>
      <c r="M1470" s="57">
        <f>IF(AND(B1470&lt;&gt;"1_Электроинструмент",B1470&lt;&gt;"2_Садовая техника"),$J$5,IF($J$4&lt;=20%,$J$4,IFERROR(VLOOKUP(S1470,LEGEND!$L$2:$M$5,2,FALSE),$J$4)))</f>
        <v>0</v>
      </c>
      <c r="N1470" s="48" t="s">
        <v>60</v>
      </c>
      <c r="O1470" s="6" t="s">
        <v>42</v>
      </c>
      <c r="P1470" s="49" t="s">
        <v>66</v>
      </c>
      <c r="Q1470" s="49" t="s">
        <v>67</v>
      </c>
      <c r="R1470" s="6" t="s">
        <v>60</v>
      </c>
      <c r="S1470" s="49" t="s">
        <v>60</v>
      </c>
      <c r="T1470" s="73" t="str">
        <f>IF(_xlfn.XLOOKUP(I1470,LEGEND!B:B,LEGEND!H:H)&lt;&gt;"-",HYPERLINK(_xlfn.XLOOKUP(I1470,LEGEND!B:B,LEGEND!H:H),"link"),_xlfn.XLOOKUP(I1470,LEGEND!B:B,LEGEND!H:H))</f>
        <v>-</v>
      </c>
      <c r="U1470" s="73" t="str">
        <f>HYPERLINK(_xlfn.XLOOKUP(I1470,LEGEND!B:B,LEGEND!I:I))</f>
        <v>https://milwaukee-media-images.s3.amazonaws.com/hi/4932479033--Hero_1.jpg</v>
      </c>
      <c r="V1470" s="51" t="s">
        <v>23939</v>
      </c>
      <c r="W1470" s="63" t="s">
        <v>71</v>
      </c>
      <c r="X1470" s="64">
        <v>83</v>
      </c>
      <c r="Y1470" s="64">
        <v>50</v>
      </c>
      <c r="Z1470" s="64">
        <v>163</v>
      </c>
      <c r="AA1470" s="84">
        <v>0.13600000000000001</v>
      </c>
      <c r="AB1470" s="85">
        <v>1</v>
      </c>
      <c r="AC1470" s="85">
        <v>1</v>
      </c>
    </row>
    <row r="1471" spans="1:29" ht="25.5">
      <c r="A1471" s="1"/>
      <c r="B1471" s="6" t="s">
        <v>8777</v>
      </c>
      <c r="C1471" s="6" t="s">
        <v>8778</v>
      </c>
      <c r="D1471" s="6" t="s">
        <v>8861</v>
      </c>
      <c r="E1471" s="49" t="s">
        <v>8862</v>
      </c>
      <c r="F1471" s="6" t="s">
        <v>60</v>
      </c>
      <c r="G1471" s="6" t="s">
        <v>60</v>
      </c>
      <c r="H1471" s="6" t="s">
        <v>60</v>
      </c>
      <c r="I1471" s="60" t="s">
        <v>23940</v>
      </c>
      <c r="J1471" s="49" t="s">
        <v>23941</v>
      </c>
      <c r="K1471" s="6" t="s">
        <v>23942</v>
      </c>
      <c r="L1471" s="29">
        <f>IF($J$6="с учетом НДС",VLOOKUP(I1471,LEGEND!B:E,4,0)*(1-M1471),VLOOKUP(I1471,LEGEND!B:E,4,0)*(1-M1471)/1.2)</f>
        <v>3200</v>
      </c>
      <c r="M1471" s="57">
        <f>IF(AND(B1471&lt;&gt;"1_Электроинструмент",B1471&lt;&gt;"2_Садовая техника"),$J$5,IF($J$4&lt;=20%,$J$4,IFERROR(VLOOKUP(S1471,LEGEND!$L$2:$M$5,2,FALSE),$J$4)))</f>
        <v>0</v>
      </c>
      <c r="N1471" s="48" t="s">
        <v>60</v>
      </c>
      <c r="O1471" s="6" t="s">
        <v>42</v>
      </c>
      <c r="P1471" s="49" t="s">
        <v>66</v>
      </c>
      <c r="Q1471" s="49" t="s">
        <v>67</v>
      </c>
      <c r="R1471" s="6" t="s">
        <v>60</v>
      </c>
      <c r="S1471" s="49" t="s">
        <v>60</v>
      </c>
      <c r="T1471" s="73" t="str">
        <f>IF(_xlfn.XLOOKUP(I1471,LEGEND!B:B,LEGEND!H:H)&lt;&gt;"-",HYPERLINK(_xlfn.XLOOKUP(I1471,LEGEND!B:B,LEGEND!H:H),"link"),_xlfn.XLOOKUP(I1471,LEGEND!B:B,LEGEND!H:H))</f>
        <v>-</v>
      </c>
      <c r="U1471" s="73" t="str">
        <f>HYPERLINK(_xlfn.XLOOKUP(I1471,LEGEND!B:B,LEGEND!I:I))</f>
        <v>https://milwaukee-media-images.s3.amazonaws.com/hi/4932479034--Hero_1.jpg</v>
      </c>
      <c r="V1471" s="51" t="s">
        <v>23943</v>
      </c>
      <c r="W1471" s="63" t="s">
        <v>71</v>
      </c>
      <c r="X1471" s="64">
        <v>81</v>
      </c>
      <c r="Y1471" s="64">
        <v>48</v>
      </c>
      <c r="Z1471" s="64">
        <v>168</v>
      </c>
      <c r="AA1471" s="84">
        <v>0.13600000000000001</v>
      </c>
      <c r="AB1471" s="85">
        <v>1</v>
      </c>
      <c r="AC1471" s="85">
        <v>1</v>
      </c>
    </row>
    <row r="1472" spans="1:29" ht="25.5">
      <c r="A1472" s="1"/>
      <c r="B1472" s="6" t="s">
        <v>8777</v>
      </c>
      <c r="C1472" s="6" t="s">
        <v>8778</v>
      </c>
      <c r="D1472" s="6" t="s">
        <v>8861</v>
      </c>
      <c r="E1472" s="49" t="s">
        <v>8862</v>
      </c>
      <c r="F1472" s="6" t="s">
        <v>60</v>
      </c>
      <c r="G1472" s="6" t="s">
        <v>60</v>
      </c>
      <c r="H1472" s="6" t="s">
        <v>60</v>
      </c>
      <c r="I1472" s="60" t="s">
        <v>23944</v>
      </c>
      <c r="J1472" s="49" t="s">
        <v>23945</v>
      </c>
      <c r="K1472" s="6" t="s">
        <v>23946</v>
      </c>
      <c r="L1472" s="29">
        <f>IF($J$6="с учетом НДС",VLOOKUP(I1472,LEGEND!B:E,4,0)*(1-M1472),VLOOKUP(I1472,LEGEND!B:E,4,0)*(1-M1472)/1.2)</f>
        <v>3240</v>
      </c>
      <c r="M1472" s="57">
        <f>IF(AND(B1472&lt;&gt;"1_Электроинструмент",B1472&lt;&gt;"2_Садовая техника"),$J$5,IF($J$4&lt;=20%,$J$4,IFERROR(VLOOKUP(S1472,LEGEND!$L$2:$M$5,2,FALSE),$J$4)))</f>
        <v>0</v>
      </c>
      <c r="N1472" s="48" t="s">
        <v>60</v>
      </c>
      <c r="O1472" s="6" t="s">
        <v>42</v>
      </c>
      <c r="P1472" s="49" t="s">
        <v>66</v>
      </c>
      <c r="Q1472" s="49" t="s">
        <v>67</v>
      </c>
      <c r="R1472" s="6" t="s">
        <v>60</v>
      </c>
      <c r="S1472" s="49" t="s">
        <v>60</v>
      </c>
      <c r="T1472" s="73" t="str">
        <f>IF(_xlfn.XLOOKUP(I1472,LEGEND!B:B,LEGEND!H:H)&lt;&gt;"-",HYPERLINK(_xlfn.XLOOKUP(I1472,LEGEND!B:B,LEGEND!H:H),"link"),_xlfn.XLOOKUP(I1472,LEGEND!B:B,LEGEND!H:H))</f>
        <v>-</v>
      </c>
      <c r="U1472" s="73" t="str">
        <f>HYPERLINK(_xlfn.XLOOKUP(I1472,LEGEND!B:B,LEGEND!I:I))</f>
        <v>https://milwaukee-media-images.s3.amazonaws.com/hi/4932479035--Hero_1.jpg</v>
      </c>
      <c r="V1472" s="51" t="s">
        <v>23947</v>
      </c>
      <c r="W1472" s="63" t="s">
        <v>71</v>
      </c>
      <c r="X1472" s="64">
        <v>48</v>
      </c>
      <c r="Y1472" s="64">
        <v>83</v>
      </c>
      <c r="Z1472" s="64">
        <v>160</v>
      </c>
      <c r="AA1472" s="84">
        <v>0.123</v>
      </c>
      <c r="AB1472" s="85">
        <v>1</v>
      </c>
      <c r="AC1472" s="85">
        <v>1</v>
      </c>
    </row>
    <row r="1473" spans="1:29" ht="25.5">
      <c r="A1473" s="1"/>
      <c r="B1473" s="6" t="s">
        <v>8777</v>
      </c>
      <c r="C1473" s="6" t="s">
        <v>8778</v>
      </c>
      <c r="D1473" s="6" t="s">
        <v>8861</v>
      </c>
      <c r="E1473" s="49" t="s">
        <v>8862</v>
      </c>
      <c r="F1473" s="6" t="s">
        <v>60</v>
      </c>
      <c r="G1473" s="6" t="s">
        <v>60</v>
      </c>
      <c r="H1473" s="6" t="s">
        <v>60</v>
      </c>
      <c r="I1473" s="60" t="s">
        <v>23948</v>
      </c>
      <c r="J1473" s="49" t="s">
        <v>23949</v>
      </c>
      <c r="K1473" s="6" t="s">
        <v>23950</v>
      </c>
      <c r="L1473" s="29">
        <f>IF($J$6="с учетом НДС",VLOOKUP(I1473,LEGEND!B:E,4,0)*(1-M1473),VLOOKUP(I1473,LEGEND!B:E,4,0)*(1-M1473)/1.2)</f>
        <v>3280</v>
      </c>
      <c r="M1473" s="57">
        <f>IF(AND(B1473&lt;&gt;"1_Электроинструмент",B1473&lt;&gt;"2_Садовая техника"),$J$5,IF($J$4&lt;=20%,$J$4,IFERROR(VLOOKUP(S1473,LEGEND!$L$2:$M$5,2,FALSE),$J$4)))</f>
        <v>0</v>
      </c>
      <c r="N1473" s="48" t="s">
        <v>60</v>
      </c>
      <c r="O1473" s="6" t="s">
        <v>42</v>
      </c>
      <c r="P1473" s="49" t="s">
        <v>66</v>
      </c>
      <c r="Q1473" s="49" t="s">
        <v>67</v>
      </c>
      <c r="R1473" s="6" t="s">
        <v>60</v>
      </c>
      <c r="S1473" s="49" t="s">
        <v>60</v>
      </c>
      <c r="T1473" s="73" t="str">
        <f>IF(_xlfn.XLOOKUP(I1473,LEGEND!B:B,LEGEND!H:H)&lt;&gt;"-",HYPERLINK(_xlfn.XLOOKUP(I1473,LEGEND!B:B,LEGEND!H:H),"link"),_xlfn.XLOOKUP(I1473,LEGEND!B:B,LEGEND!H:H))</f>
        <v>-</v>
      </c>
      <c r="U1473" s="73" t="str">
        <f>HYPERLINK(_xlfn.XLOOKUP(I1473,LEGEND!B:B,LEGEND!I:I))</f>
        <v>https://milwaukee-media-images.s3.amazonaws.com/hi/4932479036--Hero_1.jpg</v>
      </c>
      <c r="V1473" s="51" t="s">
        <v>23951</v>
      </c>
      <c r="W1473" s="63" t="s">
        <v>71</v>
      </c>
      <c r="X1473" s="64">
        <v>82</v>
      </c>
      <c r="Y1473" s="64">
        <v>45</v>
      </c>
      <c r="Z1473" s="64">
        <v>160</v>
      </c>
      <c r="AA1473" s="84">
        <v>0.13800000000000001</v>
      </c>
      <c r="AB1473" s="85">
        <v>1</v>
      </c>
      <c r="AC1473" s="85">
        <v>1</v>
      </c>
    </row>
    <row r="1474" spans="1:29" ht="25.5">
      <c r="A1474" s="1"/>
      <c r="B1474" s="6" t="s">
        <v>8777</v>
      </c>
      <c r="C1474" s="6" t="s">
        <v>8778</v>
      </c>
      <c r="D1474" s="6" t="s">
        <v>8861</v>
      </c>
      <c r="E1474" s="49" t="s">
        <v>8862</v>
      </c>
      <c r="F1474" s="6" t="s">
        <v>60</v>
      </c>
      <c r="G1474" s="6" t="s">
        <v>60</v>
      </c>
      <c r="H1474" s="6" t="s">
        <v>60</v>
      </c>
      <c r="I1474" s="60" t="s">
        <v>23956</v>
      </c>
      <c r="J1474" s="49" t="s">
        <v>23957</v>
      </c>
      <c r="K1474" s="6" t="s">
        <v>23958</v>
      </c>
      <c r="L1474" s="29">
        <f>IF($J$6="с учетом НДС",VLOOKUP(I1474,LEGEND!B:E,4,0)*(1-M1474),VLOOKUP(I1474,LEGEND!B:E,4,0)*(1-M1474)/1.2)</f>
        <v>3420</v>
      </c>
      <c r="M1474" s="57">
        <f>IF(AND(B1474&lt;&gt;"1_Электроинструмент",B1474&lt;&gt;"2_Садовая техника"),$J$5,IF($J$4&lt;=20%,$J$4,IFERROR(VLOOKUP(S1474,LEGEND!$L$2:$M$5,2,FALSE),$J$4)))</f>
        <v>0</v>
      </c>
      <c r="N1474" s="48" t="s">
        <v>60</v>
      </c>
      <c r="O1474" s="6" t="s">
        <v>42</v>
      </c>
      <c r="P1474" s="49" t="s">
        <v>66</v>
      </c>
      <c r="Q1474" s="49" t="s">
        <v>67</v>
      </c>
      <c r="R1474" s="6" t="s">
        <v>60</v>
      </c>
      <c r="S1474" s="49" t="s">
        <v>60</v>
      </c>
      <c r="T1474" s="73" t="str">
        <f>IF(_xlfn.XLOOKUP(I1474,LEGEND!B:B,LEGEND!H:H)&lt;&gt;"-",HYPERLINK(_xlfn.XLOOKUP(I1474,LEGEND!B:B,LEGEND!H:H),"link"),_xlfn.XLOOKUP(I1474,LEGEND!B:B,LEGEND!H:H))</f>
        <v>-</v>
      </c>
      <c r="U1474" s="73" t="str">
        <f>HYPERLINK(_xlfn.XLOOKUP(I1474,LEGEND!B:B,LEGEND!I:I))</f>
        <v>https://milwaukee-media-images.s3.amazonaws.com/hi/4932479038--Hero_1.jpg</v>
      </c>
      <c r="V1474" s="51" t="s">
        <v>23959</v>
      </c>
      <c r="W1474" s="63" t="s">
        <v>71</v>
      </c>
      <c r="X1474" s="64">
        <v>83</v>
      </c>
      <c r="Y1474" s="64">
        <v>50</v>
      </c>
      <c r="Z1474" s="64">
        <v>163</v>
      </c>
      <c r="AA1474" s="84">
        <v>0.14399999999999999</v>
      </c>
      <c r="AB1474" s="85">
        <v>1</v>
      </c>
      <c r="AC1474" s="85">
        <v>1</v>
      </c>
    </row>
    <row r="1475" spans="1:29" ht="25.5">
      <c r="A1475" s="1"/>
      <c r="B1475" s="6" t="s">
        <v>8777</v>
      </c>
      <c r="C1475" s="6" t="s">
        <v>8778</v>
      </c>
      <c r="D1475" s="6" t="s">
        <v>8861</v>
      </c>
      <c r="E1475" s="49" t="s">
        <v>8862</v>
      </c>
      <c r="F1475" s="6" t="s">
        <v>60</v>
      </c>
      <c r="G1475" s="6" t="s">
        <v>60</v>
      </c>
      <c r="H1475" s="6" t="s">
        <v>60</v>
      </c>
      <c r="I1475" s="60" t="s">
        <v>23952</v>
      </c>
      <c r="J1475" s="49" t="s">
        <v>23953</v>
      </c>
      <c r="K1475" s="6" t="s">
        <v>23954</v>
      </c>
      <c r="L1475" s="29">
        <f>IF($J$6="с учетом НДС",VLOOKUP(I1475,LEGEND!B:E,4,0)*(1-M1475),VLOOKUP(I1475,LEGEND!B:E,4,0)*(1-M1475)/1.2)</f>
        <v>3490</v>
      </c>
      <c r="M1475" s="57">
        <f>IF(AND(B1475&lt;&gt;"1_Электроинструмент",B1475&lt;&gt;"2_Садовая техника"),$J$5,IF($J$4&lt;=20%,$J$4,IFERROR(VLOOKUP(S1475,LEGEND!$L$2:$M$5,2,FALSE),$J$4)))</f>
        <v>0</v>
      </c>
      <c r="N1475" s="48" t="s">
        <v>60</v>
      </c>
      <c r="O1475" s="6" t="s">
        <v>42</v>
      </c>
      <c r="P1475" s="49" t="s">
        <v>66</v>
      </c>
      <c r="Q1475" s="49" t="s">
        <v>67</v>
      </c>
      <c r="R1475" s="6" t="s">
        <v>60</v>
      </c>
      <c r="S1475" s="49" t="s">
        <v>60</v>
      </c>
      <c r="T1475" s="73" t="str">
        <f>IF(_xlfn.XLOOKUP(I1475,LEGEND!B:B,LEGEND!H:H)&lt;&gt;"-",HYPERLINK(_xlfn.XLOOKUP(I1475,LEGEND!B:B,LEGEND!H:H),"link"),_xlfn.XLOOKUP(I1475,LEGEND!B:B,LEGEND!H:H))</f>
        <v>-</v>
      </c>
      <c r="U1475" s="73" t="str">
        <f>HYPERLINK(_xlfn.XLOOKUP(I1475,LEGEND!B:B,LEGEND!I:I))</f>
        <v>https://milwaukee-media-images.s3.amazonaws.com/hi/4932479037--Hero_1.jpg</v>
      </c>
      <c r="V1475" s="51" t="s">
        <v>23955</v>
      </c>
      <c r="W1475" s="63" t="s">
        <v>71</v>
      </c>
      <c r="X1475" s="64">
        <v>83</v>
      </c>
      <c r="Y1475" s="64">
        <v>50</v>
      </c>
      <c r="Z1475" s="64">
        <v>167</v>
      </c>
      <c r="AA1475" s="84">
        <v>0.14000000000000001</v>
      </c>
      <c r="AB1475" s="85">
        <v>1</v>
      </c>
      <c r="AC1475" s="85">
        <v>1</v>
      </c>
    </row>
    <row r="1476" spans="1:29" ht="25.5">
      <c r="A1476" s="1"/>
      <c r="B1476" s="6" t="s">
        <v>8777</v>
      </c>
      <c r="C1476" s="6" t="s">
        <v>8778</v>
      </c>
      <c r="D1476" s="6" t="s">
        <v>8861</v>
      </c>
      <c r="E1476" s="49" t="s">
        <v>8862</v>
      </c>
      <c r="F1476" s="6" t="s">
        <v>60</v>
      </c>
      <c r="G1476" s="6" t="s">
        <v>60</v>
      </c>
      <c r="H1476" s="6" t="s">
        <v>60</v>
      </c>
      <c r="I1476" s="60" t="s">
        <v>23964</v>
      </c>
      <c r="J1476" s="49" t="s">
        <v>23965</v>
      </c>
      <c r="K1476" s="6" t="s">
        <v>23966</v>
      </c>
      <c r="L1476" s="29">
        <f>IF($J$6="с учетом НДС",VLOOKUP(I1476,LEGEND!B:E,4,0)*(1-M1476),VLOOKUP(I1476,LEGEND!B:E,4,0)*(1-M1476)/1.2)</f>
        <v>3750</v>
      </c>
      <c r="M1476" s="57">
        <f>IF(AND(B1476&lt;&gt;"1_Электроинструмент",B1476&lt;&gt;"2_Садовая техника"),$J$5,IF($J$4&lt;=20%,$J$4,IFERROR(VLOOKUP(S1476,LEGEND!$L$2:$M$5,2,FALSE),$J$4)))</f>
        <v>0</v>
      </c>
      <c r="N1476" s="48" t="s">
        <v>60</v>
      </c>
      <c r="O1476" s="6" t="s">
        <v>42</v>
      </c>
      <c r="P1476" s="49" t="s">
        <v>66</v>
      </c>
      <c r="Q1476" s="49" t="s">
        <v>67</v>
      </c>
      <c r="R1476" s="6" t="s">
        <v>60</v>
      </c>
      <c r="S1476" s="49" t="s">
        <v>60</v>
      </c>
      <c r="T1476" s="73" t="str">
        <f>IF(_xlfn.XLOOKUP(I1476,LEGEND!B:B,LEGEND!H:H)&lt;&gt;"-",HYPERLINK(_xlfn.XLOOKUP(I1476,LEGEND!B:B,LEGEND!H:H),"link"),_xlfn.XLOOKUP(I1476,LEGEND!B:B,LEGEND!H:H))</f>
        <v>-</v>
      </c>
      <c r="U1476" s="73" t="str">
        <f>HYPERLINK(_xlfn.XLOOKUP(I1476,LEGEND!B:B,LEGEND!I:I))</f>
        <v>https://milwaukee-media-images.s3.amazonaws.com/hi/4932479040--Hero_1.jpg</v>
      </c>
      <c r="V1476" s="51" t="s">
        <v>23967</v>
      </c>
      <c r="W1476" s="63" t="s">
        <v>71</v>
      </c>
      <c r="X1476" s="64">
        <v>48</v>
      </c>
      <c r="Y1476" s="64">
        <v>83</v>
      </c>
      <c r="Z1476" s="64">
        <v>160</v>
      </c>
      <c r="AA1476" s="84">
        <v>0.14599999999999999</v>
      </c>
      <c r="AB1476" s="85">
        <v>1</v>
      </c>
      <c r="AC1476" s="85">
        <v>1</v>
      </c>
    </row>
    <row r="1477" spans="1:29" ht="25.5">
      <c r="A1477" s="1"/>
      <c r="B1477" s="6" t="s">
        <v>8777</v>
      </c>
      <c r="C1477" s="6" t="s">
        <v>8778</v>
      </c>
      <c r="D1477" s="6" t="s">
        <v>8861</v>
      </c>
      <c r="E1477" s="49" t="s">
        <v>8862</v>
      </c>
      <c r="F1477" s="6" t="s">
        <v>60</v>
      </c>
      <c r="G1477" s="6" t="s">
        <v>60</v>
      </c>
      <c r="H1477" s="6" t="s">
        <v>60</v>
      </c>
      <c r="I1477" s="60" t="s">
        <v>23960</v>
      </c>
      <c r="J1477" s="49" t="s">
        <v>23961</v>
      </c>
      <c r="K1477" s="6" t="s">
        <v>23962</v>
      </c>
      <c r="L1477" s="29">
        <f>IF($J$6="с учетом НДС",VLOOKUP(I1477,LEGEND!B:E,4,0)*(1-M1477),VLOOKUP(I1477,LEGEND!B:E,4,0)*(1-M1477)/1.2)</f>
        <v>3760</v>
      </c>
      <c r="M1477" s="57">
        <f>IF(AND(B1477&lt;&gt;"1_Электроинструмент",B1477&lt;&gt;"2_Садовая техника"),$J$5,IF($J$4&lt;=20%,$J$4,IFERROR(VLOOKUP(S1477,LEGEND!$L$2:$M$5,2,FALSE),$J$4)))</f>
        <v>0</v>
      </c>
      <c r="N1477" s="48" t="s">
        <v>60</v>
      </c>
      <c r="O1477" s="6" t="s">
        <v>42</v>
      </c>
      <c r="P1477" s="49" t="s">
        <v>66</v>
      </c>
      <c r="Q1477" s="49" t="s">
        <v>67</v>
      </c>
      <c r="R1477" s="6" t="s">
        <v>60</v>
      </c>
      <c r="S1477" s="49" t="s">
        <v>60</v>
      </c>
      <c r="T1477" s="73" t="str">
        <f>IF(_xlfn.XLOOKUP(I1477,LEGEND!B:B,LEGEND!H:H)&lt;&gt;"-",HYPERLINK(_xlfn.XLOOKUP(I1477,LEGEND!B:B,LEGEND!H:H),"link"),_xlfn.XLOOKUP(I1477,LEGEND!B:B,LEGEND!H:H))</f>
        <v>-</v>
      </c>
      <c r="U1477" s="73" t="str">
        <f>HYPERLINK(_xlfn.XLOOKUP(I1477,LEGEND!B:B,LEGEND!I:I))</f>
        <v>https://milwaukee-media-images.s3.amazonaws.com/hi/4932479039--Hero_1.jpg</v>
      </c>
      <c r="V1477" s="51" t="s">
        <v>23963</v>
      </c>
      <c r="W1477" s="63" t="s">
        <v>71</v>
      </c>
      <c r="X1477" s="64">
        <v>82</v>
      </c>
      <c r="Y1477" s="64">
        <v>50</v>
      </c>
      <c r="Z1477" s="64">
        <v>167</v>
      </c>
      <c r="AA1477" s="84">
        <v>0.14799999999999999</v>
      </c>
      <c r="AB1477" s="85">
        <v>1</v>
      </c>
      <c r="AC1477" s="85">
        <v>1</v>
      </c>
    </row>
    <row r="1478" spans="1:29" ht="25.5">
      <c r="A1478" s="1"/>
      <c r="B1478" s="6" t="s">
        <v>8777</v>
      </c>
      <c r="C1478" s="6" t="s">
        <v>8778</v>
      </c>
      <c r="D1478" s="6" t="s">
        <v>8861</v>
      </c>
      <c r="E1478" s="49" t="s">
        <v>8862</v>
      </c>
      <c r="F1478" s="6" t="s">
        <v>60</v>
      </c>
      <c r="G1478" s="6" t="s">
        <v>60</v>
      </c>
      <c r="H1478" s="6" t="s">
        <v>60</v>
      </c>
      <c r="I1478" s="60" t="s">
        <v>23968</v>
      </c>
      <c r="J1478" s="49" t="s">
        <v>23969</v>
      </c>
      <c r="K1478" s="6" t="s">
        <v>23970</v>
      </c>
      <c r="L1478" s="29">
        <f>IF($J$6="с учетом НДС",VLOOKUP(I1478,LEGEND!B:E,4,0)*(1-M1478),VLOOKUP(I1478,LEGEND!B:E,4,0)*(1-M1478)/1.2)</f>
        <v>3890</v>
      </c>
      <c r="M1478" s="57">
        <f>IF(AND(B1478&lt;&gt;"1_Электроинструмент",B1478&lt;&gt;"2_Садовая техника"),$J$5,IF($J$4&lt;=20%,$J$4,IFERROR(VLOOKUP(S1478,LEGEND!$L$2:$M$5,2,FALSE),$J$4)))</f>
        <v>0</v>
      </c>
      <c r="N1478" s="48" t="s">
        <v>60</v>
      </c>
      <c r="O1478" s="6" t="s">
        <v>42</v>
      </c>
      <c r="P1478" s="49" t="s">
        <v>66</v>
      </c>
      <c r="Q1478" s="49" t="s">
        <v>67</v>
      </c>
      <c r="R1478" s="6" t="s">
        <v>60</v>
      </c>
      <c r="S1478" s="49" t="s">
        <v>60</v>
      </c>
      <c r="T1478" s="73" t="str">
        <f>IF(_xlfn.XLOOKUP(I1478,LEGEND!B:B,LEGEND!H:H)&lt;&gt;"-",HYPERLINK(_xlfn.XLOOKUP(I1478,LEGEND!B:B,LEGEND!H:H),"link"),_xlfn.XLOOKUP(I1478,LEGEND!B:B,LEGEND!H:H))</f>
        <v>-</v>
      </c>
      <c r="U1478" s="73" t="str">
        <f>HYPERLINK(_xlfn.XLOOKUP(I1478,LEGEND!B:B,LEGEND!I:I))</f>
        <v>https://milwaukee-media-images.s3.amazonaws.com/hi/4932479041--Hero_1.jpg</v>
      </c>
      <c r="V1478" s="51" t="s">
        <v>23971</v>
      </c>
      <c r="W1478" s="63" t="s">
        <v>71</v>
      </c>
      <c r="X1478" s="64">
        <v>83</v>
      </c>
      <c r="Y1478" s="64">
        <v>50</v>
      </c>
      <c r="Z1478" s="64">
        <v>163</v>
      </c>
      <c r="AA1478" s="84">
        <v>0.16600000000000001</v>
      </c>
      <c r="AB1478" s="85">
        <v>1</v>
      </c>
      <c r="AC1478" s="85">
        <v>1</v>
      </c>
    </row>
    <row r="1479" spans="1:29" ht="25.5">
      <c r="A1479" s="1"/>
      <c r="B1479" s="6" t="s">
        <v>8777</v>
      </c>
      <c r="C1479" s="6" t="s">
        <v>8778</v>
      </c>
      <c r="D1479" s="6" t="s">
        <v>8861</v>
      </c>
      <c r="E1479" s="49" t="s">
        <v>8862</v>
      </c>
      <c r="F1479" s="6" t="s">
        <v>60</v>
      </c>
      <c r="G1479" s="6" t="s">
        <v>60</v>
      </c>
      <c r="H1479" s="6" t="s">
        <v>60</v>
      </c>
      <c r="I1479" s="60" t="s">
        <v>23972</v>
      </c>
      <c r="J1479" s="49" t="s">
        <v>23973</v>
      </c>
      <c r="K1479" s="6" t="s">
        <v>23974</v>
      </c>
      <c r="L1479" s="29">
        <f>IF($J$6="с учетом НДС",VLOOKUP(I1479,LEGEND!B:E,4,0)*(1-M1479),VLOOKUP(I1479,LEGEND!B:E,4,0)*(1-M1479)/1.2)</f>
        <v>4020</v>
      </c>
      <c r="M1479" s="57">
        <f>IF(AND(B1479&lt;&gt;"1_Электроинструмент",B1479&lt;&gt;"2_Садовая техника"),$J$5,IF($J$4&lt;=20%,$J$4,IFERROR(VLOOKUP(S1479,LEGEND!$L$2:$M$5,2,FALSE),$J$4)))</f>
        <v>0</v>
      </c>
      <c r="N1479" s="48" t="s">
        <v>60</v>
      </c>
      <c r="O1479" s="6" t="s">
        <v>42</v>
      </c>
      <c r="P1479" s="49" t="s">
        <v>66</v>
      </c>
      <c r="Q1479" s="49" t="s">
        <v>67</v>
      </c>
      <c r="R1479" s="6" t="s">
        <v>60</v>
      </c>
      <c r="S1479" s="49" t="s">
        <v>60</v>
      </c>
      <c r="T1479" s="73" t="str">
        <f>IF(_xlfn.XLOOKUP(I1479,LEGEND!B:B,LEGEND!H:H)&lt;&gt;"-",HYPERLINK(_xlfn.XLOOKUP(I1479,LEGEND!B:B,LEGEND!H:H),"link"),_xlfn.XLOOKUP(I1479,LEGEND!B:B,LEGEND!H:H))</f>
        <v>-</v>
      </c>
      <c r="U1479" s="73" t="str">
        <f>HYPERLINK(_xlfn.XLOOKUP(I1479,LEGEND!B:B,LEGEND!I:I))</f>
        <v>https://milwaukee-media-images.s3.amazonaws.com/hi/4932479042--Hero_1.jpg</v>
      </c>
      <c r="V1479" s="51" t="s">
        <v>23975</v>
      </c>
      <c r="W1479" s="63" t="s">
        <v>71</v>
      </c>
      <c r="X1479" s="64">
        <v>48</v>
      </c>
      <c r="Y1479" s="64">
        <v>83</v>
      </c>
      <c r="Z1479" s="64">
        <v>160</v>
      </c>
      <c r="AA1479" s="84">
        <v>0.156</v>
      </c>
      <c r="AB1479" s="85">
        <v>1</v>
      </c>
      <c r="AC1479" s="85">
        <v>1</v>
      </c>
    </row>
    <row r="1480" spans="1:29" ht="25.5">
      <c r="A1480" s="1"/>
      <c r="B1480" s="6" t="s">
        <v>8777</v>
      </c>
      <c r="C1480" s="6" t="s">
        <v>8778</v>
      </c>
      <c r="D1480" s="6" t="s">
        <v>8861</v>
      </c>
      <c r="E1480" s="49" t="s">
        <v>8862</v>
      </c>
      <c r="F1480" s="6" t="s">
        <v>60</v>
      </c>
      <c r="G1480" s="6" t="s">
        <v>60</v>
      </c>
      <c r="H1480" s="6" t="s">
        <v>60</v>
      </c>
      <c r="I1480" s="60" t="s">
        <v>23976</v>
      </c>
      <c r="J1480" s="49" t="s">
        <v>23977</v>
      </c>
      <c r="K1480" s="6" t="s">
        <v>23978</v>
      </c>
      <c r="L1480" s="29">
        <f>IF($J$6="с учетом НДС",VLOOKUP(I1480,LEGEND!B:E,4,0)*(1-M1480),VLOOKUP(I1480,LEGEND!B:E,4,0)*(1-M1480)/1.2)</f>
        <v>4150</v>
      </c>
      <c r="M1480" s="57">
        <f>IF(AND(B1480&lt;&gt;"1_Электроинструмент",B1480&lt;&gt;"2_Садовая техника"),$J$5,IF($J$4&lt;=20%,$J$4,IFERROR(VLOOKUP(S1480,LEGEND!$L$2:$M$5,2,FALSE),$J$4)))</f>
        <v>0</v>
      </c>
      <c r="N1480" s="48" t="s">
        <v>60</v>
      </c>
      <c r="O1480" s="6" t="s">
        <v>42</v>
      </c>
      <c r="P1480" s="49" t="s">
        <v>66</v>
      </c>
      <c r="Q1480" s="49" t="s">
        <v>67</v>
      </c>
      <c r="R1480" s="6" t="s">
        <v>60</v>
      </c>
      <c r="S1480" s="49" t="s">
        <v>60</v>
      </c>
      <c r="T1480" s="73" t="str">
        <f>IF(_xlfn.XLOOKUP(I1480,LEGEND!B:B,LEGEND!H:H)&lt;&gt;"-",HYPERLINK(_xlfn.XLOOKUP(I1480,LEGEND!B:B,LEGEND!H:H),"link"),_xlfn.XLOOKUP(I1480,LEGEND!B:B,LEGEND!H:H))</f>
        <v>-</v>
      </c>
      <c r="U1480" s="73" t="str">
        <f>HYPERLINK(_xlfn.XLOOKUP(I1480,LEGEND!B:B,LEGEND!I:I))</f>
        <v>https://milwaukee-media-images.s3.amazonaws.com/hi/4932479043--Hero_1.jpg</v>
      </c>
      <c r="V1480" s="51" t="s">
        <v>23979</v>
      </c>
      <c r="W1480" s="63" t="s">
        <v>71</v>
      </c>
      <c r="X1480" s="64">
        <v>48</v>
      </c>
      <c r="Y1480" s="64">
        <v>83</v>
      </c>
      <c r="Z1480" s="64">
        <v>160</v>
      </c>
      <c r="AA1480" s="84">
        <v>0.17799999999999999</v>
      </c>
      <c r="AB1480" s="85">
        <v>1</v>
      </c>
      <c r="AC1480" s="85">
        <v>1</v>
      </c>
    </row>
    <row r="1481" spans="1:29" ht="25.5">
      <c r="A1481" s="1"/>
      <c r="B1481" s="6" t="s">
        <v>8777</v>
      </c>
      <c r="C1481" s="6" t="s">
        <v>8778</v>
      </c>
      <c r="D1481" s="6" t="s">
        <v>8861</v>
      </c>
      <c r="E1481" s="49" t="s">
        <v>8862</v>
      </c>
      <c r="F1481" s="6" t="s">
        <v>60</v>
      </c>
      <c r="G1481" s="6" t="s">
        <v>60</v>
      </c>
      <c r="H1481" s="6" t="s">
        <v>60</v>
      </c>
      <c r="I1481" s="60" t="s">
        <v>23980</v>
      </c>
      <c r="J1481" s="49" t="s">
        <v>23981</v>
      </c>
      <c r="K1481" s="6" t="s">
        <v>23982</v>
      </c>
      <c r="L1481" s="29">
        <f>IF($J$6="с учетом НДС",VLOOKUP(I1481,LEGEND!B:E,4,0)*(1-M1481),VLOOKUP(I1481,LEGEND!B:E,4,0)*(1-M1481)/1.2)</f>
        <v>4290</v>
      </c>
      <c r="M1481" s="57">
        <f>IF(AND(B1481&lt;&gt;"1_Электроинструмент",B1481&lt;&gt;"2_Садовая техника"),$J$5,IF($J$4&lt;=20%,$J$4,IFERROR(VLOOKUP(S1481,LEGEND!$L$2:$M$5,2,FALSE),$J$4)))</f>
        <v>0</v>
      </c>
      <c r="N1481" s="48" t="s">
        <v>60</v>
      </c>
      <c r="O1481" s="6" t="s">
        <v>42</v>
      </c>
      <c r="P1481" s="49" t="s">
        <v>66</v>
      </c>
      <c r="Q1481" s="49" t="s">
        <v>67</v>
      </c>
      <c r="R1481" s="6" t="s">
        <v>60</v>
      </c>
      <c r="S1481" s="49" t="s">
        <v>60</v>
      </c>
      <c r="T1481" s="73" t="str">
        <f>IF(_xlfn.XLOOKUP(I1481,LEGEND!B:B,LEGEND!H:H)&lt;&gt;"-",HYPERLINK(_xlfn.XLOOKUP(I1481,LEGEND!B:B,LEGEND!H:H),"link"),_xlfn.XLOOKUP(I1481,LEGEND!B:B,LEGEND!H:H))</f>
        <v>-</v>
      </c>
      <c r="U1481" s="73" t="str">
        <f>HYPERLINK(_xlfn.XLOOKUP(I1481,LEGEND!B:B,LEGEND!I:I))</f>
        <v>https://milwaukee-media-images.s3.amazonaws.com/hi/4932479044--Hero_1.jpg</v>
      </c>
      <c r="V1481" s="51" t="s">
        <v>23983</v>
      </c>
      <c r="W1481" s="63" t="s">
        <v>71</v>
      </c>
      <c r="X1481" s="64">
        <v>83</v>
      </c>
      <c r="Y1481" s="64">
        <v>50</v>
      </c>
      <c r="Z1481" s="64">
        <v>168</v>
      </c>
      <c r="AA1481" s="84">
        <v>0.20599999999999999</v>
      </c>
      <c r="AB1481" s="85">
        <v>1</v>
      </c>
      <c r="AC1481" s="85">
        <v>1</v>
      </c>
    </row>
    <row r="1482" spans="1:29" ht="25.5">
      <c r="A1482" s="1"/>
      <c r="B1482" s="6" t="s">
        <v>8777</v>
      </c>
      <c r="C1482" s="6" t="s">
        <v>8778</v>
      </c>
      <c r="D1482" s="6" t="s">
        <v>8861</v>
      </c>
      <c r="E1482" s="49" t="s">
        <v>8862</v>
      </c>
      <c r="F1482" s="6" t="s">
        <v>60</v>
      </c>
      <c r="G1482" s="6" t="s">
        <v>60</v>
      </c>
      <c r="H1482" s="6" t="s">
        <v>60</v>
      </c>
      <c r="I1482" s="60" t="s">
        <v>23984</v>
      </c>
      <c r="J1482" s="49" t="s">
        <v>23985</v>
      </c>
      <c r="K1482" s="6" t="s">
        <v>23986</v>
      </c>
      <c r="L1482" s="29">
        <f>IF($J$6="с учетом НДС",VLOOKUP(I1482,LEGEND!B:E,4,0)*(1-M1482),VLOOKUP(I1482,LEGEND!B:E,4,0)*(1-M1482)/1.2)</f>
        <v>4420</v>
      </c>
      <c r="M1482" s="57">
        <f>IF(AND(B1482&lt;&gt;"1_Электроинструмент",B1482&lt;&gt;"2_Садовая техника"),$J$5,IF($J$4&lt;=20%,$J$4,IFERROR(VLOOKUP(S1482,LEGEND!$L$2:$M$5,2,FALSE),$J$4)))</f>
        <v>0</v>
      </c>
      <c r="N1482" s="48" t="s">
        <v>60</v>
      </c>
      <c r="O1482" s="6" t="s">
        <v>42</v>
      </c>
      <c r="P1482" s="49" t="s">
        <v>66</v>
      </c>
      <c r="Q1482" s="49" t="s">
        <v>67</v>
      </c>
      <c r="R1482" s="6" t="s">
        <v>60</v>
      </c>
      <c r="S1482" s="49" t="s">
        <v>60</v>
      </c>
      <c r="T1482" s="73" t="str">
        <f>IF(_xlfn.XLOOKUP(I1482,LEGEND!B:B,LEGEND!H:H)&lt;&gt;"-",HYPERLINK(_xlfn.XLOOKUP(I1482,LEGEND!B:B,LEGEND!H:H),"link"),_xlfn.XLOOKUP(I1482,LEGEND!B:B,LEGEND!H:H))</f>
        <v>-</v>
      </c>
      <c r="U1482" s="73" t="str">
        <f>HYPERLINK(_xlfn.XLOOKUP(I1482,LEGEND!B:B,LEGEND!I:I))</f>
        <v>https://milwaukee-media-images.s3.amazonaws.com/hi/4932479045--Hero_1.jpg</v>
      </c>
      <c r="V1482" s="51" t="s">
        <v>23987</v>
      </c>
      <c r="W1482" s="63" t="s">
        <v>71</v>
      </c>
      <c r="X1482" s="64">
        <v>83</v>
      </c>
      <c r="Y1482" s="64">
        <v>50</v>
      </c>
      <c r="Z1482" s="64">
        <v>163</v>
      </c>
      <c r="AA1482" s="84">
        <v>0.216</v>
      </c>
      <c r="AB1482" s="85">
        <v>1</v>
      </c>
      <c r="AC1482" s="85">
        <v>1</v>
      </c>
    </row>
    <row r="1483" spans="1:29" ht="25.5">
      <c r="A1483" s="1"/>
      <c r="B1483" s="6" t="s">
        <v>8777</v>
      </c>
      <c r="C1483" s="6" t="s">
        <v>8778</v>
      </c>
      <c r="D1483" s="6" t="s">
        <v>8861</v>
      </c>
      <c r="E1483" s="49" t="s">
        <v>8862</v>
      </c>
      <c r="F1483" s="6" t="s">
        <v>60</v>
      </c>
      <c r="G1483" s="6" t="s">
        <v>60</v>
      </c>
      <c r="H1483" s="6" t="s">
        <v>60</v>
      </c>
      <c r="I1483" s="60" t="s">
        <v>23988</v>
      </c>
      <c r="J1483" s="49" t="s">
        <v>23989</v>
      </c>
      <c r="K1483" s="6" t="s">
        <v>23990</v>
      </c>
      <c r="L1483" s="29">
        <f>IF($J$6="с учетом НДС",VLOOKUP(I1483,LEGEND!B:E,4,0)*(1-M1483),VLOOKUP(I1483,LEGEND!B:E,4,0)*(1-M1483)/1.2)</f>
        <v>4690</v>
      </c>
      <c r="M1483" s="57">
        <f>IF(AND(B1483&lt;&gt;"1_Электроинструмент",B1483&lt;&gt;"2_Садовая техника"),$J$5,IF($J$4&lt;=20%,$J$4,IFERROR(VLOOKUP(S1483,LEGEND!$L$2:$M$5,2,FALSE),$J$4)))</f>
        <v>0</v>
      </c>
      <c r="N1483" s="48" t="s">
        <v>60</v>
      </c>
      <c r="O1483" s="6" t="s">
        <v>42</v>
      </c>
      <c r="P1483" s="49" t="s">
        <v>66</v>
      </c>
      <c r="Q1483" s="49" t="s">
        <v>67</v>
      </c>
      <c r="R1483" s="6" t="s">
        <v>60</v>
      </c>
      <c r="S1483" s="49" t="s">
        <v>60</v>
      </c>
      <c r="T1483" s="73" t="str">
        <f>IF(_xlfn.XLOOKUP(I1483,LEGEND!B:B,LEGEND!H:H)&lt;&gt;"-",HYPERLINK(_xlfn.XLOOKUP(I1483,LEGEND!B:B,LEGEND!H:H),"link"),_xlfn.XLOOKUP(I1483,LEGEND!B:B,LEGEND!H:H))</f>
        <v>-</v>
      </c>
      <c r="U1483" s="73" t="str">
        <f>HYPERLINK(_xlfn.XLOOKUP(I1483,LEGEND!B:B,LEGEND!I:I))</f>
        <v>https://milwaukee-media-images.s3.amazonaws.com/hi/4932479046--Hero_1.jpg</v>
      </c>
      <c r="V1483" s="51" t="s">
        <v>23991</v>
      </c>
      <c r="W1483" s="63" t="s">
        <v>71</v>
      </c>
      <c r="X1483" s="64">
        <v>99</v>
      </c>
      <c r="Y1483" s="64">
        <v>68</v>
      </c>
      <c r="Z1483" s="64">
        <v>158</v>
      </c>
      <c r="AA1483" s="84">
        <v>0.24</v>
      </c>
      <c r="AB1483" s="85">
        <v>1</v>
      </c>
      <c r="AC1483" s="85">
        <v>1</v>
      </c>
    </row>
    <row r="1484" spans="1:29" ht="25.5">
      <c r="A1484" s="1"/>
      <c r="B1484" s="6" t="s">
        <v>8777</v>
      </c>
      <c r="C1484" s="6" t="s">
        <v>8778</v>
      </c>
      <c r="D1484" s="6" t="s">
        <v>8861</v>
      </c>
      <c r="E1484" s="49" t="s">
        <v>8862</v>
      </c>
      <c r="F1484" s="6" t="s">
        <v>60</v>
      </c>
      <c r="G1484" s="6" t="s">
        <v>60</v>
      </c>
      <c r="H1484" s="6" t="s">
        <v>60</v>
      </c>
      <c r="I1484" s="60" t="s">
        <v>23992</v>
      </c>
      <c r="J1484" s="49" t="s">
        <v>23993</v>
      </c>
      <c r="K1484" s="6" t="s">
        <v>23994</v>
      </c>
      <c r="L1484" s="29">
        <f>IF($J$6="с учетом НДС",VLOOKUP(I1484,LEGEND!B:E,4,0)*(1-M1484),VLOOKUP(I1484,LEGEND!B:E,4,0)*(1-M1484)/1.2)</f>
        <v>5100</v>
      </c>
      <c r="M1484" s="57">
        <f>IF(AND(B1484&lt;&gt;"1_Электроинструмент",B1484&lt;&gt;"2_Садовая техника"),$J$5,IF($J$4&lt;=20%,$J$4,IFERROR(VLOOKUP(S1484,LEGEND!$L$2:$M$5,2,FALSE),$J$4)))</f>
        <v>0</v>
      </c>
      <c r="N1484" s="48" t="s">
        <v>60</v>
      </c>
      <c r="O1484" s="6" t="s">
        <v>42</v>
      </c>
      <c r="P1484" s="49" t="s">
        <v>66</v>
      </c>
      <c r="Q1484" s="49" t="s">
        <v>67</v>
      </c>
      <c r="R1484" s="6" t="s">
        <v>60</v>
      </c>
      <c r="S1484" s="49" t="s">
        <v>60</v>
      </c>
      <c r="T1484" s="73" t="str">
        <f>IF(_xlfn.XLOOKUP(I1484,LEGEND!B:B,LEGEND!H:H)&lt;&gt;"-",HYPERLINK(_xlfn.XLOOKUP(I1484,LEGEND!B:B,LEGEND!H:H),"link"),_xlfn.XLOOKUP(I1484,LEGEND!B:B,LEGEND!H:H))</f>
        <v>-</v>
      </c>
      <c r="U1484" s="73" t="str">
        <f>HYPERLINK(_xlfn.XLOOKUP(I1484,LEGEND!B:B,LEGEND!I:I))</f>
        <v>https://milwaukee-media-images.s3.amazonaws.com/hi/4932479047--Hero_1.jpg</v>
      </c>
      <c r="V1484" s="51" t="s">
        <v>23995</v>
      </c>
      <c r="W1484" s="63" t="s">
        <v>71</v>
      </c>
      <c r="X1484" s="64">
        <v>100</v>
      </c>
      <c r="Y1484" s="64">
        <v>70</v>
      </c>
      <c r="Z1484" s="64">
        <v>160</v>
      </c>
      <c r="AA1484" s="84">
        <v>0.25</v>
      </c>
      <c r="AB1484" s="85">
        <v>1</v>
      </c>
      <c r="AC1484" s="85">
        <v>1</v>
      </c>
    </row>
    <row r="1485" spans="1:29" ht="25.5">
      <c r="A1485" s="1"/>
      <c r="B1485" s="6" t="s">
        <v>8777</v>
      </c>
      <c r="C1485" s="6" t="s">
        <v>8778</v>
      </c>
      <c r="D1485" s="6" t="s">
        <v>8861</v>
      </c>
      <c r="E1485" s="49" t="s">
        <v>8862</v>
      </c>
      <c r="F1485" s="6" t="s">
        <v>60</v>
      </c>
      <c r="G1485" s="6" t="s">
        <v>60</v>
      </c>
      <c r="H1485" s="6" t="s">
        <v>60</v>
      </c>
      <c r="I1485" s="60" t="s">
        <v>23996</v>
      </c>
      <c r="J1485" s="49" t="s">
        <v>23997</v>
      </c>
      <c r="K1485" s="6" t="s">
        <v>23998</v>
      </c>
      <c r="L1485" s="29">
        <f>IF($J$6="с учетом НДС",VLOOKUP(I1485,LEGEND!B:E,4,0)*(1-M1485),VLOOKUP(I1485,LEGEND!B:E,4,0)*(1-M1485)/1.2)</f>
        <v>5500</v>
      </c>
      <c r="M1485" s="57">
        <f>IF(AND(B1485&lt;&gt;"1_Электроинструмент",B1485&lt;&gt;"2_Садовая техника"),$J$5,IF($J$4&lt;=20%,$J$4,IFERROR(VLOOKUP(S1485,LEGEND!$L$2:$M$5,2,FALSE),$J$4)))</f>
        <v>0</v>
      </c>
      <c r="N1485" s="48" t="s">
        <v>60</v>
      </c>
      <c r="O1485" s="6" t="s">
        <v>42</v>
      </c>
      <c r="P1485" s="49" t="s">
        <v>66</v>
      </c>
      <c r="Q1485" s="49" t="s">
        <v>67</v>
      </c>
      <c r="R1485" s="6" t="s">
        <v>60</v>
      </c>
      <c r="S1485" s="49" t="s">
        <v>60</v>
      </c>
      <c r="T1485" s="73" t="str">
        <f>IF(_xlfn.XLOOKUP(I1485,LEGEND!B:B,LEGEND!H:H)&lt;&gt;"-",HYPERLINK(_xlfn.XLOOKUP(I1485,LEGEND!B:B,LEGEND!H:H),"link"),_xlfn.XLOOKUP(I1485,LEGEND!B:B,LEGEND!H:H))</f>
        <v>-</v>
      </c>
      <c r="U1485" s="73" t="str">
        <f>HYPERLINK(_xlfn.XLOOKUP(I1485,LEGEND!B:B,LEGEND!I:I))</f>
        <v>https://milwaukee-media-images.s3.amazonaws.com/hi/4932479048--Hero_1.jpg</v>
      </c>
      <c r="V1485" s="51" t="s">
        <v>23999</v>
      </c>
      <c r="W1485" s="63" t="s">
        <v>71</v>
      </c>
      <c r="X1485" s="64">
        <v>100</v>
      </c>
      <c r="Y1485" s="64">
        <v>50</v>
      </c>
      <c r="Z1485" s="64">
        <v>167</v>
      </c>
      <c r="AA1485" s="84">
        <v>0.27200000000000002</v>
      </c>
      <c r="AB1485" s="85">
        <v>1</v>
      </c>
      <c r="AC1485" s="85">
        <v>1</v>
      </c>
    </row>
    <row r="1486" spans="1:29" ht="25.5">
      <c r="A1486" s="1"/>
      <c r="B1486" s="6" t="s">
        <v>8777</v>
      </c>
      <c r="C1486" s="6" t="s">
        <v>8778</v>
      </c>
      <c r="D1486" s="6" t="s">
        <v>8861</v>
      </c>
      <c r="E1486" s="49" t="s">
        <v>8862</v>
      </c>
      <c r="F1486" s="6" t="s">
        <v>60</v>
      </c>
      <c r="G1486" s="6" t="s">
        <v>60</v>
      </c>
      <c r="H1486" s="6" t="s">
        <v>60</v>
      </c>
      <c r="I1486" s="60" t="s">
        <v>24000</v>
      </c>
      <c r="J1486" s="49" t="s">
        <v>24001</v>
      </c>
      <c r="K1486" s="6" t="s">
        <v>24002</v>
      </c>
      <c r="L1486" s="29">
        <f>IF($J$6="с учетом НДС",VLOOKUP(I1486,LEGEND!B:E,4,0)*(1-M1486),VLOOKUP(I1486,LEGEND!B:E,4,0)*(1-M1486)/1.2)</f>
        <v>5900</v>
      </c>
      <c r="M1486" s="57">
        <f>IF(AND(B1486&lt;&gt;"1_Электроинструмент",B1486&lt;&gt;"2_Садовая техника"),$J$5,IF($J$4&lt;=20%,$J$4,IFERROR(VLOOKUP(S1486,LEGEND!$L$2:$M$5,2,FALSE),$J$4)))</f>
        <v>0</v>
      </c>
      <c r="N1486" s="48" t="s">
        <v>60</v>
      </c>
      <c r="O1486" s="6" t="s">
        <v>42</v>
      </c>
      <c r="P1486" s="49" t="s">
        <v>66</v>
      </c>
      <c r="Q1486" s="49" t="s">
        <v>67</v>
      </c>
      <c r="R1486" s="6" t="s">
        <v>60</v>
      </c>
      <c r="S1486" s="49" t="s">
        <v>60</v>
      </c>
      <c r="T1486" s="73" t="str">
        <f>IF(_xlfn.XLOOKUP(I1486,LEGEND!B:B,LEGEND!H:H)&lt;&gt;"-",HYPERLINK(_xlfn.XLOOKUP(I1486,LEGEND!B:B,LEGEND!H:H),"link"),_xlfn.XLOOKUP(I1486,LEGEND!B:B,LEGEND!H:H))</f>
        <v>-</v>
      </c>
      <c r="U1486" s="73" t="str">
        <f>HYPERLINK(_xlfn.XLOOKUP(I1486,LEGEND!B:B,LEGEND!I:I))</f>
        <v>https://milwaukee-media-images.s3.amazonaws.com/hi/4932479049--Hero_1.jpg</v>
      </c>
      <c r="V1486" s="51" t="s">
        <v>24003</v>
      </c>
      <c r="W1486" s="63" t="s">
        <v>71</v>
      </c>
      <c r="X1486" s="64">
        <v>100</v>
      </c>
      <c r="Y1486" s="64">
        <v>60</v>
      </c>
      <c r="Z1486" s="64">
        <v>170</v>
      </c>
      <c r="AA1486" s="84">
        <v>0.27400000000000002</v>
      </c>
      <c r="AB1486" s="85">
        <v>1</v>
      </c>
      <c r="AC1486" s="85">
        <v>1</v>
      </c>
    </row>
    <row r="1487" spans="1:29" ht="25.5">
      <c r="A1487" s="1"/>
      <c r="B1487" s="6" t="s">
        <v>8777</v>
      </c>
      <c r="C1487" s="6" t="s">
        <v>8778</v>
      </c>
      <c r="D1487" s="6" t="s">
        <v>8861</v>
      </c>
      <c r="E1487" s="49" t="s">
        <v>8862</v>
      </c>
      <c r="F1487" s="6" t="s">
        <v>60</v>
      </c>
      <c r="G1487" s="6" t="s">
        <v>60</v>
      </c>
      <c r="H1487" s="6" t="s">
        <v>60</v>
      </c>
      <c r="I1487" s="60" t="s">
        <v>24004</v>
      </c>
      <c r="J1487" s="49" t="s">
        <v>24005</v>
      </c>
      <c r="K1487" s="6" t="s">
        <v>24006</v>
      </c>
      <c r="L1487" s="29">
        <f>IF($J$6="с учетом НДС",VLOOKUP(I1487,LEGEND!B:E,4,0)*(1-M1487),VLOOKUP(I1487,LEGEND!B:E,4,0)*(1-M1487)/1.2)</f>
        <v>6300</v>
      </c>
      <c r="M1487" s="57">
        <f>IF(AND(B1487&lt;&gt;"1_Электроинструмент",B1487&lt;&gt;"2_Садовая техника"),$J$5,IF($J$4&lt;=20%,$J$4,IFERROR(VLOOKUP(S1487,LEGEND!$L$2:$M$5,2,FALSE),$J$4)))</f>
        <v>0</v>
      </c>
      <c r="N1487" s="48" t="s">
        <v>60</v>
      </c>
      <c r="O1487" s="6" t="s">
        <v>42</v>
      </c>
      <c r="P1487" s="49" t="s">
        <v>66</v>
      </c>
      <c r="Q1487" s="49" t="s">
        <v>67</v>
      </c>
      <c r="R1487" s="6" t="s">
        <v>60</v>
      </c>
      <c r="S1487" s="49" t="s">
        <v>60</v>
      </c>
      <c r="T1487" s="73" t="str">
        <f>IF(_xlfn.XLOOKUP(I1487,LEGEND!B:B,LEGEND!H:H)&lt;&gt;"-",HYPERLINK(_xlfn.XLOOKUP(I1487,LEGEND!B:B,LEGEND!H:H),"link"),_xlfn.XLOOKUP(I1487,LEGEND!B:B,LEGEND!H:H))</f>
        <v>-</v>
      </c>
      <c r="U1487" s="73" t="str">
        <f>HYPERLINK(_xlfn.XLOOKUP(I1487,LEGEND!B:B,LEGEND!I:I))</f>
        <v>https://milwaukee-media-images.s3.amazonaws.com/hi/4932479050--Hero_1.jpg</v>
      </c>
      <c r="V1487" s="51" t="s">
        <v>24007</v>
      </c>
      <c r="W1487" s="63" t="s">
        <v>71</v>
      </c>
      <c r="X1487" s="64">
        <v>66</v>
      </c>
      <c r="Y1487" s="64">
        <v>100</v>
      </c>
      <c r="Z1487" s="64">
        <v>160</v>
      </c>
      <c r="AA1487" s="84">
        <v>0.28799999999999998</v>
      </c>
      <c r="AB1487" s="85">
        <v>1</v>
      </c>
      <c r="AC1487" s="85">
        <v>1</v>
      </c>
    </row>
    <row r="1488" spans="1:29" ht="25.5">
      <c r="A1488" s="1"/>
      <c r="B1488" s="6" t="s">
        <v>8777</v>
      </c>
      <c r="C1488" s="6" t="s">
        <v>8778</v>
      </c>
      <c r="D1488" s="6" t="s">
        <v>8861</v>
      </c>
      <c r="E1488" s="49" t="s">
        <v>8862</v>
      </c>
      <c r="F1488" s="6" t="s">
        <v>60</v>
      </c>
      <c r="G1488" s="6" t="s">
        <v>60</v>
      </c>
      <c r="H1488" s="6" t="s">
        <v>60</v>
      </c>
      <c r="I1488" s="60" t="s">
        <v>24008</v>
      </c>
      <c r="J1488" s="49" t="s">
        <v>24009</v>
      </c>
      <c r="K1488" s="6" t="s">
        <v>24010</v>
      </c>
      <c r="L1488" s="29">
        <f>IF($J$6="с учетом НДС",VLOOKUP(I1488,LEGEND!B:E,4,0)*(1-M1488),VLOOKUP(I1488,LEGEND!B:E,4,0)*(1-M1488)/1.2)</f>
        <v>7000</v>
      </c>
      <c r="M1488" s="57">
        <f>IF(AND(B1488&lt;&gt;"1_Электроинструмент",B1488&lt;&gt;"2_Садовая техника"),$J$5,IF($J$4&lt;=20%,$J$4,IFERROR(VLOOKUP(S1488,LEGEND!$L$2:$M$5,2,FALSE),$J$4)))</f>
        <v>0</v>
      </c>
      <c r="N1488" s="48" t="s">
        <v>60</v>
      </c>
      <c r="O1488" s="6" t="s">
        <v>42</v>
      </c>
      <c r="P1488" s="49" t="s">
        <v>66</v>
      </c>
      <c r="Q1488" s="49" t="s">
        <v>67</v>
      </c>
      <c r="R1488" s="6" t="s">
        <v>60</v>
      </c>
      <c r="S1488" s="49" t="s">
        <v>60</v>
      </c>
      <c r="T1488" s="73" t="str">
        <f>IF(_xlfn.XLOOKUP(I1488,LEGEND!B:B,LEGEND!H:H)&lt;&gt;"-",HYPERLINK(_xlfn.XLOOKUP(I1488,LEGEND!B:B,LEGEND!H:H),"link"),_xlfn.XLOOKUP(I1488,LEGEND!B:B,LEGEND!H:H))</f>
        <v>-</v>
      </c>
      <c r="U1488" s="73" t="str">
        <f>HYPERLINK(_xlfn.XLOOKUP(I1488,LEGEND!B:B,LEGEND!I:I))</f>
        <v>https://milwaukee-media-images.s3.amazonaws.com/hi/4932479051--Hero_1.jpg</v>
      </c>
      <c r="V1488" s="51" t="s">
        <v>24011</v>
      </c>
      <c r="W1488" s="63" t="s">
        <v>71</v>
      </c>
      <c r="X1488" s="64">
        <v>100</v>
      </c>
      <c r="Y1488" s="64">
        <v>65</v>
      </c>
      <c r="Z1488" s="64">
        <v>163</v>
      </c>
      <c r="AA1488" s="84">
        <v>0.32600000000000001</v>
      </c>
      <c r="AB1488" s="85">
        <v>1</v>
      </c>
      <c r="AC1488" s="85">
        <v>1</v>
      </c>
    </row>
    <row r="1489" spans="1:29" ht="25.5">
      <c r="A1489" s="1"/>
      <c r="B1489" s="6" t="s">
        <v>8777</v>
      </c>
      <c r="C1489" s="6" t="s">
        <v>8778</v>
      </c>
      <c r="D1489" s="6" t="s">
        <v>8861</v>
      </c>
      <c r="E1489" s="49" t="s">
        <v>8862</v>
      </c>
      <c r="F1489" s="6" t="s">
        <v>60</v>
      </c>
      <c r="G1489" s="6" t="s">
        <v>60</v>
      </c>
      <c r="H1489" s="6" t="s">
        <v>60</v>
      </c>
      <c r="I1489" s="60" t="s">
        <v>24012</v>
      </c>
      <c r="J1489" s="49" t="s">
        <v>24013</v>
      </c>
      <c r="K1489" s="6" t="s">
        <v>24014</v>
      </c>
      <c r="L1489" s="29">
        <f>IF($J$6="с учетом НДС",VLOOKUP(I1489,LEGEND!B:E,4,0)*(1-M1489),VLOOKUP(I1489,LEGEND!B:E,4,0)*(1-M1489)/1.2)</f>
        <v>7600</v>
      </c>
      <c r="M1489" s="57">
        <f>IF(AND(B1489&lt;&gt;"1_Электроинструмент",B1489&lt;&gt;"2_Садовая техника"),$J$5,IF($J$4&lt;=20%,$J$4,IFERROR(VLOOKUP(S1489,LEGEND!$L$2:$M$5,2,FALSE),$J$4)))</f>
        <v>0</v>
      </c>
      <c r="N1489" s="48" t="s">
        <v>60</v>
      </c>
      <c r="O1489" s="6" t="s">
        <v>42</v>
      </c>
      <c r="P1489" s="49" t="s">
        <v>66</v>
      </c>
      <c r="Q1489" s="49" t="s">
        <v>67</v>
      </c>
      <c r="R1489" s="6" t="s">
        <v>60</v>
      </c>
      <c r="S1489" s="49" t="s">
        <v>60</v>
      </c>
      <c r="T1489" s="73" t="str">
        <f>IF(_xlfn.XLOOKUP(I1489,LEGEND!B:B,LEGEND!H:H)&lt;&gt;"-",HYPERLINK(_xlfn.XLOOKUP(I1489,LEGEND!B:B,LEGEND!H:H),"link"),_xlfn.XLOOKUP(I1489,LEGEND!B:B,LEGEND!H:H))</f>
        <v>-</v>
      </c>
      <c r="U1489" s="73" t="str">
        <f>HYPERLINK(_xlfn.XLOOKUP(I1489,LEGEND!B:B,LEGEND!I:I))</f>
        <v>https://milwaukee-media-images.s3.amazonaws.com/hi/4932479052--Hero_1.jpg</v>
      </c>
      <c r="V1489" s="51" t="s">
        <v>24015</v>
      </c>
      <c r="W1489" s="63" t="s">
        <v>71</v>
      </c>
      <c r="X1489" s="64">
        <v>66</v>
      </c>
      <c r="Y1489" s="64">
        <v>100</v>
      </c>
      <c r="Z1489" s="64">
        <v>160</v>
      </c>
      <c r="AA1489" s="84">
        <v>0.34799999999999998</v>
      </c>
      <c r="AB1489" s="85">
        <v>1</v>
      </c>
      <c r="AC1489" s="85">
        <v>1</v>
      </c>
    </row>
    <row r="1490" spans="1:29" ht="25.5">
      <c r="A1490" s="1"/>
      <c r="B1490" s="6" t="s">
        <v>8777</v>
      </c>
      <c r="C1490" s="6" t="s">
        <v>8778</v>
      </c>
      <c r="D1490" s="6" t="s">
        <v>8861</v>
      </c>
      <c r="E1490" s="49" t="s">
        <v>8862</v>
      </c>
      <c r="F1490" s="6" t="s">
        <v>60</v>
      </c>
      <c r="G1490" s="6" t="s">
        <v>60</v>
      </c>
      <c r="H1490" s="6" t="s">
        <v>60</v>
      </c>
      <c r="I1490" s="60" t="s">
        <v>24016</v>
      </c>
      <c r="J1490" s="49" t="s">
        <v>24017</v>
      </c>
      <c r="K1490" s="6" t="s">
        <v>24018</v>
      </c>
      <c r="L1490" s="29">
        <f>IF($J$6="с учетом НДС",VLOOKUP(I1490,LEGEND!B:E,4,0)*(1-M1490),VLOOKUP(I1490,LEGEND!B:E,4,0)*(1-M1490)/1.2)</f>
        <v>8600</v>
      </c>
      <c r="M1490" s="57">
        <f>IF(AND(B1490&lt;&gt;"1_Электроинструмент",B1490&lt;&gt;"2_Садовая техника"),$J$5,IF($J$4&lt;=20%,$J$4,IFERROR(VLOOKUP(S1490,LEGEND!$L$2:$M$5,2,FALSE),$J$4)))</f>
        <v>0</v>
      </c>
      <c r="N1490" s="48" t="s">
        <v>60</v>
      </c>
      <c r="O1490" s="6" t="s">
        <v>42</v>
      </c>
      <c r="P1490" s="49" t="s">
        <v>66</v>
      </c>
      <c r="Q1490" s="49" t="s">
        <v>67</v>
      </c>
      <c r="R1490" s="6" t="s">
        <v>60</v>
      </c>
      <c r="S1490" s="49" t="s">
        <v>60</v>
      </c>
      <c r="T1490" s="73" t="str">
        <f>IF(_xlfn.XLOOKUP(I1490,LEGEND!B:B,LEGEND!H:H)&lt;&gt;"-",HYPERLINK(_xlfn.XLOOKUP(I1490,LEGEND!B:B,LEGEND!H:H),"link"),_xlfn.XLOOKUP(I1490,LEGEND!B:B,LEGEND!H:H))</f>
        <v>-</v>
      </c>
      <c r="U1490" s="73" t="str">
        <f>HYPERLINK(_xlfn.XLOOKUP(I1490,LEGEND!B:B,LEGEND!I:I))</f>
        <v>https://milwaukee-media-images.s3.amazonaws.com/hi/4932479053--Hero_1.jpg</v>
      </c>
      <c r="V1490" s="51" t="s">
        <v>24019</v>
      </c>
      <c r="W1490" s="63" t="s">
        <v>71</v>
      </c>
      <c r="X1490" s="64">
        <v>92</v>
      </c>
      <c r="Y1490" s="64">
        <v>127</v>
      </c>
      <c r="Z1490" s="64">
        <v>160</v>
      </c>
      <c r="AA1490" s="84">
        <v>0.40600000000000003</v>
      </c>
      <c r="AB1490" s="85">
        <v>1</v>
      </c>
      <c r="AC1490" s="85">
        <v>1</v>
      </c>
    </row>
    <row r="1491" spans="1:29" ht="25.5">
      <c r="A1491" s="1"/>
      <c r="B1491" s="6" t="s">
        <v>8777</v>
      </c>
      <c r="C1491" s="6" t="s">
        <v>8778</v>
      </c>
      <c r="D1491" s="6" t="s">
        <v>8861</v>
      </c>
      <c r="E1491" s="49" t="s">
        <v>8862</v>
      </c>
      <c r="F1491" s="6" t="s">
        <v>60</v>
      </c>
      <c r="G1491" s="6" t="s">
        <v>60</v>
      </c>
      <c r="H1491" s="6" t="s">
        <v>60</v>
      </c>
      <c r="I1491" s="60" t="s">
        <v>24020</v>
      </c>
      <c r="J1491" s="49" t="s">
        <v>24021</v>
      </c>
      <c r="K1491" s="6" t="s">
        <v>24022</v>
      </c>
      <c r="L1491" s="29">
        <f>IF($J$6="с учетом НДС",VLOOKUP(I1491,LEGEND!B:E,4,0)*(1-M1491),VLOOKUP(I1491,LEGEND!B:E,4,0)*(1-M1491)/1.2)</f>
        <v>9800</v>
      </c>
      <c r="M1491" s="57">
        <f>IF(AND(B1491&lt;&gt;"1_Электроинструмент",B1491&lt;&gt;"2_Садовая техника"),$J$5,IF($J$4&lt;=20%,$J$4,IFERROR(VLOOKUP(S1491,LEGEND!$L$2:$M$5,2,FALSE),$J$4)))</f>
        <v>0</v>
      </c>
      <c r="N1491" s="48" t="s">
        <v>60</v>
      </c>
      <c r="O1491" s="6" t="s">
        <v>42</v>
      </c>
      <c r="P1491" s="49" t="s">
        <v>66</v>
      </c>
      <c r="Q1491" s="49" t="s">
        <v>67</v>
      </c>
      <c r="R1491" s="6" t="s">
        <v>60</v>
      </c>
      <c r="S1491" s="49" t="s">
        <v>60</v>
      </c>
      <c r="T1491" s="73" t="str">
        <f>IF(_xlfn.XLOOKUP(I1491,LEGEND!B:B,LEGEND!H:H)&lt;&gt;"-",HYPERLINK(_xlfn.XLOOKUP(I1491,LEGEND!B:B,LEGEND!H:H),"link"),_xlfn.XLOOKUP(I1491,LEGEND!B:B,LEGEND!H:H))</f>
        <v>-</v>
      </c>
      <c r="U1491" s="73" t="str">
        <f>HYPERLINK(_xlfn.XLOOKUP(I1491,LEGEND!B:B,LEGEND!I:I))</f>
        <v>https://milwaukee-media-images.s3.amazonaws.com/hi/4932479054--Hero_1.jpg</v>
      </c>
      <c r="V1491" s="51" t="s">
        <v>24023</v>
      </c>
      <c r="W1491" s="63" t="s">
        <v>71</v>
      </c>
      <c r="X1491" s="64">
        <v>126</v>
      </c>
      <c r="Y1491" s="64">
        <v>93</v>
      </c>
      <c r="Z1491" s="64">
        <v>163</v>
      </c>
      <c r="AA1491" s="84">
        <v>0.45</v>
      </c>
      <c r="AB1491" s="85">
        <v>1</v>
      </c>
      <c r="AC1491" s="85">
        <v>1</v>
      </c>
    </row>
    <row r="1492" spans="1:29" ht="25.5">
      <c r="A1492" s="1"/>
      <c r="B1492" s="6" t="s">
        <v>8777</v>
      </c>
      <c r="C1492" s="6" t="s">
        <v>8778</v>
      </c>
      <c r="D1492" s="6" t="s">
        <v>8861</v>
      </c>
      <c r="E1492" s="49" t="s">
        <v>8862</v>
      </c>
      <c r="F1492" s="6" t="s">
        <v>60</v>
      </c>
      <c r="G1492" s="6" t="s">
        <v>60</v>
      </c>
      <c r="H1492" s="6" t="s">
        <v>60</v>
      </c>
      <c r="I1492" s="60" t="s">
        <v>24024</v>
      </c>
      <c r="J1492" s="49" t="s">
        <v>24025</v>
      </c>
      <c r="K1492" s="6" t="s">
        <v>24026</v>
      </c>
      <c r="L1492" s="29">
        <f>IF($J$6="с учетом НДС",VLOOKUP(I1492,LEGEND!B:E,4,0)*(1-M1492),VLOOKUP(I1492,LEGEND!B:E,4,0)*(1-M1492)/1.2)</f>
        <v>10100</v>
      </c>
      <c r="M1492" s="57">
        <f>IF(AND(B1492&lt;&gt;"1_Электроинструмент",B1492&lt;&gt;"2_Садовая техника"),$J$5,IF($J$4&lt;=20%,$J$4,IFERROR(VLOOKUP(S1492,LEGEND!$L$2:$M$5,2,FALSE),$J$4)))</f>
        <v>0</v>
      </c>
      <c r="N1492" s="48" t="s">
        <v>60</v>
      </c>
      <c r="O1492" s="6" t="s">
        <v>42</v>
      </c>
      <c r="P1492" s="49" t="s">
        <v>66</v>
      </c>
      <c r="Q1492" s="49" t="s">
        <v>67</v>
      </c>
      <c r="R1492" s="6" t="s">
        <v>60</v>
      </c>
      <c r="S1492" s="49" t="s">
        <v>60</v>
      </c>
      <c r="T1492" s="73" t="str">
        <f>IF(_xlfn.XLOOKUP(I1492,LEGEND!B:B,LEGEND!H:H)&lt;&gt;"-",HYPERLINK(_xlfn.XLOOKUP(I1492,LEGEND!B:B,LEGEND!H:H),"link"),_xlfn.XLOOKUP(I1492,LEGEND!B:B,LEGEND!H:H))</f>
        <v>-</v>
      </c>
      <c r="U1492" s="73" t="str">
        <f>HYPERLINK(_xlfn.XLOOKUP(I1492,LEGEND!B:B,LEGEND!I:I))</f>
        <v>https://milwaukee-media-images.s3.amazonaws.com/hi/4932479055--Hero_1.jpg</v>
      </c>
      <c r="V1492" s="51" t="s">
        <v>24027</v>
      </c>
      <c r="W1492" s="63" t="s">
        <v>71</v>
      </c>
      <c r="X1492" s="64">
        <v>92</v>
      </c>
      <c r="Y1492" s="64">
        <v>127</v>
      </c>
      <c r="Z1492" s="64">
        <v>160</v>
      </c>
      <c r="AA1492" s="84">
        <v>0.503</v>
      </c>
      <c r="AB1492" s="85">
        <v>1</v>
      </c>
      <c r="AC1492" s="85">
        <v>1</v>
      </c>
    </row>
    <row r="1493" spans="1:29" ht="25.5">
      <c r="A1493" s="1"/>
      <c r="B1493" s="6" t="s">
        <v>8777</v>
      </c>
      <c r="C1493" s="6" t="s">
        <v>8778</v>
      </c>
      <c r="D1493" s="6" t="s">
        <v>8861</v>
      </c>
      <c r="E1493" s="49" t="s">
        <v>8862</v>
      </c>
      <c r="F1493" s="6" t="s">
        <v>60</v>
      </c>
      <c r="G1493" s="6" t="s">
        <v>60</v>
      </c>
      <c r="H1493" s="6" t="s">
        <v>60</v>
      </c>
      <c r="I1493" s="60" t="s">
        <v>24028</v>
      </c>
      <c r="J1493" s="49" t="s">
        <v>24029</v>
      </c>
      <c r="K1493" s="6" t="s">
        <v>24030</v>
      </c>
      <c r="L1493" s="29">
        <f>IF($J$6="с учетом НДС",VLOOKUP(I1493,LEGEND!B:E,4,0)*(1-M1493),VLOOKUP(I1493,LEGEND!B:E,4,0)*(1-M1493)/1.2)</f>
        <v>10900</v>
      </c>
      <c r="M1493" s="57">
        <f>IF(AND(B1493&lt;&gt;"1_Электроинструмент",B1493&lt;&gt;"2_Садовая техника"),$J$5,IF($J$4&lt;=20%,$J$4,IFERROR(VLOOKUP(S1493,LEGEND!$L$2:$M$5,2,FALSE),$J$4)))</f>
        <v>0</v>
      </c>
      <c r="N1493" s="48" t="s">
        <v>60</v>
      </c>
      <c r="O1493" s="6" t="s">
        <v>42</v>
      </c>
      <c r="P1493" s="49" t="s">
        <v>66</v>
      </c>
      <c r="Q1493" s="49" t="s">
        <v>67</v>
      </c>
      <c r="R1493" s="6" t="s">
        <v>60</v>
      </c>
      <c r="S1493" s="49" t="s">
        <v>60</v>
      </c>
      <c r="T1493" s="73" t="str">
        <f>IF(_xlfn.XLOOKUP(I1493,LEGEND!B:B,LEGEND!H:H)&lt;&gt;"-",HYPERLINK(_xlfn.XLOOKUP(I1493,LEGEND!B:B,LEGEND!H:H),"link"),_xlfn.XLOOKUP(I1493,LEGEND!B:B,LEGEND!H:H))</f>
        <v>-</v>
      </c>
      <c r="U1493" s="73" t="str">
        <f>HYPERLINK(_xlfn.XLOOKUP(I1493,LEGEND!B:B,LEGEND!I:I))</f>
        <v>https://milwaukee-media-images.s3.amazonaws.com/hi/4932479056--Hero_1.jpg</v>
      </c>
      <c r="V1493" s="51" t="s">
        <v>24031</v>
      </c>
      <c r="W1493" s="63" t="s">
        <v>71</v>
      </c>
      <c r="X1493" s="64">
        <v>92</v>
      </c>
      <c r="Y1493" s="64">
        <v>127</v>
      </c>
      <c r="Z1493" s="64">
        <v>160</v>
      </c>
      <c r="AA1493" s="84">
        <v>0.55100000000000005</v>
      </c>
      <c r="AB1493" s="85">
        <v>1</v>
      </c>
      <c r="AC1493" s="85">
        <v>1</v>
      </c>
    </row>
    <row r="1494" spans="1:29" ht="25.5">
      <c r="A1494" s="1"/>
      <c r="B1494" s="6" t="s">
        <v>8777</v>
      </c>
      <c r="C1494" s="6" t="s">
        <v>8778</v>
      </c>
      <c r="D1494" s="6" t="s">
        <v>8861</v>
      </c>
      <c r="E1494" s="49" t="s">
        <v>8862</v>
      </c>
      <c r="F1494" s="6" t="s">
        <v>60</v>
      </c>
      <c r="G1494" s="6" t="s">
        <v>60</v>
      </c>
      <c r="H1494" s="6" t="s">
        <v>60</v>
      </c>
      <c r="I1494" s="60" t="s">
        <v>8863</v>
      </c>
      <c r="J1494" s="49" t="s">
        <v>8864</v>
      </c>
      <c r="K1494" s="6" t="s">
        <v>8865</v>
      </c>
      <c r="L1494" s="29">
        <f>IF($J$6="с учетом НДС",VLOOKUP(I1494,LEGEND!B:E,4,0)*(1-M1494),VLOOKUP(I1494,LEGEND!B:E,4,0)*(1-M1494)/1.2)</f>
        <v>14100</v>
      </c>
      <c r="M1494" s="57">
        <f>IF(AND(B1494&lt;&gt;"1_Электроинструмент",B1494&lt;&gt;"2_Садовая техника"),$J$5,IF($J$4&lt;=20%,$J$4,IFERROR(VLOOKUP(S1494,LEGEND!$L$2:$M$5,2,FALSE),$J$4)))</f>
        <v>0</v>
      </c>
      <c r="N1494" s="48" t="s">
        <v>60</v>
      </c>
      <c r="O1494" s="6" t="s">
        <v>42</v>
      </c>
      <c r="P1494" s="49" t="s">
        <v>66</v>
      </c>
      <c r="Q1494" s="49" t="s">
        <v>473</v>
      </c>
      <c r="R1494" s="6" t="s">
        <v>60</v>
      </c>
      <c r="S1494" s="49" t="s">
        <v>60</v>
      </c>
      <c r="T1494" s="73" t="str">
        <f>IF(_xlfn.XLOOKUP(I1494,LEGEND!B:B,LEGEND!H:H)&lt;&gt;"-",HYPERLINK(_xlfn.XLOOKUP(I1494,LEGEND!B:B,LEGEND!H:H),"link"),_xlfn.XLOOKUP(I1494,LEGEND!B:B,LEGEND!H:H))</f>
        <v>-</v>
      </c>
      <c r="U1494" s="73" t="str">
        <f>HYPERLINK(_xlfn.XLOOKUP(I1494,LEGEND!B:B,LEGEND!I:I))</f>
        <v>https://milwaukee-media-images.s3.amazonaws.com/hi/4932479057--Hero_1.jpg</v>
      </c>
      <c r="V1494" s="51" t="s">
        <v>8866</v>
      </c>
      <c r="W1494" s="63" t="s">
        <v>71</v>
      </c>
      <c r="X1494" s="64">
        <v>143</v>
      </c>
      <c r="Y1494" s="64">
        <v>120</v>
      </c>
      <c r="Z1494" s="64">
        <v>164</v>
      </c>
      <c r="AA1494" s="84">
        <v>0.71799999999999997</v>
      </c>
      <c r="AB1494" s="85">
        <v>1</v>
      </c>
      <c r="AC1494" s="85">
        <v>1</v>
      </c>
    </row>
    <row r="1495" spans="1:29" ht="25.5">
      <c r="A1495" s="1"/>
      <c r="B1495" s="6" t="s">
        <v>8777</v>
      </c>
      <c r="C1495" s="6" t="s">
        <v>8778</v>
      </c>
      <c r="D1495" s="6" t="s">
        <v>8861</v>
      </c>
      <c r="E1495" s="49" t="s">
        <v>8862</v>
      </c>
      <c r="F1495" s="6" t="s">
        <v>60</v>
      </c>
      <c r="G1495" s="6" t="s">
        <v>60</v>
      </c>
      <c r="H1495" s="6" t="s">
        <v>60</v>
      </c>
      <c r="I1495" s="60" t="s">
        <v>24032</v>
      </c>
      <c r="J1495" s="49" t="s">
        <v>24033</v>
      </c>
      <c r="K1495" s="6" t="s">
        <v>24034</v>
      </c>
      <c r="L1495" s="29">
        <f>IF($J$6="с учетом НДС",VLOOKUP(I1495,LEGEND!B:E,4,0)*(1-M1495),VLOOKUP(I1495,LEGEND!B:E,4,0)*(1-M1495)/1.2)</f>
        <v>14100</v>
      </c>
      <c r="M1495" s="57">
        <f>IF(AND(B1495&lt;&gt;"1_Электроинструмент",B1495&lt;&gt;"2_Садовая техника"),$J$5,IF($J$4&lt;=20%,$J$4,IFERROR(VLOOKUP(S1495,LEGEND!$L$2:$M$5,2,FALSE),$J$4)))</f>
        <v>0</v>
      </c>
      <c r="N1495" s="48" t="s">
        <v>60</v>
      </c>
      <c r="O1495" s="6" t="s">
        <v>42</v>
      </c>
      <c r="P1495" s="49" t="s">
        <v>66</v>
      </c>
      <c r="Q1495" s="49" t="s">
        <v>67</v>
      </c>
      <c r="R1495" s="6" t="s">
        <v>60</v>
      </c>
      <c r="S1495" s="49" t="s">
        <v>60</v>
      </c>
      <c r="T1495" s="73" t="str">
        <f>IF(_xlfn.XLOOKUP(I1495,LEGEND!B:B,LEGEND!H:H)&lt;&gt;"-",HYPERLINK(_xlfn.XLOOKUP(I1495,LEGEND!B:B,LEGEND!H:H),"link"),_xlfn.XLOOKUP(I1495,LEGEND!B:B,LEGEND!H:H))</f>
        <v>-</v>
      </c>
      <c r="U1495" s="73" t="str">
        <f>HYPERLINK(_xlfn.XLOOKUP(I1495,LEGEND!B:B,LEGEND!I:I))</f>
        <v>https://milwaukee-media-images.s3.amazonaws.com/hi/4932479058--Hero_1.jpg</v>
      </c>
      <c r="V1495" s="51" t="s">
        <v>24035</v>
      </c>
      <c r="W1495" s="63" t="s">
        <v>71</v>
      </c>
      <c r="X1495" s="64">
        <v>345</v>
      </c>
      <c r="Y1495" s="64">
        <v>280</v>
      </c>
      <c r="Z1495" s="64">
        <v>530</v>
      </c>
      <c r="AA1495" s="84">
        <v>0.65300000000000002</v>
      </c>
      <c r="AB1495" s="85">
        <v>1</v>
      </c>
      <c r="AC1495" s="85">
        <v>1</v>
      </c>
    </row>
    <row r="1496" spans="1:29" ht="25.5">
      <c r="A1496" s="1"/>
      <c r="B1496" s="6" t="s">
        <v>8777</v>
      </c>
      <c r="C1496" s="6" t="s">
        <v>8778</v>
      </c>
      <c r="D1496" s="6" t="s">
        <v>8861</v>
      </c>
      <c r="E1496" s="49" t="s">
        <v>8862</v>
      </c>
      <c r="F1496" s="6" t="s">
        <v>8867</v>
      </c>
      <c r="G1496" s="6" t="s">
        <v>60</v>
      </c>
      <c r="H1496" s="6" t="s">
        <v>60</v>
      </c>
      <c r="I1496" s="60" t="s">
        <v>11309</v>
      </c>
      <c r="J1496" s="49" t="s">
        <v>11310</v>
      </c>
      <c r="K1496" s="6" t="s">
        <v>11311</v>
      </c>
      <c r="L1496" s="29">
        <f>IF($J$6="с учетом НДС",VLOOKUP(I1496,LEGEND!B:E,4,0)*(1-M1496),VLOOKUP(I1496,LEGEND!B:E,4,0)*(1-M1496)/1.2)</f>
        <v>53</v>
      </c>
      <c r="M1496" s="57">
        <f>IF(AND(B1496&lt;&gt;"1_Электроинструмент",B1496&lt;&gt;"2_Садовая техника"),$J$5,IF($J$4&lt;=20%,$J$4,IFERROR(VLOOKUP(S1496,LEGEND!$L$2:$M$5,2,FALSE),$J$4)))</f>
        <v>0</v>
      </c>
      <c r="N1496" s="48" t="s">
        <v>60</v>
      </c>
      <c r="O1496" s="6" t="s">
        <v>60</v>
      </c>
      <c r="P1496" s="49" t="s">
        <v>66</v>
      </c>
      <c r="Q1496" s="49" t="s">
        <v>473</v>
      </c>
      <c r="R1496" s="6" t="s">
        <v>60</v>
      </c>
      <c r="S1496" s="49" t="s">
        <v>60</v>
      </c>
      <c r="T1496" s="73" t="str">
        <f>IF(_xlfn.XLOOKUP(I1496,LEGEND!B:B,LEGEND!H:H)&lt;&gt;"-",HYPERLINK(_xlfn.XLOOKUP(I1496,LEGEND!B:B,LEGEND!H:H),"link"),_xlfn.XLOOKUP(I1496,LEGEND!B:B,LEGEND!H:H))</f>
        <v>link</v>
      </c>
      <c r="U1496" s="73" t="str">
        <f>HYPERLINK(_xlfn.XLOOKUP(I1496,LEGEND!B:B,LEGEND!I:I))</f>
        <v>https://milwaukee-media-images.s3.amazonaws.com/hi/4932430466--Hero_1.jpg</v>
      </c>
      <c r="V1496" s="51" t="s">
        <v>11312</v>
      </c>
      <c r="W1496" s="63" t="s">
        <v>2678</v>
      </c>
      <c r="X1496" s="64">
        <v>40</v>
      </c>
      <c r="Y1496" s="64">
        <v>10</v>
      </c>
      <c r="Z1496" s="64">
        <v>10</v>
      </c>
      <c r="AA1496" s="84">
        <v>0.06</v>
      </c>
      <c r="AB1496" s="85">
        <v>1</v>
      </c>
      <c r="AC1496" s="85">
        <v>1</v>
      </c>
    </row>
    <row r="1497" spans="1:29" ht="38.25">
      <c r="A1497" s="1"/>
      <c r="B1497" s="6" t="s">
        <v>8777</v>
      </c>
      <c r="C1497" s="6" t="s">
        <v>8778</v>
      </c>
      <c r="D1497" s="6" t="s">
        <v>8861</v>
      </c>
      <c r="E1497" s="49" t="s">
        <v>8862</v>
      </c>
      <c r="F1497" s="6" t="s">
        <v>8867</v>
      </c>
      <c r="G1497" s="6" t="s">
        <v>60</v>
      </c>
      <c r="H1497" s="6" t="s">
        <v>60</v>
      </c>
      <c r="I1497" s="60" t="s">
        <v>9145</v>
      </c>
      <c r="J1497" s="49" t="s">
        <v>9146</v>
      </c>
      <c r="K1497" s="6" t="s">
        <v>9147</v>
      </c>
      <c r="L1497" s="29">
        <f>IF($J$6="с учетом НДС",VLOOKUP(I1497,LEGEND!B:E,4,0)*(1-M1497),VLOOKUP(I1497,LEGEND!B:E,4,0)*(1-M1497)/1.2)</f>
        <v>191</v>
      </c>
      <c r="M1497" s="57">
        <f>IF(AND(B1497&lt;&gt;"1_Электроинструмент",B1497&lt;&gt;"2_Садовая техника"),$J$5,IF($J$4&lt;=20%,$J$4,IFERROR(VLOOKUP(S1497,LEGEND!$L$2:$M$5,2,FALSE),$J$4)))</f>
        <v>0</v>
      </c>
      <c r="N1497" s="48" t="s">
        <v>60</v>
      </c>
      <c r="O1497" s="6" t="s">
        <v>42</v>
      </c>
      <c r="P1497" s="49" t="s">
        <v>66</v>
      </c>
      <c r="Q1497" s="49" t="s">
        <v>473</v>
      </c>
      <c r="R1497" s="6" t="s">
        <v>60</v>
      </c>
      <c r="S1497" s="49" t="s">
        <v>60</v>
      </c>
      <c r="T1497" s="73" t="str">
        <f>IF(_xlfn.XLOOKUP(I1497,LEGEND!B:B,LEGEND!H:H)&lt;&gt;"-",HYPERLINK(_xlfn.XLOOKUP(I1497,LEGEND!B:B,LEGEND!H:H),"link"),_xlfn.XLOOKUP(I1497,LEGEND!B:B,LEGEND!H:H))</f>
        <v>-</v>
      </c>
      <c r="U1497" s="73" t="str">
        <f>HYPERLINK(_xlfn.XLOOKUP(I1497,LEGEND!B:B,LEGEND!I:I))</f>
        <v>-</v>
      </c>
      <c r="V1497" s="51" t="s">
        <v>9148</v>
      </c>
      <c r="W1497" s="63" t="s">
        <v>71</v>
      </c>
      <c r="X1497" s="64">
        <v>10</v>
      </c>
      <c r="Y1497" s="64">
        <v>48</v>
      </c>
      <c r="Z1497" s="64">
        <v>142</v>
      </c>
      <c r="AA1497" s="84">
        <v>2.3E-2</v>
      </c>
      <c r="AB1497" s="85">
        <v>1</v>
      </c>
      <c r="AC1497" s="85">
        <v>1</v>
      </c>
    </row>
    <row r="1498" spans="1:29" ht="25.5">
      <c r="A1498" s="1"/>
      <c r="B1498" s="6" t="s">
        <v>8777</v>
      </c>
      <c r="C1498" s="6" t="s">
        <v>8778</v>
      </c>
      <c r="D1498" s="6" t="s">
        <v>8861</v>
      </c>
      <c r="E1498" s="49" t="s">
        <v>8862</v>
      </c>
      <c r="F1498" s="6" t="s">
        <v>8867</v>
      </c>
      <c r="G1498" s="6" t="s">
        <v>60</v>
      </c>
      <c r="H1498" s="6" t="s">
        <v>60</v>
      </c>
      <c r="I1498" s="60" t="s">
        <v>11313</v>
      </c>
      <c r="J1498" s="49" t="s">
        <v>11314</v>
      </c>
      <c r="K1498" s="6" t="s">
        <v>11315</v>
      </c>
      <c r="L1498" s="29">
        <f>IF($J$6="с учетом НДС",VLOOKUP(I1498,LEGEND!B:E,4,0)*(1-M1498),VLOOKUP(I1498,LEGEND!B:E,4,0)*(1-M1498)/1.2)</f>
        <v>191</v>
      </c>
      <c r="M1498" s="57">
        <f>IF(AND(B1498&lt;&gt;"1_Электроинструмент",B1498&lt;&gt;"2_Садовая техника"),$J$5,IF($J$4&lt;=20%,$J$4,IFERROR(VLOOKUP(S1498,LEGEND!$L$2:$M$5,2,FALSE),$J$4)))</f>
        <v>0</v>
      </c>
      <c r="N1498" s="48" t="s">
        <v>60</v>
      </c>
      <c r="O1498" s="6" t="s">
        <v>60</v>
      </c>
      <c r="P1498" s="49" t="s">
        <v>66</v>
      </c>
      <c r="Q1498" s="49" t="s">
        <v>67</v>
      </c>
      <c r="R1498" s="6" t="s">
        <v>60</v>
      </c>
      <c r="S1498" s="49" t="s">
        <v>60</v>
      </c>
      <c r="T1498" s="73" t="str">
        <f>IF(_xlfn.XLOOKUP(I1498,LEGEND!B:B,LEGEND!H:H)&lt;&gt;"-",HYPERLINK(_xlfn.XLOOKUP(I1498,LEGEND!B:B,LEGEND!H:H),"link"),_xlfn.XLOOKUP(I1498,LEGEND!B:B,LEGEND!H:H))</f>
        <v>-</v>
      </c>
      <c r="U1498" s="73" t="str">
        <f>HYPERLINK(_xlfn.XLOOKUP(I1498,LEGEND!B:B,LEGEND!I:I))</f>
        <v>https://milwaukee-media-images.s3.amazonaws.com/hi/49568010--Hero_1.jpg</v>
      </c>
      <c r="V1498" s="51" t="s">
        <v>11316</v>
      </c>
      <c r="W1498" s="63" t="s">
        <v>71</v>
      </c>
      <c r="X1498" s="64">
        <v>70</v>
      </c>
      <c r="Y1498" s="64">
        <v>47</v>
      </c>
      <c r="Z1498" s="64">
        <v>142</v>
      </c>
      <c r="AA1498" s="84">
        <v>2.1999999999999999E-2</v>
      </c>
      <c r="AB1498" s="85">
        <v>1</v>
      </c>
      <c r="AC1498" s="85">
        <v>1</v>
      </c>
    </row>
    <row r="1499" spans="1:29" ht="15">
      <c r="A1499" s="1"/>
      <c r="B1499" s="6" t="s">
        <v>8777</v>
      </c>
      <c r="C1499" s="6" t="s">
        <v>8778</v>
      </c>
      <c r="D1499" s="6" t="s">
        <v>8861</v>
      </c>
      <c r="E1499" s="49" t="s">
        <v>8862</v>
      </c>
      <c r="F1499" s="6" t="s">
        <v>8867</v>
      </c>
      <c r="G1499" s="6" t="s">
        <v>60</v>
      </c>
      <c r="H1499" s="6" t="s">
        <v>60</v>
      </c>
      <c r="I1499" s="60" t="s">
        <v>9213</v>
      </c>
      <c r="J1499" s="49" t="s">
        <v>9214</v>
      </c>
      <c r="K1499" s="6" t="s">
        <v>9215</v>
      </c>
      <c r="L1499" s="29">
        <f>IF($J$6="с учетом НДС",VLOOKUP(I1499,LEGEND!B:E,4,0)*(1-M1499),VLOOKUP(I1499,LEGEND!B:E,4,0)*(1-M1499)/1.2)</f>
        <v>305</v>
      </c>
      <c r="M1499" s="57">
        <f>IF(AND(B1499&lt;&gt;"1_Электроинструмент",B1499&lt;&gt;"2_Садовая техника"),$J$5,IF($J$4&lt;=20%,$J$4,IFERROR(VLOOKUP(S1499,LEGEND!$L$2:$M$5,2,FALSE),$J$4)))</f>
        <v>0</v>
      </c>
      <c r="N1499" s="48" t="s">
        <v>60</v>
      </c>
      <c r="O1499" s="6" t="s">
        <v>42</v>
      </c>
      <c r="P1499" s="49" t="s">
        <v>66</v>
      </c>
      <c r="Q1499" s="49" t="s">
        <v>473</v>
      </c>
      <c r="R1499" s="6" t="s">
        <v>60</v>
      </c>
      <c r="S1499" s="49" t="s">
        <v>60</v>
      </c>
      <c r="T1499" s="73" t="str">
        <f>IF(_xlfn.XLOOKUP(I1499,LEGEND!B:B,LEGEND!H:H)&lt;&gt;"-",HYPERLINK(_xlfn.XLOOKUP(I1499,LEGEND!B:B,LEGEND!H:H),"link"),_xlfn.XLOOKUP(I1499,LEGEND!B:B,LEGEND!H:H))</f>
        <v>-</v>
      </c>
      <c r="U1499" s="73" t="str">
        <f>HYPERLINK(_xlfn.XLOOKUP(I1499,LEGEND!B:B,LEGEND!I:I))</f>
        <v>-</v>
      </c>
      <c r="V1499" s="51" t="s">
        <v>9216</v>
      </c>
      <c r="W1499" s="63" t="s">
        <v>71</v>
      </c>
      <c r="X1499" s="64">
        <v>142</v>
      </c>
      <c r="Y1499" s="64">
        <v>47</v>
      </c>
      <c r="Z1499" s="64">
        <v>10</v>
      </c>
      <c r="AA1499" s="84">
        <v>3.1E-2</v>
      </c>
      <c r="AB1499" s="85">
        <v>1</v>
      </c>
      <c r="AC1499" s="85">
        <v>1</v>
      </c>
    </row>
    <row r="1500" spans="1:29" ht="25.5">
      <c r="A1500" s="1"/>
      <c r="B1500" s="6" t="s">
        <v>8777</v>
      </c>
      <c r="C1500" s="6" t="s">
        <v>8778</v>
      </c>
      <c r="D1500" s="6" t="s">
        <v>8861</v>
      </c>
      <c r="E1500" s="49" t="s">
        <v>8862</v>
      </c>
      <c r="F1500" s="6" t="s">
        <v>8867</v>
      </c>
      <c r="G1500" s="6" t="s">
        <v>60</v>
      </c>
      <c r="H1500" s="6" t="s">
        <v>60</v>
      </c>
      <c r="I1500" s="60" t="s">
        <v>11317</v>
      </c>
      <c r="J1500" s="49" t="s">
        <v>11318</v>
      </c>
      <c r="K1500" s="6" t="s">
        <v>11319</v>
      </c>
      <c r="L1500" s="29">
        <f>IF($J$6="с учетом НДС",VLOOKUP(I1500,LEGEND!B:E,4,0)*(1-M1500),VLOOKUP(I1500,LEGEND!B:E,4,0)*(1-M1500)/1.2)</f>
        <v>369</v>
      </c>
      <c r="M1500" s="57">
        <f>IF(AND(B1500&lt;&gt;"1_Электроинструмент",B1500&lt;&gt;"2_Садовая техника"),$J$5,IF($J$4&lt;=20%,$J$4,IFERROR(VLOOKUP(S1500,LEGEND!$L$2:$M$5,2,FALSE),$J$4)))</f>
        <v>0</v>
      </c>
      <c r="N1500" s="48" t="s">
        <v>60</v>
      </c>
      <c r="O1500" s="6" t="s">
        <v>60</v>
      </c>
      <c r="P1500" s="49" t="s">
        <v>66</v>
      </c>
      <c r="Q1500" s="49" t="s">
        <v>67</v>
      </c>
      <c r="R1500" s="6" t="s">
        <v>60</v>
      </c>
      <c r="S1500" s="49" t="s">
        <v>60</v>
      </c>
      <c r="T1500" s="73" t="str">
        <f>IF(_xlfn.XLOOKUP(I1500,LEGEND!B:B,LEGEND!H:H)&lt;&gt;"-",HYPERLINK(_xlfn.XLOOKUP(I1500,LEGEND!B:B,LEGEND!H:H),"link"),_xlfn.XLOOKUP(I1500,LEGEND!B:B,LEGEND!H:H))</f>
        <v>-</v>
      </c>
      <c r="U1500" s="73" t="str">
        <f>HYPERLINK(_xlfn.XLOOKUP(I1500,LEGEND!B:B,LEGEND!I:I))</f>
        <v>https://milwaukee-media-images.s3.amazonaws.com/hi/4932464940--Hero_1.jpg</v>
      </c>
      <c r="V1500" s="51" t="s">
        <v>11320</v>
      </c>
      <c r="W1500" s="63" t="s">
        <v>71</v>
      </c>
      <c r="X1500" s="64">
        <v>171</v>
      </c>
      <c r="Y1500" s="64">
        <v>47</v>
      </c>
      <c r="Z1500" s="64">
        <v>7</v>
      </c>
      <c r="AA1500" s="84">
        <v>2.9000000000000001E-2</v>
      </c>
      <c r="AB1500" s="85">
        <v>1</v>
      </c>
      <c r="AC1500" s="85">
        <v>1</v>
      </c>
    </row>
    <row r="1501" spans="1:29" ht="51">
      <c r="A1501" s="1"/>
      <c r="B1501" s="6" t="s">
        <v>8777</v>
      </c>
      <c r="C1501" s="6" t="s">
        <v>8778</v>
      </c>
      <c r="D1501" s="6" t="s">
        <v>8861</v>
      </c>
      <c r="E1501" s="49" t="s">
        <v>8862</v>
      </c>
      <c r="F1501" s="6" t="s">
        <v>8867</v>
      </c>
      <c r="G1501" s="6" t="s">
        <v>60</v>
      </c>
      <c r="H1501" s="6" t="s">
        <v>60</v>
      </c>
      <c r="I1501" s="60" t="s">
        <v>8961</v>
      </c>
      <c r="J1501" s="49" t="s">
        <v>8962</v>
      </c>
      <c r="K1501" s="6" t="s">
        <v>8963</v>
      </c>
      <c r="L1501" s="29">
        <f>IF($J$6="с учетом НДС",VLOOKUP(I1501,LEGEND!B:E,4,0)*(1-M1501),VLOOKUP(I1501,LEGEND!B:E,4,0)*(1-M1501)/1.2)</f>
        <v>384</v>
      </c>
      <c r="M1501" s="57">
        <f>IF(AND(B1501&lt;&gt;"1_Электроинструмент",B1501&lt;&gt;"2_Садовая техника"),$J$5,IF($J$4&lt;=20%,$J$4,IFERROR(VLOOKUP(S1501,LEGEND!$L$2:$M$5,2,FALSE),$J$4)))</f>
        <v>0</v>
      </c>
      <c r="N1501" s="48" t="s">
        <v>60</v>
      </c>
      <c r="O1501" s="6" t="s">
        <v>42</v>
      </c>
      <c r="P1501" s="49" t="s">
        <v>66</v>
      </c>
      <c r="Q1501" s="49" t="s">
        <v>473</v>
      </c>
      <c r="R1501" s="6" t="s">
        <v>60</v>
      </c>
      <c r="S1501" s="49" t="s">
        <v>60</v>
      </c>
      <c r="T1501" s="73" t="str">
        <f>IF(_xlfn.XLOOKUP(I1501,LEGEND!B:B,LEGEND!H:H)&lt;&gt;"-",HYPERLINK(_xlfn.XLOOKUP(I1501,LEGEND!B:B,LEGEND!H:H),"link"),_xlfn.XLOOKUP(I1501,LEGEND!B:B,LEGEND!H:H))</f>
        <v>-</v>
      </c>
      <c r="U1501" s="73" t="str">
        <f>HYPERLINK(_xlfn.XLOOKUP(I1501,LEGEND!B:B,LEGEND!I:I))</f>
        <v>https://milwaukee-media-images.s3.amazonaws.com/hi/4932479469--Hero_1.jpg</v>
      </c>
      <c r="V1501" s="51" t="s">
        <v>8964</v>
      </c>
      <c r="W1501" s="63" t="s">
        <v>71</v>
      </c>
      <c r="X1501" s="64">
        <v>10</v>
      </c>
      <c r="Y1501" s="64">
        <v>48</v>
      </c>
      <c r="Z1501" s="64">
        <v>142</v>
      </c>
      <c r="AA1501" s="84">
        <v>2.1000000000000001E-2</v>
      </c>
      <c r="AB1501" s="85">
        <v>1</v>
      </c>
      <c r="AC1501" s="85">
        <v>1</v>
      </c>
    </row>
    <row r="1502" spans="1:29" ht="38.25">
      <c r="A1502" s="1"/>
      <c r="B1502" s="6" t="s">
        <v>8777</v>
      </c>
      <c r="C1502" s="6" t="s">
        <v>8778</v>
      </c>
      <c r="D1502" s="6" t="s">
        <v>8861</v>
      </c>
      <c r="E1502" s="49" t="s">
        <v>8862</v>
      </c>
      <c r="F1502" s="6" t="s">
        <v>8867</v>
      </c>
      <c r="G1502" s="6" t="s">
        <v>60</v>
      </c>
      <c r="H1502" s="6" t="s">
        <v>60</v>
      </c>
      <c r="I1502" s="60" t="s">
        <v>11321</v>
      </c>
      <c r="J1502" s="49" t="s">
        <v>11322</v>
      </c>
      <c r="K1502" s="6" t="s">
        <v>11323</v>
      </c>
      <c r="L1502" s="29">
        <f>IF($J$6="с учетом НДС",VLOOKUP(I1502,LEGEND!B:E,4,0)*(1-M1502),VLOOKUP(I1502,LEGEND!B:E,4,0)*(1-M1502)/1.2)</f>
        <v>384</v>
      </c>
      <c r="M1502" s="57">
        <f>IF(AND(B1502&lt;&gt;"1_Электроинструмент",B1502&lt;&gt;"2_Садовая техника"),$J$5,IF($J$4&lt;=20%,$J$4,IFERROR(VLOOKUP(S1502,LEGEND!$L$2:$M$5,2,FALSE),$J$4)))</f>
        <v>0</v>
      </c>
      <c r="N1502" s="48" t="s">
        <v>60</v>
      </c>
      <c r="O1502" s="6" t="s">
        <v>60</v>
      </c>
      <c r="P1502" s="49" t="s">
        <v>66</v>
      </c>
      <c r="Q1502" s="49" t="s">
        <v>67</v>
      </c>
      <c r="R1502" s="6" t="s">
        <v>60</v>
      </c>
      <c r="S1502" s="49" t="s">
        <v>60</v>
      </c>
      <c r="T1502" s="73" t="str">
        <f>IF(_xlfn.XLOOKUP(I1502,LEGEND!B:B,LEGEND!H:H)&lt;&gt;"-",HYPERLINK(_xlfn.XLOOKUP(I1502,LEGEND!B:B,LEGEND!H:H),"link"),_xlfn.XLOOKUP(I1502,LEGEND!B:B,LEGEND!H:H))</f>
        <v>-</v>
      </c>
      <c r="U1502" s="73" t="str">
        <f>HYPERLINK(_xlfn.XLOOKUP(I1502,LEGEND!B:B,LEGEND!I:I))</f>
        <v>https://milwaukee-media-images.s3.amazonaws.com/hi/49568000--Hero_1.jpg</v>
      </c>
      <c r="V1502" s="51" t="s">
        <v>11324</v>
      </c>
      <c r="W1502" s="63" t="s">
        <v>71</v>
      </c>
      <c r="X1502" s="64">
        <v>146</v>
      </c>
      <c r="Y1502" s="64">
        <v>48</v>
      </c>
      <c r="Z1502" s="64">
        <v>4</v>
      </c>
      <c r="AA1502" s="84">
        <v>2.5000000000000001E-2</v>
      </c>
      <c r="AB1502" s="85">
        <v>1</v>
      </c>
      <c r="AC1502" s="85">
        <v>1</v>
      </c>
    </row>
    <row r="1503" spans="1:29" ht="25.5">
      <c r="A1503" s="1"/>
      <c r="B1503" s="6" t="s">
        <v>8777</v>
      </c>
      <c r="C1503" s="6" t="s">
        <v>8778</v>
      </c>
      <c r="D1503" s="6" t="s">
        <v>8861</v>
      </c>
      <c r="E1503" s="49" t="s">
        <v>8862</v>
      </c>
      <c r="F1503" s="6" t="s">
        <v>8867</v>
      </c>
      <c r="G1503" s="6" t="s">
        <v>60</v>
      </c>
      <c r="H1503" s="6" t="s">
        <v>60</v>
      </c>
      <c r="I1503" s="60" t="s">
        <v>8932</v>
      </c>
      <c r="J1503" s="49" t="s">
        <v>8933</v>
      </c>
      <c r="K1503" s="6" t="s">
        <v>8934</v>
      </c>
      <c r="L1503" s="29">
        <f>IF($J$6="с учетом НДС",VLOOKUP(I1503,LEGEND!B:E,4,0)*(1-M1503),VLOOKUP(I1503,LEGEND!B:E,4,0)*(1-M1503)/1.2)</f>
        <v>530</v>
      </c>
      <c r="M1503" s="57">
        <f>IF(AND(B1503&lt;&gt;"1_Электроинструмент",B1503&lt;&gt;"2_Садовая техника"),$J$5,IF($J$4&lt;=20%,$J$4,IFERROR(VLOOKUP(S1503,LEGEND!$L$2:$M$5,2,FALSE),$J$4)))</f>
        <v>0</v>
      </c>
      <c r="N1503" s="48" t="s">
        <v>60</v>
      </c>
      <c r="O1503" s="6" t="s">
        <v>42</v>
      </c>
      <c r="P1503" s="49" t="s">
        <v>66</v>
      </c>
      <c r="Q1503" s="49" t="s">
        <v>473</v>
      </c>
      <c r="R1503" s="6" t="s">
        <v>60</v>
      </c>
      <c r="S1503" s="49" t="s">
        <v>60</v>
      </c>
      <c r="T1503" s="73" t="str">
        <f>IF(_xlfn.XLOOKUP(I1503,LEGEND!B:B,LEGEND!H:H)&lt;&gt;"-",HYPERLINK(_xlfn.XLOOKUP(I1503,LEGEND!B:B,LEGEND!H:H),"link"),_xlfn.XLOOKUP(I1503,LEGEND!B:B,LEGEND!H:H))</f>
        <v>-</v>
      </c>
      <c r="U1503" s="73" t="str">
        <f>HYPERLINK(_xlfn.XLOOKUP(I1503,LEGEND!B:B,LEGEND!I:I))</f>
        <v>https://milwaukee-media-images.s3.amazonaws.com/hi/4932479465--Hero_1.jpg</v>
      </c>
      <c r="V1503" s="51" t="s">
        <v>8935</v>
      </c>
      <c r="W1503" s="63" t="s">
        <v>71</v>
      </c>
      <c r="X1503" s="64">
        <v>199</v>
      </c>
      <c r="Y1503" s="64">
        <v>64</v>
      </c>
      <c r="Z1503" s="64">
        <v>32</v>
      </c>
      <c r="AA1503" s="84">
        <v>0.09</v>
      </c>
      <c r="AB1503" s="85">
        <v>1</v>
      </c>
      <c r="AC1503" s="85">
        <v>1</v>
      </c>
    </row>
    <row r="1504" spans="1:29" ht="25.5">
      <c r="A1504" s="1"/>
      <c r="B1504" s="6" t="s">
        <v>8777</v>
      </c>
      <c r="C1504" s="6" t="s">
        <v>8778</v>
      </c>
      <c r="D1504" s="6" t="s">
        <v>8861</v>
      </c>
      <c r="E1504" s="49" t="s">
        <v>8862</v>
      </c>
      <c r="F1504" s="6" t="s">
        <v>8867</v>
      </c>
      <c r="G1504" s="6" t="s">
        <v>60</v>
      </c>
      <c r="H1504" s="6" t="s">
        <v>60</v>
      </c>
      <c r="I1504" s="60" t="s">
        <v>11325</v>
      </c>
      <c r="J1504" s="49" t="s">
        <v>11326</v>
      </c>
      <c r="K1504" s="6" t="s">
        <v>11327</v>
      </c>
      <c r="L1504" s="29">
        <f>IF($J$6="с учетом НДС",VLOOKUP(I1504,LEGEND!B:E,4,0)*(1-M1504),VLOOKUP(I1504,LEGEND!B:E,4,0)*(1-M1504)/1.2)</f>
        <v>530</v>
      </c>
      <c r="M1504" s="57">
        <f>IF(AND(B1504&lt;&gt;"1_Электроинструмент",B1504&lt;&gt;"2_Садовая техника"),$J$5,IF($J$4&lt;=20%,$J$4,IFERROR(VLOOKUP(S1504,LEGEND!$L$2:$M$5,2,FALSE),$J$4)))</f>
        <v>0</v>
      </c>
      <c r="N1504" s="48" t="s">
        <v>60</v>
      </c>
      <c r="O1504" s="6" t="s">
        <v>60</v>
      </c>
      <c r="P1504" s="49" t="s">
        <v>66</v>
      </c>
      <c r="Q1504" s="49" t="s">
        <v>67</v>
      </c>
      <c r="R1504" s="6" t="s">
        <v>60</v>
      </c>
      <c r="S1504" s="49" t="s">
        <v>60</v>
      </c>
      <c r="T1504" s="73" t="str">
        <f>IF(_xlfn.XLOOKUP(I1504,LEGEND!B:B,LEGEND!H:H)&lt;&gt;"-",HYPERLINK(_xlfn.XLOOKUP(I1504,LEGEND!B:B,LEGEND!H:H),"link"),_xlfn.XLOOKUP(I1504,LEGEND!B:B,LEGEND!H:H))</f>
        <v>-</v>
      </c>
      <c r="U1504" s="73" t="str">
        <f>HYPERLINK(_xlfn.XLOOKUP(I1504,LEGEND!B:B,LEGEND!I:I))</f>
        <v>https://milwaukee-media-images.s3.amazonaws.com/hi/49567010--Hero_1.jpg</v>
      </c>
      <c r="V1504" s="51" t="s">
        <v>11328</v>
      </c>
      <c r="W1504" s="63" t="s">
        <v>71</v>
      </c>
      <c r="X1504" s="64">
        <v>204</v>
      </c>
      <c r="Y1504" s="64">
        <v>74</v>
      </c>
      <c r="Z1504" s="64">
        <v>28</v>
      </c>
      <c r="AA1504" s="84">
        <v>0.11</v>
      </c>
      <c r="AB1504" s="85">
        <v>1</v>
      </c>
      <c r="AC1504" s="85">
        <v>1</v>
      </c>
    </row>
    <row r="1505" spans="1:29" ht="25.5">
      <c r="A1505" s="1"/>
      <c r="B1505" s="6" t="s">
        <v>8777</v>
      </c>
      <c r="C1505" s="6" t="s">
        <v>8778</v>
      </c>
      <c r="D1505" s="6" t="s">
        <v>8861</v>
      </c>
      <c r="E1505" s="49" t="s">
        <v>8862</v>
      </c>
      <c r="F1505" s="6" t="s">
        <v>8867</v>
      </c>
      <c r="G1505" s="6" t="s">
        <v>60</v>
      </c>
      <c r="H1505" s="6" t="s">
        <v>60</v>
      </c>
      <c r="I1505" s="60" t="s">
        <v>24193</v>
      </c>
      <c r="J1505" s="49" t="s">
        <v>24194</v>
      </c>
      <c r="K1505" s="6" t="s">
        <v>24195</v>
      </c>
      <c r="L1505" s="29">
        <f>IF($J$6="с учетом НДС",VLOOKUP(I1505,LEGEND!B:E,4,0)*(1-M1505),VLOOKUP(I1505,LEGEND!B:E,4,0)*(1-M1505)/1.2)</f>
        <v>550</v>
      </c>
      <c r="M1505" s="57">
        <f>IF(AND(B1505&lt;&gt;"1_Электроинструмент",B1505&lt;&gt;"2_Садовая техника"),$J$5,IF($J$4&lt;=20%,$J$4,IFERROR(VLOOKUP(S1505,LEGEND!$L$2:$M$5,2,FALSE),$J$4)))</f>
        <v>0</v>
      </c>
      <c r="N1505" s="48" t="s">
        <v>60</v>
      </c>
      <c r="O1505" s="6" t="s">
        <v>60</v>
      </c>
      <c r="P1505" s="49" t="s">
        <v>1556</v>
      </c>
      <c r="Q1505" s="49" t="s">
        <v>473</v>
      </c>
      <c r="R1505" s="6" t="s">
        <v>60</v>
      </c>
      <c r="S1505" s="49" t="s">
        <v>60</v>
      </c>
      <c r="T1505" s="73" t="str">
        <f>IF(_xlfn.XLOOKUP(I1505,LEGEND!B:B,LEGEND!H:H)&lt;&gt;"-",HYPERLINK(_xlfn.XLOOKUP(I1505,LEGEND!B:B,LEGEND!H:H),"link"),_xlfn.XLOOKUP(I1505,LEGEND!B:B,LEGEND!H:H))</f>
        <v>-</v>
      </c>
      <c r="U1505" s="73" t="str">
        <f>HYPERLINK(_xlfn.XLOOKUP(I1505,LEGEND!B:B,LEGEND!I:I))</f>
        <v>-</v>
      </c>
      <c r="V1505" s="51" t="s">
        <v>24196</v>
      </c>
      <c r="W1505" s="63" t="s">
        <v>71</v>
      </c>
      <c r="X1505" s="64">
        <v>180</v>
      </c>
      <c r="Y1505" s="64">
        <v>50</v>
      </c>
      <c r="Z1505" s="64">
        <v>10</v>
      </c>
      <c r="AA1505" s="84">
        <v>0.03</v>
      </c>
      <c r="AB1505" s="85">
        <v>1</v>
      </c>
      <c r="AC1505" s="85">
        <v>1</v>
      </c>
    </row>
    <row r="1506" spans="1:29" ht="25.5">
      <c r="A1506" s="1"/>
      <c r="B1506" s="6" t="s">
        <v>8777</v>
      </c>
      <c r="C1506" s="6" t="s">
        <v>8778</v>
      </c>
      <c r="D1506" s="6" t="s">
        <v>8861</v>
      </c>
      <c r="E1506" s="49" t="s">
        <v>8862</v>
      </c>
      <c r="F1506" s="6" t="s">
        <v>8867</v>
      </c>
      <c r="G1506" s="6" t="s">
        <v>60</v>
      </c>
      <c r="H1506" s="6" t="s">
        <v>60</v>
      </c>
      <c r="I1506" s="60" t="s">
        <v>11329</v>
      </c>
      <c r="J1506" s="49" t="s">
        <v>11330</v>
      </c>
      <c r="K1506" s="6" t="s">
        <v>11331</v>
      </c>
      <c r="L1506" s="29">
        <f>IF($J$6="с учетом НДС",VLOOKUP(I1506,LEGEND!B:E,4,0)*(1-M1506),VLOOKUP(I1506,LEGEND!B:E,4,0)*(1-M1506)/1.2)</f>
        <v>650</v>
      </c>
      <c r="M1506" s="57">
        <f>IF(AND(B1506&lt;&gt;"1_Электроинструмент",B1506&lt;&gt;"2_Садовая техника"),$J$5,IF($J$4&lt;=20%,$J$4,IFERROR(VLOOKUP(S1506,LEGEND!$L$2:$M$5,2,FALSE),$J$4)))</f>
        <v>0</v>
      </c>
      <c r="N1506" s="48" t="s">
        <v>60</v>
      </c>
      <c r="O1506" s="6" t="s">
        <v>60</v>
      </c>
      <c r="P1506" s="49" t="s">
        <v>66</v>
      </c>
      <c r="Q1506" s="49" t="s">
        <v>473</v>
      </c>
      <c r="R1506" s="6" t="s">
        <v>60</v>
      </c>
      <c r="S1506" s="49" t="s">
        <v>60</v>
      </c>
      <c r="T1506" s="73" t="str">
        <f>IF(_xlfn.XLOOKUP(I1506,LEGEND!B:B,LEGEND!H:H)&lt;&gt;"-",HYPERLINK(_xlfn.XLOOKUP(I1506,LEGEND!B:B,LEGEND!H:H),"link"),_xlfn.XLOOKUP(I1506,LEGEND!B:B,LEGEND!H:H))</f>
        <v>link</v>
      </c>
      <c r="U1506" s="73" t="str">
        <f>HYPERLINK(_xlfn.XLOOKUP(I1506,LEGEND!B:B,LEGEND!I:I))</f>
        <v>https://milwaukee-media-images.s3.amazonaws.com/hi/4932430477--Hero_1.jpg</v>
      </c>
      <c r="V1506" s="51" t="s">
        <v>11332</v>
      </c>
      <c r="W1506" s="63" t="s">
        <v>2678</v>
      </c>
      <c r="X1506" s="64">
        <v>65</v>
      </c>
      <c r="Y1506" s="64">
        <v>7</v>
      </c>
      <c r="Z1506" s="64">
        <v>7</v>
      </c>
      <c r="AA1506" s="84">
        <v>1.4E-2</v>
      </c>
      <c r="AB1506" s="85">
        <v>1</v>
      </c>
      <c r="AC1506" s="85">
        <v>1</v>
      </c>
    </row>
    <row r="1507" spans="1:29" ht="25.5">
      <c r="A1507" s="1"/>
      <c r="B1507" s="6" t="s">
        <v>8777</v>
      </c>
      <c r="C1507" s="6" t="s">
        <v>8778</v>
      </c>
      <c r="D1507" s="6" t="s">
        <v>8861</v>
      </c>
      <c r="E1507" s="49" t="s">
        <v>8862</v>
      </c>
      <c r="F1507" s="6" t="s">
        <v>8867</v>
      </c>
      <c r="G1507" s="6" t="s">
        <v>60</v>
      </c>
      <c r="H1507" s="6" t="s">
        <v>60</v>
      </c>
      <c r="I1507" s="60" t="s">
        <v>11333</v>
      </c>
      <c r="J1507" s="49" t="s">
        <v>11334</v>
      </c>
      <c r="K1507" s="6" t="s">
        <v>11335</v>
      </c>
      <c r="L1507" s="29">
        <f>IF($J$6="с учетом НДС",VLOOKUP(I1507,LEGEND!B:E,4,0)*(1-M1507),VLOOKUP(I1507,LEGEND!B:E,4,0)*(1-M1507)/1.2)</f>
        <v>750</v>
      </c>
      <c r="M1507" s="57">
        <f>IF(AND(B1507&lt;&gt;"1_Электроинструмент",B1507&lt;&gt;"2_Садовая техника"),$J$5,IF($J$4&lt;=20%,$J$4,IFERROR(VLOOKUP(S1507,LEGEND!$L$2:$M$5,2,FALSE),$J$4)))</f>
        <v>0</v>
      </c>
      <c r="N1507" s="48" t="s">
        <v>60</v>
      </c>
      <c r="O1507" s="6" t="s">
        <v>60</v>
      </c>
      <c r="P1507" s="49" t="s">
        <v>66</v>
      </c>
      <c r="Q1507" s="49" t="s">
        <v>67</v>
      </c>
      <c r="R1507" s="6" t="s">
        <v>60</v>
      </c>
      <c r="S1507" s="49" t="s">
        <v>60</v>
      </c>
      <c r="T1507" s="73" t="str">
        <f>IF(_xlfn.XLOOKUP(I1507,LEGEND!B:B,LEGEND!H:H)&lt;&gt;"-",HYPERLINK(_xlfn.XLOOKUP(I1507,LEGEND!B:B,LEGEND!H:H),"link"),_xlfn.XLOOKUP(I1507,LEGEND!B:B,LEGEND!H:H))</f>
        <v>link</v>
      </c>
      <c r="U1507" s="73" t="str">
        <f>HYPERLINK(_xlfn.XLOOKUP(I1507,LEGEND!B:B,LEGEND!I:I))</f>
        <v>https://milwaukee-media-images.s3.amazonaws.com/hi/4932472089--Hero_1.jpg</v>
      </c>
      <c r="V1507" s="51" t="s">
        <v>11336</v>
      </c>
      <c r="W1507" s="63" t="s">
        <v>71</v>
      </c>
      <c r="X1507" s="64">
        <v>240</v>
      </c>
      <c r="Y1507" s="64">
        <v>40</v>
      </c>
      <c r="Z1507" s="64">
        <v>20</v>
      </c>
      <c r="AA1507" s="84">
        <v>0.04</v>
      </c>
      <c r="AB1507" s="85">
        <v>1</v>
      </c>
      <c r="AC1507" s="85">
        <v>1</v>
      </c>
    </row>
    <row r="1508" spans="1:29" ht="25.5">
      <c r="A1508" s="1"/>
      <c r="B1508" s="6" t="s">
        <v>8777</v>
      </c>
      <c r="C1508" s="6" t="s">
        <v>8778</v>
      </c>
      <c r="D1508" s="6" t="s">
        <v>8861</v>
      </c>
      <c r="E1508" s="49" t="s">
        <v>8862</v>
      </c>
      <c r="F1508" s="6" t="s">
        <v>8867</v>
      </c>
      <c r="G1508" s="6" t="s">
        <v>60</v>
      </c>
      <c r="H1508" s="6" t="s">
        <v>60</v>
      </c>
      <c r="I1508" s="60" t="s">
        <v>8936</v>
      </c>
      <c r="J1508" s="49" t="s">
        <v>8937</v>
      </c>
      <c r="K1508" s="6" t="s">
        <v>8938</v>
      </c>
      <c r="L1508" s="29">
        <f>IF($J$6="с учетом НДС",VLOOKUP(I1508,LEGEND!B:E,4,0)*(1-M1508),VLOOKUP(I1508,LEGEND!B:E,4,0)*(1-M1508)/1.2)</f>
        <v>890</v>
      </c>
      <c r="M1508" s="57">
        <f>IF(AND(B1508&lt;&gt;"1_Электроинструмент",B1508&lt;&gt;"2_Садовая техника"),$J$5,IF($J$4&lt;=20%,$J$4,IFERROR(VLOOKUP(S1508,LEGEND!$L$2:$M$5,2,FALSE),$J$4)))</f>
        <v>0</v>
      </c>
      <c r="N1508" s="48" t="s">
        <v>60</v>
      </c>
      <c r="O1508" s="6" t="s">
        <v>42</v>
      </c>
      <c r="P1508" s="49" t="s">
        <v>66</v>
      </c>
      <c r="Q1508" s="49" t="s">
        <v>473</v>
      </c>
      <c r="R1508" s="6" t="s">
        <v>60</v>
      </c>
      <c r="S1508" s="49" t="s">
        <v>60</v>
      </c>
      <c r="T1508" s="73" t="str">
        <f>IF(_xlfn.XLOOKUP(I1508,LEGEND!B:B,LEGEND!H:H)&lt;&gt;"-",HYPERLINK(_xlfn.XLOOKUP(I1508,LEGEND!B:B,LEGEND!H:H),"link"),_xlfn.XLOOKUP(I1508,LEGEND!B:B,LEGEND!H:H))</f>
        <v>-</v>
      </c>
      <c r="U1508" s="73" t="str">
        <f>HYPERLINK(_xlfn.XLOOKUP(I1508,LEGEND!B:B,LEGEND!I:I))</f>
        <v>https://milwaukee-media-images.s3.amazonaws.com/hi/4932479466--Hero_1.jpg</v>
      </c>
      <c r="V1508" s="51" t="s">
        <v>8939</v>
      </c>
      <c r="W1508" s="63" t="s">
        <v>71</v>
      </c>
      <c r="X1508" s="64">
        <v>40</v>
      </c>
      <c r="Y1508" s="64">
        <v>76</v>
      </c>
      <c r="Z1508" s="64">
        <v>210</v>
      </c>
      <c r="AA1508" s="84">
        <v>0.12</v>
      </c>
      <c r="AB1508" s="85">
        <v>1</v>
      </c>
      <c r="AC1508" s="85">
        <v>1</v>
      </c>
    </row>
    <row r="1509" spans="1:29" ht="25.5">
      <c r="A1509" s="1"/>
      <c r="B1509" s="6" t="s">
        <v>8777</v>
      </c>
      <c r="C1509" s="6" t="s">
        <v>8778</v>
      </c>
      <c r="D1509" s="6" t="s">
        <v>8861</v>
      </c>
      <c r="E1509" s="49" t="s">
        <v>8862</v>
      </c>
      <c r="F1509" s="6" t="s">
        <v>8867</v>
      </c>
      <c r="G1509" s="6" t="s">
        <v>60</v>
      </c>
      <c r="H1509" s="6" t="s">
        <v>60</v>
      </c>
      <c r="I1509" s="60" t="s">
        <v>8940</v>
      </c>
      <c r="J1509" s="49" t="s">
        <v>8941</v>
      </c>
      <c r="K1509" s="6" t="s">
        <v>8942</v>
      </c>
      <c r="L1509" s="29">
        <f>IF($J$6="с учетом НДС",VLOOKUP(I1509,LEGEND!B:E,4,0)*(1-M1509),VLOOKUP(I1509,LEGEND!B:E,4,0)*(1-M1509)/1.2)</f>
        <v>890</v>
      </c>
      <c r="M1509" s="57">
        <f>IF(AND(B1509&lt;&gt;"1_Электроинструмент",B1509&lt;&gt;"2_Садовая техника"),$J$5,IF($J$4&lt;=20%,$J$4,IFERROR(VLOOKUP(S1509,LEGEND!$L$2:$M$5,2,FALSE),$J$4)))</f>
        <v>0</v>
      </c>
      <c r="N1509" s="48" t="s">
        <v>60</v>
      </c>
      <c r="O1509" s="6" t="s">
        <v>42</v>
      </c>
      <c r="P1509" s="49" t="s">
        <v>66</v>
      </c>
      <c r="Q1509" s="49" t="s">
        <v>473</v>
      </c>
      <c r="R1509" s="6" t="s">
        <v>60</v>
      </c>
      <c r="S1509" s="49" t="s">
        <v>60</v>
      </c>
      <c r="T1509" s="73" t="str">
        <f>IF(_xlfn.XLOOKUP(I1509,LEGEND!B:B,LEGEND!H:H)&lt;&gt;"-",HYPERLINK(_xlfn.XLOOKUP(I1509,LEGEND!B:B,LEGEND!H:H),"link"),_xlfn.XLOOKUP(I1509,LEGEND!B:B,LEGEND!H:H))</f>
        <v>-</v>
      </c>
      <c r="U1509" s="73" t="str">
        <f>HYPERLINK(_xlfn.XLOOKUP(I1509,LEGEND!B:B,LEGEND!I:I))</f>
        <v>https://milwaukee-media-images.s3.amazonaws.com/hi/4932479467--Hero_1.jpg</v>
      </c>
      <c r="V1509" s="51" t="s">
        <v>8943</v>
      </c>
      <c r="W1509" s="63" t="s">
        <v>71</v>
      </c>
      <c r="X1509" s="64">
        <v>270</v>
      </c>
      <c r="Y1509" s="64">
        <v>76</v>
      </c>
      <c r="Z1509" s="64">
        <v>45</v>
      </c>
      <c r="AA1509" s="84">
        <v>0.23</v>
      </c>
      <c r="AB1509" s="85">
        <v>1</v>
      </c>
      <c r="AC1509" s="85">
        <v>1</v>
      </c>
    </row>
    <row r="1510" spans="1:29" ht="25.5">
      <c r="A1510" s="1"/>
      <c r="B1510" s="6" t="s">
        <v>8777</v>
      </c>
      <c r="C1510" s="6" t="s">
        <v>8778</v>
      </c>
      <c r="D1510" s="6" t="s">
        <v>8861</v>
      </c>
      <c r="E1510" s="49" t="s">
        <v>8862</v>
      </c>
      <c r="F1510" s="6" t="s">
        <v>8867</v>
      </c>
      <c r="G1510" s="6" t="s">
        <v>60</v>
      </c>
      <c r="H1510" s="6" t="s">
        <v>60</v>
      </c>
      <c r="I1510" s="60" t="s">
        <v>11337</v>
      </c>
      <c r="J1510" s="49" t="s">
        <v>11338</v>
      </c>
      <c r="K1510" s="6" t="s">
        <v>11339</v>
      </c>
      <c r="L1510" s="29">
        <f>IF($J$6="с учетом НДС",VLOOKUP(I1510,LEGEND!B:E,4,0)*(1-M1510),VLOOKUP(I1510,LEGEND!B:E,4,0)*(1-M1510)/1.2)</f>
        <v>890</v>
      </c>
      <c r="M1510" s="57">
        <f>IF(AND(B1510&lt;&gt;"1_Электроинструмент",B1510&lt;&gt;"2_Садовая техника"),$J$5,IF($J$4&lt;=20%,$J$4,IFERROR(VLOOKUP(S1510,LEGEND!$L$2:$M$5,2,FALSE),$J$4)))</f>
        <v>0</v>
      </c>
      <c r="N1510" s="48" t="s">
        <v>60</v>
      </c>
      <c r="O1510" s="6" t="s">
        <v>60</v>
      </c>
      <c r="P1510" s="49" t="s">
        <v>66</v>
      </c>
      <c r="Q1510" s="49" t="s">
        <v>67</v>
      </c>
      <c r="R1510" s="6" t="s">
        <v>60</v>
      </c>
      <c r="S1510" s="49" t="s">
        <v>60</v>
      </c>
      <c r="T1510" s="73" t="str">
        <f>IF(_xlfn.XLOOKUP(I1510,LEGEND!B:B,LEGEND!H:H)&lt;&gt;"-",HYPERLINK(_xlfn.XLOOKUP(I1510,LEGEND!B:B,LEGEND!H:H),"link"),_xlfn.XLOOKUP(I1510,LEGEND!B:B,LEGEND!H:H))</f>
        <v>-</v>
      </c>
      <c r="U1510" s="73" t="str">
        <f>HYPERLINK(_xlfn.XLOOKUP(I1510,LEGEND!B:B,LEGEND!I:I))</f>
        <v>https://milwaukee-media-images.s3.amazonaws.com/hi/49567250--Hero_1.jpg</v>
      </c>
      <c r="V1510" s="51" t="s">
        <v>11340</v>
      </c>
      <c r="W1510" s="63" t="s">
        <v>71</v>
      </c>
      <c r="X1510" s="64">
        <v>75</v>
      </c>
      <c r="Y1510" s="64">
        <v>210</v>
      </c>
      <c r="Z1510" s="64">
        <v>40</v>
      </c>
      <c r="AA1510" s="84">
        <v>0.246</v>
      </c>
      <c r="AB1510" s="85">
        <v>1</v>
      </c>
      <c r="AC1510" s="85">
        <v>1</v>
      </c>
    </row>
    <row r="1511" spans="1:29" ht="25.5">
      <c r="A1511" s="1"/>
      <c r="B1511" s="6" t="s">
        <v>8777</v>
      </c>
      <c r="C1511" s="6" t="s">
        <v>8778</v>
      </c>
      <c r="D1511" s="6" t="s">
        <v>8861</v>
      </c>
      <c r="E1511" s="49" t="s">
        <v>8862</v>
      </c>
      <c r="F1511" s="6" t="s">
        <v>8867</v>
      </c>
      <c r="G1511" s="6" t="s">
        <v>60</v>
      </c>
      <c r="H1511" s="6" t="s">
        <v>60</v>
      </c>
      <c r="I1511" s="60" t="s">
        <v>11341</v>
      </c>
      <c r="J1511" s="49" t="s">
        <v>11342</v>
      </c>
      <c r="K1511" s="6" t="s">
        <v>11343</v>
      </c>
      <c r="L1511" s="29">
        <f>IF($J$6="с учетом НДС",VLOOKUP(I1511,LEGEND!B:E,4,0)*(1-M1511),VLOOKUP(I1511,LEGEND!B:E,4,0)*(1-M1511)/1.2)</f>
        <v>890</v>
      </c>
      <c r="M1511" s="57">
        <f>IF(AND(B1511&lt;&gt;"1_Электроинструмент",B1511&lt;&gt;"2_Садовая техника"),$J$5,IF($J$4&lt;=20%,$J$4,IFERROR(VLOOKUP(S1511,LEGEND!$L$2:$M$5,2,FALSE),$J$4)))</f>
        <v>0</v>
      </c>
      <c r="N1511" s="48" t="s">
        <v>60</v>
      </c>
      <c r="O1511" s="6" t="s">
        <v>60</v>
      </c>
      <c r="P1511" s="49" t="s">
        <v>66</v>
      </c>
      <c r="Q1511" s="49" t="s">
        <v>67</v>
      </c>
      <c r="R1511" s="6" t="s">
        <v>60</v>
      </c>
      <c r="S1511" s="49" t="s">
        <v>60</v>
      </c>
      <c r="T1511" s="73" t="str">
        <f>IF(_xlfn.XLOOKUP(I1511,LEGEND!B:B,LEGEND!H:H)&lt;&gt;"-",HYPERLINK(_xlfn.XLOOKUP(I1511,LEGEND!B:B,LEGEND!H:H),"link"),_xlfn.XLOOKUP(I1511,LEGEND!B:B,LEGEND!H:H))</f>
        <v>-</v>
      </c>
      <c r="U1511" s="73" t="str">
        <f>HYPERLINK(_xlfn.XLOOKUP(I1511,LEGEND!B:B,LEGEND!I:I))</f>
        <v>https://milwaukee-media-images.s3.amazonaws.com/hi/49569100--Hero_1.jpg</v>
      </c>
      <c r="V1511" s="51" t="s">
        <v>11344</v>
      </c>
      <c r="W1511" s="63" t="s">
        <v>71</v>
      </c>
      <c r="X1511" s="64">
        <v>210</v>
      </c>
      <c r="Y1511" s="64">
        <v>75</v>
      </c>
      <c r="Z1511" s="64">
        <v>40</v>
      </c>
      <c r="AA1511" s="84">
        <v>0.23499999999999999</v>
      </c>
      <c r="AB1511" s="85">
        <v>1</v>
      </c>
      <c r="AC1511" s="85">
        <v>1</v>
      </c>
    </row>
    <row r="1512" spans="1:29" ht="25.5">
      <c r="A1512" s="1"/>
      <c r="B1512" s="6" t="s">
        <v>8777</v>
      </c>
      <c r="C1512" s="6" t="s">
        <v>8778</v>
      </c>
      <c r="D1512" s="6" t="s">
        <v>8861</v>
      </c>
      <c r="E1512" s="49" t="s">
        <v>8862</v>
      </c>
      <c r="F1512" s="6" t="s">
        <v>8867</v>
      </c>
      <c r="G1512" s="6" t="s">
        <v>60</v>
      </c>
      <c r="H1512" s="6" t="s">
        <v>60</v>
      </c>
      <c r="I1512" s="60" t="s">
        <v>24241</v>
      </c>
      <c r="J1512" s="49" t="s">
        <v>24242</v>
      </c>
      <c r="K1512" s="6" t="s">
        <v>24243</v>
      </c>
      <c r="L1512" s="29">
        <f>IF($J$6="с учетом НДС",VLOOKUP(I1512,LEGEND!B:E,4,0)*(1-M1512),VLOOKUP(I1512,LEGEND!B:E,4,0)*(1-M1512)/1.2)</f>
        <v>980</v>
      </c>
      <c r="M1512" s="57">
        <f>IF(AND(B1512&lt;&gt;"1_Электроинструмент",B1512&lt;&gt;"2_Садовая техника"),$J$5,IF($J$4&lt;=20%,$J$4,IFERROR(VLOOKUP(S1512,LEGEND!$L$2:$M$5,2,FALSE),$J$4)))</f>
        <v>0</v>
      </c>
      <c r="N1512" s="48" t="s">
        <v>60</v>
      </c>
      <c r="O1512" s="6" t="s">
        <v>60</v>
      </c>
      <c r="P1512" s="49" t="s">
        <v>1556</v>
      </c>
      <c r="Q1512" s="49" t="s">
        <v>473</v>
      </c>
      <c r="R1512" s="6" t="s">
        <v>60</v>
      </c>
      <c r="S1512" s="49" t="s">
        <v>60</v>
      </c>
      <c r="T1512" s="73" t="str">
        <f>IF(_xlfn.XLOOKUP(I1512,LEGEND!B:B,LEGEND!H:H)&lt;&gt;"-",HYPERLINK(_xlfn.XLOOKUP(I1512,LEGEND!B:B,LEGEND!H:H),"link"),_xlfn.XLOOKUP(I1512,LEGEND!B:B,LEGEND!H:H))</f>
        <v>-</v>
      </c>
      <c r="U1512" s="73" t="str">
        <f>HYPERLINK(_xlfn.XLOOKUP(I1512,LEGEND!B:B,LEGEND!I:I))</f>
        <v>-</v>
      </c>
      <c r="V1512" s="51" t="s">
        <v>24244</v>
      </c>
      <c r="W1512" s="63" t="s">
        <v>1189</v>
      </c>
      <c r="X1512" s="64">
        <v>55</v>
      </c>
      <c r="Y1512" s="64">
        <v>55</v>
      </c>
      <c r="Z1512" s="64">
        <v>85</v>
      </c>
      <c r="AA1512" s="84">
        <v>0.161</v>
      </c>
      <c r="AB1512" s="85">
        <v>1</v>
      </c>
      <c r="AC1512" s="85">
        <v>1</v>
      </c>
    </row>
    <row r="1513" spans="1:29" ht="25.5">
      <c r="A1513" s="1"/>
      <c r="B1513" s="6" t="s">
        <v>8777</v>
      </c>
      <c r="C1513" s="6" t="s">
        <v>8778</v>
      </c>
      <c r="D1513" s="6" t="s">
        <v>8861</v>
      </c>
      <c r="E1513" s="49" t="s">
        <v>8862</v>
      </c>
      <c r="F1513" s="6" t="s">
        <v>8867</v>
      </c>
      <c r="G1513" s="6" t="s">
        <v>60</v>
      </c>
      <c r="H1513" s="6" t="s">
        <v>60</v>
      </c>
      <c r="I1513" s="60" t="s">
        <v>11345</v>
      </c>
      <c r="J1513" s="49" t="s">
        <v>11346</v>
      </c>
      <c r="K1513" s="6" t="s">
        <v>11347</v>
      </c>
      <c r="L1513" s="29">
        <f>IF($J$6="с учетом НДС",VLOOKUP(I1513,LEGEND!B:E,4,0)*(1-M1513),VLOOKUP(I1513,LEGEND!B:E,4,0)*(1-M1513)/1.2)</f>
        <v>1060</v>
      </c>
      <c r="M1513" s="57">
        <f>IF(AND(B1513&lt;&gt;"1_Электроинструмент",B1513&lt;&gt;"2_Садовая техника"),$J$5,IF($J$4&lt;=20%,$J$4,IFERROR(VLOOKUP(S1513,LEGEND!$L$2:$M$5,2,FALSE),$J$4)))</f>
        <v>0</v>
      </c>
      <c r="N1513" s="48" t="s">
        <v>60</v>
      </c>
      <c r="O1513" s="6" t="s">
        <v>60</v>
      </c>
      <c r="P1513" s="49" t="s">
        <v>66</v>
      </c>
      <c r="Q1513" s="49" t="s">
        <v>473</v>
      </c>
      <c r="R1513" s="6" t="s">
        <v>60</v>
      </c>
      <c r="S1513" s="49" t="s">
        <v>60</v>
      </c>
      <c r="T1513" s="73" t="str">
        <f>IF(_xlfn.XLOOKUP(I1513,LEGEND!B:B,LEGEND!H:H)&lt;&gt;"-",HYPERLINK(_xlfn.XLOOKUP(I1513,LEGEND!B:B,LEGEND!H:H),"link"),_xlfn.XLOOKUP(I1513,LEGEND!B:B,LEGEND!H:H))</f>
        <v>-</v>
      </c>
      <c r="U1513" s="73" t="str">
        <f>HYPERLINK(_xlfn.XLOOKUP(I1513,LEGEND!B:B,LEGEND!I:I))</f>
        <v>https://milwaukee-media-images.s3.amazonaws.com/hi/49565090--Hero_1.jpg</v>
      </c>
      <c r="V1513" s="51" t="s">
        <v>11348</v>
      </c>
      <c r="W1513" s="63" t="s">
        <v>2403</v>
      </c>
      <c r="X1513" s="64">
        <v>19</v>
      </c>
      <c r="Y1513" s="64">
        <v>19</v>
      </c>
      <c r="Z1513" s="64">
        <v>55</v>
      </c>
      <c r="AA1513" s="84">
        <v>2.5999999999999999E-2</v>
      </c>
      <c r="AB1513" s="85">
        <v>1</v>
      </c>
      <c r="AC1513" s="85">
        <v>25</v>
      </c>
    </row>
    <row r="1514" spans="1:29" ht="25.5">
      <c r="A1514" s="1"/>
      <c r="B1514" s="6" t="s">
        <v>8777</v>
      </c>
      <c r="C1514" s="6" t="s">
        <v>8778</v>
      </c>
      <c r="D1514" s="6" t="s">
        <v>8861</v>
      </c>
      <c r="E1514" s="49" t="s">
        <v>8862</v>
      </c>
      <c r="F1514" s="6" t="s">
        <v>8867</v>
      </c>
      <c r="G1514" s="6" t="s">
        <v>60</v>
      </c>
      <c r="H1514" s="6" t="s">
        <v>60</v>
      </c>
      <c r="I1514" s="60" t="s">
        <v>11349</v>
      </c>
      <c r="J1514" s="49" t="s">
        <v>11350</v>
      </c>
      <c r="K1514" s="6" t="s">
        <v>11351</v>
      </c>
      <c r="L1514" s="29">
        <f>IF($J$6="с учетом НДС",VLOOKUP(I1514,LEGEND!B:E,4,0)*(1-M1514),VLOOKUP(I1514,LEGEND!B:E,4,0)*(1-M1514)/1.2)</f>
        <v>1090</v>
      </c>
      <c r="M1514" s="57">
        <f>IF(AND(B1514&lt;&gt;"1_Электроинструмент",B1514&lt;&gt;"2_Садовая техника"),$J$5,IF($J$4&lt;=20%,$J$4,IFERROR(VLOOKUP(S1514,LEGEND!$L$2:$M$5,2,FALSE),$J$4)))</f>
        <v>0</v>
      </c>
      <c r="N1514" s="48" t="s">
        <v>60</v>
      </c>
      <c r="O1514" s="6" t="s">
        <v>60</v>
      </c>
      <c r="P1514" s="49" t="s">
        <v>66</v>
      </c>
      <c r="Q1514" s="49" t="s">
        <v>473</v>
      </c>
      <c r="R1514" s="6" t="s">
        <v>60</v>
      </c>
      <c r="S1514" s="49" t="s">
        <v>60</v>
      </c>
      <c r="T1514" s="73" t="str">
        <f>IF(_xlfn.XLOOKUP(I1514,LEGEND!B:B,LEGEND!H:H)&lt;&gt;"-",HYPERLINK(_xlfn.XLOOKUP(I1514,LEGEND!B:B,LEGEND!H:H),"link"),_xlfn.XLOOKUP(I1514,LEGEND!B:B,LEGEND!H:H))</f>
        <v>-</v>
      </c>
      <c r="U1514" s="73" t="str">
        <f>HYPERLINK(_xlfn.XLOOKUP(I1514,LEGEND!B:B,LEGEND!I:I))</f>
        <v>https://milwaukee-media-images.s3.amazonaws.com/hi/49565100--Hero_1.jpg</v>
      </c>
      <c r="V1514" s="51" t="s">
        <v>11352</v>
      </c>
      <c r="W1514" s="63" t="s">
        <v>2403</v>
      </c>
      <c r="X1514" s="64">
        <v>22</v>
      </c>
      <c r="Y1514" s="64">
        <v>22</v>
      </c>
      <c r="Z1514" s="64">
        <v>56</v>
      </c>
      <c r="AA1514" s="84">
        <v>4.2000000000000003E-2</v>
      </c>
      <c r="AB1514" s="85">
        <v>1</v>
      </c>
      <c r="AC1514" s="85">
        <v>25</v>
      </c>
    </row>
    <row r="1515" spans="1:29" ht="25.5">
      <c r="A1515" s="1"/>
      <c r="B1515" s="6" t="s">
        <v>8777</v>
      </c>
      <c r="C1515" s="6" t="s">
        <v>8778</v>
      </c>
      <c r="D1515" s="6" t="s">
        <v>8861</v>
      </c>
      <c r="E1515" s="49" t="s">
        <v>8862</v>
      </c>
      <c r="F1515" s="6" t="s">
        <v>8867</v>
      </c>
      <c r="G1515" s="6" t="s">
        <v>60</v>
      </c>
      <c r="H1515" s="6" t="s">
        <v>60</v>
      </c>
      <c r="I1515" s="60" t="s">
        <v>11353</v>
      </c>
      <c r="J1515" s="49" t="s">
        <v>11354</v>
      </c>
      <c r="K1515" s="6" t="s">
        <v>11355</v>
      </c>
      <c r="L1515" s="29">
        <f>IF($J$6="с учетом НДС",VLOOKUP(I1515,LEGEND!B:E,4,0)*(1-M1515),VLOOKUP(I1515,LEGEND!B:E,4,0)*(1-M1515)/1.2)</f>
        <v>1110</v>
      </c>
      <c r="M1515" s="57">
        <f>IF(AND(B1515&lt;&gt;"1_Электроинструмент",B1515&lt;&gt;"2_Садовая техника"),$J$5,IF($J$4&lt;=20%,$J$4,IFERROR(VLOOKUP(S1515,LEGEND!$L$2:$M$5,2,FALSE),$J$4)))</f>
        <v>0</v>
      </c>
      <c r="N1515" s="48" t="s">
        <v>60</v>
      </c>
      <c r="O1515" s="6" t="s">
        <v>60</v>
      </c>
      <c r="P1515" s="49" t="s">
        <v>66</v>
      </c>
      <c r="Q1515" s="49" t="s">
        <v>67</v>
      </c>
      <c r="R1515" s="6" t="s">
        <v>60</v>
      </c>
      <c r="S1515" s="49" t="s">
        <v>60</v>
      </c>
      <c r="T1515" s="73" t="str">
        <f>IF(_xlfn.XLOOKUP(I1515,LEGEND!B:B,LEGEND!H:H)&lt;&gt;"-",HYPERLINK(_xlfn.XLOOKUP(I1515,LEGEND!B:B,LEGEND!H:H),"link"),_xlfn.XLOOKUP(I1515,LEGEND!B:B,LEGEND!H:H))</f>
        <v>-</v>
      </c>
      <c r="U1515" s="73" t="str">
        <f>HYPERLINK(_xlfn.XLOOKUP(I1515,LEGEND!B:B,LEGEND!I:I))</f>
        <v>https://milwaukee-media-images.s3.amazonaws.com/hi/4932464941--Hero_1.jpg</v>
      </c>
      <c r="V1515" s="51" t="s">
        <v>11356</v>
      </c>
      <c r="W1515" s="63" t="s">
        <v>71</v>
      </c>
      <c r="X1515" s="64">
        <v>75</v>
      </c>
      <c r="Y1515" s="64">
        <v>218</v>
      </c>
      <c r="Z1515" s="64">
        <v>37</v>
      </c>
      <c r="AA1515" s="84">
        <v>0.23799999999999999</v>
      </c>
      <c r="AB1515" s="85">
        <v>1</v>
      </c>
      <c r="AC1515" s="85">
        <v>1</v>
      </c>
    </row>
    <row r="1516" spans="1:29" ht="25.5">
      <c r="A1516" s="1"/>
      <c r="B1516" s="6" t="s">
        <v>8777</v>
      </c>
      <c r="C1516" s="6" t="s">
        <v>8778</v>
      </c>
      <c r="D1516" s="6" t="s">
        <v>8861</v>
      </c>
      <c r="E1516" s="49" t="s">
        <v>8862</v>
      </c>
      <c r="F1516" s="6" t="s">
        <v>8867</v>
      </c>
      <c r="G1516" s="6" t="s">
        <v>60</v>
      </c>
      <c r="H1516" s="6" t="s">
        <v>60</v>
      </c>
      <c r="I1516" s="60" t="s">
        <v>11357</v>
      </c>
      <c r="J1516" s="49" t="s">
        <v>11358</v>
      </c>
      <c r="K1516" s="6" t="s">
        <v>11359</v>
      </c>
      <c r="L1516" s="29">
        <f>IF($J$6="с учетом НДС",VLOOKUP(I1516,LEGEND!B:E,4,0)*(1-M1516),VLOOKUP(I1516,LEGEND!B:E,4,0)*(1-M1516)/1.2)</f>
        <v>1120</v>
      </c>
      <c r="M1516" s="57">
        <f>IF(AND(B1516&lt;&gt;"1_Электроинструмент",B1516&lt;&gt;"2_Садовая техника"),$J$5,IF($J$4&lt;=20%,$J$4,IFERROR(VLOOKUP(S1516,LEGEND!$L$2:$M$5,2,FALSE),$J$4)))</f>
        <v>0</v>
      </c>
      <c r="N1516" s="48" t="s">
        <v>60</v>
      </c>
      <c r="O1516" s="6" t="s">
        <v>60</v>
      </c>
      <c r="P1516" s="49" t="s">
        <v>66</v>
      </c>
      <c r="Q1516" s="49" t="s">
        <v>473</v>
      </c>
      <c r="R1516" s="6" t="s">
        <v>60</v>
      </c>
      <c r="S1516" s="49" t="s">
        <v>60</v>
      </c>
      <c r="T1516" s="73" t="str">
        <f>IF(_xlfn.XLOOKUP(I1516,LEGEND!B:B,LEGEND!H:H)&lt;&gt;"-",HYPERLINK(_xlfn.XLOOKUP(I1516,LEGEND!B:B,LEGEND!H:H),"link"),_xlfn.XLOOKUP(I1516,LEGEND!B:B,LEGEND!H:H))</f>
        <v>-</v>
      </c>
      <c r="U1516" s="73" t="str">
        <f>HYPERLINK(_xlfn.XLOOKUP(I1516,LEGEND!B:B,LEGEND!I:I))</f>
        <v>https://milwaukee-media-images.s3.amazonaws.com/hi/49565110--Hero_1.jpg</v>
      </c>
      <c r="V1516" s="51" t="s">
        <v>11360</v>
      </c>
      <c r="W1516" s="63" t="s">
        <v>2403</v>
      </c>
      <c r="X1516" s="64">
        <v>56</v>
      </c>
      <c r="Y1516" s="64">
        <v>26</v>
      </c>
      <c r="Z1516" s="64">
        <v>26</v>
      </c>
      <c r="AA1516" s="84">
        <v>5.6000000000000001E-2</v>
      </c>
      <c r="AB1516" s="85">
        <v>1</v>
      </c>
      <c r="AC1516" s="85">
        <v>25</v>
      </c>
    </row>
    <row r="1517" spans="1:29" ht="25.5">
      <c r="A1517" s="1"/>
      <c r="B1517" s="6" t="s">
        <v>8777</v>
      </c>
      <c r="C1517" s="6" t="s">
        <v>8778</v>
      </c>
      <c r="D1517" s="6" t="s">
        <v>8861</v>
      </c>
      <c r="E1517" s="49" t="s">
        <v>8862</v>
      </c>
      <c r="F1517" s="6" t="s">
        <v>8867</v>
      </c>
      <c r="G1517" s="6" t="s">
        <v>60</v>
      </c>
      <c r="H1517" s="6" t="s">
        <v>60</v>
      </c>
      <c r="I1517" s="60" t="s">
        <v>11365</v>
      </c>
      <c r="J1517" s="49" t="s">
        <v>11366</v>
      </c>
      <c r="K1517" s="6" t="s">
        <v>11367</v>
      </c>
      <c r="L1517" s="29">
        <f>IF($J$6="с учетом НДС",VLOOKUP(I1517,LEGEND!B:E,4,0)*(1-M1517),VLOOKUP(I1517,LEGEND!B:E,4,0)*(1-M1517)/1.2)</f>
        <v>1150</v>
      </c>
      <c r="M1517" s="57">
        <f>IF(AND(B1517&lt;&gt;"1_Электроинструмент",B1517&lt;&gt;"2_Садовая техника"),$J$5,IF($J$4&lt;=20%,$J$4,IFERROR(VLOOKUP(S1517,LEGEND!$L$2:$M$5,2,FALSE),$J$4)))</f>
        <v>0</v>
      </c>
      <c r="N1517" s="48" t="s">
        <v>60</v>
      </c>
      <c r="O1517" s="6" t="s">
        <v>60</v>
      </c>
      <c r="P1517" s="49" t="s">
        <v>66</v>
      </c>
      <c r="Q1517" s="49" t="s">
        <v>473</v>
      </c>
      <c r="R1517" s="6" t="s">
        <v>60</v>
      </c>
      <c r="S1517" s="49" t="s">
        <v>60</v>
      </c>
      <c r="T1517" s="73" t="str">
        <f>IF(_xlfn.XLOOKUP(I1517,LEGEND!B:B,LEGEND!H:H)&lt;&gt;"-",HYPERLINK(_xlfn.XLOOKUP(I1517,LEGEND!B:B,LEGEND!H:H),"link"),_xlfn.XLOOKUP(I1517,LEGEND!B:B,LEGEND!H:H))</f>
        <v>-</v>
      </c>
      <c r="U1517" s="73" t="str">
        <f>HYPERLINK(_xlfn.XLOOKUP(I1517,LEGEND!B:B,LEGEND!I:I))</f>
        <v>https://milwaukee-media-images.s3.amazonaws.com/hi/49565120--Hero_1.jpg</v>
      </c>
      <c r="V1517" s="51" t="s">
        <v>11368</v>
      </c>
      <c r="W1517" s="63" t="s">
        <v>2403</v>
      </c>
      <c r="X1517" s="64">
        <v>28</v>
      </c>
      <c r="Y1517" s="64">
        <v>28</v>
      </c>
      <c r="Z1517" s="64">
        <v>55</v>
      </c>
      <c r="AA1517" s="84">
        <v>7.1999999999999995E-2</v>
      </c>
      <c r="AB1517" s="85">
        <v>1</v>
      </c>
      <c r="AC1517" s="85">
        <v>25</v>
      </c>
    </row>
    <row r="1518" spans="1:29" ht="25.5">
      <c r="A1518" s="1"/>
      <c r="B1518" s="6" t="s">
        <v>8777</v>
      </c>
      <c r="C1518" s="6" t="s">
        <v>8778</v>
      </c>
      <c r="D1518" s="6" t="s">
        <v>8861</v>
      </c>
      <c r="E1518" s="49" t="s">
        <v>8862</v>
      </c>
      <c r="F1518" s="6" t="s">
        <v>8867</v>
      </c>
      <c r="G1518" s="6" t="s">
        <v>60</v>
      </c>
      <c r="H1518" s="6" t="s">
        <v>60</v>
      </c>
      <c r="I1518" s="60" t="s">
        <v>11369</v>
      </c>
      <c r="J1518" s="49" t="s">
        <v>11370</v>
      </c>
      <c r="K1518" s="6" t="s">
        <v>11371</v>
      </c>
      <c r="L1518" s="29">
        <f>IF($J$6="с учетом НДС",VLOOKUP(I1518,LEGEND!B:E,4,0)*(1-M1518),VLOOKUP(I1518,LEGEND!B:E,4,0)*(1-M1518)/1.2)</f>
        <v>1170</v>
      </c>
      <c r="M1518" s="57">
        <f>IF(AND(B1518&lt;&gt;"1_Электроинструмент",B1518&lt;&gt;"2_Садовая техника"),$J$5,IF($J$4&lt;=20%,$J$4,IFERROR(VLOOKUP(S1518,LEGEND!$L$2:$M$5,2,FALSE),$J$4)))</f>
        <v>0</v>
      </c>
      <c r="N1518" s="48" t="s">
        <v>60</v>
      </c>
      <c r="O1518" s="6" t="s">
        <v>60</v>
      </c>
      <c r="P1518" s="49" t="s">
        <v>66</v>
      </c>
      <c r="Q1518" s="49" t="s">
        <v>473</v>
      </c>
      <c r="R1518" s="6" t="s">
        <v>60</v>
      </c>
      <c r="S1518" s="49" t="s">
        <v>60</v>
      </c>
      <c r="T1518" s="73" t="str">
        <f>IF(_xlfn.XLOOKUP(I1518,LEGEND!B:B,LEGEND!H:H)&lt;&gt;"-",HYPERLINK(_xlfn.XLOOKUP(I1518,LEGEND!B:B,LEGEND!H:H),"link"),_xlfn.XLOOKUP(I1518,LEGEND!B:B,LEGEND!H:H))</f>
        <v>-</v>
      </c>
      <c r="U1518" s="73" t="str">
        <f>HYPERLINK(_xlfn.XLOOKUP(I1518,LEGEND!B:B,LEGEND!I:I))</f>
        <v>https://milwaukee-media-images.s3.amazonaws.com/hi/49565125--Hero_1.jpg</v>
      </c>
      <c r="V1518" s="51" t="s">
        <v>11372</v>
      </c>
      <c r="W1518" s="63" t="s">
        <v>2403</v>
      </c>
      <c r="X1518" s="64">
        <v>30</v>
      </c>
      <c r="Y1518" s="64">
        <v>30</v>
      </c>
      <c r="Z1518" s="64">
        <v>55</v>
      </c>
      <c r="AA1518" s="84">
        <v>8.5999999999999993E-2</v>
      </c>
      <c r="AB1518" s="85">
        <v>1</v>
      </c>
      <c r="AC1518" s="85">
        <v>25</v>
      </c>
    </row>
    <row r="1519" spans="1:29" ht="25.5">
      <c r="A1519" s="1"/>
      <c r="B1519" s="6" t="s">
        <v>8777</v>
      </c>
      <c r="C1519" s="6" t="s">
        <v>8778</v>
      </c>
      <c r="D1519" s="6" t="s">
        <v>8861</v>
      </c>
      <c r="E1519" s="49" t="s">
        <v>8862</v>
      </c>
      <c r="F1519" s="6" t="s">
        <v>8867</v>
      </c>
      <c r="G1519" s="6" t="s">
        <v>60</v>
      </c>
      <c r="H1519" s="6" t="s">
        <v>60</v>
      </c>
      <c r="I1519" s="60" t="s">
        <v>11373</v>
      </c>
      <c r="J1519" s="49" t="s">
        <v>11374</v>
      </c>
      <c r="K1519" s="6" t="s">
        <v>11375</v>
      </c>
      <c r="L1519" s="29">
        <f>IF($J$6="с учетом НДС",VLOOKUP(I1519,LEGEND!B:E,4,0)*(1-M1519),VLOOKUP(I1519,LEGEND!B:E,4,0)*(1-M1519)/1.2)</f>
        <v>1170</v>
      </c>
      <c r="M1519" s="57">
        <f>IF(AND(B1519&lt;&gt;"1_Электроинструмент",B1519&lt;&gt;"2_Садовая техника"),$J$5,IF($J$4&lt;=20%,$J$4,IFERROR(VLOOKUP(S1519,LEGEND!$L$2:$M$5,2,FALSE),$J$4)))</f>
        <v>0</v>
      </c>
      <c r="N1519" s="48" t="s">
        <v>60</v>
      </c>
      <c r="O1519" s="6" t="s">
        <v>60</v>
      </c>
      <c r="P1519" s="49" t="s">
        <v>66</v>
      </c>
      <c r="Q1519" s="49" t="s">
        <v>67</v>
      </c>
      <c r="R1519" s="6" t="s">
        <v>60</v>
      </c>
      <c r="S1519" s="49" t="s">
        <v>60</v>
      </c>
      <c r="T1519" s="73" t="str">
        <f>IF(_xlfn.XLOOKUP(I1519,LEGEND!B:B,LEGEND!H:H)&lt;&gt;"-",HYPERLINK(_xlfn.XLOOKUP(I1519,LEGEND!B:B,LEGEND!H:H),"link"),_xlfn.XLOOKUP(I1519,LEGEND!B:B,LEGEND!H:H))</f>
        <v>-</v>
      </c>
      <c r="U1519" s="73" t="str">
        <f>HYPERLINK(_xlfn.XLOOKUP(I1519,LEGEND!B:B,LEGEND!I:I))</f>
        <v>https://milwaukee-media-images.s3.amazonaws.com/hi/4932430464--Hero_01.jpg</v>
      </c>
      <c r="V1519" s="51" t="s">
        <v>11376</v>
      </c>
      <c r="W1519" s="63" t="s">
        <v>2678</v>
      </c>
      <c r="X1519" s="64">
        <v>35</v>
      </c>
      <c r="Y1519" s="64">
        <v>100</v>
      </c>
      <c r="Z1519" s="64">
        <v>30</v>
      </c>
      <c r="AA1519" s="84">
        <v>0.105</v>
      </c>
      <c r="AB1519" s="85">
        <v>1</v>
      </c>
      <c r="AC1519" s="85">
        <v>1</v>
      </c>
    </row>
    <row r="1520" spans="1:29" ht="25.5">
      <c r="A1520" s="1"/>
      <c r="B1520" s="6" t="s">
        <v>8777</v>
      </c>
      <c r="C1520" s="6" t="s">
        <v>8778</v>
      </c>
      <c r="D1520" s="6" t="s">
        <v>8861</v>
      </c>
      <c r="E1520" s="49" t="s">
        <v>8862</v>
      </c>
      <c r="F1520" s="6" t="s">
        <v>8867</v>
      </c>
      <c r="G1520" s="6" t="s">
        <v>60</v>
      </c>
      <c r="H1520" s="6" t="s">
        <v>60</v>
      </c>
      <c r="I1520" s="60" t="s">
        <v>11377</v>
      </c>
      <c r="J1520" s="49" t="s">
        <v>11378</v>
      </c>
      <c r="K1520" s="6" t="s">
        <v>11379</v>
      </c>
      <c r="L1520" s="29">
        <f>IF($J$6="с учетом НДС",VLOOKUP(I1520,LEGEND!B:E,4,0)*(1-M1520),VLOOKUP(I1520,LEGEND!B:E,4,0)*(1-M1520)/1.2)</f>
        <v>1170</v>
      </c>
      <c r="M1520" s="57">
        <f>IF(AND(B1520&lt;&gt;"1_Электроинструмент",B1520&lt;&gt;"2_Садовая техника"),$J$5,IF($J$4&lt;=20%,$J$4,IFERROR(VLOOKUP(S1520,LEGEND!$L$2:$M$5,2,FALSE),$J$4)))</f>
        <v>0</v>
      </c>
      <c r="N1520" s="48" t="s">
        <v>60</v>
      </c>
      <c r="O1520" s="6" t="s">
        <v>60</v>
      </c>
      <c r="P1520" s="49" t="s">
        <v>66</v>
      </c>
      <c r="Q1520" s="49" t="s">
        <v>67</v>
      </c>
      <c r="R1520" s="6" t="s">
        <v>60</v>
      </c>
      <c r="S1520" s="49" t="s">
        <v>60</v>
      </c>
      <c r="T1520" s="73" t="str">
        <f>IF(_xlfn.XLOOKUP(I1520,LEGEND!B:B,LEGEND!H:H)&lt;&gt;"-",HYPERLINK(_xlfn.XLOOKUP(I1520,LEGEND!B:B,LEGEND!H:H),"link"),_xlfn.XLOOKUP(I1520,LEGEND!B:B,LEGEND!H:H))</f>
        <v>-</v>
      </c>
      <c r="U1520" s="73" t="str">
        <f>HYPERLINK(_xlfn.XLOOKUP(I1520,LEGEND!B:B,LEGEND!I:I))</f>
        <v>https://milwaukee-media-images.s3.amazonaws.com/hi/4932430465--Hero_01.jpg</v>
      </c>
      <c r="V1520" s="51" t="s">
        <v>11380</v>
      </c>
      <c r="W1520" s="63" t="s">
        <v>2678</v>
      </c>
      <c r="X1520" s="64">
        <v>36</v>
      </c>
      <c r="Y1520" s="64">
        <v>100</v>
      </c>
      <c r="Z1520" s="64">
        <v>30</v>
      </c>
      <c r="AA1520" s="84">
        <v>0.109</v>
      </c>
      <c r="AB1520" s="85">
        <v>1</v>
      </c>
      <c r="AC1520" s="85">
        <v>1</v>
      </c>
    </row>
    <row r="1521" spans="1:29" ht="25.5">
      <c r="A1521" s="1"/>
      <c r="B1521" s="6" t="s">
        <v>8777</v>
      </c>
      <c r="C1521" s="6" t="s">
        <v>8778</v>
      </c>
      <c r="D1521" s="6" t="s">
        <v>8861</v>
      </c>
      <c r="E1521" s="49" t="s">
        <v>8862</v>
      </c>
      <c r="F1521" s="6" t="s">
        <v>8867</v>
      </c>
      <c r="G1521" s="6" t="s">
        <v>60</v>
      </c>
      <c r="H1521" s="6" t="s">
        <v>60</v>
      </c>
      <c r="I1521" s="60" t="s">
        <v>8868</v>
      </c>
      <c r="J1521" s="49" t="s">
        <v>8869</v>
      </c>
      <c r="K1521" s="6" t="s">
        <v>8870</v>
      </c>
      <c r="L1521" s="29">
        <f>IF($J$6="с учетом НДС",VLOOKUP(I1521,LEGEND!B:E,4,0)*(1-M1521),VLOOKUP(I1521,LEGEND!B:E,4,0)*(1-M1521)/1.2)</f>
        <v>1180</v>
      </c>
      <c r="M1521" s="57">
        <f>IF(AND(B1521&lt;&gt;"1_Электроинструмент",B1521&lt;&gt;"2_Садовая техника"),$J$5,IF($J$4&lt;=20%,$J$4,IFERROR(VLOOKUP(S1521,LEGEND!$L$2:$M$5,2,FALSE),$J$4)))</f>
        <v>0</v>
      </c>
      <c r="N1521" s="48" t="s">
        <v>60</v>
      </c>
      <c r="O1521" s="6" t="s">
        <v>42</v>
      </c>
      <c r="P1521" s="49" t="s">
        <v>66</v>
      </c>
      <c r="Q1521" s="49" t="s">
        <v>67</v>
      </c>
      <c r="R1521" s="6" t="s">
        <v>60</v>
      </c>
      <c r="S1521" s="49" t="s">
        <v>60</v>
      </c>
      <c r="T1521" s="73" t="str">
        <f>IF(_xlfn.XLOOKUP(I1521,LEGEND!B:B,LEGEND!H:H)&lt;&gt;"-",HYPERLINK(_xlfn.XLOOKUP(I1521,LEGEND!B:B,LEGEND!H:H),"link"),_xlfn.XLOOKUP(I1521,LEGEND!B:B,LEGEND!H:H))</f>
        <v>-</v>
      </c>
      <c r="U1521" s="73" t="str">
        <f>HYPERLINK(_xlfn.XLOOKUP(I1521,LEGEND!B:B,LEGEND!I:I))</f>
        <v>https://milwaukee-media-images.s3.amazonaws.com/hi/4932479470--Hero_1.jpg</v>
      </c>
      <c r="V1521" s="51" t="s">
        <v>8871</v>
      </c>
      <c r="W1521" s="63" t="s">
        <v>71</v>
      </c>
      <c r="X1521" s="64">
        <v>40</v>
      </c>
      <c r="Y1521" s="64">
        <v>53</v>
      </c>
      <c r="Z1521" s="64">
        <v>440</v>
      </c>
      <c r="AA1521" s="84">
        <v>0.33</v>
      </c>
      <c r="AB1521" s="85">
        <v>1</v>
      </c>
      <c r="AC1521" s="85">
        <v>1</v>
      </c>
    </row>
    <row r="1522" spans="1:29" ht="25.5">
      <c r="A1522" s="1"/>
      <c r="B1522" s="6" t="s">
        <v>8777</v>
      </c>
      <c r="C1522" s="6" t="s">
        <v>8778</v>
      </c>
      <c r="D1522" s="6" t="s">
        <v>8861</v>
      </c>
      <c r="E1522" s="49" t="s">
        <v>8862</v>
      </c>
      <c r="F1522" s="6" t="s">
        <v>8867</v>
      </c>
      <c r="G1522" s="6" t="s">
        <v>60</v>
      </c>
      <c r="H1522" s="6" t="s">
        <v>60</v>
      </c>
      <c r="I1522" s="60" t="s">
        <v>11381</v>
      </c>
      <c r="J1522" s="49" t="s">
        <v>11382</v>
      </c>
      <c r="K1522" s="6" t="s">
        <v>11383</v>
      </c>
      <c r="L1522" s="29">
        <f>IF($J$6="с учетом НДС",VLOOKUP(I1522,LEGEND!B:E,4,0)*(1-M1522),VLOOKUP(I1522,LEGEND!B:E,4,0)*(1-M1522)/1.2)</f>
        <v>1180</v>
      </c>
      <c r="M1522" s="57">
        <f>IF(AND(B1522&lt;&gt;"1_Электроинструмент",B1522&lt;&gt;"2_Садовая техника"),$J$5,IF($J$4&lt;=20%,$J$4,IFERROR(VLOOKUP(S1522,LEGEND!$L$2:$M$5,2,FALSE),$J$4)))</f>
        <v>0</v>
      </c>
      <c r="N1522" s="48" t="s">
        <v>60</v>
      </c>
      <c r="O1522" s="6" t="s">
        <v>60</v>
      </c>
      <c r="P1522" s="49" t="s">
        <v>1556</v>
      </c>
      <c r="Q1522" s="49" t="s">
        <v>473</v>
      </c>
      <c r="R1522" s="6" t="s">
        <v>60</v>
      </c>
      <c r="S1522" s="49" t="s">
        <v>60</v>
      </c>
      <c r="T1522" s="73" t="str">
        <f>IF(_xlfn.XLOOKUP(I1522,LEGEND!B:B,LEGEND!H:H)&lt;&gt;"-",HYPERLINK(_xlfn.XLOOKUP(I1522,LEGEND!B:B,LEGEND!H:H),"link"),_xlfn.XLOOKUP(I1522,LEGEND!B:B,LEGEND!H:H))</f>
        <v>-</v>
      </c>
      <c r="U1522" s="73" t="str">
        <f>HYPERLINK(_xlfn.XLOOKUP(I1522,LEGEND!B:B,LEGEND!I:I))</f>
        <v>https://milwaukee-media-images.s3.amazonaws.com/hi/48284008--Hero_1.jpg</v>
      </c>
      <c r="V1522" s="51" t="s">
        <v>11384</v>
      </c>
      <c r="W1522" s="63" t="s">
        <v>71</v>
      </c>
      <c r="X1522" s="64">
        <v>440</v>
      </c>
      <c r="Y1522" s="64">
        <v>53</v>
      </c>
      <c r="Z1522" s="64">
        <v>40</v>
      </c>
      <c r="AA1522" s="84">
        <v>0.33300000000000002</v>
      </c>
      <c r="AB1522" s="85">
        <v>1</v>
      </c>
      <c r="AC1522" s="85">
        <v>1</v>
      </c>
    </row>
    <row r="1523" spans="1:29" ht="25.5">
      <c r="A1523" s="1"/>
      <c r="B1523" s="6" t="s">
        <v>8777</v>
      </c>
      <c r="C1523" s="6" t="s">
        <v>8778</v>
      </c>
      <c r="D1523" s="6" t="s">
        <v>8861</v>
      </c>
      <c r="E1523" s="49" t="s">
        <v>8862</v>
      </c>
      <c r="F1523" s="6" t="s">
        <v>8867</v>
      </c>
      <c r="G1523" s="6" t="s">
        <v>60</v>
      </c>
      <c r="H1523" s="6" t="s">
        <v>60</v>
      </c>
      <c r="I1523" s="60" t="s">
        <v>11385</v>
      </c>
      <c r="J1523" s="49" t="s">
        <v>11386</v>
      </c>
      <c r="K1523" s="6" t="s">
        <v>11387</v>
      </c>
      <c r="L1523" s="29">
        <f>IF($J$6="с учетом НДС",VLOOKUP(I1523,LEGEND!B:E,4,0)*(1-M1523),VLOOKUP(I1523,LEGEND!B:E,4,0)*(1-M1523)/1.2)</f>
        <v>1180</v>
      </c>
      <c r="M1523" s="57">
        <f>IF(AND(B1523&lt;&gt;"1_Электроинструмент",B1523&lt;&gt;"2_Садовая техника"),$J$5,IF($J$4&lt;=20%,$J$4,IFERROR(VLOOKUP(S1523,LEGEND!$L$2:$M$5,2,FALSE),$J$4)))</f>
        <v>0</v>
      </c>
      <c r="N1523" s="48" t="s">
        <v>60</v>
      </c>
      <c r="O1523" s="6" t="s">
        <v>60</v>
      </c>
      <c r="P1523" s="49" t="s">
        <v>66</v>
      </c>
      <c r="Q1523" s="49" t="s">
        <v>473</v>
      </c>
      <c r="R1523" s="6" t="s">
        <v>60</v>
      </c>
      <c r="S1523" s="49" t="s">
        <v>60</v>
      </c>
      <c r="T1523" s="73" t="str">
        <f>IF(_xlfn.XLOOKUP(I1523,LEGEND!B:B,LEGEND!H:H)&lt;&gt;"-",HYPERLINK(_xlfn.XLOOKUP(I1523,LEGEND!B:B,LEGEND!H:H),"link"),_xlfn.XLOOKUP(I1523,LEGEND!B:B,LEGEND!H:H))</f>
        <v>-</v>
      </c>
      <c r="U1523" s="73" t="str">
        <f>HYPERLINK(_xlfn.XLOOKUP(I1523,LEGEND!B:B,LEGEND!I:I))</f>
        <v>https://milwaukee-media-images.s3.amazonaws.com/hi/49565130--Hero_1.jpg</v>
      </c>
      <c r="V1523" s="51" t="s">
        <v>11388</v>
      </c>
      <c r="W1523" s="63" t="s">
        <v>2403</v>
      </c>
      <c r="X1523" s="64">
        <v>32</v>
      </c>
      <c r="Y1523" s="64">
        <v>32</v>
      </c>
      <c r="Z1523" s="64">
        <v>56</v>
      </c>
      <c r="AA1523" s="84">
        <v>7.5999999999999998E-2</v>
      </c>
      <c r="AB1523" s="85">
        <v>1</v>
      </c>
      <c r="AC1523" s="85">
        <v>25</v>
      </c>
    </row>
    <row r="1524" spans="1:29" ht="25.5">
      <c r="A1524" s="1"/>
      <c r="B1524" s="6" t="s">
        <v>8777</v>
      </c>
      <c r="C1524" s="6" t="s">
        <v>8778</v>
      </c>
      <c r="D1524" s="6" t="s">
        <v>8861</v>
      </c>
      <c r="E1524" s="49" t="s">
        <v>8862</v>
      </c>
      <c r="F1524" s="6" t="s">
        <v>8867</v>
      </c>
      <c r="G1524" s="6" t="s">
        <v>60</v>
      </c>
      <c r="H1524" s="6" t="s">
        <v>60</v>
      </c>
      <c r="I1524" s="60" t="s">
        <v>11389</v>
      </c>
      <c r="J1524" s="49" t="s">
        <v>11390</v>
      </c>
      <c r="K1524" s="6" t="s">
        <v>11391</v>
      </c>
      <c r="L1524" s="29">
        <f>IF($J$6="с учетом НДС",VLOOKUP(I1524,LEGEND!B:E,4,0)*(1-M1524),VLOOKUP(I1524,LEGEND!B:E,4,0)*(1-M1524)/1.2)</f>
        <v>1190</v>
      </c>
      <c r="M1524" s="57">
        <f>IF(AND(B1524&lt;&gt;"1_Электроинструмент",B1524&lt;&gt;"2_Садовая техника"),$J$5,IF($J$4&lt;=20%,$J$4,IFERROR(VLOOKUP(S1524,LEGEND!$L$2:$M$5,2,FALSE),$J$4)))</f>
        <v>0</v>
      </c>
      <c r="N1524" s="48" t="s">
        <v>60</v>
      </c>
      <c r="O1524" s="6" t="s">
        <v>60</v>
      </c>
      <c r="P1524" s="49" t="s">
        <v>66</v>
      </c>
      <c r="Q1524" s="49" t="s">
        <v>473</v>
      </c>
      <c r="R1524" s="6" t="s">
        <v>60</v>
      </c>
      <c r="S1524" s="49" t="s">
        <v>60</v>
      </c>
      <c r="T1524" s="73" t="str">
        <f>IF(_xlfn.XLOOKUP(I1524,LEGEND!B:B,LEGEND!H:H)&lt;&gt;"-",HYPERLINK(_xlfn.XLOOKUP(I1524,LEGEND!B:B,LEGEND!H:H),"link"),_xlfn.XLOOKUP(I1524,LEGEND!B:B,LEGEND!H:H))</f>
        <v>-</v>
      </c>
      <c r="U1524" s="73" t="str">
        <f>HYPERLINK(_xlfn.XLOOKUP(I1524,LEGEND!B:B,LEGEND!I:I))</f>
        <v>https://milwaukee-media-images.s3.amazonaws.com/hi/49565140--Hero_1.jpg</v>
      </c>
      <c r="V1524" s="51" t="s">
        <v>11392</v>
      </c>
      <c r="W1524" s="63" t="s">
        <v>2403</v>
      </c>
      <c r="X1524" s="64">
        <v>35</v>
      </c>
      <c r="Y1524" s="64">
        <v>35</v>
      </c>
      <c r="Z1524" s="64">
        <v>55</v>
      </c>
      <c r="AA1524" s="84">
        <v>0.09</v>
      </c>
      <c r="AB1524" s="85">
        <v>1</v>
      </c>
      <c r="AC1524" s="85">
        <v>25</v>
      </c>
    </row>
    <row r="1525" spans="1:29" ht="25.5">
      <c r="A1525" s="1"/>
      <c r="B1525" s="6" t="s">
        <v>8777</v>
      </c>
      <c r="C1525" s="6" t="s">
        <v>8778</v>
      </c>
      <c r="D1525" s="6" t="s">
        <v>8861</v>
      </c>
      <c r="E1525" s="49" t="s">
        <v>8862</v>
      </c>
      <c r="F1525" s="6" t="s">
        <v>8867</v>
      </c>
      <c r="G1525" s="6" t="s">
        <v>60</v>
      </c>
      <c r="H1525" s="6" t="s">
        <v>60</v>
      </c>
      <c r="I1525" s="60" t="s">
        <v>11393</v>
      </c>
      <c r="J1525" s="49" t="s">
        <v>11394</v>
      </c>
      <c r="K1525" s="6" t="s">
        <v>11395</v>
      </c>
      <c r="L1525" s="29">
        <f>IF($J$6="с учетом НДС",VLOOKUP(I1525,LEGEND!B:E,4,0)*(1-M1525),VLOOKUP(I1525,LEGEND!B:E,4,0)*(1-M1525)/1.2)</f>
        <v>1220</v>
      </c>
      <c r="M1525" s="57">
        <f>IF(AND(B1525&lt;&gt;"1_Электроинструмент",B1525&lt;&gt;"2_Садовая техника"),$J$5,IF($J$4&lt;=20%,$J$4,IFERROR(VLOOKUP(S1525,LEGEND!$L$2:$M$5,2,FALSE),$J$4)))</f>
        <v>0</v>
      </c>
      <c r="N1525" s="48" t="s">
        <v>60</v>
      </c>
      <c r="O1525" s="6" t="s">
        <v>60</v>
      </c>
      <c r="P1525" s="49" t="s">
        <v>66</v>
      </c>
      <c r="Q1525" s="49" t="s">
        <v>473</v>
      </c>
      <c r="R1525" s="6" t="s">
        <v>60</v>
      </c>
      <c r="S1525" s="49" t="s">
        <v>60</v>
      </c>
      <c r="T1525" s="73" t="str">
        <f>IF(_xlfn.XLOOKUP(I1525,LEGEND!B:B,LEGEND!H:H)&lt;&gt;"-",HYPERLINK(_xlfn.XLOOKUP(I1525,LEGEND!B:B,LEGEND!H:H),"link"),_xlfn.XLOOKUP(I1525,LEGEND!B:B,LEGEND!H:H))</f>
        <v>-</v>
      </c>
      <c r="U1525" s="73" t="str">
        <f>HYPERLINK(_xlfn.XLOOKUP(I1525,LEGEND!B:B,LEGEND!I:I))</f>
        <v>https://milwaukee-media-images.s3.amazonaws.com/hi/49565150--Hero_1.jpg</v>
      </c>
      <c r="V1525" s="51" t="s">
        <v>11396</v>
      </c>
      <c r="W1525" s="63" t="s">
        <v>2403</v>
      </c>
      <c r="X1525" s="64">
        <v>38</v>
      </c>
      <c r="Y1525" s="64">
        <v>38</v>
      </c>
      <c r="Z1525" s="64">
        <v>47</v>
      </c>
      <c r="AA1525" s="84">
        <v>6.8000000000000005E-2</v>
      </c>
      <c r="AB1525" s="85">
        <v>1</v>
      </c>
      <c r="AC1525" s="85">
        <v>25</v>
      </c>
    </row>
    <row r="1526" spans="1:29" ht="25.5">
      <c r="A1526" s="1"/>
      <c r="B1526" s="6" t="s">
        <v>8777</v>
      </c>
      <c r="C1526" s="6" t="s">
        <v>8778</v>
      </c>
      <c r="D1526" s="6" t="s">
        <v>8861</v>
      </c>
      <c r="E1526" s="49" t="s">
        <v>8862</v>
      </c>
      <c r="F1526" s="6" t="s">
        <v>8867</v>
      </c>
      <c r="G1526" s="6" t="s">
        <v>60</v>
      </c>
      <c r="H1526" s="6" t="s">
        <v>60</v>
      </c>
      <c r="I1526" s="60" t="s">
        <v>11361</v>
      </c>
      <c r="J1526" s="49" t="s">
        <v>11362</v>
      </c>
      <c r="K1526" s="6" t="s">
        <v>11363</v>
      </c>
      <c r="L1526" s="29">
        <f>IF($J$6="с учетом НДС",VLOOKUP(I1526,LEGEND!B:E,4,0)*(1-M1526),VLOOKUP(I1526,LEGEND!B:E,4,0)*(1-M1526)/1.2)</f>
        <v>1240</v>
      </c>
      <c r="M1526" s="57">
        <f>IF(AND(B1526&lt;&gt;"1_Электроинструмент",B1526&lt;&gt;"2_Садовая техника"),$J$5,IF($J$4&lt;=20%,$J$4,IFERROR(VLOOKUP(S1526,LEGEND!$L$2:$M$5,2,FALSE),$J$4)))</f>
        <v>0</v>
      </c>
      <c r="N1526" s="48" t="s">
        <v>60</v>
      </c>
      <c r="O1526" s="6" t="s">
        <v>60</v>
      </c>
      <c r="P1526" s="49" t="s">
        <v>66</v>
      </c>
      <c r="Q1526" s="49" t="s">
        <v>473</v>
      </c>
      <c r="R1526" s="6" t="s">
        <v>60</v>
      </c>
      <c r="S1526" s="49" t="s">
        <v>60</v>
      </c>
      <c r="T1526" s="73" t="str">
        <f>IF(_xlfn.XLOOKUP(I1526,LEGEND!B:B,LEGEND!H:H)&lt;&gt;"-",HYPERLINK(_xlfn.XLOOKUP(I1526,LEGEND!B:B,LEGEND!H:H),"link"),_xlfn.XLOOKUP(I1526,LEGEND!B:B,LEGEND!H:H))</f>
        <v>-</v>
      </c>
      <c r="U1526" s="73" t="str">
        <f>HYPERLINK(_xlfn.XLOOKUP(I1526,LEGEND!B:B,LEGEND!I:I))</f>
        <v>https://milwaukee-media-images.s3.amazonaws.com/hi/49565091--Hero_1.jpg</v>
      </c>
      <c r="V1526" s="51" t="s">
        <v>11364</v>
      </c>
      <c r="W1526" s="63" t="s">
        <v>2403</v>
      </c>
      <c r="X1526" s="64">
        <v>55</v>
      </c>
      <c r="Y1526" s="64">
        <v>18</v>
      </c>
      <c r="Z1526" s="64">
        <v>18</v>
      </c>
      <c r="AA1526" s="84">
        <v>3.5999999999999997E-2</v>
      </c>
      <c r="AB1526" s="85">
        <v>1</v>
      </c>
      <c r="AC1526" s="85">
        <v>25</v>
      </c>
    </row>
    <row r="1527" spans="1:29" ht="25.5">
      <c r="A1527" s="1"/>
      <c r="B1527" s="6" t="s">
        <v>8777</v>
      </c>
      <c r="C1527" s="6" t="s">
        <v>8778</v>
      </c>
      <c r="D1527" s="6" t="s">
        <v>8861</v>
      </c>
      <c r="E1527" s="49" t="s">
        <v>8862</v>
      </c>
      <c r="F1527" s="6" t="s">
        <v>8867</v>
      </c>
      <c r="G1527" s="6" t="s">
        <v>60</v>
      </c>
      <c r="H1527" s="6" t="s">
        <v>60</v>
      </c>
      <c r="I1527" s="60" t="s">
        <v>11397</v>
      </c>
      <c r="J1527" s="49" t="s">
        <v>11398</v>
      </c>
      <c r="K1527" s="6" t="s">
        <v>11399</v>
      </c>
      <c r="L1527" s="29">
        <f>IF($J$6="с учетом НДС",VLOOKUP(I1527,LEGEND!B:E,4,0)*(1-M1527),VLOOKUP(I1527,LEGEND!B:E,4,0)*(1-M1527)/1.2)</f>
        <v>1250</v>
      </c>
      <c r="M1527" s="57">
        <f>IF(AND(B1527&lt;&gt;"1_Электроинструмент",B1527&lt;&gt;"2_Садовая техника"),$J$5,IF($J$4&lt;=20%,$J$4,IFERROR(VLOOKUP(S1527,LEGEND!$L$2:$M$5,2,FALSE),$J$4)))</f>
        <v>0</v>
      </c>
      <c r="N1527" s="48" t="s">
        <v>60</v>
      </c>
      <c r="O1527" s="6" t="s">
        <v>60</v>
      </c>
      <c r="P1527" s="49" t="s">
        <v>66</v>
      </c>
      <c r="Q1527" s="49" t="s">
        <v>67</v>
      </c>
      <c r="R1527" s="6" t="s">
        <v>60</v>
      </c>
      <c r="S1527" s="49" t="s">
        <v>60</v>
      </c>
      <c r="T1527" s="73" t="str">
        <f>IF(_xlfn.XLOOKUP(I1527,LEGEND!B:B,LEGEND!H:H)&lt;&gt;"-",HYPERLINK(_xlfn.XLOOKUP(I1527,LEGEND!B:B,LEGEND!H:H),"link"),_xlfn.XLOOKUP(I1527,LEGEND!B:B,LEGEND!H:H))</f>
        <v>link</v>
      </c>
      <c r="U1527" s="73" t="str">
        <f>HYPERLINK(_xlfn.XLOOKUP(I1527,LEGEND!B:B,LEGEND!I:I))</f>
        <v>https://milwaukee-media-images.s3.amazonaws.com/hi/49560012--Hero_1.jpg</v>
      </c>
      <c r="V1527" s="51" t="s">
        <v>11400</v>
      </c>
      <c r="W1527" s="63" t="s">
        <v>2403</v>
      </c>
      <c r="X1527" s="64">
        <v>50</v>
      </c>
      <c r="Y1527" s="64">
        <v>100</v>
      </c>
      <c r="Z1527" s="64">
        <v>30</v>
      </c>
      <c r="AA1527" s="84">
        <v>6.8000000000000005E-2</v>
      </c>
      <c r="AB1527" s="85">
        <v>1</v>
      </c>
      <c r="AC1527" s="85">
        <v>1</v>
      </c>
    </row>
    <row r="1528" spans="1:29" ht="25.5">
      <c r="A1528" s="1"/>
      <c r="B1528" s="6" t="s">
        <v>8777</v>
      </c>
      <c r="C1528" s="6" t="s">
        <v>8778</v>
      </c>
      <c r="D1528" s="6" t="s">
        <v>8861</v>
      </c>
      <c r="E1528" s="49" t="s">
        <v>8862</v>
      </c>
      <c r="F1528" s="6" t="s">
        <v>8867</v>
      </c>
      <c r="G1528" s="6" t="s">
        <v>60</v>
      </c>
      <c r="H1528" s="6" t="s">
        <v>60</v>
      </c>
      <c r="I1528" s="60" t="s">
        <v>11401</v>
      </c>
      <c r="J1528" s="49" t="s">
        <v>11402</v>
      </c>
      <c r="K1528" s="6" t="s">
        <v>11403</v>
      </c>
      <c r="L1528" s="29">
        <f>IF($J$6="с учетом НДС",VLOOKUP(I1528,LEGEND!B:E,4,0)*(1-M1528),VLOOKUP(I1528,LEGEND!B:E,4,0)*(1-M1528)/1.2)</f>
        <v>1250</v>
      </c>
      <c r="M1528" s="57">
        <f>IF(AND(B1528&lt;&gt;"1_Электроинструмент",B1528&lt;&gt;"2_Садовая техника"),$J$5,IF($J$4&lt;=20%,$J$4,IFERROR(VLOOKUP(S1528,LEGEND!$L$2:$M$5,2,FALSE),$J$4)))</f>
        <v>0</v>
      </c>
      <c r="N1528" s="48" t="s">
        <v>60</v>
      </c>
      <c r="O1528" s="6" t="s">
        <v>60</v>
      </c>
      <c r="P1528" s="49" t="s">
        <v>66</v>
      </c>
      <c r="Q1528" s="49" t="s">
        <v>473</v>
      </c>
      <c r="R1528" s="6" t="s">
        <v>60</v>
      </c>
      <c r="S1528" s="49" t="s">
        <v>60</v>
      </c>
      <c r="T1528" s="73" t="str">
        <f>IF(_xlfn.XLOOKUP(I1528,LEGEND!B:B,LEGEND!H:H)&lt;&gt;"-",HYPERLINK(_xlfn.XLOOKUP(I1528,LEGEND!B:B,LEGEND!H:H),"link"),_xlfn.XLOOKUP(I1528,LEGEND!B:B,LEGEND!H:H))</f>
        <v>-</v>
      </c>
      <c r="U1528" s="73" t="str">
        <f>HYPERLINK(_xlfn.XLOOKUP(I1528,LEGEND!B:B,LEGEND!I:I))</f>
        <v>https://milwaukee-media-images.s3.amazonaws.com/hi/49565152--Hero_1.jpg</v>
      </c>
      <c r="V1528" s="51" t="s">
        <v>11404</v>
      </c>
      <c r="W1528" s="63" t="s">
        <v>2403</v>
      </c>
      <c r="X1528" s="64">
        <v>41</v>
      </c>
      <c r="Y1528" s="64">
        <v>41</v>
      </c>
      <c r="Z1528" s="64">
        <v>48</v>
      </c>
      <c r="AA1528" s="84">
        <v>0.08</v>
      </c>
      <c r="AB1528" s="85">
        <v>1</v>
      </c>
      <c r="AC1528" s="85">
        <v>25</v>
      </c>
    </row>
    <row r="1529" spans="1:29" ht="25.5">
      <c r="A1529" s="1"/>
      <c r="B1529" s="6" t="s">
        <v>8777</v>
      </c>
      <c r="C1529" s="6" t="s">
        <v>8778</v>
      </c>
      <c r="D1529" s="6" t="s">
        <v>8861</v>
      </c>
      <c r="E1529" s="49" t="s">
        <v>8862</v>
      </c>
      <c r="F1529" s="6" t="s">
        <v>8867</v>
      </c>
      <c r="G1529" s="6" t="s">
        <v>60</v>
      </c>
      <c r="H1529" s="6" t="s">
        <v>60</v>
      </c>
      <c r="I1529" s="60" t="s">
        <v>11405</v>
      </c>
      <c r="J1529" s="49" t="s">
        <v>11406</v>
      </c>
      <c r="K1529" s="6" t="s">
        <v>11407</v>
      </c>
      <c r="L1529" s="29">
        <f>IF($J$6="с учетом НДС",VLOOKUP(I1529,LEGEND!B:E,4,0)*(1-M1529),VLOOKUP(I1529,LEGEND!B:E,4,0)*(1-M1529)/1.2)</f>
        <v>1280</v>
      </c>
      <c r="M1529" s="57">
        <f>IF(AND(B1529&lt;&gt;"1_Электроинструмент",B1529&lt;&gt;"2_Садовая техника"),$J$5,IF($J$4&lt;=20%,$J$4,IFERROR(VLOOKUP(S1529,LEGEND!$L$2:$M$5,2,FALSE),$J$4)))</f>
        <v>0</v>
      </c>
      <c r="N1529" s="48" t="s">
        <v>60</v>
      </c>
      <c r="O1529" s="6" t="s">
        <v>60</v>
      </c>
      <c r="P1529" s="49" t="s">
        <v>66</v>
      </c>
      <c r="Q1529" s="49" t="s">
        <v>67</v>
      </c>
      <c r="R1529" s="6" t="s">
        <v>60</v>
      </c>
      <c r="S1529" s="49" t="s">
        <v>60</v>
      </c>
      <c r="T1529" s="73" t="str">
        <f>IF(_xlfn.XLOOKUP(I1529,LEGEND!B:B,LEGEND!H:H)&lt;&gt;"-",HYPERLINK(_xlfn.XLOOKUP(I1529,LEGEND!B:B,LEGEND!H:H),"link"),_xlfn.XLOOKUP(I1529,LEGEND!B:B,LEGEND!H:H))</f>
        <v>link</v>
      </c>
      <c r="U1529" s="73" t="str">
        <f>HYPERLINK(_xlfn.XLOOKUP(I1529,LEGEND!B:B,LEGEND!I:I))</f>
        <v>https://milwaukee-media-images.s3.amazonaws.com/hi/49560023--Hero_1.jpg</v>
      </c>
      <c r="V1529" s="51" t="s">
        <v>11408</v>
      </c>
      <c r="W1529" s="63" t="s">
        <v>2403</v>
      </c>
      <c r="X1529" s="64">
        <v>30</v>
      </c>
      <c r="Y1529" s="64">
        <v>100</v>
      </c>
      <c r="Z1529" s="64">
        <v>55</v>
      </c>
      <c r="AA1529" s="84">
        <v>4.4999999999999998E-2</v>
      </c>
      <c r="AB1529" s="85">
        <v>1</v>
      </c>
      <c r="AC1529" s="85">
        <v>1</v>
      </c>
    </row>
    <row r="1530" spans="1:29" ht="25.5">
      <c r="A1530" s="1"/>
      <c r="B1530" s="6" t="s">
        <v>8777</v>
      </c>
      <c r="C1530" s="6" t="s">
        <v>8778</v>
      </c>
      <c r="D1530" s="6" t="s">
        <v>8861</v>
      </c>
      <c r="E1530" s="49" t="s">
        <v>8862</v>
      </c>
      <c r="F1530" s="6" t="s">
        <v>8867</v>
      </c>
      <c r="G1530" s="6" t="s">
        <v>60</v>
      </c>
      <c r="H1530" s="6" t="s">
        <v>60</v>
      </c>
      <c r="I1530" s="60" t="s">
        <v>11409</v>
      </c>
      <c r="J1530" s="49" t="s">
        <v>11410</v>
      </c>
      <c r="K1530" s="6" t="s">
        <v>11411</v>
      </c>
      <c r="L1530" s="29">
        <f>IF($J$6="с учетом НДС",VLOOKUP(I1530,LEGEND!B:E,4,0)*(1-M1530),VLOOKUP(I1530,LEGEND!B:E,4,0)*(1-M1530)/1.2)</f>
        <v>1280</v>
      </c>
      <c r="M1530" s="57">
        <f>IF(AND(B1530&lt;&gt;"1_Электроинструмент",B1530&lt;&gt;"2_Садовая техника"),$J$5,IF($J$4&lt;=20%,$J$4,IFERROR(VLOOKUP(S1530,LEGEND!$L$2:$M$5,2,FALSE),$J$4)))</f>
        <v>0</v>
      </c>
      <c r="N1530" s="48" t="s">
        <v>60</v>
      </c>
      <c r="O1530" s="6" t="s">
        <v>60</v>
      </c>
      <c r="P1530" s="49" t="s">
        <v>66</v>
      </c>
      <c r="Q1530" s="49" t="s">
        <v>473</v>
      </c>
      <c r="R1530" s="6" t="s">
        <v>60</v>
      </c>
      <c r="S1530" s="49" t="s">
        <v>60</v>
      </c>
      <c r="T1530" s="73" t="str">
        <f>IF(_xlfn.XLOOKUP(I1530,LEGEND!B:B,LEGEND!H:H)&lt;&gt;"-",HYPERLINK(_xlfn.XLOOKUP(I1530,LEGEND!B:B,LEGEND!H:H),"link"),_xlfn.XLOOKUP(I1530,LEGEND!B:B,LEGEND!H:H))</f>
        <v>-</v>
      </c>
      <c r="U1530" s="73" t="str">
        <f>HYPERLINK(_xlfn.XLOOKUP(I1530,LEGEND!B:B,LEGEND!I:I))</f>
        <v>https://milwaukee-media-images.s3.amazonaws.com/hi/49565155--Hero_1.jpg</v>
      </c>
      <c r="V1530" s="51" t="s">
        <v>11412</v>
      </c>
      <c r="W1530" s="63" t="s">
        <v>2403</v>
      </c>
      <c r="X1530" s="64">
        <v>44</v>
      </c>
      <c r="Y1530" s="64">
        <v>44</v>
      </c>
      <c r="Z1530" s="64">
        <v>48</v>
      </c>
      <c r="AA1530" s="84">
        <v>0.09</v>
      </c>
      <c r="AB1530" s="85">
        <v>1</v>
      </c>
      <c r="AC1530" s="85">
        <v>25</v>
      </c>
    </row>
    <row r="1531" spans="1:29" ht="25.5">
      <c r="A1531" s="1"/>
      <c r="B1531" s="6" t="s">
        <v>8777</v>
      </c>
      <c r="C1531" s="6" t="s">
        <v>8778</v>
      </c>
      <c r="D1531" s="6" t="s">
        <v>8861</v>
      </c>
      <c r="E1531" s="49" t="s">
        <v>8862</v>
      </c>
      <c r="F1531" s="6" t="s">
        <v>8867</v>
      </c>
      <c r="G1531" s="6" t="s">
        <v>60</v>
      </c>
      <c r="H1531" s="6" t="s">
        <v>60</v>
      </c>
      <c r="I1531" s="60" t="s">
        <v>11413</v>
      </c>
      <c r="J1531" s="49" t="s">
        <v>11414</v>
      </c>
      <c r="K1531" s="6" t="s">
        <v>11415</v>
      </c>
      <c r="L1531" s="29">
        <f>IF($J$6="с учетом НДС",VLOOKUP(I1531,LEGEND!B:E,4,0)*(1-M1531),VLOOKUP(I1531,LEGEND!B:E,4,0)*(1-M1531)/1.2)</f>
        <v>1310</v>
      </c>
      <c r="M1531" s="57">
        <f>IF(AND(B1531&lt;&gt;"1_Электроинструмент",B1531&lt;&gt;"2_Садовая техника"),$J$5,IF($J$4&lt;=20%,$J$4,IFERROR(VLOOKUP(S1531,LEGEND!$L$2:$M$5,2,FALSE),$J$4)))</f>
        <v>0</v>
      </c>
      <c r="N1531" s="48" t="s">
        <v>60</v>
      </c>
      <c r="O1531" s="6" t="s">
        <v>60</v>
      </c>
      <c r="P1531" s="49" t="s">
        <v>66</v>
      </c>
      <c r="Q1531" s="49" t="s">
        <v>67</v>
      </c>
      <c r="R1531" s="6" t="s">
        <v>60</v>
      </c>
      <c r="S1531" s="49" t="s">
        <v>60</v>
      </c>
      <c r="T1531" s="73" t="str">
        <f>IF(_xlfn.XLOOKUP(I1531,LEGEND!B:B,LEGEND!H:H)&lt;&gt;"-",HYPERLINK(_xlfn.XLOOKUP(I1531,LEGEND!B:B,LEGEND!H:H),"link"),_xlfn.XLOOKUP(I1531,LEGEND!B:B,LEGEND!H:H))</f>
        <v>link</v>
      </c>
      <c r="U1531" s="73" t="str">
        <f>HYPERLINK(_xlfn.XLOOKUP(I1531,LEGEND!B:B,LEGEND!I:I))</f>
        <v>https://milwaukee-media-images.s3.amazonaws.com/hi/49560032--Hero_1.jpg</v>
      </c>
      <c r="V1531" s="51" t="s">
        <v>11416</v>
      </c>
      <c r="W1531" s="63" t="s">
        <v>2403</v>
      </c>
      <c r="X1531" s="64">
        <v>40</v>
      </c>
      <c r="Y1531" s="64">
        <v>100</v>
      </c>
      <c r="Z1531" s="64">
        <v>55</v>
      </c>
      <c r="AA1531" s="84">
        <v>4.8000000000000001E-2</v>
      </c>
      <c r="AB1531" s="85">
        <v>1</v>
      </c>
      <c r="AC1531" s="85">
        <v>1</v>
      </c>
    </row>
    <row r="1532" spans="1:29" ht="25.5">
      <c r="A1532" s="1"/>
      <c r="B1532" s="6" t="s">
        <v>8777</v>
      </c>
      <c r="C1532" s="6" t="s">
        <v>8778</v>
      </c>
      <c r="D1532" s="6" t="s">
        <v>8861</v>
      </c>
      <c r="E1532" s="49" t="s">
        <v>8862</v>
      </c>
      <c r="F1532" s="6" t="s">
        <v>8867</v>
      </c>
      <c r="G1532" s="6" t="s">
        <v>60</v>
      </c>
      <c r="H1532" s="6" t="s">
        <v>60</v>
      </c>
      <c r="I1532" s="60" t="s">
        <v>11421</v>
      </c>
      <c r="J1532" s="49" t="s">
        <v>11422</v>
      </c>
      <c r="K1532" s="6" t="s">
        <v>11423</v>
      </c>
      <c r="L1532" s="29">
        <f>IF($J$6="с учетом НДС",VLOOKUP(I1532,LEGEND!B:E,4,0)*(1-M1532),VLOOKUP(I1532,LEGEND!B:E,4,0)*(1-M1532)/1.2)</f>
        <v>1330</v>
      </c>
      <c r="M1532" s="57">
        <f>IF(AND(B1532&lt;&gt;"1_Электроинструмент",B1532&lt;&gt;"2_Садовая техника"),$J$5,IF($J$4&lt;=20%,$J$4,IFERROR(VLOOKUP(S1532,LEGEND!$L$2:$M$5,2,FALSE),$J$4)))</f>
        <v>0</v>
      </c>
      <c r="N1532" s="48" t="s">
        <v>60</v>
      </c>
      <c r="O1532" s="6" t="s">
        <v>60</v>
      </c>
      <c r="P1532" s="49" t="s">
        <v>66</v>
      </c>
      <c r="Q1532" s="49" t="s">
        <v>67</v>
      </c>
      <c r="R1532" s="6" t="s">
        <v>60</v>
      </c>
      <c r="S1532" s="49" t="s">
        <v>60</v>
      </c>
      <c r="T1532" s="73" t="str">
        <f>IF(_xlfn.XLOOKUP(I1532,LEGEND!B:B,LEGEND!H:H)&lt;&gt;"-",HYPERLINK(_xlfn.XLOOKUP(I1532,LEGEND!B:B,LEGEND!H:H),"link"),_xlfn.XLOOKUP(I1532,LEGEND!B:B,LEGEND!H:H))</f>
        <v>link</v>
      </c>
      <c r="U1532" s="73" t="str">
        <f>HYPERLINK(_xlfn.XLOOKUP(I1532,LEGEND!B:B,LEGEND!I:I))</f>
        <v>https://milwaukee-media-images.s3.amazonaws.com/hi/49560027--Hero_1.jpg</v>
      </c>
      <c r="V1532" s="51" t="s">
        <v>11424</v>
      </c>
      <c r="W1532" s="63" t="s">
        <v>2403</v>
      </c>
      <c r="X1532" s="64">
        <v>53</v>
      </c>
      <c r="Y1532" s="64">
        <v>25</v>
      </c>
      <c r="Z1532" s="64">
        <v>100</v>
      </c>
      <c r="AA1532" s="84">
        <v>4.3999999999999997E-2</v>
      </c>
      <c r="AB1532" s="85">
        <v>1</v>
      </c>
      <c r="AC1532" s="85">
        <v>1</v>
      </c>
    </row>
    <row r="1533" spans="1:29" ht="25.5">
      <c r="A1533" s="1"/>
      <c r="B1533" s="6" t="s">
        <v>8777</v>
      </c>
      <c r="C1533" s="6" t="s">
        <v>8778</v>
      </c>
      <c r="D1533" s="6" t="s">
        <v>8861</v>
      </c>
      <c r="E1533" s="49" t="s">
        <v>8862</v>
      </c>
      <c r="F1533" s="6" t="s">
        <v>8867</v>
      </c>
      <c r="G1533" s="6" t="s">
        <v>60</v>
      </c>
      <c r="H1533" s="6" t="s">
        <v>60</v>
      </c>
      <c r="I1533" s="60" t="s">
        <v>11425</v>
      </c>
      <c r="J1533" s="49" t="s">
        <v>11426</v>
      </c>
      <c r="K1533" s="6" t="s">
        <v>11427</v>
      </c>
      <c r="L1533" s="29">
        <f>IF($J$6="с учетом НДС",VLOOKUP(I1533,LEGEND!B:E,4,0)*(1-M1533),VLOOKUP(I1533,LEGEND!B:E,4,0)*(1-M1533)/1.2)</f>
        <v>1340</v>
      </c>
      <c r="M1533" s="57">
        <f>IF(AND(B1533&lt;&gt;"1_Электроинструмент",B1533&lt;&gt;"2_Садовая техника"),$J$5,IF($J$4&lt;=20%,$J$4,IFERROR(VLOOKUP(S1533,LEGEND!$L$2:$M$5,2,FALSE),$J$4)))</f>
        <v>0</v>
      </c>
      <c r="N1533" s="48" t="s">
        <v>60</v>
      </c>
      <c r="O1533" s="6" t="s">
        <v>60</v>
      </c>
      <c r="P1533" s="49" t="s">
        <v>66</v>
      </c>
      <c r="Q1533" s="49" t="s">
        <v>67</v>
      </c>
      <c r="R1533" s="6" t="s">
        <v>60</v>
      </c>
      <c r="S1533" s="49" t="s">
        <v>60</v>
      </c>
      <c r="T1533" s="73" t="str">
        <f>IF(_xlfn.XLOOKUP(I1533,LEGEND!B:B,LEGEND!H:H)&lt;&gt;"-",HYPERLINK(_xlfn.XLOOKUP(I1533,LEGEND!B:B,LEGEND!H:H),"link"),_xlfn.XLOOKUP(I1533,LEGEND!B:B,LEGEND!H:H))</f>
        <v>link</v>
      </c>
      <c r="U1533" s="73" t="str">
        <f>HYPERLINK(_xlfn.XLOOKUP(I1533,LEGEND!B:B,LEGEND!I:I))</f>
        <v>https://milwaukee-media-images.s3.amazonaws.com/hi/49560037--Hero_1.jpg</v>
      </c>
      <c r="V1533" s="51" t="s">
        <v>11428</v>
      </c>
      <c r="W1533" s="63" t="s">
        <v>2403</v>
      </c>
      <c r="X1533" s="64">
        <v>40</v>
      </c>
      <c r="Y1533" s="64">
        <v>100</v>
      </c>
      <c r="Z1533" s="64">
        <v>55</v>
      </c>
      <c r="AA1533" s="84">
        <v>6.8000000000000005E-2</v>
      </c>
      <c r="AB1533" s="85">
        <v>1</v>
      </c>
      <c r="AC1533" s="85">
        <v>1</v>
      </c>
    </row>
    <row r="1534" spans="1:29" ht="25.5">
      <c r="A1534" s="1"/>
      <c r="B1534" s="6" t="s">
        <v>8777</v>
      </c>
      <c r="C1534" s="6" t="s">
        <v>8778</v>
      </c>
      <c r="D1534" s="6" t="s">
        <v>8861</v>
      </c>
      <c r="E1534" s="49" t="s">
        <v>8862</v>
      </c>
      <c r="F1534" s="6" t="s">
        <v>8867</v>
      </c>
      <c r="G1534" s="6" t="s">
        <v>60</v>
      </c>
      <c r="H1534" s="6" t="s">
        <v>60</v>
      </c>
      <c r="I1534" s="60" t="s">
        <v>11429</v>
      </c>
      <c r="J1534" s="49" t="s">
        <v>11430</v>
      </c>
      <c r="K1534" s="6" t="s">
        <v>11431</v>
      </c>
      <c r="L1534" s="29">
        <f>IF($J$6="с учетом НДС",VLOOKUP(I1534,LEGEND!B:E,4,0)*(1-M1534),VLOOKUP(I1534,LEGEND!B:E,4,0)*(1-M1534)/1.2)</f>
        <v>1340</v>
      </c>
      <c r="M1534" s="57">
        <f>IF(AND(B1534&lt;&gt;"1_Электроинструмент",B1534&lt;&gt;"2_Садовая техника"),$J$5,IF($J$4&lt;=20%,$J$4,IFERROR(VLOOKUP(S1534,LEGEND!$L$2:$M$5,2,FALSE),$J$4)))</f>
        <v>0</v>
      </c>
      <c r="N1534" s="48" t="s">
        <v>60</v>
      </c>
      <c r="O1534" s="6" t="s">
        <v>60</v>
      </c>
      <c r="P1534" s="49" t="s">
        <v>66</v>
      </c>
      <c r="Q1534" s="49" t="s">
        <v>67</v>
      </c>
      <c r="R1534" s="6" t="s">
        <v>60</v>
      </c>
      <c r="S1534" s="49" t="s">
        <v>60</v>
      </c>
      <c r="T1534" s="73" t="str">
        <f>IF(_xlfn.XLOOKUP(I1534,LEGEND!B:B,LEGEND!H:H)&lt;&gt;"-",HYPERLINK(_xlfn.XLOOKUP(I1534,LEGEND!B:B,LEGEND!H:H),"link"),_xlfn.XLOOKUP(I1534,LEGEND!B:B,LEGEND!H:H))</f>
        <v>link</v>
      </c>
      <c r="U1534" s="73" t="str">
        <f>HYPERLINK(_xlfn.XLOOKUP(I1534,LEGEND!B:B,LEGEND!I:I))</f>
        <v>https://milwaukee-media-images.s3.amazonaws.com/hi/49560043--Hero_1.jpg</v>
      </c>
      <c r="V1534" s="51" t="s">
        <v>11432</v>
      </c>
      <c r="W1534" s="63" t="s">
        <v>2403</v>
      </c>
      <c r="X1534" s="64">
        <v>30</v>
      </c>
      <c r="Y1534" s="64">
        <v>56</v>
      </c>
      <c r="Z1534" s="64">
        <v>102</v>
      </c>
      <c r="AA1534" s="84">
        <v>7.6999999999999999E-2</v>
      </c>
      <c r="AB1534" s="85">
        <v>1</v>
      </c>
      <c r="AC1534" s="85">
        <v>1</v>
      </c>
    </row>
    <row r="1535" spans="1:29" ht="25.5">
      <c r="A1535" s="1"/>
      <c r="B1535" s="6" t="s">
        <v>8777</v>
      </c>
      <c r="C1535" s="6" t="s">
        <v>8778</v>
      </c>
      <c r="D1535" s="6" t="s">
        <v>8861</v>
      </c>
      <c r="E1535" s="49" t="s">
        <v>8862</v>
      </c>
      <c r="F1535" s="6" t="s">
        <v>8867</v>
      </c>
      <c r="G1535" s="6" t="s">
        <v>60</v>
      </c>
      <c r="H1535" s="6" t="s">
        <v>60</v>
      </c>
      <c r="I1535" s="60" t="s">
        <v>11433</v>
      </c>
      <c r="J1535" s="49" t="s">
        <v>11434</v>
      </c>
      <c r="K1535" s="6" t="s">
        <v>11435</v>
      </c>
      <c r="L1535" s="29">
        <f>IF($J$6="с учетом НДС",VLOOKUP(I1535,LEGEND!B:E,4,0)*(1-M1535),VLOOKUP(I1535,LEGEND!B:E,4,0)*(1-M1535)/1.2)</f>
        <v>1340</v>
      </c>
      <c r="M1535" s="57">
        <f>IF(AND(B1535&lt;&gt;"1_Электроинструмент",B1535&lt;&gt;"2_Садовая техника"),$J$5,IF($J$4&lt;=20%,$J$4,IFERROR(VLOOKUP(S1535,LEGEND!$L$2:$M$5,2,FALSE),$J$4)))</f>
        <v>0</v>
      </c>
      <c r="N1535" s="48" t="s">
        <v>60</v>
      </c>
      <c r="O1535" s="6" t="s">
        <v>60</v>
      </c>
      <c r="P1535" s="49" t="s">
        <v>66</v>
      </c>
      <c r="Q1535" s="49" t="s">
        <v>473</v>
      </c>
      <c r="R1535" s="6" t="s">
        <v>60</v>
      </c>
      <c r="S1535" s="49" t="s">
        <v>60</v>
      </c>
      <c r="T1535" s="73" t="str">
        <f>IF(_xlfn.XLOOKUP(I1535,LEGEND!B:B,LEGEND!H:H)&lt;&gt;"-",HYPERLINK(_xlfn.XLOOKUP(I1535,LEGEND!B:B,LEGEND!H:H),"link"),_xlfn.XLOOKUP(I1535,LEGEND!B:B,LEGEND!H:H))</f>
        <v>-</v>
      </c>
      <c r="U1535" s="73" t="str">
        <f>HYPERLINK(_xlfn.XLOOKUP(I1535,LEGEND!B:B,LEGEND!I:I))</f>
        <v>https://milwaukee-media-images.s3.amazonaws.com/hi/49565160--Hero_1.jpg</v>
      </c>
      <c r="V1535" s="51" t="s">
        <v>11436</v>
      </c>
      <c r="W1535" s="63" t="s">
        <v>2403</v>
      </c>
      <c r="X1535" s="64">
        <v>51</v>
      </c>
      <c r="Y1535" s="64">
        <v>51</v>
      </c>
      <c r="Z1535" s="64">
        <v>50</v>
      </c>
      <c r="AA1535" s="84">
        <v>0.11799999999999999</v>
      </c>
      <c r="AB1535" s="85">
        <v>1</v>
      </c>
      <c r="AC1535" s="85">
        <v>25</v>
      </c>
    </row>
    <row r="1536" spans="1:29" ht="25.5">
      <c r="A1536" s="1"/>
      <c r="B1536" s="6" t="s">
        <v>8777</v>
      </c>
      <c r="C1536" s="6" t="s">
        <v>8778</v>
      </c>
      <c r="D1536" s="6" t="s">
        <v>8861</v>
      </c>
      <c r="E1536" s="49" t="s">
        <v>8862</v>
      </c>
      <c r="F1536" s="6" t="s">
        <v>8867</v>
      </c>
      <c r="G1536" s="6" t="s">
        <v>60</v>
      </c>
      <c r="H1536" s="6" t="s">
        <v>60</v>
      </c>
      <c r="I1536" s="60" t="s">
        <v>11441</v>
      </c>
      <c r="J1536" s="49" t="s">
        <v>11442</v>
      </c>
      <c r="K1536" s="6" t="s">
        <v>11443</v>
      </c>
      <c r="L1536" s="29">
        <f>IF($J$6="с учетом НДС",VLOOKUP(I1536,LEGEND!B:E,4,0)*(1-M1536),VLOOKUP(I1536,LEGEND!B:E,4,0)*(1-M1536)/1.2)</f>
        <v>1370</v>
      </c>
      <c r="M1536" s="57">
        <f>IF(AND(B1536&lt;&gt;"1_Электроинструмент",B1536&lt;&gt;"2_Садовая техника"),$J$5,IF($J$4&lt;=20%,$J$4,IFERROR(VLOOKUP(S1536,LEGEND!$L$2:$M$5,2,FALSE),$J$4)))</f>
        <v>0</v>
      </c>
      <c r="N1536" s="48" t="s">
        <v>60</v>
      </c>
      <c r="O1536" s="6" t="s">
        <v>60</v>
      </c>
      <c r="P1536" s="49" t="s">
        <v>66</v>
      </c>
      <c r="Q1536" s="49" t="s">
        <v>67</v>
      </c>
      <c r="R1536" s="6" t="s">
        <v>60</v>
      </c>
      <c r="S1536" s="49" t="s">
        <v>60</v>
      </c>
      <c r="T1536" s="73" t="str">
        <f>IF(_xlfn.XLOOKUP(I1536,LEGEND!B:B,LEGEND!H:H)&lt;&gt;"-",HYPERLINK(_xlfn.XLOOKUP(I1536,LEGEND!B:B,LEGEND!H:H),"link"),_xlfn.XLOOKUP(I1536,LEGEND!B:B,LEGEND!H:H))</f>
        <v>link</v>
      </c>
      <c r="U1536" s="73" t="str">
        <f>HYPERLINK(_xlfn.XLOOKUP(I1536,LEGEND!B:B,LEGEND!I:I))</f>
        <v>https://milwaukee-media-images.s3.amazonaws.com/hi/49560047--Hero_1.jpg</v>
      </c>
      <c r="V1536" s="51" t="s">
        <v>11444</v>
      </c>
      <c r="W1536" s="63" t="s">
        <v>2403</v>
      </c>
      <c r="X1536" s="64">
        <v>40</v>
      </c>
      <c r="Y1536" s="64">
        <v>100</v>
      </c>
      <c r="Z1536" s="64">
        <v>55</v>
      </c>
      <c r="AA1536" s="84">
        <v>8.5999999999999993E-2</v>
      </c>
      <c r="AB1536" s="85">
        <v>1</v>
      </c>
      <c r="AC1536" s="85">
        <v>1</v>
      </c>
    </row>
    <row r="1537" spans="1:29" ht="25.5">
      <c r="A1537" s="1"/>
      <c r="B1537" s="6" t="s">
        <v>8777</v>
      </c>
      <c r="C1537" s="6" t="s">
        <v>8778</v>
      </c>
      <c r="D1537" s="6" t="s">
        <v>8861</v>
      </c>
      <c r="E1537" s="49" t="s">
        <v>8862</v>
      </c>
      <c r="F1537" s="6" t="s">
        <v>8867</v>
      </c>
      <c r="G1537" s="6" t="s">
        <v>60</v>
      </c>
      <c r="H1537" s="6" t="s">
        <v>60</v>
      </c>
      <c r="I1537" s="60" t="s">
        <v>11445</v>
      </c>
      <c r="J1537" s="49" t="s">
        <v>11446</v>
      </c>
      <c r="K1537" s="6" t="s">
        <v>11447</v>
      </c>
      <c r="L1537" s="29">
        <f>IF($J$6="с учетом НДС",VLOOKUP(I1537,LEGEND!B:E,4,0)*(1-M1537),VLOOKUP(I1537,LEGEND!B:E,4,0)*(1-M1537)/1.2)</f>
        <v>1370</v>
      </c>
      <c r="M1537" s="57">
        <f>IF(AND(B1537&lt;&gt;"1_Электроинструмент",B1537&lt;&gt;"2_Садовая техника"),$J$5,IF($J$4&lt;=20%,$J$4,IFERROR(VLOOKUP(S1537,LEGEND!$L$2:$M$5,2,FALSE),$J$4)))</f>
        <v>0</v>
      </c>
      <c r="N1537" s="48" t="s">
        <v>60</v>
      </c>
      <c r="O1537" s="6" t="s">
        <v>60</v>
      </c>
      <c r="P1537" s="49" t="s">
        <v>66</v>
      </c>
      <c r="Q1537" s="49" t="s">
        <v>67</v>
      </c>
      <c r="R1537" s="6" t="s">
        <v>60</v>
      </c>
      <c r="S1537" s="49" t="s">
        <v>60</v>
      </c>
      <c r="T1537" s="73" t="str">
        <f>IF(_xlfn.XLOOKUP(I1537,LEGEND!B:B,LEGEND!H:H)&lt;&gt;"-",HYPERLINK(_xlfn.XLOOKUP(I1537,LEGEND!B:B,LEGEND!H:H),"link"),_xlfn.XLOOKUP(I1537,LEGEND!B:B,LEGEND!H:H))</f>
        <v>link</v>
      </c>
      <c r="U1537" s="73" t="str">
        <f>HYPERLINK(_xlfn.XLOOKUP(I1537,LEGEND!B:B,LEGEND!I:I))</f>
        <v>https://milwaukee-media-images.s3.amazonaws.com/hi/49560052--Hero_1.jpg</v>
      </c>
      <c r="V1537" s="51" t="s">
        <v>11448</v>
      </c>
      <c r="W1537" s="63" t="s">
        <v>2403</v>
      </c>
      <c r="X1537" s="64">
        <v>52</v>
      </c>
      <c r="Y1537" s="64">
        <v>100</v>
      </c>
      <c r="Z1537" s="64">
        <v>40</v>
      </c>
      <c r="AA1537" s="84">
        <v>9.5000000000000001E-2</v>
      </c>
      <c r="AB1537" s="85">
        <v>1</v>
      </c>
      <c r="AC1537" s="85">
        <v>1</v>
      </c>
    </row>
    <row r="1538" spans="1:29" ht="25.5">
      <c r="A1538" s="1"/>
      <c r="B1538" s="6" t="s">
        <v>8777</v>
      </c>
      <c r="C1538" s="6" t="s">
        <v>8778</v>
      </c>
      <c r="D1538" s="6" t="s">
        <v>8861</v>
      </c>
      <c r="E1538" s="49" t="s">
        <v>8862</v>
      </c>
      <c r="F1538" s="6" t="s">
        <v>8867</v>
      </c>
      <c r="G1538" s="6" t="s">
        <v>60</v>
      </c>
      <c r="H1538" s="6" t="s">
        <v>60</v>
      </c>
      <c r="I1538" s="60" t="s">
        <v>11449</v>
      </c>
      <c r="J1538" s="49" t="s">
        <v>11450</v>
      </c>
      <c r="K1538" s="6" t="s">
        <v>11451</v>
      </c>
      <c r="L1538" s="29">
        <f>IF($J$6="с учетом НДС",VLOOKUP(I1538,LEGEND!B:E,4,0)*(1-M1538),VLOOKUP(I1538,LEGEND!B:E,4,0)*(1-M1538)/1.2)</f>
        <v>1370</v>
      </c>
      <c r="M1538" s="57">
        <f>IF(AND(B1538&lt;&gt;"1_Электроинструмент",B1538&lt;&gt;"2_Садовая техника"),$J$5,IF($J$4&lt;=20%,$J$4,IFERROR(VLOOKUP(S1538,LEGEND!$L$2:$M$5,2,FALSE),$J$4)))</f>
        <v>0</v>
      </c>
      <c r="N1538" s="48" t="s">
        <v>60</v>
      </c>
      <c r="O1538" s="6" t="s">
        <v>60</v>
      </c>
      <c r="P1538" s="49" t="s">
        <v>66</v>
      </c>
      <c r="Q1538" s="49" t="s">
        <v>473</v>
      </c>
      <c r="R1538" s="6" t="s">
        <v>60</v>
      </c>
      <c r="S1538" s="49" t="s">
        <v>60</v>
      </c>
      <c r="T1538" s="73" t="str">
        <f>IF(_xlfn.XLOOKUP(I1538,LEGEND!B:B,LEGEND!H:H)&lt;&gt;"-",HYPERLINK(_xlfn.XLOOKUP(I1538,LEGEND!B:B,LEGEND!H:H),"link"),_xlfn.XLOOKUP(I1538,LEGEND!B:B,LEGEND!H:H))</f>
        <v>-</v>
      </c>
      <c r="U1538" s="73" t="str">
        <f>HYPERLINK(_xlfn.XLOOKUP(I1538,LEGEND!B:B,LEGEND!I:I))</f>
        <v>https://milwaukee-media-images.s3.amazonaws.com/hi/49565165--Hero_1.jpg</v>
      </c>
      <c r="V1538" s="51" t="s">
        <v>11452</v>
      </c>
      <c r="W1538" s="63" t="s">
        <v>2403</v>
      </c>
      <c r="X1538" s="64">
        <v>54</v>
      </c>
      <c r="Y1538" s="64">
        <v>54</v>
      </c>
      <c r="Z1538" s="64">
        <v>46</v>
      </c>
      <c r="AA1538" s="84">
        <v>0.13200000000000001</v>
      </c>
      <c r="AB1538" s="85">
        <v>1</v>
      </c>
      <c r="AC1538" s="85">
        <v>25</v>
      </c>
    </row>
    <row r="1539" spans="1:29" ht="25.5">
      <c r="A1539" s="1"/>
      <c r="B1539" s="6" t="s">
        <v>8777</v>
      </c>
      <c r="C1539" s="6" t="s">
        <v>8778</v>
      </c>
      <c r="D1539" s="6" t="s">
        <v>8861</v>
      </c>
      <c r="E1539" s="49" t="s">
        <v>8862</v>
      </c>
      <c r="F1539" s="6" t="s">
        <v>8867</v>
      </c>
      <c r="G1539" s="6" t="s">
        <v>60</v>
      </c>
      <c r="H1539" s="6" t="s">
        <v>60</v>
      </c>
      <c r="I1539" s="60" t="s">
        <v>11453</v>
      </c>
      <c r="J1539" s="49" t="s">
        <v>11454</v>
      </c>
      <c r="K1539" s="6" t="s">
        <v>11455</v>
      </c>
      <c r="L1539" s="29">
        <f>IF($J$6="с учетом НДС",VLOOKUP(I1539,LEGEND!B:E,4,0)*(1-M1539),VLOOKUP(I1539,LEGEND!B:E,4,0)*(1-M1539)/1.2)</f>
        <v>1420</v>
      </c>
      <c r="M1539" s="57">
        <f>IF(AND(B1539&lt;&gt;"1_Электроинструмент",B1539&lt;&gt;"2_Садовая техника"),$J$5,IF($J$4&lt;=20%,$J$4,IFERROR(VLOOKUP(S1539,LEGEND!$L$2:$M$5,2,FALSE),$J$4)))</f>
        <v>0</v>
      </c>
      <c r="N1539" s="48" t="s">
        <v>60</v>
      </c>
      <c r="O1539" s="6" t="s">
        <v>60</v>
      </c>
      <c r="P1539" s="49" t="s">
        <v>66</v>
      </c>
      <c r="Q1539" s="49" t="s">
        <v>67</v>
      </c>
      <c r="R1539" s="6" t="s">
        <v>60</v>
      </c>
      <c r="S1539" s="49" t="s">
        <v>60</v>
      </c>
      <c r="T1539" s="73" t="str">
        <f>IF(_xlfn.XLOOKUP(I1539,LEGEND!B:B,LEGEND!H:H)&lt;&gt;"-",HYPERLINK(_xlfn.XLOOKUP(I1539,LEGEND!B:B,LEGEND!H:H),"link"),_xlfn.XLOOKUP(I1539,LEGEND!B:B,LEGEND!H:H))</f>
        <v>link</v>
      </c>
      <c r="U1539" s="73" t="str">
        <f>HYPERLINK(_xlfn.XLOOKUP(I1539,LEGEND!B:B,LEGEND!I:I))</f>
        <v>https://milwaukee-media-images.s3.amazonaws.com/hi/49560057--Hero_1.jpg</v>
      </c>
      <c r="V1539" s="51" t="s">
        <v>11456</v>
      </c>
      <c r="W1539" s="63" t="s">
        <v>2403</v>
      </c>
      <c r="X1539" s="64">
        <v>75</v>
      </c>
      <c r="Y1539" s="64">
        <v>102</v>
      </c>
      <c r="Z1539" s="64">
        <v>40</v>
      </c>
      <c r="AA1539" s="84">
        <v>0.104</v>
      </c>
      <c r="AB1539" s="85">
        <v>1</v>
      </c>
      <c r="AC1539" s="85">
        <v>1</v>
      </c>
    </row>
    <row r="1540" spans="1:29" ht="25.5">
      <c r="A1540" s="1"/>
      <c r="B1540" s="6" t="s">
        <v>8777</v>
      </c>
      <c r="C1540" s="6" t="s">
        <v>8778</v>
      </c>
      <c r="D1540" s="6" t="s">
        <v>8861</v>
      </c>
      <c r="E1540" s="49" t="s">
        <v>8862</v>
      </c>
      <c r="F1540" s="6" t="s">
        <v>8867</v>
      </c>
      <c r="G1540" s="6" t="s">
        <v>60</v>
      </c>
      <c r="H1540" s="6" t="s">
        <v>60</v>
      </c>
      <c r="I1540" s="60" t="s">
        <v>11457</v>
      </c>
      <c r="J1540" s="49" t="s">
        <v>11458</v>
      </c>
      <c r="K1540" s="6" t="s">
        <v>11459</v>
      </c>
      <c r="L1540" s="29">
        <f>IF($J$6="с учетом НДС",VLOOKUP(I1540,LEGEND!B:E,4,0)*(1-M1540),VLOOKUP(I1540,LEGEND!B:E,4,0)*(1-M1540)/1.2)</f>
        <v>1420</v>
      </c>
      <c r="M1540" s="57">
        <f>IF(AND(B1540&lt;&gt;"1_Электроинструмент",B1540&lt;&gt;"2_Садовая техника"),$J$5,IF($J$4&lt;=20%,$J$4,IFERROR(VLOOKUP(S1540,LEGEND!$L$2:$M$5,2,FALSE),$J$4)))</f>
        <v>0</v>
      </c>
      <c r="N1540" s="48" t="s">
        <v>60</v>
      </c>
      <c r="O1540" s="6" t="s">
        <v>60</v>
      </c>
      <c r="P1540" s="49" t="s">
        <v>66</v>
      </c>
      <c r="Q1540" s="49" t="s">
        <v>67</v>
      </c>
      <c r="R1540" s="6" t="s">
        <v>60</v>
      </c>
      <c r="S1540" s="49" t="s">
        <v>60</v>
      </c>
      <c r="T1540" s="73" t="str">
        <f>IF(_xlfn.XLOOKUP(I1540,LEGEND!B:B,LEGEND!H:H)&lt;&gt;"-",HYPERLINK(_xlfn.XLOOKUP(I1540,LEGEND!B:B,LEGEND!H:H),"link"),_xlfn.XLOOKUP(I1540,LEGEND!B:B,LEGEND!H:H))</f>
        <v>link</v>
      </c>
      <c r="U1540" s="73" t="str">
        <f>HYPERLINK(_xlfn.XLOOKUP(I1540,LEGEND!B:B,LEGEND!I:I))</f>
        <v>https://milwaukee-media-images.s3.amazonaws.com/hi/49560062--Hero_1.jpg</v>
      </c>
      <c r="V1540" s="51" t="s">
        <v>11460</v>
      </c>
      <c r="W1540" s="63" t="s">
        <v>2403</v>
      </c>
      <c r="X1540" s="64">
        <v>30</v>
      </c>
      <c r="Y1540" s="64">
        <v>75</v>
      </c>
      <c r="Z1540" s="64">
        <v>102</v>
      </c>
      <c r="AA1540" s="84">
        <v>8.5999999999999993E-2</v>
      </c>
      <c r="AB1540" s="85">
        <v>1</v>
      </c>
      <c r="AC1540" s="85">
        <v>1</v>
      </c>
    </row>
    <row r="1541" spans="1:29" ht="25.5">
      <c r="A1541" s="1"/>
      <c r="B1541" s="6" t="s">
        <v>8777</v>
      </c>
      <c r="C1541" s="6" t="s">
        <v>8778</v>
      </c>
      <c r="D1541" s="6" t="s">
        <v>8861</v>
      </c>
      <c r="E1541" s="49" t="s">
        <v>8862</v>
      </c>
      <c r="F1541" s="6" t="s">
        <v>8867</v>
      </c>
      <c r="G1541" s="6" t="s">
        <v>60</v>
      </c>
      <c r="H1541" s="6" t="s">
        <v>60</v>
      </c>
      <c r="I1541" s="60" t="s">
        <v>11461</v>
      </c>
      <c r="J1541" s="49" t="s">
        <v>11462</v>
      </c>
      <c r="K1541" s="6" t="s">
        <v>11463</v>
      </c>
      <c r="L1541" s="29">
        <f>IF($J$6="с учетом НДС",VLOOKUP(I1541,LEGEND!B:E,4,0)*(1-M1541),VLOOKUP(I1541,LEGEND!B:E,4,0)*(1-M1541)/1.2)</f>
        <v>1420</v>
      </c>
      <c r="M1541" s="57">
        <f>IF(AND(B1541&lt;&gt;"1_Электроинструмент",B1541&lt;&gt;"2_Садовая техника"),$J$5,IF($J$4&lt;=20%,$J$4,IFERROR(VLOOKUP(S1541,LEGEND!$L$2:$M$5,2,FALSE),$J$4)))</f>
        <v>0</v>
      </c>
      <c r="N1541" s="48" t="s">
        <v>60</v>
      </c>
      <c r="O1541" s="6" t="s">
        <v>60</v>
      </c>
      <c r="P1541" s="49" t="s">
        <v>66</v>
      </c>
      <c r="Q1541" s="49" t="s">
        <v>473</v>
      </c>
      <c r="R1541" s="6" t="s">
        <v>60</v>
      </c>
      <c r="S1541" s="49" t="s">
        <v>60</v>
      </c>
      <c r="T1541" s="73" t="str">
        <f>IF(_xlfn.XLOOKUP(I1541,LEGEND!B:B,LEGEND!H:H)&lt;&gt;"-",HYPERLINK(_xlfn.XLOOKUP(I1541,LEGEND!B:B,LEGEND!H:H),"link"),_xlfn.XLOOKUP(I1541,LEGEND!B:B,LEGEND!H:H))</f>
        <v>-</v>
      </c>
      <c r="U1541" s="73" t="str">
        <f>HYPERLINK(_xlfn.XLOOKUP(I1541,LEGEND!B:B,LEGEND!I:I))</f>
        <v>https://milwaukee-media-images.s3.amazonaws.com/hi/49565167--Hero_1.jpg</v>
      </c>
      <c r="V1541" s="51" t="s">
        <v>11464</v>
      </c>
      <c r="W1541" s="63" t="s">
        <v>2403</v>
      </c>
      <c r="X1541" s="64">
        <v>57</v>
      </c>
      <c r="Y1541" s="64">
        <v>57</v>
      </c>
      <c r="Z1541" s="64">
        <v>48</v>
      </c>
      <c r="AA1541" s="84">
        <v>0.34599999999999997</v>
      </c>
      <c r="AB1541" s="85">
        <v>1</v>
      </c>
      <c r="AC1541" s="85">
        <v>25</v>
      </c>
    </row>
    <row r="1542" spans="1:29" ht="25.5">
      <c r="A1542" s="1"/>
      <c r="B1542" s="6" t="s">
        <v>8777</v>
      </c>
      <c r="C1542" s="6" t="s">
        <v>8778</v>
      </c>
      <c r="D1542" s="6" t="s">
        <v>8861</v>
      </c>
      <c r="E1542" s="49" t="s">
        <v>8862</v>
      </c>
      <c r="F1542" s="6" t="s">
        <v>8867</v>
      </c>
      <c r="G1542" s="6" t="s">
        <v>60</v>
      </c>
      <c r="H1542" s="6" t="s">
        <v>60</v>
      </c>
      <c r="I1542" s="60" t="s">
        <v>11417</v>
      </c>
      <c r="J1542" s="49" t="s">
        <v>11418</v>
      </c>
      <c r="K1542" s="6" t="s">
        <v>11419</v>
      </c>
      <c r="L1542" s="29">
        <f>IF($J$6="с учетом НДС",VLOOKUP(I1542,LEGEND!B:E,4,0)*(1-M1542),VLOOKUP(I1542,LEGEND!B:E,4,0)*(1-M1542)/1.2)</f>
        <v>1450</v>
      </c>
      <c r="M1542" s="57">
        <f>IF(AND(B1542&lt;&gt;"1_Электроинструмент",B1542&lt;&gt;"2_Садовая техника"),$J$5,IF($J$4&lt;=20%,$J$4,IFERROR(VLOOKUP(S1542,LEGEND!$L$2:$M$5,2,FALSE),$J$4)))</f>
        <v>0</v>
      </c>
      <c r="N1542" s="48" t="s">
        <v>60</v>
      </c>
      <c r="O1542" s="6" t="s">
        <v>60</v>
      </c>
      <c r="P1542" s="49" t="s">
        <v>66</v>
      </c>
      <c r="Q1542" s="49" t="s">
        <v>67</v>
      </c>
      <c r="R1542" s="6" t="s">
        <v>60</v>
      </c>
      <c r="S1542" s="49" t="s">
        <v>60</v>
      </c>
      <c r="T1542" s="73" t="str">
        <f>IF(_xlfn.XLOOKUP(I1542,LEGEND!B:B,LEGEND!H:H)&lt;&gt;"-",HYPERLINK(_xlfn.XLOOKUP(I1542,LEGEND!B:B,LEGEND!H:H),"link"),_xlfn.XLOOKUP(I1542,LEGEND!B:B,LEGEND!H:H))</f>
        <v>link</v>
      </c>
      <c r="U1542" s="73" t="str">
        <f>HYPERLINK(_xlfn.XLOOKUP(I1542,LEGEND!B:B,LEGEND!I:I))</f>
        <v>https://milwaukee-media-images.s3.amazonaws.com/hi/49560002--Hero_1.jpg</v>
      </c>
      <c r="V1542" s="51" t="s">
        <v>11420</v>
      </c>
      <c r="W1542" s="63" t="s">
        <v>2403</v>
      </c>
      <c r="X1542" s="64">
        <v>50</v>
      </c>
      <c r="Y1542" s="64">
        <v>100</v>
      </c>
      <c r="Z1542" s="64">
        <v>30</v>
      </c>
      <c r="AA1542" s="84">
        <v>3.4000000000000002E-2</v>
      </c>
      <c r="AB1542" s="85">
        <v>1</v>
      </c>
      <c r="AC1542" s="85">
        <v>1</v>
      </c>
    </row>
    <row r="1543" spans="1:29" ht="25.5">
      <c r="A1543" s="1"/>
      <c r="B1543" s="6" t="s">
        <v>8777</v>
      </c>
      <c r="C1543" s="6" t="s">
        <v>8778</v>
      </c>
      <c r="D1543" s="6" t="s">
        <v>8861</v>
      </c>
      <c r="E1543" s="49" t="s">
        <v>8862</v>
      </c>
      <c r="F1543" s="6" t="s">
        <v>8867</v>
      </c>
      <c r="G1543" s="6" t="s">
        <v>60</v>
      </c>
      <c r="H1543" s="6" t="s">
        <v>60</v>
      </c>
      <c r="I1543" s="60" t="s">
        <v>11469</v>
      </c>
      <c r="J1543" s="49" t="s">
        <v>11470</v>
      </c>
      <c r="K1543" s="6" t="s">
        <v>11471</v>
      </c>
      <c r="L1543" s="29">
        <f>IF($J$6="с учетом НДС",VLOOKUP(I1543,LEGEND!B:E,4,0)*(1-M1543),VLOOKUP(I1543,LEGEND!B:E,4,0)*(1-M1543)/1.2)</f>
        <v>1450</v>
      </c>
      <c r="M1543" s="57">
        <f>IF(AND(B1543&lt;&gt;"1_Электроинструмент",B1543&lt;&gt;"2_Садовая техника"),$J$5,IF($J$4&lt;=20%,$J$4,IFERROR(VLOOKUP(S1543,LEGEND!$L$2:$M$5,2,FALSE),$J$4)))</f>
        <v>0</v>
      </c>
      <c r="N1543" s="48" t="s">
        <v>60</v>
      </c>
      <c r="O1543" s="6" t="s">
        <v>60</v>
      </c>
      <c r="P1543" s="49" t="s">
        <v>66</v>
      </c>
      <c r="Q1543" s="49" t="s">
        <v>473</v>
      </c>
      <c r="R1543" s="6" t="s">
        <v>60</v>
      </c>
      <c r="S1543" s="49" t="s">
        <v>60</v>
      </c>
      <c r="T1543" s="73" t="str">
        <f>IF(_xlfn.XLOOKUP(I1543,LEGEND!B:B,LEGEND!H:H)&lt;&gt;"-",HYPERLINK(_xlfn.XLOOKUP(I1543,LEGEND!B:B,LEGEND!H:H),"link"),_xlfn.XLOOKUP(I1543,LEGEND!B:B,LEGEND!H:H))</f>
        <v>-</v>
      </c>
      <c r="U1543" s="73" t="str">
        <f>HYPERLINK(_xlfn.XLOOKUP(I1543,LEGEND!B:B,LEGEND!I:I))</f>
        <v>https://milwaukee-media-images.s3.amazonaws.com/hi/49565169--Hero_1.jpg</v>
      </c>
      <c r="V1543" s="51" t="s">
        <v>11472</v>
      </c>
      <c r="W1543" s="63" t="s">
        <v>2403</v>
      </c>
      <c r="X1543" s="64">
        <v>570</v>
      </c>
      <c r="Y1543" s="64">
        <v>470</v>
      </c>
      <c r="Z1543" s="64">
        <v>470</v>
      </c>
      <c r="AA1543" s="84">
        <v>0.16200000000000001</v>
      </c>
      <c r="AB1543" s="85">
        <v>1</v>
      </c>
      <c r="AC1543" s="85">
        <v>25</v>
      </c>
    </row>
    <row r="1544" spans="1:29" ht="25.5">
      <c r="A1544" s="1"/>
      <c r="B1544" s="6" t="s">
        <v>8777</v>
      </c>
      <c r="C1544" s="6" t="s">
        <v>8778</v>
      </c>
      <c r="D1544" s="6" t="s">
        <v>8861</v>
      </c>
      <c r="E1544" s="49" t="s">
        <v>8862</v>
      </c>
      <c r="F1544" s="6" t="s">
        <v>8867</v>
      </c>
      <c r="G1544" s="6" t="s">
        <v>60</v>
      </c>
      <c r="H1544" s="6" t="s">
        <v>60</v>
      </c>
      <c r="I1544" s="60" t="s">
        <v>11473</v>
      </c>
      <c r="J1544" s="49" t="s">
        <v>11474</v>
      </c>
      <c r="K1544" s="6" t="s">
        <v>11475</v>
      </c>
      <c r="L1544" s="29">
        <f>IF($J$6="с учетом НДС",VLOOKUP(I1544,LEGEND!B:E,4,0)*(1-M1544),VLOOKUP(I1544,LEGEND!B:E,4,0)*(1-M1544)/1.2)</f>
        <v>1460</v>
      </c>
      <c r="M1544" s="57">
        <f>IF(AND(B1544&lt;&gt;"1_Электроинструмент",B1544&lt;&gt;"2_Садовая техника"),$J$5,IF($J$4&lt;=20%,$J$4,IFERROR(VLOOKUP(S1544,LEGEND!$L$2:$M$5,2,FALSE),$J$4)))</f>
        <v>0</v>
      </c>
      <c r="N1544" s="48" t="s">
        <v>60</v>
      </c>
      <c r="O1544" s="6" t="s">
        <v>60</v>
      </c>
      <c r="P1544" s="49" t="s">
        <v>66</v>
      </c>
      <c r="Q1544" s="49" t="s">
        <v>67</v>
      </c>
      <c r="R1544" s="6" t="s">
        <v>60</v>
      </c>
      <c r="S1544" s="49" t="s">
        <v>60</v>
      </c>
      <c r="T1544" s="73" t="str">
        <f>IF(_xlfn.XLOOKUP(I1544,LEGEND!B:B,LEGEND!H:H)&lt;&gt;"-",HYPERLINK(_xlfn.XLOOKUP(I1544,LEGEND!B:B,LEGEND!H:H),"link"),_xlfn.XLOOKUP(I1544,LEGEND!B:B,LEGEND!H:H))</f>
        <v>link</v>
      </c>
      <c r="U1544" s="73" t="str">
        <f>HYPERLINK(_xlfn.XLOOKUP(I1544,LEGEND!B:B,LEGEND!I:I))</f>
        <v>https://milwaukee-media-images.s3.amazonaws.com/hi/49560072--Hero_1.jpg</v>
      </c>
      <c r="V1544" s="51" t="s">
        <v>11476</v>
      </c>
      <c r="W1544" s="63" t="s">
        <v>2403</v>
      </c>
      <c r="X1544" s="64">
        <v>75</v>
      </c>
      <c r="Y1544" s="64">
        <v>100</v>
      </c>
      <c r="Z1544" s="64">
        <v>50</v>
      </c>
      <c r="AA1544" s="84">
        <v>0.122</v>
      </c>
      <c r="AB1544" s="85">
        <v>1</v>
      </c>
      <c r="AC1544" s="85">
        <v>1</v>
      </c>
    </row>
    <row r="1545" spans="1:29" ht="25.5">
      <c r="A1545" s="1"/>
      <c r="B1545" s="6" t="s">
        <v>8777</v>
      </c>
      <c r="C1545" s="6" t="s">
        <v>8778</v>
      </c>
      <c r="D1545" s="6" t="s">
        <v>8861</v>
      </c>
      <c r="E1545" s="49" t="s">
        <v>8862</v>
      </c>
      <c r="F1545" s="6" t="s">
        <v>8867</v>
      </c>
      <c r="G1545" s="6" t="s">
        <v>60</v>
      </c>
      <c r="H1545" s="6" t="s">
        <v>60</v>
      </c>
      <c r="I1545" s="60" t="s">
        <v>11481</v>
      </c>
      <c r="J1545" s="49" t="s">
        <v>11482</v>
      </c>
      <c r="K1545" s="6" t="s">
        <v>11483</v>
      </c>
      <c r="L1545" s="29">
        <f>IF($J$6="с учетом НДС",VLOOKUP(I1545,LEGEND!B:E,4,0)*(1-M1545),VLOOKUP(I1545,LEGEND!B:E,4,0)*(1-M1545)/1.2)</f>
        <v>1470</v>
      </c>
      <c r="M1545" s="57">
        <f>IF(AND(B1545&lt;&gt;"1_Электроинструмент",B1545&lt;&gt;"2_Садовая техника"),$J$5,IF($J$4&lt;=20%,$J$4,IFERROR(VLOOKUP(S1545,LEGEND!$L$2:$M$5,2,FALSE),$J$4)))</f>
        <v>0</v>
      </c>
      <c r="N1545" s="48" t="s">
        <v>60</v>
      </c>
      <c r="O1545" s="6" t="s">
        <v>60</v>
      </c>
      <c r="P1545" s="49" t="s">
        <v>66</v>
      </c>
      <c r="Q1545" s="49" t="s">
        <v>67</v>
      </c>
      <c r="R1545" s="6" t="s">
        <v>60</v>
      </c>
      <c r="S1545" s="49" t="s">
        <v>60</v>
      </c>
      <c r="T1545" s="73" t="str">
        <f>IF(_xlfn.XLOOKUP(I1545,LEGEND!B:B,LEGEND!H:H)&lt;&gt;"-",HYPERLINK(_xlfn.XLOOKUP(I1545,LEGEND!B:B,LEGEND!H:H),"link"),_xlfn.XLOOKUP(I1545,LEGEND!B:B,LEGEND!H:H))</f>
        <v>link</v>
      </c>
      <c r="U1545" s="73" t="str">
        <f>HYPERLINK(_xlfn.XLOOKUP(I1545,LEGEND!B:B,LEGEND!I:I))</f>
        <v>https://milwaukee-media-images.s3.amazonaws.com/hi/49560082--Hero_1.jpg</v>
      </c>
      <c r="V1545" s="51" t="s">
        <v>11484</v>
      </c>
      <c r="W1545" s="63" t="s">
        <v>2403</v>
      </c>
      <c r="X1545" s="64">
        <v>75</v>
      </c>
      <c r="Y1545" s="64">
        <v>100</v>
      </c>
      <c r="Z1545" s="64">
        <v>60</v>
      </c>
      <c r="AA1545" s="84">
        <v>0.08</v>
      </c>
      <c r="AB1545" s="85">
        <v>1</v>
      </c>
      <c r="AC1545" s="85">
        <v>1</v>
      </c>
    </row>
    <row r="1546" spans="1:29" ht="25.5">
      <c r="A1546" s="1"/>
      <c r="B1546" s="6" t="s">
        <v>8777</v>
      </c>
      <c r="C1546" s="6" t="s">
        <v>8778</v>
      </c>
      <c r="D1546" s="6" t="s">
        <v>8861</v>
      </c>
      <c r="E1546" s="49" t="s">
        <v>8862</v>
      </c>
      <c r="F1546" s="6" t="s">
        <v>8867</v>
      </c>
      <c r="G1546" s="6" t="s">
        <v>60</v>
      </c>
      <c r="H1546" s="6" t="s">
        <v>60</v>
      </c>
      <c r="I1546" s="60" t="s">
        <v>11485</v>
      </c>
      <c r="J1546" s="49" t="s">
        <v>11486</v>
      </c>
      <c r="K1546" s="6" t="s">
        <v>11487</v>
      </c>
      <c r="L1546" s="29">
        <f>IF($J$6="с учетом НДС",VLOOKUP(I1546,LEGEND!B:E,4,0)*(1-M1546),VLOOKUP(I1546,LEGEND!B:E,4,0)*(1-M1546)/1.2)</f>
        <v>1470</v>
      </c>
      <c r="M1546" s="57">
        <f>IF(AND(B1546&lt;&gt;"1_Электроинструмент",B1546&lt;&gt;"2_Садовая техника"),$J$5,IF($J$4&lt;=20%,$J$4,IFERROR(VLOOKUP(S1546,LEGEND!$L$2:$M$5,2,FALSE),$J$4)))</f>
        <v>0</v>
      </c>
      <c r="N1546" s="48" t="s">
        <v>60</v>
      </c>
      <c r="O1546" s="6" t="s">
        <v>60</v>
      </c>
      <c r="P1546" s="49" t="s">
        <v>66</v>
      </c>
      <c r="Q1546" s="49" t="s">
        <v>67</v>
      </c>
      <c r="R1546" s="6" t="s">
        <v>60</v>
      </c>
      <c r="S1546" s="49" t="s">
        <v>60</v>
      </c>
      <c r="T1546" s="73" t="str">
        <f>IF(_xlfn.XLOOKUP(I1546,LEGEND!B:B,LEGEND!H:H)&lt;&gt;"-",HYPERLINK(_xlfn.XLOOKUP(I1546,LEGEND!B:B,LEGEND!H:H),"link"),_xlfn.XLOOKUP(I1546,LEGEND!B:B,LEGEND!H:H))</f>
        <v>link</v>
      </c>
      <c r="U1546" s="73" t="str">
        <f>HYPERLINK(_xlfn.XLOOKUP(I1546,LEGEND!B:B,LEGEND!I:I))</f>
        <v>https://milwaukee-media-images.s3.amazonaws.com/hi/49560290--Hero_1.jpg</v>
      </c>
      <c r="V1546" s="51" t="s">
        <v>11488</v>
      </c>
      <c r="W1546" s="63" t="s">
        <v>71</v>
      </c>
      <c r="X1546" s="64">
        <v>12</v>
      </c>
      <c r="Y1546" s="64">
        <v>75</v>
      </c>
      <c r="Z1546" s="64">
        <v>135</v>
      </c>
      <c r="AA1546" s="84">
        <v>0.05</v>
      </c>
      <c r="AB1546" s="85">
        <v>4</v>
      </c>
      <c r="AC1546" s="85">
        <v>1</v>
      </c>
    </row>
    <row r="1547" spans="1:29" ht="25.5">
      <c r="A1547" s="1"/>
      <c r="B1547" s="6" t="s">
        <v>8777</v>
      </c>
      <c r="C1547" s="6" t="s">
        <v>8778</v>
      </c>
      <c r="D1547" s="6" t="s">
        <v>8861</v>
      </c>
      <c r="E1547" s="49" t="s">
        <v>8862</v>
      </c>
      <c r="F1547" s="6" t="s">
        <v>8867</v>
      </c>
      <c r="G1547" s="6" t="s">
        <v>60</v>
      </c>
      <c r="H1547" s="6" t="s">
        <v>60</v>
      </c>
      <c r="I1547" s="60" t="s">
        <v>11437</v>
      </c>
      <c r="J1547" s="49" t="s">
        <v>11438</v>
      </c>
      <c r="K1547" s="6" t="s">
        <v>11439</v>
      </c>
      <c r="L1547" s="29">
        <f>IF($J$6="с учетом НДС",VLOOKUP(I1547,LEGEND!B:E,4,0)*(1-M1547),VLOOKUP(I1547,LEGEND!B:E,4,0)*(1-M1547)/1.2)</f>
        <v>1480</v>
      </c>
      <c r="M1547" s="57">
        <f>IF(AND(B1547&lt;&gt;"1_Электроинструмент",B1547&lt;&gt;"2_Садовая техника"),$J$5,IF($J$4&lt;=20%,$J$4,IFERROR(VLOOKUP(S1547,LEGEND!$L$2:$M$5,2,FALSE),$J$4)))</f>
        <v>0</v>
      </c>
      <c r="N1547" s="48" t="s">
        <v>60</v>
      </c>
      <c r="O1547" s="6" t="s">
        <v>60</v>
      </c>
      <c r="P1547" s="49" t="s">
        <v>66</v>
      </c>
      <c r="Q1547" s="49" t="s">
        <v>67</v>
      </c>
      <c r="R1547" s="6" t="s">
        <v>60</v>
      </c>
      <c r="S1547" s="49" t="s">
        <v>60</v>
      </c>
      <c r="T1547" s="73" t="str">
        <f>IF(_xlfn.XLOOKUP(I1547,LEGEND!B:B,LEGEND!H:H)&lt;&gt;"-",HYPERLINK(_xlfn.XLOOKUP(I1547,LEGEND!B:B,LEGEND!H:H),"link"),_xlfn.XLOOKUP(I1547,LEGEND!B:B,LEGEND!H:H))</f>
        <v>link</v>
      </c>
      <c r="U1547" s="73" t="str">
        <f>HYPERLINK(_xlfn.XLOOKUP(I1547,LEGEND!B:B,LEGEND!I:I))</f>
        <v>https://milwaukee-media-images.s3.amazonaws.com/hi/49560024--Hero_1.jpg</v>
      </c>
      <c r="V1547" s="51" t="s">
        <v>11440</v>
      </c>
      <c r="W1547" s="63" t="s">
        <v>2403</v>
      </c>
      <c r="X1547" s="64">
        <v>30</v>
      </c>
      <c r="Y1547" s="64">
        <v>52</v>
      </c>
      <c r="Z1547" s="64">
        <v>102</v>
      </c>
      <c r="AA1547" s="84">
        <v>0.05</v>
      </c>
      <c r="AB1547" s="85">
        <v>1</v>
      </c>
      <c r="AC1547" s="85">
        <v>1</v>
      </c>
    </row>
    <row r="1548" spans="1:29" ht="25.5">
      <c r="A1548" s="1"/>
      <c r="B1548" s="6" t="s">
        <v>8777</v>
      </c>
      <c r="C1548" s="6" t="s">
        <v>8778</v>
      </c>
      <c r="D1548" s="6" t="s">
        <v>8861</v>
      </c>
      <c r="E1548" s="49" t="s">
        <v>8862</v>
      </c>
      <c r="F1548" s="6" t="s">
        <v>8867</v>
      </c>
      <c r="G1548" s="6" t="s">
        <v>60</v>
      </c>
      <c r="H1548" s="6" t="s">
        <v>60</v>
      </c>
      <c r="I1548" s="60" t="s">
        <v>11489</v>
      </c>
      <c r="J1548" s="49" t="s">
        <v>11490</v>
      </c>
      <c r="K1548" s="6" t="s">
        <v>11491</v>
      </c>
      <c r="L1548" s="29">
        <f>IF($J$6="с учетом НДС",VLOOKUP(I1548,LEGEND!B:E,4,0)*(1-M1548),VLOOKUP(I1548,LEGEND!B:E,4,0)*(1-M1548)/1.2)</f>
        <v>1490</v>
      </c>
      <c r="M1548" s="57">
        <f>IF(AND(B1548&lt;&gt;"1_Электроинструмент",B1548&lt;&gt;"2_Садовая техника"),$J$5,IF($J$4&lt;=20%,$J$4,IFERROR(VLOOKUP(S1548,LEGEND!$L$2:$M$5,2,FALSE),$J$4)))</f>
        <v>0</v>
      </c>
      <c r="N1548" s="48" t="s">
        <v>60</v>
      </c>
      <c r="O1548" s="6" t="s">
        <v>60</v>
      </c>
      <c r="P1548" s="49" t="s">
        <v>66</v>
      </c>
      <c r="Q1548" s="49" t="s">
        <v>67</v>
      </c>
      <c r="R1548" s="6" t="s">
        <v>60</v>
      </c>
      <c r="S1548" s="49" t="s">
        <v>60</v>
      </c>
      <c r="T1548" s="73" t="str">
        <f>IF(_xlfn.XLOOKUP(I1548,LEGEND!B:B,LEGEND!H:H)&lt;&gt;"-",HYPERLINK(_xlfn.XLOOKUP(I1548,LEGEND!B:B,LEGEND!H:H),"link"),_xlfn.XLOOKUP(I1548,LEGEND!B:B,LEGEND!H:H))</f>
        <v>link</v>
      </c>
      <c r="U1548" s="73" t="str">
        <f>HYPERLINK(_xlfn.XLOOKUP(I1548,LEGEND!B:B,LEGEND!I:I))</f>
        <v>https://milwaukee-media-images.s3.amazonaws.com/hi/49560087--Hero_1.jpg</v>
      </c>
      <c r="V1548" s="51" t="s">
        <v>11492</v>
      </c>
      <c r="W1548" s="63" t="s">
        <v>2403</v>
      </c>
      <c r="X1548" s="64">
        <v>80</v>
      </c>
      <c r="Y1548" s="64">
        <v>100</v>
      </c>
      <c r="Z1548" s="64">
        <v>60</v>
      </c>
      <c r="AA1548" s="84">
        <v>0.104</v>
      </c>
      <c r="AB1548" s="85">
        <v>1</v>
      </c>
      <c r="AC1548" s="85">
        <v>1</v>
      </c>
    </row>
    <row r="1549" spans="1:29" ht="25.5">
      <c r="A1549" s="1"/>
      <c r="B1549" s="6" t="s">
        <v>8777</v>
      </c>
      <c r="C1549" s="6" t="s">
        <v>8778</v>
      </c>
      <c r="D1549" s="6" t="s">
        <v>8861</v>
      </c>
      <c r="E1549" s="49" t="s">
        <v>8862</v>
      </c>
      <c r="F1549" s="6" t="s">
        <v>8867</v>
      </c>
      <c r="G1549" s="6" t="s">
        <v>60</v>
      </c>
      <c r="H1549" s="6" t="s">
        <v>60</v>
      </c>
      <c r="I1549" s="60" t="s">
        <v>11493</v>
      </c>
      <c r="J1549" s="49" t="s">
        <v>11494</v>
      </c>
      <c r="K1549" s="6" t="s">
        <v>11495</v>
      </c>
      <c r="L1549" s="29">
        <f>IF($J$6="с учетом НДС",VLOOKUP(I1549,LEGEND!B:E,4,0)*(1-M1549),VLOOKUP(I1549,LEGEND!B:E,4,0)*(1-M1549)/1.2)</f>
        <v>1490</v>
      </c>
      <c r="M1549" s="57">
        <f>IF(AND(B1549&lt;&gt;"1_Электроинструмент",B1549&lt;&gt;"2_Садовая техника"),$J$5,IF($J$4&lt;=20%,$J$4,IFERROR(VLOOKUP(S1549,LEGEND!$L$2:$M$5,2,FALSE),$J$4)))</f>
        <v>0</v>
      </c>
      <c r="N1549" s="48" t="s">
        <v>60</v>
      </c>
      <c r="O1549" s="6" t="s">
        <v>60</v>
      </c>
      <c r="P1549" s="49" t="s">
        <v>66</v>
      </c>
      <c r="Q1549" s="49" t="s">
        <v>473</v>
      </c>
      <c r="R1549" s="6" t="s">
        <v>60</v>
      </c>
      <c r="S1549" s="49" t="s">
        <v>60</v>
      </c>
      <c r="T1549" s="73" t="str">
        <f>IF(_xlfn.XLOOKUP(I1549,LEGEND!B:B,LEGEND!H:H)&lt;&gt;"-",HYPERLINK(_xlfn.XLOOKUP(I1549,LEGEND!B:B,LEGEND!H:H),"link"),_xlfn.XLOOKUP(I1549,LEGEND!B:B,LEGEND!H:H))</f>
        <v>-</v>
      </c>
      <c r="U1549" s="73" t="str">
        <f>HYPERLINK(_xlfn.XLOOKUP(I1549,LEGEND!B:B,LEGEND!I:I))</f>
        <v>https://milwaukee-media-images.s3.amazonaws.com/hi/49565170--Hero_1.jpg</v>
      </c>
      <c r="V1549" s="51" t="s">
        <v>11496</v>
      </c>
      <c r="W1549" s="63" t="s">
        <v>2403</v>
      </c>
      <c r="X1549" s="64">
        <v>64</v>
      </c>
      <c r="Y1549" s="64">
        <v>64</v>
      </c>
      <c r="Z1549" s="64">
        <v>46</v>
      </c>
      <c r="AA1549" s="84">
        <v>0.17599999999999999</v>
      </c>
      <c r="AB1549" s="85">
        <v>1</v>
      </c>
      <c r="AC1549" s="85">
        <v>25</v>
      </c>
    </row>
    <row r="1550" spans="1:29" ht="25.5">
      <c r="A1550" s="1"/>
      <c r="B1550" s="6" t="s">
        <v>8777</v>
      </c>
      <c r="C1550" s="6" t="s">
        <v>8778</v>
      </c>
      <c r="D1550" s="6" t="s">
        <v>8861</v>
      </c>
      <c r="E1550" s="49" t="s">
        <v>8862</v>
      </c>
      <c r="F1550" s="6" t="s">
        <v>8867</v>
      </c>
      <c r="G1550" s="6" t="s">
        <v>60</v>
      </c>
      <c r="H1550" s="6" t="s">
        <v>60</v>
      </c>
      <c r="I1550" s="60" t="s">
        <v>11497</v>
      </c>
      <c r="J1550" s="49" t="s">
        <v>11498</v>
      </c>
      <c r="K1550" s="6" t="s">
        <v>11499</v>
      </c>
      <c r="L1550" s="29">
        <f>IF($J$6="с учетом НДС",VLOOKUP(I1550,LEGEND!B:E,4,0)*(1-M1550),VLOOKUP(I1550,LEGEND!B:E,4,0)*(1-M1550)/1.2)</f>
        <v>1500</v>
      </c>
      <c r="M1550" s="57">
        <f>IF(AND(B1550&lt;&gt;"1_Электроинструмент",B1550&lt;&gt;"2_Садовая техника"),$J$5,IF($J$4&lt;=20%,$J$4,IFERROR(VLOOKUP(S1550,LEGEND!$L$2:$M$5,2,FALSE),$J$4)))</f>
        <v>0</v>
      </c>
      <c r="N1550" s="48" t="s">
        <v>60</v>
      </c>
      <c r="O1550" s="6" t="s">
        <v>60</v>
      </c>
      <c r="P1550" s="49" t="s">
        <v>66</v>
      </c>
      <c r="Q1550" s="49" t="s">
        <v>67</v>
      </c>
      <c r="R1550" s="6" t="s">
        <v>60</v>
      </c>
      <c r="S1550" s="49" t="s">
        <v>60</v>
      </c>
      <c r="T1550" s="73" t="str">
        <f>IF(_xlfn.XLOOKUP(I1550,LEGEND!B:B,LEGEND!H:H)&lt;&gt;"-",HYPERLINK(_xlfn.XLOOKUP(I1550,LEGEND!B:B,LEGEND!H:H),"link"),_xlfn.XLOOKUP(I1550,LEGEND!B:B,LEGEND!H:H))</f>
        <v>link</v>
      </c>
      <c r="U1550" s="73" t="str">
        <f>HYPERLINK(_xlfn.XLOOKUP(I1550,LEGEND!B:B,LEGEND!I:I))</f>
        <v>https://milwaukee-media-images.s3.amazonaws.com/hi/49560092--Hero_1.jpg</v>
      </c>
      <c r="V1550" s="51" t="s">
        <v>11500</v>
      </c>
      <c r="W1550" s="63" t="s">
        <v>2403</v>
      </c>
      <c r="X1550" s="64">
        <v>102</v>
      </c>
      <c r="Y1550" s="64">
        <v>78</v>
      </c>
      <c r="Z1550" s="64">
        <v>57</v>
      </c>
      <c r="AA1550" s="84">
        <v>8.5999999999999993E-2</v>
      </c>
      <c r="AB1550" s="85">
        <v>1</v>
      </c>
      <c r="AC1550" s="85">
        <v>1</v>
      </c>
    </row>
    <row r="1551" spans="1:29" ht="25.5">
      <c r="A1551" s="1"/>
      <c r="B1551" s="6" t="s">
        <v>8777</v>
      </c>
      <c r="C1551" s="6" t="s">
        <v>8778</v>
      </c>
      <c r="D1551" s="6" t="s">
        <v>8861</v>
      </c>
      <c r="E1551" s="49" t="s">
        <v>8862</v>
      </c>
      <c r="F1551" s="6" t="s">
        <v>8867</v>
      </c>
      <c r="G1551" s="6" t="s">
        <v>60</v>
      </c>
      <c r="H1551" s="6" t="s">
        <v>60</v>
      </c>
      <c r="I1551" s="60" t="s">
        <v>11501</v>
      </c>
      <c r="J1551" s="49" t="s">
        <v>11502</v>
      </c>
      <c r="K1551" s="6" t="s">
        <v>11503</v>
      </c>
      <c r="L1551" s="29">
        <f>IF($J$6="с учетом НДС",VLOOKUP(I1551,LEGEND!B:E,4,0)*(1-M1551),VLOOKUP(I1551,LEGEND!B:E,4,0)*(1-M1551)/1.2)</f>
        <v>1520</v>
      </c>
      <c r="M1551" s="57">
        <f>IF(AND(B1551&lt;&gt;"1_Электроинструмент",B1551&lt;&gt;"2_Садовая техника"),$J$5,IF($J$4&lt;=20%,$J$4,IFERROR(VLOOKUP(S1551,LEGEND!$L$2:$M$5,2,FALSE),$J$4)))</f>
        <v>0</v>
      </c>
      <c r="N1551" s="48" t="s">
        <v>60</v>
      </c>
      <c r="O1551" s="6" t="s">
        <v>60</v>
      </c>
      <c r="P1551" s="49" t="s">
        <v>66</v>
      </c>
      <c r="Q1551" s="49" t="s">
        <v>67</v>
      </c>
      <c r="R1551" s="6" t="s">
        <v>60</v>
      </c>
      <c r="S1551" s="49" t="s">
        <v>60</v>
      </c>
      <c r="T1551" s="73" t="str">
        <f>IF(_xlfn.XLOOKUP(I1551,LEGEND!B:B,LEGEND!H:H)&lt;&gt;"-",HYPERLINK(_xlfn.XLOOKUP(I1551,LEGEND!B:B,LEGEND!H:H),"link"),_xlfn.XLOOKUP(I1551,LEGEND!B:B,LEGEND!H:H))</f>
        <v>link</v>
      </c>
      <c r="U1551" s="73" t="str">
        <f>HYPERLINK(_xlfn.XLOOKUP(I1551,LEGEND!B:B,LEGEND!I:I))</f>
        <v>https://milwaukee-media-images.s3.amazonaws.com/hi/49560097--Hero_1.jpg</v>
      </c>
      <c r="V1551" s="51" t="s">
        <v>11504</v>
      </c>
      <c r="W1551" s="63" t="s">
        <v>2403</v>
      </c>
      <c r="X1551" s="64">
        <v>77</v>
      </c>
      <c r="Y1551" s="64">
        <v>55</v>
      </c>
      <c r="Z1551" s="64">
        <v>103</v>
      </c>
      <c r="AA1551" s="84">
        <v>9.1999999999999998E-2</v>
      </c>
      <c r="AB1551" s="85">
        <v>1</v>
      </c>
      <c r="AC1551" s="85">
        <v>1</v>
      </c>
    </row>
    <row r="1552" spans="1:29" ht="25.5">
      <c r="A1552" s="1"/>
      <c r="B1552" s="6" t="s">
        <v>8777</v>
      </c>
      <c r="C1552" s="6" t="s">
        <v>8778</v>
      </c>
      <c r="D1552" s="6" t="s">
        <v>8861</v>
      </c>
      <c r="E1552" s="49" t="s">
        <v>8862</v>
      </c>
      <c r="F1552" s="6" t="s">
        <v>8867</v>
      </c>
      <c r="G1552" s="6" t="s">
        <v>60</v>
      </c>
      <c r="H1552" s="6" t="s">
        <v>60</v>
      </c>
      <c r="I1552" s="60" t="s">
        <v>11505</v>
      </c>
      <c r="J1552" s="49" t="s">
        <v>11506</v>
      </c>
      <c r="K1552" s="6" t="s">
        <v>11507</v>
      </c>
      <c r="L1552" s="29">
        <f>IF($J$6="с учетом НДС",VLOOKUP(I1552,LEGEND!B:E,4,0)*(1-M1552),VLOOKUP(I1552,LEGEND!B:E,4,0)*(1-M1552)/1.2)</f>
        <v>1520</v>
      </c>
      <c r="M1552" s="57">
        <f>IF(AND(B1552&lt;&gt;"1_Электроинструмент",B1552&lt;&gt;"2_Садовая техника"),$J$5,IF($J$4&lt;=20%,$J$4,IFERROR(VLOOKUP(S1552,LEGEND!$L$2:$M$5,2,FALSE),$J$4)))</f>
        <v>0</v>
      </c>
      <c r="N1552" s="48" t="s">
        <v>60</v>
      </c>
      <c r="O1552" s="6" t="s">
        <v>60</v>
      </c>
      <c r="P1552" s="49" t="s">
        <v>66</v>
      </c>
      <c r="Q1552" s="49" t="s">
        <v>473</v>
      </c>
      <c r="R1552" s="6" t="s">
        <v>60</v>
      </c>
      <c r="S1552" s="49" t="s">
        <v>60</v>
      </c>
      <c r="T1552" s="73" t="str">
        <f>IF(_xlfn.XLOOKUP(I1552,LEGEND!B:B,LEGEND!H:H)&lt;&gt;"-",HYPERLINK(_xlfn.XLOOKUP(I1552,LEGEND!B:B,LEGEND!H:H),"link"),_xlfn.XLOOKUP(I1552,LEGEND!B:B,LEGEND!H:H))</f>
        <v>-</v>
      </c>
      <c r="U1552" s="73" t="str">
        <f>HYPERLINK(_xlfn.XLOOKUP(I1552,LEGEND!B:B,LEGEND!I:I))</f>
        <v>https://milwaukee-media-images.s3.amazonaws.com/hi/49565175--Hero_1.jpg</v>
      </c>
      <c r="V1552" s="51" t="s">
        <v>11508</v>
      </c>
      <c r="W1552" s="63" t="s">
        <v>2403</v>
      </c>
      <c r="X1552" s="64">
        <v>67</v>
      </c>
      <c r="Y1552" s="64">
        <v>67</v>
      </c>
      <c r="Z1552" s="64">
        <v>65</v>
      </c>
      <c r="AA1552" s="84">
        <v>0.2</v>
      </c>
      <c r="AB1552" s="85">
        <v>1</v>
      </c>
      <c r="AC1552" s="85">
        <v>16</v>
      </c>
    </row>
    <row r="1553" spans="1:29" ht="25.5">
      <c r="A1553" s="1"/>
      <c r="B1553" s="6" t="s">
        <v>8777</v>
      </c>
      <c r="C1553" s="6" t="s">
        <v>8778</v>
      </c>
      <c r="D1553" s="6" t="s">
        <v>8861</v>
      </c>
      <c r="E1553" s="49" t="s">
        <v>8862</v>
      </c>
      <c r="F1553" s="6" t="s">
        <v>8867</v>
      </c>
      <c r="G1553" s="6" t="s">
        <v>60</v>
      </c>
      <c r="H1553" s="6" t="s">
        <v>60</v>
      </c>
      <c r="I1553" s="60" t="s">
        <v>11509</v>
      </c>
      <c r="J1553" s="49" t="s">
        <v>11510</v>
      </c>
      <c r="K1553" s="6" t="s">
        <v>11511</v>
      </c>
      <c r="L1553" s="29">
        <f>IF($J$6="с учетом НДС",VLOOKUP(I1553,LEGEND!B:E,4,0)*(1-M1553),VLOOKUP(I1553,LEGEND!B:E,4,0)*(1-M1553)/1.2)</f>
        <v>1520</v>
      </c>
      <c r="M1553" s="57">
        <f>IF(AND(B1553&lt;&gt;"1_Электроинструмент",B1553&lt;&gt;"2_Садовая техника"),$J$5,IF($J$4&lt;=20%,$J$4,IFERROR(VLOOKUP(S1553,LEGEND!$L$2:$M$5,2,FALSE),$J$4)))</f>
        <v>0</v>
      </c>
      <c r="N1553" s="48" t="s">
        <v>60</v>
      </c>
      <c r="O1553" s="6" t="s">
        <v>60</v>
      </c>
      <c r="P1553" s="49" t="s">
        <v>66</v>
      </c>
      <c r="Q1553" s="49" t="s">
        <v>473</v>
      </c>
      <c r="R1553" s="6" t="s">
        <v>60</v>
      </c>
      <c r="S1553" s="49" t="s">
        <v>60</v>
      </c>
      <c r="T1553" s="73" t="str">
        <f>IF(_xlfn.XLOOKUP(I1553,LEGEND!B:B,LEGEND!H:H)&lt;&gt;"-",HYPERLINK(_xlfn.XLOOKUP(I1553,LEGEND!B:B,LEGEND!H:H),"link"),_xlfn.XLOOKUP(I1553,LEGEND!B:B,LEGEND!H:H))</f>
        <v>-</v>
      </c>
      <c r="U1553" s="73" t="str">
        <f>HYPERLINK(_xlfn.XLOOKUP(I1553,LEGEND!B:B,LEGEND!I:I))</f>
        <v>https://milwaukee-media-images.s3.amazonaws.com/hi/49565178--Hero_1.jpg</v>
      </c>
      <c r="V1553" s="51" t="s">
        <v>11512</v>
      </c>
      <c r="W1553" s="63" t="s">
        <v>2403</v>
      </c>
      <c r="X1553" s="64">
        <v>360</v>
      </c>
      <c r="Y1553" s="64">
        <v>340</v>
      </c>
      <c r="Z1553" s="64">
        <v>65</v>
      </c>
      <c r="AA1553" s="84">
        <v>0.2</v>
      </c>
      <c r="AB1553" s="85">
        <v>1</v>
      </c>
      <c r="AC1553" s="85">
        <v>16</v>
      </c>
    </row>
    <row r="1554" spans="1:29" ht="25.5">
      <c r="A1554" s="1"/>
      <c r="B1554" s="6" t="s">
        <v>8777</v>
      </c>
      <c r="C1554" s="6" t="s">
        <v>8778</v>
      </c>
      <c r="D1554" s="6" t="s">
        <v>8861</v>
      </c>
      <c r="E1554" s="49" t="s">
        <v>8862</v>
      </c>
      <c r="F1554" s="6" t="s">
        <v>8867</v>
      </c>
      <c r="G1554" s="6" t="s">
        <v>60</v>
      </c>
      <c r="H1554" s="6" t="s">
        <v>60</v>
      </c>
      <c r="I1554" s="60" t="s">
        <v>11513</v>
      </c>
      <c r="J1554" s="49" t="s">
        <v>11514</v>
      </c>
      <c r="K1554" s="6" t="s">
        <v>11515</v>
      </c>
      <c r="L1554" s="29">
        <f>IF($J$6="с учетом НДС",VLOOKUP(I1554,LEGEND!B:E,4,0)*(1-M1554),VLOOKUP(I1554,LEGEND!B:E,4,0)*(1-M1554)/1.2)</f>
        <v>1550</v>
      </c>
      <c r="M1554" s="57">
        <f>IF(AND(B1554&lt;&gt;"1_Электроинструмент",B1554&lt;&gt;"2_Садовая техника"),$J$5,IF($J$4&lt;=20%,$J$4,IFERROR(VLOOKUP(S1554,LEGEND!$L$2:$M$5,2,FALSE),$J$4)))</f>
        <v>0</v>
      </c>
      <c r="N1554" s="48" t="s">
        <v>60</v>
      </c>
      <c r="O1554" s="6" t="s">
        <v>60</v>
      </c>
      <c r="P1554" s="49" t="s">
        <v>66</v>
      </c>
      <c r="Q1554" s="49" t="s">
        <v>67</v>
      </c>
      <c r="R1554" s="6" t="s">
        <v>60</v>
      </c>
      <c r="S1554" s="49" t="s">
        <v>60</v>
      </c>
      <c r="T1554" s="73" t="str">
        <f>IF(_xlfn.XLOOKUP(I1554,LEGEND!B:B,LEGEND!H:H)&lt;&gt;"-",HYPERLINK(_xlfn.XLOOKUP(I1554,LEGEND!B:B,LEGEND!H:H),"link"),_xlfn.XLOOKUP(I1554,LEGEND!B:B,LEGEND!H:H))</f>
        <v>link</v>
      </c>
      <c r="U1554" s="73" t="str">
        <f>HYPERLINK(_xlfn.XLOOKUP(I1554,LEGEND!B:B,LEGEND!I:I))</f>
        <v>https://milwaukee-media-images.s3.amazonaws.com/hi/49560102--Hero_1.jpg</v>
      </c>
      <c r="V1554" s="51" t="s">
        <v>11516</v>
      </c>
      <c r="W1554" s="63" t="s">
        <v>2403</v>
      </c>
      <c r="X1554" s="64">
        <v>75</v>
      </c>
      <c r="Y1554" s="64">
        <v>100</v>
      </c>
      <c r="Z1554" s="64">
        <v>60</v>
      </c>
      <c r="AA1554" s="84">
        <v>0.127</v>
      </c>
      <c r="AB1554" s="85">
        <v>1</v>
      </c>
      <c r="AC1554" s="85">
        <v>1</v>
      </c>
    </row>
    <row r="1555" spans="1:29" ht="25.5">
      <c r="A1555" s="1"/>
      <c r="B1555" s="6" t="s">
        <v>8777</v>
      </c>
      <c r="C1555" s="6" t="s">
        <v>8778</v>
      </c>
      <c r="D1555" s="6" t="s">
        <v>8861</v>
      </c>
      <c r="E1555" s="49" t="s">
        <v>8862</v>
      </c>
      <c r="F1555" s="6" t="s">
        <v>8867</v>
      </c>
      <c r="G1555" s="6" t="s">
        <v>60</v>
      </c>
      <c r="H1555" s="6" t="s">
        <v>60</v>
      </c>
      <c r="I1555" s="60" t="s">
        <v>11517</v>
      </c>
      <c r="J1555" s="49" t="s">
        <v>11518</v>
      </c>
      <c r="K1555" s="6" t="s">
        <v>11519</v>
      </c>
      <c r="L1555" s="29">
        <f>IF($J$6="с учетом НДС",VLOOKUP(I1555,LEGEND!B:E,4,0)*(1-M1555),VLOOKUP(I1555,LEGEND!B:E,4,0)*(1-M1555)/1.2)</f>
        <v>1560</v>
      </c>
      <c r="M1555" s="57">
        <f>IF(AND(B1555&lt;&gt;"1_Электроинструмент",B1555&lt;&gt;"2_Садовая техника"),$J$5,IF($J$4&lt;=20%,$J$4,IFERROR(VLOOKUP(S1555,LEGEND!$L$2:$M$5,2,FALSE),$J$4)))</f>
        <v>0</v>
      </c>
      <c r="N1555" s="48" t="s">
        <v>60</v>
      </c>
      <c r="O1555" s="6" t="s">
        <v>60</v>
      </c>
      <c r="P1555" s="49" t="s">
        <v>66</v>
      </c>
      <c r="Q1555" s="49" t="s">
        <v>67</v>
      </c>
      <c r="R1555" s="6" t="s">
        <v>60</v>
      </c>
      <c r="S1555" s="49" t="s">
        <v>60</v>
      </c>
      <c r="T1555" s="73" t="str">
        <f>IF(_xlfn.XLOOKUP(I1555,LEGEND!B:B,LEGEND!H:H)&lt;&gt;"-",HYPERLINK(_xlfn.XLOOKUP(I1555,LEGEND!B:B,LEGEND!H:H),"link"),_xlfn.XLOOKUP(I1555,LEGEND!B:B,LEGEND!H:H))</f>
        <v>link</v>
      </c>
      <c r="U1555" s="73" t="str">
        <f>HYPERLINK(_xlfn.XLOOKUP(I1555,LEGEND!B:B,LEGEND!I:I))</f>
        <v>https://milwaukee-media-images.s3.amazonaws.com/hi/49560107--Hero_1.jpg</v>
      </c>
      <c r="V1555" s="51" t="s">
        <v>11520</v>
      </c>
      <c r="W1555" s="63" t="s">
        <v>2403</v>
      </c>
      <c r="X1555" s="64">
        <v>75</v>
      </c>
      <c r="Y1555" s="64">
        <v>102</v>
      </c>
      <c r="Z1555" s="64">
        <v>55</v>
      </c>
      <c r="AA1555" s="84">
        <v>0.13200000000000001</v>
      </c>
      <c r="AB1555" s="85">
        <v>1</v>
      </c>
      <c r="AC1555" s="85">
        <v>1</v>
      </c>
    </row>
    <row r="1556" spans="1:29" ht="25.5">
      <c r="A1556" s="1"/>
      <c r="B1556" s="6" t="s">
        <v>8777</v>
      </c>
      <c r="C1556" s="6" t="s">
        <v>8778</v>
      </c>
      <c r="D1556" s="6" t="s">
        <v>8861</v>
      </c>
      <c r="E1556" s="49" t="s">
        <v>8862</v>
      </c>
      <c r="F1556" s="6" t="s">
        <v>8867</v>
      </c>
      <c r="G1556" s="6" t="s">
        <v>60</v>
      </c>
      <c r="H1556" s="6" t="s">
        <v>60</v>
      </c>
      <c r="I1556" s="60" t="s">
        <v>11465</v>
      </c>
      <c r="J1556" s="49" t="s">
        <v>11466</v>
      </c>
      <c r="K1556" s="6" t="s">
        <v>11467</v>
      </c>
      <c r="L1556" s="29">
        <f>IF($J$6="с учетом НДС",VLOOKUP(I1556,LEGEND!B:E,4,0)*(1-M1556),VLOOKUP(I1556,LEGEND!B:E,4,0)*(1-M1556)/1.2)</f>
        <v>1580</v>
      </c>
      <c r="M1556" s="57">
        <f>IF(AND(B1556&lt;&gt;"1_Электроинструмент",B1556&lt;&gt;"2_Садовая техника"),$J$5,IF($J$4&lt;=20%,$J$4,IFERROR(VLOOKUP(S1556,LEGEND!$L$2:$M$5,2,FALSE),$J$4)))</f>
        <v>0</v>
      </c>
      <c r="N1556" s="48" t="s">
        <v>60</v>
      </c>
      <c r="O1556" s="6" t="s">
        <v>60</v>
      </c>
      <c r="P1556" s="49" t="s">
        <v>66</v>
      </c>
      <c r="Q1556" s="49" t="s">
        <v>67</v>
      </c>
      <c r="R1556" s="6" t="s">
        <v>60</v>
      </c>
      <c r="S1556" s="49" t="s">
        <v>60</v>
      </c>
      <c r="T1556" s="73" t="str">
        <f>IF(_xlfn.XLOOKUP(I1556,LEGEND!B:B,LEGEND!H:H)&lt;&gt;"-",HYPERLINK(_xlfn.XLOOKUP(I1556,LEGEND!B:B,LEGEND!H:H),"link"),_xlfn.XLOOKUP(I1556,LEGEND!B:B,LEGEND!H:H))</f>
        <v>link</v>
      </c>
      <c r="U1556" s="73" t="str">
        <f>HYPERLINK(_xlfn.XLOOKUP(I1556,LEGEND!B:B,LEGEND!I:I))</f>
        <v>https://milwaukee-media-images.s3.amazonaws.com/hi/49560067--Hero_1.jpg</v>
      </c>
      <c r="V1556" s="51" t="s">
        <v>11468</v>
      </c>
      <c r="W1556" s="63" t="s">
        <v>2403</v>
      </c>
      <c r="X1556" s="64">
        <v>75</v>
      </c>
      <c r="Y1556" s="64">
        <v>102</v>
      </c>
      <c r="Z1556" s="64">
        <v>40</v>
      </c>
      <c r="AA1556" s="84">
        <v>0.13600000000000001</v>
      </c>
      <c r="AB1556" s="85">
        <v>1</v>
      </c>
      <c r="AC1556" s="85">
        <v>1</v>
      </c>
    </row>
    <row r="1557" spans="1:29" ht="25.5">
      <c r="A1557" s="1"/>
      <c r="B1557" s="6" t="s">
        <v>8777</v>
      </c>
      <c r="C1557" s="6" t="s">
        <v>8778</v>
      </c>
      <c r="D1557" s="6" t="s">
        <v>8861</v>
      </c>
      <c r="E1557" s="49" t="s">
        <v>8862</v>
      </c>
      <c r="F1557" s="6" t="s">
        <v>8867</v>
      </c>
      <c r="G1557" s="6" t="s">
        <v>60</v>
      </c>
      <c r="H1557" s="6" t="s">
        <v>60</v>
      </c>
      <c r="I1557" s="60" t="s">
        <v>11521</v>
      </c>
      <c r="J1557" s="49" t="s">
        <v>11522</v>
      </c>
      <c r="K1557" s="6" t="s">
        <v>11523</v>
      </c>
      <c r="L1557" s="29">
        <f>IF($J$6="с учетом НДС",VLOOKUP(I1557,LEGEND!B:E,4,0)*(1-M1557),VLOOKUP(I1557,LEGEND!B:E,4,0)*(1-M1557)/1.2)</f>
        <v>1580</v>
      </c>
      <c r="M1557" s="57">
        <f>IF(AND(B1557&lt;&gt;"1_Электроинструмент",B1557&lt;&gt;"2_Садовая техника"),$J$5,IF($J$4&lt;=20%,$J$4,IFERROR(VLOOKUP(S1557,LEGEND!$L$2:$M$5,2,FALSE),$J$4)))</f>
        <v>0</v>
      </c>
      <c r="N1557" s="48" t="s">
        <v>60</v>
      </c>
      <c r="O1557" s="6" t="s">
        <v>60</v>
      </c>
      <c r="P1557" s="49" t="s">
        <v>66</v>
      </c>
      <c r="Q1557" s="49" t="s">
        <v>67</v>
      </c>
      <c r="R1557" s="6" t="s">
        <v>60</v>
      </c>
      <c r="S1557" s="49" t="s">
        <v>60</v>
      </c>
      <c r="T1557" s="73" t="str">
        <f>IF(_xlfn.XLOOKUP(I1557,LEGEND!B:B,LEGEND!H:H)&lt;&gt;"-",HYPERLINK(_xlfn.XLOOKUP(I1557,LEGEND!B:B,LEGEND!H:H),"link"),_xlfn.XLOOKUP(I1557,LEGEND!B:B,LEGEND!H:H))</f>
        <v>link</v>
      </c>
      <c r="U1557" s="73" t="str">
        <f>HYPERLINK(_xlfn.XLOOKUP(I1557,LEGEND!B:B,LEGEND!I:I))</f>
        <v>https://milwaukee-media-images.s3.amazonaws.com/hi/49560112--Hero_1.jpg</v>
      </c>
      <c r="V1557" s="51" t="s">
        <v>11524</v>
      </c>
      <c r="W1557" s="63" t="s">
        <v>2403</v>
      </c>
      <c r="X1557" s="64">
        <v>76</v>
      </c>
      <c r="Y1557" s="64">
        <v>103</v>
      </c>
      <c r="Z1557" s="64">
        <v>60</v>
      </c>
      <c r="AA1557" s="84">
        <v>0.14099999999999999</v>
      </c>
      <c r="AB1557" s="85">
        <v>1</v>
      </c>
      <c r="AC1557" s="85">
        <v>1</v>
      </c>
    </row>
    <row r="1558" spans="1:29" ht="25.5">
      <c r="A1558" s="1"/>
      <c r="B1558" s="6" t="s">
        <v>8777</v>
      </c>
      <c r="C1558" s="6" t="s">
        <v>8778</v>
      </c>
      <c r="D1558" s="6" t="s">
        <v>8861</v>
      </c>
      <c r="E1558" s="49" t="s">
        <v>8862</v>
      </c>
      <c r="F1558" s="6" t="s">
        <v>8867</v>
      </c>
      <c r="G1558" s="6" t="s">
        <v>60</v>
      </c>
      <c r="H1558" s="6" t="s">
        <v>60</v>
      </c>
      <c r="I1558" s="60" t="s">
        <v>24245</v>
      </c>
      <c r="J1558" s="49" t="s">
        <v>24246</v>
      </c>
      <c r="K1558" s="6" t="s">
        <v>24247</v>
      </c>
      <c r="L1558" s="29">
        <f>IF($J$6="с учетом НДС",VLOOKUP(I1558,LEGEND!B:E,4,0)*(1-M1558),VLOOKUP(I1558,LEGEND!B:E,4,0)*(1-M1558)/1.2)</f>
        <v>1590</v>
      </c>
      <c r="M1558" s="57">
        <f>IF(AND(B1558&lt;&gt;"1_Электроинструмент",B1558&lt;&gt;"2_Садовая техника"),$J$5,IF($J$4&lt;=20%,$J$4,IFERROR(VLOOKUP(S1558,LEGEND!$L$2:$M$5,2,FALSE),$J$4)))</f>
        <v>0</v>
      </c>
      <c r="N1558" s="48" t="s">
        <v>60</v>
      </c>
      <c r="O1558" s="6" t="s">
        <v>60</v>
      </c>
      <c r="P1558" s="49" t="s">
        <v>1556</v>
      </c>
      <c r="Q1558" s="49" t="s">
        <v>473</v>
      </c>
      <c r="R1558" s="6" t="s">
        <v>60</v>
      </c>
      <c r="S1558" s="49" t="s">
        <v>60</v>
      </c>
      <c r="T1558" s="73" t="str">
        <f>IF(_xlfn.XLOOKUP(I1558,LEGEND!B:B,LEGEND!H:H)&lt;&gt;"-",HYPERLINK(_xlfn.XLOOKUP(I1558,LEGEND!B:B,LEGEND!H:H),"link"),_xlfn.XLOOKUP(I1558,LEGEND!B:B,LEGEND!H:H))</f>
        <v>-</v>
      </c>
      <c r="U1558" s="73" t="str">
        <f>HYPERLINK(_xlfn.XLOOKUP(I1558,LEGEND!B:B,LEGEND!I:I))</f>
        <v>-</v>
      </c>
      <c r="V1558" s="51" t="s">
        <v>24248</v>
      </c>
      <c r="W1558" s="63" t="s">
        <v>71</v>
      </c>
      <c r="X1558" s="64">
        <v>100</v>
      </c>
      <c r="Y1558" s="64">
        <v>80</v>
      </c>
      <c r="Z1558" s="64">
        <v>140</v>
      </c>
      <c r="AA1558" s="84">
        <v>0.19800000000000001</v>
      </c>
      <c r="AB1558" s="85">
        <v>1</v>
      </c>
      <c r="AC1558" s="85">
        <v>1</v>
      </c>
    </row>
    <row r="1559" spans="1:29" ht="25.5">
      <c r="A1559" s="1"/>
      <c r="B1559" s="6" t="s">
        <v>8777</v>
      </c>
      <c r="C1559" s="6" t="s">
        <v>8778</v>
      </c>
      <c r="D1559" s="6" t="s">
        <v>8861</v>
      </c>
      <c r="E1559" s="49" t="s">
        <v>8862</v>
      </c>
      <c r="F1559" s="6" t="s">
        <v>8867</v>
      </c>
      <c r="G1559" s="6" t="s">
        <v>60</v>
      </c>
      <c r="H1559" s="6" t="s">
        <v>60</v>
      </c>
      <c r="I1559" s="60" t="s">
        <v>11477</v>
      </c>
      <c r="J1559" s="49" t="s">
        <v>11478</v>
      </c>
      <c r="K1559" s="6" t="s">
        <v>11479</v>
      </c>
      <c r="L1559" s="29">
        <f>IF($J$6="с учетом НДС",VLOOKUP(I1559,LEGEND!B:E,4,0)*(1-M1559),VLOOKUP(I1559,LEGEND!B:E,4,0)*(1-M1559)/1.2)</f>
        <v>1610</v>
      </c>
      <c r="M1559" s="57">
        <f>IF(AND(B1559&lt;&gt;"1_Электроинструмент",B1559&lt;&gt;"2_Садовая техника"),$J$5,IF($J$4&lt;=20%,$J$4,IFERROR(VLOOKUP(S1559,LEGEND!$L$2:$M$5,2,FALSE),$J$4)))</f>
        <v>0</v>
      </c>
      <c r="N1559" s="48" t="s">
        <v>60</v>
      </c>
      <c r="O1559" s="6" t="s">
        <v>60</v>
      </c>
      <c r="P1559" s="49" t="s">
        <v>66</v>
      </c>
      <c r="Q1559" s="49" t="s">
        <v>67</v>
      </c>
      <c r="R1559" s="6" t="s">
        <v>60</v>
      </c>
      <c r="S1559" s="49" t="s">
        <v>60</v>
      </c>
      <c r="T1559" s="73" t="str">
        <f>IF(_xlfn.XLOOKUP(I1559,LEGEND!B:B,LEGEND!H:H)&lt;&gt;"-",HYPERLINK(_xlfn.XLOOKUP(I1559,LEGEND!B:B,LEGEND!H:H),"link"),_xlfn.XLOOKUP(I1559,LEGEND!B:B,LEGEND!H:H))</f>
        <v>link</v>
      </c>
      <c r="U1559" s="73" t="str">
        <f>HYPERLINK(_xlfn.XLOOKUP(I1559,LEGEND!B:B,LEGEND!I:I))</f>
        <v>https://milwaukee-media-images.s3.amazonaws.com/hi/49560077--Hero_1.jpg</v>
      </c>
      <c r="V1559" s="51" t="s">
        <v>11480</v>
      </c>
      <c r="W1559" s="63" t="s">
        <v>2403</v>
      </c>
      <c r="X1559" s="64">
        <v>77</v>
      </c>
      <c r="Y1559" s="64">
        <v>40</v>
      </c>
      <c r="Z1559" s="64">
        <v>100</v>
      </c>
      <c r="AA1559" s="84">
        <v>0.112</v>
      </c>
      <c r="AB1559" s="85">
        <v>1</v>
      </c>
      <c r="AC1559" s="85">
        <v>1</v>
      </c>
    </row>
    <row r="1560" spans="1:29" ht="25.5">
      <c r="A1560" s="1"/>
      <c r="B1560" s="6" t="s">
        <v>8777</v>
      </c>
      <c r="C1560" s="6" t="s">
        <v>8778</v>
      </c>
      <c r="D1560" s="6" t="s">
        <v>8861</v>
      </c>
      <c r="E1560" s="49" t="s">
        <v>8862</v>
      </c>
      <c r="F1560" s="6" t="s">
        <v>8867</v>
      </c>
      <c r="G1560" s="6" t="s">
        <v>60</v>
      </c>
      <c r="H1560" s="6" t="s">
        <v>60</v>
      </c>
      <c r="I1560" s="60" t="s">
        <v>11525</v>
      </c>
      <c r="J1560" s="49" t="s">
        <v>11526</v>
      </c>
      <c r="K1560" s="6" t="s">
        <v>11527</v>
      </c>
      <c r="L1560" s="29">
        <f>IF($J$6="с учетом НДС",VLOOKUP(I1560,LEGEND!B:E,4,0)*(1-M1560),VLOOKUP(I1560,LEGEND!B:E,4,0)*(1-M1560)/1.2)</f>
        <v>1610</v>
      </c>
      <c r="M1560" s="57">
        <f>IF(AND(B1560&lt;&gt;"1_Электроинструмент",B1560&lt;&gt;"2_Садовая техника"),$J$5,IF($J$4&lt;=20%,$J$4,IFERROR(VLOOKUP(S1560,LEGEND!$L$2:$M$5,2,FALSE),$J$4)))</f>
        <v>0</v>
      </c>
      <c r="N1560" s="48" t="s">
        <v>60</v>
      </c>
      <c r="O1560" s="6" t="s">
        <v>60</v>
      </c>
      <c r="P1560" s="49" t="s">
        <v>66</v>
      </c>
      <c r="Q1560" s="49" t="s">
        <v>67</v>
      </c>
      <c r="R1560" s="6" t="s">
        <v>60</v>
      </c>
      <c r="S1560" s="49" t="s">
        <v>60</v>
      </c>
      <c r="T1560" s="73" t="str">
        <f>IF(_xlfn.XLOOKUP(I1560,LEGEND!B:B,LEGEND!H:H)&lt;&gt;"-",HYPERLINK(_xlfn.XLOOKUP(I1560,LEGEND!B:B,LEGEND!H:H),"link"),_xlfn.XLOOKUP(I1560,LEGEND!B:B,LEGEND!H:H))</f>
        <v>link</v>
      </c>
      <c r="U1560" s="73" t="str">
        <f>HYPERLINK(_xlfn.XLOOKUP(I1560,LEGEND!B:B,LEGEND!I:I))</f>
        <v>https://milwaukee-media-images.s3.amazonaws.com/hi/49560122--Hero_1.jpg</v>
      </c>
      <c r="V1560" s="51" t="s">
        <v>11528</v>
      </c>
      <c r="W1560" s="63" t="s">
        <v>2403</v>
      </c>
      <c r="X1560" s="64">
        <v>100</v>
      </c>
      <c r="Y1560" s="64">
        <v>130</v>
      </c>
      <c r="Z1560" s="64">
        <v>55</v>
      </c>
      <c r="AA1560" s="84">
        <v>0.15</v>
      </c>
      <c r="AB1560" s="85">
        <v>1</v>
      </c>
      <c r="AC1560" s="85">
        <v>1</v>
      </c>
    </row>
    <row r="1561" spans="1:29" ht="25.5">
      <c r="A1561" s="1"/>
      <c r="B1561" s="6" t="s">
        <v>8777</v>
      </c>
      <c r="C1561" s="6" t="s">
        <v>8778</v>
      </c>
      <c r="D1561" s="6" t="s">
        <v>8861</v>
      </c>
      <c r="E1561" s="49" t="s">
        <v>8862</v>
      </c>
      <c r="F1561" s="6" t="s">
        <v>8867</v>
      </c>
      <c r="G1561" s="6" t="s">
        <v>60</v>
      </c>
      <c r="H1561" s="6" t="s">
        <v>60</v>
      </c>
      <c r="I1561" s="60" t="s">
        <v>11529</v>
      </c>
      <c r="J1561" s="49" t="s">
        <v>11530</v>
      </c>
      <c r="K1561" s="6" t="s">
        <v>11531</v>
      </c>
      <c r="L1561" s="29">
        <f>IF($J$6="с учетом НДС",VLOOKUP(I1561,LEGEND!B:E,4,0)*(1-M1561),VLOOKUP(I1561,LEGEND!B:E,4,0)*(1-M1561)/1.2)</f>
        <v>1610</v>
      </c>
      <c r="M1561" s="57">
        <f>IF(AND(B1561&lt;&gt;"1_Электроинструмент",B1561&lt;&gt;"2_Садовая техника"),$J$5,IF($J$4&lt;=20%,$J$4,IFERROR(VLOOKUP(S1561,LEGEND!$L$2:$M$5,2,FALSE),$J$4)))</f>
        <v>0</v>
      </c>
      <c r="N1561" s="48" t="s">
        <v>60</v>
      </c>
      <c r="O1561" s="6" t="s">
        <v>60</v>
      </c>
      <c r="P1561" s="49" t="s">
        <v>66</v>
      </c>
      <c r="Q1561" s="49" t="s">
        <v>473</v>
      </c>
      <c r="R1561" s="6" t="s">
        <v>60</v>
      </c>
      <c r="S1561" s="49" t="s">
        <v>60</v>
      </c>
      <c r="T1561" s="73" t="str">
        <f>IF(_xlfn.XLOOKUP(I1561,LEGEND!B:B,LEGEND!H:H)&lt;&gt;"-",HYPERLINK(_xlfn.XLOOKUP(I1561,LEGEND!B:B,LEGEND!H:H),"link"),_xlfn.XLOOKUP(I1561,LEGEND!B:B,LEGEND!H:H))</f>
        <v>-</v>
      </c>
      <c r="U1561" s="73" t="str">
        <f>HYPERLINK(_xlfn.XLOOKUP(I1561,LEGEND!B:B,LEGEND!I:I))</f>
        <v>https://milwaukee-media-images.s3.amazonaws.com/hi/49565180--Hero_1.jpg</v>
      </c>
      <c r="V1561" s="51" t="s">
        <v>11532</v>
      </c>
      <c r="W1561" s="63" t="s">
        <v>2403</v>
      </c>
      <c r="X1561" s="64">
        <v>76</v>
      </c>
      <c r="Y1561" s="64">
        <v>76</v>
      </c>
      <c r="Z1561" s="64">
        <v>48</v>
      </c>
      <c r="AA1561" s="84">
        <v>0.23599999999999999</v>
      </c>
      <c r="AB1561" s="85">
        <v>1</v>
      </c>
      <c r="AC1561" s="85">
        <v>16</v>
      </c>
    </row>
    <row r="1562" spans="1:29" ht="25.5">
      <c r="A1562" s="1"/>
      <c r="B1562" s="6" t="s">
        <v>8777</v>
      </c>
      <c r="C1562" s="6" t="s">
        <v>8778</v>
      </c>
      <c r="D1562" s="6" t="s">
        <v>8861</v>
      </c>
      <c r="E1562" s="49" t="s">
        <v>8862</v>
      </c>
      <c r="F1562" s="6" t="s">
        <v>8867</v>
      </c>
      <c r="G1562" s="6" t="s">
        <v>60</v>
      </c>
      <c r="H1562" s="6" t="s">
        <v>60</v>
      </c>
      <c r="I1562" s="60" t="s">
        <v>11533</v>
      </c>
      <c r="J1562" s="49" t="s">
        <v>11534</v>
      </c>
      <c r="K1562" s="6" t="s">
        <v>11535</v>
      </c>
      <c r="L1562" s="29">
        <f>IF($J$6="с учетом НДС",VLOOKUP(I1562,LEGEND!B:E,4,0)*(1-M1562),VLOOKUP(I1562,LEGEND!B:E,4,0)*(1-M1562)/1.2)</f>
        <v>1620</v>
      </c>
      <c r="M1562" s="57">
        <f>IF(AND(B1562&lt;&gt;"1_Электроинструмент",B1562&lt;&gt;"2_Садовая техника"),$J$5,IF($J$4&lt;=20%,$J$4,IFERROR(VLOOKUP(S1562,LEGEND!$L$2:$M$5,2,FALSE),$J$4)))</f>
        <v>0</v>
      </c>
      <c r="N1562" s="48" t="s">
        <v>60</v>
      </c>
      <c r="O1562" s="6" t="s">
        <v>60</v>
      </c>
      <c r="P1562" s="49" t="s">
        <v>66</v>
      </c>
      <c r="Q1562" s="49" t="s">
        <v>67</v>
      </c>
      <c r="R1562" s="6" t="s">
        <v>60</v>
      </c>
      <c r="S1562" s="49" t="s">
        <v>60</v>
      </c>
      <c r="T1562" s="73" t="str">
        <f>IF(_xlfn.XLOOKUP(I1562,LEGEND!B:B,LEGEND!H:H)&lt;&gt;"-",HYPERLINK(_xlfn.XLOOKUP(I1562,LEGEND!B:B,LEGEND!H:H),"link"),_xlfn.XLOOKUP(I1562,LEGEND!B:B,LEGEND!H:H))</f>
        <v>link</v>
      </c>
      <c r="U1562" s="73" t="str">
        <f>HYPERLINK(_xlfn.XLOOKUP(I1562,LEGEND!B:B,LEGEND!I:I))</f>
        <v>https://milwaukee-media-images.s3.amazonaws.com/hi/49560117--Hero_1.jpg</v>
      </c>
      <c r="V1562" s="51" t="s">
        <v>11536</v>
      </c>
      <c r="W1562" s="63" t="s">
        <v>2403</v>
      </c>
      <c r="X1562" s="64">
        <v>30</v>
      </c>
      <c r="Y1562" s="64">
        <v>78</v>
      </c>
      <c r="Z1562" s="64">
        <v>102</v>
      </c>
      <c r="AA1562" s="84">
        <v>0.14499999999999999</v>
      </c>
      <c r="AB1562" s="85">
        <v>1</v>
      </c>
      <c r="AC1562" s="85">
        <v>1</v>
      </c>
    </row>
    <row r="1563" spans="1:29" ht="25.5">
      <c r="A1563" s="1"/>
      <c r="B1563" s="6" t="s">
        <v>8777</v>
      </c>
      <c r="C1563" s="6" t="s">
        <v>8778</v>
      </c>
      <c r="D1563" s="6" t="s">
        <v>8861</v>
      </c>
      <c r="E1563" s="49" t="s">
        <v>8862</v>
      </c>
      <c r="F1563" s="6" t="s">
        <v>8867</v>
      </c>
      <c r="G1563" s="6" t="s">
        <v>60</v>
      </c>
      <c r="H1563" s="6" t="s">
        <v>60</v>
      </c>
      <c r="I1563" s="60" t="s">
        <v>11537</v>
      </c>
      <c r="J1563" s="49" t="s">
        <v>11538</v>
      </c>
      <c r="K1563" s="6" t="s">
        <v>11539</v>
      </c>
      <c r="L1563" s="29">
        <f>IF($J$6="с учетом НДС",VLOOKUP(I1563,LEGEND!B:E,4,0)*(1-M1563),VLOOKUP(I1563,LEGEND!B:E,4,0)*(1-M1563)/1.2)</f>
        <v>1620</v>
      </c>
      <c r="M1563" s="57">
        <f>IF(AND(B1563&lt;&gt;"1_Электроинструмент",B1563&lt;&gt;"2_Садовая техника"),$J$5,IF($J$4&lt;=20%,$J$4,IFERROR(VLOOKUP(S1563,LEGEND!$L$2:$M$5,2,FALSE),$J$4)))</f>
        <v>0</v>
      </c>
      <c r="N1563" s="48" t="s">
        <v>60</v>
      </c>
      <c r="O1563" s="6" t="s">
        <v>60</v>
      </c>
      <c r="P1563" s="49" t="s">
        <v>66</v>
      </c>
      <c r="Q1563" s="49" t="s">
        <v>67</v>
      </c>
      <c r="R1563" s="6" t="s">
        <v>60</v>
      </c>
      <c r="S1563" s="49" t="s">
        <v>60</v>
      </c>
      <c r="T1563" s="73" t="str">
        <f>IF(_xlfn.XLOOKUP(I1563,LEGEND!B:B,LEGEND!H:H)&lt;&gt;"-",HYPERLINK(_xlfn.XLOOKUP(I1563,LEGEND!B:B,LEGEND!H:H),"link"),_xlfn.XLOOKUP(I1563,LEGEND!B:B,LEGEND!H:H))</f>
        <v>link</v>
      </c>
      <c r="U1563" s="73" t="str">
        <f>HYPERLINK(_xlfn.XLOOKUP(I1563,LEGEND!B:B,LEGEND!I:I))</f>
        <v>https://milwaukee-media-images.s3.amazonaws.com/hi/49560127--Hero_1.jpg</v>
      </c>
      <c r="V1563" s="51" t="s">
        <v>11540</v>
      </c>
      <c r="W1563" s="63" t="s">
        <v>2403</v>
      </c>
      <c r="X1563" s="64">
        <v>100</v>
      </c>
      <c r="Y1563" s="64">
        <v>130</v>
      </c>
      <c r="Z1563" s="64">
        <v>55</v>
      </c>
      <c r="AA1563" s="84">
        <v>0.154</v>
      </c>
      <c r="AB1563" s="85">
        <v>1</v>
      </c>
      <c r="AC1563" s="85">
        <v>1</v>
      </c>
    </row>
    <row r="1564" spans="1:29" ht="25.5">
      <c r="A1564" s="1"/>
      <c r="B1564" s="6" t="s">
        <v>8777</v>
      </c>
      <c r="C1564" s="6" t="s">
        <v>8778</v>
      </c>
      <c r="D1564" s="6" t="s">
        <v>8861</v>
      </c>
      <c r="E1564" s="49" t="s">
        <v>8862</v>
      </c>
      <c r="F1564" s="6" t="s">
        <v>8867</v>
      </c>
      <c r="G1564" s="6" t="s">
        <v>60</v>
      </c>
      <c r="H1564" s="6" t="s">
        <v>60</v>
      </c>
      <c r="I1564" s="60" t="s">
        <v>11541</v>
      </c>
      <c r="J1564" s="49" t="s">
        <v>11542</v>
      </c>
      <c r="K1564" s="6" t="s">
        <v>11543</v>
      </c>
      <c r="L1564" s="29">
        <f>IF($J$6="с учетом НДС",VLOOKUP(I1564,LEGEND!B:E,4,0)*(1-M1564),VLOOKUP(I1564,LEGEND!B:E,4,0)*(1-M1564)/1.2)</f>
        <v>1670</v>
      </c>
      <c r="M1564" s="57">
        <f>IF(AND(B1564&lt;&gt;"1_Электроинструмент",B1564&lt;&gt;"2_Садовая техника"),$J$5,IF($J$4&lt;=20%,$J$4,IFERROR(VLOOKUP(S1564,LEGEND!$L$2:$M$5,2,FALSE),$J$4)))</f>
        <v>0</v>
      </c>
      <c r="N1564" s="48" t="s">
        <v>60</v>
      </c>
      <c r="O1564" s="6" t="s">
        <v>60</v>
      </c>
      <c r="P1564" s="49" t="s">
        <v>66</v>
      </c>
      <c r="Q1564" s="49" t="s">
        <v>67</v>
      </c>
      <c r="R1564" s="6" t="s">
        <v>60</v>
      </c>
      <c r="S1564" s="49" t="s">
        <v>60</v>
      </c>
      <c r="T1564" s="73" t="str">
        <f>IF(_xlfn.XLOOKUP(I1564,LEGEND!B:B,LEGEND!H:H)&lt;&gt;"-",HYPERLINK(_xlfn.XLOOKUP(I1564,LEGEND!B:B,LEGEND!H:H),"link"),_xlfn.XLOOKUP(I1564,LEGEND!B:B,LEGEND!H:H))</f>
        <v>link</v>
      </c>
      <c r="U1564" s="73" t="str">
        <f>HYPERLINK(_xlfn.XLOOKUP(I1564,LEGEND!B:B,LEGEND!I:I))</f>
        <v>https://milwaukee-media-images.s3.amazonaws.com/hi/49560132--Hero_1.jpg</v>
      </c>
      <c r="V1564" s="51" t="s">
        <v>11544</v>
      </c>
      <c r="W1564" s="63" t="s">
        <v>2403</v>
      </c>
      <c r="X1564" s="64">
        <v>125</v>
      </c>
      <c r="Y1564" s="64">
        <v>100</v>
      </c>
      <c r="Z1564" s="64">
        <v>55</v>
      </c>
      <c r="AA1564" s="84">
        <v>0.17699999999999999</v>
      </c>
      <c r="AB1564" s="85">
        <v>1</v>
      </c>
      <c r="AC1564" s="85">
        <v>1</v>
      </c>
    </row>
    <row r="1565" spans="1:29" ht="25.5">
      <c r="A1565" s="1"/>
      <c r="B1565" s="6" t="s">
        <v>8777</v>
      </c>
      <c r="C1565" s="6" t="s">
        <v>8778</v>
      </c>
      <c r="D1565" s="6" t="s">
        <v>8861</v>
      </c>
      <c r="E1565" s="49" t="s">
        <v>8862</v>
      </c>
      <c r="F1565" s="6" t="s">
        <v>8867</v>
      </c>
      <c r="G1565" s="6" t="s">
        <v>60</v>
      </c>
      <c r="H1565" s="6" t="s">
        <v>60</v>
      </c>
      <c r="I1565" s="60" t="s">
        <v>11549</v>
      </c>
      <c r="J1565" s="49" t="s">
        <v>11550</v>
      </c>
      <c r="K1565" s="6" t="s">
        <v>11551</v>
      </c>
      <c r="L1565" s="29">
        <f>IF($J$6="с учетом НДС",VLOOKUP(I1565,LEGEND!B:E,4,0)*(1-M1565),VLOOKUP(I1565,LEGEND!B:E,4,0)*(1-M1565)/1.2)</f>
        <v>1680</v>
      </c>
      <c r="M1565" s="57">
        <f>IF(AND(B1565&lt;&gt;"1_Электроинструмент",B1565&lt;&gt;"2_Садовая техника"),$J$5,IF($J$4&lt;=20%,$J$4,IFERROR(VLOOKUP(S1565,LEGEND!$L$2:$M$5,2,FALSE),$J$4)))</f>
        <v>0</v>
      </c>
      <c r="N1565" s="48" t="s">
        <v>60</v>
      </c>
      <c r="O1565" s="6" t="s">
        <v>60</v>
      </c>
      <c r="P1565" s="49" t="s">
        <v>66</v>
      </c>
      <c r="Q1565" s="49" t="s">
        <v>67</v>
      </c>
      <c r="R1565" s="6" t="s">
        <v>60</v>
      </c>
      <c r="S1565" s="49" t="s">
        <v>60</v>
      </c>
      <c r="T1565" s="73" t="str">
        <f>IF(_xlfn.XLOOKUP(I1565,LEGEND!B:B,LEGEND!H:H)&lt;&gt;"-",HYPERLINK(_xlfn.XLOOKUP(I1565,LEGEND!B:B,LEGEND!H:H),"link"),_xlfn.XLOOKUP(I1565,LEGEND!B:B,LEGEND!H:H))</f>
        <v>link</v>
      </c>
      <c r="U1565" s="73" t="str">
        <f>HYPERLINK(_xlfn.XLOOKUP(I1565,LEGEND!B:B,LEGEND!I:I))</f>
        <v>https://milwaukee-media-images.s3.amazonaws.com/hi/49569810--Hero_1.jpg</v>
      </c>
      <c r="V1565" s="51" t="s">
        <v>11552</v>
      </c>
      <c r="W1565" s="63" t="s">
        <v>2678</v>
      </c>
      <c r="X1565" s="64">
        <v>160</v>
      </c>
      <c r="Y1565" s="64">
        <v>72</v>
      </c>
      <c r="Z1565" s="64">
        <v>30</v>
      </c>
      <c r="AA1565" s="84">
        <v>6.2E-2</v>
      </c>
      <c r="AB1565" s="85">
        <v>1</v>
      </c>
      <c r="AC1565" s="85">
        <v>1</v>
      </c>
    </row>
    <row r="1566" spans="1:29" ht="25.5">
      <c r="A1566" s="1"/>
      <c r="B1566" s="6" t="s">
        <v>8777</v>
      </c>
      <c r="C1566" s="6" t="s">
        <v>8778</v>
      </c>
      <c r="D1566" s="6" t="s">
        <v>8861</v>
      </c>
      <c r="E1566" s="49" t="s">
        <v>8862</v>
      </c>
      <c r="F1566" s="6" t="s">
        <v>8867</v>
      </c>
      <c r="G1566" s="6" t="s">
        <v>60</v>
      </c>
      <c r="H1566" s="6" t="s">
        <v>60</v>
      </c>
      <c r="I1566" s="60" t="s">
        <v>11553</v>
      </c>
      <c r="J1566" s="49" t="s">
        <v>11554</v>
      </c>
      <c r="K1566" s="6" t="s">
        <v>11555</v>
      </c>
      <c r="L1566" s="29">
        <f>IF($J$6="с учетом НДС",VLOOKUP(I1566,LEGEND!B:E,4,0)*(1-M1566),VLOOKUP(I1566,LEGEND!B:E,4,0)*(1-M1566)/1.2)</f>
        <v>1700</v>
      </c>
      <c r="M1566" s="57">
        <f>IF(AND(B1566&lt;&gt;"1_Электроинструмент",B1566&lt;&gt;"2_Садовая техника"),$J$5,IF($J$4&lt;=20%,$J$4,IFERROR(VLOOKUP(S1566,LEGEND!$L$2:$M$5,2,FALSE),$J$4)))</f>
        <v>0</v>
      </c>
      <c r="N1566" s="48" t="s">
        <v>60</v>
      </c>
      <c r="O1566" s="6" t="s">
        <v>60</v>
      </c>
      <c r="P1566" s="49" t="s">
        <v>66</v>
      </c>
      <c r="Q1566" s="49" t="s">
        <v>67</v>
      </c>
      <c r="R1566" s="6" t="s">
        <v>60</v>
      </c>
      <c r="S1566" s="49" t="s">
        <v>60</v>
      </c>
      <c r="T1566" s="73" t="str">
        <f>IF(_xlfn.XLOOKUP(I1566,LEGEND!B:B,LEGEND!H:H)&lt;&gt;"-",HYPERLINK(_xlfn.XLOOKUP(I1566,LEGEND!B:B,LEGEND!H:H),"link"),_xlfn.XLOOKUP(I1566,LEGEND!B:B,LEGEND!H:H))</f>
        <v>link</v>
      </c>
      <c r="U1566" s="73" t="str">
        <f>HYPERLINK(_xlfn.XLOOKUP(I1566,LEGEND!B:B,LEGEND!I:I))</f>
        <v>https://milwaukee-media-images.s3.amazonaws.com/hi/49560142--Hero_1.jpg</v>
      </c>
      <c r="V1566" s="51" t="s">
        <v>11556</v>
      </c>
      <c r="W1566" s="63" t="s">
        <v>2403</v>
      </c>
      <c r="X1566" s="64">
        <v>100</v>
      </c>
      <c r="Y1566" s="64">
        <v>125</v>
      </c>
      <c r="Z1566" s="64">
        <v>55</v>
      </c>
      <c r="AA1566" s="84">
        <v>0.2</v>
      </c>
      <c r="AB1566" s="85">
        <v>1</v>
      </c>
      <c r="AC1566" s="85">
        <v>1</v>
      </c>
    </row>
    <row r="1567" spans="1:29" ht="25.5">
      <c r="A1567" s="1"/>
      <c r="B1567" s="6" t="s">
        <v>8777</v>
      </c>
      <c r="C1567" s="6" t="s">
        <v>8778</v>
      </c>
      <c r="D1567" s="6" t="s">
        <v>8861</v>
      </c>
      <c r="E1567" s="49" t="s">
        <v>8862</v>
      </c>
      <c r="F1567" s="6" t="s">
        <v>8867</v>
      </c>
      <c r="G1567" s="6" t="s">
        <v>60</v>
      </c>
      <c r="H1567" s="6" t="s">
        <v>60</v>
      </c>
      <c r="I1567" s="60" t="s">
        <v>11557</v>
      </c>
      <c r="J1567" s="49" t="s">
        <v>11558</v>
      </c>
      <c r="K1567" s="6" t="s">
        <v>11559</v>
      </c>
      <c r="L1567" s="29">
        <f>IF($J$6="с учетом НДС",VLOOKUP(I1567,LEGEND!B:E,4,0)*(1-M1567),VLOOKUP(I1567,LEGEND!B:E,4,0)*(1-M1567)/1.2)</f>
        <v>1700</v>
      </c>
      <c r="M1567" s="57">
        <f>IF(AND(B1567&lt;&gt;"1_Электроинструмент",B1567&lt;&gt;"2_Садовая техника"),$J$5,IF($J$4&lt;=20%,$J$4,IFERROR(VLOOKUP(S1567,LEGEND!$L$2:$M$5,2,FALSE),$J$4)))</f>
        <v>0</v>
      </c>
      <c r="N1567" s="48" t="s">
        <v>60</v>
      </c>
      <c r="O1567" s="6" t="s">
        <v>60</v>
      </c>
      <c r="P1567" s="49" t="s">
        <v>66</v>
      </c>
      <c r="Q1567" s="49" t="s">
        <v>67</v>
      </c>
      <c r="R1567" s="6" t="s">
        <v>60</v>
      </c>
      <c r="S1567" s="49" t="s">
        <v>60</v>
      </c>
      <c r="T1567" s="73" t="str">
        <f>IF(_xlfn.XLOOKUP(I1567,LEGEND!B:B,LEGEND!H:H)&lt;&gt;"-",HYPERLINK(_xlfn.XLOOKUP(I1567,LEGEND!B:B,LEGEND!H:H),"link"),_xlfn.XLOOKUP(I1567,LEGEND!B:B,LEGEND!H:H))</f>
        <v>link</v>
      </c>
      <c r="U1567" s="73" t="str">
        <f>HYPERLINK(_xlfn.XLOOKUP(I1567,LEGEND!B:B,LEGEND!I:I))</f>
        <v>https://milwaukee-media-images.s3.amazonaws.com/hi/49560702--Hero_01.jpg</v>
      </c>
      <c r="V1567" s="51" t="s">
        <v>11560</v>
      </c>
      <c r="W1567" s="63" t="s">
        <v>2403</v>
      </c>
      <c r="X1567" s="64">
        <v>55</v>
      </c>
      <c r="Y1567" s="64">
        <v>53</v>
      </c>
      <c r="Z1567" s="64">
        <v>103</v>
      </c>
      <c r="AA1567" s="84">
        <v>3.7999999999999999E-2</v>
      </c>
      <c r="AB1567" s="85">
        <v>1</v>
      </c>
      <c r="AC1567" s="85">
        <v>1</v>
      </c>
    </row>
    <row r="1568" spans="1:29" ht="25.5">
      <c r="A1568" s="1"/>
      <c r="B1568" s="6" t="s">
        <v>8777</v>
      </c>
      <c r="C1568" s="6" t="s">
        <v>8778</v>
      </c>
      <c r="D1568" s="6" t="s">
        <v>8861</v>
      </c>
      <c r="E1568" s="49" t="s">
        <v>8862</v>
      </c>
      <c r="F1568" s="6" t="s">
        <v>8867</v>
      </c>
      <c r="G1568" s="6" t="s">
        <v>60</v>
      </c>
      <c r="H1568" s="6" t="s">
        <v>60</v>
      </c>
      <c r="I1568" s="60" t="s">
        <v>11561</v>
      </c>
      <c r="J1568" s="49" t="s">
        <v>11562</v>
      </c>
      <c r="K1568" s="6" t="s">
        <v>11563</v>
      </c>
      <c r="L1568" s="29">
        <f>IF($J$6="с учетом НДС",VLOOKUP(I1568,LEGEND!B:E,4,0)*(1-M1568),VLOOKUP(I1568,LEGEND!B:E,4,0)*(1-M1568)/1.2)</f>
        <v>1700</v>
      </c>
      <c r="M1568" s="57">
        <f>IF(AND(B1568&lt;&gt;"1_Электроинструмент",B1568&lt;&gt;"2_Садовая техника"),$J$5,IF($J$4&lt;=20%,$J$4,IFERROR(VLOOKUP(S1568,LEGEND!$L$2:$M$5,2,FALSE),$J$4)))</f>
        <v>0</v>
      </c>
      <c r="N1568" s="48" t="s">
        <v>60</v>
      </c>
      <c r="O1568" s="6" t="s">
        <v>60</v>
      </c>
      <c r="P1568" s="49" t="s">
        <v>66</v>
      </c>
      <c r="Q1568" s="49" t="s">
        <v>67</v>
      </c>
      <c r="R1568" s="6" t="s">
        <v>60</v>
      </c>
      <c r="S1568" s="49" t="s">
        <v>60</v>
      </c>
      <c r="T1568" s="73" t="str">
        <f>IF(_xlfn.XLOOKUP(I1568,LEGEND!B:B,LEGEND!H:H)&lt;&gt;"-",HYPERLINK(_xlfn.XLOOKUP(I1568,LEGEND!B:B,LEGEND!H:H),"link"),_xlfn.XLOOKUP(I1568,LEGEND!B:B,LEGEND!H:H))</f>
        <v>link</v>
      </c>
      <c r="U1568" s="73" t="str">
        <f>HYPERLINK(_xlfn.XLOOKUP(I1568,LEGEND!B:B,LEGEND!I:I))</f>
        <v>https://milwaukee-media-images.s3.amazonaws.com/hi/49569815--Hero_1.jpg</v>
      </c>
      <c r="V1568" s="51" t="s">
        <v>11564</v>
      </c>
      <c r="W1568" s="63" t="s">
        <v>2678</v>
      </c>
      <c r="X1568" s="64">
        <v>162</v>
      </c>
      <c r="Y1568" s="64">
        <v>72</v>
      </c>
      <c r="Z1568" s="64">
        <v>35</v>
      </c>
      <c r="AA1568" s="84">
        <v>6.8000000000000005E-2</v>
      </c>
      <c r="AB1568" s="85">
        <v>1</v>
      </c>
      <c r="AC1568" s="85">
        <v>1</v>
      </c>
    </row>
    <row r="1569" spans="1:29" ht="25.5">
      <c r="A1569" s="1"/>
      <c r="B1569" s="6" t="s">
        <v>8777</v>
      </c>
      <c r="C1569" s="6" t="s">
        <v>8778</v>
      </c>
      <c r="D1569" s="6" t="s">
        <v>8861</v>
      </c>
      <c r="E1569" s="49" t="s">
        <v>8862</v>
      </c>
      <c r="F1569" s="6" t="s">
        <v>8867</v>
      </c>
      <c r="G1569" s="6" t="s">
        <v>60</v>
      </c>
      <c r="H1569" s="6" t="s">
        <v>60</v>
      </c>
      <c r="I1569" s="60" t="s">
        <v>24249</v>
      </c>
      <c r="J1569" s="49" t="s">
        <v>24250</v>
      </c>
      <c r="K1569" s="6" t="s">
        <v>24251</v>
      </c>
      <c r="L1569" s="29">
        <f>IF($J$6="с учетом НДС",VLOOKUP(I1569,LEGEND!B:E,4,0)*(1-M1569),VLOOKUP(I1569,LEGEND!B:E,4,0)*(1-M1569)/1.2)</f>
        <v>1720</v>
      </c>
      <c r="M1569" s="57">
        <f>IF(AND(B1569&lt;&gt;"1_Электроинструмент",B1569&lt;&gt;"2_Садовая техника"),$J$5,IF($J$4&lt;=20%,$J$4,IFERROR(VLOOKUP(S1569,LEGEND!$L$2:$M$5,2,FALSE),$J$4)))</f>
        <v>0</v>
      </c>
      <c r="N1569" s="48" t="s">
        <v>60</v>
      </c>
      <c r="O1569" s="6" t="s">
        <v>60</v>
      </c>
      <c r="P1569" s="49" t="s">
        <v>1556</v>
      </c>
      <c r="Q1569" s="49" t="s">
        <v>473</v>
      </c>
      <c r="R1569" s="6" t="s">
        <v>60</v>
      </c>
      <c r="S1569" s="49" t="s">
        <v>60</v>
      </c>
      <c r="T1569" s="73" t="str">
        <f>IF(_xlfn.XLOOKUP(I1569,LEGEND!B:B,LEGEND!H:H)&lt;&gt;"-",HYPERLINK(_xlfn.XLOOKUP(I1569,LEGEND!B:B,LEGEND!H:H),"link"),_xlfn.XLOOKUP(I1569,LEGEND!B:B,LEGEND!H:H))</f>
        <v>-</v>
      </c>
      <c r="U1569" s="73" t="str">
        <f>HYPERLINK(_xlfn.XLOOKUP(I1569,LEGEND!B:B,LEGEND!I:I))</f>
        <v>-</v>
      </c>
      <c r="V1569" s="51" t="s">
        <v>24252</v>
      </c>
      <c r="W1569" s="63" t="s">
        <v>71</v>
      </c>
      <c r="X1569" s="64">
        <v>70</v>
      </c>
      <c r="Y1569" s="64">
        <v>140</v>
      </c>
      <c r="Z1569" s="64">
        <v>100</v>
      </c>
      <c r="AA1569" s="84">
        <v>0.26800000000000002</v>
      </c>
      <c r="AB1569" s="85">
        <v>1</v>
      </c>
      <c r="AC1569" s="85">
        <v>1</v>
      </c>
    </row>
    <row r="1570" spans="1:29" ht="25.5">
      <c r="A1570" s="1"/>
      <c r="B1570" s="6" t="s">
        <v>8777</v>
      </c>
      <c r="C1570" s="6" t="s">
        <v>8778</v>
      </c>
      <c r="D1570" s="6" t="s">
        <v>8861</v>
      </c>
      <c r="E1570" s="49" t="s">
        <v>8862</v>
      </c>
      <c r="F1570" s="6" t="s">
        <v>8867</v>
      </c>
      <c r="G1570" s="6" t="s">
        <v>60</v>
      </c>
      <c r="H1570" s="6" t="s">
        <v>60</v>
      </c>
      <c r="I1570" s="60" t="s">
        <v>11565</v>
      </c>
      <c r="J1570" s="49" t="s">
        <v>11566</v>
      </c>
      <c r="K1570" s="6" t="s">
        <v>11567</v>
      </c>
      <c r="L1570" s="29">
        <f>IF($J$6="с учетом НДС",VLOOKUP(I1570,LEGEND!B:E,4,0)*(1-M1570),VLOOKUP(I1570,LEGEND!B:E,4,0)*(1-M1570)/1.2)</f>
        <v>1730</v>
      </c>
      <c r="M1570" s="57">
        <f>IF(AND(B1570&lt;&gt;"1_Электроинструмент",B1570&lt;&gt;"2_Садовая техника"),$J$5,IF($J$4&lt;=20%,$J$4,IFERROR(VLOOKUP(S1570,LEGEND!$L$2:$M$5,2,FALSE),$J$4)))</f>
        <v>0</v>
      </c>
      <c r="N1570" s="48" t="s">
        <v>60</v>
      </c>
      <c r="O1570" s="6" t="s">
        <v>60</v>
      </c>
      <c r="P1570" s="49" t="s">
        <v>66</v>
      </c>
      <c r="Q1570" s="49" t="s">
        <v>67</v>
      </c>
      <c r="R1570" s="6" t="s">
        <v>60</v>
      </c>
      <c r="S1570" s="49" t="s">
        <v>60</v>
      </c>
      <c r="T1570" s="73" t="str">
        <f>IF(_xlfn.XLOOKUP(I1570,LEGEND!B:B,LEGEND!H:H)&lt;&gt;"-",HYPERLINK(_xlfn.XLOOKUP(I1570,LEGEND!B:B,LEGEND!H:H),"link"),_xlfn.XLOOKUP(I1570,LEGEND!B:B,LEGEND!H:H))</f>
        <v>link</v>
      </c>
      <c r="U1570" s="73" t="str">
        <f>HYPERLINK(_xlfn.XLOOKUP(I1570,LEGEND!B:B,LEGEND!I:I))</f>
        <v>https://milwaukee-media-images.s3.amazonaws.com/hi/49569805--Hero_1.jpg</v>
      </c>
      <c r="V1570" s="51" t="s">
        <v>11568</v>
      </c>
      <c r="W1570" s="63" t="s">
        <v>2678</v>
      </c>
      <c r="X1570" s="64">
        <v>165</v>
      </c>
      <c r="Y1570" s="64">
        <v>73</v>
      </c>
      <c r="Z1570" s="64">
        <v>35</v>
      </c>
      <c r="AA1570" s="84">
        <v>5.6000000000000001E-2</v>
      </c>
      <c r="AB1570" s="85">
        <v>1</v>
      </c>
      <c r="AC1570" s="85">
        <v>1</v>
      </c>
    </row>
    <row r="1571" spans="1:29" ht="15">
      <c r="A1571" s="1"/>
      <c r="B1571" s="6" t="s">
        <v>8777</v>
      </c>
      <c r="C1571" s="6" t="s">
        <v>8778</v>
      </c>
      <c r="D1571" s="6" t="s">
        <v>8861</v>
      </c>
      <c r="E1571" s="49" t="s">
        <v>8862</v>
      </c>
      <c r="F1571" s="6" t="s">
        <v>8867</v>
      </c>
      <c r="G1571" s="6" t="s">
        <v>60</v>
      </c>
      <c r="H1571" s="6" t="s">
        <v>60</v>
      </c>
      <c r="I1571" s="60" t="s">
        <v>11569</v>
      </c>
      <c r="J1571" s="49" t="s">
        <v>11570</v>
      </c>
      <c r="K1571" s="6" t="s">
        <v>11571</v>
      </c>
      <c r="L1571" s="29">
        <f>IF($J$6="с учетом НДС",VLOOKUP(I1571,LEGEND!B:E,4,0)*(1-M1571),VLOOKUP(I1571,LEGEND!B:E,4,0)*(1-M1571)/1.2)</f>
        <v>1740</v>
      </c>
      <c r="M1571" s="57">
        <f>IF(AND(B1571&lt;&gt;"1_Электроинструмент",B1571&lt;&gt;"2_Садовая техника"),$J$5,IF($J$4&lt;=20%,$J$4,IFERROR(VLOOKUP(S1571,LEGEND!$L$2:$M$5,2,FALSE),$J$4)))</f>
        <v>0</v>
      </c>
      <c r="N1571" s="48" t="s">
        <v>60</v>
      </c>
      <c r="O1571" s="6" t="s">
        <v>60</v>
      </c>
      <c r="P1571" s="49" t="s">
        <v>66</v>
      </c>
      <c r="Q1571" s="49" t="s">
        <v>473</v>
      </c>
      <c r="R1571" s="6" t="s">
        <v>60</v>
      </c>
      <c r="S1571" s="49" t="s">
        <v>60</v>
      </c>
      <c r="T1571" s="73" t="str">
        <f>IF(_xlfn.XLOOKUP(I1571,LEGEND!B:B,LEGEND!H:H)&lt;&gt;"-",HYPERLINK(_xlfn.XLOOKUP(I1571,LEGEND!B:B,LEGEND!H:H),"link"),_xlfn.XLOOKUP(I1571,LEGEND!B:B,LEGEND!H:H))</f>
        <v>link</v>
      </c>
      <c r="U1571" s="73" t="str">
        <f>HYPERLINK(_xlfn.XLOOKUP(I1571,LEGEND!B:B,LEGEND!I:I))</f>
        <v>https://milwaukee-media-images.s3.amazonaws.com/hi/49569820--Hero_1.jpg</v>
      </c>
      <c r="V1571" s="51" t="s">
        <v>11572</v>
      </c>
      <c r="W1571" s="63" t="s">
        <v>2678</v>
      </c>
      <c r="X1571" s="64">
        <v>162</v>
      </c>
      <c r="Y1571" s="64">
        <v>71</v>
      </c>
      <c r="Z1571" s="64">
        <v>45</v>
      </c>
      <c r="AA1571" s="84">
        <v>7.1999999999999995E-2</v>
      </c>
      <c r="AB1571" s="85">
        <v>1</v>
      </c>
      <c r="AC1571" s="85">
        <v>1</v>
      </c>
    </row>
    <row r="1572" spans="1:29" ht="25.5">
      <c r="A1572" s="1"/>
      <c r="B1572" s="6" t="s">
        <v>8777</v>
      </c>
      <c r="C1572" s="6" t="s">
        <v>8778</v>
      </c>
      <c r="D1572" s="6" t="s">
        <v>8861</v>
      </c>
      <c r="E1572" s="49" t="s">
        <v>8862</v>
      </c>
      <c r="F1572" s="6" t="s">
        <v>8867</v>
      </c>
      <c r="G1572" s="6" t="s">
        <v>60</v>
      </c>
      <c r="H1572" s="6" t="s">
        <v>60</v>
      </c>
      <c r="I1572" s="60" t="s">
        <v>24164</v>
      </c>
      <c r="J1572" s="49" t="s">
        <v>24165</v>
      </c>
      <c r="K1572" s="6" t="s">
        <v>24166</v>
      </c>
      <c r="L1572" s="29">
        <f>IF($J$6="с учетом НДС",VLOOKUP(I1572,LEGEND!B:E,4,0)*(1-M1572),VLOOKUP(I1572,LEGEND!B:E,4,0)*(1-M1572)/1.2)</f>
        <v>1750</v>
      </c>
      <c r="M1572" s="57">
        <f>IF(AND(B1572&lt;&gt;"1_Электроинструмент",B1572&lt;&gt;"2_Садовая техника"),$J$5,IF($J$4&lt;=20%,$J$4,IFERROR(VLOOKUP(S1572,LEGEND!$L$2:$M$5,2,FALSE),$J$4)))</f>
        <v>0</v>
      </c>
      <c r="N1572" s="48" t="s">
        <v>60</v>
      </c>
      <c r="O1572" s="6" t="s">
        <v>60</v>
      </c>
      <c r="P1572" s="49" t="s">
        <v>1556</v>
      </c>
      <c r="Q1572" s="49" t="s">
        <v>473</v>
      </c>
      <c r="R1572" s="6" t="s">
        <v>60</v>
      </c>
      <c r="S1572" s="49" t="s">
        <v>60</v>
      </c>
      <c r="T1572" s="73" t="str">
        <f>IF(_xlfn.XLOOKUP(I1572,LEGEND!B:B,LEGEND!H:H)&lt;&gt;"-",HYPERLINK(_xlfn.XLOOKUP(I1572,LEGEND!B:B,LEGEND!H:H),"link"),_xlfn.XLOOKUP(I1572,LEGEND!B:B,LEGEND!H:H))</f>
        <v>-</v>
      </c>
      <c r="U1572" s="73" t="str">
        <f>HYPERLINK(_xlfn.XLOOKUP(I1572,LEGEND!B:B,LEGEND!I:I))</f>
        <v>-</v>
      </c>
      <c r="V1572" s="51" t="s">
        <v>24167</v>
      </c>
      <c r="W1572" s="63" t="s">
        <v>71</v>
      </c>
      <c r="X1572" s="64">
        <v>100</v>
      </c>
      <c r="Y1572" s="64">
        <v>70</v>
      </c>
      <c r="Z1572" s="64">
        <v>140</v>
      </c>
      <c r="AA1572" s="84">
        <v>0.29199999999999998</v>
      </c>
      <c r="AB1572" s="85">
        <v>1</v>
      </c>
      <c r="AC1572" s="85">
        <v>1</v>
      </c>
    </row>
    <row r="1573" spans="1:29" ht="25.5">
      <c r="A1573" s="1"/>
      <c r="B1573" s="6" t="s">
        <v>8777</v>
      </c>
      <c r="C1573" s="6" t="s">
        <v>8778</v>
      </c>
      <c r="D1573" s="6" t="s">
        <v>8861</v>
      </c>
      <c r="E1573" s="49" t="s">
        <v>8862</v>
      </c>
      <c r="F1573" s="6" t="s">
        <v>8867</v>
      </c>
      <c r="G1573" s="6" t="s">
        <v>60</v>
      </c>
      <c r="H1573" s="6" t="s">
        <v>60</v>
      </c>
      <c r="I1573" s="60" t="s">
        <v>11577</v>
      </c>
      <c r="J1573" s="49" t="s">
        <v>11578</v>
      </c>
      <c r="K1573" s="6" t="s">
        <v>11579</v>
      </c>
      <c r="L1573" s="29">
        <f>IF($J$6="с учетом НДС",VLOOKUP(I1573,LEGEND!B:E,4,0)*(1-M1573),VLOOKUP(I1573,LEGEND!B:E,4,0)*(1-M1573)/1.2)</f>
        <v>1750</v>
      </c>
      <c r="M1573" s="57">
        <f>IF(AND(B1573&lt;&gt;"1_Электроинструмент",B1573&lt;&gt;"2_Садовая техника"),$J$5,IF($J$4&lt;=20%,$J$4,IFERROR(VLOOKUP(S1573,LEGEND!$L$2:$M$5,2,FALSE),$J$4)))</f>
        <v>0</v>
      </c>
      <c r="N1573" s="48" t="s">
        <v>60</v>
      </c>
      <c r="O1573" s="6" t="s">
        <v>60</v>
      </c>
      <c r="P1573" s="49" t="s">
        <v>66</v>
      </c>
      <c r="Q1573" s="49" t="s">
        <v>67</v>
      </c>
      <c r="R1573" s="6" t="s">
        <v>60</v>
      </c>
      <c r="S1573" s="49" t="s">
        <v>60</v>
      </c>
      <c r="T1573" s="73" t="str">
        <f>IF(_xlfn.XLOOKUP(I1573,LEGEND!B:B,LEGEND!H:H)&lt;&gt;"-",HYPERLINK(_xlfn.XLOOKUP(I1573,LEGEND!B:B,LEGEND!H:H),"link"),_xlfn.XLOOKUP(I1573,LEGEND!B:B,LEGEND!H:H))</f>
        <v>link</v>
      </c>
      <c r="U1573" s="73" t="str">
        <f>HYPERLINK(_xlfn.XLOOKUP(I1573,LEGEND!B:B,LEGEND!I:I))</f>
        <v>https://milwaukee-media-images.s3.amazonaws.com/hi/49560147--Hero_1.jpg</v>
      </c>
      <c r="V1573" s="51" t="s">
        <v>11580</v>
      </c>
      <c r="W1573" s="63" t="s">
        <v>2403</v>
      </c>
      <c r="X1573" s="64">
        <v>125</v>
      </c>
      <c r="Y1573" s="64">
        <v>100</v>
      </c>
      <c r="Z1573" s="64">
        <v>55</v>
      </c>
      <c r="AA1573" s="84">
        <v>0.20899999999999999</v>
      </c>
      <c r="AB1573" s="85">
        <v>1</v>
      </c>
      <c r="AC1573" s="85">
        <v>1</v>
      </c>
    </row>
    <row r="1574" spans="1:29" ht="25.5">
      <c r="A1574" s="1"/>
      <c r="B1574" s="6" t="s">
        <v>8777</v>
      </c>
      <c r="C1574" s="6" t="s">
        <v>8778</v>
      </c>
      <c r="D1574" s="6" t="s">
        <v>8861</v>
      </c>
      <c r="E1574" s="49" t="s">
        <v>8862</v>
      </c>
      <c r="F1574" s="6" t="s">
        <v>8867</v>
      </c>
      <c r="G1574" s="6" t="s">
        <v>60</v>
      </c>
      <c r="H1574" s="6" t="s">
        <v>60</v>
      </c>
      <c r="I1574" s="60" t="s">
        <v>11581</v>
      </c>
      <c r="J1574" s="49" t="s">
        <v>11582</v>
      </c>
      <c r="K1574" s="6" t="s">
        <v>11583</v>
      </c>
      <c r="L1574" s="29">
        <f>IF($J$6="с учетом НДС",VLOOKUP(I1574,LEGEND!B:E,4,0)*(1-M1574),VLOOKUP(I1574,LEGEND!B:E,4,0)*(1-M1574)/1.2)</f>
        <v>1750</v>
      </c>
      <c r="M1574" s="57">
        <f>IF(AND(B1574&lt;&gt;"1_Электроинструмент",B1574&lt;&gt;"2_Садовая техника"),$J$5,IF($J$4&lt;=20%,$J$4,IFERROR(VLOOKUP(S1574,LEGEND!$L$2:$M$5,2,FALSE),$J$4)))</f>
        <v>0</v>
      </c>
      <c r="N1574" s="48" t="s">
        <v>60</v>
      </c>
      <c r="O1574" s="6" t="s">
        <v>60</v>
      </c>
      <c r="P1574" s="49" t="s">
        <v>66</v>
      </c>
      <c r="Q1574" s="49" t="s">
        <v>67</v>
      </c>
      <c r="R1574" s="6" t="s">
        <v>60</v>
      </c>
      <c r="S1574" s="49" t="s">
        <v>60</v>
      </c>
      <c r="T1574" s="73" t="str">
        <f>IF(_xlfn.XLOOKUP(I1574,LEGEND!B:B,LEGEND!H:H)&lt;&gt;"-",HYPERLINK(_xlfn.XLOOKUP(I1574,LEGEND!B:B,LEGEND!H:H),"link"),_xlfn.XLOOKUP(I1574,LEGEND!B:B,LEGEND!H:H))</f>
        <v>link</v>
      </c>
      <c r="U1574" s="73" t="str">
        <f>HYPERLINK(_xlfn.XLOOKUP(I1574,LEGEND!B:B,LEGEND!I:I))</f>
        <v>https://milwaukee-media-images.s3.amazonaws.com/hi/49560153--Hero_1.jpg</v>
      </c>
      <c r="V1574" s="51" t="s">
        <v>11584</v>
      </c>
      <c r="W1574" s="63" t="s">
        <v>2403</v>
      </c>
      <c r="X1574" s="64">
        <v>102</v>
      </c>
      <c r="Y1574" s="64">
        <v>128</v>
      </c>
      <c r="Z1574" s="64">
        <v>60</v>
      </c>
      <c r="AA1574" s="84">
        <v>0.222</v>
      </c>
      <c r="AB1574" s="85">
        <v>1</v>
      </c>
      <c r="AC1574" s="85">
        <v>1</v>
      </c>
    </row>
    <row r="1575" spans="1:29" ht="25.5">
      <c r="A1575" s="1"/>
      <c r="B1575" s="6" t="s">
        <v>8777</v>
      </c>
      <c r="C1575" s="6" t="s">
        <v>8778</v>
      </c>
      <c r="D1575" s="6" t="s">
        <v>8861</v>
      </c>
      <c r="E1575" s="49" t="s">
        <v>8862</v>
      </c>
      <c r="F1575" s="6" t="s">
        <v>8867</v>
      </c>
      <c r="G1575" s="6" t="s">
        <v>60</v>
      </c>
      <c r="H1575" s="6" t="s">
        <v>60</v>
      </c>
      <c r="I1575" s="60" t="s">
        <v>11585</v>
      </c>
      <c r="J1575" s="49" t="s">
        <v>11586</v>
      </c>
      <c r="K1575" s="6" t="s">
        <v>11587</v>
      </c>
      <c r="L1575" s="29">
        <f>IF($J$6="с учетом НДС",VLOOKUP(I1575,LEGEND!B:E,4,0)*(1-M1575),VLOOKUP(I1575,LEGEND!B:E,4,0)*(1-M1575)/1.2)</f>
        <v>1750</v>
      </c>
      <c r="M1575" s="57">
        <f>IF(AND(B1575&lt;&gt;"1_Электроинструмент",B1575&lt;&gt;"2_Садовая техника"),$J$5,IF($J$4&lt;=20%,$J$4,IFERROR(VLOOKUP(S1575,LEGEND!$L$2:$M$5,2,FALSE),$J$4)))</f>
        <v>0</v>
      </c>
      <c r="N1575" s="48" t="s">
        <v>60</v>
      </c>
      <c r="O1575" s="6" t="s">
        <v>60</v>
      </c>
      <c r="P1575" s="49" t="s">
        <v>66</v>
      </c>
      <c r="Q1575" s="49" t="s">
        <v>473</v>
      </c>
      <c r="R1575" s="6" t="s">
        <v>60</v>
      </c>
      <c r="S1575" s="49" t="s">
        <v>60</v>
      </c>
      <c r="T1575" s="73" t="str">
        <f>IF(_xlfn.XLOOKUP(I1575,LEGEND!B:B,LEGEND!H:H)&lt;&gt;"-",HYPERLINK(_xlfn.XLOOKUP(I1575,LEGEND!B:B,LEGEND!H:H),"link"),_xlfn.XLOOKUP(I1575,LEGEND!B:B,LEGEND!H:H))</f>
        <v>-</v>
      </c>
      <c r="U1575" s="73" t="str">
        <f>HYPERLINK(_xlfn.XLOOKUP(I1575,LEGEND!B:B,LEGEND!I:I))</f>
        <v>https://milwaukee-media-images.s3.amazonaws.com/hi/49565190--Hero_1.jpg</v>
      </c>
      <c r="V1575" s="51" t="s">
        <v>11588</v>
      </c>
      <c r="W1575" s="63" t="s">
        <v>2403</v>
      </c>
      <c r="X1575" s="64">
        <v>360</v>
      </c>
      <c r="Y1575" s="64">
        <v>340</v>
      </c>
      <c r="Z1575" s="64">
        <v>65</v>
      </c>
      <c r="AA1575" s="84">
        <v>0.31</v>
      </c>
      <c r="AB1575" s="85">
        <v>1</v>
      </c>
      <c r="AC1575" s="85">
        <v>9</v>
      </c>
    </row>
    <row r="1576" spans="1:29" ht="25.5">
      <c r="A1576" s="1"/>
      <c r="B1576" s="6" t="s">
        <v>8777</v>
      </c>
      <c r="C1576" s="6" t="s">
        <v>8778</v>
      </c>
      <c r="D1576" s="6" t="s">
        <v>8861</v>
      </c>
      <c r="E1576" s="49" t="s">
        <v>8862</v>
      </c>
      <c r="F1576" s="6" t="s">
        <v>8867</v>
      </c>
      <c r="G1576" s="6" t="s">
        <v>60</v>
      </c>
      <c r="H1576" s="6" t="s">
        <v>60</v>
      </c>
      <c r="I1576" s="60" t="s">
        <v>11589</v>
      </c>
      <c r="J1576" s="49" t="s">
        <v>11590</v>
      </c>
      <c r="K1576" s="6" t="s">
        <v>11591</v>
      </c>
      <c r="L1576" s="29">
        <f>IF($J$6="с учетом НДС",VLOOKUP(I1576,LEGEND!B:E,4,0)*(1-M1576),VLOOKUP(I1576,LEGEND!B:E,4,0)*(1-M1576)/1.2)</f>
        <v>1770</v>
      </c>
      <c r="M1576" s="57">
        <f>IF(AND(B1576&lt;&gt;"1_Электроинструмент",B1576&lt;&gt;"2_Садовая техника"),$J$5,IF($J$4&lt;=20%,$J$4,IFERROR(VLOOKUP(S1576,LEGEND!$L$2:$M$5,2,FALSE),$J$4)))</f>
        <v>0</v>
      </c>
      <c r="N1576" s="48" t="s">
        <v>60</v>
      </c>
      <c r="O1576" s="6" t="s">
        <v>60</v>
      </c>
      <c r="P1576" s="49" t="s">
        <v>66</v>
      </c>
      <c r="Q1576" s="49" t="s">
        <v>67</v>
      </c>
      <c r="R1576" s="6" t="s">
        <v>60</v>
      </c>
      <c r="S1576" s="49" t="s">
        <v>60</v>
      </c>
      <c r="T1576" s="73" t="str">
        <f>IF(_xlfn.XLOOKUP(I1576,LEGEND!B:B,LEGEND!H:H)&lt;&gt;"-",HYPERLINK(_xlfn.XLOOKUP(I1576,LEGEND!B:B,LEGEND!H:H),"link"),_xlfn.XLOOKUP(I1576,LEGEND!B:B,LEGEND!H:H))</f>
        <v>link</v>
      </c>
      <c r="U1576" s="73" t="str">
        <f>HYPERLINK(_xlfn.XLOOKUP(I1576,LEGEND!B:B,LEGEND!I:I))</f>
        <v>https://milwaukee-media-images.s3.amazonaws.com/hi/49560158--Hero_1.jpg</v>
      </c>
      <c r="V1576" s="51" t="s">
        <v>11592</v>
      </c>
      <c r="W1576" s="63" t="s">
        <v>2403</v>
      </c>
      <c r="X1576" s="64">
        <v>100</v>
      </c>
      <c r="Y1576" s="64">
        <v>125</v>
      </c>
      <c r="Z1576" s="64">
        <v>55</v>
      </c>
      <c r="AA1576" s="84">
        <v>0.249</v>
      </c>
      <c r="AB1576" s="85">
        <v>1</v>
      </c>
      <c r="AC1576" s="85">
        <v>1</v>
      </c>
    </row>
    <row r="1577" spans="1:29" ht="15">
      <c r="A1577" s="1"/>
      <c r="B1577" s="6" t="s">
        <v>8777</v>
      </c>
      <c r="C1577" s="6" t="s">
        <v>8778</v>
      </c>
      <c r="D1577" s="6" t="s">
        <v>8861</v>
      </c>
      <c r="E1577" s="49" t="s">
        <v>8862</v>
      </c>
      <c r="F1577" s="6" t="s">
        <v>8867</v>
      </c>
      <c r="G1577" s="6" t="s">
        <v>60</v>
      </c>
      <c r="H1577" s="6" t="s">
        <v>60</v>
      </c>
      <c r="I1577" s="60" t="s">
        <v>11593</v>
      </c>
      <c r="J1577" s="49" t="s">
        <v>11594</v>
      </c>
      <c r="K1577" s="6" t="s">
        <v>11595</v>
      </c>
      <c r="L1577" s="29">
        <f>IF($J$6="с учетом НДС",VLOOKUP(I1577,LEGEND!B:E,4,0)*(1-M1577),VLOOKUP(I1577,LEGEND!B:E,4,0)*(1-M1577)/1.2)</f>
        <v>1770</v>
      </c>
      <c r="M1577" s="57">
        <f>IF(AND(B1577&lt;&gt;"1_Электроинструмент",B1577&lt;&gt;"2_Садовая техника"),$J$5,IF($J$4&lt;=20%,$J$4,IFERROR(VLOOKUP(S1577,LEGEND!$L$2:$M$5,2,FALSE),$J$4)))</f>
        <v>0</v>
      </c>
      <c r="N1577" s="48" t="s">
        <v>60</v>
      </c>
      <c r="O1577" s="6" t="s">
        <v>60</v>
      </c>
      <c r="P1577" s="49" t="s">
        <v>66</v>
      </c>
      <c r="Q1577" s="49" t="s">
        <v>473</v>
      </c>
      <c r="R1577" s="6" t="s">
        <v>60</v>
      </c>
      <c r="S1577" s="49" t="s">
        <v>60</v>
      </c>
      <c r="T1577" s="73" t="str">
        <f>IF(_xlfn.XLOOKUP(I1577,LEGEND!B:B,LEGEND!H:H)&lt;&gt;"-",HYPERLINK(_xlfn.XLOOKUP(I1577,LEGEND!B:B,LEGEND!H:H),"link"),_xlfn.XLOOKUP(I1577,LEGEND!B:B,LEGEND!H:H))</f>
        <v>link</v>
      </c>
      <c r="U1577" s="73" t="str">
        <f>HYPERLINK(_xlfn.XLOOKUP(I1577,LEGEND!B:B,LEGEND!I:I))</f>
        <v>https://milwaukee-media-images.s3.amazonaws.com/hi/49569825--Hero_1.jpg</v>
      </c>
      <c r="V1577" s="51" t="s">
        <v>11596</v>
      </c>
      <c r="W1577" s="63" t="s">
        <v>2678</v>
      </c>
      <c r="X1577" s="64">
        <v>165</v>
      </c>
      <c r="Y1577" s="64">
        <v>73</v>
      </c>
      <c r="Z1577" s="64">
        <v>45</v>
      </c>
      <c r="AA1577" s="84">
        <v>0.08</v>
      </c>
      <c r="AB1577" s="85">
        <v>1</v>
      </c>
      <c r="AC1577" s="85">
        <v>1</v>
      </c>
    </row>
    <row r="1578" spans="1:29" ht="25.5">
      <c r="A1578" s="1"/>
      <c r="B1578" s="6" t="s">
        <v>8777</v>
      </c>
      <c r="C1578" s="6" t="s">
        <v>8778</v>
      </c>
      <c r="D1578" s="6" t="s">
        <v>8861</v>
      </c>
      <c r="E1578" s="49" t="s">
        <v>8862</v>
      </c>
      <c r="F1578" s="6" t="s">
        <v>8867</v>
      </c>
      <c r="G1578" s="6" t="s">
        <v>60</v>
      </c>
      <c r="H1578" s="6" t="s">
        <v>60</v>
      </c>
      <c r="I1578" s="60" t="s">
        <v>11597</v>
      </c>
      <c r="J1578" s="49" t="s">
        <v>11598</v>
      </c>
      <c r="K1578" s="6" t="s">
        <v>11599</v>
      </c>
      <c r="L1578" s="29">
        <f>IF($J$6="с учетом НДС",VLOOKUP(I1578,LEGEND!B:E,4,0)*(1-M1578),VLOOKUP(I1578,LEGEND!B:E,4,0)*(1-M1578)/1.2)</f>
        <v>1780</v>
      </c>
      <c r="M1578" s="57">
        <f>IF(AND(B1578&lt;&gt;"1_Электроинструмент",B1578&lt;&gt;"2_Садовая техника"),$J$5,IF($J$4&lt;=20%,$J$4,IFERROR(VLOOKUP(S1578,LEGEND!$L$2:$M$5,2,FALSE),$J$4)))</f>
        <v>0</v>
      </c>
      <c r="N1578" s="48" t="s">
        <v>60</v>
      </c>
      <c r="O1578" s="6" t="s">
        <v>60</v>
      </c>
      <c r="P1578" s="49" t="s">
        <v>66</v>
      </c>
      <c r="Q1578" s="49" t="s">
        <v>67</v>
      </c>
      <c r="R1578" s="6" t="s">
        <v>60</v>
      </c>
      <c r="S1578" s="49" t="s">
        <v>60</v>
      </c>
      <c r="T1578" s="73" t="str">
        <f>IF(_xlfn.XLOOKUP(I1578,LEGEND!B:B,LEGEND!H:H)&lt;&gt;"-",HYPERLINK(_xlfn.XLOOKUP(I1578,LEGEND!B:B,LEGEND!H:H),"link"),_xlfn.XLOOKUP(I1578,LEGEND!B:B,LEGEND!H:H))</f>
        <v>link</v>
      </c>
      <c r="U1578" s="73" t="str">
        <f>HYPERLINK(_xlfn.XLOOKUP(I1578,LEGEND!B:B,LEGEND!I:I))</f>
        <v>https://milwaukee-media-images.s3.amazonaws.com/hi/49560159--Hero_1.jpg</v>
      </c>
      <c r="V1578" s="51" t="s">
        <v>11600</v>
      </c>
      <c r="W1578" s="63" t="s">
        <v>2403</v>
      </c>
      <c r="X1578" s="64">
        <v>125</v>
      </c>
      <c r="Y1578" s="64">
        <v>100</v>
      </c>
      <c r="Z1578" s="64">
        <v>55</v>
      </c>
      <c r="AA1578" s="84">
        <v>0.25900000000000001</v>
      </c>
      <c r="AB1578" s="85">
        <v>1</v>
      </c>
      <c r="AC1578" s="85">
        <v>1</v>
      </c>
    </row>
    <row r="1579" spans="1:29" ht="25.5">
      <c r="A1579" s="1"/>
      <c r="B1579" s="6" t="s">
        <v>8777</v>
      </c>
      <c r="C1579" s="6" t="s">
        <v>8778</v>
      </c>
      <c r="D1579" s="6" t="s">
        <v>8861</v>
      </c>
      <c r="E1579" s="49" t="s">
        <v>8862</v>
      </c>
      <c r="F1579" s="6" t="s">
        <v>8867</v>
      </c>
      <c r="G1579" s="6" t="s">
        <v>60</v>
      </c>
      <c r="H1579" s="6" t="s">
        <v>60</v>
      </c>
      <c r="I1579" s="60" t="s">
        <v>11601</v>
      </c>
      <c r="J1579" s="49" t="s">
        <v>11602</v>
      </c>
      <c r="K1579" s="6" t="s">
        <v>11603</v>
      </c>
      <c r="L1579" s="29">
        <f>IF($J$6="с учетом НДС",VLOOKUP(I1579,LEGEND!B:E,4,0)*(1-M1579),VLOOKUP(I1579,LEGEND!B:E,4,0)*(1-M1579)/1.2)</f>
        <v>1800</v>
      </c>
      <c r="M1579" s="57">
        <f>IF(AND(B1579&lt;&gt;"1_Электроинструмент",B1579&lt;&gt;"2_Садовая техника"),$J$5,IF($J$4&lt;=20%,$J$4,IFERROR(VLOOKUP(S1579,LEGEND!$L$2:$M$5,2,FALSE),$J$4)))</f>
        <v>0</v>
      </c>
      <c r="N1579" s="48" t="s">
        <v>60</v>
      </c>
      <c r="O1579" s="6" t="s">
        <v>60</v>
      </c>
      <c r="P1579" s="49" t="s">
        <v>66</v>
      </c>
      <c r="Q1579" s="49" t="s">
        <v>473</v>
      </c>
      <c r="R1579" s="6" t="s">
        <v>60</v>
      </c>
      <c r="S1579" s="49" t="s">
        <v>60</v>
      </c>
      <c r="T1579" s="73" t="str">
        <f>IF(_xlfn.XLOOKUP(I1579,LEGEND!B:B,LEGEND!H:H)&lt;&gt;"-",HYPERLINK(_xlfn.XLOOKUP(I1579,LEGEND!B:B,LEGEND!H:H),"link"),_xlfn.XLOOKUP(I1579,LEGEND!B:B,LEGEND!H:H))</f>
        <v>-</v>
      </c>
      <c r="U1579" s="73" t="str">
        <f>HYPERLINK(_xlfn.XLOOKUP(I1579,LEGEND!B:B,LEGEND!I:I))</f>
        <v>https://milwaukee-media-images.s3.amazonaws.com/hi/49565195--Hero_1.jpg</v>
      </c>
      <c r="V1579" s="51" t="s">
        <v>11604</v>
      </c>
      <c r="W1579" s="63" t="s">
        <v>2403</v>
      </c>
      <c r="X1579" s="64">
        <v>360</v>
      </c>
      <c r="Y1579" s="64">
        <v>340</v>
      </c>
      <c r="Z1579" s="64">
        <v>65</v>
      </c>
      <c r="AA1579" s="84">
        <v>0.34499999999999997</v>
      </c>
      <c r="AB1579" s="85">
        <v>1</v>
      </c>
      <c r="AC1579" s="85">
        <v>9</v>
      </c>
    </row>
    <row r="1580" spans="1:29" ht="25.5">
      <c r="A1580" s="1"/>
      <c r="B1580" s="6" t="s">
        <v>8777</v>
      </c>
      <c r="C1580" s="6" t="s">
        <v>8778</v>
      </c>
      <c r="D1580" s="6" t="s">
        <v>8861</v>
      </c>
      <c r="E1580" s="49" t="s">
        <v>8862</v>
      </c>
      <c r="F1580" s="6" t="s">
        <v>8867</v>
      </c>
      <c r="G1580" s="6" t="s">
        <v>60</v>
      </c>
      <c r="H1580" s="6" t="s">
        <v>60</v>
      </c>
      <c r="I1580" s="60" t="s">
        <v>11605</v>
      </c>
      <c r="J1580" s="49" t="s">
        <v>11606</v>
      </c>
      <c r="K1580" s="6" t="s">
        <v>11607</v>
      </c>
      <c r="L1580" s="29">
        <f>IF($J$6="с учетом НДС",VLOOKUP(I1580,LEGEND!B:E,4,0)*(1-M1580),VLOOKUP(I1580,LEGEND!B:E,4,0)*(1-M1580)/1.2)</f>
        <v>1800</v>
      </c>
      <c r="M1580" s="57">
        <f>IF(AND(B1580&lt;&gt;"1_Электроинструмент",B1580&lt;&gt;"2_Садовая техника"),$J$5,IF($J$4&lt;=20%,$J$4,IFERROR(VLOOKUP(S1580,LEGEND!$L$2:$M$5,2,FALSE),$J$4)))</f>
        <v>0</v>
      </c>
      <c r="N1580" s="48" t="s">
        <v>60</v>
      </c>
      <c r="O1580" s="6" t="s">
        <v>60</v>
      </c>
      <c r="P1580" s="49" t="s">
        <v>66</v>
      </c>
      <c r="Q1580" s="49" t="s">
        <v>67</v>
      </c>
      <c r="R1580" s="6" t="s">
        <v>60</v>
      </c>
      <c r="S1580" s="49" t="s">
        <v>60</v>
      </c>
      <c r="T1580" s="73" t="str">
        <f>IF(_xlfn.XLOOKUP(I1580,LEGEND!B:B,LEGEND!H:H)&lt;&gt;"-",HYPERLINK(_xlfn.XLOOKUP(I1580,LEGEND!B:B,LEGEND!H:H),"link"),_xlfn.XLOOKUP(I1580,LEGEND!B:B,LEGEND!H:H))</f>
        <v>link</v>
      </c>
      <c r="U1580" s="73" t="str">
        <f>HYPERLINK(_xlfn.XLOOKUP(I1580,LEGEND!B:B,LEGEND!I:I))</f>
        <v>https://milwaukee-media-images.s3.amazonaws.com/hi/49569830--Hero_1.jpg</v>
      </c>
      <c r="V1580" s="51" t="s">
        <v>11608</v>
      </c>
      <c r="W1580" s="63" t="s">
        <v>2678</v>
      </c>
      <c r="X1580" s="64">
        <v>163</v>
      </c>
      <c r="Y1580" s="64">
        <v>72</v>
      </c>
      <c r="Z1580" s="64">
        <v>45</v>
      </c>
      <c r="AA1580" s="84">
        <v>8.5999999999999993E-2</v>
      </c>
      <c r="AB1580" s="85">
        <v>1</v>
      </c>
      <c r="AC1580" s="85">
        <v>1</v>
      </c>
    </row>
    <row r="1581" spans="1:29" ht="25.5">
      <c r="A1581" s="1"/>
      <c r="B1581" s="6" t="s">
        <v>8777</v>
      </c>
      <c r="C1581" s="6" t="s">
        <v>8778</v>
      </c>
      <c r="D1581" s="6" t="s">
        <v>8861</v>
      </c>
      <c r="E1581" s="49" t="s">
        <v>8862</v>
      </c>
      <c r="F1581" s="6" t="s">
        <v>8867</v>
      </c>
      <c r="G1581" s="6" t="s">
        <v>60</v>
      </c>
      <c r="H1581" s="6" t="s">
        <v>60</v>
      </c>
      <c r="I1581" s="60" t="s">
        <v>11609</v>
      </c>
      <c r="J1581" s="49" t="s">
        <v>11610</v>
      </c>
      <c r="K1581" s="6" t="s">
        <v>11611</v>
      </c>
      <c r="L1581" s="29">
        <f>IF($J$6="с учетом НДС",VLOOKUP(I1581,LEGEND!B:E,4,0)*(1-M1581),VLOOKUP(I1581,LEGEND!B:E,4,0)*(1-M1581)/1.2)</f>
        <v>1810</v>
      </c>
      <c r="M1581" s="57">
        <f>IF(AND(B1581&lt;&gt;"1_Электроинструмент",B1581&lt;&gt;"2_Садовая техника"),$J$5,IF($J$4&lt;=20%,$J$4,IFERROR(VLOOKUP(S1581,LEGEND!$L$2:$M$5,2,FALSE),$J$4)))</f>
        <v>0</v>
      </c>
      <c r="N1581" s="48" t="s">
        <v>60</v>
      </c>
      <c r="O1581" s="6" t="s">
        <v>60</v>
      </c>
      <c r="P1581" s="49" t="s">
        <v>66</v>
      </c>
      <c r="Q1581" s="49" t="s">
        <v>67</v>
      </c>
      <c r="R1581" s="6" t="s">
        <v>60</v>
      </c>
      <c r="S1581" s="49" t="s">
        <v>60</v>
      </c>
      <c r="T1581" s="73" t="str">
        <f>IF(_xlfn.XLOOKUP(I1581,LEGEND!B:B,LEGEND!H:H)&lt;&gt;"-",HYPERLINK(_xlfn.XLOOKUP(I1581,LEGEND!B:B,LEGEND!H:H),"link"),_xlfn.XLOOKUP(I1581,LEGEND!B:B,LEGEND!H:H))</f>
        <v>link</v>
      </c>
      <c r="U1581" s="73" t="str">
        <f>HYPERLINK(_xlfn.XLOOKUP(I1581,LEGEND!B:B,LEGEND!I:I))</f>
        <v>https://milwaukee-media-images.s3.amazonaws.com/hi/49560163--Hero_1.jpg</v>
      </c>
      <c r="V1581" s="51" t="s">
        <v>11612</v>
      </c>
      <c r="W1581" s="63" t="s">
        <v>2403</v>
      </c>
      <c r="X1581" s="64">
        <v>30</v>
      </c>
      <c r="Y1581" s="64">
        <v>100</v>
      </c>
      <c r="Z1581" s="64">
        <v>126</v>
      </c>
      <c r="AA1581" s="84">
        <v>0.26300000000000001</v>
      </c>
      <c r="AB1581" s="85">
        <v>1</v>
      </c>
      <c r="AC1581" s="85">
        <v>1</v>
      </c>
    </row>
    <row r="1582" spans="1:29" ht="25.5">
      <c r="A1582" s="1"/>
      <c r="B1582" s="6" t="s">
        <v>8777</v>
      </c>
      <c r="C1582" s="6" t="s">
        <v>8778</v>
      </c>
      <c r="D1582" s="6" t="s">
        <v>8861</v>
      </c>
      <c r="E1582" s="49" t="s">
        <v>8862</v>
      </c>
      <c r="F1582" s="6" t="s">
        <v>8867</v>
      </c>
      <c r="G1582" s="6" t="s">
        <v>60</v>
      </c>
      <c r="H1582" s="6" t="s">
        <v>60</v>
      </c>
      <c r="I1582" s="60" t="s">
        <v>11617</v>
      </c>
      <c r="J1582" s="49" t="s">
        <v>11618</v>
      </c>
      <c r="K1582" s="6" t="s">
        <v>11619</v>
      </c>
      <c r="L1582" s="29">
        <f>IF($J$6="с учетом НДС",VLOOKUP(I1582,LEGEND!B:E,4,0)*(1-M1582),VLOOKUP(I1582,LEGEND!B:E,4,0)*(1-M1582)/1.2)</f>
        <v>1830</v>
      </c>
      <c r="M1582" s="57">
        <f>IF(AND(B1582&lt;&gt;"1_Электроинструмент",B1582&lt;&gt;"2_Садовая техника"),$J$5,IF($J$4&lt;=20%,$J$4,IFERROR(VLOOKUP(S1582,LEGEND!$L$2:$M$5,2,FALSE),$J$4)))</f>
        <v>0</v>
      </c>
      <c r="N1582" s="48" t="s">
        <v>60</v>
      </c>
      <c r="O1582" s="6" t="s">
        <v>60</v>
      </c>
      <c r="P1582" s="49" t="s">
        <v>66</v>
      </c>
      <c r="Q1582" s="49" t="s">
        <v>67</v>
      </c>
      <c r="R1582" s="6" t="s">
        <v>60</v>
      </c>
      <c r="S1582" s="49" t="s">
        <v>60</v>
      </c>
      <c r="T1582" s="73" t="str">
        <f>IF(_xlfn.XLOOKUP(I1582,LEGEND!B:B,LEGEND!H:H)&lt;&gt;"-",HYPERLINK(_xlfn.XLOOKUP(I1582,LEGEND!B:B,LEGEND!H:H),"link"),_xlfn.XLOOKUP(I1582,LEGEND!B:B,LEGEND!H:H))</f>
        <v>link</v>
      </c>
      <c r="U1582" s="73" t="str">
        <f>HYPERLINK(_xlfn.XLOOKUP(I1582,LEGEND!B:B,LEGEND!I:I))</f>
        <v>https://milwaukee-media-images.s3.amazonaws.com/hi/49569835--Hero_1.jpg</v>
      </c>
      <c r="V1582" s="51" t="s">
        <v>11620</v>
      </c>
      <c r="W1582" s="63" t="s">
        <v>2678</v>
      </c>
      <c r="X1582" s="64">
        <v>160</v>
      </c>
      <c r="Y1582" s="64">
        <v>73</v>
      </c>
      <c r="Z1582" s="64">
        <v>50</v>
      </c>
      <c r="AA1582" s="84">
        <v>9.4E-2</v>
      </c>
      <c r="AB1582" s="85">
        <v>1</v>
      </c>
      <c r="AC1582" s="85">
        <v>1</v>
      </c>
    </row>
    <row r="1583" spans="1:29" ht="25.5">
      <c r="A1583" s="1"/>
      <c r="B1583" s="6" t="s">
        <v>8777</v>
      </c>
      <c r="C1583" s="6" t="s">
        <v>8778</v>
      </c>
      <c r="D1583" s="6" t="s">
        <v>8861</v>
      </c>
      <c r="E1583" s="49" t="s">
        <v>8862</v>
      </c>
      <c r="F1583" s="6" t="s">
        <v>8867</v>
      </c>
      <c r="G1583" s="6" t="s">
        <v>60</v>
      </c>
      <c r="H1583" s="6" t="s">
        <v>60</v>
      </c>
      <c r="I1583" s="60" t="s">
        <v>11545</v>
      </c>
      <c r="J1583" s="49" t="s">
        <v>11546</v>
      </c>
      <c r="K1583" s="6" t="s">
        <v>11547</v>
      </c>
      <c r="L1583" s="29">
        <f>IF($J$6="с учетом НДС",VLOOKUP(I1583,LEGEND!B:E,4,0)*(1-M1583),VLOOKUP(I1583,LEGEND!B:E,4,0)*(1-M1583)/1.2)</f>
        <v>1840</v>
      </c>
      <c r="M1583" s="57">
        <f>IF(AND(B1583&lt;&gt;"1_Электроинструмент",B1583&lt;&gt;"2_Садовая техника"),$J$5,IF($J$4&lt;=20%,$J$4,IFERROR(VLOOKUP(S1583,LEGEND!$L$2:$M$5,2,FALSE),$J$4)))</f>
        <v>0</v>
      </c>
      <c r="N1583" s="48" t="s">
        <v>60</v>
      </c>
      <c r="O1583" s="6" t="s">
        <v>60</v>
      </c>
      <c r="P1583" s="49" t="s">
        <v>66</v>
      </c>
      <c r="Q1583" s="49" t="s">
        <v>67</v>
      </c>
      <c r="R1583" s="6" t="s">
        <v>60</v>
      </c>
      <c r="S1583" s="49" t="s">
        <v>60</v>
      </c>
      <c r="T1583" s="73" t="str">
        <f>IF(_xlfn.XLOOKUP(I1583,LEGEND!B:B,LEGEND!H:H)&lt;&gt;"-",HYPERLINK(_xlfn.XLOOKUP(I1583,LEGEND!B:B,LEGEND!H:H),"link"),_xlfn.XLOOKUP(I1583,LEGEND!B:B,LEGEND!H:H))</f>
        <v>link</v>
      </c>
      <c r="U1583" s="73" t="str">
        <f>HYPERLINK(_xlfn.XLOOKUP(I1583,LEGEND!B:B,LEGEND!I:I))</f>
        <v>https://milwaukee-media-images.s3.amazonaws.com/hi/49560113--Hero_1.jpg</v>
      </c>
      <c r="V1583" s="51" t="s">
        <v>11548</v>
      </c>
      <c r="W1583" s="63" t="s">
        <v>2403</v>
      </c>
      <c r="X1583" s="64">
        <v>75</v>
      </c>
      <c r="Y1583" s="64">
        <v>100</v>
      </c>
      <c r="Z1583" s="64">
        <v>60</v>
      </c>
      <c r="AA1583" s="84">
        <v>0.12</v>
      </c>
      <c r="AB1583" s="85">
        <v>1</v>
      </c>
      <c r="AC1583" s="85">
        <v>1</v>
      </c>
    </row>
    <row r="1584" spans="1:29" ht="25.5">
      <c r="A1584" s="1"/>
      <c r="B1584" s="6" t="s">
        <v>8777</v>
      </c>
      <c r="C1584" s="6" t="s">
        <v>8778</v>
      </c>
      <c r="D1584" s="6" t="s">
        <v>8861</v>
      </c>
      <c r="E1584" s="49" t="s">
        <v>8862</v>
      </c>
      <c r="F1584" s="6" t="s">
        <v>8867</v>
      </c>
      <c r="G1584" s="6" t="s">
        <v>60</v>
      </c>
      <c r="H1584" s="6" t="s">
        <v>60</v>
      </c>
      <c r="I1584" s="60" t="s">
        <v>11621</v>
      </c>
      <c r="J1584" s="49" t="s">
        <v>11622</v>
      </c>
      <c r="K1584" s="6" t="s">
        <v>11623</v>
      </c>
      <c r="L1584" s="29">
        <f>IF($J$6="с учетом НДС",VLOOKUP(I1584,LEGEND!B:E,4,0)*(1-M1584),VLOOKUP(I1584,LEGEND!B:E,4,0)*(1-M1584)/1.2)</f>
        <v>1840</v>
      </c>
      <c r="M1584" s="57">
        <f>IF(AND(B1584&lt;&gt;"1_Электроинструмент",B1584&lt;&gt;"2_Садовая техника"),$J$5,IF($J$4&lt;=20%,$J$4,IFERROR(VLOOKUP(S1584,LEGEND!$L$2:$M$5,2,FALSE),$J$4)))</f>
        <v>0</v>
      </c>
      <c r="N1584" s="48" t="s">
        <v>60</v>
      </c>
      <c r="O1584" s="6" t="s">
        <v>60</v>
      </c>
      <c r="P1584" s="49" t="s">
        <v>66</v>
      </c>
      <c r="Q1584" s="49" t="s">
        <v>67</v>
      </c>
      <c r="R1584" s="6" t="s">
        <v>60</v>
      </c>
      <c r="S1584" s="49" t="s">
        <v>60</v>
      </c>
      <c r="T1584" s="73" t="str">
        <f>IF(_xlfn.XLOOKUP(I1584,LEGEND!B:B,LEGEND!H:H)&lt;&gt;"-",HYPERLINK(_xlfn.XLOOKUP(I1584,LEGEND!B:B,LEGEND!H:H),"link"),_xlfn.XLOOKUP(I1584,LEGEND!B:B,LEGEND!H:H))</f>
        <v>link</v>
      </c>
      <c r="U1584" s="73" t="str">
        <f>HYPERLINK(_xlfn.XLOOKUP(I1584,LEGEND!B:B,LEGEND!I:I))</f>
        <v>https://milwaukee-media-images.s3.amazonaws.com/hi/49560167--Hero_1.jpg</v>
      </c>
      <c r="V1584" s="51" t="s">
        <v>11624</v>
      </c>
      <c r="W1584" s="63" t="s">
        <v>2403</v>
      </c>
      <c r="X1584" s="64">
        <v>112</v>
      </c>
      <c r="Y1584" s="64">
        <v>130</v>
      </c>
      <c r="Z1584" s="64">
        <v>55</v>
      </c>
      <c r="AA1584" s="84">
        <v>0.27700000000000002</v>
      </c>
      <c r="AB1584" s="85">
        <v>1</v>
      </c>
      <c r="AC1584" s="85">
        <v>1</v>
      </c>
    </row>
    <row r="1585" spans="1:29" ht="25.5">
      <c r="A1585" s="1"/>
      <c r="B1585" s="6" t="s">
        <v>8777</v>
      </c>
      <c r="C1585" s="6" t="s">
        <v>8778</v>
      </c>
      <c r="D1585" s="6" t="s">
        <v>8861</v>
      </c>
      <c r="E1585" s="49" t="s">
        <v>8862</v>
      </c>
      <c r="F1585" s="6" t="s">
        <v>8867</v>
      </c>
      <c r="G1585" s="6" t="s">
        <v>60</v>
      </c>
      <c r="H1585" s="6" t="s">
        <v>60</v>
      </c>
      <c r="I1585" s="60" t="s">
        <v>11625</v>
      </c>
      <c r="J1585" s="49" t="s">
        <v>11626</v>
      </c>
      <c r="K1585" s="6" t="s">
        <v>11627</v>
      </c>
      <c r="L1585" s="29">
        <f>IF($J$6="с учетом НДС",VLOOKUP(I1585,LEGEND!B:E,4,0)*(1-M1585),VLOOKUP(I1585,LEGEND!B:E,4,0)*(1-M1585)/1.2)</f>
        <v>1840</v>
      </c>
      <c r="M1585" s="57">
        <f>IF(AND(B1585&lt;&gt;"1_Электроинструмент",B1585&lt;&gt;"2_Садовая техника"),$J$5,IF($J$4&lt;=20%,$J$4,IFERROR(VLOOKUP(S1585,LEGEND!$L$2:$M$5,2,FALSE),$J$4)))</f>
        <v>0</v>
      </c>
      <c r="N1585" s="48" t="s">
        <v>60</v>
      </c>
      <c r="O1585" s="6" t="s">
        <v>60</v>
      </c>
      <c r="P1585" s="49" t="s">
        <v>66</v>
      </c>
      <c r="Q1585" s="49" t="s">
        <v>67</v>
      </c>
      <c r="R1585" s="6" t="s">
        <v>60</v>
      </c>
      <c r="S1585" s="49" t="s">
        <v>60</v>
      </c>
      <c r="T1585" s="73" t="str">
        <f>IF(_xlfn.XLOOKUP(I1585,LEGEND!B:B,LEGEND!H:H)&lt;&gt;"-",HYPERLINK(_xlfn.XLOOKUP(I1585,LEGEND!B:B,LEGEND!H:H),"link"),_xlfn.XLOOKUP(I1585,LEGEND!B:B,LEGEND!H:H))</f>
        <v>link</v>
      </c>
      <c r="U1585" s="73" t="str">
        <f>HYPERLINK(_xlfn.XLOOKUP(I1585,LEGEND!B:B,LEGEND!I:I))</f>
        <v>https://milwaukee-media-images.s3.amazonaws.com/hi/49560704--Hero_1.jpg</v>
      </c>
      <c r="V1585" s="51" t="s">
        <v>11628</v>
      </c>
      <c r="W1585" s="63" t="s">
        <v>2403</v>
      </c>
      <c r="X1585" s="64">
        <v>50</v>
      </c>
      <c r="Y1585" s="64">
        <v>100</v>
      </c>
      <c r="Z1585" s="64">
        <v>30</v>
      </c>
      <c r="AA1585" s="84">
        <v>4.8000000000000001E-2</v>
      </c>
      <c r="AB1585" s="85">
        <v>1</v>
      </c>
      <c r="AC1585" s="85">
        <v>1</v>
      </c>
    </row>
    <row r="1586" spans="1:29" ht="25.5">
      <c r="A1586" s="1"/>
      <c r="B1586" s="6" t="s">
        <v>8777</v>
      </c>
      <c r="C1586" s="6" t="s">
        <v>8778</v>
      </c>
      <c r="D1586" s="6" t="s">
        <v>8861</v>
      </c>
      <c r="E1586" s="49" t="s">
        <v>8862</v>
      </c>
      <c r="F1586" s="6" t="s">
        <v>8867</v>
      </c>
      <c r="G1586" s="6" t="s">
        <v>60</v>
      </c>
      <c r="H1586" s="6" t="s">
        <v>60</v>
      </c>
      <c r="I1586" s="60" t="s">
        <v>11629</v>
      </c>
      <c r="J1586" s="49" t="s">
        <v>11630</v>
      </c>
      <c r="K1586" s="6" t="s">
        <v>11631</v>
      </c>
      <c r="L1586" s="29">
        <f>IF($J$6="с учетом НДС",VLOOKUP(I1586,LEGEND!B:E,4,0)*(1-M1586),VLOOKUP(I1586,LEGEND!B:E,4,0)*(1-M1586)/1.2)</f>
        <v>1860</v>
      </c>
      <c r="M1586" s="57">
        <f>IF(AND(B1586&lt;&gt;"1_Электроинструмент",B1586&lt;&gt;"2_Садовая техника"),$J$5,IF($J$4&lt;=20%,$J$4,IFERROR(VLOOKUP(S1586,LEGEND!$L$2:$M$5,2,FALSE),$J$4)))</f>
        <v>0</v>
      </c>
      <c r="N1586" s="48" t="s">
        <v>60</v>
      </c>
      <c r="O1586" s="6" t="s">
        <v>60</v>
      </c>
      <c r="P1586" s="49" t="s">
        <v>66</v>
      </c>
      <c r="Q1586" s="49" t="s">
        <v>67</v>
      </c>
      <c r="R1586" s="6" t="s">
        <v>60</v>
      </c>
      <c r="S1586" s="49" t="s">
        <v>60</v>
      </c>
      <c r="T1586" s="73" t="str">
        <f>IF(_xlfn.XLOOKUP(I1586,LEGEND!B:B,LEGEND!H:H)&lt;&gt;"-",HYPERLINK(_xlfn.XLOOKUP(I1586,LEGEND!B:B,LEGEND!H:H),"link"),_xlfn.XLOOKUP(I1586,LEGEND!B:B,LEGEND!H:H))</f>
        <v>link</v>
      </c>
      <c r="U1586" s="73" t="str">
        <f>HYPERLINK(_xlfn.XLOOKUP(I1586,LEGEND!B:B,LEGEND!I:I))</f>
        <v>https://milwaukee-media-images.s3.amazonaws.com/hi/49560173--Hero_1.jpg</v>
      </c>
      <c r="V1586" s="51" t="s">
        <v>11632</v>
      </c>
      <c r="W1586" s="63" t="s">
        <v>2403</v>
      </c>
      <c r="X1586" s="64">
        <v>125</v>
      </c>
      <c r="Y1586" s="64">
        <v>150</v>
      </c>
      <c r="Z1586" s="64">
        <v>55</v>
      </c>
      <c r="AA1586" s="84">
        <v>0.28999999999999998</v>
      </c>
      <c r="AB1586" s="85">
        <v>1</v>
      </c>
      <c r="AC1586" s="85">
        <v>1</v>
      </c>
    </row>
    <row r="1587" spans="1:29" ht="25.5">
      <c r="A1587" s="1"/>
      <c r="B1587" s="6" t="s">
        <v>8777</v>
      </c>
      <c r="C1587" s="6" t="s">
        <v>8778</v>
      </c>
      <c r="D1587" s="6" t="s">
        <v>8861</v>
      </c>
      <c r="E1587" s="49" t="s">
        <v>8862</v>
      </c>
      <c r="F1587" s="6" t="s">
        <v>8867</v>
      </c>
      <c r="G1587" s="6" t="s">
        <v>60</v>
      </c>
      <c r="H1587" s="6" t="s">
        <v>60</v>
      </c>
      <c r="I1587" s="60" t="s">
        <v>11633</v>
      </c>
      <c r="J1587" s="49" t="s">
        <v>11634</v>
      </c>
      <c r="K1587" s="6" t="s">
        <v>11635</v>
      </c>
      <c r="L1587" s="29">
        <f>IF($J$6="с учетом НДС",VLOOKUP(I1587,LEGEND!B:E,4,0)*(1-M1587),VLOOKUP(I1587,LEGEND!B:E,4,0)*(1-M1587)/1.2)</f>
        <v>1900</v>
      </c>
      <c r="M1587" s="57">
        <f>IF(AND(B1587&lt;&gt;"1_Электроинструмент",B1587&lt;&gt;"2_Садовая техника"),$J$5,IF($J$4&lt;=20%,$J$4,IFERROR(VLOOKUP(S1587,LEGEND!$L$2:$M$5,2,FALSE),$J$4)))</f>
        <v>0</v>
      </c>
      <c r="N1587" s="48" t="s">
        <v>60</v>
      </c>
      <c r="O1587" s="6" t="s">
        <v>60</v>
      </c>
      <c r="P1587" s="49" t="s">
        <v>66</v>
      </c>
      <c r="Q1587" s="49" t="s">
        <v>67</v>
      </c>
      <c r="R1587" s="6" t="s">
        <v>60</v>
      </c>
      <c r="S1587" s="49" t="s">
        <v>60</v>
      </c>
      <c r="T1587" s="73" t="str">
        <f>IF(_xlfn.XLOOKUP(I1587,LEGEND!B:B,LEGEND!H:H)&lt;&gt;"-",HYPERLINK(_xlfn.XLOOKUP(I1587,LEGEND!B:B,LEGEND!H:H),"link"),_xlfn.XLOOKUP(I1587,LEGEND!B:B,LEGEND!H:H))</f>
        <v>link</v>
      </c>
      <c r="U1587" s="73" t="str">
        <f>HYPERLINK(_xlfn.XLOOKUP(I1587,LEGEND!B:B,LEGEND!I:I))</f>
        <v>https://milwaukee-media-images.s3.amazonaws.com/hi/49560177--Hero_1.jpg</v>
      </c>
      <c r="V1587" s="51" t="s">
        <v>11636</v>
      </c>
      <c r="W1587" s="63" t="s">
        <v>2403</v>
      </c>
      <c r="X1587" s="64">
        <v>130</v>
      </c>
      <c r="Y1587" s="64">
        <v>150</v>
      </c>
      <c r="Z1587" s="64">
        <v>55</v>
      </c>
      <c r="AA1587" s="84">
        <v>0.308</v>
      </c>
      <c r="AB1587" s="85">
        <v>1</v>
      </c>
      <c r="AC1587" s="85">
        <v>1</v>
      </c>
    </row>
    <row r="1588" spans="1:29" ht="25.5">
      <c r="A1588" s="1"/>
      <c r="B1588" s="6" t="s">
        <v>8777</v>
      </c>
      <c r="C1588" s="6" t="s">
        <v>8778</v>
      </c>
      <c r="D1588" s="6" t="s">
        <v>8861</v>
      </c>
      <c r="E1588" s="49" t="s">
        <v>8862</v>
      </c>
      <c r="F1588" s="6" t="s">
        <v>8867</v>
      </c>
      <c r="G1588" s="6" t="s">
        <v>60</v>
      </c>
      <c r="H1588" s="6" t="s">
        <v>60</v>
      </c>
      <c r="I1588" s="60" t="s">
        <v>11637</v>
      </c>
      <c r="J1588" s="49" t="s">
        <v>11638</v>
      </c>
      <c r="K1588" s="6" t="s">
        <v>11639</v>
      </c>
      <c r="L1588" s="29">
        <f>IF($J$6="с учетом НДС",VLOOKUP(I1588,LEGEND!B:E,4,0)*(1-M1588),VLOOKUP(I1588,LEGEND!B:E,4,0)*(1-M1588)/1.2)</f>
        <v>1920</v>
      </c>
      <c r="M1588" s="57">
        <f>IF(AND(B1588&lt;&gt;"1_Электроинструмент",B1588&lt;&gt;"2_Садовая техника"),$J$5,IF($J$4&lt;=20%,$J$4,IFERROR(VLOOKUP(S1588,LEGEND!$L$2:$M$5,2,FALSE),$J$4)))</f>
        <v>0</v>
      </c>
      <c r="N1588" s="48" t="s">
        <v>60</v>
      </c>
      <c r="O1588" s="6" t="s">
        <v>60</v>
      </c>
      <c r="P1588" s="49" t="s">
        <v>66</v>
      </c>
      <c r="Q1588" s="49" t="s">
        <v>473</v>
      </c>
      <c r="R1588" s="6" t="s">
        <v>60</v>
      </c>
      <c r="S1588" s="49" t="s">
        <v>60</v>
      </c>
      <c r="T1588" s="73" t="str">
        <f>IF(_xlfn.XLOOKUP(I1588,LEGEND!B:B,LEGEND!H:H)&lt;&gt;"-",HYPERLINK(_xlfn.XLOOKUP(I1588,LEGEND!B:B,LEGEND!H:H),"link"),_xlfn.XLOOKUP(I1588,LEGEND!B:B,LEGEND!H:H))</f>
        <v>-</v>
      </c>
      <c r="U1588" s="73" t="str">
        <f>HYPERLINK(_xlfn.XLOOKUP(I1588,LEGEND!B:B,LEGEND!I:I))</f>
        <v>https://milwaukee-media-images.s3.amazonaws.com/hi/49565200--Hero_1.jpg</v>
      </c>
      <c r="V1588" s="51" t="s">
        <v>11640</v>
      </c>
      <c r="W1588" s="63" t="s">
        <v>2403</v>
      </c>
      <c r="X1588" s="64">
        <v>360</v>
      </c>
      <c r="Y1588" s="64">
        <v>340</v>
      </c>
      <c r="Z1588" s="64">
        <v>65</v>
      </c>
      <c r="AA1588" s="84">
        <v>0.433</v>
      </c>
      <c r="AB1588" s="85">
        <v>1</v>
      </c>
      <c r="AC1588" s="85">
        <v>9</v>
      </c>
    </row>
    <row r="1589" spans="1:29" ht="25.5">
      <c r="A1589" s="1"/>
      <c r="B1589" s="6" t="s">
        <v>8777</v>
      </c>
      <c r="C1589" s="6" t="s">
        <v>8778</v>
      </c>
      <c r="D1589" s="6" t="s">
        <v>8861</v>
      </c>
      <c r="E1589" s="49" t="s">
        <v>8862</v>
      </c>
      <c r="F1589" s="6" t="s">
        <v>8867</v>
      </c>
      <c r="G1589" s="6" t="s">
        <v>60</v>
      </c>
      <c r="H1589" s="6" t="s">
        <v>60</v>
      </c>
      <c r="I1589" s="60" t="s">
        <v>11573</v>
      </c>
      <c r="J1589" s="49" t="s">
        <v>11574</v>
      </c>
      <c r="K1589" s="6" t="s">
        <v>11575</v>
      </c>
      <c r="L1589" s="29">
        <f>IF($J$6="с учетом НДС",VLOOKUP(I1589,LEGEND!B:E,4,0)*(1-M1589),VLOOKUP(I1589,LEGEND!B:E,4,0)*(1-M1589)/1.2)</f>
        <v>1920</v>
      </c>
      <c r="M1589" s="57">
        <f>IF(AND(B1589&lt;&gt;"1_Электроинструмент",B1589&lt;&gt;"2_Садовая техника"),$J$5,IF($J$4&lt;=20%,$J$4,IFERROR(VLOOKUP(S1589,LEGEND!$L$2:$M$5,2,FALSE),$J$4)))</f>
        <v>0</v>
      </c>
      <c r="N1589" s="48" t="s">
        <v>60</v>
      </c>
      <c r="O1589" s="6" t="s">
        <v>60</v>
      </c>
      <c r="P1589" s="49" t="s">
        <v>66</v>
      </c>
      <c r="Q1589" s="49" t="s">
        <v>67</v>
      </c>
      <c r="R1589" s="6" t="s">
        <v>60</v>
      </c>
      <c r="S1589" s="49" t="s">
        <v>60</v>
      </c>
      <c r="T1589" s="73" t="str">
        <f>IF(_xlfn.XLOOKUP(I1589,LEGEND!B:B,LEGEND!H:H)&lt;&gt;"-",HYPERLINK(_xlfn.XLOOKUP(I1589,LEGEND!B:B,LEGEND!H:H),"link"),_xlfn.XLOOKUP(I1589,LEGEND!B:B,LEGEND!H:H))</f>
        <v>link</v>
      </c>
      <c r="U1589" s="73" t="str">
        <f>HYPERLINK(_xlfn.XLOOKUP(I1589,LEGEND!B:B,LEGEND!I:I))</f>
        <v>https://milwaukee-media-images.s3.amazonaws.com/hi/49560014--Hero_1.jpg</v>
      </c>
      <c r="V1589" s="51" t="s">
        <v>11576</v>
      </c>
      <c r="W1589" s="63" t="s">
        <v>2403</v>
      </c>
      <c r="X1589" s="64">
        <v>50</v>
      </c>
      <c r="Y1589" s="64">
        <v>100</v>
      </c>
      <c r="Z1589" s="64">
        <v>30</v>
      </c>
      <c r="AA1589" s="84">
        <v>6.4000000000000001E-2</v>
      </c>
      <c r="AB1589" s="85">
        <v>1</v>
      </c>
      <c r="AC1589" s="85">
        <v>1</v>
      </c>
    </row>
    <row r="1590" spans="1:29" ht="25.5">
      <c r="A1590" s="1"/>
      <c r="B1590" s="6" t="s">
        <v>8777</v>
      </c>
      <c r="C1590" s="6" t="s">
        <v>8778</v>
      </c>
      <c r="D1590" s="6" t="s">
        <v>8861</v>
      </c>
      <c r="E1590" s="49" t="s">
        <v>8862</v>
      </c>
      <c r="F1590" s="6" t="s">
        <v>8867</v>
      </c>
      <c r="G1590" s="6" t="s">
        <v>60</v>
      </c>
      <c r="H1590" s="6" t="s">
        <v>60</v>
      </c>
      <c r="I1590" s="60" t="s">
        <v>11641</v>
      </c>
      <c r="J1590" s="49" t="s">
        <v>11642</v>
      </c>
      <c r="K1590" s="6" t="s">
        <v>11643</v>
      </c>
      <c r="L1590" s="29">
        <f>IF($J$6="с учетом НДС",VLOOKUP(I1590,LEGEND!B:E,4,0)*(1-M1590),VLOOKUP(I1590,LEGEND!B:E,4,0)*(1-M1590)/1.2)</f>
        <v>1950</v>
      </c>
      <c r="M1590" s="57">
        <f>IF(AND(B1590&lt;&gt;"1_Электроинструмент",B1590&lt;&gt;"2_Садовая техника"),$J$5,IF($J$4&lt;=20%,$J$4,IFERROR(VLOOKUP(S1590,LEGEND!$L$2:$M$5,2,FALSE),$J$4)))</f>
        <v>0</v>
      </c>
      <c r="N1590" s="48" t="s">
        <v>60</v>
      </c>
      <c r="O1590" s="6" t="s">
        <v>60</v>
      </c>
      <c r="P1590" s="49" t="s">
        <v>66</v>
      </c>
      <c r="Q1590" s="49" t="s">
        <v>473</v>
      </c>
      <c r="R1590" s="6" t="s">
        <v>60</v>
      </c>
      <c r="S1590" s="49" t="s">
        <v>60</v>
      </c>
      <c r="T1590" s="73" t="str">
        <f>IF(_xlfn.XLOOKUP(I1590,LEGEND!B:B,LEGEND!H:H)&lt;&gt;"-",HYPERLINK(_xlfn.XLOOKUP(I1590,LEGEND!B:B,LEGEND!H:H),"link"),_xlfn.XLOOKUP(I1590,LEGEND!B:B,LEGEND!H:H))</f>
        <v>-</v>
      </c>
      <c r="U1590" s="73" t="str">
        <f>HYPERLINK(_xlfn.XLOOKUP(I1590,LEGEND!B:B,LEGEND!I:I))</f>
        <v>https://milwaukee-media-images.s3.amazonaws.com/hi/49565205--Hero_1.jpg</v>
      </c>
      <c r="V1590" s="51" t="s">
        <v>11644</v>
      </c>
      <c r="W1590" s="63" t="s">
        <v>2403</v>
      </c>
      <c r="X1590" s="64">
        <v>105</v>
      </c>
      <c r="Y1590" s="64">
        <v>105</v>
      </c>
      <c r="Z1590" s="64">
        <v>50</v>
      </c>
      <c r="AA1590" s="84">
        <v>0.41799999999999998</v>
      </c>
      <c r="AB1590" s="85">
        <v>1</v>
      </c>
      <c r="AC1590" s="85">
        <v>9</v>
      </c>
    </row>
    <row r="1591" spans="1:29" ht="25.5">
      <c r="A1591" s="1"/>
      <c r="B1591" s="6" t="s">
        <v>8777</v>
      </c>
      <c r="C1591" s="6" t="s">
        <v>8778</v>
      </c>
      <c r="D1591" s="6" t="s">
        <v>8861</v>
      </c>
      <c r="E1591" s="49" t="s">
        <v>8862</v>
      </c>
      <c r="F1591" s="6" t="s">
        <v>8867</v>
      </c>
      <c r="G1591" s="6" t="s">
        <v>60</v>
      </c>
      <c r="H1591" s="6" t="s">
        <v>60</v>
      </c>
      <c r="I1591" s="60" t="s">
        <v>11645</v>
      </c>
      <c r="J1591" s="49" t="s">
        <v>11646</v>
      </c>
      <c r="K1591" s="6" t="s">
        <v>11647</v>
      </c>
      <c r="L1591" s="29">
        <f>IF($J$6="с учетом НДС",VLOOKUP(I1591,LEGEND!B:E,4,0)*(1-M1591),VLOOKUP(I1591,LEGEND!B:E,4,0)*(1-M1591)/1.2)</f>
        <v>1960</v>
      </c>
      <c r="M1591" s="57">
        <f>IF(AND(B1591&lt;&gt;"1_Электроинструмент",B1591&lt;&gt;"2_Садовая техника"),$J$5,IF($J$4&lt;=20%,$J$4,IFERROR(VLOOKUP(S1591,LEGEND!$L$2:$M$5,2,FALSE),$J$4)))</f>
        <v>0</v>
      </c>
      <c r="N1591" s="48" t="s">
        <v>60</v>
      </c>
      <c r="O1591" s="6" t="s">
        <v>60</v>
      </c>
      <c r="P1591" s="49" t="s">
        <v>66</v>
      </c>
      <c r="Q1591" s="49" t="s">
        <v>67</v>
      </c>
      <c r="R1591" s="6" t="s">
        <v>60</v>
      </c>
      <c r="S1591" s="49" t="s">
        <v>60</v>
      </c>
      <c r="T1591" s="73" t="str">
        <f>IF(_xlfn.XLOOKUP(I1591,LEGEND!B:B,LEGEND!H:H)&lt;&gt;"-",HYPERLINK(_xlfn.XLOOKUP(I1591,LEGEND!B:B,LEGEND!H:H),"link"),_xlfn.XLOOKUP(I1591,LEGEND!B:B,LEGEND!H:H))</f>
        <v>link</v>
      </c>
      <c r="U1591" s="73" t="str">
        <f>HYPERLINK(_xlfn.XLOOKUP(I1591,LEGEND!B:B,LEGEND!I:I))</f>
        <v>https://milwaukee-media-images.s3.amazonaws.com/hi/49560183--Hero_1.jpg</v>
      </c>
      <c r="V1591" s="51" t="s">
        <v>11648</v>
      </c>
      <c r="W1591" s="63" t="s">
        <v>2403</v>
      </c>
      <c r="X1591" s="64">
        <v>125</v>
      </c>
      <c r="Y1591" s="64">
        <v>150</v>
      </c>
      <c r="Z1591" s="64">
        <v>55</v>
      </c>
      <c r="AA1591" s="84">
        <v>0.32700000000000001</v>
      </c>
      <c r="AB1591" s="85">
        <v>1</v>
      </c>
      <c r="AC1591" s="85">
        <v>1</v>
      </c>
    </row>
    <row r="1592" spans="1:29" ht="25.5">
      <c r="A1592" s="1"/>
      <c r="B1592" s="6" t="s">
        <v>8777</v>
      </c>
      <c r="C1592" s="6" t="s">
        <v>8778</v>
      </c>
      <c r="D1592" s="6" t="s">
        <v>8861</v>
      </c>
      <c r="E1592" s="49" t="s">
        <v>8862</v>
      </c>
      <c r="F1592" s="6" t="s">
        <v>8867</v>
      </c>
      <c r="G1592" s="6" t="s">
        <v>60</v>
      </c>
      <c r="H1592" s="6" t="s">
        <v>60</v>
      </c>
      <c r="I1592" s="60" t="s">
        <v>11613</v>
      </c>
      <c r="J1592" s="49" t="s">
        <v>11614</v>
      </c>
      <c r="K1592" s="6" t="s">
        <v>11615</v>
      </c>
      <c r="L1592" s="29">
        <f>IF($J$6="с учетом НДС",VLOOKUP(I1592,LEGEND!B:E,4,0)*(1-M1592),VLOOKUP(I1592,LEGEND!B:E,4,0)*(1-M1592)/1.2)</f>
        <v>1980</v>
      </c>
      <c r="M1592" s="57">
        <f>IF(AND(B1592&lt;&gt;"1_Электроинструмент",B1592&lt;&gt;"2_Садовая техника"),$J$5,IF($J$4&lt;=20%,$J$4,IFERROR(VLOOKUP(S1592,LEGEND!$L$2:$M$5,2,FALSE),$J$4)))</f>
        <v>0</v>
      </c>
      <c r="N1592" s="48" t="s">
        <v>60</v>
      </c>
      <c r="O1592" s="6" t="s">
        <v>60</v>
      </c>
      <c r="P1592" s="49" t="s">
        <v>66</v>
      </c>
      <c r="Q1592" s="49" t="s">
        <v>67</v>
      </c>
      <c r="R1592" s="6" t="s">
        <v>60</v>
      </c>
      <c r="S1592" s="49" t="s">
        <v>60</v>
      </c>
      <c r="T1592" s="73" t="str">
        <f>IF(_xlfn.XLOOKUP(I1592,LEGEND!B:B,LEGEND!H:H)&lt;&gt;"-",HYPERLINK(_xlfn.XLOOKUP(I1592,LEGEND!B:B,LEGEND!H:H),"link"),_xlfn.XLOOKUP(I1592,LEGEND!B:B,LEGEND!H:H))</f>
        <v>link</v>
      </c>
      <c r="U1592" s="73" t="str">
        <f>HYPERLINK(_xlfn.XLOOKUP(I1592,LEGEND!B:B,LEGEND!I:I))</f>
        <v>https://milwaukee-media-images.s3.amazonaws.com/hi/49560713--Hero_01.jpg</v>
      </c>
      <c r="V1592" s="51" t="s">
        <v>11616</v>
      </c>
      <c r="W1592" s="63" t="s">
        <v>2403</v>
      </c>
      <c r="X1592" s="64">
        <v>100</v>
      </c>
      <c r="Y1592" s="64">
        <v>80</v>
      </c>
      <c r="Z1592" s="64">
        <v>50</v>
      </c>
      <c r="AA1592" s="84">
        <v>8.7999999999999995E-2</v>
      </c>
      <c r="AB1592" s="85">
        <v>1</v>
      </c>
      <c r="AC1592" s="85">
        <v>1</v>
      </c>
    </row>
    <row r="1593" spans="1:29" ht="25.5">
      <c r="A1593" s="1"/>
      <c r="B1593" s="6" t="s">
        <v>8777</v>
      </c>
      <c r="C1593" s="6" t="s">
        <v>8778</v>
      </c>
      <c r="D1593" s="6" t="s">
        <v>8861</v>
      </c>
      <c r="E1593" s="49" t="s">
        <v>8862</v>
      </c>
      <c r="F1593" s="6" t="s">
        <v>8867</v>
      </c>
      <c r="G1593" s="6" t="s">
        <v>60</v>
      </c>
      <c r="H1593" s="6" t="s">
        <v>60</v>
      </c>
      <c r="I1593" s="60" t="s">
        <v>11649</v>
      </c>
      <c r="J1593" s="49" t="s">
        <v>11650</v>
      </c>
      <c r="K1593" s="6" t="s">
        <v>11651</v>
      </c>
      <c r="L1593" s="29">
        <f>IF($J$6="с учетом НДС",VLOOKUP(I1593,LEGEND!B:E,4,0)*(1-M1593),VLOOKUP(I1593,LEGEND!B:E,4,0)*(1-M1593)/1.2)</f>
        <v>1990</v>
      </c>
      <c r="M1593" s="57">
        <f>IF(AND(B1593&lt;&gt;"1_Электроинструмент",B1593&lt;&gt;"2_Садовая техника"),$J$5,IF($J$4&lt;=20%,$J$4,IFERROR(VLOOKUP(S1593,LEGEND!$L$2:$M$5,2,FALSE),$J$4)))</f>
        <v>0</v>
      </c>
      <c r="N1593" s="48" t="s">
        <v>60</v>
      </c>
      <c r="O1593" s="6" t="s">
        <v>60</v>
      </c>
      <c r="P1593" s="49" t="s">
        <v>66</v>
      </c>
      <c r="Q1593" s="49" t="s">
        <v>67</v>
      </c>
      <c r="R1593" s="6" t="s">
        <v>60</v>
      </c>
      <c r="S1593" s="49" t="s">
        <v>60</v>
      </c>
      <c r="T1593" s="73" t="str">
        <f>IF(_xlfn.XLOOKUP(I1593,LEGEND!B:B,LEGEND!H:H)&lt;&gt;"-",HYPERLINK(_xlfn.XLOOKUP(I1593,LEGEND!B:B,LEGEND!H:H),"link"),_xlfn.XLOOKUP(I1593,LEGEND!B:B,LEGEND!H:H))</f>
        <v>-</v>
      </c>
      <c r="U1593" s="73" t="str">
        <f>HYPERLINK(_xlfn.XLOOKUP(I1593,LEGEND!B:B,LEGEND!I:I))</f>
        <v>https://milwaukee-media-images.s3.amazonaws.com/hi/4932471694--Hero_1.jpg</v>
      </c>
      <c r="V1593" s="51" t="s">
        <v>11652</v>
      </c>
      <c r="W1593" s="63" t="s">
        <v>71</v>
      </c>
      <c r="X1593" s="64">
        <v>50</v>
      </c>
      <c r="Y1593" s="64">
        <v>30</v>
      </c>
      <c r="Z1593" s="64">
        <v>155</v>
      </c>
      <c r="AA1593" s="84">
        <v>0.104</v>
      </c>
      <c r="AB1593" s="85">
        <v>1</v>
      </c>
      <c r="AC1593" s="85">
        <v>1</v>
      </c>
    </row>
    <row r="1594" spans="1:29" ht="25.5">
      <c r="A1594" s="1"/>
      <c r="B1594" s="6" t="s">
        <v>8777</v>
      </c>
      <c r="C1594" s="6" t="s">
        <v>8778</v>
      </c>
      <c r="D1594" s="6" t="s">
        <v>8861</v>
      </c>
      <c r="E1594" s="49" t="s">
        <v>8862</v>
      </c>
      <c r="F1594" s="6" t="s">
        <v>8867</v>
      </c>
      <c r="G1594" s="6" t="s">
        <v>60</v>
      </c>
      <c r="H1594" s="6" t="s">
        <v>60</v>
      </c>
      <c r="I1594" s="60" t="s">
        <v>11653</v>
      </c>
      <c r="J1594" s="49" t="s">
        <v>11654</v>
      </c>
      <c r="K1594" s="6" t="s">
        <v>11655</v>
      </c>
      <c r="L1594" s="29">
        <f>IF($J$6="с учетом НДС",VLOOKUP(I1594,LEGEND!B:E,4,0)*(1-M1594),VLOOKUP(I1594,LEGEND!B:E,4,0)*(1-M1594)/1.2)</f>
        <v>2010</v>
      </c>
      <c r="M1594" s="57">
        <f>IF(AND(B1594&lt;&gt;"1_Электроинструмент",B1594&lt;&gt;"2_Садовая техника"),$J$5,IF($J$4&lt;=20%,$J$4,IFERROR(VLOOKUP(S1594,LEGEND!$L$2:$M$5,2,FALSE),$J$4)))</f>
        <v>0</v>
      </c>
      <c r="N1594" s="48" t="s">
        <v>60</v>
      </c>
      <c r="O1594" s="6" t="s">
        <v>60</v>
      </c>
      <c r="P1594" s="49" t="s">
        <v>66</v>
      </c>
      <c r="Q1594" s="49" t="s">
        <v>67</v>
      </c>
      <c r="R1594" s="6" t="s">
        <v>60</v>
      </c>
      <c r="S1594" s="49" t="s">
        <v>60</v>
      </c>
      <c r="T1594" s="73" t="str">
        <f>IF(_xlfn.XLOOKUP(I1594,LEGEND!B:B,LEGEND!H:H)&lt;&gt;"-",HYPERLINK(_xlfn.XLOOKUP(I1594,LEGEND!B:B,LEGEND!H:H),"link"),_xlfn.XLOOKUP(I1594,LEGEND!B:B,LEGEND!H:H))</f>
        <v>link</v>
      </c>
      <c r="U1594" s="73" t="str">
        <f>HYPERLINK(_xlfn.XLOOKUP(I1594,LEGEND!B:B,LEGEND!I:I))</f>
        <v>https://milwaukee-media-images.s3.amazonaws.com/hi/49560187--Hero_1.jpg</v>
      </c>
      <c r="V1594" s="51" t="s">
        <v>11656</v>
      </c>
      <c r="W1594" s="63" t="s">
        <v>2403</v>
      </c>
      <c r="X1594" s="64">
        <v>127</v>
      </c>
      <c r="Y1594" s="64">
        <v>150</v>
      </c>
      <c r="Z1594" s="64">
        <v>60</v>
      </c>
      <c r="AA1594" s="84">
        <v>0.34499999999999997</v>
      </c>
      <c r="AB1594" s="85">
        <v>1</v>
      </c>
      <c r="AC1594" s="85">
        <v>1</v>
      </c>
    </row>
    <row r="1595" spans="1:29" ht="25.5">
      <c r="A1595" s="1"/>
      <c r="B1595" s="6" t="s">
        <v>8777</v>
      </c>
      <c r="C1595" s="6" t="s">
        <v>8778</v>
      </c>
      <c r="D1595" s="6" t="s">
        <v>8861</v>
      </c>
      <c r="E1595" s="49" t="s">
        <v>8862</v>
      </c>
      <c r="F1595" s="6" t="s">
        <v>8867</v>
      </c>
      <c r="G1595" s="6" t="s">
        <v>60</v>
      </c>
      <c r="H1595" s="6" t="s">
        <v>60</v>
      </c>
      <c r="I1595" s="60" t="s">
        <v>11657</v>
      </c>
      <c r="J1595" s="49" t="s">
        <v>11658</v>
      </c>
      <c r="K1595" s="6" t="s">
        <v>11659</v>
      </c>
      <c r="L1595" s="29">
        <f>IF($J$6="с учетом НДС",VLOOKUP(I1595,LEGEND!B:E,4,0)*(1-M1595),VLOOKUP(I1595,LEGEND!B:E,4,0)*(1-M1595)/1.2)</f>
        <v>2010</v>
      </c>
      <c r="M1595" s="57">
        <f>IF(AND(B1595&lt;&gt;"1_Электроинструмент",B1595&lt;&gt;"2_Садовая техника"),$J$5,IF($J$4&lt;=20%,$J$4,IFERROR(VLOOKUP(S1595,LEGEND!$L$2:$M$5,2,FALSE),$J$4)))</f>
        <v>0</v>
      </c>
      <c r="N1595" s="48" t="s">
        <v>60</v>
      </c>
      <c r="O1595" s="6" t="s">
        <v>60</v>
      </c>
      <c r="P1595" s="49" t="s">
        <v>66</v>
      </c>
      <c r="Q1595" s="49" t="s">
        <v>67</v>
      </c>
      <c r="R1595" s="6" t="s">
        <v>60</v>
      </c>
      <c r="S1595" s="49" t="s">
        <v>60</v>
      </c>
      <c r="T1595" s="73" t="str">
        <f>IF(_xlfn.XLOOKUP(I1595,LEGEND!B:B,LEGEND!H:H)&lt;&gt;"-",HYPERLINK(_xlfn.XLOOKUP(I1595,LEGEND!B:B,LEGEND!H:H),"link"),_xlfn.XLOOKUP(I1595,LEGEND!B:B,LEGEND!H:H))</f>
        <v>link</v>
      </c>
      <c r="U1595" s="73" t="str">
        <f>HYPERLINK(_xlfn.XLOOKUP(I1595,LEGEND!B:B,LEGEND!I:I))</f>
        <v>https://milwaukee-media-images.s3.amazonaws.com/hi/49560707--Hero_1.jpg</v>
      </c>
      <c r="V1595" s="51" t="s">
        <v>11660</v>
      </c>
      <c r="W1595" s="63" t="s">
        <v>2403</v>
      </c>
      <c r="X1595" s="64">
        <v>50</v>
      </c>
      <c r="Y1595" s="64">
        <v>100</v>
      </c>
      <c r="Z1595" s="64">
        <v>40</v>
      </c>
      <c r="AA1595" s="84">
        <v>6.4000000000000001E-2</v>
      </c>
      <c r="AB1595" s="85">
        <v>1</v>
      </c>
      <c r="AC1595" s="85">
        <v>1</v>
      </c>
    </row>
    <row r="1596" spans="1:29" ht="25.5">
      <c r="A1596" s="1"/>
      <c r="B1596" s="6" t="s">
        <v>8777</v>
      </c>
      <c r="C1596" s="6" t="s">
        <v>8778</v>
      </c>
      <c r="D1596" s="6" t="s">
        <v>8861</v>
      </c>
      <c r="E1596" s="49" t="s">
        <v>8862</v>
      </c>
      <c r="F1596" s="6" t="s">
        <v>8867</v>
      </c>
      <c r="G1596" s="6" t="s">
        <v>60</v>
      </c>
      <c r="H1596" s="6" t="s">
        <v>60</v>
      </c>
      <c r="I1596" s="60" t="s">
        <v>11661</v>
      </c>
      <c r="J1596" s="49" t="s">
        <v>11662</v>
      </c>
      <c r="K1596" s="6" t="s">
        <v>11663</v>
      </c>
      <c r="L1596" s="29">
        <f>IF($J$6="с учетом НДС",VLOOKUP(I1596,LEGEND!B:E,4,0)*(1-M1596),VLOOKUP(I1596,LEGEND!B:E,4,0)*(1-M1596)/1.2)</f>
        <v>2030</v>
      </c>
      <c r="M1596" s="57">
        <f>IF(AND(B1596&lt;&gt;"1_Электроинструмент",B1596&lt;&gt;"2_Садовая техника"),$J$5,IF($J$4&lt;=20%,$J$4,IFERROR(VLOOKUP(S1596,LEGEND!$L$2:$M$5,2,FALSE),$J$4)))</f>
        <v>0</v>
      </c>
      <c r="N1596" s="48" t="s">
        <v>60</v>
      </c>
      <c r="O1596" s="6" t="s">
        <v>60</v>
      </c>
      <c r="P1596" s="49" t="s">
        <v>66</v>
      </c>
      <c r="Q1596" s="49" t="s">
        <v>67</v>
      </c>
      <c r="R1596" s="6" t="s">
        <v>60</v>
      </c>
      <c r="S1596" s="49" t="s">
        <v>60</v>
      </c>
      <c r="T1596" s="73" t="str">
        <f>IF(_xlfn.XLOOKUP(I1596,LEGEND!B:B,LEGEND!H:H)&lt;&gt;"-",HYPERLINK(_xlfn.XLOOKUP(I1596,LEGEND!B:B,LEGEND!H:H),"link"),_xlfn.XLOOKUP(I1596,LEGEND!B:B,LEGEND!H:H))</f>
        <v>link</v>
      </c>
      <c r="U1596" s="73" t="str">
        <f>HYPERLINK(_xlfn.XLOOKUP(I1596,LEGEND!B:B,LEGEND!I:I))</f>
        <v>https://milwaukee-media-images.s3.amazonaws.com/hi/49560193--Hero_1.jpg</v>
      </c>
      <c r="V1596" s="51" t="s">
        <v>11664</v>
      </c>
      <c r="W1596" s="63" t="s">
        <v>2403</v>
      </c>
      <c r="X1596" s="64">
        <v>130</v>
      </c>
      <c r="Y1596" s="64">
        <v>155</v>
      </c>
      <c r="Z1596" s="64">
        <v>60</v>
      </c>
      <c r="AA1596" s="84">
        <v>0.38600000000000001</v>
      </c>
      <c r="AB1596" s="85">
        <v>1</v>
      </c>
      <c r="AC1596" s="85">
        <v>1</v>
      </c>
    </row>
    <row r="1597" spans="1:29" ht="25.5">
      <c r="A1597" s="1"/>
      <c r="B1597" s="6" t="s">
        <v>8777</v>
      </c>
      <c r="C1597" s="6" t="s">
        <v>8778</v>
      </c>
      <c r="D1597" s="6" t="s">
        <v>8861</v>
      </c>
      <c r="E1597" s="49" t="s">
        <v>8862</v>
      </c>
      <c r="F1597" s="6" t="s">
        <v>8867</v>
      </c>
      <c r="G1597" s="6" t="s">
        <v>60</v>
      </c>
      <c r="H1597" s="6" t="s">
        <v>60</v>
      </c>
      <c r="I1597" s="60" t="s">
        <v>24253</v>
      </c>
      <c r="J1597" s="49" t="s">
        <v>24254</v>
      </c>
      <c r="K1597" s="6" t="s">
        <v>24255</v>
      </c>
      <c r="L1597" s="29">
        <f>IF($J$6="с учетом НДС",VLOOKUP(I1597,LEGEND!B:E,4,0)*(1-M1597),VLOOKUP(I1597,LEGEND!B:E,4,0)*(1-M1597)/1.2)</f>
        <v>2070</v>
      </c>
      <c r="M1597" s="57">
        <f>IF(AND(B1597&lt;&gt;"1_Электроинструмент",B1597&lt;&gt;"2_Садовая техника"),$J$5,IF($J$4&lt;=20%,$J$4,IFERROR(VLOOKUP(S1597,LEGEND!$L$2:$M$5,2,FALSE),$J$4)))</f>
        <v>0</v>
      </c>
      <c r="N1597" s="48" t="s">
        <v>60</v>
      </c>
      <c r="O1597" s="6" t="s">
        <v>60</v>
      </c>
      <c r="P1597" s="49" t="s">
        <v>1556</v>
      </c>
      <c r="Q1597" s="49" t="s">
        <v>473</v>
      </c>
      <c r="R1597" s="6" t="s">
        <v>60</v>
      </c>
      <c r="S1597" s="49" t="s">
        <v>60</v>
      </c>
      <c r="T1597" s="73" t="str">
        <f>IF(_xlfn.XLOOKUP(I1597,LEGEND!B:B,LEGEND!H:H)&lt;&gt;"-",HYPERLINK(_xlfn.XLOOKUP(I1597,LEGEND!B:B,LEGEND!H:H),"link"),_xlfn.XLOOKUP(I1597,LEGEND!B:B,LEGEND!H:H))</f>
        <v>-</v>
      </c>
      <c r="U1597" s="73" t="str">
        <f>HYPERLINK(_xlfn.XLOOKUP(I1597,LEGEND!B:B,LEGEND!I:I))</f>
        <v>-</v>
      </c>
      <c r="V1597" s="51" t="s">
        <v>24256</v>
      </c>
      <c r="W1597" s="63" t="s">
        <v>71</v>
      </c>
      <c r="X1597" s="64">
        <v>125</v>
      </c>
      <c r="Y1597" s="64">
        <v>70</v>
      </c>
      <c r="Z1597" s="64">
        <v>165</v>
      </c>
      <c r="AA1597" s="84">
        <v>0.432</v>
      </c>
      <c r="AB1597" s="85">
        <v>1</v>
      </c>
      <c r="AC1597" s="85">
        <v>1</v>
      </c>
    </row>
    <row r="1598" spans="1:29" ht="25.5">
      <c r="A1598" s="1"/>
      <c r="B1598" s="6" t="s">
        <v>8777</v>
      </c>
      <c r="C1598" s="6" t="s">
        <v>8778</v>
      </c>
      <c r="D1598" s="6" t="s">
        <v>8861</v>
      </c>
      <c r="E1598" s="49" t="s">
        <v>8862</v>
      </c>
      <c r="F1598" s="6" t="s">
        <v>8867</v>
      </c>
      <c r="G1598" s="6" t="s">
        <v>60</v>
      </c>
      <c r="H1598" s="6" t="s">
        <v>60</v>
      </c>
      <c r="I1598" s="60" t="s">
        <v>11665</v>
      </c>
      <c r="J1598" s="49" t="s">
        <v>11666</v>
      </c>
      <c r="K1598" s="6" t="s">
        <v>11667</v>
      </c>
      <c r="L1598" s="29">
        <f>IF($J$6="с учетом НДС",VLOOKUP(I1598,LEGEND!B:E,4,0)*(1-M1598),VLOOKUP(I1598,LEGEND!B:E,4,0)*(1-M1598)/1.2)</f>
        <v>2080</v>
      </c>
      <c r="M1598" s="57">
        <f>IF(AND(B1598&lt;&gt;"1_Электроинструмент",B1598&lt;&gt;"2_Садовая техника"),$J$5,IF($J$4&lt;=20%,$J$4,IFERROR(VLOOKUP(S1598,LEGEND!$L$2:$M$5,2,FALSE),$J$4)))</f>
        <v>0</v>
      </c>
      <c r="N1598" s="48" t="s">
        <v>60</v>
      </c>
      <c r="O1598" s="6" t="s">
        <v>60</v>
      </c>
      <c r="P1598" s="49" t="s">
        <v>66</v>
      </c>
      <c r="Q1598" s="49" t="s">
        <v>67</v>
      </c>
      <c r="R1598" s="6" t="s">
        <v>60</v>
      </c>
      <c r="S1598" s="49" t="s">
        <v>60</v>
      </c>
      <c r="T1598" s="73" t="str">
        <f>IF(_xlfn.XLOOKUP(I1598,LEGEND!B:B,LEGEND!H:H)&lt;&gt;"-",HYPERLINK(_xlfn.XLOOKUP(I1598,LEGEND!B:B,LEGEND!H:H),"link"),_xlfn.XLOOKUP(I1598,LEGEND!B:B,LEGEND!H:H))</f>
        <v>link</v>
      </c>
      <c r="U1598" s="73" t="str">
        <f>HYPERLINK(_xlfn.XLOOKUP(I1598,LEGEND!B:B,LEGEND!I:I))</f>
        <v>https://milwaukee-media-images.s3.amazonaws.com/hi/49560197--Hero_1.jpg</v>
      </c>
      <c r="V1598" s="51" t="s">
        <v>11668</v>
      </c>
      <c r="W1598" s="63" t="s">
        <v>2403</v>
      </c>
      <c r="X1598" s="64">
        <v>125</v>
      </c>
      <c r="Y1598" s="64">
        <v>150</v>
      </c>
      <c r="Z1598" s="64">
        <v>55</v>
      </c>
      <c r="AA1598" s="84">
        <v>0.40799999999999997</v>
      </c>
      <c r="AB1598" s="85">
        <v>1</v>
      </c>
      <c r="AC1598" s="85">
        <v>1</v>
      </c>
    </row>
    <row r="1599" spans="1:29" ht="25.5">
      <c r="A1599" s="1"/>
      <c r="B1599" s="6" t="s">
        <v>8777</v>
      </c>
      <c r="C1599" s="6" t="s">
        <v>8778</v>
      </c>
      <c r="D1599" s="6" t="s">
        <v>8861</v>
      </c>
      <c r="E1599" s="49" t="s">
        <v>8862</v>
      </c>
      <c r="F1599" s="6" t="s">
        <v>8867</v>
      </c>
      <c r="G1599" s="6" t="s">
        <v>60</v>
      </c>
      <c r="H1599" s="6" t="s">
        <v>60</v>
      </c>
      <c r="I1599" s="60" t="s">
        <v>11669</v>
      </c>
      <c r="J1599" s="49" t="s">
        <v>11670</v>
      </c>
      <c r="K1599" s="6" t="s">
        <v>11671</v>
      </c>
      <c r="L1599" s="29">
        <f>IF($J$6="с учетом НДС",VLOOKUP(I1599,LEGEND!B:E,4,0)*(1-M1599),VLOOKUP(I1599,LEGEND!B:E,4,0)*(1-M1599)/1.2)</f>
        <v>2120</v>
      </c>
      <c r="M1599" s="57">
        <f>IF(AND(B1599&lt;&gt;"1_Электроинструмент",B1599&lt;&gt;"2_Садовая техника"),$J$5,IF($J$4&lt;=20%,$J$4,IFERROR(VLOOKUP(S1599,LEGEND!$L$2:$M$5,2,FALSE),$J$4)))</f>
        <v>0</v>
      </c>
      <c r="N1599" s="48" t="s">
        <v>60</v>
      </c>
      <c r="O1599" s="6" t="s">
        <v>60</v>
      </c>
      <c r="P1599" s="49" t="s">
        <v>66</v>
      </c>
      <c r="Q1599" s="49" t="s">
        <v>67</v>
      </c>
      <c r="R1599" s="6" t="s">
        <v>60</v>
      </c>
      <c r="S1599" s="49" t="s">
        <v>60</v>
      </c>
      <c r="T1599" s="73" t="str">
        <f>IF(_xlfn.XLOOKUP(I1599,LEGEND!B:B,LEGEND!H:H)&lt;&gt;"-",HYPERLINK(_xlfn.XLOOKUP(I1599,LEGEND!B:B,LEGEND!H:H),"link"),_xlfn.XLOOKUP(I1599,LEGEND!B:B,LEGEND!H:H))</f>
        <v>link</v>
      </c>
      <c r="U1599" s="73" t="str">
        <f>HYPERLINK(_xlfn.XLOOKUP(I1599,LEGEND!B:B,LEGEND!I:I))</f>
        <v>https://milwaukee-media-images.s3.amazonaws.com/hi/49560203--Hero_1.jpg</v>
      </c>
      <c r="V1599" s="51" t="s">
        <v>11672</v>
      </c>
      <c r="W1599" s="63" t="s">
        <v>2403</v>
      </c>
      <c r="X1599" s="64">
        <v>127</v>
      </c>
      <c r="Y1599" s="64">
        <v>150</v>
      </c>
      <c r="Z1599" s="64">
        <v>60</v>
      </c>
      <c r="AA1599" s="84">
        <v>0.42599999999999999</v>
      </c>
      <c r="AB1599" s="85">
        <v>1</v>
      </c>
      <c r="AC1599" s="85">
        <v>1</v>
      </c>
    </row>
    <row r="1600" spans="1:29" ht="25.5">
      <c r="A1600" s="1"/>
      <c r="B1600" s="6" t="s">
        <v>8777</v>
      </c>
      <c r="C1600" s="6" t="s">
        <v>8778</v>
      </c>
      <c r="D1600" s="6" t="s">
        <v>8861</v>
      </c>
      <c r="E1600" s="49" t="s">
        <v>8862</v>
      </c>
      <c r="F1600" s="6" t="s">
        <v>8867</v>
      </c>
      <c r="G1600" s="6" t="s">
        <v>60</v>
      </c>
      <c r="H1600" s="6" t="s">
        <v>60</v>
      </c>
      <c r="I1600" s="60" t="s">
        <v>11673</v>
      </c>
      <c r="J1600" s="49" t="s">
        <v>11674</v>
      </c>
      <c r="K1600" s="6" t="s">
        <v>11675</v>
      </c>
      <c r="L1600" s="29">
        <f>IF($J$6="с учетом НДС",VLOOKUP(I1600,LEGEND!B:E,4,0)*(1-M1600),VLOOKUP(I1600,LEGEND!B:E,4,0)*(1-M1600)/1.2)</f>
        <v>2140</v>
      </c>
      <c r="M1600" s="57">
        <f>IF(AND(B1600&lt;&gt;"1_Электроинструмент",B1600&lt;&gt;"2_Садовая техника"),$J$5,IF($J$4&lt;=20%,$J$4,IFERROR(VLOOKUP(S1600,LEGEND!$L$2:$M$5,2,FALSE),$J$4)))</f>
        <v>0</v>
      </c>
      <c r="N1600" s="48" t="s">
        <v>60</v>
      </c>
      <c r="O1600" s="6" t="s">
        <v>60</v>
      </c>
      <c r="P1600" s="49" t="s">
        <v>66</v>
      </c>
      <c r="Q1600" s="49" t="s">
        <v>67</v>
      </c>
      <c r="R1600" s="6" t="s">
        <v>60</v>
      </c>
      <c r="S1600" s="49" t="s">
        <v>60</v>
      </c>
      <c r="T1600" s="73" t="str">
        <f>IF(_xlfn.XLOOKUP(I1600,LEGEND!B:B,LEGEND!H:H)&lt;&gt;"-",HYPERLINK(_xlfn.XLOOKUP(I1600,LEGEND!B:B,LEGEND!H:H),"link"),_xlfn.XLOOKUP(I1600,LEGEND!B:B,LEGEND!H:H))</f>
        <v>link</v>
      </c>
      <c r="U1600" s="73" t="str">
        <f>HYPERLINK(_xlfn.XLOOKUP(I1600,LEGEND!B:B,LEGEND!I:I))</f>
        <v>https://milwaukee-media-images.s3.amazonaws.com/hi/49560137--Hero_1.jpg</v>
      </c>
      <c r="V1600" s="51" t="s">
        <v>11676</v>
      </c>
      <c r="W1600" s="63" t="s">
        <v>2403</v>
      </c>
      <c r="X1600" s="64">
        <v>100</v>
      </c>
      <c r="Y1600" s="64">
        <v>125</v>
      </c>
      <c r="Z1600" s="64">
        <v>55</v>
      </c>
      <c r="AA1600" s="84">
        <v>0.186</v>
      </c>
      <c r="AB1600" s="85">
        <v>1</v>
      </c>
      <c r="AC1600" s="85">
        <v>1</v>
      </c>
    </row>
    <row r="1601" spans="1:29" ht="25.5">
      <c r="A1601" s="1"/>
      <c r="B1601" s="6" t="s">
        <v>8777</v>
      </c>
      <c r="C1601" s="6" t="s">
        <v>8778</v>
      </c>
      <c r="D1601" s="6" t="s">
        <v>8861</v>
      </c>
      <c r="E1601" s="49" t="s">
        <v>8862</v>
      </c>
      <c r="F1601" s="6" t="s">
        <v>8867</v>
      </c>
      <c r="G1601" s="6" t="s">
        <v>60</v>
      </c>
      <c r="H1601" s="6" t="s">
        <v>60</v>
      </c>
      <c r="I1601" s="60" t="s">
        <v>11677</v>
      </c>
      <c r="J1601" s="49" t="s">
        <v>11678</v>
      </c>
      <c r="K1601" s="6" t="s">
        <v>11679</v>
      </c>
      <c r="L1601" s="29">
        <f>IF($J$6="с учетом НДС",VLOOKUP(I1601,LEGEND!B:E,4,0)*(1-M1601),VLOOKUP(I1601,LEGEND!B:E,4,0)*(1-M1601)/1.2)</f>
        <v>2140</v>
      </c>
      <c r="M1601" s="57">
        <f>IF(AND(B1601&lt;&gt;"1_Электроинструмент",B1601&lt;&gt;"2_Садовая техника"),$J$5,IF($J$4&lt;=20%,$J$4,IFERROR(VLOOKUP(S1601,LEGEND!$L$2:$M$5,2,FALSE),$J$4)))</f>
        <v>0</v>
      </c>
      <c r="N1601" s="48" t="s">
        <v>60</v>
      </c>
      <c r="O1601" s="6" t="s">
        <v>60</v>
      </c>
      <c r="P1601" s="49" t="s">
        <v>66</v>
      </c>
      <c r="Q1601" s="49" t="s">
        <v>67</v>
      </c>
      <c r="R1601" s="6" t="s">
        <v>60</v>
      </c>
      <c r="S1601" s="49" t="s">
        <v>60</v>
      </c>
      <c r="T1601" s="73" t="str">
        <f>IF(_xlfn.XLOOKUP(I1601,LEGEND!B:B,LEGEND!H:H)&lt;&gt;"-",HYPERLINK(_xlfn.XLOOKUP(I1601,LEGEND!B:B,LEGEND!H:H),"link"),_xlfn.XLOOKUP(I1601,LEGEND!B:B,LEGEND!H:H))</f>
        <v>link</v>
      </c>
      <c r="U1601" s="73" t="str">
        <f>HYPERLINK(_xlfn.XLOOKUP(I1601,LEGEND!B:B,LEGEND!I:I))</f>
        <v>https://milwaukee-media-images.s3.amazonaws.com/hi/49560708--Hero_1.jpg</v>
      </c>
      <c r="V1601" s="51" t="s">
        <v>11680</v>
      </c>
      <c r="W1601" s="63" t="s">
        <v>2403</v>
      </c>
      <c r="X1601" s="64">
        <v>50</v>
      </c>
      <c r="Y1601" s="64">
        <v>100</v>
      </c>
      <c r="Z1601" s="64">
        <v>30</v>
      </c>
      <c r="AA1601" s="84">
        <v>7.8E-2</v>
      </c>
      <c r="AB1601" s="85">
        <v>1</v>
      </c>
      <c r="AC1601" s="85">
        <v>1</v>
      </c>
    </row>
    <row r="1602" spans="1:29" ht="25.5">
      <c r="A1602" s="1"/>
      <c r="B1602" s="6" t="s">
        <v>8777</v>
      </c>
      <c r="C1602" s="6" t="s">
        <v>8778</v>
      </c>
      <c r="D1602" s="6" t="s">
        <v>8861</v>
      </c>
      <c r="E1602" s="49" t="s">
        <v>8862</v>
      </c>
      <c r="F1602" s="6" t="s">
        <v>8867</v>
      </c>
      <c r="G1602" s="6" t="s">
        <v>60</v>
      </c>
      <c r="H1602" s="6" t="s">
        <v>60</v>
      </c>
      <c r="I1602" s="60" t="s">
        <v>11681</v>
      </c>
      <c r="J1602" s="49" t="s">
        <v>11682</v>
      </c>
      <c r="K1602" s="6" t="s">
        <v>11683</v>
      </c>
      <c r="L1602" s="29">
        <f>IF($J$6="с учетом НДС",VLOOKUP(I1602,LEGEND!B:E,4,0)*(1-M1602),VLOOKUP(I1602,LEGEND!B:E,4,0)*(1-M1602)/1.2)</f>
        <v>2170</v>
      </c>
      <c r="M1602" s="57">
        <f>IF(AND(B1602&lt;&gt;"1_Электроинструмент",B1602&lt;&gt;"2_Садовая техника"),$J$5,IF($J$4&lt;=20%,$J$4,IFERROR(VLOOKUP(S1602,LEGEND!$L$2:$M$5,2,FALSE),$J$4)))</f>
        <v>0</v>
      </c>
      <c r="N1602" s="48" t="s">
        <v>60</v>
      </c>
      <c r="O1602" s="6" t="s">
        <v>60</v>
      </c>
      <c r="P1602" s="49" t="s">
        <v>66</v>
      </c>
      <c r="Q1602" s="49" t="s">
        <v>67</v>
      </c>
      <c r="R1602" s="6" t="s">
        <v>60</v>
      </c>
      <c r="S1602" s="49" t="s">
        <v>60</v>
      </c>
      <c r="T1602" s="73" t="str">
        <f>IF(_xlfn.XLOOKUP(I1602,LEGEND!B:B,LEGEND!H:H)&lt;&gt;"-",HYPERLINK(_xlfn.XLOOKUP(I1602,LEGEND!B:B,LEGEND!H:H),"link"),_xlfn.XLOOKUP(I1602,LEGEND!B:B,LEGEND!H:H))</f>
        <v>link</v>
      </c>
      <c r="U1602" s="73" t="str">
        <f>HYPERLINK(_xlfn.XLOOKUP(I1602,LEGEND!B:B,LEGEND!I:I))</f>
        <v>https://milwaukee-media-images.s3.amazonaws.com/hi/49560207--Hero_1.jpg</v>
      </c>
      <c r="V1602" s="51" t="s">
        <v>11684</v>
      </c>
      <c r="W1602" s="63" t="s">
        <v>2403</v>
      </c>
      <c r="X1602" s="64">
        <v>127</v>
      </c>
      <c r="Y1602" s="64">
        <v>150</v>
      </c>
      <c r="Z1602" s="64">
        <v>60</v>
      </c>
      <c r="AA1602" s="84">
        <v>0.49399999999999999</v>
      </c>
      <c r="AB1602" s="85">
        <v>1</v>
      </c>
      <c r="AC1602" s="85">
        <v>1</v>
      </c>
    </row>
    <row r="1603" spans="1:29" ht="25.5">
      <c r="A1603" s="1"/>
      <c r="B1603" s="6" t="s">
        <v>8777</v>
      </c>
      <c r="C1603" s="6" t="s">
        <v>8778</v>
      </c>
      <c r="D1603" s="6" t="s">
        <v>8861</v>
      </c>
      <c r="E1603" s="49" t="s">
        <v>8862</v>
      </c>
      <c r="F1603" s="6" t="s">
        <v>8867</v>
      </c>
      <c r="G1603" s="6" t="s">
        <v>60</v>
      </c>
      <c r="H1603" s="6" t="s">
        <v>60</v>
      </c>
      <c r="I1603" s="60" t="s">
        <v>11685</v>
      </c>
      <c r="J1603" s="49" t="s">
        <v>11686</v>
      </c>
      <c r="K1603" s="6" t="s">
        <v>11687</v>
      </c>
      <c r="L1603" s="29">
        <f>IF($J$6="с учетом НДС",VLOOKUP(I1603,LEGEND!B:E,4,0)*(1-M1603),VLOOKUP(I1603,LEGEND!B:E,4,0)*(1-M1603)/1.2)</f>
        <v>2200</v>
      </c>
      <c r="M1603" s="57">
        <f>IF(AND(B1603&lt;&gt;"1_Электроинструмент",B1603&lt;&gt;"2_Садовая техника"),$J$5,IF($J$4&lt;=20%,$J$4,IFERROR(VLOOKUP(S1603,LEGEND!$L$2:$M$5,2,FALSE),$J$4)))</f>
        <v>0</v>
      </c>
      <c r="N1603" s="48" t="s">
        <v>60</v>
      </c>
      <c r="O1603" s="6" t="s">
        <v>60</v>
      </c>
      <c r="P1603" s="49" t="s">
        <v>66</v>
      </c>
      <c r="Q1603" s="49" t="s">
        <v>67</v>
      </c>
      <c r="R1603" s="6" t="s">
        <v>60</v>
      </c>
      <c r="S1603" s="49" t="s">
        <v>60</v>
      </c>
      <c r="T1603" s="73" t="str">
        <f>IF(_xlfn.XLOOKUP(I1603,LEGEND!B:B,LEGEND!H:H)&lt;&gt;"-",HYPERLINK(_xlfn.XLOOKUP(I1603,LEGEND!B:B,LEGEND!H:H),"link"),_xlfn.XLOOKUP(I1603,LEGEND!B:B,LEGEND!H:H))</f>
        <v>link</v>
      </c>
      <c r="U1603" s="73" t="str">
        <f>HYPERLINK(_xlfn.XLOOKUP(I1603,LEGEND!B:B,LEGEND!I:I))</f>
        <v>https://milwaukee-media-images.s3.amazonaws.com/hi/49560213--Hero_1.jpg</v>
      </c>
      <c r="V1603" s="51" t="s">
        <v>11688</v>
      </c>
      <c r="W1603" s="63" t="s">
        <v>2403</v>
      </c>
      <c r="X1603" s="64">
        <v>155</v>
      </c>
      <c r="Y1603" s="64">
        <v>180</v>
      </c>
      <c r="Z1603" s="64">
        <v>60</v>
      </c>
      <c r="AA1603" s="84">
        <v>0.56200000000000006</v>
      </c>
      <c r="AB1603" s="85">
        <v>1</v>
      </c>
      <c r="AC1603" s="85">
        <v>1</v>
      </c>
    </row>
    <row r="1604" spans="1:29" ht="25.5">
      <c r="A1604" s="1"/>
      <c r="B1604" s="6" t="s">
        <v>8777</v>
      </c>
      <c r="C1604" s="6" t="s">
        <v>8778</v>
      </c>
      <c r="D1604" s="6" t="s">
        <v>8861</v>
      </c>
      <c r="E1604" s="49" t="s">
        <v>8862</v>
      </c>
      <c r="F1604" s="6" t="s">
        <v>8867</v>
      </c>
      <c r="G1604" s="6" t="s">
        <v>60</v>
      </c>
      <c r="H1604" s="6" t="s">
        <v>60</v>
      </c>
      <c r="I1604" s="60" t="s">
        <v>11689</v>
      </c>
      <c r="J1604" s="49" t="s">
        <v>11690</v>
      </c>
      <c r="K1604" s="6" t="s">
        <v>11691</v>
      </c>
      <c r="L1604" s="29">
        <f>IF($J$6="с учетом НДС",VLOOKUP(I1604,LEGEND!B:E,4,0)*(1-M1604),VLOOKUP(I1604,LEGEND!B:E,4,0)*(1-M1604)/1.2)</f>
        <v>2210</v>
      </c>
      <c r="M1604" s="57">
        <f>IF(AND(B1604&lt;&gt;"1_Электроинструмент",B1604&lt;&gt;"2_Садовая техника"),$J$5,IF($J$4&lt;=20%,$J$4,IFERROR(VLOOKUP(S1604,LEGEND!$L$2:$M$5,2,FALSE),$J$4)))</f>
        <v>0</v>
      </c>
      <c r="N1604" s="48" t="s">
        <v>60</v>
      </c>
      <c r="O1604" s="6" t="s">
        <v>60</v>
      </c>
      <c r="P1604" s="49" t="s">
        <v>66</v>
      </c>
      <c r="Q1604" s="49" t="s">
        <v>67</v>
      </c>
      <c r="R1604" s="6" t="s">
        <v>60</v>
      </c>
      <c r="S1604" s="49" t="s">
        <v>60</v>
      </c>
      <c r="T1604" s="73" t="str">
        <f>IF(_xlfn.XLOOKUP(I1604,LEGEND!B:B,LEGEND!H:H)&lt;&gt;"-",HYPERLINK(_xlfn.XLOOKUP(I1604,LEGEND!B:B,LEGEND!H:H),"link"),_xlfn.XLOOKUP(I1604,LEGEND!B:B,LEGEND!H:H))</f>
        <v>link</v>
      </c>
      <c r="U1604" s="73" t="str">
        <f>HYPERLINK(_xlfn.XLOOKUP(I1604,LEGEND!B:B,LEGEND!I:I))</f>
        <v>https://milwaukee-media-images.s3.amazonaws.com/hi/4932472088--Hero_1.jpg</v>
      </c>
      <c r="V1604" s="51" t="s">
        <v>11692</v>
      </c>
      <c r="W1604" s="63" t="s">
        <v>71</v>
      </c>
      <c r="X1604" s="64">
        <v>170</v>
      </c>
      <c r="Y1604" s="64">
        <v>40</v>
      </c>
      <c r="Z1604" s="64">
        <v>35</v>
      </c>
      <c r="AA1604" s="84">
        <v>0.27</v>
      </c>
      <c r="AB1604" s="85">
        <v>1</v>
      </c>
      <c r="AC1604" s="85">
        <v>1</v>
      </c>
    </row>
    <row r="1605" spans="1:29" ht="25.5">
      <c r="A1605" s="1"/>
      <c r="B1605" s="6" t="s">
        <v>8777</v>
      </c>
      <c r="C1605" s="6" t="s">
        <v>8778</v>
      </c>
      <c r="D1605" s="6" t="s">
        <v>8861</v>
      </c>
      <c r="E1605" s="49" t="s">
        <v>8862</v>
      </c>
      <c r="F1605" s="6" t="s">
        <v>8867</v>
      </c>
      <c r="G1605" s="6" t="s">
        <v>60</v>
      </c>
      <c r="H1605" s="6" t="s">
        <v>60</v>
      </c>
      <c r="I1605" s="60" t="s">
        <v>11693</v>
      </c>
      <c r="J1605" s="49" t="s">
        <v>11694</v>
      </c>
      <c r="K1605" s="6" t="s">
        <v>11695</v>
      </c>
      <c r="L1605" s="29">
        <f>IF($J$6="с учетом НДС",VLOOKUP(I1605,LEGEND!B:E,4,0)*(1-M1605),VLOOKUP(I1605,LEGEND!B:E,4,0)*(1-M1605)/1.2)</f>
        <v>2210</v>
      </c>
      <c r="M1605" s="57">
        <f>IF(AND(B1605&lt;&gt;"1_Электроинструмент",B1605&lt;&gt;"2_Садовая техника"),$J$5,IF($J$4&lt;=20%,$J$4,IFERROR(VLOOKUP(S1605,LEGEND!$L$2:$M$5,2,FALSE),$J$4)))</f>
        <v>0</v>
      </c>
      <c r="N1605" s="48" t="s">
        <v>60</v>
      </c>
      <c r="O1605" s="6" t="s">
        <v>60</v>
      </c>
      <c r="P1605" s="49" t="s">
        <v>66</v>
      </c>
      <c r="Q1605" s="49" t="s">
        <v>67</v>
      </c>
      <c r="R1605" s="6" t="s">
        <v>60</v>
      </c>
      <c r="S1605" s="49" t="s">
        <v>60</v>
      </c>
      <c r="T1605" s="73" t="str">
        <f>IF(_xlfn.XLOOKUP(I1605,LEGEND!B:B,LEGEND!H:H)&lt;&gt;"-",HYPERLINK(_xlfn.XLOOKUP(I1605,LEGEND!B:B,LEGEND!H:H),"link"),_xlfn.XLOOKUP(I1605,LEGEND!B:B,LEGEND!H:H))</f>
        <v>link</v>
      </c>
      <c r="U1605" s="73" t="str">
        <f>HYPERLINK(_xlfn.XLOOKUP(I1605,LEGEND!B:B,LEGEND!I:I))</f>
        <v>https://milwaukee-media-images.s3.amazonaws.com/hi/49560129--Hero_1.jpg</v>
      </c>
      <c r="V1605" s="51" t="s">
        <v>11696</v>
      </c>
      <c r="W1605" s="63" t="s">
        <v>2403</v>
      </c>
      <c r="X1605" s="64">
        <v>344</v>
      </c>
      <c r="Y1605" s="64">
        <v>344</v>
      </c>
      <c r="Z1605" s="64">
        <v>377</v>
      </c>
      <c r="AA1605" s="84">
        <v>0.14000000000000001</v>
      </c>
      <c r="AB1605" s="85">
        <v>1</v>
      </c>
      <c r="AC1605" s="85">
        <v>1</v>
      </c>
    </row>
    <row r="1606" spans="1:29" ht="25.5">
      <c r="A1606" s="1"/>
      <c r="B1606" s="6" t="s">
        <v>8777</v>
      </c>
      <c r="C1606" s="6" t="s">
        <v>8778</v>
      </c>
      <c r="D1606" s="6" t="s">
        <v>8861</v>
      </c>
      <c r="E1606" s="49" t="s">
        <v>8862</v>
      </c>
      <c r="F1606" s="6" t="s">
        <v>8867</v>
      </c>
      <c r="G1606" s="6" t="s">
        <v>60</v>
      </c>
      <c r="H1606" s="6" t="s">
        <v>60</v>
      </c>
      <c r="I1606" s="60" t="s">
        <v>9169</v>
      </c>
      <c r="J1606" s="49" t="s">
        <v>9170</v>
      </c>
      <c r="K1606" s="6" t="s">
        <v>9171</v>
      </c>
      <c r="L1606" s="29">
        <f>IF($J$6="с учетом НДС",VLOOKUP(I1606,LEGEND!B:E,4,0)*(1-M1606),VLOOKUP(I1606,LEGEND!B:E,4,0)*(1-M1606)/1.2)</f>
        <v>2230</v>
      </c>
      <c r="M1606" s="57">
        <f>IF(AND(B1606&lt;&gt;"1_Электроинструмент",B1606&lt;&gt;"2_Садовая техника"),$J$5,IF($J$4&lt;=20%,$J$4,IFERROR(VLOOKUP(S1606,LEGEND!$L$2:$M$5,2,FALSE),$J$4)))</f>
        <v>0</v>
      </c>
      <c r="N1606" s="48" t="s">
        <v>60</v>
      </c>
      <c r="O1606" s="6" t="s">
        <v>42</v>
      </c>
      <c r="P1606" s="49" t="s">
        <v>66</v>
      </c>
      <c r="Q1606" s="49" t="s">
        <v>473</v>
      </c>
      <c r="R1606" s="6" t="s">
        <v>60</v>
      </c>
      <c r="S1606" s="49" t="s">
        <v>60</v>
      </c>
      <c r="T1606" s="73" t="str">
        <f>IF(_xlfn.XLOOKUP(I1606,LEGEND!B:B,LEGEND!H:H)&lt;&gt;"-",HYPERLINK(_xlfn.XLOOKUP(I1606,LEGEND!B:B,LEGEND!H:H),"link"),_xlfn.XLOOKUP(I1606,LEGEND!B:B,LEGEND!H:H))</f>
        <v>-</v>
      </c>
      <c r="U1606" s="73" t="str">
        <f>HYPERLINK(_xlfn.XLOOKUP(I1606,LEGEND!B:B,LEGEND!I:I))</f>
        <v>-</v>
      </c>
      <c r="V1606" s="51" t="s">
        <v>9172</v>
      </c>
      <c r="W1606" s="63" t="s">
        <v>2403</v>
      </c>
      <c r="X1606" s="64">
        <v>51</v>
      </c>
      <c r="Y1606" s="64">
        <v>105</v>
      </c>
      <c r="Z1606" s="64">
        <v>50</v>
      </c>
      <c r="AA1606" s="84">
        <v>0.28000000000000003</v>
      </c>
      <c r="AB1606" s="85">
        <v>1</v>
      </c>
      <c r="AC1606" s="85">
        <v>1</v>
      </c>
    </row>
    <row r="1607" spans="1:29" ht="25.5">
      <c r="A1607" s="1"/>
      <c r="B1607" s="6" t="s">
        <v>8777</v>
      </c>
      <c r="C1607" s="6" t="s">
        <v>8778</v>
      </c>
      <c r="D1607" s="6" t="s">
        <v>8861</v>
      </c>
      <c r="E1607" s="49" t="s">
        <v>8862</v>
      </c>
      <c r="F1607" s="6" t="s">
        <v>8867</v>
      </c>
      <c r="G1607" s="6" t="s">
        <v>60</v>
      </c>
      <c r="H1607" s="6" t="s">
        <v>60</v>
      </c>
      <c r="I1607" s="60" t="s">
        <v>11697</v>
      </c>
      <c r="J1607" s="49" t="s">
        <v>11698</v>
      </c>
      <c r="K1607" s="6" t="s">
        <v>11699</v>
      </c>
      <c r="L1607" s="29">
        <f>IF($J$6="с учетом НДС",VLOOKUP(I1607,LEGEND!B:E,4,0)*(1-M1607),VLOOKUP(I1607,LEGEND!B:E,4,0)*(1-M1607)/1.2)</f>
        <v>2240</v>
      </c>
      <c r="M1607" s="57">
        <f>IF(AND(B1607&lt;&gt;"1_Электроинструмент",B1607&lt;&gt;"2_Садовая техника"),$J$5,IF($J$4&lt;=20%,$J$4,IFERROR(VLOOKUP(S1607,LEGEND!$L$2:$M$5,2,FALSE),$J$4)))</f>
        <v>0</v>
      </c>
      <c r="N1607" s="48" t="s">
        <v>60</v>
      </c>
      <c r="O1607" s="6" t="s">
        <v>60</v>
      </c>
      <c r="P1607" s="49" t="s">
        <v>66</v>
      </c>
      <c r="Q1607" s="49" t="s">
        <v>67</v>
      </c>
      <c r="R1607" s="6" t="s">
        <v>60</v>
      </c>
      <c r="S1607" s="49" t="s">
        <v>60</v>
      </c>
      <c r="T1607" s="73" t="str">
        <f>IF(_xlfn.XLOOKUP(I1607,LEGEND!B:B,LEGEND!H:H)&lt;&gt;"-",HYPERLINK(_xlfn.XLOOKUP(I1607,LEGEND!B:B,LEGEND!H:H),"link"),_xlfn.XLOOKUP(I1607,LEGEND!B:B,LEGEND!H:H))</f>
        <v>link</v>
      </c>
      <c r="U1607" s="73" t="str">
        <f>HYPERLINK(_xlfn.XLOOKUP(I1607,LEGEND!B:B,LEGEND!I:I))</f>
        <v>https://milwaukee-media-images.s3.amazonaws.com/hi/49560217--Hero_1.jpg</v>
      </c>
      <c r="V1607" s="51" t="s">
        <v>11700</v>
      </c>
      <c r="W1607" s="63" t="s">
        <v>2403</v>
      </c>
      <c r="X1607" s="64">
        <v>155</v>
      </c>
      <c r="Y1607" s="64">
        <v>180</v>
      </c>
      <c r="Z1607" s="64">
        <v>60</v>
      </c>
      <c r="AA1607" s="84">
        <v>0.57599999999999996</v>
      </c>
      <c r="AB1607" s="85">
        <v>1</v>
      </c>
      <c r="AC1607" s="85">
        <v>1</v>
      </c>
    </row>
    <row r="1608" spans="1:29" ht="25.5">
      <c r="A1608" s="1"/>
      <c r="B1608" s="6" t="s">
        <v>8777</v>
      </c>
      <c r="C1608" s="6" t="s">
        <v>8778</v>
      </c>
      <c r="D1608" s="6" t="s">
        <v>8861</v>
      </c>
      <c r="E1608" s="49" t="s">
        <v>8862</v>
      </c>
      <c r="F1608" s="6" t="s">
        <v>8867</v>
      </c>
      <c r="G1608" s="6" t="s">
        <v>60</v>
      </c>
      <c r="H1608" s="6" t="s">
        <v>60</v>
      </c>
      <c r="I1608" s="60" t="s">
        <v>24168</v>
      </c>
      <c r="J1608" s="49" t="s">
        <v>24169</v>
      </c>
      <c r="K1608" s="6" t="s">
        <v>24170</v>
      </c>
      <c r="L1608" s="29">
        <f>IF($J$6="с учетом НДС",VLOOKUP(I1608,LEGEND!B:E,4,0)*(1-M1608),VLOOKUP(I1608,LEGEND!B:E,4,0)*(1-M1608)/1.2)</f>
        <v>2360</v>
      </c>
      <c r="M1608" s="57">
        <f>IF(AND(B1608&lt;&gt;"1_Электроинструмент",B1608&lt;&gt;"2_Садовая техника"),$J$5,IF($J$4&lt;=20%,$J$4,IFERROR(VLOOKUP(S1608,LEGEND!$L$2:$M$5,2,FALSE),$J$4)))</f>
        <v>0</v>
      </c>
      <c r="N1608" s="48" t="s">
        <v>60</v>
      </c>
      <c r="O1608" s="6" t="s">
        <v>60</v>
      </c>
      <c r="P1608" s="49" t="s">
        <v>1556</v>
      </c>
      <c r="Q1608" s="49" t="s">
        <v>473</v>
      </c>
      <c r="R1608" s="6" t="s">
        <v>60</v>
      </c>
      <c r="S1608" s="49" t="s">
        <v>60</v>
      </c>
      <c r="T1608" s="73" t="str">
        <f>IF(_xlfn.XLOOKUP(I1608,LEGEND!B:B,LEGEND!H:H)&lt;&gt;"-",HYPERLINK(_xlfn.XLOOKUP(I1608,LEGEND!B:B,LEGEND!H:H),"link"),_xlfn.XLOOKUP(I1608,LEGEND!B:B,LEGEND!H:H))</f>
        <v>-</v>
      </c>
      <c r="U1608" s="73" t="str">
        <f>HYPERLINK(_xlfn.XLOOKUP(I1608,LEGEND!B:B,LEGEND!I:I))</f>
        <v>-</v>
      </c>
      <c r="V1608" s="51" t="s">
        <v>24171</v>
      </c>
      <c r="W1608" s="63" t="s">
        <v>71</v>
      </c>
      <c r="X1608" s="64">
        <v>120</v>
      </c>
      <c r="Y1608" s="64">
        <v>70</v>
      </c>
      <c r="Z1608" s="64">
        <v>165</v>
      </c>
      <c r="AA1608" s="84">
        <v>0.58799999999999997</v>
      </c>
      <c r="AB1608" s="85">
        <v>1</v>
      </c>
      <c r="AC1608" s="85">
        <v>1</v>
      </c>
    </row>
    <row r="1609" spans="1:29" ht="25.5">
      <c r="A1609" s="1"/>
      <c r="B1609" s="6" t="s">
        <v>8777</v>
      </c>
      <c r="C1609" s="6" t="s">
        <v>8778</v>
      </c>
      <c r="D1609" s="6" t="s">
        <v>8861</v>
      </c>
      <c r="E1609" s="49" t="s">
        <v>8862</v>
      </c>
      <c r="F1609" s="6" t="s">
        <v>8867</v>
      </c>
      <c r="G1609" s="6" t="s">
        <v>60</v>
      </c>
      <c r="H1609" s="6" t="s">
        <v>60</v>
      </c>
      <c r="I1609" s="60" t="s">
        <v>11701</v>
      </c>
      <c r="J1609" s="49" t="s">
        <v>11702</v>
      </c>
      <c r="K1609" s="6" t="s">
        <v>11703</v>
      </c>
      <c r="L1609" s="29">
        <f>IF($J$6="с учетом НДС",VLOOKUP(I1609,LEGEND!B:E,4,0)*(1-M1609),VLOOKUP(I1609,LEGEND!B:E,4,0)*(1-M1609)/1.2)</f>
        <v>2420</v>
      </c>
      <c r="M1609" s="57">
        <f>IF(AND(B1609&lt;&gt;"1_Электроинструмент",B1609&lt;&gt;"2_Садовая техника"),$J$5,IF($J$4&lt;=20%,$J$4,IFERROR(VLOOKUP(S1609,LEGEND!$L$2:$M$5,2,FALSE),$J$4)))</f>
        <v>0</v>
      </c>
      <c r="N1609" s="48" t="s">
        <v>60</v>
      </c>
      <c r="O1609" s="6" t="s">
        <v>60</v>
      </c>
      <c r="P1609" s="49" t="s">
        <v>66</v>
      </c>
      <c r="Q1609" s="49" t="s">
        <v>67</v>
      </c>
      <c r="R1609" s="6" t="s">
        <v>60</v>
      </c>
      <c r="S1609" s="49" t="s">
        <v>60</v>
      </c>
      <c r="T1609" s="73" t="str">
        <f>IF(_xlfn.XLOOKUP(I1609,LEGEND!B:B,LEGEND!H:H)&lt;&gt;"-",HYPERLINK(_xlfn.XLOOKUP(I1609,LEGEND!B:B,LEGEND!H:H),"link"),_xlfn.XLOOKUP(I1609,LEGEND!B:B,LEGEND!H:H))</f>
        <v>-</v>
      </c>
      <c r="U1609" s="73" t="str">
        <f>HYPERLINK(_xlfn.XLOOKUP(I1609,LEGEND!B:B,LEGEND!I:I))</f>
        <v>https://milwaukee-media-images.s3.amazonaws.com/hi/4932471695--Hero_1.jpg</v>
      </c>
      <c r="V1609" s="51" t="s">
        <v>11704</v>
      </c>
      <c r="W1609" s="63" t="s">
        <v>71</v>
      </c>
      <c r="X1609" s="64">
        <v>51</v>
      </c>
      <c r="Y1609" s="64">
        <v>51</v>
      </c>
      <c r="Z1609" s="64">
        <v>164</v>
      </c>
      <c r="AA1609" s="84">
        <v>0.25600000000000001</v>
      </c>
      <c r="AB1609" s="85">
        <v>1</v>
      </c>
      <c r="AC1609" s="85">
        <v>1</v>
      </c>
    </row>
    <row r="1610" spans="1:29" ht="25.5">
      <c r="A1610" s="1"/>
      <c r="B1610" s="6" t="s">
        <v>8777</v>
      </c>
      <c r="C1610" s="6" t="s">
        <v>8778</v>
      </c>
      <c r="D1610" s="6" t="s">
        <v>8861</v>
      </c>
      <c r="E1610" s="49" t="s">
        <v>8862</v>
      </c>
      <c r="F1610" s="6" t="s">
        <v>8867</v>
      </c>
      <c r="G1610" s="6" t="s">
        <v>60</v>
      </c>
      <c r="H1610" s="6" t="s">
        <v>60</v>
      </c>
      <c r="I1610" s="60" t="s">
        <v>11705</v>
      </c>
      <c r="J1610" s="49" t="s">
        <v>11706</v>
      </c>
      <c r="K1610" s="6" t="s">
        <v>11707</v>
      </c>
      <c r="L1610" s="29">
        <f>IF($J$6="с учетом НДС",VLOOKUP(I1610,LEGEND!B:E,4,0)*(1-M1610),VLOOKUP(I1610,LEGEND!B:E,4,0)*(1-M1610)/1.2)</f>
        <v>2420</v>
      </c>
      <c r="M1610" s="57">
        <f>IF(AND(B1610&lt;&gt;"1_Электроинструмент",B1610&lt;&gt;"2_Садовая техника"),$J$5,IF($J$4&lt;=20%,$J$4,IFERROR(VLOOKUP(S1610,LEGEND!$L$2:$M$5,2,FALSE),$J$4)))</f>
        <v>0</v>
      </c>
      <c r="N1610" s="48" t="s">
        <v>60</v>
      </c>
      <c r="O1610" s="6" t="s">
        <v>60</v>
      </c>
      <c r="P1610" s="49" t="s">
        <v>66</v>
      </c>
      <c r="Q1610" s="49" t="s">
        <v>67</v>
      </c>
      <c r="R1610" s="6" t="s">
        <v>60</v>
      </c>
      <c r="S1610" s="49" t="s">
        <v>60</v>
      </c>
      <c r="T1610" s="73" t="str">
        <f>IF(_xlfn.XLOOKUP(I1610,LEGEND!B:B,LEGEND!H:H)&lt;&gt;"-",HYPERLINK(_xlfn.XLOOKUP(I1610,LEGEND!B:B,LEGEND!H:H),"link"),_xlfn.XLOOKUP(I1610,LEGEND!B:B,LEGEND!H:H))</f>
        <v>link</v>
      </c>
      <c r="U1610" s="73" t="str">
        <f>HYPERLINK(_xlfn.XLOOKUP(I1610,LEGEND!B:B,LEGEND!I:I))</f>
        <v>https://milwaukee-media-images.s3.amazonaws.com/hi/49560223--Hero_1.jpg</v>
      </c>
      <c r="V1610" s="51" t="s">
        <v>11708</v>
      </c>
      <c r="W1610" s="63" t="s">
        <v>2403</v>
      </c>
      <c r="X1610" s="64">
        <v>155</v>
      </c>
      <c r="Y1610" s="64">
        <v>180</v>
      </c>
      <c r="Z1610" s="64">
        <v>60</v>
      </c>
      <c r="AA1610" s="84">
        <v>0.52600000000000002</v>
      </c>
      <c r="AB1610" s="85">
        <v>1</v>
      </c>
      <c r="AC1610" s="85">
        <v>1</v>
      </c>
    </row>
    <row r="1611" spans="1:29" ht="25.5">
      <c r="A1611" s="1"/>
      <c r="B1611" s="6" t="s">
        <v>8777</v>
      </c>
      <c r="C1611" s="6" t="s">
        <v>8778</v>
      </c>
      <c r="D1611" s="6" t="s">
        <v>8861</v>
      </c>
      <c r="E1611" s="49" t="s">
        <v>8862</v>
      </c>
      <c r="F1611" s="6" t="s">
        <v>8867</v>
      </c>
      <c r="G1611" s="6" t="s">
        <v>60</v>
      </c>
      <c r="H1611" s="6" t="s">
        <v>60</v>
      </c>
      <c r="I1611" s="60" t="s">
        <v>11709</v>
      </c>
      <c r="J1611" s="49" t="s">
        <v>11710</v>
      </c>
      <c r="K1611" s="6" t="s">
        <v>11711</v>
      </c>
      <c r="L1611" s="29">
        <f>IF($J$6="с учетом НДС",VLOOKUP(I1611,LEGEND!B:E,4,0)*(1-M1611),VLOOKUP(I1611,LEGEND!B:E,4,0)*(1-M1611)/1.2)</f>
        <v>2460</v>
      </c>
      <c r="M1611" s="57">
        <f>IF(AND(B1611&lt;&gt;"1_Электроинструмент",B1611&lt;&gt;"2_Садовая техника"),$J$5,IF($J$4&lt;=20%,$J$4,IFERROR(VLOOKUP(S1611,LEGEND!$L$2:$M$5,2,FALSE),$J$4)))</f>
        <v>0</v>
      </c>
      <c r="N1611" s="48" t="s">
        <v>60</v>
      </c>
      <c r="O1611" s="6" t="s">
        <v>60</v>
      </c>
      <c r="P1611" s="49" t="s">
        <v>66</v>
      </c>
      <c r="Q1611" s="49" t="s">
        <v>67</v>
      </c>
      <c r="R1611" s="6" t="s">
        <v>60</v>
      </c>
      <c r="S1611" s="49" t="s">
        <v>60</v>
      </c>
      <c r="T1611" s="73" t="str">
        <f>IF(_xlfn.XLOOKUP(I1611,LEGEND!B:B,LEGEND!H:H)&lt;&gt;"-",HYPERLINK(_xlfn.XLOOKUP(I1611,LEGEND!B:B,LEGEND!H:H),"link"),_xlfn.XLOOKUP(I1611,LEGEND!B:B,LEGEND!H:H))</f>
        <v>link</v>
      </c>
      <c r="U1611" s="73" t="str">
        <f>HYPERLINK(_xlfn.XLOOKUP(I1611,LEGEND!B:B,LEGEND!I:I))</f>
        <v>https://milwaukee-media-images.s3.amazonaws.com/hi/49560710--Hero_01.jpg</v>
      </c>
      <c r="V1611" s="51" t="s">
        <v>11712</v>
      </c>
      <c r="W1611" s="63" t="s">
        <v>2403</v>
      </c>
      <c r="X1611" s="64">
        <v>100</v>
      </c>
      <c r="Y1611" s="64">
        <v>35</v>
      </c>
      <c r="Z1611" s="64">
        <v>75</v>
      </c>
      <c r="AA1611" s="84">
        <v>8.5999999999999993E-2</v>
      </c>
      <c r="AB1611" s="85">
        <v>1</v>
      </c>
      <c r="AC1611" s="85">
        <v>1</v>
      </c>
    </row>
    <row r="1612" spans="1:29" ht="25.5">
      <c r="A1612" s="1"/>
      <c r="B1612" s="6" t="s">
        <v>8777</v>
      </c>
      <c r="C1612" s="6" t="s">
        <v>8778</v>
      </c>
      <c r="D1612" s="6" t="s">
        <v>8861</v>
      </c>
      <c r="E1612" s="49" t="s">
        <v>8862</v>
      </c>
      <c r="F1612" s="6" t="s">
        <v>8867</v>
      </c>
      <c r="G1612" s="6" t="s">
        <v>60</v>
      </c>
      <c r="H1612" s="6" t="s">
        <v>60</v>
      </c>
      <c r="I1612" s="60" t="s">
        <v>11713</v>
      </c>
      <c r="J1612" s="49" t="s">
        <v>11714</v>
      </c>
      <c r="K1612" s="6" t="s">
        <v>11715</v>
      </c>
      <c r="L1612" s="29">
        <f>IF($J$6="с учетом НДС",VLOOKUP(I1612,LEGEND!B:E,4,0)*(1-M1612),VLOOKUP(I1612,LEGEND!B:E,4,0)*(1-M1612)/1.2)</f>
        <v>2590</v>
      </c>
      <c r="M1612" s="57">
        <f>IF(AND(B1612&lt;&gt;"1_Электроинструмент",B1612&lt;&gt;"2_Садовая техника"),$J$5,IF($J$4&lt;=20%,$J$4,IFERROR(VLOOKUP(S1612,LEGEND!$L$2:$M$5,2,FALSE),$J$4)))</f>
        <v>0</v>
      </c>
      <c r="N1612" s="48" t="s">
        <v>60</v>
      </c>
      <c r="O1612" s="6" t="s">
        <v>60</v>
      </c>
      <c r="P1612" s="49" t="s">
        <v>66</v>
      </c>
      <c r="Q1612" s="49" t="s">
        <v>67</v>
      </c>
      <c r="R1612" s="6" t="s">
        <v>60</v>
      </c>
      <c r="S1612" s="49" t="s">
        <v>60</v>
      </c>
      <c r="T1612" s="73" t="str">
        <f>IF(_xlfn.XLOOKUP(I1612,LEGEND!B:B,LEGEND!H:H)&lt;&gt;"-",HYPERLINK(_xlfn.XLOOKUP(I1612,LEGEND!B:B,LEGEND!H:H),"link"),_xlfn.XLOOKUP(I1612,LEGEND!B:B,LEGEND!H:H))</f>
        <v>link</v>
      </c>
      <c r="U1612" s="73" t="str">
        <f>HYPERLINK(_xlfn.XLOOKUP(I1612,LEGEND!B:B,LEGEND!I:I))</f>
        <v>https://milwaukee-media-images.s3.amazonaws.com/hi/4932464923--Hero_1.jpg</v>
      </c>
      <c r="V1612" s="51" t="s">
        <v>11716</v>
      </c>
      <c r="W1612" s="63" t="s">
        <v>71</v>
      </c>
      <c r="X1612" s="64">
        <v>96</v>
      </c>
      <c r="Y1612" s="64">
        <v>78</v>
      </c>
      <c r="Z1612" s="64">
        <v>140</v>
      </c>
      <c r="AA1612" s="84">
        <v>0.193</v>
      </c>
      <c r="AB1612" s="85">
        <v>1</v>
      </c>
      <c r="AC1612" s="85">
        <v>1</v>
      </c>
    </row>
    <row r="1613" spans="1:29" ht="25.5">
      <c r="A1613" s="1"/>
      <c r="B1613" s="6" t="s">
        <v>8777</v>
      </c>
      <c r="C1613" s="6" t="s">
        <v>8778</v>
      </c>
      <c r="D1613" s="6" t="s">
        <v>8861</v>
      </c>
      <c r="E1613" s="49" t="s">
        <v>8862</v>
      </c>
      <c r="F1613" s="6" t="s">
        <v>8867</v>
      </c>
      <c r="G1613" s="6" t="s">
        <v>60</v>
      </c>
      <c r="H1613" s="6" t="s">
        <v>60</v>
      </c>
      <c r="I1613" s="60" t="s">
        <v>11717</v>
      </c>
      <c r="J1613" s="49" t="s">
        <v>11718</v>
      </c>
      <c r="K1613" s="6" t="s">
        <v>11719</v>
      </c>
      <c r="L1613" s="29">
        <f>IF($J$6="с учетом НДС",VLOOKUP(I1613,LEGEND!B:E,4,0)*(1-M1613),VLOOKUP(I1613,LEGEND!B:E,4,0)*(1-M1613)/1.2)</f>
        <v>2590</v>
      </c>
      <c r="M1613" s="57">
        <f>IF(AND(B1613&lt;&gt;"1_Электроинструмент",B1613&lt;&gt;"2_Садовая техника"),$J$5,IF($J$4&lt;=20%,$J$4,IFERROR(VLOOKUP(S1613,LEGEND!$L$2:$M$5,2,FALSE),$J$4)))</f>
        <v>0</v>
      </c>
      <c r="N1613" s="48" t="s">
        <v>60</v>
      </c>
      <c r="O1613" s="6" t="s">
        <v>60</v>
      </c>
      <c r="P1613" s="49" t="s">
        <v>66</v>
      </c>
      <c r="Q1613" s="49" t="s">
        <v>67</v>
      </c>
      <c r="R1613" s="6" t="s">
        <v>60</v>
      </c>
      <c r="S1613" s="49" t="s">
        <v>60</v>
      </c>
      <c r="T1613" s="73" t="str">
        <f>IF(_xlfn.XLOOKUP(I1613,LEGEND!B:B,LEGEND!H:H)&lt;&gt;"-",HYPERLINK(_xlfn.XLOOKUP(I1613,LEGEND!B:B,LEGEND!H:H),"link"),_xlfn.XLOOKUP(I1613,LEGEND!B:B,LEGEND!H:H))</f>
        <v>link</v>
      </c>
      <c r="U1613" s="73" t="str">
        <f>HYPERLINK(_xlfn.XLOOKUP(I1613,LEGEND!B:B,LEGEND!I:I))</f>
        <v>https://milwaukee-media-images.s3.amazonaws.com/hi/4932464924--Hero_1.jpg</v>
      </c>
      <c r="V1613" s="51" t="s">
        <v>11720</v>
      </c>
      <c r="W1613" s="63" t="s">
        <v>71</v>
      </c>
      <c r="X1613" s="64">
        <v>96</v>
      </c>
      <c r="Y1613" s="64">
        <v>78</v>
      </c>
      <c r="Z1613" s="64">
        <v>140</v>
      </c>
      <c r="AA1613" s="84">
        <v>0.22</v>
      </c>
      <c r="AB1613" s="85">
        <v>1</v>
      </c>
      <c r="AC1613" s="85">
        <v>1</v>
      </c>
    </row>
    <row r="1614" spans="1:29" ht="25.5">
      <c r="A1614" s="1"/>
      <c r="B1614" s="6" t="s">
        <v>8777</v>
      </c>
      <c r="C1614" s="6" t="s">
        <v>8778</v>
      </c>
      <c r="D1614" s="6" t="s">
        <v>8861</v>
      </c>
      <c r="E1614" s="49" t="s">
        <v>8862</v>
      </c>
      <c r="F1614" s="6" t="s">
        <v>8867</v>
      </c>
      <c r="G1614" s="6" t="s">
        <v>60</v>
      </c>
      <c r="H1614" s="6" t="s">
        <v>60</v>
      </c>
      <c r="I1614" s="60" t="s">
        <v>11721</v>
      </c>
      <c r="J1614" s="49" t="s">
        <v>11722</v>
      </c>
      <c r="K1614" s="6" t="s">
        <v>11723</v>
      </c>
      <c r="L1614" s="29">
        <f>IF($J$6="с учетом НДС",VLOOKUP(I1614,LEGEND!B:E,4,0)*(1-M1614),VLOOKUP(I1614,LEGEND!B:E,4,0)*(1-M1614)/1.2)</f>
        <v>2590</v>
      </c>
      <c r="M1614" s="57">
        <f>IF(AND(B1614&lt;&gt;"1_Электроинструмент",B1614&lt;&gt;"2_Садовая техника"),$J$5,IF($J$4&lt;=20%,$J$4,IFERROR(VLOOKUP(S1614,LEGEND!$L$2:$M$5,2,FALSE),$J$4)))</f>
        <v>0</v>
      </c>
      <c r="N1614" s="48" t="s">
        <v>60</v>
      </c>
      <c r="O1614" s="6" t="s">
        <v>60</v>
      </c>
      <c r="P1614" s="49" t="s">
        <v>66</v>
      </c>
      <c r="Q1614" s="49" t="s">
        <v>67</v>
      </c>
      <c r="R1614" s="6" t="s">
        <v>60</v>
      </c>
      <c r="S1614" s="49" t="s">
        <v>60</v>
      </c>
      <c r="T1614" s="73" t="str">
        <f>IF(_xlfn.XLOOKUP(I1614,LEGEND!B:B,LEGEND!H:H)&lt;&gt;"-",HYPERLINK(_xlfn.XLOOKUP(I1614,LEGEND!B:B,LEGEND!H:H),"link"),_xlfn.XLOOKUP(I1614,LEGEND!B:B,LEGEND!H:H))</f>
        <v>link</v>
      </c>
      <c r="U1614" s="73" t="str">
        <f>HYPERLINK(_xlfn.XLOOKUP(I1614,LEGEND!B:B,LEGEND!I:I))</f>
        <v>https://milwaukee-media-images.s3.amazonaws.com/hi/4932464926--Hero_1.jpg</v>
      </c>
      <c r="V1614" s="51" t="s">
        <v>11724</v>
      </c>
      <c r="W1614" s="63" t="s">
        <v>71</v>
      </c>
      <c r="X1614" s="64">
        <v>96</v>
      </c>
      <c r="Y1614" s="64">
        <v>78</v>
      </c>
      <c r="Z1614" s="64">
        <v>140</v>
      </c>
      <c r="AA1614" s="84">
        <v>0.26400000000000001</v>
      </c>
      <c r="AB1614" s="85">
        <v>1</v>
      </c>
      <c r="AC1614" s="85">
        <v>1</v>
      </c>
    </row>
    <row r="1615" spans="1:29" ht="25.5">
      <c r="A1615" s="1"/>
      <c r="B1615" s="6" t="s">
        <v>8777</v>
      </c>
      <c r="C1615" s="6" t="s">
        <v>8778</v>
      </c>
      <c r="D1615" s="6" t="s">
        <v>8861</v>
      </c>
      <c r="E1615" s="49" t="s">
        <v>8862</v>
      </c>
      <c r="F1615" s="6" t="s">
        <v>8867</v>
      </c>
      <c r="G1615" s="6" t="s">
        <v>60</v>
      </c>
      <c r="H1615" s="6" t="s">
        <v>60</v>
      </c>
      <c r="I1615" s="60" t="s">
        <v>9173</v>
      </c>
      <c r="J1615" s="49" t="s">
        <v>9174</v>
      </c>
      <c r="K1615" s="6" t="s">
        <v>9175</v>
      </c>
      <c r="L1615" s="29">
        <f>IF($J$6="с учетом НДС",VLOOKUP(I1615,LEGEND!B:E,4,0)*(1-M1615),VLOOKUP(I1615,LEGEND!B:E,4,0)*(1-M1615)/1.2)</f>
        <v>2610</v>
      </c>
      <c r="M1615" s="57">
        <f>IF(AND(B1615&lt;&gt;"1_Электроинструмент",B1615&lt;&gt;"2_Садовая техника"),$J$5,IF($J$4&lt;=20%,$J$4,IFERROR(VLOOKUP(S1615,LEGEND!$L$2:$M$5,2,FALSE),$J$4)))</f>
        <v>0</v>
      </c>
      <c r="N1615" s="48" t="s">
        <v>60</v>
      </c>
      <c r="O1615" s="6" t="s">
        <v>42</v>
      </c>
      <c r="P1615" s="49" t="s">
        <v>66</v>
      </c>
      <c r="Q1615" s="49" t="s">
        <v>473</v>
      </c>
      <c r="R1615" s="6" t="s">
        <v>60</v>
      </c>
      <c r="S1615" s="49" t="s">
        <v>60</v>
      </c>
      <c r="T1615" s="73" t="str">
        <f>IF(_xlfn.XLOOKUP(I1615,LEGEND!B:B,LEGEND!H:H)&lt;&gt;"-",HYPERLINK(_xlfn.XLOOKUP(I1615,LEGEND!B:B,LEGEND!H:H),"link"),_xlfn.XLOOKUP(I1615,LEGEND!B:B,LEGEND!H:H))</f>
        <v>-</v>
      </c>
      <c r="U1615" s="73" t="str">
        <f>HYPERLINK(_xlfn.XLOOKUP(I1615,LEGEND!B:B,LEGEND!I:I))</f>
        <v>-</v>
      </c>
      <c r="V1615" s="51" t="s">
        <v>9176</v>
      </c>
      <c r="W1615" s="63" t="s">
        <v>2403</v>
      </c>
      <c r="X1615" s="64">
        <v>75</v>
      </c>
      <c r="Y1615" s="64">
        <v>105</v>
      </c>
      <c r="Z1615" s="64">
        <v>41</v>
      </c>
      <c r="AA1615" s="84">
        <v>0.28999999999999998</v>
      </c>
      <c r="AB1615" s="85">
        <v>1</v>
      </c>
      <c r="AC1615" s="85">
        <v>1</v>
      </c>
    </row>
    <row r="1616" spans="1:29" ht="25.5">
      <c r="A1616" s="1"/>
      <c r="B1616" s="6" t="s">
        <v>8777</v>
      </c>
      <c r="C1616" s="6" t="s">
        <v>8778</v>
      </c>
      <c r="D1616" s="6" t="s">
        <v>8861</v>
      </c>
      <c r="E1616" s="49" t="s">
        <v>8862</v>
      </c>
      <c r="F1616" s="6" t="s">
        <v>8867</v>
      </c>
      <c r="G1616" s="6" t="s">
        <v>60</v>
      </c>
      <c r="H1616" s="6" t="s">
        <v>60</v>
      </c>
      <c r="I1616" s="60" t="s">
        <v>11725</v>
      </c>
      <c r="J1616" s="49" t="s">
        <v>11726</v>
      </c>
      <c r="K1616" s="6" t="s">
        <v>11727</v>
      </c>
      <c r="L1616" s="29">
        <f>IF($J$6="с учетом НДС",VLOOKUP(I1616,LEGEND!B:E,4,0)*(1-M1616),VLOOKUP(I1616,LEGEND!B:E,4,0)*(1-M1616)/1.2)</f>
        <v>2620</v>
      </c>
      <c r="M1616" s="57">
        <f>IF(AND(B1616&lt;&gt;"1_Электроинструмент",B1616&lt;&gt;"2_Садовая техника"),$J$5,IF($J$4&lt;=20%,$J$4,IFERROR(VLOOKUP(S1616,LEGEND!$L$2:$M$5,2,FALSE),$J$4)))</f>
        <v>0</v>
      </c>
      <c r="N1616" s="48" t="s">
        <v>60</v>
      </c>
      <c r="O1616" s="6" t="s">
        <v>60</v>
      </c>
      <c r="P1616" s="49" t="s">
        <v>66</v>
      </c>
      <c r="Q1616" s="49" t="s">
        <v>67</v>
      </c>
      <c r="R1616" s="6" t="s">
        <v>60</v>
      </c>
      <c r="S1616" s="49" t="s">
        <v>60</v>
      </c>
      <c r="T1616" s="73" t="str">
        <f>IF(_xlfn.XLOOKUP(I1616,LEGEND!B:B,LEGEND!H:H)&lt;&gt;"-",HYPERLINK(_xlfn.XLOOKUP(I1616,LEGEND!B:B,LEGEND!H:H),"link"),_xlfn.XLOOKUP(I1616,LEGEND!B:B,LEGEND!H:H))</f>
        <v>link</v>
      </c>
      <c r="U1616" s="73" t="str">
        <f>HYPERLINK(_xlfn.XLOOKUP(I1616,LEGEND!B:B,LEGEND!I:I))</f>
        <v>https://milwaukee-media-images.s3.amazonaws.com/hi/4932464927--Hero_1.jpg</v>
      </c>
      <c r="V1616" s="51" t="s">
        <v>11728</v>
      </c>
      <c r="W1616" s="63" t="s">
        <v>71</v>
      </c>
      <c r="X1616" s="64">
        <v>96</v>
      </c>
      <c r="Y1616" s="64">
        <v>78</v>
      </c>
      <c r="Z1616" s="64">
        <v>140</v>
      </c>
      <c r="AA1616" s="84">
        <v>0.28799999999999998</v>
      </c>
      <c r="AB1616" s="85">
        <v>1</v>
      </c>
      <c r="AC1616" s="85">
        <v>1</v>
      </c>
    </row>
    <row r="1617" spans="1:29" ht="25.5">
      <c r="A1617" s="1"/>
      <c r="B1617" s="6" t="s">
        <v>8777</v>
      </c>
      <c r="C1617" s="6" t="s">
        <v>8778</v>
      </c>
      <c r="D1617" s="6" t="s">
        <v>8861</v>
      </c>
      <c r="E1617" s="49" t="s">
        <v>8862</v>
      </c>
      <c r="F1617" s="6" t="s">
        <v>8867</v>
      </c>
      <c r="G1617" s="6" t="s">
        <v>60</v>
      </c>
      <c r="H1617" s="6" t="s">
        <v>60</v>
      </c>
      <c r="I1617" s="60" t="s">
        <v>11729</v>
      </c>
      <c r="J1617" s="49" t="s">
        <v>11730</v>
      </c>
      <c r="K1617" s="6" t="s">
        <v>11731</v>
      </c>
      <c r="L1617" s="29">
        <f>IF($J$6="с учетом НДС",VLOOKUP(I1617,LEGEND!B:E,4,0)*(1-M1617),VLOOKUP(I1617,LEGEND!B:E,4,0)*(1-M1617)/1.2)</f>
        <v>2620</v>
      </c>
      <c r="M1617" s="57">
        <f>IF(AND(B1617&lt;&gt;"1_Электроинструмент",B1617&lt;&gt;"2_Садовая техника"),$J$5,IF($J$4&lt;=20%,$J$4,IFERROR(VLOOKUP(S1617,LEGEND!$L$2:$M$5,2,FALSE),$J$4)))</f>
        <v>0</v>
      </c>
      <c r="N1617" s="48" t="s">
        <v>60</v>
      </c>
      <c r="O1617" s="6" t="s">
        <v>60</v>
      </c>
      <c r="P1617" s="49" t="s">
        <v>66</v>
      </c>
      <c r="Q1617" s="49" t="s">
        <v>67</v>
      </c>
      <c r="R1617" s="6" t="s">
        <v>60</v>
      </c>
      <c r="S1617" s="49" t="s">
        <v>60</v>
      </c>
      <c r="T1617" s="73" t="str">
        <f>IF(_xlfn.XLOOKUP(I1617,LEGEND!B:B,LEGEND!H:H)&lt;&gt;"-",HYPERLINK(_xlfn.XLOOKUP(I1617,LEGEND!B:B,LEGEND!H:H),"link"),_xlfn.XLOOKUP(I1617,LEGEND!B:B,LEGEND!H:H))</f>
        <v>link</v>
      </c>
      <c r="U1617" s="73" t="str">
        <f>HYPERLINK(_xlfn.XLOOKUP(I1617,LEGEND!B:B,LEGEND!I:I))</f>
        <v>https://milwaukee-media-images.s3.amazonaws.com/hi/49560227--Hero_1.jpg</v>
      </c>
      <c r="V1617" s="51" t="s">
        <v>11732</v>
      </c>
      <c r="W1617" s="63" t="s">
        <v>2403</v>
      </c>
      <c r="X1617" s="64">
        <v>155</v>
      </c>
      <c r="Y1617" s="64">
        <v>180</v>
      </c>
      <c r="Z1617" s="64">
        <v>60</v>
      </c>
      <c r="AA1617" s="84">
        <v>0.621</v>
      </c>
      <c r="AB1617" s="85">
        <v>1</v>
      </c>
      <c r="AC1617" s="85">
        <v>1</v>
      </c>
    </row>
    <row r="1618" spans="1:29" ht="25.5">
      <c r="A1618" s="1"/>
      <c r="B1618" s="6" t="s">
        <v>8777</v>
      </c>
      <c r="C1618" s="6" t="s">
        <v>8778</v>
      </c>
      <c r="D1618" s="6" t="s">
        <v>8861</v>
      </c>
      <c r="E1618" s="49" t="s">
        <v>8862</v>
      </c>
      <c r="F1618" s="6" t="s">
        <v>8867</v>
      </c>
      <c r="G1618" s="6" t="s">
        <v>60</v>
      </c>
      <c r="H1618" s="6" t="s">
        <v>60</v>
      </c>
      <c r="I1618" s="60" t="s">
        <v>11733</v>
      </c>
      <c r="J1618" s="49" t="s">
        <v>11734</v>
      </c>
      <c r="K1618" s="6" t="s">
        <v>11735</v>
      </c>
      <c r="L1618" s="29">
        <f>IF($J$6="с учетом НДС",VLOOKUP(I1618,LEGEND!B:E,4,0)*(1-M1618),VLOOKUP(I1618,LEGEND!B:E,4,0)*(1-M1618)/1.2)</f>
        <v>2650</v>
      </c>
      <c r="M1618" s="57">
        <f>IF(AND(B1618&lt;&gt;"1_Электроинструмент",B1618&lt;&gt;"2_Садовая техника"),$J$5,IF($J$4&lt;=20%,$J$4,IFERROR(VLOOKUP(S1618,LEGEND!$L$2:$M$5,2,FALSE),$J$4)))</f>
        <v>0</v>
      </c>
      <c r="N1618" s="48" t="s">
        <v>60</v>
      </c>
      <c r="O1618" s="6" t="s">
        <v>60</v>
      </c>
      <c r="P1618" s="49" t="s">
        <v>66</v>
      </c>
      <c r="Q1618" s="49" t="s">
        <v>67</v>
      </c>
      <c r="R1618" s="6" t="s">
        <v>60</v>
      </c>
      <c r="S1618" s="49" t="s">
        <v>60</v>
      </c>
      <c r="T1618" s="73" t="str">
        <f>IF(_xlfn.XLOOKUP(I1618,LEGEND!B:B,LEGEND!H:H)&lt;&gt;"-",HYPERLINK(_xlfn.XLOOKUP(I1618,LEGEND!B:B,LEGEND!H:H),"link"),_xlfn.XLOOKUP(I1618,LEGEND!B:B,LEGEND!H:H))</f>
        <v>link</v>
      </c>
      <c r="U1618" s="73" t="str">
        <f>HYPERLINK(_xlfn.XLOOKUP(I1618,LEGEND!B:B,LEGEND!I:I))</f>
        <v>https://milwaukee-media-images.s3.amazonaws.com/hi/4932464921--Hero_1.jpg</v>
      </c>
      <c r="V1618" s="51" t="s">
        <v>11736</v>
      </c>
      <c r="W1618" s="63" t="s">
        <v>71</v>
      </c>
      <c r="X1618" s="64">
        <v>96</v>
      </c>
      <c r="Y1618" s="64">
        <v>78</v>
      </c>
      <c r="Z1618" s="64">
        <v>140</v>
      </c>
      <c r="AA1618" s="84">
        <v>0.114</v>
      </c>
      <c r="AB1618" s="85">
        <v>1</v>
      </c>
      <c r="AC1618" s="85">
        <v>1</v>
      </c>
    </row>
    <row r="1619" spans="1:29" ht="25.5">
      <c r="A1619" s="1"/>
      <c r="B1619" s="6" t="s">
        <v>8777</v>
      </c>
      <c r="C1619" s="6" t="s">
        <v>8778</v>
      </c>
      <c r="D1619" s="6" t="s">
        <v>8861</v>
      </c>
      <c r="E1619" s="49" t="s">
        <v>8862</v>
      </c>
      <c r="F1619" s="6" t="s">
        <v>8867</v>
      </c>
      <c r="G1619" s="6" t="s">
        <v>60</v>
      </c>
      <c r="H1619" s="6" t="s">
        <v>60</v>
      </c>
      <c r="I1619" s="60" t="s">
        <v>11737</v>
      </c>
      <c r="J1619" s="49" t="s">
        <v>11738</v>
      </c>
      <c r="K1619" s="6" t="s">
        <v>11739</v>
      </c>
      <c r="L1619" s="29">
        <f>IF($J$6="с учетом НДС",VLOOKUP(I1619,LEGEND!B:E,4,0)*(1-M1619),VLOOKUP(I1619,LEGEND!B:E,4,0)*(1-M1619)/1.2)</f>
        <v>2680</v>
      </c>
      <c r="M1619" s="57">
        <f>IF(AND(B1619&lt;&gt;"1_Электроинструмент",B1619&lt;&gt;"2_Садовая техника"),$J$5,IF($J$4&lt;=20%,$J$4,IFERROR(VLOOKUP(S1619,LEGEND!$L$2:$M$5,2,FALSE),$J$4)))</f>
        <v>0</v>
      </c>
      <c r="N1619" s="48" t="s">
        <v>60</v>
      </c>
      <c r="O1619" s="6" t="s">
        <v>60</v>
      </c>
      <c r="P1619" s="49" t="s">
        <v>66</v>
      </c>
      <c r="Q1619" s="49" t="s">
        <v>67</v>
      </c>
      <c r="R1619" s="6" t="s">
        <v>60</v>
      </c>
      <c r="S1619" s="49" t="s">
        <v>60</v>
      </c>
      <c r="T1619" s="73" t="str">
        <f>IF(_xlfn.XLOOKUP(I1619,LEGEND!B:B,LEGEND!H:H)&lt;&gt;"-",HYPERLINK(_xlfn.XLOOKUP(I1619,LEGEND!B:B,LEGEND!H:H),"link"),_xlfn.XLOOKUP(I1619,LEGEND!B:B,LEGEND!H:H))</f>
        <v>link</v>
      </c>
      <c r="U1619" s="73" t="str">
        <f>HYPERLINK(_xlfn.XLOOKUP(I1619,LEGEND!B:B,LEGEND!I:I))</f>
        <v>https://milwaukee-media-images.s3.amazonaws.com/hi/4932464925--Hero_1.jpg</v>
      </c>
      <c r="V1619" s="51" t="s">
        <v>11740</v>
      </c>
      <c r="W1619" s="63" t="s">
        <v>71</v>
      </c>
      <c r="X1619" s="64">
        <v>96</v>
      </c>
      <c r="Y1619" s="64">
        <v>78</v>
      </c>
      <c r="Z1619" s="64">
        <v>140</v>
      </c>
      <c r="AA1619" s="84">
        <v>0.25800000000000001</v>
      </c>
      <c r="AB1619" s="85">
        <v>1</v>
      </c>
      <c r="AC1619" s="85">
        <v>1</v>
      </c>
    </row>
    <row r="1620" spans="1:29" ht="25.5">
      <c r="A1620" s="1"/>
      <c r="B1620" s="6" t="s">
        <v>8777</v>
      </c>
      <c r="C1620" s="6" t="s">
        <v>8778</v>
      </c>
      <c r="D1620" s="6" t="s">
        <v>8861</v>
      </c>
      <c r="E1620" s="49" t="s">
        <v>8862</v>
      </c>
      <c r="F1620" s="6" t="s">
        <v>8867</v>
      </c>
      <c r="G1620" s="6" t="s">
        <v>60</v>
      </c>
      <c r="H1620" s="6" t="s">
        <v>60</v>
      </c>
      <c r="I1620" s="60" t="s">
        <v>11741</v>
      </c>
      <c r="J1620" s="49" t="s">
        <v>11742</v>
      </c>
      <c r="K1620" s="6" t="s">
        <v>11743</v>
      </c>
      <c r="L1620" s="29">
        <f>IF($J$6="с учетом НДС",VLOOKUP(I1620,LEGEND!B:E,4,0)*(1-M1620),VLOOKUP(I1620,LEGEND!B:E,4,0)*(1-M1620)/1.2)</f>
        <v>2680</v>
      </c>
      <c r="M1620" s="57">
        <f>IF(AND(B1620&lt;&gt;"1_Электроинструмент",B1620&lt;&gt;"2_Садовая техника"),$J$5,IF($J$4&lt;=20%,$J$4,IFERROR(VLOOKUP(S1620,LEGEND!$L$2:$M$5,2,FALSE),$J$4)))</f>
        <v>0</v>
      </c>
      <c r="N1620" s="48" t="s">
        <v>60</v>
      </c>
      <c r="O1620" s="6" t="s">
        <v>60</v>
      </c>
      <c r="P1620" s="49" t="s">
        <v>66</v>
      </c>
      <c r="Q1620" s="49" t="s">
        <v>67</v>
      </c>
      <c r="R1620" s="6" t="s">
        <v>60</v>
      </c>
      <c r="S1620" s="49" t="s">
        <v>60</v>
      </c>
      <c r="T1620" s="73" t="str">
        <f>IF(_xlfn.XLOOKUP(I1620,LEGEND!B:B,LEGEND!H:H)&lt;&gt;"-",HYPERLINK(_xlfn.XLOOKUP(I1620,LEGEND!B:B,LEGEND!H:H),"link"),_xlfn.XLOOKUP(I1620,LEGEND!B:B,LEGEND!H:H))</f>
        <v>link</v>
      </c>
      <c r="U1620" s="73" t="str">
        <f>HYPERLINK(_xlfn.XLOOKUP(I1620,LEGEND!B:B,LEGEND!I:I))</f>
        <v>https://milwaukee-media-images.s3.amazonaws.com/hi/49560233--Hero_1.jpg</v>
      </c>
      <c r="V1620" s="51" t="s">
        <v>11744</v>
      </c>
      <c r="W1620" s="63" t="s">
        <v>2403</v>
      </c>
      <c r="X1620" s="64">
        <v>150</v>
      </c>
      <c r="Y1620" s="64">
        <v>180</v>
      </c>
      <c r="Z1620" s="64">
        <v>55</v>
      </c>
      <c r="AA1620" s="84">
        <v>0.55700000000000005</v>
      </c>
      <c r="AB1620" s="85">
        <v>1</v>
      </c>
      <c r="AC1620" s="85">
        <v>1</v>
      </c>
    </row>
    <row r="1621" spans="1:29" ht="25.5">
      <c r="A1621" s="1"/>
      <c r="B1621" s="6" t="s">
        <v>8777</v>
      </c>
      <c r="C1621" s="6" t="s">
        <v>8778</v>
      </c>
      <c r="D1621" s="6" t="s">
        <v>8861</v>
      </c>
      <c r="E1621" s="49" t="s">
        <v>8862</v>
      </c>
      <c r="F1621" s="6" t="s">
        <v>8867</v>
      </c>
      <c r="G1621" s="6" t="s">
        <v>60</v>
      </c>
      <c r="H1621" s="6" t="s">
        <v>60</v>
      </c>
      <c r="I1621" s="60" t="s">
        <v>11745</v>
      </c>
      <c r="J1621" s="49" t="s">
        <v>11746</v>
      </c>
      <c r="K1621" s="6" t="s">
        <v>11747</v>
      </c>
      <c r="L1621" s="29">
        <f>IF($J$6="с учетом НДС",VLOOKUP(I1621,LEGEND!B:E,4,0)*(1-M1621),VLOOKUP(I1621,LEGEND!B:E,4,0)*(1-M1621)/1.2)</f>
        <v>2710</v>
      </c>
      <c r="M1621" s="57">
        <f>IF(AND(B1621&lt;&gt;"1_Электроинструмент",B1621&lt;&gt;"2_Садовая техника"),$J$5,IF($J$4&lt;=20%,$J$4,IFERROR(VLOOKUP(S1621,LEGEND!$L$2:$M$5,2,FALSE),$J$4)))</f>
        <v>0</v>
      </c>
      <c r="N1621" s="48" t="s">
        <v>60</v>
      </c>
      <c r="O1621" s="6" t="s">
        <v>60</v>
      </c>
      <c r="P1621" s="49" t="s">
        <v>66</v>
      </c>
      <c r="Q1621" s="49" t="s">
        <v>67</v>
      </c>
      <c r="R1621" s="6" t="s">
        <v>60</v>
      </c>
      <c r="S1621" s="49" t="s">
        <v>60</v>
      </c>
      <c r="T1621" s="73" t="str">
        <f>IF(_xlfn.XLOOKUP(I1621,LEGEND!B:B,LEGEND!H:H)&lt;&gt;"-",HYPERLINK(_xlfn.XLOOKUP(I1621,LEGEND!B:B,LEGEND!H:H),"link"),_xlfn.XLOOKUP(I1621,LEGEND!B:B,LEGEND!H:H))</f>
        <v>link</v>
      </c>
      <c r="U1621" s="73" t="str">
        <f>HYPERLINK(_xlfn.XLOOKUP(I1621,LEGEND!B:B,LEGEND!I:I))</f>
        <v>https://milwaukee-media-images.s3.amazonaws.com/hi/4932464922--Hero_1.jpg</v>
      </c>
      <c r="V1621" s="51" t="s">
        <v>11748</v>
      </c>
      <c r="W1621" s="63" t="s">
        <v>71</v>
      </c>
      <c r="X1621" s="64">
        <v>96</v>
      </c>
      <c r="Y1621" s="64">
        <v>78</v>
      </c>
      <c r="Z1621" s="64">
        <v>140</v>
      </c>
      <c r="AA1621" s="84">
        <v>0.16800000000000001</v>
      </c>
      <c r="AB1621" s="85">
        <v>1</v>
      </c>
      <c r="AC1621" s="85">
        <v>1</v>
      </c>
    </row>
    <row r="1622" spans="1:29" ht="25.5">
      <c r="A1622" s="1"/>
      <c r="B1622" s="6" t="s">
        <v>8777</v>
      </c>
      <c r="C1622" s="6" t="s">
        <v>8778</v>
      </c>
      <c r="D1622" s="6" t="s">
        <v>8861</v>
      </c>
      <c r="E1622" s="49" t="s">
        <v>8862</v>
      </c>
      <c r="F1622" s="6" t="s">
        <v>8867</v>
      </c>
      <c r="G1622" s="6" t="s">
        <v>60</v>
      </c>
      <c r="H1622" s="6" t="s">
        <v>60</v>
      </c>
      <c r="I1622" s="60" t="s">
        <v>24048</v>
      </c>
      <c r="J1622" s="49" t="s">
        <v>24049</v>
      </c>
      <c r="K1622" s="6" t="s">
        <v>24050</v>
      </c>
      <c r="L1622" s="29">
        <f>IF($J$6="с учетом НДС",VLOOKUP(I1622,LEGEND!B:E,4,0)*(1-M1622),VLOOKUP(I1622,LEGEND!B:E,4,0)*(1-M1622)/1.2)</f>
        <v>2760</v>
      </c>
      <c r="M1622" s="57">
        <f>IF(AND(B1622&lt;&gt;"1_Электроинструмент",B1622&lt;&gt;"2_Садовая техника"),$J$5,IF($J$4&lt;=20%,$J$4,IFERROR(VLOOKUP(S1622,LEGEND!$L$2:$M$5,2,FALSE),$J$4)))</f>
        <v>0</v>
      </c>
      <c r="N1622" s="48" t="s">
        <v>60</v>
      </c>
      <c r="O1622" s="6" t="s">
        <v>42</v>
      </c>
      <c r="P1622" s="49" t="s">
        <v>66</v>
      </c>
      <c r="Q1622" s="49" t="s">
        <v>67</v>
      </c>
      <c r="R1622" s="6" t="s">
        <v>60</v>
      </c>
      <c r="S1622" s="49" t="s">
        <v>60</v>
      </c>
      <c r="T1622" s="73" t="str">
        <f>IF(_xlfn.XLOOKUP(I1622,LEGEND!B:B,LEGEND!H:H)&lt;&gt;"-",HYPERLINK(_xlfn.XLOOKUP(I1622,LEGEND!B:B,LEGEND!H:H),"link"),_xlfn.XLOOKUP(I1622,LEGEND!B:B,LEGEND!H:H))</f>
        <v>link</v>
      </c>
      <c r="U1622" s="73" t="str">
        <f>HYPERLINK(_xlfn.XLOOKUP(I1622,LEGEND!B:B,LEGEND!I:I))</f>
        <v>-</v>
      </c>
      <c r="V1622" s="51" t="s">
        <v>24051</v>
      </c>
      <c r="W1622" s="63" t="s">
        <v>2403</v>
      </c>
      <c r="X1622" s="64">
        <v>155</v>
      </c>
      <c r="Y1622" s="64">
        <v>178</v>
      </c>
      <c r="Z1622" s="64">
        <v>59</v>
      </c>
      <c r="AA1622" s="84">
        <v>0.56799999999999995</v>
      </c>
      <c r="AB1622" s="85">
        <v>1</v>
      </c>
      <c r="AC1622" s="85">
        <v>1</v>
      </c>
    </row>
    <row r="1623" spans="1:29" ht="25.5">
      <c r="A1623" s="1"/>
      <c r="B1623" s="6" t="s">
        <v>8777</v>
      </c>
      <c r="C1623" s="6" t="s">
        <v>8778</v>
      </c>
      <c r="D1623" s="6" t="s">
        <v>8861</v>
      </c>
      <c r="E1623" s="49" t="s">
        <v>8862</v>
      </c>
      <c r="F1623" s="6" t="s">
        <v>8867</v>
      </c>
      <c r="G1623" s="6" t="s">
        <v>60</v>
      </c>
      <c r="H1623" s="6" t="s">
        <v>60</v>
      </c>
      <c r="I1623" s="60" t="s">
        <v>11749</v>
      </c>
      <c r="J1623" s="49" t="s">
        <v>11750</v>
      </c>
      <c r="K1623" s="6" t="s">
        <v>11751</v>
      </c>
      <c r="L1623" s="29">
        <f>IF($J$6="с учетом НДС",VLOOKUP(I1623,LEGEND!B:E,4,0)*(1-M1623),VLOOKUP(I1623,LEGEND!B:E,4,0)*(1-M1623)/1.2)</f>
        <v>2770</v>
      </c>
      <c r="M1623" s="57">
        <f>IF(AND(B1623&lt;&gt;"1_Электроинструмент",B1623&lt;&gt;"2_Садовая техника"),$J$5,IF($J$4&lt;=20%,$J$4,IFERROR(VLOOKUP(S1623,LEGEND!$L$2:$M$5,2,FALSE),$J$4)))</f>
        <v>0</v>
      </c>
      <c r="N1623" s="48" t="s">
        <v>60</v>
      </c>
      <c r="O1623" s="6" t="s">
        <v>60</v>
      </c>
      <c r="P1623" s="49" t="s">
        <v>66</v>
      </c>
      <c r="Q1623" s="49" t="s">
        <v>67</v>
      </c>
      <c r="R1623" s="6" t="s">
        <v>60</v>
      </c>
      <c r="S1623" s="49" t="s">
        <v>60</v>
      </c>
      <c r="T1623" s="73" t="str">
        <f>IF(_xlfn.XLOOKUP(I1623,LEGEND!B:B,LEGEND!H:H)&lt;&gt;"-",HYPERLINK(_xlfn.XLOOKUP(I1623,LEGEND!B:B,LEGEND!H:H),"link"),_xlfn.XLOOKUP(I1623,LEGEND!B:B,LEGEND!H:H))</f>
        <v>link</v>
      </c>
      <c r="U1623" s="73" t="str">
        <f>HYPERLINK(_xlfn.XLOOKUP(I1623,LEGEND!B:B,LEGEND!I:I))</f>
        <v>https://milwaukee-media-images.s3.amazonaws.com/hi/4932464928--Hero_1.jpg</v>
      </c>
      <c r="V1623" s="51" t="s">
        <v>11752</v>
      </c>
      <c r="W1623" s="63" t="s">
        <v>71</v>
      </c>
      <c r="X1623" s="64">
        <v>103</v>
      </c>
      <c r="Y1623" s="64">
        <v>74</v>
      </c>
      <c r="Z1623" s="64">
        <v>163</v>
      </c>
      <c r="AA1623" s="84">
        <v>0.35599999999999998</v>
      </c>
      <c r="AB1623" s="85">
        <v>1</v>
      </c>
      <c r="AC1623" s="85">
        <v>1</v>
      </c>
    </row>
    <row r="1624" spans="1:29" ht="25.5">
      <c r="A1624" s="1"/>
      <c r="B1624" s="6" t="s">
        <v>8777</v>
      </c>
      <c r="C1624" s="6" t="s">
        <v>8778</v>
      </c>
      <c r="D1624" s="6" t="s">
        <v>8861</v>
      </c>
      <c r="E1624" s="49" t="s">
        <v>8862</v>
      </c>
      <c r="F1624" s="6" t="s">
        <v>8867</v>
      </c>
      <c r="G1624" s="6" t="s">
        <v>60</v>
      </c>
      <c r="H1624" s="6" t="s">
        <v>60</v>
      </c>
      <c r="I1624" s="60" t="s">
        <v>11753</v>
      </c>
      <c r="J1624" s="49" t="s">
        <v>11754</v>
      </c>
      <c r="K1624" s="6" t="s">
        <v>11755</v>
      </c>
      <c r="L1624" s="29">
        <f>IF($J$6="с учетом НДС",VLOOKUP(I1624,LEGEND!B:E,4,0)*(1-M1624),VLOOKUP(I1624,LEGEND!B:E,4,0)*(1-M1624)/1.2)</f>
        <v>2830</v>
      </c>
      <c r="M1624" s="57">
        <f>IF(AND(B1624&lt;&gt;"1_Электроинструмент",B1624&lt;&gt;"2_Садовая техника"),$J$5,IF($J$4&lt;=20%,$J$4,IFERROR(VLOOKUP(S1624,LEGEND!$L$2:$M$5,2,FALSE),$J$4)))</f>
        <v>0</v>
      </c>
      <c r="N1624" s="48" t="s">
        <v>60</v>
      </c>
      <c r="O1624" s="6" t="s">
        <v>60</v>
      </c>
      <c r="P1624" s="49" t="s">
        <v>66</v>
      </c>
      <c r="Q1624" s="49" t="s">
        <v>67</v>
      </c>
      <c r="R1624" s="6" t="s">
        <v>60</v>
      </c>
      <c r="S1624" s="49" t="s">
        <v>60</v>
      </c>
      <c r="T1624" s="73" t="str">
        <f>IF(_xlfn.XLOOKUP(I1624,LEGEND!B:B,LEGEND!H:H)&lt;&gt;"-",HYPERLINK(_xlfn.XLOOKUP(I1624,LEGEND!B:B,LEGEND!H:H),"link"),_xlfn.XLOOKUP(I1624,LEGEND!B:B,LEGEND!H:H))</f>
        <v>link</v>
      </c>
      <c r="U1624" s="73" t="str">
        <f>HYPERLINK(_xlfn.XLOOKUP(I1624,LEGEND!B:B,LEGEND!I:I))</f>
        <v>https://milwaukee-media-images.s3.amazonaws.com/hi/49560237--Hero_1.jpg</v>
      </c>
      <c r="V1624" s="51" t="s">
        <v>11756</v>
      </c>
      <c r="W1624" s="63" t="s">
        <v>2403</v>
      </c>
      <c r="X1624" s="64">
        <v>155</v>
      </c>
      <c r="Y1624" s="64">
        <v>180</v>
      </c>
      <c r="Z1624" s="64">
        <v>55</v>
      </c>
      <c r="AA1624" s="84">
        <v>0.65800000000000003</v>
      </c>
      <c r="AB1624" s="85">
        <v>1</v>
      </c>
      <c r="AC1624" s="85">
        <v>1</v>
      </c>
    </row>
    <row r="1625" spans="1:29" ht="25.5">
      <c r="A1625" s="1"/>
      <c r="B1625" s="6" t="s">
        <v>8777</v>
      </c>
      <c r="C1625" s="6" t="s">
        <v>8778</v>
      </c>
      <c r="D1625" s="6" t="s">
        <v>8861</v>
      </c>
      <c r="E1625" s="49" t="s">
        <v>8862</v>
      </c>
      <c r="F1625" s="6" t="s">
        <v>8867</v>
      </c>
      <c r="G1625" s="6" t="s">
        <v>60</v>
      </c>
      <c r="H1625" s="6" t="s">
        <v>60</v>
      </c>
      <c r="I1625" s="60" t="s">
        <v>11757</v>
      </c>
      <c r="J1625" s="49" t="s">
        <v>11758</v>
      </c>
      <c r="K1625" s="6" t="s">
        <v>11759</v>
      </c>
      <c r="L1625" s="29">
        <f>IF($J$6="с учетом НДС",VLOOKUP(I1625,LEGEND!B:E,4,0)*(1-M1625),VLOOKUP(I1625,LEGEND!B:E,4,0)*(1-M1625)/1.2)</f>
        <v>2830</v>
      </c>
      <c r="M1625" s="57">
        <f>IF(AND(B1625&lt;&gt;"1_Электроинструмент",B1625&lt;&gt;"2_Садовая техника"),$J$5,IF($J$4&lt;=20%,$J$4,IFERROR(VLOOKUP(S1625,LEGEND!$L$2:$M$5,2,FALSE),$J$4)))</f>
        <v>0</v>
      </c>
      <c r="N1625" s="48" t="s">
        <v>60</v>
      </c>
      <c r="O1625" s="6" t="s">
        <v>60</v>
      </c>
      <c r="P1625" s="49" t="s">
        <v>66</v>
      </c>
      <c r="Q1625" s="49" t="s">
        <v>67</v>
      </c>
      <c r="R1625" s="6" t="s">
        <v>60</v>
      </c>
      <c r="S1625" s="49" t="s">
        <v>60</v>
      </c>
      <c r="T1625" s="73" t="str">
        <f>IF(_xlfn.XLOOKUP(I1625,LEGEND!B:B,LEGEND!H:H)&lt;&gt;"-",HYPERLINK(_xlfn.XLOOKUP(I1625,LEGEND!B:B,LEGEND!H:H),"link"),_xlfn.XLOOKUP(I1625,LEGEND!B:B,LEGEND!H:H))</f>
        <v>link</v>
      </c>
      <c r="U1625" s="73" t="str">
        <f>HYPERLINK(_xlfn.XLOOKUP(I1625,LEGEND!B:B,LEGEND!I:I))</f>
        <v>https://milwaukee-media-images.s3.amazonaws.com/hi/49560717--Hero_1.jpg</v>
      </c>
      <c r="V1625" s="51" t="s">
        <v>11760</v>
      </c>
      <c r="W1625" s="63" t="s">
        <v>2403</v>
      </c>
      <c r="X1625" s="64">
        <v>100</v>
      </c>
      <c r="Y1625" s="64">
        <v>80</v>
      </c>
      <c r="Z1625" s="64">
        <v>55</v>
      </c>
      <c r="AA1625" s="84">
        <v>0.106</v>
      </c>
      <c r="AB1625" s="85">
        <v>1</v>
      </c>
      <c r="AC1625" s="85">
        <v>1</v>
      </c>
    </row>
    <row r="1626" spans="1:29" ht="25.5">
      <c r="A1626" s="1"/>
      <c r="B1626" s="6" t="s">
        <v>8777</v>
      </c>
      <c r="C1626" s="6" t="s">
        <v>8778</v>
      </c>
      <c r="D1626" s="6" t="s">
        <v>8861</v>
      </c>
      <c r="E1626" s="49" t="s">
        <v>8862</v>
      </c>
      <c r="F1626" s="6" t="s">
        <v>8867</v>
      </c>
      <c r="G1626" s="6" t="s">
        <v>60</v>
      </c>
      <c r="H1626" s="6" t="s">
        <v>60</v>
      </c>
      <c r="I1626" s="60" t="s">
        <v>9177</v>
      </c>
      <c r="J1626" s="49" t="s">
        <v>9178</v>
      </c>
      <c r="K1626" s="6" t="s">
        <v>9179</v>
      </c>
      <c r="L1626" s="29">
        <f>IF($J$6="с учетом НДС",VLOOKUP(I1626,LEGEND!B:E,4,0)*(1-M1626),VLOOKUP(I1626,LEGEND!B:E,4,0)*(1-M1626)/1.2)</f>
        <v>2840</v>
      </c>
      <c r="M1626" s="57">
        <f>IF(AND(B1626&lt;&gt;"1_Электроинструмент",B1626&lt;&gt;"2_Садовая техника"),$J$5,IF($J$4&lt;=20%,$J$4,IFERROR(VLOOKUP(S1626,LEGEND!$L$2:$M$5,2,FALSE),$J$4)))</f>
        <v>0</v>
      </c>
      <c r="N1626" s="48" t="s">
        <v>60</v>
      </c>
      <c r="O1626" s="6" t="s">
        <v>42</v>
      </c>
      <c r="P1626" s="49" t="s">
        <v>66</v>
      </c>
      <c r="Q1626" s="49" t="s">
        <v>473</v>
      </c>
      <c r="R1626" s="6" t="s">
        <v>60</v>
      </c>
      <c r="S1626" s="49" t="s">
        <v>60</v>
      </c>
      <c r="T1626" s="73" t="str">
        <f>IF(_xlfn.XLOOKUP(I1626,LEGEND!B:B,LEGEND!H:H)&lt;&gt;"-",HYPERLINK(_xlfn.XLOOKUP(I1626,LEGEND!B:B,LEGEND!H:H),"link"),_xlfn.XLOOKUP(I1626,LEGEND!B:B,LEGEND!H:H))</f>
        <v>-</v>
      </c>
      <c r="U1626" s="73" t="str">
        <f>HYPERLINK(_xlfn.XLOOKUP(I1626,LEGEND!B:B,LEGEND!I:I))</f>
        <v>-</v>
      </c>
      <c r="V1626" s="51" t="s">
        <v>9180</v>
      </c>
      <c r="W1626" s="63" t="s">
        <v>2403</v>
      </c>
      <c r="X1626" s="64">
        <v>75</v>
      </c>
      <c r="Y1626" s="64">
        <v>105</v>
      </c>
      <c r="Z1626" s="64">
        <v>56</v>
      </c>
      <c r="AA1626" s="84">
        <v>0.3</v>
      </c>
      <c r="AB1626" s="85">
        <v>1</v>
      </c>
      <c r="AC1626" s="85">
        <v>1</v>
      </c>
    </row>
    <row r="1627" spans="1:29" ht="25.5">
      <c r="A1627" s="1"/>
      <c r="B1627" s="6" t="s">
        <v>8777</v>
      </c>
      <c r="C1627" s="6" t="s">
        <v>8778</v>
      </c>
      <c r="D1627" s="6" t="s">
        <v>8861</v>
      </c>
      <c r="E1627" s="49" t="s">
        <v>8862</v>
      </c>
      <c r="F1627" s="6" t="s">
        <v>8867</v>
      </c>
      <c r="G1627" s="6" t="s">
        <v>60</v>
      </c>
      <c r="H1627" s="6" t="s">
        <v>60</v>
      </c>
      <c r="I1627" s="60" t="s">
        <v>11761</v>
      </c>
      <c r="J1627" s="49" t="s">
        <v>11762</v>
      </c>
      <c r="K1627" s="6" t="s">
        <v>11763</v>
      </c>
      <c r="L1627" s="29">
        <f>IF($J$6="с учетом НДС",VLOOKUP(I1627,LEGEND!B:E,4,0)*(1-M1627),VLOOKUP(I1627,LEGEND!B:E,4,0)*(1-M1627)/1.2)</f>
        <v>2890</v>
      </c>
      <c r="M1627" s="57">
        <f>IF(AND(B1627&lt;&gt;"1_Электроинструмент",B1627&lt;&gt;"2_Садовая техника"),$J$5,IF($J$4&lt;=20%,$J$4,IFERROR(VLOOKUP(S1627,LEGEND!$L$2:$M$5,2,FALSE),$J$4)))</f>
        <v>0</v>
      </c>
      <c r="N1627" s="48" t="s">
        <v>60</v>
      </c>
      <c r="O1627" s="6" t="s">
        <v>60</v>
      </c>
      <c r="P1627" s="49" t="s">
        <v>66</v>
      </c>
      <c r="Q1627" s="49" t="s">
        <v>67</v>
      </c>
      <c r="R1627" s="6" t="s">
        <v>60</v>
      </c>
      <c r="S1627" s="49" t="s">
        <v>60</v>
      </c>
      <c r="T1627" s="73" t="str">
        <f>IF(_xlfn.XLOOKUP(I1627,LEGEND!B:B,LEGEND!H:H)&lt;&gt;"-",HYPERLINK(_xlfn.XLOOKUP(I1627,LEGEND!B:B,LEGEND!H:H),"link"),_xlfn.XLOOKUP(I1627,LEGEND!B:B,LEGEND!H:H))</f>
        <v>link</v>
      </c>
      <c r="U1627" s="73" t="str">
        <f>HYPERLINK(_xlfn.XLOOKUP(I1627,LEGEND!B:B,LEGEND!I:I))</f>
        <v>https://milwaukee-media-images.s3.amazonaws.com/hi/4932464929--Hero_1.jpg</v>
      </c>
      <c r="V1627" s="51" t="s">
        <v>11764</v>
      </c>
      <c r="W1627" s="63" t="s">
        <v>71</v>
      </c>
      <c r="X1627" s="64">
        <v>103</v>
      </c>
      <c r="Y1627" s="64">
        <v>74</v>
      </c>
      <c r="Z1627" s="64">
        <v>163</v>
      </c>
      <c r="AA1627" s="84">
        <v>0.38200000000000001</v>
      </c>
      <c r="AB1627" s="85">
        <v>1</v>
      </c>
      <c r="AC1627" s="85">
        <v>1</v>
      </c>
    </row>
    <row r="1628" spans="1:29" ht="25.5">
      <c r="A1628" s="1"/>
      <c r="B1628" s="6" t="s">
        <v>8777</v>
      </c>
      <c r="C1628" s="6" t="s">
        <v>8778</v>
      </c>
      <c r="D1628" s="6" t="s">
        <v>8861</v>
      </c>
      <c r="E1628" s="49" t="s">
        <v>8862</v>
      </c>
      <c r="F1628" s="6" t="s">
        <v>8867</v>
      </c>
      <c r="G1628" s="6" t="s">
        <v>60</v>
      </c>
      <c r="H1628" s="6" t="s">
        <v>60</v>
      </c>
      <c r="I1628" s="60" t="s">
        <v>11765</v>
      </c>
      <c r="J1628" s="49" t="s">
        <v>11766</v>
      </c>
      <c r="K1628" s="6" t="s">
        <v>11767</v>
      </c>
      <c r="L1628" s="29">
        <f>IF($J$6="с учетом НДС",VLOOKUP(I1628,LEGEND!B:E,4,0)*(1-M1628),VLOOKUP(I1628,LEGEND!B:E,4,0)*(1-M1628)/1.2)</f>
        <v>2890</v>
      </c>
      <c r="M1628" s="57">
        <f>IF(AND(B1628&lt;&gt;"1_Электроинструмент",B1628&lt;&gt;"2_Садовая техника"),$J$5,IF($J$4&lt;=20%,$J$4,IFERROR(VLOOKUP(S1628,LEGEND!$L$2:$M$5,2,FALSE),$J$4)))</f>
        <v>0</v>
      </c>
      <c r="N1628" s="48" t="s">
        <v>60</v>
      </c>
      <c r="O1628" s="6" t="s">
        <v>60</v>
      </c>
      <c r="P1628" s="49" t="s">
        <v>66</v>
      </c>
      <c r="Q1628" s="49" t="s">
        <v>67</v>
      </c>
      <c r="R1628" s="6" t="s">
        <v>60</v>
      </c>
      <c r="S1628" s="49" t="s">
        <v>60</v>
      </c>
      <c r="T1628" s="73" t="str">
        <f>IF(_xlfn.XLOOKUP(I1628,LEGEND!B:B,LEGEND!H:H)&lt;&gt;"-",HYPERLINK(_xlfn.XLOOKUP(I1628,LEGEND!B:B,LEGEND!H:H),"link"),_xlfn.XLOOKUP(I1628,LEGEND!B:B,LEGEND!H:H))</f>
        <v>link</v>
      </c>
      <c r="U1628" s="73" t="str">
        <f>HYPERLINK(_xlfn.XLOOKUP(I1628,LEGEND!B:B,LEGEND!I:I))</f>
        <v>https://milwaukee-media-images.s3.amazonaws.com/hi/4932464930--Hero_1.jpg</v>
      </c>
      <c r="V1628" s="51" t="s">
        <v>11768</v>
      </c>
      <c r="W1628" s="63" t="s">
        <v>71</v>
      </c>
      <c r="X1628" s="64">
        <v>103</v>
      </c>
      <c r="Y1628" s="64">
        <v>74</v>
      </c>
      <c r="Z1628" s="64">
        <v>163</v>
      </c>
      <c r="AA1628" s="84">
        <v>0.39600000000000002</v>
      </c>
      <c r="AB1628" s="85">
        <v>1</v>
      </c>
      <c r="AC1628" s="85">
        <v>1</v>
      </c>
    </row>
    <row r="1629" spans="1:29" ht="25.5">
      <c r="A1629" s="1"/>
      <c r="B1629" s="6" t="s">
        <v>8777</v>
      </c>
      <c r="C1629" s="6" t="s">
        <v>8778</v>
      </c>
      <c r="D1629" s="6" t="s">
        <v>8861</v>
      </c>
      <c r="E1629" s="49" t="s">
        <v>8862</v>
      </c>
      <c r="F1629" s="6" t="s">
        <v>8867</v>
      </c>
      <c r="G1629" s="6" t="s">
        <v>60</v>
      </c>
      <c r="H1629" s="6" t="s">
        <v>60</v>
      </c>
      <c r="I1629" s="60" t="s">
        <v>11769</v>
      </c>
      <c r="J1629" s="49" t="s">
        <v>11770</v>
      </c>
      <c r="K1629" s="6" t="s">
        <v>11771</v>
      </c>
      <c r="L1629" s="29">
        <f>IF($J$6="с учетом НДС",VLOOKUP(I1629,LEGEND!B:E,4,0)*(1-M1629),VLOOKUP(I1629,LEGEND!B:E,4,0)*(1-M1629)/1.2)</f>
        <v>2960</v>
      </c>
      <c r="M1629" s="57">
        <f>IF(AND(B1629&lt;&gt;"1_Электроинструмент",B1629&lt;&gt;"2_Садовая техника"),$J$5,IF($J$4&lt;=20%,$J$4,IFERROR(VLOOKUP(S1629,LEGEND!$L$2:$M$5,2,FALSE),$J$4)))</f>
        <v>0</v>
      </c>
      <c r="N1629" s="48" t="s">
        <v>60</v>
      </c>
      <c r="O1629" s="6" t="s">
        <v>60</v>
      </c>
      <c r="P1629" s="49" t="s">
        <v>66</v>
      </c>
      <c r="Q1629" s="49" t="s">
        <v>67</v>
      </c>
      <c r="R1629" s="6" t="s">
        <v>60</v>
      </c>
      <c r="S1629" s="49" t="s">
        <v>60</v>
      </c>
      <c r="T1629" s="73" t="str">
        <f>IF(_xlfn.XLOOKUP(I1629,LEGEND!B:B,LEGEND!H:H)&lt;&gt;"-",HYPERLINK(_xlfn.XLOOKUP(I1629,LEGEND!B:B,LEGEND!H:H),"link"),_xlfn.XLOOKUP(I1629,LEGEND!B:B,LEGEND!H:H))</f>
        <v>link</v>
      </c>
      <c r="U1629" s="73" t="str">
        <f>HYPERLINK(_xlfn.XLOOKUP(I1629,LEGEND!B:B,LEGEND!I:I))</f>
        <v>https://milwaukee-media-images.s3.amazonaws.com/hi/49560719--Hero_1.jpg</v>
      </c>
      <c r="V1629" s="51" t="s">
        <v>11772</v>
      </c>
      <c r="W1629" s="63" t="s">
        <v>2403</v>
      </c>
      <c r="X1629" s="64">
        <v>55</v>
      </c>
      <c r="Y1629" s="64">
        <v>78</v>
      </c>
      <c r="Z1629" s="64">
        <v>103</v>
      </c>
      <c r="AA1629" s="84">
        <v>0.11799999999999999</v>
      </c>
      <c r="AB1629" s="85">
        <v>1</v>
      </c>
      <c r="AC1629" s="85">
        <v>1</v>
      </c>
    </row>
    <row r="1630" spans="1:29" ht="25.5">
      <c r="A1630" s="1"/>
      <c r="B1630" s="6" t="s">
        <v>8777</v>
      </c>
      <c r="C1630" s="6" t="s">
        <v>8778</v>
      </c>
      <c r="D1630" s="6" t="s">
        <v>8861</v>
      </c>
      <c r="E1630" s="49" t="s">
        <v>8862</v>
      </c>
      <c r="F1630" s="6" t="s">
        <v>8867</v>
      </c>
      <c r="G1630" s="6" t="s">
        <v>60</v>
      </c>
      <c r="H1630" s="6" t="s">
        <v>60</v>
      </c>
      <c r="I1630" s="60" t="s">
        <v>11773</v>
      </c>
      <c r="J1630" s="49" t="s">
        <v>11774</v>
      </c>
      <c r="K1630" s="6" t="s">
        <v>11775</v>
      </c>
      <c r="L1630" s="29">
        <f>IF($J$6="с учетом НДС",VLOOKUP(I1630,LEGEND!B:E,4,0)*(1-M1630),VLOOKUP(I1630,LEGEND!B:E,4,0)*(1-M1630)/1.2)</f>
        <v>2980</v>
      </c>
      <c r="M1630" s="57">
        <f>IF(AND(B1630&lt;&gt;"1_Электроинструмент",B1630&lt;&gt;"2_Садовая техника"),$J$5,IF($J$4&lt;=20%,$J$4,IFERROR(VLOOKUP(S1630,LEGEND!$L$2:$M$5,2,FALSE),$J$4)))</f>
        <v>0</v>
      </c>
      <c r="N1630" s="48" t="s">
        <v>60</v>
      </c>
      <c r="O1630" s="6" t="s">
        <v>60</v>
      </c>
      <c r="P1630" s="49" t="s">
        <v>66</v>
      </c>
      <c r="Q1630" s="49" t="s">
        <v>67</v>
      </c>
      <c r="R1630" s="6" t="s">
        <v>60</v>
      </c>
      <c r="S1630" s="49" t="s">
        <v>60</v>
      </c>
      <c r="T1630" s="73" t="str">
        <f>IF(_xlfn.XLOOKUP(I1630,LEGEND!B:B,LEGEND!H:H)&lt;&gt;"-",HYPERLINK(_xlfn.XLOOKUP(I1630,LEGEND!B:B,LEGEND!H:H),"link"),_xlfn.XLOOKUP(I1630,LEGEND!B:B,LEGEND!H:H))</f>
        <v>link</v>
      </c>
      <c r="U1630" s="73" t="str">
        <f>HYPERLINK(_xlfn.XLOOKUP(I1630,LEGEND!B:B,LEGEND!I:I))</f>
        <v>https://milwaukee-media-images.s3.amazonaws.com/hi/49560243--Hero_1.jpg</v>
      </c>
      <c r="V1630" s="51" t="s">
        <v>11776</v>
      </c>
      <c r="W1630" s="63" t="s">
        <v>2403</v>
      </c>
      <c r="X1630" s="64">
        <v>180</v>
      </c>
      <c r="Y1630" s="64">
        <v>205</v>
      </c>
      <c r="Z1630" s="64">
        <v>60</v>
      </c>
      <c r="AA1630" s="84">
        <v>0.75800000000000001</v>
      </c>
      <c r="AB1630" s="85">
        <v>1</v>
      </c>
      <c r="AC1630" s="85">
        <v>1</v>
      </c>
    </row>
    <row r="1631" spans="1:29" ht="25.5">
      <c r="A1631" s="1"/>
      <c r="B1631" s="6" t="s">
        <v>8777</v>
      </c>
      <c r="C1631" s="6" t="s">
        <v>8778</v>
      </c>
      <c r="D1631" s="6" t="s">
        <v>8861</v>
      </c>
      <c r="E1631" s="49" t="s">
        <v>8862</v>
      </c>
      <c r="F1631" s="6" t="s">
        <v>8867</v>
      </c>
      <c r="G1631" s="6" t="s">
        <v>60</v>
      </c>
      <c r="H1631" s="6" t="s">
        <v>60</v>
      </c>
      <c r="I1631" s="60" t="s">
        <v>11777</v>
      </c>
      <c r="J1631" s="49" t="s">
        <v>11778</v>
      </c>
      <c r="K1631" s="6" t="s">
        <v>11779</v>
      </c>
      <c r="L1631" s="29">
        <f>IF($J$6="с учетом НДС",VLOOKUP(I1631,LEGEND!B:E,4,0)*(1-M1631),VLOOKUP(I1631,LEGEND!B:E,4,0)*(1-M1631)/1.2)</f>
        <v>3010</v>
      </c>
      <c r="M1631" s="57">
        <f>IF(AND(B1631&lt;&gt;"1_Электроинструмент",B1631&lt;&gt;"2_Садовая техника"),$J$5,IF($J$4&lt;=20%,$J$4,IFERROR(VLOOKUP(S1631,LEGEND!$L$2:$M$5,2,FALSE),$J$4)))</f>
        <v>0</v>
      </c>
      <c r="N1631" s="48" t="s">
        <v>60</v>
      </c>
      <c r="O1631" s="6" t="s">
        <v>60</v>
      </c>
      <c r="P1631" s="49" t="s">
        <v>66</v>
      </c>
      <c r="Q1631" s="49" t="s">
        <v>67</v>
      </c>
      <c r="R1631" s="6" t="s">
        <v>60</v>
      </c>
      <c r="S1631" s="49" t="s">
        <v>60</v>
      </c>
      <c r="T1631" s="73" t="str">
        <f>IF(_xlfn.XLOOKUP(I1631,LEGEND!B:B,LEGEND!H:H)&lt;&gt;"-",HYPERLINK(_xlfn.XLOOKUP(I1631,LEGEND!B:B,LEGEND!H:H),"link"),_xlfn.XLOOKUP(I1631,LEGEND!B:B,LEGEND!H:H))</f>
        <v>link</v>
      </c>
      <c r="U1631" s="73" t="str">
        <f>HYPERLINK(_xlfn.XLOOKUP(I1631,LEGEND!B:B,LEGEND!I:I))</f>
        <v>https://milwaukee-media-images.s3.amazonaws.com/hi/49560720--Hero_1.jpg</v>
      </c>
      <c r="V1631" s="51" t="s">
        <v>11780</v>
      </c>
      <c r="W1631" s="63" t="s">
        <v>2403</v>
      </c>
      <c r="X1631" s="64">
        <v>80</v>
      </c>
      <c r="Y1631" s="64">
        <v>102</v>
      </c>
      <c r="Z1631" s="64">
        <v>60</v>
      </c>
      <c r="AA1631" s="84">
        <v>0.13400000000000001</v>
      </c>
      <c r="AB1631" s="85">
        <v>1</v>
      </c>
      <c r="AC1631" s="85">
        <v>1</v>
      </c>
    </row>
    <row r="1632" spans="1:29" ht="25.5">
      <c r="A1632" s="1"/>
      <c r="B1632" s="6" t="s">
        <v>8777</v>
      </c>
      <c r="C1632" s="6" t="s">
        <v>8778</v>
      </c>
      <c r="D1632" s="6" t="s">
        <v>8861</v>
      </c>
      <c r="E1632" s="49" t="s">
        <v>8862</v>
      </c>
      <c r="F1632" s="6" t="s">
        <v>8867</v>
      </c>
      <c r="G1632" s="6" t="s">
        <v>60</v>
      </c>
      <c r="H1632" s="6" t="s">
        <v>60</v>
      </c>
      <c r="I1632" s="60" t="s">
        <v>11781</v>
      </c>
      <c r="J1632" s="49" t="s">
        <v>11782</v>
      </c>
      <c r="K1632" s="6" t="s">
        <v>11783</v>
      </c>
      <c r="L1632" s="29">
        <f>IF($J$6="с учетом НДС",VLOOKUP(I1632,LEGEND!B:E,4,0)*(1-M1632),VLOOKUP(I1632,LEGEND!B:E,4,0)*(1-M1632)/1.2)</f>
        <v>3080</v>
      </c>
      <c r="M1632" s="57">
        <f>IF(AND(B1632&lt;&gt;"1_Электроинструмент",B1632&lt;&gt;"2_Садовая техника"),$J$5,IF($J$4&lt;=20%,$J$4,IFERROR(VLOOKUP(S1632,LEGEND!$L$2:$M$5,2,FALSE),$J$4)))</f>
        <v>0</v>
      </c>
      <c r="N1632" s="48" t="s">
        <v>60</v>
      </c>
      <c r="O1632" s="6" t="s">
        <v>60</v>
      </c>
      <c r="P1632" s="49" t="s">
        <v>66</v>
      </c>
      <c r="Q1632" s="49" t="s">
        <v>67</v>
      </c>
      <c r="R1632" s="6" t="s">
        <v>60</v>
      </c>
      <c r="S1632" s="49" t="s">
        <v>60</v>
      </c>
      <c r="T1632" s="73" t="str">
        <f>IF(_xlfn.XLOOKUP(I1632,LEGEND!B:B,LEGEND!H:H)&lt;&gt;"-",HYPERLINK(_xlfn.XLOOKUP(I1632,LEGEND!B:B,LEGEND!H:H),"link"),_xlfn.XLOOKUP(I1632,LEGEND!B:B,LEGEND!H:H))</f>
        <v>link</v>
      </c>
      <c r="U1632" s="73" t="str">
        <f>HYPERLINK(_xlfn.XLOOKUP(I1632,LEGEND!B:B,LEGEND!I:I))</f>
        <v>https://milwaukee-media-images.s3.amazonaws.com/hi/4932464931--Hero_1.jpg</v>
      </c>
      <c r="V1632" s="51" t="s">
        <v>11784</v>
      </c>
      <c r="W1632" s="63" t="s">
        <v>71</v>
      </c>
      <c r="X1632" s="64">
        <v>130</v>
      </c>
      <c r="Y1632" s="64">
        <v>74</v>
      </c>
      <c r="Z1632" s="64">
        <v>169</v>
      </c>
      <c r="AA1632" s="84">
        <v>0.45400000000000001</v>
      </c>
      <c r="AB1632" s="85">
        <v>1</v>
      </c>
      <c r="AC1632" s="85">
        <v>1</v>
      </c>
    </row>
    <row r="1633" spans="1:29" ht="25.5">
      <c r="A1633" s="1"/>
      <c r="B1633" s="6" t="s">
        <v>8777</v>
      </c>
      <c r="C1633" s="6" t="s">
        <v>8778</v>
      </c>
      <c r="D1633" s="6" t="s">
        <v>8861</v>
      </c>
      <c r="E1633" s="49" t="s">
        <v>8862</v>
      </c>
      <c r="F1633" s="6" t="s">
        <v>8867</v>
      </c>
      <c r="G1633" s="6" t="s">
        <v>60</v>
      </c>
      <c r="H1633" s="6" t="s">
        <v>60</v>
      </c>
      <c r="I1633" s="60" t="s">
        <v>11785</v>
      </c>
      <c r="J1633" s="49" t="s">
        <v>11786</v>
      </c>
      <c r="K1633" s="6" t="s">
        <v>11787</v>
      </c>
      <c r="L1633" s="29">
        <f>IF($J$6="с учетом НДС",VLOOKUP(I1633,LEGEND!B:E,4,0)*(1-M1633),VLOOKUP(I1633,LEGEND!B:E,4,0)*(1-M1633)/1.2)</f>
        <v>3100</v>
      </c>
      <c r="M1633" s="57">
        <f>IF(AND(B1633&lt;&gt;"1_Электроинструмент",B1633&lt;&gt;"2_Садовая техника"),$J$5,IF($J$4&lt;=20%,$J$4,IFERROR(VLOOKUP(S1633,LEGEND!$L$2:$M$5,2,FALSE),$J$4)))</f>
        <v>0</v>
      </c>
      <c r="N1633" s="48" t="s">
        <v>60</v>
      </c>
      <c r="O1633" s="6" t="s">
        <v>60</v>
      </c>
      <c r="P1633" s="49" t="s">
        <v>66</v>
      </c>
      <c r="Q1633" s="49" t="s">
        <v>67</v>
      </c>
      <c r="R1633" s="6" t="s">
        <v>60</v>
      </c>
      <c r="S1633" s="49" t="s">
        <v>60</v>
      </c>
      <c r="T1633" s="73" t="str">
        <f>IF(_xlfn.XLOOKUP(I1633,LEGEND!B:B,LEGEND!H:H)&lt;&gt;"-",HYPERLINK(_xlfn.XLOOKUP(I1633,LEGEND!B:B,LEGEND!H:H),"link"),_xlfn.XLOOKUP(I1633,LEGEND!B:B,LEGEND!H:H))</f>
        <v>link</v>
      </c>
      <c r="U1633" s="73" t="str">
        <f>HYPERLINK(_xlfn.XLOOKUP(I1633,LEGEND!B:B,LEGEND!I:I))</f>
        <v>https://milwaukee-media-images.s3.amazonaws.com/hi/49560722--Hero_1.jpg</v>
      </c>
      <c r="V1633" s="51" t="s">
        <v>11788</v>
      </c>
      <c r="W1633" s="63" t="s">
        <v>2403</v>
      </c>
      <c r="X1633" s="64">
        <v>105</v>
      </c>
      <c r="Y1633" s="64">
        <v>124</v>
      </c>
      <c r="Z1633" s="64">
        <v>55</v>
      </c>
      <c r="AA1633" s="84">
        <v>0.156</v>
      </c>
      <c r="AB1633" s="85">
        <v>1</v>
      </c>
      <c r="AC1633" s="85">
        <v>1</v>
      </c>
    </row>
    <row r="1634" spans="1:29" ht="25.5">
      <c r="A1634" s="1"/>
      <c r="B1634" s="6" t="s">
        <v>8777</v>
      </c>
      <c r="C1634" s="6" t="s">
        <v>8778</v>
      </c>
      <c r="D1634" s="6" t="s">
        <v>8861</v>
      </c>
      <c r="E1634" s="49" t="s">
        <v>8862</v>
      </c>
      <c r="F1634" s="6" t="s">
        <v>8867</v>
      </c>
      <c r="G1634" s="6" t="s">
        <v>60</v>
      </c>
      <c r="H1634" s="6" t="s">
        <v>60</v>
      </c>
      <c r="I1634" s="60" t="s">
        <v>11789</v>
      </c>
      <c r="J1634" s="49" t="s">
        <v>11790</v>
      </c>
      <c r="K1634" s="6" t="s">
        <v>11791</v>
      </c>
      <c r="L1634" s="29">
        <f>IF($J$6="с учетом НДС",VLOOKUP(I1634,LEGEND!B:E,4,0)*(1-M1634),VLOOKUP(I1634,LEGEND!B:E,4,0)*(1-M1634)/1.2)</f>
        <v>3130</v>
      </c>
      <c r="M1634" s="57">
        <f>IF(AND(B1634&lt;&gt;"1_Электроинструмент",B1634&lt;&gt;"2_Садовая техника"),$J$5,IF($J$4&lt;=20%,$J$4,IFERROR(VLOOKUP(S1634,LEGEND!$L$2:$M$5,2,FALSE),$J$4)))</f>
        <v>0</v>
      </c>
      <c r="N1634" s="48" t="s">
        <v>60</v>
      </c>
      <c r="O1634" s="6" t="s">
        <v>60</v>
      </c>
      <c r="P1634" s="49" t="s">
        <v>66</v>
      </c>
      <c r="Q1634" s="49" t="s">
        <v>67</v>
      </c>
      <c r="R1634" s="6" t="s">
        <v>60</v>
      </c>
      <c r="S1634" s="49" t="s">
        <v>60</v>
      </c>
      <c r="T1634" s="73" t="str">
        <f>IF(_xlfn.XLOOKUP(I1634,LEGEND!B:B,LEGEND!H:H)&lt;&gt;"-",HYPERLINK(_xlfn.XLOOKUP(I1634,LEGEND!B:B,LEGEND!H:H),"link"),_xlfn.XLOOKUP(I1634,LEGEND!B:B,LEGEND!H:H))</f>
        <v>link</v>
      </c>
      <c r="U1634" s="73" t="str">
        <f>HYPERLINK(_xlfn.XLOOKUP(I1634,LEGEND!B:B,LEGEND!I:I))</f>
        <v>https://milwaukee-media-images.s3.amazonaws.com/hi/49560260--Hero_1.jpg</v>
      </c>
      <c r="V1634" s="51" t="s">
        <v>11792</v>
      </c>
      <c r="W1634" s="63" t="s">
        <v>71</v>
      </c>
      <c r="X1634" s="64">
        <v>290</v>
      </c>
      <c r="Y1634" s="64">
        <v>250</v>
      </c>
      <c r="Z1634" s="64">
        <v>70</v>
      </c>
      <c r="AA1634" s="84">
        <v>0.41199999999999998</v>
      </c>
      <c r="AB1634" s="85">
        <v>1</v>
      </c>
      <c r="AC1634" s="85">
        <v>1</v>
      </c>
    </row>
    <row r="1635" spans="1:29" ht="25.5">
      <c r="A1635" s="1"/>
      <c r="B1635" s="6" t="s">
        <v>8777</v>
      </c>
      <c r="C1635" s="6" t="s">
        <v>8778</v>
      </c>
      <c r="D1635" s="6" t="s">
        <v>8861</v>
      </c>
      <c r="E1635" s="49" t="s">
        <v>8862</v>
      </c>
      <c r="F1635" s="6" t="s">
        <v>8867</v>
      </c>
      <c r="G1635" s="6" t="s">
        <v>60</v>
      </c>
      <c r="H1635" s="6" t="s">
        <v>60</v>
      </c>
      <c r="I1635" s="60" t="s">
        <v>11793</v>
      </c>
      <c r="J1635" s="49" t="s">
        <v>11794</v>
      </c>
      <c r="K1635" s="6" t="s">
        <v>11795</v>
      </c>
      <c r="L1635" s="29">
        <f>IF($J$6="с учетом НДС",VLOOKUP(I1635,LEGEND!B:E,4,0)*(1-M1635),VLOOKUP(I1635,LEGEND!B:E,4,0)*(1-M1635)/1.2)</f>
        <v>3140</v>
      </c>
      <c r="M1635" s="57">
        <f>IF(AND(B1635&lt;&gt;"1_Электроинструмент",B1635&lt;&gt;"2_Садовая техника"),$J$5,IF($J$4&lt;=20%,$J$4,IFERROR(VLOOKUP(S1635,LEGEND!$L$2:$M$5,2,FALSE),$J$4)))</f>
        <v>0</v>
      </c>
      <c r="N1635" s="48" t="s">
        <v>60</v>
      </c>
      <c r="O1635" s="6" t="s">
        <v>60</v>
      </c>
      <c r="P1635" s="49" t="s">
        <v>66</v>
      </c>
      <c r="Q1635" s="49" t="s">
        <v>67</v>
      </c>
      <c r="R1635" s="6" t="s">
        <v>60</v>
      </c>
      <c r="S1635" s="49" t="s">
        <v>60</v>
      </c>
      <c r="T1635" s="73" t="str">
        <f>IF(_xlfn.XLOOKUP(I1635,LEGEND!B:B,LEGEND!H:H)&lt;&gt;"-",HYPERLINK(_xlfn.XLOOKUP(I1635,LEGEND!B:B,LEGEND!H:H),"link"),_xlfn.XLOOKUP(I1635,LEGEND!B:B,LEGEND!H:H))</f>
        <v>link</v>
      </c>
      <c r="U1635" s="73" t="str">
        <f>HYPERLINK(_xlfn.XLOOKUP(I1635,LEGEND!B:B,LEGEND!I:I))</f>
        <v>https://milwaukee-media-images.s3.amazonaws.com/hi/49560724--Hero_1.jpg</v>
      </c>
      <c r="V1635" s="51" t="s">
        <v>11796</v>
      </c>
      <c r="W1635" s="63" t="s">
        <v>2403</v>
      </c>
      <c r="X1635" s="64">
        <v>80</v>
      </c>
      <c r="Y1635" s="64">
        <v>100</v>
      </c>
      <c r="Z1635" s="64">
        <v>125</v>
      </c>
      <c r="AA1635" s="84">
        <v>0.17399999999999999</v>
      </c>
      <c r="AB1635" s="85">
        <v>1</v>
      </c>
      <c r="AC1635" s="85">
        <v>1</v>
      </c>
    </row>
    <row r="1636" spans="1:29" ht="25.5">
      <c r="A1636" s="1"/>
      <c r="B1636" s="6" t="s">
        <v>8777</v>
      </c>
      <c r="C1636" s="6" t="s">
        <v>8778</v>
      </c>
      <c r="D1636" s="6" t="s">
        <v>8861</v>
      </c>
      <c r="E1636" s="49" t="s">
        <v>8862</v>
      </c>
      <c r="F1636" s="6" t="s">
        <v>8867</v>
      </c>
      <c r="G1636" s="6" t="s">
        <v>60</v>
      </c>
      <c r="H1636" s="6" t="s">
        <v>60</v>
      </c>
      <c r="I1636" s="60" t="s">
        <v>11797</v>
      </c>
      <c r="J1636" s="49" t="s">
        <v>11798</v>
      </c>
      <c r="K1636" s="6" t="s">
        <v>11799</v>
      </c>
      <c r="L1636" s="29">
        <f>IF($J$6="с учетом НДС",VLOOKUP(I1636,LEGEND!B:E,4,0)*(1-M1636),VLOOKUP(I1636,LEGEND!B:E,4,0)*(1-M1636)/1.2)</f>
        <v>3140</v>
      </c>
      <c r="M1636" s="57">
        <f>IF(AND(B1636&lt;&gt;"1_Электроинструмент",B1636&lt;&gt;"2_Садовая техника"),$J$5,IF($J$4&lt;=20%,$J$4,IFERROR(VLOOKUP(S1636,LEGEND!$L$2:$M$5,2,FALSE),$J$4)))</f>
        <v>0</v>
      </c>
      <c r="N1636" s="48" t="s">
        <v>60</v>
      </c>
      <c r="O1636" s="6" t="s">
        <v>60</v>
      </c>
      <c r="P1636" s="49" t="s">
        <v>66</v>
      </c>
      <c r="Q1636" s="49" t="s">
        <v>67</v>
      </c>
      <c r="R1636" s="6" t="s">
        <v>60</v>
      </c>
      <c r="S1636" s="49" t="s">
        <v>60</v>
      </c>
      <c r="T1636" s="73" t="str">
        <f>IF(_xlfn.XLOOKUP(I1636,LEGEND!B:B,LEGEND!H:H)&lt;&gt;"-",HYPERLINK(_xlfn.XLOOKUP(I1636,LEGEND!B:B,LEGEND!H:H),"link"),_xlfn.XLOOKUP(I1636,LEGEND!B:B,LEGEND!H:H))</f>
        <v>link</v>
      </c>
      <c r="U1636" s="73" t="str">
        <f>HYPERLINK(_xlfn.XLOOKUP(I1636,LEGEND!B:B,LEGEND!I:I))</f>
        <v>https://milwaukee-media-images.s3.amazonaws.com/hi/49560726--Hero_01.jpg</v>
      </c>
      <c r="V1636" s="51" t="s">
        <v>11800</v>
      </c>
      <c r="W1636" s="63" t="s">
        <v>2403</v>
      </c>
      <c r="X1636" s="64">
        <v>105</v>
      </c>
      <c r="Y1636" s="64">
        <v>130</v>
      </c>
      <c r="Z1636" s="64">
        <v>60</v>
      </c>
      <c r="AA1636" s="84">
        <v>0.188</v>
      </c>
      <c r="AB1636" s="85">
        <v>1</v>
      </c>
      <c r="AC1636" s="85">
        <v>1</v>
      </c>
    </row>
    <row r="1637" spans="1:29" ht="25.5">
      <c r="A1637" s="1"/>
      <c r="B1637" s="6" t="s">
        <v>8777</v>
      </c>
      <c r="C1637" s="6" t="s">
        <v>8778</v>
      </c>
      <c r="D1637" s="6" t="s">
        <v>8861</v>
      </c>
      <c r="E1637" s="49" t="s">
        <v>8862</v>
      </c>
      <c r="F1637" s="6" t="s">
        <v>8867</v>
      </c>
      <c r="G1637" s="6" t="s">
        <v>60</v>
      </c>
      <c r="H1637" s="6" t="s">
        <v>60</v>
      </c>
      <c r="I1637" s="60" t="s">
        <v>11801</v>
      </c>
      <c r="J1637" s="49" t="s">
        <v>11802</v>
      </c>
      <c r="K1637" s="6" t="s">
        <v>11803</v>
      </c>
      <c r="L1637" s="29">
        <f>IF($J$6="с учетом НДС",VLOOKUP(I1637,LEGEND!B:E,4,0)*(1-M1637),VLOOKUP(I1637,LEGEND!B:E,4,0)*(1-M1637)/1.2)</f>
        <v>3230</v>
      </c>
      <c r="M1637" s="57">
        <f>IF(AND(B1637&lt;&gt;"1_Электроинструмент",B1637&lt;&gt;"2_Садовая техника"),$J$5,IF($J$4&lt;=20%,$J$4,IFERROR(VLOOKUP(S1637,LEGEND!$L$2:$M$5,2,FALSE),$J$4)))</f>
        <v>0</v>
      </c>
      <c r="N1637" s="48" t="s">
        <v>60</v>
      </c>
      <c r="O1637" s="6" t="s">
        <v>60</v>
      </c>
      <c r="P1637" s="49" t="s">
        <v>66</v>
      </c>
      <c r="Q1637" s="49" t="s">
        <v>67</v>
      </c>
      <c r="R1637" s="6" t="s">
        <v>60</v>
      </c>
      <c r="S1637" s="49" t="s">
        <v>60</v>
      </c>
      <c r="T1637" s="73" t="str">
        <f>IF(_xlfn.XLOOKUP(I1637,LEGEND!B:B,LEGEND!H:H)&lt;&gt;"-",HYPERLINK(_xlfn.XLOOKUP(I1637,LEGEND!B:B,LEGEND!H:H),"link"),_xlfn.XLOOKUP(I1637,LEGEND!B:B,LEGEND!H:H))</f>
        <v>link</v>
      </c>
      <c r="U1637" s="73" t="str">
        <f>HYPERLINK(_xlfn.XLOOKUP(I1637,LEGEND!B:B,LEGEND!I:I))</f>
        <v>https://milwaukee-media-images.s3.amazonaws.com/hi/49560727--Hero_1.jpg</v>
      </c>
      <c r="V1637" s="51" t="s">
        <v>11804</v>
      </c>
      <c r="W1637" s="63" t="s">
        <v>2403</v>
      </c>
      <c r="X1637" s="64">
        <v>103</v>
      </c>
      <c r="Y1637" s="64">
        <v>130</v>
      </c>
      <c r="Z1637" s="64">
        <v>60</v>
      </c>
      <c r="AA1637" s="84">
        <v>0.20899999999999999</v>
      </c>
      <c r="AB1637" s="85">
        <v>1</v>
      </c>
      <c r="AC1637" s="85">
        <v>1</v>
      </c>
    </row>
    <row r="1638" spans="1:29" ht="25.5">
      <c r="A1638" s="1"/>
      <c r="B1638" s="6" t="s">
        <v>8777</v>
      </c>
      <c r="C1638" s="6" t="s">
        <v>8778</v>
      </c>
      <c r="D1638" s="6" t="s">
        <v>8861</v>
      </c>
      <c r="E1638" s="49" t="s">
        <v>8862</v>
      </c>
      <c r="F1638" s="6" t="s">
        <v>8867</v>
      </c>
      <c r="G1638" s="6" t="s">
        <v>60</v>
      </c>
      <c r="H1638" s="6" t="s">
        <v>60</v>
      </c>
      <c r="I1638" s="60" t="s">
        <v>11805</v>
      </c>
      <c r="J1638" s="49" t="s">
        <v>11806</v>
      </c>
      <c r="K1638" s="6" t="s">
        <v>11807</v>
      </c>
      <c r="L1638" s="29">
        <f>IF($J$6="с учетом НДС",VLOOKUP(I1638,LEGEND!B:E,4,0)*(1-M1638),VLOOKUP(I1638,LEGEND!B:E,4,0)*(1-M1638)/1.2)</f>
        <v>3260</v>
      </c>
      <c r="M1638" s="57">
        <f>IF(AND(B1638&lt;&gt;"1_Электроинструмент",B1638&lt;&gt;"2_Садовая техника"),$J$5,IF($J$4&lt;=20%,$J$4,IFERROR(VLOOKUP(S1638,LEGEND!$L$2:$M$5,2,FALSE),$J$4)))</f>
        <v>0</v>
      </c>
      <c r="N1638" s="48" t="s">
        <v>60</v>
      </c>
      <c r="O1638" s="6" t="s">
        <v>60</v>
      </c>
      <c r="P1638" s="49" t="s">
        <v>66</v>
      </c>
      <c r="Q1638" s="49" t="s">
        <v>67</v>
      </c>
      <c r="R1638" s="6" t="s">
        <v>60</v>
      </c>
      <c r="S1638" s="49" t="s">
        <v>60</v>
      </c>
      <c r="T1638" s="73" t="str">
        <f>IF(_xlfn.XLOOKUP(I1638,LEGEND!B:B,LEGEND!H:H)&lt;&gt;"-",HYPERLINK(_xlfn.XLOOKUP(I1638,LEGEND!B:B,LEGEND!H:H),"link"),_xlfn.XLOOKUP(I1638,LEGEND!B:B,LEGEND!H:H))</f>
        <v>link</v>
      </c>
      <c r="U1638" s="73" t="str">
        <f>HYPERLINK(_xlfn.XLOOKUP(I1638,LEGEND!B:B,LEGEND!I:I))</f>
        <v>https://milwaukee-media-images.s3.amazonaws.com/hi/49560253--Hero_1.jpg</v>
      </c>
      <c r="V1638" s="51" t="s">
        <v>11808</v>
      </c>
      <c r="W1638" s="63" t="s">
        <v>2403</v>
      </c>
      <c r="X1638" s="64">
        <v>180</v>
      </c>
      <c r="Y1638" s="64">
        <v>205</v>
      </c>
      <c r="Z1638" s="64">
        <v>60</v>
      </c>
      <c r="AA1638" s="84">
        <v>0.99299999999999999</v>
      </c>
      <c r="AB1638" s="85">
        <v>1</v>
      </c>
      <c r="AC1638" s="85">
        <v>1</v>
      </c>
    </row>
    <row r="1639" spans="1:29" ht="25.5">
      <c r="A1639" s="1"/>
      <c r="B1639" s="6" t="s">
        <v>8777</v>
      </c>
      <c r="C1639" s="6" t="s">
        <v>8778</v>
      </c>
      <c r="D1639" s="6" t="s">
        <v>8861</v>
      </c>
      <c r="E1639" s="49" t="s">
        <v>8862</v>
      </c>
      <c r="F1639" s="6" t="s">
        <v>8867</v>
      </c>
      <c r="G1639" s="6" t="s">
        <v>60</v>
      </c>
      <c r="H1639" s="6" t="s">
        <v>60</v>
      </c>
      <c r="I1639" s="60" t="s">
        <v>11809</v>
      </c>
      <c r="J1639" s="49" t="s">
        <v>11810</v>
      </c>
      <c r="K1639" s="6" t="s">
        <v>11811</v>
      </c>
      <c r="L1639" s="29">
        <f>IF($J$6="с учетом НДС",VLOOKUP(I1639,LEGEND!B:E,4,0)*(1-M1639),VLOOKUP(I1639,LEGEND!B:E,4,0)*(1-M1639)/1.2)</f>
        <v>3290</v>
      </c>
      <c r="M1639" s="57">
        <f>IF(AND(B1639&lt;&gt;"1_Электроинструмент",B1639&lt;&gt;"2_Садовая техника"),$J$5,IF($J$4&lt;=20%,$J$4,IFERROR(VLOOKUP(S1639,LEGEND!$L$2:$M$5,2,FALSE),$J$4)))</f>
        <v>0</v>
      </c>
      <c r="N1639" s="48" t="s">
        <v>60</v>
      </c>
      <c r="O1639" s="6" t="s">
        <v>60</v>
      </c>
      <c r="P1639" s="49" t="s">
        <v>66</v>
      </c>
      <c r="Q1639" s="49" t="s">
        <v>67</v>
      </c>
      <c r="R1639" s="6" t="s">
        <v>60</v>
      </c>
      <c r="S1639" s="49" t="s">
        <v>60</v>
      </c>
      <c r="T1639" s="73" t="str">
        <f>IF(_xlfn.XLOOKUP(I1639,LEGEND!B:B,LEGEND!H:H)&lt;&gt;"-",HYPERLINK(_xlfn.XLOOKUP(I1639,LEGEND!B:B,LEGEND!H:H),"link"),_xlfn.XLOOKUP(I1639,LEGEND!B:B,LEGEND!H:H))</f>
        <v>link</v>
      </c>
      <c r="U1639" s="73" t="str">
        <f>HYPERLINK(_xlfn.XLOOKUP(I1639,LEGEND!B:B,LEGEND!I:I))</f>
        <v>https://milwaukee-media-images.s3.amazonaws.com/hi/49560244--Hero_1.jpg</v>
      </c>
      <c r="V1639" s="51" t="s">
        <v>11812</v>
      </c>
      <c r="W1639" s="63" t="s">
        <v>2403</v>
      </c>
      <c r="X1639" s="64">
        <v>180</v>
      </c>
      <c r="Y1639" s="64">
        <v>210</v>
      </c>
      <c r="Z1639" s="64">
        <v>60</v>
      </c>
      <c r="AA1639" s="84">
        <v>0.74</v>
      </c>
      <c r="AB1639" s="85">
        <v>1</v>
      </c>
      <c r="AC1639" s="85">
        <v>1</v>
      </c>
    </row>
    <row r="1640" spans="1:29" ht="25.5">
      <c r="A1640" s="1"/>
      <c r="B1640" s="6" t="s">
        <v>8777</v>
      </c>
      <c r="C1640" s="6" t="s">
        <v>8778</v>
      </c>
      <c r="D1640" s="6" t="s">
        <v>8861</v>
      </c>
      <c r="E1640" s="49" t="s">
        <v>8862</v>
      </c>
      <c r="F1640" s="6" t="s">
        <v>8867</v>
      </c>
      <c r="G1640" s="6" t="s">
        <v>60</v>
      </c>
      <c r="H1640" s="6" t="s">
        <v>60</v>
      </c>
      <c r="I1640" s="60" t="s">
        <v>11813</v>
      </c>
      <c r="J1640" s="49" t="s">
        <v>11814</v>
      </c>
      <c r="K1640" s="6" t="s">
        <v>11815</v>
      </c>
      <c r="L1640" s="29">
        <f>IF($J$6="с учетом НДС",VLOOKUP(I1640,LEGEND!B:E,4,0)*(1-M1640),VLOOKUP(I1640,LEGEND!B:E,4,0)*(1-M1640)/1.2)</f>
        <v>3330</v>
      </c>
      <c r="M1640" s="57">
        <f>IF(AND(B1640&lt;&gt;"1_Электроинструмент",B1640&lt;&gt;"2_Садовая техника"),$J$5,IF($J$4&lt;=20%,$J$4,IFERROR(VLOOKUP(S1640,LEGEND!$L$2:$M$5,2,FALSE),$J$4)))</f>
        <v>0</v>
      </c>
      <c r="N1640" s="48" t="s">
        <v>60</v>
      </c>
      <c r="O1640" s="6" t="s">
        <v>60</v>
      </c>
      <c r="P1640" s="49" t="s">
        <v>66</v>
      </c>
      <c r="Q1640" s="49" t="s">
        <v>67</v>
      </c>
      <c r="R1640" s="6" t="s">
        <v>60</v>
      </c>
      <c r="S1640" s="49" t="s">
        <v>60</v>
      </c>
      <c r="T1640" s="73" t="str">
        <f>IF(_xlfn.XLOOKUP(I1640,LEGEND!B:B,LEGEND!H:H)&lt;&gt;"-",HYPERLINK(_xlfn.XLOOKUP(I1640,LEGEND!B:B,LEGEND!H:H),"link"),_xlfn.XLOOKUP(I1640,LEGEND!B:B,LEGEND!H:H))</f>
        <v>link</v>
      </c>
      <c r="U1640" s="73" t="str">
        <f>HYPERLINK(_xlfn.XLOOKUP(I1640,LEGEND!B:B,LEGEND!I:I))</f>
        <v>https://milwaukee-media-images.s3.amazonaws.com/hi/49560247--Hero_1.jpg</v>
      </c>
      <c r="V1640" s="51" t="s">
        <v>11816</v>
      </c>
      <c r="W1640" s="63" t="s">
        <v>2403</v>
      </c>
      <c r="X1640" s="64">
        <v>180</v>
      </c>
      <c r="Y1640" s="64">
        <v>200</v>
      </c>
      <c r="Z1640" s="64">
        <v>55</v>
      </c>
      <c r="AA1640" s="84">
        <v>0.875</v>
      </c>
      <c r="AB1640" s="85">
        <v>1</v>
      </c>
      <c r="AC1640" s="85">
        <v>1</v>
      </c>
    </row>
    <row r="1641" spans="1:29" ht="25.5">
      <c r="A1641" s="1"/>
      <c r="B1641" s="6" t="s">
        <v>8777</v>
      </c>
      <c r="C1641" s="6" t="s">
        <v>8778</v>
      </c>
      <c r="D1641" s="6" t="s">
        <v>8861</v>
      </c>
      <c r="E1641" s="49" t="s">
        <v>8862</v>
      </c>
      <c r="F1641" s="6" t="s">
        <v>8867</v>
      </c>
      <c r="G1641" s="6" t="s">
        <v>60</v>
      </c>
      <c r="H1641" s="6" t="s">
        <v>60</v>
      </c>
      <c r="I1641" s="60" t="s">
        <v>9181</v>
      </c>
      <c r="J1641" s="49" t="s">
        <v>9182</v>
      </c>
      <c r="K1641" s="6" t="s">
        <v>9183</v>
      </c>
      <c r="L1641" s="29">
        <f>IF($J$6="с учетом НДС",VLOOKUP(I1641,LEGEND!B:E,4,0)*(1-M1641),VLOOKUP(I1641,LEGEND!B:E,4,0)*(1-M1641)/1.2)</f>
        <v>3340</v>
      </c>
      <c r="M1641" s="57">
        <f>IF(AND(B1641&lt;&gt;"1_Электроинструмент",B1641&lt;&gt;"2_Садовая техника"),$J$5,IF($J$4&lt;=20%,$J$4,IFERROR(VLOOKUP(S1641,LEGEND!$L$2:$M$5,2,FALSE),$J$4)))</f>
        <v>0</v>
      </c>
      <c r="N1641" s="48" t="s">
        <v>60</v>
      </c>
      <c r="O1641" s="6" t="s">
        <v>42</v>
      </c>
      <c r="P1641" s="49" t="s">
        <v>66</v>
      </c>
      <c r="Q1641" s="49" t="s">
        <v>473</v>
      </c>
      <c r="R1641" s="6" t="s">
        <v>60</v>
      </c>
      <c r="S1641" s="49" t="s">
        <v>60</v>
      </c>
      <c r="T1641" s="73" t="str">
        <f>IF(_xlfn.XLOOKUP(I1641,LEGEND!B:B,LEGEND!H:H)&lt;&gt;"-",HYPERLINK(_xlfn.XLOOKUP(I1641,LEGEND!B:B,LEGEND!H:H),"link"),_xlfn.XLOOKUP(I1641,LEGEND!B:B,LEGEND!H:H))</f>
        <v>-</v>
      </c>
      <c r="U1641" s="73" t="str">
        <f>HYPERLINK(_xlfn.XLOOKUP(I1641,LEGEND!B:B,LEGEND!I:I))</f>
        <v>-</v>
      </c>
      <c r="V1641" s="51" t="s">
        <v>9184</v>
      </c>
      <c r="W1641" s="63" t="s">
        <v>2403</v>
      </c>
      <c r="X1641" s="64">
        <v>100</v>
      </c>
      <c r="Y1641" s="64">
        <v>130</v>
      </c>
      <c r="Z1641" s="64">
        <v>58</v>
      </c>
      <c r="AA1641" s="84">
        <v>0.35</v>
      </c>
      <c r="AB1641" s="85">
        <v>1</v>
      </c>
      <c r="AC1641" s="85">
        <v>1</v>
      </c>
    </row>
    <row r="1642" spans="1:29" ht="25.5">
      <c r="A1642" s="1"/>
      <c r="B1642" s="6" t="s">
        <v>8777</v>
      </c>
      <c r="C1642" s="6" t="s">
        <v>8778</v>
      </c>
      <c r="D1642" s="6" t="s">
        <v>8861</v>
      </c>
      <c r="E1642" s="49" t="s">
        <v>8862</v>
      </c>
      <c r="F1642" s="6" t="s">
        <v>8867</v>
      </c>
      <c r="G1642" s="6" t="s">
        <v>60</v>
      </c>
      <c r="H1642" s="6" t="s">
        <v>60</v>
      </c>
      <c r="I1642" s="60" t="s">
        <v>11817</v>
      </c>
      <c r="J1642" s="49" t="s">
        <v>11818</v>
      </c>
      <c r="K1642" s="6" t="s">
        <v>11819</v>
      </c>
      <c r="L1642" s="29">
        <f>IF($J$6="с учетом НДС",VLOOKUP(I1642,LEGEND!B:E,4,0)*(1-M1642),VLOOKUP(I1642,LEGEND!B:E,4,0)*(1-M1642)/1.2)</f>
        <v>3390</v>
      </c>
      <c r="M1642" s="57">
        <f>IF(AND(B1642&lt;&gt;"1_Электроинструмент",B1642&lt;&gt;"2_Садовая техника"),$J$5,IF($J$4&lt;=20%,$J$4,IFERROR(VLOOKUP(S1642,LEGEND!$L$2:$M$5,2,FALSE),$J$4)))</f>
        <v>0</v>
      </c>
      <c r="N1642" s="48" t="s">
        <v>60</v>
      </c>
      <c r="O1642" s="6" t="s">
        <v>60</v>
      </c>
      <c r="P1642" s="49" t="s">
        <v>66</v>
      </c>
      <c r="Q1642" s="49" t="s">
        <v>67</v>
      </c>
      <c r="R1642" s="6" t="s">
        <v>60</v>
      </c>
      <c r="S1642" s="49" t="s">
        <v>60</v>
      </c>
      <c r="T1642" s="73" t="str">
        <f>IF(_xlfn.XLOOKUP(I1642,LEGEND!B:B,LEGEND!H:H)&lt;&gt;"-",HYPERLINK(_xlfn.XLOOKUP(I1642,LEGEND!B:B,LEGEND!H:H),"link"),_xlfn.XLOOKUP(I1642,LEGEND!B:B,LEGEND!H:H))</f>
        <v>link</v>
      </c>
      <c r="U1642" s="73" t="str">
        <f>HYPERLINK(_xlfn.XLOOKUP(I1642,LEGEND!B:B,LEGEND!I:I))</f>
        <v>https://milwaukee-media-images.s3.amazonaws.com/hi/49560729--Hero_01.jpg</v>
      </c>
      <c r="V1642" s="51" t="s">
        <v>11820</v>
      </c>
      <c r="W1642" s="63" t="s">
        <v>2403</v>
      </c>
      <c r="X1642" s="64">
        <v>102</v>
      </c>
      <c r="Y1642" s="64">
        <v>130</v>
      </c>
      <c r="Z1642" s="64">
        <v>55</v>
      </c>
      <c r="AA1642" s="84">
        <v>0.22</v>
      </c>
      <c r="AB1642" s="85">
        <v>1</v>
      </c>
      <c r="AC1642" s="85">
        <v>1</v>
      </c>
    </row>
    <row r="1643" spans="1:29" ht="25.5">
      <c r="A1643" s="1"/>
      <c r="B1643" s="6" t="s">
        <v>8777</v>
      </c>
      <c r="C1643" s="6" t="s">
        <v>8778</v>
      </c>
      <c r="D1643" s="6" t="s">
        <v>8861</v>
      </c>
      <c r="E1643" s="49" t="s">
        <v>8862</v>
      </c>
      <c r="F1643" s="6" t="s">
        <v>8867</v>
      </c>
      <c r="G1643" s="6" t="s">
        <v>60</v>
      </c>
      <c r="H1643" s="6" t="s">
        <v>60</v>
      </c>
      <c r="I1643" s="60" t="s">
        <v>11821</v>
      </c>
      <c r="J1643" s="49" t="s">
        <v>11822</v>
      </c>
      <c r="K1643" s="6" t="s">
        <v>11823</v>
      </c>
      <c r="L1643" s="29">
        <f>IF($J$6="с учетом НДС",VLOOKUP(I1643,LEGEND!B:E,4,0)*(1-M1643),VLOOKUP(I1643,LEGEND!B:E,4,0)*(1-M1643)/1.2)</f>
        <v>3450</v>
      </c>
      <c r="M1643" s="57">
        <f>IF(AND(B1643&lt;&gt;"1_Электроинструмент",B1643&lt;&gt;"2_Садовая техника"),$J$5,IF($J$4&lt;=20%,$J$4,IFERROR(VLOOKUP(S1643,LEGEND!$L$2:$M$5,2,FALSE),$J$4)))</f>
        <v>0</v>
      </c>
      <c r="N1643" s="48" t="s">
        <v>60</v>
      </c>
      <c r="O1643" s="6" t="s">
        <v>60</v>
      </c>
      <c r="P1643" s="49" t="s">
        <v>66</v>
      </c>
      <c r="Q1643" s="49" t="s">
        <v>67</v>
      </c>
      <c r="R1643" s="6" t="s">
        <v>60</v>
      </c>
      <c r="S1643" s="49" t="s">
        <v>60</v>
      </c>
      <c r="T1643" s="73" t="str">
        <f>IF(_xlfn.XLOOKUP(I1643,LEGEND!B:B,LEGEND!H:H)&lt;&gt;"-",HYPERLINK(_xlfn.XLOOKUP(I1643,LEGEND!B:B,LEGEND!H:H),"link"),_xlfn.XLOOKUP(I1643,LEGEND!B:B,LEGEND!H:H))</f>
        <v>-</v>
      </c>
      <c r="U1643" s="73" t="str">
        <f>HYPERLINK(_xlfn.XLOOKUP(I1643,LEGEND!B:B,LEGEND!I:I))</f>
        <v>https://milwaukee-media-images.s3.amazonaws.com/hi/4932430327--Hero_1.jpg</v>
      </c>
      <c r="V1643" s="51" t="s">
        <v>11824</v>
      </c>
      <c r="W1643" s="63" t="s">
        <v>71</v>
      </c>
      <c r="X1643" s="64">
        <v>415</v>
      </c>
      <c r="Y1643" s="64">
        <v>235</v>
      </c>
      <c r="Z1643" s="64">
        <v>115</v>
      </c>
      <c r="AA1643" s="84">
        <v>1.867</v>
      </c>
      <c r="AB1643" s="85">
        <v>1</v>
      </c>
      <c r="AC1643" s="85">
        <v>1</v>
      </c>
    </row>
    <row r="1644" spans="1:29" ht="25.5">
      <c r="A1644" s="1"/>
      <c r="B1644" s="6" t="s">
        <v>8777</v>
      </c>
      <c r="C1644" s="6" t="s">
        <v>8778</v>
      </c>
      <c r="D1644" s="6" t="s">
        <v>8861</v>
      </c>
      <c r="E1644" s="49" t="s">
        <v>8862</v>
      </c>
      <c r="F1644" s="6" t="s">
        <v>8867</v>
      </c>
      <c r="G1644" s="6" t="s">
        <v>60</v>
      </c>
      <c r="H1644" s="6" t="s">
        <v>60</v>
      </c>
      <c r="I1644" s="60" t="s">
        <v>9185</v>
      </c>
      <c r="J1644" s="49" t="s">
        <v>9186</v>
      </c>
      <c r="K1644" s="6" t="s">
        <v>9187</v>
      </c>
      <c r="L1644" s="29">
        <f>IF($J$6="с учетом НДС",VLOOKUP(I1644,LEGEND!B:E,4,0)*(1-M1644),VLOOKUP(I1644,LEGEND!B:E,4,0)*(1-M1644)/1.2)</f>
        <v>3550</v>
      </c>
      <c r="M1644" s="57">
        <f>IF(AND(B1644&lt;&gt;"1_Электроинструмент",B1644&lt;&gt;"2_Садовая техника"),$J$5,IF($J$4&lt;=20%,$J$4,IFERROR(VLOOKUP(S1644,LEGEND!$L$2:$M$5,2,FALSE),$J$4)))</f>
        <v>0</v>
      </c>
      <c r="N1644" s="48" t="s">
        <v>60</v>
      </c>
      <c r="O1644" s="6" t="s">
        <v>42</v>
      </c>
      <c r="P1644" s="49" t="s">
        <v>66</v>
      </c>
      <c r="Q1644" s="49" t="s">
        <v>473</v>
      </c>
      <c r="R1644" s="6" t="s">
        <v>60</v>
      </c>
      <c r="S1644" s="49" t="s">
        <v>60</v>
      </c>
      <c r="T1644" s="73" t="str">
        <f>IF(_xlfn.XLOOKUP(I1644,LEGEND!B:B,LEGEND!H:H)&lt;&gt;"-",HYPERLINK(_xlfn.XLOOKUP(I1644,LEGEND!B:B,LEGEND!H:H),"link"),_xlfn.XLOOKUP(I1644,LEGEND!B:B,LEGEND!H:H))</f>
        <v>-</v>
      </c>
      <c r="U1644" s="73" t="str">
        <f>HYPERLINK(_xlfn.XLOOKUP(I1644,LEGEND!B:B,LEGEND!I:I))</f>
        <v>-</v>
      </c>
      <c r="V1644" s="51" t="s">
        <v>9188</v>
      </c>
      <c r="W1644" s="63" t="s">
        <v>2403</v>
      </c>
      <c r="X1644" s="64">
        <v>100</v>
      </c>
      <c r="Y1644" s="64">
        <v>130</v>
      </c>
      <c r="Z1644" s="64">
        <v>58</v>
      </c>
      <c r="AA1644" s="84">
        <v>0.4</v>
      </c>
      <c r="AB1644" s="85">
        <v>1</v>
      </c>
      <c r="AC1644" s="85">
        <v>1</v>
      </c>
    </row>
    <row r="1645" spans="1:29" ht="25.5">
      <c r="A1645" s="1"/>
      <c r="B1645" s="6" t="s">
        <v>8777</v>
      </c>
      <c r="C1645" s="6" t="s">
        <v>8778</v>
      </c>
      <c r="D1645" s="6" t="s">
        <v>8861</v>
      </c>
      <c r="E1645" s="49" t="s">
        <v>8862</v>
      </c>
      <c r="F1645" s="6" t="s">
        <v>8867</v>
      </c>
      <c r="G1645" s="6" t="s">
        <v>60</v>
      </c>
      <c r="H1645" s="6" t="s">
        <v>60</v>
      </c>
      <c r="I1645" s="60" t="s">
        <v>11825</v>
      </c>
      <c r="J1645" s="49" t="s">
        <v>11826</v>
      </c>
      <c r="K1645" s="6" t="s">
        <v>11827</v>
      </c>
      <c r="L1645" s="29">
        <f>IF($J$6="с учетом НДС",VLOOKUP(I1645,LEGEND!B:E,4,0)*(1-M1645),VLOOKUP(I1645,LEGEND!B:E,4,0)*(1-M1645)/1.2)</f>
        <v>3700</v>
      </c>
      <c r="M1645" s="57">
        <f>IF(AND(B1645&lt;&gt;"1_Электроинструмент",B1645&lt;&gt;"2_Садовая техника"),$J$5,IF($J$4&lt;=20%,$J$4,IFERROR(VLOOKUP(S1645,LEGEND!$L$2:$M$5,2,FALSE),$J$4)))</f>
        <v>0</v>
      </c>
      <c r="N1645" s="48" t="s">
        <v>60</v>
      </c>
      <c r="O1645" s="6" t="s">
        <v>60</v>
      </c>
      <c r="P1645" s="49" t="s">
        <v>66</v>
      </c>
      <c r="Q1645" s="49" t="s">
        <v>67</v>
      </c>
      <c r="R1645" s="6" t="s">
        <v>60</v>
      </c>
      <c r="S1645" s="49" t="s">
        <v>60</v>
      </c>
      <c r="T1645" s="73" t="str">
        <f>IF(_xlfn.XLOOKUP(I1645,LEGEND!B:B,LEGEND!H:H)&lt;&gt;"-",HYPERLINK(_xlfn.XLOOKUP(I1645,LEGEND!B:B,LEGEND!H:H),"link"),_xlfn.XLOOKUP(I1645,LEGEND!B:B,LEGEND!H:H))</f>
        <v>-</v>
      </c>
      <c r="U1645" s="73" t="str">
        <f>HYPERLINK(_xlfn.XLOOKUP(I1645,LEGEND!B:B,LEGEND!I:I))</f>
        <v>-</v>
      </c>
      <c r="V1645" s="51" t="s">
        <v>11828</v>
      </c>
      <c r="W1645" s="63" t="s">
        <v>2403</v>
      </c>
      <c r="X1645" s="64">
        <v>70</v>
      </c>
      <c r="Y1645" s="64">
        <v>105</v>
      </c>
      <c r="Z1645" s="64">
        <v>130</v>
      </c>
      <c r="AA1645" s="84">
        <v>0.23400000000000001</v>
      </c>
      <c r="AB1645" s="85">
        <v>1</v>
      </c>
      <c r="AC1645" s="85">
        <v>1</v>
      </c>
    </row>
    <row r="1646" spans="1:29" ht="25.5">
      <c r="A1646" s="1"/>
      <c r="B1646" s="6" t="s">
        <v>8777</v>
      </c>
      <c r="C1646" s="6" t="s">
        <v>8778</v>
      </c>
      <c r="D1646" s="6" t="s">
        <v>8861</v>
      </c>
      <c r="E1646" s="49" t="s">
        <v>8862</v>
      </c>
      <c r="F1646" s="6" t="s">
        <v>8867</v>
      </c>
      <c r="G1646" s="6" t="s">
        <v>60</v>
      </c>
      <c r="H1646" s="6" t="s">
        <v>60</v>
      </c>
      <c r="I1646" s="60" t="s">
        <v>11829</v>
      </c>
      <c r="J1646" s="49" t="s">
        <v>11830</v>
      </c>
      <c r="K1646" s="6" t="s">
        <v>11831</v>
      </c>
      <c r="L1646" s="29">
        <f>IF($J$6="с учетом НДС",VLOOKUP(I1646,LEGEND!B:E,4,0)*(1-M1646),VLOOKUP(I1646,LEGEND!B:E,4,0)*(1-M1646)/1.2)</f>
        <v>3740</v>
      </c>
      <c r="M1646" s="57">
        <f>IF(AND(B1646&lt;&gt;"1_Электроинструмент",B1646&lt;&gt;"2_Садовая техника"),$J$5,IF($J$4&lt;=20%,$J$4,IFERROR(VLOOKUP(S1646,LEGEND!$L$2:$M$5,2,FALSE),$J$4)))</f>
        <v>0</v>
      </c>
      <c r="N1646" s="48" t="s">
        <v>60</v>
      </c>
      <c r="O1646" s="6" t="s">
        <v>60</v>
      </c>
      <c r="P1646" s="49" t="s">
        <v>66</v>
      </c>
      <c r="Q1646" s="49" t="s">
        <v>67</v>
      </c>
      <c r="R1646" s="6" t="s">
        <v>60</v>
      </c>
      <c r="S1646" s="49" t="s">
        <v>60</v>
      </c>
      <c r="T1646" s="73" t="str">
        <f>IF(_xlfn.XLOOKUP(I1646,LEGEND!B:B,LEGEND!H:H)&lt;&gt;"-",HYPERLINK(_xlfn.XLOOKUP(I1646,LEGEND!B:B,LEGEND!H:H),"link"),_xlfn.XLOOKUP(I1646,LEGEND!B:B,LEGEND!H:H))</f>
        <v>link</v>
      </c>
      <c r="U1646" s="73" t="str">
        <f>HYPERLINK(_xlfn.XLOOKUP(I1646,LEGEND!B:B,LEGEND!I:I))</f>
        <v>https://milwaukee-media-images.s3.amazonaws.com/hi/4932464932--Hero_1.jpg</v>
      </c>
      <c r="V1646" s="51" t="s">
        <v>11832</v>
      </c>
      <c r="W1646" s="63" t="s">
        <v>71</v>
      </c>
      <c r="X1646" s="64">
        <v>130</v>
      </c>
      <c r="Y1646" s="64">
        <v>74</v>
      </c>
      <c r="Z1646" s="64">
        <v>169</v>
      </c>
      <c r="AA1646" s="84">
        <v>0.51</v>
      </c>
      <c r="AB1646" s="85">
        <v>1</v>
      </c>
      <c r="AC1646" s="85">
        <v>1</v>
      </c>
    </row>
    <row r="1647" spans="1:29" ht="25.5">
      <c r="A1647" s="1"/>
      <c r="B1647" s="6" t="s">
        <v>8777</v>
      </c>
      <c r="C1647" s="6" t="s">
        <v>8778</v>
      </c>
      <c r="D1647" s="6" t="s">
        <v>8861</v>
      </c>
      <c r="E1647" s="49" t="s">
        <v>8862</v>
      </c>
      <c r="F1647" s="6" t="s">
        <v>8867</v>
      </c>
      <c r="G1647" s="6" t="s">
        <v>60</v>
      </c>
      <c r="H1647" s="6" t="s">
        <v>60</v>
      </c>
      <c r="I1647" s="60" t="s">
        <v>11833</v>
      </c>
      <c r="J1647" s="49" t="s">
        <v>11834</v>
      </c>
      <c r="K1647" s="6" t="s">
        <v>11835</v>
      </c>
      <c r="L1647" s="29">
        <f>IF($J$6="с учетом НДС",VLOOKUP(I1647,LEGEND!B:E,4,0)*(1-M1647),VLOOKUP(I1647,LEGEND!B:E,4,0)*(1-M1647)/1.2)</f>
        <v>3860</v>
      </c>
      <c r="M1647" s="57">
        <f>IF(AND(B1647&lt;&gt;"1_Электроинструмент",B1647&lt;&gt;"2_Садовая техника"),$J$5,IF($J$4&lt;=20%,$J$4,IFERROR(VLOOKUP(S1647,LEGEND!$L$2:$M$5,2,FALSE),$J$4)))</f>
        <v>0</v>
      </c>
      <c r="N1647" s="48" t="s">
        <v>60</v>
      </c>
      <c r="O1647" s="6" t="s">
        <v>60</v>
      </c>
      <c r="P1647" s="49" t="s">
        <v>66</v>
      </c>
      <c r="Q1647" s="49" t="s">
        <v>67</v>
      </c>
      <c r="R1647" s="6" t="s">
        <v>60</v>
      </c>
      <c r="S1647" s="49" t="s">
        <v>60</v>
      </c>
      <c r="T1647" s="73" t="str">
        <f>IF(_xlfn.XLOOKUP(I1647,LEGEND!B:B,LEGEND!H:H)&lt;&gt;"-",HYPERLINK(_xlfn.XLOOKUP(I1647,LEGEND!B:B,LEGEND!H:H),"link"),_xlfn.XLOOKUP(I1647,LEGEND!B:B,LEGEND!H:H))</f>
        <v>link</v>
      </c>
      <c r="U1647" s="73" t="str">
        <f>HYPERLINK(_xlfn.XLOOKUP(I1647,LEGEND!B:B,LEGEND!I:I))</f>
        <v>https://milwaukee-media-images.s3.amazonaws.com/hi/49560734--Hero_01.jpg</v>
      </c>
      <c r="V1647" s="51" t="s">
        <v>11836</v>
      </c>
      <c r="W1647" s="63" t="s">
        <v>2403</v>
      </c>
      <c r="X1647" s="64">
        <v>150</v>
      </c>
      <c r="Y1647" s="64">
        <v>130</v>
      </c>
      <c r="Z1647" s="64">
        <v>60</v>
      </c>
      <c r="AA1647" s="84">
        <v>0.28399999999999997</v>
      </c>
      <c r="AB1647" s="85">
        <v>1</v>
      </c>
      <c r="AC1647" s="85">
        <v>1</v>
      </c>
    </row>
    <row r="1648" spans="1:29" ht="25.5">
      <c r="A1648" s="1"/>
      <c r="B1648" s="6" t="s">
        <v>8777</v>
      </c>
      <c r="C1648" s="6" t="s">
        <v>8778</v>
      </c>
      <c r="D1648" s="6" t="s">
        <v>8861</v>
      </c>
      <c r="E1648" s="49" t="s">
        <v>8862</v>
      </c>
      <c r="F1648" s="6" t="s">
        <v>8867</v>
      </c>
      <c r="G1648" s="6" t="s">
        <v>60</v>
      </c>
      <c r="H1648" s="6" t="s">
        <v>60</v>
      </c>
      <c r="I1648" s="60" t="s">
        <v>11837</v>
      </c>
      <c r="J1648" s="49" t="s">
        <v>11838</v>
      </c>
      <c r="K1648" s="6" t="s">
        <v>11839</v>
      </c>
      <c r="L1648" s="29">
        <f>IF($J$6="с учетом НДС",VLOOKUP(I1648,LEGEND!B:E,4,0)*(1-M1648),VLOOKUP(I1648,LEGEND!B:E,4,0)*(1-M1648)/1.2)</f>
        <v>3890</v>
      </c>
      <c r="M1648" s="57">
        <f>IF(AND(B1648&lt;&gt;"1_Электроинструмент",B1648&lt;&gt;"2_Садовая техника"),$J$5,IF($J$4&lt;=20%,$J$4,IFERROR(VLOOKUP(S1648,LEGEND!$L$2:$M$5,2,FALSE),$J$4)))</f>
        <v>0</v>
      </c>
      <c r="N1648" s="48" t="s">
        <v>60</v>
      </c>
      <c r="O1648" s="6" t="s">
        <v>60</v>
      </c>
      <c r="P1648" s="49" t="s">
        <v>66</v>
      </c>
      <c r="Q1648" s="49" t="s">
        <v>67</v>
      </c>
      <c r="R1648" s="6" t="s">
        <v>60</v>
      </c>
      <c r="S1648" s="49" t="s">
        <v>60</v>
      </c>
      <c r="T1648" s="73" t="str">
        <f>IF(_xlfn.XLOOKUP(I1648,LEGEND!B:B,LEGEND!H:H)&lt;&gt;"-",HYPERLINK(_xlfn.XLOOKUP(I1648,LEGEND!B:B,LEGEND!H:H),"link"),_xlfn.XLOOKUP(I1648,LEGEND!B:B,LEGEND!H:H))</f>
        <v>link</v>
      </c>
      <c r="U1648" s="73" t="str">
        <f>HYPERLINK(_xlfn.XLOOKUP(I1648,LEGEND!B:B,LEGEND!I:I))</f>
        <v>https://milwaukee-media-images.s3.amazonaws.com/hi/49560712--Hero_1.jpg</v>
      </c>
      <c r="V1648" s="51" t="s">
        <v>11840</v>
      </c>
      <c r="W1648" s="63" t="s">
        <v>2403</v>
      </c>
      <c r="X1648" s="64">
        <v>100</v>
      </c>
      <c r="Y1648" s="64">
        <v>80</v>
      </c>
      <c r="Z1648" s="64">
        <v>45</v>
      </c>
      <c r="AA1648" s="84">
        <v>0.10199999999999999</v>
      </c>
      <c r="AB1648" s="85">
        <v>1</v>
      </c>
      <c r="AC1648" s="85">
        <v>1</v>
      </c>
    </row>
    <row r="1649" spans="1:29" ht="25.5">
      <c r="A1649" s="1"/>
      <c r="B1649" s="6" t="s">
        <v>8777</v>
      </c>
      <c r="C1649" s="6" t="s">
        <v>8778</v>
      </c>
      <c r="D1649" s="6" t="s">
        <v>8861</v>
      </c>
      <c r="E1649" s="49" t="s">
        <v>8862</v>
      </c>
      <c r="F1649" s="6" t="s">
        <v>8867</v>
      </c>
      <c r="G1649" s="6" t="s">
        <v>60</v>
      </c>
      <c r="H1649" s="6" t="s">
        <v>60</v>
      </c>
      <c r="I1649" s="60" t="s">
        <v>9189</v>
      </c>
      <c r="J1649" s="49" t="s">
        <v>9190</v>
      </c>
      <c r="K1649" s="6" t="s">
        <v>9191</v>
      </c>
      <c r="L1649" s="29">
        <f>IF($J$6="с учетом НДС",VLOOKUP(I1649,LEGEND!B:E,4,0)*(1-M1649),VLOOKUP(I1649,LEGEND!B:E,4,0)*(1-M1649)/1.2)</f>
        <v>4180</v>
      </c>
      <c r="M1649" s="57">
        <f>IF(AND(B1649&lt;&gt;"1_Электроинструмент",B1649&lt;&gt;"2_Садовая техника"),$J$5,IF($J$4&lt;=20%,$J$4,IFERROR(VLOOKUP(S1649,LEGEND!$L$2:$M$5,2,FALSE),$J$4)))</f>
        <v>0</v>
      </c>
      <c r="N1649" s="48" t="s">
        <v>60</v>
      </c>
      <c r="O1649" s="6" t="s">
        <v>42</v>
      </c>
      <c r="P1649" s="49" t="s">
        <v>66</v>
      </c>
      <c r="Q1649" s="49" t="s">
        <v>473</v>
      </c>
      <c r="R1649" s="6" t="s">
        <v>60</v>
      </c>
      <c r="S1649" s="49" t="s">
        <v>60</v>
      </c>
      <c r="T1649" s="73" t="str">
        <f>IF(_xlfn.XLOOKUP(I1649,LEGEND!B:B,LEGEND!H:H)&lt;&gt;"-",HYPERLINK(_xlfn.XLOOKUP(I1649,LEGEND!B:B,LEGEND!H:H),"link"),_xlfn.XLOOKUP(I1649,LEGEND!B:B,LEGEND!H:H))</f>
        <v>-</v>
      </c>
      <c r="U1649" s="73" t="str">
        <f>HYPERLINK(_xlfn.XLOOKUP(I1649,LEGEND!B:B,LEGEND!I:I))</f>
        <v>-</v>
      </c>
      <c r="V1649" s="51" t="s">
        <v>9192</v>
      </c>
      <c r="W1649" s="63" t="s">
        <v>2403</v>
      </c>
      <c r="X1649" s="64">
        <v>126</v>
      </c>
      <c r="Y1649" s="64">
        <v>155</v>
      </c>
      <c r="Z1649" s="64">
        <v>58</v>
      </c>
      <c r="AA1649" s="84">
        <v>0.45</v>
      </c>
      <c r="AB1649" s="85">
        <v>1</v>
      </c>
      <c r="AC1649" s="85">
        <v>1</v>
      </c>
    </row>
    <row r="1650" spans="1:29" ht="25.5">
      <c r="A1650" s="1"/>
      <c r="B1650" s="6" t="s">
        <v>8777</v>
      </c>
      <c r="C1650" s="6" t="s">
        <v>8778</v>
      </c>
      <c r="D1650" s="6" t="s">
        <v>8861</v>
      </c>
      <c r="E1650" s="49" t="s">
        <v>8862</v>
      </c>
      <c r="F1650" s="6" t="s">
        <v>8867</v>
      </c>
      <c r="G1650" s="6" t="s">
        <v>60</v>
      </c>
      <c r="H1650" s="6" t="s">
        <v>60</v>
      </c>
      <c r="I1650" s="60" t="s">
        <v>11841</v>
      </c>
      <c r="J1650" s="49" t="s">
        <v>11842</v>
      </c>
      <c r="K1650" s="6" t="s">
        <v>11843</v>
      </c>
      <c r="L1650" s="29">
        <f>IF($J$6="с учетом НДС",VLOOKUP(I1650,LEGEND!B:E,4,0)*(1-M1650),VLOOKUP(I1650,LEGEND!B:E,4,0)*(1-M1650)/1.2)</f>
        <v>4380</v>
      </c>
      <c r="M1650" s="57">
        <f>IF(AND(B1650&lt;&gt;"1_Электроинструмент",B1650&lt;&gt;"2_Садовая техника"),$J$5,IF($J$4&lt;=20%,$J$4,IFERROR(VLOOKUP(S1650,LEGEND!$L$2:$M$5,2,FALSE),$J$4)))</f>
        <v>0</v>
      </c>
      <c r="N1650" s="48" t="s">
        <v>60</v>
      </c>
      <c r="O1650" s="6" t="s">
        <v>60</v>
      </c>
      <c r="P1650" s="49" t="s">
        <v>66</v>
      </c>
      <c r="Q1650" s="49" t="s">
        <v>67</v>
      </c>
      <c r="R1650" s="6" t="s">
        <v>60</v>
      </c>
      <c r="S1650" s="49" t="s">
        <v>60</v>
      </c>
      <c r="T1650" s="73" t="str">
        <f>IF(_xlfn.XLOOKUP(I1650,LEGEND!B:B,LEGEND!H:H)&lt;&gt;"-",HYPERLINK(_xlfn.XLOOKUP(I1650,LEGEND!B:B,LEGEND!H:H),"link"),_xlfn.XLOOKUP(I1650,LEGEND!B:B,LEGEND!H:H))</f>
        <v>link</v>
      </c>
      <c r="U1650" s="73" t="str">
        <f>HYPERLINK(_xlfn.XLOOKUP(I1650,LEGEND!B:B,LEGEND!I:I))</f>
        <v>https://milwaukee-media-images.s3.amazonaws.com/hi/49560738--Hero_1.jpg</v>
      </c>
      <c r="V1650" s="51" t="s">
        <v>11844</v>
      </c>
      <c r="W1650" s="63" t="s">
        <v>2403</v>
      </c>
      <c r="X1650" s="64">
        <v>130</v>
      </c>
      <c r="Y1650" s="64">
        <v>155</v>
      </c>
      <c r="Z1650" s="64">
        <v>60</v>
      </c>
      <c r="AA1650" s="84">
        <v>0.36599999999999999</v>
      </c>
      <c r="AB1650" s="85">
        <v>1</v>
      </c>
      <c r="AC1650" s="85">
        <v>1</v>
      </c>
    </row>
    <row r="1651" spans="1:29" ht="25.5">
      <c r="A1651" s="1"/>
      <c r="B1651" s="6" t="s">
        <v>8777</v>
      </c>
      <c r="C1651" s="6" t="s">
        <v>8778</v>
      </c>
      <c r="D1651" s="6" t="s">
        <v>8861</v>
      </c>
      <c r="E1651" s="49" t="s">
        <v>8862</v>
      </c>
      <c r="F1651" s="6" t="s">
        <v>8867</v>
      </c>
      <c r="G1651" s="6" t="s">
        <v>60</v>
      </c>
      <c r="H1651" s="6" t="s">
        <v>60</v>
      </c>
      <c r="I1651" s="60" t="s">
        <v>11845</v>
      </c>
      <c r="J1651" s="49" t="s">
        <v>11846</v>
      </c>
      <c r="K1651" s="6" t="s">
        <v>11847</v>
      </c>
      <c r="L1651" s="29">
        <f>IF($J$6="с учетом НДС",VLOOKUP(I1651,LEGEND!B:E,4,0)*(1-M1651),VLOOKUP(I1651,LEGEND!B:E,4,0)*(1-M1651)/1.2)</f>
        <v>4510</v>
      </c>
      <c r="M1651" s="57">
        <f>IF(AND(B1651&lt;&gt;"1_Электроинструмент",B1651&lt;&gt;"2_Садовая техника"),$J$5,IF($J$4&lt;=20%,$J$4,IFERROR(VLOOKUP(S1651,LEGEND!$L$2:$M$5,2,FALSE),$J$4)))</f>
        <v>0</v>
      </c>
      <c r="N1651" s="48" t="s">
        <v>60</v>
      </c>
      <c r="O1651" s="6" t="s">
        <v>60</v>
      </c>
      <c r="P1651" s="49" t="s">
        <v>66</v>
      </c>
      <c r="Q1651" s="49" t="s">
        <v>67</v>
      </c>
      <c r="R1651" s="6" t="s">
        <v>60</v>
      </c>
      <c r="S1651" s="49" t="s">
        <v>60</v>
      </c>
      <c r="T1651" s="73" t="str">
        <f>IF(_xlfn.XLOOKUP(I1651,LEGEND!B:B,LEGEND!H:H)&lt;&gt;"-",HYPERLINK(_xlfn.XLOOKUP(I1651,LEGEND!B:B,LEGEND!H:H),"link"),_xlfn.XLOOKUP(I1651,LEGEND!B:B,LEGEND!H:H))</f>
        <v>link</v>
      </c>
      <c r="U1651" s="73" t="str">
        <f>HYPERLINK(_xlfn.XLOOKUP(I1651,LEGEND!B:B,LEGEND!I:I))</f>
        <v>https://milwaukee-media-images.s3.amazonaws.com/hi/49560739--Hero_1.jpg</v>
      </c>
      <c r="V1651" s="51" t="s">
        <v>11848</v>
      </c>
      <c r="W1651" s="63" t="s">
        <v>2403</v>
      </c>
      <c r="X1651" s="64">
        <v>130</v>
      </c>
      <c r="Y1651" s="64">
        <v>150</v>
      </c>
      <c r="Z1651" s="64">
        <v>55</v>
      </c>
      <c r="AA1651" s="84">
        <v>0.38</v>
      </c>
      <c r="AB1651" s="85">
        <v>1</v>
      </c>
      <c r="AC1651" s="85">
        <v>1</v>
      </c>
    </row>
    <row r="1652" spans="1:29" ht="15">
      <c r="A1652" s="1"/>
      <c r="B1652" s="6" t="s">
        <v>8777</v>
      </c>
      <c r="C1652" s="6" t="s">
        <v>8778</v>
      </c>
      <c r="D1652" s="6" t="s">
        <v>8861</v>
      </c>
      <c r="E1652" s="49" t="s">
        <v>8862</v>
      </c>
      <c r="F1652" s="6" t="s">
        <v>8867</v>
      </c>
      <c r="G1652" s="6" t="s">
        <v>60</v>
      </c>
      <c r="H1652" s="6" t="s">
        <v>60</v>
      </c>
      <c r="I1652" s="60" t="s">
        <v>11849</v>
      </c>
      <c r="J1652" s="49" t="s">
        <v>11850</v>
      </c>
      <c r="K1652" s="6" t="s">
        <v>11851</v>
      </c>
      <c r="L1652" s="29">
        <f>IF($J$6="с учетом НДС",VLOOKUP(I1652,LEGEND!B:E,4,0)*(1-M1652),VLOOKUP(I1652,LEGEND!B:E,4,0)*(1-M1652)/1.2)</f>
        <v>4700</v>
      </c>
      <c r="M1652" s="57">
        <f>IF(AND(B1652&lt;&gt;"1_Электроинструмент",B1652&lt;&gt;"2_Садовая техника"),$J$5,IF($J$4&lt;=20%,$J$4,IFERROR(VLOOKUP(S1652,LEGEND!$L$2:$M$5,2,FALSE),$J$4)))</f>
        <v>0</v>
      </c>
      <c r="N1652" s="48" t="s">
        <v>60</v>
      </c>
      <c r="O1652" s="6" t="s">
        <v>60</v>
      </c>
      <c r="P1652" s="49" t="s">
        <v>66</v>
      </c>
      <c r="Q1652" s="49" t="s">
        <v>473</v>
      </c>
      <c r="R1652" s="6" t="s">
        <v>60</v>
      </c>
      <c r="S1652" s="49" t="s">
        <v>60</v>
      </c>
      <c r="T1652" s="73" t="str">
        <f>IF(_xlfn.XLOOKUP(I1652,LEGEND!B:B,LEGEND!H:H)&lt;&gt;"-",HYPERLINK(_xlfn.XLOOKUP(I1652,LEGEND!B:B,LEGEND!H:H),"link"),_xlfn.XLOOKUP(I1652,LEGEND!B:B,LEGEND!H:H))</f>
        <v>link</v>
      </c>
      <c r="U1652" s="73" t="str">
        <f>HYPERLINK(_xlfn.XLOOKUP(I1652,LEGEND!B:B,LEGEND!I:I))</f>
        <v>https://milwaukee-media-images.s3.amazonaws.com/hi/49224800--Hero_1.jpg</v>
      </c>
      <c r="V1652" s="51" t="s">
        <v>11852</v>
      </c>
      <c r="W1652" s="63" t="s">
        <v>2678</v>
      </c>
      <c r="X1652" s="64">
        <v>164</v>
      </c>
      <c r="Y1652" s="64">
        <v>151</v>
      </c>
      <c r="Z1652" s="64">
        <v>40</v>
      </c>
      <c r="AA1652" s="84">
        <v>0.20399999999999999</v>
      </c>
      <c r="AB1652" s="85">
        <v>1</v>
      </c>
      <c r="AC1652" s="85">
        <v>1</v>
      </c>
    </row>
    <row r="1653" spans="1:29" ht="25.5">
      <c r="A1653" s="1"/>
      <c r="B1653" s="6" t="s">
        <v>8777</v>
      </c>
      <c r="C1653" s="6" t="s">
        <v>8778</v>
      </c>
      <c r="D1653" s="6" t="s">
        <v>8861</v>
      </c>
      <c r="E1653" s="49" t="s">
        <v>8862</v>
      </c>
      <c r="F1653" s="6" t="s">
        <v>8867</v>
      </c>
      <c r="G1653" s="6" t="s">
        <v>60</v>
      </c>
      <c r="H1653" s="6" t="s">
        <v>60</v>
      </c>
      <c r="I1653" s="60" t="s">
        <v>9197</v>
      </c>
      <c r="J1653" s="49" t="s">
        <v>9198</v>
      </c>
      <c r="K1653" s="6" t="s">
        <v>9199</v>
      </c>
      <c r="L1653" s="29">
        <f>IF($J$6="с учетом НДС",VLOOKUP(I1653,LEGEND!B:E,4,0)*(1-M1653),VLOOKUP(I1653,LEGEND!B:E,4,0)*(1-M1653)/1.2)</f>
        <v>4800</v>
      </c>
      <c r="M1653" s="57">
        <f>IF(AND(B1653&lt;&gt;"1_Электроинструмент",B1653&lt;&gt;"2_Садовая техника"),$J$5,IF($J$4&lt;=20%,$J$4,IFERROR(VLOOKUP(S1653,LEGEND!$L$2:$M$5,2,FALSE),$J$4)))</f>
        <v>0</v>
      </c>
      <c r="N1653" s="48" t="s">
        <v>60</v>
      </c>
      <c r="O1653" s="6" t="s">
        <v>42</v>
      </c>
      <c r="P1653" s="49" t="s">
        <v>66</v>
      </c>
      <c r="Q1653" s="49" t="s">
        <v>473</v>
      </c>
      <c r="R1653" s="6" t="s">
        <v>60</v>
      </c>
      <c r="S1653" s="49" t="s">
        <v>60</v>
      </c>
      <c r="T1653" s="73" t="str">
        <f>IF(_xlfn.XLOOKUP(I1653,LEGEND!B:B,LEGEND!H:H)&lt;&gt;"-",HYPERLINK(_xlfn.XLOOKUP(I1653,LEGEND!B:B,LEGEND!H:H),"link"),_xlfn.XLOOKUP(I1653,LEGEND!B:B,LEGEND!H:H))</f>
        <v>-</v>
      </c>
      <c r="U1653" s="73" t="str">
        <f>HYPERLINK(_xlfn.XLOOKUP(I1653,LEGEND!B:B,LEGEND!I:I))</f>
        <v>-</v>
      </c>
      <c r="V1653" s="51" t="s">
        <v>9200</v>
      </c>
      <c r="W1653" s="63" t="s">
        <v>2403</v>
      </c>
      <c r="X1653" s="64">
        <v>126</v>
      </c>
      <c r="Y1653" s="64">
        <v>155</v>
      </c>
      <c r="Z1653" s="64">
        <v>58</v>
      </c>
      <c r="AA1653" s="84">
        <v>0.48</v>
      </c>
      <c r="AB1653" s="85">
        <v>1</v>
      </c>
      <c r="AC1653" s="85">
        <v>1</v>
      </c>
    </row>
    <row r="1654" spans="1:29" ht="25.5">
      <c r="A1654" s="1"/>
      <c r="B1654" s="6" t="s">
        <v>8777</v>
      </c>
      <c r="C1654" s="6" t="s">
        <v>8778</v>
      </c>
      <c r="D1654" s="6" t="s">
        <v>8861</v>
      </c>
      <c r="E1654" s="49" t="s">
        <v>8862</v>
      </c>
      <c r="F1654" s="6" t="s">
        <v>8867</v>
      </c>
      <c r="G1654" s="6" t="s">
        <v>60</v>
      </c>
      <c r="H1654" s="6" t="s">
        <v>60</v>
      </c>
      <c r="I1654" s="60" t="s">
        <v>11853</v>
      </c>
      <c r="J1654" s="49" t="s">
        <v>11854</v>
      </c>
      <c r="K1654" s="6" t="s">
        <v>11855</v>
      </c>
      <c r="L1654" s="29">
        <f>IF($J$6="с учетом НДС",VLOOKUP(I1654,LEGEND!B:E,4,0)*(1-M1654),VLOOKUP(I1654,LEGEND!B:E,4,0)*(1-M1654)/1.2)</f>
        <v>4980</v>
      </c>
      <c r="M1654" s="57">
        <f>IF(AND(B1654&lt;&gt;"1_Электроинструмент",B1654&lt;&gt;"2_Садовая техника"),$J$5,IF($J$4&lt;=20%,$J$4,IFERROR(VLOOKUP(S1654,LEGEND!$L$2:$M$5,2,FALSE),$J$4)))</f>
        <v>0</v>
      </c>
      <c r="N1654" s="48" t="s">
        <v>60</v>
      </c>
      <c r="O1654" s="6" t="s">
        <v>60</v>
      </c>
      <c r="P1654" s="49" t="s">
        <v>66</v>
      </c>
      <c r="Q1654" s="49" t="s">
        <v>67</v>
      </c>
      <c r="R1654" s="6" t="s">
        <v>60</v>
      </c>
      <c r="S1654" s="49" t="s">
        <v>60</v>
      </c>
      <c r="T1654" s="73" t="str">
        <f>IF(_xlfn.XLOOKUP(I1654,LEGEND!B:B,LEGEND!H:H)&lt;&gt;"-",HYPERLINK(_xlfn.XLOOKUP(I1654,LEGEND!B:B,LEGEND!H:H),"link"),_xlfn.XLOOKUP(I1654,LEGEND!B:B,LEGEND!H:H))</f>
        <v>link</v>
      </c>
      <c r="U1654" s="73" t="str">
        <f>HYPERLINK(_xlfn.XLOOKUP(I1654,LEGEND!B:B,LEGEND!I:I))</f>
        <v>https://milwaukee-media-images.s3.amazonaws.com/hi/49560742--Hero_1.jpg</v>
      </c>
      <c r="V1654" s="51" t="s">
        <v>11856</v>
      </c>
      <c r="W1654" s="63" t="s">
        <v>2403</v>
      </c>
      <c r="X1654" s="64">
        <v>80</v>
      </c>
      <c r="Y1654" s="64">
        <v>155</v>
      </c>
      <c r="Z1654" s="64">
        <v>180</v>
      </c>
      <c r="AA1654" s="84">
        <v>0.48599999999999999</v>
      </c>
      <c r="AB1654" s="85">
        <v>1</v>
      </c>
      <c r="AC1654" s="85">
        <v>1</v>
      </c>
    </row>
    <row r="1655" spans="1:29" ht="25.5">
      <c r="A1655" s="1"/>
      <c r="B1655" s="6" t="s">
        <v>8777</v>
      </c>
      <c r="C1655" s="6" t="s">
        <v>8778</v>
      </c>
      <c r="D1655" s="6" t="s">
        <v>8861</v>
      </c>
      <c r="E1655" s="49" t="s">
        <v>8862</v>
      </c>
      <c r="F1655" s="6" t="s">
        <v>8867</v>
      </c>
      <c r="G1655" s="6" t="s">
        <v>60</v>
      </c>
      <c r="H1655" s="6" t="s">
        <v>60</v>
      </c>
      <c r="I1655" s="60" t="s">
        <v>11857</v>
      </c>
      <c r="J1655" s="49" t="s">
        <v>11858</v>
      </c>
      <c r="K1655" s="6" t="s">
        <v>11859</v>
      </c>
      <c r="L1655" s="29">
        <f>IF($J$6="с учетом НДС",VLOOKUP(I1655,LEGEND!B:E,4,0)*(1-M1655),VLOOKUP(I1655,LEGEND!B:E,4,0)*(1-M1655)/1.2)</f>
        <v>5200</v>
      </c>
      <c r="M1655" s="57">
        <f>IF(AND(B1655&lt;&gt;"1_Электроинструмент",B1655&lt;&gt;"2_Садовая техника"),$J$5,IF($J$4&lt;=20%,$J$4,IFERROR(VLOOKUP(S1655,LEGEND!$L$2:$M$5,2,FALSE),$J$4)))</f>
        <v>0</v>
      </c>
      <c r="N1655" s="48" t="s">
        <v>60</v>
      </c>
      <c r="O1655" s="6" t="s">
        <v>60</v>
      </c>
      <c r="P1655" s="49" t="s">
        <v>66</v>
      </c>
      <c r="Q1655" s="49" t="s">
        <v>67</v>
      </c>
      <c r="R1655" s="6" t="s">
        <v>60</v>
      </c>
      <c r="S1655" s="49" t="s">
        <v>60</v>
      </c>
      <c r="T1655" s="73" t="str">
        <f>IF(_xlfn.XLOOKUP(I1655,LEGEND!B:B,LEGEND!H:H)&lt;&gt;"-",HYPERLINK(_xlfn.XLOOKUP(I1655,LEGEND!B:B,LEGEND!H:H),"link"),_xlfn.XLOOKUP(I1655,LEGEND!B:B,LEGEND!H:H))</f>
        <v>link</v>
      </c>
      <c r="U1655" s="73" t="str">
        <f>HYPERLINK(_xlfn.XLOOKUP(I1655,LEGEND!B:B,LEGEND!I:I))</f>
        <v>https://milwaukee-media-images.s3.amazonaws.com/hi/4932464933--Hero_1.jpg</v>
      </c>
      <c r="V1655" s="51" t="s">
        <v>11860</v>
      </c>
      <c r="W1655" s="63" t="s">
        <v>71</v>
      </c>
      <c r="X1655" s="64">
        <v>130</v>
      </c>
      <c r="Y1655" s="64">
        <v>74</v>
      </c>
      <c r="Z1655" s="64">
        <v>169</v>
      </c>
      <c r="AA1655" s="84">
        <v>0.59599999999999997</v>
      </c>
      <c r="AB1655" s="85">
        <v>1</v>
      </c>
      <c r="AC1655" s="85">
        <v>1</v>
      </c>
    </row>
    <row r="1656" spans="1:29" ht="25.5">
      <c r="A1656" s="1"/>
      <c r="B1656" s="6" t="s">
        <v>8777</v>
      </c>
      <c r="C1656" s="6" t="s">
        <v>8778</v>
      </c>
      <c r="D1656" s="6" t="s">
        <v>8861</v>
      </c>
      <c r="E1656" s="49" t="s">
        <v>8862</v>
      </c>
      <c r="F1656" s="6" t="s">
        <v>8867</v>
      </c>
      <c r="G1656" s="6" t="s">
        <v>60</v>
      </c>
      <c r="H1656" s="6" t="s">
        <v>60</v>
      </c>
      <c r="I1656" s="60" t="s">
        <v>11861</v>
      </c>
      <c r="J1656" s="49" t="s">
        <v>11862</v>
      </c>
      <c r="K1656" s="6" t="s">
        <v>11863</v>
      </c>
      <c r="L1656" s="29">
        <f>IF($J$6="с учетом НДС",VLOOKUP(I1656,LEGEND!B:E,4,0)*(1-M1656),VLOOKUP(I1656,LEGEND!B:E,4,0)*(1-M1656)/1.2)</f>
        <v>5200</v>
      </c>
      <c r="M1656" s="57">
        <f>IF(AND(B1656&lt;&gt;"1_Электроинструмент",B1656&lt;&gt;"2_Садовая техника"),$J$5,IF($J$4&lt;=20%,$J$4,IFERROR(VLOOKUP(S1656,LEGEND!$L$2:$M$5,2,FALSE),$J$4)))</f>
        <v>0</v>
      </c>
      <c r="N1656" s="48" t="s">
        <v>60</v>
      </c>
      <c r="O1656" s="6" t="s">
        <v>60</v>
      </c>
      <c r="P1656" s="49" t="s">
        <v>66</v>
      </c>
      <c r="Q1656" s="49" t="s">
        <v>67</v>
      </c>
      <c r="R1656" s="6" t="s">
        <v>60</v>
      </c>
      <c r="S1656" s="49" t="s">
        <v>60</v>
      </c>
      <c r="T1656" s="73" t="str">
        <f>IF(_xlfn.XLOOKUP(I1656,LEGEND!B:B,LEGEND!H:H)&lt;&gt;"-",HYPERLINK(_xlfn.XLOOKUP(I1656,LEGEND!B:B,LEGEND!H:H),"link"),_xlfn.XLOOKUP(I1656,LEGEND!B:B,LEGEND!H:H))</f>
        <v>link</v>
      </c>
      <c r="U1656" s="73" t="str">
        <f>HYPERLINK(_xlfn.XLOOKUP(I1656,LEGEND!B:B,LEGEND!I:I))</f>
        <v>https://milwaukee-media-images.s3.amazonaws.com/hi/49560744--Hero_1.jpg</v>
      </c>
      <c r="V1656" s="51" t="s">
        <v>11864</v>
      </c>
      <c r="W1656" s="63" t="s">
        <v>2403</v>
      </c>
      <c r="X1656" s="64">
        <v>155</v>
      </c>
      <c r="Y1656" s="64">
        <v>180</v>
      </c>
      <c r="Z1656" s="64">
        <v>60</v>
      </c>
      <c r="AA1656" s="84">
        <v>0.97499999999999998</v>
      </c>
      <c r="AB1656" s="85">
        <v>1</v>
      </c>
      <c r="AC1656" s="85">
        <v>1</v>
      </c>
    </row>
    <row r="1657" spans="1:29" ht="25.5">
      <c r="A1657" s="1"/>
      <c r="B1657" s="6" t="s">
        <v>8777</v>
      </c>
      <c r="C1657" s="6" t="s">
        <v>8778</v>
      </c>
      <c r="D1657" s="6" t="s">
        <v>8861</v>
      </c>
      <c r="E1657" s="49" t="s">
        <v>8862</v>
      </c>
      <c r="F1657" s="6" t="s">
        <v>8867</v>
      </c>
      <c r="G1657" s="6" t="s">
        <v>60</v>
      </c>
      <c r="H1657" s="6" t="s">
        <v>60</v>
      </c>
      <c r="I1657" s="60" t="s">
        <v>11865</v>
      </c>
      <c r="J1657" s="49" t="s">
        <v>11866</v>
      </c>
      <c r="K1657" s="6" t="s">
        <v>11867</v>
      </c>
      <c r="L1657" s="29">
        <f>IF($J$6="с учетом НДС",VLOOKUP(I1657,LEGEND!B:E,4,0)*(1-M1657),VLOOKUP(I1657,LEGEND!B:E,4,0)*(1-M1657)/1.2)</f>
        <v>5500</v>
      </c>
      <c r="M1657" s="57">
        <f>IF(AND(B1657&lt;&gt;"1_Электроинструмент",B1657&lt;&gt;"2_Садовая техника"),$J$5,IF($J$4&lt;=20%,$J$4,IFERROR(VLOOKUP(S1657,LEGEND!$L$2:$M$5,2,FALSE),$J$4)))</f>
        <v>0</v>
      </c>
      <c r="N1657" s="48" t="s">
        <v>60</v>
      </c>
      <c r="O1657" s="6" t="s">
        <v>60</v>
      </c>
      <c r="P1657" s="49" t="s">
        <v>66</v>
      </c>
      <c r="Q1657" s="49" t="s">
        <v>67</v>
      </c>
      <c r="R1657" s="6" t="s">
        <v>60</v>
      </c>
      <c r="S1657" s="49" t="s">
        <v>60</v>
      </c>
      <c r="T1657" s="73" t="str">
        <f>IF(_xlfn.XLOOKUP(I1657,LEGEND!B:B,LEGEND!H:H)&lt;&gt;"-",HYPERLINK(_xlfn.XLOOKUP(I1657,LEGEND!B:B,LEGEND!H:H),"link"),_xlfn.XLOOKUP(I1657,LEGEND!B:B,LEGEND!H:H))</f>
        <v>link</v>
      </c>
      <c r="U1657" s="73" t="str">
        <f>HYPERLINK(_xlfn.XLOOKUP(I1657,LEGEND!B:B,LEGEND!I:I))</f>
        <v>https://milwaukee-media-images.s3.amazonaws.com/hi/4932464934--Hero_1.jpg</v>
      </c>
      <c r="V1657" s="51" t="s">
        <v>11868</v>
      </c>
      <c r="W1657" s="63" t="s">
        <v>71</v>
      </c>
      <c r="X1657" s="64">
        <v>151</v>
      </c>
      <c r="Y1657" s="64">
        <v>74</v>
      </c>
      <c r="Z1657" s="64">
        <v>180</v>
      </c>
      <c r="AA1657" s="84">
        <v>0.7</v>
      </c>
      <c r="AB1657" s="85">
        <v>1</v>
      </c>
      <c r="AC1657" s="85">
        <v>1</v>
      </c>
    </row>
    <row r="1658" spans="1:29" ht="25.5">
      <c r="A1658" s="1"/>
      <c r="B1658" s="6" t="s">
        <v>8777</v>
      </c>
      <c r="C1658" s="6" t="s">
        <v>8778</v>
      </c>
      <c r="D1658" s="6" t="s">
        <v>8861</v>
      </c>
      <c r="E1658" s="49" t="s">
        <v>8862</v>
      </c>
      <c r="F1658" s="6" t="s">
        <v>8867</v>
      </c>
      <c r="G1658" s="6" t="s">
        <v>60</v>
      </c>
      <c r="H1658" s="6" t="s">
        <v>60</v>
      </c>
      <c r="I1658" s="60" t="s">
        <v>11869</v>
      </c>
      <c r="J1658" s="49" t="s">
        <v>11870</v>
      </c>
      <c r="K1658" s="6" t="s">
        <v>11871</v>
      </c>
      <c r="L1658" s="29">
        <f>IF($J$6="с учетом НДС",VLOOKUP(I1658,LEGEND!B:E,4,0)*(1-M1658),VLOOKUP(I1658,LEGEND!B:E,4,0)*(1-M1658)/1.2)</f>
        <v>5600</v>
      </c>
      <c r="M1658" s="57">
        <f>IF(AND(B1658&lt;&gt;"1_Электроинструмент",B1658&lt;&gt;"2_Садовая техника"),$J$5,IF($J$4&lt;=20%,$J$4,IFERROR(VLOOKUP(S1658,LEGEND!$L$2:$M$5,2,FALSE),$J$4)))</f>
        <v>0</v>
      </c>
      <c r="N1658" s="48" t="s">
        <v>60</v>
      </c>
      <c r="O1658" s="6" t="s">
        <v>60</v>
      </c>
      <c r="P1658" s="49" t="s">
        <v>66</v>
      </c>
      <c r="Q1658" s="49" t="s">
        <v>67</v>
      </c>
      <c r="R1658" s="6" t="s">
        <v>60</v>
      </c>
      <c r="S1658" s="49" t="s">
        <v>60</v>
      </c>
      <c r="T1658" s="73" t="str">
        <f>IF(_xlfn.XLOOKUP(I1658,LEGEND!B:B,LEGEND!H:H)&lt;&gt;"-",HYPERLINK(_xlfn.XLOOKUP(I1658,LEGEND!B:B,LEGEND!H:H),"link"),_xlfn.XLOOKUP(I1658,LEGEND!B:B,LEGEND!H:H))</f>
        <v>link</v>
      </c>
      <c r="U1658" s="73" t="str">
        <f>HYPERLINK(_xlfn.XLOOKUP(I1658,LEGEND!B:B,LEGEND!I:I))</f>
        <v>https://milwaukee-media-images.s3.amazonaws.com/hi/49560746--Hero_1.jpg</v>
      </c>
      <c r="V1658" s="51" t="s">
        <v>11872</v>
      </c>
      <c r="W1658" s="63" t="s">
        <v>2403</v>
      </c>
      <c r="X1658" s="64">
        <v>155</v>
      </c>
      <c r="Y1658" s="64">
        <v>180</v>
      </c>
      <c r="Z1658" s="64">
        <v>60</v>
      </c>
      <c r="AA1658" s="84">
        <v>0.59</v>
      </c>
      <c r="AB1658" s="85">
        <v>1</v>
      </c>
      <c r="AC1658" s="85">
        <v>1</v>
      </c>
    </row>
    <row r="1659" spans="1:29" ht="25.5">
      <c r="A1659" s="1"/>
      <c r="B1659" s="6" t="s">
        <v>8777</v>
      </c>
      <c r="C1659" s="6" t="s">
        <v>8778</v>
      </c>
      <c r="D1659" s="6" t="s">
        <v>8861</v>
      </c>
      <c r="E1659" s="49" t="s">
        <v>8862</v>
      </c>
      <c r="F1659" s="6" t="s">
        <v>8867</v>
      </c>
      <c r="G1659" s="6" t="s">
        <v>60</v>
      </c>
      <c r="H1659" s="6" t="s">
        <v>60</v>
      </c>
      <c r="I1659" s="60" t="s">
        <v>9033</v>
      </c>
      <c r="J1659" s="49" t="s">
        <v>9034</v>
      </c>
      <c r="K1659" s="6" t="s">
        <v>9035</v>
      </c>
      <c r="L1659" s="29">
        <f>IF($J$6="с учетом НДС",VLOOKUP(I1659,LEGEND!B:E,4,0)*(1-M1659),VLOOKUP(I1659,LEGEND!B:E,4,0)*(1-M1659)/1.2)</f>
        <v>5700</v>
      </c>
      <c r="M1659" s="57">
        <f>IF(AND(B1659&lt;&gt;"1_Электроинструмент",B1659&lt;&gt;"2_Садовая техника"),$J$5,IF($J$4&lt;=20%,$J$4,IFERROR(VLOOKUP(S1659,LEGEND!$L$2:$M$5,2,FALSE),$J$4)))</f>
        <v>0</v>
      </c>
      <c r="N1659" s="48" t="s">
        <v>60</v>
      </c>
      <c r="O1659" s="6" t="s">
        <v>42</v>
      </c>
      <c r="P1659" s="49" t="s">
        <v>66</v>
      </c>
      <c r="Q1659" s="49" t="s">
        <v>67</v>
      </c>
      <c r="R1659" s="6" t="s">
        <v>60</v>
      </c>
      <c r="S1659" s="49" t="s">
        <v>60</v>
      </c>
      <c r="T1659" s="73" t="str">
        <f>IF(_xlfn.XLOOKUP(I1659,LEGEND!B:B,LEGEND!H:H)&lt;&gt;"-",HYPERLINK(_xlfn.XLOOKUP(I1659,LEGEND!B:B,LEGEND!H:H),"link"),_xlfn.XLOOKUP(I1659,LEGEND!B:B,LEGEND!H:H))</f>
        <v>-</v>
      </c>
      <c r="U1659" s="73" t="str">
        <f>HYPERLINK(_xlfn.XLOOKUP(I1659,LEGEND!B:B,LEGEND!I:I))</f>
        <v>-</v>
      </c>
      <c r="V1659" s="51" t="s">
        <v>9036</v>
      </c>
      <c r="W1659" s="63" t="s">
        <v>71</v>
      </c>
      <c r="X1659" s="64">
        <v>395</v>
      </c>
      <c r="Y1659" s="64">
        <v>265</v>
      </c>
      <c r="Z1659" s="64">
        <v>140</v>
      </c>
      <c r="AA1659" s="84">
        <v>0.55000000000000004</v>
      </c>
      <c r="AB1659" s="85">
        <v>1</v>
      </c>
      <c r="AC1659" s="85">
        <v>1</v>
      </c>
    </row>
    <row r="1660" spans="1:29" ht="25.5">
      <c r="A1660" s="1"/>
      <c r="B1660" s="6" t="s">
        <v>8777</v>
      </c>
      <c r="C1660" s="6" t="s">
        <v>8778</v>
      </c>
      <c r="D1660" s="6" t="s">
        <v>8861</v>
      </c>
      <c r="E1660" s="49" t="s">
        <v>8862</v>
      </c>
      <c r="F1660" s="6" t="s">
        <v>8867</v>
      </c>
      <c r="G1660" s="6" t="s">
        <v>60</v>
      </c>
      <c r="H1660" s="6" t="s">
        <v>60</v>
      </c>
      <c r="I1660" s="60" t="s">
        <v>11873</v>
      </c>
      <c r="J1660" s="49" t="s">
        <v>11874</v>
      </c>
      <c r="K1660" s="6" t="s">
        <v>11875</v>
      </c>
      <c r="L1660" s="29">
        <f>IF($J$6="с учетом НДС",VLOOKUP(I1660,LEGEND!B:E,4,0)*(1-M1660),VLOOKUP(I1660,LEGEND!B:E,4,0)*(1-M1660)/1.2)</f>
        <v>5700</v>
      </c>
      <c r="M1660" s="57">
        <f>IF(AND(B1660&lt;&gt;"1_Электроинструмент",B1660&lt;&gt;"2_Садовая техника"),$J$5,IF($J$4&lt;=20%,$J$4,IFERROR(VLOOKUP(S1660,LEGEND!$L$2:$M$5,2,FALSE),$J$4)))</f>
        <v>0</v>
      </c>
      <c r="N1660" s="48" t="s">
        <v>60</v>
      </c>
      <c r="O1660" s="6" t="s">
        <v>60</v>
      </c>
      <c r="P1660" s="49" t="s">
        <v>66</v>
      </c>
      <c r="Q1660" s="49" t="s">
        <v>67</v>
      </c>
      <c r="R1660" s="6" t="s">
        <v>60</v>
      </c>
      <c r="S1660" s="49" t="s">
        <v>60</v>
      </c>
      <c r="T1660" s="73" t="str">
        <f>IF(_xlfn.XLOOKUP(I1660,LEGEND!B:B,LEGEND!H:H)&lt;&gt;"-",HYPERLINK(_xlfn.XLOOKUP(I1660,LEGEND!B:B,LEGEND!H:H),"link"),_xlfn.XLOOKUP(I1660,LEGEND!B:B,LEGEND!H:H))</f>
        <v>link</v>
      </c>
      <c r="U1660" s="73" t="str">
        <f>HYPERLINK(_xlfn.XLOOKUP(I1660,LEGEND!B:B,LEGEND!I:I))</f>
        <v>https://milwaukee-media-images.s3.amazonaws.com/hi/4932464935--Hero_1.jpg</v>
      </c>
      <c r="V1660" s="51" t="s">
        <v>11876</v>
      </c>
      <c r="W1660" s="63" t="s">
        <v>71</v>
      </c>
      <c r="X1660" s="64">
        <v>151</v>
      </c>
      <c r="Y1660" s="64">
        <v>74</v>
      </c>
      <c r="Z1660" s="64">
        <v>180</v>
      </c>
      <c r="AA1660" s="84">
        <v>0.77200000000000002</v>
      </c>
      <c r="AB1660" s="85">
        <v>1</v>
      </c>
      <c r="AC1660" s="85">
        <v>1</v>
      </c>
    </row>
    <row r="1661" spans="1:29" ht="25.5">
      <c r="A1661" s="1"/>
      <c r="B1661" s="6" t="s">
        <v>8777</v>
      </c>
      <c r="C1661" s="6" t="s">
        <v>8778</v>
      </c>
      <c r="D1661" s="6" t="s">
        <v>8861</v>
      </c>
      <c r="E1661" s="49" t="s">
        <v>8862</v>
      </c>
      <c r="F1661" s="6" t="s">
        <v>8867</v>
      </c>
      <c r="G1661" s="6" t="s">
        <v>60</v>
      </c>
      <c r="H1661" s="6" t="s">
        <v>60</v>
      </c>
      <c r="I1661" s="60" t="s">
        <v>11877</v>
      </c>
      <c r="J1661" s="49" t="s">
        <v>11878</v>
      </c>
      <c r="K1661" s="6" t="s">
        <v>11879</v>
      </c>
      <c r="L1661" s="29">
        <f>IF($J$6="с учетом НДС",VLOOKUP(I1661,LEGEND!B:E,4,0)*(1-M1661),VLOOKUP(I1661,LEGEND!B:E,4,0)*(1-M1661)/1.2)</f>
        <v>5800</v>
      </c>
      <c r="M1661" s="57">
        <f>IF(AND(B1661&lt;&gt;"1_Электроинструмент",B1661&lt;&gt;"2_Садовая техника"),$J$5,IF($J$4&lt;=20%,$J$4,IFERROR(VLOOKUP(S1661,LEGEND!$L$2:$M$5,2,FALSE),$J$4)))</f>
        <v>0</v>
      </c>
      <c r="N1661" s="48" t="s">
        <v>60</v>
      </c>
      <c r="O1661" s="6" t="s">
        <v>60</v>
      </c>
      <c r="P1661" s="49" t="s">
        <v>66</v>
      </c>
      <c r="Q1661" s="49" t="s">
        <v>67</v>
      </c>
      <c r="R1661" s="6" t="s">
        <v>60</v>
      </c>
      <c r="S1661" s="49" t="s">
        <v>60</v>
      </c>
      <c r="T1661" s="73" t="str">
        <f>IF(_xlfn.XLOOKUP(I1661,LEGEND!B:B,LEGEND!H:H)&lt;&gt;"-",HYPERLINK(_xlfn.XLOOKUP(I1661,LEGEND!B:B,LEGEND!H:H),"link"),_xlfn.XLOOKUP(I1661,LEGEND!B:B,LEGEND!H:H))</f>
        <v>link</v>
      </c>
      <c r="U1661" s="73" t="str">
        <f>HYPERLINK(_xlfn.XLOOKUP(I1661,LEGEND!B:B,LEGEND!I:I))</f>
        <v>https://milwaukee-media-images.s3.amazonaws.com/hi/4932399885--Hero_1.jpg</v>
      </c>
      <c r="V1661" s="51" t="s">
        <v>11880</v>
      </c>
      <c r="W1661" s="63" t="s">
        <v>1189</v>
      </c>
      <c r="X1661" s="64">
        <v>220</v>
      </c>
      <c r="Y1661" s="64">
        <v>240</v>
      </c>
      <c r="Z1661" s="64">
        <v>50</v>
      </c>
      <c r="AA1661" s="84">
        <v>0.98099999999999998</v>
      </c>
      <c r="AB1661" s="85">
        <v>1</v>
      </c>
      <c r="AC1661" s="85">
        <v>1</v>
      </c>
    </row>
    <row r="1662" spans="1:29" ht="25.5">
      <c r="A1662" s="1"/>
      <c r="B1662" s="6" t="s">
        <v>8777</v>
      </c>
      <c r="C1662" s="6" t="s">
        <v>8778</v>
      </c>
      <c r="D1662" s="6" t="s">
        <v>8861</v>
      </c>
      <c r="E1662" s="49" t="s">
        <v>8862</v>
      </c>
      <c r="F1662" s="6" t="s">
        <v>8867</v>
      </c>
      <c r="G1662" s="6" t="s">
        <v>60</v>
      </c>
      <c r="H1662" s="6" t="s">
        <v>60</v>
      </c>
      <c r="I1662" s="60" t="s">
        <v>11881</v>
      </c>
      <c r="J1662" s="49" t="s">
        <v>11882</v>
      </c>
      <c r="K1662" s="6" t="s">
        <v>11883</v>
      </c>
      <c r="L1662" s="29">
        <f>IF($J$6="с учетом НДС",VLOOKUP(I1662,LEGEND!B:E,4,0)*(1-M1662),VLOOKUP(I1662,LEGEND!B:E,4,0)*(1-M1662)/1.2)</f>
        <v>5900</v>
      </c>
      <c r="M1662" s="57">
        <f>IF(AND(B1662&lt;&gt;"1_Электроинструмент",B1662&lt;&gt;"2_Садовая техника"),$J$5,IF($J$4&lt;=20%,$J$4,IFERROR(VLOOKUP(S1662,LEGEND!$L$2:$M$5,2,FALSE),$J$4)))</f>
        <v>0</v>
      </c>
      <c r="N1662" s="48" t="s">
        <v>60</v>
      </c>
      <c r="O1662" s="6" t="s">
        <v>60</v>
      </c>
      <c r="P1662" s="49" t="s">
        <v>66</v>
      </c>
      <c r="Q1662" s="49" t="s">
        <v>67</v>
      </c>
      <c r="R1662" s="6" t="s">
        <v>60</v>
      </c>
      <c r="S1662" s="49" t="s">
        <v>60</v>
      </c>
      <c r="T1662" s="73" t="str">
        <f>IF(_xlfn.XLOOKUP(I1662,LEGEND!B:B,LEGEND!H:H)&lt;&gt;"-",HYPERLINK(_xlfn.XLOOKUP(I1662,LEGEND!B:B,LEGEND!H:H),"link"),_xlfn.XLOOKUP(I1662,LEGEND!B:B,LEGEND!H:H))</f>
        <v>link</v>
      </c>
      <c r="U1662" s="73" t="str">
        <f>HYPERLINK(_xlfn.XLOOKUP(I1662,LEGEND!B:B,LEGEND!I:I))</f>
        <v>https://milwaukee-media-images.s3.amazonaws.com/hi/4932464936--Hero_1.jpg</v>
      </c>
      <c r="V1662" s="51" t="s">
        <v>11884</v>
      </c>
      <c r="W1662" s="63" t="s">
        <v>71</v>
      </c>
      <c r="X1662" s="64">
        <v>151</v>
      </c>
      <c r="Y1662" s="64">
        <v>74</v>
      </c>
      <c r="Z1662" s="64">
        <v>180</v>
      </c>
      <c r="AA1662" s="84">
        <v>0.875</v>
      </c>
      <c r="AB1662" s="85">
        <v>1</v>
      </c>
      <c r="AC1662" s="85">
        <v>1</v>
      </c>
    </row>
    <row r="1663" spans="1:29" ht="25.5">
      <c r="A1663" s="1"/>
      <c r="B1663" s="6" t="s">
        <v>8777</v>
      </c>
      <c r="C1663" s="6" t="s">
        <v>8778</v>
      </c>
      <c r="D1663" s="6" t="s">
        <v>8861</v>
      </c>
      <c r="E1663" s="49" t="s">
        <v>8862</v>
      </c>
      <c r="F1663" s="6" t="s">
        <v>8867</v>
      </c>
      <c r="G1663" s="6" t="s">
        <v>60</v>
      </c>
      <c r="H1663" s="6" t="s">
        <v>60</v>
      </c>
      <c r="I1663" s="60" t="s">
        <v>11885</v>
      </c>
      <c r="J1663" s="49" t="s">
        <v>11886</v>
      </c>
      <c r="K1663" s="6" t="s">
        <v>11887</v>
      </c>
      <c r="L1663" s="29">
        <f>IF($J$6="с учетом НДС",VLOOKUP(I1663,LEGEND!B:E,4,0)*(1-M1663),VLOOKUP(I1663,LEGEND!B:E,4,0)*(1-M1663)/1.2)</f>
        <v>6100</v>
      </c>
      <c r="M1663" s="57">
        <f>IF(AND(B1663&lt;&gt;"1_Электроинструмент",B1663&lt;&gt;"2_Садовая техника"),$J$5,IF($J$4&lt;=20%,$J$4,IFERROR(VLOOKUP(S1663,LEGEND!$L$2:$M$5,2,FALSE),$J$4)))</f>
        <v>0</v>
      </c>
      <c r="N1663" s="48" t="s">
        <v>60</v>
      </c>
      <c r="O1663" s="6" t="s">
        <v>60</v>
      </c>
      <c r="P1663" s="49" t="s">
        <v>66</v>
      </c>
      <c r="Q1663" s="49" t="s">
        <v>67</v>
      </c>
      <c r="R1663" s="6" t="s">
        <v>60</v>
      </c>
      <c r="S1663" s="49" t="s">
        <v>60</v>
      </c>
      <c r="T1663" s="73" t="str">
        <f>IF(_xlfn.XLOOKUP(I1663,LEGEND!B:B,LEGEND!H:H)&lt;&gt;"-",HYPERLINK(_xlfn.XLOOKUP(I1663,LEGEND!B:B,LEGEND!H:H),"link"),_xlfn.XLOOKUP(I1663,LEGEND!B:B,LEGEND!H:H))</f>
        <v>link</v>
      </c>
      <c r="U1663" s="73" t="str">
        <f>HYPERLINK(_xlfn.XLOOKUP(I1663,LEGEND!B:B,LEGEND!I:I))</f>
        <v>https://milwaukee-media-images.s3.amazonaws.com/hi/4932399886--Hero_1.jpg</v>
      </c>
      <c r="V1663" s="51" t="s">
        <v>11888</v>
      </c>
      <c r="W1663" s="63" t="s">
        <v>1189</v>
      </c>
      <c r="X1663" s="64">
        <v>220</v>
      </c>
      <c r="Y1663" s="64">
        <v>240</v>
      </c>
      <c r="Z1663" s="64">
        <v>50</v>
      </c>
      <c r="AA1663" s="84">
        <v>1.1200000000000001</v>
      </c>
      <c r="AB1663" s="85">
        <v>1</v>
      </c>
      <c r="AC1663" s="85">
        <v>1</v>
      </c>
    </row>
    <row r="1664" spans="1:29" ht="25.5">
      <c r="A1664" s="1"/>
      <c r="B1664" s="6" t="s">
        <v>8777</v>
      </c>
      <c r="C1664" s="6" t="s">
        <v>8778</v>
      </c>
      <c r="D1664" s="6" t="s">
        <v>8861</v>
      </c>
      <c r="E1664" s="49" t="s">
        <v>8862</v>
      </c>
      <c r="F1664" s="6" t="s">
        <v>8867</v>
      </c>
      <c r="G1664" s="6" t="s">
        <v>60</v>
      </c>
      <c r="H1664" s="6" t="s">
        <v>60</v>
      </c>
      <c r="I1664" s="60" t="s">
        <v>11889</v>
      </c>
      <c r="J1664" s="49" t="s">
        <v>11890</v>
      </c>
      <c r="K1664" s="6" t="s">
        <v>11891</v>
      </c>
      <c r="L1664" s="29">
        <f>IF($J$6="с учетом НДС",VLOOKUP(I1664,LEGEND!B:E,4,0)*(1-M1664),VLOOKUP(I1664,LEGEND!B:E,4,0)*(1-M1664)/1.2)</f>
        <v>6400</v>
      </c>
      <c r="M1664" s="57">
        <f>IF(AND(B1664&lt;&gt;"1_Электроинструмент",B1664&lt;&gt;"2_Садовая техника"),$J$5,IF($J$4&lt;=20%,$J$4,IFERROR(VLOOKUP(S1664,LEGEND!$L$2:$M$5,2,FALSE),$J$4)))</f>
        <v>0</v>
      </c>
      <c r="N1664" s="48" t="s">
        <v>60</v>
      </c>
      <c r="O1664" s="6" t="s">
        <v>60</v>
      </c>
      <c r="P1664" s="49" t="s">
        <v>66</v>
      </c>
      <c r="Q1664" s="49" t="s">
        <v>67</v>
      </c>
      <c r="R1664" s="6" t="s">
        <v>60</v>
      </c>
      <c r="S1664" s="49" t="s">
        <v>60</v>
      </c>
      <c r="T1664" s="73" t="str">
        <f>IF(_xlfn.XLOOKUP(I1664,LEGEND!B:B,LEGEND!H:H)&lt;&gt;"-",HYPERLINK(_xlfn.XLOOKUP(I1664,LEGEND!B:B,LEGEND!H:H),"link"),_xlfn.XLOOKUP(I1664,LEGEND!B:B,LEGEND!H:H))</f>
        <v>-</v>
      </c>
      <c r="U1664" s="73" t="str">
        <f>HYPERLINK(_xlfn.XLOOKUP(I1664,LEGEND!B:B,LEGEND!I:I))</f>
        <v>-</v>
      </c>
      <c r="V1664" s="51" t="s">
        <v>11892</v>
      </c>
      <c r="W1664" s="63" t="s">
        <v>2403</v>
      </c>
      <c r="X1664" s="64">
        <v>70</v>
      </c>
      <c r="Y1664" s="64">
        <v>180</v>
      </c>
      <c r="Z1664" s="64">
        <v>205</v>
      </c>
      <c r="AA1664" s="84">
        <v>0.70199999999999996</v>
      </c>
      <c r="AB1664" s="85">
        <v>1</v>
      </c>
      <c r="AC1664" s="85">
        <v>1</v>
      </c>
    </row>
    <row r="1665" spans="1:29" ht="25.5">
      <c r="A1665" s="1"/>
      <c r="B1665" s="6" t="s">
        <v>8777</v>
      </c>
      <c r="C1665" s="6" t="s">
        <v>8778</v>
      </c>
      <c r="D1665" s="6" t="s">
        <v>8861</v>
      </c>
      <c r="E1665" s="49" t="s">
        <v>8862</v>
      </c>
      <c r="F1665" s="6" t="s">
        <v>8867</v>
      </c>
      <c r="G1665" s="6" t="s">
        <v>60</v>
      </c>
      <c r="H1665" s="6" t="s">
        <v>60</v>
      </c>
      <c r="I1665" s="60" t="s">
        <v>11893</v>
      </c>
      <c r="J1665" s="49" t="s">
        <v>11894</v>
      </c>
      <c r="K1665" s="6" t="s">
        <v>11895</v>
      </c>
      <c r="L1665" s="29">
        <f>IF($J$6="с учетом НДС",VLOOKUP(I1665,LEGEND!B:E,4,0)*(1-M1665),VLOOKUP(I1665,LEGEND!B:E,4,0)*(1-M1665)/1.2)</f>
        <v>6400</v>
      </c>
      <c r="M1665" s="57">
        <f>IF(AND(B1665&lt;&gt;"1_Электроинструмент",B1665&lt;&gt;"2_Садовая техника"),$J$5,IF($J$4&lt;=20%,$J$4,IFERROR(VLOOKUP(S1665,LEGEND!$L$2:$M$5,2,FALSE),$J$4)))</f>
        <v>0</v>
      </c>
      <c r="N1665" s="48" t="s">
        <v>60</v>
      </c>
      <c r="O1665" s="6" t="s">
        <v>60</v>
      </c>
      <c r="P1665" s="49" t="s">
        <v>66</v>
      </c>
      <c r="Q1665" s="49" t="s">
        <v>67</v>
      </c>
      <c r="R1665" s="6" t="s">
        <v>60</v>
      </c>
      <c r="S1665" s="49" t="s">
        <v>60</v>
      </c>
      <c r="T1665" s="73" t="str">
        <f>IF(_xlfn.XLOOKUP(I1665,LEGEND!B:B,LEGEND!H:H)&lt;&gt;"-",HYPERLINK(_xlfn.XLOOKUP(I1665,LEGEND!B:B,LEGEND!H:H),"link"),_xlfn.XLOOKUP(I1665,LEGEND!B:B,LEGEND!H:H))</f>
        <v>link</v>
      </c>
      <c r="U1665" s="73" t="str">
        <f>HYPERLINK(_xlfn.XLOOKUP(I1665,LEGEND!B:B,LEGEND!I:I))</f>
        <v>https://milwaukee-media-images.s3.amazonaws.com/hi/4932399887--Hero_1.jpg</v>
      </c>
      <c r="V1665" s="51" t="s">
        <v>11896</v>
      </c>
      <c r="W1665" s="63" t="s">
        <v>1189</v>
      </c>
      <c r="X1665" s="64">
        <v>220</v>
      </c>
      <c r="Y1665" s="64">
        <v>240</v>
      </c>
      <c r="Z1665" s="64">
        <v>50</v>
      </c>
      <c r="AA1665" s="84">
        <v>1.2350000000000001</v>
      </c>
      <c r="AB1665" s="85">
        <v>1</v>
      </c>
      <c r="AC1665" s="85">
        <v>1</v>
      </c>
    </row>
    <row r="1666" spans="1:29" ht="25.5">
      <c r="A1666" s="1"/>
      <c r="B1666" s="6" t="s">
        <v>8777</v>
      </c>
      <c r="C1666" s="6" t="s">
        <v>8778</v>
      </c>
      <c r="D1666" s="6" t="s">
        <v>8861</v>
      </c>
      <c r="E1666" s="49" t="s">
        <v>8862</v>
      </c>
      <c r="F1666" s="6" t="s">
        <v>8867</v>
      </c>
      <c r="G1666" s="6" t="s">
        <v>60</v>
      </c>
      <c r="H1666" s="6" t="s">
        <v>60</v>
      </c>
      <c r="I1666" s="60" t="s">
        <v>11897</v>
      </c>
      <c r="J1666" s="49" t="s">
        <v>11898</v>
      </c>
      <c r="K1666" s="6" t="s">
        <v>11899</v>
      </c>
      <c r="L1666" s="29">
        <f>IF($J$6="с учетом НДС",VLOOKUP(I1666,LEGEND!B:E,4,0)*(1-M1666),VLOOKUP(I1666,LEGEND!B:E,4,0)*(1-M1666)/1.2)</f>
        <v>6500</v>
      </c>
      <c r="M1666" s="57">
        <f>IF(AND(B1666&lt;&gt;"1_Электроинструмент",B1666&lt;&gt;"2_Садовая техника"),$J$5,IF($J$4&lt;=20%,$J$4,IFERROR(VLOOKUP(S1666,LEGEND!$L$2:$M$5,2,FALSE),$J$4)))</f>
        <v>0</v>
      </c>
      <c r="N1666" s="48" t="s">
        <v>60</v>
      </c>
      <c r="O1666" s="6" t="s">
        <v>60</v>
      </c>
      <c r="P1666" s="49" t="s">
        <v>66</v>
      </c>
      <c r="Q1666" s="49" t="s">
        <v>67</v>
      </c>
      <c r="R1666" s="6" t="s">
        <v>60</v>
      </c>
      <c r="S1666" s="49" t="s">
        <v>60</v>
      </c>
      <c r="T1666" s="73" t="str">
        <f>IF(_xlfn.XLOOKUP(I1666,LEGEND!B:B,LEGEND!H:H)&lt;&gt;"-",HYPERLINK(_xlfn.XLOOKUP(I1666,LEGEND!B:B,LEGEND!H:H),"link"),_xlfn.XLOOKUP(I1666,LEGEND!B:B,LEGEND!H:H))</f>
        <v>link</v>
      </c>
      <c r="U1666" s="73" t="str">
        <f>HYPERLINK(_xlfn.XLOOKUP(I1666,LEGEND!B:B,LEGEND!I:I))</f>
        <v>https://milwaukee-media-images.s3.amazonaws.com/hi/4932464937--Hero_1.jpg</v>
      </c>
      <c r="V1666" s="51" t="s">
        <v>11900</v>
      </c>
      <c r="W1666" s="63" t="s">
        <v>71</v>
      </c>
      <c r="X1666" s="64">
        <v>191</v>
      </c>
      <c r="Y1666" s="64">
        <v>74</v>
      </c>
      <c r="Z1666" s="64">
        <v>223</v>
      </c>
      <c r="AA1666" s="84">
        <v>1.103</v>
      </c>
      <c r="AB1666" s="85">
        <v>1</v>
      </c>
      <c r="AC1666" s="85">
        <v>1</v>
      </c>
    </row>
    <row r="1667" spans="1:29" ht="25.5">
      <c r="A1667" s="1"/>
      <c r="B1667" s="6" t="s">
        <v>8777</v>
      </c>
      <c r="C1667" s="6" t="s">
        <v>8778</v>
      </c>
      <c r="D1667" s="6" t="s">
        <v>8861</v>
      </c>
      <c r="E1667" s="49" t="s">
        <v>8862</v>
      </c>
      <c r="F1667" s="6" t="s">
        <v>8867</v>
      </c>
      <c r="G1667" s="6" t="s">
        <v>60</v>
      </c>
      <c r="H1667" s="6" t="s">
        <v>60</v>
      </c>
      <c r="I1667" s="60" t="s">
        <v>9201</v>
      </c>
      <c r="J1667" s="49" t="s">
        <v>9202</v>
      </c>
      <c r="K1667" s="6" t="s">
        <v>9203</v>
      </c>
      <c r="L1667" s="29">
        <f>IF($J$6="с учетом НДС",VLOOKUP(I1667,LEGEND!B:E,4,0)*(1-M1667),VLOOKUP(I1667,LEGEND!B:E,4,0)*(1-M1667)/1.2)</f>
        <v>6700</v>
      </c>
      <c r="M1667" s="57">
        <f>IF(AND(B1667&lt;&gt;"1_Электроинструмент",B1667&lt;&gt;"2_Садовая техника"),$J$5,IF($J$4&lt;=20%,$J$4,IFERROR(VLOOKUP(S1667,LEGEND!$L$2:$M$5,2,FALSE),$J$4)))</f>
        <v>0</v>
      </c>
      <c r="N1667" s="48" t="s">
        <v>60</v>
      </c>
      <c r="O1667" s="6" t="s">
        <v>42</v>
      </c>
      <c r="P1667" s="49" t="s">
        <v>66</v>
      </c>
      <c r="Q1667" s="49" t="s">
        <v>473</v>
      </c>
      <c r="R1667" s="6" t="s">
        <v>60</v>
      </c>
      <c r="S1667" s="49" t="s">
        <v>60</v>
      </c>
      <c r="T1667" s="73" t="str">
        <f>IF(_xlfn.XLOOKUP(I1667,LEGEND!B:B,LEGEND!H:H)&lt;&gt;"-",HYPERLINK(_xlfn.XLOOKUP(I1667,LEGEND!B:B,LEGEND!H:H),"link"),_xlfn.XLOOKUP(I1667,LEGEND!B:B,LEGEND!H:H))</f>
        <v>-</v>
      </c>
      <c r="U1667" s="73" t="str">
        <f>HYPERLINK(_xlfn.XLOOKUP(I1667,LEGEND!B:B,LEGEND!I:I))</f>
        <v>-</v>
      </c>
      <c r="V1667" s="51" t="s">
        <v>9204</v>
      </c>
      <c r="W1667" s="63" t="s">
        <v>2403</v>
      </c>
      <c r="X1667" s="64">
        <v>151</v>
      </c>
      <c r="Y1667" s="64">
        <v>180</v>
      </c>
      <c r="Z1667" s="64">
        <v>58</v>
      </c>
      <c r="AA1667" s="84">
        <v>0.65</v>
      </c>
      <c r="AB1667" s="85">
        <v>1</v>
      </c>
      <c r="AC1667" s="85">
        <v>1</v>
      </c>
    </row>
    <row r="1668" spans="1:29" ht="25.5">
      <c r="A1668" s="1"/>
      <c r="B1668" s="6" t="s">
        <v>8777</v>
      </c>
      <c r="C1668" s="6" t="s">
        <v>8778</v>
      </c>
      <c r="D1668" s="6" t="s">
        <v>8861</v>
      </c>
      <c r="E1668" s="49" t="s">
        <v>8862</v>
      </c>
      <c r="F1668" s="6" t="s">
        <v>8867</v>
      </c>
      <c r="G1668" s="6" t="s">
        <v>60</v>
      </c>
      <c r="H1668" s="6" t="s">
        <v>60</v>
      </c>
      <c r="I1668" s="60" t="s">
        <v>11901</v>
      </c>
      <c r="J1668" s="49" t="s">
        <v>11902</v>
      </c>
      <c r="K1668" s="6" t="s">
        <v>11903</v>
      </c>
      <c r="L1668" s="29">
        <f>IF($J$6="с учетом НДС",VLOOKUP(I1668,LEGEND!B:E,4,0)*(1-M1668),VLOOKUP(I1668,LEGEND!B:E,4,0)*(1-M1668)/1.2)</f>
        <v>6900</v>
      </c>
      <c r="M1668" s="57">
        <f>IF(AND(B1668&lt;&gt;"1_Электроинструмент",B1668&lt;&gt;"2_Садовая техника"),$J$5,IF($J$4&lt;=20%,$J$4,IFERROR(VLOOKUP(S1668,LEGEND!$L$2:$M$5,2,FALSE),$J$4)))</f>
        <v>0</v>
      </c>
      <c r="N1668" s="48" t="s">
        <v>60</v>
      </c>
      <c r="O1668" s="6" t="s">
        <v>60</v>
      </c>
      <c r="P1668" s="49" t="s">
        <v>66</v>
      </c>
      <c r="Q1668" s="49" t="s">
        <v>67</v>
      </c>
      <c r="R1668" s="6" t="s">
        <v>60</v>
      </c>
      <c r="S1668" s="49" t="s">
        <v>60</v>
      </c>
      <c r="T1668" s="73" t="str">
        <f>IF(_xlfn.XLOOKUP(I1668,LEGEND!B:B,LEGEND!H:H)&lt;&gt;"-",HYPERLINK(_xlfn.XLOOKUP(I1668,LEGEND!B:B,LEGEND!H:H),"link"),_xlfn.XLOOKUP(I1668,LEGEND!B:B,LEGEND!H:H))</f>
        <v>link</v>
      </c>
      <c r="U1668" s="73" t="str">
        <f>HYPERLINK(_xlfn.XLOOKUP(I1668,LEGEND!B:B,LEGEND!I:I))</f>
        <v>https://milwaukee-media-images.s3.amazonaws.com/hi/4932472076--Hero_1.jpg</v>
      </c>
      <c r="V1668" s="51" t="s">
        <v>11904</v>
      </c>
      <c r="W1668" s="63" t="s">
        <v>1189</v>
      </c>
      <c r="X1668" s="64">
        <v>125</v>
      </c>
      <c r="Y1668" s="64">
        <v>125</v>
      </c>
      <c r="Z1668" s="64">
        <v>110</v>
      </c>
      <c r="AA1668" s="84">
        <v>0.72199999999999998</v>
      </c>
      <c r="AB1668" s="85">
        <v>1</v>
      </c>
      <c r="AC1668" s="85">
        <v>1</v>
      </c>
    </row>
    <row r="1669" spans="1:29" ht="25.5">
      <c r="A1669" s="1"/>
      <c r="B1669" s="6" t="s">
        <v>8777</v>
      </c>
      <c r="C1669" s="6" t="s">
        <v>8778</v>
      </c>
      <c r="D1669" s="6" t="s">
        <v>8861</v>
      </c>
      <c r="E1669" s="49" t="s">
        <v>8862</v>
      </c>
      <c r="F1669" s="6" t="s">
        <v>8867</v>
      </c>
      <c r="G1669" s="6" t="s">
        <v>60</v>
      </c>
      <c r="H1669" s="6" t="s">
        <v>60</v>
      </c>
      <c r="I1669" s="60" t="s">
        <v>11905</v>
      </c>
      <c r="J1669" s="49" t="s">
        <v>11906</v>
      </c>
      <c r="K1669" s="6" t="s">
        <v>11907</v>
      </c>
      <c r="L1669" s="29">
        <f>IF($J$6="с учетом НДС",VLOOKUP(I1669,LEGEND!B:E,4,0)*(1-M1669),VLOOKUP(I1669,LEGEND!B:E,4,0)*(1-M1669)/1.2)</f>
        <v>6900</v>
      </c>
      <c r="M1669" s="57">
        <f>IF(AND(B1669&lt;&gt;"1_Электроинструмент",B1669&lt;&gt;"2_Садовая техника"),$J$5,IF($J$4&lt;=20%,$J$4,IFERROR(VLOOKUP(S1669,LEGEND!$L$2:$M$5,2,FALSE),$J$4)))</f>
        <v>0</v>
      </c>
      <c r="N1669" s="48" t="s">
        <v>60</v>
      </c>
      <c r="O1669" s="6" t="s">
        <v>60</v>
      </c>
      <c r="P1669" s="49" t="s">
        <v>66</v>
      </c>
      <c r="Q1669" s="49" t="s">
        <v>67</v>
      </c>
      <c r="R1669" s="6" t="s">
        <v>60</v>
      </c>
      <c r="S1669" s="49" t="s">
        <v>60</v>
      </c>
      <c r="T1669" s="73" t="str">
        <f>IF(_xlfn.XLOOKUP(I1669,LEGEND!B:B,LEGEND!H:H)&lt;&gt;"-",HYPERLINK(_xlfn.XLOOKUP(I1669,LEGEND!B:B,LEGEND!H:H),"link"),_xlfn.XLOOKUP(I1669,LEGEND!B:B,LEGEND!H:H))</f>
        <v>link</v>
      </c>
      <c r="U1669" s="73" t="str">
        <f>HYPERLINK(_xlfn.XLOOKUP(I1669,LEGEND!B:B,LEGEND!I:I))</f>
        <v>https://milwaukee-media-images.s3.amazonaws.com/hi/4932464938--Hero_1.jpg</v>
      </c>
      <c r="V1669" s="51" t="s">
        <v>11908</v>
      </c>
      <c r="W1669" s="63" t="s">
        <v>71</v>
      </c>
      <c r="X1669" s="64">
        <v>191</v>
      </c>
      <c r="Y1669" s="64">
        <v>74</v>
      </c>
      <c r="Z1669" s="64">
        <v>223</v>
      </c>
      <c r="AA1669" s="84">
        <v>1.4450000000000001</v>
      </c>
      <c r="AB1669" s="85">
        <v>1</v>
      </c>
      <c r="AC1669" s="85">
        <v>1</v>
      </c>
    </row>
    <row r="1670" spans="1:29" ht="25.5">
      <c r="A1670" s="1"/>
      <c r="B1670" s="6" t="s">
        <v>8777</v>
      </c>
      <c r="C1670" s="6" t="s">
        <v>8778</v>
      </c>
      <c r="D1670" s="6" t="s">
        <v>8861</v>
      </c>
      <c r="E1670" s="49" t="s">
        <v>8862</v>
      </c>
      <c r="F1670" s="6" t="s">
        <v>8867</v>
      </c>
      <c r="G1670" s="6" t="s">
        <v>60</v>
      </c>
      <c r="H1670" s="6" t="s">
        <v>60</v>
      </c>
      <c r="I1670" s="60" t="s">
        <v>11909</v>
      </c>
      <c r="J1670" s="49" t="s">
        <v>11910</v>
      </c>
      <c r="K1670" s="6" t="s">
        <v>11911</v>
      </c>
      <c r="L1670" s="29">
        <f>IF($J$6="с учетом НДС",VLOOKUP(I1670,LEGEND!B:E,4,0)*(1-M1670),VLOOKUP(I1670,LEGEND!B:E,4,0)*(1-M1670)/1.2)</f>
        <v>7000</v>
      </c>
      <c r="M1670" s="57">
        <f>IF(AND(B1670&lt;&gt;"1_Электроинструмент",B1670&lt;&gt;"2_Садовая техника"),$J$5,IF($J$4&lt;=20%,$J$4,IFERROR(VLOOKUP(S1670,LEGEND!$L$2:$M$5,2,FALSE),$J$4)))</f>
        <v>0</v>
      </c>
      <c r="N1670" s="48" t="s">
        <v>60</v>
      </c>
      <c r="O1670" s="6" t="s">
        <v>60</v>
      </c>
      <c r="P1670" s="49" t="s">
        <v>66</v>
      </c>
      <c r="Q1670" s="49" t="s">
        <v>67</v>
      </c>
      <c r="R1670" s="6" t="s">
        <v>60</v>
      </c>
      <c r="S1670" s="49" t="s">
        <v>60</v>
      </c>
      <c r="T1670" s="73" t="str">
        <f>IF(_xlfn.XLOOKUP(I1670,LEGEND!B:B,LEGEND!H:H)&lt;&gt;"-",HYPERLINK(_xlfn.XLOOKUP(I1670,LEGEND!B:B,LEGEND!H:H),"link"),_xlfn.XLOOKUP(I1670,LEGEND!B:B,LEGEND!H:H))</f>
        <v>-</v>
      </c>
      <c r="U1670" s="73" t="str">
        <f>HYPERLINK(_xlfn.XLOOKUP(I1670,LEGEND!B:B,LEGEND!I:I))</f>
        <v>https://milwaukee-media-images.s3.amazonaws.com/hi/49224083--Hero_1.jpg</v>
      </c>
      <c r="V1670" s="51" t="s">
        <v>11912</v>
      </c>
      <c r="W1670" s="63" t="s">
        <v>2403</v>
      </c>
      <c r="X1670" s="64">
        <v>95</v>
      </c>
      <c r="Y1670" s="64">
        <v>190</v>
      </c>
      <c r="Z1670" s="64">
        <v>170</v>
      </c>
      <c r="AA1670" s="84">
        <v>0.69399999999999995</v>
      </c>
      <c r="AB1670" s="85">
        <v>1</v>
      </c>
      <c r="AC1670" s="85">
        <v>1</v>
      </c>
    </row>
    <row r="1671" spans="1:29" ht="25.5">
      <c r="A1671" s="1"/>
      <c r="B1671" s="6" t="s">
        <v>8777</v>
      </c>
      <c r="C1671" s="6" t="s">
        <v>8778</v>
      </c>
      <c r="D1671" s="6" t="s">
        <v>8861</v>
      </c>
      <c r="E1671" s="49" t="s">
        <v>8862</v>
      </c>
      <c r="F1671" s="6" t="s">
        <v>8867</v>
      </c>
      <c r="G1671" s="6" t="s">
        <v>60</v>
      </c>
      <c r="H1671" s="6" t="s">
        <v>60</v>
      </c>
      <c r="I1671" s="60" t="s">
        <v>11913</v>
      </c>
      <c r="J1671" s="49" t="s">
        <v>11914</v>
      </c>
      <c r="K1671" s="6" t="s">
        <v>11915</v>
      </c>
      <c r="L1671" s="29">
        <f>IF($J$6="с учетом НДС",VLOOKUP(I1671,LEGEND!B:E,4,0)*(1-M1671),VLOOKUP(I1671,LEGEND!B:E,4,0)*(1-M1671)/1.2)</f>
        <v>7300</v>
      </c>
      <c r="M1671" s="57">
        <f>IF(AND(B1671&lt;&gt;"1_Электроинструмент",B1671&lt;&gt;"2_Садовая техника"),$J$5,IF($J$4&lt;=20%,$J$4,IFERROR(VLOOKUP(S1671,LEGEND!$L$2:$M$5,2,FALSE),$J$4)))</f>
        <v>0</v>
      </c>
      <c r="N1671" s="48" t="s">
        <v>60</v>
      </c>
      <c r="O1671" s="6" t="s">
        <v>60</v>
      </c>
      <c r="P1671" s="49" t="s">
        <v>66</v>
      </c>
      <c r="Q1671" s="49" t="s">
        <v>67</v>
      </c>
      <c r="R1671" s="6" t="s">
        <v>60</v>
      </c>
      <c r="S1671" s="49" t="s">
        <v>60</v>
      </c>
      <c r="T1671" s="73" t="str">
        <f>IF(_xlfn.XLOOKUP(I1671,LEGEND!B:B,LEGEND!H:H)&lt;&gt;"-",HYPERLINK(_xlfn.XLOOKUP(I1671,LEGEND!B:B,LEGEND!H:H),"link"),_xlfn.XLOOKUP(I1671,LEGEND!B:B,LEGEND!H:H))</f>
        <v>link</v>
      </c>
      <c r="U1671" s="73" t="str">
        <f>HYPERLINK(_xlfn.XLOOKUP(I1671,LEGEND!B:B,LEGEND!I:I))</f>
        <v>https://milwaukee-media-images.s3.amazonaws.com/hi/4932472077--Hero_1.jpg</v>
      </c>
      <c r="V1671" s="51" t="s">
        <v>11916</v>
      </c>
      <c r="W1671" s="63" t="s">
        <v>1189</v>
      </c>
      <c r="X1671" s="64">
        <v>130</v>
      </c>
      <c r="Y1671" s="64">
        <v>110</v>
      </c>
      <c r="Z1671" s="64">
        <v>110</v>
      </c>
      <c r="AA1671" s="84">
        <v>0.76400000000000001</v>
      </c>
      <c r="AB1671" s="85">
        <v>1</v>
      </c>
      <c r="AC1671" s="85">
        <v>1</v>
      </c>
    </row>
    <row r="1672" spans="1:29" ht="25.5">
      <c r="A1672" s="1"/>
      <c r="B1672" s="6" t="s">
        <v>8777</v>
      </c>
      <c r="C1672" s="6" t="s">
        <v>8778</v>
      </c>
      <c r="D1672" s="6" t="s">
        <v>8861</v>
      </c>
      <c r="E1672" s="49" t="s">
        <v>8862</v>
      </c>
      <c r="F1672" s="6" t="s">
        <v>8867</v>
      </c>
      <c r="G1672" s="6" t="s">
        <v>60</v>
      </c>
      <c r="H1672" s="6" t="s">
        <v>60</v>
      </c>
      <c r="I1672" s="60" t="s">
        <v>11917</v>
      </c>
      <c r="J1672" s="49" t="s">
        <v>11918</v>
      </c>
      <c r="K1672" s="6" t="s">
        <v>11919</v>
      </c>
      <c r="L1672" s="29">
        <f>IF($J$6="с учетом НДС",VLOOKUP(I1672,LEGEND!B:E,4,0)*(1-M1672),VLOOKUP(I1672,LEGEND!B:E,4,0)*(1-M1672)/1.2)</f>
        <v>7500</v>
      </c>
      <c r="M1672" s="57">
        <f>IF(AND(B1672&lt;&gt;"1_Электроинструмент",B1672&lt;&gt;"2_Садовая техника"),$J$5,IF($J$4&lt;=20%,$J$4,IFERROR(VLOOKUP(S1672,LEGEND!$L$2:$M$5,2,FALSE),$J$4)))</f>
        <v>0</v>
      </c>
      <c r="N1672" s="48" t="s">
        <v>60</v>
      </c>
      <c r="O1672" s="6" t="s">
        <v>60</v>
      </c>
      <c r="P1672" s="49" t="s">
        <v>66</v>
      </c>
      <c r="Q1672" s="49" t="s">
        <v>67</v>
      </c>
      <c r="R1672" s="6" t="s">
        <v>60</v>
      </c>
      <c r="S1672" s="49" t="s">
        <v>60</v>
      </c>
      <c r="T1672" s="73" t="str">
        <f>IF(_xlfn.XLOOKUP(I1672,LEGEND!B:B,LEGEND!H:H)&lt;&gt;"-",HYPERLINK(_xlfn.XLOOKUP(I1672,LEGEND!B:B,LEGEND!H:H),"link"),_xlfn.XLOOKUP(I1672,LEGEND!B:B,LEGEND!H:H))</f>
        <v>link</v>
      </c>
      <c r="U1672" s="73" t="str">
        <f>HYPERLINK(_xlfn.XLOOKUP(I1672,LEGEND!B:B,LEGEND!I:I))</f>
        <v>https://milwaukee-media-images.s3.amazonaws.com/hi/4932399888--Hero_1.jpg</v>
      </c>
      <c r="V1672" s="51" t="s">
        <v>11920</v>
      </c>
      <c r="W1672" s="63" t="s">
        <v>1189</v>
      </c>
      <c r="X1672" s="64">
        <v>220</v>
      </c>
      <c r="Y1672" s="64">
        <v>240</v>
      </c>
      <c r="Z1672" s="64">
        <v>50</v>
      </c>
      <c r="AA1672" s="84">
        <v>1.532</v>
      </c>
      <c r="AB1672" s="85">
        <v>1</v>
      </c>
      <c r="AC1672" s="85">
        <v>1</v>
      </c>
    </row>
    <row r="1673" spans="1:29" ht="25.5">
      <c r="A1673" s="1"/>
      <c r="B1673" s="6" t="s">
        <v>8777</v>
      </c>
      <c r="C1673" s="6" t="s">
        <v>8778</v>
      </c>
      <c r="D1673" s="6" t="s">
        <v>8861</v>
      </c>
      <c r="E1673" s="49" t="s">
        <v>8862</v>
      </c>
      <c r="F1673" s="6" t="s">
        <v>8867</v>
      </c>
      <c r="G1673" s="6" t="s">
        <v>60</v>
      </c>
      <c r="H1673" s="6" t="s">
        <v>60</v>
      </c>
      <c r="I1673" s="60" t="s">
        <v>9205</v>
      </c>
      <c r="J1673" s="49" t="s">
        <v>9206</v>
      </c>
      <c r="K1673" s="6" t="s">
        <v>9207</v>
      </c>
      <c r="L1673" s="29">
        <f>IF($J$6="с учетом НДС",VLOOKUP(I1673,LEGEND!B:E,4,0)*(1-M1673),VLOOKUP(I1673,LEGEND!B:E,4,0)*(1-M1673)/1.2)</f>
        <v>7500</v>
      </c>
      <c r="M1673" s="57">
        <f>IF(AND(B1673&lt;&gt;"1_Электроинструмент",B1673&lt;&gt;"2_Садовая техника"),$J$5,IF($J$4&lt;=20%,$J$4,IFERROR(VLOOKUP(S1673,LEGEND!$L$2:$M$5,2,FALSE),$J$4)))</f>
        <v>0</v>
      </c>
      <c r="N1673" s="48" t="s">
        <v>60</v>
      </c>
      <c r="O1673" s="6" t="s">
        <v>42</v>
      </c>
      <c r="P1673" s="49" t="s">
        <v>66</v>
      </c>
      <c r="Q1673" s="49" t="s">
        <v>473</v>
      </c>
      <c r="R1673" s="6" t="s">
        <v>60</v>
      </c>
      <c r="S1673" s="49" t="s">
        <v>60</v>
      </c>
      <c r="T1673" s="73" t="str">
        <f>IF(_xlfn.XLOOKUP(I1673,LEGEND!B:B,LEGEND!H:H)&lt;&gt;"-",HYPERLINK(_xlfn.XLOOKUP(I1673,LEGEND!B:B,LEGEND!H:H),"link"),_xlfn.XLOOKUP(I1673,LEGEND!B:B,LEGEND!H:H))</f>
        <v>-</v>
      </c>
      <c r="U1673" s="73" t="str">
        <f>HYPERLINK(_xlfn.XLOOKUP(I1673,LEGEND!B:B,LEGEND!I:I))</f>
        <v>-</v>
      </c>
      <c r="V1673" s="51" t="s">
        <v>9208</v>
      </c>
      <c r="W1673" s="63" t="s">
        <v>2403</v>
      </c>
      <c r="X1673" s="64">
        <v>176</v>
      </c>
      <c r="Y1673" s="64">
        <v>205</v>
      </c>
      <c r="Z1673" s="64">
        <v>58</v>
      </c>
      <c r="AA1673" s="84">
        <v>0.95</v>
      </c>
      <c r="AB1673" s="85">
        <v>1</v>
      </c>
      <c r="AC1673" s="85">
        <v>1</v>
      </c>
    </row>
    <row r="1674" spans="1:29" ht="25.5">
      <c r="A1674" s="1"/>
      <c r="B1674" s="6" t="s">
        <v>8777</v>
      </c>
      <c r="C1674" s="6" t="s">
        <v>8778</v>
      </c>
      <c r="D1674" s="6" t="s">
        <v>8861</v>
      </c>
      <c r="E1674" s="49" t="s">
        <v>8862</v>
      </c>
      <c r="F1674" s="6" t="s">
        <v>8867</v>
      </c>
      <c r="G1674" s="6" t="s">
        <v>60</v>
      </c>
      <c r="H1674" s="6" t="s">
        <v>60</v>
      </c>
      <c r="I1674" s="60" t="s">
        <v>11921</v>
      </c>
      <c r="J1674" s="49" t="s">
        <v>11922</v>
      </c>
      <c r="K1674" s="6" t="s">
        <v>11923</v>
      </c>
      <c r="L1674" s="29">
        <f>IF($J$6="с учетом НДС",VLOOKUP(I1674,LEGEND!B:E,4,0)*(1-M1674),VLOOKUP(I1674,LEGEND!B:E,4,0)*(1-M1674)/1.2)</f>
        <v>7500</v>
      </c>
      <c r="M1674" s="57">
        <f>IF(AND(B1674&lt;&gt;"1_Электроинструмент",B1674&lt;&gt;"2_Садовая техника"),$J$5,IF($J$4&lt;=20%,$J$4,IFERROR(VLOOKUP(S1674,LEGEND!$L$2:$M$5,2,FALSE),$J$4)))</f>
        <v>0</v>
      </c>
      <c r="N1674" s="48" t="s">
        <v>60</v>
      </c>
      <c r="O1674" s="6" t="s">
        <v>60</v>
      </c>
      <c r="P1674" s="49" t="s">
        <v>66</v>
      </c>
      <c r="Q1674" s="49" t="s">
        <v>67</v>
      </c>
      <c r="R1674" s="6" t="s">
        <v>60</v>
      </c>
      <c r="S1674" s="49" t="s">
        <v>60</v>
      </c>
      <c r="T1674" s="73" t="str">
        <f>IF(_xlfn.XLOOKUP(I1674,LEGEND!B:B,LEGEND!H:H)&lt;&gt;"-",HYPERLINK(_xlfn.XLOOKUP(I1674,LEGEND!B:B,LEGEND!H:H),"link"),_xlfn.XLOOKUP(I1674,LEGEND!B:B,LEGEND!H:H))</f>
        <v>-</v>
      </c>
      <c r="U1674" s="73" t="str">
        <f>HYPERLINK(_xlfn.XLOOKUP(I1674,LEGEND!B:B,LEGEND!I:I))</f>
        <v>-</v>
      </c>
      <c r="V1674" s="51" t="s">
        <v>11924</v>
      </c>
      <c r="W1674" s="63" t="s">
        <v>2403</v>
      </c>
      <c r="X1674" s="64">
        <v>70</v>
      </c>
      <c r="Y1674" s="64">
        <v>180</v>
      </c>
      <c r="Z1674" s="64">
        <v>205</v>
      </c>
      <c r="AA1674" s="84">
        <v>0.95</v>
      </c>
      <c r="AB1674" s="85">
        <v>1</v>
      </c>
      <c r="AC1674" s="85">
        <v>1</v>
      </c>
    </row>
    <row r="1675" spans="1:29" ht="25.5">
      <c r="A1675" s="1"/>
      <c r="B1675" s="6" t="s">
        <v>8777</v>
      </c>
      <c r="C1675" s="6" t="s">
        <v>8778</v>
      </c>
      <c r="D1675" s="6" t="s">
        <v>8861</v>
      </c>
      <c r="E1675" s="49" t="s">
        <v>8862</v>
      </c>
      <c r="F1675" s="6" t="s">
        <v>8867</v>
      </c>
      <c r="G1675" s="6" t="s">
        <v>60</v>
      </c>
      <c r="H1675" s="6" t="s">
        <v>60</v>
      </c>
      <c r="I1675" s="60" t="s">
        <v>11925</v>
      </c>
      <c r="J1675" s="49" t="s">
        <v>11926</v>
      </c>
      <c r="K1675" s="6" t="s">
        <v>11927</v>
      </c>
      <c r="L1675" s="29">
        <f>IF($J$6="с учетом НДС",VLOOKUP(I1675,LEGEND!B:E,4,0)*(1-M1675),VLOOKUP(I1675,LEGEND!B:E,4,0)*(1-M1675)/1.2)</f>
        <v>8000</v>
      </c>
      <c r="M1675" s="57">
        <f>IF(AND(B1675&lt;&gt;"1_Электроинструмент",B1675&lt;&gt;"2_Садовая техника"),$J$5,IF($J$4&lt;=20%,$J$4,IFERROR(VLOOKUP(S1675,LEGEND!$L$2:$M$5,2,FALSE),$J$4)))</f>
        <v>0</v>
      </c>
      <c r="N1675" s="48" t="s">
        <v>60</v>
      </c>
      <c r="O1675" s="6" t="s">
        <v>60</v>
      </c>
      <c r="P1675" s="49" t="s">
        <v>66</v>
      </c>
      <c r="Q1675" s="49" t="s">
        <v>67</v>
      </c>
      <c r="R1675" s="6" t="s">
        <v>60</v>
      </c>
      <c r="S1675" s="49" t="s">
        <v>60</v>
      </c>
      <c r="T1675" s="73" t="str">
        <f>IF(_xlfn.XLOOKUP(I1675,LEGEND!B:B,LEGEND!H:H)&lt;&gt;"-",HYPERLINK(_xlfn.XLOOKUP(I1675,LEGEND!B:B,LEGEND!H:H),"link"),_xlfn.XLOOKUP(I1675,LEGEND!B:B,LEGEND!H:H))</f>
        <v>link</v>
      </c>
      <c r="U1675" s="73" t="str">
        <f>HYPERLINK(_xlfn.XLOOKUP(I1675,LEGEND!B:B,LEGEND!I:I))</f>
        <v>https://milwaukee-media-images.s3.amazonaws.com/hi/4932399889--Hero_1.jpg</v>
      </c>
      <c r="V1675" s="51" t="s">
        <v>11928</v>
      </c>
      <c r="W1675" s="63" t="s">
        <v>1189</v>
      </c>
      <c r="X1675" s="64">
        <v>220</v>
      </c>
      <c r="Y1675" s="64">
        <v>240</v>
      </c>
      <c r="Z1675" s="64">
        <v>50</v>
      </c>
      <c r="AA1675" s="84">
        <v>1.68</v>
      </c>
      <c r="AB1675" s="85">
        <v>1</v>
      </c>
      <c r="AC1675" s="85">
        <v>1</v>
      </c>
    </row>
    <row r="1676" spans="1:29" ht="25.5">
      <c r="A1676" s="1"/>
      <c r="B1676" s="6" t="s">
        <v>8777</v>
      </c>
      <c r="C1676" s="6" t="s">
        <v>8778</v>
      </c>
      <c r="D1676" s="6" t="s">
        <v>8861</v>
      </c>
      <c r="E1676" s="49" t="s">
        <v>8862</v>
      </c>
      <c r="F1676" s="6" t="s">
        <v>8867</v>
      </c>
      <c r="G1676" s="6" t="s">
        <v>60</v>
      </c>
      <c r="H1676" s="6" t="s">
        <v>60</v>
      </c>
      <c r="I1676" s="60" t="s">
        <v>11929</v>
      </c>
      <c r="J1676" s="49" t="s">
        <v>11930</v>
      </c>
      <c r="K1676" s="6" t="s">
        <v>11931</v>
      </c>
      <c r="L1676" s="29">
        <f>IF($J$6="с учетом НДС",VLOOKUP(I1676,LEGEND!B:E,4,0)*(1-M1676),VLOOKUP(I1676,LEGEND!B:E,4,0)*(1-M1676)/1.2)</f>
        <v>9700</v>
      </c>
      <c r="M1676" s="57">
        <f>IF(AND(B1676&lt;&gt;"1_Электроинструмент",B1676&lt;&gt;"2_Садовая техника"),$J$5,IF($J$4&lt;=20%,$J$4,IFERROR(VLOOKUP(S1676,LEGEND!$L$2:$M$5,2,FALSE),$J$4)))</f>
        <v>0</v>
      </c>
      <c r="N1676" s="48" t="s">
        <v>60</v>
      </c>
      <c r="O1676" s="6" t="s">
        <v>60</v>
      </c>
      <c r="P1676" s="49" t="s">
        <v>66</v>
      </c>
      <c r="Q1676" s="49" t="s">
        <v>67</v>
      </c>
      <c r="R1676" s="6" t="s">
        <v>60</v>
      </c>
      <c r="S1676" s="49" t="s">
        <v>60</v>
      </c>
      <c r="T1676" s="73" t="str">
        <f>IF(_xlfn.XLOOKUP(I1676,LEGEND!B:B,LEGEND!H:H)&lt;&gt;"-",HYPERLINK(_xlfn.XLOOKUP(I1676,LEGEND!B:B,LEGEND!H:H),"link"),_xlfn.XLOOKUP(I1676,LEGEND!B:B,LEGEND!H:H))</f>
        <v>link</v>
      </c>
      <c r="U1676" s="73" t="str">
        <f>HYPERLINK(_xlfn.XLOOKUP(I1676,LEGEND!B:B,LEGEND!I:I))</f>
        <v>https://milwaukee-media-images.s3.amazonaws.com/hi/4932472079--Hero_1.jpg</v>
      </c>
      <c r="V1676" s="51" t="s">
        <v>11932</v>
      </c>
      <c r="W1676" s="63" t="s">
        <v>1189</v>
      </c>
      <c r="X1676" s="64">
        <v>130</v>
      </c>
      <c r="Y1676" s="64">
        <v>110</v>
      </c>
      <c r="Z1676" s="64">
        <v>110</v>
      </c>
      <c r="AA1676" s="84">
        <v>0.76400000000000001</v>
      </c>
      <c r="AB1676" s="85">
        <v>1</v>
      </c>
      <c r="AC1676" s="85">
        <v>1</v>
      </c>
    </row>
    <row r="1677" spans="1:29" ht="25.5">
      <c r="A1677" s="1"/>
      <c r="B1677" s="6" t="s">
        <v>8777</v>
      </c>
      <c r="C1677" s="6" t="s">
        <v>8778</v>
      </c>
      <c r="D1677" s="6" t="s">
        <v>8861</v>
      </c>
      <c r="E1677" s="49" t="s">
        <v>8862</v>
      </c>
      <c r="F1677" s="6" t="s">
        <v>8867</v>
      </c>
      <c r="G1677" s="6" t="s">
        <v>60</v>
      </c>
      <c r="H1677" s="6" t="s">
        <v>60</v>
      </c>
      <c r="I1677" s="60" t="s">
        <v>11933</v>
      </c>
      <c r="J1677" s="49" t="s">
        <v>11934</v>
      </c>
      <c r="K1677" s="6" t="s">
        <v>11935</v>
      </c>
      <c r="L1677" s="29">
        <f>IF($J$6="с учетом НДС",VLOOKUP(I1677,LEGEND!B:E,4,0)*(1-M1677),VLOOKUP(I1677,LEGEND!B:E,4,0)*(1-M1677)/1.2)</f>
        <v>10100</v>
      </c>
      <c r="M1677" s="57">
        <f>IF(AND(B1677&lt;&gt;"1_Электроинструмент",B1677&lt;&gt;"2_Садовая техника"),$J$5,IF($J$4&lt;=20%,$J$4,IFERROR(VLOOKUP(S1677,LEGEND!$L$2:$M$5,2,FALSE),$J$4)))</f>
        <v>0</v>
      </c>
      <c r="N1677" s="48" t="s">
        <v>60</v>
      </c>
      <c r="O1677" s="6" t="s">
        <v>60</v>
      </c>
      <c r="P1677" s="49" t="s">
        <v>66</v>
      </c>
      <c r="Q1677" s="49" t="s">
        <v>67</v>
      </c>
      <c r="R1677" s="6" t="s">
        <v>60</v>
      </c>
      <c r="S1677" s="49" t="s">
        <v>60</v>
      </c>
      <c r="T1677" s="73" t="str">
        <f>IF(_xlfn.XLOOKUP(I1677,LEGEND!B:B,LEGEND!H:H)&lt;&gt;"-",HYPERLINK(_xlfn.XLOOKUP(I1677,LEGEND!B:B,LEGEND!H:H),"link"),_xlfn.XLOOKUP(I1677,LEGEND!B:B,LEGEND!H:H))</f>
        <v>link</v>
      </c>
      <c r="U1677" s="73" t="str">
        <f>HYPERLINK(_xlfn.XLOOKUP(I1677,LEGEND!B:B,LEGEND!I:I))</f>
        <v>https://milwaukee-media-images.s3.amazonaws.com/hi/4932472081--Hero_1.jpg</v>
      </c>
      <c r="V1677" s="51" t="s">
        <v>11936</v>
      </c>
      <c r="W1677" s="63" t="s">
        <v>1189</v>
      </c>
      <c r="X1677" s="64">
        <v>180</v>
      </c>
      <c r="Y1677" s="64">
        <v>170</v>
      </c>
      <c r="Z1677" s="64">
        <v>110</v>
      </c>
      <c r="AA1677" s="84">
        <v>1.218</v>
      </c>
      <c r="AB1677" s="85">
        <v>1</v>
      </c>
      <c r="AC1677" s="85">
        <v>1</v>
      </c>
    </row>
    <row r="1678" spans="1:29" ht="25.5">
      <c r="A1678" s="1"/>
      <c r="B1678" s="6" t="s">
        <v>8777</v>
      </c>
      <c r="C1678" s="6" t="s">
        <v>8778</v>
      </c>
      <c r="D1678" s="6" t="s">
        <v>8861</v>
      </c>
      <c r="E1678" s="49" t="s">
        <v>8862</v>
      </c>
      <c r="F1678" s="6" t="s">
        <v>8867</v>
      </c>
      <c r="G1678" s="6" t="s">
        <v>60</v>
      </c>
      <c r="H1678" s="6" t="s">
        <v>60</v>
      </c>
      <c r="I1678" s="60" t="s">
        <v>11937</v>
      </c>
      <c r="J1678" s="49" t="s">
        <v>11938</v>
      </c>
      <c r="K1678" s="6" t="s">
        <v>11939</v>
      </c>
      <c r="L1678" s="29">
        <f>IF($J$6="с учетом НДС",VLOOKUP(I1678,LEGEND!B:E,4,0)*(1-M1678),VLOOKUP(I1678,LEGEND!B:E,4,0)*(1-M1678)/1.2)</f>
        <v>10500</v>
      </c>
      <c r="M1678" s="57">
        <f>IF(AND(B1678&lt;&gt;"1_Электроинструмент",B1678&lt;&gt;"2_Садовая техника"),$J$5,IF($J$4&lt;=20%,$J$4,IFERROR(VLOOKUP(S1678,LEGEND!$L$2:$M$5,2,FALSE),$J$4)))</f>
        <v>0</v>
      </c>
      <c r="N1678" s="48" t="s">
        <v>60</v>
      </c>
      <c r="O1678" s="6" t="s">
        <v>60</v>
      </c>
      <c r="P1678" s="49" t="s">
        <v>66</v>
      </c>
      <c r="Q1678" s="49" t="s">
        <v>67</v>
      </c>
      <c r="R1678" s="6" t="s">
        <v>60</v>
      </c>
      <c r="S1678" s="49" t="s">
        <v>60</v>
      </c>
      <c r="T1678" s="73" t="str">
        <f>IF(_xlfn.XLOOKUP(I1678,LEGEND!B:B,LEGEND!H:H)&lt;&gt;"-",HYPERLINK(_xlfn.XLOOKUP(I1678,LEGEND!B:B,LEGEND!H:H),"link"),_xlfn.XLOOKUP(I1678,LEGEND!B:B,LEGEND!H:H))</f>
        <v>link</v>
      </c>
      <c r="U1678" s="73" t="str">
        <f>HYPERLINK(_xlfn.XLOOKUP(I1678,LEGEND!B:B,LEGEND!I:I))</f>
        <v>https://milwaukee-media-images.s3.amazonaws.com/hi/4932472082--Hero_1.jpg</v>
      </c>
      <c r="V1678" s="51" t="s">
        <v>11940</v>
      </c>
      <c r="W1678" s="63" t="s">
        <v>1189</v>
      </c>
      <c r="X1678" s="64">
        <v>175</v>
      </c>
      <c r="Y1678" s="64">
        <v>175</v>
      </c>
      <c r="Z1678" s="64">
        <v>110</v>
      </c>
      <c r="AA1678" s="84">
        <v>1.276</v>
      </c>
      <c r="AB1678" s="85">
        <v>1</v>
      </c>
      <c r="AC1678" s="85">
        <v>1</v>
      </c>
    </row>
    <row r="1679" spans="1:29" ht="25.5">
      <c r="A1679" s="1"/>
      <c r="B1679" s="6" t="s">
        <v>8777</v>
      </c>
      <c r="C1679" s="6" t="s">
        <v>8778</v>
      </c>
      <c r="D1679" s="6" t="s">
        <v>8861</v>
      </c>
      <c r="E1679" s="49" t="s">
        <v>8862</v>
      </c>
      <c r="F1679" s="6" t="s">
        <v>8867</v>
      </c>
      <c r="G1679" s="6" t="s">
        <v>60</v>
      </c>
      <c r="H1679" s="6" t="s">
        <v>60</v>
      </c>
      <c r="I1679" s="60" t="s">
        <v>11941</v>
      </c>
      <c r="J1679" s="49" t="s">
        <v>11942</v>
      </c>
      <c r="K1679" s="6" t="s">
        <v>11943</v>
      </c>
      <c r="L1679" s="29">
        <f>IF($J$6="с учетом НДС",VLOOKUP(I1679,LEGEND!B:E,4,0)*(1-M1679),VLOOKUP(I1679,LEGEND!B:E,4,0)*(1-M1679)/1.2)</f>
        <v>10800</v>
      </c>
      <c r="M1679" s="57">
        <f>IF(AND(B1679&lt;&gt;"1_Электроинструмент",B1679&lt;&gt;"2_Садовая техника"),$J$5,IF($J$4&lt;=20%,$J$4,IFERROR(VLOOKUP(S1679,LEGEND!$L$2:$M$5,2,FALSE),$J$4)))</f>
        <v>0</v>
      </c>
      <c r="N1679" s="48" t="s">
        <v>60</v>
      </c>
      <c r="O1679" s="6" t="s">
        <v>60</v>
      </c>
      <c r="P1679" s="49" t="s">
        <v>66</v>
      </c>
      <c r="Q1679" s="49" t="s">
        <v>67</v>
      </c>
      <c r="R1679" s="6" t="s">
        <v>60</v>
      </c>
      <c r="S1679" s="49" t="s">
        <v>60</v>
      </c>
      <c r="T1679" s="73" t="str">
        <f>IF(_xlfn.XLOOKUP(I1679,LEGEND!B:B,LEGEND!H:H)&lt;&gt;"-",HYPERLINK(_xlfn.XLOOKUP(I1679,LEGEND!B:B,LEGEND!H:H),"link"),_xlfn.XLOOKUP(I1679,LEGEND!B:B,LEGEND!H:H))</f>
        <v>link</v>
      </c>
      <c r="U1679" s="73" t="str">
        <f>HYPERLINK(_xlfn.XLOOKUP(I1679,LEGEND!B:B,LEGEND!I:I))</f>
        <v>https://milwaukee-media-images.s3.amazonaws.com/hi/4932472083--Hero_1.jpg</v>
      </c>
      <c r="V1679" s="51" t="s">
        <v>11944</v>
      </c>
      <c r="W1679" s="63" t="s">
        <v>1189</v>
      </c>
      <c r="X1679" s="64">
        <v>180</v>
      </c>
      <c r="Y1679" s="64">
        <v>180</v>
      </c>
      <c r="Z1679" s="64">
        <v>110</v>
      </c>
      <c r="AA1679" s="84">
        <v>1.3560000000000001</v>
      </c>
      <c r="AB1679" s="85">
        <v>1</v>
      </c>
      <c r="AC1679" s="85">
        <v>1</v>
      </c>
    </row>
    <row r="1680" spans="1:29" ht="25.5">
      <c r="A1680" s="1"/>
      <c r="B1680" s="6" t="s">
        <v>8777</v>
      </c>
      <c r="C1680" s="6" t="s">
        <v>8778</v>
      </c>
      <c r="D1680" s="6" t="s">
        <v>8861</v>
      </c>
      <c r="E1680" s="49" t="s">
        <v>8862</v>
      </c>
      <c r="F1680" s="6" t="s">
        <v>8867</v>
      </c>
      <c r="G1680" s="6" t="s">
        <v>60</v>
      </c>
      <c r="H1680" s="6" t="s">
        <v>60</v>
      </c>
      <c r="I1680" s="60" t="s">
        <v>11945</v>
      </c>
      <c r="J1680" s="49" t="s">
        <v>11946</v>
      </c>
      <c r="K1680" s="6" t="s">
        <v>11947</v>
      </c>
      <c r="L1680" s="29">
        <f>IF($J$6="с учетом НДС",VLOOKUP(I1680,LEGEND!B:E,4,0)*(1-M1680),VLOOKUP(I1680,LEGEND!B:E,4,0)*(1-M1680)/1.2)</f>
        <v>11600</v>
      </c>
      <c r="M1680" s="57">
        <f>IF(AND(B1680&lt;&gt;"1_Электроинструмент",B1680&lt;&gt;"2_Садовая техника"),$J$5,IF($J$4&lt;=20%,$J$4,IFERROR(VLOOKUP(S1680,LEGEND!$L$2:$M$5,2,FALSE),$J$4)))</f>
        <v>0</v>
      </c>
      <c r="N1680" s="48" t="s">
        <v>60</v>
      </c>
      <c r="O1680" s="6" t="s">
        <v>60</v>
      </c>
      <c r="P1680" s="49" t="s">
        <v>66</v>
      </c>
      <c r="Q1680" s="49" t="s">
        <v>67</v>
      </c>
      <c r="R1680" s="6" t="s">
        <v>60</v>
      </c>
      <c r="S1680" s="49" t="s">
        <v>60</v>
      </c>
      <c r="T1680" s="73" t="str">
        <f>IF(_xlfn.XLOOKUP(I1680,LEGEND!B:B,LEGEND!H:H)&lt;&gt;"-",HYPERLINK(_xlfn.XLOOKUP(I1680,LEGEND!B:B,LEGEND!H:H),"link"),_xlfn.XLOOKUP(I1680,LEGEND!B:B,LEGEND!H:H))</f>
        <v>link</v>
      </c>
      <c r="U1680" s="73" t="str">
        <f>HYPERLINK(_xlfn.XLOOKUP(I1680,LEGEND!B:B,LEGEND!I:I))</f>
        <v>https://milwaukee-media-images.s3.amazonaws.com/hi/4932472078--Hero_1.jpg</v>
      </c>
      <c r="V1680" s="51" t="s">
        <v>11948</v>
      </c>
      <c r="W1680" s="63" t="s">
        <v>1189</v>
      </c>
      <c r="X1680" s="64">
        <v>140</v>
      </c>
      <c r="Y1680" s="64">
        <v>140</v>
      </c>
      <c r="Z1680" s="64">
        <v>105</v>
      </c>
      <c r="AA1680" s="84">
        <v>0.82799999999999996</v>
      </c>
      <c r="AB1680" s="85">
        <v>1</v>
      </c>
      <c r="AC1680" s="85">
        <v>1</v>
      </c>
    </row>
    <row r="1681" spans="1:29" ht="25.5">
      <c r="A1681" s="1"/>
      <c r="B1681" s="6" t="s">
        <v>8777</v>
      </c>
      <c r="C1681" s="6" t="s">
        <v>8778</v>
      </c>
      <c r="D1681" s="6" t="s">
        <v>8861</v>
      </c>
      <c r="E1681" s="49" t="s">
        <v>8862</v>
      </c>
      <c r="F1681" s="6" t="s">
        <v>8867</v>
      </c>
      <c r="G1681" s="6" t="s">
        <v>60</v>
      </c>
      <c r="H1681" s="6" t="s">
        <v>60</v>
      </c>
      <c r="I1681" s="60" t="s">
        <v>11949</v>
      </c>
      <c r="J1681" s="49" t="s">
        <v>11950</v>
      </c>
      <c r="K1681" s="6" t="s">
        <v>11951</v>
      </c>
      <c r="L1681" s="29">
        <f>IF($J$6="с учетом НДС",VLOOKUP(I1681,LEGEND!B:E,4,0)*(1-M1681),VLOOKUP(I1681,LEGEND!B:E,4,0)*(1-M1681)/1.2)</f>
        <v>12000</v>
      </c>
      <c r="M1681" s="57">
        <f>IF(AND(B1681&lt;&gt;"1_Электроинструмент",B1681&lt;&gt;"2_Садовая техника"),$J$5,IF($J$4&lt;=20%,$J$4,IFERROR(VLOOKUP(S1681,LEGEND!$L$2:$M$5,2,FALSE),$J$4)))</f>
        <v>0</v>
      </c>
      <c r="N1681" s="48" t="s">
        <v>60</v>
      </c>
      <c r="O1681" s="6" t="s">
        <v>60</v>
      </c>
      <c r="P1681" s="49" t="s">
        <v>66</v>
      </c>
      <c r="Q1681" s="49" t="s">
        <v>67</v>
      </c>
      <c r="R1681" s="6" t="s">
        <v>60</v>
      </c>
      <c r="S1681" s="49" t="s">
        <v>60</v>
      </c>
      <c r="T1681" s="73" t="str">
        <f>IF(_xlfn.XLOOKUP(I1681,LEGEND!B:B,LEGEND!H:H)&lt;&gt;"-",HYPERLINK(_xlfn.XLOOKUP(I1681,LEGEND!B:B,LEGEND!H:H),"link"),_xlfn.XLOOKUP(I1681,LEGEND!B:B,LEGEND!H:H))</f>
        <v>link</v>
      </c>
      <c r="U1681" s="73" t="str">
        <f>HYPERLINK(_xlfn.XLOOKUP(I1681,LEGEND!B:B,LEGEND!I:I))</f>
        <v>https://milwaukee-media-images.s3.amazonaws.com/hi/4932472080--Hero_1.jpg</v>
      </c>
      <c r="V1681" s="51" t="s">
        <v>11952</v>
      </c>
      <c r="W1681" s="63" t="s">
        <v>1189</v>
      </c>
      <c r="X1681" s="64">
        <v>180</v>
      </c>
      <c r="Y1681" s="64">
        <v>170</v>
      </c>
      <c r="Z1681" s="64">
        <v>110</v>
      </c>
      <c r="AA1681" s="84">
        <v>1.218</v>
      </c>
      <c r="AB1681" s="85">
        <v>1</v>
      </c>
      <c r="AC1681" s="85">
        <v>1</v>
      </c>
    </row>
    <row r="1682" spans="1:29" ht="15">
      <c r="A1682" s="1"/>
      <c r="B1682" s="6" t="s">
        <v>8777</v>
      </c>
      <c r="C1682" s="6" t="s">
        <v>8778</v>
      </c>
      <c r="D1682" s="6" t="s">
        <v>8861</v>
      </c>
      <c r="E1682" s="49" t="s">
        <v>8862</v>
      </c>
      <c r="F1682" s="6" t="s">
        <v>8867</v>
      </c>
      <c r="G1682" s="6" t="s">
        <v>60</v>
      </c>
      <c r="H1682" s="6" t="s">
        <v>60</v>
      </c>
      <c r="I1682" s="60" t="s">
        <v>9209</v>
      </c>
      <c r="J1682" s="49" t="s">
        <v>9210</v>
      </c>
      <c r="K1682" s="6" t="s">
        <v>9211</v>
      </c>
      <c r="L1682" s="29">
        <f>IF($J$6="с учетом НДС",VLOOKUP(I1682,LEGEND!B:E,4,0)*(1-M1682),VLOOKUP(I1682,LEGEND!B:E,4,0)*(1-M1682)/1.2)</f>
        <v>12700</v>
      </c>
      <c r="M1682" s="57">
        <f>IF(AND(B1682&lt;&gt;"1_Электроинструмент",B1682&lt;&gt;"2_Садовая техника"),$J$5,IF($J$4&lt;=20%,$J$4,IFERROR(VLOOKUP(S1682,LEGEND!$L$2:$M$5,2,FALSE),$J$4)))</f>
        <v>0</v>
      </c>
      <c r="N1682" s="48" t="s">
        <v>60</v>
      </c>
      <c r="O1682" s="6" t="s">
        <v>42</v>
      </c>
      <c r="P1682" s="49" t="s">
        <v>66</v>
      </c>
      <c r="Q1682" s="49" t="s">
        <v>473</v>
      </c>
      <c r="R1682" s="6" t="s">
        <v>60</v>
      </c>
      <c r="S1682" s="49" t="s">
        <v>60</v>
      </c>
      <c r="T1682" s="73" t="str">
        <f>IF(_xlfn.XLOOKUP(I1682,LEGEND!B:B,LEGEND!H:H)&lt;&gt;"-",HYPERLINK(_xlfn.XLOOKUP(I1682,LEGEND!B:B,LEGEND!H:H),"link"),_xlfn.XLOOKUP(I1682,LEGEND!B:B,LEGEND!H:H))</f>
        <v>-</v>
      </c>
      <c r="U1682" s="73" t="str">
        <f>HYPERLINK(_xlfn.XLOOKUP(I1682,LEGEND!B:B,LEGEND!I:I))</f>
        <v>-</v>
      </c>
      <c r="V1682" s="51" t="s">
        <v>9212</v>
      </c>
      <c r="W1682" s="63" t="s">
        <v>2403</v>
      </c>
      <c r="X1682" s="64">
        <v>206</v>
      </c>
      <c r="Y1682" s="64">
        <v>145</v>
      </c>
      <c r="Z1682" s="64">
        <v>70</v>
      </c>
      <c r="AA1682" s="84">
        <v>1.4</v>
      </c>
      <c r="AB1682" s="85">
        <v>1</v>
      </c>
      <c r="AC1682" s="85">
        <v>1</v>
      </c>
    </row>
    <row r="1683" spans="1:29" ht="25.5">
      <c r="A1683" s="1"/>
      <c r="B1683" s="6" t="s">
        <v>8777</v>
      </c>
      <c r="C1683" s="6" t="s">
        <v>8778</v>
      </c>
      <c r="D1683" s="6" t="s">
        <v>8861</v>
      </c>
      <c r="E1683" s="49" t="s">
        <v>8862</v>
      </c>
      <c r="F1683" s="6" t="s">
        <v>8867</v>
      </c>
      <c r="G1683" s="6" t="s">
        <v>60</v>
      </c>
      <c r="H1683" s="6" t="s">
        <v>60</v>
      </c>
      <c r="I1683" s="60" t="s">
        <v>11953</v>
      </c>
      <c r="J1683" s="49" t="s">
        <v>11954</v>
      </c>
      <c r="K1683" s="6" t="s">
        <v>11955</v>
      </c>
      <c r="L1683" s="29">
        <f>IF($J$6="с учетом НДС",VLOOKUP(I1683,LEGEND!B:E,4,0)*(1-M1683),VLOOKUP(I1683,LEGEND!B:E,4,0)*(1-M1683)/1.2)</f>
        <v>12800</v>
      </c>
      <c r="M1683" s="57">
        <f>IF(AND(B1683&lt;&gt;"1_Электроинструмент",B1683&lt;&gt;"2_Садовая техника"),$J$5,IF($J$4&lt;=20%,$J$4,IFERROR(VLOOKUP(S1683,LEGEND!$L$2:$M$5,2,FALSE),$J$4)))</f>
        <v>0</v>
      </c>
      <c r="N1683" s="48" t="s">
        <v>60</v>
      </c>
      <c r="O1683" s="6" t="s">
        <v>60</v>
      </c>
      <c r="P1683" s="49" t="s">
        <v>66</v>
      </c>
      <c r="Q1683" s="49" t="s">
        <v>67</v>
      </c>
      <c r="R1683" s="6" t="s">
        <v>60</v>
      </c>
      <c r="S1683" s="49" t="s">
        <v>60</v>
      </c>
      <c r="T1683" s="73" t="str">
        <f>IF(_xlfn.XLOOKUP(I1683,LEGEND!B:B,LEGEND!H:H)&lt;&gt;"-",HYPERLINK(_xlfn.XLOOKUP(I1683,LEGEND!B:B,LEGEND!H:H),"link"),_xlfn.XLOOKUP(I1683,LEGEND!B:B,LEGEND!H:H))</f>
        <v>link</v>
      </c>
      <c r="U1683" s="73" t="str">
        <f>HYPERLINK(_xlfn.XLOOKUP(I1683,LEGEND!B:B,LEGEND!I:I))</f>
        <v>https://milwaukee-media-images.s3.amazonaws.com/hi/4932472084--Hero_1.jpg</v>
      </c>
      <c r="V1683" s="51" t="s">
        <v>11956</v>
      </c>
      <c r="W1683" s="63" t="s">
        <v>1189</v>
      </c>
      <c r="X1683" s="64">
        <v>170</v>
      </c>
      <c r="Y1683" s="64">
        <v>40</v>
      </c>
      <c r="Z1683" s="64">
        <v>35</v>
      </c>
      <c r="AA1683" s="84">
        <v>1.48</v>
      </c>
      <c r="AB1683" s="85">
        <v>1</v>
      </c>
      <c r="AC1683" s="85">
        <v>1</v>
      </c>
    </row>
    <row r="1684" spans="1:29" ht="25.5">
      <c r="A1684" s="1"/>
      <c r="B1684" s="6" t="s">
        <v>8777</v>
      </c>
      <c r="C1684" s="6" t="s">
        <v>8778</v>
      </c>
      <c r="D1684" s="6" t="s">
        <v>8861</v>
      </c>
      <c r="E1684" s="49" t="s">
        <v>8862</v>
      </c>
      <c r="F1684" s="6" t="s">
        <v>8867</v>
      </c>
      <c r="G1684" s="6" t="s">
        <v>60</v>
      </c>
      <c r="H1684" s="6" t="s">
        <v>60</v>
      </c>
      <c r="I1684" s="60" t="s">
        <v>11957</v>
      </c>
      <c r="J1684" s="49" t="s">
        <v>11958</v>
      </c>
      <c r="K1684" s="6" t="s">
        <v>11959</v>
      </c>
      <c r="L1684" s="29">
        <f>IF($J$6="с учетом НДС",VLOOKUP(I1684,LEGEND!B:E,4,0)*(1-M1684),VLOOKUP(I1684,LEGEND!B:E,4,0)*(1-M1684)/1.2)</f>
        <v>13200</v>
      </c>
      <c r="M1684" s="57">
        <f>IF(AND(B1684&lt;&gt;"1_Электроинструмент",B1684&lt;&gt;"2_Садовая техника"),$J$5,IF($J$4&lt;=20%,$J$4,IFERROR(VLOOKUP(S1684,LEGEND!$L$2:$M$5,2,FALSE),$J$4)))</f>
        <v>0</v>
      </c>
      <c r="N1684" s="48" t="s">
        <v>60</v>
      </c>
      <c r="O1684" s="6" t="s">
        <v>60</v>
      </c>
      <c r="P1684" s="49" t="s">
        <v>66</v>
      </c>
      <c r="Q1684" s="49" t="s">
        <v>67</v>
      </c>
      <c r="R1684" s="6" t="s">
        <v>60</v>
      </c>
      <c r="S1684" s="49" t="s">
        <v>60</v>
      </c>
      <c r="T1684" s="73" t="str">
        <f>IF(_xlfn.XLOOKUP(I1684,LEGEND!B:B,LEGEND!H:H)&lt;&gt;"-",HYPERLINK(_xlfn.XLOOKUP(I1684,LEGEND!B:B,LEGEND!H:H),"link"),_xlfn.XLOOKUP(I1684,LEGEND!B:B,LEGEND!H:H))</f>
        <v>-</v>
      </c>
      <c r="U1684" s="73" t="str">
        <f>HYPERLINK(_xlfn.XLOOKUP(I1684,LEGEND!B:B,LEGEND!I:I))</f>
        <v>https://milwaukee-media-images.s3.amazonaws.com/hi/49224201--Hero_1.jpg</v>
      </c>
      <c r="V1684" s="51" t="s">
        <v>11960</v>
      </c>
      <c r="W1684" s="63" t="s">
        <v>2403</v>
      </c>
      <c r="X1684" s="64">
        <v>400</v>
      </c>
      <c r="Y1684" s="64">
        <v>280</v>
      </c>
      <c r="Z1684" s="64">
        <v>115</v>
      </c>
      <c r="AA1684" s="84">
        <v>2.56</v>
      </c>
      <c r="AB1684" s="85">
        <v>1</v>
      </c>
      <c r="AC1684" s="85">
        <v>1</v>
      </c>
    </row>
    <row r="1685" spans="1:29" ht="25.5">
      <c r="A1685" s="1"/>
      <c r="B1685" s="6" t="s">
        <v>8777</v>
      </c>
      <c r="C1685" s="6" t="s">
        <v>8778</v>
      </c>
      <c r="D1685" s="6" t="s">
        <v>8861</v>
      </c>
      <c r="E1685" s="49" t="s">
        <v>8862</v>
      </c>
      <c r="F1685" s="6" t="s">
        <v>8867</v>
      </c>
      <c r="G1685" s="6" t="s">
        <v>60</v>
      </c>
      <c r="H1685" s="6" t="s">
        <v>60</v>
      </c>
      <c r="I1685" s="60" t="s">
        <v>11961</v>
      </c>
      <c r="J1685" s="49" t="s">
        <v>11962</v>
      </c>
      <c r="K1685" s="6" t="s">
        <v>11963</v>
      </c>
      <c r="L1685" s="29">
        <f>IF($J$6="с учетом НДС",VLOOKUP(I1685,LEGEND!B:E,4,0)*(1-M1685),VLOOKUP(I1685,LEGEND!B:E,4,0)*(1-M1685)/1.2)</f>
        <v>13400</v>
      </c>
      <c r="M1685" s="57">
        <f>IF(AND(B1685&lt;&gt;"1_Электроинструмент",B1685&lt;&gt;"2_Садовая техника"),$J$5,IF($J$4&lt;=20%,$J$4,IFERROR(VLOOKUP(S1685,LEGEND!$L$2:$M$5,2,FALSE),$J$4)))</f>
        <v>0</v>
      </c>
      <c r="N1685" s="48" t="s">
        <v>60</v>
      </c>
      <c r="O1685" s="6" t="s">
        <v>60</v>
      </c>
      <c r="P1685" s="49" t="s">
        <v>1556</v>
      </c>
      <c r="Q1685" s="49" t="s">
        <v>473</v>
      </c>
      <c r="R1685" s="6" t="s">
        <v>60</v>
      </c>
      <c r="S1685" s="49" t="s">
        <v>60</v>
      </c>
      <c r="T1685" s="73" t="str">
        <f>IF(_xlfn.XLOOKUP(I1685,LEGEND!B:B,LEGEND!H:H)&lt;&gt;"-",HYPERLINK(_xlfn.XLOOKUP(I1685,LEGEND!B:B,LEGEND!H:H),"link"),_xlfn.XLOOKUP(I1685,LEGEND!B:B,LEGEND!H:H))</f>
        <v>-</v>
      </c>
      <c r="U1685" s="73" t="str">
        <f>HYPERLINK(_xlfn.XLOOKUP(I1685,LEGEND!B:B,LEGEND!I:I))</f>
        <v>https://milwaukee-media-images.s3.amazonaws.com/hi/4932471326--Hero_1.jpg</v>
      </c>
      <c r="V1685" s="51" t="s">
        <v>11964</v>
      </c>
      <c r="W1685" s="63" t="s">
        <v>2403</v>
      </c>
      <c r="X1685" s="64">
        <v>305</v>
      </c>
      <c r="Y1685" s="64">
        <v>410</v>
      </c>
      <c r="Z1685" s="64">
        <v>92</v>
      </c>
      <c r="AA1685" s="84">
        <v>2.948</v>
      </c>
      <c r="AB1685" s="85">
        <v>1</v>
      </c>
      <c r="AC1685" s="85">
        <v>1</v>
      </c>
    </row>
    <row r="1686" spans="1:29" ht="25.5">
      <c r="A1686" s="1"/>
      <c r="B1686" s="6" t="s">
        <v>8777</v>
      </c>
      <c r="C1686" s="6" t="s">
        <v>8778</v>
      </c>
      <c r="D1686" s="6" t="s">
        <v>8861</v>
      </c>
      <c r="E1686" s="49" t="s">
        <v>8862</v>
      </c>
      <c r="F1686" s="6" t="s">
        <v>8867</v>
      </c>
      <c r="G1686" s="6" t="s">
        <v>60</v>
      </c>
      <c r="H1686" s="6" t="s">
        <v>60</v>
      </c>
      <c r="I1686" s="60" t="s">
        <v>11965</v>
      </c>
      <c r="J1686" s="49" t="s">
        <v>11966</v>
      </c>
      <c r="K1686" s="6" t="s">
        <v>11967</v>
      </c>
      <c r="L1686" s="29">
        <f>IF($J$6="с учетом НДС",VLOOKUP(I1686,LEGEND!B:E,4,0)*(1-M1686),VLOOKUP(I1686,LEGEND!B:E,4,0)*(1-M1686)/1.2)</f>
        <v>13700</v>
      </c>
      <c r="M1686" s="57">
        <f>IF(AND(B1686&lt;&gt;"1_Электроинструмент",B1686&lt;&gt;"2_Садовая техника"),$J$5,IF($J$4&lt;=20%,$J$4,IFERROR(VLOOKUP(S1686,LEGEND!$L$2:$M$5,2,FALSE),$J$4)))</f>
        <v>0</v>
      </c>
      <c r="N1686" s="48" t="s">
        <v>60</v>
      </c>
      <c r="O1686" s="6" t="s">
        <v>60</v>
      </c>
      <c r="P1686" s="49" t="s">
        <v>66</v>
      </c>
      <c r="Q1686" s="49" t="s">
        <v>67</v>
      </c>
      <c r="R1686" s="6" t="s">
        <v>60</v>
      </c>
      <c r="S1686" s="49" t="s">
        <v>60</v>
      </c>
      <c r="T1686" s="73" t="str">
        <f>IF(_xlfn.XLOOKUP(I1686,LEGEND!B:B,LEGEND!H:H)&lt;&gt;"-",HYPERLINK(_xlfn.XLOOKUP(I1686,LEGEND!B:B,LEGEND!H:H),"link"),_xlfn.XLOOKUP(I1686,LEGEND!B:B,LEGEND!H:H))</f>
        <v>link</v>
      </c>
      <c r="U1686" s="73" t="str">
        <f>HYPERLINK(_xlfn.XLOOKUP(I1686,LEGEND!B:B,LEGEND!I:I))</f>
        <v>https://milwaukee-media-images.s3.amazonaws.com/hi/4932472087--Hero_1.jpg</v>
      </c>
      <c r="V1686" s="51" t="s">
        <v>11968</v>
      </c>
      <c r="W1686" s="63" t="s">
        <v>1189</v>
      </c>
      <c r="X1686" s="64">
        <v>210</v>
      </c>
      <c r="Y1686" s="64">
        <v>210</v>
      </c>
      <c r="Z1686" s="64">
        <v>110</v>
      </c>
      <c r="AA1686" s="84">
        <v>2.1</v>
      </c>
      <c r="AB1686" s="85">
        <v>1</v>
      </c>
      <c r="AC1686" s="85">
        <v>1</v>
      </c>
    </row>
    <row r="1687" spans="1:29" ht="25.5">
      <c r="A1687" s="1"/>
      <c r="B1687" s="6" t="s">
        <v>8777</v>
      </c>
      <c r="C1687" s="6" t="s">
        <v>8778</v>
      </c>
      <c r="D1687" s="6" t="s">
        <v>8861</v>
      </c>
      <c r="E1687" s="49" t="s">
        <v>8862</v>
      </c>
      <c r="F1687" s="6" t="s">
        <v>8867</v>
      </c>
      <c r="G1687" s="6" t="s">
        <v>60</v>
      </c>
      <c r="H1687" s="6" t="s">
        <v>60</v>
      </c>
      <c r="I1687" s="60" t="s">
        <v>11969</v>
      </c>
      <c r="J1687" s="49" t="s">
        <v>11970</v>
      </c>
      <c r="K1687" s="6" t="s">
        <v>11971</v>
      </c>
      <c r="L1687" s="29">
        <f>IF($J$6="с учетом НДС",VLOOKUP(I1687,LEGEND!B:E,4,0)*(1-M1687),VLOOKUP(I1687,LEGEND!B:E,4,0)*(1-M1687)/1.2)</f>
        <v>14500</v>
      </c>
      <c r="M1687" s="57">
        <f>IF(AND(B1687&lt;&gt;"1_Электроинструмент",B1687&lt;&gt;"2_Садовая техника"),$J$5,IF($J$4&lt;=20%,$J$4,IFERROR(VLOOKUP(S1687,LEGEND!$L$2:$M$5,2,FALSE),$J$4)))</f>
        <v>0</v>
      </c>
      <c r="N1687" s="48" t="s">
        <v>60</v>
      </c>
      <c r="O1687" s="6" t="s">
        <v>60</v>
      </c>
      <c r="P1687" s="49" t="s">
        <v>66</v>
      </c>
      <c r="Q1687" s="49" t="s">
        <v>67</v>
      </c>
      <c r="R1687" s="6" t="s">
        <v>60</v>
      </c>
      <c r="S1687" s="49" t="s">
        <v>60</v>
      </c>
      <c r="T1687" s="73" t="str">
        <f>IF(_xlfn.XLOOKUP(I1687,LEGEND!B:B,LEGEND!H:H)&lt;&gt;"-",HYPERLINK(_xlfn.XLOOKUP(I1687,LEGEND!B:B,LEGEND!H:H),"link"),_xlfn.XLOOKUP(I1687,LEGEND!B:B,LEGEND!H:H))</f>
        <v>-</v>
      </c>
      <c r="U1687" s="73" t="str">
        <f>HYPERLINK(_xlfn.XLOOKUP(I1687,LEGEND!B:B,LEGEND!I:I))</f>
        <v>https://milwaukee-media-images.s3.amazonaws.com/hi/49224152--Hero_1.jpg</v>
      </c>
      <c r="V1687" s="51" t="s">
        <v>11972</v>
      </c>
      <c r="W1687" s="63" t="s">
        <v>2403</v>
      </c>
      <c r="X1687" s="64">
        <v>75</v>
      </c>
      <c r="Y1687" s="64">
        <v>225</v>
      </c>
      <c r="Z1687" s="64">
        <v>270</v>
      </c>
      <c r="AA1687" s="84">
        <v>1.72</v>
      </c>
      <c r="AB1687" s="85">
        <v>1</v>
      </c>
      <c r="AC1687" s="85">
        <v>1</v>
      </c>
    </row>
    <row r="1688" spans="1:29" ht="25.5">
      <c r="A1688" s="1"/>
      <c r="B1688" s="6" t="s">
        <v>8777</v>
      </c>
      <c r="C1688" s="6" t="s">
        <v>8778</v>
      </c>
      <c r="D1688" s="6" t="s">
        <v>8861</v>
      </c>
      <c r="E1688" s="49" t="s">
        <v>8862</v>
      </c>
      <c r="F1688" s="6" t="s">
        <v>8867</v>
      </c>
      <c r="G1688" s="6" t="s">
        <v>60</v>
      </c>
      <c r="H1688" s="6" t="s">
        <v>60</v>
      </c>
      <c r="I1688" s="60" t="s">
        <v>11973</v>
      </c>
      <c r="J1688" s="49" t="s">
        <v>11974</v>
      </c>
      <c r="K1688" s="6" t="s">
        <v>11975</v>
      </c>
      <c r="L1688" s="29">
        <f>IF($J$6="с учетом НДС",VLOOKUP(I1688,LEGEND!B:E,4,0)*(1-M1688),VLOOKUP(I1688,LEGEND!B:E,4,0)*(1-M1688)/1.2)</f>
        <v>14900</v>
      </c>
      <c r="M1688" s="57">
        <f>IF(AND(B1688&lt;&gt;"1_Электроинструмент",B1688&lt;&gt;"2_Садовая техника"),$J$5,IF($J$4&lt;=20%,$J$4,IFERROR(VLOOKUP(S1688,LEGEND!$L$2:$M$5,2,FALSE),$J$4)))</f>
        <v>0</v>
      </c>
      <c r="N1688" s="48" t="s">
        <v>60</v>
      </c>
      <c r="O1688" s="6" t="s">
        <v>60</v>
      </c>
      <c r="P1688" s="49" t="s">
        <v>66</v>
      </c>
      <c r="Q1688" s="49" t="s">
        <v>67</v>
      </c>
      <c r="R1688" s="6" t="s">
        <v>60</v>
      </c>
      <c r="S1688" s="49" t="s">
        <v>60</v>
      </c>
      <c r="T1688" s="73" t="str">
        <f>IF(_xlfn.XLOOKUP(I1688,LEGEND!B:B,LEGEND!H:H)&lt;&gt;"-",HYPERLINK(_xlfn.XLOOKUP(I1688,LEGEND!B:B,LEGEND!H:H),"link"),_xlfn.XLOOKUP(I1688,LEGEND!B:B,LEGEND!H:H))</f>
        <v>link</v>
      </c>
      <c r="U1688" s="73" t="str">
        <f>HYPERLINK(_xlfn.XLOOKUP(I1688,LEGEND!B:B,LEGEND!I:I))</f>
        <v>https://milwaukee-media-images.s3.amazonaws.com/hi/4932472085--Hero_1.jpg</v>
      </c>
      <c r="V1688" s="51" t="s">
        <v>11976</v>
      </c>
      <c r="W1688" s="63" t="s">
        <v>1189</v>
      </c>
      <c r="X1688" s="64">
        <v>230</v>
      </c>
      <c r="Y1688" s="64">
        <v>230</v>
      </c>
      <c r="Z1688" s="64">
        <v>100</v>
      </c>
      <c r="AA1688" s="84">
        <v>0.85</v>
      </c>
      <c r="AB1688" s="85">
        <v>1</v>
      </c>
      <c r="AC1688" s="85">
        <v>1</v>
      </c>
    </row>
    <row r="1689" spans="1:29" ht="25.5">
      <c r="A1689" s="1"/>
      <c r="B1689" s="6" t="s">
        <v>8777</v>
      </c>
      <c r="C1689" s="6" t="s">
        <v>8778</v>
      </c>
      <c r="D1689" s="6" t="s">
        <v>8861</v>
      </c>
      <c r="E1689" s="49" t="s">
        <v>8862</v>
      </c>
      <c r="F1689" s="6" t="s">
        <v>8867</v>
      </c>
      <c r="G1689" s="6" t="s">
        <v>60</v>
      </c>
      <c r="H1689" s="6" t="s">
        <v>60</v>
      </c>
      <c r="I1689" s="60" t="s">
        <v>11977</v>
      </c>
      <c r="J1689" s="49" t="s">
        <v>11978</v>
      </c>
      <c r="K1689" s="6" t="s">
        <v>11979</v>
      </c>
      <c r="L1689" s="29">
        <f>IF($J$6="с учетом НДС",VLOOKUP(I1689,LEGEND!B:E,4,0)*(1-M1689),VLOOKUP(I1689,LEGEND!B:E,4,0)*(1-M1689)/1.2)</f>
        <v>15100</v>
      </c>
      <c r="M1689" s="57">
        <f>IF(AND(B1689&lt;&gt;"1_Электроинструмент",B1689&lt;&gt;"2_Садовая техника"),$J$5,IF($J$4&lt;=20%,$J$4,IFERROR(VLOOKUP(S1689,LEGEND!$L$2:$M$5,2,FALSE),$J$4)))</f>
        <v>0</v>
      </c>
      <c r="N1689" s="48" t="s">
        <v>60</v>
      </c>
      <c r="O1689" s="6" t="s">
        <v>60</v>
      </c>
      <c r="P1689" s="49" t="s">
        <v>66</v>
      </c>
      <c r="Q1689" s="49" t="s">
        <v>67</v>
      </c>
      <c r="R1689" s="6" t="s">
        <v>60</v>
      </c>
      <c r="S1689" s="49" t="s">
        <v>60</v>
      </c>
      <c r="T1689" s="73" t="str">
        <f>IF(_xlfn.XLOOKUP(I1689,LEGEND!B:B,LEGEND!H:H)&lt;&gt;"-",HYPERLINK(_xlfn.XLOOKUP(I1689,LEGEND!B:B,LEGEND!H:H),"link"),_xlfn.XLOOKUP(I1689,LEGEND!B:B,LEGEND!H:H))</f>
        <v>link</v>
      </c>
      <c r="U1689" s="73" t="str">
        <f>HYPERLINK(_xlfn.XLOOKUP(I1689,LEGEND!B:B,LEGEND!I:I))</f>
        <v>https://milwaukee-media-images.s3.amazonaws.com/hi/4932472086--Hero_1.jpg</v>
      </c>
      <c r="V1689" s="51" t="s">
        <v>11980</v>
      </c>
      <c r="W1689" s="63" t="s">
        <v>1189</v>
      </c>
      <c r="X1689" s="64">
        <v>210</v>
      </c>
      <c r="Y1689" s="64">
        <v>210</v>
      </c>
      <c r="Z1689" s="64">
        <v>110</v>
      </c>
      <c r="AA1689" s="84">
        <v>1.8779999999999999</v>
      </c>
      <c r="AB1689" s="85">
        <v>1</v>
      </c>
      <c r="AC1689" s="85">
        <v>1</v>
      </c>
    </row>
    <row r="1690" spans="1:29" ht="25.5">
      <c r="A1690" s="1"/>
      <c r="B1690" s="6" t="s">
        <v>8777</v>
      </c>
      <c r="C1690" s="6" t="s">
        <v>8778</v>
      </c>
      <c r="D1690" s="6" t="s">
        <v>8861</v>
      </c>
      <c r="E1690" s="49" t="s">
        <v>8862</v>
      </c>
      <c r="F1690" s="6" t="s">
        <v>8867</v>
      </c>
      <c r="G1690" s="6" t="s">
        <v>60</v>
      </c>
      <c r="H1690" s="6" t="s">
        <v>60</v>
      </c>
      <c r="I1690" s="60" t="s">
        <v>11981</v>
      </c>
      <c r="J1690" s="49" t="s">
        <v>11982</v>
      </c>
      <c r="K1690" s="6" t="s">
        <v>11983</v>
      </c>
      <c r="L1690" s="29">
        <f>IF($J$6="с учетом НДС",VLOOKUP(I1690,LEGEND!B:E,4,0)*(1-M1690),VLOOKUP(I1690,LEGEND!B:E,4,0)*(1-M1690)/1.2)</f>
        <v>16000</v>
      </c>
      <c r="M1690" s="57">
        <f>IF(AND(B1690&lt;&gt;"1_Электроинструмент",B1690&lt;&gt;"2_Садовая техника"),$J$5,IF($J$4&lt;=20%,$J$4,IFERROR(VLOOKUP(S1690,LEGEND!$L$2:$M$5,2,FALSE),$J$4)))</f>
        <v>0</v>
      </c>
      <c r="N1690" s="48" t="s">
        <v>60</v>
      </c>
      <c r="O1690" s="6" t="s">
        <v>60</v>
      </c>
      <c r="P1690" s="49" t="s">
        <v>66</v>
      </c>
      <c r="Q1690" s="49" t="s">
        <v>67</v>
      </c>
      <c r="R1690" s="6" t="s">
        <v>60</v>
      </c>
      <c r="S1690" s="49" t="s">
        <v>60</v>
      </c>
      <c r="T1690" s="73" t="str">
        <f>IF(_xlfn.XLOOKUP(I1690,LEGEND!B:B,LEGEND!H:H)&lt;&gt;"-",HYPERLINK(_xlfn.XLOOKUP(I1690,LEGEND!B:B,LEGEND!H:H),"link"),_xlfn.XLOOKUP(I1690,LEGEND!B:B,LEGEND!H:H))</f>
        <v>link</v>
      </c>
      <c r="U1690" s="73" t="str">
        <f>HYPERLINK(_xlfn.XLOOKUP(I1690,LEGEND!B:B,LEGEND!I:I))</f>
        <v>https://milwaukee-media-images.s3.amazonaws.com/hi/4932464939--Hero_1.jpg</v>
      </c>
      <c r="V1690" s="51" t="s">
        <v>11984</v>
      </c>
      <c r="W1690" s="63" t="s">
        <v>71</v>
      </c>
      <c r="X1690" s="64">
        <v>226</v>
      </c>
      <c r="Y1690" s="64">
        <v>262</v>
      </c>
      <c r="Z1690" s="64">
        <v>116</v>
      </c>
      <c r="AA1690" s="84">
        <v>3.1110000000000002</v>
      </c>
      <c r="AB1690" s="85">
        <v>1</v>
      </c>
      <c r="AC1690" s="85">
        <v>1</v>
      </c>
    </row>
    <row r="1691" spans="1:29" ht="15">
      <c r="A1691" s="1"/>
      <c r="B1691" s="6" t="s">
        <v>8777</v>
      </c>
      <c r="C1691" s="6" t="s">
        <v>8778</v>
      </c>
      <c r="D1691" s="6" t="s">
        <v>8861</v>
      </c>
      <c r="E1691" s="49" t="s">
        <v>8862</v>
      </c>
      <c r="F1691" s="6" t="s">
        <v>8867</v>
      </c>
      <c r="G1691" s="6" t="s">
        <v>60</v>
      </c>
      <c r="H1691" s="6" t="s">
        <v>60</v>
      </c>
      <c r="I1691" s="60" t="s">
        <v>11985</v>
      </c>
      <c r="J1691" s="49" t="s">
        <v>11986</v>
      </c>
      <c r="K1691" s="6" t="s">
        <v>11987</v>
      </c>
      <c r="L1691" s="29">
        <f>IF($J$6="с учетом НДС",VLOOKUP(I1691,LEGEND!B:E,4,0)*(1-M1691),VLOOKUP(I1691,LEGEND!B:E,4,0)*(1-M1691)/1.2)</f>
        <v>16800</v>
      </c>
      <c r="M1691" s="57">
        <f>IF(AND(B1691&lt;&gt;"1_Электроинструмент",B1691&lt;&gt;"2_Садовая техника"),$J$5,IF($J$4&lt;=20%,$J$4,IFERROR(VLOOKUP(S1691,LEGEND!$L$2:$M$5,2,FALSE),$J$4)))</f>
        <v>0</v>
      </c>
      <c r="N1691" s="48" t="s">
        <v>60</v>
      </c>
      <c r="O1691" s="6" t="s">
        <v>60</v>
      </c>
      <c r="P1691" s="49" t="s">
        <v>66</v>
      </c>
      <c r="Q1691" s="49" t="s">
        <v>473</v>
      </c>
      <c r="R1691" s="6" t="s">
        <v>60</v>
      </c>
      <c r="S1691" s="49" t="s">
        <v>60</v>
      </c>
      <c r="T1691" s="73" t="str">
        <f>IF(_xlfn.XLOOKUP(I1691,LEGEND!B:B,LEGEND!H:H)&lt;&gt;"-",HYPERLINK(_xlfn.XLOOKUP(I1691,LEGEND!B:B,LEGEND!H:H),"link"),_xlfn.XLOOKUP(I1691,LEGEND!B:B,LEGEND!H:H))</f>
        <v>-</v>
      </c>
      <c r="U1691" s="73" t="str">
        <f>HYPERLINK(_xlfn.XLOOKUP(I1691,LEGEND!B:B,LEGEND!I:I))</f>
        <v>https://milwaukee-media-images.s3.amazonaws.com/hi/4932451548--Hero_1.jpg</v>
      </c>
      <c r="V1691" s="51" t="s">
        <v>11988</v>
      </c>
      <c r="W1691" s="63" t="s">
        <v>2403</v>
      </c>
      <c r="X1691" s="64">
        <v>405</v>
      </c>
      <c r="Y1691" s="64">
        <v>115</v>
      </c>
      <c r="Z1691" s="64">
        <v>235</v>
      </c>
      <c r="AA1691" s="84">
        <v>2.9460000000000002</v>
      </c>
      <c r="AB1691" s="85">
        <v>1</v>
      </c>
      <c r="AC1691" s="85">
        <v>1</v>
      </c>
    </row>
    <row r="1692" spans="1:29" ht="25.5">
      <c r="A1692" s="1"/>
      <c r="B1692" s="6" t="s">
        <v>8777</v>
      </c>
      <c r="C1692" s="6" t="s">
        <v>8778</v>
      </c>
      <c r="D1692" s="6" t="s">
        <v>8861</v>
      </c>
      <c r="E1692" s="49" t="s">
        <v>8862</v>
      </c>
      <c r="F1692" s="6" t="s">
        <v>8867</v>
      </c>
      <c r="G1692" s="6" t="s">
        <v>60</v>
      </c>
      <c r="H1692" s="6" t="s">
        <v>60</v>
      </c>
      <c r="I1692" s="60" t="s">
        <v>11989</v>
      </c>
      <c r="J1692" s="49" t="s">
        <v>11990</v>
      </c>
      <c r="K1692" s="6" t="s">
        <v>11991</v>
      </c>
      <c r="L1692" s="29">
        <f>IF($J$6="с учетом НДС",VLOOKUP(I1692,LEGEND!B:E,4,0)*(1-M1692),VLOOKUP(I1692,LEGEND!B:E,4,0)*(1-M1692)/1.2)</f>
        <v>18100</v>
      </c>
      <c r="M1692" s="57">
        <f>IF(AND(B1692&lt;&gt;"1_Электроинструмент",B1692&lt;&gt;"2_Садовая техника"),$J$5,IF($J$4&lt;=20%,$J$4,IFERROR(VLOOKUP(S1692,LEGEND!$L$2:$M$5,2,FALSE),$J$4)))</f>
        <v>0</v>
      </c>
      <c r="N1692" s="48" t="s">
        <v>60</v>
      </c>
      <c r="O1692" s="6" t="s">
        <v>60</v>
      </c>
      <c r="P1692" s="49" t="s">
        <v>66</v>
      </c>
      <c r="Q1692" s="49" t="s">
        <v>67</v>
      </c>
      <c r="R1692" s="6" t="s">
        <v>60</v>
      </c>
      <c r="S1692" s="49" t="s">
        <v>60</v>
      </c>
      <c r="T1692" s="73" t="str">
        <f>IF(_xlfn.XLOOKUP(I1692,LEGEND!B:B,LEGEND!H:H)&lt;&gt;"-",HYPERLINK(_xlfn.XLOOKUP(I1692,LEGEND!B:B,LEGEND!H:H),"link"),_xlfn.XLOOKUP(I1692,LEGEND!B:B,LEGEND!H:H))</f>
        <v>-</v>
      </c>
      <c r="U1692" s="73" t="str">
        <f>HYPERLINK(_xlfn.XLOOKUP(I1692,LEGEND!B:B,LEGEND!I:I))</f>
        <v>https://milwaukee-media-images.s3.amazonaws.com/hi/4932472237--Hero_1.jpg</v>
      </c>
      <c r="V1692" s="51" t="s">
        <v>11992</v>
      </c>
      <c r="W1692" s="63" t="s">
        <v>2403</v>
      </c>
      <c r="X1692" s="64">
        <v>420</v>
      </c>
      <c r="Y1692" s="64">
        <v>250</v>
      </c>
      <c r="Z1692" s="64">
        <v>125</v>
      </c>
      <c r="AA1692" s="84">
        <v>3.234</v>
      </c>
      <c r="AB1692" s="85">
        <v>1</v>
      </c>
      <c r="AC1692" s="85">
        <v>1</v>
      </c>
    </row>
    <row r="1693" spans="1:29" ht="25.5">
      <c r="A1693" s="1"/>
      <c r="B1693" s="6" t="s">
        <v>8777</v>
      </c>
      <c r="C1693" s="6" t="s">
        <v>8778</v>
      </c>
      <c r="D1693" s="6" t="s">
        <v>8861</v>
      </c>
      <c r="E1693" s="49" t="s">
        <v>8862</v>
      </c>
      <c r="F1693" s="6" t="s">
        <v>8867</v>
      </c>
      <c r="G1693" s="6" t="s">
        <v>60</v>
      </c>
      <c r="H1693" s="6" t="s">
        <v>60</v>
      </c>
      <c r="I1693" s="60" t="s">
        <v>11993</v>
      </c>
      <c r="J1693" s="49" t="s">
        <v>11994</v>
      </c>
      <c r="K1693" s="6" t="s">
        <v>11995</v>
      </c>
      <c r="L1693" s="29">
        <f>IF($J$6="с учетом НДС",VLOOKUP(I1693,LEGEND!B:E,4,0)*(1-M1693),VLOOKUP(I1693,LEGEND!B:E,4,0)*(1-M1693)/1.2)</f>
        <v>18700</v>
      </c>
      <c r="M1693" s="57">
        <f>IF(AND(B1693&lt;&gt;"1_Электроинструмент",B1693&lt;&gt;"2_Садовая техника"),$J$5,IF($J$4&lt;=20%,$J$4,IFERROR(VLOOKUP(S1693,LEGEND!$L$2:$M$5,2,FALSE),$J$4)))</f>
        <v>0</v>
      </c>
      <c r="N1693" s="48" t="s">
        <v>60</v>
      </c>
      <c r="O1693" s="6" t="s">
        <v>60</v>
      </c>
      <c r="P1693" s="49" t="s">
        <v>66</v>
      </c>
      <c r="Q1693" s="49" t="s">
        <v>473</v>
      </c>
      <c r="R1693" s="6" t="s">
        <v>60</v>
      </c>
      <c r="S1693" s="49" t="s">
        <v>60</v>
      </c>
      <c r="T1693" s="73" t="str">
        <f>IF(_xlfn.XLOOKUP(I1693,LEGEND!B:B,LEGEND!H:H)&lt;&gt;"-",HYPERLINK(_xlfn.XLOOKUP(I1693,LEGEND!B:B,LEGEND!H:H),"link"),_xlfn.XLOOKUP(I1693,LEGEND!B:B,LEGEND!H:H))</f>
        <v>-</v>
      </c>
      <c r="U1693" s="73" t="str">
        <f>HYPERLINK(_xlfn.XLOOKUP(I1693,LEGEND!B:B,LEGEND!I:I))</f>
        <v>https://milwaukee-media-images.s3.amazonaws.com/hi/4932451658--Hero_1.jpg</v>
      </c>
      <c r="V1693" s="51" t="s">
        <v>11996</v>
      </c>
      <c r="W1693" s="63" t="s">
        <v>2403</v>
      </c>
      <c r="X1693" s="64">
        <v>415</v>
      </c>
      <c r="Y1693" s="64">
        <v>115</v>
      </c>
      <c r="Z1693" s="64">
        <v>232</v>
      </c>
      <c r="AA1693" s="84">
        <v>3.5179999999999998</v>
      </c>
      <c r="AB1693" s="85">
        <v>1</v>
      </c>
      <c r="AC1693" s="85">
        <v>1</v>
      </c>
    </row>
    <row r="1694" spans="1:29" ht="25.5">
      <c r="A1694" s="1"/>
      <c r="B1694" s="6" t="s">
        <v>8777</v>
      </c>
      <c r="C1694" s="6" t="s">
        <v>8778</v>
      </c>
      <c r="D1694" s="6" t="s">
        <v>8861</v>
      </c>
      <c r="E1694" s="49" t="s">
        <v>8862</v>
      </c>
      <c r="F1694" s="6" t="s">
        <v>8867</v>
      </c>
      <c r="G1694" s="6" t="s">
        <v>60</v>
      </c>
      <c r="H1694" s="6" t="s">
        <v>60</v>
      </c>
      <c r="I1694" s="60" t="s">
        <v>11997</v>
      </c>
      <c r="J1694" s="49" t="s">
        <v>11998</v>
      </c>
      <c r="K1694" s="6" t="s">
        <v>11999</v>
      </c>
      <c r="L1694" s="29">
        <f>IF($J$6="с учетом НДС",VLOOKUP(I1694,LEGEND!B:E,4,0)*(1-M1694),VLOOKUP(I1694,LEGEND!B:E,4,0)*(1-M1694)/1.2)</f>
        <v>18700</v>
      </c>
      <c r="M1694" s="57">
        <f>IF(AND(B1694&lt;&gt;"1_Электроинструмент",B1694&lt;&gt;"2_Садовая техника"),$J$5,IF($J$4&lt;=20%,$J$4,IFERROR(VLOOKUP(S1694,LEGEND!$L$2:$M$5,2,FALSE),$J$4)))</f>
        <v>0</v>
      </c>
      <c r="N1694" s="48" t="s">
        <v>60</v>
      </c>
      <c r="O1694" s="6" t="s">
        <v>60</v>
      </c>
      <c r="P1694" s="49" t="s">
        <v>66</v>
      </c>
      <c r="Q1694" s="49" t="s">
        <v>473</v>
      </c>
      <c r="R1694" s="6" t="s">
        <v>60</v>
      </c>
      <c r="S1694" s="49" t="s">
        <v>60</v>
      </c>
      <c r="T1694" s="73" t="str">
        <f>IF(_xlfn.XLOOKUP(I1694,LEGEND!B:B,LEGEND!H:H)&lt;&gt;"-",HYPERLINK(_xlfn.XLOOKUP(I1694,LEGEND!B:B,LEGEND!H:H),"link"),_xlfn.XLOOKUP(I1694,LEGEND!B:B,LEGEND!H:H))</f>
        <v>-</v>
      </c>
      <c r="U1694" s="73" t="str">
        <f>HYPERLINK(_xlfn.XLOOKUP(I1694,LEGEND!B:B,LEGEND!I:I))</f>
        <v>https://milwaukee-media-images.s3.amazonaws.com/hi/4932451547--Hero_1.jpg</v>
      </c>
      <c r="V1694" s="51" t="s">
        <v>12000</v>
      </c>
      <c r="W1694" s="63" t="s">
        <v>2403</v>
      </c>
      <c r="X1694" s="64">
        <v>412</v>
      </c>
      <c r="Y1694" s="64">
        <v>112</v>
      </c>
      <c r="Z1694" s="64">
        <v>235</v>
      </c>
      <c r="AA1694" s="84">
        <v>3.22</v>
      </c>
      <c r="AB1694" s="85">
        <v>1</v>
      </c>
      <c r="AC1694" s="85">
        <v>1</v>
      </c>
    </row>
    <row r="1695" spans="1:29" ht="15">
      <c r="A1695" s="1"/>
      <c r="B1695" s="6" t="s">
        <v>8777</v>
      </c>
      <c r="C1695" s="6" t="s">
        <v>8778</v>
      </c>
      <c r="D1695" s="6" t="s">
        <v>8861</v>
      </c>
      <c r="E1695" s="49" t="s">
        <v>8862</v>
      </c>
      <c r="F1695" s="6" t="s">
        <v>8867</v>
      </c>
      <c r="G1695" s="6" t="s">
        <v>60</v>
      </c>
      <c r="H1695" s="6" t="s">
        <v>60</v>
      </c>
      <c r="I1695" s="60" t="s">
        <v>12001</v>
      </c>
      <c r="J1695" s="49" t="s">
        <v>12002</v>
      </c>
      <c r="K1695" s="6" t="s">
        <v>12003</v>
      </c>
      <c r="L1695" s="29">
        <f>IF($J$6="с учетом НДС",VLOOKUP(I1695,LEGEND!B:E,4,0)*(1-M1695),VLOOKUP(I1695,LEGEND!B:E,4,0)*(1-M1695)/1.2)</f>
        <v>20900</v>
      </c>
      <c r="M1695" s="57">
        <f>IF(AND(B1695&lt;&gt;"1_Электроинструмент",B1695&lt;&gt;"2_Садовая техника"),$J$5,IF($J$4&lt;=20%,$J$4,IFERROR(VLOOKUP(S1695,LEGEND!$L$2:$M$5,2,FALSE),$J$4)))</f>
        <v>0</v>
      </c>
      <c r="N1695" s="48" t="s">
        <v>60</v>
      </c>
      <c r="O1695" s="6" t="s">
        <v>60</v>
      </c>
      <c r="P1695" s="49" t="s">
        <v>66</v>
      </c>
      <c r="Q1695" s="49" t="s">
        <v>473</v>
      </c>
      <c r="R1695" s="6" t="s">
        <v>60</v>
      </c>
      <c r="S1695" s="49" t="s">
        <v>60</v>
      </c>
      <c r="T1695" s="73" t="str">
        <f>IF(_xlfn.XLOOKUP(I1695,LEGEND!B:B,LEGEND!H:H)&lt;&gt;"-",HYPERLINK(_xlfn.XLOOKUP(I1695,LEGEND!B:B,LEGEND!H:H),"link"),_xlfn.XLOOKUP(I1695,LEGEND!B:B,LEGEND!H:H))</f>
        <v>-</v>
      </c>
      <c r="U1695" s="73" t="str">
        <f>HYPERLINK(_xlfn.XLOOKUP(I1695,LEGEND!B:B,LEGEND!I:I))</f>
        <v>https://milwaukee-media-images.s3.amazonaws.com/hi/4932471370--Hero_1.jpg</v>
      </c>
      <c r="V1695" s="51" t="s">
        <v>12004</v>
      </c>
      <c r="W1695" s="63" t="s">
        <v>2403</v>
      </c>
      <c r="X1695" s="64">
        <v>92</v>
      </c>
      <c r="Y1695" s="64">
        <v>410</v>
      </c>
      <c r="Z1695" s="64">
        <v>305</v>
      </c>
      <c r="AA1695" s="84">
        <v>2.6</v>
      </c>
      <c r="AB1695" s="85">
        <v>1</v>
      </c>
      <c r="AC1695" s="85">
        <v>1</v>
      </c>
    </row>
    <row r="1696" spans="1:29" ht="25.5">
      <c r="A1696" s="1"/>
      <c r="B1696" s="6" t="s">
        <v>8777</v>
      </c>
      <c r="C1696" s="6" t="s">
        <v>8778</v>
      </c>
      <c r="D1696" s="6" t="s">
        <v>8861</v>
      </c>
      <c r="E1696" s="49" t="s">
        <v>8862</v>
      </c>
      <c r="F1696" s="6" t="s">
        <v>8867</v>
      </c>
      <c r="G1696" s="6" t="s">
        <v>60</v>
      </c>
      <c r="H1696" s="6" t="s">
        <v>60</v>
      </c>
      <c r="I1696" s="60" t="s">
        <v>12005</v>
      </c>
      <c r="J1696" s="49" t="s">
        <v>12006</v>
      </c>
      <c r="K1696" s="6" t="s">
        <v>12007</v>
      </c>
      <c r="L1696" s="29">
        <f>IF($J$6="с учетом НДС",VLOOKUP(I1696,LEGEND!B:E,4,0)*(1-M1696),VLOOKUP(I1696,LEGEND!B:E,4,0)*(1-M1696)/1.2)</f>
        <v>21400</v>
      </c>
      <c r="M1696" s="57">
        <f>IF(AND(B1696&lt;&gt;"1_Электроинструмент",B1696&lt;&gt;"2_Садовая техника"),$J$5,IF($J$4&lt;=20%,$J$4,IFERROR(VLOOKUP(S1696,LEGEND!$L$2:$M$5,2,FALSE),$J$4)))</f>
        <v>0</v>
      </c>
      <c r="N1696" s="48" t="s">
        <v>60</v>
      </c>
      <c r="O1696" s="6" t="s">
        <v>60</v>
      </c>
      <c r="P1696" s="49" t="s">
        <v>66</v>
      </c>
      <c r="Q1696" s="49" t="s">
        <v>67</v>
      </c>
      <c r="R1696" s="6" t="s">
        <v>60</v>
      </c>
      <c r="S1696" s="49" t="s">
        <v>60</v>
      </c>
      <c r="T1696" s="73" t="str">
        <f>IF(_xlfn.XLOOKUP(I1696,LEGEND!B:B,LEGEND!H:H)&lt;&gt;"-",HYPERLINK(_xlfn.XLOOKUP(I1696,LEGEND!B:B,LEGEND!H:H),"link"),_xlfn.XLOOKUP(I1696,LEGEND!B:B,LEGEND!H:H))</f>
        <v>-</v>
      </c>
      <c r="U1696" s="73" t="str">
        <f>HYPERLINK(_xlfn.XLOOKUP(I1696,LEGEND!B:B,LEGEND!I:I))</f>
        <v>https://milwaukee-media-images.s3.amazonaws.com/hi/49224102--Hero_1.jpg</v>
      </c>
      <c r="V1696" s="51" t="s">
        <v>12008</v>
      </c>
      <c r="W1696" s="63" t="s">
        <v>2403</v>
      </c>
      <c r="X1696" s="64">
        <v>400</v>
      </c>
      <c r="Y1696" s="64">
        <v>280</v>
      </c>
      <c r="Z1696" s="64">
        <v>115</v>
      </c>
      <c r="AA1696" s="84">
        <v>3.1840000000000002</v>
      </c>
      <c r="AB1696" s="85">
        <v>1</v>
      </c>
      <c r="AC1696" s="85">
        <v>1</v>
      </c>
    </row>
    <row r="1697" spans="1:29" ht="25.5">
      <c r="A1697" s="1"/>
      <c r="B1697" s="6" t="s">
        <v>8777</v>
      </c>
      <c r="C1697" s="6" t="s">
        <v>8778</v>
      </c>
      <c r="D1697" s="6" t="s">
        <v>8861</v>
      </c>
      <c r="E1697" s="49" t="s">
        <v>8872</v>
      </c>
      <c r="F1697" s="6" t="s">
        <v>60</v>
      </c>
      <c r="G1697" s="6" t="s">
        <v>60</v>
      </c>
      <c r="H1697" s="6" t="s">
        <v>60</v>
      </c>
      <c r="I1697" s="60" t="s">
        <v>12189</v>
      </c>
      <c r="J1697" s="49" t="s">
        <v>12190</v>
      </c>
      <c r="K1697" s="6" t="s">
        <v>12191</v>
      </c>
      <c r="L1697" s="29">
        <f>IF($J$6="с учетом НДС",VLOOKUP(I1697,LEGEND!B:E,4,0)*(1-M1697),VLOOKUP(I1697,LEGEND!B:E,4,0)*(1-M1697)/1.2)</f>
        <v>433</v>
      </c>
      <c r="M1697" s="57">
        <f>IF(AND(B1697&lt;&gt;"1_Электроинструмент",B1697&lt;&gt;"2_Садовая техника"),$J$5,IF($J$4&lt;=20%,$J$4,IFERROR(VLOOKUP(S1697,LEGEND!$L$2:$M$5,2,FALSE),$J$4)))</f>
        <v>0</v>
      </c>
      <c r="N1697" s="48" t="s">
        <v>60</v>
      </c>
      <c r="O1697" s="6" t="s">
        <v>60</v>
      </c>
      <c r="P1697" s="49" t="s">
        <v>66</v>
      </c>
      <c r="Q1697" s="49" t="s">
        <v>67</v>
      </c>
      <c r="R1697" s="6" t="s">
        <v>60</v>
      </c>
      <c r="S1697" s="49" t="s">
        <v>60</v>
      </c>
      <c r="T1697" s="73" t="str">
        <f>IF(_xlfn.XLOOKUP(I1697,LEGEND!B:B,LEGEND!H:H)&lt;&gt;"-",HYPERLINK(_xlfn.XLOOKUP(I1697,LEGEND!B:B,LEGEND!H:H),"link"),_xlfn.XLOOKUP(I1697,LEGEND!B:B,LEGEND!H:H))</f>
        <v>link</v>
      </c>
      <c r="U1697" s="73" t="str">
        <f>HYPERLINK(_xlfn.XLOOKUP(I1697,LEGEND!B:B,LEGEND!I:I))</f>
        <v>https://milwaukee-media-images.s3.amazonaws.com/hi/4932479227--Hero_1.jpg</v>
      </c>
      <c r="V1697" s="51" t="s">
        <v>12192</v>
      </c>
      <c r="W1697" s="63" t="s">
        <v>71</v>
      </c>
      <c r="X1697" s="64">
        <v>49</v>
      </c>
      <c r="Y1697" s="64">
        <v>5</v>
      </c>
      <c r="Z1697" s="64">
        <v>233</v>
      </c>
      <c r="AA1697" s="84">
        <v>6.4000000000000001E-2</v>
      </c>
      <c r="AB1697" s="85">
        <v>1</v>
      </c>
      <c r="AC1697" s="85">
        <v>1</v>
      </c>
    </row>
    <row r="1698" spans="1:29" ht="25.5">
      <c r="A1698" s="1"/>
      <c r="B1698" s="6" t="s">
        <v>8777</v>
      </c>
      <c r="C1698" s="6" t="s">
        <v>8778</v>
      </c>
      <c r="D1698" s="6" t="s">
        <v>8861</v>
      </c>
      <c r="E1698" s="49" t="s">
        <v>8872</v>
      </c>
      <c r="F1698" s="6" t="s">
        <v>4070</v>
      </c>
      <c r="G1698" s="6" t="s">
        <v>60</v>
      </c>
      <c r="H1698" s="6" t="s">
        <v>60</v>
      </c>
      <c r="I1698" s="60" t="s">
        <v>12309</v>
      </c>
      <c r="J1698" s="49" t="s">
        <v>12310</v>
      </c>
      <c r="K1698" s="6" t="s">
        <v>12311</v>
      </c>
      <c r="L1698" s="29">
        <f>IF($J$6="с учетом НДС",VLOOKUP(I1698,LEGEND!B:E,4,0)*(1-M1698),VLOOKUP(I1698,LEGEND!B:E,4,0)*(1-M1698)/1.2)</f>
        <v>750</v>
      </c>
      <c r="M1698" s="57">
        <f>IF(AND(B1698&lt;&gt;"1_Электроинструмент",B1698&lt;&gt;"2_Садовая техника"),$J$5,IF($J$4&lt;=20%,$J$4,IFERROR(VLOOKUP(S1698,LEGEND!$L$2:$M$5,2,FALSE),$J$4)))</f>
        <v>0</v>
      </c>
      <c r="N1698" s="48" t="s">
        <v>60</v>
      </c>
      <c r="O1698" s="6" t="s">
        <v>60</v>
      </c>
      <c r="P1698" s="49" t="s">
        <v>66</v>
      </c>
      <c r="Q1698" s="49" t="s">
        <v>67</v>
      </c>
      <c r="R1698" s="6" t="s">
        <v>60</v>
      </c>
      <c r="S1698" s="49" t="s">
        <v>60</v>
      </c>
      <c r="T1698" s="73" t="str">
        <f>IF(_xlfn.XLOOKUP(I1698,LEGEND!B:B,LEGEND!H:H)&lt;&gt;"-",HYPERLINK(_xlfn.XLOOKUP(I1698,LEGEND!B:B,LEGEND!H:H),"link"),_xlfn.XLOOKUP(I1698,LEGEND!B:B,LEGEND!H:H))</f>
        <v>-</v>
      </c>
      <c r="U1698" s="73" t="str">
        <f>HYPERLINK(_xlfn.XLOOKUP(I1698,LEGEND!B:B,LEGEND!I:I))</f>
        <v>https://milwaukee-media-images.s3.amazonaws.com/hi/48070201--Hero_1.jpg</v>
      </c>
      <c r="V1698" s="51" t="s">
        <v>12312</v>
      </c>
      <c r="W1698" s="63" t="s">
        <v>71</v>
      </c>
      <c r="X1698" s="64">
        <v>26</v>
      </c>
      <c r="Y1698" s="64">
        <v>26</v>
      </c>
      <c r="Z1698" s="64">
        <v>95</v>
      </c>
      <c r="AA1698" s="84">
        <v>0.16800000000000001</v>
      </c>
      <c r="AB1698" s="85">
        <v>1</v>
      </c>
      <c r="AC1698" s="85">
        <v>1</v>
      </c>
    </row>
    <row r="1699" spans="1:29" ht="25.5">
      <c r="A1699" s="1"/>
      <c r="B1699" s="6" t="s">
        <v>8777</v>
      </c>
      <c r="C1699" s="6" t="s">
        <v>8778</v>
      </c>
      <c r="D1699" s="6" t="s">
        <v>8861</v>
      </c>
      <c r="E1699" s="49" t="s">
        <v>8872</v>
      </c>
      <c r="F1699" s="6" t="s">
        <v>8873</v>
      </c>
      <c r="G1699" s="6" t="s">
        <v>60</v>
      </c>
      <c r="H1699" s="6" t="s">
        <v>60</v>
      </c>
      <c r="I1699" s="60" t="s">
        <v>12009</v>
      </c>
      <c r="J1699" s="49" t="s">
        <v>12010</v>
      </c>
      <c r="K1699" s="6" t="s">
        <v>12011</v>
      </c>
      <c r="L1699" s="29">
        <f>IF($J$6="с учетом НДС",VLOOKUP(I1699,LEGEND!B:E,4,0)*(1-M1699),VLOOKUP(I1699,LEGEND!B:E,4,0)*(1-M1699)/1.2)</f>
        <v>19</v>
      </c>
      <c r="M1699" s="57">
        <f>IF(AND(B1699&lt;&gt;"1_Электроинструмент",B1699&lt;&gt;"2_Садовая техника"),$J$5,IF($J$4&lt;=20%,$J$4,IFERROR(VLOOKUP(S1699,LEGEND!$L$2:$M$5,2,FALSE),$J$4)))</f>
        <v>0</v>
      </c>
      <c r="N1699" s="48" t="s">
        <v>60</v>
      </c>
      <c r="O1699" s="6" t="s">
        <v>60</v>
      </c>
      <c r="P1699" s="49" t="s">
        <v>1556</v>
      </c>
      <c r="Q1699" s="49" t="s">
        <v>67</v>
      </c>
      <c r="R1699" s="6" t="s">
        <v>60</v>
      </c>
      <c r="S1699" s="49" t="s">
        <v>60</v>
      </c>
      <c r="T1699" s="73" t="str">
        <f>IF(_xlfn.XLOOKUP(I1699,LEGEND!B:B,LEGEND!H:H)&lt;&gt;"-",HYPERLINK(_xlfn.XLOOKUP(I1699,LEGEND!B:B,LEGEND!H:H),"link"),_xlfn.XLOOKUP(I1699,LEGEND!B:B,LEGEND!H:H))</f>
        <v>link</v>
      </c>
      <c r="U1699" s="73" t="str">
        <f>HYPERLINK(_xlfn.XLOOKUP(I1699,LEGEND!B:B,LEGEND!I:I))</f>
        <v>-</v>
      </c>
      <c r="V1699" s="51" t="s">
        <v>12012</v>
      </c>
      <c r="W1699" s="63" t="s">
        <v>2403</v>
      </c>
      <c r="X1699" s="64">
        <v>6</v>
      </c>
      <c r="Y1699" s="64">
        <v>6</v>
      </c>
      <c r="Z1699" s="64">
        <v>6</v>
      </c>
      <c r="AA1699" s="84">
        <v>8.9999999999999993E-3</v>
      </c>
      <c r="AB1699" s="85">
        <v>1</v>
      </c>
      <c r="AC1699" s="85">
        <v>1</v>
      </c>
    </row>
    <row r="1700" spans="1:29" ht="15">
      <c r="A1700" s="1"/>
      <c r="B1700" s="6" t="s">
        <v>8777</v>
      </c>
      <c r="C1700" s="6" t="s">
        <v>8778</v>
      </c>
      <c r="D1700" s="6" t="s">
        <v>8861</v>
      </c>
      <c r="E1700" s="49" t="s">
        <v>8872</v>
      </c>
      <c r="F1700" s="6" t="s">
        <v>8873</v>
      </c>
      <c r="G1700" s="6" t="s">
        <v>60</v>
      </c>
      <c r="H1700" s="6" t="s">
        <v>60</v>
      </c>
      <c r="I1700" s="60" t="s">
        <v>12013</v>
      </c>
      <c r="J1700" s="49" t="s">
        <v>12014</v>
      </c>
      <c r="K1700" s="6" t="s">
        <v>12015</v>
      </c>
      <c r="L1700" s="29">
        <f>IF($J$6="с учетом НДС",VLOOKUP(I1700,LEGEND!B:E,4,0)*(1-M1700),VLOOKUP(I1700,LEGEND!B:E,4,0)*(1-M1700)/1.2)</f>
        <v>30</v>
      </c>
      <c r="M1700" s="57">
        <f>IF(AND(B1700&lt;&gt;"1_Электроинструмент",B1700&lt;&gt;"2_Садовая техника"),$J$5,IF($J$4&lt;=20%,$J$4,IFERROR(VLOOKUP(S1700,LEGEND!$L$2:$M$5,2,FALSE),$J$4)))</f>
        <v>0</v>
      </c>
      <c r="N1700" s="48" t="s">
        <v>60</v>
      </c>
      <c r="O1700" s="6" t="s">
        <v>60</v>
      </c>
      <c r="P1700" s="49" t="s">
        <v>66</v>
      </c>
      <c r="Q1700" s="49" t="s">
        <v>473</v>
      </c>
      <c r="R1700" s="6" t="s">
        <v>60</v>
      </c>
      <c r="S1700" s="49" t="s">
        <v>60</v>
      </c>
      <c r="T1700" s="73" t="str">
        <f>IF(_xlfn.XLOOKUP(I1700,LEGEND!B:B,LEGEND!H:H)&lt;&gt;"-",HYPERLINK(_xlfn.XLOOKUP(I1700,LEGEND!B:B,LEGEND!H:H),"link"),_xlfn.XLOOKUP(I1700,LEGEND!B:B,LEGEND!H:H))</f>
        <v>-</v>
      </c>
      <c r="U1700" s="73" t="str">
        <f>HYPERLINK(_xlfn.XLOOKUP(I1700,LEGEND!B:B,LEGEND!I:I))</f>
        <v>https://milwaukee-media-images.s3.amazonaws.com/hi/06833150--Hero_1.jpg</v>
      </c>
      <c r="V1700" s="51" t="s">
        <v>12016</v>
      </c>
      <c r="W1700" s="63" t="s">
        <v>2403</v>
      </c>
      <c r="X1700" s="64">
        <v>8</v>
      </c>
      <c r="Y1700" s="64">
        <v>8</v>
      </c>
      <c r="Z1700" s="64">
        <v>13</v>
      </c>
      <c r="AA1700" s="84">
        <v>4.2999999999999997E-2</v>
      </c>
      <c r="AB1700" s="85">
        <v>1</v>
      </c>
      <c r="AC1700" s="85">
        <v>1</v>
      </c>
    </row>
    <row r="1701" spans="1:29" ht="25.5">
      <c r="A1701" s="1"/>
      <c r="B1701" s="6" t="s">
        <v>8777</v>
      </c>
      <c r="C1701" s="6" t="s">
        <v>8778</v>
      </c>
      <c r="D1701" s="6" t="s">
        <v>8861</v>
      </c>
      <c r="E1701" s="49" t="s">
        <v>8872</v>
      </c>
      <c r="F1701" s="6" t="s">
        <v>8873</v>
      </c>
      <c r="G1701" s="6" t="s">
        <v>60</v>
      </c>
      <c r="H1701" s="6" t="s">
        <v>60</v>
      </c>
      <c r="I1701" s="60" t="s">
        <v>12017</v>
      </c>
      <c r="J1701" s="49" t="s">
        <v>12018</v>
      </c>
      <c r="K1701" s="6" t="s">
        <v>12019</v>
      </c>
      <c r="L1701" s="29">
        <f>IF($J$6="с учетом НДС",VLOOKUP(I1701,LEGEND!B:E,4,0)*(1-M1701),VLOOKUP(I1701,LEGEND!B:E,4,0)*(1-M1701)/1.2)</f>
        <v>80</v>
      </c>
      <c r="M1701" s="57">
        <f>IF(AND(B1701&lt;&gt;"1_Электроинструмент",B1701&lt;&gt;"2_Садовая техника"),$J$5,IF($J$4&lt;=20%,$J$4,IFERROR(VLOOKUP(S1701,LEGEND!$L$2:$M$5,2,FALSE),$J$4)))</f>
        <v>0</v>
      </c>
      <c r="N1701" s="48" t="s">
        <v>60</v>
      </c>
      <c r="O1701" s="6" t="s">
        <v>60</v>
      </c>
      <c r="P1701" s="49" t="s">
        <v>66</v>
      </c>
      <c r="Q1701" s="49" t="s">
        <v>67</v>
      </c>
      <c r="R1701" s="6" t="s">
        <v>60</v>
      </c>
      <c r="S1701" s="49" t="s">
        <v>60</v>
      </c>
      <c r="T1701" s="73" t="str">
        <f>IF(_xlfn.XLOOKUP(I1701,LEGEND!B:B,LEGEND!H:H)&lt;&gt;"-",HYPERLINK(_xlfn.XLOOKUP(I1701,LEGEND!B:B,LEGEND!H:H),"link"),_xlfn.XLOOKUP(I1701,LEGEND!B:B,LEGEND!H:H))</f>
        <v>link</v>
      </c>
      <c r="U1701" s="73" t="str">
        <f>HYPERLINK(_xlfn.XLOOKUP(I1701,LEGEND!B:B,LEGEND!I:I))</f>
        <v>https://milwaukee-media-images.s3.amazonaws.com/hi/4932363651--Hero_1.jpg</v>
      </c>
      <c r="V1701" s="51" t="s">
        <v>12020</v>
      </c>
      <c r="W1701" s="63" t="s">
        <v>71</v>
      </c>
      <c r="X1701" s="64">
        <v>48</v>
      </c>
      <c r="Y1701" s="64">
        <v>40</v>
      </c>
      <c r="Z1701" s="64">
        <v>180</v>
      </c>
      <c r="AA1701" s="84">
        <v>8.0000000000000002E-3</v>
      </c>
      <c r="AB1701" s="85">
        <v>1</v>
      </c>
      <c r="AC1701" s="85">
        <v>1</v>
      </c>
    </row>
    <row r="1702" spans="1:29" ht="25.5">
      <c r="A1702" s="1"/>
      <c r="B1702" s="6" t="s">
        <v>8777</v>
      </c>
      <c r="C1702" s="6" t="s">
        <v>8778</v>
      </c>
      <c r="D1702" s="6" t="s">
        <v>8861</v>
      </c>
      <c r="E1702" s="49" t="s">
        <v>8872</v>
      </c>
      <c r="F1702" s="6" t="s">
        <v>8873</v>
      </c>
      <c r="G1702" s="6" t="s">
        <v>60</v>
      </c>
      <c r="H1702" s="6" t="s">
        <v>60</v>
      </c>
      <c r="I1702" s="60" t="s">
        <v>12021</v>
      </c>
      <c r="J1702" s="49" t="s">
        <v>12022</v>
      </c>
      <c r="K1702" s="6" t="s">
        <v>12023</v>
      </c>
      <c r="L1702" s="29">
        <f>IF($J$6="с учетом НДС",VLOOKUP(I1702,LEGEND!B:E,4,0)*(1-M1702),VLOOKUP(I1702,LEGEND!B:E,4,0)*(1-M1702)/1.2)</f>
        <v>86</v>
      </c>
      <c r="M1702" s="57">
        <f>IF(AND(B1702&lt;&gt;"1_Электроинструмент",B1702&lt;&gt;"2_Садовая техника"),$J$5,IF($J$4&lt;=20%,$J$4,IFERROR(VLOOKUP(S1702,LEGEND!$L$2:$M$5,2,FALSE),$J$4)))</f>
        <v>0</v>
      </c>
      <c r="N1702" s="48" t="s">
        <v>60</v>
      </c>
      <c r="O1702" s="6" t="s">
        <v>60</v>
      </c>
      <c r="P1702" s="49" t="s">
        <v>66</v>
      </c>
      <c r="Q1702" s="49" t="s">
        <v>67</v>
      </c>
      <c r="R1702" s="6" t="s">
        <v>60</v>
      </c>
      <c r="S1702" s="49" t="s">
        <v>60</v>
      </c>
      <c r="T1702" s="73" t="str">
        <f>IF(_xlfn.XLOOKUP(I1702,LEGEND!B:B,LEGEND!H:H)&lt;&gt;"-",HYPERLINK(_xlfn.XLOOKUP(I1702,LEGEND!B:B,LEGEND!H:H),"link"),_xlfn.XLOOKUP(I1702,LEGEND!B:B,LEGEND!H:H))</f>
        <v>link</v>
      </c>
      <c r="U1702" s="73" t="str">
        <f>HYPERLINK(_xlfn.XLOOKUP(I1702,LEGEND!B:B,LEGEND!I:I))</f>
        <v>https://milwaukee-media-images.s3.amazonaws.com/hi/4932363652--Hero_1.jpg</v>
      </c>
      <c r="V1702" s="51" t="s">
        <v>12024</v>
      </c>
      <c r="W1702" s="63" t="s">
        <v>71</v>
      </c>
      <c r="X1702" s="64">
        <v>20</v>
      </c>
      <c r="Y1702" s="64">
        <v>40</v>
      </c>
      <c r="Z1702" s="64">
        <v>180</v>
      </c>
      <c r="AA1702" s="84">
        <v>8.9999999999999993E-3</v>
      </c>
      <c r="AB1702" s="85">
        <v>1</v>
      </c>
      <c r="AC1702" s="85">
        <v>1</v>
      </c>
    </row>
    <row r="1703" spans="1:29" ht="25.5">
      <c r="A1703" s="1"/>
      <c r="B1703" s="6" t="s">
        <v>8777</v>
      </c>
      <c r="C1703" s="6" t="s">
        <v>8778</v>
      </c>
      <c r="D1703" s="6" t="s">
        <v>8861</v>
      </c>
      <c r="E1703" s="49" t="s">
        <v>8872</v>
      </c>
      <c r="F1703" s="6" t="s">
        <v>8873</v>
      </c>
      <c r="G1703" s="6" t="s">
        <v>60</v>
      </c>
      <c r="H1703" s="6" t="s">
        <v>60</v>
      </c>
      <c r="I1703" s="60" t="s">
        <v>12025</v>
      </c>
      <c r="J1703" s="49" t="s">
        <v>12026</v>
      </c>
      <c r="K1703" s="6" t="s">
        <v>12027</v>
      </c>
      <c r="L1703" s="29">
        <f>IF($J$6="с учетом НДС",VLOOKUP(I1703,LEGEND!B:E,4,0)*(1-M1703),VLOOKUP(I1703,LEGEND!B:E,4,0)*(1-M1703)/1.2)</f>
        <v>90</v>
      </c>
      <c r="M1703" s="57">
        <f>IF(AND(B1703&lt;&gt;"1_Электроинструмент",B1703&lt;&gt;"2_Садовая техника"),$J$5,IF($J$4&lt;=20%,$J$4,IFERROR(VLOOKUP(S1703,LEGEND!$L$2:$M$5,2,FALSE),$J$4)))</f>
        <v>0</v>
      </c>
      <c r="N1703" s="48" t="s">
        <v>60</v>
      </c>
      <c r="O1703" s="6" t="s">
        <v>60</v>
      </c>
      <c r="P1703" s="49" t="s">
        <v>66</v>
      </c>
      <c r="Q1703" s="49" t="s">
        <v>67</v>
      </c>
      <c r="R1703" s="6" t="s">
        <v>60</v>
      </c>
      <c r="S1703" s="49" t="s">
        <v>60</v>
      </c>
      <c r="T1703" s="73" t="str">
        <f>IF(_xlfn.XLOOKUP(I1703,LEGEND!B:B,LEGEND!H:H)&lt;&gt;"-",HYPERLINK(_xlfn.XLOOKUP(I1703,LEGEND!B:B,LEGEND!H:H),"link"),_xlfn.XLOOKUP(I1703,LEGEND!B:B,LEGEND!H:H))</f>
        <v>link</v>
      </c>
      <c r="U1703" s="73" t="str">
        <f>HYPERLINK(_xlfn.XLOOKUP(I1703,LEGEND!B:B,LEGEND!I:I))</f>
        <v>https://milwaukee-media-images.s3.amazonaws.com/hi/4932363653--Hero_1.jpg</v>
      </c>
      <c r="V1703" s="51" t="s">
        <v>12028</v>
      </c>
      <c r="W1703" s="63" t="s">
        <v>71</v>
      </c>
      <c r="X1703" s="64">
        <v>20</v>
      </c>
      <c r="Y1703" s="64">
        <v>40</v>
      </c>
      <c r="Z1703" s="64">
        <v>180</v>
      </c>
      <c r="AA1703" s="84">
        <v>1.4E-2</v>
      </c>
      <c r="AB1703" s="85">
        <v>1</v>
      </c>
      <c r="AC1703" s="85">
        <v>1</v>
      </c>
    </row>
    <row r="1704" spans="1:29" ht="25.5">
      <c r="A1704" s="1"/>
      <c r="B1704" s="6" t="s">
        <v>8777</v>
      </c>
      <c r="C1704" s="6" t="s">
        <v>8778</v>
      </c>
      <c r="D1704" s="6" t="s">
        <v>8861</v>
      </c>
      <c r="E1704" s="49" t="s">
        <v>8872</v>
      </c>
      <c r="F1704" s="6" t="s">
        <v>8873</v>
      </c>
      <c r="G1704" s="6" t="s">
        <v>60</v>
      </c>
      <c r="H1704" s="6" t="s">
        <v>60</v>
      </c>
      <c r="I1704" s="60" t="s">
        <v>12029</v>
      </c>
      <c r="J1704" s="49" t="s">
        <v>12030</v>
      </c>
      <c r="K1704" s="6" t="s">
        <v>12031</v>
      </c>
      <c r="L1704" s="29">
        <f>IF($J$6="с учетом НДС",VLOOKUP(I1704,LEGEND!B:E,4,0)*(1-M1704),VLOOKUP(I1704,LEGEND!B:E,4,0)*(1-M1704)/1.2)</f>
        <v>94</v>
      </c>
      <c r="M1704" s="57">
        <f>IF(AND(B1704&lt;&gt;"1_Электроинструмент",B1704&lt;&gt;"2_Садовая техника"),$J$5,IF($J$4&lt;=20%,$J$4,IFERROR(VLOOKUP(S1704,LEGEND!$L$2:$M$5,2,FALSE),$J$4)))</f>
        <v>0</v>
      </c>
      <c r="N1704" s="48" t="s">
        <v>60</v>
      </c>
      <c r="O1704" s="6" t="s">
        <v>60</v>
      </c>
      <c r="P1704" s="49" t="s">
        <v>66</v>
      </c>
      <c r="Q1704" s="49" t="s">
        <v>67</v>
      </c>
      <c r="R1704" s="6" t="s">
        <v>60</v>
      </c>
      <c r="S1704" s="49" t="s">
        <v>60</v>
      </c>
      <c r="T1704" s="73" t="str">
        <f>IF(_xlfn.XLOOKUP(I1704,LEGEND!B:B,LEGEND!H:H)&lt;&gt;"-",HYPERLINK(_xlfn.XLOOKUP(I1704,LEGEND!B:B,LEGEND!H:H),"link"),_xlfn.XLOOKUP(I1704,LEGEND!B:B,LEGEND!H:H))</f>
        <v>link</v>
      </c>
      <c r="U1704" s="73" t="str">
        <f>HYPERLINK(_xlfn.XLOOKUP(I1704,LEGEND!B:B,LEGEND!I:I))</f>
        <v>https://milwaukee-media-images.s3.amazonaws.com/hi/4932363654--Hero_1.jpg</v>
      </c>
      <c r="V1704" s="51" t="s">
        <v>12032</v>
      </c>
      <c r="W1704" s="63" t="s">
        <v>71</v>
      </c>
      <c r="X1704" s="64">
        <v>20</v>
      </c>
      <c r="Y1704" s="64">
        <v>40</v>
      </c>
      <c r="Z1704" s="64">
        <v>180</v>
      </c>
      <c r="AA1704" s="84">
        <v>1.9E-2</v>
      </c>
      <c r="AB1704" s="85">
        <v>1</v>
      </c>
      <c r="AC1704" s="85">
        <v>1</v>
      </c>
    </row>
    <row r="1705" spans="1:29" ht="25.5">
      <c r="A1705" s="1"/>
      <c r="B1705" s="6" t="s">
        <v>8777</v>
      </c>
      <c r="C1705" s="6" t="s">
        <v>8778</v>
      </c>
      <c r="D1705" s="6" t="s">
        <v>8861</v>
      </c>
      <c r="E1705" s="49" t="s">
        <v>8872</v>
      </c>
      <c r="F1705" s="6" t="s">
        <v>8873</v>
      </c>
      <c r="G1705" s="6" t="s">
        <v>60</v>
      </c>
      <c r="H1705" s="6" t="s">
        <v>60</v>
      </c>
      <c r="I1705" s="60" t="s">
        <v>12033</v>
      </c>
      <c r="J1705" s="49" t="s">
        <v>12034</v>
      </c>
      <c r="K1705" s="6" t="s">
        <v>12035</v>
      </c>
      <c r="L1705" s="29">
        <f>IF($J$6="с учетом НДС",VLOOKUP(I1705,LEGEND!B:E,4,0)*(1-M1705),VLOOKUP(I1705,LEGEND!B:E,4,0)*(1-M1705)/1.2)</f>
        <v>100</v>
      </c>
      <c r="M1705" s="57">
        <f>IF(AND(B1705&lt;&gt;"1_Электроинструмент",B1705&lt;&gt;"2_Садовая техника"),$J$5,IF($J$4&lt;=20%,$J$4,IFERROR(VLOOKUP(S1705,LEGEND!$L$2:$M$5,2,FALSE),$J$4)))</f>
        <v>0</v>
      </c>
      <c r="N1705" s="48" t="s">
        <v>60</v>
      </c>
      <c r="O1705" s="6" t="s">
        <v>60</v>
      </c>
      <c r="P1705" s="49" t="s">
        <v>66</v>
      </c>
      <c r="Q1705" s="49" t="s">
        <v>67</v>
      </c>
      <c r="R1705" s="6" t="s">
        <v>60</v>
      </c>
      <c r="S1705" s="49" t="s">
        <v>60</v>
      </c>
      <c r="T1705" s="73" t="str">
        <f>IF(_xlfn.XLOOKUP(I1705,LEGEND!B:B,LEGEND!H:H)&lt;&gt;"-",HYPERLINK(_xlfn.XLOOKUP(I1705,LEGEND!B:B,LEGEND!H:H),"link"),_xlfn.XLOOKUP(I1705,LEGEND!B:B,LEGEND!H:H))</f>
        <v>link</v>
      </c>
      <c r="U1705" s="73" t="str">
        <f>HYPERLINK(_xlfn.XLOOKUP(I1705,LEGEND!B:B,LEGEND!I:I))</f>
        <v>https://milwaukee-media-images.s3.amazonaws.com/hi/4932363655--Hero_1.jpg</v>
      </c>
      <c r="V1705" s="51" t="s">
        <v>12036</v>
      </c>
      <c r="W1705" s="63" t="s">
        <v>71</v>
      </c>
      <c r="X1705" s="64">
        <v>14</v>
      </c>
      <c r="Y1705" s="64">
        <v>40</v>
      </c>
      <c r="Z1705" s="64">
        <v>198</v>
      </c>
      <c r="AA1705" s="84">
        <v>2.4E-2</v>
      </c>
      <c r="AB1705" s="85">
        <v>1</v>
      </c>
      <c r="AC1705" s="85">
        <v>1</v>
      </c>
    </row>
    <row r="1706" spans="1:29" ht="25.5">
      <c r="A1706" s="1"/>
      <c r="B1706" s="6" t="s">
        <v>8777</v>
      </c>
      <c r="C1706" s="6" t="s">
        <v>8778</v>
      </c>
      <c r="D1706" s="6" t="s">
        <v>8861</v>
      </c>
      <c r="E1706" s="49" t="s">
        <v>8872</v>
      </c>
      <c r="F1706" s="6" t="s">
        <v>8873</v>
      </c>
      <c r="G1706" s="6" t="s">
        <v>60</v>
      </c>
      <c r="H1706" s="6" t="s">
        <v>60</v>
      </c>
      <c r="I1706" s="60" t="s">
        <v>12037</v>
      </c>
      <c r="J1706" s="49" t="s">
        <v>12038</v>
      </c>
      <c r="K1706" s="6" t="s">
        <v>12039</v>
      </c>
      <c r="L1706" s="29">
        <f>IF($J$6="с учетом НДС",VLOOKUP(I1706,LEGEND!B:E,4,0)*(1-M1706),VLOOKUP(I1706,LEGEND!B:E,4,0)*(1-M1706)/1.2)</f>
        <v>104</v>
      </c>
      <c r="M1706" s="57">
        <f>IF(AND(B1706&lt;&gt;"1_Электроинструмент",B1706&lt;&gt;"2_Садовая техника"),$J$5,IF($J$4&lt;=20%,$J$4,IFERROR(VLOOKUP(S1706,LEGEND!$L$2:$M$5,2,FALSE),$J$4)))</f>
        <v>0</v>
      </c>
      <c r="N1706" s="48" t="s">
        <v>60</v>
      </c>
      <c r="O1706" s="6" t="s">
        <v>60</v>
      </c>
      <c r="P1706" s="49" t="s">
        <v>66</v>
      </c>
      <c r="Q1706" s="49" t="s">
        <v>67</v>
      </c>
      <c r="R1706" s="6" t="s">
        <v>60</v>
      </c>
      <c r="S1706" s="49" t="s">
        <v>60</v>
      </c>
      <c r="T1706" s="73" t="str">
        <f>IF(_xlfn.XLOOKUP(I1706,LEGEND!B:B,LEGEND!H:H)&lt;&gt;"-",HYPERLINK(_xlfn.XLOOKUP(I1706,LEGEND!B:B,LEGEND!H:H),"link"),_xlfn.XLOOKUP(I1706,LEGEND!B:B,LEGEND!H:H))</f>
        <v>link</v>
      </c>
      <c r="U1706" s="73" t="str">
        <f>HYPERLINK(_xlfn.XLOOKUP(I1706,LEGEND!B:B,LEGEND!I:I))</f>
        <v>https://milwaukee-media-images.s3.amazonaws.com/hi/4932363656--Hero_1.jpg</v>
      </c>
      <c r="V1706" s="51" t="s">
        <v>12040</v>
      </c>
      <c r="W1706" s="63" t="s">
        <v>71</v>
      </c>
      <c r="X1706" s="64">
        <v>14</v>
      </c>
      <c r="Y1706" s="64">
        <v>40</v>
      </c>
      <c r="Z1706" s="64">
        <v>200</v>
      </c>
      <c r="AA1706" s="84">
        <v>3.4000000000000002E-2</v>
      </c>
      <c r="AB1706" s="85">
        <v>1</v>
      </c>
      <c r="AC1706" s="85">
        <v>1</v>
      </c>
    </row>
    <row r="1707" spans="1:29" ht="25.5">
      <c r="A1707" s="1"/>
      <c r="B1707" s="6" t="s">
        <v>8777</v>
      </c>
      <c r="C1707" s="6" t="s">
        <v>8778</v>
      </c>
      <c r="D1707" s="6" t="s">
        <v>8861</v>
      </c>
      <c r="E1707" s="49" t="s">
        <v>8872</v>
      </c>
      <c r="F1707" s="6" t="s">
        <v>8873</v>
      </c>
      <c r="G1707" s="6" t="s">
        <v>60</v>
      </c>
      <c r="H1707" s="6" t="s">
        <v>60</v>
      </c>
      <c r="I1707" s="60" t="s">
        <v>12041</v>
      </c>
      <c r="J1707" s="49" t="s">
        <v>12042</v>
      </c>
      <c r="K1707" s="6" t="s">
        <v>12043</v>
      </c>
      <c r="L1707" s="29">
        <f>IF($J$6="с учетом НДС",VLOOKUP(I1707,LEGEND!B:E,4,0)*(1-M1707),VLOOKUP(I1707,LEGEND!B:E,4,0)*(1-M1707)/1.2)</f>
        <v>121</v>
      </c>
      <c r="M1707" s="57">
        <f>IF(AND(B1707&lt;&gt;"1_Электроинструмент",B1707&lt;&gt;"2_Садовая техника"),$J$5,IF($J$4&lt;=20%,$J$4,IFERROR(VLOOKUP(S1707,LEGEND!$L$2:$M$5,2,FALSE),$J$4)))</f>
        <v>0</v>
      </c>
      <c r="N1707" s="48" t="s">
        <v>60</v>
      </c>
      <c r="O1707" s="6" t="s">
        <v>60</v>
      </c>
      <c r="P1707" s="49" t="s">
        <v>66</v>
      </c>
      <c r="Q1707" s="49" t="s">
        <v>67</v>
      </c>
      <c r="R1707" s="6" t="s">
        <v>60</v>
      </c>
      <c r="S1707" s="49" t="s">
        <v>60</v>
      </c>
      <c r="T1707" s="73" t="str">
        <f>IF(_xlfn.XLOOKUP(I1707,LEGEND!B:B,LEGEND!H:H)&lt;&gt;"-",HYPERLINK(_xlfn.XLOOKUP(I1707,LEGEND!B:B,LEGEND!H:H),"link"),_xlfn.XLOOKUP(I1707,LEGEND!B:B,LEGEND!H:H))</f>
        <v>link</v>
      </c>
      <c r="U1707" s="73" t="str">
        <f>HYPERLINK(_xlfn.XLOOKUP(I1707,LEGEND!B:B,LEGEND!I:I))</f>
        <v>https://milwaukee-media-images.s3.amazonaws.com/hi/4932363657--Hero_1.jpg</v>
      </c>
      <c r="V1707" s="51" t="s">
        <v>12044</v>
      </c>
      <c r="W1707" s="63" t="s">
        <v>71</v>
      </c>
      <c r="X1707" s="64">
        <v>14</v>
      </c>
      <c r="Y1707" s="64">
        <v>40</v>
      </c>
      <c r="Z1707" s="64">
        <v>235</v>
      </c>
      <c r="AA1707" s="84">
        <v>4.3999999999999997E-2</v>
      </c>
      <c r="AB1707" s="85">
        <v>1</v>
      </c>
      <c r="AC1707" s="85">
        <v>1</v>
      </c>
    </row>
    <row r="1708" spans="1:29" ht="25.5">
      <c r="A1708" s="1"/>
      <c r="B1708" s="6" t="s">
        <v>8777</v>
      </c>
      <c r="C1708" s="6" t="s">
        <v>8778</v>
      </c>
      <c r="D1708" s="6" t="s">
        <v>8861</v>
      </c>
      <c r="E1708" s="49" t="s">
        <v>8872</v>
      </c>
      <c r="F1708" s="6" t="s">
        <v>8873</v>
      </c>
      <c r="G1708" s="6" t="s">
        <v>60</v>
      </c>
      <c r="H1708" s="6" t="s">
        <v>60</v>
      </c>
      <c r="I1708" s="60" t="s">
        <v>12045</v>
      </c>
      <c r="J1708" s="49" t="s">
        <v>12046</v>
      </c>
      <c r="K1708" s="6" t="s">
        <v>12047</v>
      </c>
      <c r="L1708" s="29">
        <f>IF($J$6="с учетом НДС",VLOOKUP(I1708,LEGEND!B:E,4,0)*(1-M1708),VLOOKUP(I1708,LEGEND!B:E,4,0)*(1-M1708)/1.2)</f>
        <v>141</v>
      </c>
      <c r="M1708" s="57">
        <f>IF(AND(B1708&lt;&gt;"1_Электроинструмент",B1708&lt;&gt;"2_Садовая техника"),$J$5,IF($J$4&lt;=20%,$J$4,IFERROR(VLOOKUP(S1708,LEGEND!$L$2:$M$5,2,FALSE),$J$4)))</f>
        <v>0</v>
      </c>
      <c r="N1708" s="48" t="s">
        <v>60</v>
      </c>
      <c r="O1708" s="6" t="s">
        <v>60</v>
      </c>
      <c r="P1708" s="49" t="s">
        <v>66</v>
      </c>
      <c r="Q1708" s="49" t="s">
        <v>67</v>
      </c>
      <c r="R1708" s="6" t="s">
        <v>60</v>
      </c>
      <c r="S1708" s="49" t="s">
        <v>60</v>
      </c>
      <c r="T1708" s="73" t="str">
        <f>IF(_xlfn.XLOOKUP(I1708,LEGEND!B:B,LEGEND!H:H)&lt;&gt;"-",HYPERLINK(_xlfn.XLOOKUP(I1708,LEGEND!B:B,LEGEND!H:H),"link"),_xlfn.XLOOKUP(I1708,LEGEND!B:B,LEGEND!H:H))</f>
        <v>link</v>
      </c>
      <c r="U1708" s="73" t="str">
        <f>HYPERLINK(_xlfn.XLOOKUP(I1708,LEGEND!B:B,LEGEND!I:I))</f>
        <v>https://milwaukee-media-images.s3.amazonaws.com/hi/4932363658--Hero_1.jpg</v>
      </c>
      <c r="V1708" s="51" t="s">
        <v>12048</v>
      </c>
      <c r="W1708" s="63" t="s">
        <v>71</v>
      </c>
      <c r="X1708" s="64">
        <v>14</v>
      </c>
      <c r="Y1708" s="64">
        <v>40</v>
      </c>
      <c r="Z1708" s="64">
        <v>235</v>
      </c>
      <c r="AA1708" s="84">
        <v>5.5E-2</v>
      </c>
      <c r="AB1708" s="85">
        <v>1</v>
      </c>
      <c r="AC1708" s="85">
        <v>1</v>
      </c>
    </row>
    <row r="1709" spans="1:29" ht="25.5">
      <c r="A1709" s="1"/>
      <c r="B1709" s="6" t="s">
        <v>8777</v>
      </c>
      <c r="C1709" s="6" t="s">
        <v>8778</v>
      </c>
      <c r="D1709" s="6" t="s">
        <v>8861</v>
      </c>
      <c r="E1709" s="49" t="s">
        <v>8872</v>
      </c>
      <c r="F1709" s="6" t="s">
        <v>8873</v>
      </c>
      <c r="G1709" s="6" t="s">
        <v>60</v>
      </c>
      <c r="H1709" s="6" t="s">
        <v>60</v>
      </c>
      <c r="I1709" s="60" t="s">
        <v>12049</v>
      </c>
      <c r="J1709" s="49" t="s">
        <v>12050</v>
      </c>
      <c r="K1709" s="6" t="s">
        <v>12051</v>
      </c>
      <c r="L1709" s="29">
        <f>IF($J$6="с учетом НДС",VLOOKUP(I1709,LEGEND!B:E,4,0)*(1-M1709),VLOOKUP(I1709,LEGEND!B:E,4,0)*(1-M1709)/1.2)</f>
        <v>184</v>
      </c>
      <c r="M1709" s="57">
        <f>IF(AND(B1709&lt;&gt;"1_Электроинструмент",B1709&lt;&gt;"2_Садовая техника"),$J$5,IF($J$4&lt;=20%,$J$4,IFERROR(VLOOKUP(S1709,LEGEND!$L$2:$M$5,2,FALSE),$J$4)))</f>
        <v>0</v>
      </c>
      <c r="N1709" s="48" t="s">
        <v>60</v>
      </c>
      <c r="O1709" s="6" t="s">
        <v>60</v>
      </c>
      <c r="P1709" s="49" t="s">
        <v>66</v>
      </c>
      <c r="Q1709" s="49" t="s">
        <v>67</v>
      </c>
      <c r="R1709" s="6" t="s">
        <v>60</v>
      </c>
      <c r="S1709" s="49" t="s">
        <v>60</v>
      </c>
      <c r="T1709" s="73" t="str">
        <f>IF(_xlfn.XLOOKUP(I1709,LEGEND!B:B,LEGEND!H:H)&lt;&gt;"-",HYPERLINK(_xlfn.XLOOKUP(I1709,LEGEND!B:B,LEGEND!H:H),"link"),_xlfn.XLOOKUP(I1709,LEGEND!B:B,LEGEND!H:H))</f>
        <v>link</v>
      </c>
      <c r="U1709" s="73" t="str">
        <f>HYPERLINK(_xlfn.XLOOKUP(I1709,LEGEND!B:B,LEGEND!I:I))</f>
        <v>https://milwaukee-media-images.s3.amazonaws.com/hi/4932363659--Hero_1.jpg</v>
      </c>
      <c r="V1709" s="51" t="s">
        <v>12052</v>
      </c>
      <c r="W1709" s="63" t="s">
        <v>71</v>
      </c>
      <c r="X1709" s="64">
        <v>14</v>
      </c>
      <c r="Y1709" s="64">
        <v>40</v>
      </c>
      <c r="Z1709" s="64">
        <v>235</v>
      </c>
      <c r="AA1709" s="84">
        <v>0.08</v>
      </c>
      <c r="AB1709" s="85">
        <v>1</v>
      </c>
      <c r="AC1709" s="85">
        <v>1</v>
      </c>
    </row>
    <row r="1710" spans="1:29" ht="25.5">
      <c r="A1710" s="1"/>
      <c r="B1710" s="6" t="s">
        <v>8777</v>
      </c>
      <c r="C1710" s="6" t="s">
        <v>8778</v>
      </c>
      <c r="D1710" s="6" t="s">
        <v>8861</v>
      </c>
      <c r="E1710" s="49" t="s">
        <v>8872</v>
      </c>
      <c r="F1710" s="6" t="s">
        <v>8873</v>
      </c>
      <c r="G1710" s="6" t="s">
        <v>60</v>
      </c>
      <c r="H1710" s="6" t="s">
        <v>60</v>
      </c>
      <c r="I1710" s="60" t="s">
        <v>12053</v>
      </c>
      <c r="J1710" s="49" t="s">
        <v>12054</v>
      </c>
      <c r="K1710" s="6" t="s">
        <v>12055</v>
      </c>
      <c r="L1710" s="29">
        <f>IF($J$6="с учетом НДС",VLOOKUP(I1710,LEGEND!B:E,4,0)*(1-M1710),VLOOKUP(I1710,LEGEND!B:E,4,0)*(1-M1710)/1.2)</f>
        <v>199</v>
      </c>
      <c r="M1710" s="57">
        <f>IF(AND(B1710&lt;&gt;"1_Электроинструмент",B1710&lt;&gt;"2_Садовая техника"),$J$5,IF($J$4&lt;=20%,$J$4,IFERROR(VLOOKUP(S1710,LEGEND!$L$2:$M$5,2,FALSE),$J$4)))</f>
        <v>0</v>
      </c>
      <c r="N1710" s="48" t="s">
        <v>60</v>
      </c>
      <c r="O1710" s="6" t="s">
        <v>60</v>
      </c>
      <c r="P1710" s="49" t="s">
        <v>66</v>
      </c>
      <c r="Q1710" s="49" t="s">
        <v>67</v>
      </c>
      <c r="R1710" s="6" t="s">
        <v>60</v>
      </c>
      <c r="S1710" s="49" t="s">
        <v>60</v>
      </c>
      <c r="T1710" s="73" t="str">
        <f>IF(_xlfn.XLOOKUP(I1710,LEGEND!B:B,LEGEND!H:H)&lt;&gt;"-",HYPERLINK(_xlfn.XLOOKUP(I1710,LEGEND!B:B,LEGEND!H:H),"link"),_xlfn.XLOOKUP(I1710,LEGEND!B:B,LEGEND!H:H))</f>
        <v>link</v>
      </c>
      <c r="U1710" s="73" t="str">
        <f>HYPERLINK(_xlfn.XLOOKUP(I1710,LEGEND!B:B,LEGEND!I:I))</f>
        <v>https://milwaukee-media-images.s3.amazonaws.com/hi/4932363660--Hero_1.jpg</v>
      </c>
      <c r="V1710" s="51" t="s">
        <v>12056</v>
      </c>
      <c r="W1710" s="63" t="s">
        <v>71</v>
      </c>
      <c r="X1710" s="64">
        <v>14</v>
      </c>
      <c r="Y1710" s="64">
        <v>40</v>
      </c>
      <c r="Z1710" s="64">
        <v>235</v>
      </c>
      <c r="AA1710" s="84">
        <v>7.9000000000000001E-2</v>
      </c>
      <c r="AB1710" s="85">
        <v>1</v>
      </c>
      <c r="AC1710" s="85">
        <v>1</v>
      </c>
    </row>
    <row r="1711" spans="1:29" ht="25.5">
      <c r="A1711" s="1"/>
      <c r="B1711" s="6" t="s">
        <v>8777</v>
      </c>
      <c r="C1711" s="6" t="s">
        <v>8778</v>
      </c>
      <c r="D1711" s="6" t="s">
        <v>8861</v>
      </c>
      <c r="E1711" s="49" t="s">
        <v>8872</v>
      </c>
      <c r="F1711" s="6" t="s">
        <v>8873</v>
      </c>
      <c r="G1711" s="6" t="s">
        <v>60</v>
      </c>
      <c r="H1711" s="6" t="s">
        <v>60</v>
      </c>
      <c r="I1711" s="60" t="s">
        <v>12057</v>
      </c>
      <c r="J1711" s="49" t="s">
        <v>12058</v>
      </c>
      <c r="K1711" s="6" t="s">
        <v>12059</v>
      </c>
      <c r="L1711" s="29">
        <f>IF($J$6="с учетом НДС",VLOOKUP(I1711,LEGEND!B:E,4,0)*(1-M1711),VLOOKUP(I1711,LEGEND!B:E,4,0)*(1-M1711)/1.2)</f>
        <v>203</v>
      </c>
      <c r="M1711" s="57">
        <f>IF(AND(B1711&lt;&gt;"1_Электроинструмент",B1711&lt;&gt;"2_Садовая техника"),$J$5,IF($J$4&lt;=20%,$J$4,IFERROR(VLOOKUP(S1711,LEGEND!$L$2:$M$5,2,FALSE),$J$4)))</f>
        <v>0</v>
      </c>
      <c r="N1711" s="48" t="s">
        <v>60</v>
      </c>
      <c r="O1711" s="6" t="s">
        <v>60</v>
      </c>
      <c r="P1711" s="49" t="s">
        <v>66</v>
      </c>
      <c r="Q1711" s="49" t="s">
        <v>67</v>
      </c>
      <c r="R1711" s="6" t="s">
        <v>60</v>
      </c>
      <c r="S1711" s="49" t="s">
        <v>60</v>
      </c>
      <c r="T1711" s="73" t="str">
        <f>IF(_xlfn.XLOOKUP(I1711,LEGEND!B:B,LEGEND!H:H)&lt;&gt;"-",HYPERLINK(_xlfn.XLOOKUP(I1711,LEGEND!B:B,LEGEND!H:H),"link"),_xlfn.XLOOKUP(I1711,LEGEND!B:B,LEGEND!H:H))</f>
        <v>link</v>
      </c>
      <c r="U1711" s="73" t="str">
        <f>HYPERLINK(_xlfn.XLOOKUP(I1711,LEGEND!B:B,LEGEND!I:I))</f>
        <v>https://milwaukee-media-images.s3.amazonaws.com/hi/4932352487--Hero_1.jpg</v>
      </c>
      <c r="V1711" s="51" t="s">
        <v>12060</v>
      </c>
      <c r="W1711" s="63" t="s">
        <v>71</v>
      </c>
      <c r="X1711" s="64">
        <v>234</v>
      </c>
      <c r="Y1711" s="64">
        <v>40</v>
      </c>
      <c r="Z1711" s="64">
        <v>3</v>
      </c>
      <c r="AA1711" s="84">
        <v>3.2000000000000001E-2</v>
      </c>
      <c r="AB1711" s="85">
        <v>1</v>
      </c>
      <c r="AC1711" s="85">
        <v>1</v>
      </c>
    </row>
    <row r="1712" spans="1:29" ht="25.5">
      <c r="A1712" s="1"/>
      <c r="B1712" s="6" t="s">
        <v>8777</v>
      </c>
      <c r="C1712" s="6" t="s">
        <v>8778</v>
      </c>
      <c r="D1712" s="6" t="s">
        <v>8861</v>
      </c>
      <c r="E1712" s="49" t="s">
        <v>8872</v>
      </c>
      <c r="F1712" s="6" t="s">
        <v>8873</v>
      </c>
      <c r="G1712" s="6" t="s">
        <v>60</v>
      </c>
      <c r="H1712" s="6" t="s">
        <v>60</v>
      </c>
      <c r="I1712" s="60" t="s">
        <v>12061</v>
      </c>
      <c r="J1712" s="49" t="s">
        <v>12062</v>
      </c>
      <c r="K1712" s="6" t="s">
        <v>12063</v>
      </c>
      <c r="L1712" s="29">
        <f>IF($J$6="с учетом НДС",VLOOKUP(I1712,LEGEND!B:E,4,0)*(1-M1712),VLOOKUP(I1712,LEGEND!B:E,4,0)*(1-M1712)/1.2)</f>
        <v>209</v>
      </c>
      <c r="M1712" s="57">
        <f>IF(AND(B1712&lt;&gt;"1_Электроинструмент",B1712&lt;&gt;"2_Садовая техника"),$J$5,IF($J$4&lt;=20%,$J$4,IFERROR(VLOOKUP(S1712,LEGEND!$L$2:$M$5,2,FALSE),$J$4)))</f>
        <v>0</v>
      </c>
      <c r="N1712" s="48" t="s">
        <v>60</v>
      </c>
      <c r="O1712" s="6" t="s">
        <v>60</v>
      </c>
      <c r="P1712" s="49" t="s">
        <v>66</v>
      </c>
      <c r="Q1712" s="49" t="s">
        <v>67</v>
      </c>
      <c r="R1712" s="6" t="s">
        <v>60</v>
      </c>
      <c r="S1712" s="49" t="s">
        <v>60</v>
      </c>
      <c r="T1712" s="73" t="str">
        <f>IF(_xlfn.XLOOKUP(I1712,LEGEND!B:B,LEGEND!H:H)&lt;&gt;"-",HYPERLINK(_xlfn.XLOOKUP(I1712,LEGEND!B:B,LEGEND!H:H),"link"),_xlfn.XLOOKUP(I1712,LEGEND!B:B,LEGEND!H:H))</f>
        <v>link</v>
      </c>
      <c r="U1712" s="73" t="str">
        <f>HYPERLINK(_xlfn.XLOOKUP(I1712,LEGEND!B:B,LEGEND!I:I))</f>
        <v>https://milwaukee-media-images.s3.amazonaws.com/hi/4932363130--Hero_1.jpg</v>
      </c>
      <c r="V1712" s="51" t="s">
        <v>12064</v>
      </c>
      <c r="W1712" s="63" t="s">
        <v>71</v>
      </c>
      <c r="X1712" s="64">
        <v>15</v>
      </c>
      <c r="Y1712" s="64">
        <v>40</v>
      </c>
      <c r="Z1712" s="64">
        <v>235</v>
      </c>
      <c r="AA1712" s="84">
        <v>0.04</v>
      </c>
      <c r="AB1712" s="85">
        <v>1</v>
      </c>
      <c r="AC1712" s="85">
        <v>1</v>
      </c>
    </row>
    <row r="1713" spans="1:29" ht="15">
      <c r="A1713" s="1"/>
      <c r="B1713" s="6" t="s">
        <v>8777</v>
      </c>
      <c r="C1713" s="6" t="s">
        <v>8778</v>
      </c>
      <c r="D1713" s="6" t="s">
        <v>8861</v>
      </c>
      <c r="E1713" s="49" t="s">
        <v>8872</v>
      </c>
      <c r="F1713" s="6" t="s">
        <v>8873</v>
      </c>
      <c r="G1713" s="6" t="s">
        <v>60</v>
      </c>
      <c r="H1713" s="6" t="s">
        <v>60</v>
      </c>
      <c r="I1713" s="60" t="s">
        <v>12065</v>
      </c>
      <c r="J1713" s="49" t="s">
        <v>12066</v>
      </c>
      <c r="K1713" s="6" t="s">
        <v>12067</v>
      </c>
      <c r="L1713" s="29">
        <f>IF($J$6="с учетом НДС",VLOOKUP(I1713,LEGEND!B:E,4,0)*(1-M1713),VLOOKUP(I1713,LEGEND!B:E,4,0)*(1-M1713)/1.2)</f>
        <v>215</v>
      </c>
      <c r="M1713" s="57">
        <f>IF(AND(B1713&lt;&gt;"1_Электроинструмент",B1713&lt;&gt;"2_Садовая техника"),$J$5,IF($J$4&lt;=20%,$J$4,IFERROR(VLOOKUP(S1713,LEGEND!$L$2:$M$5,2,FALSE),$J$4)))</f>
        <v>0</v>
      </c>
      <c r="N1713" s="48" t="s">
        <v>60</v>
      </c>
      <c r="O1713" s="6" t="s">
        <v>60</v>
      </c>
      <c r="P1713" s="49" t="s">
        <v>66</v>
      </c>
      <c r="Q1713" s="49" t="s">
        <v>473</v>
      </c>
      <c r="R1713" s="6" t="s">
        <v>60</v>
      </c>
      <c r="S1713" s="49" t="s">
        <v>60</v>
      </c>
      <c r="T1713" s="73" t="str">
        <f>IF(_xlfn.XLOOKUP(I1713,LEGEND!B:B,LEGEND!H:H)&lt;&gt;"-",HYPERLINK(_xlfn.XLOOKUP(I1713,LEGEND!B:B,LEGEND!H:H),"link"),_xlfn.XLOOKUP(I1713,LEGEND!B:B,LEGEND!H:H))</f>
        <v>link</v>
      </c>
      <c r="U1713" s="73" t="str">
        <f>HYPERLINK(_xlfn.XLOOKUP(I1713,LEGEND!B:B,LEGEND!I:I))</f>
        <v>https://milwaukee-media-images.s3.amazonaws.com/hi/48286870--Hero_1.jpg</v>
      </c>
      <c r="V1713" s="51" t="s">
        <v>12068</v>
      </c>
      <c r="W1713" s="63" t="s">
        <v>2403</v>
      </c>
      <c r="X1713" s="64">
        <v>9</v>
      </c>
      <c r="Y1713" s="64">
        <v>9</v>
      </c>
      <c r="Z1713" s="64">
        <v>51</v>
      </c>
      <c r="AA1713" s="84">
        <v>8.9999999999999993E-3</v>
      </c>
      <c r="AB1713" s="85">
        <v>1</v>
      </c>
      <c r="AC1713" s="85">
        <v>1</v>
      </c>
    </row>
    <row r="1714" spans="1:29" ht="25.5">
      <c r="A1714" s="1"/>
      <c r="B1714" s="6" t="s">
        <v>8777</v>
      </c>
      <c r="C1714" s="6" t="s">
        <v>8778</v>
      </c>
      <c r="D1714" s="6" t="s">
        <v>8861</v>
      </c>
      <c r="E1714" s="49" t="s">
        <v>8872</v>
      </c>
      <c r="F1714" s="6" t="s">
        <v>8873</v>
      </c>
      <c r="G1714" s="6" t="s">
        <v>60</v>
      </c>
      <c r="H1714" s="6" t="s">
        <v>60</v>
      </c>
      <c r="I1714" s="60" t="s">
        <v>12069</v>
      </c>
      <c r="J1714" s="49" t="s">
        <v>12070</v>
      </c>
      <c r="K1714" s="6" t="s">
        <v>12071</v>
      </c>
      <c r="L1714" s="29">
        <f>IF($J$6="с учетом НДС",VLOOKUP(I1714,LEGEND!B:E,4,0)*(1-M1714),VLOOKUP(I1714,LEGEND!B:E,4,0)*(1-M1714)/1.2)</f>
        <v>223</v>
      </c>
      <c r="M1714" s="57">
        <f>IF(AND(B1714&lt;&gt;"1_Электроинструмент",B1714&lt;&gt;"2_Садовая техника"),$J$5,IF($J$4&lt;=20%,$J$4,IFERROR(VLOOKUP(S1714,LEGEND!$L$2:$M$5,2,FALSE),$J$4)))</f>
        <v>0</v>
      </c>
      <c r="N1714" s="48" t="s">
        <v>60</v>
      </c>
      <c r="O1714" s="6" t="s">
        <v>60</v>
      </c>
      <c r="P1714" s="49" t="s">
        <v>66</v>
      </c>
      <c r="Q1714" s="49" t="s">
        <v>67</v>
      </c>
      <c r="R1714" s="6" t="s">
        <v>60</v>
      </c>
      <c r="S1714" s="49" t="s">
        <v>60</v>
      </c>
      <c r="T1714" s="73" t="str">
        <f>IF(_xlfn.XLOOKUP(I1714,LEGEND!B:B,LEGEND!H:H)&lt;&gt;"-",HYPERLINK(_xlfn.XLOOKUP(I1714,LEGEND!B:B,LEGEND!H:H),"link"),_xlfn.XLOOKUP(I1714,LEGEND!B:B,LEGEND!H:H))</f>
        <v>link</v>
      </c>
      <c r="U1714" s="73" t="str">
        <f>HYPERLINK(_xlfn.XLOOKUP(I1714,LEGEND!B:B,LEGEND!I:I))</f>
        <v>https://milwaukee-media-images.s3.amazonaws.com/hi/4932363131--Hero_1.jpg</v>
      </c>
      <c r="V1714" s="51" t="s">
        <v>12072</v>
      </c>
      <c r="W1714" s="63" t="s">
        <v>71</v>
      </c>
      <c r="X1714" s="64">
        <v>15</v>
      </c>
      <c r="Y1714" s="64">
        <v>40</v>
      </c>
      <c r="Z1714" s="64">
        <v>235</v>
      </c>
      <c r="AA1714" s="84">
        <v>4.4999999999999998E-2</v>
      </c>
      <c r="AB1714" s="85">
        <v>1</v>
      </c>
      <c r="AC1714" s="85">
        <v>1</v>
      </c>
    </row>
    <row r="1715" spans="1:29" ht="15">
      <c r="A1715" s="1"/>
      <c r="B1715" s="6" t="s">
        <v>8777</v>
      </c>
      <c r="C1715" s="6" t="s">
        <v>8778</v>
      </c>
      <c r="D1715" s="6" t="s">
        <v>8861</v>
      </c>
      <c r="E1715" s="49" t="s">
        <v>8872</v>
      </c>
      <c r="F1715" s="6" t="s">
        <v>8873</v>
      </c>
      <c r="G1715" s="6" t="s">
        <v>60</v>
      </c>
      <c r="H1715" s="6" t="s">
        <v>60</v>
      </c>
      <c r="I1715" s="60" t="s">
        <v>12073</v>
      </c>
      <c r="J1715" s="49" t="s">
        <v>12074</v>
      </c>
      <c r="K1715" s="6" t="s">
        <v>12075</v>
      </c>
      <c r="L1715" s="29">
        <f>IF($J$6="с учетом НДС",VLOOKUP(I1715,LEGEND!B:E,4,0)*(1-M1715),VLOOKUP(I1715,LEGEND!B:E,4,0)*(1-M1715)/1.2)</f>
        <v>230</v>
      </c>
      <c r="M1715" s="57">
        <f>IF(AND(B1715&lt;&gt;"1_Электроинструмент",B1715&lt;&gt;"2_Садовая техника"),$J$5,IF($J$4&lt;=20%,$J$4,IFERROR(VLOOKUP(S1715,LEGEND!$L$2:$M$5,2,FALSE),$J$4)))</f>
        <v>0</v>
      </c>
      <c r="N1715" s="48" t="s">
        <v>60</v>
      </c>
      <c r="O1715" s="6" t="s">
        <v>60</v>
      </c>
      <c r="P1715" s="49" t="s">
        <v>66</v>
      </c>
      <c r="Q1715" s="49" t="s">
        <v>473</v>
      </c>
      <c r="R1715" s="6" t="s">
        <v>60</v>
      </c>
      <c r="S1715" s="49" t="s">
        <v>60</v>
      </c>
      <c r="T1715" s="73" t="str">
        <f>IF(_xlfn.XLOOKUP(I1715,LEGEND!B:B,LEGEND!H:H)&lt;&gt;"-",HYPERLINK(_xlfn.XLOOKUP(I1715,LEGEND!B:B,LEGEND!H:H),"link"),_xlfn.XLOOKUP(I1715,LEGEND!B:B,LEGEND!H:H))</f>
        <v>-</v>
      </c>
      <c r="U1715" s="73" t="str">
        <f>HYPERLINK(_xlfn.XLOOKUP(I1715,LEGEND!B:B,LEGEND!I:I))</f>
        <v>https://milwaukee-media-images.s3.amazonaws.com/hi/48286880--Hero_1.jpg</v>
      </c>
      <c r="V1715" s="51" t="s">
        <v>12076</v>
      </c>
      <c r="W1715" s="63" t="s">
        <v>2403</v>
      </c>
      <c r="X1715" s="64">
        <v>9</v>
      </c>
      <c r="Y1715" s="64">
        <v>9</v>
      </c>
      <c r="Z1715" s="64">
        <v>69</v>
      </c>
      <c r="AA1715" s="84">
        <v>3.1E-2</v>
      </c>
      <c r="AB1715" s="85">
        <v>1</v>
      </c>
      <c r="AC1715" s="85">
        <v>1</v>
      </c>
    </row>
    <row r="1716" spans="1:29" ht="25.5">
      <c r="A1716" s="1"/>
      <c r="B1716" s="6" t="s">
        <v>8777</v>
      </c>
      <c r="C1716" s="6" t="s">
        <v>8778</v>
      </c>
      <c r="D1716" s="6" t="s">
        <v>8861</v>
      </c>
      <c r="E1716" s="49" t="s">
        <v>8872</v>
      </c>
      <c r="F1716" s="6" t="s">
        <v>8873</v>
      </c>
      <c r="G1716" s="6" t="s">
        <v>60</v>
      </c>
      <c r="H1716" s="6" t="s">
        <v>60</v>
      </c>
      <c r="I1716" s="60" t="s">
        <v>12077</v>
      </c>
      <c r="J1716" s="49" t="s">
        <v>12078</v>
      </c>
      <c r="K1716" s="6" t="s">
        <v>12079</v>
      </c>
      <c r="L1716" s="29">
        <f>IF($J$6="с учетом НДС",VLOOKUP(I1716,LEGEND!B:E,4,0)*(1-M1716),VLOOKUP(I1716,LEGEND!B:E,4,0)*(1-M1716)/1.2)</f>
        <v>230</v>
      </c>
      <c r="M1716" s="57">
        <f>IF(AND(B1716&lt;&gt;"1_Электроинструмент",B1716&lt;&gt;"2_Садовая техника"),$J$5,IF($J$4&lt;=20%,$J$4,IFERROR(VLOOKUP(S1716,LEGEND!$L$2:$M$5,2,FALSE),$J$4)))</f>
        <v>0</v>
      </c>
      <c r="N1716" s="48" t="s">
        <v>60</v>
      </c>
      <c r="O1716" s="6" t="s">
        <v>60</v>
      </c>
      <c r="P1716" s="49" t="s">
        <v>66</v>
      </c>
      <c r="Q1716" s="49" t="s">
        <v>67</v>
      </c>
      <c r="R1716" s="6" t="s">
        <v>60</v>
      </c>
      <c r="S1716" s="49" t="s">
        <v>60</v>
      </c>
      <c r="T1716" s="73" t="str">
        <f>IF(_xlfn.XLOOKUP(I1716,LEGEND!B:B,LEGEND!H:H)&lt;&gt;"-",HYPERLINK(_xlfn.XLOOKUP(I1716,LEGEND!B:B,LEGEND!H:H),"link"),_xlfn.XLOOKUP(I1716,LEGEND!B:B,LEGEND!H:H))</f>
        <v>link</v>
      </c>
      <c r="U1716" s="73" t="str">
        <f>HYPERLINK(_xlfn.XLOOKUP(I1716,LEGEND!B:B,LEGEND!I:I))</f>
        <v>https://milwaukee-media-images.s3.amazonaws.com/hi/4932363661--Hero_1.jpg</v>
      </c>
      <c r="V1716" s="51" t="s">
        <v>12080</v>
      </c>
      <c r="W1716" s="63" t="s">
        <v>71</v>
      </c>
      <c r="X1716" s="64">
        <v>40</v>
      </c>
      <c r="Y1716" s="64">
        <v>20</v>
      </c>
      <c r="Z1716" s="64">
        <v>233</v>
      </c>
      <c r="AA1716" s="84">
        <v>8.5999999999999993E-2</v>
      </c>
      <c r="AB1716" s="85">
        <v>1</v>
      </c>
      <c r="AC1716" s="85">
        <v>1</v>
      </c>
    </row>
    <row r="1717" spans="1:29" ht="25.5">
      <c r="A1717" s="1"/>
      <c r="B1717" s="6" t="s">
        <v>8777</v>
      </c>
      <c r="C1717" s="6" t="s">
        <v>8778</v>
      </c>
      <c r="D1717" s="6" t="s">
        <v>8861</v>
      </c>
      <c r="E1717" s="49" t="s">
        <v>8872</v>
      </c>
      <c r="F1717" s="6" t="s">
        <v>8873</v>
      </c>
      <c r="G1717" s="6" t="s">
        <v>60</v>
      </c>
      <c r="H1717" s="6" t="s">
        <v>60</v>
      </c>
      <c r="I1717" s="60" t="s">
        <v>12081</v>
      </c>
      <c r="J1717" s="49" t="s">
        <v>12082</v>
      </c>
      <c r="K1717" s="6" t="s">
        <v>12083</v>
      </c>
      <c r="L1717" s="29">
        <f>IF($J$6="с учетом НДС",VLOOKUP(I1717,LEGEND!B:E,4,0)*(1-M1717),VLOOKUP(I1717,LEGEND!B:E,4,0)*(1-M1717)/1.2)</f>
        <v>238</v>
      </c>
      <c r="M1717" s="57">
        <f>IF(AND(B1717&lt;&gt;"1_Электроинструмент",B1717&lt;&gt;"2_Садовая техника"),$J$5,IF($J$4&lt;=20%,$J$4,IFERROR(VLOOKUP(S1717,LEGEND!$L$2:$M$5,2,FALSE),$J$4)))</f>
        <v>0</v>
      </c>
      <c r="N1717" s="48" t="s">
        <v>60</v>
      </c>
      <c r="O1717" s="6" t="s">
        <v>60</v>
      </c>
      <c r="P1717" s="49" t="s">
        <v>66</v>
      </c>
      <c r="Q1717" s="49" t="s">
        <v>67</v>
      </c>
      <c r="R1717" s="6" t="s">
        <v>60</v>
      </c>
      <c r="S1717" s="49" t="s">
        <v>60</v>
      </c>
      <c r="T1717" s="73" t="str">
        <f>IF(_xlfn.XLOOKUP(I1717,LEGEND!B:B,LEGEND!H:H)&lt;&gt;"-",HYPERLINK(_xlfn.XLOOKUP(I1717,LEGEND!B:B,LEGEND!H:H),"link"),_xlfn.XLOOKUP(I1717,LEGEND!B:B,LEGEND!H:H))</f>
        <v>link</v>
      </c>
      <c r="U1717" s="73" t="str">
        <f>HYPERLINK(_xlfn.XLOOKUP(I1717,LEGEND!B:B,LEGEND!I:I))</f>
        <v>https://milwaukee-media-images.s3.amazonaws.com/hi/4932363132--Hero_1.jpg</v>
      </c>
      <c r="V1717" s="51" t="s">
        <v>12084</v>
      </c>
      <c r="W1717" s="63" t="s">
        <v>71</v>
      </c>
      <c r="X1717" s="64">
        <v>15</v>
      </c>
      <c r="Y1717" s="64">
        <v>40</v>
      </c>
      <c r="Z1717" s="64">
        <v>235</v>
      </c>
      <c r="AA1717" s="84">
        <v>4.3999999999999997E-2</v>
      </c>
      <c r="AB1717" s="85">
        <v>1</v>
      </c>
      <c r="AC1717" s="85">
        <v>1</v>
      </c>
    </row>
    <row r="1718" spans="1:29" ht="25.5">
      <c r="A1718" s="1"/>
      <c r="B1718" s="6" t="s">
        <v>8777</v>
      </c>
      <c r="C1718" s="6" t="s">
        <v>8778</v>
      </c>
      <c r="D1718" s="6" t="s">
        <v>8861</v>
      </c>
      <c r="E1718" s="49" t="s">
        <v>8872</v>
      </c>
      <c r="F1718" s="6" t="s">
        <v>8873</v>
      </c>
      <c r="G1718" s="6" t="s">
        <v>60</v>
      </c>
      <c r="H1718" s="6" t="s">
        <v>60</v>
      </c>
      <c r="I1718" s="60" t="s">
        <v>12085</v>
      </c>
      <c r="J1718" s="49" t="s">
        <v>12086</v>
      </c>
      <c r="K1718" s="6" t="s">
        <v>12087</v>
      </c>
      <c r="L1718" s="29">
        <f>IF($J$6="с учетом НДС",VLOOKUP(I1718,LEGEND!B:E,4,0)*(1-M1718),VLOOKUP(I1718,LEGEND!B:E,4,0)*(1-M1718)/1.2)</f>
        <v>245</v>
      </c>
      <c r="M1718" s="57">
        <f>IF(AND(B1718&lt;&gt;"1_Электроинструмент",B1718&lt;&gt;"2_Садовая техника"),$J$5,IF($J$4&lt;=20%,$J$4,IFERROR(VLOOKUP(S1718,LEGEND!$L$2:$M$5,2,FALSE),$J$4)))</f>
        <v>0</v>
      </c>
      <c r="N1718" s="48" t="s">
        <v>60</v>
      </c>
      <c r="O1718" s="6" t="s">
        <v>60</v>
      </c>
      <c r="P1718" s="49" t="s">
        <v>66</v>
      </c>
      <c r="Q1718" s="49" t="s">
        <v>67</v>
      </c>
      <c r="R1718" s="6" t="s">
        <v>60</v>
      </c>
      <c r="S1718" s="49" t="s">
        <v>60</v>
      </c>
      <c r="T1718" s="73" t="str">
        <f>IF(_xlfn.XLOOKUP(I1718,LEGEND!B:B,LEGEND!H:H)&lt;&gt;"-",HYPERLINK(_xlfn.XLOOKUP(I1718,LEGEND!B:B,LEGEND!H:H),"link"),_xlfn.XLOOKUP(I1718,LEGEND!B:B,LEGEND!H:H))</f>
        <v>link</v>
      </c>
      <c r="U1718" s="73" t="str">
        <f>HYPERLINK(_xlfn.XLOOKUP(I1718,LEGEND!B:B,LEGEND!I:I))</f>
        <v>https://milwaukee-media-images.s3.amazonaws.com/hi/4932363662--Hero_1.jpg</v>
      </c>
      <c r="V1718" s="51" t="s">
        <v>12088</v>
      </c>
      <c r="W1718" s="63" t="s">
        <v>71</v>
      </c>
      <c r="X1718" s="64">
        <v>40</v>
      </c>
      <c r="Y1718" s="64">
        <v>15</v>
      </c>
      <c r="Z1718" s="64">
        <v>233</v>
      </c>
      <c r="AA1718" s="84">
        <v>9.4E-2</v>
      </c>
      <c r="AB1718" s="85">
        <v>1</v>
      </c>
      <c r="AC1718" s="85">
        <v>1</v>
      </c>
    </row>
    <row r="1719" spans="1:29" ht="25.5">
      <c r="A1719" s="1"/>
      <c r="B1719" s="6" t="s">
        <v>8777</v>
      </c>
      <c r="C1719" s="6" t="s">
        <v>8778</v>
      </c>
      <c r="D1719" s="6" t="s">
        <v>8861</v>
      </c>
      <c r="E1719" s="49" t="s">
        <v>8872</v>
      </c>
      <c r="F1719" s="6" t="s">
        <v>8873</v>
      </c>
      <c r="G1719" s="6" t="s">
        <v>60</v>
      </c>
      <c r="H1719" s="6" t="s">
        <v>60</v>
      </c>
      <c r="I1719" s="60" t="s">
        <v>12089</v>
      </c>
      <c r="J1719" s="49" t="s">
        <v>12090</v>
      </c>
      <c r="K1719" s="6" t="s">
        <v>12091</v>
      </c>
      <c r="L1719" s="29">
        <f>IF($J$6="с учетом НДС",VLOOKUP(I1719,LEGEND!B:E,4,0)*(1-M1719),VLOOKUP(I1719,LEGEND!B:E,4,0)*(1-M1719)/1.2)</f>
        <v>251</v>
      </c>
      <c r="M1719" s="57">
        <f>IF(AND(B1719&lt;&gt;"1_Электроинструмент",B1719&lt;&gt;"2_Садовая техника"),$J$5,IF($J$4&lt;=20%,$J$4,IFERROR(VLOOKUP(S1719,LEGEND!$L$2:$M$5,2,FALSE),$J$4)))</f>
        <v>0</v>
      </c>
      <c r="N1719" s="48" t="s">
        <v>60</v>
      </c>
      <c r="O1719" s="6" t="s">
        <v>60</v>
      </c>
      <c r="P1719" s="49" t="s">
        <v>66</v>
      </c>
      <c r="Q1719" s="49" t="s">
        <v>67</v>
      </c>
      <c r="R1719" s="6" t="s">
        <v>60</v>
      </c>
      <c r="S1719" s="49" t="s">
        <v>60</v>
      </c>
      <c r="T1719" s="73" t="str">
        <f>IF(_xlfn.XLOOKUP(I1719,LEGEND!B:B,LEGEND!H:H)&lt;&gt;"-",HYPERLINK(_xlfn.XLOOKUP(I1719,LEGEND!B:B,LEGEND!H:H),"link"),_xlfn.XLOOKUP(I1719,LEGEND!B:B,LEGEND!H:H))</f>
        <v>link</v>
      </c>
      <c r="U1719" s="73" t="str">
        <f>HYPERLINK(_xlfn.XLOOKUP(I1719,LEGEND!B:B,LEGEND!I:I))</f>
        <v>https://milwaukee-media-images.s3.amazonaws.com/hi/4932363133--Hero_1.jpg</v>
      </c>
      <c r="V1719" s="51" t="s">
        <v>12092</v>
      </c>
      <c r="W1719" s="63" t="s">
        <v>71</v>
      </c>
      <c r="X1719" s="64">
        <v>15</v>
      </c>
      <c r="Y1719" s="64">
        <v>40</v>
      </c>
      <c r="Z1719" s="64">
        <v>235</v>
      </c>
      <c r="AA1719" s="84">
        <v>0.04</v>
      </c>
      <c r="AB1719" s="85">
        <v>1</v>
      </c>
      <c r="AC1719" s="85">
        <v>1</v>
      </c>
    </row>
    <row r="1720" spans="1:29" ht="25.5">
      <c r="A1720" s="1"/>
      <c r="B1720" s="6" t="s">
        <v>8777</v>
      </c>
      <c r="C1720" s="6" t="s">
        <v>8778</v>
      </c>
      <c r="D1720" s="6" t="s">
        <v>8861</v>
      </c>
      <c r="E1720" s="49" t="s">
        <v>8872</v>
      </c>
      <c r="F1720" s="6" t="s">
        <v>8873</v>
      </c>
      <c r="G1720" s="6" t="s">
        <v>60</v>
      </c>
      <c r="H1720" s="6" t="s">
        <v>60</v>
      </c>
      <c r="I1720" s="60" t="s">
        <v>9021</v>
      </c>
      <c r="J1720" s="49" t="s">
        <v>9022</v>
      </c>
      <c r="K1720" s="6" t="s">
        <v>9023</v>
      </c>
      <c r="L1720" s="29">
        <f>IF($J$6="с учетом НДС",VLOOKUP(I1720,LEGEND!B:E,4,0)*(1-M1720),VLOOKUP(I1720,LEGEND!B:E,4,0)*(1-M1720)/1.2)</f>
        <v>261</v>
      </c>
      <c r="M1720" s="57">
        <f>IF(AND(B1720&lt;&gt;"1_Электроинструмент",B1720&lt;&gt;"2_Садовая техника"),$J$5,IF($J$4&lt;=20%,$J$4,IFERROR(VLOOKUP(S1720,LEGEND!$L$2:$M$5,2,FALSE),$J$4)))</f>
        <v>0</v>
      </c>
      <c r="N1720" s="48" t="s">
        <v>60</v>
      </c>
      <c r="O1720" s="6" t="s">
        <v>42</v>
      </c>
      <c r="P1720" s="49" t="s">
        <v>66</v>
      </c>
      <c r="Q1720" s="49" t="s">
        <v>473</v>
      </c>
      <c r="R1720" s="6" t="s">
        <v>60</v>
      </c>
      <c r="S1720" s="49" t="s">
        <v>60</v>
      </c>
      <c r="T1720" s="73" t="str">
        <f>IF(_xlfn.XLOOKUP(I1720,LEGEND!B:B,LEGEND!H:H)&lt;&gt;"-",HYPERLINK(_xlfn.XLOOKUP(I1720,LEGEND!B:B,LEGEND!H:H),"link"),_xlfn.XLOOKUP(I1720,LEGEND!B:B,LEGEND!H:H))</f>
        <v>link</v>
      </c>
      <c r="U1720" s="73" t="str">
        <f>HYPERLINK(_xlfn.XLOOKUP(I1720,LEGEND!B:B,LEGEND!I:I))</f>
        <v>https://milwaukee-media-images.s3.amazonaws.com/hi/4932479546--Hero_1.jpg</v>
      </c>
      <c r="V1720" s="51" t="s">
        <v>9024</v>
      </c>
      <c r="W1720" s="63" t="s">
        <v>71</v>
      </c>
      <c r="X1720" s="64">
        <v>10</v>
      </c>
      <c r="Y1720" s="64">
        <v>50</v>
      </c>
      <c r="Z1720" s="64">
        <v>120</v>
      </c>
      <c r="AA1720" s="84">
        <v>0.01</v>
      </c>
      <c r="AB1720" s="85">
        <v>1</v>
      </c>
      <c r="AC1720" s="85">
        <v>1</v>
      </c>
    </row>
    <row r="1721" spans="1:29" ht="25.5">
      <c r="A1721" s="1"/>
      <c r="B1721" s="6" t="s">
        <v>8777</v>
      </c>
      <c r="C1721" s="6" t="s">
        <v>8778</v>
      </c>
      <c r="D1721" s="6" t="s">
        <v>8861</v>
      </c>
      <c r="E1721" s="49" t="s">
        <v>8872</v>
      </c>
      <c r="F1721" s="6" t="s">
        <v>8873</v>
      </c>
      <c r="G1721" s="6" t="s">
        <v>60</v>
      </c>
      <c r="H1721" s="6" t="s">
        <v>60</v>
      </c>
      <c r="I1721" s="60" t="s">
        <v>9029</v>
      </c>
      <c r="J1721" s="49" t="s">
        <v>9030</v>
      </c>
      <c r="K1721" s="6" t="s">
        <v>9031</v>
      </c>
      <c r="L1721" s="29">
        <f>IF($J$6="с учетом НДС",VLOOKUP(I1721,LEGEND!B:E,4,0)*(1-M1721),VLOOKUP(I1721,LEGEND!B:E,4,0)*(1-M1721)/1.2)</f>
        <v>261</v>
      </c>
      <c r="M1721" s="57">
        <f>IF(AND(B1721&lt;&gt;"1_Электроинструмент",B1721&lt;&gt;"2_Садовая техника"),$J$5,IF($J$4&lt;=20%,$J$4,IFERROR(VLOOKUP(S1721,LEGEND!$L$2:$M$5,2,FALSE),$J$4)))</f>
        <v>0</v>
      </c>
      <c r="N1721" s="48" t="s">
        <v>60</v>
      </c>
      <c r="O1721" s="6" t="s">
        <v>42</v>
      </c>
      <c r="P1721" s="49" t="s">
        <v>66</v>
      </c>
      <c r="Q1721" s="49" t="s">
        <v>473</v>
      </c>
      <c r="R1721" s="6" t="s">
        <v>60</v>
      </c>
      <c r="S1721" s="49" t="s">
        <v>60</v>
      </c>
      <c r="T1721" s="73" t="str">
        <f>IF(_xlfn.XLOOKUP(I1721,LEGEND!B:B,LEGEND!H:H)&lt;&gt;"-",HYPERLINK(_xlfn.XLOOKUP(I1721,LEGEND!B:B,LEGEND!H:H),"link"),_xlfn.XLOOKUP(I1721,LEGEND!B:B,LEGEND!H:H))</f>
        <v>link</v>
      </c>
      <c r="U1721" s="73" t="str">
        <f>HYPERLINK(_xlfn.XLOOKUP(I1721,LEGEND!B:B,LEGEND!I:I))</f>
        <v>https://milwaukee-media-images.s3.amazonaws.com/hi/4932479551--Hero_1.jpg</v>
      </c>
      <c r="V1721" s="51" t="s">
        <v>9032</v>
      </c>
      <c r="W1721" s="63" t="s">
        <v>71</v>
      </c>
      <c r="X1721" s="64">
        <v>10</v>
      </c>
      <c r="Y1721" s="64">
        <v>50</v>
      </c>
      <c r="Z1721" s="64">
        <v>120</v>
      </c>
      <c r="AA1721" s="84">
        <v>1.6E-2</v>
      </c>
      <c r="AB1721" s="85">
        <v>1</v>
      </c>
      <c r="AC1721" s="85">
        <v>1</v>
      </c>
    </row>
    <row r="1722" spans="1:29" ht="25.5">
      <c r="A1722" s="1"/>
      <c r="B1722" s="6" t="s">
        <v>8777</v>
      </c>
      <c r="C1722" s="6" t="s">
        <v>8778</v>
      </c>
      <c r="D1722" s="6" t="s">
        <v>8861</v>
      </c>
      <c r="E1722" s="49" t="s">
        <v>8872</v>
      </c>
      <c r="F1722" s="6" t="s">
        <v>8873</v>
      </c>
      <c r="G1722" s="6" t="s">
        <v>60</v>
      </c>
      <c r="H1722" s="6" t="s">
        <v>60</v>
      </c>
      <c r="I1722" s="60" t="s">
        <v>12093</v>
      </c>
      <c r="J1722" s="49" t="s">
        <v>12094</v>
      </c>
      <c r="K1722" s="6" t="s">
        <v>12095</v>
      </c>
      <c r="L1722" s="29">
        <f>IF($J$6="с учетом НДС",VLOOKUP(I1722,LEGEND!B:E,4,0)*(1-M1722),VLOOKUP(I1722,LEGEND!B:E,4,0)*(1-M1722)/1.2)</f>
        <v>261</v>
      </c>
      <c r="M1722" s="57">
        <f>IF(AND(B1722&lt;&gt;"1_Электроинструмент",B1722&lt;&gt;"2_Садовая техника"),$J$5,IF($J$4&lt;=20%,$J$4,IFERROR(VLOOKUP(S1722,LEGEND!$L$2:$M$5,2,FALSE),$J$4)))</f>
        <v>0</v>
      </c>
      <c r="N1722" s="48" t="s">
        <v>60</v>
      </c>
      <c r="O1722" s="6" t="s">
        <v>60</v>
      </c>
      <c r="P1722" s="49" t="s">
        <v>66</v>
      </c>
      <c r="Q1722" s="49" t="s">
        <v>67</v>
      </c>
      <c r="R1722" s="6" t="s">
        <v>60</v>
      </c>
      <c r="S1722" s="49" t="s">
        <v>60</v>
      </c>
      <c r="T1722" s="73" t="str">
        <f>IF(_xlfn.XLOOKUP(I1722,LEGEND!B:B,LEGEND!H:H)&lt;&gt;"-",HYPERLINK(_xlfn.XLOOKUP(I1722,LEGEND!B:B,LEGEND!H:H),"link"),_xlfn.XLOOKUP(I1722,LEGEND!B:B,LEGEND!H:H))</f>
        <v>-</v>
      </c>
      <c r="U1722" s="73" t="str">
        <f>HYPERLINK(_xlfn.XLOOKUP(I1722,LEGEND!B:B,LEGEND!I:I))</f>
        <v>-</v>
      </c>
      <c r="V1722" s="51" t="s">
        <v>12096</v>
      </c>
      <c r="W1722" s="63" t="s">
        <v>71</v>
      </c>
      <c r="X1722" s="64">
        <v>120</v>
      </c>
      <c r="Y1722" s="64">
        <v>50</v>
      </c>
      <c r="Z1722" s="64">
        <v>10</v>
      </c>
      <c r="AA1722" s="84">
        <v>1.6E-2</v>
      </c>
      <c r="AB1722" s="85">
        <v>1</v>
      </c>
      <c r="AC1722" s="85">
        <v>1</v>
      </c>
    </row>
    <row r="1723" spans="1:29" ht="25.5">
      <c r="A1723" s="1"/>
      <c r="B1723" s="6" t="s">
        <v>8777</v>
      </c>
      <c r="C1723" s="6" t="s">
        <v>8778</v>
      </c>
      <c r="D1723" s="6" t="s">
        <v>8861</v>
      </c>
      <c r="E1723" s="49" t="s">
        <v>8872</v>
      </c>
      <c r="F1723" s="6" t="s">
        <v>8873</v>
      </c>
      <c r="G1723" s="6" t="s">
        <v>60</v>
      </c>
      <c r="H1723" s="6" t="s">
        <v>60</v>
      </c>
      <c r="I1723" s="60" t="s">
        <v>12097</v>
      </c>
      <c r="J1723" s="49" t="s">
        <v>12098</v>
      </c>
      <c r="K1723" s="6" t="s">
        <v>12099</v>
      </c>
      <c r="L1723" s="29">
        <f>IF($J$6="с учетом НДС",VLOOKUP(I1723,LEGEND!B:E,4,0)*(1-M1723),VLOOKUP(I1723,LEGEND!B:E,4,0)*(1-M1723)/1.2)</f>
        <v>265</v>
      </c>
      <c r="M1723" s="57">
        <f>IF(AND(B1723&lt;&gt;"1_Электроинструмент",B1723&lt;&gt;"2_Садовая техника"),$J$5,IF($J$4&lt;=20%,$J$4,IFERROR(VLOOKUP(S1723,LEGEND!$L$2:$M$5,2,FALSE),$J$4)))</f>
        <v>0</v>
      </c>
      <c r="N1723" s="48" t="s">
        <v>60</v>
      </c>
      <c r="O1723" s="6" t="s">
        <v>60</v>
      </c>
      <c r="P1723" s="49" t="s">
        <v>66</v>
      </c>
      <c r="Q1723" s="49" t="s">
        <v>67</v>
      </c>
      <c r="R1723" s="6" t="s">
        <v>60</v>
      </c>
      <c r="S1723" s="49" t="s">
        <v>60</v>
      </c>
      <c r="T1723" s="73" t="str">
        <f>IF(_xlfn.XLOOKUP(I1723,LEGEND!B:B,LEGEND!H:H)&lt;&gt;"-",HYPERLINK(_xlfn.XLOOKUP(I1723,LEGEND!B:B,LEGEND!H:H),"link"),_xlfn.XLOOKUP(I1723,LEGEND!B:B,LEGEND!H:H))</f>
        <v>link</v>
      </c>
      <c r="U1723" s="73" t="str">
        <f>HYPERLINK(_xlfn.XLOOKUP(I1723,LEGEND!B:B,LEGEND!I:I))</f>
        <v>https://milwaukee-media-images.s3.amazonaws.com/hi/4932363134--Hero_1.jpg</v>
      </c>
      <c r="V1723" s="51" t="s">
        <v>12100</v>
      </c>
      <c r="W1723" s="63" t="s">
        <v>71</v>
      </c>
      <c r="X1723" s="64">
        <v>15</v>
      </c>
      <c r="Y1723" s="64">
        <v>40</v>
      </c>
      <c r="Z1723" s="64">
        <v>235</v>
      </c>
      <c r="AA1723" s="84">
        <v>4.4999999999999998E-2</v>
      </c>
      <c r="AB1723" s="85">
        <v>1</v>
      </c>
      <c r="AC1723" s="85">
        <v>1</v>
      </c>
    </row>
    <row r="1724" spans="1:29" ht="25.5">
      <c r="A1724" s="1"/>
      <c r="B1724" s="6" t="s">
        <v>8777</v>
      </c>
      <c r="C1724" s="6" t="s">
        <v>8778</v>
      </c>
      <c r="D1724" s="6" t="s">
        <v>8861</v>
      </c>
      <c r="E1724" s="49" t="s">
        <v>8872</v>
      </c>
      <c r="F1724" s="6" t="s">
        <v>8873</v>
      </c>
      <c r="G1724" s="6" t="s">
        <v>60</v>
      </c>
      <c r="H1724" s="6" t="s">
        <v>60</v>
      </c>
      <c r="I1724" s="60" t="s">
        <v>12101</v>
      </c>
      <c r="J1724" s="49" t="s">
        <v>12102</v>
      </c>
      <c r="K1724" s="6" t="s">
        <v>12103</v>
      </c>
      <c r="L1724" s="29">
        <f>IF($J$6="с учетом НДС",VLOOKUP(I1724,LEGEND!B:E,4,0)*(1-M1724),VLOOKUP(I1724,LEGEND!B:E,4,0)*(1-M1724)/1.2)</f>
        <v>279</v>
      </c>
      <c r="M1724" s="57">
        <f>IF(AND(B1724&lt;&gt;"1_Электроинструмент",B1724&lt;&gt;"2_Садовая техника"),$J$5,IF($J$4&lt;=20%,$J$4,IFERROR(VLOOKUP(S1724,LEGEND!$L$2:$M$5,2,FALSE),$J$4)))</f>
        <v>0</v>
      </c>
      <c r="N1724" s="48" t="s">
        <v>60</v>
      </c>
      <c r="O1724" s="6" t="s">
        <v>60</v>
      </c>
      <c r="P1724" s="49" t="s">
        <v>66</v>
      </c>
      <c r="Q1724" s="49" t="s">
        <v>67</v>
      </c>
      <c r="R1724" s="6" t="s">
        <v>60</v>
      </c>
      <c r="S1724" s="49" t="s">
        <v>60</v>
      </c>
      <c r="T1724" s="73" t="str">
        <f>IF(_xlfn.XLOOKUP(I1724,LEGEND!B:B,LEGEND!H:H)&lt;&gt;"-",HYPERLINK(_xlfn.XLOOKUP(I1724,LEGEND!B:B,LEGEND!H:H),"link"),_xlfn.XLOOKUP(I1724,LEGEND!B:B,LEGEND!H:H))</f>
        <v>link</v>
      </c>
      <c r="U1724" s="73" t="str">
        <f>HYPERLINK(_xlfn.XLOOKUP(I1724,LEGEND!B:B,LEGEND!I:I))</f>
        <v>https://milwaukee-media-images.s3.amazonaws.com/hi/4932363135--Hero_1.jpg</v>
      </c>
      <c r="V1724" s="51" t="s">
        <v>12104</v>
      </c>
      <c r="W1724" s="63" t="s">
        <v>71</v>
      </c>
      <c r="X1724" s="64">
        <v>15</v>
      </c>
      <c r="Y1724" s="64">
        <v>40</v>
      </c>
      <c r="Z1724" s="64">
        <v>235</v>
      </c>
      <c r="AA1724" s="84">
        <v>0.04</v>
      </c>
      <c r="AB1724" s="85">
        <v>1</v>
      </c>
      <c r="AC1724" s="85">
        <v>1</v>
      </c>
    </row>
    <row r="1725" spans="1:29" ht="25.5">
      <c r="A1725" s="1"/>
      <c r="B1725" s="6" t="s">
        <v>8777</v>
      </c>
      <c r="C1725" s="6" t="s">
        <v>8778</v>
      </c>
      <c r="D1725" s="6" t="s">
        <v>8861</v>
      </c>
      <c r="E1725" s="49" t="s">
        <v>8872</v>
      </c>
      <c r="F1725" s="6" t="s">
        <v>8873</v>
      </c>
      <c r="G1725" s="6" t="s">
        <v>60</v>
      </c>
      <c r="H1725" s="6" t="s">
        <v>60</v>
      </c>
      <c r="I1725" s="60" t="s">
        <v>12105</v>
      </c>
      <c r="J1725" s="49" t="s">
        <v>12106</v>
      </c>
      <c r="K1725" s="6" t="s">
        <v>12107</v>
      </c>
      <c r="L1725" s="29">
        <f>IF($J$6="с учетом НДС",VLOOKUP(I1725,LEGEND!B:E,4,0)*(1-M1725),VLOOKUP(I1725,LEGEND!B:E,4,0)*(1-M1725)/1.2)</f>
        <v>291</v>
      </c>
      <c r="M1725" s="57">
        <f>IF(AND(B1725&lt;&gt;"1_Электроинструмент",B1725&lt;&gt;"2_Садовая техника"),$J$5,IF($J$4&lt;=20%,$J$4,IFERROR(VLOOKUP(S1725,LEGEND!$L$2:$M$5,2,FALSE),$J$4)))</f>
        <v>0</v>
      </c>
      <c r="N1725" s="48" t="s">
        <v>60</v>
      </c>
      <c r="O1725" s="6" t="s">
        <v>60</v>
      </c>
      <c r="P1725" s="49" t="s">
        <v>66</v>
      </c>
      <c r="Q1725" s="49" t="s">
        <v>67</v>
      </c>
      <c r="R1725" s="6" t="s">
        <v>60</v>
      </c>
      <c r="S1725" s="49" t="s">
        <v>60</v>
      </c>
      <c r="T1725" s="73" t="str">
        <f>IF(_xlfn.XLOOKUP(I1725,LEGEND!B:B,LEGEND!H:H)&lt;&gt;"-",HYPERLINK(_xlfn.XLOOKUP(I1725,LEGEND!B:B,LEGEND!H:H),"link"),_xlfn.XLOOKUP(I1725,LEGEND!B:B,LEGEND!H:H))</f>
        <v>link</v>
      </c>
      <c r="U1725" s="73" t="str">
        <f>HYPERLINK(_xlfn.XLOOKUP(I1725,LEGEND!B:B,LEGEND!I:I))</f>
        <v>https://milwaukee-media-images.s3.amazonaws.com/hi/4932363663--Hero_1.jpg</v>
      </c>
      <c r="V1725" s="51" t="s">
        <v>12108</v>
      </c>
      <c r="W1725" s="63" t="s">
        <v>71</v>
      </c>
      <c r="X1725" s="64">
        <v>148</v>
      </c>
      <c r="Y1725" s="64">
        <v>97</v>
      </c>
      <c r="Z1725" s="64">
        <v>16</v>
      </c>
      <c r="AA1725" s="84">
        <v>0.30199999999999999</v>
      </c>
      <c r="AB1725" s="85">
        <v>1</v>
      </c>
      <c r="AC1725" s="85">
        <v>1</v>
      </c>
    </row>
    <row r="1726" spans="1:29" ht="25.5">
      <c r="A1726" s="1"/>
      <c r="B1726" s="6" t="s">
        <v>8777</v>
      </c>
      <c r="C1726" s="6" t="s">
        <v>8778</v>
      </c>
      <c r="D1726" s="6" t="s">
        <v>8861</v>
      </c>
      <c r="E1726" s="49" t="s">
        <v>8872</v>
      </c>
      <c r="F1726" s="6" t="s">
        <v>8873</v>
      </c>
      <c r="G1726" s="6" t="s">
        <v>60</v>
      </c>
      <c r="H1726" s="6" t="s">
        <v>60</v>
      </c>
      <c r="I1726" s="60" t="s">
        <v>24108</v>
      </c>
      <c r="J1726" s="49" t="s">
        <v>24109</v>
      </c>
      <c r="K1726" s="6" t="s">
        <v>24110</v>
      </c>
      <c r="L1726" s="29">
        <f>IF($J$6="с учетом НДС",VLOOKUP(I1726,LEGEND!B:E,4,0)*(1-M1726),VLOOKUP(I1726,LEGEND!B:E,4,0)*(1-M1726)/1.2)</f>
        <v>291</v>
      </c>
      <c r="M1726" s="57">
        <f>IF(AND(B1726&lt;&gt;"1_Электроинструмент",B1726&lt;&gt;"2_Садовая техника"),$J$5,IF($J$4&lt;=20%,$J$4,IFERROR(VLOOKUP(S1726,LEGEND!$L$2:$M$5,2,FALSE),$J$4)))</f>
        <v>0</v>
      </c>
      <c r="N1726" s="48" t="s">
        <v>60</v>
      </c>
      <c r="O1726" s="6" t="s">
        <v>42</v>
      </c>
      <c r="P1726" s="49" t="s">
        <v>66</v>
      </c>
      <c r="Q1726" s="49" t="s">
        <v>67</v>
      </c>
      <c r="R1726" s="6" t="s">
        <v>60</v>
      </c>
      <c r="S1726" s="49" t="s">
        <v>60</v>
      </c>
      <c r="T1726" s="73" t="str">
        <f>IF(_xlfn.XLOOKUP(I1726,LEGEND!B:B,LEGEND!H:H)&lt;&gt;"-",HYPERLINK(_xlfn.XLOOKUP(I1726,LEGEND!B:B,LEGEND!H:H),"link"),_xlfn.XLOOKUP(I1726,LEGEND!B:B,LEGEND!H:H))</f>
        <v>link</v>
      </c>
      <c r="U1726" s="73" t="str">
        <f>HYPERLINK(_xlfn.XLOOKUP(I1726,LEGEND!B:B,LEGEND!I:I))</f>
        <v>https://milwaukee-media-images.s3.amazonaws.com/hi/4932479548--Hero_1.jpg</v>
      </c>
      <c r="V1726" s="51" t="s">
        <v>24111</v>
      </c>
      <c r="W1726" s="63" t="s">
        <v>71</v>
      </c>
      <c r="X1726" s="64">
        <v>122</v>
      </c>
      <c r="Y1726" s="64">
        <v>49</v>
      </c>
      <c r="Z1726" s="64">
        <v>2</v>
      </c>
      <c r="AA1726" s="84">
        <v>1.4E-2</v>
      </c>
      <c r="AB1726" s="85">
        <v>1</v>
      </c>
      <c r="AC1726" s="85">
        <v>1</v>
      </c>
    </row>
    <row r="1727" spans="1:29" ht="25.5">
      <c r="A1727" s="1"/>
      <c r="B1727" s="6" t="s">
        <v>8777</v>
      </c>
      <c r="C1727" s="6" t="s">
        <v>8778</v>
      </c>
      <c r="D1727" s="6" t="s">
        <v>8861</v>
      </c>
      <c r="E1727" s="49" t="s">
        <v>8872</v>
      </c>
      <c r="F1727" s="6" t="s">
        <v>8873</v>
      </c>
      <c r="G1727" s="6" t="s">
        <v>60</v>
      </c>
      <c r="H1727" s="6" t="s">
        <v>60</v>
      </c>
      <c r="I1727" s="60" t="s">
        <v>12109</v>
      </c>
      <c r="J1727" s="49" t="s">
        <v>12110</v>
      </c>
      <c r="K1727" s="6" t="s">
        <v>12111</v>
      </c>
      <c r="L1727" s="29">
        <f>IF($J$6="с учетом НДС",VLOOKUP(I1727,LEGEND!B:E,4,0)*(1-M1727),VLOOKUP(I1727,LEGEND!B:E,4,0)*(1-M1727)/1.2)</f>
        <v>293</v>
      </c>
      <c r="M1727" s="57">
        <f>IF(AND(B1727&lt;&gt;"1_Электроинструмент",B1727&lt;&gt;"2_Садовая техника"),$J$5,IF($J$4&lt;=20%,$J$4,IFERROR(VLOOKUP(S1727,LEGEND!$L$2:$M$5,2,FALSE),$J$4)))</f>
        <v>0</v>
      </c>
      <c r="N1727" s="48" t="s">
        <v>60</v>
      </c>
      <c r="O1727" s="6" t="s">
        <v>60</v>
      </c>
      <c r="P1727" s="49" t="s">
        <v>66</v>
      </c>
      <c r="Q1727" s="49" t="s">
        <v>67</v>
      </c>
      <c r="R1727" s="6" t="s">
        <v>60</v>
      </c>
      <c r="S1727" s="49" t="s">
        <v>60</v>
      </c>
      <c r="T1727" s="73" t="str">
        <f>IF(_xlfn.XLOOKUP(I1727,LEGEND!B:B,LEGEND!H:H)&lt;&gt;"-",HYPERLINK(_xlfn.XLOOKUP(I1727,LEGEND!B:B,LEGEND!H:H),"link"),_xlfn.XLOOKUP(I1727,LEGEND!B:B,LEGEND!H:H))</f>
        <v>link</v>
      </c>
      <c r="U1727" s="73" t="str">
        <f>HYPERLINK(_xlfn.XLOOKUP(I1727,LEGEND!B:B,LEGEND!I:I))</f>
        <v>https://milwaukee-media-images.s3.amazonaws.com/hi/4932363136--Hero_1.jpg</v>
      </c>
      <c r="V1727" s="51" t="s">
        <v>12112</v>
      </c>
      <c r="W1727" s="63" t="s">
        <v>71</v>
      </c>
      <c r="X1727" s="64">
        <v>15</v>
      </c>
      <c r="Y1727" s="64">
        <v>40</v>
      </c>
      <c r="Z1727" s="64">
        <v>235</v>
      </c>
      <c r="AA1727" s="84">
        <v>4.4999999999999998E-2</v>
      </c>
      <c r="AB1727" s="85">
        <v>1</v>
      </c>
      <c r="AC1727" s="85">
        <v>1</v>
      </c>
    </row>
    <row r="1728" spans="1:29" ht="25.5">
      <c r="A1728" s="1"/>
      <c r="B1728" s="6" t="s">
        <v>8777</v>
      </c>
      <c r="C1728" s="6" t="s">
        <v>8778</v>
      </c>
      <c r="D1728" s="6" t="s">
        <v>8861</v>
      </c>
      <c r="E1728" s="49" t="s">
        <v>8872</v>
      </c>
      <c r="F1728" s="6" t="s">
        <v>8873</v>
      </c>
      <c r="G1728" s="6" t="s">
        <v>60</v>
      </c>
      <c r="H1728" s="6" t="s">
        <v>60</v>
      </c>
      <c r="I1728" s="60" t="s">
        <v>12113</v>
      </c>
      <c r="J1728" s="49" t="s">
        <v>12114</v>
      </c>
      <c r="K1728" s="6" t="s">
        <v>12115</v>
      </c>
      <c r="L1728" s="29">
        <f>IF($J$6="с учетом НДС",VLOOKUP(I1728,LEGEND!B:E,4,0)*(1-M1728),VLOOKUP(I1728,LEGEND!B:E,4,0)*(1-M1728)/1.2)</f>
        <v>293</v>
      </c>
      <c r="M1728" s="57">
        <f>IF(AND(B1728&lt;&gt;"1_Электроинструмент",B1728&lt;&gt;"2_Садовая техника"),$J$5,IF($J$4&lt;=20%,$J$4,IFERROR(VLOOKUP(S1728,LEGEND!$L$2:$M$5,2,FALSE),$J$4)))</f>
        <v>0</v>
      </c>
      <c r="N1728" s="48" t="s">
        <v>60</v>
      </c>
      <c r="O1728" s="6" t="s">
        <v>60</v>
      </c>
      <c r="P1728" s="49" t="s">
        <v>66</v>
      </c>
      <c r="Q1728" s="49" t="s">
        <v>67</v>
      </c>
      <c r="R1728" s="6" t="s">
        <v>60</v>
      </c>
      <c r="S1728" s="49" t="s">
        <v>60</v>
      </c>
      <c r="T1728" s="73" t="str">
        <f>IF(_xlfn.XLOOKUP(I1728,LEGEND!B:B,LEGEND!H:H)&lt;&gt;"-",HYPERLINK(_xlfn.XLOOKUP(I1728,LEGEND!B:B,LEGEND!H:H),"link"),_xlfn.XLOOKUP(I1728,LEGEND!B:B,LEGEND!H:H))</f>
        <v>link</v>
      </c>
      <c r="U1728" s="73" t="str">
        <f>HYPERLINK(_xlfn.XLOOKUP(I1728,LEGEND!B:B,LEGEND!I:I))</f>
        <v>https://milwaukee-media-images.s3.amazonaws.com/hi/4932363137--Hero_1.jpg</v>
      </c>
      <c r="V1728" s="51" t="s">
        <v>12116</v>
      </c>
      <c r="W1728" s="63" t="s">
        <v>71</v>
      </c>
      <c r="X1728" s="64">
        <v>15</v>
      </c>
      <c r="Y1728" s="64">
        <v>40</v>
      </c>
      <c r="Z1728" s="64">
        <v>235</v>
      </c>
      <c r="AA1728" s="84">
        <v>4.4999999999999998E-2</v>
      </c>
      <c r="AB1728" s="85">
        <v>1</v>
      </c>
      <c r="AC1728" s="85">
        <v>1</v>
      </c>
    </row>
    <row r="1729" spans="1:29" ht="25.5">
      <c r="A1729" s="1"/>
      <c r="B1729" s="6" t="s">
        <v>8777</v>
      </c>
      <c r="C1729" s="6" t="s">
        <v>8778</v>
      </c>
      <c r="D1729" s="6" t="s">
        <v>8861</v>
      </c>
      <c r="E1729" s="49" t="s">
        <v>8872</v>
      </c>
      <c r="F1729" s="6" t="s">
        <v>8873</v>
      </c>
      <c r="G1729" s="6" t="s">
        <v>60</v>
      </c>
      <c r="H1729" s="6" t="s">
        <v>60</v>
      </c>
      <c r="I1729" s="60" t="s">
        <v>12117</v>
      </c>
      <c r="J1729" s="49" t="s">
        <v>12118</v>
      </c>
      <c r="K1729" s="6" t="s">
        <v>12119</v>
      </c>
      <c r="L1729" s="29">
        <f>IF($J$6="с учетом НДС",VLOOKUP(I1729,LEGEND!B:E,4,0)*(1-M1729),VLOOKUP(I1729,LEGEND!B:E,4,0)*(1-M1729)/1.2)</f>
        <v>293</v>
      </c>
      <c r="M1729" s="57">
        <f>IF(AND(B1729&lt;&gt;"1_Электроинструмент",B1729&lt;&gt;"2_Садовая техника"),$J$5,IF($J$4&lt;=20%,$J$4,IFERROR(VLOOKUP(S1729,LEGEND!$L$2:$M$5,2,FALSE),$J$4)))</f>
        <v>0</v>
      </c>
      <c r="N1729" s="48" t="s">
        <v>60</v>
      </c>
      <c r="O1729" s="6" t="s">
        <v>60</v>
      </c>
      <c r="P1729" s="49" t="s">
        <v>66</v>
      </c>
      <c r="Q1729" s="49" t="s">
        <v>67</v>
      </c>
      <c r="R1729" s="6" t="s">
        <v>60</v>
      </c>
      <c r="S1729" s="49" t="s">
        <v>60</v>
      </c>
      <c r="T1729" s="73" t="str">
        <f>IF(_xlfn.XLOOKUP(I1729,LEGEND!B:B,LEGEND!H:H)&lt;&gt;"-",HYPERLINK(_xlfn.XLOOKUP(I1729,LEGEND!B:B,LEGEND!H:H),"link"),_xlfn.XLOOKUP(I1729,LEGEND!B:B,LEGEND!H:H))</f>
        <v>link</v>
      </c>
      <c r="U1729" s="73" t="str">
        <f>HYPERLINK(_xlfn.XLOOKUP(I1729,LEGEND!B:B,LEGEND!I:I))</f>
        <v>https://milwaukee-media-images.s3.amazonaws.com/hi/4932363138--Hero_1.jpg</v>
      </c>
      <c r="V1729" s="51" t="s">
        <v>12120</v>
      </c>
      <c r="W1729" s="63" t="s">
        <v>71</v>
      </c>
      <c r="X1729" s="64">
        <v>15</v>
      </c>
      <c r="Y1729" s="64">
        <v>40</v>
      </c>
      <c r="Z1729" s="64">
        <v>235</v>
      </c>
      <c r="AA1729" s="84">
        <v>0.05</v>
      </c>
      <c r="AB1729" s="85">
        <v>1</v>
      </c>
      <c r="AC1729" s="85">
        <v>1</v>
      </c>
    </row>
    <row r="1730" spans="1:29" ht="25.5">
      <c r="A1730" s="1"/>
      <c r="B1730" s="6" t="s">
        <v>8777</v>
      </c>
      <c r="C1730" s="6" t="s">
        <v>8778</v>
      </c>
      <c r="D1730" s="6" t="s">
        <v>8861</v>
      </c>
      <c r="E1730" s="49" t="s">
        <v>8872</v>
      </c>
      <c r="F1730" s="6" t="s">
        <v>8873</v>
      </c>
      <c r="G1730" s="6" t="s">
        <v>60</v>
      </c>
      <c r="H1730" s="6" t="s">
        <v>60</v>
      </c>
      <c r="I1730" s="60" t="s">
        <v>9025</v>
      </c>
      <c r="J1730" s="49" t="s">
        <v>9026</v>
      </c>
      <c r="K1730" s="6" t="s">
        <v>9027</v>
      </c>
      <c r="L1730" s="29">
        <f>IF($J$6="с учетом НДС",VLOOKUP(I1730,LEGEND!B:E,4,0)*(1-M1730),VLOOKUP(I1730,LEGEND!B:E,4,0)*(1-M1730)/1.2)</f>
        <v>306</v>
      </c>
      <c r="M1730" s="57">
        <f>IF(AND(B1730&lt;&gt;"1_Электроинструмент",B1730&lt;&gt;"2_Садовая техника"),$J$5,IF($J$4&lt;=20%,$J$4,IFERROR(VLOOKUP(S1730,LEGEND!$L$2:$M$5,2,FALSE),$J$4)))</f>
        <v>0</v>
      </c>
      <c r="N1730" s="48" t="s">
        <v>60</v>
      </c>
      <c r="O1730" s="6" t="s">
        <v>42</v>
      </c>
      <c r="P1730" s="49" t="s">
        <v>66</v>
      </c>
      <c r="Q1730" s="49" t="s">
        <v>473</v>
      </c>
      <c r="R1730" s="6" t="s">
        <v>60</v>
      </c>
      <c r="S1730" s="49" t="s">
        <v>60</v>
      </c>
      <c r="T1730" s="73" t="str">
        <f>IF(_xlfn.XLOOKUP(I1730,LEGEND!B:B,LEGEND!H:H)&lt;&gt;"-",HYPERLINK(_xlfn.XLOOKUP(I1730,LEGEND!B:B,LEGEND!H:H),"link"),_xlfn.XLOOKUP(I1730,LEGEND!B:B,LEGEND!H:H))</f>
        <v>link</v>
      </c>
      <c r="U1730" s="73" t="str">
        <f>HYPERLINK(_xlfn.XLOOKUP(I1730,LEGEND!B:B,LEGEND!I:I))</f>
        <v>https://milwaukee-media-images.s3.amazonaws.com/hi/4932479549--Hero_1.jpg</v>
      </c>
      <c r="V1730" s="51" t="s">
        <v>9028</v>
      </c>
      <c r="W1730" s="63" t="s">
        <v>71</v>
      </c>
      <c r="X1730" s="64">
        <v>10</v>
      </c>
      <c r="Y1730" s="64">
        <v>50</v>
      </c>
      <c r="Z1730" s="64">
        <v>120</v>
      </c>
      <c r="AA1730" s="84">
        <v>1.6E-2</v>
      </c>
      <c r="AB1730" s="85">
        <v>1</v>
      </c>
      <c r="AC1730" s="85">
        <v>1</v>
      </c>
    </row>
    <row r="1731" spans="1:29" ht="25.5">
      <c r="A1731" s="1"/>
      <c r="B1731" s="6" t="s">
        <v>8777</v>
      </c>
      <c r="C1731" s="6" t="s">
        <v>8778</v>
      </c>
      <c r="D1731" s="6" t="s">
        <v>8861</v>
      </c>
      <c r="E1731" s="49" t="s">
        <v>8872</v>
      </c>
      <c r="F1731" s="6" t="s">
        <v>8873</v>
      </c>
      <c r="G1731" s="6" t="s">
        <v>60</v>
      </c>
      <c r="H1731" s="6" t="s">
        <v>60</v>
      </c>
      <c r="I1731" s="60" t="s">
        <v>9129</v>
      </c>
      <c r="J1731" s="49" t="s">
        <v>9130</v>
      </c>
      <c r="K1731" s="6" t="s">
        <v>9131</v>
      </c>
      <c r="L1731" s="29">
        <f>IF($J$6="с учетом НДС",VLOOKUP(I1731,LEGEND!B:E,4,0)*(1-M1731),VLOOKUP(I1731,LEGEND!B:E,4,0)*(1-M1731)/1.2)</f>
        <v>306</v>
      </c>
      <c r="M1731" s="57">
        <f>IF(AND(B1731&lt;&gt;"1_Электроинструмент",B1731&lt;&gt;"2_Садовая техника"),$J$5,IF($J$4&lt;=20%,$J$4,IFERROR(VLOOKUP(S1731,LEGEND!$L$2:$M$5,2,FALSE),$J$4)))</f>
        <v>0</v>
      </c>
      <c r="N1731" s="48" t="s">
        <v>60</v>
      </c>
      <c r="O1731" s="6" t="s">
        <v>42</v>
      </c>
      <c r="P1731" s="49" t="s">
        <v>66</v>
      </c>
      <c r="Q1731" s="49" t="s">
        <v>473</v>
      </c>
      <c r="R1731" s="6" t="s">
        <v>60</v>
      </c>
      <c r="S1731" s="49" t="s">
        <v>60</v>
      </c>
      <c r="T1731" s="73" t="str">
        <f>IF(_xlfn.XLOOKUP(I1731,LEGEND!B:B,LEGEND!H:H)&lt;&gt;"-",HYPERLINK(_xlfn.XLOOKUP(I1731,LEGEND!B:B,LEGEND!H:H),"link"),_xlfn.XLOOKUP(I1731,LEGEND!B:B,LEGEND!H:H))</f>
        <v>link</v>
      </c>
      <c r="U1731" s="73" t="str">
        <f>HYPERLINK(_xlfn.XLOOKUP(I1731,LEGEND!B:B,LEGEND!I:I))</f>
        <v>https://milwaukee-media-images.s3.amazonaws.com/hi/4932479547--Hero_1.jpg</v>
      </c>
      <c r="V1731" s="51" t="s">
        <v>9132</v>
      </c>
      <c r="W1731" s="63" t="s">
        <v>71</v>
      </c>
      <c r="X1731" s="64">
        <v>10</v>
      </c>
      <c r="Y1731" s="64">
        <v>50</v>
      </c>
      <c r="Z1731" s="64">
        <v>120</v>
      </c>
      <c r="AA1731" s="84">
        <v>1.2E-2</v>
      </c>
      <c r="AB1731" s="85">
        <v>1</v>
      </c>
      <c r="AC1731" s="85">
        <v>1</v>
      </c>
    </row>
    <row r="1732" spans="1:29" ht="25.5">
      <c r="A1732" s="1"/>
      <c r="B1732" s="6" t="s">
        <v>8777</v>
      </c>
      <c r="C1732" s="6" t="s">
        <v>8778</v>
      </c>
      <c r="D1732" s="6" t="s">
        <v>8861</v>
      </c>
      <c r="E1732" s="49" t="s">
        <v>8872</v>
      </c>
      <c r="F1732" s="6" t="s">
        <v>8873</v>
      </c>
      <c r="G1732" s="6" t="s">
        <v>60</v>
      </c>
      <c r="H1732" s="6" t="s">
        <v>60</v>
      </c>
      <c r="I1732" s="60" t="s">
        <v>12121</v>
      </c>
      <c r="J1732" s="49" t="s">
        <v>12122</v>
      </c>
      <c r="K1732" s="6" t="s">
        <v>12123</v>
      </c>
      <c r="L1732" s="29">
        <f>IF($J$6="с учетом НДС",VLOOKUP(I1732,LEGEND!B:E,4,0)*(1-M1732),VLOOKUP(I1732,LEGEND!B:E,4,0)*(1-M1732)/1.2)</f>
        <v>306</v>
      </c>
      <c r="M1732" s="57">
        <f>IF(AND(B1732&lt;&gt;"1_Электроинструмент",B1732&lt;&gt;"2_Садовая техника"),$J$5,IF($J$4&lt;=20%,$J$4,IFERROR(VLOOKUP(S1732,LEGEND!$L$2:$M$5,2,FALSE),$J$4)))</f>
        <v>0</v>
      </c>
      <c r="N1732" s="48" t="s">
        <v>60</v>
      </c>
      <c r="O1732" s="6" t="s">
        <v>60</v>
      </c>
      <c r="P1732" s="49" t="s">
        <v>66</v>
      </c>
      <c r="Q1732" s="49" t="s">
        <v>67</v>
      </c>
      <c r="R1732" s="6" t="s">
        <v>60</v>
      </c>
      <c r="S1732" s="49" t="s">
        <v>60</v>
      </c>
      <c r="T1732" s="73" t="str">
        <f>IF(_xlfn.XLOOKUP(I1732,LEGEND!B:B,LEGEND!H:H)&lt;&gt;"-",HYPERLINK(_xlfn.XLOOKUP(I1732,LEGEND!B:B,LEGEND!H:H),"link"),_xlfn.XLOOKUP(I1732,LEGEND!B:B,LEGEND!H:H))</f>
        <v>link</v>
      </c>
      <c r="U1732" s="73" t="str">
        <f>HYPERLINK(_xlfn.XLOOKUP(I1732,LEGEND!B:B,LEGEND!I:I))</f>
        <v>https://milwaukee-media-images.s3.amazonaws.com/hi/4932363139--Hero_1.jpg</v>
      </c>
      <c r="V1732" s="51" t="s">
        <v>12124</v>
      </c>
      <c r="W1732" s="63" t="s">
        <v>71</v>
      </c>
      <c r="X1732" s="64">
        <v>15</v>
      </c>
      <c r="Y1732" s="64">
        <v>40</v>
      </c>
      <c r="Z1732" s="64">
        <v>235</v>
      </c>
      <c r="AA1732" s="84">
        <v>4.4999999999999998E-2</v>
      </c>
      <c r="AB1732" s="85">
        <v>1</v>
      </c>
      <c r="AC1732" s="85">
        <v>1</v>
      </c>
    </row>
    <row r="1733" spans="1:29" ht="25.5">
      <c r="A1733" s="1"/>
      <c r="B1733" s="6" t="s">
        <v>8777</v>
      </c>
      <c r="C1733" s="6" t="s">
        <v>8778</v>
      </c>
      <c r="D1733" s="6" t="s">
        <v>8861</v>
      </c>
      <c r="E1733" s="49" t="s">
        <v>8872</v>
      </c>
      <c r="F1733" s="6" t="s">
        <v>8873</v>
      </c>
      <c r="G1733" s="6" t="s">
        <v>60</v>
      </c>
      <c r="H1733" s="6" t="s">
        <v>60</v>
      </c>
      <c r="I1733" s="60" t="s">
        <v>12125</v>
      </c>
      <c r="J1733" s="49" t="s">
        <v>12126</v>
      </c>
      <c r="K1733" s="6" t="s">
        <v>12127</v>
      </c>
      <c r="L1733" s="29">
        <f>IF($J$6="с учетом НДС",VLOOKUP(I1733,LEGEND!B:E,4,0)*(1-M1733),VLOOKUP(I1733,LEGEND!B:E,4,0)*(1-M1733)/1.2)</f>
        <v>306</v>
      </c>
      <c r="M1733" s="57">
        <f>IF(AND(B1733&lt;&gt;"1_Электроинструмент",B1733&lt;&gt;"2_Садовая техника"),$J$5,IF($J$4&lt;=20%,$J$4,IFERROR(VLOOKUP(S1733,LEGEND!$L$2:$M$5,2,FALSE),$J$4)))</f>
        <v>0</v>
      </c>
      <c r="N1733" s="48" t="s">
        <v>60</v>
      </c>
      <c r="O1733" s="6" t="s">
        <v>60</v>
      </c>
      <c r="P1733" s="49" t="s">
        <v>66</v>
      </c>
      <c r="Q1733" s="49" t="s">
        <v>67</v>
      </c>
      <c r="R1733" s="6" t="s">
        <v>60</v>
      </c>
      <c r="S1733" s="49" t="s">
        <v>60</v>
      </c>
      <c r="T1733" s="73" t="str">
        <f>IF(_xlfn.XLOOKUP(I1733,LEGEND!B:B,LEGEND!H:H)&lt;&gt;"-",HYPERLINK(_xlfn.XLOOKUP(I1733,LEGEND!B:B,LEGEND!H:H),"link"),_xlfn.XLOOKUP(I1733,LEGEND!B:B,LEGEND!H:H))</f>
        <v>-</v>
      </c>
      <c r="U1733" s="73" t="str">
        <f>HYPERLINK(_xlfn.XLOOKUP(I1733,LEGEND!B:B,LEGEND!I:I))</f>
        <v>-</v>
      </c>
      <c r="V1733" s="51" t="s">
        <v>12128</v>
      </c>
      <c r="W1733" s="63" t="s">
        <v>71</v>
      </c>
      <c r="X1733" s="64">
        <v>120</v>
      </c>
      <c r="Y1733" s="64">
        <v>50</v>
      </c>
      <c r="Z1733" s="64">
        <v>10</v>
      </c>
      <c r="AA1733" s="84">
        <v>1.2E-2</v>
      </c>
      <c r="AB1733" s="85">
        <v>1</v>
      </c>
      <c r="AC1733" s="85">
        <v>1</v>
      </c>
    </row>
    <row r="1734" spans="1:29" ht="25.5">
      <c r="A1734" s="1"/>
      <c r="B1734" s="6" t="s">
        <v>8777</v>
      </c>
      <c r="C1734" s="6" t="s">
        <v>8778</v>
      </c>
      <c r="D1734" s="6" t="s">
        <v>8861</v>
      </c>
      <c r="E1734" s="49" t="s">
        <v>8872</v>
      </c>
      <c r="F1734" s="6" t="s">
        <v>8873</v>
      </c>
      <c r="G1734" s="6" t="s">
        <v>60</v>
      </c>
      <c r="H1734" s="6" t="s">
        <v>60</v>
      </c>
      <c r="I1734" s="60" t="s">
        <v>12129</v>
      </c>
      <c r="J1734" s="49" t="s">
        <v>12130</v>
      </c>
      <c r="K1734" s="6" t="s">
        <v>12131</v>
      </c>
      <c r="L1734" s="29">
        <f>IF($J$6="с учетом НДС",VLOOKUP(I1734,LEGEND!B:E,4,0)*(1-M1734),VLOOKUP(I1734,LEGEND!B:E,4,0)*(1-M1734)/1.2)</f>
        <v>306</v>
      </c>
      <c r="M1734" s="57">
        <f>IF(AND(B1734&lt;&gt;"1_Электроинструмент",B1734&lt;&gt;"2_Садовая техника"),$J$5,IF($J$4&lt;=20%,$J$4,IFERROR(VLOOKUP(S1734,LEGEND!$L$2:$M$5,2,FALSE),$J$4)))</f>
        <v>0</v>
      </c>
      <c r="N1734" s="48" t="s">
        <v>60</v>
      </c>
      <c r="O1734" s="6" t="s">
        <v>60</v>
      </c>
      <c r="P1734" s="49" t="s">
        <v>1556</v>
      </c>
      <c r="Q1734" s="49" t="s">
        <v>473</v>
      </c>
      <c r="R1734" s="6" t="s">
        <v>60</v>
      </c>
      <c r="S1734" s="49" t="s">
        <v>60</v>
      </c>
      <c r="T1734" s="73" t="str">
        <f>IF(_xlfn.XLOOKUP(I1734,LEGEND!B:B,LEGEND!H:H)&lt;&gt;"-",HYPERLINK(_xlfn.XLOOKUP(I1734,LEGEND!B:B,LEGEND!H:H),"link"),_xlfn.XLOOKUP(I1734,LEGEND!B:B,LEGEND!H:H))</f>
        <v>-</v>
      </c>
      <c r="U1734" s="73" t="str">
        <f>HYPERLINK(_xlfn.XLOOKUP(I1734,LEGEND!B:B,LEGEND!I:I))</f>
        <v>-</v>
      </c>
      <c r="V1734" s="51" t="s">
        <v>12132</v>
      </c>
      <c r="W1734" s="63" t="s">
        <v>71</v>
      </c>
      <c r="X1734" s="64">
        <v>120</v>
      </c>
      <c r="Y1734" s="64">
        <v>50</v>
      </c>
      <c r="Z1734" s="64">
        <v>10</v>
      </c>
      <c r="AA1734" s="84">
        <v>1.6E-2</v>
      </c>
      <c r="AB1734" s="85">
        <v>1</v>
      </c>
      <c r="AC1734" s="85">
        <v>1</v>
      </c>
    </row>
    <row r="1735" spans="1:29" ht="25.5">
      <c r="A1735" s="1"/>
      <c r="B1735" s="6" t="s">
        <v>8777</v>
      </c>
      <c r="C1735" s="6" t="s">
        <v>8778</v>
      </c>
      <c r="D1735" s="6" t="s">
        <v>8861</v>
      </c>
      <c r="E1735" s="49" t="s">
        <v>8872</v>
      </c>
      <c r="F1735" s="6" t="s">
        <v>8873</v>
      </c>
      <c r="G1735" s="6" t="s">
        <v>60</v>
      </c>
      <c r="H1735" s="6" t="s">
        <v>60</v>
      </c>
      <c r="I1735" s="60" t="s">
        <v>12133</v>
      </c>
      <c r="J1735" s="49" t="s">
        <v>12134</v>
      </c>
      <c r="K1735" s="6" t="s">
        <v>12135</v>
      </c>
      <c r="L1735" s="29">
        <f>IF($J$6="с учетом НДС",VLOOKUP(I1735,LEGEND!B:E,4,0)*(1-M1735),VLOOKUP(I1735,LEGEND!B:E,4,0)*(1-M1735)/1.2)</f>
        <v>320</v>
      </c>
      <c r="M1735" s="57">
        <f>IF(AND(B1735&lt;&gt;"1_Электроинструмент",B1735&lt;&gt;"2_Садовая техника"),$J$5,IF($J$4&lt;=20%,$J$4,IFERROR(VLOOKUP(S1735,LEGEND!$L$2:$M$5,2,FALSE),$J$4)))</f>
        <v>0</v>
      </c>
      <c r="N1735" s="48" t="s">
        <v>60</v>
      </c>
      <c r="O1735" s="6" t="s">
        <v>60</v>
      </c>
      <c r="P1735" s="49" t="s">
        <v>66</v>
      </c>
      <c r="Q1735" s="49" t="s">
        <v>67</v>
      </c>
      <c r="R1735" s="6" t="s">
        <v>60</v>
      </c>
      <c r="S1735" s="49" t="s">
        <v>60</v>
      </c>
      <c r="T1735" s="73" t="str">
        <f>IF(_xlfn.XLOOKUP(I1735,LEGEND!B:B,LEGEND!H:H)&lt;&gt;"-",HYPERLINK(_xlfn.XLOOKUP(I1735,LEGEND!B:B,LEGEND!H:H),"link"),_xlfn.XLOOKUP(I1735,LEGEND!B:B,LEGEND!H:H))</f>
        <v>link</v>
      </c>
      <c r="U1735" s="73" t="str">
        <f>HYPERLINK(_xlfn.XLOOKUP(I1735,LEGEND!B:B,LEGEND!I:I))</f>
        <v>https://milwaukee-media-images.s3.amazonaws.com/hi/4932363140--Hero_1.jpg</v>
      </c>
      <c r="V1735" s="51" t="s">
        <v>12136</v>
      </c>
      <c r="W1735" s="63" t="s">
        <v>71</v>
      </c>
      <c r="X1735" s="64">
        <v>15</v>
      </c>
      <c r="Y1735" s="64">
        <v>50</v>
      </c>
      <c r="Z1735" s="64">
        <v>235</v>
      </c>
      <c r="AA1735" s="84">
        <v>0.05</v>
      </c>
      <c r="AB1735" s="85">
        <v>1</v>
      </c>
      <c r="AC1735" s="85">
        <v>1</v>
      </c>
    </row>
    <row r="1736" spans="1:29" ht="25.5">
      <c r="A1736" s="1"/>
      <c r="B1736" s="6" t="s">
        <v>8777</v>
      </c>
      <c r="C1736" s="6" t="s">
        <v>8778</v>
      </c>
      <c r="D1736" s="6" t="s">
        <v>8861</v>
      </c>
      <c r="E1736" s="49" t="s">
        <v>8872</v>
      </c>
      <c r="F1736" s="6" t="s">
        <v>8873</v>
      </c>
      <c r="G1736" s="6" t="s">
        <v>60</v>
      </c>
      <c r="H1736" s="6" t="s">
        <v>60</v>
      </c>
      <c r="I1736" s="60" t="s">
        <v>9121</v>
      </c>
      <c r="J1736" s="49" t="s">
        <v>9122</v>
      </c>
      <c r="K1736" s="6" t="s">
        <v>9123</v>
      </c>
      <c r="L1736" s="29">
        <f>IF($J$6="с учетом НДС",VLOOKUP(I1736,LEGEND!B:E,4,0)*(1-M1736),VLOOKUP(I1736,LEGEND!B:E,4,0)*(1-M1736)/1.2)</f>
        <v>323</v>
      </c>
      <c r="M1736" s="57">
        <f>IF(AND(B1736&lt;&gt;"1_Электроинструмент",B1736&lt;&gt;"2_Садовая техника"),$J$5,IF($J$4&lt;=20%,$J$4,IFERROR(VLOOKUP(S1736,LEGEND!$L$2:$M$5,2,FALSE),$J$4)))</f>
        <v>0</v>
      </c>
      <c r="N1736" s="48" t="s">
        <v>60</v>
      </c>
      <c r="O1736" s="6" t="s">
        <v>42</v>
      </c>
      <c r="P1736" s="49" t="s">
        <v>66</v>
      </c>
      <c r="Q1736" s="49" t="s">
        <v>473</v>
      </c>
      <c r="R1736" s="6" t="s">
        <v>60</v>
      </c>
      <c r="S1736" s="49" t="s">
        <v>60</v>
      </c>
      <c r="T1736" s="73" t="str">
        <f>IF(_xlfn.XLOOKUP(I1736,LEGEND!B:B,LEGEND!H:H)&lt;&gt;"-",HYPERLINK(_xlfn.XLOOKUP(I1736,LEGEND!B:B,LEGEND!H:H),"link"),_xlfn.XLOOKUP(I1736,LEGEND!B:B,LEGEND!H:H))</f>
        <v>link</v>
      </c>
      <c r="U1736" s="73" t="str">
        <f>HYPERLINK(_xlfn.XLOOKUP(I1736,LEGEND!B:B,LEGEND!I:I))</f>
        <v>https://milwaukee-media-images.s3.amazonaws.com/hi/4932479550--Hero_1.jpg</v>
      </c>
      <c r="V1736" s="51" t="s">
        <v>9124</v>
      </c>
      <c r="W1736" s="63" t="s">
        <v>71</v>
      </c>
      <c r="X1736" s="64">
        <v>10</v>
      </c>
      <c r="Y1736" s="64">
        <v>50</v>
      </c>
      <c r="Z1736" s="64">
        <v>120</v>
      </c>
      <c r="AA1736" s="84">
        <v>1.6E-2</v>
      </c>
      <c r="AB1736" s="85">
        <v>1</v>
      </c>
      <c r="AC1736" s="85">
        <v>1</v>
      </c>
    </row>
    <row r="1737" spans="1:29" ht="15">
      <c r="A1737" s="1"/>
      <c r="B1737" s="6" t="s">
        <v>8777</v>
      </c>
      <c r="C1737" s="6" t="s">
        <v>8778</v>
      </c>
      <c r="D1737" s="6" t="s">
        <v>8861</v>
      </c>
      <c r="E1737" s="49" t="s">
        <v>8872</v>
      </c>
      <c r="F1737" s="6" t="s">
        <v>8873</v>
      </c>
      <c r="G1737" s="6" t="s">
        <v>60</v>
      </c>
      <c r="H1737" s="6" t="s">
        <v>60</v>
      </c>
      <c r="I1737" s="60" t="s">
        <v>12137</v>
      </c>
      <c r="J1737" s="49" t="s">
        <v>12138</v>
      </c>
      <c r="K1737" s="6" t="s">
        <v>12139</v>
      </c>
      <c r="L1737" s="29">
        <f>IF($J$6="с учетом НДС",VLOOKUP(I1737,LEGEND!B:E,4,0)*(1-M1737),VLOOKUP(I1737,LEGEND!B:E,4,0)*(1-M1737)/1.2)</f>
        <v>323</v>
      </c>
      <c r="M1737" s="57">
        <f>IF(AND(B1737&lt;&gt;"1_Электроинструмент",B1737&lt;&gt;"2_Садовая техника"),$J$5,IF($J$4&lt;=20%,$J$4,IFERROR(VLOOKUP(S1737,LEGEND!$L$2:$M$5,2,FALSE),$J$4)))</f>
        <v>0</v>
      </c>
      <c r="N1737" s="48" t="s">
        <v>60</v>
      </c>
      <c r="O1737" s="6" t="s">
        <v>60</v>
      </c>
      <c r="P1737" s="49" t="s">
        <v>66</v>
      </c>
      <c r="Q1737" s="49" t="s">
        <v>473</v>
      </c>
      <c r="R1737" s="6" t="s">
        <v>60</v>
      </c>
      <c r="S1737" s="49" t="s">
        <v>60</v>
      </c>
      <c r="T1737" s="73" t="str">
        <f>IF(_xlfn.XLOOKUP(I1737,LEGEND!B:B,LEGEND!H:H)&lt;&gt;"-",HYPERLINK(_xlfn.XLOOKUP(I1737,LEGEND!B:B,LEGEND!H:H),"link"),_xlfn.XLOOKUP(I1737,LEGEND!B:B,LEGEND!H:H))</f>
        <v>link</v>
      </c>
      <c r="U1737" s="73" t="str">
        <f>HYPERLINK(_xlfn.XLOOKUP(I1737,LEGEND!B:B,LEGEND!I:I))</f>
        <v>https://milwaukee-media-images.s3.amazonaws.com/hi/48255443--Hero_1.jpg</v>
      </c>
      <c r="V1737" s="51" t="s">
        <v>12140</v>
      </c>
      <c r="W1737" s="63" t="s">
        <v>71</v>
      </c>
      <c r="X1737" s="64">
        <v>120</v>
      </c>
      <c r="Y1737" s="64">
        <v>50</v>
      </c>
      <c r="Z1737" s="64">
        <v>10</v>
      </c>
      <c r="AA1737" s="84">
        <v>1.6E-2</v>
      </c>
      <c r="AB1737" s="85">
        <v>1</v>
      </c>
      <c r="AC1737" s="85">
        <v>1</v>
      </c>
    </row>
    <row r="1738" spans="1:29" ht="25.5">
      <c r="A1738" s="1"/>
      <c r="B1738" s="6" t="s">
        <v>8777</v>
      </c>
      <c r="C1738" s="6" t="s">
        <v>8778</v>
      </c>
      <c r="D1738" s="6" t="s">
        <v>8861</v>
      </c>
      <c r="E1738" s="49" t="s">
        <v>8872</v>
      </c>
      <c r="F1738" s="6" t="s">
        <v>8873</v>
      </c>
      <c r="G1738" s="6" t="s">
        <v>60</v>
      </c>
      <c r="H1738" s="6" t="s">
        <v>60</v>
      </c>
      <c r="I1738" s="60" t="s">
        <v>12141</v>
      </c>
      <c r="J1738" s="49" t="s">
        <v>12142</v>
      </c>
      <c r="K1738" s="6" t="s">
        <v>12143</v>
      </c>
      <c r="L1738" s="29">
        <f>IF($J$6="с учетом НДС",VLOOKUP(I1738,LEGEND!B:E,4,0)*(1-M1738),VLOOKUP(I1738,LEGEND!B:E,4,0)*(1-M1738)/1.2)</f>
        <v>323</v>
      </c>
      <c r="M1738" s="57">
        <f>IF(AND(B1738&lt;&gt;"1_Электроинструмент",B1738&lt;&gt;"2_Садовая техника"),$J$5,IF($J$4&lt;=20%,$J$4,IFERROR(VLOOKUP(S1738,LEGEND!$L$2:$M$5,2,FALSE),$J$4)))</f>
        <v>0</v>
      </c>
      <c r="N1738" s="48" t="s">
        <v>60</v>
      </c>
      <c r="O1738" s="6" t="s">
        <v>60</v>
      </c>
      <c r="P1738" s="49" t="s">
        <v>66</v>
      </c>
      <c r="Q1738" s="49" t="s">
        <v>67</v>
      </c>
      <c r="R1738" s="6" t="s">
        <v>60</v>
      </c>
      <c r="S1738" s="49" t="s">
        <v>60</v>
      </c>
      <c r="T1738" s="73" t="str">
        <f>IF(_xlfn.XLOOKUP(I1738,LEGEND!B:B,LEGEND!H:H)&lt;&gt;"-",HYPERLINK(_xlfn.XLOOKUP(I1738,LEGEND!B:B,LEGEND!H:H),"link"),_xlfn.XLOOKUP(I1738,LEGEND!B:B,LEGEND!H:H))</f>
        <v>link</v>
      </c>
      <c r="U1738" s="73" t="str">
        <f>HYPERLINK(_xlfn.XLOOKUP(I1738,LEGEND!B:B,LEGEND!I:I))</f>
        <v>https://milwaukee-media-images.s3.amazonaws.com/hi/4932363664--Hero_1.jpg</v>
      </c>
      <c r="V1738" s="51" t="s">
        <v>12144</v>
      </c>
      <c r="W1738" s="63" t="s">
        <v>71</v>
      </c>
      <c r="X1738" s="64">
        <v>230</v>
      </c>
      <c r="Y1738" s="64">
        <v>40</v>
      </c>
      <c r="Z1738" s="64">
        <v>50</v>
      </c>
      <c r="AA1738" s="84">
        <v>0.11799999999999999</v>
      </c>
      <c r="AB1738" s="85">
        <v>1</v>
      </c>
      <c r="AC1738" s="85">
        <v>1</v>
      </c>
    </row>
    <row r="1739" spans="1:29" ht="25.5">
      <c r="A1739" s="1"/>
      <c r="B1739" s="6" t="s">
        <v>8777</v>
      </c>
      <c r="C1739" s="6" t="s">
        <v>8778</v>
      </c>
      <c r="D1739" s="6" t="s">
        <v>8861</v>
      </c>
      <c r="E1739" s="49" t="s">
        <v>8872</v>
      </c>
      <c r="F1739" s="6" t="s">
        <v>8873</v>
      </c>
      <c r="G1739" s="6" t="s">
        <v>60</v>
      </c>
      <c r="H1739" s="6" t="s">
        <v>60</v>
      </c>
      <c r="I1739" s="60" t="s">
        <v>12145</v>
      </c>
      <c r="J1739" s="49" t="s">
        <v>12146</v>
      </c>
      <c r="K1739" s="6" t="s">
        <v>12147</v>
      </c>
      <c r="L1739" s="29">
        <f>IF($J$6="с учетом НДС",VLOOKUP(I1739,LEGEND!B:E,4,0)*(1-M1739),VLOOKUP(I1739,LEGEND!B:E,4,0)*(1-M1739)/1.2)</f>
        <v>335</v>
      </c>
      <c r="M1739" s="57">
        <f>IF(AND(B1739&lt;&gt;"1_Электроинструмент",B1739&lt;&gt;"2_Садовая техника"),$J$5,IF($J$4&lt;=20%,$J$4,IFERROR(VLOOKUP(S1739,LEGEND!$L$2:$M$5,2,FALSE),$J$4)))</f>
        <v>0</v>
      </c>
      <c r="N1739" s="48" t="s">
        <v>60</v>
      </c>
      <c r="O1739" s="6" t="s">
        <v>60</v>
      </c>
      <c r="P1739" s="49" t="s">
        <v>66</v>
      </c>
      <c r="Q1739" s="49" t="s">
        <v>67</v>
      </c>
      <c r="R1739" s="6" t="s">
        <v>60</v>
      </c>
      <c r="S1739" s="49" t="s">
        <v>60</v>
      </c>
      <c r="T1739" s="73" t="str">
        <f>IF(_xlfn.XLOOKUP(I1739,LEGEND!B:B,LEGEND!H:H)&lt;&gt;"-",HYPERLINK(_xlfn.XLOOKUP(I1739,LEGEND!B:B,LEGEND!H:H),"link"),_xlfn.XLOOKUP(I1739,LEGEND!B:B,LEGEND!H:H))</f>
        <v>link</v>
      </c>
      <c r="U1739" s="73" t="str">
        <f>HYPERLINK(_xlfn.XLOOKUP(I1739,LEGEND!B:B,LEGEND!I:I))</f>
        <v>-</v>
      </c>
      <c r="V1739" s="51" t="s">
        <v>12148</v>
      </c>
      <c r="W1739" s="63" t="s">
        <v>71</v>
      </c>
      <c r="X1739" s="64">
        <v>15</v>
      </c>
      <c r="Y1739" s="64">
        <v>50</v>
      </c>
      <c r="Z1739" s="64">
        <v>235</v>
      </c>
      <c r="AA1739" s="84">
        <v>5.6000000000000001E-2</v>
      </c>
      <c r="AB1739" s="85">
        <v>1</v>
      </c>
      <c r="AC1739" s="85">
        <v>1</v>
      </c>
    </row>
    <row r="1740" spans="1:29" ht="25.5">
      <c r="A1740" s="1"/>
      <c r="B1740" s="6" t="s">
        <v>8777</v>
      </c>
      <c r="C1740" s="6" t="s">
        <v>8778</v>
      </c>
      <c r="D1740" s="6" t="s">
        <v>8861</v>
      </c>
      <c r="E1740" s="49" t="s">
        <v>8872</v>
      </c>
      <c r="F1740" s="6" t="s">
        <v>8873</v>
      </c>
      <c r="G1740" s="6" t="s">
        <v>60</v>
      </c>
      <c r="H1740" s="6" t="s">
        <v>60</v>
      </c>
      <c r="I1740" s="60" t="s">
        <v>12149</v>
      </c>
      <c r="J1740" s="49" t="s">
        <v>12150</v>
      </c>
      <c r="K1740" s="6" t="s">
        <v>12151</v>
      </c>
      <c r="L1740" s="29">
        <f>IF($J$6="с учетом НДС",VLOOKUP(I1740,LEGEND!B:E,4,0)*(1-M1740),VLOOKUP(I1740,LEGEND!B:E,4,0)*(1-M1740)/1.2)</f>
        <v>349</v>
      </c>
      <c r="M1740" s="57">
        <f>IF(AND(B1740&lt;&gt;"1_Электроинструмент",B1740&lt;&gt;"2_Садовая техника"),$J$5,IF($J$4&lt;=20%,$J$4,IFERROR(VLOOKUP(S1740,LEGEND!$L$2:$M$5,2,FALSE),$J$4)))</f>
        <v>0</v>
      </c>
      <c r="N1740" s="48" t="s">
        <v>60</v>
      </c>
      <c r="O1740" s="6" t="s">
        <v>60</v>
      </c>
      <c r="P1740" s="49" t="s">
        <v>66</v>
      </c>
      <c r="Q1740" s="49" t="s">
        <v>67</v>
      </c>
      <c r="R1740" s="6" t="s">
        <v>60</v>
      </c>
      <c r="S1740" s="49" t="s">
        <v>60</v>
      </c>
      <c r="T1740" s="73" t="str">
        <f>IF(_xlfn.XLOOKUP(I1740,LEGEND!B:B,LEGEND!H:H)&lt;&gt;"-",HYPERLINK(_xlfn.XLOOKUP(I1740,LEGEND!B:B,LEGEND!H:H),"link"),_xlfn.XLOOKUP(I1740,LEGEND!B:B,LEGEND!H:H))</f>
        <v>link</v>
      </c>
      <c r="U1740" s="73" t="str">
        <f>HYPERLINK(_xlfn.XLOOKUP(I1740,LEGEND!B:B,LEGEND!I:I))</f>
        <v>https://milwaukee-media-images.s3.amazonaws.com/hi/4932363142--Hero_1.jpg</v>
      </c>
      <c r="V1740" s="51" t="s">
        <v>12152</v>
      </c>
      <c r="W1740" s="63" t="s">
        <v>71</v>
      </c>
      <c r="X1740" s="64">
        <v>15</v>
      </c>
      <c r="Y1740" s="64">
        <v>50</v>
      </c>
      <c r="Z1740" s="64">
        <v>235</v>
      </c>
      <c r="AA1740" s="84">
        <v>5.5E-2</v>
      </c>
      <c r="AB1740" s="85">
        <v>1</v>
      </c>
      <c r="AC1740" s="85">
        <v>1</v>
      </c>
    </row>
    <row r="1741" spans="1:29" ht="25.5">
      <c r="A1741" s="1"/>
      <c r="B1741" s="6" t="s">
        <v>8777</v>
      </c>
      <c r="C1741" s="6" t="s">
        <v>8778</v>
      </c>
      <c r="D1741" s="6" t="s">
        <v>8861</v>
      </c>
      <c r="E1741" s="49" t="s">
        <v>8872</v>
      </c>
      <c r="F1741" s="6" t="s">
        <v>8873</v>
      </c>
      <c r="G1741" s="6" t="s">
        <v>60</v>
      </c>
      <c r="H1741" s="6" t="s">
        <v>60</v>
      </c>
      <c r="I1741" s="60" t="s">
        <v>12153</v>
      </c>
      <c r="J1741" s="49" t="s">
        <v>12154</v>
      </c>
      <c r="K1741" s="6" t="s">
        <v>12155</v>
      </c>
      <c r="L1741" s="29">
        <f>IF($J$6="с учетом НДС",VLOOKUP(I1741,LEGEND!B:E,4,0)*(1-M1741),VLOOKUP(I1741,LEGEND!B:E,4,0)*(1-M1741)/1.2)</f>
        <v>363</v>
      </c>
      <c r="M1741" s="57">
        <f>IF(AND(B1741&lt;&gt;"1_Электроинструмент",B1741&lt;&gt;"2_Садовая техника"),$J$5,IF($J$4&lt;=20%,$J$4,IFERROR(VLOOKUP(S1741,LEGEND!$L$2:$M$5,2,FALSE),$J$4)))</f>
        <v>0</v>
      </c>
      <c r="N1741" s="48" t="s">
        <v>60</v>
      </c>
      <c r="O1741" s="6" t="s">
        <v>60</v>
      </c>
      <c r="P1741" s="49" t="s">
        <v>66</v>
      </c>
      <c r="Q1741" s="49" t="s">
        <v>67</v>
      </c>
      <c r="R1741" s="6" t="s">
        <v>60</v>
      </c>
      <c r="S1741" s="49" t="s">
        <v>60</v>
      </c>
      <c r="T1741" s="73" t="str">
        <f>IF(_xlfn.XLOOKUP(I1741,LEGEND!B:B,LEGEND!H:H)&lt;&gt;"-",HYPERLINK(_xlfn.XLOOKUP(I1741,LEGEND!B:B,LEGEND!H:H),"link"),_xlfn.XLOOKUP(I1741,LEGEND!B:B,LEGEND!H:H))</f>
        <v>link</v>
      </c>
      <c r="U1741" s="73" t="str">
        <f>HYPERLINK(_xlfn.XLOOKUP(I1741,LEGEND!B:B,LEGEND!I:I))</f>
        <v>https://milwaukee-media-images.s3.amazonaws.com/hi/4932363143--Hero_1.jpg</v>
      </c>
      <c r="V1741" s="51" t="s">
        <v>12156</v>
      </c>
      <c r="W1741" s="63" t="s">
        <v>71</v>
      </c>
      <c r="X1741" s="64">
        <v>60</v>
      </c>
      <c r="Y1741" s="64">
        <v>50</v>
      </c>
      <c r="Z1741" s="64">
        <v>235</v>
      </c>
      <c r="AA1741" s="84">
        <v>5.5E-2</v>
      </c>
      <c r="AB1741" s="85">
        <v>1</v>
      </c>
      <c r="AC1741" s="85">
        <v>1</v>
      </c>
    </row>
    <row r="1742" spans="1:29" ht="25.5">
      <c r="A1742" s="1"/>
      <c r="B1742" s="6" t="s">
        <v>8777</v>
      </c>
      <c r="C1742" s="6" t="s">
        <v>8778</v>
      </c>
      <c r="D1742" s="6" t="s">
        <v>8861</v>
      </c>
      <c r="E1742" s="49" t="s">
        <v>8872</v>
      </c>
      <c r="F1742" s="6" t="s">
        <v>8873</v>
      </c>
      <c r="G1742" s="6" t="s">
        <v>60</v>
      </c>
      <c r="H1742" s="6" t="s">
        <v>60</v>
      </c>
      <c r="I1742" s="60" t="s">
        <v>12157</v>
      </c>
      <c r="J1742" s="49" t="s">
        <v>12158</v>
      </c>
      <c r="K1742" s="6" t="s">
        <v>12159</v>
      </c>
      <c r="L1742" s="29">
        <f>IF($J$6="с учетом НДС",VLOOKUP(I1742,LEGEND!B:E,4,0)*(1-M1742),VLOOKUP(I1742,LEGEND!B:E,4,0)*(1-M1742)/1.2)</f>
        <v>368</v>
      </c>
      <c r="M1742" s="57">
        <f>IF(AND(B1742&lt;&gt;"1_Электроинструмент",B1742&lt;&gt;"2_Садовая техника"),$J$5,IF($J$4&lt;=20%,$J$4,IFERROR(VLOOKUP(S1742,LEGEND!$L$2:$M$5,2,FALSE),$J$4)))</f>
        <v>0</v>
      </c>
      <c r="N1742" s="48" t="s">
        <v>60</v>
      </c>
      <c r="O1742" s="6" t="s">
        <v>60</v>
      </c>
      <c r="P1742" s="49" t="s">
        <v>66</v>
      </c>
      <c r="Q1742" s="49" t="s">
        <v>67</v>
      </c>
      <c r="R1742" s="6" t="s">
        <v>60</v>
      </c>
      <c r="S1742" s="49" t="s">
        <v>60</v>
      </c>
      <c r="T1742" s="73" t="str">
        <f>IF(_xlfn.XLOOKUP(I1742,LEGEND!B:B,LEGEND!H:H)&lt;&gt;"-",HYPERLINK(_xlfn.XLOOKUP(I1742,LEGEND!B:B,LEGEND!H:H),"link"),_xlfn.XLOOKUP(I1742,LEGEND!B:B,LEGEND!H:H))</f>
        <v>link</v>
      </c>
      <c r="U1742" s="73" t="str">
        <f>HYPERLINK(_xlfn.XLOOKUP(I1742,LEGEND!B:B,LEGEND!I:I))</f>
        <v>https://milwaukee-media-images.s3.amazonaws.com/hi/4932363703--Hero_1.jpg</v>
      </c>
      <c r="V1742" s="51" t="s">
        <v>12160</v>
      </c>
      <c r="W1742" s="63" t="s">
        <v>71</v>
      </c>
      <c r="X1742" s="64">
        <v>130</v>
      </c>
      <c r="Y1742" s="64">
        <v>19</v>
      </c>
      <c r="Z1742" s="64">
        <v>19</v>
      </c>
      <c r="AA1742" s="84">
        <v>5.5E-2</v>
      </c>
      <c r="AB1742" s="85">
        <v>1</v>
      </c>
      <c r="AC1742" s="85">
        <v>1</v>
      </c>
    </row>
    <row r="1743" spans="1:29" ht="25.5">
      <c r="A1743" s="1"/>
      <c r="B1743" s="6" t="s">
        <v>8777</v>
      </c>
      <c r="C1743" s="6" t="s">
        <v>8778</v>
      </c>
      <c r="D1743" s="6" t="s">
        <v>8861</v>
      </c>
      <c r="E1743" s="49" t="s">
        <v>8872</v>
      </c>
      <c r="F1743" s="6" t="s">
        <v>8873</v>
      </c>
      <c r="G1743" s="6" t="s">
        <v>60</v>
      </c>
      <c r="H1743" s="6" t="s">
        <v>60</v>
      </c>
      <c r="I1743" s="60" t="s">
        <v>12161</v>
      </c>
      <c r="J1743" s="49" t="s">
        <v>12162</v>
      </c>
      <c r="K1743" s="6" t="s">
        <v>12163</v>
      </c>
      <c r="L1743" s="29">
        <f>IF($J$6="с учетом НДС",VLOOKUP(I1743,LEGEND!B:E,4,0)*(1-M1743),VLOOKUP(I1743,LEGEND!B:E,4,0)*(1-M1743)/1.2)</f>
        <v>376</v>
      </c>
      <c r="M1743" s="57">
        <f>IF(AND(B1743&lt;&gt;"1_Электроинструмент",B1743&lt;&gt;"2_Садовая техника"),$J$5,IF($J$4&lt;=20%,$J$4,IFERROR(VLOOKUP(S1743,LEGEND!$L$2:$M$5,2,FALSE),$J$4)))</f>
        <v>0</v>
      </c>
      <c r="N1743" s="48" t="s">
        <v>60</v>
      </c>
      <c r="O1743" s="6" t="s">
        <v>60</v>
      </c>
      <c r="P1743" s="49" t="s">
        <v>66</v>
      </c>
      <c r="Q1743" s="49" t="s">
        <v>67</v>
      </c>
      <c r="R1743" s="6" t="s">
        <v>60</v>
      </c>
      <c r="S1743" s="49" t="s">
        <v>60</v>
      </c>
      <c r="T1743" s="73" t="str">
        <f>IF(_xlfn.XLOOKUP(I1743,LEGEND!B:B,LEGEND!H:H)&lt;&gt;"-",HYPERLINK(_xlfn.XLOOKUP(I1743,LEGEND!B:B,LEGEND!H:H),"link"),_xlfn.XLOOKUP(I1743,LEGEND!B:B,LEGEND!H:H))</f>
        <v>link</v>
      </c>
      <c r="U1743" s="73" t="str">
        <f>HYPERLINK(_xlfn.XLOOKUP(I1743,LEGEND!B:B,LEGEND!I:I))</f>
        <v>https://milwaukee-media-images.s3.amazonaws.com/hi/4932363144--Hero_1.jpg</v>
      </c>
      <c r="V1743" s="51" t="s">
        <v>12164</v>
      </c>
      <c r="W1743" s="63" t="s">
        <v>71</v>
      </c>
      <c r="X1743" s="64">
        <v>50</v>
      </c>
      <c r="Y1743" s="64">
        <v>50</v>
      </c>
      <c r="Z1743" s="64">
        <v>235</v>
      </c>
      <c r="AA1743" s="84">
        <v>5.8999999999999997E-2</v>
      </c>
      <c r="AB1743" s="85">
        <v>1</v>
      </c>
      <c r="AC1743" s="85">
        <v>1</v>
      </c>
    </row>
    <row r="1744" spans="1:29" ht="25.5">
      <c r="A1744" s="1"/>
      <c r="B1744" s="6" t="s">
        <v>8777</v>
      </c>
      <c r="C1744" s="6" t="s">
        <v>8778</v>
      </c>
      <c r="D1744" s="6" t="s">
        <v>8861</v>
      </c>
      <c r="E1744" s="49" t="s">
        <v>8872</v>
      </c>
      <c r="F1744" s="6" t="s">
        <v>8873</v>
      </c>
      <c r="G1744" s="6" t="s">
        <v>60</v>
      </c>
      <c r="H1744" s="6" t="s">
        <v>60</v>
      </c>
      <c r="I1744" s="60" t="s">
        <v>12165</v>
      </c>
      <c r="J1744" s="49" t="s">
        <v>12166</v>
      </c>
      <c r="K1744" s="6" t="s">
        <v>12167</v>
      </c>
      <c r="L1744" s="29">
        <f>IF($J$6="с учетом НДС",VLOOKUP(I1744,LEGEND!B:E,4,0)*(1-M1744),VLOOKUP(I1744,LEGEND!B:E,4,0)*(1-M1744)/1.2)</f>
        <v>384</v>
      </c>
      <c r="M1744" s="57">
        <f>IF(AND(B1744&lt;&gt;"1_Электроинструмент",B1744&lt;&gt;"2_Садовая техника"),$J$5,IF($J$4&lt;=20%,$J$4,IFERROR(VLOOKUP(S1744,LEGEND!$L$2:$M$5,2,FALSE),$J$4)))</f>
        <v>0</v>
      </c>
      <c r="N1744" s="48" t="s">
        <v>60</v>
      </c>
      <c r="O1744" s="6" t="s">
        <v>60</v>
      </c>
      <c r="P1744" s="49" t="s">
        <v>66</v>
      </c>
      <c r="Q1744" s="49" t="s">
        <v>67</v>
      </c>
      <c r="R1744" s="6" t="s">
        <v>60</v>
      </c>
      <c r="S1744" s="49" t="s">
        <v>60</v>
      </c>
      <c r="T1744" s="73" t="str">
        <f>IF(_xlfn.XLOOKUP(I1744,LEGEND!B:B,LEGEND!H:H)&lt;&gt;"-",HYPERLINK(_xlfn.XLOOKUP(I1744,LEGEND!B:B,LEGEND!H:H),"link"),_xlfn.XLOOKUP(I1744,LEGEND!B:B,LEGEND!H:H))</f>
        <v>link</v>
      </c>
      <c r="U1744" s="73" t="str">
        <f>HYPERLINK(_xlfn.XLOOKUP(I1744,LEGEND!B:B,LEGEND!I:I))</f>
        <v>https://milwaukee-media-images.s3.amazonaws.com/hi/4932363704--Hero_1.jpg</v>
      </c>
      <c r="V1744" s="51" t="s">
        <v>12168</v>
      </c>
      <c r="W1744" s="63" t="s">
        <v>71</v>
      </c>
      <c r="X1744" s="64">
        <v>130</v>
      </c>
      <c r="Y1744" s="64">
        <v>19</v>
      </c>
      <c r="Z1744" s="64">
        <v>19</v>
      </c>
      <c r="AA1744" s="84">
        <v>5.5E-2</v>
      </c>
      <c r="AB1744" s="85">
        <v>1</v>
      </c>
      <c r="AC1744" s="85">
        <v>1</v>
      </c>
    </row>
    <row r="1745" spans="1:29" ht="25.5">
      <c r="A1745" s="1"/>
      <c r="B1745" s="6" t="s">
        <v>8777</v>
      </c>
      <c r="C1745" s="6" t="s">
        <v>8778</v>
      </c>
      <c r="D1745" s="6" t="s">
        <v>8861</v>
      </c>
      <c r="E1745" s="49" t="s">
        <v>8872</v>
      </c>
      <c r="F1745" s="6" t="s">
        <v>8873</v>
      </c>
      <c r="G1745" s="6" t="s">
        <v>60</v>
      </c>
      <c r="H1745" s="6" t="s">
        <v>60</v>
      </c>
      <c r="I1745" s="60" t="s">
        <v>12169</v>
      </c>
      <c r="J1745" s="49" t="s">
        <v>12170</v>
      </c>
      <c r="K1745" s="6" t="s">
        <v>12171</v>
      </c>
      <c r="L1745" s="29">
        <f>IF($J$6="с учетом НДС",VLOOKUP(I1745,LEGEND!B:E,4,0)*(1-M1745),VLOOKUP(I1745,LEGEND!B:E,4,0)*(1-M1745)/1.2)</f>
        <v>390</v>
      </c>
      <c r="M1745" s="57">
        <f>IF(AND(B1745&lt;&gt;"1_Электроинструмент",B1745&lt;&gt;"2_Садовая техника"),$J$5,IF($J$4&lt;=20%,$J$4,IFERROR(VLOOKUP(S1745,LEGEND!$L$2:$M$5,2,FALSE),$J$4)))</f>
        <v>0</v>
      </c>
      <c r="N1745" s="48" t="s">
        <v>60</v>
      </c>
      <c r="O1745" s="6" t="s">
        <v>60</v>
      </c>
      <c r="P1745" s="49" t="s">
        <v>66</v>
      </c>
      <c r="Q1745" s="49" t="s">
        <v>67</v>
      </c>
      <c r="R1745" s="6" t="s">
        <v>60</v>
      </c>
      <c r="S1745" s="49" t="s">
        <v>60</v>
      </c>
      <c r="T1745" s="73" t="str">
        <f>IF(_xlfn.XLOOKUP(I1745,LEGEND!B:B,LEGEND!H:H)&lt;&gt;"-",HYPERLINK(_xlfn.XLOOKUP(I1745,LEGEND!B:B,LEGEND!H:H),"link"),_xlfn.XLOOKUP(I1745,LEGEND!B:B,LEGEND!H:H))</f>
        <v>link</v>
      </c>
      <c r="U1745" s="73" t="str">
        <f>HYPERLINK(_xlfn.XLOOKUP(I1745,LEGEND!B:B,LEGEND!I:I))</f>
        <v>https://milwaukee-media-images.s3.amazonaws.com/hi/4932363145--Hero_1.jpg</v>
      </c>
      <c r="V1745" s="51" t="s">
        <v>12172</v>
      </c>
      <c r="W1745" s="63" t="s">
        <v>71</v>
      </c>
      <c r="X1745" s="64">
        <v>50</v>
      </c>
      <c r="Y1745" s="64">
        <v>50</v>
      </c>
      <c r="Z1745" s="64">
        <v>235</v>
      </c>
      <c r="AA1745" s="84">
        <v>6.5000000000000002E-2</v>
      </c>
      <c r="AB1745" s="85">
        <v>1</v>
      </c>
      <c r="AC1745" s="85">
        <v>1</v>
      </c>
    </row>
    <row r="1746" spans="1:29" ht="25.5">
      <c r="A1746" s="1"/>
      <c r="B1746" s="6" t="s">
        <v>8777</v>
      </c>
      <c r="C1746" s="6" t="s">
        <v>8778</v>
      </c>
      <c r="D1746" s="6" t="s">
        <v>8861</v>
      </c>
      <c r="E1746" s="49" t="s">
        <v>8872</v>
      </c>
      <c r="F1746" s="6" t="s">
        <v>8873</v>
      </c>
      <c r="G1746" s="6" t="s">
        <v>60</v>
      </c>
      <c r="H1746" s="6" t="s">
        <v>60</v>
      </c>
      <c r="I1746" s="60" t="s">
        <v>12173</v>
      </c>
      <c r="J1746" s="49" t="s">
        <v>12174</v>
      </c>
      <c r="K1746" s="6" t="s">
        <v>12175</v>
      </c>
      <c r="L1746" s="29">
        <f>IF($J$6="с учетом НДС",VLOOKUP(I1746,LEGEND!B:E,4,0)*(1-M1746),VLOOKUP(I1746,LEGEND!B:E,4,0)*(1-M1746)/1.2)</f>
        <v>399</v>
      </c>
      <c r="M1746" s="57">
        <f>IF(AND(B1746&lt;&gt;"1_Электроинструмент",B1746&lt;&gt;"2_Садовая техника"),$J$5,IF($J$4&lt;=20%,$J$4,IFERROR(VLOOKUP(S1746,LEGEND!$L$2:$M$5,2,FALSE),$J$4)))</f>
        <v>0</v>
      </c>
      <c r="N1746" s="48" t="s">
        <v>60</v>
      </c>
      <c r="O1746" s="6" t="s">
        <v>60</v>
      </c>
      <c r="P1746" s="49" t="s">
        <v>66</v>
      </c>
      <c r="Q1746" s="49" t="s">
        <v>67</v>
      </c>
      <c r="R1746" s="6" t="s">
        <v>60</v>
      </c>
      <c r="S1746" s="49" t="s">
        <v>60</v>
      </c>
      <c r="T1746" s="73" t="str">
        <f>IF(_xlfn.XLOOKUP(I1746,LEGEND!B:B,LEGEND!H:H)&lt;&gt;"-",HYPERLINK(_xlfn.XLOOKUP(I1746,LEGEND!B:B,LEGEND!H:H),"link"),_xlfn.XLOOKUP(I1746,LEGEND!B:B,LEGEND!H:H))</f>
        <v>link</v>
      </c>
      <c r="U1746" s="73" t="str">
        <f>HYPERLINK(_xlfn.XLOOKUP(I1746,LEGEND!B:B,LEGEND!I:I))</f>
        <v>https://milwaukee-media-images.s3.amazonaws.com/hi/4932363705--Hero_1.jpg</v>
      </c>
      <c r="V1746" s="51" t="s">
        <v>12176</v>
      </c>
      <c r="W1746" s="63" t="s">
        <v>71</v>
      </c>
      <c r="X1746" s="64">
        <v>130</v>
      </c>
      <c r="Y1746" s="64">
        <v>19</v>
      </c>
      <c r="Z1746" s="64">
        <v>19</v>
      </c>
      <c r="AA1746" s="84">
        <v>0.04</v>
      </c>
      <c r="AB1746" s="85">
        <v>1</v>
      </c>
      <c r="AC1746" s="85">
        <v>1</v>
      </c>
    </row>
    <row r="1747" spans="1:29" ht="25.5">
      <c r="A1747" s="1"/>
      <c r="B1747" s="6" t="s">
        <v>8777</v>
      </c>
      <c r="C1747" s="6" t="s">
        <v>8778</v>
      </c>
      <c r="D1747" s="6" t="s">
        <v>8861</v>
      </c>
      <c r="E1747" s="49" t="s">
        <v>8872</v>
      </c>
      <c r="F1747" s="6" t="s">
        <v>8873</v>
      </c>
      <c r="G1747" s="6" t="s">
        <v>60</v>
      </c>
      <c r="H1747" s="6" t="s">
        <v>60</v>
      </c>
      <c r="I1747" s="60" t="s">
        <v>12177</v>
      </c>
      <c r="J1747" s="49" t="s">
        <v>12178</v>
      </c>
      <c r="K1747" s="6" t="s">
        <v>12179</v>
      </c>
      <c r="L1747" s="29">
        <f>IF($J$6="с учетом НДС",VLOOKUP(I1747,LEGEND!B:E,4,0)*(1-M1747),VLOOKUP(I1747,LEGEND!B:E,4,0)*(1-M1747)/1.2)</f>
        <v>404</v>
      </c>
      <c r="M1747" s="57">
        <f>IF(AND(B1747&lt;&gt;"1_Электроинструмент",B1747&lt;&gt;"2_Садовая техника"),$J$5,IF($J$4&lt;=20%,$J$4,IFERROR(VLOOKUP(S1747,LEGEND!$L$2:$M$5,2,FALSE),$J$4)))</f>
        <v>0</v>
      </c>
      <c r="N1747" s="48" t="s">
        <v>60</v>
      </c>
      <c r="O1747" s="6" t="s">
        <v>60</v>
      </c>
      <c r="P1747" s="49" t="s">
        <v>66</v>
      </c>
      <c r="Q1747" s="49" t="s">
        <v>67</v>
      </c>
      <c r="R1747" s="6" t="s">
        <v>60</v>
      </c>
      <c r="S1747" s="49" t="s">
        <v>60</v>
      </c>
      <c r="T1747" s="73" t="str">
        <f>IF(_xlfn.XLOOKUP(I1747,LEGEND!B:B,LEGEND!H:H)&lt;&gt;"-",HYPERLINK(_xlfn.XLOOKUP(I1747,LEGEND!B:B,LEGEND!H:H),"link"),_xlfn.XLOOKUP(I1747,LEGEND!B:B,LEGEND!H:H))</f>
        <v>link</v>
      </c>
      <c r="U1747" s="73" t="str">
        <f>HYPERLINK(_xlfn.XLOOKUP(I1747,LEGEND!B:B,LEGEND!I:I))</f>
        <v>https://milwaukee-media-images.s3.amazonaws.com/hi/4932363146--Hero_1.jpg</v>
      </c>
      <c r="V1747" s="51" t="s">
        <v>12180</v>
      </c>
      <c r="W1747" s="63" t="s">
        <v>71</v>
      </c>
      <c r="X1747" s="64">
        <v>50</v>
      </c>
      <c r="Y1747" s="64">
        <v>50</v>
      </c>
      <c r="Z1747" s="64">
        <v>235</v>
      </c>
      <c r="AA1747" s="84">
        <v>6.2E-2</v>
      </c>
      <c r="AB1747" s="85">
        <v>1</v>
      </c>
      <c r="AC1747" s="85">
        <v>1</v>
      </c>
    </row>
    <row r="1748" spans="1:29" ht="25.5">
      <c r="A1748" s="1"/>
      <c r="B1748" s="6" t="s">
        <v>8777</v>
      </c>
      <c r="C1748" s="6" t="s">
        <v>8778</v>
      </c>
      <c r="D1748" s="6" t="s">
        <v>8861</v>
      </c>
      <c r="E1748" s="49" t="s">
        <v>8872</v>
      </c>
      <c r="F1748" s="6" t="s">
        <v>8873</v>
      </c>
      <c r="G1748" s="6" t="s">
        <v>60</v>
      </c>
      <c r="H1748" s="6" t="s">
        <v>60</v>
      </c>
      <c r="I1748" s="60" t="s">
        <v>12181</v>
      </c>
      <c r="J1748" s="49" t="s">
        <v>12182</v>
      </c>
      <c r="K1748" s="6" t="s">
        <v>12183</v>
      </c>
      <c r="L1748" s="29">
        <f>IF($J$6="с учетом НДС",VLOOKUP(I1748,LEGEND!B:E,4,0)*(1-M1748),VLOOKUP(I1748,LEGEND!B:E,4,0)*(1-M1748)/1.2)</f>
        <v>419</v>
      </c>
      <c r="M1748" s="57">
        <f>IF(AND(B1748&lt;&gt;"1_Электроинструмент",B1748&lt;&gt;"2_Садовая техника"),$J$5,IF($J$4&lt;=20%,$J$4,IFERROR(VLOOKUP(S1748,LEGEND!$L$2:$M$5,2,FALSE),$J$4)))</f>
        <v>0</v>
      </c>
      <c r="N1748" s="48" t="s">
        <v>60</v>
      </c>
      <c r="O1748" s="6" t="s">
        <v>60</v>
      </c>
      <c r="P1748" s="49" t="s">
        <v>66</v>
      </c>
      <c r="Q1748" s="49" t="s">
        <v>67</v>
      </c>
      <c r="R1748" s="6" t="s">
        <v>60</v>
      </c>
      <c r="S1748" s="49" t="s">
        <v>60</v>
      </c>
      <c r="T1748" s="73" t="str">
        <f>IF(_xlfn.XLOOKUP(I1748,LEGEND!B:B,LEGEND!H:H)&lt;&gt;"-",HYPERLINK(_xlfn.XLOOKUP(I1748,LEGEND!B:B,LEGEND!H:H),"link"),_xlfn.XLOOKUP(I1748,LEGEND!B:B,LEGEND!H:H))</f>
        <v>link</v>
      </c>
      <c r="U1748" s="73" t="str">
        <f>HYPERLINK(_xlfn.XLOOKUP(I1748,LEGEND!B:B,LEGEND!I:I))</f>
        <v>https://milwaukee-media-images.s3.amazonaws.com/hi/4932363147--Hero_1.jpg</v>
      </c>
      <c r="V1748" s="51" t="s">
        <v>12184</v>
      </c>
      <c r="W1748" s="63" t="s">
        <v>71</v>
      </c>
      <c r="X1748" s="64">
        <v>50</v>
      </c>
      <c r="Y1748" s="64">
        <v>50</v>
      </c>
      <c r="Z1748" s="64">
        <v>235</v>
      </c>
      <c r="AA1748" s="84">
        <v>7.0999999999999994E-2</v>
      </c>
      <c r="AB1748" s="85">
        <v>1</v>
      </c>
      <c r="AC1748" s="85">
        <v>1</v>
      </c>
    </row>
    <row r="1749" spans="1:29" ht="25.5">
      <c r="A1749" s="1"/>
      <c r="B1749" s="6" t="s">
        <v>8777</v>
      </c>
      <c r="C1749" s="6" t="s">
        <v>8778</v>
      </c>
      <c r="D1749" s="6" t="s">
        <v>8861</v>
      </c>
      <c r="E1749" s="49" t="s">
        <v>8872</v>
      </c>
      <c r="F1749" s="6" t="s">
        <v>8873</v>
      </c>
      <c r="G1749" s="6" t="s">
        <v>60</v>
      </c>
      <c r="H1749" s="6" t="s">
        <v>60</v>
      </c>
      <c r="I1749" s="60" t="s">
        <v>12185</v>
      </c>
      <c r="J1749" s="49" t="s">
        <v>12186</v>
      </c>
      <c r="K1749" s="6" t="s">
        <v>12187</v>
      </c>
      <c r="L1749" s="29">
        <f>IF($J$6="с учетом НДС",VLOOKUP(I1749,LEGEND!B:E,4,0)*(1-M1749),VLOOKUP(I1749,LEGEND!B:E,4,0)*(1-M1749)/1.2)</f>
        <v>429</v>
      </c>
      <c r="M1749" s="57">
        <f>IF(AND(B1749&lt;&gt;"1_Электроинструмент",B1749&lt;&gt;"2_Садовая техника"),$J$5,IF($J$4&lt;=20%,$J$4,IFERROR(VLOOKUP(S1749,LEGEND!$L$2:$M$5,2,FALSE),$J$4)))</f>
        <v>0</v>
      </c>
      <c r="N1749" s="48" t="s">
        <v>60</v>
      </c>
      <c r="O1749" s="6" t="s">
        <v>60</v>
      </c>
      <c r="P1749" s="49" t="s">
        <v>66</v>
      </c>
      <c r="Q1749" s="49" t="s">
        <v>67</v>
      </c>
      <c r="R1749" s="6" t="s">
        <v>60</v>
      </c>
      <c r="S1749" s="49" t="s">
        <v>60</v>
      </c>
      <c r="T1749" s="73" t="str">
        <f>IF(_xlfn.XLOOKUP(I1749,LEGEND!B:B,LEGEND!H:H)&lt;&gt;"-",HYPERLINK(_xlfn.XLOOKUP(I1749,LEGEND!B:B,LEGEND!H:H),"link"),_xlfn.XLOOKUP(I1749,LEGEND!B:B,LEGEND!H:H))</f>
        <v>link</v>
      </c>
      <c r="U1749" s="73" t="str">
        <f>HYPERLINK(_xlfn.XLOOKUP(I1749,LEGEND!B:B,LEGEND!I:I))</f>
        <v>https://milwaukee-media-images.s3.amazonaws.com/hi/4932363883--Hero_1.jpg</v>
      </c>
      <c r="V1749" s="51" t="s">
        <v>12188</v>
      </c>
      <c r="W1749" s="63" t="s">
        <v>71</v>
      </c>
      <c r="X1749" s="64">
        <v>130</v>
      </c>
      <c r="Y1749" s="64">
        <v>19</v>
      </c>
      <c r="Z1749" s="64">
        <v>19</v>
      </c>
      <c r="AA1749" s="84">
        <v>5.5E-2</v>
      </c>
      <c r="AB1749" s="85">
        <v>1</v>
      </c>
      <c r="AC1749" s="85">
        <v>1</v>
      </c>
    </row>
    <row r="1750" spans="1:29" ht="25.5">
      <c r="A1750" s="1"/>
      <c r="B1750" s="6" t="s">
        <v>8777</v>
      </c>
      <c r="C1750" s="6" t="s">
        <v>8778</v>
      </c>
      <c r="D1750" s="6" t="s">
        <v>8861</v>
      </c>
      <c r="E1750" s="49" t="s">
        <v>8872</v>
      </c>
      <c r="F1750" s="6" t="s">
        <v>8873</v>
      </c>
      <c r="G1750" s="6" t="s">
        <v>60</v>
      </c>
      <c r="H1750" s="6" t="s">
        <v>60</v>
      </c>
      <c r="I1750" s="60" t="s">
        <v>12193</v>
      </c>
      <c r="J1750" s="49" t="s">
        <v>12194</v>
      </c>
      <c r="K1750" s="6" t="s">
        <v>12195</v>
      </c>
      <c r="L1750" s="29">
        <f>IF($J$6="с учетом НДС",VLOOKUP(I1750,LEGEND!B:E,4,0)*(1-M1750),VLOOKUP(I1750,LEGEND!B:E,4,0)*(1-M1750)/1.2)</f>
        <v>445</v>
      </c>
      <c r="M1750" s="57">
        <f>IF(AND(B1750&lt;&gt;"1_Электроинструмент",B1750&lt;&gt;"2_Садовая техника"),$J$5,IF($J$4&lt;=20%,$J$4,IFERROR(VLOOKUP(S1750,LEGEND!$L$2:$M$5,2,FALSE),$J$4)))</f>
        <v>0</v>
      </c>
      <c r="N1750" s="48" t="s">
        <v>60</v>
      </c>
      <c r="O1750" s="6" t="s">
        <v>60</v>
      </c>
      <c r="P1750" s="49" t="s">
        <v>66</v>
      </c>
      <c r="Q1750" s="49" t="s">
        <v>67</v>
      </c>
      <c r="R1750" s="6" t="s">
        <v>60</v>
      </c>
      <c r="S1750" s="49" t="s">
        <v>60</v>
      </c>
      <c r="T1750" s="73" t="str">
        <f>IF(_xlfn.XLOOKUP(I1750,LEGEND!B:B,LEGEND!H:H)&lt;&gt;"-",HYPERLINK(_xlfn.XLOOKUP(I1750,LEGEND!B:B,LEGEND!H:H),"link"),_xlfn.XLOOKUP(I1750,LEGEND!B:B,LEGEND!H:H))</f>
        <v>link</v>
      </c>
      <c r="U1750" s="73" t="str">
        <f>HYPERLINK(_xlfn.XLOOKUP(I1750,LEGEND!B:B,LEGEND!I:I))</f>
        <v>https://milwaukee-media-images.s3.amazonaws.com/hi/4932363706--Hero_1.jpg</v>
      </c>
      <c r="V1750" s="51" t="s">
        <v>12196</v>
      </c>
      <c r="W1750" s="63" t="s">
        <v>71</v>
      </c>
      <c r="X1750" s="64">
        <v>130</v>
      </c>
      <c r="Y1750" s="64">
        <v>19</v>
      </c>
      <c r="Z1750" s="64">
        <v>19</v>
      </c>
      <c r="AA1750" s="84">
        <v>5.6000000000000001E-2</v>
      </c>
      <c r="AB1750" s="85">
        <v>1</v>
      </c>
      <c r="AC1750" s="85">
        <v>1</v>
      </c>
    </row>
    <row r="1751" spans="1:29" ht="25.5">
      <c r="A1751" s="1"/>
      <c r="B1751" s="6" t="s">
        <v>8777</v>
      </c>
      <c r="C1751" s="6" t="s">
        <v>8778</v>
      </c>
      <c r="D1751" s="6" t="s">
        <v>8861</v>
      </c>
      <c r="E1751" s="49" t="s">
        <v>8872</v>
      </c>
      <c r="F1751" s="6" t="s">
        <v>8873</v>
      </c>
      <c r="G1751" s="6" t="s">
        <v>60</v>
      </c>
      <c r="H1751" s="6" t="s">
        <v>60</v>
      </c>
      <c r="I1751" s="60" t="s">
        <v>12197</v>
      </c>
      <c r="J1751" s="49" t="s">
        <v>12198</v>
      </c>
      <c r="K1751" s="6" t="s">
        <v>12199</v>
      </c>
      <c r="L1751" s="29">
        <f>IF($J$6="с учетом НДС",VLOOKUP(I1751,LEGEND!B:E,4,0)*(1-M1751),VLOOKUP(I1751,LEGEND!B:E,4,0)*(1-M1751)/1.2)</f>
        <v>475</v>
      </c>
      <c r="M1751" s="57">
        <f>IF(AND(B1751&lt;&gt;"1_Электроинструмент",B1751&lt;&gt;"2_Садовая техника"),$J$5,IF($J$4&lt;=20%,$J$4,IFERROR(VLOOKUP(S1751,LEGEND!$L$2:$M$5,2,FALSE),$J$4)))</f>
        <v>0</v>
      </c>
      <c r="N1751" s="48" t="s">
        <v>60</v>
      </c>
      <c r="O1751" s="6" t="s">
        <v>60</v>
      </c>
      <c r="P1751" s="49" t="s">
        <v>66</v>
      </c>
      <c r="Q1751" s="49" t="s">
        <v>67</v>
      </c>
      <c r="R1751" s="6" t="s">
        <v>60</v>
      </c>
      <c r="S1751" s="49" t="s">
        <v>60</v>
      </c>
      <c r="T1751" s="73" t="str">
        <f>IF(_xlfn.XLOOKUP(I1751,LEGEND!B:B,LEGEND!H:H)&lt;&gt;"-",HYPERLINK(_xlfn.XLOOKUP(I1751,LEGEND!B:B,LEGEND!H:H),"link"),_xlfn.XLOOKUP(I1751,LEGEND!B:B,LEGEND!H:H))</f>
        <v>link</v>
      </c>
      <c r="U1751" s="73" t="str">
        <f>HYPERLINK(_xlfn.XLOOKUP(I1751,LEGEND!B:B,LEGEND!I:I))</f>
        <v>https://milwaukee-media-images.s3.amazonaws.com/hi/4932363681--Hero_1.jpg</v>
      </c>
      <c r="V1751" s="51" t="s">
        <v>12200</v>
      </c>
      <c r="W1751" s="63" t="s">
        <v>71</v>
      </c>
      <c r="X1751" s="64">
        <v>22</v>
      </c>
      <c r="Y1751" s="64">
        <v>40</v>
      </c>
      <c r="Z1751" s="64">
        <v>295</v>
      </c>
      <c r="AA1751" s="84">
        <v>6.5000000000000002E-2</v>
      </c>
      <c r="AB1751" s="85">
        <v>1</v>
      </c>
      <c r="AC1751" s="85">
        <v>1</v>
      </c>
    </row>
    <row r="1752" spans="1:29" ht="25.5">
      <c r="A1752" s="1"/>
      <c r="B1752" s="6" t="s">
        <v>8777</v>
      </c>
      <c r="C1752" s="6" t="s">
        <v>8778</v>
      </c>
      <c r="D1752" s="6" t="s">
        <v>8861</v>
      </c>
      <c r="E1752" s="49" t="s">
        <v>8872</v>
      </c>
      <c r="F1752" s="6" t="s">
        <v>8873</v>
      </c>
      <c r="G1752" s="6" t="s">
        <v>60</v>
      </c>
      <c r="H1752" s="6" t="s">
        <v>60</v>
      </c>
      <c r="I1752" s="60" t="s">
        <v>12201</v>
      </c>
      <c r="J1752" s="49" t="s">
        <v>12202</v>
      </c>
      <c r="K1752" s="6" t="s">
        <v>12203</v>
      </c>
      <c r="L1752" s="29">
        <f>IF($J$6="с учетом НДС",VLOOKUP(I1752,LEGEND!B:E,4,0)*(1-M1752),VLOOKUP(I1752,LEGEND!B:E,4,0)*(1-M1752)/1.2)</f>
        <v>475</v>
      </c>
      <c r="M1752" s="57">
        <f>IF(AND(B1752&lt;&gt;"1_Электроинструмент",B1752&lt;&gt;"2_Садовая техника"),$J$5,IF($J$4&lt;=20%,$J$4,IFERROR(VLOOKUP(S1752,LEGEND!$L$2:$M$5,2,FALSE),$J$4)))</f>
        <v>0</v>
      </c>
      <c r="N1752" s="48" t="s">
        <v>60</v>
      </c>
      <c r="O1752" s="6" t="s">
        <v>60</v>
      </c>
      <c r="P1752" s="49" t="s">
        <v>66</v>
      </c>
      <c r="Q1752" s="49" t="s">
        <v>67</v>
      </c>
      <c r="R1752" s="6" t="s">
        <v>60</v>
      </c>
      <c r="S1752" s="49" t="s">
        <v>60</v>
      </c>
      <c r="T1752" s="73" t="str">
        <f>IF(_xlfn.XLOOKUP(I1752,LEGEND!B:B,LEGEND!H:H)&lt;&gt;"-",HYPERLINK(_xlfn.XLOOKUP(I1752,LEGEND!B:B,LEGEND!H:H),"link"),_xlfn.XLOOKUP(I1752,LEGEND!B:B,LEGEND!H:H))</f>
        <v>link</v>
      </c>
      <c r="U1752" s="73" t="str">
        <f>HYPERLINK(_xlfn.XLOOKUP(I1752,LEGEND!B:B,LEGEND!I:I))</f>
        <v>https://milwaukee-media-images.s3.amazonaws.com/hi/4932363707--Hero_1.jpg</v>
      </c>
      <c r="V1752" s="51" t="s">
        <v>12204</v>
      </c>
      <c r="W1752" s="63" t="s">
        <v>71</v>
      </c>
      <c r="X1752" s="64">
        <v>130</v>
      </c>
      <c r="Y1752" s="64">
        <v>25</v>
      </c>
      <c r="Z1752" s="64">
        <v>25</v>
      </c>
      <c r="AA1752" s="84">
        <v>7.4999999999999997E-2</v>
      </c>
      <c r="AB1752" s="85">
        <v>1</v>
      </c>
      <c r="AC1752" s="85">
        <v>1</v>
      </c>
    </row>
    <row r="1753" spans="1:29" ht="25.5">
      <c r="A1753" s="1"/>
      <c r="B1753" s="6" t="s">
        <v>8777</v>
      </c>
      <c r="C1753" s="6" t="s">
        <v>8778</v>
      </c>
      <c r="D1753" s="6" t="s">
        <v>8861</v>
      </c>
      <c r="E1753" s="49" t="s">
        <v>8872</v>
      </c>
      <c r="F1753" s="6" t="s">
        <v>8873</v>
      </c>
      <c r="G1753" s="6" t="s">
        <v>60</v>
      </c>
      <c r="H1753" s="6" t="s">
        <v>60</v>
      </c>
      <c r="I1753" s="60" t="s">
        <v>12205</v>
      </c>
      <c r="J1753" s="49" t="s">
        <v>12206</v>
      </c>
      <c r="K1753" s="6" t="s">
        <v>12207</v>
      </c>
      <c r="L1753" s="29">
        <f>IF($J$6="с учетом НДС",VLOOKUP(I1753,LEGEND!B:E,4,0)*(1-M1753),VLOOKUP(I1753,LEGEND!B:E,4,0)*(1-M1753)/1.2)</f>
        <v>475</v>
      </c>
      <c r="M1753" s="57">
        <f>IF(AND(B1753&lt;&gt;"1_Электроинструмент",B1753&lt;&gt;"2_Садовая техника"),$J$5,IF($J$4&lt;=20%,$J$4,IFERROR(VLOOKUP(S1753,LEGEND!$L$2:$M$5,2,FALSE),$J$4)))</f>
        <v>0</v>
      </c>
      <c r="N1753" s="48" t="s">
        <v>60</v>
      </c>
      <c r="O1753" s="6" t="s">
        <v>60</v>
      </c>
      <c r="P1753" s="49" t="s">
        <v>66</v>
      </c>
      <c r="Q1753" s="49" t="s">
        <v>67</v>
      </c>
      <c r="R1753" s="6" t="s">
        <v>60</v>
      </c>
      <c r="S1753" s="49" t="s">
        <v>60</v>
      </c>
      <c r="T1753" s="73" t="str">
        <f>IF(_xlfn.XLOOKUP(I1753,LEGEND!B:B,LEGEND!H:H)&lt;&gt;"-",HYPERLINK(_xlfn.XLOOKUP(I1753,LEGEND!B:B,LEGEND!H:H),"link"),_xlfn.XLOOKUP(I1753,LEGEND!B:B,LEGEND!H:H))</f>
        <v>link</v>
      </c>
      <c r="U1753" s="73" t="str">
        <f>HYPERLINK(_xlfn.XLOOKUP(I1753,LEGEND!B:B,LEGEND!I:I))</f>
        <v>https://milwaukee-media-images.s3.amazonaws.com/hi/4932430175--Hero_1.jpg</v>
      </c>
      <c r="V1753" s="51" t="s">
        <v>12208</v>
      </c>
      <c r="W1753" s="63" t="s">
        <v>71</v>
      </c>
      <c r="X1753" s="64">
        <v>295</v>
      </c>
      <c r="Y1753" s="64">
        <v>40</v>
      </c>
      <c r="Z1753" s="64">
        <v>20</v>
      </c>
      <c r="AA1753" s="84">
        <v>3.7999999999999999E-2</v>
      </c>
      <c r="AB1753" s="85">
        <v>1</v>
      </c>
      <c r="AC1753" s="85">
        <v>1</v>
      </c>
    </row>
    <row r="1754" spans="1:29" ht="25.5">
      <c r="A1754" s="1"/>
      <c r="B1754" s="6" t="s">
        <v>8777</v>
      </c>
      <c r="C1754" s="6" t="s">
        <v>8778</v>
      </c>
      <c r="D1754" s="6" t="s">
        <v>8861</v>
      </c>
      <c r="E1754" s="49" t="s">
        <v>8872</v>
      </c>
      <c r="F1754" s="6" t="s">
        <v>8873</v>
      </c>
      <c r="G1754" s="6" t="s">
        <v>60</v>
      </c>
      <c r="H1754" s="6" t="s">
        <v>60</v>
      </c>
      <c r="I1754" s="60" t="s">
        <v>12209</v>
      </c>
      <c r="J1754" s="49" t="s">
        <v>12210</v>
      </c>
      <c r="K1754" s="6" t="s">
        <v>12211</v>
      </c>
      <c r="L1754" s="29">
        <f>IF($J$6="с учетом НДС",VLOOKUP(I1754,LEGEND!B:E,4,0)*(1-M1754),VLOOKUP(I1754,LEGEND!B:E,4,0)*(1-M1754)/1.2)</f>
        <v>490</v>
      </c>
      <c r="M1754" s="57">
        <f>IF(AND(B1754&lt;&gt;"1_Электроинструмент",B1754&lt;&gt;"2_Садовая техника"),$J$5,IF($J$4&lt;=20%,$J$4,IFERROR(VLOOKUP(S1754,LEGEND!$L$2:$M$5,2,FALSE),$J$4)))</f>
        <v>0</v>
      </c>
      <c r="N1754" s="48" t="s">
        <v>60</v>
      </c>
      <c r="O1754" s="6" t="s">
        <v>60</v>
      </c>
      <c r="P1754" s="49" t="s">
        <v>66</v>
      </c>
      <c r="Q1754" s="49" t="s">
        <v>67</v>
      </c>
      <c r="R1754" s="6" t="s">
        <v>60</v>
      </c>
      <c r="S1754" s="49" t="s">
        <v>60</v>
      </c>
      <c r="T1754" s="73" t="str">
        <f>IF(_xlfn.XLOOKUP(I1754,LEGEND!B:B,LEGEND!H:H)&lt;&gt;"-",HYPERLINK(_xlfn.XLOOKUP(I1754,LEGEND!B:B,LEGEND!H:H),"link"),_xlfn.XLOOKUP(I1754,LEGEND!B:B,LEGEND!H:H))</f>
        <v>link</v>
      </c>
      <c r="U1754" s="73" t="str">
        <f>HYPERLINK(_xlfn.XLOOKUP(I1754,LEGEND!B:B,LEGEND!I:I))</f>
        <v>https://milwaukee-media-images.s3.amazonaws.com/hi/4932352465--Hero_1.jpg</v>
      </c>
      <c r="V1754" s="51" t="s">
        <v>12212</v>
      </c>
      <c r="W1754" s="63" t="s">
        <v>71</v>
      </c>
      <c r="X1754" s="64">
        <v>155</v>
      </c>
      <c r="Y1754" s="64">
        <v>55</v>
      </c>
      <c r="Z1754" s="64">
        <v>20</v>
      </c>
      <c r="AA1754" s="84">
        <v>0.13800000000000001</v>
      </c>
      <c r="AB1754" s="85">
        <v>1</v>
      </c>
      <c r="AC1754" s="85">
        <v>1</v>
      </c>
    </row>
    <row r="1755" spans="1:29" ht="25.5">
      <c r="A1755" s="1"/>
      <c r="B1755" s="6" t="s">
        <v>8777</v>
      </c>
      <c r="C1755" s="6" t="s">
        <v>8778</v>
      </c>
      <c r="D1755" s="6" t="s">
        <v>8861</v>
      </c>
      <c r="E1755" s="49" t="s">
        <v>8872</v>
      </c>
      <c r="F1755" s="6" t="s">
        <v>8873</v>
      </c>
      <c r="G1755" s="6" t="s">
        <v>60</v>
      </c>
      <c r="H1755" s="6" t="s">
        <v>60</v>
      </c>
      <c r="I1755" s="60" t="s">
        <v>8910</v>
      </c>
      <c r="J1755" s="49" t="s">
        <v>8911</v>
      </c>
      <c r="K1755" s="6" t="s">
        <v>8912</v>
      </c>
      <c r="L1755" s="29">
        <f>IF($J$6="с учетом НДС",VLOOKUP(I1755,LEGEND!B:E,4,0)*(1-M1755),VLOOKUP(I1755,LEGEND!B:E,4,0)*(1-M1755)/1.2)</f>
        <v>510</v>
      </c>
      <c r="M1755" s="57">
        <f>IF(AND(B1755&lt;&gt;"1_Электроинструмент",B1755&lt;&gt;"2_Садовая техника"),$J$5,IF($J$4&lt;=20%,$J$4,IFERROR(VLOOKUP(S1755,LEGEND!$L$2:$M$5,2,FALSE),$J$4)))</f>
        <v>0</v>
      </c>
      <c r="N1755" s="48" t="s">
        <v>60</v>
      </c>
      <c r="O1755" s="6" t="s">
        <v>42</v>
      </c>
      <c r="P1755" s="49" t="s">
        <v>66</v>
      </c>
      <c r="Q1755" s="49" t="s">
        <v>67</v>
      </c>
      <c r="R1755" s="6" t="s">
        <v>60</v>
      </c>
      <c r="S1755" s="49" t="s">
        <v>60</v>
      </c>
      <c r="T1755" s="73" t="str">
        <f>IF(_xlfn.XLOOKUP(I1755,LEGEND!B:B,LEGEND!H:H)&lt;&gt;"-",HYPERLINK(_xlfn.XLOOKUP(I1755,LEGEND!B:B,LEGEND!H:H),"link"),_xlfn.XLOOKUP(I1755,LEGEND!B:B,LEGEND!H:H))</f>
        <v>link</v>
      </c>
      <c r="U1755" s="73" t="str">
        <f>HYPERLINK(_xlfn.XLOOKUP(I1755,LEGEND!B:B,LEGEND!I:I))</f>
        <v>https://milwaukee-media-images.s3.amazonaws.com/hi/4932479552--Hero_1.jpg</v>
      </c>
      <c r="V1755" s="51" t="s">
        <v>8913</v>
      </c>
      <c r="W1755" s="63" t="s">
        <v>71</v>
      </c>
      <c r="X1755" s="64">
        <v>44</v>
      </c>
      <c r="Y1755" s="64">
        <v>103</v>
      </c>
      <c r="Z1755" s="64">
        <v>203</v>
      </c>
      <c r="AA1755" s="84">
        <v>9.1999999999999998E-2</v>
      </c>
      <c r="AB1755" s="85">
        <v>1</v>
      </c>
      <c r="AC1755" s="85">
        <v>1</v>
      </c>
    </row>
    <row r="1756" spans="1:29" ht="25.5">
      <c r="A1756" s="1"/>
      <c r="B1756" s="6" t="s">
        <v>8777</v>
      </c>
      <c r="C1756" s="6" t="s">
        <v>8778</v>
      </c>
      <c r="D1756" s="6" t="s">
        <v>8861</v>
      </c>
      <c r="E1756" s="49" t="s">
        <v>8872</v>
      </c>
      <c r="F1756" s="6" t="s">
        <v>8873</v>
      </c>
      <c r="G1756" s="6" t="s">
        <v>60</v>
      </c>
      <c r="H1756" s="6" t="s">
        <v>60</v>
      </c>
      <c r="I1756" s="60" t="s">
        <v>12213</v>
      </c>
      <c r="J1756" s="49" t="s">
        <v>12214</v>
      </c>
      <c r="K1756" s="6" t="s">
        <v>12215</v>
      </c>
      <c r="L1756" s="29">
        <f>IF($J$6="с учетом НДС",VLOOKUP(I1756,LEGEND!B:E,4,0)*(1-M1756),VLOOKUP(I1756,LEGEND!B:E,4,0)*(1-M1756)/1.2)</f>
        <v>510</v>
      </c>
      <c r="M1756" s="57">
        <f>IF(AND(B1756&lt;&gt;"1_Электроинструмент",B1756&lt;&gt;"2_Садовая техника"),$J$5,IF($J$4&lt;=20%,$J$4,IFERROR(VLOOKUP(S1756,LEGEND!$L$2:$M$5,2,FALSE),$J$4)))</f>
        <v>0</v>
      </c>
      <c r="N1756" s="48" t="s">
        <v>60</v>
      </c>
      <c r="O1756" s="6" t="s">
        <v>60</v>
      </c>
      <c r="P1756" s="49" t="s">
        <v>66</v>
      </c>
      <c r="Q1756" s="49" t="s">
        <v>67</v>
      </c>
      <c r="R1756" s="6" t="s">
        <v>60</v>
      </c>
      <c r="S1756" s="49" t="s">
        <v>60</v>
      </c>
      <c r="T1756" s="73" t="str">
        <f>IF(_xlfn.XLOOKUP(I1756,LEGEND!B:B,LEGEND!H:H)&lt;&gt;"-",HYPERLINK(_xlfn.XLOOKUP(I1756,LEGEND!B:B,LEGEND!H:H),"link"),_xlfn.XLOOKUP(I1756,LEGEND!B:B,LEGEND!H:H))</f>
        <v>link</v>
      </c>
      <c r="U1756" s="73" t="str">
        <f>HYPERLINK(_xlfn.XLOOKUP(I1756,LEGEND!B:B,LEGEND!I:I))</f>
        <v>https://milwaukee-media-images.s3.amazonaws.com/hi/4932363682--Hero_1.jpg</v>
      </c>
      <c r="V1756" s="51" t="s">
        <v>12216</v>
      </c>
      <c r="W1756" s="63" t="s">
        <v>71</v>
      </c>
      <c r="X1756" s="64">
        <v>22</v>
      </c>
      <c r="Y1756" s="64">
        <v>40</v>
      </c>
      <c r="Z1756" s="64">
        <v>295</v>
      </c>
      <c r="AA1756" s="84">
        <v>9.2999999999999999E-2</v>
      </c>
      <c r="AB1756" s="85">
        <v>1</v>
      </c>
      <c r="AC1756" s="85">
        <v>1</v>
      </c>
    </row>
    <row r="1757" spans="1:29" ht="25.5">
      <c r="A1757" s="1"/>
      <c r="B1757" s="6" t="s">
        <v>8777</v>
      </c>
      <c r="C1757" s="6" t="s">
        <v>8778</v>
      </c>
      <c r="D1757" s="6" t="s">
        <v>8861</v>
      </c>
      <c r="E1757" s="49" t="s">
        <v>8872</v>
      </c>
      <c r="F1757" s="6" t="s">
        <v>8873</v>
      </c>
      <c r="G1757" s="6" t="s">
        <v>60</v>
      </c>
      <c r="H1757" s="6" t="s">
        <v>60</v>
      </c>
      <c r="I1757" s="60" t="s">
        <v>12217</v>
      </c>
      <c r="J1757" s="49" t="s">
        <v>12218</v>
      </c>
      <c r="K1757" s="6" t="s">
        <v>12219</v>
      </c>
      <c r="L1757" s="29">
        <f>IF($J$6="с учетом НДС",VLOOKUP(I1757,LEGEND!B:E,4,0)*(1-M1757),VLOOKUP(I1757,LEGEND!B:E,4,0)*(1-M1757)/1.2)</f>
        <v>540</v>
      </c>
      <c r="M1757" s="57">
        <f>IF(AND(B1757&lt;&gt;"1_Электроинструмент",B1757&lt;&gt;"2_Садовая техника"),$J$5,IF($J$4&lt;=20%,$J$4,IFERROR(VLOOKUP(S1757,LEGEND!$L$2:$M$5,2,FALSE),$J$4)))</f>
        <v>0</v>
      </c>
      <c r="N1757" s="48" t="s">
        <v>60</v>
      </c>
      <c r="O1757" s="6" t="s">
        <v>60</v>
      </c>
      <c r="P1757" s="49" t="s">
        <v>66</v>
      </c>
      <c r="Q1757" s="49" t="s">
        <v>67</v>
      </c>
      <c r="R1757" s="6" t="s">
        <v>60</v>
      </c>
      <c r="S1757" s="49" t="s">
        <v>60</v>
      </c>
      <c r="T1757" s="73" t="str">
        <f>IF(_xlfn.XLOOKUP(I1757,LEGEND!B:B,LEGEND!H:H)&lt;&gt;"-",HYPERLINK(_xlfn.XLOOKUP(I1757,LEGEND!B:B,LEGEND!H:H),"link"),_xlfn.XLOOKUP(I1757,LEGEND!B:B,LEGEND!H:H))</f>
        <v>link</v>
      </c>
      <c r="U1757" s="73" t="str">
        <f>HYPERLINK(_xlfn.XLOOKUP(I1757,LEGEND!B:B,LEGEND!I:I))</f>
        <v>https://milwaukee-media-images.s3.amazonaws.com/hi/4932363665--Hero_1.jpg</v>
      </c>
      <c r="V1757" s="51" t="s">
        <v>12220</v>
      </c>
      <c r="W1757" s="63" t="s">
        <v>71</v>
      </c>
      <c r="X1757" s="64">
        <v>287</v>
      </c>
      <c r="Y1757" s="64">
        <v>47</v>
      </c>
      <c r="Z1757" s="64">
        <v>30</v>
      </c>
      <c r="AA1757" s="84">
        <v>0.16800000000000001</v>
      </c>
      <c r="AB1757" s="85">
        <v>1</v>
      </c>
      <c r="AC1757" s="85">
        <v>1</v>
      </c>
    </row>
    <row r="1758" spans="1:29" ht="25.5">
      <c r="A1758" s="1"/>
      <c r="B1758" s="6" t="s">
        <v>8777</v>
      </c>
      <c r="C1758" s="6" t="s">
        <v>8778</v>
      </c>
      <c r="D1758" s="6" t="s">
        <v>8861</v>
      </c>
      <c r="E1758" s="49" t="s">
        <v>8872</v>
      </c>
      <c r="F1758" s="6" t="s">
        <v>8873</v>
      </c>
      <c r="G1758" s="6" t="s">
        <v>60</v>
      </c>
      <c r="H1758" s="6" t="s">
        <v>60</v>
      </c>
      <c r="I1758" s="60" t="s">
        <v>12221</v>
      </c>
      <c r="J1758" s="49" t="s">
        <v>12222</v>
      </c>
      <c r="K1758" s="6" t="s">
        <v>12223</v>
      </c>
      <c r="L1758" s="29">
        <f>IF($J$6="с учетом НДС",VLOOKUP(I1758,LEGEND!B:E,4,0)*(1-M1758),VLOOKUP(I1758,LEGEND!B:E,4,0)*(1-M1758)/1.2)</f>
        <v>540</v>
      </c>
      <c r="M1758" s="57">
        <f>IF(AND(B1758&lt;&gt;"1_Электроинструмент",B1758&lt;&gt;"2_Садовая техника"),$J$5,IF($J$4&lt;=20%,$J$4,IFERROR(VLOOKUP(S1758,LEGEND!$L$2:$M$5,2,FALSE),$J$4)))</f>
        <v>0</v>
      </c>
      <c r="N1758" s="48" t="s">
        <v>60</v>
      </c>
      <c r="O1758" s="6" t="s">
        <v>60</v>
      </c>
      <c r="P1758" s="49" t="s">
        <v>66</v>
      </c>
      <c r="Q1758" s="49" t="s">
        <v>67</v>
      </c>
      <c r="R1758" s="6" t="s">
        <v>60</v>
      </c>
      <c r="S1758" s="49" t="s">
        <v>60</v>
      </c>
      <c r="T1758" s="73" t="str">
        <f>IF(_xlfn.XLOOKUP(I1758,LEGEND!B:B,LEGEND!H:H)&lt;&gt;"-",HYPERLINK(_xlfn.XLOOKUP(I1758,LEGEND!B:B,LEGEND!H:H),"link"),_xlfn.XLOOKUP(I1758,LEGEND!B:B,LEGEND!H:H))</f>
        <v>link</v>
      </c>
      <c r="U1758" s="73" t="str">
        <f>HYPERLINK(_xlfn.XLOOKUP(I1758,LEGEND!B:B,LEGEND!I:I))</f>
        <v>https://milwaukee-media-images.s3.amazonaws.com/hi/4932363708--Hero_1.jpg</v>
      </c>
      <c r="V1758" s="51" t="s">
        <v>12224</v>
      </c>
      <c r="W1758" s="63" t="s">
        <v>71</v>
      </c>
      <c r="X1758" s="64">
        <v>130</v>
      </c>
      <c r="Y1758" s="64">
        <v>25</v>
      </c>
      <c r="Z1758" s="64">
        <v>25</v>
      </c>
      <c r="AA1758" s="84">
        <v>7.4999999999999997E-2</v>
      </c>
      <c r="AB1758" s="85">
        <v>1</v>
      </c>
      <c r="AC1758" s="85">
        <v>1</v>
      </c>
    </row>
    <row r="1759" spans="1:29" ht="25.5">
      <c r="A1759" s="1"/>
      <c r="B1759" s="6" t="s">
        <v>8777</v>
      </c>
      <c r="C1759" s="6" t="s">
        <v>8778</v>
      </c>
      <c r="D1759" s="6" t="s">
        <v>8861</v>
      </c>
      <c r="E1759" s="49" t="s">
        <v>8872</v>
      </c>
      <c r="F1759" s="6" t="s">
        <v>8873</v>
      </c>
      <c r="G1759" s="6" t="s">
        <v>60</v>
      </c>
      <c r="H1759" s="6" t="s">
        <v>60</v>
      </c>
      <c r="I1759" s="60" t="s">
        <v>12225</v>
      </c>
      <c r="J1759" s="49" t="s">
        <v>12226</v>
      </c>
      <c r="K1759" s="6" t="s">
        <v>12227</v>
      </c>
      <c r="L1759" s="29">
        <f>IF($J$6="с учетом НДС",VLOOKUP(I1759,LEGEND!B:E,4,0)*(1-M1759),VLOOKUP(I1759,LEGEND!B:E,4,0)*(1-M1759)/1.2)</f>
        <v>570</v>
      </c>
      <c r="M1759" s="57">
        <f>IF(AND(B1759&lt;&gt;"1_Электроинструмент",B1759&lt;&gt;"2_Садовая техника"),$J$5,IF($J$4&lt;=20%,$J$4,IFERROR(VLOOKUP(S1759,LEGEND!$L$2:$M$5,2,FALSE),$J$4)))</f>
        <v>0</v>
      </c>
      <c r="N1759" s="48" t="s">
        <v>60</v>
      </c>
      <c r="O1759" s="6" t="s">
        <v>60</v>
      </c>
      <c r="P1759" s="49" t="s">
        <v>66</v>
      </c>
      <c r="Q1759" s="49" t="s">
        <v>67</v>
      </c>
      <c r="R1759" s="6" t="s">
        <v>60</v>
      </c>
      <c r="S1759" s="49" t="s">
        <v>60</v>
      </c>
      <c r="T1759" s="73" t="str">
        <f>IF(_xlfn.XLOOKUP(I1759,LEGEND!B:B,LEGEND!H:H)&lt;&gt;"-",HYPERLINK(_xlfn.XLOOKUP(I1759,LEGEND!B:B,LEGEND!H:H),"link"),_xlfn.XLOOKUP(I1759,LEGEND!B:B,LEGEND!H:H))</f>
        <v>link</v>
      </c>
      <c r="U1759" s="73" t="str">
        <f>HYPERLINK(_xlfn.XLOOKUP(I1759,LEGEND!B:B,LEGEND!I:I))</f>
        <v>https://milwaukee-media-images.s3.amazonaws.com/hi/4932363683--Hero_1.jpg</v>
      </c>
      <c r="V1759" s="51" t="s">
        <v>12228</v>
      </c>
      <c r="W1759" s="63" t="s">
        <v>71</v>
      </c>
      <c r="X1759" s="64">
        <v>22</v>
      </c>
      <c r="Y1759" s="64">
        <v>40</v>
      </c>
      <c r="Z1759" s="64">
        <v>295</v>
      </c>
      <c r="AA1759" s="84">
        <v>0.12</v>
      </c>
      <c r="AB1759" s="85">
        <v>1</v>
      </c>
      <c r="AC1759" s="85">
        <v>1</v>
      </c>
    </row>
    <row r="1760" spans="1:29" ht="25.5">
      <c r="A1760" s="1"/>
      <c r="B1760" s="6" t="s">
        <v>8777</v>
      </c>
      <c r="C1760" s="6" t="s">
        <v>8778</v>
      </c>
      <c r="D1760" s="6" t="s">
        <v>8861</v>
      </c>
      <c r="E1760" s="49" t="s">
        <v>8872</v>
      </c>
      <c r="F1760" s="6" t="s">
        <v>8873</v>
      </c>
      <c r="G1760" s="6" t="s">
        <v>60</v>
      </c>
      <c r="H1760" s="6" t="s">
        <v>60</v>
      </c>
      <c r="I1760" s="60" t="s">
        <v>12229</v>
      </c>
      <c r="J1760" s="49" t="s">
        <v>12230</v>
      </c>
      <c r="K1760" s="6" t="s">
        <v>12231</v>
      </c>
      <c r="L1760" s="29">
        <f>IF($J$6="с учетом НДС",VLOOKUP(I1760,LEGEND!B:E,4,0)*(1-M1760),VLOOKUP(I1760,LEGEND!B:E,4,0)*(1-M1760)/1.2)</f>
        <v>580</v>
      </c>
      <c r="M1760" s="57">
        <f>IF(AND(B1760&lt;&gt;"1_Электроинструмент",B1760&lt;&gt;"2_Садовая техника"),$J$5,IF($J$4&lt;=20%,$J$4,IFERROR(VLOOKUP(S1760,LEGEND!$L$2:$M$5,2,FALSE),$J$4)))</f>
        <v>0</v>
      </c>
      <c r="N1760" s="48" t="s">
        <v>60</v>
      </c>
      <c r="O1760" s="6" t="s">
        <v>60</v>
      </c>
      <c r="P1760" s="49" t="s">
        <v>66</v>
      </c>
      <c r="Q1760" s="49" t="s">
        <v>67</v>
      </c>
      <c r="R1760" s="6" t="s">
        <v>60</v>
      </c>
      <c r="S1760" s="49" t="s">
        <v>60</v>
      </c>
      <c r="T1760" s="73" t="str">
        <f>IF(_xlfn.XLOOKUP(I1760,LEGEND!B:B,LEGEND!H:H)&lt;&gt;"-",HYPERLINK(_xlfn.XLOOKUP(I1760,LEGEND!B:B,LEGEND!H:H),"link"),_xlfn.XLOOKUP(I1760,LEGEND!B:B,LEGEND!H:H))</f>
        <v>link</v>
      </c>
      <c r="U1760" s="73" t="str">
        <f>HYPERLINK(_xlfn.XLOOKUP(I1760,LEGEND!B:B,LEGEND!I:I))</f>
        <v>https://milwaukee-media-images.s3.amazonaws.com/hi/4932363684--Hero_1.jpg</v>
      </c>
      <c r="V1760" s="51" t="s">
        <v>12232</v>
      </c>
      <c r="W1760" s="63" t="s">
        <v>71</v>
      </c>
      <c r="X1760" s="64">
        <v>10</v>
      </c>
      <c r="Y1760" s="64">
        <v>40</v>
      </c>
      <c r="Z1760" s="64">
        <v>295</v>
      </c>
      <c r="AA1760" s="84">
        <v>0.13800000000000001</v>
      </c>
      <c r="AB1760" s="85">
        <v>1</v>
      </c>
      <c r="AC1760" s="85">
        <v>1</v>
      </c>
    </row>
    <row r="1761" spans="1:29" ht="25.5">
      <c r="A1761" s="1"/>
      <c r="B1761" s="6" t="s">
        <v>8777</v>
      </c>
      <c r="C1761" s="6" t="s">
        <v>8778</v>
      </c>
      <c r="D1761" s="6" t="s">
        <v>8861</v>
      </c>
      <c r="E1761" s="49" t="s">
        <v>8872</v>
      </c>
      <c r="F1761" s="6" t="s">
        <v>8873</v>
      </c>
      <c r="G1761" s="6" t="s">
        <v>60</v>
      </c>
      <c r="H1761" s="6" t="s">
        <v>60</v>
      </c>
      <c r="I1761" s="60" t="s">
        <v>12233</v>
      </c>
      <c r="J1761" s="49" t="s">
        <v>12234</v>
      </c>
      <c r="K1761" s="6" t="s">
        <v>12235</v>
      </c>
      <c r="L1761" s="29">
        <f>IF($J$6="с учетом НДС",VLOOKUP(I1761,LEGEND!B:E,4,0)*(1-M1761),VLOOKUP(I1761,LEGEND!B:E,4,0)*(1-M1761)/1.2)</f>
        <v>600</v>
      </c>
      <c r="M1761" s="57">
        <f>IF(AND(B1761&lt;&gt;"1_Электроинструмент",B1761&lt;&gt;"2_Садовая техника"),$J$5,IF($J$4&lt;=20%,$J$4,IFERROR(VLOOKUP(S1761,LEGEND!$L$2:$M$5,2,FALSE),$J$4)))</f>
        <v>0</v>
      </c>
      <c r="N1761" s="48" t="s">
        <v>60</v>
      </c>
      <c r="O1761" s="6" t="s">
        <v>60</v>
      </c>
      <c r="P1761" s="49" t="s">
        <v>66</v>
      </c>
      <c r="Q1761" s="49" t="s">
        <v>67</v>
      </c>
      <c r="R1761" s="6" t="s">
        <v>60</v>
      </c>
      <c r="S1761" s="49" t="s">
        <v>60</v>
      </c>
      <c r="T1761" s="73" t="str">
        <f>IF(_xlfn.XLOOKUP(I1761,LEGEND!B:B,LEGEND!H:H)&lt;&gt;"-",HYPERLINK(_xlfn.XLOOKUP(I1761,LEGEND!B:B,LEGEND!H:H),"link"),_xlfn.XLOOKUP(I1761,LEGEND!B:B,LEGEND!H:H))</f>
        <v>link</v>
      </c>
      <c r="U1761" s="73" t="str">
        <f>HYPERLINK(_xlfn.XLOOKUP(I1761,LEGEND!B:B,LEGEND!I:I))</f>
        <v>https://milwaukee-media-images.s3.amazonaws.com/hi/48130048--Hero_1.jpg</v>
      </c>
      <c r="V1761" s="51" t="s">
        <v>12236</v>
      </c>
      <c r="W1761" s="63" t="s">
        <v>71</v>
      </c>
      <c r="X1761" s="64">
        <v>245</v>
      </c>
      <c r="Y1761" s="64">
        <v>47</v>
      </c>
      <c r="Z1761" s="64">
        <v>19</v>
      </c>
      <c r="AA1761" s="84">
        <v>7.0000000000000007E-2</v>
      </c>
      <c r="AB1761" s="85">
        <v>1</v>
      </c>
      <c r="AC1761" s="85">
        <v>1</v>
      </c>
    </row>
    <row r="1762" spans="1:29" ht="25.5">
      <c r="A1762" s="1"/>
      <c r="B1762" s="6" t="s">
        <v>8777</v>
      </c>
      <c r="C1762" s="6" t="s">
        <v>8778</v>
      </c>
      <c r="D1762" s="6" t="s">
        <v>8861</v>
      </c>
      <c r="E1762" s="49" t="s">
        <v>8872</v>
      </c>
      <c r="F1762" s="6" t="s">
        <v>8873</v>
      </c>
      <c r="G1762" s="6" t="s">
        <v>60</v>
      </c>
      <c r="H1762" s="6" t="s">
        <v>60</v>
      </c>
      <c r="I1762" s="60" t="s">
        <v>8965</v>
      </c>
      <c r="J1762" s="49" t="s">
        <v>8966</v>
      </c>
      <c r="K1762" s="6" t="s">
        <v>8967</v>
      </c>
      <c r="L1762" s="29">
        <f>IF($J$6="с учетом НДС",VLOOKUP(I1762,LEGEND!B:E,4,0)*(1-M1762),VLOOKUP(I1762,LEGEND!B:E,4,0)*(1-M1762)/1.2)</f>
        <v>610</v>
      </c>
      <c r="M1762" s="57">
        <f>IF(AND(B1762&lt;&gt;"1_Электроинструмент",B1762&lt;&gt;"2_Садовая техника"),$J$5,IF($J$4&lt;=20%,$J$4,IFERROR(VLOOKUP(S1762,LEGEND!$L$2:$M$5,2,FALSE),$J$4)))</f>
        <v>0</v>
      </c>
      <c r="N1762" s="48" t="s">
        <v>60</v>
      </c>
      <c r="O1762" s="6" t="s">
        <v>42</v>
      </c>
      <c r="P1762" s="49" t="s">
        <v>66</v>
      </c>
      <c r="Q1762" s="49" t="s">
        <v>473</v>
      </c>
      <c r="R1762" s="6" t="s">
        <v>60</v>
      </c>
      <c r="S1762" s="49" t="s">
        <v>60</v>
      </c>
      <c r="T1762" s="73" t="str">
        <f>IF(_xlfn.XLOOKUP(I1762,LEGEND!B:B,LEGEND!H:H)&lt;&gt;"-",HYPERLINK(_xlfn.XLOOKUP(I1762,LEGEND!B:B,LEGEND!H:H),"link"),_xlfn.XLOOKUP(I1762,LEGEND!B:B,LEGEND!H:H))</f>
        <v>link</v>
      </c>
      <c r="U1762" s="73" t="str">
        <f>HYPERLINK(_xlfn.XLOOKUP(I1762,LEGEND!B:B,LEGEND!I:I))</f>
        <v>https://milwaukee-media-images.s3.amazonaws.com/hi/4932479471--Hero_1.jpg</v>
      </c>
      <c r="V1762" s="51" t="s">
        <v>8968</v>
      </c>
      <c r="W1762" s="63" t="s">
        <v>71</v>
      </c>
      <c r="X1762" s="64">
        <v>20</v>
      </c>
      <c r="Y1762" s="64">
        <v>48</v>
      </c>
      <c r="Z1762" s="64">
        <v>240</v>
      </c>
      <c r="AA1762" s="84">
        <v>7.0000000000000007E-2</v>
      </c>
      <c r="AB1762" s="85">
        <v>1</v>
      </c>
      <c r="AC1762" s="85">
        <v>1</v>
      </c>
    </row>
    <row r="1763" spans="1:29" ht="25.5">
      <c r="A1763" s="1"/>
      <c r="B1763" s="6" t="s">
        <v>8777</v>
      </c>
      <c r="C1763" s="6" t="s">
        <v>8778</v>
      </c>
      <c r="D1763" s="6" t="s">
        <v>8861</v>
      </c>
      <c r="E1763" s="49" t="s">
        <v>8872</v>
      </c>
      <c r="F1763" s="6" t="s">
        <v>8873</v>
      </c>
      <c r="G1763" s="6" t="s">
        <v>60</v>
      </c>
      <c r="H1763" s="6" t="s">
        <v>60</v>
      </c>
      <c r="I1763" s="60" t="s">
        <v>12237</v>
      </c>
      <c r="J1763" s="49" t="s">
        <v>12238</v>
      </c>
      <c r="K1763" s="6" t="s">
        <v>12239</v>
      </c>
      <c r="L1763" s="29">
        <f>IF($J$6="с учетом НДС",VLOOKUP(I1763,LEGEND!B:E,4,0)*(1-M1763),VLOOKUP(I1763,LEGEND!B:E,4,0)*(1-M1763)/1.2)</f>
        <v>610</v>
      </c>
      <c r="M1763" s="57">
        <f>IF(AND(B1763&lt;&gt;"1_Электроинструмент",B1763&lt;&gt;"2_Садовая техника"),$J$5,IF($J$4&lt;=20%,$J$4,IFERROR(VLOOKUP(S1763,LEGEND!$L$2:$M$5,2,FALSE),$J$4)))</f>
        <v>0</v>
      </c>
      <c r="N1763" s="48" t="s">
        <v>60</v>
      </c>
      <c r="O1763" s="6" t="s">
        <v>60</v>
      </c>
      <c r="P1763" s="49" t="s">
        <v>66</v>
      </c>
      <c r="Q1763" s="49" t="s">
        <v>67</v>
      </c>
      <c r="R1763" s="6" t="s">
        <v>60</v>
      </c>
      <c r="S1763" s="49" t="s">
        <v>60</v>
      </c>
      <c r="T1763" s="73" t="str">
        <f>IF(_xlfn.XLOOKUP(I1763,LEGEND!B:B,LEGEND!H:H)&lt;&gt;"-",HYPERLINK(_xlfn.XLOOKUP(I1763,LEGEND!B:B,LEGEND!H:H),"link"),_xlfn.XLOOKUP(I1763,LEGEND!B:B,LEGEND!H:H))</f>
        <v>link</v>
      </c>
      <c r="U1763" s="73" t="str">
        <f>HYPERLINK(_xlfn.XLOOKUP(I1763,LEGEND!B:B,LEGEND!I:I))</f>
        <v>https://milwaukee-media-images.s3.amazonaws.com/hi/4932363711--Hero_1.jpg</v>
      </c>
      <c r="V1763" s="51" t="s">
        <v>12240</v>
      </c>
      <c r="W1763" s="63" t="s">
        <v>71</v>
      </c>
      <c r="X1763" s="64">
        <v>132</v>
      </c>
      <c r="Y1763" s="64">
        <v>38</v>
      </c>
      <c r="Z1763" s="64">
        <v>38</v>
      </c>
      <c r="AA1763" s="84">
        <v>8.5000000000000006E-2</v>
      </c>
      <c r="AB1763" s="85">
        <v>1</v>
      </c>
      <c r="AC1763" s="85">
        <v>1</v>
      </c>
    </row>
    <row r="1764" spans="1:29" ht="25.5">
      <c r="A1764" s="1"/>
      <c r="B1764" s="6" t="s">
        <v>8777</v>
      </c>
      <c r="C1764" s="6" t="s">
        <v>8778</v>
      </c>
      <c r="D1764" s="6" t="s">
        <v>8861</v>
      </c>
      <c r="E1764" s="49" t="s">
        <v>8872</v>
      </c>
      <c r="F1764" s="6" t="s">
        <v>8873</v>
      </c>
      <c r="G1764" s="6" t="s">
        <v>60</v>
      </c>
      <c r="H1764" s="6" t="s">
        <v>60</v>
      </c>
      <c r="I1764" s="60" t="s">
        <v>12241</v>
      </c>
      <c r="J1764" s="49" t="s">
        <v>12242</v>
      </c>
      <c r="K1764" s="6" t="s">
        <v>12243</v>
      </c>
      <c r="L1764" s="29">
        <f>IF($J$6="с учетом НДС",VLOOKUP(I1764,LEGEND!B:E,4,0)*(1-M1764),VLOOKUP(I1764,LEGEND!B:E,4,0)*(1-M1764)/1.2)</f>
        <v>630</v>
      </c>
      <c r="M1764" s="57">
        <f>IF(AND(B1764&lt;&gt;"1_Электроинструмент",B1764&lt;&gt;"2_Садовая техника"),$J$5,IF($J$4&lt;=20%,$J$4,IFERROR(VLOOKUP(S1764,LEGEND!$L$2:$M$5,2,FALSE),$J$4)))</f>
        <v>0</v>
      </c>
      <c r="N1764" s="48" t="s">
        <v>60</v>
      </c>
      <c r="O1764" s="6" t="s">
        <v>60</v>
      </c>
      <c r="P1764" s="49" t="s">
        <v>66</v>
      </c>
      <c r="Q1764" s="49" t="s">
        <v>67</v>
      </c>
      <c r="R1764" s="6" t="s">
        <v>60</v>
      </c>
      <c r="S1764" s="49" t="s">
        <v>60</v>
      </c>
      <c r="T1764" s="73" t="str">
        <f>IF(_xlfn.XLOOKUP(I1764,LEGEND!B:B,LEGEND!H:H)&lt;&gt;"-",HYPERLINK(_xlfn.XLOOKUP(I1764,LEGEND!B:B,LEGEND!H:H),"link"),_xlfn.XLOOKUP(I1764,LEGEND!B:B,LEGEND!H:H))</f>
        <v>link</v>
      </c>
      <c r="U1764" s="73" t="str">
        <f>HYPERLINK(_xlfn.XLOOKUP(I1764,LEGEND!B:B,LEGEND!I:I))</f>
        <v>https://milwaukee-media-images.s3.amazonaws.com/hi/4932363712--Hero_1.jpg</v>
      </c>
      <c r="V1764" s="51" t="s">
        <v>12244</v>
      </c>
      <c r="W1764" s="63" t="s">
        <v>71</v>
      </c>
      <c r="X1764" s="64">
        <v>135</v>
      </c>
      <c r="Y1764" s="64">
        <v>432</v>
      </c>
      <c r="Z1764" s="64">
        <v>42</v>
      </c>
      <c r="AA1764" s="84">
        <v>9.6000000000000002E-2</v>
      </c>
      <c r="AB1764" s="85">
        <v>1</v>
      </c>
      <c r="AC1764" s="85">
        <v>1</v>
      </c>
    </row>
    <row r="1765" spans="1:29" ht="25.5">
      <c r="A1765" s="1"/>
      <c r="B1765" s="6" t="s">
        <v>8777</v>
      </c>
      <c r="C1765" s="6" t="s">
        <v>8778</v>
      </c>
      <c r="D1765" s="6" t="s">
        <v>8861</v>
      </c>
      <c r="E1765" s="49" t="s">
        <v>8872</v>
      </c>
      <c r="F1765" s="6" t="s">
        <v>8873</v>
      </c>
      <c r="G1765" s="6" t="s">
        <v>60</v>
      </c>
      <c r="H1765" s="6" t="s">
        <v>60</v>
      </c>
      <c r="I1765" s="60" t="s">
        <v>12245</v>
      </c>
      <c r="J1765" s="49" t="s">
        <v>12246</v>
      </c>
      <c r="K1765" s="6" t="s">
        <v>12247</v>
      </c>
      <c r="L1765" s="29">
        <f>IF($J$6="с учетом НДС",VLOOKUP(I1765,LEGEND!B:E,4,0)*(1-M1765),VLOOKUP(I1765,LEGEND!B:E,4,0)*(1-M1765)/1.2)</f>
        <v>640</v>
      </c>
      <c r="M1765" s="57">
        <f>IF(AND(B1765&lt;&gt;"1_Электроинструмент",B1765&lt;&gt;"2_Садовая техника"),$J$5,IF($J$4&lt;=20%,$J$4,IFERROR(VLOOKUP(S1765,LEGEND!$L$2:$M$5,2,FALSE),$J$4)))</f>
        <v>0</v>
      </c>
      <c r="N1765" s="48" t="s">
        <v>60</v>
      </c>
      <c r="O1765" s="6" t="s">
        <v>60</v>
      </c>
      <c r="P1765" s="49" t="s">
        <v>66</v>
      </c>
      <c r="Q1765" s="49" t="s">
        <v>67</v>
      </c>
      <c r="R1765" s="6" t="s">
        <v>60</v>
      </c>
      <c r="S1765" s="49" t="s">
        <v>60</v>
      </c>
      <c r="T1765" s="73" t="str">
        <f>IF(_xlfn.XLOOKUP(I1765,LEGEND!B:B,LEGEND!H:H)&lt;&gt;"-",HYPERLINK(_xlfn.XLOOKUP(I1765,LEGEND!B:B,LEGEND!H:H),"link"),_xlfn.XLOOKUP(I1765,LEGEND!B:B,LEGEND!H:H))</f>
        <v>link</v>
      </c>
      <c r="U1765" s="73" t="str">
        <f>HYPERLINK(_xlfn.XLOOKUP(I1765,LEGEND!B:B,LEGEND!I:I))</f>
        <v>https://milwaukee-media-images.s3.amazonaws.com/hi/48130058--Hero_1.jpg</v>
      </c>
      <c r="V1765" s="51" t="s">
        <v>12248</v>
      </c>
      <c r="W1765" s="63" t="s">
        <v>71</v>
      </c>
      <c r="X1765" s="64">
        <v>245</v>
      </c>
      <c r="Y1765" s="64">
        <v>47</v>
      </c>
      <c r="Z1765" s="64">
        <v>19</v>
      </c>
      <c r="AA1765" s="84">
        <v>0.08</v>
      </c>
      <c r="AB1765" s="85">
        <v>1</v>
      </c>
      <c r="AC1765" s="85">
        <v>1</v>
      </c>
    </row>
    <row r="1766" spans="1:29" ht="25.5">
      <c r="A1766" s="1"/>
      <c r="B1766" s="6" t="s">
        <v>8777</v>
      </c>
      <c r="C1766" s="6" t="s">
        <v>8778</v>
      </c>
      <c r="D1766" s="6" t="s">
        <v>8861</v>
      </c>
      <c r="E1766" s="49" t="s">
        <v>8872</v>
      </c>
      <c r="F1766" s="6" t="s">
        <v>8873</v>
      </c>
      <c r="G1766" s="6" t="s">
        <v>60</v>
      </c>
      <c r="H1766" s="6" t="s">
        <v>60</v>
      </c>
      <c r="I1766" s="60" t="s">
        <v>12249</v>
      </c>
      <c r="J1766" s="49" t="s">
        <v>12250</v>
      </c>
      <c r="K1766" s="6" t="s">
        <v>12251</v>
      </c>
      <c r="L1766" s="29">
        <f>IF($J$6="с учетом НДС",VLOOKUP(I1766,LEGEND!B:E,4,0)*(1-M1766),VLOOKUP(I1766,LEGEND!B:E,4,0)*(1-M1766)/1.2)</f>
        <v>640</v>
      </c>
      <c r="M1766" s="57">
        <f>IF(AND(B1766&lt;&gt;"1_Электроинструмент",B1766&lt;&gt;"2_Садовая техника"),$J$5,IF($J$4&lt;=20%,$J$4,IFERROR(VLOOKUP(S1766,LEGEND!$L$2:$M$5,2,FALSE),$J$4)))</f>
        <v>0</v>
      </c>
      <c r="N1766" s="48" t="s">
        <v>60</v>
      </c>
      <c r="O1766" s="6" t="s">
        <v>60</v>
      </c>
      <c r="P1766" s="49" t="s">
        <v>66</v>
      </c>
      <c r="Q1766" s="49" t="s">
        <v>67</v>
      </c>
      <c r="R1766" s="6" t="s">
        <v>60</v>
      </c>
      <c r="S1766" s="49" t="s">
        <v>60</v>
      </c>
      <c r="T1766" s="73" t="str">
        <f>IF(_xlfn.XLOOKUP(I1766,LEGEND!B:B,LEGEND!H:H)&lt;&gt;"-",HYPERLINK(_xlfn.XLOOKUP(I1766,LEGEND!B:B,LEGEND!H:H),"link"),_xlfn.XLOOKUP(I1766,LEGEND!B:B,LEGEND!H:H))</f>
        <v>link</v>
      </c>
      <c r="U1766" s="73" t="str">
        <f>HYPERLINK(_xlfn.XLOOKUP(I1766,LEGEND!B:B,LEGEND!I:I))</f>
        <v>https://milwaukee-media-images.s3.amazonaws.com/hi/4932363685--Hero_1.jpg</v>
      </c>
      <c r="V1766" s="51" t="s">
        <v>12252</v>
      </c>
      <c r="W1766" s="63" t="s">
        <v>71</v>
      </c>
      <c r="X1766" s="64">
        <v>22</v>
      </c>
      <c r="Y1766" s="64">
        <v>40</v>
      </c>
      <c r="Z1766" s="64">
        <v>295</v>
      </c>
      <c r="AA1766" s="84">
        <v>0.18</v>
      </c>
      <c r="AB1766" s="85">
        <v>1</v>
      </c>
      <c r="AC1766" s="85">
        <v>1</v>
      </c>
    </row>
    <row r="1767" spans="1:29" ht="25.5">
      <c r="A1767" s="1"/>
      <c r="B1767" s="6" t="s">
        <v>8777</v>
      </c>
      <c r="C1767" s="6" t="s">
        <v>8778</v>
      </c>
      <c r="D1767" s="6" t="s">
        <v>8861</v>
      </c>
      <c r="E1767" s="49" t="s">
        <v>8872</v>
      </c>
      <c r="F1767" s="6" t="s">
        <v>8873</v>
      </c>
      <c r="G1767" s="6" t="s">
        <v>60</v>
      </c>
      <c r="H1767" s="6" t="s">
        <v>60</v>
      </c>
      <c r="I1767" s="60" t="s">
        <v>12253</v>
      </c>
      <c r="J1767" s="49" t="s">
        <v>12254</v>
      </c>
      <c r="K1767" s="6" t="s">
        <v>12255</v>
      </c>
      <c r="L1767" s="29">
        <f>IF($J$6="с учетом НДС",VLOOKUP(I1767,LEGEND!B:E,4,0)*(1-M1767),VLOOKUP(I1767,LEGEND!B:E,4,0)*(1-M1767)/1.2)</f>
        <v>670</v>
      </c>
      <c r="M1767" s="57">
        <f>IF(AND(B1767&lt;&gt;"1_Электроинструмент",B1767&lt;&gt;"2_Садовая техника"),$J$5,IF($J$4&lt;=20%,$J$4,IFERROR(VLOOKUP(S1767,LEGEND!$L$2:$M$5,2,FALSE),$J$4)))</f>
        <v>0</v>
      </c>
      <c r="N1767" s="48" t="s">
        <v>60</v>
      </c>
      <c r="O1767" s="6" t="s">
        <v>60</v>
      </c>
      <c r="P1767" s="49" t="s">
        <v>66</v>
      </c>
      <c r="Q1767" s="49" t="s">
        <v>67</v>
      </c>
      <c r="R1767" s="6" t="s">
        <v>60</v>
      </c>
      <c r="S1767" s="49" t="s">
        <v>60</v>
      </c>
      <c r="T1767" s="73" t="str">
        <f>IF(_xlfn.XLOOKUP(I1767,LEGEND!B:B,LEGEND!H:H)&lt;&gt;"-",HYPERLINK(_xlfn.XLOOKUP(I1767,LEGEND!B:B,LEGEND!H:H),"link"),_xlfn.XLOOKUP(I1767,LEGEND!B:B,LEGEND!H:H))</f>
        <v>link</v>
      </c>
      <c r="U1767" s="73" t="str">
        <f>HYPERLINK(_xlfn.XLOOKUP(I1767,LEGEND!B:B,LEGEND!I:I))</f>
        <v>https://milwaukee-media-images.s3.amazonaws.com/hi/4932352488--Hero_1.jpg</v>
      </c>
      <c r="V1767" s="51" t="s">
        <v>12256</v>
      </c>
      <c r="W1767" s="63" t="s">
        <v>71</v>
      </c>
      <c r="X1767" s="64">
        <v>10</v>
      </c>
      <c r="Y1767" s="64">
        <v>40</v>
      </c>
      <c r="Z1767" s="64">
        <v>485</v>
      </c>
      <c r="AA1767" s="84">
        <v>8.1000000000000003E-2</v>
      </c>
      <c r="AB1767" s="85">
        <v>1</v>
      </c>
      <c r="AC1767" s="85">
        <v>1</v>
      </c>
    </row>
    <row r="1768" spans="1:29" ht="25.5">
      <c r="A1768" s="1"/>
      <c r="B1768" s="6" t="s">
        <v>8777</v>
      </c>
      <c r="C1768" s="6" t="s">
        <v>8778</v>
      </c>
      <c r="D1768" s="6" t="s">
        <v>8861</v>
      </c>
      <c r="E1768" s="49" t="s">
        <v>8872</v>
      </c>
      <c r="F1768" s="6" t="s">
        <v>8873</v>
      </c>
      <c r="G1768" s="6" t="s">
        <v>60</v>
      </c>
      <c r="H1768" s="6" t="s">
        <v>60</v>
      </c>
      <c r="I1768" s="60" t="s">
        <v>12257</v>
      </c>
      <c r="J1768" s="49" t="s">
        <v>12258</v>
      </c>
      <c r="K1768" s="6" t="s">
        <v>12259</v>
      </c>
      <c r="L1768" s="29">
        <f>IF($J$6="с учетом НДС",VLOOKUP(I1768,LEGEND!B:E,4,0)*(1-M1768),VLOOKUP(I1768,LEGEND!B:E,4,0)*(1-M1768)/1.2)</f>
        <v>680</v>
      </c>
      <c r="M1768" s="57">
        <f>IF(AND(B1768&lt;&gt;"1_Электроинструмент",B1768&lt;&gt;"2_Садовая техника"),$J$5,IF($J$4&lt;=20%,$J$4,IFERROR(VLOOKUP(S1768,LEGEND!$L$2:$M$5,2,FALSE),$J$4)))</f>
        <v>0</v>
      </c>
      <c r="N1768" s="48" t="s">
        <v>60</v>
      </c>
      <c r="O1768" s="6" t="s">
        <v>60</v>
      </c>
      <c r="P1768" s="49" t="s">
        <v>66</v>
      </c>
      <c r="Q1768" s="49" t="s">
        <v>67</v>
      </c>
      <c r="R1768" s="6" t="s">
        <v>60</v>
      </c>
      <c r="S1768" s="49" t="s">
        <v>60</v>
      </c>
      <c r="T1768" s="73" t="str">
        <f>IF(_xlfn.XLOOKUP(I1768,LEGEND!B:B,LEGEND!H:H)&lt;&gt;"-",HYPERLINK(_xlfn.XLOOKUP(I1768,LEGEND!B:B,LEGEND!H:H),"link"),_xlfn.XLOOKUP(I1768,LEGEND!B:B,LEGEND!H:H))</f>
        <v>link</v>
      </c>
      <c r="U1768" s="73" t="str">
        <f>HYPERLINK(_xlfn.XLOOKUP(I1768,LEGEND!B:B,LEGEND!I:I))</f>
        <v>https://milwaukee-media-images.s3.amazonaws.com/hi/4932363714--Hero_1.jpg</v>
      </c>
      <c r="V1768" s="51" t="s">
        <v>12260</v>
      </c>
      <c r="W1768" s="63" t="s">
        <v>71</v>
      </c>
      <c r="X1768" s="64">
        <v>132</v>
      </c>
      <c r="Y1768" s="64">
        <v>38</v>
      </c>
      <c r="Z1768" s="64">
        <v>38</v>
      </c>
      <c r="AA1768" s="84">
        <v>0.109</v>
      </c>
      <c r="AB1768" s="85">
        <v>1</v>
      </c>
      <c r="AC1768" s="85">
        <v>1</v>
      </c>
    </row>
    <row r="1769" spans="1:29" ht="25.5">
      <c r="A1769" s="1"/>
      <c r="B1769" s="6" t="s">
        <v>8777</v>
      </c>
      <c r="C1769" s="6" t="s">
        <v>8778</v>
      </c>
      <c r="D1769" s="6" t="s">
        <v>8861</v>
      </c>
      <c r="E1769" s="49" t="s">
        <v>8872</v>
      </c>
      <c r="F1769" s="6" t="s">
        <v>8873</v>
      </c>
      <c r="G1769" s="6" t="s">
        <v>60</v>
      </c>
      <c r="H1769" s="6" t="s">
        <v>60</v>
      </c>
      <c r="I1769" s="60" t="s">
        <v>12261</v>
      </c>
      <c r="J1769" s="49" t="s">
        <v>12262</v>
      </c>
      <c r="K1769" s="6" t="s">
        <v>12263</v>
      </c>
      <c r="L1769" s="29">
        <f>IF($J$6="с учетом НДС",VLOOKUP(I1769,LEGEND!B:E,4,0)*(1-M1769),VLOOKUP(I1769,LEGEND!B:E,4,0)*(1-M1769)/1.2)</f>
        <v>680</v>
      </c>
      <c r="M1769" s="57">
        <f>IF(AND(B1769&lt;&gt;"1_Электроинструмент",B1769&lt;&gt;"2_Садовая техника"),$J$5,IF($J$4&lt;=20%,$J$4,IFERROR(VLOOKUP(S1769,LEGEND!$L$2:$M$5,2,FALSE),$J$4)))</f>
        <v>0</v>
      </c>
      <c r="N1769" s="48" t="s">
        <v>60</v>
      </c>
      <c r="O1769" s="6" t="s">
        <v>60</v>
      </c>
      <c r="P1769" s="49" t="s">
        <v>66</v>
      </c>
      <c r="Q1769" s="49" t="s">
        <v>67</v>
      </c>
      <c r="R1769" s="6" t="s">
        <v>60</v>
      </c>
      <c r="S1769" s="49" t="s">
        <v>60</v>
      </c>
      <c r="T1769" s="73" t="str">
        <f>IF(_xlfn.XLOOKUP(I1769,LEGEND!B:B,LEGEND!H:H)&lt;&gt;"-",HYPERLINK(_xlfn.XLOOKUP(I1769,LEGEND!B:B,LEGEND!H:H),"link"),_xlfn.XLOOKUP(I1769,LEGEND!B:B,LEGEND!H:H))</f>
        <v>link</v>
      </c>
      <c r="U1769" s="73" t="str">
        <f>HYPERLINK(_xlfn.XLOOKUP(I1769,LEGEND!B:B,LEGEND!I:I))</f>
        <v>https://milwaukee-media-images.s3.amazonaws.com/hi/4932352489--Hero_1.jpg</v>
      </c>
      <c r="V1769" s="51" t="s">
        <v>12264</v>
      </c>
      <c r="W1769" s="63" t="s">
        <v>71</v>
      </c>
      <c r="X1769" s="64">
        <v>10</v>
      </c>
      <c r="Y1769" s="64">
        <v>40</v>
      </c>
      <c r="Z1769" s="64">
        <v>485</v>
      </c>
      <c r="AA1769" s="84">
        <v>0.128</v>
      </c>
      <c r="AB1769" s="85">
        <v>1</v>
      </c>
      <c r="AC1769" s="85">
        <v>1</v>
      </c>
    </row>
    <row r="1770" spans="1:29" ht="15">
      <c r="A1770" s="1"/>
      <c r="B1770" s="6" t="s">
        <v>8777</v>
      </c>
      <c r="C1770" s="6" t="s">
        <v>8778</v>
      </c>
      <c r="D1770" s="6" t="s">
        <v>8861</v>
      </c>
      <c r="E1770" s="49" t="s">
        <v>8872</v>
      </c>
      <c r="F1770" s="6" t="s">
        <v>8873</v>
      </c>
      <c r="G1770" s="6" t="s">
        <v>60</v>
      </c>
      <c r="H1770" s="6" t="s">
        <v>60</v>
      </c>
      <c r="I1770" s="60" t="s">
        <v>12265</v>
      </c>
      <c r="J1770" s="49" t="s">
        <v>12266</v>
      </c>
      <c r="K1770" s="6" t="s">
        <v>12267</v>
      </c>
      <c r="L1770" s="29">
        <f>IF($J$6="с учетом НДС",VLOOKUP(I1770,LEGEND!B:E,4,0)*(1-M1770),VLOOKUP(I1770,LEGEND!B:E,4,0)*(1-M1770)/1.2)</f>
        <v>700</v>
      </c>
      <c r="M1770" s="57">
        <f>IF(AND(B1770&lt;&gt;"1_Электроинструмент",B1770&lt;&gt;"2_Садовая техника"),$J$5,IF($J$4&lt;=20%,$J$4,IFERROR(VLOOKUP(S1770,LEGEND!$L$2:$M$5,2,FALSE),$J$4)))</f>
        <v>0</v>
      </c>
      <c r="N1770" s="48" t="s">
        <v>60</v>
      </c>
      <c r="O1770" s="6" t="s">
        <v>60</v>
      </c>
      <c r="P1770" s="49" t="s">
        <v>66</v>
      </c>
      <c r="Q1770" s="49" t="s">
        <v>473</v>
      </c>
      <c r="R1770" s="6" t="s">
        <v>60</v>
      </c>
      <c r="S1770" s="49" t="s">
        <v>60</v>
      </c>
      <c r="T1770" s="73" t="str">
        <f>IF(_xlfn.XLOOKUP(I1770,LEGEND!B:B,LEGEND!H:H)&lt;&gt;"-",HYPERLINK(_xlfn.XLOOKUP(I1770,LEGEND!B:B,LEGEND!H:H),"link"),_xlfn.XLOOKUP(I1770,LEGEND!B:B,LEGEND!H:H))</f>
        <v>link</v>
      </c>
      <c r="U1770" s="73" t="str">
        <f>HYPERLINK(_xlfn.XLOOKUP(I1770,LEGEND!B:B,LEGEND!I:I))</f>
        <v>https://milwaukee-media-images.s3.amazonaws.com/hi/4932352490--Hero_1.jpg</v>
      </c>
      <c r="V1770" s="51" t="s">
        <v>12268</v>
      </c>
      <c r="W1770" s="63" t="s">
        <v>71</v>
      </c>
      <c r="X1770" s="64">
        <v>480</v>
      </c>
      <c r="Y1770" s="64">
        <v>40</v>
      </c>
      <c r="Z1770" s="64">
        <v>8</v>
      </c>
      <c r="AA1770" s="84">
        <v>0.128</v>
      </c>
      <c r="AB1770" s="85">
        <v>1</v>
      </c>
      <c r="AC1770" s="85">
        <v>1</v>
      </c>
    </row>
    <row r="1771" spans="1:29" ht="25.5">
      <c r="A1771" s="1"/>
      <c r="B1771" s="6" t="s">
        <v>8777</v>
      </c>
      <c r="C1771" s="6" t="s">
        <v>8778</v>
      </c>
      <c r="D1771" s="6" t="s">
        <v>8861</v>
      </c>
      <c r="E1771" s="49" t="s">
        <v>8872</v>
      </c>
      <c r="F1771" s="6" t="s">
        <v>8873</v>
      </c>
      <c r="G1771" s="6" t="s">
        <v>60</v>
      </c>
      <c r="H1771" s="6" t="s">
        <v>60</v>
      </c>
      <c r="I1771" s="60" t="s">
        <v>12269</v>
      </c>
      <c r="J1771" s="49" t="s">
        <v>12270</v>
      </c>
      <c r="K1771" s="6" t="s">
        <v>12271</v>
      </c>
      <c r="L1771" s="29">
        <f>IF($J$6="с учетом НДС",VLOOKUP(I1771,LEGEND!B:E,4,0)*(1-M1771),VLOOKUP(I1771,LEGEND!B:E,4,0)*(1-M1771)/1.2)</f>
        <v>710</v>
      </c>
      <c r="M1771" s="57">
        <f>IF(AND(B1771&lt;&gt;"1_Электроинструмент",B1771&lt;&gt;"2_Садовая техника"),$J$5,IF($J$4&lt;=20%,$J$4,IFERROR(VLOOKUP(S1771,LEGEND!$L$2:$M$5,2,FALSE),$J$4)))</f>
        <v>0</v>
      </c>
      <c r="N1771" s="48" t="s">
        <v>60</v>
      </c>
      <c r="O1771" s="6" t="s">
        <v>60</v>
      </c>
      <c r="P1771" s="49" t="s">
        <v>66</v>
      </c>
      <c r="Q1771" s="49" t="s">
        <v>67</v>
      </c>
      <c r="R1771" s="6" t="s">
        <v>60</v>
      </c>
      <c r="S1771" s="49" t="s">
        <v>60</v>
      </c>
      <c r="T1771" s="73" t="str">
        <f>IF(_xlfn.XLOOKUP(I1771,LEGEND!B:B,LEGEND!H:H)&lt;&gt;"-",HYPERLINK(_xlfn.XLOOKUP(I1771,LEGEND!B:B,LEGEND!H:H),"link"),_xlfn.XLOOKUP(I1771,LEGEND!B:B,LEGEND!H:H))</f>
        <v>link</v>
      </c>
      <c r="U1771" s="73" t="str">
        <f>HYPERLINK(_xlfn.XLOOKUP(I1771,LEGEND!B:B,LEGEND!I:I))</f>
        <v>https://milwaukee-media-images.s3.amazonaws.com/hi/48130068--Hero_1.jpg</v>
      </c>
      <c r="V1771" s="51" t="s">
        <v>12272</v>
      </c>
      <c r="W1771" s="63" t="s">
        <v>71</v>
      </c>
      <c r="X1771" s="64">
        <v>245</v>
      </c>
      <c r="Y1771" s="64">
        <v>47</v>
      </c>
      <c r="Z1771" s="64">
        <v>19</v>
      </c>
      <c r="AA1771" s="84">
        <v>0.09</v>
      </c>
      <c r="AB1771" s="85">
        <v>1</v>
      </c>
      <c r="AC1771" s="85">
        <v>1</v>
      </c>
    </row>
    <row r="1772" spans="1:29" ht="25.5">
      <c r="A1772" s="1"/>
      <c r="B1772" s="6" t="s">
        <v>8777</v>
      </c>
      <c r="C1772" s="6" t="s">
        <v>8778</v>
      </c>
      <c r="D1772" s="6" t="s">
        <v>8861</v>
      </c>
      <c r="E1772" s="49" t="s">
        <v>8872</v>
      </c>
      <c r="F1772" s="6" t="s">
        <v>8873</v>
      </c>
      <c r="G1772" s="6" t="s">
        <v>60</v>
      </c>
      <c r="H1772" s="6" t="s">
        <v>60</v>
      </c>
      <c r="I1772" s="60" t="s">
        <v>12273</v>
      </c>
      <c r="J1772" s="49" t="s">
        <v>12274</v>
      </c>
      <c r="K1772" s="6" t="s">
        <v>12275</v>
      </c>
      <c r="L1772" s="29">
        <f>IF($J$6="с учетом НДС",VLOOKUP(I1772,LEGEND!B:E,4,0)*(1-M1772),VLOOKUP(I1772,LEGEND!B:E,4,0)*(1-M1772)/1.2)</f>
        <v>710</v>
      </c>
      <c r="M1772" s="57">
        <f>IF(AND(B1772&lt;&gt;"1_Электроинструмент",B1772&lt;&gt;"2_Садовая техника"),$J$5,IF($J$4&lt;=20%,$J$4,IFERROR(VLOOKUP(S1772,LEGEND!$L$2:$M$5,2,FALSE),$J$4)))</f>
        <v>0</v>
      </c>
      <c r="N1772" s="48" t="s">
        <v>60</v>
      </c>
      <c r="O1772" s="6" t="s">
        <v>60</v>
      </c>
      <c r="P1772" s="49" t="s">
        <v>66</v>
      </c>
      <c r="Q1772" s="49" t="s">
        <v>67</v>
      </c>
      <c r="R1772" s="6" t="s">
        <v>60</v>
      </c>
      <c r="S1772" s="49" t="s">
        <v>60</v>
      </c>
      <c r="T1772" s="73" t="str">
        <f>IF(_xlfn.XLOOKUP(I1772,LEGEND!B:B,LEGEND!H:H)&lt;&gt;"-",HYPERLINK(_xlfn.XLOOKUP(I1772,LEGEND!B:B,LEGEND!H:H),"link"),_xlfn.XLOOKUP(I1772,LEGEND!B:B,LEGEND!H:H))</f>
        <v>link</v>
      </c>
      <c r="U1772" s="73" t="str">
        <f>HYPERLINK(_xlfn.XLOOKUP(I1772,LEGEND!B:B,LEGEND!I:I))</f>
        <v>https://milwaukee-media-images.s3.amazonaws.com/hi/4932363666--Hero_1.jpg</v>
      </c>
      <c r="V1772" s="51" t="s">
        <v>12276</v>
      </c>
      <c r="W1772" s="63" t="s">
        <v>71</v>
      </c>
      <c r="X1772" s="64">
        <v>14</v>
      </c>
      <c r="Y1772" s="64">
        <v>50</v>
      </c>
      <c r="Z1772" s="64">
        <v>287</v>
      </c>
      <c r="AA1772" s="84">
        <v>0.22</v>
      </c>
      <c r="AB1772" s="85">
        <v>1</v>
      </c>
      <c r="AC1772" s="85">
        <v>1</v>
      </c>
    </row>
    <row r="1773" spans="1:29" ht="25.5">
      <c r="A1773" s="1"/>
      <c r="B1773" s="6" t="s">
        <v>8777</v>
      </c>
      <c r="C1773" s="6" t="s">
        <v>8778</v>
      </c>
      <c r="D1773" s="6" t="s">
        <v>8861</v>
      </c>
      <c r="E1773" s="49" t="s">
        <v>8872</v>
      </c>
      <c r="F1773" s="6" t="s">
        <v>8873</v>
      </c>
      <c r="G1773" s="6" t="s">
        <v>60</v>
      </c>
      <c r="H1773" s="6" t="s">
        <v>60</v>
      </c>
      <c r="I1773" s="60" t="s">
        <v>12277</v>
      </c>
      <c r="J1773" s="49" t="s">
        <v>12278</v>
      </c>
      <c r="K1773" s="6" t="s">
        <v>12279</v>
      </c>
      <c r="L1773" s="29">
        <f>IF($J$6="с учетом НДС",VLOOKUP(I1773,LEGEND!B:E,4,0)*(1-M1773),VLOOKUP(I1773,LEGEND!B:E,4,0)*(1-M1773)/1.2)</f>
        <v>710</v>
      </c>
      <c r="M1773" s="57">
        <f>IF(AND(B1773&lt;&gt;"1_Электроинструмент",B1773&lt;&gt;"2_Садовая техника"),$J$5,IF($J$4&lt;=20%,$J$4,IFERROR(VLOOKUP(S1773,LEGEND!$L$2:$M$5,2,FALSE),$J$4)))</f>
        <v>0</v>
      </c>
      <c r="N1773" s="48" t="s">
        <v>60</v>
      </c>
      <c r="O1773" s="6" t="s">
        <v>60</v>
      </c>
      <c r="P1773" s="49" t="s">
        <v>66</v>
      </c>
      <c r="Q1773" s="49" t="s">
        <v>67</v>
      </c>
      <c r="R1773" s="6" t="s">
        <v>60</v>
      </c>
      <c r="S1773" s="49" t="s">
        <v>60</v>
      </c>
      <c r="T1773" s="73" t="str">
        <f>IF(_xlfn.XLOOKUP(I1773,LEGEND!B:B,LEGEND!H:H)&lt;&gt;"-",HYPERLINK(_xlfn.XLOOKUP(I1773,LEGEND!B:B,LEGEND!H:H),"link"),_xlfn.XLOOKUP(I1773,LEGEND!B:B,LEGEND!H:H))</f>
        <v>link</v>
      </c>
      <c r="U1773" s="73" t="str">
        <f>HYPERLINK(_xlfn.XLOOKUP(I1773,LEGEND!B:B,LEGEND!I:I))</f>
        <v>https://milwaukee-media-images.s3.amazonaws.com/hi/4932363686--Hero_1.jpg</v>
      </c>
      <c r="V1773" s="51" t="s">
        <v>12280</v>
      </c>
      <c r="W1773" s="63" t="s">
        <v>71</v>
      </c>
      <c r="X1773" s="64">
        <v>10</v>
      </c>
      <c r="Y1773" s="64">
        <v>40</v>
      </c>
      <c r="Z1773" s="64">
        <v>295</v>
      </c>
      <c r="AA1773" s="84">
        <v>0.214</v>
      </c>
      <c r="AB1773" s="85">
        <v>1</v>
      </c>
      <c r="AC1773" s="85">
        <v>1</v>
      </c>
    </row>
    <row r="1774" spans="1:29" ht="25.5">
      <c r="A1774" s="1"/>
      <c r="B1774" s="6" t="s">
        <v>8777</v>
      </c>
      <c r="C1774" s="6" t="s">
        <v>8778</v>
      </c>
      <c r="D1774" s="6" t="s">
        <v>8861</v>
      </c>
      <c r="E1774" s="49" t="s">
        <v>8872</v>
      </c>
      <c r="F1774" s="6" t="s">
        <v>8873</v>
      </c>
      <c r="G1774" s="6" t="s">
        <v>60</v>
      </c>
      <c r="H1774" s="6" t="s">
        <v>60</v>
      </c>
      <c r="I1774" s="60" t="s">
        <v>12281</v>
      </c>
      <c r="J1774" s="49" t="s">
        <v>12282</v>
      </c>
      <c r="K1774" s="6" t="s">
        <v>12283</v>
      </c>
      <c r="L1774" s="29">
        <f>IF($J$6="с учетом НДС",VLOOKUP(I1774,LEGEND!B:E,4,0)*(1-M1774),VLOOKUP(I1774,LEGEND!B:E,4,0)*(1-M1774)/1.2)</f>
        <v>710</v>
      </c>
      <c r="M1774" s="57">
        <f>IF(AND(B1774&lt;&gt;"1_Электроинструмент",B1774&lt;&gt;"2_Садовая техника"),$J$5,IF($J$4&lt;=20%,$J$4,IFERROR(VLOOKUP(S1774,LEGEND!$L$2:$M$5,2,FALSE),$J$4)))</f>
        <v>0</v>
      </c>
      <c r="N1774" s="48" t="s">
        <v>60</v>
      </c>
      <c r="O1774" s="6" t="s">
        <v>60</v>
      </c>
      <c r="P1774" s="49" t="s">
        <v>66</v>
      </c>
      <c r="Q1774" s="49" t="s">
        <v>67</v>
      </c>
      <c r="R1774" s="6" t="s">
        <v>60</v>
      </c>
      <c r="S1774" s="49" t="s">
        <v>60</v>
      </c>
      <c r="T1774" s="73" t="str">
        <f>IF(_xlfn.XLOOKUP(I1774,LEGEND!B:B,LEGEND!H:H)&lt;&gt;"-",HYPERLINK(_xlfn.XLOOKUP(I1774,LEGEND!B:B,LEGEND!H:H),"link"),_xlfn.XLOOKUP(I1774,LEGEND!B:B,LEGEND!H:H))</f>
        <v>link</v>
      </c>
      <c r="U1774" s="73" t="str">
        <f>HYPERLINK(_xlfn.XLOOKUP(I1774,LEGEND!B:B,LEGEND!I:I))</f>
        <v>https://milwaukee-media-images.s3.amazonaws.com/hi/4932363688--Hero_1.jpg</v>
      </c>
      <c r="V1774" s="51" t="s">
        <v>12284</v>
      </c>
      <c r="W1774" s="63" t="s">
        <v>71</v>
      </c>
      <c r="X1774" s="64">
        <v>22</v>
      </c>
      <c r="Y1774" s="64">
        <v>40</v>
      </c>
      <c r="Z1774" s="64">
        <v>510</v>
      </c>
      <c r="AA1774" s="84">
        <v>0.111</v>
      </c>
      <c r="AB1774" s="85">
        <v>1</v>
      </c>
      <c r="AC1774" s="85">
        <v>1</v>
      </c>
    </row>
    <row r="1775" spans="1:29" ht="25.5">
      <c r="A1775" s="1"/>
      <c r="B1775" s="6" t="s">
        <v>8777</v>
      </c>
      <c r="C1775" s="6" t="s">
        <v>8778</v>
      </c>
      <c r="D1775" s="6" t="s">
        <v>8861</v>
      </c>
      <c r="E1775" s="49" t="s">
        <v>8872</v>
      </c>
      <c r="F1775" s="6" t="s">
        <v>8873</v>
      </c>
      <c r="G1775" s="6" t="s">
        <v>60</v>
      </c>
      <c r="H1775" s="6" t="s">
        <v>60</v>
      </c>
      <c r="I1775" s="60" t="s">
        <v>12285</v>
      </c>
      <c r="J1775" s="49" t="s">
        <v>12286</v>
      </c>
      <c r="K1775" s="6" t="s">
        <v>12287</v>
      </c>
      <c r="L1775" s="29">
        <f>IF($J$6="с учетом НДС",VLOOKUP(I1775,LEGEND!B:E,4,0)*(1-M1775),VLOOKUP(I1775,LEGEND!B:E,4,0)*(1-M1775)/1.2)</f>
        <v>710</v>
      </c>
      <c r="M1775" s="57">
        <f>IF(AND(B1775&lt;&gt;"1_Электроинструмент",B1775&lt;&gt;"2_Садовая техника"),$J$5,IF($J$4&lt;=20%,$J$4,IFERROR(VLOOKUP(S1775,LEGEND!$L$2:$M$5,2,FALSE),$J$4)))</f>
        <v>0</v>
      </c>
      <c r="N1775" s="48" t="s">
        <v>60</v>
      </c>
      <c r="O1775" s="6" t="s">
        <v>60</v>
      </c>
      <c r="P1775" s="49" t="s">
        <v>66</v>
      </c>
      <c r="Q1775" s="49" t="s">
        <v>67</v>
      </c>
      <c r="R1775" s="6" t="s">
        <v>60</v>
      </c>
      <c r="S1775" s="49" t="s">
        <v>60</v>
      </c>
      <c r="T1775" s="73" t="str">
        <f>IF(_xlfn.XLOOKUP(I1775,LEGEND!B:B,LEGEND!H:H)&lt;&gt;"-",HYPERLINK(_xlfn.XLOOKUP(I1775,LEGEND!B:B,LEGEND!H:H),"link"),_xlfn.XLOOKUP(I1775,LEGEND!B:B,LEGEND!H:H))</f>
        <v>link</v>
      </c>
      <c r="U1775" s="73" t="str">
        <f>HYPERLINK(_xlfn.XLOOKUP(I1775,LEGEND!B:B,LEGEND!I:I))</f>
        <v>https://milwaukee-media-images.s3.amazonaws.com/hi/4932363715--Hero_1.jpg</v>
      </c>
      <c r="V1775" s="51" t="s">
        <v>12288</v>
      </c>
      <c r="W1775" s="63" t="s">
        <v>71</v>
      </c>
      <c r="X1775" s="64">
        <v>132</v>
      </c>
      <c r="Y1775" s="64">
        <v>38</v>
      </c>
      <c r="Z1775" s="64">
        <v>38</v>
      </c>
      <c r="AA1775" s="84">
        <v>0.114</v>
      </c>
      <c r="AB1775" s="85">
        <v>1</v>
      </c>
      <c r="AC1775" s="85">
        <v>1</v>
      </c>
    </row>
    <row r="1776" spans="1:29" ht="25.5">
      <c r="A1776" s="1"/>
      <c r="B1776" s="6" t="s">
        <v>8777</v>
      </c>
      <c r="C1776" s="6" t="s">
        <v>8778</v>
      </c>
      <c r="D1776" s="6" t="s">
        <v>8861</v>
      </c>
      <c r="E1776" s="49" t="s">
        <v>8872</v>
      </c>
      <c r="F1776" s="6" t="s">
        <v>8873</v>
      </c>
      <c r="G1776" s="6" t="s">
        <v>60</v>
      </c>
      <c r="H1776" s="6" t="s">
        <v>60</v>
      </c>
      <c r="I1776" s="60" t="s">
        <v>12289</v>
      </c>
      <c r="J1776" s="49" t="s">
        <v>12290</v>
      </c>
      <c r="K1776" s="6" t="s">
        <v>12291</v>
      </c>
      <c r="L1776" s="29">
        <f>IF($J$6="с учетом НДС",VLOOKUP(I1776,LEGEND!B:E,4,0)*(1-M1776),VLOOKUP(I1776,LEGEND!B:E,4,0)*(1-M1776)/1.2)</f>
        <v>710</v>
      </c>
      <c r="M1776" s="57">
        <f>IF(AND(B1776&lt;&gt;"1_Электроинструмент",B1776&lt;&gt;"2_Садовая техника"),$J$5,IF($J$4&lt;=20%,$J$4,IFERROR(VLOOKUP(S1776,LEGEND!$L$2:$M$5,2,FALSE),$J$4)))</f>
        <v>0</v>
      </c>
      <c r="N1776" s="48" t="s">
        <v>60</v>
      </c>
      <c r="O1776" s="6" t="s">
        <v>60</v>
      </c>
      <c r="P1776" s="49" t="s">
        <v>66</v>
      </c>
      <c r="Q1776" s="49" t="s">
        <v>67</v>
      </c>
      <c r="R1776" s="6" t="s">
        <v>60</v>
      </c>
      <c r="S1776" s="49" t="s">
        <v>60</v>
      </c>
      <c r="T1776" s="73" t="str">
        <f>IF(_xlfn.XLOOKUP(I1776,LEGEND!B:B,LEGEND!H:H)&lt;&gt;"-",HYPERLINK(_xlfn.XLOOKUP(I1776,LEGEND!B:B,LEGEND!H:H),"link"),_xlfn.XLOOKUP(I1776,LEGEND!B:B,LEGEND!H:H))</f>
        <v>link</v>
      </c>
      <c r="U1776" s="73" t="str">
        <f>HYPERLINK(_xlfn.XLOOKUP(I1776,LEGEND!B:B,LEGEND!I:I))</f>
        <v>https://milwaukee-media-images.s3.amazonaws.com/hi/4932430176--Hero_1.jpg</v>
      </c>
      <c r="V1776" s="51" t="s">
        <v>12292</v>
      </c>
      <c r="W1776" s="63" t="s">
        <v>71</v>
      </c>
      <c r="X1776" s="64">
        <v>10</v>
      </c>
      <c r="Y1776" s="64">
        <v>40</v>
      </c>
      <c r="Z1776" s="64">
        <v>515</v>
      </c>
      <c r="AA1776" s="84">
        <v>7.1999999999999995E-2</v>
      </c>
      <c r="AB1776" s="85">
        <v>1</v>
      </c>
      <c r="AC1776" s="85">
        <v>1</v>
      </c>
    </row>
    <row r="1777" spans="1:29" ht="25.5">
      <c r="A1777" s="1"/>
      <c r="B1777" s="6" t="s">
        <v>8777</v>
      </c>
      <c r="C1777" s="6" t="s">
        <v>8778</v>
      </c>
      <c r="D1777" s="6" t="s">
        <v>8861</v>
      </c>
      <c r="E1777" s="49" t="s">
        <v>8872</v>
      </c>
      <c r="F1777" s="6" t="s">
        <v>8873</v>
      </c>
      <c r="G1777" s="6" t="s">
        <v>60</v>
      </c>
      <c r="H1777" s="6" t="s">
        <v>60</v>
      </c>
      <c r="I1777" s="60" t="s">
        <v>8969</v>
      </c>
      <c r="J1777" s="49" t="s">
        <v>8970</v>
      </c>
      <c r="K1777" s="6" t="s">
        <v>8971</v>
      </c>
      <c r="L1777" s="29">
        <f>IF($J$6="с учетом НДС",VLOOKUP(I1777,LEGEND!B:E,4,0)*(1-M1777),VLOOKUP(I1777,LEGEND!B:E,4,0)*(1-M1777)/1.2)</f>
        <v>710</v>
      </c>
      <c r="M1777" s="57">
        <f>IF(AND(B1777&lt;&gt;"1_Электроинструмент",B1777&lt;&gt;"2_Садовая техника"),$J$5,IF($J$4&lt;=20%,$J$4,IFERROR(VLOOKUP(S1777,LEGEND!$L$2:$M$5,2,FALSE),$J$4)))</f>
        <v>0</v>
      </c>
      <c r="N1777" s="48" t="s">
        <v>60</v>
      </c>
      <c r="O1777" s="6" t="s">
        <v>42</v>
      </c>
      <c r="P1777" s="49" t="s">
        <v>66</v>
      </c>
      <c r="Q1777" s="49" t="s">
        <v>473</v>
      </c>
      <c r="R1777" s="6" t="s">
        <v>60</v>
      </c>
      <c r="S1777" s="49" t="s">
        <v>60</v>
      </c>
      <c r="T1777" s="73" t="str">
        <f>IF(_xlfn.XLOOKUP(I1777,LEGEND!B:B,LEGEND!H:H)&lt;&gt;"-",HYPERLINK(_xlfn.XLOOKUP(I1777,LEGEND!B:B,LEGEND!H:H),"link"),_xlfn.XLOOKUP(I1777,LEGEND!B:B,LEGEND!H:H))</f>
        <v>link</v>
      </c>
      <c r="U1777" s="73" t="str">
        <f>HYPERLINK(_xlfn.XLOOKUP(I1777,LEGEND!B:B,LEGEND!I:I))</f>
        <v>https://milwaukee-media-images.s3.amazonaws.com/hi/4932479473--Hero_1.jpg</v>
      </c>
      <c r="V1777" s="51" t="s">
        <v>8972</v>
      </c>
      <c r="W1777" s="63" t="s">
        <v>71</v>
      </c>
      <c r="X1777" s="64">
        <v>20</v>
      </c>
      <c r="Y1777" s="64">
        <v>48</v>
      </c>
      <c r="Z1777" s="64">
        <v>240</v>
      </c>
      <c r="AA1777" s="84">
        <v>0.09</v>
      </c>
      <c r="AB1777" s="85">
        <v>1</v>
      </c>
      <c r="AC1777" s="85">
        <v>1</v>
      </c>
    </row>
    <row r="1778" spans="1:29" ht="25.5">
      <c r="A1778" s="1"/>
      <c r="B1778" s="6" t="s">
        <v>8777</v>
      </c>
      <c r="C1778" s="6" t="s">
        <v>8778</v>
      </c>
      <c r="D1778" s="6" t="s">
        <v>8861</v>
      </c>
      <c r="E1778" s="49" t="s">
        <v>8872</v>
      </c>
      <c r="F1778" s="6" t="s">
        <v>8873</v>
      </c>
      <c r="G1778" s="6" t="s">
        <v>60</v>
      </c>
      <c r="H1778" s="6" t="s">
        <v>60</v>
      </c>
      <c r="I1778" s="60" t="s">
        <v>12297</v>
      </c>
      <c r="J1778" s="49" t="s">
        <v>12298</v>
      </c>
      <c r="K1778" s="6" t="s">
        <v>12299</v>
      </c>
      <c r="L1778" s="29">
        <f>IF($J$6="с учетом НДС",VLOOKUP(I1778,LEGEND!B:E,4,0)*(1-M1778),VLOOKUP(I1778,LEGEND!B:E,4,0)*(1-M1778)/1.2)</f>
        <v>730</v>
      </c>
      <c r="M1778" s="57">
        <f>IF(AND(B1778&lt;&gt;"1_Электроинструмент",B1778&lt;&gt;"2_Садовая техника"),$J$5,IF($J$4&lt;=20%,$J$4,IFERROR(VLOOKUP(S1778,LEGEND!$L$2:$M$5,2,FALSE),$J$4)))</f>
        <v>0</v>
      </c>
      <c r="N1778" s="48" t="s">
        <v>60</v>
      </c>
      <c r="O1778" s="6" t="s">
        <v>60</v>
      </c>
      <c r="P1778" s="49" t="s">
        <v>66</v>
      </c>
      <c r="Q1778" s="49" t="s">
        <v>67</v>
      </c>
      <c r="R1778" s="6" t="s">
        <v>60</v>
      </c>
      <c r="S1778" s="49" t="s">
        <v>60</v>
      </c>
      <c r="T1778" s="73" t="str">
        <f>IF(_xlfn.XLOOKUP(I1778,LEGEND!B:B,LEGEND!H:H)&lt;&gt;"-",HYPERLINK(_xlfn.XLOOKUP(I1778,LEGEND!B:B,LEGEND!H:H),"link"),_xlfn.XLOOKUP(I1778,LEGEND!B:B,LEGEND!H:H))</f>
        <v>link</v>
      </c>
      <c r="U1778" s="73" t="str">
        <f>HYPERLINK(_xlfn.XLOOKUP(I1778,LEGEND!B:B,LEGEND!I:I))</f>
        <v>https://milwaukee-media-images.s3.amazonaws.com/hi/4932352491--Hero_1.jpg</v>
      </c>
      <c r="V1778" s="51" t="s">
        <v>12300</v>
      </c>
      <c r="W1778" s="63" t="s">
        <v>71</v>
      </c>
      <c r="X1778" s="64">
        <v>470</v>
      </c>
      <c r="Y1778" s="64">
        <v>400</v>
      </c>
      <c r="Z1778" s="64">
        <v>50</v>
      </c>
      <c r="AA1778" s="84">
        <v>0.126</v>
      </c>
      <c r="AB1778" s="85">
        <v>1</v>
      </c>
      <c r="AC1778" s="85">
        <v>1</v>
      </c>
    </row>
    <row r="1779" spans="1:29" ht="25.5">
      <c r="A1779" s="1"/>
      <c r="B1779" s="6" t="s">
        <v>8777</v>
      </c>
      <c r="C1779" s="6" t="s">
        <v>8778</v>
      </c>
      <c r="D1779" s="6" t="s">
        <v>8861</v>
      </c>
      <c r="E1779" s="49" t="s">
        <v>8872</v>
      </c>
      <c r="F1779" s="6" t="s">
        <v>8873</v>
      </c>
      <c r="G1779" s="6" t="s">
        <v>60</v>
      </c>
      <c r="H1779" s="6" t="s">
        <v>60</v>
      </c>
      <c r="I1779" s="60" t="s">
        <v>12301</v>
      </c>
      <c r="J1779" s="49" t="s">
        <v>12302</v>
      </c>
      <c r="K1779" s="6" t="s">
        <v>12303</v>
      </c>
      <c r="L1779" s="29">
        <f>IF($J$6="с учетом НДС",VLOOKUP(I1779,LEGEND!B:E,4,0)*(1-M1779),VLOOKUP(I1779,LEGEND!B:E,4,0)*(1-M1779)/1.2)</f>
        <v>740</v>
      </c>
      <c r="M1779" s="57">
        <f>IF(AND(B1779&lt;&gt;"1_Электроинструмент",B1779&lt;&gt;"2_Садовая техника"),$J$5,IF($J$4&lt;=20%,$J$4,IFERROR(VLOOKUP(S1779,LEGEND!$L$2:$M$5,2,FALSE),$J$4)))</f>
        <v>0</v>
      </c>
      <c r="N1779" s="48" t="s">
        <v>60</v>
      </c>
      <c r="O1779" s="6" t="s">
        <v>60</v>
      </c>
      <c r="P1779" s="49" t="s">
        <v>66</v>
      </c>
      <c r="Q1779" s="49" t="s">
        <v>67</v>
      </c>
      <c r="R1779" s="6" t="s">
        <v>60</v>
      </c>
      <c r="S1779" s="49" t="s">
        <v>60</v>
      </c>
      <c r="T1779" s="73" t="str">
        <f>IF(_xlfn.XLOOKUP(I1779,LEGEND!B:B,LEGEND!H:H)&lt;&gt;"-",HYPERLINK(_xlfn.XLOOKUP(I1779,LEGEND!B:B,LEGEND!H:H),"link"),_xlfn.XLOOKUP(I1779,LEGEND!B:B,LEGEND!H:H))</f>
        <v>link</v>
      </c>
      <c r="U1779" s="73" t="str">
        <f>HYPERLINK(_xlfn.XLOOKUP(I1779,LEGEND!B:B,LEGEND!I:I))</f>
        <v>https://milwaukee-media-images.s3.amazonaws.com/hi/4932352466--Hero_1.jpg</v>
      </c>
      <c r="V1779" s="51" t="s">
        <v>12304</v>
      </c>
      <c r="W1779" s="63" t="s">
        <v>71</v>
      </c>
      <c r="X1779" s="64">
        <v>56</v>
      </c>
      <c r="Y1779" s="64">
        <v>97</v>
      </c>
      <c r="Z1779" s="64">
        <v>158</v>
      </c>
      <c r="AA1779" s="84">
        <v>0.21299999999999999</v>
      </c>
      <c r="AB1779" s="85">
        <v>1</v>
      </c>
      <c r="AC1779" s="85">
        <v>1</v>
      </c>
    </row>
    <row r="1780" spans="1:29" ht="25.5">
      <c r="A1780" s="1"/>
      <c r="B1780" s="6" t="s">
        <v>8777</v>
      </c>
      <c r="C1780" s="6" t="s">
        <v>8778</v>
      </c>
      <c r="D1780" s="6" t="s">
        <v>8861</v>
      </c>
      <c r="E1780" s="49" t="s">
        <v>8872</v>
      </c>
      <c r="F1780" s="6" t="s">
        <v>8873</v>
      </c>
      <c r="G1780" s="6" t="s">
        <v>60</v>
      </c>
      <c r="H1780" s="6" t="s">
        <v>60</v>
      </c>
      <c r="I1780" s="60" t="s">
        <v>12305</v>
      </c>
      <c r="J1780" s="49" t="s">
        <v>12306</v>
      </c>
      <c r="K1780" s="6" t="s">
        <v>12307</v>
      </c>
      <c r="L1780" s="29">
        <f>IF($J$6="с учетом НДС",VLOOKUP(I1780,LEGEND!B:E,4,0)*(1-M1780),VLOOKUP(I1780,LEGEND!B:E,4,0)*(1-M1780)/1.2)</f>
        <v>740</v>
      </c>
      <c r="M1780" s="57">
        <f>IF(AND(B1780&lt;&gt;"1_Электроинструмент",B1780&lt;&gt;"2_Садовая техника"),$J$5,IF($J$4&lt;=20%,$J$4,IFERROR(VLOOKUP(S1780,LEGEND!$L$2:$M$5,2,FALSE),$J$4)))</f>
        <v>0</v>
      </c>
      <c r="N1780" s="48" t="s">
        <v>60</v>
      </c>
      <c r="O1780" s="6" t="s">
        <v>60</v>
      </c>
      <c r="P1780" s="49" t="s">
        <v>66</v>
      </c>
      <c r="Q1780" s="49" t="s">
        <v>67</v>
      </c>
      <c r="R1780" s="6" t="s">
        <v>60</v>
      </c>
      <c r="S1780" s="49" t="s">
        <v>60</v>
      </c>
      <c r="T1780" s="73" t="str">
        <f>IF(_xlfn.XLOOKUP(I1780,LEGEND!B:B,LEGEND!H:H)&lt;&gt;"-",HYPERLINK(_xlfn.XLOOKUP(I1780,LEGEND!B:B,LEGEND!H:H),"link"),_xlfn.XLOOKUP(I1780,LEGEND!B:B,LEGEND!H:H))</f>
        <v>link</v>
      </c>
      <c r="U1780" s="73" t="str">
        <f>HYPERLINK(_xlfn.XLOOKUP(I1780,LEGEND!B:B,LEGEND!I:I))</f>
        <v>https://milwaukee-media-images.s3.amazonaws.com/hi/4932363689--Hero_1.jpg</v>
      </c>
      <c r="V1780" s="51" t="s">
        <v>12308</v>
      </c>
      <c r="W1780" s="63" t="s">
        <v>71</v>
      </c>
      <c r="X1780" s="64">
        <v>22</v>
      </c>
      <c r="Y1780" s="64">
        <v>40</v>
      </c>
      <c r="Z1780" s="64">
        <v>515</v>
      </c>
      <c r="AA1780" s="84">
        <v>0.151</v>
      </c>
      <c r="AB1780" s="85">
        <v>1</v>
      </c>
      <c r="AC1780" s="85">
        <v>1</v>
      </c>
    </row>
    <row r="1781" spans="1:29" ht="15">
      <c r="A1781" s="1"/>
      <c r="B1781" s="6" t="s">
        <v>8777</v>
      </c>
      <c r="C1781" s="6" t="s">
        <v>8778</v>
      </c>
      <c r="D1781" s="6" t="s">
        <v>8861</v>
      </c>
      <c r="E1781" s="49" t="s">
        <v>8872</v>
      </c>
      <c r="F1781" s="6" t="s">
        <v>8873</v>
      </c>
      <c r="G1781" s="6" t="s">
        <v>60</v>
      </c>
      <c r="H1781" s="6" t="s">
        <v>60</v>
      </c>
      <c r="I1781" s="60" t="s">
        <v>12313</v>
      </c>
      <c r="J1781" s="49" t="s">
        <v>12314</v>
      </c>
      <c r="K1781" s="6" t="s">
        <v>12315</v>
      </c>
      <c r="L1781" s="29">
        <f>IF($J$6="с учетом НДС",VLOOKUP(I1781,LEGEND!B:E,4,0)*(1-M1781),VLOOKUP(I1781,LEGEND!B:E,4,0)*(1-M1781)/1.2)</f>
        <v>750</v>
      </c>
      <c r="M1781" s="57">
        <f>IF(AND(B1781&lt;&gt;"1_Электроинструмент",B1781&lt;&gt;"2_Садовая техника"),$J$5,IF($J$4&lt;=20%,$J$4,IFERROR(VLOOKUP(S1781,LEGEND!$L$2:$M$5,2,FALSE),$J$4)))</f>
        <v>0</v>
      </c>
      <c r="N1781" s="48" t="s">
        <v>60</v>
      </c>
      <c r="O1781" s="6" t="s">
        <v>60</v>
      </c>
      <c r="P1781" s="49" t="s">
        <v>66</v>
      </c>
      <c r="Q1781" s="49" t="s">
        <v>473</v>
      </c>
      <c r="R1781" s="6" t="s">
        <v>60</v>
      </c>
      <c r="S1781" s="49" t="s">
        <v>60</v>
      </c>
      <c r="T1781" s="73" t="str">
        <f>IF(_xlfn.XLOOKUP(I1781,LEGEND!B:B,LEGEND!H:H)&lt;&gt;"-",HYPERLINK(_xlfn.XLOOKUP(I1781,LEGEND!B:B,LEGEND!H:H),"link"),_xlfn.XLOOKUP(I1781,LEGEND!B:B,LEGEND!H:H))</f>
        <v>link</v>
      </c>
      <c r="U1781" s="73" t="str">
        <f>HYPERLINK(_xlfn.XLOOKUP(I1781,LEGEND!B:B,LEGEND!I:I))</f>
        <v>https://milwaukee-media-images.s3.amazonaws.com/hi/4932352492--Hero_1.jpg</v>
      </c>
      <c r="V1781" s="51" t="s">
        <v>12316</v>
      </c>
      <c r="W1781" s="63" t="s">
        <v>71</v>
      </c>
      <c r="X1781" s="64">
        <v>10</v>
      </c>
      <c r="Y1781" s="64">
        <v>40</v>
      </c>
      <c r="Z1781" s="64">
        <v>485</v>
      </c>
      <c r="AA1781" s="84">
        <v>0.128</v>
      </c>
      <c r="AB1781" s="85">
        <v>1</v>
      </c>
      <c r="AC1781" s="85">
        <v>1</v>
      </c>
    </row>
    <row r="1782" spans="1:29" ht="25.5">
      <c r="A1782" s="1"/>
      <c r="B1782" s="6" t="s">
        <v>8777</v>
      </c>
      <c r="C1782" s="6" t="s">
        <v>8778</v>
      </c>
      <c r="D1782" s="6" t="s">
        <v>8861</v>
      </c>
      <c r="E1782" s="49" t="s">
        <v>8872</v>
      </c>
      <c r="F1782" s="6" t="s">
        <v>8873</v>
      </c>
      <c r="G1782" s="6" t="s">
        <v>60</v>
      </c>
      <c r="H1782" s="6" t="s">
        <v>60</v>
      </c>
      <c r="I1782" s="60" t="s">
        <v>24112</v>
      </c>
      <c r="J1782" s="49" t="s">
        <v>24113</v>
      </c>
      <c r="K1782" s="6" t="s">
        <v>24114</v>
      </c>
      <c r="L1782" s="29">
        <f>IF($J$6="с учетом НДС",VLOOKUP(I1782,LEGEND!B:E,4,0)*(1-M1782),VLOOKUP(I1782,LEGEND!B:E,4,0)*(1-M1782)/1.2)</f>
        <v>760</v>
      </c>
      <c r="M1782" s="57">
        <f>IF(AND(B1782&lt;&gt;"1_Электроинструмент",B1782&lt;&gt;"2_Садовая техника"),$J$5,IF($J$4&lt;=20%,$J$4,IFERROR(VLOOKUP(S1782,LEGEND!$L$2:$M$5,2,FALSE),$J$4)))</f>
        <v>0</v>
      </c>
      <c r="N1782" s="48" t="s">
        <v>60</v>
      </c>
      <c r="O1782" s="6" t="s">
        <v>42</v>
      </c>
      <c r="P1782" s="49" t="s">
        <v>66</v>
      </c>
      <c r="Q1782" s="49" t="s">
        <v>67</v>
      </c>
      <c r="R1782" s="6" t="s">
        <v>60</v>
      </c>
      <c r="S1782" s="49" t="s">
        <v>60</v>
      </c>
      <c r="T1782" s="73" t="str">
        <f>IF(_xlfn.XLOOKUP(I1782,LEGEND!B:B,LEGEND!H:H)&lt;&gt;"-",HYPERLINK(_xlfn.XLOOKUP(I1782,LEGEND!B:B,LEGEND!H:H),"link"),_xlfn.XLOOKUP(I1782,LEGEND!B:B,LEGEND!H:H))</f>
        <v>link</v>
      </c>
      <c r="U1782" s="73" t="str">
        <f>HYPERLINK(_xlfn.XLOOKUP(I1782,LEGEND!B:B,LEGEND!I:I))</f>
        <v>https://milwaukee-media-images.s3.amazonaws.com/hi/4932479472--Hero_1.jpg</v>
      </c>
      <c r="V1782" s="51" t="s">
        <v>24115</v>
      </c>
      <c r="W1782" s="63" t="s">
        <v>71</v>
      </c>
      <c r="X1782" s="64">
        <v>245</v>
      </c>
      <c r="Y1782" s="64">
        <v>50</v>
      </c>
      <c r="Z1782" s="64">
        <v>25</v>
      </c>
      <c r="AA1782" s="84">
        <v>8.5999999999999993E-2</v>
      </c>
      <c r="AB1782" s="85">
        <v>1</v>
      </c>
      <c r="AC1782" s="85">
        <v>1</v>
      </c>
    </row>
    <row r="1783" spans="1:29" ht="25.5">
      <c r="A1783" s="1"/>
      <c r="B1783" s="6" t="s">
        <v>8777</v>
      </c>
      <c r="C1783" s="6" t="s">
        <v>8778</v>
      </c>
      <c r="D1783" s="6" t="s">
        <v>8861</v>
      </c>
      <c r="E1783" s="49" t="s">
        <v>8872</v>
      </c>
      <c r="F1783" s="6" t="s">
        <v>8873</v>
      </c>
      <c r="G1783" s="6" t="s">
        <v>60</v>
      </c>
      <c r="H1783" s="6" t="s">
        <v>60</v>
      </c>
      <c r="I1783" s="60" t="s">
        <v>12317</v>
      </c>
      <c r="J1783" s="49" t="s">
        <v>12318</v>
      </c>
      <c r="K1783" s="6" t="s">
        <v>12319</v>
      </c>
      <c r="L1783" s="29">
        <f>IF($J$6="с учетом НДС",VLOOKUP(I1783,LEGEND!B:E,4,0)*(1-M1783),VLOOKUP(I1783,LEGEND!B:E,4,0)*(1-M1783)/1.2)</f>
        <v>770</v>
      </c>
      <c r="M1783" s="57">
        <f>IF(AND(B1783&lt;&gt;"1_Электроинструмент",B1783&lt;&gt;"2_Садовая техника"),$J$5,IF($J$4&lt;=20%,$J$4,IFERROR(VLOOKUP(S1783,LEGEND!$L$2:$M$5,2,FALSE),$J$4)))</f>
        <v>0</v>
      </c>
      <c r="N1783" s="48" t="s">
        <v>60</v>
      </c>
      <c r="O1783" s="6" t="s">
        <v>60</v>
      </c>
      <c r="P1783" s="49" t="s">
        <v>66</v>
      </c>
      <c r="Q1783" s="49" t="s">
        <v>67</v>
      </c>
      <c r="R1783" s="6" t="s">
        <v>60</v>
      </c>
      <c r="S1783" s="49" t="s">
        <v>60</v>
      </c>
      <c r="T1783" s="73" t="str">
        <f>IF(_xlfn.XLOOKUP(I1783,LEGEND!B:B,LEGEND!H:H)&lt;&gt;"-",HYPERLINK(_xlfn.XLOOKUP(I1783,LEGEND!B:B,LEGEND!H:H),"link"),_xlfn.XLOOKUP(I1783,LEGEND!B:B,LEGEND!H:H))</f>
        <v>link</v>
      </c>
      <c r="U1783" s="73" t="str">
        <f>HYPERLINK(_xlfn.XLOOKUP(I1783,LEGEND!B:B,LEGEND!I:I))</f>
        <v>https://milwaukee-media-images.s3.amazonaws.com/hi/4932363717--Hero_1.jpg</v>
      </c>
      <c r="V1783" s="51" t="s">
        <v>12320</v>
      </c>
      <c r="W1783" s="63" t="s">
        <v>71</v>
      </c>
      <c r="X1783" s="64">
        <v>134</v>
      </c>
      <c r="Y1783" s="64">
        <v>46</v>
      </c>
      <c r="Z1783" s="64">
        <v>46</v>
      </c>
      <c r="AA1783" s="84">
        <v>0.122</v>
      </c>
      <c r="AB1783" s="85">
        <v>1</v>
      </c>
      <c r="AC1783" s="85">
        <v>1</v>
      </c>
    </row>
    <row r="1784" spans="1:29" ht="15">
      <c r="A1784" s="1"/>
      <c r="B1784" s="6" t="s">
        <v>8777</v>
      </c>
      <c r="C1784" s="6" t="s">
        <v>8778</v>
      </c>
      <c r="D1784" s="6" t="s">
        <v>8861</v>
      </c>
      <c r="E1784" s="49" t="s">
        <v>8872</v>
      </c>
      <c r="F1784" s="6" t="s">
        <v>8873</v>
      </c>
      <c r="G1784" s="6" t="s">
        <v>60</v>
      </c>
      <c r="H1784" s="6" t="s">
        <v>60</v>
      </c>
      <c r="I1784" s="60" t="s">
        <v>12321</v>
      </c>
      <c r="J1784" s="49" t="s">
        <v>12322</v>
      </c>
      <c r="K1784" s="6" t="s">
        <v>12323</v>
      </c>
      <c r="L1784" s="29">
        <f>IF($J$6="с учетом НДС",VLOOKUP(I1784,LEGEND!B:E,4,0)*(1-M1784),VLOOKUP(I1784,LEGEND!B:E,4,0)*(1-M1784)/1.2)</f>
        <v>780</v>
      </c>
      <c r="M1784" s="57">
        <f>IF(AND(B1784&lt;&gt;"1_Электроинструмент",B1784&lt;&gt;"2_Садовая техника"),$J$5,IF($J$4&lt;=20%,$J$4,IFERROR(VLOOKUP(S1784,LEGEND!$L$2:$M$5,2,FALSE),$J$4)))</f>
        <v>0</v>
      </c>
      <c r="N1784" s="48" t="s">
        <v>60</v>
      </c>
      <c r="O1784" s="6" t="s">
        <v>60</v>
      </c>
      <c r="P1784" s="49" t="s">
        <v>66</v>
      </c>
      <c r="Q1784" s="49" t="s">
        <v>473</v>
      </c>
      <c r="R1784" s="6" t="s">
        <v>60</v>
      </c>
      <c r="S1784" s="49" t="s">
        <v>60</v>
      </c>
      <c r="T1784" s="73" t="str">
        <f>IF(_xlfn.XLOOKUP(I1784,LEGEND!B:B,LEGEND!H:H)&lt;&gt;"-",HYPERLINK(_xlfn.XLOOKUP(I1784,LEGEND!B:B,LEGEND!H:H),"link"),_xlfn.XLOOKUP(I1784,LEGEND!B:B,LEGEND!H:H))</f>
        <v>link</v>
      </c>
      <c r="U1784" s="73" t="str">
        <f>HYPERLINK(_xlfn.XLOOKUP(I1784,LEGEND!B:B,LEGEND!I:I))</f>
        <v>https://milwaukee-media-images.s3.amazonaws.com/hi/4932352493--Hero_1.jpg</v>
      </c>
      <c r="V1784" s="51" t="s">
        <v>12324</v>
      </c>
      <c r="W1784" s="63" t="s">
        <v>71</v>
      </c>
      <c r="X1784" s="64">
        <v>10</v>
      </c>
      <c r="Y1784" s="64">
        <v>40</v>
      </c>
      <c r="Z1784" s="64">
        <v>485</v>
      </c>
      <c r="AA1784" s="84">
        <v>0.128</v>
      </c>
      <c r="AB1784" s="85">
        <v>1</v>
      </c>
      <c r="AC1784" s="85">
        <v>1</v>
      </c>
    </row>
    <row r="1785" spans="1:29" ht="25.5">
      <c r="A1785" s="1"/>
      <c r="B1785" s="6" t="s">
        <v>8777</v>
      </c>
      <c r="C1785" s="6" t="s">
        <v>8778</v>
      </c>
      <c r="D1785" s="6" t="s">
        <v>8861</v>
      </c>
      <c r="E1785" s="49" t="s">
        <v>8872</v>
      </c>
      <c r="F1785" s="6" t="s">
        <v>8873</v>
      </c>
      <c r="G1785" s="6" t="s">
        <v>60</v>
      </c>
      <c r="H1785" s="6" t="s">
        <v>60</v>
      </c>
      <c r="I1785" s="60" t="s">
        <v>8973</v>
      </c>
      <c r="J1785" s="49" t="s">
        <v>8974</v>
      </c>
      <c r="K1785" s="6" t="s">
        <v>8975</v>
      </c>
      <c r="L1785" s="29">
        <f>IF($J$6="с учетом НДС",VLOOKUP(I1785,LEGEND!B:E,4,0)*(1-M1785),VLOOKUP(I1785,LEGEND!B:E,4,0)*(1-M1785)/1.2)</f>
        <v>800</v>
      </c>
      <c r="M1785" s="57">
        <f>IF(AND(B1785&lt;&gt;"1_Электроинструмент",B1785&lt;&gt;"2_Садовая техника"),$J$5,IF($J$4&lt;=20%,$J$4,IFERROR(VLOOKUP(S1785,LEGEND!$L$2:$M$5,2,FALSE),$J$4)))</f>
        <v>0</v>
      </c>
      <c r="N1785" s="48" t="s">
        <v>60</v>
      </c>
      <c r="O1785" s="6" t="s">
        <v>42</v>
      </c>
      <c r="P1785" s="49" t="s">
        <v>66</v>
      </c>
      <c r="Q1785" s="49" t="s">
        <v>473</v>
      </c>
      <c r="R1785" s="6" t="s">
        <v>60</v>
      </c>
      <c r="S1785" s="49" t="s">
        <v>60</v>
      </c>
      <c r="T1785" s="73" t="str">
        <f>IF(_xlfn.XLOOKUP(I1785,LEGEND!B:B,LEGEND!H:H)&lt;&gt;"-",HYPERLINK(_xlfn.XLOOKUP(I1785,LEGEND!B:B,LEGEND!H:H),"link"),_xlfn.XLOOKUP(I1785,LEGEND!B:B,LEGEND!H:H))</f>
        <v>link</v>
      </c>
      <c r="U1785" s="73" t="str">
        <f>HYPERLINK(_xlfn.XLOOKUP(I1785,LEGEND!B:B,LEGEND!I:I))</f>
        <v>https://milwaukee-media-images.s3.amazonaws.com/hi/4932479474--Hero_1.jpg</v>
      </c>
      <c r="V1785" s="51" t="s">
        <v>8976</v>
      </c>
      <c r="W1785" s="63" t="s">
        <v>71</v>
      </c>
      <c r="X1785" s="64">
        <v>23</v>
      </c>
      <c r="Y1785" s="64">
        <v>48</v>
      </c>
      <c r="Z1785" s="64">
        <v>240</v>
      </c>
      <c r="AA1785" s="84">
        <v>0.1</v>
      </c>
      <c r="AB1785" s="85">
        <v>1</v>
      </c>
      <c r="AC1785" s="85">
        <v>1</v>
      </c>
    </row>
    <row r="1786" spans="1:29" ht="25.5">
      <c r="A1786" s="1"/>
      <c r="B1786" s="6" t="s">
        <v>8777</v>
      </c>
      <c r="C1786" s="6" t="s">
        <v>8778</v>
      </c>
      <c r="D1786" s="6" t="s">
        <v>8861</v>
      </c>
      <c r="E1786" s="49" t="s">
        <v>8872</v>
      </c>
      <c r="F1786" s="6" t="s">
        <v>8873</v>
      </c>
      <c r="G1786" s="6" t="s">
        <v>60</v>
      </c>
      <c r="H1786" s="6" t="s">
        <v>60</v>
      </c>
      <c r="I1786" s="60" t="s">
        <v>12325</v>
      </c>
      <c r="J1786" s="49" t="s">
        <v>12326</v>
      </c>
      <c r="K1786" s="6" t="s">
        <v>12327</v>
      </c>
      <c r="L1786" s="29">
        <f>IF($J$6="с учетом НДС",VLOOKUP(I1786,LEGEND!B:E,4,0)*(1-M1786),VLOOKUP(I1786,LEGEND!B:E,4,0)*(1-M1786)/1.2)</f>
        <v>800</v>
      </c>
      <c r="M1786" s="57">
        <f>IF(AND(B1786&lt;&gt;"1_Электроинструмент",B1786&lt;&gt;"2_Садовая техника"),$J$5,IF($J$4&lt;=20%,$J$4,IFERROR(VLOOKUP(S1786,LEGEND!$L$2:$M$5,2,FALSE),$J$4)))</f>
        <v>0</v>
      </c>
      <c r="N1786" s="48" t="s">
        <v>60</v>
      </c>
      <c r="O1786" s="6" t="s">
        <v>60</v>
      </c>
      <c r="P1786" s="49" t="s">
        <v>66</v>
      </c>
      <c r="Q1786" s="49" t="s">
        <v>67</v>
      </c>
      <c r="R1786" s="6" t="s">
        <v>60</v>
      </c>
      <c r="S1786" s="49" t="s">
        <v>60</v>
      </c>
      <c r="T1786" s="73" t="str">
        <f>IF(_xlfn.XLOOKUP(I1786,LEGEND!B:B,LEGEND!H:H)&lt;&gt;"-",HYPERLINK(_xlfn.XLOOKUP(I1786,LEGEND!B:B,LEGEND!H:H),"link"),_xlfn.XLOOKUP(I1786,LEGEND!B:B,LEGEND!H:H))</f>
        <v>link</v>
      </c>
      <c r="U1786" s="73" t="str">
        <f>HYPERLINK(_xlfn.XLOOKUP(I1786,LEGEND!B:B,LEGEND!I:I))</f>
        <v>https://milwaukee-media-images.s3.amazonaws.com/hi/48130078--Hero_1.jpg</v>
      </c>
      <c r="V1786" s="51" t="s">
        <v>12328</v>
      </c>
      <c r="W1786" s="63" t="s">
        <v>71</v>
      </c>
      <c r="X1786" s="64">
        <v>245</v>
      </c>
      <c r="Y1786" s="64">
        <v>47</v>
      </c>
      <c r="Z1786" s="64">
        <v>23</v>
      </c>
      <c r="AA1786" s="84">
        <v>0.1</v>
      </c>
      <c r="AB1786" s="85">
        <v>1</v>
      </c>
      <c r="AC1786" s="85">
        <v>1</v>
      </c>
    </row>
    <row r="1787" spans="1:29" ht="25.5">
      <c r="A1787" s="1"/>
      <c r="B1787" s="6" t="s">
        <v>8777</v>
      </c>
      <c r="C1787" s="6" t="s">
        <v>8778</v>
      </c>
      <c r="D1787" s="6" t="s">
        <v>8861</v>
      </c>
      <c r="E1787" s="49" t="s">
        <v>8872</v>
      </c>
      <c r="F1787" s="6" t="s">
        <v>8873</v>
      </c>
      <c r="G1787" s="6" t="s">
        <v>60</v>
      </c>
      <c r="H1787" s="6" t="s">
        <v>60</v>
      </c>
      <c r="I1787" s="60" t="s">
        <v>12329</v>
      </c>
      <c r="J1787" s="49" t="s">
        <v>12330</v>
      </c>
      <c r="K1787" s="6" t="s">
        <v>12331</v>
      </c>
      <c r="L1787" s="29">
        <f>IF($J$6="с учетом НДС",VLOOKUP(I1787,LEGEND!B:E,4,0)*(1-M1787),VLOOKUP(I1787,LEGEND!B:E,4,0)*(1-M1787)/1.2)</f>
        <v>810</v>
      </c>
      <c r="M1787" s="57">
        <f>IF(AND(B1787&lt;&gt;"1_Электроинструмент",B1787&lt;&gt;"2_Садовая техника"),$J$5,IF($J$4&lt;=20%,$J$4,IFERROR(VLOOKUP(S1787,LEGEND!$L$2:$M$5,2,FALSE),$J$4)))</f>
        <v>0</v>
      </c>
      <c r="N1787" s="48" t="s">
        <v>60</v>
      </c>
      <c r="O1787" s="6" t="s">
        <v>60</v>
      </c>
      <c r="P1787" s="49" t="s">
        <v>66</v>
      </c>
      <c r="Q1787" s="49" t="s">
        <v>67</v>
      </c>
      <c r="R1787" s="6" t="s">
        <v>60</v>
      </c>
      <c r="S1787" s="49" t="s">
        <v>60</v>
      </c>
      <c r="T1787" s="73" t="str">
        <f>IF(_xlfn.XLOOKUP(I1787,LEGEND!B:B,LEGEND!H:H)&lt;&gt;"-",HYPERLINK(_xlfn.XLOOKUP(I1787,LEGEND!B:B,LEGEND!H:H),"link"),_xlfn.XLOOKUP(I1787,LEGEND!B:B,LEGEND!H:H))</f>
        <v>link</v>
      </c>
      <c r="U1787" s="73" t="str">
        <f>HYPERLINK(_xlfn.XLOOKUP(I1787,LEGEND!B:B,LEGEND!I:I))</f>
        <v>https://milwaukee-media-images.s3.amazonaws.com/hi/4932352494--Hero_1.jpg</v>
      </c>
      <c r="V1787" s="51" t="s">
        <v>12332</v>
      </c>
      <c r="W1787" s="63" t="s">
        <v>71</v>
      </c>
      <c r="X1787" s="64">
        <v>10</v>
      </c>
      <c r="Y1787" s="64">
        <v>40</v>
      </c>
      <c r="Z1787" s="64">
        <v>485</v>
      </c>
      <c r="AA1787" s="84">
        <v>0.13</v>
      </c>
      <c r="AB1787" s="85">
        <v>1</v>
      </c>
      <c r="AC1787" s="85">
        <v>1</v>
      </c>
    </row>
    <row r="1788" spans="1:29" ht="25.5">
      <c r="A1788" s="1"/>
      <c r="B1788" s="6" t="s">
        <v>8777</v>
      </c>
      <c r="C1788" s="6" t="s">
        <v>8778</v>
      </c>
      <c r="D1788" s="6" t="s">
        <v>8861</v>
      </c>
      <c r="E1788" s="49" t="s">
        <v>8872</v>
      </c>
      <c r="F1788" s="6" t="s">
        <v>8873</v>
      </c>
      <c r="G1788" s="6" t="s">
        <v>60</v>
      </c>
      <c r="H1788" s="6" t="s">
        <v>60</v>
      </c>
      <c r="I1788" s="60" t="s">
        <v>12333</v>
      </c>
      <c r="J1788" s="49" t="s">
        <v>12334</v>
      </c>
      <c r="K1788" s="6" t="s">
        <v>12335</v>
      </c>
      <c r="L1788" s="29">
        <f>IF($J$6="с учетом НДС",VLOOKUP(I1788,LEGEND!B:E,4,0)*(1-M1788),VLOOKUP(I1788,LEGEND!B:E,4,0)*(1-M1788)/1.2)</f>
        <v>830</v>
      </c>
      <c r="M1788" s="57">
        <f>IF(AND(B1788&lt;&gt;"1_Электроинструмент",B1788&lt;&gt;"2_Садовая техника"),$J$5,IF($J$4&lt;=20%,$J$4,IFERROR(VLOOKUP(S1788,LEGEND!$L$2:$M$5,2,FALSE),$J$4)))</f>
        <v>0</v>
      </c>
      <c r="N1788" s="48" t="s">
        <v>60</v>
      </c>
      <c r="O1788" s="6" t="s">
        <v>60</v>
      </c>
      <c r="P1788" s="49" t="s">
        <v>66</v>
      </c>
      <c r="Q1788" s="49" t="s">
        <v>67</v>
      </c>
      <c r="R1788" s="6" t="s">
        <v>60</v>
      </c>
      <c r="S1788" s="49" t="s">
        <v>60</v>
      </c>
      <c r="T1788" s="73" t="str">
        <f>IF(_xlfn.XLOOKUP(I1788,LEGEND!B:B,LEGEND!H:H)&lt;&gt;"-",HYPERLINK(_xlfn.XLOOKUP(I1788,LEGEND!B:B,LEGEND!H:H),"link"),_xlfn.XLOOKUP(I1788,LEGEND!B:B,LEGEND!H:H))</f>
        <v>link</v>
      </c>
      <c r="U1788" s="73" t="str">
        <f>HYPERLINK(_xlfn.XLOOKUP(I1788,LEGEND!B:B,LEGEND!I:I))</f>
        <v>https://milwaukee-media-images.s3.amazonaws.com/hi/4932363690--Hero_1.jpg</v>
      </c>
      <c r="V1788" s="51" t="s">
        <v>12336</v>
      </c>
      <c r="W1788" s="63" t="s">
        <v>71</v>
      </c>
      <c r="X1788" s="64">
        <v>22</v>
      </c>
      <c r="Y1788" s="64">
        <v>40</v>
      </c>
      <c r="Z1788" s="64">
        <v>515</v>
      </c>
      <c r="AA1788" s="84">
        <v>0.23</v>
      </c>
      <c r="AB1788" s="85">
        <v>1</v>
      </c>
      <c r="AC1788" s="85">
        <v>1</v>
      </c>
    </row>
    <row r="1789" spans="1:29" ht="25.5">
      <c r="A1789" s="1"/>
      <c r="B1789" s="6" t="s">
        <v>8777</v>
      </c>
      <c r="C1789" s="6" t="s">
        <v>8778</v>
      </c>
      <c r="D1789" s="6" t="s">
        <v>8861</v>
      </c>
      <c r="E1789" s="49" t="s">
        <v>8872</v>
      </c>
      <c r="F1789" s="6" t="s">
        <v>8873</v>
      </c>
      <c r="G1789" s="6" t="s">
        <v>60</v>
      </c>
      <c r="H1789" s="6" t="s">
        <v>60</v>
      </c>
      <c r="I1789" s="60" t="s">
        <v>8985</v>
      </c>
      <c r="J1789" s="49" t="s">
        <v>8986</v>
      </c>
      <c r="K1789" s="6" t="s">
        <v>8987</v>
      </c>
      <c r="L1789" s="29">
        <f>IF($J$6="с учетом НДС",VLOOKUP(I1789,LEGEND!B:E,4,0)*(1-M1789),VLOOKUP(I1789,LEGEND!B:E,4,0)*(1-M1789)/1.2)</f>
        <v>840</v>
      </c>
      <c r="M1789" s="57">
        <f>IF(AND(B1789&lt;&gt;"1_Электроинструмент",B1789&lt;&gt;"2_Садовая техника"),$J$5,IF($J$4&lt;=20%,$J$4,IFERROR(VLOOKUP(S1789,LEGEND!$L$2:$M$5,2,FALSE),$J$4)))</f>
        <v>0</v>
      </c>
      <c r="N1789" s="48" t="s">
        <v>60</v>
      </c>
      <c r="O1789" s="6" t="s">
        <v>42</v>
      </c>
      <c r="P1789" s="49" t="s">
        <v>66</v>
      </c>
      <c r="Q1789" s="49" t="s">
        <v>473</v>
      </c>
      <c r="R1789" s="6" t="s">
        <v>60</v>
      </c>
      <c r="S1789" s="49" t="s">
        <v>60</v>
      </c>
      <c r="T1789" s="73" t="str">
        <f>IF(_xlfn.XLOOKUP(I1789,LEGEND!B:B,LEGEND!H:H)&lt;&gt;"-",HYPERLINK(_xlfn.XLOOKUP(I1789,LEGEND!B:B,LEGEND!H:H),"link"),_xlfn.XLOOKUP(I1789,LEGEND!B:B,LEGEND!H:H))</f>
        <v>link</v>
      </c>
      <c r="U1789" s="73" t="str">
        <f>HYPERLINK(_xlfn.XLOOKUP(I1789,LEGEND!B:B,LEGEND!I:I))</f>
        <v>https://milwaukee-media-images.s3.amazonaws.com/hi/4932479478--Hero_1.jpg</v>
      </c>
      <c r="V1789" s="51" t="s">
        <v>8988</v>
      </c>
      <c r="W1789" s="63" t="s">
        <v>71</v>
      </c>
      <c r="X1789" s="64">
        <v>52</v>
      </c>
      <c r="Y1789" s="64">
        <v>79</v>
      </c>
      <c r="Z1789" s="64">
        <v>204</v>
      </c>
      <c r="AA1789" s="84">
        <v>0.18099999999999999</v>
      </c>
      <c r="AB1789" s="85">
        <v>1</v>
      </c>
      <c r="AC1789" s="85">
        <v>1</v>
      </c>
    </row>
    <row r="1790" spans="1:29" ht="15">
      <c r="A1790" s="1"/>
      <c r="B1790" s="6" t="s">
        <v>8777</v>
      </c>
      <c r="C1790" s="6" t="s">
        <v>8778</v>
      </c>
      <c r="D1790" s="6" t="s">
        <v>8861</v>
      </c>
      <c r="E1790" s="49" t="s">
        <v>8872</v>
      </c>
      <c r="F1790" s="6" t="s">
        <v>8873</v>
      </c>
      <c r="G1790" s="6" t="s">
        <v>60</v>
      </c>
      <c r="H1790" s="6" t="s">
        <v>60</v>
      </c>
      <c r="I1790" s="60" t="s">
        <v>12337</v>
      </c>
      <c r="J1790" s="49" t="s">
        <v>12338</v>
      </c>
      <c r="K1790" s="6" t="s">
        <v>12339</v>
      </c>
      <c r="L1790" s="29">
        <f>IF($J$6="с учетом НДС",VLOOKUP(I1790,LEGEND!B:E,4,0)*(1-M1790),VLOOKUP(I1790,LEGEND!B:E,4,0)*(1-M1790)/1.2)</f>
        <v>840</v>
      </c>
      <c r="M1790" s="57">
        <f>IF(AND(B1790&lt;&gt;"1_Электроинструмент",B1790&lt;&gt;"2_Садовая техника"),$J$5,IF($J$4&lt;=20%,$J$4,IFERROR(VLOOKUP(S1790,LEGEND!$L$2:$M$5,2,FALSE),$J$4)))</f>
        <v>0</v>
      </c>
      <c r="N1790" s="48" t="s">
        <v>60</v>
      </c>
      <c r="O1790" s="6" t="s">
        <v>60</v>
      </c>
      <c r="P1790" s="49" t="s">
        <v>66</v>
      </c>
      <c r="Q1790" s="49" t="s">
        <v>473</v>
      </c>
      <c r="R1790" s="6" t="s">
        <v>60</v>
      </c>
      <c r="S1790" s="49" t="s">
        <v>60</v>
      </c>
      <c r="T1790" s="73" t="str">
        <f>IF(_xlfn.XLOOKUP(I1790,LEGEND!B:B,LEGEND!H:H)&lt;&gt;"-",HYPERLINK(_xlfn.XLOOKUP(I1790,LEGEND!B:B,LEGEND!H:H),"link"),_xlfn.XLOOKUP(I1790,LEGEND!B:B,LEGEND!H:H))</f>
        <v>link</v>
      </c>
      <c r="U1790" s="73" t="str">
        <f>HYPERLINK(_xlfn.XLOOKUP(I1790,LEGEND!B:B,LEGEND!I:I))</f>
        <v>https://milwaukee-media-images.s3.amazonaws.com/hi/4932352495--Hero_1.jpg</v>
      </c>
      <c r="V1790" s="51" t="s">
        <v>12340</v>
      </c>
      <c r="W1790" s="63" t="s">
        <v>71</v>
      </c>
      <c r="X1790" s="64">
        <v>10</v>
      </c>
      <c r="Y1790" s="64">
        <v>40</v>
      </c>
      <c r="Z1790" s="64">
        <v>485</v>
      </c>
      <c r="AA1790" s="84">
        <v>0.13300000000000001</v>
      </c>
      <c r="AB1790" s="85">
        <v>1</v>
      </c>
      <c r="AC1790" s="85">
        <v>1</v>
      </c>
    </row>
    <row r="1791" spans="1:29" ht="25.5">
      <c r="A1791" s="1"/>
      <c r="B1791" s="6" t="s">
        <v>8777</v>
      </c>
      <c r="C1791" s="6" t="s">
        <v>8778</v>
      </c>
      <c r="D1791" s="6" t="s">
        <v>8861</v>
      </c>
      <c r="E1791" s="49" t="s">
        <v>8872</v>
      </c>
      <c r="F1791" s="6" t="s">
        <v>8873</v>
      </c>
      <c r="G1791" s="6" t="s">
        <v>60</v>
      </c>
      <c r="H1791" s="6" t="s">
        <v>60</v>
      </c>
      <c r="I1791" s="60" t="s">
        <v>12341</v>
      </c>
      <c r="J1791" s="49" t="s">
        <v>12342</v>
      </c>
      <c r="K1791" s="6" t="s">
        <v>12343</v>
      </c>
      <c r="L1791" s="29">
        <f>IF($J$6="с учетом НДС",VLOOKUP(I1791,LEGEND!B:E,4,0)*(1-M1791),VLOOKUP(I1791,LEGEND!B:E,4,0)*(1-M1791)/1.2)</f>
        <v>840</v>
      </c>
      <c r="M1791" s="57">
        <f>IF(AND(B1791&lt;&gt;"1_Электроинструмент",B1791&lt;&gt;"2_Садовая техника"),$J$5,IF($J$4&lt;=20%,$J$4,IFERROR(VLOOKUP(S1791,LEGEND!$L$2:$M$5,2,FALSE),$J$4)))</f>
        <v>0</v>
      </c>
      <c r="N1791" s="48" t="s">
        <v>60</v>
      </c>
      <c r="O1791" s="6" t="s">
        <v>60</v>
      </c>
      <c r="P1791" s="49" t="s">
        <v>66</v>
      </c>
      <c r="Q1791" s="49" t="s">
        <v>67</v>
      </c>
      <c r="R1791" s="6" t="s">
        <v>60</v>
      </c>
      <c r="S1791" s="49" t="s">
        <v>60</v>
      </c>
      <c r="T1791" s="73" t="str">
        <f>IF(_xlfn.XLOOKUP(I1791,LEGEND!B:B,LEGEND!H:H)&lt;&gt;"-",HYPERLINK(_xlfn.XLOOKUP(I1791,LEGEND!B:B,LEGEND!H:H),"link"),_xlfn.XLOOKUP(I1791,LEGEND!B:B,LEGEND!H:H))</f>
        <v>link</v>
      </c>
      <c r="U1791" s="73" t="str">
        <f>HYPERLINK(_xlfn.XLOOKUP(I1791,LEGEND!B:B,LEGEND!I:I))</f>
        <v>https://milwaukee-media-images.s3.amazonaws.com/hi/48251002--Hero_1.jpg</v>
      </c>
      <c r="V1791" s="51" t="s">
        <v>12344</v>
      </c>
      <c r="W1791" s="63" t="s">
        <v>71</v>
      </c>
      <c r="X1791" s="64">
        <v>204</v>
      </c>
      <c r="Y1791" s="64">
        <v>79</v>
      </c>
      <c r="Z1791" s="64">
        <v>52</v>
      </c>
      <c r="AA1791" s="84">
        <v>0.17799999999999999</v>
      </c>
      <c r="AB1791" s="85">
        <v>1</v>
      </c>
      <c r="AC1791" s="85">
        <v>1</v>
      </c>
    </row>
    <row r="1792" spans="1:29" ht="25.5">
      <c r="A1792" s="1"/>
      <c r="B1792" s="6" t="s">
        <v>8777</v>
      </c>
      <c r="C1792" s="6" t="s">
        <v>8778</v>
      </c>
      <c r="D1792" s="6" t="s">
        <v>8861</v>
      </c>
      <c r="E1792" s="49" t="s">
        <v>8872</v>
      </c>
      <c r="F1792" s="6" t="s">
        <v>8873</v>
      </c>
      <c r="G1792" s="6" t="s">
        <v>60</v>
      </c>
      <c r="H1792" s="6" t="s">
        <v>60</v>
      </c>
      <c r="I1792" s="60" t="s">
        <v>12345</v>
      </c>
      <c r="J1792" s="49" t="s">
        <v>12346</v>
      </c>
      <c r="K1792" s="6" t="s">
        <v>12347</v>
      </c>
      <c r="L1792" s="29">
        <f>IF($J$6="с учетом НДС",VLOOKUP(I1792,LEGEND!B:E,4,0)*(1-M1792),VLOOKUP(I1792,LEGEND!B:E,4,0)*(1-M1792)/1.2)</f>
        <v>840</v>
      </c>
      <c r="M1792" s="57">
        <f>IF(AND(B1792&lt;&gt;"1_Электроинструмент",B1792&lt;&gt;"2_Садовая техника"),$J$5,IF($J$4&lt;=20%,$J$4,IFERROR(VLOOKUP(S1792,LEGEND!$L$2:$M$5,2,FALSE),$J$4)))</f>
        <v>0</v>
      </c>
      <c r="N1792" s="48" t="s">
        <v>60</v>
      </c>
      <c r="O1792" s="6" t="s">
        <v>60</v>
      </c>
      <c r="P1792" s="49" t="s">
        <v>66</v>
      </c>
      <c r="Q1792" s="49" t="s">
        <v>67</v>
      </c>
      <c r="R1792" s="6" t="s">
        <v>60</v>
      </c>
      <c r="S1792" s="49" t="s">
        <v>60</v>
      </c>
      <c r="T1792" s="73" t="str">
        <f>IF(_xlfn.XLOOKUP(I1792,LEGEND!B:B,LEGEND!H:H)&lt;&gt;"-",HYPERLINK(_xlfn.XLOOKUP(I1792,LEGEND!B:B,LEGEND!H:H),"link"),_xlfn.XLOOKUP(I1792,LEGEND!B:B,LEGEND!H:H))</f>
        <v>link</v>
      </c>
      <c r="U1792" s="73" t="str">
        <f>HYPERLINK(_xlfn.XLOOKUP(I1792,LEGEND!B:B,LEGEND!I:I))</f>
        <v>https://milwaukee-media-images.s3.amazonaws.com/hi/4932363667--Hero_1.jpg</v>
      </c>
      <c r="V1792" s="51" t="s">
        <v>12348</v>
      </c>
      <c r="W1792" s="63" t="s">
        <v>12349</v>
      </c>
      <c r="X1792" s="64">
        <v>480</v>
      </c>
      <c r="Y1792" s="64">
        <v>40</v>
      </c>
      <c r="Z1792" s="64">
        <v>9</v>
      </c>
      <c r="AA1792" s="84">
        <v>0.105</v>
      </c>
      <c r="AB1792" s="85">
        <v>1</v>
      </c>
      <c r="AC1792" s="85">
        <v>1</v>
      </c>
    </row>
    <row r="1793" spans="1:29" ht="25.5">
      <c r="A1793" s="1"/>
      <c r="B1793" s="6" t="s">
        <v>8777</v>
      </c>
      <c r="C1793" s="6" t="s">
        <v>8778</v>
      </c>
      <c r="D1793" s="6" t="s">
        <v>8861</v>
      </c>
      <c r="E1793" s="49" t="s">
        <v>8872</v>
      </c>
      <c r="F1793" s="6" t="s">
        <v>8873</v>
      </c>
      <c r="G1793" s="6" t="s">
        <v>60</v>
      </c>
      <c r="H1793" s="6" t="s">
        <v>60</v>
      </c>
      <c r="I1793" s="60" t="s">
        <v>12350</v>
      </c>
      <c r="J1793" s="49" t="s">
        <v>12351</v>
      </c>
      <c r="K1793" s="6" t="s">
        <v>12352</v>
      </c>
      <c r="L1793" s="29">
        <f>IF($J$6="с учетом НДС",VLOOKUP(I1793,LEGEND!B:E,4,0)*(1-M1793),VLOOKUP(I1793,LEGEND!B:E,4,0)*(1-M1793)/1.2)</f>
        <v>840</v>
      </c>
      <c r="M1793" s="57">
        <f>IF(AND(B1793&lt;&gt;"1_Электроинструмент",B1793&lt;&gt;"2_Садовая техника"),$J$5,IF($J$4&lt;=20%,$J$4,IFERROR(VLOOKUP(S1793,LEGEND!$L$2:$M$5,2,FALSE),$J$4)))</f>
        <v>0</v>
      </c>
      <c r="N1793" s="48" t="s">
        <v>60</v>
      </c>
      <c r="O1793" s="6" t="s">
        <v>60</v>
      </c>
      <c r="P1793" s="49" t="s">
        <v>66</v>
      </c>
      <c r="Q1793" s="49" t="s">
        <v>67</v>
      </c>
      <c r="R1793" s="6" t="s">
        <v>60</v>
      </c>
      <c r="S1793" s="49" t="s">
        <v>60</v>
      </c>
      <c r="T1793" s="73" t="str">
        <f>IF(_xlfn.XLOOKUP(I1793,LEGEND!B:B,LEGEND!H:H)&lt;&gt;"-",HYPERLINK(_xlfn.XLOOKUP(I1793,LEGEND!B:B,LEGEND!H:H),"link"),_xlfn.XLOOKUP(I1793,LEGEND!B:B,LEGEND!H:H))</f>
        <v>link</v>
      </c>
      <c r="U1793" s="73" t="str">
        <f>HYPERLINK(_xlfn.XLOOKUP(I1793,LEGEND!B:B,LEGEND!I:I))</f>
        <v>https://milwaukee-media-images.s3.amazonaws.com/hi/4932399672--Hero_1.jpg</v>
      </c>
      <c r="V1793" s="51" t="s">
        <v>12353</v>
      </c>
      <c r="W1793" s="63" t="s">
        <v>12349</v>
      </c>
      <c r="X1793" s="64">
        <v>400</v>
      </c>
      <c r="Y1793" s="64">
        <v>6</v>
      </c>
      <c r="Z1793" s="64">
        <v>6</v>
      </c>
      <c r="AA1793" s="84">
        <v>7.4999999999999997E-2</v>
      </c>
      <c r="AB1793" s="85">
        <v>1</v>
      </c>
      <c r="AC1793" s="85">
        <v>1</v>
      </c>
    </row>
    <row r="1794" spans="1:29" ht="25.5">
      <c r="A1794" s="1"/>
      <c r="B1794" s="6" t="s">
        <v>8777</v>
      </c>
      <c r="C1794" s="6" t="s">
        <v>8778</v>
      </c>
      <c r="D1794" s="6" t="s">
        <v>8861</v>
      </c>
      <c r="E1794" s="49" t="s">
        <v>8872</v>
      </c>
      <c r="F1794" s="6" t="s">
        <v>8873</v>
      </c>
      <c r="G1794" s="6" t="s">
        <v>60</v>
      </c>
      <c r="H1794" s="6" t="s">
        <v>60</v>
      </c>
      <c r="I1794" s="60" t="s">
        <v>12354</v>
      </c>
      <c r="J1794" s="49" t="s">
        <v>12355</v>
      </c>
      <c r="K1794" s="6" t="s">
        <v>12356</v>
      </c>
      <c r="L1794" s="29">
        <f>IF($J$6="с учетом НДС",VLOOKUP(I1794,LEGEND!B:E,4,0)*(1-M1794),VLOOKUP(I1794,LEGEND!B:E,4,0)*(1-M1794)/1.2)</f>
        <v>860</v>
      </c>
      <c r="M1794" s="57">
        <f>IF(AND(B1794&lt;&gt;"1_Электроинструмент",B1794&lt;&gt;"2_Садовая техника"),$J$5,IF($J$4&lt;=20%,$J$4,IFERROR(VLOOKUP(S1794,LEGEND!$L$2:$M$5,2,FALSE),$J$4)))</f>
        <v>0</v>
      </c>
      <c r="N1794" s="48" t="s">
        <v>60</v>
      </c>
      <c r="O1794" s="6" t="s">
        <v>60</v>
      </c>
      <c r="P1794" s="49" t="s">
        <v>66</v>
      </c>
      <c r="Q1794" s="49" t="s">
        <v>67</v>
      </c>
      <c r="R1794" s="6" t="s">
        <v>60</v>
      </c>
      <c r="S1794" s="49" t="s">
        <v>60</v>
      </c>
      <c r="T1794" s="73" t="str">
        <f>IF(_xlfn.XLOOKUP(I1794,LEGEND!B:B,LEGEND!H:H)&lt;&gt;"-",HYPERLINK(_xlfn.XLOOKUP(I1794,LEGEND!B:B,LEGEND!H:H),"link"),_xlfn.XLOOKUP(I1794,LEGEND!B:B,LEGEND!H:H))</f>
        <v>link</v>
      </c>
      <c r="U1794" s="73" t="str">
        <f>HYPERLINK(_xlfn.XLOOKUP(I1794,LEGEND!B:B,LEGEND!I:I))</f>
        <v>https://milwaukee-media-images.s3.amazonaws.com/hi/4932352496--Hero_1.jpg</v>
      </c>
      <c r="V1794" s="51" t="s">
        <v>12357</v>
      </c>
      <c r="W1794" s="63" t="s">
        <v>71</v>
      </c>
      <c r="X1794" s="64">
        <v>10</v>
      </c>
      <c r="Y1794" s="64">
        <v>40</v>
      </c>
      <c r="Z1794" s="64">
        <v>485</v>
      </c>
      <c r="AA1794" s="84">
        <v>0.13300000000000001</v>
      </c>
      <c r="AB1794" s="85">
        <v>1</v>
      </c>
      <c r="AC1794" s="85">
        <v>1</v>
      </c>
    </row>
    <row r="1795" spans="1:29" ht="25.5">
      <c r="A1795" s="1"/>
      <c r="B1795" s="6" t="s">
        <v>8777</v>
      </c>
      <c r="C1795" s="6" t="s">
        <v>8778</v>
      </c>
      <c r="D1795" s="6" t="s">
        <v>8861</v>
      </c>
      <c r="E1795" s="49" t="s">
        <v>8872</v>
      </c>
      <c r="F1795" s="6" t="s">
        <v>8873</v>
      </c>
      <c r="G1795" s="6" t="s">
        <v>60</v>
      </c>
      <c r="H1795" s="6" t="s">
        <v>60</v>
      </c>
      <c r="I1795" s="60" t="s">
        <v>12358</v>
      </c>
      <c r="J1795" s="49" t="s">
        <v>12359</v>
      </c>
      <c r="K1795" s="6" t="s">
        <v>12360</v>
      </c>
      <c r="L1795" s="29">
        <f>IF($J$6="с учетом НДС",VLOOKUP(I1795,LEGEND!B:E,4,0)*(1-M1795),VLOOKUP(I1795,LEGEND!B:E,4,0)*(1-M1795)/1.2)</f>
        <v>870</v>
      </c>
      <c r="M1795" s="57">
        <f>IF(AND(B1795&lt;&gt;"1_Электроинструмент",B1795&lt;&gt;"2_Садовая техника"),$J$5,IF($J$4&lt;=20%,$J$4,IFERROR(VLOOKUP(S1795,LEGEND!$L$2:$M$5,2,FALSE),$J$4)))</f>
        <v>0</v>
      </c>
      <c r="N1795" s="48" t="s">
        <v>60</v>
      </c>
      <c r="O1795" s="6" t="s">
        <v>60</v>
      </c>
      <c r="P1795" s="49" t="s">
        <v>66</v>
      </c>
      <c r="Q1795" s="49" t="s">
        <v>67</v>
      </c>
      <c r="R1795" s="6" t="s">
        <v>60</v>
      </c>
      <c r="S1795" s="49" t="s">
        <v>60</v>
      </c>
      <c r="T1795" s="73" t="str">
        <f>IF(_xlfn.XLOOKUP(I1795,LEGEND!B:B,LEGEND!H:H)&lt;&gt;"-",HYPERLINK(_xlfn.XLOOKUP(I1795,LEGEND!B:B,LEGEND!H:H),"link"),_xlfn.XLOOKUP(I1795,LEGEND!B:B,LEGEND!H:H))</f>
        <v>link</v>
      </c>
      <c r="U1795" s="73" t="str">
        <f>HYPERLINK(_xlfn.XLOOKUP(I1795,LEGEND!B:B,LEGEND!I:I))</f>
        <v>https://milwaukee-media-images.s3.amazonaws.com/hi/48130088--Hero_1.jpg</v>
      </c>
      <c r="V1795" s="51" t="s">
        <v>12361</v>
      </c>
      <c r="W1795" s="63" t="s">
        <v>71</v>
      </c>
      <c r="X1795" s="64">
        <v>245</v>
      </c>
      <c r="Y1795" s="64">
        <v>47</v>
      </c>
      <c r="Z1795" s="64">
        <v>23</v>
      </c>
      <c r="AA1795" s="84">
        <v>0.14599999999999999</v>
      </c>
      <c r="AB1795" s="85">
        <v>1</v>
      </c>
      <c r="AC1795" s="85">
        <v>1</v>
      </c>
    </row>
    <row r="1796" spans="1:29" ht="25.5">
      <c r="A1796" s="1"/>
      <c r="B1796" s="6" t="s">
        <v>8777</v>
      </c>
      <c r="C1796" s="6" t="s">
        <v>8778</v>
      </c>
      <c r="D1796" s="6" t="s">
        <v>8861</v>
      </c>
      <c r="E1796" s="49" t="s">
        <v>8872</v>
      </c>
      <c r="F1796" s="6" t="s">
        <v>8873</v>
      </c>
      <c r="G1796" s="6" t="s">
        <v>60</v>
      </c>
      <c r="H1796" s="6" t="s">
        <v>60</v>
      </c>
      <c r="I1796" s="60" t="s">
        <v>12362</v>
      </c>
      <c r="J1796" s="49" t="s">
        <v>12363</v>
      </c>
      <c r="K1796" s="6" t="s">
        <v>12364</v>
      </c>
      <c r="L1796" s="29">
        <f>IF($J$6="с учетом НДС",VLOOKUP(I1796,LEGEND!B:E,4,0)*(1-M1796),VLOOKUP(I1796,LEGEND!B:E,4,0)*(1-M1796)/1.2)</f>
        <v>870</v>
      </c>
      <c r="M1796" s="57">
        <f>IF(AND(B1796&lt;&gt;"1_Электроинструмент",B1796&lt;&gt;"2_Садовая техника"),$J$5,IF($J$4&lt;=20%,$J$4,IFERROR(VLOOKUP(S1796,LEGEND!$L$2:$M$5,2,FALSE),$J$4)))</f>
        <v>0</v>
      </c>
      <c r="N1796" s="48" t="s">
        <v>60</v>
      </c>
      <c r="O1796" s="6" t="s">
        <v>60</v>
      </c>
      <c r="P1796" s="49" t="s">
        <v>66</v>
      </c>
      <c r="Q1796" s="49" t="s">
        <v>67</v>
      </c>
      <c r="R1796" s="6" t="s">
        <v>60</v>
      </c>
      <c r="S1796" s="49" t="s">
        <v>60</v>
      </c>
      <c r="T1796" s="73" t="str">
        <f>IF(_xlfn.XLOOKUP(I1796,LEGEND!B:B,LEGEND!H:H)&lt;&gt;"-",HYPERLINK(_xlfn.XLOOKUP(I1796,LEGEND!B:B,LEGEND!H:H),"link"),_xlfn.XLOOKUP(I1796,LEGEND!B:B,LEGEND!H:H))</f>
        <v>link</v>
      </c>
      <c r="U1796" s="73" t="str">
        <f>HYPERLINK(_xlfn.XLOOKUP(I1796,LEGEND!B:B,LEGEND!I:I))</f>
        <v>https://milwaukee-media-images.s3.amazonaws.com/hi/4932363687--Hero_1.jpg</v>
      </c>
      <c r="V1796" s="51" t="s">
        <v>12365</v>
      </c>
      <c r="W1796" s="63" t="s">
        <v>71</v>
      </c>
      <c r="X1796" s="64">
        <v>34</v>
      </c>
      <c r="Y1796" s="64">
        <v>40</v>
      </c>
      <c r="Z1796" s="64">
        <v>295</v>
      </c>
      <c r="AA1796" s="84">
        <v>0.23400000000000001</v>
      </c>
      <c r="AB1796" s="85">
        <v>1</v>
      </c>
      <c r="AC1796" s="85">
        <v>1</v>
      </c>
    </row>
    <row r="1797" spans="1:29" ht="25.5">
      <c r="A1797" s="1"/>
      <c r="B1797" s="6" t="s">
        <v>8777</v>
      </c>
      <c r="C1797" s="6" t="s">
        <v>8778</v>
      </c>
      <c r="D1797" s="6" t="s">
        <v>8861</v>
      </c>
      <c r="E1797" s="49" t="s">
        <v>8872</v>
      </c>
      <c r="F1797" s="6" t="s">
        <v>8873</v>
      </c>
      <c r="G1797" s="6" t="s">
        <v>60</v>
      </c>
      <c r="H1797" s="6" t="s">
        <v>60</v>
      </c>
      <c r="I1797" s="60" t="s">
        <v>8977</v>
      </c>
      <c r="J1797" s="49" t="s">
        <v>8978</v>
      </c>
      <c r="K1797" s="6" t="s">
        <v>8979</v>
      </c>
      <c r="L1797" s="29">
        <f>IF($J$6="с учетом НДС",VLOOKUP(I1797,LEGEND!B:E,4,0)*(1-M1797),VLOOKUP(I1797,LEGEND!B:E,4,0)*(1-M1797)/1.2)</f>
        <v>880</v>
      </c>
      <c r="M1797" s="57">
        <f>IF(AND(B1797&lt;&gt;"1_Электроинструмент",B1797&lt;&gt;"2_Садовая техника"),$J$5,IF($J$4&lt;=20%,$J$4,IFERROR(VLOOKUP(S1797,LEGEND!$L$2:$M$5,2,FALSE),$J$4)))</f>
        <v>0</v>
      </c>
      <c r="N1797" s="48" t="s">
        <v>60</v>
      </c>
      <c r="O1797" s="6" t="s">
        <v>42</v>
      </c>
      <c r="P1797" s="49" t="s">
        <v>66</v>
      </c>
      <c r="Q1797" s="49" t="s">
        <v>473</v>
      </c>
      <c r="R1797" s="6" t="s">
        <v>60</v>
      </c>
      <c r="S1797" s="49" t="s">
        <v>60</v>
      </c>
      <c r="T1797" s="73" t="str">
        <f>IF(_xlfn.XLOOKUP(I1797,LEGEND!B:B,LEGEND!H:H)&lt;&gt;"-",HYPERLINK(_xlfn.XLOOKUP(I1797,LEGEND!B:B,LEGEND!H:H),"link"),_xlfn.XLOOKUP(I1797,LEGEND!B:B,LEGEND!H:H))</f>
        <v>link</v>
      </c>
      <c r="U1797" s="73" t="str">
        <f>HYPERLINK(_xlfn.XLOOKUP(I1797,LEGEND!B:B,LEGEND!I:I))</f>
        <v>https://milwaukee-media-images.s3.amazonaws.com/hi/4932479475--Hero_1.jpg</v>
      </c>
      <c r="V1797" s="51" t="s">
        <v>8980</v>
      </c>
      <c r="W1797" s="63" t="s">
        <v>71</v>
      </c>
      <c r="X1797" s="64">
        <v>23</v>
      </c>
      <c r="Y1797" s="64">
        <v>48</v>
      </c>
      <c r="Z1797" s="64">
        <v>240</v>
      </c>
      <c r="AA1797" s="84">
        <v>0.14599999999999999</v>
      </c>
      <c r="AB1797" s="85">
        <v>1</v>
      </c>
      <c r="AC1797" s="85">
        <v>1</v>
      </c>
    </row>
    <row r="1798" spans="1:29" ht="25.5">
      <c r="A1798" s="1"/>
      <c r="B1798" s="6" t="s">
        <v>8777</v>
      </c>
      <c r="C1798" s="6" t="s">
        <v>8778</v>
      </c>
      <c r="D1798" s="6" t="s">
        <v>8861</v>
      </c>
      <c r="E1798" s="49" t="s">
        <v>8872</v>
      </c>
      <c r="F1798" s="6" t="s">
        <v>8873</v>
      </c>
      <c r="G1798" s="6" t="s">
        <v>60</v>
      </c>
      <c r="H1798" s="6" t="s">
        <v>60</v>
      </c>
      <c r="I1798" s="60" t="s">
        <v>12366</v>
      </c>
      <c r="J1798" s="49" t="s">
        <v>12367</v>
      </c>
      <c r="K1798" s="6" t="s">
        <v>12368</v>
      </c>
      <c r="L1798" s="29">
        <f>IF($J$6="с учетом НДС",VLOOKUP(I1798,LEGEND!B:E,4,0)*(1-M1798),VLOOKUP(I1798,LEGEND!B:E,4,0)*(1-M1798)/1.2)</f>
        <v>890</v>
      </c>
      <c r="M1798" s="57">
        <f>IF(AND(B1798&lt;&gt;"1_Электроинструмент",B1798&lt;&gt;"2_Садовая техника"),$J$5,IF($J$4&lt;=20%,$J$4,IFERROR(VLOOKUP(S1798,LEGEND!$L$2:$M$5,2,FALSE),$J$4)))</f>
        <v>0</v>
      </c>
      <c r="N1798" s="48" t="s">
        <v>60</v>
      </c>
      <c r="O1798" s="6" t="s">
        <v>60</v>
      </c>
      <c r="P1798" s="49" t="s">
        <v>66</v>
      </c>
      <c r="Q1798" s="49" t="s">
        <v>67</v>
      </c>
      <c r="R1798" s="6" t="s">
        <v>60</v>
      </c>
      <c r="S1798" s="49" t="s">
        <v>60</v>
      </c>
      <c r="T1798" s="73" t="str">
        <f>IF(_xlfn.XLOOKUP(I1798,LEGEND!B:B,LEGEND!H:H)&lt;&gt;"-",HYPERLINK(_xlfn.XLOOKUP(I1798,LEGEND!B:B,LEGEND!H:H),"link"),_xlfn.XLOOKUP(I1798,LEGEND!B:B,LEGEND!H:H))</f>
        <v>link</v>
      </c>
      <c r="U1798" s="73" t="str">
        <f>HYPERLINK(_xlfn.XLOOKUP(I1798,LEGEND!B:B,LEGEND!I:I))</f>
        <v>https://milwaukee-media-images.s3.amazonaws.com/hi/4932352497--Hero_1.jpg</v>
      </c>
      <c r="V1798" s="51" t="s">
        <v>12369</v>
      </c>
      <c r="W1798" s="63" t="s">
        <v>71</v>
      </c>
      <c r="X1798" s="64">
        <v>10</v>
      </c>
      <c r="Y1798" s="64">
        <v>40</v>
      </c>
      <c r="Z1798" s="64">
        <v>485</v>
      </c>
      <c r="AA1798" s="84">
        <v>0.13300000000000001</v>
      </c>
      <c r="AB1798" s="85">
        <v>1</v>
      </c>
      <c r="AC1798" s="85">
        <v>1</v>
      </c>
    </row>
    <row r="1799" spans="1:29" ht="25.5">
      <c r="A1799" s="1"/>
      <c r="B1799" s="6" t="s">
        <v>8777</v>
      </c>
      <c r="C1799" s="6" t="s">
        <v>8778</v>
      </c>
      <c r="D1799" s="6" t="s">
        <v>8861</v>
      </c>
      <c r="E1799" s="49" t="s">
        <v>8872</v>
      </c>
      <c r="F1799" s="6" t="s">
        <v>8873</v>
      </c>
      <c r="G1799" s="6" t="s">
        <v>60</v>
      </c>
      <c r="H1799" s="6" t="s">
        <v>60</v>
      </c>
      <c r="I1799" s="60" t="s">
        <v>12370</v>
      </c>
      <c r="J1799" s="49" t="s">
        <v>12371</v>
      </c>
      <c r="K1799" s="6" t="s">
        <v>12372</v>
      </c>
      <c r="L1799" s="29">
        <f>IF($J$6="с учетом НДС",VLOOKUP(I1799,LEGEND!B:E,4,0)*(1-M1799),VLOOKUP(I1799,LEGEND!B:E,4,0)*(1-M1799)/1.2)</f>
        <v>910</v>
      </c>
      <c r="M1799" s="57">
        <f>IF(AND(B1799&lt;&gt;"1_Электроинструмент",B1799&lt;&gt;"2_Садовая техника"),$J$5,IF($J$4&lt;=20%,$J$4,IFERROR(VLOOKUP(S1799,LEGEND!$L$2:$M$5,2,FALSE),$J$4)))</f>
        <v>0</v>
      </c>
      <c r="N1799" s="48" t="s">
        <v>60</v>
      </c>
      <c r="O1799" s="6" t="s">
        <v>60</v>
      </c>
      <c r="P1799" s="49" t="s">
        <v>66</v>
      </c>
      <c r="Q1799" s="49" t="s">
        <v>67</v>
      </c>
      <c r="R1799" s="6" t="s">
        <v>60</v>
      </c>
      <c r="S1799" s="49" t="s">
        <v>60</v>
      </c>
      <c r="T1799" s="73" t="str">
        <f>IF(_xlfn.XLOOKUP(I1799,LEGEND!B:B,LEGEND!H:H)&lt;&gt;"-",HYPERLINK(_xlfn.XLOOKUP(I1799,LEGEND!B:B,LEGEND!H:H),"link"),_xlfn.XLOOKUP(I1799,LEGEND!B:B,LEGEND!H:H))</f>
        <v>link</v>
      </c>
      <c r="U1799" s="73" t="str">
        <f>HYPERLINK(_xlfn.XLOOKUP(I1799,LEGEND!B:B,LEGEND!I:I))</f>
        <v>https://milwaukee-media-images.s3.amazonaws.com/hi/4932363674--Hero_1.jpg</v>
      </c>
      <c r="V1799" s="51" t="s">
        <v>12373</v>
      </c>
      <c r="W1799" s="63" t="s">
        <v>12349</v>
      </c>
      <c r="X1799" s="64">
        <v>680</v>
      </c>
      <c r="Y1799" s="64">
        <v>40</v>
      </c>
      <c r="Z1799" s="64">
        <v>9</v>
      </c>
      <c r="AA1799" s="84">
        <v>0.158</v>
      </c>
      <c r="AB1799" s="85">
        <v>1</v>
      </c>
      <c r="AC1799" s="85">
        <v>1</v>
      </c>
    </row>
    <row r="1800" spans="1:29" ht="25.5">
      <c r="A1800" s="1"/>
      <c r="B1800" s="6" t="s">
        <v>8777</v>
      </c>
      <c r="C1800" s="6" t="s">
        <v>8778</v>
      </c>
      <c r="D1800" s="6" t="s">
        <v>8861</v>
      </c>
      <c r="E1800" s="49" t="s">
        <v>8872</v>
      </c>
      <c r="F1800" s="6" t="s">
        <v>8873</v>
      </c>
      <c r="G1800" s="6" t="s">
        <v>60</v>
      </c>
      <c r="H1800" s="6" t="s">
        <v>60</v>
      </c>
      <c r="I1800" s="60" t="s">
        <v>12374</v>
      </c>
      <c r="J1800" s="49" t="s">
        <v>12375</v>
      </c>
      <c r="K1800" s="6" t="s">
        <v>12376</v>
      </c>
      <c r="L1800" s="29">
        <f>IF($J$6="с учетом НДС",VLOOKUP(I1800,LEGEND!B:E,4,0)*(1-M1800),VLOOKUP(I1800,LEGEND!B:E,4,0)*(1-M1800)/1.2)</f>
        <v>910</v>
      </c>
      <c r="M1800" s="57">
        <f>IF(AND(B1800&lt;&gt;"1_Электроинструмент",B1800&lt;&gt;"2_Садовая техника"),$J$5,IF($J$4&lt;=20%,$J$4,IFERROR(VLOOKUP(S1800,LEGEND!$L$2:$M$5,2,FALSE),$J$4)))</f>
        <v>0</v>
      </c>
      <c r="N1800" s="48" t="s">
        <v>60</v>
      </c>
      <c r="O1800" s="6" t="s">
        <v>60</v>
      </c>
      <c r="P1800" s="49" t="s">
        <v>66</v>
      </c>
      <c r="Q1800" s="49" t="s">
        <v>67</v>
      </c>
      <c r="R1800" s="6" t="s">
        <v>60</v>
      </c>
      <c r="S1800" s="49" t="s">
        <v>60</v>
      </c>
      <c r="T1800" s="73" t="str">
        <f>IF(_xlfn.XLOOKUP(I1800,LEGEND!B:B,LEGEND!H:H)&lt;&gt;"-",HYPERLINK(_xlfn.XLOOKUP(I1800,LEGEND!B:B,LEGEND!H:H),"link"),_xlfn.XLOOKUP(I1800,LEGEND!B:B,LEGEND!H:H))</f>
        <v>link</v>
      </c>
      <c r="U1800" s="73" t="str">
        <f>HYPERLINK(_xlfn.XLOOKUP(I1800,LEGEND!B:B,LEGEND!I:I))</f>
        <v>https://milwaukee-media-images.s3.amazonaws.com/hi/4932399675--Hero_1.jpg</v>
      </c>
      <c r="V1800" s="51" t="s">
        <v>12377</v>
      </c>
      <c r="W1800" s="63" t="s">
        <v>12349</v>
      </c>
      <c r="X1800" s="64">
        <v>600</v>
      </c>
      <c r="Y1800" s="64">
        <v>6</v>
      </c>
      <c r="Z1800" s="64">
        <v>6</v>
      </c>
      <c r="AA1800" s="84">
        <v>0.115</v>
      </c>
      <c r="AB1800" s="85">
        <v>1</v>
      </c>
      <c r="AC1800" s="85">
        <v>1</v>
      </c>
    </row>
    <row r="1801" spans="1:29" ht="25.5">
      <c r="A1801" s="1"/>
      <c r="B1801" s="6" t="s">
        <v>8777</v>
      </c>
      <c r="C1801" s="6" t="s">
        <v>8778</v>
      </c>
      <c r="D1801" s="6" t="s">
        <v>8861</v>
      </c>
      <c r="E1801" s="49" t="s">
        <v>8872</v>
      </c>
      <c r="F1801" s="6" t="s">
        <v>8873</v>
      </c>
      <c r="G1801" s="6" t="s">
        <v>60</v>
      </c>
      <c r="H1801" s="6" t="s">
        <v>60</v>
      </c>
      <c r="I1801" s="60" t="s">
        <v>12378</v>
      </c>
      <c r="J1801" s="49" t="s">
        <v>12379</v>
      </c>
      <c r="K1801" s="6" t="s">
        <v>12380</v>
      </c>
      <c r="L1801" s="29">
        <f>IF($J$6="с учетом НДС",VLOOKUP(I1801,LEGEND!B:E,4,0)*(1-M1801),VLOOKUP(I1801,LEGEND!B:E,4,0)*(1-M1801)/1.2)</f>
        <v>940</v>
      </c>
      <c r="M1801" s="57">
        <f>IF(AND(B1801&lt;&gt;"1_Электроинструмент",B1801&lt;&gt;"2_Садовая техника"),$J$5,IF($J$4&lt;=20%,$J$4,IFERROR(VLOOKUP(S1801,LEGEND!$L$2:$M$5,2,FALSE),$J$4)))</f>
        <v>0</v>
      </c>
      <c r="N1801" s="48" t="s">
        <v>60</v>
      </c>
      <c r="O1801" s="6" t="s">
        <v>60</v>
      </c>
      <c r="P1801" s="49" t="s">
        <v>66</v>
      </c>
      <c r="Q1801" s="49" t="s">
        <v>67</v>
      </c>
      <c r="R1801" s="6" t="s">
        <v>60</v>
      </c>
      <c r="S1801" s="49" t="s">
        <v>60</v>
      </c>
      <c r="T1801" s="73" t="str">
        <f>IF(_xlfn.XLOOKUP(I1801,LEGEND!B:B,LEGEND!H:H)&lt;&gt;"-",HYPERLINK(_xlfn.XLOOKUP(I1801,LEGEND!B:B,LEGEND!H:H),"link"),_xlfn.XLOOKUP(I1801,LEGEND!B:B,LEGEND!H:H))</f>
        <v>link</v>
      </c>
      <c r="U1801" s="73" t="str">
        <f>HYPERLINK(_xlfn.XLOOKUP(I1801,LEGEND!B:B,LEGEND!I:I))</f>
        <v>https://milwaukee-media-images.s3.amazonaws.com/hi/4932363691--Hero_1.jpg</v>
      </c>
      <c r="V1801" s="51" t="s">
        <v>12381</v>
      </c>
      <c r="W1801" s="63" t="s">
        <v>71</v>
      </c>
      <c r="X1801" s="64">
        <v>22</v>
      </c>
      <c r="Y1801" s="64">
        <v>40</v>
      </c>
      <c r="Z1801" s="64">
        <v>515</v>
      </c>
      <c r="AA1801" s="84">
        <v>0.28499999999999998</v>
      </c>
      <c r="AB1801" s="85">
        <v>1</v>
      </c>
      <c r="AC1801" s="85">
        <v>1</v>
      </c>
    </row>
    <row r="1802" spans="1:29" ht="25.5">
      <c r="A1802" s="1"/>
      <c r="B1802" s="6" t="s">
        <v>8777</v>
      </c>
      <c r="C1802" s="6" t="s">
        <v>8778</v>
      </c>
      <c r="D1802" s="6" t="s">
        <v>8861</v>
      </c>
      <c r="E1802" s="49" t="s">
        <v>8872</v>
      </c>
      <c r="F1802" s="6" t="s">
        <v>8873</v>
      </c>
      <c r="G1802" s="6" t="s">
        <v>60</v>
      </c>
      <c r="H1802" s="6" t="s">
        <v>60</v>
      </c>
      <c r="I1802" s="60" t="s">
        <v>12382</v>
      </c>
      <c r="J1802" s="49" t="s">
        <v>12383</v>
      </c>
      <c r="K1802" s="6" t="s">
        <v>12384</v>
      </c>
      <c r="L1802" s="29">
        <f>IF($J$6="с учетом НДС",VLOOKUP(I1802,LEGEND!B:E,4,0)*(1-M1802),VLOOKUP(I1802,LEGEND!B:E,4,0)*(1-M1802)/1.2)</f>
        <v>940</v>
      </c>
      <c r="M1802" s="57">
        <f>IF(AND(B1802&lt;&gt;"1_Электроинструмент",B1802&lt;&gt;"2_Садовая техника"),$J$5,IF($J$4&lt;=20%,$J$4,IFERROR(VLOOKUP(S1802,LEGEND!$L$2:$M$5,2,FALSE),$J$4)))</f>
        <v>0</v>
      </c>
      <c r="N1802" s="48" t="s">
        <v>60</v>
      </c>
      <c r="O1802" s="6" t="s">
        <v>60</v>
      </c>
      <c r="P1802" s="49" t="s">
        <v>66</v>
      </c>
      <c r="Q1802" s="49" t="s">
        <v>67</v>
      </c>
      <c r="R1802" s="6" t="s">
        <v>60</v>
      </c>
      <c r="S1802" s="49" t="s">
        <v>60</v>
      </c>
      <c r="T1802" s="73" t="str">
        <f>IF(_xlfn.XLOOKUP(I1802,LEGEND!B:B,LEGEND!H:H)&lt;&gt;"-",HYPERLINK(_xlfn.XLOOKUP(I1802,LEGEND!B:B,LEGEND!H:H),"link"),_xlfn.XLOOKUP(I1802,LEGEND!B:B,LEGEND!H:H))</f>
        <v>link</v>
      </c>
      <c r="U1802" s="73" t="str">
        <f>HYPERLINK(_xlfn.XLOOKUP(I1802,LEGEND!B:B,LEGEND!I:I))</f>
        <v>https://milwaukee-media-images.s3.amazonaws.com/hi/4932363720--Hero_1.jpg</v>
      </c>
      <c r="V1802" s="51" t="s">
        <v>12385</v>
      </c>
      <c r="W1802" s="63" t="s">
        <v>71</v>
      </c>
      <c r="X1802" s="64">
        <v>134</v>
      </c>
      <c r="Y1802" s="64">
        <v>46</v>
      </c>
      <c r="Z1802" s="64">
        <v>46</v>
      </c>
      <c r="AA1802" s="84">
        <v>0.158</v>
      </c>
      <c r="AB1802" s="85">
        <v>1</v>
      </c>
      <c r="AC1802" s="85">
        <v>1</v>
      </c>
    </row>
    <row r="1803" spans="1:29" ht="25.5">
      <c r="A1803" s="1"/>
      <c r="B1803" s="6" t="s">
        <v>8777</v>
      </c>
      <c r="C1803" s="6" t="s">
        <v>8778</v>
      </c>
      <c r="D1803" s="6" t="s">
        <v>8861</v>
      </c>
      <c r="E1803" s="49" t="s">
        <v>8872</v>
      </c>
      <c r="F1803" s="6" t="s">
        <v>8873</v>
      </c>
      <c r="G1803" s="6" t="s">
        <v>60</v>
      </c>
      <c r="H1803" s="6" t="s">
        <v>60</v>
      </c>
      <c r="I1803" s="60" t="s">
        <v>8989</v>
      </c>
      <c r="J1803" s="49" t="s">
        <v>8990</v>
      </c>
      <c r="K1803" s="6" t="s">
        <v>8991</v>
      </c>
      <c r="L1803" s="29">
        <f>IF($J$6="с учетом НДС",VLOOKUP(I1803,LEGEND!B:E,4,0)*(1-M1803),VLOOKUP(I1803,LEGEND!B:E,4,0)*(1-M1803)/1.2)</f>
        <v>950</v>
      </c>
      <c r="M1803" s="57">
        <f>IF(AND(B1803&lt;&gt;"1_Электроинструмент",B1803&lt;&gt;"2_Садовая техника"),$J$5,IF($J$4&lt;=20%,$J$4,IFERROR(VLOOKUP(S1803,LEGEND!$L$2:$M$5,2,FALSE),$J$4)))</f>
        <v>0</v>
      </c>
      <c r="N1803" s="48" t="s">
        <v>60</v>
      </c>
      <c r="O1803" s="6" t="s">
        <v>42</v>
      </c>
      <c r="P1803" s="49" t="s">
        <v>66</v>
      </c>
      <c r="Q1803" s="49" t="s">
        <v>473</v>
      </c>
      <c r="R1803" s="6" t="s">
        <v>60</v>
      </c>
      <c r="S1803" s="49" t="s">
        <v>60</v>
      </c>
      <c r="T1803" s="73" t="str">
        <f>IF(_xlfn.XLOOKUP(I1803,LEGEND!B:B,LEGEND!H:H)&lt;&gt;"-",HYPERLINK(_xlfn.XLOOKUP(I1803,LEGEND!B:B,LEGEND!H:H),"link"),_xlfn.XLOOKUP(I1803,LEGEND!B:B,LEGEND!H:H))</f>
        <v>-</v>
      </c>
      <c r="U1803" s="73" t="str">
        <f>HYPERLINK(_xlfn.XLOOKUP(I1803,LEGEND!B:B,LEGEND!I:I))</f>
        <v>https://milwaukee-media-images.s3.amazonaws.com/hi/4932479479--Hero_1.jpg</v>
      </c>
      <c r="V1803" s="51" t="s">
        <v>8992</v>
      </c>
      <c r="W1803" s="63" t="s">
        <v>71</v>
      </c>
      <c r="X1803" s="64">
        <v>52</v>
      </c>
      <c r="Y1803" s="64">
        <v>79</v>
      </c>
      <c r="Z1803" s="64">
        <v>204</v>
      </c>
      <c r="AA1803" s="84">
        <v>0.18</v>
      </c>
      <c r="AB1803" s="85">
        <v>1</v>
      </c>
      <c r="AC1803" s="85">
        <v>1</v>
      </c>
    </row>
    <row r="1804" spans="1:29" ht="25.5">
      <c r="A1804" s="1"/>
      <c r="B1804" s="6" t="s">
        <v>8777</v>
      </c>
      <c r="C1804" s="6" t="s">
        <v>8778</v>
      </c>
      <c r="D1804" s="6" t="s">
        <v>8861</v>
      </c>
      <c r="E1804" s="49" t="s">
        <v>8872</v>
      </c>
      <c r="F1804" s="6" t="s">
        <v>8873</v>
      </c>
      <c r="G1804" s="6" t="s">
        <v>60</v>
      </c>
      <c r="H1804" s="6" t="s">
        <v>60</v>
      </c>
      <c r="I1804" s="60" t="s">
        <v>12386</v>
      </c>
      <c r="J1804" s="49" t="s">
        <v>12387</v>
      </c>
      <c r="K1804" s="6" t="s">
        <v>12388</v>
      </c>
      <c r="L1804" s="29">
        <f>IF($J$6="с учетом НДС",VLOOKUP(I1804,LEGEND!B:E,4,0)*(1-M1804),VLOOKUP(I1804,LEGEND!B:E,4,0)*(1-M1804)/1.2)</f>
        <v>950</v>
      </c>
      <c r="M1804" s="57">
        <f>IF(AND(B1804&lt;&gt;"1_Электроинструмент",B1804&lt;&gt;"2_Садовая техника"),$J$5,IF($J$4&lt;=20%,$J$4,IFERROR(VLOOKUP(S1804,LEGEND!$L$2:$M$5,2,FALSE),$J$4)))</f>
        <v>0</v>
      </c>
      <c r="N1804" s="48" t="s">
        <v>60</v>
      </c>
      <c r="O1804" s="6" t="s">
        <v>60</v>
      </c>
      <c r="P1804" s="49" t="s">
        <v>66</v>
      </c>
      <c r="Q1804" s="49" t="s">
        <v>67</v>
      </c>
      <c r="R1804" s="6" t="s">
        <v>60</v>
      </c>
      <c r="S1804" s="49" t="s">
        <v>60</v>
      </c>
      <c r="T1804" s="73" t="str">
        <f>IF(_xlfn.XLOOKUP(I1804,LEGEND!B:B,LEGEND!H:H)&lt;&gt;"-",HYPERLINK(_xlfn.XLOOKUP(I1804,LEGEND!B:B,LEGEND!H:H),"link"),_xlfn.XLOOKUP(I1804,LEGEND!B:B,LEGEND!H:H))</f>
        <v>link</v>
      </c>
      <c r="U1804" s="73" t="str">
        <f>HYPERLINK(_xlfn.XLOOKUP(I1804,LEGEND!B:B,LEGEND!I:I))</f>
        <v>https://milwaukee-media-images.s3.amazonaws.com/hi/4932352498--Hero_1.jpg</v>
      </c>
      <c r="V1804" s="51" t="s">
        <v>12389</v>
      </c>
      <c r="W1804" s="63" t="s">
        <v>71</v>
      </c>
      <c r="X1804" s="64">
        <v>10</v>
      </c>
      <c r="Y1804" s="64">
        <v>40</v>
      </c>
      <c r="Z1804" s="64">
        <v>485</v>
      </c>
      <c r="AA1804" s="84">
        <v>0.13500000000000001</v>
      </c>
      <c r="AB1804" s="85">
        <v>1</v>
      </c>
      <c r="AC1804" s="85">
        <v>1</v>
      </c>
    </row>
    <row r="1805" spans="1:29" ht="25.5">
      <c r="A1805" s="1"/>
      <c r="B1805" s="6" t="s">
        <v>8777</v>
      </c>
      <c r="C1805" s="6" t="s">
        <v>8778</v>
      </c>
      <c r="D1805" s="6" t="s">
        <v>8861</v>
      </c>
      <c r="E1805" s="49" t="s">
        <v>8872</v>
      </c>
      <c r="F1805" s="6" t="s">
        <v>8873</v>
      </c>
      <c r="G1805" s="6" t="s">
        <v>60</v>
      </c>
      <c r="H1805" s="6" t="s">
        <v>60</v>
      </c>
      <c r="I1805" s="60" t="s">
        <v>12390</v>
      </c>
      <c r="J1805" s="49" t="s">
        <v>12391</v>
      </c>
      <c r="K1805" s="6" t="s">
        <v>12392</v>
      </c>
      <c r="L1805" s="29">
        <f>IF($J$6="с учетом НДС",VLOOKUP(I1805,LEGEND!B:E,4,0)*(1-M1805),VLOOKUP(I1805,LEGEND!B:E,4,0)*(1-M1805)/1.2)</f>
        <v>950</v>
      </c>
      <c r="M1805" s="57">
        <f>IF(AND(B1805&lt;&gt;"1_Электроинструмент",B1805&lt;&gt;"2_Садовая техника"),$J$5,IF($J$4&lt;=20%,$J$4,IFERROR(VLOOKUP(S1805,LEGEND!$L$2:$M$5,2,FALSE),$J$4)))</f>
        <v>0</v>
      </c>
      <c r="N1805" s="48" t="s">
        <v>60</v>
      </c>
      <c r="O1805" s="6" t="s">
        <v>60</v>
      </c>
      <c r="P1805" s="49" t="s">
        <v>66</v>
      </c>
      <c r="Q1805" s="49" t="s">
        <v>67</v>
      </c>
      <c r="R1805" s="6" t="s">
        <v>60</v>
      </c>
      <c r="S1805" s="49" t="s">
        <v>60</v>
      </c>
      <c r="T1805" s="73" t="str">
        <f>IF(_xlfn.XLOOKUP(I1805,LEGEND!B:B,LEGEND!H:H)&lt;&gt;"-",HYPERLINK(_xlfn.XLOOKUP(I1805,LEGEND!B:B,LEGEND!H:H),"link"),_xlfn.XLOOKUP(I1805,LEGEND!B:B,LEGEND!H:H))</f>
        <v>link</v>
      </c>
      <c r="U1805" s="73" t="str">
        <f>HYPERLINK(_xlfn.XLOOKUP(I1805,LEGEND!B:B,LEGEND!I:I))</f>
        <v>https://milwaukee-media-images.s3.amazonaws.com/hi/48251122--Hero_1.jpg</v>
      </c>
      <c r="V1805" s="51" t="s">
        <v>12393</v>
      </c>
      <c r="W1805" s="63" t="s">
        <v>71</v>
      </c>
      <c r="X1805" s="64">
        <v>204</v>
      </c>
      <c r="Y1805" s="64">
        <v>79</v>
      </c>
      <c r="Z1805" s="64">
        <v>52</v>
      </c>
      <c r="AA1805" s="84">
        <v>0.185</v>
      </c>
      <c r="AB1805" s="85">
        <v>1</v>
      </c>
      <c r="AC1805" s="85">
        <v>1</v>
      </c>
    </row>
    <row r="1806" spans="1:29" ht="25.5">
      <c r="A1806" s="1"/>
      <c r="B1806" s="6" t="s">
        <v>8777</v>
      </c>
      <c r="C1806" s="6" t="s">
        <v>8778</v>
      </c>
      <c r="D1806" s="6" t="s">
        <v>8861</v>
      </c>
      <c r="E1806" s="49" t="s">
        <v>8872</v>
      </c>
      <c r="F1806" s="6" t="s">
        <v>8873</v>
      </c>
      <c r="G1806" s="6" t="s">
        <v>60</v>
      </c>
      <c r="H1806" s="6" t="s">
        <v>60</v>
      </c>
      <c r="I1806" s="60" t="s">
        <v>12394</v>
      </c>
      <c r="J1806" s="49" t="s">
        <v>12395</v>
      </c>
      <c r="K1806" s="6" t="s">
        <v>12396</v>
      </c>
      <c r="L1806" s="29">
        <f>IF($J$6="с учетом НДС",VLOOKUP(I1806,LEGEND!B:E,4,0)*(1-M1806),VLOOKUP(I1806,LEGEND!B:E,4,0)*(1-M1806)/1.2)</f>
        <v>980</v>
      </c>
      <c r="M1806" s="57">
        <f>IF(AND(B1806&lt;&gt;"1_Электроинструмент",B1806&lt;&gt;"2_Садовая техника"),$J$5,IF($J$4&lt;=20%,$J$4,IFERROR(VLOOKUP(S1806,LEGEND!$L$2:$M$5,2,FALSE),$J$4)))</f>
        <v>0</v>
      </c>
      <c r="N1806" s="48" t="s">
        <v>60</v>
      </c>
      <c r="O1806" s="6" t="s">
        <v>60</v>
      </c>
      <c r="P1806" s="49" t="s">
        <v>66</v>
      </c>
      <c r="Q1806" s="49" t="s">
        <v>67</v>
      </c>
      <c r="R1806" s="6" t="s">
        <v>60</v>
      </c>
      <c r="S1806" s="49" t="s">
        <v>60</v>
      </c>
      <c r="T1806" s="73" t="str">
        <f>IF(_xlfn.XLOOKUP(I1806,LEGEND!B:B,LEGEND!H:H)&lt;&gt;"-",HYPERLINK(_xlfn.XLOOKUP(I1806,LEGEND!B:B,LEGEND!H:H),"link"),_xlfn.XLOOKUP(I1806,LEGEND!B:B,LEGEND!H:H))</f>
        <v>link</v>
      </c>
      <c r="U1806" s="73" t="str">
        <f>HYPERLINK(_xlfn.XLOOKUP(I1806,LEGEND!B:B,LEGEND!I:I))</f>
        <v>https://milwaukee-media-images.s3.amazonaws.com/hi/4932363668--Hero_1.jpg</v>
      </c>
      <c r="V1806" s="51" t="s">
        <v>12397</v>
      </c>
      <c r="W1806" s="63" t="s">
        <v>12349</v>
      </c>
      <c r="X1806" s="64">
        <v>480</v>
      </c>
      <c r="Y1806" s="64">
        <v>40</v>
      </c>
      <c r="Z1806" s="64">
        <v>11</v>
      </c>
      <c r="AA1806" s="84">
        <v>0.16900000000000001</v>
      </c>
      <c r="AB1806" s="85">
        <v>1</v>
      </c>
      <c r="AC1806" s="85">
        <v>1</v>
      </c>
    </row>
    <row r="1807" spans="1:29" ht="15">
      <c r="A1807" s="1"/>
      <c r="B1807" s="6" t="s">
        <v>8777</v>
      </c>
      <c r="C1807" s="6" t="s">
        <v>8778</v>
      </c>
      <c r="D1807" s="6" t="s">
        <v>8861</v>
      </c>
      <c r="E1807" s="49" t="s">
        <v>8872</v>
      </c>
      <c r="F1807" s="6" t="s">
        <v>8873</v>
      </c>
      <c r="G1807" s="6" t="s">
        <v>60</v>
      </c>
      <c r="H1807" s="6" t="s">
        <v>60</v>
      </c>
      <c r="I1807" s="60" t="s">
        <v>12398</v>
      </c>
      <c r="J1807" s="49" t="s">
        <v>12399</v>
      </c>
      <c r="K1807" s="6" t="s">
        <v>12400</v>
      </c>
      <c r="L1807" s="29">
        <f>IF($J$6="с учетом НДС",VLOOKUP(I1807,LEGEND!B:E,4,0)*(1-M1807),VLOOKUP(I1807,LEGEND!B:E,4,0)*(1-M1807)/1.2)</f>
        <v>980</v>
      </c>
      <c r="M1807" s="57">
        <f>IF(AND(B1807&lt;&gt;"1_Электроинструмент",B1807&lt;&gt;"2_Садовая техника"),$J$5,IF($J$4&lt;=20%,$J$4,IFERROR(VLOOKUP(S1807,LEGEND!$L$2:$M$5,2,FALSE),$J$4)))</f>
        <v>0</v>
      </c>
      <c r="N1807" s="48" t="s">
        <v>60</v>
      </c>
      <c r="O1807" s="6" t="s">
        <v>60</v>
      </c>
      <c r="P1807" s="49" t="s">
        <v>66</v>
      </c>
      <c r="Q1807" s="49" t="s">
        <v>473</v>
      </c>
      <c r="R1807" s="6" t="s">
        <v>60</v>
      </c>
      <c r="S1807" s="49" t="s">
        <v>60</v>
      </c>
      <c r="T1807" s="73" t="str">
        <f>IF(_xlfn.XLOOKUP(I1807,LEGEND!B:B,LEGEND!H:H)&lt;&gt;"-",HYPERLINK(_xlfn.XLOOKUP(I1807,LEGEND!B:B,LEGEND!H:H),"link"),_xlfn.XLOOKUP(I1807,LEGEND!B:B,LEGEND!H:H))</f>
        <v>link</v>
      </c>
      <c r="U1807" s="73" t="str">
        <f>HYPERLINK(_xlfn.XLOOKUP(I1807,LEGEND!B:B,LEGEND!I:I))</f>
        <v>https://milwaukee-media-images.s3.amazonaws.com/hi/4932363696--Hero_1.jpg</v>
      </c>
      <c r="V1807" s="51" t="s">
        <v>12401</v>
      </c>
      <c r="W1807" s="63" t="s">
        <v>71</v>
      </c>
      <c r="X1807" s="64">
        <v>10</v>
      </c>
      <c r="Y1807" s="64">
        <v>40</v>
      </c>
      <c r="Z1807" s="64">
        <v>655</v>
      </c>
      <c r="AA1807" s="84">
        <v>0.18</v>
      </c>
      <c r="AB1807" s="85">
        <v>1</v>
      </c>
      <c r="AC1807" s="85">
        <v>1</v>
      </c>
    </row>
    <row r="1808" spans="1:29" ht="25.5">
      <c r="A1808" s="1"/>
      <c r="B1808" s="6" t="s">
        <v>8777</v>
      </c>
      <c r="C1808" s="6" t="s">
        <v>8778</v>
      </c>
      <c r="D1808" s="6" t="s">
        <v>8861</v>
      </c>
      <c r="E1808" s="49" t="s">
        <v>8872</v>
      </c>
      <c r="F1808" s="6" t="s">
        <v>8873</v>
      </c>
      <c r="G1808" s="6" t="s">
        <v>60</v>
      </c>
      <c r="H1808" s="6" t="s">
        <v>60</v>
      </c>
      <c r="I1808" s="60" t="s">
        <v>12402</v>
      </c>
      <c r="J1808" s="49" t="s">
        <v>12403</v>
      </c>
      <c r="K1808" s="6" t="s">
        <v>12404</v>
      </c>
      <c r="L1808" s="29">
        <f>IF($J$6="с учетом НДС",VLOOKUP(I1808,LEGEND!B:E,4,0)*(1-M1808),VLOOKUP(I1808,LEGEND!B:E,4,0)*(1-M1808)/1.2)</f>
        <v>980</v>
      </c>
      <c r="M1808" s="57">
        <f>IF(AND(B1808&lt;&gt;"1_Электроинструмент",B1808&lt;&gt;"2_Садовая техника"),$J$5,IF($J$4&lt;=20%,$J$4,IFERROR(VLOOKUP(S1808,LEGEND!$L$2:$M$5,2,FALSE),$J$4)))</f>
        <v>0</v>
      </c>
      <c r="N1808" s="48" t="s">
        <v>60</v>
      </c>
      <c r="O1808" s="6" t="s">
        <v>60</v>
      </c>
      <c r="P1808" s="49" t="s">
        <v>66</v>
      </c>
      <c r="Q1808" s="49" t="s">
        <v>67</v>
      </c>
      <c r="R1808" s="6" t="s">
        <v>60</v>
      </c>
      <c r="S1808" s="49" t="s">
        <v>60</v>
      </c>
      <c r="T1808" s="73" t="str">
        <f>IF(_xlfn.XLOOKUP(I1808,LEGEND!B:B,LEGEND!H:H)&lt;&gt;"-",HYPERLINK(_xlfn.XLOOKUP(I1808,LEGEND!B:B,LEGEND!H:H),"link"),_xlfn.XLOOKUP(I1808,LEGEND!B:B,LEGEND!H:H))</f>
        <v>link</v>
      </c>
      <c r="U1808" s="73" t="str">
        <f>HYPERLINK(_xlfn.XLOOKUP(I1808,LEGEND!B:B,LEGEND!I:I))</f>
        <v>https://milwaukee-media-images.s3.amazonaws.com/hi/4932373363--Hero_1.jpg</v>
      </c>
      <c r="V1808" s="51" t="s">
        <v>12405</v>
      </c>
      <c r="W1808" s="63" t="s">
        <v>71</v>
      </c>
      <c r="X1808" s="64">
        <v>27</v>
      </c>
      <c r="Y1808" s="64">
        <v>40</v>
      </c>
      <c r="Z1808" s="64">
        <v>295</v>
      </c>
      <c r="AA1808" s="84">
        <v>0.3</v>
      </c>
      <c r="AB1808" s="85">
        <v>1</v>
      </c>
      <c r="AC1808" s="85">
        <v>1</v>
      </c>
    </row>
    <row r="1809" spans="1:29" ht="25.5">
      <c r="A1809" s="1"/>
      <c r="B1809" s="6" t="s">
        <v>8777</v>
      </c>
      <c r="C1809" s="6" t="s">
        <v>8778</v>
      </c>
      <c r="D1809" s="6" t="s">
        <v>8861</v>
      </c>
      <c r="E1809" s="49" t="s">
        <v>8872</v>
      </c>
      <c r="F1809" s="6" t="s">
        <v>8873</v>
      </c>
      <c r="G1809" s="6" t="s">
        <v>60</v>
      </c>
      <c r="H1809" s="6" t="s">
        <v>60</v>
      </c>
      <c r="I1809" s="60" t="s">
        <v>12406</v>
      </c>
      <c r="J1809" s="49" t="s">
        <v>12407</v>
      </c>
      <c r="K1809" s="6" t="s">
        <v>12408</v>
      </c>
      <c r="L1809" s="29">
        <f>IF($J$6="с учетом НДС",VLOOKUP(I1809,LEGEND!B:E,4,0)*(1-M1809),VLOOKUP(I1809,LEGEND!B:E,4,0)*(1-M1809)/1.2)</f>
        <v>1020</v>
      </c>
      <c r="M1809" s="57">
        <f>IF(AND(B1809&lt;&gt;"1_Электроинструмент",B1809&lt;&gt;"2_Садовая техника"),$J$5,IF($J$4&lt;=20%,$J$4,IFERROR(VLOOKUP(S1809,LEGEND!$L$2:$M$5,2,FALSE),$J$4)))</f>
        <v>0</v>
      </c>
      <c r="N1809" s="48" t="s">
        <v>60</v>
      </c>
      <c r="O1809" s="6" t="s">
        <v>60</v>
      </c>
      <c r="P1809" s="49" t="s">
        <v>66</v>
      </c>
      <c r="Q1809" s="49" t="s">
        <v>67</v>
      </c>
      <c r="R1809" s="6" t="s">
        <v>60</v>
      </c>
      <c r="S1809" s="49" t="s">
        <v>60</v>
      </c>
      <c r="T1809" s="73" t="str">
        <f>IF(_xlfn.XLOOKUP(I1809,LEGEND!B:B,LEGEND!H:H)&lt;&gt;"-",HYPERLINK(_xlfn.XLOOKUP(I1809,LEGEND!B:B,LEGEND!H:H),"link"),_xlfn.XLOOKUP(I1809,LEGEND!B:B,LEGEND!H:H))</f>
        <v>link</v>
      </c>
      <c r="U1809" s="73" t="str">
        <f>HYPERLINK(_xlfn.XLOOKUP(I1809,LEGEND!B:B,LEGEND!I:I))</f>
        <v>https://milwaukee-media-images.s3.amazonaws.com/hi/4932352499--Hero_1.jpg</v>
      </c>
      <c r="V1809" s="51" t="s">
        <v>12409</v>
      </c>
      <c r="W1809" s="63" t="s">
        <v>71</v>
      </c>
      <c r="X1809" s="64">
        <v>10</v>
      </c>
      <c r="Y1809" s="64">
        <v>40</v>
      </c>
      <c r="Z1809" s="64">
        <v>485</v>
      </c>
      <c r="AA1809" s="84">
        <v>0.14899999999999999</v>
      </c>
      <c r="AB1809" s="85">
        <v>1</v>
      </c>
      <c r="AC1809" s="85">
        <v>1</v>
      </c>
    </row>
    <row r="1810" spans="1:29" ht="25.5">
      <c r="A1810" s="1"/>
      <c r="B1810" s="6" t="s">
        <v>8777</v>
      </c>
      <c r="C1810" s="6" t="s">
        <v>8778</v>
      </c>
      <c r="D1810" s="6" t="s">
        <v>8861</v>
      </c>
      <c r="E1810" s="49" t="s">
        <v>8872</v>
      </c>
      <c r="F1810" s="6" t="s">
        <v>8873</v>
      </c>
      <c r="G1810" s="6" t="s">
        <v>60</v>
      </c>
      <c r="H1810" s="6" t="s">
        <v>60</v>
      </c>
      <c r="I1810" s="60" t="s">
        <v>8993</v>
      </c>
      <c r="J1810" s="49" t="s">
        <v>8994</v>
      </c>
      <c r="K1810" s="6" t="s">
        <v>8995</v>
      </c>
      <c r="L1810" s="29">
        <f>IF($J$6="с учетом НДС",VLOOKUP(I1810,LEGEND!B:E,4,0)*(1-M1810),VLOOKUP(I1810,LEGEND!B:E,4,0)*(1-M1810)/1.2)</f>
        <v>1030</v>
      </c>
      <c r="M1810" s="57">
        <f>IF(AND(B1810&lt;&gt;"1_Электроинструмент",B1810&lt;&gt;"2_Садовая техника"),$J$5,IF($J$4&lt;=20%,$J$4,IFERROR(VLOOKUP(S1810,LEGEND!$L$2:$M$5,2,FALSE),$J$4)))</f>
        <v>0</v>
      </c>
      <c r="N1810" s="48" t="s">
        <v>60</v>
      </c>
      <c r="O1810" s="6" t="s">
        <v>42</v>
      </c>
      <c r="P1810" s="49" t="s">
        <v>66</v>
      </c>
      <c r="Q1810" s="49" t="s">
        <v>473</v>
      </c>
      <c r="R1810" s="6" t="s">
        <v>60</v>
      </c>
      <c r="S1810" s="49" t="s">
        <v>60</v>
      </c>
      <c r="T1810" s="73" t="str">
        <f>IF(_xlfn.XLOOKUP(I1810,LEGEND!B:B,LEGEND!H:H)&lt;&gt;"-",HYPERLINK(_xlfn.XLOOKUP(I1810,LEGEND!B:B,LEGEND!H:H),"link"),_xlfn.XLOOKUP(I1810,LEGEND!B:B,LEGEND!H:H))</f>
        <v>-</v>
      </c>
      <c r="U1810" s="73" t="str">
        <f>HYPERLINK(_xlfn.XLOOKUP(I1810,LEGEND!B:B,LEGEND!I:I))</f>
        <v>https://milwaukee-media-images.s3.amazonaws.com/hi/4932479480--Hero_1.jpg</v>
      </c>
      <c r="V1810" s="51" t="s">
        <v>8996</v>
      </c>
      <c r="W1810" s="63" t="s">
        <v>71</v>
      </c>
      <c r="X1810" s="64">
        <v>52</v>
      </c>
      <c r="Y1810" s="64">
        <v>79</v>
      </c>
      <c r="Z1810" s="64">
        <v>204</v>
      </c>
      <c r="AA1810" s="84">
        <v>0.19</v>
      </c>
      <c r="AB1810" s="85">
        <v>1</v>
      </c>
      <c r="AC1810" s="85">
        <v>1</v>
      </c>
    </row>
    <row r="1811" spans="1:29" ht="25.5">
      <c r="A1811" s="1"/>
      <c r="B1811" s="6" t="s">
        <v>8777</v>
      </c>
      <c r="C1811" s="6" t="s">
        <v>8778</v>
      </c>
      <c r="D1811" s="6" t="s">
        <v>8861</v>
      </c>
      <c r="E1811" s="49" t="s">
        <v>8872</v>
      </c>
      <c r="F1811" s="6" t="s">
        <v>8873</v>
      </c>
      <c r="G1811" s="6" t="s">
        <v>60</v>
      </c>
      <c r="H1811" s="6" t="s">
        <v>60</v>
      </c>
      <c r="I1811" s="60" t="s">
        <v>12410</v>
      </c>
      <c r="J1811" s="49" t="s">
        <v>12411</v>
      </c>
      <c r="K1811" s="6" t="s">
        <v>12412</v>
      </c>
      <c r="L1811" s="29">
        <f>IF($J$6="с учетом НДС",VLOOKUP(I1811,LEGEND!B:E,4,0)*(1-M1811),VLOOKUP(I1811,LEGEND!B:E,4,0)*(1-M1811)/1.2)</f>
        <v>1030</v>
      </c>
      <c r="M1811" s="57">
        <f>IF(AND(B1811&lt;&gt;"1_Электроинструмент",B1811&lt;&gt;"2_Садовая техника"),$J$5,IF($J$4&lt;=20%,$J$4,IFERROR(VLOOKUP(S1811,LEGEND!$L$2:$M$5,2,FALSE),$J$4)))</f>
        <v>0</v>
      </c>
      <c r="N1811" s="48" t="s">
        <v>60</v>
      </c>
      <c r="O1811" s="6" t="s">
        <v>60</v>
      </c>
      <c r="P1811" s="49" t="s">
        <v>66</v>
      </c>
      <c r="Q1811" s="49" t="s">
        <v>67</v>
      </c>
      <c r="R1811" s="6" t="s">
        <v>60</v>
      </c>
      <c r="S1811" s="49" t="s">
        <v>60</v>
      </c>
      <c r="T1811" s="73" t="str">
        <f>IF(_xlfn.XLOOKUP(I1811,LEGEND!B:B,LEGEND!H:H)&lt;&gt;"-",HYPERLINK(_xlfn.XLOOKUP(I1811,LEGEND!B:B,LEGEND!H:H),"link"),_xlfn.XLOOKUP(I1811,LEGEND!B:B,LEGEND!H:H))</f>
        <v>link</v>
      </c>
      <c r="U1811" s="73" t="str">
        <f>HYPERLINK(_xlfn.XLOOKUP(I1811,LEGEND!B:B,LEGEND!I:I))</f>
        <v>https://milwaukee-media-images.s3.amazonaws.com/hi/48251252--Hero_1.jpg</v>
      </c>
      <c r="V1811" s="51" t="s">
        <v>12413</v>
      </c>
      <c r="W1811" s="63" t="s">
        <v>71</v>
      </c>
      <c r="X1811" s="64">
        <v>204</v>
      </c>
      <c r="Y1811" s="64">
        <v>79</v>
      </c>
      <c r="Z1811" s="64">
        <v>52</v>
      </c>
      <c r="AA1811" s="84">
        <v>0.19500000000000001</v>
      </c>
      <c r="AB1811" s="85">
        <v>1</v>
      </c>
      <c r="AC1811" s="85">
        <v>1</v>
      </c>
    </row>
    <row r="1812" spans="1:29" ht="15">
      <c r="A1812" s="1"/>
      <c r="B1812" s="6" t="s">
        <v>8777</v>
      </c>
      <c r="C1812" s="6" t="s">
        <v>8778</v>
      </c>
      <c r="D1812" s="6" t="s">
        <v>8861</v>
      </c>
      <c r="E1812" s="49" t="s">
        <v>8872</v>
      </c>
      <c r="F1812" s="6" t="s">
        <v>8873</v>
      </c>
      <c r="G1812" s="6" t="s">
        <v>60</v>
      </c>
      <c r="H1812" s="6" t="s">
        <v>60</v>
      </c>
      <c r="I1812" s="60" t="s">
        <v>12414</v>
      </c>
      <c r="J1812" s="49" t="s">
        <v>12415</v>
      </c>
      <c r="K1812" s="6" t="s">
        <v>12416</v>
      </c>
      <c r="L1812" s="29">
        <f>IF($J$6="с учетом НДС",VLOOKUP(I1812,LEGEND!B:E,4,0)*(1-M1812),VLOOKUP(I1812,LEGEND!B:E,4,0)*(1-M1812)/1.2)</f>
        <v>1040</v>
      </c>
      <c r="M1812" s="57">
        <f>IF(AND(B1812&lt;&gt;"1_Электроинструмент",B1812&lt;&gt;"2_Садовая техника"),$J$5,IF($J$4&lt;=20%,$J$4,IFERROR(VLOOKUP(S1812,LEGEND!$L$2:$M$5,2,FALSE),$J$4)))</f>
        <v>0</v>
      </c>
      <c r="N1812" s="48" t="s">
        <v>60</v>
      </c>
      <c r="O1812" s="6" t="s">
        <v>60</v>
      </c>
      <c r="P1812" s="49" t="s">
        <v>66</v>
      </c>
      <c r="Q1812" s="49" t="s">
        <v>473</v>
      </c>
      <c r="R1812" s="6" t="s">
        <v>60</v>
      </c>
      <c r="S1812" s="49" t="s">
        <v>60</v>
      </c>
      <c r="T1812" s="73" t="str">
        <f>IF(_xlfn.XLOOKUP(I1812,LEGEND!B:B,LEGEND!H:H)&lt;&gt;"-",HYPERLINK(_xlfn.XLOOKUP(I1812,LEGEND!B:B,LEGEND!H:H),"link"),_xlfn.XLOOKUP(I1812,LEGEND!B:B,LEGEND!H:H))</f>
        <v>link</v>
      </c>
      <c r="U1812" s="73" t="str">
        <f>HYPERLINK(_xlfn.XLOOKUP(I1812,LEGEND!B:B,LEGEND!I:I))</f>
        <v>https://milwaukee-media-images.s3.amazonaws.com/hi/4932363692--Hero_1.jpg</v>
      </c>
      <c r="V1812" s="51" t="s">
        <v>12417</v>
      </c>
      <c r="W1812" s="63" t="s">
        <v>71</v>
      </c>
      <c r="X1812" s="64">
        <v>22</v>
      </c>
      <c r="Y1812" s="64">
        <v>40</v>
      </c>
      <c r="Z1812" s="64">
        <v>515</v>
      </c>
      <c r="AA1812" s="84">
        <v>0.36</v>
      </c>
      <c r="AB1812" s="85">
        <v>1</v>
      </c>
      <c r="AC1812" s="85">
        <v>1</v>
      </c>
    </row>
    <row r="1813" spans="1:29" ht="25.5">
      <c r="A1813" s="1"/>
      <c r="B1813" s="6" t="s">
        <v>8777</v>
      </c>
      <c r="C1813" s="6" t="s">
        <v>8778</v>
      </c>
      <c r="D1813" s="6" t="s">
        <v>8861</v>
      </c>
      <c r="E1813" s="49" t="s">
        <v>8872</v>
      </c>
      <c r="F1813" s="6" t="s">
        <v>8873</v>
      </c>
      <c r="G1813" s="6" t="s">
        <v>60</v>
      </c>
      <c r="H1813" s="6" t="s">
        <v>60</v>
      </c>
      <c r="I1813" s="60" t="s">
        <v>12418</v>
      </c>
      <c r="J1813" s="49" t="s">
        <v>12419</v>
      </c>
      <c r="K1813" s="6" t="s">
        <v>12420</v>
      </c>
      <c r="L1813" s="29">
        <f>IF($J$6="с учетом НДС",VLOOKUP(I1813,LEGEND!B:E,4,0)*(1-M1813),VLOOKUP(I1813,LEGEND!B:E,4,0)*(1-M1813)/1.2)</f>
        <v>1060</v>
      </c>
      <c r="M1813" s="57">
        <f>IF(AND(B1813&lt;&gt;"1_Электроинструмент",B1813&lt;&gt;"2_Садовая техника"),$J$5,IF($J$4&lt;=20%,$J$4,IFERROR(VLOOKUP(S1813,LEGEND!$L$2:$M$5,2,FALSE),$J$4)))</f>
        <v>0</v>
      </c>
      <c r="N1813" s="48" t="s">
        <v>60</v>
      </c>
      <c r="O1813" s="6" t="s">
        <v>60</v>
      </c>
      <c r="P1813" s="49" t="s">
        <v>66</v>
      </c>
      <c r="Q1813" s="49" t="s">
        <v>67</v>
      </c>
      <c r="R1813" s="6" t="s">
        <v>60</v>
      </c>
      <c r="S1813" s="49" t="s">
        <v>60</v>
      </c>
      <c r="T1813" s="73" t="str">
        <f>IF(_xlfn.XLOOKUP(I1813,LEGEND!B:B,LEGEND!H:H)&lt;&gt;"-",HYPERLINK(_xlfn.XLOOKUP(I1813,LEGEND!B:B,LEGEND!H:H),"link"),_xlfn.XLOOKUP(I1813,LEGEND!B:B,LEGEND!H:H))</f>
        <v>link</v>
      </c>
      <c r="U1813" s="73" t="str">
        <f>HYPERLINK(_xlfn.XLOOKUP(I1813,LEGEND!B:B,LEGEND!I:I))</f>
        <v>https://milwaukee-media-images.s3.amazonaws.com/hi/4932363675--Hero_1.jpg</v>
      </c>
      <c r="V1813" s="51" t="s">
        <v>12421</v>
      </c>
      <c r="W1813" s="63" t="s">
        <v>12349</v>
      </c>
      <c r="X1813" s="64">
        <v>680</v>
      </c>
      <c r="Y1813" s="64">
        <v>40</v>
      </c>
      <c r="Z1813" s="64">
        <v>11</v>
      </c>
      <c r="AA1813" s="84">
        <v>0.25700000000000001</v>
      </c>
      <c r="AB1813" s="85">
        <v>1</v>
      </c>
      <c r="AC1813" s="85">
        <v>1</v>
      </c>
    </row>
    <row r="1814" spans="1:29" ht="15">
      <c r="A1814" s="1"/>
      <c r="B1814" s="6" t="s">
        <v>8777</v>
      </c>
      <c r="C1814" s="6" t="s">
        <v>8778</v>
      </c>
      <c r="D1814" s="6" t="s">
        <v>8861</v>
      </c>
      <c r="E1814" s="49" t="s">
        <v>8872</v>
      </c>
      <c r="F1814" s="6" t="s">
        <v>8873</v>
      </c>
      <c r="G1814" s="6" t="s">
        <v>60</v>
      </c>
      <c r="H1814" s="6" t="s">
        <v>60</v>
      </c>
      <c r="I1814" s="60" t="s">
        <v>12422</v>
      </c>
      <c r="J1814" s="49" t="s">
        <v>12423</v>
      </c>
      <c r="K1814" s="6" t="s">
        <v>12424</v>
      </c>
      <c r="L1814" s="29">
        <f>IF($J$6="с учетом НДС",VLOOKUP(I1814,LEGEND!B:E,4,0)*(1-M1814),VLOOKUP(I1814,LEGEND!B:E,4,0)*(1-M1814)/1.2)</f>
        <v>1090</v>
      </c>
      <c r="M1814" s="57">
        <f>IF(AND(B1814&lt;&gt;"1_Электроинструмент",B1814&lt;&gt;"2_Садовая техника"),$J$5,IF($J$4&lt;=20%,$J$4,IFERROR(VLOOKUP(S1814,LEGEND!$L$2:$M$5,2,FALSE),$J$4)))</f>
        <v>0</v>
      </c>
      <c r="N1814" s="48" t="s">
        <v>60</v>
      </c>
      <c r="O1814" s="6" t="s">
        <v>60</v>
      </c>
      <c r="P1814" s="49" t="s">
        <v>66</v>
      </c>
      <c r="Q1814" s="49" t="s">
        <v>473</v>
      </c>
      <c r="R1814" s="6" t="s">
        <v>60</v>
      </c>
      <c r="S1814" s="49" t="s">
        <v>60</v>
      </c>
      <c r="T1814" s="73" t="str">
        <f>IF(_xlfn.XLOOKUP(I1814,LEGEND!B:B,LEGEND!H:H)&lt;&gt;"-",HYPERLINK(_xlfn.XLOOKUP(I1814,LEGEND!B:B,LEGEND!H:H),"link"),_xlfn.XLOOKUP(I1814,LEGEND!B:B,LEGEND!H:H))</f>
        <v>link</v>
      </c>
      <c r="U1814" s="73" t="str">
        <f>HYPERLINK(_xlfn.XLOOKUP(I1814,LEGEND!B:B,LEGEND!I:I))</f>
        <v>https://milwaukee-media-images.s3.amazonaws.com/hi/4932352500--Hero_1.jpg</v>
      </c>
      <c r="V1814" s="51" t="s">
        <v>12425</v>
      </c>
      <c r="W1814" s="63" t="s">
        <v>71</v>
      </c>
      <c r="X1814" s="64">
        <v>10</v>
      </c>
      <c r="Y1814" s="64">
        <v>40</v>
      </c>
      <c r="Z1814" s="64">
        <v>485</v>
      </c>
      <c r="AA1814" s="84">
        <v>0.154</v>
      </c>
      <c r="AB1814" s="85">
        <v>1</v>
      </c>
      <c r="AC1814" s="85">
        <v>1</v>
      </c>
    </row>
    <row r="1815" spans="1:29" ht="25.5">
      <c r="A1815" s="1"/>
      <c r="B1815" s="6" t="s">
        <v>8777</v>
      </c>
      <c r="C1815" s="6" t="s">
        <v>8778</v>
      </c>
      <c r="D1815" s="6" t="s">
        <v>8861</v>
      </c>
      <c r="E1815" s="49" t="s">
        <v>8872</v>
      </c>
      <c r="F1815" s="6" t="s">
        <v>8873</v>
      </c>
      <c r="G1815" s="6" t="s">
        <v>60</v>
      </c>
      <c r="H1815" s="6" t="s">
        <v>60</v>
      </c>
      <c r="I1815" s="60" t="s">
        <v>8874</v>
      </c>
      <c r="J1815" s="49" t="s">
        <v>8875</v>
      </c>
      <c r="K1815" s="6" t="s">
        <v>8876</v>
      </c>
      <c r="L1815" s="29">
        <f>IF($J$6="с учетом НДС",VLOOKUP(I1815,LEGEND!B:E,4,0)*(1-M1815),VLOOKUP(I1815,LEGEND!B:E,4,0)*(1-M1815)/1.2)</f>
        <v>1100</v>
      </c>
      <c r="M1815" s="57">
        <f>IF(AND(B1815&lt;&gt;"1_Электроинструмент",B1815&lt;&gt;"2_Садовая техника"),$J$5,IF($J$4&lt;=20%,$J$4,IFERROR(VLOOKUP(S1815,LEGEND!$L$2:$M$5,2,FALSE),$J$4)))</f>
        <v>0</v>
      </c>
      <c r="N1815" s="48" t="s">
        <v>60</v>
      </c>
      <c r="O1815" s="6" t="s">
        <v>42</v>
      </c>
      <c r="P1815" s="49" t="s">
        <v>66</v>
      </c>
      <c r="Q1815" s="49" t="s">
        <v>67</v>
      </c>
      <c r="R1815" s="6" t="s">
        <v>60</v>
      </c>
      <c r="S1815" s="49" t="s">
        <v>60</v>
      </c>
      <c r="T1815" s="73" t="str">
        <f>IF(_xlfn.XLOOKUP(I1815,LEGEND!B:B,LEGEND!H:H)&lt;&gt;"-",HYPERLINK(_xlfn.XLOOKUP(I1815,LEGEND!B:B,LEGEND!H:H),"link"),_xlfn.XLOOKUP(I1815,LEGEND!B:B,LEGEND!H:H))</f>
        <v>-</v>
      </c>
      <c r="U1815" s="73" t="str">
        <f>HYPERLINK(_xlfn.XLOOKUP(I1815,LEGEND!B:B,LEGEND!I:I))</f>
        <v>-</v>
      </c>
      <c r="V1815" s="51" t="s">
        <v>8877</v>
      </c>
      <c r="W1815" s="63" t="s">
        <v>71</v>
      </c>
      <c r="X1815" s="64">
        <v>52</v>
      </c>
      <c r="Y1815" s="64">
        <v>79</v>
      </c>
      <c r="Z1815" s="64">
        <v>204</v>
      </c>
      <c r="AA1815" s="84">
        <v>0.20100000000000001</v>
      </c>
      <c r="AB1815" s="85">
        <v>1</v>
      </c>
      <c r="AC1815" s="85">
        <v>1</v>
      </c>
    </row>
    <row r="1816" spans="1:29" ht="25.5">
      <c r="A1816" s="1"/>
      <c r="B1816" s="6" t="s">
        <v>8777</v>
      </c>
      <c r="C1816" s="6" t="s">
        <v>8778</v>
      </c>
      <c r="D1816" s="6" t="s">
        <v>8861</v>
      </c>
      <c r="E1816" s="49" t="s">
        <v>8872</v>
      </c>
      <c r="F1816" s="6" t="s">
        <v>8873</v>
      </c>
      <c r="G1816" s="6" t="s">
        <v>60</v>
      </c>
      <c r="H1816" s="6" t="s">
        <v>60</v>
      </c>
      <c r="I1816" s="60" t="s">
        <v>12426</v>
      </c>
      <c r="J1816" s="49" t="s">
        <v>12427</v>
      </c>
      <c r="K1816" s="6" t="s">
        <v>12428</v>
      </c>
      <c r="L1816" s="29">
        <f>IF($J$6="с учетом НДС",VLOOKUP(I1816,LEGEND!B:E,4,0)*(1-M1816),VLOOKUP(I1816,LEGEND!B:E,4,0)*(1-M1816)/1.2)</f>
        <v>1100</v>
      </c>
      <c r="M1816" s="57">
        <f>IF(AND(B1816&lt;&gt;"1_Электроинструмент",B1816&lt;&gt;"2_Садовая техника"),$J$5,IF($J$4&lt;=20%,$J$4,IFERROR(VLOOKUP(S1816,LEGEND!$L$2:$M$5,2,FALSE),$J$4)))</f>
        <v>0</v>
      </c>
      <c r="N1816" s="48" t="s">
        <v>60</v>
      </c>
      <c r="O1816" s="6" t="s">
        <v>60</v>
      </c>
      <c r="P1816" s="49" t="s">
        <v>1556</v>
      </c>
      <c r="Q1816" s="49" t="s">
        <v>473</v>
      </c>
      <c r="R1816" s="6" t="s">
        <v>60</v>
      </c>
      <c r="S1816" s="49" t="s">
        <v>60</v>
      </c>
      <c r="T1816" s="73" t="str">
        <f>IF(_xlfn.XLOOKUP(I1816,LEGEND!B:B,LEGEND!H:H)&lt;&gt;"-",HYPERLINK(_xlfn.XLOOKUP(I1816,LEGEND!B:B,LEGEND!H:H),"link"),_xlfn.XLOOKUP(I1816,LEGEND!B:B,LEGEND!H:H))</f>
        <v>-</v>
      </c>
      <c r="U1816" s="73" t="str">
        <f>HYPERLINK(_xlfn.XLOOKUP(I1816,LEGEND!B:B,LEGEND!I:I))</f>
        <v>-</v>
      </c>
      <c r="V1816" s="51" t="s">
        <v>12429</v>
      </c>
      <c r="W1816" s="63" t="s">
        <v>71</v>
      </c>
      <c r="X1816" s="64">
        <v>200</v>
      </c>
      <c r="Y1816" s="64">
        <v>80</v>
      </c>
      <c r="Z1816" s="64">
        <v>50</v>
      </c>
      <c r="AA1816" s="84">
        <v>0.20499999999999999</v>
      </c>
      <c r="AB1816" s="85">
        <v>1</v>
      </c>
      <c r="AC1816" s="85">
        <v>1</v>
      </c>
    </row>
    <row r="1817" spans="1:29" ht="25.5">
      <c r="A1817" s="1"/>
      <c r="B1817" s="6" t="s">
        <v>8777</v>
      </c>
      <c r="C1817" s="6" t="s">
        <v>8778</v>
      </c>
      <c r="D1817" s="6" t="s">
        <v>8861</v>
      </c>
      <c r="E1817" s="49" t="s">
        <v>8872</v>
      </c>
      <c r="F1817" s="6" t="s">
        <v>8873</v>
      </c>
      <c r="G1817" s="6" t="s">
        <v>60</v>
      </c>
      <c r="H1817" s="6" t="s">
        <v>60</v>
      </c>
      <c r="I1817" s="60" t="s">
        <v>8981</v>
      </c>
      <c r="J1817" s="49" t="s">
        <v>8982</v>
      </c>
      <c r="K1817" s="6" t="s">
        <v>8983</v>
      </c>
      <c r="L1817" s="29">
        <f>IF($J$6="с учетом НДС",VLOOKUP(I1817,LEGEND!B:E,4,0)*(1-M1817),VLOOKUP(I1817,LEGEND!B:E,4,0)*(1-M1817)/1.2)</f>
        <v>1120</v>
      </c>
      <c r="M1817" s="57">
        <f>IF(AND(B1817&lt;&gt;"1_Электроинструмент",B1817&lt;&gt;"2_Садовая техника"),$J$5,IF($J$4&lt;=20%,$J$4,IFERROR(VLOOKUP(S1817,LEGEND!$L$2:$M$5,2,FALSE),$J$4)))</f>
        <v>0</v>
      </c>
      <c r="N1817" s="48" t="s">
        <v>60</v>
      </c>
      <c r="O1817" s="6" t="s">
        <v>42</v>
      </c>
      <c r="P1817" s="49" t="s">
        <v>66</v>
      </c>
      <c r="Q1817" s="49" t="s">
        <v>473</v>
      </c>
      <c r="R1817" s="6" t="s">
        <v>60</v>
      </c>
      <c r="S1817" s="49" t="s">
        <v>60</v>
      </c>
      <c r="T1817" s="73" t="str">
        <f>IF(_xlfn.XLOOKUP(I1817,LEGEND!B:B,LEGEND!H:H)&lt;&gt;"-",HYPERLINK(_xlfn.XLOOKUP(I1817,LEGEND!B:B,LEGEND!H:H),"link"),_xlfn.XLOOKUP(I1817,LEGEND!B:B,LEGEND!H:H))</f>
        <v>link</v>
      </c>
      <c r="U1817" s="73" t="str">
        <f>HYPERLINK(_xlfn.XLOOKUP(I1817,LEGEND!B:B,LEGEND!I:I))</f>
        <v>https://milwaukee-media-images.s3.amazonaws.com/hi/4932479476--Hero_1.jpg</v>
      </c>
      <c r="V1817" s="51" t="s">
        <v>8984</v>
      </c>
      <c r="W1817" s="63" t="s">
        <v>71</v>
      </c>
      <c r="X1817" s="64">
        <v>28</v>
      </c>
      <c r="Y1817" s="64">
        <v>48</v>
      </c>
      <c r="Z1817" s="64">
        <v>240</v>
      </c>
      <c r="AA1817" s="84">
        <v>0.14599999999999999</v>
      </c>
      <c r="AB1817" s="85">
        <v>1</v>
      </c>
      <c r="AC1817" s="85">
        <v>1</v>
      </c>
    </row>
    <row r="1818" spans="1:29" ht="25.5">
      <c r="A1818" s="1"/>
      <c r="B1818" s="6" t="s">
        <v>8777</v>
      </c>
      <c r="C1818" s="6" t="s">
        <v>8778</v>
      </c>
      <c r="D1818" s="6" t="s">
        <v>8861</v>
      </c>
      <c r="E1818" s="49" t="s">
        <v>8872</v>
      </c>
      <c r="F1818" s="6" t="s">
        <v>8873</v>
      </c>
      <c r="G1818" s="6" t="s">
        <v>60</v>
      </c>
      <c r="H1818" s="6" t="s">
        <v>60</v>
      </c>
      <c r="I1818" s="60" t="s">
        <v>8944</v>
      </c>
      <c r="J1818" s="49" t="s">
        <v>8945</v>
      </c>
      <c r="K1818" s="6" t="s">
        <v>8946</v>
      </c>
      <c r="L1818" s="29">
        <f>IF($J$6="с учетом НДС",VLOOKUP(I1818,LEGEND!B:E,4,0)*(1-M1818),VLOOKUP(I1818,LEGEND!B:E,4,0)*(1-M1818)/1.2)</f>
        <v>1120</v>
      </c>
      <c r="M1818" s="57">
        <f>IF(AND(B1818&lt;&gt;"1_Электроинструмент",B1818&lt;&gt;"2_Садовая техника"),$J$5,IF($J$4&lt;=20%,$J$4,IFERROR(VLOOKUP(S1818,LEGEND!$L$2:$M$5,2,FALSE),$J$4)))</f>
        <v>0</v>
      </c>
      <c r="N1818" s="48" t="s">
        <v>60</v>
      </c>
      <c r="O1818" s="6" t="s">
        <v>42</v>
      </c>
      <c r="P1818" s="49" t="s">
        <v>66</v>
      </c>
      <c r="Q1818" s="49" t="s">
        <v>473</v>
      </c>
      <c r="R1818" s="6" t="s">
        <v>60</v>
      </c>
      <c r="S1818" s="49" t="s">
        <v>60</v>
      </c>
      <c r="T1818" s="73" t="str">
        <f>IF(_xlfn.XLOOKUP(I1818,LEGEND!B:B,LEGEND!H:H)&lt;&gt;"-",HYPERLINK(_xlfn.XLOOKUP(I1818,LEGEND!B:B,LEGEND!H:H),"link"),_xlfn.XLOOKUP(I1818,LEGEND!B:B,LEGEND!H:H))</f>
        <v>-</v>
      </c>
      <c r="U1818" s="73" t="str">
        <f>HYPERLINK(_xlfn.XLOOKUP(I1818,LEGEND!B:B,LEGEND!I:I))</f>
        <v>https://milwaukee-media-images.s3.amazonaws.com/hi/4932479494--Hero_1.jpg</v>
      </c>
      <c r="V1818" s="51" t="s">
        <v>8947</v>
      </c>
      <c r="W1818" s="63" t="s">
        <v>71</v>
      </c>
      <c r="X1818" s="64">
        <v>20</v>
      </c>
      <c r="Y1818" s="64">
        <v>51</v>
      </c>
      <c r="Z1818" s="64">
        <v>406</v>
      </c>
      <c r="AA1818" s="84">
        <v>0.31</v>
      </c>
      <c r="AB1818" s="85">
        <v>1</v>
      </c>
      <c r="AC1818" s="85">
        <v>1</v>
      </c>
    </row>
    <row r="1819" spans="1:29" ht="25.5">
      <c r="A1819" s="1"/>
      <c r="B1819" s="6" t="s">
        <v>8777</v>
      </c>
      <c r="C1819" s="6" t="s">
        <v>8778</v>
      </c>
      <c r="D1819" s="6" t="s">
        <v>8861</v>
      </c>
      <c r="E1819" s="49" t="s">
        <v>8872</v>
      </c>
      <c r="F1819" s="6" t="s">
        <v>8873</v>
      </c>
      <c r="G1819" s="6" t="s">
        <v>60</v>
      </c>
      <c r="H1819" s="6" t="s">
        <v>60</v>
      </c>
      <c r="I1819" s="60" t="s">
        <v>12430</v>
      </c>
      <c r="J1819" s="49" t="s">
        <v>12431</v>
      </c>
      <c r="K1819" s="6" t="s">
        <v>12432</v>
      </c>
      <c r="L1819" s="29">
        <f>IF($J$6="с учетом НДС",VLOOKUP(I1819,LEGEND!B:E,4,0)*(1-M1819),VLOOKUP(I1819,LEGEND!B:E,4,0)*(1-M1819)/1.2)</f>
        <v>1120</v>
      </c>
      <c r="M1819" s="57">
        <f>IF(AND(B1819&lt;&gt;"1_Электроинструмент",B1819&lt;&gt;"2_Садовая техника"),$J$5,IF($J$4&lt;=20%,$J$4,IFERROR(VLOOKUP(S1819,LEGEND!$L$2:$M$5,2,FALSE),$J$4)))</f>
        <v>0</v>
      </c>
      <c r="N1819" s="48" t="s">
        <v>60</v>
      </c>
      <c r="O1819" s="6" t="s">
        <v>60</v>
      </c>
      <c r="P1819" s="49" t="s">
        <v>66</v>
      </c>
      <c r="Q1819" s="49" t="s">
        <v>67</v>
      </c>
      <c r="R1819" s="6" t="s">
        <v>60</v>
      </c>
      <c r="S1819" s="49" t="s">
        <v>60</v>
      </c>
      <c r="T1819" s="73" t="str">
        <f>IF(_xlfn.XLOOKUP(I1819,LEGEND!B:B,LEGEND!H:H)&lt;&gt;"-",HYPERLINK(_xlfn.XLOOKUP(I1819,LEGEND!B:B,LEGEND!H:H),"link"),_xlfn.XLOOKUP(I1819,LEGEND!B:B,LEGEND!H:H))</f>
        <v>link</v>
      </c>
      <c r="U1819" s="73" t="str">
        <f>HYPERLINK(_xlfn.XLOOKUP(I1819,LEGEND!B:B,LEGEND!I:I))</f>
        <v>https://milwaukee-media-images.s3.amazonaws.com/hi/48130108--Hero_1.jpg</v>
      </c>
      <c r="V1819" s="51" t="s">
        <v>12433</v>
      </c>
      <c r="W1819" s="63" t="s">
        <v>71</v>
      </c>
      <c r="X1819" s="64">
        <v>245</v>
      </c>
      <c r="Y1819" s="64">
        <v>47</v>
      </c>
      <c r="Z1819" s="64">
        <v>27</v>
      </c>
      <c r="AA1819" s="84">
        <v>0.14599999999999999</v>
      </c>
      <c r="AB1819" s="85">
        <v>1</v>
      </c>
      <c r="AC1819" s="85">
        <v>1</v>
      </c>
    </row>
    <row r="1820" spans="1:29" ht="25.5">
      <c r="A1820" s="1"/>
      <c r="B1820" s="6" t="s">
        <v>8777</v>
      </c>
      <c r="C1820" s="6" t="s">
        <v>8778</v>
      </c>
      <c r="D1820" s="6" t="s">
        <v>8861</v>
      </c>
      <c r="E1820" s="49" t="s">
        <v>8872</v>
      </c>
      <c r="F1820" s="6" t="s">
        <v>8873</v>
      </c>
      <c r="G1820" s="6" t="s">
        <v>60</v>
      </c>
      <c r="H1820" s="6" t="s">
        <v>60</v>
      </c>
      <c r="I1820" s="60" t="s">
        <v>12434</v>
      </c>
      <c r="J1820" s="49" t="s">
        <v>12435</v>
      </c>
      <c r="K1820" s="6" t="s">
        <v>12436</v>
      </c>
      <c r="L1820" s="29">
        <f>IF($J$6="с учетом НДС",VLOOKUP(I1820,LEGEND!B:E,4,0)*(1-M1820),VLOOKUP(I1820,LEGEND!B:E,4,0)*(1-M1820)/1.2)</f>
        <v>1140</v>
      </c>
      <c r="M1820" s="57">
        <f>IF(AND(B1820&lt;&gt;"1_Электроинструмент",B1820&lt;&gt;"2_Садовая техника"),$J$5,IF($J$4&lt;=20%,$J$4,IFERROR(VLOOKUP(S1820,LEGEND!$L$2:$M$5,2,FALSE),$J$4)))</f>
        <v>0</v>
      </c>
      <c r="N1820" s="48" t="s">
        <v>60</v>
      </c>
      <c r="O1820" s="6" t="s">
        <v>60</v>
      </c>
      <c r="P1820" s="49" t="s">
        <v>66</v>
      </c>
      <c r="Q1820" s="49" t="s">
        <v>67</v>
      </c>
      <c r="R1820" s="6" t="s">
        <v>60</v>
      </c>
      <c r="S1820" s="49" t="s">
        <v>60</v>
      </c>
      <c r="T1820" s="73" t="str">
        <f>IF(_xlfn.XLOOKUP(I1820,LEGEND!B:B,LEGEND!H:H)&lt;&gt;"-",HYPERLINK(_xlfn.XLOOKUP(I1820,LEGEND!B:B,LEGEND!H:H),"link"),_xlfn.XLOOKUP(I1820,LEGEND!B:B,LEGEND!H:H))</f>
        <v>link</v>
      </c>
      <c r="U1820" s="73" t="str">
        <f>HYPERLINK(_xlfn.XLOOKUP(I1820,LEGEND!B:B,LEGEND!I:I))</f>
        <v>https://milwaukee-media-images.s3.amazonaws.com/hi/4932373364--Hero_1.jpg</v>
      </c>
      <c r="V1820" s="51" t="s">
        <v>12437</v>
      </c>
      <c r="W1820" s="63" t="s">
        <v>71</v>
      </c>
      <c r="X1820" s="64">
        <v>24</v>
      </c>
      <c r="Y1820" s="64">
        <v>40</v>
      </c>
      <c r="Z1820" s="64">
        <v>300</v>
      </c>
      <c r="AA1820" s="84">
        <v>0.29699999999999999</v>
      </c>
      <c r="AB1820" s="85">
        <v>1</v>
      </c>
      <c r="AC1820" s="85">
        <v>1</v>
      </c>
    </row>
    <row r="1821" spans="1:29" ht="25.5">
      <c r="A1821" s="1"/>
      <c r="B1821" s="6" t="s">
        <v>8777</v>
      </c>
      <c r="C1821" s="6" t="s">
        <v>8778</v>
      </c>
      <c r="D1821" s="6" t="s">
        <v>8861</v>
      </c>
      <c r="E1821" s="49" t="s">
        <v>8872</v>
      </c>
      <c r="F1821" s="6" t="s">
        <v>8873</v>
      </c>
      <c r="G1821" s="6" t="s">
        <v>60</v>
      </c>
      <c r="H1821" s="6" t="s">
        <v>60</v>
      </c>
      <c r="I1821" s="60" t="s">
        <v>12438</v>
      </c>
      <c r="J1821" s="49" t="s">
        <v>12439</v>
      </c>
      <c r="K1821" s="6" t="s">
        <v>12440</v>
      </c>
      <c r="L1821" s="29">
        <f>IF($J$6="с учетом НДС",VLOOKUP(I1821,LEGEND!B:E,4,0)*(1-M1821),VLOOKUP(I1821,LEGEND!B:E,4,0)*(1-M1821)/1.2)</f>
        <v>1160</v>
      </c>
      <c r="M1821" s="57">
        <f>IF(AND(B1821&lt;&gt;"1_Электроинструмент",B1821&lt;&gt;"2_Садовая техника"),$J$5,IF($J$4&lt;=20%,$J$4,IFERROR(VLOOKUP(S1821,LEGEND!$L$2:$M$5,2,FALSE),$J$4)))</f>
        <v>0</v>
      </c>
      <c r="N1821" s="48" t="s">
        <v>60</v>
      </c>
      <c r="O1821" s="6" t="s">
        <v>60</v>
      </c>
      <c r="P1821" s="49" t="s">
        <v>66</v>
      </c>
      <c r="Q1821" s="49" t="s">
        <v>67</v>
      </c>
      <c r="R1821" s="6" t="s">
        <v>60</v>
      </c>
      <c r="S1821" s="49" t="s">
        <v>60</v>
      </c>
      <c r="T1821" s="73" t="str">
        <f>IF(_xlfn.XLOOKUP(I1821,LEGEND!B:B,LEGEND!H:H)&lt;&gt;"-",HYPERLINK(_xlfn.XLOOKUP(I1821,LEGEND!B:B,LEGEND!H:H),"link"),_xlfn.XLOOKUP(I1821,LEGEND!B:B,LEGEND!H:H))</f>
        <v>link</v>
      </c>
      <c r="U1821" s="73" t="str">
        <f>HYPERLINK(_xlfn.XLOOKUP(I1821,LEGEND!B:B,LEGEND!I:I))</f>
        <v>https://milwaukee-media-images.s3.amazonaws.com/hi/4932352501--Hero_1.jpg</v>
      </c>
      <c r="V1821" s="51" t="s">
        <v>12441</v>
      </c>
      <c r="W1821" s="63" t="s">
        <v>71</v>
      </c>
      <c r="X1821" s="64">
        <v>10</v>
      </c>
      <c r="Y1821" s="64">
        <v>40</v>
      </c>
      <c r="Z1821" s="64">
        <v>485</v>
      </c>
      <c r="AA1821" s="84">
        <v>0.155</v>
      </c>
      <c r="AB1821" s="85">
        <v>1</v>
      </c>
      <c r="AC1821" s="85">
        <v>1</v>
      </c>
    </row>
    <row r="1822" spans="1:29" ht="25.5">
      <c r="A1822" s="1"/>
      <c r="B1822" s="6" t="s">
        <v>8777</v>
      </c>
      <c r="C1822" s="6" t="s">
        <v>8778</v>
      </c>
      <c r="D1822" s="6" t="s">
        <v>8861</v>
      </c>
      <c r="E1822" s="49" t="s">
        <v>8872</v>
      </c>
      <c r="F1822" s="6" t="s">
        <v>8873</v>
      </c>
      <c r="G1822" s="6" t="s">
        <v>60</v>
      </c>
      <c r="H1822" s="6" t="s">
        <v>60</v>
      </c>
      <c r="I1822" s="60" t="s">
        <v>8878</v>
      </c>
      <c r="J1822" s="49" t="s">
        <v>8879</v>
      </c>
      <c r="K1822" s="6" t="s">
        <v>8880</v>
      </c>
      <c r="L1822" s="29">
        <f>IF($J$6="с учетом НДС",VLOOKUP(I1822,LEGEND!B:E,4,0)*(1-M1822),VLOOKUP(I1822,LEGEND!B:E,4,0)*(1-M1822)/1.2)</f>
        <v>1200</v>
      </c>
      <c r="M1822" s="57">
        <f>IF(AND(B1822&lt;&gt;"1_Электроинструмент",B1822&lt;&gt;"2_Садовая техника"),$J$5,IF($J$4&lt;=20%,$J$4,IFERROR(VLOOKUP(S1822,LEGEND!$L$2:$M$5,2,FALSE),$J$4)))</f>
        <v>0</v>
      </c>
      <c r="N1822" s="48" t="s">
        <v>60</v>
      </c>
      <c r="O1822" s="6" t="s">
        <v>42</v>
      </c>
      <c r="P1822" s="49" t="s">
        <v>66</v>
      </c>
      <c r="Q1822" s="49" t="s">
        <v>67</v>
      </c>
      <c r="R1822" s="6" t="s">
        <v>60</v>
      </c>
      <c r="S1822" s="49" t="s">
        <v>60</v>
      </c>
      <c r="T1822" s="73" t="str">
        <f>IF(_xlfn.XLOOKUP(I1822,LEGEND!B:B,LEGEND!H:H)&lt;&gt;"-",HYPERLINK(_xlfn.XLOOKUP(I1822,LEGEND!B:B,LEGEND!H:H),"link"),_xlfn.XLOOKUP(I1822,LEGEND!B:B,LEGEND!H:H))</f>
        <v>-</v>
      </c>
      <c r="U1822" s="73" t="str">
        <f>HYPERLINK(_xlfn.XLOOKUP(I1822,LEGEND!B:B,LEGEND!I:I))</f>
        <v>-</v>
      </c>
      <c r="V1822" s="51" t="s">
        <v>8881</v>
      </c>
      <c r="W1822" s="63" t="s">
        <v>71</v>
      </c>
      <c r="X1822" s="64">
        <v>54</v>
      </c>
      <c r="Y1822" s="64">
        <v>79</v>
      </c>
      <c r="Z1822" s="64">
        <v>204</v>
      </c>
      <c r="AA1822" s="84">
        <v>0.21</v>
      </c>
      <c r="AB1822" s="85">
        <v>1</v>
      </c>
      <c r="AC1822" s="85">
        <v>1</v>
      </c>
    </row>
    <row r="1823" spans="1:29" ht="25.5">
      <c r="A1823" s="1"/>
      <c r="B1823" s="6" t="s">
        <v>8777</v>
      </c>
      <c r="C1823" s="6" t="s">
        <v>8778</v>
      </c>
      <c r="D1823" s="6" t="s">
        <v>8861</v>
      </c>
      <c r="E1823" s="49" t="s">
        <v>8872</v>
      </c>
      <c r="F1823" s="6" t="s">
        <v>8873</v>
      </c>
      <c r="G1823" s="6" t="s">
        <v>60</v>
      </c>
      <c r="H1823" s="6" t="s">
        <v>60</v>
      </c>
      <c r="I1823" s="60" t="s">
        <v>12442</v>
      </c>
      <c r="J1823" s="49" t="s">
        <v>12443</v>
      </c>
      <c r="K1823" s="6" t="s">
        <v>12444</v>
      </c>
      <c r="L1823" s="29">
        <f>IF($J$6="с учетом НДС",VLOOKUP(I1823,LEGEND!B:E,4,0)*(1-M1823),VLOOKUP(I1823,LEGEND!B:E,4,0)*(1-M1823)/1.2)</f>
        <v>1200</v>
      </c>
      <c r="M1823" s="57">
        <f>IF(AND(B1823&lt;&gt;"1_Электроинструмент",B1823&lt;&gt;"2_Садовая техника"),$J$5,IF($J$4&lt;=20%,$J$4,IFERROR(VLOOKUP(S1823,LEGEND!$L$2:$M$5,2,FALSE),$J$4)))</f>
        <v>0</v>
      </c>
      <c r="N1823" s="48" t="s">
        <v>60</v>
      </c>
      <c r="O1823" s="6" t="s">
        <v>60</v>
      </c>
      <c r="P1823" s="49" t="s">
        <v>66</v>
      </c>
      <c r="Q1823" s="49" t="s">
        <v>67</v>
      </c>
      <c r="R1823" s="6" t="s">
        <v>60</v>
      </c>
      <c r="S1823" s="49" t="s">
        <v>60</v>
      </c>
      <c r="T1823" s="73" t="str">
        <f>IF(_xlfn.XLOOKUP(I1823,LEGEND!B:B,LEGEND!H:H)&lt;&gt;"-",HYPERLINK(_xlfn.XLOOKUP(I1823,LEGEND!B:B,LEGEND!H:H),"link"),_xlfn.XLOOKUP(I1823,LEGEND!B:B,LEGEND!H:H))</f>
        <v>link</v>
      </c>
      <c r="U1823" s="73" t="str">
        <f>HYPERLINK(_xlfn.XLOOKUP(I1823,LEGEND!B:B,LEGEND!I:I))</f>
        <v>https://milwaukee-media-images.s3.amazonaws.com/hi/48130683--Hero_1.jpg</v>
      </c>
      <c r="V1823" s="51" t="s">
        <v>12445</v>
      </c>
      <c r="W1823" s="63" t="s">
        <v>71</v>
      </c>
      <c r="X1823" s="64">
        <v>190</v>
      </c>
      <c r="Y1823" s="64">
        <v>30</v>
      </c>
      <c r="Z1823" s="64">
        <v>30</v>
      </c>
      <c r="AA1823" s="84">
        <v>0.16200000000000001</v>
      </c>
      <c r="AB1823" s="85">
        <v>1</v>
      </c>
      <c r="AC1823" s="85">
        <v>1</v>
      </c>
    </row>
    <row r="1824" spans="1:29" ht="15">
      <c r="A1824" s="1"/>
      <c r="B1824" s="6" t="s">
        <v>8777</v>
      </c>
      <c r="C1824" s="6" t="s">
        <v>8778</v>
      </c>
      <c r="D1824" s="6" t="s">
        <v>8861</v>
      </c>
      <c r="E1824" s="49" t="s">
        <v>8872</v>
      </c>
      <c r="F1824" s="6" t="s">
        <v>8873</v>
      </c>
      <c r="G1824" s="6" t="s">
        <v>60</v>
      </c>
      <c r="H1824" s="6" t="s">
        <v>60</v>
      </c>
      <c r="I1824" s="60" t="s">
        <v>12446</v>
      </c>
      <c r="J1824" s="49" t="s">
        <v>12447</v>
      </c>
      <c r="K1824" s="6" t="s">
        <v>12448</v>
      </c>
      <c r="L1824" s="29">
        <f>IF($J$6="с учетом НДС",VLOOKUP(I1824,LEGEND!B:E,4,0)*(1-M1824),VLOOKUP(I1824,LEGEND!B:E,4,0)*(1-M1824)/1.2)</f>
        <v>1240</v>
      </c>
      <c r="M1824" s="57">
        <f>IF(AND(B1824&lt;&gt;"1_Электроинструмент",B1824&lt;&gt;"2_Садовая техника"),$J$5,IF($J$4&lt;=20%,$J$4,IFERROR(VLOOKUP(S1824,LEGEND!$L$2:$M$5,2,FALSE),$J$4)))</f>
        <v>0</v>
      </c>
      <c r="N1824" s="48" t="s">
        <v>60</v>
      </c>
      <c r="O1824" s="6" t="s">
        <v>60</v>
      </c>
      <c r="P1824" s="49" t="s">
        <v>66</v>
      </c>
      <c r="Q1824" s="49" t="s">
        <v>473</v>
      </c>
      <c r="R1824" s="6" t="s">
        <v>60</v>
      </c>
      <c r="S1824" s="49" t="s">
        <v>60</v>
      </c>
      <c r="T1824" s="73" t="str">
        <f>IF(_xlfn.XLOOKUP(I1824,LEGEND!B:B,LEGEND!H:H)&lt;&gt;"-",HYPERLINK(_xlfn.XLOOKUP(I1824,LEGEND!B:B,LEGEND!H:H),"link"),_xlfn.XLOOKUP(I1824,LEGEND!B:B,LEGEND!H:H))</f>
        <v>link</v>
      </c>
      <c r="U1824" s="73" t="str">
        <f>HYPERLINK(_xlfn.XLOOKUP(I1824,LEGEND!B:B,LEGEND!I:I))</f>
        <v>https://milwaukee-media-images.s3.amazonaws.com/hi/4932352502--Hero_1.jpg</v>
      </c>
      <c r="V1824" s="51" t="s">
        <v>12449</v>
      </c>
      <c r="W1824" s="63" t="s">
        <v>71</v>
      </c>
      <c r="X1824" s="64">
        <v>10</v>
      </c>
      <c r="Y1824" s="64">
        <v>40</v>
      </c>
      <c r="Z1824" s="64">
        <v>485</v>
      </c>
      <c r="AA1824" s="84">
        <v>0.16</v>
      </c>
      <c r="AB1824" s="85">
        <v>1</v>
      </c>
      <c r="AC1824" s="85">
        <v>1</v>
      </c>
    </row>
    <row r="1825" spans="1:29" ht="15">
      <c r="A1825" s="1"/>
      <c r="B1825" s="6" t="s">
        <v>8777</v>
      </c>
      <c r="C1825" s="6" t="s">
        <v>8778</v>
      </c>
      <c r="D1825" s="6" t="s">
        <v>8861</v>
      </c>
      <c r="E1825" s="49" t="s">
        <v>8872</v>
      </c>
      <c r="F1825" s="6" t="s">
        <v>8873</v>
      </c>
      <c r="G1825" s="6" t="s">
        <v>60</v>
      </c>
      <c r="H1825" s="6" t="s">
        <v>60</v>
      </c>
      <c r="I1825" s="60" t="s">
        <v>12450</v>
      </c>
      <c r="J1825" s="49" t="s">
        <v>12451</v>
      </c>
      <c r="K1825" s="6" t="s">
        <v>12452</v>
      </c>
      <c r="L1825" s="29">
        <f>IF($J$6="с учетом НДС",VLOOKUP(I1825,LEGEND!B:E,4,0)*(1-M1825),VLOOKUP(I1825,LEGEND!B:E,4,0)*(1-M1825)/1.2)</f>
        <v>1240</v>
      </c>
      <c r="M1825" s="57">
        <f>IF(AND(B1825&lt;&gt;"1_Электроинструмент",B1825&lt;&gt;"2_Садовая техника"),$J$5,IF($J$4&lt;=20%,$J$4,IFERROR(VLOOKUP(S1825,LEGEND!$L$2:$M$5,2,FALSE),$J$4)))</f>
        <v>0</v>
      </c>
      <c r="N1825" s="48" t="s">
        <v>60</v>
      </c>
      <c r="O1825" s="6" t="s">
        <v>60</v>
      </c>
      <c r="P1825" s="49" t="s">
        <v>66</v>
      </c>
      <c r="Q1825" s="49" t="s">
        <v>473</v>
      </c>
      <c r="R1825" s="6" t="s">
        <v>60</v>
      </c>
      <c r="S1825" s="49" t="s">
        <v>60</v>
      </c>
      <c r="T1825" s="73" t="str">
        <f>IF(_xlfn.XLOOKUP(I1825,LEGEND!B:B,LEGEND!H:H)&lt;&gt;"-",HYPERLINK(_xlfn.XLOOKUP(I1825,LEGEND!B:B,LEGEND!H:H),"link"),_xlfn.XLOOKUP(I1825,LEGEND!B:B,LEGEND!H:H))</f>
        <v>link</v>
      </c>
      <c r="U1825" s="73" t="str">
        <f>HYPERLINK(_xlfn.XLOOKUP(I1825,LEGEND!B:B,LEGEND!I:I))</f>
        <v>https://milwaukee-media-images.s3.amazonaws.com/hi/4932363697--Hero_1.jpg</v>
      </c>
      <c r="V1825" s="51" t="s">
        <v>12453</v>
      </c>
      <c r="W1825" s="63" t="s">
        <v>71</v>
      </c>
      <c r="X1825" s="64">
        <v>10</v>
      </c>
      <c r="Y1825" s="64">
        <v>40</v>
      </c>
      <c r="Z1825" s="64">
        <v>655</v>
      </c>
      <c r="AA1825" s="84">
        <v>9.6000000000000002E-2</v>
      </c>
      <c r="AB1825" s="85">
        <v>1</v>
      </c>
      <c r="AC1825" s="85">
        <v>1</v>
      </c>
    </row>
    <row r="1826" spans="1:29" ht="25.5">
      <c r="A1826" s="1"/>
      <c r="B1826" s="6" t="s">
        <v>8777</v>
      </c>
      <c r="C1826" s="6" t="s">
        <v>8778</v>
      </c>
      <c r="D1826" s="6" t="s">
        <v>8861</v>
      </c>
      <c r="E1826" s="49" t="s">
        <v>8872</v>
      </c>
      <c r="F1826" s="6" t="s">
        <v>8873</v>
      </c>
      <c r="G1826" s="6" t="s">
        <v>60</v>
      </c>
      <c r="H1826" s="6" t="s">
        <v>60</v>
      </c>
      <c r="I1826" s="60" t="s">
        <v>12454</v>
      </c>
      <c r="J1826" s="49" t="s">
        <v>12455</v>
      </c>
      <c r="K1826" s="6" t="s">
        <v>12456</v>
      </c>
      <c r="L1826" s="29">
        <f>IF($J$6="с учетом НДС",VLOOKUP(I1826,LEGEND!B:E,4,0)*(1-M1826),VLOOKUP(I1826,LEGEND!B:E,4,0)*(1-M1826)/1.2)</f>
        <v>1260</v>
      </c>
      <c r="M1826" s="57">
        <f>IF(AND(B1826&lt;&gt;"1_Электроинструмент",B1826&lt;&gt;"2_Садовая техника"),$J$5,IF($J$4&lt;=20%,$J$4,IFERROR(VLOOKUP(S1826,LEGEND!$L$2:$M$5,2,FALSE),$J$4)))</f>
        <v>0</v>
      </c>
      <c r="N1826" s="48" t="s">
        <v>60</v>
      </c>
      <c r="O1826" s="6" t="s">
        <v>60</v>
      </c>
      <c r="P1826" s="49" t="s">
        <v>66</v>
      </c>
      <c r="Q1826" s="49" t="s">
        <v>67</v>
      </c>
      <c r="R1826" s="6" t="s">
        <v>60</v>
      </c>
      <c r="S1826" s="49" t="s">
        <v>60</v>
      </c>
      <c r="T1826" s="73" t="str">
        <f>IF(_xlfn.XLOOKUP(I1826,LEGEND!B:B,LEGEND!H:H)&lt;&gt;"-",HYPERLINK(_xlfn.XLOOKUP(I1826,LEGEND!B:B,LEGEND!H:H),"link"),_xlfn.XLOOKUP(I1826,LEGEND!B:B,LEGEND!H:H))</f>
        <v>link</v>
      </c>
      <c r="U1826" s="73" t="str">
        <f>HYPERLINK(_xlfn.XLOOKUP(I1826,LEGEND!B:B,LEGEND!I:I))</f>
        <v>https://milwaukee-media-images.s3.amazonaws.com/hi/4932363669--Hero_1.jpg</v>
      </c>
      <c r="V1826" s="51" t="s">
        <v>12457</v>
      </c>
      <c r="W1826" s="63" t="s">
        <v>12349</v>
      </c>
      <c r="X1826" s="64">
        <v>480</v>
      </c>
      <c r="Y1826" s="64">
        <v>40</v>
      </c>
      <c r="Z1826" s="64">
        <v>13</v>
      </c>
      <c r="AA1826" s="84">
        <v>0.19</v>
      </c>
      <c r="AB1826" s="85">
        <v>1</v>
      </c>
      <c r="AC1826" s="85">
        <v>1</v>
      </c>
    </row>
    <row r="1827" spans="1:29" ht="15">
      <c r="A1827" s="1"/>
      <c r="B1827" s="6" t="s">
        <v>8777</v>
      </c>
      <c r="C1827" s="6" t="s">
        <v>8778</v>
      </c>
      <c r="D1827" s="6" t="s">
        <v>8861</v>
      </c>
      <c r="E1827" s="49" t="s">
        <v>8872</v>
      </c>
      <c r="F1827" s="6" t="s">
        <v>8873</v>
      </c>
      <c r="G1827" s="6" t="s">
        <v>60</v>
      </c>
      <c r="H1827" s="6" t="s">
        <v>60</v>
      </c>
      <c r="I1827" s="60" t="s">
        <v>12458</v>
      </c>
      <c r="J1827" s="49" t="s">
        <v>12459</v>
      </c>
      <c r="K1827" s="6" t="s">
        <v>12460</v>
      </c>
      <c r="L1827" s="29">
        <f>IF($J$6="с учетом НДС",VLOOKUP(I1827,LEGEND!B:E,4,0)*(1-M1827),VLOOKUP(I1827,LEGEND!B:E,4,0)*(1-M1827)/1.2)</f>
        <v>1260</v>
      </c>
      <c r="M1827" s="57">
        <f>IF(AND(B1827&lt;&gt;"1_Электроинструмент",B1827&lt;&gt;"2_Садовая техника"),$J$5,IF($J$4&lt;=20%,$J$4,IFERROR(VLOOKUP(S1827,LEGEND!$L$2:$M$5,2,FALSE),$J$4)))</f>
        <v>0</v>
      </c>
      <c r="N1827" s="48" t="s">
        <v>60</v>
      </c>
      <c r="O1827" s="6" t="s">
        <v>60</v>
      </c>
      <c r="P1827" s="49" t="s">
        <v>66</v>
      </c>
      <c r="Q1827" s="49" t="s">
        <v>473</v>
      </c>
      <c r="R1827" s="6" t="s">
        <v>60</v>
      </c>
      <c r="S1827" s="49" t="s">
        <v>60</v>
      </c>
      <c r="T1827" s="73" t="str">
        <f>IF(_xlfn.XLOOKUP(I1827,LEGEND!B:B,LEGEND!H:H)&lt;&gt;"-",HYPERLINK(_xlfn.XLOOKUP(I1827,LEGEND!B:B,LEGEND!H:H),"link"),_xlfn.XLOOKUP(I1827,LEGEND!B:B,LEGEND!H:H))</f>
        <v>link</v>
      </c>
      <c r="U1827" s="73" t="str">
        <f>HYPERLINK(_xlfn.XLOOKUP(I1827,LEGEND!B:B,LEGEND!I:I))</f>
        <v>https://milwaukee-media-images.s3.amazonaws.com/hi/4932363693--Hero_1.jpg</v>
      </c>
      <c r="V1827" s="51" t="s">
        <v>12461</v>
      </c>
      <c r="W1827" s="63" t="s">
        <v>71</v>
      </c>
      <c r="X1827" s="64">
        <v>22</v>
      </c>
      <c r="Y1827" s="64">
        <v>40</v>
      </c>
      <c r="Z1827" s="64">
        <v>515</v>
      </c>
      <c r="AA1827" s="84">
        <v>0.42</v>
      </c>
      <c r="AB1827" s="85">
        <v>1</v>
      </c>
      <c r="AC1827" s="85">
        <v>1</v>
      </c>
    </row>
    <row r="1828" spans="1:29" ht="25.5">
      <c r="A1828" s="1"/>
      <c r="B1828" s="6" t="s">
        <v>8777</v>
      </c>
      <c r="C1828" s="6" t="s">
        <v>8778</v>
      </c>
      <c r="D1828" s="6" t="s">
        <v>8861</v>
      </c>
      <c r="E1828" s="49" t="s">
        <v>8872</v>
      </c>
      <c r="F1828" s="6" t="s">
        <v>8873</v>
      </c>
      <c r="G1828" s="6" t="s">
        <v>60</v>
      </c>
      <c r="H1828" s="6" t="s">
        <v>60</v>
      </c>
      <c r="I1828" s="60" t="s">
        <v>12462</v>
      </c>
      <c r="J1828" s="49" t="s">
        <v>12463</v>
      </c>
      <c r="K1828" s="6" t="s">
        <v>12464</v>
      </c>
      <c r="L1828" s="29">
        <f>IF($J$6="с учетом НДС",VLOOKUP(I1828,LEGEND!B:E,4,0)*(1-M1828),VLOOKUP(I1828,LEGEND!B:E,4,0)*(1-M1828)/1.2)</f>
        <v>1290</v>
      </c>
      <c r="M1828" s="57">
        <f>IF(AND(B1828&lt;&gt;"1_Электроинструмент",B1828&lt;&gt;"2_Садовая техника"),$J$5,IF($J$4&lt;=20%,$J$4,IFERROR(VLOOKUP(S1828,LEGEND!$L$2:$M$5,2,FALSE),$J$4)))</f>
        <v>0</v>
      </c>
      <c r="N1828" s="48" t="s">
        <v>60</v>
      </c>
      <c r="O1828" s="6" t="s">
        <v>60</v>
      </c>
      <c r="P1828" s="49" t="s">
        <v>66</v>
      </c>
      <c r="Q1828" s="49" t="s">
        <v>67</v>
      </c>
      <c r="R1828" s="6" t="s">
        <v>60</v>
      </c>
      <c r="S1828" s="49" t="s">
        <v>60</v>
      </c>
      <c r="T1828" s="73" t="str">
        <f>IF(_xlfn.XLOOKUP(I1828,LEGEND!B:B,LEGEND!H:H)&lt;&gt;"-",HYPERLINK(_xlfn.XLOOKUP(I1828,LEGEND!B:B,LEGEND!H:H),"link"),_xlfn.XLOOKUP(I1828,LEGEND!B:B,LEGEND!H:H))</f>
        <v>link</v>
      </c>
      <c r="U1828" s="73" t="str">
        <f>HYPERLINK(_xlfn.XLOOKUP(I1828,LEGEND!B:B,LEGEND!I:I))</f>
        <v>https://milwaukee-media-images.s3.amazonaws.com/hi/4932373923--Hero_1.jpg</v>
      </c>
      <c r="V1828" s="51" t="s">
        <v>12465</v>
      </c>
      <c r="W1828" s="63" t="s">
        <v>71</v>
      </c>
      <c r="X1828" s="64">
        <v>115</v>
      </c>
      <c r="Y1828" s="64">
        <v>56</v>
      </c>
      <c r="Z1828" s="64">
        <v>56</v>
      </c>
      <c r="AA1828" s="84">
        <v>0.20200000000000001</v>
      </c>
      <c r="AB1828" s="85">
        <v>1</v>
      </c>
      <c r="AC1828" s="85">
        <v>1</v>
      </c>
    </row>
    <row r="1829" spans="1:29" ht="25.5">
      <c r="A1829" s="1"/>
      <c r="B1829" s="6" t="s">
        <v>8777</v>
      </c>
      <c r="C1829" s="6" t="s">
        <v>8778</v>
      </c>
      <c r="D1829" s="6" t="s">
        <v>8861</v>
      </c>
      <c r="E1829" s="49" t="s">
        <v>8872</v>
      </c>
      <c r="F1829" s="6" t="s">
        <v>8873</v>
      </c>
      <c r="G1829" s="6" t="s">
        <v>60</v>
      </c>
      <c r="H1829" s="6" t="s">
        <v>60</v>
      </c>
      <c r="I1829" s="60" t="s">
        <v>12466</v>
      </c>
      <c r="J1829" s="49" t="s">
        <v>12467</v>
      </c>
      <c r="K1829" s="6" t="s">
        <v>12468</v>
      </c>
      <c r="L1829" s="29">
        <f>IF($J$6="с учетом НДС",VLOOKUP(I1829,LEGEND!B:E,4,0)*(1-M1829),VLOOKUP(I1829,LEGEND!B:E,4,0)*(1-M1829)/1.2)</f>
        <v>1300</v>
      </c>
      <c r="M1829" s="57">
        <f>IF(AND(B1829&lt;&gt;"1_Электроинструмент",B1829&lt;&gt;"2_Садовая техника"),$J$5,IF($J$4&lt;=20%,$J$4,IFERROR(VLOOKUP(S1829,LEGEND!$L$2:$M$5,2,FALSE),$J$4)))</f>
        <v>0</v>
      </c>
      <c r="N1829" s="48" t="s">
        <v>60</v>
      </c>
      <c r="O1829" s="6" t="s">
        <v>60</v>
      </c>
      <c r="P1829" s="49" t="s">
        <v>66</v>
      </c>
      <c r="Q1829" s="49" t="s">
        <v>473</v>
      </c>
      <c r="R1829" s="6" t="s">
        <v>60</v>
      </c>
      <c r="S1829" s="49" t="s">
        <v>60</v>
      </c>
      <c r="T1829" s="73" t="str">
        <f>IF(_xlfn.XLOOKUP(I1829,LEGEND!B:B,LEGEND!H:H)&lt;&gt;"-",HYPERLINK(_xlfn.XLOOKUP(I1829,LEGEND!B:B,LEGEND!H:H),"link"),_xlfn.XLOOKUP(I1829,LEGEND!B:B,LEGEND!H:H))</f>
        <v>link</v>
      </c>
      <c r="U1829" s="73" t="str">
        <f>HYPERLINK(_xlfn.XLOOKUP(I1829,LEGEND!B:B,LEGEND!I:I))</f>
        <v>https://milwaukee-media-images.s3.amazonaws.com/hi/48130813--Hero_1.jpg</v>
      </c>
      <c r="V1829" s="51" t="s">
        <v>12469</v>
      </c>
      <c r="W1829" s="63" t="s">
        <v>71</v>
      </c>
      <c r="X1829" s="64">
        <v>31</v>
      </c>
      <c r="Y1829" s="64">
        <v>31</v>
      </c>
      <c r="Z1829" s="64">
        <v>190</v>
      </c>
      <c r="AA1829" s="84">
        <v>0.18</v>
      </c>
      <c r="AB1829" s="85">
        <v>1</v>
      </c>
      <c r="AC1829" s="85">
        <v>1</v>
      </c>
    </row>
    <row r="1830" spans="1:29" ht="25.5">
      <c r="A1830" s="1"/>
      <c r="B1830" s="6" t="s">
        <v>8777</v>
      </c>
      <c r="C1830" s="6" t="s">
        <v>8778</v>
      </c>
      <c r="D1830" s="6" t="s">
        <v>8861</v>
      </c>
      <c r="E1830" s="49" t="s">
        <v>8872</v>
      </c>
      <c r="F1830" s="6" t="s">
        <v>8873</v>
      </c>
      <c r="G1830" s="6" t="s">
        <v>60</v>
      </c>
      <c r="H1830" s="6" t="s">
        <v>60</v>
      </c>
      <c r="I1830" s="60" t="s">
        <v>12470</v>
      </c>
      <c r="J1830" s="49" t="s">
        <v>12471</v>
      </c>
      <c r="K1830" s="6" t="s">
        <v>12472</v>
      </c>
      <c r="L1830" s="29">
        <f>IF($J$6="с учетом НДС",VLOOKUP(I1830,LEGEND!B:E,4,0)*(1-M1830),VLOOKUP(I1830,LEGEND!B:E,4,0)*(1-M1830)/1.2)</f>
        <v>1320</v>
      </c>
      <c r="M1830" s="57">
        <f>IF(AND(B1830&lt;&gt;"1_Электроинструмент",B1830&lt;&gt;"2_Садовая техника"),$J$5,IF($J$4&lt;=20%,$J$4,IFERROR(VLOOKUP(S1830,LEGEND!$L$2:$M$5,2,FALSE),$J$4)))</f>
        <v>0</v>
      </c>
      <c r="N1830" s="48" t="s">
        <v>60</v>
      </c>
      <c r="O1830" s="6" t="s">
        <v>60</v>
      </c>
      <c r="P1830" s="49" t="s">
        <v>66</v>
      </c>
      <c r="Q1830" s="49" t="s">
        <v>67</v>
      </c>
      <c r="R1830" s="6" t="s">
        <v>60</v>
      </c>
      <c r="S1830" s="49" t="s">
        <v>60</v>
      </c>
      <c r="T1830" s="73" t="str">
        <f>IF(_xlfn.XLOOKUP(I1830,LEGEND!B:B,LEGEND!H:H)&lt;&gt;"-",HYPERLINK(_xlfn.XLOOKUP(I1830,LEGEND!B:B,LEGEND!H:H),"link"),_xlfn.XLOOKUP(I1830,LEGEND!B:B,LEGEND!H:H))</f>
        <v>link</v>
      </c>
      <c r="U1830" s="73" t="str">
        <f>HYPERLINK(_xlfn.XLOOKUP(I1830,LEGEND!B:B,LEGEND!I:I))</f>
        <v>https://milwaukee-media-images.s3.amazonaws.com/hi/4932363676--Hero_1.jpg</v>
      </c>
      <c r="V1830" s="51" t="s">
        <v>12473</v>
      </c>
      <c r="W1830" s="63" t="s">
        <v>12349</v>
      </c>
      <c r="X1830" s="64">
        <v>680</v>
      </c>
      <c r="Y1830" s="64">
        <v>40</v>
      </c>
      <c r="Z1830" s="64">
        <v>13</v>
      </c>
      <c r="AA1830" s="84">
        <v>0.27600000000000002</v>
      </c>
      <c r="AB1830" s="85">
        <v>1</v>
      </c>
      <c r="AC1830" s="85">
        <v>1</v>
      </c>
    </row>
    <row r="1831" spans="1:29" ht="25.5">
      <c r="A1831" s="1"/>
      <c r="B1831" s="6" t="s">
        <v>8777</v>
      </c>
      <c r="C1831" s="6" t="s">
        <v>8778</v>
      </c>
      <c r="D1831" s="6" t="s">
        <v>8861</v>
      </c>
      <c r="E1831" s="49" t="s">
        <v>8872</v>
      </c>
      <c r="F1831" s="6" t="s">
        <v>8873</v>
      </c>
      <c r="G1831" s="6" t="s">
        <v>60</v>
      </c>
      <c r="H1831" s="6" t="s">
        <v>60</v>
      </c>
      <c r="I1831" s="60" t="s">
        <v>12474</v>
      </c>
      <c r="J1831" s="49" t="s">
        <v>12475</v>
      </c>
      <c r="K1831" s="6" t="s">
        <v>12476</v>
      </c>
      <c r="L1831" s="29">
        <f>IF($J$6="с учетом НДС",VLOOKUP(I1831,LEGEND!B:E,4,0)*(1-M1831),VLOOKUP(I1831,LEGEND!B:E,4,0)*(1-M1831)/1.2)</f>
        <v>1320</v>
      </c>
      <c r="M1831" s="57">
        <f>IF(AND(B1831&lt;&gt;"1_Электроинструмент",B1831&lt;&gt;"2_Садовая техника"),$J$5,IF($J$4&lt;=20%,$J$4,IFERROR(VLOOKUP(S1831,LEGEND!$L$2:$M$5,2,FALSE),$J$4)))</f>
        <v>0</v>
      </c>
      <c r="N1831" s="48" t="s">
        <v>60</v>
      </c>
      <c r="O1831" s="6" t="s">
        <v>60</v>
      </c>
      <c r="P1831" s="49" t="s">
        <v>66</v>
      </c>
      <c r="Q1831" s="49" t="s">
        <v>67</v>
      </c>
      <c r="R1831" s="6" t="s">
        <v>60</v>
      </c>
      <c r="S1831" s="49" t="s">
        <v>60</v>
      </c>
      <c r="T1831" s="73" t="str">
        <f>IF(_xlfn.XLOOKUP(I1831,LEGEND!B:B,LEGEND!H:H)&lt;&gt;"-",HYPERLINK(_xlfn.XLOOKUP(I1831,LEGEND!B:B,LEGEND!H:H),"link"),_xlfn.XLOOKUP(I1831,LEGEND!B:B,LEGEND!H:H))</f>
        <v>link</v>
      </c>
      <c r="U1831" s="73" t="str">
        <f>HYPERLINK(_xlfn.XLOOKUP(I1831,LEGEND!B:B,LEGEND!I:I))</f>
        <v>https://milwaukee-media-images.s3.amazonaws.com/hi/4932352503--Hero_1.jpg</v>
      </c>
      <c r="V1831" s="51" t="s">
        <v>12477</v>
      </c>
      <c r="W1831" s="63" t="s">
        <v>71</v>
      </c>
      <c r="X1831" s="64">
        <v>10</v>
      </c>
      <c r="Y1831" s="64">
        <v>40</v>
      </c>
      <c r="Z1831" s="64">
        <v>485</v>
      </c>
      <c r="AA1831" s="84">
        <v>0.16300000000000001</v>
      </c>
      <c r="AB1831" s="85">
        <v>1</v>
      </c>
      <c r="AC1831" s="85">
        <v>1</v>
      </c>
    </row>
    <row r="1832" spans="1:29" ht="25.5">
      <c r="A1832" s="1"/>
      <c r="B1832" s="6" t="s">
        <v>8777</v>
      </c>
      <c r="C1832" s="6" t="s">
        <v>8778</v>
      </c>
      <c r="D1832" s="6" t="s">
        <v>8861</v>
      </c>
      <c r="E1832" s="49" t="s">
        <v>8872</v>
      </c>
      <c r="F1832" s="6" t="s">
        <v>8873</v>
      </c>
      <c r="G1832" s="6" t="s">
        <v>60</v>
      </c>
      <c r="H1832" s="6" t="s">
        <v>60</v>
      </c>
      <c r="I1832" s="60" t="s">
        <v>12478</v>
      </c>
      <c r="J1832" s="49" t="s">
        <v>12479</v>
      </c>
      <c r="K1832" s="6" t="s">
        <v>12480</v>
      </c>
      <c r="L1832" s="29">
        <f>IF($J$6="с учетом НДС",VLOOKUP(I1832,LEGEND!B:E,4,0)*(1-M1832),VLOOKUP(I1832,LEGEND!B:E,4,0)*(1-M1832)/1.2)</f>
        <v>1350</v>
      </c>
      <c r="M1832" s="57">
        <f>IF(AND(B1832&lt;&gt;"1_Электроинструмент",B1832&lt;&gt;"2_Садовая техника"),$J$5,IF($J$4&lt;=20%,$J$4,IFERROR(VLOOKUP(S1832,LEGEND!$L$2:$M$5,2,FALSE),$J$4)))</f>
        <v>0</v>
      </c>
      <c r="N1832" s="48" t="s">
        <v>60</v>
      </c>
      <c r="O1832" s="6" t="s">
        <v>60</v>
      </c>
      <c r="P1832" s="49" t="s">
        <v>66</v>
      </c>
      <c r="Q1832" s="49" t="s">
        <v>67</v>
      </c>
      <c r="R1832" s="6" t="s">
        <v>60</v>
      </c>
      <c r="S1832" s="49" t="s">
        <v>60</v>
      </c>
      <c r="T1832" s="73" t="str">
        <f>IF(_xlfn.XLOOKUP(I1832,LEGEND!B:B,LEGEND!H:H)&lt;&gt;"-",HYPERLINK(_xlfn.XLOOKUP(I1832,LEGEND!B:B,LEGEND!H:H),"link"),_xlfn.XLOOKUP(I1832,LEGEND!B:B,LEGEND!H:H))</f>
        <v>link</v>
      </c>
      <c r="U1832" s="73" t="str">
        <f>HYPERLINK(_xlfn.XLOOKUP(I1832,LEGEND!B:B,LEGEND!I:I))</f>
        <v>https://milwaukee-media-images.s3.amazonaws.com/hi/4932373365--Hero_1.jpg</v>
      </c>
      <c r="V1832" s="51" t="s">
        <v>12481</v>
      </c>
      <c r="W1832" s="63" t="s">
        <v>71</v>
      </c>
      <c r="X1832" s="64">
        <v>26</v>
      </c>
      <c r="Y1832" s="64">
        <v>40</v>
      </c>
      <c r="Z1832" s="64">
        <v>300</v>
      </c>
      <c r="AA1832" s="84">
        <v>0.36499999999999999</v>
      </c>
      <c r="AB1832" s="85">
        <v>1</v>
      </c>
      <c r="AC1832" s="85">
        <v>1</v>
      </c>
    </row>
    <row r="1833" spans="1:29" ht="25.5">
      <c r="A1833" s="1"/>
      <c r="B1833" s="6" t="s">
        <v>8777</v>
      </c>
      <c r="C1833" s="6" t="s">
        <v>8778</v>
      </c>
      <c r="D1833" s="6" t="s">
        <v>8861</v>
      </c>
      <c r="E1833" s="49" t="s">
        <v>8872</v>
      </c>
      <c r="F1833" s="6" t="s">
        <v>8873</v>
      </c>
      <c r="G1833" s="6" t="s">
        <v>60</v>
      </c>
      <c r="H1833" s="6" t="s">
        <v>60</v>
      </c>
      <c r="I1833" s="60" t="s">
        <v>8997</v>
      </c>
      <c r="J1833" s="49" t="s">
        <v>8998</v>
      </c>
      <c r="K1833" s="6" t="s">
        <v>8999</v>
      </c>
      <c r="L1833" s="29">
        <f>IF($J$6="с учетом НДС",VLOOKUP(I1833,LEGEND!B:E,4,0)*(1-M1833),VLOOKUP(I1833,LEGEND!B:E,4,0)*(1-M1833)/1.2)</f>
        <v>1380</v>
      </c>
      <c r="M1833" s="57">
        <f>IF(AND(B1833&lt;&gt;"1_Электроинструмент",B1833&lt;&gt;"2_Садовая техника"),$J$5,IF($J$4&lt;=20%,$J$4,IFERROR(VLOOKUP(S1833,LEGEND!$L$2:$M$5,2,FALSE),$J$4)))</f>
        <v>0</v>
      </c>
      <c r="N1833" s="48" t="s">
        <v>60</v>
      </c>
      <c r="O1833" s="6" t="s">
        <v>42</v>
      </c>
      <c r="P1833" s="49" t="s">
        <v>66</v>
      </c>
      <c r="Q1833" s="49" t="s">
        <v>473</v>
      </c>
      <c r="R1833" s="6" t="s">
        <v>60</v>
      </c>
      <c r="S1833" s="49" t="s">
        <v>60</v>
      </c>
      <c r="T1833" s="73" t="str">
        <f>IF(_xlfn.XLOOKUP(I1833,LEGEND!B:B,LEGEND!H:H)&lt;&gt;"-",HYPERLINK(_xlfn.XLOOKUP(I1833,LEGEND!B:B,LEGEND!H:H),"link"),_xlfn.XLOOKUP(I1833,LEGEND!B:B,LEGEND!H:H))</f>
        <v>link</v>
      </c>
      <c r="U1833" s="73" t="str">
        <f>HYPERLINK(_xlfn.XLOOKUP(I1833,LEGEND!B:B,LEGEND!I:I))</f>
        <v>https://milwaukee-media-images.s3.amazonaws.com/hi/4932479483--Hero_1.jpg</v>
      </c>
      <c r="V1833" s="51" t="s">
        <v>9000</v>
      </c>
      <c r="W1833" s="63" t="s">
        <v>71</v>
      </c>
      <c r="X1833" s="64">
        <v>54</v>
      </c>
      <c r="Y1833" s="64">
        <v>79</v>
      </c>
      <c r="Z1833" s="64">
        <v>204</v>
      </c>
      <c r="AA1833" s="84">
        <v>0.26</v>
      </c>
      <c r="AB1833" s="85">
        <v>1</v>
      </c>
      <c r="AC1833" s="85">
        <v>1</v>
      </c>
    </row>
    <row r="1834" spans="1:29" ht="25.5">
      <c r="A1834" s="1"/>
      <c r="B1834" s="6" t="s">
        <v>8777</v>
      </c>
      <c r="C1834" s="6" t="s">
        <v>8778</v>
      </c>
      <c r="D1834" s="6" t="s">
        <v>8861</v>
      </c>
      <c r="E1834" s="49" t="s">
        <v>8872</v>
      </c>
      <c r="F1834" s="6" t="s">
        <v>8873</v>
      </c>
      <c r="G1834" s="6" t="s">
        <v>60</v>
      </c>
      <c r="H1834" s="6" t="s">
        <v>60</v>
      </c>
      <c r="I1834" s="60" t="s">
        <v>12482</v>
      </c>
      <c r="J1834" s="49" t="s">
        <v>12483</v>
      </c>
      <c r="K1834" s="6" t="s">
        <v>12484</v>
      </c>
      <c r="L1834" s="29">
        <f>IF($J$6="с учетом НДС",VLOOKUP(I1834,LEGEND!B:E,4,0)*(1-M1834),VLOOKUP(I1834,LEGEND!B:E,4,0)*(1-M1834)/1.2)</f>
        <v>1380</v>
      </c>
      <c r="M1834" s="57">
        <f>IF(AND(B1834&lt;&gt;"1_Электроинструмент",B1834&lt;&gt;"2_Садовая техника"),$J$5,IF($J$4&lt;=20%,$J$4,IFERROR(VLOOKUP(S1834,LEGEND!$L$2:$M$5,2,FALSE),$J$4)))</f>
        <v>0</v>
      </c>
      <c r="N1834" s="48" t="s">
        <v>60</v>
      </c>
      <c r="O1834" s="6" t="s">
        <v>60</v>
      </c>
      <c r="P1834" s="49" t="s">
        <v>66</v>
      </c>
      <c r="Q1834" s="49" t="s">
        <v>67</v>
      </c>
      <c r="R1834" s="6" t="s">
        <v>60</v>
      </c>
      <c r="S1834" s="49" t="s">
        <v>60</v>
      </c>
      <c r="T1834" s="73" t="str">
        <f>IF(_xlfn.XLOOKUP(I1834,LEGEND!B:B,LEGEND!H:H)&lt;&gt;"-",HYPERLINK(_xlfn.XLOOKUP(I1834,LEGEND!B:B,LEGEND!H:H),"link"),_xlfn.XLOOKUP(I1834,LEGEND!B:B,LEGEND!H:H))</f>
        <v>-</v>
      </c>
      <c r="U1834" s="73" t="str">
        <f>HYPERLINK(_xlfn.XLOOKUP(I1834,LEGEND!B:B,LEGEND!I:I))</f>
        <v>-</v>
      </c>
      <c r="V1834" s="51" t="s">
        <v>12485</v>
      </c>
      <c r="W1834" s="63" t="s">
        <v>71</v>
      </c>
      <c r="X1834" s="64">
        <v>78</v>
      </c>
      <c r="Y1834" s="64">
        <v>53</v>
      </c>
      <c r="Z1834" s="64">
        <v>203</v>
      </c>
      <c r="AA1834" s="84">
        <v>0.25</v>
      </c>
      <c r="AB1834" s="85">
        <v>1</v>
      </c>
      <c r="AC1834" s="85">
        <v>1</v>
      </c>
    </row>
    <row r="1835" spans="1:29" ht="15">
      <c r="A1835" s="1"/>
      <c r="B1835" s="6" t="s">
        <v>8777</v>
      </c>
      <c r="C1835" s="6" t="s">
        <v>8778</v>
      </c>
      <c r="D1835" s="6" t="s">
        <v>8861</v>
      </c>
      <c r="E1835" s="49" t="s">
        <v>8872</v>
      </c>
      <c r="F1835" s="6" t="s">
        <v>8873</v>
      </c>
      <c r="G1835" s="6" t="s">
        <v>60</v>
      </c>
      <c r="H1835" s="6" t="s">
        <v>60</v>
      </c>
      <c r="I1835" s="60" t="s">
        <v>12486</v>
      </c>
      <c r="J1835" s="49" t="s">
        <v>12487</v>
      </c>
      <c r="K1835" s="6" t="s">
        <v>12488</v>
      </c>
      <c r="L1835" s="29">
        <f>IF($J$6="с учетом НДС",VLOOKUP(I1835,LEGEND!B:E,4,0)*(1-M1835),VLOOKUP(I1835,LEGEND!B:E,4,0)*(1-M1835)/1.2)</f>
        <v>1380</v>
      </c>
      <c r="M1835" s="57">
        <f>IF(AND(B1835&lt;&gt;"1_Электроинструмент",B1835&lt;&gt;"2_Садовая техника"),$J$5,IF($J$4&lt;=20%,$J$4,IFERROR(VLOOKUP(S1835,LEGEND!$L$2:$M$5,2,FALSE),$J$4)))</f>
        <v>0</v>
      </c>
      <c r="N1835" s="48" t="s">
        <v>60</v>
      </c>
      <c r="O1835" s="6" t="s">
        <v>60</v>
      </c>
      <c r="P1835" s="49" t="s">
        <v>66</v>
      </c>
      <c r="Q1835" s="49" t="s">
        <v>473</v>
      </c>
      <c r="R1835" s="6" t="s">
        <v>60</v>
      </c>
      <c r="S1835" s="49" t="s">
        <v>60</v>
      </c>
      <c r="T1835" s="73" t="str">
        <f>IF(_xlfn.XLOOKUP(I1835,LEGEND!B:B,LEGEND!H:H)&lt;&gt;"-",HYPERLINK(_xlfn.XLOOKUP(I1835,LEGEND!B:B,LEGEND!H:H),"link"),_xlfn.XLOOKUP(I1835,LEGEND!B:B,LEGEND!H:H))</f>
        <v>link</v>
      </c>
      <c r="U1835" s="73" t="str">
        <f>HYPERLINK(_xlfn.XLOOKUP(I1835,LEGEND!B:B,LEGEND!I:I))</f>
        <v>https://milwaukee-media-images.s3.amazonaws.com/hi/4932363698--Hero_1.jpg</v>
      </c>
      <c r="V1835" s="51" t="s">
        <v>12489</v>
      </c>
      <c r="W1835" s="63" t="s">
        <v>71</v>
      </c>
      <c r="X1835" s="64">
        <v>10</v>
      </c>
      <c r="Y1835" s="64">
        <v>40</v>
      </c>
      <c r="Z1835" s="64">
        <v>655</v>
      </c>
      <c r="AA1835" s="84">
        <v>0.43</v>
      </c>
      <c r="AB1835" s="85">
        <v>1</v>
      </c>
      <c r="AC1835" s="85">
        <v>1</v>
      </c>
    </row>
    <row r="1836" spans="1:29" ht="25.5">
      <c r="A1836" s="1"/>
      <c r="B1836" s="6" t="s">
        <v>8777</v>
      </c>
      <c r="C1836" s="6" t="s">
        <v>8778</v>
      </c>
      <c r="D1836" s="6" t="s">
        <v>8861</v>
      </c>
      <c r="E1836" s="49" t="s">
        <v>8872</v>
      </c>
      <c r="F1836" s="6" t="s">
        <v>8873</v>
      </c>
      <c r="G1836" s="6" t="s">
        <v>60</v>
      </c>
      <c r="H1836" s="6" t="s">
        <v>60</v>
      </c>
      <c r="I1836" s="60" t="s">
        <v>12490</v>
      </c>
      <c r="J1836" s="49" t="s">
        <v>12491</v>
      </c>
      <c r="K1836" s="6" t="s">
        <v>12492</v>
      </c>
      <c r="L1836" s="29">
        <f>IF($J$6="с учетом НДС",VLOOKUP(I1836,LEGEND!B:E,4,0)*(1-M1836),VLOOKUP(I1836,LEGEND!B:E,4,0)*(1-M1836)/1.2)</f>
        <v>1410</v>
      </c>
      <c r="M1836" s="57">
        <f>IF(AND(B1836&lt;&gt;"1_Электроинструмент",B1836&lt;&gt;"2_Садовая техника"),$J$5,IF($J$4&lt;=20%,$J$4,IFERROR(VLOOKUP(S1836,LEGEND!$L$2:$M$5,2,FALSE),$J$4)))</f>
        <v>0</v>
      </c>
      <c r="N1836" s="48" t="s">
        <v>60</v>
      </c>
      <c r="O1836" s="6" t="s">
        <v>60</v>
      </c>
      <c r="P1836" s="49" t="s">
        <v>66</v>
      </c>
      <c r="Q1836" s="49" t="s">
        <v>67</v>
      </c>
      <c r="R1836" s="6" t="s">
        <v>60</v>
      </c>
      <c r="S1836" s="49" t="s">
        <v>60</v>
      </c>
      <c r="T1836" s="73" t="str">
        <f>IF(_xlfn.XLOOKUP(I1836,LEGEND!B:B,LEGEND!H:H)&lt;&gt;"-",HYPERLINK(_xlfn.XLOOKUP(I1836,LEGEND!B:B,LEGEND!H:H),"link"),_xlfn.XLOOKUP(I1836,LEGEND!B:B,LEGEND!H:H))</f>
        <v>link</v>
      </c>
      <c r="U1836" s="73" t="str">
        <f>HYPERLINK(_xlfn.XLOOKUP(I1836,LEGEND!B:B,LEGEND!I:I))</f>
        <v>https://milwaukee-media-images.s3.amazonaws.com/hi/4932363694--Hero_1.jpg</v>
      </c>
      <c r="V1836" s="51" t="s">
        <v>12493</v>
      </c>
      <c r="W1836" s="63" t="s">
        <v>71</v>
      </c>
      <c r="X1836" s="64">
        <v>22</v>
      </c>
      <c r="Y1836" s="64">
        <v>40</v>
      </c>
      <c r="Z1836" s="64">
        <v>515</v>
      </c>
      <c r="AA1836" s="84">
        <v>0.51300000000000001</v>
      </c>
      <c r="AB1836" s="85">
        <v>1</v>
      </c>
      <c r="AC1836" s="85">
        <v>1</v>
      </c>
    </row>
    <row r="1837" spans="1:29" ht="25.5">
      <c r="A1837" s="1"/>
      <c r="B1837" s="6" t="s">
        <v>8777</v>
      </c>
      <c r="C1837" s="6" t="s">
        <v>8778</v>
      </c>
      <c r="D1837" s="6" t="s">
        <v>8861</v>
      </c>
      <c r="E1837" s="49" t="s">
        <v>8872</v>
      </c>
      <c r="F1837" s="6" t="s">
        <v>8873</v>
      </c>
      <c r="G1837" s="6" t="s">
        <v>60</v>
      </c>
      <c r="H1837" s="6" t="s">
        <v>60</v>
      </c>
      <c r="I1837" s="60" t="s">
        <v>8914</v>
      </c>
      <c r="J1837" s="49" t="s">
        <v>8915</v>
      </c>
      <c r="K1837" s="6" t="s">
        <v>8916</v>
      </c>
      <c r="L1837" s="29">
        <f>IF($J$6="с учетом НДС",VLOOKUP(I1837,LEGEND!B:E,4,0)*(1-M1837),VLOOKUP(I1837,LEGEND!B:E,4,0)*(1-M1837)/1.2)</f>
        <v>1430</v>
      </c>
      <c r="M1837" s="57">
        <f>IF(AND(B1837&lt;&gt;"1_Электроинструмент",B1837&lt;&gt;"2_Садовая техника"),$J$5,IF($J$4&lt;=20%,$J$4,IFERROR(VLOOKUP(S1837,LEGEND!$L$2:$M$5,2,FALSE),$J$4)))</f>
        <v>0</v>
      </c>
      <c r="N1837" s="48" t="s">
        <v>60</v>
      </c>
      <c r="O1837" s="6" t="s">
        <v>42</v>
      </c>
      <c r="P1837" s="49" t="s">
        <v>66</v>
      </c>
      <c r="Q1837" s="49" t="s">
        <v>67</v>
      </c>
      <c r="R1837" s="6" t="s">
        <v>60</v>
      </c>
      <c r="S1837" s="49" t="s">
        <v>60</v>
      </c>
      <c r="T1837" s="73" t="str">
        <f>IF(_xlfn.XLOOKUP(I1837,LEGEND!B:B,LEGEND!H:H)&lt;&gt;"-",HYPERLINK(_xlfn.XLOOKUP(I1837,LEGEND!B:B,LEGEND!H:H),"link"),_xlfn.XLOOKUP(I1837,LEGEND!B:B,LEGEND!H:H))</f>
        <v>-</v>
      </c>
      <c r="U1837" s="73" t="str">
        <f>HYPERLINK(_xlfn.XLOOKUP(I1837,LEGEND!B:B,LEGEND!I:I))</f>
        <v>https://milwaukee-media-images.s3.amazonaws.com/hi/48281030--Hero_1.jpg</v>
      </c>
      <c r="V1837" s="51" t="s">
        <v>8917</v>
      </c>
      <c r="W1837" s="63" t="s">
        <v>71</v>
      </c>
      <c r="X1837" s="64">
        <v>37</v>
      </c>
      <c r="Y1837" s="64">
        <v>54</v>
      </c>
      <c r="Z1837" s="64">
        <v>260</v>
      </c>
      <c r="AA1837" s="84">
        <v>0.31</v>
      </c>
      <c r="AB1837" s="85">
        <v>1</v>
      </c>
      <c r="AC1837" s="85">
        <v>1</v>
      </c>
    </row>
    <row r="1838" spans="1:29" ht="25.5">
      <c r="A1838" s="1"/>
      <c r="B1838" s="6" t="s">
        <v>8777</v>
      </c>
      <c r="C1838" s="6" t="s">
        <v>8778</v>
      </c>
      <c r="D1838" s="6" t="s">
        <v>8861</v>
      </c>
      <c r="E1838" s="49" t="s">
        <v>8872</v>
      </c>
      <c r="F1838" s="6" t="s">
        <v>8873</v>
      </c>
      <c r="G1838" s="6" t="s">
        <v>60</v>
      </c>
      <c r="H1838" s="6" t="s">
        <v>60</v>
      </c>
      <c r="I1838" s="60" t="s">
        <v>12494</v>
      </c>
      <c r="J1838" s="49" t="s">
        <v>12495</v>
      </c>
      <c r="K1838" s="6" t="s">
        <v>12496</v>
      </c>
      <c r="L1838" s="29">
        <f>IF($J$6="с учетом НДС",VLOOKUP(I1838,LEGEND!B:E,4,0)*(1-M1838),VLOOKUP(I1838,LEGEND!B:E,4,0)*(1-M1838)/1.2)</f>
        <v>1440</v>
      </c>
      <c r="M1838" s="57">
        <f>IF(AND(B1838&lt;&gt;"1_Электроинструмент",B1838&lt;&gt;"2_Садовая техника"),$J$5,IF($J$4&lt;=20%,$J$4,IFERROR(VLOOKUP(S1838,LEGEND!$L$2:$M$5,2,FALSE),$J$4)))</f>
        <v>0</v>
      </c>
      <c r="N1838" s="48" t="s">
        <v>60</v>
      </c>
      <c r="O1838" s="6" t="s">
        <v>60</v>
      </c>
      <c r="P1838" s="49" t="s">
        <v>66</v>
      </c>
      <c r="Q1838" s="49" t="s">
        <v>67</v>
      </c>
      <c r="R1838" s="6" t="s">
        <v>60</v>
      </c>
      <c r="S1838" s="49" t="s">
        <v>60</v>
      </c>
      <c r="T1838" s="73" t="str">
        <f>IF(_xlfn.XLOOKUP(I1838,LEGEND!B:B,LEGEND!H:H)&lt;&gt;"-",HYPERLINK(_xlfn.XLOOKUP(I1838,LEGEND!B:B,LEGEND!H:H),"link"),_xlfn.XLOOKUP(I1838,LEGEND!B:B,LEGEND!H:H))</f>
        <v>link</v>
      </c>
      <c r="U1838" s="73" t="str">
        <f>HYPERLINK(_xlfn.XLOOKUP(I1838,LEGEND!B:B,LEGEND!I:I))</f>
        <v>https://milwaukee-media-images.s3.amazonaws.com/hi/48130873--Hero_1.jpg</v>
      </c>
      <c r="V1838" s="51" t="s">
        <v>12497</v>
      </c>
      <c r="W1838" s="63" t="s">
        <v>71</v>
      </c>
      <c r="X1838" s="64">
        <v>150</v>
      </c>
      <c r="Y1838" s="64">
        <v>100</v>
      </c>
      <c r="Z1838" s="64">
        <v>100</v>
      </c>
      <c r="AA1838" s="84">
        <v>0.16400000000000001</v>
      </c>
      <c r="AB1838" s="85">
        <v>1</v>
      </c>
      <c r="AC1838" s="85">
        <v>1</v>
      </c>
    </row>
    <row r="1839" spans="1:29" ht="25.5">
      <c r="A1839" s="1"/>
      <c r="B1839" s="6" t="s">
        <v>8777</v>
      </c>
      <c r="C1839" s="6" t="s">
        <v>8778</v>
      </c>
      <c r="D1839" s="6" t="s">
        <v>8861</v>
      </c>
      <c r="E1839" s="49" t="s">
        <v>8872</v>
      </c>
      <c r="F1839" s="6" t="s">
        <v>8873</v>
      </c>
      <c r="G1839" s="6" t="s">
        <v>60</v>
      </c>
      <c r="H1839" s="6" t="s">
        <v>60</v>
      </c>
      <c r="I1839" s="60" t="s">
        <v>8948</v>
      </c>
      <c r="J1839" s="49" t="s">
        <v>8949</v>
      </c>
      <c r="K1839" s="6" t="s">
        <v>8950</v>
      </c>
      <c r="L1839" s="29">
        <f>IF($J$6="с учетом НДС",VLOOKUP(I1839,LEGEND!B:E,4,0)*(1-M1839),VLOOKUP(I1839,LEGEND!B:E,4,0)*(1-M1839)/1.2)</f>
        <v>1460</v>
      </c>
      <c r="M1839" s="57">
        <f>IF(AND(B1839&lt;&gt;"1_Электроинструмент",B1839&lt;&gt;"2_Садовая техника"),$J$5,IF($J$4&lt;=20%,$J$4,IFERROR(VLOOKUP(S1839,LEGEND!$L$2:$M$5,2,FALSE),$J$4)))</f>
        <v>0</v>
      </c>
      <c r="N1839" s="48" t="s">
        <v>60</v>
      </c>
      <c r="O1839" s="6" t="s">
        <v>42</v>
      </c>
      <c r="P1839" s="49" t="s">
        <v>66</v>
      </c>
      <c r="Q1839" s="49" t="s">
        <v>473</v>
      </c>
      <c r="R1839" s="6" t="s">
        <v>60</v>
      </c>
      <c r="S1839" s="49" t="s">
        <v>60</v>
      </c>
      <c r="T1839" s="73" t="str">
        <f>IF(_xlfn.XLOOKUP(I1839,LEGEND!B:B,LEGEND!H:H)&lt;&gt;"-",HYPERLINK(_xlfn.XLOOKUP(I1839,LEGEND!B:B,LEGEND!H:H),"link"),_xlfn.XLOOKUP(I1839,LEGEND!B:B,LEGEND!H:H))</f>
        <v>link</v>
      </c>
      <c r="U1839" s="73" t="str">
        <f>HYPERLINK(_xlfn.XLOOKUP(I1839,LEGEND!B:B,LEGEND!I:I))</f>
        <v>https://milwaukee-media-images.s3.amazonaws.com/hi/48284011--Hero_1.jpg</v>
      </c>
      <c r="V1839" s="51" t="s">
        <v>8951</v>
      </c>
      <c r="W1839" s="63" t="s">
        <v>71</v>
      </c>
      <c r="X1839" s="64">
        <v>20</v>
      </c>
      <c r="Y1839" s="64">
        <v>51</v>
      </c>
      <c r="Z1839" s="64">
        <v>533</v>
      </c>
      <c r="AA1839" s="84">
        <v>0.54</v>
      </c>
      <c r="AB1839" s="85">
        <v>1</v>
      </c>
      <c r="AC1839" s="85">
        <v>1</v>
      </c>
    </row>
    <row r="1840" spans="1:29" ht="15">
      <c r="A1840" s="1"/>
      <c r="B1840" s="6" t="s">
        <v>8777</v>
      </c>
      <c r="C1840" s="6" t="s">
        <v>8778</v>
      </c>
      <c r="D1840" s="6" t="s">
        <v>8861</v>
      </c>
      <c r="E1840" s="49" t="s">
        <v>8872</v>
      </c>
      <c r="F1840" s="6" t="s">
        <v>8873</v>
      </c>
      <c r="G1840" s="6" t="s">
        <v>60</v>
      </c>
      <c r="H1840" s="6" t="s">
        <v>60</v>
      </c>
      <c r="I1840" s="60" t="s">
        <v>12498</v>
      </c>
      <c r="J1840" s="49" t="s">
        <v>12499</v>
      </c>
      <c r="K1840" s="6" t="s">
        <v>12500</v>
      </c>
      <c r="L1840" s="29">
        <f>IF($J$6="с учетом НДС",VLOOKUP(I1840,LEGEND!B:E,4,0)*(1-M1840),VLOOKUP(I1840,LEGEND!B:E,4,0)*(1-M1840)/1.2)</f>
        <v>1470</v>
      </c>
      <c r="M1840" s="57">
        <f>IF(AND(B1840&lt;&gt;"1_Электроинструмент",B1840&lt;&gt;"2_Садовая техника"),$J$5,IF($J$4&lt;=20%,$J$4,IFERROR(VLOOKUP(S1840,LEGEND!$L$2:$M$5,2,FALSE),$J$4)))</f>
        <v>0</v>
      </c>
      <c r="N1840" s="48" t="s">
        <v>60</v>
      </c>
      <c r="O1840" s="6" t="s">
        <v>60</v>
      </c>
      <c r="P1840" s="49" t="s">
        <v>66</v>
      </c>
      <c r="Q1840" s="49" t="s">
        <v>473</v>
      </c>
      <c r="R1840" s="6" t="s">
        <v>60</v>
      </c>
      <c r="S1840" s="49" t="s">
        <v>60</v>
      </c>
      <c r="T1840" s="73" t="str">
        <f>IF(_xlfn.XLOOKUP(I1840,LEGEND!B:B,LEGEND!H:H)&lt;&gt;"-",HYPERLINK(_xlfn.XLOOKUP(I1840,LEGEND!B:B,LEGEND!H:H),"link"),_xlfn.XLOOKUP(I1840,LEGEND!B:B,LEGEND!H:H))</f>
        <v>link</v>
      </c>
      <c r="U1840" s="73" t="str">
        <f>HYPERLINK(_xlfn.XLOOKUP(I1840,LEGEND!B:B,LEGEND!I:I))</f>
        <v>https://milwaukee-media-images.s3.amazonaws.com/hi/4932363699--Hero_1.jpg</v>
      </c>
      <c r="V1840" s="51" t="s">
        <v>12501</v>
      </c>
      <c r="W1840" s="63" t="s">
        <v>71</v>
      </c>
      <c r="X1840" s="64">
        <v>10</v>
      </c>
      <c r="Y1840" s="64">
        <v>40</v>
      </c>
      <c r="Z1840" s="64">
        <v>655</v>
      </c>
      <c r="AA1840" s="84">
        <v>0.23799999999999999</v>
      </c>
      <c r="AB1840" s="85">
        <v>1</v>
      </c>
      <c r="AC1840" s="85">
        <v>1</v>
      </c>
    </row>
    <row r="1841" spans="1:29" ht="25.5">
      <c r="A1841" s="1"/>
      <c r="B1841" s="6" t="s">
        <v>8777</v>
      </c>
      <c r="C1841" s="6" t="s">
        <v>8778</v>
      </c>
      <c r="D1841" s="6" t="s">
        <v>8861</v>
      </c>
      <c r="E1841" s="49" t="s">
        <v>8872</v>
      </c>
      <c r="F1841" s="6" t="s">
        <v>8873</v>
      </c>
      <c r="G1841" s="6" t="s">
        <v>60</v>
      </c>
      <c r="H1841" s="6" t="s">
        <v>60</v>
      </c>
      <c r="I1841" s="60" t="s">
        <v>12502</v>
      </c>
      <c r="J1841" s="49" t="s">
        <v>12503</v>
      </c>
      <c r="K1841" s="6" t="s">
        <v>12504</v>
      </c>
      <c r="L1841" s="29">
        <f>IF($J$6="с учетом НДС",VLOOKUP(I1841,LEGEND!B:E,4,0)*(1-M1841),VLOOKUP(I1841,LEGEND!B:E,4,0)*(1-M1841)/1.2)</f>
        <v>1520</v>
      </c>
      <c r="M1841" s="57">
        <f>IF(AND(B1841&lt;&gt;"1_Электроинструмент",B1841&lt;&gt;"2_Садовая техника"),$J$5,IF($J$4&lt;=20%,$J$4,IFERROR(VLOOKUP(S1841,LEGEND!$L$2:$M$5,2,FALSE),$J$4)))</f>
        <v>0</v>
      </c>
      <c r="N1841" s="48" t="s">
        <v>60</v>
      </c>
      <c r="O1841" s="6" t="s">
        <v>60</v>
      </c>
      <c r="P1841" s="49" t="s">
        <v>66</v>
      </c>
      <c r="Q1841" s="49" t="s">
        <v>67</v>
      </c>
      <c r="R1841" s="6" t="s">
        <v>60</v>
      </c>
      <c r="S1841" s="49" t="s">
        <v>60</v>
      </c>
      <c r="T1841" s="73" t="str">
        <f>IF(_xlfn.XLOOKUP(I1841,LEGEND!B:B,LEGEND!H:H)&lt;&gt;"-",HYPERLINK(_xlfn.XLOOKUP(I1841,LEGEND!B:B,LEGEND!H:H),"link"),_xlfn.XLOOKUP(I1841,LEGEND!B:B,LEGEND!H:H))</f>
        <v>link</v>
      </c>
      <c r="U1841" s="73" t="str">
        <f>HYPERLINK(_xlfn.XLOOKUP(I1841,LEGEND!B:B,LEGEND!I:I))</f>
        <v>https://milwaukee-media-images.s3.amazonaws.com/hi/4932363670--Hero_1.jpg</v>
      </c>
      <c r="V1841" s="51" t="s">
        <v>12505</v>
      </c>
      <c r="W1841" s="63" t="s">
        <v>12349</v>
      </c>
      <c r="X1841" s="64">
        <v>480</v>
      </c>
      <c r="Y1841" s="64">
        <v>40</v>
      </c>
      <c r="Z1841" s="64">
        <v>15</v>
      </c>
      <c r="AA1841" s="84">
        <v>0.224</v>
      </c>
      <c r="AB1841" s="85">
        <v>1</v>
      </c>
      <c r="AC1841" s="85">
        <v>1</v>
      </c>
    </row>
    <row r="1842" spans="1:29" ht="15">
      <c r="A1842" s="1"/>
      <c r="B1842" s="6" t="s">
        <v>8777</v>
      </c>
      <c r="C1842" s="6" t="s">
        <v>8778</v>
      </c>
      <c r="D1842" s="6" t="s">
        <v>8861</v>
      </c>
      <c r="E1842" s="49" t="s">
        <v>8872</v>
      </c>
      <c r="F1842" s="6" t="s">
        <v>8873</v>
      </c>
      <c r="G1842" s="6" t="s">
        <v>60</v>
      </c>
      <c r="H1842" s="6" t="s">
        <v>60</v>
      </c>
      <c r="I1842" s="60" t="s">
        <v>12506</v>
      </c>
      <c r="J1842" s="49" t="s">
        <v>12507</v>
      </c>
      <c r="K1842" s="6" t="s">
        <v>12508</v>
      </c>
      <c r="L1842" s="29">
        <f>IF($J$6="с учетом НДС",VLOOKUP(I1842,LEGEND!B:E,4,0)*(1-M1842),VLOOKUP(I1842,LEGEND!B:E,4,0)*(1-M1842)/1.2)</f>
        <v>1530</v>
      </c>
      <c r="M1842" s="57">
        <f>IF(AND(B1842&lt;&gt;"1_Электроинструмент",B1842&lt;&gt;"2_Садовая техника"),$J$5,IF($J$4&lt;=20%,$J$4,IFERROR(VLOOKUP(S1842,LEGEND!$L$2:$M$5,2,FALSE),$J$4)))</f>
        <v>0</v>
      </c>
      <c r="N1842" s="48" t="s">
        <v>60</v>
      </c>
      <c r="O1842" s="6" t="s">
        <v>60</v>
      </c>
      <c r="P1842" s="49" t="s">
        <v>66</v>
      </c>
      <c r="Q1842" s="49" t="s">
        <v>473</v>
      </c>
      <c r="R1842" s="6" t="s">
        <v>60</v>
      </c>
      <c r="S1842" s="49" t="s">
        <v>60</v>
      </c>
      <c r="T1842" s="73" t="str">
        <f>IF(_xlfn.XLOOKUP(I1842,LEGEND!B:B,LEGEND!H:H)&lt;&gt;"-",HYPERLINK(_xlfn.XLOOKUP(I1842,LEGEND!B:B,LEGEND!H:H),"link"),_xlfn.XLOOKUP(I1842,LEGEND!B:B,LEGEND!H:H))</f>
        <v>link</v>
      </c>
      <c r="U1842" s="73" t="str">
        <f>HYPERLINK(_xlfn.XLOOKUP(I1842,LEGEND!B:B,LEGEND!I:I))</f>
        <v>https://milwaukee-media-images.s3.amazonaws.com/hi/4932363695--Hero_1.jpg</v>
      </c>
      <c r="V1842" s="51" t="s">
        <v>12509</v>
      </c>
      <c r="W1842" s="63" t="s">
        <v>71</v>
      </c>
      <c r="X1842" s="64">
        <v>22</v>
      </c>
      <c r="Y1842" s="64">
        <v>40</v>
      </c>
      <c r="Z1842" s="64">
        <v>515</v>
      </c>
      <c r="AA1842" s="84">
        <v>0.63800000000000001</v>
      </c>
      <c r="AB1842" s="85">
        <v>1</v>
      </c>
      <c r="AC1842" s="85">
        <v>1</v>
      </c>
    </row>
    <row r="1843" spans="1:29" ht="15">
      <c r="A1843" s="1"/>
      <c r="B1843" s="6" t="s">
        <v>8777</v>
      </c>
      <c r="C1843" s="6" t="s">
        <v>8778</v>
      </c>
      <c r="D1843" s="6" t="s">
        <v>8861</v>
      </c>
      <c r="E1843" s="49" t="s">
        <v>8872</v>
      </c>
      <c r="F1843" s="6" t="s">
        <v>8873</v>
      </c>
      <c r="G1843" s="6" t="s">
        <v>60</v>
      </c>
      <c r="H1843" s="6" t="s">
        <v>60</v>
      </c>
      <c r="I1843" s="60" t="s">
        <v>12510</v>
      </c>
      <c r="J1843" s="49" t="s">
        <v>12511</v>
      </c>
      <c r="K1843" s="6" t="s">
        <v>12512</v>
      </c>
      <c r="L1843" s="29">
        <f>IF($J$6="с учетом НДС",VLOOKUP(I1843,LEGEND!B:E,4,0)*(1-M1843),VLOOKUP(I1843,LEGEND!B:E,4,0)*(1-M1843)/1.2)</f>
        <v>1530</v>
      </c>
      <c r="M1843" s="57">
        <f>IF(AND(B1843&lt;&gt;"1_Электроинструмент",B1843&lt;&gt;"2_Садовая техника"),$J$5,IF($J$4&lt;=20%,$J$4,IFERROR(VLOOKUP(S1843,LEGEND!$L$2:$M$5,2,FALSE),$J$4)))</f>
        <v>0</v>
      </c>
      <c r="N1843" s="48" t="s">
        <v>60</v>
      </c>
      <c r="O1843" s="6" t="s">
        <v>60</v>
      </c>
      <c r="P1843" s="49" t="s">
        <v>66</v>
      </c>
      <c r="Q1843" s="49" t="s">
        <v>473</v>
      </c>
      <c r="R1843" s="6" t="s">
        <v>60</v>
      </c>
      <c r="S1843" s="49" t="s">
        <v>60</v>
      </c>
      <c r="T1843" s="73" t="str">
        <f>IF(_xlfn.XLOOKUP(I1843,LEGEND!B:B,LEGEND!H:H)&lt;&gt;"-",HYPERLINK(_xlfn.XLOOKUP(I1843,LEGEND!B:B,LEGEND!H:H),"link"),_xlfn.XLOOKUP(I1843,LEGEND!B:B,LEGEND!H:H))</f>
        <v>link</v>
      </c>
      <c r="U1843" s="73" t="str">
        <f>HYPERLINK(_xlfn.XLOOKUP(I1843,LEGEND!B:B,LEGEND!I:I))</f>
        <v>https://milwaukee-media-images.s3.amazonaws.com/hi/4932373366--Hero_1.jpg</v>
      </c>
      <c r="V1843" s="51" t="s">
        <v>12513</v>
      </c>
      <c r="W1843" s="63" t="s">
        <v>71</v>
      </c>
      <c r="X1843" s="64">
        <v>34</v>
      </c>
      <c r="Y1843" s="64">
        <v>40</v>
      </c>
      <c r="Z1843" s="64">
        <v>295</v>
      </c>
      <c r="AA1843" s="84">
        <v>0.39500000000000002</v>
      </c>
      <c r="AB1843" s="85">
        <v>1</v>
      </c>
      <c r="AC1843" s="85">
        <v>1</v>
      </c>
    </row>
    <row r="1844" spans="1:29" ht="25.5">
      <c r="A1844" s="1"/>
      <c r="B1844" s="6" t="s">
        <v>8777</v>
      </c>
      <c r="C1844" s="6" t="s">
        <v>8778</v>
      </c>
      <c r="D1844" s="6" t="s">
        <v>8861</v>
      </c>
      <c r="E1844" s="49" t="s">
        <v>8872</v>
      </c>
      <c r="F1844" s="6" t="s">
        <v>8873</v>
      </c>
      <c r="G1844" s="6" t="s">
        <v>60</v>
      </c>
      <c r="H1844" s="6" t="s">
        <v>60</v>
      </c>
      <c r="I1844" s="60" t="s">
        <v>12514</v>
      </c>
      <c r="J1844" s="49" t="s">
        <v>12515</v>
      </c>
      <c r="K1844" s="6" t="s">
        <v>12516</v>
      </c>
      <c r="L1844" s="29">
        <f>IF($J$6="с учетом НДС",VLOOKUP(I1844,LEGEND!B:E,4,0)*(1-M1844),VLOOKUP(I1844,LEGEND!B:E,4,0)*(1-M1844)/1.2)</f>
        <v>1580</v>
      </c>
      <c r="M1844" s="57">
        <f>IF(AND(B1844&lt;&gt;"1_Электроинструмент",B1844&lt;&gt;"2_Садовая техника"),$J$5,IF($J$4&lt;=20%,$J$4,IFERROR(VLOOKUP(S1844,LEGEND!$L$2:$M$5,2,FALSE),$J$4)))</f>
        <v>0</v>
      </c>
      <c r="N1844" s="48" t="s">
        <v>60</v>
      </c>
      <c r="O1844" s="6" t="s">
        <v>60</v>
      </c>
      <c r="P1844" s="49" t="s">
        <v>66</v>
      </c>
      <c r="Q1844" s="49" t="s">
        <v>67</v>
      </c>
      <c r="R1844" s="6" t="s">
        <v>60</v>
      </c>
      <c r="S1844" s="49" t="s">
        <v>60</v>
      </c>
      <c r="T1844" s="73" t="str">
        <f>IF(_xlfn.XLOOKUP(I1844,LEGEND!B:B,LEGEND!H:H)&lt;&gt;"-",HYPERLINK(_xlfn.XLOOKUP(I1844,LEGEND!B:B,LEGEND!H:H),"link"),_xlfn.XLOOKUP(I1844,LEGEND!B:B,LEGEND!H:H))</f>
        <v>link</v>
      </c>
      <c r="U1844" s="73" t="str">
        <f>HYPERLINK(_xlfn.XLOOKUP(I1844,LEGEND!B:B,LEGEND!I:I))</f>
        <v>https://milwaukee-media-images.s3.amazonaws.com/hi/4932363677--Hero_1.jpg</v>
      </c>
      <c r="V1844" s="51" t="s">
        <v>12517</v>
      </c>
      <c r="W1844" s="63" t="s">
        <v>12349</v>
      </c>
      <c r="X1844" s="64">
        <v>680</v>
      </c>
      <c r="Y1844" s="64">
        <v>40</v>
      </c>
      <c r="Z1844" s="64">
        <v>15</v>
      </c>
      <c r="AA1844" s="84">
        <v>0.309</v>
      </c>
      <c r="AB1844" s="85">
        <v>1</v>
      </c>
      <c r="AC1844" s="85">
        <v>1</v>
      </c>
    </row>
    <row r="1845" spans="1:29" ht="25.5">
      <c r="A1845" s="1"/>
      <c r="B1845" s="6" t="s">
        <v>8777</v>
      </c>
      <c r="C1845" s="6" t="s">
        <v>8778</v>
      </c>
      <c r="D1845" s="6" t="s">
        <v>8861</v>
      </c>
      <c r="E1845" s="49" t="s">
        <v>8872</v>
      </c>
      <c r="F1845" s="6" t="s">
        <v>8873</v>
      </c>
      <c r="G1845" s="6" t="s">
        <v>60</v>
      </c>
      <c r="H1845" s="6" t="s">
        <v>60</v>
      </c>
      <c r="I1845" s="60" t="s">
        <v>24442</v>
      </c>
      <c r="J1845" s="49" t="s">
        <v>24443</v>
      </c>
      <c r="K1845" s="6" t="s">
        <v>24444</v>
      </c>
      <c r="L1845" s="29">
        <f>IF($J$6="с учетом НДС",VLOOKUP(I1845,LEGEND!B:E,4,0)*(1-M1845),VLOOKUP(I1845,LEGEND!B:E,4,0)*(1-M1845)/1.2)</f>
        <v>1580</v>
      </c>
      <c r="M1845" s="57">
        <f>IF(AND(B1845&lt;&gt;"1_Электроинструмент",B1845&lt;&gt;"2_Садовая техника"),$J$5,IF($J$4&lt;=20%,$J$4,IFERROR(VLOOKUP(S1845,LEGEND!$L$2:$M$5,2,FALSE),$J$4)))</f>
        <v>0</v>
      </c>
      <c r="N1845" s="48" t="s">
        <v>60</v>
      </c>
      <c r="O1845" s="6" t="s">
        <v>60</v>
      </c>
      <c r="P1845" s="49" t="s">
        <v>1556</v>
      </c>
      <c r="Q1845" s="49" t="s">
        <v>473</v>
      </c>
      <c r="R1845" s="6" t="s">
        <v>60</v>
      </c>
      <c r="S1845" s="49" t="s">
        <v>60</v>
      </c>
      <c r="T1845" s="73" t="str">
        <f>IF(_xlfn.XLOOKUP(I1845,LEGEND!B:B,LEGEND!H:H)&lt;&gt;"-",HYPERLINK(_xlfn.XLOOKUP(I1845,LEGEND!B:B,LEGEND!H:H),"link"),_xlfn.XLOOKUP(I1845,LEGEND!B:B,LEGEND!H:H))</f>
        <v>-</v>
      </c>
      <c r="U1845" s="73" t="str">
        <f>HYPERLINK(_xlfn.XLOOKUP(I1845,LEGEND!B:B,LEGEND!I:I))</f>
        <v>-</v>
      </c>
      <c r="V1845" s="51" t="s">
        <v>24445</v>
      </c>
      <c r="W1845" s="63" t="s">
        <v>71</v>
      </c>
      <c r="X1845" s="64">
        <v>29</v>
      </c>
      <c r="Y1845" s="64">
        <v>29</v>
      </c>
      <c r="Z1845" s="64">
        <v>491</v>
      </c>
      <c r="AA1845" s="84">
        <v>0.35</v>
      </c>
      <c r="AB1845" s="85">
        <v>1</v>
      </c>
      <c r="AC1845" s="85">
        <v>1</v>
      </c>
    </row>
    <row r="1846" spans="1:29" ht="25.5">
      <c r="A1846" s="1"/>
      <c r="B1846" s="6" t="s">
        <v>8777</v>
      </c>
      <c r="C1846" s="6" t="s">
        <v>8778</v>
      </c>
      <c r="D1846" s="6" t="s">
        <v>8861</v>
      </c>
      <c r="E1846" s="49" t="s">
        <v>8872</v>
      </c>
      <c r="F1846" s="6" t="s">
        <v>8873</v>
      </c>
      <c r="G1846" s="6" t="s">
        <v>60</v>
      </c>
      <c r="H1846" s="6" t="s">
        <v>60</v>
      </c>
      <c r="I1846" s="60" t="s">
        <v>8882</v>
      </c>
      <c r="J1846" s="49" t="s">
        <v>8883</v>
      </c>
      <c r="K1846" s="6" t="s">
        <v>8884</v>
      </c>
      <c r="L1846" s="29">
        <f>IF($J$6="с учетом НДС",VLOOKUP(I1846,LEGEND!B:E,4,0)*(1-M1846),VLOOKUP(I1846,LEGEND!B:E,4,0)*(1-M1846)/1.2)</f>
        <v>1610</v>
      </c>
      <c r="M1846" s="57">
        <f>IF(AND(B1846&lt;&gt;"1_Электроинструмент",B1846&lt;&gt;"2_Садовая техника"),$J$5,IF($J$4&lt;=20%,$J$4,IFERROR(VLOOKUP(S1846,LEGEND!$L$2:$M$5,2,FALSE),$J$4)))</f>
        <v>0</v>
      </c>
      <c r="N1846" s="48" t="s">
        <v>60</v>
      </c>
      <c r="O1846" s="6" t="s">
        <v>42</v>
      </c>
      <c r="P1846" s="49" t="s">
        <v>66</v>
      </c>
      <c r="Q1846" s="49" t="s">
        <v>67</v>
      </c>
      <c r="R1846" s="6" t="s">
        <v>60</v>
      </c>
      <c r="S1846" s="49" t="s">
        <v>60</v>
      </c>
      <c r="T1846" s="73" t="str">
        <f>IF(_xlfn.XLOOKUP(I1846,LEGEND!B:B,LEGEND!H:H)&lt;&gt;"-",HYPERLINK(_xlfn.XLOOKUP(I1846,LEGEND!B:B,LEGEND!H:H),"link"),_xlfn.XLOOKUP(I1846,LEGEND!B:B,LEGEND!H:H))</f>
        <v>link</v>
      </c>
      <c r="U1846" s="73" t="str">
        <f>HYPERLINK(_xlfn.XLOOKUP(I1846,LEGEND!B:B,LEGEND!I:I))</f>
        <v>https://milwaukee-media-images.s3.amazonaws.com/hi/4932479484--Hero_1.jpg</v>
      </c>
      <c r="V1846" s="51" t="s">
        <v>8885</v>
      </c>
      <c r="W1846" s="63" t="s">
        <v>71</v>
      </c>
      <c r="X1846" s="64">
        <v>62</v>
      </c>
      <c r="Y1846" s="64">
        <v>94</v>
      </c>
      <c r="Z1846" s="64">
        <v>204</v>
      </c>
      <c r="AA1846" s="84">
        <v>0.32100000000000001</v>
      </c>
      <c r="AB1846" s="85">
        <v>1</v>
      </c>
      <c r="AC1846" s="85">
        <v>1</v>
      </c>
    </row>
    <row r="1847" spans="1:29" ht="25.5">
      <c r="A1847" s="1"/>
      <c r="B1847" s="6" t="s">
        <v>8777</v>
      </c>
      <c r="C1847" s="6" t="s">
        <v>8778</v>
      </c>
      <c r="D1847" s="6" t="s">
        <v>8861</v>
      </c>
      <c r="E1847" s="49" t="s">
        <v>8872</v>
      </c>
      <c r="F1847" s="6" t="s">
        <v>8873</v>
      </c>
      <c r="G1847" s="6" t="s">
        <v>60</v>
      </c>
      <c r="H1847" s="6" t="s">
        <v>60</v>
      </c>
      <c r="I1847" s="60" t="s">
        <v>12518</v>
      </c>
      <c r="J1847" s="49" t="s">
        <v>12519</v>
      </c>
      <c r="K1847" s="6" t="s">
        <v>12520</v>
      </c>
      <c r="L1847" s="29">
        <f>IF($J$6="с учетом НДС",VLOOKUP(I1847,LEGEND!B:E,4,0)*(1-M1847),VLOOKUP(I1847,LEGEND!B:E,4,0)*(1-M1847)/1.2)</f>
        <v>1610</v>
      </c>
      <c r="M1847" s="57">
        <f>IF(AND(B1847&lt;&gt;"1_Электроинструмент",B1847&lt;&gt;"2_Садовая техника"),$J$5,IF($J$4&lt;=20%,$J$4,IFERROR(VLOOKUP(S1847,LEGEND!$L$2:$M$5,2,FALSE),$J$4)))</f>
        <v>0</v>
      </c>
      <c r="N1847" s="48" t="s">
        <v>60</v>
      </c>
      <c r="O1847" s="6" t="s">
        <v>60</v>
      </c>
      <c r="P1847" s="49" t="s">
        <v>1556</v>
      </c>
      <c r="Q1847" s="49" t="s">
        <v>67</v>
      </c>
      <c r="R1847" s="6" t="s">
        <v>60</v>
      </c>
      <c r="S1847" s="49" t="s">
        <v>60</v>
      </c>
      <c r="T1847" s="73" t="str">
        <f>IF(_xlfn.XLOOKUP(I1847,LEGEND!B:B,LEGEND!H:H)&lt;&gt;"-",HYPERLINK(_xlfn.XLOOKUP(I1847,LEGEND!B:B,LEGEND!H:H),"link"),_xlfn.XLOOKUP(I1847,LEGEND!B:B,LEGEND!H:H))</f>
        <v>link</v>
      </c>
      <c r="U1847" s="73" t="str">
        <f>HYPERLINK(_xlfn.XLOOKUP(I1847,LEGEND!B:B,LEGEND!I:I))</f>
        <v>https://milwaukee-media-images.s3.amazonaws.com/hi/48252002--Hero_1.jpg</v>
      </c>
      <c r="V1847" s="51" t="s">
        <v>12521</v>
      </c>
      <c r="W1847" s="63" t="s">
        <v>71</v>
      </c>
      <c r="X1847" s="64">
        <v>78</v>
      </c>
      <c r="Y1847" s="64">
        <v>54</v>
      </c>
      <c r="Z1847" s="64">
        <v>203</v>
      </c>
      <c r="AA1847" s="84">
        <v>0.25</v>
      </c>
      <c r="AB1847" s="85">
        <v>1</v>
      </c>
      <c r="AC1847" s="85">
        <v>1</v>
      </c>
    </row>
    <row r="1848" spans="1:29" ht="25.5">
      <c r="A1848" s="1"/>
      <c r="B1848" s="6" t="s">
        <v>8777</v>
      </c>
      <c r="C1848" s="6" t="s">
        <v>8778</v>
      </c>
      <c r="D1848" s="6" t="s">
        <v>8861</v>
      </c>
      <c r="E1848" s="49" t="s">
        <v>8872</v>
      </c>
      <c r="F1848" s="6" t="s">
        <v>8873</v>
      </c>
      <c r="G1848" s="6" t="s">
        <v>60</v>
      </c>
      <c r="H1848" s="6" t="s">
        <v>60</v>
      </c>
      <c r="I1848" s="60" t="s">
        <v>8952</v>
      </c>
      <c r="J1848" s="49" t="s">
        <v>8953</v>
      </c>
      <c r="K1848" s="6" t="s">
        <v>8954</v>
      </c>
      <c r="L1848" s="29">
        <f>IF($J$6="с учетом НДС",VLOOKUP(I1848,LEGEND!B:E,4,0)*(1-M1848),VLOOKUP(I1848,LEGEND!B:E,4,0)*(1-M1848)/1.2)</f>
        <v>1660</v>
      </c>
      <c r="M1848" s="57">
        <f>IF(AND(B1848&lt;&gt;"1_Электроинструмент",B1848&lt;&gt;"2_Садовая техника"),$J$5,IF($J$4&lt;=20%,$J$4,IFERROR(VLOOKUP(S1848,LEGEND!$L$2:$M$5,2,FALSE),$J$4)))</f>
        <v>0</v>
      </c>
      <c r="N1848" s="48" t="s">
        <v>60</v>
      </c>
      <c r="O1848" s="6" t="s">
        <v>42</v>
      </c>
      <c r="P1848" s="49" t="s">
        <v>66</v>
      </c>
      <c r="Q1848" s="49" t="s">
        <v>473</v>
      </c>
      <c r="R1848" s="6" t="s">
        <v>60</v>
      </c>
      <c r="S1848" s="49" t="s">
        <v>60</v>
      </c>
      <c r="T1848" s="73" t="str">
        <f>IF(_xlfn.XLOOKUP(I1848,LEGEND!B:B,LEGEND!H:H)&lt;&gt;"-",HYPERLINK(_xlfn.XLOOKUP(I1848,LEGEND!B:B,LEGEND!H:H),"link"),_xlfn.XLOOKUP(I1848,LEGEND!B:B,LEGEND!H:H))</f>
        <v>link</v>
      </c>
      <c r="U1848" s="73" t="str">
        <f>HYPERLINK(_xlfn.XLOOKUP(I1848,LEGEND!B:B,LEGEND!I:I))</f>
        <v>https://milwaukee-media-images.s3.amazonaws.com/hi/4932479496--Hero_1.jpg</v>
      </c>
      <c r="V1848" s="51" t="s">
        <v>8955</v>
      </c>
      <c r="W1848" s="63" t="s">
        <v>71</v>
      </c>
      <c r="X1848" s="64">
        <v>20</v>
      </c>
      <c r="Y1848" s="64">
        <v>51</v>
      </c>
      <c r="Z1848" s="64">
        <v>711</v>
      </c>
      <c r="AA1848" s="84">
        <v>1.4910000000000001</v>
      </c>
      <c r="AB1848" s="85">
        <v>1</v>
      </c>
      <c r="AC1848" s="85">
        <v>1</v>
      </c>
    </row>
    <row r="1849" spans="1:29" ht="25.5">
      <c r="A1849" s="1"/>
      <c r="B1849" s="6" t="s">
        <v>8777</v>
      </c>
      <c r="C1849" s="6" t="s">
        <v>8778</v>
      </c>
      <c r="D1849" s="6" t="s">
        <v>8861</v>
      </c>
      <c r="E1849" s="49" t="s">
        <v>8872</v>
      </c>
      <c r="F1849" s="6" t="s">
        <v>8873</v>
      </c>
      <c r="G1849" s="6" t="s">
        <v>60</v>
      </c>
      <c r="H1849" s="6" t="s">
        <v>60</v>
      </c>
      <c r="I1849" s="60" t="s">
        <v>12522</v>
      </c>
      <c r="J1849" s="49" t="s">
        <v>12523</v>
      </c>
      <c r="K1849" s="6" t="s">
        <v>12524</v>
      </c>
      <c r="L1849" s="29">
        <f>IF($J$6="с учетом НДС",VLOOKUP(I1849,LEGEND!B:E,4,0)*(1-M1849),VLOOKUP(I1849,LEGEND!B:E,4,0)*(1-M1849)/1.2)</f>
        <v>1690</v>
      </c>
      <c r="M1849" s="57">
        <f>IF(AND(B1849&lt;&gt;"1_Электроинструмент",B1849&lt;&gt;"2_Садовая техника"),$J$5,IF($J$4&lt;=20%,$J$4,IFERROR(VLOOKUP(S1849,LEGEND!$L$2:$M$5,2,FALSE),$J$4)))</f>
        <v>0</v>
      </c>
      <c r="N1849" s="48" t="s">
        <v>60</v>
      </c>
      <c r="O1849" s="6" t="s">
        <v>60</v>
      </c>
      <c r="P1849" s="49" t="s">
        <v>66</v>
      </c>
      <c r="Q1849" s="49" t="s">
        <v>67</v>
      </c>
      <c r="R1849" s="6" t="s">
        <v>60</v>
      </c>
      <c r="S1849" s="49" t="s">
        <v>60</v>
      </c>
      <c r="T1849" s="73" t="str">
        <f>IF(_xlfn.XLOOKUP(I1849,LEGEND!B:B,LEGEND!H:H)&lt;&gt;"-",HYPERLINK(_xlfn.XLOOKUP(I1849,LEGEND!B:B,LEGEND!H:H),"link"),_xlfn.XLOOKUP(I1849,LEGEND!B:B,LEGEND!H:H))</f>
        <v>link</v>
      </c>
      <c r="U1849" s="73" t="str">
        <f>HYPERLINK(_xlfn.XLOOKUP(I1849,LEGEND!B:B,LEGEND!I:I))</f>
        <v>https://milwaukee-media-images.s3.amazonaws.com/hi/48131003--Hero_1.jpg</v>
      </c>
      <c r="V1849" s="51" t="s">
        <v>12525</v>
      </c>
      <c r="W1849" s="63" t="s">
        <v>71</v>
      </c>
      <c r="X1849" s="64">
        <v>190</v>
      </c>
      <c r="Y1849" s="64">
        <v>30</v>
      </c>
      <c r="Z1849" s="64">
        <v>30</v>
      </c>
      <c r="AA1849" s="84">
        <v>0.23100000000000001</v>
      </c>
      <c r="AB1849" s="85">
        <v>1</v>
      </c>
      <c r="AC1849" s="85">
        <v>1</v>
      </c>
    </row>
    <row r="1850" spans="1:29" ht="15">
      <c r="A1850" s="1"/>
      <c r="B1850" s="6" t="s">
        <v>8777</v>
      </c>
      <c r="C1850" s="6" t="s">
        <v>8778</v>
      </c>
      <c r="D1850" s="6" t="s">
        <v>8861</v>
      </c>
      <c r="E1850" s="49" t="s">
        <v>8872</v>
      </c>
      <c r="F1850" s="6" t="s">
        <v>8873</v>
      </c>
      <c r="G1850" s="6" t="s">
        <v>60</v>
      </c>
      <c r="H1850" s="6" t="s">
        <v>60</v>
      </c>
      <c r="I1850" s="60" t="s">
        <v>12526</v>
      </c>
      <c r="J1850" s="49" t="s">
        <v>12527</v>
      </c>
      <c r="K1850" s="6" t="s">
        <v>12528</v>
      </c>
      <c r="L1850" s="29">
        <f>IF($J$6="с учетом НДС",VLOOKUP(I1850,LEGEND!B:E,4,0)*(1-M1850),VLOOKUP(I1850,LEGEND!B:E,4,0)*(1-M1850)/1.2)</f>
        <v>1690</v>
      </c>
      <c r="M1850" s="57">
        <f>IF(AND(B1850&lt;&gt;"1_Электроинструмент",B1850&lt;&gt;"2_Садовая техника"),$J$5,IF($J$4&lt;=20%,$J$4,IFERROR(VLOOKUP(S1850,LEGEND!$L$2:$M$5,2,FALSE),$J$4)))</f>
        <v>0</v>
      </c>
      <c r="N1850" s="48" t="s">
        <v>60</v>
      </c>
      <c r="O1850" s="6" t="s">
        <v>60</v>
      </c>
      <c r="P1850" s="49" t="s">
        <v>66</v>
      </c>
      <c r="Q1850" s="49" t="s">
        <v>473</v>
      </c>
      <c r="R1850" s="6" t="s">
        <v>60</v>
      </c>
      <c r="S1850" s="49" t="s">
        <v>60</v>
      </c>
      <c r="T1850" s="73" t="str">
        <f>IF(_xlfn.XLOOKUP(I1850,LEGEND!B:B,LEGEND!H:H)&lt;&gt;"-",HYPERLINK(_xlfn.XLOOKUP(I1850,LEGEND!B:B,LEGEND!H:H),"link"),_xlfn.XLOOKUP(I1850,LEGEND!B:B,LEGEND!H:H))</f>
        <v>link</v>
      </c>
      <c r="U1850" s="73" t="str">
        <f>HYPERLINK(_xlfn.XLOOKUP(I1850,LEGEND!B:B,LEGEND!I:I))</f>
        <v>https://milwaukee-media-images.s3.amazonaws.com/hi/4932373367--Hero_1.jpg</v>
      </c>
      <c r="V1850" s="51" t="s">
        <v>12529</v>
      </c>
      <c r="W1850" s="63" t="s">
        <v>71</v>
      </c>
      <c r="X1850" s="64">
        <v>34</v>
      </c>
      <c r="Y1850" s="64">
        <v>40</v>
      </c>
      <c r="Z1850" s="64">
        <v>295</v>
      </c>
      <c r="AA1850" s="84">
        <v>0.45</v>
      </c>
      <c r="AB1850" s="85">
        <v>1</v>
      </c>
      <c r="AC1850" s="85">
        <v>1</v>
      </c>
    </row>
    <row r="1851" spans="1:29" ht="15">
      <c r="A1851" s="1"/>
      <c r="B1851" s="6" t="s">
        <v>8777</v>
      </c>
      <c r="C1851" s="6" t="s">
        <v>8778</v>
      </c>
      <c r="D1851" s="6" t="s">
        <v>8861</v>
      </c>
      <c r="E1851" s="49" t="s">
        <v>8872</v>
      </c>
      <c r="F1851" s="6" t="s">
        <v>8873</v>
      </c>
      <c r="G1851" s="6" t="s">
        <v>60</v>
      </c>
      <c r="H1851" s="6" t="s">
        <v>60</v>
      </c>
      <c r="I1851" s="60" t="s">
        <v>12530</v>
      </c>
      <c r="J1851" s="49" t="s">
        <v>12531</v>
      </c>
      <c r="K1851" s="6" t="s">
        <v>12532</v>
      </c>
      <c r="L1851" s="29">
        <f>IF($J$6="с учетом НДС",VLOOKUP(I1851,LEGEND!B:E,4,0)*(1-M1851),VLOOKUP(I1851,LEGEND!B:E,4,0)*(1-M1851)/1.2)</f>
        <v>1730</v>
      </c>
      <c r="M1851" s="57">
        <f>IF(AND(B1851&lt;&gt;"1_Электроинструмент",B1851&lt;&gt;"2_Садовая техника"),$J$5,IF($J$4&lt;=20%,$J$4,IFERROR(VLOOKUP(S1851,LEGEND!$L$2:$M$5,2,FALSE),$J$4)))</f>
        <v>0</v>
      </c>
      <c r="N1851" s="48" t="s">
        <v>60</v>
      </c>
      <c r="O1851" s="6" t="s">
        <v>60</v>
      </c>
      <c r="P1851" s="49" t="s">
        <v>66</v>
      </c>
      <c r="Q1851" s="49" t="s">
        <v>473</v>
      </c>
      <c r="R1851" s="6" t="s">
        <v>60</v>
      </c>
      <c r="S1851" s="49" t="s">
        <v>60</v>
      </c>
      <c r="T1851" s="73" t="str">
        <f>IF(_xlfn.XLOOKUP(I1851,LEGEND!B:B,LEGEND!H:H)&lt;&gt;"-",HYPERLINK(_xlfn.XLOOKUP(I1851,LEGEND!B:B,LEGEND!H:H),"link"),_xlfn.XLOOKUP(I1851,LEGEND!B:B,LEGEND!H:H))</f>
        <v>link</v>
      </c>
      <c r="U1851" s="73" t="str">
        <f>HYPERLINK(_xlfn.XLOOKUP(I1851,LEGEND!B:B,LEGEND!I:I))</f>
        <v>https://milwaukee-media-images.s3.amazonaws.com/hi/4932363700--Hero_1.jpg</v>
      </c>
      <c r="V1851" s="51" t="s">
        <v>12533</v>
      </c>
      <c r="W1851" s="63" t="s">
        <v>71</v>
      </c>
      <c r="X1851" s="64">
        <v>10</v>
      </c>
      <c r="Y1851" s="64">
        <v>40</v>
      </c>
      <c r="Z1851" s="64">
        <v>655</v>
      </c>
      <c r="AA1851" s="84">
        <v>0.626</v>
      </c>
      <c r="AB1851" s="85">
        <v>1</v>
      </c>
      <c r="AC1851" s="85">
        <v>1</v>
      </c>
    </row>
    <row r="1852" spans="1:29" ht="25.5">
      <c r="A1852" s="1"/>
      <c r="B1852" s="6" t="s">
        <v>8777</v>
      </c>
      <c r="C1852" s="6" t="s">
        <v>8778</v>
      </c>
      <c r="D1852" s="6" t="s">
        <v>8861</v>
      </c>
      <c r="E1852" s="49" t="s">
        <v>8872</v>
      </c>
      <c r="F1852" s="6" t="s">
        <v>8873</v>
      </c>
      <c r="G1852" s="6" t="s">
        <v>60</v>
      </c>
      <c r="H1852" s="6" t="s">
        <v>60</v>
      </c>
      <c r="I1852" s="60" t="s">
        <v>8886</v>
      </c>
      <c r="J1852" s="49" t="s">
        <v>8887</v>
      </c>
      <c r="K1852" s="6" t="s">
        <v>8888</v>
      </c>
      <c r="L1852" s="29">
        <f>IF($J$6="с учетом НДС",VLOOKUP(I1852,LEGEND!B:E,4,0)*(1-M1852),VLOOKUP(I1852,LEGEND!B:E,4,0)*(1-M1852)/1.2)</f>
        <v>1780</v>
      </c>
      <c r="M1852" s="57">
        <f>IF(AND(B1852&lt;&gt;"1_Электроинструмент",B1852&lt;&gt;"2_Садовая техника"),$J$5,IF($J$4&lt;=20%,$J$4,IFERROR(VLOOKUP(S1852,LEGEND!$L$2:$M$5,2,FALSE),$J$4)))</f>
        <v>0</v>
      </c>
      <c r="N1852" s="48" t="s">
        <v>60</v>
      </c>
      <c r="O1852" s="6" t="s">
        <v>42</v>
      </c>
      <c r="P1852" s="49" t="s">
        <v>66</v>
      </c>
      <c r="Q1852" s="49" t="s">
        <v>67</v>
      </c>
      <c r="R1852" s="6" t="s">
        <v>60</v>
      </c>
      <c r="S1852" s="49" t="s">
        <v>60</v>
      </c>
      <c r="T1852" s="73" t="str">
        <f>IF(_xlfn.XLOOKUP(I1852,LEGEND!B:B,LEGEND!H:H)&lt;&gt;"-",HYPERLINK(_xlfn.XLOOKUP(I1852,LEGEND!B:B,LEGEND!H:H),"link"),_xlfn.XLOOKUP(I1852,LEGEND!B:B,LEGEND!H:H))</f>
        <v>link</v>
      </c>
      <c r="U1852" s="73" t="str">
        <f>HYPERLINK(_xlfn.XLOOKUP(I1852,LEGEND!B:B,LEGEND!I:I))</f>
        <v>https://milwaukee-media-images.s3.amazonaws.com/hi/4932479485--Hero_1.jpg</v>
      </c>
      <c r="V1852" s="51" t="s">
        <v>8889</v>
      </c>
      <c r="W1852" s="63" t="s">
        <v>71</v>
      </c>
      <c r="X1852" s="64">
        <v>62</v>
      </c>
      <c r="Y1852" s="64">
        <v>94</v>
      </c>
      <c r="Z1852" s="64">
        <v>204</v>
      </c>
      <c r="AA1852" s="84">
        <v>0.35</v>
      </c>
      <c r="AB1852" s="85">
        <v>1</v>
      </c>
      <c r="AC1852" s="85">
        <v>1</v>
      </c>
    </row>
    <row r="1853" spans="1:29" ht="25.5">
      <c r="A1853" s="1"/>
      <c r="B1853" s="6" t="s">
        <v>8777</v>
      </c>
      <c r="C1853" s="6" t="s">
        <v>8778</v>
      </c>
      <c r="D1853" s="6" t="s">
        <v>8861</v>
      </c>
      <c r="E1853" s="49" t="s">
        <v>8872</v>
      </c>
      <c r="F1853" s="6" t="s">
        <v>8873</v>
      </c>
      <c r="G1853" s="6" t="s">
        <v>60</v>
      </c>
      <c r="H1853" s="6" t="s">
        <v>60</v>
      </c>
      <c r="I1853" s="60" t="s">
        <v>12534</v>
      </c>
      <c r="J1853" s="49" t="s">
        <v>12535</v>
      </c>
      <c r="K1853" s="6" t="s">
        <v>12536</v>
      </c>
      <c r="L1853" s="29">
        <f>IF($J$6="с учетом НДС",VLOOKUP(I1853,LEGEND!B:E,4,0)*(1-M1853),VLOOKUP(I1853,LEGEND!B:E,4,0)*(1-M1853)/1.2)</f>
        <v>1780</v>
      </c>
      <c r="M1853" s="57">
        <f>IF(AND(B1853&lt;&gt;"1_Электроинструмент",B1853&lt;&gt;"2_Садовая техника"),$J$5,IF($J$4&lt;=20%,$J$4,IFERROR(VLOOKUP(S1853,LEGEND!$L$2:$M$5,2,FALSE),$J$4)))</f>
        <v>0</v>
      </c>
      <c r="N1853" s="48" t="s">
        <v>60</v>
      </c>
      <c r="O1853" s="6" t="s">
        <v>60</v>
      </c>
      <c r="P1853" s="49" t="s">
        <v>1556</v>
      </c>
      <c r="Q1853" s="49" t="s">
        <v>473</v>
      </c>
      <c r="R1853" s="6" t="s">
        <v>60</v>
      </c>
      <c r="S1853" s="49" t="s">
        <v>60</v>
      </c>
      <c r="T1853" s="73" t="str">
        <f>IF(_xlfn.XLOOKUP(I1853,LEGEND!B:B,LEGEND!H:H)&lt;&gt;"-",HYPERLINK(_xlfn.XLOOKUP(I1853,LEGEND!B:B,LEGEND!H:H),"link"),_xlfn.XLOOKUP(I1853,LEGEND!B:B,LEGEND!H:H))</f>
        <v>link</v>
      </c>
      <c r="U1853" s="73" t="str">
        <f>HYPERLINK(_xlfn.XLOOKUP(I1853,LEGEND!B:B,LEGEND!I:I))</f>
        <v>https://milwaukee-media-images.s3.amazonaws.com/hi/48252122--Hero_1.jpg</v>
      </c>
      <c r="V1853" s="51" t="s">
        <v>12537</v>
      </c>
      <c r="W1853" s="63" t="s">
        <v>71</v>
      </c>
      <c r="X1853" s="64">
        <v>204</v>
      </c>
      <c r="Y1853" s="64">
        <v>94</v>
      </c>
      <c r="Z1853" s="64">
        <v>62</v>
      </c>
      <c r="AA1853" s="84">
        <v>0.35</v>
      </c>
      <c r="AB1853" s="85">
        <v>1</v>
      </c>
      <c r="AC1853" s="85">
        <v>1</v>
      </c>
    </row>
    <row r="1854" spans="1:29" ht="25.5">
      <c r="A1854" s="1"/>
      <c r="B1854" s="6" t="s">
        <v>8777</v>
      </c>
      <c r="C1854" s="6" t="s">
        <v>8778</v>
      </c>
      <c r="D1854" s="6" t="s">
        <v>8861</v>
      </c>
      <c r="E1854" s="49" t="s">
        <v>8872</v>
      </c>
      <c r="F1854" s="6" t="s">
        <v>8873</v>
      </c>
      <c r="G1854" s="6" t="s">
        <v>60</v>
      </c>
      <c r="H1854" s="6" t="s">
        <v>60</v>
      </c>
      <c r="I1854" s="60" t="s">
        <v>12538</v>
      </c>
      <c r="J1854" s="49" t="s">
        <v>12539</v>
      </c>
      <c r="K1854" s="6" t="s">
        <v>12540</v>
      </c>
      <c r="L1854" s="29">
        <f>IF($J$6="с учетом НДС",VLOOKUP(I1854,LEGEND!B:E,4,0)*(1-M1854),VLOOKUP(I1854,LEGEND!B:E,4,0)*(1-M1854)/1.2)</f>
        <v>1790</v>
      </c>
      <c r="M1854" s="57">
        <f>IF(AND(B1854&lt;&gt;"1_Электроинструмент",B1854&lt;&gt;"2_Садовая техника"),$J$5,IF($J$4&lt;=20%,$J$4,IFERROR(VLOOKUP(S1854,LEGEND!$L$2:$M$5,2,FALSE),$J$4)))</f>
        <v>0</v>
      </c>
      <c r="N1854" s="48" t="s">
        <v>60</v>
      </c>
      <c r="O1854" s="6" t="s">
        <v>60</v>
      </c>
      <c r="P1854" s="49" t="s">
        <v>66</v>
      </c>
      <c r="Q1854" s="49" t="s">
        <v>473</v>
      </c>
      <c r="R1854" s="6" t="s">
        <v>60</v>
      </c>
      <c r="S1854" s="49" t="s">
        <v>60</v>
      </c>
      <c r="T1854" s="73" t="str">
        <f>IF(_xlfn.XLOOKUP(I1854,LEGEND!B:B,LEGEND!H:H)&lt;&gt;"-",HYPERLINK(_xlfn.XLOOKUP(I1854,LEGEND!B:B,LEGEND!H:H),"link"),_xlfn.XLOOKUP(I1854,LEGEND!B:B,LEGEND!H:H))</f>
        <v>link</v>
      </c>
      <c r="U1854" s="73" t="str">
        <f>HYPERLINK(_xlfn.XLOOKUP(I1854,LEGEND!B:B,LEGEND!I:I))</f>
        <v>https://milwaukee-media-images.s3.amazonaws.com/hi/4932363671--Hero_1.jpg</v>
      </c>
      <c r="V1854" s="51" t="s">
        <v>12541</v>
      </c>
      <c r="W1854" s="63" t="s">
        <v>12349</v>
      </c>
      <c r="X1854" s="64">
        <v>480</v>
      </c>
      <c r="Y1854" s="64">
        <v>40</v>
      </c>
      <c r="Z1854" s="64">
        <v>17</v>
      </c>
      <c r="AA1854" s="84">
        <v>0.29399999999999998</v>
      </c>
      <c r="AB1854" s="85">
        <v>1</v>
      </c>
      <c r="AC1854" s="85">
        <v>1</v>
      </c>
    </row>
    <row r="1855" spans="1:29" ht="25.5">
      <c r="A1855" s="1"/>
      <c r="B1855" s="6" t="s">
        <v>8777</v>
      </c>
      <c r="C1855" s="6" t="s">
        <v>8778</v>
      </c>
      <c r="D1855" s="6" t="s">
        <v>8861</v>
      </c>
      <c r="E1855" s="49" t="s">
        <v>8872</v>
      </c>
      <c r="F1855" s="6" t="s">
        <v>8873</v>
      </c>
      <c r="G1855" s="6" t="s">
        <v>60</v>
      </c>
      <c r="H1855" s="6" t="s">
        <v>60</v>
      </c>
      <c r="I1855" s="60" t="s">
        <v>12542</v>
      </c>
      <c r="J1855" s="49" t="s">
        <v>12543</v>
      </c>
      <c r="K1855" s="6" t="s">
        <v>12544</v>
      </c>
      <c r="L1855" s="29">
        <f>IF($J$6="с учетом НДС",VLOOKUP(I1855,LEGEND!B:E,4,0)*(1-M1855),VLOOKUP(I1855,LEGEND!B:E,4,0)*(1-M1855)/1.2)</f>
        <v>1840</v>
      </c>
      <c r="M1855" s="57">
        <f>IF(AND(B1855&lt;&gt;"1_Электроинструмент",B1855&lt;&gt;"2_Садовая техника"),$J$5,IF($J$4&lt;=20%,$J$4,IFERROR(VLOOKUP(S1855,LEGEND!$L$2:$M$5,2,FALSE),$J$4)))</f>
        <v>0</v>
      </c>
      <c r="N1855" s="48" t="s">
        <v>60</v>
      </c>
      <c r="O1855" s="6" t="s">
        <v>60</v>
      </c>
      <c r="P1855" s="49" t="s">
        <v>66</v>
      </c>
      <c r="Q1855" s="49" t="s">
        <v>67</v>
      </c>
      <c r="R1855" s="6" t="s">
        <v>60</v>
      </c>
      <c r="S1855" s="49" t="s">
        <v>60</v>
      </c>
      <c r="T1855" s="73" t="str">
        <f>IF(_xlfn.XLOOKUP(I1855,LEGEND!B:B,LEGEND!H:H)&lt;&gt;"-",HYPERLINK(_xlfn.XLOOKUP(I1855,LEGEND!B:B,LEGEND!H:H),"link"),_xlfn.XLOOKUP(I1855,LEGEND!B:B,LEGEND!H:H))</f>
        <v>link</v>
      </c>
      <c r="U1855" s="73" t="str">
        <f>HYPERLINK(_xlfn.XLOOKUP(I1855,LEGEND!B:B,LEGEND!I:I))</f>
        <v>https://milwaukee-media-images.s3.amazonaws.com/hi/4932373368--Hero_1.jpg</v>
      </c>
      <c r="V1855" s="51" t="s">
        <v>12545</v>
      </c>
      <c r="W1855" s="63" t="s">
        <v>71</v>
      </c>
      <c r="X1855" s="64">
        <v>10</v>
      </c>
      <c r="Y1855" s="64">
        <v>40</v>
      </c>
      <c r="Z1855" s="64">
        <v>295</v>
      </c>
      <c r="AA1855" s="84">
        <v>0.54</v>
      </c>
      <c r="AB1855" s="85">
        <v>1</v>
      </c>
      <c r="AC1855" s="85">
        <v>1</v>
      </c>
    </row>
    <row r="1856" spans="1:29" ht="25.5">
      <c r="A1856" s="1"/>
      <c r="B1856" s="6" t="s">
        <v>8777</v>
      </c>
      <c r="C1856" s="6" t="s">
        <v>8778</v>
      </c>
      <c r="D1856" s="6" t="s">
        <v>8861</v>
      </c>
      <c r="E1856" s="49" t="s">
        <v>8872</v>
      </c>
      <c r="F1856" s="6" t="s">
        <v>8873</v>
      </c>
      <c r="G1856" s="6" t="s">
        <v>60</v>
      </c>
      <c r="H1856" s="6" t="s">
        <v>60</v>
      </c>
      <c r="I1856" s="60" t="s">
        <v>8890</v>
      </c>
      <c r="J1856" s="49" t="s">
        <v>8891</v>
      </c>
      <c r="K1856" s="6" t="s">
        <v>8892</v>
      </c>
      <c r="L1856" s="29">
        <f>IF($J$6="с учетом НДС",VLOOKUP(I1856,LEGEND!B:E,4,0)*(1-M1856),VLOOKUP(I1856,LEGEND!B:E,4,0)*(1-M1856)/1.2)</f>
        <v>1870</v>
      </c>
      <c r="M1856" s="57">
        <f>IF(AND(B1856&lt;&gt;"1_Электроинструмент",B1856&lt;&gt;"2_Садовая техника"),$J$5,IF($J$4&lt;=20%,$J$4,IFERROR(VLOOKUP(S1856,LEGEND!$L$2:$M$5,2,FALSE),$J$4)))</f>
        <v>0</v>
      </c>
      <c r="N1856" s="48" t="s">
        <v>60</v>
      </c>
      <c r="O1856" s="6" t="s">
        <v>42</v>
      </c>
      <c r="P1856" s="49" t="s">
        <v>66</v>
      </c>
      <c r="Q1856" s="49" t="s">
        <v>67</v>
      </c>
      <c r="R1856" s="6" t="s">
        <v>60</v>
      </c>
      <c r="S1856" s="49" t="s">
        <v>60</v>
      </c>
      <c r="T1856" s="73" t="str">
        <f>IF(_xlfn.XLOOKUP(I1856,LEGEND!B:B,LEGEND!H:H)&lt;&gt;"-",HYPERLINK(_xlfn.XLOOKUP(I1856,LEGEND!B:B,LEGEND!H:H),"link"),_xlfn.XLOOKUP(I1856,LEGEND!B:B,LEGEND!H:H))</f>
        <v>link</v>
      </c>
      <c r="U1856" s="73" t="str">
        <f>HYPERLINK(_xlfn.XLOOKUP(I1856,LEGEND!B:B,LEGEND!I:I))</f>
        <v>https://milwaukee-media-images.s3.amazonaws.com/hi/4932479486--Hero_1.jpg</v>
      </c>
      <c r="V1856" s="51" t="s">
        <v>8893</v>
      </c>
      <c r="W1856" s="63" t="s">
        <v>71</v>
      </c>
      <c r="X1856" s="64">
        <v>69</v>
      </c>
      <c r="Y1856" s="64">
        <v>94</v>
      </c>
      <c r="Z1856" s="64">
        <v>204</v>
      </c>
      <c r="AA1856" s="84">
        <v>0.36</v>
      </c>
      <c r="AB1856" s="85">
        <v>1</v>
      </c>
      <c r="AC1856" s="85">
        <v>1</v>
      </c>
    </row>
    <row r="1857" spans="1:29" ht="25.5">
      <c r="A1857" s="1"/>
      <c r="B1857" s="6" t="s">
        <v>8777</v>
      </c>
      <c r="C1857" s="6" t="s">
        <v>8778</v>
      </c>
      <c r="D1857" s="6" t="s">
        <v>8861</v>
      </c>
      <c r="E1857" s="49" t="s">
        <v>8872</v>
      </c>
      <c r="F1857" s="6" t="s">
        <v>8873</v>
      </c>
      <c r="G1857" s="6" t="s">
        <v>60</v>
      </c>
      <c r="H1857" s="6" t="s">
        <v>60</v>
      </c>
      <c r="I1857" s="60" t="s">
        <v>12546</v>
      </c>
      <c r="J1857" s="49" t="s">
        <v>12547</v>
      </c>
      <c r="K1857" s="6" t="s">
        <v>12548</v>
      </c>
      <c r="L1857" s="29">
        <f>IF($J$6="с учетом НДС",VLOOKUP(I1857,LEGEND!B:E,4,0)*(1-M1857),VLOOKUP(I1857,LEGEND!B:E,4,0)*(1-M1857)/1.2)</f>
        <v>1870</v>
      </c>
      <c r="M1857" s="57">
        <f>IF(AND(B1857&lt;&gt;"1_Электроинструмент",B1857&lt;&gt;"2_Садовая техника"),$J$5,IF($J$4&lt;=20%,$J$4,IFERROR(VLOOKUP(S1857,LEGEND!$L$2:$M$5,2,FALSE),$J$4)))</f>
        <v>0</v>
      </c>
      <c r="N1857" s="48" t="s">
        <v>60</v>
      </c>
      <c r="O1857" s="6" t="s">
        <v>60</v>
      </c>
      <c r="P1857" s="49" t="s">
        <v>1556</v>
      </c>
      <c r="Q1857" s="49" t="s">
        <v>473</v>
      </c>
      <c r="R1857" s="6" t="s">
        <v>60</v>
      </c>
      <c r="S1857" s="49" t="s">
        <v>60</v>
      </c>
      <c r="T1857" s="73" t="str">
        <f>IF(_xlfn.XLOOKUP(I1857,LEGEND!B:B,LEGEND!H:H)&lt;&gt;"-",HYPERLINK(_xlfn.XLOOKUP(I1857,LEGEND!B:B,LEGEND!H:H),"link"),_xlfn.XLOOKUP(I1857,LEGEND!B:B,LEGEND!H:H))</f>
        <v>-</v>
      </c>
      <c r="U1857" s="73" t="str">
        <f>HYPERLINK(_xlfn.XLOOKUP(I1857,LEGEND!B:B,LEGEND!I:I))</f>
        <v>-</v>
      </c>
      <c r="V1857" s="51" t="s">
        <v>12549</v>
      </c>
      <c r="W1857" s="63" t="s">
        <v>71</v>
      </c>
      <c r="X1857" s="64">
        <v>202</v>
      </c>
      <c r="Y1857" s="64">
        <v>80</v>
      </c>
      <c r="Z1857" s="64">
        <v>74</v>
      </c>
      <c r="AA1857" s="84">
        <v>0.372</v>
      </c>
      <c r="AB1857" s="85">
        <v>1</v>
      </c>
      <c r="AC1857" s="85">
        <v>1</v>
      </c>
    </row>
    <row r="1858" spans="1:29" ht="25.5">
      <c r="A1858" s="1"/>
      <c r="B1858" s="6" t="s">
        <v>8777</v>
      </c>
      <c r="C1858" s="6" t="s">
        <v>8778</v>
      </c>
      <c r="D1858" s="6" t="s">
        <v>8861</v>
      </c>
      <c r="E1858" s="49" t="s">
        <v>8872</v>
      </c>
      <c r="F1858" s="6" t="s">
        <v>8873</v>
      </c>
      <c r="G1858" s="6" t="s">
        <v>60</v>
      </c>
      <c r="H1858" s="6" t="s">
        <v>60</v>
      </c>
      <c r="I1858" s="60" t="s">
        <v>12550</v>
      </c>
      <c r="J1858" s="49" t="s">
        <v>12551</v>
      </c>
      <c r="K1858" s="6" t="s">
        <v>12552</v>
      </c>
      <c r="L1858" s="29">
        <f>IF($J$6="с учетом НДС",VLOOKUP(I1858,LEGEND!B:E,4,0)*(1-M1858),VLOOKUP(I1858,LEGEND!B:E,4,0)*(1-M1858)/1.2)</f>
        <v>1890</v>
      </c>
      <c r="M1858" s="57">
        <f>IF(AND(B1858&lt;&gt;"1_Электроинструмент",B1858&lt;&gt;"2_Садовая техника"),$J$5,IF($J$4&lt;=20%,$J$4,IFERROR(VLOOKUP(S1858,LEGEND!$L$2:$M$5,2,FALSE),$J$4)))</f>
        <v>0</v>
      </c>
      <c r="N1858" s="48" t="s">
        <v>60</v>
      </c>
      <c r="O1858" s="6" t="s">
        <v>60</v>
      </c>
      <c r="P1858" s="49" t="s">
        <v>66</v>
      </c>
      <c r="Q1858" s="49" t="s">
        <v>67</v>
      </c>
      <c r="R1858" s="6" t="s">
        <v>60</v>
      </c>
      <c r="S1858" s="49" t="s">
        <v>60</v>
      </c>
      <c r="T1858" s="73" t="str">
        <f>IF(_xlfn.XLOOKUP(I1858,LEGEND!B:B,LEGEND!H:H)&lt;&gt;"-",HYPERLINK(_xlfn.XLOOKUP(I1858,LEGEND!B:B,LEGEND!H:H),"link"),_xlfn.XLOOKUP(I1858,LEGEND!B:B,LEGEND!H:H))</f>
        <v>link</v>
      </c>
      <c r="U1858" s="73" t="str">
        <f>HYPERLINK(_xlfn.XLOOKUP(I1858,LEGEND!B:B,LEGEND!I:I))</f>
        <v>https://milwaukee-media-images.s3.amazonaws.com/hi/4932363678--Hero_1.jpg</v>
      </c>
      <c r="V1858" s="51" t="s">
        <v>12553</v>
      </c>
      <c r="W1858" s="63" t="s">
        <v>12349</v>
      </c>
      <c r="X1858" s="64">
        <v>680</v>
      </c>
      <c r="Y1858" s="64">
        <v>40</v>
      </c>
      <c r="Z1858" s="64">
        <v>17</v>
      </c>
      <c r="AA1858" s="84">
        <v>0.42499999999999999</v>
      </c>
      <c r="AB1858" s="85">
        <v>1</v>
      </c>
      <c r="AC1858" s="85">
        <v>1</v>
      </c>
    </row>
    <row r="1859" spans="1:29" ht="25.5">
      <c r="A1859" s="1"/>
      <c r="B1859" s="6" t="s">
        <v>8777</v>
      </c>
      <c r="C1859" s="6" t="s">
        <v>8778</v>
      </c>
      <c r="D1859" s="6" t="s">
        <v>8861</v>
      </c>
      <c r="E1859" s="49" t="s">
        <v>8872</v>
      </c>
      <c r="F1859" s="6" t="s">
        <v>8873</v>
      </c>
      <c r="G1859" s="6" t="s">
        <v>60</v>
      </c>
      <c r="H1859" s="6" t="s">
        <v>60</v>
      </c>
      <c r="I1859" s="60" t="s">
        <v>12554</v>
      </c>
      <c r="J1859" s="49" t="s">
        <v>12555</v>
      </c>
      <c r="K1859" s="6" t="s">
        <v>12556</v>
      </c>
      <c r="L1859" s="29">
        <f>IF($J$6="с учетом НДС",VLOOKUP(I1859,LEGEND!B:E,4,0)*(1-M1859),VLOOKUP(I1859,LEGEND!B:E,4,0)*(1-M1859)/1.2)</f>
        <v>1920</v>
      </c>
      <c r="M1859" s="57">
        <f>IF(AND(B1859&lt;&gt;"1_Электроинструмент",B1859&lt;&gt;"2_Садовая техника"),$J$5,IF($J$4&lt;=20%,$J$4,IFERROR(VLOOKUP(S1859,LEGEND!$L$2:$M$5,2,FALSE),$J$4)))</f>
        <v>0</v>
      </c>
      <c r="N1859" s="48" t="s">
        <v>60</v>
      </c>
      <c r="O1859" s="6" t="s">
        <v>60</v>
      </c>
      <c r="P1859" s="49" t="s">
        <v>66</v>
      </c>
      <c r="Q1859" s="49" t="s">
        <v>67</v>
      </c>
      <c r="R1859" s="6" t="s">
        <v>60</v>
      </c>
      <c r="S1859" s="49" t="s">
        <v>60</v>
      </c>
      <c r="T1859" s="73" t="str">
        <f>IF(_xlfn.XLOOKUP(I1859,LEGEND!B:B,LEGEND!H:H)&lt;&gt;"-",HYPERLINK(_xlfn.XLOOKUP(I1859,LEGEND!B:B,LEGEND!H:H),"link"),_xlfn.XLOOKUP(I1859,LEGEND!B:B,LEGEND!H:H))</f>
        <v>link</v>
      </c>
      <c r="U1859" s="73" t="str">
        <f>HYPERLINK(_xlfn.XLOOKUP(I1859,LEGEND!B:B,LEGEND!I:I))</f>
        <v>https://milwaukee-media-images.s3.amazonaws.com/hi/4932363701--Hero_1.jpg</v>
      </c>
      <c r="V1859" s="51" t="s">
        <v>12557</v>
      </c>
      <c r="W1859" s="63" t="s">
        <v>71</v>
      </c>
      <c r="X1859" s="64">
        <v>10</v>
      </c>
      <c r="Y1859" s="64">
        <v>40</v>
      </c>
      <c r="Z1859" s="64">
        <v>655</v>
      </c>
      <c r="AA1859" s="84">
        <v>0.78500000000000003</v>
      </c>
      <c r="AB1859" s="85">
        <v>1</v>
      </c>
      <c r="AC1859" s="85">
        <v>1</v>
      </c>
    </row>
    <row r="1860" spans="1:29" ht="25.5">
      <c r="A1860" s="1"/>
      <c r="B1860" s="6" t="s">
        <v>8777</v>
      </c>
      <c r="C1860" s="6" t="s">
        <v>8778</v>
      </c>
      <c r="D1860" s="6" t="s">
        <v>8861</v>
      </c>
      <c r="E1860" s="49" t="s">
        <v>8872</v>
      </c>
      <c r="F1860" s="6" t="s">
        <v>8873</v>
      </c>
      <c r="G1860" s="6" t="s">
        <v>60</v>
      </c>
      <c r="H1860" s="6" t="s">
        <v>60</v>
      </c>
      <c r="I1860" s="60" t="s">
        <v>12558</v>
      </c>
      <c r="J1860" s="49" t="s">
        <v>12559</v>
      </c>
      <c r="K1860" s="6" t="s">
        <v>12560</v>
      </c>
      <c r="L1860" s="29">
        <f>IF($J$6="с учетом НДС",VLOOKUP(I1860,LEGEND!B:E,4,0)*(1-M1860),VLOOKUP(I1860,LEGEND!B:E,4,0)*(1-M1860)/1.2)</f>
        <v>1920</v>
      </c>
      <c r="M1860" s="57">
        <f>IF(AND(B1860&lt;&gt;"1_Электроинструмент",B1860&lt;&gt;"2_Садовая техника"),$J$5,IF($J$4&lt;=20%,$J$4,IFERROR(VLOOKUP(S1860,LEGEND!$L$2:$M$5,2,FALSE),$J$4)))</f>
        <v>0</v>
      </c>
      <c r="N1860" s="48" t="s">
        <v>60</v>
      </c>
      <c r="O1860" s="6" t="s">
        <v>60</v>
      </c>
      <c r="P1860" s="49" t="s">
        <v>66</v>
      </c>
      <c r="Q1860" s="49" t="s">
        <v>67</v>
      </c>
      <c r="R1860" s="6" t="s">
        <v>60</v>
      </c>
      <c r="S1860" s="49" t="s">
        <v>60</v>
      </c>
      <c r="T1860" s="73" t="str">
        <f>IF(_xlfn.XLOOKUP(I1860,LEGEND!B:B,LEGEND!H:H)&lt;&gt;"-",HYPERLINK(_xlfn.XLOOKUP(I1860,LEGEND!B:B,LEGEND!H:H),"link"),_xlfn.XLOOKUP(I1860,LEGEND!B:B,LEGEND!H:H))</f>
        <v>link</v>
      </c>
      <c r="U1860" s="73" t="str">
        <f>HYPERLINK(_xlfn.XLOOKUP(I1860,LEGEND!B:B,LEGEND!I:I))</f>
        <v>https://milwaukee-media-images.s3.amazonaws.com/hi/4932373370--Hero_1.jpg</v>
      </c>
      <c r="V1860" s="51" t="s">
        <v>12561</v>
      </c>
      <c r="W1860" s="63" t="s">
        <v>71</v>
      </c>
      <c r="X1860" s="64">
        <v>26</v>
      </c>
      <c r="Y1860" s="64">
        <v>40</v>
      </c>
      <c r="Z1860" s="64">
        <v>515</v>
      </c>
      <c r="AA1860" s="84">
        <v>0.74</v>
      </c>
      <c r="AB1860" s="85">
        <v>1</v>
      </c>
      <c r="AC1860" s="85">
        <v>1</v>
      </c>
    </row>
    <row r="1861" spans="1:29" ht="25.5">
      <c r="A1861" s="1"/>
      <c r="B1861" s="6" t="s">
        <v>8777</v>
      </c>
      <c r="C1861" s="6" t="s">
        <v>8778</v>
      </c>
      <c r="D1861" s="6" t="s">
        <v>8861</v>
      </c>
      <c r="E1861" s="49" t="s">
        <v>8872</v>
      </c>
      <c r="F1861" s="6" t="s">
        <v>8873</v>
      </c>
      <c r="G1861" s="6" t="s">
        <v>60</v>
      </c>
      <c r="H1861" s="6" t="s">
        <v>60</v>
      </c>
      <c r="I1861" s="60" t="s">
        <v>12562</v>
      </c>
      <c r="J1861" s="49" t="s">
        <v>12563</v>
      </c>
      <c r="K1861" s="6" t="s">
        <v>12564</v>
      </c>
      <c r="L1861" s="29">
        <f>IF($J$6="с учетом НДС",VLOOKUP(I1861,LEGEND!B:E,4,0)*(1-M1861),VLOOKUP(I1861,LEGEND!B:E,4,0)*(1-M1861)/1.2)</f>
        <v>2020</v>
      </c>
      <c r="M1861" s="57">
        <f>IF(AND(B1861&lt;&gt;"1_Электроинструмент",B1861&lt;&gt;"2_Садовая техника"),$J$5,IF($J$4&lt;=20%,$J$4,IFERROR(VLOOKUP(S1861,LEGEND!$L$2:$M$5,2,FALSE),$J$4)))</f>
        <v>0</v>
      </c>
      <c r="N1861" s="48" t="s">
        <v>60</v>
      </c>
      <c r="O1861" s="6" t="s">
        <v>60</v>
      </c>
      <c r="P1861" s="49" t="s">
        <v>66</v>
      </c>
      <c r="Q1861" s="49" t="s">
        <v>67</v>
      </c>
      <c r="R1861" s="6" t="s">
        <v>60</v>
      </c>
      <c r="S1861" s="49" t="s">
        <v>60</v>
      </c>
      <c r="T1861" s="73" t="str">
        <f>IF(_xlfn.XLOOKUP(I1861,LEGEND!B:B,LEGEND!H:H)&lt;&gt;"-",HYPERLINK(_xlfn.XLOOKUP(I1861,LEGEND!B:B,LEGEND!H:H),"link"),_xlfn.XLOOKUP(I1861,LEGEND!B:B,LEGEND!H:H))</f>
        <v>link</v>
      </c>
      <c r="U1861" s="73" t="str">
        <f>HYPERLINK(_xlfn.XLOOKUP(I1861,LEGEND!B:B,LEGEND!I:I))</f>
        <v>https://milwaukee-media-images.s3.amazonaws.com/hi/48131123--Hero_1.jpg</v>
      </c>
      <c r="V1861" s="51" t="s">
        <v>12565</v>
      </c>
      <c r="W1861" s="63" t="s">
        <v>71</v>
      </c>
      <c r="X1861" s="64">
        <v>48</v>
      </c>
      <c r="Y1861" s="64">
        <v>48</v>
      </c>
      <c r="Z1861" s="64">
        <v>187</v>
      </c>
      <c r="AA1861" s="84">
        <v>0.31</v>
      </c>
      <c r="AB1861" s="85">
        <v>1</v>
      </c>
      <c r="AC1861" s="85">
        <v>1</v>
      </c>
    </row>
    <row r="1862" spans="1:29" ht="25.5">
      <c r="A1862" s="1"/>
      <c r="B1862" s="6" t="s">
        <v>8777</v>
      </c>
      <c r="C1862" s="6" t="s">
        <v>8778</v>
      </c>
      <c r="D1862" s="6" t="s">
        <v>8861</v>
      </c>
      <c r="E1862" s="49" t="s">
        <v>8872</v>
      </c>
      <c r="F1862" s="6" t="s">
        <v>8873</v>
      </c>
      <c r="G1862" s="6" t="s">
        <v>60</v>
      </c>
      <c r="H1862" s="6" t="s">
        <v>60</v>
      </c>
      <c r="I1862" s="60" t="s">
        <v>8894</v>
      </c>
      <c r="J1862" s="49" t="s">
        <v>8895</v>
      </c>
      <c r="K1862" s="6" t="s">
        <v>8896</v>
      </c>
      <c r="L1862" s="29">
        <f>IF($J$6="с учетом НДС",VLOOKUP(I1862,LEGEND!B:E,4,0)*(1-M1862),VLOOKUP(I1862,LEGEND!B:E,4,0)*(1-M1862)/1.2)</f>
        <v>2130</v>
      </c>
      <c r="M1862" s="57">
        <f>IF(AND(B1862&lt;&gt;"1_Электроинструмент",B1862&lt;&gt;"2_Садовая техника"),$J$5,IF($J$4&lt;=20%,$J$4,IFERROR(VLOOKUP(S1862,LEGEND!$L$2:$M$5,2,FALSE),$J$4)))</f>
        <v>0</v>
      </c>
      <c r="N1862" s="48" t="s">
        <v>60</v>
      </c>
      <c r="O1862" s="6" t="s">
        <v>42</v>
      </c>
      <c r="P1862" s="49" t="s">
        <v>66</v>
      </c>
      <c r="Q1862" s="49" t="s">
        <v>67</v>
      </c>
      <c r="R1862" s="6" t="s">
        <v>60</v>
      </c>
      <c r="S1862" s="49" t="s">
        <v>60</v>
      </c>
      <c r="T1862" s="73" t="str">
        <f>IF(_xlfn.XLOOKUP(I1862,LEGEND!B:B,LEGEND!H:H)&lt;&gt;"-",HYPERLINK(_xlfn.XLOOKUP(I1862,LEGEND!B:B,LEGEND!H:H),"link"),_xlfn.XLOOKUP(I1862,LEGEND!B:B,LEGEND!H:H))</f>
        <v>link</v>
      </c>
      <c r="U1862" s="73" t="str">
        <f>HYPERLINK(_xlfn.XLOOKUP(I1862,LEGEND!B:B,LEGEND!I:I))</f>
        <v>https://milwaukee-media-images.s3.amazonaws.com/hi/4932479487--Hero_1.jpg</v>
      </c>
      <c r="V1862" s="51" t="s">
        <v>8897</v>
      </c>
      <c r="W1862" s="63" t="s">
        <v>71</v>
      </c>
      <c r="X1862" s="64">
        <v>69</v>
      </c>
      <c r="Y1862" s="64">
        <v>94</v>
      </c>
      <c r="Z1862" s="64">
        <v>204</v>
      </c>
      <c r="AA1862" s="84">
        <v>0.41</v>
      </c>
      <c r="AB1862" s="85">
        <v>1</v>
      </c>
      <c r="AC1862" s="85">
        <v>1</v>
      </c>
    </row>
    <row r="1863" spans="1:29" ht="25.5">
      <c r="A1863" s="1"/>
      <c r="B1863" s="6" t="s">
        <v>8777</v>
      </c>
      <c r="C1863" s="6" t="s">
        <v>8778</v>
      </c>
      <c r="D1863" s="6" t="s">
        <v>8861</v>
      </c>
      <c r="E1863" s="49" t="s">
        <v>8872</v>
      </c>
      <c r="F1863" s="6" t="s">
        <v>8873</v>
      </c>
      <c r="G1863" s="6" t="s">
        <v>60</v>
      </c>
      <c r="H1863" s="6" t="s">
        <v>60</v>
      </c>
      <c r="I1863" s="60" t="s">
        <v>12566</v>
      </c>
      <c r="J1863" s="49" t="s">
        <v>12567</v>
      </c>
      <c r="K1863" s="6" t="s">
        <v>12568</v>
      </c>
      <c r="L1863" s="29">
        <f>IF($J$6="с учетом НДС",VLOOKUP(I1863,LEGEND!B:E,4,0)*(1-M1863),VLOOKUP(I1863,LEGEND!B:E,4,0)*(1-M1863)/1.2)</f>
        <v>2130</v>
      </c>
      <c r="M1863" s="57">
        <f>IF(AND(B1863&lt;&gt;"1_Электроинструмент",B1863&lt;&gt;"2_Садовая техника"),$J$5,IF($J$4&lt;=20%,$J$4,IFERROR(VLOOKUP(S1863,LEGEND!$L$2:$M$5,2,FALSE),$J$4)))</f>
        <v>0</v>
      </c>
      <c r="N1863" s="48" t="s">
        <v>60</v>
      </c>
      <c r="O1863" s="6" t="s">
        <v>60</v>
      </c>
      <c r="P1863" s="49" t="s">
        <v>1556</v>
      </c>
      <c r="Q1863" s="49" t="s">
        <v>67</v>
      </c>
      <c r="R1863" s="6" t="s">
        <v>60</v>
      </c>
      <c r="S1863" s="49" t="s">
        <v>60</v>
      </c>
      <c r="T1863" s="73" t="str">
        <f>IF(_xlfn.XLOOKUP(I1863,LEGEND!B:B,LEGEND!H:H)&lt;&gt;"-",HYPERLINK(_xlfn.XLOOKUP(I1863,LEGEND!B:B,LEGEND!H:H),"link"),_xlfn.XLOOKUP(I1863,LEGEND!B:B,LEGEND!H:H))</f>
        <v>link</v>
      </c>
      <c r="U1863" s="73" t="str">
        <f>HYPERLINK(_xlfn.XLOOKUP(I1863,LEGEND!B:B,LEGEND!I:I))</f>
        <v>https://milwaukee-media-images.s3.amazonaws.com/hi/48252562--Hero_1.jpg</v>
      </c>
      <c r="V1863" s="51" t="s">
        <v>12569</v>
      </c>
      <c r="W1863" s="63" t="s">
        <v>71</v>
      </c>
      <c r="X1863" s="64">
        <v>94</v>
      </c>
      <c r="Y1863" s="64">
        <v>69</v>
      </c>
      <c r="Z1863" s="64">
        <v>203</v>
      </c>
      <c r="AA1863" s="84">
        <v>0.4</v>
      </c>
      <c r="AB1863" s="85">
        <v>1</v>
      </c>
      <c r="AC1863" s="85">
        <v>1</v>
      </c>
    </row>
    <row r="1864" spans="1:29" ht="25.5">
      <c r="A1864" s="1"/>
      <c r="B1864" s="6" t="s">
        <v>8777</v>
      </c>
      <c r="C1864" s="6" t="s">
        <v>8778</v>
      </c>
      <c r="D1864" s="6" t="s">
        <v>8861</v>
      </c>
      <c r="E1864" s="49" t="s">
        <v>8872</v>
      </c>
      <c r="F1864" s="6" t="s">
        <v>8873</v>
      </c>
      <c r="G1864" s="6" t="s">
        <v>60</v>
      </c>
      <c r="H1864" s="6" t="s">
        <v>60</v>
      </c>
      <c r="I1864" s="60" t="s">
        <v>12570</v>
      </c>
      <c r="J1864" s="49" t="s">
        <v>12571</v>
      </c>
      <c r="K1864" s="6" t="s">
        <v>12572</v>
      </c>
      <c r="L1864" s="29">
        <f>IF($J$6="с учетом НДС",VLOOKUP(I1864,LEGEND!B:E,4,0)*(1-M1864),VLOOKUP(I1864,LEGEND!B:E,4,0)*(1-M1864)/1.2)</f>
        <v>2150</v>
      </c>
      <c r="M1864" s="57">
        <f>IF(AND(B1864&lt;&gt;"1_Электроинструмент",B1864&lt;&gt;"2_Садовая техника"),$J$5,IF($J$4&lt;=20%,$J$4,IFERROR(VLOOKUP(S1864,LEGEND!$L$2:$M$5,2,FALSE),$J$4)))</f>
        <v>0</v>
      </c>
      <c r="N1864" s="48" t="s">
        <v>60</v>
      </c>
      <c r="O1864" s="6" t="s">
        <v>60</v>
      </c>
      <c r="P1864" s="49" t="s">
        <v>66</v>
      </c>
      <c r="Q1864" s="49" t="s">
        <v>67</v>
      </c>
      <c r="R1864" s="6" t="s">
        <v>60</v>
      </c>
      <c r="S1864" s="49" t="s">
        <v>60</v>
      </c>
      <c r="T1864" s="73" t="str">
        <f>IF(_xlfn.XLOOKUP(I1864,LEGEND!B:B,LEGEND!H:H)&lt;&gt;"-",HYPERLINK(_xlfn.XLOOKUP(I1864,LEGEND!B:B,LEGEND!H:H),"link"),_xlfn.XLOOKUP(I1864,LEGEND!B:B,LEGEND!H:H))</f>
        <v>link</v>
      </c>
      <c r="U1864" s="73" t="str">
        <f>HYPERLINK(_xlfn.XLOOKUP(I1864,LEGEND!B:B,LEGEND!I:I))</f>
        <v>https://milwaukee-media-images.s3.amazonaws.com/hi/4932363672--Hero_1.jpg</v>
      </c>
      <c r="V1864" s="51" t="s">
        <v>12573</v>
      </c>
      <c r="W1864" s="63" t="s">
        <v>12349</v>
      </c>
      <c r="X1864" s="64">
        <v>480</v>
      </c>
      <c r="Y1864" s="64">
        <v>40</v>
      </c>
      <c r="Z1864" s="64">
        <v>17</v>
      </c>
      <c r="AA1864" s="84">
        <v>0.29799999999999999</v>
      </c>
      <c r="AB1864" s="85">
        <v>1</v>
      </c>
      <c r="AC1864" s="85">
        <v>1</v>
      </c>
    </row>
    <row r="1865" spans="1:29" ht="25.5">
      <c r="A1865" s="1"/>
      <c r="B1865" s="6" t="s">
        <v>8777</v>
      </c>
      <c r="C1865" s="6" t="s">
        <v>8778</v>
      </c>
      <c r="D1865" s="6" t="s">
        <v>8861</v>
      </c>
      <c r="E1865" s="49" t="s">
        <v>8872</v>
      </c>
      <c r="F1865" s="6" t="s">
        <v>8873</v>
      </c>
      <c r="G1865" s="6" t="s">
        <v>60</v>
      </c>
      <c r="H1865" s="6" t="s">
        <v>60</v>
      </c>
      <c r="I1865" s="60" t="s">
        <v>12574</v>
      </c>
      <c r="J1865" s="49" t="s">
        <v>12575</v>
      </c>
      <c r="K1865" s="6" t="s">
        <v>12576</v>
      </c>
      <c r="L1865" s="29">
        <f>IF($J$6="с учетом НДС",VLOOKUP(I1865,LEGEND!B:E,4,0)*(1-M1865),VLOOKUP(I1865,LEGEND!B:E,4,0)*(1-M1865)/1.2)</f>
        <v>2190</v>
      </c>
      <c r="M1865" s="57">
        <f>IF(AND(B1865&lt;&gt;"1_Электроинструмент",B1865&lt;&gt;"2_Садовая техника"),$J$5,IF($J$4&lt;=20%,$J$4,IFERROR(VLOOKUP(S1865,LEGEND!$L$2:$M$5,2,FALSE),$J$4)))</f>
        <v>0</v>
      </c>
      <c r="N1865" s="48" t="s">
        <v>60</v>
      </c>
      <c r="O1865" s="6" t="s">
        <v>60</v>
      </c>
      <c r="P1865" s="49" t="s">
        <v>66</v>
      </c>
      <c r="Q1865" s="49" t="s">
        <v>67</v>
      </c>
      <c r="R1865" s="6" t="s">
        <v>60</v>
      </c>
      <c r="S1865" s="49" t="s">
        <v>60</v>
      </c>
      <c r="T1865" s="73" t="str">
        <f>IF(_xlfn.XLOOKUP(I1865,LEGEND!B:B,LEGEND!H:H)&lt;&gt;"-",HYPERLINK(_xlfn.XLOOKUP(I1865,LEGEND!B:B,LEGEND!H:H),"link"),_xlfn.XLOOKUP(I1865,LEGEND!B:B,LEGEND!H:H))</f>
        <v>link</v>
      </c>
      <c r="U1865" s="73" t="str">
        <f>HYPERLINK(_xlfn.XLOOKUP(I1865,LEGEND!B:B,LEGEND!I:I))</f>
        <v>https://milwaukee-media-images.s3.amazonaws.com/hi/48136754--Hero_1.jpg</v>
      </c>
      <c r="V1865" s="51" t="s">
        <v>12577</v>
      </c>
      <c r="W1865" s="63" t="s">
        <v>71</v>
      </c>
      <c r="X1865" s="64">
        <v>489</v>
      </c>
      <c r="Y1865" s="64">
        <v>29</v>
      </c>
      <c r="Z1865" s="64">
        <v>29</v>
      </c>
      <c r="AA1865" s="84">
        <v>0.28999999999999998</v>
      </c>
      <c r="AB1865" s="85">
        <v>1</v>
      </c>
      <c r="AC1865" s="85">
        <v>1</v>
      </c>
    </row>
    <row r="1866" spans="1:29" ht="15">
      <c r="A1866" s="1"/>
      <c r="B1866" s="6" t="s">
        <v>8777</v>
      </c>
      <c r="C1866" s="6" t="s">
        <v>8778</v>
      </c>
      <c r="D1866" s="6" t="s">
        <v>8861</v>
      </c>
      <c r="E1866" s="49" t="s">
        <v>8872</v>
      </c>
      <c r="F1866" s="6" t="s">
        <v>8873</v>
      </c>
      <c r="G1866" s="6" t="s">
        <v>60</v>
      </c>
      <c r="H1866" s="6" t="s">
        <v>60</v>
      </c>
      <c r="I1866" s="60" t="s">
        <v>12578</v>
      </c>
      <c r="J1866" s="49" t="s">
        <v>12579</v>
      </c>
      <c r="K1866" s="6" t="s">
        <v>12580</v>
      </c>
      <c r="L1866" s="29">
        <f>IF($J$6="с учетом НДС",VLOOKUP(I1866,LEGEND!B:E,4,0)*(1-M1866),VLOOKUP(I1866,LEGEND!B:E,4,0)*(1-M1866)/1.2)</f>
        <v>2190</v>
      </c>
      <c r="M1866" s="57">
        <f>IF(AND(B1866&lt;&gt;"1_Электроинструмент",B1866&lt;&gt;"2_Садовая техника"),$J$5,IF($J$4&lt;=20%,$J$4,IFERROR(VLOOKUP(S1866,LEGEND!$L$2:$M$5,2,FALSE),$J$4)))</f>
        <v>0</v>
      </c>
      <c r="N1866" s="48" t="s">
        <v>60</v>
      </c>
      <c r="O1866" s="6" t="s">
        <v>60</v>
      </c>
      <c r="P1866" s="49" t="s">
        <v>66</v>
      </c>
      <c r="Q1866" s="49" t="s">
        <v>473</v>
      </c>
      <c r="R1866" s="6" t="s">
        <v>60</v>
      </c>
      <c r="S1866" s="49" t="s">
        <v>60</v>
      </c>
      <c r="T1866" s="73" t="str">
        <f>IF(_xlfn.XLOOKUP(I1866,LEGEND!B:B,LEGEND!H:H)&lt;&gt;"-",HYPERLINK(_xlfn.XLOOKUP(I1866,LEGEND!B:B,LEGEND!H:H),"link"),_xlfn.XLOOKUP(I1866,LEGEND!B:B,LEGEND!H:H))</f>
        <v>link</v>
      </c>
      <c r="U1866" s="73" t="str">
        <f>HYPERLINK(_xlfn.XLOOKUP(I1866,LEGEND!B:B,LEGEND!I:I))</f>
        <v>https://milwaukee-media-images.s3.amazonaws.com/hi/4932373371--Hero_1.jpg</v>
      </c>
      <c r="V1866" s="51" t="s">
        <v>12581</v>
      </c>
      <c r="W1866" s="63" t="s">
        <v>71</v>
      </c>
      <c r="X1866" s="64">
        <v>26</v>
      </c>
      <c r="Y1866" s="64">
        <v>40</v>
      </c>
      <c r="Z1866" s="64">
        <v>515</v>
      </c>
      <c r="AA1866" s="84">
        <v>0.83</v>
      </c>
      <c r="AB1866" s="85">
        <v>1</v>
      </c>
      <c r="AC1866" s="85">
        <v>1</v>
      </c>
    </row>
    <row r="1867" spans="1:29" ht="25.5">
      <c r="A1867" s="1"/>
      <c r="B1867" s="6" t="s">
        <v>8777</v>
      </c>
      <c r="C1867" s="6" t="s">
        <v>8778</v>
      </c>
      <c r="D1867" s="6" t="s">
        <v>8861</v>
      </c>
      <c r="E1867" s="49" t="s">
        <v>8872</v>
      </c>
      <c r="F1867" s="6" t="s">
        <v>8873</v>
      </c>
      <c r="G1867" s="6" t="s">
        <v>60</v>
      </c>
      <c r="H1867" s="6" t="s">
        <v>60</v>
      </c>
      <c r="I1867" s="60" t="s">
        <v>12582</v>
      </c>
      <c r="J1867" s="49" t="s">
        <v>12583</v>
      </c>
      <c r="K1867" s="6" t="s">
        <v>12584</v>
      </c>
      <c r="L1867" s="29">
        <f>IF($J$6="с учетом НДС",VLOOKUP(I1867,LEGEND!B:E,4,0)*(1-M1867),VLOOKUP(I1867,LEGEND!B:E,4,0)*(1-M1867)/1.2)</f>
        <v>2250</v>
      </c>
      <c r="M1867" s="57">
        <f>IF(AND(B1867&lt;&gt;"1_Электроинструмент",B1867&lt;&gt;"2_Садовая техника"),$J$5,IF($J$4&lt;=20%,$J$4,IFERROR(VLOOKUP(S1867,LEGEND!$L$2:$M$5,2,FALSE),$J$4)))</f>
        <v>0</v>
      </c>
      <c r="N1867" s="48" t="s">
        <v>60</v>
      </c>
      <c r="O1867" s="6" t="s">
        <v>60</v>
      </c>
      <c r="P1867" s="49" t="s">
        <v>66</v>
      </c>
      <c r="Q1867" s="49" t="s">
        <v>473</v>
      </c>
      <c r="R1867" s="6" t="s">
        <v>60</v>
      </c>
      <c r="S1867" s="49" t="s">
        <v>60</v>
      </c>
      <c r="T1867" s="73" t="str">
        <f>IF(_xlfn.XLOOKUP(I1867,LEGEND!B:B,LEGEND!H:H)&lt;&gt;"-",HYPERLINK(_xlfn.XLOOKUP(I1867,LEGEND!B:B,LEGEND!H:H),"link"),_xlfn.XLOOKUP(I1867,LEGEND!B:B,LEGEND!H:H))</f>
        <v>link</v>
      </c>
      <c r="U1867" s="73" t="str">
        <f>HYPERLINK(_xlfn.XLOOKUP(I1867,LEGEND!B:B,LEGEND!I:I))</f>
        <v>https://milwaukee-media-images.s3.amazonaws.com/hi/48136756--Hero_1.jpg</v>
      </c>
      <c r="V1867" s="51" t="s">
        <v>12585</v>
      </c>
      <c r="W1867" s="63" t="s">
        <v>71</v>
      </c>
      <c r="X1867" s="64">
        <v>489</v>
      </c>
      <c r="Y1867" s="64">
        <v>29</v>
      </c>
      <c r="Z1867" s="64">
        <v>29</v>
      </c>
      <c r="AA1867" s="84">
        <v>0.32</v>
      </c>
      <c r="AB1867" s="85">
        <v>1</v>
      </c>
      <c r="AC1867" s="85">
        <v>1</v>
      </c>
    </row>
    <row r="1868" spans="1:29" ht="25.5">
      <c r="A1868" s="1"/>
      <c r="B1868" s="6" t="s">
        <v>8777</v>
      </c>
      <c r="C1868" s="6" t="s">
        <v>8778</v>
      </c>
      <c r="D1868" s="6" t="s">
        <v>8861</v>
      </c>
      <c r="E1868" s="49" t="s">
        <v>8872</v>
      </c>
      <c r="F1868" s="6" t="s">
        <v>8873</v>
      </c>
      <c r="G1868" s="6" t="s">
        <v>60</v>
      </c>
      <c r="H1868" s="6" t="s">
        <v>60</v>
      </c>
      <c r="I1868" s="60" t="s">
        <v>12586</v>
      </c>
      <c r="J1868" s="49" t="s">
        <v>12587</v>
      </c>
      <c r="K1868" s="6" t="s">
        <v>12588</v>
      </c>
      <c r="L1868" s="29">
        <f>IF($J$6="с учетом НДС",VLOOKUP(I1868,LEGEND!B:E,4,0)*(1-M1868),VLOOKUP(I1868,LEGEND!B:E,4,0)*(1-M1868)/1.2)</f>
        <v>2250</v>
      </c>
      <c r="M1868" s="57">
        <f>IF(AND(B1868&lt;&gt;"1_Электроинструмент",B1868&lt;&gt;"2_Садовая техника"),$J$5,IF($J$4&lt;=20%,$J$4,IFERROR(VLOOKUP(S1868,LEGEND!$L$2:$M$5,2,FALSE),$J$4)))</f>
        <v>0</v>
      </c>
      <c r="N1868" s="48" t="s">
        <v>60</v>
      </c>
      <c r="O1868" s="6" t="s">
        <v>60</v>
      </c>
      <c r="P1868" s="49" t="s">
        <v>66</v>
      </c>
      <c r="Q1868" s="49" t="s">
        <v>67</v>
      </c>
      <c r="R1868" s="6" t="s">
        <v>60</v>
      </c>
      <c r="S1868" s="49" t="s">
        <v>60</v>
      </c>
      <c r="T1868" s="73" t="str">
        <f>IF(_xlfn.XLOOKUP(I1868,LEGEND!B:B,LEGEND!H:H)&lt;&gt;"-",HYPERLINK(_xlfn.XLOOKUP(I1868,LEGEND!B:B,LEGEND!H:H),"link"),_xlfn.XLOOKUP(I1868,LEGEND!B:B,LEGEND!H:H))</f>
        <v>link</v>
      </c>
      <c r="U1868" s="73" t="str">
        <f>HYPERLINK(_xlfn.XLOOKUP(I1868,LEGEND!B:B,LEGEND!I:I))</f>
        <v>https://milwaukee-media-images.s3.amazonaws.com/hi/4932363679--Hero_1.jpg</v>
      </c>
      <c r="V1868" s="51" t="s">
        <v>12589</v>
      </c>
      <c r="W1868" s="63" t="s">
        <v>12349</v>
      </c>
      <c r="X1868" s="64">
        <v>680</v>
      </c>
      <c r="Y1868" s="64">
        <v>40</v>
      </c>
      <c r="Z1868" s="64">
        <v>19</v>
      </c>
      <c r="AA1868" s="84">
        <v>0.43099999999999999</v>
      </c>
      <c r="AB1868" s="85">
        <v>1</v>
      </c>
      <c r="AC1868" s="85">
        <v>1</v>
      </c>
    </row>
    <row r="1869" spans="1:29" ht="25.5">
      <c r="A1869" s="1"/>
      <c r="B1869" s="6" t="s">
        <v>8777</v>
      </c>
      <c r="C1869" s="6" t="s">
        <v>8778</v>
      </c>
      <c r="D1869" s="6" t="s">
        <v>8861</v>
      </c>
      <c r="E1869" s="49" t="s">
        <v>8872</v>
      </c>
      <c r="F1869" s="6" t="s">
        <v>8873</v>
      </c>
      <c r="G1869" s="6" t="s">
        <v>60</v>
      </c>
      <c r="H1869" s="6" t="s">
        <v>60</v>
      </c>
      <c r="I1869" s="60" t="s">
        <v>12590</v>
      </c>
      <c r="J1869" s="49" t="s">
        <v>12591</v>
      </c>
      <c r="K1869" s="6" t="s">
        <v>12592</v>
      </c>
      <c r="L1869" s="29">
        <f>IF($J$6="с учетом НДС",VLOOKUP(I1869,LEGEND!B:E,4,0)*(1-M1869),VLOOKUP(I1869,LEGEND!B:E,4,0)*(1-M1869)/1.2)</f>
        <v>2270</v>
      </c>
      <c r="M1869" s="57">
        <f>IF(AND(B1869&lt;&gt;"1_Электроинструмент",B1869&lt;&gt;"2_Садовая техника"),$J$5,IF($J$4&lt;=20%,$J$4,IFERROR(VLOOKUP(S1869,LEGEND!$L$2:$M$5,2,FALSE),$J$4)))</f>
        <v>0</v>
      </c>
      <c r="N1869" s="48" t="s">
        <v>60</v>
      </c>
      <c r="O1869" s="6" t="s">
        <v>60</v>
      </c>
      <c r="P1869" s="49" t="s">
        <v>66</v>
      </c>
      <c r="Q1869" s="49" t="s">
        <v>67</v>
      </c>
      <c r="R1869" s="6" t="s">
        <v>60</v>
      </c>
      <c r="S1869" s="49" t="s">
        <v>60</v>
      </c>
      <c r="T1869" s="73" t="str">
        <f>IF(_xlfn.XLOOKUP(I1869,LEGEND!B:B,LEGEND!H:H)&lt;&gt;"-",HYPERLINK(_xlfn.XLOOKUP(I1869,LEGEND!B:B,LEGEND!H:H),"link"),_xlfn.XLOOKUP(I1869,LEGEND!B:B,LEGEND!H:H))</f>
        <v>link</v>
      </c>
      <c r="U1869" s="73" t="str">
        <f>HYPERLINK(_xlfn.XLOOKUP(I1869,LEGEND!B:B,LEGEND!I:I))</f>
        <v>https://milwaukee-media-images.s3.amazonaws.com/hi/4932363702--Hero_1.jpg</v>
      </c>
      <c r="V1869" s="51" t="s">
        <v>12593</v>
      </c>
      <c r="W1869" s="63" t="s">
        <v>71</v>
      </c>
      <c r="X1869" s="64">
        <v>10</v>
      </c>
      <c r="Y1869" s="64">
        <v>40</v>
      </c>
      <c r="Z1869" s="64">
        <v>655</v>
      </c>
      <c r="AA1869" s="84">
        <v>0.75</v>
      </c>
      <c r="AB1869" s="85">
        <v>1</v>
      </c>
      <c r="AC1869" s="85">
        <v>1</v>
      </c>
    </row>
    <row r="1870" spans="1:29" ht="25.5">
      <c r="A1870" s="1"/>
      <c r="B1870" s="6" t="s">
        <v>8777</v>
      </c>
      <c r="C1870" s="6" t="s">
        <v>8778</v>
      </c>
      <c r="D1870" s="6" t="s">
        <v>8861</v>
      </c>
      <c r="E1870" s="49" t="s">
        <v>8872</v>
      </c>
      <c r="F1870" s="6" t="s">
        <v>8873</v>
      </c>
      <c r="G1870" s="6" t="s">
        <v>60</v>
      </c>
      <c r="H1870" s="6" t="s">
        <v>60</v>
      </c>
      <c r="I1870" s="60" t="s">
        <v>12594</v>
      </c>
      <c r="J1870" s="49" t="s">
        <v>12595</v>
      </c>
      <c r="K1870" s="6" t="s">
        <v>12596</v>
      </c>
      <c r="L1870" s="29">
        <f>IF($J$6="с учетом НДС",VLOOKUP(I1870,LEGEND!B:E,4,0)*(1-M1870),VLOOKUP(I1870,LEGEND!B:E,4,0)*(1-M1870)/1.2)</f>
        <v>2500</v>
      </c>
      <c r="M1870" s="57">
        <f>IF(AND(B1870&lt;&gt;"1_Электроинструмент",B1870&lt;&gt;"2_Садовая техника"),$J$5,IF($J$4&lt;=20%,$J$4,IFERROR(VLOOKUP(S1870,LEGEND!$L$2:$M$5,2,FALSE),$J$4)))</f>
        <v>0</v>
      </c>
      <c r="N1870" s="48" t="s">
        <v>60</v>
      </c>
      <c r="O1870" s="6" t="s">
        <v>60</v>
      </c>
      <c r="P1870" s="49" t="s">
        <v>66</v>
      </c>
      <c r="Q1870" s="49" t="s">
        <v>473</v>
      </c>
      <c r="R1870" s="6" t="s">
        <v>60</v>
      </c>
      <c r="S1870" s="49" t="s">
        <v>60</v>
      </c>
      <c r="T1870" s="73" t="str">
        <f>IF(_xlfn.XLOOKUP(I1870,LEGEND!B:B,LEGEND!H:H)&lt;&gt;"-",HYPERLINK(_xlfn.XLOOKUP(I1870,LEGEND!B:B,LEGEND!H:H),"link"),_xlfn.XLOOKUP(I1870,LEGEND!B:B,LEGEND!H:H))</f>
        <v>link</v>
      </c>
      <c r="U1870" s="73" t="str">
        <f>HYPERLINK(_xlfn.XLOOKUP(I1870,LEGEND!B:B,LEGEND!I:I))</f>
        <v>https://milwaukee-media-images.s3.amazonaws.com/hi/48136758--Hero_1.jpg</v>
      </c>
      <c r="V1870" s="51" t="s">
        <v>12597</v>
      </c>
      <c r="W1870" s="63" t="s">
        <v>71</v>
      </c>
      <c r="X1870" s="64">
        <v>489</v>
      </c>
      <c r="Y1870" s="64">
        <v>29</v>
      </c>
      <c r="Z1870" s="64">
        <v>29</v>
      </c>
      <c r="AA1870" s="84">
        <v>0.39</v>
      </c>
      <c r="AB1870" s="85">
        <v>1</v>
      </c>
      <c r="AC1870" s="85">
        <v>1</v>
      </c>
    </row>
    <row r="1871" spans="1:29" ht="25.5">
      <c r="A1871" s="1"/>
      <c r="B1871" s="6" t="s">
        <v>8777</v>
      </c>
      <c r="C1871" s="6" t="s">
        <v>8778</v>
      </c>
      <c r="D1871" s="6" t="s">
        <v>8861</v>
      </c>
      <c r="E1871" s="49" t="s">
        <v>8872</v>
      </c>
      <c r="F1871" s="6" t="s">
        <v>8873</v>
      </c>
      <c r="G1871" s="6" t="s">
        <v>60</v>
      </c>
      <c r="H1871" s="6" t="s">
        <v>60</v>
      </c>
      <c r="I1871" s="60" t="s">
        <v>12598</v>
      </c>
      <c r="J1871" s="49" t="s">
        <v>12599</v>
      </c>
      <c r="K1871" s="6" t="s">
        <v>12600</v>
      </c>
      <c r="L1871" s="29">
        <f>IF($J$6="с учетом НДС",VLOOKUP(I1871,LEGEND!B:E,4,0)*(1-M1871),VLOOKUP(I1871,LEGEND!B:E,4,0)*(1-M1871)/1.2)</f>
        <v>2500</v>
      </c>
      <c r="M1871" s="57">
        <f>IF(AND(B1871&lt;&gt;"1_Электроинструмент",B1871&lt;&gt;"2_Садовая техника"),$J$5,IF($J$4&lt;=20%,$J$4,IFERROR(VLOOKUP(S1871,LEGEND!$L$2:$M$5,2,FALSE),$J$4)))</f>
        <v>0</v>
      </c>
      <c r="N1871" s="48" t="s">
        <v>60</v>
      </c>
      <c r="O1871" s="6" t="s">
        <v>60</v>
      </c>
      <c r="P1871" s="49" t="s">
        <v>66</v>
      </c>
      <c r="Q1871" s="49" t="s">
        <v>67</v>
      </c>
      <c r="R1871" s="6" t="s">
        <v>60</v>
      </c>
      <c r="S1871" s="49" t="s">
        <v>60</v>
      </c>
      <c r="T1871" s="73" t="str">
        <f>IF(_xlfn.XLOOKUP(I1871,LEGEND!B:B,LEGEND!H:H)&lt;&gt;"-",HYPERLINK(_xlfn.XLOOKUP(I1871,LEGEND!B:B,LEGEND!H:H),"link"),_xlfn.XLOOKUP(I1871,LEGEND!B:B,LEGEND!H:H))</f>
        <v>-</v>
      </c>
      <c r="U1871" s="73" t="str">
        <f>HYPERLINK(_xlfn.XLOOKUP(I1871,LEGEND!B:B,LEGEND!I:I))</f>
        <v>https://milwaukee-media-images.s3.amazonaws.com/hi/48253001--Hero_1.jpg</v>
      </c>
      <c r="V1871" s="51" t="s">
        <v>12601</v>
      </c>
      <c r="W1871" s="63" t="s">
        <v>71</v>
      </c>
      <c r="X1871" s="64">
        <v>127</v>
      </c>
      <c r="Y1871" s="64">
        <v>127</v>
      </c>
      <c r="Z1871" s="64">
        <v>172</v>
      </c>
      <c r="AA1871" s="84">
        <v>1.07</v>
      </c>
      <c r="AB1871" s="85">
        <v>1</v>
      </c>
      <c r="AC1871" s="85">
        <v>1</v>
      </c>
    </row>
    <row r="1872" spans="1:29" ht="25.5">
      <c r="A1872" s="1"/>
      <c r="B1872" s="6" t="s">
        <v>8777</v>
      </c>
      <c r="C1872" s="6" t="s">
        <v>8778</v>
      </c>
      <c r="D1872" s="6" t="s">
        <v>8861</v>
      </c>
      <c r="E1872" s="49" t="s">
        <v>8872</v>
      </c>
      <c r="F1872" s="6" t="s">
        <v>8873</v>
      </c>
      <c r="G1872" s="6" t="s">
        <v>60</v>
      </c>
      <c r="H1872" s="6" t="s">
        <v>60</v>
      </c>
      <c r="I1872" s="60" t="s">
        <v>12602</v>
      </c>
      <c r="J1872" s="49" t="s">
        <v>12603</v>
      </c>
      <c r="K1872" s="6" t="s">
        <v>12604</v>
      </c>
      <c r="L1872" s="29">
        <f>IF($J$6="с учетом НДС",VLOOKUP(I1872,LEGEND!B:E,4,0)*(1-M1872),VLOOKUP(I1872,LEGEND!B:E,4,0)*(1-M1872)/1.2)</f>
        <v>2500</v>
      </c>
      <c r="M1872" s="57">
        <f>IF(AND(B1872&lt;&gt;"1_Электроинструмент",B1872&lt;&gt;"2_Садовая техника"),$J$5,IF($J$4&lt;=20%,$J$4,IFERROR(VLOOKUP(S1872,LEGEND!$L$2:$M$5,2,FALSE),$J$4)))</f>
        <v>0</v>
      </c>
      <c r="N1872" s="48" t="s">
        <v>60</v>
      </c>
      <c r="O1872" s="6" t="s">
        <v>60</v>
      </c>
      <c r="P1872" s="49" t="s">
        <v>66</v>
      </c>
      <c r="Q1872" s="49" t="s">
        <v>67</v>
      </c>
      <c r="R1872" s="6" t="s">
        <v>60</v>
      </c>
      <c r="S1872" s="49" t="s">
        <v>60</v>
      </c>
      <c r="T1872" s="73" t="str">
        <f>IF(_xlfn.XLOOKUP(I1872,LEGEND!B:B,LEGEND!H:H)&lt;&gt;"-",HYPERLINK(_xlfn.XLOOKUP(I1872,LEGEND!B:B,LEGEND!H:H),"link"),_xlfn.XLOOKUP(I1872,LEGEND!B:B,LEGEND!H:H))</f>
        <v>link</v>
      </c>
      <c r="U1872" s="73" t="str">
        <f>HYPERLINK(_xlfn.XLOOKUP(I1872,LEGEND!B:B,LEGEND!I:I))</f>
        <v>https://milwaukee-media-images.s3.amazonaws.com/hi/4932373372--Hero_1.jpg</v>
      </c>
      <c r="V1872" s="51" t="s">
        <v>12605</v>
      </c>
      <c r="W1872" s="63" t="s">
        <v>71</v>
      </c>
      <c r="X1872" s="64">
        <v>28</v>
      </c>
      <c r="Y1872" s="64">
        <v>40</v>
      </c>
      <c r="Z1872" s="64">
        <v>515</v>
      </c>
      <c r="AA1872" s="84">
        <v>0.82499999999999996</v>
      </c>
      <c r="AB1872" s="85">
        <v>1</v>
      </c>
      <c r="AC1872" s="85">
        <v>1</v>
      </c>
    </row>
    <row r="1873" spans="1:29" ht="25.5">
      <c r="A1873" s="1"/>
      <c r="B1873" s="6" t="s">
        <v>8777</v>
      </c>
      <c r="C1873" s="6" t="s">
        <v>8778</v>
      </c>
      <c r="D1873" s="6" t="s">
        <v>8861</v>
      </c>
      <c r="E1873" s="49" t="s">
        <v>8872</v>
      </c>
      <c r="F1873" s="6" t="s">
        <v>8873</v>
      </c>
      <c r="G1873" s="6" t="s">
        <v>60</v>
      </c>
      <c r="H1873" s="6" t="s">
        <v>60</v>
      </c>
      <c r="I1873" s="60" t="s">
        <v>12606</v>
      </c>
      <c r="J1873" s="49" t="s">
        <v>12607</v>
      </c>
      <c r="K1873" s="6" t="s">
        <v>12608</v>
      </c>
      <c r="L1873" s="29">
        <f>IF($J$6="с учетом НДС",VLOOKUP(I1873,LEGEND!B:E,4,0)*(1-M1873),VLOOKUP(I1873,LEGEND!B:E,4,0)*(1-M1873)/1.2)</f>
        <v>2530</v>
      </c>
      <c r="M1873" s="57">
        <f>IF(AND(B1873&lt;&gt;"1_Электроинструмент",B1873&lt;&gt;"2_Садовая техника"),$J$5,IF($J$4&lt;=20%,$J$4,IFERROR(VLOOKUP(S1873,LEGEND!$L$2:$M$5,2,FALSE),$J$4)))</f>
        <v>0</v>
      </c>
      <c r="N1873" s="48" t="s">
        <v>60</v>
      </c>
      <c r="O1873" s="6" t="s">
        <v>60</v>
      </c>
      <c r="P1873" s="49" t="s">
        <v>66</v>
      </c>
      <c r="Q1873" s="49" t="s">
        <v>67</v>
      </c>
      <c r="R1873" s="6" t="s">
        <v>60</v>
      </c>
      <c r="S1873" s="49" t="s">
        <v>60</v>
      </c>
      <c r="T1873" s="73" t="str">
        <f>IF(_xlfn.XLOOKUP(I1873,LEGEND!B:B,LEGEND!H:H)&lt;&gt;"-",HYPERLINK(_xlfn.XLOOKUP(I1873,LEGEND!B:B,LEGEND!H:H),"link"),_xlfn.XLOOKUP(I1873,LEGEND!B:B,LEGEND!H:H))</f>
        <v>link</v>
      </c>
      <c r="U1873" s="73" t="str">
        <f>HYPERLINK(_xlfn.XLOOKUP(I1873,LEGEND!B:B,LEGEND!I:I))</f>
        <v>https://milwaukee-media-images.s3.amazonaws.com/hi/48131253--Hero_1.jpg</v>
      </c>
      <c r="V1873" s="51" t="s">
        <v>12609</v>
      </c>
      <c r="W1873" s="63" t="s">
        <v>71</v>
      </c>
      <c r="X1873" s="64">
        <v>48</v>
      </c>
      <c r="Y1873" s="64">
        <v>48</v>
      </c>
      <c r="Z1873" s="64">
        <v>189</v>
      </c>
      <c r="AA1873" s="84">
        <v>0.35</v>
      </c>
      <c r="AB1873" s="85">
        <v>1</v>
      </c>
      <c r="AC1873" s="85">
        <v>1</v>
      </c>
    </row>
    <row r="1874" spans="1:29" ht="25.5">
      <c r="A1874" s="1"/>
      <c r="B1874" s="6" t="s">
        <v>8777</v>
      </c>
      <c r="C1874" s="6" t="s">
        <v>8778</v>
      </c>
      <c r="D1874" s="6" t="s">
        <v>8861</v>
      </c>
      <c r="E1874" s="49" t="s">
        <v>8872</v>
      </c>
      <c r="F1874" s="6" t="s">
        <v>8873</v>
      </c>
      <c r="G1874" s="6" t="s">
        <v>60</v>
      </c>
      <c r="H1874" s="6" t="s">
        <v>60</v>
      </c>
      <c r="I1874" s="60" t="s">
        <v>9141</v>
      </c>
      <c r="J1874" s="49" t="s">
        <v>9142</v>
      </c>
      <c r="K1874" s="6" t="s">
        <v>9143</v>
      </c>
      <c r="L1874" s="29">
        <f>IF($J$6="с учетом НДС",VLOOKUP(I1874,LEGEND!B:E,4,0)*(1-M1874),VLOOKUP(I1874,LEGEND!B:E,4,0)*(1-M1874)/1.2)</f>
        <v>2620</v>
      </c>
      <c r="M1874" s="57">
        <f>IF(AND(B1874&lt;&gt;"1_Электроинструмент",B1874&lt;&gt;"2_Садовая техника"),$J$5,IF($J$4&lt;=20%,$J$4,IFERROR(VLOOKUP(S1874,LEGEND!$L$2:$M$5,2,FALSE),$J$4)))</f>
        <v>0</v>
      </c>
      <c r="N1874" s="48" t="s">
        <v>60</v>
      </c>
      <c r="O1874" s="6" t="s">
        <v>42</v>
      </c>
      <c r="P1874" s="49" t="s">
        <v>66</v>
      </c>
      <c r="Q1874" s="49" t="s">
        <v>473</v>
      </c>
      <c r="R1874" s="6" t="s">
        <v>60</v>
      </c>
      <c r="S1874" s="49" t="s">
        <v>60</v>
      </c>
      <c r="T1874" s="73" t="str">
        <f>IF(_xlfn.XLOOKUP(I1874,LEGEND!B:B,LEGEND!H:H)&lt;&gt;"-",HYPERLINK(_xlfn.XLOOKUP(I1874,LEGEND!B:B,LEGEND!H:H),"link"),_xlfn.XLOOKUP(I1874,LEGEND!B:B,LEGEND!H:H))</f>
        <v>-</v>
      </c>
      <c r="U1874" s="73" t="str">
        <f>HYPERLINK(_xlfn.XLOOKUP(I1874,LEGEND!B:B,LEGEND!I:I))</f>
        <v>-</v>
      </c>
      <c r="V1874" s="51" t="s">
        <v>9144</v>
      </c>
      <c r="W1874" s="63" t="s">
        <v>71</v>
      </c>
      <c r="X1874" s="64">
        <v>28</v>
      </c>
      <c r="Y1874" s="64">
        <v>152</v>
      </c>
      <c r="Z1874" s="64">
        <v>240</v>
      </c>
      <c r="AA1874" s="84">
        <v>0.35</v>
      </c>
      <c r="AB1874" s="85">
        <v>1</v>
      </c>
      <c r="AC1874" s="85">
        <v>1</v>
      </c>
    </row>
    <row r="1875" spans="1:29" ht="25.5">
      <c r="A1875" s="1"/>
      <c r="B1875" s="6" t="s">
        <v>8777</v>
      </c>
      <c r="C1875" s="6" t="s">
        <v>8778</v>
      </c>
      <c r="D1875" s="6" t="s">
        <v>8861</v>
      </c>
      <c r="E1875" s="49" t="s">
        <v>8872</v>
      </c>
      <c r="F1875" s="6" t="s">
        <v>8873</v>
      </c>
      <c r="G1875" s="6" t="s">
        <v>60</v>
      </c>
      <c r="H1875" s="6" t="s">
        <v>60</v>
      </c>
      <c r="I1875" s="60" t="s">
        <v>12610</v>
      </c>
      <c r="J1875" s="49" t="s">
        <v>12611</v>
      </c>
      <c r="K1875" s="6" t="s">
        <v>12612</v>
      </c>
      <c r="L1875" s="29">
        <f>IF($J$6="с учетом НДС",VLOOKUP(I1875,LEGEND!B:E,4,0)*(1-M1875),VLOOKUP(I1875,LEGEND!B:E,4,0)*(1-M1875)/1.2)</f>
        <v>2620</v>
      </c>
      <c r="M1875" s="57">
        <f>IF(AND(B1875&lt;&gt;"1_Электроинструмент",B1875&lt;&gt;"2_Садовая техника"),$J$5,IF($J$4&lt;=20%,$J$4,IFERROR(VLOOKUP(S1875,LEGEND!$L$2:$M$5,2,FALSE),$J$4)))</f>
        <v>0</v>
      </c>
      <c r="N1875" s="48" t="s">
        <v>60</v>
      </c>
      <c r="O1875" s="6" t="s">
        <v>60</v>
      </c>
      <c r="P1875" s="49" t="s">
        <v>66</v>
      </c>
      <c r="Q1875" s="49" t="s">
        <v>67</v>
      </c>
      <c r="R1875" s="6" t="s">
        <v>60</v>
      </c>
      <c r="S1875" s="49" t="s">
        <v>60</v>
      </c>
      <c r="T1875" s="73" t="str">
        <f>IF(_xlfn.XLOOKUP(I1875,LEGEND!B:B,LEGEND!H:H)&lt;&gt;"-",HYPERLINK(_xlfn.XLOOKUP(I1875,LEGEND!B:B,LEGEND!H:H),"link"),_xlfn.XLOOKUP(I1875,LEGEND!B:B,LEGEND!H:H))</f>
        <v>link</v>
      </c>
      <c r="U1875" s="73" t="str">
        <f>HYPERLINK(_xlfn.XLOOKUP(I1875,LEGEND!B:B,LEGEND!I:I))</f>
        <v>https://milwaukee-media-images.s3.amazonaws.com/hi/48130400--Pack_1.jpg</v>
      </c>
      <c r="V1875" s="51" t="s">
        <v>12613</v>
      </c>
      <c r="W1875" s="63" t="s">
        <v>71</v>
      </c>
      <c r="X1875" s="64">
        <v>230</v>
      </c>
      <c r="Y1875" s="64">
        <v>151</v>
      </c>
      <c r="Z1875" s="64">
        <v>37</v>
      </c>
      <c r="AA1875" s="84">
        <v>0.34</v>
      </c>
      <c r="AB1875" s="85">
        <v>1</v>
      </c>
      <c r="AC1875" s="85">
        <v>1</v>
      </c>
    </row>
    <row r="1876" spans="1:29" ht="25.5">
      <c r="A1876" s="1"/>
      <c r="B1876" s="6" t="s">
        <v>8777</v>
      </c>
      <c r="C1876" s="6" t="s">
        <v>8778</v>
      </c>
      <c r="D1876" s="6" t="s">
        <v>8861</v>
      </c>
      <c r="E1876" s="49" t="s">
        <v>8872</v>
      </c>
      <c r="F1876" s="6" t="s">
        <v>8873</v>
      </c>
      <c r="G1876" s="6" t="s">
        <v>60</v>
      </c>
      <c r="H1876" s="6" t="s">
        <v>60</v>
      </c>
      <c r="I1876" s="60" t="s">
        <v>12614</v>
      </c>
      <c r="J1876" s="49" t="s">
        <v>12615</v>
      </c>
      <c r="K1876" s="6" t="s">
        <v>12616</v>
      </c>
      <c r="L1876" s="29">
        <f>IF($J$6="с учетом НДС",VLOOKUP(I1876,LEGEND!B:E,4,0)*(1-M1876),VLOOKUP(I1876,LEGEND!B:E,4,0)*(1-M1876)/1.2)</f>
        <v>2620</v>
      </c>
      <c r="M1876" s="57">
        <f>IF(AND(B1876&lt;&gt;"1_Электроинструмент",B1876&lt;&gt;"2_Садовая техника"),$J$5,IF($J$4&lt;=20%,$J$4,IFERROR(VLOOKUP(S1876,LEGEND!$L$2:$M$5,2,FALSE),$J$4)))</f>
        <v>0</v>
      </c>
      <c r="N1876" s="48" t="s">
        <v>60</v>
      </c>
      <c r="O1876" s="6" t="s">
        <v>60</v>
      </c>
      <c r="P1876" s="49" t="s">
        <v>66</v>
      </c>
      <c r="Q1876" s="49" t="s">
        <v>473</v>
      </c>
      <c r="R1876" s="6" t="s">
        <v>60</v>
      </c>
      <c r="S1876" s="49" t="s">
        <v>60</v>
      </c>
      <c r="T1876" s="73" t="str">
        <f>IF(_xlfn.XLOOKUP(I1876,LEGEND!B:B,LEGEND!H:H)&lt;&gt;"-",HYPERLINK(_xlfn.XLOOKUP(I1876,LEGEND!B:B,LEGEND!H:H),"link"),_xlfn.XLOOKUP(I1876,LEGEND!B:B,LEGEND!H:H))</f>
        <v>link</v>
      </c>
      <c r="U1876" s="73" t="str">
        <f>HYPERLINK(_xlfn.XLOOKUP(I1876,LEGEND!B:B,LEGEND!I:I))</f>
        <v>https://milwaukee-media-images.s3.amazonaws.com/hi/48136759--Hero_1.jpg</v>
      </c>
      <c r="V1876" s="51" t="s">
        <v>12617</v>
      </c>
      <c r="W1876" s="63" t="s">
        <v>71</v>
      </c>
      <c r="X1876" s="64">
        <v>489</v>
      </c>
      <c r="Y1876" s="64">
        <v>29</v>
      </c>
      <c r="Z1876" s="64">
        <v>29</v>
      </c>
      <c r="AA1876" s="84">
        <v>0.42</v>
      </c>
      <c r="AB1876" s="85">
        <v>1</v>
      </c>
      <c r="AC1876" s="85">
        <v>1</v>
      </c>
    </row>
    <row r="1877" spans="1:29" ht="25.5">
      <c r="A1877" s="1"/>
      <c r="B1877" s="6" t="s">
        <v>8777</v>
      </c>
      <c r="C1877" s="6" t="s">
        <v>8778</v>
      </c>
      <c r="D1877" s="6" t="s">
        <v>8861</v>
      </c>
      <c r="E1877" s="49" t="s">
        <v>8872</v>
      </c>
      <c r="F1877" s="6" t="s">
        <v>8873</v>
      </c>
      <c r="G1877" s="6" t="s">
        <v>60</v>
      </c>
      <c r="H1877" s="6" t="s">
        <v>60</v>
      </c>
      <c r="I1877" s="60" t="s">
        <v>12618</v>
      </c>
      <c r="J1877" s="49" t="s">
        <v>12619</v>
      </c>
      <c r="K1877" s="6" t="s">
        <v>12620</v>
      </c>
      <c r="L1877" s="29">
        <f>IF($J$6="с учетом НДС",VLOOKUP(I1877,LEGEND!B:E,4,0)*(1-M1877),VLOOKUP(I1877,LEGEND!B:E,4,0)*(1-M1877)/1.2)</f>
        <v>2730</v>
      </c>
      <c r="M1877" s="57">
        <f>IF(AND(B1877&lt;&gt;"1_Электроинструмент",B1877&lt;&gt;"2_Садовая техника"),$J$5,IF($J$4&lt;=20%,$J$4,IFERROR(VLOOKUP(S1877,LEGEND!$L$2:$M$5,2,FALSE),$J$4)))</f>
        <v>0</v>
      </c>
      <c r="N1877" s="48" t="s">
        <v>60</v>
      </c>
      <c r="O1877" s="6" t="s">
        <v>60</v>
      </c>
      <c r="P1877" s="49" t="s">
        <v>66</v>
      </c>
      <c r="Q1877" s="49" t="s">
        <v>473</v>
      </c>
      <c r="R1877" s="6" t="s">
        <v>60</v>
      </c>
      <c r="S1877" s="49" t="s">
        <v>60</v>
      </c>
      <c r="T1877" s="73" t="str">
        <f>IF(_xlfn.XLOOKUP(I1877,LEGEND!B:B,LEGEND!H:H)&lt;&gt;"-",HYPERLINK(_xlfn.XLOOKUP(I1877,LEGEND!B:B,LEGEND!H:H),"link"),_xlfn.XLOOKUP(I1877,LEGEND!B:B,LEGEND!H:H))</f>
        <v>link</v>
      </c>
      <c r="U1877" s="73" t="str">
        <f>HYPERLINK(_xlfn.XLOOKUP(I1877,LEGEND!B:B,LEGEND!I:I))</f>
        <v>https://milwaukee-media-images.s3.amazonaws.com/hi/4932363673--Hero_1.jpg</v>
      </c>
      <c r="V1877" s="51" t="s">
        <v>12621</v>
      </c>
      <c r="W1877" s="63" t="s">
        <v>12349</v>
      </c>
      <c r="X1877" s="64">
        <v>480</v>
      </c>
      <c r="Y1877" s="64">
        <v>40</v>
      </c>
      <c r="Z1877" s="64">
        <v>21</v>
      </c>
      <c r="AA1877" s="84">
        <v>0.32500000000000001</v>
      </c>
      <c r="AB1877" s="85">
        <v>1</v>
      </c>
      <c r="AC1877" s="85">
        <v>1</v>
      </c>
    </row>
    <row r="1878" spans="1:29" ht="25.5">
      <c r="A1878" s="1"/>
      <c r="B1878" s="6" t="s">
        <v>8777</v>
      </c>
      <c r="C1878" s="6" t="s">
        <v>8778</v>
      </c>
      <c r="D1878" s="6" t="s">
        <v>8861</v>
      </c>
      <c r="E1878" s="49" t="s">
        <v>8872</v>
      </c>
      <c r="F1878" s="6" t="s">
        <v>8873</v>
      </c>
      <c r="G1878" s="6" t="s">
        <v>60</v>
      </c>
      <c r="H1878" s="6" t="s">
        <v>60</v>
      </c>
      <c r="I1878" s="60" t="s">
        <v>12622</v>
      </c>
      <c r="J1878" s="49" t="s">
        <v>12623</v>
      </c>
      <c r="K1878" s="6" t="s">
        <v>12624</v>
      </c>
      <c r="L1878" s="29">
        <f>IF($J$6="с учетом НДС",VLOOKUP(I1878,LEGEND!B:E,4,0)*(1-M1878),VLOOKUP(I1878,LEGEND!B:E,4,0)*(1-M1878)/1.2)</f>
        <v>2780</v>
      </c>
      <c r="M1878" s="57">
        <f>IF(AND(B1878&lt;&gt;"1_Электроинструмент",B1878&lt;&gt;"2_Садовая техника"),$J$5,IF($J$4&lt;=20%,$J$4,IFERROR(VLOOKUP(S1878,LEGEND!$L$2:$M$5,2,FALSE),$J$4)))</f>
        <v>0</v>
      </c>
      <c r="N1878" s="48" t="s">
        <v>60</v>
      </c>
      <c r="O1878" s="6" t="s">
        <v>60</v>
      </c>
      <c r="P1878" s="49" t="s">
        <v>66</v>
      </c>
      <c r="Q1878" s="49" t="s">
        <v>67</v>
      </c>
      <c r="R1878" s="6" t="s">
        <v>60</v>
      </c>
      <c r="S1878" s="49" t="s">
        <v>60</v>
      </c>
      <c r="T1878" s="73" t="str">
        <f>IF(_xlfn.XLOOKUP(I1878,LEGEND!B:B,LEGEND!H:H)&lt;&gt;"-",HYPERLINK(_xlfn.XLOOKUP(I1878,LEGEND!B:B,LEGEND!H:H),"link"),_xlfn.XLOOKUP(I1878,LEGEND!B:B,LEGEND!H:H))</f>
        <v>link</v>
      </c>
      <c r="U1878" s="73" t="str">
        <f>HYPERLINK(_xlfn.XLOOKUP(I1878,LEGEND!B:B,LEGEND!I:I))</f>
        <v>https://milwaukee-media-images.s3.amazonaws.com/hi/4932373373--Hero_1.jpg</v>
      </c>
      <c r="V1878" s="51" t="s">
        <v>12625</v>
      </c>
      <c r="W1878" s="63" t="s">
        <v>71</v>
      </c>
      <c r="X1878" s="64">
        <v>10</v>
      </c>
      <c r="Y1878" s="64">
        <v>40</v>
      </c>
      <c r="Z1878" s="64">
        <v>515</v>
      </c>
      <c r="AA1878" s="84">
        <v>1.23</v>
      </c>
      <c r="AB1878" s="85">
        <v>1</v>
      </c>
      <c r="AC1878" s="85">
        <v>1</v>
      </c>
    </row>
    <row r="1879" spans="1:29" ht="25.5">
      <c r="A1879" s="1"/>
      <c r="B1879" s="6" t="s">
        <v>8777</v>
      </c>
      <c r="C1879" s="6" t="s">
        <v>8778</v>
      </c>
      <c r="D1879" s="6" t="s">
        <v>8861</v>
      </c>
      <c r="E1879" s="49" t="s">
        <v>8872</v>
      </c>
      <c r="F1879" s="6" t="s">
        <v>8873</v>
      </c>
      <c r="G1879" s="6" t="s">
        <v>60</v>
      </c>
      <c r="H1879" s="6" t="s">
        <v>60</v>
      </c>
      <c r="I1879" s="60" t="s">
        <v>12626</v>
      </c>
      <c r="J1879" s="49" t="s">
        <v>12627</v>
      </c>
      <c r="K1879" s="6" t="s">
        <v>12628</v>
      </c>
      <c r="L1879" s="29">
        <f>IF($J$6="с учетом НДС",VLOOKUP(I1879,LEGEND!B:E,4,0)*(1-M1879),VLOOKUP(I1879,LEGEND!B:E,4,0)*(1-M1879)/1.2)</f>
        <v>2810</v>
      </c>
      <c r="M1879" s="57">
        <f>IF(AND(B1879&lt;&gt;"1_Электроинструмент",B1879&lt;&gt;"2_Садовая техника"),$J$5,IF($J$4&lt;=20%,$J$4,IFERROR(VLOOKUP(S1879,LEGEND!$L$2:$M$5,2,FALSE),$J$4)))</f>
        <v>0</v>
      </c>
      <c r="N1879" s="48" t="s">
        <v>60</v>
      </c>
      <c r="O1879" s="6" t="s">
        <v>60</v>
      </c>
      <c r="P1879" s="49" t="s">
        <v>66</v>
      </c>
      <c r="Q1879" s="49" t="s">
        <v>67</v>
      </c>
      <c r="R1879" s="6" t="s">
        <v>60</v>
      </c>
      <c r="S1879" s="49" t="s">
        <v>60</v>
      </c>
      <c r="T1879" s="73" t="str">
        <f>IF(_xlfn.XLOOKUP(I1879,LEGEND!B:B,LEGEND!H:H)&lt;&gt;"-",HYPERLINK(_xlfn.XLOOKUP(I1879,LEGEND!B:B,LEGEND!H:H),"link"),_xlfn.XLOOKUP(I1879,LEGEND!B:B,LEGEND!H:H))</f>
        <v>link</v>
      </c>
      <c r="U1879" s="73" t="str">
        <f>HYPERLINK(_xlfn.XLOOKUP(I1879,LEGEND!B:B,LEGEND!I:I))</f>
        <v>https://milwaukee-media-images.s3.amazonaws.com/hi/48136760--Hero_1.jpg</v>
      </c>
      <c r="V1879" s="51" t="s">
        <v>12629</v>
      </c>
      <c r="W1879" s="63" t="s">
        <v>71</v>
      </c>
      <c r="X1879" s="64">
        <v>489</v>
      </c>
      <c r="Y1879" s="64">
        <v>29</v>
      </c>
      <c r="Z1879" s="64">
        <v>29</v>
      </c>
      <c r="AA1879" s="84">
        <v>0.49</v>
      </c>
      <c r="AB1879" s="85">
        <v>1</v>
      </c>
      <c r="AC1879" s="85">
        <v>1</v>
      </c>
    </row>
    <row r="1880" spans="1:29" ht="25.5">
      <c r="A1880" s="1"/>
      <c r="B1880" s="6" t="s">
        <v>8777</v>
      </c>
      <c r="C1880" s="6" t="s">
        <v>8778</v>
      </c>
      <c r="D1880" s="6" t="s">
        <v>8861</v>
      </c>
      <c r="E1880" s="49" t="s">
        <v>8872</v>
      </c>
      <c r="F1880" s="6" t="s">
        <v>8873</v>
      </c>
      <c r="G1880" s="6" t="s">
        <v>60</v>
      </c>
      <c r="H1880" s="6" t="s">
        <v>60</v>
      </c>
      <c r="I1880" s="60" t="s">
        <v>12630</v>
      </c>
      <c r="J1880" s="49" t="s">
        <v>12631</v>
      </c>
      <c r="K1880" s="6" t="s">
        <v>12632</v>
      </c>
      <c r="L1880" s="29">
        <f>IF($J$6="с учетом НДС",VLOOKUP(I1880,LEGEND!B:E,4,0)*(1-M1880),VLOOKUP(I1880,LEGEND!B:E,4,0)*(1-M1880)/1.2)</f>
        <v>2840</v>
      </c>
      <c r="M1880" s="57">
        <f>IF(AND(B1880&lt;&gt;"1_Электроинструмент",B1880&lt;&gt;"2_Садовая техника"),$J$5,IF($J$4&lt;=20%,$J$4,IFERROR(VLOOKUP(S1880,LEGEND!$L$2:$M$5,2,FALSE),$J$4)))</f>
        <v>0</v>
      </c>
      <c r="N1880" s="48" t="s">
        <v>60</v>
      </c>
      <c r="O1880" s="6" t="s">
        <v>60</v>
      </c>
      <c r="P1880" s="49" t="s">
        <v>66</v>
      </c>
      <c r="Q1880" s="49" t="s">
        <v>473</v>
      </c>
      <c r="R1880" s="6" t="s">
        <v>60</v>
      </c>
      <c r="S1880" s="49" t="s">
        <v>60</v>
      </c>
      <c r="T1880" s="73" t="str">
        <f>IF(_xlfn.XLOOKUP(I1880,LEGEND!B:B,LEGEND!H:H)&lt;&gt;"-",HYPERLINK(_xlfn.XLOOKUP(I1880,LEGEND!B:B,LEGEND!H:H),"link"),_xlfn.XLOOKUP(I1880,LEGEND!B:B,LEGEND!H:H))</f>
        <v>link</v>
      </c>
      <c r="U1880" s="73" t="str">
        <f>HYPERLINK(_xlfn.XLOOKUP(I1880,LEGEND!B:B,LEGEND!I:I))</f>
        <v>https://milwaukee-media-images.s3.amazonaws.com/hi/4932363680--Hero_1.jpg</v>
      </c>
      <c r="V1880" s="51" t="s">
        <v>12633</v>
      </c>
      <c r="W1880" s="63" t="s">
        <v>12349</v>
      </c>
      <c r="X1880" s="64">
        <v>680</v>
      </c>
      <c r="Y1880" s="64">
        <v>40</v>
      </c>
      <c r="Z1880" s="64">
        <v>21</v>
      </c>
      <c r="AA1880" s="84">
        <v>0.44700000000000001</v>
      </c>
      <c r="AB1880" s="85">
        <v>1</v>
      </c>
      <c r="AC1880" s="85">
        <v>1</v>
      </c>
    </row>
    <row r="1881" spans="1:29" ht="25.5">
      <c r="A1881" s="1"/>
      <c r="B1881" s="6" t="s">
        <v>8777</v>
      </c>
      <c r="C1881" s="6" t="s">
        <v>8778</v>
      </c>
      <c r="D1881" s="6" t="s">
        <v>8861</v>
      </c>
      <c r="E1881" s="49" t="s">
        <v>8872</v>
      </c>
      <c r="F1881" s="6" t="s">
        <v>8873</v>
      </c>
      <c r="G1881" s="6" t="s">
        <v>60</v>
      </c>
      <c r="H1881" s="6" t="s">
        <v>60</v>
      </c>
      <c r="I1881" s="60" t="s">
        <v>12634</v>
      </c>
      <c r="J1881" s="49" t="s">
        <v>12635</v>
      </c>
      <c r="K1881" s="6" t="s">
        <v>12636</v>
      </c>
      <c r="L1881" s="29">
        <f>IF($J$6="с учетом НДС",VLOOKUP(I1881,LEGEND!B:E,4,0)*(1-M1881),VLOOKUP(I1881,LEGEND!B:E,4,0)*(1-M1881)/1.2)</f>
        <v>2880</v>
      </c>
      <c r="M1881" s="57">
        <f>IF(AND(B1881&lt;&gt;"1_Электроинструмент",B1881&lt;&gt;"2_Садовая техника"),$J$5,IF($J$4&lt;=20%,$J$4,IFERROR(VLOOKUP(S1881,LEGEND!$L$2:$M$5,2,FALSE),$J$4)))</f>
        <v>0</v>
      </c>
      <c r="N1881" s="48" t="s">
        <v>60</v>
      </c>
      <c r="O1881" s="6" t="s">
        <v>60</v>
      </c>
      <c r="P1881" s="49" t="s">
        <v>66</v>
      </c>
      <c r="Q1881" s="49" t="s">
        <v>67</v>
      </c>
      <c r="R1881" s="6" t="s">
        <v>60</v>
      </c>
      <c r="S1881" s="49" t="s">
        <v>60</v>
      </c>
      <c r="T1881" s="73" t="str">
        <f>IF(_xlfn.XLOOKUP(I1881,LEGEND!B:B,LEGEND!H:H)&lt;&gt;"-",HYPERLINK(_xlfn.XLOOKUP(I1881,LEGEND!B:B,LEGEND!H:H),"link"),_xlfn.XLOOKUP(I1881,LEGEND!B:B,LEGEND!H:H))</f>
        <v>link</v>
      </c>
      <c r="U1881" s="73" t="str">
        <f>HYPERLINK(_xlfn.XLOOKUP(I1881,LEGEND!B:B,LEGEND!I:I))</f>
        <v>https://milwaukee-media-images.s3.amazonaws.com/hi/4932352504--Hero_1.jpg</v>
      </c>
      <c r="V1881" s="51" t="s">
        <v>12637</v>
      </c>
      <c r="W1881" s="63" t="s">
        <v>71</v>
      </c>
      <c r="X1881" s="64">
        <v>90</v>
      </c>
      <c r="Y1881" s="64">
        <v>195</v>
      </c>
      <c r="Z1881" s="64">
        <v>162</v>
      </c>
      <c r="AA1881" s="84">
        <v>0.56499999999999995</v>
      </c>
      <c r="AB1881" s="85">
        <v>1</v>
      </c>
      <c r="AC1881" s="85">
        <v>1</v>
      </c>
    </row>
    <row r="1882" spans="1:29" ht="25.5">
      <c r="A1882" s="1"/>
      <c r="B1882" s="6" t="s">
        <v>8777</v>
      </c>
      <c r="C1882" s="6" t="s">
        <v>8778</v>
      </c>
      <c r="D1882" s="6" t="s">
        <v>8861</v>
      </c>
      <c r="E1882" s="49" t="s">
        <v>8872</v>
      </c>
      <c r="F1882" s="6" t="s">
        <v>8873</v>
      </c>
      <c r="G1882" s="6" t="s">
        <v>60</v>
      </c>
      <c r="H1882" s="6" t="s">
        <v>60</v>
      </c>
      <c r="I1882" s="60" t="s">
        <v>9125</v>
      </c>
      <c r="J1882" s="49" t="s">
        <v>9126</v>
      </c>
      <c r="K1882" s="6" t="s">
        <v>9127</v>
      </c>
      <c r="L1882" s="29">
        <f>IF($J$6="с учетом НДС",VLOOKUP(I1882,LEGEND!B:E,4,0)*(1-M1882),VLOOKUP(I1882,LEGEND!B:E,4,0)*(1-M1882)/1.2)</f>
        <v>2970</v>
      </c>
      <c r="M1882" s="57">
        <f>IF(AND(B1882&lt;&gt;"1_Электроинструмент",B1882&lt;&gt;"2_Садовая техника"),$J$5,IF($J$4&lt;=20%,$J$4,IFERROR(VLOOKUP(S1882,LEGEND!$L$2:$M$5,2,FALSE),$J$4)))</f>
        <v>0</v>
      </c>
      <c r="N1882" s="48" t="s">
        <v>60</v>
      </c>
      <c r="O1882" s="6" t="s">
        <v>42</v>
      </c>
      <c r="P1882" s="49" t="s">
        <v>66</v>
      </c>
      <c r="Q1882" s="49" t="s">
        <v>473</v>
      </c>
      <c r="R1882" s="6" t="s">
        <v>60</v>
      </c>
      <c r="S1882" s="49" t="s">
        <v>60</v>
      </c>
      <c r="T1882" s="73" t="str">
        <f>IF(_xlfn.XLOOKUP(I1882,LEGEND!B:B,LEGEND!H:H)&lt;&gt;"-",HYPERLINK(_xlfn.XLOOKUP(I1882,LEGEND!B:B,LEGEND!H:H),"link"),_xlfn.XLOOKUP(I1882,LEGEND!B:B,LEGEND!H:H))</f>
        <v>link</v>
      </c>
      <c r="U1882" s="73" t="str">
        <f>HYPERLINK(_xlfn.XLOOKUP(I1882,LEGEND!B:B,LEGEND!I:I))</f>
        <v>https://milwaukee-media-images.s3.amazonaws.com/hi/4932479498--Hero_1.jpg</v>
      </c>
      <c r="V1882" s="51" t="s">
        <v>9128</v>
      </c>
      <c r="W1882" s="63" t="s">
        <v>71</v>
      </c>
      <c r="X1882" s="64">
        <v>80</v>
      </c>
      <c r="Y1882" s="64">
        <v>110</v>
      </c>
      <c r="Z1882" s="64">
        <v>200</v>
      </c>
      <c r="AA1882" s="84">
        <v>0.221</v>
      </c>
      <c r="AB1882" s="85">
        <v>1</v>
      </c>
      <c r="AC1882" s="85">
        <v>1</v>
      </c>
    </row>
    <row r="1883" spans="1:29" ht="25.5">
      <c r="A1883" s="1"/>
      <c r="B1883" s="6" t="s">
        <v>8777</v>
      </c>
      <c r="C1883" s="6" t="s">
        <v>8778</v>
      </c>
      <c r="D1883" s="6" t="s">
        <v>8861</v>
      </c>
      <c r="E1883" s="49" t="s">
        <v>8872</v>
      </c>
      <c r="F1883" s="6" t="s">
        <v>8873</v>
      </c>
      <c r="G1883" s="6" t="s">
        <v>60</v>
      </c>
      <c r="H1883" s="6" t="s">
        <v>60</v>
      </c>
      <c r="I1883" s="60" t="s">
        <v>12638</v>
      </c>
      <c r="J1883" s="49" t="s">
        <v>12639</v>
      </c>
      <c r="K1883" s="6" t="s">
        <v>12640</v>
      </c>
      <c r="L1883" s="29">
        <f>IF($J$6="с учетом НДС",VLOOKUP(I1883,LEGEND!B:E,4,0)*(1-M1883),VLOOKUP(I1883,LEGEND!B:E,4,0)*(1-M1883)/1.2)</f>
        <v>2970</v>
      </c>
      <c r="M1883" s="57">
        <f>IF(AND(B1883&lt;&gt;"1_Электроинструмент",B1883&lt;&gt;"2_Садовая техника"),$J$5,IF($J$4&lt;=20%,$J$4,IFERROR(VLOOKUP(S1883,LEGEND!$L$2:$M$5,2,FALSE),$J$4)))</f>
        <v>0</v>
      </c>
      <c r="N1883" s="48" t="s">
        <v>60</v>
      </c>
      <c r="O1883" s="6" t="s">
        <v>60</v>
      </c>
      <c r="P1883" s="49" t="s">
        <v>66</v>
      </c>
      <c r="Q1883" s="49" t="s">
        <v>67</v>
      </c>
      <c r="R1883" s="6" t="s">
        <v>60</v>
      </c>
      <c r="S1883" s="49" t="s">
        <v>60</v>
      </c>
      <c r="T1883" s="73" t="str">
        <f>IF(_xlfn.XLOOKUP(I1883,LEGEND!B:B,LEGEND!H:H)&lt;&gt;"-",HYPERLINK(_xlfn.XLOOKUP(I1883,LEGEND!B:B,LEGEND!H:H),"link"),_xlfn.XLOOKUP(I1883,LEGEND!B:B,LEGEND!H:H))</f>
        <v>link</v>
      </c>
      <c r="U1883" s="73" t="str">
        <f>HYPERLINK(_xlfn.XLOOKUP(I1883,LEGEND!B:B,LEGEND!I:I))</f>
        <v>https://milwaukee-media-images.s3.amazonaws.com/hi/48255125--Hero_1.jpg</v>
      </c>
      <c r="V1883" s="51" t="s">
        <v>12641</v>
      </c>
      <c r="W1883" s="63" t="s">
        <v>71</v>
      </c>
      <c r="X1883" s="64">
        <v>200</v>
      </c>
      <c r="Y1883" s="64">
        <v>110</v>
      </c>
      <c r="Z1883" s="64">
        <v>80</v>
      </c>
      <c r="AA1883" s="84">
        <v>0.26</v>
      </c>
      <c r="AB1883" s="85">
        <v>1</v>
      </c>
      <c r="AC1883" s="85">
        <v>1</v>
      </c>
    </row>
    <row r="1884" spans="1:29" ht="25.5">
      <c r="A1884" s="1"/>
      <c r="B1884" s="6" t="s">
        <v>8777</v>
      </c>
      <c r="C1884" s="6" t="s">
        <v>8778</v>
      </c>
      <c r="D1884" s="6" t="s">
        <v>8861</v>
      </c>
      <c r="E1884" s="49" t="s">
        <v>8872</v>
      </c>
      <c r="F1884" s="6" t="s">
        <v>8873</v>
      </c>
      <c r="G1884" s="6" t="s">
        <v>60</v>
      </c>
      <c r="H1884" s="6" t="s">
        <v>60</v>
      </c>
      <c r="I1884" s="60" t="s">
        <v>12642</v>
      </c>
      <c r="J1884" s="49" t="s">
        <v>12643</v>
      </c>
      <c r="K1884" s="6" t="s">
        <v>12644</v>
      </c>
      <c r="L1884" s="29">
        <f>IF($J$6="с учетом НДС",VLOOKUP(I1884,LEGEND!B:E,4,0)*(1-M1884),VLOOKUP(I1884,LEGEND!B:E,4,0)*(1-M1884)/1.2)</f>
        <v>3010</v>
      </c>
      <c r="M1884" s="57">
        <f>IF(AND(B1884&lt;&gt;"1_Электроинструмент",B1884&lt;&gt;"2_Садовая техника"),$J$5,IF($J$4&lt;=20%,$J$4,IFERROR(VLOOKUP(S1884,LEGEND!$L$2:$M$5,2,FALSE),$J$4)))</f>
        <v>0</v>
      </c>
      <c r="N1884" s="48" t="s">
        <v>60</v>
      </c>
      <c r="O1884" s="6" t="s">
        <v>60</v>
      </c>
      <c r="P1884" s="49" t="s">
        <v>66</v>
      </c>
      <c r="Q1884" s="49" t="s">
        <v>67</v>
      </c>
      <c r="R1884" s="6" t="s">
        <v>60</v>
      </c>
      <c r="S1884" s="49" t="s">
        <v>60</v>
      </c>
      <c r="T1884" s="73" t="str">
        <f>IF(_xlfn.XLOOKUP(I1884,LEGEND!B:B,LEGEND!H:H)&lt;&gt;"-",HYPERLINK(_xlfn.XLOOKUP(I1884,LEGEND!B:B,LEGEND!H:H),"link"),_xlfn.XLOOKUP(I1884,LEGEND!B:B,LEGEND!H:H))</f>
        <v>link</v>
      </c>
      <c r="U1884" s="73" t="str">
        <f>HYPERLINK(_xlfn.XLOOKUP(I1884,LEGEND!B:B,LEGEND!I:I))</f>
        <v>https://milwaukee-media-images.s3.amazonaws.com/hi/48136762--Hero_1.jpg</v>
      </c>
      <c r="V1884" s="51" t="s">
        <v>12645</v>
      </c>
      <c r="W1884" s="63" t="s">
        <v>71</v>
      </c>
      <c r="X1884" s="64">
        <v>489</v>
      </c>
      <c r="Y1884" s="64">
        <v>40</v>
      </c>
      <c r="Z1884" s="64">
        <v>40</v>
      </c>
      <c r="AA1884" s="84">
        <v>0.59</v>
      </c>
      <c r="AB1884" s="85">
        <v>1</v>
      </c>
      <c r="AC1884" s="85">
        <v>1</v>
      </c>
    </row>
    <row r="1885" spans="1:29" ht="25.5">
      <c r="A1885" s="1"/>
      <c r="B1885" s="6" t="s">
        <v>8777</v>
      </c>
      <c r="C1885" s="6" t="s">
        <v>8778</v>
      </c>
      <c r="D1885" s="6" t="s">
        <v>8861</v>
      </c>
      <c r="E1885" s="49" t="s">
        <v>8872</v>
      </c>
      <c r="F1885" s="6" t="s">
        <v>8873</v>
      </c>
      <c r="G1885" s="6" t="s">
        <v>60</v>
      </c>
      <c r="H1885" s="6" t="s">
        <v>60</v>
      </c>
      <c r="I1885" s="60" t="s">
        <v>12646</v>
      </c>
      <c r="J1885" s="49" t="s">
        <v>12647</v>
      </c>
      <c r="K1885" s="6" t="s">
        <v>12648</v>
      </c>
      <c r="L1885" s="29">
        <f>IF($J$6="с учетом НДС",VLOOKUP(I1885,LEGEND!B:E,4,0)*(1-M1885),VLOOKUP(I1885,LEGEND!B:E,4,0)*(1-M1885)/1.2)</f>
        <v>3020</v>
      </c>
      <c r="M1885" s="57">
        <f>IF(AND(B1885&lt;&gt;"1_Электроинструмент",B1885&lt;&gt;"2_Садовая техника"),$J$5,IF($J$4&lt;=20%,$J$4,IFERROR(VLOOKUP(S1885,LEGEND!$L$2:$M$5,2,FALSE),$J$4)))</f>
        <v>0</v>
      </c>
      <c r="N1885" s="48" t="s">
        <v>60</v>
      </c>
      <c r="O1885" s="6" t="s">
        <v>60</v>
      </c>
      <c r="P1885" s="49" t="s">
        <v>66</v>
      </c>
      <c r="Q1885" s="49" t="s">
        <v>67</v>
      </c>
      <c r="R1885" s="6" t="s">
        <v>60</v>
      </c>
      <c r="S1885" s="49" t="s">
        <v>60</v>
      </c>
      <c r="T1885" s="73" t="str">
        <f>IF(_xlfn.XLOOKUP(I1885,LEGEND!B:B,LEGEND!H:H)&lt;&gt;"-",HYPERLINK(_xlfn.XLOOKUP(I1885,LEGEND!B:B,LEGEND!H:H),"link"),_xlfn.XLOOKUP(I1885,LEGEND!B:B,LEGEND!H:H))</f>
        <v>link</v>
      </c>
      <c r="U1885" s="73" t="str">
        <f>HYPERLINK(_xlfn.XLOOKUP(I1885,LEGEND!B:B,LEGEND!I:I))</f>
        <v>https://milwaukee-media-images.s3.amazonaws.com/hi/4932373374--Hero_1.jpg</v>
      </c>
      <c r="V1885" s="51" t="s">
        <v>12649</v>
      </c>
      <c r="W1885" s="63" t="s">
        <v>71</v>
      </c>
      <c r="X1885" s="64">
        <v>50</v>
      </c>
      <c r="Y1885" s="64">
        <v>40</v>
      </c>
      <c r="Z1885" s="64">
        <v>520</v>
      </c>
      <c r="AA1885" s="84">
        <v>1.085</v>
      </c>
      <c r="AB1885" s="85">
        <v>1</v>
      </c>
      <c r="AC1885" s="85">
        <v>1</v>
      </c>
    </row>
    <row r="1886" spans="1:29" ht="25.5">
      <c r="A1886" s="1"/>
      <c r="B1886" s="6" t="s">
        <v>8777</v>
      </c>
      <c r="C1886" s="6" t="s">
        <v>8778</v>
      </c>
      <c r="D1886" s="6" t="s">
        <v>8861</v>
      </c>
      <c r="E1886" s="49" t="s">
        <v>8872</v>
      </c>
      <c r="F1886" s="6" t="s">
        <v>8873</v>
      </c>
      <c r="G1886" s="6" t="s">
        <v>60</v>
      </c>
      <c r="H1886" s="6" t="s">
        <v>60</v>
      </c>
      <c r="I1886" s="60" t="s">
        <v>12650</v>
      </c>
      <c r="J1886" s="49" t="s">
        <v>12651</v>
      </c>
      <c r="K1886" s="6" t="s">
        <v>12652</v>
      </c>
      <c r="L1886" s="29">
        <f>IF($J$6="с учетом НДС",VLOOKUP(I1886,LEGEND!B:E,4,0)*(1-M1886),VLOOKUP(I1886,LEGEND!B:E,4,0)*(1-M1886)/1.2)</f>
        <v>3050</v>
      </c>
      <c r="M1886" s="57">
        <f>IF(AND(B1886&lt;&gt;"1_Электроинструмент",B1886&lt;&gt;"2_Садовая техника"),$J$5,IF($J$4&lt;=20%,$J$4,IFERROR(VLOOKUP(S1886,LEGEND!$L$2:$M$5,2,FALSE),$J$4)))</f>
        <v>0</v>
      </c>
      <c r="N1886" s="48" t="s">
        <v>60</v>
      </c>
      <c r="O1886" s="6" t="s">
        <v>60</v>
      </c>
      <c r="P1886" s="49" t="s">
        <v>66</v>
      </c>
      <c r="Q1886" s="49" t="s">
        <v>67</v>
      </c>
      <c r="R1886" s="6" t="s">
        <v>60</v>
      </c>
      <c r="S1886" s="49" t="s">
        <v>60</v>
      </c>
      <c r="T1886" s="73" t="str">
        <f>IF(_xlfn.XLOOKUP(I1886,LEGEND!B:B,LEGEND!H:H)&lt;&gt;"-",HYPERLINK(_xlfn.XLOOKUP(I1886,LEGEND!B:B,LEGEND!H:H),"link"),_xlfn.XLOOKUP(I1886,LEGEND!B:B,LEGEND!H:H))</f>
        <v>link</v>
      </c>
      <c r="U1886" s="73" t="str">
        <f>HYPERLINK(_xlfn.XLOOKUP(I1886,LEGEND!B:B,LEGEND!I:I))</f>
        <v>https://milwaukee-media-images.s3.amazonaws.com/hi/4932373379--Hero_1.jpg</v>
      </c>
      <c r="V1886" s="51" t="s">
        <v>12653</v>
      </c>
      <c r="W1886" s="63" t="s">
        <v>71</v>
      </c>
      <c r="X1886" s="64">
        <v>173</v>
      </c>
      <c r="Y1886" s="64">
        <v>129</v>
      </c>
      <c r="Z1886" s="64">
        <v>45</v>
      </c>
      <c r="AA1886" s="84">
        <v>0.628</v>
      </c>
      <c r="AB1886" s="85">
        <v>1</v>
      </c>
      <c r="AC1886" s="85">
        <v>1</v>
      </c>
    </row>
    <row r="1887" spans="1:29" ht="25.5">
      <c r="A1887" s="1"/>
      <c r="B1887" s="6" t="s">
        <v>8777</v>
      </c>
      <c r="C1887" s="6" t="s">
        <v>8778</v>
      </c>
      <c r="D1887" s="6" t="s">
        <v>8861</v>
      </c>
      <c r="E1887" s="49" t="s">
        <v>8872</v>
      </c>
      <c r="F1887" s="6" t="s">
        <v>8873</v>
      </c>
      <c r="G1887" s="6" t="s">
        <v>60</v>
      </c>
      <c r="H1887" s="6" t="s">
        <v>60</v>
      </c>
      <c r="I1887" s="60" t="s">
        <v>12654</v>
      </c>
      <c r="J1887" s="49" t="s">
        <v>12655</v>
      </c>
      <c r="K1887" s="6" t="s">
        <v>12656</v>
      </c>
      <c r="L1887" s="29">
        <f>IF($J$6="с учетом НДС",VLOOKUP(I1887,LEGEND!B:E,4,0)*(1-M1887),VLOOKUP(I1887,LEGEND!B:E,4,0)*(1-M1887)/1.2)</f>
        <v>3100</v>
      </c>
      <c r="M1887" s="57">
        <f>IF(AND(B1887&lt;&gt;"1_Электроинструмент",B1887&lt;&gt;"2_Садовая техника"),$J$5,IF($J$4&lt;=20%,$J$4,IFERROR(VLOOKUP(S1887,LEGEND!$L$2:$M$5,2,FALSE),$J$4)))</f>
        <v>0</v>
      </c>
      <c r="N1887" s="48" t="s">
        <v>60</v>
      </c>
      <c r="O1887" s="6" t="s">
        <v>60</v>
      </c>
      <c r="P1887" s="49" t="s">
        <v>1556</v>
      </c>
      <c r="Q1887" s="49" t="s">
        <v>67</v>
      </c>
      <c r="R1887" s="6" t="s">
        <v>60</v>
      </c>
      <c r="S1887" s="49" t="s">
        <v>60</v>
      </c>
      <c r="T1887" s="73" t="str">
        <f>IF(_xlfn.XLOOKUP(I1887,LEGEND!B:B,LEGEND!H:H)&lt;&gt;"-",HYPERLINK(_xlfn.XLOOKUP(I1887,LEGEND!B:B,LEGEND!H:H),"link"),_xlfn.XLOOKUP(I1887,LEGEND!B:B,LEGEND!H:H))</f>
        <v>-</v>
      </c>
      <c r="U1887" s="73" t="str">
        <f>HYPERLINK(_xlfn.XLOOKUP(I1887,LEGEND!B:B,LEGEND!I:I))</f>
        <v>https://milwaukee-media-images.s3.amazonaws.com/hi/48253621--Hero_1.jpg</v>
      </c>
      <c r="V1887" s="51" t="s">
        <v>12657</v>
      </c>
      <c r="W1887" s="63" t="s">
        <v>71</v>
      </c>
      <c r="X1887" s="64">
        <v>127</v>
      </c>
      <c r="Y1887" s="64">
        <v>127</v>
      </c>
      <c r="Z1887" s="64">
        <v>172</v>
      </c>
      <c r="AA1887" s="84">
        <v>1.2190000000000001</v>
      </c>
      <c r="AB1887" s="85">
        <v>1</v>
      </c>
      <c r="AC1887" s="85">
        <v>1</v>
      </c>
    </row>
    <row r="1888" spans="1:29" ht="25.5">
      <c r="A1888" s="1"/>
      <c r="B1888" s="6" t="s">
        <v>8777</v>
      </c>
      <c r="C1888" s="6" t="s">
        <v>8778</v>
      </c>
      <c r="D1888" s="6" t="s">
        <v>8861</v>
      </c>
      <c r="E1888" s="49" t="s">
        <v>8872</v>
      </c>
      <c r="F1888" s="6" t="s">
        <v>8873</v>
      </c>
      <c r="G1888" s="6" t="s">
        <v>60</v>
      </c>
      <c r="H1888" s="6" t="s">
        <v>60</v>
      </c>
      <c r="I1888" s="60" t="s">
        <v>9005</v>
      </c>
      <c r="J1888" s="49" t="s">
        <v>9006</v>
      </c>
      <c r="K1888" s="6" t="s">
        <v>9007</v>
      </c>
      <c r="L1888" s="29">
        <f>IF($J$6="с учетом НДС",VLOOKUP(I1888,LEGEND!B:E,4,0)*(1-M1888),VLOOKUP(I1888,LEGEND!B:E,4,0)*(1-M1888)/1.2)</f>
        <v>3560</v>
      </c>
      <c r="M1888" s="57">
        <f>IF(AND(B1888&lt;&gt;"1_Электроинструмент",B1888&lt;&gt;"2_Садовая техника"),$J$5,IF($J$4&lt;=20%,$J$4,IFERROR(VLOOKUP(S1888,LEGEND!$L$2:$M$5,2,FALSE),$J$4)))</f>
        <v>0</v>
      </c>
      <c r="N1888" s="48" t="s">
        <v>60</v>
      </c>
      <c r="O1888" s="6" t="s">
        <v>42</v>
      </c>
      <c r="P1888" s="49" t="s">
        <v>66</v>
      </c>
      <c r="Q1888" s="49" t="s">
        <v>473</v>
      </c>
      <c r="R1888" s="6" t="s">
        <v>60</v>
      </c>
      <c r="S1888" s="49" t="s">
        <v>60</v>
      </c>
      <c r="T1888" s="73" t="str">
        <f>IF(_xlfn.XLOOKUP(I1888,LEGEND!B:B,LEGEND!H:H)&lt;&gt;"-",HYPERLINK(_xlfn.XLOOKUP(I1888,LEGEND!B:B,LEGEND!H:H),"link"),_xlfn.XLOOKUP(I1888,LEGEND!B:B,LEGEND!H:H))</f>
        <v>link</v>
      </c>
      <c r="U1888" s="73" t="str">
        <f>HYPERLINK(_xlfn.XLOOKUP(I1888,LEGEND!B:B,LEGEND!I:I))</f>
        <v>https://milwaukee-media-images.s3.amazonaws.com/hi/4932479497--Hero_1.jpg</v>
      </c>
      <c r="V1888" s="51" t="s">
        <v>9008</v>
      </c>
      <c r="W1888" s="63" t="s">
        <v>71</v>
      </c>
      <c r="X1888" s="64">
        <v>80</v>
      </c>
      <c r="Y1888" s="64">
        <v>110</v>
      </c>
      <c r="Z1888" s="64">
        <v>200</v>
      </c>
      <c r="AA1888" s="84">
        <v>0.20100000000000001</v>
      </c>
      <c r="AB1888" s="85">
        <v>1</v>
      </c>
      <c r="AC1888" s="85">
        <v>1</v>
      </c>
    </row>
    <row r="1889" spans="1:29" ht="25.5">
      <c r="A1889" s="1"/>
      <c r="B1889" s="6" t="s">
        <v>8777</v>
      </c>
      <c r="C1889" s="6" t="s">
        <v>8778</v>
      </c>
      <c r="D1889" s="6" t="s">
        <v>8861</v>
      </c>
      <c r="E1889" s="49" t="s">
        <v>8872</v>
      </c>
      <c r="F1889" s="6" t="s">
        <v>8873</v>
      </c>
      <c r="G1889" s="6" t="s">
        <v>60</v>
      </c>
      <c r="H1889" s="6" t="s">
        <v>60</v>
      </c>
      <c r="I1889" s="60" t="s">
        <v>12658</v>
      </c>
      <c r="J1889" s="49" t="s">
        <v>12659</v>
      </c>
      <c r="K1889" s="6" t="s">
        <v>12660</v>
      </c>
      <c r="L1889" s="29">
        <f>IF($J$6="с учетом НДС",VLOOKUP(I1889,LEGEND!B:E,4,0)*(1-M1889),VLOOKUP(I1889,LEGEND!B:E,4,0)*(1-M1889)/1.2)</f>
        <v>3560</v>
      </c>
      <c r="M1889" s="57">
        <f>IF(AND(B1889&lt;&gt;"1_Электроинструмент",B1889&lt;&gt;"2_Садовая техника"),$J$5,IF($J$4&lt;=20%,$J$4,IFERROR(VLOOKUP(S1889,LEGEND!$L$2:$M$5,2,FALSE),$J$4)))</f>
        <v>0</v>
      </c>
      <c r="N1889" s="48" t="s">
        <v>60</v>
      </c>
      <c r="O1889" s="6" t="s">
        <v>60</v>
      </c>
      <c r="P1889" s="49" t="s">
        <v>66</v>
      </c>
      <c r="Q1889" s="49" t="s">
        <v>67</v>
      </c>
      <c r="R1889" s="6" t="s">
        <v>60</v>
      </c>
      <c r="S1889" s="49" t="s">
        <v>60</v>
      </c>
      <c r="T1889" s="73" t="str">
        <f>IF(_xlfn.XLOOKUP(I1889,LEGEND!B:B,LEGEND!H:H)&lt;&gt;"-",HYPERLINK(_xlfn.XLOOKUP(I1889,LEGEND!B:B,LEGEND!H:H),"link"),_xlfn.XLOOKUP(I1889,LEGEND!B:B,LEGEND!H:H))</f>
        <v>link</v>
      </c>
      <c r="U1889" s="73" t="str">
        <f>HYPERLINK(_xlfn.XLOOKUP(I1889,LEGEND!B:B,LEGEND!I:I))</f>
        <v>https://milwaukee-media-images.s3.amazonaws.com/hi/48255120--Hero_1.jpg</v>
      </c>
      <c r="V1889" s="51" t="s">
        <v>12661</v>
      </c>
      <c r="W1889" s="63" t="s">
        <v>71</v>
      </c>
      <c r="X1889" s="64">
        <v>200</v>
      </c>
      <c r="Y1889" s="64">
        <v>110</v>
      </c>
      <c r="Z1889" s="64">
        <v>80</v>
      </c>
      <c r="AA1889" s="84">
        <v>0.25</v>
      </c>
      <c r="AB1889" s="85">
        <v>1</v>
      </c>
      <c r="AC1889" s="85">
        <v>1</v>
      </c>
    </row>
    <row r="1890" spans="1:29" ht="25.5">
      <c r="A1890" s="1"/>
      <c r="B1890" s="6" t="s">
        <v>8777</v>
      </c>
      <c r="C1890" s="6" t="s">
        <v>8778</v>
      </c>
      <c r="D1890" s="6" t="s">
        <v>8861</v>
      </c>
      <c r="E1890" s="49" t="s">
        <v>8872</v>
      </c>
      <c r="F1890" s="6" t="s">
        <v>8873</v>
      </c>
      <c r="G1890" s="6" t="s">
        <v>60</v>
      </c>
      <c r="H1890" s="6" t="s">
        <v>60</v>
      </c>
      <c r="I1890" s="60" t="s">
        <v>9009</v>
      </c>
      <c r="J1890" s="49" t="s">
        <v>9010</v>
      </c>
      <c r="K1890" s="6" t="s">
        <v>9011</v>
      </c>
      <c r="L1890" s="29">
        <f>IF($J$6="с учетом НДС",VLOOKUP(I1890,LEGEND!B:E,4,0)*(1-M1890),VLOOKUP(I1890,LEGEND!B:E,4,0)*(1-M1890)/1.2)</f>
        <v>3650</v>
      </c>
      <c r="M1890" s="57">
        <f>IF(AND(B1890&lt;&gt;"1_Электроинструмент",B1890&lt;&gt;"2_Садовая техника"),$J$5,IF($J$4&lt;=20%,$J$4,IFERROR(VLOOKUP(S1890,LEGEND!$L$2:$M$5,2,FALSE),$J$4)))</f>
        <v>0</v>
      </c>
      <c r="N1890" s="48" t="s">
        <v>60</v>
      </c>
      <c r="O1890" s="6" t="s">
        <v>42</v>
      </c>
      <c r="P1890" s="49" t="s">
        <v>66</v>
      </c>
      <c r="Q1890" s="49" t="s">
        <v>473</v>
      </c>
      <c r="R1890" s="6" t="s">
        <v>60</v>
      </c>
      <c r="S1890" s="49" t="s">
        <v>60</v>
      </c>
      <c r="T1890" s="73" t="str">
        <f>IF(_xlfn.XLOOKUP(I1890,LEGEND!B:B,LEGEND!H:H)&lt;&gt;"-",HYPERLINK(_xlfn.XLOOKUP(I1890,LEGEND!B:B,LEGEND!H:H),"link"),_xlfn.XLOOKUP(I1890,LEGEND!B:B,LEGEND!H:H))</f>
        <v>-</v>
      </c>
      <c r="U1890" s="73" t="str">
        <f>HYPERLINK(_xlfn.XLOOKUP(I1890,LEGEND!B:B,LEGEND!I:I))</f>
        <v>https://milwaukee-media-images.s3.amazonaws.com/hi/4932479499--Hero_1.jpg</v>
      </c>
      <c r="V1890" s="51" t="s">
        <v>9012</v>
      </c>
      <c r="W1890" s="63" t="s">
        <v>71</v>
      </c>
      <c r="X1890" s="64">
        <v>80</v>
      </c>
      <c r="Y1890" s="64">
        <v>110</v>
      </c>
      <c r="Z1890" s="64">
        <v>200</v>
      </c>
      <c r="AA1890" s="84">
        <v>0.311</v>
      </c>
      <c r="AB1890" s="85">
        <v>1</v>
      </c>
      <c r="AC1890" s="85">
        <v>1</v>
      </c>
    </row>
    <row r="1891" spans="1:29" ht="25.5">
      <c r="A1891" s="1"/>
      <c r="B1891" s="6" t="s">
        <v>8777</v>
      </c>
      <c r="C1891" s="6" t="s">
        <v>8778</v>
      </c>
      <c r="D1891" s="6" t="s">
        <v>8861</v>
      </c>
      <c r="E1891" s="49" t="s">
        <v>8872</v>
      </c>
      <c r="F1891" s="6" t="s">
        <v>8873</v>
      </c>
      <c r="G1891" s="6" t="s">
        <v>60</v>
      </c>
      <c r="H1891" s="6" t="s">
        <v>60</v>
      </c>
      <c r="I1891" s="60" t="s">
        <v>12662</v>
      </c>
      <c r="J1891" s="49" t="s">
        <v>12663</v>
      </c>
      <c r="K1891" s="6" t="s">
        <v>12664</v>
      </c>
      <c r="L1891" s="29">
        <f>IF($J$6="с учетом НДС",VLOOKUP(I1891,LEGEND!B:E,4,0)*(1-M1891),VLOOKUP(I1891,LEGEND!B:E,4,0)*(1-M1891)/1.2)</f>
        <v>3650</v>
      </c>
      <c r="M1891" s="57">
        <f>IF(AND(B1891&lt;&gt;"1_Электроинструмент",B1891&lt;&gt;"2_Садовая техника"),$J$5,IF($J$4&lt;=20%,$J$4,IFERROR(VLOOKUP(S1891,LEGEND!$L$2:$M$5,2,FALSE),$J$4)))</f>
        <v>0</v>
      </c>
      <c r="N1891" s="48" t="s">
        <v>60</v>
      </c>
      <c r="O1891" s="6" t="s">
        <v>60</v>
      </c>
      <c r="P1891" s="49" t="s">
        <v>66</v>
      </c>
      <c r="Q1891" s="49" t="s">
        <v>67</v>
      </c>
      <c r="R1891" s="6" t="s">
        <v>60</v>
      </c>
      <c r="S1891" s="49" t="s">
        <v>60</v>
      </c>
      <c r="T1891" s="73" t="str">
        <f>IF(_xlfn.XLOOKUP(I1891,LEGEND!B:B,LEGEND!H:H)&lt;&gt;"-",HYPERLINK(_xlfn.XLOOKUP(I1891,LEGEND!B:B,LEGEND!H:H),"link"),_xlfn.XLOOKUP(I1891,LEGEND!B:B,LEGEND!H:H))</f>
        <v>link</v>
      </c>
      <c r="U1891" s="73" t="str">
        <f>HYPERLINK(_xlfn.XLOOKUP(I1891,LEGEND!B:B,LEGEND!I:I))</f>
        <v>https://milwaukee-media-images.s3.amazonaws.com/hi/48255135--Hero_1.jpg</v>
      </c>
      <c r="V1891" s="51" t="s">
        <v>12665</v>
      </c>
      <c r="W1891" s="63" t="s">
        <v>71</v>
      </c>
      <c r="X1891" s="64">
        <v>200</v>
      </c>
      <c r="Y1891" s="64">
        <v>110</v>
      </c>
      <c r="Z1891" s="64">
        <v>80</v>
      </c>
      <c r="AA1891" s="84">
        <v>0.36</v>
      </c>
      <c r="AB1891" s="85">
        <v>1</v>
      </c>
      <c r="AC1891" s="85">
        <v>1</v>
      </c>
    </row>
    <row r="1892" spans="1:29" ht="25.5">
      <c r="A1892" s="1"/>
      <c r="B1892" s="6" t="s">
        <v>8777</v>
      </c>
      <c r="C1892" s="6" t="s">
        <v>8778</v>
      </c>
      <c r="D1892" s="6" t="s">
        <v>8861</v>
      </c>
      <c r="E1892" s="49" t="s">
        <v>8872</v>
      </c>
      <c r="F1892" s="6" t="s">
        <v>8873</v>
      </c>
      <c r="G1892" s="6" t="s">
        <v>60</v>
      </c>
      <c r="H1892" s="6" t="s">
        <v>60</v>
      </c>
      <c r="I1892" s="60" t="s">
        <v>12666</v>
      </c>
      <c r="J1892" s="49" t="s">
        <v>12667</v>
      </c>
      <c r="K1892" s="6" t="s">
        <v>12668</v>
      </c>
      <c r="L1892" s="29">
        <f>IF($J$6="с учетом НДС",VLOOKUP(I1892,LEGEND!B:E,4,0)*(1-M1892),VLOOKUP(I1892,LEGEND!B:E,4,0)*(1-M1892)/1.2)</f>
        <v>3650</v>
      </c>
      <c r="M1892" s="57">
        <f>IF(AND(B1892&lt;&gt;"1_Электроинструмент",B1892&lt;&gt;"2_Садовая техника"),$J$5,IF($J$4&lt;=20%,$J$4,IFERROR(VLOOKUP(S1892,LEGEND!$L$2:$M$5,2,FALSE),$J$4)))</f>
        <v>0</v>
      </c>
      <c r="N1892" s="48" t="s">
        <v>60</v>
      </c>
      <c r="O1892" s="6" t="s">
        <v>60</v>
      </c>
      <c r="P1892" s="49" t="s">
        <v>66</v>
      </c>
      <c r="Q1892" s="49" t="s">
        <v>473</v>
      </c>
      <c r="R1892" s="6" t="s">
        <v>60</v>
      </c>
      <c r="S1892" s="49" t="s">
        <v>60</v>
      </c>
      <c r="T1892" s="73" t="str">
        <f>IF(_xlfn.XLOOKUP(I1892,LEGEND!B:B,LEGEND!H:H)&lt;&gt;"-",HYPERLINK(_xlfn.XLOOKUP(I1892,LEGEND!B:B,LEGEND!H:H),"link"),_xlfn.XLOOKUP(I1892,LEGEND!B:B,LEGEND!H:H))</f>
        <v>link</v>
      </c>
      <c r="U1892" s="73" t="str">
        <f>HYPERLINK(_xlfn.XLOOKUP(I1892,LEGEND!B:B,LEGEND!I:I))</f>
        <v>https://milwaukee-media-images.s3.amazonaws.com/hi/4932399673--Hero_1.jpg</v>
      </c>
      <c r="V1892" s="51" t="s">
        <v>12669</v>
      </c>
      <c r="W1892" s="63" t="s">
        <v>12349</v>
      </c>
      <c r="X1892" s="64">
        <v>400</v>
      </c>
      <c r="Y1892" s="64">
        <v>22</v>
      </c>
      <c r="Z1892" s="64">
        <v>22</v>
      </c>
      <c r="AA1892" s="84">
        <v>0.35499999999999998</v>
      </c>
      <c r="AB1892" s="85">
        <v>1</v>
      </c>
      <c r="AC1892" s="85">
        <v>1</v>
      </c>
    </row>
    <row r="1893" spans="1:29" ht="25.5">
      <c r="A1893" s="1"/>
      <c r="B1893" s="6" t="s">
        <v>8777</v>
      </c>
      <c r="C1893" s="6" t="s">
        <v>8778</v>
      </c>
      <c r="D1893" s="6" t="s">
        <v>8861</v>
      </c>
      <c r="E1893" s="49" t="s">
        <v>8872</v>
      </c>
      <c r="F1893" s="6" t="s">
        <v>8873</v>
      </c>
      <c r="G1893" s="6" t="s">
        <v>60</v>
      </c>
      <c r="H1893" s="6" t="s">
        <v>60</v>
      </c>
      <c r="I1893" s="60" t="s">
        <v>12670</v>
      </c>
      <c r="J1893" s="49" t="s">
        <v>12671</v>
      </c>
      <c r="K1893" s="6" t="s">
        <v>12672</v>
      </c>
      <c r="L1893" s="29">
        <f>IF($J$6="с учетом НДС",VLOOKUP(I1893,LEGEND!B:E,4,0)*(1-M1893),VLOOKUP(I1893,LEGEND!B:E,4,0)*(1-M1893)/1.2)</f>
        <v>3800</v>
      </c>
      <c r="M1893" s="57">
        <f>IF(AND(B1893&lt;&gt;"1_Электроинструмент",B1893&lt;&gt;"2_Садовая техника"),$J$5,IF($J$4&lt;=20%,$J$4,IFERROR(VLOOKUP(S1893,LEGEND!$L$2:$M$5,2,FALSE),$J$4)))</f>
        <v>0</v>
      </c>
      <c r="N1893" s="48" t="s">
        <v>60</v>
      </c>
      <c r="O1893" s="6" t="s">
        <v>60</v>
      </c>
      <c r="P1893" s="49" t="s">
        <v>66</v>
      </c>
      <c r="Q1893" s="49" t="s">
        <v>67</v>
      </c>
      <c r="R1893" s="6" t="s">
        <v>60</v>
      </c>
      <c r="S1893" s="49" t="s">
        <v>60</v>
      </c>
      <c r="T1893" s="73" t="str">
        <f>IF(_xlfn.XLOOKUP(I1893,LEGEND!B:B,LEGEND!H:H)&lt;&gt;"-",HYPERLINK(_xlfn.XLOOKUP(I1893,LEGEND!B:B,LEGEND!H:H),"link"),_xlfn.XLOOKUP(I1893,LEGEND!B:B,LEGEND!H:H))</f>
        <v>link</v>
      </c>
      <c r="U1893" s="73" t="str">
        <f>HYPERLINK(_xlfn.XLOOKUP(I1893,LEGEND!B:B,LEGEND!I:I))</f>
        <v>https://milwaukee-media-images.s3.amazonaws.com/hi/48136766--Hero_1.jpg</v>
      </c>
      <c r="V1893" s="51" t="s">
        <v>12673</v>
      </c>
      <c r="W1893" s="63" t="s">
        <v>71</v>
      </c>
      <c r="X1893" s="64">
        <v>491</v>
      </c>
      <c r="Y1893" s="64">
        <v>40</v>
      </c>
      <c r="Z1893" s="64">
        <v>40</v>
      </c>
      <c r="AA1893" s="84">
        <v>0.78800000000000003</v>
      </c>
      <c r="AB1893" s="85">
        <v>1</v>
      </c>
      <c r="AC1893" s="85">
        <v>1</v>
      </c>
    </row>
    <row r="1894" spans="1:29" ht="25.5">
      <c r="A1894" s="1"/>
      <c r="B1894" s="6" t="s">
        <v>8777</v>
      </c>
      <c r="C1894" s="6" t="s">
        <v>8778</v>
      </c>
      <c r="D1894" s="6" t="s">
        <v>8861</v>
      </c>
      <c r="E1894" s="49" t="s">
        <v>8872</v>
      </c>
      <c r="F1894" s="6" t="s">
        <v>8873</v>
      </c>
      <c r="G1894" s="6" t="s">
        <v>60</v>
      </c>
      <c r="H1894" s="6" t="s">
        <v>60</v>
      </c>
      <c r="I1894" s="60" t="s">
        <v>12674</v>
      </c>
      <c r="J1894" s="49" t="s">
        <v>12675</v>
      </c>
      <c r="K1894" s="6" t="s">
        <v>12676</v>
      </c>
      <c r="L1894" s="29">
        <f>IF($J$6="с учетом НДС",VLOOKUP(I1894,LEGEND!B:E,4,0)*(1-M1894),VLOOKUP(I1894,LEGEND!B:E,4,0)*(1-M1894)/1.2)</f>
        <v>3850</v>
      </c>
      <c r="M1894" s="57">
        <f>IF(AND(B1894&lt;&gt;"1_Электроинструмент",B1894&lt;&gt;"2_Садовая техника"),$J$5,IF($J$4&lt;=20%,$J$4,IFERROR(VLOOKUP(S1894,LEGEND!$L$2:$M$5,2,FALSE),$J$4)))</f>
        <v>0</v>
      </c>
      <c r="N1894" s="48" t="s">
        <v>60</v>
      </c>
      <c r="O1894" s="6" t="s">
        <v>60</v>
      </c>
      <c r="P1894" s="49" t="s">
        <v>66</v>
      </c>
      <c r="Q1894" s="49" t="s">
        <v>473</v>
      </c>
      <c r="R1894" s="6" t="s">
        <v>60</v>
      </c>
      <c r="S1894" s="49" t="s">
        <v>60</v>
      </c>
      <c r="T1894" s="73" t="str">
        <f>IF(_xlfn.XLOOKUP(I1894,LEGEND!B:B,LEGEND!H:H)&lt;&gt;"-",HYPERLINK(_xlfn.XLOOKUP(I1894,LEGEND!B:B,LEGEND!H:H),"link"),_xlfn.XLOOKUP(I1894,LEGEND!B:B,LEGEND!H:H))</f>
        <v>link</v>
      </c>
      <c r="U1894" s="73" t="str">
        <f>HYPERLINK(_xlfn.XLOOKUP(I1894,LEGEND!B:B,LEGEND!I:I))</f>
        <v>https://milwaukee-media-images.s3.amazonaws.com/hi/4932399676--Hero_1.jpg</v>
      </c>
      <c r="V1894" s="51" t="s">
        <v>12677</v>
      </c>
      <c r="W1894" s="63" t="s">
        <v>12349</v>
      </c>
      <c r="X1894" s="64">
        <v>600</v>
      </c>
      <c r="Y1894" s="64">
        <v>22</v>
      </c>
      <c r="Z1894" s="64">
        <v>22</v>
      </c>
      <c r="AA1894" s="84">
        <v>0.48199999999999998</v>
      </c>
      <c r="AB1894" s="85">
        <v>1</v>
      </c>
      <c r="AC1894" s="85">
        <v>1</v>
      </c>
    </row>
    <row r="1895" spans="1:29" ht="25.5">
      <c r="A1895" s="1"/>
      <c r="B1895" s="6" t="s">
        <v>8777</v>
      </c>
      <c r="C1895" s="6" t="s">
        <v>8778</v>
      </c>
      <c r="D1895" s="6" t="s">
        <v>8861</v>
      </c>
      <c r="E1895" s="49" t="s">
        <v>8872</v>
      </c>
      <c r="F1895" s="6" t="s">
        <v>8873</v>
      </c>
      <c r="G1895" s="6" t="s">
        <v>60</v>
      </c>
      <c r="H1895" s="6" t="s">
        <v>60</v>
      </c>
      <c r="I1895" s="60" t="s">
        <v>9013</v>
      </c>
      <c r="J1895" s="49" t="s">
        <v>9014</v>
      </c>
      <c r="K1895" s="6" t="s">
        <v>9015</v>
      </c>
      <c r="L1895" s="29">
        <f>IF($J$6="с учетом НДС",VLOOKUP(I1895,LEGEND!B:E,4,0)*(1-M1895),VLOOKUP(I1895,LEGEND!B:E,4,0)*(1-M1895)/1.2)</f>
        <v>3890</v>
      </c>
      <c r="M1895" s="57">
        <f>IF(AND(B1895&lt;&gt;"1_Электроинструмент",B1895&lt;&gt;"2_Садовая техника"),$J$5,IF($J$4&lt;=20%,$J$4,IFERROR(VLOOKUP(S1895,LEGEND!$L$2:$M$5,2,FALSE),$J$4)))</f>
        <v>0</v>
      </c>
      <c r="N1895" s="48" t="s">
        <v>60</v>
      </c>
      <c r="O1895" s="6" t="s">
        <v>42</v>
      </c>
      <c r="P1895" s="49" t="s">
        <v>66</v>
      </c>
      <c r="Q1895" s="49" t="s">
        <v>473</v>
      </c>
      <c r="R1895" s="6" t="s">
        <v>60</v>
      </c>
      <c r="S1895" s="49" t="s">
        <v>60</v>
      </c>
      <c r="T1895" s="73" t="str">
        <f>IF(_xlfn.XLOOKUP(I1895,LEGEND!B:B,LEGEND!H:H)&lt;&gt;"-",HYPERLINK(_xlfn.XLOOKUP(I1895,LEGEND!B:B,LEGEND!H:H),"link"),_xlfn.XLOOKUP(I1895,LEGEND!B:B,LEGEND!H:H))</f>
        <v>link</v>
      </c>
      <c r="U1895" s="73" t="str">
        <f>HYPERLINK(_xlfn.XLOOKUP(I1895,LEGEND!B:B,LEGEND!I:I))</f>
        <v>https://milwaukee-media-images.s3.amazonaws.com/hi/4932479500--Hero_1.jpg</v>
      </c>
      <c r="V1895" s="51" t="s">
        <v>9016</v>
      </c>
      <c r="W1895" s="63" t="s">
        <v>71</v>
      </c>
      <c r="X1895" s="64">
        <v>80</v>
      </c>
      <c r="Y1895" s="64">
        <v>110</v>
      </c>
      <c r="Z1895" s="64">
        <v>200</v>
      </c>
      <c r="AA1895" s="84">
        <v>0.39</v>
      </c>
      <c r="AB1895" s="85">
        <v>1</v>
      </c>
      <c r="AC1895" s="85">
        <v>1</v>
      </c>
    </row>
    <row r="1896" spans="1:29" ht="25.5">
      <c r="A1896" s="1"/>
      <c r="B1896" s="6" t="s">
        <v>8777</v>
      </c>
      <c r="C1896" s="6" t="s">
        <v>8778</v>
      </c>
      <c r="D1896" s="6" t="s">
        <v>8861</v>
      </c>
      <c r="E1896" s="49" t="s">
        <v>8872</v>
      </c>
      <c r="F1896" s="6" t="s">
        <v>8873</v>
      </c>
      <c r="G1896" s="6" t="s">
        <v>60</v>
      </c>
      <c r="H1896" s="6" t="s">
        <v>60</v>
      </c>
      <c r="I1896" s="60" t="s">
        <v>12678</v>
      </c>
      <c r="J1896" s="49" t="s">
        <v>12679</v>
      </c>
      <c r="K1896" s="6" t="s">
        <v>12680</v>
      </c>
      <c r="L1896" s="29">
        <f>IF($J$6="с учетом НДС",VLOOKUP(I1896,LEGEND!B:E,4,0)*(1-M1896),VLOOKUP(I1896,LEGEND!B:E,4,0)*(1-M1896)/1.2)</f>
        <v>3890</v>
      </c>
      <c r="M1896" s="57">
        <f>IF(AND(B1896&lt;&gt;"1_Электроинструмент",B1896&lt;&gt;"2_Садовая техника"),$J$5,IF($J$4&lt;=20%,$J$4,IFERROR(VLOOKUP(S1896,LEGEND!$L$2:$M$5,2,FALSE),$J$4)))</f>
        <v>0</v>
      </c>
      <c r="N1896" s="48" t="s">
        <v>60</v>
      </c>
      <c r="O1896" s="6" t="s">
        <v>60</v>
      </c>
      <c r="P1896" s="49" t="s">
        <v>1556</v>
      </c>
      <c r="Q1896" s="49" t="s">
        <v>473</v>
      </c>
      <c r="R1896" s="6" t="s">
        <v>60</v>
      </c>
      <c r="S1896" s="49" t="s">
        <v>60</v>
      </c>
      <c r="T1896" s="73" t="str">
        <f>IF(_xlfn.XLOOKUP(I1896,LEGEND!B:B,LEGEND!H:H)&lt;&gt;"-",HYPERLINK(_xlfn.XLOOKUP(I1896,LEGEND!B:B,LEGEND!H:H),"link"),_xlfn.XLOOKUP(I1896,LEGEND!B:B,LEGEND!H:H))</f>
        <v>link</v>
      </c>
      <c r="U1896" s="73" t="str">
        <f>HYPERLINK(_xlfn.XLOOKUP(I1896,LEGEND!B:B,LEGEND!I:I))</f>
        <v>https://milwaukee-media-images.s3.amazonaws.com/hi/48255140--Hero_1.jpg</v>
      </c>
      <c r="V1896" s="51" t="s">
        <v>12681</v>
      </c>
      <c r="W1896" s="63" t="s">
        <v>71</v>
      </c>
      <c r="X1896" s="64">
        <v>200</v>
      </c>
      <c r="Y1896" s="64">
        <v>110</v>
      </c>
      <c r="Z1896" s="64">
        <v>80</v>
      </c>
      <c r="AA1896" s="84">
        <v>0.39</v>
      </c>
      <c r="AB1896" s="85">
        <v>1</v>
      </c>
      <c r="AC1896" s="85">
        <v>1</v>
      </c>
    </row>
    <row r="1897" spans="1:29" ht="25.5">
      <c r="A1897" s="1"/>
      <c r="B1897" s="6" t="s">
        <v>8777</v>
      </c>
      <c r="C1897" s="6" t="s">
        <v>8778</v>
      </c>
      <c r="D1897" s="6" t="s">
        <v>8861</v>
      </c>
      <c r="E1897" s="49" t="s">
        <v>8872</v>
      </c>
      <c r="F1897" s="6" t="s">
        <v>8873</v>
      </c>
      <c r="G1897" s="6" t="s">
        <v>60</v>
      </c>
      <c r="H1897" s="6" t="s">
        <v>60</v>
      </c>
      <c r="I1897" s="60" t="s">
        <v>12682</v>
      </c>
      <c r="J1897" s="49" t="s">
        <v>12683</v>
      </c>
      <c r="K1897" s="6" t="s">
        <v>12684</v>
      </c>
      <c r="L1897" s="29">
        <f>IF($J$6="с учетом НДС",VLOOKUP(I1897,LEGEND!B:E,4,0)*(1-M1897),VLOOKUP(I1897,LEGEND!B:E,4,0)*(1-M1897)/1.2)</f>
        <v>3960</v>
      </c>
      <c r="M1897" s="57">
        <f>IF(AND(B1897&lt;&gt;"1_Электроинструмент",B1897&lt;&gt;"2_Садовая техника"),$J$5,IF($J$4&lt;=20%,$J$4,IFERROR(VLOOKUP(S1897,LEGEND!$L$2:$M$5,2,FALSE),$J$4)))</f>
        <v>0</v>
      </c>
      <c r="N1897" s="48" t="s">
        <v>60</v>
      </c>
      <c r="O1897" s="6" t="s">
        <v>60</v>
      </c>
      <c r="P1897" s="49" t="s">
        <v>1556</v>
      </c>
      <c r="Q1897" s="49" t="s">
        <v>473</v>
      </c>
      <c r="R1897" s="6" t="s">
        <v>60</v>
      </c>
      <c r="S1897" s="49" t="s">
        <v>60</v>
      </c>
      <c r="T1897" s="73" t="str">
        <f>IF(_xlfn.XLOOKUP(I1897,LEGEND!B:B,LEGEND!H:H)&lt;&gt;"-",HYPERLINK(_xlfn.XLOOKUP(I1897,LEGEND!B:B,LEGEND!H:H),"link"),_xlfn.XLOOKUP(I1897,LEGEND!B:B,LEGEND!H:H))</f>
        <v>-</v>
      </c>
      <c r="U1897" s="73" t="str">
        <f>HYPERLINK(_xlfn.XLOOKUP(I1897,LEGEND!B:B,LEGEND!I:I))</f>
        <v>-</v>
      </c>
      <c r="V1897" s="51" t="s">
        <v>12685</v>
      </c>
      <c r="W1897" s="63" t="s">
        <v>71</v>
      </c>
      <c r="X1897" s="64">
        <v>140</v>
      </c>
      <c r="Y1897" s="64">
        <v>140</v>
      </c>
      <c r="Z1897" s="64">
        <v>172</v>
      </c>
      <c r="AA1897" s="84">
        <v>1.4610000000000001</v>
      </c>
      <c r="AB1897" s="85">
        <v>1</v>
      </c>
      <c r="AC1897" s="85">
        <v>1</v>
      </c>
    </row>
    <row r="1898" spans="1:29" ht="25.5">
      <c r="A1898" s="1"/>
      <c r="B1898" s="6" t="s">
        <v>8777</v>
      </c>
      <c r="C1898" s="6" t="s">
        <v>8778</v>
      </c>
      <c r="D1898" s="6" t="s">
        <v>8861</v>
      </c>
      <c r="E1898" s="49" t="s">
        <v>8872</v>
      </c>
      <c r="F1898" s="6" t="s">
        <v>8873</v>
      </c>
      <c r="G1898" s="6" t="s">
        <v>60</v>
      </c>
      <c r="H1898" s="6" t="s">
        <v>60</v>
      </c>
      <c r="I1898" s="60" t="s">
        <v>9001</v>
      </c>
      <c r="J1898" s="49" t="s">
        <v>9002</v>
      </c>
      <c r="K1898" s="6" t="s">
        <v>9003</v>
      </c>
      <c r="L1898" s="29">
        <f>IF($J$6="с учетом НДС",VLOOKUP(I1898,LEGEND!B:E,4,0)*(1-M1898),VLOOKUP(I1898,LEGEND!B:E,4,0)*(1-M1898)/1.2)</f>
        <v>3970</v>
      </c>
      <c r="M1898" s="57">
        <f>IF(AND(B1898&lt;&gt;"1_Электроинструмент",B1898&lt;&gt;"2_Садовая техника"),$J$5,IF($J$4&lt;=20%,$J$4,IFERROR(VLOOKUP(S1898,LEGEND!$L$2:$M$5,2,FALSE),$J$4)))</f>
        <v>0</v>
      </c>
      <c r="N1898" s="48" t="s">
        <v>60</v>
      </c>
      <c r="O1898" s="6" t="s">
        <v>42</v>
      </c>
      <c r="P1898" s="49" t="s">
        <v>66</v>
      </c>
      <c r="Q1898" s="49" t="s">
        <v>473</v>
      </c>
      <c r="R1898" s="6" t="s">
        <v>60</v>
      </c>
      <c r="S1898" s="49" t="s">
        <v>60</v>
      </c>
      <c r="T1898" s="73" t="str">
        <f>IF(_xlfn.XLOOKUP(I1898,LEGEND!B:B,LEGEND!H:H)&lt;&gt;"-",HYPERLINK(_xlfn.XLOOKUP(I1898,LEGEND!B:B,LEGEND!H:H),"link"),_xlfn.XLOOKUP(I1898,LEGEND!B:B,LEGEND!H:H))</f>
        <v>-</v>
      </c>
      <c r="U1898" s="73" t="str">
        <f>HYPERLINK(_xlfn.XLOOKUP(I1898,LEGEND!B:B,LEGEND!I:I))</f>
        <v>https://milwaukee-media-images.s3.amazonaws.com/hi/4932479489--Hero_1.jpg</v>
      </c>
      <c r="V1898" s="51" t="s">
        <v>9004</v>
      </c>
      <c r="W1898" s="63" t="s">
        <v>71</v>
      </c>
      <c r="X1898" s="64">
        <v>98</v>
      </c>
      <c r="Y1898" s="64">
        <v>98</v>
      </c>
      <c r="Z1898" s="64">
        <v>165</v>
      </c>
      <c r="AA1898" s="84">
        <v>1.07</v>
      </c>
      <c r="AB1898" s="85">
        <v>1</v>
      </c>
      <c r="AC1898" s="85">
        <v>1</v>
      </c>
    </row>
    <row r="1899" spans="1:29" ht="25.5">
      <c r="A1899" s="1"/>
      <c r="B1899" s="6" t="s">
        <v>8777</v>
      </c>
      <c r="C1899" s="6" t="s">
        <v>8778</v>
      </c>
      <c r="D1899" s="6" t="s">
        <v>8861</v>
      </c>
      <c r="E1899" s="49" t="s">
        <v>8872</v>
      </c>
      <c r="F1899" s="6" t="s">
        <v>8873</v>
      </c>
      <c r="G1899" s="6" t="s">
        <v>60</v>
      </c>
      <c r="H1899" s="6" t="s">
        <v>60</v>
      </c>
      <c r="I1899" s="60" t="s">
        <v>8906</v>
      </c>
      <c r="J1899" s="49" t="s">
        <v>8907</v>
      </c>
      <c r="K1899" s="6" t="s">
        <v>8908</v>
      </c>
      <c r="L1899" s="29">
        <f>IF($J$6="с учетом НДС",VLOOKUP(I1899,LEGEND!B:E,4,0)*(1-M1899),VLOOKUP(I1899,LEGEND!B:E,4,0)*(1-M1899)/1.2)</f>
        <v>4160</v>
      </c>
      <c r="M1899" s="57">
        <f>IF(AND(B1899&lt;&gt;"1_Электроинструмент",B1899&lt;&gt;"2_Садовая техника"),$J$5,IF($J$4&lt;=20%,$J$4,IFERROR(VLOOKUP(S1899,LEGEND!$L$2:$M$5,2,FALSE),$J$4)))</f>
        <v>0</v>
      </c>
      <c r="N1899" s="48" t="s">
        <v>60</v>
      </c>
      <c r="O1899" s="6" t="s">
        <v>42</v>
      </c>
      <c r="P1899" s="49" t="s">
        <v>66</v>
      </c>
      <c r="Q1899" s="49" t="s">
        <v>67</v>
      </c>
      <c r="R1899" s="6" t="s">
        <v>60</v>
      </c>
      <c r="S1899" s="49" t="s">
        <v>60</v>
      </c>
      <c r="T1899" s="73" t="str">
        <f>IF(_xlfn.XLOOKUP(I1899,LEGEND!B:B,LEGEND!H:H)&lt;&gt;"-",HYPERLINK(_xlfn.XLOOKUP(I1899,LEGEND!B:B,LEGEND!H:H),"link"),_xlfn.XLOOKUP(I1899,LEGEND!B:B,LEGEND!H:H))</f>
        <v>link</v>
      </c>
      <c r="U1899" s="73" t="str">
        <f>HYPERLINK(_xlfn.XLOOKUP(I1899,LEGEND!B:B,LEGEND!I:I))</f>
        <v>https://milwaukee-media-images.s3.amazonaws.com/hi/4932479501--Hero_1.jpg</v>
      </c>
      <c r="V1899" s="51" t="s">
        <v>8909</v>
      </c>
      <c r="W1899" s="63" t="s">
        <v>71</v>
      </c>
      <c r="X1899" s="64">
        <v>80</v>
      </c>
      <c r="Y1899" s="64">
        <v>110</v>
      </c>
      <c r="Z1899" s="64">
        <v>200</v>
      </c>
      <c r="AA1899" s="84">
        <v>0.4</v>
      </c>
      <c r="AB1899" s="85">
        <v>1</v>
      </c>
      <c r="AC1899" s="85">
        <v>1</v>
      </c>
    </row>
    <row r="1900" spans="1:29" ht="25.5">
      <c r="A1900" s="1"/>
      <c r="B1900" s="6" t="s">
        <v>8777</v>
      </c>
      <c r="C1900" s="6" t="s">
        <v>8778</v>
      </c>
      <c r="D1900" s="6" t="s">
        <v>8861</v>
      </c>
      <c r="E1900" s="49" t="s">
        <v>8872</v>
      </c>
      <c r="F1900" s="6" t="s">
        <v>8873</v>
      </c>
      <c r="G1900" s="6" t="s">
        <v>60</v>
      </c>
      <c r="H1900" s="6" t="s">
        <v>60</v>
      </c>
      <c r="I1900" s="60" t="s">
        <v>12686</v>
      </c>
      <c r="J1900" s="49" t="s">
        <v>12687</v>
      </c>
      <c r="K1900" s="6" t="s">
        <v>12688</v>
      </c>
      <c r="L1900" s="29">
        <f>IF($J$6="с учетом НДС",VLOOKUP(I1900,LEGEND!B:E,4,0)*(1-M1900),VLOOKUP(I1900,LEGEND!B:E,4,0)*(1-M1900)/1.2)</f>
        <v>4160</v>
      </c>
      <c r="M1900" s="57">
        <f>IF(AND(B1900&lt;&gt;"1_Электроинструмент",B1900&lt;&gt;"2_Садовая техника"),$J$5,IF($J$4&lt;=20%,$J$4,IFERROR(VLOOKUP(S1900,LEGEND!$L$2:$M$5,2,FALSE),$J$4)))</f>
        <v>0</v>
      </c>
      <c r="N1900" s="48" t="s">
        <v>60</v>
      </c>
      <c r="O1900" s="6" t="s">
        <v>60</v>
      </c>
      <c r="P1900" s="49" t="s">
        <v>1556</v>
      </c>
      <c r="Q1900" s="49" t="s">
        <v>473</v>
      </c>
      <c r="R1900" s="6" t="s">
        <v>60</v>
      </c>
      <c r="S1900" s="49" t="s">
        <v>60</v>
      </c>
      <c r="T1900" s="73" t="str">
        <f>IF(_xlfn.XLOOKUP(I1900,LEGEND!B:B,LEGEND!H:H)&lt;&gt;"-",HYPERLINK(_xlfn.XLOOKUP(I1900,LEGEND!B:B,LEGEND!H:H),"link"),_xlfn.XLOOKUP(I1900,LEGEND!B:B,LEGEND!H:H))</f>
        <v>link</v>
      </c>
      <c r="U1900" s="73" t="str">
        <f>HYPERLINK(_xlfn.XLOOKUP(I1900,LEGEND!B:B,LEGEND!I:I))</f>
        <v>https://milwaukee-media-images.s3.amazonaws.com/hi/48255143--Hero_1.jpg</v>
      </c>
      <c r="V1900" s="51" t="s">
        <v>12689</v>
      </c>
      <c r="W1900" s="63" t="s">
        <v>71</v>
      </c>
      <c r="X1900" s="64">
        <v>200</v>
      </c>
      <c r="Y1900" s="64">
        <v>110</v>
      </c>
      <c r="Z1900" s="64">
        <v>80</v>
      </c>
      <c r="AA1900" s="84">
        <v>0.4</v>
      </c>
      <c r="AB1900" s="85">
        <v>1</v>
      </c>
      <c r="AC1900" s="85">
        <v>1</v>
      </c>
    </row>
    <row r="1901" spans="1:29" ht="25.5">
      <c r="A1901" s="1"/>
      <c r="B1901" s="6" t="s">
        <v>8777</v>
      </c>
      <c r="C1901" s="6" t="s">
        <v>8778</v>
      </c>
      <c r="D1901" s="6" t="s">
        <v>8861</v>
      </c>
      <c r="E1901" s="49" t="s">
        <v>8872</v>
      </c>
      <c r="F1901" s="6" t="s">
        <v>8873</v>
      </c>
      <c r="G1901" s="6" t="s">
        <v>60</v>
      </c>
      <c r="H1901" s="6" t="s">
        <v>60</v>
      </c>
      <c r="I1901" s="60" t="s">
        <v>12690</v>
      </c>
      <c r="J1901" s="49" t="s">
        <v>12691</v>
      </c>
      <c r="K1901" s="6" t="s">
        <v>12692</v>
      </c>
      <c r="L1901" s="29">
        <f>IF($J$6="с учетом НДС",VLOOKUP(I1901,LEGEND!B:E,4,0)*(1-M1901),VLOOKUP(I1901,LEGEND!B:E,4,0)*(1-M1901)/1.2)</f>
        <v>4540</v>
      </c>
      <c r="M1901" s="57">
        <f>IF(AND(B1901&lt;&gt;"1_Электроинструмент",B1901&lt;&gt;"2_Садовая техника"),$J$5,IF($J$4&lt;=20%,$J$4,IFERROR(VLOOKUP(S1901,LEGEND!$L$2:$M$5,2,FALSE),$J$4)))</f>
        <v>0</v>
      </c>
      <c r="N1901" s="48" t="s">
        <v>60</v>
      </c>
      <c r="O1901" s="6" t="s">
        <v>60</v>
      </c>
      <c r="P1901" s="49" t="s">
        <v>66</v>
      </c>
      <c r="Q1901" s="49" t="s">
        <v>67</v>
      </c>
      <c r="R1901" s="6" t="s">
        <v>60</v>
      </c>
      <c r="S1901" s="49" t="s">
        <v>60</v>
      </c>
      <c r="T1901" s="73" t="str">
        <f>IF(_xlfn.XLOOKUP(I1901,LEGEND!B:B,LEGEND!H:H)&lt;&gt;"-",HYPERLINK(_xlfn.XLOOKUP(I1901,LEGEND!B:B,LEGEND!H:H),"link"),_xlfn.XLOOKUP(I1901,LEGEND!B:B,LEGEND!H:H))</f>
        <v>link</v>
      </c>
      <c r="U1901" s="73" t="str">
        <f>HYPERLINK(_xlfn.XLOOKUP(I1901,LEGEND!B:B,LEGEND!I:I))</f>
        <v>https://milwaukee-media-images.s3.amazonaws.com/hi/48136769--Hero_1.jpg</v>
      </c>
      <c r="V1901" s="51" t="s">
        <v>12693</v>
      </c>
      <c r="W1901" s="63" t="s">
        <v>71</v>
      </c>
      <c r="X1901" s="64">
        <v>489</v>
      </c>
      <c r="Y1901" s="64">
        <v>40</v>
      </c>
      <c r="Z1901" s="64">
        <v>40</v>
      </c>
      <c r="AA1901" s="84">
        <v>0.84</v>
      </c>
      <c r="AB1901" s="85">
        <v>1</v>
      </c>
      <c r="AC1901" s="85">
        <v>1</v>
      </c>
    </row>
    <row r="1902" spans="1:29" ht="25.5">
      <c r="A1902" s="1"/>
      <c r="B1902" s="6" t="s">
        <v>8777</v>
      </c>
      <c r="C1902" s="6" t="s">
        <v>8778</v>
      </c>
      <c r="D1902" s="6" t="s">
        <v>8861</v>
      </c>
      <c r="E1902" s="49" t="s">
        <v>8872</v>
      </c>
      <c r="F1902" s="6" t="s">
        <v>8873</v>
      </c>
      <c r="G1902" s="6" t="s">
        <v>60</v>
      </c>
      <c r="H1902" s="6" t="s">
        <v>60</v>
      </c>
      <c r="I1902" s="60" t="s">
        <v>8898</v>
      </c>
      <c r="J1902" s="49" t="s">
        <v>8899</v>
      </c>
      <c r="K1902" s="6" t="s">
        <v>8900</v>
      </c>
      <c r="L1902" s="29">
        <f>IF($J$6="с учетом НДС",VLOOKUP(I1902,LEGEND!B:E,4,0)*(1-M1902),VLOOKUP(I1902,LEGEND!B:E,4,0)*(1-M1902)/1.2)</f>
        <v>4670</v>
      </c>
      <c r="M1902" s="57">
        <f>IF(AND(B1902&lt;&gt;"1_Электроинструмент",B1902&lt;&gt;"2_Садовая техника"),$J$5,IF($J$4&lt;=20%,$J$4,IFERROR(VLOOKUP(S1902,LEGEND!$L$2:$M$5,2,FALSE),$J$4)))</f>
        <v>0</v>
      </c>
      <c r="N1902" s="48" t="s">
        <v>60</v>
      </c>
      <c r="O1902" s="6" t="s">
        <v>42</v>
      </c>
      <c r="P1902" s="49" t="s">
        <v>66</v>
      </c>
      <c r="Q1902" s="49" t="s">
        <v>67</v>
      </c>
      <c r="R1902" s="6" t="s">
        <v>60</v>
      </c>
      <c r="S1902" s="49" t="s">
        <v>60</v>
      </c>
      <c r="T1902" s="73" t="str">
        <f>IF(_xlfn.XLOOKUP(I1902,LEGEND!B:B,LEGEND!H:H)&lt;&gt;"-",HYPERLINK(_xlfn.XLOOKUP(I1902,LEGEND!B:B,LEGEND!H:H),"link"),_xlfn.XLOOKUP(I1902,LEGEND!B:B,LEGEND!H:H))</f>
        <v>-</v>
      </c>
      <c r="U1902" s="73" t="str">
        <f>HYPERLINK(_xlfn.XLOOKUP(I1902,LEGEND!B:B,LEGEND!I:I))</f>
        <v>https://milwaukee-media-images.s3.amazonaws.com/hi/4932479490--Hero_1.jpg</v>
      </c>
      <c r="V1902" s="51" t="s">
        <v>8901</v>
      </c>
      <c r="W1902" s="63" t="s">
        <v>71</v>
      </c>
      <c r="X1902" s="64">
        <v>98</v>
      </c>
      <c r="Y1902" s="64">
        <v>98</v>
      </c>
      <c r="Z1902" s="64">
        <v>165</v>
      </c>
      <c r="AA1902" s="84">
        <v>1.1910000000000001</v>
      </c>
      <c r="AB1902" s="85">
        <v>1</v>
      </c>
      <c r="AC1902" s="85">
        <v>1</v>
      </c>
    </row>
    <row r="1903" spans="1:29" ht="25.5">
      <c r="A1903" s="1"/>
      <c r="B1903" s="6" t="s">
        <v>8777</v>
      </c>
      <c r="C1903" s="6" t="s">
        <v>8778</v>
      </c>
      <c r="D1903" s="6" t="s">
        <v>8861</v>
      </c>
      <c r="E1903" s="49" t="s">
        <v>8872</v>
      </c>
      <c r="F1903" s="6" t="s">
        <v>8873</v>
      </c>
      <c r="G1903" s="6" t="s">
        <v>60</v>
      </c>
      <c r="H1903" s="6" t="s">
        <v>60</v>
      </c>
      <c r="I1903" s="60" t="s">
        <v>12694</v>
      </c>
      <c r="J1903" s="49" t="s">
        <v>12695</v>
      </c>
      <c r="K1903" s="6" t="s">
        <v>12696</v>
      </c>
      <c r="L1903" s="29">
        <f>IF($J$6="с учетом НДС",VLOOKUP(I1903,LEGEND!B:E,4,0)*(1-M1903),VLOOKUP(I1903,LEGEND!B:E,4,0)*(1-M1903)/1.2)</f>
        <v>4770</v>
      </c>
      <c r="M1903" s="57">
        <f>IF(AND(B1903&lt;&gt;"1_Электроинструмент",B1903&lt;&gt;"2_Садовая техника"),$J$5,IF($J$4&lt;=20%,$J$4,IFERROR(VLOOKUP(S1903,LEGEND!$L$2:$M$5,2,FALSE),$J$4)))</f>
        <v>0</v>
      </c>
      <c r="N1903" s="48" t="s">
        <v>60</v>
      </c>
      <c r="O1903" s="6" t="s">
        <v>60</v>
      </c>
      <c r="P1903" s="49" t="s">
        <v>66</v>
      </c>
      <c r="Q1903" s="49" t="s">
        <v>67</v>
      </c>
      <c r="R1903" s="6" t="s">
        <v>60</v>
      </c>
      <c r="S1903" s="49" t="s">
        <v>60</v>
      </c>
      <c r="T1903" s="73" t="str">
        <f>IF(_xlfn.XLOOKUP(I1903,LEGEND!B:B,LEGEND!H:H)&lt;&gt;"-",HYPERLINK(_xlfn.XLOOKUP(I1903,LEGEND!B:B,LEGEND!H:H),"link"),_xlfn.XLOOKUP(I1903,LEGEND!B:B,LEGEND!H:H))</f>
        <v>link</v>
      </c>
      <c r="U1903" s="73" t="str">
        <f>HYPERLINK(_xlfn.XLOOKUP(I1903,LEGEND!B:B,LEGEND!I:I))</f>
        <v>https://milwaukee-media-images.s3.amazonaws.com/hi/4932373380--Hero_1.jpg</v>
      </c>
      <c r="V1903" s="51" t="s">
        <v>12697</v>
      </c>
      <c r="W1903" s="63" t="s">
        <v>71</v>
      </c>
      <c r="X1903" s="64">
        <v>290</v>
      </c>
      <c r="Y1903" s="64">
        <v>172</v>
      </c>
      <c r="Z1903" s="64">
        <v>52</v>
      </c>
      <c r="AA1903" s="84">
        <v>1.1140000000000001</v>
      </c>
      <c r="AB1903" s="85">
        <v>1</v>
      </c>
      <c r="AC1903" s="85">
        <v>1</v>
      </c>
    </row>
    <row r="1904" spans="1:29" ht="25.5">
      <c r="A1904" s="1"/>
      <c r="B1904" s="6" t="s">
        <v>8777</v>
      </c>
      <c r="C1904" s="6" t="s">
        <v>8778</v>
      </c>
      <c r="D1904" s="6" t="s">
        <v>8861</v>
      </c>
      <c r="E1904" s="49" t="s">
        <v>8872</v>
      </c>
      <c r="F1904" s="6" t="s">
        <v>8873</v>
      </c>
      <c r="G1904" s="6" t="s">
        <v>60</v>
      </c>
      <c r="H1904" s="6" t="s">
        <v>60</v>
      </c>
      <c r="I1904" s="60" t="s">
        <v>9017</v>
      </c>
      <c r="J1904" s="49" t="s">
        <v>9018</v>
      </c>
      <c r="K1904" s="6" t="s">
        <v>9019</v>
      </c>
      <c r="L1904" s="29">
        <f>IF($J$6="с учетом НДС",VLOOKUP(I1904,LEGEND!B:E,4,0)*(1-M1904),VLOOKUP(I1904,LEGEND!B:E,4,0)*(1-M1904)/1.2)</f>
        <v>5500</v>
      </c>
      <c r="M1904" s="57">
        <f>IF(AND(B1904&lt;&gt;"1_Электроинструмент",B1904&lt;&gt;"2_Садовая техника"),$J$5,IF($J$4&lt;=20%,$J$4,IFERROR(VLOOKUP(S1904,LEGEND!$L$2:$M$5,2,FALSE),$J$4)))</f>
        <v>0</v>
      </c>
      <c r="N1904" s="48" t="s">
        <v>60</v>
      </c>
      <c r="O1904" s="6" t="s">
        <v>42</v>
      </c>
      <c r="P1904" s="49" t="s">
        <v>66</v>
      </c>
      <c r="Q1904" s="49" t="s">
        <v>473</v>
      </c>
      <c r="R1904" s="6" t="s">
        <v>60</v>
      </c>
      <c r="S1904" s="49" t="s">
        <v>60</v>
      </c>
      <c r="T1904" s="73" t="str">
        <f>IF(_xlfn.XLOOKUP(I1904,LEGEND!B:B,LEGEND!H:H)&lt;&gt;"-",HYPERLINK(_xlfn.XLOOKUP(I1904,LEGEND!B:B,LEGEND!H:H),"link"),_xlfn.XLOOKUP(I1904,LEGEND!B:B,LEGEND!H:H))</f>
        <v>link</v>
      </c>
      <c r="U1904" s="73" t="str">
        <f>HYPERLINK(_xlfn.XLOOKUP(I1904,LEGEND!B:B,LEGEND!I:I))</f>
        <v>https://milwaukee-media-images.s3.amazonaws.com/hi/4932479502--Hero_1.jpg</v>
      </c>
      <c r="V1904" s="51" t="s">
        <v>9020</v>
      </c>
      <c r="W1904" s="63" t="s">
        <v>71</v>
      </c>
      <c r="X1904" s="64">
        <v>80</v>
      </c>
      <c r="Y1904" s="64">
        <v>110</v>
      </c>
      <c r="Z1904" s="64">
        <v>200</v>
      </c>
      <c r="AA1904" s="84">
        <v>0.41</v>
      </c>
      <c r="AB1904" s="85">
        <v>1</v>
      </c>
      <c r="AC1904" s="85">
        <v>1</v>
      </c>
    </row>
    <row r="1905" spans="1:29" ht="25.5">
      <c r="A1905" s="1"/>
      <c r="B1905" s="6" t="s">
        <v>8777</v>
      </c>
      <c r="C1905" s="6" t="s">
        <v>8778</v>
      </c>
      <c r="D1905" s="6" t="s">
        <v>8861</v>
      </c>
      <c r="E1905" s="49" t="s">
        <v>8872</v>
      </c>
      <c r="F1905" s="6" t="s">
        <v>8873</v>
      </c>
      <c r="G1905" s="6" t="s">
        <v>60</v>
      </c>
      <c r="H1905" s="6" t="s">
        <v>60</v>
      </c>
      <c r="I1905" s="60" t="s">
        <v>12698</v>
      </c>
      <c r="J1905" s="49" t="s">
        <v>12699</v>
      </c>
      <c r="K1905" s="6" t="s">
        <v>12700</v>
      </c>
      <c r="L1905" s="29">
        <f>IF($J$6="с учетом НДС",VLOOKUP(I1905,LEGEND!B:E,4,0)*(1-M1905),VLOOKUP(I1905,LEGEND!B:E,4,0)*(1-M1905)/1.2)</f>
        <v>5500</v>
      </c>
      <c r="M1905" s="57">
        <f>IF(AND(B1905&lt;&gt;"1_Электроинструмент",B1905&lt;&gt;"2_Садовая техника"),$J$5,IF($J$4&lt;=20%,$J$4,IFERROR(VLOOKUP(S1905,LEGEND!$L$2:$M$5,2,FALSE),$J$4)))</f>
        <v>0</v>
      </c>
      <c r="N1905" s="48" t="s">
        <v>60</v>
      </c>
      <c r="O1905" s="6" t="s">
        <v>60</v>
      </c>
      <c r="P1905" s="49" t="s">
        <v>66</v>
      </c>
      <c r="Q1905" s="49" t="s">
        <v>67</v>
      </c>
      <c r="R1905" s="6" t="s">
        <v>60</v>
      </c>
      <c r="S1905" s="49" t="s">
        <v>60</v>
      </c>
      <c r="T1905" s="73" t="str">
        <f>IF(_xlfn.XLOOKUP(I1905,LEGEND!B:B,LEGEND!H:H)&lt;&gt;"-",HYPERLINK(_xlfn.XLOOKUP(I1905,LEGEND!B:B,LEGEND!H:H),"link"),_xlfn.XLOOKUP(I1905,LEGEND!B:B,LEGEND!H:H))</f>
        <v>link</v>
      </c>
      <c r="U1905" s="73" t="str">
        <f>HYPERLINK(_xlfn.XLOOKUP(I1905,LEGEND!B:B,LEGEND!I:I))</f>
        <v>https://milwaukee-media-images.s3.amazonaws.com/hi/48255150--Hero_1.jpg</v>
      </c>
      <c r="V1905" s="51" t="s">
        <v>12701</v>
      </c>
      <c r="W1905" s="63" t="s">
        <v>71</v>
      </c>
      <c r="X1905" s="64">
        <v>200</v>
      </c>
      <c r="Y1905" s="64">
        <v>110</v>
      </c>
      <c r="Z1905" s="64">
        <v>80</v>
      </c>
      <c r="AA1905" s="84">
        <v>0.41</v>
      </c>
      <c r="AB1905" s="85">
        <v>1</v>
      </c>
      <c r="AC1905" s="85">
        <v>1</v>
      </c>
    </row>
    <row r="1906" spans="1:29" ht="25.5">
      <c r="A1906" s="1"/>
      <c r="B1906" s="6" t="s">
        <v>8777</v>
      </c>
      <c r="C1906" s="6" t="s">
        <v>8778</v>
      </c>
      <c r="D1906" s="6" t="s">
        <v>8861</v>
      </c>
      <c r="E1906" s="49" t="s">
        <v>8872</v>
      </c>
      <c r="F1906" s="6" t="s">
        <v>8873</v>
      </c>
      <c r="G1906" s="6" t="s">
        <v>60</v>
      </c>
      <c r="H1906" s="6" t="s">
        <v>60</v>
      </c>
      <c r="I1906" s="60" t="s">
        <v>8902</v>
      </c>
      <c r="J1906" s="49" t="s">
        <v>8903</v>
      </c>
      <c r="K1906" s="6" t="s">
        <v>8904</v>
      </c>
      <c r="L1906" s="29">
        <f>IF($J$6="с учетом НДС",VLOOKUP(I1906,LEGEND!B:E,4,0)*(1-M1906),VLOOKUP(I1906,LEGEND!B:E,4,0)*(1-M1906)/1.2)</f>
        <v>5700</v>
      </c>
      <c r="M1906" s="57">
        <f>IF(AND(B1906&lt;&gt;"1_Электроинструмент",B1906&lt;&gt;"2_Садовая техника"),$J$5,IF($J$4&lt;=20%,$J$4,IFERROR(VLOOKUP(S1906,LEGEND!$L$2:$M$5,2,FALSE),$J$4)))</f>
        <v>0</v>
      </c>
      <c r="N1906" s="48" t="s">
        <v>60</v>
      </c>
      <c r="O1906" s="6" t="s">
        <v>42</v>
      </c>
      <c r="P1906" s="49" t="s">
        <v>66</v>
      </c>
      <c r="Q1906" s="49" t="s">
        <v>67</v>
      </c>
      <c r="R1906" s="6" t="s">
        <v>60</v>
      </c>
      <c r="S1906" s="49" t="s">
        <v>60</v>
      </c>
      <c r="T1906" s="73" t="str">
        <f>IF(_xlfn.XLOOKUP(I1906,LEGEND!B:B,LEGEND!H:H)&lt;&gt;"-",HYPERLINK(_xlfn.XLOOKUP(I1906,LEGEND!B:B,LEGEND!H:H),"link"),_xlfn.XLOOKUP(I1906,LEGEND!B:B,LEGEND!H:H))</f>
        <v>-</v>
      </c>
      <c r="U1906" s="73" t="str">
        <f>HYPERLINK(_xlfn.XLOOKUP(I1906,LEGEND!B:B,LEGEND!I:I))</f>
        <v>https://milwaukee-media-images.s3.amazonaws.com/hi/4932479491--Hero_1.jpg</v>
      </c>
      <c r="V1906" s="51" t="s">
        <v>8905</v>
      </c>
      <c r="W1906" s="63" t="s">
        <v>71</v>
      </c>
      <c r="X1906" s="64">
        <v>123</v>
      </c>
      <c r="Y1906" s="64">
        <v>123</v>
      </c>
      <c r="Z1906" s="64">
        <v>165</v>
      </c>
      <c r="AA1906" s="84">
        <v>1.43</v>
      </c>
      <c r="AB1906" s="85">
        <v>1</v>
      </c>
      <c r="AC1906" s="85">
        <v>1</v>
      </c>
    </row>
    <row r="1907" spans="1:29" ht="25.5">
      <c r="A1907" s="1"/>
      <c r="B1907" s="6" t="s">
        <v>8777</v>
      </c>
      <c r="C1907" s="6" t="s">
        <v>8778</v>
      </c>
      <c r="D1907" s="6" t="s">
        <v>8861</v>
      </c>
      <c r="E1907" s="49" t="s">
        <v>8872</v>
      </c>
      <c r="F1907" s="6" t="s">
        <v>8873</v>
      </c>
      <c r="G1907" s="6" t="s">
        <v>60</v>
      </c>
      <c r="H1907" s="6" t="s">
        <v>60</v>
      </c>
      <c r="I1907" s="60" t="s">
        <v>9137</v>
      </c>
      <c r="J1907" s="49" t="s">
        <v>9138</v>
      </c>
      <c r="K1907" s="6" t="s">
        <v>9139</v>
      </c>
      <c r="L1907" s="29">
        <f>IF($J$6="с учетом НДС",VLOOKUP(I1907,LEGEND!B:E,4,0)*(1-M1907),VLOOKUP(I1907,LEGEND!B:E,4,0)*(1-M1907)/1.2)</f>
        <v>9300</v>
      </c>
      <c r="M1907" s="57">
        <f>IF(AND(B1907&lt;&gt;"1_Электроинструмент",B1907&lt;&gt;"2_Садовая техника"),$J$5,IF($J$4&lt;=20%,$J$4,IFERROR(VLOOKUP(S1907,LEGEND!$L$2:$M$5,2,FALSE),$J$4)))</f>
        <v>0</v>
      </c>
      <c r="N1907" s="48" t="s">
        <v>60</v>
      </c>
      <c r="O1907" s="6" t="s">
        <v>42</v>
      </c>
      <c r="P1907" s="49" t="s">
        <v>66</v>
      </c>
      <c r="Q1907" s="49" t="s">
        <v>473</v>
      </c>
      <c r="R1907" s="6" t="s">
        <v>60</v>
      </c>
      <c r="S1907" s="49" t="s">
        <v>60</v>
      </c>
      <c r="T1907" s="73" t="str">
        <f>IF(_xlfn.XLOOKUP(I1907,LEGEND!B:B,LEGEND!H:H)&lt;&gt;"-",HYPERLINK(_xlfn.XLOOKUP(I1907,LEGEND!B:B,LEGEND!H:H),"link"),_xlfn.XLOOKUP(I1907,LEGEND!B:B,LEGEND!H:H))</f>
        <v>-</v>
      </c>
      <c r="U1907" s="73" t="str">
        <f>HYPERLINK(_xlfn.XLOOKUP(I1907,LEGEND!B:B,LEGEND!I:I))</f>
        <v>-</v>
      </c>
      <c r="V1907" s="51" t="s">
        <v>9140</v>
      </c>
      <c r="W1907" s="63" t="s">
        <v>71</v>
      </c>
      <c r="X1907" s="64">
        <v>116</v>
      </c>
      <c r="Y1907" s="64">
        <v>226</v>
      </c>
      <c r="Z1907" s="64">
        <v>263</v>
      </c>
      <c r="AA1907" s="84">
        <v>2.85</v>
      </c>
      <c r="AB1907" s="85">
        <v>1</v>
      </c>
      <c r="AC1907" s="85">
        <v>1</v>
      </c>
    </row>
    <row r="1908" spans="1:29" ht="25.5">
      <c r="A1908" s="1"/>
      <c r="B1908" s="6" t="s">
        <v>8777</v>
      </c>
      <c r="C1908" s="6" t="s">
        <v>8778</v>
      </c>
      <c r="D1908" s="6" t="s">
        <v>8861</v>
      </c>
      <c r="E1908" s="49" t="s">
        <v>8872</v>
      </c>
      <c r="F1908" s="6" t="s">
        <v>8873</v>
      </c>
      <c r="G1908" s="6" t="s">
        <v>60</v>
      </c>
      <c r="H1908" s="6" t="s">
        <v>60</v>
      </c>
      <c r="I1908" s="60" t="s">
        <v>12702</v>
      </c>
      <c r="J1908" s="49" t="s">
        <v>12703</v>
      </c>
      <c r="K1908" s="6" t="s">
        <v>12704</v>
      </c>
      <c r="L1908" s="29">
        <f>IF($J$6="с учетом НДС",VLOOKUP(I1908,LEGEND!B:E,4,0)*(1-M1908),VLOOKUP(I1908,LEGEND!B:E,4,0)*(1-M1908)/1.2)</f>
        <v>9300</v>
      </c>
      <c r="M1908" s="57">
        <f>IF(AND(B1908&lt;&gt;"1_Электроинструмент",B1908&lt;&gt;"2_Садовая техника"),$J$5,IF($J$4&lt;=20%,$J$4,IFERROR(VLOOKUP(S1908,LEGEND!$L$2:$M$5,2,FALSE),$J$4)))</f>
        <v>0</v>
      </c>
      <c r="N1908" s="48" t="s">
        <v>60</v>
      </c>
      <c r="O1908" s="6" t="s">
        <v>60</v>
      </c>
      <c r="P1908" s="49" t="s">
        <v>66</v>
      </c>
      <c r="Q1908" s="49" t="s">
        <v>67</v>
      </c>
      <c r="R1908" s="6" t="s">
        <v>60</v>
      </c>
      <c r="S1908" s="49" t="s">
        <v>60</v>
      </c>
      <c r="T1908" s="73" t="str">
        <f>IF(_xlfn.XLOOKUP(I1908,LEGEND!B:B,LEGEND!H:H)&lt;&gt;"-",HYPERLINK(_xlfn.XLOOKUP(I1908,LEGEND!B:B,LEGEND!H:H),"link"),_xlfn.XLOOKUP(I1908,LEGEND!B:B,LEGEND!H:H))</f>
        <v>link</v>
      </c>
      <c r="U1908" s="73" t="str">
        <f>HYPERLINK(_xlfn.XLOOKUP(I1908,LEGEND!B:B,LEGEND!I:I))</f>
        <v>https://milwaukee-media-images.s3.amazonaws.com/hi/49220130--Hero_1.jpg</v>
      </c>
      <c r="V1908" s="51" t="s">
        <v>12705</v>
      </c>
      <c r="W1908" s="63" t="s">
        <v>71</v>
      </c>
      <c r="X1908" s="64">
        <v>262</v>
      </c>
      <c r="Y1908" s="64">
        <v>115</v>
      </c>
      <c r="Z1908" s="64">
        <v>225</v>
      </c>
      <c r="AA1908" s="84">
        <v>2.75</v>
      </c>
      <c r="AB1908" s="85">
        <v>1</v>
      </c>
      <c r="AC1908" s="85">
        <v>1</v>
      </c>
    </row>
    <row r="1909" spans="1:29" ht="25.5">
      <c r="A1909" s="1"/>
      <c r="B1909" s="6" t="s">
        <v>8777</v>
      </c>
      <c r="C1909" s="6" t="s">
        <v>8778</v>
      </c>
      <c r="D1909" s="6" t="s">
        <v>8861</v>
      </c>
      <c r="E1909" s="49" t="s">
        <v>8872</v>
      </c>
      <c r="F1909" s="6" t="s">
        <v>8873</v>
      </c>
      <c r="G1909" s="6" t="s">
        <v>60</v>
      </c>
      <c r="H1909" s="6" t="s">
        <v>60</v>
      </c>
      <c r="I1909" s="60" t="s">
        <v>12706</v>
      </c>
      <c r="J1909" s="49" t="s">
        <v>12707</v>
      </c>
      <c r="K1909" s="6" t="s">
        <v>12708</v>
      </c>
      <c r="L1909" s="29">
        <f>IF($J$6="с учетом НДС",VLOOKUP(I1909,LEGEND!B:E,4,0)*(1-M1909),VLOOKUP(I1909,LEGEND!B:E,4,0)*(1-M1909)/1.2)</f>
        <v>12100</v>
      </c>
      <c r="M1909" s="57">
        <f>IF(AND(B1909&lt;&gt;"1_Электроинструмент",B1909&lt;&gt;"2_Садовая техника"),$J$5,IF($J$4&lt;=20%,$J$4,IFERROR(VLOOKUP(S1909,LEGEND!$L$2:$M$5,2,FALSE),$J$4)))</f>
        <v>0</v>
      </c>
      <c r="N1909" s="48" t="s">
        <v>60</v>
      </c>
      <c r="O1909" s="6" t="s">
        <v>60</v>
      </c>
      <c r="P1909" s="49" t="s">
        <v>66</v>
      </c>
      <c r="Q1909" s="49" t="s">
        <v>473</v>
      </c>
      <c r="R1909" s="6" t="s">
        <v>60</v>
      </c>
      <c r="S1909" s="49" t="s">
        <v>60</v>
      </c>
      <c r="T1909" s="73" t="str">
        <f>IF(_xlfn.XLOOKUP(I1909,LEGEND!B:B,LEGEND!H:H)&lt;&gt;"-",HYPERLINK(_xlfn.XLOOKUP(I1909,LEGEND!B:B,LEGEND!H:H),"link"),_xlfn.XLOOKUP(I1909,LEGEND!B:B,LEGEND!H:H))</f>
        <v>link</v>
      </c>
      <c r="U1909" s="73" t="str">
        <f>HYPERLINK(_xlfn.XLOOKUP(I1909,LEGEND!B:B,LEGEND!I:I))</f>
        <v>https://milwaukee-media-images.s3.amazonaws.com/hi/48136780--Hero_1.jpg</v>
      </c>
      <c r="V1909" s="51" t="s">
        <v>12709</v>
      </c>
      <c r="W1909" s="63" t="s">
        <v>71</v>
      </c>
      <c r="X1909" s="64">
        <v>556</v>
      </c>
      <c r="Y1909" s="64">
        <v>159</v>
      </c>
      <c r="Z1909" s="64">
        <v>38</v>
      </c>
      <c r="AA1909" s="84">
        <v>1.772</v>
      </c>
      <c r="AB1909" s="85">
        <v>1</v>
      </c>
      <c r="AC1909" s="85">
        <v>1</v>
      </c>
    </row>
    <row r="1910" spans="1:29" ht="25.5">
      <c r="A1910" s="1"/>
      <c r="B1910" s="6" t="s">
        <v>8777</v>
      </c>
      <c r="C1910" s="6" t="s">
        <v>8778</v>
      </c>
      <c r="D1910" s="6" t="s">
        <v>8861</v>
      </c>
      <c r="E1910" s="49" t="s">
        <v>8872</v>
      </c>
      <c r="F1910" s="6" t="s">
        <v>8873</v>
      </c>
      <c r="G1910" s="6" t="s">
        <v>60</v>
      </c>
      <c r="H1910" s="6" t="s">
        <v>60</v>
      </c>
      <c r="I1910" s="60" t="s">
        <v>12710</v>
      </c>
      <c r="J1910" s="49" t="s">
        <v>12711</v>
      </c>
      <c r="K1910" s="6" t="s">
        <v>12712</v>
      </c>
      <c r="L1910" s="29">
        <f>IF($J$6="с учетом НДС",VLOOKUP(I1910,LEGEND!B:E,4,0)*(1-M1910),VLOOKUP(I1910,LEGEND!B:E,4,0)*(1-M1910)/1.2)</f>
        <v>19300</v>
      </c>
      <c r="M1910" s="57">
        <f>IF(AND(B1910&lt;&gt;"1_Электроинструмент",B1910&lt;&gt;"2_Садовая техника"),$J$5,IF($J$4&lt;=20%,$J$4,IFERROR(VLOOKUP(S1910,LEGEND!$L$2:$M$5,2,FALSE),$J$4)))</f>
        <v>0</v>
      </c>
      <c r="N1910" s="48" t="s">
        <v>60</v>
      </c>
      <c r="O1910" s="6" t="s">
        <v>60</v>
      </c>
      <c r="P1910" s="49" t="s">
        <v>66</v>
      </c>
      <c r="Q1910" s="49" t="s">
        <v>67</v>
      </c>
      <c r="R1910" s="6" t="s">
        <v>60</v>
      </c>
      <c r="S1910" s="49" t="s">
        <v>60</v>
      </c>
      <c r="T1910" s="73" t="str">
        <f>IF(_xlfn.XLOOKUP(I1910,LEGEND!B:B,LEGEND!H:H)&lt;&gt;"-",HYPERLINK(_xlfn.XLOOKUP(I1910,LEGEND!B:B,LEGEND!H:H),"link"),_xlfn.XLOOKUP(I1910,LEGEND!B:B,LEGEND!H:H))</f>
        <v>link</v>
      </c>
      <c r="U1910" s="73" t="str">
        <f>HYPERLINK(_xlfn.XLOOKUP(I1910,LEGEND!B:B,LEGEND!I:I))</f>
        <v>https://milwaukee-media-images.s3.amazonaws.com/hi/49225100--Hero_1.jpg</v>
      </c>
      <c r="V1910" s="51" t="s">
        <v>12713</v>
      </c>
      <c r="W1910" s="63" t="s">
        <v>71</v>
      </c>
      <c r="X1910" s="64">
        <v>260</v>
      </c>
      <c r="Y1910" s="64">
        <v>225</v>
      </c>
      <c r="Z1910" s="64">
        <v>125</v>
      </c>
      <c r="AA1910" s="84">
        <v>2.3980000000000001</v>
      </c>
      <c r="AB1910" s="85">
        <v>1</v>
      </c>
      <c r="AC1910" s="85">
        <v>1</v>
      </c>
    </row>
    <row r="1911" spans="1:29" ht="25.5">
      <c r="A1911" s="1"/>
      <c r="B1911" s="6" t="s">
        <v>8777</v>
      </c>
      <c r="C1911" s="6" t="s">
        <v>8778</v>
      </c>
      <c r="D1911" s="6" t="s">
        <v>8861</v>
      </c>
      <c r="E1911" s="49" t="s">
        <v>8872</v>
      </c>
      <c r="F1911" s="6" t="s">
        <v>9077</v>
      </c>
      <c r="G1911" s="6" t="s">
        <v>60</v>
      </c>
      <c r="H1911" s="6" t="s">
        <v>60</v>
      </c>
      <c r="I1911" s="60" t="s">
        <v>12293</v>
      </c>
      <c r="J1911" s="49" t="s">
        <v>12294</v>
      </c>
      <c r="K1911" s="6" t="s">
        <v>12295</v>
      </c>
      <c r="L1911" s="29">
        <f>IF($J$6="с учетом НДС",VLOOKUP(I1911,LEGEND!B:E,4,0)*(1-M1911),VLOOKUP(I1911,LEGEND!B:E,4,0)*(1-M1911)/1.2)</f>
        <v>710</v>
      </c>
      <c r="M1911" s="57">
        <f>IF(AND(B1911&lt;&gt;"1_Электроинструмент",B1911&lt;&gt;"2_Садовая техника"),$J$5,IF($J$4&lt;=20%,$J$4,IFERROR(VLOOKUP(S1911,LEGEND!$L$2:$M$5,2,FALSE),$J$4)))</f>
        <v>0</v>
      </c>
      <c r="N1911" s="48" t="s">
        <v>60</v>
      </c>
      <c r="O1911" s="6" t="s">
        <v>60</v>
      </c>
      <c r="P1911" s="49" t="s">
        <v>66</v>
      </c>
      <c r="Q1911" s="49" t="s">
        <v>67</v>
      </c>
      <c r="R1911" s="6" t="s">
        <v>60</v>
      </c>
      <c r="S1911" s="49" t="s">
        <v>60</v>
      </c>
      <c r="T1911" s="73" t="str">
        <f>IF(_xlfn.XLOOKUP(I1911,LEGEND!B:B,LEGEND!H:H)&lt;&gt;"-",HYPERLINK(_xlfn.XLOOKUP(I1911,LEGEND!B:B,LEGEND!H:H),"link"),_xlfn.XLOOKUP(I1911,LEGEND!B:B,LEGEND!H:H))</f>
        <v>link</v>
      </c>
      <c r="U1911" s="73" t="str">
        <f>HYPERLINK(_xlfn.XLOOKUP(I1911,LEGEND!B:B,LEGEND!I:I))</f>
        <v>https://milwaukee-media-images.s3.amazonaws.com/hi/4932464071--Hero_1.jpg</v>
      </c>
      <c r="V1911" s="51" t="s">
        <v>12296</v>
      </c>
      <c r="W1911" s="63" t="s">
        <v>71</v>
      </c>
      <c r="X1911" s="64">
        <v>245</v>
      </c>
      <c r="Y1911" s="64">
        <v>47</v>
      </c>
      <c r="Z1911" s="64">
        <v>19</v>
      </c>
      <c r="AA1911" s="84">
        <v>0.09</v>
      </c>
      <c r="AB1911" s="85">
        <v>1</v>
      </c>
      <c r="AC1911" s="85">
        <v>1</v>
      </c>
    </row>
    <row r="1912" spans="1:29" ht="25.5">
      <c r="A1912" s="1"/>
      <c r="B1912" s="6" t="s">
        <v>8777</v>
      </c>
      <c r="C1912" s="6" t="s">
        <v>8778</v>
      </c>
      <c r="D1912" s="6" t="s">
        <v>8861</v>
      </c>
      <c r="E1912" s="49" t="s">
        <v>8956</v>
      </c>
      <c r="F1912" s="6" t="s">
        <v>4070</v>
      </c>
      <c r="G1912" s="6" t="s">
        <v>60</v>
      </c>
      <c r="H1912" s="6" t="s">
        <v>60</v>
      </c>
      <c r="I1912" s="60" t="s">
        <v>12714</v>
      </c>
      <c r="J1912" s="49" t="s">
        <v>12715</v>
      </c>
      <c r="K1912" s="6" t="s">
        <v>12716</v>
      </c>
      <c r="L1912" s="29">
        <f>IF($J$6="с учетом НДС",VLOOKUP(I1912,LEGEND!B:E,4,0)*(1-M1912),VLOOKUP(I1912,LEGEND!B:E,4,0)*(1-M1912)/1.2)</f>
        <v>140</v>
      </c>
      <c r="M1912" s="57">
        <f>IF(AND(B1912&lt;&gt;"1_Электроинструмент",B1912&lt;&gt;"2_Садовая техника"),$J$5,IF($J$4&lt;=20%,$J$4,IFERROR(VLOOKUP(S1912,LEGEND!$L$2:$M$5,2,FALSE),$J$4)))</f>
        <v>0</v>
      </c>
      <c r="N1912" s="48" t="s">
        <v>60</v>
      </c>
      <c r="O1912" s="6" t="s">
        <v>60</v>
      </c>
      <c r="P1912" s="49" t="s">
        <v>66</v>
      </c>
      <c r="Q1912" s="49" t="s">
        <v>473</v>
      </c>
      <c r="R1912" s="6" t="s">
        <v>60</v>
      </c>
      <c r="S1912" s="49" t="s">
        <v>60</v>
      </c>
      <c r="T1912" s="73" t="str">
        <f>IF(_xlfn.XLOOKUP(I1912,LEGEND!B:B,LEGEND!H:H)&lt;&gt;"-",HYPERLINK(_xlfn.XLOOKUP(I1912,LEGEND!B:B,LEGEND!H:H),"link"),_xlfn.XLOOKUP(I1912,LEGEND!B:B,LEGEND!H:H))</f>
        <v>-</v>
      </c>
      <c r="U1912" s="73" t="str">
        <f>HYPERLINK(_xlfn.XLOOKUP(I1912,LEGEND!B:B,LEGEND!I:I))</f>
        <v>https://milwaukee-media-images.s3.amazonaws.com/hi/49960070--Hero_1.jpg</v>
      </c>
      <c r="V1912" s="51" t="s">
        <v>12717</v>
      </c>
      <c r="W1912" s="63" t="s">
        <v>2403</v>
      </c>
      <c r="X1912" s="64">
        <v>56</v>
      </c>
      <c r="Y1912" s="64">
        <v>4</v>
      </c>
      <c r="Z1912" s="64">
        <v>56</v>
      </c>
      <c r="AA1912" s="84">
        <v>8.9999999999999993E-3</v>
      </c>
      <c r="AB1912" s="85">
        <v>1</v>
      </c>
      <c r="AC1912" s="85">
        <v>1</v>
      </c>
    </row>
    <row r="1913" spans="1:29" ht="25.5">
      <c r="A1913" s="1"/>
      <c r="B1913" s="6" t="s">
        <v>8777</v>
      </c>
      <c r="C1913" s="6" t="s">
        <v>8778</v>
      </c>
      <c r="D1913" s="6" t="s">
        <v>8861</v>
      </c>
      <c r="E1913" s="49" t="s">
        <v>8956</v>
      </c>
      <c r="F1913" s="6" t="s">
        <v>4070</v>
      </c>
      <c r="G1913" s="6" t="s">
        <v>60</v>
      </c>
      <c r="H1913" s="6" t="s">
        <v>60</v>
      </c>
      <c r="I1913" s="60" t="s">
        <v>12718</v>
      </c>
      <c r="J1913" s="49" t="s">
        <v>12719</v>
      </c>
      <c r="K1913" s="6" t="s">
        <v>12720</v>
      </c>
      <c r="L1913" s="29">
        <f>IF($J$6="с учетом НДС",VLOOKUP(I1913,LEGEND!B:E,4,0)*(1-M1913),VLOOKUP(I1913,LEGEND!B:E,4,0)*(1-M1913)/1.2)</f>
        <v>405</v>
      </c>
      <c r="M1913" s="57">
        <f>IF(AND(B1913&lt;&gt;"1_Электроинструмент",B1913&lt;&gt;"2_Садовая техника"),$J$5,IF($J$4&lt;=20%,$J$4,IFERROR(VLOOKUP(S1913,LEGEND!$L$2:$M$5,2,FALSE),$J$4)))</f>
        <v>0</v>
      </c>
      <c r="N1913" s="48" t="s">
        <v>60</v>
      </c>
      <c r="O1913" s="6" t="s">
        <v>60</v>
      </c>
      <c r="P1913" s="49" t="s">
        <v>66</v>
      </c>
      <c r="Q1913" s="49" t="s">
        <v>67</v>
      </c>
      <c r="R1913" s="6" t="s">
        <v>60</v>
      </c>
      <c r="S1913" s="49" t="s">
        <v>60</v>
      </c>
      <c r="T1913" s="73" t="str">
        <f>IF(_xlfn.XLOOKUP(I1913,LEGEND!B:B,LEGEND!H:H)&lt;&gt;"-",HYPERLINK(_xlfn.XLOOKUP(I1913,LEGEND!B:B,LEGEND!H:H),"link"),_xlfn.XLOOKUP(I1913,LEGEND!B:B,LEGEND!H:H))</f>
        <v>-</v>
      </c>
      <c r="U1913" s="73" t="str">
        <f>HYPERLINK(_xlfn.XLOOKUP(I1913,LEGEND!B:B,LEGEND!I:I))</f>
        <v>https://milwaukee-media-images.s3.amazonaws.com/hi/4932409546--Hero_1.jpg</v>
      </c>
      <c r="V1913" s="51" t="s">
        <v>12721</v>
      </c>
      <c r="W1913" s="63" t="s">
        <v>1189</v>
      </c>
      <c r="X1913" s="64">
        <v>290</v>
      </c>
      <c r="Y1913" s="64">
        <v>140</v>
      </c>
      <c r="Z1913" s="64">
        <v>70</v>
      </c>
      <c r="AA1913" s="84">
        <v>0.08</v>
      </c>
      <c r="AB1913" s="85">
        <v>1</v>
      </c>
      <c r="AC1913" s="85">
        <v>1</v>
      </c>
    </row>
    <row r="1914" spans="1:29" ht="15">
      <c r="A1914" s="1"/>
      <c r="B1914" s="6" t="s">
        <v>8777</v>
      </c>
      <c r="C1914" s="6" t="s">
        <v>8778</v>
      </c>
      <c r="D1914" s="6" t="s">
        <v>8861</v>
      </c>
      <c r="E1914" s="49" t="s">
        <v>8956</v>
      </c>
      <c r="F1914" s="6" t="s">
        <v>4070</v>
      </c>
      <c r="G1914" s="6" t="s">
        <v>60</v>
      </c>
      <c r="H1914" s="6" t="s">
        <v>60</v>
      </c>
      <c r="I1914" s="60" t="s">
        <v>12742</v>
      </c>
      <c r="J1914" s="49" t="s">
        <v>12743</v>
      </c>
      <c r="K1914" s="6" t="s">
        <v>12744</v>
      </c>
      <c r="L1914" s="29">
        <f>IF($J$6="с учетом НДС",VLOOKUP(I1914,LEGEND!B:E,4,0)*(1-M1914),VLOOKUP(I1914,LEGEND!B:E,4,0)*(1-M1914)/1.2)</f>
        <v>2030</v>
      </c>
      <c r="M1914" s="57">
        <f>IF(AND(B1914&lt;&gt;"1_Электроинструмент",B1914&lt;&gt;"2_Садовая техника"),$J$5,IF($J$4&lt;=20%,$J$4,IFERROR(VLOOKUP(S1914,LEGEND!$L$2:$M$5,2,FALSE),$J$4)))</f>
        <v>0</v>
      </c>
      <c r="N1914" s="48" t="s">
        <v>60</v>
      </c>
      <c r="O1914" s="6" t="s">
        <v>60</v>
      </c>
      <c r="P1914" s="49" t="s">
        <v>66</v>
      </c>
      <c r="Q1914" s="49" t="s">
        <v>473</v>
      </c>
      <c r="R1914" s="6" t="s">
        <v>60</v>
      </c>
      <c r="S1914" s="49" t="s">
        <v>60</v>
      </c>
      <c r="T1914" s="73" t="str">
        <f>IF(_xlfn.XLOOKUP(I1914,LEGEND!B:B,LEGEND!H:H)&lt;&gt;"-",HYPERLINK(_xlfn.XLOOKUP(I1914,LEGEND!B:B,LEGEND!H:H),"link"),_xlfn.XLOOKUP(I1914,LEGEND!B:B,LEGEND!H:H))</f>
        <v>link</v>
      </c>
      <c r="U1914" s="73" t="str">
        <f>HYPERLINK(_xlfn.XLOOKUP(I1914,LEGEND!B:B,LEGEND!I:I))</f>
        <v>https://milwaukee-media-images.s3.amazonaws.com/hi/4932373502--Hero_1.jpg</v>
      </c>
      <c r="V1914" s="51" t="s">
        <v>12745</v>
      </c>
      <c r="W1914" s="63" t="s">
        <v>1189</v>
      </c>
      <c r="X1914" s="64">
        <v>60</v>
      </c>
      <c r="Y1914" s="64">
        <v>100</v>
      </c>
      <c r="Z1914" s="64">
        <v>240</v>
      </c>
      <c r="AA1914" s="84">
        <v>0.505</v>
      </c>
      <c r="AB1914" s="85">
        <v>1</v>
      </c>
      <c r="AC1914" s="85">
        <v>1</v>
      </c>
    </row>
    <row r="1915" spans="1:29" ht="25.5">
      <c r="A1915" s="1"/>
      <c r="B1915" s="6" t="s">
        <v>8777</v>
      </c>
      <c r="C1915" s="6" t="s">
        <v>8778</v>
      </c>
      <c r="D1915" s="6" t="s">
        <v>8861</v>
      </c>
      <c r="E1915" s="49" t="s">
        <v>8956</v>
      </c>
      <c r="F1915" s="6" t="s">
        <v>4070</v>
      </c>
      <c r="G1915" s="6" t="s">
        <v>60</v>
      </c>
      <c r="H1915" s="6" t="s">
        <v>60</v>
      </c>
      <c r="I1915" s="60" t="s">
        <v>12746</v>
      </c>
      <c r="J1915" s="49" t="s">
        <v>12747</v>
      </c>
      <c r="K1915" s="6" t="s">
        <v>12744</v>
      </c>
      <c r="L1915" s="29">
        <f>IF($J$6="с учетом НДС",VLOOKUP(I1915,LEGEND!B:E,4,0)*(1-M1915),VLOOKUP(I1915,LEGEND!B:E,4,0)*(1-M1915)/1.2)</f>
        <v>2300</v>
      </c>
      <c r="M1915" s="57">
        <f>IF(AND(B1915&lt;&gt;"1_Электроинструмент",B1915&lt;&gt;"2_Садовая техника"),$J$5,IF($J$4&lt;=20%,$J$4,IFERROR(VLOOKUP(S1915,LEGEND!$L$2:$M$5,2,FALSE),$J$4)))</f>
        <v>0</v>
      </c>
      <c r="N1915" s="48" t="s">
        <v>60</v>
      </c>
      <c r="O1915" s="6" t="s">
        <v>60</v>
      </c>
      <c r="P1915" s="49" t="s">
        <v>66</v>
      </c>
      <c r="Q1915" s="49" t="s">
        <v>473</v>
      </c>
      <c r="R1915" s="6" t="s">
        <v>60</v>
      </c>
      <c r="S1915" s="49" t="s">
        <v>60</v>
      </c>
      <c r="T1915" s="73" t="str">
        <f>IF(_xlfn.XLOOKUP(I1915,LEGEND!B:B,LEGEND!H:H)&lt;&gt;"-",HYPERLINK(_xlfn.XLOOKUP(I1915,LEGEND!B:B,LEGEND!H:H),"link"),_xlfn.XLOOKUP(I1915,LEGEND!B:B,LEGEND!H:H))</f>
        <v>link</v>
      </c>
      <c r="U1915" s="73" t="str">
        <f>HYPERLINK(_xlfn.XLOOKUP(I1915,LEGEND!B:B,LEGEND!I:I))</f>
        <v>https://milwaukee-media-images.s3.amazonaws.com/hi/4932373504--Hero_1.jpg</v>
      </c>
      <c r="V1915" s="51" t="s">
        <v>12748</v>
      </c>
      <c r="W1915" s="63" t="s">
        <v>1189</v>
      </c>
      <c r="X1915" s="64">
        <v>270</v>
      </c>
      <c r="Y1915" s="64">
        <v>96</v>
      </c>
      <c r="Z1915" s="64">
        <v>66</v>
      </c>
      <c r="AA1915" s="84">
        <v>0.51200000000000001</v>
      </c>
      <c r="AB1915" s="85">
        <v>1</v>
      </c>
      <c r="AC1915" s="85">
        <v>1</v>
      </c>
    </row>
    <row r="1916" spans="1:29" ht="25.5">
      <c r="A1916" s="1"/>
      <c r="B1916" s="6" t="s">
        <v>8777</v>
      </c>
      <c r="C1916" s="6" t="s">
        <v>8778</v>
      </c>
      <c r="D1916" s="6" t="s">
        <v>8861</v>
      </c>
      <c r="E1916" s="49" t="s">
        <v>8956</v>
      </c>
      <c r="F1916" s="6" t="s">
        <v>4070</v>
      </c>
      <c r="G1916" s="6" t="s">
        <v>60</v>
      </c>
      <c r="H1916" s="6" t="s">
        <v>60</v>
      </c>
      <c r="I1916" s="60" t="s">
        <v>12749</v>
      </c>
      <c r="J1916" s="49" t="s">
        <v>12750</v>
      </c>
      <c r="K1916" s="6" t="s">
        <v>12751</v>
      </c>
      <c r="L1916" s="29">
        <f>IF($J$6="с учетом НДС",VLOOKUP(I1916,LEGEND!B:E,4,0)*(1-M1916),VLOOKUP(I1916,LEGEND!B:E,4,0)*(1-M1916)/1.2)</f>
        <v>2630</v>
      </c>
      <c r="M1916" s="57">
        <f>IF(AND(B1916&lt;&gt;"1_Электроинструмент",B1916&lt;&gt;"2_Садовая техника"),$J$5,IF($J$4&lt;=20%,$J$4,IFERROR(VLOOKUP(S1916,LEGEND!$L$2:$M$5,2,FALSE),$J$4)))</f>
        <v>0</v>
      </c>
      <c r="N1916" s="48" t="s">
        <v>60</v>
      </c>
      <c r="O1916" s="6" t="s">
        <v>60</v>
      </c>
      <c r="P1916" s="49" t="s">
        <v>66</v>
      </c>
      <c r="Q1916" s="49" t="s">
        <v>473</v>
      </c>
      <c r="R1916" s="6" t="s">
        <v>60</v>
      </c>
      <c r="S1916" s="49" t="s">
        <v>60</v>
      </c>
      <c r="T1916" s="73" t="str">
        <f>IF(_xlfn.XLOOKUP(I1916,LEGEND!B:B,LEGEND!H:H)&lt;&gt;"-",HYPERLINK(_xlfn.XLOOKUP(I1916,LEGEND!B:B,LEGEND!H:H),"link"),_xlfn.XLOOKUP(I1916,LEGEND!B:B,LEGEND!H:H))</f>
        <v>link</v>
      </c>
      <c r="U1916" s="73" t="str">
        <f>HYPERLINK(_xlfn.XLOOKUP(I1916,LEGEND!B:B,LEGEND!I:I))</f>
        <v>https://milwaukee-media-images.s3.amazonaws.com/hi/4932373506--Hero_1.jpg</v>
      </c>
      <c r="V1916" s="51" t="s">
        <v>12752</v>
      </c>
      <c r="W1916" s="63" t="s">
        <v>1189</v>
      </c>
      <c r="X1916" s="64">
        <v>101</v>
      </c>
      <c r="Y1916" s="64">
        <v>68</v>
      </c>
      <c r="Z1916" s="64">
        <v>273</v>
      </c>
      <c r="AA1916" s="84">
        <v>0.52400000000000002</v>
      </c>
      <c r="AB1916" s="85">
        <v>1</v>
      </c>
      <c r="AC1916" s="85">
        <v>1</v>
      </c>
    </row>
    <row r="1917" spans="1:29" ht="15">
      <c r="A1917" s="1"/>
      <c r="B1917" s="6" t="s">
        <v>8777</v>
      </c>
      <c r="C1917" s="6" t="s">
        <v>8778</v>
      </c>
      <c r="D1917" s="6" t="s">
        <v>8861</v>
      </c>
      <c r="E1917" s="49" t="s">
        <v>8956</v>
      </c>
      <c r="F1917" s="6" t="s">
        <v>4070</v>
      </c>
      <c r="G1917" s="6" t="s">
        <v>60</v>
      </c>
      <c r="H1917" s="6" t="s">
        <v>60</v>
      </c>
      <c r="I1917" s="60" t="s">
        <v>12753</v>
      </c>
      <c r="J1917" s="49" t="s">
        <v>12754</v>
      </c>
      <c r="K1917" s="6" t="s">
        <v>12755</v>
      </c>
      <c r="L1917" s="29">
        <f>IF($J$6="с учетом НДС",VLOOKUP(I1917,LEGEND!B:E,4,0)*(1-M1917),VLOOKUP(I1917,LEGEND!B:E,4,0)*(1-M1917)/1.2)</f>
        <v>3240</v>
      </c>
      <c r="M1917" s="57">
        <f>IF(AND(B1917&lt;&gt;"1_Электроинструмент",B1917&lt;&gt;"2_Садовая техника"),$J$5,IF($J$4&lt;=20%,$J$4,IFERROR(VLOOKUP(S1917,LEGEND!$L$2:$M$5,2,FALSE),$J$4)))</f>
        <v>0</v>
      </c>
      <c r="N1917" s="48" t="s">
        <v>60</v>
      </c>
      <c r="O1917" s="6" t="s">
        <v>60</v>
      </c>
      <c r="P1917" s="49" t="s">
        <v>66</v>
      </c>
      <c r="Q1917" s="49" t="s">
        <v>473</v>
      </c>
      <c r="R1917" s="6" t="s">
        <v>60</v>
      </c>
      <c r="S1917" s="49" t="s">
        <v>60</v>
      </c>
      <c r="T1917" s="73" t="str">
        <f>IF(_xlfn.XLOOKUP(I1917,LEGEND!B:B,LEGEND!H:H)&lt;&gt;"-",HYPERLINK(_xlfn.XLOOKUP(I1917,LEGEND!B:B,LEGEND!H:H),"link"),_xlfn.XLOOKUP(I1917,LEGEND!B:B,LEGEND!H:H))</f>
        <v>link</v>
      </c>
      <c r="U1917" s="73" t="str">
        <f>HYPERLINK(_xlfn.XLOOKUP(I1917,LEGEND!B:B,LEGEND!I:I))</f>
        <v>https://milwaukee-media-images.s3.amazonaws.com/hi/4932364483--Hero_1.jpg</v>
      </c>
      <c r="V1917" s="51" t="s">
        <v>12756</v>
      </c>
      <c r="W1917" s="63" t="s">
        <v>1189</v>
      </c>
      <c r="X1917" s="64">
        <v>260</v>
      </c>
      <c r="Y1917" s="64">
        <v>100</v>
      </c>
      <c r="Z1917" s="64">
        <v>65</v>
      </c>
      <c r="AA1917" s="84">
        <v>0.496</v>
      </c>
      <c r="AB1917" s="85">
        <v>1</v>
      </c>
      <c r="AC1917" s="85">
        <v>1</v>
      </c>
    </row>
    <row r="1918" spans="1:29" ht="15">
      <c r="A1918" s="1"/>
      <c r="B1918" s="6" t="s">
        <v>8777</v>
      </c>
      <c r="C1918" s="6" t="s">
        <v>8778</v>
      </c>
      <c r="D1918" s="6" t="s">
        <v>8861</v>
      </c>
      <c r="E1918" s="49" t="s">
        <v>8956</v>
      </c>
      <c r="F1918" s="6" t="s">
        <v>4070</v>
      </c>
      <c r="G1918" s="6" t="s">
        <v>60</v>
      </c>
      <c r="H1918" s="6" t="s">
        <v>60</v>
      </c>
      <c r="I1918" s="60" t="s">
        <v>12757</v>
      </c>
      <c r="J1918" s="49" t="s">
        <v>12758</v>
      </c>
      <c r="K1918" s="6" t="s">
        <v>12759</v>
      </c>
      <c r="L1918" s="29">
        <f>IF($J$6="с учетом НДС",VLOOKUP(I1918,LEGEND!B:E,4,0)*(1-M1918),VLOOKUP(I1918,LEGEND!B:E,4,0)*(1-M1918)/1.2)</f>
        <v>3380</v>
      </c>
      <c r="M1918" s="57">
        <f>IF(AND(B1918&lt;&gt;"1_Электроинструмент",B1918&lt;&gt;"2_Садовая техника"),$J$5,IF($J$4&lt;=20%,$J$4,IFERROR(VLOOKUP(S1918,LEGEND!$L$2:$M$5,2,FALSE),$J$4)))</f>
        <v>0</v>
      </c>
      <c r="N1918" s="48" t="s">
        <v>60</v>
      </c>
      <c r="O1918" s="6" t="s">
        <v>60</v>
      </c>
      <c r="P1918" s="49" t="s">
        <v>66</v>
      </c>
      <c r="Q1918" s="49" t="s">
        <v>473</v>
      </c>
      <c r="R1918" s="6" t="s">
        <v>60</v>
      </c>
      <c r="S1918" s="49" t="s">
        <v>60</v>
      </c>
      <c r="T1918" s="73" t="str">
        <f>IF(_xlfn.XLOOKUP(I1918,LEGEND!B:B,LEGEND!H:H)&lt;&gt;"-",HYPERLINK(_xlfn.XLOOKUP(I1918,LEGEND!B:B,LEGEND!H:H),"link"),_xlfn.XLOOKUP(I1918,LEGEND!B:B,LEGEND!H:H))</f>
        <v>link</v>
      </c>
      <c r="U1918" s="73" t="str">
        <f>HYPERLINK(_xlfn.XLOOKUP(I1918,LEGEND!B:B,LEGEND!I:I))</f>
        <v>https://milwaukee-media-images.s3.amazonaws.com/hi/4932373503--Hero_1.jpg</v>
      </c>
      <c r="V1918" s="51" t="s">
        <v>12760</v>
      </c>
      <c r="W1918" s="63" t="s">
        <v>1189</v>
      </c>
      <c r="X1918" s="64">
        <v>400</v>
      </c>
      <c r="Y1918" s="64">
        <v>150</v>
      </c>
      <c r="Z1918" s="64">
        <v>80</v>
      </c>
      <c r="AA1918" s="84">
        <v>1.1499999999999999</v>
      </c>
      <c r="AB1918" s="85">
        <v>1</v>
      </c>
      <c r="AC1918" s="85">
        <v>1</v>
      </c>
    </row>
    <row r="1919" spans="1:29" ht="25.5">
      <c r="A1919" s="1"/>
      <c r="B1919" s="6" t="s">
        <v>8777</v>
      </c>
      <c r="C1919" s="6" t="s">
        <v>8778</v>
      </c>
      <c r="D1919" s="6" t="s">
        <v>8861</v>
      </c>
      <c r="E1919" s="49" t="s">
        <v>8956</v>
      </c>
      <c r="F1919" s="6" t="s">
        <v>4070</v>
      </c>
      <c r="G1919" s="6" t="s">
        <v>60</v>
      </c>
      <c r="H1919" s="6" t="s">
        <v>60</v>
      </c>
      <c r="I1919" s="60" t="s">
        <v>12761</v>
      </c>
      <c r="J1919" s="49" t="s">
        <v>12762</v>
      </c>
      <c r="K1919" s="6" t="s">
        <v>12763</v>
      </c>
      <c r="L1919" s="29">
        <f>IF($J$6="с учетом НДС",VLOOKUP(I1919,LEGEND!B:E,4,0)*(1-M1919),VLOOKUP(I1919,LEGEND!B:E,4,0)*(1-M1919)/1.2)</f>
        <v>3630</v>
      </c>
      <c r="M1919" s="57">
        <f>IF(AND(B1919&lt;&gt;"1_Электроинструмент",B1919&lt;&gt;"2_Садовая техника"),$J$5,IF($J$4&lt;=20%,$J$4,IFERROR(VLOOKUP(S1919,LEGEND!$L$2:$M$5,2,FALSE),$J$4)))</f>
        <v>0</v>
      </c>
      <c r="N1919" s="48" t="s">
        <v>60</v>
      </c>
      <c r="O1919" s="6" t="s">
        <v>60</v>
      </c>
      <c r="P1919" s="49" t="s">
        <v>66</v>
      </c>
      <c r="Q1919" s="49" t="s">
        <v>473</v>
      </c>
      <c r="R1919" s="6" t="s">
        <v>60</v>
      </c>
      <c r="S1919" s="49" t="s">
        <v>60</v>
      </c>
      <c r="T1919" s="73" t="str">
        <f>IF(_xlfn.XLOOKUP(I1919,LEGEND!B:B,LEGEND!H:H)&lt;&gt;"-",HYPERLINK(_xlfn.XLOOKUP(I1919,LEGEND!B:B,LEGEND!H:H),"link"),_xlfn.XLOOKUP(I1919,LEGEND!B:B,LEGEND!H:H))</f>
        <v>link</v>
      </c>
      <c r="U1919" s="73" t="str">
        <f>HYPERLINK(_xlfn.XLOOKUP(I1919,LEGEND!B:B,LEGEND!I:I))</f>
        <v>https://milwaukee-media-images.s3.amazonaws.com/hi/4932373508--Hero_1.jpg</v>
      </c>
      <c r="V1919" s="51" t="s">
        <v>12764</v>
      </c>
      <c r="W1919" s="63" t="s">
        <v>1189</v>
      </c>
      <c r="X1919" s="64">
        <v>270</v>
      </c>
      <c r="Y1919" s="64">
        <v>98</v>
      </c>
      <c r="Z1919" s="64">
        <v>60</v>
      </c>
      <c r="AA1919" s="84">
        <v>0.59499999999999997</v>
      </c>
      <c r="AB1919" s="85">
        <v>1</v>
      </c>
      <c r="AC1919" s="85">
        <v>1</v>
      </c>
    </row>
    <row r="1920" spans="1:29" ht="25.5">
      <c r="A1920" s="1"/>
      <c r="B1920" s="6" t="s">
        <v>8777</v>
      </c>
      <c r="C1920" s="6" t="s">
        <v>8778</v>
      </c>
      <c r="D1920" s="6" t="s">
        <v>8861</v>
      </c>
      <c r="E1920" s="49" t="s">
        <v>8956</v>
      </c>
      <c r="F1920" s="6" t="s">
        <v>4070</v>
      </c>
      <c r="G1920" s="6" t="s">
        <v>60</v>
      </c>
      <c r="H1920" s="6" t="s">
        <v>60</v>
      </c>
      <c r="I1920" s="60" t="s">
        <v>12765</v>
      </c>
      <c r="J1920" s="49" t="s">
        <v>12766</v>
      </c>
      <c r="K1920" s="6" t="s">
        <v>12767</v>
      </c>
      <c r="L1920" s="29">
        <f>IF($J$6="с учетом НДС",VLOOKUP(I1920,LEGEND!B:E,4,0)*(1-M1920),VLOOKUP(I1920,LEGEND!B:E,4,0)*(1-M1920)/1.2)</f>
        <v>4050</v>
      </c>
      <c r="M1920" s="57">
        <f>IF(AND(B1920&lt;&gt;"1_Электроинструмент",B1920&lt;&gt;"2_Садовая техника"),$J$5,IF($J$4&lt;=20%,$J$4,IFERROR(VLOOKUP(S1920,LEGEND!$L$2:$M$5,2,FALSE),$J$4)))</f>
        <v>0</v>
      </c>
      <c r="N1920" s="48" t="s">
        <v>60</v>
      </c>
      <c r="O1920" s="6" t="s">
        <v>60</v>
      </c>
      <c r="P1920" s="49" t="s">
        <v>66</v>
      </c>
      <c r="Q1920" s="49" t="s">
        <v>67</v>
      </c>
      <c r="R1920" s="6" t="s">
        <v>60</v>
      </c>
      <c r="S1920" s="49" t="s">
        <v>60</v>
      </c>
      <c r="T1920" s="73" t="str">
        <f>IF(_xlfn.XLOOKUP(I1920,LEGEND!B:B,LEGEND!H:H)&lt;&gt;"-",HYPERLINK(_xlfn.XLOOKUP(I1920,LEGEND!B:B,LEGEND!H:H),"link"),_xlfn.XLOOKUP(I1920,LEGEND!B:B,LEGEND!H:H))</f>
        <v>link</v>
      </c>
      <c r="U1920" s="73" t="str">
        <f>HYPERLINK(_xlfn.XLOOKUP(I1920,LEGEND!B:B,LEGEND!I:I))</f>
        <v>https://milwaukee-media-images.s3.amazonaws.com/hi/49590020--Hero_1.jpg</v>
      </c>
      <c r="V1920" s="51" t="s">
        <v>12768</v>
      </c>
      <c r="W1920" s="63" t="s">
        <v>71</v>
      </c>
      <c r="X1920" s="64">
        <v>200</v>
      </c>
      <c r="Y1920" s="64">
        <v>120</v>
      </c>
      <c r="Z1920" s="64">
        <v>50</v>
      </c>
      <c r="AA1920" s="84">
        <v>0.54400000000000004</v>
      </c>
      <c r="AB1920" s="85">
        <v>1</v>
      </c>
      <c r="AC1920" s="85">
        <v>1</v>
      </c>
    </row>
    <row r="1921" spans="1:29" ht="25.5">
      <c r="A1921" s="1"/>
      <c r="B1921" s="6" t="s">
        <v>8777</v>
      </c>
      <c r="C1921" s="6" t="s">
        <v>8778</v>
      </c>
      <c r="D1921" s="6" t="s">
        <v>8861</v>
      </c>
      <c r="E1921" s="49" t="s">
        <v>8956</v>
      </c>
      <c r="F1921" s="6" t="s">
        <v>8867</v>
      </c>
      <c r="G1921" s="6" t="s">
        <v>60</v>
      </c>
      <c r="H1921" s="6" t="s">
        <v>60</v>
      </c>
      <c r="I1921" s="60" t="s">
        <v>8957</v>
      </c>
      <c r="J1921" s="49" t="s">
        <v>8958</v>
      </c>
      <c r="K1921" s="6" t="s">
        <v>8959</v>
      </c>
      <c r="L1921" s="29">
        <f>IF($J$6="с учетом НДС",VLOOKUP(I1921,LEGEND!B:E,4,0)*(1-M1921),VLOOKUP(I1921,LEGEND!B:E,4,0)*(1-M1921)/1.2)</f>
        <v>910</v>
      </c>
      <c r="M1921" s="57">
        <f>IF(AND(B1921&lt;&gt;"1_Электроинструмент",B1921&lt;&gt;"2_Садовая техника"),$J$5,IF($J$4&lt;=20%,$J$4,IFERROR(VLOOKUP(S1921,LEGEND!$L$2:$M$5,2,FALSE),$J$4)))</f>
        <v>0</v>
      </c>
      <c r="N1921" s="48" t="s">
        <v>60</v>
      </c>
      <c r="O1921" s="6" t="s">
        <v>42</v>
      </c>
      <c r="P1921" s="49" t="s">
        <v>66</v>
      </c>
      <c r="Q1921" s="49" t="s">
        <v>473</v>
      </c>
      <c r="R1921" s="6" t="s">
        <v>60</v>
      </c>
      <c r="S1921" s="49" t="s">
        <v>60</v>
      </c>
      <c r="T1921" s="73" t="str">
        <f>IF(_xlfn.XLOOKUP(I1921,LEGEND!B:B,LEGEND!H:H)&lt;&gt;"-",HYPERLINK(_xlfn.XLOOKUP(I1921,LEGEND!B:B,LEGEND!H:H),"link"),_xlfn.XLOOKUP(I1921,LEGEND!B:B,LEGEND!H:H))</f>
        <v>link</v>
      </c>
      <c r="U1921" s="73" t="str">
        <f>HYPERLINK(_xlfn.XLOOKUP(I1921,LEGEND!B:B,LEGEND!I:I))</f>
        <v>https://milwaukee-media-images.s3.amazonaws.com/hi/4932479553--Hero_1.jpg</v>
      </c>
      <c r="V1921" s="51" t="s">
        <v>8960</v>
      </c>
      <c r="W1921" s="63" t="s">
        <v>71</v>
      </c>
      <c r="X1921" s="64">
        <v>20</v>
      </c>
      <c r="Y1921" s="64">
        <v>45</v>
      </c>
      <c r="Z1921" s="64">
        <v>145</v>
      </c>
      <c r="AA1921" s="84">
        <v>6.2E-2</v>
      </c>
      <c r="AB1921" s="85">
        <v>1</v>
      </c>
      <c r="AC1921" s="85">
        <v>1</v>
      </c>
    </row>
    <row r="1922" spans="1:29" ht="25.5">
      <c r="A1922" s="1"/>
      <c r="B1922" s="6" t="s">
        <v>8777</v>
      </c>
      <c r="C1922" s="6" t="s">
        <v>8778</v>
      </c>
      <c r="D1922" s="6" t="s">
        <v>8861</v>
      </c>
      <c r="E1922" s="49" t="s">
        <v>8956</v>
      </c>
      <c r="F1922" s="6" t="s">
        <v>8873</v>
      </c>
      <c r="G1922" s="6" t="s">
        <v>60</v>
      </c>
      <c r="H1922" s="6" t="s">
        <v>60</v>
      </c>
      <c r="I1922" s="60" t="s">
        <v>12722</v>
      </c>
      <c r="J1922" s="49" t="s">
        <v>12723</v>
      </c>
      <c r="K1922" s="6" t="s">
        <v>12724</v>
      </c>
      <c r="L1922" s="29">
        <f>IF($J$6="с учетом НДС",VLOOKUP(I1922,LEGEND!B:E,4,0)*(1-M1922),VLOOKUP(I1922,LEGEND!B:E,4,0)*(1-M1922)/1.2)</f>
        <v>950</v>
      </c>
      <c r="M1922" s="57">
        <f>IF(AND(B1922&lt;&gt;"1_Электроинструмент",B1922&lt;&gt;"2_Садовая техника"),$J$5,IF($J$4&lt;=20%,$J$4,IFERROR(VLOOKUP(S1922,LEGEND!$L$2:$M$5,2,FALSE),$J$4)))</f>
        <v>0</v>
      </c>
      <c r="N1922" s="48" t="s">
        <v>60</v>
      </c>
      <c r="O1922" s="6" t="s">
        <v>60</v>
      </c>
      <c r="P1922" s="49" t="s">
        <v>66</v>
      </c>
      <c r="Q1922" s="49" t="s">
        <v>67</v>
      </c>
      <c r="R1922" s="6" t="s">
        <v>60</v>
      </c>
      <c r="S1922" s="49" t="s">
        <v>60</v>
      </c>
      <c r="T1922" s="73" t="str">
        <f>IF(_xlfn.XLOOKUP(I1922,LEGEND!B:B,LEGEND!H:H)&lt;&gt;"-",HYPERLINK(_xlfn.XLOOKUP(I1922,LEGEND!B:B,LEGEND!H:H),"link"),_xlfn.XLOOKUP(I1922,LEGEND!B:B,LEGEND!H:H))</f>
        <v>link</v>
      </c>
      <c r="U1922" s="73" t="str">
        <f>HYPERLINK(_xlfn.XLOOKUP(I1922,LEGEND!B:B,LEGEND!I:I))</f>
        <v>https://milwaukee-media-images.s3.amazonaws.com/hi/4932363148--Hero_1.jpg</v>
      </c>
      <c r="V1922" s="51" t="s">
        <v>12725</v>
      </c>
      <c r="W1922" s="63" t="s">
        <v>71</v>
      </c>
      <c r="X1922" s="64">
        <v>360</v>
      </c>
      <c r="Y1922" s="64">
        <v>19</v>
      </c>
      <c r="Z1922" s="64">
        <v>19</v>
      </c>
      <c r="AA1922" s="84">
        <v>0.2</v>
      </c>
      <c r="AB1922" s="85">
        <v>1</v>
      </c>
      <c r="AC1922" s="85">
        <v>1</v>
      </c>
    </row>
    <row r="1923" spans="1:29" ht="25.5">
      <c r="A1923" s="1"/>
      <c r="B1923" s="6" t="s">
        <v>8777</v>
      </c>
      <c r="C1923" s="6" t="s">
        <v>8778</v>
      </c>
      <c r="D1923" s="6" t="s">
        <v>8861</v>
      </c>
      <c r="E1923" s="49" t="s">
        <v>8956</v>
      </c>
      <c r="F1923" s="6" t="s">
        <v>8873</v>
      </c>
      <c r="G1923" s="6" t="s">
        <v>60</v>
      </c>
      <c r="H1923" s="6" t="s">
        <v>60</v>
      </c>
      <c r="I1923" s="60" t="s">
        <v>12726</v>
      </c>
      <c r="J1923" s="49" t="s">
        <v>12727</v>
      </c>
      <c r="K1923" s="6" t="s">
        <v>12728</v>
      </c>
      <c r="L1923" s="29">
        <f>IF($J$6="с учетом НДС",VLOOKUP(I1923,LEGEND!B:E,4,0)*(1-M1923),VLOOKUP(I1923,LEGEND!B:E,4,0)*(1-M1923)/1.2)</f>
        <v>1120</v>
      </c>
      <c r="M1923" s="57">
        <f>IF(AND(B1923&lt;&gt;"1_Электроинструмент",B1923&lt;&gt;"2_Садовая техника"),$J$5,IF($J$4&lt;=20%,$J$4,IFERROR(VLOOKUP(S1923,LEGEND!$L$2:$M$5,2,FALSE),$J$4)))</f>
        <v>0</v>
      </c>
      <c r="N1923" s="48" t="s">
        <v>60</v>
      </c>
      <c r="O1923" s="6" t="s">
        <v>60</v>
      </c>
      <c r="P1923" s="49" t="s">
        <v>66</v>
      </c>
      <c r="Q1923" s="49" t="s">
        <v>67</v>
      </c>
      <c r="R1923" s="6" t="s">
        <v>60</v>
      </c>
      <c r="S1923" s="49" t="s">
        <v>60</v>
      </c>
      <c r="T1923" s="73" t="str">
        <f>IF(_xlfn.XLOOKUP(I1923,LEGEND!B:B,LEGEND!H:H)&lt;&gt;"-",HYPERLINK(_xlfn.XLOOKUP(I1923,LEGEND!B:B,LEGEND!H:H),"link"),_xlfn.XLOOKUP(I1923,LEGEND!B:B,LEGEND!H:H))</f>
        <v>-</v>
      </c>
      <c r="U1923" s="73" t="str">
        <f>HYPERLINK(_xlfn.XLOOKUP(I1923,LEGEND!B:B,LEGEND!I:I))</f>
        <v>https://milwaukee-media-images.s3.amazonaws.com/hi/48284006--Hero_1.jpg</v>
      </c>
      <c r="V1923" s="51" t="s">
        <v>12729</v>
      </c>
      <c r="W1923" s="63" t="s">
        <v>71</v>
      </c>
      <c r="X1923" s="64">
        <v>51</v>
      </c>
      <c r="Y1923" s="64">
        <v>20</v>
      </c>
      <c r="Z1923" s="64">
        <v>406</v>
      </c>
      <c r="AA1923" s="84">
        <v>0.37</v>
      </c>
      <c r="AB1923" s="85">
        <v>1</v>
      </c>
      <c r="AC1923" s="85">
        <v>1</v>
      </c>
    </row>
    <row r="1924" spans="1:29" ht="25.5">
      <c r="A1924" s="1"/>
      <c r="B1924" s="6" t="s">
        <v>8777</v>
      </c>
      <c r="C1924" s="6" t="s">
        <v>8778</v>
      </c>
      <c r="D1924" s="6" t="s">
        <v>8861</v>
      </c>
      <c r="E1924" s="49" t="s">
        <v>8956</v>
      </c>
      <c r="F1924" s="6" t="s">
        <v>8873</v>
      </c>
      <c r="G1924" s="6" t="s">
        <v>60</v>
      </c>
      <c r="H1924" s="6" t="s">
        <v>60</v>
      </c>
      <c r="I1924" s="60" t="s">
        <v>12730</v>
      </c>
      <c r="J1924" s="49" t="s">
        <v>12731</v>
      </c>
      <c r="K1924" s="6" t="s">
        <v>12732</v>
      </c>
      <c r="L1924" s="29">
        <f>IF($J$6="с учетом НДС",VLOOKUP(I1924,LEGEND!B:E,4,0)*(1-M1924),VLOOKUP(I1924,LEGEND!B:E,4,0)*(1-M1924)/1.2)</f>
        <v>1430</v>
      </c>
      <c r="M1924" s="57">
        <f>IF(AND(B1924&lt;&gt;"1_Электроинструмент",B1924&lt;&gt;"2_Садовая техника"),$J$5,IF($J$4&lt;=20%,$J$4,IFERROR(VLOOKUP(S1924,LEGEND!$L$2:$M$5,2,FALSE),$J$4)))</f>
        <v>0</v>
      </c>
      <c r="N1924" s="48" t="s">
        <v>60</v>
      </c>
      <c r="O1924" s="6" t="s">
        <v>60</v>
      </c>
      <c r="P1924" s="49" t="s">
        <v>1556</v>
      </c>
      <c r="Q1924" s="49" t="s">
        <v>473</v>
      </c>
      <c r="R1924" s="6" t="s">
        <v>60</v>
      </c>
      <c r="S1924" s="49" t="s">
        <v>60</v>
      </c>
      <c r="T1924" s="73" t="str">
        <f>IF(_xlfn.XLOOKUP(I1924,LEGEND!B:B,LEGEND!H:H)&lt;&gt;"-",HYPERLINK(_xlfn.XLOOKUP(I1924,LEGEND!B:B,LEGEND!H:H),"link"),_xlfn.XLOOKUP(I1924,LEGEND!B:B,LEGEND!H:H))</f>
        <v>-</v>
      </c>
      <c r="U1924" s="73" t="str">
        <f>HYPERLINK(_xlfn.XLOOKUP(I1924,LEGEND!B:B,LEGEND!I:I))</f>
        <v>-</v>
      </c>
      <c r="V1924" s="51" t="s">
        <v>12733</v>
      </c>
      <c r="W1924" s="63" t="s">
        <v>71</v>
      </c>
      <c r="X1924" s="64">
        <v>254</v>
      </c>
      <c r="Y1924" s="64">
        <v>53</v>
      </c>
      <c r="Z1924" s="64">
        <v>27</v>
      </c>
      <c r="AA1924" s="84">
        <v>0.3</v>
      </c>
      <c r="AB1924" s="85">
        <v>1</v>
      </c>
      <c r="AC1924" s="85">
        <v>1</v>
      </c>
    </row>
    <row r="1925" spans="1:29" ht="25.5">
      <c r="A1925" s="1"/>
      <c r="B1925" s="6" t="s">
        <v>8777</v>
      </c>
      <c r="C1925" s="6" t="s">
        <v>8778</v>
      </c>
      <c r="D1925" s="6" t="s">
        <v>8861</v>
      </c>
      <c r="E1925" s="49" t="s">
        <v>8956</v>
      </c>
      <c r="F1925" s="6" t="s">
        <v>8873</v>
      </c>
      <c r="G1925" s="6" t="s">
        <v>60</v>
      </c>
      <c r="H1925" s="6" t="s">
        <v>60</v>
      </c>
      <c r="I1925" s="60" t="s">
        <v>12734</v>
      </c>
      <c r="J1925" s="49" t="s">
        <v>12735</v>
      </c>
      <c r="K1925" s="6" t="s">
        <v>12736</v>
      </c>
      <c r="L1925" s="29">
        <f>IF($J$6="с учетом НДС",VLOOKUP(I1925,LEGEND!B:E,4,0)*(1-M1925),VLOOKUP(I1925,LEGEND!B:E,4,0)*(1-M1925)/1.2)</f>
        <v>1460</v>
      </c>
      <c r="M1925" s="57">
        <f>IF(AND(B1925&lt;&gt;"1_Электроинструмент",B1925&lt;&gt;"2_Садовая техника"),$J$5,IF($J$4&lt;=20%,$J$4,IFERROR(VLOOKUP(S1925,LEGEND!$L$2:$M$5,2,FALSE),$J$4)))</f>
        <v>0</v>
      </c>
      <c r="N1925" s="48" t="s">
        <v>60</v>
      </c>
      <c r="O1925" s="6" t="s">
        <v>60</v>
      </c>
      <c r="P1925" s="49" t="s">
        <v>1556</v>
      </c>
      <c r="Q1925" s="49" t="s">
        <v>473</v>
      </c>
      <c r="R1925" s="6" t="s">
        <v>60</v>
      </c>
      <c r="S1925" s="49" t="s">
        <v>60</v>
      </c>
      <c r="T1925" s="73" t="str">
        <f>IF(_xlfn.XLOOKUP(I1925,LEGEND!B:B,LEGEND!H:H)&lt;&gt;"-",HYPERLINK(_xlfn.XLOOKUP(I1925,LEGEND!B:B,LEGEND!H:H),"link"),_xlfn.XLOOKUP(I1925,LEGEND!B:B,LEGEND!H:H))</f>
        <v>link</v>
      </c>
      <c r="U1925" s="73" t="str">
        <f>HYPERLINK(_xlfn.XLOOKUP(I1925,LEGEND!B:B,LEGEND!I:I))</f>
        <v>https://milwaukee-media-images.s3.amazonaws.com/hi/48284011--Hero_1.jpg</v>
      </c>
      <c r="V1925" s="51" t="s">
        <v>12737</v>
      </c>
      <c r="W1925" s="63" t="s">
        <v>71</v>
      </c>
      <c r="X1925" s="64">
        <v>51</v>
      </c>
      <c r="Y1925" s="64">
        <v>21</v>
      </c>
      <c r="Z1925" s="64">
        <v>533</v>
      </c>
      <c r="AA1925" s="84">
        <v>0.54</v>
      </c>
      <c r="AB1925" s="85">
        <v>1</v>
      </c>
      <c r="AC1925" s="85">
        <v>1</v>
      </c>
    </row>
    <row r="1926" spans="1:29" ht="25.5">
      <c r="A1926" s="1"/>
      <c r="B1926" s="6" t="s">
        <v>8777</v>
      </c>
      <c r="C1926" s="6" t="s">
        <v>8778</v>
      </c>
      <c r="D1926" s="6" t="s">
        <v>8861</v>
      </c>
      <c r="E1926" s="49" t="s">
        <v>8956</v>
      </c>
      <c r="F1926" s="6" t="s">
        <v>8873</v>
      </c>
      <c r="G1926" s="6" t="s">
        <v>60</v>
      </c>
      <c r="H1926" s="6" t="s">
        <v>60</v>
      </c>
      <c r="I1926" s="60" t="s">
        <v>12738</v>
      </c>
      <c r="J1926" s="49" t="s">
        <v>12739</v>
      </c>
      <c r="K1926" s="6" t="s">
        <v>12740</v>
      </c>
      <c r="L1926" s="29">
        <f>IF($J$6="с учетом НДС",VLOOKUP(I1926,LEGEND!B:E,4,0)*(1-M1926),VLOOKUP(I1926,LEGEND!B:E,4,0)*(1-M1926)/1.2)</f>
        <v>1660</v>
      </c>
      <c r="M1926" s="57">
        <f>IF(AND(B1926&lt;&gt;"1_Электроинструмент",B1926&lt;&gt;"2_Садовая техника"),$J$5,IF($J$4&lt;=20%,$J$4,IFERROR(VLOOKUP(S1926,LEGEND!$L$2:$M$5,2,FALSE),$J$4)))</f>
        <v>0</v>
      </c>
      <c r="N1926" s="48" t="s">
        <v>60</v>
      </c>
      <c r="O1926" s="6" t="s">
        <v>60</v>
      </c>
      <c r="P1926" s="49" t="s">
        <v>66</v>
      </c>
      <c r="Q1926" s="49" t="s">
        <v>67</v>
      </c>
      <c r="R1926" s="6" t="s">
        <v>60</v>
      </c>
      <c r="S1926" s="49" t="s">
        <v>60</v>
      </c>
      <c r="T1926" s="73" t="str">
        <f>IF(_xlfn.XLOOKUP(I1926,LEGEND!B:B,LEGEND!H:H)&lt;&gt;"-",HYPERLINK(_xlfn.XLOOKUP(I1926,LEGEND!B:B,LEGEND!H:H),"link"),_xlfn.XLOOKUP(I1926,LEGEND!B:B,LEGEND!H:H))</f>
        <v>link</v>
      </c>
      <c r="U1926" s="73" t="str">
        <f>HYPERLINK(_xlfn.XLOOKUP(I1926,LEGEND!B:B,LEGEND!I:I))</f>
        <v>https://milwaukee-media-images.s3.amazonaws.com/hi/48284016--Hero_1.jpg</v>
      </c>
      <c r="V1926" s="51" t="s">
        <v>12741</v>
      </c>
      <c r="W1926" s="63" t="s">
        <v>71</v>
      </c>
      <c r="X1926" s="64">
        <v>54</v>
      </c>
      <c r="Y1926" s="64">
        <v>711</v>
      </c>
      <c r="Z1926" s="64">
        <v>711</v>
      </c>
      <c r="AA1926" s="84">
        <v>0.69</v>
      </c>
      <c r="AB1926" s="85">
        <v>1</v>
      </c>
      <c r="AC1926" s="85">
        <v>1</v>
      </c>
    </row>
    <row r="1927" spans="1:29" ht="25.5">
      <c r="A1927" s="1"/>
      <c r="B1927" s="6" t="s">
        <v>8777</v>
      </c>
      <c r="C1927" s="6" t="s">
        <v>8778</v>
      </c>
      <c r="D1927" s="6" t="s">
        <v>8861</v>
      </c>
      <c r="E1927" s="49" t="s">
        <v>12769</v>
      </c>
      <c r="F1927" s="6" t="s">
        <v>4070</v>
      </c>
      <c r="G1927" s="6" t="s">
        <v>60</v>
      </c>
      <c r="H1927" s="6" t="s">
        <v>60</v>
      </c>
      <c r="I1927" s="60" t="s">
        <v>12770</v>
      </c>
      <c r="J1927" s="49" t="s">
        <v>12771</v>
      </c>
      <c r="K1927" s="6" t="s">
        <v>12772</v>
      </c>
      <c r="L1927" s="29">
        <f>IF($J$6="с учетом НДС",VLOOKUP(I1927,LEGEND!B:E,4,0)*(1-M1927),VLOOKUP(I1927,LEGEND!B:E,4,0)*(1-M1927)/1.2)</f>
        <v>405</v>
      </c>
      <c r="M1927" s="57">
        <f>IF(AND(B1927&lt;&gt;"1_Электроинструмент",B1927&lt;&gt;"2_Садовая техника"),$J$5,IF($J$4&lt;=20%,$J$4,IFERROR(VLOOKUP(S1927,LEGEND!$L$2:$M$5,2,FALSE),$J$4)))</f>
        <v>0</v>
      </c>
      <c r="N1927" s="48" t="s">
        <v>60</v>
      </c>
      <c r="O1927" s="6" t="s">
        <v>60</v>
      </c>
      <c r="P1927" s="49" t="s">
        <v>66</v>
      </c>
      <c r="Q1927" s="49" t="s">
        <v>67</v>
      </c>
      <c r="R1927" s="6" t="s">
        <v>60</v>
      </c>
      <c r="S1927" s="49" t="s">
        <v>60</v>
      </c>
      <c r="T1927" s="73" t="str">
        <f>IF(_xlfn.XLOOKUP(I1927,LEGEND!B:B,LEGEND!H:H)&lt;&gt;"-",HYPERLINK(_xlfn.XLOOKUP(I1927,LEGEND!B:B,LEGEND!H:H),"link"),_xlfn.XLOOKUP(I1927,LEGEND!B:B,LEGEND!H:H))</f>
        <v>-</v>
      </c>
      <c r="U1927" s="73" t="str">
        <f>HYPERLINK(_xlfn.XLOOKUP(I1927,LEGEND!B:B,LEGEND!I:I))</f>
        <v>https://milwaukee-media-images.s3.amazonaws.com/hi/4932430912--Hero_1.jpg</v>
      </c>
      <c r="V1927" s="51" t="s">
        <v>12773</v>
      </c>
      <c r="W1927" s="63" t="s">
        <v>4469</v>
      </c>
      <c r="X1927" s="64">
        <v>280</v>
      </c>
      <c r="Y1927" s="64">
        <v>150</v>
      </c>
      <c r="Z1927" s="64">
        <v>25</v>
      </c>
      <c r="AA1927" s="84">
        <v>0.04</v>
      </c>
      <c r="AB1927" s="85">
        <v>1</v>
      </c>
      <c r="AC1927" s="85">
        <v>1</v>
      </c>
    </row>
    <row r="1928" spans="1:29" ht="25.5">
      <c r="A1928" s="1"/>
      <c r="B1928" s="6" t="s">
        <v>8777</v>
      </c>
      <c r="C1928" s="6" t="s">
        <v>8778</v>
      </c>
      <c r="D1928" s="6" t="s">
        <v>8861</v>
      </c>
      <c r="E1928" s="49" t="s">
        <v>12769</v>
      </c>
      <c r="F1928" s="6" t="s">
        <v>4070</v>
      </c>
      <c r="G1928" s="6" t="s">
        <v>60</v>
      </c>
      <c r="H1928" s="6" t="s">
        <v>60</v>
      </c>
      <c r="I1928" s="60" t="s">
        <v>12774</v>
      </c>
      <c r="J1928" s="49" t="s">
        <v>12775</v>
      </c>
      <c r="K1928" s="6" t="s">
        <v>12776</v>
      </c>
      <c r="L1928" s="29">
        <f>IF($J$6="с учетом НДС",VLOOKUP(I1928,LEGEND!B:E,4,0)*(1-M1928),VLOOKUP(I1928,LEGEND!B:E,4,0)*(1-M1928)/1.2)</f>
        <v>820</v>
      </c>
      <c r="M1928" s="57">
        <f>IF(AND(B1928&lt;&gt;"1_Электроинструмент",B1928&lt;&gt;"2_Садовая техника"),$J$5,IF($J$4&lt;=20%,$J$4,IFERROR(VLOOKUP(S1928,LEGEND!$L$2:$M$5,2,FALSE),$J$4)))</f>
        <v>0</v>
      </c>
      <c r="N1928" s="48" t="s">
        <v>60</v>
      </c>
      <c r="O1928" s="6" t="s">
        <v>60</v>
      </c>
      <c r="P1928" s="49" t="s">
        <v>66</v>
      </c>
      <c r="Q1928" s="49" t="s">
        <v>67</v>
      </c>
      <c r="R1928" s="6" t="s">
        <v>60</v>
      </c>
      <c r="S1928" s="49" t="s">
        <v>60</v>
      </c>
      <c r="T1928" s="73" t="str">
        <f>IF(_xlfn.XLOOKUP(I1928,LEGEND!B:B,LEGEND!H:H)&lt;&gt;"-",HYPERLINK(_xlfn.XLOOKUP(I1928,LEGEND!B:B,LEGEND!H:H),"link"),_xlfn.XLOOKUP(I1928,LEGEND!B:B,LEGEND!H:H))</f>
        <v>-</v>
      </c>
      <c r="U1928" s="73" t="str">
        <f>HYPERLINK(_xlfn.XLOOKUP(I1928,LEGEND!B:B,LEGEND!I:I))</f>
        <v>https://milwaukee-media-images.s3.amazonaws.com/hi/4932464917--Hero_1.jpg</v>
      </c>
      <c r="V1928" s="51" t="s">
        <v>12777</v>
      </c>
      <c r="W1928" s="63" t="s">
        <v>71</v>
      </c>
      <c r="X1928" s="64">
        <v>89</v>
      </c>
      <c r="Y1928" s="64">
        <v>89</v>
      </c>
      <c r="Z1928" s="64">
        <v>53</v>
      </c>
      <c r="AA1928" s="84">
        <v>0.14000000000000001</v>
      </c>
      <c r="AB1928" s="85">
        <v>1</v>
      </c>
      <c r="AC1928" s="85">
        <v>1</v>
      </c>
    </row>
    <row r="1929" spans="1:29" ht="25.5">
      <c r="A1929" s="1"/>
      <c r="B1929" s="6" t="s">
        <v>8777</v>
      </c>
      <c r="C1929" s="6" t="s">
        <v>8778</v>
      </c>
      <c r="D1929" s="6" t="s">
        <v>8861</v>
      </c>
      <c r="E1929" s="49" t="s">
        <v>12769</v>
      </c>
      <c r="F1929" s="6" t="s">
        <v>4070</v>
      </c>
      <c r="G1929" s="6" t="s">
        <v>60</v>
      </c>
      <c r="H1929" s="6" t="s">
        <v>60</v>
      </c>
      <c r="I1929" s="60" t="s">
        <v>12778</v>
      </c>
      <c r="J1929" s="49" t="s">
        <v>12779</v>
      </c>
      <c r="K1929" s="6" t="s">
        <v>12780</v>
      </c>
      <c r="L1929" s="29">
        <f>IF($J$6="с учетом НДС",VLOOKUP(I1929,LEGEND!B:E,4,0)*(1-M1929),VLOOKUP(I1929,LEGEND!B:E,4,0)*(1-M1929)/1.2)</f>
        <v>880</v>
      </c>
      <c r="M1929" s="57">
        <f>IF(AND(B1929&lt;&gt;"1_Электроинструмент",B1929&lt;&gt;"2_Садовая техника"),$J$5,IF($J$4&lt;=20%,$J$4,IFERROR(VLOOKUP(S1929,LEGEND!$L$2:$M$5,2,FALSE),$J$4)))</f>
        <v>0</v>
      </c>
      <c r="N1929" s="48" t="s">
        <v>60</v>
      </c>
      <c r="O1929" s="6" t="s">
        <v>60</v>
      </c>
      <c r="P1929" s="49" t="s">
        <v>66</v>
      </c>
      <c r="Q1929" s="49" t="s">
        <v>473</v>
      </c>
      <c r="R1929" s="6" t="s">
        <v>60</v>
      </c>
      <c r="S1929" s="49" t="s">
        <v>60</v>
      </c>
      <c r="T1929" s="73" t="str">
        <f>IF(_xlfn.XLOOKUP(I1929,LEGEND!B:B,LEGEND!H:H)&lt;&gt;"-",HYPERLINK(_xlfn.XLOOKUP(I1929,LEGEND!B:B,LEGEND!H:H),"link"),_xlfn.XLOOKUP(I1929,LEGEND!B:B,LEGEND!H:H))</f>
        <v>link</v>
      </c>
      <c r="U1929" s="73" t="str">
        <f>HYPERLINK(_xlfn.XLOOKUP(I1929,LEGEND!B:B,LEGEND!I:I))</f>
        <v>https://milwaukee-media-images.s3.amazonaws.com/hi/4932362778--Hero_1.jpg</v>
      </c>
      <c r="V1929" s="51" t="s">
        <v>12781</v>
      </c>
      <c r="W1929" s="63" t="s">
        <v>2772</v>
      </c>
      <c r="X1929" s="64">
        <v>140</v>
      </c>
      <c r="Y1929" s="64">
        <v>160</v>
      </c>
      <c r="Z1929" s="64">
        <v>60</v>
      </c>
      <c r="AA1929" s="84">
        <v>7.0000000000000007E-2</v>
      </c>
      <c r="AB1929" s="85">
        <v>1</v>
      </c>
      <c r="AC1929" s="85">
        <v>1</v>
      </c>
    </row>
    <row r="1930" spans="1:29" ht="25.5">
      <c r="A1930" s="1"/>
      <c r="B1930" s="6" t="s">
        <v>8777</v>
      </c>
      <c r="C1930" s="6" t="s">
        <v>8778</v>
      </c>
      <c r="D1930" s="6" t="s">
        <v>8861</v>
      </c>
      <c r="E1930" s="49" t="s">
        <v>12769</v>
      </c>
      <c r="F1930" s="6" t="s">
        <v>4070</v>
      </c>
      <c r="G1930" s="6" t="s">
        <v>60</v>
      </c>
      <c r="H1930" s="6" t="s">
        <v>60</v>
      </c>
      <c r="I1930" s="60" t="s">
        <v>12782</v>
      </c>
      <c r="J1930" s="49" t="s">
        <v>12783</v>
      </c>
      <c r="K1930" s="6" t="s">
        <v>12784</v>
      </c>
      <c r="L1930" s="29">
        <f>IF($J$6="с учетом НДС",VLOOKUP(I1930,LEGEND!B:E,4,0)*(1-M1930),VLOOKUP(I1930,LEGEND!B:E,4,0)*(1-M1930)/1.2)</f>
        <v>1620</v>
      </c>
      <c r="M1930" s="57">
        <f>IF(AND(B1930&lt;&gt;"1_Электроинструмент",B1930&lt;&gt;"2_Садовая техника"),$J$5,IF($J$4&lt;=20%,$J$4,IFERROR(VLOOKUP(S1930,LEGEND!$L$2:$M$5,2,FALSE),$J$4)))</f>
        <v>0</v>
      </c>
      <c r="N1930" s="48" t="s">
        <v>60</v>
      </c>
      <c r="O1930" s="6" t="s">
        <v>60</v>
      </c>
      <c r="P1930" s="49" t="s">
        <v>66</v>
      </c>
      <c r="Q1930" s="49" t="s">
        <v>67</v>
      </c>
      <c r="R1930" s="6" t="s">
        <v>60</v>
      </c>
      <c r="S1930" s="49" t="s">
        <v>60</v>
      </c>
      <c r="T1930" s="73" t="str">
        <f>IF(_xlfn.XLOOKUP(I1930,LEGEND!B:B,LEGEND!H:H)&lt;&gt;"-",HYPERLINK(_xlfn.XLOOKUP(I1930,LEGEND!B:B,LEGEND!H:H),"link"),_xlfn.XLOOKUP(I1930,LEGEND!B:B,LEGEND!H:H))</f>
        <v>link</v>
      </c>
      <c r="U1930" s="73" t="str">
        <f>HYPERLINK(_xlfn.XLOOKUP(I1930,LEGEND!B:B,LEGEND!I:I))</f>
        <v>https://milwaukee-media-images.s3.amazonaws.com/hi/4932430446--Hero_01.jpg</v>
      </c>
      <c r="V1930" s="51" t="s">
        <v>12785</v>
      </c>
      <c r="W1930" s="63" t="s">
        <v>1189</v>
      </c>
      <c r="X1930" s="64">
        <v>230</v>
      </c>
      <c r="Y1930" s="64">
        <v>145</v>
      </c>
      <c r="Z1930" s="64">
        <v>60</v>
      </c>
      <c r="AA1930" s="84">
        <v>0.1</v>
      </c>
      <c r="AB1930" s="85">
        <v>1</v>
      </c>
      <c r="AC1930" s="85">
        <v>1</v>
      </c>
    </row>
    <row r="1931" spans="1:29" ht="25.5">
      <c r="A1931" s="1"/>
      <c r="B1931" s="6" t="s">
        <v>8777</v>
      </c>
      <c r="C1931" s="6" t="s">
        <v>8778</v>
      </c>
      <c r="D1931" s="6" t="s">
        <v>8861</v>
      </c>
      <c r="E1931" s="49" t="s">
        <v>12769</v>
      </c>
      <c r="F1931" s="6" t="s">
        <v>4070</v>
      </c>
      <c r="G1931" s="6" t="s">
        <v>60</v>
      </c>
      <c r="H1931" s="6" t="s">
        <v>60</v>
      </c>
      <c r="I1931" s="60" t="s">
        <v>12786</v>
      </c>
      <c r="J1931" s="49" t="s">
        <v>12787</v>
      </c>
      <c r="K1931" s="6" t="s">
        <v>12788</v>
      </c>
      <c r="L1931" s="29">
        <f>IF($J$6="с учетом НДС",VLOOKUP(I1931,LEGEND!B:E,4,0)*(1-M1931),VLOOKUP(I1931,LEGEND!B:E,4,0)*(1-M1931)/1.2)</f>
        <v>2040</v>
      </c>
      <c r="M1931" s="57">
        <f>IF(AND(B1931&lt;&gt;"1_Электроинструмент",B1931&lt;&gt;"2_Садовая техника"),$J$5,IF($J$4&lt;=20%,$J$4,IFERROR(VLOOKUP(S1931,LEGEND!$L$2:$M$5,2,FALSE),$J$4)))</f>
        <v>0</v>
      </c>
      <c r="N1931" s="48" t="s">
        <v>60</v>
      </c>
      <c r="O1931" s="6" t="s">
        <v>60</v>
      </c>
      <c r="P1931" s="49" t="s">
        <v>66</v>
      </c>
      <c r="Q1931" s="49" t="s">
        <v>67</v>
      </c>
      <c r="R1931" s="6" t="s">
        <v>60</v>
      </c>
      <c r="S1931" s="49" t="s">
        <v>60</v>
      </c>
      <c r="T1931" s="73" t="str">
        <f>IF(_xlfn.XLOOKUP(I1931,LEGEND!B:B,LEGEND!H:H)&lt;&gt;"-",HYPERLINK(_xlfn.XLOOKUP(I1931,LEGEND!B:B,LEGEND!H:H),"link"),_xlfn.XLOOKUP(I1931,LEGEND!B:B,LEGEND!H:H))</f>
        <v>-</v>
      </c>
      <c r="U1931" s="73" t="str">
        <f>HYPERLINK(_xlfn.XLOOKUP(I1931,LEGEND!B:B,LEGEND!I:I))</f>
        <v>https://milwaukee-media-images.s3.amazonaws.com/hi/4932464916--Hero_1.jpg</v>
      </c>
      <c r="V1931" s="51" t="s">
        <v>12789</v>
      </c>
      <c r="W1931" s="63" t="s">
        <v>71</v>
      </c>
      <c r="X1931" s="64">
        <v>321</v>
      </c>
      <c r="Y1931" s="64">
        <v>178</v>
      </c>
      <c r="Z1931" s="64">
        <v>102</v>
      </c>
      <c r="AA1931" s="84">
        <v>0.377</v>
      </c>
      <c r="AB1931" s="85">
        <v>1</v>
      </c>
      <c r="AC1931" s="85">
        <v>1</v>
      </c>
    </row>
    <row r="1932" spans="1:29" ht="25.5">
      <c r="A1932" s="1"/>
      <c r="B1932" s="6" t="s">
        <v>8777</v>
      </c>
      <c r="C1932" s="6" t="s">
        <v>8778</v>
      </c>
      <c r="D1932" s="6" t="s">
        <v>8861</v>
      </c>
      <c r="E1932" s="49" t="s">
        <v>12769</v>
      </c>
      <c r="F1932" s="6" t="s">
        <v>4070</v>
      </c>
      <c r="G1932" s="6" t="s">
        <v>60</v>
      </c>
      <c r="H1932" s="6" t="s">
        <v>60</v>
      </c>
      <c r="I1932" s="60" t="s">
        <v>12790</v>
      </c>
      <c r="J1932" s="49" t="s">
        <v>12791</v>
      </c>
      <c r="K1932" s="6" t="s">
        <v>12792</v>
      </c>
      <c r="L1932" s="29">
        <f>IF($J$6="с учетом НДС",VLOOKUP(I1932,LEGEND!B:E,4,0)*(1-M1932),VLOOKUP(I1932,LEGEND!B:E,4,0)*(1-M1932)/1.2)</f>
        <v>3110</v>
      </c>
      <c r="M1932" s="57">
        <f>IF(AND(B1932&lt;&gt;"1_Электроинструмент",B1932&lt;&gt;"2_Садовая техника"),$J$5,IF($J$4&lt;=20%,$J$4,IFERROR(VLOOKUP(S1932,LEGEND!$L$2:$M$5,2,FALSE),$J$4)))</f>
        <v>0</v>
      </c>
      <c r="N1932" s="48" t="s">
        <v>60</v>
      </c>
      <c r="O1932" s="6" t="s">
        <v>60</v>
      </c>
      <c r="P1932" s="49" t="s">
        <v>66</v>
      </c>
      <c r="Q1932" s="49" t="s">
        <v>67</v>
      </c>
      <c r="R1932" s="6" t="s">
        <v>60</v>
      </c>
      <c r="S1932" s="49" t="s">
        <v>60</v>
      </c>
      <c r="T1932" s="73" t="str">
        <f>IF(_xlfn.XLOOKUP(I1932,LEGEND!B:B,LEGEND!H:H)&lt;&gt;"-",HYPERLINK(_xlfn.XLOOKUP(I1932,LEGEND!B:B,LEGEND!H:H),"link"),_xlfn.XLOOKUP(I1932,LEGEND!B:B,LEGEND!H:H))</f>
        <v>-</v>
      </c>
      <c r="U1932" s="73" t="str">
        <f>HYPERLINK(_xlfn.XLOOKUP(I1932,LEGEND!B:B,LEGEND!I:I))</f>
        <v>https://milwaukee-media-images.s3.amazonaws.com/hi/4932430480--Hero_1.jpg</v>
      </c>
      <c r="V1932" s="51" t="s">
        <v>12793</v>
      </c>
      <c r="W1932" s="63" t="s">
        <v>71</v>
      </c>
      <c r="X1932" s="64">
        <v>135</v>
      </c>
      <c r="Y1932" s="64">
        <v>65</v>
      </c>
      <c r="Z1932" s="64">
        <v>260</v>
      </c>
      <c r="AA1932" s="84">
        <v>0.35</v>
      </c>
      <c r="AB1932" s="85">
        <v>1</v>
      </c>
      <c r="AC1932" s="85">
        <v>1</v>
      </c>
    </row>
    <row r="1933" spans="1:29" ht="25.5">
      <c r="A1933" s="1"/>
      <c r="B1933" s="6" t="s">
        <v>8777</v>
      </c>
      <c r="C1933" s="6" t="s">
        <v>8778</v>
      </c>
      <c r="D1933" s="6" t="s">
        <v>8861</v>
      </c>
      <c r="E1933" s="49" t="s">
        <v>12769</v>
      </c>
      <c r="F1933" s="6" t="s">
        <v>4070</v>
      </c>
      <c r="G1933" s="6" t="s">
        <v>60</v>
      </c>
      <c r="H1933" s="6" t="s">
        <v>60</v>
      </c>
      <c r="I1933" s="60" t="s">
        <v>12794</v>
      </c>
      <c r="J1933" s="49" t="s">
        <v>12795</v>
      </c>
      <c r="K1933" s="6" t="s">
        <v>12796</v>
      </c>
      <c r="L1933" s="29">
        <f>IF($J$6="с учетом НДС",VLOOKUP(I1933,LEGEND!B:E,4,0)*(1-M1933),VLOOKUP(I1933,LEGEND!B:E,4,0)*(1-M1933)/1.2)</f>
        <v>10400</v>
      </c>
      <c r="M1933" s="57">
        <f>IF(AND(B1933&lt;&gt;"1_Электроинструмент",B1933&lt;&gt;"2_Садовая техника"),$J$5,IF($J$4&lt;=20%,$J$4,IFERROR(VLOOKUP(S1933,LEGEND!$L$2:$M$5,2,FALSE),$J$4)))</f>
        <v>0</v>
      </c>
      <c r="N1933" s="48" t="s">
        <v>60</v>
      </c>
      <c r="O1933" s="6" t="s">
        <v>60</v>
      </c>
      <c r="P1933" s="49" t="s">
        <v>66</v>
      </c>
      <c r="Q1933" s="49" t="s">
        <v>67</v>
      </c>
      <c r="R1933" s="6" t="s">
        <v>60</v>
      </c>
      <c r="S1933" s="49" t="s">
        <v>60</v>
      </c>
      <c r="T1933" s="73" t="str">
        <f>IF(_xlfn.XLOOKUP(I1933,LEGEND!B:B,LEGEND!H:H)&lt;&gt;"-",HYPERLINK(_xlfn.XLOOKUP(I1933,LEGEND!B:B,LEGEND!H:H),"link"),_xlfn.XLOOKUP(I1933,LEGEND!B:B,LEGEND!H:H))</f>
        <v>link</v>
      </c>
      <c r="U1933" s="73" t="str">
        <f>HYPERLINK(_xlfn.XLOOKUP(I1933,LEGEND!B:B,LEGEND!I:I))</f>
        <v>https://milwaukee-media-images.s3.amazonaws.com/hi/4932430835--Hero_01.jpg</v>
      </c>
      <c r="V1933" s="51" t="s">
        <v>12797</v>
      </c>
      <c r="W1933" s="63" t="s">
        <v>71</v>
      </c>
      <c r="X1933" s="64">
        <v>200</v>
      </c>
      <c r="Y1933" s="64">
        <v>77</v>
      </c>
      <c r="Z1933" s="64">
        <v>449</v>
      </c>
      <c r="AA1933" s="84">
        <v>1.7</v>
      </c>
      <c r="AB1933" s="85">
        <v>1</v>
      </c>
      <c r="AC1933" s="85">
        <v>1</v>
      </c>
    </row>
    <row r="1934" spans="1:29" ht="25.5">
      <c r="A1934" s="1"/>
      <c r="B1934" s="6" t="s">
        <v>8777</v>
      </c>
      <c r="C1934" s="6" t="s">
        <v>8778</v>
      </c>
      <c r="D1934" s="6" t="s">
        <v>8861</v>
      </c>
      <c r="E1934" s="49" t="s">
        <v>9795</v>
      </c>
      <c r="F1934" s="6" t="s">
        <v>60</v>
      </c>
      <c r="G1934" s="6" t="s">
        <v>60</v>
      </c>
      <c r="H1934" s="6" t="s">
        <v>60</v>
      </c>
      <c r="I1934" s="60" t="s">
        <v>9808</v>
      </c>
      <c r="J1934" s="49" t="s">
        <v>9809</v>
      </c>
      <c r="K1934" s="6" t="s">
        <v>9810</v>
      </c>
      <c r="L1934" s="29">
        <f>IF($J$6="с учетом НДС",VLOOKUP(I1934,LEGEND!B:E,4,0)*(1-M1934),VLOOKUP(I1934,LEGEND!B:E,4,0)*(1-M1934)/1.2)</f>
        <v>179</v>
      </c>
      <c r="M1934" s="57">
        <f>IF(AND(B1934&lt;&gt;"1_Электроинструмент",B1934&lt;&gt;"2_Садовая техника"),$J$5,IF($J$4&lt;=20%,$J$4,IFERROR(VLOOKUP(S1934,LEGEND!$L$2:$M$5,2,FALSE),$J$4)))</f>
        <v>0</v>
      </c>
      <c r="N1934" s="48" t="s">
        <v>60</v>
      </c>
      <c r="O1934" s="6" t="s">
        <v>42</v>
      </c>
      <c r="P1934" s="49" t="s">
        <v>66</v>
      </c>
      <c r="Q1934" s="49" t="s">
        <v>473</v>
      </c>
      <c r="R1934" s="6" t="s">
        <v>60</v>
      </c>
      <c r="S1934" s="49" t="s">
        <v>60</v>
      </c>
      <c r="T1934" s="73" t="str">
        <f>IF(_xlfn.XLOOKUP(I1934,LEGEND!B:B,LEGEND!H:H)&lt;&gt;"-",HYPERLINK(_xlfn.XLOOKUP(I1934,LEGEND!B:B,LEGEND!H:H),"link"),_xlfn.XLOOKUP(I1934,LEGEND!B:B,LEGEND!H:H))</f>
        <v>-</v>
      </c>
      <c r="U1934" s="73" t="str">
        <f>HYPERLINK(_xlfn.XLOOKUP(I1934,LEGEND!B:B,LEGEND!I:I))</f>
        <v>-</v>
      </c>
      <c r="V1934" s="51" t="s">
        <v>9811</v>
      </c>
      <c r="W1934" s="63" t="s">
        <v>71</v>
      </c>
      <c r="X1934" s="64">
        <v>6</v>
      </c>
      <c r="Y1934" s="64">
        <v>40</v>
      </c>
      <c r="Z1934" s="64">
        <v>180</v>
      </c>
      <c r="AA1934" s="84">
        <v>5.5E-2</v>
      </c>
      <c r="AB1934" s="85">
        <v>1</v>
      </c>
      <c r="AC1934" s="85">
        <v>1</v>
      </c>
    </row>
    <row r="1935" spans="1:29" ht="25.5">
      <c r="A1935" s="1"/>
      <c r="B1935" s="6" t="s">
        <v>8777</v>
      </c>
      <c r="C1935" s="6" t="s">
        <v>8778</v>
      </c>
      <c r="D1935" s="6" t="s">
        <v>8861</v>
      </c>
      <c r="E1935" s="49" t="s">
        <v>9795</v>
      </c>
      <c r="F1935" s="6" t="s">
        <v>60</v>
      </c>
      <c r="G1935" s="6" t="s">
        <v>60</v>
      </c>
      <c r="H1935" s="6" t="s">
        <v>60</v>
      </c>
      <c r="I1935" s="60" t="s">
        <v>9804</v>
      </c>
      <c r="J1935" s="49" t="s">
        <v>9805</v>
      </c>
      <c r="K1935" s="6" t="s">
        <v>9806</v>
      </c>
      <c r="L1935" s="29">
        <f>IF($J$6="с учетом НДС",VLOOKUP(I1935,LEGEND!B:E,4,0)*(1-M1935),VLOOKUP(I1935,LEGEND!B:E,4,0)*(1-M1935)/1.2)</f>
        <v>188</v>
      </c>
      <c r="M1935" s="57">
        <f>IF(AND(B1935&lt;&gt;"1_Электроинструмент",B1935&lt;&gt;"2_Садовая техника"),$J$5,IF($J$4&lt;=20%,$J$4,IFERROR(VLOOKUP(S1935,LEGEND!$L$2:$M$5,2,FALSE),$J$4)))</f>
        <v>0</v>
      </c>
      <c r="N1935" s="48" t="s">
        <v>60</v>
      </c>
      <c r="O1935" s="6" t="s">
        <v>42</v>
      </c>
      <c r="P1935" s="49" t="s">
        <v>66</v>
      </c>
      <c r="Q1935" s="49" t="s">
        <v>473</v>
      </c>
      <c r="R1935" s="6" t="s">
        <v>60</v>
      </c>
      <c r="S1935" s="49" t="s">
        <v>60</v>
      </c>
      <c r="T1935" s="73" t="str">
        <f>IF(_xlfn.XLOOKUP(I1935,LEGEND!B:B,LEGEND!H:H)&lt;&gt;"-",HYPERLINK(_xlfn.XLOOKUP(I1935,LEGEND!B:B,LEGEND!H:H),"link"),_xlfn.XLOOKUP(I1935,LEGEND!B:B,LEGEND!H:H))</f>
        <v>-</v>
      </c>
      <c r="U1935" s="73" t="str">
        <f>HYPERLINK(_xlfn.XLOOKUP(I1935,LEGEND!B:B,LEGEND!I:I))</f>
        <v>-</v>
      </c>
      <c r="V1935" s="51" t="s">
        <v>9807</v>
      </c>
      <c r="W1935" s="63" t="s">
        <v>71</v>
      </c>
      <c r="X1935" s="64">
        <v>5</v>
      </c>
      <c r="Y1935" s="64">
        <v>40</v>
      </c>
      <c r="Z1935" s="64">
        <v>180</v>
      </c>
      <c r="AA1935" s="84">
        <v>5.5E-2</v>
      </c>
      <c r="AB1935" s="85">
        <v>1</v>
      </c>
      <c r="AC1935" s="85">
        <v>1</v>
      </c>
    </row>
    <row r="1936" spans="1:29" ht="25.5">
      <c r="A1936" s="1"/>
      <c r="B1936" s="6" t="s">
        <v>8777</v>
      </c>
      <c r="C1936" s="6" t="s">
        <v>8778</v>
      </c>
      <c r="D1936" s="6" t="s">
        <v>8861</v>
      </c>
      <c r="E1936" s="49" t="s">
        <v>9795</v>
      </c>
      <c r="F1936" s="6" t="s">
        <v>60</v>
      </c>
      <c r="G1936" s="6" t="s">
        <v>60</v>
      </c>
      <c r="H1936" s="6" t="s">
        <v>60</v>
      </c>
      <c r="I1936" s="60" t="s">
        <v>9796</v>
      </c>
      <c r="J1936" s="49" t="s">
        <v>9797</v>
      </c>
      <c r="K1936" s="6" t="s">
        <v>9798</v>
      </c>
      <c r="L1936" s="29">
        <f>IF($J$6="с учетом НДС",VLOOKUP(I1936,LEGEND!B:E,4,0)*(1-M1936),VLOOKUP(I1936,LEGEND!B:E,4,0)*(1-M1936)/1.2)</f>
        <v>191</v>
      </c>
      <c r="M1936" s="57">
        <f>IF(AND(B1936&lt;&gt;"1_Электроинструмент",B1936&lt;&gt;"2_Садовая техника"),$J$5,IF($J$4&lt;=20%,$J$4,IFERROR(VLOOKUP(S1936,LEGEND!$L$2:$M$5,2,FALSE),$J$4)))</f>
        <v>0</v>
      </c>
      <c r="N1936" s="48" t="s">
        <v>60</v>
      </c>
      <c r="O1936" s="6" t="s">
        <v>42</v>
      </c>
      <c r="P1936" s="49" t="s">
        <v>66</v>
      </c>
      <c r="Q1936" s="49" t="s">
        <v>473</v>
      </c>
      <c r="R1936" s="6" t="s">
        <v>60</v>
      </c>
      <c r="S1936" s="49" t="s">
        <v>60</v>
      </c>
      <c r="T1936" s="73" t="str">
        <f>IF(_xlfn.XLOOKUP(I1936,LEGEND!B:B,LEGEND!H:H)&lt;&gt;"-",HYPERLINK(_xlfn.XLOOKUP(I1936,LEGEND!B:B,LEGEND!H:H),"link"),_xlfn.XLOOKUP(I1936,LEGEND!B:B,LEGEND!H:H))</f>
        <v>-</v>
      </c>
      <c r="U1936" s="73" t="str">
        <f>HYPERLINK(_xlfn.XLOOKUP(I1936,LEGEND!B:B,LEGEND!I:I))</f>
        <v>-</v>
      </c>
      <c r="V1936" s="51" t="s">
        <v>9799</v>
      </c>
      <c r="W1936" s="63" t="s">
        <v>71</v>
      </c>
      <c r="X1936" s="64">
        <v>4</v>
      </c>
      <c r="Y1936" s="64">
        <v>40</v>
      </c>
      <c r="Z1936" s="64">
        <v>180</v>
      </c>
      <c r="AA1936" s="84">
        <v>5.5E-2</v>
      </c>
      <c r="AB1936" s="85">
        <v>1</v>
      </c>
      <c r="AC1936" s="85">
        <v>1</v>
      </c>
    </row>
    <row r="1937" spans="1:29" ht="25.5">
      <c r="A1937" s="1"/>
      <c r="B1937" s="6" t="s">
        <v>8777</v>
      </c>
      <c r="C1937" s="6" t="s">
        <v>8778</v>
      </c>
      <c r="D1937" s="6" t="s">
        <v>8861</v>
      </c>
      <c r="E1937" s="49" t="s">
        <v>9795</v>
      </c>
      <c r="F1937" s="6" t="s">
        <v>60</v>
      </c>
      <c r="G1937" s="6" t="s">
        <v>60</v>
      </c>
      <c r="H1937" s="6" t="s">
        <v>60</v>
      </c>
      <c r="I1937" s="60" t="s">
        <v>9800</v>
      </c>
      <c r="J1937" s="49" t="s">
        <v>9801</v>
      </c>
      <c r="K1937" s="6" t="s">
        <v>9802</v>
      </c>
      <c r="L1937" s="29">
        <f>IF($J$6="с учетом НДС",VLOOKUP(I1937,LEGEND!B:E,4,0)*(1-M1937),VLOOKUP(I1937,LEGEND!B:E,4,0)*(1-M1937)/1.2)</f>
        <v>191</v>
      </c>
      <c r="M1937" s="57">
        <f>IF(AND(B1937&lt;&gt;"1_Электроинструмент",B1937&lt;&gt;"2_Садовая техника"),$J$5,IF($J$4&lt;=20%,$J$4,IFERROR(VLOOKUP(S1937,LEGEND!$L$2:$M$5,2,FALSE),$J$4)))</f>
        <v>0</v>
      </c>
      <c r="N1937" s="48" t="s">
        <v>60</v>
      </c>
      <c r="O1937" s="6" t="s">
        <v>42</v>
      </c>
      <c r="P1937" s="49" t="s">
        <v>66</v>
      </c>
      <c r="Q1937" s="49" t="s">
        <v>473</v>
      </c>
      <c r="R1937" s="6" t="s">
        <v>60</v>
      </c>
      <c r="S1937" s="49" t="s">
        <v>60</v>
      </c>
      <c r="T1937" s="73" t="str">
        <f>IF(_xlfn.XLOOKUP(I1937,LEGEND!B:B,LEGEND!H:H)&lt;&gt;"-",HYPERLINK(_xlfn.XLOOKUP(I1937,LEGEND!B:B,LEGEND!H:H),"link"),_xlfn.XLOOKUP(I1937,LEGEND!B:B,LEGEND!H:H))</f>
        <v>-</v>
      </c>
      <c r="U1937" s="73" t="str">
        <f>HYPERLINK(_xlfn.XLOOKUP(I1937,LEGEND!B:B,LEGEND!I:I))</f>
        <v>-</v>
      </c>
      <c r="V1937" s="51" t="s">
        <v>9803</v>
      </c>
      <c r="W1937" s="63" t="s">
        <v>71</v>
      </c>
      <c r="X1937" s="64">
        <v>4</v>
      </c>
      <c r="Y1937" s="64">
        <v>40</v>
      </c>
      <c r="Z1937" s="64">
        <v>180</v>
      </c>
      <c r="AA1937" s="84">
        <v>5.5E-2</v>
      </c>
      <c r="AB1937" s="85">
        <v>1</v>
      </c>
      <c r="AC1937" s="85">
        <v>1</v>
      </c>
    </row>
    <row r="1938" spans="1:29" ht="25.5">
      <c r="A1938" s="1"/>
      <c r="B1938" s="6" t="s">
        <v>8777</v>
      </c>
      <c r="C1938" s="6" t="s">
        <v>8778</v>
      </c>
      <c r="D1938" s="6" t="s">
        <v>8861</v>
      </c>
      <c r="E1938" s="49" t="s">
        <v>9795</v>
      </c>
      <c r="F1938" s="6" t="s">
        <v>60</v>
      </c>
      <c r="G1938" s="6" t="s">
        <v>60</v>
      </c>
      <c r="H1938" s="6" t="s">
        <v>60</v>
      </c>
      <c r="I1938" s="60" t="s">
        <v>9824</v>
      </c>
      <c r="J1938" s="49" t="s">
        <v>9825</v>
      </c>
      <c r="K1938" s="6" t="s">
        <v>9826</v>
      </c>
      <c r="L1938" s="29">
        <f>IF($J$6="с учетом НДС",VLOOKUP(I1938,LEGEND!B:E,4,0)*(1-M1938),VLOOKUP(I1938,LEGEND!B:E,4,0)*(1-M1938)/1.2)</f>
        <v>224</v>
      </c>
      <c r="M1938" s="57">
        <f>IF(AND(B1938&lt;&gt;"1_Электроинструмент",B1938&lt;&gt;"2_Садовая техника"),$J$5,IF($J$4&lt;=20%,$J$4,IFERROR(VLOOKUP(S1938,LEGEND!$L$2:$M$5,2,FALSE),$J$4)))</f>
        <v>0</v>
      </c>
      <c r="N1938" s="48" t="s">
        <v>60</v>
      </c>
      <c r="O1938" s="6" t="s">
        <v>42</v>
      </c>
      <c r="P1938" s="49" t="s">
        <v>66</v>
      </c>
      <c r="Q1938" s="49" t="s">
        <v>473</v>
      </c>
      <c r="R1938" s="6" t="s">
        <v>60</v>
      </c>
      <c r="S1938" s="49" t="s">
        <v>60</v>
      </c>
      <c r="T1938" s="73" t="str">
        <f>IF(_xlfn.XLOOKUP(I1938,LEGEND!B:B,LEGEND!H:H)&lt;&gt;"-",HYPERLINK(_xlfn.XLOOKUP(I1938,LEGEND!B:B,LEGEND!H:H),"link"),_xlfn.XLOOKUP(I1938,LEGEND!B:B,LEGEND!H:H))</f>
        <v>-</v>
      </c>
      <c r="U1938" s="73" t="str">
        <f>HYPERLINK(_xlfn.XLOOKUP(I1938,LEGEND!B:B,LEGEND!I:I))</f>
        <v>-</v>
      </c>
      <c r="V1938" s="51" t="s">
        <v>9827</v>
      </c>
      <c r="W1938" s="63" t="s">
        <v>71</v>
      </c>
      <c r="X1938" s="64">
        <v>7</v>
      </c>
      <c r="Y1938" s="64">
        <v>40</v>
      </c>
      <c r="Z1938" s="64">
        <v>180</v>
      </c>
      <c r="AA1938" s="84">
        <v>5.5E-2</v>
      </c>
      <c r="AB1938" s="85">
        <v>1</v>
      </c>
      <c r="AC1938" s="85">
        <v>1</v>
      </c>
    </row>
    <row r="1939" spans="1:29" ht="25.5">
      <c r="A1939" s="1"/>
      <c r="B1939" s="6" t="s">
        <v>8777</v>
      </c>
      <c r="C1939" s="6" t="s">
        <v>8778</v>
      </c>
      <c r="D1939" s="6" t="s">
        <v>8861</v>
      </c>
      <c r="E1939" s="49" t="s">
        <v>9795</v>
      </c>
      <c r="F1939" s="6" t="s">
        <v>60</v>
      </c>
      <c r="G1939" s="6" t="s">
        <v>60</v>
      </c>
      <c r="H1939" s="6" t="s">
        <v>60</v>
      </c>
      <c r="I1939" s="60" t="s">
        <v>9852</v>
      </c>
      <c r="J1939" s="49" t="s">
        <v>9853</v>
      </c>
      <c r="K1939" s="6" t="s">
        <v>9854</v>
      </c>
      <c r="L1939" s="29">
        <f>IF($J$6="с учетом НДС",VLOOKUP(I1939,LEGEND!B:E,4,0)*(1-M1939),VLOOKUP(I1939,LEGEND!B:E,4,0)*(1-M1939)/1.2)</f>
        <v>224</v>
      </c>
      <c r="M1939" s="57">
        <f>IF(AND(B1939&lt;&gt;"1_Электроинструмент",B1939&lt;&gt;"2_Садовая техника"),$J$5,IF($J$4&lt;=20%,$J$4,IFERROR(VLOOKUP(S1939,LEGEND!$L$2:$M$5,2,FALSE),$J$4)))</f>
        <v>0</v>
      </c>
      <c r="N1939" s="48" t="s">
        <v>60</v>
      </c>
      <c r="O1939" s="6" t="s">
        <v>42</v>
      </c>
      <c r="P1939" s="49" t="s">
        <v>66</v>
      </c>
      <c r="Q1939" s="49" t="s">
        <v>473</v>
      </c>
      <c r="R1939" s="6" t="s">
        <v>60</v>
      </c>
      <c r="S1939" s="49" t="s">
        <v>60</v>
      </c>
      <c r="T1939" s="73" t="str">
        <f>IF(_xlfn.XLOOKUP(I1939,LEGEND!B:B,LEGEND!H:H)&lt;&gt;"-",HYPERLINK(_xlfn.XLOOKUP(I1939,LEGEND!B:B,LEGEND!H:H),"link"),_xlfn.XLOOKUP(I1939,LEGEND!B:B,LEGEND!H:H))</f>
        <v>-</v>
      </c>
      <c r="U1939" s="73" t="str">
        <f>HYPERLINK(_xlfn.XLOOKUP(I1939,LEGEND!B:B,LEGEND!I:I))</f>
        <v>-</v>
      </c>
      <c r="V1939" s="51" t="s">
        <v>9855</v>
      </c>
      <c r="W1939" s="63" t="s">
        <v>71</v>
      </c>
      <c r="X1939" s="64">
        <v>9</v>
      </c>
      <c r="Y1939" s="64">
        <v>40</v>
      </c>
      <c r="Z1939" s="64">
        <v>180</v>
      </c>
      <c r="AA1939" s="84">
        <v>5.5E-2</v>
      </c>
      <c r="AB1939" s="85">
        <v>1</v>
      </c>
      <c r="AC1939" s="85">
        <v>1</v>
      </c>
    </row>
    <row r="1940" spans="1:29" ht="25.5">
      <c r="A1940" s="1"/>
      <c r="B1940" s="6" t="s">
        <v>8777</v>
      </c>
      <c r="C1940" s="6" t="s">
        <v>8778</v>
      </c>
      <c r="D1940" s="6" t="s">
        <v>8861</v>
      </c>
      <c r="E1940" s="49" t="s">
        <v>9795</v>
      </c>
      <c r="F1940" s="6" t="s">
        <v>60</v>
      </c>
      <c r="G1940" s="6" t="s">
        <v>60</v>
      </c>
      <c r="H1940" s="6" t="s">
        <v>60</v>
      </c>
      <c r="I1940" s="60" t="s">
        <v>9816</v>
      </c>
      <c r="J1940" s="49" t="s">
        <v>9817</v>
      </c>
      <c r="K1940" s="6" t="s">
        <v>9818</v>
      </c>
      <c r="L1940" s="29">
        <f>IF($J$6="с учетом НДС",VLOOKUP(I1940,LEGEND!B:E,4,0)*(1-M1940),VLOOKUP(I1940,LEGEND!B:E,4,0)*(1-M1940)/1.2)</f>
        <v>235</v>
      </c>
      <c r="M1940" s="57">
        <f>IF(AND(B1940&lt;&gt;"1_Электроинструмент",B1940&lt;&gt;"2_Садовая техника"),$J$5,IF($J$4&lt;=20%,$J$4,IFERROR(VLOOKUP(S1940,LEGEND!$L$2:$M$5,2,FALSE),$J$4)))</f>
        <v>0</v>
      </c>
      <c r="N1940" s="48" t="s">
        <v>60</v>
      </c>
      <c r="O1940" s="6" t="s">
        <v>42</v>
      </c>
      <c r="P1940" s="49" t="s">
        <v>66</v>
      </c>
      <c r="Q1940" s="49" t="s">
        <v>473</v>
      </c>
      <c r="R1940" s="6" t="s">
        <v>60</v>
      </c>
      <c r="S1940" s="49" t="s">
        <v>60</v>
      </c>
      <c r="T1940" s="73" t="str">
        <f>IF(_xlfn.XLOOKUP(I1940,LEGEND!B:B,LEGEND!H:H)&lt;&gt;"-",HYPERLINK(_xlfn.XLOOKUP(I1940,LEGEND!B:B,LEGEND!H:H),"link"),_xlfn.XLOOKUP(I1940,LEGEND!B:B,LEGEND!H:H))</f>
        <v>-</v>
      </c>
      <c r="U1940" s="73" t="str">
        <f>HYPERLINK(_xlfn.XLOOKUP(I1940,LEGEND!B:B,LEGEND!I:I))</f>
        <v>-</v>
      </c>
      <c r="V1940" s="51" t="s">
        <v>9819</v>
      </c>
      <c r="W1940" s="63" t="s">
        <v>71</v>
      </c>
      <c r="X1940" s="64">
        <v>7</v>
      </c>
      <c r="Y1940" s="64">
        <v>40</v>
      </c>
      <c r="Z1940" s="64">
        <v>180</v>
      </c>
      <c r="AA1940" s="84">
        <v>5.5E-2</v>
      </c>
      <c r="AB1940" s="85">
        <v>1</v>
      </c>
      <c r="AC1940" s="85">
        <v>1</v>
      </c>
    </row>
    <row r="1941" spans="1:29" ht="25.5">
      <c r="A1941" s="1"/>
      <c r="B1941" s="6" t="s">
        <v>8777</v>
      </c>
      <c r="C1941" s="6" t="s">
        <v>8778</v>
      </c>
      <c r="D1941" s="6" t="s">
        <v>8861</v>
      </c>
      <c r="E1941" s="49" t="s">
        <v>9795</v>
      </c>
      <c r="F1941" s="6" t="s">
        <v>60</v>
      </c>
      <c r="G1941" s="6" t="s">
        <v>60</v>
      </c>
      <c r="H1941" s="6" t="s">
        <v>60</v>
      </c>
      <c r="I1941" s="60" t="s">
        <v>9836</v>
      </c>
      <c r="J1941" s="49" t="s">
        <v>9837</v>
      </c>
      <c r="K1941" s="6" t="s">
        <v>9838</v>
      </c>
      <c r="L1941" s="29">
        <f>IF($J$6="с учетом НДС",VLOOKUP(I1941,LEGEND!B:E,4,0)*(1-M1941),VLOOKUP(I1941,LEGEND!B:E,4,0)*(1-M1941)/1.2)</f>
        <v>243</v>
      </c>
      <c r="M1941" s="57">
        <f>IF(AND(B1941&lt;&gt;"1_Электроинструмент",B1941&lt;&gt;"2_Садовая техника"),$J$5,IF($J$4&lt;=20%,$J$4,IFERROR(VLOOKUP(S1941,LEGEND!$L$2:$M$5,2,FALSE),$J$4)))</f>
        <v>0</v>
      </c>
      <c r="N1941" s="48" t="s">
        <v>60</v>
      </c>
      <c r="O1941" s="6" t="s">
        <v>42</v>
      </c>
      <c r="P1941" s="49" t="s">
        <v>66</v>
      </c>
      <c r="Q1941" s="49" t="s">
        <v>473</v>
      </c>
      <c r="R1941" s="6" t="s">
        <v>60</v>
      </c>
      <c r="S1941" s="49" t="s">
        <v>60</v>
      </c>
      <c r="T1941" s="73" t="str">
        <f>IF(_xlfn.XLOOKUP(I1941,LEGEND!B:B,LEGEND!H:H)&lt;&gt;"-",HYPERLINK(_xlfn.XLOOKUP(I1941,LEGEND!B:B,LEGEND!H:H),"link"),_xlfn.XLOOKUP(I1941,LEGEND!B:B,LEGEND!H:H))</f>
        <v>-</v>
      </c>
      <c r="U1941" s="73" t="str">
        <f>HYPERLINK(_xlfn.XLOOKUP(I1941,LEGEND!B:B,LEGEND!I:I))</f>
        <v>-</v>
      </c>
      <c r="V1941" s="51" t="s">
        <v>9839</v>
      </c>
      <c r="W1941" s="63" t="s">
        <v>71</v>
      </c>
      <c r="X1941" s="64">
        <v>7</v>
      </c>
      <c r="Y1941" s="64">
        <v>40</v>
      </c>
      <c r="Z1941" s="64">
        <v>180</v>
      </c>
      <c r="AA1941" s="84">
        <v>5.5E-2</v>
      </c>
      <c r="AB1941" s="85">
        <v>1</v>
      </c>
      <c r="AC1941" s="85">
        <v>1</v>
      </c>
    </row>
    <row r="1942" spans="1:29" ht="25.5">
      <c r="A1942" s="1"/>
      <c r="B1942" s="6" t="s">
        <v>8777</v>
      </c>
      <c r="C1942" s="6" t="s">
        <v>8778</v>
      </c>
      <c r="D1942" s="6" t="s">
        <v>8861</v>
      </c>
      <c r="E1942" s="49" t="s">
        <v>9795</v>
      </c>
      <c r="F1942" s="6" t="s">
        <v>60</v>
      </c>
      <c r="G1942" s="6" t="s">
        <v>60</v>
      </c>
      <c r="H1942" s="6" t="s">
        <v>60</v>
      </c>
      <c r="I1942" s="60" t="s">
        <v>9844</v>
      </c>
      <c r="J1942" s="49" t="s">
        <v>9845</v>
      </c>
      <c r="K1942" s="6" t="s">
        <v>9846</v>
      </c>
      <c r="L1942" s="29">
        <f>IF($J$6="с учетом НДС",VLOOKUP(I1942,LEGEND!B:E,4,0)*(1-M1942),VLOOKUP(I1942,LEGEND!B:E,4,0)*(1-M1942)/1.2)</f>
        <v>243</v>
      </c>
      <c r="M1942" s="57">
        <f>IF(AND(B1942&lt;&gt;"1_Электроинструмент",B1942&lt;&gt;"2_Садовая техника"),$J$5,IF($J$4&lt;=20%,$J$4,IFERROR(VLOOKUP(S1942,LEGEND!$L$2:$M$5,2,FALSE),$J$4)))</f>
        <v>0</v>
      </c>
      <c r="N1942" s="48" t="s">
        <v>60</v>
      </c>
      <c r="O1942" s="6" t="s">
        <v>42</v>
      </c>
      <c r="P1942" s="49" t="s">
        <v>66</v>
      </c>
      <c r="Q1942" s="49" t="s">
        <v>473</v>
      </c>
      <c r="R1942" s="6" t="s">
        <v>60</v>
      </c>
      <c r="S1942" s="49" t="s">
        <v>60</v>
      </c>
      <c r="T1942" s="73" t="str">
        <f>IF(_xlfn.XLOOKUP(I1942,LEGEND!B:B,LEGEND!H:H)&lt;&gt;"-",HYPERLINK(_xlfn.XLOOKUP(I1942,LEGEND!B:B,LEGEND!H:H),"link"),_xlfn.XLOOKUP(I1942,LEGEND!B:B,LEGEND!H:H))</f>
        <v>-</v>
      </c>
      <c r="U1942" s="73" t="str">
        <f>HYPERLINK(_xlfn.XLOOKUP(I1942,LEGEND!B:B,LEGEND!I:I))</f>
        <v>-</v>
      </c>
      <c r="V1942" s="51" t="s">
        <v>9847</v>
      </c>
      <c r="W1942" s="63" t="s">
        <v>71</v>
      </c>
      <c r="X1942" s="64">
        <v>9</v>
      </c>
      <c r="Y1942" s="64">
        <v>40</v>
      </c>
      <c r="Z1942" s="64">
        <v>180</v>
      </c>
      <c r="AA1942" s="84">
        <v>5.5E-2</v>
      </c>
      <c r="AB1942" s="85">
        <v>1</v>
      </c>
      <c r="AC1942" s="85">
        <v>1</v>
      </c>
    </row>
    <row r="1943" spans="1:29" ht="25.5">
      <c r="A1943" s="1"/>
      <c r="B1943" s="6" t="s">
        <v>8777</v>
      </c>
      <c r="C1943" s="6" t="s">
        <v>8778</v>
      </c>
      <c r="D1943" s="6" t="s">
        <v>8861</v>
      </c>
      <c r="E1943" s="49" t="s">
        <v>9795</v>
      </c>
      <c r="F1943" s="6" t="s">
        <v>60</v>
      </c>
      <c r="G1943" s="6" t="s">
        <v>60</v>
      </c>
      <c r="H1943" s="6" t="s">
        <v>60</v>
      </c>
      <c r="I1943" s="60" t="s">
        <v>9812</v>
      </c>
      <c r="J1943" s="49" t="s">
        <v>9813</v>
      </c>
      <c r="K1943" s="6" t="s">
        <v>9814</v>
      </c>
      <c r="L1943" s="29">
        <f>IF($J$6="с учетом НДС",VLOOKUP(I1943,LEGEND!B:E,4,0)*(1-M1943),VLOOKUP(I1943,LEGEND!B:E,4,0)*(1-M1943)/1.2)</f>
        <v>251</v>
      </c>
      <c r="M1943" s="57">
        <f>IF(AND(B1943&lt;&gt;"1_Электроинструмент",B1943&lt;&gt;"2_Садовая техника"),$J$5,IF($J$4&lt;=20%,$J$4,IFERROR(VLOOKUP(S1943,LEGEND!$L$2:$M$5,2,FALSE),$J$4)))</f>
        <v>0</v>
      </c>
      <c r="N1943" s="48" t="s">
        <v>60</v>
      </c>
      <c r="O1943" s="6" t="s">
        <v>42</v>
      </c>
      <c r="P1943" s="49" t="s">
        <v>66</v>
      </c>
      <c r="Q1943" s="49" t="s">
        <v>473</v>
      </c>
      <c r="R1943" s="6" t="s">
        <v>60</v>
      </c>
      <c r="S1943" s="49" t="s">
        <v>60</v>
      </c>
      <c r="T1943" s="73" t="str">
        <f>IF(_xlfn.XLOOKUP(I1943,LEGEND!B:B,LEGEND!H:H)&lt;&gt;"-",HYPERLINK(_xlfn.XLOOKUP(I1943,LEGEND!B:B,LEGEND!H:H),"link"),_xlfn.XLOOKUP(I1943,LEGEND!B:B,LEGEND!H:H))</f>
        <v>-</v>
      </c>
      <c r="U1943" s="73" t="str">
        <f>HYPERLINK(_xlfn.XLOOKUP(I1943,LEGEND!B:B,LEGEND!I:I))</f>
        <v>-</v>
      </c>
      <c r="V1943" s="51" t="s">
        <v>9815</v>
      </c>
      <c r="W1943" s="63" t="s">
        <v>71</v>
      </c>
      <c r="X1943" s="64">
        <v>6</v>
      </c>
      <c r="Y1943" s="64">
        <v>40</v>
      </c>
      <c r="Z1943" s="64">
        <v>180</v>
      </c>
      <c r="AA1943" s="84">
        <v>5.5E-2</v>
      </c>
      <c r="AB1943" s="85">
        <v>1</v>
      </c>
      <c r="AC1943" s="85">
        <v>1</v>
      </c>
    </row>
    <row r="1944" spans="1:29" ht="25.5">
      <c r="A1944" s="1"/>
      <c r="B1944" s="6" t="s">
        <v>8777</v>
      </c>
      <c r="C1944" s="6" t="s">
        <v>8778</v>
      </c>
      <c r="D1944" s="6" t="s">
        <v>8861</v>
      </c>
      <c r="E1944" s="49" t="s">
        <v>9795</v>
      </c>
      <c r="F1944" s="6" t="s">
        <v>60</v>
      </c>
      <c r="G1944" s="6" t="s">
        <v>60</v>
      </c>
      <c r="H1944" s="6" t="s">
        <v>60</v>
      </c>
      <c r="I1944" s="60" t="s">
        <v>9820</v>
      </c>
      <c r="J1944" s="49" t="s">
        <v>9821</v>
      </c>
      <c r="K1944" s="6" t="s">
        <v>9822</v>
      </c>
      <c r="L1944" s="29">
        <f>IF($J$6="с учетом НДС",VLOOKUP(I1944,LEGEND!B:E,4,0)*(1-M1944),VLOOKUP(I1944,LEGEND!B:E,4,0)*(1-M1944)/1.2)</f>
        <v>255</v>
      </c>
      <c r="M1944" s="57">
        <f>IF(AND(B1944&lt;&gt;"1_Электроинструмент",B1944&lt;&gt;"2_Садовая техника"),$J$5,IF($J$4&lt;=20%,$J$4,IFERROR(VLOOKUP(S1944,LEGEND!$L$2:$M$5,2,FALSE),$J$4)))</f>
        <v>0</v>
      </c>
      <c r="N1944" s="48" t="s">
        <v>60</v>
      </c>
      <c r="O1944" s="6" t="s">
        <v>42</v>
      </c>
      <c r="P1944" s="49" t="s">
        <v>66</v>
      </c>
      <c r="Q1944" s="49" t="s">
        <v>473</v>
      </c>
      <c r="R1944" s="6" t="s">
        <v>60</v>
      </c>
      <c r="S1944" s="49" t="s">
        <v>60</v>
      </c>
      <c r="T1944" s="73" t="str">
        <f>IF(_xlfn.XLOOKUP(I1944,LEGEND!B:B,LEGEND!H:H)&lt;&gt;"-",HYPERLINK(_xlfn.XLOOKUP(I1944,LEGEND!B:B,LEGEND!H:H),"link"),_xlfn.XLOOKUP(I1944,LEGEND!B:B,LEGEND!H:H))</f>
        <v>-</v>
      </c>
      <c r="U1944" s="73" t="str">
        <f>HYPERLINK(_xlfn.XLOOKUP(I1944,LEGEND!B:B,LEGEND!I:I))</f>
        <v>-</v>
      </c>
      <c r="V1944" s="51" t="s">
        <v>9823</v>
      </c>
      <c r="W1944" s="63" t="s">
        <v>71</v>
      </c>
      <c r="X1944" s="64">
        <v>7</v>
      </c>
      <c r="Y1944" s="64">
        <v>40</v>
      </c>
      <c r="Z1944" s="64">
        <v>235</v>
      </c>
      <c r="AA1944" s="84">
        <v>5.5E-2</v>
      </c>
      <c r="AB1944" s="85">
        <v>1</v>
      </c>
      <c r="AC1944" s="85">
        <v>1</v>
      </c>
    </row>
    <row r="1945" spans="1:29" ht="25.5">
      <c r="A1945" s="1"/>
      <c r="B1945" s="6" t="s">
        <v>8777</v>
      </c>
      <c r="C1945" s="6" t="s">
        <v>8778</v>
      </c>
      <c r="D1945" s="6" t="s">
        <v>8861</v>
      </c>
      <c r="E1945" s="49" t="s">
        <v>9795</v>
      </c>
      <c r="F1945" s="6" t="s">
        <v>60</v>
      </c>
      <c r="G1945" s="6" t="s">
        <v>60</v>
      </c>
      <c r="H1945" s="6" t="s">
        <v>60</v>
      </c>
      <c r="I1945" s="60" t="s">
        <v>9828</v>
      </c>
      <c r="J1945" s="49" t="s">
        <v>9829</v>
      </c>
      <c r="K1945" s="6" t="s">
        <v>9830</v>
      </c>
      <c r="L1945" s="29">
        <f>IF($J$6="с учетом НДС",VLOOKUP(I1945,LEGEND!B:E,4,0)*(1-M1945),VLOOKUP(I1945,LEGEND!B:E,4,0)*(1-M1945)/1.2)</f>
        <v>255</v>
      </c>
      <c r="M1945" s="57">
        <f>IF(AND(B1945&lt;&gt;"1_Электроинструмент",B1945&lt;&gt;"2_Садовая техника"),$J$5,IF($J$4&lt;=20%,$J$4,IFERROR(VLOOKUP(S1945,LEGEND!$L$2:$M$5,2,FALSE),$J$4)))</f>
        <v>0</v>
      </c>
      <c r="N1945" s="48" t="s">
        <v>60</v>
      </c>
      <c r="O1945" s="6" t="s">
        <v>42</v>
      </c>
      <c r="P1945" s="49" t="s">
        <v>66</v>
      </c>
      <c r="Q1945" s="49" t="s">
        <v>473</v>
      </c>
      <c r="R1945" s="6" t="s">
        <v>60</v>
      </c>
      <c r="S1945" s="49" t="s">
        <v>60</v>
      </c>
      <c r="T1945" s="73" t="str">
        <f>IF(_xlfn.XLOOKUP(I1945,LEGEND!B:B,LEGEND!H:H)&lt;&gt;"-",HYPERLINK(_xlfn.XLOOKUP(I1945,LEGEND!B:B,LEGEND!H:H),"link"),_xlfn.XLOOKUP(I1945,LEGEND!B:B,LEGEND!H:H))</f>
        <v>-</v>
      </c>
      <c r="U1945" s="73" t="str">
        <f>HYPERLINK(_xlfn.XLOOKUP(I1945,LEGEND!B:B,LEGEND!I:I))</f>
        <v>-</v>
      </c>
      <c r="V1945" s="51" t="s">
        <v>9831</v>
      </c>
      <c r="W1945" s="63" t="s">
        <v>71</v>
      </c>
      <c r="X1945" s="64">
        <v>7</v>
      </c>
      <c r="Y1945" s="64">
        <v>40</v>
      </c>
      <c r="Z1945" s="64">
        <v>235</v>
      </c>
      <c r="AA1945" s="84">
        <v>5.5E-2</v>
      </c>
      <c r="AB1945" s="85">
        <v>1</v>
      </c>
      <c r="AC1945" s="85">
        <v>1</v>
      </c>
    </row>
    <row r="1946" spans="1:29" ht="25.5">
      <c r="A1946" s="1"/>
      <c r="B1946" s="6" t="s">
        <v>8777</v>
      </c>
      <c r="C1946" s="6" t="s">
        <v>8778</v>
      </c>
      <c r="D1946" s="6" t="s">
        <v>8861</v>
      </c>
      <c r="E1946" s="49" t="s">
        <v>9795</v>
      </c>
      <c r="F1946" s="6" t="s">
        <v>60</v>
      </c>
      <c r="G1946" s="6" t="s">
        <v>60</v>
      </c>
      <c r="H1946" s="6" t="s">
        <v>60</v>
      </c>
      <c r="I1946" s="60" t="s">
        <v>9856</v>
      </c>
      <c r="J1946" s="49" t="s">
        <v>9857</v>
      </c>
      <c r="K1946" s="6" t="s">
        <v>9858</v>
      </c>
      <c r="L1946" s="29">
        <f>IF($J$6="с учетом НДС",VLOOKUP(I1946,LEGEND!B:E,4,0)*(1-M1946),VLOOKUP(I1946,LEGEND!B:E,4,0)*(1-M1946)/1.2)</f>
        <v>279</v>
      </c>
      <c r="M1946" s="57">
        <f>IF(AND(B1946&lt;&gt;"1_Электроинструмент",B1946&lt;&gt;"2_Садовая техника"),$J$5,IF($J$4&lt;=20%,$J$4,IFERROR(VLOOKUP(S1946,LEGEND!$L$2:$M$5,2,FALSE),$J$4)))</f>
        <v>0</v>
      </c>
      <c r="N1946" s="48" t="s">
        <v>60</v>
      </c>
      <c r="O1946" s="6" t="s">
        <v>42</v>
      </c>
      <c r="P1946" s="49" t="s">
        <v>66</v>
      </c>
      <c r="Q1946" s="49" t="s">
        <v>473</v>
      </c>
      <c r="R1946" s="6" t="s">
        <v>60</v>
      </c>
      <c r="S1946" s="49" t="s">
        <v>60</v>
      </c>
      <c r="T1946" s="73" t="str">
        <f>IF(_xlfn.XLOOKUP(I1946,LEGEND!B:B,LEGEND!H:H)&lt;&gt;"-",HYPERLINK(_xlfn.XLOOKUP(I1946,LEGEND!B:B,LEGEND!H:H),"link"),_xlfn.XLOOKUP(I1946,LEGEND!B:B,LEGEND!H:H))</f>
        <v>-</v>
      </c>
      <c r="U1946" s="73" t="str">
        <f>HYPERLINK(_xlfn.XLOOKUP(I1946,LEGEND!B:B,LEGEND!I:I))</f>
        <v>-</v>
      </c>
      <c r="V1946" s="51" t="s">
        <v>9859</v>
      </c>
      <c r="W1946" s="63" t="s">
        <v>71</v>
      </c>
      <c r="X1946" s="64">
        <v>9</v>
      </c>
      <c r="Y1946" s="64">
        <v>40</v>
      </c>
      <c r="Z1946" s="64">
        <v>235</v>
      </c>
      <c r="AA1946" s="84">
        <v>5.5E-2</v>
      </c>
      <c r="AB1946" s="85">
        <v>1</v>
      </c>
      <c r="AC1946" s="85">
        <v>1</v>
      </c>
    </row>
    <row r="1947" spans="1:29" ht="25.5">
      <c r="A1947" s="1"/>
      <c r="B1947" s="6" t="s">
        <v>8777</v>
      </c>
      <c r="C1947" s="6" t="s">
        <v>8778</v>
      </c>
      <c r="D1947" s="6" t="s">
        <v>8861</v>
      </c>
      <c r="E1947" s="49" t="s">
        <v>9795</v>
      </c>
      <c r="F1947" s="6" t="s">
        <v>60</v>
      </c>
      <c r="G1947" s="6" t="s">
        <v>60</v>
      </c>
      <c r="H1947" s="6" t="s">
        <v>60</v>
      </c>
      <c r="I1947" s="60" t="s">
        <v>9840</v>
      </c>
      <c r="J1947" s="49" t="s">
        <v>9841</v>
      </c>
      <c r="K1947" s="6" t="s">
        <v>9842</v>
      </c>
      <c r="L1947" s="29">
        <f>IF($J$6="с учетом НДС",VLOOKUP(I1947,LEGEND!B:E,4,0)*(1-M1947),VLOOKUP(I1947,LEGEND!B:E,4,0)*(1-M1947)/1.2)</f>
        <v>283</v>
      </c>
      <c r="M1947" s="57">
        <f>IF(AND(B1947&lt;&gt;"1_Электроинструмент",B1947&lt;&gt;"2_Садовая техника"),$J$5,IF($J$4&lt;=20%,$J$4,IFERROR(VLOOKUP(S1947,LEGEND!$L$2:$M$5,2,FALSE),$J$4)))</f>
        <v>0</v>
      </c>
      <c r="N1947" s="48" t="s">
        <v>60</v>
      </c>
      <c r="O1947" s="6" t="s">
        <v>42</v>
      </c>
      <c r="P1947" s="49" t="s">
        <v>66</v>
      </c>
      <c r="Q1947" s="49" t="s">
        <v>473</v>
      </c>
      <c r="R1947" s="6" t="s">
        <v>60</v>
      </c>
      <c r="S1947" s="49" t="s">
        <v>60</v>
      </c>
      <c r="T1947" s="73" t="str">
        <f>IF(_xlfn.XLOOKUP(I1947,LEGEND!B:B,LEGEND!H:H)&lt;&gt;"-",HYPERLINK(_xlfn.XLOOKUP(I1947,LEGEND!B:B,LEGEND!H:H),"link"),_xlfn.XLOOKUP(I1947,LEGEND!B:B,LEGEND!H:H))</f>
        <v>-</v>
      </c>
      <c r="U1947" s="73" t="str">
        <f>HYPERLINK(_xlfn.XLOOKUP(I1947,LEGEND!B:B,LEGEND!I:I))</f>
        <v>-</v>
      </c>
      <c r="V1947" s="51" t="s">
        <v>9843</v>
      </c>
      <c r="W1947" s="63" t="s">
        <v>71</v>
      </c>
      <c r="X1947" s="64">
        <v>7</v>
      </c>
      <c r="Y1947" s="64">
        <v>40</v>
      </c>
      <c r="Z1947" s="64">
        <v>235</v>
      </c>
      <c r="AA1947" s="84">
        <v>5.5E-2</v>
      </c>
      <c r="AB1947" s="85">
        <v>1</v>
      </c>
      <c r="AC1947" s="85">
        <v>1</v>
      </c>
    </row>
    <row r="1948" spans="1:29" ht="25.5">
      <c r="A1948" s="1"/>
      <c r="B1948" s="6" t="s">
        <v>8777</v>
      </c>
      <c r="C1948" s="6" t="s">
        <v>8778</v>
      </c>
      <c r="D1948" s="6" t="s">
        <v>8861</v>
      </c>
      <c r="E1948" s="49" t="s">
        <v>9795</v>
      </c>
      <c r="F1948" s="6" t="s">
        <v>60</v>
      </c>
      <c r="G1948" s="6" t="s">
        <v>60</v>
      </c>
      <c r="H1948" s="6" t="s">
        <v>60</v>
      </c>
      <c r="I1948" s="60" t="s">
        <v>9848</v>
      </c>
      <c r="J1948" s="49" t="s">
        <v>9849</v>
      </c>
      <c r="K1948" s="6" t="s">
        <v>9850</v>
      </c>
      <c r="L1948" s="29">
        <f>IF($J$6="с учетом НДС",VLOOKUP(I1948,LEGEND!B:E,4,0)*(1-M1948),VLOOKUP(I1948,LEGEND!B:E,4,0)*(1-M1948)/1.2)</f>
        <v>283</v>
      </c>
      <c r="M1948" s="57">
        <f>IF(AND(B1948&lt;&gt;"1_Электроинструмент",B1948&lt;&gt;"2_Садовая техника"),$J$5,IF($J$4&lt;=20%,$J$4,IFERROR(VLOOKUP(S1948,LEGEND!$L$2:$M$5,2,FALSE),$J$4)))</f>
        <v>0</v>
      </c>
      <c r="N1948" s="48" t="s">
        <v>60</v>
      </c>
      <c r="O1948" s="6" t="s">
        <v>42</v>
      </c>
      <c r="P1948" s="49" t="s">
        <v>66</v>
      </c>
      <c r="Q1948" s="49" t="s">
        <v>473</v>
      </c>
      <c r="R1948" s="6" t="s">
        <v>60</v>
      </c>
      <c r="S1948" s="49" t="s">
        <v>60</v>
      </c>
      <c r="T1948" s="73" t="str">
        <f>IF(_xlfn.XLOOKUP(I1948,LEGEND!B:B,LEGEND!H:H)&lt;&gt;"-",HYPERLINK(_xlfn.XLOOKUP(I1948,LEGEND!B:B,LEGEND!H:H),"link"),_xlfn.XLOOKUP(I1948,LEGEND!B:B,LEGEND!H:H))</f>
        <v>-</v>
      </c>
      <c r="U1948" s="73" t="str">
        <f>HYPERLINK(_xlfn.XLOOKUP(I1948,LEGEND!B:B,LEGEND!I:I))</f>
        <v>-</v>
      </c>
      <c r="V1948" s="51" t="s">
        <v>9851</v>
      </c>
      <c r="W1948" s="63" t="s">
        <v>71</v>
      </c>
      <c r="X1948" s="64">
        <v>9</v>
      </c>
      <c r="Y1948" s="64">
        <v>40</v>
      </c>
      <c r="Z1948" s="64">
        <v>235</v>
      </c>
      <c r="AA1948" s="84">
        <v>5.5E-2</v>
      </c>
      <c r="AB1948" s="85">
        <v>1</v>
      </c>
      <c r="AC1948" s="85">
        <v>1</v>
      </c>
    </row>
    <row r="1949" spans="1:29" ht="25.5">
      <c r="A1949" s="1"/>
      <c r="B1949" s="6" t="s">
        <v>8777</v>
      </c>
      <c r="C1949" s="6" t="s">
        <v>8778</v>
      </c>
      <c r="D1949" s="6" t="s">
        <v>8861</v>
      </c>
      <c r="E1949" s="49" t="s">
        <v>9795</v>
      </c>
      <c r="F1949" s="6" t="s">
        <v>60</v>
      </c>
      <c r="G1949" s="6" t="s">
        <v>60</v>
      </c>
      <c r="H1949" s="6" t="s">
        <v>60</v>
      </c>
      <c r="I1949" s="60" t="s">
        <v>9864</v>
      </c>
      <c r="J1949" s="49" t="s">
        <v>9865</v>
      </c>
      <c r="K1949" s="6" t="s">
        <v>9866</v>
      </c>
      <c r="L1949" s="29">
        <f>IF($J$6="с учетом НДС",VLOOKUP(I1949,LEGEND!B:E,4,0)*(1-M1949),VLOOKUP(I1949,LEGEND!B:E,4,0)*(1-M1949)/1.2)</f>
        <v>291</v>
      </c>
      <c r="M1949" s="57">
        <f>IF(AND(B1949&lt;&gt;"1_Электроинструмент",B1949&lt;&gt;"2_Садовая техника"),$J$5,IF($J$4&lt;=20%,$J$4,IFERROR(VLOOKUP(S1949,LEGEND!$L$2:$M$5,2,FALSE),$J$4)))</f>
        <v>0</v>
      </c>
      <c r="N1949" s="48" t="s">
        <v>60</v>
      </c>
      <c r="O1949" s="6" t="s">
        <v>42</v>
      </c>
      <c r="P1949" s="49" t="s">
        <v>66</v>
      </c>
      <c r="Q1949" s="49" t="s">
        <v>473</v>
      </c>
      <c r="R1949" s="6" t="s">
        <v>60</v>
      </c>
      <c r="S1949" s="49" t="s">
        <v>60</v>
      </c>
      <c r="T1949" s="73" t="str">
        <f>IF(_xlfn.XLOOKUP(I1949,LEGEND!B:B,LEGEND!H:H)&lt;&gt;"-",HYPERLINK(_xlfn.XLOOKUP(I1949,LEGEND!B:B,LEGEND!H:H),"link"),_xlfn.XLOOKUP(I1949,LEGEND!B:B,LEGEND!H:H))</f>
        <v>-</v>
      </c>
      <c r="U1949" s="73" t="str">
        <f>HYPERLINK(_xlfn.XLOOKUP(I1949,LEGEND!B:B,LEGEND!I:I))</f>
        <v>-</v>
      </c>
      <c r="V1949" s="51" t="s">
        <v>9867</v>
      </c>
      <c r="W1949" s="63" t="s">
        <v>71</v>
      </c>
      <c r="X1949" s="64">
        <v>10</v>
      </c>
      <c r="Y1949" s="64">
        <v>40</v>
      </c>
      <c r="Z1949" s="64">
        <v>180</v>
      </c>
      <c r="AA1949" s="84">
        <v>5.5E-2</v>
      </c>
      <c r="AB1949" s="85">
        <v>1</v>
      </c>
      <c r="AC1949" s="85">
        <v>1</v>
      </c>
    </row>
    <row r="1950" spans="1:29" ht="25.5">
      <c r="A1950" s="1"/>
      <c r="B1950" s="6" t="s">
        <v>8777</v>
      </c>
      <c r="C1950" s="6" t="s">
        <v>8778</v>
      </c>
      <c r="D1950" s="6" t="s">
        <v>8861</v>
      </c>
      <c r="E1950" s="49" t="s">
        <v>9795</v>
      </c>
      <c r="F1950" s="6" t="s">
        <v>60</v>
      </c>
      <c r="G1950" s="6" t="s">
        <v>60</v>
      </c>
      <c r="H1950" s="6" t="s">
        <v>60</v>
      </c>
      <c r="I1950" s="60" t="s">
        <v>9868</v>
      </c>
      <c r="J1950" s="49" t="s">
        <v>9869</v>
      </c>
      <c r="K1950" s="6" t="s">
        <v>9870</v>
      </c>
      <c r="L1950" s="29">
        <f>IF($J$6="с учетом НДС",VLOOKUP(I1950,LEGEND!B:E,4,0)*(1-M1950),VLOOKUP(I1950,LEGEND!B:E,4,0)*(1-M1950)/1.2)</f>
        <v>299</v>
      </c>
      <c r="M1950" s="57">
        <f>IF(AND(B1950&lt;&gt;"1_Электроинструмент",B1950&lt;&gt;"2_Садовая техника"),$J$5,IF($J$4&lt;=20%,$J$4,IFERROR(VLOOKUP(S1950,LEGEND!$L$2:$M$5,2,FALSE),$J$4)))</f>
        <v>0</v>
      </c>
      <c r="N1950" s="48" t="s">
        <v>60</v>
      </c>
      <c r="O1950" s="6" t="s">
        <v>42</v>
      </c>
      <c r="P1950" s="49" t="s">
        <v>66</v>
      </c>
      <c r="Q1950" s="49" t="s">
        <v>473</v>
      </c>
      <c r="R1950" s="6" t="s">
        <v>60</v>
      </c>
      <c r="S1950" s="49" t="s">
        <v>60</v>
      </c>
      <c r="T1950" s="73" t="str">
        <f>IF(_xlfn.XLOOKUP(I1950,LEGEND!B:B,LEGEND!H:H)&lt;&gt;"-",HYPERLINK(_xlfn.XLOOKUP(I1950,LEGEND!B:B,LEGEND!H:H),"link"),_xlfn.XLOOKUP(I1950,LEGEND!B:B,LEGEND!H:H))</f>
        <v>-</v>
      </c>
      <c r="U1950" s="73" t="str">
        <f>HYPERLINK(_xlfn.XLOOKUP(I1950,LEGEND!B:B,LEGEND!I:I))</f>
        <v>-</v>
      </c>
      <c r="V1950" s="51" t="s">
        <v>9871</v>
      </c>
      <c r="W1950" s="63" t="s">
        <v>71</v>
      </c>
      <c r="X1950" s="64">
        <v>12</v>
      </c>
      <c r="Y1950" s="64">
        <v>40</v>
      </c>
      <c r="Z1950" s="64">
        <v>180</v>
      </c>
      <c r="AA1950" s="84">
        <v>5.5E-2</v>
      </c>
      <c r="AB1950" s="85">
        <v>1</v>
      </c>
      <c r="AC1950" s="85">
        <v>1</v>
      </c>
    </row>
    <row r="1951" spans="1:29" ht="25.5">
      <c r="A1951" s="1"/>
      <c r="B1951" s="6" t="s">
        <v>8777</v>
      </c>
      <c r="C1951" s="6" t="s">
        <v>8778</v>
      </c>
      <c r="D1951" s="6" t="s">
        <v>8861</v>
      </c>
      <c r="E1951" s="49" t="s">
        <v>9795</v>
      </c>
      <c r="F1951" s="6" t="s">
        <v>60</v>
      </c>
      <c r="G1951" s="6" t="s">
        <v>60</v>
      </c>
      <c r="H1951" s="6" t="s">
        <v>60</v>
      </c>
      <c r="I1951" s="60" t="s">
        <v>9860</v>
      </c>
      <c r="J1951" s="49" t="s">
        <v>9861</v>
      </c>
      <c r="K1951" s="6" t="s">
        <v>9862</v>
      </c>
      <c r="L1951" s="29">
        <f>IF($J$6="с учетом НДС",VLOOKUP(I1951,LEGEND!B:E,4,0)*(1-M1951),VLOOKUP(I1951,LEGEND!B:E,4,0)*(1-M1951)/1.2)</f>
        <v>319</v>
      </c>
      <c r="M1951" s="57">
        <f>IF(AND(B1951&lt;&gt;"1_Электроинструмент",B1951&lt;&gt;"2_Садовая техника"),$J$5,IF($J$4&lt;=20%,$J$4,IFERROR(VLOOKUP(S1951,LEGEND!$L$2:$M$5,2,FALSE),$J$4)))</f>
        <v>0</v>
      </c>
      <c r="N1951" s="48" t="s">
        <v>60</v>
      </c>
      <c r="O1951" s="6" t="s">
        <v>42</v>
      </c>
      <c r="P1951" s="49" t="s">
        <v>66</v>
      </c>
      <c r="Q1951" s="49" t="s">
        <v>473</v>
      </c>
      <c r="R1951" s="6" t="s">
        <v>60</v>
      </c>
      <c r="S1951" s="49" t="s">
        <v>60</v>
      </c>
      <c r="T1951" s="73" t="str">
        <f>IF(_xlfn.XLOOKUP(I1951,LEGEND!B:B,LEGEND!H:H)&lt;&gt;"-",HYPERLINK(_xlfn.XLOOKUP(I1951,LEGEND!B:B,LEGEND!H:H),"link"),_xlfn.XLOOKUP(I1951,LEGEND!B:B,LEGEND!H:H))</f>
        <v>-</v>
      </c>
      <c r="U1951" s="73" t="str">
        <f>HYPERLINK(_xlfn.XLOOKUP(I1951,LEGEND!B:B,LEGEND!I:I))</f>
        <v>-</v>
      </c>
      <c r="V1951" s="51" t="s">
        <v>9863</v>
      </c>
      <c r="W1951" s="63" t="s">
        <v>71</v>
      </c>
      <c r="X1951" s="64">
        <v>9</v>
      </c>
      <c r="Y1951" s="64">
        <v>40</v>
      </c>
      <c r="Z1951" s="64">
        <v>290</v>
      </c>
      <c r="AA1951" s="84">
        <v>5.5E-2</v>
      </c>
      <c r="AB1951" s="85">
        <v>1</v>
      </c>
      <c r="AC1951" s="85">
        <v>1</v>
      </c>
    </row>
    <row r="1952" spans="1:29" ht="25.5">
      <c r="A1952" s="1"/>
      <c r="B1952" s="6" t="s">
        <v>8777</v>
      </c>
      <c r="C1952" s="6" t="s">
        <v>8778</v>
      </c>
      <c r="D1952" s="6" t="s">
        <v>8861</v>
      </c>
      <c r="E1952" s="49" t="s">
        <v>9795</v>
      </c>
      <c r="F1952" s="6" t="s">
        <v>60</v>
      </c>
      <c r="G1952" s="6" t="s">
        <v>60</v>
      </c>
      <c r="H1952" s="6" t="s">
        <v>60</v>
      </c>
      <c r="I1952" s="60" t="s">
        <v>9872</v>
      </c>
      <c r="J1952" s="49" t="s">
        <v>9873</v>
      </c>
      <c r="K1952" s="6" t="s">
        <v>9874</v>
      </c>
      <c r="L1952" s="29">
        <f>IF($J$6="с учетом НДС",VLOOKUP(I1952,LEGEND!B:E,4,0)*(1-M1952),VLOOKUP(I1952,LEGEND!B:E,4,0)*(1-M1952)/1.2)</f>
        <v>326</v>
      </c>
      <c r="M1952" s="57">
        <f>IF(AND(B1952&lt;&gt;"1_Электроинструмент",B1952&lt;&gt;"2_Садовая техника"),$J$5,IF($J$4&lt;=20%,$J$4,IFERROR(VLOOKUP(S1952,LEGEND!$L$2:$M$5,2,FALSE),$J$4)))</f>
        <v>0</v>
      </c>
      <c r="N1952" s="48" t="s">
        <v>60</v>
      </c>
      <c r="O1952" s="6" t="s">
        <v>42</v>
      </c>
      <c r="P1952" s="49" t="s">
        <v>66</v>
      </c>
      <c r="Q1952" s="49" t="s">
        <v>473</v>
      </c>
      <c r="R1952" s="6" t="s">
        <v>60</v>
      </c>
      <c r="S1952" s="49" t="s">
        <v>60</v>
      </c>
      <c r="T1952" s="73" t="str">
        <f>IF(_xlfn.XLOOKUP(I1952,LEGEND!B:B,LEGEND!H:H)&lt;&gt;"-",HYPERLINK(_xlfn.XLOOKUP(I1952,LEGEND!B:B,LEGEND!H:H),"link"),_xlfn.XLOOKUP(I1952,LEGEND!B:B,LEGEND!H:H))</f>
        <v>-</v>
      </c>
      <c r="U1952" s="73" t="str">
        <f>HYPERLINK(_xlfn.XLOOKUP(I1952,LEGEND!B:B,LEGEND!I:I))</f>
        <v>-</v>
      </c>
      <c r="V1952" s="51" t="s">
        <v>9875</v>
      </c>
      <c r="W1952" s="63" t="s">
        <v>71</v>
      </c>
      <c r="X1952" s="64">
        <v>12</v>
      </c>
      <c r="Y1952" s="64">
        <v>40</v>
      </c>
      <c r="Z1952" s="64">
        <v>235</v>
      </c>
      <c r="AA1952" s="84">
        <v>6.5000000000000002E-2</v>
      </c>
      <c r="AB1952" s="85">
        <v>1</v>
      </c>
      <c r="AC1952" s="85">
        <v>1</v>
      </c>
    </row>
    <row r="1953" spans="1:29" ht="25.5">
      <c r="A1953" s="1"/>
      <c r="B1953" s="6" t="s">
        <v>8777</v>
      </c>
      <c r="C1953" s="6" t="s">
        <v>8778</v>
      </c>
      <c r="D1953" s="6" t="s">
        <v>8861</v>
      </c>
      <c r="E1953" s="49" t="s">
        <v>9795</v>
      </c>
      <c r="F1953" s="6" t="s">
        <v>60</v>
      </c>
      <c r="G1953" s="6" t="s">
        <v>60</v>
      </c>
      <c r="H1953" s="6" t="s">
        <v>60</v>
      </c>
      <c r="I1953" s="60" t="s">
        <v>9832</v>
      </c>
      <c r="J1953" s="49" t="s">
        <v>9833</v>
      </c>
      <c r="K1953" s="6" t="s">
        <v>9834</v>
      </c>
      <c r="L1953" s="29">
        <f>IF($J$6="с учетом НДС",VLOOKUP(I1953,LEGEND!B:E,4,0)*(1-M1953),VLOOKUP(I1953,LEGEND!B:E,4,0)*(1-M1953)/1.2)</f>
        <v>339</v>
      </c>
      <c r="M1953" s="57">
        <f>IF(AND(B1953&lt;&gt;"1_Электроинструмент",B1953&lt;&gt;"2_Садовая техника"),$J$5,IF($J$4&lt;=20%,$J$4,IFERROR(VLOOKUP(S1953,LEGEND!$L$2:$M$5,2,FALSE),$J$4)))</f>
        <v>0</v>
      </c>
      <c r="N1953" s="48" t="s">
        <v>60</v>
      </c>
      <c r="O1953" s="6" t="s">
        <v>42</v>
      </c>
      <c r="P1953" s="49" t="s">
        <v>66</v>
      </c>
      <c r="Q1953" s="49" t="s">
        <v>473</v>
      </c>
      <c r="R1953" s="6" t="s">
        <v>60</v>
      </c>
      <c r="S1953" s="49" t="s">
        <v>60</v>
      </c>
      <c r="T1953" s="73" t="str">
        <f>IF(_xlfn.XLOOKUP(I1953,LEGEND!B:B,LEGEND!H:H)&lt;&gt;"-",HYPERLINK(_xlfn.XLOOKUP(I1953,LEGEND!B:B,LEGEND!H:H),"link"),_xlfn.XLOOKUP(I1953,LEGEND!B:B,LEGEND!H:H))</f>
        <v>-</v>
      </c>
      <c r="U1953" s="73" t="str">
        <f>HYPERLINK(_xlfn.XLOOKUP(I1953,LEGEND!B:B,LEGEND!I:I))</f>
        <v>-</v>
      </c>
      <c r="V1953" s="51" t="s">
        <v>9835</v>
      </c>
      <c r="W1953" s="63" t="s">
        <v>71</v>
      </c>
      <c r="X1953" s="64">
        <v>7</v>
      </c>
      <c r="Y1953" s="64">
        <v>40</v>
      </c>
      <c r="Z1953" s="64">
        <v>290</v>
      </c>
      <c r="AA1953" s="84">
        <v>5.5E-2</v>
      </c>
      <c r="AB1953" s="85">
        <v>1</v>
      </c>
      <c r="AC1953" s="85">
        <v>1</v>
      </c>
    </row>
    <row r="1954" spans="1:29" ht="25.5">
      <c r="A1954" s="1"/>
      <c r="B1954" s="6" t="s">
        <v>8777</v>
      </c>
      <c r="C1954" s="6" t="s">
        <v>8778</v>
      </c>
      <c r="D1954" s="6" t="s">
        <v>8861</v>
      </c>
      <c r="E1954" s="49" t="s">
        <v>9795</v>
      </c>
      <c r="F1954" s="6" t="s">
        <v>60</v>
      </c>
      <c r="G1954" s="6" t="s">
        <v>60</v>
      </c>
      <c r="H1954" s="6" t="s">
        <v>60</v>
      </c>
      <c r="I1954" s="60" t="s">
        <v>9888</v>
      </c>
      <c r="J1954" s="49" t="s">
        <v>9889</v>
      </c>
      <c r="K1954" s="6" t="s">
        <v>9890</v>
      </c>
      <c r="L1954" s="29">
        <f>IF($J$6="с учетом НДС",VLOOKUP(I1954,LEGEND!B:E,4,0)*(1-M1954),VLOOKUP(I1954,LEGEND!B:E,4,0)*(1-M1954)/1.2)</f>
        <v>406</v>
      </c>
      <c r="M1954" s="57">
        <f>IF(AND(B1954&lt;&gt;"1_Электроинструмент",B1954&lt;&gt;"2_Садовая техника"),$J$5,IF($J$4&lt;=20%,$J$4,IFERROR(VLOOKUP(S1954,LEGEND!$L$2:$M$5,2,FALSE),$J$4)))</f>
        <v>0</v>
      </c>
      <c r="N1954" s="48" t="s">
        <v>60</v>
      </c>
      <c r="O1954" s="6" t="s">
        <v>42</v>
      </c>
      <c r="P1954" s="49" t="s">
        <v>66</v>
      </c>
      <c r="Q1954" s="49" t="s">
        <v>473</v>
      </c>
      <c r="R1954" s="6" t="s">
        <v>60</v>
      </c>
      <c r="S1954" s="49" t="s">
        <v>60</v>
      </c>
      <c r="T1954" s="73" t="str">
        <f>IF(_xlfn.XLOOKUP(I1954,LEGEND!B:B,LEGEND!H:H)&lt;&gt;"-",HYPERLINK(_xlfn.XLOOKUP(I1954,LEGEND!B:B,LEGEND!H:H),"link"),_xlfn.XLOOKUP(I1954,LEGEND!B:B,LEGEND!H:H))</f>
        <v>-</v>
      </c>
      <c r="U1954" s="73" t="str">
        <f>HYPERLINK(_xlfn.XLOOKUP(I1954,LEGEND!B:B,LEGEND!I:I))</f>
        <v>-</v>
      </c>
      <c r="V1954" s="51" t="s">
        <v>9891</v>
      </c>
      <c r="W1954" s="63" t="s">
        <v>71</v>
      </c>
      <c r="X1954" s="64">
        <v>15</v>
      </c>
      <c r="Y1954" s="64">
        <v>40</v>
      </c>
      <c r="Z1954" s="64">
        <v>235</v>
      </c>
      <c r="AA1954" s="84">
        <v>6.5000000000000002E-2</v>
      </c>
      <c r="AB1954" s="85">
        <v>1</v>
      </c>
      <c r="AC1954" s="85">
        <v>1</v>
      </c>
    </row>
    <row r="1955" spans="1:29" ht="25.5">
      <c r="A1955" s="1"/>
      <c r="B1955" s="6" t="s">
        <v>8777</v>
      </c>
      <c r="C1955" s="6" t="s">
        <v>8778</v>
      </c>
      <c r="D1955" s="6" t="s">
        <v>8861</v>
      </c>
      <c r="E1955" s="49" t="s">
        <v>9795</v>
      </c>
      <c r="F1955" s="6" t="s">
        <v>60</v>
      </c>
      <c r="G1955" s="6" t="s">
        <v>60</v>
      </c>
      <c r="H1955" s="6" t="s">
        <v>60</v>
      </c>
      <c r="I1955" s="60" t="s">
        <v>9876</v>
      </c>
      <c r="J1955" s="49" t="s">
        <v>9877</v>
      </c>
      <c r="K1955" s="6" t="s">
        <v>9878</v>
      </c>
      <c r="L1955" s="29">
        <f>IF($J$6="с учетом НДС",VLOOKUP(I1955,LEGEND!B:E,4,0)*(1-M1955),VLOOKUP(I1955,LEGEND!B:E,4,0)*(1-M1955)/1.2)</f>
        <v>423</v>
      </c>
      <c r="M1955" s="57">
        <f>IF(AND(B1955&lt;&gt;"1_Электроинструмент",B1955&lt;&gt;"2_Садовая техника"),$J$5,IF($J$4&lt;=20%,$J$4,IFERROR(VLOOKUP(S1955,LEGEND!$L$2:$M$5,2,FALSE),$J$4)))</f>
        <v>0</v>
      </c>
      <c r="N1955" s="48" t="s">
        <v>60</v>
      </c>
      <c r="O1955" s="6" t="s">
        <v>42</v>
      </c>
      <c r="P1955" s="49" t="s">
        <v>66</v>
      </c>
      <c r="Q1955" s="49" t="s">
        <v>473</v>
      </c>
      <c r="R1955" s="6" t="s">
        <v>60</v>
      </c>
      <c r="S1955" s="49" t="s">
        <v>60</v>
      </c>
      <c r="T1955" s="73" t="str">
        <f>IF(_xlfn.XLOOKUP(I1955,LEGEND!B:B,LEGEND!H:H)&lt;&gt;"-",HYPERLINK(_xlfn.XLOOKUP(I1955,LEGEND!B:B,LEGEND!H:H),"link"),_xlfn.XLOOKUP(I1955,LEGEND!B:B,LEGEND!H:H))</f>
        <v>-</v>
      </c>
      <c r="U1955" s="73" t="str">
        <f>HYPERLINK(_xlfn.XLOOKUP(I1955,LEGEND!B:B,LEGEND!I:I))</f>
        <v>-</v>
      </c>
      <c r="V1955" s="51" t="s">
        <v>9879</v>
      </c>
      <c r="W1955" s="63" t="s">
        <v>71</v>
      </c>
      <c r="X1955" s="64">
        <v>12</v>
      </c>
      <c r="Y1955" s="64">
        <v>40</v>
      </c>
      <c r="Z1955" s="64">
        <v>290</v>
      </c>
      <c r="AA1955" s="84">
        <v>6.5000000000000002E-2</v>
      </c>
      <c r="AB1955" s="85">
        <v>1</v>
      </c>
      <c r="AC1955" s="85">
        <v>1</v>
      </c>
    </row>
    <row r="1956" spans="1:29" ht="25.5">
      <c r="A1956" s="1"/>
      <c r="B1956" s="6" t="s">
        <v>8777</v>
      </c>
      <c r="C1956" s="6" t="s">
        <v>8778</v>
      </c>
      <c r="D1956" s="6" t="s">
        <v>8861</v>
      </c>
      <c r="E1956" s="49" t="s">
        <v>9795</v>
      </c>
      <c r="F1956" s="6" t="s">
        <v>60</v>
      </c>
      <c r="G1956" s="6" t="s">
        <v>60</v>
      </c>
      <c r="H1956" s="6" t="s">
        <v>60</v>
      </c>
      <c r="I1956" s="60" t="s">
        <v>9884</v>
      </c>
      <c r="J1956" s="49" t="s">
        <v>9885</v>
      </c>
      <c r="K1956" s="6" t="s">
        <v>9886</v>
      </c>
      <c r="L1956" s="29">
        <f>IF($J$6="с учетом НДС",VLOOKUP(I1956,LEGEND!B:E,4,0)*(1-M1956),VLOOKUP(I1956,LEGEND!B:E,4,0)*(1-M1956)/1.2)</f>
        <v>466</v>
      </c>
      <c r="M1956" s="57">
        <f>IF(AND(B1956&lt;&gt;"1_Электроинструмент",B1956&lt;&gt;"2_Садовая техника"),$J$5,IF($J$4&lt;=20%,$J$4,IFERROR(VLOOKUP(S1956,LEGEND!$L$2:$M$5,2,FALSE),$J$4)))</f>
        <v>0</v>
      </c>
      <c r="N1956" s="48" t="s">
        <v>60</v>
      </c>
      <c r="O1956" s="6" t="s">
        <v>42</v>
      </c>
      <c r="P1956" s="49" t="s">
        <v>66</v>
      </c>
      <c r="Q1956" s="49" t="s">
        <v>473</v>
      </c>
      <c r="R1956" s="6" t="s">
        <v>60</v>
      </c>
      <c r="S1956" s="49" t="s">
        <v>60</v>
      </c>
      <c r="T1956" s="73" t="str">
        <f>IF(_xlfn.XLOOKUP(I1956,LEGEND!B:B,LEGEND!H:H)&lt;&gt;"-",HYPERLINK(_xlfn.XLOOKUP(I1956,LEGEND!B:B,LEGEND!H:H),"link"),_xlfn.XLOOKUP(I1956,LEGEND!B:B,LEGEND!H:H))</f>
        <v>-</v>
      </c>
      <c r="U1956" s="73" t="str">
        <f>HYPERLINK(_xlfn.XLOOKUP(I1956,LEGEND!B:B,LEGEND!I:I))</f>
        <v>-</v>
      </c>
      <c r="V1956" s="51" t="s">
        <v>9887</v>
      </c>
      <c r="W1956" s="63" t="s">
        <v>71</v>
      </c>
      <c r="X1956" s="64">
        <v>13</v>
      </c>
      <c r="Y1956" s="64">
        <v>40</v>
      </c>
      <c r="Z1956" s="64">
        <v>235</v>
      </c>
      <c r="AA1956" s="84">
        <v>6.5000000000000002E-2</v>
      </c>
      <c r="AB1956" s="85">
        <v>1</v>
      </c>
      <c r="AC1956" s="85">
        <v>1</v>
      </c>
    </row>
    <row r="1957" spans="1:29" ht="25.5">
      <c r="A1957" s="1"/>
      <c r="B1957" s="6" t="s">
        <v>8777</v>
      </c>
      <c r="C1957" s="6" t="s">
        <v>8778</v>
      </c>
      <c r="D1957" s="6" t="s">
        <v>8861</v>
      </c>
      <c r="E1957" s="49" t="s">
        <v>9795</v>
      </c>
      <c r="F1957" s="6" t="s">
        <v>60</v>
      </c>
      <c r="G1957" s="6" t="s">
        <v>60</v>
      </c>
      <c r="H1957" s="6" t="s">
        <v>60</v>
      </c>
      <c r="I1957" s="60" t="s">
        <v>9904</v>
      </c>
      <c r="J1957" s="49" t="s">
        <v>9905</v>
      </c>
      <c r="K1957" s="6" t="s">
        <v>9906</v>
      </c>
      <c r="L1957" s="29">
        <f>IF($J$6="с учетом НДС",VLOOKUP(I1957,LEGEND!B:E,4,0)*(1-M1957),VLOOKUP(I1957,LEGEND!B:E,4,0)*(1-M1957)/1.2)</f>
        <v>498</v>
      </c>
      <c r="M1957" s="57">
        <f>IF(AND(B1957&lt;&gt;"1_Электроинструмент",B1957&lt;&gt;"2_Садовая техника"),$J$5,IF($J$4&lt;=20%,$J$4,IFERROR(VLOOKUP(S1957,LEGEND!$L$2:$M$5,2,FALSE),$J$4)))</f>
        <v>0</v>
      </c>
      <c r="N1957" s="48" t="s">
        <v>60</v>
      </c>
      <c r="O1957" s="6" t="s">
        <v>42</v>
      </c>
      <c r="P1957" s="49" t="s">
        <v>66</v>
      </c>
      <c r="Q1957" s="49" t="s">
        <v>473</v>
      </c>
      <c r="R1957" s="6" t="s">
        <v>60</v>
      </c>
      <c r="S1957" s="49" t="s">
        <v>60</v>
      </c>
      <c r="T1957" s="73" t="str">
        <f>IF(_xlfn.XLOOKUP(I1957,LEGEND!B:B,LEGEND!H:H)&lt;&gt;"-",HYPERLINK(_xlfn.XLOOKUP(I1957,LEGEND!B:B,LEGEND!H:H),"link"),_xlfn.XLOOKUP(I1957,LEGEND!B:B,LEGEND!H:H))</f>
        <v>-</v>
      </c>
      <c r="U1957" s="73" t="str">
        <f>HYPERLINK(_xlfn.XLOOKUP(I1957,LEGEND!B:B,LEGEND!I:I))</f>
        <v>-</v>
      </c>
      <c r="V1957" s="51" t="s">
        <v>9907</v>
      </c>
      <c r="W1957" s="63" t="s">
        <v>71</v>
      </c>
      <c r="X1957" s="64">
        <v>16</v>
      </c>
      <c r="Y1957" s="64">
        <v>40</v>
      </c>
      <c r="Z1957" s="64">
        <v>235</v>
      </c>
      <c r="AA1957" s="84">
        <v>6.5000000000000002E-2</v>
      </c>
      <c r="AB1957" s="85">
        <v>1</v>
      </c>
      <c r="AC1957" s="85">
        <v>1</v>
      </c>
    </row>
    <row r="1958" spans="1:29" ht="25.5">
      <c r="A1958" s="1"/>
      <c r="B1958" s="6" t="s">
        <v>8777</v>
      </c>
      <c r="C1958" s="6" t="s">
        <v>8778</v>
      </c>
      <c r="D1958" s="6" t="s">
        <v>8861</v>
      </c>
      <c r="E1958" s="49" t="s">
        <v>9795</v>
      </c>
      <c r="F1958" s="6" t="s">
        <v>60</v>
      </c>
      <c r="G1958" s="6" t="s">
        <v>60</v>
      </c>
      <c r="H1958" s="6" t="s">
        <v>60</v>
      </c>
      <c r="I1958" s="60" t="s">
        <v>9892</v>
      </c>
      <c r="J1958" s="49" t="s">
        <v>9893</v>
      </c>
      <c r="K1958" s="6" t="s">
        <v>9894</v>
      </c>
      <c r="L1958" s="29">
        <f>IF($J$6="с учетом НДС",VLOOKUP(I1958,LEGEND!B:E,4,0)*(1-M1958),VLOOKUP(I1958,LEGEND!B:E,4,0)*(1-M1958)/1.2)</f>
        <v>550</v>
      </c>
      <c r="M1958" s="57">
        <f>IF(AND(B1958&lt;&gt;"1_Электроинструмент",B1958&lt;&gt;"2_Садовая техника"),$J$5,IF($J$4&lt;=20%,$J$4,IFERROR(VLOOKUP(S1958,LEGEND!$L$2:$M$5,2,FALSE),$J$4)))</f>
        <v>0</v>
      </c>
      <c r="N1958" s="48" t="s">
        <v>60</v>
      </c>
      <c r="O1958" s="6" t="s">
        <v>42</v>
      </c>
      <c r="P1958" s="49" t="s">
        <v>66</v>
      </c>
      <c r="Q1958" s="49" t="s">
        <v>473</v>
      </c>
      <c r="R1958" s="6" t="s">
        <v>60</v>
      </c>
      <c r="S1958" s="49" t="s">
        <v>60</v>
      </c>
      <c r="T1958" s="73" t="str">
        <f>IF(_xlfn.XLOOKUP(I1958,LEGEND!B:B,LEGEND!H:H)&lt;&gt;"-",HYPERLINK(_xlfn.XLOOKUP(I1958,LEGEND!B:B,LEGEND!H:H),"link"),_xlfn.XLOOKUP(I1958,LEGEND!B:B,LEGEND!H:H))</f>
        <v>-</v>
      </c>
      <c r="U1958" s="73" t="str">
        <f>HYPERLINK(_xlfn.XLOOKUP(I1958,LEGEND!B:B,LEGEND!I:I))</f>
        <v>-</v>
      </c>
      <c r="V1958" s="51" t="s">
        <v>9895</v>
      </c>
      <c r="W1958" s="63" t="s">
        <v>71</v>
      </c>
      <c r="X1958" s="64">
        <v>15</v>
      </c>
      <c r="Y1958" s="64">
        <v>40</v>
      </c>
      <c r="Z1958" s="64">
        <v>290</v>
      </c>
      <c r="AA1958" s="84">
        <v>6.5000000000000002E-2</v>
      </c>
      <c r="AB1958" s="85">
        <v>1</v>
      </c>
      <c r="AC1958" s="85">
        <v>1</v>
      </c>
    </row>
    <row r="1959" spans="1:29" ht="25.5">
      <c r="A1959" s="1"/>
      <c r="B1959" s="6" t="s">
        <v>8777</v>
      </c>
      <c r="C1959" s="6" t="s">
        <v>8778</v>
      </c>
      <c r="D1959" s="6" t="s">
        <v>8861</v>
      </c>
      <c r="E1959" s="49" t="s">
        <v>9795</v>
      </c>
      <c r="F1959" s="6" t="s">
        <v>60</v>
      </c>
      <c r="G1959" s="6" t="s">
        <v>60</v>
      </c>
      <c r="H1959" s="6" t="s">
        <v>60</v>
      </c>
      <c r="I1959" s="60" t="s">
        <v>9900</v>
      </c>
      <c r="J1959" s="49" t="s">
        <v>9901</v>
      </c>
      <c r="K1959" s="6" t="s">
        <v>9902</v>
      </c>
      <c r="L1959" s="29">
        <f>IF($J$6="с учетом НДС",VLOOKUP(I1959,LEGEND!B:E,4,0)*(1-M1959),VLOOKUP(I1959,LEGEND!B:E,4,0)*(1-M1959)/1.2)</f>
        <v>550</v>
      </c>
      <c r="M1959" s="57">
        <f>IF(AND(B1959&lt;&gt;"1_Электроинструмент",B1959&lt;&gt;"2_Садовая техника"),$J$5,IF($J$4&lt;=20%,$J$4,IFERROR(VLOOKUP(S1959,LEGEND!$L$2:$M$5,2,FALSE),$J$4)))</f>
        <v>0</v>
      </c>
      <c r="N1959" s="48" t="s">
        <v>60</v>
      </c>
      <c r="O1959" s="6" t="s">
        <v>42</v>
      </c>
      <c r="P1959" s="49" t="s">
        <v>66</v>
      </c>
      <c r="Q1959" s="49" t="s">
        <v>473</v>
      </c>
      <c r="R1959" s="6" t="s">
        <v>60</v>
      </c>
      <c r="S1959" s="49" t="s">
        <v>60</v>
      </c>
      <c r="T1959" s="73" t="str">
        <f>IF(_xlfn.XLOOKUP(I1959,LEGEND!B:B,LEGEND!H:H)&lt;&gt;"-",HYPERLINK(_xlfn.XLOOKUP(I1959,LEGEND!B:B,LEGEND!H:H),"link"),_xlfn.XLOOKUP(I1959,LEGEND!B:B,LEGEND!H:H))</f>
        <v>-</v>
      </c>
      <c r="U1959" s="73" t="str">
        <f>HYPERLINK(_xlfn.XLOOKUP(I1959,LEGEND!B:B,LEGEND!I:I))</f>
        <v>-</v>
      </c>
      <c r="V1959" s="51" t="s">
        <v>9903</v>
      </c>
      <c r="W1959" s="63" t="s">
        <v>71</v>
      </c>
      <c r="X1959" s="64">
        <v>15</v>
      </c>
      <c r="Y1959" s="64">
        <v>40</v>
      </c>
      <c r="Z1959" s="64">
        <v>235</v>
      </c>
      <c r="AA1959" s="84">
        <v>6.5000000000000002E-2</v>
      </c>
      <c r="AB1959" s="85">
        <v>1</v>
      </c>
      <c r="AC1959" s="85">
        <v>1</v>
      </c>
    </row>
    <row r="1960" spans="1:29" ht="25.5">
      <c r="A1960" s="1"/>
      <c r="B1960" s="6" t="s">
        <v>8777</v>
      </c>
      <c r="C1960" s="6" t="s">
        <v>8778</v>
      </c>
      <c r="D1960" s="6" t="s">
        <v>8861</v>
      </c>
      <c r="E1960" s="49" t="s">
        <v>9795</v>
      </c>
      <c r="F1960" s="6" t="s">
        <v>60</v>
      </c>
      <c r="G1960" s="6" t="s">
        <v>60</v>
      </c>
      <c r="H1960" s="6" t="s">
        <v>60</v>
      </c>
      <c r="I1960" s="60" t="s">
        <v>9908</v>
      </c>
      <c r="J1960" s="49" t="s">
        <v>9909</v>
      </c>
      <c r="K1960" s="6" t="s">
        <v>9910</v>
      </c>
      <c r="L1960" s="29">
        <f>IF($J$6="с учетом НДС",VLOOKUP(I1960,LEGEND!B:E,4,0)*(1-M1960),VLOOKUP(I1960,LEGEND!B:E,4,0)*(1-M1960)/1.2)</f>
        <v>570</v>
      </c>
      <c r="M1960" s="57">
        <f>IF(AND(B1960&lt;&gt;"1_Электроинструмент",B1960&lt;&gt;"2_Садовая техника"),$J$5,IF($J$4&lt;=20%,$J$4,IFERROR(VLOOKUP(S1960,LEGEND!$L$2:$M$5,2,FALSE),$J$4)))</f>
        <v>0</v>
      </c>
      <c r="N1960" s="48" t="s">
        <v>60</v>
      </c>
      <c r="O1960" s="6" t="s">
        <v>42</v>
      </c>
      <c r="P1960" s="49" t="s">
        <v>66</v>
      </c>
      <c r="Q1960" s="49" t="s">
        <v>473</v>
      </c>
      <c r="R1960" s="6" t="s">
        <v>60</v>
      </c>
      <c r="S1960" s="49" t="s">
        <v>60</v>
      </c>
      <c r="T1960" s="73" t="str">
        <f>IF(_xlfn.XLOOKUP(I1960,LEGEND!B:B,LEGEND!H:H)&lt;&gt;"-",HYPERLINK(_xlfn.XLOOKUP(I1960,LEGEND!B:B,LEGEND!H:H),"link"),_xlfn.XLOOKUP(I1960,LEGEND!B:B,LEGEND!H:H))</f>
        <v>-</v>
      </c>
      <c r="U1960" s="73" t="str">
        <f>HYPERLINK(_xlfn.XLOOKUP(I1960,LEGEND!B:B,LEGEND!I:I))</f>
        <v>-</v>
      </c>
      <c r="V1960" s="51" t="s">
        <v>9911</v>
      </c>
      <c r="W1960" s="63" t="s">
        <v>71</v>
      </c>
      <c r="X1960" s="64">
        <v>16</v>
      </c>
      <c r="Y1960" s="64">
        <v>40</v>
      </c>
      <c r="Z1960" s="64">
        <v>290</v>
      </c>
      <c r="AA1960" s="84">
        <v>6.5000000000000002E-2</v>
      </c>
      <c r="AB1960" s="85">
        <v>1</v>
      </c>
      <c r="AC1960" s="85">
        <v>1</v>
      </c>
    </row>
    <row r="1961" spans="1:29" ht="25.5">
      <c r="A1961" s="1"/>
      <c r="B1961" s="6" t="s">
        <v>8777</v>
      </c>
      <c r="C1961" s="6" t="s">
        <v>8778</v>
      </c>
      <c r="D1961" s="6" t="s">
        <v>8861</v>
      </c>
      <c r="E1961" s="49" t="s">
        <v>9795</v>
      </c>
      <c r="F1961" s="6" t="s">
        <v>60</v>
      </c>
      <c r="G1961" s="6" t="s">
        <v>60</v>
      </c>
      <c r="H1961" s="6" t="s">
        <v>60</v>
      </c>
      <c r="I1961" s="60" t="s">
        <v>9916</v>
      </c>
      <c r="J1961" s="49" t="s">
        <v>9917</v>
      </c>
      <c r="K1961" s="6" t="s">
        <v>9918</v>
      </c>
      <c r="L1961" s="29">
        <f>IF($J$6="с учетом НДС",VLOOKUP(I1961,LEGEND!B:E,4,0)*(1-M1961),VLOOKUP(I1961,LEGEND!B:E,4,0)*(1-M1961)/1.2)</f>
        <v>630</v>
      </c>
      <c r="M1961" s="57">
        <f>IF(AND(B1961&lt;&gt;"1_Электроинструмент",B1961&lt;&gt;"2_Садовая техника"),$J$5,IF($J$4&lt;=20%,$J$4,IFERROR(VLOOKUP(S1961,LEGEND!$L$2:$M$5,2,FALSE),$J$4)))</f>
        <v>0</v>
      </c>
      <c r="N1961" s="48" t="s">
        <v>60</v>
      </c>
      <c r="O1961" s="6" t="s">
        <v>42</v>
      </c>
      <c r="P1961" s="49" t="s">
        <v>66</v>
      </c>
      <c r="Q1961" s="49" t="s">
        <v>473</v>
      </c>
      <c r="R1961" s="6" t="s">
        <v>60</v>
      </c>
      <c r="S1961" s="49" t="s">
        <v>60</v>
      </c>
      <c r="T1961" s="73" t="str">
        <f>IF(_xlfn.XLOOKUP(I1961,LEGEND!B:B,LEGEND!H:H)&lt;&gt;"-",HYPERLINK(_xlfn.XLOOKUP(I1961,LEGEND!B:B,LEGEND!H:H),"link"),_xlfn.XLOOKUP(I1961,LEGEND!B:B,LEGEND!H:H))</f>
        <v>-</v>
      </c>
      <c r="U1961" s="73" t="str">
        <f>HYPERLINK(_xlfn.XLOOKUP(I1961,LEGEND!B:B,LEGEND!I:I))</f>
        <v>-</v>
      </c>
      <c r="V1961" s="51" t="s">
        <v>9919</v>
      </c>
      <c r="W1961" s="63" t="s">
        <v>71</v>
      </c>
      <c r="X1961" s="64">
        <v>18</v>
      </c>
      <c r="Y1961" s="64">
        <v>40</v>
      </c>
      <c r="Z1961" s="64">
        <v>235</v>
      </c>
      <c r="AA1961" s="84">
        <v>7.4999999999999997E-2</v>
      </c>
      <c r="AB1961" s="85">
        <v>1</v>
      </c>
      <c r="AC1961" s="85">
        <v>1</v>
      </c>
    </row>
    <row r="1962" spans="1:29" ht="25.5">
      <c r="A1962" s="1"/>
      <c r="B1962" s="6" t="s">
        <v>8777</v>
      </c>
      <c r="C1962" s="6" t="s">
        <v>8778</v>
      </c>
      <c r="D1962" s="6" t="s">
        <v>8861</v>
      </c>
      <c r="E1962" s="49" t="s">
        <v>9795</v>
      </c>
      <c r="F1962" s="6" t="s">
        <v>60</v>
      </c>
      <c r="G1962" s="6" t="s">
        <v>60</v>
      </c>
      <c r="H1962" s="6" t="s">
        <v>60</v>
      </c>
      <c r="I1962" s="60" t="s">
        <v>9880</v>
      </c>
      <c r="J1962" s="49" t="s">
        <v>9881</v>
      </c>
      <c r="K1962" s="6" t="s">
        <v>9882</v>
      </c>
      <c r="L1962" s="29">
        <f>IF($J$6="с учетом НДС",VLOOKUP(I1962,LEGEND!B:E,4,0)*(1-M1962),VLOOKUP(I1962,LEGEND!B:E,4,0)*(1-M1962)/1.2)</f>
        <v>690</v>
      </c>
      <c r="M1962" s="57">
        <f>IF(AND(B1962&lt;&gt;"1_Электроинструмент",B1962&lt;&gt;"2_Садовая техника"),$J$5,IF($J$4&lt;=20%,$J$4,IFERROR(VLOOKUP(S1962,LEGEND!$L$2:$M$5,2,FALSE),$J$4)))</f>
        <v>0</v>
      </c>
      <c r="N1962" s="48" t="s">
        <v>60</v>
      </c>
      <c r="O1962" s="6" t="s">
        <v>42</v>
      </c>
      <c r="P1962" s="49" t="s">
        <v>66</v>
      </c>
      <c r="Q1962" s="49" t="s">
        <v>473</v>
      </c>
      <c r="R1962" s="6" t="s">
        <v>60</v>
      </c>
      <c r="S1962" s="49" t="s">
        <v>60</v>
      </c>
      <c r="T1962" s="73" t="str">
        <f>IF(_xlfn.XLOOKUP(I1962,LEGEND!B:B,LEGEND!H:H)&lt;&gt;"-",HYPERLINK(_xlfn.XLOOKUP(I1962,LEGEND!B:B,LEGEND!H:H),"link"),_xlfn.XLOOKUP(I1962,LEGEND!B:B,LEGEND!H:H))</f>
        <v>-</v>
      </c>
      <c r="U1962" s="73" t="str">
        <f>HYPERLINK(_xlfn.XLOOKUP(I1962,LEGEND!B:B,LEGEND!I:I))</f>
        <v>-</v>
      </c>
      <c r="V1962" s="51" t="s">
        <v>9883</v>
      </c>
      <c r="W1962" s="63" t="s">
        <v>71</v>
      </c>
      <c r="X1962" s="64">
        <v>12</v>
      </c>
      <c r="Y1962" s="64">
        <v>40</v>
      </c>
      <c r="Z1962" s="64">
        <v>480</v>
      </c>
      <c r="AA1962" s="84">
        <v>6.5000000000000002E-2</v>
      </c>
      <c r="AB1962" s="85">
        <v>1</v>
      </c>
      <c r="AC1962" s="85">
        <v>1</v>
      </c>
    </row>
    <row r="1963" spans="1:29" ht="25.5">
      <c r="A1963" s="1"/>
      <c r="B1963" s="6" t="s">
        <v>8777</v>
      </c>
      <c r="C1963" s="6" t="s">
        <v>8778</v>
      </c>
      <c r="D1963" s="6" t="s">
        <v>8861</v>
      </c>
      <c r="E1963" s="49" t="s">
        <v>9795</v>
      </c>
      <c r="F1963" s="6" t="s">
        <v>60</v>
      </c>
      <c r="G1963" s="6" t="s">
        <v>60</v>
      </c>
      <c r="H1963" s="6" t="s">
        <v>60</v>
      </c>
      <c r="I1963" s="60" t="s">
        <v>9896</v>
      </c>
      <c r="J1963" s="49" t="s">
        <v>9897</v>
      </c>
      <c r="K1963" s="6" t="s">
        <v>9898</v>
      </c>
      <c r="L1963" s="29">
        <f>IF($J$6="с учетом НДС",VLOOKUP(I1963,LEGEND!B:E,4,0)*(1-M1963),VLOOKUP(I1963,LEGEND!B:E,4,0)*(1-M1963)/1.2)</f>
        <v>810</v>
      </c>
      <c r="M1963" s="57">
        <f>IF(AND(B1963&lt;&gt;"1_Электроинструмент",B1963&lt;&gt;"2_Садовая техника"),$J$5,IF($J$4&lt;=20%,$J$4,IFERROR(VLOOKUP(S1963,LEGEND!$L$2:$M$5,2,FALSE),$J$4)))</f>
        <v>0</v>
      </c>
      <c r="N1963" s="48" t="s">
        <v>60</v>
      </c>
      <c r="O1963" s="6" t="s">
        <v>42</v>
      </c>
      <c r="P1963" s="49" t="s">
        <v>66</v>
      </c>
      <c r="Q1963" s="49" t="s">
        <v>473</v>
      </c>
      <c r="R1963" s="6" t="s">
        <v>60</v>
      </c>
      <c r="S1963" s="49" t="s">
        <v>60</v>
      </c>
      <c r="T1963" s="73" t="str">
        <f>IF(_xlfn.XLOOKUP(I1963,LEGEND!B:B,LEGEND!H:H)&lt;&gt;"-",HYPERLINK(_xlfn.XLOOKUP(I1963,LEGEND!B:B,LEGEND!H:H),"link"),_xlfn.XLOOKUP(I1963,LEGEND!B:B,LEGEND!H:H))</f>
        <v>-</v>
      </c>
      <c r="U1963" s="73" t="str">
        <f>HYPERLINK(_xlfn.XLOOKUP(I1963,LEGEND!B:B,LEGEND!I:I))</f>
        <v>-</v>
      </c>
      <c r="V1963" s="51" t="s">
        <v>9899</v>
      </c>
      <c r="W1963" s="63" t="s">
        <v>71</v>
      </c>
      <c r="X1963" s="64">
        <v>15</v>
      </c>
      <c r="Y1963" s="64">
        <v>40</v>
      </c>
      <c r="Z1963" s="64">
        <v>480</v>
      </c>
      <c r="AA1963" s="84">
        <v>6.5000000000000002E-2</v>
      </c>
      <c r="AB1963" s="85">
        <v>1</v>
      </c>
      <c r="AC1963" s="85">
        <v>1</v>
      </c>
    </row>
    <row r="1964" spans="1:29" ht="25.5">
      <c r="A1964" s="1"/>
      <c r="B1964" s="6" t="s">
        <v>8777</v>
      </c>
      <c r="C1964" s="6" t="s">
        <v>8778</v>
      </c>
      <c r="D1964" s="6" t="s">
        <v>8861</v>
      </c>
      <c r="E1964" s="49" t="s">
        <v>9795</v>
      </c>
      <c r="F1964" s="6" t="s">
        <v>60</v>
      </c>
      <c r="G1964" s="6" t="s">
        <v>60</v>
      </c>
      <c r="H1964" s="6" t="s">
        <v>60</v>
      </c>
      <c r="I1964" s="60" t="s">
        <v>9912</v>
      </c>
      <c r="J1964" s="49" t="s">
        <v>9913</v>
      </c>
      <c r="K1964" s="6" t="s">
        <v>9914</v>
      </c>
      <c r="L1964" s="29">
        <f>IF($J$6="с учетом НДС",VLOOKUP(I1964,LEGEND!B:E,4,0)*(1-M1964),VLOOKUP(I1964,LEGEND!B:E,4,0)*(1-M1964)/1.2)</f>
        <v>980</v>
      </c>
      <c r="M1964" s="57">
        <f>IF(AND(B1964&lt;&gt;"1_Электроинструмент",B1964&lt;&gt;"2_Садовая техника"),$J$5,IF($J$4&lt;=20%,$J$4,IFERROR(VLOOKUP(S1964,LEGEND!$L$2:$M$5,2,FALSE),$J$4)))</f>
        <v>0</v>
      </c>
      <c r="N1964" s="48" t="s">
        <v>60</v>
      </c>
      <c r="O1964" s="6" t="s">
        <v>42</v>
      </c>
      <c r="P1964" s="49" t="s">
        <v>66</v>
      </c>
      <c r="Q1964" s="49" t="s">
        <v>473</v>
      </c>
      <c r="R1964" s="6" t="s">
        <v>60</v>
      </c>
      <c r="S1964" s="49" t="s">
        <v>60</v>
      </c>
      <c r="T1964" s="73" t="str">
        <f>IF(_xlfn.XLOOKUP(I1964,LEGEND!B:B,LEGEND!H:H)&lt;&gt;"-",HYPERLINK(_xlfn.XLOOKUP(I1964,LEGEND!B:B,LEGEND!H:H),"link"),_xlfn.XLOOKUP(I1964,LEGEND!B:B,LEGEND!H:H))</f>
        <v>-</v>
      </c>
      <c r="U1964" s="73" t="str">
        <f>HYPERLINK(_xlfn.XLOOKUP(I1964,LEGEND!B:B,LEGEND!I:I))</f>
        <v>-</v>
      </c>
      <c r="V1964" s="51" t="s">
        <v>9915</v>
      </c>
      <c r="W1964" s="63" t="s">
        <v>71</v>
      </c>
      <c r="X1964" s="64">
        <v>16</v>
      </c>
      <c r="Y1964" s="64">
        <v>40</v>
      </c>
      <c r="Z1964" s="64">
        <v>480</v>
      </c>
      <c r="AA1964" s="84">
        <v>6.5000000000000002E-2</v>
      </c>
      <c r="AB1964" s="85">
        <v>1</v>
      </c>
      <c r="AC1964" s="85">
        <v>1</v>
      </c>
    </row>
    <row r="1965" spans="1:29" ht="25.5">
      <c r="A1965" s="1"/>
      <c r="B1965" s="6" t="s">
        <v>8777</v>
      </c>
      <c r="C1965" s="6" t="s">
        <v>8778</v>
      </c>
      <c r="D1965" s="6" t="s">
        <v>8861</v>
      </c>
      <c r="E1965" s="49" t="s">
        <v>9795</v>
      </c>
      <c r="F1965" s="6" t="s">
        <v>60</v>
      </c>
      <c r="G1965" s="6" t="s">
        <v>60</v>
      </c>
      <c r="H1965" s="6" t="s">
        <v>60</v>
      </c>
      <c r="I1965" s="60" t="s">
        <v>9924</v>
      </c>
      <c r="J1965" s="49" t="s">
        <v>9925</v>
      </c>
      <c r="K1965" s="6" t="s">
        <v>9926</v>
      </c>
      <c r="L1965" s="29">
        <f>IF($J$6="с учетом НДС",VLOOKUP(I1965,LEGEND!B:E,4,0)*(1-M1965),VLOOKUP(I1965,LEGEND!B:E,4,0)*(1-M1965)/1.2)</f>
        <v>1210</v>
      </c>
      <c r="M1965" s="57">
        <f>IF(AND(B1965&lt;&gt;"1_Электроинструмент",B1965&lt;&gt;"2_Садовая техника"),$J$5,IF($J$4&lt;=20%,$J$4,IFERROR(VLOOKUP(S1965,LEGEND!$L$2:$M$5,2,FALSE),$J$4)))</f>
        <v>0</v>
      </c>
      <c r="N1965" s="48" t="s">
        <v>60</v>
      </c>
      <c r="O1965" s="6" t="s">
        <v>42</v>
      </c>
      <c r="P1965" s="49" t="s">
        <v>66</v>
      </c>
      <c r="Q1965" s="49" t="s">
        <v>473</v>
      </c>
      <c r="R1965" s="6" t="s">
        <v>60</v>
      </c>
      <c r="S1965" s="49" t="s">
        <v>60</v>
      </c>
      <c r="T1965" s="73" t="str">
        <f>IF(_xlfn.XLOOKUP(I1965,LEGEND!B:B,LEGEND!H:H)&lt;&gt;"-",HYPERLINK(_xlfn.XLOOKUP(I1965,LEGEND!B:B,LEGEND!H:H),"link"),_xlfn.XLOOKUP(I1965,LEGEND!B:B,LEGEND!H:H))</f>
        <v>-</v>
      </c>
      <c r="U1965" s="73" t="str">
        <f>HYPERLINK(_xlfn.XLOOKUP(I1965,LEGEND!B:B,LEGEND!I:I))</f>
        <v>-</v>
      </c>
      <c r="V1965" s="51" t="s">
        <v>9927</v>
      </c>
      <c r="W1965" s="63" t="s">
        <v>71</v>
      </c>
      <c r="X1965" s="64">
        <v>18</v>
      </c>
      <c r="Y1965" s="64">
        <v>40</v>
      </c>
      <c r="Z1965" s="64">
        <v>235</v>
      </c>
      <c r="AA1965" s="84">
        <v>7.4999999999999997E-2</v>
      </c>
      <c r="AB1965" s="85">
        <v>1</v>
      </c>
      <c r="AC1965" s="85">
        <v>1</v>
      </c>
    </row>
    <row r="1966" spans="1:29" ht="25.5">
      <c r="A1966" s="1"/>
      <c r="B1966" s="6" t="s">
        <v>8777</v>
      </c>
      <c r="C1966" s="6" t="s">
        <v>8778</v>
      </c>
      <c r="D1966" s="6" t="s">
        <v>8861</v>
      </c>
      <c r="E1966" s="49" t="s">
        <v>9795</v>
      </c>
      <c r="F1966" s="6" t="s">
        <v>60</v>
      </c>
      <c r="G1966" s="6" t="s">
        <v>60</v>
      </c>
      <c r="H1966" s="6" t="s">
        <v>60</v>
      </c>
      <c r="I1966" s="60" t="s">
        <v>9920</v>
      </c>
      <c r="J1966" s="49" t="s">
        <v>9921</v>
      </c>
      <c r="K1966" s="6" t="s">
        <v>9922</v>
      </c>
      <c r="L1966" s="29">
        <f>IF($J$6="с учетом НДС",VLOOKUP(I1966,LEGEND!B:E,4,0)*(1-M1966),VLOOKUP(I1966,LEGEND!B:E,4,0)*(1-M1966)/1.2)</f>
        <v>1280</v>
      </c>
      <c r="M1966" s="57">
        <f>IF(AND(B1966&lt;&gt;"1_Электроинструмент",B1966&lt;&gt;"2_Садовая техника"),$J$5,IF($J$4&lt;=20%,$J$4,IFERROR(VLOOKUP(S1966,LEGEND!$L$2:$M$5,2,FALSE),$J$4)))</f>
        <v>0</v>
      </c>
      <c r="N1966" s="48" t="s">
        <v>60</v>
      </c>
      <c r="O1966" s="6" t="s">
        <v>42</v>
      </c>
      <c r="P1966" s="49" t="s">
        <v>66</v>
      </c>
      <c r="Q1966" s="49" t="s">
        <v>473</v>
      </c>
      <c r="R1966" s="6" t="s">
        <v>60</v>
      </c>
      <c r="S1966" s="49" t="s">
        <v>60</v>
      </c>
      <c r="T1966" s="73" t="str">
        <f>IF(_xlfn.XLOOKUP(I1966,LEGEND!B:B,LEGEND!H:H)&lt;&gt;"-",HYPERLINK(_xlfn.XLOOKUP(I1966,LEGEND!B:B,LEGEND!H:H),"link"),_xlfn.XLOOKUP(I1966,LEGEND!B:B,LEGEND!H:H))</f>
        <v>-</v>
      </c>
      <c r="U1966" s="73" t="str">
        <f>HYPERLINK(_xlfn.XLOOKUP(I1966,LEGEND!B:B,LEGEND!I:I))</f>
        <v>-</v>
      </c>
      <c r="V1966" s="51" t="s">
        <v>9923</v>
      </c>
      <c r="W1966" s="63" t="s">
        <v>71</v>
      </c>
      <c r="X1966" s="64">
        <v>18</v>
      </c>
      <c r="Y1966" s="64">
        <v>40</v>
      </c>
      <c r="Z1966" s="64">
        <v>480</v>
      </c>
      <c r="AA1966" s="84">
        <v>7.4999999999999997E-2</v>
      </c>
      <c r="AB1966" s="85">
        <v>1</v>
      </c>
      <c r="AC1966" s="85">
        <v>1</v>
      </c>
    </row>
    <row r="1967" spans="1:29" ht="25.5">
      <c r="A1967" s="1"/>
      <c r="B1967" s="6" t="s">
        <v>8777</v>
      </c>
      <c r="C1967" s="6" t="s">
        <v>8778</v>
      </c>
      <c r="D1967" s="6" t="s">
        <v>8861</v>
      </c>
      <c r="E1967" s="49" t="s">
        <v>9795</v>
      </c>
      <c r="F1967" s="6" t="s">
        <v>60</v>
      </c>
      <c r="G1967" s="6" t="s">
        <v>60</v>
      </c>
      <c r="H1967" s="6" t="s">
        <v>60</v>
      </c>
      <c r="I1967" s="60" t="s">
        <v>9928</v>
      </c>
      <c r="J1967" s="49" t="s">
        <v>9929</v>
      </c>
      <c r="K1967" s="6" t="s">
        <v>9930</v>
      </c>
      <c r="L1967" s="29">
        <f>IF($J$6="с учетом НДС",VLOOKUP(I1967,LEGEND!B:E,4,0)*(1-M1967),VLOOKUP(I1967,LEGEND!B:E,4,0)*(1-M1967)/1.2)</f>
        <v>1270</v>
      </c>
      <c r="M1967" s="57">
        <f>IF(AND(B1967&lt;&gt;"1_Электроинструмент",B1967&lt;&gt;"2_Садовая техника"),$J$5,IF($J$4&lt;=20%,$J$4,IFERROR(VLOOKUP(S1967,LEGEND!$L$2:$M$5,2,FALSE),$J$4)))</f>
        <v>0</v>
      </c>
      <c r="N1967" s="48" t="s">
        <v>60</v>
      </c>
      <c r="O1967" s="6" t="s">
        <v>42</v>
      </c>
      <c r="P1967" s="49" t="s">
        <v>66</v>
      </c>
      <c r="Q1967" s="49" t="s">
        <v>473</v>
      </c>
      <c r="R1967" s="6" t="s">
        <v>60</v>
      </c>
      <c r="S1967" s="49" t="s">
        <v>60</v>
      </c>
      <c r="T1967" s="73" t="str">
        <f>IF(_xlfn.XLOOKUP(I1967,LEGEND!B:B,LEGEND!H:H)&lt;&gt;"-",HYPERLINK(_xlfn.XLOOKUP(I1967,LEGEND!B:B,LEGEND!H:H),"link"),_xlfn.XLOOKUP(I1967,LEGEND!B:B,LEGEND!H:H))</f>
        <v>-</v>
      </c>
      <c r="U1967" s="73" t="str">
        <f>HYPERLINK(_xlfn.XLOOKUP(I1967,LEGEND!B:B,LEGEND!I:I))</f>
        <v>-</v>
      </c>
      <c r="V1967" s="51" t="s">
        <v>9931</v>
      </c>
      <c r="W1967" s="63" t="s">
        <v>71</v>
      </c>
      <c r="X1967" s="64">
        <v>22</v>
      </c>
      <c r="Y1967" s="64">
        <v>40</v>
      </c>
      <c r="Z1967" s="64">
        <v>235</v>
      </c>
      <c r="AA1967" s="84">
        <v>7.4999999999999997E-2</v>
      </c>
      <c r="AB1967" s="85">
        <v>1</v>
      </c>
      <c r="AC1967" s="85">
        <v>1</v>
      </c>
    </row>
    <row r="1968" spans="1:29" ht="25.5">
      <c r="A1968" s="1"/>
      <c r="B1968" s="6" t="s">
        <v>8777</v>
      </c>
      <c r="C1968" s="6" t="s">
        <v>8778</v>
      </c>
      <c r="D1968" s="6" t="s">
        <v>8861</v>
      </c>
      <c r="E1968" s="49" t="s">
        <v>9795</v>
      </c>
      <c r="F1968" s="6" t="s">
        <v>60</v>
      </c>
      <c r="G1968" s="6" t="s">
        <v>60</v>
      </c>
      <c r="H1968" s="6" t="s">
        <v>60</v>
      </c>
      <c r="I1968" s="60" t="s">
        <v>9932</v>
      </c>
      <c r="J1968" s="49" t="s">
        <v>9933</v>
      </c>
      <c r="K1968" s="6" t="s">
        <v>9934</v>
      </c>
      <c r="L1968" s="29">
        <f>IF($J$6="с учетом НДС",VLOOKUP(I1968,LEGEND!B:E,4,0)*(1-M1968),VLOOKUP(I1968,LEGEND!B:E,4,0)*(1-M1968)/1.2)</f>
        <v>1280</v>
      </c>
      <c r="M1968" s="57">
        <f>IF(AND(B1968&lt;&gt;"1_Электроинструмент",B1968&lt;&gt;"2_Садовая техника"),$J$5,IF($J$4&lt;=20%,$J$4,IFERROR(VLOOKUP(S1968,LEGEND!$L$2:$M$5,2,FALSE),$J$4)))</f>
        <v>0</v>
      </c>
      <c r="N1968" s="48" t="s">
        <v>60</v>
      </c>
      <c r="O1968" s="6" t="s">
        <v>42</v>
      </c>
      <c r="P1968" s="49" t="s">
        <v>66</v>
      </c>
      <c r="Q1968" s="49" t="s">
        <v>473</v>
      </c>
      <c r="R1968" s="6" t="s">
        <v>60</v>
      </c>
      <c r="S1968" s="49" t="s">
        <v>60</v>
      </c>
      <c r="T1968" s="73" t="str">
        <f>IF(_xlfn.XLOOKUP(I1968,LEGEND!B:B,LEGEND!H:H)&lt;&gt;"-",HYPERLINK(_xlfn.XLOOKUP(I1968,LEGEND!B:B,LEGEND!H:H),"link"),_xlfn.XLOOKUP(I1968,LEGEND!B:B,LEGEND!H:H))</f>
        <v>-</v>
      </c>
      <c r="U1968" s="73" t="str">
        <f>HYPERLINK(_xlfn.XLOOKUP(I1968,LEGEND!B:B,LEGEND!I:I))</f>
        <v>-</v>
      </c>
      <c r="V1968" s="51" t="s">
        <v>9935</v>
      </c>
      <c r="W1968" s="63" t="s">
        <v>71</v>
      </c>
      <c r="X1968" s="64">
        <v>35</v>
      </c>
      <c r="Y1968" s="64">
        <v>60</v>
      </c>
      <c r="Z1968" s="64">
        <v>160</v>
      </c>
      <c r="AA1968" s="84">
        <v>0.35</v>
      </c>
      <c r="AB1968" s="85">
        <v>1</v>
      </c>
      <c r="AC1968" s="85">
        <v>1</v>
      </c>
    </row>
    <row r="1969" spans="1:29" ht="25.5">
      <c r="A1969" s="1"/>
      <c r="B1969" s="6" t="s">
        <v>8777</v>
      </c>
      <c r="C1969" s="6" t="s">
        <v>8778</v>
      </c>
      <c r="D1969" s="6" t="s">
        <v>8861</v>
      </c>
      <c r="E1969" s="49" t="s">
        <v>9795</v>
      </c>
      <c r="F1969" s="6" t="s">
        <v>60</v>
      </c>
      <c r="G1969" s="6" t="s">
        <v>60</v>
      </c>
      <c r="H1969" s="6" t="s">
        <v>60</v>
      </c>
      <c r="I1969" s="60" t="s">
        <v>9936</v>
      </c>
      <c r="J1969" s="49" t="s">
        <v>9937</v>
      </c>
      <c r="K1969" s="6" t="s">
        <v>9938</v>
      </c>
      <c r="L1969" s="29">
        <f>IF($J$6="с учетом НДС",VLOOKUP(I1969,LEGEND!B:E,4,0)*(1-M1969),VLOOKUP(I1969,LEGEND!B:E,4,0)*(1-M1969)/1.2)</f>
        <v>1880</v>
      </c>
      <c r="M1969" s="57">
        <f>IF(AND(B1969&lt;&gt;"1_Электроинструмент",B1969&lt;&gt;"2_Садовая техника"),$J$5,IF($J$4&lt;=20%,$J$4,IFERROR(VLOOKUP(S1969,LEGEND!$L$2:$M$5,2,FALSE),$J$4)))</f>
        <v>0</v>
      </c>
      <c r="N1969" s="48" t="s">
        <v>60</v>
      </c>
      <c r="O1969" s="6" t="s">
        <v>42</v>
      </c>
      <c r="P1969" s="49" t="s">
        <v>66</v>
      </c>
      <c r="Q1969" s="49" t="s">
        <v>473</v>
      </c>
      <c r="R1969" s="6" t="s">
        <v>60</v>
      </c>
      <c r="S1969" s="49" t="s">
        <v>60</v>
      </c>
      <c r="T1969" s="73" t="str">
        <f>IF(_xlfn.XLOOKUP(I1969,LEGEND!B:B,LEGEND!H:H)&lt;&gt;"-",HYPERLINK(_xlfn.XLOOKUP(I1969,LEGEND!B:B,LEGEND!H:H),"link"),_xlfn.XLOOKUP(I1969,LEGEND!B:B,LEGEND!H:H))</f>
        <v>-</v>
      </c>
      <c r="U1969" s="73" t="str">
        <f>HYPERLINK(_xlfn.XLOOKUP(I1969,LEGEND!B:B,LEGEND!I:I))</f>
        <v>-</v>
      </c>
      <c r="V1969" s="51" t="s">
        <v>9939</v>
      </c>
      <c r="W1969" s="63" t="s">
        <v>71</v>
      </c>
      <c r="X1969" s="64">
        <v>35</v>
      </c>
      <c r="Y1969" s="64">
        <v>100</v>
      </c>
      <c r="Z1969" s="64">
        <v>160</v>
      </c>
      <c r="AA1969" s="84">
        <v>0.35</v>
      </c>
      <c r="AB1969" s="85">
        <v>1</v>
      </c>
      <c r="AC1969" s="85">
        <v>1</v>
      </c>
    </row>
    <row r="1970" spans="1:29" ht="25.5">
      <c r="A1970" s="1"/>
      <c r="B1970" s="6" t="s">
        <v>8777</v>
      </c>
      <c r="C1970" s="6" t="s">
        <v>8778</v>
      </c>
      <c r="D1970" s="6" t="s">
        <v>8861</v>
      </c>
      <c r="E1970" s="49" t="s">
        <v>9795</v>
      </c>
      <c r="F1970" s="6" t="s">
        <v>60</v>
      </c>
      <c r="G1970" s="6" t="s">
        <v>60</v>
      </c>
      <c r="H1970" s="6" t="s">
        <v>60</v>
      </c>
      <c r="I1970" s="60" t="s">
        <v>9965</v>
      </c>
      <c r="J1970" s="49" t="s">
        <v>9966</v>
      </c>
      <c r="K1970" s="6" t="s">
        <v>9967</v>
      </c>
      <c r="L1970" s="29">
        <f>IF($J$6="с учетом НДС",VLOOKUP(I1970,LEGEND!B:E,4,0)*(1-M1970),VLOOKUP(I1970,LEGEND!B:E,4,0)*(1-M1970)/1.2)</f>
        <v>2270</v>
      </c>
      <c r="M1970" s="57">
        <f>IF(AND(B1970&lt;&gt;"1_Электроинструмент",B1970&lt;&gt;"2_Садовая техника"),$J$5,IF($J$4&lt;=20%,$J$4,IFERROR(VLOOKUP(S1970,LEGEND!$L$2:$M$5,2,FALSE),$J$4)))</f>
        <v>0</v>
      </c>
      <c r="N1970" s="48" t="s">
        <v>60</v>
      </c>
      <c r="O1970" s="6" t="s">
        <v>42</v>
      </c>
      <c r="P1970" s="49" t="s">
        <v>66</v>
      </c>
      <c r="Q1970" s="49" t="s">
        <v>473</v>
      </c>
      <c r="R1970" s="6" t="s">
        <v>60</v>
      </c>
      <c r="S1970" s="49" t="s">
        <v>60</v>
      </c>
      <c r="T1970" s="73" t="str">
        <f>IF(_xlfn.XLOOKUP(I1970,LEGEND!B:B,LEGEND!H:H)&lt;&gt;"-",HYPERLINK(_xlfn.XLOOKUP(I1970,LEGEND!B:B,LEGEND!H:H),"link"),_xlfn.XLOOKUP(I1970,LEGEND!B:B,LEGEND!H:H))</f>
        <v>-</v>
      </c>
      <c r="U1970" s="73" t="str">
        <f>HYPERLINK(_xlfn.XLOOKUP(I1970,LEGEND!B:B,LEGEND!I:I))</f>
        <v>-</v>
      </c>
      <c r="V1970" s="51" t="s">
        <v>9968</v>
      </c>
      <c r="W1970" s="63" t="s">
        <v>1189</v>
      </c>
      <c r="X1970" s="64">
        <v>30</v>
      </c>
      <c r="Y1970" s="64">
        <v>30</v>
      </c>
      <c r="Z1970" s="64">
        <v>125</v>
      </c>
      <c r="AA1970" s="84">
        <v>0.12</v>
      </c>
      <c r="AB1970" s="85">
        <v>1</v>
      </c>
      <c r="AC1970" s="85">
        <v>1</v>
      </c>
    </row>
    <row r="1971" spans="1:29" ht="25.5">
      <c r="A1971" s="1"/>
      <c r="B1971" s="6" t="s">
        <v>8777</v>
      </c>
      <c r="C1971" s="6" t="s">
        <v>8778</v>
      </c>
      <c r="D1971" s="6" t="s">
        <v>8861</v>
      </c>
      <c r="E1971" s="49" t="s">
        <v>9795</v>
      </c>
      <c r="F1971" s="6" t="s">
        <v>60</v>
      </c>
      <c r="G1971" s="6" t="s">
        <v>60</v>
      </c>
      <c r="H1971" s="6" t="s">
        <v>60</v>
      </c>
      <c r="I1971" s="60" t="s">
        <v>14661</v>
      </c>
      <c r="J1971" s="49" t="s">
        <v>14662</v>
      </c>
      <c r="K1971" s="6" t="s">
        <v>14663</v>
      </c>
      <c r="L1971" s="29">
        <f>IF($J$6="с учетом НДС",VLOOKUP(I1971,LEGEND!B:E,4,0)*(1-M1971),VLOOKUP(I1971,LEGEND!B:E,4,0)*(1-M1971)/1.2)</f>
        <v>9500</v>
      </c>
      <c r="M1971" s="57">
        <f>IF(AND(B1971&lt;&gt;"1_Электроинструмент",B1971&lt;&gt;"2_Садовая техника"),$J$5,IF($J$4&lt;=20%,$J$4,IFERROR(VLOOKUP(S1971,LEGEND!$L$2:$M$5,2,FALSE),$J$4)))</f>
        <v>0</v>
      </c>
      <c r="N1971" s="48" t="s">
        <v>60</v>
      </c>
      <c r="O1971" s="6" t="s">
        <v>60</v>
      </c>
      <c r="P1971" s="49" t="s">
        <v>66</v>
      </c>
      <c r="Q1971" s="49" t="s">
        <v>67</v>
      </c>
      <c r="R1971" s="6" t="s">
        <v>60</v>
      </c>
      <c r="S1971" s="49" t="s">
        <v>60</v>
      </c>
      <c r="T1971" s="73" t="str">
        <f>IF(_xlfn.XLOOKUP(I1971,LEGEND!B:B,LEGEND!H:H)&lt;&gt;"-",HYPERLINK(_xlfn.XLOOKUP(I1971,LEGEND!B:B,LEGEND!H:H),"link"),_xlfn.XLOOKUP(I1971,LEGEND!B:B,LEGEND!H:H))</f>
        <v>link</v>
      </c>
      <c r="U1971" s="73" t="str">
        <f>HYPERLINK(_xlfn.XLOOKUP(I1971,LEGEND!B:B,LEGEND!I:I))</f>
        <v>https://milwaukee-media-images.s3.amazonaws.com/hi/4932479345--Hero_1.jpg</v>
      </c>
      <c r="V1971" s="51" t="s">
        <v>14664</v>
      </c>
      <c r="W1971" s="63" t="s">
        <v>1189</v>
      </c>
      <c r="X1971" s="64">
        <v>1087</v>
      </c>
      <c r="Y1971" s="64">
        <v>220</v>
      </c>
      <c r="Z1971" s="64">
        <v>116</v>
      </c>
      <c r="AA1971" s="84">
        <v>1.002</v>
      </c>
      <c r="AB1971" s="85">
        <v>1</v>
      </c>
      <c r="AC1971" s="85">
        <v>1</v>
      </c>
    </row>
    <row r="1972" spans="1:29" ht="25.5">
      <c r="A1972" s="1"/>
      <c r="B1972" s="6" t="s">
        <v>8777</v>
      </c>
      <c r="C1972" s="6" t="s">
        <v>8778</v>
      </c>
      <c r="D1972" s="6" t="s">
        <v>8861</v>
      </c>
      <c r="E1972" s="49" t="s">
        <v>9795</v>
      </c>
      <c r="F1972" s="6" t="s">
        <v>60</v>
      </c>
      <c r="G1972" s="6" t="s">
        <v>60</v>
      </c>
      <c r="H1972" s="6" t="s">
        <v>60</v>
      </c>
      <c r="I1972" s="60" t="s">
        <v>14689</v>
      </c>
      <c r="J1972" s="49" t="s">
        <v>14690</v>
      </c>
      <c r="K1972" s="6" t="s">
        <v>14691</v>
      </c>
      <c r="L1972" s="29">
        <f>IF($J$6="с учетом НДС",VLOOKUP(I1972,LEGEND!B:E,4,0)*(1-M1972),VLOOKUP(I1972,LEGEND!B:E,4,0)*(1-M1972)/1.2)</f>
        <v>10800</v>
      </c>
      <c r="M1972" s="57">
        <f>IF(AND(B1972&lt;&gt;"1_Электроинструмент",B1972&lt;&gt;"2_Садовая техника"),$J$5,IF($J$4&lt;=20%,$J$4,IFERROR(VLOOKUP(S1972,LEGEND!$L$2:$M$5,2,FALSE),$J$4)))</f>
        <v>0</v>
      </c>
      <c r="N1972" s="48" t="s">
        <v>60</v>
      </c>
      <c r="O1972" s="6" t="s">
        <v>60</v>
      </c>
      <c r="P1972" s="49" t="s">
        <v>66</v>
      </c>
      <c r="Q1972" s="49" t="s">
        <v>67</v>
      </c>
      <c r="R1972" s="6" t="s">
        <v>60</v>
      </c>
      <c r="S1972" s="49" t="s">
        <v>60</v>
      </c>
      <c r="T1972" s="73" t="str">
        <f>IF(_xlfn.XLOOKUP(I1972,LEGEND!B:B,LEGEND!H:H)&lt;&gt;"-",HYPERLINK(_xlfn.XLOOKUP(I1972,LEGEND!B:B,LEGEND!H:H),"link"),_xlfn.XLOOKUP(I1972,LEGEND!B:B,LEGEND!H:H))</f>
        <v>link</v>
      </c>
      <c r="U1972" s="73" t="str">
        <f>HYPERLINK(_xlfn.XLOOKUP(I1972,LEGEND!B:B,LEGEND!I:I))</f>
        <v>https://milwaukee-media-images.s3.amazonaws.com/hi/4932479346--Hero_1.jpg</v>
      </c>
      <c r="V1972" s="51" t="s">
        <v>14692</v>
      </c>
      <c r="W1972" s="63" t="s">
        <v>1189</v>
      </c>
      <c r="X1972" s="64">
        <v>1284</v>
      </c>
      <c r="Y1972" s="64">
        <v>472</v>
      </c>
      <c r="Z1972" s="64">
        <v>608</v>
      </c>
      <c r="AA1972" s="84">
        <v>1.1399999999999999</v>
      </c>
      <c r="AB1972" s="85">
        <v>1</v>
      </c>
      <c r="AC1972" s="85">
        <v>1</v>
      </c>
    </row>
    <row r="1973" spans="1:29" ht="25.5">
      <c r="A1973" s="1"/>
      <c r="B1973" s="6" t="s">
        <v>8777</v>
      </c>
      <c r="C1973" s="6" t="s">
        <v>8778</v>
      </c>
      <c r="D1973" s="6" t="s">
        <v>8861</v>
      </c>
      <c r="E1973" s="49" t="s">
        <v>9795</v>
      </c>
      <c r="F1973" s="6" t="s">
        <v>60</v>
      </c>
      <c r="G1973" s="6" t="s">
        <v>60</v>
      </c>
      <c r="H1973" s="6" t="s">
        <v>60</v>
      </c>
      <c r="I1973" s="60" t="s">
        <v>9961</v>
      </c>
      <c r="J1973" s="49" t="s">
        <v>9962</v>
      </c>
      <c r="K1973" s="6" t="s">
        <v>9963</v>
      </c>
      <c r="L1973" s="29">
        <f>IF($J$6="с учетом НДС",VLOOKUP(I1973,LEGEND!B:E,4,0)*(1-M1973),VLOOKUP(I1973,LEGEND!B:E,4,0)*(1-M1973)/1.2)</f>
        <v>12100</v>
      </c>
      <c r="M1973" s="57">
        <f>IF(AND(B1973&lt;&gt;"1_Электроинструмент",B1973&lt;&gt;"2_Садовая техника"),$J$5,IF($J$4&lt;=20%,$J$4,IFERROR(VLOOKUP(S1973,LEGEND!$L$2:$M$5,2,FALSE),$J$4)))</f>
        <v>0</v>
      </c>
      <c r="N1973" s="48" t="s">
        <v>60</v>
      </c>
      <c r="O1973" s="6" t="s">
        <v>42</v>
      </c>
      <c r="P1973" s="49" t="s">
        <v>66</v>
      </c>
      <c r="Q1973" s="49" t="s">
        <v>473</v>
      </c>
      <c r="R1973" s="6" t="s">
        <v>60</v>
      </c>
      <c r="S1973" s="49" t="s">
        <v>60</v>
      </c>
      <c r="T1973" s="73" t="str">
        <f>IF(_xlfn.XLOOKUP(I1973,LEGEND!B:B,LEGEND!H:H)&lt;&gt;"-",HYPERLINK(_xlfn.XLOOKUP(I1973,LEGEND!B:B,LEGEND!H:H),"link"),_xlfn.XLOOKUP(I1973,LEGEND!B:B,LEGEND!H:H))</f>
        <v>-</v>
      </c>
      <c r="U1973" s="73" t="str">
        <f>HYPERLINK(_xlfn.XLOOKUP(I1973,LEGEND!B:B,LEGEND!I:I))</f>
        <v>-</v>
      </c>
      <c r="V1973" s="51" t="s">
        <v>9964</v>
      </c>
      <c r="W1973" s="63" t="s">
        <v>1189</v>
      </c>
      <c r="X1973" s="64">
        <v>105</v>
      </c>
      <c r="Y1973" s="64">
        <v>105</v>
      </c>
      <c r="Z1973" s="64">
        <v>60</v>
      </c>
      <c r="AA1973" s="84">
        <v>0.85</v>
      </c>
      <c r="AB1973" s="85">
        <v>1</v>
      </c>
      <c r="AC1973" s="85">
        <v>1</v>
      </c>
    </row>
    <row r="1974" spans="1:29" ht="25.5">
      <c r="A1974" s="1"/>
      <c r="B1974" s="6" t="s">
        <v>8777</v>
      </c>
      <c r="C1974" s="6" t="s">
        <v>8778</v>
      </c>
      <c r="D1974" s="6" t="s">
        <v>8861</v>
      </c>
      <c r="E1974" s="49" t="s">
        <v>9795</v>
      </c>
      <c r="F1974" s="6" t="s">
        <v>60</v>
      </c>
      <c r="G1974" s="6" t="s">
        <v>60</v>
      </c>
      <c r="H1974" s="6" t="s">
        <v>60</v>
      </c>
      <c r="I1974" s="60" t="s">
        <v>14745</v>
      </c>
      <c r="J1974" s="49" t="s">
        <v>14746</v>
      </c>
      <c r="K1974" s="6" t="s">
        <v>14747</v>
      </c>
      <c r="L1974" s="29">
        <f>IF($J$6="с учетом НДС",VLOOKUP(I1974,LEGEND!B:E,4,0)*(1-M1974),VLOOKUP(I1974,LEGEND!B:E,4,0)*(1-M1974)/1.2)</f>
        <v>12300</v>
      </c>
      <c r="M1974" s="57">
        <f>IF(AND(B1974&lt;&gt;"1_Электроинструмент",B1974&lt;&gt;"2_Садовая техника"),$J$5,IF($J$4&lt;=20%,$J$4,IFERROR(VLOOKUP(S1974,LEGEND!$L$2:$M$5,2,FALSE),$J$4)))</f>
        <v>0</v>
      </c>
      <c r="N1974" s="48" t="s">
        <v>60</v>
      </c>
      <c r="O1974" s="6" t="s">
        <v>60</v>
      </c>
      <c r="P1974" s="49" t="s">
        <v>66</v>
      </c>
      <c r="Q1974" s="49" t="s">
        <v>67</v>
      </c>
      <c r="R1974" s="6" t="s">
        <v>60</v>
      </c>
      <c r="S1974" s="49" t="s">
        <v>60</v>
      </c>
      <c r="T1974" s="73" t="str">
        <f>IF(_xlfn.XLOOKUP(I1974,LEGEND!B:B,LEGEND!H:H)&lt;&gt;"-",HYPERLINK(_xlfn.XLOOKUP(I1974,LEGEND!B:B,LEGEND!H:H),"link"),_xlfn.XLOOKUP(I1974,LEGEND!B:B,LEGEND!H:H))</f>
        <v>link</v>
      </c>
      <c r="U1974" s="73" t="str">
        <f>HYPERLINK(_xlfn.XLOOKUP(I1974,LEGEND!B:B,LEGEND!I:I))</f>
        <v>https://milwaukee-media-images.s3.amazonaws.com/hi/4932479347--Hero_1.jpg</v>
      </c>
      <c r="V1974" s="51" t="s">
        <v>14748</v>
      </c>
      <c r="W1974" s="63" t="s">
        <v>1189</v>
      </c>
      <c r="X1974" s="64">
        <v>1063</v>
      </c>
      <c r="Y1974" s="64">
        <v>37</v>
      </c>
      <c r="Z1974" s="64">
        <v>20</v>
      </c>
      <c r="AA1974" s="84">
        <v>1.39</v>
      </c>
      <c r="AB1974" s="85">
        <v>1</v>
      </c>
      <c r="AC1974" s="85">
        <v>1</v>
      </c>
    </row>
    <row r="1975" spans="1:29" ht="25.5">
      <c r="A1975" s="1"/>
      <c r="B1975" s="6" t="s">
        <v>8777</v>
      </c>
      <c r="C1975" s="6" t="s">
        <v>8778</v>
      </c>
      <c r="D1975" s="6" t="s">
        <v>8861</v>
      </c>
      <c r="E1975" s="49" t="s">
        <v>9795</v>
      </c>
      <c r="F1975" s="6" t="s">
        <v>60</v>
      </c>
      <c r="G1975" s="6" t="s">
        <v>60</v>
      </c>
      <c r="H1975" s="6" t="s">
        <v>60</v>
      </c>
      <c r="I1975" s="60" t="s">
        <v>14785</v>
      </c>
      <c r="J1975" s="49" t="s">
        <v>14786</v>
      </c>
      <c r="K1975" s="6" t="s">
        <v>14787</v>
      </c>
      <c r="L1975" s="29">
        <f>IF($J$6="с учетом НДС",VLOOKUP(I1975,LEGEND!B:E,4,0)*(1-M1975),VLOOKUP(I1975,LEGEND!B:E,4,0)*(1-M1975)/1.2)</f>
        <v>13900</v>
      </c>
      <c r="M1975" s="57">
        <f>IF(AND(B1975&lt;&gt;"1_Электроинструмент",B1975&lt;&gt;"2_Садовая техника"),$J$5,IF($J$4&lt;=20%,$J$4,IFERROR(VLOOKUP(S1975,LEGEND!$L$2:$M$5,2,FALSE),$J$4)))</f>
        <v>0</v>
      </c>
      <c r="N1975" s="48" t="s">
        <v>60</v>
      </c>
      <c r="O1975" s="6" t="s">
        <v>60</v>
      </c>
      <c r="P1975" s="49" t="s">
        <v>66</v>
      </c>
      <c r="Q1975" s="49" t="s">
        <v>67</v>
      </c>
      <c r="R1975" s="6" t="s">
        <v>60</v>
      </c>
      <c r="S1975" s="49" t="s">
        <v>60</v>
      </c>
      <c r="T1975" s="73" t="str">
        <f>IF(_xlfn.XLOOKUP(I1975,LEGEND!B:B,LEGEND!H:H)&lt;&gt;"-",HYPERLINK(_xlfn.XLOOKUP(I1975,LEGEND!B:B,LEGEND!H:H),"link"),_xlfn.XLOOKUP(I1975,LEGEND!B:B,LEGEND!H:H))</f>
        <v>link</v>
      </c>
      <c r="U1975" s="73" t="str">
        <f>HYPERLINK(_xlfn.XLOOKUP(I1975,LEGEND!B:B,LEGEND!I:I))</f>
        <v>https://milwaukee-media-images.s3.amazonaws.com/hi/4932479348--Hero_1.jpg</v>
      </c>
      <c r="V1975" s="51" t="s">
        <v>14788</v>
      </c>
      <c r="W1975" s="63" t="s">
        <v>1189</v>
      </c>
      <c r="X1975" s="64">
        <v>1066</v>
      </c>
      <c r="Y1975" s="64">
        <v>39</v>
      </c>
      <c r="Z1975" s="64">
        <v>31</v>
      </c>
      <c r="AA1975" s="84">
        <v>1.72</v>
      </c>
      <c r="AB1975" s="85">
        <v>1</v>
      </c>
      <c r="AC1975" s="85">
        <v>1</v>
      </c>
    </row>
    <row r="1976" spans="1:29" ht="25.5">
      <c r="A1976" s="1"/>
      <c r="B1976" s="6" t="s">
        <v>8777</v>
      </c>
      <c r="C1976" s="6" t="s">
        <v>8778</v>
      </c>
      <c r="D1976" s="6" t="s">
        <v>8861</v>
      </c>
      <c r="E1976" s="49" t="s">
        <v>9795</v>
      </c>
      <c r="F1976" s="6" t="s">
        <v>60</v>
      </c>
      <c r="G1976" s="6" t="s">
        <v>60</v>
      </c>
      <c r="H1976" s="6" t="s">
        <v>60</v>
      </c>
      <c r="I1976" s="60" t="s">
        <v>14829</v>
      </c>
      <c r="J1976" s="49" t="s">
        <v>14830</v>
      </c>
      <c r="K1976" s="6" t="s">
        <v>14831</v>
      </c>
      <c r="L1976" s="29">
        <f>IF($J$6="с учетом НДС",VLOOKUP(I1976,LEGEND!B:E,4,0)*(1-M1976),VLOOKUP(I1976,LEGEND!B:E,4,0)*(1-M1976)/1.2)</f>
        <v>15800</v>
      </c>
      <c r="M1976" s="57">
        <f>IF(AND(B1976&lt;&gt;"1_Электроинструмент",B1976&lt;&gt;"2_Садовая техника"),$J$5,IF($J$4&lt;=20%,$J$4,IFERROR(VLOOKUP(S1976,LEGEND!$L$2:$M$5,2,FALSE),$J$4)))</f>
        <v>0</v>
      </c>
      <c r="N1976" s="48" t="s">
        <v>60</v>
      </c>
      <c r="O1976" s="6" t="s">
        <v>60</v>
      </c>
      <c r="P1976" s="49" t="s">
        <v>66</v>
      </c>
      <c r="Q1976" s="49" t="s">
        <v>67</v>
      </c>
      <c r="R1976" s="6" t="s">
        <v>60</v>
      </c>
      <c r="S1976" s="49" t="s">
        <v>60</v>
      </c>
      <c r="T1976" s="73" t="str">
        <f>IF(_xlfn.XLOOKUP(I1976,LEGEND!B:B,LEGEND!H:H)&lt;&gt;"-",HYPERLINK(_xlfn.XLOOKUP(I1976,LEGEND!B:B,LEGEND!H:H),"link"),_xlfn.XLOOKUP(I1976,LEGEND!B:B,LEGEND!H:H))</f>
        <v>link</v>
      </c>
      <c r="U1976" s="73" t="str">
        <f>HYPERLINK(_xlfn.XLOOKUP(I1976,LEGEND!B:B,LEGEND!I:I))</f>
        <v>https://milwaukee-media-images.s3.amazonaws.com/hi/4932479349--Hero_1.jpg</v>
      </c>
      <c r="V1976" s="51" t="s">
        <v>14832</v>
      </c>
      <c r="W1976" s="63" t="s">
        <v>1189</v>
      </c>
      <c r="X1976" s="64">
        <v>27</v>
      </c>
      <c r="Y1976" s="64">
        <v>60</v>
      </c>
      <c r="Z1976" s="64">
        <v>100</v>
      </c>
      <c r="AA1976" s="84">
        <v>1.7210000000000001</v>
      </c>
      <c r="AB1976" s="85">
        <v>1</v>
      </c>
      <c r="AC1976" s="85">
        <v>1</v>
      </c>
    </row>
    <row r="1977" spans="1:29" ht="25.5">
      <c r="A1977" s="1"/>
      <c r="B1977" s="6" t="s">
        <v>8777</v>
      </c>
      <c r="C1977" s="6" t="s">
        <v>8778</v>
      </c>
      <c r="D1977" s="6" t="s">
        <v>8861</v>
      </c>
      <c r="E1977" s="49" t="s">
        <v>9795</v>
      </c>
      <c r="F1977" s="6" t="s">
        <v>60</v>
      </c>
      <c r="G1977" s="6" t="s">
        <v>60</v>
      </c>
      <c r="H1977" s="6" t="s">
        <v>60</v>
      </c>
      <c r="I1977" s="60" t="s">
        <v>14937</v>
      </c>
      <c r="J1977" s="49" t="s">
        <v>14938</v>
      </c>
      <c r="K1977" s="6" t="s">
        <v>14939</v>
      </c>
      <c r="L1977" s="29">
        <f>IF($J$6="с учетом НДС",VLOOKUP(I1977,LEGEND!B:E,4,0)*(1-M1977),VLOOKUP(I1977,LEGEND!B:E,4,0)*(1-M1977)/1.2)</f>
        <v>21200</v>
      </c>
      <c r="M1977" s="57">
        <f>IF(AND(B1977&lt;&gt;"1_Электроинструмент",B1977&lt;&gt;"2_Садовая техника"),$J$5,IF($J$4&lt;=20%,$J$4,IFERROR(VLOOKUP(S1977,LEGEND!$L$2:$M$5,2,FALSE),$J$4)))</f>
        <v>0</v>
      </c>
      <c r="N1977" s="48" t="s">
        <v>60</v>
      </c>
      <c r="O1977" s="6" t="s">
        <v>60</v>
      </c>
      <c r="P1977" s="49" t="s">
        <v>66</v>
      </c>
      <c r="Q1977" s="49" t="s">
        <v>473</v>
      </c>
      <c r="R1977" s="6" t="s">
        <v>60</v>
      </c>
      <c r="S1977" s="49" t="s">
        <v>60</v>
      </c>
      <c r="T1977" s="73" t="str">
        <f>IF(_xlfn.XLOOKUP(I1977,LEGEND!B:B,LEGEND!H:H)&lt;&gt;"-",HYPERLINK(_xlfn.XLOOKUP(I1977,LEGEND!B:B,LEGEND!H:H),"link"),_xlfn.XLOOKUP(I1977,LEGEND!B:B,LEGEND!H:H))</f>
        <v>link</v>
      </c>
      <c r="U1977" s="73" t="str">
        <f>HYPERLINK(_xlfn.XLOOKUP(I1977,LEGEND!B:B,LEGEND!I:I))</f>
        <v>https://milwaukee-media-images.s3.amazonaws.com/hi/4932479368--Hero_1.jpg</v>
      </c>
      <c r="V1977" s="51" t="s">
        <v>14940</v>
      </c>
      <c r="W1977" s="63" t="s">
        <v>1189</v>
      </c>
      <c r="X1977" s="64">
        <v>174</v>
      </c>
      <c r="Y1977" s="64">
        <v>87</v>
      </c>
      <c r="Z1977" s="64">
        <v>80</v>
      </c>
      <c r="AA1977" s="84">
        <v>2.1779999999999999</v>
      </c>
      <c r="AB1977" s="85">
        <v>50</v>
      </c>
      <c r="AC1977" s="85">
        <v>1</v>
      </c>
    </row>
    <row r="1978" spans="1:29" ht="25.5">
      <c r="A1978" s="1"/>
      <c r="B1978" s="6" t="s">
        <v>8777</v>
      </c>
      <c r="C1978" s="6" t="s">
        <v>8778</v>
      </c>
      <c r="D1978" s="6" t="s">
        <v>8861</v>
      </c>
      <c r="E1978" s="49" t="s">
        <v>9795</v>
      </c>
      <c r="F1978" s="6" t="s">
        <v>60</v>
      </c>
      <c r="G1978" s="6" t="s">
        <v>60</v>
      </c>
      <c r="H1978" s="6" t="s">
        <v>60</v>
      </c>
      <c r="I1978" s="60" t="s">
        <v>15065</v>
      </c>
      <c r="J1978" s="49" t="s">
        <v>15066</v>
      </c>
      <c r="K1978" s="6" t="s">
        <v>15067</v>
      </c>
      <c r="L1978" s="29">
        <f>IF($J$6="с учетом НДС",VLOOKUP(I1978,LEGEND!B:E,4,0)*(1-M1978),VLOOKUP(I1978,LEGEND!B:E,4,0)*(1-M1978)/1.2)</f>
        <v>29600</v>
      </c>
      <c r="M1978" s="57">
        <f>IF(AND(B1978&lt;&gt;"1_Электроинструмент",B1978&lt;&gt;"2_Садовая техника"),$J$5,IF($J$4&lt;=20%,$J$4,IFERROR(VLOOKUP(S1978,LEGEND!$L$2:$M$5,2,FALSE),$J$4)))</f>
        <v>0</v>
      </c>
      <c r="N1978" s="48" t="s">
        <v>60</v>
      </c>
      <c r="O1978" s="6" t="s">
        <v>60</v>
      </c>
      <c r="P1978" s="49" t="s">
        <v>66</v>
      </c>
      <c r="Q1978" s="49" t="s">
        <v>473</v>
      </c>
      <c r="R1978" s="6" t="s">
        <v>60</v>
      </c>
      <c r="S1978" s="49" t="s">
        <v>60</v>
      </c>
      <c r="T1978" s="73" t="str">
        <f>IF(_xlfn.XLOOKUP(I1978,LEGEND!B:B,LEGEND!H:H)&lt;&gt;"-",HYPERLINK(_xlfn.XLOOKUP(I1978,LEGEND!B:B,LEGEND!H:H),"link"),_xlfn.XLOOKUP(I1978,LEGEND!B:B,LEGEND!H:H))</f>
        <v>link</v>
      </c>
      <c r="U1978" s="73" t="str">
        <f>HYPERLINK(_xlfn.XLOOKUP(I1978,LEGEND!B:B,LEGEND!I:I))</f>
        <v>https://milwaukee-media-images.s3.amazonaws.com/hi/4932479369--Hero_1.jpg</v>
      </c>
      <c r="V1978" s="51" t="s">
        <v>15068</v>
      </c>
      <c r="W1978" s="63" t="s">
        <v>1189</v>
      </c>
      <c r="X1978" s="64">
        <v>172</v>
      </c>
      <c r="Y1978" s="64">
        <v>90</v>
      </c>
      <c r="Z1978" s="64">
        <v>82</v>
      </c>
      <c r="AA1978" s="84">
        <v>2.714</v>
      </c>
      <c r="AB1978" s="85">
        <v>50</v>
      </c>
      <c r="AC1978" s="85">
        <v>1</v>
      </c>
    </row>
    <row r="1979" spans="1:29" ht="25.5">
      <c r="A1979" s="1"/>
      <c r="B1979" s="6" t="s">
        <v>8777</v>
      </c>
      <c r="C1979" s="6" t="s">
        <v>8778</v>
      </c>
      <c r="D1979" s="6" t="s">
        <v>8861</v>
      </c>
      <c r="E1979" s="49" t="s">
        <v>9795</v>
      </c>
      <c r="F1979" s="6" t="s">
        <v>4070</v>
      </c>
      <c r="G1979" s="6" t="s">
        <v>60</v>
      </c>
      <c r="H1979" s="6" t="s">
        <v>60</v>
      </c>
      <c r="I1979" s="60" t="s">
        <v>13986</v>
      </c>
      <c r="J1979" s="49" t="s">
        <v>13987</v>
      </c>
      <c r="K1979" s="6" t="s">
        <v>13988</v>
      </c>
      <c r="L1979" s="29">
        <f>IF($J$6="с учетом НДС",VLOOKUP(I1979,LEGEND!B:E,4,0)*(1-M1979),VLOOKUP(I1979,LEGEND!B:E,4,0)*(1-M1979)/1.2)</f>
        <v>2580</v>
      </c>
      <c r="M1979" s="57">
        <f>IF(AND(B1979&lt;&gt;"1_Электроинструмент",B1979&lt;&gt;"2_Садовая техника"),$J$5,IF($J$4&lt;=20%,$J$4,IFERROR(VLOOKUP(S1979,LEGEND!$L$2:$M$5,2,FALSE),$J$4)))</f>
        <v>0</v>
      </c>
      <c r="N1979" s="48" t="s">
        <v>60</v>
      </c>
      <c r="O1979" s="6" t="s">
        <v>60</v>
      </c>
      <c r="P1979" s="49" t="s">
        <v>66</v>
      </c>
      <c r="Q1979" s="49" t="s">
        <v>473</v>
      </c>
      <c r="R1979" s="6" t="s">
        <v>60</v>
      </c>
      <c r="S1979" s="49" t="s">
        <v>60</v>
      </c>
      <c r="T1979" s="73" t="str">
        <f>IF(_xlfn.XLOOKUP(I1979,LEGEND!B:B,LEGEND!H:H)&lt;&gt;"-",HYPERLINK(_xlfn.XLOOKUP(I1979,LEGEND!B:B,LEGEND!H:H),"link"),_xlfn.XLOOKUP(I1979,LEGEND!B:B,LEGEND!H:H))</f>
        <v>link</v>
      </c>
      <c r="U1979" s="73" t="str">
        <f>HYPERLINK(_xlfn.XLOOKUP(I1979,LEGEND!B:B,LEGEND!I:I))</f>
        <v>https://milwaukee-media-images.s3.amazonaws.com/hi/4932399154--Hero_1.jpg</v>
      </c>
      <c r="V1979" s="51" t="s">
        <v>13989</v>
      </c>
      <c r="W1979" s="63" t="s">
        <v>2772</v>
      </c>
      <c r="X1979" s="64">
        <v>65</v>
      </c>
      <c r="Y1979" s="64">
        <v>45</v>
      </c>
      <c r="Z1979" s="64">
        <v>45</v>
      </c>
      <c r="AA1979" s="84">
        <v>9.5000000000000001E-2</v>
      </c>
      <c r="AB1979" s="85">
        <v>1</v>
      </c>
      <c r="AC1979" s="85">
        <v>1</v>
      </c>
    </row>
    <row r="1980" spans="1:29" ht="25.5">
      <c r="A1980" s="1"/>
      <c r="B1980" s="6" t="s">
        <v>8777</v>
      </c>
      <c r="C1980" s="6" t="s">
        <v>8778</v>
      </c>
      <c r="D1980" s="6" t="s">
        <v>8861</v>
      </c>
      <c r="E1980" s="49" t="s">
        <v>9795</v>
      </c>
      <c r="F1980" s="6" t="s">
        <v>4070</v>
      </c>
      <c r="G1980" s="6" t="s">
        <v>60</v>
      </c>
      <c r="H1980" s="6" t="s">
        <v>60</v>
      </c>
      <c r="I1980" s="60" t="s">
        <v>14054</v>
      </c>
      <c r="J1980" s="49" t="s">
        <v>14055</v>
      </c>
      <c r="K1980" s="6" t="s">
        <v>14056</v>
      </c>
      <c r="L1980" s="29">
        <f>IF($J$6="с учетом НДС",VLOOKUP(I1980,LEGEND!B:E,4,0)*(1-M1980),VLOOKUP(I1980,LEGEND!B:E,4,0)*(1-M1980)/1.2)</f>
        <v>3020</v>
      </c>
      <c r="M1980" s="57">
        <f>IF(AND(B1980&lt;&gt;"1_Электроинструмент",B1980&lt;&gt;"2_Садовая техника"),$J$5,IF($J$4&lt;=20%,$J$4,IFERROR(VLOOKUP(S1980,LEGEND!$L$2:$M$5,2,FALSE),$J$4)))</f>
        <v>0</v>
      </c>
      <c r="N1980" s="48" t="s">
        <v>60</v>
      </c>
      <c r="O1980" s="6" t="s">
        <v>60</v>
      </c>
      <c r="P1980" s="49" t="s">
        <v>66</v>
      </c>
      <c r="Q1980" s="49" t="s">
        <v>67</v>
      </c>
      <c r="R1980" s="6" t="s">
        <v>60</v>
      </c>
      <c r="S1980" s="49" t="s">
        <v>60</v>
      </c>
      <c r="T1980" s="73" t="str">
        <f>IF(_xlfn.XLOOKUP(I1980,LEGEND!B:B,LEGEND!H:H)&lt;&gt;"-",HYPERLINK(_xlfn.XLOOKUP(I1980,LEGEND!B:B,LEGEND!H:H),"link"),_xlfn.XLOOKUP(I1980,LEGEND!B:B,LEGEND!H:H))</f>
        <v>link</v>
      </c>
      <c r="U1980" s="73" t="str">
        <f>HYPERLINK(_xlfn.XLOOKUP(I1980,LEGEND!B:B,LEGEND!I:I))</f>
        <v>https://milwaukee-media-images.s3.amazonaws.com/hi/4932352299--Hero_01.jpg</v>
      </c>
      <c r="V1980" s="51" t="s">
        <v>14057</v>
      </c>
      <c r="W1980" s="63" t="s">
        <v>71</v>
      </c>
      <c r="X1980" s="64">
        <v>85</v>
      </c>
      <c r="Y1980" s="64">
        <v>52</v>
      </c>
      <c r="Z1980" s="64">
        <v>52</v>
      </c>
      <c r="AA1980" s="84">
        <v>0.18</v>
      </c>
      <c r="AB1980" s="85">
        <v>1</v>
      </c>
      <c r="AC1980" s="85">
        <v>1</v>
      </c>
    </row>
    <row r="1981" spans="1:29" ht="25.5">
      <c r="A1981" s="1"/>
      <c r="B1981" s="6" t="s">
        <v>8777</v>
      </c>
      <c r="C1981" s="6" t="s">
        <v>8778</v>
      </c>
      <c r="D1981" s="6" t="s">
        <v>8861</v>
      </c>
      <c r="E1981" s="49" t="s">
        <v>9795</v>
      </c>
      <c r="F1981" s="6" t="s">
        <v>4070</v>
      </c>
      <c r="G1981" s="6" t="s">
        <v>60</v>
      </c>
      <c r="H1981" s="6" t="s">
        <v>60</v>
      </c>
      <c r="I1981" s="60" t="s">
        <v>14110</v>
      </c>
      <c r="J1981" s="49" t="s">
        <v>14111</v>
      </c>
      <c r="K1981" s="6" t="s">
        <v>14056</v>
      </c>
      <c r="L1981" s="29">
        <f>IF($J$6="с учетом НДС",VLOOKUP(I1981,LEGEND!B:E,4,0)*(1-M1981),VLOOKUP(I1981,LEGEND!B:E,4,0)*(1-M1981)/1.2)</f>
        <v>3390</v>
      </c>
      <c r="M1981" s="57">
        <f>IF(AND(B1981&lt;&gt;"1_Электроинструмент",B1981&lt;&gt;"2_Садовая техника"),$J$5,IF($J$4&lt;=20%,$J$4,IFERROR(VLOOKUP(S1981,LEGEND!$L$2:$M$5,2,FALSE),$J$4)))</f>
        <v>0</v>
      </c>
      <c r="N1981" s="48" t="s">
        <v>60</v>
      </c>
      <c r="O1981" s="6" t="s">
        <v>60</v>
      </c>
      <c r="P1981" s="49" t="s">
        <v>66</v>
      </c>
      <c r="Q1981" s="49" t="s">
        <v>67</v>
      </c>
      <c r="R1981" s="6" t="s">
        <v>60</v>
      </c>
      <c r="S1981" s="49" t="s">
        <v>60</v>
      </c>
      <c r="T1981" s="73" t="str">
        <f>IF(_xlfn.XLOOKUP(I1981,LEGEND!B:B,LEGEND!H:H)&lt;&gt;"-",HYPERLINK(_xlfn.XLOOKUP(I1981,LEGEND!B:B,LEGEND!H:H),"link"),_xlfn.XLOOKUP(I1981,LEGEND!B:B,LEGEND!H:H))</f>
        <v>link</v>
      </c>
      <c r="U1981" s="73" t="str">
        <f>HYPERLINK(_xlfn.XLOOKUP(I1981,LEGEND!B:B,LEGEND!I:I))</f>
        <v>https://milwaukee-media-images.s3.amazonaws.com/hi/4932379877--Hero_1.jpg</v>
      </c>
      <c r="V1981" s="51" t="s">
        <v>14112</v>
      </c>
      <c r="W1981" s="63" t="s">
        <v>2772</v>
      </c>
      <c r="X1981" s="64">
        <v>100</v>
      </c>
      <c r="Y1981" s="64">
        <v>45</v>
      </c>
      <c r="Z1981" s="64">
        <v>45</v>
      </c>
      <c r="AA1981" s="84">
        <v>0.16800000000000001</v>
      </c>
      <c r="AB1981" s="85">
        <v>1</v>
      </c>
      <c r="AC1981" s="85">
        <v>1</v>
      </c>
    </row>
    <row r="1982" spans="1:29" ht="25.5">
      <c r="A1982" s="1"/>
      <c r="B1982" s="6" t="s">
        <v>8777</v>
      </c>
      <c r="C1982" s="6" t="s">
        <v>8778</v>
      </c>
      <c r="D1982" s="6" t="s">
        <v>8861</v>
      </c>
      <c r="E1982" s="49" t="s">
        <v>9795</v>
      </c>
      <c r="F1982" s="6" t="s">
        <v>9217</v>
      </c>
      <c r="G1982" s="6" t="s">
        <v>60</v>
      </c>
      <c r="H1982" s="6" t="s">
        <v>60</v>
      </c>
      <c r="I1982" s="60" t="s">
        <v>13342</v>
      </c>
      <c r="J1982" s="49" t="s">
        <v>13343</v>
      </c>
      <c r="K1982" s="6" t="s">
        <v>13344</v>
      </c>
      <c r="L1982" s="29">
        <f>IF($J$6="с учетом НДС",VLOOKUP(I1982,LEGEND!B:E,4,0)*(1-M1982),VLOOKUP(I1982,LEGEND!B:E,4,0)*(1-M1982)/1.2)</f>
        <v>540</v>
      </c>
      <c r="M1982" s="57">
        <f>IF(AND(B1982&lt;&gt;"1_Электроинструмент",B1982&lt;&gt;"2_Садовая техника"),$J$5,IF($J$4&lt;=20%,$J$4,IFERROR(VLOOKUP(S1982,LEGEND!$L$2:$M$5,2,FALSE),$J$4)))</f>
        <v>0</v>
      </c>
      <c r="N1982" s="48" t="s">
        <v>60</v>
      </c>
      <c r="O1982" s="6" t="s">
        <v>60</v>
      </c>
      <c r="P1982" s="49" t="s">
        <v>66</v>
      </c>
      <c r="Q1982" s="49" t="s">
        <v>473</v>
      </c>
      <c r="R1982" s="6" t="s">
        <v>60</v>
      </c>
      <c r="S1982" s="49" t="s">
        <v>60</v>
      </c>
      <c r="T1982" s="73" t="str">
        <f>IF(_xlfn.XLOOKUP(I1982,LEGEND!B:B,LEGEND!H:H)&lt;&gt;"-",HYPERLINK(_xlfn.XLOOKUP(I1982,LEGEND!B:B,LEGEND!H:H),"link"),_xlfn.XLOOKUP(I1982,LEGEND!B:B,LEGEND!H:H))</f>
        <v>link</v>
      </c>
      <c r="U1982" s="73" t="str">
        <f>HYPERLINK(_xlfn.XLOOKUP(I1982,LEGEND!B:B,LEGEND!I:I))</f>
        <v>https://milwaukee-media-images.s3.amazonaws.com/hi/4932604214--Hero_1.jpg</v>
      </c>
      <c r="V1982" s="51" t="s">
        <v>13345</v>
      </c>
      <c r="W1982" s="63" t="s">
        <v>71</v>
      </c>
      <c r="X1982" s="64">
        <v>140</v>
      </c>
      <c r="Y1982" s="64">
        <v>20</v>
      </c>
      <c r="Z1982" s="64">
        <v>3</v>
      </c>
      <c r="AA1982" s="84">
        <v>7.0000000000000007E-2</v>
      </c>
      <c r="AB1982" s="85">
        <v>1</v>
      </c>
      <c r="AC1982" s="85">
        <v>1</v>
      </c>
    </row>
    <row r="1983" spans="1:29" ht="25.5">
      <c r="A1983" s="1"/>
      <c r="B1983" s="6" t="s">
        <v>8777</v>
      </c>
      <c r="C1983" s="6" t="s">
        <v>8778</v>
      </c>
      <c r="D1983" s="6" t="s">
        <v>8861</v>
      </c>
      <c r="E1983" s="49" t="s">
        <v>9795</v>
      </c>
      <c r="F1983" s="6" t="s">
        <v>9217</v>
      </c>
      <c r="G1983" s="6" t="s">
        <v>60</v>
      </c>
      <c r="H1983" s="6" t="s">
        <v>60</v>
      </c>
      <c r="I1983" s="60" t="s">
        <v>13425</v>
      </c>
      <c r="J1983" s="49" t="s">
        <v>13426</v>
      </c>
      <c r="K1983" s="6" t="s">
        <v>13427</v>
      </c>
      <c r="L1983" s="29">
        <f>IF($J$6="с учетом НДС",VLOOKUP(I1983,LEGEND!B:E,4,0)*(1-M1983),VLOOKUP(I1983,LEGEND!B:E,4,0)*(1-M1983)/1.2)</f>
        <v>620</v>
      </c>
      <c r="M1983" s="57">
        <f>IF(AND(B1983&lt;&gt;"1_Электроинструмент",B1983&lt;&gt;"2_Садовая техника"),$J$5,IF($J$4&lt;=20%,$J$4,IFERROR(VLOOKUP(S1983,LEGEND!$L$2:$M$5,2,FALSE),$J$4)))</f>
        <v>0</v>
      </c>
      <c r="N1983" s="48" t="s">
        <v>60</v>
      </c>
      <c r="O1983" s="6" t="s">
        <v>60</v>
      </c>
      <c r="P1983" s="49" t="s">
        <v>66</v>
      </c>
      <c r="Q1983" s="49" t="s">
        <v>67</v>
      </c>
      <c r="R1983" s="6" t="s">
        <v>60</v>
      </c>
      <c r="S1983" s="49" t="s">
        <v>60</v>
      </c>
      <c r="T1983" s="73" t="str">
        <f>IF(_xlfn.XLOOKUP(I1983,LEGEND!B:B,LEGEND!H:H)&lt;&gt;"-",HYPERLINK(_xlfn.XLOOKUP(I1983,LEGEND!B:B,LEGEND!H:H),"link"),_xlfn.XLOOKUP(I1983,LEGEND!B:B,LEGEND!H:H))</f>
        <v>link</v>
      </c>
      <c r="U1983" s="73" t="str">
        <f>HYPERLINK(_xlfn.XLOOKUP(I1983,LEGEND!B:B,LEGEND!I:I))</f>
        <v>https://milwaukee-media-images.s3.amazonaws.com/hi/4932245967--Hero_1.jpg</v>
      </c>
      <c r="V1983" s="51" t="s">
        <v>13428</v>
      </c>
      <c r="W1983" s="63" t="s">
        <v>1189</v>
      </c>
      <c r="X1983" s="64">
        <v>200</v>
      </c>
      <c r="Y1983" s="64">
        <v>35</v>
      </c>
      <c r="Z1983" s="64">
        <v>35</v>
      </c>
      <c r="AA1983" s="84">
        <v>6.2E-2</v>
      </c>
      <c r="AB1983" s="85">
        <v>1</v>
      </c>
      <c r="AC1983" s="85">
        <v>1</v>
      </c>
    </row>
    <row r="1984" spans="1:29" ht="25.5">
      <c r="A1984" s="1"/>
      <c r="B1984" s="6" t="s">
        <v>8777</v>
      </c>
      <c r="C1984" s="6" t="s">
        <v>8778</v>
      </c>
      <c r="D1984" s="6" t="s">
        <v>8861</v>
      </c>
      <c r="E1984" s="49" t="s">
        <v>9795</v>
      </c>
      <c r="F1984" s="6" t="s">
        <v>9217</v>
      </c>
      <c r="G1984" s="6" t="s">
        <v>60</v>
      </c>
      <c r="H1984" s="6" t="s">
        <v>60</v>
      </c>
      <c r="I1984" s="60" t="s">
        <v>13600</v>
      </c>
      <c r="J1984" s="49" t="s">
        <v>13601</v>
      </c>
      <c r="K1984" s="6" t="s">
        <v>13344</v>
      </c>
      <c r="L1984" s="29">
        <f>IF($J$6="с учетом НДС",VLOOKUP(I1984,LEGEND!B:E,4,0)*(1-M1984),VLOOKUP(I1984,LEGEND!B:E,4,0)*(1-M1984)/1.2)</f>
        <v>890</v>
      </c>
      <c r="M1984" s="57">
        <f>IF(AND(B1984&lt;&gt;"1_Электроинструмент",B1984&lt;&gt;"2_Садовая техника"),$J$5,IF($J$4&lt;=20%,$J$4,IFERROR(VLOOKUP(S1984,LEGEND!$L$2:$M$5,2,FALSE),$J$4)))</f>
        <v>0</v>
      </c>
      <c r="N1984" s="48" t="s">
        <v>60</v>
      </c>
      <c r="O1984" s="6" t="s">
        <v>60</v>
      </c>
      <c r="P1984" s="49" t="s">
        <v>66</v>
      </c>
      <c r="Q1984" s="49" t="s">
        <v>473</v>
      </c>
      <c r="R1984" s="6" t="s">
        <v>60</v>
      </c>
      <c r="S1984" s="49" t="s">
        <v>60</v>
      </c>
      <c r="T1984" s="73" t="str">
        <f>IF(_xlfn.XLOOKUP(I1984,LEGEND!B:B,LEGEND!H:H)&lt;&gt;"-",HYPERLINK(_xlfn.XLOOKUP(I1984,LEGEND!B:B,LEGEND!H:H),"link"),_xlfn.XLOOKUP(I1984,LEGEND!B:B,LEGEND!H:H))</f>
        <v>link</v>
      </c>
      <c r="U1984" s="73" t="str">
        <f>HYPERLINK(_xlfn.XLOOKUP(I1984,LEGEND!B:B,LEGEND!I:I))</f>
        <v>https://milwaukee-media-images.s3.amazonaws.com/hi/4932399021--Hero_1.jpg</v>
      </c>
      <c r="V1984" s="51" t="s">
        <v>13602</v>
      </c>
      <c r="W1984" s="63" t="s">
        <v>1189</v>
      </c>
      <c r="X1984" s="64">
        <v>11</v>
      </c>
      <c r="Y1984" s="64">
        <v>40</v>
      </c>
      <c r="Z1984" s="64">
        <v>245</v>
      </c>
      <c r="AA1984" s="84">
        <v>7.2999999999999995E-2</v>
      </c>
      <c r="AB1984" s="85">
        <v>1</v>
      </c>
      <c r="AC1984" s="85">
        <v>1</v>
      </c>
    </row>
    <row r="1985" spans="1:29" ht="25.5">
      <c r="A1985" s="1"/>
      <c r="B1985" s="6" t="s">
        <v>8777</v>
      </c>
      <c r="C1985" s="6" t="s">
        <v>8778</v>
      </c>
      <c r="D1985" s="6" t="s">
        <v>8861</v>
      </c>
      <c r="E1985" s="49" t="s">
        <v>9795</v>
      </c>
      <c r="F1985" s="6" t="s">
        <v>9217</v>
      </c>
      <c r="G1985" s="6" t="s">
        <v>60</v>
      </c>
      <c r="H1985" s="6" t="s">
        <v>60</v>
      </c>
      <c r="I1985" s="60" t="s">
        <v>13794</v>
      </c>
      <c r="J1985" s="49" t="s">
        <v>13795</v>
      </c>
      <c r="K1985" s="6" t="s">
        <v>13796</v>
      </c>
      <c r="L1985" s="29">
        <f>IF($J$6="с учетом НДС",VLOOKUP(I1985,LEGEND!B:E,4,0)*(1-M1985),VLOOKUP(I1985,LEGEND!B:E,4,0)*(1-M1985)/1.2)</f>
        <v>1510</v>
      </c>
      <c r="M1985" s="57">
        <f>IF(AND(B1985&lt;&gt;"1_Электроинструмент",B1985&lt;&gt;"2_Садовая техника"),$J$5,IF($J$4&lt;=20%,$J$4,IFERROR(VLOOKUP(S1985,LEGEND!$L$2:$M$5,2,FALSE),$J$4)))</f>
        <v>0</v>
      </c>
      <c r="N1985" s="48" t="s">
        <v>60</v>
      </c>
      <c r="O1985" s="6" t="s">
        <v>60</v>
      </c>
      <c r="P1985" s="49" t="s">
        <v>66</v>
      </c>
      <c r="Q1985" s="49" t="s">
        <v>473</v>
      </c>
      <c r="R1985" s="6" t="s">
        <v>60</v>
      </c>
      <c r="S1985" s="49" t="s">
        <v>60</v>
      </c>
      <c r="T1985" s="73" t="str">
        <f>IF(_xlfn.XLOOKUP(I1985,LEGEND!B:B,LEGEND!H:H)&lt;&gt;"-",HYPERLINK(_xlfn.XLOOKUP(I1985,LEGEND!B:B,LEGEND!H:H),"link"),_xlfn.XLOOKUP(I1985,LEGEND!B:B,LEGEND!H:H))</f>
        <v>link</v>
      </c>
      <c r="U1985" s="73" t="str">
        <f>HYPERLINK(_xlfn.XLOOKUP(I1985,LEGEND!B:B,LEGEND!I:I))</f>
        <v>https://milwaukee-media-images.s3.amazonaws.com/hi/4932430738--Hero_1.jpg</v>
      </c>
      <c r="V1985" s="51" t="s">
        <v>13797</v>
      </c>
      <c r="W1985" s="63" t="s">
        <v>1189</v>
      </c>
      <c r="X1985" s="64">
        <v>65</v>
      </c>
      <c r="Y1985" s="64">
        <v>20</v>
      </c>
      <c r="Z1985" s="64">
        <v>20</v>
      </c>
      <c r="AA1985" s="84">
        <v>6.4000000000000001E-2</v>
      </c>
      <c r="AB1985" s="85">
        <v>1</v>
      </c>
      <c r="AC1985" s="85">
        <v>1</v>
      </c>
    </row>
    <row r="1986" spans="1:29" ht="25.5">
      <c r="A1986" s="1"/>
      <c r="B1986" s="6" t="s">
        <v>8777</v>
      </c>
      <c r="C1986" s="6" t="s">
        <v>8778</v>
      </c>
      <c r="D1986" s="6" t="s">
        <v>8861</v>
      </c>
      <c r="E1986" s="49" t="s">
        <v>9795</v>
      </c>
      <c r="F1986" s="6" t="s">
        <v>9217</v>
      </c>
      <c r="G1986" s="6" t="s">
        <v>60</v>
      </c>
      <c r="H1986" s="6" t="s">
        <v>60</v>
      </c>
      <c r="I1986" s="60" t="s">
        <v>14050</v>
      </c>
      <c r="J1986" s="49" t="s">
        <v>14051</v>
      </c>
      <c r="K1986" s="6" t="s">
        <v>14052</v>
      </c>
      <c r="L1986" s="29">
        <f>IF($J$6="с учетом НДС",VLOOKUP(I1986,LEGEND!B:E,4,0)*(1-M1986),VLOOKUP(I1986,LEGEND!B:E,4,0)*(1-M1986)/1.2)</f>
        <v>2960</v>
      </c>
      <c r="M1986" s="57">
        <f>IF(AND(B1986&lt;&gt;"1_Электроинструмент",B1986&lt;&gt;"2_Садовая техника"),$J$5,IF($J$4&lt;=20%,$J$4,IFERROR(VLOOKUP(S1986,LEGEND!$L$2:$M$5,2,FALSE),$J$4)))</f>
        <v>0</v>
      </c>
      <c r="N1986" s="48" t="s">
        <v>60</v>
      </c>
      <c r="O1986" s="6" t="s">
        <v>60</v>
      </c>
      <c r="P1986" s="49" t="s">
        <v>66</v>
      </c>
      <c r="Q1986" s="49" t="s">
        <v>67</v>
      </c>
      <c r="R1986" s="6" t="s">
        <v>60</v>
      </c>
      <c r="S1986" s="49" t="s">
        <v>60</v>
      </c>
      <c r="T1986" s="73" t="str">
        <f>IF(_xlfn.XLOOKUP(I1986,LEGEND!B:B,LEGEND!H:H)&lt;&gt;"-",HYPERLINK(_xlfn.XLOOKUP(I1986,LEGEND!B:B,LEGEND!H:H),"link"),_xlfn.XLOOKUP(I1986,LEGEND!B:B,LEGEND!H:H))</f>
        <v>link</v>
      </c>
      <c r="U1986" s="73" t="str">
        <f>HYPERLINK(_xlfn.XLOOKUP(I1986,LEGEND!B:B,LEGEND!I:I))</f>
        <v>https://milwaukee-media-images.s3.amazonaws.com/hi/4932399242--Hero_1.jpg</v>
      </c>
      <c r="V1986" s="51" t="s">
        <v>14053</v>
      </c>
      <c r="W1986" s="63" t="s">
        <v>1189</v>
      </c>
      <c r="X1986" s="64">
        <v>343</v>
      </c>
      <c r="Y1986" s="64">
        <v>22</v>
      </c>
      <c r="Z1986" s="64">
        <v>22</v>
      </c>
      <c r="AA1986" s="84">
        <v>0.61199999999999999</v>
      </c>
      <c r="AB1986" s="85">
        <v>1</v>
      </c>
      <c r="AC1986" s="85">
        <v>1</v>
      </c>
    </row>
    <row r="1987" spans="1:29" ht="25.5">
      <c r="A1987" s="1"/>
      <c r="B1987" s="6" t="s">
        <v>8777</v>
      </c>
      <c r="C1987" s="6" t="s">
        <v>8778</v>
      </c>
      <c r="D1987" s="6" t="s">
        <v>8861</v>
      </c>
      <c r="E1987" s="49" t="s">
        <v>9795</v>
      </c>
      <c r="F1987" s="6" t="s">
        <v>9217</v>
      </c>
      <c r="G1987" s="6" t="s">
        <v>60</v>
      </c>
      <c r="H1987" s="6" t="s">
        <v>60</v>
      </c>
      <c r="I1987" s="60" t="s">
        <v>14098</v>
      </c>
      <c r="J1987" s="49" t="s">
        <v>14099</v>
      </c>
      <c r="K1987" s="6" t="s">
        <v>14100</v>
      </c>
      <c r="L1987" s="29">
        <f>IF($J$6="с учетом НДС",VLOOKUP(I1987,LEGEND!B:E,4,0)*(1-M1987),VLOOKUP(I1987,LEGEND!B:E,4,0)*(1-M1987)/1.2)</f>
        <v>3310</v>
      </c>
      <c r="M1987" s="57">
        <f>IF(AND(B1987&lt;&gt;"1_Электроинструмент",B1987&lt;&gt;"2_Садовая техника"),$J$5,IF($J$4&lt;=20%,$J$4,IFERROR(VLOOKUP(S1987,LEGEND!$L$2:$M$5,2,FALSE),$J$4)))</f>
        <v>0</v>
      </c>
      <c r="N1987" s="48" t="s">
        <v>60</v>
      </c>
      <c r="O1987" s="6" t="s">
        <v>60</v>
      </c>
      <c r="P1987" s="49" t="s">
        <v>66</v>
      </c>
      <c r="Q1987" s="49" t="s">
        <v>473</v>
      </c>
      <c r="R1987" s="6" t="s">
        <v>60</v>
      </c>
      <c r="S1987" s="49" t="s">
        <v>60</v>
      </c>
      <c r="T1987" s="73" t="str">
        <f>IF(_xlfn.XLOOKUP(I1987,LEGEND!B:B,LEGEND!H:H)&lt;&gt;"-",HYPERLINK(_xlfn.XLOOKUP(I1987,LEGEND!B:B,LEGEND!H:H),"link"),_xlfn.XLOOKUP(I1987,LEGEND!B:B,LEGEND!H:H))</f>
        <v>link</v>
      </c>
      <c r="U1987" s="73" t="str">
        <f>HYPERLINK(_xlfn.XLOOKUP(I1987,LEGEND!B:B,LEGEND!I:I))</f>
        <v>https://milwaukee-media-images.s3.amazonaws.com/hi/4932430736--Hero_1.jpg</v>
      </c>
      <c r="V1987" s="51" t="s">
        <v>14101</v>
      </c>
      <c r="W1987" s="63" t="s">
        <v>1189</v>
      </c>
      <c r="X1987" s="64">
        <v>225</v>
      </c>
      <c r="Y1987" s="64">
        <v>38</v>
      </c>
      <c r="Z1987" s="64">
        <v>38</v>
      </c>
      <c r="AA1987" s="84">
        <v>0.442</v>
      </c>
      <c r="AB1987" s="85">
        <v>1</v>
      </c>
      <c r="AC1987" s="85">
        <v>1</v>
      </c>
    </row>
    <row r="1988" spans="1:29" ht="25.5">
      <c r="A1988" s="1"/>
      <c r="B1988" s="6" t="s">
        <v>8777</v>
      </c>
      <c r="C1988" s="6" t="s">
        <v>8778</v>
      </c>
      <c r="D1988" s="6" t="s">
        <v>8861</v>
      </c>
      <c r="E1988" s="49" t="s">
        <v>9795</v>
      </c>
      <c r="F1988" s="6" t="s">
        <v>9217</v>
      </c>
      <c r="G1988" s="6" t="s">
        <v>60</v>
      </c>
      <c r="H1988" s="6" t="s">
        <v>60</v>
      </c>
      <c r="I1988" s="60" t="s">
        <v>14153</v>
      </c>
      <c r="J1988" s="49" t="s">
        <v>14154</v>
      </c>
      <c r="K1988" s="6" t="s">
        <v>14155</v>
      </c>
      <c r="L1988" s="29">
        <f>IF($J$6="с учетом НДС",VLOOKUP(I1988,LEGEND!B:E,4,0)*(1-M1988),VLOOKUP(I1988,LEGEND!B:E,4,0)*(1-M1988)/1.2)</f>
        <v>3650</v>
      </c>
      <c r="M1988" s="57">
        <f>IF(AND(B1988&lt;&gt;"1_Электроинструмент",B1988&lt;&gt;"2_Садовая техника"),$J$5,IF($J$4&lt;=20%,$J$4,IFERROR(VLOOKUP(S1988,LEGEND!$L$2:$M$5,2,FALSE),$J$4)))</f>
        <v>0</v>
      </c>
      <c r="N1988" s="48" t="s">
        <v>60</v>
      </c>
      <c r="O1988" s="6" t="s">
        <v>60</v>
      </c>
      <c r="P1988" s="49" t="s">
        <v>66</v>
      </c>
      <c r="Q1988" s="49" t="s">
        <v>473</v>
      </c>
      <c r="R1988" s="6" t="s">
        <v>60</v>
      </c>
      <c r="S1988" s="49" t="s">
        <v>60</v>
      </c>
      <c r="T1988" s="73" t="str">
        <f>IF(_xlfn.XLOOKUP(I1988,LEGEND!B:B,LEGEND!H:H)&lt;&gt;"-",HYPERLINK(_xlfn.XLOOKUP(I1988,LEGEND!B:B,LEGEND!H:H),"link"),_xlfn.XLOOKUP(I1988,LEGEND!B:B,LEGEND!H:H))</f>
        <v>link</v>
      </c>
      <c r="U1988" s="73" t="str">
        <f>HYPERLINK(_xlfn.XLOOKUP(I1988,LEGEND!B:B,LEGEND!I:I))</f>
        <v>https://milwaukee-media-images.s3.amazonaws.com/hi/4932343667--Hero_1.jpg</v>
      </c>
      <c r="V1988" s="51" t="s">
        <v>14156</v>
      </c>
      <c r="W1988" s="63" t="s">
        <v>1189</v>
      </c>
      <c r="X1988" s="64">
        <v>22</v>
      </c>
      <c r="Y1988" s="64">
        <v>22</v>
      </c>
      <c r="Z1988" s="64">
        <v>22</v>
      </c>
      <c r="AA1988" s="84">
        <v>0.34300000000000003</v>
      </c>
      <c r="AB1988" s="85">
        <v>1</v>
      </c>
      <c r="AC1988" s="85">
        <v>1</v>
      </c>
    </row>
    <row r="1989" spans="1:29" ht="25.5">
      <c r="A1989" s="1"/>
      <c r="B1989" s="6" t="s">
        <v>8777</v>
      </c>
      <c r="C1989" s="6" t="s">
        <v>8778</v>
      </c>
      <c r="D1989" s="6" t="s">
        <v>8861</v>
      </c>
      <c r="E1989" s="49" t="s">
        <v>9795</v>
      </c>
      <c r="F1989" s="6" t="s">
        <v>9217</v>
      </c>
      <c r="G1989" s="6" t="s">
        <v>60</v>
      </c>
      <c r="H1989" s="6" t="s">
        <v>60</v>
      </c>
      <c r="I1989" s="60" t="s">
        <v>14173</v>
      </c>
      <c r="J1989" s="49" t="s">
        <v>14174</v>
      </c>
      <c r="K1989" s="6" t="s">
        <v>14175</v>
      </c>
      <c r="L1989" s="29">
        <f>IF($J$6="с учетом НДС",VLOOKUP(I1989,LEGEND!B:E,4,0)*(1-M1989),VLOOKUP(I1989,LEGEND!B:E,4,0)*(1-M1989)/1.2)</f>
        <v>3710</v>
      </c>
      <c r="M1989" s="57">
        <f>IF(AND(B1989&lt;&gt;"1_Электроинструмент",B1989&lt;&gt;"2_Садовая техника"),$J$5,IF($J$4&lt;=20%,$J$4,IFERROR(VLOOKUP(S1989,LEGEND!$L$2:$M$5,2,FALSE),$J$4)))</f>
        <v>0</v>
      </c>
      <c r="N1989" s="48" t="s">
        <v>60</v>
      </c>
      <c r="O1989" s="6" t="s">
        <v>60</v>
      </c>
      <c r="P1989" s="49" t="s">
        <v>66</v>
      </c>
      <c r="Q1989" s="49" t="s">
        <v>67</v>
      </c>
      <c r="R1989" s="6" t="s">
        <v>60</v>
      </c>
      <c r="S1989" s="49" t="s">
        <v>60</v>
      </c>
      <c r="T1989" s="73" t="str">
        <f>IF(_xlfn.XLOOKUP(I1989,LEGEND!B:B,LEGEND!H:H)&lt;&gt;"-",HYPERLINK(_xlfn.XLOOKUP(I1989,LEGEND!B:B,LEGEND!H:H),"link"),_xlfn.XLOOKUP(I1989,LEGEND!B:B,LEGEND!H:H))</f>
        <v>link</v>
      </c>
      <c r="U1989" s="73" t="str">
        <f>HYPERLINK(_xlfn.XLOOKUP(I1989,LEGEND!B:B,LEGEND!I:I))</f>
        <v>https://milwaukee-media-images.s3.amazonaws.com/hi/4932399129--Hero_1.jpg</v>
      </c>
      <c r="V1989" s="51" t="s">
        <v>14176</v>
      </c>
      <c r="W1989" s="63" t="s">
        <v>1189</v>
      </c>
      <c r="X1989" s="64">
        <v>173</v>
      </c>
      <c r="Y1989" s="64">
        <v>22</v>
      </c>
      <c r="Z1989" s="64">
        <v>22</v>
      </c>
      <c r="AA1989" s="84">
        <v>1.504</v>
      </c>
      <c r="AB1989" s="85">
        <v>1</v>
      </c>
      <c r="AC1989" s="85">
        <v>1</v>
      </c>
    </row>
    <row r="1990" spans="1:29" ht="25.5">
      <c r="A1990" s="1"/>
      <c r="B1990" s="6" t="s">
        <v>8777</v>
      </c>
      <c r="C1990" s="6" t="s">
        <v>8778</v>
      </c>
      <c r="D1990" s="6" t="s">
        <v>8861</v>
      </c>
      <c r="E1990" s="49" t="s">
        <v>9795</v>
      </c>
      <c r="F1990" s="6" t="s">
        <v>9217</v>
      </c>
      <c r="G1990" s="6" t="s">
        <v>60</v>
      </c>
      <c r="H1990" s="6" t="s">
        <v>60</v>
      </c>
      <c r="I1990" s="60" t="s">
        <v>14193</v>
      </c>
      <c r="J1990" s="49" t="s">
        <v>14194</v>
      </c>
      <c r="K1990" s="6" t="s">
        <v>14195</v>
      </c>
      <c r="L1990" s="29">
        <f>IF($J$6="с учетом НДС",VLOOKUP(I1990,LEGEND!B:E,4,0)*(1-M1990),VLOOKUP(I1990,LEGEND!B:E,4,0)*(1-M1990)/1.2)</f>
        <v>3850</v>
      </c>
      <c r="M1990" s="57">
        <f>IF(AND(B1990&lt;&gt;"1_Электроинструмент",B1990&lt;&gt;"2_Садовая техника"),$J$5,IF($J$4&lt;=20%,$J$4,IFERROR(VLOOKUP(S1990,LEGEND!$L$2:$M$5,2,FALSE),$J$4)))</f>
        <v>0</v>
      </c>
      <c r="N1990" s="48" t="s">
        <v>60</v>
      </c>
      <c r="O1990" s="6" t="s">
        <v>60</v>
      </c>
      <c r="P1990" s="49" t="s">
        <v>66</v>
      </c>
      <c r="Q1990" s="49" t="s">
        <v>67</v>
      </c>
      <c r="R1990" s="6" t="s">
        <v>60</v>
      </c>
      <c r="S1990" s="49" t="s">
        <v>60</v>
      </c>
      <c r="T1990" s="73" t="str">
        <f>IF(_xlfn.XLOOKUP(I1990,LEGEND!B:B,LEGEND!H:H)&lt;&gt;"-",HYPERLINK(_xlfn.XLOOKUP(I1990,LEGEND!B:B,LEGEND!H:H),"link"),_xlfn.XLOOKUP(I1990,LEGEND!B:B,LEGEND!H:H))</f>
        <v>link</v>
      </c>
      <c r="U1990" s="73" t="str">
        <f>HYPERLINK(_xlfn.XLOOKUP(I1990,LEGEND!B:B,LEGEND!I:I))</f>
        <v>https://milwaukee-media-images.s3.amazonaws.com/hi/4932352750--Hero_1.jpg</v>
      </c>
      <c r="V1990" s="51" t="s">
        <v>14196</v>
      </c>
      <c r="W1990" s="63" t="s">
        <v>1189</v>
      </c>
      <c r="X1990" s="64">
        <v>360</v>
      </c>
      <c r="Y1990" s="64">
        <v>40</v>
      </c>
      <c r="Z1990" s="64">
        <v>30</v>
      </c>
      <c r="AA1990" s="84">
        <v>0.36199999999999999</v>
      </c>
      <c r="AB1990" s="85">
        <v>1</v>
      </c>
      <c r="AC1990" s="85">
        <v>1</v>
      </c>
    </row>
    <row r="1991" spans="1:29" ht="25.5">
      <c r="A1991" s="1"/>
      <c r="B1991" s="6" t="s">
        <v>8777</v>
      </c>
      <c r="C1991" s="6" t="s">
        <v>8778</v>
      </c>
      <c r="D1991" s="6" t="s">
        <v>8861</v>
      </c>
      <c r="E1991" s="49" t="s">
        <v>9795</v>
      </c>
      <c r="F1991" s="6" t="s">
        <v>9217</v>
      </c>
      <c r="G1991" s="6" t="s">
        <v>60</v>
      </c>
      <c r="H1991" s="6" t="s">
        <v>60</v>
      </c>
      <c r="I1991" s="60" t="s">
        <v>14205</v>
      </c>
      <c r="J1991" s="49" t="s">
        <v>14206</v>
      </c>
      <c r="K1991" s="6" t="s">
        <v>14207</v>
      </c>
      <c r="L1991" s="29">
        <f>IF($J$6="с учетом НДС",VLOOKUP(I1991,LEGEND!B:E,4,0)*(1-M1991),VLOOKUP(I1991,LEGEND!B:E,4,0)*(1-M1991)/1.2)</f>
        <v>3970</v>
      </c>
      <c r="M1991" s="57">
        <f>IF(AND(B1991&lt;&gt;"1_Электроинструмент",B1991&lt;&gt;"2_Садовая техника"),$J$5,IF($J$4&lt;=20%,$J$4,IFERROR(VLOOKUP(S1991,LEGEND!$L$2:$M$5,2,FALSE),$J$4)))</f>
        <v>0</v>
      </c>
      <c r="N1991" s="48" t="s">
        <v>60</v>
      </c>
      <c r="O1991" s="6" t="s">
        <v>60</v>
      </c>
      <c r="P1991" s="49" t="s">
        <v>66</v>
      </c>
      <c r="Q1991" s="49" t="s">
        <v>67</v>
      </c>
      <c r="R1991" s="6" t="s">
        <v>60</v>
      </c>
      <c r="S1991" s="49" t="s">
        <v>60</v>
      </c>
      <c r="T1991" s="73" t="str">
        <f>IF(_xlfn.XLOOKUP(I1991,LEGEND!B:B,LEGEND!H:H)&lt;&gt;"-",HYPERLINK(_xlfn.XLOOKUP(I1991,LEGEND!B:B,LEGEND!H:H),"link"),_xlfn.XLOOKUP(I1991,LEGEND!B:B,LEGEND!H:H))</f>
        <v>link</v>
      </c>
      <c r="U1991" s="73" t="str">
        <f>HYPERLINK(_xlfn.XLOOKUP(I1991,LEGEND!B:B,LEGEND!I:I))</f>
        <v>https://milwaukee-media-images.s3.amazonaws.com/hi/4932352752--Hero_1.jpg</v>
      </c>
      <c r="V1991" s="51" t="s">
        <v>14208</v>
      </c>
      <c r="W1991" s="63" t="s">
        <v>1189</v>
      </c>
      <c r="X1991" s="64">
        <v>360</v>
      </c>
      <c r="Y1991" s="64">
        <v>40</v>
      </c>
      <c r="Z1991" s="64">
        <v>30</v>
      </c>
      <c r="AA1991" s="84">
        <v>0.318</v>
      </c>
      <c r="AB1991" s="85">
        <v>1</v>
      </c>
      <c r="AC1991" s="85">
        <v>1</v>
      </c>
    </row>
    <row r="1992" spans="1:29" ht="25.5">
      <c r="A1992" s="1"/>
      <c r="B1992" s="6" t="s">
        <v>8777</v>
      </c>
      <c r="C1992" s="6" t="s">
        <v>8778</v>
      </c>
      <c r="D1992" s="6" t="s">
        <v>8861</v>
      </c>
      <c r="E1992" s="49" t="s">
        <v>9795</v>
      </c>
      <c r="F1992" s="6" t="s">
        <v>9217</v>
      </c>
      <c r="G1992" s="6" t="s">
        <v>60</v>
      </c>
      <c r="H1992" s="6" t="s">
        <v>60</v>
      </c>
      <c r="I1992" s="60" t="s">
        <v>14241</v>
      </c>
      <c r="J1992" s="49" t="s">
        <v>14242</v>
      </c>
      <c r="K1992" s="6" t="s">
        <v>14243</v>
      </c>
      <c r="L1992" s="29">
        <f>IF($J$6="с учетом НДС",VLOOKUP(I1992,LEGEND!B:E,4,0)*(1-M1992),VLOOKUP(I1992,LEGEND!B:E,4,0)*(1-M1992)/1.2)</f>
        <v>4310</v>
      </c>
      <c r="M1992" s="57">
        <f>IF(AND(B1992&lt;&gt;"1_Электроинструмент",B1992&lt;&gt;"2_Садовая техника"),$J$5,IF($J$4&lt;=20%,$J$4,IFERROR(VLOOKUP(S1992,LEGEND!$L$2:$M$5,2,FALSE),$J$4)))</f>
        <v>0</v>
      </c>
      <c r="N1992" s="48" t="s">
        <v>60</v>
      </c>
      <c r="O1992" s="6" t="s">
        <v>60</v>
      </c>
      <c r="P1992" s="49" t="s">
        <v>66</v>
      </c>
      <c r="Q1992" s="49" t="s">
        <v>473</v>
      </c>
      <c r="R1992" s="6" t="s">
        <v>60</v>
      </c>
      <c r="S1992" s="49" t="s">
        <v>60</v>
      </c>
      <c r="T1992" s="73" t="str">
        <f>IF(_xlfn.XLOOKUP(I1992,LEGEND!B:B,LEGEND!H:H)&lt;&gt;"-",HYPERLINK(_xlfn.XLOOKUP(I1992,LEGEND!B:B,LEGEND!H:H),"link"),_xlfn.XLOOKUP(I1992,LEGEND!B:B,LEGEND!H:H))</f>
        <v>link</v>
      </c>
      <c r="U1992" s="73" t="str">
        <f>HYPERLINK(_xlfn.XLOOKUP(I1992,LEGEND!B:B,LEGEND!I:I))</f>
        <v>https://milwaukee-media-images.s3.amazonaws.com/hi/4932352754--Hero_1.jpg</v>
      </c>
      <c r="V1992" s="51" t="s">
        <v>14244</v>
      </c>
      <c r="W1992" s="63" t="s">
        <v>1189</v>
      </c>
      <c r="X1992" s="64">
        <v>360</v>
      </c>
      <c r="Y1992" s="64">
        <v>40</v>
      </c>
      <c r="Z1992" s="64">
        <v>25</v>
      </c>
      <c r="AA1992" s="84">
        <v>0.41</v>
      </c>
      <c r="AB1992" s="85">
        <v>1</v>
      </c>
      <c r="AC1992" s="85">
        <v>1</v>
      </c>
    </row>
    <row r="1993" spans="1:29" ht="25.5">
      <c r="A1993" s="1"/>
      <c r="B1993" s="6" t="s">
        <v>8777</v>
      </c>
      <c r="C1993" s="6" t="s">
        <v>8778</v>
      </c>
      <c r="D1993" s="6" t="s">
        <v>8861</v>
      </c>
      <c r="E1993" s="49" t="s">
        <v>9795</v>
      </c>
      <c r="F1993" s="6" t="s">
        <v>9217</v>
      </c>
      <c r="G1993" s="6" t="s">
        <v>60</v>
      </c>
      <c r="H1993" s="6" t="s">
        <v>60</v>
      </c>
      <c r="I1993" s="60" t="s">
        <v>14253</v>
      </c>
      <c r="J1993" s="49" t="s">
        <v>14254</v>
      </c>
      <c r="K1993" s="6" t="s">
        <v>14255</v>
      </c>
      <c r="L1993" s="29">
        <f>IF($J$6="с учетом НДС",VLOOKUP(I1993,LEGEND!B:E,4,0)*(1-M1993),VLOOKUP(I1993,LEGEND!B:E,4,0)*(1-M1993)/1.2)</f>
        <v>4410</v>
      </c>
      <c r="M1993" s="57">
        <f>IF(AND(B1993&lt;&gt;"1_Электроинструмент",B1993&lt;&gt;"2_Садовая техника"),$J$5,IF($J$4&lt;=20%,$J$4,IFERROR(VLOOKUP(S1993,LEGEND!$L$2:$M$5,2,FALSE),$J$4)))</f>
        <v>0</v>
      </c>
      <c r="N1993" s="48" t="s">
        <v>60</v>
      </c>
      <c r="O1993" s="6" t="s">
        <v>60</v>
      </c>
      <c r="P1993" s="49" t="s">
        <v>66</v>
      </c>
      <c r="Q1993" s="49" t="s">
        <v>67</v>
      </c>
      <c r="R1993" s="6" t="s">
        <v>60</v>
      </c>
      <c r="S1993" s="49" t="s">
        <v>60</v>
      </c>
      <c r="T1993" s="73" t="str">
        <f>IF(_xlfn.XLOOKUP(I1993,LEGEND!B:B,LEGEND!H:H)&lt;&gt;"-",HYPERLINK(_xlfn.XLOOKUP(I1993,LEGEND!B:B,LEGEND!H:H),"link"),_xlfn.XLOOKUP(I1993,LEGEND!B:B,LEGEND!H:H))</f>
        <v>link</v>
      </c>
      <c r="U1993" s="73" t="str">
        <f>HYPERLINK(_xlfn.XLOOKUP(I1993,LEGEND!B:B,LEGEND!I:I))</f>
        <v>https://milwaukee-media-images.s3.amazonaws.com/hi/4932352751--Hero_1.jpg</v>
      </c>
      <c r="V1993" s="51" t="s">
        <v>14256</v>
      </c>
      <c r="W1993" s="63" t="s">
        <v>1189</v>
      </c>
      <c r="X1993" s="64">
        <v>570</v>
      </c>
      <c r="Y1993" s="64">
        <v>50</v>
      </c>
      <c r="Z1993" s="64">
        <v>25</v>
      </c>
      <c r="AA1993" s="84">
        <v>0.47199999999999998</v>
      </c>
      <c r="AB1993" s="85">
        <v>1</v>
      </c>
      <c r="AC1993" s="85">
        <v>1</v>
      </c>
    </row>
    <row r="1994" spans="1:29" ht="25.5">
      <c r="A1994" s="1"/>
      <c r="B1994" s="6" t="s">
        <v>8777</v>
      </c>
      <c r="C1994" s="6" t="s">
        <v>8778</v>
      </c>
      <c r="D1994" s="6" t="s">
        <v>8861</v>
      </c>
      <c r="E1994" s="49" t="s">
        <v>9795</v>
      </c>
      <c r="F1994" s="6" t="s">
        <v>9217</v>
      </c>
      <c r="G1994" s="6" t="s">
        <v>60</v>
      </c>
      <c r="H1994" s="6" t="s">
        <v>60</v>
      </c>
      <c r="I1994" s="60" t="s">
        <v>14261</v>
      </c>
      <c r="J1994" s="49" t="s">
        <v>14262</v>
      </c>
      <c r="K1994" s="6" t="s">
        <v>14263</v>
      </c>
      <c r="L1994" s="29">
        <f>IF($J$6="с учетом НДС",VLOOKUP(I1994,LEGEND!B:E,4,0)*(1-M1994),VLOOKUP(I1994,LEGEND!B:E,4,0)*(1-M1994)/1.2)</f>
        <v>4480</v>
      </c>
      <c r="M1994" s="57">
        <f>IF(AND(B1994&lt;&gt;"1_Электроинструмент",B1994&lt;&gt;"2_Садовая техника"),$J$5,IF($J$4&lt;=20%,$J$4,IFERROR(VLOOKUP(S1994,LEGEND!$L$2:$M$5,2,FALSE),$J$4)))</f>
        <v>0</v>
      </c>
      <c r="N1994" s="48" t="s">
        <v>60</v>
      </c>
      <c r="O1994" s="6" t="s">
        <v>60</v>
      </c>
      <c r="P1994" s="49" t="s">
        <v>66</v>
      </c>
      <c r="Q1994" s="49" t="s">
        <v>67</v>
      </c>
      <c r="R1994" s="6" t="s">
        <v>60</v>
      </c>
      <c r="S1994" s="49" t="s">
        <v>60</v>
      </c>
      <c r="T1994" s="73" t="str">
        <f>IF(_xlfn.XLOOKUP(I1994,LEGEND!B:B,LEGEND!H:H)&lt;&gt;"-",HYPERLINK(_xlfn.XLOOKUP(I1994,LEGEND!B:B,LEGEND!H:H),"link"),_xlfn.XLOOKUP(I1994,LEGEND!B:B,LEGEND!H:H))</f>
        <v>link</v>
      </c>
      <c r="U1994" s="73" t="str">
        <f>HYPERLINK(_xlfn.XLOOKUP(I1994,LEGEND!B:B,LEGEND!I:I))</f>
        <v>https://milwaukee-media-images.s3.amazonaws.com/hi/4932352756--Hero_1.jpg</v>
      </c>
      <c r="V1994" s="51" t="s">
        <v>14264</v>
      </c>
      <c r="W1994" s="63" t="s">
        <v>1189</v>
      </c>
      <c r="X1994" s="64">
        <v>360</v>
      </c>
      <c r="Y1994" s="64">
        <v>40</v>
      </c>
      <c r="Z1994" s="64">
        <v>25</v>
      </c>
      <c r="AA1994" s="84">
        <v>0.44</v>
      </c>
      <c r="AB1994" s="85">
        <v>1</v>
      </c>
      <c r="AC1994" s="85">
        <v>1</v>
      </c>
    </row>
    <row r="1995" spans="1:29" ht="25.5">
      <c r="A1995" s="1"/>
      <c r="B1995" s="6" t="s">
        <v>8777</v>
      </c>
      <c r="C1995" s="6" t="s">
        <v>8778</v>
      </c>
      <c r="D1995" s="6" t="s">
        <v>8861</v>
      </c>
      <c r="E1995" s="49" t="s">
        <v>9795</v>
      </c>
      <c r="F1995" s="6" t="s">
        <v>9217</v>
      </c>
      <c r="G1995" s="6" t="s">
        <v>60</v>
      </c>
      <c r="H1995" s="6" t="s">
        <v>60</v>
      </c>
      <c r="I1995" s="60" t="s">
        <v>14269</v>
      </c>
      <c r="J1995" s="49" t="s">
        <v>14270</v>
      </c>
      <c r="K1995" s="6" t="s">
        <v>14271</v>
      </c>
      <c r="L1995" s="29">
        <f>IF($J$6="с учетом НДС",VLOOKUP(I1995,LEGEND!B:E,4,0)*(1-M1995),VLOOKUP(I1995,LEGEND!B:E,4,0)*(1-M1995)/1.2)</f>
        <v>4510</v>
      </c>
      <c r="M1995" s="57">
        <f>IF(AND(B1995&lt;&gt;"1_Электроинструмент",B1995&lt;&gt;"2_Садовая техника"),$J$5,IF($J$4&lt;=20%,$J$4,IFERROR(VLOOKUP(S1995,LEGEND!$L$2:$M$5,2,FALSE),$J$4)))</f>
        <v>0</v>
      </c>
      <c r="N1995" s="48" t="s">
        <v>60</v>
      </c>
      <c r="O1995" s="6" t="s">
        <v>60</v>
      </c>
      <c r="P1995" s="49" t="s">
        <v>66</v>
      </c>
      <c r="Q1995" s="49" t="s">
        <v>473</v>
      </c>
      <c r="R1995" s="6" t="s">
        <v>60</v>
      </c>
      <c r="S1995" s="49" t="s">
        <v>60</v>
      </c>
      <c r="T1995" s="73" t="str">
        <f>IF(_xlfn.XLOOKUP(I1995,LEGEND!B:B,LEGEND!H:H)&lt;&gt;"-",HYPERLINK(_xlfn.XLOOKUP(I1995,LEGEND!B:B,LEGEND!H:H),"link"),_xlfn.XLOOKUP(I1995,LEGEND!B:B,LEGEND!H:H))</f>
        <v>link</v>
      </c>
      <c r="U1995" s="73" t="str">
        <f>HYPERLINK(_xlfn.XLOOKUP(I1995,LEGEND!B:B,LEGEND!I:I))</f>
        <v>https://milwaukee-media-images.s3.amazonaws.com/hi/4932352760--Hero_1.jpg</v>
      </c>
      <c r="V1995" s="51" t="s">
        <v>14272</v>
      </c>
      <c r="W1995" s="63" t="s">
        <v>1189</v>
      </c>
      <c r="X1995" s="64">
        <v>360</v>
      </c>
      <c r="Y1995" s="64">
        <v>40</v>
      </c>
      <c r="Z1995" s="64">
        <v>30</v>
      </c>
      <c r="AA1995" s="84">
        <v>0.502</v>
      </c>
      <c r="AB1995" s="85">
        <v>1</v>
      </c>
      <c r="AC1995" s="85">
        <v>1</v>
      </c>
    </row>
    <row r="1996" spans="1:29" ht="25.5">
      <c r="A1996" s="1"/>
      <c r="B1996" s="6" t="s">
        <v>8777</v>
      </c>
      <c r="C1996" s="6" t="s">
        <v>8778</v>
      </c>
      <c r="D1996" s="6" t="s">
        <v>8861</v>
      </c>
      <c r="E1996" s="49" t="s">
        <v>9795</v>
      </c>
      <c r="F1996" s="6" t="s">
        <v>9217</v>
      </c>
      <c r="G1996" s="6" t="s">
        <v>60</v>
      </c>
      <c r="H1996" s="6" t="s">
        <v>60</v>
      </c>
      <c r="I1996" s="60" t="s">
        <v>14297</v>
      </c>
      <c r="J1996" s="49" t="s">
        <v>14298</v>
      </c>
      <c r="K1996" s="6" t="s">
        <v>14299</v>
      </c>
      <c r="L1996" s="29">
        <f>IF($J$6="с учетом НДС",VLOOKUP(I1996,LEGEND!B:E,4,0)*(1-M1996),VLOOKUP(I1996,LEGEND!B:E,4,0)*(1-M1996)/1.2)</f>
        <v>4660</v>
      </c>
      <c r="M1996" s="57">
        <f>IF(AND(B1996&lt;&gt;"1_Электроинструмент",B1996&lt;&gt;"2_Садовая техника"),$J$5,IF($J$4&lt;=20%,$J$4,IFERROR(VLOOKUP(S1996,LEGEND!$L$2:$M$5,2,FALSE),$J$4)))</f>
        <v>0</v>
      </c>
      <c r="N1996" s="48" t="s">
        <v>60</v>
      </c>
      <c r="O1996" s="6" t="s">
        <v>60</v>
      </c>
      <c r="P1996" s="49" t="s">
        <v>66</v>
      </c>
      <c r="Q1996" s="49" t="s">
        <v>67</v>
      </c>
      <c r="R1996" s="6" t="s">
        <v>60</v>
      </c>
      <c r="S1996" s="49" t="s">
        <v>60</v>
      </c>
      <c r="T1996" s="73" t="str">
        <f>IF(_xlfn.XLOOKUP(I1996,LEGEND!B:B,LEGEND!H:H)&lt;&gt;"-",HYPERLINK(_xlfn.XLOOKUP(I1996,LEGEND!B:B,LEGEND!H:H),"link"),_xlfn.XLOOKUP(I1996,LEGEND!B:B,LEGEND!H:H))</f>
        <v>link</v>
      </c>
      <c r="U1996" s="73" t="str">
        <f>HYPERLINK(_xlfn.XLOOKUP(I1996,LEGEND!B:B,LEGEND!I:I))</f>
        <v>https://milwaukee-media-images.s3.amazonaws.com/hi/4932352764--Hero_1.jpg</v>
      </c>
      <c r="V1996" s="51" t="s">
        <v>14300</v>
      </c>
      <c r="W1996" s="63" t="s">
        <v>1189</v>
      </c>
      <c r="X1996" s="64">
        <v>330</v>
      </c>
      <c r="Y1996" s="64">
        <v>40</v>
      </c>
      <c r="Z1996" s="64">
        <v>30</v>
      </c>
      <c r="AA1996" s="84">
        <v>0.504</v>
      </c>
      <c r="AB1996" s="85">
        <v>1</v>
      </c>
      <c r="AC1996" s="85">
        <v>1</v>
      </c>
    </row>
    <row r="1997" spans="1:29" ht="25.5">
      <c r="A1997" s="1"/>
      <c r="B1997" s="6" t="s">
        <v>8777</v>
      </c>
      <c r="C1997" s="6" t="s">
        <v>8778</v>
      </c>
      <c r="D1997" s="6" t="s">
        <v>8861</v>
      </c>
      <c r="E1997" s="49" t="s">
        <v>9795</v>
      </c>
      <c r="F1997" s="6" t="s">
        <v>9217</v>
      </c>
      <c r="G1997" s="6" t="s">
        <v>60</v>
      </c>
      <c r="H1997" s="6" t="s">
        <v>60</v>
      </c>
      <c r="I1997" s="60" t="s">
        <v>14321</v>
      </c>
      <c r="J1997" s="49" t="s">
        <v>14322</v>
      </c>
      <c r="K1997" s="6" t="s">
        <v>14323</v>
      </c>
      <c r="L1997" s="29">
        <f>IF($J$6="с учетом НДС",VLOOKUP(I1997,LEGEND!B:E,4,0)*(1-M1997),VLOOKUP(I1997,LEGEND!B:E,4,0)*(1-M1997)/1.2)</f>
        <v>4990</v>
      </c>
      <c r="M1997" s="57">
        <f>IF(AND(B1997&lt;&gt;"1_Электроинструмент",B1997&lt;&gt;"2_Садовая техника"),$J$5,IF($J$4&lt;=20%,$J$4,IFERROR(VLOOKUP(S1997,LEGEND!$L$2:$M$5,2,FALSE),$J$4)))</f>
        <v>0</v>
      </c>
      <c r="N1997" s="48" t="s">
        <v>60</v>
      </c>
      <c r="O1997" s="6" t="s">
        <v>60</v>
      </c>
      <c r="P1997" s="49" t="s">
        <v>66</v>
      </c>
      <c r="Q1997" s="49" t="s">
        <v>67</v>
      </c>
      <c r="R1997" s="6" t="s">
        <v>60</v>
      </c>
      <c r="S1997" s="49" t="s">
        <v>60</v>
      </c>
      <c r="T1997" s="73" t="str">
        <f>IF(_xlfn.XLOOKUP(I1997,LEGEND!B:B,LEGEND!H:H)&lt;&gt;"-",HYPERLINK(_xlfn.XLOOKUP(I1997,LEGEND!B:B,LEGEND!H:H),"link"),_xlfn.XLOOKUP(I1997,LEGEND!B:B,LEGEND!H:H))</f>
        <v>link</v>
      </c>
      <c r="U1997" s="73" t="str">
        <f>HYPERLINK(_xlfn.XLOOKUP(I1997,LEGEND!B:B,LEGEND!I:I))</f>
        <v>https://milwaukee-media-images.s3.amazonaws.com/hi/4932352753--Hero_1.jpg</v>
      </c>
      <c r="V1997" s="51" t="s">
        <v>14324</v>
      </c>
      <c r="W1997" s="63" t="s">
        <v>1189</v>
      </c>
      <c r="X1997" s="64">
        <v>560</v>
      </c>
      <c r="Y1997" s="64">
        <v>40</v>
      </c>
      <c r="Z1997" s="64">
        <v>30</v>
      </c>
      <c r="AA1997" s="84">
        <v>0.5</v>
      </c>
      <c r="AB1997" s="85">
        <v>1</v>
      </c>
      <c r="AC1997" s="85">
        <v>1</v>
      </c>
    </row>
    <row r="1998" spans="1:29" ht="25.5">
      <c r="A1998" s="1"/>
      <c r="B1998" s="6" t="s">
        <v>8777</v>
      </c>
      <c r="C1998" s="6" t="s">
        <v>8778</v>
      </c>
      <c r="D1998" s="6" t="s">
        <v>8861</v>
      </c>
      <c r="E1998" s="49" t="s">
        <v>9795</v>
      </c>
      <c r="F1998" s="6" t="s">
        <v>9217</v>
      </c>
      <c r="G1998" s="6" t="s">
        <v>60</v>
      </c>
      <c r="H1998" s="6" t="s">
        <v>60</v>
      </c>
      <c r="I1998" s="60" t="s">
        <v>14325</v>
      </c>
      <c r="J1998" s="49" t="s">
        <v>14326</v>
      </c>
      <c r="K1998" s="6" t="s">
        <v>14327</v>
      </c>
      <c r="L1998" s="29">
        <f>IF($J$6="с учетом НДС",VLOOKUP(I1998,LEGEND!B:E,4,0)*(1-M1998),VLOOKUP(I1998,LEGEND!B:E,4,0)*(1-M1998)/1.2)</f>
        <v>5000</v>
      </c>
      <c r="M1998" s="57">
        <f>IF(AND(B1998&lt;&gt;"1_Электроинструмент",B1998&lt;&gt;"2_Садовая техника"),$J$5,IF($J$4&lt;=20%,$J$4,IFERROR(VLOOKUP(S1998,LEGEND!$L$2:$M$5,2,FALSE),$J$4)))</f>
        <v>0</v>
      </c>
      <c r="N1998" s="48" t="s">
        <v>60</v>
      </c>
      <c r="O1998" s="6" t="s">
        <v>60</v>
      </c>
      <c r="P1998" s="49" t="s">
        <v>66</v>
      </c>
      <c r="Q1998" s="49" t="s">
        <v>67</v>
      </c>
      <c r="R1998" s="6" t="s">
        <v>60</v>
      </c>
      <c r="S1998" s="49" t="s">
        <v>60</v>
      </c>
      <c r="T1998" s="73" t="str">
        <f>IF(_xlfn.XLOOKUP(I1998,LEGEND!B:B,LEGEND!H:H)&lt;&gt;"-",HYPERLINK(_xlfn.XLOOKUP(I1998,LEGEND!B:B,LEGEND!H:H),"link"),_xlfn.XLOOKUP(I1998,LEGEND!B:B,LEGEND!H:H))</f>
        <v>link</v>
      </c>
      <c r="U1998" s="73" t="str">
        <f>HYPERLINK(_xlfn.XLOOKUP(I1998,LEGEND!B:B,LEGEND!I:I))</f>
        <v>https://milwaukee-media-images.s3.amazonaws.com/hi/4932399243--Hero_1.jpg</v>
      </c>
      <c r="V1998" s="51" t="s">
        <v>14328</v>
      </c>
      <c r="W1998" s="63" t="s">
        <v>1189</v>
      </c>
      <c r="X1998" s="64">
        <v>1220</v>
      </c>
      <c r="Y1998" s="64">
        <v>60</v>
      </c>
      <c r="Z1998" s="64">
        <v>20</v>
      </c>
      <c r="AA1998" s="84">
        <v>2.2000000000000002</v>
      </c>
      <c r="AB1998" s="85">
        <v>1</v>
      </c>
      <c r="AC1998" s="85">
        <v>1</v>
      </c>
    </row>
    <row r="1999" spans="1:29" ht="25.5">
      <c r="A1999" s="1"/>
      <c r="B1999" s="6" t="s">
        <v>8777</v>
      </c>
      <c r="C1999" s="6" t="s">
        <v>8778</v>
      </c>
      <c r="D1999" s="6" t="s">
        <v>8861</v>
      </c>
      <c r="E1999" s="49" t="s">
        <v>9795</v>
      </c>
      <c r="F1999" s="6" t="s">
        <v>9217</v>
      </c>
      <c r="G1999" s="6" t="s">
        <v>60</v>
      </c>
      <c r="H1999" s="6" t="s">
        <v>60</v>
      </c>
      <c r="I1999" s="60" t="s">
        <v>14341</v>
      </c>
      <c r="J1999" s="49" t="s">
        <v>14342</v>
      </c>
      <c r="K1999" s="6" t="s">
        <v>14343</v>
      </c>
      <c r="L1999" s="29">
        <f>IF($J$6="с учетом НДС",VLOOKUP(I1999,LEGEND!B:E,4,0)*(1-M1999),VLOOKUP(I1999,LEGEND!B:E,4,0)*(1-M1999)/1.2)</f>
        <v>5200</v>
      </c>
      <c r="M1999" s="57">
        <f>IF(AND(B1999&lt;&gt;"1_Электроинструмент",B1999&lt;&gt;"2_Садовая техника"),$J$5,IF($J$4&lt;=20%,$J$4,IFERROR(VLOOKUP(S1999,LEGEND!$L$2:$M$5,2,FALSE),$J$4)))</f>
        <v>0</v>
      </c>
      <c r="N1999" s="48" t="s">
        <v>60</v>
      </c>
      <c r="O1999" s="6" t="s">
        <v>60</v>
      </c>
      <c r="P1999" s="49" t="s">
        <v>66</v>
      </c>
      <c r="Q1999" s="49" t="s">
        <v>473</v>
      </c>
      <c r="R1999" s="6" t="s">
        <v>60</v>
      </c>
      <c r="S1999" s="49" t="s">
        <v>60</v>
      </c>
      <c r="T1999" s="73" t="str">
        <f>IF(_xlfn.XLOOKUP(I1999,LEGEND!B:B,LEGEND!H:H)&lt;&gt;"-",HYPERLINK(_xlfn.XLOOKUP(I1999,LEGEND!B:B,LEGEND!H:H),"link"),_xlfn.XLOOKUP(I1999,LEGEND!B:B,LEGEND!H:H))</f>
        <v>link</v>
      </c>
      <c r="U1999" s="73" t="str">
        <f>HYPERLINK(_xlfn.XLOOKUP(I1999,LEGEND!B:B,LEGEND!I:I))</f>
        <v>https://milwaukee-media-images.s3.amazonaws.com/hi/4932352755--Hero_1.jpg</v>
      </c>
      <c r="V1999" s="51" t="s">
        <v>14344</v>
      </c>
      <c r="W1999" s="63" t="s">
        <v>1189</v>
      </c>
      <c r="X1999" s="64">
        <v>560</v>
      </c>
      <c r="Y1999" s="64">
        <v>40</v>
      </c>
      <c r="Z1999" s="64">
        <v>30</v>
      </c>
      <c r="AA1999" s="84">
        <v>0.55400000000000005</v>
      </c>
      <c r="AB1999" s="85">
        <v>1</v>
      </c>
      <c r="AC1999" s="85">
        <v>1</v>
      </c>
    </row>
    <row r="2000" spans="1:29" ht="25.5">
      <c r="A2000" s="1"/>
      <c r="B2000" s="6" t="s">
        <v>8777</v>
      </c>
      <c r="C2000" s="6" t="s">
        <v>8778</v>
      </c>
      <c r="D2000" s="6" t="s">
        <v>8861</v>
      </c>
      <c r="E2000" s="49" t="s">
        <v>9795</v>
      </c>
      <c r="F2000" s="6" t="s">
        <v>9217</v>
      </c>
      <c r="G2000" s="6" t="s">
        <v>60</v>
      </c>
      <c r="H2000" s="6" t="s">
        <v>60</v>
      </c>
      <c r="I2000" s="60" t="s">
        <v>14345</v>
      </c>
      <c r="J2000" s="49" t="s">
        <v>14346</v>
      </c>
      <c r="K2000" s="6" t="s">
        <v>14347</v>
      </c>
      <c r="L2000" s="29">
        <f>IF($J$6="с учетом НДС",VLOOKUP(I2000,LEGEND!B:E,4,0)*(1-M2000),VLOOKUP(I2000,LEGEND!B:E,4,0)*(1-M2000)/1.2)</f>
        <v>5200</v>
      </c>
      <c r="M2000" s="57">
        <f>IF(AND(B2000&lt;&gt;"1_Электроинструмент",B2000&lt;&gt;"2_Садовая техника"),$J$5,IF($J$4&lt;=20%,$J$4,IFERROR(VLOOKUP(S2000,LEGEND!$L$2:$M$5,2,FALSE),$J$4)))</f>
        <v>0</v>
      </c>
      <c r="N2000" s="48" t="s">
        <v>60</v>
      </c>
      <c r="O2000" s="6" t="s">
        <v>60</v>
      </c>
      <c r="P2000" s="49" t="s">
        <v>66</v>
      </c>
      <c r="Q2000" s="49" t="s">
        <v>67</v>
      </c>
      <c r="R2000" s="6" t="s">
        <v>60</v>
      </c>
      <c r="S2000" s="49" t="s">
        <v>60</v>
      </c>
      <c r="T2000" s="73" t="str">
        <f>IF(_xlfn.XLOOKUP(I2000,LEGEND!B:B,LEGEND!H:H)&lt;&gt;"-",HYPERLINK(_xlfn.XLOOKUP(I2000,LEGEND!B:B,LEGEND!H:H),"link"),_xlfn.XLOOKUP(I2000,LEGEND!B:B,LEGEND!H:H))</f>
        <v>link</v>
      </c>
      <c r="U2000" s="73" t="str">
        <f>HYPERLINK(_xlfn.XLOOKUP(I2000,LEGEND!B:B,LEGEND!I:I))</f>
        <v>https://milwaukee-media-images.s3.amazonaws.com/hi/4932352768--Hero_1.jpg</v>
      </c>
      <c r="V2000" s="51" t="s">
        <v>14348</v>
      </c>
      <c r="W2000" s="63" t="s">
        <v>1189</v>
      </c>
      <c r="X2000" s="64">
        <v>345</v>
      </c>
      <c r="Y2000" s="64">
        <v>40</v>
      </c>
      <c r="Z2000" s="64">
        <v>25</v>
      </c>
      <c r="AA2000" s="84">
        <v>0.54800000000000004</v>
      </c>
      <c r="AB2000" s="85">
        <v>1</v>
      </c>
      <c r="AC2000" s="85">
        <v>1</v>
      </c>
    </row>
    <row r="2001" spans="1:29" ht="25.5">
      <c r="A2001" s="1"/>
      <c r="B2001" s="6" t="s">
        <v>8777</v>
      </c>
      <c r="C2001" s="6" t="s">
        <v>8778</v>
      </c>
      <c r="D2001" s="6" t="s">
        <v>8861</v>
      </c>
      <c r="E2001" s="49" t="s">
        <v>9795</v>
      </c>
      <c r="F2001" s="6" t="s">
        <v>9217</v>
      </c>
      <c r="G2001" s="6" t="s">
        <v>60</v>
      </c>
      <c r="H2001" s="6" t="s">
        <v>60</v>
      </c>
      <c r="I2001" s="60" t="s">
        <v>14353</v>
      </c>
      <c r="J2001" s="49" t="s">
        <v>14354</v>
      </c>
      <c r="K2001" s="6" t="s">
        <v>14355</v>
      </c>
      <c r="L2001" s="29">
        <f>IF($J$6="с учетом НДС",VLOOKUP(I2001,LEGEND!B:E,4,0)*(1-M2001),VLOOKUP(I2001,LEGEND!B:E,4,0)*(1-M2001)/1.2)</f>
        <v>5300</v>
      </c>
      <c r="M2001" s="57">
        <f>IF(AND(B2001&lt;&gt;"1_Электроинструмент",B2001&lt;&gt;"2_Садовая техника"),$J$5,IF($J$4&lt;=20%,$J$4,IFERROR(VLOOKUP(S2001,LEGEND!$L$2:$M$5,2,FALSE),$J$4)))</f>
        <v>0</v>
      </c>
      <c r="N2001" s="48" t="s">
        <v>60</v>
      </c>
      <c r="O2001" s="6" t="s">
        <v>60</v>
      </c>
      <c r="P2001" s="49" t="s">
        <v>66</v>
      </c>
      <c r="Q2001" s="49" t="s">
        <v>67</v>
      </c>
      <c r="R2001" s="6" t="s">
        <v>60</v>
      </c>
      <c r="S2001" s="49" t="s">
        <v>60</v>
      </c>
      <c r="T2001" s="73" t="str">
        <f>IF(_xlfn.XLOOKUP(I2001,LEGEND!B:B,LEGEND!H:H)&lt;&gt;"-",HYPERLINK(_xlfn.XLOOKUP(I2001,LEGEND!B:B,LEGEND!H:H),"link"),_xlfn.XLOOKUP(I2001,LEGEND!B:B,LEGEND!H:H))</f>
        <v>link</v>
      </c>
      <c r="U2001" s="73" t="str">
        <f>HYPERLINK(_xlfn.XLOOKUP(I2001,LEGEND!B:B,LEGEND!I:I))</f>
        <v>https://milwaukee-media-images.s3.amazonaws.com/hi/4932352757--Hero_1.jpg</v>
      </c>
      <c r="V2001" s="51" t="s">
        <v>14356</v>
      </c>
      <c r="W2001" s="63" t="s">
        <v>1189</v>
      </c>
      <c r="X2001" s="64">
        <v>560</v>
      </c>
      <c r="Y2001" s="64">
        <v>40</v>
      </c>
      <c r="Z2001" s="64">
        <v>30</v>
      </c>
      <c r="AA2001" s="84">
        <v>0.61799999999999999</v>
      </c>
      <c r="AB2001" s="85">
        <v>1</v>
      </c>
      <c r="AC2001" s="85">
        <v>1</v>
      </c>
    </row>
    <row r="2002" spans="1:29" ht="25.5">
      <c r="A2002" s="1"/>
      <c r="B2002" s="6" t="s">
        <v>8777</v>
      </c>
      <c r="C2002" s="6" t="s">
        <v>8778</v>
      </c>
      <c r="D2002" s="6" t="s">
        <v>8861</v>
      </c>
      <c r="E2002" s="49" t="s">
        <v>9795</v>
      </c>
      <c r="F2002" s="6" t="s">
        <v>9217</v>
      </c>
      <c r="G2002" s="6" t="s">
        <v>60</v>
      </c>
      <c r="H2002" s="6" t="s">
        <v>60</v>
      </c>
      <c r="I2002" s="60" t="s">
        <v>14357</v>
      </c>
      <c r="J2002" s="49" t="s">
        <v>14358</v>
      </c>
      <c r="K2002" s="6" t="s">
        <v>14359</v>
      </c>
      <c r="L2002" s="29">
        <f>IF($J$6="с учетом НДС",VLOOKUP(I2002,LEGEND!B:E,4,0)*(1-M2002),VLOOKUP(I2002,LEGEND!B:E,4,0)*(1-M2002)/1.2)</f>
        <v>5300</v>
      </c>
      <c r="M2002" s="57">
        <f>IF(AND(B2002&lt;&gt;"1_Электроинструмент",B2002&lt;&gt;"2_Садовая техника"),$J$5,IF($J$4&lt;=20%,$J$4,IFERROR(VLOOKUP(S2002,LEGEND!$L$2:$M$5,2,FALSE),$J$4)))</f>
        <v>0</v>
      </c>
      <c r="N2002" s="48" t="s">
        <v>60</v>
      </c>
      <c r="O2002" s="6" t="s">
        <v>60</v>
      </c>
      <c r="P2002" s="49" t="s">
        <v>66</v>
      </c>
      <c r="Q2002" s="49" t="s">
        <v>67</v>
      </c>
      <c r="R2002" s="6" t="s">
        <v>60</v>
      </c>
      <c r="S2002" s="49" t="s">
        <v>60</v>
      </c>
      <c r="T2002" s="73" t="str">
        <f>IF(_xlfn.XLOOKUP(I2002,LEGEND!B:B,LEGEND!H:H)&lt;&gt;"-",HYPERLINK(_xlfn.XLOOKUP(I2002,LEGEND!B:B,LEGEND!H:H),"link"),_xlfn.XLOOKUP(I2002,LEGEND!B:B,LEGEND!H:H))</f>
        <v>link</v>
      </c>
      <c r="U2002" s="73" t="str">
        <f>HYPERLINK(_xlfn.XLOOKUP(I2002,LEGEND!B:B,LEGEND!I:I))</f>
        <v>https://milwaukee-media-images.s3.amazonaws.com/hi/4932352761--Hero_1.jpg</v>
      </c>
      <c r="V2002" s="51" t="s">
        <v>14360</v>
      </c>
      <c r="W2002" s="63" t="s">
        <v>1189</v>
      </c>
      <c r="X2002" s="64">
        <v>560</v>
      </c>
      <c r="Y2002" s="64">
        <v>30</v>
      </c>
      <c r="Z2002" s="64">
        <v>30</v>
      </c>
      <c r="AA2002" s="84">
        <v>0.73399999999999999</v>
      </c>
      <c r="AB2002" s="85">
        <v>1</v>
      </c>
      <c r="AC2002" s="85">
        <v>1</v>
      </c>
    </row>
    <row r="2003" spans="1:29" ht="25.5">
      <c r="A2003" s="1"/>
      <c r="B2003" s="6" t="s">
        <v>8777</v>
      </c>
      <c r="C2003" s="6" t="s">
        <v>8778</v>
      </c>
      <c r="D2003" s="6" t="s">
        <v>8861</v>
      </c>
      <c r="E2003" s="49" t="s">
        <v>9795</v>
      </c>
      <c r="F2003" s="6" t="s">
        <v>9217</v>
      </c>
      <c r="G2003" s="6" t="s">
        <v>60</v>
      </c>
      <c r="H2003" s="6" t="s">
        <v>60</v>
      </c>
      <c r="I2003" s="60" t="s">
        <v>14377</v>
      </c>
      <c r="J2003" s="49" t="s">
        <v>14378</v>
      </c>
      <c r="K2003" s="6" t="s">
        <v>14379</v>
      </c>
      <c r="L2003" s="29">
        <f>IF($J$6="с учетом НДС",VLOOKUP(I2003,LEGEND!B:E,4,0)*(1-M2003),VLOOKUP(I2003,LEGEND!B:E,4,0)*(1-M2003)/1.2)</f>
        <v>5600</v>
      </c>
      <c r="M2003" s="57">
        <f>IF(AND(B2003&lt;&gt;"1_Электроинструмент",B2003&lt;&gt;"2_Садовая техника"),$J$5,IF($J$4&lt;=20%,$J$4,IFERROR(VLOOKUP(S2003,LEGEND!$L$2:$M$5,2,FALSE),$J$4)))</f>
        <v>0</v>
      </c>
      <c r="N2003" s="48" t="s">
        <v>60</v>
      </c>
      <c r="O2003" s="6" t="s">
        <v>60</v>
      </c>
      <c r="P2003" s="49" t="s">
        <v>66</v>
      </c>
      <c r="Q2003" s="49" t="s">
        <v>67</v>
      </c>
      <c r="R2003" s="6" t="s">
        <v>60</v>
      </c>
      <c r="S2003" s="49" t="s">
        <v>60</v>
      </c>
      <c r="T2003" s="73" t="str">
        <f>IF(_xlfn.XLOOKUP(I2003,LEGEND!B:B,LEGEND!H:H)&lt;&gt;"-",HYPERLINK(_xlfn.XLOOKUP(I2003,LEGEND!B:B,LEGEND!H:H),"link"),_xlfn.XLOOKUP(I2003,LEGEND!B:B,LEGEND!H:H))</f>
        <v>link</v>
      </c>
      <c r="U2003" s="73" t="str">
        <f>HYPERLINK(_xlfn.XLOOKUP(I2003,LEGEND!B:B,LEGEND!I:I))</f>
        <v>https://milwaukee-media-images.s3.amazonaws.com/hi/4932352774--Hero_1.jpg</v>
      </c>
      <c r="V2003" s="51" t="s">
        <v>14380</v>
      </c>
      <c r="W2003" s="63" t="s">
        <v>1189</v>
      </c>
      <c r="X2003" s="64">
        <v>335</v>
      </c>
      <c r="Y2003" s="64">
        <v>45</v>
      </c>
      <c r="Z2003" s="64">
        <v>30</v>
      </c>
      <c r="AA2003" s="84">
        <v>0.64</v>
      </c>
      <c r="AB2003" s="85">
        <v>1</v>
      </c>
      <c r="AC2003" s="85">
        <v>1</v>
      </c>
    </row>
    <row r="2004" spans="1:29" ht="25.5">
      <c r="A2004" s="1"/>
      <c r="B2004" s="6" t="s">
        <v>8777</v>
      </c>
      <c r="C2004" s="6" t="s">
        <v>8778</v>
      </c>
      <c r="D2004" s="6" t="s">
        <v>8861</v>
      </c>
      <c r="E2004" s="49" t="s">
        <v>9795</v>
      </c>
      <c r="F2004" s="6" t="s">
        <v>9217</v>
      </c>
      <c r="G2004" s="6" t="s">
        <v>60</v>
      </c>
      <c r="H2004" s="6" t="s">
        <v>60</v>
      </c>
      <c r="I2004" s="60" t="s">
        <v>14381</v>
      </c>
      <c r="J2004" s="49" t="s">
        <v>14382</v>
      </c>
      <c r="K2004" s="6" t="s">
        <v>14383</v>
      </c>
      <c r="L2004" s="29">
        <f>IF($J$6="с учетом НДС",VLOOKUP(I2004,LEGEND!B:E,4,0)*(1-M2004),VLOOKUP(I2004,LEGEND!B:E,4,0)*(1-M2004)/1.2)</f>
        <v>5600</v>
      </c>
      <c r="M2004" s="57">
        <f>IF(AND(B2004&lt;&gt;"1_Электроинструмент",B2004&lt;&gt;"2_Садовая техника"),$J$5,IF($J$4&lt;=20%,$J$4,IFERROR(VLOOKUP(S2004,LEGEND!$L$2:$M$5,2,FALSE),$J$4)))</f>
        <v>0</v>
      </c>
      <c r="N2004" s="48" t="s">
        <v>60</v>
      </c>
      <c r="O2004" s="6" t="s">
        <v>60</v>
      </c>
      <c r="P2004" s="49" t="s">
        <v>66</v>
      </c>
      <c r="Q2004" s="49" t="s">
        <v>67</v>
      </c>
      <c r="R2004" s="6" t="s">
        <v>60</v>
      </c>
      <c r="S2004" s="49" t="s">
        <v>60</v>
      </c>
      <c r="T2004" s="73" t="str">
        <f>IF(_xlfn.XLOOKUP(I2004,LEGEND!B:B,LEGEND!H:H)&lt;&gt;"-",HYPERLINK(_xlfn.XLOOKUP(I2004,LEGEND!B:B,LEGEND!H:H),"link"),_xlfn.XLOOKUP(I2004,LEGEND!B:B,LEGEND!H:H))</f>
        <v>link</v>
      </c>
      <c r="U2004" s="73" t="str">
        <f>HYPERLINK(_xlfn.XLOOKUP(I2004,LEGEND!B:B,LEGEND!I:I))</f>
        <v>https://milwaukee-media-images.s3.amazonaws.com/hi/4932352772--Hero_1.jpg</v>
      </c>
      <c r="V2004" s="51" t="s">
        <v>14384</v>
      </c>
      <c r="W2004" s="63" t="s">
        <v>1189</v>
      </c>
      <c r="X2004" s="64">
        <v>330</v>
      </c>
      <c r="Y2004" s="64">
        <v>30</v>
      </c>
      <c r="Z2004" s="64">
        <v>30</v>
      </c>
      <c r="AA2004" s="84">
        <v>0.6</v>
      </c>
      <c r="AB2004" s="85">
        <v>1</v>
      </c>
      <c r="AC2004" s="85">
        <v>1</v>
      </c>
    </row>
    <row r="2005" spans="1:29" ht="25.5">
      <c r="A2005" s="1"/>
      <c r="B2005" s="6" t="s">
        <v>8777</v>
      </c>
      <c r="C2005" s="6" t="s">
        <v>8778</v>
      </c>
      <c r="D2005" s="6" t="s">
        <v>8861</v>
      </c>
      <c r="E2005" s="49" t="s">
        <v>9795</v>
      </c>
      <c r="F2005" s="6" t="s">
        <v>9217</v>
      </c>
      <c r="G2005" s="6" t="s">
        <v>60</v>
      </c>
      <c r="H2005" s="6" t="s">
        <v>60</v>
      </c>
      <c r="I2005" s="60" t="s">
        <v>14393</v>
      </c>
      <c r="J2005" s="49" t="s">
        <v>14394</v>
      </c>
      <c r="K2005" s="6" t="s">
        <v>14395</v>
      </c>
      <c r="L2005" s="29">
        <f>IF($J$6="с учетом НДС",VLOOKUP(I2005,LEGEND!B:E,4,0)*(1-M2005),VLOOKUP(I2005,LEGEND!B:E,4,0)*(1-M2005)/1.2)</f>
        <v>5700</v>
      </c>
      <c r="M2005" s="57">
        <f>IF(AND(B2005&lt;&gt;"1_Электроинструмент",B2005&lt;&gt;"2_Садовая техника"),$J$5,IF($J$4&lt;=20%,$J$4,IFERROR(VLOOKUP(S2005,LEGEND!$L$2:$M$5,2,FALSE),$J$4)))</f>
        <v>0</v>
      </c>
      <c r="N2005" s="48" t="s">
        <v>60</v>
      </c>
      <c r="O2005" s="6" t="s">
        <v>60</v>
      </c>
      <c r="P2005" s="49" t="s">
        <v>66</v>
      </c>
      <c r="Q2005" s="49" t="s">
        <v>67</v>
      </c>
      <c r="R2005" s="6" t="s">
        <v>60</v>
      </c>
      <c r="S2005" s="49" t="s">
        <v>60</v>
      </c>
      <c r="T2005" s="73" t="str">
        <f>IF(_xlfn.XLOOKUP(I2005,LEGEND!B:B,LEGEND!H:H)&lt;&gt;"-",HYPERLINK(_xlfn.XLOOKUP(I2005,LEGEND!B:B,LEGEND!H:H),"link"),_xlfn.XLOOKUP(I2005,LEGEND!B:B,LEGEND!H:H))</f>
        <v>link</v>
      </c>
      <c r="U2005" s="73" t="str">
        <f>HYPERLINK(_xlfn.XLOOKUP(I2005,LEGEND!B:B,LEGEND!I:I))</f>
        <v>https://milwaukee-media-images.s3.amazonaws.com/hi/4932352765--Hero_1.jpg</v>
      </c>
      <c r="V2005" s="51" t="s">
        <v>14396</v>
      </c>
      <c r="W2005" s="63" t="s">
        <v>1189</v>
      </c>
      <c r="X2005" s="64">
        <v>540</v>
      </c>
      <c r="Y2005" s="64">
        <v>30</v>
      </c>
      <c r="Z2005" s="64">
        <v>30</v>
      </c>
      <c r="AA2005" s="84">
        <v>0.75800000000000001</v>
      </c>
      <c r="AB2005" s="85">
        <v>1</v>
      </c>
      <c r="AC2005" s="85">
        <v>1</v>
      </c>
    </row>
    <row r="2006" spans="1:29" ht="25.5">
      <c r="A2006" s="1"/>
      <c r="B2006" s="6" t="s">
        <v>8777</v>
      </c>
      <c r="C2006" s="6" t="s">
        <v>8778</v>
      </c>
      <c r="D2006" s="6" t="s">
        <v>8861</v>
      </c>
      <c r="E2006" s="49" t="s">
        <v>9795</v>
      </c>
      <c r="F2006" s="6" t="s">
        <v>9217</v>
      </c>
      <c r="G2006" s="6" t="s">
        <v>60</v>
      </c>
      <c r="H2006" s="6" t="s">
        <v>60</v>
      </c>
      <c r="I2006" s="60" t="s">
        <v>14401</v>
      </c>
      <c r="J2006" s="49" t="s">
        <v>14402</v>
      </c>
      <c r="K2006" s="6" t="s">
        <v>14403</v>
      </c>
      <c r="L2006" s="29">
        <f>IF($J$6="с учетом НДС",VLOOKUP(I2006,LEGEND!B:E,4,0)*(1-M2006),VLOOKUP(I2006,LEGEND!B:E,4,0)*(1-M2006)/1.2)</f>
        <v>5800</v>
      </c>
      <c r="M2006" s="57">
        <f>IF(AND(B2006&lt;&gt;"1_Электроинструмент",B2006&lt;&gt;"2_Садовая техника"),$J$5,IF($J$4&lt;=20%,$J$4,IFERROR(VLOOKUP(S2006,LEGEND!$L$2:$M$5,2,FALSE),$J$4)))</f>
        <v>0</v>
      </c>
      <c r="N2006" s="48" t="s">
        <v>60</v>
      </c>
      <c r="O2006" s="6" t="s">
        <v>60</v>
      </c>
      <c r="P2006" s="49" t="s">
        <v>66</v>
      </c>
      <c r="Q2006" s="49" t="s">
        <v>67</v>
      </c>
      <c r="R2006" s="6" t="s">
        <v>60</v>
      </c>
      <c r="S2006" s="49" t="s">
        <v>60</v>
      </c>
      <c r="T2006" s="73" t="str">
        <f>IF(_xlfn.XLOOKUP(I2006,LEGEND!B:B,LEGEND!H:H)&lt;&gt;"-",HYPERLINK(_xlfn.XLOOKUP(I2006,LEGEND!B:B,LEGEND!H:H),"link"),_xlfn.XLOOKUP(I2006,LEGEND!B:B,LEGEND!H:H))</f>
        <v>link</v>
      </c>
      <c r="U2006" s="73" t="str">
        <f>HYPERLINK(_xlfn.XLOOKUP(I2006,LEGEND!B:B,LEGEND!I:I))</f>
        <v>https://milwaukee-media-images.s3.amazonaws.com/hi/4932352769--Hero_1.jpg</v>
      </c>
      <c r="V2006" s="51" t="s">
        <v>14404</v>
      </c>
      <c r="W2006" s="63" t="s">
        <v>1189</v>
      </c>
      <c r="X2006" s="64">
        <v>545</v>
      </c>
      <c r="Y2006" s="64">
        <v>40</v>
      </c>
      <c r="Z2006" s="64">
        <v>30</v>
      </c>
      <c r="AA2006" s="84">
        <v>0.85199999999999998</v>
      </c>
      <c r="AB2006" s="85">
        <v>1</v>
      </c>
      <c r="AC2006" s="85">
        <v>1</v>
      </c>
    </row>
    <row r="2007" spans="1:29" ht="25.5">
      <c r="A2007" s="1"/>
      <c r="B2007" s="6" t="s">
        <v>8777</v>
      </c>
      <c r="C2007" s="6" t="s">
        <v>8778</v>
      </c>
      <c r="D2007" s="6" t="s">
        <v>8861</v>
      </c>
      <c r="E2007" s="49" t="s">
        <v>9795</v>
      </c>
      <c r="F2007" s="6" t="s">
        <v>9217</v>
      </c>
      <c r="G2007" s="6" t="s">
        <v>60</v>
      </c>
      <c r="H2007" s="6" t="s">
        <v>60</v>
      </c>
      <c r="I2007" s="60" t="s">
        <v>14413</v>
      </c>
      <c r="J2007" s="49" t="s">
        <v>14414</v>
      </c>
      <c r="K2007" s="6" t="s">
        <v>14415</v>
      </c>
      <c r="L2007" s="29">
        <f>IF($J$6="с учетом НДС",VLOOKUP(I2007,LEGEND!B:E,4,0)*(1-M2007),VLOOKUP(I2007,LEGEND!B:E,4,0)*(1-M2007)/1.2)</f>
        <v>6000</v>
      </c>
      <c r="M2007" s="57">
        <f>IF(AND(B2007&lt;&gt;"1_Электроинструмент",B2007&lt;&gt;"2_Садовая техника"),$J$5,IF($J$4&lt;=20%,$J$4,IFERROR(VLOOKUP(S2007,LEGEND!$L$2:$M$5,2,FALSE),$J$4)))</f>
        <v>0</v>
      </c>
      <c r="N2007" s="48" t="s">
        <v>60</v>
      </c>
      <c r="O2007" s="6" t="s">
        <v>60</v>
      </c>
      <c r="P2007" s="49" t="s">
        <v>66</v>
      </c>
      <c r="Q2007" s="49" t="s">
        <v>473</v>
      </c>
      <c r="R2007" s="6" t="s">
        <v>60</v>
      </c>
      <c r="S2007" s="49" t="s">
        <v>60</v>
      </c>
      <c r="T2007" s="73" t="str">
        <f>IF(_xlfn.XLOOKUP(I2007,LEGEND!B:B,LEGEND!H:H)&lt;&gt;"-",HYPERLINK(_xlfn.XLOOKUP(I2007,LEGEND!B:B,LEGEND!H:H),"link"),_xlfn.XLOOKUP(I2007,LEGEND!B:B,LEGEND!H:H))</f>
        <v>link</v>
      </c>
      <c r="U2007" s="73" t="str">
        <f>HYPERLINK(_xlfn.XLOOKUP(I2007,LEGEND!B:B,LEGEND!I:I))</f>
        <v>https://milwaukee-media-images.s3.amazonaws.com/hi/4932430727--Hero_1.jpg</v>
      </c>
      <c r="V2007" s="51" t="s">
        <v>14416</v>
      </c>
      <c r="W2007" s="63" t="s">
        <v>1189</v>
      </c>
      <c r="X2007" s="64">
        <v>730</v>
      </c>
      <c r="Y2007" s="64">
        <v>20</v>
      </c>
      <c r="Z2007" s="64">
        <v>20</v>
      </c>
      <c r="AA2007" s="84">
        <v>0.56200000000000006</v>
      </c>
      <c r="AB2007" s="85">
        <v>1</v>
      </c>
      <c r="AC2007" s="85">
        <v>1</v>
      </c>
    </row>
    <row r="2008" spans="1:29" ht="25.5">
      <c r="A2008" s="1"/>
      <c r="B2008" s="6" t="s">
        <v>8777</v>
      </c>
      <c r="C2008" s="6" t="s">
        <v>8778</v>
      </c>
      <c r="D2008" s="6" t="s">
        <v>8861</v>
      </c>
      <c r="E2008" s="49" t="s">
        <v>9795</v>
      </c>
      <c r="F2008" s="6" t="s">
        <v>9217</v>
      </c>
      <c r="G2008" s="6" t="s">
        <v>60</v>
      </c>
      <c r="H2008" s="6" t="s">
        <v>60</v>
      </c>
      <c r="I2008" s="60" t="s">
        <v>14433</v>
      </c>
      <c r="J2008" s="49" t="s">
        <v>14434</v>
      </c>
      <c r="K2008" s="6" t="s">
        <v>14435</v>
      </c>
      <c r="L2008" s="29">
        <f>IF($J$6="с учетом НДС",VLOOKUP(I2008,LEGEND!B:E,4,0)*(1-M2008),VLOOKUP(I2008,LEGEND!B:E,4,0)*(1-M2008)/1.2)</f>
        <v>6400</v>
      </c>
      <c r="M2008" s="57">
        <f>IF(AND(B2008&lt;&gt;"1_Электроинструмент",B2008&lt;&gt;"2_Садовая техника"),$J$5,IF($J$4&lt;=20%,$J$4,IFERROR(VLOOKUP(S2008,LEGEND!$L$2:$M$5,2,FALSE),$J$4)))</f>
        <v>0</v>
      </c>
      <c r="N2008" s="48" t="s">
        <v>60</v>
      </c>
      <c r="O2008" s="6" t="s">
        <v>60</v>
      </c>
      <c r="P2008" s="49" t="s">
        <v>66</v>
      </c>
      <c r="Q2008" s="49" t="s">
        <v>67</v>
      </c>
      <c r="R2008" s="6" t="s">
        <v>60</v>
      </c>
      <c r="S2008" s="49" t="s">
        <v>60</v>
      </c>
      <c r="T2008" s="73" t="str">
        <f>IF(_xlfn.XLOOKUP(I2008,LEGEND!B:B,LEGEND!H:H)&lt;&gt;"-",HYPERLINK(_xlfn.XLOOKUP(I2008,LEGEND!B:B,LEGEND!H:H),"link"),_xlfn.XLOOKUP(I2008,LEGEND!B:B,LEGEND!H:H))</f>
        <v>link</v>
      </c>
      <c r="U2008" s="73" t="str">
        <f>HYPERLINK(_xlfn.XLOOKUP(I2008,LEGEND!B:B,LEGEND!I:I))</f>
        <v>https://milwaukee-media-images.s3.amazonaws.com/hi/4932352775--Hero_1.jpg</v>
      </c>
      <c r="V2008" s="51" t="s">
        <v>14436</v>
      </c>
      <c r="W2008" s="63" t="s">
        <v>1189</v>
      </c>
      <c r="X2008" s="64">
        <v>535</v>
      </c>
      <c r="Y2008" s="64">
        <v>40</v>
      </c>
      <c r="Z2008" s="64">
        <v>35</v>
      </c>
      <c r="AA2008" s="84">
        <v>1.022</v>
      </c>
      <c r="AB2008" s="85">
        <v>1</v>
      </c>
      <c r="AC2008" s="85">
        <v>1</v>
      </c>
    </row>
    <row r="2009" spans="1:29" ht="25.5">
      <c r="A2009" s="1"/>
      <c r="B2009" s="6" t="s">
        <v>8777</v>
      </c>
      <c r="C2009" s="6" t="s">
        <v>8778</v>
      </c>
      <c r="D2009" s="6" t="s">
        <v>8861</v>
      </c>
      <c r="E2009" s="49" t="s">
        <v>9795</v>
      </c>
      <c r="F2009" s="6" t="s">
        <v>9217</v>
      </c>
      <c r="G2009" s="6" t="s">
        <v>60</v>
      </c>
      <c r="H2009" s="6" t="s">
        <v>60</v>
      </c>
      <c r="I2009" s="60" t="s">
        <v>14453</v>
      </c>
      <c r="J2009" s="49" t="s">
        <v>14454</v>
      </c>
      <c r="K2009" s="6" t="s">
        <v>14455</v>
      </c>
      <c r="L2009" s="29">
        <f>IF($J$6="с учетом НДС",VLOOKUP(I2009,LEGEND!B:E,4,0)*(1-M2009),VLOOKUP(I2009,LEGEND!B:E,4,0)*(1-M2009)/1.2)</f>
        <v>6600</v>
      </c>
      <c r="M2009" s="57">
        <f>IF(AND(B2009&lt;&gt;"1_Электроинструмент",B2009&lt;&gt;"2_Садовая техника"),$J$5,IF($J$4&lt;=20%,$J$4,IFERROR(VLOOKUP(S2009,LEGEND!$L$2:$M$5,2,FALSE),$J$4)))</f>
        <v>0</v>
      </c>
      <c r="N2009" s="48" t="s">
        <v>60</v>
      </c>
      <c r="O2009" s="6" t="s">
        <v>60</v>
      </c>
      <c r="P2009" s="49" t="s">
        <v>66</v>
      </c>
      <c r="Q2009" s="49" t="s">
        <v>473</v>
      </c>
      <c r="R2009" s="6" t="s">
        <v>60</v>
      </c>
      <c r="S2009" s="49" t="s">
        <v>60</v>
      </c>
      <c r="T2009" s="73" t="str">
        <f>IF(_xlfn.XLOOKUP(I2009,LEGEND!B:B,LEGEND!H:H)&lt;&gt;"-",HYPERLINK(_xlfn.XLOOKUP(I2009,LEGEND!B:B,LEGEND!H:H),"link"),_xlfn.XLOOKUP(I2009,LEGEND!B:B,LEGEND!H:H))</f>
        <v>link</v>
      </c>
      <c r="U2009" s="73" t="str">
        <f>HYPERLINK(_xlfn.XLOOKUP(I2009,LEGEND!B:B,LEGEND!I:I))</f>
        <v>https://milwaukee-media-images.s3.amazonaws.com/hi/4932343670--Hero_1.jpg</v>
      </c>
      <c r="V2009" s="51" t="s">
        <v>14456</v>
      </c>
      <c r="W2009" s="63" t="s">
        <v>1189</v>
      </c>
      <c r="X2009" s="64">
        <v>475</v>
      </c>
      <c r="Y2009" s="64">
        <v>48</v>
      </c>
      <c r="Z2009" s="64">
        <v>34</v>
      </c>
      <c r="AA2009" s="84">
        <v>0.70699999999999996</v>
      </c>
      <c r="AB2009" s="85">
        <v>1</v>
      </c>
      <c r="AC2009" s="85">
        <v>1</v>
      </c>
    </row>
    <row r="2010" spans="1:29" ht="25.5">
      <c r="A2010" s="1"/>
      <c r="B2010" s="6" t="s">
        <v>8777</v>
      </c>
      <c r="C2010" s="6" t="s">
        <v>8778</v>
      </c>
      <c r="D2010" s="6" t="s">
        <v>8861</v>
      </c>
      <c r="E2010" s="49" t="s">
        <v>9795</v>
      </c>
      <c r="F2010" s="6" t="s">
        <v>9217</v>
      </c>
      <c r="G2010" s="6" t="s">
        <v>60</v>
      </c>
      <c r="H2010" s="6" t="s">
        <v>60</v>
      </c>
      <c r="I2010" s="60" t="s">
        <v>14465</v>
      </c>
      <c r="J2010" s="49" t="s">
        <v>14466</v>
      </c>
      <c r="K2010" s="6" t="s">
        <v>14467</v>
      </c>
      <c r="L2010" s="29">
        <f>IF($J$6="с учетом НДС",VLOOKUP(I2010,LEGEND!B:E,4,0)*(1-M2010),VLOOKUP(I2010,LEGEND!B:E,4,0)*(1-M2010)/1.2)</f>
        <v>6700</v>
      </c>
      <c r="M2010" s="57">
        <f>IF(AND(B2010&lt;&gt;"1_Электроинструмент",B2010&lt;&gt;"2_Садовая техника"),$J$5,IF($J$4&lt;=20%,$J$4,IFERROR(VLOOKUP(S2010,LEGEND!$L$2:$M$5,2,FALSE),$J$4)))</f>
        <v>0</v>
      </c>
      <c r="N2010" s="48" t="s">
        <v>60</v>
      </c>
      <c r="O2010" s="6" t="s">
        <v>60</v>
      </c>
      <c r="P2010" s="49" t="s">
        <v>66</v>
      </c>
      <c r="Q2010" s="49" t="s">
        <v>67</v>
      </c>
      <c r="R2010" s="6" t="s">
        <v>60</v>
      </c>
      <c r="S2010" s="49" t="s">
        <v>60</v>
      </c>
      <c r="T2010" s="73" t="str">
        <f>IF(_xlfn.XLOOKUP(I2010,LEGEND!B:B,LEGEND!H:H)&lt;&gt;"-",HYPERLINK(_xlfn.XLOOKUP(I2010,LEGEND!B:B,LEGEND!H:H),"link"),_xlfn.XLOOKUP(I2010,LEGEND!B:B,LEGEND!H:H))</f>
        <v>link</v>
      </c>
      <c r="U2010" s="73" t="str">
        <f>HYPERLINK(_xlfn.XLOOKUP(I2010,LEGEND!B:B,LEGEND!I:I))</f>
        <v>https://milwaukee-media-images.s3.amazonaws.com/hi/4932430737--Hero_1.jpg</v>
      </c>
      <c r="V2010" s="51" t="s">
        <v>14468</v>
      </c>
      <c r="W2010" s="63" t="s">
        <v>1189</v>
      </c>
      <c r="X2010" s="64">
        <v>340</v>
      </c>
      <c r="Y2010" s="64">
        <v>35</v>
      </c>
      <c r="Z2010" s="64">
        <v>35</v>
      </c>
      <c r="AA2010" s="84">
        <v>0.80200000000000005</v>
      </c>
      <c r="AB2010" s="85">
        <v>1</v>
      </c>
      <c r="AC2010" s="85">
        <v>1</v>
      </c>
    </row>
    <row r="2011" spans="1:29" ht="25.5">
      <c r="A2011" s="1"/>
      <c r="B2011" s="6" t="s">
        <v>8777</v>
      </c>
      <c r="C2011" s="6" t="s">
        <v>8778</v>
      </c>
      <c r="D2011" s="6" t="s">
        <v>8861</v>
      </c>
      <c r="E2011" s="49" t="s">
        <v>9795</v>
      </c>
      <c r="F2011" s="6" t="s">
        <v>9217</v>
      </c>
      <c r="G2011" s="6" t="s">
        <v>60</v>
      </c>
      <c r="H2011" s="6" t="s">
        <v>60</v>
      </c>
      <c r="I2011" s="60" t="s">
        <v>14469</v>
      </c>
      <c r="J2011" s="49" t="s">
        <v>14470</v>
      </c>
      <c r="K2011" s="6" t="s">
        <v>14471</v>
      </c>
      <c r="L2011" s="29">
        <f>IF($J$6="с учетом НДС",VLOOKUP(I2011,LEGEND!B:E,4,0)*(1-M2011),VLOOKUP(I2011,LEGEND!B:E,4,0)*(1-M2011)/1.2)</f>
        <v>6800</v>
      </c>
      <c r="M2011" s="57">
        <f>IF(AND(B2011&lt;&gt;"1_Электроинструмент",B2011&lt;&gt;"2_Садовая техника"),$J$5,IF($J$4&lt;=20%,$J$4,IFERROR(VLOOKUP(S2011,LEGEND!$L$2:$M$5,2,FALSE),$J$4)))</f>
        <v>0</v>
      </c>
      <c r="N2011" s="48" t="s">
        <v>60</v>
      </c>
      <c r="O2011" s="6" t="s">
        <v>60</v>
      </c>
      <c r="P2011" s="49" t="s">
        <v>66</v>
      </c>
      <c r="Q2011" s="49" t="s">
        <v>67</v>
      </c>
      <c r="R2011" s="6" t="s">
        <v>60</v>
      </c>
      <c r="S2011" s="49" t="s">
        <v>60</v>
      </c>
      <c r="T2011" s="73" t="str">
        <f>IF(_xlfn.XLOOKUP(I2011,LEGEND!B:B,LEGEND!H:H)&lt;&gt;"-",HYPERLINK(_xlfn.XLOOKUP(I2011,LEGEND!B:B,LEGEND!H:H),"link"),_xlfn.XLOOKUP(I2011,LEGEND!B:B,LEGEND!H:H))</f>
        <v>link</v>
      </c>
      <c r="U2011" s="73" t="str">
        <f>HYPERLINK(_xlfn.XLOOKUP(I2011,LEGEND!B:B,LEGEND!I:I))</f>
        <v>https://milwaukee-media-images.s3.amazonaws.com/hi/4932352773--Hero_1.jpg</v>
      </c>
      <c r="V2011" s="51" t="s">
        <v>14472</v>
      </c>
      <c r="W2011" s="63" t="s">
        <v>1189</v>
      </c>
      <c r="X2011" s="64">
        <v>550</v>
      </c>
      <c r="Y2011" s="64">
        <v>40</v>
      </c>
      <c r="Z2011" s="64">
        <v>30</v>
      </c>
      <c r="AA2011" s="84">
        <v>0.96399999999999997</v>
      </c>
      <c r="AB2011" s="85">
        <v>1</v>
      </c>
      <c r="AC2011" s="85">
        <v>1</v>
      </c>
    </row>
    <row r="2012" spans="1:29" ht="25.5">
      <c r="A2012" s="1"/>
      <c r="B2012" s="6" t="s">
        <v>8777</v>
      </c>
      <c r="C2012" s="6" t="s">
        <v>8778</v>
      </c>
      <c r="D2012" s="6" t="s">
        <v>8861</v>
      </c>
      <c r="E2012" s="49" t="s">
        <v>9795</v>
      </c>
      <c r="F2012" s="6" t="s">
        <v>9217</v>
      </c>
      <c r="G2012" s="6" t="s">
        <v>60</v>
      </c>
      <c r="H2012" s="6" t="s">
        <v>60</v>
      </c>
      <c r="I2012" s="60" t="s">
        <v>14477</v>
      </c>
      <c r="J2012" s="49" t="s">
        <v>14478</v>
      </c>
      <c r="K2012" s="6" t="s">
        <v>14479</v>
      </c>
      <c r="L2012" s="29">
        <f>IF($J$6="с учетом НДС",VLOOKUP(I2012,LEGEND!B:E,4,0)*(1-M2012),VLOOKUP(I2012,LEGEND!B:E,4,0)*(1-M2012)/1.2)</f>
        <v>6900</v>
      </c>
      <c r="M2012" s="57">
        <f>IF(AND(B2012&lt;&gt;"1_Электроинструмент",B2012&lt;&gt;"2_Садовая техника"),$J$5,IF($J$4&lt;=20%,$J$4,IFERROR(VLOOKUP(S2012,LEGEND!$L$2:$M$5,2,FALSE),$J$4)))</f>
        <v>0</v>
      </c>
      <c r="N2012" s="48" t="s">
        <v>60</v>
      </c>
      <c r="O2012" s="6" t="s">
        <v>60</v>
      </c>
      <c r="P2012" s="49" t="s">
        <v>66</v>
      </c>
      <c r="Q2012" s="49" t="s">
        <v>67</v>
      </c>
      <c r="R2012" s="6" t="s">
        <v>60</v>
      </c>
      <c r="S2012" s="49" t="s">
        <v>60</v>
      </c>
      <c r="T2012" s="73" t="str">
        <f>IF(_xlfn.XLOOKUP(I2012,LEGEND!B:B,LEGEND!H:H)&lt;&gt;"-",HYPERLINK(_xlfn.XLOOKUP(I2012,LEGEND!B:B,LEGEND!H:H),"link"),_xlfn.XLOOKUP(I2012,LEGEND!B:B,LEGEND!H:H))</f>
        <v>link</v>
      </c>
      <c r="U2012" s="73" t="str">
        <f>HYPERLINK(_xlfn.XLOOKUP(I2012,LEGEND!B:B,LEGEND!I:I))</f>
        <v>https://milwaukee-media-images.s3.amazonaws.com/hi/4932352758--Hero_1.jpg</v>
      </c>
      <c r="V2012" s="51" t="s">
        <v>14480</v>
      </c>
      <c r="W2012" s="63" t="s">
        <v>1189</v>
      </c>
      <c r="X2012" s="64">
        <v>970</v>
      </c>
      <c r="Y2012" s="64">
        <v>40</v>
      </c>
      <c r="Z2012" s="64">
        <v>20</v>
      </c>
      <c r="AA2012" s="84">
        <v>0.96199999999999997</v>
      </c>
      <c r="AB2012" s="85">
        <v>1</v>
      </c>
      <c r="AC2012" s="85">
        <v>1</v>
      </c>
    </row>
    <row r="2013" spans="1:29" ht="25.5">
      <c r="A2013" s="1"/>
      <c r="B2013" s="6" t="s">
        <v>8777</v>
      </c>
      <c r="C2013" s="6" t="s">
        <v>8778</v>
      </c>
      <c r="D2013" s="6" t="s">
        <v>8861</v>
      </c>
      <c r="E2013" s="49" t="s">
        <v>9795</v>
      </c>
      <c r="F2013" s="6" t="s">
        <v>9217</v>
      </c>
      <c r="G2013" s="6" t="s">
        <v>60</v>
      </c>
      <c r="H2013" s="6" t="s">
        <v>60</v>
      </c>
      <c r="I2013" s="60" t="s">
        <v>14485</v>
      </c>
      <c r="J2013" s="49" t="s">
        <v>14486</v>
      </c>
      <c r="K2013" s="6" t="s">
        <v>14487</v>
      </c>
      <c r="L2013" s="29">
        <f>IF($J$6="с учетом НДС",VLOOKUP(I2013,LEGEND!B:E,4,0)*(1-M2013),VLOOKUP(I2013,LEGEND!B:E,4,0)*(1-M2013)/1.2)</f>
        <v>7000</v>
      </c>
      <c r="M2013" s="57">
        <f>IF(AND(B2013&lt;&gt;"1_Электроинструмент",B2013&lt;&gt;"2_Садовая техника"),$J$5,IF($J$4&lt;=20%,$J$4,IFERROR(VLOOKUP(S2013,LEGEND!$L$2:$M$5,2,FALSE),$J$4)))</f>
        <v>0</v>
      </c>
      <c r="N2013" s="48" t="s">
        <v>60</v>
      </c>
      <c r="O2013" s="6" t="s">
        <v>60</v>
      </c>
      <c r="P2013" s="49" t="s">
        <v>66</v>
      </c>
      <c r="Q2013" s="49" t="s">
        <v>473</v>
      </c>
      <c r="R2013" s="6" t="s">
        <v>60</v>
      </c>
      <c r="S2013" s="49" t="s">
        <v>60</v>
      </c>
      <c r="T2013" s="73" t="str">
        <f>IF(_xlfn.XLOOKUP(I2013,LEGEND!B:B,LEGEND!H:H)&lt;&gt;"-",HYPERLINK(_xlfn.XLOOKUP(I2013,LEGEND!B:B,LEGEND!H:H),"link"),_xlfn.XLOOKUP(I2013,LEGEND!B:B,LEGEND!H:H))</f>
        <v>link</v>
      </c>
      <c r="U2013" s="73" t="str">
        <f>HYPERLINK(_xlfn.XLOOKUP(I2013,LEGEND!B:B,LEGEND!I:I))</f>
        <v>https://milwaukee-media-images.s3.amazonaws.com/hi/4932430732--Hero_1.jpg</v>
      </c>
      <c r="V2013" s="51" t="s">
        <v>14488</v>
      </c>
      <c r="W2013" s="63" t="s">
        <v>1189</v>
      </c>
      <c r="X2013" s="64">
        <v>130</v>
      </c>
      <c r="Y2013" s="64">
        <v>60</v>
      </c>
      <c r="Z2013" s="64">
        <v>60</v>
      </c>
      <c r="AA2013" s="84">
        <v>0.55800000000000005</v>
      </c>
      <c r="AB2013" s="85">
        <v>1</v>
      </c>
      <c r="AC2013" s="85">
        <v>1</v>
      </c>
    </row>
    <row r="2014" spans="1:29" ht="25.5">
      <c r="A2014" s="1"/>
      <c r="B2014" s="6" t="s">
        <v>8777</v>
      </c>
      <c r="C2014" s="6" t="s">
        <v>8778</v>
      </c>
      <c r="D2014" s="6" t="s">
        <v>8861</v>
      </c>
      <c r="E2014" s="49" t="s">
        <v>9795</v>
      </c>
      <c r="F2014" s="6" t="s">
        <v>9217</v>
      </c>
      <c r="G2014" s="6" t="s">
        <v>60</v>
      </c>
      <c r="H2014" s="6" t="s">
        <v>60</v>
      </c>
      <c r="I2014" s="60" t="s">
        <v>14501</v>
      </c>
      <c r="J2014" s="49" t="s">
        <v>14502</v>
      </c>
      <c r="K2014" s="6" t="s">
        <v>14503</v>
      </c>
      <c r="L2014" s="29">
        <f>IF($J$6="с учетом НДС",VLOOKUP(I2014,LEGEND!B:E,4,0)*(1-M2014),VLOOKUP(I2014,LEGEND!B:E,4,0)*(1-M2014)/1.2)</f>
        <v>7100</v>
      </c>
      <c r="M2014" s="57">
        <f>IF(AND(B2014&lt;&gt;"1_Электроинструмент",B2014&lt;&gt;"2_Садовая техника"),$J$5,IF($J$4&lt;=20%,$J$4,IFERROR(VLOOKUP(S2014,LEGEND!$L$2:$M$5,2,FALSE),$J$4)))</f>
        <v>0</v>
      </c>
      <c r="N2014" s="48" t="s">
        <v>60</v>
      </c>
      <c r="O2014" s="6" t="s">
        <v>60</v>
      </c>
      <c r="P2014" s="49" t="s">
        <v>66</v>
      </c>
      <c r="Q2014" s="49" t="s">
        <v>67</v>
      </c>
      <c r="R2014" s="6" t="s">
        <v>60</v>
      </c>
      <c r="S2014" s="49" t="s">
        <v>60</v>
      </c>
      <c r="T2014" s="73" t="str">
        <f>IF(_xlfn.XLOOKUP(I2014,LEGEND!B:B,LEGEND!H:H)&lt;&gt;"-",HYPERLINK(_xlfn.XLOOKUP(I2014,LEGEND!B:B,LEGEND!H:H),"link"),_xlfn.XLOOKUP(I2014,LEGEND!B:B,LEGEND!H:H))</f>
        <v>link</v>
      </c>
      <c r="U2014" s="73" t="str">
        <f>HYPERLINK(_xlfn.XLOOKUP(I2014,LEGEND!B:B,LEGEND!I:I))</f>
        <v>https://milwaukee-media-images.s3.amazonaws.com/hi/4932430728--Hero_1.jpg</v>
      </c>
      <c r="V2014" s="51" t="s">
        <v>14504</v>
      </c>
      <c r="W2014" s="63" t="s">
        <v>1189</v>
      </c>
      <c r="X2014" s="64">
        <v>38</v>
      </c>
      <c r="Y2014" s="64">
        <v>38</v>
      </c>
      <c r="Z2014" s="64">
        <v>540</v>
      </c>
      <c r="AA2014" s="84">
        <v>1.018</v>
      </c>
      <c r="AB2014" s="85">
        <v>1</v>
      </c>
      <c r="AC2014" s="85">
        <v>1</v>
      </c>
    </row>
    <row r="2015" spans="1:29" ht="25.5">
      <c r="A2015" s="1"/>
      <c r="B2015" s="6" t="s">
        <v>8777</v>
      </c>
      <c r="C2015" s="6" t="s">
        <v>8778</v>
      </c>
      <c r="D2015" s="6" t="s">
        <v>8861</v>
      </c>
      <c r="E2015" s="49" t="s">
        <v>9795</v>
      </c>
      <c r="F2015" s="6" t="s">
        <v>9217</v>
      </c>
      <c r="G2015" s="6" t="s">
        <v>60</v>
      </c>
      <c r="H2015" s="6" t="s">
        <v>60</v>
      </c>
      <c r="I2015" s="60" t="s">
        <v>14505</v>
      </c>
      <c r="J2015" s="49" t="s">
        <v>14506</v>
      </c>
      <c r="K2015" s="6" t="s">
        <v>14507</v>
      </c>
      <c r="L2015" s="29">
        <f>IF($J$6="с учетом НДС",VLOOKUP(I2015,LEGEND!B:E,4,0)*(1-M2015),VLOOKUP(I2015,LEGEND!B:E,4,0)*(1-M2015)/1.2)</f>
        <v>7200</v>
      </c>
      <c r="M2015" s="57">
        <f>IF(AND(B2015&lt;&gt;"1_Электроинструмент",B2015&lt;&gt;"2_Садовая техника"),$J$5,IF($J$4&lt;=20%,$J$4,IFERROR(VLOOKUP(S2015,LEGEND!$L$2:$M$5,2,FALSE),$J$4)))</f>
        <v>0</v>
      </c>
      <c r="N2015" s="48" t="s">
        <v>60</v>
      </c>
      <c r="O2015" s="6" t="s">
        <v>60</v>
      </c>
      <c r="P2015" s="49" t="s">
        <v>66</v>
      </c>
      <c r="Q2015" s="49" t="s">
        <v>67</v>
      </c>
      <c r="R2015" s="6" t="s">
        <v>60</v>
      </c>
      <c r="S2015" s="49" t="s">
        <v>60</v>
      </c>
      <c r="T2015" s="73" t="str">
        <f>IF(_xlfn.XLOOKUP(I2015,LEGEND!B:B,LEGEND!H:H)&lt;&gt;"-",HYPERLINK(_xlfn.XLOOKUP(I2015,LEGEND!B:B,LEGEND!H:H),"link"),_xlfn.XLOOKUP(I2015,LEGEND!B:B,LEGEND!H:H))</f>
        <v>link</v>
      </c>
      <c r="U2015" s="73" t="str">
        <f>HYPERLINK(_xlfn.XLOOKUP(I2015,LEGEND!B:B,LEGEND!I:I))</f>
        <v>https://milwaukee-media-images.s3.amazonaws.com/hi/4932352778--Hero_1.jpg</v>
      </c>
      <c r="V2015" s="51" t="s">
        <v>14508</v>
      </c>
      <c r="W2015" s="63" t="s">
        <v>1189</v>
      </c>
      <c r="X2015" s="64">
        <v>400</v>
      </c>
      <c r="Y2015" s="64">
        <v>40</v>
      </c>
      <c r="Z2015" s="64">
        <v>30</v>
      </c>
      <c r="AA2015" s="84">
        <v>0.85</v>
      </c>
      <c r="AB2015" s="85">
        <v>1</v>
      </c>
      <c r="AC2015" s="85">
        <v>1</v>
      </c>
    </row>
    <row r="2016" spans="1:29" ht="25.5">
      <c r="A2016" s="1"/>
      <c r="B2016" s="6" t="s">
        <v>8777</v>
      </c>
      <c r="C2016" s="6" t="s">
        <v>8778</v>
      </c>
      <c r="D2016" s="6" t="s">
        <v>8861</v>
      </c>
      <c r="E2016" s="49" t="s">
        <v>9795</v>
      </c>
      <c r="F2016" s="6" t="s">
        <v>9217</v>
      </c>
      <c r="G2016" s="6" t="s">
        <v>60</v>
      </c>
      <c r="H2016" s="6" t="s">
        <v>60</v>
      </c>
      <c r="I2016" s="60" t="s">
        <v>14509</v>
      </c>
      <c r="J2016" s="49" t="s">
        <v>14510</v>
      </c>
      <c r="K2016" s="6" t="s">
        <v>14511</v>
      </c>
      <c r="L2016" s="29">
        <f>IF($J$6="с учетом НДС",VLOOKUP(I2016,LEGEND!B:E,4,0)*(1-M2016),VLOOKUP(I2016,LEGEND!B:E,4,0)*(1-M2016)/1.2)</f>
        <v>7300</v>
      </c>
      <c r="M2016" s="57">
        <f>IF(AND(B2016&lt;&gt;"1_Электроинструмент",B2016&lt;&gt;"2_Садовая техника"),$J$5,IF($J$4&lt;=20%,$J$4,IFERROR(VLOOKUP(S2016,LEGEND!$L$2:$M$5,2,FALSE),$J$4)))</f>
        <v>0</v>
      </c>
      <c r="N2016" s="48" t="s">
        <v>60</v>
      </c>
      <c r="O2016" s="6" t="s">
        <v>60</v>
      </c>
      <c r="P2016" s="49" t="s">
        <v>66</v>
      </c>
      <c r="Q2016" s="49" t="s">
        <v>67</v>
      </c>
      <c r="R2016" s="6" t="s">
        <v>60</v>
      </c>
      <c r="S2016" s="49" t="s">
        <v>60</v>
      </c>
      <c r="T2016" s="73" t="str">
        <f>IF(_xlfn.XLOOKUP(I2016,LEGEND!B:B,LEGEND!H:H)&lt;&gt;"-",HYPERLINK(_xlfn.XLOOKUP(I2016,LEGEND!B:B,LEGEND!H:H),"link"),_xlfn.XLOOKUP(I2016,LEGEND!B:B,LEGEND!H:H))</f>
        <v>link</v>
      </c>
      <c r="U2016" s="73" t="str">
        <f>HYPERLINK(_xlfn.XLOOKUP(I2016,LEGEND!B:B,LEGEND!I:I))</f>
        <v>https://milwaukee-media-images.s3.amazonaws.com/hi/4932352762--Hero_1.jpg</v>
      </c>
      <c r="V2016" s="51" t="s">
        <v>14512</v>
      </c>
      <c r="W2016" s="63" t="s">
        <v>1189</v>
      </c>
      <c r="X2016" s="64">
        <v>950</v>
      </c>
      <c r="Y2016" s="64">
        <v>40</v>
      </c>
      <c r="Z2016" s="64">
        <v>30</v>
      </c>
      <c r="AA2016" s="84">
        <v>1.1639999999999999</v>
      </c>
      <c r="AB2016" s="85">
        <v>1</v>
      </c>
      <c r="AC2016" s="85">
        <v>1</v>
      </c>
    </row>
    <row r="2017" spans="1:29" ht="25.5">
      <c r="A2017" s="1"/>
      <c r="B2017" s="6" t="s">
        <v>8777</v>
      </c>
      <c r="C2017" s="6" t="s">
        <v>8778</v>
      </c>
      <c r="D2017" s="6" t="s">
        <v>8861</v>
      </c>
      <c r="E2017" s="49" t="s">
        <v>9795</v>
      </c>
      <c r="F2017" s="6" t="s">
        <v>9217</v>
      </c>
      <c r="G2017" s="6" t="s">
        <v>60</v>
      </c>
      <c r="H2017" s="6" t="s">
        <v>60</v>
      </c>
      <c r="I2017" s="60" t="s">
        <v>14521</v>
      </c>
      <c r="J2017" s="49" t="s">
        <v>14522</v>
      </c>
      <c r="K2017" s="6" t="s">
        <v>14523</v>
      </c>
      <c r="L2017" s="29">
        <f>IF($J$6="с учетом НДС",VLOOKUP(I2017,LEGEND!B:E,4,0)*(1-M2017),VLOOKUP(I2017,LEGEND!B:E,4,0)*(1-M2017)/1.2)</f>
        <v>7500</v>
      </c>
      <c r="M2017" s="57">
        <f>IF(AND(B2017&lt;&gt;"1_Электроинструмент",B2017&lt;&gt;"2_Садовая техника"),$J$5,IF($J$4&lt;=20%,$J$4,IFERROR(VLOOKUP(S2017,LEGEND!$L$2:$M$5,2,FALSE),$J$4)))</f>
        <v>0</v>
      </c>
      <c r="N2017" s="48" t="s">
        <v>60</v>
      </c>
      <c r="O2017" s="6" t="s">
        <v>60</v>
      </c>
      <c r="P2017" s="49" t="s">
        <v>66</v>
      </c>
      <c r="Q2017" s="49" t="s">
        <v>67</v>
      </c>
      <c r="R2017" s="6" t="s">
        <v>60</v>
      </c>
      <c r="S2017" s="49" t="s">
        <v>60</v>
      </c>
      <c r="T2017" s="73" t="str">
        <f>IF(_xlfn.XLOOKUP(I2017,LEGEND!B:B,LEGEND!H:H)&lt;&gt;"-",HYPERLINK(_xlfn.XLOOKUP(I2017,LEGEND!B:B,LEGEND!H:H),"link"),_xlfn.XLOOKUP(I2017,LEGEND!B:B,LEGEND!H:H))</f>
        <v>link</v>
      </c>
      <c r="U2017" s="73" t="str">
        <f>HYPERLINK(_xlfn.XLOOKUP(I2017,LEGEND!B:B,LEGEND!I:I))</f>
        <v>https://milwaukee-media-images.s3.amazonaws.com/hi/4932359490--Hero_1.jpg</v>
      </c>
      <c r="V2017" s="51" t="s">
        <v>14524</v>
      </c>
      <c r="W2017" s="63" t="s">
        <v>1189</v>
      </c>
      <c r="X2017" s="64">
        <v>23</v>
      </c>
      <c r="Y2017" s="64">
        <v>55</v>
      </c>
      <c r="Z2017" s="64">
        <v>55</v>
      </c>
      <c r="AA2017" s="84">
        <v>0.60499999999999998</v>
      </c>
      <c r="AB2017" s="85">
        <v>1</v>
      </c>
      <c r="AC2017" s="85">
        <v>1</v>
      </c>
    </row>
    <row r="2018" spans="1:29" ht="25.5">
      <c r="A2018" s="1"/>
      <c r="B2018" s="6" t="s">
        <v>8777</v>
      </c>
      <c r="C2018" s="6" t="s">
        <v>8778</v>
      </c>
      <c r="D2018" s="6" t="s">
        <v>8861</v>
      </c>
      <c r="E2018" s="49" t="s">
        <v>9795</v>
      </c>
      <c r="F2018" s="6" t="s">
        <v>9217</v>
      </c>
      <c r="G2018" s="6" t="s">
        <v>60</v>
      </c>
      <c r="H2018" s="6" t="s">
        <v>60</v>
      </c>
      <c r="I2018" s="60" t="s">
        <v>14525</v>
      </c>
      <c r="J2018" s="49" t="s">
        <v>14526</v>
      </c>
      <c r="K2018" s="6" t="s">
        <v>14527</v>
      </c>
      <c r="L2018" s="29">
        <f>IF($J$6="с учетом НДС",VLOOKUP(I2018,LEGEND!B:E,4,0)*(1-M2018),VLOOKUP(I2018,LEGEND!B:E,4,0)*(1-M2018)/1.2)</f>
        <v>7500</v>
      </c>
      <c r="M2018" s="57">
        <f>IF(AND(B2018&lt;&gt;"1_Электроинструмент",B2018&lt;&gt;"2_Садовая техника"),$J$5,IF($J$4&lt;=20%,$J$4,IFERROR(VLOOKUP(S2018,LEGEND!$L$2:$M$5,2,FALSE),$J$4)))</f>
        <v>0</v>
      </c>
      <c r="N2018" s="48" t="s">
        <v>60</v>
      </c>
      <c r="O2018" s="6" t="s">
        <v>60</v>
      </c>
      <c r="P2018" s="49" t="s">
        <v>66</v>
      </c>
      <c r="Q2018" s="49" t="s">
        <v>473</v>
      </c>
      <c r="R2018" s="6" t="s">
        <v>60</v>
      </c>
      <c r="S2018" s="49" t="s">
        <v>60</v>
      </c>
      <c r="T2018" s="73" t="str">
        <f>IF(_xlfn.XLOOKUP(I2018,LEGEND!B:B,LEGEND!H:H)&lt;&gt;"-",HYPERLINK(_xlfn.XLOOKUP(I2018,LEGEND!B:B,LEGEND!H:H),"link"),_xlfn.XLOOKUP(I2018,LEGEND!B:B,LEGEND!H:H))</f>
        <v>link</v>
      </c>
      <c r="U2018" s="73" t="str">
        <f>HYPERLINK(_xlfn.XLOOKUP(I2018,LEGEND!B:B,LEGEND!I:I))</f>
        <v>https://milwaukee-media-images.s3.amazonaws.com/hi/4932352783--Hero_1.jpg</v>
      </c>
      <c r="V2018" s="51" t="s">
        <v>14528</v>
      </c>
      <c r="W2018" s="63" t="s">
        <v>1189</v>
      </c>
      <c r="X2018" s="64">
        <v>390</v>
      </c>
      <c r="Y2018" s="64">
        <v>75</v>
      </c>
      <c r="Z2018" s="64">
        <v>40</v>
      </c>
      <c r="AA2018" s="84">
        <v>1.018</v>
      </c>
      <c r="AB2018" s="85">
        <v>1</v>
      </c>
      <c r="AC2018" s="85">
        <v>1</v>
      </c>
    </row>
    <row r="2019" spans="1:29" ht="25.5">
      <c r="A2019" s="1"/>
      <c r="B2019" s="6" t="s">
        <v>8777</v>
      </c>
      <c r="C2019" s="6" t="s">
        <v>8778</v>
      </c>
      <c r="D2019" s="6" t="s">
        <v>8861</v>
      </c>
      <c r="E2019" s="49" t="s">
        <v>9795</v>
      </c>
      <c r="F2019" s="6" t="s">
        <v>9217</v>
      </c>
      <c r="G2019" s="6" t="s">
        <v>60</v>
      </c>
      <c r="H2019" s="6" t="s">
        <v>60</v>
      </c>
      <c r="I2019" s="60" t="s">
        <v>14529</v>
      </c>
      <c r="J2019" s="49" t="s">
        <v>14530</v>
      </c>
      <c r="K2019" s="6" t="s">
        <v>14531</v>
      </c>
      <c r="L2019" s="29">
        <f>IF($J$6="с учетом НДС",VLOOKUP(I2019,LEGEND!B:E,4,0)*(1-M2019),VLOOKUP(I2019,LEGEND!B:E,4,0)*(1-M2019)/1.2)</f>
        <v>7500</v>
      </c>
      <c r="M2019" s="57">
        <f>IF(AND(B2019&lt;&gt;"1_Электроинструмент",B2019&lt;&gt;"2_Садовая техника"),$J$5,IF($J$4&lt;=20%,$J$4,IFERROR(VLOOKUP(S2019,LEGEND!$L$2:$M$5,2,FALSE),$J$4)))</f>
        <v>0</v>
      </c>
      <c r="N2019" s="48" t="s">
        <v>60</v>
      </c>
      <c r="O2019" s="6" t="s">
        <v>60</v>
      </c>
      <c r="P2019" s="49" t="s">
        <v>66</v>
      </c>
      <c r="Q2019" s="49" t="s">
        <v>473</v>
      </c>
      <c r="R2019" s="6" t="s">
        <v>60</v>
      </c>
      <c r="S2019" s="49" t="s">
        <v>60</v>
      </c>
      <c r="T2019" s="73" t="str">
        <f>IF(_xlfn.XLOOKUP(I2019,LEGEND!B:B,LEGEND!H:H)&lt;&gt;"-",HYPERLINK(_xlfn.XLOOKUP(I2019,LEGEND!B:B,LEGEND!H:H),"link"),_xlfn.XLOOKUP(I2019,LEGEND!B:B,LEGEND!H:H))</f>
        <v>link</v>
      </c>
      <c r="U2019" s="73" t="str">
        <f>HYPERLINK(_xlfn.XLOOKUP(I2019,LEGEND!B:B,LEGEND!I:I))</f>
        <v>https://milwaukee-media-images.s3.amazonaws.com/hi/4932430748--Hero_1.jpg</v>
      </c>
      <c r="V2019" s="51" t="s">
        <v>14532</v>
      </c>
      <c r="W2019" s="63" t="s">
        <v>1189</v>
      </c>
      <c r="X2019" s="64">
        <v>110</v>
      </c>
      <c r="Y2019" s="64">
        <v>28</v>
      </c>
      <c r="Z2019" s="64">
        <v>28</v>
      </c>
      <c r="AA2019" s="84">
        <v>0.22800000000000001</v>
      </c>
      <c r="AB2019" s="85">
        <v>1</v>
      </c>
      <c r="AC2019" s="85">
        <v>1</v>
      </c>
    </row>
    <row r="2020" spans="1:29" ht="25.5">
      <c r="A2020" s="1"/>
      <c r="B2020" s="6" t="s">
        <v>8777</v>
      </c>
      <c r="C2020" s="6" t="s">
        <v>8778</v>
      </c>
      <c r="D2020" s="6" t="s">
        <v>8861</v>
      </c>
      <c r="E2020" s="49" t="s">
        <v>9795</v>
      </c>
      <c r="F2020" s="6" t="s">
        <v>9217</v>
      </c>
      <c r="G2020" s="6" t="s">
        <v>60</v>
      </c>
      <c r="H2020" s="6" t="s">
        <v>60</v>
      </c>
      <c r="I2020" s="60" t="s">
        <v>14533</v>
      </c>
      <c r="J2020" s="49" t="s">
        <v>14534</v>
      </c>
      <c r="K2020" s="6" t="s">
        <v>14535</v>
      </c>
      <c r="L2020" s="29">
        <f>IF($J$6="с учетом НДС",VLOOKUP(I2020,LEGEND!B:E,4,0)*(1-M2020),VLOOKUP(I2020,LEGEND!B:E,4,0)*(1-M2020)/1.2)</f>
        <v>7600</v>
      </c>
      <c r="M2020" s="57">
        <f>IF(AND(B2020&lt;&gt;"1_Электроинструмент",B2020&lt;&gt;"2_Садовая техника"),$J$5,IF($J$4&lt;=20%,$J$4,IFERROR(VLOOKUP(S2020,LEGEND!$L$2:$M$5,2,FALSE),$J$4)))</f>
        <v>0</v>
      </c>
      <c r="N2020" s="48" t="s">
        <v>60</v>
      </c>
      <c r="O2020" s="6" t="s">
        <v>60</v>
      </c>
      <c r="P2020" s="49" t="s">
        <v>66</v>
      </c>
      <c r="Q2020" s="49" t="s">
        <v>67</v>
      </c>
      <c r="R2020" s="6" t="s">
        <v>60</v>
      </c>
      <c r="S2020" s="49" t="s">
        <v>60</v>
      </c>
      <c r="T2020" s="73" t="str">
        <f>IF(_xlfn.XLOOKUP(I2020,LEGEND!B:B,LEGEND!H:H)&lt;&gt;"-",HYPERLINK(_xlfn.XLOOKUP(I2020,LEGEND!B:B,LEGEND!H:H),"link"),_xlfn.XLOOKUP(I2020,LEGEND!B:B,LEGEND!H:H))</f>
        <v>link</v>
      </c>
      <c r="U2020" s="73" t="str">
        <f>HYPERLINK(_xlfn.XLOOKUP(I2020,LEGEND!B:B,LEGEND!I:I))</f>
        <v>https://milwaukee-media-images.s3.amazonaws.com/hi/4932352766--Hero_1.jpg</v>
      </c>
      <c r="V2020" s="51" t="s">
        <v>14536</v>
      </c>
      <c r="W2020" s="63" t="s">
        <v>1189</v>
      </c>
      <c r="X2020" s="64">
        <v>970</v>
      </c>
      <c r="Y2020" s="64">
        <v>40</v>
      </c>
      <c r="Z2020" s="64">
        <v>30</v>
      </c>
      <c r="AA2020" s="84">
        <v>1.48</v>
      </c>
      <c r="AB2020" s="85">
        <v>1</v>
      </c>
      <c r="AC2020" s="85">
        <v>1</v>
      </c>
    </row>
    <row r="2021" spans="1:29" ht="25.5">
      <c r="A2021" s="1"/>
      <c r="B2021" s="6" t="s">
        <v>8777</v>
      </c>
      <c r="C2021" s="6" t="s">
        <v>8778</v>
      </c>
      <c r="D2021" s="6" t="s">
        <v>8861</v>
      </c>
      <c r="E2021" s="49" t="s">
        <v>9795</v>
      </c>
      <c r="F2021" s="6" t="s">
        <v>9217</v>
      </c>
      <c r="G2021" s="6" t="s">
        <v>60</v>
      </c>
      <c r="H2021" s="6" t="s">
        <v>60</v>
      </c>
      <c r="I2021" s="60" t="s">
        <v>14553</v>
      </c>
      <c r="J2021" s="49" t="s">
        <v>14554</v>
      </c>
      <c r="K2021" s="6" t="s">
        <v>14555</v>
      </c>
      <c r="L2021" s="29">
        <f>IF($J$6="с учетом НДС",VLOOKUP(I2021,LEGEND!B:E,4,0)*(1-M2021),VLOOKUP(I2021,LEGEND!B:E,4,0)*(1-M2021)/1.2)</f>
        <v>7800</v>
      </c>
      <c r="M2021" s="57">
        <f>IF(AND(B2021&lt;&gt;"1_Электроинструмент",B2021&lt;&gt;"2_Садовая техника"),$J$5,IF($J$4&lt;=20%,$J$4,IFERROR(VLOOKUP(S2021,LEGEND!$L$2:$M$5,2,FALSE),$J$4)))</f>
        <v>0</v>
      </c>
      <c r="N2021" s="48" t="s">
        <v>60</v>
      </c>
      <c r="O2021" s="6" t="s">
        <v>60</v>
      </c>
      <c r="P2021" s="49" t="s">
        <v>66</v>
      </c>
      <c r="Q2021" s="49" t="s">
        <v>67</v>
      </c>
      <c r="R2021" s="6" t="s">
        <v>60</v>
      </c>
      <c r="S2021" s="49" t="s">
        <v>60</v>
      </c>
      <c r="T2021" s="73" t="str">
        <f>IF(_xlfn.XLOOKUP(I2021,LEGEND!B:B,LEGEND!H:H)&lt;&gt;"-",HYPERLINK(_xlfn.XLOOKUP(I2021,LEGEND!B:B,LEGEND!H:H),"link"),_xlfn.XLOOKUP(I2021,LEGEND!B:B,LEGEND!H:H))</f>
        <v>link</v>
      </c>
      <c r="U2021" s="73" t="str">
        <f>HYPERLINK(_xlfn.XLOOKUP(I2021,LEGEND!B:B,LEGEND!I:I))</f>
        <v>https://milwaukee-media-images.s3.amazonaws.com/hi/4932352785--Hero_1.jpg</v>
      </c>
      <c r="V2021" s="51" t="s">
        <v>14556</v>
      </c>
      <c r="W2021" s="63" t="s">
        <v>1189</v>
      </c>
      <c r="X2021" s="64">
        <v>390</v>
      </c>
      <c r="Y2021" s="64">
        <v>45</v>
      </c>
      <c r="Z2021" s="64">
        <v>40</v>
      </c>
      <c r="AA2021" s="84">
        <v>1.002</v>
      </c>
      <c r="AB2021" s="85">
        <v>1</v>
      </c>
      <c r="AC2021" s="85">
        <v>1</v>
      </c>
    </row>
    <row r="2022" spans="1:29" ht="25.5">
      <c r="A2022" s="1"/>
      <c r="B2022" s="6" t="s">
        <v>8777</v>
      </c>
      <c r="C2022" s="6" t="s">
        <v>8778</v>
      </c>
      <c r="D2022" s="6" t="s">
        <v>8861</v>
      </c>
      <c r="E2022" s="49" t="s">
        <v>9795</v>
      </c>
      <c r="F2022" s="6" t="s">
        <v>9217</v>
      </c>
      <c r="G2022" s="6" t="s">
        <v>60</v>
      </c>
      <c r="H2022" s="6" t="s">
        <v>60</v>
      </c>
      <c r="I2022" s="60" t="s">
        <v>14561</v>
      </c>
      <c r="J2022" s="49" t="s">
        <v>14562</v>
      </c>
      <c r="K2022" s="6" t="s">
        <v>14563</v>
      </c>
      <c r="L2022" s="29">
        <f>IF($J$6="с учетом НДС",VLOOKUP(I2022,LEGEND!B:E,4,0)*(1-M2022),VLOOKUP(I2022,LEGEND!B:E,4,0)*(1-M2022)/1.2)</f>
        <v>8000</v>
      </c>
      <c r="M2022" s="57">
        <f>IF(AND(B2022&lt;&gt;"1_Электроинструмент",B2022&lt;&gt;"2_Садовая техника"),$J$5,IF($J$4&lt;=20%,$J$4,IFERROR(VLOOKUP(S2022,LEGEND!$L$2:$M$5,2,FALSE),$J$4)))</f>
        <v>0</v>
      </c>
      <c r="N2022" s="48" t="s">
        <v>60</v>
      </c>
      <c r="O2022" s="6" t="s">
        <v>60</v>
      </c>
      <c r="P2022" s="49" t="s">
        <v>66</v>
      </c>
      <c r="Q2022" s="49" t="s">
        <v>473</v>
      </c>
      <c r="R2022" s="6" t="s">
        <v>60</v>
      </c>
      <c r="S2022" s="49" t="s">
        <v>60</v>
      </c>
      <c r="T2022" s="73" t="str">
        <f>IF(_xlfn.XLOOKUP(I2022,LEGEND!B:B,LEGEND!H:H)&lt;&gt;"-",HYPERLINK(_xlfn.XLOOKUP(I2022,LEGEND!B:B,LEGEND!H:H),"link"),_xlfn.XLOOKUP(I2022,LEGEND!B:B,LEGEND!H:H))</f>
        <v>link</v>
      </c>
      <c r="U2022" s="73" t="str">
        <f>HYPERLINK(_xlfn.XLOOKUP(I2022,LEGEND!B:B,LEGEND!I:I))</f>
        <v>https://milwaukee-media-images.s3.amazonaws.com/hi/4932352789--Hero_1.jpg</v>
      </c>
      <c r="V2022" s="51" t="s">
        <v>14564</v>
      </c>
      <c r="W2022" s="63" t="s">
        <v>1189</v>
      </c>
      <c r="X2022" s="64">
        <v>390</v>
      </c>
      <c r="Y2022" s="64">
        <v>60</v>
      </c>
      <c r="Z2022" s="64">
        <v>40</v>
      </c>
      <c r="AA2022" s="84">
        <v>1.0980000000000001</v>
      </c>
      <c r="AB2022" s="85">
        <v>1</v>
      </c>
      <c r="AC2022" s="85">
        <v>1</v>
      </c>
    </row>
    <row r="2023" spans="1:29" ht="25.5">
      <c r="A2023" s="1"/>
      <c r="B2023" s="6" t="s">
        <v>8777</v>
      </c>
      <c r="C2023" s="6" t="s">
        <v>8778</v>
      </c>
      <c r="D2023" s="6" t="s">
        <v>8861</v>
      </c>
      <c r="E2023" s="49" t="s">
        <v>9795</v>
      </c>
      <c r="F2023" s="6" t="s">
        <v>9217</v>
      </c>
      <c r="G2023" s="6" t="s">
        <v>60</v>
      </c>
      <c r="H2023" s="6" t="s">
        <v>60</v>
      </c>
      <c r="I2023" s="60" t="s">
        <v>14577</v>
      </c>
      <c r="J2023" s="49" t="s">
        <v>14578</v>
      </c>
      <c r="K2023" s="6" t="s">
        <v>14579</v>
      </c>
      <c r="L2023" s="29">
        <f>IF($J$6="с учетом НДС",VLOOKUP(I2023,LEGEND!B:E,4,0)*(1-M2023),VLOOKUP(I2023,LEGEND!B:E,4,0)*(1-M2023)/1.2)</f>
        <v>8100</v>
      </c>
      <c r="M2023" s="57">
        <f>IF(AND(B2023&lt;&gt;"1_Электроинструмент",B2023&lt;&gt;"2_Садовая техника"),$J$5,IF($J$4&lt;=20%,$J$4,IFERROR(VLOOKUP(S2023,LEGEND!$L$2:$M$5,2,FALSE),$J$4)))</f>
        <v>0</v>
      </c>
      <c r="N2023" s="48" t="s">
        <v>60</v>
      </c>
      <c r="O2023" s="6" t="s">
        <v>60</v>
      </c>
      <c r="P2023" s="49" t="s">
        <v>66</v>
      </c>
      <c r="Q2023" s="49" t="s">
        <v>67</v>
      </c>
      <c r="R2023" s="6" t="s">
        <v>60</v>
      </c>
      <c r="S2023" s="49" t="s">
        <v>60</v>
      </c>
      <c r="T2023" s="73" t="str">
        <f>IF(_xlfn.XLOOKUP(I2023,LEGEND!B:B,LEGEND!H:H)&lt;&gt;"-",HYPERLINK(_xlfn.XLOOKUP(I2023,LEGEND!B:B,LEGEND!H:H),"link"),_xlfn.XLOOKUP(I2023,LEGEND!B:B,LEGEND!H:H))</f>
        <v>link</v>
      </c>
      <c r="U2023" s="73" t="str">
        <f>HYPERLINK(_xlfn.XLOOKUP(I2023,LEGEND!B:B,LEGEND!I:I))</f>
        <v>https://milwaukee-media-images.s3.amazonaws.com/hi/4932352779--Hero_1.jpg</v>
      </c>
      <c r="V2023" s="51" t="s">
        <v>14580</v>
      </c>
      <c r="W2023" s="63" t="s">
        <v>1189</v>
      </c>
      <c r="X2023" s="64">
        <v>590</v>
      </c>
      <c r="Y2023" s="64">
        <v>40</v>
      </c>
      <c r="Z2023" s="64">
        <v>40</v>
      </c>
      <c r="AA2023" s="84">
        <v>1.288</v>
      </c>
      <c r="AB2023" s="85">
        <v>1</v>
      </c>
      <c r="AC2023" s="85">
        <v>1</v>
      </c>
    </row>
    <row r="2024" spans="1:29" ht="25.5">
      <c r="A2024" s="1"/>
      <c r="B2024" s="6" t="s">
        <v>8777</v>
      </c>
      <c r="C2024" s="6" t="s">
        <v>8778</v>
      </c>
      <c r="D2024" s="6" t="s">
        <v>8861</v>
      </c>
      <c r="E2024" s="49" t="s">
        <v>9795</v>
      </c>
      <c r="F2024" s="6" t="s">
        <v>9217</v>
      </c>
      <c r="G2024" s="6" t="s">
        <v>60</v>
      </c>
      <c r="H2024" s="6" t="s">
        <v>60</v>
      </c>
      <c r="I2024" s="60" t="s">
        <v>14601</v>
      </c>
      <c r="J2024" s="49" t="s">
        <v>14602</v>
      </c>
      <c r="K2024" s="6" t="s">
        <v>14603</v>
      </c>
      <c r="L2024" s="29">
        <f>IF($J$6="с учетом НДС",VLOOKUP(I2024,LEGEND!B:E,4,0)*(1-M2024),VLOOKUP(I2024,LEGEND!B:E,4,0)*(1-M2024)/1.2)</f>
        <v>8700</v>
      </c>
      <c r="M2024" s="57">
        <f>IF(AND(B2024&lt;&gt;"1_Электроинструмент",B2024&lt;&gt;"2_Садовая техника"),$J$5,IF($J$4&lt;=20%,$J$4,IFERROR(VLOOKUP(S2024,LEGEND!$L$2:$M$5,2,FALSE),$J$4)))</f>
        <v>0</v>
      </c>
      <c r="N2024" s="48" t="s">
        <v>60</v>
      </c>
      <c r="O2024" s="6" t="s">
        <v>60</v>
      </c>
      <c r="P2024" s="49" t="s">
        <v>66</v>
      </c>
      <c r="Q2024" s="49" t="s">
        <v>473</v>
      </c>
      <c r="R2024" s="6" t="s">
        <v>60</v>
      </c>
      <c r="S2024" s="49" t="s">
        <v>60</v>
      </c>
      <c r="T2024" s="73" t="str">
        <f>IF(_xlfn.XLOOKUP(I2024,LEGEND!B:B,LEGEND!H:H)&lt;&gt;"-",HYPERLINK(_xlfn.XLOOKUP(I2024,LEGEND!B:B,LEGEND!H:H),"link"),_xlfn.XLOOKUP(I2024,LEGEND!B:B,LEGEND!H:H))</f>
        <v>link</v>
      </c>
      <c r="U2024" s="73" t="str">
        <f>HYPERLINK(_xlfn.XLOOKUP(I2024,LEGEND!B:B,LEGEND!I:I))</f>
        <v>https://milwaukee-media-images.s3.amazonaws.com/hi/4932245992--Hero_1.jpg</v>
      </c>
      <c r="V2024" s="51" t="s">
        <v>14604</v>
      </c>
      <c r="W2024" s="63" t="s">
        <v>1189</v>
      </c>
      <c r="X2024" s="64">
        <v>123</v>
      </c>
      <c r="Y2024" s="64">
        <v>40</v>
      </c>
      <c r="Z2024" s="64">
        <v>40</v>
      </c>
      <c r="AA2024" s="84">
        <v>0.441</v>
      </c>
      <c r="AB2024" s="85">
        <v>1</v>
      </c>
      <c r="AC2024" s="85">
        <v>1</v>
      </c>
    </row>
    <row r="2025" spans="1:29" ht="25.5">
      <c r="A2025" s="1"/>
      <c r="B2025" s="6" t="s">
        <v>8777</v>
      </c>
      <c r="C2025" s="6" t="s">
        <v>8778</v>
      </c>
      <c r="D2025" s="6" t="s">
        <v>8861</v>
      </c>
      <c r="E2025" s="49" t="s">
        <v>9795</v>
      </c>
      <c r="F2025" s="6" t="s">
        <v>9217</v>
      </c>
      <c r="G2025" s="6" t="s">
        <v>60</v>
      </c>
      <c r="H2025" s="6" t="s">
        <v>60</v>
      </c>
      <c r="I2025" s="60" t="s">
        <v>14605</v>
      </c>
      <c r="J2025" s="49" t="s">
        <v>14606</v>
      </c>
      <c r="K2025" s="6" t="s">
        <v>14607</v>
      </c>
      <c r="L2025" s="29">
        <f>IF($J$6="с учетом НДС",VLOOKUP(I2025,LEGEND!B:E,4,0)*(1-M2025),VLOOKUP(I2025,LEGEND!B:E,4,0)*(1-M2025)/1.2)</f>
        <v>8700</v>
      </c>
      <c r="M2025" s="57">
        <f>IF(AND(B2025&lt;&gt;"1_Электроинструмент",B2025&lt;&gt;"2_Садовая техника"),$J$5,IF($J$4&lt;=20%,$J$4,IFERROR(VLOOKUP(S2025,LEGEND!$L$2:$M$5,2,FALSE),$J$4)))</f>
        <v>0</v>
      </c>
      <c r="N2025" s="48" t="s">
        <v>60</v>
      </c>
      <c r="O2025" s="6" t="s">
        <v>60</v>
      </c>
      <c r="P2025" s="49" t="s">
        <v>66</v>
      </c>
      <c r="Q2025" s="49" t="s">
        <v>473</v>
      </c>
      <c r="R2025" s="6" t="s">
        <v>60</v>
      </c>
      <c r="S2025" s="49" t="s">
        <v>60</v>
      </c>
      <c r="T2025" s="73" t="str">
        <f>IF(_xlfn.XLOOKUP(I2025,LEGEND!B:B,LEGEND!H:H)&lt;&gt;"-",HYPERLINK(_xlfn.XLOOKUP(I2025,LEGEND!B:B,LEGEND!H:H),"link"),_xlfn.XLOOKUP(I2025,LEGEND!B:B,LEGEND!H:H))</f>
        <v>link</v>
      </c>
      <c r="U2025" s="73" t="str">
        <f>HYPERLINK(_xlfn.XLOOKUP(I2025,LEGEND!B:B,LEGEND!I:I))</f>
        <v>https://milwaukee-media-images.s3.amazonaws.com/hi/4932430733--Hero_1.jpg</v>
      </c>
      <c r="V2025" s="51" t="s">
        <v>14608</v>
      </c>
      <c r="W2025" s="63" t="s">
        <v>1189</v>
      </c>
      <c r="X2025" s="64">
        <v>75</v>
      </c>
      <c r="Y2025" s="64">
        <v>75</v>
      </c>
      <c r="Z2025" s="64">
        <v>135</v>
      </c>
      <c r="AA2025" s="84">
        <v>0.76200000000000001</v>
      </c>
      <c r="AB2025" s="85">
        <v>1</v>
      </c>
      <c r="AC2025" s="85">
        <v>1</v>
      </c>
    </row>
    <row r="2026" spans="1:29" ht="25.5">
      <c r="A2026" s="1"/>
      <c r="B2026" s="6" t="s">
        <v>8777</v>
      </c>
      <c r="C2026" s="6" t="s">
        <v>8778</v>
      </c>
      <c r="D2026" s="6" t="s">
        <v>8861</v>
      </c>
      <c r="E2026" s="49" t="s">
        <v>9795</v>
      </c>
      <c r="F2026" s="6" t="s">
        <v>9217</v>
      </c>
      <c r="G2026" s="6" t="s">
        <v>60</v>
      </c>
      <c r="H2026" s="6" t="s">
        <v>60</v>
      </c>
      <c r="I2026" s="60" t="s">
        <v>14613</v>
      </c>
      <c r="J2026" s="49" t="s">
        <v>14614</v>
      </c>
      <c r="K2026" s="6" t="s">
        <v>14615</v>
      </c>
      <c r="L2026" s="29">
        <f>IF($J$6="с учетом НДС",VLOOKUP(I2026,LEGEND!B:E,4,0)*(1-M2026),VLOOKUP(I2026,LEGEND!B:E,4,0)*(1-M2026)/1.2)</f>
        <v>8700</v>
      </c>
      <c r="M2026" s="57">
        <f>IF(AND(B2026&lt;&gt;"1_Электроинструмент",B2026&lt;&gt;"2_Садовая техника"),$J$5,IF($J$4&lt;=20%,$J$4,IFERROR(VLOOKUP(S2026,LEGEND!$L$2:$M$5,2,FALSE),$J$4)))</f>
        <v>0</v>
      </c>
      <c r="N2026" s="48" t="s">
        <v>60</v>
      </c>
      <c r="O2026" s="6" t="s">
        <v>60</v>
      </c>
      <c r="P2026" s="49" t="s">
        <v>66</v>
      </c>
      <c r="Q2026" s="49" t="s">
        <v>67</v>
      </c>
      <c r="R2026" s="6" t="s">
        <v>60</v>
      </c>
      <c r="S2026" s="49" t="s">
        <v>60</v>
      </c>
      <c r="T2026" s="73" t="str">
        <f>IF(_xlfn.XLOOKUP(I2026,LEGEND!B:B,LEGEND!H:H)&lt;&gt;"-",HYPERLINK(_xlfn.XLOOKUP(I2026,LEGEND!B:B,LEGEND!H:H),"link"),_xlfn.XLOOKUP(I2026,LEGEND!B:B,LEGEND!H:H))</f>
        <v>link</v>
      </c>
      <c r="U2026" s="73" t="str">
        <f>HYPERLINK(_xlfn.XLOOKUP(I2026,LEGEND!B:B,LEGEND!I:I))</f>
        <v>https://milwaukee-media-images.s3.amazonaws.com/hi/4932352770--Hero_1.jpg</v>
      </c>
      <c r="V2026" s="51" t="s">
        <v>14616</v>
      </c>
      <c r="W2026" s="63" t="s">
        <v>1189</v>
      </c>
      <c r="X2026" s="64">
        <v>960</v>
      </c>
      <c r="Y2026" s="64">
        <v>40</v>
      </c>
      <c r="Z2026" s="64">
        <v>30</v>
      </c>
      <c r="AA2026" s="84">
        <v>1.466</v>
      </c>
      <c r="AB2026" s="85">
        <v>1</v>
      </c>
      <c r="AC2026" s="85">
        <v>1</v>
      </c>
    </row>
    <row r="2027" spans="1:29" ht="25.5">
      <c r="A2027" s="1"/>
      <c r="B2027" s="6" t="s">
        <v>8777</v>
      </c>
      <c r="C2027" s="6" t="s">
        <v>8778</v>
      </c>
      <c r="D2027" s="6" t="s">
        <v>8861</v>
      </c>
      <c r="E2027" s="49" t="s">
        <v>9795</v>
      </c>
      <c r="F2027" s="6" t="s">
        <v>9217</v>
      </c>
      <c r="G2027" s="6" t="s">
        <v>60</v>
      </c>
      <c r="H2027" s="6" t="s">
        <v>60</v>
      </c>
      <c r="I2027" s="60" t="s">
        <v>14621</v>
      </c>
      <c r="J2027" s="49" t="s">
        <v>14622</v>
      </c>
      <c r="K2027" s="6" t="s">
        <v>14623</v>
      </c>
      <c r="L2027" s="29">
        <f>IF($J$6="с учетом НДС",VLOOKUP(I2027,LEGEND!B:E,4,0)*(1-M2027),VLOOKUP(I2027,LEGEND!B:E,4,0)*(1-M2027)/1.2)</f>
        <v>8800</v>
      </c>
      <c r="M2027" s="57">
        <f>IF(AND(B2027&lt;&gt;"1_Электроинструмент",B2027&lt;&gt;"2_Садовая техника"),$J$5,IF($J$4&lt;=20%,$J$4,IFERROR(VLOOKUP(S2027,LEGEND!$L$2:$M$5,2,FALSE),$J$4)))</f>
        <v>0</v>
      </c>
      <c r="N2027" s="48" t="s">
        <v>60</v>
      </c>
      <c r="O2027" s="6" t="s">
        <v>60</v>
      </c>
      <c r="P2027" s="49" t="s">
        <v>66</v>
      </c>
      <c r="Q2027" s="49" t="s">
        <v>473</v>
      </c>
      <c r="R2027" s="6" t="s">
        <v>60</v>
      </c>
      <c r="S2027" s="49" t="s">
        <v>60</v>
      </c>
      <c r="T2027" s="73" t="str">
        <f>IF(_xlfn.XLOOKUP(I2027,LEGEND!B:B,LEGEND!H:H)&lt;&gt;"-",HYPERLINK(_xlfn.XLOOKUP(I2027,LEGEND!B:B,LEGEND!H:H),"link"),_xlfn.XLOOKUP(I2027,LEGEND!B:B,LEGEND!H:H))</f>
        <v>link</v>
      </c>
      <c r="U2027" s="73" t="str">
        <f>HYPERLINK(_xlfn.XLOOKUP(I2027,LEGEND!B:B,LEGEND!I:I))</f>
        <v>https://milwaukee-media-images.s3.amazonaws.com/hi/4932352784--Hero_1.jpg</v>
      </c>
      <c r="V2027" s="51" t="s">
        <v>14624</v>
      </c>
      <c r="W2027" s="63" t="s">
        <v>1189</v>
      </c>
      <c r="X2027" s="64">
        <v>590</v>
      </c>
      <c r="Y2027" s="64">
        <v>45</v>
      </c>
      <c r="Z2027" s="64">
        <v>45</v>
      </c>
      <c r="AA2027" s="84">
        <v>1.4</v>
      </c>
      <c r="AB2027" s="85">
        <v>1</v>
      </c>
      <c r="AC2027" s="85">
        <v>1</v>
      </c>
    </row>
    <row r="2028" spans="1:29" ht="25.5">
      <c r="A2028" s="1"/>
      <c r="B2028" s="6" t="s">
        <v>8777</v>
      </c>
      <c r="C2028" s="6" t="s">
        <v>8778</v>
      </c>
      <c r="D2028" s="6" t="s">
        <v>8861</v>
      </c>
      <c r="E2028" s="49" t="s">
        <v>9795</v>
      </c>
      <c r="F2028" s="6" t="s">
        <v>9217</v>
      </c>
      <c r="G2028" s="6" t="s">
        <v>60</v>
      </c>
      <c r="H2028" s="6" t="s">
        <v>60</v>
      </c>
      <c r="I2028" s="60" t="s">
        <v>14629</v>
      </c>
      <c r="J2028" s="49" t="s">
        <v>14630</v>
      </c>
      <c r="K2028" s="6" t="s">
        <v>14631</v>
      </c>
      <c r="L2028" s="29">
        <f>IF($J$6="с учетом НДС",VLOOKUP(I2028,LEGEND!B:E,4,0)*(1-M2028),VLOOKUP(I2028,LEGEND!B:E,4,0)*(1-M2028)/1.2)</f>
        <v>9000</v>
      </c>
      <c r="M2028" s="57">
        <f>IF(AND(B2028&lt;&gt;"1_Электроинструмент",B2028&lt;&gt;"2_Садовая техника"),$J$5,IF($J$4&lt;=20%,$J$4,IFERROR(VLOOKUP(S2028,LEGEND!$L$2:$M$5,2,FALSE),$J$4)))</f>
        <v>0</v>
      </c>
      <c r="N2028" s="48" t="s">
        <v>60</v>
      </c>
      <c r="O2028" s="6" t="s">
        <v>60</v>
      </c>
      <c r="P2028" s="49" t="s">
        <v>66</v>
      </c>
      <c r="Q2028" s="49" t="s">
        <v>67</v>
      </c>
      <c r="R2028" s="6" t="s">
        <v>60</v>
      </c>
      <c r="S2028" s="49" t="s">
        <v>60</v>
      </c>
      <c r="T2028" s="73" t="str">
        <f>IF(_xlfn.XLOOKUP(I2028,LEGEND!B:B,LEGEND!H:H)&lt;&gt;"-",HYPERLINK(_xlfn.XLOOKUP(I2028,LEGEND!B:B,LEGEND!H:H),"link"),_xlfn.XLOOKUP(I2028,LEGEND!B:B,LEGEND!H:H))</f>
        <v>link</v>
      </c>
      <c r="U2028" s="73" t="str">
        <f>HYPERLINK(_xlfn.XLOOKUP(I2028,LEGEND!B:B,LEGEND!I:I))</f>
        <v>https://milwaukee-media-images.s3.amazonaws.com/hi/4932352786--Hero_1.jpg</v>
      </c>
      <c r="V2028" s="51" t="s">
        <v>14632</v>
      </c>
      <c r="W2028" s="63" t="s">
        <v>1189</v>
      </c>
      <c r="X2028" s="64">
        <v>590</v>
      </c>
      <c r="Y2028" s="64">
        <v>55</v>
      </c>
      <c r="Z2028" s="64">
        <v>40</v>
      </c>
      <c r="AA2028" s="84">
        <v>1.52</v>
      </c>
      <c r="AB2028" s="85">
        <v>1</v>
      </c>
      <c r="AC2028" s="85">
        <v>1</v>
      </c>
    </row>
    <row r="2029" spans="1:29" ht="25.5">
      <c r="A2029" s="1"/>
      <c r="B2029" s="6" t="s">
        <v>8777</v>
      </c>
      <c r="C2029" s="6" t="s">
        <v>8778</v>
      </c>
      <c r="D2029" s="6" t="s">
        <v>8861</v>
      </c>
      <c r="E2029" s="49" t="s">
        <v>9795</v>
      </c>
      <c r="F2029" s="6" t="s">
        <v>9217</v>
      </c>
      <c r="G2029" s="6" t="s">
        <v>60</v>
      </c>
      <c r="H2029" s="6" t="s">
        <v>60</v>
      </c>
      <c r="I2029" s="60" t="s">
        <v>14633</v>
      </c>
      <c r="J2029" s="49" t="s">
        <v>14634</v>
      </c>
      <c r="K2029" s="6" t="s">
        <v>14635</v>
      </c>
      <c r="L2029" s="29">
        <f>IF($J$6="с учетом НДС",VLOOKUP(I2029,LEGEND!B:E,4,0)*(1-M2029),VLOOKUP(I2029,LEGEND!B:E,4,0)*(1-M2029)/1.2)</f>
        <v>9000</v>
      </c>
      <c r="M2029" s="57">
        <f>IF(AND(B2029&lt;&gt;"1_Электроинструмент",B2029&lt;&gt;"2_Садовая техника"),$J$5,IF($J$4&lt;=20%,$J$4,IFERROR(VLOOKUP(S2029,LEGEND!$L$2:$M$5,2,FALSE),$J$4)))</f>
        <v>0</v>
      </c>
      <c r="N2029" s="48" t="s">
        <v>60</v>
      </c>
      <c r="O2029" s="6" t="s">
        <v>60</v>
      </c>
      <c r="P2029" s="49" t="s">
        <v>66</v>
      </c>
      <c r="Q2029" s="49" t="s">
        <v>473</v>
      </c>
      <c r="R2029" s="6" t="s">
        <v>60</v>
      </c>
      <c r="S2029" s="49" t="s">
        <v>60</v>
      </c>
      <c r="T2029" s="73" t="str">
        <f>IF(_xlfn.XLOOKUP(I2029,LEGEND!B:B,LEGEND!H:H)&lt;&gt;"-",HYPERLINK(_xlfn.XLOOKUP(I2029,LEGEND!B:B,LEGEND!H:H),"link"),_xlfn.XLOOKUP(I2029,LEGEND!B:B,LEGEND!H:H))</f>
        <v>link</v>
      </c>
      <c r="U2029" s="73" t="str">
        <f>HYPERLINK(_xlfn.XLOOKUP(I2029,LEGEND!B:B,LEGEND!I:I))</f>
        <v>https://milwaukee-media-images.s3.amazonaws.com/hi/4932245994--Hero_1.jpg</v>
      </c>
      <c r="V2029" s="51" t="s">
        <v>14636</v>
      </c>
      <c r="W2029" s="63" t="s">
        <v>1189</v>
      </c>
      <c r="X2029" s="64">
        <v>123</v>
      </c>
      <c r="Y2029" s="64">
        <v>65</v>
      </c>
      <c r="Z2029" s="64">
        <v>65</v>
      </c>
      <c r="AA2029" s="84">
        <v>0.85599999999999998</v>
      </c>
      <c r="AB2029" s="85">
        <v>1</v>
      </c>
      <c r="AC2029" s="85">
        <v>1</v>
      </c>
    </row>
    <row r="2030" spans="1:29" ht="25.5">
      <c r="A2030" s="1"/>
      <c r="B2030" s="6" t="s">
        <v>8777</v>
      </c>
      <c r="C2030" s="6" t="s">
        <v>8778</v>
      </c>
      <c r="D2030" s="6" t="s">
        <v>8861</v>
      </c>
      <c r="E2030" s="49" t="s">
        <v>9795</v>
      </c>
      <c r="F2030" s="6" t="s">
        <v>9217</v>
      </c>
      <c r="G2030" s="6" t="s">
        <v>60</v>
      </c>
      <c r="H2030" s="6" t="s">
        <v>60</v>
      </c>
      <c r="I2030" s="60" t="s">
        <v>14645</v>
      </c>
      <c r="J2030" s="49" t="s">
        <v>14646</v>
      </c>
      <c r="K2030" s="6" t="s">
        <v>14647</v>
      </c>
      <c r="L2030" s="29">
        <f>IF($J$6="с учетом НДС",VLOOKUP(I2030,LEGEND!B:E,4,0)*(1-M2030),VLOOKUP(I2030,LEGEND!B:E,4,0)*(1-M2030)/1.2)</f>
        <v>9500</v>
      </c>
      <c r="M2030" s="57">
        <f>IF(AND(B2030&lt;&gt;"1_Электроинструмент",B2030&lt;&gt;"2_Садовая техника"),$J$5,IF($J$4&lt;=20%,$J$4,IFERROR(VLOOKUP(S2030,LEGEND!$L$2:$M$5,2,FALSE),$J$4)))</f>
        <v>0</v>
      </c>
      <c r="N2030" s="48" t="s">
        <v>60</v>
      </c>
      <c r="O2030" s="6" t="s">
        <v>60</v>
      </c>
      <c r="P2030" s="49" t="s">
        <v>66</v>
      </c>
      <c r="Q2030" s="49" t="s">
        <v>67</v>
      </c>
      <c r="R2030" s="6" t="s">
        <v>60</v>
      </c>
      <c r="S2030" s="49" t="s">
        <v>60</v>
      </c>
      <c r="T2030" s="73" t="str">
        <f>IF(_xlfn.XLOOKUP(I2030,LEGEND!B:B,LEGEND!H:H)&lt;&gt;"-",HYPERLINK(_xlfn.XLOOKUP(I2030,LEGEND!B:B,LEGEND!H:H),"link"),_xlfn.XLOOKUP(I2030,LEGEND!B:B,LEGEND!H:H))</f>
        <v>link</v>
      </c>
      <c r="U2030" s="73" t="str">
        <f>HYPERLINK(_xlfn.XLOOKUP(I2030,LEGEND!B:B,LEGEND!I:I))</f>
        <v>https://milwaukee-media-images.s3.amazonaws.com/hi/4932352790--Hero_1.jpg</v>
      </c>
      <c r="V2030" s="51" t="s">
        <v>14648</v>
      </c>
      <c r="W2030" s="63" t="s">
        <v>1189</v>
      </c>
      <c r="X2030" s="64">
        <v>600</v>
      </c>
      <c r="Y2030" s="64">
        <v>40</v>
      </c>
      <c r="Z2030" s="64">
        <v>45</v>
      </c>
      <c r="AA2030" s="84">
        <v>1.6679999999999999</v>
      </c>
      <c r="AB2030" s="85">
        <v>1</v>
      </c>
      <c r="AC2030" s="85">
        <v>1</v>
      </c>
    </row>
    <row r="2031" spans="1:29" ht="25.5">
      <c r="A2031" s="1"/>
      <c r="B2031" s="6" t="s">
        <v>8777</v>
      </c>
      <c r="C2031" s="6" t="s">
        <v>8778</v>
      </c>
      <c r="D2031" s="6" t="s">
        <v>8861</v>
      </c>
      <c r="E2031" s="49" t="s">
        <v>9795</v>
      </c>
      <c r="F2031" s="6" t="s">
        <v>9217</v>
      </c>
      <c r="G2031" s="6" t="s">
        <v>60</v>
      </c>
      <c r="H2031" s="6" t="s">
        <v>60</v>
      </c>
      <c r="I2031" s="60" t="s">
        <v>14657</v>
      </c>
      <c r="J2031" s="49" t="s">
        <v>14658</v>
      </c>
      <c r="K2031" s="6" t="s">
        <v>14659</v>
      </c>
      <c r="L2031" s="29">
        <f>IF($J$6="с учетом НДС",VLOOKUP(I2031,LEGEND!B:E,4,0)*(1-M2031),VLOOKUP(I2031,LEGEND!B:E,4,0)*(1-M2031)/1.2)</f>
        <v>9500</v>
      </c>
      <c r="M2031" s="57">
        <f>IF(AND(B2031&lt;&gt;"1_Электроинструмент",B2031&lt;&gt;"2_Садовая техника"),$J$5,IF($J$4&lt;=20%,$J$4,IFERROR(VLOOKUP(S2031,LEGEND!$L$2:$M$5,2,FALSE),$J$4)))</f>
        <v>0</v>
      </c>
      <c r="N2031" s="48" t="s">
        <v>60</v>
      </c>
      <c r="O2031" s="6" t="s">
        <v>60</v>
      </c>
      <c r="P2031" s="49" t="s">
        <v>66</v>
      </c>
      <c r="Q2031" s="49" t="s">
        <v>473</v>
      </c>
      <c r="R2031" s="6" t="s">
        <v>60</v>
      </c>
      <c r="S2031" s="49" t="s">
        <v>60</v>
      </c>
      <c r="T2031" s="73" t="str">
        <f>IF(_xlfn.XLOOKUP(I2031,LEGEND!B:B,LEGEND!H:H)&lt;&gt;"-",HYPERLINK(_xlfn.XLOOKUP(I2031,LEGEND!B:B,LEGEND!H:H),"link"),_xlfn.XLOOKUP(I2031,LEGEND!B:B,LEGEND!H:H))</f>
        <v>link</v>
      </c>
      <c r="U2031" s="73" t="str">
        <f>HYPERLINK(_xlfn.XLOOKUP(I2031,LEGEND!B:B,LEGEND!I:I))</f>
        <v>https://milwaukee-media-images.s3.amazonaws.com/hi/4932352780--Hero_1.jpg</v>
      </c>
      <c r="V2031" s="51" t="s">
        <v>14660</v>
      </c>
      <c r="W2031" s="63" t="s">
        <v>1189</v>
      </c>
      <c r="X2031" s="64">
        <v>710</v>
      </c>
      <c r="Y2031" s="64">
        <v>50</v>
      </c>
      <c r="Z2031" s="64">
        <v>30</v>
      </c>
      <c r="AA2031" s="84">
        <v>1.3340000000000001</v>
      </c>
      <c r="AB2031" s="85">
        <v>1</v>
      </c>
      <c r="AC2031" s="85">
        <v>1</v>
      </c>
    </row>
    <row r="2032" spans="1:29" ht="25.5">
      <c r="A2032" s="1"/>
      <c r="B2032" s="6" t="s">
        <v>8777</v>
      </c>
      <c r="C2032" s="6" t="s">
        <v>8778</v>
      </c>
      <c r="D2032" s="6" t="s">
        <v>8861</v>
      </c>
      <c r="E2032" s="49" t="s">
        <v>9795</v>
      </c>
      <c r="F2032" s="6" t="s">
        <v>9217</v>
      </c>
      <c r="G2032" s="6" t="s">
        <v>60</v>
      </c>
      <c r="H2032" s="6" t="s">
        <v>60</v>
      </c>
      <c r="I2032" s="60" t="s">
        <v>14669</v>
      </c>
      <c r="J2032" s="49" t="s">
        <v>14670</v>
      </c>
      <c r="K2032" s="6" t="s">
        <v>14671</v>
      </c>
      <c r="L2032" s="29">
        <f>IF($J$6="с учетом НДС",VLOOKUP(I2032,LEGEND!B:E,4,0)*(1-M2032),VLOOKUP(I2032,LEGEND!B:E,4,0)*(1-M2032)/1.2)</f>
        <v>9800</v>
      </c>
      <c r="M2032" s="57">
        <f>IF(AND(B2032&lt;&gt;"1_Электроинструмент",B2032&lt;&gt;"2_Садовая техника"),$J$5,IF($J$4&lt;=20%,$J$4,IFERROR(VLOOKUP(S2032,LEGEND!$L$2:$M$5,2,FALSE),$J$4)))</f>
        <v>0</v>
      </c>
      <c r="N2032" s="48" t="s">
        <v>60</v>
      </c>
      <c r="O2032" s="6" t="s">
        <v>60</v>
      </c>
      <c r="P2032" s="49" t="s">
        <v>66</v>
      </c>
      <c r="Q2032" s="49" t="s">
        <v>473</v>
      </c>
      <c r="R2032" s="6" t="s">
        <v>60</v>
      </c>
      <c r="S2032" s="49" t="s">
        <v>60</v>
      </c>
      <c r="T2032" s="73" t="str">
        <f>IF(_xlfn.XLOOKUP(I2032,LEGEND!B:B,LEGEND!H:H)&lt;&gt;"-",HYPERLINK(_xlfn.XLOOKUP(I2032,LEGEND!B:B,LEGEND!H:H),"link"),_xlfn.XLOOKUP(I2032,LEGEND!B:B,LEGEND!H:H))</f>
        <v>link</v>
      </c>
      <c r="U2032" s="73" t="str">
        <f>HYPERLINK(_xlfn.XLOOKUP(I2032,LEGEND!B:B,LEGEND!I:I))</f>
        <v>https://milwaukee-media-images.s3.amazonaws.com/hi/4932430734--Hero_1.jpg</v>
      </c>
      <c r="V2032" s="51" t="s">
        <v>14672</v>
      </c>
      <c r="W2032" s="63" t="s">
        <v>1189</v>
      </c>
      <c r="X2032" s="64">
        <v>135</v>
      </c>
      <c r="Y2032" s="64">
        <v>75</v>
      </c>
      <c r="Z2032" s="64">
        <v>75</v>
      </c>
      <c r="AA2032" s="84">
        <v>0.93200000000000005</v>
      </c>
      <c r="AB2032" s="85">
        <v>1</v>
      </c>
      <c r="AC2032" s="85">
        <v>1</v>
      </c>
    </row>
    <row r="2033" spans="1:29" ht="25.5">
      <c r="A2033" s="1"/>
      <c r="B2033" s="6" t="s">
        <v>8777</v>
      </c>
      <c r="C2033" s="6" t="s">
        <v>8778</v>
      </c>
      <c r="D2033" s="6" t="s">
        <v>8861</v>
      </c>
      <c r="E2033" s="49" t="s">
        <v>9795</v>
      </c>
      <c r="F2033" s="6" t="s">
        <v>9217</v>
      </c>
      <c r="G2033" s="6" t="s">
        <v>60</v>
      </c>
      <c r="H2033" s="6" t="s">
        <v>60</v>
      </c>
      <c r="I2033" s="60" t="s">
        <v>14673</v>
      </c>
      <c r="J2033" s="49" t="s">
        <v>14674</v>
      </c>
      <c r="K2033" s="6" t="s">
        <v>14675</v>
      </c>
      <c r="L2033" s="29">
        <f>IF($J$6="с учетом НДС",VLOOKUP(I2033,LEGEND!B:E,4,0)*(1-M2033),VLOOKUP(I2033,LEGEND!B:E,4,0)*(1-M2033)/1.2)</f>
        <v>9900</v>
      </c>
      <c r="M2033" s="57">
        <f>IF(AND(B2033&lt;&gt;"1_Электроинструмент",B2033&lt;&gt;"2_Садовая техника"),$J$5,IF($J$4&lt;=20%,$J$4,IFERROR(VLOOKUP(S2033,LEGEND!$L$2:$M$5,2,FALSE),$J$4)))</f>
        <v>0</v>
      </c>
      <c r="N2033" s="48" t="s">
        <v>60</v>
      </c>
      <c r="O2033" s="6" t="s">
        <v>60</v>
      </c>
      <c r="P2033" s="49" t="s">
        <v>66</v>
      </c>
      <c r="Q2033" s="49" t="s">
        <v>67</v>
      </c>
      <c r="R2033" s="6" t="s">
        <v>60</v>
      </c>
      <c r="S2033" s="49" t="s">
        <v>60</v>
      </c>
      <c r="T2033" s="73" t="str">
        <f>IF(_xlfn.XLOOKUP(I2033,LEGEND!B:B,LEGEND!H:H)&lt;&gt;"-",HYPERLINK(_xlfn.XLOOKUP(I2033,LEGEND!B:B,LEGEND!H:H),"link"),_xlfn.XLOOKUP(I2033,LEGEND!B:B,LEGEND!H:H))</f>
        <v>link</v>
      </c>
      <c r="U2033" s="73" t="str">
        <f>HYPERLINK(_xlfn.XLOOKUP(I2033,LEGEND!B:B,LEGEND!I:I))</f>
        <v>https://milwaukee-media-images.s3.amazonaws.com/hi/4932352776--Hero_1.jpg</v>
      </c>
      <c r="V2033" s="51" t="s">
        <v>14676</v>
      </c>
      <c r="W2033" s="63" t="s">
        <v>1189</v>
      </c>
      <c r="X2033" s="64">
        <v>950</v>
      </c>
      <c r="Y2033" s="64">
        <v>40</v>
      </c>
      <c r="Z2033" s="64">
        <v>35</v>
      </c>
      <c r="AA2033" s="84">
        <v>1.764</v>
      </c>
      <c r="AB2033" s="85">
        <v>1</v>
      </c>
      <c r="AC2033" s="85">
        <v>1</v>
      </c>
    </row>
    <row r="2034" spans="1:29" ht="25.5">
      <c r="A2034" s="1"/>
      <c r="B2034" s="6" t="s">
        <v>8777</v>
      </c>
      <c r="C2034" s="6" t="s">
        <v>8778</v>
      </c>
      <c r="D2034" s="6" t="s">
        <v>8861</v>
      </c>
      <c r="E2034" s="49" t="s">
        <v>9795</v>
      </c>
      <c r="F2034" s="6" t="s">
        <v>9217</v>
      </c>
      <c r="G2034" s="6" t="s">
        <v>60</v>
      </c>
      <c r="H2034" s="6" t="s">
        <v>60</v>
      </c>
      <c r="I2034" s="60" t="s">
        <v>14681</v>
      </c>
      <c r="J2034" s="49" t="s">
        <v>14682</v>
      </c>
      <c r="K2034" s="6" t="s">
        <v>14683</v>
      </c>
      <c r="L2034" s="29">
        <f>IF($J$6="с учетом НДС",VLOOKUP(I2034,LEGEND!B:E,4,0)*(1-M2034),VLOOKUP(I2034,LEGEND!B:E,4,0)*(1-M2034)/1.2)</f>
        <v>10500</v>
      </c>
      <c r="M2034" s="57">
        <f>IF(AND(B2034&lt;&gt;"1_Электроинструмент",B2034&lt;&gt;"2_Садовая техника"),$J$5,IF($J$4&lt;=20%,$J$4,IFERROR(VLOOKUP(S2034,LEGEND!$L$2:$M$5,2,FALSE),$J$4)))</f>
        <v>0</v>
      </c>
      <c r="N2034" s="48" t="s">
        <v>60</v>
      </c>
      <c r="O2034" s="6" t="s">
        <v>60</v>
      </c>
      <c r="P2034" s="49" t="s">
        <v>66</v>
      </c>
      <c r="Q2034" s="49" t="s">
        <v>473</v>
      </c>
      <c r="R2034" s="6" t="s">
        <v>60</v>
      </c>
      <c r="S2034" s="49" t="s">
        <v>60</v>
      </c>
      <c r="T2034" s="73" t="str">
        <f>IF(_xlfn.XLOOKUP(I2034,LEGEND!B:B,LEGEND!H:H)&lt;&gt;"-",HYPERLINK(_xlfn.XLOOKUP(I2034,LEGEND!B:B,LEGEND!H:H),"link"),_xlfn.XLOOKUP(I2034,LEGEND!B:B,LEGEND!H:H))</f>
        <v>link</v>
      </c>
      <c r="U2034" s="73" t="str">
        <f>HYPERLINK(_xlfn.XLOOKUP(I2034,LEGEND!B:B,LEGEND!I:I))</f>
        <v>https://milwaukee-media-images.s3.amazonaws.com/hi/4932352792--Hero_1.jpg</v>
      </c>
      <c r="V2034" s="51" t="s">
        <v>14684</v>
      </c>
      <c r="W2034" s="63" t="s">
        <v>1189</v>
      </c>
      <c r="X2034" s="64">
        <v>400</v>
      </c>
      <c r="Y2034" s="64">
        <v>55</v>
      </c>
      <c r="Z2034" s="64">
        <v>40</v>
      </c>
      <c r="AA2034" s="84">
        <v>1.204</v>
      </c>
      <c r="AB2034" s="85">
        <v>1</v>
      </c>
      <c r="AC2034" s="85">
        <v>1</v>
      </c>
    </row>
    <row r="2035" spans="1:29" ht="25.5">
      <c r="A2035" s="1"/>
      <c r="B2035" s="6" t="s">
        <v>8777</v>
      </c>
      <c r="C2035" s="6" t="s">
        <v>8778</v>
      </c>
      <c r="D2035" s="6" t="s">
        <v>8861</v>
      </c>
      <c r="E2035" s="49" t="s">
        <v>9795</v>
      </c>
      <c r="F2035" s="6" t="s">
        <v>9217</v>
      </c>
      <c r="G2035" s="6" t="s">
        <v>60</v>
      </c>
      <c r="H2035" s="6" t="s">
        <v>60</v>
      </c>
      <c r="I2035" s="60" t="s">
        <v>14693</v>
      </c>
      <c r="J2035" s="49" t="s">
        <v>14694</v>
      </c>
      <c r="K2035" s="6" t="s">
        <v>14695</v>
      </c>
      <c r="L2035" s="29">
        <f>IF($J$6="с учетом НДС",VLOOKUP(I2035,LEGEND!B:E,4,0)*(1-M2035),VLOOKUP(I2035,LEGEND!B:E,4,0)*(1-M2035)/1.2)</f>
        <v>11000</v>
      </c>
      <c r="M2035" s="57">
        <f>IF(AND(B2035&lt;&gt;"1_Электроинструмент",B2035&lt;&gt;"2_Садовая техника"),$J$5,IF($J$4&lt;=20%,$J$4,IFERROR(VLOOKUP(S2035,LEGEND!$L$2:$M$5,2,FALSE),$J$4)))</f>
        <v>0</v>
      </c>
      <c r="N2035" s="48" t="s">
        <v>60</v>
      </c>
      <c r="O2035" s="6" t="s">
        <v>60</v>
      </c>
      <c r="P2035" s="49" t="s">
        <v>66</v>
      </c>
      <c r="Q2035" s="49" t="s">
        <v>473</v>
      </c>
      <c r="R2035" s="6" t="s">
        <v>60</v>
      </c>
      <c r="S2035" s="49" t="s">
        <v>60</v>
      </c>
      <c r="T2035" s="73" t="str">
        <f>IF(_xlfn.XLOOKUP(I2035,LEGEND!B:B,LEGEND!H:H)&lt;&gt;"-",HYPERLINK(_xlfn.XLOOKUP(I2035,LEGEND!B:B,LEGEND!H:H),"link"),_xlfn.XLOOKUP(I2035,LEGEND!B:B,LEGEND!H:H))</f>
        <v>link</v>
      </c>
      <c r="U2035" s="73" t="str">
        <f>HYPERLINK(_xlfn.XLOOKUP(I2035,LEGEND!B:B,LEGEND!I:I))</f>
        <v>https://milwaukee-media-images.s3.amazonaws.com/hi/4932352794--Hero_1.jpg</v>
      </c>
      <c r="V2035" s="51" t="s">
        <v>14696</v>
      </c>
      <c r="W2035" s="63" t="s">
        <v>1189</v>
      </c>
      <c r="X2035" s="64">
        <v>400</v>
      </c>
      <c r="Y2035" s="64">
        <v>60</v>
      </c>
      <c r="Z2035" s="64">
        <v>50</v>
      </c>
      <c r="AA2035" s="84">
        <v>1.298</v>
      </c>
      <c r="AB2035" s="85">
        <v>1</v>
      </c>
      <c r="AC2035" s="85">
        <v>1</v>
      </c>
    </row>
    <row r="2036" spans="1:29" ht="25.5">
      <c r="A2036" s="1"/>
      <c r="B2036" s="6" t="s">
        <v>8777</v>
      </c>
      <c r="C2036" s="6" t="s">
        <v>8778</v>
      </c>
      <c r="D2036" s="6" t="s">
        <v>8861</v>
      </c>
      <c r="E2036" s="49" t="s">
        <v>9795</v>
      </c>
      <c r="F2036" s="6" t="s">
        <v>9217</v>
      </c>
      <c r="G2036" s="6" t="s">
        <v>60</v>
      </c>
      <c r="H2036" s="6" t="s">
        <v>60</v>
      </c>
      <c r="I2036" s="60" t="s">
        <v>14697</v>
      </c>
      <c r="J2036" s="49" t="s">
        <v>14698</v>
      </c>
      <c r="K2036" s="6" t="s">
        <v>14699</v>
      </c>
      <c r="L2036" s="29">
        <f>IF($J$6="с учетом НДС",VLOOKUP(I2036,LEGEND!B:E,4,0)*(1-M2036),VLOOKUP(I2036,LEGEND!B:E,4,0)*(1-M2036)/1.2)</f>
        <v>11000</v>
      </c>
      <c r="M2036" s="57">
        <f>IF(AND(B2036&lt;&gt;"1_Электроинструмент",B2036&lt;&gt;"2_Садовая техника"),$J$5,IF($J$4&lt;=20%,$J$4,IFERROR(VLOOKUP(S2036,LEGEND!$L$2:$M$5,2,FALSE),$J$4)))</f>
        <v>0</v>
      </c>
      <c r="N2036" s="48" t="s">
        <v>60</v>
      </c>
      <c r="O2036" s="6" t="s">
        <v>60</v>
      </c>
      <c r="P2036" s="49" t="s">
        <v>66</v>
      </c>
      <c r="Q2036" s="49" t="s">
        <v>67</v>
      </c>
      <c r="R2036" s="6" t="s">
        <v>60</v>
      </c>
      <c r="S2036" s="49" t="s">
        <v>60</v>
      </c>
      <c r="T2036" s="73" t="str">
        <f>IF(_xlfn.XLOOKUP(I2036,LEGEND!B:B,LEGEND!H:H)&lt;&gt;"-",HYPERLINK(_xlfn.XLOOKUP(I2036,LEGEND!B:B,LEGEND!H:H),"link"),_xlfn.XLOOKUP(I2036,LEGEND!B:B,LEGEND!H:H))</f>
        <v>link</v>
      </c>
      <c r="U2036" s="73" t="str">
        <f>HYPERLINK(_xlfn.XLOOKUP(I2036,LEGEND!B:B,LEGEND!I:I))</f>
        <v>https://milwaukee-media-images.s3.amazonaws.com/hi/4932399374--Hero_1.jpg</v>
      </c>
      <c r="V2036" s="51" t="s">
        <v>14700</v>
      </c>
      <c r="W2036" s="63" t="s">
        <v>1189</v>
      </c>
      <c r="X2036" s="64">
        <v>68</v>
      </c>
      <c r="Y2036" s="64">
        <v>80</v>
      </c>
      <c r="Z2036" s="64">
        <v>345</v>
      </c>
      <c r="AA2036" s="84">
        <v>1.55</v>
      </c>
      <c r="AB2036" s="85">
        <v>1</v>
      </c>
      <c r="AC2036" s="85">
        <v>1</v>
      </c>
    </row>
    <row r="2037" spans="1:29" ht="25.5">
      <c r="A2037" s="1"/>
      <c r="B2037" s="6" t="s">
        <v>8777</v>
      </c>
      <c r="C2037" s="6" t="s">
        <v>8778</v>
      </c>
      <c r="D2037" s="6" t="s">
        <v>8861</v>
      </c>
      <c r="E2037" s="49" t="s">
        <v>9795</v>
      </c>
      <c r="F2037" s="6" t="s">
        <v>9217</v>
      </c>
      <c r="G2037" s="6" t="s">
        <v>60</v>
      </c>
      <c r="H2037" s="6" t="s">
        <v>60</v>
      </c>
      <c r="I2037" s="60" t="s">
        <v>14709</v>
      </c>
      <c r="J2037" s="49" t="s">
        <v>14710</v>
      </c>
      <c r="K2037" s="6" t="s">
        <v>14711</v>
      </c>
      <c r="L2037" s="29">
        <f>IF($J$6="с учетом НДС",VLOOKUP(I2037,LEGEND!B:E,4,0)*(1-M2037),VLOOKUP(I2037,LEGEND!B:E,4,0)*(1-M2037)/1.2)</f>
        <v>11200</v>
      </c>
      <c r="M2037" s="57">
        <f>IF(AND(B2037&lt;&gt;"1_Электроинструмент",B2037&lt;&gt;"2_Садовая техника"),$J$5,IF($J$4&lt;=20%,$J$4,IFERROR(VLOOKUP(S2037,LEGEND!$L$2:$M$5,2,FALSE),$J$4)))</f>
        <v>0</v>
      </c>
      <c r="N2037" s="48" t="s">
        <v>60</v>
      </c>
      <c r="O2037" s="6" t="s">
        <v>60</v>
      </c>
      <c r="P2037" s="49" t="s">
        <v>66</v>
      </c>
      <c r="Q2037" s="49" t="s">
        <v>67</v>
      </c>
      <c r="R2037" s="6" t="s">
        <v>60</v>
      </c>
      <c r="S2037" s="49" t="s">
        <v>60</v>
      </c>
      <c r="T2037" s="73" t="str">
        <f>IF(_xlfn.XLOOKUP(I2037,LEGEND!B:B,LEGEND!H:H)&lt;&gt;"-",HYPERLINK(_xlfn.XLOOKUP(I2037,LEGEND!B:B,LEGEND!H:H),"link"),_xlfn.XLOOKUP(I2037,LEGEND!B:B,LEGEND!H:H))</f>
        <v>link</v>
      </c>
      <c r="U2037" s="73" t="str">
        <f>HYPERLINK(_xlfn.XLOOKUP(I2037,LEGEND!B:B,LEGEND!I:I))</f>
        <v>https://milwaukee-media-images.s3.amazonaws.com/hi/4932352781--Hero_1.jpg</v>
      </c>
      <c r="V2037" s="51" t="s">
        <v>14712</v>
      </c>
      <c r="W2037" s="63" t="s">
        <v>1189</v>
      </c>
      <c r="X2037" s="64">
        <v>950</v>
      </c>
      <c r="Y2037" s="64">
        <v>60</v>
      </c>
      <c r="Z2037" s="64">
        <v>30</v>
      </c>
      <c r="AA2037" s="84">
        <v>2.0659999999999998</v>
      </c>
      <c r="AB2037" s="85">
        <v>1</v>
      </c>
      <c r="AC2037" s="85">
        <v>1</v>
      </c>
    </row>
    <row r="2038" spans="1:29" ht="25.5">
      <c r="A2038" s="1"/>
      <c r="B2038" s="6" t="s">
        <v>8777</v>
      </c>
      <c r="C2038" s="6" t="s">
        <v>8778</v>
      </c>
      <c r="D2038" s="6" t="s">
        <v>8861</v>
      </c>
      <c r="E2038" s="49" t="s">
        <v>9795</v>
      </c>
      <c r="F2038" s="6" t="s">
        <v>9217</v>
      </c>
      <c r="G2038" s="6" t="s">
        <v>60</v>
      </c>
      <c r="H2038" s="6" t="s">
        <v>60</v>
      </c>
      <c r="I2038" s="60" t="s">
        <v>14713</v>
      </c>
      <c r="J2038" s="49" t="s">
        <v>14714</v>
      </c>
      <c r="K2038" s="6" t="s">
        <v>14715</v>
      </c>
      <c r="L2038" s="29">
        <f>IF($J$6="с учетом НДС",VLOOKUP(I2038,LEGEND!B:E,4,0)*(1-M2038),VLOOKUP(I2038,LEGEND!B:E,4,0)*(1-M2038)/1.2)</f>
        <v>11400</v>
      </c>
      <c r="M2038" s="57">
        <f>IF(AND(B2038&lt;&gt;"1_Электроинструмент",B2038&lt;&gt;"2_Садовая техника"),$J$5,IF($J$4&lt;=20%,$J$4,IFERROR(VLOOKUP(S2038,LEGEND!$L$2:$M$5,2,FALSE),$J$4)))</f>
        <v>0</v>
      </c>
      <c r="N2038" s="48" t="s">
        <v>60</v>
      </c>
      <c r="O2038" s="6" t="s">
        <v>60</v>
      </c>
      <c r="P2038" s="49" t="s">
        <v>66</v>
      </c>
      <c r="Q2038" s="49" t="s">
        <v>473</v>
      </c>
      <c r="R2038" s="6" t="s">
        <v>60</v>
      </c>
      <c r="S2038" s="49" t="s">
        <v>60</v>
      </c>
      <c r="T2038" s="73" t="str">
        <f>IF(_xlfn.XLOOKUP(I2038,LEGEND!B:B,LEGEND!H:H)&lt;&gt;"-",HYPERLINK(_xlfn.XLOOKUP(I2038,LEGEND!B:B,LEGEND!H:H),"link"),_xlfn.XLOOKUP(I2038,LEGEND!B:B,LEGEND!H:H))</f>
        <v>link</v>
      </c>
      <c r="U2038" s="73" t="str">
        <f>HYPERLINK(_xlfn.XLOOKUP(I2038,LEGEND!B:B,LEGEND!I:I))</f>
        <v>https://milwaukee-media-images.s3.amazonaws.com/hi/4932245995--Hero_1.jpg</v>
      </c>
      <c r="V2038" s="51" t="s">
        <v>14716</v>
      </c>
      <c r="W2038" s="63" t="s">
        <v>1189</v>
      </c>
      <c r="X2038" s="64">
        <v>123</v>
      </c>
      <c r="Y2038" s="64">
        <v>80</v>
      </c>
      <c r="Z2038" s="64">
        <v>80</v>
      </c>
      <c r="AA2038" s="84">
        <v>1.36</v>
      </c>
      <c r="AB2038" s="85">
        <v>1</v>
      </c>
      <c r="AC2038" s="85">
        <v>1</v>
      </c>
    </row>
    <row r="2039" spans="1:29" ht="25.5">
      <c r="A2039" s="1"/>
      <c r="B2039" s="6" t="s">
        <v>8777</v>
      </c>
      <c r="C2039" s="6" t="s">
        <v>8778</v>
      </c>
      <c r="D2039" s="6" t="s">
        <v>8861</v>
      </c>
      <c r="E2039" s="49" t="s">
        <v>9795</v>
      </c>
      <c r="F2039" s="6" t="s">
        <v>9217</v>
      </c>
      <c r="G2039" s="6" t="s">
        <v>60</v>
      </c>
      <c r="H2039" s="6" t="s">
        <v>60</v>
      </c>
      <c r="I2039" s="60" t="s">
        <v>14729</v>
      </c>
      <c r="J2039" s="49" t="s">
        <v>14730</v>
      </c>
      <c r="K2039" s="6" t="s">
        <v>14731</v>
      </c>
      <c r="L2039" s="29">
        <f>IF($J$6="с учетом НДС",VLOOKUP(I2039,LEGEND!B:E,4,0)*(1-M2039),VLOOKUP(I2039,LEGEND!B:E,4,0)*(1-M2039)/1.2)</f>
        <v>11800</v>
      </c>
      <c r="M2039" s="57">
        <f>IF(AND(B2039&lt;&gt;"1_Электроинструмент",B2039&lt;&gt;"2_Садовая техника"),$J$5,IF($J$4&lt;=20%,$J$4,IFERROR(VLOOKUP(S2039,LEGEND!$L$2:$M$5,2,FALSE),$J$4)))</f>
        <v>0</v>
      </c>
      <c r="N2039" s="48" t="s">
        <v>60</v>
      </c>
      <c r="O2039" s="6" t="s">
        <v>60</v>
      </c>
      <c r="P2039" s="49" t="s">
        <v>66</v>
      </c>
      <c r="Q2039" s="49" t="s">
        <v>473</v>
      </c>
      <c r="R2039" s="6" t="s">
        <v>60</v>
      </c>
      <c r="S2039" s="49" t="s">
        <v>60</v>
      </c>
      <c r="T2039" s="73" t="str">
        <f>IF(_xlfn.XLOOKUP(I2039,LEGEND!B:B,LEGEND!H:H)&lt;&gt;"-",HYPERLINK(_xlfn.XLOOKUP(I2039,LEGEND!B:B,LEGEND!H:H),"link"),_xlfn.XLOOKUP(I2039,LEGEND!B:B,LEGEND!H:H))</f>
        <v>link</v>
      </c>
      <c r="U2039" s="73" t="str">
        <f>HYPERLINK(_xlfn.XLOOKUP(I2039,LEGEND!B:B,LEGEND!I:I))</f>
        <v>https://milwaukee-media-images.s3.amazonaws.com/hi/4932430729--Hero_1.jpg</v>
      </c>
      <c r="V2039" s="51" t="s">
        <v>14732</v>
      </c>
      <c r="W2039" s="63" t="s">
        <v>1189</v>
      </c>
      <c r="X2039" s="64">
        <v>40</v>
      </c>
      <c r="Y2039" s="64">
        <v>40</v>
      </c>
      <c r="Z2039" s="64">
        <v>960</v>
      </c>
      <c r="AA2039" s="84">
        <v>2.2759999999999998</v>
      </c>
      <c r="AB2039" s="85">
        <v>1</v>
      </c>
      <c r="AC2039" s="85">
        <v>1</v>
      </c>
    </row>
    <row r="2040" spans="1:29" ht="25.5">
      <c r="A2040" s="1"/>
      <c r="B2040" s="6" t="s">
        <v>8777</v>
      </c>
      <c r="C2040" s="6" t="s">
        <v>8778</v>
      </c>
      <c r="D2040" s="6" t="s">
        <v>8861</v>
      </c>
      <c r="E2040" s="49" t="s">
        <v>9795</v>
      </c>
      <c r="F2040" s="6" t="s">
        <v>9217</v>
      </c>
      <c r="G2040" s="6" t="s">
        <v>60</v>
      </c>
      <c r="H2040" s="6" t="s">
        <v>60</v>
      </c>
      <c r="I2040" s="60" t="s">
        <v>14733</v>
      </c>
      <c r="J2040" s="49" t="s">
        <v>14734</v>
      </c>
      <c r="K2040" s="6" t="s">
        <v>14735</v>
      </c>
      <c r="L2040" s="29">
        <f>IF($J$6="с учетом НДС",VLOOKUP(I2040,LEGEND!B:E,4,0)*(1-M2040),VLOOKUP(I2040,LEGEND!B:E,4,0)*(1-M2040)/1.2)</f>
        <v>11900</v>
      </c>
      <c r="M2040" s="57">
        <f>IF(AND(B2040&lt;&gt;"1_Электроинструмент",B2040&lt;&gt;"2_Садовая техника"),$J$5,IF($J$4&lt;=20%,$J$4,IFERROR(VLOOKUP(S2040,LEGEND!$L$2:$M$5,2,FALSE),$J$4)))</f>
        <v>0</v>
      </c>
      <c r="N2040" s="48" t="s">
        <v>60</v>
      </c>
      <c r="O2040" s="6" t="s">
        <v>60</v>
      </c>
      <c r="P2040" s="49" t="s">
        <v>66</v>
      </c>
      <c r="Q2040" s="49" t="s">
        <v>473</v>
      </c>
      <c r="R2040" s="6" t="s">
        <v>60</v>
      </c>
      <c r="S2040" s="49" t="s">
        <v>60</v>
      </c>
      <c r="T2040" s="73" t="str">
        <f>IF(_xlfn.XLOOKUP(I2040,LEGEND!B:B,LEGEND!H:H)&lt;&gt;"-",HYPERLINK(_xlfn.XLOOKUP(I2040,LEGEND!B:B,LEGEND!H:H),"link"),_xlfn.XLOOKUP(I2040,LEGEND!B:B,LEGEND!H:H))</f>
        <v>link</v>
      </c>
      <c r="U2040" s="73" t="str">
        <f>HYPERLINK(_xlfn.XLOOKUP(I2040,LEGEND!B:B,LEGEND!I:I))</f>
        <v>https://milwaukee-media-images.s3.amazonaws.com/hi/4932459289--Hero_1.jpg</v>
      </c>
      <c r="V2040" s="51" t="s">
        <v>14736</v>
      </c>
      <c r="W2040" s="63" t="s">
        <v>1189</v>
      </c>
      <c r="X2040" s="64">
        <v>700</v>
      </c>
      <c r="Y2040" s="64">
        <v>120</v>
      </c>
      <c r="Z2040" s="64">
        <v>50</v>
      </c>
      <c r="AA2040" s="84">
        <v>1.198</v>
      </c>
      <c r="AB2040" s="85">
        <v>1</v>
      </c>
      <c r="AC2040" s="85">
        <v>1</v>
      </c>
    </row>
    <row r="2041" spans="1:29" ht="25.5">
      <c r="A2041" s="1"/>
      <c r="B2041" s="6" t="s">
        <v>8777</v>
      </c>
      <c r="C2041" s="6" t="s">
        <v>8778</v>
      </c>
      <c r="D2041" s="6" t="s">
        <v>8861</v>
      </c>
      <c r="E2041" s="49" t="s">
        <v>9795</v>
      </c>
      <c r="F2041" s="6" t="s">
        <v>9217</v>
      </c>
      <c r="G2041" s="6" t="s">
        <v>60</v>
      </c>
      <c r="H2041" s="6" t="s">
        <v>60</v>
      </c>
      <c r="I2041" s="60" t="s">
        <v>14737</v>
      </c>
      <c r="J2041" s="49" t="s">
        <v>14738</v>
      </c>
      <c r="K2041" s="6" t="s">
        <v>14739</v>
      </c>
      <c r="L2041" s="29">
        <f>IF($J$6="с учетом НДС",VLOOKUP(I2041,LEGEND!B:E,4,0)*(1-M2041),VLOOKUP(I2041,LEGEND!B:E,4,0)*(1-M2041)/1.2)</f>
        <v>12000</v>
      </c>
      <c r="M2041" s="57">
        <f>IF(AND(B2041&lt;&gt;"1_Электроинструмент",B2041&lt;&gt;"2_Садовая техника"),$J$5,IF($J$4&lt;=20%,$J$4,IFERROR(VLOOKUP(S2041,LEGEND!$L$2:$M$5,2,FALSE),$J$4)))</f>
        <v>0</v>
      </c>
      <c r="N2041" s="48" t="s">
        <v>60</v>
      </c>
      <c r="O2041" s="6" t="s">
        <v>60</v>
      </c>
      <c r="P2041" s="49" t="s">
        <v>66</v>
      </c>
      <c r="Q2041" s="49" t="s">
        <v>473</v>
      </c>
      <c r="R2041" s="6" t="s">
        <v>60</v>
      </c>
      <c r="S2041" s="49" t="s">
        <v>60</v>
      </c>
      <c r="T2041" s="73" t="str">
        <f>IF(_xlfn.XLOOKUP(I2041,LEGEND!B:B,LEGEND!H:H)&lt;&gt;"-",HYPERLINK(_xlfn.XLOOKUP(I2041,LEGEND!B:B,LEGEND!H:H),"link"),_xlfn.XLOOKUP(I2041,LEGEND!B:B,LEGEND!H:H))</f>
        <v>link</v>
      </c>
      <c r="U2041" s="73" t="str">
        <f>HYPERLINK(_xlfn.XLOOKUP(I2041,LEGEND!B:B,LEGEND!I:I))</f>
        <v>https://milwaukee-media-images.s3.amazonaws.com/hi/4932352793--Hero_1.jpg</v>
      </c>
      <c r="V2041" s="51" t="s">
        <v>14740</v>
      </c>
      <c r="W2041" s="63" t="s">
        <v>1189</v>
      </c>
      <c r="X2041" s="64">
        <v>600</v>
      </c>
      <c r="Y2041" s="64">
        <v>50</v>
      </c>
      <c r="Z2041" s="64">
        <v>40</v>
      </c>
      <c r="AA2041" s="84">
        <v>1.8420000000000001</v>
      </c>
      <c r="AB2041" s="85">
        <v>1</v>
      </c>
      <c r="AC2041" s="85">
        <v>1</v>
      </c>
    </row>
    <row r="2042" spans="1:29" ht="25.5">
      <c r="A2042" s="1"/>
      <c r="B2042" s="6" t="s">
        <v>8777</v>
      </c>
      <c r="C2042" s="6" t="s">
        <v>8778</v>
      </c>
      <c r="D2042" s="6" t="s">
        <v>8861</v>
      </c>
      <c r="E2042" s="49" t="s">
        <v>9795</v>
      </c>
      <c r="F2042" s="6" t="s">
        <v>9217</v>
      </c>
      <c r="G2042" s="6" t="s">
        <v>60</v>
      </c>
      <c r="H2042" s="6" t="s">
        <v>60</v>
      </c>
      <c r="I2042" s="60" t="s">
        <v>14701</v>
      </c>
      <c r="J2042" s="49" t="s">
        <v>14702</v>
      </c>
      <c r="K2042" s="6" t="s">
        <v>14703</v>
      </c>
      <c r="L2042" s="29">
        <f>IF($J$6="с учетом НДС",VLOOKUP(I2042,LEGEND!B:E,4,0)*(1-M2042),VLOOKUP(I2042,LEGEND!B:E,4,0)*(1-M2042)/1.2)</f>
        <v>12300</v>
      </c>
      <c r="M2042" s="57">
        <f>IF(AND(B2042&lt;&gt;"1_Электроинструмент",B2042&lt;&gt;"2_Садовая техника"),$J$5,IF($J$4&lt;=20%,$J$4,IFERROR(VLOOKUP(S2042,LEGEND!$L$2:$M$5,2,FALSE),$J$4)))</f>
        <v>0</v>
      </c>
      <c r="N2042" s="48" t="s">
        <v>60</v>
      </c>
      <c r="O2042" s="6" t="s">
        <v>60</v>
      </c>
      <c r="P2042" s="49" t="s">
        <v>66</v>
      </c>
      <c r="Q2042" s="49" t="s">
        <v>473</v>
      </c>
      <c r="R2042" s="6" t="s">
        <v>60</v>
      </c>
      <c r="S2042" s="49" t="s">
        <v>60</v>
      </c>
      <c r="T2042" s="73" t="str">
        <f>IF(_xlfn.XLOOKUP(I2042,LEGEND!B:B,LEGEND!H:H)&lt;&gt;"-",HYPERLINK(_xlfn.XLOOKUP(I2042,LEGEND!B:B,LEGEND!H:H),"link"),_xlfn.XLOOKUP(I2042,LEGEND!B:B,LEGEND!H:H))</f>
        <v>link</v>
      </c>
      <c r="U2042" s="73" t="str">
        <f>HYPERLINK(_xlfn.XLOOKUP(I2042,LEGEND!B:B,LEGEND!I:I))</f>
        <v>https://milwaukee-media-images.s3.amazonaws.com/hi/4932459287--Hero_1.jpg</v>
      </c>
      <c r="V2042" s="51" t="s">
        <v>14704</v>
      </c>
      <c r="W2042" s="63" t="s">
        <v>1189</v>
      </c>
      <c r="X2042" s="64">
        <v>710</v>
      </c>
      <c r="Y2042" s="64">
        <v>120</v>
      </c>
      <c r="Z2042" s="64">
        <v>45</v>
      </c>
      <c r="AA2042" s="84">
        <v>1.07</v>
      </c>
      <c r="AB2042" s="85">
        <v>1</v>
      </c>
      <c r="AC2042" s="85">
        <v>1</v>
      </c>
    </row>
    <row r="2043" spans="1:29" ht="25.5">
      <c r="A2043" s="1"/>
      <c r="B2043" s="6" t="s">
        <v>8777</v>
      </c>
      <c r="C2043" s="6" t="s">
        <v>8778</v>
      </c>
      <c r="D2043" s="6" t="s">
        <v>8861</v>
      </c>
      <c r="E2043" s="49" t="s">
        <v>9795</v>
      </c>
      <c r="F2043" s="6" t="s">
        <v>9217</v>
      </c>
      <c r="G2043" s="6" t="s">
        <v>60</v>
      </c>
      <c r="H2043" s="6" t="s">
        <v>60</v>
      </c>
      <c r="I2043" s="60" t="s">
        <v>14749</v>
      </c>
      <c r="J2043" s="49" t="s">
        <v>14750</v>
      </c>
      <c r="K2043" s="6" t="s">
        <v>14751</v>
      </c>
      <c r="L2043" s="29">
        <f>IF($J$6="с учетом НДС",VLOOKUP(I2043,LEGEND!B:E,4,0)*(1-M2043),VLOOKUP(I2043,LEGEND!B:E,4,0)*(1-M2043)/1.2)</f>
        <v>12300</v>
      </c>
      <c r="M2043" s="57">
        <f>IF(AND(B2043&lt;&gt;"1_Электроинструмент",B2043&lt;&gt;"2_Садовая техника"),$J$5,IF($J$4&lt;=20%,$J$4,IFERROR(VLOOKUP(S2043,LEGEND!$L$2:$M$5,2,FALSE),$J$4)))</f>
        <v>0</v>
      </c>
      <c r="N2043" s="48" t="s">
        <v>60</v>
      </c>
      <c r="O2043" s="6" t="s">
        <v>60</v>
      </c>
      <c r="P2043" s="49" t="s">
        <v>66</v>
      </c>
      <c r="Q2043" s="49" t="s">
        <v>67</v>
      </c>
      <c r="R2043" s="6" t="s">
        <v>60</v>
      </c>
      <c r="S2043" s="49" t="s">
        <v>60</v>
      </c>
      <c r="T2043" s="73" t="str">
        <f>IF(_xlfn.XLOOKUP(I2043,LEGEND!B:B,LEGEND!H:H)&lt;&gt;"-",HYPERLINK(_xlfn.XLOOKUP(I2043,LEGEND!B:B,LEGEND!H:H),"link"),_xlfn.XLOOKUP(I2043,LEGEND!B:B,LEGEND!H:H))</f>
        <v>link</v>
      </c>
      <c r="U2043" s="73" t="str">
        <f>HYPERLINK(_xlfn.XLOOKUP(I2043,LEGEND!B:B,LEGEND!I:I))</f>
        <v>https://milwaukee-media-images.s3.amazonaws.com/hi/4932352787--Hero_1.jpg</v>
      </c>
      <c r="V2043" s="51" t="s">
        <v>14752</v>
      </c>
      <c r="W2043" s="63" t="s">
        <v>1189</v>
      </c>
      <c r="X2043" s="64">
        <v>940</v>
      </c>
      <c r="Y2043" s="64">
        <v>55</v>
      </c>
      <c r="Z2043" s="64">
        <v>40</v>
      </c>
      <c r="AA2043" s="84">
        <v>2.484</v>
      </c>
      <c r="AB2043" s="85">
        <v>1</v>
      </c>
      <c r="AC2043" s="85">
        <v>1</v>
      </c>
    </row>
    <row r="2044" spans="1:29" ht="25.5">
      <c r="A2044" s="1"/>
      <c r="B2044" s="6" t="s">
        <v>8777</v>
      </c>
      <c r="C2044" s="6" t="s">
        <v>8778</v>
      </c>
      <c r="D2044" s="6" t="s">
        <v>8861</v>
      </c>
      <c r="E2044" s="49" t="s">
        <v>9795</v>
      </c>
      <c r="F2044" s="6" t="s">
        <v>9217</v>
      </c>
      <c r="G2044" s="6" t="s">
        <v>60</v>
      </c>
      <c r="H2044" s="6" t="s">
        <v>60</v>
      </c>
      <c r="I2044" s="60" t="s">
        <v>14725</v>
      </c>
      <c r="J2044" s="49" t="s">
        <v>14726</v>
      </c>
      <c r="K2044" s="6" t="s">
        <v>14727</v>
      </c>
      <c r="L2044" s="29">
        <f>IF($J$6="с учетом НДС",VLOOKUP(I2044,LEGEND!B:E,4,0)*(1-M2044),VLOOKUP(I2044,LEGEND!B:E,4,0)*(1-M2044)/1.2)</f>
        <v>12800</v>
      </c>
      <c r="M2044" s="57">
        <f>IF(AND(B2044&lt;&gt;"1_Электроинструмент",B2044&lt;&gt;"2_Садовая техника"),$J$5,IF($J$4&lt;=20%,$J$4,IFERROR(VLOOKUP(S2044,LEGEND!$L$2:$M$5,2,FALSE),$J$4)))</f>
        <v>0</v>
      </c>
      <c r="N2044" s="48" t="s">
        <v>60</v>
      </c>
      <c r="O2044" s="6" t="s">
        <v>60</v>
      </c>
      <c r="P2044" s="49" t="s">
        <v>66</v>
      </c>
      <c r="Q2044" s="49" t="s">
        <v>473</v>
      </c>
      <c r="R2044" s="6" t="s">
        <v>60</v>
      </c>
      <c r="S2044" s="49" t="s">
        <v>60</v>
      </c>
      <c r="T2044" s="73" t="str">
        <f>IF(_xlfn.XLOOKUP(I2044,LEGEND!B:B,LEGEND!H:H)&lt;&gt;"-",HYPERLINK(_xlfn.XLOOKUP(I2044,LEGEND!B:B,LEGEND!H:H),"link"),_xlfn.XLOOKUP(I2044,LEGEND!B:B,LEGEND!H:H))</f>
        <v>link</v>
      </c>
      <c r="U2044" s="73" t="str">
        <f>HYPERLINK(_xlfn.XLOOKUP(I2044,LEGEND!B:B,LEGEND!I:I))</f>
        <v>https://milwaukee-media-images.s3.amazonaws.com/hi/4932459288--Hero_1.jpg</v>
      </c>
      <c r="V2044" s="51" t="s">
        <v>14728</v>
      </c>
      <c r="W2044" s="63" t="s">
        <v>1189</v>
      </c>
      <c r="X2044" s="64">
        <v>705</v>
      </c>
      <c r="Y2044" s="64">
        <v>120</v>
      </c>
      <c r="Z2044" s="64">
        <v>50</v>
      </c>
      <c r="AA2044" s="84">
        <v>1.0780000000000001</v>
      </c>
      <c r="AB2044" s="85">
        <v>1</v>
      </c>
      <c r="AC2044" s="85">
        <v>1</v>
      </c>
    </row>
    <row r="2045" spans="1:29" ht="25.5">
      <c r="A2045" s="1"/>
      <c r="B2045" s="6" t="s">
        <v>8777</v>
      </c>
      <c r="C2045" s="6" t="s">
        <v>8778</v>
      </c>
      <c r="D2045" s="6" t="s">
        <v>8861</v>
      </c>
      <c r="E2045" s="49" t="s">
        <v>9795</v>
      </c>
      <c r="F2045" s="6" t="s">
        <v>9217</v>
      </c>
      <c r="G2045" s="6" t="s">
        <v>60</v>
      </c>
      <c r="H2045" s="6" t="s">
        <v>60</v>
      </c>
      <c r="I2045" s="60" t="s">
        <v>14773</v>
      </c>
      <c r="J2045" s="49" t="s">
        <v>14774</v>
      </c>
      <c r="K2045" s="6" t="s">
        <v>14775</v>
      </c>
      <c r="L2045" s="29">
        <f>IF($J$6="с учетом НДС",VLOOKUP(I2045,LEGEND!B:E,4,0)*(1-M2045),VLOOKUP(I2045,LEGEND!B:E,4,0)*(1-M2045)/1.2)</f>
        <v>13100</v>
      </c>
      <c r="M2045" s="57">
        <f>IF(AND(B2045&lt;&gt;"1_Электроинструмент",B2045&lt;&gt;"2_Садовая техника"),$J$5,IF($J$4&lt;=20%,$J$4,IFERROR(VLOOKUP(S2045,LEGEND!$L$2:$M$5,2,FALSE),$J$4)))</f>
        <v>0</v>
      </c>
      <c r="N2045" s="48" t="s">
        <v>60</v>
      </c>
      <c r="O2045" s="6" t="s">
        <v>60</v>
      </c>
      <c r="P2045" s="49" t="s">
        <v>66</v>
      </c>
      <c r="Q2045" s="49" t="s">
        <v>67</v>
      </c>
      <c r="R2045" s="6" t="s">
        <v>60</v>
      </c>
      <c r="S2045" s="49" t="s">
        <v>60</v>
      </c>
      <c r="T2045" s="73" t="str">
        <f>IF(_xlfn.XLOOKUP(I2045,LEGEND!B:B,LEGEND!H:H)&lt;&gt;"-",HYPERLINK(_xlfn.XLOOKUP(I2045,LEGEND!B:B,LEGEND!H:H),"link"),_xlfn.XLOOKUP(I2045,LEGEND!B:B,LEGEND!H:H))</f>
        <v>link</v>
      </c>
      <c r="U2045" s="73" t="str">
        <f>HYPERLINK(_xlfn.XLOOKUP(I2045,LEGEND!B:B,LEGEND!I:I))</f>
        <v>https://milwaukee-media-images.s3.amazonaws.com/hi/4932352795--Hero_1.jpg</v>
      </c>
      <c r="V2045" s="51" t="s">
        <v>14776</v>
      </c>
      <c r="W2045" s="63" t="s">
        <v>1189</v>
      </c>
      <c r="X2045" s="64">
        <v>610</v>
      </c>
      <c r="Y2045" s="64">
        <v>50</v>
      </c>
      <c r="Z2045" s="64">
        <v>50</v>
      </c>
      <c r="AA2045" s="84">
        <v>2.0019999999999998</v>
      </c>
      <c r="AB2045" s="85">
        <v>1</v>
      </c>
      <c r="AC2045" s="85">
        <v>1</v>
      </c>
    </row>
    <row r="2046" spans="1:29" ht="25.5">
      <c r="A2046" s="1"/>
      <c r="B2046" s="6" t="s">
        <v>8777</v>
      </c>
      <c r="C2046" s="6" t="s">
        <v>8778</v>
      </c>
      <c r="D2046" s="6" t="s">
        <v>8861</v>
      </c>
      <c r="E2046" s="49" t="s">
        <v>9795</v>
      </c>
      <c r="F2046" s="6" t="s">
        <v>9217</v>
      </c>
      <c r="G2046" s="6" t="s">
        <v>60</v>
      </c>
      <c r="H2046" s="6" t="s">
        <v>60</v>
      </c>
      <c r="I2046" s="60" t="s">
        <v>14741</v>
      </c>
      <c r="J2046" s="49" t="s">
        <v>14742</v>
      </c>
      <c r="K2046" s="6" t="s">
        <v>14743</v>
      </c>
      <c r="L2046" s="29">
        <f>IF($J$6="с учетом НДС",VLOOKUP(I2046,LEGEND!B:E,4,0)*(1-M2046),VLOOKUP(I2046,LEGEND!B:E,4,0)*(1-M2046)/1.2)</f>
        <v>13300</v>
      </c>
      <c r="M2046" s="57">
        <f>IF(AND(B2046&lt;&gt;"1_Электроинструмент",B2046&lt;&gt;"2_Садовая техника"),$J$5,IF($J$4&lt;=20%,$J$4,IFERROR(VLOOKUP(S2046,LEGEND!$L$2:$M$5,2,FALSE),$J$4)))</f>
        <v>0</v>
      </c>
      <c r="N2046" s="48" t="s">
        <v>60</v>
      </c>
      <c r="O2046" s="6" t="s">
        <v>60</v>
      </c>
      <c r="P2046" s="49" t="s">
        <v>66</v>
      </c>
      <c r="Q2046" s="49" t="s">
        <v>473</v>
      </c>
      <c r="R2046" s="6" t="s">
        <v>60</v>
      </c>
      <c r="S2046" s="49" t="s">
        <v>60</v>
      </c>
      <c r="T2046" s="73" t="str">
        <f>IF(_xlfn.XLOOKUP(I2046,LEGEND!B:B,LEGEND!H:H)&lt;&gt;"-",HYPERLINK(_xlfn.XLOOKUP(I2046,LEGEND!B:B,LEGEND!H:H),"link"),_xlfn.XLOOKUP(I2046,LEGEND!B:B,LEGEND!H:H))</f>
        <v>link</v>
      </c>
      <c r="U2046" s="73" t="str">
        <f>HYPERLINK(_xlfn.XLOOKUP(I2046,LEGEND!B:B,LEGEND!I:I))</f>
        <v>https://milwaukee-media-images.s3.amazonaws.com/hi/4932459290--Hero_1.jpg</v>
      </c>
      <c r="V2046" s="51" t="s">
        <v>14744</v>
      </c>
      <c r="W2046" s="63" t="s">
        <v>1189</v>
      </c>
      <c r="X2046" s="64">
        <v>695</v>
      </c>
      <c r="Y2046" s="64">
        <v>120</v>
      </c>
      <c r="Z2046" s="64">
        <v>50</v>
      </c>
      <c r="AA2046" s="84">
        <v>1.222</v>
      </c>
      <c r="AB2046" s="85">
        <v>1</v>
      </c>
      <c r="AC2046" s="85">
        <v>1</v>
      </c>
    </row>
    <row r="2047" spans="1:29" ht="25.5">
      <c r="A2047" s="1"/>
      <c r="B2047" s="6" t="s">
        <v>8777</v>
      </c>
      <c r="C2047" s="6" t="s">
        <v>8778</v>
      </c>
      <c r="D2047" s="6" t="s">
        <v>8861</v>
      </c>
      <c r="E2047" s="49" t="s">
        <v>9795</v>
      </c>
      <c r="F2047" s="6" t="s">
        <v>9217</v>
      </c>
      <c r="G2047" s="6" t="s">
        <v>60</v>
      </c>
      <c r="H2047" s="6" t="s">
        <v>60</v>
      </c>
      <c r="I2047" s="60" t="s">
        <v>14781</v>
      </c>
      <c r="J2047" s="49" t="s">
        <v>14782</v>
      </c>
      <c r="K2047" s="6" t="s">
        <v>14783</v>
      </c>
      <c r="L2047" s="29">
        <f>IF($J$6="с учетом НДС",VLOOKUP(I2047,LEGEND!B:E,4,0)*(1-M2047),VLOOKUP(I2047,LEGEND!B:E,4,0)*(1-M2047)/1.2)</f>
        <v>13700</v>
      </c>
      <c r="M2047" s="57">
        <f>IF(AND(B2047&lt;&gt;"1_Электроинструмент",B2047&lt;&gt;"2_Садовая техника"),$J$5,IF($J$4&lt;=20%,$J$4,IFERROR(VLOOKUP(S2047,LEGEND!$L$2:$M$5,2,FALSE),$J$4)))</f>
        <v>0</v>
      </c>
      <c r="N2047" s="48" t="s">
        <v>60</v>
      </c>
      <c r="O2047" s="6" t="s">
        <v>60</v>
      </c>
      <c r="P2047" s="49" t="s">
        <v>66</v>
      </c>
      <c r="Q2047" s="49" t="s">
        <v>473</v>
      </c>
      <c r="R2047" s="6" t="s">
        <v>60</v>
      </c>
      <c r="S2047" s="49" t="s">
        <v>60</v>
      </c>
      <c r="T2047" s="73" t="str">
        <f>IF(_xlfn.XLOOKUP(I2047,LEGEND!B:B,LEGEND!H:H)&lt;&gt;"-",HYPERLINK(_xlfn.XLOOKUP(I2047,LEGEND!B:B,LEGEND!H:H),"link"),_xlfn.XLOOKUP(I2047,LEGEND!B:B,LEGEND!H:H))</f>
        <v>link</v>
      </c>
      <c r="U2047" s="73" t="str">
        <f>HYPERLINK(_xlfn.XLOOKUP(I2047,LEGEND!B:B,LEGEND!I:I))</f>
        <v>https://milwaukee-media-images.s3.amazonaws.com/hi/4932430735--Hero_1.jpg</v>
      </c>
      <c r="V2047" s="51" t="s">
        <v>14784</v>
      </c>
      <c r="W2047" s="63" t="s">
        <v>1189</v>
      </c>
      <c r="X2047" s="64">
        <v>140</v>
      </c>
      <c r="Y2047" s="64">
        <v>120</v>
      </c>
      <c r="Z2047" s="64">
        <v>120</v>
      </c>
      <c r="AA2047" s="84">
        <v>1.51</v>
      </c>
      <c r="AB2047" s="85">
        <v>1</v>
      </c>
      <c r="AC2047" s="85">
        <v>1</v>
      </c>
    </row>
    <row r="2048" spans="1:29" ht="25.5">
      <c r="A2048" s="1"/>
      <c r="B2048" s="6" t="s">
        <v>8777</v>
      </c>
      <c r="C2048" s="6" t="s">
        <v>8778</v>
      </c>
      <c r="D2048" s="6" t="s">
        <v>8861</v>
      </c>
      <c r="E2048" s="49" t="s">
        <v>9795</v>
      </c>
      <c r="F2048" s="6" t="s">
        <v>9217</v>
      </c>
      <c r="G2048" s="6" t="s">
        <v>60</v>
      </c>
      <c r="H2048" s="6" t="s">
        <v>60</v>
      </c>
      <c r="I2048" s="60" t="s">
        <v>14757</v>
      </c>
      <c r="J2048" s="49" t="s">
        <v>14758</v>
      </c>
      <c r="K2048" s="6" t="s">
        <v>14759</v>
      </c>
      <c r="L2048" s="29">
        <f>IF($J$6="с учетом НДС",VLOOKUP(I2048,LEGEND!B:E,4,0)*(1-M2048),VLOOKUP(I2048,LEGEND!B:E,4,0)*(1-M2048)/1.2)</f>
        <v>13700</v>
      </c>
      <c r="M2048" s="57">
        <f>IF(AND(B2048&lt;&gt;"1_Электроинструмент",B2048&lt;&gt;"2_Садовая техника"),$J$5,IF($J$4&lt;=20%,$J$4,IFERROR(VLOOKUP(S2048,LEGEND!$L$2:$M$5,2,FALSE),$J$4)))</f>
        <v>0</v>
      </c>
      <c r="N2048" s="48" t="s">
        <v>60</v>
      </c>
      <c r="O2048" s="6" t="s">
        <v>60</v>
      </c>
      <c r="P2048" s="49" t="s">
        <v>66</v>
      </c>
      <c r="Q2048" s="49" t="s">
        <v>473</v>
      </c>
      <c r="R2048" s="6" t="s">
        <v>60</v>
      </c>
      <c r="S2048" s="49" t="s">
        <v>60</v>
      </c>
      <c r="T2048" s="73" t="str">
        <f>IF(_xlfn.XLOOKUP(I2048,LEGEND!B:B,LEGEND!H:H)&lt;&gt;"-",HYPERLINK(_xlfn.XLOOKUP(I2048,LEGEND!B:B,LEGEND!H:H),"link"),_xlfn.XLOOKUP(I2048,LEGEND!B:B,LEGEND!H:H))</f>
        <v>link</v>
      </c>
      <c r="U2048" s="73" t="str">
        <f>HYPERLINK(_xlfn.XLOOKUP(I2048,LEGEND!B:B,LEGEND!I:I))</f>
        <v>https://milwaukee-media-images.s3.amazonaws.com/hi/4932459291--Hero_1.jpg</v>
      </c>
      <c r="V2048" s="51" t="s">
        <v>14760</v>
      </c>
      <c r="W2048" s="63" t="s">
        <v>1189</v>
      </c>
      <c r="X2048" s="64">
        <v>685</v>
      </c>
      <c r="Y2048" s="64">
        <v>120</v>
      </c>
      <c r="Z2048" s="64">
        <v>45</v>
      </c>
      <c r="AA2048" s="84">
        <v>1.3839999999999999</v>
      </c>
      <c r="AB2048" s="85">
        <v>1</v>
      </c>
      <c r="AC2048" s="85">
        <v>1</v>
      </c>
    </row>
    <row r="2049" spans="1:29" ht="25.5">
      <c r="A2049" s="1"/>
      <c r="B2049" s="6" t="s">
        <v>8777</v>
      </c>
      <c r="C2049" s="6" t="s">
        <v>8778</v>
      </c>
      <c r="D2049" s="6" t="s">
        <v>8861</v>
      </c>
      <c r="E2049" s="49" t="s">
        <v>9795</v>
      </c>
      <c r="F2049" s="6" t="s">
        <v>9217</v>
      </c>
      <c r="G2049" s="6" t="s">
        <v>60</v>
      </c>
      <c r="H2049" s="6" t="s">
        <v>60</v>
      </c>
      <c r="I2049" s="60" t="s">
        <v>14761</v>
      </c>
      <c r="J2049" s="49" t="s">
        <v>14762</v>
      </c>
      <c r="K2049" s="6" t="s">
        <v>14763</v>
      </c>
      <c r="L2049" s="29">
        <f>IF($J$6="с учетом НДС",VLOOKUP(I2049,LEGEND!B:E,4,0)*(1-M2049),VLOOKUP(I2049,LEGEND!B:E,4,0)*(1-M2049)/1.2)</f>
        <v>13800</v>
      </c>
      <c r="M2049" s="57">
        <f>IF(AND(B2049&lt;&gt;"1_Электроинструмент",B2049&lt;&gt;"2_Садовая техника"),$J$5,IF($J$4&lt;=20%,$J$4,IFERROR(VLOOKUP(S2049,LEGEND!$L$2:$M$5,2,FALSE),$J$4)))</f>
        <v>0</v>
      </c>
      <c r="N2049" s="48" t="s">
        <v>60</v>
      </c>
      <c r="O2049" s="6" t="s">
        <v>60</v>
      </c>
      <c r="P2049" s="49" t="s">
        <v>66</v>
      </c>
      <c r="Q2049" s="49" t="s">
        <v>473</v>
      </c>
      <c r="R2049" s="6" t="s">
        <v>60</v>
      </c>
      <c r="S2049" s="49" t="s">
        <v>60</v>
      </c>
      <c r="T2049" s="73" t="str">
        <f>IF(_xlfn.XLOOKUP(I2049,LEGEND!B:B,LEGEND!H:H)&lt;&gt;"-",HYPERLINK(_xlfn.XLOOKUP(I2049,LEGEND!B:B,LEGEND!H:H),"link"),_xlfn.XLOOKUP(I2049,LEGEND!B:B,LEGEND!H:H))</f>
        <v>link</v>
      </c>
      <c r="U2049" s="73" t="str">
        <f>HYPERLINK(_xlfn.XLOOKUP(I2049,LEGEND!B:B,LEGEND!I:I))</f>
        <v>https://milwaukee-media-images.s3.amazonaws.com/hi/4932459292--Hero_1.jpg</v>
      </c>
      <c r="V2049" s="51" t="s">
        <v>14764</v>
      </c>
      <c r="W2049" s="63" t="s">
        <v>1189</v>
      </c>
      <c r="X2049" s="64">
        <v>685</v>
      </c>
      <c r="Y2049" s="64">
        <v>120</v>
      </c>
      <c r="Z2049" s="64">
        <v>50</v>
      </c>
      <c r="AA2049" s="84">
        <v>1.4119999999999999</v>
      </c>
      <c r="AB2049" s="85">
        <v>1</v>
      </c>
      <c r="AC2049" s="85">
        <v>1</v>
      </c>
    </row>
    <row r="2050" spans="1:29" ht="25.5">
      <c r="A2050" s="1"/>
      <c r="B2050" s="6" t="s">
        <v>8777</v>
      </c>
      <c r="C2050" s="6" t="s">
        <v>8778</v>
      </c>
      <c r="D2050" s="6" t="s">
        <v>8861</v>
      </c>
      <c r="E2050" s="49" t="s">
        <v>9795</v>
      </c>
      <c r="F2050" s="6" t="s">
        <v>9217</v>
      </c>
      <c r="G2050" s="6" t="s">
        <v>60</v>
      </c>
      <c r="H2050" s="6" t="s">
        <v>60</v>
      </c>
      <c r="I2050" s="60" t="s">
        <v>14765</v>
      </c>
      <c r="J2050" s="49" t="s">
        <v>14766</v>
      </c>
      <c r="K2050" s="6" t="s">
        <v>14767</v>
      </c>
      <c r="L2050" s="29">
        <f>IF($J$6="с учетом НДС",VLOOKUP(I2050,LEGEND!B:E,4,0)*(1-M2050),VLOOKUP(I2050,LEGEND!B:E,4,0)*(1-M2050)/1.2)</f>
        <v>14100</v>
      </c>
      <c r="M2050" s="57">
        <f>IF(AND(B2050&lt;&gt;"1_Электроинструмент",B2050&lt;&gt;"2_Садовая техника"),$J$5,IF($J$4&lt;=20%,$J$4,IFERROR(VLOOKUP(S2050,LEGEND!$L$2:$M$5,2,FALSE),$J$4)))</f>
        <v>0</v>
      </c>
      <c r="N2050" s="48" t="s">
        <v>60</v>
      </c>
      <c r="O2050" s="6" t="s">
        <v>60</v>
      </c>
      <c r="P2050" s="49" t="s">
        <v>66</v>
      </c>
      <c r="Q2050" s="49" t="s">
        <v>473</v>
      </c>
      <c r="R2050" s="6" t="s">
        <v>60</v>
      </c>
      <c r="S2050" s="49" t="s">
        <v>60</v>
      </c>
      <c r="T2050" s="73" t="str">
        <f>IF(_xlfn.XLOOKUP(I2050,LEGEND!B:B,LEGEND!H:H)&lt;&gt;"-",HYPERLINK(_xlfn.XLOOKUP(I2050,LEGEND!B:B,LEGEND!H:H),"link"),_xlfn.XLOOKUP(I2050,LEGEND!B:B,LEGEND!H:H))</f>
        <v>link</v>
      </c>
      <c r="U2050" s="73" t="str">
        <f>HYPERLINK(_xlfn.XLOOKUP(I2050,LEGEND!B:B,LEGEND!I:I))</f>
        <v>https://milwaukee-media-images.s3.amazonaws.com/hi/4932430744--Hero_1.jpg</v>
      </c>
      <c r="V2050" s="51" t="s">
        <v>14768</v>
      </c>
      <c r="W2050" s="63" t="s">
        <v>1189</v>
      </c>
      <c r="X2050" s="64">
        <v>205</v>
      </c>
      <c r="Y2050" s="64">
        <v>50</v>
      </c>
      <c r="Z2050" s="64">
        <v>50</v>
      </c>
      <c r="AA2050" s="84">
        <v>0.73399999999999999</v>
      </c>
      <c r="AB2050" s="85">
        <v>1</v>
      </c>
      <c r="AC2050" s="85">
        <v>1</v>
      </c>
    </row>
    <row r="2051" spans="1:29" ht="25.5">
      <c r="A2051" s="1"/>
      <c r="B2051" s="6" t="s">
        <v>8777</v>
      </c>
      <c r="C2051" s="6" t="s">
        <v>8778</v>
      </c>
      <c r="D2051" s="6" t="s">
        <v>8861</v>
      </c>
      <c r="E2051" s="49" t="s">
        <v>9795</v>
      </c>
      <c r="F2051" s="6" t="s">
        <v>9217</v>
      </c>
      <c r="G2051" s="6" t="s">
        <v>60</v>
      </c>
      <c r="H2051" s="6" t="s">
        <v>60</v>
      </c>
      <c r="I2051" s="60" t="s">
        <v>14793</v>
      </c>
      <c r="J2051" s="49" t="s">
        <v>14794</v>
      </c>
      <c r="K2051" s="6" t="s">
        <v>14795</v>
      </c>
      <c r="L2051" s="29">
        <f>IF($J$6="с учетом НДС",VLOOKUP(I2051,LEGEND!B:E,4,0)*(1-M2051),VLOOKUP(I2051,LEGEND!B:E,4,0)*(1-M2051)/1.2)</f>
        <v>14200</v>
      </c>
      <c r="M2051" s="57">
        <f>IF(AND(B2051&lt;&gt;"1_Электроинструмент",B2051&lt;&gt;"2_Садовая техника"),$J$5,IF($J$4&lt;=20%,$J$4,IFERROR(VLOOKUP(S2051,LEGEND!$L$2:$M$5,2,FALSE),$J$4)))</f>
        <v>0</v>
      </c>
      <c r="N2051" s="48" t="s">
        <v>60</v>
      </c>
      <c r="O2051" s="6" t="s">
        <v>60</v>
      </c>
      <c r="P2051" s="49" t="s">
        <v>66</v>
      </c>
      <c r="Q2051" s="49" t="s">
        <v>473</v>
      </c>
      <c r="R2051" s="6" t="s">
        <v>60</v>
      </c>
      <c r="S2051" s="49" t="s">
        <v>60</v>
      </c>
      <c r="T2051" s="73" t="str">
        <f>IF(_xlfn.XLOOKUP(I2051,LEGEND!B:B,LEGEND!H:H)&lt;&gt;"-",HYPERLINK(_xlfn.XLOOKUP(I2051,LEGEND!B:B,LEGEND!H:H),"link"),_xlfn.XLOOKUP(I2051,LEGEND!B:B,LEGEND!H:H))</f>
        <v>link</v>
      </c>
      <c r="U2051" s="73" t="str">
        <f>HYPERLINK(_xlfn.XLOOKUP(I2051,LEGEND!B:B,LEGEND!I:I))</f>
        <v>https://milwaukee-media-images.s3.amazonaws.com/hi/4932459293--Hero_1.jpg</v>
      </c>
      <c r="V2051" s="51" t="s">
        <v>14796</v>
      </c>
      <c r="W2051" s="63" t="s">
        <v>1189</v>
      </c>
      <c r="X2051" s="64">
        <v>685</v>
      </c>
      <c r="Y2051" s="64">
        <v>120</v>
      </c>
      <c r="Z2051" s="64">
        <v>50</v>
      </c>
      <c r="AA2051" s="84">
        <v>1.452</v>
      </c>
      <c r="AB2051" s="85">
        <v>1</v>
      </c>
      <c r="AC2051" s="85">
        <v>1</v>
      </c>
    </row>
    <row r="2052" spans="1:29" ht="25.5">
      <c r="A2052" s="1"/>
      <c r="B2052" s="6" t="s">
        <v>8777</v>
      </c>
      <c r="C2052" s="6" t="s">
        <v>8778</v>
      </c>
      <c r="D2052" s="6" t="s">
        <v>8861</v>
      </c>
      <c r="E2052" s="49" t="s">
        <v>9795</v>
      </c>
      <c r="F2052" s="6" t="s">
        <v>9217</v>
      </c>
      <c r="G2052" s="6" t="s">
        <v>60</v>
      </c>
      <c r="H2052" s="6" t="s">
        <v>60</v>
      </c>
      <c r="I2052" s="60" t="s">
        <v>14797</v>
      </c>
      <c r="J2052" s="49" t="s">
        <v>14798</v>
      </c>
      <c r="K2052" s="6" t="s">
        <v>14799</v>
      </c>
      <c r="L2052" s="29">
        <f>IF($J$6="с учетом НДС",VLOOKUP(I2052,LEGEND!B:E,4,0)*(1-M2052),VLOOKUP(I2052,LEGEND!B:E,4,0)*(1-M2052)/1.2)</f>
        <v>14700</v>
      </c>
      <c r="M2052" s="57">
        <f>IF(AND(B2052&lt;&gt;"1_Электроинструмент",B2052&lt;&gt;"2_Садовая техника"),$J$5,IF($J$4&lt;=20%,$J$4,IFERROR(VLOOKUP(S2052,LEGEND!$L$2:$M$5,2,FALSE),$J$4)))</f>
        <v>0</v>
      </c>
      <c r="N2052" s="48" t="s">
        <v>60</v>
      </c>
      <c r="O2052" s="6" t="s">
        <v>60</v>
      </c>
      <c r="P2052" s="49" t="s">
        <v>66</v>
      </c>
      <c r="Q2052" s="49" t="s">
        <v>473</v>
      </c>
      <c r="R2052" s="6" t="s">
        <v>60</v>
      </c>
      <c r="S2052" s="49" t="s">
        <v>60</v>
      </c>
      <c r="T2052" s="73" t="str">
        <f>IF(_xlfn.XLOOKUP(I2052,LEGEND!B:B,LEGEND!H:H)&lt;&gt;"-",HYPERLINK(_xlfn.XLOOKUP(I2052,LEGEND!B:B,LEGEND!H:H),"link"),_xlfn.XLOOKUP(I2052,LEGEND!B:B,LEGEND!H:H))</f>
        <v>link</v>
      </c>
      <c r="U2052" s="73" t="str">
        <f>HYPERLINK(_xlfn.XLOOKUP(I2052,LEGEND!B:B,LEGEND!I:I))</f>
        <v>https://milwaukee-media-images.s3.amazonaws.com/hi/4932459295--Hero_1.jpg</v>
      </c>
      <c r="V2052" s="51" t="s">
        <v>14800</v>
      </c>
      <c r="W2052" s="63" t="s">
        <v>1189</v>
      </c>
      <c r="X2052" s="64">
        <v>685</v>
      </c>
      <c r="Y2052" s="64">
        <v>120</v>
      </c>
      <c r="Z2052" s="64">
        <v>50</v>
      </c>
      <c r="AA2052" s="84">
        <v>1.528</v>
      </c>
      <c r="AB2052" s="85">
        <v>1</v>
      </c>
      <c r="AC2052" s="85">
        <v>1</v>
      </c>
    </row>
    <row r="2053" spans="1:29" ht="25.5">
      <c r="A2053" s="1"/>
      <c r="B2053" s="6" t="s">
        <v>8777</v>
      </c>
      <c r="C2053" s="6" t="s">
        <v>8778</v>
      </c>
      <c r="D2053" s="6" t="s">
        <v>8861</v>
      </c>
      <c r="E2053" s="49" t="s">
        <v>9795</v>
      </c>
      <c r="F2053" s="6" t="s">
        <v>9217</v>
      </c>
      <c r="G2053" s="6" t="s">
        <v>60</v>
      </c>
      <c r="H2053" s="6" t="s">
        <v>60</v>
      </c>
      <c r="I2053" s="60" t="s">
        <v>14805</v>
      </c>
      <c r="J2053" s="49" t="s">
        <v>14806</v>
      </c>
      <c r="K2053" s="6" t="s">
        <v>14807</v>
      </c>
      <c r="L2053" s="29">
        <f>IF($J$6="с учетом НДС",VLOOKUP(I2053,LEGEND!B:E,4,0)*(1-M2053),VLOOKUP(I2053,LEGEND!B:E,4,0)*(1-M2053)/1.2)</f>
        <v>15200</v>
      </c>
      <c r="M2053" s="57">
        <f>IF(AND(B2053&lt;&gt;"1_Электроинструмент",B2053&lt;&gt;"2_Садовая техника"),$J$5,IF($J$4&lt;=20%,$J$4,IFERROR(VLOOKUP(S2053,LEGEND!$L$2:$M$5,2,FALSE),$J$4)))</f>
        <v>0</v>
      </c>
      <c r="N2053" s="48" t="s">
        <v>60</v>
      </c>
      <c r="O2053" s="6" t="s">
        <v>60</v>
      </c>
      <c r="P2053" s="49" t="s">
        <v>66</v>
      </c>
      <c r="Q2053" s="49" t="s">
        <v>473</v>
      </c>
      <c r="R2053" s="6" t="s">
        <v>60</v>
      </c>
      <c r="S2053" s="49" t="s">
        <v>60</v>
      </c>
      <c r="T2053" s="73" t="str">
        <f>IF(_xlfn.XLOOKUP(I2053,LEGEND!B:B,LEGEND!H:H)&lt;&gt;"-",HYPERLINK(_xlfn.XLOOKUP(I2053,LEGEND!B:B,LEGEND!H:H),"link"),_xlfn.XLOOKUP(I2053,LEGEND!B:B,LEGEND!H:H))</f>
        <v>link</v>
      </c>
      <c r="U2053" s="73" t="str">
        <f>HYPERLINK(_xlfn.XLOOKUP(I2053,LEGEND!B:B,LEGEND!I:I))</f>
        <v>https://milwaukee-media-images.s3.amazonaws.com/hi/4932352759--Hero_1.jpg</v>
      </c>
      <c r="V2053" s="51" t="s">
        <v>14808</v>
      </c>
      <c r="W2053" s="63" t="s">
        <v>1189</v>
      </c>
      <c r="X2053" s="64">
        <v>1320</v>
      </c>
      <c r="Y2053" s="64">
        <v>90</v>
      </c>
      <c r="Z2053" s="64">
        <v>20</v>
      </c>
      <c r="AA2053" s="84">
        <v>1.28</v>
      </c>
      <c r="AB2053" s="85">
        <v>1</v>
      </c>
      <c r="AC2053" s="85">
        <v>1</v>
      </c>
    </row>
    <row r="2054" spans="1:29" ht="25.5">
      <c r="A2054" s="1"/>
      <c r="B2054" s="6" t="s">
        <v>8777</v>
      </c>
      <c r="C2054" s="6" t="s">
        <v>8778</v>
      </c>
      <c r="D2054" s="6" t="s">
        <v>8861</v>
      </c>
      <c r="E2054" s="49" t="s">
        <v>9795</v>
      </c>
      <c r="F2054" s="6" t="s">
        <v>9217</v>
      </c>
      <c r="G2054" s="6" t="s">
        <v>60</v>
      </c>
      <c r="H2054" s="6" t="s">
        <v>60</v>
      </c>
      <c r="I2054" s="60" t="s">
        <v>14809</v>
      </c>
      <c r="J2054" s="49" t="s">
        <v>14810</v>
      </c>
      <c r="K2054" s="6" t="s">
        <v>14811</v>
      </c>
      <c r="L2054" s="29">
        <f>IF($J$6="с учетом НДС",VLOOKUP(I2054,LEGEND!B:E,4,0)*(1-M2054),VLOOKUP(I2054,LEGEND!B:E,4,0)*(1-M2054)/1.2)</f>
        <v>15300</v>
      </c>
      <c r="M2054" s="57">
        <f>IF(AND(B2054&lt;&gt;"1_Электроинструмент",B2054&lt;&gt;"2_Садовая техника"),$J$5,IF($J$4&lt;=20%,$J$4,IFERROR(VLOOKUP(S2054,LEGEND!$L$2:$M$5,2,FALSE),$J$4)))</f>
        <v>0</v>
      </c>
      <c r="N2054" s="48" t="s">
        <v>60</v>
      </c>
      <c r="O2054" s="6" t="s">
        <v>60</v>
      </c>
      <c r="P2054" s="49" t="s">
        <v>66</v>
      </c>
      <c r="Q2054" s="49" t="s">
        <v>473</v>
      </c>
      <c r="R2054" s="6" t="s">
        <v>60</v>
      </c>
      <c r="S2054" s="49" t="s">
        <v>60</v>
      </c>
      <c r="T2054" s="73" t="str">
        <f>IF(_xlfn.XLOOKUP(I2054,LEGEND!B:B,LEGEND!H:H)&lt;&gt;"-",HYPERLINK(_xlfn.XLOOKUP(I2054,LEGEND!B:B,LEGEND!H:H),"link"),_xlfn.XLOOKUP(I2054,LEGEND!B:B,LEGEND!H:H))</f>
        <v>link</v>
      </c>
      <c r="U2054" s="73" t="str">
        <f>HYPERLINK(_xlfn.XLOOKUP(I2054,LEGEND!B:B,LEGEND!I:I))</f>
        <v>https://milwaukee-media-images.s3.amazonaws.com/hi/4932459297--Hero_1.jpg</v>
      </c>
      <c r="V2054" s="51" t="s">
        <v>14812</v>
      </c>
      <c r="W2054" s="63" t="s">
        <v>1189</v>
      </c>
      <c r="X2054" s="64">
        <v>680</v>
      </c>
      <c r="Y2054" s="64">
        <v>120</v>
      </c>
      <c r="Z2054" s="64">
        <v>50</v>
      </c>
      <c r="AA2054" s="84">
        <v>1.6020000000000001</v>
      </c>
      <c r="AB2054" s="85">
        <v>1</v>
      </c>
      <c r="AC2054" s="85">
        <v>1</v>
      </c>
    </row>
    <row r="2055" spans="1:29" ht="25.5">
      <c r="A2055" s="1"/>
      <c r="B2055" s="6" t="s">
        <v>8777</v>
      </c>
      <c r="C2055" s="6" t="s">
        <v>8778</v>
      </c>
      <c r="D2055" s="6" t="s">
        <v>8861</v>
      </c>
      <c r="E2055" s="49" t="s">
        <v>9795</v>
      </c>
      <c r="F2055" s="6" t="s">
        <v>9217</v>
      </c>
      <c r="G2055" s="6" t="s">
        <v>60</v>
      </c>
      <c r="H2055" s="6" t="s">
        <v>60</v>
      </c>
      <c r="I2055" s="60" t="s">
        <v>14813</v>
      </c>
      <c r="J2055" s="49" t="s">
        <v>14814</v>
      </c>
      <c r="K2055" s="6" t="s">
        <v>14815</v>
      </c>
      <c r="L2055" s="29">
        <f>IF($J$6="с учетом НДС",VLOOKUP(I2055,LEGEND!B:E,4,0)*(1-M2055),VLOOKUP(I2055,LEGEND!B:E,4,0)*(1-M2055)/1.2)</f>
        <v>15400</v>
      </c>
      <c r="M2055" s="57">
        <f>IF(AND(B2055&lt;&gt;"1_Электроинструмент",B2055&lt;&gt;"2_Садовая техника"),$J$5,IF($J$4&lt;=20%,$J$4,IFERROR(VLOOKUP(S2055,LEGEND!$L$2:$M$5,2,FALSE),$J$4)))</f>
        <v>0</v>
      </c>
      <c r="N2055" s="48" t="s">
        <v>60</v>
      </c>
      <c r="O2055" s="6" t="s">
        <v>60</v>
      </c>
      <c r="P2055" s="49" t="s">
        <v>66</v>
      </c>
      <c r="Q2055" s="49" t="s">
        <v>473</v>
      </c>
      <c r="R2055" s="6" t="s">
        <v>60</v>
      </c>
      <c r="S2055" s="49" t="s">
        <v>60</v>
      </c>
      <c r="T2055" s="73" t="str">
        <f>IF(_xlfn.XLOOKUP(I2055,LEGEND!B:B,LEGEND!H:H)&lt;&gt;"-",HYPERLINK(_xlfn.XLOOKUP(I2055,LEGEND!B:B,LEGEND!H:H),"link"),_xlfn.XLOOKUP(I2055,LEGEND!B:B,LEGEND!H:H))</f>
        <v>link</v>
      </c>
      <c r="U2055" s="73" t="str">
        <f>HYPERLINK(_xlfn.XLOOKUP(I2055,LEGEND!B:B,LEGEND!I:I))</f>
        <v>https://milwaukee-media-images.s3.amazonaws.com/hi/4932430740--Hero_1.jpg</v>
      </c>
      <c r="V2055" s="51" t="s">
        <v>14816</v>
      </c>
      <c r="W2055" s="63" t="s">
        <v>1189</v>
      </c>
      <c r="X2055" s="64">
        <v>205</v>
      </c>
      <c r="Y2055" s="64">
        <v>50</v>
      </c>
      <c r="Z2055" s="64">
        <v>50</v>
      </c>
      <c r="AA2055" s="84">
        <v>0.56799999999999995</v>
      </c>
      <c r="AB2055" s="85">
        <v>1</v>
      </c>
      <c r="AC2055" s="85">
        <v>1</v>
      </c>
    </row>
    <row r="2056" spans="1:29" ht="25.5">
      <c r="A2056" s="1"/>
      <c r="B2056" s="6" t="s">
        <v>8777</v>
      </c>
      <c r="C2056" s="6" t="s">
        <v>8778</v>
      </c>
      <c r="D2056" s="6" t="s">
        <v>8861</v>
      </c>
      <c r="E2056" s="49" t="s">
        <v>9795</v>
      </c>
      <c r="F2056" s="6" t="s">
        <v>9217</v>
      </c>
      <c r="G2056" s="6" t="s">
        <v>60</v>
      </c>
      <c r="H2056" s="6" t="s">
        <v>60</v>
      </c>
      <c r="I2056" s="60" t="s">
        <v>14817</v>
      </c>
      <c r="J2056" s="49" t="s">
        <v>14818</v>
      </c>
      <c r="K2056" s="6" t="s">
        <v>14819</v>
      </c>
      <c r="L2056" s="29">
        <f>IF($J$6="с учетом НДС",VLOOKUP(I2056,LEGEND!B:E,4,0)*(1-M2056),VLOOKUP(I2056,LEGEND!B:E,4,0)*(1-M2056)/1.2)</f>
        <v>15400</v>
      </c>
      <c r="M2056" s="57">
        <f>IF(AND(B2056&lt;&gt;"1_Электроинструмент",B2056&lt;&gt;"2_Садовая техника"),$J$5,IF($J$4&lt;=20%,$J$4,IFERROR(VLOOKUP(S2056,LEGEND!$L$2:$M$5,2,FALSE),$J$4)))</f>
        <v>0</v>
      </c>
      <c r="N2056" s="48" t="s">
        <v>60</v>
      </c>
      <c r="O2056" s="6" t="s">
        <v>60</v>
      </c>
      <c r="P2056" s="49" t="s">
        <v>66</v>
      </c>
      <c r="Q2056" s="49" t="s">
        <v>473</v>
      </c>
      <c r="R2056" s="6" t="s">
        <v>60</v>
      </c>
      <c r="S2056" s="49" t="s">
        <v>60</v>
      </c>
      <c r="T2056" s="73" t="str">
        <f>IF(_xlfn.XLOOKUP(I2056,LEGEND!B:B,LEGEND!H:H)&lt;&gt;"-",HYPERLINK(_xlfn.XLOOKUP(I2056,LEGEND!B:B,LEGEND!H:H),"link"),_xlfn.XLOOKUP(I2056,LEGEND!B:B,LEGEND!H:H))</f>
        <v>link</v>
      </c>
      <c r="U2056" s="73" t="str">
        <f>HYPERLINK(_xlfn.XLOOKUP(I2056,LEGEND!B:B,LEGEND!I:I))</f>
        <v>https://milwaukee-media-images.s3.amazonaws.com/hi/4932399373--Hero_1.jpg</v>
      </c>
      <c r="V2056" s="51" t="s">
        <v>14820</v>
      </c>
      <c r="W2056" s="63" t="s">
        <v>1189</v>
      </c>
      <c r="X2056" s="64">
        <v>50</v>
      </c>
      <c r="Y2056" s="64">
        <v>55</v>
      </c>
      <c r="Z2056" s="64">
        <v>345</v>
      </c>
      <c r="AA2056" s="84">
        <v>1.26</v>
      </c>
      <c r="AB2056" s="85">
        <v>1</v>
      </c>
      <c r="AC2056" s="85">
        <v>1</v>
      </c>
    </row>
    <row r="2057" spans="1:29" ht="25.5">
      <c r="A2057" s="1"/>
      <c r="B2057" s="6" t="s">
        <v>8777</v>
      </c>
      <c r="C2057" s="6" t="s">
        <v>8778</v>
      </c>
      <c r="D2057" s="6" t="s">
        <v>8861</v>
      </c>
      <c r="E2057" s="49" t="s">
        <v>9795</v>
      </c>
      <c r="F2057" s="6" t="s">
        <v>9217</v>
      </c>
      <c r="G2057" s="6" t="s">
        <v>60</v>
      </c>
      <c r="H2057" s="6" t="s">
        <v>60</v>
      </c>
      <c r="I2057" s="60" t="s">
        <v>14821</v>
      </c>
      <c r="J2057" s="49" t="s">
        <v>14822</v>
      </c>
      <c r="K2057" s="6" t="s">
        <v>14823</v>
      </c>
      <c r="L2057" s="29">
        <f>IF($J$6="с учетом НДС",VLOOKUP(I2057,LEGEND!B:E,4,0)*(1-M2057),VLOOKUP(I2057,LEGEND!B:E,4,0)*(1-M2057)/1.2)</f>
        <v>15700</v>
      </c>
      <c r="M2057" s="57">
        <f>IF(AND(B2057&lt;&gt;"1_Электроинструмент",B2057&lt;&gt;"2_Садовая техника"),$J$5,IF($J$4&lt;=20%,$J$4,IFERROR(VLOOKUP(S2057,LEGEND!$L$2:$M$5,2,FALSE),$J$4)))</f>
        <v>0</v>
      </c>
      <c r="N2057" s="48" t="s">
        <v>60</v>
      </c>
      <c r="O2057" s="6" t="s">
        <v>60</v>
      </c>
      <c r="P2057" s="49" t="s">
        <v>66</v>
      </c>
      <c r="Q2057" s="49" t="s">
        <v>473</v>
      </c>
      <c r="R2057" s="6" t="s">
        <v>60</v>
      </c>
      <c r="S2057" s="49" t="s">
        <v>60</v>
      </c>
      <c r="T2057" s="73" t="str">
        <f>IF(_xlfn.XLOOKUP(I2057,LEGEND!B:B,LEGEND!H:H)&lt;&gt;"-",HYPERLINK(_xlfn.XLOOKUP(I2057,LEGEND!B:B,LEGEND!H:H),"link"),_xlfn.XLOOKUP(I2057,LEGEND!B:B,LEGEND!H:H))</f>
        <v>link</v>
      </c>
      <c r="U2057" s="73" t="str">
        <f>HYPERLINK(_xlfn.XLOOKUP(I2057,LEGEND!B:B,LEGEND!I:I))</f>
        <v>https://milwaukee-media-images.s3.amazonaws.com/hi/4932367304--Hero_1.jpg</v>
      </c>
      <c r="V2057" s="51" t="s">
        <v>14824</v>
      </c>
      <c r="W2057" s="63" t="s">
        <v>1189</v>
      </c>
      <c r="X2057" s="64">
        <v>123</v>
      </c>
      <c r="Y2057" s="64">
        <v>105</v>
      </c>
      <c r="Z2057" s="64">
        <v>105</v>
      </c>
      <c r="AA2057" s="84">
        <v>1.8979999999999999</v>
      </c>
      <c r="AB2057" s="85">
        <v>1</v>
      </c>
      <c r="AC2057" s="85">
        <v>1</v>
      </c>
    </row>
    <row r="2058" spans="1:29" ht="25.5">
      <c r="A2058" s="1"/>
      <c r="B2058" s="6" t="s">
        <v>8777</v>
      </c>
      <c r="C2058" s="6" t="s">
        <v>8778</v>
      </c>
      <c r="D2058" s="6" t="s">
        <v>8861</v>
      </c>
      <c r="E2058" s="49" t="s">
        <v>9795</v>
      </c>
      <c r="F2058" s="6" t="s">
        <v>9217</v>
      </c>
      <c r="G2058" s="6" t="s">
        <v>60</v>
      </c>
      <c r="H2058" s="6" t="s">
        <v>60</v>
      </c>
      <c r="I2058" s="60" t="s">
        <v>14833</v>
      </c>
      <c r="J2058" s="49" t="s">
        <v>14834</v>
      </c>
      <c r="K2058" s="6" t="s">
        <v>14835</v>
      </c>
      <c r="L2058" s="29">
        <f>IF($J$6="с учетом НДС",VLOOKUP(I2058,LEGEND!B:E,4,0)*(1-M2058),VLOOKUP(I2058,LEGEND!B:E,4,0)*(1-M2058)/1.2)</f>
        <v>16200</v>
      </c>
      <c r="M2058" s="57">
        <f>IF(AND(B2058&lt;&gt;"1_Электроинструмент",B2058&lt;&gt;"2_Садовая техника"),$J$5,IF($J$4&lt;=20%,$J$4,IFERROR(VLOOKUP(S2058,LEGEND!$L$2:$M$5,2,FALSE),$J$4)))</f>
        <v>0</v>
      </c>
      <c r="N2058" s="48" t="s">
        <v>60</v>
      </c>
      <c r="O2058" s="6" t="s">
        <v>60</v>
      </c>
      <c r="P2058" s="49" t="s">
        <v>66</v>
      </c>
      <c r="Q2058" s="49" t="s">
        <v>473</v>
      </c>
      <c r="R2058" s="6" t="s">
        <v>60</v>
      </c>
      <c r="S2058" s="49" t="s">
        <v>60</v>
      </c>
      <c r="T2058" s="73" t="str">
        <f>IF(_xlfn.XLOOKUP(I2058,LEGEND!B:B,LEGEND!H:H)&lt;&gt;"-",HYPERLINK(_xlfn.XLOOKUP(I2058,LEGEND!B:B,LEGEND!H:H),"link"),_xlfn.XLOOKUP(I2058,LEGEND!B:B,LEGEND!H:H))</f>
        <v>link</v>
      </c>
      <c r="U2058" s="73" t="str">
        <f>HYPERLINK(_xlfn.XLOOKUP(I2058,LEGEND!B:B,LEGEND!I:I))</f>
        <v>https://milwaukee-media-images.s3.amazonaws.com/hi/4932352763--Hero_1.jpg</v>
      </c>
      <c r="V2058" s="51" t="s">
        <v>14836</v>
      </c>
      <c r="W2058" s="63" t="s">
        <v>1189</v>
      </c>
      <c r="X2058" s="64">
        <v>1320</v>
      </c>
      <c r="Y2058" s="64">
        <v>90</v>
      </c>
      <c r="Z2058" s="64">
        <v>20</v>
      </c>
      <c r="AA2058" s="84">
        <v>1.56</v>
      </c>
      <c r="AB2058" s="85">
        <v>1</v>
      </c>
      <c r="AC2058" s="85">
        <v>1</v>
      </c>
    </row>
    <row r="2059" spans="1:29" ht="25.5">
      <c r="A2059" s="1"/>
      <c r="B2059" s="6" t="s">
        <v>8777</v>
      </c>
      <c r="C2059" s="6" t="s">
        <v>8778</v>
      </c>
      <c r="D2059" s="6" t="s">
        <v>8861</v>
      </c>
      <c r="E2059" s="49" t="s">
        <v>9795</v>
      </c>
      <c r="F2059" s="6" t="s">
        <v>9217</v>
      </c>
      <c r="G2059" s="6" t="s">
        <v>60</v>
      </c>
      <c r="H2059" s="6" t="s">
        <v>60</v>
      </c>
      <c r="I2059" s="60" t="s">
        <v>14837</v>
      </c>
      <c r="J2059" s="49" t="s">
        <v>14838</v>
      </c>
      <c r="K2059" s="6" t="s">
        <v>14839</v>
      </c>
      <c r="L2059" s="29">
        <f>IF($J$6="с учетом НДС",VLOOKUP(I2059,LEGEND!B:E,4,0)*(1-M2059),VLOOKUP(I2059,LEGEND!B:E,4,0)*(1-M2059)/1.2)</f>
        <v>16200</v>
      </c>
      <c r="M2059" s="57">
        <f>IF(AND(B2059&lt;&gt;"1_Электроинструмент",B2059&lt;&gt;"2_Садовая техника"),$J$5,IF($J$4&lt;=20%,$J$4,IFERROR(VLOOKUP(S2059,LEGEND!$L$2:$M$5,2,FALSE),$J$4)))</f>
        <v>0</v>
      </c>
      <c r="N2059" s="48" t="s">
        <v>60</v>
      </c>
      <c r="O2059" s="6" t="s">
        <v>60</v>
      </c>
      <c r="P2059" s="49" t="s">
        <v>66</v>
      </c>
      <c r="Q2059" s="49" t="s">
        <v>67</v>
      </c>
      <c r="R2059" s="6" t="s">
        <v>60</v>
      </c>
      <c r="S2059" s="49" t="s">
        <v>60</v>
      </c>
      <c r="T2059" s="73" t="str">
        <f>IF(_xlfn.XLOOKUP(I2059,LEGEND!B:B,LEGEND!H:H)&lt;&gt;"-",HYPERLINK(_xlfn.XLOOKUP(I2059,LEGEND!B:B,LEGEND!H:H),"link"),_xlfn.XLOOKUP(I2059,LEGEND!B:B,LEGEND!H:H))</f>
        <v>link</v>
      </c>
      <c r="U2059" s="73" t="str">
        <f>HYPERLINK(_xlfn.XLOOKUP(I2059,LEGEND!B:B,LEGEND!I:I))</f>
        <v>https://milwaukee-media-images.s3.amazonaws.com/hi/4932352791--Hero_1.jpg</v>
      </c>
      <c r="V2059" s="51" t="s">
        <v>14840</v>
      </c>
      <c r="W2059" s="63" t="s">
        <v>1189</v>
      </c>
      <c r="X2059" s="64">
        <v>700</v>
      </c>
      <c r="Y2059" s="64">
        <v>40</v>
      </c>
      <c r="Z2059" s="64">
        <v>40</v>
      </c>
      <c r="AA2059" s="84">
        <v>2.72</v>
      </c>
      <c r="AB2059" s="85">
        <v>1</v>
      </c>
      <c r="AC2059" s="85">
        <v>1</v>
      </c>
    </row>
    <row r="2060" spans="1:29" ht="25.5">
      <c r="A2060" s="1"/>
      <c r="B2060" s="6" t="s">
        <v>8777</v>
      </c>
      <c r="C2060" s="6" t="s">
        <v>8778</v>
      </c>
      <c r="D2060" s="6" t="s">
        <v>8861</v>
      </c>
      <c r="E2060" s="49" t="s">
        <v>9795</v>
      </c>
      <c r="F2060" s="6" t="s">
        <v>9217</v>
      </c>
      <c r="G2060" s="6" t="s">
        <v>60</v>
      </c>
      <c r="H2060" s="6" t="s">
        <v>60</v>
      </c>
      <c r="I2060" s="60" t="s">
        <v>14841</v>
      </c>
      <c r="J2060" s="49" t="s">
        <v>14842</v>
      </c>
      <c r="K2060" s="6" t="s">
        <v>14843</v>
      </c>
      <c r="L2060" s="29">
        <f>IF($J$6="с учетом НДС",VLOOKUP(I2060,LEGEND!B:E,4,0)*(1-M2060),VLOOKUP(I2060,LEGEND!B:E,4,0)*(1-M2060)/1.2)</f>
        <v>16200</v>
      </c>
      <c r="M2060" s="57">
        <f>IF(AND(B2060&lt;&gt;"1_Электроинструмент",B2060&lt;&gt;"2_Садовая техника"),$J$5,IF($J$4&lt;=20%,$J$4,IFERROR(VLOOKUP(S2060,LEGEND!$L$2:$M$5,2,FALSE),$J$4)))</f>
        <v>0</v>
      </c>
      <c r="N2060" s="48" t="s">
        <v>60</v>
      </c>
      <c r="O2060" s="6" t="s">
        <v>60</v>
      </c>
      <c r="P2060" s="49" t="s">
        <v>66</v>
      </c>
      <c r="Q2060" s="49" t="s">
        <v>473</v>
      </c>
      <c r="R2060" s="6" t="s">
        <v>60</v>
      </c>
      <c r="S2060" s="49" t="s">
        <v>60</v>
      </c>
      <c r="T2060" s="73" t="str">
        <f>IF(_xlfn.XLOOKUP(I2060,LEGEND!B:B,LEGEND!H:H)&lt;&gt;"-",HYPERLINK(_xlfn.XLOOKUP(I2060,LEGEND!B:B,LEGEND!H:H),"link"),_xlfn.XLOOKUP(I2060,LEGEND!B:B,LEGEND!H:H))</f>
        <v>link</v>
      </c>
      <c r="U2060" s="73" t="str">
        <f>HYPERLINK(_xlfn.XLOOKUP(I2060,LEGEND!B:B,LEGEND!I:I))</f>
        <v>https://milwaukee-media-images.s3.amazonaws.com/hi/4932373884--Hero_1.jpg</v>
      </c>
      <c r="V2060" s="51" t="s">
        <v>14844</v>
      </c>
      <c r="W2060" s="63" t="s">
        <v>1189</v>
      </c>
      <c r="X2060" s="64">
        <v>550</v>
      </c>
      <c r="Y2060" s="64">
        <v>50</v>
      </c>
      <c r="Z2060" s="64">
        <v>50</v>
      </c>
      <c r="AA2060" s="84">
        <v>1.8</v>
      </c>
      <c r="AB2060" s="85">
        <v>1</v>
      </c>
      <c r="AC2060" s="85">
        <v>1</v>
      </c>
    </row>
    <row r="2061" spans="1:29" ht="25.5">
      <c r="A2061" s="1"/>
      <c r="B2061" s="6" t="s">
        <v>8777</v>
      </c>
      <c r="C2061" s="6" t="s">
        <v>8778</v>
      </c>
      <c r="D2061" s="6" t="s">
        <v>8861</v>
      </c>
      <c r="E2061" s="49" t="s">
        <v>9795</v>
      </c>
      <c r="F2061" s="6" t="s">
        <v>9217</v>
      </c>
      <c r="G2061" s="6" t="s">
        <v>60</v>
      </c>
      <c r="H2061" s="6" t="s">
        <v>60</v>
      </c>
      <c r="I2061" s="60" t="s">
        <v>14845</v>
      </c>
      <c r="J2061" s="49" t="s">
        <v>14846</v>
      </c>
      <c r="K2061" s="6" t="s">
        <v>14847</v>
      </c>
      <c r="L2061" s="29">
        <f>IF($J$6="с учетом НДС",VLOOKUP(I2061,LEGEND!B:E,4,0)*(1-M2061),VLOOKUP(I2061,LEGEND!B:E,4,0)*(1-M2061)/1.2)</f>
        <v>16400</v>
      </c>
      <c r="M2061" s="57">
        <f>IF(AND(B2061&lt;&gt;"1_Электроинструмент",B2061&lt;&gt;"2_Садовая техника"),$J$5,IF($J$4&lt;=20%,$J$4,IFERROR(VLOOKUP(S2061,LEGEND!$L$2:$M$5,2,FALSE),$J$4)))</f>
        <v>0</v>
      </c>
      <c r="N2061" s="48" t="s">
        <v>60</v>
      </c>
      <c r="O2061" s="6" t="s">
        <v>60</v>
      </c>
      <c r="P2061" s="49" t="s">
        <v>66</v>
      </c>
      <c r="Q2061" s="49" t="s">
        <v>473</v>
      </c>
      <c r="R2061" s="6" t="s">
        <v>60</v>
      </c>
      <c r="S2061" s="49" t="s">
        <v>60</v>
      </c>
      <c r="T2061" s="73" t="str">
        <f>IF(_xlfn.XLOOKUP(I2061,LEGEND!B:B,LEGEND!H:H)&lt;&gt;"-",HYPERLINK(_xlfn.XLOOKUP(I2061,LEGEND!B:B,LEGEND!H:H),"link"),_xlfn.XLOOKUP(I2061,LEGEND!B:B,LEGEND!H:H))</f>
        <v>link</v>
      </c>
      <c r="U2061" s="73" t="str">
        <f>HYPERLINK(_xlfn.XLOOKUP(I2061,LEGEND!B:B,LEGEND!I:I))</f>
        <v>https://milwaukee-media-images.s3.amazonaws.com/hi/4932430739--Hero_1.jpg</v>
      </c>
      <c r="V2061" s="51" t="s">
        <v>14848</v>
      </c>
      <c r="W2061" s="63" t="s">
        <v>1189</v>
      </c>
      <c r="X2061" s="64">
        <v>205</v>
      </c>
      <c r="Y2061" s="64">
        <v>47</v>
      </c>
      <c r="Z2061" s="64">
        <v>47</v>
      </c>
      <c r="AA2061" s="84">
        <v>0.51200000000000001</v>
      </c>
      <c r="AB2061" s="85">
        <v>1</v>
      </c>
      <c r="AC2061" s="85">
        <v>1</v>
      </c>
    </row>
    <row r="2062" spans="1:29" ht="25.5">
      <c r="A2062" s="1"/>
      <c r="B2062" s="6" t="s">
        <v>8777</v>
      </c>
      <c r="C2062" s="6" t="s">
        <v>8778</v>
      </c>
      <c r="D2062" s="6" t="s">
        <v>8861</v>
      </c>
      <c r="E2062" s="49" t="s">
        <v>9795</v>
      </c>
      <c r="F2062" s="6" t="s">
        <v>9217</v>
      </c>
      <c r="G2062" s="6" t="s">
        <v>60</v>
      </c>
      <c r="H2062" s="6" t="s">
        <v>60</v>
      </c>
      <c r="I2062" s="60" t="s">
        <v>14849</v>
      </c>
      <c r="J2062" s="49" t="s">
        <v>14850</v>
      </c>
      <c r="K2062" s="6" t="s">
        <v>14851</v>
      </c>
      <c r="L2062" s="29">
        <f>IF($J$6="с учетом НДС",VLOOKUP(I2062,LEGEND!B:E,4,0)*(1-M2062),VLOOKUP(I2062,LEGEND!B:E,4,0)*(1-M2062)/1.2)</f>
        <v>16500</v>
      </c>
      <c r="M2062" s="57">
        <f>IF(AND(B2062&lt;&gt;"1_Электроинструмент",B2062&lt;&gt;"2_Садовая техника"),$J$5,IF($J$4&lt;=20%,$J$4,IFERROR(VLOOKUP(S2062,LEGEND!$L$2:$M$5,2,FALSE),$J$4)))</f>
        <v>0</v>
      </c>
      <c r="N2062" s="48" t="s">
        <v>60</v>
      </c>
      <c r="O2062" s="6" t="s">
        <v>60</v>
      </c>
      <c r="P2062" s="49" t="s">
        <v>66</v>
      </c>
      <c r="Q2062" s="49" t="s">
        <v>473</v>
      </c>
      <c r="R2062" s="6" t="s">
        <v>60</v>
      </c>
      <c r="S2062" s="49" t="s">
        <v>60</v>
      </c>
      <c r="T2062" s="73" t="str">
        <f>IF(_xlfn.XLOOKUP(I2062,LEGEND!B:B,LEGEND!H:H)&lt;&gt;"-",HYPERLINK(_xlfn.XLOOKUP(I2062,LEGEND!B:B,LEGEND!H:H),"link"),_xlfn.XLOOKUP(I2062,LEGEND!B:B,LEGEND!H:H))</f>
        <v>link</v>
      </c>
      <c r="U2062" s="73" t="str">
        <f>HYPERLINK(_xlfn.XLOOKUP(I2062,LEGEND!B:B,LEGEND!I:I))</f>
        <v>https://milwaukee-media-images.s3.amazonaws.com/hi/4932430743--Hero_1.jpg</v>
      </c>
      <c r="V2062" s="51" t="s">
        <v>14852</v>
      </c>
      <c r="W2062" s="63" t="s">
        <v>1189</v>
      </c>
      <c r="X2062" s="64">
        <v>57</v>
      </c>
      <c r="Y2062" s="64">
        <v>57</v>
      </c>
      <c r="Z2062" s="64">
        <v>210</v>
      </c>
      <c r="AA2062" s="84">
        <v>0.65400000000000003</v>
      </c>
      <c r="AB2062" s="85">
        <v>1</v>
      </c>
      <c r="AC2062" s="85">
        <v>1</v>
      </c>
    </row>
    <row r="2063" spans="1:29" ht="25.5">
      <c r="A2063" s="1"/>
      <c r="B2063" s="6" t="s">
        <v>8777</v>
      </c>
      <c r="C2063" s="6" t="s">
        <v>8778</v>
      </c>
      <c r="D2063" s="6" t="s">
        <v>8861</v>
      </c>
      <c r="E2063" s="49" t="s">
        <v>9795</v>
      </c>
      <c r="F2063" s="6" t="s">
        <v>9217</v>
      </c>
      <c r="G2063" s="6" t="s">
        <v>60</v>
      </c>
      <c r="H2063" s="6" t="s">
        <v>60</v>
      </c>
      <c r="I2063" s="60" t="s">
        <v>14801</v>
      </c>
      <c r="J2063" s="49" t="s">
        <v>14802</v>
      </c>
      <c r="K2063" s="6" t="s">
        <v>14803</v>
      </c>
      <c r="L2063" s="29">
        <f>IF($J$6="с учетом НДС",VLOOKUP(I2063,LEGEND!B:E,4,0)*(1-M2063),VLOOKUP(I2063,LEGEND!B:E,4,0)*(1-M2063)/1.2)</f>
        <v>16600</v>
      </c>
      <c r="M2063" s="57">
        <f>IF(AND(B2063&lt;&gt;"1_Электроинструмент",B2063&lt;&gt;"2_Садовая техника"),$J$5,IF($J$4&lt;=20%,$J$4,IFERROR(VLOOKUP(S2063,LEGEND!$L$2:$M$5,2,FALSE),$J$4)))</f>
        <v>0</v>
      </c>
      <c r="N2063" s="48" t="s">
        <v>60</v>
      </c>
      <c r="O2063" s="6" t="s">
        <v>60</v>
      </c>
      <c r="P2063" s="49" t="s">
        <v>66</v>
      </c>
      <c r="Q2063" s="49" t="s">
        <v>473</v>
      </c>
      <c r="R2063" s="6" t="s">
        <v>60</v>
      </c>
      <c r="S2063" s="49" t="s">
        <v>60</v>
      </c>
      <c r="T2063" s="73" t="str">
        <f>IF(_xlfn.XLOOKUP(I2063,LEGEND!B:B,LEGEND!H:H)&lt;&gt;"-",HYPERLINK(_xlfn.XLOOKUP(I2063,LEGEND!B:B,LEGEND!H:H),"link"),_xlfn.XLOOKUP(I2063,LEGEND!B:B,LEGEND!H:H))</f>
        <v>link</v>
      </c>
      <c r="U2063" s="73" t="str">
        <f>HYPERLINK(_xlfn.XLOOKUP(I2063,LEGEND!B:B,LEGEND!I:I))</f>
        <v>https://milwaukee-media-images.s3.amazonaws.com/hi/4932430745--Hero_1.jpg</v>
      </c>
      <c r="V2063" s="51" t="s">
        <v>14804</v>
      </c>
      <c r="W2063" s="63" t="s">
        <v>1189</v>
      </c>
      <c r="X2063" s="64">
        <v>220</v>
      </c>
      <c r="Y2063" s="64">
        <v>70</v>
      </c>
      <c r="Z2063" s="64">
        <v>70</v>
      </c>
      <c r="AA2063" s="84">
        <v>5.8000000000000003E-2</v>
      </c>
      <c r="AB2063" s="85">
        <v>1</v>
      </c>
      <c r="AC2063" s="85">
        <v>1</v>
      </c>
    </row>
    <row r="2064" spans="1:29" ht="25.5">
      <c r="A2064" s="1"/>
      <c r="B2064" s="6" t="s">
        <v>8777</v>
      </c>
      <c r="C2064" s="6" t="s">
        <v>8778</v>
      </c>
      <c r="D2064" s="6" t="s">
        <v>8861</v>
      </c>
      <c r="E2064" s="49" t="s">
        <v>9795</v>
      </c>
      <c r="F2064" s="6" t="s">
        <v>9217</v>
      </c>
      <c r="G2064" s="6" t="s">
        <v>60</v>
      </c>
      <c r="H2064" s="6" t="s">
        <v>60</v>
      </c>
      <c r="I2064" s="60" t="s">
        <v>14825</v>
      </c>
      <c r="J2064" s="49" t="s">
        <v>14826</v>
      </c>
      <c r="K2064" s="6" t="s">
        <v>14827</v>
      </c>
      <c r="L2064" s="29">
        <f>IF($J$6="с учетом НДС",VLOOKUP(I2064,LEGEND!B:E,4,0)*(1-M2064),VLOOKUP(I2064,LEGEND!B:E,4,0)*(1-M2064)/1.2)</f>
        <v>17300</v>
      </c>
      <c r="M2064" s="57">
        <f>IF(AND(B2064&lt;&gt;"1_Электроинструмент",B2064&lt;&gt;"2_Садовая техника"),$J$5,IF($J$4&lt;=20%,$J$4,IFERROR(VLOOKUP(S2064,LEGEND!$L$2:$M$5,2,FALSE),$J$4)))</f>
        <v>0</v>
      </c>
      <c r="N2064" s="48" t="s">
        <v>60</v>
      </c>
      <c r="O2064" s="6" t="s">
        <v>60</v>
      </c>
      <c r="P2064" s="49" t="s">
        <v>66</v>
      </c>
      <c r="Q2064" s="49" t="s">
        <v>473</v>
      </c>
      <c r="R2064" s="6" t="s">
        <v>60</v>
      </c>
      <c r="S2064" s="49" t="s">
        <v>60</v>
      </c>
      <c r="T2064" s="73" t="str">
        <f>IF(_xlfn.XLOOKUP(I2064,LEGEND!B:B,LEGEND!H:H)&lt;&gt;"-",HYPERLINK(_xlfn.XLOOKUP(I2064,LEGEND!B:B,LEGEND!H:H),"link"),_xlfn.XLOOKUP(I2064,LEGEND!B:B,LEGEND!H:H))</f>
        <v>link</v>
      </c>
      <c r="U2064" s="73" t="str">
        <f>HYPERLINK(_xlfn.XLOOKUP(I2064,LEGEND!B:B,LEGEND!I:I))</f>
        <v>https://milwaukee-media-images.s3.amazonaws.com/hi/4932459299--Hero_1.jpg</v>
      </c>
      <c r="V2064" s="51" t="s">
        <v>14828</v>
      </c>
      <c r="W2064" s="63" t="s">
        <v>1189</v>
      </c>
      <c r="X2064" s="64">
        <v>680</v>
      </c>
      <c r="Y2064" s="64">
        <v>120</v>
      </c>
      <c r="Z2064" s="64">
        <v>45</v>
      </c>
      <c r="AA2064" s="84">
        <v>1.704</v>
      </c>
      <c r="AB2064" s="85">
        <v>1</v>
      </c>
      <c r="AC2064" s="85">
        <v>1</v>
      </c>
    </row>
    <row r="2065" spans="1:29" ht="25.5">
      <c r="A2065" s="1"/>
      <c r="B2065" s="6" t="s">
        <v>8777</v>
      </c>
      <c r="C2065" s="6" t="s">
        <v>8778</v>
      </c>
      <c r="D2065" s="6" t="s">
        <v>8861</v>
      </c>
      <c r="E2065" s="49" t="s">
        <v>9795</v>
      </c>
      <c r="F2065" s="6" t="s">
        <v>9217</v>
      </c>
      <c r="G2065" s="6" t="s">
        <v>60</v>
      </c>
      <c r="H2065" s="6" t="s">
        <v>60</v>
      </c>
      <c r="I2065" s="60" t="s">
        <v>14857</v>
      </c>
      <c r="J2065" s="49" t="s">
        <v>14858</v>
      </c>
      <c r="K2065" s="6" t="s">
        <v>14859</v>
      </c>
      <c r="L2065" s="29">
        <f>IF($J$6="с учетом НДС",VLOOKUP(I2065,LEGEND!B:E,4,0)*(1-M2065),VLOOKUP(I2065,LEGEND!B:E,4,0)*(1-M2065)/1.2)</f>
        <v>17500</v>
      </c>
      <c r="M2065" s="57">
        <f>IF(AND(B2065&lt;&gt;"1_Электроинструмент",B2065&lt;&gt;"2_Садовая техника"),$J$5,IF($J$4&lt;=20%,$J$4,IFERROR(VLOOKUP(S2065,LEGEND!$L$2:$M$5,2,FALSE),$J$4)))</f>
        <v>0</v>
      </c>
      <c r="N2065" s="48" t="s">
        <v>60</v>
      </c>
      <c r="O2065" s="6" t="s">
        <v>60</v>
      </c>
      <c r="P2065" s="49" t="s">
        <v>66</v>
      </c>
      <c r="Q2065" s="49" t="s">
        <v>473</v>
      </c>
      <c r="R2065" s="6" t="s">
        <v>60</v>
      </c>
      <c r="S2065" s="49" t="s">
        <v>60</v>
      </c>
      <c r="T2065" s="73" t="str">
        <f>IF(_xlfn.XLOOKUP(I2065,LEGEND!B:B,LEGEND!H:H)&lt;&gt;"-",HYPERLINK(_xlfn.XLOOKUP(I2065,LEGEND!B:B,LEGEND!H:H),"link"),_xlfn.XLOOKUP(I2065,LEGEND!B:B,LEGEND!H:H))</f>
        <v>link</v>
      </c>
      <c r="U2065" s="73" t="str">
        <f>HYPERLINK(_xlfn.XLOOKUP(I2065,LEGEND!B:B,LEGEND!I:I))</f>
        <v>https://milwaukee-media-images.s3.amazonaws.com/hi/4932352767--Hero_1.jpg</v>
      </c>
      <c r="V2065" s="51" t="s">
        <v>14860</v>
      </c>
      <c r="W2065" s="63" t="s">
        <v>1189</v>
      </c>
      <c r="X2065" s="64">
        <v>1320</v>
      </c>
      <c r="Y2065" s="64">
        <v>90</v>
      </c>
      <c r="Z2065" s="64">
        <v>20</v>
      </c>
      <c r="AA2065" s="84">
        <v>1.772</v>
      </c>
      <c r="AB2065" s="85">
        <v>1</v>
      </c>
      <c r="AC2065" s="85">
        <v>1</v>
      </c>
    </row>
    <row r="2066" spans="1:29" ht="25.5">
      <c r="A2066" s="1"/>
      <c r="B2066" s="6" t="s">
        <v>8777</v>
      </c>
      <c r="C2066" s="6" t="s">
        <v>8778</v>
      </c>
      <c r="D2066" s="6" t="s">
        <v>8861</v>
      </c>
      <c r="E2066" s="49" t="s">
        <v>9795</v>
      </c>
      <c r="F2066" s="6" t="s">
        <v>9217</v>
      </c>
      <c r="G2066" s="6" t="s">
        <v>60</v>
      </c>
      <c r="H2066" s="6" t="s">
        <v>60</v>
      </c>
      <c r="I2066" s="60" t="s">
        <v>14869</v>
      </c>
      <c r="J2066" s="49" t="s">
        <v>14870</v>
      </c>
      <c r="K2066" s="6" t="s">
        <v>14871</v>
      </c>
      <c r="L2066" s="29">
        <f>IF($J$6="с учетом НДС",VLOOKUP(I2066,LEGEND!B:E,4,0)*(1-M2066),VLOOKUP(I2066,LEGEND!B:E,4,0)*(1-M2066)/1.2)</f>
        <v>18400</v>
      </c>
      <c r="M2066" s="57">
        <f>IF(AND(B2066&lt;&gt;"1_Электроинструмент",B2066&lt;&gt;"2_Садовая техника"),$J$5,IF($J$4&lt;=20%,$J$4,IFERROR(VLOOKUP(S2066,LEGEND!$L$2:$M$5,2,FALSE),$J$4)))</f>
        <v>0</v>
      </c>
      <c r="N2066" s="48" t="s">
        <v>60</v>
      </c>
      <c r="O2066" s="6" t="s">
        <v>60</v>
      </c>
      <c r="P2066" s="49" t="s">
        <v>66</v>
      </c>
      <c r="Q2066" s="49" t="s">
        <v>473</v>
      </c>
      <c r="R2066" s="6" t="s">
        <v>60</v>
      </c>
      <c r="S2066" s="49" t="s">
        <v>60</v>
      </c>
      <c r="T2066" s="73" t="str">
        <f>IF(_xlfn.XLOOKUP(I2066,LEGEND!B:B,LEGEND!H:H)&lt;&gt;"-",HYPERLINK(_xlfn.XLOOKUP(I2066,LEGEND!B:B,LEGEND!H:H),"link"),_xlfn.XLOOKUP(I2066,LEGEND!B:B,LEGEND!H:H))</f>
        <v>link</v>
      </c>
      <c r="U2066" s="73" t="str">
        <f>HYPERLINK(_xlfn.XLOOKUP(I2066,LEGEND!B:B,LEGEND!I:I))</f>
        <v>https://milwaukee-media-images.s3.amazonaws.com/hi/4932367306--Hero_1.jpg</v>
      </c>
      <c r="V2066" s="51" t="s">
        <v>14872</v>
      </c>
      <c r="W2066" s="63" t="s">
        <v>1189</v>
      </c>
      <c r="X2066" s="64">
        <v>123</v>
      </c>
      <c r="Y2066" s="64">
        <v>125</v>
      </c>
      <c r="Z2066" s="64">
        <v>125</v>
      </c>
      <c r="AA2066" s="84">
        <v>2.544</v>
      </c>
      <c r="AB2066" s="85">
        <v>1</v>
      </c>
      <c r="AC2066" s="85">
        <v>1</v>
      </c>
    </row>
    <row r="2067" spans="1:29" ht="25.5">
      <c r="A2067" s="1"/>
      <c r="B2067" s="6" t="s">
        <v>8777</v>
      </c>
      <c r="C2067" s="6" t="s">
        <v>8778</v>
      </c>
      <c r="D2067" s="6" t="s">
        <v>8861</v>
      </c>
      <c r="E2067" s="49" t="s">
        <v>9795</v>
      </c>
      <c r="F2067" s="6" t="s">
        <v>9217</v>
      </c>
      <c r="G2067" s="6" t="s">
        <v>60</v>
      </c>
      <c r="H2067" s="6" t="s">
        <v>60</v>
      </c>
      <c r="I2067" s="60" t="s">
        <v>14873</v>
      </c>
      <c r="J2067" s="49" t="s">
        <v>14874</v>
      </c>
      <c r="K2067" s="6" t="s">
        <v>14875</v>
      </c>
      <c r="L2067" s="29">
        <f>IF($J$6="с учетом НДС",VLOOKUP(I2067,LEGEND!B:E,4,0)*(1-M2067),VLOOKUP(I2067,LEGEND!B:E,4,0)*(1-M2067)/1.2)</f>
        <v>18400</v>
      </c>
      <c r="M2067" s="57">
        <f>IF(AND(B2067&lt;&gt;"1_Электроинструмент",B2067&lt;&gt;"2_Садовая техника"),$J$5,IF($J$4&lt;=20%,$J$4,IFERROR(VLOOKUP(S2067,LEGEND!$L$2:$M$5,2,FALSE),$J$4)))</f>
        <v>0</v>
      </c>
      <c r="N2067" s="48" t="s">
        <v>60</v>
      </c>
      <c r="O2067" s="6" t="s">
        <v>60</v>
      </c>
      <c r="P2067" s="49" t="s">
        <v>66</v>
      </c>
      <c r="Q2067" s="49" t="s">
        <v>473</v>
      </c>
      <c r="R2067" s="6" t="s">
        <v>60</v>
      </c>
      <c r="S2067" s="49" t="s">
        <v>60</v>
      </c>
      <c r="T2067" s="73" t="str">
        <f>IF(_xlfn.XLOOKUP(I2067,LEGEND!B:B,LEGEND!H:H)&lt;&gt;"-",HYPERLINK(_xlfn.XLOOKUP(I2067,LEGEND!B:B,LEGEND!H:H),"link"),_xlfn.XLOOKUP(I2067,LEGEND!B:B,LEGEND!H:H))</f>
        <v>link</v>
      </c>
      <c r="U2067" s="73" t="str">
        <f>HYPERLINK(_xlfn.XLOOKUP(I2067,LEGEND!B:B,LEGEND!I:I))</f>
        <v>https://milwaukee-media-images.s3.amazonaws.com/hi/4932352771--Hero_1.jpg</v>
      </c>
      <c r="V2067" s="51" t="s">
        <v>14876</v>
      </c>
      <c r="W2067" s="63" t="s">
        <v>1189</v>
      </c>
      <c r="X2067" s="64">
        <v>1320</v>
      </c>
      <c r="Y2067" s="64">
        <v>90</v>
      </c>
      <c r="Z2067" s="64">
        <v>25</v>
      </c>
      <c r="AA2067" s="84">
        <v>2.0459999999999998</v>
      </c>
      <c r="AB2067" s="85">
        <v>1</v>
      </c>
      <c r="AC2067" s="85">
        <v>1</v>
      </c>
    </row>
    <row r="2068" spans="1:29" ht="25.5">
      <c r="A2068" s="1"/>
      <c r="B2068" s="6" t="s">
        <v>8777</v>
      </c>
      <c r="C2068" s="6" t="s">
        <v>8778</v>
      </c>
      <c r="D2068" s="6" t="s">
        <v>8861</v>
      </c>
      <c r="E2068" s="49" t="s">
        <v>9795</v>
      </c>
      <c r="F2068" s="6" t="s">
        <v>9217</v>
      </c>
      <c r="G2068" s="6" t="s">
        <v>60</v>
      </c>
      <c r="H2068" s="6" t="s">
        <v>60</v>
      </c>
      <c r="I2068" s="60" t="s">
        <v>14877</v>
      </c>
      <c r="J2068" s="49" t="s">
        <v>14878</v>
      </c>
      <c r="K2068" s="6" t="s">
        <v>14879</v>
      </c>
      <c r="L2068" s="29">
        <f>IF($J$6="с учетом НДС",VLOOKUP(I2068,LEGEND!B:E,4,0)*(1-M2068),VLOOKUP(I2068,LEGEND!B:E,4,0)*(1-M2068)/1.2)</f>
        <v>18500</v>
      </c>
      <c r="M2068" s="57">
        <f>IF(AND(B2068&lt;&gt;"1_Электроинструмент",B2068&lt;&gt;"2_Садовая техника"),$J$5,IF($J$4&lt;=20%,$J$4,IFERROR(VLOOKUP(S2068,LEGEND!$L$2:$M$5,2,FALSE),$J$4)))</f>
        <v>0</v>
      </c>
      <c r="N2068" s="48" t="s">
        <v>60</v>
      </c>
      <c r="O2068" s="6" t="s">
        <v>60</v>
      </c>
      <c r="P2068" s="49" t="s">
        <v>66</v>
      </c>
      <c r="Q2068" s="49" t="s">
        <v>473</v>
      </c>
      <c r="R2068" s="6" t="s">
        <v>60</v>
      </c>
      <c r="S2068" s="49" t="s">
        <v>60</v>
      </c>
      <c r="T2068" s="73" t="str">
        <f>IF(_xlfn.XLOOKUP(I2068,LEGEND!B:B,LEGEND!H:H)&lt;&gt;"-",HYPERLINK(_xlfn.XLOOKUP(I2068,LEGEND!B:B,LEGEND!H:H),"link"),_xlfn.XLOOKUP(I2068,LEGEND!B:B,LEGEND!H:H))</f>
        <v>link</v>
      </c>
      <c r="U2068" s="73" t="str">
        <f>HYPERLINK(_xlfn.XLOOKUP(I2068,LEGEND!B:B,LEGEND!I:I))</f>
        <v>https://milwaukee-media-images.s3.amazonaws.com/hi/4932373892--Hero_1.jpg</v>
      </c>
      <c r="V2068" s="51" t="s">
        <v>14880</v>
      </c>
      <c r="W2068" s="63" t="s">
        <v>1189</v>
      </c>
      <c r="X2068" s="64">
        <v>50</v>
      </c>
      <c r="Y2068" s="64">
        <v>50</v>
      </c>
      <c r="Z2068" s="64">
        <v>580</v>
      </c>
      <c r="AA2068" s="84">
        <v>1.571</v>
      </c>
      <c r="AB2068" s="85">
        <v>1</v>
      </c>
      <c r="AC2068" s="85">
        <v>1</v>
      </c>
    </row>
    <row r="2069" spans="1:29" ht="25.5">
      <c r="A2069" s="1"/>
      <c r="B2069" s="6" t="s">
        <v>8777</v>
      </c>
      <c r="C2069" s="6" t="s">
        <v>8778</v>
      </c>
      <c r="D2069" s="6" t="s">
        <v>8861</v>
      </c>
      <c r="E2069" s="49" t="s">
        <v>9795</v>
      </c>
      <c r="F2069" s="6" t="s">
        <v>9217</v>
      </c>
      <c r="G2069" s="6" t="s">
        <v>60</v>
      </c>
      <c r="H2069" s="6" t="s">
        <v>60</v>
      </c>
      <c r="I2069" s="60" t="s">
        <v>14881</v>
      </c>
      <c r="J2069" s="49" t="s">
        <v>14882</v>
      </c>
      <c r="K2069" s="6" t="s">
        <v>14883</v>
      </c>
      <c r="L2069" s="29">
        <f>IF($J$6="с учетом НДС",VLOOKUP(I2069,LEGEND!B:E,4,0)*(1-M2069),VLOOKUP(I2069,LEGEND!B:E,4,0)*(1-M2069)/1.2)</f>
        <v>18700</v>
      </c>
      <c r="M2069" s="57">
        <f>IF(AND(B2069&lt;&gt;"1_Электроинструмент",B2069&lt;&gt;"2_Садовая техника"),$J$5,IF($J$4&lt;=20%,$J$4,IFERROR(VLOOKUP(S2069,LEGEND!$L$2:$M$5,2,FALSE),$J$4)))</f>
        <v>0</v>
      </c>
      <c r="N2069" s="48" t="s">
        <v>60</v>
      </c>
      <c r="O2069" s="6" t="s">
        <v>60</v>
      </c>
      <c r="P2069" s="49" t="s">
        <v>66</v>
      </c>
      <c r="Q2069" s="49" t="s">
        <v>473</v>
      </c>
      <c r="R2069" s="6" t="s">
        <v>60</v>
      </c>
      <c r="S2069" s="49" t="s">
        <v>60</v>
      </c>
      <c r="T2069" s="73" t="str">
        <f>IF(_xlfn.XLOOKUP(I2069,LEGEND!B:B,LEGEND!H:H)&lt;&gt;"-",HYPERLINK(_xlfn.XLOOKUP(I2069,LEGEND!B:B,LEGEND!H:H),"link"),_xlfn.XLOOKUP(I2069,LEGEND!B:B,LEGEND!H:H))</f>
        <v>link</v>
      </c>
      <c r="U2069" s="73" t="str">
        <f>HYPERLINK(_xlfn.XLOOKUP(I2069,LEGEND!B:B,LEGEND!I:I))</f>
        <v>https://milwaukee-media-images.s3.amazonaws.com/hi/4932352798--Hero_1.jpg</v>
      </c>
      <c r="V2069" s="51" t="s">
        <v>14884</v>
      </c>
      <c r="W2069" s="63" t="s">
        <v>1189</v>
      </c>
      <c r="X2069" s="64">
        <v>600</v>
      </c>
      <c r="Y2069" s="64">
        <v>40</v>
      </c>
      <c r="Z2069" s="64">
        <v>50</v>
      </c>
      <c r="AA2069" s="84">
        <v>2.3620000000000001</v>
      </c>
      <c r="AB2069" s="85">
        <v>1</v>
      </c>
      <c r="AC2069" s="85">
        <v>1</v>
      </c>
    </row>
    <row r="2070" spans="1:29" ht="25.5">
      <c r="A2070" s="1"/>
      <c r="B2070" s="6" t="s">
        <v>8777</v>
      </c>
      <c r="C2070" s="6" t="s">
        <v>8778</v>
      </c>
      <c r="D2070" s="6" t="s">
        <v>8861</v>
      </c>
      <c r="E2070" s="49" t="s">
        <v>9795</v>
      </c>
      <c r="F2070" s="6" t="s">
        <v>9217</v>
      </c>
      <c r="G2070" s="6" t="s">
        <v>60</v>
      </c>
      <c r="H2070" s="6" t="s">
        <v>60</v>
      </c>
      <c r="I2070" s="60" t="s">
        <v>14889</v>
      </c>
      <c r="J2070" s="49" t="s">
        <v>14890</v>
      </c>
      <c r="K2070" s="6" t="s">
        <v>14891</v>
      </c>
      <c r="L2070" s="29">
        <f>IF($J$6="с учетом НДС",VLOOKUP(I2070,LEGEND!B:E,4,0)*(1-M2070),VLOOKUP(I2070,LEGEND!B:E,4,0)*(1-M2070)/1.2)</f>
        <v>19100</v>
      </c>
      <c r="M2070" s="57">
        <f>IF(AND(B2070&lt;&gt;"1_Электроинструмент",B2070&lt;&gt;"2_Садовая техника"),$J$5,IF($J$4&lt;=20%,$J$4,IFERROR(VLOOKUP(S2070,LEGEND!$L$2:$M$5,2,FALSE),$J$4)))</f>
        <v>0</v>
      </c>
      <c r="N2070" s="48" t="s">
        <v>60</v>
      </c>
      <c r="O2070" s="6" t="s">
        <v>60</v>
      </c>
      <c r="P2070" s="49" t="s">
        <v>66</v>
      </c>
      <c r="Q2070" s="49" t="s">
        <v>473</v>
      </c>
      <c r="R2070" s="6" t="s">
        <v>60</v>
      </c>
      <c r="S2070" s="49" t="s">
        <v>60</v>
      </c>
      <c r="T2070" s="73" t="str">
        <f>IF(_xlfn.XLOOKUP(I2070,LEGEND!B:B,LEGEND!H:H)&lt;&gt;"-",HYPERLINK(_xlfn.XLOOKUP(I2070,LEGEND!B:B,LEGEND!H:H),"link"),_xlfn.XLOOKUP(I2070,LEGEND!B:B,LEGEND!H:H))</f>
        <v>link</v>
      </c>
      <c r="U2070" s="73" t="str">
        <f>HYPERLINK(_xlfn.XLOOKUP(I2070,LEGEND!B:B,LEGEND!I:I))</f>
        <v>https://milwaukee-media-images.s3.amazonaws.com/hi/4932352777--Hero_1.jpg</v>
      </c>
      <c r="V2070" s="51" t="s">
        <v>14892</v>
      </c>
      <c r="W2070" s="63" t="s">
        <v>1189</v>
      </c>
      <c r="X2070" s="64">
        <v>1320</v>
      </c>
      <c r="Y2070" s="64">
        <v>90</v>
      </c>
      <c r="Z2070" s="64">
        <v>30</v>
      </c>
      <c r="AA2070" s="84">
        <v>2.4740000000000002</v>
      </c>
      <c r="AB2070" s="85">
        <v>1</v>
      </c>
      <c r="AC2070" s="85">
        <v>1</v>
      </c>
    </row>
    <row r="2071" spans="1:29" ht="25.5">
      <c r="A2071" s="1"/>
      <c r="B2071" s="6" t="s">
        <v>8777</v>
      </c>
      <c r="C2071" s="6" t="s">
        <v>8778</v>
      </c>
      <c r="D2071" s="6" t="s">
        <v>8861</v>
      </c>
      <c r="E2071" s="49" t="s">
        <v>9795</v>
      </c>
      <c r="F2071" s="6" t="s">
        <v>9217</v>
      </c>
      <c r="G2071" s="6" t="s">
        <v>60</v>
      </c>
      <c r="H2071" s="6" t="s">
        <v>60</v>
      </c>
      <c r="I2071" s="60" t="s">
        <v>14901</v>
      </c>
      <c r="J2071" s="49" t="s">
        <v>14902</v>
      </c>
      <c r="K2071" s="6" t="s">
        <v>14903</v>
      </c>
      <c r="L2071" s="29">
        <f>IF($J$6="с учетом НДС",VLOOKUP(I2071,LEGEND!B:E,4,0)*(1-M2071),VLOOKUP(I2071,LEGEND!B:E,4,0)*(1-M2071)/1.2)</f>
        <v>19700</v>
      </c>
      <c r="M2071" s="57">
        <f>IF(AND(B2071&lt;&gt;"1_Электроинструмент",B2071&lt;&gt;"2_Садовая техника"),$J$5,IF($J$4&lt;=20%,$J$4,IFERROR(VLOOKUP(S2071,LEGEND!$L$2:$M$5,2,FALSE),$J$4)))</f>
        <v>0</v>
      </c>
      <c r="N2071" s="48" t="s">
        <v>60</v>
      </c>
      <c r="O2071" s="6" t="s">
        <v>60</v>
      </c>
      <c r="P2071" s="49" t="s">
        <v>66</v>
      </c>
      <c r="Q2071" s="49" t="s">
        <v>473</v>
      </c>
      <c r="R2071" s="6" t="s">
        <v>60</v>
      </c>
      <c r="S2071" s="49" t="s">
        <v>60</v>
      </c>
      <c r="T2071" s="73" t="str">
        <f>IF(_xlfn.XLOOKUP(I2071,LEGEND!B:B,LEGEND!H:H)&lt;&gt;"-",HYPERLINK(_xlfn.XLOOKUP(I2071,LEGEND!B:B,LEGEND!H:H),"link"),_xlfn.XLOOKUP(I2071,LEGEND!B:B,LEGEND!H:H))</f>
        <v>link</v>
      </c>
      <c r="U2071" s="73" t="str">
        <f>HYPERLINK(_xlfn.XLOOKUP(I2071,LEGEND!B:B,LEGEND!I:I))</f>
        <v>https://milwaukee-media-images.s3.amazonaws.com/hi/4932373885--Hero_1.jpg</v>
      </c>
      <c r="V2071" s="51" t="s">
        <v>14904</v>
      </c>
      <c r="W2071" s="63" t="s">
        <v>1189</v>
      </c>
      <c r="X2071" s="64">
        <v>550</v>
      </c>
      <c r="Y2071" s="64">
        <v>68</v>
      </c>
      <c r="Z2071" s="64">
        <v>68</v>
      </c>
      <c r="AA2071" s="84">
        <v>1.972</v>
      </c>
      <c r="AB2071" s="85">
        <v>1</v>
      </c>
      <c r="AC2071" s="85">
        <v>1</v>
      </c>
    </row>
    <row r="2072" spans="1:29" ht="25.5">
      <c r="A2072" s="1"/>
      <c r="B2072" s="6" t="s">
        <v>8777</v>
      </c>
      <c r="C2072" s="6" t="s">
        <v>8778</v>
      </c>
      <c r="D2072" s="6" t="s">
        <v>8861</v>
      </c>
      <c r="E2072" s="49" t="s">
        <v>9795</v>
      </c>
      <c r="F2072" s="6" t="s">
        <v>9217</v>
      </c>
      <c r="G2072" s="6" t="s">
        <v>60</v>
      </c>
      <c r="H2072" s="6" t="s">
        <v>60</v>
      </c>
      <c r="I2072" s="60" t="s">
        <v>14905</v>
      </c>
      <c r="J2072" s="49" t="s">
        <v>14906</v>
      </c>
      <c r="K2072" s="6" t="s">
        <v>14907</v>
      </c>
      <c r="L2072" s="29">
        <f>IF($J$6="с учетом НДС",VLOOKUP(I2072,LEGEND!B:E,4,0)*(1-M2072),VLOOKUP(I2072,LEGEND!B:E,4,0)*(1-M2072)/1.2)</f>
        <v>19800</v>
      </c>
      <c r="M2072" s="57">
        <f>IF(AND(B2072&lt;&gt;"1_Электроинструмент",B2072&lt;&gt;"2_Садовая техника"),$J$5,IF($J$4&lt;=20%,$J$4,IFERROR(VLOOKUP(S2072,LEGEND!$L$2:$M$5,2,FALSE),$J$4)))</f>
        <v>0</v>
      </c>
      <c r="N2072" s="48" t="s">
        <v>60</v>
      </c>
      <c r="O2072" s="6" t="s">
        <v>60</v>
      </c>
      <c r="P2072" s="49" t="s">
        <v>66</v>
      </c>
      <c r="Q2072" s="49" t="s">
        <v>473</v>
      </c>
      <c r="R2072" s="6" t="s">
        <v>60</v>
      </c>
      <c r="S2072" s="49" t="s">
        <v>60</v>
      </c>
      <c r="T2072" s="73" t="str">
        <f>IF(_xlfn.XLOOKUP(I2072,LEGEND!B:B,LEGEND!H:H)&lt;&gt;"-",HYPERLINK(_xlfn.XLOOKUP(I2072,LEGEND!B:B,LEGEND!H:H),"link"),_xlfn.XLOOKUP(I2072,LEGEND!B:B,LEGEND!H:H))</f>
        <v>link</v>
      </c>
      <c r="U2072" s="73" t="str">
        <f>HYPERLINK(_xlfn.XLOOKUP(I2072,LEGEND!B:B,LEGEND!I:I))</f>
        <v>https://milwaukee-media-images.s3.amazonaws.com/hi/4932459294--Hero_1.jpg</v>
      </c>
      <c r="V2072" s="51" t="s">
        <v>14908</v>
      </c>
      <c r="W2072" s="63" t="s">
        <v>1189</v>
      </c>
      <c r="X2072" s="64">
        <v>985</v>
      </c>
      <c r="Y2072" s="64">
        <v>120</v>
      </c>
      <c r="Z2072" s="64">
        <v>50</v>
      </c>
      <c r="AA2072" s="84">
        <v>1.994</v>
      </c>
      <c r="AB2072" s="85">
        <v>1</v>
      </c>
      <c r="AC2072" s="85">
        <v>1</v>
      </c>
    </row>
    <row r="2073" spans="1:29" ht="25.5">
      <c r="A2073" s="1"/>
      <c r="B2073" s="6" t="s">
        <v>8777</v>
      </c>
      <c r="C2073" s="6" t="s">
        <v>8778</v>
      </c>
      <c r="D2073" s="6" t="s">
        <v>8861</v>
      </c>
      <c r="E2073" s="49" t="s">
        <v>9795</v>
      </c>
      <c r="F2073" s="6" t="s">
        <v>9217</v>
      </c>
      <c r="G2073" s="6" t="s">
        <v>60</v>
      </c>
      <c r="H2073" s="6" t="s">
        <v>60</v>
      </c>
      <c r="I2073" s="60" t="s">
        <v>14909</v>
      </c>
      <c r="J2073" s="49" t="s">
        <v>14910</v>
      </c>
      <c r="K2073" s="6" t="s">
        <v>14911</v>
      </c>
      <c r="L2073" s="29">
        <f>IF($J$6="с учетом НДС",VLOOKUP(I2073,LEGEND!B:E,4,0)*(1-M2073),VLOOKUP(I2073,LEGEND!B:E,4,0)*(1-M2073)/1.2)</f>
        <v>19800</v>
      </c>
      <c r="M2073" s="57">
        <f>IF(AND(B2073&lt;&gt;"1_Электроинструмент",B2073&lt;&gt;"2_Садовая техника"),$J$5,IF($J$4&lt;=20%,$J$4,IFERROR(VLOOKUP(S2073,LEGEND!$L$2:$M$5,2,FALSE),$J$4)))</f>
        <v>0</v>
      </c>
      <c r="N2073" s="48" t="s">
        <v>60</v>
      </c>
      <c r="O2073" s="6" t="s">
        <v>60</v>
      </c>
      <c r="P2073" s="49" t="s">
        <v>66</v>
      </c>
      <c r="Q2073" s="49" t="s">
        <v>67</v>
      </c>
      <c r="R2073" s="6" t="s">
        <v>60</v>
      </c>
      <c r="S2073" s="49" t="s">
        <v>60</v>
      </c>
      <c r="T2073" s="73" t="str">
        <f>IF(_xlfn.XLOOKUP(I2073,LEGEND!B:B,LEGEND!H:H)&lt;&gt;"-",HYPERLINK(_xlfn.XLOOKUP(I2073,LEGEND!B:B,LEGEND!H:H),"link"),_xlfn.XLOOKUP(I2073,LEGEND!B:B,LEGEND!H:H))</f>
        <v>link</v>
      </c>
      <c r="U2073" s="73" t="str">
        <f>HYPERLINK(_xlfn.XLOOKUP(I2073,LEGEND!B:B,LEGEND!I:I))</f>
        <v>https://milwaukee-media-images.s3.amazonaws.com/hi/4932352796--Hero_1.jpg</v>
      </c>
      <c r="V2073" s="51" t="s">
        <v>14912</v>
      </c>
      <c r="W2073" s="63" t="s">
        <v>1189</v>
      </c>
      <c r="X2073" s="64">
        <v>920</v>
      </c>
      <c r="Y2073" s="64">
        <v>50</v>
      </c>
      <c r="Z2073" s="64">
        <v>50</v>
      </c>
      <c r="AA2073" s="84">
        <v>3.3079999999999998</v>
      </c>
      <c r="AB2073" s="85">
        <v>1</v>
      </c>
      <c r="AC2073" s="85">
        <v>1</v>
      </c>
    </row>
    <row r="2074" spans="1:29" ht="25.5">
      <c r="A2074" s="1"/>
      <c r="B2074" s="6" t="s">
        <v>8777</v>
      </c>
      <c r="C2074" s="6" t="s">
        <v>8778</v>
      </c>
      <c r="D2074" s="6" t="s">
        <v>8861</v>
      </c>
      <c r="E2074" s="49" t="s">
        <v>9795</v>
      </c>
      <c r="F2074" s="6" t="s">
        <v>9217</v>
      </c>
      <c r="G2074" s="6" t="s">
        <v>60</v>
      </c>
      <c r="H2074" s="6" t="s">
        <v>60</v>
      </c>
      <c r="I2074" s="60" t="s">
        <v>14917</v>
      </c>
      <c r="J2074" s="49" t="s">
        <v>14918</v>
      </c>
      <c r="K2074" s="6" t="s">
        <v>14919</v>
      </c>
      <c r="L2074" s="29">
        <f>IF($J$6="с учетом НДС",VLOOKUP(I2074,LEGEND!B:E,4,0)*(1-M2074),VLOOKUP(I2074,LEGEND!B:E,4,0)*(1-M2074)/1.2)</f>
        <v>20200</v>
      </c>
      <c r="M2074" s="57">
        <f>IF(AND(B2074&lt;&gt;"1_Электроинструмент",B2074&lt;&gt;"2_Садовая техника"),$J$5,IF($J$4&lt;=20%,$J$4,IFERROR(VLOOKUP(S2074,LEGEND!$L$2:$M$5,2,FALSE),$J$4)))</f>
        <v>0</v>
      </c>
      <c r="N2074" s="48" t="s">
        <v>60</v>
      </c>
      <c r="O2074" s="6" t="s">
        <v>60</v>
      </c>
      <c r="P2074" s="49" t="s">
        <v>66</v>
      </c>
      <c r="Q2074" s="49" t="s">
        <v>473</v>
      </c>
      <c r="R2074" s="6" t="s">
        <v>60</v>
      </c>
      <c r="S2074" s="49" t="s">
        <v>60</v>
      </c>
      <c r="T2074" s="73" t="str">
        <f>IF(_xlfn.XLOOKUP(I2074,LEGEND!B:B,LEGEND!H:H)&lt;&gt;"-",HYPERLINK(_xlfn.XLOOKUP(I2074,LEGEND!B:B,LEGEND!H:H),"link"),_xlfn.XLOOKUP(I2074,LEGEND!B:B,LEGEND!H:H))</f>
        <v>link</v>
      </c>
      <c r="U2074" s="73" t="str">
        <f>HYPERLINK(_xlfn.XLOOKUP(I2074,LEGEND!B:B,LEGEND!I:I))</f>
        <v>https://milwaukee-media-images.s3.amazonaws.com/hi/4932399375--Hero_1.jpg</v>
      </c>
      <c r="V2074" s="51" t="s">
        <v>14920</v>
      </c>
      <c r="W2074" s="63" t="s">
        <v>1189</v>
      </c>
      <c r="X2074" s="64">
        <v>366</v>
      </c>
      <c r="Y2074" s="64">
        <v>88</v>
      </c>
      <c r="Z2074" s="64">
        <v>90</v>
      </c>
      <c r="AA2074" s="84">
        <v>1.498</v>
      </c>
      <c r="AB2074" s="85">
        <v>1</v>
      </c>
      <c r="AC2074" s="85">
        <v>1</v>
      </c>
    </row>
    <row r="2075" spans="1:29" ht="25.5">
      <c r="A2075" s="1"/>
      <c r="B2075" s="6" t="s">
        <v>8777</v>
      </c>
      <c r="C2075" s="6" t="s">
        <v>8778</v>
      </c>
      <c r="D2075" s="6" t="s">
        <v>8861</v>
      </c>
      <c r="E2075" s="49" t="s">
        <v>9795</v>
      </c>
      <c r="F2075" s="6" t="s">
        <v>9217</v>
      </c>
      <c r="G2075" s="6" t="s">
        <v>60</v>
      </c>
      <c r="H2075" s="6" t="s">
        <v>60</v>
      </c>
      <c r="I2075" s="60" t="s">
        <v>14921</v>
      </c>
      <c r="J2075" s="49" t="s">
        <v>14922</v>
      </c>
      <c r="K2075" s="6" t="s">
        <v>14923</v>
      </c>
      <c r="L2075" s="29">
        <f>IF($J$6="с учетом НДС",VLOOKUP(I2075,LEGEND!B:E,4,0)*(1-M2075),VLOOKUP(I2075,LEGEND!B:E,4,0)*(1-M2075)/1.2)</f>
        <v>20500</v>
      </c>
      <c r="M2075" s="57">
        <f>IF(AND(B2075&lt;&gt;"1_Электроинструмент",B2075&lt;&gt;"2_Садовая техника"),$J$5,IF($J$4&lt;=20%,$J$4,IFERROR(VLOOKUP(S2075,LEGEND!$L$2:$M$5,2,FALSE),$J$4)))</f>
        <v>0</v>
      </c>
      <c r="N2075" s="48" t="s">
        <v>60</v>
      </c>
      <c r="O2075" s="6" t="s">
        <v>60</v>
      </c>
      <c r="P2075" s="49" t="s">
        <v>66</v>
      </c>
      <c r="Q2075" s="49" t="s">
        <v>473</v>
      </c>
      <c r="R2075" s="6" t="s">
        <v>60</v>
      </c>
      <c r="S2075" s="49" t="s">
        <v>60</v>
      </c>
      <c r="T2075" s="73" t="str">
        <f>IF(_xlfn.XLOOKUP(I2075,LEGEND!B:B,LEGEND!H:H)&lt;&gt;"-",HYPERLINK(_xlfn.XLOOKUP(I2075,LEGEND!B:B,LEGEND!H:H),"link"),_xlfn.XLOOKUP(I2075,LEGEND!B:B,LEGEND!H:H))</f>
        <v>link</v>
      </c>
      <c r="U2075" s="73" t="str">
        <f>HYPERLINK(_xlfn.XLOOKUP(I2075,LEGEND!B:B,LEGEND!I:I))</f>
        <v>https://milwaukee-media-images.s3.amazonaws.com/hi/4932459296--Hero_1.jpg</v>
      </c>
      <c r="V2075" s="51" t="s">
        <v>14924</v>
      </c>
      <c r="W2075" s="63" t="s">
        <v>1189</v>
      </c>
      <c r="X2075" s="64">
        <v>990</v>
      </c>
      <c r="Y2075" s="64">
        <v>115</v>
      </c>
      <c r="Z2075" s="64">
        <v>50</v>
      </c>
      <c r="AA2075" s="84">
        <v>2.0840000000000001</v>
      </c>
      <c r="AB2075" s="85">
        <v>1</v>
      </c>
      <c r="AC2075" s="85">
        <v>1</v>
      </c>
    </row>
    <row r="2076" spans="1:29" ht="25.5">
      <c r="A2076" s="1"/>
      <c r="B2076" s="6" t="s">
        <v>8777</v>
      </c>
      <c r="C2076" s="6" t="s">
        <v>8778</v>
      </c>
      <c r="D2076" s="6" t="s">
        <v>8861</v>
      </c>
      <c r="E2076" s="49" t="s">
        <v>9795</v>
      </c>
      <c r="F2076" s="6" t="s">
        <v>9217</v>
      </c>
      <c r="G2076" s="6" t="s">
        <v>60</v>
      </c>
      <c r="H2076" s="6" t="s">
        <v>60</v>
      </c>
      <c r="I2076" s="60" t="s">
        <v>14929</v>
      </c>
      <c r="J2076" s="49" t="s">
        <v>14930</v>
      </c>
      <c r="K2076" s="6" t="s">
        <v>14931</v>
      </c>
      <c r="L2076" s="29">
        <f>IF($J$6="с учетом НДС",VLOOKUP(I2076,LEGEND!B:E,4,0)*(1-M2076),VLOOKUP(I2076,LEGEND!B:E,4,0)*(1-M2076)/1.2)</f>
        <v>20700</v>
      </c>
      <c r="M2076" s="57">
        <f>IF(AND(B2076&lt;&gt;"1_Электроинструмент",B2076&lt;&gt;"2_Садовая техника"),$J$5,IF($J$4&lt;=20%,$J$4,IFERROR(VLOOKUP(S2076,LEGEND!$L$2:$M$5,2,FALSE),$J$4)))</f>
        <v>0</v>
      </c>
      <c r="N2076" s="48" t="s">
        <v>60</v>
      </c>
      <c r="O2076" s="6" t="s">
        <v>60</v>
      </c>
      <c r="P2076" s="49" t="s">
        <v>66</v>
      </c>
      <c r="Q2076" s="49" t="s">
        <v>473</v>
      </c>
      <c r="R2076" s="6" t="s">
        <v>60</v>
      </c>
      <c r="S2076" s="49" t="s">
        <v>60</v>
      </c>
      <c r="T2076" s="73" t="str">
        <f>IF(_xlfn.XLOOKUP(I2076,LEGEND!B:B,LEGEND!H:H)&lt;&gt;"-",HYPERLINK(_xlfn.XLOOKUP(I2076,LEGEND!B:B,LEGEND!H:H),"link"),_xlfn.XLOOKUP(I2076,LEGEND!B:B,LEGEND!H:H))</f>
        <v>link</v>
      </c>
      <c r="U2076" s="73" t="str">
        <f>HYPERLINK(_xlfn.XLOOKUP(I2076,LEGEND!B:B,LEGEND!I:I))</f>
        <v>https://milwaukee-media-images.s3.amazonaws.com/hi/4932352782--Hero_1.jpg</v>
      </c>
      <c r="V2076" s="51" t="s">
        <v>14932</v>
      </c>
      <c r="W2076" s="63" t="s">
        <v>1189</v>
      </c>
      <c r="X2076" s="64">
        <v>1320</v>
      </c>
      <c r="Y2076" s="64">
        <v>90</v>
      </c>
      <c r="Z2076" s="64">
        <v>30</v>
      </c>
      <c r="AA2076" s="84">
        <v>2.9239999999999999</v>
      </c>
      <c r="AB2076" s="85">
        <v>1</v>
      </c>
      <c r="AC2076" s="85">
        <v>1</v>
      </c>
    </row>
    <row r="2077" spans="1:29" ht="25.5">
      <c r="A2077" s="1"/>
      <c r="B2077" s="6" t="s">
        <v>8777</v>
      </c>
      <c r="C2077" s="6" t="s">
        <v>8778</v>
      </c>
      <c r="D2077" s="6" t="s">
        <v>8861</v>
      </c>
      <c r="E2077" s="49" t="s">
        <v>9795</v>
      </c>
      <c r="F2077" s="6" t="s">
        <v>9217</v>
      </c>
      <c r="G2077" s="6" t="s">
        <v>60</v>
      </c>
      <c r="H2077" s="6" t="s">
        <v>60</v>
      </c>
      <c r="I2077" s="60" t="s">
        <v>14941</v>
      </c>
      <c r="J2077" s="49" t="s">
        <v>14942</v>
      </c>
      <c r="K2077" s="6" t="s">
        <v>14943</v>
      </c>
      <c r="L2077" s="29">
        <f>IF($J$6="с учетом НДС",VLOOKUP(I2077,LEGEND!B:E,4,0)*(1-M2077),VLOOKUP(I2077,LEGEND!B:E,4,0)*(1-M2077)/1.2)</f>
        <v>21300</v>
      </c>
      <c r="M2077" s="57">
        <f>IF(AND(B2077&lt;&gt;"1_Электроинструмент",B2077&lt;&gt;"2_Садовая техника"),$J$5,IF($J$4&lt;=20%,$J$4,IFERROR(VLOOKUP(S2077,LEGEND!$L$2:$M$5,2,FALSE),$J$4)))</f>
        <v>0</v>
      </c>
      <c r="N2077" s="48" t="s">
        <v>60</v>
      </c>
      <c r="O2077" s="6" t="s">
        <v>60</v>
      </c>
      <c r="P2077" s="49" t="s">
        <v>66</v>
      </c>
      <c r="Q2077" s="49" t="s">
        <v>473</v>
      </c>
      <c r="R2077" s="6" t="s">
        <v>60</v>
      </c>
      <c r="S2077" s="49" t="s">
        <v>60</v>
      </c>
      <c r="T2077" s="73" t="str">
        <f>IF(_xlfn.XLOOKUP(I2077,LEGEND!B:B,LEGEND!H:H)&lt;&gt;"-",HYPERLINK(_xlfn.XLOOKUP(I2077,LEGEND!B:B,LEGEND!H:H),"link"),_xlfn.XLOOKUP(I2077,LEGEND!B:B,LEGEND!H:H))</f>
        <v>link</v>
      </c>
      <c r="U2077" s="73" t="str">
        <f>HYPERLINK(_xlfn.XLOOKUP(I2077,LEGEND!B:B,LEGEND!I:I))</f>
        <v>https://milwaukee-media-images.s3.amazonaws.com/hi/4932399366--Hero_1.jpg</v>
      </c>
      <c r="V2077" s="51" t="s">
        <v>14944</v>
      </c>
      <c r="W2077" s="63" t="s">
        <v>1189</v>
      </c>
      <c r="X2077" s="64">
        <v>994</v>
      </c>
      <c r="Y2077" s="64">
        <v>62</v>
      </c>
      <c r="Z2077" s="64">
        <v>62</v>
      </c>
      <c r="AA2077" s="84">
        <v>2.9420000000000002</v>
      </c>
      <c r="AB2077" s="85">
        <v>1</v>
      </c>
      <c r="AC2077" s="85">
        <v>1</v>
      </c>
    </row>
    <row r="2078" spans="1:29" ht="25.5">
      <c r="A2078" s="1"/>
      <c r="B2078" s="6" t="s">
        <v>8777</v>
      </c>
      <c r="C2078" s="6" t="s">
        <v>8778</v>
      </c>
      <c r="D2078" s="6" t="s">
        <v>8861</v>
      </c>
      <c r="E2078" s="49" t="s">
        <v>9795</v>
      </c>
      <c r="F2078" s="6" t="s">
        <v>9217</v>
      </c>
      <c r="G2078" s="6" t="s">
        <v>60</v>
      </c>
      <c r="H2078" s="6" t="s">
        <v>60</v>
      </c>
      <c r="I2078" s="60" t="s">
        <v>14945</v>
      </c>
      <c r="J2078" s="49" t="s">
        <v>14946</v>
      </c>
      <c r="K2078" s="6" t="s">
        <v>14947</v>
      </c>
      <c r="L2078" s="29">
        <f>IF($J$6="с учетом НДС",VLOOKUP(I2078,LEGEND!B:E,4,0)*(1-M2078),VLOOKUP(I2078,LEGEND!B:E,4,0)*(1-M2078)/1.2)</f>
        <v>21500</v>
      </c>
      <c r="M2078" s="57">
        <f>IF(AND(B2078&lt;&gt;"1_Электроинструмент",B2078&lt;&gt;"2_Садовая техника"),$J$5,IF($J$4&lt;=20%,$J$4,IFERROR(VLOOKUP(S2078,LEGEND!$L$2:$M$5,2,FALSE),$J$4)))</f>
        <v>0</v>
      </c>
      <c r="N2078" s="48" t="s">
        <v>60</v>
      </c>
      <c r="O2078" s="6" t="s">
        <v>60</v>
      </c>
      <c r="P2078" s="49" t="s">
        <v>66</v>
      </c>
      <c r="Q2078" s="49" t="s">
        <v>473</v>
      </c>
      <c r="R2078" s="6" t="s">
        <v>60</v>
      </c>
      <c r="S2078" s="49" t="s">
        <v>60</v>
      </c>
      <c r="T2078" s="73" t="str">
        <f>IF(_xlfn.XLOOKUP(I2078,LEGEND!B:B,LEGEND!H:H)&lt;&gt;"-",HYPERLINK(_xlfn.XLOOKUP(I2078,LEGEND!B:B,LEGEND!H:H),"link"),_xlfn.XLOOKUP(I2078,LEGEND!B:B,LEGEND!H:H))</f>
        <v>link</v>
      </c>
      <c r="U2078" s="73" t="str">
        <f>HYPERLINK(_xlfn.XLOOKUP(I2078,LEGEND!B:B,LEGEND!I:I))</f>
        <v>https://milwaukee-media-images.s3.amazonaws.com/hi/4932352788--Hero_1.jpg</v>
      </c>
      <c r="V2078" s="51" t="s">
        <v>14948</v>
      </c>
      <c r="W2078" s="63" t="s">
        <v>1189</v>
      </c>
      <c r="X2078" s="64">
        <v>1320</v>
      </c>
      <c r="Y2078" s="64">
        <v>90</v>
      </c>
      <c r="Z2078" s="64">
        <v>35</v>
      </c>
      <c r="AA2078" s="84">
        <v>3.528</v>
      </c>
      <c r="AB2078" s="85">
        <v>1</v>
      </c>
      <c r="AC2078" s="85">
        <v>1</v>
      </c>
    </row>
    <row r="2079" spans="1:29" ht="25.5">
      <c r="A2079" s="1"/>
      <c r="B2079" s="6" t="s">
        <v>8777</v>
      </c>
      <c r="C2079" s="6" t="s">
        <v>8778</v>
      </c>
      <c r="D2079" s="6" t="s">
        <v>8861</v>
      </c>
      <c r="E2079" s="49" t="s">
        <v>9795</v>
      </c>
      <c r="F2079" s="6" t="s">
        <v>9217</v>
      </c>
      <c r="G2079" s="6" t="s">
        <v>60</v>
      </c>
      <c r="H2079" s="6" t="s">
        <v>60</v>
      </c>
      <c r="I2079" s="60" t="s">
        <v>14949</v>
      </c>
      <c r="J2079" s="49" t="s">
        <v>14950</v>
      </c>
      <c r="K2079" s="6" t="s">
        <v>14951</v>
      </c>
      <c r="L2079" s="29">
        <f>IF($J$6="с учетом НДС",VLOOKUP(I2079,LEGEND!B:E,4,0)*(1-M2079),VLOOKUP(I2079,LEGEND!B:E,4,0)*(1-M2079)/1.2)</f>
        <v>21500</v>
      </c>
      <c r="M2079" s="57">
        <f>IF(AND(B2079&lt;&gt;"1_Электроинструмент",B2079&lt;&gt;"2_Садовая техника"),$J$5,IF($J$4&lt;=20%,$J$4,IFERROR(VLOOKUP(S2079,LEGEND!$L$2:$M$5,2,FALSE),$J$4)))</f>
        <v>0</v>
      </c>
      <c r="N2079" s="48" t="s">
        <v>60</v>
      </c>
      <c r="O2079" s="6" t="s">
        <v>60</v>
      </c>
      <c r="P2079" s="49" t="s">
        <v>66</v>
      </c>
      <c r="Q2079" s="49" t="s">
        <v>473</v>
      </c>
      <c r="R2079" s="6" t="s">
        <v>60</v>
      </c>
      <c r="S2079" s="49" t="s">
        <v>60</v>
      </c>
      <c r="T2079" s="73" t="str">
        <f>IF(_xlfn.XLOOKUP(I2079,LEGEND!B:B,LEGEND!H:H)&lt;&gt;"-",HYPERLINK(_xlfn.XLOOKUP(I2079,LEGEND!B:B,LEGEND!H:H),"link"),_xlfn.XLOOKUP(I2079,LEGEND!B:B,LEGEND!H:H))</f>
        <v>link</v>
      </c>
      <c r="U2079" s="73" t="str">
        <f>HYPERLINK(_xlfn.XLOOKUP(I2079,LEGEND!B:B,LEGEND!I:I))</f>
        <v>https://milwaukee-media-images.s3.amazonaws.com/hi/4932459298--Hero_1.jpg</v>
      </c>
      <c r="V2079" s="51" t="s">
        <v>14952</v>
      </c>
      <c r="W2079" s="63" t="s">
        <v>1189</v>
      </c>
      <c r="X2079" s="64">
        <v>985</v>
      </c>
      <c r="Y2079" s="64">
        <v>120</v>
      </c>
      <c r="Z2079" s="64">
        <v>45</v>
      </c>
      <c r="AA2079" s="84">
        <v>2.1480000000000001</v>
      </c>
      <c r="AB2079" s="85">
        <v>1</v>
      </c>
      <c r="AC2079" s="85">
        <v>1</v>
      </c>
    </row>
    <row r="2080" spans="1:29" ht="25.5">
      <c r="A2080" s="1"/>
      <c r="B2080" s="6" t="s">
        <v>8777</v>
      </c>
      <c r="C2080" s="6" t="s">
        <v>8778</v>
      </c>
      <c r="D2080" s="6" t="s">
        <v>8861</v>
      </c>
      <c r="E2080" s="49" t="s">
        <v>9795</v>
      </c>
      <c r="F2080" s="6" t="s">
        <v>9217</v>
      </c>
      <c r="G2080" s="6" t="s">
        <v>60</v>
      </c>
      <c r="H2080" s="6" t="s">
        <v>60</v>
      </c>
      <c r="I2080" s="60" t="s">
        <v>14957</v>
      </c>
      <c r="J2080" s="49" t="s">
        <v>14958</v>
      </c>
      <c r="K2080" s="6" t="s">
        <v>14959</v>
      </c>
      <c r="L2080" s="29">
        <f>IF($J$6="с учетом НДС",VLOOKUP(I2080,LEGEND!B:E,4,0)*(1-M2080),VLOOKUP(I2080,LEGEND!B:E,4,0)*(1-M2080)/1.2)</f>
        <v>21700</v>
      </c>
      <c r="M2080" s="57">
        <f>IF(AND(B2080&lt;&gt;"1_Электроинструмент",B2080&lt;&gt;"2_Садовая техника"),$J$5,IF($J$4&lt;=20%,$J$4,IFERROR(VLOOKUP(S2080,LEGEND!$L$2:$M$5,2,FALSE),$J$4)))</f>
        <v>0</v>
      </c>
      <c r="N2080" s="48" t="s">
        <v>60</v>
      </c>
      <c r="O2080" s="6" t="s">
        <v>60</v>
      </c>
      <c r="P2080" s="49" t="s">
        <v>66</v>
      </c>
      <c r="Q2080" s="49" t="s">
        <v>473</v>
      </c>
      <c r="R2080" s="6" t="s">
        <v>60</v>
      </c>
      <c r="S2080" s="49" t="s">
        <v>60</v>
      </c>
      <c r="T2080" s="73" t="str">
        <f>IF(_xlfn.XLOOKUP(I2080,LEGEND!B:B,LEGEND!H:H)&lt;&gt;"-",HYPERLINK(_xlfn.XLOOKUP(I2080,LEGEND!B:B,LEGEND!H:H),"link"),_xlfn.XLOOKUP(I2080,LEGEND!B:B,LEGEND!H:H))</f>
        <v>link</v>
      </c>
      <c r="U2080" s="73" t="str">
        <f>HYPERLINK(_xlfn.XLOOKUP(I2080,LEGEND!B:B,LEGEND!I:I))</f>
        <v>https://milwaukee-media-images.s3.amazonaws.com/hi/4932373893--Hero_1.jpg</v>
      </c>
      <c r="V2080" s="51" t="s">
        <v>14960</v>
      </c>
      <c r="W2080" s="63" t="s">
        <v>1189</v>
      </c>
      <c r="X2080" s="64">
        <v>50</v>
      </c>
      <c r="Y2080" s="64">
        <v>70</v>
      </c>
      <c r="Z2080" s="64">
        <v>580</v>
      </c>
      <c r="AA2080" s="84">
        <v>1.752</v>
      </c>
      <c r="AB2080" s="85">
        <v>1</v>
      </c>
      <c r="AC2080" s="85">
        <v>1</v>
      </c>
    </row>
    <row r="2081" spans="1:29" ht="25.5">
      <c r="A2081" s="1"/>
      <c r="B2081" s="6" t="s">
        <v>8777</v>
      </c>
      <c r="C2081" s="6" t="s">
        <v>8778</v>
      </c>
      <c r="D2081" s="6" t="s">
        <v>8861</v>
      </c>
      <c r="E2081" s="49" t="s">
        <v>9795</v>
      </c>
      <c r="F2081" s="6" t="s">
        <v>9217</v>
      </c>
      <c r="G2081" s="6" t="s">
        <v>60</v>
      </c>
      <c r="H2081" s="6" t="s">
        <v>60</v>
      </c>
      <c r="I2081" s="60" t="s">
        <v>14961</v>
      </c>
      <c r="J2081" s="49" t="s">
        <v>14962</v>
      </c>
      <c r="K2081" s="6" t="s">
        <v>14963</v>
      </c>
      <c r="L2081" s="29">
        <f>IF($J$6="с учетом НДС",VLOOKUP(I2081,LEGEND!B:E,4,0)*(1-M2081),VLOOKUP(I2081,LEGEND!B:E,4,0)*(1-M2081)/1.2)</f>
        <v>22000</v>
      </c>
      <c r="M2081" s="57">
        <f>IF(AND(B2081&lt;&gt;"1_Электроинструмент",B2081&lt;&gt;"2_Садовая техника"),$J$5,IF($J$4&lt;=20%,$J$4,IFERROR(VLOOKUP(S2081,LEGEND!$L$2:$M$5,2,FALSE),$J$4)))</f>
        <v>0</v>
      </c>
      <c r="N2081" s="48" t="s">
        <v>60</v>
      </c>
      <c r="O2081" s="6" t="s">
        <v>60</v>
      </c>
      <c r="P2081" s="49" t="s">
        <v>66</v>
      </c>
      <c r="Q2081" s="49" t="s">
        <v>473</v>
      </c>
      <c r="R2081" s="6" t="s">
        <v>60</v>
      </c>
      <c r="S2081" s="49" t="s">
        <v>60</v>
      </c>
      <c r="T2081" s="73" t="str">
        <f>IF(_xlfn.XLOOKUP(I2081,LEGEND!B:B,LEGEND!H:H)&lt;&gt;"-",HYPERLINK(_xlfn.XLOOKUP(I2081,LEGEND!B:B,LEGEND!H:H),"link"),_xlfn.XLOOKUP(I2081,LEGEND!B:B,LEGEND!H:H))</f>
        <v>link</v>
      </c>
      <c r="U2081" s="73" t="str">
        <f>HYPERLINK(_xlfn.XLOOKUP(I2081,LEGEND!B:B,LEGEND!I:I))</f>
        <v>https://milwaukee-media-images.s3.amazonaws.com/hi/4932430741--Hero_1.jpg</v>
      </c>
      <c r="V2081" s="51" t="s">
        <v>14964</v>
      </c>
      <c r="W2081" s="63" t="s">
        <v>1189</v>
      </c>
      <c r="X2081" s="64">
        <v>90</v>
      </c>
      <c r="Y2081" s="64">
        <v>90</v>
      </c>
      <c r="Z2081" s="64">
        <v>200</v>
      </c>
      <c r="AA2081" s="84">
        <v>0.99</v>
      </c>
      <c r="AB2081" s="85">
        <v>1</v>
      </c>
      <c r="AC2081" s="85">
        <v>1</v>
      </c>
    </row>
    <row r="2082" spans="1:29" ht="25.5">
      <c r="A2082" s="1"/>
      <c r="B2082" s="6" t="s">
        <v>8777</v>
      </c>
      <c r="C2082" s="6" t="s">
        <v>8778</v>
      </c>
      <c r="D2082" s="6" t="s">
        <v>8861</v>
      </c>
      <c r="E2082" s="49" t="s">
        <v>9795</v>
      </c>
      <c r="F2082" s="6" t="s">
        <v>9217</v>
      </c>
      <c r="G2082" s="6" t="s">
        <v>60</v>
      </c>
      <c r="H2082" s="6" t="s">
        <v>60</v>
      </c>
      <c r="I2082" s="60" t="s">
        <v>14965</v>
      </c>
      <c r="J2082" s="49" t="s">
        <v>14966</v>
      </c>
      <c r="K2082" s="6" t="s">
        <v>14967</v>
      </c>
      <c r="L2082" s="29">
        <f>IF($J$6="с учетом НДС",VLOOKUP(I2082,LEGEND!B:E,4,0)*(1-M2082),VLOOKUP(I2082,LEGEND!B:E,4,0)*(1-M2082)/1.2)</f>
        <v>22200</v>
      </c>
      <c r="M2082" s="57">
        <f>IF(AND(B2082&lt;&gt;"1_Электроинструмент",B2082&lt;&gt;"2_Садовая техника"),$J$5,IF($J$4&lt;=20%,$J$4,IFERROR(VLOOKUP(S2082,LEGEND!$L$2:$M$5,2,FALSE),$J$4)))</f>
        <v>0</v>
      </c>
      <c r="N2082" s="48" t="s">
        <v>60</v>
      </c>
      <c r="O2082" s="6" t="s">
        <v>60</v>
      </c>
      <c r="P2082" s="49" t="s">
        <v>66</v>
      </c>
      <c r="Q2082" s="49" t="s">
        <v>473</v>
      </c>
      <c r="R2082" s="6" t="s">
        <v>60</v>
      </c>
      <c r="S2082" s="49" t="s">
        <v>60</v>
      </c>
      <c r="T2082" s="73" t="str">
        <f>IF(_xlfn.XLOOKUP(I2082,LEGEND!B:B,LEGEND!H:H)&lt;&gt;"-",HYPERLINK(_xlfn.XLOOKUP(I2082,LEGEND!B:B,LEGEND!H:H),"link"),_xlfn.XLOOKUP(I2082,LEGEND!B:B,LEGEND!H:H))</f>
        <v>link</v>
      </c>
      <c r="U2082" s="73" t="str">
        <f>HYPERLINK(_xlfn.XLOOKUP(I2082,LEGEND!B:B,LEGEND!I:I))</f>
        <v>https://milwaukee-media-images.s3.amazonaws.com/hi/4932459300--Hero_1.jpg</v>
      </c>
      <c r="V2082" s="51" t="s">
        <v>14968</v>
      </c>
      <c r="W2082" s="63" t="s">
        <v>1189</v>
      </c>
      <c r="X2082" s="64">
        <v>985</v>
      </c>
      <c r="Y2082" s="64">
        <v>115</v>
      </c>
      <c r="Z2082" s="64">
        <v>45</v>
      </c>
      <c r="AA2082" s="84">
        <v>2.25</v>
      </c>
      <c r="AB2082" s="85">
        <v>1</v>
      </c>
      <c r="AC2082" s="85">
        <v>1</v>
      </c>
    </row>
    <row r="2083" spans="1:29" ht="25.5">
      <c r="A2083" s="1"/>
      <c r="B2083" s="6" t="s">
        <v>8777</v>
      </c>
      <c r="C2083" s="6" t="s">
        <v>8778</v>
      </c>
      <c r="D2083" s="6" t="s">
        <v>8861</v>
      </c>
      <c r="E2083" s="49" t="s">
        <v>9795</v>
      </c>
      <c r="F2083" s="6" t="s">
        <v>9217</v>
      </c>
      <c r="G2083" s="6" t="s">
        <v>60</v>
      </c>
      <c r="H2083" s="6" t="s">
        <v>60</v>
      </c>
      <c r="I2083" s="60" t="s">
        <v>14969</v>
      </c>
      <c r="J2083" s="49" t="s">
        <v>14970</v>
      </c>
      <c r="K2083" s="6" t="s">
        <v>14971</v>
      </c>
      <c r="L2083" s="29">
        <f>IF($J$6="с учетом НДС",VLOOKUP(I2083,LEGEND!B:E,4,0)*(1-M2083),VLOOKUP(I2083,LEGEND!B:E,4,0)*(1-M2083)/1.2)</f>
        <v>22600</v>
      </c>
      <c r="M2083" s="57">
        <f>IF(AND(B2083&lt;&gt;"1_Электроинструмент",B2083&lt;&gt;"2_Садовая техника"),$J$5,IF($J$4&lt;=20%,$J$4,IFERROR(VLOOKUP(S2083,LEGEND!$L$2:$M$5,2,FALSE),$J$4)))</f>
        <v>0</v>
      </c>
      <c r="N2083" s="48" t="s">
        <v>60</v>
      </c>
      <c r="O2083" s="6" t="s">
        <v>60</v>
      </c>
      <c r="P2083" s="49" t="s">
        <v>66</v>
      </c>
      <c r="Q2083" s="49" t="s">
        <v>473</v>
      </c>
      <c r="R2083" s="6" t="s">
        <v>60</v>
      </c>
      <c r="S2083" s="49" t="s">
        <v>60</v>
      </c>
      <c r="T2083" s="73" t="str">
        <f>IF(_xlfn.XLOOKUP(I2083,LEGEND!B:B,LEGEND!H:H)&lt;&gt;"-",HYPERLINK(_xlfn.XLOOKUP(I2083,LEGEND!B:B,LEGEND!H:H),"link"),_xlfn.XLOOKUP(I2083,LEGEND!B:B,LEGEND!H:H))</f>
        <v>link</v>
      </c>
      <c r="U2083" s="73" t="str">
        <f>HYPERLINK(_xlfn.XLOOKUP(I2083,LEGEND!B:B,LEGEND!I:I))</f>
        <v>https://milwaukee-media-images.s3.amazonaws.com/hi/4932373886--Hero_1.jpg</v>
      </c>
      <c r="V2083" s="51" t="s">
        <v>14972</v>
      </c>
      <c r="W2083" s="63" t="s">
        <v>1189</v>
      </c>
      <c r="X2083" s="64">
        <v>610</v>
      </c>
      <c r="Y2083" s="64">
        <v>290</v>
      </c>
      <c r="Z2083" s="64">
        <v>210</v>
      </c>
      <c r="AA2083" s="84">
        <v>2.0840000000000001</v>
      </c>
      <c r="AB2083" s="85">
        <v>1</v>
      </c>
      <c r="AC2083" s="85">
        <v>1</v>
      </c>
    </row>
    <row r="2084" spans="1:29" ht="25.5">
      <c r="A2084" s="1"/>
      <c r="B2084" s="6" t="s">
        <v>8777</v>
      </c>
      <c r="C2084" s="6" t="s">
        <v>8778</v>
      </c>
      <c r="D2084" s="6" t="s">
        <v>8861</v>
      </c>
      <c r="E2084" s="49" t="s">
        <v>9795</v>
      </c>
      <c r="F2084" s="6" t="s">
        <v>9217</v>
      </c>
      <c r="G2084" s="6" t="s">
        <v>60</v>
      </c>
      <c r="H2084" s="6" t="s">
        <v>60</v>
      </c>
      <c r="I2084" s="60" t="s">
        <v>14973</v>
      </c>
      <c r="J2084" s="49" t="s">
        <v>14974</v>
      </c>
      <c r="K2084" s="6" t="s">
        <v>14975</v>
      </c>
      <c r="L2084" s="29">
        <f>IF($J$6="с учетом НДС",VLOOKUP(I2084,LEGEND!B:E,4,0)*(1-M2084),VLOOKUP(I2084,LEGEND!B:E,4,0)*(1-M2084)/1.2)</f>
        <v>22700</v>
      </c>
      <c r="M2084" s="57">
        <f>IF(AND(B2084&lt;&gt;"1_Электроинструмент",B2084&lt;&gt;"2_Садовая техника"),$J$5,IF($J$4&lt;=20%,$J$4,IFERROR(VLOOKUP(S2084,LEGEND!$L$2:$M$5,2,FALSE),$J$4)))</f>
        <v>0</v>
      </c>
      <c r="N2084" s="48" t="s">
        <v>60</v>
      </c>
      <c r="O2084" s="6" t="s">
        <v>60</v>
      </c>
      <c r="P2084" s="49" t="s">
        <v>66</v>
      </c>
      <c r="Q2084" s="49" t="s">
        <v>67</v>
      </c>
      <c r="R2084" s="6" t="s">
        <v>60</v>
      </c>
      <c r="S2084" s="49" t="s">
        <v>60</v>
      </c>
      <c r="T2084" s="73" t="str">
        <f>IF(_xlfn.XLOOKUP(I2084,LEGEND!B:B,LEGEND!H:H)&lt;&gt;"-",HYPERLINK(_xlfn.XLOOKUP(I2084,LEGEND!B:B,LEGEND!H:H),"link"),_xlfn.XLOOKUP(I2084,LEGEND!B:B,LEGEND!H:H))</f>
        <v>link</v>
      </c>
      <c r="U2084" s="73" t="str">
        <f>HYPERLINK(_xlfn.XLOOKUP(I2084,LEGEND!B:B,LEGEND!I:I))</f>
        <v>https://milwaukee-media-images.s3.amazonaws.com/hi/4932399128--Hero_1.jpg</v>
      </c>
      <c r="V2084" s="51" t="s">
        <v>14976</v>
      </c>
      <c r="W2084" s="63" t="s">
        <v>1189</v>
      </c>
      <c r="X2084" s="64">
        <v>200</v>
      </c>
      <c r="Y2084" s="64">
        <v>32</v>
      </c>
      <c r="Z2084" s="64">
        <v>32</v>
      </c>
      <c r="AA2084" s="84">
        <v>0.69</v>
      </c>
      <c r="AB2084" s="85">
        <v>1</v>
      </c>
      <c r="AC2084" s="85">
        <v>1</v>
      </c>
    </row>
    <row r="2085" spans="1:29" ht="25.5">
      <c r="A2085" s="1"/>
      <c r="B2085" s="6" t="s">
        <v>8777</v>
      </c>
      <c r="C2085" s="6" t="s">
        <v>8778</v>
      </c>
      <c r="D2085" s="6" t="s">
        <v>8861</v>
      </c>
      <c r="E2085" s="49" t="s">
        <v>9795</v>
      </c>
      <c r="F2085" s="6" t="s">
        <v>9217</v>
      </c>
      <c r="G2085" s="6" t="s">
        <v>60</v>
      </c>
      <c r="H2085" s="6" t="s">
        <v>60</v>
      </c>
      <c r="I2085" s="60" t="s">
        <v>14977</v>
      </c>
      <c r="J2085" s="49" t="s">
        <v>14978</v>
      </c>
      <c r="K2085" s="6" t="s">
        <v>14979</v>
      </c>
      <c r="L2085" s="29">
        <f>IF($J$6="с учетом НДС",VLOOKUP(I2085,LEGEND!B:E,4,0)*(1-M2085),VLOOKUP(I2085,LEGEND!B:E,4,0)*(1-M2085)/1.2)</f>
        <v>23200</v>
      </c>
      <c r="M2085" s="57">
        <f>IF(AND(B2085&lt;&gt;"1_Электроинструмент",B2085&lt;&gt;"2_Садовая техника"),$J$5,IF($J$4&lt;=20%,$J$4,IFERROR(VLOOKUP(S2085,LEGEND!$L$2:$M$5,2,FALSE),$J$4)))</f>
        <v>0</v>
      </c>
      <c r="N2085" s="48" t="s">
        <v>60</v>
      </c>
      <c r="O2085" s="6" t="s">
        <v>60</v>
      </c>
      <c r="P2085" s="49" t="s">
        <v>66</v>
      </c>
      <c r="Q2085" s="49" t="s">
        <v>473</v>
      </c>
      <c r="R2085" s="6" t="s">
        <v>60</v>
      </c>
      <c r="S2085" s="49" t="s">
        <v>60</v>
      </c>
      <c r="T2085" s="73" t="str">
        <f>IF(_xlfn.XLOOKUP(I2085,LEGEND!B:B,LEGEND!H:H)&lt;&gt;"-",HYPERLINK(_xlfn.XLOOKUP(I2085,LEGEND!B:B,LEGEND!H:H),"link"),_xlfn.XLOOKUP(I2085,LEGEND!B:B,LEGEND!H:H))</f>
        <v>link</v>
      </c>
      <c r="U2085" s="73" t="str">
        <f>HYPERLINK(_xlfn.XLOOKUP(I2085,LEGEND!B:B,LEGEND!I:I))</f>
        <v>https://milwaukee-media-images.s3.amazonaws.com/hi/4932373894--Hero_1.jpg</v>
      </c>
      <c r="V2085" s="51" t="s">
        <v>14980</v>
      </c>
      <c r="W2085" s="63" t="s">
        <v>1189</v>
      </c>
      <c r="X2085" s="64">
        <v>556</v>
      </c>
      <c r="Y2085" s="64">
        <v>87</v>
      </c>
      <c r="Z2085" s="64">
        <v>87</v>
      </c>
      <c r="AA2085" s="84">
        <v>2.024</v>
      </c>
      <c r="AB2085" s="85">
        <v>1</v>
      </c>
      <c r="AC2085" s="85">
        <v>1</v>
      </c>
    </row>
    <row r="2086" spans="1:29" ht="38.25">
      <c r="A2086" s="1"/>
      <c r="B2086" s="6" t="s">
        <v>8777</v>
      </c>
      <c r="C2086" s="6" t="s">
        <v>8778</v>
      </c>
      <c r="D2086" s="6" t="s">
        <v>8861</v>
      </c>
      <c r="E2086" s="49" t="s">
        <v>9795</v>
      </c>
      <c r="F2086" s="6" t="s">
        <v>9217</v>
      </c>
      <c r="G2086" s="6" t="s">
        <v>60</v>
      </c>
      <c r="H2086" s="6" t="s">
        <v>60</v>
      </c>
      <c r="I2086" s="60" t="s">
        <v>14981</v>
      </c>
      <c r="J2086" s="49" t="s">
        <v>14982</v>
      </c>
      <c r="K2086" s="6" t="s">
        <v>14983</v>
      </c>
      <c r="L2086" s="29">
        <f>IF($J$6="с учетом НДС",VLOOKUP(I2086,LEGEND!B:E,4,0)*(1-M2086),VLOOKUP(I2086,LEGEND!B:E,4,0)*(1-M2086)/1.2)</f>
        <v>23200</v>
      </c>
      <c r="M2086" s="57">
        <f>IF(AND(B2086&lt;&gt;"1_Электроинструмент",B2086&lt;&gt;"2_Садовая техника"),$J$5,IF($J$4&lt;=20%,$J$4,IFERROR(VLOOKUP(S2086,LEGEND!$L$2:$M$5,2,FALSE),$J$4)))</f>
        <v>0</v>
      </c>
      <c r="N2086" s="48" t="s">
        <v>60</v>
      </c>
      <c r="O2086" s="6" t="s">
        <v>60</v>
      </c>
      <c r="P2086" s="49" t="s">
        <v>66</v>
      </c>
      <c r="Q2086" s="49" t="s">
        <v>473</v>
      </c>
      <c r="R2086" s="6" t="s">
        <v>60</v>
      </c>
      <c r="S2086" s="49" t="s">
        <v>60</v>
      </c>
      <c r="T2086" s="73" t="str">
        <f>IF(_xlfn.XLOOKUP(I2086,LEGEND!B:B,LEGEND!H:H)&lt;&gt;"-",HYPERLINK(_xlfn.XLOOKUP(I2086,LEGEND!B:B,LEGEND!H:H),"link"),_xlfn.XLOOKUP(I2086,LEGEND!B:B,LEGEND!H:H))</f>
        <v>link</v>
      </c>
      <c r="U2086" s="73" t="str">
        <f>HYPERLINK(_xlfn.XLOOKUP(I2086,LEGEND!B:B,LEGEND!I:I))</f>
        <v>https://milwaukee-media-images.s3.amazonaws.com/hi/4932399368--Hero_1.jpg</v>
      </c>
      <c r="V2086" s="51" t="s">
        <v>14984</v>
      </c>
      <c r="W2086" s="63" t="s">
        <v>1189</v>
      </c>
      <c r="X2086" s="64">
        <v>994</v>
      </c>
      <c r="Y2086" s="64">
        <v>62</v>
      </c>
      <c r="Z2086" s="64">
        <v>62</v>
      </c>
      <c r="AA2086" s="84">
        <v>3.11</v>
      </c>
      <c r="AB2086" s="85">
        <v>1</v>
      </c>
      <c r="AC2086" s="85">
        <v>1</v>
      </c>
    </row>
    <row r="2087" spans="1:29" ht="25.5">
      <c r="A2087" s="1"/>
      <c r="B2087" s="6" t="s">
        <v>8777</v>
      </c>
      <c r="C2087" s="6" t="s">
        <v>8778</v>
      </c>
      <c r="D2087" s="6" t="s">
        <v>8861</v>
      </c>
      <c r="E2087" s="49" t="s">
        <v>9795</v>
      </c>
      <c r="F2087" s="6" t="s">
        <v>9217</v>
      </c>
      <c r="G2087" s="6" t="s">
        <v>60</v>
      </c>
      <c r="H2087" s="6" t="s">
        <v>60</v>
      </c>
      <c r="I2087" s="60" t="s">
        <v>14985</v>
      </c>
      <c r="J2087" s="49" t="s">
        <v>14986</v>
      </c>
      <c r="K2087" s="6" t="s">
        <v>14987</v>
      </c>
      <c r="L2087" s="29">
        <f>IF($J$6="с учетом НДС",VLOOKUP(I2087,LEGEND!B:E,4,0)*(1-M2087),VLOOKUP(I2087,LEGEND!B:E,4,0)*(1-M2087)/1.2)</f>
        <v>23600</v>
      </c>
      <c r="M2087" s="57">
        <f>IF(AND(B2087&lt;&gt;"1_Электроинструмент",B2087&lt;&gt;"2_Садовая техника"),$J$5,IF($J$4&lt;=20%,$J$4,IFERROR(VLOOKUP(S2087,LEGEND!$L$2:$M$5,2,FALSE),$J$4)))</f>
        <v>0</v>
      </c>
      <c r="N2087" s="48" t="s">
        <v>60</v>
      </c>
      <c r="O2087" s="6" t="s">
        <v>60</v>
      </c>
      <c r="P2087" s="49" t="s">
        <v>66</v>
      </c>
      <c r="Q2087" s="49" t="s">
        <v>473</v>
      </c>
      <c r="R2087" s="6" t="s">
        <v>60</v>
      </c>
      <c r="S2087" s="49" t="s">
        <v>60</v>
      </c>
      <c r="T2087" s="73" t="str">
        <f>IF(_xlfn.XLOOKUP(I2087,LEGEND!B:B,LEGEND!H:H)&lt;&gt;"-",HYPERLINK(_xlfn.XLOOKUP(I2087,LEGEND!B:B,LEGEND!H:H),"link"),_xlfn.XLOOKUP(I2087,LEGEND!B:B,LEGEND!H:H))</f>
        <v>link</v>
      </c>
      <c r="U2087" s="73" t="str">
        <f>HYPERLINK(_xlfn.XLOOKUP(I2087,LEGEND!B:B,LEGEND!I:I))</f>
        <v>https://milwaukee-media-images.s3.amazonaws.com/hi/4932430746--Hero_1.jpg</v>
      </c>
      <c r="V2087" s="51" t="s">
        <v>14988</v>
      </c>
      <c r="W2087" s="63" t="s">
        <v>1189</v>
      </c>
      <c r="X2087" s="64">
        <v>80</v>
      </c>
      <c r="Y2087" s="64">
        <v>80</v>
      </c>
      <c r="Z2087" s="64">
        <v>205</v>
      </c>
      <c r="AA2087" s="84">
        <v>1.1259999999999999</v>
      </c>
      <c r="AB2087" s="85">
        <v>1</v>
      </c>
      <c r="AC2087" s="85">
        <v>1</v>
      </c>
    </row>
    <row r="2088" spans="1:29" ht="25.5">
      <c r="A2088" s="1"/>
      <c r="B2088" s="6" t="s">
        <v>8777</v>
      </c>
      <c r="C2088" s="6" t="s">
        <v>8778</v>
      </c>
      <c r="D2088" s="6" t="s">
        <v>8861</v>
      </c>
      <c r="E2088" s="49" t="s">
        <v>9795</v>
      </c>
      <c r="F2088" s="6" t="s">
        <v>9217</v>
      </c>
      <c r="G2088" s="6" t="s">
        <v>60</v>
      </c>
      <c r="H2088" s="6" t="s">
        <v>60</v>
      </c>
      <c r="I2088" s="60" t="s">
        <v>14989</v>
      </c>
      <c r="J2088" s="49" t="s">
        <v>14990</v>
      </c>
      <c r="K2088" s="6" t="s">
        <v>14991</v>
      </c>
      <c r="L2088" s="29">
        <f>IF($J$6="с учетом НДС",VLOOKUP(I2088,LEGEND!B:E,4,0)*(1-M2088),VLOOKUP(I2088,LEGEND!B:E,4,0)*(1-M2088)/1.2)</f>
        <v>23600</v>
      </c>
      <c r="M2088" s="57">
        <f>IF(AND(B2088&lt;&gt;"1_Электроинструмент",B2088&lt;&gt;"2_Садовая техника"),$J$5,IF($J$4&lt;=20%,$J$4,IFERROR(VLOOKUP(S2088,LEGEND!$L$2:$M$5,2,FALSE),$J$4)))</f>
        <v>0</v>
      </c>
      <c r="N2088" s="48" t="s">
        <v>60</v>
      </c>
      <c r="O2088" s="6" t="s">
        <v>60</v>
      </c>
      <c r="P2088" s="49" t="s">
        <v>66</v>
      </c>
      <c r="Q2088" s="49" t="s">
        <v>473</v>
      </c>
      <c r="R2088" s="6" t="s">
        <v>60</v>
      </c>
      <c r="S2088" s="49" t="s">
        <v>60</v>
      </c>
      <c r="T2088" s="73" t="str">
        <f>IF(_xlfn.XLOOKUP(I2088,LEGEND!B:B,LEGEND!H:H)&lt;&gt;"-",HYPERLINK(_xlfn.XLOOKUP(I2088,LEGEND!B:B,LEGEND!H:H),"link"),_xlfn.XLOOKUP(I2088,LEGEND!B:B,LEGEND!H:H))</f>
        <v>link</v>
      </c>
      <c r="U2088" s="73" t="str">
        <f>HYPERLINK(_xlfn.XLOOKUP(I2088,LEGEND!B:B,LEGEND!I:I))</f>
        <v>https://milwaukee-media-images.s3.amazonaws.com/hi/4932352799--Hero_1.jpg</v>
      </c>
      <c r="V2088" s="51" t="s">
        <v>14992</v>
      </c>
      <c r="W2088" s="63" t="s">
        <v>1189</v>
      </c>
      <c r="X2088" s="64">
        <v>580</v>
      </c>
      <c r="Y2088" s="64">
        <v>85</v>
      </c>
      <c r="Z2088" s="64">
        <v>60</v>
      </c>
      <c r="AA2088" s="84">
        <v>3.0019999999999998</v>
      </c>
      <c r="AB2088" s="85">
        <v>1</v>
      </c>
      <c r="AC2088" s="85">
        <v>1</v>
      </c>
    </row>
    <row r="2089" spans="1:29" ht="25.5">
      <c r="A2089" s="1"/>
      <c r="B2089" s="6" t="s">
        <v>8777</v>
      </c>
      <c r="C2089" s="6" t="s">
        <v>8778</v>
      </c>
      <c r="D2089" s="6" t="s">
        <v>8861</v>
      </c>
      <c r="E2089" s="49" t="s">
        <v>9795</v>
      </c>
      <c r="F2089" s="6" t="s">
        <v>9217</v>
      </c>
      <c r="G2089" s="6" t="s">
        <v>60</v>
      </c>
      <c r="H2089" s="6" t="s">
        <v>60</v>
      </c>
      <c r="I2089" s="60" t="s">
        <v>14993</v>
      </c>
      <c r="J2089" s="49" t="s">
        <v>14994</v>
      </c>
      <c r="K2089" s="6" t="s">
        <v>14995</v>
      </c>
      <c r="L2089" s="29">
        <f>IF($J$6="с учетом НДС",VLOOKUP(I2089,LEGEND!B:E,4,0)*(1-M2089),VLOOKUP(I2089,LEGEND!B:E,4,0)*(1-M2089)/1.2)</f>
        <v>23700</v>
      </c>
      <c r="M2089" s="57">
        <f>IF(AND(B2089&lt;&gt;"1_Электроинструмент",B2089&lt;&gt;"2_Садовая техника"),$J$5,IF($J$4&lt;=20%,$J$4,IFERROR(VLOOKUP(S2089,LEGEND!$L$2:$M$5,2,FALSE),$J$4)))</f>
        <v>0</v>
      </c>
      <c r="N2089" s="48" t="s">
        <v>60</v>
      </c>
      <c r="O2089" s="6" t="s">
        <v>60</v>
      </c>
      <c r="P2089" s="49" t="s">
        <v>66</v>
      </c>
      <c r="Q2089" s="49" t="s">
        <v>67</v>
      </c>
      <c r="R2089" s="6" t="s">
        <v>60</v>
      </c>
      <c r="S2089" s="49" t="s">
        <v>60</v>
      </c>
      <c r="T2089" s="73" t="str">
        <f>IF(_xlfn.XLOOKUP(I2089,LEGEND!B:B,LEGEND!H:H)&lt;&gt;"-",HYPERLINK(_xlfn.XLOOKUP(I2089,LEGEND!B:B,LEGEND!H:H),"link"),_xlfn.XLOOKUP(I2089,LEGEND!B:B,LEGEND!H:H))</f>
        <v>link</v>
      </c>
      <c r="U2089" s="73" t="str">
        <f>HYPERLINK(_xlfn.XLOOKUP(I2089,LEGEND!B:B,LEGEND!I:I))</f>
        <v>https://milwaukee-media-images.s3.amazonaws.com/hi/4932430730--Hero_1.jpg</v>
      </c>
      <c r="V2089" s="51" t="s">
        <v>14996</v>
      </c>
      <c r="W2089" s="63" t="s">
        <v>1189</v>
      </c>
      <c r="X2089" s="64">
        <v>940</v>
      </c>
      <c r="Y2089" s="64">
        <v>50</v>
      </c>
      <c r="Z2089" s="64">
        <v>50</v>
      </c>
      <c r="AA2089" s="84">
        <v>3.8460000000000001</v>
      </c>
      <c r="AB2089" s="85">
        <v>1</v>
      </c>
      <c r="AC2089" s="85">
        <v>1</v>
      </c>
    </row>
    <row r="2090" spans="1:29" ht="25.5">
      <c r="A2090" s="1"/>
      <c r="B2090" s="6" t="s">
        <v>8777</v>
      </c>
      <c r="C2090" s="6" t="s">
        <v>8778</v>
      </c>
      <c r="D2090" s="6" t="s">
        <v>8861</v>
      </c>
      <c r="E2090" s="49" t="s">
        <v>9795</v>
      </c>
      <c r="F2090" s="6" t="s">
        <v>9217</v>
      </c>
      <c r="G2090" s="6" t="s">
        <v>60</v>
      </c>
      <c r="H2090" s="6" t="s">
        <v>60</v>
      </c>
      <c r="I2090" s="60" t="s">
        <v>15001</v>
      </c>
      <c r="J2090" s="49" t="s">
        <v>15002</v>
      </c>
      <c r="K2090" s="6" t="s">
        <v>15003</v>
      </c>
      <c r="L2090" s="29">
        <f>IF($J$6="с учетом НДС",VLOOKUP(I2090,LEGEND!B:E,4,0)*(1-M2090),VLOOKUP(I2090,LEGEND!B:E,4,0)*(1-M2090)/1.2)</f>
        <v>24800</v>
      </c>
      <c r="M2090" s="57">
        <f>IF(AND(B2090&lt;&gt;"1_Электроинструмент",B2090&lt;&gt;"2_Садовая техника"),$J$5,IF($J$4&lt;=20%,$J$4,IFERROR(VLOOKUP(S2090,LEGEND!$L$2:$M$5,2,FALSE),$J$4)))</f>
        <v>0</v>
      </c>
      <c r="N2090" s="48" t="s">
        <v>60</v>
      </c>
      <c r="O2090" s="6" t="s">
        <v>60</v>
      </c>
      <c r="P2090" s="49" t="s">
        <v>66</v>
      </c>
      <c r="Q2090" s="49" t="s">
        <v>473</v>
      </c>
      <c r="R2090" s="6" t="s">
        <v>60</v>
      </c>
      <c r="S2090" s="49" t="s">
        <v>60</v>
      </c>
      <c r="T2090" s="73" t="str">
        <f>IF(_xlfn.XLOOKUP(I2090,LEGEND!B:B,LEGEND!H:H)&lt;&gt;"-",HYPERLINK(_xlfn.XLOOKUP(I2090,LEGEND!B:B,LEGEND!H:H),"link"),_xlfn.XLOOKUP(I2090,LEGEND!B:B,LEGEND!H:H))</f>
        <v>link</v>
      </c>
      <c r="U2090" s="73" t="str">
        <f>HYPERLINK(_xlfn.XLOOKUP(I2090,LEGEND!B:B,LEGEND!I:I))</f>
        <v>https://milwaukee-media-images.s3.amazonaws.com/hi/4932430731--Hero_1.jpg</v>
      </c>
      <c r="V2090" s="51" t="s">
        <v>15004</v>
      </c>
      <c r="W2090" s="63" t="s">
        <v>1189</v>
      </c>
      <c r="X2090" s="64">
        <v>67</v>
      </c>
      <c r="Y2090" s="64">
        <v>67</v>
      </c>
      <c r="Z2090" s="64">
        <v>590</v>
      </c>
      <c r="AA2090" s="84">
        <v>2.766</v>
      </c>
      <c r="AB2090" s="85">
        <v>1</v>
      </c>
      <c r="AC2090" s="85">
        <v>1</v>
      </c>
    </row>
    <row r="2091" spans="1:29" ht="25.5">
      <c r="A2091" s="1"/>
      <c r="B2091" s="6" t="s">
        <v>8777</v>
      </c>
      <c r="C2091" s="6" t="s">
        <v>8778</v>
      </c>
      <c r="D2091" s="6" t="s">
        <v>8861</v>
      </c>
      <c r="E2091" s="49" t="s">
        <v>9795</v>
      </c>
      <c r="F2091" s="6" t="s">
        <v>9217</v>
      </c>
      <c r="G2091" s="6" t="s">
        <v>60</v>
      </c>
      <c r="H2091" s="6" t="s">
        <v>60</v>
      </c>
      <c r="I2091" s="60" t="s">
        <v>15013</v>
      </c>
      <c r="J2091" s="49" t="s">
        <v>15014</v>
      </c>
      <c r="K2091" s="6" t="s">
        <v>15015</v>
      </c>
      <c r="L2091" s="29">
        <f>IF($J$6="с учетом НДС",VLOOKUP(I2091,LEGEND!B:E,4,0)*(1-M2091),VLOOKUP(I2091,LEGEND!B:E,4,0)*(1-M2091)/1.2)</f>
        <v>26000</v>
      </c>
      <c r="M2091" s="57">
        <f>IF(AND(B2091&lt;&gt;"1_Электроинструмент",B2091&lt;&gt;"2_Садовая техника"),$J$5,IF($J$4&lt;=20%,$J$4,IFERROR(VLOOKUP(S2091,LEGEND!$L$2:$M$5,2,FALSE),$J$4)))</f>
        <v>0</v>
      </c>
      <c r="N2091" s="48" t="s">
        <v>60</v>
      </c>
      <c r="O2091" s="6" t="s">
        <v>60</v>
      </c>
      <c r="P2091" s="49" t="s">
        <v>66</v>
      </c>
      <c r="Q2091" s="49" t="s">
        <v>473</v>
      </c>
      <c r="R2091" s="6" t="s">
        <v>60</v>
      </c>
      <c r="S2091" s="49" t="s">
        <v>60</v>
      </c>
      <c r="T2091" s="73" t="str">
        <f>IF(_xlfn.XLOOKUP(I2091,LEGEND!B:B,LEGEND!H:H)&lt;&gt;"-",HYPERLINK(_xlfn.XLOOKUP(I2091,LEGEND!B:B,LEGEND!H:H),"link"),_xlfn.XLOOKUP(I2091,LEGEND!B:B,LEGEND!H:H))</f>
        <v>link</v>
      </c>
      <c r="U2091" s="73" t="str">
        <f>HYPERLINK(_xlfn.XLOOKUP(I2091,LEGEND!B:B,LEGEND!I:I))</f>
        <v>https://milwaukee-media-images.s3.amazonaws.com/hi/4932373886--Hero_1.jpg</v>
      </c>
      <c r="V2091" s="51" t="s">
        <v>15016</v>
      </c>
      <c r="W2091" s="63" t="s">
        <v>1189</v>
      </c>
      <c r="X2091" s="64">
        <v>556</v>
      </c>
      <c r="Y2091" s="64">
        <v>87</v>
      </c>
      <c r="Z2091" s="64">
        <v>87</v>
      </c>
      <c r="AA2091" s="84">
        <v>2.3450000000000002</v>
      </c>
      <c r="AB2091" s="85">
        <v>1</v>
      </c>
      <c r="AC2091" s="85">
        <v>1</v>
      </c>
    </row>
    <row r="2092" spans="1:29" ht="25.5">
      <c r="A2092" s="1"/>
      <c r="B2092" s="6" t="s">
        <v>8777</v>
      </c>
      <c r="C2092" s="6" t="s">
        <v>8778</v>
      </c>
      <c r="D2092" s="6" t="s">
        <v>8861</v>
      </c>
      <c r="E2092" s="49" t="s">
        <v>9795</v>
      </c>
      <c r="F2092" s="6" t="s">
        <v>9217</v>
      </c>
      <c r="G2092" s="6" t="s">
        <v>60</v>
      </c>
      <c r="H2092" s="6" t="s">
        <v>60</v>
      </c>
      <c r="I2092" s="60" t="s">
        <v>15025</v>
      </c>
      <c r="J2092" s="49" t="s">
        <v>15026</v>
      </c>
      <c r="K2092" s="6" t="s">
        <v>15027</v>
      </c>
      <c r="L2092" s="29">
        <f>IF($J$6="с учетом НДС",VLOOKUP(I2092,LEGEND!B:E,4,0)*(1-M2092),VLOOKUP(I2092,LEGEND!B:E,4,0)*(1-M2092)/1.2)</f>
        <v>26400</v>
      </c>
      <c r="M2092" s="57">
        <f>IF(AND(B2092&lt;&gt;"1_Электроинструмент",B2092&lt;&gt;"2_Садовая техника"),$J$5,IF($J$4&lt;=20%,$J$4,IFERROR(VLOOKUP(S2092,LEGEND!$L$2:$M$5,2,FALSE),$J$4)))</f>
        <v>0</v>
      </c>
      <c r="N2092" s="48" t="s">
        <v>60</v>
      </c>
      <c r="O2092" s="6" t="s">
        <v>60</v>
      </c>
      <c r="P2092" s="49" t="s">
        <v>66</v>
      </c>
      <c r="Q2092" s="49" t="s">
        <v>473</v>
      </c>
      <c r="R2092" s="6" t="s">
        <v>60</v>
      </c>
      <c r="S2092" s="49" t="s">
        <v>60</v>
      </c>
      <c r="T2092" s="73" t="str">
        <f>IF(_xlfn.XLOOKUP(I2092,LEGEND!B:B,LEGEND!H:H)&lt;&gt;"-",HYPERLINK(_xlfn.XLOOKUP(I2092,LEGEND!B:B,LEGEND!H:H),"link"),_xlfn.XLOOKUP(I2092,LEGEND!B:B,LEGEND!H:H))</f>
        <v>link</v>
      </c>
      <c r="U2092" s="73" t="str">
        <f>HYPERLINK(_xlfn.XLOOKUP(I2092,LEGEND!B:B,LEGEND!I:I))</f>
        <v>https://milwaukee-media-images.s3.amazonaws.com/hi/4932399370--Hero_1.jpg</v>
      </c>
      <c r="V2092" s="51" t="s">
        <v>15028</v>
      </c>
      <c r="W2092" s="63" t="s">
        <v>1189</v>
      </c>
      <c r="X2092" s="64">
        <v>996</v>
      </c>
      <c r="Y2092" s="64">
        <v>87</v>
      </c>
      <c r="Z2092" s="64">
        <v>87</v>
      </c>
      <c r="AA2092" s="84">
        <v>3.4089999999999998</v>
      </c>
      <c r="AB2092" s="85">
        <v>1</v>
      </c>
      <c r="AC2092" s="85">
        <v>1</v>
      </c>
    </row>
    <row r="2093" spans="1:29" ht="25.5">
      <c r="A2093" s="1"/>
      <c r="B2093" s="6" t="s">
        <v>8777</v>
      </c>
      <c r="C2093" s="6" t="s">
        <v>8778</v>
      </c>
      <c r="D2093" s="6" t="s">
        <v>8861</v>
      </c>
      <c r="E2093" s="49" t="s">
        <v>9795</v>
      </c>
      <c r="F2093" s="6" t="s">
        <v>9217</v>
      </c>
      <c r="G2093" s="6" t="s">
        <v>60</v>
      </c>
      <c r="H2093" s="6" t="s">
        <v>60</v>
      </c>
      <c r="I2093" s="60" t="s">
        <v>15045</v>
      </c>
      <c r="J2093" s="49" t="s">
        <v>15046</v>
      </c>
      <c r="K2093" s="6" t="s">
        <v>15047</v>
      </c>
      <c r="L2093" s="29">
        <f>IF($J$6="с учетом НДС",VLOOKUP(I2093,LEGEND!B:E,4,0)*(1-M2093),VLOOKUP(I2093,LEGEND!B:E,4,0)*(1-M2093)/1.2)</f>
        <v>27800</v>
      </c>
      <c r="M2093" s="57">
        <f>IF(AND(B2093&lt;&gt;"1_Электроинструмент",B2093&lt;&gt;"2_Садовая техника"),$J$5,IF($J$4&lt;=20%,$J$4,IFERROR(VLOOKUP(S2093,LEGEND!$L$2:$M$5,2,FALSE),$J$4)))</f>
        <v>0</v>
      </c>
      <c r="N2093" s="48" t="s">
        <v>60</v>
      </c>
      <c r="O2093" s="6" t="s">
        <v>60</v>
      </c>
      <c r="P2093" s="49" t="s">
        <v>66</v>
      </c>
      <c r="Q2093" s="49" t="s">
        <v>473</v>
      </c>
      <c r="R2093" s="6" t="s">
        <v>60</v>
      </c>
      <c r="S2093" s="49" t="s">
        <v>60</v>
      </c>
      <c r="T2093" s="73" t="str">
        <f>IF(_xlfn.XLOOKUP(I2093,LEGEND!B:B,LEGEND!H:H)&lt;&gt;"-",HYPERLINK(_xlfn.XLOOKUP(I2093,LEGEND!B:B,LEGEND!H:H),"link"),_xlfn.XLOOKUP(I2093,LEGEND!B:B,LEGEND!H:H))</f>
        <v>link</v>
      </c>
      <c r="U2093" s="73" t="str">
        <f>HYPERLINK(_xlfn.XLOOKUP(I2093,LEGEND!B:B,LEGEND!I:I))</f>
        <v>https://milwaukee-media-images.s3.amazonaws.com/hi/4932352797--Hero_1.jpg</v>
      </c>
      <c r="V2093" s="51" t="s">
        <v>15048</v>
      </c>
      <c r="W2093" s="63" t="s">
        <v>1189</v>
      </c>
      <c r="X2093" s="64">
        <v>1320</v>
      </c>
      <c r="Y2093" s="64">
        <v>90</v>
      </c>
      <c r="Z2093" s="64">
        <v>40</v>
      </c>
      <c r="AA2093" s="84">
        <v>4.6500000000000004</v>
      </c>
      <c r="AB2093" s="85">
        <v>1</v>
      </c>
      <c r="AC2093" s="85">
        <v>1</v>
      </c>
    </row>
    <row r="2094" spans="1:29" ht="25.5">
      <c r="A2094" s="1"/>
      <c r="B2094" s="6" t="s">
        <v>8777</v>
      </c>
      <c r="C2094" s="6" t="s">
        <v>8778</v>
      </c>
      <c r="D2094" s="6" t="s">
        <v>8861</v>
      </c>
      <c r="E2094" s="49" t="s">
        <v>9795</v>
      </c>
      <c r="F2094" s="6" t="s">
        <v>9217</v>
      </c>
      <c r="G2094" s="6" t="s">
        <v>60</v>
      </c>
      <c r="H2094" s="6" t="s">
        <v>60</v>
      </c>
      <c r="I2094" s="60" t="s">
        <v>15049</v>
      </c>
      <c r="J2094" s="49" t="s">
        <v>15050</v>
      </c>
      <c r="K2094" s="6" t="s">
        <v>15051</v>
      </c>
      <c r="L2094" s="29">
        <f>IF($J$6="с учетом НДС",VLOOKUP(I2094,LEGEND!B:E,4,0)*(1-M2094),VLOOKUP(I2094,LEGEND!B:E,4,0)*(1-M2094)/1.2)</f>
        <v>28700</v>
      </c>
      <c r="M2094" s="57">
        <f>IF(AND(B2094&lt;&gt;"1_Электроинструмент",B2094&lt;&gt;"2_Садовая техника"),$J$5,IF($J$4&lt;=20%,$J$4,IFERROR(VLOOKUP(S2094,LEGEND!$L$2:$M$5,2,FALSE),$J$4)))</f>
        <v>0</v>
      </c>
      <c r="N2094" s="48" t="s">
        <v>60</v>
      </c>
      <c r="O2094" s="6" t="s">
        <v>60</v>
      </c>
      <c r="P2094" s="49" t="s">
        <v>66</v>
      </c>
      <c r="Q2094" s="49" t="s">
        <v>473</v>
      </c>
      <c r="R2094" s="6" t="s">
        <v>60</v>
      </c>
      <c r="S2094" s="49" t="s">
        <v>60</v>
      </c>
      <c r="T2094" s="73" t="str">
        <f>IF(_xlfn.XLOOKUP(I2094,LEGEND!B:B,LEGEND!H:H)&lt;&gt;"-",HYPERLINK(_xlfn.XLOOKUP(I2094,LEGEND!B:B,LEGEND!H:H),"link"),_xlfn.XLOOKUP(I2094,LEGEND!B:B,LEGEND!H:H))</f>
        <v>link</v>
      </c>
      <c r="U2094" s="73" t="str">
        <f>HYPERLINK(_xlfn.XLOOKUP(I2094,LEGEND!B:B,LEGEND!I:I))</f>
        <v>https://milwaukee-media-images.s3.amazonaws.com/hi/4932367308--Hero_1.jpg</v>
      </c>
      <c r="V2094" s="51" t="s">
        <v>15052</v>
      </c>
      <c r="W2094" s="63" t="s">
        <v>1189</v>
      </c>
      <c r="X2094" s="64">
        <v>123</v>
      </c>
      <c r="Y2094" s="64">
        <v>160</v>
      </c>
      <c r="Z2094" s="64">
        <v>160</v>
      </c>
      <c r="AA2094" s="84">
        <v>2.88</v>
      </c>
      <c r="AB2094" s="85">
        <v>1</v>
      </c>
      <c r="AC2094" s="85">
        <v>1</v>
      </c>
    </row>
    <row r="2095" spans="1:29" ht="25.5">
      <c r="A2095" s="1"/>
      <c r="B2095" s="6" t="s">
        <v>8777</v>
      </c>
      <c r="C2095" s="6" t="s">
        <v>8778</v>
      </c>
      <c r="D2095" s="6" t="s">
        <v>8861</v>
      </c>
      <c r="E2095" s="49" t="s">
        <v>9795</v>
      </c>
      <c r="F2095" s="6" t="s">
        <v>9217</v>
      </c>
      <c r="G2095" s="6" t="s">
        <v>60</v>
      </c>
      <c r="H2095" s="6" t="s">
        <v>60</v>
      </c>
      <c r="I2095" s="60" t="s">
        <v>15053</v>
      </c>
      <c r="J2095" s="49" t="s">
        <v>15054</v>
      </c>
      <c r="K2095" s="6" t="s">
        <v>15055</v>
      </c>
      <c r="L2095" s="29">
        <f>IF($J$6="с учетом НДС",VLOOKUP(I2095,LEGEND!B:E,4,0)*(1-M2095),VLOOKUP(I2095,LEGEND!B:E,4,0)*(1-M2095)/1.2)</f>
        <v>28700</v>
      </c>
      <c r="M2095" s="57">
        <f>IF(AND(B2095&lt;&gt;"1_Электроинструмент",B2095&lt;&gt;"2_Садовая техника"),$J$5,IF($J$4&lt;=20%,$J$4,IFERROR(VLOOKUP(S2095,LEGEND!$L$2:$M$5,2,FALSE),$J$4)))</f>
        <v>0</v>
      </c>
      <c r="N2095" s="48" t="s">
        <v>60</v>
      </c>
      <c r="O2095" s="6" t="s">
        <v>60</v>
      </c>
      <c r="P2095" s="49" t="s">
        <v>66</v>
      </c>
      <c r="Q2095" s="49" t="s">
        <v>473</v>
      </c>
      <c r="R2095" s="6" t="s">
        <v>60</v>
      </c>
      <c r="S2095" s="49" t="s">
        <v>60</v>
      </c>
      <c r="T2095" s="73" t="str">
        <f>IF(_xlfn.XLOOKUP(I2095,LEGEND!B:B,LEGEND!H:H)&lt;&gt;"-",HYPERLINK(_xlfn.XLOOKUP(I2095,LEGEND!B:B,LEGEND!H:H),"link"),_xlfn.XLOOKUP(I2095,LEGEND!B:B,LEGEND!H:H))</f>
        <v>link</v>
      </c>
      <c r="U2095" s="73" t="str">
        <f>HYPERLINK(_xlfn.XLOOKUP(I2095,LEGEND!B:B,LEGEND!I:I))</f>
        <v>https://milwaukee-media-images.s3.amazonaws.com/hi/4932352800--Hero_1.jpg</v>
      </c>
      <c r="V2095" s="51" t="s">
        <v>15056</v>
      </c>
      <c r="W2095" s="63" t="s">
        <v>1189</v>
      </c>
      <c r="X2095" s="64">
        <v>660</v>
      </c>
      <c r="Y2095" s="64">
        <v>100</v>
      </c>
      <c r="Z2095" s="64">
        <v>70</v>
      </c>
      <c r="AA2095" s="84">
        <v>3.9180000000000001</v>
      </c>
      <c r="AB2095" s="85">
        <v>1</v>
      </c>
      <c r="AC2095" s="85">
        <v>1</v>
      </c>
    </row>
    <row r="2096" spans="1:29" ht="25.5">
      <c r="A2096" s="1"/>
      <c r="B2096" s="6" t="s">
        <v>8777</v>
      </c>
      <c r="C2096" s="6" t="s">
        <v>8778</v>
      </c>
      <c r="D2096" s="6" t="s">
        <v>8861</v>
      </c>
      <c r="E2096" s="49" t="s">
        <v>9795</v>
      </c>
      <c r="F2096" s="6" t="s">
        <v>9217</v>
      </c>
      <c r="G2096" s="6" t="s">
        <v>60</v>
      </c>
      <c r="H2096" s="6" t="s">
        <v>60</v>
      </c>
      <c r="I2096" s="60" t="s">
        <v>15061</v>
      </c>
      <c r="J2096" s="49" t="s">
        <v>15062</v>
      </c>
      <c r="K2096" s="6" t="s">
        <v>15063</v>
      </c>
      <c r="L2096" s="29">
        <f>IF($J$6="с учетом НДС",VLOOKUP(I2096,LEGEND!B:E,4,0)*(1-M2096),VLOOKUP(I2096,LEGEND!B:E,4,0)*(1-M2096)/1.2)</f>
        <v>29600</v>
      </c>
      <c r="M2096" s="57">
        <f>IF(AND(B2096&lt;&gt;"1_Электроинструмент",B2096&lt;&gt;"2_Садовая техника"),$J$5,IF($J$4&lt;=20%,$J$4,IFERROR(VLOOKUP(S2096,LEGEND!$L$2:$M$5,2,FALSE),$J$4)))</f>
        <v>0</v>
      </c>
      <c r="N2096" s="48" t="s">
        <v>60</v>
      </c>
      <c r="O2096" s="6" t="s">
        <v>60</v>
      </c>
      <c r="P2096" s="49" t="s">
        <v>66</v>
      </c>
      <c r="Q2096" s="49" t="s">
        <v>473</v>
      </c>
      <c r="R2096" s="6" t="s">
        <v>60</v>
      </c>
      <c r="S2096" s="49" t="s">
        <v>60</v>
      </c>
      <c r="T2096" s="73" t="str">
        <f>IF(_xlfn.XLOOKUP(I2096,LEGEND!B:B,LEGEND!H:H)&lt;&gt;"-",HYPERLINK(_xlfn.XLOOKUP(I2096,LEGEND!B:B,LEGEND!H:H),"link"),_xlfn.XLOOKUP(I2096,LEGEND!B:B,LEGEND!H:H))</f>
        <v>link</v>
      </c>
      <c r="U2096" s="73" t="str">
        <f>HYPERLINK(_xlfn.XLOOKUP(I2096,LEGEND!B:B,LEGEND!I:I))</f>
        <v>https://milwaukee-media-images.s3.amazonaws.com/hi/4932373888--Hero_1.jpg</v>
      </c>
      <c r="V2096" s="51" t="s">
        <v>15064</v>
      </c>
      <c r="W2096" s="63" t="s">
        <v>1189</v>
      </c>
      <c r="X2096" s="64">
        <v>200</v>
      </c>
      <c r="Y2096" s="64">
        <v>80</v>
      </c>
      <c r="Z2096" s="64">
        <v>3</v>
      </c>
      <c r="AA2096" s="84">
        <v>2.63</v>
      </c>
      <c r="AB2096" s="85">
        <v>1</v>
      </c>
      <c r="AC2096" s="85">
        <v>1</v>
      </c>
    </row>
    <row r="2097" spans="1:29" ht="25.5">
      <c r="A2097" s="1"/>
      <c r="B2097" s="6" t="s">
        <v>8777</v>
      </c>
      <c r="C2097" s="6" t="s">
        <v>8778</v>
      </c>
      <c r="D2097" s="6" t="s">
        <v>8861</v>
      </c>
      <c r="E2097" s="49" t="s">
        <v>9795</v>
      </c>
      <c r="F2097" s="6" t="s">
        <v>9217</v>
      </c>
      <c r="G2097" s="6" t="s">
        <v>60</v>
      </c>
      <c r="H2097" s="6" t="s">
        <v>60</v>
      </c>
      <c r="I2097" s="60" t="s">
        <v>15073</v>
      </c>
      <c r="J2097" s="49" t="s">
        <v>15074</v>
      </c>
      <c r="K2097" s="6" t="s">
        <v>15075</v>
      </c>
      <c r="L2097" s="29">
        <f>IF($J$6="с учетом НДС",VLOOKUP(I2097,LEGEND!B:E,4,0)*(1-M2097),VLOOKUP(I2097,LEGEND!B:E,4,0)*(1-M2097)/1.2)</f>
        <v>30000</v>
      </c>
      <c r="M2097" s="57">
        <f>IF(AND(B2097&lt;&gt;"1_Электроинструмент",B2097&lt;&gt;"2_Садовая техника"),$J$5,IF($J$4&lt;=20%,$J$4,IFERROR(VLOOKUP(S2097,LEGEND!$L$2:$M$5,2,FALSE),$J$4)))</f>
        <v>0</v>
      </c>
      <c r="N2097" s="48" t="s">
        <v>60</v>
      </c>
      <c r="O2097" s="6" t="s">
        <v>60</v>
      </c>
      <c r="P2097" s="49" t="s">
        <v>66</v>
      </c>
      <c r="Q2097" s="49" t="s">
        <v>473</v>
      </c>
      <c r="R2097" s="6" t="s">
        <v>60</v>
      </c>
      <c r="S2097" s="49" t="s">
        <v>60</v>
      </c>
      <c r="T2097" s="73" t="str">
        <f>IF(_xlfn.XLOOKUP(I2097,LEGEND!B:B,LEGEND!H:H)&lt;&gt;"-",HYPERLINK(_xlfn.XLOOKUP(I2097,LEGEND!B:B,LEGEND!H:H),"link"),_xlfn.XLOOKUP(I2097,LEGEND!B:B,LEGEND!H:H))</f>
        <v>link</v>
      </c>
      <c r="U2097" s="73" t="str">
        <f>HYPERLINK(_xlfn.XLOOKUP(I2097,LEGEND!B:B,LEGEND!I:I))</f>
        <v>https://milwaukee-media-images.s3.amazonaws.com/hi/4932430747--Hero_1.jpg</v>
      </c>
      <c r="V2097" s="51" t="s">
        <v>15076</v>
      </c>
      <c r="W2097" s="63" t="s">
        <v>1189</v>
      </c>
      <c r="X2097" s="64">
        <v>210</v>
      </c>
      <c r="Y2097" s="64">
        <v>100</v>
      </c>
      <c r="Z2097" s="64">
        <v>90</v>
      </c>
      <c r="AA2097" s="84">
        <v>1.3560000000000001</v>
      </c>
      <c r="AB2097" s="85">
        <v>1</v>
      </c>
      <c r="AC2097" s="85">
        <v>1</v>
      </c>
    </row>
    <row r="2098" spans="1:29" ht="25.5">
      <c r="A2098" s="1"/>
      <c r="B2098" s="6" t="s">
        <v>8777</v>
      </c>
      <c r="C2098" s="6" t="s">
        <v>8778</v>
      </c>
      <c r="D2098" s="6" t="s">
        <v>8861</v>
      </c>
      <c r="E2098" s="49" t="s">
        <v>9795</v>
      </c>
      <c r="F2098" s="6" t="s">
        <v>9217</v>
      </c>
      <c r="G2098" s="6" t="s">
        <v>60</v>
      </c>
      <c r="H2098" s="6" t="s">
        <v>60</v>
      </c>
      <c r="I2098" s="60" t="s">
        <v>15077</v>
      </c>
      <c r="J2098" s="49" t="s">
        <v>15078</v>
      </c>
      <c r="K2098" s="6" t="s">
        <v>15079</v>
      </c>
      <c r="L2098" s="29">
        <f>IF($J$6="с учетом НДС",VLOOKUP(I2098,LEGEND!B:E,4,0)*(1-M2098),VLOOKUP(I2098,LEGEND!B:E,4,0)*(1-M2098)/1.2)</f>
        <v>32700</v>
      </c>
      <c r="M2098" s="57">
        <f>IF(AND(B2098&lt;&gt;"1_Электроинструмент",B2098&lt;&gt;"2_Садовая техника"),$J$5,IF($J$4&lt;=20%,$J$4,IFERROR(VLOOKUP(S2098,LEGEND!$L$2:$M$5,2,FALSE),$J$4)))</f>
        <v>0</v>
      </c>
      <c r="N2098" s="48" t="s">
        <v>60</v>
      </c>
      <c r="O2098" s="6" t="s">
        <v>60</v>
      </c>
      <c r="P2098" s="49" t="s">
        <v>66</v>
      </c>
      <c r="Q2098" s="49" t="s">
        <v>473</v>
      </c>
      <c r="R2098" s="6" t="s">
        <v>60</v>
      </c>
      <c r="S2098" s="49" t="s">
        <v>60</v>
      </c>
      <c r="T2098" s="73" t="str">
        <f>IF(_xlfn.XLOOKUP(I2098,LEGEND!B:B,LEGEND!H:H)&lt;&gt;"-",HYPERLINK(_xlfn.XLOOKUP(I2098,LEGEND!B:B,LEGEND!H:H),"link"),_xlfn.XLOOKUP(I2098,LEGEND!B:B,LEGEND!H:H))</f>
        <v>link</v>
      </c>
      <c r="U2098" s="73" t="str">
        <f>HYPERLINK(_xlfn.XLOOKUP(I2098,LEGEND!B:B,LEGEND!I:I))</f>
        <v>https://milwaukee-media-images.s3.amazonaws.com/hi/4932399372--Hero_1.jpg</v>
      </c>
      <c r="V2098" s="51" t="s">
        <v>15080</v>
      </c>
      <c r="W2098" s="63" t="s">
        <v>1189</v>
      </c>
      <c r="X2098" s="64">
        <v>996</v>
      </c>
      <c r="Y2098" s="64">
        <v>87</v>
      </c>
      <c r="Z2098" s="64">
        <v>87</v>
      </c>
      <c r="AA2098" s="84">
        <v>3.7410000000000001</v>
      </c>
      <c r="AB2098" s="85">
        <v>1</v>
      </c>
      <c r="AC2098" s="85">
        <v>1</v>
      </c>
    </row>
    <row r="2099" spans="1:29" ht="25.5">
      <c r="A2099" s="1"/>
      <c r="B2099" s="6" t="s">
        <v>8777</v>
      </c>
      <c r="C2099" s="6" t="s">
        <v>8778</v>
      </c>
      <c r="D2099" s="6" t="s">
        <v>8861</v>
      </c>
      <c r="E2099" s="49" t="s">
        <v>9795</v>
      </c>
      <c r="F2099" s="6" t="s">
        <v>9217</v>
      </c>
      <c r="G2099" s="6" t="s">
        <v>60</v>
      </c>
      <c r="H2099" s="6" t="s">
        <v>60</v>
      </c>
      <c r="I2099" s="60" t="s">
        <v>15081</v>
      </c>
      <c r="J2099" s="49" t="s">
        <v>15082</v>
      </c>
      <c r="K2099" s="6" t="s">
        <v>15083</v>
      </c>
      <c r="L2099" s="29">
        <f>IF($J$6="с учетом НДС",VLOOKUP(I2099,LEGEND!B:E,4,0)*(1-M2099),VLOOKUP(I2099,LEGEND!B:E,4,0)*(1-M2099)/1.2)</f>
        <v>35500</v>
      </c>
      <c r="M2099" s="57">
        <f>IF(AND(B2099&lt;&gt;"1_Электроинструмент",B2099&lt;&gt;"2_Садовая техника"),$J$5,IF($J$4&lt;=20%,$J$4,IFERROR(VLOOKUP(S2099,LEGEND!$L$2:$M$5,2,FALSE),$J$4)))</f>
        <v>0</v>
      </c>
      <c r="N2099" s="48" t="s">
        <v>60</v>
      </c>
      <c r="O2099" s="6" t="s">
        <v>60</v>
      </c>
      <c r="P2099" s="49" t="s">
        <v>66</v>
      </c>
      <c r="Q2099" s="49" t="s">
        <v>473</v>
      </c>
      <c r="R2099" s="6" t="s">
        <v>60</v>
      </c>
      <c r="S2099" s="49" t="s">
        <v>60</v>
      </c>
      <c r="T2099" s="73" t="str">
        <f>IF(_xlfn.XLOOKUP(I2099,LEGEND!B:B,LEGEND!H:H)&lt;&gt;"-",HYPERLINK(_xlfn.XLOOKUP(I2099,LEGEND!B:B,LEGEND!H:H),"link"),_xlfn.XLOOKUP(I2099,LEGEND!B:B,LEGEND!H:H))</f>
        <v>link</v>
      </c>
      <c r="U2099" s="73" t="str">
        <f>HYPERLINK(_xlfn.XLOOKUP(I2099,LEGEND!B:B,LEGEND!I:I))</f>
        <v>https://milwaukee-media-images.s3.amazonaws.com/hi/4932373889--Hero_1.jpg</v>
      </c>
      <c r="V2099" s="51" t="s">
        <v>15084</v>
      </c>
      <c r="W2099" s="63" t="s">
        <v>1189</v>
      </c>
      <c r="X2099" s="64">
        <v>550</v>
      </c>
      <c r="Y2099" s="64">
        <v>125</v>
      </c>
      <c r="Z2099" s="64">
        <v>125</v>
      </c>
      <c r="AA2099" s="84">
        <v>3.33</v>
      </c>
      <c r="AB2099" s="85">
        <v>1</v>
      </c>
      <c r="AC2099" s="85">
        <v>1</v>
      </c>
    </row>
    <row r="2100" spans="1:29" ht="25.5">
      <c r="A2100" s="1"/>
      <c r="B2100" s="6" t="s">
        <v>8777</v>
      </c>
      <c r="C2100" s="6" t="s">
        <v>8778</v>
      </c>
      <c r="D2100" s="6" t="s">
        <v>8861</v>
      </c>
      <c r="E2100" s="49" t="s">
        <v>9795</v>
      </c>
      <c r="F2100" s="6" t="s">
        <v>9217</v>
      </c>
      <c r="G2100" s="6" t="s">
        <v>60</v>
      </c>
      <c r="H2100" s="6" t="s">
        <v>60</v>
      </c>
      <c r="I2100" s="60" t="s">
        <v>15089</v>
      </c>
      <c r="J2100" s="49" t="s">
        <v>15090</v>
      </c>
      <c r="K2100" s="6" t="s">
        <v>15091</v>
      </c>
      <c r="L2100" s="29">
        <f>IF($J$6="с учетом НДС",VLOOKUP(I2100,LEGEND!B:E,4,0)*(1-M2100),VLOOKUP(I2100,LEGEND!B:E,4,0)*(1-M2100)/1.2)</f>
        <v>36300</v>
      </c>
      <c r="M2100" s="57">
        <f>IF(AND(B2100&lt;&gt;"1_Электроинструмент",B2100&lt;&gt;"2_Садовая техника"),$J$5,IF($J$4&lt;=20%,$J$4,IFERROR(VLOOKUP(S2100,LEGEND!$L$2:$M$5,2,FALSE),$J$4)))</f>
        <v>0</v>
      </c>
      <c r="N2100" s="48" t="s">
        <v>60</v>
      </c>
      <c r="O2100" s="6" t="s">
        <v>60</v>
      </c>
      <c r="P2100" s="49" t="s">
        <v>66</v>
      </c>
      <c r="Q2100" s="49" t="s">
        <v>473</v>
      </c>
      <c r="R2100" s="6" t="s">
        <v>60</v>
      </c>
      <c r="S2100" s="49" t="s">
        <v>60</v>
      </c>
      <c r="T2100" s="73" t="str">
        <f>IF(_xlfn.XLOOKUP(I2100,LEGEND!B:B,LEGEND!H:H)&lt;&gt;"-",HYPERLINK(_xlfn.XLOOKUP(I2100,LEGEND!B:B,LEGEND!H:H),"link"),_xlfn.XLOOKUP(I2100,LEGEND!B:B,LEGEND!H:H))</f>
        <v>link</v>
      </c>
      <c r="U2100" s="73" t="str">
        <f>HYPERLINK(_xlfn.XLOOKUP(I2100,LEGEND!B:B,LEGEND!I:I))</f>
        <v>https://milwaukee-media-images.s3.amazonaws.com/hi/4932430742--Hero_1.jpg</v>
      </c>
      <c r="V2100" s="51" t="s">
        <v>15092</v>
      </c>
      <c r="W2100" s="63" t="s">
        <v>1189</v>
      </c>
      <c r="X2100" s="64">
        <v>170</v>
      </c>
      <c r="Y2100" s="64">
        <v>130</v>
      </c>
      <c r="Z2100" s="64">
        <v>130</v>
      </c>
      <c r="AA2100" s="84">
        <v>1.57</v>
      </c>
      <c r="AB2100" s="85">
        <v>1</v>
      </c>
      <c r="AC2100" s="85">
        <v>1</v>
      </c>
    </row>
    <row r="2101" spans="1:29" ht="25.5">
      <c r="A2101" s="1"/>
      <c r="B2101" s="6" t="s">
        <v>8777</v>
      </c>
      <c r="C2101" s="6" t="s">
        <v>8778</v>
      </c>
      <c r="D2101" s="6" t="s">
        <v>8861</v>
      </c>
      <c r="E2101" s="49" t="s">
        <v>9795</v>
      </c>
      <c r="F2101" s="6" t="s">
        <v>9217</v>
      </c>
      <c r="G2101" s="6" t="s">
        <v>60</v>
      </c>
      <c r="H2101" s="6" t="s">
        <v>60</v>
      </c>
      <c r="I2101" s="60" t="s">
        <v>15101</v>
      </c>
      <c r="J2101" s="49" t="s">
        <v>15102</v>
      </c>
      <c r="K2101" s="6" t="s">
        <v>15103</v>
      </c>
      <c r="L2101" s="29">
        <f>IF($J$6="с учетом НДС",VLOOKUP(I2101,LEGEND!B:E,4,0)*(1-M2101),VLOOKUP(I2101,LEGEND!B:E,4,0)*(1-M2101)/1.2)</f>
        <v>39500</v>
      </c>
      <c r="M2101" s="57">
        <f>IF(AND(B2101&lt;&gt;"1_Электроинструмент",B2101&lt;&gt;"2_Садовая техника"),$J$5,IF($J$4&lt;=20%,$J$4,IFERROR(VLOOKUP(S2101,LEGEND!$L$2:$M$5,2,FALSE),$J$4)))</f>
        <v>0</v>
      </c>
      <c r="N2101" s="48" t="s">
        <v>60</v>
      </c>
      <c r="O2101" s="6" t="s">
        <v>60</v>
      </c>
      <c r="P2101" s="49" t="s">
        <v>66</v>
      </c>
      <c r="Q2101" s="49" t="s">
        <v>473</v>
      </c>
      <c r="R2101" s="6" t="s">
        <v>60</v>
      </c>
      <c r="S2101" s="49" t="s">
        <v>60</v>
      </c>
      <c r="T2101" s="73" t="str">
        <f>IF(_xlfn.XLOOKUP(I2101,LEGEND!B:B,LEGEND!H:H)&lt;&gt;"-",HYPERLINK(_xlfn.XLOOKUP(I2101,LEGEND!B:B,LEGEND!H:H),"link"),_xlfn.XLOOKUP(I2101,LEGEND!B:B,LEGEND!H:H))</f>
        <v>link</v>
      </c>
      <c r="U2101" s="73" t="str">
        <f>HYPERLINK(_xlfn.XLOOKUP(I2101,LEGEND!B:B,LEGEND!I:I))</f>
        <v>https://milwaukee-media-images.s3.amazonaws.com/hi/4932373890--Hero_1.jpg</v>
      </c>
      <c r="V2101" s="51" t="s">
        <v>15104</v>
      </c>
      <c r="W2101" s="63" t="s">
        <v>1189</v>
      </c>
      <c r="X2101" s="64">
        <v>150</v>
      </c>
      <c r="Y2101" s="64">
        <v>160</v>
      </c>
      <c r="Z2101" s="64">
        <v>595</v>
      </c>
      <c r="AA2101" s="84">
        <v>4.01</v>
      </c>
      <c r="AB2101" s="85">
        <v>1</v>
      </c>
      <c r="AC2101" s="85">
        <v>1</v>
      </c>
    </row>
    <row r="2102" spans="1:29" ht="25.5">
      <c r="A2102" s="1"/>
      <c r="B2102" s="6" t="s">
        <v>8777</v>
      </c>
      <c r="C2102" s="6" t="s">
        <v>8778</v>
      </c>
      <c r="D2102" s="6" t="s">
        <v>8861</v>
      </c>
      <c r="E2102" s="49" t="s">
        <v>9795</v>
      </c>
      <c r="F2102" s="6" t="s">
        <v>9940</v>
      </c>
      <c r="G2102" s="6" t="s">
        <v>60</v>
      </c>
      <c r="H2102" s="6" t="s">
        <v>60</v>
      </c>
      <c r="I2102" s="60" t="s">
        <v>12798</v>
      </c>
      <c r="J2102" s="49" t="s">
        <v>12799</v>
      </c>
      <c r="K2102" s="6" t="s">
        <v>12800</v>
      </c>
      <c r="L2102" s="29">
        <f>IF($J$6="с учетом НДС",VLOOKUP(I2102,LEGEND!B:E,4,0)*(1-M2102),VLOOKUP(I2102,LEGEND!B:E,4,0)*(1-M2102)/1.2)</f>
        <v>114</v>
      </c>
      <c r="M2102" s="57">
        <f>IF(AND(B2102&lt;&gt;"1_Электроинструмент",B2102&lt;&gt;"2_Садовая техника"),$J$5,IF($J$4&lt;=20%,$J$4,IFERROR(VLOOKUP(S2102,LEGEND!$L$2:$M$5,2,FALSE),$J$4)))</f>
        <v>0</v>
      </c>
      <c r="N2102" s="48" t="s">
        <v>60</v>
      </c>
      <c r="O2102" s="6" t="s">
        <v>60</v>
      </c>
      <c r="P2102" s="49" t="s">
        <v>66</v>
      </c>
      <c r="Q2102" s="49" t="s">
        <v>67</v>
      </c>
      <c r="R2102" s="6" t="s">
        <v>60</v>
      </c>
      <c r="S2102" s="49" t="s">
        <v>60</v>
      </c>
      <c r="T2102" s="73" t="str">
        <f>IF(_xlfn.XLOOKUP(I2102,LEGEND!B:B,LEGEND!H:H)&lt;&gt;"-",HYPERLINK(_xlfn.XLOOKUP(I2102,LEGEND!B:B,LEGEND!H:H),"link"),_xlfn.XLOOKUP(I2102,LEGEND!B:B,LEGEND!H:H))</f>
        <v>-</v>
      </c>
      <c r="U2102" s="73" t="str">
        <f>HYPERLINK(_xlfn.XLOOKUP(I2102,LEGEND!B:B,LEGEND!I:I))</f>
        <v>-</v>
      </c>
      <c r="V2102" s="51" t="s">
        <v>12801</v>
      </c>
      <c r="W2102" s="63" t="s">
        <v>71</v>
      </c>
      <c r="X2102" s="64">
        <v>170</v>
      </c>
      <c r="Y2102" s="64">
        <v>36</v>
      </c>
      <c r="Z2102" s="64">
        <v>10</v>
      </c>
      <c r="AA2102" s="84">
        <v>3.5999999999999997E-2</v>
      </c>
      <c r="AB2102" s="85">
        <v>1</v>
      </c>
      <c r="AC2102" s="85">
        <v>1</v>
      </c>
    </row>
    <row r="2103" spans="1:29" ht="25.5">
      <c r="A2103" s="1"/>
      <c r="B2103" s="6" t="s">
        <v>8777</v>
      </c>
      <c r="C2103" s="6" t="s">
        <v>8778</v>
      </c>
      <c r="D2103" s="6" t="s">
        <v>8861</v>
      </c>
      <c r="E2103" s="49" t="s">
        <v>9795</v>
      </c>
      <c r="F2103" s="6" t="s">
        <v>9940</v>
      </c>
      <c r="G2103" s="6" t="s">
        <v>60</v>
      </c>
      <c r="H2103" s="6" t="s">
        <v>60</v>
      </c>
      <c r="I2103" s="60" t="s">
        <v>12802</v>
      </c>
      <c r="J2103" s="49" t="s">
        <v>12803</v>
      </c>
      <c r="K2103" s="6" t="s">
        <v>12804</v>
      </c>
      <c r="L2103" s="29">
        <f>IF($J$6="с учетом НДС",VLOOKUP(I2103,LEGEND!B:E,4,0)*(1-M2103),VLOOKUP(I2103,LEGEND!B:E,4,0)*(1-M2103)/1.2)</f>
        <v>114</v>
      </c>
      <c r="M2103" s="57">
        <f>IF(AND(B2103&lt;&gt;"1_Электроинструмент",B2103&lt;&gt;"2_Садовая техника"),$J$5,IF($J$4&lt;=20%,$J$4,IFERROR(VLOOKUP(S2103,LEGEND!$L$2:$M$5,2,FALSE),$J$4)))</f>
        <v>0</v>
      </c>
      <c r="N2103" s="48" t="s">
        <v>60</v>
      </c>
      <c r="O2103" s="6" t="s">
        <v>60</v>
      </c>
      <c r="P2103" s="49" t="s">
        <v>66</v>
      </c>
      <c r="Q2103" s="49" t="s">
        <v>67</v>
      </c>
      <c r="R2103" s="6" t="s">
        <v>60</v>
      </c>
      <c r="S2103" s="49" t="s">
        <v>60</v>
      </c>
      <c r="T2103" s="73" t="str">
        <f>IF(_xlfn.XLOOKUP(I2103,LEGEND!B:B,LEGEND!H:H)&lt;&gt;"-",HYPERLINK(_xlfn.XLOOKUP(I2103,LEGEND!B:B,LEGEND!H:H),"link"),_xlfn.XLOOKUP(I2103,LEGEND!B:B,LEGEND!H:H))</f>
        <v>-</v>
      </c>
      <c r="U2103" s="73" t="str">
        <f>HYPERLINK(_xlfn.XLOOKUP(I2103,LEGEND!B:B,LEGEND!I:I))</f>
        <v>-</v>
      </c>
      <c r="V2103" s="51" t="s">
        <v>12805</v>
      </c>
      <c r="W2103" s="63" t="s">
        <v>71</v>
      </c>
      <c r="X2103" s="64">
        <v>170</v>
      </c>
      <c r="Y2103" s="64">
        <v>35</v>
      </c>
      <c r="Z2103" s="64">
        <v>10</v>
      </c>
      <c r="AA2103" s="84">
        <v>3.9E-2</v>
      </c>
      <c r="AB2103" s="85">
        <v>1</v>
      </c>
      <c r="AC2103" s="85">
        <v>1</v>
      </c>
    </row>
    <row r="2104" spans="1:29" ht="25.5">
      <c r="A2104" s="1"/>
      <c r="B2104" s="6" t="s">
        <v>8777</v>
      </c>
      <c r="C2104" s="6" t="s">
        <v>8778</v>
      </c>
      <c r="D2104" s="6" t="s">
        <v>8861</v>
      </c>
      <c r="E2104" s="49" t="s">
        <v>9795</v>
      </c>
      <c r="F2104" s="6" t="s">
        <v>9940</v>
      </c>
      <c r="G2104" s="6" t="s">
        <v>60</v>
      </c>
      <c r="H2104" s="6" t="s">
        <v>60</v>
      </c>
      <c r="I2104" s="60" t="s">
        <v>12806</v>
      </c>
      <c r="J2104" s="49" t="s">
        <v>12807</v>
      </c>
      <c r="K2104" s="6" t="s">
        <v>12808</v>
      </c>
      <c r="L2104" s="29">
        <f>IF($J$6="с учетом НДС",VLOOKUP(I2104,LEGEND!B:E,4,0)*(1-M2104),VLOOKUP(I2104,LEGEND!B:E,4,0)*(1-M2104)/1.2)</f>
        <v>116</v>
      </c>
      <c r="M2104" s="57">
        <f>IF(AND(B2104&lt;&gt;"1_Электроинструмент",B2104&lt;&gt;"2_Садовая техника"),$J$5,IF($J$4&lt;=20%,$J$4,IFERROR(VLOOKUP(S2104,LEGEND!$L$2:$M$5,2,FALSE),$J$4)))</f>
        <v>0</v>
      </c>
      <c r="N2104" s="48" t="s">
        <v>60</v>
      </c>
      <c r="O2104" s="6" t="s">
        <v>60</v>
      </c>
      <c r="P2104" s="49" t="s">
        <v>66</v>
      </c>
      <c r="Q2104" s="49" t="s">
        <v>67</v>
      </c>
      <c r="R2104" s="6" t="s">
        <v>60</v>
      </c>
      <c r="S2104" s="49" t="s">
        <v>60</v>
      </c>
      <c r="T2104" s="73" t="str">
        <f>IF(_xlfn.XLOOKUP(I2104,LEGEND!B:B,LEGEND!H:H)&lt;&gt;"-",HYPERLINK(_xlfn.XLOOKUP(I2104,LEGEND!B:B,LEGEND!H:H),"link"),_xlfn.XLOOKUP(I2104,LEGEND!B:B,LEGEND!H:H))</f>
        <v>-</v>
      </c>
      <c r="U2104" s="73" t="str">
        <f>HYPERLINK(_xlfn.XLOOKUP(I2104,LEGEND!B:B,LEGEND!I:I))</f>
        <v>-</v>
      </c>
      <c r="V2104" s="51" t="s">
        <v>12809</v>
      </c>
      <c r="W2104" s="63" t="s">
        <v>71</v>
      </c>
      <c r="X2104" s="64">
        <v>219</v>
      </c>
      <c r="Y2104" s="64">
        <v>35</v>
      </c>
      <c r="Z2104" s="64">
        <v>10</v>
      </c>
      <c r="AA2104" s="84">
        <v>0.04</v>
      </c>
      <c r="AB2104" s="85">
        <v>1</v>
      </c>
      <c r="AC2104" s="85">
        <v>1</v>
      </c>
    </row>
    <row r="2105" spans="1:29" ht="25.5">
      <c r="A2105" s="1"/>
      <c r="B2105" s="6" t="s">
        <v>8777</v>
      </c>
      <c r="C2105" s="6" t="s">
        <v>8778</v>
      </c>
      <c r="D2105" s="6" t="s">
        <v>8861</v>
      </c>
      <c r="E2105" s="49" t="s">
        <v>9795</v>
      </c>
      <c r="F2105" s="6" t="s">
        <v>9940</v>
      </c>
      <c r="G2105" s="6" t="s">
        <v>60</v>
      </c>
      <c r="H2105" s="6" t="s">
        <v>60</v>
      </c>
      <c r="I2105" s="60" t="s">
        <v>12810</v>
      </c>
      <c r="J2105" s="49" t="s">
        <v>12811</v>
      </c>
      <c r="K2105" s="6" t="s">
        <v>12812</v>
      </c>
      <c r="L2105" s="29">
        <f>IF($J$6="с учетом НДС",VLOOKUP(I2105,LEGEND!B:E,4,0)*(1-M2105),VLOOKUP(I2105,LEGEND!B:E,4,0)*(1-M2105)/1.2)</f>
        <v>119</v>
      </c>
      <c r="M2105" s="57">
        <f>IF(AND(B2105&lt;&gt;"1_Электроинструмент",B2105&lt;&gt;"2_Садовая техника"),$J$5,IF($J$4&lt;=20%,$J$4,IFERROR(VLOOKUP(S2105,LEGEND!$L$2:$M$5,2,FALSE),$J$4)))</f>
        <v>0</v>
      </c>
      <c r="N2105" s="48" t="s">
        <v>60</v>
      </c>
      <c r="O2105" s="6" t="s">
        <v>60</v>
      </c>
      <c r="P2105" s="49" t="s">
        <v>66</v>
      </c>
      <c r="Q2105" s="49" t="s">
        <v>67</v>
      </c>
      <c r="R2105" s="6" t="s">
        <v>60</v>
      </c>
      <c r="S2105" s="49" t="s">
        <v>60</v>
      </c>
      <c r="T2105" s="73" t="str">
        <f>IF(_xlfn.XLOOKUP(I2105,LEGEND!B:B,LEGEND!H:H)&lt;&gt;"-",HYPERLINK(_xlfn.XLOOKUP(I2105,LEGEND!B:B,LEGEND!H:H),"link"),_xlfn.XLOOKUP(I2105,LEGEND!B:B,LEGEND!H:H))</f>
        <v>-</v>
      </c>
      <c r="U2105" s="73" t="str">
        <f>HYPERLINK(_xlfn.XLOOKUP(I2105,LEGEND!B:B,LEGEND!I:I))</f>
        <v>-</v>
      </c>
      <c r="V2105" s="51" t="s">
        <v>12813</v>
      </c>
      <c r="W2105" s="63" t="s">
        <v>71</v>
      </c>
      <c r="X2105" s="64">
        <v>170</v>
      </c>
      <c r="Y2105" s="64">
        <v>38</v>
      </c>
      <c r="Z2105" s="64">
        <v>10</v>
      </c>
      <c r="AA2105" s="84">
        <v>0.04</v>
      </c>
      <c r="AB2105" s="85">
        <v>1</v>
      </c>
      <c r="AC2105" s="85">
        <v>1</v>
      </c>
    </row>
    <row r="2106" spans="1:29" ht="25.5">
      <c r="A2106" s="1"/>
      <c r="B2106" s="6" t="s">
        <v>8777</v>
      </c>
      <c r="C2106" s="6" t="s">
        <v>8778</v>
      </c>
      <c r="D2106" s="6" t="s">
        <v>8861</v>
      </c>
      <c r="E2106" s="49" t="s">
        <v>9795</v>
      </c>
      <c r="F2106" s="6" t="s">
        <v>9940</v>
      </c>
      <c r="G2106" s="6" t="s">
        <v>60</v>
      </c>
      <c r="H2106" s="6" t="s">
        <v>60</v>
      </c>
      <c r="I2106" s="60" t="s">
        <v>12814</v>
      </c>
      <c r="J2106" s="49" t="s">
        <v>12815</v>
      </c>
      <c r="K2106" s="6" t="s">
        <v>12816</v>
      </c>
      <c r="L2106" s="29">
        <f>IF($J$6="с учетом НДС",VLOOKUP(I2106,LEGEND!B:E,4,0)*(1-M2106),VLOOKUP(I2106,LEGEND!B:E,4,0)*(1-M2106)/1.2)</f>
        <v>119</v>
      </c>
      <c r="M2106" s="57">
        <f>IF(AND(B2106&lt;&gt;"1_Электроинструмент",B2106&lt;&gt;"2_Садовая техника"),$J$5,IF($J$4&lt;=20%,$J$4,IFERROR(VLOOKUP(S2106,LEGEND!$L$2:$M$5,2,FALSE),$J$4)))</f>
        <v>0</v>
      </c>
      <c r="N2106" s="48" t="s">
        <v>60</v>
      </c>
      <c r="O2106" s="6" t="s">
        <v>60</v>
      </c>
      <c r="P2106" s="49" t="s">
        <v>66</v>
      </c>
      <c r="Q2106" s="49" t="s">
        <v>67</v>
      </c>
      <c r="R2106" s="6" t="s">
        <v>60</v>
      </c>
      <c r="S2106" s="49" t="s">
        <v>60</v>
      </c>
      <c r="T2106" s="73" t="str">
        <f>IF(_xlfn.XLOOKUP(I2106,LEGEND!B:B,LEGEND!H:H)&lt;&gt;"-",HYPERLINK(_xlfn.XLOOKUP(I2106,LEGEND!B:B,LEGEND!H:H),"link"),_xlfn.XLOOKUP(I2106,LEGEND!B:B,LEGEND!H:H))</f>
        <v>-</v>
      </c>
      <c r="U2106" s="73" t="str">
        <f>HYPERLINK(_xlfn.XLOOKUP(I2106,LEGEND!B:B,LEGEND!I:I))</f>
        <v>-</v>
      </c>
      <c r="V2106" s="51" t="s">
        <v>12817</v>
      </c>
      <c r="W2106" s="63" t="s">
        <v>71</v>
      </c>
      <c r="X2106" s="64">
        <v>170</v>
      </c>
      <c r="Y2106" s="64">
        <v>35</v>
      </c>
      <c r="Z2106" s="64">
        <v>10</v>
      </c>
      <c r="AA2106" s="84">
        <v>4.2000000000000003E-2</v>
      </c>
      <c r="AB2106" s="85">
        <v>1</v>
      </c>
      <c r="AC2106" s="85">
        <v>1</v>
      </c>
    </row>
    <row r="2107" spans="1:29" ht="25.5">
      <c r="A2107" s="1"/>
      <c r="B2107" s="6" t="s">
        <v>8777</v>
      </c>
      <c r="C2107" s="6" t="s">
        <v>8778</v>
      </c>
      <c r="D2107" s="6" t="s">
        <v>8861</v>
      </c>
      <c r="E2107" s="49" t="s">
        <v>9795</v>
      </c>
      <c r="F2107" s="6" t="s">
        <v>9940</v>
      </c>
      <c r="G2107" s="6" t="s">
        <v>60</v>
      </c>
      <c r="H2107" s="6" t="s">
        <v>60</v>
      </c>
      <c r="I2107" s="60" t="s">
        <v>12818</v>
      </c>
      <c r="J2107" s="49" t="s">
        <v>12819</v>
      </c>
      <c r="K2107" s="6" t="s">
        <v>12820</v>
      </c>
      <c r="L2107" s="29">
        <f>IF($J$6="с учетом НДС",VLOOKUP(I2107,LEGEND!B:E,4,0)*(1-M2107),VLOOKUP(I2107,LEGEND!B:E,4,0)*(1-M2107)/1.2)</f>
        <v>123</v>
      </c>
      <c r="M2107" s="57">
        <f>IF(AND(B2107&lt;&gt;"1_Электроинструмент",B2107&lt;&gt;"2_Садовая техника"),$J$5,IF($J$4&lt;=20%,$J$4,IFERROR(VLOOKUP(S2107,LEGEND!$L$2:$M$5,2,FALSE),$J$4)))</f>
        <v>0</v>
      </c>
      <c r="N2107" s="48" t="s">
        <v>60</v>
      </c>
      <c r="O2107" s="6" t="s">
        <v>60</v>
      </c>
      <c r="P2107" s="49" t="s">
        <v>66</v>
      </c>
      <c r="Q2107" s="49" t="s">
        <v>67</v>
      </c>
      <c r="R2107" s="6" t="s">
        <v>60</v>
      </c>
      <c r="S2107" s="49" t="s">
        <v>60</v>
      </c>
      <c r="T2107" s="73" t="str">
        <f>IF(_xlfn.XLOOKUP(I2107,LEGEND!B:B,LEGEND!H:H)&lt;&gt;"-",HYPERLINK(_xlfn.XLOOKUP(I2107,LEGEND!B:B,LEGEND!H:H),"link"),_xlfn.XLOOKUP(I2107,LEGEND!B:B,LEGEND!H:H))</f>
        <v>-</v>
      </c>
      <c r="U2107" s="73" t="str">
        <f>HYPERLINK(_xlfn.XLOOKUP(I2107,LEGEND!B:B,LEGEND!I:I))</f>
        <v>-</v>
      </c>
      <c r="V2107" s="51" t="s">
        <v>12821</v>
      </c>
      <c r="W2107" s="63" t="s">
        <v>71</v>
      </c>
      <c r="X2107" s="64">
        <v>220</v>
      </c>
      <c r="Y2107" s="64">
        <v>36</v>
      </c>
      <c r="Z2107" s="64">
        <v>10</v>
      </c>
      <c r="AA2107" s="84">
        <v>4.3999999999999997E-2</v>
      </c>
      <c r="AB2107" s="85">
        <v>1</v>
      </c>
      <c r="AC2107" s="85">
        <v>1</v>
      </c>
    </row>
    <row r="2108" spans="1:29" ht="25.5">
      <c r="A2108" s="1"/>
      <c r="B2108" s="6" t="s">
        <v>8777</v>
      </c>
      <c r="C2108" s="6" t="s">
        <v>8778</v>
      </c>
      <c r="D2108" s="6" t="s">
        <v>8861</v>
      </c>
      <c r="E2108" s="49" t="s">
        <v>9795</v>
      </c>
      <c r="F2108" s="6" t="s">
        <v>9940</v>
      </c>
      <c r="G2108" s="6" t="s">
        <v>60</v>
      </c>
      <c r="H2108" s="6" t="s">
        <v>60</v>
      </c>
      <c r="I2108" s="60" t="s">
        <v>12826</v>
      </c>
      <c r="J2108" s="49" t="s">
        <v>12827</v>
      </c>
      <c r="K2108" s="6" t="s">
        <v>12828</v>
      </c>
      <c r="L2108" s="29">
        <f>IF($J$6="с учетом НДС",VLOOKUP(I2108,LEGEND!B:E,4,0)*(1-M2108),VLOOKUP(I2108,LEGEND!B:E,4,0)*(1-M2108)/1.2)</f>
        <v>130</v>
      </c>
      <c r="M2108" s="57">
        <f>IF(AND(B2108&lt;&gt;"1_Электроинструмент",B2108&lt;&gt;"2_Садовая техника"),$J$5,IF($J$4&lt;=20%,$J$4,IFERROR(VLOOKUP(S2108,LEGEND!$L$2:$M$5,2,FALSE),$J$4)))</f>
        <v>0</v>
      </c>
      <c r="N2108" s="48" t="s">
        <v>60</v>
      </c>
      <c r="O2108" s="6" t="s">
        <v>60</v>
      </c>
      <c r="P2108" s="49" t="s">
        <v>66</v>
      </c>
      <c r="Q2108" s="49" t="s">
        <v>67</v>
      </c>
      <c r="R2108" s="6" t="s">
        <v>60</v>
      </c>
      <c r="S2108" s="49" t="s">
        <v>60</v>
      </c>
      <c r="T2108" s="73" t="str">
        <f>IF(_xlfn.XLOOKUP(I2108,LEGEND!B:B,LEGEND!H:H)&lt;&gt;"-",HYPERLINK(_xlfn.XLOOKUP(I2108,LEGEND!B:B,LEGEND!H:H),"link"),_xlfn.XLOOKUP(I2108,LEGEND!B:B,LEGEND!H:H))</f>
        <v>-</v>
      </c>
      <c r="U2108" s="73" t="str">
        <f>HYPERLINK(_xlfn.XLOOKUP(I2108,LEGEND!B:B,LEGEND!I:I))</f>
        <v>-</v>
      </c>
      <c r="V2108" s="51" t="s">
        <v>12829</v>
      </c>
      <c r="W2108" s="63" t="s">
        <v>71</v>
      </c>
      <c r="X2108" s="64">
        <v>170</v>
      </c>
      <c r="Y2108" s="64">
        <v>35</v>
      </c>
      <c r="Z2108" s="64">
        <v>10</v>
      </c>
      <c r="AA2108" s="84">
        <v>4.7E-2</v>
      </c>
      <c r="AB2108" s="85">
        <v>1</v>
      </c>
      <c r="AC2108" s="85">
        <v>1</v>
      </c>
    </row>
    <row r="2109" spans="1:29" ht="25.5">
      <c r="A2109" s="1"/>
      <c r="B2109" s="6" t="s">
        <v>8777</v>
      </c>
      <c r="C2109" s="6" t="s">
        <v>8778</v>
      </c>
      <c r="D2109" s="6" t="s">
        <v>8861</v>
      </c>
      <c r="E2109" s="49" t="s">
        <v>9795</v>
      </c>
      <c r="F2109" s="6" t="s">
        <v>9940</v>
      </c>
      <c r="G2109" s="6" t="s">
        <v>60</v>
      </c>
      <c r="H2109" s="6" t="s">
        <v>60</v>
      </c>
      <c r="I2109" s="60" t="s">
        <v>12830</v>
      </c>
      <c r="J2109" s="49" t="s">
        <v>12831</v>
      </c>
      <c r="K2109" s="6" t="s">
        <v>12832</v>
      </c>
      <c r="L2109" s="29">
        <f>IF($J$6="с учетом НДС",VLOOKUP(I2109,LEGEND!B:E,4,0)*(1-M2109),VLOOKUP(I2109,LEGEND!B:E,4,0)*(1-M2109)/1.2)</f>
        <v>133</v>
      </c>
      <c r="M2109" s="57">
        <f>IF(AND(B2109&lt;&gt;"1_Электроинструмент",B2109&lt;&gt;"2_Садовая техника"),$J$5,IF($J$4&lt;=20%,$J$4,IFERROR(VLOOKUP(S2109,LEGEND!$L$2:$M$5,2,FALSE),$J$4)))</f>
        <v>0</v>
      </c>
      <c r="N2109" s="48" t="s">
        <v>60</v>
      </c>
      <c r="O2109" s="6" t="s">
        <v>60</v>
      </c>
      <c r="P2109" s="49" t="s">
        <v>66</v>
      </c>
      <c r="Q2109" s="49" t="s">
        <v>67</v>
      </c>
      <c r="R2109" s="6" t="s">
        <v>60</v>
      </c>
      <c r="S2109" s="49" t="s">
        <v>60</v>
      </c>
      <c r="T2109" s="73" t="str">
        <f>IF(_xlfn.XLOOKUP(I2109,LEGEND!B:B,LEGEND!H:H)&lt;&gt;"-",HYPERLINK(_xlfn.XLOOKUP(I2109,LEGEND!B:B,LEGEND!H:H),"link"),_xlfn.XLOOKUP(I2109,LEGEND!B:B,LEGEND!H:H))</f>
        <v>-</v>
      </c>
      <c r="U2109" s="73" t="str">
        <f>HYPERLINK(_xlfn.XLOOKUP(I2109,LEGEND!B:B,LEGEND!I:I))</f>
        <v>-</v>
      </c>
      <c r="V2109" s="51" t="s">
        <v>12833</v>
      </c>
      <c r="W2109" s="63" t="s">
        <v>71</v>
      </c>
      <c r="X2109" s="64">
        <v>219</v>
      </c>
      <c r="Y2109" s="64">
        <v>35</v>
      </c>
      <c r="Z2109" s="64">
        <v>10</v>
      </c>
      <c r="AA2109" s="84">
        <v>4.3999999999999997E-2</v>
      </c>
      <c r="AB2109" s="85">
        <v>1</v>
      </c>
      <c r="AC2109" s="85">
        <v>1</v>
      </c>
    </row>
    <row r="2110" spans="1:29" ht="25.5">
      <c r="A2110" s="1"/>
      <c r="B2110" s="6" t="s">
        <v>8777</v>
      </c>
      <c r="C2110" s="6" t="s">
        <v>8778</v>
      </c>
      <c r="D2110" s="6" t="s">
        <v>8861</v>
      </c>
      <c r="E2110" s="49" t="s">
        <v>9795</v>
      </c>
      <c r="F2110" s="6" t="s">
        <v>9940</v>
      </c>
      <c r="G2110" s="6" t="s">
        <v>60</v>
      </c>
      <c r="H2110" s="6" t="s">
        <v>60</v>
      </c>
      <c r="I2110" s="60" t="s">
        <v>12834</v>
      </c>
      <c r="J2110" s="49" t="s">
        <v>12835</v>
      </c>
      <c r="K2110" s="6" t="s">
        <v>12836</v>
      </c>
      <c r="L2110" s="29">
        <f>IF($J$6="с учетом НДС",VLOOKUP(I2110,LEGEND!B:E,4,0)*(1-M2110),VLOOKUP(I2110,LEGEND!B:E,4,0)*(1-M2110)/1.2)</f>
        <v>133</v>
      </c>
      <c r="M2110" s="57">
        <f>IF(AND(B2110&lt;&gt;"1_Электроинструмент",B2110&lt;&gt;"2_Садовая техника"),$J$5,IF($J$4&lt;=20%,$J$4,IFERROR(VLOOKUP(S2110,LEGEND!$L$2:$M$5,2,FALSE),$J$4)))</f>
        <v>0</v>
      </c>
      <c r="N2110" s="48" t="s">
        <v>60</v>
      </c>
      <c r="O2110" s="6" t="s">
        <v>60</v>
      </c>
      <c r="P2110" s="49" t="s">
        <v>66</v>
      </c>
      <c r="Q2110" s="49" t="s">
        <v>67</v>
      </c>
      <c r="R2110" s="6" t="s">
        <v>60</v>
      </c>
      <c r="S2110" s="49" t="s">
        <v>60</v>
      </c>
      <c r="T2110" s="73" t="str">
        <f>IF(_xlfn.XLOOKUP(I2110,LEGEND!B:B,LEGEND!H:H)&lt;&gt;"-",HYPERLINK(_xlfn.XLOOKUP(I2110,LEGEND!B:B,LEGEND!H:H),"link"),_xlfn.XLOOKUP(I2110,LEGEND!B:B,LEGEND!H:H))</f>
        <v>-</v>
      </c>
      <c r="U2110" s="73" t="str">
        <f>HYPERLINK(_xlfn.XLOOKUP(I2110,LEGEND!B:B,LEGEND!I:I))</f>
        <v>-</v>
      </c>
      <c r="V2110" s="51" t="s">
        <v>12837</v>
      </c>
      <c r="W2110" s="63" t="s">
        <v>71</v>
      </c>
      <c r="X2110" s="64">
        <v>219</v>
      </c>
      <c r="Y2110" s="64">
        <v>35</v>
      </c>
      <c r="Z2110" s="64">
        <v>10</v>
      </c>
      <c r="AA2110" s="84">
        <v>0.05</v>
      </c>
      <c r="AB2110" s="85">
        <v>1</v>
      </c>
      <c r="AC2110" s="85">
        <v>1</v>
      </c>
    </row>
    <row r="2111" spans="1:29" ht="25.5">
      <c r="A2111" s="1"/>
      <c r="B2111" s="6" t="s">
        <v>8777</v>
      </c>
      <c r="C2111" s="6" t="s">
        <v>8778</v>
      </c>
      <c r="D2111" s="6" t="s">
        <v>8861</v>
      </c>
      <c r="E2111" s="49" t="s">
        <v>9795</v>
      </c>
      <c r="F2111" s="6" t="s">
        <v>9940</v>
      </c>
      <c r="G2111" s="6" t="s">
        <v>60</v>
      </c>
      <c r="H2111" s="6" t="s">
        <v>60</v>
      </c>
      <c r="I2111" s="60" t="s">
        <v>12838</v>
      </c>
      <c r="J2111" s="49" t="s">
        <v>12839</v>
      </c>
      <c r="K2111" s="6" t="s">
        <v>12840</v>
      </c>
      <c r="L2111" s="29">
        <f>IF($J$6="с учетом НДС",VLOOKUP(I2111,LEGEND!B:E,4,0)*(1-M2111),VLOOKUP(I2111,LEGEND!B:E,4,0)*(1-M2111)/1.2)</f>
        <v>133</v>
      </c>
      <c r="M2111" s="57">
        <f>IF(AND(B2111&lt;&gt;"1_Электроинструмент",B2111&lt;&gt;"2_Садовая техника"),$J$5,IF($J$4&lt;=20%,$J$4,IFERROR(VLOOKUP(S2111,LEGEND!$L$2:$M$5,2,FALSE),$J$4)))</f>
        <v>0</v>
      </c>
      <c r="N2111" s="48" t="s">
        <v>60</v>
      </c>
      <c r="O2111" s="6" t="s">
        <v>60</v>
      </c>
      <c r="P2111" s="49" t="s">
        <v>66</v>
      </c>
      <c r="Q2111" s="49" t="s">
        <v>67</v>
      </c>
      <c r="R2111" s="6" t="s">
        <v>60</v>
      </c>
      <c r="S2111" s="49" t="s">
        <v>60</v>
      </c>
      <c r="T2111" s="73" t="str">
        <f>IF(_xlfn.XLOOKUP(I2111,LEGEND!B:B,LEGEND!H:H)&lt;&gt;"-",HYPERLINK(_xlfn.XLOOKUP(I2111,LEGEND!B:B,LEGEND!H:H),"link"),_xlfn.XLOOKUP(I2111,LEGEND!B:B,LEGEND!H:H))</f>
        <v>-</v>
      </c>
      <c r="U2111" s="73" t="str">
        <f>HYPERLINK(_xlfn.XLOOKUP(I2111,LEGEND!B:B,LEGEND!I:I))</f>
        <v>-</v>
      </c>
      <c r="V2111" s="51" t="s">
        <v>12841</v>
      </c>
      <c r="W2111" s="63" t="s">
        <v>71</v>
      </c>
      <c r="X2111" s="64">
        <v>220</v>
      </c>
      <c r="Y2111" s="64">
        <v>36</v>
      </c>
      <c r="Z2111" s="64">
        <v>10</v>
      </c>
      <c r="AA2111" s="84">
        <v>0.05</v>
      </c>
      <c r="AB2111" s="85">
        <v>1</v>
      </c>
      <c r="AC2111" s="85">
        <v>1</v>
      </c>
    </row>
    <row r="2112" spans="1:29" ht="25.5">
      <c r="A2112" s="1"/>
      <c r="B2112" s="6" t="s">
        <v>8777</v>
      </c>
      <c r="C2112" s="6" t="s">
        <v>8778</v>
      </c>
      <c r="D2112" s="6" t="s">
        <v>8861</v>
      </c>
      <c r="E2112" s="49" t="s">
        <v>9795</v>
      </c>
      <c r="F2112" s="6" t="s">
        <v>9940</v>
      </c>
      <c r="G2112" s="6" t="s">
        <v>60</v>
      </c>
      <c r="H2112" s="6" t="s">
        <v>60</v>
      </c>
      <c r="I2112" s="60" t="s">
        <v>12842</v>
      </c>
      <c r="J2112" s="49" t="s">
        <v>12843</v>
      </c>
      <c r="K2112" s="6" t="s">
        <v>12844</v>
      </c>
      <c r="L2112" s="29">
        <f>IF($J$6="с учетом НДС",VLOOKUP(I2112,LEGEND!B:E,4,0)*(1-M2112),VLOOKUP(I2112,LEGEND!B:E,4,0)*(1-M2112)/1.2)</f>
        <v>133</v>
      </c>
      <c r="M2112" s="57">
        <f>IF(AND(B2112&lt;&gt;"1_Электроинструмент",B2112&lt;&gt;"2_Садовая техника"),$J$5,IF($J$4&lt;=20%,$J$4,IFERROR(VLOOKUP(S2112,LEGEND!$L$2:$M$5,2,FALSE),$J$4)))</f>
        <v>0</v>
      </c>
      <c r="N2112" s="48" t="s">
        <v>60</v>
      </c>
      <c r="O2112" s="6" t="s">
        <v>60</v>
      </c>
      <c r="P2112" s="49" t="s">
        <v>66</v>
      </c>
      <c r="Q2112" s="49" t="s">
        <v>67</v>
      </c>
      <c r="R2112" s="6" t="s">
        <v>60</v>
      </c>
      <c r="S2112" s="49" t="s">
        <v>60</v>
      </c>
      <c r="T2112" s="73" t="str">
        <f>IF(_xlfn.XLOOKUP(I2112,LEGEND!B:B,LEGEND!H:H)&lt;&gt;"-",HYPERLINK(_xlfn.XLOOKUP(I2112,LEGEND!B:B,LEGEND!H:H),"link"),_xlfn.XLOOKUP(I2112,LEGEND!B:B,LEGEND!H:H))</f>
        <v>-</v>
      </c>
      <c r="U2112" s="73" t="str">
        <f>HYPERLINK(_xlfn.XLOOKUP(I2112,LEGEND!B:B,LEGEND!I:I))</f>
        <v>-</v>
      </c>
      <c r="V2112" s="51" t="s">
        <v>12845</v>
      </c>
      <c r="W2112" s="63" t="s">
        <v>71</v>
      </c>
      <c r="X2112" s="64">
        <v>170</v>
      </c>
      <c r="Y2112" s="64">
        <v>36</v>
      </c>
      <c r="Z2112" s="64">
        <v>10</v>
      </c>
      <c r="AA2112" s="84">
        <v>4.3999999999999997E-2</v>
      </c>
      <c r="AB2112" s="85">
        <v>1</v>
      </c>
      <c r="AC2112" s="85">
        <v>1</v>
      </c>
    </row>
    <row r="2113" spans="1:29" ht="25.5">
      <c r="A2113" s="1"/>
      <c r="B2113" s="6" t="s">
        <v>8777</v>
      </c>
      <c r="C2113" s="6" t="s">
        <v>8778</v>
      </c>
      <c r="D2113" s="6" t="s">
        <v>8861</v>
      </c>
      <c r="E2113" s="49" t="s">
        <v>9795</v>
      </c>
      <c r="F2113" s="6" t="s">
        <v>9940</v>
      </c>
      <c r="G2113" s="6" t="s">
        <v>60</v>
      </c>
      <c r="H2113" s="6" t="s">
        <v>60</v>
      </c>
      <c r="I2113" s="60" t="s">
        <v>12822</v>
      </c>
      <c r="J2113" s="49" t="s">
        <v>12823</v>
      </c>
      <c r="K2113" s="6" t="s">
        <v>12824</v>
      </c>
      <c r="L2113" s="29">
        <f>IF($J$6="с учетом НДС",VLOOKUP(I2113,LEGEND!B:E,4,0)*(1-M2113),VLOOKUP(I2113,LEGEND!B:E,4,0)*(1-M2113)/1.2)</f>
        <v>134</v>
      </c>
      <c r="M2113" s="57">
        <f>IF(AND(B2113&lt;&gt;"1_Электроинструмент",B2113&lt;&gt;"2_Садовая техника"),$J$5,IF($J$4&lt;=20%,$J$4,IFERROR(VLOOKUP(S2113,LEGEND!$L$2:$M$5,2,FALSE),$J$4)))</f>
        <v>0</v>
      </c>
      <c r="N2113" s="48" t="s">
        <v>60</v>
      </c>
      <c r="O2113" s="6" t="s">
        <v>60</v>
      </c>
      <c r="P2113" s="49" t="s">
        <v>66</v>
      </c>
      <c r="Q2113" s="49" t="s">
        <v>67</v>
      </c>
      <c r="R2113" s="6" t="s">
        <v>60</v>
      </c>
      <c r="S2113" s="49" t="s">
        <v>60</v>
      </c>
      <c r="T2113" s="73" t="str">
        <f>IF(_xlfn.XLOOKUP(I2113,LEGEND!B:B,LEGEND!H:H)&lt;&gt;"-",HYPERLINK(_xlfn.XLOOKUP(I2113,LEGEND!B:B,LEGEND!H:H),"link"),_xlfn.XLOOKUP(I2113,LEGEND!B:B,LEGEND!H:H))</f>
        <v>-</v>
      </c>
      <c r="U2113" s="73" t="str">
        <f>HYPERLINK(_xlfn.XLOOKUP(I2113,LEGEND!B:B,LEGEND!I:I))</f>
        <v>-</v>
      </c>
      <c r="V2113" s="51" t="s">
        <v>12825</v>
      </c>
      <c r="W2113" s="63" t="s">
        <v>71</v>
      </c>
      <c r="X2113" s="64">
        <v>170</v>
      </c>
      <c r="Y2113" s="64">
        <v>36</v>
      </c>
      <c r="Z2113" s="64">
        <v>10</v>
      </c>
      <c r="AA2113" s="84">
        <v>4.2000000000000003E-2</v>
      </c>
      <c r="AB2113" s="85">
        <v>1</v>
      </c>
      <c r="AC2113" s="85">
        <v>1</v>
      </c>
    </row>
    <row r="2114" spans="1:29" ht="25.5">
      <c r="A2114" s="1"/>
      <c r="B2114" s="6" t="s">
        <v>8777</v>
      </c>
      <c r="C2114" s="6" t="s">
        <v>8778</v>
      </c>
      <c r="D2114" s="6" t="s">
        <v>8861</v>
      </c>
      <c r="E2114" s="49" t="s">
        <v>9795</v>
      </c>
      <c r="F2114" s="6" t="s">
        <v>9940</v>
      </c>
      <c r="G2114" s="6" t="s">
        <v>60</v>
      </c>
      <c r="H2114" s="6" t="s">
        <v>60</v>
      </c>
      <c r="I2114" s="60" t="s">
        <v>12851</v>
      </c>
      <c r="J2114" s="49" t="s">
        <v>12852</v>
      </c>
      <c r="K2114" s="6" t="s">
        <v>12853</v>
      </c>
      <c r="L2114" s="29">
        <f>IF($J$6="с учетом НДС",VLOOKUP(I2114,LEGEND!B:E,4,0)*(1-M2114),VLOOKUP(I2114,LEGEND!B:E,4,0)*(1-M2114)/1.2)</f>
        <v>150</v>
      </c>
      <c r="M2114" s="57">
        <f>IF(AND(B2114&lt;&gt;"1_Электроинструмент",B2114&lt;&gt;"2_Садовая техника"),$J$5,IF($J$4&lt;=20%,$J$4,IFERROR(VLOOKUP(S2114,LEGEND!$L$2:$M$5,2,FALSE),$J$4)))</f>
        <v>0</v>
      </c>
      <c r="N2114" s="48" t="s">
        <v>60</v>
      </c>
      <c r="O2114" s="6" t="s">
        <v>60</v>
      </c>
      <c r="P2114" s="49" t="s">
        <v>66</v>
      </c>
      <c r="Q2114" s="49" t="s">
        <v>67</v>
      </c>
      <c r="R2114" s="6" t="s">
        <v>60</v>
      </c>
      <c r="S2114" s="49" t="s">
        <v>60</v>
      </c>
      <c r="T2114" s="73" t="str">
        <f>IF(_xlfn.XLOOKUP(I2114,LEGEND!B:B,LEGEND!H:H)&lt;&gt;"-",HYPERLINK(_xlfn.XLOOKUP(I2114,LEGEND!B:B,LEGEND!H:H),"link"),_xlfn.XLOOKUP(I2114,LEGEND!B:B,LEGEND!H:H))</f>
        <v>-</v>
      </c>
      <c r="U2114" s="73" t="str">
        <f>HYPERLINK(_xlfn.XLOOKUP(I2114,LEGEND!B:B,LEGEND!I:I))</f>
        <v>-</v>
      </c>
      <c r="V2114" s="51" t="s">
        <v>12854</v>
      </c>
      <c r="W2114" s="63" t="s">
        <v>71</v>
      </c>
      <c r="X2114" s="64">
        <v>220</v>
      </c>
      <c r="Y2114" s="64">
        <v>36</v>
      </c>
      <c r="Z2114" s="64">
        <v>10</v>
      </c>
      <c r="AA2114" s="84">
        <v>5.1999999999999998E-2</v>
      </c>
      <c r="AB2114" s="85">
        <v>1</v>
      </c>
      <c r="AC2114" s="85">
        <v>1</v>
      </c>
    </row>
    <row r="2115" spans="1:29" ht="25.5">
      <c r="A2115" s="1"/>
      <c r="B2115" s="6" t="s">
        <v>8777</v>
      </c>
      <c r="C2115" s="6" t="s">
        <v>8778</v>
      </c>
      <c r="D2115" s="6" t="s">
        <v>8861</v>
      </c>
      <c r="E2115" s="49" t="s">
        <v>9795</v>
      </c>
      <c r="F2115" s="6" t="s">
        <v>9940</v>
      </c>
      <c r="G2115" s="6" t="s">
        <v>60</v>
      </c>
      <c r="H2115" s="6" t="s">
        <v>60</v>
      </c>
      <c r="I2115" s="60" t="s">
        <v>12855</v>
      </c>
      <c r="J2115" s="49" t="s">
        <v>12856</v>
      </c>
      <c r="K2115" s="6" t="s">
        <v>12857</v>
      </c>
      <c r="L2115" s="29">
        <f>IF($J$6="с учетом НДС",VLOOKUP(I2115,LEGEND!B:E,4,0)*(1-M2115),VLOOKUP(I2115,LEGEND!B:E,4,0)*(1-M2115)/1.2)</f>
        <v>150</v>
      </c>
      <c r="M2115" s="57">
        <f>IF(AND(B2115&lt;&gt;"1_Электроинструмент",B2115&lt;&gt;"2_Садовая техника"),$J$5,IF($J$4&lt;=20%,$J$4,IFERROR(VLOOKUP(S2115,LEGEND!$L$2:$M$5,2,FALSE),$J$4)))</f>
        <v>0</v>
      </c>
      <c r="N2115" s="48" t="s">
        <v>60</v>
      </c>
      <c r="O2115" s="6" t="s">
        <v>60</v>
      </c>
      <c r="P2115" s="49" t="s">
        <v>66</v>
      </c>
      <c r="Q2115" s="49" t="s">
        <v>67</v>
      </c>
      <c r="R2115" s="6" t="s">
        <v>60</v>
      </c>
      <c r="S2115" s="49" t="s">
        <v>60</v>
      </c>
      <c r="T2115" s="73" t="str">
        <f>IF(_xlfn.XLOOKUP(I2115,LEGEND!B:B,LEGEND!H:H)&lt;&gt;"-",HYPERLINK(_xlfn.XLOOKUP(I2115,LEGEND!B:B,LEGEND!H:H),"link"),_xlfn.XLOOKUP(I2115,LEGEND!B:B,LEGEND!H:H))</f>
        <v>-</v>
      </c>
      <c r="U2115" s="73" t="str">
        <f>HYPERLINK(_xlfn.XLOOKUP(I2115,LEGEND!B:B,LEGEND!I:I))</f>
        <v>-</v>
      </c>
      <c r="V2115" s="51" t="s">
        <v>12858</v>
      </c>
      <c r="W2115" s="63" t="s">
        <v>71</v>
      </c>
      <c r="X2115" s="64">
        <v>220</v>
      </c>
      <c r="Y2115" s="64">
        <v>38</v>
      </c>
      <c r="Z2115" s="64">
        <v>12</v>
      </c>
      <c r="AA2115" s="84">
        <v>5.6000000000000001E-2</v>
      </c>
      <c r="AB2115" s="85">
        <v>1</v>
      </c>
      <c r="AC2115" s="85">
        <v>1</v>
      </c>
    </row>
    <row r="2116" spans="1:29" ht="25.5">
      <c r="A2116" s="1"/>
      <c r="B2116" s="6" t="s">
        <v>8777</v>
      </c>
      <c r="C2116" s="6" t="s">
        <v>8778</v>
      </c>
      <c r="D2116" s="6" t="s">
        <v>8861</v>
      </c>
      <c r="E2116" s="49" t="s">
        <v>9795</v>
      </c>
      <c r="F2116" s="6" t="s">
        <v>9940</v>
      </c>
      <c r="G2116" s="6" t="s">
        <v>60</v>
      </c>
      <c r="H2116" s="6" t="s">
        <v>60</v>
      </c>
      <c r="I2116" s="60" t="s">
        <v>12859</v>
      </c>
      <c r="J2116" s="49" t="s">
        <v>12860</v>
      </c>
      <c r="K2116" s="6" t="s">
        <v>12861</v>
      </c>
      <c r="L2116" s="29">
        <f>IF($J$6="с учетом НДС",VLOOKUP(I2116,LEGEND!B:E,4,0)*(1-M2116),VLOOKUP(I2116,LEGEND!B:E,4,0)*(1-M2116)/1.2)</f>
        <v>153</v>
      </c>
      <c r="M2116" s="57">
        <f>IF(AND(B2116&lt;&gt;"1_Электроинструмент",B2116&lt;&gt;"2_Садовая техника"),$J$5,IF($J$4&lt;=20%,$J$4,IFERROR(VLOOKUP(S2116,LEGEND!$L$2:$M$5,2,FALSE),$J$4)))</f>
        <v>0</v>
      </c>
      <c r="N2116" s="48" t="s">
        <v>60</v>
      </c>
      <c r="O2116" s="6" t="s">
        <v>60</v>
      </c>
      <c r="P2116" s="49" t="s">
        <v>66</v>
      </c>
      <c r="Q2116" s="49" t="s">
        <v>67</v>
      </c>
      <c r="R2116" s="6" t="s">
        <v>60</v>
      </c>
      <c r="S2116" s="49" t="s">
        <v>60</v>
      </c>
      <c r="T2116" s="73" t="str">
        <f>IF(_xlfn.XLOOKUP(I2116,LEGEND!B:B,LEGEND!H:H)&lt;&gt;"-",HYPERLINK(_xlfn.XLOOKUP(I2116,LEGEND!B:B,LEGEND!H:H),"link"),_xlfn.XLOOKUP(I2116,LEGEND!B:B,LEGEND!H:H))</f>
        <v>-</v>
      </c>
      <c r="U2116" s="73" t="str">
        <f>HYPERLINK(_xlfn.XLOOKUP(I2116,LEGEND!B:B,LEGEND!I:I))</f>
        <v>-</v>
      </c>
      <c r="V2116" s="51" t="s">
        <v>12862</v>
      </c>
      <c r="W2116" s="63" t="s">
        <v>71</v>
      </c>
      <c r="X2116" s="64">
        <v>220</v>
      </c>
      <c r="Y2116" s="64">
        <v>36</v>
      </c>
      <c r="Z2116" s="64">
        <v>10</v>
      </c>
      <c r="AA2116" s="84">
        <v>6.8000000000000005E-2</v>
      </c>
      <c r="AB2116" s="85">
        <v>1</v>
      </c>
      <c r="AC2116" s="85">
        <v>1</v>
      </c>
    </row>
    <row r="2117" spans="1:29" ht="25.5">
      <c r="A2117" s="1"/>
      <c r="B2117" s="6" t="s">
        <v>8777</v>
      </c>
      <c r="C2117" s="6" t="s">
        <v>8778</v>
      </c>
      <c r="D2117" s="6" t="s">
        <v>8861</v>
      </c>
      <c r="E2117" s="49" t="s">
        <v>9795</v>
      </c>
      <c r="F2117" s="6" t="s">
        <v>9940</v>
      </c>
      <c r="G2117" s="6" t="s">
        <v>60</v>
      </c>
      <c r="H2117" s="6" t="s">
        <v>60</v>
      </c>
      <c r="I2117" s="60" t="s">
        <v>12863</v>
      </c>
      <c r="J2117" s="49" t="s">
        <v>12864</v>
      </c>
      <c r="K2117" s="6" t="s">
        <v>12865</v>
      </c>
      <c r="L2117" s="29">
        <f>IF($J$6="с учетом НДС",VLOOKUP(I2117,LEGEND!B:E,4,0)*(1-M2117),VLOOKUP(I2117,LEGEND!B:E,4,0)*(1-M2117)/1.2)</f>
        <v>156</v>
      </c>
      <c r="M2117" s="57">
        <f>IF(AND(B2117&lt;&gt;"1_Электроинструмент",B2117&lt;&gt;"2_Садовая техника"),$J$5,IF($J$4&lt;=20%,$J$4,IFERROR(VLOOKUP(S2117,LEGEND!$L$2:$M$5,2,FALSE),$J$4)))</f>
        <v>0</v>
      </c>
      <c r="N2117" s="48" t="s">
        <v>60</v>
      </c>
      <c r="O2117" s="6" t="s">
        <v>60</v>
      </c>
      <c r="P2117" s="49" t="s">
        <v>66</v>
      </c>
      <c r="Q2117" s="49" t="s">
        <v>67</v>
      </c>
      <c r="R2117" s="6" t="s">
        <v>60</v>
      </c>
      <c r="S2117" s="49" t="s">
        <v>60</v>
      </c>
      <c r="T2117" s="73" t="str">
        <f>IF(_xlfn.XLOOKUP(I2117,LEGEND!B:B,LEGEND!H:H)&lt;&gt;"-",HYPERLINK(_xlfn.XLOOKUP(I2117,LEGEND!B:B,LEGEND!H:H),"link"),_xlfn.XLOOKUP(I2117,LEGEND!B:B,LEGEND!H:H))</f>
        <v>-</v>
      </c>
      <c r="U2117" s="73" t="str">
        <f>HYPERLINK(_xlfn.XLOOKUP(I2117,LEGEND!B:B,LEGEND!I:I))</f>
        <v>-</v>
      </c>
      <c r="V2117" s="51" t="s">
        <v>12866</v>
      </c>
      <c r="W2117" s="63" t="s">
        <v>71</v>
      </c>
      <c r="X2117" s="64">
        <v>270</v>
      </c>
      <c r="Y2117" s="64">
        <v>36</v>
      </c>
      <c r="Z2117" s="64">
        <v>10</v>
      </c>
      <c r="AA2117" s="84">
        <v>5.8000000000000003E-2</v>
      </c>
      <c r="AB2117" s="85">
        <v>1</v>
      </c>
      <c r="AC2117" s="85">
        <v>1</v>
      </c>
    </row>
    <row r="2118" spans="1:29" ht="25.5">
      <c r="A2118" s="1"/>
      <c r="B2118" s="6" t="s">
        <v>8777</v>
      </c>
      <c r="C2118" s="6" t="s">
        <v>8778</v>
      </c>
      <c r="D2118" s="6" t="s">
        <v>8861</v>
      </c>
      <c r="E2118" s="49" t="s">
        <v>9795</v>
      </c>
      <c r="F2118" s="6" t="s">
        <v>9940</v>
      </c>
      <c r="G2118" s="6" t="s">
        <v>60</v>
      </c>
      <c r="H2118" s="6" t="s">
        <v>60</v>
      </c>
      <c r="I2118" s="60" t="s">
        <v>12867</v>
      </c>
      <c r="J2118" s="49" t="s">
        <v>12868</v>
      </c>
      <c r="K2118" s="6" t="s">
        <v>12869</v>
      </c>
      <c r="L2118" s="29">
        <f>IF($J$6="с учетом НДС",VLOOKUP(I2118,LEGEND!B:E,4,0)*(1-M2118),VLOOKUP(I2118,LEGEND!B:E,4,0)*(1-M2118)/1.2)</f>
        <v>156</v>
      </c>
      <c r="M2118" s="57">
        <f>IF(AND(B2118&lt;&gt;"1_Электроинструмент",B2118&lt;&gt;"2_Садовая техника"),$J$5,IF($J$4&lt;=20%,$J$4,IFERROR(VLOOKUP(S2118,LEGEND!$L$2:$M$5,2,FALSE),$J$4)))</f>
        <v>0</v>
      </c>
      <c r="N2118" s="48" t="s">
        <v>60</v>
      </c>
      <c r="O2118" s="6" t="s">
        <v>60</v>
      </c>
      <c r="P2118" s="49" t="s">
        <v>66</v>
      </c>
      <c r="Q2118" s="49" t="s">
        <v>67</v>
      </c>
      <c r="R2118" s="6" t="s">
        <v>60</v>
      </c>
      <c r="S2118" s="49" t="s">
        <v>60</v>
      </c>
      <c r="T2118" s="73" t="str">
        <f>IF(_xlfn.XLOOKUP(I2118,LEGEND!B:B,LEGEND!H:H)&lt;&gt;"-",HYPERLINK(_xlfn.XLOOKUP(I2118,LEGEND!B:B,LEGEND!H:H),"link"),_xlfn.XLOOKUP(I2118,LEGEND!B:B,LEGEND!H:H))</f>
        <v>-</v>
      </c>
      <c r="U2118" s="73" t="str">
        <f>HYPERLINK(_xlfn.XLOOKUP(I2118,LEGEND!B:B,LEGEND!I:I))</f>
        <v>-</v>
      </c>
      <c r="V2118" s="51" t="s">
        <v>12870</v>
      </c>
      <c r="W2118" s="63" t="s">
        <v>71</v>
      </c>
      <c r="X2118" s="64">
        <v>270</v>
      </c>
      <c r="Y2118" s="64">
        <v>35</v>
      </c>
      <c r="Z2118" s="64">
        <v>10</v>
      </c>
      <c r="AA2118" s="84">
        <v>0.05</v>
      </c>
      <c r="AB2118" s="85">
        <v>1</v>
      </c>
      <c r="AC2118" s="85">
        <v>1</v>
      </c>
    </row>
    <row r="2119" spans="1:29" ht="25.5">
      <c r="A2119" s="1"/>
      <c r="B2119" s="6" t="s">
        <v>8777</v>
      </c>
      <c r="C2119" s="6" t="s">
        <v>8778</v>
      </c>
      <c r="D2119" s="6" t="s">
        <v>8861</v>
      </c>
      <c r="E2119" s="49" t="s">
        <v>9795</v>
      </c>
      <c r="F2119" s="6" t="s">
        <v>9940</v>
      </c>
      <c r="G2119" s="6" t="s">
        <v>60</v>
      </c>
      <c r="H2119" s="6" t="s">
        <v>60</v>
      </c>
      <c r="I2119" s="60" t="s">
        <v>12883</v>
      </c>
      <c r="J2119" s="49" t="s">
        <v>12884</v>
      </c>
      <c r="K2119" s="6" t="s">
        <v>12885</v>
      </c>
      <c r="L2119" s="29">
        <f>IF($J$6="с учетом НДС",VLOOKUP(I2119,LEGEND!B:E,4,0)*(1-M2119),VLOOKUP(I2119,LEGEND!B:E,4,0)*(1-M2119)/1.2)</f>
        <v>166</v>
      </c>
      <c r="M2119" s="57">
        <f>IF(AND(B2119&lt;&gt;"1_Электроинструмент",B2119&lt;&gt;"2_Садовая техника"),$J$5,IF($J$4&lt;=20%,$J$4,IFERROR(VLOOKUP(S2119,LEGEND!$L$2:$M$5,2,FALSE),$J$4)))</f>
        <v>0</v>
      </c>
      <c r="N2119" s="48" t="s">
        <v>60</v>
      </c>
      <c r="O2119" s="6" t="s">
        <v>60</v>
      </c>
      <c r="P2119" s="49" t="s">
        <v>66</v>
      </c>
      <c r="Q2119" s="49" t="s">
        <v>67</v>
      </c>
      <c r="R2119" s="6" t="s">
        <v>60</v>
      </c>
      <c r="S2119" s="49" t="s">
        <v>60</v>
      </c>
      <c r="T2119" s="73" t="str">
        <f>IF(_xlfn.XLOOKUP(I2119,LEGEND!B:B,LEGEND!H:H)&lt;&gt;"-",HYPERLINK(_xlfn.XLOOKUP(I2119,LEGEND!B:B,LEGEND!H:H),"link"),_xlfn.XLOOKUP(I2119,LEGEND!B:B,LEGEND!H:H))</f>
        <v>-</v>
      </c>
      <c r="U2119" s="73" t="str">
        <f>HYPERLINK(_xlfn.XLOOKUP(I2119,LEGEND!B:B,LEGEND!I:I))</f>
        <v>-</v>
      </c>
      <c r="V2119" s="51" t="s">
        <v>12886</v>
      </c>
      <c r="W2119" s="63" t="s">
        <v>71</v>
      </c>
      <c r="X2119" s="64">
        <v>271</v>
      </c>
      <c r="Y2119" s="64">
        <v>43</v>
      </c>
      <c r="Z2119" s="64">
        <v>17</v>
      </c>
      <c r="AA2119" s="84">
        <v>0.09</v>
      </c>
      <c r="AB2119" s="85">
        <v>1</v>
      </c>
      <c r="AC2119" s="85">
        <v>1</v>
      </c>
    </row>
    <row r="2120" spans="1:29" ht="25.5">
      <c r="A2120" s="1"/>
      <c r="B2120" s="6" t="s">
        <v>8777</v>
      </c>
      <c r="C2120" s="6" t="s">
        <v>8778</v>
      </c>
      <c r="D2120" s="6" t="s">
        <v>8861</v>
      </c>
      <c r="E2120" s="49" t="s">
        <v>9795</v>
      </c>
      <c r="F2120" s="6" t="s">
        <v>9940</v>
      </c>
      <c r="G2120" s="6" t="s">
        <v>60</v>
      </c>
      <c r="H2120" s="6" t="s">
        <v>60</v>
      </c>
      <c r="I2120" s="60" t="s">
        <v>12887</v>
      </c>
      <c r="J2120" s="49" t="s">
        <v>12888</v>
      </c>
      <c r="K2120" s="6" t="s">
        <v>12889</v>
      </c>
      <c r="L2120" s="29">
        <f>IF($J$6="с учетом НДС",VLOOKUP(I2120,LEGEND!B:E,4,0)*(1-M2120),VLOOKUP(I2120,LEGEND!B:E,4,0)*(1-M2120)/1.2)</f>
        <v>166</v>
      </c>
      <c r="M2120" s="57">
        <f>IF(AND(B2120&lt;&gt;"1_Электроинструмент",B2120&lt;&gt;"2_Садовая техника"),$J$5,IF($J$4&lt;=20%,$J$4,IFERROR(VLOOKUP(S2120,LEGEND!$L$2:$M$5,2,FALSE),$J$4)))</f>
        <v>0</v>
      </c>
      <c r="N2120" s="48" t="s">
        <v>60</v>
      </c>
      <c r="O2120" s="6" t="s">
        <v>60</v>
      </c>
      <c r="P2120" s="49" t="s">
        <v>66</v>
      </c>
      <c r="Q2120" s="49" t="s">
        <v>67</v>
      </c>
      <c r="R2120" s="6" t="s">
        <v>60</v>
      </c>
      <c r="S2120" s="49" t="s">
        <v>60</v>
      </c>
      <c r="T2120" s="73" t="str">
        <f>IF(_xlfn.XLOOKUP(I2120,LEGEND!B:B,LEGEND!H:H)&lt;&gt;"-",HYPERLINK(_xlfn.XLOOKUP(I2120,LEGEND!B:B,LEGEND!H:H),"link"),_xlfn.XLOOKUP(I2120,LEGEND!B:B,LEGEND!H:H))</f>
        <v>-</v>
      </c>
      <c r="U2120" s="73" t="str">
        <f>HYPERLINK(_xlfn.XLOOKUP(I2120,LEGEND!B:B,LEGEND!I:I))</f>
        <v>-</v>
      </c>
      <c r="V2120" s="51" t="s">
        <v>12890</v>
      </c>
      <c r="W2120" s="63" t="s">
        <v>71</v>
      </c>
      <c r="X2120" s="64">
        <v>270</v>
      </c>
      <c r="Y2120" s="64">
        <v>35</v>
      </c>
      <c r="Z2120" s="64">
        <v>10</v>
      </c>
      <c r="AA2120" s="84">
        <v>6.0999999999999999E-2</v>
      </c>
      <c r="AB2120" s="85">
        <v>1</v>
      </c>
      <c r="AC2120" s="85">
        <v>1</v>
      </c>
    </row>
    <row r="2121" spans="1:29" ht="25.5">
      <c r="A2121" s="1"/>
      <c r="B2121" s="6" t="s">
        <v>8777</v>
      </c>
      <c r="C2121" s="6" t="s">
        <v>8778</v>
      </c>
      <c r="D2121" s="6" t="s">
        <v>8861</v>
      </c>
      <c r="E2121" s="49" t="s">
        <v>9795</v>
      </c>
      <c r="F2121" s="6" t="s">
        <v>9940</v>
      </c>
      <c r="G2121" s="6" t="s">
        <v>60</v>
      </c>
      <c r="H2121" s="6" t="s">
        <v>60</v>
      </c>
      <c r="I2121" s="60" t="s">
        <v>12891</v>
      </c>
      <c r="J2121" s="49" t="s">
        <v>12892</v>
      </c>
      <c r="K2121" s="6" t="s">
        <v>12893</v>
      </c>
      <c r="L2121" s="29">
        <f>IF($J$6="с учетом НДС",VLOOKUP(I2121,LEGEND!B:E,4,0)*(1-M2121),VLOOKUP(I2121,LEGEND!B:E,4,0)*(1-M2121)/1.2)</f>
        <v>166</v>
      </c>
      <c r="M2121" s="57">
        <f>IF(AND(B2121&lt;&gt;"1_Электроинструмент",B2121&lt;&gt;"2_Садовая техника"),$J$5,IF($J$4&lt;=20%,$J$4,IFERROR(VLOOKUP(S2121,LEGEND!$L$2:$M$5,2,FALSE),$J$4)))</f>
        <v>0</v>
      </c>
      <c r="N2121" s="48" t="s">
        <v>60</v>
      </c>
      <c r="O2121" s="6" t="s">
        <v>60</v>
      </c>
      <c r="P2121" s="49" t="s">
        <v>66</v>
      </c>
      <c r="Q2121" s="49" t="s">
        <v>67</v>
      </c>
      <c r="R2121" s="6" t="s">
        <v>60</v>
      </c>
      <c r="S2121" s="49" t="s">
        <v>60</v>
      </c>
      <c r="T2121" s="73" t="str">
        <f>IF(_xlfn.XLOOKUP(I2121,LEGEND!B:B,LEGEND!H:H)&lt;&gt;"-",HYPERLINK(_xlfn.XLOOKUP(I2121,LEGEND!B:B,LEGEND!H:H),"link"),_xlfn.XLOOKUP(I2121,LEGEND!B:B,LEGEND!H:H))</f>
        <v>-</v>
      </c>
      <c r="U2121" s="73" t="str">
        <f>HYPERLINK(_xlfn.XLOOKUP(I2121,LEGEND!B:B,LEGEND!I:I))</f>
        <v>-</v>
      </c>
      <c r="V2121" s="51" t="s">
        <v>12894</v>
      </c>
      <c r="W2121" s="63" t="s">
        <v>71</v>
      </c>
      <c r="X2121" s="64">
        <v>270</v>
      </c>
      <c r="Y2121" s="64">
        <v>35</v>
      </c>
      <c r="Z2121" s="64">
        <v>10</v>
      </c>
      <c r="AA2121" s="84">
        <v>7.0000000000000007E-2</v>
      </c>
      <c r="AB2121" s="85">
        <v>1</v>
      </c>
      <c r="AC2121" s="85">
        <v>1</v>
      </c>
    </row>
    <row r="2122" spans="1:29" ht="25.5">
      <c r="A2122" s="1"/>
      <c r="B2122" s="6" t="s">
        <v>8777</v>
      </c>
      <c r="C2122" s="6" t="s">
        <v>8778</v>
      </c>
      <c r="D2122" s="6" t="s">
        <v>8861</v>
      </c>
      <c r="E2122" s="49" t="s">
        <v>9795</v>
      </c>
      <c r="F2122" s="6" t="s">
        <v>9940</v>
      </c>
      <c r="G2122" s="6" t="s">
        <v>60</v>
      </c>
      <c r="H2122" s="6" t="s">
        <v>60</v>
      </c>
      <c r="I2122" s="60" t="s">
        <v>12895</v>
      </c>
      <c r="J2122" s="49" t="s">
        <v>12896</v>
      </c>
      <c r="K2122" s="6" t="s">
        <v>12897</v>
      </c>
      <c r="L2122" s="29">
        <f>IF($J$6="с учетом НДС",VLOOKUP(I2122,LEGEND!B:E,4,0)*(1-M2122),VLOOKUP(I2122,LEGEND!B:E,4,0)*(1-M2122)/1.2)</f>
        <v>166</v>
      </c>
      <c r="M2122" s="57">
        <f>IF(AND(B2122&lt;&gt;"1_Электроинструмент",B2122&lt;&gt;"2_Садовая техника"),$J$5,IF($J$4&lt;=20%,$J$4,IFERROR(VLOOKUP(S2122,LEGEND!$L$2:$M$5,2,FALSE),$J$4)))</f>
        <v>0</v>
      </c>
      <c r="N2122" s="48" t="s">
        <v>60</v>
      </c>
      <c r="O2122" s="6" t="s">
        <v>60</v>
      </c>
      <c r="P2122" s="49" t="s">
        <v>66</v>
      </c>
      <c r="Q2122" s="49" t="s">
        <v>67</v>
      </c>
      <c r="R2122" s="6" t="s">
        <v>60</v>
      </c>
      <c r="S2122" s="49" t="s">
        <v>60</v>
      </c>
      <c r="T2122" s="73" t="str">
        <f>IF(_xlfn.XLOOKUP(I2122,LEGEND!B:B,LEGEND!H:H)&lt;&gt;"-",HYPERLINK(_xlfn.XLOOKUP(I2122,LEGEND!B:B,LEGEND!H:H),"link"),_xlfn.XLOOKUP(I2122,LEGEND!B:B,LEGEND!H:H))</f>
        <v>-</v>
      </c>
      <c r="U2122" s="73" t="str">
        <f>HYPERLINK(_xlfn.XLOOKUP(I2122,LEGEND!B:B,LEGEND!I:I))</f>
        <v>-</v>
      </c>
      <c r="V2122" s="51" t="s">
        <v>12898</v>
      </c>
      <c r="W2122" s="63" t="s">
        <v>71</v>
      </c>
      <c r="X2122" s="64">
        <v>223</v>
      </c>
      <c r="Y2122" s="64">
        <v>40</v>
      </c>
      <c r="Z2122" s="64">
        <v>12</v>
      </c>
      <c r="AA2122" s="84">
        <v>7.5999999999999998E-2</v>
      </c>
      <c r="AB2122" s="85">
        <v>1</v>
      </c>
      <c r="AC2122" s="85">
        <v>1</v>
      </c>
    </row>
    <row r="2123" spans="1:29" ht="25.5">
      <c r="A2123" s="1"/>
      <c r="B2123" s="6" t="s">
        <v>8777</v>
      </c>
      <c r="C2123" s="6" t="s">
        <v>8778</v>
      </c>
      <c r="D2123" s="6" t="s">
        <v>8861</v>
      </c>
      <c r="E2123" s="49" t="s">
        <v>9795</v>
      </c>
      <c r="F2123" s="6" t="s">
        <v>9940</v>
      </c>
      <c r="G2123" s="6" t="s">
        <v>60</v>
      </c>
      <c r="H2123" s="6" t="s">
        <v>60</v>
      </c>
      <c r="I2123" s="60" t="s">
        <v>12903</v>
      </c>
      <c r="J2123" s="49" t="s">
        <v>12904</v>
      </c>
      <c r="K2123" s="6" t="s">
        <v>12905</v>
      </c>
      <c r="L2123" s="29">
        <f>IF($J$6="с учетом НДС",VLOOKUP(I2123,LEGEND!B:E,4,0)*(1-M2123),VLOOKUP(I2123,LEGEND!B:E,4,0)*(1-M2123)/1.2)</f>
        <v>184</v>
      </c>
      <c r="M2123" s="57">
        <f>IF(AND(B2123&lt;&gt;"1_Электроинструмент",B2123&lt;&gt;"2_Садовая техника"),$J$5,IF($J$4&lt;=20%,$J$4,IFERROR(VLOOKUP(S2123,LEGEND!$L$2:$M$5,2,FALSE),$J$4)))</f>
        <v>0</v>
      </c>
      <c r="N2123" s="48" t="s">
        <v>60</v>
      </c>
      <c r="O2123" s="6" t="s">
        <v>60</v>
      </c>
      <c r="P2123" s="49" t="s">
        <v>66</v>
      </c>
      <c r="Q2123" s="49" t="s">
        <v>67</v>
      </c>
      <c r="R2123" s="6" t="s">
        <v>60</v>
      </c>
      <c r="S2123" s="49" t="s">
        <v>60</v>
      </c>
      <c r="T2123" s="73" t="str">
        <f>IF(_xlfn.XLOOKUP(I2123,LEGEND!B:B,LEGEND!H:H)&lt;&gt;"-",HYPERLINK(_xlfn.XLOOKUP(I2123,LEGEND!B:B,LEGEND!H:H),"link"),_xlfn.XLOOKUP(I2123,LEGEND!B:B,LEGEND!H:H))</f>
        <v>-</v>
      </c>
      <c r="U2123" s="73" t="str">
        <f>HYPERLINK(_xlfn.XLOOKUP(I2123,LEGEND!B:B,LEGEND!I:I))</f>
        <v>-</v>
      </c>
      <c r="V2123" s="51" t="s">
        <v>12906</v>
      </c>
      <c r="W2123" s="63" t="s">
        <v>71</v>
      </c>
      <c r="X2123" s="64">
        <v>319</v>
      </c>
      <c r="Y2123" s="64">
        <v>35</v>
      </c>
      <c r="Z2123" s="64">
        <v>10</v>
      </c>
      <c r="AA2123" s="84">
        <v>6.4000000000000001E-2</v>
      </c>
      <c r="AB2123" s="85">
        <v>1</v>
      </c>
      <c r="AC2123" s="85">
        <v>1</v>
      </c>
    </row>
    <row r="2124" spans="1:29" ht="25.5">
      <c r="A2124" s="1"/>
      <c r="B2124" s="6" t="s">
        <v>8777</v>
      </c>
      <c r="C2124" s="6" t="s">
        <v>8778</v>
      </c>
      <c r="D2124" s="6" t="s">
        <v>8861</v>
      </c>
      <c r="E2124" s="49" t="s">
        <v>9795</v>
      </c>
      <c r="F2124" s="6" t="s">
        <v>9940</v>
      </c>
      <c r="G2124" s="6" t="s">
        <v>60</v>
      </c>
      <c r="H2124" s="6" t="s">
        <v>60</v>
      </c>
      <c r="I2124" s="60" t="s">
        <v>12907</v>
      </c>
      <c r="J2124" s="49" t="s">
        <v>12908</v>
      </c>
      <c r="K2124" s="6" t="s">
        <v>12909</v>
      </c>
      <c r="L2124" s="29">
        <f>IF($J$6="с учетом НДС",VLOOKUP(I2124,LEGEND!B:E,4,0)*(1-M2124),VLOOKUP(I2124,LEGEND!B:E,4,0)*(1-M2124)/1.2)</f>
        <v>186</v>
      </c>
      <c r="M2124" s="57">
        <f>IF(AND(B2124&lt;&gt;"1_Электроинструмент",B2124&lt;&gt;"2_Садовая техника"),$J$5,IF($J$4&lt;=20%,$J$4,IFERROR(VLOOKUP(S2124,LEGEND!$L$2:$M$5,2,FALSE),$J$4)))</f>
        <v>0</v>
      </c>
      <c r="N2124" s="48" t="s">
        <v>60</v>
      </c>
      <c r="O2124" s="6" t="s">
        <v>60</v>
      </c>
      <c r="P2124" s="49" t="s">
        <v>66</v>
      </c>
      <c r="Q2124" s="49" t="s">
        <v>67</v>
      </c>
      <c r="R2124" s="6" t="s">
        <v>60</v>
      </c>
      <c r="S2124" s="49" t="s">
        <v>60</v>
      </c>
      <c r="T2124" s="73" t="str">
        <f>IF(_xlfn.XLOOKUP(I2124,LEGEND!B:B,LEGEND!H:H)&lt;&gt;"-",HYPERLINK(_xlfn.XLOOKUP(I2124,LEGEND!B:B,LEGEND!H:H),"link"),_xlfn.XLOOKUP(I2124,LEGEND!B:B,LEGEND!H:H))</f>
        <v>-</v>
      </c>
      <c r="U2124" s="73" t="str">
        <f>HYPERLINK(_xlfn.XLOOKUP(I2124,LEGEND!B:B,LEGEND!I:I))</f>
        <v>-</v>
      </c>
      <c r="V2124" s="51" t="s">
        <v>12910</v>
      </c>
      <c r="W2124" s="63" t="s">
        <v>71</v>
      </c>
      <c r="X2124" s="64">
        <v>317</v>
      </c>
      <c r="Y2124" s="64">
        <v>36</v>
      </c>
      <c r="Z2124" s="64">
        <v>16</v>
      </c>
      <c r="AA2124" s="84">
        <v>0.17</v>
      </c>
      <c r="AB2124" s="85">
        <v>1</v>
      </c>
      <c r="AC2124" s="85">
        <v>1</v>
      </c>
    </row>
    <row r="2125" spans="1:29" ht="25.5">
      <c r="A2125" s="1"/>
      <c r="B2125" s="6" t="s">
        <v>8777</v>
      </c>
      <c r="C2125" s="6" t="s">
        <v>8778</v>
      </c>
      <c r="D2125" s="6" t="s">
        <v>8861</v>
      </c>
      <c r="E2125" s="49" t="s">
        <v>9795</v>
      </c>
      <c r="F2125" s="6" t="s">
        <v>9940</v>
      </c>
      <c r="G2125" s="6" t="s">
        <v>60</v>
      </c>
      <c r="H2125" s="6" t="s">
        <v>60</v>
      </c>
      <c r="I2125" s="60" t="s">
        <v>12919</v>
      </c>
      <c r="J2125" s="49" t="s">
        <v>12920</v>
      </c>
      <c r="K2125" s="6" t="s">
        <v>12921</v>
      </c>
      <c r="L2125" s="29">
        <f>IF($J$6="с учетом НДС",VLOOKUP(I2125,LEGEND!B:E,4,0)*(1-M2125),VLOOKUP(I2125,LEGEND!B:E,4,0)*(1-M2125)/1.2)</f>
        <v>198</v>
      </c>
      <c r="M2125" s="57">
        <f>IF(AND(B2125&lt;&gt;"1_Электроинструмент",B2125&lt;&gt;"2_Садовая техника"),$J$5,IF($J$4&lt;=20%,$J$4,IFERROR(VLOOKUP(S2125,LEGEND!$L$2:$M$5,2,FALSE),$J$4)))</f>
        <v>0</v>
      </c>
      <c r="N2125" s="48" t="s">
        <v>60</v>
      </c>
      <c r="O2125" s="6" t="s">
        <v>60</v>
      </c>
      <c r="P2125" s="49" t="s">
        <v>66</v>
      </c>
      <c r="Q2125" s="49" t="s">
        <v>67</v>
      </c>
      <c r="R2125" s="6" t="s">
        <v>60</v>
      </c>
      <c r="S2125" s="49" t="s">
        <v>60</v>
      </c>
      <c r="T2125" s="73" t="str">
        <f>IF(_xlfn.XLOOKUP(I2125,LEGEND!B:B,LEGEND!H:H)&lt;&gt;"-",HYPERLINK(_xlfn.XLOOKUP(I2125,LEGEND!B:B,LEGEND!H:H),"link"),_xlfn.XLOOKUP(I2125,LEGEND!B:B,LEGEND!H:H))</f>
        <v>-</v>
      </c>
      <c r="U2125" s="73" t="str">
        <f>HYPERLINK(_xlfn.XLOOKUP(I2125,LEGEND!B:B,LEGEND!I:I))</f>
        <v>-</v>
      </c>
      <c r="V2125" s="51" t="s">
        <v>12922</v>
      </c>
      <c r="W2125" s="63" t="s">
        <v>71</v>
      </c>
      <c r="X2125" s="64">
        <v>270</v>
      </c>
      <c r="Y2125" s="64">
        <v>36</v>
      </c>
      <c r="Z2125" s="64">
        <v>10</v>
      </c>
      <c r="AA2125" s="84">
        <v>8.4000000000000005E-2</v>
      </c>
      <c r="AB2125" s="85">
        <v>1</v>
      </c>
      <c r="AC2125" s="85">
        <v>1</v>
      </c>
    </row>
    <row r="2126" spans="1:29" ht="25.5">
      <c r="A2126" s="1"/>
      <c r="B2126" s="6" t="s">
        <v>8777</v>
      </c>
      <c r="C2126" s="6" t="s">
        <v>8778</v>
      </c>
      <c r="D2126" s="6" t="s">
        <v>8861</v>
      </c>
      <c r="E2126" s="49" t="s">
        <v>9795</v>
      </c>
      <c r="F2126" s="6" t="s">
        <v>9940</v>
      </c>
      <c r="G2126" s="6" t="s">
        <v>60</v>
      </c>
      <c r="H2126" s="6" t="s">
        <v>60</v>
      </c>
      <c r="I2126" s="60" t="s">
        <v>12923</v>
      </c>
      <c r="J2126" s="49" t="s">
        <v>12924</v>
      </c>
      <c r="K2126" s="6" t="s">
        <v>12925</v>
      </c>
      <c r="L2126" s="29">
        <f>IF($J$6="с учетом НДС",VLOOKUP(I2126,LEGEND!B:E,4,0)*(1-M2126),VLOOKUP(I2126,LEGEND!B:E,4,0)*(1-M2126)/1.2)</f>
        <v>198</v>
      </c>
      <c r="M2126" s="57">
        <f>IF(AND(B2126&lt;&gt;"1_Электроинструмент",B2126&lt;&gt;"2_Садовая техника"),$J$5,IF($J$4&lt;=20%,$J$4,IFERROR(VLOOKUP(S2126,LEGEND!$L$2:$M$5,2,FALSE),$J$4)))</f>
        <v>0</v>
      </c>
      <c r="N2126" s="48" t="s">
        <v>60</v>
      </c>
      <c r="O2126" s="6" t="s">
        <v>60</v>
      </c>
      <c r="P2126" s="49" t="s">
        <v>66</v>
      </c>
      <c r="Q2126" s="49" t="s">
        <v>67</v>
      </c>
      <c r="R2126" s="6" t="s">
        <v>60</v>
      </c>
      <c r="S2126" s="49" t="s">
        <v>60</v>
      </c>
      <c r="T2126" s="73" t="str">
        <f>IF(_xlfn.XLOOKUP(I2126,LEGEND!B:B,LEGEND!H:H)&lt;&gt;"-",HYPERLINK(_xlfn.XLOOKUP(I2126,LEGEND!B:B,LEGEND!H:H),"link"),_xlfn.XLOOKUP(I2126,LEGEND!B:B,LEGEND!H:H))</f>
        <v>-</v>
      </c>
      <c r="U2126" s="73" t="str">
        <f>HYPERLINK(_xlfn.XLOOKUP(I2126,LEGEND!B:B,LEGEND!I:I))</f>
        <v>-</v>
      </c>
      <c r="V2126" s="51" t="s">
        <v>12926</v>
      </c>
      <c r="W2126" s="63" t="s">
        <v>71</v>
      </c>
      <c r="X2126" s="64">
        <v>270</v>
      </c>
      <c r="Y2126" s="64">
        <v>36</v>
      </c>
      <c r="Z2126" s="64">
        <v>10</v>
      </c>
      <c r="AA2126" s="84">
        <v>9.8000000000000004E-2</v>
      </c>
      <c r="AB2126" s="85">
        <v>1</v>
      </c>
      <c r="AC2126" s="85">
        <v>1</v>
      </c>
    </row>
    <row r="2127" spans="1:29" ht="25.5">
      <c r="A2127" s="1"/>
      <c r="B2127" s="6" t="s">
        <v>8777</v>
      </c>
      <c r="C2127" s="6" t="s">
        <v>8778</v>
      </c>
      <c r="D2127" s="6" t="s">
        <v>8861</v>
      </c>
      <c r="E2127" s="49" t="s">
        <v>9795</v>
      </c>
      <c r="F2127" s="6" t="s">
        <v>9940</v>
      </c>
      <c r="G2127" s="6" t="s">
        <v>60</v>
      </c>
      <c r="H2127" s="6" t="s">
        <v>60</v>
      </c>
      <c r="I2127" s="60" t="s">
        <v>12927</v>
      </c>
      <c r="J2127" s="49" t="s">
        <v>12928</v>
      </c>
      <c r="K2127" s="6" t="s">
        <v>12929</v>
      </c>
      <c r="L2127" s="29">
        <f>IF($J$6="с учетом НДС",VLOOKUP(I2127,LEGEND!B:E,4,0)*(1-M2127),VLOOKUP(I2127,LEGEND!B:E,4,0)*(1-M2127)/1.2)</f>
        <v>200</v>
      </c>
      <c r="M2127" s="57">
        <f>IF(AND(B2127&lt;&gt;"1_Электроинструмент",B2127&lt;&gt;"2_Садовая техника"),$J$5,IF($J$4&lt;=20%,$J$4,IFERROR(VLOOKUP(S2127,LEGEND!$L$2:$M$5,2,FALSE),$J$4)))</f>
        <v>0</v>
      </c>
      <c r="N2127" s="48" t="s">
        <v>60</v>
      </c>
      <c r="O2127" s="6" t="s">
        <v>60</v>
      </c>
      <c r="P2127" s="49" t="s">
        <v>66</v>
      </c>
      <c r="Q2127" s="49" t="s">
        <v>67</v>
      </c>
      <c r="R2127" s="6" t="s">
        <v>60</v>
      </c>
      <c r="S2127" s="49" t="s">
        <v>60</v>
      </c>
      <c r="T2127" s="73" t="str">
        <f>IF(_xlfn.XLOOKUP(I2127,LEGEND!B:B,LEGEND!H:H)&lt;&gt;"-",HYPERLINK(_xlfn.XLOOKUP(I2127,LEGEND!B:B,LEGEND!H:H),"link"),_xlfn.XLOOKUP(I2127,LEGEND!B:B,LEGEND!H:H))</f>
        <v>-</v>
      </c>
      <c r="U2127" s="73" t="str">
        <f>HYPERLINK(_xlfn.XLOOKUP(I2127,LEGEND!B:B,LEGEND!I:I))</f>
        <v>-</v>
      </c>
      <c r="V2127" s="51" t="s">
        <v>12930</v>
      </c>
      <c r="W2127" s="63" t="s">
        <v>71</v>
      </c>
      <c r="X2127" s="64">
        <v>319</v>
      </c>
      <c r="Y2127" s="64">
        <v>35</v>
      </c>
      <c r="Z2127" s="64">
        <v>10</v>
      </c>
      <c r="AA2127" s="84">
        <v>8.1000000000000003E-2</v>
      </c>
      <c r="AB2127" s="85">
        <v>1</v>
      </c>
      <c r="AC2127" s="85">
        <v>1</v>
      </c>
    </row>
    <row r="2128" spans="1:29" ht="25.5">
      <c r="A2128" s="1"/>
      <c r="B2128" s="6" t="s">
        <v>8777</v>
      </c>
      <c r="C2128" s="6" t="s">
        <v>8778</v>
      </c>
      <c r="D2128" s="6" t="s">
        <v>8861</v>
      </c>
      <c r="E2128" s="49" t="s">
        <v>9795</v>
      </c>
      <c r="F2128" s="6" t="s">
        <v>9940</v>
      </c>
      <c r="G2128" s="6" t="s">
        <v>60</v>
      </c>
      <c r="H2128" s="6" t="s">
        <v>60</v>
      </c>
      <c r="I2128" s="60" t="s">
        <v>12955</v>
      </c>
      <c r="J2128" s="49" t="s">
        <v>12956</v>
      </c>
      <c r="K2128" s="6" t="s">
        <v>12957</v>
      </c>
      <c r="L2128" s="29">
        <f>IF($J$6="с учетом НДС",VLOOKUP(I2128,LEGEND!B:E,4,0)*(1-M2128),VLOOKUP(I2128,LEGEND!B:E,4,0)*(1-M2128)/1.2)</f>
        <v>218</v>
      </c>
      <c r="M2128" s="57">
        <f>IF(AND(B2128&lt;&gt;"1_Электроинструмент",B2128&lt;&gt;"2_Садовая техника"),$J$5,IF($J$4&lt;=20%,$J$4,IFERROR(VLOOKUP(S2128,LEGEND!$L$2:$M$5,2,FALSE),$J$4)))</f>
        <v>0</v>
      </c>
      <c r="N2128" s="48" t="s">
        <v>60</v>
      </c>
      <c r="O2128" s="6" t="s">
        <v>60</v>
      </c>
      <c r="P2128" s="49" t="s">
        <v>66</v>
      </c>
      <c r="Q2128" s="49" t="s">
        <v>67</v>
      </c>
      <c r="R2128" s="6" t="s">
        <v>60</v>
      </c>
      <c r="S2128" s="49" t="s">
        <v>60</v>
      </c>
      <c r="T2128" s="73" t="str">
        <f>IF(_xlfn.XLOOKUP(I2128,LEGEND!B:B,LEGEND!H:H)&lt;&gt;"-",HYPERLINK(_xlfn.XLOOKUP(I2128,LEGEND!B:B,LEGEND!H:H),"link"),_xlfn.XLOOKUP(I2128,LEGEND!B:B,LEGEND!H:H))</f>
        <v>-</v>
      </c>
      <c r="U2128" s="73" t="str">
        <f>HYPERLINK(_xlfn.XLOOKUP(I2128,LEGEND!B:B,LEGEND!I:I))</f>
        <v>-</v>
      </c>
      <c r="V2128" s="51" t="s">
        <v>12958</v>
      </c>
      <c r="W2128" s="63" t="s">
        <v>71</v>
      </c>
      <c r="X2128" s="64">
        <v>322</v>
      </c>
      <c r="Y2128" s="64">
        <v>38</v>
      </c>
      <c r="Z2128" s="64">
        <v>12</v>
      </c>
      <c r="AA2128" s="84">
        <v>9.4E-2</v>
      </c>
      <c r="AB2128" s="85">
        <v>1</v>
      </c>
      <c r="AC2128" s="85">
        <v>1</v>
      </c>
    </row>
    <row r="2129" spans="1:29" ht="25.5">
      <c r="A2129" s="1"/>
      <c r="B2129" s="6" t="s">
        <v>8777</v>
      </c>
      <c r="C2129" s="6" t="s">
        <v>8778</v>
      </c>
      <c r="D2129" s="6" t="s">
        <v>8861</v>
      </c>
      <c r="E2129" s="49" t="s">
        <v>9795</v>
      </c>
      <c r="F2129" s="6" t="s">
        <v>9940</v>
      </c>
      <c r="G2129" s="6" t="s">
        <v>60</v>
      </c>
      <c r="H2129" s="6" t="s">
        <v>60</v>
      </c>
      <c r="I2129" s="60" t="s">
        <v>12959</v>
      </c>
      <c r="J2129" s="49" t="s">
        <v>12960</v>
      </c>
      <c r="K2129" s="6" t="s">
        <v>12961</v>
      </c>
      <c r="L2129" s="29">
        <f>IF($J$6="с учетом НДС",VLOOKUP(I2129,LEGEND!B:E,4,0)*(1-M2129),VLOOKUP(I2129,LEGEND!B:E,4,0)*(1-M2129)/1.2)</f>
        <v>218</v>
      </c>
      <c r="M2129" s="57">
        <f>IF(AND(B2129&lt;&gt;"1_Электроинструмент",B2129&lt;&gt;"2_Садовая техника"),$J$5,IF($J$4&lt;=20%,$J$4,IFERROR(VLOOKUP(S2129,LEGEND!$L$2:$M$5,2,FALSE),$J$4)))</f>
        <v>0</v>
      </c>
      <c r="N2129" s="48" t="s">
        <v>60</v>
      </c>
      <c r="O2129" s="6" t="s">
        <v>60</v>
      </c>
      <c r="P2129" s="49" t="s">
        <v>66</v>
      </c>
      <c r="Q2129" s="49" t="s">
        <v>67</v>
      </c>
      <c r="R2129" s="6" t="s">
        <v>60</v>
      </c>
      <c r="S2129" s="49" t="s">
        <v>60</v>
      </c>
      <c r="T2129" s="73" t="str">
        <f>IF(_xlfn.XLOOKUP(I2129,LEGEND!B:B,LEGEND!H:H)&lt;&gt;"-",HYPERLINK(_xlfn.XLOOKUP(I2129,LEGEND!B:B,LEGEND!H:H),"link"),_xlfn.XLOOKUP(I2129,LEGEND!B:B,LEGEND!H:H))</f>
        <v>-</v>
      </c>
      <c r="U2129" s="73" t="str">
        <f>HYPERLINK(_xlfn.XLOOKUP(I2129,LEGEND!B:B,LEGEND!I:I))</f>
        <v>-</v>
      </c>
      <c r="V2129" s="51" t="s">
        <v>12962</v>
      </c>
      <c r="W2129" s="63" t="s">
        <v>71</v>
      </c>
      <c r="X2129" s="64">
        <v>320</v>
      </c>
      <c r="Y2129" s="64">
        <v>36</v>
      </c>
      <c r="Z2129" s="64">
        <v>10</v>
      </c>
      <c r="AA2129" s="84">
        <v>0.11600000000000001</v>
      </c>
      <c r="AB2129" s="85">
        <v>1</v>
      </c>
      <c r="AC2129" s="85">
        <v>1</v>
      </c>
    </row>
    <row r="2130" spans="1:29" ht="25.5">
      <c r="A2130" s="1"/>
      <c r="B2130" s="6" t="s">
        <v>8777</v>
      </c>
      <c r="C2130" s="6" t="s">
        <v>8778</v>
      </c>
      <c r="D2130" s="6" t="s">
        <v>8861</v>
      </c>
      <c r="E2130" s="49" t="s">
        <v>9795</v>
      </c>
      <c r="F2130" s="6" t="s">
        <v>9940</v>
      </c>
      <c r="G2130" s="6" t="s">
        <v>60</v>
      </c>
      <c r="H2130" s="6" t="s">
        <v>60</v>
      </c>
      <c r="I2130" s="60" t="s">
        <v>12963</v>
      </c>
      <c r="J2130" s="49" t="s">
        <v>12964</v>
      </c>
      <c r="K2130" s="6" t="s">
        <v>12965</v>
      </c>
      <c r="L2130" s="29">
        <f>IF($J$6="с учетом НДС",VLOOKUP(I2130,LEGEND!B:E,4,0)*(1-M2130),VLOOKUP(I2130,LEGEND!B:E,4,0)*(1-M2130)/1.2)</f>
        <v>221</v>
      </c>
      <c r="M2130" s="57">
        <f>IF(AND(B2130&lt;&gt;"1_Электроинструмент",B2130&lt;&gt;"2_Садовая техника"),$J$5,IF($J$4&lt;=20%,$J$4,IFERROR(VLOOKUP(S2130,LEGEND!$L$2:$M$5,2,FALSE),$J$4)))</f>
        <v>0</v>
      </c>
      <c r="N2130" s="48" t="s">
        <v>60</v>
      </c>
      <c r="O2130" s="6" t="s">
        <v>60</v>
      </c>
      <c r="P2130" s="49" t="s">
        <v>66</v>
      </c>
      <c r="Q2130" s="49" t="s">
        <v>67</v>
      </c>
      <c r="R2130" s="6" t="s">
        <v>60</v>
      </c>
      <c r="S2130" s="49" t="s">
        <v>60</v>
      </c>
      <c r="T2130" s="73" t="str">
        <f>IF(_xlfn.XLOOKUP(I2130,LEGEND!B:B,LEGEND!H:H)&lt;&gt;"-",HYPERLINK(_xlfn.XLOOKUP(I2130,LEGEND!B:B,LEGEND!H:H),"link"),_xlfn.XLOOKUP(I2130,LEGEND!B:B,LEGEND!H:H))</f>
        <v>-</v>
      </c>
      <c r="U2130" s="73" t="str">
        <f>HYPERLINK(_xlfn.XLOOKUP(I2130,LEGEND!B:B,LEGEND!I:I))</f>
        <v>-</v>
      </c>
      <c r="V2130" s="51" t="s">
        <v>12966</v>
      </c>
      <c r="W2130" s="63" t="s">
        <v>71</v>
      </c>
      <c r="X2130" s="64">
        <v>370</v>
      </c>
      <c r="Y2130" s="64">
        <v>36</v>
      </c>
      <c r="Z2130" s="64">
        <v>10</v>
      </c>
      <c r="AA2130" s="84">
        <v>9.4E-2</v>
      </c>
      <c r="AB2130" s="85">
        <v>1</v>
      </c>
      <c r="AC2130" s="85">
        <v>1</v>
      </c>
    </row>
    <row r="2131" spans="1:29" ht="25.5">
      <c r="A2131" s="1"/>
      <c r="B2131" s="6" t="s">
        <v>8777</v>
      </c>
      <c r="C2131" s="6" t="s">
        <v>8778</v>
      </c>
      <c r="D2131" s="6" t="s">
        <v>8861</v>
      </c>
      <c r="E2131" s="49" t="s">
        <v>9795</v>
      </c>
      <c r="F2131" s="6" t="s">
        <v>9940</v>
      </c>
      <c r="G2131" s="6" t="s">
        <v>60</v>
      </c>
      <c r="H2131" s="6" t="s">
        <v>60</v>
      </c>
      <c r="I2131" s="60" t="s">
        <v>12975</v>
      </c>
      <c r="J2131" s="49" t="s">
        <v>12976</v>
      </c>
      <c r="K2131" s="6" t="s">
        <v>12977</v>
      </c>
      <c r="L2131" s="29">
        <f>IF($J$6="с учетом НДС",VLOOKUP(I2131,LEGEND!B:E,4,0)*(1-M2131),VLOOKUP(I2131,LEGEND!B:E,4,0)*(1-M2131)/1.2)</f>
        <v>225</v>
      </c>
      <c r="M2131" s="57">
        <f>IF(AND(B2131&lt;&gt;"1_Электроинструмент",B2131&lt;&gt;"2_Садовая техника"),$J$5,IF($J$4&lt;=20%,$J$4,IFERROR(VLOOKUP(S2131,LEGEND!$L$2:$M$5,2,FALSE),$J$4)))</f>
        <v>0</v>
      </c>
      <c r="N2131" s="48" t="s">
        <v>60</v>
      </c>
      <c r="O2131" s="6" t="s">
        <v>60</v>
      </c>
      <c r="P2131" s="49" t="s">
        <v>66</v>
      </c>
      <c r="Q2131" s="49" t="s">
        <v>67</v>
      </c>
      <c r="R2131" s="6" t="s">
        <v>60</v>
      </c>
      <c r="S2131" s="49" t="s">
        <v>60</v>
      </c>
      <c r="T2131" s="73" t="str">
        <f>IF(_xlfn.XLOOKUP(I2131,LEGEND!B:B,LEGEND!H:H)&lt;&gt;"-",HYPERLINK(_xlfn.XLOOKUP(I2131,LEGEND!B:B,LEGEND!H:H),"link"),_xlfn.XLOOKUP(I2131,LEGEND!B:B,LEGEND!H:H))</f>
        <v>-</v>
      </c>
      <c r="U2131" s="73" t="str">
        <f>HYPERLINK(_xlfn.XLOOKUP(I2131,LEGEND!B:B,LEGEND!I:I))</f>
        <v>-</v>
      </c>
      <c r="V2131" s="51" t="s">
        <v>12978</v>
      </c>
      <c r="W2131" s="63" t="s">
        <v>71</v>
      </c>
      <c r="X2131" s="64">
        <v>375</v>
      </c>
      <c r="Y2131" s="64">
        <v>38</v>
      </c>
      <c r="Z2131" s="64">
        <v>9</v>
      </c>
      <c r="AA2131" s="84">
        <v>0.113</v>
      </c>
      <c r="AB2131" s="85">
        <v>1</v>
      </c>
      <c r="AC2131" s="85">
        <v>1</v>
      </c>
    </row>
    <row r="2132" spans="1:29" ht="25.5">
      <c r="A2132" s="1"/>
      <c r="B2132" s="6" t="s">
        <v>8777</v>
      </c>
      <c r="C2132" s="6" t="s">
        <v>8778</v>
      </c>
      <c r="D2132" s="6" t="s">
        <v>8861</v>
      </c>
      <c r="E2132" s="49" t="s">
        <v>9795</v>
      </c>
      <c r="F2132" s="6" t="s">
        <v>9940</v>
      </c>
      <c r="G2132" s="6" t="s">
        <v>60</v>
      </c>
      <c r="H2132" s="6" t="s">
        <v>60</v>
      </c>
      <c r="I2132" s="60" t="s">
        <v>12999</v>
      </c>
      <c r="J2132" s="49" t="s">
        <v>13000</v>
      </c>
      <c r="K2132" s="6" t="s">
        <v>13001</v>
      </c>
      <c r="L2132" s="29">
        <f>IF($J$6="с учетом НДС",VLOOKUP(I2132,LEGEND!B:E,4,0)*(1-M2132),VLOOKUP(I2132,LEGEND!B:E,4,0)*(1-M2132)/1.2)</f>
        <v>244</v>
      </c>
      <c r="M2132" s="57">
        <f>IF(AND(B2132&lt;&gt;"1_Электроинструмент",B2132&lt;&gt;"2_Садовая техника"),$J$5,IF($J$4&lt;=20%,$J$4,IFERROR(VLOOKUP(S2132,LEGEND!$L$2:$M$5,2,FALSE),$J$4)))</f>
        <v>0</v>
      </c>
      <c r="N2132" s="48" t="s">
        <v>60</v>
      </c>
      <c r="O2132" s="6" t="s">
        <v>60</v>
      </c>
      <c r="P2132" s="49" t="s">
        <v>66</v>
      </c>
      <c r="Q2132" s="49" t="s">
        <v>67</v>
      </c>
      <c r="R2132" s="6" t="s">
        <v>60</v>
      </c>
      <c r="S2132" s="49" t="s">
        <v>60</v>
      </c>
      <c r="T2132" s="73" t="str">
        <f>IF(_xlfn.XLOOKUP(I2132,LEGEND!B:B,LEGEND!H:H)&lt;&gt;"-",HYPERLINK(_xlfn.XLOOKUP(I2132,LEGEND!B:B,LEGEND!H:H),"link"),_xlfn.XLOOKUP(I2132,LEGEND!B:B,LEGEND!H:H))</f>
        <v>-</v>
      </c>
      <c r="U2132" s="73" t="str">
        <f>HYPERLINK(_xlfn.XLOOKUP(I2132,LEGEND!B:B,LEGEND!I:I))</f>
        <v>-</v>
      </c>
      <c r="V2132" s="51" t="s">
        <v>13002</v>
      </c>
      <c r="W2132" s="63" t="s">
        <v>71</v>
      </c>
      <c r="X2132" s="64">
        <v>220</v>
      </c>
      <c r="Y2132" s="64">
        <v>38</v>
      </c>
      <c r="Z2132" s="64">
        <v>15</v>
      </c>
      <c r="AA2132" s="84">
        <v>9.6000000000000002E-2</v>
      </c>
      <c r="AB2132" s="85">
        <v>1</v>
      </c>
      <c r="AC2132" s="85">
        <v>1</v>
      </c>
    </row>
    <row r="2133" spans="1:29" ht="25.5">
      <c r="A2133" s="1"/>
      <c r="B2133" s="6" t="s">
        <v>8777</v>
      </c>
      <c r="C2133" s="6" t="s">
        <v>8778</v>
      </c>
      <c r="D2133" s="6" t="s">
        <v>8861</v>
      </c>
      <c r="E2133" s="49" t="s">
        <v>9795</v>
      </c>
      <c r="F2133" s="6" t="s">
        <v>9940</v>
      </c>
      <c r="G2133" s="6" t="s">
        <v>60</v>
      </c>
      <c r="H2133" s="6" t="s">
        <v>60</v>
      </c>
      <c r="I2133" s="60" t="s">
        <v>13031</v>
      </c>
      <c r="J2133" s="49" t="s">
        <v>13032</v>
      </c>
      <c r="K2133" s="6" t="s">
        <v>13033</v>
      </c>
      <c r="L2133" s="29">
        <f>IF($J$6="с учетом НДС",VLOOKUP(I2133,LEGEND!B:E,4,0)*(1-M2133),VLOOKUP(I2133,LEGEND!B:E,4,0)*(1-M2133)/1.2)</f>
        <v>259</v>
      </c>
      <c r="M2133" s="57">
        <f>IF(AND(B2133&lt;&gt;"1_Электроинструмент",B2133&lt;&gt;"2_Садовая техника"),$J$5,IF($J$4&lt;=20%,$J$4,IFERROR(VLOOKUP(S2133,LEGEND!$L$2:$M$5,2,FALSE),$J$4)))</f>
        <v>0</v>
      </c>
      <c r="N2133" s="48" t="s">
        <v>60</v>
      </c>
      <c r="O2133" s="6" t="s">
        <v>60</v>
      </c>
      <c r="P2133" s="49" t="s">
        <v>66</v>
      </c>
      <c r="Q2133" s="49" t="s">
        <v>67</v>
      </c>
      <c r="R2133" s="6" t="s">
        <v>60</v>
      </c>
      <c r="S2133" s="49" t="s">
        <v>60</v>
      </c>
      <c r="T2133" s="73" t="str">
        <f>IF(_xlfn.XLOOKUP(I2133,LEGEND!B:B,LEGEND!H:H)&lt;&gt;"-",HYPERLINK(_xlfn.XLOOKUP(I2133,LEGEND!B:B,LEGEND!H:H),"link"),_xlfn.XLOOKUP(I2133,LEGEND!B:B,LEGEND!H:H))</f>
        <v>-</v>
      </c>
      <c r="U2133" s="73" t="str">
        <f>HYPERLINK(_xlfn.XLOOKUP(I2133,LEGEND!B:B,LEGEND!I:I))</f>
        <v>-</v>
      </c>
      <c r="V2133" s="51" t="s">
        <v>13034</v>
      </c>
      <c r="W2133" s="63" t="s">
        <v>71</v>
      </c>
      <c r="X2133" s="64">
        <v>375</v>
      </c>
      <c r="Y2133" s="64">
        <v>38</v>
      </c>
      <c r="Z2133" s="64">
        <v>12</v>
      </c>
      <c r="AA2133" s="84">
        <v>0.13200000000000001</v>
      </c>
      <c r="AB2133" s="85">
        <v>1</v>
      </c>
      <c r="AC2133" s="85">
        <v>1</v>
      </c>
    </row>
    <row r="2134" spans="1:29" ht="25.5">
      <c r="A2134" s="1"/>
      <c r="B2134" s="6" t="s">
        <v>8777</v>
      </c>
      <c r="C2134" s="6" t="s">
        <v>8778</v>
      </c>
      <c r="D2134" s="6" t="s">
        <v>8861</v>
      </c>
      <c r="E2134" s="49" t="s">
        <v>9795</v>
      </c>
      <c r="F2134" s="6" t="s">
        <v>9940</v>
      </c>
      <c r="G2134" s="6" t="s">
        <v>60</v>
      </c>
      <c r="H2134" s="6" t="s">
        <v>60</v>
      </c>
      <c r="I2134" s="60" t="s">
        <v>13071</v>
      </c>
      <c r="J2134" s="49" t="s">
        <v>13072</v>
      </c>
      <c r="K2134" s="6" t="s">
        <v>13073</v>
      </c>
      <c r="L2134" s="29">
        <f>IF($J$6="с учетом НДС",VLOOKUP(I2134,LEGEND!B:E,4,0)*(1-M2134),VLOOKUP(I2134,LEGEND!B:E,4,0)*(1-M2134)/1.2)</f>
        <v>283</v>
      </c>
      <c r="M2134" s="57">
        <f>IF(AND(B2134&lt;&gt;"1_Электроинструмент",B2134&lt;&gt;"2_Садовая техника"),$J$5,IF($J$4&lt;=20%,$J$4,IFERROR(VLOOKUP(S2134,LEGEND!$L$2:$M$5,2,FALSE),$J$4)))</f>
        <v>0</v>
      </c>
      <c r="N2134" s="48" t="s">
        <v>60</v>
      </c>
      <c r="O2134" s="6" t="s">
        <v>60</v>
      </c>
      <c r="P2134" s="49" t="s">
        <v>66</v>
      </c>
      <c r="Q2134" s="49" t="s">
        <v>67</v>
      </c>
      <c r="R2134" s="6" t="s">
        <v>60</v>
      </c>
      <c r="S2134" s="49" t="s">
        <v>60</v>
      </c>
      <c r="T2134" s="73" t="str">
        <f>IF(_xlfn.XLOOKUP(I2134,LEGEND!B:B,LEGEND!H:H)&lt;&gt;"-",HYPERLINK(_xlfn.XLOOKUP(I2134,LEGEND!B:B,LEGEND!H:H),"link"),_xlfn.XLOOKUP(I2134,LEGEND!B:B,LEGEND!H:H))</f>
        <v>link</v>
      </c>
      <c r="U2134" s="73" t="str">
        <f>HYPERLINK(_xlfn.XLOOKUP(I2134,LEGEND!B:B,LEGEND!I:I))</f>
        <v>https://milwaukee-media-images.s3.amazonaws.com/hi/4932307067--Hero_1.jpg</v>
      </c>
      <c r="V2134" s="51" t="s">
        <v>13074</v>
      </c>
      <c r="W2134" s="63" t="s">
        <v>1189</v>
      </c>
      <c r="X2134" s="64">
        <v>10</v>
      </c>
      <c r="Y2134" s="64">
        <v>37</v>
      </c>
      <c r="Z2134" s="64">
        <v>175</v>
      </c>
      <c r="AA2134" s="84">
        <v>3.6999999999999998E-2</v>
      </c>
      <c r="AB2134" s="85">
        <v>1</v>
      </c>
      <c r="AC2134" s="85">
        <v>1</v>
      </c>
    </row>
    <row r="2135" spans="1:29" ht="25.5">
      <c r="A2135" s="1"/>
      <c r="B2135" s="6" t="s">
        <v>8777</v>
      </c>
      <c r="C2135" s="6" t="s">
        <v>8778</v>
      </c>
      <c r="D2135" s="6" t="s">
        <v>8861</v>
      </c>
      <c r="E2135" s="49" t="s">
        <v>9795</v>
      </c>
      <c r="F2135" s="6" t="s">
        <v>9940</v>
      </c>
      <c r="G2135" s="6" t="s">
        <v>60</v>
      </c>
      <c r="H2135" s="6" t="s">
        <v>60</v>
      </c>
      <c r="I2135" s="60" t="s">
        <v>13075</v>
      </c>
      <c r="J2135" s="49" t="s">
        <v>13076</v>
      </c>
      <c r="K2135" s="6" t="s">
        <v>13077</v>
      </c>
      <c r="L2135" s="29">
        <f>IF($J$6="с учетом НДС",VLOOKUP(I2135,LEGEND!B:E,4,0)*(1-M2135),VLOOKUP(I2135,LEGEND!B:E,4,0)*(1-M2135)/1.2)</f>
        <v>283</v>
      </c>
      <c r="M2135" s="57">
        <f>IF(AND(B2135&lt;&gt;"1_Электроинструмент",B2135&lt;&gt;"2_Садовая техника"),$J$5,IF($J$4&lt;=20%,$J$4,IFERROR(VLOOKUP(S2135,LEGEND!$L$2:$M$5,2,FALSE),$J$4)))</f>
        <v>0</v>
      </c>
      <c r="N2135" s="48" t="s">
        <v>60</v>
      </c>
      <c r="O2135" s="6" t="s">
        <v>60</v>
      </c>
      <c r="P2135" s="49" t="s">
        <v>66</v>
      </c>
      <c r="Q2135" s="49" t="s">
        <v>67</v>
      </c>
      <c r="R2135" s="6" t="s">
        <v>60</v>
      </c>
      <c r="S2135" s="49" t="s">
        <v>60</v>
      </c>
      <c r="T2135" s="73" t="str">
        <f>IF(_xlfn.XLOOKUP(I2135,LEGEND!B:B,LEGEND!H:H)&lt;&gt;"-",HYPERLINK(_xlfn.XLOOKUP(I2135,LEGEND!B:B,LEGEND!H:H),"link"),_xlfn.XLOOKUP(I2135,LEGEND!B:B,LEGEND!H:H))</f>
        <v>link</v>
      </c>
      <c r="U2135" s="73" t="str">
        <f>HYPERLINK(_xlfn.XLOOKUP(I2135,LEGEND!B:B,LEGEND!I:I))</f>
        <v>https://milwaukee-media-images.s3.amazonaws.com/hi/4932307068--Hero_1.jpg</v>
      </c>
      <c r="V2135" s="51" t="s">
        <v>13078</v>
      </c>
      <c r="W2135" s="63" t="s">
        <v>1189</v>
      </c>
      <c r="X2135" s="64">
        <v>10</v>
      </c>
      <c r="Y2135" s="64">
        <v>37</v>
      </c>
      <c r="Z2135" s="64">
        <v>175</v>
      </c>
      <c r="AA2135" s="84">
        <v>0.04</v>
      </c>
      <c r="AB2135" s="85">
        <v>1</v>
      </c>
      <c r="AC2135" s="85">
        <v>1</v>
      </c>
    </row>
    <row r="2136" spans="1:29" ht="25.5">
      <c r="A2136" s="1"/>
      <c r="B2136" s="6" t="s">
        <v>8777</v>
      </c>
      <c r="C2136" s="6" t="s">
        <v>8778</v>
      </c>
      <c r="D2136" s="6" t="s">
        <v>8861</v>
      </c>
      <c r="E2136" s="49" t="s">
        <v>9795</v>
      </c>
      <c r="F2136" s="6" t="s">
        <v>9940</v>
      </c>
      <c r="G2136" s="6" t="s">
        <v>60</v>
      </c>
      <c r="H2136" s="6" t="s">
        <v>60</v>
      </c>
      <c r="I2136" s="60" t="s">
        <v>13079</v>
      </c>
      <c r="J2136" s="49" t="s">
        <v>13080</v>
      </c>
      <c r="K2136" s="6" t="s">
        <v>13081</v>
      </c>
      <c r="L2136" s="29">
        <f>IF($J$6="с учетом НДС",VLOOKUP(I2136,LEGEND!B:E,4,0)*(1-M2136),VLOOKUP(I2136,LEGEND!B:E,4,0)*(1-M2136)/1.2)</f>
        <v>283</v>
      </c>
      <c r="M2136" s="57">
        <f>IF(AND(B2136&lt;&gt;"1_Электроинструмент",B2136&lt;&gt;"2_Садовая техника"),$J$5,IF($J$4&lt;=20%,$J$4,IFERROR(VLOOKUP(S2136,LEGEND!$L$2:$M$5,2,FALSE),$J$4)))</f>
        <v>0</v>
      </c>
      <c r="N2136" s="48" t="s">
        <v>60</v>
      </c>
      <c r="O2136" s="6" t="s">
        <v>60</v>
      </c>
      <c r="P2136" s="49" t="s">
        <v>66</v>
      </c>
      <c r="Q2136" s="49" t="s">
        <v>67</v>
      </c>
      <c r="R2136" s="6" t="s">
        <v>60</v>
      </c>
      <c r="S2136" s="49" t="s">
        <v>60</v>
      </c>
      <c r="T2136" s="73" t="str">
        <f>IF(_xlfn.XLOOKUP(I2136,LEGEND!B:B,LEGEND!H:H)&lt;&gt;"-",HYPERLINK(_xlfn.XLOOKUP(I2136,LEGEND!B:B,LEGEND!H:H),"link"),_xlfn.XLOOKUP(I2136,LEGEND!B:B,LEGEND!H:H))</f>
        <v>-</v>
      </c>
      <c r="U2136" s="73" t="str">
        <f>HYPERLINK(_xlfn.XLOOKUP(I2136,LEGEND!B:B,LEGEND!I:I))</f>
        <v>-</v>
      </c>
      <c r="V2136" s="51" t="s">
        <v>13082</v>
      </c>
      <c r="W2136" s="63" t="s">
        <v>71</v>
      </c>
      <c r="X2136" s="64">
        <v>270</v>
      </c>
      <c r="Y2136" s="64">
        <v>36</v>
      </c>
      <c r="Z2136" s="64">
        <v>12</v>
      </c>
      <c r="AA2136" s="84">
        <v>0.126</v>
      </c>
      <c r="AB2136" s="85">
        <v>1</v>
      </c>
      <c r="AC2136" s="85">
        <v>1</v>
      </c>
    </row>
    <row r="2137" spans="1:29" ht="25.5">
      <c r="A2137" s="1"/>
      <c r="B2137" s="6" t="s">
        <v>8777</v>
      </c>
      <c r="C2137" s="6" t="s">
        <v>8778</v>
      </c>
      <c r="D2137" s="6" t="s">
        <v>8861</v>
      </c>
      <c r="E2137" s="49" t="s">
        <v>9795</v>
      </c>
      <c r="F2137" s="6" t="s">
        <v>9940</v>
      </c>
      <c r="G2137" s="6" t="s">
        <v>60</v>
      </c>
      <c r="H2137" s="6" t="s">
        <v>60</v>
      </c>
      <c r="I2137" s="60" t="s">
        <v>13111</v>
      </c>
      <c r="J2137" s="49" t="s">
        <v>13112</v>
      </c>
      <c r="K2137" s="6" t="s">
        <v>13113</v>
      </c>
      <c r="L2137" s="29">
        <f>IF($J$6="с учетом НДС",VLOOKUP(I2137,LEGEND!B:E,4,0)*(1-M2137),VLOOKUP(I2137,LEGEND!B:E,4,0)*(1-M2137)/1.2)</f>
        <v>318</v>
      </c>
      <c r="M2137" s="57">
        <f>IF(AND(B2137&lt;&gt;"1_Электроинструмент",B2137&lt;&gt;"2_Садовая техника"),$J$5,IF($J$4&lt;=20%,$J$4,IFERROR(VLOOKUP(S2137,LEGEND!$L$2:$M$5,2,FALSE),$J$4)))</f>
        <v>0</v>
      </c>
      <c r="N2137" s="48" t="s">
        <v>60</v>
      </c>
      <c r="O2137" s="6" t="s">
        <v>60</v>
      </c>
      <c r="P2137" s="49" t="s">
        <v>66</v>
      </c>
      <c r="Q2137" s="49" t="s">
        <v>67</v>
      </c>
      <c r="R2137" s="6" t="s">
        <v>60</v>
      </c>
      <c r="S2137" s="49" t="s">
        <v>60</v>
      </c>
      <c r="T2137" s="73" t="str">
        <f>IF(_xlfn.XLOOKUP(I2137,LEGEND!B:B,LEGEND!H:H)&lt;&gt;"-",HYPERLINK(_xlfn.XLOOKUP(I2137,LEGEND!B:B,LEGEND!H:H),"link"),_xlfn.XLOOKUP(I2137,LEGEND!B:B,LEGEND!H:H))</f>
        <v>link</v>
      </c>
      <c r="U2137" s="73" t="str">
        <f>HYPERLINK(_xlfn.XLOOKUP(I2137,LEGEND!B:B,LEGEND!I:I))</f>
        <v>https://milwaukee-media-images.s3.amazonaws.com/hi/4932307069--Hero_1.jpg</v>
      </c>
      <c r="V2137" s="51" t="s">
        <v>13114</v>
      </c>
      <c r="W2137" s="63" t="s">
        <v>1189</v>
      </c>
      <c r="X2137" s="64">
        <v>10</v>
      </c>
      <c r="Y2137" s="64">
        <v>37</v>
      </c>
      <c r="Z2137" s="64">
        <v>225</v>
      </c>
      <c r="AA2137" s="84">
        <v>0.04</v>
      </c>
      <c r="AB2137" s="85">
        <v>1</v>
      </c>
      <c r="AC2137" s="85">
        <v>1</v>
      </c>
    </row>
    <row r="2138" spans="1:29" ht="25.5">
      <c r="A2138" s="1"/>
      <c r="B2138" s="6" t="s">
        <v>8777</v>
      </c>
      <c r="C2138" s="6" t="s">
        <v>8778</v>
      </c>
      <c r="D2138" s="6" t="s">
        <v>8861</v>
      </c>
      <c r="E2138" s="49" t="s">
        <v>9795</v>
      </c>
      <c r="F2138" s="6" t="s">
        <v>9940</v>
      </c>
      <c r="G2138" s="6" t="s">
        <v>60</v>
      </c>
      <c r="H2138" s="6" t="s">
        <v>60</v>
      </c>
      <c r="I2138" s="60" t="s">
        <v>13115</v>
      </c>
      <c r="J2138" s="49" t="s">
        <v>13116</v>
      </c>
      <c r="K2138" s="6" t="s">
        <v>13117</v>
      </c>
      <c r="L2138" s="29">
        <f>IF($J$6="с учетом НДС",VLOOKUP(I2138,LEGEND!B:E,4,0)*(1-M2138),VLOOKUP(I2138,LEGEND!B:E,4,0)*(1-M2138)/1.2)</f>
        <v>319</v>
      </c>
      <c r="M2138" s="57">
        <f>IF(AND(B2138&lt;&gt;"1_Электроинструмент",B2138&lt;&gt;"2_Садовая техника"),$J$5,IF($J$4&lt;=20%,$J$4,IFERROR(VLOOKUP(S2138,LEGEND!$L$2:$M$5,2,FALSE),$J$4)))</f>
        <v>0</v>
      </c>
      <c r="N2138" s="48" t="s">
        <v>60</v>
      </c>
      <c r="O2138" s="6" t="s">
        <v>60</v>
      </c>
      <c r="P2138" s="49" t="s">
        <v>66</v>
      </c>
      <c r="Q2138" s="49" t="s">
        <v>67</v>
      </c>
      <c r="R2138" s="6" t="s">
        <v>60</v>
      </c>
      <c r="S2138" s="49" t="s">
        <v>60</v>
      </c>
      <c r="T2138" s="73" t="str">
        <f>IF(_xlfn.XLOOKUP(I2138,LEGEND!B:B,LEGEND!H:H)&lt;&gt;"-",HYPERLINK(_xlfn.XLOOKUP(I2138,LEGEND!B:B,LEGEND!H:H),"link"),_xlfn.XLOOKUP(I2138,LEGEND!B:B,LEGEND!H:H))</f>
        <v>-</v>
      </c>
      <c r="U2138" s="73" t="str">
        <f>HYPERLINK(_xlfn.XLOOKUP(I2138,LEGEND!B:B,LEGEND!I:I))</f>
        <v>-</v>
      </c>
      <c r="V2138" s="51" t="s">
        <v>13118</v>
      </c>
      <c r="W2138" s="63" t="s">
        <v>71</v>
      </c>
      <c r="X2138" s="64">
        <v>320</v>
      </c>
      <c r="Y2138" s="64">
        <v>36</v>
      </c>
      <c r="Z2138" s="64">
        <v>12</v>
      </c>
      <c r="AA2138" s="84">
        <v>0.152</v>
      </c>
      <c r="AB2138" s="85">
        <v>1</v>
      </c>
      <c r="AC2138" s="85">
        <v>1</v>
      </c>
    </row>
    <row r="2139" spans="1:29" ht="25.5">
      <c r="A2139" s="1"/>
      <c r="B2139" s="6" t="s">
        <v>8777</v>
      </c>
      <c r="C2139" s="6" t="s">
        <v>8778</v>
      </c>
      <c r="D2139" s="6" t="s">
        <v>8861</v>
      </c>
      <c r="E2139" s="49" t="s">
        <v>9795</v>
      </c>
      <c r="F2139" s="6" t="s">
        <v>9940</v>
      </c>
      <c r="G2139" s="6" t="s">
        <v>60</v>
      </c>
      <c r="H2139" s="6" t="s">
        <v>60</v>
      </c>
      <c r="I2139" s="60" t="s">
        <v>13131</v>
      </c>
      <c r="J2139" s="49" t="s">
        <v>13132</v>
      </c>
      <c r="K2139" s="6" t="s">
        <v>13133</v>
      </c>
      <c r="L2139" s="29">
        <f>IF($J$6="с учетом НДС",VLOOKUP(I2139,LEGEND!B:E,4,0)*(1-M2139),VLOOKUP(I2139,LEGEND!B:E,4,0)*(1-M2139)/1.2)</f>
        <v>335</v>
      </c>
      <c r="M2139" s="57">
        <f>IF(AND(B2139&lt;&gt;"1_Электроинструмент",B2139&lt;&gt;"2_Садовая техника"),$J$5,IF($J$4&lt;=20%,$J$4,IFERROR(VLOOKUP(S2139,LEGEND!$L$2:$M$5,2,FALSE),$J$4)))</f>
        <v>0</v>
      </c>
      <c r="N2139" s="48" t="s">
        <v>60</v>
      </c>
      <c r="O2139" s="6" t="s">
        <v>60</v>
      </c>
      <c r="P2139" s="49" t="s">
        <v>66</v>
      </c>
      <c r="Q2139" s="49" t="s">
        <v>67</v>
      </c>
      <c r="R2139" s="6" t="s">
        <v>60</v>
      </c>
      <c r="S2139" s="49" t="s">
        <v>60</v>
      </c>
      <c r="T2139" s="73" t="str">
        <f>IF(_xlfn.XLOOKUP(I2139,LEGEND!B:B,LEGEND!H:H)&lt;&gt;"-",HYPERLINK(_xlfn.XLOOKUP(I2139,LEGEND!B:B,LEGEND!H:H),"link"),_xlfn.XLOOKUP(I2139,LEGEND!B:B,LEGEND!H:H))</f>
        <v>link</v>
      </c>
      <c r="U2139" s="73" t="str">
        <f>HYPERLINK(_xlfn.XLOOKUP(I2139,LEGEND!B:B,LEGEND!I:I))</f>
        <v>https://milwaukee-media-images.s3.amazonaws.com/hi/4932307070--Hero_1.jpg</v>
      </c>
      <c r="V2139" s="51" t="s">
        <v>13134</v>
      </c>
      <c r="W2139" s="63" t="s">
        <v>1189</v>
      </c>
      <c r="X2139" s="64">
        <v>10</v>
      </c>
      <c r="Y2139" s="64">
        <v>37</v>
      </c>
      <c r="Z2139" s="64">
        <v>175</v>
      </c>
      <c r="AA2139" s="84">
        <v>4.4999999999999998E-2</v>
      </c>
      <c r="AB2139" s="85">
        <v>1</v>
      </c>
      <c r="AC2139" s="85">
        <v>1</v>
      </c>
    </row>
    <row r="2140" spans="1:29" ht="25.5">
      <c r="A2140" s="1"/>
      <c r="B2140" s="6" t="s">
        <v>8777</v>
      </c>
      <c r="C2140" s="6" t="s">
        <v>8778</v>
      </c>
      <c r="D2140" s="6" t="s">
        <v>8861</v>
      </c>
      <c r="E2140" s="49" t="s">
        <v>9795</v>
      </c>
      <c r="F2140" s="6" t="s">
        <v>9940</v>
      </c>
      <c r="G2140" s="6" t="s">
        <v>60</v>
      </c>
      <c r="H2140" s="6" t="s">
        <v>60</v>
      </c>
      <c r="I2140" s="60" t="s">
        <v>13135</v>
      </c>
      <c r="J2140" s="49" t="s">
        <v>13136</v>
      </c>
      <c r="K2140" s="6" t="s">
        <v>13137</v>
      </c>
      <c r="L2140" s="29">
        <f>IF($J$6="с учетом НДС",VLOOKUP(I2140,LEGEND!B:E,4,0)*(1-M2140),VLOOKUP(I2140,LEGEND!B:E,4,0)*(1-M2140)/1.2)</f>
        <v>343</v>
      </c>
      <c r="M2140" s="57">
        <f>IF(AND(B2140&lt;&gt;"1_Электроинструмент",B2140&lt;&gt;"2_Садовая техника"),$J$5,IF($J$4&lt;=20%,$J$4,IFERROR(VLOOKUP(S2140,LEGEND!$L$2:$M$5,2,FALSE),$J$4)))</f>
        <v>0</v>
      </c>
      <c r="N2140" s="48" t="s">
        <v>60</v>
      </c>
      <c r="O2140" s="6" t="s">
        <v>60</v>
      </c>
      <c r="P2140" s="49" t="s">
        <v>66</v>
      </c>
      <c r="Q2140" s="49" t="s">
        <v>67</v>
      </c>
      <c r="R2140" s="6" t="s">
        <v>60</v>
      </c>
      <c r="S2140" s="49" t="s">
        <v>60</v>
      </c>
      <c r="T2140" s="73" t="str">
        <f>IF(_xlfn.XLOOKUP(I2140,LEGEND!B:B,LEGEND!H:H)&lt;&gt;"-",HYPERLINK(_xlfn.XLOOKUP(I2140,LEGEND!B:B,LEGEND!H:H),"link"),_xlfn.XLOOKUP(I2140,LEGEND!B:B,LEGEND!H:H))</f>
        <v>-</v>
      </c>
      <c r="U2140" s="73" t="str">
        <f>HYPERLINK(_xlfn.XLOOKUP(I2140,LEGEND!B:B,LEGEND!I:I))</f>
        <v>-</v>
      </c>
      <c r="V2140" s="51" t="s">
        <v>13138</v>
      </c>
      <c r="W2140" s="63" t="s">
        <v>71</v>
      </c>
      <c r="X2140" s="64">
        <v>522</v>
      </c>
      <c r="Y2140" s="64">
        <v>38</v>
      </c>
      <c r="Z2140" s="64">
        <v>11</v>
      </c>
      <c r="AA2140" s="84">
        <v>0.16</v>
      </c>
      <c r="AB2140" s="85">
        <v>1</v>
      </c>
      <c r="AC2140" s="85">
        <v>1</v>
      </c>
    </row>
    <row r="2141" spans="1:29" ht="25.5">
      <c r="A2141" s="1"/>
      <c r="B2141" s="6" t="s">
        <v>8777</v>
      </c>
      <c r="C2141" s="6" t="s">
        <v>8778</v>
      </c>
      <c r="D2141" s="6" t="s">
        <v>8861</v>
      </c>
      <c r="E2141" s="49" t="s">
        <v>9795</v>
      </c>
      <c r="F2141" s="6" t="s">
        <v>9940</v>
      </c>
      <c r="G2141" s="6" t="s">
        <v>60</v>
      </c>
      <c r="H2141" s="6" t="s">
        <v>60</v>
      </c>
      <c r="I2141" s="60" t="s">
        <v>13139</v>
      </c>
      <c r="J2141" s="49" t="s">
        <v>13140</v>
      </c>
      <c r="K2141" s="6" t="s">
        <v>13141</v>
      </c>
      <c r="L2141" s="29">
        <f>IF($J$6="с учетом НДС",VLOOKUP(I2141,LEGEND!B:E,4,0)*(1-M2141),VLOOKUP(I2141,LEGEND!B:E,4,0)*(1-M2141)/1.2)</f>
        <v>346</v>
      </c>
      <c r="M2141" s="57">
        <f>IF(AND(B2141&lt;&gt;"1_Электроинструмент",B2141&lt;&gt;"2_Садовая техника"),$J$5,IF($J$4&lt;=20%,$J$4,IFERROR(VLOOKUP(S2141,LEGEND!$L$2:$M$5,2,FALSE),$J$4)))</f>
        <v>0</v>
      </c>
      <c r="N2141" s="48" t="s">
        <v>60</v>
      </c>
      <c r="O2141" s="6" t="s">
        <v>60</v>
      </c>
      <c r="P2141" s="49" t="s">
        <v>66</v>
      </c>
      <c r="Q2141" s="49" t="s">
        <v>67</v>
      </c>
      <c r="R2141" s="6" t="s">
        <v>60</v>
      </c>
      <c r="S2141" s="49" t="s">
        <v>60</v>
      </c>
      <c r="T2141" s="73" t="str">
        <f>IF(_xlfn.XLOOKUP(I2141,LEGEND!B:B,LEGEND!H:H)&lt;&gt;"-",HYPERLINK(_xlfn.XLOOKUP(I2141,LEGEND!B:B,LEGEND!H:H),"link"),_xlfn.XLOOKUP(I2141,LEGEND!B:B,LEGEND!H:H))</f>
        <v>-</v>
      </c>
      <c r="U2141" s="73" t="str">
        <f>HYPERLINK(_xlfn.XLOOKUP(I2141,LEGEND!B:B,LEGEND!I:I))</f>
        <v>-</v>
      </c>
      <c r="V2141" s="51" t="s">
        <v>13142</v>
      </c>
      <c r="W2141" s="63" t="s">
        <v>71</v>
      </c>
      <c r="X2141" s="64">
        <v>275</v>
      </c>
      <c r="Y2141" s="64">
        <v>38</v>
      </c>
      <c r="Z2141" s="64">
        <v>15</v>
      </c>
      <c r="AA2141" s="84">
        <v>0.152</v>
      </c>
      <c r="AB2141" s="85">
        <v>1</v>
      </c>
      <c r="AC2141" s="85">
        <v>1</v>
      </c>
    </row>
    <row r="2142" spans="1:29" ht="25.5">
      <c r="A2142" s="1"/>
      <c r="B2142" s="6" t="s">
        <v>8777</v>
      </c>
      <c r="C2142" s="6" t="s">
        <v>8778</v>
      </c>
      <c r="D2142" s="6" t="s">
        <v>8861</v>
      </c>
      <c r="E2142" s="49" t="s">
        <v>9795</v>
      </c>
      <c r="F2142" s="6" t="s">
        <v>9940</v>
      </c>
      <c r="G2142" s="6" t="s">
        <v>60</v>
      </c>
      <c r="H2142" s="6" t="s">
        <v>60</v>
      </c>
      <c r="I2142" s="60" t="s">
        <v>13143</v>
      </c>
      <c r="J2142" s="49" t="s">
        <v>13144</v>
      </c>
      <c r="K2142" s="6" t="s">
        <v>13145</v>
      </c>
      <c r="L2142" s="29">
        <f>IF($J$6="с учетом НДС",VLOOKUP(I2142,LEGEND!B:E,4,0)*(1-M2142),VLOOKUP(I2142,LEGEND!B:E,4,0)*(1-M2142)/1.2)</f>
        <v>346</v>
      </c>
      <c r="M2142" s="57">
        <f>IF(AND(B2142&lt;&gt;"1_Электроинструмент",B2142&lt;&gt;"2_Садовая техника"),$J$5,IF($J$4&lt;=20%,$J$4,IFERROR(VLOOKUP(S2142,LEGEND!$L$2:$M$5,2,FALSE),$J$4)))</f>
        <v>0</v>
      </c>
      <c r="N2142" s="48" t="s">
        <v>60</v>
      </c>
      <c r="O2142" s="6" t="s">
        <v>60</v>
      </c>
      <c r="P2142" s="49" t="s">
        <v>66</v>
      </c>
      <c r="Q2142" s="49" t="s">
        <v>67</v>
      </c>
      <c r="R2142" s="6" t="s">
        <v>60</v>
      </c>
      <c r="S2142" s="49" t="s">
        <v>60</v>
      </c>
      <c r="T2142" s="73" t="str">
        <f>IF(_xlfn.XLOOKUP(I2142,LEGEND!B:B,LEGEND!H:H)&lt;&gt;"-",HYPERLINK(_xlfn.XLOOKUP(I2142,LEGEND!B:B,LEGEND!H:H),"link"),_xlfn.XLOOKUP(I2142,LEGEND!B:B,LEGEND!H:H))</f>
        <v>-</v>
      </c>
      <c r="U2142" s="73" t="str">
        <f>HYPERLINK(_xlfn.XLOOKUP(I2142,LEGEND!B:B,LEGEND!I:I))</f>
        <v>-</v>
      </c>
      <c r="V2142" s="51" t="s">
        <v>13146</v>
      </c>
      <c r="W2142" s="63" t="s">
        <v>71</v>
      </c>
      <c r="X2142" s="64">
        <v>520</v>
      </c>
      <c r="Y2142" s="64">
        <v>38</v>
      </c>
      <c r="Z2142" s="64">
        <v>9</v>
      </c>
      <c r="AA2142" s="84">
        <v>0.19600000000000001</v>
      </c>
      <c r="AB2142" s="85">
        <v>1</v>
      </c>
      <c r="AC2142" s="85">
        <v>1</v>
      </c>
    </row>
    <row r="2143" spans="1:29" ht="25.5">
      <c r="A2143" s="1"/>
      <c r="B2143" s="6" t="s">
        <v>8777</v>
      </c>
      <c r="C2143" s="6" t="s">
        <v>8778</v>
      </c>
      <c r="D2143" s="6" t="s">
        <v>8861</v>
      </c>
      <c r="E2143" s="49" t="s">
        <v>9795</v>
      </c>
      <c r="F2143" s="6" t="s">
        <v>9940</v>
      </c>
      <c r="G2143" s="6" t="s">
        <v>60</v>
      </c>
      <c r="H2143" s="6" t="s">
        <v>60</v>
      </c>
      <c r="I2143" s="60" t="s">
        <v>13151</v>
      </c>
      <c r="J2143" s="49" t="s">
        <v>13152</v>
      </c>
      <c r="K2143" s="6" t="s">
        <v>13153</v>
      </c>
      <c r="L2143" s="29">
        <f>IF($J$6="с учетом НДС",VLOOKUP(I2143,LEGEND!B:E,4,0)*(1-M2143),VLOOKUP(I2143,LEGEND!B:E,4,0)*(1-M2143)/1.2)</f>
        <v>353</v>
      </c>
      <c r="M2143" s="57">
        <f>IF(AND(B2143&lt;&gt;"1_Электроинструмент",B2143&lt;&gt;"2_Садовая техника"),$J$5,IF($J$4&lt;=20%,$J$4,IFERROR(VLOOKUP(S2143,LEGEND!$L$2:$M$5,2,FALSE),$J$4)))</f>
        <v>0</v>
      </c>
      <c r="N2143" s="48" t="s">
        <v>60</v>
      </c>
      <c r="O2143" s="6" t="s">
        <v>60</v>
      </c>
      <c r="P2143" s="49" t="s">
        <v>66</v>
      </c>
      <c r="Q2143" s="49" t="s">
        <v>473</v>
      </c>
      <c r="R2143" s="6" t="s">
        <v>60</v>
      </c>
      <c r="S2143" s="49" t="s">
        <v>60</v>
      </c>
      <c r="T2143" s="73" t="str">
        <f>IF(_xlfn.XLOOKUP(I2143,LEGEND!B:B,LEGEND!H:H)&lt;&gt;"-",HYPERLINK(_xlfn.XLOOKUP(I2143,LEGEND!B:B,LEGEND!H:H),"link"),_xlfn.XLOOKUP(I2143,LEGEND!B:B,LEGEND!H:H))</f>
        <v>link</v>
      </c>
      <c r="U2143" s="73" t="str">
        <f>HYPERLINK(_xlfn.XLOOKUP(I2143,LEGEND!B:B,LEGEND!I:I))</f>
        <v>https://milwaukee-media-images.s3.amazonaws.com/hi/4932344292--Hero_1.jpg</v>
      </c>
      <c r="V2143" s="51" t="s">
        <v>13154</v>
      </c>
      <c r="W2143" s="63" t="s">
        <v>1189</v>
      </c>
      <c r="X2143" s="64">
        <v>10</v>
      </c>
      <c r="Y2143" s="64">
        <v>37</v>
      </c>
      <c r="Z2143" s="64">
        <v>175</v>
      </c>
      <c r="AA2143" s="84">
        <v>4.4999999999999998E-2</v>
      </c>
      <c r="AB2143" s="85">
        <v>1</v>
      </c>
      <c r="AC2143" s="85">
        <v>1</v>
      </c>
    </row>
    <row r="2144" spans="1:29" ht="25.5">
      <c r="A2144" s="1"/>
      <c r="B2144" s="6" t="s">
        <v>8777</v>
      </c>
      <c r="C2144" s="6" t="s">
        <v>8778</v>
      </c>
      <c r="D2144" s="6" t="s">
        <v>8861</v>
      </c>
      <c r="E2144" s="49" t="s">
        <v>9795</v>
      </c>
      <c r="F2144" s="6" t="s">
        <v>9940</v>
      </c>
      <c r="G2144" s="6" t="s">
        <v>60</v>
      </c>
      <c r="H2144" s="6" t="s">
        <v>60</v>
      </c>
      <c r="I2144" s="60" t="s">
        <v>13155</v>
      </c>
      <c r="J2144" s="49" t="s">
        <v>13156</v>
      </c>
      <c r="K2144" s="6" t="s">
        <v>13157</v>
      </c>
      <c r="L2144" s="29">
        <f>IF($J$6="с учетом НДС",VLOOKUP(I2144,LEGEND!B:E,4,0)*(1-M2144),VLOOKUP(I2144,LEGEND!B:E,4,0)*(1-M2144)/1.2)</f>
        <v>353</v>
      </c>
      <c r="M2144" s="57">
        <f>IF(AND(B2144&lt;&gt;"1_Электроинструмент",B2144&lt;&gt;"2_Садовая техника"),$J$5,IF($J$4&lt;=20%,$J$4,IFERROR(VLOOKUP(S2144,LEGEND!$L$2:$M$5,2,FALSE),$J$4)))</f>
        <v>0</v>
      </c>
      <c r="N2144" s="48" t="s">
        <v>60</v>
      </c>
      <c r="O2144" s="6" t="s">
        <v>60</v>
      </c>
      <c r="P2144" s="49" t="s">
        <v>66</v>
      </c>
      <c r="Q2144" s="49" t="s">
        <v>473</v>
      </c>
      <c r="R2144" s="6" t="s">
        <v>60</v>
      </c>
      <c r="S2144" s="49" t="s">
        <v>60</v>
      </c>
      <c r="T2144" s="73" t="str">
        <f>IF(_xlfn.XLOOKUP(I2144,LEGEND!B:B,LEGEND!H:H)&lt;&gt;"-",HYPERLINK(_xlfn.XLOOKUP(I2144,LEGEND!B:B,LEGEND!H:H),"link"),_xlfn.XLOOKUP(I2144,LEGEND!B:B,LEGEND!H:H))</f>
        <v>link</v>
      </c>
      <c r="U2144" s="73" t="str">
        <f>HYPERLINK(_xlfn.XLOOKUP(I2144,LEGEND!B:B,LEGEND!I:I))</f>
        <v>https://milwaukee-media-images.s3.amazonaws.com/hi/4932353820--Hero_1.jpg</v>
      </c>
      <c r="V2144" s="51" t="s">
        <v>13158</v>
      </c>
      <c r="W2144" s="63" t="s">
        <v>1189</v>
      </c>
      <c r="X2144" s="64">
        <v>10</v>
      </c>
      <c r="Y2144" s="64">
        <v>37</v>
      </c>
      <c r="Z2144" s="64">
        <v>175</v>
      </c>
      <c r="AA2144" s="84">
        <v>4.2000000000000003E-2</v>
      </c>
      <c r="AB2144" s="85">
        <v>1</v>
      </c>
      <c r="AC2144" s="85">
        <v>1</v>
      </c>
    </row>
    <row r="2145" spans="1:29" ht="25.5">
      <c r="A2145" s="1"/>
      <c r="B2145" s="6" t="s">
        <v>8777</v>
      </c>
      <c r="C2145" s="6" t="s">
        <v>8778</v>
      </c>
      <c r="D2145" s="6" t="s">
        <v>8861</v>
      </c>
      <c r="E2145" s="49" t="s">
        <v>9795</v>
      </c>
      <c r="F2145" s="6" t="s">
        <v>9940</v>
      </c>
      <c r="G2145" s="6" t="s">
        <v>60</v>
      </c>
      <c r="H2145" s="6" t="s">
        <v>60</v>
      </c>
      <c r="I2145" s="60" t="s">
        <v>13159</v>
      </c>
      <c r="J2145" s="49" t="s">
        <v>13160</v>
      </c>
      <c r="K2145" s="6" t="s">
        <v>13161</v>
      </c>
      <c r="L2145" s="29">
        <f>IF($J$6="с учетом НДС",VLOOKUP(I2145,LEGEND!B:E,4,0)*(1-M2145),VLOOKUP(I2145,LEGEND!B:E,4,0)*(1-M2145)/1.2)</f>
        <v>353</v>
      </c>
      <c r="M2145" s="57">
        <f>IF(AND(B2145&lt;&gt;"1_Электроинструмент",B2145&lt;&gt;"2_Садовая техника"),$J$5,IF($J$4&lt;=20%,$J$4,IFERROR(VLOOKUP(S2145,LEGEND!$L$2:$M$5,2,FALSE),$J$4)))</f>
        <v>0</v>
      </c>
      <c r="N2145" s="48" t="s">
        <v>60</v>
      </c>
      <c r="O2145" s="6" t="s">
        <v>60</v>
      </c>
      <c r="P2145" s="49" t="s">
        <v>66</v>
      </c>
      <c r="Q2145" s="49" t="s">
        <v>67</v>
      </c>
      <c r="R2145" s="6" t="s">
        <v>60</v>
      </c>
      <c r="S2145" s="49" t="s">
        <v>60</v>
      </c>
      <c r="T2145" s="73" t="str">
        <f>IF(_xlfn.XLOOKUP(I2145,LEGEND!B:B,LEGEND!H:H)&lt;&gt;"-",HYPERLINK(_xlfn.XLOOKUP(I2145,LEGEND!B:B,LEGEND!H:H),"link"),_xlfn.XLOOKUP(I2145,LEGEND!B:B,LEGEND!H:H))</f>
        <v>link</v>
      </c>
      <c r="U2145" s="73" t="str">
        <f>HYPERLINK(_xlfn.XLOOKUP(I2145,LEGEND!B:B,LEGEND!I:I))</f>
        <v>https://milwaukee-media-images.s3.amazonaws.com/hi/4932399315--Hero_1.jpg</v>
      </c>
      <c r="V2145" s="51" t="s">
        <v>13162</v>
      </c>
      <c r="W2145" s="63" t="s">
        <v>1189</v>
      </c>
      <c r="X2145" s="64">
        <v>10</v>
      </c>
      <c r="Y2145" s="64">
        <v>37</v>
      </c>
      <c r="Z2145" s="64">
        <v>225</v>
      </c>
      <c r="AA2145" s="84">
        <v>4.5999999999999999E-2</v>
      </c>
      <c r="AB2145" s="85">
        <v>1</v>
      </c>
      <c r="AC2145" s="85">
        <v>1</v>
      </c>
    </row>
    <row r="2146" spans="1:29" ht="25.5">
      <c r="A2146" s="1"/>
      <c r="B2146" s="6" t="s">
        <v>8777</v>
      </c>
      <c r="C2146" s="6" t="s">
        <v>8778</v>
      </c>
      <c r="D2146" s="6" t="s">
        <v>8861</v>
      </c>
      <c r="E2146" s="49" t="s">
        <v>9795</v>
      </c>
      <c r="F2146" s="6" t="s">
        <v>9940</v>
      </c>
      <c r="G2146" s="6" t="s">
        <v>60</v>
      </c>
      <c r="H2146" s="6" t="s">
        <v>60</v>
      </c>
      <c r="I2146" s="60" t="s">
        <v>13183</v>
      </c>
      <c r="J2146" s="49" t="s">
        <v>13184</v>
      </c>
      <c r="K2146" s="6" t="s">
        <v>13185</v>
      </c>
      <c r="L2146" s="29">
        <f>IF($J$6="с учетом НДС",VLOOKUP(I2146,LEGEND!B:E,4,0)*(1-M2146),VLOOKUP(I2146,LEGEND!B:E,4,0)*(1-M2146)/1.2)</f>
        <v>371</v>
      </c>
      <c r="M2146" s="57">
        <f>IF(AND(B2146&lt;&gt;"1_Электроинструмент",B2146&lt;&gt;"2_Садовая техника"),$J$5,IF($J$4&lt;=20%,$J$4,IFERROR(VLOOKUP(S2146,LEGEND!$L$2:$M$5,2,FALSE),$J$4)))</f>
        <v>0</v>
      </c>
      <c r="N2146" s="48" t="s">
        <v>60</v>
      </c>
      <c r="O2146" s="6" t="s">
        <v>60</v>
      </c>
      <c r="P2146" s="49" t="s">
        <v>66</v>
      </c>
      <c r="Q2146" s="49" t="s">
        <v>67</v>
      </c>
      <c r="R2146" s="6" t="s">
        <v>60</v>
      </c>
      <c r="S2146" s="49" t="s">
        <v>60</v>
      </c>
      <c r="T2146" s="73" t="str">
        <f>IF(_xlfn.XLOOKUP(I2146,LEGEND!B:B,LEGEND!H:H)&lt;&gt;"-",HYPERLINK(_xlfn.XLOOKUP(I2146,LEGEND!B:B,LEGEND!H:H),"link"),_xlfn.XLOOKUP(I2146,LEGEND!B:B,LEGEND!H:H))</f>
        <v>link</v>
      </c>
      <c r="U2146" s="73" t="str">
        <f>HYPERLINK(_xlfn.XLOOKUP(I2146,LEGEND!B:B,LEGEND!I:I))</f>
        <v>https://milwaukee-media-images.s3.amazonaws.com/hi/4932307071--Hero_1.jpg</v>
      </c>
      <c r="V2146" s="51" t="s">
        <v>13186</v>
      </c>
      <c r="W2146" s="63" t="s">
        <v>1189</v>
      </c>
      <c r="X2146" s="64">
        <v>10</v>
      </c>
      <c r="Y2146" s="64">
        <v>37</v>
      </c>
      <c r="Z2146" s="64">
        <v>225</v>
      </c>
      <c r="AA2146" s="84">
        <v>5.6000000000000001E-2</v>
      </c>
      <c r="AB2146" s="85">
        <v>1</v>
      </c>
      <c r="AC2146" s="85">
        <v>1</v>
      </c>
    </row>
    <row r="2147" spans="1:29" ht="25.5">
      <c r="A2147" s="1"/>
      <c r="B2147" s="6" t="s">
        <v>8777</v>
      </c>
      <c r="C2147" s="6" t="s">
        <v>8778</v>
      </c>
      <c r="D2147" s="6" t="s">
        <v>8861</v>
      </c>
      <c r="E2147" s="49" t="s">
        <v>9795</v>
      </c>
      <c r="F2147" s="6" t="s">
        <v>9940</v>
      </c>
      <c r="G2147" s="6" t="s">
        <v>60</v>
      </c>
      <c r="H2147" s="6" t="s">
        <v>60</v>
      </c>
      <c r="I2147" s="60" t="s">
        <v>13187</v>
      </c>
      <c r="J2147" s="49" t="s">
        <v>13188</v>
      </c>
      <c r="K2147" s="6" t="s">
        <v>13189</v>
      </c>
      <c r="L2147" s="29">
        <f>IF($J$6="с учетом НДС",VLOOKUP(I2147,LEGEND!B:E,4,0)*(1-M2147),VLOOKUP(I2147,LEGEND!B:E,4,0)*(1-M2147)/1.2)</f>
        <v>371</v>
      </c>
      <c r="M2147" s="57">
        <f>IF(AND(B2147&lt;&gt;"1_Электроинструмент",B2147&lt;&gt;"2_Садовая техника"),$J$5,IF($J$4&lt;=20%,$J$4,IFERROR(VLOOKUP(S2147,LEGEND!$L$2:$M$5,2,FALSE),$J$4)))</f>
        <v>0</v>
      </c>
      <c r="N2147" s="48" t="s">
        <v>60</v>
      </c>
      <c r="O2147" s="6" t="s">
        <v>60</v>
      </c>
      <c r="P2147" s="49" t="s">
        <v>66</v>
      </c>
      <c r="Q2147" s="49" t="s">
        <v>67</v>
      </c>
      <c r="R2147" s="6" t="s">
        <v>60</v>
      </c>
      <c r="S2147" s="49" t="s">
        <v>60</v>
      </c>
      <c r="T2147" s="73" t="str">
        <f>IF(_xlfn.XLOOKUP(I2147,LEGEND!B:B,LEGEND!H:H)&lt;&gt;"-",HYPERLINK(_xlfn.XLOOKUP(I2147,LEGEND!B:B,LEGEND!H:H),"link"),_xlfn.XLOOKUP(I2147,LEGEND!B:B,LEGEND!H:H))</f>
        <v>link</v>
      </c>
      <c r="U2147" s="73" t="str">
        <f>HYPERLINK(_xlfn.XLOOKUP(I2147,LEGEND!B:B,LEGEND!I:I))</f>
        <v>https://milwaukee-media-images.s3.amazonaws.com/hi/4932339499--Hero_1.jpg</v>
      </c>
      <c r="V2147" s="51" t="s">
        <v>13190</v>
      </c>
      <c r="W2147" s="63" t="s">
        <v>1189</v>
      </c>
      <c r="X2147" s="64">
        <v>10</v>
      </c>
      <c r="Y2147" s="64">
        <v>37</v>
      </c>
      <c r="Z2147" s="64">
        <v>175</v>
      </c>
      <c r="AA2147" s="84">
        <v>0.04</v>
      </c>
      <c r="AB2147" s="85">
        <v>1</v>
      </c>
      <c r="AC2147" s="85">
        <v>1</v>
      </c>
    </row>
    <row r="2148" spans="1:29" ht="25.5">
      <c r="A2148" s="1"/>
      <c r="B2148" s="6" t="s">
        <v>8777</v>
      </c>
      <c r="C2148" s="6" t="s">
        <v>8778</v>
      </c>
      <c r="D2148" s="6" t="s">
        <v>8861</v>
      </c>
      <c r="E2148" s="49" t="s">
        <v>9795</v>
      </c>
      <c r="F2148" s="6" t="s">
        <v>9940</v>
      </c>
      <c r="G2148" s="6" t="s">
        <v>60</v>
      </c>
      <c r="H2148" s="6" t="s">
        <v>60</v>
      </c>
      <c r="I2148" s="60" t="s">
        <v>13195</v>
      </c>
      <c r="J2148" s="49" t="s">
        <v>13196</v>
      </c>
      <c r="K2148" s="6" t="s">
        <v>13197</v>
      </c>
      <c r="L2148" s="29">
        <f>IF($J$6="с учетом НДС",VLOOKUP(I2148,LEGEND!B:E,4,0)*(1-M2148),VLOOKUP(I2148,LEGEND!B:E,4,0)*(1-M2148)/1.2)</f>
        <v>389</v>
      </c>
      <c r="M2148" s="57">
        <f>IF(AND(B2148&lt;&gt;"1_Электроинструмент",B2148&lt;&gt;"2_Садовая техника"),$J$5,IF($J$4&lt;=20%,$J$4,IFERROR(VLOOKUP(S2148,LEGEND!$L$2:$M$5,2,FALSE),$J$4)))</f>
        <v>0</v>
      </c>
      <c r="N2148" s="48" t="s">
        <v>60</v>
      </c>
      <c r="O2148" s="6" t="s">
        <v>60</v>
      </c>
      <c r="P2148" s="49" t="s">
        <v>66</v>
      </c>
      <c r="Q2148" s="49" t="s">
        <v>67</v>
      </c>
      <c r="R2148" s="6" t="s">
        <v>60</v>
      </c>
      <c r="S2148" s="49" t="s">
        <v>60</v>
      </c>
      <c r="T2148" s="73" t="str">
        <f>IF(_xlfn.XLOOKUP(I2148,LEGEND!B:B,LEGEND!H:H)&lt;&gt;"-",HYPERLINK(_xlfn.XLOOKUP(I2148,LEGEND!B:B,LEGEND!H:H),"link"),_xlfn.XLOOKUP(I2148,LEGEND!B:B,LEGEND!H:H))</f>
        <v>link</v>
      </c>
      <c r="U2148" s="73" t="str">
        <f>HYPERLINK(_xlfn.XLOOKUP(I2148,LEGEND!B:B,LEGEND!I:I))</f>
        <v>https://milwaukee-media-images.s3.amazonaws.com/hi/4932340410--Hero_1.jpg</v>
      </c>
      <c r="V2148" s="51" t="s">
        <v>13198</v>
      </c>
      <c r="W2148" s="63" t="s">
        <v>1189</v>
      </c>
      <c r="X2148" s="64">
        <v>24</v>
      </c>
      <c r="Y2148" s="64">
        <v>37</v>
      </c>
      <c r="Z2148" s="64">
        <v>175</v>
      </c>
      <c r="AA2148" s="84">
        <v>0.05</v>
      </c>
      <c r="AB2148" s="85">
        <v>1</v>
      </c>
      <c r="AC2148" s="85">
        <v>1</v>
      </c>
    </row>
    <row r="2149" spans="1:29" ht="25.5">
      <c r="A2149" s="1"/>
      <c r="B2149" s="6" t="s">
        <v>8777</v>
      </c>
      <c r="C2149" s="6" t="s">
        <v>8778</v>
      </c>
      <c r="D2149" s="6" t="s">
        <v>8861</v>
      </c>
      <c r="E2149" s="49" t="s">
        <v>9795</v>
      </c>
      <c r="F2149" s="6" t="s">
        <v>9940</v>
      </c>
      <c r="G2149" s="6" t="s">
        <v>60</v>
      </c>
      <c r="H2149" s="6" t="s">
        <v>60</v>
      </c>
      <c r="I2149" s="60" t="s">
        <v>13199</v>
      </c>
      <c r="J2149" s="49" t="s">
        <v>13200</v>
      </c>
      <c r="K2149" s="6" t="s">
        <v>13201</v>
      </c>
      <c r="L2149" s="29">
        <f>IF($J$6="с учетом НДС",VLOOKUP(I2149,LEGEND!B:E,4,0)*(1-M2149),VLOOKUP(I2149,LEGEND!B:E,4,0)*(1-M2149)/1.2)</f>
        <v>389</v>
      </c>
      <c r="M2149" s="57">
        <f>IF(AND(B2149&lt;&gt;"1_Электроинструмент",B2149&lt;&gt;"2_Садовая техника"),$J$5,IF($J$4&lt;=20%,$J$4,IFERROR(VLOOKUP(S2149,LEGEND!$L$2:$M$5,2,FALSE),$J$4)))</f>
        <v>0</v>
      </c>
      <c r="N2149" s="48" t="s">
        <v>60</v>
      </c>
      <c r="O2149" s="6" t="s">
        <v>60</v>
      </c>
      <c r="P2149" s="49" t="s">
        <v>66</v>
      </c>
      <c r="Q2149" s="49" t="s">
        <v>67</v>
      </c>
      <c r="R2149" s="6" t="s">
        <v>60</v>
      </c>
      <c r="S2149" s="49" t="s">
        <v>60</v>
      </c>
      <c r="T2149" s="73" t="str">
        <f>IF(_xlfn.XLOOKUP(I2149,LEGEND!B:B,LEGEND!H:H)&lt;&gt;"-",HYPERLINK(_xlfn.XLOOKUP(I2149,LEGEND!B:B,LEGEND!H:H),"link"),_xlfn.XLOOKUP(I2149,LEGEND!B:B,LEGEND!H:H))</f>
        <v>link</v>
      </c>
      <c r="U2149" s="73" t="str">
        <f>HYPERLINK(_xlfn.XLOOKUP(I2149,LEGEND!B:B,LEGEND!I:I))</f>
        <v>https://milwaukee-media-images.s3.amazonaws.com/hi/4932344293--Hero_1.jpg</v>
      </c>
      <c r="V2149" s="51" t="s">
        <v>13202</v>
      </c>
      <c r="W2149" s="63" t="s">
        <v>1189</v>
      </c>
      <c r="X2149" s="64">
        <v>18</v>
      </c>
      <c r="Y2149" s="64">
        <v>37</v>
      </c>
      <c r="Z2149" s="64">
        <v>225</v>
      </c>
      <c r="AA2149" s="84">
        <v>4.8000000000000001E-2</v>
      </c>
      <c r="AB2149" s="85">
        <v>1</v>
      </c>
      <c r="AC2149" s="85">
        <v>1</v>
      </c>
    </row>
    <row r="2150" spans="1:29" ht="25.5">
      <c r="A2150" s="1"/>
      <c r="B2150" s="6" t="s">
        <v>8777</v>
      </c>
      <c r="C2150" s="6" t="s">
        <v>8778</v>
      </c>
      <c r="D2150" s="6" t="s">
        <v>8861</v>
      </c>
      <c r="E2150" s="49" t="s">
        <v>9795</v>
      </c>
      <c r="F2150" s="6" t="s">
        <v>9940</v>
      </c>
      <c r="G2150" s="6" t="s">
        <v>60</v>
      </c>
      <c r="H2150" s="6" t="s">
        <v>60</v>
      </c>
      <c r="I2150" s="60" t="s">
        <v>13203</v>
      </c>
      <c r="J2150" s="49" t="s">
        <v>13204</v>
      </c>
      <c r="K2150" s="6" t="s">
        <v>13205</v>
      </c>
      <c r="L2150" s="29">
        <f>IF($J$6="с учетом НДС",VLOOKUP(I2150,LEGEND!B:E,4,0)*(1-M2150),VLOOKUP(I2150,LEGEND!B:E,4,0)*(1-M2150)/1.2)</f>
        <v>391</v>
      </c>
      <c r="M2150" s="57">
        <f>IF(AND(B2150&lt;&gt;"1_Электроинструмент",B2150&lt;&gt;"2_Садовая техника"),$J$5,IF($J$4&lt;=20%,$J$4,IFERROR(VLOOKUP(S2150,LEGEND!$L$2:$M$5,2,FALSE),$J$4)))</f>
        <v>0</v>
      </c>
      <c r="N2150" s="48" t="s">
        <v>60</v>
      </c>
      <c r="O2150" s="6" t="s">
        <v>60</v>
      </c>
      <c r="P2150" s="49" t="s">
        <v>66</v>
      </c>
      <c r="Q2150" s="49" t="s">
        <v>67</v>
      </c>
      <c r="R2150" s="6" t="s">
        <v>60</v>
      </c>
      <c r="S2150" s="49" t="s">
        <v>60</v>
      </c>
      <c r="T2150" s="73" t="str">
        <f>IF(_xlfn.XLOOKUP(I2150,LEGEND!B:B,LEGEND!H:H)&lt;&gt;"-",HYPERLINK(_xlfn.XLOOKUP(I2150,LEGEND!B:B,LEGEND!H:H),"link"),_xlfn.XLOOKUP(I2150,LEGEND!B:B,LEGEND!H:H))</f>
        <v>link</v>
      </c>
      <c r="U2150" s="73" t="str">
        <f>HYPERLINK(_xlfn.XLOOKUP(I2150,LEGEND!B:B,LEGEND!I:I))</f>
        <v>https://milwaukee-media-images.s3.amazonaws.com/hi/4932340408--Hero_1.jpg</v>
      </c>
      <c r="V2150" s="51" t="s">
        <v>13206</v>
      </c>
      <c r="W2150" s="63" t="s">
        <v>1189</v>
      </c>
      <c r="X2150" s="64">
        <v>10</v>
      </c>
      <c r="Y2150" s="64">
        <v>37</v>
      </c>
      <c r="Z2150" s="64">
        <v>225</v>
      </c>
      <c r="AA2150" s="84">
        <v>4.4999999999999998E-2</v>
      </c>
      <c r="AB2150" s="85">
        <v>1</v>
      </c>
      <c r="AC2150" s="85">
        <v>1</v>
      </c>
    </row>
    <row r="2151" spans="1:29" ht="25.5">
      <c r="A2151" s="1"/>
      <c r="B2151" s="6" t="s">
        <v>8777</v>
      </c>
      <c r="C2151" s="6" t="s">
        <v>8778</v>
      </c>
      <c r="D2151" s="6" t="s">
        <v>8861</v>
      </c>
      <c r="E2151" s="49" t="s">
        <v>9795</v>
      </c>
      <c r="F2151" s="6" t="s">
        <v>9940</v>
      </c>
      <c r="G2151" s="6" t="s">
        <v>60</v>
      </c>
      <c r="H2151" s="6" t="s">
        <v>60</v>
      </c>
      <c r="I2151" s="60" t="s">
        <v>13215</v>
      </c>
      <c r="J2151" s="49" t="s">
        <v>13216</v>
      </c>
      <c r="K2151" s="6" t="s">
        <v>13217</v>
      </c>
      <c r="L2151" s="29">
        <f>IF($J$6="с учетом НДС",VLOOKUP(I2151,LEGEND!B:E,4,0)*(1-M2151),VLOOKUP(I2151,LEGEND!B:E,4,0)*(1-M2151)/1.2)</f>
        <v>413</v>
      </c>
      <c r="M2151" s="57">
        <f>IF(AND(B2151&lt;&gt;"1_Электроинструмент",B2151&lt;&gt;"2_Садовая техника"),$J$5,IF($J$4&lt;=20%,$J$4,IFERROR(VLOOKUP(S2151,LEGEND!$L$2:$M$5,2,FALSE),$J$4)))</f>
        <v>0</v>
      </c>
      <c r="N2151" s="48" t="s">
        <v>60</v>
      </c>
      <c r="O2151" s="6" t="s">
        <v>60</v>
      </c>
      <c r="P2151" s="49" t="s">
        <v>66</v>
      </c>
      <c r="Q2151" s="49" t="s">
        <v>67</v>
      </c>
      <c r="R2151" s="6" t="s">
        <v>60</v>
      </c>
      <c r="S2151" s="49" t="s">
        <v>60</v>
      </c>
      <c r="T2151" s="73" t="str">
        <f>IF(_xlfn.XLOOKUP(I2151,LEGEND!B:B,LEGEND!H:H)&lt;&gt;"-",HYPERLINK(_xlfn.XLOOKUP(I2151,LEGEND!B:B,LEGEND!H:H),"link"),_xlfn.XLOOKUP(I2151,LEGEND!B:B,LEGEND!H:H))</f>
        <v>link</v>
      </c>
      <c r="U2151" s="73" t="str">
        <f>HYPERLINK(_xlfn.XLOOKUP(I2151,LEGEND!B:B,LEGEND!I:I))</f>
        <v>https://milwaukee-media-images.s3.amazonaws.com/hi/4932339498--Hero_1.jpg</v>
      </c>
      <c r="V2151" s="51" t="s">
        <v>13218</v>
      </c>
      <c r="W2151" s="63" t="s">
        <v>1189</v>
      </c>
      <c r="X2151" s="64">
        <v>24</v>
      </c>
      <c r="Y2151" s="64">
        <v>37</v>
      </c>
      <c r="Z2151" s="64">
        <v>175</v>
      </c>
      <c r="AA2151" s="84">
        <v>3.5000000000000003E-2</v>
      </c>
      <c r="AB2151" s="85">
        <v>1</v>
      </c>
      <c r="AC2151" s="85">
        <v>1</v>
      </c>
    </row>
    <row r="2152" spans="1:29" ht="25.5">
      <c r="A2152" s="1"/>
      <c r="B2152" s="6" t="s">
        <v>8777</v>
      </c>
      <c r="C2152" s="6" t="s">
        <v>8778</v>
      </c>
      <c r="D2152" s="6" t="s">
        <v>8861</v>
      </c>
      <c r="E2152" s="49" t="s">
        <v>9795</v>
      </c>
      <c r="F2152" s="6" t="s">
        <v>9940</v>
      </c>
      <c r="G2152" s="6" t="s">
        <v>60</v>
      </c>
      <c r="H2152" s="6" t="s">
        <v>60</v>
      </c>
      <c r="I2152" s="60" t="s">
        <v>13246</v>
      </c>
      <c r="J2152" s="49" t="s">
        <v>13247</v>
      </c>
      <c r="K2152" s="6" t="s">
        <v>13248</v>
      </c>
      <c r="L2152" s="29">
        <f>IF($J$6="с учетом НДС",VLOOKUP(I2152,LEGEND!B:E,4,0)*(1-M2152),VLOOKUP(I2152,LEGEND!B:E,4,0)*(1-M2152)/1.2)</f>
        <v>433</v>
      </c>
      <c r="M2152" s="57">
        <f>IF(AND(B2152&lt;&gt;"1_Электроинструмент",B2152&lt;&gt;"2_Садовая техника"),$J$5,IF($J$4&lt;=20%,$J$4,IFERROR(VLOOKUP(S2152,LEGEND!$L$2:$M$5,2,FALSE),$J$4)))</f>
        <v>0</v>
      </c>
      <c r="N2152" s="48" t="s">
        <v>60</v>
      </c>
      <c r="O2152" s="6" t="s">
        <v>60</v>
      </c>
      <c r="P2152" s="49" t="s">
        <v>66</v>
      </c>
      <c r="Q2152" s="49" t="s">
        <v>67</v>
      </c>
      <c r="R2152" s="6" t="s">
        <v>60</v>
      </c>
      <c r="S2152" s="49" t="s">
        <v>60</v>
      </c>
      <c r="T2152" s="73" t="str">
        <f>IF(_xlfn.XLOOKUP(I2152,LEGEND!B:B,LEGEND!H:H)&lt;&gt;"-",HYPERLINK(_xlfn.XLOOKUP(I2152,LEGEND!B:B,LEGEND!H:H),"link"),_xlfn.XLOOKUP(I2152,LEGEND!B:B,LEGEND!H:H))</f>
        <v>link</v>
      </c>
      <c r="U2152" s="73" t="str">
        <f>HYPERLINK(_xlfn.XLOOKUP(I2152,LEGEND!B:B,LEGEND!I:I))</f>
        <v>https://milwaukee-media-images.s3.amazonaws.com/hi/4932340409--Hero_1.jpg</v>
      </c>
      <c r="V2152" s="51" t="s">
        <v>13249</v>
      </c>
      <c r="W2152" s="63" t="s">
        <v>1189</v>
      </c>
      <c r="X2152" s="64">
        <v>18</v>
      </c>
      <c r="Y2152" s="64">
        <v>37</v>
      </c>
      <c r="Z2152" s="64">
        <v>225</v>
      </c>
      <c r="AA2152" s="84">
        <v>5.0999999999999997E-2</v>
      </c>
      <c r="AB2152" s="85">
        <v>1</v>
      </c>
      <c r="AC2152" s="85">
        <v>1</v>
      </c>
    </row>
    <row r="2153" spans="1:29" ht="25.5">
      <c r="A2153" s="1"/>
      <c r="B2153" s="6" t="s">
        <v>8777</v>
      </c>
      <c r="C2153" s="6" t="s">
        <v>8778</v>
      </c>
      <c r="D2153" s="6" t="s">
        <v>8861</v>
      </c>
      <c r="E2153" s="49" t="s">
        <v>9795</v>
      </c>
      <c r="F2153" s="6" t="s">
        <v>9940</v>
      </c>
      <c r="G2153" s="6" t="s">
        <v>60</v>
      </c>
      <c r="H2153" s="6" t="s">
        <v>60</v>
      </c>
      <c r="I2153" s="60" t="s">
        <v>13254</v>
      </c>
      <c r="J2153" s="49" t="s">
        <v>13255</v>
      </c>
      <c r="K2153" s="6" t="s">
        <v>13256</v>
      </c>
      <c r="L2153" s="29">
        <f>IF($J$6="с учетом НДС",VLOOKUP(I2153,LEGEND!B:E,4,0)*(1-M2153),VLOOKUP(I2153,LEGEND!B:E,4,0)*(1-M2153)/1.2)</f>
        <v>456</v>
      </c>
      <c r="M2153" s="57">
        <f>IF(AND(B2153&lt;&gt;"1_Электроинструмент",B2153&lt;&gt;"2_Садовая техника"),$J$5,IF($J$4&lt;=20%,$J$4,IFERROR(VLOOKUP(S2153,LEGEND!$L$2:$M$5,2,FALSE),$J$4)))</f>
        <v>0</v>
      </c>
      <c r="N2153" s="48" t="s">
        <v>60</v>
      </c>
      <c r="O2153" s="6" t="s">
        <v>60</v>
      </c>
      <c r="P2153" s="49" t="s">
        <v>66</v>
      </c>
      <c r="Q2153" s="49" t="s">
        <v>67</v>
      </c>
      <c r="R2153" s="6" t="s">
        <v>60</v>
      </c>
      <c r="S2153" s="49" t="s">
        <v>60</v>
      </c>
      <c r="T2153" s="73" t="str">
        <f>IF(_xlfn.XLOOKUP(I2153,LEGEND!B:B,LEGEND!H:H)&lt;&gt;"-",HYPERLINK(_xlfn.XLOOKUP(I2153,LEGEND!B:B,LEGEND!H:H),"link"),_xlfn.XLOOKUP(I2153,LEGEND!B:B,LEGEND!H:H))</f>
        <v>link</v>
      </c>
      <c r="U2153" s="73" t="str">
        <f>HYPERLINK(_xlfn.XLOOKUP(I2153,LEGEND!B:B,LEGEND!I:I))</f>
        <v>https://milwaukee-media-images.s3.amazonaws.com/hi/4932373918--Hero_1.jpg</v>
      </c>
      <c r="V2153" s="51" t="s">
        <v>13257</v>
      </c>
      <c r="W2153" s="63" t="s">
        <v>1189</v>
      </c>
      <c r="X2153" s="64">
        <v>230</v>
      </c>
      <c r="Y2153" s="64">
        <v>40</v>
      </c>
      <c r="Z2153" s="64">
        <v>6</v>
      </c>
      <c r="AA2153" s="84">
        <v>0.05</v>
      </c>
      <c r="AB2153" s="85">
        <v>1</v>
      </c>
      <c r="AC2153" s="85">
        <v>1</v>
      </c>
    </row>
    <row r="2154" spans="1:29" ht="25.5">
      <c r="A2154" s="1"/>
      <c r="B2154" s="6" t="s">
        <v>8777</v>
      </c>
      <c r="C2154" s="6" t="s">
        <v>8778</v>
      </c>
      <c r="D2154" s="6" t="s">
        <v>8861</v>
      </c>
      <c r="E2154" s="49" t="s">
        <v>9795</v>
      </c>
      <c r="F2154" s="6" t="s">
        <v>9940</v>
      </c>
      <c r="G2154" s="6" t="s">
        <v>60</v>
      </c>
      <c r="H2154" s="6" t="s">
        <v>60</v>
      </c>
      <c r="I2154" s="60" t="s">
        <v>13262</v>
      </c>
      <c r="J2154" s="49" t="s">
        <v>13263</v>
      </c>
      <c r="K2154" s="6" t="s">
        <v>13264</v>
      </c>
      <c r="L2154" s="29">
        <f>IF($J$6="с учетом НДС",VLOOKUP(I2154,LEGEND!B:E,4,0)*(1-M2154),VLOOKUP(I2154,LEGEND!B:E,4,0)*(1-M2154)/1.2)</f>
        <v>474</v>
      </c>
      <c r="M2154" s="57">
        <f>IF(AND(B2154&lt;&gt;"1_Электроинструмент",B2154&lt;&gt;"2_Садовая техника"),$J$5,IF($J$4&lt;=20%,$J$4,IFERROR(VLOOKUP(S2154,LEGEND!$L$2:$M$5,2,FALSE),$J$4)))</f>
        <v>0</v>
      </c>
      <c r="N2154" s="48" t="s">
        <v>60</v>
      </c>
      <c r="O2154" s="6" t="s">
        <v>60</v>
      </c>
      <c r="P2154" s="49" t="s">
        <v>66</v>
      </c>
      <c r="Q2154" s="49" t="s">
        <v>67</v>
      </c>
      <c r="R2154" s="6" t="s">
        <v>60</v>
      </c>
      <c r="S2154" s="49" t="s">
        <v>60</v>
      </c>
      <c r="T2154" s="73" t="str">
        <f>IF(_xlfn.XLOOKUP(I2154,LEGEND!B:B,LEGEND!H:H)&lt;&gt;"-",HYPERLINK(_xlfn.XLOOKUP(I2154,LEGEND!B:B,LEGEND!H:H),"link"),_xlfn.XLOOKUP(I2154,LEGEND!B:B,LEGEND!H:H))</f>
        <v>link</v>
      </c>
      <c r="U2154" s="73" t="str">
        <f>HYPERLINK(_xlfn.XLOOKUP(I2154,LEGEND!B:B,LEGEND!I:I))</f>
        <v>https://milwaukee-media-images.s3.amazonaws.com/hi/4932307073--Hero_1.jpg</v>
      </c>
      <c r="V2154" s="51" t="s">
        <v>13265</v>
      </c>
      <c r="W2154" s="63" t="s">
        <v>1189</v>
      </c>
      <c r="X2154" s="64">
        <v>10</v>
      </c>
      <c r="Y2154" s="64">
        <v>37</v>
      </c>
      <c r="Z2154" s="64">
        <v>225</v>
      </c>
      <c r="AA2154" s="84">
        <v>7.1999999999999995E-2</v>
      </c>
      <c r="AB2154" s="85">
        <v>1</v>
      </c>
      <c r="AC2154" s="85">
        <v>1</v>
      </c>
    </row>
    <row r="2155" spans="1:29" ht="25.5">
      <c r="A2155" s="1"/>
      <c r="B2155" s="6" t="s">
        <v>8777</v>
      </c>
      <c r="C2155" s="6" t="s">
        <v>8778</v>
      </c>
      <c r="D2155" s="6" t="s">
        <v>8861</v>
      </c>
      <c r="E2155" s="49" t="s">
        <v>9795</v>
      </c>
      <c r="F2155" s="6" t="s">
        <v>9940</v>
      </c>
      <c r="G2155" s="6" t="s">
        <v>60</v>
      </c>
      <c r="H2155" s="6" t="s">
        <v>60</v>
      </c>
      <c r="I2155" s="60" t="s">
        <v>13266</v>
      </c>
      <c r="J2155" s="49" t="s">
        <v>13267</v>
      </c>
      <c r="K2155" s="6" t="s">
        <v>13268</v>
      </c>
      <c r="L2155" s="29">
        <f>IF($J$6="с учетом НДС",VLOOKUP(I2155,LEGEND!B:E,4,0)*(1-M2155),VLOOKUP(I2155,LEGEND!B:E,4,0)*(1-M2155)/1.2)</f>
        <v>476</v>
      </c>
      <c r="M2155" s="57">
        <f>IF(AND(B2155&lt;&gt;"1_Электроинструмент",B2155&lt;&gt;"2_Садовая техника"),$J$5,IF($J$4&lt;=20%,$J$4,IFERROR(VLOOKUP(S2155,LEGEND!$L$2:$M$5,2,FALSE),$J$4)))</f>
        <v>0</v>
      </c>
      <c r="N2155" s="48" t="s">
        <v>60</v>
      </c>
      <c r="O2155" s="6" t="s">
        <v>60</v>
      </c>
      <c r="P2155" s="49" t="s">
        <v>66</v>
      </c>
      <c r="Q2155" s="49" t="s">
        <v>67</v>
      </c>
      <c r="R2155" s="6" t="s">
        <v>60</v>
      </c>
      <c r="S2155" s="49" t="s">
        <v>60</v>
      </c>
      <c r="T2155" s="73" t="str">
        <f>IF(_xlfn.XLOOKUP(I2155,LEGEND!B:B,LEGEND!H:H)&lt;&gt;"-",HYPERLINK(_xlfn.XLOOKUP(I2155,LEGEND!B:B,LEGEND!H:H),"link"),_xlfn.XLOOKUP(I2155,LEGEND!B:B,LEGEND!H:H))</f>
        <v>link</v>
      </c>
      <c r="U2155" s="73" t="str">
        <f>HYPERLINK(_xlfn.XLOOKUP(I2155,LEGEND!B:B,LEGEND!I:I))</f>
        <v>https://milwaukee-media-images.s3.amazonaws.com/hi/4932307072--Hero_1.jpg</v>
      </c>
      <c r="V2155" s="51" t="s">
        <v>13269</v>
      </c>
      <c r="W2155" s="63" t="s">
        <v>1189</v>
      </c>
      <c r="X2155" s="64">
        <v>10</v>
      </c>
      <c r="Y2155" s="64">
        <v>37</v>
      </c>
      <c r="Z2155" s="64">
        <v>285</v>
      </c>
      <c r="AA2155" s="84">
        <v>6.6000000000000003E-2</v>
      </c>
      <c r="AB2155" s="85">
        <v>1</v>
      </c>
      <c r="AC2155" s="85">
        <v>1</v>
      </c>
    </row>
    <row r="2156" spans="1:29" ht="25.5">
      <c r="A2156" s="1"/>
      <c r="B2156" s="6" t="s">
        <v>8777</v>
      </c>
      <c r="C2156" s="6" t="s">
        <v>8778</v>
      </c>
      <c r="D2156" s="6" t="s">
        <v>8861</v>
      </c>
      <c r="E2156" s="49" t="s">
        <v>9795</v>
      </c>
      <c r="F2156" s="6" t="s">
        <v>9940</v>
      </c>
      <c r="G2156" s="6" t="s">
        <v>60</v>
      </c>
      <c r="H2156" s="6" t="s">
        <v>60</v>
      </c>
      <c r="I2156" s="60" t="s">
        <v>13286</v>
      </c>
      <c r="J2156" s="49" t="s">
        <v>13287</v>
      </c>
      <c r="K2156" s="6" t="s">
        <v>13288</v>
      </c>
      <c r="L2156" s="29">
        <f>IF($J$6="с учетом НДС",VLOOKUP(I2156,LEGEND!B:E,4,0)*(1-M2156),VLOOKUP(I2156,LEGEND!B:E,4,0)*(1-M2156)/1.2)</f>
        <v>494</v>
      </c>
      <c r="M2156" s="57">
        <f>IF(AND(B2156&lt;&gt;"1_Электроинструмент",B2156&lt;&gt;"2_Садовая техника"),$J$5,IF($J$4&lt;=20%,$J$4,IFERROR(VLOOKUP(S2156,LEGEND!$L$2:$M$5,2,FALSE),$J$4)))</f>
        <v>0</v>
      </c>
      <c r="N2156" s="48" t="s">
        <v>60</v>
      </c>
      <c r="O2156" s="6" t="s">
        <v>60</v>
      </c>
      <c r="P2156" s="49" t="s">
        <v>66</v>
      </c>
      <c r="Q2156" s="49" t="s">
        <v>67</v>
      </c>
      <c r="R2156" s="6" t="s">
        <v>60</v>
      </c>
      <c r="S2156" s="49" t="s">
        <v>60</v>
      </c>
      <c r="T2156" s="73" t="str">
        <f>IF(_xlfn.XLOOKUP(I2156,LEGEND!B:B,LEGEND!H:H)&lt;&gt;"-",HYPERLINK(_xlfn.XLOOKUP(I2156,LEGEND!B:B,LEGEND!H:H),"link"),_xlfn.XLOOKUP(I2156,LEGEND!B:B,LEGEND!H:H))</f>
        <v>link</v>
      </c>
      <c r="U2156" s="73" t="str">
        <f>HYPERLINK(_xlfn.XLOOKUP(I2156,LEGEND!B:B,LEGEND!I:I))</f>
        <v>https://milwaukee-media-images.s3.amazonaws.com/hi/4932373136--Hero_1.jpg</v>
      </c>
      <c r="V2156" s="51" t="s">
        <v>13289</v>
      </c>
      <c r="W2156" s="63" t="s">
        <v>1189</v>
      </c>
      <c r="X2156" s="64">
        <v>10</v>
      </c>
      <c r="Y2156" s="64">
        <v>37</v>
      </c>
      <c r="Z2156" s="64">
        <v>275</v>
      </c>
      <c r="AA2156" s="84">
        <v>5.5E-2</v>
      </c>
      <c r="AB2156" s="85">
        <v>1</v>
      </c>
      <c r="AC2156" s="85">
        <v>1</v>
      </c>
    </row>
    <row r="2157" spans="1:29" ht="25.5">
      <c r="A2157" s="1"/>
      <c r="B2157" s="6" t="s">
        <v>8777</v>
      </c>
      <c r="C2157" s="6" t="s">
        <v>8778</v>
      </c>
      <c r="D2157" s="6" t="s">
        <v>8861</v>
      </c>
      <c r="E2157" s="49" t="s">
        <v>9795</v>
      </c>
      <c r="F2157" s="6" t="s">
        <v>9940</v>
      </c>
      <c r="G2157" s="6" t="s">
        <v>60</v>
      </c>
      <c r="H2157" s="6" t="s">
        <v>60</v>
      </c>
      <c r="I2157" s="60" t="s">
        <v>13290</v>
      </c>
      <c r="J2157" s="49" t="s">
        <v>13291</v>
      </c>
      <c r="K2157" s="6" t="s">
        <v>13292</v>
      </c>
      <c r="L2157" s="29">
        <f>IF($J$6="с учетом НДС",VLOOKUP(I2157,LEGEND!B:E,4,0)*(1-M2157),VLOOKUP(I2157,LEGEND!B:E,4,0)*(1-M2157)/1.2)</f>
        <v>494</v>
      </c>
      <c r="M2157" s="57">
        <f>IF(AND(B2157&lt;&gt;"1_Электроинструмент",B2157&lt;&gt;"2_Садовая техника"),$J$5,IF($J$4&lt;=20%,$J$4,IFERROR(VLOOKUP(S2157,LEGEND!$L$2:$M$5,2,FALSE),$J$4)))</f>
        <v>0</v>
      </c>
      <c r="N2157" s="48" t="s">
        <v>60</v>
      </c>
      <c r="O2157" s="6" t="s">
        <v>60</v>
      </c>
      <c r="P2157" s="49" t="s">
        <v>66</v>
      </c>
      <c r="Q2157" s="49" t="s">
        <v>473</v>
      </c>
      <c r="R2157" s="6" t="s">
        <v>60</v>
      </c>
      <c r="S2157" s="49" t="s">
        <v>60</v>
      </c>
      <c r="T2157" s="73" t="str">
        <f>IF(_xlfn.XLOOKUP(I2157,LEGEND!B:B,LEGEND!H:H)&lt;&gt;"-",HYPERLINK(_xlfn.XLOOKUP(I2157,LEGEND!B:B,LEGEND!H:H),"link"),_xlfn.XLOOKUP(I2157,LEGEND!B:B,LEGEND!H:H))</f>
        <v>link</v>
      </c>
      <c r="U2157" s="73" t="str">
        <f>HYPERLINK(_xlfn.XLOOKUP(I2157,LEGEND!B:B,LEGEND!I:I))</f>
        <v>https://milwaukee-media-images.s3.amazonaws.com/hi/4932399143--Hero_1.jpg</v>
      </c>
      <c r="V2157" s="51" t="s">
        <v>13293</v>
      </c>
      <c r="W2157" s="63" t="s">
        <v>1189</v>
      </c>
      <c r="X2157" s="64">
        <v>10</v>
      </c>
      <c r="Y2157" s="64">
        <v>37</v>
      </c>
      <c r="Z2157" s="64">
        <v>225</v>
      </c>
      <c r="AA2157" s="84">
        <v>4.1000000000000002E-2</v>
      </c>
      <c r="AB2157" s="85">
        <v>1</v>
      </c>
      <c r="AC2157" s="85">
        <v>1</v>
      </c>
    </row>
    <row r="2158" spans="1:29" ht="25.5">
      <c r="A2158" s="1"/>
      <c r="B2158" s="6" t="s">
        <v>8777</v>
      </c>
      <c r="C2158" s="6" t="s">
        <v>8778</v>
      </c>
      <c r="D2158" s="6" t="s">
        <v>8861</v>
      </c>
      <c r="E2158" s="49" t="s">
        <v>9795</v>
      </c>
      <c r="F2158" s="6" t="s">
        <v>9940</v>
      </c>
      <c r="G2158" s="6" t="s">
        <v>60</v>
      </c>
      <c r="H2158" s="6" t="s">
        <v>60</v>
      </c>
      <c r="I2158" s="60" t="s">
        <v>13294</v>
      </c>
      <c r="J2158" s="49" t="s">
        <v>13295</v>
      </c>
      <c r="K2158" s="6" t="s">
        <v>13296</v>
      </c>
      <c r="L2158" s="29">
        <f>IF($J$6="с учетом НДС",VLOOKUP(I2158,LEGEND!B:E,4,0)*(1-M2158),VLOOKUP(I2158,LEGEND!B:E,4,0)*(1-M2158)/1.2)</f>
        <v>494</v>
      </c>
      <c r="M2158" s="57">
        <f>IF(AND(B2158&lt;&gt;"1_Электроинструмент",B2158&lt;&gt;"2_Садовая техника"),$J$5,IF($J$4&lt;=20%,$J$4,IFERROR(VLOOKUP(S2158,LEGEND!$L$2:$M$5,2,FALSE),$J$4)))</f>
        <v>0</v>
      </c>
      <c r="N2158" s="48" t="s">
        <v>60</v>
      </c>
      <c r="O2158" s="6" t="s">
        <v>60</v>
      </c>
      <c r="P2158" s="49" t="s">
        <v>66</v>
      </c>
      <c r="Q2158" s="49" t="s">
        <v>67</v>
      </c>
      <c r="R2158" s="6" t="s">
        <v>60</v>
      </c>
      <c r="S2158" s="49" t="s">
        <v>60</v>
      </c>
      <c r="T2158" s="73" t="str">
        <f>IF(_xlfn.XLOOKUP(I2158,LEGEND!B:B,LEGEND!H:H)&lt;&gt;"-",HYPERLINK(_xlfn.XLOOKUP(I2158,LEGEND!B:B,LEGEND!H:H),"link"),_xlfn.XLOOKUP(I2158,LEGEND!B:B,LEGEND!H:H))</f>
        <v>link</v>
      </c>
      <c r="U2158" s="73" t="str">
        <f>HYPERLINK(_xlfn.XLOOKUP(I2158,LEGEND!B:B,LEGEND!I:I))</f>
        <v>https://milwaukee-media-images.s3.amazonaws.com/hi/4932399316--Hero_1.jpg</v>
      </c>
      <c r="V2158" s="51" t="s">
        <v>13297</v>
      </c>
      <c r="W2158" s="63" t="s">
        <v>1189</v>
      </c>
      <c r="X2158" s="64">
        <v>10</v>
      </c>
      <c r="Y2158" s="64">
        <v>37</v>
      </c>
      <c r="Z2158" s="64">
        <v>275</v>
      </c>
      <c r="AA2158" s="84">
        <v>4.7E-2</v>
      </c>
      <c r="AB2158" s="85">
        <v>1</v>
      </c>
      <c r="AC2158" s="85">
        <v>1</v>
      </c>
    </row>
    <row r="2159" spans="1:29" ht="25.5">
      <c r="A2159" s="1"/>
      <c r="B2159" s="6" t="s">
        <v>8777</v>
      </c>
      <c r="C2159" s="6" t="s">
        <v>8778</v>
      </c>
      <c r="D2159" s="6" t="s">
        <v>8861</v>
      </c>
      <c r="E2159" s="49" t="s">
        <v>9795</v>
      </c>
      <c r="F2159" s="6" t="s">
        <v>9940</v>
      </c>
      <c r="G2159" s="6" t="s">
        <v>60</v>
      </c>
      <c r="H2159" s="6" t="s">
        <v>60</v>
      </c>
      <c r="I2159" s="60" t="s">
        <v>13274</v>
      </c>
      <c r="J2159" s="49" t="s">
        <v>13275</v>
      </c>
      <c r="K2159" s="6" t="s">
        <v>13276</v>
      </c>
      <c r="L2159" s="29">
        <f>IF($J$6="с учетом НДС",VLOOKUP(I2159,LEGEND!B:E,4,0)*(1-M2159),VLOOKUP(I2159,LEGEND!B:E,4,0)*(1-M2159)/1.2)</f>
        <v>510</v>
      </c>
      <c r="M2159" s="57">
        <f>IF(AND(B2159&lt;&gt;"1_Электроинструмент",B2159&lt;&gt;"2_Садовая техника"),$J$5,IF($J$4&lt;=20%,$J$4,IFERROR(VLOOKUP(S2159,LEGEND!$L$2:$M$5,2,FALSE),$J$4)))</f>
        <v>0</v>
      </c>
      <c r="N2159" s="48" t="s">
        <v>60</v>
      </c>
      <c r="O2159" s="6" t="s">
        <v>60</v>
      </c>
      <c r="P2159" s="49" t="s">
        <v>66</v>
      </c>
      <c r="Q2159" s="49" t="s">
        <v>67</v>
      </c>
      <c r="R2159" s="6" t="s">
        <v>60</v>
      </c>
      <c r="S2159" s="49" t="s">
        <v>60</v>
      </c>
      <c r="T2159" s="73" t="str">
        <f>IF(_xlfn.XLOOKUP(I2159,LEGEND!B:B,LEGEND!H:H)&lt;&gt;"-",HYPERLINK(_xlfn.XLOOKUP(I2159,LEGEND!B:B,LEGEND!H:H),"link"),_xlfn.XLOOKUP(I2159,LEGEND!B:B,LEGEND!H:H))</f>
        <v>-</v>
      </c>
      <c r="U2159" s="73" t="str">
        <f>HYPERLINK(_xlfn.XLOOKUP(I2159,LEGEND!B:B,LEGEND!I:I))</f>
        <v>https://milwaukee-media-images.s3.amazonaws.com/hi/4932399125--Hero_1.jpg</v>
      </c>
      <c r="V2159" s="51" t="s">
        <v>13277</v>
      </c>
      <c r="W2159" s="63" t="s">
        <v>1189</v>
      </c>
      <c r="X2159" s="64">
        <v>200</v>
      </c>
      <c r="Y2159" s="64">
        <v>40</v>
      </c>
      <c r="Z2159" s="64">
        <v>5</v>
      </c>
      <c r="AA2159" s="84">
        <v>0.04</v>
      </c>
      <c r="AB2159" s="85">
        <v>1</v>
      </c>
      <c r="AC2159" s="85">
        <v>1</v>
      </c>
    </row>
    <row r="2160" spans="1:29" ht="25.5">
      <c r="A2160" s="1"/>
      <c r="B2160" s="6" t="s">
        <v>8777</v>
      </c>
      <c r="C2160" s="6" t="s">
        <v>8778</v>
      </c>
      <c r="D2160" s="6" t="s">
        <v>8861</v>
      </c>
      <c r="E2160" s="49" t="s">
        <v>9795</v>
      </c>
      <c r="F2160" s="6" t="s">
        <v>9940</v>
      </c>
      <c r="G2160" s="6" t="s">
        <v>60</v>
      </c>
      <c r="H2160" s="6" t="s">
        <v>60</v>
      </c>
      <c r="I2160" s="60" t="s">
        <v>13310</v>
      </c>
      <c r="J2160" s="49" t="s">
        <v>13311</v>
      </c>
      <c r="K2160" s="6" t="s">
        <v>13312</v>
      </c>
      <c r="L2160" s="29">
        <f>IF($J$6="с учетом НДС",VLOOKUP(I2160,LEGEND!B:E,4,0)*(1-M2160),VLOOKUP(I2160,LEGEND!B:E,4,0)*(1-M2160)/1.2)</f>
        <v>520</v>
      </c>
      <c r="M2160" s="57">
        <f>IF(AND(B2160&lt;&gt;"1_Электроинструмент",B2160&lt;&gt;"2_Садовая техника"),$J$5,IF($J$4&lt;=20%,$J$4,IFERROR(VLOOKUP(S2160,LEGEND!$L$2:$M$5,2,FALSE),$J$4)))</f>
        <v>0</v>
      </c>
      <c r="N2160" s="48" t="s">
        <v>60</v>
      </c>
      <c r="O2160" s="6" t="s">
        <v>60</v>
      </c>
      <c r="P2160" s="49" t="s">
        <v>66</v>
      </c>
      <c r="Q2160" s="49" t="s">
        <v>67</v>
      </c>
      <c r="R2160" s="6" t="s">
        <v>60</v>
      </c>
      <c r="S2160" s="49" t="s">
        <v>60</v>
      </c>
      <c r="T2160" s="73" t="str">
        <f>IF(_xlfn.XLOOKUP(I2160,LEGEND!B:B,LEGEND!H:H)&lt;&gt;"-",HYPERLINK(_xlfn.XLOOKUP(I2160,LEGEND!B:B,LEGEND!H:H),"link"),_xlfn.XLOOKUP(I2160,LEGEND!B:B,LEGEND!H:H))</f>
        <v>link</v>
      </c>
      <c r="U2160" s="73" t="str">
        <f>HYPERLINK(_xlfn.XLOOKUP(I2160,LEGEND!B:B,LEGEND!I:I))</f>
        <v>https://milwaukee-media-images.s3.amazonaws.com/hi/4932353823--Hero_1.jpg</v>
      </c>
      <c r="V2160" s="51" t="s">
        <v>13313</v>
      </c>
      <c r="W2160" s="63" t="s">
        <v>1189</v>
      </c>
      <c r="X2160" s="64">
        <v>10</v>
      </c>
      <c r="Y2160" s="64">
        <v>37</v>
      </c>
      <c r="Z2160" s="64">
        <v>225</v>
      </c>
      <c r="AA2160" s="84">
        <v>6.3E-2</v>
      </c>
      <c r="AB2160" s="85">
        <v>1</v>
      </c>
      <c r="AC2160" s="85">
        <v>1</v>
      </c>
    </row>
    <row r="2161" spans="1:29" ht="25.5">
      <c r="A2161" s="1"/>
      <c r="B2161" s="6" t="s">
        <v>8777</v>
      </c>
      <c r="C2161" s="6" t="s">
        <v>8778</v>
      </c>
      <c r="D2161" s="6" t="s">
        <v>8861</v>
      </c>
      <c r="E2161" s="49" t="s">
        <v>9795</v>
      </c>
      <c r="F2161" s="6" t="s">
        <v>9940</v>
      </c>
      <c r="G2161" s="6" t="s">
        <v>60</v>
      </c>
      <c r="H2161" s="6" t="s">
        <v>60</v>
      </c>
      <c r="I2161" s="60" t="s">
        <v>13322</v>
      </c>
      <c r="J2161" s="49" t="s">
        <v>13323</v>
      </c>
      <c r="K2161" s="6" t="s">
        <v>13324</v>
      </c>
      <c r="L2161" s="29">
        <f>IF($J$6="с учетом НДС",VLOOKUP(I2161,LEGEND!B:E,4,0)*(1-M2161),VLOOKUP(I2161,LEGEND!B:E,4,0)*(1-M2161)/1.2)</f>
        <v>530</v>
      </c>
      <c r="M2161" s="57">
        <f>IF(AND(B2161&lt;&gt;"1_Электроинструмент",B2161&lt;&gt;"2_Садовая техника"),$J$5,IF($J$4&lt;=20%,$J$4,IFERROR(VLOOKUP(S2161,LEGEND!$L$2:$M$5,2,FALSE),$J$4)))</f>
        <v>0</v>
      </c>
      <c r="N2161" s="48" t="s">
        <v>60</v>
      </c>
      <c r="O2161" s="6" t="s">
        <v>60</v>
      </c>
      <c r="P2161" s="49" t="s">
        <v>66</v>
      </c>
      <c r="Q2161" s="49" t="s">
        <v>67</v>
      </c>
      <c r="R2161" s="6" t="s">
        <v>60</v>
      </c>
      <c r="S2161" s="49" t="s">
        <v>60</v>
      </c>
      <c r="T2161" s="73" t="str">
        <f>IF(_xlfn.XLOOKUP(I2161,LEGEND!B:B,LEGEND!H:H)&lt;&gt;"-",HYPERLINK(_xlfn.XLOOKUP(I2161,LEGEND!B:B,LEGEND!H:H),"link"),_xlfn.XLOOKUP(I2161,LEGEND!B:B,LEGEND!H:H))</f>
        <v>link</v>
      </c>
      <c r="U2161" s="73" t="str">
        <f>HYPERLINK(_xlfn.XLOOKUP(I2161,LEGEND!B:B,LEGEND!I:I))</f>
        <v>https://milwaukee-media-images.s3.amazonaws.com/hi/4932307075--Hero_1.jpg</v>
      </c>
      <c r="V2161" s="51" t="s">
        <v>13325</v>
      </c>
      <c r="W2161" s="63" t="s">
        <v>1189</v>
      </c>
      <c r="X2161" s="64">
        <v>10</v>
      </c>
      <c r="Y2161" s="64">
        <v>37</v>
      </c>
      <c r="Z2161" s="64">
        <v>225</v>
      </c>
      <c r="AA2161" s="84">
        <v>8.7999999999999995E-2</v>
      </c>
      <c r="AB2161" s="85">
        <v>1</v>
      </c>
      <c r="AC2161" s="85">
        <v>1</v>
      </c>
    </row>
    <row r="2162" spans="1:29" ht="25.5">
      <c r="A2162" s="1"/>
      <c r="B2162" s="6" t="s">
        <v>8777</v>
      </c>
      <c r="C2162" s="6" t="s">
        <v>8778</v>
      </c>
      <c r="D2162" s="6" t="s">
        <v>8861</v>
      </c>
      <c r="E2162" s="49" t="s">
        <v>9795</v>
      </c>
      <c r="F2162" s="6" t="s">
        <v>9940</v>
      </c>
      <c r="G2162" s="6" t="s">
        <v>60</v>
      </c>
      <c r="H2162" s="6" t="s">
        <v>60</v>
      </c>
      <c r="I2162" s="60" t="s">
        <v>13326</v>
      </c>
      <c r="J2162" s="49" t="s">
        <v>13327</v>
      </c>
      <c r="K2162" s="6" t="s">
        <v>13328</v>
      </c>
      <c r="L2162" s="29">
        <f>IF($J$6="с учетом НДС",VLOOKUP(I2162,LEGEND!B:E,4,0)*(1-M2162),VLOOKUP(I2162,LEGEND!B:E,4,0)*(1-M2162)/1.2)</f>
        <v>530</v>
      </c>
      <c r="M2162" s="57">
        <f>IF(AND(B2162&lt;&gt;"1_Электроинструмент",B2162&lt;&gt;"2_Садовая техника"),$J$5,IF($J$4&lt;=20%,$J$4,IFERROR(VLOOKUP(S2162,LEGEND!$L$2:$M$5,2,FALSE),$J$4)))</f>
        <v>0</v>
      </c>
      <c r="N2162" s="48" t="s">
        <v>60</v>
      </c>
      <c r="O2162" s="6" t="s">
        <v>60</v>
      </c>
      <c r="P2162" s="49" t="s">
        <v>66</v>
      </c>
      <c r="Q2162" s="49" t="s">
        <v>473</v>
      </c>
      <c r="R2162" s="6" t="s">
        <v>60</v>
      </c>
      <c r="S2162" s="49" t="s">
        <v>60</v>
      </c>
      <c r="T2162" s="73" t="str">
        <f>IF(_xlfn.XLOOKUP(I2162,LEGEND!B:B,LEGEND!H:H)&lt;&gt;"-",HYPERLINK(_xlfn.XLOOKUP(I2162,LEGEND!B:B,LEGEND!H:H),"link"),_xlfn.XLOOKUP(I2162,LEGEND!B:B,LEGEND!H:H))</f>
        <v>link</v>
      </c>
      <c r="U2162" s="73" t="str">
        <f>HYPERLINK(_xlfn.XLOOKUP(I2162,LEGEND!B:B,LEGEND!I:I))</f>
        <v>https://milwaukee-media-images.s3.amazonaws.com/hi/4932399147--Hero_1.jpg</v>
      </c>
      <c r="V2162" s="51" t="s">
        <v>13329</v>
      </c>
      <c r="W2162" s="63" t="s">
        <v>1189</v>
      </c>
      <c r="X2162" s="64">
        <v>18</v>
      </c>
      <c r="Y2162" s="64">
        <v>37</v>
      </c>
      <c r="Z2162" s="64">
        <v>275</v>
      </c>
      <c r="AA2162" s="84">
        <v>0.06</v>
      </c>
      <c r="AB2162" s="85">
        <v>1</v>
      </c>
      <c r="AC2162" s="85">
        <v>1</v>
      </c>
    </row>
    <row r="2163" spans="1:29" ht="25.5">
      <c r="A2163" s="1"/>
      <c r="B2163" s="6" t="s">
        <v>8777</v>
      </c>
      <c r="C2163" s="6" t="s">
        <v>8778</v>
      </c>
      <c r="D2163" s="6" t="s">
        <v>8861</v>
      </c>
      <c r="E2163" s="49" t="s">
        <v>9795</v>
      </c>
      <c r="F2163" s="6" t="s">
        <v>9940</v>
      </c>
      <c r="G2163" s="6" t="s">
        <v>60</v>
      </c>
      <c r="H2163" s="6" t="s">
        <v>60</v>
      </c>
      <c r="I2163" s="60" t="s">
        <v>13330</v>
      </c>
      <c r="J2163" s="49" t="s">
        <v>13331</v>
      </c>
      <c r="K2163" s="6" t="s">
        <v>13332</v>
      </c>
      <c r="L2163" s="29">
        <f>IF($J$6="с учетом НДС",VLOOKUP(I2163,LEGEND!B:E,4,0)*(1-M2163),VLOOKUP(I2163,LEGEND!B:E,4,0)*(1-M2163)/1.2)</f>
        <v>530</v>
      </c>
      <c r="M2163" s="57">
        <f>IF(AND(B2163&lt;&gt;"1_Электроинструмент",B2163&lt;&gt;"2_Садовая техника"),$J$5,IF($J$4&lt;=20%,$J$4,IFERROR(VLOOKUP(S2163,LEGEND!$L$2:$M$5,2,FALSE),$J$4)))</f>
        <v>0</v>
      </c>
      <c r="N2163" s="48" t="s">
        <v>60</v>
      </c>
      <c r="O2163" s="6" t="s">
        <v>60</v>
      </c>
      <c r="P2163" s="49" t="s">
        <v>66</v>
      </c>
      <c r="Q2163" s="49" t="s">
        <v>67</v>
      </c>
      <c r="R2163" s="6" t="s">
        <v>60</v>
      </c>
      <c r="S2163" s="49" t="s">
        <v>60</v>
      </c>
      <c r="T2163" s="73" t="str">
        <f>IF(_xlfn.XLOOKUP(I2163,LEGEND!B:B,LEGEND!H:H)&lt;&gt;"-",HYPERLINK(_xlfn.XLOOKUP(I2163,LEGEND!B:B,LEGEND!H:H),"link"),_xlfn.XLOOKUP(I2163,LEGEND!B:B,LEGEND!H:H))</f>
        <v>link</v>
      </c>
      <c r="U2163" s="73" t="str">
        <f>HYPERLINK(_xlfn.XLOOKUP(I2163,LEGEND!B:B,LEGEND!I:I))</f>
        <v>https://milwaukee-media-images.s3.amazonaws.com/hi/4932352007--Hero_1.jpg</v>
      </c>
      <c r="V2163" s="51" t="s">
        <v>13333</v>
      </c>
      <c r="W2163" s="63" t="s">
        <v>1189</v>
      </c>
      <c r="X2163" s="64">
        <v>10</v>
      </c>
      <c r="Y2163" s="64">
        <v>37</v>
      </c>
      <c r="Z2163" s="64">
        <v>175</v>
      </c>
      <c r="AA2163" s="84">
        <v>3.9E-2</v>
      </c>
      <c r="AB2163" s="85">
        <v>1</v>
      </c>
      <c r="AC2163" s="85">
        <v>1</v>
      </c>
    </row>
    <row r="2164" spans="1:29" ht="25.5">
      <c r="A2164" s="1"/>
      <c r="B2164" s="6" t="s">
        <v>8777</v>
      </c>
      <c r="C2164" s="6" t="s">
        <v>8778</v>
      </c>
      <c r="D2164" s="6" t="s">
        <v>8861</v>
      </c>
      <c r="E2164" s="49" t="s">
        <v>9795</v>
      </c>
      <c r="F2164" s="6" t="s">
        <v>9940</v>
      </c>
      <c r="G2164" s="6" t="s">
        <v>60</v>
      </c>
      <c r="H2164" s="6" t="s">
        <v>60</v>
      </c>
      <c r="I2164" s="60" t="s">
        <v>13334</v>
      </c>
      <c r="J2164" s="49" t="s">
        <v>13335</v>
      </c>
      <c r="K2164" s="6" t="s">
        <v>13336</v>
      </c>
      <c r="L2164" s="29">
        <f>IF($J$6="с учетом НДС",VLOOKUP(I2164,LEGEND!B:E,4,0)*(1-M2164),VLOOKUP(I2164,LEGEND!B:E,4,0)*(1-M2164)/1.2)</f>
        <v>530</v>
      </c>
      <c r="M2164" s="57">
        <f>IF(AND(B2164&lt;&gt;"1_Электроинструмент",B2164&lt;&gt;"2_Садовая техника"),$J$5,IF($J$4&lt;=20%,$J$4,IFERROR(VLOOKUP(S2164,LEGEND!$L$2:$M$5,2,FALSE),$J$4)))</f>
        <v>0</v>
      </c>
      <c r="N2164" s="48" t="s">
        <v>60</v>
      </c>
      <c r="O2164" s="6" t="s">
        <v>60</v>
      </c>
      <c r="P2164" s="49" t="s">
        <v>66</v>
      </c>
      <c r="Q2164" s="49" t="s">
        <v>67</v>
      </c>
      <c r="R2164" s="6" t="s">
        <v>60</v>
      </c>
      <c r="S2164" s="49" t="s">
        <v>60</v>
      </c>
      <c r="T2164" s="73" t="str">
        <f>IF(_xlfn.XLOOKUP(I2164,LEGEND!B:B,LEGEND!H:H)&lt;&gt;"-",HYPERLINK(_xlfn.XLOOKUP(I2164,LEGEND!B:B,LEGEND!H:H),"link"),_xlfn.XLOOKUP(I2164,LEGEND!B:B,LEGEND!H:H))</f>
        <v>link</v>
      </c>
      <c r="U2164" s="73" t="str">
        <f>HYPERLINK(_xlfn.XLOOKUP(I2164,LEGEND!B:B,LEGEND!I:I))</f>
        <v>https://milwaukee-media-images.s3.amazonaws.com/hi/4932352009--Hero_1.jpg</v>
      </c>
      <c r="V2164" s="51" t="s">
        <v>13337</v>
      </c>
      <c r="W2164" s="63" t="s">
        <v>1189</v>
      </c>
      <c r="X2164" s="64">
        <v>37</v>
      </c>
      <c r="Y2164" s="64">
        <v>37</v>
      </c>
      <c r="Z2164" s="64">
        <v>175</v>
      </c>
      <c r="AA2164" s="84">
        <v>4.1000000000000002E-2</v>
      </c>
      <c r="AB2164" s="85">
        <v>1</v>
      </c>
      <c r="AC2164" s="85">
        <v>1</v>
      </c>
    </row>
    <row r="2165" spans="1:29" ht="25.5">
      <c r="A2165" s="1"/>
      <c r="B2165" s="6" t="s">
        <v>8777</v>
      </c>
      <c r="C2165" s="6" t="s">
        <v>8778</v>
      </c>
      <c r="D2165" s="6" t="s">
        <v>8861</v>
      </c>
      <c r="E2165" s="49" t="s">
        <v>9795</v>
      </c>
      <c r="F2165" s="6" t="s">
        <v>9940</v>
      </c>
      <c r="G2165" s="6" t="s">
        <v>60</v>
      </c>
      <c r="H2165" s="6" t="s">
        <v>60</v>
      </c>
      <c r="I2165" s="60" t="s">
        <v>13338</v>
      </c>
      <c r="J2165" s="49" t="s">
        <v>13339</v>
      </c>
      <c r="K2165" s="6" t="s">
        <v>13340</v>
      </c>
      <c r="L2165" s="29">
        <f>IF($J$6="с учетом НДС",VLOOKUP(I2165,LEGEND!B:E,4,0)*(1-M2165),VLOOKUP(I2165,LEGEND!B:E,4,0)*(1-M2165)/1.2)</f>
        <v>530</v>
      </c>
      <c r="M2165" s="57">
        <f>IF(AND(B2165&lt;&gt;"1_Электроинструмент",B2165&lt;&gt;"2_Садовая техника"),$J$5,IF($J$4&lt;=20%,$J$4,IFERROR(VLOOKUP(S2165,LEGEND!$L$2:$M$5,2,FALSE),$J$4)))</f>
        <v>0</v>
      </c>
      <c r="N2165" s="48" t="s">
        <v>60</v>
      </c>
      <c r="O2165" s="6" t="s">
        <v>60</v>
      </c>
      <c r="P2165" s="49" t="s">
        <v>66</v>
      </c>
      <c r="Q2165" s="49" t="s">
        <v>67</v>
      </c>
      <c r="R2165" s="6" t="s">
        <v>60</v>
      </c>
      <c r="S2165" s="49" t="s">
        <v>60</v>
      </c>
      <c r="T2165" s="73" t="str">
        <f>IF(_xlfn.XLOOKUP(I2165,LEGEND!B:B,LEGEND!H:H)&lt;&gt;"-",HYPERLINK(_xlfn.XLOOKUP(I2165,LEGEND!B:B,LEGEND!H:H),"link"),_xlfn.XLOOKUP(I2165,LEGEND!B:B,LEGEND!H:H))</f>
        <v>link</v>
      </c>
      <c r="U2165" s="73" t="str">
        <f>HYPERLINK(_xlfn.XLOOKUP(I2165,LEGEND!B:B,LEGEND!I:I))</f>
        <v>https://milwaukee-media-images.s3.amazonaws.com/hi/4932352011--Hero_1.jpg</v>
      </c>
      <c r="V2165" s="51" t="s">
        <v>13341</v>
      </c>
      <c r="W2165" s="63" t="s">
        <v>1189</v>
      </c>
      <c r="X2165" s="64">
        <v>10</v>
      </c>
      <c r="Y2165" s="64">
        <v>37</v>
      </c>
      <c r="Z2165" s="64">
        <v>175</v>
      </c>
      <c r="AA2165" s="84">
        <v>4.2000000000000003E-2</v>
      </c>
      <c r="AB2165" s="85">
        <v>1</v>
      </c>
      <c r="AC2165" s="85">
        <v>1</v>
      </c>
    </row>
    <row r="2166" spans="1:29" ht="25.5">
      <c r="A2166" s="1"/>
      <c r="B2166" s="6" t="s">
        <v>8777</v>
      </c>
      <c r="C2166" s="6" t="s">
        <v>8778</v>
      </c>
      <c r="D2166" s="6" t="s">
        <v>8861</v>
      </c>
      <c r="E2166" s="49" t="s">
        <v>9795</v>
      </c>
      <c r="F2166" s="6" t="s">
        <v>9940</v>
      </c>
      <c r="G2166" s="6" t="s">
        <v>60</v>
      </c>
      <c r="H2166" s="6" t="s">
        <v>60</v>
      </c>
      <c r="I2166" s="60" t="s">
        <v>13346</v>
      </c>
      <c r="J2166" s="49" t="s">
        <v>13347</v>
      </c>
      <c r="K2166" s="6" t="s">
        <v>13348</v>
      </c>
      <c r="L2166" s="29">
        <f>IF($J$6="с учетом НДС",VLOOKUP(I2166,LEGEND!B:E,4,0)*(1-M2166),VLOOKUP(I2166,LEGEND!B:E,4,0)*(1-M2166)/1.2)</f>
        <v>550</v>
      </c>
      <c r="M2166" s="57">
        <f>IF(AND(B2166&lt;&gt;"1_Электроинструмент",B2166&lt;&gt;"2_Садовая техника"),$J$5,IF($J$4&lt;=20%,$J$4,IFERROR(VLOOKUP(S2166,LEGEND!$L$2:$M$5,2,FALSE),$J$4)))</f>
        <v>0</v>
      </c>
      <c r="N2166" s="48" t="s">
        <v>60</v>
      </c>
      <c r="O2166" s="6" t="s">
        <v>60</v>
      </c>
      <c r="P2166" s="49" t="s">
        <v>66</v>
      </c>
      <c r="Q2166" s="49" t="s">
        <v>67</v>
      </c>
      <c r="R2166" s="6" t="s">
        <v>60</v>
      </c>
      <c r="S2166" s="49" t="s">
        <v>60</v>
      </c>
      <c r="T2166" s="73" t="str">
        <f>IF(_xlfn.XLOOKUP(I2166,LEGEND!B:B,LEGEND!H:H)&lt;&gt;"-",HYPERLINK(_xlfn.XLOOKUP(I2166,LEGEND!B:B,LEGEND!H:H),"link"),_xlfn.XLOOKUP(I2166,LEGEND!B:B,LEGEND!H:H))</f>
        <v>link</v>
      </c>
      <c r="U2166" s="73" t="str">
        <f>HYPERLINK(_xlfn.XLOOKUP(I2166,LEGEND!B:B,LEGEND!I:I))</f>
        <v>https://milwaukee-media-images.s3.amazonaws.com/hi/4932307074--Hero_1.jpg</v>
      </c>
      <c r="V2166" s="51" t="s">
        <v>13349</v>
      </c>
      <c r="W2166" s="63" t="s">
        <v>1189</v>
      </c>
      <c r="X2166" s="64">
        <v>10</v>
      </c>
      <c r="Y2166" s="64">
        <v>37</v>
      </c>
      <c r="Z2166" s="64">
        <v>275</v>
      </c>
      <c r="AA2166" s="84">
        <v>8.5000000000000006E-2</v>
      </c>
      <c r="AB2166" s="85">
        <v>1</v>
      </c>
      <c r="AC2166" s="85">
        <v>1</v>
      </c>
    </row>
    <row r="2167" spans="1:29" ht="25.5">
      <c r="A2167" s="1"/>
      <c r="B2167" s="6" t="s">
        <v>8777</v>
      </c>
      <c r="C2167" s="6" t="s">
        <v>8778</v>
      </c>
      <c r="D2167" s="6" t="s">
        <v>8861</v>
      </c>
      <c r="E2167" s="49" t="s">
        <v>9795</v>
      </c>
      <c r="F2167" s="6" t="s">
        <v>9940</v>
      </c>
      <c r="G2167" s="6" t="s">
        <v>60</v>
      </c>
      <c r="H2167" s="6" t="s">
        <v>60</v>
      </c>
      <c r="I2167" s="60" t="s">
        <v>13350</v>
      </c>
      <c r="J2167" s="49" t="s">
        <v>13351</v>
      </c>
      <c r="K2167" s="6" t="s">
        <v>13352</v>
      </c>
      <c r="L2167" s="29">
        <f>IF($J$6="с учетом НДС",VLOOKUP(I2167,LEGEND!B:E,4,0)*(1-M2167),VLOOKUP(I2167,LEGEND!B:E,4,0)*(1-M2167)/1.2)</f>
        <v>550</v>
      </c>
      <c r="M2167" s="57">
        <f>IF(AND(B2167&lt;&gt;"1_Электроинструмент",B2167&lt;&gt;"2_Садовая техника"),$J$5,IF($J$4&lt;=20%,$J$4,IFERROR(VLOOKUP(S2167,LEGEND!$L$2:$M$5,2,FALSE),$J$4)))</f>
        <v>0</v>
      </c>
      <c r="N2167" s="48" t="s">
        <v>60</v>
      </c>
      <c r="O2167" s="6" t="s">
        <v>60</v>
      </c>
      <c r="P2167" s="49" t="s">
        <v>66</v>
      </c>
      <c r="Q2167" s="49" t="s">
        <v>67</v>
      </c>
      <c r="R2167" s="6" t="s">
        <v>60</v>
      </c>
      <c r="S2167" s="49" t="s">
        <v>60</v>
      </c>
      <c r="T2167" s="73" t="str">
        <f>IF(_xlfn.XLOOKUP(I2167,LEGEND!B:B,LEGEND!H:H)&lt;&gt;"-",HYPERLINK(_xlfn.XLOOKUP(I2167,LEGEND!B:B,LEGEND!H:H),"link"),_xlfn.XLOOKUP(I2167,LEGEND!B:B,LEGEND!H:H))</f>
        <v>link</v>
      </c>
      <c r="U2167" s="73" t="str">
        <f>HYPERLINK(_xlfn.XLOOKUP(I2167,LEGEND!B:B,LEGEND!I:I))</f>
        <v>https://milwaukee-media-images.s3.amazonaws.com/hi/4932399222--Hero_1.jpg</v>
      </c>
      <c r="V2167" s="51" t="s">
        <v>13353</v>
      </c>
      <c r="W2167" s="63" t="s">
        <v>1189</v>
      </c>
      <c r="X2167" s="64">
        <v>18</v>
      </c>
      <c r="Y2167" s="64">
        <v>37</v>
      </c>
      <c r="Z2167" s="64">
        <v>275</v>
      </c>
      <c r="AA2167" s="84">
        <v>5.8999999999999997E-2</v>
      </c>
      <c r="AB2167" s="85">
        <v>1</v>
      </c>
      <c r="AC2167" s="85">
        <v>1</v>
      </c>
    </row>
    <row r="2168" spans="1:29" ht="25.5">
      <c r="A2168" s="1"/>
      <c r="B2168" s="6" t="s">
        <v>8777</v>
      </c>
      <c r="C2168" s="6" t="s">
        <v>8778</v>
      </c>
      <c r="D2168" s="6" t="s">
        <v>8861</v>
      </c>
      <c r="E2168" s="49" t="s">
        <v>9795</v>
      </c>
      <c r="F2168" s="6" t="s">
        <v>9940</v>
      </c>
      <c r="G2168" s="6" t="s">
        <v>60</v>
      </c>
      <c r="H2168" s="6" t="s">
        <v>60</v>
      </c>
      <c r="I2168" s="60" t="s">
        <v>13366</v>
      </c>
      <c r="J2168" s="49" t="s">
        <v>13367</v>
      </c>
      <c r="K2168" s="6" t="s">
        <v>13368</v>
      </c>
      <c r="L2168" s="29">
        <f>IF($J$6="с учетом НДС",VLOOKUP(I2168,LEGEND!B:E,4,0)*(1-M2168),VLOOKUP(I2168,LEGEND!B:E,4,0)*(1-M2168)/1.2)</f>
        <v>570</v>
      </c>
      <c r="M2168" s="57">
        <f>IF(AND(B2168&lt;&gt;"1_Электроинструмент",B2168&lt;&gt;"2_Садовая техника"),$J$5,IF($J$4&lt;=20%,$J$4,IFERROR(VLOOKUP(S2168,LEGEND!$L$2:$M$5,2,FALSE),$J$4)))</f>
        <v>0</v>
      </c>
      <c r="N2168" s="48" t="s">
        <v>60</v>
      </c>
      <c r="O2168" s="6" t="s">
        <v>60</v>
      </c>
      <c r="P2168" s="49" t="s">
        <v>66</v>
      </c>
      <c r="Q2168" s="49" t="s">
        <v>67</v>
      </c>
      <c r="R2168" s="6" t="s">
        <v>60</v>
      </c>
      <c r="S2168" s="49" t="s">
        <v>60</v>
      </c>
      <c r="T2168" s="73" t="str">
        <f>IF(_xlfn.XLOOKUP(I2168,LEGEND!B:B,LEGEND!H:H)&lt;&gt;"-",HYPERLINK(_xlfn.XLOOKUP(I2168,LEGEND!B:B,LEGEND!H:H),"link"),_xlfn.XLOOKUP(I2168,LEGEND!B:B,LEGEND!H:H))</f>
        <v>link</v>
      </c>
      <c r="U2168" s="73" t="str">
        <f>HYPERLINK(_xlfn.XLOOKUP(I2168,LEGEND!B:B,LEGEND!I:I))</f>
        <v>https://milwaukee-media-images.s3.amazonaws.com/hi/4932353821--Hero_1.jpg</v>
      </c>
      <c r="V2168" s="51" t="s">
        <v>13369</v>
      </c>
      <c r="W2168" s="63" t="s">
        <v>1189</v>
      </c>
      <c r="X2168" s="64">
        <v>10</v>
      </c>
      <c r="Y2168" s="64">
        <v>37</v>
      </c>
      <c r="Z2168" s="64">
        <v>325</v>
      </c>
      <c r="AA2168" s="84">
        <v>7.6999999999999999E-2</v>
      </c>
      <c r="AB2168" s="85">
        <v>1</v>
      </c>
      <c r="AC2168" s="85">
        <v>1</v>
      </c>
    </row>
    <row r="2169" spans="1:29" ht="25.5">
      <c r="A2169" s="1"/>
      <c r="B2169" s="6" t="s">
        <v>8777</v>
      </c>
      <c r="C2169" s="6" t="s">
        <v>8778</v>
      </c>
      <c r="D2169" s="6" t="s">
        <v>8861</v>
      </c>
      <c r="E2169" s="49" t="s">
        <v>9795</v>
      </c>
      <c r="F2169" s="6" t="s">
        <v>9940</v>
      </c>
      <c r="G2169" s="6" t="s">
        <v>60</v>
      </c>
      <c r="H2169" s="6" t="s">
        <v>60</v>
      </c>
      <c r="I2169" s="60" t="s">
        <v>13370</v>
      </c>
      <c r="J2169" s="49" t="s">
        <v>13371</v>
      </c>
      <c r="K2169" s="6" t="s">
        <v>13372</v>
      </c>
      <c r="L2169" s="29">
        <f>IF($J$6="с учетом НДС",VLOOKUP(I2169,LEGEND!B:E,4,0)*(1-M2169),VLOOKUP(I2169,LEGEND!B:E,4,0)*(1-M2169)/1.2)</f>
        <v>570</v>
      </c>
      <c r="M2169" s="57">
        <f>IF(AND(B2169&lt;&gt;"1_Электроинструмент",B2169&lt;&gt;"2_Садовая техника"),$J$5,IF($J$4&lt;=20%,$J$4,IFERROR(VLOOKUP(S2169,LEGEND!$L$2:$M$5,2,FALSE),$J$4)))</f>
        <v>0</v>
      </c>
      <c r="N2169" s="48" t="s">
        <v>60</v>
      </c>
      <c r="O2169" s="6" t="s">
        <v>60</v>
      </c>
      <c r="P2169" s="49" t="s">
        <v>66</v>
      </c>
      <c r="Q2169" s="49" t="s">
        <v>473</v>
      </c>
      <c r="R2169" s="6" t="s">
        <v>60</v>
      </c>
      <c r="S2169" s="49" t="s">
        <v>60</v>
      </c>
      <c r="T2169" s="73" t="str">
        <f>IF(_xlfn.XLOOKUP(I2169,LEGEND!B:B,LEGEND!H:H)&lt;&gt;"-",HYPERLINK(_xlfn.XLOOKUP(I2169,LEGEND!B:B,LEGEND!H:H),"link"),_xlfn.XLOOKUP(I2169,LEGEND!B:B,LEGEND!H:H))</f>
        <v>link</v>
      </c>
      <c r="U2169" s="73" t="str">
        <f>HYPERLINK(_xlfn.XLOOKUP(I2169,LEGEND!B:B,LEGEND!I:I))</f>
        <v>https://milwaukee-media-images.s3.amazonaws.com/hi/4932367066--Hero_1.jpg</v>
      </c>
      <c r="V2169" s="51" t="s">
        <v>13373</v>
      </c>
      <c r="W2169" s="63" t="s">
        <v>1189</v>
      </c>
      <c r="X2169" s="64">
        <v>11</v>
      </c>
      <c r="Y2169" s="64">
        <v>37</v>
      </c>
      <c r="Z2169" s="64">
        <v>225</v>
      </c>
      <c r="AA2169" s="84">
        <v>7.3999999999999996E-2</v>
      </c>
      <c r="AB2169" s="85">
        <v>1</v>
      </c>
      <c r="AC2169" s="85">
        <v>1</v>
      </c>
    </row>
    <row r="2170" spans="1:29" ht="25.5">
      <c r="A2170" s="1"/>
      <c r="B2170" s="6" t="s">
        <v>8777</v>
      </c>
      <c r="C2170" s="6" t="s">
        <v>8778</v>
      </c>
      <c r="D2170" s="6" t="s">
        <v>8861</v>
      </c>
      <c r="E2170" s="49" t="s">
        <v>9795</v>
      </c>
      <c r="F2170" s="6" t="s">
        <v>9940</v>
      </c>
      <c r="G2170" s="6" t="s">
        <v>60</v>
      </c>
      <c r="H2170" s="6" t="s">
        <v>60</v>
      </c>
      <c r="I2170" s="60" t="s">
        <v>13374</v>
      </c>
      <c r="J2170" s="49" t="s">
        <v>13375</v>
      </c>
      <c r="K2170" s="6" t="s">
        <v>13376</v>
      </c>
      <c r="L2170" s="29">
        <f>IF($J$6="с учетом НДС",VLOOKUP(I2170,LEGEND!B:E,4,0)*(1-M2170),VLOOKUP(I2170,LEGEND!B:E,4,0)*(1-M2170)/1.2)</f>
        <v>570</v>
      </c>
      <c r="M2170" s="57">
        <f>IF(AND(B2170&lt;&gt;"1_Электроинструмент",B2170&lt;&gt;"2_Садовая техника"),$J$5,IF($J$4&lt;=20%,$J$4,IFERROR(VLOOKUP(S2170,LEGEND!$L$2:$M$5,2,FALSE),$J$4)))</f>
        <v>0</v>
      </c>
      <c r="N2170" s="48" t="s">
        <v>60</v>
      </c>
      <c r="O2170" s="6" t="s">
        <v>60</v>
      </c>
      <c r="P2170" s="49" t="s">
        <v>66</v>
      </c>
      <c r="Q2170" s="49" t="s">
        <v>67</v>
      </c>
      <c r="R2170" s="6" t="s">
        <v>60</v>
      </c>
      <c r="S2170" s="49" t="s">
        <v>60</v>
      </c>
      <c r="T2170" s="73" t="str">
        <f>IF(_xlfn.XLOOKUP(I2170,LEGEND!B:B,LEGEND!H:H)&lt;&gt;"-",HYPERLINK(_xlfn.XLOOKUP(I2170,LEGEND!B:B,LEGEND!H:H),"link"),_xlfn.XLOOKUP(I2170,LEGEND!B:B,LEGEND!H:H))</f>
        <v>link</v>
      </c>
      <c r="U2170" s="73" t="str">
        <f>HYPERLINK(_xlfn.XLOOKUP(I2170,LEGEND!B:B,LEGEND!I:I))</f>
        <v>https://milwaukee-media-images.s3.amazonaws.com/hi/4932352008--Hero_1.jpg</v>
      </c>
      <c r="V2170" s="51" t="s">
        <v>13377</v>
      </c>
      <c r="W2170" s="63" t="s">
        <v>1189</v>
      </c>
      <c r="X2170" s="64">
        <v>10</v>
      </c>
      <c r="Y2170" s="64">
        <v>37</v>
      </c>
      <c r="Z2170" s="64">
        <v>225</v>
      </c>
      <c r="AA2170" s="84">
        <v>4.2000000000000003E-2</v>
      </c>
      <c r="AB2170" s="85">
        <v>1</v>
      </c>
      <c r="AC2170" s="85">
        <v>1</v>
      </c>
    </row>
    <row r="2171" spans="1:29" ht="25.5">
      <c r="A2171" s="1"/>
      <c r="B2171" s="6" t="s">
        <v>8777</v>
      </c>
      <c r="C2171" s="6" t="s">
        <v>8778</v>
      </c>
      <c r="D2171" s="6" t="s">
        <v>8861</v>
      </c>
      <c r="E2171" s="49" t="s">
        <v>9795</v>
      </c>
      <c r="F2171" s="6" t="s">
        <v>9940</v>
      </c>
      <c r="G2171" s="6" t="s">
        <v>60</v>
      </c>
      <c r="H2171" s="6" t="s">
        <v>60</v>
      </c>
      <c r="I2171" s="60" t="s">
        <v>13378</v>
      </c>
      <c r="J2171" s="49" t="s">
        <v>13379</v>
      </c>
      <c r="K2171" s="6" t="s">
        <v>13380</v>
      </c>
      <c r="L2171" s="29">
        <f>IF($J$6="с учетом НДС",VLOOKUP(I2171,LEGEND!B:E,4,0)*(1-M2171),VLOOKUP(I2171,LEGEND!B:E,4,0)*(1-M2171)/1.2)</f>
        <v>570</v>
      </c>
      <c r="M2171" s="57">
        <f>IF(AND(B2171&lt;&gt;"1_Электроинструмент",B2171&lt;&gt;"2_Садовая техника"),$J$5,IF($J$4&lt;=20%,$J$4,IFERROR(VLOOKUP(S2171,LEGEND!$L$2:$M$5,2,FALSE),$J$4)))</f>
        <v>0</v>
      </c>
      <c r="N2171" s="48" t="s">
        <v>60</v>
      </c>
      <c r="O2171" s="6" t="s">
        <v>60</v>
      </c>
      <c r="P2171" s="49" t="s">
        <v>66</v>
      </c>
      <c r="Q2171" s="49" t="s">
        <v>67</v>
      </c>
      <c r="R2171" s="6" t="s">
        <v>60</v>
      </c>
      <c r="S2171" s="49" t="s">
        <v>60</v>
      </c>
      <c r="T2171" s="73" t="str">
        <f>IF(_xlfn.XLOOKUP(I2171,LEGEND!B:B,LEGEND!H:H)&lt;&gt;"-",HYPERLINK(_xlfn.XLOOKUP(I2171,LEGEND!B:B,LEGEND!H:H),"link"),_xlfn.XLOOKUP(I2171,LEGEND!B:B,LEGEND!H:H))</f>
        <v>link</v>
      </c>
      <c r="U2171" s="73" t="str">
        <f>HYPERLINK(_xlfn.XLOOKUP(I2171,LEGEND!B:B,LEGEND!I:I))</f>
        <v>https://milwaukee-media-images.s3.amazonaws.com/hi/4932352010--Hero_1.jpg</v>
      </c>
      <c r="V2171" s="51" t="s">
        <v>13381</v>
      </c>
      <c r="W2171" s="63" t="s">
        <v>1189</v>
      </c>
      <c r="X2171" s="64">
        <v>37</v>
      </c>
      <c r="Y2171" s="64">
        <v>37</v>
      </c>
      <c r="Z2171" s="64">
        <v>225</v>
      </c>
      <c r="AA2171" s="84">
        <v>4.7E-2</v>
      </c>
      <c r="AB2171" s="85">
        <v>1</v>
      </c>
      <c r="AC2171" s="85">
        <v>1</v>
      </c>
    </row>
    <row r="2172" spans="1:29" ht="25.5">
      <c r="A2172" s="1"/>
      <c r="B2172" s="6" t="s">
        <v>8777</v>
      </c>
      <c r="C2172" s="6" t="s">
        <v>8778</v>
      </c>
      <c r="D2172" s="6" t="s">
        <v>8861</v>
      </c>
      <c r="E2172" s="49" t="s">
        <v>9795</v>
      </c>
      <c r="F2172" s="6" t="s">
        <v>9940</v>
      </c>
      <c r="G2172" s="6" t="s">
        <v>60</v>
      </c>
      <c r="H2172" s="6" t="s">
        <v>60</v>
      </c>
      <c r="I2172" s="60" t="s">
        <v>13382</v>
      </c>
      <c r="J2172" s="49" t="s">
        <v>13383</v>
      </c>
      <c r="K2172" s="6" t="s">
        <v>13384</v>
      </c>
      <c r="L2172" s="29">
        <f>IF($J$6="с учетом НДС",VLOOKUP(I2172,LEGEND!B:E,4,0)*(1-M2172),VLOOKUP(I2172,LEGEND!B:E,4,0)*(1-M2172)/1.2)</f>
        <v>570</v>
      </c>
      <c r="M2172" s="57">
        <f>IF(AND(B2172&lt;&gt;"1_Электроинструмент",B2172&lt;&gt;"2_Садовая техника"),$J$5,IF($J$4&lt;=20%,$J$4,IFERROR(VLOOKUP(S2172,LEGEND!$L$2:$M$5,2,FALSE),$J$4)))</f>
        <v>0</v>
      </c>
      <c r="N2172" s="48" t="s">
        <v>60</v>
      </c>
      <c r="O2172" s="6" t="s">
        <v>60</v>
      </c>
      <c r="P2172" s="49" t="s">
        <v>66</v>
      </c>
      <c r="Q2172" s="49" t="s">
        <v>67</v>
      </c>
      <c r="R2172" s="6" t="s">
        <v>60</v>
      </c>
      <c r="S2172" s="49" t="s">
        <v>60</v>
      </c>
      <c r="T2172" s="73" t="str">
        <f>IF(_xlfn.XLOOKUP(I2172,LEGEND!B:B,LEGEND!H:H)&lt;&gt;"-",HYPERLINK(_xlfn.XLOOKUP(I2172,LEGEND!B:B,LEGEND!H:H),"link"),_xlfn.XLOOKUP(I2172,LEGEND!B:B,LEGEND!H:H))</f>
        <v>link</v>
      </c>
      <c r="U2172" s="73" t="str">
        <f>HYPERLINK(_xlfn.XLOOKUP(I2172,LEGEND!B:B,LEGEND!I:I))</f>
        <v>https://milwaukee-media-images.s3.amazonaws.com/hi/4932352012--Hero_1.jpg</v>
      </c>
      <c r="V2172" s="51" t="s">
        <v>13385</v>
      </c>
      <c r="W2172" s="63" t="s">
        <v>1189</v>
      </c>
      <c r="X2172" s="64">
        <v>10</v>
      </c>
      <c r="Y2172" s="64">
        <v>37</v>
      </c>
      <c r="Z2172" s="64">
        <v>225</v>
      </c>
      <c r="AA2172" s="84">
        <v>4.8000000000000001E-2</v>
      </c>
      <c r="AB2172" s="85">
        <v>1</v>
      </c>
      <c r="AC2172" s="85">
        <v>1</v>
      </c>
    </row>
    <row r="2173" spans="1:29" ht="25.5">
      <c r="A2173" s="1"/>
      <c r="B2173" s="6" t="s">
        <v>8777</v>
      </c>
      <c r="C2173" s="6" t="s">
        <v>8778</v>
      </c>
      <c r="D2173" s="6" t="s">
        <v>8861</v>
      </c>
      <c r="E2173" s="49" t="s">
        <v>9795</v>
      </c>
      <c r="F2173" s="6" t="s">
        <v>9940</v>
      </c>
      <c r="G2173" s="6" t="s">
        <v>60</v>
      </c>
      <c r="H2173" s="6" t="s">
        <v>60</v>
      </c>
      <c r="I2173" s="60" t="s">
        <v>13401</v>
      </c>
      <c r="J2173" s="49" t="s">
        <v>13402</v>
      </c>
      <c r="K2173" s="6" t="s">
        <v>13403</v>
      </c>
      <c r="L2173" s="29">
        <f>IF($J$6="с учетом НДС",VLOOKUP(I2173,LEGEND!B:E,4,0)*(1-M2173),VLOOKUP(I2173,LEGEND!B:E,4,0)*(1-M2173)/1.2)</f>
        <v>600</v>
      </c>
      <c r="M2173" s="57">
        <f>IF(AND(B2173&lt;&gt;"1_Электроинструмент",B2173&lt;&gt;"2_Садовая техника"),$J$5,IF($J$4&lt;=20%,$J$4,IFERROR(VLOOKUP(S2173,LEGEND!$L$2:$M$5,2,FALSE),$J$4)))</f>
        <v>0</v>
      </c>
      <c r="N2173" s="48" t="s">
        <v>60</v>
      </c>
      <c r="O2173" s="6" t="s">
        <v>60</v>
      </c>
      <c r="P2173" s="49" t="s">
        <v>66</v>
      </c>
      <c r="Q2173" s="49" t="s">
        <v>473</v>
      </c>
      <c r="R2173" s="6" t="s">
        <v>60</v>
      </c>
      <c r="S2173" s="49" t="s">
        <v>60</v>
      </c>
      <c r="T2173" s="73" t="str">
        <f>IF(_xlfn.XLOOKUP(I2173,LEGEND!B:B,LEGEND!H:H)&lt;&gt;"-",HYPERLINK(_xlfn.XLOOKUP(I2173,LEGEND!B:B,LEGEND!H:H),"link"),_xlfn.XLOOKUP(I2173,LEGEND!B:B,LEGEND!H:H))</f>
        <v>link</v>
      </c>
      <c r="U2173" s="73" t="str">
        <f>HYPERLINK(_xlfn.XLOOKUP(I2173,LEGEND!B:B,LEGEND!I:I))</f>
        <v>https://milwaukee-media-images.s3.amazonaws.com/hi/4932352130--Hero_1.jpg</v>
      </c>
      <c r="V2173" s="51" t="s">
        <v>13404</v>
      </c>
      <c r="W2173" s="63" t="s">
        <v>1189</v>
      </c>
      <c r="X2173" s="64">
        <v>10</v>
      </c>
      <c r="Y2173" s="64">
        <v>37</v>
      </c>
      <c r="Z2173" s="64">
        <v>175</v>
      </c>
      <c r="AA2173" s="84">
        <v>3.5999999999999997E-2</v>
      </c>
      <c r="AB2173" s="85">
        <v>1</v>
      </c>
      <c r="AC2173" s="85">
        <v>1</v>
      </c>
    </row>
    <row r="2174" spans="1:29" ht="25.5">
      <c r="A2174" s="1"/>
      <c r="B2174" s="6" t="s">
        <v>8777</v>
      </c>
      <c r="C2174" s="6" t="s">
        <v>8778</v>
      </c>
      <c r="D2174" s="6" t="s">
        <v>8861</v>
      </c>
      <c r="E2174" s="49" t="s">
        <v>9795</v>
      </c>
      <c r="F2174" s="6" t="s">
        <v>9940</v>
      </c>
      <c r="G2174" s="6" t="s">
        <v>60</v>
      </c>
      <c r="H2174" s="6" t="s">
        <v>60</v>
      </c>
      <c r="I2174" s="60" t="s">
        <v>13405</v>
      </c>
      <c r="J2174" s="49" t="s">
        <v>13406</v>
      </c>
      <c r="K2174" s="6" t="s">
        <v>13407</v>
      </c>
      <c r="L2174" s="29">
        <f>IF($J$6="с учетом НДС",VLOOKUP(I2174,LEGEND!B:E,4,0)*(1-M2174),VLOOKUP(I2174,LEGEND!B:E,4,0)*(1-M2174)/1.2)</f>
        <v>600</v>
      </c>
      <c r="M2174" s="57">
        <f>IF(AND(B2174&lt;&gt;"1_Электроинструмент",B2174&lt;&gt;"2_Садовая техника"),$J$5,IF($J$4&lt;=20%,$J$4,IFERROR(VLOOKUP(S2174,LEGEND!$L$2:$M$5,2,FALSE),$J$4)))</f>
        <v>0</v>
      </c>
      <c r="N2174" s="48" t="s">
        <v>60</v>
      </c>
      <c r="O2174" s="6" t="s">
        <v>60</v>
      </c>
      <c r="P2174" s="49" t="s">
        <v>66</v>
      </c>
      <c r="Q2174" s="49" t="s">
        <v>67</v>
      </c>
      <c r="R2174" s="6" t="s">
        <v>60</v>
      </c>
      <c r="S2174" s="49" t="s">
        <v>60</v>
      </c>
      <c r="T2174" s="73" t="str">
        <f>IF(_xlfn.XLOOKUP(I2174,LEGEND!B:B,LEGEND!H:H)&lt;&gt;"-",HYPERLINK(_xlfn.XLOOKUP(I2174,LEGEND!B:B,LEGEND!H:H),"link"),_xlfn.XLOOKUP(I2174,LEGEND!B:B,LEGEND!H:H))</f>
        <v>link</v>
      </c>
      <c r="U2174" s="73" t="str">
        <f>HYPERLINK(_xlfn.XLOOKUP(I2174,LEGEND!B:B,LEGEND!I:I))</f>
        <v>https://milwaukee-media-images.s3.amazonaws.com/hi/4932344295--Hero_1.jpg</v>
      </c>
      <c r="V2174" s="51" t="s">
        <v>13408</v>
      </c>
      <c r="W2174" s="63" t="s">
        <v>1189</v>
      </c>
      <c r="X2174" s="64">
        <v>10</v>
      </c>
      <c r="Y2174" s="64">
        <v>37</v>
      </c>
      <c r="Z2174" s="64">
        <v>325</v>
      </c>
      <c r="AA2174" s="84">
        <v>0.10199999999999999</v>
      </c>
      <c r="AB2174" s="85">
        <v>1</v>
      </c>
      <c r="AC2174" s="85">
        <v>1</v>
      </c>
    </row>
    <row r="2175" spans="1:29" ht="25.5">
      <c r="A2175" s="1"/>
      <c r="B2175" s="6" t="s">
        <v>8777</v>
      </c>
      <c r="C2175" s="6" t="s">
        <v>8778</v>
      </c>
      <c r="D2175" s="6" t="s">
        <v>8861</v>
      </c>
      <c r="E2175" s="49" t="s">
        <v>9795</v>
      </c>
      <c r="F2175" s="6" t="s">
        <v>9940</v>
      </c>
      <c r="G2175" s="6" t="s">
        <v>60</v>
      </c>
      <c r="H2175" s="6" t="s">
        <v>60</v>
      </c>
      <c r="I2175" s="60" t="s">
        <v>13409</v>
      </c>
      <c r="J2175" s="49" t="s">
        <v>13410</v>
      </c>
      <c r="K2175" s="6" t="s">
        <v>13411</v>
      </c>
      <c r="L2175" s="29">
        <f>IF($J$6="с учетом НДС",VLOOKUP(I2175,LEGEND!B:E,4,0)*(1-M2175),VLOOKUP(I2175,LEGEND!B:E,4,0)*(1-M2175)/1.2)</f>
        <v>600</v>
      </c>
      <c r="M2175" s="57">
        <f>IF(AND(B2175&lt;&gt;"1_Электроинструмент",B2175&lt;&gt;"2_Садовая техника"),$J$5,IF($J$4&lt;=20%,$J$4,IFERROR(VLOOKUP(S2175,LEGEND!$L$2:$M$5,2,FALSE),$J$4)))</f>
        <v>0</v>
      </c>
      <c r="N2175" s="48" t="s">
        <v>60</v>
      </c>
      <c r="O2175" s="6" t="s">
        <v>60</v>
      </c>
      <c r="P2175" s="49" t="s">
        <v>66</v>
      </c>
      <c r="Q2175" s="49" t="s">
        <v>67</v>
      </c>
      <c r="R2175" s="6" t="s">
        <v>60</v>
      </c>
      <c r="S2175" s="49" t="s">
        <v>60</v>
      </c>
      <c r="T2175" s="73" t="str">
        <f>IF(_xlfn.XLOOKUP(I2175,LEGEND!B:B,LEGEND!H:H)&lt;&gt;"-",HYPERLINK(_xlfn.XLOOKUP(I2175,LEGEND!B:B,LEGEND!H:H),"link"),_xlfn.XLOOKUP(I2175,LEGEND!B:B,LEGEND!H:H))</f>
        <v>link</v>
      </c>
      <c r="U2175" s="73" t="str">
        <f>HYPERLINK(_xlfn.XLOOKUP(I2175,LEGEND!B:B,LEGEND!I:I))</f>
        <v>https://milwaukee-media-images.s3.amazonaws.com/hi/4932353822--Hero_1.jpg</v>
      </c>
      <c r="V2175" s="51" t="s">
        <v>13412</v>
      </c>
      <c r="W2175" s="63" t="s">
        <v>1189</v>
      </c>
      <c r="X2175" s="64">
        <v>10</v>
      </c>
      <c r="Y2175" s="64">
        <v>37</v>
      </c>
      <c r="Z2175" s="64">
        <v>275</v>
      </c>
      <c r="AA2175" s="84">
        <v>7.4999999999999997E-2</v>
      </c>
      <c r="AB2175" s="85">
        <v>1</v>
      </c>
      <c r="AC2175" s="85">
        <v>1</v>
      </c>
    </row>
    <row r="2176" spans="1:29" ht="25.5">
      <c r="A2176" s="1"/>
      <c r="B2176" s="6" t="s">
        <v>8777</v>
      </c>
      <c r="C2176" s="6" t="s">
        <v>8778</v>
      </c>
      <c r="D2176" s="6" t="s">
        <v>8861</v>
      </c>
      <c r="E2176" s="49" t="s">
        <v>9795</v>
      </c>
      <c r="F2176" s="6" t="s">
        <v>9940</v>
      </c>
      <c r="G2176" s="6" t="s">
        <v>60</v>
      </c>
      <c r="H2176" s="6" t="s">
        <v>60</v>
      </c>
      <c r="I2176" s="60" t="s">
        <v>13433</v>
      </c>
      <c r="J2176" s="49" t="s">
        <v>13434</v>
      </c>
      <c r="K2176" s="6" t="s">
        <v>13435</v>
      </c>
      <c r="L2176" s="29">
        <f>IF($J$6="с учетом НДС",VLOOKUP(I2176,LEGEND!B:E,4,0)*(1-M2176),VLOOKUP(I2176,LEGEND!B:E,4,0)*(1-M2176)/1.2)</f>
        <v>610</v>
      </c>
      <c r="M2176" s="57">
        <f>IF(AND(B2176&lt;&gt;"1_Электроинструмент",B2176&lt;&gt;"2_Садовая техника"),$J$5,IF($J$4&lt;=20%,$J$4,IFERROR(VLOOKUP(S2176,LEGEND!$L$2:$M$5,2,FALSE),$J$4)))</f>
        <v>0</v>
      </c>
      <c r="N2176" s="48" t="s">
        <v>60</v>
      </c>
      <c r="O2176" s="6" t="s">
        <v>60</v>
      </c>
      <c r="P2176" s="49" t="s">
        <v>66</v>
      </c>
      <c r="Q2176" s="49" t="s">
        <v>67</v>
      </c>
      <c r="R2176" s="6" t="s">
        <v>60</v>
      </c>
      <c r="S2176" s="49" t="s">
        <v>60</v>
      </c>
      <c r="T2176" s="73" t="str">
        <f>IF(_xlfn.XLOOKUP(I2176,LEGEND!B:B,LEGEND!H:H)&lt;&gt;"-",HYPERLINK(_xlfn.XLOOKUP(I2176,LEGEND!B:B,LEGEND!H:H),"link"),_xlfn.XLOOKUP(I2176,LEGEND!B:B,LEGEND!H:H))</f>
        <v>link</v>
      </c>
      <c r="U2176" s="73" t="str">
        <f>HYPERLINK(_xlfn.XLOOKUP(I2176,LEGEND!B:B,LEGEND!I:I))</f>
        <v>https://milwaukee-media-images.s3.amazonaws.com/hi/4932352021--Hero_1.jpg</v>
      </c>
      <c r="V2176" s="51" t="s">
        <v>13436</v>
      </c>
      <c r="W2176" s="63" t="s">
        <v>1189</v>
      </c>
      <c r="X2176" s="64">
        <v>10</v>
      </c>
      <c r="Y2176" s="64">
        <v>37</v>
      </c>
      <c r="Z2176" s="64">
        <v>180</v>
      </c>
      <c r="AA2176" s="84">
        <v>4.5999999999999999E-2</v>
      </c>
      <c r="AB2176" s="85">
        <v>1</v>
      </c>
      <c r="AC2176" s="85">
        <v>1</v>
      </c>
    </row>
    <row r="2177" spans="1:29" ht="25.5">
      <c r="A2177" s="1"/>
      <c r="B2177" s="6" t="s">
        <v>8777</v>
      </c>
      <c r="C2177" s="6" t="s">
        <v>8778</v>
      </c>
      <c r="D2177" s="6" t="s">
        <v>8861</v>
      </c>
      <c r="E2177" s="49" t="s">
        <v>9795</v>
      </c>
      <c r="F2177" s="6" t="s">
        <v>9940</v>
      </c>
      <c r="G2177" s="6" t="s">
        <v>60</v>
      </c>
      <c r="H2177" s="6" t="s">
        <v>60</v>
      </c>
      <c r="I2177" s="60" t="s">
        <v>13429</v>
      </c>
      <c r="J2177" s="49" t="s">
        <v>13430</v>
      </c>
      <c r="K2177" s="6" t="s">
        <v>13431</v>
      </c>
      <c r="L2177" s="29">
        <f>IF($J$6="с учетом НДС",VLOOKUP(I2177,LEGEND!B:E,4,0)*(1-M2177),VLOOKUP(I2177,LEGEND!B:E,4,0)*(1-M2177)/1.2)</f>
        <v>620</v>
      </c>
      <c r="M2177" s="57">
        <f>IF(AND(B2177&lt;&gt;"1_Электроинструмент",B2177&lt;&gt;"2_Садовая техника"),$J$5,IF($J$4&lt;=20%,$J$4,IFERROR(VLOOKUP(S2177,LEGEND!$L$2:$M$5,2,FALSE),$J$4)))</f>
        <v>0</v>
      </c>
      <c r="N2177" s="48" t="s">
        <v>60</v>
      </c>
      <c r="O2177" s="6" t="s">
        <v>60</v>
      </c>
      <c r="P2177" s="49" t="s">
        <v>66</v>
      </c>
      <c r="Q2177" s="49" t="s">
        <v>67</v>
      </c>
      <c r="R2177" s="6" t="s">
        <v>60</v>
      </c>
      <c r="S2177" s="49" t="s">
        <v>60</v>
      </c>
      <c r="T2177" s="73" t="str">
        <f>IF(_xlfn.XLOOKUP(I2177,LEGEND!B:B,LEGEND!H:H)&lt;&gt;"-",HYPERLINK(_xlfn.XLOOKUP(I2177,LEGEND!B:B,LEGEND!H:H),"link"),_xlfn.XLOOKUP(I2177,LEGEND!B:B,LEGEND!H:H))</f>
        <v>link</v>
      </c>
      <c r="U2177" s="73" t="str">
        <f>HYPERLINK(_xlfn.XLOOKUP(I2177,LEGEND!B:B,LEGEND!I:I))</f>
        <v>https://milwaukee-media-images.s3.amazonaws.com/hi/4932307076--Hero_1.jpg</v>
      </c>
      <c r="V2177" s="51" t="s">
        <v>13432</v>
      </c>
      <c r="W2177" s="63" t="s">
        <v>1189</v>
      </c>
      <c r="X2177" s="64">
        <v>10</v>
      </c>
      <c r="Y2177" s="64">
        <v>37</v>
      </c>
      <c r="Z2177" s="64">
        <v>275</v>
      </c>
      <c r="AA2177" s="84">
        <v>0.1</v>
      </c>
      <c r="AB2177" s="85">
        <v>1</v>
      </c>
      <c r="AC2177" s="85">
        <v>1</v>
      </c>
    </row>
    <row r="2178" spans="1:29" ht="25.5">
      <c r="A2178" s="1"/>
      <c r="B2178" s="6" t="s">
        <v>8777</v>
      </c>
      <c r="C2178" s="6" t="s">
        <v>8778</v>
      </c>
      <c r="D2178" s="6" t="s">
        <v>8861</v>
      </c>
      <c r="E2178" s="49" t="s">
        <v>9795</v>
      </c>
      <c r="F2178" s="6" t="s">
        <v>9940</v>
      </c>
      <c r="G2178" s="6" t="s">
        <v>60</v>
      </c>
      <c r="H2178" s="6" t="s">
        <v>60</v>
      </c>
      <c r="I2178" s="60" t="s">
        <v>13437</v>
      </c>
      <c r="J2178" s="49" t="s">
        <v>13438</v>
      </c>
      <c r="K2178" s="6" t="s">
        <v>13439</v>
      </c>
      <c r="L2178" s="29">
        <f>IF($J$6="с учетом НДС",VLOOKUP(I2178,LEGEND!B:E,4,0)*(1-M2178),VLOOKUP(I2178,LEGEND!B:E,4,0)*(1-M2178)/1.2)</f>
        <v>620</v>
      </c>
      <c r="M2178" s="57">
        <f>IF(AND(B2178&lt;&gt;"1_Электроинструмент",B2178&lt;&gt;"2_Садовая техника"),$J$5,IF($J$4&lt;=20%,$J$4,IFERROR(VLOOKUP(S2178,LEGEND!$L$2:$M$5,2,FALSE),$J$4)))</f>
        <v>0</v>
      </c>
      <c r="N2178" s="48" t="s">
        <v>60</v>
      </c>
      <c r="O2178" s="6" t="s">
        <v>60</v>
      </c>
      <c r="P2178" s="49" t="s">
        <v>66</v>
      </c>
      <c r="Q2178" s="49" t="s">
        <v>67</v>
      </c>
      <c r="R2178" s="6" t="s">
        <v>60</v>
      </c>
      <c r="S2178" s="49" t="s">
        <v>60</v>
      </c>
      <c r="T2178" s="73" t="str">
        <f>IF(_xlfn.XLOOKUP(I2178,LEGEND!B:B,LEGEND!H:H)&lt;&gt;"-",HYPERLINK(_xlfn.XLOOKUP(I2178,LEGEND!B:B,LEGEND!H:H),"link"),_xlfn.XLOOKUP(I2178,LEGEND!B:B,LEGEND!H:H))</f>
        <v>link</v>
      </c>
      <c r="U2178" s="73" t="str">
        <f>HYPERLINK(_xlfn.XLOOKUP(I2178,LEGEND!B:B,LEGEND!I:I))</f>
        <v>https://milwaukee-media-images.s3.amazonaws.com/hi/4932353819--Hero_1.jpg</v>
      </c>
      <c r="V2178" s="51" t="s">
        <v>13440</v>
      </c>
      <c r="W2178" s="63" t="s">
        <v>1189</v>
      </c>
      <c r="X2178" s="64">
        <v>10</v>
      </c>
      <c r="Y2178" s="64">
        <v>37</v>
      </c>
      <c r="Z2178" s="64">
        <v>325</v>
      </c>
      <c r="AA2178" s="84">
        <v>0.06</v>
      </c>
      <c r="AB2178" s="85">
        <v>1</v>
      </c>
      <c r="AC2178" s="85">
        <v>1</v>
      </c>
    </row>
    <row r="2179" spans="1:29" ht="25.5">
      <c r="A2179" s="1"/>
      <c r="B2179" s="6" t="s">
        <v>8777</v>
      </c>
      <c r="C2179" s="6" t="s">
        <v>8778</v>
      </c>
      <c r="D2179" s="6" t="s">
        <v>8861</v>
      </c>
      <c r="E2179" s="49" t="s">
        <v>9795</v>
      </c>
      <c r="F2179" s="6" t="s">
        <v>9940</v>
      </c>
      <c r="G2179" s="6" t="s">
        <v>60</v>
      </c>
      <c r="H2179" s="6" t="s">
        <v>60</v>
      </c>
      <c r="I2179" s="60" t="s">
        <v>13441</v>
      </c>
      <c r="J2179" s="49" t="s">
        <v>13442</v>
      </c>
      <c r="K2179" s="6" t="s">
        <v>13443</v>
      </c>
      <c r="L2179" s="29">
        <f>IF($J$6="с учетом НДС",VLOOKUP(I2179,LEGEND!B:E,4,0)*(1-M2179),VLOOKUP(I2179,LEGEND!B:E,4,0)*(1-M2179)/1.2)</f>
        <v>620</v>
      </c>
      <c r="M2179" s="57">
        <f>IF(AND(B2179&lt;&gt;"1_Электроинструмент",B2179&lt;&gt;"2_Садовая техника"),$J$5,IF($J$4&lt;=20%,$J$4,IFERROR(VLOOKUP(S2179,LEGEND!$L$2:$M$5,2,FALSE),$J$4)))</f>
        <v>0</v>
      </c>
      <c r="N2179" s="48" t="s">
        <v>60</v>
      </c>
      <c r="O2179" s="6" t="s">
        <v>60</v>
      </c>
      <c r="P2179" s="49" t="s">
        <v>66</v>
      </c>
      <c r="Q2179" s="49" t="s">
        <v>473</v>
      </c>
      <c r="R2179" s="6" t="s">
        <v>60</v>
      </c>
      <c r="S2179" s="49" t="s">
        <v>60</v>
      </c>
      <c r="T2179" s="73" t="str">
        <f>IF(_xlfn.XLOOKUP(I2179,LEGEND!B:B,LEGEND!H:H)&lt;&gt;"-",HYPERLINK(_xlfn.XLOOKUP(I2179,LEGEND!B:B,LEGEND!H:H),"link"),_xlfn.XLOOKUP(I2179,LEGEND!B:B,LEGEND!H:H))</f>
        <v>link</v>
      </c>
      <c r="U2179" s="73" t="str">
        <f>HYPERLINK(_xlfn.XLOOKUP(I2179,LEGEND!B:B,LEGEND!I:I))</f>
        <v>https://milwaukee-media-images.s3.amazonaws.com/hi/4932373919--Hero_1.jpg</v>
      </c>
      <c r="V2179" s="51" t="s">
        <v>13444</v>
      </c>
      <c r="W2179" s="63" t="s">
        <v>1189</v>
      </c>
      <c r="X2179" s="64">
        <v>288</v>
      </c>
      <c r="Y2179" s="64">
        <v>40</v>
      </c>
      <c r="Z2179" s="64">
        <v>8</v>
      </c>
      <c r="AA2179" s="84">
        <v>7.5999999999999998E-2</v>
      </c>
      <c r="AB2179" s="85">
        <v>1</v>
      </c>
      <c r="AC2179" s="85">
        <v>1</v>
      </c>
    </row>
    <row r="2180" spans="1:29" ht="25.5">
      <c r="A2180" s="1"/>
      <c r="B2180" s="6" t="s">
        <v>8777</v>
      </c>
      <c r="C2180" s="6" t="s">
        <v>8778</v>
      </c>
      <c r="D2180" s="6" t="s">
        <v>8861</v>
      </c>
      <c r="E2180" s="49" t="s">
        <v>9795</v>
      </c>
      <c r="F2180" s="6" t="s">
        <v>9940</v>
      </c>
      <c r="G2180" s="6" t="s">
        <v>60</v>
      </c>
      <c r="H2180" s="6" t="s">
        <v>60</v>
      </c>
      <c r="I2180" s="60" t="s">
        <v>13449</v>
      </c>
      <c r="J2180" s="49" t="s">
        <v>13450</v>
      </c>
      <c r="K2180" s="6" t="s">
        <v>13451</v>
      </c>
      <c r="L2180" s="29">
        <f>IF($J$6="с учетом НДС",VLOOKUP(I2180,LEGEND!B:E,4,0)*(1-M2180),VLOOKUP(I2180,LEGEND!B:E,4,0)*(1-M2180)/1.2)</f>
        <v>640</v>
      </c>
      <c r="M2180" s="57">
        <f>IF(AND(B2180&lt;&gt;"1_Электроинструмент",B2180&lt;&gt;"2_Садовая техника"),$J$5,IF($J$4&lt;=20%,$J$4,IFERROR(VLOOKUP(S2180,LEGEND!$L$2:$M$5,2,FALSE),$J$4)))</f>
        <v>0</v>
      </c>
      <c r="N2180" s="48" t="s">
        <v>60</v>
      </c>
      <c r="O2180" s="6" t="s">
        <v>60</v>
      </c>
      <c r="P2180" s="49" t="s">
        <v>66</v>
      </c>
      <c r="Q2180" s="49" t="s">
        <v>473</v>
      </c>
      <c r="R2180" s="6" t="s">
        <v>60</v>
      </c>
      <c r="S2180" s="49" t="s">
        <v>60</v>
      </c>
      <c r="T2180" s="73" t="str">
        <f>IF(_xlfn.XLOOKUP(I2180,LEGEND!B:B,LEGEND!H:H)&lt;&gt;"-",HYPERLINK(_xlfn.XLOOKUP(I2180,LEGEND!B:B,LEGEND!H:H),"link"),_xlfn.XLOOKUP(I2180,LEGEND!B:B,LEGEND!H:H))</f>
        <v>link</v>
      </c>
      <c r="U2180" s="73" t="str">
        <f>HYPERLINK(_xlfn.XLOOKUP(I2180,LEGEND!B:B,LEGEND!I:I))</f>
        <v>https://milwaukee-media-images.s3.amazonaws.com/hi/4932399317--Hero_1.jpg</v>
      </c>
      <c r="V2180" s="51" t="s">
        <v>13452</v>
      </c>
      <c r="W2180" s="63" t="s">
        <v>1189</v>
      </c>
      <c r="X2180" s="64">
        <v>10</v>
      </c>
      <c r="Y2180" s="64">
        <v>37</v>
      </c>
      <c r="Z2180" s="64">
        <v>275</v>
      </c>
      <c r="AA2180" s="84">
        <v>5.5E-2</v>
      </c>
      <c r="AB2180" s="85">
        <v>1</v>
      </c>
      <c r="AC2180" s="85">
        <v>1</v>
      </c>
    </row>
    <row r="2181" spans="1:29" ht="25.5">
      <c r="A2181" s="1"/>
      <c r="B2181" s="6" t="s">
        <v>8777</v>
      </c>
      <c r="C2181" s="6" t="s">
        <v>8778</v>
      </c>
      <c r="D2181" s="6" t="s">
        <v>8861</v>
      </c>
      <c r="E2181" s="49" t="s">
        <v>9795</v>
      </c>
      <c r="F2181" s="6" t="s">
        <v>9940</v>
      </c>
      <c r="G2181" s="6" t="s">
        <v>60</v>
      </c>
      <c r="H2181" s="6" t="s">
        <v>60</v>
      </c>
      <c r="I2181" s="60" t="s">
        <v>13453</v>
      </c>
      <c r="J2181" s="49" t="s">
        <v>13454</v>
      </c>
      <c r="K2181" s="6" t="s">
        <v>13455</v>
      </c>
      <c r="L2181" s="29">
        <f>IF($J$6="с учетом НДС",VLOOKUP(I2181,LEGEND!B:E,4,0)*(1-M2181),VLOOKUP(I2181,LEGEND!B:E,4,0)*(1-M2181)/1.2)</f>
        <v>660</v>
      </c>
      <c r="M2181" s="57">
        <f>IF(AND(B2181&lt;&gt;"1_Электроинструмент",B2181&lt;&gt;"2_Садовая техника"),$J$5,IF($J$4&lt;=20%,$J$4,IFERROR(VLOOKUP(S2181,LEGEND!$L$2:$M$5,2,FALSE),$J$4)))</f>
        <v>0</v>
      </c>
      <c r="N2181" s="48" t="s">
        <v>60</v>
      </c>
      <c r="O2181" s="6" t="s">
        <v>60</v>
      </c>
      <c r="P2181" s="49" t="s">
        <v>66</v>
      </c>
      <c r="Q2181" s="49" t="s">
        <v>67</v>
      </c>
      <c r="R2181" s="6" t="s">
        <v>60</v>
      </c>
      <c r="S2181" s="49" t="s">
        <v>60</v>
      </c>
      <c r="T2181" s="73" t="str">
        <f>IF(_xlfn.XLOOKUP(I2181,LEGEND!B:B,LEGEND!H:H)&lt;&gt;"-",HYPERLINK(_xlfn.XLOOKUP(I2181,LEGEND!B:B,LEGEND!H:H),"link"),_xlfn.XLOOKUP(I2181,LEGEND!B:B,LEGEND!H:H))</f>
        <v>link</v>
      </c>
      <c r="U2181" s="73" t="str">
        <f>HYPERLINK(_xlfn.XLOOKUP(I2181,LEGEND!B:B,LEGEND!I:I))</f>
        <v>https://milwaukee-media-images.s3.amazonaws.com/hi/4932352022--Hero_1.jpg</v>
      </c>
      <c r="V2181" s="51" t="s">
        <v>13456</v>
      </c>
      <c r="W2181" s="63" t="s">
        <v>1189</v>
      </c>
      <c r="X2181" s="64">
        <v>10</v>
      </c>
      <c r="Y2181" s="64">
        <v>37</v>
      </c>
      <c r="Z2181" s="64">
        <v>225</v>
      </c>
      <c r="AA2181" s="84">
        <v>5.7000000000000002E-2</v>
      </c>
      <c r="AB2181" s="85">
        <v>1</v>
      </c>
      <c r="AC2181" s="85">
        <v>1</v>
      </c>
    </row>
    <row r="2182" spans="1:29" ht="25.5">
      <c r="A2182" s="1"/>
      <c r="B2182" s="6" t="s">
        <v>8777</v>
      </c>
      <c r="C2182" s="6" t="s">
        <v>8778</v>
      </c>
      <c r="D2182" s="6" t="s">
        <v>8861</v>
      </c>
      <c r="E2182" s="49" t="s">
        <v>9795</v>
      </c>
      <c r="F2182" s="6" t="s">
        <v>9940</v>
      </c>
      <c r="G2182" s="6" t="s">
        <v>60</v>
      </c>
      <c r="H2182" s="6" t="s">
        <v>60</v>
      </c>
      <c r="I2182" s="60" t="s">
        <v>13457</v>
      </c>
      <c r="J2182" s="49" t="s">
        <v>13458</v>
      </c>
      <c r="K2182" s="6" t="s">
        <v>13459</v>
      </c>
      <c r="L2182" s="29">
        <f>IF($J$6="с учетом НДС",VLOOKUP(I2182,LEGEND!B:E,4,0)*(1-M2182),VLOOKUP(I2182,LEGEND!B:E,4,0)*(1-M2182)/1.2)</f>
        <v>660</v>
      </c>
      <c r="M2182" s="57">
        <f>IF(AND(B2182&lt;&gt;"1_Электроинструмент",B2182&lt;&gt;"2_Садовая техника"),$J$5,IF($J$4&lt;=20%,$J$4,IFERROR(VLOOKUP(S2182,LEGEND!$L$2:$M$5,2,FALSE),$J$4)))</f>
        <v>0</v>
      </c>
      <c r="N2182" s="48" t="s">
        <v>60</v>
      </c>
      <c r="O2182" s="6" t="s">
        <v>60</v>
      </c>
      <c r="P2182" s="49" t="s">
        <v>66</v>
      </c>
      <c r="Q2182" s="49" t="s">
        <v>67</v>
      </c>
      <c r="R2182" s="6" t="s">
        <v>60</v>
      </c>
      <c r="S2182" s="49" t="s">
        <v>60</v>
      </c>
      <c r="T2182" s="73" t="str">
        <f>IF(_xlfn.XLOOKUP(I2182,LEGEND!B:B,LEGEND!H:H)&lt;&gt;"-",HYPERLINK(_xlfn.XLOOKUP(I2182,LEGEND!B:B,LEGEND!H:H),"link"),_xlfn.XLOOKUP(I2182,LEGEND!B:B,LEGEND!H:H))</f>
        <v>link</v>
      </c>
      <c r="U2182" s="73" t="str">
        <f>HYPERLINK(_xlfn.XLOOKUP(I2182,LEGEND!B:B,LEGEND!I:I))</f>
        <v>https://milwaukee-media-images.s3.amazonaws.com/hi/4932352025--Hero_1.jpg</v>
      </c>
      <c r="V2182" s="51" t="s">
        <v>13460</v>
      </c>
      <c r="W2182" s="63" t="s">
        <v>1189</v>
      </c>
      <c r="X2182" s="64">
        <v>10</v>
      </c>
      <c r="Y2182" s="64">
        <v>37</v>
      </c>
      <c r="Z2182" s="64">
        <v>177</v>
      </c>
      <c r="AA2182" s="84">
        <v>5.5E-2</v>
      </c>
      <c r="AB2182" s="85">
        <v>1</v>
      </c>
      <c r="AC2182" s="85">
        <v>1</v>
      </c>
    </row>
    <row r="2183" spans="1:29" ht="25.5">
      <c r="A2183" s="1"/>
      <c r="B2183" s="6" t="s">
        <v>8777</v>
      </c>
      <c r="C2183" s="6" t="s">
        <v>8778</v>
      </c>
      <c r="D2183" s="6" t="s">
        <v>8861</v>
      </c>
      <c r="E2183" s="49" t="s">
        <v>9795</v>
      </c>
      <c r="F2183" s="6" t="s">
        <v>9940</v>
      </c>
      <c r="G2183" s="6" t="s">
        <v>60</v>
      </c>
      <c r="H2183" s="6" t="s">
        <v>60</v>
      </c>
      <c r="I2183" s="60" t="s">
        <v>13473</v>
      </c>
      <c r="J2183" s="49" t="s">
        <v>13474</v>
      </c>
      <c r="K2183" s="6" t="s">
        <v>13475</v>
      </c>
      <c r="L2183" s="29">
        <f>IF($J$6="с учетом НДС",VLOOKUP(I2183,LEGEND!B:E,4,0)*(1-M2183),VLOOKUP(I2183,LEGEND!B:E,4,0)*(1-M2183)/1.2)</f>
        <v>690</v>
      </c>
      <c r="M2183" s="57">
        <f>IF(AND(B2183&lt;&gt;"1_Электроинструмент",B2183&lt;&gt;"2_Садовая техника"),$J$5,IF($J$4&lt;=20%,$J$4,IFERROR(VLOOKUP(S2183,LEGEND!$L$2:$M$5,2,FALSE),$J$4)))</f>
        <v>0</v>
      </c>
      <c r="N2183" s="48" t="s">
        <v>60</v>
      </c>
      <c r="O2183" s="6" t="s">
        <v>60</v>
      </c>
      <c r="P2183" s="49" t="s">
        <v>66</v>
      </c>
      <c r="Q2183" s="49" t="s">
        <v>67</v>
      </c>
      <c r="R2183" s="6" t="s">
        <v>60</v>
      </c>
      <c r="S2183" s="49" t="s">
        <v>60</v>
      </c>
      <c r="T2183" s="73" t="str">
        <f>IF(_xlfn.XLOOKUP(I2183,LEGEND!B:B,LEGEND!H:H)&lt;&gt;"-",HYPERLINK(_xlfn.XLOOKUP(I2183,LEGEND!B:B,LEGEND!H:H),"link"),_xlfn.XLOOKUP(I2183,LEGEND!B:B,LEGEND!H:H))</f>
        <v>link</v>
      </c>
      <c r="U2183" s="73" t="str">
        <f>HYPERLINK(_xlfn.XLOOKUP(I2183,LEGEND!B:B,LEGEND!I:I))</f>
        <v>https://milwaukee-media-images.s3.amazonaws.com/hi/4932307078--Hero_1.jpg</v>
      </c>
      <c r="V2183" s="51" t="s">
        <v>13476</v>
      </c>
      <c r="W2183" s="63" t="s">
        <v>1189</v>
      </c>
      <c r="X2183" s="64">
        <v>24</v>
      </c>
      <c r="Y2183" s="64">
        <v>37</v>
      </c>
      <c r="Z2183" s="64">
        <v>225</v>
      </c>
      <c r="AA2183" s="84">
        <v>0.10100000000000001</v>
      </c>
      <c r="AB2183" s="85">
        <v>1</v>
      </c>
      <c r="AC2183" s="85">
        <v>1</v>
      </c>
    </row>
    <row r="2184" spans="1:29" ht="25.5">
      <c r="A2184" s="1"/>
      <c r="B2184" s="6" t="s">
        <v>8777</v>
      </c>
      <c r="C2184" s="6" t="s">
        <v>8778</v>
      </c>
      <c r="D2184" s="6" t="s">
        <v>8861</v>
      </c>
      <c r="E2184" s="49" t="s">
        <v>9795</v>
      </c>
      <c r="F2184" s="6" t="s">
        <v>9940</v>
      </c>
      <c r="G2184" s="6" t="s">
        <v>60</v>
      </c>
      <c r="H2184" s="6" t="s">
        <v>60</v>
      </c>
      <c r="I2184" s="60" t="s">
        <v>13489</v>
      </c>
      <c r="J2184" s="49" t="s">
        <v>13490</v>
      </c>
      <c r="K2184" s="6" t="s">
        <v>13491</v>
      </c>
      <c r="L2184" s="29">
        <f>IF($J$6="с учетом НДС",VLOOKUP(I2184,LEGEND!B:E,4,0)*(1-M2184),VLOOKUP(I2184,LEGEND!B:E,4,0)*(1-M2184)/1.2)</f>
        <v>710</v>
      </c>
      <c r="M2184" s="57">
        <f>IF(AND(B2184&lt;&gt;"1_Электроинструмент",B2184&lt;&gt;"2_Садовая техника"),$J$5,IF($J$4&lt;=20%,$J$4,IFERROR(VLOOKUP(S2184,LEGEND!$L$2:$M$5,2,FALSE),$J$4)))</f>
        <v>0</v>
      </c>
      <c r="N2184" s="48" t="s">
        <v>60</v>
      </c>
      <c r="O2184" s="6" t="s">
        <v>60</v>
      </c>
      <c r="P2184" s="49" t="s">
        <v>66</v>
      </c>
      <c r="Q2184" s="49" t="s">
        <v>67</v>
      </c>
      <c r="R2184" s="6" t="s">
        <v>60</v>
      </c>
      <c r="S2184" s="49" t="s">
        <v>60</v>
      </c>
      <c r="T2184" s="73" t="str">
        <f>IF(_xlfn.XLOOKUP(I2184,LEGEND!B:B,LEGEND!H:H)&lt;&gt;"-",HYPERLINK(_xlfn.XLOOKUP(I2184,LEGEND!B:B,LEGEND!H:H),"link"),_xlfn.XLOOKUP(I2184,LEGEND!B:B,LEGEND!H:H))</f>
        <v>link</v>
      </c>
      <c r="U2184" s="73" t="str">
        <f>HYPERLINK(_xlfn.XLOOKUP(I2184,LEGEND!B:B,LEGEND!I:I))</f>
        <v>https://milwaukee-media-images.s3.amazonaws.com/hi/4932352892--Hero_1.jpg</v>
      </c>
      <c r="V2184" s="51" t="s">
        <v>13492</v>
      </c>
      <c r="W2184" s="63" t="s">
        <v>1189</v>
      </c>
      <c r="X2184" s="64">
        <v>10</v>
      </c>
      <c r="Y2184" s="64">
        <v>37</v>
      </c>
      <c r="Z2184" s="64">
        <v>175</v>
      </c>
      <c r="AA2184" s="84">
        <v>3.4000000000000002E-2</v>
      </c>
      <c r="AB2184" s="85">
        <v>1</v>
      </c>
      <c r="AC2184" s="85">
        <v>1</v>
      </c>
    </row>
    <row r="2185" spans="1:29" ht="25.5">
      <c r="A2185" s="1"/>
      <c r="B2185" s="6" t="s">
        <v>8777</v>
      </c>
      <c r="C2185" s="6" t="s">
        <v>8778</v>
      </c>
      <c r="D2185" s="6" t="s">
        <v>8861</v>
      </c>
      <c r="E2185" s="49" t="s">
        <v>9795</v>
      </c>
      <c r="F2185" s="6" t="s">
        <v>9940</v>
      </c>
      <c r="G2185" s="6" t="s">
        <v>60</v>
      </c>
      <c r="H2185" s="6" t="s">
        <v>60</v>
      </c>
      <c r="I2185" s="60" t="s">
        <v>13497</v>
      </c>
      <c r="J2185" s="49" t="s">
        <v>13498</v>
      </c>
      <c r="K2185" s="6" t="s">
        <v>13499</v>
      </c>
      <c r="L2185" s="29">
        <f>IF($J$6="с учетом НДС",VLOOKUP(I2185,LEGEND!B:E,4,0)*(1-M2185),VLOOKUP(I2185,LEGEND!B:E,4,0)*(1-M2185)/1.2)</f>
        <v>720</v>
      </c>
      <c r="M2185" s="57">
        <f>IF(AND(B2185&lt;&gt;"1_Электроинструмент",B2185&lt;&gt;"2_Садовая техника"),$J$5,IF($J$4&lt;=20%,$J$4,IFERROR(VLOOKUP(S2185,LEGEND!$L$2:$M$5,2,FALSE),$J$4)))</f>
        <v>0</v>
      </c>
      <c r="N2185" s="48" t="s">
        <v>60</v>
      </c>
      <c r="O2185" s="6" t="s">
        <v>60</v>
      </c>
      <c r="P2185" s="49" t="s">
        <v>66</v>
      </c>
      <c r="Q2185" s="49" t="s">
        <v>473</v>
      </c>
      <c r="R2185" s="6" t="s">
        <v>60</v>
      </c>
      <c r="S2185" s="49" t="s">
        <v>60</v>
      </c>
      <c r="T2185" s="73" t="str">
        <f>IF(_xlfn.XLOOKUP(I2185,LEGEND!B:B,LEGEND!H:H)&lt;&gt;"-",HYPERLINK(_xlfn.XLOOKUP(I2185,LEGEND!B:B,LEGEND!H:H),"link"),_xlfn.XLOOKUP(I2185,LEGEND!B:B,LEGEND!H:H))</f>
        <v>link</v>
      </c>
      <c r="U2185" s="73" t="str">
        <f>HYPERLINK(_xlfn.XLOOKUP(I2185,LEGEND!B:B,LEGEND!I:I))</f>
        <v>https://milwaukee-media-images.s3.amazonaws.com/hi/4932352019--Hero_1.jpg</v>
      </c>
      <c r="V2185" s="51" t="s">
        <v>13500</v>
      </c>
      <c r="W2185" s="63" t="s">
        <v>1189</v>
      </c>
      <c r="X2185" s="64">
        <v>10</v>
      </c>
      <c r="Y2185" s="64">
        <v>37</v>
      </c>
      <c r="Z2185" s="64">
        <v>175</v>
      </c>
      <c r="AA2185" s="84">
        <v>4.5999999999999999E-2</v>
      </c>
      <c r="AB2185" s="85">
        <v>1</v>
      </c>
      <c r="AC2185" s="85">
        <v>1</v>
      </c>
    </row>
    <row r="2186" spans="1:29" ht="25.5">
      <c r="A2186" s="1"/>
      <c r="B2186" s="6" t="s">
        <v>8777</v>
      </c>
      <c r="C2186" s="6" t="s">
        <v>8778</v>
      </c>
      <c r="D2186" s="6" t="s">
        <v>8861</v>
      </c>
      <c r="E2186" s="49" t="s">
        <v>9795</v>
      </c>
      <c r="F2186" s="6" t="s">
        <v>9940</v>
      </c>
      <c r="G2186" s="6" t="s">
        <v>60</v>
      </c>
      <c r="H2186" s="6" t="s">
        <v>60</v>
      </c>
      <c r="I2186" s="60" t="s">
        <v>13501</v>
      </c>
      <c r="J2186" s="49" t="s">
        <v>13502</v>
      </c>
      <c r="K2186" s="6" t="s">
        <v>13503</v>
      </c>
      <c r="L2186" s="29">
        <f>IF($J$6="с учетом НДС",VLOOKUP(I2186,LEGEND!B:E,4,0)*(1-M2186),VLOOKUP(I2186,LEGEND!B:E,4,0)*(1-M2186)/1.2)</f>
        <v>720</v>
      </c>
      <c r="M2186" s="57">
        <f>IF(AND(B2186&lt;&gt;"1_Электроинструмент",B2186&lt;&gt;"2_Садовая техника"),$J$5,IF($J$4&lt;=20%,$J$4,IFERROR(VLOOKUP(S2186,LEGEND!$L$2:$M$5,2,FALSE),$J$4)))</f>
        <v>0</v>
      </c>
      <c r="N2186" s="48" t="s">
        <v>60</v>
      </c>
      <c r="O2186" s="6" t="s">
        <v>60</v>
      </c>
      <c r="P2186" s="49" t="s">
        <v>66</v>
      </c>
      <c r="Q2186" s="49" t="s">
        <v>67</v>
      </c>
      <c r="R2186" s="6" t="s">
        <v>60</v>
      </c>
      <c r="S2186" s="49" t="s">
        <v>60</v>
      </c>
      <c r="T2186" s="73" t="str">
        <f>IF(_xlfn.XLOOKUP(I2186,LEGEND!B:B,LEGEND!H:H)&lt;&gt;"-",HYPERLINK(_xlfn.XLOOKUP(I2186,LEGEND!B:B,LEGEND!H:H),"link"),_xlfn.XLOOKUP(I2186,LEGEND!B:B,LEGEND!H:H))</f>
        <v>link</v>
      </c>
      <c r="U2186" s="73" t="str">
        <f>HYPERLINK(_xlfn.XLOOKUP(I2186,LEGEND!B:B,LEGEND!I:I))</f>
        <v>https://milwaukee-media-images.s3.amazonaws.com/hi/4932352026--Hero_1.jpg</v>
      </c>
      <c r="V2186" s="51" t="s">
        <v>13504</v>
      </c>
      <c r="W2186" s="63" t="s">
        <v>1189</v>
      </c>
      <c r="X2186" s="64">
        <v>10</v>
      </c>
      <c r="Y2186" s="64">
        <v>37</v>
      </c>
      <c r="Z2186" s="64">
        <v>225</v>
      </c>
      <c r="AA2186" s="84">
        <v>7.1999999999999995E-2</v>
      </c>
      <c r="AB2186" s="85">
        <v>1</v>
      </c>
      <c r="AC2186" s="85">
        <v>1</v>
      </c>
    </row>
    <row r="2187" spans="1:29" ht="25.5">
      <c r="A2187" s="1"/>
      <c r="B2187" s="6" t="s">
        <v>8777</v>
      </c>
      <c r="C2187" s="6" t="s">
        <v>8778</v>
      </c>
      <c r="D2187" s="6" t="s">
        <v>8861</v>
      </c>
      <c r="E2187" s="49" t="s">
        <v>9795</v>
      </c>
      <c r="F2187" s="6" t="s">
        <v>9940</v>
      </c>
      <c r="G2187" s="6" t="s">
        <v>60</v>
      </c>
      <c r="H2187" s="6" t="s">
        <v>60</v>
      </c>
      <c r="I2187" s="60" t="s">
        <v>13505</v>
      </c>
      <c r="J2187" s="49" t="s">
        <v>13506</v>
      </c>
      <c r="K2187" s="6" t="s">
        <v>13507</v>
      </c>
      <c r="L2187" s="29">
        <f>IF($J$6="с учетом НДС",VLOOKUP(I2187,LEGEND!B:E,4,0)*(1-M2187),VLOOKUP(I2187,LEGEND!B:E,4,0)*(1-M2187)/1.2)</f>
        <v>720</v>
      </c>
      <c r="M2187" s="57">
        <f>IF(AND(B2187&lt;&gt;"1_Электроинструмент",B2187&lt;&gt;"2_Садовая техника"),$J$5,IF($J$4&lt;=20%,$J$4,IFERROR(VLOOKUP(S2187,LEGEND!$L$2:$M$5,2,FALSE),$J$4)))</f>
        <v>0</v>
      </c>
      <c r="N2187" s="48" t="s">
        <v>60</v>
      </c>
      <c r="O2187" s="6" t="s">
        <v>60</v>
      </c>
      <c r="P2187" s="49" t="s">
        <v>66</v>
      </c>
      <c r="Q2187" s="49" t="s">
        <v>67</v>
      </c>
      <c r="R2187" s="6" t="s">
        <v>60</v>
      </c>
      <c r="S2187" s="49" t="s">
        <v>60</v>
      </c>
      <c r="T2187" s="73" t="str">
        <f>IF(_xlfn.XLOOKUP(I2187,LEGEND!B:B,LEGEND!H:H)&lt;&gt;"-",HYPERLINK(_xlfn.XLOOKUP(I2187,LEGEND!B:B,LEGEND!H:H),"link"),_xlfn.XLOOKUP(I2187,LEGEND!B:B,LEGEND!H:H))</f>
        <v>link</v>
      </c>
      <c r="U2187" s="73" t="str">
        <f>HYPERLINK(_xlfn.XLOOKUP(I2187,LEGEND!B:B,LEGEND!I:I))</f>
        <v>https://milwaukee-media-images.s3.amazonaws.com/hi/4932352944--Hero_1.jpg</v>
      </c>
      <c r="V2187" s="51" t="s">
        <v>13508</v>
      </c>
      <c r="W2187" s="63" t="s">
        <v>1189</v>
      </c>
      <c r="X2187" s="64">
        <v>9</v>
      </c>
      <c r="Y2187" s="64">
        <v>37</v>
      </c>
      <c r="Z2187" s="64">
        <v>225</v>
      </c>
      <c r="AA2187" s="84">
        <v>6.4000000000000001E-2</v>
      </c>
      <c r="AB2187" s="85">
        <v>1</v>
      </c>
      <c r="AC2187" s="85">
        <v>1</v>
      </c>
    </row>
    <row r="2188" spans="1:29" ht="25.5">
      <c r="A2188" s="1"/>
      <c r="B2188" s="6" t="s">
        <v>8777</v>
      </c>
      <c r="C2188" s="6" t="s">
        <v>8778</v>
      </c>
      <c r="D2188" s="6" t="s">
        <v>8861</v>
      </c>
      <c r="E2188" s="49" t="s">
        <v>9795</v>
      </c>
      <c r="F2188" s="6" t="s">
        <v>9940</v>
      </c>
      <c r="G2188" s="6" t="s">
        <v>60</v>
      </c>
      <c r="H2188" s="6" t="s">
        <v>60</v>
      </c>
      <c r="I2188" s="60" t="s">
        <v>13493</v>
      </c>
      <c r="J2188" s="49" t="s">
        <v>13494</v>
      </c>
      <c r="K2188" s="6" t="s">
        <v>13495</v>
      </c>
      <c r="L2188" s="29">
        <f>IF($J$6="с учетом НДС",VLOOKUP(I2188,LEGEND!B:E,4,0)*(1-M2188),VLOOKUP(I2188,LEGEND!B:E,4,0)*(1-M2188)/1.2)</f>
        <v>720</v>
      </c>
      <c r="M2188" s="57">
        <f>IF(AND(B2188&lt;&gt;"1_Электроинструмент",B2188&lt;&gt;"2_Садовая техника"),$J$5,IF($J$4&lt;=20%,$J$4,IFERROR(VLOOKUP(S2188,LEGEND!$L$2:$M$5,2,FALSE),$J$4)))</f>
        <v>0</v>
      </c>
      <c r="N2188" s="48" t="s">
        <v>60</v>
      </c>
      <c r="O2188" s="6" t="s">
        <v>60</v>
      </c>
      <c r="P2188" s="49" t="s">
        <v>66</v>
      </c>
      <c r="Q2188" s="49" t="s">
        <v>67</v>
      </c>
      <c r="R2188" s="6" t="s">
        <v>60</v>
      </c>
      <c r="S2188" s="49" t="s">
        <v>60</v>
      </c>
      <c r="T2188" s="73" t="str">
        <f>IF(_xlfn.XLOOKUP(I2188,LEGEND!B:B,LEGEND!H:H)&lt;&gt;"-",HYPERLINK(_xlfn.XLOOKUP(I2188,LEGEND!B:B,LEGEND!H:H),"link"),_xlfn.XLOOKUP(I2188,LEGEND!B:B,LEGEND!H:H))</f>
        <v>-</v>
      </c>
      <c r="U2188" s="73" t="str">
        <f>HYPERLINK(_xlfn.XLOOKUP(I2188,LEGEND!B:B,LEGEND!I:I))</f>
        <v>-</v>
      </c>
      <c r="V2188" s="51" t="s">
        <v>13496</v>
      </c>
      <c r="W2188" s="63" t="s">
        <v>71</v>
      </c>
      <c r="X2188" s="64">
        <v>185</v>
      </c>
      <c r="Y2188" s="64">
        <v>72</v>
      </c>
      <c r="Z2188" s="64">
        <v>20</v>
      </c>
      <c r="AA2188" s="84">
        <v>0.27</v>
      </c>
      <c r="AB2188" s="85">
        <v>1</v>
      </c>
      <c r="AC2188" s="85">
        <v>1</v>
      </c>
    </row>
    <row r="2189" spans="1:29" ht="25.5">
      <c r="A2189" s="1"/>
      <c r="B2189" s="6" t="s">
        <v>8777</v>
      </c>
      <c r="C2189" s="6" t="s">
        <v>8778</v>
      </c>
      <c r="D2189" s="6" t="s">
        <v>8861</v>
      </c>
      <c r="E2189" s="49" t="s">
        <v>9795</v>
      </c>
      <c r="F2189" s="6" t="s">
        <v>9940</v>
      </c>
      <c r="G2189" s="6" t="s">
        <v>60</v>
      </c>
      <c r="H2189" s="6" t="s">
        <v>60</v>
      </c>
      <c r="I2189" s="60" t="s">
        <v>13509</v>
      </c>
      <c r="J2189" s="49" t="s">
        <v>13510</v>
      </c>
      <c r="K2189" s="6" t="s">
        <v>13511</v>
      </c>
      <c r="L2189" s="29">
        <f>IF($J$6="с учетом НДС",VLOOKUP(I2189,LEGEND!B:E,4,0)*(1-M2189),VLOOKUP(I2189,LEGEND!B:E,4,0)*(1-M2189)/1.2)</f>
        <v>720</v>
      </c>
      <c r="M2189" s="57">
        <f>IF(AND(B2189&lt;&gt;"1_Электроинструмент",B2189&lt;&gt;"2_Садовая техника"),$J$5,IF($J$4&lt;=20%,$J$4,IFERROR(VLOOKUP(S2189,LEGEND!$L$2:$M$5,2,FALSE),$J$4)))</f>
        <v>0</v>
      </c>
      <c r="N2189" s="48" t="s">
        <v>60</v>
      </c>
      <c r="O2189" s="6" t="s">
        <v>60</v>
      </c>
      <c r="P2189" s="49" t="s">
        <v>66</v>
      </c>
      <c r="Q2189" s="49" t="s">
        <v>473</v>
      </c>
      <c r="R2189" s="6" t="s">
        <v>60</v>
      </c>
      <c r="S2189" s="49" t="s">
        <v>60</v>
      </c>
      <c r="T2189" s="73" t="str">
        <f>IF(_xlfn.XLOOKUP(I2189,LEGEND!B:B,LEGEND!H:H)&lt;&gt;"-",HYPERLINK(_xlfn.XLOOKUP(I2189,LEGEND!B:B,LEGEND!H:H),"link"),_xlfn.XLOOKUP(I2189,LEGEND!B:B,LEGEND!H:H))</f>
        <v>link</v>
      </c>
      <c r="U2189" s="73" t="str">
        <f>HYPERLINK(_xlfn.XLOOKUP(I2189,LEGEND!B:B,LEGEND!I:I))</f>
        <v>https://milwaukee-media-images.s3.amazonaws.com/hi/4932307946--Hero_1.jpg</v>
      </c>
      <c r="V2189" s="51" t="s">
        <v>13512</v>
      </c>
      <c r="W2189" s="63" t="s">
        <v>1189</v>
      </c>
      <c r="X2189" s="64">
        <v>13</v>
      </c>
      <c r="Y2189" s="64">
        <v>37</v>
      </c>
      <c r="Z2189" s="64">
        <v>220</v>
      </c>
      <c r="AA2189" s="84">
        <v>0.1</v>
      </c>
      <c r="AB2189" s="85">
        <v>1</v>
      </c>
      <c r="AC2189" s="85">
        <v>1</v>
      </c>
    </row>
    <row r="2190" spans="1:29" ht="25.5">
      <c r="A2190" s="1"/>
      <c r="B2190" s="6" t="s">
        <v>8777</v>
      </c>
      <c r="C2190" s="6" t="s">
        <v>8778</v>
      </c>
      <c r="D2190" s="6" t="s">
        <v>8861</v>
      </c>
      <c r="E2190" s="49" t="s">
        <v>9795</v>
      </c>
      <c r="F2190" s="6" t="s">
        <v>9940</v>
      </c>
      <c r="G2190" s="6" t="s">
        <v>60</v>
      </c>
      <c r="H2190" s="6" t="s">
        <v>60</v>
      </c>
      <c r="I2190" s="60" t="s">
        <v>13513</v>
      </c>
      <c r="J2190" s="49" t="s">
        <v>13514</v>
      </c>
      <c r="K2190" s="6" t="s">
        <v>13515</v>
      </c>
      <c r="L2190" s="29">
        <f>IF($J$6="с учетом НДС",VLOOKUP(I2190,LEGEND!B:E,4,0)*(1-M2190),VLOOKUP(I2190,LEGEND!B:E,4,0)*(1-M2190)/1.2)</f>
        <v>720</v>
      </c>
      <c r="M2190" s="57">
        <f>IF(AND(B2190&lt;&gt;"1_Электроинструмент",B2190&lt;&gt;"2_Садовая техника"),$J$5,IF($J$4&lt;=20%,$J$4,IFERROR(VLOOKUP(S2190,LEGEND!$L$2:$M$5,2,FALSE),$J$4)))</f>
        <v>0</v>
      </c>
      <c r="N2190" s="48" t="s">
        <v>60</v>
      </c>
      <c r="O2190" s="6" t="s">
        <v>60</v>
      </c>
      <c r="P2190" s="49" t="s">
        <v>66</v>
      </c>
      <c r="Q2190" s="49" t="s">
        <v>473</v>
      </c>
      <c r="R2190" s="6" t="s">
        <v>60</v>
      </c>
      <c r="S2190" s="49" t="s">
        <v>60</v>
      </c>
      <c r="T2190" s="73" t="str">
        <f>IF(_xlfn.XLOOKUP(I2190,LEGEND!B:B,LEGEND!H:H)&lt;&gt;"-",HYPERLINK(_xlfn.XLOOKUP(I2190,LEGEND!B:B,LEGEND!H:H),"link"),_xlfn.XLOOKUP(I2190,LEGEND!B:B,LEGEND!H:H))</f>
        <v>link</v>
      </c>
      <c r="U2190" s="73" t="str">
        <f>HYPERLINK(_xlfn.XLOOKUP(I2190,LEGEND!B:B,LEGEND!I:I))</f>
        <v>https://milwaukee-media-images.s3.amazonaws.com/hi/4932399329--Hero_1.jpg</v>
      </c>
      <c r="V2190" s="51" t="s">
        <v>13516</v>
      </c>
      <c r="W2190" s="63" t="s">
        <v>1189</v>
      </c>
      <c r="X2190" s="64">
        <v>11</v>
      </c>
      <c r="Y2190" s="64">
        <v>37</v>
      </c>
      <c r="Z2190" s="64">
        <v>325</v>
      </c>
      <c r="AA2190" s="84">
        <v>0.108</v>
      </c>
      <c r="AB2190" s="85">
        <v>1</v>
      </c>
      <c r="AC2190" s="85">
        <v>1</v>
      </c>
    </row>
    <row r="2191" spans="1:29" ht="25.5">
      <c r="A2191" s="1"/>
      <c r="B2191" s="6" t="s">
        <v>8777</v>
      </c>
      <c r="C2191" s="6" t="s">
        <v>8778</v>
      </c>
      <c r="D2191" s="6" t="s">
        <v>8861</v>
      </c>
      <c r="E2191" s="49" t="s">
        <v>9795</v>
      </c>
      <c r="F2191" s="6" t="s">
        <v>9940</v>
      </c>
      <c r="G2191" s="6" t="s">
        <v>60</v>
      </c>
      <c r="H2191" s="6" t="s">
        <v>60</v>
      </c>
      <c r="I2191" s="60" t="s">
        <v>13528</v>
      </c>
      <c r="J2191" s="49" t="s">
        <v>13529</v>
      </c>
      <c r="K2191" s="6" t="s">
        <v>13530</v>
      </c>
      <c r="L2191" s="29">
        <f>IF($J$6="с учетом НДС",VLOOKUP(I2191,LEGEND!B:E,4,0)*(1-M2191),VLOOKUP(I2191,LEGEND!B:E,4,0)*(1-M2191)/1.2)</f>
        <v>740</v>
      </c>
      <c r="M2191" s="57">
        <f>IF(AND(B2191&lt;&gt;"1_Электроинструмент",B2191&lt;&gt;"2_Садовая техника"),$J$5,IF($J$4&lt;=20%,$J$4,IFERROR(VLOOKUP(S2191,LEGEND!$L$2:$M$5,2,FALSE),$J$4)))</f>
        <v>0</v>
      </c>
      <c r="N2191" s="48" t="s">
        <v>60</v>
      </c>
      <c r="O2191" s="6" t="s">
        <v>60</v>
      </c>
      <c r="P2191" s="49" t="s">
        <v>66</v>
      </c>
      <c r="Q2191" s="49" t="s">
        <v>473</v>
      </c>
      <c r="R2191" s="6" t="s">
        <v>60</v>
      </c>
      <c r="S2191" s="49" t="s">
        <v>60</v>
      </c>
      <c r="T2191" s="73" t="str">
        <f>IF(_xlfn.XLOOKUP(I2191,LEGEND!B:B,LEGEND!H:H)&lt;&gt;"-",HYPERLINK(_xlfn.XLOOKUP(I2191,LEGEND!B:B,LEGEND!H:H),"link"),_xlfn.XLOOKUP(I2191,LEGEND!B:B,LEGEND!H:H))</f>
        <v>link</v>
      </c>
      <c r="U2191" s="73" t="str">
        <f>HYPERLINK(_xlfn.XLOOKUP(I2191,LEGEND!B:B,LEGEND!I:I))</f>
        <v>https://milwaukee-media-images.s3.amazonaws.com/hi/4932399148--Hero_1.jpg</v>
      </c>
      <c r="V2191" s="51" t="s">
        <v>13531</v>
      </c>
      <c r="W2191" s="63" t="s">
        <v>1189</v>
      </c>
      <c r="X2191" s="64">
        <v>10</v>
      </c>
      <c r="Y2191" s="64">
        <v>37</v>
      </c>
      <c r="Z2191" s="64">
        <v>325</v>
      </c>
      <c r="AA2191" s="84">
        <v>6.4000000000000001E-2</v>
      </c>
      <c r="AB2191" s="85">
        <v>1</v>
      </c>
      <c r="AC2191" s="85">
        <v>1</v>
      </c>
    </row>
    <row r="2192" spans="1:29" ht="25.5">
      <c r="A2192" s="1"/>
      <c r="B2192" s="6" t="s">
        <v>8777</v>
      </c>
      <c r="C2192" s="6" t="s">
        <v>8778</v>
      </c>
      <c r="D2192" s="6" t="s">
        <v>8861</v>
      </c>
      <c r="E2192" s="49" t="s">
        <v>9795</v>
      </c>
      <c r="F2192" s="6" t="s">
        <v>9940</v>
      </c>
      <c r="G2192" s="6" t="s">
        <v>60</v>
      </c>
      <c r="H2192" s="6" t="s">
        <v>60</v>
      </c>
      <c r="I2192" s="60" t="s">
        <v>13532</v>
      </c>
      <c r="J2192" s="49" t="s">
        <v>13533</v>
      </c>
      <c r="K2192" s="6" t="s">
        <v>13534</v>
      </c>
      <c r="L2192" s="29">
        <f>IF($J$6="с учетом НДС",VLOOKUP(I2192,LEGEND!B:E,4,0)*(1-M2192),VLOOKUP(I2192,LEGEND!B:E,4,0)*(1-M2192)/1.2)</f>
        <v>750</v>
      </c>
      <c r="M2192" s="57">
        <f>IF(AND(B2192&lt;&gt;"1_Электроинструмент",B2192&lt;&gt;"2_Садовая техника"),$J$5,IF($J$4&lt;=20%,$J$4,IFERROR(VLOOKUP(S2192,LEGEND!$L$2:$M$5,2,FALSE),$J$4)))</f>
        <v>0</v>
      </c>
      <c r="N2192" s="48" t="s">
        <v>60</v>
      </c>
      <c r="O2192" s="6" t="s">
        <v>60</v>
      </c>
      <c r="P2192" s="49" t="s">
        <v>66</v>
      </c>
      <c r="Q2192" s="49" t="s">
        <v>67</v>
      </c>
      <c r="R2192" s="6" t="s">
        <v>60</v>
      </c>
      <c r="S2192" s="49" t="s">
        <v>60</v>
      </c>
      <c r="T2192" s="73" t="str">
        <f>IF(_xlfn.XLOOKUP(I2192,LEGEND!B:B,LEGEND!H:H)&lt;&gt;"-",HYPERLINK(_xlfn.XLOOKUP(I2192,LEGEND!B:B,LEGEND!H:H),"link"),_xlfn.XLOOKUP(I2192,LEGEND!B:B,LEGEND!H:H))</f>
        <v>link</v>
      </c>
      <c r="U2192" s="73" t="str">
        <f>HYPERLINK(_xlfn.XLOOKUP(I2192,LEGEND!B:B,LEGEND!I:I))</f>
        <v>https://milwaukee-media-images.s3.amazonaws.com/hi/4932352013--Hero_1.jpg</v>
      </c>
      <c r="V2192" s="51" t="s">
        <v>13535</v>
      </c>
      <c r="W2192" s="63" t="s">
        <v>1189</v>
      </c>
      <c r="X2192" s="64">
        <v>10</v>
      </c>
      <c r="Y2192" s="64">
        <v>37</v>
      </c>
      <c r="Z2192" s="64">
        <v>275</v>
      </c>
      <c r="AA2192" s="84">
        <v>4.8000000000000001E-2</v>
      </c>
      <c r="AB2192" s="85">
        <v>1</v>
      </c>
      <c r="AC2192" s="85">
        <v>1</v>
      </c>
    </row>
    <row r="2193" spans="1:29" ht="25.5">
      <c r="A2193" s="1"/>
      <c r="B2193" s="6" t="s">
        <v>8777</v>
      </c>
      <c r="C2193" s="6" t="s">
        <v>8778</v>
      </c>
      <c r="D2193" s="6" t="s">
        <v>8861</v>
      </c>
      <c r="E2193" s="49" t="s">
        <v>9795</v>
      </c>
      <c r="F2193" s="6" t="s">
        <v>9940</v>
      </c>
      <c r="G2193" s="6" t="s">
        <v>60</v>
      </c>
      <c r="H2193" s="6" t="s">
        <v>60</v>
      </c>
      <c r="I2193" s="60" t="s">
        <v>13536</v>
      </c>
      <c r="J2193" s="49" t="s">
        <v>13537</v>
      </c>
      <c r="K2193" s="6" t="s">
        <v>13538</v>
      </c>
      <c r="L2193" s="29">
        <f>IF($J$6="с учетом НДС",VLOOKUP(I2193,LEGEND!B:E,4,0)*(1-M2193),VLOOKUP(I2193,LEGEND!B:E,4,0)*(1-M2193)/1.2)</f>
        <v>750</v>
      </c>
      <c r="M2193" s="57">
        <f>IF(AND(B2193&lt;&gt;"1_Электроинструмент",B2193&lt;&gt;"2_Садовая техника"),$J$5,IF($J$4&lt;=20%,$J$4,IFERROR(VLOOKUP(S2193,LEGEND!$L$2:$M$5,2,FALSE),$J$4)))</f>
        <v>0</v>
      </c>
      <c r="N2193" s="48" t="s">
        <v>60</v>
      </c>
      <c r="O2193" s="6" t="s">
        <v>60</v>
      </c>
      <c r="P2193" s="49" t="s">
        <v>66</v>
      </c>
      <c r="Q2193" s="49" t="s">
        <v>67</v>
      </c>
      <c r="R2193" s="6" t="s">
        <v>60</v>
      </c>
      <c r="S2193" s="49" t="s">
        <v>60</v>
      </c>
      <c r="T2193" s="73" t="str">
        <f>IF(_xlfn.XLOOKUP(I2193,LEGEND!B:B,LEGEND!H:H)&lt;&gt;"-",HYPERLINK(_xlfn.XLOOKUP(I2193,LEGEND!B:B,LEGEND!H:H),"link"),_xlfn.XLOOKUP(I2193,LEGEND!B:B,LEGEND!H:H))</f>
        <v>link</v>
      </c>
      <c r="U2193" s="73" t="str">
        <f>HYPERLINK(_xlfn.XLOOKUP(I2193,LEGEND!B:B,LEGEND!I:I))</f>
        <v>https://milwaukee-media-images.s3.amazonaws.com/hi/4932352023--Hero_1.jpg</v>
      </c>
      <c r="V2193" s="51" t="s">
        <v>13539</v>
      </c>
      <c r="W2193" s="63" t="s">
        <v>1189</v>
      </c>
      <c r="X2193" s="64">
        <v>10</v>
      </c>
      <c r="Y2193" s="64">
        <v>37</v>
      </c>
      <c r="Z2193" s="64">
        <v>275</v>
      </c>
      <c r="AA2193" s="84">
        <v>7.0000000000000007E-2</v>
      </c>
      <c r="AB2193" s="85">
        <v>1</v>
      </c>
      <c r="AC2193" s="85">
        <v>1</v>
      </c>
    </row>
    <row r="2194" spans="1:29" ht="25.5">
      <c r="A2194" s="1"/>
      <c r="B2194" s="6" t="s">
        <v>8777</v>
      </c>
      <c r="C2194" s="6" t="s">
        <v>8778</v>
      </c>
      <c r="D2194" s="6" t="s">
        <v>8861</v>
      </c>
      <c r="E2194" s="49" t="s">
        <v>9795</v>
      </c>
      <c r="F2194" s="6" t="s">
        <v>9940</v>
      </c>
      <c r="G2194" s="6" t="s">
        <v>60</v>
      </c>
      <c r="H2194" s="6" t="s">
        <v>60</v>
      </c>
      <c r="I2194" s="60" t="s">
        <v>13540</v>
      </c>
      <c r="J2194" s="49" t="s">
        <v>13541</v>
      </c>
      <c r="K2194" s="6" t="s">
        <v>13542</v>
      </c>
      <c r="L2194" s="29">
        <f>IF($J$6="с учетом НДС",VLOOKUP(I2194,LEGEND!B:E,4,0)*(1-M2194),VLOOKUP(I2194,LEGEND!B:E,4,0)*(1-M2194)/1.2)</f>
        <v>750</v>
      </c>
      <c r="M2194" s="57">
        <f>IF(AND(B2194&lt;&gt;"1_Электроинструмент",B2194&lt;&gt;"2_Садовая техника"),$J$5,IF($J$4&lt;=20%,$J$4,IFERROR(VLOOKUP(S2194,LEGEND!$L$2:$M$5,2,FALSE),$J$4)))</f>
        <v>0</v>
      </c>
      <c r="N2194" s="48" t="s">
        <v>60</v>
      </c>
      <c r="O2194" s="6" t="s">
        <v>60</v>
      </c>
      <c r="P2194" s="49" t="s">
        <v>66</v>
      </c>
      <c r="Q2194" s="49" t="s">
        <v>473</v>
      </c>
      <c r="R2194" s="6" t="s">
        <v>60</v>
      </c>
      <c r="S2194" s="49" t="s">
        <v>60</v>
      </c>
      <c r="T2194" s="73" t="str">
        <f>IF(_xlfn.XLOOKUP(I2194,LEGEND!B:B,LEGEND!H:H)&lt;&gt;"-",HYPERLINK(_xlfn.XLOOKUP(I2194,LEGEND!B:B,LEGEND!H:H),"link"),_xlfn.XLOOKUP(I2194,LEGEND!B:B,LEGEND!H:H))</f>
        <v>link</v>
      </c>
      <c r="U2194" s="73" t="str">
        <f>HYPERLINK(_xlfn.XLOOKUP(I2194,LEGEND!B:B,LEGEND!I:I))</f>
        <v>https://milwaukee-media-images.s3.amazonaws.com/hi/4932430146--Hero_1.jpg</v>
      </c>
      <c r="V2194" s="51" t="s">
        <v>13543</v>
      </c>
      <c r="W2194" s="63" t="s">
        <v>1189</v>
      </c>
      <c r="X2194" s="64">
        <v>6.5</v>
      </c>
      <c r="Y2194" s="64">
        <v>37</v>
      </c>
      <c r="Z2194" s="64">
        <v>225</v>
      </c>
      <c r="AA2194" s="84">
        <v>0.05</v>
      </c>
      <c r="AB2194" s="85">
        <v>1</v>
      </c>
      <c r="AC2194" s="85">
        <v>1</v>
      </c>
    </row>
    <row r="2195" spans="1:29" ht="25.5">
      <c r="A2195" s="1"/>
      <c r="B2195" s="6" t="s">
        <v>8777</v>
      </c>
      <c r="C2195" s="6" t="s">
        <v>8778</v>
      </c>
      <c r="D2195" s="6" t="s">
        <v>8861</v>
      </c>
      <c r="E2195" s="49" t="s">
        <v>9795</v>
      </c>
      <c r="F2195" s="6" t="s">
        <v>9940</v>
      </c>
      <c r="G2195" s="6" t="s">
        <v>60</v>
      </c>
      <c r="H2195" s="6" t="s">
        <v>60</v>
      </c>
      <c r="I2195" s="60" t="s">
        <v>13544</v>
      </c>
      <c r="J2195" s="49" t="s">
        <v>13545</v>
      </c>
      <c r="K2195" s="6" t="s">
        <v>13546</v>
      </c>
      <c r="L2195" s="29">
        <f>IF($J$6="с учетом НДС",VLOOKUP(I2195,LEGEND!B:E,4,0)*(1-M2195),VLOOKUP(I2195,LEGEND!B:E,4,0)*(1-M2195)/1.2)</f>
        <v>760</v>
      </c>
      <c r="M2195" s="57">
        <f>IF(AND(B2195&lt;&gt;"1_Электроинструмент",B2195&lt;&gt;"2_Садовая техника"),$J$5,IF($J$4&lt;=20%,$J$4,IFERROR(VLOOKUP(S2195,LEGEND!$L$2:$M$5,2,FALSE),$J$4)))</f>
        <v>0</v>
      </c>
      <c r="N2195" s="48" t="s">
        <v>60</v>
      </c>
      <c r="O2195" s="6" t="s">
        <v>60</v>
      </c>
      <c r="P2195" s="49" t="s">
        <v>66</v>
      </c>
      <c r="Q2195" s="49" t="s">
        <v>67</v>
      </c>
      <c r="R2195" s="6" t="s">
        <v>60</v>
      </c>
      <c r="S2195" s="49" t="s">
        <v>60</v>
      </c>
      <c r="T2195" s="73" t="str">
        <f>IF(_xlfn.XLOOKUP(I2195,LEGEND!B:B,LEGEND!H:H)&lt;&gt;"-",HYPERLINK(_xlfn.XLOOKUP(I2195,LEGEND!B:B,LEGEND!H:H),"link"),_xlfn.XLOOKUP(I2195,LEGEND!B:B,LEGEND!H:H))</f>
        <v>link</v>
      </c>
      <c r="U2195" s="73" t="str">
        <f>HYPERLINK(_xlfn.XLOOKUP(I2195,LEGEND!B:B,LEGEND!I:I))</f>
        <v>https://milwaukee-media-images.s3.amazonaws.com/hi/4932344297--Hero_1.jpg</v>
      </c>
      <c r="V2195" s="51" t="s">
        <v>13547</v>
      </c>
      <c r="W2195" s="63" t="s">
        <v>1189</v>
      </c>
      <c r="X2195" s="64">
        <v>15</v>
      </c>
      <c r="Y2195" s="64">
        <v>37</v>
      </c>
      <c r="Z2195" s="64">
        <v>325</v>
      </c>
      <c r="AA2195" s="84">
        <v>0.13400000000000001</v>
      </c>
      <c r="AB2195" s="85">
        <v>1</v>
      </c>
      <c r="AC2195" s="85">
        <v>1</v>
      </c>
    </row>
    <row r="2196" spans="1:29" ht="25.5">
      <c r="A2196" s="1"/>
      <c r="B2196" s="6" t="s">
        <v>8777</v>
      </c>
      <c r="C2196" s="6" t="s">
        <v>8778</v>
      </c>
      <c r="D2196" s="6" t="s">
        <v>8861</v>
      </c>
      <c r="E2196" s="49" t="s">
        <v>9795</v>
      </c>
      <c r="F2196" s="6" t="s">
        <v>9940</v>
      </c>
      <c r="G2196" s="6" t="s">
        <v>60</v>
      </c>
      <c r="H2196" s="6" t="s">
        <v>60</v>
      </c>
      <c r="I2196" s="60" t="s">
        <v>13548</v>
      </c>
      <c r="J2196" s="49" t="s">
        <v>13549</v>
      </c>
      <c r="K2196" s="6" t="s">
        <v>13550</v>
      </c>
      <c r="L2196" s="29">
        <f>IF($J$6="с учетом НДС",VLOOKUP(I2196,LEGEND!B:E,4,0)*(1-M2196),VLOOKUP(I2196,LEGEND!B:E,4,0)*(1-M2196)/1.2)</f>
        <v>760</v>
      </c>
      <c r="M2196" s="57">
        <f>IF(AND(B2196&lt;&gt;"1_Электроинструмент",B2196&lt;&gt;"2_Садовая техника"),$J$5,IF($J$4&lt;=20%,$J$4,IFERROR(VLOOKUP(S2196,LEGEND!$L$2:$M$5,2,FALSE),$J$4)))</f>
        <v>0</v>
      </c>
      <c r="N2196" s="48" t="s">
        <v>60</v>
      </c>
      <c r="O2196" s="6" t="s">
        <v>60</v>
      </c>
      <c r="P2196" s="49" t="s">
        <v>66</v>
      </c>
      <c r="Q2196" s="49" t="s">
        <v>67</v>
      </c>
      <c r="R2196" s="6" t="s">
        <v>60</v>
      </c>
      <c r="S2196" s="49" t="s">
        <v>60</v>
      </c>
      <c r="T2196" s="73" t="str">
        <f>IF(_xlfn.XLOOKUP(I2196,LEGEND!B:B,LEGEND!H:H)&lt;&gt;"-",HYPERLINK(_xlfn.XLOOKUP(I2196,LEGEND!B:B,LEGEND!H:H),"link"),_xlfn.XLOOKUP(I2196,LEGEND!B:B,LEGEND!H:H))</f>
        <v>link</v>
      </c>
      <c r="U2196" s="73" t="str">
        <f>HYPERLINK(_xlfn.XLOOKUP(I2196,LEGEND!B:B,LEGEND!I:I))</f>
        <v>https://milwaukee-media-images.s3.amazonaws.com/hi/4932352020--Hero_1.jpg</v>
      </c>
      <c r="V2196" s="51" t="s">
        <v>13551</v>
      </c>
      <c r="W2196" s="63" t="s">
        <v>1189</v>
      </c>
      <c r="X2196" s="64">
        <v>10</v>
      </c>
      <c r="Y2196" s="64">
        <v>37</v>
      </c>
      <c r="Z2196" s="64">
        <v>225</v>
      </c>
      <c r="AA2196" s="84">
        <v>5.2999999999999999E-2</v>
      </c>
      <c r="AB2196" s="85">
        <v>1</v>
      </c>
      <c r="AC2196" s="85">
        <v>1</v>
      </c>
    </row>
    <row r="2197" spans="1:29" ht="25.5">
      <c r="A2197" s="1"/>
      <c r="B2197" s="6" t="s">
        <v>8777</v>
      </c>
      <c r="C2197" s="6" t="s">
        <v>8778</v>
      </c>
      <c r="D2197" s="6" t="s">
        <v>8861</v>
      </c>
      <c r="E2197" s="49" t="s">
        <v>9795</v>
      </c>
      <c r="F2197" s="6" t="s">
        <v>9940</v>
      </c>
      <c r="G2197" s="6" t="s">
        <v>60</v>
      </c>
      <c r="H2197" s="6" t="s">
        <v>60</v>
      </c>
      <c r="I2197" s="60" t="s">
        <v>13485</v>
      </c>
      <c r="J2197" s="49" t="s">
        <v>13486</v>
      </c>
      <c r="K2197" s="6" t="s">
        <v>13487</v>
      </c>
      <c r="L2197" s="29">
        <f>IF($J$6="с учетом НДС",VLOOKUP(I2197,LEGEND!B:E,4,0)*(1-M2197),VLOOKUP(I2197,LEGEND!B:E,4,0)*(1-M2197)/1.2)</f>
        <v>770</v>
      </c>
      <c r="M2197" s="57">
        <f>IF(AND(B2197&lt;&gt;"1_Электроинструмент",B2197&lt;&gt;"2_Садовая техника"),$J$5,IF($J$4&lt;=20%,$J$4,IFERROR(VLOOKUP(S2197,LEGEND!$L$2:$M$5,2,FALSE),$J$4)))</f>
        <v>0</v>
      </c>
      <c r="N2197" s="48" t="s">
        <v>60</v>
      </c>
      <c r="O2197" s="6" t="s">
        <v>60</v>
      </c>
      <c r="P2197" s="49" t="s">
        <v>66</v>
      </c>
      <c r="Q2197" s="49" t="s">
        <v>473</v>
      </c>
      <c r="R2197" s="6" t="s">
        <v>60</v>
      </c>
      <c r="S2197" s="49" t="s">
        <v>60</v>
      </c>
      <c r="T2197" s="73" t="str">
        <f>IF(_xlfn.XLOOKUP(I2197,LEGEND!B:B,LEGEND!H:H)&lt;&gt;"-",HYPERLINK(_xlfn.XLOOKUP(I2197,LEGEND!B:B,LEGEND!H:H),"link"),_xlfn.XLOOKUP(I2197,LEGEND!B:B,LEGEND!H:H))</f>
        <v>link</v>
      </c>
      <c r="U2197" s="73" t="str">
        <f>HYPERLINK(_xlfn.XLOOKUP(I2197,LEGEND!B:B,LEGEND!I:I))</f>
        <v>https://milwaukee-media-images.s3.amazonaws.com/hi/4932373908--Hero_1.jpg</v>
      </c>
      <c r="V2197" s="51" t="s">
        <v>13488</v>
      </c>
      <c r="W2197" s="63" t="s">
        <v>1189</v>
      </c>
      <c r="X2197" s="64">
        <v>10</v>
      </c>
      <c r="Y2197" s="64">
        <v>37</v>
      </c>
      <c r="Z2197" s="64">
        <v>175</v>
      </c>
      <c r="AA2197" s="84">
        <v>3.5000000000000003E-2</v>
      </c>
      <c r="AB2197" s="85">
        <v>1</v>
      </c>
      <c r="AC2197" s="85">
        <v>1</v>
      </c>
    </row>
    <row r="2198" spans="1:29" ht="25.5">
      <c r="A2198" s="1"/>
      <c r="B2198" s="6" t="s">
        <v>8777</v>
      </c>
      <c r="C2198" s="6" t="s">
        <v>8778</v>
      </c>
      <c r="D2198" s="6" t="s">
        <v>8861</v>
      </c>
      <c r="E2198" s="49" t="s">
        <v>9795</v>
      </c>
      <c r="F2198" s="6" t="s">
        <v>9940</v>
      </c>
      <c r="G2198" s="6" t="s">
        <v>60</v>
      </c>
      <c r="H2198" s="6" t="s">
        <v>60</v>
      </c>
      <c r="I2198" s="60" t="s">
        <v>13552</v>
      </c>
      <c r="J2198" s="49" t="s">
        <v>13553</v>
      </c>
      <c r="K2198" s="6" t="s">
        <v>13554</v>
      </c>
      <c r="L2198" s="29">
        <f>IF($J$6="с учетом НДС",VLOOKUP(I2198,LEGEND!B:E,4,0)*(1-M2198),VLOOKUP(I2198,LEGEND!B:E,4,0)*(1-M2198)/1.2)</f>
        <v>780</v>
      </c>
      <c r="M2198" s="57">
        <f>IF(AND(B2198&lt;&gt;"1_Электроинструмент",B2198&lt;&gt;"2_Садовая техника"),$J$5,IF($J$4&lt;=20%,$J$4,IFERROR(VLOOKUP(S2198,LEGEND!$L$2:$M$5,2,FALSE),$J$4)))</f>
        <v>0</v>
      </c>
      <c r="N2198" s="48" t="s">
        <v>60</v>
      </c>
      <c r="O2198" s="6" t="s">
        <v>60</v>
      </c>
      <c r="P2198" s="49" t="s">
        <v>66</v>
      </c>
      <c r="Q2198" s="49" t="s">
        <v>67</v>
      </c>
      <c r="R2198" s="6" t="s">
        <v>60</v>
      </c>
      <c r="S2198" s="49" t="s">
        <v>60</v>
      </c>
      <c r="T2198" s="73" t="str">
        <f>IF(_xlfn.XLOOKUP(I2198,LEGEND!B:B,LEGEND!H:H)&lt;&gt;"-",HYPERLINK(_xlfn.XLOOKUP(I2198,LEGEND!B:B,LEGEND!H:H),"link"),_xlfn.XLOOKUP(I2198,LEGEND!B:B,LEGEND!H:H))</f>
        <v>link</v>
      </c>
      <c r="U2198" s="73" t="str">
        <f>HYPERLINK(_xlfn.XLOOKUP(I2198,LEGEND!B:B,LEGEND!I:I))</f>
        <v>https://milwaukee-media-images.s3.amazonaws.com/hi/4932399325--Hero_1.jpg</v>
      </c>
      <c r="V2198" s="51" t="s">
        <v>13555</v>
      </c>
      <c r="W2198" s="63" t="s">
        <v>1189</v>
      </c>
      <c r="X2198" s="64">
        <v>10</v>
      </c>
      <c r="Y2198" s="64">
        <v>37</v>
      </c>
      <c r="Z2198" s="64">
        <v>375</v>
      </c>
      <c r="AA2198" s="84">
        <v>0.1</v>
      </c>
      <c r="AB2198" s="85">
        <v>1</v>
      </c>
      <c r="AC2198" s="85">
        <v>1</v>
      </c>
    </row>
    <row r="2199" spans="1:29" ht="25.5">
      <c r="A2199" s="1"/>
      <c r="B2199" s="6" t="s">
        <v>8777</v>
      </c>
      <c r="C2199" s="6" t="s">
        <v>8778</v>
      </c>
      <c r="D2199" s="6" t="s">
        <v>8861</v>
      </c>
      <c r="E2199" s="49" t="s">
        <v>9795</v>
      </c>
      <c r="F2199" s="6" t="s">
        <v>9940</v>
      </c>
      <c r="G2199" s="6" t="s">
        <v>60</v>
      </c>
      <c r="H2199" s="6" t="s">
        <v>60</v>
      </c>
      <c r="I2199" s="60" t="s">
        <v>13560</v>
      </c>
      <c r="J2199" s="49" t="s">
        <v>13561</v>
      </c>
      <c r="K2199" s="6" t="s">
        <v>13562</v>
      </c>
      <c r="L2199" s="29">
        <f>IF($J$6="с учетом НДС",VLOOKUP(I2199,LEGEND!B:E,4,0)*(1-M2199),VLOOKUP(I2199,LEGEND!B:E,4,0)*(1-M2199)/1.2)</f>
        <v>800</v>
      </c>
      <c r="M2199" s="57">
        <f>IF(AND(B2199&lt;&gt;"1_Электроинструмент",B2199&lt;&gt;"2_Садовая техника"),$J$5,IF($J$4&lt;=20%,$J$4,IFERROR(VLOOKUP(S2199,LEGEND!$L$2:$M$5,2,FALSE),$J$4)))</f>
        <v>0</v>
      </c>
      <c r="N2199" s="48" t="s">
        <v>60</v>
      </c>
      <c r="O2199" s="6" t="s">
        <v>60</v>
      </c>
      <c r="P2199" s="49" t="s">
        <v>66</v>
      </c>
      <c r="Q2199" s="49" t="s">
        <v>67</v>
      </c>
      <c r="R2199" s="6" t="s">
        <v>60</v>
      </c>
      <c r="S2199" s="49" t="s">
        <v>60</v>
      </c>
      <c r="T2199" s="73" t="str">
        <f>IF(_xlfn.XLOOKUP(I2199,LEGEND!B:B,LEGEND!H:H)&lt;&gt;"-",HYPERLINK(_xlfn.XLOOKUP(I2199,LEGEND!B:B,LEGEND!H:H),"link"),_xlfn.XLOOKUP(I2199,LEGEND!B:B,LEGEND!H:H))</f>
        <v>link</v>
      </c>
      <c r="U2199" s="73" t="str">
        <f>HYPERLINK(_xlfn.XLOOKUP(I2199,LEGEND!B:B,LEGEND!I:I))</f>
        <v>https://milwaukee-media-images.s3.amazonaws.com/hi/4932399318--Hero_1.jpg</v>
      </c>
      <c r="V2199" s="51" t="s">
        <v>13563</v>
      </c>
      <c r="W2199" s="63" t="s">
        <v>1189</v>
      </c>
      <c r="X2199" s="64">
        <v>10</v>
      </c>
      <c r="Y2199" s="64">
        <v>37</v>
      </c>
      <c r="Z2199" s="64">
        <v>325</v>
      </c>
      <c r="AA2199" s="84">
        <v>5.6000000000000001E-2</v>
      </c>
      <c r="AB2199" s="85">
        <v>1</v>
      </c>
      <c r="AC2199" s="85">
        <v>1</v>
      </c>
    </row>
    <row r="2200" spans="1:29" ht="25.5">
      <c r="A2200" s="1"/>
      <c r="B2200" s="6" t="s">
        <v>8777</v>
      </c>
      <c r="C2200" s="6" t="s">
        <v>8778</v>
      </c>
      <c r="D2200" s="6" t="s">
        <v>8861</v>
      </c>
      <c r="E2200" s="49" t="s">
        <v>9795</v>
      </c>
      <c r="F2200" s="6" t="s">
        <v>9940</v>
      </c>
      <c r="G2200" s="6" t="s">
        <v>60</v>
      </c>
      <c r="H2200" s="6" t="s">
        <v>60</v>
      </c>
      <c r="I2200" s="60" t="s">
        <v>13564</v>
      </c>
      <c r="J2200" s="49" t="s">
        <v>13565</v>
      </c>
      <c r="K2200" s="6" t="s">
        <v>13566</v>
      </c>
      <c r="L2200" s="29">
        <f>IF($J$6="с учетом НДС",VLOOKUP(I2200,LEGEND!B:E,4,0)*(1-M2200),VLOOKUP(I2200,LEGEND!B:E,4,0)*(1-M2200)/1.2)</f>
        <v>800</v>
      </c>
      <c r="M2200" s="57">
        <f>IF(AND(B2200&lt;&gt;"1_Электроинструмент",B2200&lt;&gt;"2_Садовая техника"),$J$5,IF($J$4&lt;=20%,$J$4,IFERROR(VLOOKUP(S2200,LEGEND!$L$2:$M$5,2,FALSE),$J$4)))</f>
        <v>0</v>
      </c>
      <c r="N2200" s="48" t="s">
        <v>60</v>
      </c>
      <c r="O2200" s="6" t="s">
        <v>60</v>
      </c>
      <c r="P2200" s="49" t="s">
        <v>66</v>
      </c>
      <c r="Q2200" s="49" t="s">
        <v>67</v>
      </c>
      <c r="R2200" s="6" t="s">
        <v>60</v>
      </c>
      <c r="S2200" s="49" t="s">
        <v>60</v>
      </c>
      <c r="T2200" s="73" t="str">
        <f>IF(_xlfn.XLOOKUP(I2200,LEGEND!B:B,LEGEND!H:H)&lt;&gt;"-",HYPERLINK(_xlfn.XLOOKUP(I2200,LEGEND!B:B,LEGEND!H:H),"link"),_xlfn.XLOOKUP(I2200,LEGEND!B:B,LEGEND!H:H))</f>
        <v>link</v>
      </c>
      <c r="U2200" s="73" t="str">
        <f>HYPERLINK(_xlfn.XLOOKUP(I2200,LEGEND!B:B,LEGEND!I:I))</f>
        <v>https://milwaukee-media-images.s3.amazonaws.com/hi/4932352031--Hero_1.jpg</v>
      </c>
      <c r="V2200" s="51" t="s">
        <v>13567</v>
      </c>
      <c r="W2200" s="63" t="s">
        <v>1189</v>
      </c>
      <c r="X2200" s="64">
        <v>12</v>
      </c>
      <c r="Y2200" s="64">
        <v>37</v>
      </c>
      <c r="Z2200" s="64">
        <v>225</v>
      </c>
      <c r="AA2200" s="84">
        <v>9.0999999999999998E-2</v>
      </c>
      <c r="AB2200" s="85">
        <v>1</v>
      </c>
      <c r="AC2200" s="85">
        <v>1</v>
      </c>
    </row>
    <row r="2201" spans="1:29" ht="25.5">
      <c r="A2201" s="1"/>
      <c r="B2201" s="6" t="s">
        <v>8777</v>
      </c>
      <c r="C2201" s="6" t="s">
        <v>8778</v>
      </c>
      <c r="D2201" s="6" t="s">
        <v>8861</v>
      </c>
      <c r="E2201" s="49" t="s">
        <v>9795</v>
      </c>
      <c r="F2201" s="6" t="s">
        <v>9940</v>
      </c>
      <c r="G2201" s="6" t="s">
        <v>60</v>
      </c>
      <c r="H2201" s="6" t="s">
        <v>60</v>
      </c>
      <c r="I2201" s="60" t="s">
        <v>13568</v>
      </c>
      <c r="J2201" s="49" t="s">
        <v>13569</v>
      </c>
      <c r="K2201" s="6" t="s">
        <v>13570</v>
      </c>
      <c r="L2201" s="29">
        <f>IF($J$6="с учетом НДС",VLOOKUP(I2201,LEGEND!B:E,4,0)*(1-M2201),VLOOKUP(I2201,LEGEND!B:E,4,0)*(1-M2201)/1.2)</f>
        <v>810</v>
      </c>
      <c r="M2201" s="57">
        <f>IF(AND(B2201&lt;&gt;"1_Электроинструмент",B2201&lt;&gt;"2_Садовая техника"),$J$5,IF($J$4&lt;=20%,$J$4,IFERROR(VLOOKUP(S2201,LEGEND!$L$2:$M$5,2,FALSE),$J$4)))</f>
        <v>0</v>
      </c>
      <c r="N2201" s="48" t="s">
        <v>60</v>
      </c>
      <c r="O2201" s="6" t="s">
        <v>60</v>
      </c>
      <c r="P2201" s="49" t="s">
        <v>66</v>
      </c>
      <c r="Q2201" s="49" t="s">
        <v>67</v>
      </c>
      <c r="R2201" s="6" t="s">
        <v>60</v>
      </c>
      <c r="S2201" s="49" t="s">
        <v>60</v>
      </c>
      <c r="T2201" s="73" t="str">
        <f>IF(_xlfn.XLOOKUP(I2201,LEGEND!B:B,LEGEND!H:H)&lt;&gt;"-",HYPERLINK(_xlfn.XLOOKUP(I2201,LEGEND!B:B,LEGEND!H:H),"link"),_xlfn.XLOOKUP(I2201,LEGEND!B:B,LEGEND!H:H))</f>
        <v>link</v>
      </c>
      <c r="U2201" s="73" t="str">
        <f>HYPERLINK(_xlfn.XLOOKUP(I2201,LEGEND!B:B,LEGEND!I:I))</f>
        <v>https://milwaukee-media-images.s3.amazonaws.com/hi/4932353824--Hero_1.jpg</v>
      </c>
      <c r="V2201" s="51" t="s">
        <v>13571</v>
      </c>
      <c r="W2201" s="63" t="s">
        <v>1189</v>
      </c>
      <c r="X2201" s="64">
        <v>15</v>
      </c>
      <c r="Y2201" s="64">
        <v>37</v>
      </c>
      <c r="Z2201" s="64">
        <v>375</v>
      </c>
      <c r="AA2201" s="84">
        <v>0.126</v>
      </c>
      <c r="AB2201" s="85">
        <v>1</v>
      </c>
      <c r="AC2201" s="85">
        <v>1</v>
      </c>
    </row>
    <row r="2202" spans="1:29" ht="25.5">
      <c r="A2202" s="1"/>
      <c r="B2202" s="6" t="s">
        <v>8777</v>
      </c>
      <c r="C2202" s="6" t="s">
        <v>8778</v>
      </c>
      <c r="D2202" s="6" t="s">
        <v>8861</v>
      </c>
      <c r="E2202" s="49" t="s">
        <v>9795</v>
      </c>
      <c r="F2202" s="6" t="s">
        <v>9940</v>
      </c>
      <c r="G2202" s="6" t="s">
        <v>60</v>
      </c>
      <c r="H2202" s="6" t="s">
        <v>60</v>
      </c>
      <c r="I2202" s="60" t="s">
        <v>13572</v>
      </c>
      <c r="J2202" s="49" t="s">
        <v>13573</v>
      </c>
      <c r="K2202" s="6" t="s">
        <v>13574</v>
      </c>
      <c r="L2202" s="29">
        <f>IF($J$6="с учетом НДС",VLOOKUP(I2202,LEGEND!B:E,4,0)*(1-M2202),VLOOKUP(I2202,LEGEND!B:E,4,0)*(1-M2202)/1.2)</f>
        <v>810</v>
      </c>
      <c r="M2202" s="57">
        <f>IF(AND(B2202&lt;&gt;"1_Электроинструмент",B2202&lt;&gt;"2_Садовая техника"),$J$5,IF($J$4&lt;=20%,$J$4,IFERROR(VLOOKUP(S2202,LEGEND!$L$2:$M$5,2,FALSE),$J$4)))</f>
        <v>0</v>
      </c>
      <c r="N2202" s="48" t="s">
        <v>60</v>
      </c>
      <c r="O2202" s="6" t="s">
        <v>60</v>
      </c>
      <c r="P2202" s="49" t="s">
        <v>66</v>
      </c>
      <c r="Q2202" s="49" t="s">
        <v>473</v>
      </c>
      <c r="R2202" s="6" t="s">
        <v>60</v>
      </c>
      <c r="S2202" s="49" t="s">
        <v>60</v>
      </c>
      <c r="T2202" s="73" t="str">
        <f>IF(_xlfn.XLOOKUP(I2202,LEGEND!B:B,LEGEND!H:H)&lt;&gt;"-",HYPERLINK(_xlfn.XLOOKUP(I2202,LEGEND!B:B,LEGEND!H:H),"link"),_xlfn.XLOOKUP(I2202,LEGEND!B:B,LEGEND!H:H))</f>
        <v>link</v>
      </c>
      <c r="U2202" s="73" t="str">
        <f>HYPERLINK(_xlfn.XLOOKUP(I2202,LEGEND!B:B,LEGEND!I:I))</f>
        <v>https://milwaukee-media-images.s3.amazonaws.com/hi/4932399324--Hero_1.jpg</v>
      </c>
      <c r="V2202" s="51" t="s">
        <v>13575</v>
      </c>
      <c r="W2202" s="63" t="s">
        <v>1189</v>
      </c>
      <c r="X2202" s="64">
        <v>10</v>
      </c>
      <c r="Y2202" s="64">
        <v>37</v>
      </c>
      <c r="Z2202" s="64">
        <v>315</v>
      </c>
      <c r="AA2202" s="84">
        <v>6.6000000000000003E-2</v>
      </c>
      <c r="AB2202" s="85">
        <v>1</v>
      </c>
      <c r="AC2202" s="85">
        <v>1</v>
      </c>
    </row>
    <row r="2203" spans="1:29" ht="25.5">
      <c r="A2203" s="1"/>
      <c r="B2203" s="6" t="s">
        <v>8777</v>
      </c>
      <c r="C2203" s="6" t="s">
        <v>8778</v>
      </c>
      <c r="D2203" s="6" t="s">
        <v>8861</v>
      </c>
      <c r="E2203" s="49" t="s">
        <v>9795</v>
      </c>
      <c r="F2203" s="6" t="s">
        <v>9940</v>
      </c>
      <c r="G2203" s="6" t="s">
        <v>60</v>
      </c>
      <c r="H2203" s="6" t="s">
        <v>60</v>
      </c>
      <c r="I2203" s="60" t="s">
        <v>13576</v>
      </c>
      <c r="J2203" s="49" t="s">
        <v>13577</v>
      </c>
      <c r="K2203" s="6" t="s">
        <v>13578</v>
      </c>
      <c r="L2203" s="29">
        <f>IF($J$6="с учетом НДС",VLOOKUP(I2203,LEGEND!B:E,4,0)*(1-M2203),VLOOKUP(I2203,LEGEND!B:E,4,0)*(1-M2203)/1.2)</f>
        <v>820</v>
      </c>
      <c r="M2203" s="57">
        <f>IF(AND(B2203&lt;&gt;"1_Электроинструмент",B2203&lt;&gt;"2_Садовая техника"),$J$5,IF($J$4&lt;=20%,$J$4,IFERROR(VLOOKUP(S2203,LEGEND!$L$2:$M$5,2,FALSE),$J$4)))</f>
        <v>0</v>
      </c>
      <c r="N2203" s="48" t="s">
        <v>60</v>
      </c>
      <c r="O2203" s="6" t="s">
        <v>60</v>
      </c>
      <c r="P2203" s="49" t="s">
        <v>66</v>
      </c>
      <c r="Q2203" s="49" t="s">
        <v>67</v>
      </c>
      <c r="R2203" s="6" t="s">
        <v>60</v>
      </c>
      <c r="S2203" s="49" t="s">
        <v>60</v>
      </c>
      <c r="T2203" s="73" t="str">
        <f>IF(_xlfn.XLOOKUP(I2203,LEGEND!B:B,LEGEND!H:H)&lt;&gt;"-",HYPERLINK(_xlfn.XLOOKUP(I2203,LEGEND!B:B,LEGEND!H:H),"link"),_xlfn.XLOOKUP(I2203,LEGEND!B:B,LEGEND!H:H))</f>
        <v>link</v>
      </c>
      <c r="U2203" s="73" t="str">
        <f>HYPERLINK(_xlfn.XLOOKUP(I2203,LEGEND!B:B,LEGEND!I:I))</f>
        <v>https://milwaukee-media-images.s3.amazonaws.com/hi/4932352027--Hero_1.jpg</v>
      </c>
      <c r="V2203" s="51" t="s">
        <v>13579</v>
      </c>
      <c r="W2203" s="63" t="s">
        <v>1189</v>
      </c>
      <c r="X2203" s="64">
        <v>10</v>
      </c>
      <c r="Y2203" s="64">
        <v>37</v>
      </c>
      <c r="Z2203" s="64">
        <v>275</v>
      </c>
      <c r="AA2203" s="84">
        <v>0.09</v>
      </c>
      <c r="AB2203" s="85">
        <v>1</v>
      </c>
      <c r="AC2203" s="85">
        <v>1</v>
      </c>
    </row>
    <row r="2204" spans="1:29" ht="25.5">
      <c r="A2204" s="1"/>
      <c r="B2204" s="6" t="s">
        <v>8777</v>
      </c>
      <c r="C2204" s="6" t="s">
        <v>8778</v>
      </c>
      <c r="D2204" s="6" t="s">
        <v>8861</v>
      </c>
      <c r="E2204" s="49" t="s">
        <v>9795</v>
      </c>
      <c r="F2204" s="6" t="s">
        <v>9940</v>
      </c>
      <c r="G2204" s="6" t="s">
        <v>60</v>
      </c>
      <c r="H2204" s="6" t="s">
        <v>60</v>
      </c>
      <c r="I2204" s="60" t="s">
        <v>13580</v>
      </c>
      <c r="J2204" s="49" t="s">
        <v>13581</v>
      </c>
      <c r="K2204" s="6" t="s">
        <v>13582</v>
      </c>
      <c r="L2204" s="29">
        <f>IF($J$6="с учетом НДС",VLOOKUP(I2204,LEGEND!B:E,4,0)*(1-M2204),VLOOKUP(I2204,LEGEND!B:E,4,0)*(1-M2204)/1.2)</f>
        <v>820</v>
      </c>
      <c r="M2204" s="57">
        <f>IF(AND(B2204&lt;&gt;"1_Электроинструмент",B2204&lt;&gt;"2_Садовая техника"),$J$5,IF($J$4&lt;=20%,$J$4,IFERROR(VLOOKUP(S2204,LEGEND!$L$2:$M$5,2,FALSE),$J$4)))</f>
        <v>0</v>
      </c>
      <c r="N2204" s="48" t="s">
        <v>60</v>
      </c>
      <c r="O2204" s="6" t="s">
        <v>60</v>
      </c>
      <c r="P2204" s="49" t="s">
        <v>66</v>
      </c>
      <c r="Q2204" s="49" t="s">
        <v>473</v>
      </c>
      <c r="R2204" s="6" t="s">
        <v>60</v>
      </c>
      <c r="S2204" s="49" t="s">
        <v>60</v>
      </c>
      <c r="T2204" s="73" t="str">
        <f>IF(_xlfn.XLOOKUP(I2204,LEGEND!B:B,LEGEND!H:H)&lt;&gt;"-",HYPERLINK(_xlfn.XLOOKUP(I2204,LEGEND!B:B,LEGEND!H:H),"link"),_xlfn.XLOOKUP(I2204,LEGEND!B:B,LEGEND!H:H))</f>
        <v>link</v>
      </c>
      <c r="U2204" s="73" t="str">
        <f>HYPERLINK(_xlfn.XLOOKUP(I2204,LEGEND!B:B,LEGEND!I:I))</f>
        <v>https://milwaukee-media-images.s3.amazonaws.com/hi/4932373920--Hero_1.jpg</v>
      </c>
      <c r="V2204" s="51" t="s">
        <v>13583</v>
      </c>
      <c r="W2204" s="63" t="s">
        <v>1189</v>
      </c>
      <c r="X2204" s="64">
        <v>388</v>
      </c>
      <c r="Y2204" s="64">
        <v>40</v>
      </c>
      <c r="Z2204" s="64">
        <v>10</v>
      </c>
      <c r="AA2204" s="84">
        <v>0.11600000000000001</v>
      </c>
      <c r="AB2204" s="85">
        <v>1</v>
      </c>
      <c r="AC2204" s="85">
        <v>1</v>
      </c>
    </row>
    <row r="2205" spans="1:29" ht="25.5">
      <c r="A2205" s="1"/>
      <c r="B2205" s="6" t="s">
        <v>8777</v>
      </c>
      <c r="C2205" s="6" t="s">
        <v>8778</v>
      </c>
      <c r="D2205" s="6" t="s">
        <v>8861</v>
      </c>
      <c r="E2205" s="49" t="s">
        <v>9795</v>
      </c>
      <c r="F2205" s="6" t="s">
        <v>9940</v>
      </c>
      <c r="G2205" s="6" t="s">
        <v>60</v>
      </c>
      <c r="H2205" s="6" t="s">
        <v>60</v>
      </c>
      <c r="I2205" s="60" t="s">
        <v>13588</v>
      </c>
      <c r="J2205" s="49" t="s">
        <v>13589</v>
      </c>
      <c r="K2205" s="6" t="s">
        <v>13590</v>
      </c>
      <c r="L2205" s="29">
        <f>IF($J$6="с учетом НДС",VLOOKUP(I2205,LEGEND!B:E,4,0)*(1-M2205),VLOOKUP(I2205,LEGEND!B:E,4,0)*(1-M2205)/1.2)</f>
        <v>850</v>
      </c>
      <c r="M2205" s="57">
        <f>IF(AND(B2205&lt;&gt;"1_Электроинструмент",B2205&lt;&gt;"2_Садовая техника"),$J$5,IF($J$4&lt;=20%,$J$4,IFERROR(VLOOKUP(S2205,LEGEND!$L$2:$M$5,2,FALSE),$J$4)))</f>
        <v>0</v>
      </c>
      <c r="N2205" s="48" t="s">
        <v>60</v>
      </c>
      <c r="O2205" s="6" t="s">
        <v>60</v>
      </c>
      <c r="P2205" s="49" t="s">
        <v>66</v>
      </c>
      <c r="Q2205" s="49" t="s">
        <v>67</v>
      </c>
      <c r="R2205" s="6" t="s">
        <v>60</v>
      </c>
      <c r="S2205" s="49" t="s">
        <v>60</v>
      </c>
      <c r="T2205" s="73" t="str">
        <f>IF(_xlfn.XLOOKUP(I2205,LEGEND!B:B,LEGEND!H:H)&lt;&gt;"-",HYPERLINK(_xlfn.XLOOKUP(I2205,LEGEND!B:B,LEGEND!H:H),"link"),_xlfn.XLOOKUP(I2205,LEGEND!B:B,LEGEND!H:H))</f>
        <v>link</v>
      </c>
      <c r="U2205" s="73" t="str">
        <f>HYPERLINK(_xlfn.XLOOKUP(I2205,LEGEND!B:B,LEGEND!I:I))</f>
        <v>https://milwaukee-media-images.s3.amazonaws.com/hi/4932353826--Hero_1.jpg</v>
      </c>
      <c r="V2205" s="51" t="s">
        <v>13591</v>
      </c>
      <c r="W2205" s="63" t="s">
        <v>1189</v>
      </c>
      <c r="X2205" s="64">
        <v>14</v>
      </c>
      <c r="Y2205" s="64">
        <v>37</v>
      </c>
      <c r="Z2205" s="64">
        <v>270</v>
      </c>
      <c r="AA2205" s="84">
        <v>0.121</v>
      </c>
      <c r="AB2205" s="85">
        <v>1</v>
      </c>
      <c r="AC2205" s="85">
        <v>1</v>
      </c>
    </row>
    <row r="2206" spans="1:29" ht="25.5">
      <c r="A2206" s="1"/>
      <c r="B2206" s="6" t="s">
        <v>8777</v>
      </c>
      <c r="C2206" s="6" t="s">
        <v>8778</v>
      </c>
      <c r="D2206" s="6" t="s">
        <v>8861</v>
      </c>
      <c r="E2206" s="49" t="s">
        <v>9795</v>
      </c>
      <c r="F2206" s="6" t="s">
        <v>9940</v>
      </c>
      <c r="G2206" s="6" t="s">
        <v>60</v>
      </c>
      <c r="H2206" s="6" t="s">
        <v>60</v>
      </c>
      <c r="I2206" s="60" t="s">
        <v>13592</v>
      </c>
      <c r="J2206" s="49" t="s">
        <v>13593</v>
      </c>
      <c r="K2206" s="6" t="s">
        <v>13594</v>
      </c>
      <c r="L2206" s="29">
        <f>IF($J$6="с учетом НДС",VLOOKUP(I2206,LEGEND!B:E,4,0)*(1-M2206),VLOOKUP(I2206,LEGEND!B:E,4,0)*(1-M2206)/1.2)</f>
        <v>870</v>
      </c>
      <c r="M2206" s="57">
        <f>IF(AND(B2206&lt;&gt;"1_Электроинструмент",B2206&lt;&gt;"2_Садовая техника"),$J$5,IF($J$4&lt;=20%,$J$4,IFERROR(VLOOKUP(S2206,LEGEND!$L$2:$M$5,2,FALSE),$J$4)))</f>
        <v>0</v>
      </c>
      <c r="N2206" s="48" t="s">
        <v>60</v>
      </c>
      <c r="O2206" s="6" t="s">
        <v>60</v>
      </c>
      <c r="P2206" s="49" t="s">
        <v>66</v>
      </c>
      <c r="Q2206" s="49" t="s">
        <v>473</v>
      </c>
      <c r="R2206" s="6" t="s">
        <v>60</v>
      </c>
      <c r="S2206" s="49" t="s">
        <v>60</v>
      </c>
      <c r="T2206" s="73" t="str">
        <f>IF(_xlfn.XLOOKUP(I2206,LEGEND!B:B,LEGEND!H:H)&lt;&gt;"-",HYPERLINK(_xlfn.XLOOKUP(I2206,LEGEND!B:B,LEGEND!H:H),"link"),_xlfn.XLOOKUP(I2206,LEGEND!B:B,LEGEND!H:H))</f>
        <v>link</v>
      </c>
      <c r="U2206" s="73" t="str">
        <f>HYPERLINK(_xlfn.XLOOKUP(I2206,LEGEND!B:B,LEGEND!I:I))</f>
        <v>https://milwaukee-media-images.s3.amazonaws.com/hi/4932373910--Hero_1.jpg</v>
      </c>
      <c r="V2206" s="51" t="s">
        <v>13595</v>
      </c>
      <c r="W2206" s="63" t="s">
        <v>1189</v>
      </c>
      <c r="X2206" s="64">
        <v>15</v>
      </c>
      <c r="Y2206" s="64">
        <v>37</v>
      </c>
      <c r="Z2206" s="64">
        <v>220</v>
      </c>
      <c r="AA2206" s="84">
        <v>0.11799999999999999</v>
      </c>
      <c r="AB2206" s="85">
        <v>1</v>
      </c>
      <c r="AC2206" s="85">
        <v>1</v>
      </c>
    </row>
    <row r="2207" spans="1:29" ht="25.5">
      <c r="A2207" s="1"/>
      <c r="B2207" s="6" t="s">
        <v>8777</v>
      </c>
      <c r="C2207" s="6" t="s">
        <v>8778</v>
      </c>
      <c r="D2207" s="6" t="s">
        <v>8861</v>
      </c>
      <c r="E2207" s="49" t="s">
        <v>9795</v>
      </c>
      <c r="F2207" s="6" t="s">
        <v>9940</v>
      </c>
      <c r="G2207" s="6" t="s">
        <v>60</v>
      </c>
      <c r="H2207" s="6" t="s">
        <v>60</v>
      </c>
      <c r="I2207" s="60" t="s">
        <v>13596</v>
      </c>
      <c r="J2207" s="49" t="s">
        <v>13597</v>
      </c>
      <c r="K2207" s="6" t="s">
        <v>13598</v>
      </c>
      <c r="L2207" s="29">
        <f>IF($J$6="с учетом НДС",VLOOKUP(I2207,LEGEND!B:E,4,0)*(1-M2207),VLOOKUP(I2207,LEGEND!B:E,4,0)*(1-M2207)/1.2)</f>
        <v>870</v>
      </c>
      <c r="M2207" s="57">
        <f>IF(AND(B2207&lt;&gt;"1_Электроинструмент",B2207&lt;&gt;"2_Садовая техника"),$J$5,IF($J$4&lt;=20%,$J$4,IFERROR(VLOOKUP(S2207,LEGEND!$L$2:$M$5,2,FALSE),$J$4)))</f>
        <v>0</v>
      </c>
      <c r="N2207" s="48" t="s">
        <v>60</v>
      </c>
      <c r="O2207" s="6" t="s">
        <v>60</v>
      </c>
      <c r="P2207" s="49" t="s">
        <v>66</v>
      </c>
      <c r="Q2207" s="49" t="s">
        <v>473</v>
      </c>
      <c r="R2207" s="6" t="s">
        <v>60</v>
      </c>
      <c r="S2207" s="49" t="s">
        <v>60</v>
      </c>
      <c r="T2207" s="73" t="str">
        <f>IF(_xlfn.XLOOKUP(I2207,LEGEND!B:B,LEGEND!H:H)&lt;&gt;"-",HYPERLINK(_xlfn.XLOOKUP(I2207,LEGEND!B:B,LEGEND!H:H),"link"),_xlfn.XLOOKUP(I2207,LEGEND!B:B,LEGEND!H:H))</f>
        <v>link</v>
      </c>
      <c r="U2207" s="73" t="str">
        <f>HYPERLINK(_xlfn.XLOOKUP(I2207,LEGEND!B:B,LEGEND!I:I))</f>
        <v>https://milwaukee-media-images.s3.amazonaws.com/hi/4932399323--Hero_1.jpg</v>
      </c>
      <c r="V2207" s="51" t="s">
        <v>13599</v>
      </c>
      <c r="W2207" s="63" t="s">
        <v>1189</v>
      </c>
      <c r="X2207" s="64">
        <v>10</v>
      </c>
      <c r="Y2207" s="64">
        <v>37</v>
      </c>
      <c r="Z2207" s="64">
        <v>375</v>
      </c>
      <c r="AA2207" s="84">
        <v>0.08</v>
      </c>
      <c r="AB2207" s="85">
        <v>1</v>
      </c>
      <c r="AC2207" s="85">
        <v>1</v>
      </c>
    </row>
    <row r="2208" spans="1:29" ht="25.5">
      <c r="A2208" s="1"/>
      <c r="B2208" s="6" t="s">
        <v>8777</v>
      </c>
      <c r="C2208" s="6" t="s">
        <v>8778</v>
      </c>
      <c r="D2208" s="6" t="s">
        <v>8861</v>
      </c>
      <c r="E2208" s="49" t="s">
        <v>9795</v>
      </c>
      <c r="F2208" s="6" t="s">
        <v>9940</v>
      </c>
      <c r="G2208" s="6" t="s">
        <v>60</v>
      </c>
      <c r="H2208" s="6" t="s">
        <v>60</v>
      </c>
      <c r="I2208" s="60" t="s">
        <v>13603</v>
      </c>
      <c r="J2208" s="49" t="s">
        <v>13604</v>
      </c>
      <c r="K2208" s="6" t="s">
        <v>13605</v>
      </c>
      <c r="L2208" s="29">
        <f>IF($J$6="с учетом НДС",VLOOKUP(I2208,LEGEND!B:E,4,0)*(1-M2208),VLOOKUP(I2208,LEGEND!B:E,4,0)*(1-M2208)/1.2)</f>
        <v>910</v>
      </c>
      <c r="M2208" s="57">
        <f>IF(AND(B2208&lt;&gt;"1_Электроинструмент",B2208&lt;&gt;"2_Садовая техника"),$J$5,IF($J$4&lt;=20%,$J$4,IFERROR(VLOOKUP(S2208,LEGEND!$L$2:$M$5,2,FALSE),$J$4)))</f>
        <v>0</v>
      </c>
      <c r="N2208" s="48" t="s">
        <v>60</v>
      </c>
      <c r="O2208" s="6" t="s">
        <v>60</v>
      </c>
      <c r="P2208" s="49" t="s">
        <v>66</v>
      </c>
      <c r="Q2208" s="49" t="s">
        <v>67</v>
      </c>
      <c r="R2208" s="6" t="s">
        <v>60</v>
      </c>
      <c r="S2208" s="49" t="s">
        <v>60</v>
      </c>
      <c r="T2208" s="73" t="str">
        <f>IF(_xlfn.XLOOKUP(I2208,LEGEND!B:B,LEGEND!H:H)&lt;&gt;"-",HYPERLINK(_xlfn.XLOOKUP(I2208,LEGEND!B:B,LEGEND!H:H),"link"),_xlfn.XLOOKUP(I2208,LEGEND!B:B,LEGEND!H:H))</f>
        <v>link</v>
      </c>
      <c r="U2208" s="73" t="str">
        <f>HYPERLINK(_xlfn.XLOOKUP(I2208,LEGEND!B:B,LEGEND!I:I))</f>
        <v>https://milwaukee-media-images.s3.amazonaws.com/hi/4932352014--Hero_1.jpg</v>
      </c>
      <c r="V2208" s="51" t="s">
        <v>13606</v>
      </c>
      <c r="W2208" s="63" t="s">
        <v>1189</v>
      </c>
      <c r="X2208" s="64">
        <v>10</v>
      </c>
      <c r="Y2208" s="64">
        <v>37</v>
      </c>
      <c r="Z2208" s="64">
        <v>325</v>
      </c>
      <c r="AA2208" s="84">
        <v>6.0999999999999999E-2</v>
      </c>
      <c r="AB2208" s="85">
        <v>1</v>
      </c>
      <c r="AC2208" s="85">
        <v>1</v>
      </c>
    </row>
    <row r="2209" spans="1:29" ht="25.5">
      <c r="A2209" s="1"/>
      <c r="B2209" s="6" t="s">
        <v>8777</v>
      </c>
      <c r="C2209" s="6" t="s">
        <v>8778</v>
      </c>
      <c r="D2209" s="6" t="s">
        <v>8861</v>
      </c>
      <c r="E2209" s="49" t="s">
        <v>9795</v>
      </c>
      <c r="F2209" s="6" t="s">
        <v>9940</v>
      </c>
      <c r="G2209" s="6" t="s">
        <v>60</v>
      </c>
      <c r="H2209" s="6" t="s">
        <v>60</v>
      </c>
      <c r="I2209" s="60" t="s">
        <v>13607</v>
      </c>
      <c r="J2209" s="49" t="s">
        <v>13608</v>
      </c>
      <c r="K2209" s="6" t="s">
        <v>13609</v>
      </c>
      <c r="L2209" s="29">
        <f>IF($J$6="с учетом НДС",VLOOKUP(I2209,LEGEND!B:E,4,0)*(1-M2209),VLOOKUP(I2209,LEGEND!B:E,4,0)*(1-M2209)/1.2)</f>
        <v>910</v>
      </c>
      <c r="M2209" s="57">
        <f>IF(AND(B2209&lt;&gt;"1_Электроинструмент",B2209&lt;&gt;"2_Садовая техника"),$J$5,IF($J$4&lt;=20%,$J$4,IFERROR(VLOOKUP(S2209,LEGEND!$L$2:$M$5,2,FALSE),$J$4)))</f>
        <v>0</v>
      </c>
      <c r="N2209" s="48" t="s">
        <v>60</v>
      </c>
      <c r="O2209" s="6" t="s">
        <v>60</v>
      </c>
      <c r="P2209" s="49" t="s">
        <v>66</v>
      </c>
      <c r="Q2209" s="49" t="s">
        <v>67</v>
      </c>
      <c r="R2209" s="6" t="s">
        <v>60</v>
      </c>
      <c r="S2209" s="49" t="s">
        <v>60</v>
      </c>
      <c r="T2209" s="73" t="str">
        <f>IF(_xlfn.XLOOKUP(I2209,LEGEND!B:B,LEGEND!H:H)&lt;&gt;"-",HYPERLINK(_xlfn.XLOOKUP(I2209,LEGEND!B:B,LEGEND!H:H),"link"),_xlfn.XLOOKUP(I2209,LEGEND!B:B,LEGEND!H:H))</f>
        <v>link</v>
      </c>
      <c r="U2209" s="73" t="str">
        <f>HYPERLINK(_xlfn.XLOOKUP(I2209,LEGEND!B:B,LEGEND!I:I))</f>
        <v>https://milwaukee-media-images.s3.amazonaws.com/hi/4932352024--Hero_1.jpg</v>
      </c>
      <c r="V2209" s="51" t="s">
        <v>13610</v>
      </c>
      <c r="W2209" s="63" t="s">
        <v>1189</v>
      </c>
      <c r="X2209" s="64">
        <v>10</v>
      </c>
      <c r="Y2209" s="64">
        <v>37</v>
      </c>
      <c r="Z2209" s="64">
        <v>327</v>
      </c>
      <c r="AA2209" s="84">
        <v>8.1000000000000003E-2</v>
      </c>
      <c r="AB2209" s="85">
        <v>1</v>
      </c>
      <c r="AC2209" s="85">
        <v>1</v>
      </c>
    </row>
    <row r="2210" spans="1:29" ht="25.5">
      <c r="A2210" s="1"/>
      <c r="B2210" s="6" t="s">
        <v>8777</v>
      </c>
      <c r="C2210" s="6" t="s">
        <v>8778</v>
      </c>
      <c r="D2210" s="6" t="s">
        <v>8861</v>
      </c>
      <c r="E2210" s="49" t="s">
        <v>9795</v>
      </c>
      <c r="F2210" s="6" t="s">
        <v>9940</v>
      </c>
      <c r="G2210" s="6" t="s">
        <v>60</v>
      </c>
      <c r="H2210" s="6" t="s">
        <v>60</v>
      </c>
      <c r="I2210" s="60" t="s">
        <v>13615</v>
      </c>
      <c r="J2210" s="49" t="s">
        <v>13616</v>
      </c>
      <c r="K2210" s="6" t="s">
        <v>13617</v>
      </c>
      <c r="L2210" s="29">
        <f>IF($J$6="с учетом НДС",VLOOKUP(I2210,LEGEND!B:E,4,0)*(1-M2210),VLOOKUP(I2210,LEGEND!B:E,4,0)*(1-M2210)/1.2)</f>
        <v>920</v>
      </c>
      <c r="M2210" s="57">
        <f>IF(AND(B2210&lt;&gt;"1_Электроинструмент",B2210&lt;&gt;"2_Садовая техника"),$J$5,IF($J$4&lt;=20%,$J$4,IFERROR(VLOOKUP(S2210,LEGEND!$L$2:$M$5,2,FALSE),$J$4)))</f>
        <v>0</v>
      </c>
      <c r="N2210" s="48" t="s">
        <v>60</v>
      </c>
      <c r="O2210" s="6" t="s">
        <v>60</v>
      </c>
      <c r="P2210" s="49" t="s">
        <v>66</v>
      </c>
      <c r="Q2210" s="49" t="s">
        <v>67</v>
      </c>
      <c r="R2210" s="6" t="s">
        <v>60</v>
      </c>
      <c r="S2210" s="49" t="s">
        <v>60</v>
      </c>
      <c r="T2210" s="73" t="str">
        <f>IF(_xlfn.XLOOKUP(I2210,LEGEND!B:B,LEGEND!H:H)&lt;&gt;"-",HYPERLINK(_xlfn.XLOOKUP(I2210,LEGEND!B:B,LEGEND!H:H),"link"),_xlfn.XLOOKUP(I2210,LEGEND!B:B,LEGEND!H:H))</f>
        <v>link</v>
      </c>
      <c r="U2210" s="73" t="str">
        <f>HYPERLINK(_xlfn.XLOOKUP(I2210,LEGEND!B:B,LEGEND!I:I))</f>
        <v>https://milwaukee-media-images.s3.amazonaws.com/hi/4932307080--Hero_1.jpg</v>
      </c>
      <c r="V2210" s="51" t="s">
        <v>13618</v>
      </c>
      <c r="W2210" s="63" t="s">
        <v>1189</v>
      </c>
      <c r="X2210" s="64">
        <v>16</v>
      </c>
      <c r="Y2210" s="64">
        <v>37</v>
      </c>
      <c r="Z2210" s="64">
        <v>220</v>
      </c>
      <c r="AA2210" s="84">
        <v>0.11600000000000001</v>
      </c>
      <c r="AB2210" s="85">
        <v>1</v>
      </c>
      <c r="AC2210" s="85">
        <v>1</v>
      </c>
    </row>
    <row r="2211" spans="1:29" ht="25.5">
      <c r="A2211" s="1"/>
      <c r="B2211" s="6" t="s">
        <v>8777</v>
      </c>
      <c r="C2211" s="6" t="s">
        <v>8778</v>
      </c>
      <c r="D2211" s="6" t="s">
        <v>8861</v>
      </c>
      <c r="E2211" s="49" t="s">
        <v>9795</v>
      </c>
      <c r="F2211" s="6" t="s">
        <v>9940</v>
      </c>
      <c r="G2211" s="6" t="s">
        <v>60</v>
      </c>
      <c r="H2211" s="6" t="s">
        <v>60</v>
      </c>
      <c r="I2211" s="60" t="s">
        <v>13619</v>
      </c>
      <c r="J2211" s="49" t="s">
        <v>13620</v>
      </c>
      <c r="K2211" s="6" t="s">
        <v>13621</v>
      </c>
      <c r="L2211" s="29">
        <f>IF($J$6="с учетом НДС",VLOOKUP(I2211,LEGEND!B:E,4,0)*(1-M2211),VLOOKUP(I2211,LEGEND!B:E,4,0)*(1-M2211)/1.2)</f>
        <v>910</v>
      </c>
      <c r="M2211" s="57">
        <f>IF(AND(B2211&lt;&gt;"1_Электроинструмент",B2211&lt;&gt;"2_Садовая техника"),$J$5,IF($J$4&lt;=20%,$J$4,IFERROR(VLOOKUP(S2211,LEGEND!$L$2:$M$5,2,FALSE),$J$4)))</f>
        <v>0</v>
      </c>
      <c r="N2211" s="48" t="s">
        <v>60</v>
      </c>
      <c r="O2211" s="6" t="s">
        <v>60</v>
      </c>
      <c r="P2211" s="49" t="s">
        <v>66</v>
      </c>
      <c r="Q2211" s="49" t="s">
        <v>67</v>
      </c>
      <c r="R2211" s="6" t="s">
        <v>60</v>
      </c>
      <c r="S2211" s="49" t="s">
        <v>60</v>
      </c>
      <c r="T2211" s="73" t="str">
        <f>IF(_xlfn.XLOOKUP(I2211,LEGEND!B:B,LEGEND!H:H)&lt;&gt;"-",HYPERLINK(_xlfn.XLOOKUP(I2211,LEGEND!B:B,LEGEND!H:H),"link"),_xlfn.XLOOKUP(I2211,LEGEND!B:B,LEGEND!H:H))</f>
        <v>link</v>
      </c>
      <c r="U2211" s="73" t="str">
        <f>HYPERLINK(_xlfn.XLOOKUP(I2211,LEGEND!B:B,LEGEND!I:I))</f>
        <v>https://milwaukee-media-images.s3.amazonaws.com/hi/4932478469--Hero_1.jpg</v>
      </c>
      <c r="V2211" s="51" t="s">
        <v>13622</v>
      </c>
      <c r="W2211" s="63" t="s">
        <v>1189</v>
      </c>
      <c r="X2211" s="64">
        <v>275</v>
      </c>
      <c r="Y2211" s="64">
        <v>36</v>
      </c>
      <c r="Z2211" s="64">
        <v>10</v>
      </c>
      <c r="AA2211" s="84">
        <v>5.1999999999999998E-2</v>
      </c>
      <c r="AB2211" s="85">
        <v>1</v>
      </c>
      <c r="AC2211" s="85">
        <v>1</v>
      </c>
    </row>
    <row r="2212" spans="1:29" ht="25.5">
      <c r="A2212" s="1"/>
      <c r="B2212" s="6" t="s">
        <v>8777</v>
      </c>
      <c r="C2212" s="6" t="s">
        <v>8778</v>
      </c>
      <c r="D2212" s="6" t="s">
        <v>8861</v>
      </c>
      <c r="E2212" s="49" t="s">
        <v>9795</v>
      </c>
      <c r="F2212" s="6" t="s">
        <v>9940</v>
      </c>
      <c r="G2212" s="6" t="s">
        <v>60</v>
      </c>
      <c r="H2212" s="6" t="s">
        <v>60</v>
      </c>
      <c r="I2212" s="60" t="s">
        <v>13623</v>
      </c>
      <c r="J2212" s="49" t="s">
        <v>13624</v>
      </c>
      <c r="K2212" s="6" t="s">
        <v>13625</v>
      </c>
      <c r="L2212" s="29">
        <f>IF($J$6="с учетом НДС",VLOOKUP(I2212,LEGEND!B:E,4,0)*(1-M2212),VLOOKUP(I2212,LEGEND!B:E,4,0)*(1-M2212)/1.2)</f>
        <v>970</v>
      </c>
      <c r="M2212" s="57">
        <f>IF(AND(B2212&lt;&gt;"1_Электроинструмент",B2212&lt;&gt;"2_Садовая техника"),$J$5,IF($J$4&lt;=20%,$J$4,IFERROR(VLOOKUP(S2212,LEGEND!$L$2:$M$5,2,FALSE),$J$4)))</f>
        <v>0</v>
      </c>
      <c r="N2212" s="48" t="s">
        <v>60</v>
      </c>
      <c r="O2212" s="6" t="s">
        <v>60</v>
      </c>
      <c r="P2212" s="49" t="s">
        <v>66</v>
      </c>
      <c r="Q2212" s="49" t="s">
        <v>67</v>
      </c>
      <c r="R2212" s="6" t="s">
        <v>60</v>
      </c>
      <c r="S2212" s="49" t="s">
        <v>60</v>
      </c>
      <c r="T2212" s="73" t="str">
        <f>IF(_xlfn.XLOOKUP(I2212,LEGEND!B:B,LEGEND!H:H)&lt;&gt;"-",HYPERLINK(_xlfn.XLOOKUP(I2212,LEGEND!B:B,LEGEND!H:H),"link"),_xlfn.XLOOKUP(I2212,LEGEND!B:B,LEGEND!H:H))</f>
        <v>link</v>
      </c>
      <c r="U2212" s="73" t="str">
        <f>HYPERLINK(_xlfn.XLOOKUP(I2212,LEGEND!B:B,LEGEND!I:I))</f>
        <v>https://milwaukee-media-images.s3.amazonaws.com/hi/4932307079--Hero_1.jpg</v>
      </c>
      <c r="V2212" s="51" t="s">
        <v>13626</v>
      </c>
      <c r="W2212" s="63" t="s">
        <v>1189</v>
      </c>
      <c r="X2212" s="64">
        <v>15</v>
      </c>
      <c r="Y2212" s="64">
        <v>37</v>
      </c>
      <c r="Z2212" s="64">
        <v>325</v>
      </c>
      <c r="AA2212" s="84">
        <v>0.14699999999999999</v>
      </c>
      <c r="AB2212" s="85">
        <v>1</v>
      </c>
      <c r="AC2212" s="85">
        <v>1</v>
      </c>
    </row>
    <row r="2213" spans="1:29" ht="25.5">
      <c r="A2213" s="1"/>
      <c r="B2213" s="6" t="s">
        <v>8777</v>
      </c>
      <c r="C2213" s="6" t="s">
        <v>8778</v>
      </c>
      <c r="D2213" s="6" t="s">
        <v>8861</v>
      </c>
      <c r="E2213" s="49" t="s">
        <v>9795</v>
      </c>
      <c r="F2213" s="6" t="s">
        <v>9940</v>
      </c>
      <c r="G2213" s="6" t="s">
        <v>60</v>
      </c>
      <c r="H2213" s="6" t="s">
        <v>60</v>
      </c>
      <c r="I2213" s="60" t="s">
        <v>13627</v>
      </c>
      <c r="J2213" s="49" t="s">
        <v>13628</v>
      </c>
      <c r="K2213" s="6" t="s">
        <v>13629</v>
      </c>
      <c r="L2213" s="29">
        <f>IF($J$6="с учетом НДС",VLOOKUP(I2213,LEGEND!B:E,4,0)*(1-M2213),VLOOKUP(I2213,LEGEND!B:E,4,0)*(1-M2213)/1.2)</f>
        <v>960</v>
      </c>
      <c r="M2213" s="57">
        <f>IF(AND(B2213&lt;&gt;"1_Электроинструмент",B2213&lt;&gt;"2_Садовая техника"),$J$5,IF($J$4&lt;=20%,$J$4,IFERROR(VLOOKUP(S2213,LEGEND!$L$2:$M$5,2,FALSE),$J$4)))</f>
        <v>0</v>
      </c>
      <c r="N2213" s="48" t="s">
        <v>60</v>
      </c>
      <c r="O2213" s="6" t="s">
        <v>60</v>
      </c>
      <c r="P2213" s="49" t="s">
        <v>66</v>
      </c>
      <c r="Q2213" s="49" t="s">
        <v>67</v>
      </c>
      <c r="R2213" s="6" t="s">
        <v>60</v>
      </c>
      <c r="S2213" s="49" t="s">
        <v>60</v>
      </c>
      <c r="T2213" s="73" t="str">
        <f>IF(_xlfn.XLOOKUP(I2213,LEGEND!B:B,LEGEND!H:H)&lt;&gt;"-",HYPERLINK(_xlfn.XLOOKUP(I2213,LEGEND!B:B,LEGEND!H:H),"link"),_xlfn.XLOOKUP(I2213,LEGEND!B:B,LEGEND!H:H))</f>
        <v>link</v>
      </c>
      <c r="U2213" s="73" t="str">
        <f>HYPERLINK(_xlfn.XLOOKUP(I2213,LEGEND!B:B,LEGEND!I:I))</f>
        <v>https://milwaukee-media-images.s3.amazonaws.com/hi/4932352028--Hero_1.jpg</v>
      </c>
      <c r="V2213" s="51" t="s">
        <v>13630</v>
      </c>
      <c r="W2213" s="63" t="s">
        <v>1189</v>
      </c>
      <c r="X2213" s="64">
        <v>10</v>
      </c>
      <c r="Y2213" s="64">
        <v>37</v>
      </c>
      <c r="Z2213" s="64">
        <v>325</v>
      </c>
      <c r="AA2213" s="84">
        <v>0.107</v>
      </c>
      <c r="AB2213" s="85">
        <v>1</v>
      </c>
      <c r="AC2213" s="85">
        <v>1</v>
      </c>
    </row>
    <row r="2214" spans="1:29" ht="25.5">
      <c r="A2214" s="1"/>
      <c r="B2214" s="6" t="s">
        <v>8777</v>
      </c>
      <c r="C2214" s="6" t="s">
        <v>8778</v>
      </c>
      <c r="D2214" s="6" t="s">
        <v>8861</v>
      </c>
      <c r="E2214" s="49" t="s">
        <v>9795</v>
      </c>
      <c r="F2214" s="6" t="s">
        <v>9940</v>
      </c>
      <c r="G2214" s="6" t="s">
        <v>60</v>
      </c>
      <c r="H2214" s="6" t="s">
        <v>60</v>
      </c>
      <c r="I2214" s="60" t="s">
        <v>13635</v>
      </c>
      <c r="J2214" s="49" t="s">
        <v>13636</v>
      </c>
      <c r="K2214" s="6" t="s">
        <v>13637</v>
      </c>
      <c r="L2214" s="29">
        <f>IF($J$6="с учетом НДС",VLOOKUP(I2214,LEGEND!B:E,4,0)*(1-M2214),VLOOKUP(I2214,LEGEND!B:E,4,0)*(1-M2214)/1.2)</f>
        <v>980</v>
      </c>
      <c r="M2214" s="57">
        <f>IF(AND(B2214&lt;&gt;"1_Электроинструмент",B2214&lt;&gt;"2_Садовая техника"),$J$5,IF($J$4&lt;=20%,$J$4,IFERROR(VLOOKUP(S2214,LEGEND!$L$2:$M$5,2,FALSE),$J$4)))</f>
        <v>0</v>
      </c>
      <c r="N2214" s="48" t="s">
        <v>60</v>
      </c>
      <c r="O2214" s="6" t="s">
        <v>60</v>
      </c>
      <c r="P2214" s="49" t="s">
        <v>66</v>
      </c>
      <c r="Q2214" s="49" t="s">
        <v>67</v>
      </c>
      <c r="R2214" s="6" t="s">
        <v>60</v>
      </c>
      <c r="S2214" s="49" t="s">
        <v>60</v>
      </c>
      <c r="T2214" s="73" t="str">
        <f>IF(_xlfn.XLOOKUP(I2214,LEGEND!B:B,LEGEND!H:H)&lt;&gt;"-",HYPERLINK(_xlfn.XLOOKUP(I2214,LEGEND!B:B,LEGEND!H:H),"link"),_xlfn.XLOOKUP(I2214,LEGEND!B:B,LEGEND!H:H))</f>
        <v>link</v>
      </c>
      <c r="U2214" s="73" t="str">
        <f>HYPERLINK(_xlfn.XLOOKUP(I2214,LEGEND!B:B,LEGEND!I:I))</f>
        <v>https://milwaukee-media-images.s3.amazonaws.com/hi/4932352032--Hero_1.jpg</v>
      </c>
      <c r="V2214" s="51" t="s">
        <v>13638</v>
      </c>
      <c r="W2214" s="63" t="s">
        <v>1189</v>
      </c>
      <c r="X2214" s="64">
        <v>37</v>
      </c>
      <c r="Y2214" s="64">
        <v>37</v>
      </c>
      <c r="Z2214" s="64">
        <v>275</v>
      </c>
      <c r="AA2214" s="84">
        <v>0.115</v>
      </c>
      <c r="AB2214" s="85">
        <v>1</v>
      </c>
      <c r="AC2214" s="85">
        <v>1</v>
      </c>
    </row>
    <row r="2215" spans="1:29" ht="25.5">
      <c r="A2215" s="1"/>
      <c r="B2215" s="6" t="s">
        <v>8777</v>
      </c>
      <c r="C2215" s="6" t="s">
        <v>8778</v>
      </c>
      <c r="D2215" s="6" t="s">
        <v>8861</v>
      </c>
      <c r="E2215" s="49" t="s">
        <v>9795</v>
      </c>
      <c r="F2215" s="6" t="s">
        <v>9940</v>
      </c>
      <c r="G2215" s="6" t="s">
        <v>60</v>
      </c>
      <c r="H2215" s="6" t="s">
        <v>60</v>
      </c>
      <c r="I2215" s="60" t="s">
        <v>13639</v>
      </c>
      <c r="J2215" s="49" t="s">
        <v>13640</v>
      </c>
      <c r="K2215" s="6" t="s">
        <v>13641</v>
      </c>
      <c r="L2215" s="29">
        <f>IF($J$6="с учетом НДС",VLOOKUP(I2215,LEGEND!B:E,4,0)*(1-M2215),VLOOKUP(I2215,LEGEND!B:E,4,0)*(1-M2215)/1.2)</f>
        <v>990</v>
      </c>
      <c r="M2215" s="57">
        <f>IF(AND(B2215&lt;&gt;"1_Электроинструмент",B2215&lt;&gt;"2_Садовая техника"),$J$5,IF($J$4&lt;=20%,$J$4,IFERROR(VLOOKUP(S2215,LEGEND!$L$2:$M$5,2,FALSE),$J$4)))</f>
        <v>0</v>
      </c>
      <c r="N2215" s="48" t="s">
        <v>60</v>
      </c>
      <c r="O2215" s="6" t="s">
        <v>60</v>
      </c>
      <c r="P2215" s="49" t="s">
        <v>66</v>
      </c>
      <c r="Q2215" s="49" t="s">
        <v>67</v>
      </c>
      <c r="R2215" s="6" t="s">
        <v>60</v>
      </c>
      <c r="S2215" s="49" t="s">
        <v>60</v>
      </c>
      <c r="T2215" s="73" t="str">
        <f>IF(_xlfn.XLOOKUP(I2215,LEGEND!B:B,LEGEND!H:H)&lt;&gt;"-",HYPERLINK(_xlfn.XLOOKUP(I2215,LEGEND!B:B,LEGEND!H:H),"link"),_xlfn.XLOOKUP(I2215,LEGEND!B:B,LEGEND!H:H))</f>
        <v>link</v>
      </c>
      <c r="U2215" s="73" t="str">
        <f>HYPERLINK(_xlfn.XLOOKUP(I2215,LEGEND!B:B,LEGEND!I:I))</f>
        <v>https://milwaukee-media-images.s3.amazonaws.com/hi/4932344298--Hero_1.jpg</v>
      </c>
      <c r="V2215" s="51" t="s">
        <v>13642</v>
      </c>
      <c r="W2215" s="63" t="s">
        <v>1189</v>
      </c>
      <c r="X2215" s="64">
        <v>13</v>
      </c>
      <c r="Y2215" s="64">
        <v>37</v>
      </c>
      <c r="Z2215" s="64">
        <v>320</v>
      </c>
      <c r="AA2215" s="84">
        <v>0.14599999999999999</v>
      </c>
      <c r="AB2215" s="85">
        <v>1</v>
      </c>
      <c r="AC2215" s="85">
        <v>1</v>
      </c>
    </row>
    <row r="2216" spans="1:29" ht="25.5">
      <c r="A2216" s="1"/>
      <c r="B2216" s="6" t="s">
        <v>8777</v>
      </c>
      <c r="C2216" s="6" t="s">
        <v>8778</v>
      </c>
      <c r="D2216" s="6" t="s">
        <v>8861</v>
      </c>
      <c r="E2216" s="49" t="s">
        <v>9795</v>
      </c>
      <c r="F2216" s="6" t="s">
        <v>9940</v>
      </c>
      <c r="G2216" s="6" t="s">
        <v>60</v>
      </c>
      <c r="H2216" s="6" t="s">
        <v>60</v>
      </c>
      <c r="I2216" s="60" t="s">
        <v>13647</v>
      </c>
      <c r="J2216" s="49" t="s">
        <v>13648</v>
      </c>
      <c r="K2216" s="6" t="s">
        <v>13649</v>
      </c>
      <c r="L2216" s="29">
        <f>IF($J$6="с учетом НДС",VLOOKUP(I2216,LEGEND!B:E,4,0)*(1-M2216),VLOOKUP(I2216,LEGEND!B:E,4,0)*(1-M2216)/1.2)</f>
        <v>1010</v>
      </c>
      <c r="M2216" s="57">
        <f>IF(AND(B2216&lt;&gt;"1_Электроинструмент",B2216&lt;&gt;"2_Садовая техника"),$J$5,IF($J$4&lt;=20%,$J$4,IFERROR(VLOOKUP(S2216,LEGEND!$L$2:$M$5,2,FALSE),$J$4)))</f>
        <v>0</v>
      </c>
      <c r="N2216" s="48" t="s">
        <v>60</v>
      </c>
      <c r="O2216" s="6" t="s">
        <v>60</v>
      </c>
      <c r="P2216" s="49" t="s">
        <v>66</v>
      </c>
      <c r="Q2216" s="49" t="s">
        <v>67</v>
      </c>
      <c r="R2216" s="6" t="s">
        <v>60</v>
      </c>
      <c r="S2216" s="49" t="s">
        <v>60</v>
      </c>
      <c r="T2216" s="73" t="str">
        <f>IF(_xlfn.XLOOKUP(I2216,LEGEND!B:B,LEGEND!H:H)&lt;&gt;"-",HYPERLINK(_xlfn.XLOOKUP(I2216,LEGEND!B:B,LEGEND!H:H),"link"),_xlfn.XLOOKUP(I2216,LEGEND!B:B,LEGEND!H:H))</f>
        <v>link</v>
      </c>
      <c r="U2216" s="73" t="str">
        <f>HYPERLINK(_xlfn.XLOOKUP(I2216,LEGEND!B:B,LEGEND!I:I))</f>
        <v>https://milwaukee-media-images.s3.amazonaws.com/hi/4932353825--Hero_1.jpg</v>
      </c>
      <c r="V2216" s="51" t="s">
        <v>13650</v>
      </c>
      <c r="W2216" s="63" t="s">
        <v>1189</v>
      </c>
      <c r="X2216" s="64">
        <v>375</v>
      </c>
      <c r="Y2216" s="64">
        <v>37</v>
      </c>
      <c r="Z2216" s="64">
        <v>12</v>
      </c>
      <c r="AA2216" s="84">
        <v>0.14000000000000001</v>
      </c>
      <c r="AB2216" s="85">
        <v>1</v>
      </c>
      <c r="AC2216" s="85">
        <v>1</v>
      </c>
    </row>
    <row r="2217" spans="1:29" ht="25.5">
      <c r="A2217" s="1"/>
      <c r="B2217" s="6" t="s">
        <v>8777</v>
      </c>
      <c r="C2217" s="6" t="s">
        <v>8778</v>
      </c>
      <c r="D2217" s="6" t="s">
        <v>8861</v>
      </c>
      <c r="E2217" s="49" t="s">
        <v>9795</v>
      </c>
      <c r="F2217" s="6" t="s">
        <v>9940</v>
      </c>
      <c r="G2217" s="6" t="s">
        <v>60</v>
      </c>
      <c r="H2217" s="6" t="s">
        <v>60</v>
      </c>
      <c r="I2217" s="60" t="s">
        <v>13651</v>
      </c>
      <c r="J2217" s="49" t="s">
        <v>13652</v>
      </c>
      <c r="K2217" s="6" t="s">
        <v>13653</v>
      </c>
      <c r="L2217" s="29">
        <f>IF($J$6="с учетом НДС",VLOOKUP(I2217,LEGEND!B:E,4,0)*(1-M2217),VLOOKUP(I2217,LEGEND!B:E,4,0)*(1-M2217)/1.2)</f>
        <v>1010</v>
      </c>
      <c r="M2217" s="57">
        <f>IF(AND(B2217&lt;&gt;"1_Электроинструмент",B2217&lt;&gt;"2_Садовая техника"),$J$5,IF($J$4&lt;=20%,$J$4,IFERROR(VLOOKUP(S2217,LEGEND!$L$2:$M$5,2,FALSE),$J$4)))</f>
        <v>0</v>
      </c>
      <c r="N2217" s="48" t="s">
        <v>60</v>
      </c>
      <c r="O2217" s="6" t="s">
        <v>60</v>
      </c>
      <c r="P2217" s="49" t="s">
        <v>66</v>
      </c>
      <c r="Q2217" s="49" t="s">
        <v>67</v>
      </c>
      <c r="R2217" s="6" t="s">
        <v>60</v>
      </c>
      <c r="S2217" s="49" t="s">
        <v>60</v>
      </c>
      <c r="T2217" s="73" t="str">
        <f>IF(_xlfn.XLOOKUP(I2217,LEGEND!B:B,LEGEND!H:H)&lt;&gt;"-",HYPERLINK(_xlfn.XLOOKUP(I2217,LEGEND!B:B,LEGEND!H:H),"link"),_xlfn.XLOOKUP(I2217,LEGEND!B:B,LEGEND!H:H))</f>
        <v>link</v>
      </c>
      <c r="U2217" s="73" t="str">
        <f>HYPERLINK(_xlfn.XLOOKUP(I2217,LEGEND!B:B,LEGEND!I:I))</f>
        <v>https://milwaukee-media-images.s3.amazonaws.com/hi/4932352016--Hero_1.jpg</v>
      </c>
      <c r="V2217" s="51" t="s">
        <v>13654</v>
      </c>
      <c r="W2217" s="63" t="s">
        <v>1189</v>
      </c>
      <c r="X2217" s="64">
        <v>10</v>
      </c>
      <c r="Y2217" s="64">
        <v>37</v>
      </c>
      <c r="Z2217" s="64">
        <v>275</v>
      </c>
      <c r="AA2217" s="84">
        <v>5.8999999999999997E-2</v>
      </c>
      <c r="AB2217" s="85">
        <v>1</v>
      </c>
      <c r="AC2217" s="85">
        <v>1</v>
      </c>
    </row>
    <row r="2218" spans="1:29" ht="25.5">
      <c r="A2218" s="1"/>
      <c r="B2218" s="6" t="s">
        <v>8777</v>
      </c>
      <c r="C2218" s="6" t="s">
        <v>8778</v>
      </c>
      <c r="D2218" s="6" t="s">
        <v>8861</v>
      </c>
      <c r="E2218" s="49" t="s">
        <v>9795</v>
      </c>
      <c r="F2218" s="6" t="s">
        <v>9940</v>
      </c>
      <c r="G2218" s="6" t="s">
        <v>60</v>
      </c>
      <c r="H2218" s="6" t="s">
        <v>60</v>
      </c>
      <c r="I2218" s="60" t="s">
        <v>13659</v>
      </c>
      <c r="J2218" s="49" t="s">
        <v>13660</v>
      </c>
      <c r="K2218" s="6" t="s">
        <v>13661</v>
      </c>
      <c r="L2218" s="29">
        <f>IF($J$6="с учетом НДС",VLOOKUP(I2218,LEGEND!B:E,4,0)*(1-M2218),VLOOKUP(I2218,LEGEND!B:E,4,0)*(1-M2218)/1.2)</f>
        <v>1020</v>
      </c>
      <c r="M2218" s="57">
        <f>IF(AND(B2218&lt;&gt;"1_Электроинструмент",B2218&lt;&gt;"2_Садовая техника"),$J$5,IF($J$4&lt;=20%,$J$4,IFERROR(VLOOKUP(S2218,LEGEND!$L$2:$M$5,2,FALSE),$J$4)))</f>
        <v>0</v>
      </c>
      <c r="N2218" s="48" t="s">
        <v>60</v>
      </c>
      <c r="O2218" s="6" t="s">
        <v>60</v>
      </c>
      <c r="P2218" s="49" t="s">
        <v>66</v>
      </c>
      <c r="Q2218" s="49" t="s">
        <v>67</v>
      </c>
      <c r="R2218" s="6" t="s">
        <v>60</v>
      </c>
      <c r="S2218" s="49" t="s">
        <v>60</v>
      </c>
      <c r="T2218" s="73" t="str">
        <f>IF(_xlfn.XLOOKUP(I2218,LEGEND!B:B,LEGEND!H:H)&lt;&gt;"-",HYPERLINK(_xlfn.XLOOKUP(I2218,LEGEND!B:B,LEGEND!H:H),"link"),_xlfn.XLOOKUP(I2218,LEGEND!B:B,LEGEND!H:H))</f>
        <v>link</v>
      </c>
      <c r="U2218" s="73" t="str">
        <f>HYPERLINK(_xlfn.XLOOKUP(I2218,LEGEND!B:B,LEGEND!I:I))</f>
        <v>https://milwaukee-media-images.s3.amazonaws.com/hi/4932399326--Hero_1.jpg</v>
      </c>
      <c r="V2218" s="51" t="s">
        <v>13662</v>
      </c>
      <c r="W2218" s="63" t="s">
        <v>1189</v>
      </c>
      <c r="X2218" s="64">
        <v>10</v>
      </c>
      <c r="Y2218" s="64">
        <v>37</v>
      </c>
      <c r="Z2218" s="64">
        <v>465</v>
      </c>
      <c r="AA2218" s="84">
        <v>0.107</v>
      </c>
      <c r="AB2218" s="85">
        <v>1</v>
      </c>
      <c r="AC2218" s="85">
        <v>1</v>
      </c>
    </row>
    <row r="2219" spans="1:29" ht="25.5">
      <c r="A2219" s="1"/>
      <c r="B2219" s="6" t="s">
        <v>8777</v>
      </c>
      <c r="C2219" s="6" t="s">
        <v>8778</v>
      </c>
      <c r="D2219" s="6" t="s">
        <v>8861</v>
      </c>
      <c r="E2219" s="49" t="s">
        <v>9795</v>
      </c>
      <c r="F2219" s="6" t="s">
        <v>9940</v>
      </c>
      <c r="G2219" s="6" t="s">
        <v>60</v>
      </c>
      <c r="H2219" s="6" t="s">
        <v>60</v>
      </c>
      <c r="I2219" s="60" t="s">
        <v>13667</v>
      </c>
      <c r="J2219" s="49" t="s">
        <v>13668</v>
      </c>
      <c r="K2219" s="6" t="s">
        <v>13669</v>
      </c>
      <c r="L2219" s="29">
        <f>IF($J$6="с учетом НДС",VLOOKUP(I2219,LEGEND!B:E,4,0)*(1-M2219),VLOOKUP(I2219,LEGEND!B:E,4,0)*(1-M2219)/1.2)</f>
        <v>1040</v>
      </c>
      <c r="M2219" s="57">
        <f>IF(AND(B2219&lt;&gt;"1_Электроинструмент",B2219&lt;&gt;"2_Садовая техника"),$J$5,IF($J$4&lt;=20%,$J$4,IFERROR(VLOOKUP(S2219,LEGEND!$L$2:$M$5,2,FALSE),$J$4)))</f>
        <v>0</v>
      </c>
      <c r="N2219" s="48" t="s">
        <v>60</v>
      </c>
      <c r="O2219" s="6" t="s">
        <v>60</v>
      </c>
      <c r="P2219" s="49" t="s">
        <v>66</v>
      </c>
      <c r="Q2219" s="49" t="s">
        <v>67</v>
      </c>
      <c r="R2219" s="6" t="s">
        <v>60</v>
      </c>
      <c r="S2219" s="49" t="s">
        <v>60</v>
      </c>
      <c r="T2219" s="73" t="str">
        <f>IF(_xlfn.XLOOKUP(I2219,LEGEND!B:B,LEGEND!H:H)&lt;&gt;"-",HYPERLINK(_xlfn.XLOOKUP(I2219,LEGEND!B:B,LEGEND!H:H),"link"),_xlfn.XLOOKUP(I2219,LEGEND!B:B,LEGEND!H:H))</f>
        <v>-</v>
      </c>
      <c r="U2219" s="73" t="str">
        <f>HYPERLINK(_xlfn.XLOOKUP(I2219,LEGEND!B:B,LEGEND!I:I))</f>
        <v>-</v>
      </c>
      <c r="V2219" s="51" t="s">
        <v>13670</v>
      </c>
      <c r="W2219" s="63" t="s">
        <v>71</v>
      </c>
      <c r="X2219" s="64">
        <v>182</v>
      </c>
      <c r="Y2219" s="64">
        <v>100</v>
      </c>
      <c r="Z2219" s="64">
        <v>15</v>
      </c>
      <c r="AA2219" s="84">
        <v>0.40799999999999997</v>
      </c>
      <c r="AB2219" s="85">
        <v>1</v>
      </c>
      <c r="AC2219" s="85">
        <v>1</v>
      </c>
    </row>
    <row r="2220" spans="1:29" ht="25.5">
      <c r="A2220" s="1"/>
      <c r="B2220" s="6" t="s">
        <v>8777</v>
      </c>
      <c r="C2220" s="6" t="s">
        <v>8778</v>
      </c>
      <c r="D2220" s="6" t="s">
        <v>8861</v>
      </c>
      <c r="E2220" s="49" t="s">
        <v>9795</v>
      </c>
      <c r="F2220" s="6" t="s">
        <v>9940</v>
      </c>
      <c r="G2220" s="6" t="s">
        <v>60</v>
      </c>
      <c r="H2220" s="6" t="s">
        <v>60</v>
      </c>
      <c r="I2220" s="60" t="s">
        <v>13671</v>
      </c>
      <c r="J2220" s="49" t="s">
        <v>13672</v>
      </c>
      <c r="K2220" s="6" t="s">
        <v>13673</v>
      </c>
      <c r="L2220" s="29">
        <f>IF($J$6="с учетом НДС",VLOOKUP(I2220,LEGEND!B:E,4,0)*(1-M2220),VLOOKUP(I2220,LEGEND!B:E,4,0)*(1-M2220)/1.2)</f>
        <v>1060</v>
      </c>
      <c r="M2220" s="57">
        <f>IF(AND(B2220&lt;&gt;"1_Электроинструмент",B2220&lt;&gt;"2_Садовая техника"),$J$5,IF($J$4&lt;=20%,$J$4,IFERROR(VLOOKUP(S2220,LEGEND!$L$2:$M$5,2,FALSE),$J$4)))</f>
        <v>0</v>
      </c>
      <c r="N2220" s="48" t="s">
        <v>60</v>
      </c>
      <c r="O2220" s="6" t="s">
        <v>60</v>
      </c>
      <c r="P2220" s="49" t="s">
        <v>66</v>
      </c>
      <c r="Q2220" s="49" t="s">
        <v>67</v>
      </c>
      <c r="R2220" s="6" t="s">
        <v>60</v>
      </c>
      <c r="S2220" s="49" t="s">
        <v>60</v>
      </c>
      <c r="T2220" s="73" t="str">
        <f>IF(_xlfn.XLOOKUP(I2220,LEGEND!B:B,LEGEND!H:H)&lt;&gt;"-",HYPERLINK(_xlfn.XLOOKUP(I2220,LEGEND!B:B,LEGEND!H:H),"link"),_xlfn.XLOOKUP(I2220,LEGEND!B:B,LEGEND!H:H))</f>
        <v>link</v>
      </c>
      <c r="U2220" s="73" t="str">
        <f>HYPERLINK(_xlfn.XLOOKUP(I2220,LEGEND!B:B,LEGEND!I:I))</f>
        <v>https://milwaukee-media-images.s3.amazonaws.com/hi/4932399319--Hero_1.jpg</v>
      </c>
      <c r="V2220" s="51" t="s">
        <v>13674</v>
      </c>
      <c r="W2220" s="63" t="s">
        <v>1189</v>
      </c>
      <c r="X2220" s="64">
        <v>10</v>
      </c>
      <c r="Y2220" s="64">
        <v>37</v>
      </c>
      <c r="Z2220" s="64">
        <v>375</v>
      </c>
      <c r="AA2220" s="84">
        <v>0.06</v>
      </c>
      <c r="AB2220" s="85">
        <v>1</v>
      </c>
      <c r="AC2220" s="85">
        <v>1</v>
      </c>
    </row>
    <row r="2221" spans="1:29" ht="25.5">
      <c r="A2221" s="1"/>
      <c r="B2221" s="6" t="s">
        <v>8777</v>
      </c>
      <c r="C2221" s="6" t="s">
        <v>8778</v>
      </c>
      <c r="D2221" s="6" t="s">
        <v>8861</v>
      </c>
      <c r="E2221" s="49" t="s">
        <v>9795</v>
      </c>
      <c r="F2221" s="6" t="s">
        <v>9940</v>
      </c>
      <c r="G2221" s="6" t="s">
        <v>60</v>
      </c>
      <c r="H2221" s="6" t="s">
        <v>60</v>
      </c>
      <c r="I2221" s="60" t="s">
        <v>13679</v>
      </c>
      <c r="J2221" s="49" t="s">
        <v>13680</v>
      </c>
      <c r="K2221" s="6" t="s">
        <v>13681</v>
      </c>
      <c r="L2221" s="29">
        <f>IF($J$6="с учетом НДС",VLOOKUP(I2221,LEGEND!B:E,4,0)*(1-M2221),VLOOKUP(I2221,LEGEND!B:E,4,0)*(1-M2221)/1.2)</f>
        <v>1100</v>
      </c>
      <c r="M2221" s="57">
        <f>IF(AND(B2221&lt;&gt;"1_Электроинструмент",B2221&lt;&gt;"2_Садовая техника"),$J$5,IF($J$4&lt;=20%,$J$4,IFERROR(VLOOKUP(S2221,LEGEND!$L$2:$M$5,2,FALSE),$J$4)))</f>
        <v>0</v>
      </c>
      <c r="N2221" s="48" t="s">
        <v>60</v>
      </c>
      <c r="O2221" s="6" t="s">
        <v>60</v>
      </c>
      <c r="P2221" s="49" t="s">
        <v>66</v>
      </c>
      <c r="Q2221" s="49" t="s">
        <v>67</v>
      </c>
      <c r="R2221" s="6" t="s">
        <v>60</v>
      </c>
      <c r="S2221" s="49" t="s">
        <v>60</v>
      </c>
      <c r="T2221" s="73" t="str">
        <f>IF(_xlfn.XLOOKUP(I2221,LEGEND!B:B,LEGEND!H:H)&lt;&gt;"-",HYPERLINK(_xlfn.XLOOKUP(I2221,LEGEND!B:B,LEGEND!H:H),"link"),_xlfn.XLOOKUP(I2221,LEGEND!B:B,LEGEND!H:H))</f>
        <v>link</v>
      </c>
      <c r="U2221" s="73" t="str">
        <f>HYPERLINK(_xlfn.XLOOKUP(I2221,LEGEND!B:B,LEGEND!I:I))</f>
        <v>https://milwaukee-media-images.s3.amazonaws.com/hi/4932307081--Hero_1.jpg</v>
      </c>
      <c r="V2221" s="51" t="s">
        <v>13682</v>
      </c>
      <c r="W2221" s="63" t="s">
        <v>1189</v>
      </c>
      <c r="X2221" s="64">
        <v>24</v>
      </c>
      <c r="Y2221" s="64">
        <v>37</v>
      </c>
      <c r="Z2221" s="64">
        <v>275</v>
      </c>
      <c r="AA2221" s="84">
        <v>0.14899999999999999</v>
      </c>
      <c r="AB2221" s="85">
        <v>1</v>
      </c>
      <c r="AC2221" s="85">
        <v>1</v>
      </c>
    </row>
    <row r="2222" spans="1:29" ht="25.5">
      <c r="A2222" s="1"/>
      <c r="B2222" s="6" t="s">
        <v>8777</v>
      </c>
      <c r="C2222" s="6" t="s">
        <v>8778</v>
      </c>
      <c r="D2222" s="6" t="s">
        <v>8861</v>
      </c>
      <c r="E2222" s="49" t="s">
        <v>9795</v>
      </c>
      <c r="F2222" s="6" t="s">
        <v>9940</v>
      </c>
      <c r="G2222" s="6" t="s">
        <v>60</v>
      </c>
      <c r="H2222" s="6" t="s">
        <v>60</v>
      </c>
      <c r="I2222" s="60" t="s">
        <v>13683</v>
      </c>
      <c r="J2222" s="49" t="s">
        <v>13684</v>
      </c>
      <c r="K2222" s="6" t="s">
        <v>13685</v>
      </c>
      <c r="L2222" s="29">
        <f>IF($J$6="с учетом НДС",VLOOKUP(I2222,LEGEND!B:E,4,0)*(1-M2222),VLOOKUP(I2222,LEGEND!B:E,4,0)*(1-M2222)/1.2)</f>
        <v>1100</v>
      </c>
      <c r="M2222" s="57">
        <f>IF(AND(B2222&lt;&gt;"1_Электроинструмент",B2222&lt;&gt;"2_Садовая техника"),$J$5,IF($J$4&lt;=20%,$J$4,IFERROR(VLOOKUP(S2222,LEGEND!$L$2:$M$5,2,FALSE),$J$4)))</f>
        <v>0</v>
      </c>
      <c r="N2222" s="48" t="s">
        <v>60</v>
      </c>
      <c r="O2222" s="6" t="s">
        <v>60</v>
      </c>
      <c r="P2222" s="49" t="s">
        <v>66</v>
      </c>
      <c r="Q2222" s="49" t="s">
        <v>67</v>
      </c>
      <c r="R2222" s="6" t="s">
        <v>60</v>
      </c>
      <c r="S2222" s="49" t="s">
        <v>60</v>
      </c>
      <c r="T2222" s="73" t="str">
        <f>IF(_xlfn.XLOOKUP(I2222,LEGEND!B:B,LEGEND!H:H)&lt;&gt;"-",HYPERLINK(_xlfn.XLOOKUP(I2222,LEGEND!B:B,LEGEND!H:H),"link"),_xlfn.XLOOKUP(I2222,LEGEND!B:B,LEGEND!H:H))</f>
        <v>link</v>
      </c>
      <c r="U2222" s="73" t="str">
        <f>HYPERLINK(_xlfn.XLOOKUP(I2222,LEGEND!B:B,LEGEND!I:I))</f>
        <v>https://milwaukee-media-images.s3.amazonaws.com/hi/4932399321--Hero_1.jpg</v>
      </c>
      <c r="V2222" s="51" t="s">
        <v>13686</v>
      </c>
      <c r="W2222" s="63" t="s">
        <v>1189</v>
      </c>
      <c r="X2222" s="64">
        <v>10</v>
      </c>
      <c r="Y2222" s="64">
        <v>37</v>
      </c>
      <c r="Z2222" s="64">
        <v>375</v>
      </c>
      <c r="AA2222" s="84">
        <v>6.6000000000000003E-2</v>
      </c>
      <c r="AB2222" s="85">
        <v>1</v>
      </c>
      <c r="AC2222" s="85">
        <v>1</v>
      </c>
    </row>
    <row r="2223" spans="1:29" ht="25.5">
      <c r="A2223" s="1"/>
      <c r="B2223" s="6" t="s">
        <v>8777</v>
      </c>
      <c r="C2223" s="6" t="s">
        <v>8778</v>
      </c>
      <c r="D2223" s="6" t="s">
        <v>8861</v>
      </c>
      <c r="E2223" s="49" t="s">
        <v>9795</v>
      </c>
      <c r="F2223" s="6" t="s">
        <v>9940</v>
      </c>
      <c r="G2223" s="6" t="s">
        <v>60</v>
      </c>
      <c r="H2223" s="6" t="s">
        <v>60</v>
      </c>
      <c r="I2223" s="60" t="s">
        <v>13687</v>
      </c>
      <c r="J2223" s="49" t="s">
        <v>13688</v>
      </c>
      <c r="K2223" s="6" t="s">
        <v>13689</v>
      </c>
      <c r="L2223" s="29">
        <f>IF($J$6="с учетом НДС",VLOOKUP(I2223,LEGEND!B:E,4,0)*(1-M2223),VLOOKUP(I2223,LEGEND!B:E,4,0)*(1-M2223)/1.2)</f>
        <v>1100</v>
      </c>
      <c r="M2223" s="57">
        <f>IF(AND(B2223&lt;&gt;"1_Электроинструмент",B2223&lt;&gt;"2_Садовая техника"),$J$5,IF($J$4&lt;=20%,$J$4,IFERROR(VLOOKUP(S2223,LEGEND!$L$2:$M$5,2,FALSE),$J$4)))</f>
        <v>0</v>
      </c>
      <c r="N2223" s="48" t="s">
        <v>60</v>
      </c>
      <c r="O2223" s="6" t="s">
        <v>60</v>
      </c>
      <c r="P2223" s="49" t="s">
        <v>66</v>
      </c>
      <c r="Q2223" s="49" t="s">
        <v>473</v>
      </c>
      <c r="R2223" s="6" t="s">
        <v>60</v>
      </c>
      <c r="S2223" s="49" t="s">
        <v>60</v>
      </c>
      <c r="T2223" s="73" t="str">
        <f>IF(_xlfn.XLOOKUP(I2223,LEGEND!B:B,LEGEND!H:H)&lt;&gt;"-",HYPERLINK(_xlfn.XLOOKUP(I2223,LEGEND!B:B,LEGEND!H:H),"link"),_xlfn.XLOOKUP(I2223,LEGEND!B:B,LEGEND!H:H))</f>
        <v>link</v>
      </c>
      <c r="U2223" s="73" t="str">
        <f>HYPERLINK(_xlfn.XLOOKUP(I2223,LEGEND!B:B,LEGEND!I:I))</f>
        <v>https://milwaukee-media-images.s3.amazonaws.com/hi/4932399330--Hero_1.jpg</v>
      </c>
      <c r="V2223" s="51" t="s">
        <v>13690</v>
      </c>
      <c r="W2223" s="63" t="s">
        <v>1189</v>
      </c>
      <c r="X2223" s="64">
        <v>14</v>
      </c>
      <c r="Y2223" s="64">
        <v>37</v>
      </c>
      <c r="Z2223" s="64">
        <v>370</v>
      </c>
      <c r="AA2223" s="84">
        <v>0.17299999999999999</v>
      </c>
      <c r="AB2223" s="85">
        <v>1</v>
      </c>
      <c r="AC2223" s="85">
        <v>1</v>
      </c>
    </row>
    <row r="2224" spans="1:29" ht="25.5">
      <c r="A2224" s="1"/>
      <c r="B2224" s="6" t="s">
        <v>8777</v>
      </c>
      <c r="C2224" s="6" t="s">
        <v>8778</v>
      </c>
      <c r="D2224" s="6" t="s">
        <v>8861</v>
      </c>
      <c r="E2224" s="49" t="s">
        <v>9795</v>
      </c>
      <c r="F2224" s="6" t="s">
        <v>9940</v>
      </c>
      <c r="G2224" s="6" t="s">
        <v>60</v>
      </c>
      <c r="H2224" s="6" t="s">
        <v>60</v>
      </c>
      <c r="I2224" s="60" t="s">
        <v>13691</v>
      </c>
      <c r="J2224" s="49" t="s">
        <v>13692</v>
      </c>
      <c r="K2224" s="6" t="s">
        <v>13693</v>
      </c>
      <c r="L2224" s="29">
        <f>IF($J$6="с учетом НДС",VLOOKUP(I2224,LEGEND!B:E,4,0)*(1-M2224),VLOOKUP(I2224,LEGEND!B:E,4,0)*(1-M2224)/1.2)</f>
        <v>1110</v>
      </c>
      <c r="M2224" s="57">
        <f>IF(AND(B2224&lt;&gt;"1_Электроинструмент",B2224&lt;&gt;"2_Садовая техника"),$J$5,IF($J$4&lt;=20%,$J$4,IFERROR(VLOOKUP(S2224,LEGEND!$L$2:$M$5,2,FALSE),$J$4)))</f>
        <v>0</v>
      </c>
      <c r="N2224" s="48" t="s">
        <v>60</v>
      </c>
      <c r="O2224" s="6" t="s">
        <v>60</v>
      </c>
      <c r="P2224" s="49" t="s">
        <v>66</v>
      </c>
      <c r="Q2224" s="49" t="s">
        <v>67</v>
      </c>
      <c r="R2224" s="6" t="s">
        <v>60</v>
      </c>
      <c r="S2224" s="49" t="s">
        <v>60</v>
      </c>
      <c r="T2224" s="73" t="str">
        <f>IF(_xlfn.XLOOKUP(I2224,LEGEND!B:B,LEGEND!H:H)&lt;&gt;"-",HYPERLINK(_xlfn.XLOOKUP(I2224,LEGEND!B:B,LEGEND!H:H),"link"),_xlfn.XLOOKUP(I2224,LEGEND!B:B,LEGEND!H:H))</f>
        <v>link</v>
      </c>
      <c r="U2224" s="73" t="str">
        <f>HYPERLINK(_xlfn.XLOOKUP(I2224,LEGEND!B:B,LEGEND!I:I))</f>
        <v>https://milwaukee-media-images.s3.amazonaws.com/hi/4932344300--Hero_1.jpg</v>
      </c>
      <c r="V2224" s="51" t="s">
        <v>13694</v>
      </c>
      <c r="W2224" s="63" t="s">
        <v>1189</v>
      </c>
      <c r="X2224" s="64">
        <v>15</v>
      </c>
      <c r="Y2224" s="64">
        <v>37</v>
      </c>
      <c r="Z2224" s="64">
        <v>325</v>
      </c>
      <c r="AA2224" s="84">
        <v>0.184</v>
      </c>
      <c r="AB2224" s="85">
        <v>1</v>
      </c>
      <c r="AC2224" s="85">
        <v>1</v>
      </c>
    </row>
    <row r="2225" spans="1:29" ht="25.5">
      <c r="A2225" s="1"/>
      <c r="B2225" s="6" t="s">
        <v>8777</v>
      </c>
      <c r="C2225" s="6" t="s">
        <v>8778</v>
      </c>
      <c r="D2225" s="6" t="s">
        <v>8861</v>
      </c>
      <c r="E2225" s="49" t="s">
        <v>9795</v>
      </c>
      <c r="F2225" s="6" t="s">
        <v>9940</v>
      </c>
      <c r="G2225" s="6" t="s">
        <v>60</v>
      </c>
      <c r="H2225" s="6" t="s">
        <v>60</v>
      </c>
      <c r="I2225" s="60" t="s">
        <v>13695</v>
      </c>
      <c r="J2225" s="49" t="s">
        <v>13696</v>
      </c>
      <c r="K2225" s="6" t="s">
        <v>13697</v>
      </c>
      <c r="L2225" s="29">
        <f>IF($J$6="с учетом НДС",VLOOKUP(I2225,LEGEND!B:E,4,0)*(1-M2225),VLOOKUP(I2225,LEGEND!B:E,4,0)*(1-M2225)/1.2)</f>
        <v>1110</v>
      </c>
      <c r="M2225" s="57">
        <f>IF(AND(B2225&lt;&gt;"1_Электроинструмент",B2225&lt;&gt;"2_Садовая техника"),$J$5,IF($J$4&lt;=20%,$J$4,IFERROR(VLOOKUP(S2225,LEGEND!$L$2:$M$5,2,FALSE),$J$4)))</f>
        <v>0</v>
      </c>
      <c r="N2225" s="48" t="s">
        <v>60</v>
      </c>
      <c r="O2225" s="6" t="s">
        <v>60</v>
      </c>
      <c r="P2225" s="49" t="s">
        <v>66</v>
      </c>
      <c r="Q2225" s="49" t="s">
        <v>473</v>
      </c>
      <c r="R2225" s="6" t="s">
        <v>60</v>
      </c>
      <c r="S2225" s="49" t="s">
        <v>60</v>
      </c>
      <c r="T2225" s="73" t="str">
        <f>IF(_xlfn.XLOOKUP(I2225,LEGEND!B:B,LEGEND!H:H)&lt;&gt;"-",HYPERLINK(_xlfn.XLOOKUP(I2225,LEGEND!B:B,LEGEND!H:H),"link"),_xlfn.XLOOKUP(I2225,LEGEND!B:B,LEGEND!H:H))</f>
        <v>link</v>
      </c>
      <c r="U2225" s="73" t="str">
        <f>HYPERLINK(_xlfn.XLOOKUP(I2225,LEGEND!B:B,LEGEND!I:I))</f>
        <v>https://milwaukee-media-images.s3.amazonaws.com/hi/4932367013--Hero_1.jpg</v>
      </c>
      <c r="V2225" s="51" t="s">
        <v>13698</v>
      </c>
      <c r="W2225" s="63" t="s">
        <v>1189</v>
      </c>
      <c r="X2225" s="64">
        <v>15</v>
      </c>
      <c r="Y2225" s="64">
        <v>37</v>
      </c>
      <c r="Z2225" s="64">
        <v>527</v>
      </c>
      <c r="AA2225" s="84">
        <v>0.12</v>
      </c>
      <c r="AB2225" s="85">
        <v>1</v>
      </c>
      <c r="AC2225" s="85">
        <v>1</v>
      </c>
    </row>
    <row r="2226" spans="1:29" ht="25.5">
      <c r="A2226" s="1"/>
      <c r="B2226" s="6" t="s">
        <v>8777</v>
      </c>
      <c r="C2226" s="6" t="s">
        <v>8778</v>
      </c>
      <c r="D2226" s="6" t="s">
        <v>8861</v>
      </c>
      <c r="E2226" s="49" t="s">
        <v>9795</v>
      </c>
      <c r="F2226" s="6" t="s">
        <v>9940</v>
      </c>
      <c r="G2226" s="6" t="s">
        <v>60</v>
      </c>
      <c r="H2226" s="6" t="s">
        <v>60</v>
      </c>
      <c r="I2226" s="60" t="s">
        <v>13699</v>
      </c>
      <c r="J2226" s="49" t="s">
        <v>13700</v>
      </c>
      <c r="K2226" s="6" t="s">
        <v>13701</v>
      </c>
      <c r="L2226" s="29">
        <f>IF($J$6="с учетом НДС",VLOOKUP(I2226,LEGEND!B:E,4,0)*(1-M2226),VLOOKUP(I2226,LEGEND!B:E,4,0)*(1-M2226)/1.2)</f>
        <v>1110</v>
      </c>
      <c r="M2226" s="57">
        <f>IF(AND(B2226&lt;&gt;"1_Электроинструмент",B2226&lt;&gt;"2_Садовая техника"),$J$5,IF($J$4&lt;=20%,$J$4,IFERROR(VLOOKUP(S2226,LEGEND!$L$2:$M$5,2,FALSE),$J$4)))</f>
        <v>0</v>
      </c>
      <c r="N2226" s="48" t="s">
        <v>60</v>
      </c>
      <c r="O2226" s="6" t="s">
        <v>60</v>
      </c>
      <c r="P2226" s="49" t="s">
        <v>66</v>
      </c>
      <c r="Q2226" s="49" t="s">
        <v>67</v>
      </c>
      <c r="R2226" s="6" t="s">
        <v>60</v>
      </c>
      <c r="S2226" s="49" t="s">
        <v>60</v>
      </c>
      <c r="T2226" s="73" t="str">
        <f>IF(_xlfn.XLOOKUP(I2226,LEGEND!B:B,LEGEND!H:H)&lt;&gt;"-",HYPERLINK(_xlfn.XLOOKUP(I2226,LEGEND!B:B,LEGEND!H:H),"link"),_xlfn.XLOOKUP(I2226,LEGEND!B:B,LEGEND!H:H))</f>
        <v>link</v>
      </c>
      <c r="U2226" s="73" t="str">
        <f>HYPERLINK(_xlfn.XLOOKUP(I2226,LEGEND!B:B,LEGEND!I:I))</f>
        <v>https://milwaukee-media-images.s3.amazonaws.com/hi/4932352033--Hero_1.jpg</v>
      </c>
      <c r="V2226" s="51" t="s">
        <v>13702</v>
      </c>
      <c r="W2226" s="63" t="s">
        <v>1189</v>
      </c>
      <c r="X2226" s="64">
        <v>12</v>
      </c>
      <c r="Y2226" s="64">
        <v>37</v>
      </c>
      <c r="Z2226" s="64">
        <v>325</v>
      </c>
      <c r="AA2226" s="84">
        <v>0.13800000000000001</v>
      </c>
      <c r="AB2226" s="85">
        <v>1</v>
      </c>
      <c r="AC2226" s="85">
        <v>1</v>
      </c>
    </row>
    <row r="2227" spans="1:29" ht="25.5">
      <c r="A2227" s="1"/>
      <c r="B2227" s="6" t="s">
        <v>8777</v>
      </c>
      <c r="C2227" s="6" t="s">
        <v>8778</v>
      </c>
      <c r="D2227" s="6" t="s">
        <v>8861</v>
      </c>
      <c r="E2227" s="49" t="s">
        <v>9795</v>
      </c>
      <c r="F2227" s="6" t="s">
        <v>9940</v>
      </c>
      <c r="G2227" s="6" t="s">
        <v>60</v>
      </c>
      <c r="H2227" s="6" t="s">
        <v>60</v>
      </c>
      <c r="I2227" s="60" t="s">
        <v>13703</v>
      </c>
      <c r="J2227" s="49" t="s">
        <v>13704</v>
      </c>
      <c r="K2227" s="6" t="s">
        <v>13705</v>
      </c>
      <c r="L2227" s="29">
        <f>IF($J$6="с учетом НДС",VLOOKUP(I2227,LEGEND!B:E,4,0)*(1-M2227),VLOOKUP(I2227,LEGEND!B:E,4,0)*(1-M2227)/1.2)</f>
        <v>1130</v>
      </c>
      <c r="M2227" s="57">
        <f>IF(AND(B2227&lt;&gt;"1_Электроинструмент",B2227&lt;&gt;"2_Садовая техника"),$J$5,IF($J$4&lt;=20%,$J$4,IFERROR(VLOOKUP(S2227,LEGEND!$L$2:$M$5,2,FALSE),$J$4)))</f>
        <v>0</v>
      </c>
      <c r="N2227" s="48" t="s">
        <v>60</v>
      </c>
      <c r="O2227" s="6" t="s">
        <v>60</v>
      </c>
      <c r="P2227" s="49" t="s">
        <v>66</v>
      </c>
      <c r="Q2227" s="49" t="s">
        <v>67</v>
      </c>
      <c r="R2227" s="6" t="s">
        <v>60</v>
      </c>
      <c r="S2227" s="49" t="s">
        <v>60</v>
      </c>
      <c r="T2227" s="73" t="str">
        <f>IF(_xlfn.XLOOKUP(I2227,LEGEND!B:B,LEGEND!H:H)&lt;&gt;"-",HYPERLINK(_xlfn.XLOOKUP(I2227,LEGEND!B:B,LEGEND!H:H),"link"),_xlfn.XLOOKUP(I2227,LEGEND!B:B,LEGEND!H:H))</f>
        <v>link</v>
      </c>
      <c r="U2227" s="73" t="str">
        <f>HYPERLINK(_xlfn.XLOOKUP(I2227,LEGEND!B:B,LEGEND!I:I))</f>
        <v>https://milwaukee-media-images.s3.amazonaws.com/hi/4932352036--Hero_1.jpg</v>
      </c>
      <c r="V2227" s="51" t="s">
        <v>13706</v>
      </c>
      <c r="W2227" s="63" t="s">
        <v>1189</v>
      </c>
      <c r="X2227" s="64">
        <v>14</v>
      </c>
      <c r="Y2227" s="64">
        <v>37</v>
      </c>
      <c r="Z2227" s="64">
        <v>220</v>
      </c>
      <c r="AA2227" s="84">
        <v>0.10199999999999999</v>
      </c>
      <c r="AB2227" s="85">
        <v>1</v>
      </c>
      <c r="AC2227" s="85">
        <v>1</v>
      </c>
    </row>
    <row r="2228" spans="1:29" ht="25.5">
      <c r="A2228" s="1"/>
      <c r="B2228" s="6" t="s">
        <v>8777</v>
      </c>
      <c r="C2228" s="6" t="s">
        <v>8778</v>
      </c>
      <c r="D2228" s="6" t="s">
        <v>8861</v>
      </c>
      <c r="E2228" s="49" t="s">
        <v>9795</v>
      </c>
      <c r="F2228" s="6" t="s">
        <v>9940</v>
      </c>
      <c r="G2228" s="6" t="s">
        <v>60</v>
      </c>
      <c r="H2228" s="6" t="s">
        <v>60</v>
      </c>
      <c r="I2228" s="60" t="s">
        <v>13707</v>
      </c>
      <c r="J2228" s="49" t="s">
        <v>13708</v>
      </c>
      <c r="K2228" s="6" t="s">
        <v>13709</v>
      </c>
      <c r="L2228" s="29">
        <f>IF($J$6="с учетом НДС",VLOOKUP(I2228,LEGEND!B:E,4,0)*(1-M2228),VLOOKUP(I2228,LEGEND!B:E,4,0)*(1-M2228)/1.2)</f>
        <v>1160</v>
      </c>
      <c r="M2228" s="57">
        <f>IF(AND(B2228&lt;&gt;"1_Электроинструмент",B2228&lt;&gt;"2_Садовая техника"),$J$5,IF($J$4&lt;=20%,$J$4,IFERROR(VLOOKUP(S2228,LEGEND!$L$2:$M$5,2,FALSE),$J$4)))</f>
        <v>0</v>
      </c>
      <c r="N2228" s="48" t="s">
        <v>60</v>
      </c>
      <c r="O2228" s="6" t="s">
        <v>60</v>
      </c>
      <c r="P2228" s="49" t="s">
        <v>66</v>
      </c>
      <c r="Q2228" s="49" t="s">
        <v>67</v>
      </c>
      <c r="R2228" s="6" t="s">
        <v>60</v>
      </c>
      <c r="S2228" s="49" t="s">
        <v>60</v>
      </c>
      <c r="T2228" s="73" t="str">
        <f>IF(_xlfn.XLOOKUP(I2228,LEGEND!B:B,LEGEND!H:H)&lt;&gt;"-",HYPERLINK(_xlfn.XLOOKUP(I2228,LEGEND!B:B,LEGEND!H:H),"link"),_xlfn.XLOOKUP(I2228,LEGEND!B:B,LEGEND!H:H))</f>
        <v>link</v>
      </c>
      <c r="U2228" s="73" t="str">
        <f>HYPERLINK(_xlfn.XLOOKUP(I2228,LEGEND!B:B,LEGEND!I:I))</f>
        <v>https://milwaukee-media-images.s3.amazonaws.com/hi/4932478467--Hero_1.jpg</v>
      </c>
      <c r="V2228" s="51" t="s">
        <v>13710</v>
      </c>
      <c r="W2228" s="63" t="s">
        <v>1189</v>
      </c>
      <c r="X2228" s="64">
        <v>375</v>
      </c>
      <c r="Y2228" s="64">
        <v>38</v>
      </c>
      <c r="Z2228" s="64">
        <v>15</v>
      </c>
      <c r="AA2228" s="84">
        <v>5.8000000000000003E-2</v>
      </c>
      <c r="AB2228" s="85">
        <v>1</v>
      </c>
      <c r="AC2228" s="85">
        <v>1</v>
      </c>
    </row>
    <row r="2229" spans="1:29" ht="25.5">
      <c r="A2229" s="1"/>
      <c r="B2229" s="6" t="s">
        <v>8777</v>
      </c>
      <c r="C2229" s="6" t="s">
        <v>8778</v>
      </c>
      <c r="D2229" s="6" t="s">
        <v>8861</v>
      </c>
      <c r="E2229" s="49" t="s">
        <v>9795</v>
      </c>
      <c r="F2229" s="6" t="s">
        <v>9940</v>
      </c>
      <c r="G2229" s="6" t="s">
        <v>60</v>
      </c>
      <c r="H2229" s="6" t="s">
        <v>60</v>
      </c>
      <c r="I2229" s="60" t="s">
        <v>13711</v>
      </c>
      <c r="J2229" s="49" t="s">
        <v>13712</v>
      </c>
      <c r="K2229" s="6" t="s">
        <v>13713</v>
      </c>
      <c r="L2229" s="29">
        <f>IF($J$6="с учетом НДС",VLOOKUP(I2229,LEGEND!B:E,4,0)*(1-M2229),VLOOKUP(I2229,LEGEND!B:E,4,0)*(1-M2229)/1.2)</f>
        <v>1210</v>
      </c>
      <c r="M2229" s="57">
        <f>IF(AND(B2229&lt;&gt;"1_Электроинструмент",B2229&lt;&gt;"2_Садовая техника"),$J$5,IF($J$4&lt;=20%,$J$4,IFERROR(VLOOKUP(S2229,LEGEND!$L$2:$M$5,2,FALSE),$J$4)))</f>
        <v>0</v>
      </c>
      <c r="N2229" s="48" t="s">
        <v>60</v>
      </c>
      <c r="O2229" s="6" t="s">
        <v>60</v>
      </c>
      <c r="P2229" s="49" t="s">
        <v>66</v>
      </c>
      <c r="Q2229" s="49" t="s">
        <v>67</v>
      </c>
      <c r="R2229" s="6" t="s">
        <v>60</v>
      </c>
      <c r="S2229" s="49" t="s">
        <v>60</v>
      </c>
      <c r="T2229" s="73" t="str">
        <f>IF(_xlfn.XLOOKUP(I2229,LEGEND!B:B,LEGEND!H:H)&lt;&gt;"-",HYPERLINK(_xlfn.XLOOKUP(I2229,LEGEND!B:B,LEGEND!H:H),"link"),_xlfn.XLOOKUP(I2229,LEGEND!B:B,LEGEND!H:H))</f>
        <v>link</v>
      </c>
      <c r="U2229" s="73" t="str">
        <f>HYPERLINK(_xlfn.XLOOKUP(I2229,LEGEND!B:B,LEGEND!I:I))</f>
        <v>https://milwaukee-media-images.s3.amazonaws.com/hi/4932478470--Hero_1.jpg</v>
      </c>
      <c r="V2229" s="51" t="s">
        <v>13714</v>
      </c>
      <c r="W2229" s="63" t="s">
        <v>1189</v>
      </c>
      <c r="X2229" s="64">
        <v>36</v>
      </c>
      <c r="Y2229" s="64">
        <v>13</v>
      </c>
      <c r="Z2229" s="64">
        <v>375</v>
      </c>
      <c r="AA2229" s="84">
        <v>6.4000000000000001E-2</v>
      </c>
      <c r="AB2229" s="85">
        <v>1</v>
      </c>
      <c r="AC2229" s="85">
        <v>1</v>
      </c>
    </row>
    <row r="2230" spans="1:29" ht="25.5">
      <c r="A2230" s="1"/>
      <c r="B2230" s="6" t="s">
        <v>8777</v>
      </c>
      <c r="C2230" s="6" t="s">
        <v>8778</v>
      </c>
      <c r="D2230" s="6" t="s">
        <v>8861</v>
      </c>
      <c r="E2230" s="49" t="s">
        <v>9795</v>
      </c>
      <c r="F2230" s="6" t="s">
        <v>9940</v>
      </c>
      <c r="G2230" s="6" t="s">
        <v>60</v>
      </c>
      <c r="H2230" s="6" t="s">
        <v>60</v>
      </c>
      <c r="I2230" s="60" t="s">
        <v>13715</v>
      </c>
      <c r="J2230" s="49" t="s">
        <v>13716</v>
      </c>
      <c r="K2230" s="6" t="s">
        <v>13717</v>
      </c>
      <c r="L2230" s="29">
        <f>IF($J$6="с учетом НДС",VLOOKUP(I2230,LEGEND!B:E,4,0)*(1-M2230),VLOOKUP(I2230,LEGEND!B:E,4,0)*(1-M2230)/1.2)</f>
        <v>1220</v>
      </c>
      <c r="M2230" s="57">
        <f>IF(AND(B2230&lt;&gt;"1_Электроинструмент",B2230&lt;&gt;"2_Садовая техника"),$J$5,IF($J$4&lt;=20%,$J$4,IFERROR(VLOOKUP(S2230,LEGEND!$L$2:$M$5,2,FALSE),$J$4)))</f>
        <v>0</v>
      </c>
      <c r="N2230" s="48" t="s">
        <v>60</v>
      </c>
      <c r="O2230" s="6" t="s">
        <v>60</v>
      </c>
      <c r="P2230" s="49" t="s">
        <v>66</v>
      </c>
      <c r="Q2230" s="49" t="s">
        <v>67</v>
      </c>
      <c r="R2230" s="6" t="s">
        <v>60</v>
      </c>
      <c r="S2230" s="49" t="s">
        <v>60</v>
      </c>
      <c r="T2230" s="73" t="str">
        <f>IF(_xlfn.XLOOKUP(I2230,LEGEND!B:B,LEGEND!H:H)&lt;&gt;"-",HYPERLINK(_xlfn.XLOOKUP(I2230,LEGEND!B:B,LEGEND!H:H),"link"),_xlfn.XLOOKUP(I2230,LEGEND!B:B,LEGEND!H:H))</f>
        <v>link</v>
      </c>
      <c r="U2230" s="73" t="str">
        <f>HYPERLINK(_xlfn.XLOOKUP(I2230,LEGEND!B:B,LEGEND!I:I))</f>
        <v>https://milwaukee-media-images.s3.amazonaws.com/hi/4932344296--Hero_1.jpg</v>
      </c>
      <c r="V2230" s="51" t="s">
        <v>13718</v>
      </c>
      <c r="W2230" s="63" t="s">
        <v>1189</v>
      </c>
      <c r="X2230" s="64">
        <v>15</v>
      </c>
      <c r="Y2230" s="64">
        <v>37</v>
      </c>
      <c r="Z2230" s="64">
        <v>515</v>
      </c>
      <c r="AA2230" s="84">
        <v>0.16600000000000001</v>
      </c>
      <c r="AB2230" s="85">
        <v>1</v>
      </c>
      <c r="AC2230" s="85">
        <v>1</v>
      </c>
    </row>
    <row r="2231" spans="1:29" ht="25.5">
      <c r="A2231" s="1"/>
      <c r="B2231" s="6" t="s">
        <v>8777</v>
      </c>
      <c r="C2231" s="6" t="s">
        <v>8778</v>
      </c>
      <c r="D2231" s="6" t="s">
        <v>8861</v>
      </c>
      <c r="E2231" s="49" t="s">
        <v>9795</v>
      </c>
      <c r="F2231" s="6" t="s">
        <v>9940</v>
      </c>
      <c r="G2231" s="6" t="s">
        <v>60</v>
      </c>
      <c r="H2231" s="6" t="s">
        <v>60</v>
      </c>
      <c r="I2231" s="60" t="s">
        <v>13727</v>
      </c>
      <c r="J2231" s="49" t="s">
        <v>13728</v>
      </c>
      <c r="K2231" s="6" t="s">
        <v>13729</v>
      </c>
      <c r="L2231" s="29">
        <f>IF($J$6="с учетом НДС",VLOOKUP(I2231,LEGEND!B:E,4,0)*(1-M2231),VLOOKUP(I2231,LEGEND!B:E,4,0)*(1-M2231)/1.2)</f>
        <v>1240</v>
      </c>
      <c r="M2231" s="57">
        <f>IF(AND(B2231&lt;&gt;"1_Электроинструмент",B2231&lt;&gt;"2_Садовая техника"),$J$5,IF($J$4&lt;=20%,$J$4,IFERROR(VLOOKUP(S2231,LEGEND!$L$2:$M$5,2,FALSE),$J$4)))</f>
        <v>0</v>
      </c>
      <c r="N2231" s="48" t="s">
        <v>60</v>
      </c>
      <c r="O2231" s="6" t="s">
        <v>60</v>
      </c>
      <c r="P2231" s="49" t="s">
        <v>66</v>
      </c>
      <c r="Q2231" s="49" t="s">
        <v>67</v>
      </c>
      <c r="R2231" s="6" t="s">
        <v>60</v>
      </c>
      <c r="S2231" s="49" t="s">
        <v>60</v>
      </c>
      <c r="T2231" s="73" t="str">
        <f>IF(_xlfn.XLOOKUP(I2231,LEGEND!B:B,LEGEND!H:H)&lt;&gt;"-",HYPERLINK(_xlfn.XLOOKUP(I2231,LEGEND!B:B,LEGEND!H:H),"link"),_xlfn.XLOOKUP(I2231,LEGEND!B:B,LEGEND!H:H))</f>
        <v>link</v>
      </c>
      <c r="U2231" s="73" t="str">
        <f>HYPERLINK(_xlfn.XLOOKUP(I2231,LEGEND!B:B,LEGEND!I:I))</f>
        <v>https://milwaukee-media-images.s3.amazonaws.com/hi/4932399331--Hero_1.jpg</v>
      </c>
      <c r="V2231" s="51" t="s">
        <v>13730</v>
      </c>
      <c r="W2231" s="63" t="s">
        <v>1189</v>
      </c>
      <c r="X2231" s="64">
        <v>16</v>
      </c>
      <c r="Y2231" s="64">
        <v>37</v>
      </c>
      <c r="Z2231" s="64">
        <v>320</v>
      </c>
      <c r="AA2231" s="84">
        <v>0.18099999999999999</v>
      </c>
      <c r="AB2231" s="85">
        <v>1</v>
      </c>
      <c r="AC2231" s="85">
        <v>1</v>
      </c>
    </row>
    <row r="2232" spans="1:29" ht="25.5">
      <c r="A2232" s="1"/>
      <c r="B2232" s="6" t="s">
        <v>8777</v>
      </c>
      <c r="C2232" s="6" t="s">
        <v>8778</v>
      </c>
      <c r="D2232" s="6" t="s">
        <v>8861</v>
      </c>
      <c r="E2232" s="49" t="s">
        <v>9795</v>
      </c>
      <c r="F2232" s="6" t="s">
        <v>9940</v>
      </c>
      <c r="G2232" s="6" t="s">
        <v>60</v>
      </c>
      <c r="H2232" s="6" t="s">
        <v>60</v>
      </c>
      <c r="I2232" s="60" t="s">
        <v>13731</v>
      </c>
      <c r="J2232" s="49" t="s">
        <v>13732</v>
      </c>
      <c r="K2232" s="6" t="s">
        <v>13733</v>
      </c>
      <c r="L2232" s="29">
        <f>IF($J$6="с учетом НДС",VLOOKUP(I2232,LEGEND!B:E,4,0)*(1-M2232),VLOOKUP(I2232,LEGEND!B:E,4,0)*(1-M2232)/1.2)</f>
        <v>1260</v>
      </c>
      <c r="M2232" s="57">
        <f>IF(AND(B2232&lt;&gt;"1_Электроинструмент",B2232&lt;&gt;"2_Садовая техника"),$J$5,IF($J$4&lt;=20%,$J$4,IFERROR(VLOOKUP(S2232,LEGEND!$L$2:$M$5,2,FALSE),$J$4)))</f>
        <v>0</v>
      </c>
      <c r="N2232" s="48" t="s">
        <v>60</v>
      </c>
      <c r="O2232" s="6" t="s">
        <v>60</v>
      </c>
      <c r="P2232" s="49" t="s">
        <v>66</v>
      </c>
      <c r="Q2232" s="49" t="s">
        <v>67</v>
      </c>
      <c r="R2232" s="6" t="s">
        <v>60</v>
      </c>
      <c r="S2232" s="49" t="s">
        <v>60</v>
      </c>
      <c r="T2232" s="73" t="str">
        <f>IF(_xlfn.XLOOKUP(I2232,LEGEND!B:B,LEGEND!H:H)&lt;&gt;"-",HYPERLINK(_xlfn.XLOOKUP(I2232,LEGEND!B:B,LEGEND!H:H),"link"),_xlfn.XLOOKUP(I2232,LEGEND!B:B,LEGEND!H:H))</f>
        <v>link</v>
      </c>
      <c r="U2232" s="73" t="str">
        <f>HYPERLINK(_xlfn.XLOOKUP(I2232,LEGEND!B:B,LEGEND!I:I))</f>
        <v>https://milwaukee-media-images.s3.amazonaws.com/hi/4932352015--Hero_1.jpg</v>
      </c>
      <c r="V2232" s="51" t="s">
        <v>13734</v>
      </c>
      <c r="W2232" s="63" t="s">
        <v>1189</v>
      </c>
      <c r="X2232" s="64">
        <v>6</v>
      </c>
      <c r="Y2232" s="64">
        <v>37</v>
      </c>
      <c r="Z2232" s="64">
        <v>375</v>
      </c>
      <c r="AA2232" s="84">
        <v>6.9000000000000006E-2</v>
      </c>
      <c r="AB2232" s="85">
        <v>1</v>
      </c>
      <c r="AC2232" s="85">
        <v>1</v>
      </c>
    </row>
    <row r="2233" spans="1:29" ht="25.5">
      <c r="A2233" s="1"/>
      <c r="B2233" s="6" t="s">
        <v>8777</v>
      </c>
      <c r="C2233" s="6" t="s">
        <v>8778</v>
      </c>
      <c r="D2233" s="6" t="s">
        <v>8861</v>
      </c>
      <c r="E2233" s="49" t="s">
        <v>9795</v>
      </c>
      <c r="F2233" s="6" t="s">
        <v>9940</v>
      </c>
      <c r="G2233" s="6" t="s">
        <v>60</v>
      </c>
      <c r="H2233" s="6" t="s">
        <v>60</v>
      </c>
      <c r="I2233" s="60" t="s">
        <v>13735</v>
      </c>
      <c r="J2233" s="49" t="s">
        <v>13736</v>
      </c>
      <c r="K2233" s="6" t="s">
        <v>13737</v>
      </c>
      <c r="L2233" s="29">
        <f>IF($J$6="с учетом НДС",VLOOKUP(I2233,LEGEND!B:E,4,0)*(1-M2233),VLOOKUP(I2233,LEGEND!B:E,4,0)*(1-M2233)/1.2)</f>
        <v>1260</v>
      </c>
      <c r="M2233" s="57">
        <f>IF(AND(B2233&lt;&gt;"1_Электроинструмент",B2233&lt;&gt;"2_Садовая техника"),$J$5,IF($J$4&lt;=20%,$J$4,IFERROR(VLOOKUP(S2233,LEGEND!$L$2:$M$5,2,FALSE),$J$4)))</f>
        <v>0</v>
      </c>
      <c r="N2233" s="48" t="s">
        <v>60</v>
      </c>
      <c r="O2233" s="6" t="s">
        <v>60</v>
      </c>
      <c r="P2233" s="49" t="s">
        <v>66</v>
      </c>
      <c r="Q2233" s="49" t="s">
        <v>67</v>
      </c>
      <c r="R2233" s="6" t="s">
        <v>60</v>
      </c>
      <c r="S2233" s="49" t="s">
        <v>60</v>
      </c>
      <c r="T2233" s="73" t="str">
        <f>IF(_xlfn.XLOOKUP(I2233,LEGEND!B:B,LEGEND!H:H)&lt;&gt;"-",HYPERLINK(_xlfn.XLOOKUP(I2233,LEGEND!B:B,LEGEND!H:H),"link"),_xlfn.XLOOKUP(I2233,LEGEND!B:B,LEGEND!H:H))</f>
        <v>link</v>
      </c>
      <c r="U2233" s="73" t="str">
        <f>HYPERLINK(_xlfn.XLOOKUP(I2233,LEGEND!B:B,LEGEND!I:I))</f>
        <v>https://milwaukee-media-images.s3.amazonaws.com/hi/4932352712--Hero_1.jpg</v>
      </c>
      <c r="V2233" s="51" t="s">
        <v>13738</v>
      </c>
      <c r="W2233" s="63" t="s">
        <v>1189</v>
      </c>
      <c r="X2233" s="64">
        <v>8</v>
      </c>
      <c r="Y2233" s="64">
        <v>37</v>
      </c>
      <c r="Z2233" s="64">
        <v>375</v>
      </c>
      <c r="AA2233" s="84">
        <v>9.2999999999999999E-2</v>
      </c>
      <c r="AB2233" s="85">
        <v>1</v>
      </c>
      <c r="AC2233" s="85">
        <v>1</v>
      </c>
    </row>
    <row r="2234" spans="1:29" ht="25.5">
      <c r="A2234" s="1"/>
      <c r="B2234" s="6" t="s">
        <v>8777</v>
      </c>
      <c r="C2234" s="6" t="s">
        <v>8778</v>
      </c>
      <c r="D2234" s="6" t="s">
        <v>8861</v>
      </c>
      <c r="E2234" s="49" t="s">
        <v>9795</v>
      </c>
      <c r="F2234" s="6" t="s">
        <v>9940</v>
      </c>
      <c r="G2234" s="6" t="s">
        <v>60</v>
      </c>
      <c r="H2234" s="6" t="s">
        <v>60</v>
      </c>
      <c r="I2234" s="60" t="s">
        <v>13739</v>
      </c>
      <c r="J2234" s="49" t="s">
        <v>13740</v>
      </c>
      <c r="K2234" s="6" t="s">
        <v>13741</v>
      </c>
      <c r="L2234" s="29">
        <f>IF($J$6="с учетом НДС",VLOOKUP(I2234,LEGEND!B:E,4,0)*(1-M2234),VLOOKUP(I2234,LEGEND!B:E,4,0)*(1-M2234)/1.2)</f>
        <v>1270</v>
      </c>
      <c r="M2234" s="57">
        <f>IF(AND(B2234&lt;&gt;"1_Электроинструмент",B2234&lt;&gt;"2_Садовая техника"),$J$5,IF($J$4&lt;=20%,$J$4,IFERROR(VLOOKUP(S2234,LEGEND!$L$2:$M$5,2,FALSE),$J$4)))</f>
        <v>0</v>
      </c>
      <c r="N2234" s="48" t="s">
        <v>60</v>
      </c>
      <c r="O2234" s="6" t="s">
        <v>60</v>
      </c>
      <c r="P2234" s="49" t="s">
        <v>66</v>
      </c>
      <c r="Q2234" s="49" t="s">
        <v>67</v>
      </c>
      <c r="R2234" s="6" t="s">
        <v>60</v>
      </c>
      <c r="S2234" s="49" t="s">
        <v>60</v>
      </c>
      <c r="T2234" s="73" t="str">
        <f>IF(_xlfn.XLOOKUP(I2234,LEGEND!B:B,LEGEND!H:H)&lt;&gt;"-",HYPERLINK(_xlfn.XLOOKUP(I2234,LEGEND!B:B,LEGEND!H:H),"link"),_xlfn.XLOOKUP(I2234,LEGEND!B:B,LEGEND!H:H))</f>
        <v>link</v>
      </c>
      <c r="U2234" s="73" t="str">
        <f>HYPERLINK(_xlfn.XLOOKUP(I2234,LEGEND!B:B,LEGEND!I:I))</f>
        <v>https://milwaukee-media-images.s3.amazonaws.com/hi/4932399320--Hero_1.jpg</v>
      </c>
      <c r="V2234" s="51" t="s">
        <v>13742</v>
      </c>
      <c r="W2234" s="63" t="s">
        <v>1189</v>
      </c>
      <c r="X2234" s="64">
        <v>10</v>
      </c>
      <c r="Y2234" s="64">
        <v>37</v>
      </c>
      <c r="Z2234" s="64">
        <v>475</v>
      </c>
      <c r="AA2234" s="84">
        <v>7.3999999999999996E-2</v>
      </c>
      <c r="AB2234" s="85">
        <v>1</v>
      </c>
      <c r="AC2234" s="85">
        <v>1</v>
      </c>
    </row>
    <row r="2235" spans="1:29" ht="25.5">
      <c r="A2235" s="1"/>
      <c r="B2235" s="6" t="s">
        <v>8777</v>
      </c>
      <c r="C2235" s="6" t="s">
        <v>8778</v>
      </c>
      <c r="D2235" s="6" t="s">
        <v>8861</v>
      </c>
      <c r="E2235" s="49" t="s">
        <v>9795</v>
      </c>
      <c r="F2235" s="6" t="s">
        <v>9940</v>
      </c>
      <c r="G2235" s="6" t="s">
        <v>60</v>
      </c>
      <c r="H2235" s="6" t="s">
        <v>60</v>
      </c>
      <c r="I2235" s="60" t="s">
        <v>13747</v>
      </c>
      <c r="J2235" s="49" t="s">
        <v>13748</v>
      </c>
      <c r="K2235" s="6" t="s">
        <v>13749</v>
      </c>
      <c r="L2235" s="29">
        <f>IF($J$6="с учетом НДС",VLOOKUP(I2235,LEGEND!B:E,4,0)*(1-M2235),VLOOKUP(I2235,LEGEND!B:E,4,0)*(1-M2235)/1.2)</f>
        <v>1290</v>
      </c>
      <c r="M2235" s="57">
        <f>IF(AND(B2235&lt;&gt;"1_Электроинструмент",B2235&lt;&gt;"2_Садовая техника"),$J$5,IF($J$4&lt;=20%,$J$4,IFERROR(VLOOKUP(S2235,LEGEND!$L$2:$M$5,2,FALSE),$J$4)))</f>
        <v>0</v>
      </c>
      <c r="N2235" s="48" t="s">
        <v>60</v>
      </c>
      <c r="O2235" s="6" t="s">
        <v>60</v>
      </c>
      <c r="P2235" s="49" t="s">
        <v>66</v>
      </c>
      <c r="Q2235" s="49" t="s">
        <v>473</v>
      </c>
      <c r="R2235" s="6" t="s">
        <v>60</v>
      </c>
      <c r="S2235" s="49" t="s">
        <v>60</v>
      </c>
      <c r="T2235" s="73" t="str">
        <f>IF(_xlfn.XLOOKUP(I2235,LEGEND!B:B,LEGEND!H:H)&lt;&gt;"-",HYPERLINK(_xlfn.XLOOKUP(I2235,LEGEND!B:B,LEGEND!H:H),"link"),_xlfn.XLOOKUP(I2235,LEGEND!B:B,LEGEND!H:H))</f>
        <v>link</v>
      </c>
      <c r="U2235" s="73" t="str">
        <f>HYPERLINK(_xlfn.XLOOKUP(I2235,LEGEND!B:B,LEGEND!I:I))</f>
        <v>https://milwaukee-media-images.s3.amazonaws.com/hi/4932352017--Hero_1.jpg</v>
      </c>
      <c r="V2235" s="51" t="s">
        <v>13750</v>
      </c>
      <c r="W2235" s="63" t="s">
        <v>1189</v>
      </c>
      <c r="X2235" s="64">
        <v>6.5</v>
      </c>
      <c r="Y2235" s="64">
        <v>37</v>
      </c>
      <c r="Z2235" s="64">
        <v>245</v>
      </c>
      <c r="AA2235" s="84">
        <v>6.7000000000000004E-2</v>
      </c>
      <c r="AB2235" s="85">
        <v>1</v>
      </c>
      <c r="AC2235" s="85">
        <v>1</v>
      </c>
    </row>
    <row r="2236" spans="1:29" ht="25.5">
      <c r="A2236" s="1"/>
      <c r="B2236" s="6" t="s">
        <v>8777</v>
      </c>
      <c r="C2236" s="6" t="s">
        <v>8778</v>
      </c>
      <c r="D2236" s="6" t="s">
        <v>8861</v>
      </c>
      <c r="E2236" s="49" t="s">
        <v>9795</v>
      </c>
      <c r="F2236" s="6" t="s">
        <v>9940</v>
      </c>
      <c r="G2236" s="6" t="s">
        <v>60</v>
      </c>
      <c r="H2236" s="6" t="s">
        <v>60</v>
      </c>
      <c r="I2236" s="60" t="s">
        <v>13751</v>
      </c>
      <c r="J2236" s="49" t="s">
        <v>13752</v>
      </c>
      <c r="K2236" s="6" t="s">
        <v>13753</v>
      </c>
      <c r="L2236" s="29">
        <f>IF($J$6="с учетом НДС",VLOOKUP(I2236,LEGEND!B:E,4,0)*(1-M2236),VLOOKUP(I2236,LEGEND!B:E,4,0)*(1-M2236)/1.2)</f>
        <v>1290</v>
      </c>
      <c r="M2236" s="57">
        <f>IF(AND(B2236&lt;&gt;"1_Электроинструмент",B2236&lt;&gt;"2_Садовая техника"),$J$5,IF($J$4&lt;=20%,$J$4,IFERROR(VLOOKUP(S2236,LEGEND!$L$2:$M$5,2,FALSE),$J$4)))</f>
        <v>0</v>
      </c>
      <c r="N2236" s="48" t="s">
        <v>60</v>
      </c>
      <c r="O2236" s="6" t="s">
        <v>60</v>
      </c>
      <c r="P2236" s="49" t="s">
        <v>66</v>
      </c>
      <c r="Q2236" s="49" t="s">
        <v>67</v>
      </c>
      <c r="R2236" s="6" t="s">
        <v>60</v>
      </c>
      <c r="S2236" s="49" t="s">
        <v>60</v>
      </c>
      <c r="T2236" s="73" t="str">
        <f>IF(_xlfn.XLOOKUP(I2236,LEGEND!B:B,LEGEND!H:H)&lt;&gt;"-",HYPERLINK(_xlfn.XLOOKUP(I2236,LEGEND!B:B,LEGEND!H:H),"link"),_xlfn.XLOOKUP(I2236,LEGEND!B:B,LEGEND!H:H))</f>
        <v>link</v>
      </c>
      <c r="U2236" s="73" t="str">
        <f>HYPERLINK(_xlfn.XLOOKUP(I2236,LEGEND!B:B,LEGEND!I:I))</f>
        <v>https://milwaukee-media-images.s3.amazonaws.com/hi/4932352029--Hero_1.jpg</v>
      </c>
      <c r="V2236" s="51" t="s">
        <v>13754</v>
      </c>
      <c r="W2236" s="63" t="s">
        <v>1189</v>
      </c>
      <c r="X2236" s="64">
        <v>10</v>
      </c>
      <c r="Y2236" s="64">
        <v>37</v>
      </c>
      <c r="Z2236" s="64">
        <v>375</v>
      </c>
      <c r="AA2236" s="84">
        <v>0.127</v>
      </c>
      <c r="AB2236" s="85">
        <v>1</v>
      </c>
      <c r="AC2236" s="85">
        <v>1</v>
      </c>
    </row>
    <row r="2237" spans="1:29" ht="25.5">
      <c r="A2237" s="1"/>
      <c r="B2237" s="6" t="s">
        <v>8777</v>
      </c>
      <c r="C2237" s="6" t="s">
        <v>8778</v>
      </c>
      <c r="D2237" s="6" t="s">
        <v>8861</v>
      </c>
      <c r="E2237" s="49" t="s">
        <v>9795</v>
      </c>
      <c r="F2237" s="6" t="s">
        <v>9940</v>
      </c>
      <c r="G2237" s="6" t="s">
        <v>60</v>
      </c>
      <c r="H2237" s="6" t="s">
        <v>60</v>
      </c>
      <c r="I2237" s="60" t="s">
        <v>13759</v>
      </c>
      <c r="J2237" s="49" t="s">
        <v>13760</v>
      </c>
      <c r="K2237" s="6" t="s">
        <v>13761</v>
      </c>
      <c r="L2237" s="29">
        <f>IF($J$6="с учетом НДС",VLOOKUP(I2237,LEGEND!B:E,4,0)*(1-M2237),VLOOKUP(I2237,LEGEND!B:E,4,0)*(1-M2237)/1.2)</f>
        <v>1340</v>
      </c>
      <c r="M2237" s="57">
        <f>IF(AND(B2237&lt;&gt;"1_Электроинструмент",B2237&lt;&gt;"2_Садовая техника"),$J$5,IF($J$4&lt;=20%,$J$4,IFERROR(VLOOKUP(S2237,LEGEND!$L$2:$M$5,2,FALSE),$J$4)))</f>
        <v>0</v>
      </c>
      <c r="N2237" s="48" t="s">
        <v>60</v>
      </c>
      <c r="O2237" s="6" t="s">
        <v>60</v>
      </c>
      <c r="P2237" s="49" t="s">
        <v>66</v>
      </c>
      <c r="Q2237" s="49" t="s">
        <v>67</v>
      </c>
      <c r="R2237" s="6" t="s">
        <v>60</v>
      </c>
      <c r="S2237" s="49" t="s">
        <v>60</v>
      </c>
      <c r="T2237" s="73" t="str">
        <f>IF(_xlfn.XLOOKUP(I2237,LEGEND!B:B,LEGEND!H:H)&lt;&gt;"-",HYPERLINK(_xlfn.XLOOKUP(I2237,LEGEND!B:B,LEGEND!H:H),"link"),_xlfn.XLOOKUP(I2237,LEGEND!B:B,LEGEND!H:H))</f>
        <v>link</v>
      </c>
      <c r="U2237" s="73" t="str">
        <f>HYPERLINK(_xlfn.XLOOKUP(I2237,LEGEND!B:B,LEGEND!I:I))</f>
        <v>https://milwaukee-media-images.s3.amazonaws.com/hi/4932478466--Hero_1.jpg</v>
      </c>
      <c r="V2237" s="51" t="s">
        <v>13762</v>
      </c>
      <c r="W2237" s="63" t="s">
        <v>1189</v>
      </c>
      <c r="X2237" s="64">
        <v>326</v>
      </c>
      <c r="Y2237" s="64">
        <v>38</v>
      </c>
      <c r="Z2237" s="64">
        <v>14</v>
      </c>
      <c r="AA2237" s="84">
        <v>5.3999999999999999E-2</v>
      </c>
      <c r="AB2237" s="85">
        <v>1</v>
      </c>
      <c r="AC2237" s="85">
        <v>1</v>
      </c>
    </row>
    <row r="2238" spans="1:29" ht="25.5">
      <c r="A2238" s="1"/>
      <c r="B2238" s="6" t="s">
        <v>8777</v>
      </c>
      <c r="C2238" s="6" t="s">
        <v>8778</v>
      </c>
      <c r="D2238" s="6" t="s">
        <v>8861</v>
      </c>
      <c r="E2238" s="49" t="s">
        <v>9795</v>
      </c>
      <c r="F2238" s="6" t="s">
        <v>9940</v>
      </c>
      <c r="G2238" s="6" t="s">
        <v>60</v>
      </c>
      <c r="H2238" s="6" t="s">
        <v>60</v>
      </c>
      <c r="I2238" s="60" t="s">
        <v>13763</v>
      </c>
      <c r="J2238" s="49" t="s">
        <v>13764</v>
      </c>
      <c r="K2238" s="6" t="s">
        <v>13582</v>
      </c>
      <c r="L2238" s="29">
        <f>IF($J$6="с учетом НДС",VLOOKUP(I2238,LEGEND!B:E,4,0)*(1-M2238),VLOOKUP(I2238,LEGEND!B:E,4,0)*(1-M2238)/1.2)</f>
        <v>1360</v>
      </c>
      <c r="M2238" s="57">
        <f>IF(AND(B2238&lt;&gt;"1_Электроинструмент",B2238&lt;&gt;"2_Садовая техника"),$J$5,IF($J$4&lt;=20%,$J$4,IFERROR(VLOOKUP(S2238,LEGEND!$L$2:$M$5,2,FALSE),$J$4)))</f>
        <v>0</v>
      </c>
      <c r="N2238" s="48" t="s">
        <v>60</v>
      </c>
      <c r="O2238" s="6" t="s">
        <v>60</v>
      </c>
      <c r="P2238" s="49" t="s">
        <v>66</v>
      </c>
      <c r="Q2238" s="49" t="s">
        <v>473</v>
      </c>
      <c r="R2238" s="6" t="s">
        <v>60</v>
      </c>
      <c r="S2238" s="49" t="s">
        <v>60</v>
      </c>
      <c r="T2238" s="73" t="str">
        <f>IF(_xlfn.XLOOKUP(I2238,LEGEND!B:B,LEGEND!H:H)&lt;&gt;"-",HYPERLINK(_xlfn.XLOOKUP(I2238,LEGEND!B:B,LEGEND!H:H),"link"),_xlfn.XLOOKUP(I2238,LEGEND!B:B,LEGEND!H:H))</f>
        <v>link</v>
      </c>
      <c r="U2238" s="73" t="str">
        <f>HYPERLINK(_xlfn.XLOOKUP(I2238,LEGEND!B:B,LEGEND!I:I))</f>
        <v>https://milwaukee-media-images.s3.amazonaws.com/hi/4932373921--Hero_1.jpg</v>
      </c>
      <c r="V2238" s="51" t="s">
        <v>13765</v>
      </c>
      <c r="W2238" s="63" t="s">
        <v>1189</v>
      </c>
      <c r="X2238" s="64">
        <v>388</v>
      </c>
      <c r="Y2238" s="64">
        <v>40</v>
      </c>
      <c r="Z2238" s="64">
        <v>12</v>
      </c>
      <c r="AA2238" s="84">
        <v>0.14799999999999999</v>
      </c>
      <c r="AB2238" s="85">
        <v>1</v>
      </c>
      <c r="AC2238" s="85">
        <v>1</v>
      </c>
    </row>
    <row r="2239" spans="1:29" ht="25.5">
      <c r="A2239" s="1"/>
      <c r="B2239" s="6" t="s">
        <v>8777</v>
      </c>
      <c r="C2239" s="6" t="s">
        <v>8778</v>
      </c>
      <c r="D2239" s="6" t="s">
        <v>8861</v>
      </c>
      <c r="E2239" s="49" t="s">
        <v>9795</v>
      </c>
      <c r="F2239" s="6" t="s">
        <v>9940</v>
      </c>
      <c r="G2239" s="6" t="s">
        <v>60</v>
      </c>
      <c r="H2239" s="6" t="s">
        <v>60</v>
      </c>
      <c r="I2239" s="60" t="s">
        <v>13766</v>
      </c>
      <c r="J2239" s="49" t="s">
        <v>13767</v>
      </c>
      <c r="K2239" s="6" t="s">
        <v>13768</v>
      </c>
      <c r="L2239" s="29">
        <f>IF($J$6="с учетом НДС",VLOOKUP(I2239,LEGEND!B:E,4,0)*(1-M2239),VLOOKUP(I2239,LEGEND!B:E,4,0)*(1-M2239)/1.2)</f>
        <v>1380</v>
      </c>
      <c r="M2239" s="57">
        <f>IF(AND(B2239&lt;&gt;"1_Электроинструмент",B2239&lt;&gt;"2_Садовая техника"),$J$5,IF($J$4&lt;=20%,$J$4,IFERROR(VLOOKUP(S2239,LEGEND!$L$2:$M$5,2,FALSE),$J$4)))</f>
        <v>0</v>
      </c>
      <c r="N2239" s="48" t="s">
        <v>60</v>
      </c>
      <c r="O2239" s="6" t="s">
        <v>60</v>
      </c>
      <c r="P2239" s="49" t="s">
        <v>66</v>
      </c>
      <c r="Q2239" s="49" t="s">
        <v>67</v>
      </c>
      <c r="R2239" s="6" t="s">
        <v>60</v>
      </c>
      <c r="S2239" s="49" t="s">
        <v>60</v>
      </c>
      <c r="T2239" s="73" t="str">
        <f>IF(_xlfn.XLOOKUP(I2239,LEGEND!B:B,LEGEND!H:H)&lt;&gt;"-",HYPERLINK(_xlfn.XLOOKUP(I2239,LEGEND!B:B,LEGEND!H:H),"link"),_xlfn.XLOOKUP(I2239,LEGEND!B:B,LEGEND!H:H))</f>
        <v>link</v>
      </c>
      <c r="U2239" s="73" t="str">
        <f>HYPERLINK(_xlfn.XLOOKUP(I2239,LEGEND!B:B,LEGEND!I:I))</f>
        <v>https://milwaukee-media-images.s3.amazonaws.com/hi/4932399322--Hero_1.jpg</v>
      </c>
      <c r="V2239" s="51" t="s">
        <v>13769</v>
      </c>
      <c r="W2239" s="63" t="s">
        <v>1189</v>
      </c>
      <c r="X2239" s="64">
        <v>10</v>
      </c>
      <c r="Y2239" s="64">
        <v>37</v>
      </c>
      <c r="Z2239" s="64">
        <v>525</v>
      </c>
      <c r="AA2239" s="84">
        <v>8.6999999999999994E-2</v>
      </c>
      <c r="AB2239" s="85">
        <v>1</v>
      </c>
      <c r="AC2239" s="85">
        <v>1</v>
      </c>
    </row>
    <row r="2240" spans="1:29" ht="25.5">
      <c r="A2240" s="1"/>
      <c r="B2240" s="6" t="s">
        <v>8777</v>
      </c>
      <c r="C2240" s="6" t="s">
        <v>8778</v>
      </c>
      <c r="D2240" s="6" t="s">
        <v>8861</v>
      </c>
      <c r="E2240" s="49" t="s">
        <v>9795</v>
      </c>
      <c r="F2240" s="6" t="s">
        <v>9940</v>
      </c>
      <c r="G2240" s="6" t="s">
        <v>60</v>
      </c>
      <c r="H2240" s="6" t="s">
        <v>60</v>
      </c>
      <c r="I2240" s="60" t="s">
        <v>13774</v>
      </c>
      <c r="J2240" s="49" t="s">
        <v>13775</v>
      </c>
      <c r="K2240" s="6" t="s">
        <v>13776</v>
      </c>
      <c r="L2240" s="29">
        <f>IF($J$6="с учетом НДС",VLOOKUP(I2240,LEGEND!B:E,4,0)*(1-M2240),VLOOKUP(I2240,LEGEND!B:E,4,0)*(1-M2240)/1.2)</f>
        <v>1410</v>
      </c>
      <c r="M2240" s="57">
        <f>IF(AND(B2240&lt;&gt;"1_Электроинструмент",B2240&lt;&gt;"2_Садовая техника"),$J$5,IF($J$4&lt;=20%,$J$4,IFERROR(VLOOKUP(S2240,LEGEND!$L$2:$M$5,2,FALSE),$J$4)))</f>
        <v>0</v>
      </c>
      <c r="N2240" s="48" t="s">
        <v>60</v>
      </c>
      <c r="O2240" s="6" t="s">
        <v>60</v>
      </c>
      <c r="P2240" s="49" t="s">
        <v>66</v>
      </c>
      <c r="Q2240" s="49" t="s">
        <v>67</v>
      </c>
      <c r="R2240" s="6" t="s">
        <v>60</v>
      </c>
      <c r="S2240" s="49" t="s">
        <v>60</v>
      </c>
      <c r="T2240" s="73" t="str">
        <f>IF(_xlfn.XLOOKUP(I2240,LEGEND!B:B,LEGEND!H:H)&lt;&gt;"-",HYPERLINK(_xlfn.XLOOKUP(I2240,LEGEND!B:B,LEGEND!H:H),"link"),_xlfn.XLOOKUP(I2240,LEGEND!B:B,LEGEND!H:H))</f>
        <v>link</v>
      </c>
      <c r="U2240" s="73" t="str">
        <f>HYPERLINK(_xlfn.XLOOKUP(I2240,LEGEND!B:B,LEGEND!I:I))</f>
        <v>https://milwaukee-media-images.s3.amazonaws.com/hi/4932307077--Hero_1.jpg</v>
      </c>
      <c r="V2240" s="51" t="s">
        <v>13777</v>
      </c>
      <c r="W2240" s="63" t="s">
        <v>1189</v>
      </c>
      <c r="X2240" s="64">
        <v>15</v>
      </c>
      <c r="Y2240" s="64">
        <v>37</v>
      </c>
      <c r="Z2240" s="64">
        <v>515</v>
      </c>
      <c r="AA2240" s="84">
        <v>0.22</v>
      </c>
      <c r="AB2240" s="85">
        <v>1</v>
      </c>
      <c r="AC2240" s="85">
        <v>1</v>
      </c>
    </row>
    <row r="2241" spans="1:29" ht="25.5">
      <c r="A2241" s="1"/>
      <c r="B2241" s="6" t="s">
        <v>8777</v>
      </c>
      <c r="C2241" s="6" t="s">
        <v>8778</v>
      </c>
      <c r="D2241" s="6" t="s">
        <v>8861</v>
      </c>
      <c r="E2241" s="49" t="s">
        <v>9795</v>
      </c>
      <c r="F2241" s="6" t="s">
        <v>9940</v>
      </c>
      <c r="G2241" s="6" t="s">
        <v>60</v>
      </c>
      <c r="H2241" s="6" t="s">
        <v>60</v>
      </c>
      <c r="I2241" s="60" t="s">
        <v>13786</v>
      </c>
      <c r="J2241" s="49" t="s">
        <v>13787</v>
      </c>
      <c r="K2241" s="6" t="s">
        <v>13788</v>
      </c>
      <c r="L2241" s="29">
        <f>IF($J$6="с учетом НДС",VLOOKUP(I2241,LEGEND!B:E,4,0)*(1-M2241),VLOOKUP(I2241,LEGEND!B:E,4,0)*(1-M2241)/1.2)</f>
        <v>1480</v>
      </c>
      <c r="M2241" s="57">
        <f>IF(AND(B2241&lt;&gt;"1_Электроинструмент",B2241&lt;&gt;"2_Садовая техника"),$J$5,IF($J$4&lt;=20%,$J$4,IFERROR(VLOOKUP(S2241,LEGEND!$L$2:$M$5,2,FALSE),$J$4)))</f>
        <v>0</v>
      </c>
      <c r="N2241" s="48" t="s">
        <v>60</v>
      </c>
      <c r="O2241" s="6" t="s">
        <v>60</v>
      </c>
      <c r="P2241" s="49" t="s">
        <v>66</v>
      </c>
      <c r="Q2241" s="49" t="s">
        <v>67</v>
      </c>
      <c r="R2241" s="6" t="s">
        <v>60</v>
      </c>
      <c r="S2241" s="49" t="s">
        <v>60</v>
      </c>
      <c r="T2241" s="73" t="str">
        <f>IF(_xlfn.XLOOKUP(I2241,LEGEND!B:B,LEGEND!H:H)&lt;&gt;"-",HYPERLINK(_xlfn.XLOOKUP(I2241,LEGEND!B:B,LEGEND!H:H),"link"),_xlfn.XLOOKUP(I2241,LEGEND!B:B,LEGEND!H:H))</f>
        <v>link</v>
      </c>
      <c r="U2241" s="73" t="str">
        <f>HYPERLINK(_xlfn.XLOOKUP(I2241,LEGEND!B:B,LEGEND!I:I))</f>
        <v>https://milwaukee-media-images.s3.amazonaws.com/hi/4932344301--Hero_1.jpg</v>
      </c>
      <c r="V2241" s="51" t="s">
        <v>13789</v>
      </c>
      <c r="W2241" s="63" t="s">
        <v>1189</v>
      </c>
      <c r="X2241" s="64">
        <v>15</v>
      </c>
      <c r="Y2241" s="64">
        <v>37</v>
      </c>
      <c r="Z2241" s="64">
        <v>375</v>
      </c>
      <c r="AA2241" s="84">
        <v>0.20499999999999999</v>
      </c>
      <c r="AB2241" s="85">
        <v>1</v>
      </c>
      <c r="AC2241" s="85">
        <v>1</v>
      </c>
    </row>
    <row r="2242" spans="1:29" ht="25.5">
      <c r="A2242" s="1"/>
      <c r="B2242" s="6" t="s">
        <v>8777</v>
      </c>
      <c r="C2242" s="6" t="s">
        <v>8778</v>
      </c>
      <c r="D2242" s="6" t="s">
        <v>8861</v>
      </c>
      <c r="E2242" s="49" t="s">
        <v>9795</v>
      </c>
      <c r="F2242" s="6" t="s">
        <v>9940</v>
      </c>
      <c r="G2242" s="6" t="s">
        <v>60</v>
      </c>
      <c r="H2242" s="6" t="s">
        <v>60</v>
      </c>
      <c r="I2242" s="60" t="s">
        <v>13790</v>
      </c>
      <c r="J2242" s="49" t="s">
        <v>13791</v>
      </c>
      <c r="K2242" s="6" t="s">
        <v>13792</v>
      </c>
      <c r="L2242" s="29">
        <f>IF($J$6="с учетом НДС",VLOOKUP(I2242,LEGEND!B:E,4,0)*(1-M2242),VLOOKUP(I2242,LEGEND!B:E,4,0)*(1-M2242)/1.2)</f>
        <v>1500</v>
      </c>
      <c r="M2242" s="57">
        <f>IF(AND(B2242&lt;&gt;"1_Электроинструмент",B2242&lt;&gt;"2_Садовая техника"),$J$5,IF($J$4&lt;=20%,$J$4,IFERROR(VLOOKUP(S2242,LEGEND!$L$2:$M$5,2,FALSE),$J$4)))</f>
        <v>0</v>
      </c>
      <c r="N2242" s="48" t="s">
        <v>60</v>
      </c>
      <c r="O2242" s="6" t="s">
        <v>60</v>
      </c>
      <c r="P2242" s="49" t="s">
        <v>66</v>
      </c>
      <c r="Q2242" s="49" t="s">
        <v>67</v>
      </c>
      <c r="R2242" s="6" t="s">
        <v>60</v>
      </c>
      <c r="S2242" s="49" t="s">
        <v>60</v>
      </c>
      <c r="T2242" s="73" t="str">
        <f>IF(_xlfn.XLOOKUP(I2242,LEGEND!B:B,LEGEND!H:H)&lt;&gt;"-",HYPERLINK(_xlfn.XLOOKUP(I2242,LEGEND!B:B,LEGEND!H:H),"link"),_xlfn.XLOOKUP(I2242,LEGEND!B:B,LEGEND!H:H))</f>
        <v>link</v>
      </c>
      <c r="U2242" s="73" t="str">
        <f>HYPERLINK(_xlfn.XLOOKUP(I2242,LEGEND!B:B,LEGEND!I:I))</f>
        <v>https://milwaukee-media-images.s3.amazonaws.com/hi/4932307088--Hero_1.jpg</v>
      </c>
      <c r="V2242" s="51" t="s">
        <v>13793</v>
      </c>
      <c r="W2242" s="63" t="s">
        <v>1189</v>
      </c>
      <c r="X2242" s="64">
        <v>15</v>
      </c>
      <c r="Y2242" s="64">
        <v>37</v>
      </c>
      <c r="Z2242" s="64">
        <v>515</v>
      </c>
      <c r="AA2242" s="84">
        <v>0.24099999999999999</v>
      </c>
      <c r="AB2242" s="85">
        <v>1</v>
      </c>
      <c r="AC2242" s="85">
        <v>1</v>
      </c>
    </row>
    <row r="2243" spans="1:29" ht="25.5">
      <c r="A2243" s="1"/>
      <c r="B2243" s="6" t="s">
        <v>8777</v>
      </c>
      <c r="C2243" s="6" t="s">
        <v>8778</v>
      </c>
      <c r="D2243" s="6" t="s">
        <v>8861</v>
      </c>
      <c r="E2243" s="49" t="s">
        <v>9795</v>
      </c>
      <c r="F2243" s="6" t="s">
        <v>9940</v>
      </c>
      <c r="G2243" s="6" t="s">
        <v>60</v>
      </c>
      <c r="H2243" s="6" t="s">
        <v>60</v>
      </c>
      <c r="I2243" s="60" t="s">
        <v>13798</v>
      </c>
      <c r="J2243" s="49" t="s">
        <v>13799</v>
      </c>
      <c r="K2243" s="6" t="s">
        <v>13800</v>
      </c>
      <c r="L2243" s="29">
        <f>IF($J$6="с учетом НДС",VLOOKUP(I2243,LEGEND!B:E,4,0)*(1-M2243),VLOOKUP(I2243,LEGEND!B:E,4,0)*(1-M2243)/1.2)</f>
        <v>1510</v>
      </c>
      <c r="M2243" s="57">
        <f>IF(AND(B2243&lt;&gt;"1_Электроинструмент",B2243&lt;&gt;"2_Садовая техника"),$J$5,IF($J$4&lt;=20%,$J$4,IFERROR(VLOOKUP(S2243,LEGEND!$L$2:$M$5,2,FALSE),$J$4)))</f>
        <v>0</v>
      </c>
      <c r="N2243" s="48" t="s">
        <v>60</v>
      </c>
      <c r="O2243" s="6" t="s">
        <v>60</v>
      </c>
      <c r="P2243" s="49" t="s">
        <v>66</v>
      </c>
      <c r="Q2243" s="49" t="s">
        <v>473</v>
      </c>
      <c r="R2243" s="6" t="s">
        <v>60</v>
      </c>
      <c r="S2243" s="49" t="s">
        <v>60</v>
      </c>
      <c r="T2243" s="73" t="str">
        <f>IF(_xlfn.XLOOKUP(I2243,LEGEND!B:B,LEGEND!H:H)&lt;&gt;"-",HYPERLINK(_xlfn.XLOOKUP(I2243,LEGEND!B:B,LEGEND!H:H),"link"),_xlfn.XLOOKUP(I2243,LEGEND!B:B,LEGEND!H:H))</f>
        <v>link</v>
      </c>
      <c r="U2243" s="73" t="str">
        <f>HYPERLINK(_xlfn.XLOOKUP(I2243,LEGEND!B:B,LEGEND!I:I))</f>
        <v>https://milwaukee-media-images.s3.amazonaws.com/hi/4932352018--Hero_1.jpg</v>
      </c>
      <c r="V2243" s="51" t="s">
        <v>13801</v>
      </c>
      <c r="W2243" s="63" t="s">
        <v>1189</v>
      </c>
      <c r="X2243" s="64">
        <v>6.5</v>
      </c>
      <c r="Y2243" s="64">
        <v>37</v>
      </c>
      <c r="Z2243" s="64">
        <v>375</v>
      </c>
      <c r="AA2243" s="84">
        <v>7.3999999999999996E-2</v>
      </c>
      <c r="AB2243" s="85">
        <v>1</v>
      </c>
      <c r="AC2243" s="85">
        <v>1</v>
      </c>
    </row>
    <row r="2244" spans="1:29" ht="25.5">
      <c r="A2244" s="1"/>
      <c r="B2244" s="6" t="s">
        <v>8777</v>
      </c>
      <c r="C2244" s="6" t="s">
        <v>8778</v>
      </c>
      <c r="D2244" s="6" t="s">
        <v>8861</v>
      </c>
      <c r="E2244" s="49" t="s">
        <v>9795</v>
      </c>
      <c r="F2244" s="6" t="s">
        <v>9940</v>
      </c>
      <c r="G2244" s="6" t="s">
        <v>60</v>
      </c>
      <c r="H2244" s="6" t="s">
        <v>60</v>
      </c>
      <c r="I2244" s="60" t="s">
        <v>13802</v>
      </c>
      <c r="J2244" s="49" t="s">
        <v>13803</v>
      </c>
      <c r="K2244" s="6" t="s">
        <v>13804</v>
      </c>
      <c r="L2244" s="29">
        <f>IF($J$6="с учетом НДС",VLOOKUP(I2244,LEGEND!B:E,4,0)*(1-M2244),VLOOKUP(I2244,LEGEND!B:E,4,0)*(1-M2244)/1.2)</f>
        <v>1510</v>
      </c>
      <c r="M2244" s="57">
        <f>IF(AND(B2244&lt;&gt;"1_Электроинструмент",B2244&lt;&gt;"2_Садовая техника"),$J$5,IF($J$4&lt;=20%,$J$4,IFERROR(VLOOKUP(S2244,LEGEND!$L$2:$M$5,2,FALSE),$J$4)))</f>
        <v>0</v>
      </c>
      <c r="N2244" s="48" t="s">
        <v>60</v>
      </c>
      <c r="O2244" s="6" t="s">
        <v>60</v>
      </c>
      <c r="P2244" s="49" t="s">
        <v>66</v>
      </c>
      <c r="Q2244" s="49" t="s">
        <v>67</v>
      </c>
      <c r="R2244" s="6" t="s">
        <v>60</v>
      </c>
      <c r="S2244" s="49" t="s">
        <v>60</v>
      </c>
      <c r="T2244" s="73" t="str">
        <f>IF(_xlfn.XLOOKUP(I2244,LEGEND!B:B,LEGEND!H:H)&lt;&gt;"-",HYPERLINK(_xlfn.XLOOKUP(I2244,LEGEND!B:B,LEGEND!H:H),"link"),_xlfn.XLOOKUP(I2244,LEGEND!B:B,LEGEND!H:H))</f>
        <v>link</v>
      </c>
      <c r="U2244" s="73" t="str">
        <f>HYPERLINK(_xlfn.XLOOKUP(I2244,LEGEND!B:B,LEGEND!I:I))</f>
        <v>https://milwaukee-media-images.s3.amazonaws.com/hi/4932352037--Hero_1.jpg</v>
      </c>
      <c r="V2244" s="51" t="s">
        <v>13805</v>
      </c>
      <c r="W2244" s="63" t="s">
        <v>1189</v>
      </c>
      <c r="X2244" s="64">
        <v>14</v>
      </c>
      <c r="Y2244" s="64">
        <v>37</v>
      </c>
      <c r="Z2244" s="64">
        <v>275</v>
      </c>
      <c r="AA2244" s="84">
        <v>0.122</v>
      </c>
      <c r="AB2244" s="85">
        <v>1</v>
      </c>
      <c r="AC2244" s="85">
        <v>1</v>
      </c>
    </row>
    <row r="2245" spans="1:29" ht="25.5">
      <c r="A2245" s="1"/>
      <c r="B2245" s="6" t="s">
        <v>8777</v>
      </c>
      <c r="C2245" s="6" t="s">
        <v>8778</v>
      </c>
      <c r="D2245" s="6" t="s">
        <v>8861</v>
      </c>
      <c r="E2245" s="49" t="s">
        <v>9795</v>
      </c>
      <c r="F2245" s="6" t="s">
        <v>9940</v>
      </c>
      <c r="G2245" s="6" t="s">
        <v>60</v>
      </c>
      <c r="H2245" s="6" t="s">
        <v>60</v>
      </c>
      <c r="I2245" s="60" t="s">
        <v>13806</v>
      </c>
      <c r="J2245" s="49" t="s">
        <v>13807</v>
      </c>
      <c r="K2245" s="6" t="s">
        <v>13808</v>
      </c>
      <c r="L2245" s="29">
        <f>IF($J$6="с учетом НДС",VLOOKUP(I2245,LEGEND!B:E,4,0)*(1-M2245),VLOOKUP(I2245,LEGEND!B:E,4,0)*(1-M2245)/1.2)</f>
        <v>1520</v>
      </c>
      <c r="M2245" s="57">
        <f>IF(AND(B2245&lt;&gt;"1_Электроинструмент",B2245&lt;&gt;"2_Садовая техника"),$J$5,IF($J$4&lt;=20%,$J$4,IFERROR(VLOOKUP(S2245,LEGEND!$L$2:$M$5,2,FALSE),$J$4)))</f>
        <v>0</v>
      </c>
      <c r="N2245" s="48" t="s">
        <v>60</v>
      </c>
      <c r="O2245" s="6" t="s">
        <v>60</v>
      </c>
      <c r="P2245" s="49" t="s">
        <v>66</v>
      </c>
      <c r="Q2245" s="49" t="s">
        <v>67</v>
      </c>
      <c r="R2245" s="6" t="s">
        <v>60</v>
      </c>
      <c r="S2245" s="49" t="s">
        <v>60</v>
      </c>
      <c r="T2245" s="73" t="str">
        <f>IF(_xlfn.XLOOKUP(I2245,LEGEND!B:B,LEGEND!H:H)&lt;&gt;"-",HYPERLINK(_xlfn.XLOOKUP(I2245,LEGEND!B:B,LEGEND!H:H),"link"),_xlfn.XLOOKUP(I2245,LEGEND!B:B,LEGEND!H:H))</f>
        <v>link</v>
      </c>
      <c r="U2245" s="73" t="str">
        <f>HYPERLINK(_xlfn.XLOOKUP(I2245,LEGEND!B:B,LEGEND!I:I))</f>
        <v>https://milwaukee-media-images.s3.amazonaws.com/hi/4932352338--Hero_1.jpg</v>
      </c>
      <c r="V2245" s="51" t="s">
        <v>13809</v>
      </c>
      <c r="W2245" s="63" t="s">
        <v>1189</v>
      </c>
      <c r="X2245" s="64">
        <v>18</v>
      </c>
      <c r="Y2245" s="64">
        <v>75</v>
      </c>
      <c r="Z2245" s="64">
        <v>188</v>
      </c>
      <c r="AA2245" s="84">
        <v>0.27500000000000002</v>
      </c>
      <c r="AB2245" s="85">
        <v>1</v>
      </c>
      <c r="AC2245" s="85">
        <v>1</v>
      </c>
    </row>
    <row r="2246" spans="1:29" ht="25.5">
      <c r="A2246" s="1"/>
      <c r="B2246" s="6" t="s">
        <v>8777</v>
      </c>
      <c r="C2246" s="6" t="s">
        <v>8778</v>
      </c>
      <c r="D2246" s="6" t="s">
        <v>8861</v>
      </c>
      <c r="E2246" s="49" t="s">
        <v>9795</v>
      </c>
      <c r="F2246" s="6" t="s">
        <v>9940</v>
      </c>
      <c r="G2246" s="6" t="s">
        <v>60</v>
      </c>
      <c r="H2246" s="6" t="s">
        <v>60</v>
      </c>
      <c r="I2246" s="60" t="s">
        <v>13810</v>
      </c>
      <c r="J2246" s="49" t="s">
        <v>13811</v>
      </c>
      <c r="K2246" s="6" t="s">
        <v>13812</v>
      </c>
      <c r="L2246" s="29">
        <f>IF($J$6="с учетом НДС",VLOOKUP(I2246,LEGEND!B:E,4,0)*(1-M2246),VLOOKUP(I2246,LEGEND!B:E,4,0)*(1-M2246)/1.2)</f>
        <v>1520</v>
      </c>
      <c r="M2246" s="57">
        <f>IF(AND(B2246&lt;&gt;"1_Электроинструмент",B2246&lt;&gt;"2_Садовая техника"),$J$5,IF($J$4&lt;=20%,$J$4,IFERROR(VLOOKUP(S2246,LEGEND!$L$2:$M$5,2,FALSE),$J$4)))</f>
        <v>0</v>
      </c>
      <c r="N2246" s="48" t="s">
        <v>60</v>
      </c>
      <c r="O2246" s="6" t="s">
        <v>60</v>
      </c>
      <c r="P2246" s="49" t="s">
        <v>66</v>
      </c>
      <c r="Q2246" s="49" t="s">
        <v>67</v>
      </c>
      <c r="R2246" s="6" t="s">
        <v>60</v>
      </c>
      <c r="S2246" s="49" t="s">
        <v>60</v>
      </c>
      <c r="T2246" s="73" t="str">
        <f>IF(_xlfn.XLOOKUP(I2246,LEGEND!B:B,LEGEND!H:H)&lt;&gt;"-",HYPERLINK(_xlfn.XLOOKUP(I2246,LEGEND!B:B,LEGEND!H:H),"link"),_xlfn.XLOOKUP(I2246,LEGEND!B:B,LEGEND!H:H))</f>
        <v>link</v>
      </c>
      <c r="U2246" s="73" t="str">
        <f>HYPERLINK(_xlfn.XLOOKUP(I2246,LEGEND!B:B,LEGEND!I:I))</f>
        <v>https://milwaukee-media-images.s3.amazonaws.com/hi/4932352034--Hero_1.jpg</v>
      </c>
      <c r="V2246" s="51" t="s">
        <v>13813</v>
      </c>
      <c r="W2246" s="63" t="s">
        <v>1189</v>
      </c>
      <c r="X2246" s="64">
        <v>10</v>
      </c>
      <c r="Y2246" s="64">
        <v>37</v>
      </c>
      <c r="Z2246" s="64">
        <v>370</v>
      </c>
      <c r="AA2246" s="84">
        <v>0.158</v>
      </c>
      <c r="AB2246" s="85">
        <v>1</v>
      </c>
      <c r="AC2246" s="85">
        <v>1</v>
      </c>
    </row>
    <row r="2247" spans="1:29" ht="25.5">
      <c r="A2247" s="1"/>
      <c r="B2247" s="6" t="s">
        <v>8777</v>
      </c>
      <c r="C2247" s="6" t="s">
        <v>8778</v>
      </c>
      <c r="D2247" s="6" t="s">
        <v>8861</v>
      </c>
      <c r="E2247" s="49" t="s">
        <v>9795</v>
      </c>
      <c r="F2247" s="6" t="s">
        <v>9940</v>
      </c>
      <c r="G2247" s="6" t="s">
        <v>60</v>
      </c>
      <c r="H2247" s="6" t="s">
        <v>60</v>
      </c>
      <c r="I2247" s="60" t="s">
        <v>9949</v>
      </c>
      <c r="J2247" s="49" t="s">
        <v>9950</v>
      </c>
      <c r="K2247" s="6" t="s">
        <v>9951</v>
      </c>
      <c r="L2247" s="29">
        <f>IF($J$6="с учетом НДС",VLOOKUP(I2247,LEGEND!B:E,4,0)*(1-M2247),VLOOKUP(I2247,LEGEND!B:E,4,0)*(1-M2247)/1.2)</f>
        <v>1570</v>
      </c>
      <c r="M2247" s="57">
        <f>IF(AND(B2247&lt;&gt;"1_Электроинструмент",B2247&lt;&gt;"2_Садовая техника"),$J$5,IF($J$4&lt;=20%,$J$4,IFERROR(VLOOKUP(S2247,LEGEND!$L$2:$M$5,2,FALSE),$J$4)))</f>
        <v>0</v>
      </c>
      <c r="N2247" s="48" t="s">
        <v>60</v>
      </c>
      <c r="O2247" s="6" t="s">
        <v>42</v>
      </c>
      <c r="P2247" s="49" t="s">
        <v>66</v>
      </c>
      <c r="Q2247" s="49" t="s">
        <v>473</v>
      </c>
      <c r="R2247" s="6" t="s">
        <v>60</v>
      </c>
      <c r="S2247" s="49" t="s">
        <v>60</v>
      </c>
      <c r="T2247" s="73" t="str">
        <f>IF(_xlfn.XLOOKUP(I2247,LEGEND!B:B,LEGEND!H:H)&lt;&gt;"-",HYPERLINK(_xlfn.XLOOKUP(I2247,LEGEND!B:B,LEGEND!H:H),"link"),_xlfn.XLOOKUP(I2247,LEGEND!B:B,LEGEND!H:H))</f>
        <v>-</v>
      </c>
      <c r="U2247" s="73" t="str">
        <f>HYPERLINK(_xlfn.XLOOKUP(I2247,LEGEND!B:B,LEGEND!I:I))</f>
        <v>-</v>
      </c>
      <c r="V2247" s="51" t="s">
        <v>9952</v>
      </c>
      <c r="W2247" s="63" t="s">
        <v>1189</v>
      </c>
      <c r="X2247" s="64">
        <v>15</v>
      </c>
      <c r="Y2247" s="64">
        <v>136</v>
      </c>
      <c r="Z2247" s="64">
        <v>15</v>
      </c>
      <c r="AA2247" s="84">
        <v>8.5000000000000006E-2</v>
      </c>
      <c r="AB2247" s="85">
        <v>1</v>
      </c>
      <c r="AC2247" s="85">
        <v>1</v>
      </c>
    </row>
    <row r="2248" spans="1:29" ht="25.5">
      <c r="A2248" s="1"/>
      <c r="B2248" s="6" t="s">
        <v>8777</v>
      </c>
      <c r="C2248" s="6" t="s">
        <v>8778</v>
      </c>
      <c r="D2248" s="6" t="s">
        <v>8861</v>
      </c>
      <c r="E2248" s="49" t="s">
        <v>9795</v>
      </c>
      <c r="F2248" s="6" t="s">
        <v>9940</v>
      </c>
      <c r="G2248" s="6" t="s">
        <v>60</v>
      </c>
      <c r="H2248" s="6" t="s">
        <v>60</v>
      </c>
      <c r="I2248" s="60" t="s">
        <v>9945</v>
      </c>
      <c r="J2248" s="49" t="s">
        <v>9946</v>
      </c>
      <c r="K2248" s="6" t="s">
        <v>9947</v>
      </c>
      <c r="L2248" s="29">
        <f>IF($J$6="с учетом НДС",VLOOKUP(I2248,LEGEND!B:E,4,0)*(1-M2248),VLOOKUP(I2248,LEGEND!B:E,4,0)*(1-M2248)/1.2)</f>
        <v>1610</v>
      </c>
      <c r="M2248" s="57">
        <f>IF(AND(B2248&lt;&gt;"1_Электроинструмент",B2248&lt;&gt;"2_Садовая техника"),$J$5,IF($J$4&lt;=20%,$J$4,IFERROR(VLOOKUP(S2248,LEGEND!$L$2:$M$5,2,FALSE),$J$4)))</f>
        <v>0</v>
      </c>
      <c r="N2248" s="48" t="s">
        <v>60</v>
      </c>
      <c r="O2248" s="6" t="s">
        <v>42</v>
      </c>
      <c r="P2248" s="49" t="s">
        <v>66</v>
      </c>
      <c r="Q2248" s="49" t="s">
        <v>473</v>
      </c>
      <c r="R2248" s="6" t="s">
        <v>60</v>
      </c>
      <c r="S2248" s="49" t="s">
        <v>60</v>
      </c>
      <c r="T2248" s="73" t="str">
        <f>IF(_xlfn.XLOOKUP(I2248,LEGEND!B:B,LEGEND!H:H)&lt;&gt;"-",HYPERLINK(_xlfn.XLOOKUP(I2248,LEGEND!B:B,LEGEND!H:H),"link"),_xlfn.XLOOKUP(I2248,LEGEND!B:B,LEGEND!H:H))</f>
        <v>-</v>
      </c>
      <c r="U2248" s="73" t="str">
        <f>HYPERLINK(_xlfn.XLOOKUP(I2248,LEGEND!B:B,LEGEND!I:I))</f>
        <v>-</v>
      </c>
      <c r="V2248" s="51" t="s">
        <v>9948</v>
      </c>
      <c r="W2248" s="63" t="s">
        <v>1189</v>
      </c>
      <c r="X2248" s="64">
        <v>15</v>
      </c>
      <c r="Y2248" s="64">
        <v>136</v>
      </c>
      <c r="Z2248" s="64">
        <v>15</v>
      </c>
      <c r="AA2248" s="84">
        <v>8.5000000000000006E-2</v>
      </c>
      <c r="AB2248" s="85">
        <v>1</v>
      </c>
      <c r="AC2248" s="85">
        <v>1</v>
      </c>
    </row>
    <row r="2249" spans="1:29" ht="25.5">
      <c r="A2249" s="1"/>
      <c r="B2249" s="6" t="s">
        <v>8777</v>
      </c>
      <c r="C2249" s="6" t="s">
        <v>8778</v>
      </c>
      <c r="D2249" s="6" t="s">
        <v>8861</v>
      </c>
      <c r="E2249" s="49" t="s">
        <v>9795</v>
      </c>
      <c r="F2249" s="6" t="s">
        <v>9940</v>
      </c>
      <c r="G2249" s="6" t="s">
        <v>60</v>
      </c>
      <c r="H2249" s="6" t="s">
        <v>60</v>
      </c>
      <c r="I2249" s="60" t="s">
        <v>9953</v>
      </c>
      <c r="J2249" s="49" t="s">
        <v>9954</v>
      </c>
      <c r="K2249" s="6" t="s">
        <v>9955</v>
      </c>
      <c r="L2249" s="29">
        <f>IF($J$6="с учетом НДС",VLOOKUP(I2249,LEGEND!B:E,4,0)*(1-M2249),VLOOKUP(I2249,LEGEND!B:E,4,0)*(1-M2249)/1.2)</f>
        <v>1600</v>
      </c>
      <c r="M2249" s="57">
        <f>IF(AND(B2249&lt;&gt;"1_Электроинструмент",B2249&lt;&gt;"2_Садовая техника"),$J$5,IF($J$4&lt;=20%,$J$4,IFERROR(VLOOKUP(S2249,LEGEND!$L$2:$M$5,2,FALSE),$J$4)))</f>
        <v>0</v>
      </c>
      <c r="N2249" s="48" t="s">
        <v>60</v>
      </c>
      <c r="O2249" s="6" t="s">
        <v>42</v>
      </c>
      <c r="P2249" s="49" t="s">
        <v>66</v>
      </c>
      <c r="Q2249" s="49" t="s">
        <v>473</v>
      </c>
      <c r="R2249" s="6" t="s">
        <v>60</v>
      </c>
      <c r="S2249" s="49" t="s">
        <v>60</v>
      </c>
      <c r="T2249" s="73" t="str">
        <f>IF(_xlfn.XLOOKUP(I2249,LEGEND!B:B,LEGEND!H:H)&lt;&gt;"-",HYPERLINK(_xlfn.XLOOKUP(I2249,LEGEND!B:B,LEGEND!H:H),"link"),_xlfn.XLOOKUP(I2249,LEGEND!B:B,LEGEND!H:H))</f>
        <v>-</v>
      </c>
      <c r="U2249" s="73" t="str">
        <f>HYPERLINK(_xlfn.XLOOKUP(I2249,LEGEND!B:B,LEGEND!I:I))</f>
        <v>-</v>
      </c>
      <c r="V2249" s="51" t="s">
        <v>9956</v>
      </c>
      <c r="W2249" s="63" t="s">
        <v>1189</v>
      </c>
      <c r="X2249" s="64">
        <v>15</v>
      </c>
      <c r="Y2249" s="64">
        <v>136</v>
      </c>
      <c r="Z2249" s="64">
        <v>15</v>
      </c>
      <c r="AA2249" s="84">
        <v>8.5000000000000006E-2</v>
      </c>
      <c r="AB2249" s="85">
        <v>1</v>
      </c>
      <c r="AC2249" s="85">
        <v>1</v>
      </c>
    </row>
    <row r="2250" spans="1:29" ht="25.5">
      <c r="A2250" s="1"/>
      <c r="B2250" s="6" t="s">
        <v>8777</v>
      </c>
      <c r="C2250" s="6" t="s">
        <v>8778</v>
      </c>
      <c r="D2250" s="6" t="s">
        <v>8861</v>
      </c>
      <c r="E2250" s="49" t="s">
        <v>9795</v>
      </c>
      <c r="F2250" s="6" t="s">
        <v>9940</v>
      </c>
      <c r="G2250" s="6" t="s">
        <v>60</v>
      </c>
      <c r="H2250" s="6" t="s">
        <v>60</v>
      </c>
      <c r="I2250" s="60" t="s">
        <v>9941</v>
      </c>
      <c r="J2250" s="49" t="s">
        <v>9942</v>
      </c>
      <c r="K2250" s="6" t="s">
        <v>9943</v>
      </c>
      <c r="L2250" s="29">
        <f>IF($J$6="с учетом НДС",VLOOKUP(I2250,LEGEND!B:E,4,0)*(1-M2250),VLOOKUP(I2250,LEGEND!B:E,4,0)*(1-M2250)/1.2)</f>
        <v>1680</v>
      </c>
      <c r="M2250" s="57">
        <f>IF(AND(B2250&lt;&gt;"1_Электроинструмент",B2250&lt;&gt;"2_Садовая техника"),$J$5,IF($J$4&lt;=20%,$J$4,IFERROR(VLOOKUP(S2250,LEGEND!$L$2:$M$5,2,FALSE),$J$4)))</f>
        <v>0</v>
      </c>
      <c r="N2250" s="48" t="s">
        <v>60</v>
      </c>
      <c r="O2250" s="6" t="s">
        <v>42</v>
      </c>
      <c r="P2250" s="49" t="s">
        <v>66</v>
      </c>
      <c r="Q2250" s="49" t="s">
        <v>473</v>
      </c>
      <c r="R2250" s="6" t="s">
        <v>60</v>
      </c>
      <c r="S2250" s="49" t="s">
        <v>60</v>
      </c>
      <c r="T2250" s="73" t="str">
        <f>IF(_xlfn.XLOOKUP(I2250,LEGEND!B:B,LEGEND!H:H)&lt;&gt;"-",HYPERLINK(_xlfn.XLOOKUP(I2250,LEGEND!B:B,LEGEND!H:H),"link"),_xlfn.XLOOKUP(I2250,LEGEND!B:B,LEGEND!H:H))</f>
        <v>-</v>
      </c>
      <c r="U2250" s="73" t="str">
        <f>HYPERLINK(_xlfn.XLOOKUP(I2250,LEGEND!B:B,LEGEND!I:I))</f>
        <v>-</v>
      </c>
      <c r="V2250" s="51" t="s">
        <v>9944</v>
      </c>
      <c r="W2250" s="63" t="s">
        <v>1189</v>
      </c>
      <c r="X2250" s="64">
        <v>15</v>
      </c>
      <c r="Y2250" s="64">
        <v>136</v>
      </c>
      <c r="Z2250" s="64">
        <v>15</v>
      </c>
      <c r="AA2250" s="84">
        <v>8.5000000000000006E-2</v>
      </c>
      <c r="AB2250" s="85">
        <v>1</v>
      </c>
      <c r="AC2250" s="85">
        <v>1</v>
      </c>
    </row>
    <row r="2251" spans="1:29" ht="25.5">
      <c r="A2251" s="1"/>
      <c r="B2251" s="6" t="s">
        <v>8777</v>
      </c>
      <c r="C2251" s="6" t="s">
        <v>8778</v>
      </c>
      <c r="D2251" s="6" t="s">
        <v>8861</v>
      </c>
      <c r="E2251" s="49" t="s">
        <v>9795</v>
      </c>
      <c r="F2251" s="6" t="s">
        <v>9940</v>
      </c>
      <c r="G2251" s="6" t="s">
        <v>60</v>
      </c>
      <c r="H2251" s="6" t="s">
        <v>60</v>
      </c>
      <c r="I2251" s="60" t="s">
        <v>13822</v>
      </c>
      <c r="J2251" s="49" t="s">
        <v>13823</v>
      </c>
      <c r="K2251" s="6" t="s">
        <v>13824</v>
      </c>
      <c r="L2251" s="29">
        <f>IF($J$6="с учетом НДС",VLOOKUP(I2251,LEGEND!B:E,4,0)*(1-M2251),VLOOKUP(I2251,LEGEND!B:E,4,0)*(1-M2251)/1.2)</f>
        <v>1680</v>
      </c>
      <c r="M2251" s="57">
        <f>IF(AND(B2251&lt;&gt;"1_Электроинструмент",B2251&lt;&gt;"2_Садовая техника"),$J$5,IF($J$4&lt;=20%,$J$4,IFERROR(VLOOKUP(S2251,LEGEND!$L$2:$M$5,2,FALSE),$J$4)))</f>
        <v>0</v>
      </c>
      <c r="N2251" s="48" t="s">
        <v>60</v>
      </c>
      <c r="O2251" s="6" t="s">
        <v>60</v>
      </c>
      <c r="P2251" s="49" t="s">
        <v>66</v>
      </c>
      <c r="Q2251" s="49" t="s">
        <v>473</v>
      </c>
      <c r="R2251" s="6" t="s">
        <v>60</v>
      </c>
      <c r="S2251" s="49" t="s">
        <v>60</v>
      </c>
      <c r="T2251" s="73" t="str">
        <f>IF(_xlfn.XLOOKUP(I2251,LEGEND!B:B,LEGEND!H:H)&lt;&gt;"-",HYPERLINK(_xlfn.XLOOKUP(I2251,LEGEND!B:B,LEGEND!H:H),"link"),_xlfn.XLOOKUP(I2251,LEGEND!B:B,LEGEND!H:H))</f>
        <v>link</v>
      </c>
      <c r="U2251" s="73" t="str">
        <f>HYPERLINK(_xlfn.XLOOKUP(I2251,LEGEND!B:B,LEGEND!I:I))</f>
        <v>https://milwaukee-media-images.s3.amazonaws.com/hi/4932344303--Hero_1.jpg</v>
      </c>
      <c r="V2251" s="51" t="s">
        <v>13825</v>
      </c>
      <c r="W2251" s="63" t="s">
        <v>1189</v>
      </c>
      <c r="X2251" s="64">
        <v>263</v>
      </c>
      <c r="Y2251" s="64">
        <v>36</v>
      </c>
      <c r="Z2251" s="64">
        <v>18</v>
      </c>
      <c r="AA2251" s="84">
        <v>0.19</v>
      </c>
      <c r="AB2251" s="85">
        <v>1</v>
      </c>
      <c r="AC2251" s="85">
        <v>1</v>
      </c>
    </row>
    <row r="2252" spans="1:29" ht="25.5">
      <c r="A2252" s="1"/>
      <c r="B2252" s="6" t="s">
        <v>8777</v>
      </c>
      <c r="C2252" s="6" t="s">
        <v>8778</v>
      </c>
      <c r="D2252" s="6" t="s">
        <v>8861</v>
      </c>
      <c r="E2252" s="49" t="s">
        <v>9795</v>
      </c>
      <c r="F2252" s="6" t="s">
        <v>9940</v>
      </c>
      <c r="G2252" s="6" t="s">
        <v>60</v>
      </c>
      <c r="H2252" s="6" t="s">
        <v>60</v>
      </c>
      <c r="I2252" s="60" t="s">
        <v>13814</v>
      </c>
      <c r="J2252" s="49" t="s">
        <v>13815</v>
      </c>
      <c r="K2252" s="6" t="s">
        <v>13816</v>
      </c>
      <c r="L2252" s="29">
        <f>IF($J$6="с учетом НДС",VLOOKUP(I2252,LEGEND!B:E,4,0)*(1-M2252),VLOOKUP(I2252,LEGEND!B:E,4,0)*(1-M2252)/1.2)</f>
        <v>1720</v>
      </c>
      <c r="M2252" s="57">
        <f>IF(AND(B2252&lt;&gt;"1_Электроинструмент",B2252&lt;&gt;"2_Садовая техника"),$J$5,IF($J$4&lt;=20%,$J$4,IFERROR(VLOOKUP(S2252,LEGEND!$L$2:$M$5,2,FALSE),$J$4)))</f>
        <v>0</v>
      </c>
      <c r="N2252" s="48" t="s">
        <v>60</v>
      </c>
      <c r="O2252" s="6" t="s">
        <v>60</v>
      </c>
      <c r="P2252" s="49" t="s">
        <v>66</v>
      </c>
      <c r="Q2252" s="49" t="s">
        <v>473</v>
      </c>
      <c r="R2252" s="6" t="s">
        <v>60</v>
      </c>
      <c r="S2252" s="49" t="s">
        <v>60</v>
      </c>
      <c r="T2252" s="73" t="str">
        <f>IF(_xlfn.XLOOKUP(I2252,LEGEND!B:B,LEGEND!H:H)&lt;&gt;"-",HYPERLINK(_xlfn.XLOOKUP(I2252,LEGEND!B:B,LEGEND!H:H),"link"),_xlfn.XLOOKUP(I2252,LEGEND!B:B,LEGEND!H:H))</f>
        <v>link</v>
      </c>
      <c r="U2252" s="73" t="str">
        <f>HYPERLINK(_xlfn.XLOOKUP(I2252,LEGEND!B:B,LEGEND!I:I))</f>
        <v>https://milwaukee-media-images.s3.amazonaws.com/hi/4932352834--Hero_1.jpg</v>
      </c>
      <c r="V2252" s="51" t="s">
        <v>13817</v>
      </c>
      <c r="W2252" s="63" t="s">
        <v>1189</v>
      </c>
      <c r="X2252" s="64">
        <v>18</v>
      </c>
      <c r="Y2252" s="64">
        <v>75</v>
      </c>
      <c r="Z2252" s="64">
        <v>188</v>
      </c>
      <c r="AA2252" s="84">
        <v>0.25700000000000001</v>
      </c>
      <c r="AB2252" s="85">
        <v>1</v>
      </c>
      <c r="AC2252" s="85">
        <v>1</v>
      </c>
    </row>
    <row r="2253" spans="1:29" ht="25.5">
      <c r="A2253" s="1"/>
      <c r="B2253" s="6" t="s">
        <v>8777</v>
      </c>
      <c r="C2253" s="6" t="s">
        <v>8778</v>
      </c>
      <c r="D2253" s="6" t="s">
        <v>8861</v>
      </c>
      <c r="E2253" s="49" t="s">
        <v>9795</v>
      </c>
      <c r="F2253" s="6" t="s">
        <v>9940</v>
      </c>
      <c r="G2253" s="6" t="s">
        <v>60</v>
      </c>
      <c r="H2253" s="6" t="s">
        <v>60</v>
      </c>
      <c r="I2253" s="60" t="s">
        <v>13834</v>
      </c>
      <c r="J2253" s="49" t="s">
        <v>13835</v>
      </c>
      <c r="K2253" s="6" t="s">
        <v>13836</v>
      </c>
      <c r="L2253" s="29">
        <f>IF($J$6="с учетом НДС",VLOOKUP(I2253,LEGEND!B:E,4,0)*(1-M2253),VLOOKUP(I2253,LEGEND!B:E,4,0)*(1-M2253)/1.2)</f>
        <v>1730</v>
      </c>
      <c r="M2253" s="57">
        <f>IF(AND(B2253&lt;&gt;"1_Электроинструмент",B2253&lt;&gt;"2_Садовая техника"),$J$5,IF($J$4&lt;=20%,$J$4,IFERROR(VLOOKUP(S2253,LEGEND!$L$2:$M$5,2,FALSE),$J$4)))</f>
        <v>0</v>
      </c>
      <c r="N2253" s="48" t="s">
        <v>60</v>
      </c>
      <c r="O2253" s="6" t="s">
        <v>60</v>
      </c>
      <c r="P2253" s="49" t="s">
        <v>66</v>
      </c>
      <c r="Q2253" s="49" t="s">
        <v>473</v>
      </c>
      <c r="R2253" s="6" t="s">
        <v>60</v>
      </c>
      <c r="S2253" s="49" t="s">
        <v>60</v>
      </c>
      <c r="T2253" s="73" t="str">
        <f>IF(_xlfn.XLOOKUP(I2253,LEGEND!B:B,LEGEND!H:H)&lt;&gt;"-",HYPERLINK(_xlfn.XLOOKUP(I2253,LEGEND!B:B,LEGEND!H:H),"link"),_xlfn.XLOOKUP(I2253,LEGEND!B:B,LEGEND!H:H))</f>
        <v>link</v>
      </c>
      <c r="U2253" s="73" t="str">
        <f>HYPERLINK(_xlfn.XLOOKUP(I2253,LEGEND!B:B,LEGEND!I:I))</f>
        <v>https://milwaukee-media-images.s3.amazonaws.com/hi/4932399327--Hero_1.jpg</v>
      </c>
      <c r="V2253" s="51" t="s">
        <v>13837</v>
      </c>
      <c r="W2253" s="63" t="s">
        <v>1189</v>
      </c>
      <c r="X2253" s="64">
        <v>10</v>
      </c>
      <c r="Y2253" s="64">
        <v>37</v>
      </c>
      <c r="Z2253" s="64">
        <v>665</v>
      </c>
      <c r="AA2253" s="84">
        <v>0.159</v>
      </c>
      <c r="AB2253" s="85">
        <v>1</v>
      </c>
      <c r="AC2253" s="85">
        <v>1</v>
      </c>
    </row>
    <row r="2254" spans="1:29" ht="25.5">
      <c r="A2254" s="1"/>
      <c r="B2254" s="6" t="s">
        <v>8777</v>
      </c>
      <c r="C2254" s="6" t="s">
        <v>8778</v>
      </c>
      <c r="D2254" s="6" t="s">
        <v>8861</v>
      </c>
      <c r="E2254" s="49" t="s">
        <v>9795</v>
      </c>
      <c r="F2254" s="6" t="s">
        <v>9940</v>
      </c>
      <c r="G2254" s="6" t="s">
        <v>60</v>
      </c>
      <c r="H2254" s="6" t="s">
        <v>60</v>
      </c>
      <c r="I2254" s="60" t="s">
        <v>9957</v>
      </c>
      <c r="J2254" s="49" t="s">
        <v>9958</v>
      </c>
      <c r="K2254" s="6" t="s">
        <v>9959</v>
      </c>
      <c r="L2254" s="29">
        <f>IF($J$6="с учетом НДС",VLOOKUP(I2254,LEGEND!B:E,4,0)*(1-M2254),VLOOKUP(I2254,LEGEND!B:E,4,0)*(1-M2254)/1.2)</f>
        <v>1770</v>
      </c>
      <c r="M2254" s="57">
        <f>IF(AND(B2254&lt;&gt;"1_Электроинструмент",B2254&lt;&gt;"2_Садовая техника"),$J$5,IF($J$4&lt;=20%,$J$4,IFERROR(VLOOKUP(S2254,LEGEND!$L$2:$M$5,2,FALSE),$J$4)))</f>
        <v>0</v>
      </c>
      <c r="N2254" s="48" t="s">
        <v>60</v>
      </c>
      <c r="O2254" s="6" t="s">
        <v>42</v>
      </c>
      <c r="P2254" s="49" t="s">
        <v>66</v>
      </c>
      <c r="Q2254" s="49" t="s">
        <v>473</v>
      </c>
      <c r="R2254" s="6" t="s">
        <v>60</v>
      </c>
      <c r="S2254" s="49" t="s">
        <v>60</v>
      </c>
      <c r="T2254" s="73" t="str">
        <f>IF(_xlfn.XLOOKUP(I2254,LEGEND!B:B,LEGEND!H:H)&lt;&gt;"-",HYPERLINK(_xlfn.XLOOKUP(I2254,LEGEND!B:B,LEGEND!H:H),"link"),_xlfn.XLOOKUP(I2254,LEGEND!B:B,LEGEND!H:H))</f>
        <v>-</v>
      </c>
      <c r="U2254" s="73" t="str">
        <f>HYPERLINK(_xlfn.XLOOKUP(I2254,LEGEND!B:B,LEGEND!I:I))</f>
        <v>-</v>
      </c>
      <c r="V2254" s="51" t="s">
        <v>9960</v>
      </c>
      <c r="W2254" s="63" t="s">
        <v>1189</v>
      </c>
      <c r="X2254" s="64">
        <v>15</v>
      </c>
      <c r="Y2254" s="64">
        <v>136</v>
      </c>
      <c r="Z2254" s="64">
        <v>15</v>
      </c>
      <c r="AA2254" s="84">
        <v>0.85</v>
      </c>
      <c r="AB2254" s="85">
        <v>1</v>
      </c>
      <c r="AC2254" s="85">
        <v>1</v>
      </c>
    </row>
    <row r="2255" spans="1:29" ht="25.5">
      <c r="A2255" s="1"/>
      <c r="B2255" s="6" t="s">
        <v>8777</v>
      </c>
      <c r="C2255" s="6" t="s">
        <v>8778</v>
      </c>
      <c r="D2255" s="6" t="s">
        <v>8861</v>
      </c>
      <c r="E2255" s="49" t="s">
        <v>9795</v>
      </c>
      <c r="F2255" s="6" t="s">
        <v>9940</v>
      </c>
      <c r="G2255" s="6" t="s">
        <v>60</v>
      </c>
      <c r="H2255" s="6" t="s">
        <v>60</v>
      </c>
      <c r="I2255" s="60" t="s">
        <v>13842</v>
      </c>
      <c r="J2255" s="49" t="s">
        <v>13843</v>
      </c>
      <c r="K2255" s="6" t="s">
        <v>13844</v>
      </c>
      <c r="L2255" s="29">
        <f>IF($J$6="с учетом НДС",VLOOKUP(I2255,LEGEND!B:E,4,0)*(1-M2255),VLOOKUP(I2255,LEGEND!B:E,4,0)*(1-M2255)/1.2)</f>
        <v>1770</v>
      </c>
      <c r="M2255" s="57">
        <f>IF(AND(B2255&lt;&gt;"1_Электроинструмент",B2255&lt;&gt;"2_Садовая техника"),$J$5,IF($J$4&lt;=20%,$J$4,IFERROR(VLOOKUP(S2255,LEGEND!$L$2:$M$5,2,FALSE),$J$4)))</f>
        <v>0</v>
      </c>
      <c r="N2255" s="48" t="s">
        <v>60</v>
      </c>
      <c r="O2255" s="6" t="s">
        <v>60</v>
      </c>
      <c r="P2255" s="49" t="s">
        <v>66</v>
      </c>
      <c r="Q2255" s="49" t="s">
        <v>473</v>
      </c>
      <c r="R2255" s="6" t="s">
        <v>60</v>
      </c>
      <c r="S2255" s="49" t="s">
        <v>60</v>
      </c>
      <c r="T2255" s="73" t="str">
        <f>IF(_xlfn.XLOOKUP(I2255,LEGEND!B:B,LEGEND!H:H)&lt;&gt;"-",HYPERLINK(_xlfn.XLOOKUP(I2255,LEGEND!B:B,LEGEND!H:H),"link"),_xlfn.XLOOKUP(I2255,LEGEND!B:B,LEGEND!H:H))</f>
        <v>link</v>
      </c>
      <c r="U2255" s="73" t="str">
        <f>HYPERLINK(_xlfn.XLOOKUP(I2255,LEGEND!B:B,LEGEND!I:I))</f>
        <v>https://milwaukee-media-images.s3.amazonaws.com/hi/4932430725--Hero_1.jpg</v>
      </c>
      <c r="V2255" s="51" t="s">
        <v>13845</v>
      </c>
      <c r="W2255" s="63" t="s">
        <v>1189</v>
      </c>
      <c r="X2255" s="64">
        <v>15</v>
      </c>
      <c r="Y2255" s="64">
        <v>37</v>
      </c>
      <c r="Z2255" s="64">
        <v>220</v>
      </c>
      <c r="AA2255" s="84">
        <v>0.12</v>
      </c>
      <c r="AB2255" s="85">
        <v>1</v>
      </c>
      <c r="AC2255" s="85">
        <v>1</v>
      </c>
    </row>
    <row r="2256" spans="1:29" ht="25.5">
      <c r="A2256" s="1"/>
      <c r="B2256" s="6" t="s">
        <v>8777</v>
      </c>
      <c r="C2256" s="6" t="s">
        <v>8778</v>
      </c>
      <c r="D2256" s="6" t="s">
        <v>8861</v>
      </c>
      <c r="E2256" s="49" t="s">
        <v>9795</v>
      </c>
      <c r="F2256" s="6" t="s">
        <v>9940</v>
      </c>
      <c r="G2256" s="6" t="s">
        <v>60</v>
      </c>
      <c r="H2256" s="6" t="s">
        <v>60</v>
      </c>
      <c r="I2256" s="60" t="s">
        <v>13846</v>
      </c>
      <c r="J2256" s="49" t="s">
        <v>13847</v>
      </c>
      <c r="K2256" s="6" t="s">
        <v>13848</v>
      </c>
      <c r="L2256" s="29">
        <f>IF($J$6="с учетом НДС",VLOOKUP(I2256,LEGEND!B:E,4,0)*(1-M2256),VLOOKUP(I2256,LEGEND!B:E,4,0)*(1-M2256)/1.2)</f>
        <v>1780</v>
      </c>
      <c r="M2256" s="57">
        <f>IF(AND(B2256&lt;&gt;"1_Электроинструмент",B2256&lt;&gt;"2_Садовая техника"),$J$5,IF($J$4&lt;=20%,$J$4,IFERROR(VLOOKUP(S2256,LEGEND!$L$2:$M$5,2,FALSE),$J$4)))</f>
        <v>0</v>
      </c>
      <c r="N2256" s="48" t="s">
        <v>60</v>
      </c>
      <c r="O2256" s="6" t="s">
        <v>60</v>
      </c>
      <c r="P2256" s="49" t="s">
        <v>66</v>
      </c>
      <c r="Q2256" s="49" t="s">
        <v>67</v>
      </c>
      <c r="R2256" s="6" t="s">
        <v>60</v>
      </c>
      <c r="S2256" s="49" t="s">
        <v>60</v>
      </c>
      <c r="T2256" s="73" t="str">
        <f>IF(_xlfn.XLOOKUP(I2256,LEGEND!B:B,LEGEND!H:H)&lt;&gt;"-",HYPERLINK(_xlfn.XLOOKUP(I2256,LEGEND!B:B,LEGEND!H:H),"link"),_xlfn.XLOOKUP(I2256,LEGEND!B:B,LEGEND!H:H))</f>
        <v>link</v>
      </c>
      <c r="U2256" s="73" t="str">
        <f>HYPERLINK(_xlfn.XLOOKUP(I2256,LEGEND!B:B,LEGEND!I:I))</f>
        <v>https://milwaukee-media-images.s3.amazonaws.com/hi/4932352949--Hero_1.jpg</v>
      </c>
      <c r="V2256" s="51" t="s">
        <v>13849</v>
      </c>
      <c r="W2256" s="63" t="s">
        <v>1189</v>
      </c>
      <c r="X2256" s="64">
        <v>14</v>
      </c>
      <c r="Y2256" s="64">
        <v>37</v>
      </c>
      <c r="Z2256" s="64">
        <v>320</v>
      </c>
      <c r="AA2256" s="84">
        <v>0.156</v>
      </c>
      <c r="AB2256" s="85">
        <v>1</v>
      </c>
      <c r="AC2256" s="85">
        <v>1</v>
      </c>
    </row>
    <row r="2257" spans="1:29" ht="25.5">
      <c r="A2257" s="1"/>
      <c r="B2257" s="6" t="s">
        <v>8777</v>
      </c>
      <c r="C2257" s="6" t="s">
        <v>8778</v>
      </c>
      <c r="D2257" s="6" t="s">
        <v>8861</v>
      </c>
      <c r="E2257" s="49" t="s">
        <v>9795</v>
      </c>
      <c r="F2257" s="6" t="s">
        <v>9940</v>
      </c>
      <c r="G2257" s="6" t="s">
        <v>60</v>
      </c>
      <c r="H2257" s="6" t="s">
        <v>60</v>
      </c>
      <c r="I2257" s="60" t="s">
        <v>13850</v>
      </c>
      <c r="J2257" s="49" t="s">
        <v>13851</v>
      </c>
      <c r="K2257" s="6" t="s">
        <v>13852</v>
      </c>
      <c r="L2257" s="29">
        <f>IF($J$6="с учетом НДС",VLOOKUP(I2257,LEGEND!B:E,4,0)*(1-M2257),VLOOKUP(I2257,LEGEND!B:E,4,0)*(1-M2257)/1.2)</f>
        <v>1800</v>
      </c>
      <c r="M2257" s="57">
        <f>IF(AND(B2257&lt;&gt;"1_Электроинструмент",B2257&lt;&gt;"2_Садовая техника"),$J$5,IF($J$4&lt;=20%,$J$4,IFERROR(VLOOKUP(S2257,LEGEND!$L$2:$M$5,2,FALSE),$J$4)))</f>
        <v>0</v>
      </c>
      <c r="N2257" s="48" t="s">
        <v>60</v>
      </c>
      <c r="O2257" s="6" t="s">
        <v>60</v>
      </c>
      <c r="P2257" s="49" t="s">
        <v>66</v>
      </c>
      <c r="Q2257" s="49" t="s">
        <v>67</v>
      </c>
      <c r="R2257" s="6" t="s">
        <v>60</v>
      </c>
      <c r="S2257" s="49" t="s">
        <v>60</v>
      </c>
      <c r="T2257" s="73" t="str">
        <f>IF(_xlfn.XLOOKUP(I2257,LEGEND!B:B,LEGEND!H:H)&lt;&gt;"-",HYPERLINK(_xlfn.XLOOKUP(I2257,LEGEND!B:B,LEGEND!H:H),"link"),_xlfn.XLOOKUP(I2257,LEGEND!B:B,LEGEND!H:H))</f>
        <v>link</v>
      </c>
      <c r="U2257" s="73" t="str">
        <f>HYPERLINK(_xlfn.XLOOKUP(I2257,LEGEND!B:B,LEGEND!I:I))</f>
        <v>https://milwaukee-media-images.s3.amazonaws.com/hi/4932367014--Hero_1.jpg</v>
      </c>
      <c r="V2257" s="51" t="s">
        <v>13853</v>
      </c>
      <c r="W2257" s="63" t="s">
        <v>1189</v>
      </c>
      <c r="X2257" s="64">
        <v>10</v>
      </c>
      <c r="Y2257" s="64">
        <v>37</v>
      </c>
      <c r="Z2257" s="64">
        <v>665</v>
      </c>
      <c r="AA2257" s="84">
        <v>0.20499999999999999</v>
      </c>
      <c r="AB2257" s="85">
        <v>1</v>
      </c>
      <c r="AC2257" s="85">
        <v>1</v>
      </c>
    </row>
    <row r="2258" spans="1:29" ht="25.5">
      <c r="A2258" s="1"/>
      <c r="B2258" s="6" t="s">
        <v>8777</v>
      </c>
      <c r="C2258" s="6" t="s">
        <v>8778</v>
      </c>
      <c r="D2258" s="6" t="s">
        <v>8861</v>
      </c>
      <c r="E2258" s="49" t="s">
        <v>9795</v>
      </c>
      <c r="F2258" s="6" t="s">
        <v>9940</v>
      </c>
      <c r="G2258" s="6" t="s">
        <v>60</v>
      </c>
      <c r="H2258" s="6" t="s">
        <v>60</v>
      </c>
      <c r="I2258" s="60" t="s">
        <v>13862</v>
      </c>
      <c r="J2258" s="49" t="s">
        <v>13863</v>
      </c>
      <c r="K2258" s="6" t="s">
        <v>13864</v>
      </c>
      <c r="L2258" s="29">
        <f>IF($J$6="с учетом НДС",VLOOKUP(I2258,LEGEND!B:E,4,0)*(1-M2258),VLOOKUP(I2258,LEGEND!B:E,4,0)*(1-M2258)/1.2)</f>
        <v>1860</v>
      </c>
      <c r="M2258" s="57">
        <f>IF(AND(B2258&lt;&gt;"1_Электроинструмент",B2258&lt;&gt;"2_Садовая техника"),$J$5,IF($J$4&lt;=20%,$J$4,IFERROR(VLOOKUP(S2258,LEGEND!$L$2:$M$5,2,FALSE),$J$4)))</f>
        <v>0</v>
      </c>
      <c r="N2258" s="48" t="s">
        <v>60</v>
      </c>
      <c r="O2258" s="6" t="s">
        <v>60</v>
      </c>
      <c r="P2258" s="49" t="s">
        <v>66</v>
      </c>
      <c r="Q2258" s="49" t="s">
        <v>67</v>
      </c>
      <c r="R2258" s="6" t="s">
        <v>60</v>
      </c>
      <c r="S2258" s="49" t="s">
        <v>60</v>
      </c>
      <c r="T2258" s="73" t="str">
        <f>IF(_xlfn.XLOOKUP(I2258,LEGEND!B:B,LEGEND!H:H)&lt;&gt;"-",HYPERLINK(_xlfn.XLOOKUP(I2258,LEGEND!B:B,LEGEND!H:H),"link"),_xlfn.XLOOKUP(I2258,LEGEND!B:B,LEGEND!H:H))</f>
        <v>link</v>
      </c>
      <c r="U2258" s="73" t="str">
        <f>HYPERLINK(_xlfn.XLOOKUP(I2258,LEGEND!B:B,LEGEND!I:I))</f>
        <v>https://milwaukee-media-images.s3.amazonaws.com/hi/4932430726--Hero_1.jpg</v>
      </c>
      <c r="V2258" s="51" t="s">
        <v>13865</v>
      </c>
      <c r="W2258" s="63" t="s">
        <v>1189</v>
      </c>
      <c r="X2258" s="64">
        <v>16</v>
      </c>
      <c r="Y2258" s="64">
        <v>37</v>
      </c>
      <c r="Z2258" s="64">
        <v>220</v>
      </c>
      <c r="AA2258" s="84">
        <v>0.122</v>
      </c>
      <c r="AB2258" s="85">
        <v>1</v>
      </c>
      <c r="AC2258" s="85">
        <v>1</v>
      </c>
    </row>
    <row r="2259" spans="1:29" ht="25.5">
      <c r="A2259" s="1"/>
      <c r="B2259" s="6" t="s">
        <v>8777</v>
      </c>
      <c r="C2259" s="6" t="s">
        <v>8778</v>
      </c>
      <c r="D2259" s="6" t="s">
        <v>8861</v>
      </c>
      <c r="E2259" s="49" t="s">
        <v>9795</v>
      </c>
      <c r="F2259" s="6" t="s">
        <v>9940</v>
      </c>
      <c r="G2259" s="6" t="s">
        <v>60</v>
      </c>
      <c r="H2259" s="6" t="s">
        <v>60</v>
      </c>
      <c r="I2259" s="60" t="s">
        <v>13866</v>
      </c>
      <c r="J2259" s="49" t="s">
        <v>13867</v>
      </c>
      <c r="K2259" s="6" t="s">
        <v>13868</v>
      </c>
      <c r="L2259" s="29">
        <f>IF($J$6="с учетом НДС",VLOOKUP(I2259,LEGEND!B:E,4,0)*(1-M2259),VLOOKUP(I2259,LEGEND!B:E,4,0)*(1-M2259)/1.2)</f>
        <v>1870</v>
      </c>
      <c r="M2259" s="57">
        <f>IF(AND(B2259&lt;&gt;"1_Электроинструмент",B2259&lt;&gt;"2_Садовая техника"),$J$5,IF($J$4&lt;=20%,$J$4,IFERROR(VLOOKUP(S2259,LEGEND!$L$2:$M$5,2,FALSE),$J$4)))</f>
        <v>0</v>
      </c>
      <c r="N2259" s="48" t="s">
        <v>60</v>
      </c>
      <c r="O2259" s="6" t="s">
        <v>60</v>
      </c>
      <c r="P2259" s="49" t="s">
        <v>66</v>
      </c>
      <c r="Q2259" s="49" t="s">
        <v>67</v>
      </c>
      <c r="R2259" s="6" t="s">
        <v>60</v>
      </c>
      <c r="S2259" s="49" t="s">
        <v>60</v>
      </c>
      <c r="T2259" s="73" t="str">
        <f>IF(_xlfn.XLOOKUP(I2259,LEGEND!B:B,LEGEND!H:H)&lt;&gt;"-",HYPERLINK(_xlfn.XLOOKUP(I2259,LEGEND!B:B,LEGEND!H:H),"link"),_xlfn.XLOOKUP(I2259,LEGEND!B:B,LEGEND!H:H))</f>
        <v>link</v>
      </c>
      <c r="U2259" s="73" t="str">
        <f>HYPERLINK(_xlfn.XLOOKUP(I2259,LEGEND!B:B,LEGEND!I:I))</f>
        <v>https://milwaukee-media-images.s3.amazonaws.com/hi/4932352038--Hero_1.jpg</v>
      </c>
      <c r="V2259" s="51" t="s">
        <v>13869</v>
      </c>
      <c r="W2259" s="63" t="s">
        <v>1189</v>
      </c>
      <c r="X2259" s="64">
        <v>14</v>
      </c>
      <c r="Y2259" s="64">
        <v>37</v>
      </c>
      <c r="Z2259" s="64">
        <v>370</v>
      </c>
      <c r="AA2259" s="84">
        <v>0.18099999999999999</v>
      </c>
      <c r="AB2259" s="85">
        <v>1</v>
      </c>
      <c r="AC2259" s="85">
        <v>1</v>
      </c>
    </row>
    <row r="2260" spans="1:29" ht="25.5">
      <c r="A2260" s="1"/>
      <c r="B2260" s="6" t="s">
        <v>8777</v>
      </c>
      <c r="C2260" s="6" t="s">
        <v>8778</v>
      </c>
      <c r="D2260" s="6" t="s">
        <v>8861</v>
      </c>
      <c r="E2260" s="49" t="s">
        <v>9795</v>
      </c>
      <c r="F2260" s="6" t="s">
        <v>9940</v>
      </c>
      <c r="G2260" s="6" t="s">
        <v>60</v>
      </c>
      <c r="H2260" s="6" t="s">
        <v>60</v>
      </c>
      <c r="I2260" s="60" t="s">
        <v>13870</v>
      </c>
      <c r="J2260" s="49" t="s">
        <v>13871</v>
      </c>
      <c r="K2260" s="6" t="s">
        <v>13872</v>
      </c>
      <c r="L2260" s="29">
        <f>IF($J$6="с учетом НДС",VLOOKUP(I2260,LEGEND!B:E,4,0)*(1-M2260),VLOOKUP(I2260,LEGEND!B:E,4,0)*(1-M2260)/1.2)</f>
        <v>1930</v>
      </c>
      <c r="M2260" s="57">
        <f>IF(AND(B2260&lt;&gt;"1_Электроинструмент",B2260&lt;&gt;"2_Садовая техника"),$J$5,IF($J$4&lt;=20%,$J$4,IFERROR(VLOOKUP(S2260,LEGEND!$L$2:$M$5,2,FALSE),$J$4)))</f>
        <v>0</v>
      </c>
      <c r="N2260" s="48" t="s">
        <v>60</v>
      </c>
      <c r="O2260" s="6" t="s">
        <v>60</v>
      </c>
      <c r="P2260" s="49" t="s">
        <v>66</v>
      </c>
      <c r="Q2260" s="49" t="s">
        <v>67</v>
      </c>
      <c r="R2260" s="6" t="s">
        <v>60</v>
      </c>
      <c r="S2260" s="49" t="s">
        <v>60</v>
      </c>
      <c r="T2260" s="73" t="str">
        <f>IF(_xlfn.XLOOKUP(I2260,LEGEND!B:B,LEGEND!H:H)&lt;&gt;"-",HYPERLINK(_xlfn.XLOOKUP(I2260,LEGEND!B:B,LEGEND!H:H),"link"),_xlfn.XLOOKUP(I2260,LEGEND!B:B,LEGEND!H:H))</f>
        <v>link</v>
      </c>
      <c r="U2260" s="73" t="str">
        <f>HYPERLINK(_xlfn.XLOOKUP(I2260,LEGEND!B:B,LEGEND!I:I))</f>
        <v>https://milwaukee-media-images.s3.amazonaws.com/hi/4932367068--Hero_1.jpg</v>
      </c>
      <c r="V2260" s="51" t="s">
        <v>13873</v>
      </c>
      <c r="W2260" s="63" t="s">
        <v>1189</v>
      </c>
      <c r="X2260" s="64">
        <v>12</v>
      </c>
      <c r="Y2260" s="64">
        <v>37</v>
      </c>
      <c r="Z2260" s="64">
        <v>665</v>
      </c>
      <c r="AA2260" s="84">
        <v>0.29499999999999998</v>
      </c>
      <c r="AB2260" s="85">
        <v>1</v>
      </c>
      <c r="AC2260" s="85">
        <v>1</v>
      </c>
    </row>
    <row r="2261" spans="1:29" ht="25.5">
      <c r="A2261" s="1"/>
      <c r="B2261" s="6" t="s">
        <v>8777</v>
      </c>
      <c r="C2261" s="6" t="s">
        <v>8778</v>
      </c>
      <c r="D2261" s="6" t="s">
        <v>8861</v>
      </c>
      <c r="E2261" s="49" t="s">
        <v>9795</v>
      </c>
      <c r="F2261" s="6" t="s">
        <v>9940</v>
      </c>
      <c r="G2261" s="6" t="s">
        <v>60</v>
      </c>
      <c r="H2261" s="6" t="s">
        <v>60</v>
      </c>
      <c r="I2261" s="60" t="s">
        <v>13874</v>
      </c>
      <c r="J2261" s="49" t="s">
        <v>13875</v>
      </c>
      <c r="K2261" s="6" t="s">
        <v>13876</v>
      </c>
      <c r="L2261" s="29">
        <f>IF($J$6="с учетом НДС",VLOOKUP(I2261,LEGEND!B:E,4,0)*(1-M2261),VLOOKUP(I2261,LEGEND!B:E,4,0)*(1-M2261)/1.2)</f>
        <v>1940</v>
      </c>
      <c r="M2261" s="57">
        <f>IF(AND(B2261&lt;&gt;"1_Электроинструмент",B2261&lt;&gt;"2_Садовая техника"),$J$5,IF($J$4&lt;=20%,$J$4,IFERROR(VLOOKUP(S2261,LEGEND!$L$2:$M$5,2,FALSE),$J$4)))</f>
        <v>0</v>
      </c>
      <c r="N2261" s="48" t="s">
        <v>60</v>
      </c>
      <c r="O2261" s="6" t="s">
        <v>60</v>
      </c>
      <c r="P2261" s="49" t="s">
        <v>66</v>
      </c>
      <c r="Q2261" s="49" t="s">
        <v>67</v>
      </c>
      <c r="R2261" s="6" t="s">
        <v>60</v>
      </c>
      <c r="S2261" s="49" t="s">
        <v>60</v>
      </c>
      <c r="T2261" s="73" t="str">
        <f>IF(_xlfn.XLOOKUP(I2261,LEGEND!B:B,LEGEND!H:H)&lt;&gt;"-",HYPERLINK(_xlfn.XLOOKUP(I2261,LEGEND!B:B,LEGEND!H:H),"link"),_xlfn.XLOOKUP(I2261,LEGEND!B:B,LEGEND!H:H))</f>
        <v>link</v>
      </c>
      <c r="U2261" s="73" t="str">
        <f>HYPERLINK(_xlfn.XLOOKUP(I2261,LEGEND!B:B,LEGEND!I:I))</f>
        <v>https://milwaukee-media-images.s3.amazonaws.com/hi/4932307082--Hero_1.jpg</v>
      </c>
      <c r="V2261" s="51" t="s">
        <v>13877</v>
      </c>
      <c r="W2261" s="63" t="s">
        <v>1189</v>
      </c>
      <c r="X2261" s="64">
        <v>515</v>
      </c>
      <c r="Y2261" s="64">
        <v>36</v>
      </c>
      <c r="Z2261" s="64">
        <v>16</v>
      </c>
      <c r="AA2261" s="84">
        <v>0.30499999999999999</v>
      </c>
      <c r="AB2261" s="85">
        <v>1</v>
      </c>
      <c r="AC2261" s="85">
        <v>1</v>
      </c>
    </row>
    <row r="2262" spans="1:29" ht="25.5">
      <c r="A2262" s="1"/>
      <c r="B2262" s="6" t="s">
        <v>8777</v>
      </c>
      <c r="C2262" s="6" t="s">
        <v>8778</v>
      </c>
      <c r="D2262" s="6" t="s">
        <v>8861</v>
      </c>
      <c r="E2262" s="49" t="s">
        <v>9795</v>
      </c>
      <c r="F2262" s="6" t="s">
        <v>9940</v>
      </c>
      <c r="G2262" s="6" t="s">
        <v>60</v>
      </c>
      <c r="H2262" s="6" t="s">
        <v>60</v>
      </c>
      <c r="I2262" s="60" t="s">
        <v>13878</v>
      </c>
      <c r="J2262" s="49" t="s">
        <v>13879</v>
      </c>
      <c r="K2262" s="6" t="s">
        <v>13880</v>
      </c>
      <c r="L2262" s="29">
        <f>IF($J$6="с учетом НДС",VLOOKUP(I2262,LEGEND!B:E,4,0)*(1-M2262),VLOOKUP(I2262,LEGEND!B:E,4,0)*(1-M2262)/1.2)</f>
        <v>1940</v>
      </c>
      <c r="M2262" s="57">
        <f>IF(AND(B2262&lt;&gt;"1_Электроинструмент",B2262&lt;&gt;"2_Садовая техника"),$J$5,IF($J$4&lt;=20%,$J$4,IFERROR(VLOOKUP(S2262,LEGEND!$L$2:$M$5,2,FALSE),$J$4)))</f>
        <v>0</v>
      </c>
      <c r="N2262" s="48" t="s">
        <v>60</v>
      </c>
      <c r="O2262" s="6" t="s">
        <v>60</v>
      </c>
      <c r="P2262" s="49" t="s">
        <v>66</v>
      </c>
      <c r="Q2262" s="49" t="s">
        <v>473</v>
      </c>
      <c r="R2262" s="6" t="s">
        <v>60</v>
      </c>
      <c r="S2262" s="49" t="s">
        <v>60</v>
      </c>
      <c r="T2262" s="73" t="str">
        <f>IF(_xlfn.XLOOKUP(I2262,LEGEND!B:B,LEGEND!H:H)&lt;&gt;"-",HYPERLINK(_xlfn.XLOOKUP(I2262,LEGEND!B:B,LEGEND!H:H),"link"),_xlfn.XLOOKUP(I2262,LEGEND!B:B,LEGEND!H:H))</f>
        <v>link</v>
      </c>
      <c r="U2262" s="73" t="str">
        <f>HYPERLINK(_xlfn.XLOOKUP(I2262,LEGEND!B:B,LEGEND!I:I))</f>
        <v>https://milwaukee-media-images.s3.amazonaws.com/hi/4932307083--Hero_1.jpg</v>
      </c>
      <c r="V2262" s="51" t="s">
        <v>13881</v>
      </c>
      <c r="W2262" s="63" t="s">
        <v>1189</v>
      </c>
      <c r="X2262" s="64">
        <v>18</v>
      </c>
      <c r="Y2262" s="64">
        <v>37</v>
      </c>
      <c r="Z2262" s="64">
        <v>310</v>
      </c>
      <c r="AA2262" s="84">
        <v>0.222</v>
      </c>
      <c r="AB2262" s="85">
        <v>1</v>
      </c>
      <c r="AC2262" s="85">
        <v>1</v>
      </c>
    </row>
    <row r="2263" spans="1:29" ht="25.5">
      <c r="A2263" s="1"/>
      <c r="B2263" s="6" t="s">
        <v>8777</v>
      </c>
      <c r="C2263" s="6" t="s">
        <v>8778</v>
      </c>
      <c r="D2263" s="6" t="s">
        <v>8861</v>
      </c>
      <c r="E2263" s="49" t="s">
        <v>9795</v>
      </c>
      <c r="F2263" s="6" t="s">
        <v>9940</v>
      </c>
      <c r="G2263" s="6" t="s">
        <v>60</v>
      </c>
      <c r="H2263" s="6" t="s">
        <v>60</v>
      </c>
      <c r="I2263" s="60" t="s">
        <v>13882</v>
      </c>
      <c r="J2263" s="49" t="s">
        <v>13883</v>
      </c>
      <c r="K2263" s="6" t="s">
        <v>13884</v>
      </c>
      <c r="L2263" s="29">
        <f>IF($J$6="с учетом НДС",VLOOKUP(I2263,LEGEND!B:E,4,0)*(1-M2263),VLOOKUP(I2263,LEGEND!B:E,4,0)*(1-M2263)/1.2)</f>
        <v>1960</v>
      </c>
      <c r="M2263" s="57">
        <f>IF(AND(B2263&lt;&gt;"1_Электроинструмент",B2263&lt;&gt;"2_Садовая техника"),$J$5,IF($J$4&lt;=20%,$J$4,IFERROR(VLOOKUP(S2263,LEGEND!$L$2:$M$5,2,FALSE),$J$4)))</f>
        <v>0</v>
      </c>
      <c r="N2263" s="48" t="s">
        <v>60</v>
      </c>
      <c r="O2263" s="6" t="s">
        <v>60</v>
      </c>
      <c r="P2263" s="49" t="s">
        <v>66</v>
      </c>
      <c r="Q2263" s="49" t="s">
        <v>67</v>
      </c>
      <c r="R2263" s="6" t="s">
        <v>60</v>
      </c>
      <c r="S2263" s="49" t="s">
        <v>60</v>
      </c>
      <c r="T2263" s="73" t="str">
        <f>IF(_xlfn.XLOOKUP(I2263,LEGEND!B:B,LEGEND!H:H)&lt;&gt;"-",HYPERLINK(_xlfn.XLOOKUP(I2263,LEGEND!B:B,LEGEND!H:H),"link"),_xlfn.XLOOKUP(I2263,LEGEND!B:B,LEGEND!H:H))</f>
        <v>link</v>
      </c>
      <c r="U2263" s="73" t="str">
        <f>HYPERLINK(_xlfn.XLOOKUP(I2263,LEGEND!B:B,LEGEND!I:I))</f>
        <v>https://milwaukee-media-images.s3.amazonaws.com/hi/4932344304--Hero_1.jpg</v>
      </c>
      <c r="V2263" s="51" t="s">
        <v>13885</v>
      </c>
      <c r="W2263" s="63" t="s">
        <v>1189</v>
      </c>
      <c r="X2263" s="64">
        <v>24</v>
      </c>
      <c r="Y2263" s="64">
        <v>37</v>
      </c>
      <c r="Z2263" s="64">
        <v>265</v>
      </c>
      <c r="AA2263" s="84">
        <v>0.27</v>
      </c>
      <c r="AB2263" s="85">
        <v>1</v>
      </c>
      <c r="AC2263" s="85">
        <v>1</v>
      </c>
    </row>
    <row r="2264" spans="1:29" ht="25.5">
      <c r="A2264" s="1"/>
      <c r="B2264" s="6" t="s">
        <v>8777</v>
      </c>
      <c r="C2264" s="6" t="s">
        <v>8778</v>
      </c>
      <c r="D2264" s="6" t="s">
        <v>8861</v>
      </c>
      <c r="E2264" s="49" t="s">
        <v>9795</v>
      </c>
      <c r="F2264" s="6" t="s">
        <v>9940</v>
      </c>
      <c r="G2264" s="6" t="s">
        <v>60</v>
      </c>
      <c r="H2264" s="6" t="s">
        <v>60</v>
      </c>
      <c r="I2264" s="60" t="s">
        <v>13890</v>
      </c>
      <c r="J2264" s="49" t="s">
        <v>13891</v>
      </c>
      <c r="K2264" s="6" t="s">
        <v>13892</v>
      </c>
      <c r="L2264" s="29">
        <f>IF($J$6="с учетом НДС",VLOOKUP(I2264,LEGEND!B:E,4,0)*(1-M2264),VLOOKUP(I2264,LEGEND!B:E,4,0)*(1-M2264)/1.2)</f>
        <v>2030</v>
      </c>
      <c r="M2264" s="57">
        <f>IF(AND(B2264&lt;&gt;"1_Электроинструмент",B2264&lt;&gt;"2_Садовая техника"),$J$5,IF($J$4&lt;=20%,$J$4,IFERROR(VLOOKUP(S2264,LEGEND!$L$2:$M$5,2,FALSE),$J$4)))</f>
        <v>0</v>
      </c>
      <c r="N2264" s="48" t="s">
        <v>60</v>
      </c>
      <c r="O2264" s="6" t="s">
        <v>60</v>
      </c>
      <c r="P2264" s="49" t="s">
        <v>66</v>
      </c>
      <c r="Q2264" s="49" t="s">
        <v>67</v>
      </c>
      <c r="R2264" s="6" t="s">
        <v>60</v>
      </c>
      <c r="S2264" s="49" t="s">
        <v>60</v>
      </c>
      <c r="T2264" s="73" t="str">
        <f>IF(_xlfn.XLOOKUP(I2264,LEGEND!B:B,LEGEND!H:H)&lt;&gt;"-",HYPERLINK(_xlfn.XLOOKUP(I2264,LEGEND!B:B,LEGEND!H:H),"link"),_xlfn.XLOOKUP(I2264,LEGEND!B:B,LEGEND!H:H))</f>
        <v>link</v>
      </c>
      <c r="U2264" s="73" t="str">
        <f>HYPERLINK(_xlfn.XLOOKUP(I2264,LEGEND!B:B,LEGEND!I:I))</f>
        <v>https://milwaukee-media-images.s3.amazonaws.com/hi/4932352713--Hero_1.jpg</v>
      </c>
      <c r="V2264" s="51" t="s">
        <v>13893</v>
      </c>
      <c r="W2264" s="63" t="s">
        <v>1189</v>
      </c>
      <c r="X2264" s="64">
        <v>8</v>
      </c>
      <c r="Y2264" s="64">
        <v>37</v>
      </c>
      <c r="Z2264" s="64">
        <v>515</v>
      </c>
      <c r="AA2264" s="84">
        <v>0.126</v>
      </c>
      <c r="AB2264" s="85">
        <v>1</v>
      </c>
      <c r="AC2264" s="85">
        <v>1</v>
      </c>
    </row>
    <row r="2265" spans="1:29" ht="25.5">
      <c r="A2265" s="1"/>
      <c r="B2265" s="6" t="s">
        <v>8777</v>
      </c>
      <c r="C2265" s="6" t="s">
        <v>8778</v>
      </c>
      <c r="D2265" s="6" t="s">
        <v>8861</v>
      </c>
      <c r="E2265" s="49" t="s">
        <v>9795</v>
      </c>
      <c r="F2265" s="6" t="s">
        <v>9940</v>
      </c>
      <c r="G2265" s="6" t="s">
        <v>60</v>
      </c>
      <c r="H2265" s="6" t="s">
        <v>60</v>
      </c>
      <c r="I2265" s="60" t="s">
        <v>13894</v>
      </c>
      <c r="J2265" s="49" t="s">
        <v>13895</v>
      </c>
      <c r="K2265" s="6" t="s">
        <v>13896</v>
      </c>
      <c r="L2265" s="29">
        <f>IF($J$6="с учетом НДС",VLOOKUP(I2265,LEGEND!B:E,4,0)*(1-M2265),VLOOKUP(I2265,LEGEND!B:E,4,0)*(1-M2265)/1.2)</f>
        <v>2050</v>
      </c>
      <c r="M2265" s="57">
        <f>IF(AND(B2265&lt;&gt;"1_Электроинструмент",B2265&lt;&gt;"2_Садовая техника"),$J$5,IF($J$4&lt;=20%,$J$4,IFERROR(VLOOKUP(S2265,LEGEND!$L$2:$M$5,2,FALSE),$J$4)))</f>
        <v>0</v>
      </c>
      <c r="N2265" s="48" t="s">
        <v>60</v>
      </c>
      <c r="O2265" s="6" t="s">
        <v>60</v>
      </c>
      <c r="P2265" s="49" t="s">
        <v>66</v>
      </c>
      <c r="Q2265" s="49" t="s">
        <v>67</v>
      </c>
      <c r="R2265" s="6" t="s">
        <v>60</v>
      </c>
      <c r="S2265" s="49" t="s">
        <v>60</v>
      </c>
      <c r="T2265" s="73" t="str">
        <f>IF(_xlfn.XLOOKUP(I2265,LEGEND!B:B,LEGEND!H:H)&lt;&gt;"-",HYPERLINK(_xlfn.XLOOKUP(I2265,LEGEND!B:B,LEGEND!H:H),"link"),_xlfn.XLOOKUP(I2265,LEGEND!B:B,LEGEND!H:H))</f>
        <v>link</v>
      </c>
      <c r="U2265" s="73" t="str">
        <f>HYPERLINK(_xlfn.XLOOKUP(I2265,LEGEND!B:B,LEGEND!I:I))</f>
        <v>https://milwaukee-media-images.s3.amazonaws.com/hi/4932344305--Hero_1.jpg</v>
      </c>
      <c r="V2265" s="51" t="s">
        <v>13897</v>
      </c>
      <c r="W2265" s="63" t="s">
        <v>1189</v>
      </c>
      <c r="X2265" s="64">
        <v>24</v>
      </c>
      <c r="Y2265" s="64">
        <v>37</v>
      </c>
      <c r="Z2265" s="64">
        <v>265</v>
      </c>
      <c r="AA2265" s="84">
        <v>0.22</v>
      </c>
      <c r="AB2265" s="85">
        <v>1</v>
      </c>
      <c r="AC2265" s="85">
        <v>1</v>
      </c>
    </row>
    <row r="2266" spans="1:29" ht="25.5">
      <c r="A2266" s="1"/>
      <c r="B2266" s="6" t="s">
        <v>8777</v>
      </c>
      <c r="C2266" s="6" t="s">
        <v>8778</v>
      </c>
      <c r="D2266" s="6" t="s">
        <v>8861</v>
      </c>
      <c r="E2266" s="49" t="s">
        <v>9795</v>
      </c>
      <c r="F2266" s="6" t="s">
        <v>9940</v>
      </c>
      <c r="G2266" s="6" t="s">
        <v>60</v>
      </c>
      <c r="H2266" s="6" t="s">
        <v>60</v>
      </c>
      <c r="I2266" s="60" t="s">
        <v>13898</v>
      </c>
      <c r="J2266" s="49" t="s">
        <v>13899</v>
      </c>
      <c r="K2266" s="6" t="s">
        <v>13900</v>
      </c>
      <c r="L2266" s="29">
        <f>IF($J$6="с учетом НДС",VLOOKUP(I2266,LEGEND!B:E,4,0)*(1-M2266),VLOOKUP(I2266,LEGEND!B:E,4,0)*(1-M2266)/1.2)</f>
        <v>2060</v>
      </c>
      <c r="M2266" s="57">
        <f>IF(AND(B2266&lt;&gt;"1_Электроинструмент",B2266&lt;&gt;"2_Садовая техника"),$J$5,IF($J$4&lt;=20%,$J$4,IFERROR(VLOOKUP(S2266,LEGEND!$L$2:$M$5,2,FALSE),$J$4)))</f>
        <v>0</v>
      </c>
      <c r="N2266" s="48" t="s">
        <v>60</v>
      </c>
      <c r="O2266" s="6" t="s">
        <v>60</v>
      </c>
      <c r="P2266" s="49" t="s">
        <v>66</v>
      </c>
      <c r="Q2266" s="49" t="s">
        <v>67</v>
      </c>
      <c r="R2266" s="6" t="s">
        <v>60</v>
      </c>
      <c r="S2266" s="49" t="s">
        <v>60</v>
      </c>
      <c r="T2266" s="73" t="str">
        <f>IF(_xlfn.XLOOKUP(I2266,LEGEND!B:B,LEGEND!H:H)&lt;&gt;"-",HYPERLINK(_xlfn.XLOOKUP(I2266,LEGEND!B:B,LEGEND!H:H),"link"),_xlfn.XLOOKUP(I2266,LEGEND!B:B,LEGEND!H:H))</f>
        <v>link</v>
      </c>
      <c r="U2266" s="73" t="str">
        <f>HYPERLINK(_xlfn.XLOOKUP(I2266,LEGEND!B:B,LEGEND!I:I))</f>
        <v>https://milwaukee-media-images.s3.amazonaws.com/hi/4932352953--Hero_1.jpg</v>
      </c>
      <c r="V2266" s="51" t="s">
        <v>13901</v>
      </c>
      <c r="W2266" s="63" t="s">
        <v>1189</v>
      </c>
      <c r="X2266" s="64">
        <v>16</v>
      </c>
      <c r="Y2266" s="64">
        <v>37</v>
      </c>
      <c r="Z2266" s="64">
        <v>270</v>
      </c>
      <c r="AA2266" s="84">
        <v>0.156</v>
      </c>
      <c r="AB2266" s="85">
        <v>1</v>
      </c>
      <c r="AC2266" s="85">
        <v>1</v>
      </c>
    </row>
    <row r="2267" spans="1:29" ht="25.5">
      <c r="A2267" s="1"/>
      <c r="B2267" s="6" t="s">
        <v>8777</v>
      </c>
      <c r="C2267" s="6" t="s">
        <v>8778</v>
      </c>
      <c r="D2267" s="6" t="s">
        <v>8861</v>
      </c>
      <c r="E2267" s="49" t="s">
        <v>9795</v>
      </c>
      <c r="F2267" s="6" t="s">
        <v>9940</v>
      </c>
      <c r="G2267" s="6" t="s">
        <v>60</v>
      </c>
      <c r="H2267" s="6" t="s">
        <v>60</v>
      </c>
      <c r="I2267" s="60" t="s">
        <v>13902</v>
      </c>
      <c r="J2267" s="49" t="s">
        <v>13903</v>
      </c>
      <c r="K2267" s="6" t="s">
        <v>13904</v>
      </c>
      <c r="L2267" s="29">
        <f>IF($J$6="с учетом НДС",VLOOKUP(I2267,LEGEND!B:E,4,0)*(1-M2267),VLOOKUP(I2267,LEGEND!B:E,4,0)*(1-M2267)/1.2)</f>
        <v>2090</v>
      </c>
      <c r="M2267" s="57">
        <f>IF(AND(B2267&lt;&gt;"1_Электроинструмент",B2267&lt;&gt;"2_Садовая техника"),$J$5,IF($J$4&lt;=20%,$J$4,IFERROR(VLOOKUP(S2267,LEGEND!$L$2:$M$5,2,FALSE),$J$4)))</f>
        <v>0</v>
      </c>
      <c r="N2267" s="48" t="s">
        <v>60</v>
      </c>
      <c r="O2267" s="6" t="s">
        <v>60</v>
      </c>
      <c r="P2267" s="49" t="s">
        <v>66</v>
      </c>
      <c r="Q2267" s="49" t="s">
        <v>67</v>
      </c>
      <c r="R2267" s="6" t="s">
        <v>60</v>
      </c>
      <c r="S2267" s="49" t="s">
        <v>60</v>
      </c>
      <c r="T2267" s="73" t="str">
        <f>IF(_xlfn.XLOOKUP(I2267,LEGEND!B:B,LEGEND!H:H)&lt;&gt;"-",HYPERLINK(_xlfn.XLOOKUP(I2267,LEGEND!B:B,LEGEND!H:H),"link"),_xlfn.XLOOKUP(I2267,LEGEND!B:B,LEGEND!H:H))</f>
        <v>link</v>
      </c>
      <c r="U2267" s="73" t="str">
        <f>HYPERLINK(_xlfn.XLOOKUP(I2267,LEGEND!B:B,LEGEND!I:I))</f>
        <v>https://milwaukee-media-images.s3.amazonaws.com/hi/4932352030--Hero_1.jpg</v>
      </c>
      <c r="V2267" s="51" t="s">
        <v>13905</v>
      </c>
      <c r="W2267" s="63" t="s">
        <v>1189</v>
      </c>
      <c r="X2267" s="64">
        <v>10</v>
      </c>
      <c r="Y2267" s="64">
        <v>37</v>
      </c>
      <c r="Z2267" s="64">
        <v>515</v>
      </c>
      <c r="AA2267" s="84">
        <v>0.17499999999999999</v>
      </c>
      <c r="AB2267" s="85">
        <v>1</v>
      </c>
      <c r="AC2267" s="85">
        <v>1</v>
      </c>
    </row>
    <row r="2268" spans="1:29" ht="25.5">
      <c r="A2268" s="1"/>
      <c r="B2268" s="6" t="s">
        <v>8777</v>
      </c>
      <c r="C2268" s="6" t="s">
        <v>8778</v>
      </c>
      <c r="D2268" s="6" t="s">
        <v>8861</v>
      </c>
      <c r="E2268" s="49" t="s">
        <v>9795</v>
      </c>
      <c r="F2268" s="6" t="s">
        <v>9940</v>
      </c>
      <c r="G2268" s="6" t="s">
        <v>60</v>
      </c>
      <c r="H2268" s="6" t="s">
        <v>60</v>
      </c>
      <c r="I2268" s="60" t="s">
        <v>13910</v>
      </c>
      <c r="J2268" s="49" t="s">
        <v>13911</v>
      </c>
      <c r="K2268" s="6" t="s">
        <v>13912</v>
      </c>
      <c r="L2268" s="29">
        <f>IF($J$6="с учетом НДС",VLOOKUP(I2268,LEGEND!B:E,4,0)*(1-M2268),VLOOKUP(I2268,LEGEND!B:E,4,0)*(1-M2268)/1.2)</f>
        <v>2100</v>
      </c>
      <c r="M2268" s="57">
        <f>IF(AND(B2268&lt;&gt;"1_Электроинструмент",B2268&lt;&gt;"2_Садовая техника"),$J$5,IF($J$4&lt;=20%,$J$4,IFERROR(VLOOKUP(S2268,LEGEND!$L$2:$M$5,2,FALSE),$J$4)))</f>
        <v>0</v>
      </c>
      <c r="N2268" s="48" t="s">
        <v>60</v>
      </c>
      <c r="O2268" s="6" t="s">
        <v>60</v>
      </c>
      <c r="P2268" s="49" t="s">
        <v>66</v>
      </c>
      <c r="Q2268" s="49" t="s">
        <v>67</v>
      </c>
      <c r="R2268" s="6" t="s">
        <v>60</v>
      </c>
      <c r="S2268" s="49" t="s">
        <v>60</v>
      </c>
      <c r="T2268" s="73" t="str">
        <f>IF(_xlfn.XLOOKUP(I2268,LEGEND!B:B,LEGEND!H:H)&lt;&gt;"-",HYPERLINK(_xlfn.XLOOKUP(I2268,LEGEND!B:B,LEGEND!H:H),"link"),_xlfn.XLOOKUP(I2268,LEGEND!B:B,LEGEND!H:H))</f>
        <v>link</v>
      </c>
      <c r="U2268" s="73" t="str">
        <f>HYPERLINK(_xlfn.XLOOKUP(I2268,LEGEND!B:B,LEGEND!I:I))</f>
        <v>https://milwaukee-media-images.s3.amazonaws.com/hi/4932478473--Hero_1.jpg</v>
      </c>
      <c r="V2268" s="51" t="s">
        <v>13913</v>
      </c>
      <c r="W2268" s="63" t="s">
        <v>1189</v>
      </c>
      <c r="X2268" s="64">
        <v>445</v>
      </c>
      <c r="Y2268" s="64">
        <v>39</v>
      </c>
      <c r="Z2268" s="64">
        <v>15</v>
      </c>
      <c r="AA2268" s="84">
        <v>0.21</v>
      </c>
      <c r="AB2268" s="85">
        <v>1</v>
      </c>
      <c r="AC2268" s="85">
        <v>1</v>
      </c>
    </row>
    <row r="2269" spans="1:29" ht="25.5">
      <c r="A2269" s="1"/>
      <c r="B2269" s="6" t="s">
        <v>8777</v>
      </c>
      <c r="C2269" s="6" t="s">
        <v>8778</v>
      </c>
      <c r="D2269" s="6" t="s">
        <v>8861</v>
      </c>
      <c r="E2269" s="49" t="s">
        <v>9795</v>
      </c>
      <c r="F2269" s="6" t="s">
        <v>9940</v>
      </c>
      <c r="G2269" s="6" t="s">
        <v>60</v>
      </c>
      <c r="H2269" s="6" t="s">
        <v>60</v>
      </c>
      <c r="I2269" s="60" t="s">
        <v>13914</v>
      </c>
      <c r="J2269" s="49" t="s">
        <v>13915</v>
      </c>
      <c r="K2269" s="6" t="s">
        <v>13916</v>
      </c>
      <c r="L2269" s="29">
        <f>IF($J$6="с учетом НДС",VLOOKUP(I2269,LEGEND!B:E,4,0)*(1-M2269),VLOOKUP(I2269,LEGEND!B:E,4,0)*(1-M2269)/1.2)</f>
        <v>2140</v>
      </c>
      <c r="M2269" s="57">
        <f>IF(AND(B2269&lt;&gt;"1_Электроинструмент",B2269&lt;&gt;"2_Садовая техника"),$J$5,IF($J$4&lt;=20%,$J$4,IFERROR(VLOOKUP(S2269,LEGEND!$L$2:$M$5,2,FALSE),$J$4)))</f>
        <v>0</v>
      </c>
      <c r="N2269" s="48" t="s">
        <v>60</v>
      </c>
      <c r="O2269" s="6" t="s">
        <v>60</v>
      </c>
      <c r="P2269" s="49" t="s">
        <v>66</v>
      </c>
      <c r="Q2269" s="49" t="s">
        <v>67</v>
      </c>
      <c r="R2269" s="6" t="s">
        <v>60</v>
      </c>
      <c r="S2269" s="49" t="s">
        <v>60</v>
      </c>
      <c r="T2269" s="73" t="str">
        <f>IF(_xlfn.XLOOKUP(I2269,LEGEND!B:B,LEGEND!H:H)&lt;&gt;"-",HYPERLINK(_xlfn.XLOOKUP(I2269,LEGEND!B:B,LEGEND!H:H),"link"),_xlfn.XLOOKUP(I2269,LEGEND!B:B,LEGEND!H:H))</f>
        <v>link</v>
      </c>
      <c r="U2269" s="73" t="str">
        <f>HYPERLINK(_xlfn.XLOOKUP(I2269,LEGEND!B:B,LEGEND!I:I))</f>
        <v>https://milwaukee-media-images.s3.amazonaws.com/hi/4932367018--Hero_1.jpg</v>
      </c>
      <c r="V2269" s="51" t="s">
        <v>13917</v>
      </c>
      <c r="W2269" s="63" t="s">
        <v>1189</v>
      </c>
      <c r="X2269" s="64">
        <v>14</v>
      </c>
      <c r="Y2269" s="64">
        <v>37</v>
      </c>
      <c r="Z2269" s="64">
        <v>660</v>
      </c>
      <c r="AA2269" s="84">
        <v>0.308</v>
      </c>
      <c r="AB2269" s="85">
        <v>1</v>
      </c>
      <c r="AC2269" s="85">
        <v>1</v>
      </c>
    </row>
    <row r="2270" spans="1:29" ht="25.5">
      <c r="A2270" s="1"/>
      <c r="B2270" s="6" t="s">
        <v>8777</v>
      </c>
      <c r="C2270" s="6" t="s">
        <v>8778</v>
      </c>
      <c r="D2270" s="6" t="s">
        <v>8861</v>
      </c>
      <c r="E2270" s="49" t="s">
        <v>9795</v>
      </c>
      <c r="F2270" s="6" t="s">
        <v>9940</v>
      </c>
      <c r="G2270" s="6" t="s">
        <v>60</v>
      </c>
      <c r="H2270" s="6" t="s">
        <v>60</v>
      </c>
      <c r="I2270" s="60" t="s">
        <v>13918</v>
      </c>
      <c r="J2270" s="49" t="s">
        <v>13919</v>
      </c>
      <c r="K2270" s="6" t="s">
        <v>13920</v>
      </c>
      <c r="L2270" s="29">
        <f>IF($J$6="с учетом НДС",VLOOKUP(I2270,LEGEND!B:E,4,0)*(1-M2270),VLOOKUP(I2270,LEGEND!B:E,4,0)*(1-M2270)/1.2)</f>
        <v>2190</v>
      </c>
      <c r="M2270" s="57">
        <f>IF(AND(B2270&lt;&gt;"1_Электроинструмент",B2270&lt;&gt;"2_Садовая техника"),$J$5,IF($J$4&lt;=20%,$J$4,IFERROR(VLOOKUP(S2270,LEGEND!$L$2:$M$5,2,FALSE),$J$4)))</f>
        <v>0</v>
      </c>
      <c r="N2270" s="48" t="s">
        <v>60</v>
      </c>
      <c r="O2270" s="6" t="s">
        <v>60</v>
      </c>
      <c r="P2270" s="49" t="s">
        <v>66</v>
      </c>
      <c r="Q2270" s="49" t="s">
        <v>67</v>
      </c>
      <c r="R2270" s="6" t="s">
        <v>60</v>
      </c>
      <c r="S2270" s="49" t="s">
        <v>60</v>
      </c>
      <c r="T2270" s="73" t="str">
        <f>IF(_xlfn.XLOOKUP(I2270,LEGEND!B:B,LEGEND!H:H)&lt;&gt;"-",HYPERLINK(_xlfn.XLOOKUP(I2270,LEGEND!B:B,LEGEND!H:H),"link"),_xlfn.XLOOKUP(I2270,LEGEND!B:B,LEGEND!H:H))</f>
        <v>link</v>
      </c>
      <c r="U2270" s="73" t="str">
        <f>HYPERLINK(_xlfn.XLOOKUP(I2270,LEGEND!B:B,LEGEND!I:I))</f>
        <v>https://milwaukee-media-images.s3.amazonaws.com/hi/4932352952--Hero_1.jpg</v>
      </c>
      <c r="V2270" s="51" t="s">
        <v>13921</v>
      </c>
      <c r="W2270" s="63" t="s">
        <v>1189</v>
      </c>
      <c r="X2270" s="64">
        <v>15</v>
      </c>
      <c r="Y2270" s="64">
        <v>37</v>
      </c>
      <c r="Z2270" s="64">
        <v>320</v>
      </c>
      <c r="AA2270" s="84">
        <v>0.186</v>
      </c>
      <c r="AB2270" s="85">
        <v>1</v>
      </c>
      <c r="AC2270" s="85">
        <v>1</v>
      </c>
    </row>
    <row r="2271" spans="1:29" ht="25.5">
      <c r="A2271" s="1"/>
      <c r="B2271" s="6" t="s">
        <v>8777</v>
      </c>
      <c r="C2271" s="6" t="s">
        <v>8778</v>
      </c>
      <c r="D2271" s="6" t="s">
        <v>8861</v>
      </c>
      <c r="E2271" s="49" t="s">
        <v>9795</v>
      </c>
      <c r="F2271" s="6" t="s">
        <v>9940</v>
      </c>
      <c r="G2271" s="6" t="s">
        <v>60</v>
      </c>
      <c r="H2271" s="6" t="s">
        <v>60</v>
      </c>
      <c r="I2271" s="60" t="s">
        <v>13934</v>
      </c>
      <c r="J2271" s="49" t="s">
        <v>13935</v>
      </c>
      <c r="K2271" s="6" t="s">
        <v>13936</v>
      </c>
      <c r="L2271" s="29">
        <f>IF($J$6="с учетом НДС",VLOOKUP(I2271,LEGEND!B:E,4,0)*(1-M2271),VLOOKUP(I2271,LEGEND!B:E,4,0)*(1-M2271)/1.2)</f>
        <v>2270</v>
      </c>
      <c r="M2271" s="57">
        <f>IF(AND(B2271&lt;&gt;"1_Электроинструмент",B2271&lt;&gt;"2_Садовая техника"),$J$5,IF($J$4&lt;=20%,$J$4,IFERROR(VLOOKUP(S2271,LEGEND!$L$2:$M$5,2,FALSE),$J$4)))</f>
        <v>0</v>
      </c>
      <c r="N2271" s="48" t="s">
        <v>60</v>
      </c>
      <c r="O2271" s="6" t="s">
        <v>60</v>
      </c>
      <c r="P2271" s="49" t="s">
        <v>66</v>
      </c>
      <c r="Q2271" s="49" t="s">
        <v>67</v>
      </c>
      <c r="R2271" s="6" t="s">
        <v>60</v>
      </c>
      <c r="S2271" s="49" t="s">
        <v>60</v>
      </c>
      <c r="T2271" s="73" t="str">
        <f>IF(_xlfn.XLOOKUP(I2271,LEGEND!B:B,LEGEND!H:H)&lt;&gt;"-",HYPERLINK(_xlfn.XLOOKUP(I2271,LEGEND!B:B,LEGEND!H:H),"link"),_xlfn.XLOOKUP(I2271,LEGEND!B:B,LEGEND!H:H))</f>
        <v>link</v>
      </c>
      <c r="U2271" s="73" t="str">
        <f>HYPERLINK(_xlfn.XLOOKUP(I2271,LEGEND!B:B,LEGEND!I:I))</f>
        <v>https://milwaukee-media-images.s3.amazonaws.com/hi/4932352035--Hero_1.jpg</v>
      </c>
      <c r="V2271" s="51" t="s">
        <v>13937</v>
      </c>
      <c r="W2271" s="63" t="s">
        <v>1189</v>
      </c>
      <c r="X2271" s="64">
        <v>10</v>
      </c>
      <c r="Y2271" s="64">
        <v>37</v>
      </c>
      <c r="Z2271" s="64">
        <v>510</v>
      </c>
      <c r="AA2271" s="84">
        <v>0.23100000000000001</v>
      </c>
      <c r="AB2271" s="85">
        <v>1</v>
      </c>
      <c r="AC2271" s="85">
        <v>1</v>
      </c>
    </row>
    <row r="2272" spans="1:29" ht="25.5">
      <c r="A2272" s="1"/>
      <c r="B2272" s="6" t="s">
        <v>8777</v>
      </c>
      <c r="C2272" s="6" t="s">
        <v>8778</v>
      </c>
      <c r="D2272" s="6" t="s">
        <v>8861</v>
      </c>
      <c r="E2272" s="49" t="s">
        <v>9795</v>
      </c>
      <c r="F2272" s="6" t="s">
        <v>9940</v>
      </c>
      <c r="G2272" s="6" t="s">
        <v>60</v>
      </c>
      <c r="H2272" s="6" t="s">
        <v>60</v>
      </c>
      <c r="I2272" s="60" t="s">
        <v>13930</v>
      </c>
      <c r="J2272" s="49" t="s">
        <v>13931</v>
      </c>
      <c r="K2272" s="6" t="s">
        <v>13932</v>
      </c>
      <c r="L2272" s="29">
        <f>IF($J$6="с учетом НДС",VLOOKUP(I2272,LEGEND!B:E,4,0)*(1-M2272),VLOOKUP(I2272,LEGEND!B:E,4,0)*(1-M2272)/1.2)</f>
        <v>2280</v>
      </c>
      <c r="M2272" s="57">
        <f>IF(AND(B2272&lt;&gt;"1_Электроинструмент",B2272&lt;&gt;"2_Садовая техника"),$J$5,IF($J$4&lt;=20%,$J$4,IFERROR(VLOOKUP(S2272,LEGEND!$L$2:$M$5,2,FALSE),$J$4)))</f>
        <v>0</v>
      </c>
      <c r="N2272" s="48" t="s">
        <v>60</v>
      </c>
      <c r="O2272" s="6" t="s">
        <v>60</v>
      </c>
      <c r="P2272" s="49" t="s">
        <v>66</v>
      </c>
      <c r="Q2272" s="49" t="s">
        <v>67</v>
      </c>
      <c r="R2272" s="6" t="s">
        <v>60</v>
      </c>
      <c r="S2272" s="49" t="s">
        <v>60</v>
      </c>
      <c r="T2272" s="73" t="str">
        <f>IF(_xlfn.XLOOKUP(I2272,LEGEND!B:B,LEGEND!H:H)&lt;&gt;"-",HYPERLINK(_xlfn.XLOOKUP(I2272,LEGEND!B:B,LEGEND!H:H),"link"),_xlfn.XLOOKUP(I2272,LEGEND!B:B,LEGEND!H:H))</f>
        <v>link</v>
      </c>
      <c r="U2272" s="73" t="str">
        <f>HYPERLINK(_xlfn.XLOOKUP(I2272,LEGEND!B:B,LEGEND!I:I))</f>
        <v>https://milwaukee-media-images.s3.amazonaws.com/hi/4932399027--Hero_1.jpg</v>
      </c>
      <c r="V2272" s="51" t="s">
        <v>13933</v>
      </c>
      <c r="W2272" s="63" t="s">
        <v>1189</v>
      </c>
      <c r="X2272" s="64">
        <v>20</v>
      </c>
      <c r="Y2272" s="64">
        <v>37</v>
      </c>
      <c r="Z2272" s="64">
        <v>360</v>
      </c>
      <c r="AA2272" s="84">
        <v>0.30299999999999999</v>
      </c>
      <c r="AB2272" s="85">
        <v>1</v>
      </c>
      <c r="AC2272" s="85">
        <v>1</v>
      </c>
    </row>
    <row r="2273" spans="1:29" ht="25.5">
      <c r="A2273" s="1"/>
      <c r="B2273" s="6" t="s">
        <v>8777</v>
      </c>
      <c r="C2273" s="6" t="s">
        <v>8778</v>
      </c>
      <c r="D2273" s="6" t="s">
        <v>8861</v>
      </c>
      <c r="E2273" s="49" t="s">
        <v>9795</v>
      </c>
      <c r="F2273" s="6" t="s">
        <v>9940</v>
      </c>
      <c r="G2273" s="6" t="s">
        <v>60</v>
      </c>
      <c r="H2273" s="6" t="s">
        <v>60</v>
      </c>
      <c r="I2273" s="60" t="s">
        <v>13938</v>
      </c>
      <c r="J2273" s="49" t="s">
        <v>13939</v>
      </c>
      <c r="K2273" s="6" t="s">
        <v>13940</v>
      </c>
      <c r="L2273" s="29">
        <f>IF($J$6="с учетом НДС",VLOOKUP(I2273,LEGEND!B:E,4,0)*(1-M2273),VLOOKUP(I2273,LEGEND!B:E,4,0)*(1-M2273)/1.2)</f>
        <v>2280</v>
      </c>
      <c r="M2273" s="57">
        <f>IF(AND(B2273&lt;&gt;"1_Электроинструмент",B2273&lt;&gt;"2_Садовая техника"),$J$5,IF($J$4&lt;=20%,$J$4,IFERROR(VLOOKUP(S2273,LEGEND!$L$2:$M$5,2,FALSE),$J$4)))</f>
        <v>0</v>
      </c>
      <c r="N2273" s="48" t="s">
        <v>60</v>
      </c>
      <c r="O2273" s="6" t="s">
        <v>60</v>
      </c>
      <c r="P2273" s="49" t="s">
        <v>66</v>
      </c>
      <c r="Q2273" s="49" t="s">
        <v>67</v>
      </c>
      <c r="R2273" s="6" t="s">
        <v>60</v>
      </c>
      <c r="S2273" s="49" t="s">
        <v>60</v>
      </c>
      <c r="T2273" s="73" t="str">
        <f>IF(_xlfn.XLOOKUP(I2273,LEGEND!B:B,LEGEND!H:H)&lt;&gt;"-",HYPERLINK(_xlfn.XLOOKUP(I2273,LEGEND!B:B,LEGEND!H:H),"link"),_xlfn.XLOOKUP(I2273,LEGEND!B:B,LEGEND!H:H))</f>
        <v>link</v>
      </c>
      <c r="U2273" s="73" t="str">
        <f>HYPERLINK(_xlfn.XLOOKUP(I2273,LEGEND!B:B,LEGEND!I:I))</f>
        <v>https://milwaukee-media-images.s3.amazonaws.com/hi/4932430002--Hero_1.jpg</v>
      </c>
      <c r="V2273" s="51" t="s">
        <v>13941</v>
      </c>
      <c r="W2273" s="63" t="s">
        <v>1189</v>
      </c>
      <c r="X2273" s="64">
        <v>295</v>
      </c>
      <c r="Y2273" s="64">
        <v>40</v>
      </c>
      <c r="Z2273" s="64">
        <v>40</v>
      </c>
      <c r="AA2273" s="84">
        <v>0.56200000000000006</v>
      </c>
      <c r="AB2273" s="85">
        <v>1</v>
      </c>
      <c r="AC2273" s="85">
        <v>1</v>
      </c>
    </row>
    <row r="2274" spans="1:29" ht="25.5">
      <c r="A2274" s="1"/>
      <c r="B2274" s="6" t="s">
        <v>8777</v>
      </c>
      <c r="C2274" s="6" t="s">
        <v>8778</v>
      </c>
      <c r="D2274" s="6" t="s">
        <v>8861</v>
      </c>
      <c r="E2274" s="49" t="s">
        <v>9795</v>
      </c>
      <c r="F2274" s="6" t="s">
        <v>9940</v>
      </c>
      <c r="G2274" s="6" t="s">
        <v>60</v>
      </c>
      <c r="H2274" s="6" t="s">
        <v>60</v>
      </c>
      <c r="I2274" s="60" t="s">
        <v>13946</v>
      </c>
      <c r="J2274" s="49" t="s">
        <v>13947</v>
      </c>
      <c r="K2274" s="6" t="s">
        <v>13948</v>
      </c>
      <c r="L2274" s="29">
        <f>IF($J$6="с учетом НДС",VLOOKUP(I2274,LEGEND!B:E,4,0)*(1-M2274),VLOOKUP(I2274,LEGEND!B:E,4,0)*(1-M2274)/1.2)</f>
        <v>2310</v>
      </c>
      <c r="M2274" s="57">
        <f>IF(AND(B2274&lt;&gt;"1_Электроинструмент",B2274&lt;&gt;"2_Садовая техника"),$J$5,IF($J$4&lt;=20%,$J$4,IFERROR(VLOOKUP(S2274,LEGEND!$L$2:$M$5,2,FALSE),$J$4)))</f>
        <v>0</v>
      </c>
      <c r="N2274" s="48" t="s">
        <v>60</v>
      </c>
      <c r="O2274" s="6" t="s">
        <v>60</v>
      </c>
      <c r="P2274" s="49" t="s">
        <v>66</v>
      </c>
      <c r="Q2274" s="49" t="s">
        <v>67</v>
      </c>
      <c r="R2274" s="6" t="s">
        <v>60</v>
      </c>
      <c r="S2274" s="49" t="s">
        <v>60</v>
      </c>
      <c r="T2274" s="73" t="str">
        <f>IF(_xlfn.XLOOKUP(I2274,LEGEND!B:B,LEGEND!H:H)&lt;&gt;"-",HYPERLINK(_xlfn.XLOOKUP(I2274,LEGEND!B:B,LEGEND!H:H),"link"),_xlfn.XLOOKUP(I2274,LEGEND!B:B,LEGEND!H:H))</f>
        <v>link</v>
      </c>
      <c r="U2274" s="73" t="str">
        <f>HYPERLINK(_xlfn.XLOOKUP(I2274,LEGEND!B:B,LEGEND!I:I))</f>
        <v>https://milwaukee-media-images.s3.amazonaws.com/hi/4932352819--Hero_1.jpg</v>
      </c>
      <c r="V2274" s="51" t="s">
        <v>13949</v>
      </c>
      <c r="W2274" s="63" t="s">
        <v>1189</v>
      </c>
      <c r="X2274" s="64">
        <v>16</v>
      </c>
      <c r="Y2274" s="64">
        <v>37</v>
      </c>
      <c r="Z2274" s="64">
        <v>320</v>
      </c>
      <c r="AA2274" s="84">
        <v>0.193</v>
      </c>
      <c r="AB2274" s="85">
        <v>1</v>
      </c>
      <c r="AC2274" s="85">
        <v>1</v>
      </c>
    </row>
    <row r="2275" spans="1:29" ht="25.5">
      <c r="A2275" s="1"/>
      <c r="B2275" s="6" t="s">
        <v>8777</v>
      </c>
      <c r="C2275" s="6" t="s">
        <v>8778</v>
      </c>
      <c r="D2275" s="6" t="s">
        <v>8861</v>
      </c>
      <c r="E2275" s="49" t="s">
        <v>9795</v>
      </c>
      <c r="F2275" s="6" t="s">
        <v>9940</v>
      </c>
      <c r="G2275" s="6" t="s">
        <v>60</v>
      </c>
      <c r="H2275" s="6" t="s">
        <v>60</v>
      </c>
      <c r="I2275" s="60" t="s">
        <v>13950</v>
      </c>
      <c r="J2275" s="49" t="s">
        <v>13951</v>
      </c>
      <c r="K2275" s="6" t="s">
        <v>13952</v>
      </c>
      <c r="L2275" s="29">
        <f>IF($J$6="с учетом НДС",VLOOKUP(I2275,LEGEND!B:E,4,0)*(1-M2275),VLOOKUP(I2275,LEGEND!B:E,4,0)*(1-M2275)/1.2)</f>
        <v>2350</v>
      </c>
      <c r="M2275" s="57">
        <f>IF(AND(B2275&lt;&gt;"1_Электроинструмент",B2275&lt;&gt;"2_Садовая техника"),$J$5,IF($J$4&lt;=20%,$J$4,IFERROR(VLOOKUP(S2275,LEGEND!$L$2:$M$5,2,FALSE),$J$4)))</f>
        <v>0</v>
      </c>
      <c r="N2275" s="48" t="s">
        <v>60</v>
      </c>
      <c r="O2275" s="6" t="s">
        <v>60</v>
      </c>
      <c r="P2275" s="49" t="s">
        <v>66</v>
      </c>
      <c r="Q2275" s="49" t="s">
        <v>473</v>
      </c>
      <c r="R2275" s="6" t="s">
        <v>60</v>
      </c>
      <c r="S2275" s="49" t="s">
        <v>60</v>
      </c>
      <c r="T2275" s="73" t="str">
        <f>IF(_xlfn.XLOOKUP(I2275,LEGEND!B:B,LEGEND!H:H)&lt;&gt;"-",HYPERLINK(_xlfn.XLOOKUP(I2275,LEGEND!B:B,LEGEND!H:H),"link"),_xlfn.XLOOKUP(I2275,LEGEND!B:B,LEGEND!H:H))</f>
        <v>link</v>
      </c>
      <c r="U2275" s="73" t="str">
        <f>HYPERLINK(_xlfn.XLOOKUP(I2275,LEGEND!B:B,LEGEND!I:I))</f>
        <v>https://milwaukee-media-images.s3.amazonaws.com/hi/4932367069--Hero_1.jpg</v>
      </c>
      <c r="V2275" s="51" t="s">
        <v>13953</v>
      </c>
      <c r="W2275" s="63" t="s">
        <v>1189</v>
      </c>
      <c r="X2275" s="64">
        <v>16</v>
      </c>
      <c r="Y2275" s="64">
        <v>37</v>
      </c>
      <c r="Z2275" s="64">
        <v>660</v>
      </c>
      <c r="AA2275" s="84">
        <v>0.377</v>
      </c>
      <c r="AB2275" s="85">
        <v>1</v>
      </c>
      <c r="AC2275" s="85">
        <v>1</v>
      </c>
    </row>
    <row r="2276" spans="1:29" ht="25.5">
      <c r="A2276" s="1"/>
      <c r="B2276" s="6" t="s">
        <v>8777</v>
      </c>
      <c r="C2276" s="6" t="s">
        <v>8778</v>
      </c>
      <c r="D2276" s="6" t="s">
        <v>8861</v>
      </c>
      <c r="E2276" s="49" t="s">
        <v>9795</v>
      </c>
      <c r="F2276" s="6" t="s">
        <v>9940</v>
      </c>
      <c r="G2276" s="6" t="s">
        <v>60</v>
      </c>
      <c r="H2276" s="6" t="s">
        <v>60</v>
      </c>
      <c r="I2276" s="60" t="s">
        <v>13954</v>
      </c>
      <c r="J2276" s="49" t="s">
        <v>13955</v>
      </c>
      <c r="K2276" s="6" t="s">
        <v>13956</v>
      </c>
      <c r="L2276" s="29">
        <f>IF($J$6="с учетом НДС",VLOOKUP(I2276,LEGEND!B:E,4,0)*(1-M2276),VLOOKUP(I2276,LEGEND!B:E,4,0)*(1-M2276)/1.2)</f>
        <v>2340</v>
      </c>
      <c r="M2276" s="57">
        <f>IF(AND(B2276&lt;&gt;"1_Электроинструмент",B2276&lt;&gt;"2_Садовая техника"),$J$5,IF($J$4&lt;=20%,$J$4,IFERROR(VLOOKUP(S2276,LEGEND!$L$2:$M$5,2,FALSE),$J$4)))</f>
        <v>0</v>
      </c>
      <c r="N2276" s="48" t="s">
        <v>60</v>
      </c>
      <c r="O2276" s="6" t="s">
        <v>60</v>
      </c>
      <c r="P2276" s="49" t="s">
        <v>66</v>
      </c>
      <c r="Q2276" s="49" t="s">
        <v>473</v>
      </c>
      <c r="R2276" s="6" t="s">
        <v>60</v>
      </c>
      <c r="S2276" s="49" t="s">
        <v>60</v>
      </c>
      <c r="T2276" s="73" t="str">
        <f>IF(_xlfn.XLOOKUP(I2276,LEGEND!B:B,LEGEND!H:H)&lt;&gt;"-",HYPERLINK(_xlfn.XLOOKUP(I2276,LEGEND!B:B,LEGEND!H:H),"link"),_xlfn.XLOOKUP(I2276,LEGEND!B:B,LEGEND!H:H))</f>
        <v>link</v>
      </c>
      <c r="U2276" s="73" t="str">
        <f>HYPERLINK(_xlfn.XLOOKUP(I2276,LEGEND!B:B,LEGEND!I:I))</f>
        <v>https://milwaukee-media-images.s3.amazonaws.com/hi/4932352039--Hero_1.jpg</v>
      </c>
      <c r="V2276" s="51" t="s">
        <v>13957</v>
      </c>
      <c r="W2276" s="63" t="s">
        <v>1189</v>
      </c>
      <c r="X2276" s="64">
        <v>14</v>
      </c>
      <c r="Y2276" s="64">
        <v>37</v>
      </c>
      <c r="Z2276" s="64">
        <v>510</v>
      </c>
      <c r="AA2276" s="84">
        <v>0.28299999999999997</v>
      </c>
      <c r="AB2276" s="85">
        <v>1</v>
      </c>
      <c r="AC2276" s="85">
        <v>1</v>
      </c>
    </row>
    <row r="2277" spans="1:29" ht="25.5">
      <c r="A2277" s="1"/>
      <c r="B2277" s="6" t="s">
        <v>8777</v>
      </c>
      <c r="C2277" s="6" t="s">
        <v>8778</v>
      </c>
      <c r="D2277" s="6" t="s">
        <v>8861</v>
      </c>
      <c r="E2277" s="49" t="s">
        <v>9795</v>
      </c>
      <c r="F2277" s="6" t="s">
        <v>9940</v>
      </c>
      <c r="G2277" s="6" t="s">
        <v>60</v>
      </c>
      <c r="H2277" s="6" t="s">
        <v>60</v>
      </c>
      <c r="I2277" s="60" t="s">
        <v>13962</v>
      </c>
      <c r="J2277" s="49" t="s">
        <v>13963</v>
      </c>
      <c r="K2277" s="6" t="s">
        <v>13964</v>
      </c>
      <c r="L2277" s="29">
        <f>IF($J$6="с учетом НДС",VLOOKUP(I2277,LEGEND!B:E,4,0)*(1-M2277),VLOOKUP(I2277,LEGEND!B:E,4,0)*(1-M2277)/1.2)</f>
        <v>2400</v>
      </c>
      <c r="M2277" s="57">
        <f>IF(AND(B2277&lt;&gt;"1_Электроинструмент",B2277&lt;&gt;"2_Садовая техника"),$J$5,IF($J$4&lt;=20%,$J$4,IFERROR(VLOOKUP(S2277,LEGEND!$L$2:$M$5,2,FALSE),$J$4)))</f>
        <v>0</v>
      </c>
      <c r="N2277" s="48" t="s">
        <v>60</v>
      </c>
      <c r="O2277" s="6" t="s">
        <v>60</v>
      </c>
      <c r="P2277" s="49" t="s">
        <v>66</v>
      </c>
      <c r="Q2277" s="49" t="s">
        <v>67</v>
      </c>
      <c r="R2277" s="6" t="s">
        <v>60</v>
      </c>
      <c r="S2277" s="49" t="s">
        <v>60</v>
      </c>
      <c r="T2277" s="73" t="str">
        <f>IF(_xlfn.XLOOKUP(I2277,LEGEND!B:B,LEGEND!H:H)&lt;&gt;"-",HYPERLINK(_xlfn.XLOOKUP(I2277,LEGEND!B:B,LEGEND!H:H),"link"),_xlfn.XLOOKUP(I2277,LEGEND!B:B,LEGEND!H:H))</f>
        <v>link</v>
      </c>
      <c r="U2277" s="73" t="str">
        <f>HYPERLINK(_xlfn.XLOOKUP(I2277,LEGEND!B:B,LEGEND!I:I))</f>
        <v>https://milwaukee-media-images.s3.amazonaws.com/hi/4932371704--Hero_1.jpg</v>
      </c>
      <c r="V2277" s="51" t="s">
        <v>13965</v>
      </c>
      <c r="W2277" s="63" t="s">
        <v>1189</v>
      </c>
      <c r="X2277" s="64">
        <v>155</v>
      </c>
      <c r="Y2277" s="64">
        <v>36</v>
      </c>
      <c r="Z2277" s="64">
        <v>36</v>
      </c>
      <c r="AA2277" s="84">
        <v>0.39500000000000002</v>
      </c>
      <c r="AB2277" s="85">
        <v>10</v>
      </c>
      <c r="AC2277" s="85">
        <v>1</v>
      </c>
    </row>
    <row r="2278" spans="1:29" ht="25.5">
      <c r="A2278" s="1"/>
      <c r="B2278" s="6" t="s">
        <v>8777</v>
      </c>
      <c r="C2278" s="6" t="s">
        <v>8778</v>
      </c>
      <c r="D2278" s="6" t="s">
        <v>8861</v>
      </c>
      <c r="E2278" s="49" t="s">
        <v>9795</v>
      </c>
      <c r="F2278" s="6" t="s">
        <v>9940</v>
      </c>
      <c r="G2278" s="6" t="s">
        <v>60</v>
      </c>
      <c r="H2278" s="6" t="s">
        <v>60</v>
      </c>
      <c r="I2278" s="60" t="s">
        <v>13966</v>
      </c>
      <c r="J2278" s="49" t="s">
        <v>13967</v>
      </c>
      <c r="K2278" s="6" t="s">
        <v>13968</v>
      </c>
      <c r="L2278" s="29">
        <f>IF($J$6="с учетом НДС",VLOOKUP(I2278,LEGEND!B:E,4,0)*(1-M2278),VLOOKUP(I2278,LEGEND!B:E,4,0)*(1-M2278)/1.2)</f>
        <v>2460</v>
      </c>
      <c r="M2278" s="57">
        <f>IF(AND(B2278&lt;&gt;"1_Электроинструмент",B2278&lt;&gt;"2_Садовая техника"),$J$5,IF($J$4&lt;=20%,$J$4,IFERROR(VLOOKUP(S2278,LEGEND!$L$2:$M$5,2,FALSE),$J$4)))</f>
        <v>0</v>
      </c>
      <c r="N2278" s="48" t="s">
        <v>60</v>
      </c>
      <c r="O2278" s="6" t="s">
        <v>60</v>
      </c>
      <c r="P2278" s="49" t="s">
        <v>66</v>
      </c>
      <c r="Q2278" s="49" t="s">
        <v>67</v>
      </c>
      <c r="R2278" s="6" t="s">
        <v>60</v>
      </c>
      <c r="S2278" s="49" t="s">
        <v>60</v>
      </c>
      <c r="T2278" s="73" t="str">
        <f>IF(_xlfn.XLOOKUP(I2278,LEGEND!B:B,LEGEND!H:H)&lt;&gt;"-",HYPERLINK(_xlfn.XLOOKUP(I2278,LEGEND!B:B,LEGEND!H:H),"link"),_xlfn.XLOOKUP(I2278,LEGEND!B:B,LEGEND!H:H))</f>
        <v>link</v>
      </c>
      <c r="U2278" s="73" t="str">
        <f>HYPERLINK(_xlfn.XLOOKUP(I2278,LEGEND!B:B,LEGEND!I:I))</f>
        <v>https://milwaukee-media-images.s3.amazonaws.com/hi/4932352954--Hero_1.jpg</v>
      </c>
      <c r="V2278" s="51" t="s">
        <v>13969</v>
      </c>
      <c r="W2278" s="63" t="s">
        <v>1189</v>
      </c>
      <c r="X2278" s="64">
        <v>16</v>
      </c>
      <c r="Y2278" s="64">
        <v>37</v>
      </c>
      <c r="Z2278" s="64">
        <v>370</v>
      </c>
      <c r="AA2278" s="84">
        <v>0.22800000000000001</v>
      </c>
      <c r="AB2278" s="85">
        <v>1</v>
      </c>
      <c r="AC2278" s="85">
        <v>1</v>
      </c>
    </row>
    <row r="2279" spans="1:29" ht="25.5">
      <c r="A2279" s="1"/>
      <c r="B2279" s="6" t="s">
        <v>8777</v>
      </c>
      <c r="C2279" s="6" t="s">
        <v>8778</v>
      </c>
      <c r="D2279" s="6" t="s">
        <v>8861</v>
      </c>
      <c r="E2279" s="49" t="s">
        <v>9795</v>
      </c>
      <c r="F2279" s="6" t="s">
        <v>9940</v>
      </c>
      <c r="G2279" s="6" t="s">
        <v>60</v>
      </c>
      <c r="H2279" s="6" t="s">
        <v>60</v>
      </c>
      <c r="I2279" s="60" t="s">
        <v>13974</v>
      </c>
      <c r="J2279" s="49" t="s">
        <v>13975</v>
      </c>
      <c r="K2279" s="6" t="s">
        <v>13976</v>
      </c>
      <c r="L2279" s="29">
        <f>IF($J$6="с учетом НДС",VLOOKUP(I2279,LEGEND!B:E,4,0)*(1-M2279),VLOOKUP(I2279,LEGEND!B:E,4,0)*(1-M2279)/1.2)</f>
        <v>2500</v>
      </c>
      <c r="M2279" s="57">
        <f>IF(AND(B2279&lt;&gt;"1_Электроинструмент",B2279&lt;&gt;"2_Садовая техника"),$J$5,IF($J$4&lt;=20%,$J$4,IFERROR(VLOOKUP(S2279,LEGEND!$L$2:$M$5,2,FALSE),$J$4)))</f>
        <v>0</v>
      </c>
      <c r="N2279" s="48" t="s">
        <v>60</v>
      </c>
      <c r="O2279" s="6" t="s">
        <v>60</v>
      </c>
      <c r="P2279" s="49" t="s">
        <v>66</v>
      </c>
      <c r="Q2279" s="49" t="s">
        <v>473</v>
      </c>
      <c r="R2279" s="6" t="s">
        <v>60</v>
      </c>
      <c r="S2279" s="49" t="s">
        <v>60</v>
      </c>
      <c r="T2279" s="73" t="str">
        <f>IF(_xlfn.XLOOKUP(I2279,LEGEND!B:B,LEGEND!H:H)&lt;&gt;"-",HYPERLINK(_xlfn.XLOOKUP(I2279,LEGEND!B:B,LEGEND!H:H),"link"),_xlfn.XLOOKUP(I2279,LEGEND!B:B,LEGEND!H:H))</f>
        <v>-</v>
      </c>
      <c r="U2279" s="73" t="str">
        <f>HYPERLINK(_xlfn.XLOOKUP(I2279,LEGEND!B:B,LEGEND!I:I))</f>
        <v>-</v>
      </c>
      <c r="V2279" s="51" t="s">
        <v>13977</v>
      </c>
      <c r="W2279" s="63" t="s">
        <v>1189</v>
      </c>
      <c r="X2279" s="64">
        <v>150</v>
      </c>
      <c r="Y2279" s="64">
        <v>35</v>
      </c>
      <c r="Z2279" s="64">
        <v>35</v>
      </c>
      <c r="AA2279" s="84">
        <v>0.192</v>
      </c>
      <c r="AB2279" s="85">
        <v>5</v>
      </c>
      <c r="AC2279" s="85">
        <v>1</v>
      </c>
    </row>
    <row r="2280" spans="1:29" ht="25.5">
      <c r="A2280" s="1"/>
      <c r="B2280" s="6" t="s">
        <v>8777</v>
      </c>
      <c r="C2280" s="6" t="s">
        <v>8778</v>
      </c>
      <c r="D2280" s="6" t="s">
        <v>8861</v>
      </c>
      <c r="E2280" s="49" t="s">
        <v>9795</v>
      </c>
      <c r="F2280" s="6" t="s">
        <v>9940</v>
      </c>
      <c r="G2280" s="6" t="s">
        <v>60</v>
      </c>
      <c r="H2280" s="6" t="s">
        <v>60</v>
      </c>
      <c r="I2280" s="60" t="s">
        <v>13978</v>
      </c>
      <c r="J2280" s="49" t="s">
        <v>13979</v>
      </c>
      <c r="K2280" s="6" t="s">
        <v>13980</v>
      </c>
      <c r="L2280" s="29">
        <f>IF($J$6="с учетом НДС",VLOOKUP(I2280,LEGEND!B:E,4,0)*(1-M2280),VLOOKUP(I2280,LEGEND!B:E,4,0)*(1-M2280)/1.2)</f>
        <v>2500</v>
      </c>
      <c r="M2280" s="57">
        <f>IF(AND(B2280&lt;&gt;"1_Электроинструмент",B2280&lt;&gt;"2_Садовая техника"),$J$5,IF($J$4&lt;=20%,$J$4,IFERROR(VLOOKUP(S2280,LEGEND!$L$2:$M$5,2,FALSE),$J$4)))</f>
        <v>0</v>
      </c>
      <c r="N2280" s="48" t="s">
        <v>60</v>
      </c>
      <c r="O2280" s="6" t="s">
        <v>60</v>
      </c>
      <c r="P2280" s="49" t="s">
        <v>66</v>
      </c>
      <c r="Q2280" s="49" t="s">
        <v>473</v>
      </c>
      <c r="R2280" s="6" t="s">
        <v>60</v>
      </c>
      <c r="S2280" s="49" t="s">
        <v>60</v>
      </c>
      <c r="T2280" s="73" t="str">
        <f>IF(_xlfn.XLOOKUP(I2280,LEGEND!B:B,LEGEND!H:H)&lt;&gt;"-",HYPERLINK(_xlfn.XLOOKUP(I2280,LEGEND!B:B,LEGEND!H:H),"link"),_xlfn.XLOOKUP(I2280,LEGEND!B:B,LEGEND!H:H))</f>
        <v>-</v>
      </c>
      <c r="U2280" s="73" t="str">
        <f>HYPERLINK(_xlfn.XLOOKUP(I2280,LEGEND!B:B,LEGEND!I:I))</f>
        <v>-</v>
      </c>
      <c r="V2280" s="51" t="s">
        <v>13981</v>
      </c>
      <c r="W2280" s="63" t="s">
        <v>1189</v>
      </c>
      <c r="X2280" s="64">
        <v>146</v>
      </c>
      <c r="Y2280" s="64">
        <v>38</v>
      </c>
      <c r="Z2280" s="64">
        <v>33</v>
      </c>
      <c r="AA2280" s="84">
        <v>0.20599999999999999</v>
      </c>
      <c r="AB2280" s="85">
        <v>5</v>
      </c>
      <c r="AC2280" s="85">
        <v>1</v>
      </c>
    </row>
    <row r="2281" spans="1:29" ht="25.5">
      <c r="A2281" s="1"/>
      <c r="B2281" s="6" t="s">
        <v>8777</v>
      </c>
      <c r="C2281" s="6" t="s">
        <v>8778</v>
      </c>
      <c r="D2281" s="6" t="s">
        <v>8861</v>
      </c>
      <c r="E2281" s="49" t="s">
        <v>9795</v>
      </c>
      <c r="F2281" s="6" t="s">
        <v>9940</v>
      </c>
      <c r="G2281" s="6" t="s">
        <v>60</v>
      </c>
      <c r="H2281" s="6" t="s">
        <v>60</v>
      </c>
      <c r="I2281" s="60" t="s">
        <v>13970</v>
      </c>
      <c r="J2281" s="49" t="s">
        <v>13971</v>
      </c>
      <c r="K2281" s="6" t="s">
        <v>13972</v>
      </c>
      <c r="L2281" s="29">
        <f>IF($J$6="с учетом НДС",VLOOKUP(I2281,LEGEND!B:E,4,0)*(1-M2281),VLOOKUP(I2281,LEGEND!B:E,4,0)*(1-M2281)/1.2)</f>
        <v>2510</v>
      </c>
      <c r="M2281" s="57">
        <f>IF(AND(B2281&lt;&gt;"1_Электроинструмент",B2281&lt;&gt;"2_Садовая техника"),$J$5,IF($J$4&lt;=20%,$J$4,IFERROR(VLOOKUP(S2281,LEGEND!$L$2:$M$5,2,FALSE),$J$4)))</f>
        <v>0</v>
      </c>
      <c r="N2281" s="48" t="s">
        <v>60</v>
      </c>
      <c r="O2281" s="6" t="s">
        <v>60</v>
      </c>
      <c r="P2281" s="49" t="s">
        <v>66</v>
      </c>
      <c r="Q2281" s="49" t="s">
        <v>67</v>
      </c>
      <c r="R2281" s="6" t="s">
        <v>60</v>
      </c>
      <c r="S2281" s="49" t="s">
        <v>60</v>
      </c>
      <c r="T2281" s="73" t="str">
        <f>IF(_xlfn.XLOOKUP(I2281,LEGEND!B:B,LEGEND!H:H)&lt;&gt;"-",HYPERLINK(_xlfn.XLOOKUP(I2281,LEGEND!B:B,LEGEND!H:H),"link"),_xlfn.XLOOKUP(I2281,LEGEND!B:B,LEGEND!H:H))</f>
        <v>link</v>
      </c>
      <c r="U2281" s="73" t="str">
        <f>HYPERLINK(_xlfn.XLOOKUP(I2281,LEGEND!B:B,LEGEND!I:I))</f>
        <v>https://milwaukee-media-images.s3.amazonaws.com/hi/4932340411--Hero_1.jpg</v>
      </c>
      <c r="V2281" s="51" t="s">
        <v>13973</v>
      </c>
      <c r="W2281" s="63" t="s">
        <v>1189</v>
      </c>
      <c r="X2281" s="64">
        <v>15</v>
      </c>
      <c r="Y2281" s="64">
        <v>37</v>
      </c>
      <c r="Z2281" s="64">
        <v>515</v>
      </c>
      <c r="AA2281" s="84">
        <v>0.38900000000000001</v>
      </c>
      <c r="AB2281" s="85">
        <v>1</v>
      </c>
      <c r="AC2281" s="85">
        <v>1</v>
      </c>
    </row>
    <row r="2282" spans="1:29" ht="25.5">
      <c r="A2282" s="1"/>
      <c r="B2282" s="6" t="s">
        <v>8777</v>
      </c>
      <c r="C2282" s="6" t="s">
        <v>8778</v>
      </c>
      <c r="D2282" s="6" t="s">
        <v>8861</v>
      </c>
      <c r="E2282" s="49" t="s">
        <v>9795</v>
      </c>
      <c r="F2282" s="6" t="s">
        <v>9940</v>
      </c>
      <c r="G2282" s="6" t="s">
        <v>60</v>
      </c>
      <c r="H2282" s="6" t="s">
        <v>60</v>
      </c>
      <c r="I2282" s="60" t="s">
        <v>13982</v>
      </c>
      <c r="J2282" s="49" t="s">
        <v>13983</v>
      </c>
      <c r="K2282" s="6" t="s">
        <v>13984</v>
      </c>
      <c r="L2282" s="29">
        <f>IF($J$6="с учетом НДС",VLOOKUP(I2282,LEGEND!B:E,4,0)*(1-M2282),VLOOKUP(I2282,LEGEND!B:E,4,0)*(1-M2282)/1.2)</f>
        <v>2510</v>
      </c>
      <c r="M2282" s="57">
        <f>IF(AND(B2282&lt;&gt;"1_Электроинструмент",B2282&lt;&gt;"2_Садовая техника"),$J$5,IF($J$4&lt;=20%,$J$4,IFERROR(VLOOKUP(S2282,LEGEND!$L$2:$M$5,2,FALSE),$J$4)))</f>
        <v>0</v>
      </c>
      <c r="N2282" s="48" t="s">
        <v>60</v>
      </c>
      <c r="O2282" s="6" t="s">
        <v>60</v>
      </c>
      <c r="P2282" s="49" t="s">
        <v>66</v>
      </c>
      <c r="Q2282" s="49" t="s">
        <v>67</v>
      </c>
      <c r="R2282" s="6" t="s">
        <v>60</v>
      </c>
      <c r="S2282" s="49" t="s">
        <v>60</v>
      </c>
      <c r="T2282" s="73" t="str">
        <f>IF(_xlfn.XLOOKUP(I2282,LEGEND!B:B,LEGEND!H:H)&lt;&gt;"-",HYPERLINK(_xlfn.XLOOKUP(I2282,LEGEND!B:B,LEGEND!H:H),"link"),_xlfn.XLOOKUP(I2282,LEGEND!B:B,LEGEND!H:H))</f>
        <v>link</v>
      </c>
      <c r="U2282" s="73" t="str">
        <f>HYPERLINK(_xlfn.XLOOKUP(I2282,LEGEND!B:B,LEGEND!I:I))</f>
        <v>https://milwaukee-media-images.s3.amazonaws.com/hi/4932352945--Hero_1.jpg</v>
      </c>
      <c r="V2282" s="51" t="s">
        <v>13985</v>
      </c>
      <c r="W2282" s="63" t="s">
        <v>1189</v>
      </c>
      <c r="X2282" s="64">
        <v>10</v>
      </c>
      <c r="Y2282" s="64">
        <v>37</v>
      </c>
      <c r="Z2282" s="64">
        <v>660</v>
      </c>
      <c r="AA2282" s="84">
        <v>0.222</v>
      </c>
      <c r="AB2282" s="85">
        <v>1</v>
      </c>
      <c r="AC2282" s="85">
        <v>1</v>
      </c>
    </row>
    <row r="2283" spans="1:29" ht="25.5">
      <c r="A2283" s="1"/>
      <c r="B2283" s="6" t="s">
        <v>8777</v>
      </c>
      <c r="C2283" s="6" t="s">
        <v>8778</v>
      </c>
      <c r="D2283" s="6" t="s">
        <v>8861</v>
      </c>
      <c r="E2283" s="49" t="s">
        <v>9795</v>
      </c>
      <c r="F2283" s="6" t="s">
        <v>9940</v>
      </c>
      <c r="G2283" s="6" t="s">
        <v>60</v>
      </c>
      <c r="H2283" s="6" t="s">
        <v>60</v>
      </c>
      <c r="I2283" s="60" t="s">
        <v>13994</v>
      </c>
      <c r="J2283" s="49" t="s">
        <v>13995</v>
      </c>
      <c r="K2283" s="6" t="s">
        <v>13996</v>
      </c>
      <c r="L2283" s="29">
        <f>IF($J$6="с учетом НДС",VLOOKUP(I2283,LEGEND!B:E,4,0)*(1-M2283),VLOOKUP(I2283,LEGEND!B:E,4,0)*(1-M2283)/1.2)</f>
        <v>2590</v>
      </c>
      <c r="M2283" s="57">
        <f>IF(AND(B2283&lt;&gt;"1_Электроинструмент",B2283&lt;&gt;"2_Садовая техника"),$J$5,IF($J$4&lt;=20%,$J$4,IFERROR(VLOOKUP(S2283,LEGEND!$L$2:$M$5,2,FALSE),$J$4)))</f>
        <v>0</v>
      </c>
      <c r="N2283" s="48" t="s">
        <v>60</v>
      </c>
      <c r="O2283" s="6" t="s">
        <v>60</v>
      </c>
      <c r="P2283" s="49" t="s">
        <v>66</v>
      </c>
      <c r="Q2283" s="49" t="s">
        <v>67</v>
      </c>
      <c r="R2283" s="6" t="s">
        <v>60</v>
      </c>
      <c r="S2283" s="49" t="s">
        <v>60</v>
      </c>
      <c r="T2283" s="73" t="str">
        <f>IF(_xlfn.XLOOKUP(I2283,LEGEND!B:B,LEGEND!H:H)&lt;&gt;"-",HYPERLINK(_xlfn.XLOOKUP(I2283,LEGEND!B:B,LEGEND!H:H),"link"),_xlfn.XLOOKUP(I2283,LEGEND!B:B,LEGEND!H:H))</f>
        <v>link</v>
      </c>
      <c r="U2283" s="73" t="str">
        <f>HYPERLINK(_xlfn.XLOOKUP(I2283,LEGEND!B:B,LEGEND!I:I))</f>
        <v>https://milwaukee-media-images.s3.amazonaws.com/hi/4932352339--Hero_1.jpg</v>
      </c>
      <c r="V2283" s="51" t="s">
        <v>13997</v>
      </c>
      <c r="W2283" s="63" t="s">
        <v>1189</v>
      </c>
      <c r="X2283" s="64">
        <v>20</v>
      </c>
      <c r="Y2283" s="64">
        <v>114</v>
      </c>
      <c r="Z2283" s="64">
        <v>210</v>
      </c>
      <c r="AA2283" s="84">
        <v>0.67500000000000004</v>
      </c>
      <c r="AB2283" s="85">
        <v>1</v>
      </c>
      <c r="AC2283" s="85">
        <v>1</v>
      </c>
    </row>
    <row r="2284" spans="1:29" ht="25.5">
      <c r="A2284" s="1"/>
      <c r="B2284" s="6" t="s">
        <v>8777</v>
      </c>
      <c r="C2284" s="6" t="s">
        <v>8778</v>
      </c>
      <c r="D2284" s="6" t="s">
        <v>8861</v>
      </c>
      <c r="E2284" s="49" t="s">
        <v>9795</v>
      </c>
      <c r="F2284" s="6" t="s">
        <v>9940</v>
      </c>
      <c r="G2284" s="6" t="s">
        <v>60</v>
      </c>
      <c r="H2284" s="6" t="s">
        <v>60</v>
      </c>
      <c r="I2284" s="60" t="s">
        <v>14006</v>
      </c>
      <c r="J2284" s="49" t="s">
        <v>14007</v>
      </c>
      <c r="K2284" s="6" t="s">
        <v>14008</v>
      </c>
      <c r="L2284" s="29">
        <f>IF($J$6="с учетом НДС",VLOOKUP(I2284,LEGEND!B:E,4,0)*(1-M2284),VLOOKUP(I2284,LEGEND!B:E,4,0)*(1-M2284)/1.2)</f>
        <v>2690</v>
      </c>
      <c r="M2284" s="57">
        <f>IF(AND(B2284&lt;&gt;"1_Электроинструмент",B2284&lt;&gt;"2_Садовая техника"),$J$5,IF($J$4&lt;=20%,$J$4,IFERROR(VLOOKUP(S2284,LEGEND!$L$2:$M$5,2,FALSE),$J$4)))</f>
        <v>0</v>
      </c>
      <c r="N2284" s="48" t="s">
        <v>60</v>
      </c>
      <c r="O2284" s="6" t="s">
        <v>60</v>
      </c>
      <c r="P2284" s="49" t="s">
        <v>66</v>
      </c>
      <c r="Q2284" s="49" t="s">
        <v>67</v>
      </c>
      <c r="R2284" s="6" t="s">
        <v>60</v>
      </c>
      <c r="S2284" s="49" t="s">
        <v>60</v>
      </c>
      <c r="T2284" s="73" t="str">
        <f>IF(_xlfn.XLOOKUP(I2284,LEGEND!B:B,LEGEND!H:H)&lt;&gt;"-",HYPERLINK(_xlfn.XLOOKUP(I2284,LEGEND!B:B,LEGEND!H:H),"link"),_xlfn.XLOOKUP(I2284,LEGEND!B:B,LEGEND!H:H))</f>
        <v>link</v>
      </c>
      <c r="U2284" s="73" t="str">
        <f>HYPERLINK(_xlfn.XLOOKUP(I2284,LEGEND!B:B,LEGEND!I:I))</f>
        <v>https://milwaukee-media-images.s3.amazonaws.com/hi/4932352835--Hero_1.jpg</v>
      </c>
      <c r="V2284" s="51" t="s">
        <v>14009</v>
      </c>
      <c r="W2284" s="63" t="s">
        <v>1189</v>
      </c>
      <c r="X2284" s="64">
        <v>18</v>
      </c>
      <c r="Y2284" s="64">
        <v>97</v>
      </c>
      <c r="Z2284" s="64">
        <v>188</v>
      </c>
      <c r="AA2284" s="84">
        <v>0.25</v>
      </c>
      <c r="AB2284" s="85">
        <v>1</v>
      </c>
      <c r="AC2284" s="85">
        <v>1</v>
      </c>
    </row>
    <row r="2285" spans="1:29" ht="25.5">
      <c r="A2285" s="1"/>
      <c r="B2285" s="6" t="s">
        <v>8777</v>
      </c>
      <c r="C2285" s="6" t="s">
        <v>8778</v>
      </c>
      <c r="D2285" s="6" t="s">
        <v>8861</v>
      </c>
      <c r="E2285" s="49" t="s">
        <v>9795</v>
      </c>
      <c r="F2285" s="6" t="s">
        <v>9940</v>
      </c>
      <c r="G2285" s="6" t="s">
        <v>60</v>
      </c>
      <c r="H2285" s="6" t="s">
        <v>60</v>
      </c>
      <c r="I2285" s="60" t="s">
        <v>14002</v>
      </c>
      <c r="J2285" s="49" t="s">
        <v>14003</v>
      </c>
      <c r="K2285" s="6" t="s">
        <v>14004</v>
      </c>
      <c r="L2285" s="29">
        <f>IF($J$6="с учетом НДС",VLOOKUP(I2285,LEGEND!B:E,4,0)*(1-M2285),VLOOKUP(I2285,LEGEND!B:E,4,0)*(1-M2285)/1.2)</f>
        <v>2700</v>
      </c>
      <c r="M2285" s="57">
        <f>IF(AND(B2285&lt;&gt;"1_Электроинструмент",B2285&lt;&gt;"2_Садовая техника"),$J$5,IF($J$4&lt;=20%,$J$4,IFERROR(VLOOKUP(S2285,LEGEND!$L$2:$M$5,2,FALSE),$J$4)))</f>
        <v>0</v>
      </c>
      <c r="N2285" s="48" t="s">
        <v>60</v>
      </c>
      <c r="O2285" s="6" t="s">
        <v>60</v>
      </c>
      <c r="P2285" s="49" t="s">
        <v>66</v>
      </c>
      <c r="Q2285" s="49" t="s">
        <v>67</v>
      </c>
      <c r="R2285" s="6" t="s">
        <v>60</v>
      </c>
      <c r="S2285" s="49" t="s">
        <v>60</v>
      </c>
      <c r="T2285" s="73" t="str">
        <f>IF(_xlfn.XLOOKUP(I2285,LEGEND!B:B,LEGEND!H:H)&lt;&gt;"-",HYPERLINK(_xlfn.XLOOKUP(I2285,LEGEND!B:B,LEGEND!H:H),"link"),_xlfn.XLOOKUP(I2285,LEGEND!B:B,LEGEND!H:H))</f>
        <v>link</v>
      </c>
      <c r="U2285" s="73" t="str">
        <f>HYPERLINK(_xlfn.XLOOKUP(I2285,LEGEND!B:B,LEGEND!I:I))</f>
        <v>https://milwaukee-media-images.s3.amazonaws.com/hi/4932373911--Hero_1.jpg</v>
      </c>
      <c r="V2285" s="51" t="s">
        <v>14005</v>
      </c>
      <c r="W2285" s="63" t="s">
        <v>1189</v>
      </c>
      <c r="X2285" s="64">
        <v>22</v>
      </c>
      <c r="Y2285" s="64">
        <v>37</v>
      </c>
      <c r="Z2285" s="64">
        <v>310</v>
      </c>
      <c r="AA2285" s="84">
        <v>0.32500000000000001</v>
      </c>
      <c r="AB2285" s="85">
        <v>1</v>
      </c>
      <c r="AC2285" s="85">
        <v>1</v>
      </c>
    </row>
    <row r="2286" spans="1:29" ht="25.5">
      <c r="A2286" s="1"/>
      <c r="B2286" s="6" t="s">
        <v>8777</v>
      </c>
      <c r="C2286" s="6" t="s">
        <v>8778</v>
      </c>
      <c r="D2286" s="6" t="s">
        <v>8861</v>
      </c>
      <c r="E2286" s="49" t="s">
        <v>9795</v>
      </c>
      <c r="F2286" s="6" t="s">
        <v>9940</v>
      </c>
      <c r="G2286" s="6" t="s">
        <v>60</v>
      </c>
      <c r="H2286" s="6" t="s">
        <v>60</v>
      </c>
      <c r="I2286" s="60" t="s">
        <v>14010</v>
      </c>
      <c r="J2286" s="49" t="s">
        <v>14011</v>
      </c>
      <c r="K2286" s="6" t="s">
        <v>14012</v>
      </c>
      <c r="L2286" s="29">
        <f>IF($J$6="с учетом НДС",VLOOKUP(I2286,LEGEND!B:E,4,0)*(1-M2286),VLOOKUP(I2286,LEGEND!B:E,4,0)*(1-M2286)/1.2)</f>
        <v>2710</v>
      </c>
      <c r="M2286" s="57">
        <f>IF(AND(B2286&lt;&gt;"1_Электроинструмент",B2286&lt;&gt;"2_Садовая техника"),$J$5,IF($J$4&lt;=20%,$J$4,IFERROR(VLOOKUP(S2286,LEGEND!$L$2:$M$5,2,FALSE),$J$4)))</f>
        <v>0</v>
      </c>
      <c r="N2286" s="48" t="s">
        <v>60</v>
      </c>
      <c r="O2286" s="6" t="s">
        <v>60</v>
      </c>
      <c r="P2286" s="49" t="s">
        <v>66</v>
      </c>
      <c r="Q2286" s="49" t="s">
        <v>473</v>
      </c>
      <c r="R2286" s="6" t="s">
        <v>60</v>
      </c>
      <c r="S2286" s="49" t="s">
        <v>60</v>
      </c>
      <c r="T2286" s="73" t="str">
        <f>IF(_xlfn.XLOOKUP(I2286,LEGEND!B:B,LEGEND!H:H)&lt;&gt;"-",HYPERLINK(_xlfn.XLOOKUP(I2286,LEGEND!B:B,LEGEND!H:H),"link"),_xlfn.XLOOKUP(I2286,LEGEND!B:B,LEGEND!H:H))</f>
        <v>-</v>
      </c>
      <c r="U2286" s="73" t="str">
        <f>HYPERLINK(_xlfn.XLOOKUP(I2286,LEGEND!B:B,LEGEND!I:I))</f>
        <v>-</v>
      </c>
      <c r="V2286" s="51" t="s">
        <v>14013</v>
      </c>
      <c r="W2286" s="63" t="s">
        <v>1189</v>
      </c>
      <c r="X2286" s="64">
        <v>183</v>
      </c>
      <c r="Y2286" s="64">
        <v>38</v>
      </c>
      <c r="Z2286" s="64">
        <v>33</v>
      </c>
      <c r="AA2286" s="84">
        <v>0.24</v>
      </c>
      <c r="AB2286" s="85">
        <v>5</v>
      </c>
      <c r="AC2286" s="85">
        <v>1</v>
      </c>
    </row>
    <row r="2287" spans="1:29" ht="25.5">
      <c r="A2287" s="1"/>
      <c r="B2287" s="6" t="s">
        <v>8777</v>
      </c>
      <c r="C2287" s="6" t="s">
        <v>8778</v>
      </c>
      <c r="D2287" s="6" t="s">
        <v>8861</v>
      </c>
      <c r="E2287" s="49" t="s">
        <v>9795</v>
      </c>
      <c r="F2287" s="6" t="s">
        <v>9940</v>
      </c>
      <c r="G2287" s="6" t="s">
        <v>60</v>
      </c>
      <c r="H2287" s="6" t="s">
        <v>60</v>
      </c>
      <c r="I2287" s="60" t="s">
        <v>14014</v>
      </c>
      <c r="J2287" s="49" t="s">
        <v>14015</v>
      </c>
      <c r="K2287" s="6" t="s">
        <v>14016</v>
      </c>
      <c r="L2287" s="29">
        <f>IF($J$6="с учетом НДС",VLOOKUP(I2287,LEGEND!B:E,4,0)*(1-M2287),VLOOKUP(I2287,LEGEND!B:E,4,0)*(1-M2287)/1.2)</f>
        <v>2740</v>
      </c>
      <c r="M2287" s="57">
        <f>IF(AND(B2287&lt;&gt;"1_Электроинструмент",B2287&lt;&gt;"2_Садовая техника"),$J$5,IF($J$4&lt;=20%,$J$4,IFERROR(VLOOKUP(S2287,LEGEND!$L$2:$M$5,2,FALSE),$J$4)))</f>
        <v>0</v>
      </c>
      <c r="N2287" s="48" t="s">
        <v>60</v>
      </c>
      <c r="O2287" s="6" t="s">
        <v>60</v>
      </c>
      <c r="P2287" s="49" t="s">
        <v>66</v>
      </c>
      <c r="Q2287" s="49" t="s">
        <v>473</v>
      </c>
      <c r="R2287" s="6" t="s">
        <v>60</v>
      </c>
      <c r="S2287" s="49" t="s">
        <v>60</v>
      </c>
      <c r="T2287" s="73" t="str">
        <f>IF(_xlfn.XLOOKUP(I2287,LEGEND!B:B,LEGEND!H:H)&lt;&gt;"-",HYPERLINK(_xlfn.XLOOKUP(I2287,LEGEND!B:B,LEGEND!H:H),"link"),_xlfn.XLOOKUP(I2287,LEGEND!B:B,LEGEND!H:H))</f>
        <v>link</v>
      </c>
      <c r="U2287" s="73" t="str">
        <f>HYPERLINK(_xlfn.XLOOKUP(I2287,LEGEND!B:B,LEGEND!I:I))</f>
        <v>https://milwaukee-media-images.s3.amazonaws.com/hi/4932371702--Hero_1.jpg</v>
      </c>
      <c r="V2287" s="51" t="s">
        <v>14017</v>
      </c>
      <c r="W2287" s="63" t="s">
        <v>1189</v>
      </c>
      <c r="X2287" s="64">
        <v>110</v>
      </c>
      <c r="Y2287" s="64">
        <v>5</v>
      </c>
      <c r="Z2287" s="64">
        <v>5</v>
      </c>
      <c r="AA2287" s="84">
        <v>0.36499999999999999</v>
      </c>
      <c r="AB2287" s="85">
        <v>10</v>
      </c>
      <c r="AC2287" s="85">
        <v>1</v>
      </c>
    </row>
    <row r="2288" spans="1:29" ht="25.5">
      <c r="A2288" s="1"/>
      <c r="B2288" s="6" t="s">
        <v>8777</v>
      </c>
      <c r="C2288" s="6" t="s">
        <v>8778</v>
      </c>
      <c r="D2288" s="6" t="s">
        <v>8861</v>
      </c>
      <c r="E2288" s="49" t="s">
        <v>9795</v>
      </c>
      <c r="F2288" s="6" t="s">
        <v>9940</v>
      </c>
      <c r="G2288" s="6" t="s">
        <v>60</v>
      </c>
      <c r="H2288" s="6" t="s">
        <v>60</v>
      </c>
      <c r="I2288" s="60" t="s">
        <v>14026</v>
      </c>
      <c r="J2288" s="49" t="s">
        <v>14027</v>
      </c>
      <c r="K2288" s="6" t="s">
        <v>14028</v>
      </c>
      <c r="L2288" s="29">
        <f>IF($J$6="с учетом НДС",VLOOKUP(I2288,LEGEND!B:E,4,0)*(1-M2288),VLOOKUP(I2288,LEGEND!B:E,4,0)*(1-M2288)/1.2)</f>
        <v>2740</v>
      </c>
      <c r="M2288" s="57">
        <f>IF(AND(B2288&lt;&gt;"1_Электроинструмент",B2288&lt;&gt;"2_Садовая техника"),$J$5,IF($J$4&lt;=20%,$J$4,IFERROR(VLOOKUP(S2288,LEGEND!$L$2:$M$5,2,FALSE),$J$4)))</f>
        <v>0</v>
      </c>
      <c r="N2288" s="48" t="s">
        <v>60</v>
      </c>
      <c r="O2288" s="6" t="s">
        <v>60</v>
      </c>
      <c r="P2288" s="49" t="s">
        <v>66</v>
      </c>
      <c r="Q2288" s="49" t="s">
        <v>67</v>
      </c>
      <c r="R2288" s="6" t="s">
        <v>60</v>
      </c>
      <c r="S2288" s="49" t="s">
        <v>60</v>
      </c>
      <c r="T2288" s="73" t="str">
        <f>IF(_xlfn.XLOOKUP(I2288,LEGEND!B:B,LEGEND!H:H)&lt;&gt;"-",HYPERLINK(_xlfn.XLOOKUP(I2288,LEGEND!B:B,LEGEND!H:H),"link"),_xlfn.XLOOKUP(I2288,LEGEND!B:B,LEGEND!H:H))</f>
        <v>link</v>
      </c>
      <c r="U2288" s="73" t="str">
        <f>HYPERLINK(_xlfn.XLOOKUP(I2288,LEGEND!B:B,LEGEND!I:I))</f>
        <v>https://milwaukee-media-images.s3.amazonaws.com/hi/4932356502--Hero_1.jpg</v>
      </c>
      <c r="V2288" s="51" t="s">
        <v>14029</v>
      </c>
      <c r="W2288" s="63" t="s">
        <v>1189</v>
      </c>
      <c r="X2288" s="64">
        <v>30</v>
      </c>
      <c r="Y2288" s="64">
        <v>30</v>
      </c>
      <c r="Z2288" s="64">
        <v>310</v>
      </c>
      <c r="AA2288" s="84">
        <v>0.26600000000000001</v>
      </c>
      <c r="AB2288" s="85">
        <v>1</v>
      </c>
      <c r="AC2288" s="85">
        <v>1</v>
      </c>
    </row>
    <row r="2289" spans="1:29" ht="25.5">
      <c r="A2289" s="1"/>
      <c r="B2289" s="6" t="s">
        <v>8777</v>
      </c>
      <c r="C2289" s="6" t="s">
        <v>8778</v>
      </c>
      <c r="D2289" s="6" t="s">
        <v>8861</v>
      </c>
      <c r="E2289" s="49" t="s">
        <v>9795</v>
      </c>
      <c r="F2289" s="6" t="s">
        <v>9940</v>
      </c>
      <c r="G2289" s="6" t="s">
        <v>60</v>
      </c>
      <c r="H2289" s="6" t="s">
        <v>60</v>
      </c>
      <c r="I2289" s="60" t="s">
        <v>14022</v>
      </c>
      <c r="J2289" s="49" t="s">
        <v>14023</v>
      </c>
      <c r="K2289" s="6" t="s">
        <v>14024</v>
      </c>
      <c r="L2289" s="29">
        <f>IF($J$6="с учетом НДС",VLOOKUP(I2289,LEGEND!B:E,4,0)*(1-M2289),VLOOKUP(I2289,LEGEND!B:E,4,0)*(1-M2289)/1.2)</f>
        <v>2750</v>
      </c>
      <c r="M2289" s="57">
        <f>IF(AND(B2289&lt;&gt;"1_Электроинструмент",B2289&lt;&gt;"2_Садовая техника"),$J$5,IF($J$4&lt;=20%,$J$4,IFERROR(VLOOKUP(S2289,LEGEND!$L$2:$M$5,2,FALSE),$J$4)))</f>
        <v>0</v>
      </c>
      <c r="N2289" s="48" t="s">
        <v>60</v>
      </c>
      <c r="O2289" s="6" t="s">
        <v>60</v>
      </c>
      <c r="P2289" s="49" t="s">
        <v>66</v>
      </c>
      <c r="Q2289" s="49" t="s">
        <v>67</v>
      </c>
      <c r="R2289" s="6" t="s">
        <v>60</v>
      </c>
      <c r="S2289" s="49" t="s">
        <v>60</v>
      </c>
      <c r="T2289" s="73" t="str">
        <f>IF(_xlfn.XLOOKUP(I2289,LEGEND!B:B,LEGEND!H:H)&lt;&gt;"-",HYPERLINK(_xlfn.XLOOKUP(I2289,LEGEND!B:B,LEGEND!H:H),"link"),_xlfn.XLOOKUP(I2289,LEGEND!B:B,LEGEND!H:H))</f>
        <v>link</v>
      </c>
      <c r="U2289" s="73" t="str">
        <f>HYPERLINK(_xlfn.XLOOKUP(I2289,LEGEND!B:B,LEGEND!I:I))</f>
        <v>https://milwaukee-media-images.s3.amazonaws.com/hi/4932371705--Hero_1.jpg</v>
      </c>
      <c r="V2289" s="51" t="s">
        <v>14025</v>
      </c>
      <c r="W2289" s="63" t="s">
        <v>1189</v>
      </c>
      <c r="X2289" s="64">
        <v>187</v>
      </c>
      <c r="Y2289" s="64">
        <v>36</v>
      </c>
      <c r="Z2289" s="64">
        <v>36</v>
      </c>
      <c r="AA2289" s="84">
        <v>0.44</v>
      </c>
      <c r="AB2289" s="85">
        <v>10</v>
      </c>
      <c r="AC2289" s="85">
        <v>1</v>
      </c>
    </row>
    <row r="2290" spans="1:29" ht="25.5">
      <c r="A2290" s="1"/>
      <c r="B2290" s="6" t="s">
        <v>8777</v>
      </c>
      <c r="C2290" s="6" t="s">
        <v>8778</v>
      </c>
      <c r="D2290" s="6" t="s">
        <v>8861</v>
      </c>
      <c r="E2290" s="49" t="s">
        <v>9795</v>
      </c>
      <c r="F2290" s="6" t="s">
        <v>9940</v>
      </c>
      <c r="G2290" s="6" t="s">
        <v>60</v>
      </c>
      <c r="H2290" s="6" t="s">
        <v>60</v>
      </c>
      <c r="I2290" s="60" t="s">
        <v>14030</v>
      </c>
      <c r="J2290" s="49" t="s">
        <v>14031</v>
      </c>
      <c r="K2290" s="6" t="s">
        <v>14032</v>
      </c>
      <c r="L2290" s="29">
        <f>IF($J$6="с учетом НДС",VLOOKUP(I2290,LEGEND!B:E,4,0)*(1-M2290),VLOOKUP(I2290,LEGEND!B:E,4,0)*(1-M2290)/1.2)</f>
        <v>2810</v>
      </c>
      <c r="M2290" s="57">
        <f>IF(AND(B2290&lt;&gt;"1_Электроинструмент",B2290&lt;&gt;"2_Садовая техника"),$J$5,IF($J$4&lt;=20%,$J$4,IFERROR(VLOOKUP(S2290,LEGEND!$L$2:$M$5,2,FALSE),$J$4)))</f>
        <v>0</v>
      </c>
      <c r="N2290" s="48" t="s">
        <v>60</v>
      </c>
      <c r="O2290" s="6" t="s">
        <v>60</v>
      </c>
      <c r="P2290" s="49" t="s">
        <v>66</v>
      </c>
      <c r="Q2290" s="49" t="s">
        <v>67</v>
      </c>
      <c r="R2290" s="6" t="s">
        <v>60</v>
      </c>
      <c r="S2290" s="49" t="s">
        <v>60</v>
      </c>
      <c r="T2290" s="73" t="str">
        <f>IF(_xlfn.XLOOKUP(I2290,LEGEND!B:B,LEGEND!H:H)&lt;&gt;"-",HYPERLINK(_xlfn.XLOOKUP(I2290,LEGEND!B:B,LEGEND!H:H),"link"),_xlfn.XLOOKUP(I2290,LEGEND!B:B,LEGEND!H:H))</f>
        <v>link</v>
      </c>
      <c r="U2290" s="73" t="str">
        <f>HYPERLINK(_xlfn.XLOOKUP(I2290,LEGEND!B:B,LEGEND!I:I))</f>
        <v>https://milwaukee-media-images.s3.amazonaws.com/hi/4932307085--Hero_1.jpg</v>
      </c>
      <c r="V2290" s="51" t="s">
        <v>14033</v>
      </c>
      <c r="W2290" s="63" t="s">
        <v>1189</v>
      </c>
      <c r="X2290" s="64">
        <v>15</v>
      </c>
      <c r="Y2290" s="64">
        <v>37</v>
      </c>
      <c r="Z2290" s="64">
        <v>515</v>
      </c>
      <c r="AA2290" s="84">
        <v>0.45100000000000001</v>
      </c>
      <c r="AB2290" s="85">
        <v>1</v>
      </c>
      <c r="AC2290" s="85">
        <v>1</v>
      </c>
    </row>
    <row r="2291" spans="1:29" ht="25.5">
      <c r="A2291" s="1"/>
      <c r="B2291" s="6" t="s">
        <v>8777</v>
      </c>
      <c r="C2291" s="6" t="s">
        <v>8778</v>
      </c>
      <c r="D2291" s="6" t="s">
        <v>8861</v>
      </c>
      <c r="E2291" s="49" t="s">
        <v>9795</v>
      </c>
      <c r="F2291" s="6" t="s">
        <v>9940</v>
      </c>
      <c r="G2291" s="6" t="s">
        <v>60</v>
      </c>
      <c r="H2291" s="6" t="s">
        <v>60</v>
      </c>
      <c r="I2291" s="60" t="s">
        <v>14038</v>
      </c>
      <c r="J2291" s="49" t="s">
        <v>14039</v>
      </c>
      <c r="K2291" s="6" t="s">
        <v>14040</v>
      </c>
      <c r="L2291" s="29">
        <f>IF($J$6="с учетом НДС",VLOOKUP(I2291,LEGEND!B:E,4,0)*(1-M2291),VLOOKUP(I2291,LEGEND!B:E,4,0)*(1-M2291)/1.2)</f>
        <v>2830</v>
      </c>
      <c r="M2291" s="57">
        <f>IF(AND(B2291&lt;&gt;"1_Электроинструмент",B2291&lt;&gt;"2_Садовая техника"),$J$5,IF($J$4&lt;=20%,$J$4,IFERROR(VLOOKUP(S2291,LEGEND!$L$2:$M$5,2,FALSE),$J$4)))</f>
        <v>0</v>
      </c>
      <c r="N2291" s="48" t="s">
        <v>60</v>
      </c>
      <c r="O2291" s="6" t="s">
        <v>60</v>
      </c>
      <c r="P2291" s="49" t="s">
        <v>66</v>
      </c>
      <c r="Q2291" s="49" t="s">
        <v>67</v>
      </c>
      <c r="R2291" s="6" t="s">
        <v>60</v>
      </c>
      <c r="S2291" s="49" t="s">
        <v>60</v>
      </c>
      <c r="T2291" s="73" t="str">
        <f>IF(_xlfn.XLOOKUP(I2291,LEGEND!B:B,LEGEND!H:H)&lt;&gt;"-",HYPERLINK(_xlfn.XLOOKUP(I2291,LEGEND!B:B,LEGEND!H:H),"link"),_xlfn.XLOOKUP(I2291,LEGEND!B:B,LEGEND!H:H))</f>
        <v>link</v>
      </c>
      <c r="U2291" s="73" t="str">
        <f>HYPERLINK(_xlfn.XLOOKUP(I2291,LEGEND!B:B,LEGEND!I:I))</f>
        <v>https://milwaukee-media-images.s3.amazonaws.com/hi/4932367022--Hero_1.jpg</v>
      </c>
      <c r="V2291" s="51" t="s">
        <v>14041</v>
      </c>
      <c r="W2291" s="63" t="s">
        <v>1189</v>
      </c>
      <c r="X2291" s="64">
        <v>18</v>
      </c>
      <c r="Y2291" s="64">
        <v>37</v>
      </c>
      <c r="Z2291" s="64">
        <v>660</v>
      </c>
      <c r="AA2291" s="84">
        <v>0.48599999999999999</v>
      </c>
      <c r="AB2291" s="85">
        <v>1</v>
      </c>
      <c r="AC2291" s="85">
        <v>1</v>
      </c>
    </row>
    <row r="2292" spans="1:29" ht="25.5">
      <c r="A2292" s="1"/>
      <c r="B2292" s="6" t="s">
        <v>8777</v>
      </c>
      <c r="C2292" s="6" t="s">
        <v>8778</v>
      </c>
      <c r="D2292" s="6" t="s">
        <v>8861</v>
      </c>
      <c r="E2292" s="49" t="s">
        <v>9795</v>
      </c>
      <c r="F2292" s="6" t="s">
        <v>9940</v>
      </c>
      <c r="G2292" s="6" t="s">
        <v>60</v>
      </c>
      <c r="H2292" s="6" t="s">
        <v>60</v>
      </c>
      <c r="I2292" s="60" t="s">
        <v>14042</v>
      </c>
      <c r="J2292" s="49" t="s">
        <v>14043</v>
      </c>
      <c r="K2292" s="6" t="s">
        <v>14044</v>
      </c>
      <c r="L2292" s="29">
        <f>IF($J$6="с учетом НДС",VLOOKUP(I2292,LEGEND!B:E,4,0)*(1-M2292),VLOOKUP(I2292,LEGEND!B:E,4,0)*(1-M2292)/1.2)</f>
        <v>2820</v>
      </c>
      <c r="M2292" s="57">
        <f>IF(AND(B2292&lt;&gt;"1_Электроинструмент",B2292&lt;&gt;"2_Садовая техника"),$J$5,IF($J$4&lt;=20%,$J$4,IFERROR(VLOOKUP(S2292,LEGEND!$L$2:$M$5,2,FALSE),$J$4)))</f>
        <v>0</v>
      </c>
      <c r="N2292" s="48" t="s">
        <v>60</v>
      </c>
      <c r="O2292" s="6" t="s">
        <v>60</v>
      </c>
      <c r="P2292" s="49" t="s">
        <v>66</v>
      </c>
      <c r="Q2292" s="49" t="s">
        <v>67</v>
      </c>
      <c r="R2292" s="6" t="s">
        <v>60</v>
      </c>
      <c r="S2292" s="49" t="s">
        <v>60</v>
      </c>
      <c r="T2292" s="73" t="str">
        <f>IF(_xlfn.XLOOKUP(I2292,LEGEND!B:B,LEGEND!H:H)&lt;&gt;"-",HYPERLINK(_xlfn.XLOOKUP(I2292,LEGEND!B:B,LEGEND!H:H),"link"),_xlfn.XLOOKUP(I2292,LEGEND!B:B,LEGEND!H:H))</f>
        <v>link</v>
      </c>
      <c r="U2292" s="73" t="str">
        <f>HYPERLINK(_xlfn.XLOOKUP(I2292,LEGEND!B:B,LEGEND!I:I))</f>
        <v>https://milwaukee-media-images.s3.amazonaws.com/hi/4932478474--Hero_1.jpg</v>
      </c>
      <c r="V2292" s="51" t="s">
        <v>14045</v>
      </c>
      <c r="W2292" s="63" t="s">
        <v>1189</v>
      </c>
      <c r="X2292" s="64">
        <v>231</v>
      </c>
      <c r="Y2292" s="64">
        <v>27</v>
      </c>
      <c r="Z2292" s="64">
        <v>30</v>
      </c>
      <c r="AA2292" s="84">
        <v>0.22600000000000001</v>
      </c>
      <c r="AB2292" s="85">
        <v>1</v>
      </c>
      <c r="AC2292" s="85">
        <v>1</v>
      </c>
    </row>
    <row r="2293" spans="1:29" ht="25.5">
      <c r="A2293" s="1"/>
      <c r="B2293" s="6" t="s">
        <v>8777</v>
      </c>
      <c r="C2293" s="6" t="s">
        <v>8778</v>
      </c>
      <c r="D2293" s="6" t="s">
        <v>8861</v>
      </c>
      <c r="E2293" s="49" t="s">
        <v>9795</v>
      </c>
      <c r="F2293" s="6" t="s">
        <v>9940</v>
      </c>
      <c r="G2293" s="6" t="s">
        <v>60</v>
      </c>
      <c r="H2293" s="6" t="s">
        <v>60</v>
      </c>
      <c r="I2293" s="60" t="s">
        <v>14046</v>
      </c>
      <c r="J2293" s="49" t="s">
        <v>14047</v>
      </c>
      <c r="K2293" s="6" t="s">
        <v>14048</v>
      </c>
      <c r="L2293" s="29">
        <f>IF($J$6="с учетом НДС",VLOOKUP(I2293,LEGEND!B:E,4,0)*(1-M2293),VLOOKUP(I2293,LEGEND!B:E,4,0)*(1-M2293)/1.2)</f>
        <v>2910</v>
      </c>
      <c r="M2293" s="57">
        <f>IF(AND(B2293&lt;&gt;"1_Электроинструмент",B2293&lt;&gt;"2_Садовая техника"),$J$5,IF($J$4&lt;=20%,$J$4,IFERROR(VLOOKUP(S2293,LEGEND!$L$2:$M$5,2,FALSE),$J$4)))</f>
        <v>0</v>
      </c>
      <c r="N2293" s="48" t="s">
        <v>60</v>
      </c>
      <c r="O2293" s="6" t="s">
        <v>60</v>
      </c>
      <c r="P2293" s="49" t="s">
        <v>66</v>
      </c>
      <c r="Q2293" s="49" t="s">
        <v>67</v>
      </c>
      <c r="R2293" s="6" t="s">
        <v>60</v>
      </c>
      <c r="S2293" s="49" t="s">
        <v>60</v>
      </c>
      <c r="T2293" s="73" t="str">
        <f>IF(_xlfn.XLOOKUP(I2293,LEGEND!B:B,LEGEND!H:H)&lt;&gt;"-",HYPERLINK(_xlfn.XLOOKUP(I2293,LEGEND!B:B,LEGEND!H:H),"link"),_xlfn.XLOOKUP(I2293,LEGEND!B:B,LEGEND!H:H))</f>
        <v>link</v>
      </c>
      <c r="U2293" s="73" t="str">
        <f>HYPERLINK(_xlfn.XLOOKUP(I2293,LEGEND!B:B,LEGEND!I:I))</f>
        <v>https://milwaukee-media-images.s3.amazonaws.com/hi/4932371706--Hero_1.jpg</v>
      </c>
      <c r="V2293" s="51" t="s">
        <v>14049</v>
      </c>
      <c r="W2293" s="63" t="s">
        <v>1189</v>
      </c>
      <c r="X2293" s="64">
        <v>185</v>
      </c>
      <c r="Y2293" s="64">
        <v>36</v>
      </c>
      <c r="Z2293" s="64">
        <v>36</v>
      </c>
      <c r="AA2293" s="84">
        <v>0.54</v>
      </c>
      <c r="AB2293" s="85">
        <v>10</v>
      </c>
      <c r="AC2293" s="85">
        <v>1</v>
      </c>
    </row>
    <row r="2294" spans="1:29" ht="25.5">
      <c r="A2294" s="1"/>
      <c r="B2294" s="6" t="s">
        <v>8777</v>
      </c>
      <c r="C2294" s="6" t="s">
        <v>8778</v>
      </c>
      <c r="D2294" s="6" t="s">
        <v>8861</v>
      </c>
      <c r="E2294" s="49" t="s">
        <v>9795</v>
      </c>
      <c r="F2294" s="6" t="s">
        <v>9940</v>
      </c>
      <c r="G2294" s="6" t="s">
        <v>60</v>
      </c>
      <c r="H2294" s="6" t="s">
        <v>60</v>
      </c>
      <c r="I2294" s="60" t="s">
        <v>14058</v>
      </c>
      <c r="J2294" s="49" t="s">
        <v>14059</v>
      </c>
      <c r="K2294" s="6" t="s">
        <v>14060</v>
      </c>
      <c r="L2294" s="29">
        <f>IF($J$6="с учетом НДС",VLOOKUP(I2294,LEGEND!B:E,4,0)*(1-M2294),VLOOKUP(I2294,LEGEND!B:E,4,0)*(1-M2294)/1.2)</f>
        <v>3020</v>
      </c>
      <c r="M2294" s="57">
        <f>IF(AND(B2294&lt;&gt;"1_Электроинструмент",B2294&lt;&gt;"2_Садовая техника"),$J$5,IF($J$4&lt;=20%,$J$4,IFERROR(VLOOKUP(S2294,LEGEND!$L$2:$M$5,2,FALSE),$J$4)))</f>
        <v>0</v>
      </c>
      <c r="N2294" s="48" t="s">
        <v>60</v>
      </c>
      <c r="O2294" s="6" t="s">
        <v>60</v>
      </c>
      <c r="P2294" s="49" t="s">
        <v>66</v>
      </c>
      <c r="Q2294" s="49" t="s">
        <v>67</v>
      </c>
      <c r="R2294" s="6" t="s">
        <v>60</v>
      </c>
      <c r="S2294" s="49" t="s">
        <v>60</v>
      </c>
      <c r="T2294" s="73" t="str">
        <f>IF(_xlfn.XLOOKUP(I2294,LEGEND!B:B,LEGEND!H:H)&lt;&gt;"-",HYPERLINK(_xlfn.XLOOKUP(I2294,LEGEND!B:B,LEGEND!H:H),"link"),_xlfn.XLOOKUP(I2294,LEGEND!B:B,LEGEND!H:H))</f>
        <v>link</v>
      </c>
      <c r="U2294" s="73" t="str">
        <f>HYPERLINK(_xlfn.XLOOKUP(I2294,LEGEND!B:B,LEGEND!I:I))</f>
        <v>https://milwaukee-media-images.s3.amazonaws.com/hi/4932367025--Hero_1.jpg</v>
      </c>
      <c r="V2294" s="51" t="s">
        <v>14061</v>
      </c>
      <c r="W2294" s="63" t="s">
        <v>1189</v>
      </c>
      <c r="X2294" s="64">
        <v>20</v>
      </c>
      <c r="Y2294" s="64">
        <v>37</v>
      </c>
      <c r="Z2294" s="64">
        <v>660</v>
      </c>
      <c r="AA2294" s="84">
        <v>0.59299999999999997</v>
      </c>
      <c r="AB2294" s="85">
        <v>1</v>
      </c>
      <c r="AC2294" s="85">
        <v>1</v>
      </c>
    </row>
    <row r="2295" spans="1:29" ht="25.5">
      <c r="A2295" s="1"/>
      <c r="B2295" s="6" t="s">
        <v>8777</v>
      </c>
      <c r="C2295" s="6" t="s">
        <v>8778</v>
      </c>
      <c r="D2295" s="6" t="s">
        <v>8861</v>
      </c>
      <c r="E2295" s="49" t="s">
        <v>9795</v>
      </c>
      <c r="F2295" s="6" t="s">
        <v>9940</v>
      </c>
      <c r="G2295" s="6" t="s">
        <v>60</v>
      </c>
      <c r="H2295" s="6" t="s">
        <v>60</v>
      </c>
      <c r="I2295" s="60" t="s">
        <v>14062</v>
      </c>
      <c r="J2295" s="49" t="s">
        <v>14063</v>
      </c>
      <c r="K2295" s="6" t="s">
        <v>14064</v>
      </c>
      <c r="L2295" s="29">
        <f>IF($J$6="с учетом НДС",VLOOKUP(I2295,LEGEND!B:E,4,0)*(1-M2295),VLOOKUP(I2295,LEGEND!B:E,4,0)*(1-M2295)/1.2)</f>
        <v>3020</v>
      </c>
      <c r="M2295" s="57">
        <f>IF(AND(B2295&lt;&gt;"1_Электроинструмент",B2295&lt;&gt;"2_Садовая техника"),$J$5,IF($J$4&lt;=20%,$J$4,IFERROR(VLOOKUP(S2295,LEGEND!$L$2:$M$5,2,FALSE),$J$4)))</f>
        <v>0</v>
      </c>
      <c r="N2295" s="48" t="s">
        <v>60</v>
      </c>
      <c r="O2295" s="6" t="s">
        <v>60</v>
      </c>
      <c r="P2295" s="49" t="s">
        <v>66</v>
      </c>
      <c r="Q2295" s="49" t="s">
        <v>67</v>
      </c>
      <c r="R2295" s="6" t="s">
        <v>60</v>
      </c>
      <c r="S2295" s="49" t="s">
        <v>60</v>
      </c>
      <c r="T2295" s="73" t="str">
        <f>IF(_xlfn.XLOOKUP(I2295,LEGEND!B:B,LEGEND!H:H)&lt;&gt;"-",HYPERLINK(_xlfn.XLOOKUP(I2295,LEGEND!B:B,LEGEND!H:H),"link"),_xlfn.XLOOKUP(I2295,LEGEND!B:B,LEGEND!H:H))</f>
        <v>link</v>
      </c>
      <c r="U2295" s="73" t="str">
        <f>HYPERLINK(_xlfn.XLOOKUP(I2295,LEGEND!B:B,LEGEND!I:I))</f>
        <v>https://milwaukee-media-images.s3.amazonaws.com/hi/4932352820--Hero_1.jpg</v>
      </c>
      <c r="V2295" s="51" t="s">
        <v>14065</v>
      </c>
      <c r="W2295" s="63" t="s">
        <v>1189</v>
      </c>
      <c r="X2295" s="64">
        <v>16</v>
      </c>
      <c r="Y2295" s="64">
        <v>37</v>
      </c>
      <c r="Z2295" s="64">
        <v>510</v>
      </c>
      <c r="AA2295" s="84">
        <v>0.32500000000000001</v>
      </c>
      <c r="AB2295" s="85">
        <v>1</v>
      </c>
      <c r="AC2295" s="85">
        <v>1</v>
      </c>
    </row>
    <row r="2296" spans="1:29" ht="25.5">
      <c r="A2296" s="1"/>
      <c r="B2296" s="6" t="s">
        <v>8777</v>
      </c>
      <c r="C2296" s="6" t="s">
        <v>8778</v>
      </c>
      <c r="D2296" s="6" t="s">
        <v>8861</v>
      </c>
      <c r="E2296" s="49" t="s">
        <v>9795</v>
      </c>
      <c r="F2296" s="6" t="s">
        <v>9940</v>
      </c>
      <c r="G2296" s="6" t="s">
        <v>60</v>
      </c>
      <c r="H2296" s="6" t="s">
        <v>60</v>
      </c>
      <c r="I2296" s="60" t="s">
        <v>14066</v>
      </c>
      <c r="J2296" s="49" t="s">
        <v>14067</v>
      </c>
      <c r="K2296" s="6" t="s">
        <v>14068</v>
      </c>
      <c r="L2296" s="29">
        <f>IF($J$6="с учетом НДС",VLOOKUP(I2296,LEGEND!B:E,4,0)*(1-M2296),VLOOKUP(I2296,LEGEND!B:E,4,0)*(1-M2296)/1.2)</f>
        <v>3090</v>
      </c>
      <c r="M2296" s="57">
        <f>IF(AND(B2296&lt;&gt;"1_Электроинструмент",B2296&lt;&gt;"2_Садовая техника"),$J$5,IF($J$4&lt;=20%,$J$4,IFERROR(VLOOKUP(S2296,LEGEND!$L$2:$M$5,2,FALSE),$J$4)))</f>
        <v>0</v>
      </c>
      <c r="N2296" s="48" t="s">
        <v>60</v>
      </c>
      <c r="O2296" s="6" t="s">
        <v>60</v>
      </c>
      <c r="P2296" s="49" t="s">
        <v>66</v>
      </c>
      <c r="Q2296" s="49" t="s">
        <v>67</v>
      </c>
      <c r="R2296" s="6" t="s">
        <v>60</v>
      </c>
      <c r="S2296" s="49" t="s">
        <v>60</v>
      </c>
      <c r="T2296" s="73" t="str">
        <f>IF(_xlfn.XLOOKUP(I2296,LEGEND!B:B,LEGEND!H:H)&lt;&gt;"-",HYPERLINK(_xlfn.XLOOKUP(I2296,LEGEND!B:B,LEGEND!H:H),"link"),_xlfn.XLOOKUP(I2296,LEGEND!B:B,LEGEND!H:H))</f>
        <v>link</v>
      </c>
      <c r="U2296" s="73" t="str">
        <f>HYPERLINK(_xlfn.XLOOKUP(I2296,LEGEND!B:B,LEGEND!I:I))</f>
        <v>https://milwaukee-media-images.s3.amazonaws.com/hi/4932356504--Hero_1.jpg</v>
      </c>
      <c r="V2296" s="51" t="s">
        <v>14069</v>
      </c>
      <c r="W2296" s="63" t="s">
        <v>1189</v>
      </c>
      <c r="X2296" s="64">
        <v>55</v>
      </c>
      <c r="Y2296" s="64">
        <v>30</v>
      </c>
      <c r="Z2296" s="64">
        <v>270</v>
      </c>
      <c r="AA2296" s="84">
        <v>0.32</v>
      </c>
      <c r="AB2296" s="85">
        <v>1</v>
      </c>
      <c r="AC2296" s="85">
        <v>1</v>
      </c>
    </row>
    <row r="2297" spans="1:29" ht="25.5">
      <c r="A2297" s="1"/>
      <c r="B2297" s="6" t="s">
        <v>8777</v>
      </c>
      <c r="C2297" s="6" t="s">
        <v>8778</v>
      </c>
      <c r="D2297" s="6" t="s">
        <v>8861</v>
      </c>
      <c r="E2297" s="49" t="s">
        <v>9795</v>
      </c>
      <c r="F2297" s="6" t="s">
        <v>9940</v>
      </c>
      <c r="G2297" s="6" t="s">
        <v>60</v>
      </c>
      <c r="H2297" s="6" t="s">
        <v>60</v>
      </c>
      <c r="I2297" s="60" t="s">
        <v>14070</v>
      </c>
      <c r="J2297" s="49" t="s">
        <v>14071</v>
      </c>
      <c r="K2297" s="6" t="s">
        <v>14072</v>
      </c>
      <c r="L2297" s="29">
        <f>IF($J$6="с учетом НДС",VLOOKUP(I2297,LEGEND!B:E,4,0)*(1-M2297),VLOOKUP(I2297,LEGEND!B:E,4,0)*(1-M2297)/1.2)</f>
        <v>3120</v>
      </c>
      <c r="M2297" s="57">
        <f>IF(AND(B2297&lt;&gt;"1_Электроинструмент",B2297&lt;&gt;"2_Садовая техника"),$J$5,IF($J$4&lt;=20%,$J$4,IFERROR(VLOOKUP(S2297,LEGEND!$L$2:$M$5,2,FALSE),$J$4)))</f>
        <v>0</v>
      </c>
      <c r="N2297" s="48" t="s">
        <v>60</v>
      </c>
      <c r="O2297" s="6" t="s">
        <v>60</v>
      </c>
      <c r="P2297" s="49" t="s">
        <v>66</v>
      </c>
      <c r="Q2297" s="49" t="s">
        <v>473</v>
      </c>
      <c r="R2297" s="6" t="s">
        <v>60</v>
      </c>
      <c r="S2297" s="49" t="s">
        <v>60</v>
      </c>
      <c r="T2297" s="73" t="str">
        <f>IF(_xlfn.XLOOKUP(I2297,LEGEND!B:B,LEGEND!H:H)&lt;&gt;"-",HYPERLINK(_xlfn.XLOOKUP(I2297,LEGEND!B:B,LEGEND!H:H),"link"),_xlfn.XLOOKUP(I2297,LEGEND!B:B,LEGEND!H:H))</f>
        <v>link</v>
      </c>
      <c r="U2297" s="73" t="str">
        <f>HYPERLINK(_xlfn.XLOOKUP(I2297,LEGEND!B:B,LEGEND!I:I))</f>
        <v>https://milwaukee-media-images.s3.amazonaws.com/hi/4932352520--Hero_1.jpg</v>
      </c>
      <c r="V2297" s="51" t="s">
        <v>14073</v>
      </c>
      <c r="W2297" s="63" t="s">
        <v>1189</v>
      </c>
      <c r="X2297" s="64">
        <v>32</v>
      </c>
      <c r="Y2297" s="64">
        <v>32</v>
      </c>
      <c r="Z2297" s="64">
        <v>188</v>
      </c>
      <c r="AA2297" s="84">
        <v>0.4</v>
      </c>
      <c r="AB2297" s="85">
        <v>10</v>
      </c>
      <c r="AC2297" s="85">
        <v>1</v>
      </c>
    </row>
    <row r="2298" spans="1:29" ht="25.5">
      <c r="A2298" s="1"/>
      <c r="B2298" s="6" t="s">
        <v>8777</v>
      </c>
      <c r="C2298" s="6" t="s">
        <v>8778</v>
      </c>
      <c r="D2298" s="6" t="s">
        <v>8861</v>
      </c>
      <c r="E2298" s="49" t="s">
        <v>9795</v>
      </c>
      <c r="F2298" s="6" t="s">
        <v>9940</v>
      </c>
      <c r="G2298" s="6" t="s">
        <v>60</v>
      </c>
      <c r="H2298" s="6" t="s">
        <v>60</v>
      </c>
      <c r="I2298" s="60" t="s">
        <v>14074</v>
      </c>
      <c r="J2298" s="49" t="s">
        <v>14075</v>
      </c>
      <c r="K2298" s="6" t="s">
        <v>14076</v>
      </c>
      <c r="L2298" s="29">
        <f>IF($J$6="с учетом НДС",VLOOKUP(I2298,LEGEND!B:E,4,0)*(1-M2298),VLOOKUP(I2298,LEGEND!B:E,4,0)*(1-M2298)/1.2)</f>
        <v>3120</v>
      </c>
      <c r="M2298" s="57">
        <f>IF(AND(B2298&lt;&gt;"1_Электроинструмент",B2298&lt;&gt;"2_Садовая техника"),$J$5,IF($J$4&lt;=20%,$J$4,IFERROR(VLOOKUP(S2298,LEGEND!$L$2:$M$5,2,FALSE),$J$4)))</f>
        <v>0</v>
      </c>
      <c r="N2298" s="48" t="s">
        <v>60</v>
      </c>
      <c r="O2298" s="6" t="s">
        <v>60</v>
      </c>
      <c r="P2298" s="49" t="s">
        <v>66</v>
      </c>
      <c r="Q2298" s="49" t="s">
        <v>473</v>
      </c>
      <c r="R2298" s="6" t="s">
        <v>60</v>
      </c>
      <c r="S2298" s="49" t="s">
        <v>60</v>
      </c>
      <c r="T2298" s="73" t="str">
        <f>IF(_xlfn.XLOOKUP(I2298,LEGEND!B:B,LEGEND!H:H)&lt;&gt;"-",HYPERLINK(_xlfn.XLOOKUP(I2298,LEGEND!B:B,LEGEND!H:H),"link"),_xlfn.XLOOKUP(I2298,LEGEND!B:B,LEGEND!H:H))</f>
        <v>-</v>
      </c>
      <c r="U2298" s="73" t="str">
        <f>HYPERLINK(_xlfn.XLOOKUP(I2298,LEGEND!B:B,LEGEND!I:I))</f>
        <v>-</v>
      </c>
      <c r="V2298" s="51" t="s">
        <v>14077</v>
      </c>
      <c r="W2298" s="63" t="s">
        <v>1189</v>
      </c>
      <c r="X2298" s="64">
        <v>182</v>
      </c>
      <c r="Y2298" s="64">
        <v>38</v>
      </c>
      <c r="Z2298" s="64">
        <v>34</v>
      </c>
      <c r="AA2298" s="84">
        <v>0.28799999999999998</v>
      </c>
      <c r="AB2298" s="85">
        <v>5</v>
      </c>
      <c r="AC2298" s="85">
        <v>1</v>
      </c>
    </row>
    <row r="2299" spans="1:29" ht="25.5">
      <c r="A2299" s="1"/>
      <c r="B2299" s="6" t="s">
        <v>8777</v>
      </c>
      <c r="C2299" s="6" t="s">
        <v>8778</v>
      </c>
      <c r="D2299" s="6" t="s">
        <v>8861</v>
      </c>
      <c r="E2299" s="49" t="s">
        <v>9795</v>
      </c>
      <c r="F2299" s="6" t="s">
        <v>9940</v>
      </c>
      <c r="G2299" s="6" t="s">
        <v>60</v>
      </c>
      <c r="H2299" s="6" t="s">
        <v>60</v>
      </c>
      <c r="I2299" s="60" t="s">
        <v>14078</v>
      </c>
      <c r="J2299" s="49" t="s">
        <v>14079</v>
      </c>
      <c r="K2299" s="6" t="s">
        <v>14080</v>
      </c>
      <c r="L2299" s="29">
        <f>IF($J$6="с учетом НДС",VLOOKUP(I2299,LEGEND!B:E,4,0)*(1-M2299),VLOOKUP(I2299,LEGEND!B:E,4,0)*(1-M2299)/1.2)</f>
        <v>3140</v>
      </c>
      <c r="M2299" s="57">
        <f>IF(AND(B2299&lt;&gt;"1_Электроинструмент",B2299&lt;&gt;"2_Садовая техника"),$J$5,IF($J$4&lt;=20%,$J$4,IFERROR(VLOOKUP(S2299,LEGEND!$L$2:$M$5,2,FALSE),$J$4)))</f>
        <v>0</v>
      </c>
      <c r="N2299" s="48" t="s">
        <v>60</v>
      </c>
      <c r="O2299" s="6" t="s">
        <v>60</v>
      </c>
      <c r="P2299" s="49" t="s">
        <v>66</v>
      </c>
      <c r="Q2299" s="49" t="s">
        <v>67</v>
      </c>
      <c r="R2299" s="6" t="s">
        <v>60</v>
      </c>
      <c r="S2299" s="49" t="s">
        <v>60</v>
      </c>
      <c r="T2299" s="73" t="str">
        <f>IF(_xlfn.XLOOKUP(I2299,LEGEND!B:B,LEGEND!H:H)&lt;&gt;"-",HYPERLINK(_xlfn.XLOOKUP(I2299,LEGEND!B:B,LEGEND!H:H),"link"),_xlfn.XLOOKUP(I2299,LEGEND!B:B,LEGEND!H:H))</f>
        <v>link</v>
      </c>
      <c r="U2299" s="73" t="str">
        <f>HYPERLINK(_xlfn.XLOOKUP(I2299,LEGEND!B:B,LEGEND!I:I))</f>
        <v>https://milwaukee-media-images.s3.amazonaws.com/hi/4932352833--Hero_1.jpg</v>
      </c>
      <c r="V2299" s="51" t="s">
        <v>14081</v>
      </c>
      <c r="W2299" s="63" t="s">
        <v>1189</v>
      </c>
      <c r="X2299" s="64">
        <v>190</v>
      </c>
      <c r="Y2299" s="64">
        <v>65</v>
      </c>
      <c r="Z2299" s="64">
        <v>15</v>
      </c>
      <c r="AA2299" s="84">
        <v>0.28000000000000003</v>
      </c>
      <c r="AB2299" s="85">
        <v>1</v>
      </c>
      <c r="AC2299" s="85">
        <v>1</v>
      </c>
    </row>
    <row r="2300" spans="1:29" ht="25.5">
      <c r="A2300" s="1"/>
      <c r="B2300" s="6" t="s">
        <v>8777</v>
      </c>
      <c r="C2300" s="6" t="s">
        <v>8778</v>
      </c>
      <c r="D2300" s="6" t="s">
        <v>8861</v>
      </c>
      <c r="E2300" s="49" t="s">
        <v>9795</v>
      </c>
      <c r="F2300" s="6" t="s">
        <v>9940</v>
      </c>
      <c r="G2300" s="6" t="s">
        <v>60</v>
      </c>
      <c r="H2300" s="6" t="s">
        <v>60</v>
      </c>
      <c r="I2300" s="60" t="s">
        <v>14082</v>
      </c>
      <c r="J2300" s="49" t="s">
        <v>14083</v>
      </c>
      <c r="K2300" s="6" t="s">
        <v>14084</v>
      </c>
      <c r="L2300" s="29">
        <f>IF($J$6="с учетом НДС",VLOOKUP(I2300,LEGEND!B:E,4,0)*(1-M2300),VLOOKUP(I2300,LEGEND!B:E,4,0)*(1-M2300)/1.2)</f>
        <v>3190</v>
      </c>
      <c r="M2300" s="57">
        <f>IF(AND(B2300&lt;&gt;"1_Электроинструмент",B2300&lt;&gt;"2_Садовая техника"),$J$5,IF($J$4&lt;=20%,$J$4,IFERROR(VLOOKUP(S2300,LEGEND!$L$2:$M$5,2,FALSE),$J$4)))</f>
        <v>0</v>
      </c>
      <c r="N2300" s="48" t="s">
        <v>60</v>
      </c>
      <c r="O2300" s="6" t="s">
        <v>60</v>
      </c>
      <c r="P2300" s="49" t="s">
        <v>66</v>
      </c>
      <c r="Q2300" s="49" t="s">
        <v>67</v>
      </c>
      <c r="R2300" s="6" t="s">
        <v>60</v>
      </c>
      <c r="S2300" s="49" t="s">
        <v>60</v>
      </c>
      <c r="T2300" s="73" t="str">
        <f>IF(_xlfn.XLOOKUP(I2300,LEGEND!B:B,LEGEND!H:H)&lt;&gt;"-",HYPERLINK(_xlfn.XLOOKUP(I2300,LEGEND!B:B,LEGEND!H:H),"link"),_xlfn.XLOOKUP(I2300,LEGEND!B:B,LEGEND!H:H))</f>
        <v>link</v>
      </c>
      <c r="U2300" s="73" t="str">
        <f>HYPERLINK(_xlfn.XLOOKUP(I2300,LEGEND!B:B,LEGEND!I:I))</f>
        <v>https://milwaukee-media-images.s3.amazonaws.com/hi/4932352947--Hero_1.jpg</v>
      </c>
      <c r="V2300" s="51" t="s">
        <v>14085</v>
      </c>
      <c r="W2300" s="63" t="s">
        <v>1189</v>
      </c>
      <c r="X2300" s="64">
        <v>10</v>
      </c>
      <c r="Y2300" s="64">
        <v>37</v>
      </c>
      <c r="Z2300" s="64">
        <v>660</v>
      </c>
      <c r="AA2300" s="84">
        <v>0.29199999999999998</v>
      </c>
      <c r="AB2300" s="85">
        <v>1</v>
      </c>
      <c r="AC2300" s="85">
        <v>1</v>
      </c>
    </row>
    <row r="2301" spans="1:29" ht="25.5">
      <c r="A2301" s="1"/>
      <c r="B2301" s="6" t="s">
        <v>8777</v>
      </c>
      <c r="C2301" s="6" t="s">
        <v>8778</v>
      </c>
      <c r="D2301" s="6" t="s">
        <v>8861</v>
      </c>
      <c r="E2301" s="49" t="s">
        <v>9795</v>
      </c>
      <c r="F2301" s="6" t="s">
        <v>9940</v>
      </c>
      <c r="G2301" s="6" t="s">
        <v>60</v>
      </c>
      <c r="H2301" s="6" t="s">
        <v>60</v>
      </c>
      <c r="I2301" s="60" t="s">
        <v>14086</v>
      </c>
      <c r="J2301" s="49" t="s">
        <v>14087</v>
      </c>
      <c r="K2301" s="6" t="s">
        <v>14088</v>
      </c>
      <c r="L2301" s="29">
        <f>IF($J$6="с учетом НДС",VLOOKUP(I2301,LEGEND!B:E,4,0)*(1-M2301),VLOOKUP(I2301,LEGEND!B:E,4,0)*(1-M2301)/1.2)</f>
        <v>3250</v>
      </c>
      <c r="M2301" s="57">
        <f>IF(AND(B2301&lt;&gt;"1_Электроинструмент",B2301&lt;&gt;"2_Садовая техника"),$J$5,IF($J$4&lt;=20%,$J$4,IFERROR(VLOOKUP(S2301,LEGEND!$L$2:$M$5,2,FALSE),$J$4)))</f>
        <v>0</v>
      </c>
      <c r="N2301" s="48" t="s">
        <v>60</v>
      </c>
      <c r="O2301" s="6" t="s">
        <v>60</v>
      </c>
      <c r="P2301" s="49" t="s">
        <v>66</v>
      </c>
      <c r="Q2301" s="49" t="s">
        <v>473</v>
      </c>
      <c r="R2301" s="6" t="s">
        <v>60</v>
      </c>
      <c r="S2301" s="49" t="s">
        <v>60</v>
      </c>
      <c r="T2301" s="73" t="str">
        <f>IF(_xlfn.XLOOKUP(I2301,LEGEND!B:B,LEGEND!H:H)&lt;&gt;"-",HYPERLINK(_xlfn.XLOOKUP(I2301,LEGEND!B:B,LEGEND!H:H),"link"),_xlfn.XLOOKUP(I2301,LEGEND!B:B,LEGEND!H:H))</f>
        <v>link</v>
      </c>
      <c r="U2301" s="73" t="str">
        <f>HYPERLINK(_xlfn.XLOOKUP(I2301,LEGEND!B:B,LEGEND!I:I))</f>
        <v>https://milwaukee-media-images.s3.amazonaws.com/hi/4932373922--Hero_1.jpg</v>
      </c>
      <c r="V2301" s="51" t="s">
        <v>14089</v>
      </c>
      <c r="W2301" s="63" t="s">
        <v>1189</v>
      </c>
      <c r="X2301" s="64">
        <v>315</v>
      </c>
      <c r="Y2301" s="64">
        <v>37</v>
      </c>
      <c r="Z2301" s="64">
        <v>24</v>
      </c>
      <c r="AA2301" s="84">
        <v>0.36099999999999999</v>
      </c>
      <c r="AB2301" s="85">
        <v>1</v>
      </c>
      <c r="AC2301" s="85">
        <v>1</v>
      </c>
    </row>
    <row r="2302" spans="1:29" ht="25.5">
      <c r="A2302" s="1"/>
      <c r="B2302" s="6" t="s">
        <v>8777</v>
      </c>
      <c r="C2302" s="6" t="s">
        <v>8778</v>
      </c>
      <c r="D2302" s="6" t="s">
        <v>8861</v>
      </c>
      <c r="E2302" s="49" t="s">
        <v>9795</v>
      </c>
      <c r="F2302" s="6" t="s">
        <v>9940</v>
      </c>
      <c r="G2302" s="6" t="s">
        <v>60</v>
      </c>
      <c r="H2302" s="6" t="s">
        <v>60</v>
      </c>
      <c r="I2302" s="60" t="s">
        <v>14090</v>
      </c>
      <c r="J2302" s="49" t="s">
        <v>14091</v>
      </c>
      <c r="K2302" s="6" t="s">
        <v>14092</v>
      </c>
      <c r="L2302" s="29">
        <f>IF($J$6="с учетом НДС",VLOOKUP(I2302,LEGEND!B:E,4,0)*(1-M2302),VLOOKUP(I2302,LEGEND!B:E,4,0)*(1-M2302)/1.2)</f>
        <v>3300</v>
      </c>
      <c r="M2302" s="57">
        <f>IF(AND(B2302&lt;&gt;"1_Электроинструмент",B2302&lt;&gt;"2_Садовая техника"),$J$5,IF($J$4&lt;=20%,$J$4,IFERROR(VLOOKUP(S2302,LEGEND!$L$2:$M$5,2,FALSE),$J$4)))</f>
        <v>0</v>
      </c>
      <c r="N2302" s="48" t="s">
        <v>60</v>
      </c>
      <c r="O2302" s="6" t="s">
        <v>60</v>
      </c>
      <c r="P2302" s="49" t="s">
        <v>66</v>
      </c>
      <c r="Q2302" s="49" t="s">
        <v>67</v>
      </c>
      <c r="R2302" s="6" t="s">
        <v>60</v>
      </c>
      <c r="S2302" s="49" t="s">
        <v>60</v>
      </c>
      <c r="T2302" s="73" t="str">
        <f>IF(_xlfn.XLOOKUP(I2302,LEGEND!B:B,LEGEND!H:H)&lt;&gt;"-",HYPERLINK(_xlfn.XLOOKUP(I2302,LEGEND!B:B,LEGEND!H:H),"link"),_xlfn.XLOOKUP(I2302,LEGEND!B:B,LEGEND!H:H))</f>
        <v>link</v>
      </c>
      <c r="U2302" s="73" t="str">
        <f>HYPERLINK(_xlfn.XLOOKUP(I2302,LEGEND!B:B,LEGEND!I:I))</f>
        <v>https://milwaukee-media-images.s3.amazonaws.com/hi/4932344307--Hero_1.jpg</v>
      </c>
      <c r="V2302" s="51" t="s">
        <v>14093</v>
      </c>
      <c r="W2302" s="63" t="s">
        <v>1189</v>
      </c>
      <c r="X2302" s="64">
        <v>15</v>
      </c>
      <c r="Y2302" s="64">
        <v>37</v>
      </c>
      <c r="Z2302" s="64">
        <v>515</v>
      </c>
      <c r="AA2302" s="84">
        <v>0.53400000000000003</v>
      </c>
      <c r="AB2302" s="85">
        <v>1</v>
      </c>
      <c r="AC2302" s="85">
        <v>1</v>
      </c>
    </row>
    <row r="2303" spans="1:29" ht="25.5">
      <c r="A2303" s="1"/>
      <c r="B2303" s="6" t="s">
        <v>8777</v>
      </c>
      <c r="C2303" s="6" t="s">
        <v>8778</v>
      </c>
      <c r="D2303" s="6" t="s">
        <v>8861</v>
      </c>
      <c r="E2303" s="49" t="s">
        <v>9795</v>
      </c>
      <c r="F2303" s="6" t="s">
        <v>9940</v>
      </c>
      <c r="G2303" s="6" t="s">
        <v>60</v>
      </c>
      <c r="H2303" s="6" t="s">
        <v>60</v>
      </c>
      <c r="I2303" s="60" t="s">
        <v>14094</v>
      </c>
      <c r="J2303" s="49" t="s">
        <v>14095</v>
      </c>
      <c r="K2303" s="6" t="s">
        <v>14096</v>
      </c>
      <c r="L2303" s="29">
        <f>IF($J$6="с учетом НДС",VLOOKUP(I2303,LEGEND!B:E,4,0)*(1-M2303),VLOOKUP(I2303,LEGEND!B:E,4,0)*(1-M2303)/1.2)</f>
        <v>3320</v>
      </c>
      <c r="M2303" s="57">
        <f>IF(AND(B2303&lt;&gt;"1_Электроинструмент",B2303&lt;&gt;"2_Садовая техника"),$J$5,IF($J$4&lt;=20%,$J$4,IFERROR(VLOOKUP(S2303,LEGEND!$L$2:$M$5,2,FALSE),$J$4)))</f>
        <v>0</v>
      </c>
      <c r="N2303" s="48" t="s">
        <v>60</v>
      </c>
      <c r="O2303" s="6" t="s">
        <v>60</v>
      </c>
      <c r="P2303" s="49" t="s">
        <v>66</v>
      </c>
      <c r="Q2303" s="49" t="s">
        <v>473</v>
      </c>
      <c r="R2303" s="6" t="s">
        <v>60</v>
      </c>
      <c r="S2303" s="49" t="s">
        <v>60</v>
      </c>
      <c r="T2303" s="73" t="str">
        <f>IF(_xlfn.XLOOKUP(I2303,LEGEND!B:B,LEGEND!H:H)&lt;&gt;"-",HYPERLINK(_xlfn.XLOOKUP(I2303,LEGEND!B:B,LEGEND!H:H),"link"),_xlfn.XLOOKUP(I2303,LEGEND!B:B,LEGEND!H:H))</f>
        <v>link</v>
      </c>
      <c r="U2303" s="73" t="str">
        <f>HYPERLINK(_xlfn.XLOOKUP(I2303,LEGEND!B:B,LEGEND!I:I))</f>
        <v>https://milwaukee-media-images.s3.amazonaws.com/hi/4932352522--Hero_1.jpg</v>
      </c>
      <c r="V2303" s="51" t="s">
        <v>14097</v>
      </c>
      <c r="W2303" s="63" t="s">
        <v>1189</v>
      </c>
      <c r="X2303" s="64">
        <v>150</v>
      </c>
      <c r="Y2303" s="64">
        <v>30</v>
      </c>
      <c r="Z2303" s="64">
        <v>40</v>
      </c>
      <c r="AA2303" s="84">
        <v>0.51</v>
      </c>
      <c r="AB2303" s="85">
        <v>10</v>
      </c>
      <c r="AC2303" s="85">
        <v>1</v>
      </c>
    </row>
    <row r="2304" spans="1:29" ht="25.5">
      <c r="A2304" s="1"/>
      <c r="B2304" s="6" t="s">
        <v>8777</v>
      </c>
      <c r="C2304" s="6" t="s">
        <v>8778</v>
      </c>
      <c r="D2304" s="6" t="s">
        <v>8861</v>
      </c>
      <c r="E2304" s="49" t="s">
        <v>9795</v>
      </c>
      <c r="F2304" s="6" t="s">
        <v>9940</v>
      </c>
      <c r="G2304" s="6" t="s">
        <v>60</v>
      </c>
      <c r="H2304" s="6" t="s">
        <v>60</v>
      </c>
      <c r="I2304" s="60" t="s">
        <v>14102</v>
      </c>
      <c r="J2304" s="49" t="s">
        <v>14103</v>
      </c>
      <c r="K2304" s="6" t="s">
        <v>14104</v>
      </c>
      <c r="L2304" s="29">
        <f>IF($J$6="с учетом НДС",VLOOKUP(I2304,LEGEND!B:E,4,0)*(1-M2304),VLOOKUP(I2304,LEGEND!B:E,4,0)*(1-M2304)/1.2)</f>
        <v>3340</v>
      </c>
      <c r="M2304" s="57">
        <f>IF(AND(B2304&lt;&gt;"1_Электроинструмент",B2304&lt;&gt;"2_Садовая техника"),$J$5,IF($J$4&lt;=20%,$J$4,IFERROR(VLOOKUP(S2304,LEGEND!$L$2:$M$5,2,FALSE),$J$4)))</f>
        <v>0</v>
      </c>
      <c r="N2304" s="48" t="s">
        <v>60</v>
      </c>
      <c r="O2304" s="6" t="s">
        <v>60</v>
      </c>
      <c r="P2304" s="49" t="s">
        <v>66</v>
      </c>
      <c r="Q2304" s="49" t="s">
        <v>67</v>
      </c>
      <c r="R2304" s="6" t="s">
        <v>60</v>
      </c>
      <c r="S2304" s="49" t="s">
        <v>60</v>
      </c>
      <c r="T2304" s="73" t="str">
        <f>IF(_xlfn.XLOOKUP(I2304,LEGEND!B:B,LEGEND!H:H)&lt;&gt;"-",HYPERLINK(_xlfn.XLOOKUP(I2304,LEGEND!B:B,LEGEND!H:H),"link"),_xlfn.XLOOKUP(I2304,LEGEND!B:B,LEGEND!H:H))</f>
        <v>link</v>
      </c>
      <c r="U2304" s="73" t="str">
        <f>HYPERLINK(_xlfn.XLOOKUP(I2304,LEGEND!B:B,LEGEND!I:I))</f>
        <v>https://milwaukee-media-images.s3.amazonaws.com/hi/4932371708--Hero_1.jpg</v>
      </c>
      <c r="V2304" s="51" t="s">
        <v>14105</v>
      </c>
      <c r="W2304" s="63" t="s">
        <v>1189</v>
      </c>
      <c r="X2304" s="64">
        <v>180</v>
      </c>
      <c r="Y2304" s="64">
        <v>36</v>
      </c>
      <c r="Z2304" s="64">
        <v>36</v>
      </c>
      <c r="AA2304" s="84">
        <v>0.66</v>
      </c>
      <c r="AB2304" s="85">
        <v>10</v>
      </c>
      <c r="AC2304" s="85">
        <v>1</v>
      </c>
    </row>
    <row r="2305" spans="1:29" ht="25.5">
      <c r="A2305" s="1"/>
      <c r="B2305" s="6" t="s">
        <v>8777</v>
      </c>
      <c r="C2305" s="6" t="s">
        <v>8778</v>
      </c>
      <c r="D2305" s="6" t="s">
        <v>8861</v>
      </c>
      <c r="E2305" s="49" t="s">
        <v>9795</v>
      </c>
      <c r="F2305" s="6" t="s">
        <v>9940</v>
      </c>
      <c r="G2305" s="6" t="s">
        <v>60</v>
      </c>
      <c r="H2305" s="6" t="s">
        <v>60</v>
      </c>
      <c r="I2305" s="60" t="s">
        <v>14106</v>
      </c>
      <c r="J2305" s="49" t="s">
        <v>14107</v>
      </c>
      <c r="K2305" s="6" t="s">
        <v>14108</v>
      </c>
      <c r="L2305" s="29">
        <f>IF($J$6="с учетом НДС",VLOOKUP(I2305,LEGEND!B:E,4,0)*(1-M2305),VLOOKUP(I2305,LEGEND!B:E,4,0)*(1-M2305)/1.2)</f>
        <v>3350</v>
      </c>
      <c r="M2305" s="57">
        <f>IF(AND(B2305&lt;&gt;"1_Электроинструмент",B2305&lt;&gt;"2_Садовая техника"),$J$5,IF($J$4&lt;=20%,$J$4,IFERROR(VLOOKUP(S2305,LEGEND!$L$2:$M$5,2,FALSE),$J$4)))</f>
        <v>0</v>
      </c>
      <c r="N2305" s="48" t="s">
        <v>60</v>
      </c>
      <c r="O2305" s="6" t="s">
        <v>60</v>
      </c>
      <c r="P2305" s="49" t="s">
        <v>66</v>
      </c>
      <c r="Q2305" s="49" t="s">
        <v>473</v>
      </c>
      <c r="R2305" s="6" t="s">
        <v>60</v>
      </c>
      <c r="S2305" s="49" t="s">
        <v>60</v>
      </c>
      <c r="T2305" s="73" t="str">
        <f>IF(_xlfn.XLOOKUP(I2305,LEGEND!B:B,LEGEND!H:H)&lt;&gt;"-",HYPERLINK(_xlfn.XLOOKUP(I2305,LEGEND!B:B,LEGEND!H:H),"link"),_xlfn.XLOOKUP(I2305,LEGEND!B:B,LEGEND!H:H))</f>
        <v>link</v>
      </c>
      <c r="U2305" s="73" t="str">
        <f>HYPERLINK(_xlfn.XLOOKUP(I2305,LEGEND!B:B,LEGEND!I:I))</f>
        <v>https://milwaukee-media-images.s3.amazonaws.com/hi/4932352521--Hero_1.jpg</v>
      </c>
      <c r="V2305" s="51" t="s">
        <v>14109</v>
      </c>
      <c r="W2305" s="63" t="s">
        <v>1189</v>
      </c>
      <c r="X2305" s="64">
        <v>32</v>
      </c>
      <c r="Y2305" s="64">
        <v>32</v>
      </c>
      <c r="Z2305" s="64">
        <v>148</v>
      </c>
      <c r="AA2305" s="84">
        <v>0.39</v>
      </c>
      <c r="AB2305" s="85">
        <v>10</v>
      </c>
      <c r="AC2305" s="85">
        <v>1</v>
      </c>
    </row>
    <row r="2306" spans="1:29" ht="25.5">
      <c r="A2306" s="1"/>
      <c r="B2306" s="6" t="s">
        <v>8777</v>
      </c>
      <c r="C2306" s="6" t="s">
        <v>8778</v>
      </c>
      <c r="D2306" s="6" t="s">
        <v>8861</v>
      </c>
      <c r="E2306" s="49" t="s">
        <v>9795</v>
      </c>
      <c r="F2306" s="6" t="s">
        <v>9940</v>
      </c>
      <c r="G2306" s="6" t="s">
        <v>60</v>
      </c>
      <c r="H2306" s="6" t="s">
        <v>60</v>
      </c>
      <c r="I2306" s="60" t="s">
        <v>14113</v>
      </c>
      <c r="J2306" s="49" t="s">
        <v>14114</v>
      </c>
      <c r="K2306" s="6" t="s">
        <v>14115</v>
      </c>
      <c r="L2306" s="29">
        <f>IF($J$6="с учетом НДС",VLOOKUP(I2306,LEGEND!B:E,4,0)*(1-M2306),VLOOKUP(I2306,LEGEND!B:E,4,0)*(1-M2306)/1.2)</f>
        <v>3360</v>
      </c>
      <c r="M2306" s="57">
        <f>IF(AND(B2306&lt;&gt;"1_Электроинструмент",B2306&lt;&gt;"2_Садовая техника"),$J$5,IF($J$4&lt;=20%,$J$4,IFERROR(VLOOKUP(S2306,LEGEND!$L$2:$M$5,2,FALSE),$J$4)))</f>
        <v>0</v>
      </c>
      <c r="N2306" s="48" t="s">
        <v>60</v>
      </c>
      <c r="O2306" s="6" t="s">
        <v>60</v>
      </c>
      <c r="P2306" s="49" t="s">
        <v>66</v>
      </c>
      <c r="Q2306" s="49" t="s">
        <v>473</v>
      </c>
      <c r="R2306" s="6" t="s">
        <v>60</v>
      </c>
      <c r="S2306" s="49" t="s">
        <v>60</v>
      </c>
      <c r="T2306" s="73" t="str">
        <f>IF(_xlfn.XLOOKUP(I2306,LEGEND!B:B,LEGEND!H:H)&lt;&gt;"-",HYPERLINK(_xlfn.XLOOKUP(I2306,LEGEND!B:B,LEGEND!H:H),"link"),_xlfn.XLOOKUP(I2306,LEGEND!B:B,LEGEND!H:H))</f>
        <v>-</v>
      </c>
      <c r="U2306" s="73" t="str">
        <f>HYPERLINK(_xlfn.XLOOKUP(I2306,LEGEND!B:B,LEGEND!I:I))</f>
        <v>-</v>
      </c>
      <c r="V2306" s="51" t="s">
        <v>14116</v>
      </c>
      <c r="W2306" s="63" t="s">
        <v>1189</v>
      </c>
      <c r="X2306" s="64">
        <v>185</v>
      </c>
      <c r="Y2306" s="64">
        <v>37</v>
      </c>
      <c r="Z2306" s="64">
        <v>34</v>
      </c>
      <c r="AA2306" s="84">
        <v>0.376</v>
      </c>
      <c r="AB2306" s="85">
        <v>5</v>
      </c>
      <c r="AC2306" s="85">
        <v>1</v>
      </c>
    </row>
    <row r="2307" spans="1:29" ht="25.5">
      <c r="A2307" s="1"/>
      <c r="B2307" s="6" t="s">
        <v>8777</v>
      </c>
      <c r="C2307" s="6" t="s">
        <v>8778</v>
      </c>
      <c r="D2307" s="6" t="s">
        <v>8861</v>
      </c>
      <c r="E2307" s="49" t="s">
        <v>9795</v>
      </c>
      <c r="F2307" s="6" t="s">
        <v>9940</v>
      </c>
      <c r="G2307" s="6" t="s">
        <v>60</v>
      </c>
      <c r="H2307" s="6" t="s">
        <v>60</v>
      </c>
      <c r="I2307" s="60" t="s">
        <v>14117</v>
      </c>
      <c r="J2307" s="49" t="s">
        <v>14118</v>
      </c>
      <c r="K2307" s="6" t="s">
        <v>14119</v>
      </c>
      <c r="L2307" s="29">
        <f>IF($J$6="с учетом НДС",VLOOKUP(I2307,LEGEND!B:E,4,0)*(1-M2307),VLOOKUP(I2307,LEGEND!B:E,4,0)*(1-M2307)/1.2)</f>
        <v>3410</v>
      </c>
      <c r="M2307" s="57">
        <f>IF(AND(B2307&lt;&gt;"1_Электроинструмент",B2307&lt;&gt;"2_Садовая техника"),$J$5,IF($J$4&lt;=20%,$J$4,IFERROR(VLOOKUP(S2307,LEGEND!$L$2:$M$5,2,FALSE),$J$4)))</f>
        <v>0</v>
      </c>
      <c r="N2307" s="48" t="s">
        <v>60</v>
      </c>
      <c r="O2307" s="6" t="s">
        <v>60</v>
      </c>
      <c r="P2307" s="49" t="s">
        <v>66</v>
      </c>
      <c r="Q2307" s="49" t="s">
        <v>473</v>
      </c>
      <c r="R2307" s="6" t="s">
        <v>60</v>
      </c>
      <c r="S2307" s="49" t="s">
        <v>60</v>
      </c>
      <c r="T2307" s="73" t="str">
        <f>IF(_xlfn.XLOOKUP(I2307,LEGEND!B:B,LEGEND!H:H)&lt;&gt;"-",HYPERLINK(_xlfn.XLOOKUP(I2307,LEGEND!B:B,LEGEND!H:H),"link"),_xlfn.XLOOKUP(I2307,LEGEND!B:B,LEGEND!H:H))</f>
        <v>link</v>
      </c>
      <c r="U2307" s="73" t="str">
        <f>HYPERLINK(_xlfn.XLOOKUP(I2307,LEGEND!B:B,LEGEND!I:I))</f>
        <v>https://milwaukee-media-images.s3.amazonaws.com/hi/4932399338--Hero_1.jpg</v>
      </c>
      <c r="V2307" s="51" t="s">
        <v>14120</v>
      </c>
      <c r="W2307" s="63" t="s">
        <v>1189</v>
      </c>
      <c r="X2307" s="64">
        <v>190</v>
      </c>
      <c r="Y2307" s="64">
        <v>35</v>
      </c>
      <c r="Z2307" s="64">
        <v>35</v>
      </c>
      <c r="AA2307" s="84">
        <v>0.47499999999999998</v>
      </c>
      <c r="AB2307" s="85">
        <v>10</v>
      </c>
      <c r="AC2307" s="85">
        <v>1</v>
      </c>
    </row>
    <row r="2308" spans="1:29" ht="25.5">
      <c r="A2308" s="1"/>
      <c r="B2308" s="6" t="s">
        <v>8777</v>
      </c>
      <c r="C2308" s="6" t="s">
        <v>8778</v>
      </c>
      <c r="D2308" s="6" t="s">
        <v>8861</v>
      </c>
      <c r="E2308" s="49" t="s">
        <v>9795</v>
      </c>
      <c r="F2308" s="6" t="s">
        <v>9940</v>
      </c>
      <c r="G2308" s="6" t="s">
        <v>60</v>
      </c>
      <c r="H2308" s="6" t="s">
        <v>60</v>
      </c>
      <c r="I2308" s="60" t="s">
        <v>14121</v>
      </c>
      <c r="J2308" s="49" t="s">
        <v>14122</v>
      </c>
      <c r="K2308" s="6" t="s">
        <v>14123</v>
      </c>
      <c r="L2308" s="29">
        <f>IF($J$6="с учетом НДС",VLOOKUP(I2308,LEGEND!B:E,4,0)*(1-M2308),VLOOKUP(I2308,LEGEND!B:E,4,0)*(1-M2308)/1.2)</f>
        <v>3430</v>
      </c>
      <c r="M2308" s="57">
        <f>IF(AND(B2308&lt;&gt;"1_Электроинструмент",B2308&lt;&gt;"2_Садовая техника"),$J$5,IF($J$4&lt;=20%,$J$4,IFERROR(VLOOKUP(S2308,LEGEND!$L$2:$M$5,2,FALSE),$J$4)))</f>
        <v>0</v>
      </c>
      <c r="N2308" s="48" t="s">
        <v>60</v>
      </c>
      <c r="O2308" s="6" t="s">
        <v>60</v>
      </c>
      <c r="P2308" s="49" t="s">
        <v>66</v>
      </c>
      <c r="Q2308" s="49" t="s">
        <v>473</v>
      </c>
      <c r="R2308" s="6" t="s">
        <v>60</v>
      </c>
      <c r="S2308" s="49" t="s">
        <v>60</v>
      </c>
      <c r="T2308" s="73" t="str">
        <f>IF(_xlfn.XLOOKUP(I2308,LEGEND!B:B,LEGEND!H:H)&lt;&gt;"-",HYPERLINK(_xlfn.XLOOKUP(I2308,LEGEND!B:B,LEGEND!H:H),"link"),_xlfn.XLOOKUP(I2308,LEGEND!B:B,LEGEND!H:H))</f>
        <v>-</v>
      </c>
      <c r="U2308" s="73" t="str">
        <f>HYPERLINK(_xlfn.XLOOKUP(I2308,LEGEND!B:B,LEGEND!I:I))</f>
        <v>-</v>
      </c>
      <c r="V2308" s="51" t="s">
        <v>14124</v>
      </c>
      <c r="W2308" s="63" t="s">
        <v>1189</v>
      </c>
      <c r="X2308" s="64">
        <v>235</v>
      </c>
      <c r="Y2308" s="64">
        <v>35</v>
      </c>
      <c r="Z2308" s="64">
        <v>35</v>
      </c>
      <c r="AA2308" s="84">
        <v>0.36199999999999999</v>
      </c>
      <c r="AB2308" s="85">
        <v>5</v>
      </c>
      <c r="AC2308" s="85">
        <v>1</v>
      </c>
    </row>
    <row r="2309" spans="1:29" ht="25.5">
      <c r="A2309" s="1"/>
      <c r="B2309" s="6" t="s">
        <v>8777</v>
      </c>
      <c r="C2309" s="6" t="s">
        <v>8778</v>
      </c>
      <c r="D2309" s="6" t="s">
        <v>8861</v>
      </c>
      <c r="E2309" s="49" t="s">
        <v>9795</v>
      </c>
      <c r="F2309" s="6" t="s">
        <v>9940</v>
      </c>
      <c r="G2309" s="6" t="s">
        <v>60</v>
      </c>
      <c r="H2309" s="6" t="s">
        <v>60</v>
      </c>
      <c r="I2309" s="60" t="s">
        <v>14125</v>
      </c>
      <c r="J2309" s="49" t="s">
        <v>14126</v>
      </c>
      <c r="K2309" s="6" t="s">
        <v>14127</v>
      </c>
      <c r="L2309" s="29">
        <f>IF($J$6="с учетом НДС",VLOOKUP(I2309,LEGEND!B:E,4,0)*(1-M2309),VLOOKUP(I2309,LEGEND!B:E,4,0)*(1-M2309)/1.2)</f>
        <v>3500</v>
      </c>
      <c r="M2309" s="57">
        <f>IF(AND(B2309&lt;&gt;"1_Электроинструмент",B2309&lt;&gt;"2_Садовая техника"),$J$5,IF($J$4&lt;=20%,$J$4,IFERROR(VLOOKUP(S2309,LEGEND!$L$2:$M$5,2,FALSE),$J$4)))</f>
        <v>0</v>
      </c>
      <c r="N2309" s="48" t="s">
        <v>60</v>
      </c>
      <c r="O2309" s="6" t="s">
        <v>60</v>
      </c>
      <c r="P2309" s="49" t="s">
        <v>66</v>
      </c>
      <c r="Q2309" s="49" t="s">
        <v>67</v>
      </c>
      <c r="R2309" s="6" t="s">
        <v>60</v>
      </c>
      <c r="S2309" s="49" t="s">
        <v>60</v>
      </c>
      <c r="T2309" s="73" t="str">
        <f>IF(_xlfn.XLOOKUP(I2309,LEGEND!B:B,LEGEND!H:H)&lt;&gt;"-",HYPERLINK(_xlfn.XLOOKUP(I2309,LEGEND!B:B,LEGEND!H:H),"link"),_xlfn.XLOOKUP(I2309,LEGEND!B:B,LEGEND!H:H))</f>
        <v>link</v>
      </c>
      <c r="U2309" s="73" t="str">
        <f>HYPERLINK(_xlfn.XLOOKUP(I2309,LEGEND!B:B,LEGEND!I:I))</f>
        <v>https://milwaukee-media-images.s3.amazonaws.com/hi/4932399328--Hero_1.jpg</v>
      </c>
      <c r="V2309" s="51" t="s">
        <v>14128</v>
      </c>
      <c r="W2309" s="63" t="s">
        <v>1189</v>
      </c>
      <c r="X2309" s="64">
        <v>10</v>
      </c>
      <c r="Y2309" s="64">
        <v>37</v>
      </c>
      <c r="Z2309" s="64">
        <v>1065</v>
      </c>
      <c r="AA2309" s="84">
        <v>0.24399999999999999</v>
      </c>
      <c r="AB2309" s="85">
        <v>1</v>
      </c>
      <c r="AC2309" s="85">
        <v>1</v>
      </c>
    </row>
    <row r="2310" spans="1:29" ht="25.5">
      <c r="A2310" s="1"/>
      <c r="B2310" s="6" t="s">
        <v>8777</v>
      </c>
      <c r="C2310" s="6" t="s">
        <v>8778</v>
      </c>
      <c r="D2310" s="6" t="s">
        <v>8861</v>
      </c>
      <c r="E2310" s="49" t="s">
        <v>9795</v>
      </c>
      <c r="F2310" s="6" t="s">
        <v>9940</v>
      </c>
      <c r="G2310" s="6" t="s">
        <v>60</v>
      </c>
      <c r="H2310" s="6" t="s">
        <v>60</v>
      </c>
      <c r="I2310" s="60" t="s">
        <v>14133</v>
      </c>
      <c r="J2310" s="49" t="s">
        <v>14134</v>
      </c>
      <c r="K2310" s="6" t="s">
        <v>14135</v>
      </c>
      <c r="L2310" s="29">
        <f>IF($J$6="с учетом НДС",VLOOKUP(I2310,LEGEND!B:E,4,0)*(1-M2310),VLOOKUP(I2310,LEGEND!B:E,4,0)*(1-M2310)/1.2)</f>
        <v>3510</v>
      </c>
      <c r="M2310" s="57">
        <f>IF(AND(B2310&lt;&gt;"1_Электроинструмент",B2310&lt;&gt;"2_Садовая техника"),$J$5,IF($J$4&lt;=20%,$J$4,IFERROR(VLOOKUP(S2310,LEGEND!$L$2:$M$5,2,FALSE),$J$4)))</f>
        <v>0</v>
      </c>
      <c r="N2310" s="48" t="s">
        <v>60</v>
      </c>
      <c r="O2310" s="6" t="s">
        <v>60</v>
      </c>
      <c r="P2310" s="49" t="s">
        <v>66</v>
      </c>
      <c r="Q2310" s="49" t="s">
        <v>67</v>
      </c>
      <c r="R2310" s="6" t="s">
        <v>60</v>
      </c>
      <c r="S2310" s="49" t="s">
        <v>60</v>
      </c>
      <c r="T2310" s="73" t="str">
        <f>IF(_xlfn.XLOOKUP(I2310,LEGEND!B:B,LEGEND!H:H)&lt;&gt;"-",HYPERLINK(_xlfn.XLOOKUP(I2310,LEGEND!B:B,LEGEND!H:H),"link"),_xlfn.XLOOKUP(I2310,LEGEND!B:B,LEGEND!H:H))</f>
        <v>link</v>
      </c>
      <c r="U2310" s="73" t="str">
        <f>HYPERLINK(_xlfn.XLOOKUP(I2310,LEGEND!B:B,LEGEND!I:I))</f>
        <v>https://milwaukee-media-images.s3.amazonaws.com/hi/4932352950--Hero_1.jpg</v>
      </c>
      <c r="V2310" s="51" t="s">
        <v>14136</v>
      </c>
      <c r="W2310" s="63" t="s">
        <v>1189</v>
      </c>
      <c r="X2310" s="64">
        <v>14</v>
      </c>
      <c r="Y2310" s="64">
        <v>37</v>
      </c>
      <c r="Z2310" s="64">
        <v>660</v>
      </c>
      <c r="AA2310" s="84">
        <v>0.33800000000000002</v>
      </c>
      <c r="AB2310" s="85">
        <v>1</v>
      </c>
      <c r="AC2310" s="85">
        <v>1</v>
      </c>
    </row>
    <row r="2311" spans="1:29" ht="25.5">
      <c r="A2311" s="1"/>
      <c r="B2311" s="6" t="s">
        <v>8777</v>
      </c>
      <c r="C2311" s="6" t="s">
        <v>8778</v>
      </c>
      <c r="D2311" s="6" t="s">
        <v>8861</v>
      </c>
      <c r="E2311" s="49" t="s">
        <v>9795</v>
      </c>
      <c r="F2311" s="6" t="s">
        <v>9940</v>
      </c>
      <c r="G2311" s="6" t="s">
        <v>60</v>
      </c>
      <c r="H2311" s="6" t="s">
        <v>60</v>
      </c>
      <c r="I2311" s="60" t="s">
        <v>14129</v>
      </c>
      <c r="J2311" s="49" t="s">
        <v>14130</v>
      </c>
      <c r="K2311" s="6" t="s">
        <v>14131</v>
      </c>
      <c r="L2311" s="29">
        <f>IF($J$6="с учетом НДС",VLOOKUP(I2311,LEGEND!B:E,4,0)*(1-M2311),VLOOKUP(I2311,LEGEND!B:E,4,0)*(1-M2311)/1.2)</f>
        <v>3510</v>
      </c>
      <c r="M2311" s="57">
        <f>IF(AND(B2311&lt;&gt;"1_Электроинструмент",B2311&lt;&gt;"2_Садовая техника"),$J$5,IF($J$4&lt;=20%,$J$4,IFERROR(VLOOKUP(S2311,LEGEND!$L$2:$M$5,2,FALSE),$J$4)))</f>
        <v>0</v>
      </c>
      <c r="N2311" s="48" t="s">
        <v>60</v>
      </c>
      <c r="O2311" s="6" t="s">
        <v>60</v>
      </c>
      <c r="P2311" s="49" t="s">
        <v>66</v>
      </c>
      <c r="Q2311" s="49" t="s">
        <v>473</v>
      </c>
      <c r="R2311" s="6" t="s">
        <v>60</v>
      </c>
      <c r="S2311" s="49" t="s">
        <v>60</v>
      </c>
      <c r="T2311" s="73" t="str">
        <f>IF(_xlfn.XLOOKUP(I2311,LEGEND!B:B,LEGEND!H:H)&lt;&gt;"-",HYPERLINK(_xlfn.XLOOKUP(I2311,LEGEND!B:B,LEGEND!H:H),"link"),_xlfn.XLOOKUP(I2311,LEGEND!B:B,LEGEND!H:H))</f>
        <v>link</v>
      </c>
      <c r="U2311" s="73" t="str">
        <f>HYPERLINK(_xlfn.XLOOKUP(I2311,LEGEND!B:B,LEGEND!I:I))</f>
        <v>https://milwaukee-media-images.s3.amazonaws.com/hi/4932344308--Hero_1.jpg</v>
      </c>
      <c r="V2311" s="51" t="s">
        <v>14132</v>
      </c>
      <c r="W2311" s="63" t="s">
        <v>1189</v>
      </c>
      <c r="X2311" s="64">
        <v>25</v>
      </c>
      <c r="Y2311" s="64">
        <v>37</v>
      </c>
      <c r="Z2311" s="64">
        <v>310</v>
      </c>
      <c r="AA2311" s="84">
        <v>0.38300000000000001</v>
      </c>
      <c r="AB2311" s="85">
        <v>1</v>
      </c>
      <c r="AC2311" s="85">
        <v>1</v>
      </c>
    </row>
    <row r="2312" spans="1:29" ht="25.5">
      <c r="A2312" s="1"/>
      <c r="B2312" s="6" t="s">
        <v>8777</v>
      </c>
      <c r="C2312" s="6" t="s">
        <v>8778</v>
      </c>
      <c r="D2312" s="6" t="s">
        <v>8861</v>
      </c>
      <c r="E2312" s="49" t="s">
        <v>9795</v>
      </c>
      <c r="F2312" s="6" t="s">
        <v>9940</v>
      </c>
      <c r="G2312" s="6" t="s">
        <v>60</v>
      </c>
      <c r="H2312" s="6" t="s">
        <v>60</v>
      </c>
      <c r="I2312" s="60" t="s">
        <v>14141</v>
      </c>
      <c r="J2312" s="49" t="s">
        <v>14142</v>
      </c>
      <c r="K2312" s="6" t="s">
        <v>14143</v>
      </c>
      <c r="L2312" s="29">
        <f>IF($J$6="с учетом НДС",VLOOKUP(I2312,LEGEND!B:E,4,0)*(1-M2312),VLOOKUP(I2312,LEGEND!B:E,4,0)*(1-M2312)/1.2)</f>
        <v>3540</v>
      </c>
      <c r="M2312" s="57">
        <f>IF(AND(B2312&lt;&gt;"1_Электроинструмент",B2312&lt;&gt;"2_Садовая техника"),$J$5,IF($J$4&lt;=20%,$J$4,IFERROR(VLOOKUP(S2312,LEGEND!$L$2:$M$5,2,FALSE),$J$4)))</f>
        <v>0</v>
      </c>
      <c r="N2312" s="48" t="s">
        <v>60</v>
      </c>
      <c r="O2312" s="6" t="s">
        <v>60</v>
      </c>
      <c r="P2312" s="49" t="s">
        <v>66</v>
      </c>
      <c r="Q2312" s="49" t="s">
        <v>473</v>
      </c>
      <c r="R2312" s="6" t="s">
        <v>60</v>
      </c>
      <c r="S2312" s="49" t="s">
        <v>60</v>
      </c>
      <c r="T2312" s="73" t="str">
        <f>IF(_xlfn.XLOOKUP(I2312,LEGEND!B:B,LEGEND!H:H)&lt;&gt;"-",HYPERLINK(_xlfn.XLOOKUP(I2312,LEGEND!B:B,LEGEND!H:H),"link"),_xlfn.XLOOKUP(I2312,LEGEND!B:B,LEGEND!H:H))</f>
        <v>-</v>
      </c>
      <c r="U2312" s="73" t="str">
        <f>HYPERLINK(_xlfn.XLOOKUP(I2312,LEGEND!B:B,LEGEND!I:I))</f>
        <v>-</v>
      </c>
      <c r="V2312" s="51" t="s">
        <v>14144</v>
      </c>
      <c r="W2312" s="63" t="s">
        <v>1189</v>
      </c>
      <c r="X2312" s="64">
        <v>235</v>
      </c>
      <c r="Y2312" s="64">
        <v>35</v>
      </c>
      <c r="Z2312" s="64">
        <v>35</v>
      </c>
      <c r="AA2312" s="84">
        <v>0.29199999999999998</v>
      </c>
      <c r="AB2312" s="85">
        <v>5</v>
      </c>
      <c r="AC2312" s="85">
        <v>1</v>
      </c>
    </row>
    <row r="2313" spans="1:29" ht="25.5">
      <c r="A2313" s="1"/>
      <c r="B2313" s="6" t="s">
        <v>8777</v>
      </c>
      <c r="C2313" s="6" t="s">
        <v>8778</v>
      </c>
      <c r="D2313" s="6" t="s">
        <v>8861</v>
      </c>
      <c r="E2313" s="49" t="s">
        <v>9795</v>
      </c>
      <c r="F2313" s="6" t="s">
        <v>9940</v>
      </c>
      <c r="G2313" s="6" t="s">
        <v>60</v>
      </c>
      <c r="H2313" s="6" t="s">
        <v>60</v>
      </c>
      <c r="I2313" s="60" t="s">
        <v>14137</v>
      </c>
      <c r="J2313" s="49" t="s">
        <v>14138</v>
      </c>
      <c r="K2313" s="6" t="s">
        <v>14139</v>
      </c>
      <c r="L2313" s="29">
        <f>IF($J$6="с учетом НДС",VLOOKUP(I2313,LEGEND!B:E,4,0)*(1-M2313),VLOOKUP(I2313,LEGEND!B:E,4,0)*(1-M2313)/1.2)</f>
        <v>3550</v>
      </c>
      <c r="M2313" s="57">
        <f>IF(AND(B2313&lt;&gt;"1_Электроинструмент",B2313&lt;&gt;"2_Садовая техника"),$J$5,IF($J$4&lt;=20%,$J$4,IFERROR(VLOOKUP(S2313,LEGEND!$L$2:$M$5,2,FALSE),$J$4)))</f>
        <v>0</v>
      </c>
      <c r="N2313" s="48" t="s">
        <v>60</v>
      </c>
      <c r="O2313" s="6" t="s">
        <v>60</v>
      </c>
      <c r="P2313" s="49" t="s">
        <v>66</v>
      </c>
      <c r="Q2313" s="49" t="s">
        <v>473</v>
      </c>
      <c r="R2313" s="6" t="s">
        <v>60</v>
      </c>
      <c r="S2313" s="49" t="s">
        <v>60</v>
      </c>
      <c r="T2313" s="73" t="str">
        <f>IF(_xlfn.XLOOKUP(I2313,LEGEND!B:B,LEGEND!H:H)&lt;&gt;"-",HYPERLINK(_xlfn.XLOOKUP(I2313,LEGEND!B:B,LEGEND!H:H),"link"),_xlfn.XLOOKUP(I2313,LEGEND!B:B,LEGEND!H:H))</f>
        <v>link</v>
      </c>
      <c r="U2313" s="73" t="str">
        <f>HYPERLINK(_xlfn.XLOOKUP(I2313,LEGEND!B:B,LEGEND!I:I))</f>
        <v>https://milwaukee-media-images.s3.amazonaws.com/hi/4932307084--Hero_1.jpg</v>
      </c>
      <c r="V2313" s="51" t="s">
        <v>14140</v>
      </c>
      <c r="W2313" s="63" t="s">
        <v>1189</v>
      </c>
      <c r="X2313" s="64">
        <v>15</v>
      </c>
      <c r="Y2313" s="64">
        <v>37</v>
      </c>
      <c r="Z2313" s="64">
        <v>315</v>
      </c>
      <c r="AA2313" s="84">
        <v>0.254</v>
      </c>
      <c r="AB2313" s="85">
        <v>1</v>
      </c>
      <c r="AC2313" s="85">
        <v>1</v>
      </c>
    </row>
    <row r="2314" spans="1:29" ht="25.5">
      <c r="A2314" s="1"/>
      <c r="B2314" s="6" t="s">
        <v>8777</v>
      </c>
      <c r="C2314" s="6" t="s">
        <v>8778</v>
      </c>
      <c r="D2314" s="6" t="s">
        <v>8861</v>
      </c>
      <c r="E2314" s="49" t="s">
        <v>9795</v>
      </c>
      <c r="F2314" s="6" t="s">
        <v>9940</v>
      </c>
      <c r="G2314" s="6" t="s">
        <v>60</v>
      </c>
      <c r="H2314" s="6" t="s">
        <v>60</v>
      </c>
      <c r="I2314" s="60" t="s">
        <v>14145</v>
      </c>
      <c r="J2314" s="49" t="s">
        <v>14146</v>
      </c>
      <c r="K2314" s="6" t="s">
        <v>14147</v>
      </c>
      <c r="L2314" s="29">
        <f>IF($J$6="с учетом НДС",VLOOKUP(I2314,LEGEND!B:E,4,0)*(1-M2314),VLOOKUP(I2314,LEGEND!B:E,4,0)*(1-M2314)/1.2)</f>
        <v>3560</v>
      </c>
      <c r="M2314" s="57">
        <f>IF(AND(B2314&lt;&gt;"1_Электроинструмент",B2314&lt;&gt;"2_Садовая техника"),$J$5,IF($J$4&lt;=20%,$J$4,IFERROR(VLOOKUP(S2314,LEGEND!$L$2:$M$5,2,FALSE),$J$4)))</f>
        <v>0</v>
      </c>
      <c r="N2314" s="48" t="s">
        <v>60</v>
      </c>
      <c r="O2314" s="6" t="s">
        <v>60</v>
      </c>
      <c r="P2314" s="49" t="s">
        <v>66</v>
      </c>
      <c r="Q2314" s="49" t="s">
        <v>67</v>
      </c>
      <c r="R2314" s="6" t="s">
        <v>60</v>
      </c>
      <c r="S2314" s="49" t="s">
        <v>60</v>
      </c>
      <c r="T2314" s="73" t="str">
        <f>IF(_xlfn.XLOOKUP(I2314,LEGEND!B:B,LEGEND!H:H)&lt;&gt;"-",HYPERLINK(_xlfn.XLOOKUP(I2314,LEGEND!B:B,LEGEND!H:H),"link"),_xlfn.XLOOKUP(I2314,LEGEND!B:B,LEGEND!H:H))</f>
        <v>link</v>
      </c>
      <c r="U2314" s="73" t="str">
        <f>HYPERLINK(_xlfn.XLOOKUP(I2314,LEGEND!B:B,LEGEND!I:I))</f>
        <v>https://milwaukee-media-images.s3.amazonaws.com/hi/4932399332--Hero_1.jpg</v>
      </c>
      <c r="V2314" s="51" t="s">
        <v>14148</v>
      </c>
      <c r="W2314" s="63" t="s">
        <v>1189</v>
      </c>
      <c r="X2314" s="64">
        <v>30</v>
      </c>
      <c r="Y2314" s="64">
        <v>30</v>
      </c>
      <c r="Z2314" s="64">
        <v>275</v>
      </c>
      <c r="AA2314" s="84">
        <v>0.38</v>
      </c>
      <c r="AB2314" s="85">
        <v>1</v>
      </c>
      <c r="AC2314" s="85">
        <v>1</v>
      </c>
    </row>
    <row r="2315" spans="1:29" ht="25.5">
      <c r="A2315" s="1"/>
      <c r="B2315" s="6" t="s">
        <v>8777</v>
      </c>
      <c r="C2315" s="6" t="s">
        <v>8778</v>
      </c>
      <c r="D2315" s="6" t="s">
        <v>8861</v>
      </c>
      <c r="E2315" s="49" t="s">
        <v>9795</v>
      </c>
      <c r="F2315" s="6" t="s">
        <v>9940</v>
      </c>
      <c r="G2315" s="6" t="s">
        <v>60</v>
      </c>
      <c r="H2315" s="6" t="s">
        <v>60</v>
      </c>
      <c r="I2315" s="60" t="s">
        <v>14149</v>
      </c>
      <c r="J2315" s="49" t="s">
        <v>14150</v>
      </c>
      <c r="K2315" s="6" t="s">
        <v>14151</v>
      </c>
      <c r="L2315" s="29">
        <f>IF($J$6="с учетом НДС",VLOOKUP(I2315,LEGEND!B:E,4,0)*(1-M2315),VLOOKUP(I2315,LEGEND!B:E,4,0)*(1-M2315)/1.2)</f>
        <v>3620</v>
      </c>
      <c r="M2315" s="57">
        <f>IF(AND(B2315&lt;&gt;"1_Электроинструмент",B2315&lt;&gt;"2_Садовая техника"),$J$5,IF($J$4&lt;=20%,$J$4,IFERROR(VLOOKUP(S2315,LEGEND!$L$2:$M$5,2,FALSE),$J$4)))</f>
        <v>0</v>
      </c>
      <c r="N2315" s="48" t="s">
        <v>60</v>
      </c>
      <c r="O2315" s="6" t="s">
        <v>60</v>
      </c>
      <c r="P2315" s="49" t="s">
        <v>66</v>
      </c>
      <c r="Q2315" s="49" t="s">
        <v>473</v>
      </c>
      <c r="R2315" s="6" t="s">
        <v>60</v>
      </c>
      <c r="S2315" s="49" t="s">
        <v>60</v>
      </c>
      <c r="T2315" s="73" t="str">
        <f>IF(_xlfn.XLOOKUP(I2315,LEGEND!B:B,LEGEND!H:H)&lt;&gt;"-",HYPERLINK(_xlfn.XLOOKUP(I2315,LEGEND!B:B,LEGEND!H:H),"link"),_xlfn.XLOOKUP(I2315,LEGEND!B:B,LEGEND!H:H))</f>
        <v>link</v>
      </c>
      <c r="U2315" s="73" t="str">
        <f>HYPERLINK(_xlfn.XLOOKUP(I2315,LEGEND!B:B,LEGEND!I:I))</f>
        <v>https://milwaukee-media-images.s3.amazonaws.com/hi/4932373225--Hero_1.jpg</v>
      </c>
      <c r="V2315" s="51" t="s">
        <v>14152</v>
      </c>
      <c r="W2315" s="63" t="s">
        <v>1189</v>
      </c>
      <c r="X2315" s="64">
        <v>32</v>
      </c>
      <c r="Y2315" s="64">
        <v>32</v>
      </c>
      <c r="Z2315" s="64">
        <v>188</v>
      </c>
      <c r="AA2315" s="84">
        <v>0.51</v>
      </c>
      <c r="AB2315" s="85">
        <v>10</v>
      </c>
      <c r="AC2315" s="85">
        <v>1</v>
      </c>
    </row>
    <row r="2316" spans="1:29" ht="25.5">
      <c r="A2316" s="1"/>
      <c r="B2316" s="6" t="s">
        <v>8777</v>
      </c>
      <c r="C2316" s="6" t="s">
        <v>8778</v>
      </c>
      <c r="D2316" s="6" t="s">
        <v>8861</v>
      </c>
      <c r="E2316" s="49" t="s">
        <v>9795</v>
      </c>
      <c r="F2316" s="6" t="s">
        <v>9940</v>
      </c>
      <c r="G2316" s="6" t="s">
        <v>60</v>
      </c>
      <c r="H2316" s="6" t="s">
        <v>60</v>
      </c>
      <c r="I2316" s="60" t="s">
        <v>14157</v>
      </c>
      <c r="J2316" s="49" t="s">
        <v>14158</v>
      </c>
      <c r="K2316" s="6" t="s">
        <v>14159</v>
      </c>
      <c r="L2316" s="29">
        <f>IF($J$6="с учетом НДС",VLOOKUP(I2316,LEGEND!B:E,4,0)*(1-M2316),VLOOKUP(I2316,LEGEND!B:E,4,0)*(1-M2316)/1.2)</f>
        <v>3670</v>
      </c>
      <c r="M2316" s="57">
        <f>IF(AND(B2316&lt;&gt;"1_Электроинструмент",B2316&lt;&gt;"2_Садовая техника"),$J$5,IF($J$4&lt;=20%,$J$4,IFERROR(VLOOKUP(S2316,LEGEND!$L$2:$M$5,2,FALSE),$J$4)))</f>
        <v>0</v>
      </c>
      <c r="N2316" s="48" t="s">
        <v>60</v>
      </c>
      <c r="O2316" s="6" t="s">
        <v>60</v>
      </c>
      <c r="P2316" s="49" t="s">
        <v>66</v>
      </c>
      <c r="Q2316" s="49" t="s">
        <v>473</v>
      </c>
      <c r="R2316" s="6" t="s">
        <v>60</v>
      </c>
      <c r="S2316" s="49" t="s">
        <v>60</v>
      </c>
      <c r="T2316" s="73" t="str">
        <f>IF(_xlfn.XLOOKUP(I2316,LEGEND!B:B,LEGEND!H:H)&lt;&gt;"-",HYPERLINK(_xlfn.XLOOKUP(I2316,LEGEND!B:B,LEGEND!H:H),"link"),_xlfn.XLOOKUP(I2316,LEGEND!B:B,LEGEND!H:H))</f>
        <v>link</v>
      </c>
      <c r="U2316" s="73" t="str">
        <f>HYPERLINK(_xlfn.XLOOKUP(I2316,LEGEND!B:B,LEGEND!I:I))</f>
        <v>https://milwaukee-media-images.s3.amazonaws.com/hi/4932367027--Hero_1.jpg</v>
      </c>
      <c r="V2316" s="51" t="s">
        <v>14160</v>
      </c>
      <c r="W2316" s="63" t="s">
        <v>1189</v>
      </c>
      <c r="X2316" s="64">
        <v>22</v>
      </c>
      <c r="Y2316" s="64">
        <v>37</v>
      </c>
      <c r="Z2316" s="64">
        <v>660</v>
      </c>
      <c r="AA2316" s="84">
        <v>0.70899999999999996</v>
      </c>
      <c r="AB2316" s="85">
        <v>1</v>
      </c>
      <c r="AC2316" s="85">
        <v>1</v>
      </c>
    </row>
    <row r="2317" spans="1:29" ht="25.5">
      <c r="A2317" s="1"/>
      <c r="B2317" s="6" t="s">
        <v>8777</v>
      </c>
      <c r="C2317" s="6" t="s">
        <v>8778</v>
      </c>
      <c r="D2317" s="6" t="s">
        <v>8861</v>
      </c>
      <c r="E2317" s="49" t="s">
        <v>9795</v>
      </c>
      <c r="F2317" s="6" t="s">
        <v>9940</v>
      </c>
      <c r="G2317" s="6" t="s">
        <v>60</v>
      </c>
      <c r="H2317" s="6" t="s">
        <v>60</v>
      </c>
      <c r="I2317" s="60" t="s">
        <v>14169</v>
      </c>
      <c r="J2317" s="49" t="s">
        <v>14170</v>
      </c>
      <c r="K2317" s="6" t="s">
        <v>14171</v>
      </c>
      <c r="L2317" s="29">
        <f>IF($J$6="с учетом НДС",VLOOKUP(I2317,LEGEND!B:E,4,0)*(1-M2317),VLOOKUP(I2317,LEGEND!B:E,4,0)*(1-M2317)/1.2)</f>
        <v>3680</v>
      </c>
      <c r="M2317" s="57">
        <f>IF(AND(B2317&lt;&gt;"1_Электроинструмент",B2317&lt;&gt;"2_Садовая техника"),$J$5,IF($J$4&lt;=20%,$J$4,IFERROR(VLOOKUP(S2317,LEGEND!$L$2:$M$5,2,FALSE),$J$4)))</f>
        <v>0</v>
      </c>
      <c r="N2317" s="48" t="s">
        <v>60</v>
      </c>
      <c r="O2317" s="6" t="s">
        <v>60</v>
      </c>
      <c r="P2317" s="49" t="s">
        <v>66</v>
      </c>
      <c r="Q2317" s="49" t="s">
        <v>67</v>
      </c>
      <c r="R2317" s="6" t="s">
        <v>60</v>
      </c>
      <c r="S2317" s="49" t="s">
        <v>60</v>
      </c>
      <c r="T2317" s="73" t="str">
        <f>IF(_xlfn.XLOOKUP(I2317,LEGEND!B:B,LEGEND!H:H)&lt;&gt;"-",HYPERLINK(_xlfn.XLOOKUP(I2317,LEGEND!B:B,LEGEND!H:H),"link"),_xlfn.XLOOKUP(I2317,LEGEND!B:B,LEGEND!H:H))</f>
        <v>link</v>
      </c>
      <c r="U2317" s="73" t="str">
        <f>HYPERLINK(_xlfn.XLOOKUP(I2317,LEGEND!B:B,LEGEND!I:I))</f>
        <v>https://milwaukee-media-images.s3.amazonaws.com/hi/4932356503--Hero_1.jpg</v>
      </c>
      <c r="V2317" s="51" t="s">
        <v>14172</v>
      </c>
      <c r="W2317" s="63" t="s">
        <v>1189</v>
      </c>
      <c r="X2317" s="64">
        <v>18</v>
      </c>
      <c r="Y2317" s="64">
        <v>30</v>
      </c>
      <c r="Z2317" s="64">
        <v>475</v>
      </c>
      <c r="AA2317" s="84">
        <v>0.54</v>
      </c>
      <c r="AB2317" s="85">
        <v>1</v>
      </c>
      <c r="AC2317" s="85">
        <v>1</v>
      </c>
    </row>
    <row r="2318" spans="1:29" ht="25.5">
      <c r="A2318" s="1"/>
      <c r="B2318" s="6" t="s">
        <v>8777</v>
      </c>
      <c r="C2318" s="6" t="s">
        <v>8778</v>
      </c>
      <c r="D2318" s="6" t="s">
        <v>8861</v>
      </c>
      <c r="E2318" s="49" t="s">
        <v>9795</v>
      </c>
      <c r="F2318" s="6" t="s">
        <v>9940</v>
      </c>
      <c r="G2318" s="6" t="s">
        <v>60</v>
      </c>
      <c r="H2318" s="6" t="s">
        <v>60</v>
      </c>
      <c r="I2318" s="60" t="s">
        <v>14161</v>
      </c>
      <c r="J2318" s="49" t="s">
        <v>14162</v>
      </c>
      <c r="K2318" s="6" t="s">
        <v>14163</v>
      </c>
      <c r="L2318" s="29">
        <f>IF($J$6="с учетом НДС",VLOOKUP(I2318,LEGEND!B:E,4,0)*(1-M2318),VLOOKUP(I2318,LEGEND!B:E,4,0)*(1-M2318)/1.2)</f>
        <v>3690</v>
      </c>
      <c r="M2318" s="57">
        <f>IF(AND(B2318&lt;&gt;"1_Электроинструмент",B2318&lt;&gt;"2_Садовая техника"),$J$5,IF($J$4&lt;=20%,$J$4,IFERROR(VLOOKUP(S2318,LEGEND!$L$2:$M$5,2,FALSE),$J$4)))</f>
        <v>0</v>
      </c>
      <c r="N2318" s="48" t="s">
        <v>60</v>
      </c>
      <c r="O2318" s="6" t="s">
        <v>60</v>
      </c>
      <c r="P2318" s="49" t="s">
        <v>66</v>
      </c>
      <c r="Q2318" s="49" t="s">
        <v>473</v>
      </c>
      <c r="R2318" s="6" t="s">
        <v>60</v>
      </c>
      <c r="S2318" s="49" t="s">
        <v>60</v>
      </c>
      <c r="T2318" s="73" t="str">
        <f>IF(_xlfn.XLOOKUP(I2318,LEGEND!B:B,LEGEND!H:H)&lt;&gt;"-",HYPERLINK(_xlfn.XLOOKUP(I2318,LEGEND!B:B,LEGEND!H:H),"link"),_xlfn.XLOOKUP(I2318,LEGEND!B:B,LEGEND!H:H))</f>
        <v>link</v>
      </c>
      <c r="U2318" s="73" t="str">
        <f>HYPERLINK(_xlfn.XLOOKUP(I2318,LEGEND!B:B,LEGEND!I:I))</f>
        <v>https://milwaukee-media-images.s3.amazonaws.com/hi/4932344310--Hero_1.jpg</v>
      </c>
      <c r="V2318" s="51" t="s">
        <v>14164</v>
      </c>
      <c r="W2318" s="63" t="s">
        <v>1189</v>
      </c>
      <c r="X2318" s="64">
        <v>26</v>
      </c>
      <c r="Y2318" s="64">
        <v>37</v>
      </c>
      <c r="Z2318" s="64">
        <v>310</v>
      </c>
      <c r="AA2318" s="84">
        <v>0.4</v>
      </c>
      <c r="AB2318" s="85">
        <v>1</v>
      </c>
      <c r="AC2318" s="85">
        <v>1</v>
      </c>
    </row>
    <row r="2319" spans="1:29" ht="25.5">
      <c r="A2319" s="1"/>
      <c r="B2319" s="6" t="s">
        <v>8777</v>
      </c>
      <c r="C2319" s="6" t="s">
        <v>8778</v>
      </c>
      <c r="D2319" s="6" t="s">
        <v>8861</v>
      </c>
      <c r="E2319" s="49" t="s">
        <v>9795</v>
      </c>
      <c r="F2319" s="6" t="s">
        <v>9940</v>
      </c>
      <c r="G2319" s="6" t="s">
        <v>60</v>
      </c>
      <c r="H2319" s="6" t="s">
        <v>60</v>
      </c>
      <c r="I2319" s="60" t="s">
        <v>14165</v>
      </c>
      <c r="J2319" s="49" t="s">
        <v>14166</v>
      </c>
      <c r="K2319" s="6" t="s">
        <v>14167</v>
      </c>
      <c r="L2319" s="29">
        <f>IF($J$6="с учетом НДС",VLOOKUP(I2319,LEGEND!B:E,4,0)*(1-M2319),VLOOKUP(I2319,LEGEND!B:E,4,0)*(1-M2319)/1.2)</f>
        <v>3690</v>
      </c>
      <c r="M2319" s="57">
        <f>IF(AND(B2319&lt;&gt;"1_Электроинструмент",B2319&lt;&gt;"2_Садовая техника"),$J$5,IF($J$4&lt;=20%,$J$4,IFERROR(VLOOKUP(S2319,LEGEND!$L$2:$M$5,2,FALSE),$J$4)))</f>
        <v>0</v>
      </c>
      <c r="N2319" s="48" t="s">
        <v>60</v>
      </c>
      <c r="O2319" s="6" t="s">
        <v>60</v>
      </c>
      <c r="P2319" s="49" t="s">
        <v>66</v>
      </c>
      <c r="Q2319" s="49" t="s">
        <v>67</v>
      </c>
      <c r="R2319" s="6" t="s">
        <v>60</v>
      </c>
      <c r="S2319" s="49" t="s">
        <v>60</v>
      </c>
      <c r="T2319" s="73" t="str">
        <f>IF(_xlfn.XLOOKUP(I2319,LEGEND!B:B,LEGEND!H:H)&lt;&gt;"-",HYPERLINK(_xlfn.XLOOKUP(I2319,LEGEND!B:B,LEGEND!H:H),"link"),_xlfn.XLOOKUP(I2319,LEGEND!B:B,LEGEND!H:H))</f>
        <v>link</v>
      </c>
      <c r="U2319" s="73" t="str">
        <f>HYPERLINK(_xlfn.XLOOKUP(I2319,LEGEND!B:B,LEGEND!I:I))</f>
        <v>https://milwaukee-media-images.s3.amazonaws.com/hi/4932352340--Hero_1.jpg</v>
      </c>
      <c r="V2319" s="51" t="s">
        <v>14168</v>
      </c>
      <c r="W2319" s="63" t="s">
        <v>1189</v>
      </c>
      <c r="X2319" s="64">
        <v>100</v>
      </c>
      <c r="Y2319" s="64">
        <v>112</v>
      </c>
      <c r="Z2319" s="64">
        <v>210</v>
      </c>
      <c r="AA2319" s="84">
        <v>0.86</v>
      </c>
      <c r="AB2319" s="85">
        <v>1</v>
      </c>
      <c r="AC2319" s="85">
        <v>1</v>
      </c>
    </row>
    <row r="2320" spans="1:29" ht="25.5">
      <c r="A2320" s="1"/>
      <c r="B2320" s="6" t="s">
        <v>8777</v>
      </c>
      <c r="C2320" s="6" t="s">
        <v>8778</v>
      </c>
      <c r="D2320" s="6" t="s">
        <v>8861</v>
      </c>
      <c r="E2320" s="49" t="s">
        <v>9795</v>
      </c>
      <c r="F2320" s="6" t="s">
        <v>9940</v>
      </c>
      <c r="G2320" s="6" t="s">
        <v>60</v>
      </c>
      <c r="H2320" s="6" t="s">
        <v>60</v>
      </c>
      <c r="I2320" s="60" t="s">
        <v>14181</v>
      </c>
      <c r="J2320" s="49" t="s">
        <v>14182</v>
      </c>
      <c r="K2320" s="6" t="s">
        <v>14183</v>
      </c>
      <c r="L2320" s="29">
        <f>IF($J$6="с учетом НДС",VLOOKUP(I2320,LEGEND!B:E,4,0)*(1-M2320),VLOOKUP(I2320,LEGEND!B:E,4,0)*(1-M2320)/1.2)</f>
        <v>3780</v>
      </c>
      <c r="M2320" s="57">
        <f>IF(AND(B2320&lt;&gt;"1_Электроинструмент",B2320&lt;&gt;"2_Садовая техника"),$J$5,IF($J$4&lt;=20%,$J$4,IFERROR(VLOOKUP(S2320,LEGEND!$L$2:$M$5,2,FALSE),$J$4)))</f>
        <v>0</v>
      </c>
      <c r="N2320" s="48" t="s">
        <v>60</v>
      </c>
      <c r="O2320" s="6" t="s">
        <v>60</v>
      </c>
      <c r="P2320" s="49" t="s">
        <v>66</v>
      </c>
      <c r="Q2320" s="49" t="s">
        <v>67</v>
      </c>
      <c r="R2320" s="6" t="s">
        <v>60</v>
      </c>
      <c r="S2320" s="49" t="s">
        <v>60</v>
      </c>
      <c r="T2320" s="73" t="str">
        <f>IF(_xlfn.XLOOKUP(I2320,LEGEND!B:B,LEGEND!H:H)&lt;&gt;"-",HYPERLINK(_xlfn.XLOOKUP(I2320,LEGEND!B:B,LEGEND!H:H),"link"),_xlfn.XLOOKUP(I2320,LEGEND!B:B,LEGEND!H:H))</f>
        <v>link</v>
      </c>
      <c r="U2320" s="73" t="str">
        <f>HYPERLINK(_xlfn.XLOOKUP(I2320,LEGEND!B:B,LEGEND!I:I))</f>
        <v>https://milwaukee-media-images.s3.amazonaws.com/hi/4932352955--Hero_1.jpg</v>
      </c>
      <c r="V2320" s="51" t="s">
        <v>14184</v>
      </c>
      <c r="W2320" s="63" t="s">
        <v>1189</v>
      </c>
      <c r="X2320" s="64">
        <v>37</v>
      </c>
      <c r="Y2320" s="64">
        <v>37</v>
      </c>
      <c r="Z2320" s="64">
        <v>660</v>
      </c>
      <c r="AA2320" s="84">
        <v>0.42</v>
      </c>
      <c r="AB2320" s="85">
        <v>1</v>
      </c>
      <c r="AC2320" s="85">
        <v>1</v>
      </c>
    </row>
    <row r="2321" spans="1:29" ht="25.5">
      <c r="A2321" s="1"/>
      <c r="B2321" s="6" t="s">
        <v>8777</v>
      </c>
      <c r="C2321" s="6" t="s">
        <v>8778</v>
      </c>
      <c r="D2321" s="6" t="s">
        <v>8861</v>
      </c>
      <c r="E2321" s="49" t="s">
        <v>9795</v>
      </c>
      <c r="F2321" s="6" t="s">
        <v>9940</v>
      </c>
      <c r="G2321" s="6" t="s">
        <v>60</v>
      </c>
      <c r="H2321" s="6" t="s">
        <v>60</v>
      </c>
      <c r="I2321" s="60" t="s">
        <v>14185</v>
      </c>
      <c r="J2321" s="49" t="s">
        <v>14186</v>
      </c>
      <c r="K2321" s="6" t="s">
        <v>14187</v>
      </c>
      <c r="L2321" s="29">
        <f>IF($J$6="с учетом НДС",VLOOKUP(I2321,LEGEND!B:E,4,0)*(1-M2321),VLOOKUP(I2321,LEGEND!B:E,4,0)*(1-M2321)/1.2)</f>
        <v>3790</v>
      </c>
      <c r="M2321" s="57">
        <f>IF(AND(B2321&lt;&gt;"1_Электроинструмент",B2321&lt;&gt;"2_Садовая техника"),$J$5,IF($J$4&lt;=20%,$J$4,IFERROR(VLOOKUP(S2321,LEGEND!$L$2:$M$5,2,FALSE),$J$4)))</f>
        <v>0</v>
      </c>
      <c r="N2321" s="48" t="s">
        <v>60</v>
      </c>
      <c r="O2321" s="6" t="s">
        <v>60</v>
      </c>
      <c r="P2321" s="49" t="s">
        <v>66</v>
      </c>
      <c r="Q2321" s="49" t="s">
        <v>473</v>
      </c>
      <c r="R2321" s="6" t="s">
        <v>60</v>
      </c>
      <c r="S2321" s="49" t="s">
        <v>60</v>
      </c>
      <c r="T2321" s="73" t="str">
        <f>IF(_xlfn.XLOOKUP(I2321,LEGEND!B:B,LEGEND!H:H)&lt;&gt;"-",HYPERLINK(_xlfn.XLOOKUP(I2321,LEGEND!B:B,LEGEND!H:H),"link"),_xlfn.XLOOKUP(I2321,LEGEND!B:B,LEGEND!H:H))</f>
        <v>-</v>
      </c>
      <c r="U2321" s="73" t="str">
        <f>HYPERLINK(_xlfn.XLOOKUP(I2321,LEGEND!B:B,LEGEND!I:I))</f>
        <v>-</v>
      </c>
      <c r="V2321" s="51" t="s">
        <v>14188</v>
      </c>
      <c r="W2321" s="63" t="s">
        <v>1189</v>
      </c>
      <c r="X2321" s="64">
        <v>240</v>
      </c>
      <c r="Y2321" s="64">
        <v>35</v>
      </c>
      <c r="Z2321" s="64">
        <v>35</v>
      </c>
      <c r="AA2321" s="84">
        <v>0.48399999999999999</v>
      </c>
      <c r="AB2321" s="85">
        <v>5</v>
      </c>
      <c r="AC2321" s="85">
        <v>1</v>
      </c>
    </row>
    <row r="2322" spans="1:29" ht="25.5">
      <c r="A2322" s="1"/>
      <c r="B2322" s="6" t="s">
        <v>8777</v>
      </c>
      <c r="C2322" s="6" t="s">
        <v>8778</v>
      </c>
      <c r="D2322" s="6" t="s">
        <v>8861</v>
      </c>
      <c r="E2322" s="49" t="s">
        <v>9795</v>
      </c>
      <c r="F2322" s="6" t="s">
        <v>9940</v>
      </c>
      <c r="G2322" s="6" t="s">
        <v>60</v>
      </c>
      <c r="H2322" s="6" t="s">
        <v>60</v>
      </c>
      <c r="I2322" s="60" t="s">
        <v>14177</v>
      </c>
      <c r="J2322" s="49" t="s">
        <v>14178</v>
      </c>
      <c r="K2322" s="6" t="s">
        <v>14179</v>
      </c>
      <c r="L2322" s="29">
        <f>IF($J$6="с учетом НДС",VLOOKUP(I2322,LEGEND!B:E,4,0)*(1-M2322),VLOOKUP(I2322,LEGEND!B:E,4,0)*(1-M2322)/1.2)</f>
        <v>3810</v>
      </c>
      <c r="M2322" s="57">
        <f>IF(AND(B2322&lt;&gt;"1_Электроинструмент",B2322&lt;&gt;"2_Садовая техника"),$J$5,IF($J$4&lt;=20%,$J$4,IFERROR(VLOOKUP(S2322,LEGEND!$L$2:$M$5,2,FALSE),$J$4)))</f>
        <v>0</v>
      </c>
      <c r="N2322" s="48" t="s">
        <v>60</v>
      </c>
      <c r="O2322" s="6" t="s">
        <v>60</v>
      </c>
      <c r="P2322" s="49" t="s">
        <v>66</v>
      </c>
      <c r="Q2322" s="49" t="s">
        <v>473</v>
      </c>
      <c r="R2322" s="6" t="s">
        <v>60</v>
      </c>
      <c r="S2322" s="49" t="s">
        <v>60</v>
      </c>
      <c r="T2322" s="73" t="str">
        <f>IF(_xlfn.XLOOKUP(I2322,LEGEND!B:B,LEGEND!H:H)&lt;&gt;"-",HYPERLINK(_xlfn.XLOOKUP(I2322,LEGEND!B:B,LEGEND!H:H),"link"),_xlfn.XLOOKUP(I2322,LEGEND!B:B,LEGEND!H:H))</f>
        <v>link</v>
      </c>
      <c r="U2322" s="73" t="str">
        <f>HYPERLINK(_xlfn.XLOOKUP(I2322,LEGEND!B:B,LEGEND!I:I))</f>
        <v>https://milwaukee-media-images.s3.amazonaws.com/hi/4932371703--Hero_1.jpg</v>
      </c>
      <c r="V2322" s="51" t="s">
        <v>14180</v>
      </c>
      <c r="W2322" s="63" t="s">
        <v>1189</v>
      </c>
      <c r="X2322" s="64">
        <v>160</v>
      </c>
      <c r="Y2322" s="64">
        <v>6</v>
      </c>
      <c r="Z2322" s="64">
        <v>6</v>
      </c>
      <c r="AA2322" s="84">
        <v>0.44</v>
      </c>
      <c r="AB2322" s="85">
        <v>10</v>
      </c>
      <c r="AC2322" s="85">
        <v>1</v>
      </c>
    </row>
    <row r="2323" spans="1:29" ht="25.5">
      <c r="A2323" s="1"/>
      <c r="B2323" s="6" t="s">
        <v>8777</v>
      </c>
      <c r="C2323" s="6" t="s">
        <v>8778</v>
      </c>
      <c r="D2323" s="6" t="s">
        <v>8861</v>
      </c>
      <c r="E2323" s="49" t="s">
        <v>9795</v>
      </c>
      <c r="F2323" s="6" t="s">
        <v>9940</v>
      </c>
      <c r="G2323" s="6" t="s">
        <v>60</v>
      </c>
      <c r="H2323" s="6" t="s">
        <v>60</v>
      </c>
      <c r="I2323" s="60" t="s">
        <v>14189</v>
      </c>
      <c r="J2323" s="49" t="s">
        <v>14190</v>
      </c>
      <c r="K2323" s="6" t="s">
        <v>14191</v>
      </c>
      <c r="L2323" s="29">
        <f>IF($J$6="с учетом НДС",VLOOKUP(I2323,LEGEND!B:E,4,0)*(1-M2323),VLOOKUP(I2323,LEGEND!B:E,4,0)*(1-M2323)/1.2)</f>
        <v>3820</v>
      </c>
      <c r="M2323" s="57">
        <f>IF(AND(B2323&lt;&gt;"1_Электроинструмент",B2323&lt;&gt;"2_Садовая техника"),$J$5,IF($J$4&lt;=20%,$J$4,IFERROR(VLOOKUP(S2323,LEGEND!$L$2:$M$5,2,FALSE),$J$4)))</f>
        <v>0</v>
      </c>
      <c r="N2323" s="48" t="s">
        <v>60</v>
      </c>
      <c r="O2323" s="6" t="s">
        <v>60</v>
      </c>
      <c r="P2323" s="49" t="s">
        <v>66</v>
      </c>
      <c r="Q2323" s="49" t="s">
        <v>473</v>
      </c>
      <c r="R2323" s="6" t="s">
        <v>60</v>
      </c>
      <c r="S2323" s="49" t="s">
        <v>60</v>
      </c>
      <c r="T2323" s="73" t="str">
        <f>IF(_xlfn.XLOOKUP(I2323,LEGEND!B:B,LEGEND!H:H)&lt;&gt;"-",HYPERLINK(_xlfn.XLOOKUP(I2323,LEGEND!B:B,LEGEND!H:H),"link"),_xlfn.XLOOKUP(I2323,LEGEND!B:B,LEGEND!H:H))</f>
        <v>-</v>
      </c>
      <c r="U2323" s="73" t="str">
        <f>HYPERLINK(_xlfn.XLOOKUP(I2323,LEGEND!B:B,LEGEND!I:I))</f>
        <v>-</v>
      </c>
      <c r="V2323" s="51" t="s">
        <v>14192</v>
      </c>
      <c r="W2323" s="63" t="s">
        <v>1189</v>
      </c>
      <c r="X2323" s="64">
        <v>190</v>
      </c>
      <c r="Y2323" s="64">
        <v>45</v>
      </c>
      <c r="Z2323" s="64">
        <v>45</v>
      </c>
      <c r="AA2323" s="84">
        <v>0.45400000000000001</v>
      </c>
      <c r="AB2323" s="85">
        <v>5</v>
      </c>
      <c r="AC2323" s="85">
        <v>1</v>
      </c>
    </row>
    <row r="2324" spans="1:29" ht="25.5">
      <c r="A2324" s="1"/>
      <c r="B2324" s="6" t="s">
        <v>8777</v>
      </c>
      <c r="C2324" s="6" t="s">
        <v>8778</v>
      </c>
      <c r="D2324" s="6" t="s">
        <v>8861</v>
      </c>
      <c r="E2324" s="49" t="s">
        <v>9795</v>
      </c>
      <c r="F2324" s="6" t="s">
        <v>9940</v>
      </c>
      <c r="G2324" s="6" t="s">
        <v>60</v>
      </c>
      <c r="H2324" s="6" t="s">
        <v>60</v>
      </c>
      <c r="I2324" s="60" t="s">
        <v>14201</v>
      </c>
      <c r="J2324" s="49" t="s">
        <v>14202</v>
      </c>
      <c r="K2324" s="6" t="s">
        <v>14203</v>
      </c>
      <c r="L2324" s="29">
        <f>IF($J$6="с учетом НДС",VLOOKUP(I2324,LEGEND!B:E,4,0)*(1-M2324),VLOOKUP(I2324,LEGEND!B:E,4,0)*(1-M2324)/1.2)</f>
        <v>3970</v>
      </c>
      <c r="M2324" s="57">
        <f>IF(AND(B2324&lt;&gt;"1_Электроинструмент",B2324&lt;&gt;"2_Садовая техника"),$J$5,IF($J$4&lt;=20%,$J$4,IFERROR(VLOOKUP(S2324,LEGEND!$L$2:$M$5,2,FALSE),$J$4)))</f>
        <v>0</v>
      </c>
      <c r="N2324" s="48" t="s">
        <v>60</v>
      </c>
      <c r="O2324" s="6" t="s">
        <v>60</v>
      </c>
      <c r="P2324" s="49" t="s">
        <v>66</v>
      </c>
      <c r="Q2324" s="49" t="s">
        <v>67</v>
      </c>
      <c r="R2324" s="6" t="s">
        <v>60</v>
      </c>
      <c r="S2324" s="49" t="s">
        <v>60</v>
      </c>
      <c r="T2324" s="73" t="str">
        <f>IF(_xlfn.XLOOKUP(I2324,LEGEND!B:B,LEGEND!H:H)&lt;&gt;"-",HYPERLINK(_xlfn.XLOOKUP(I2324,LEGEND!B:B,LEGEND!H:H),"link"),_xlfn.XLOOKUP(I2324,LEGEND!B:B,LEGEND!H:H))</f>
        <v>link</v>
      </c>
      <c r="U2324" s="73" t="str">
        <f>HYPERLINK(_xlfn.XLOOKUP(I2324,LEGEND!B:B,LEGEND!I:I))</f>
        <v>https://milwaukee-media-images.s3.amazonaws.com/hi/4932399337--Hero_1.jpg</v>
      </c>
      <c r="V2324" s="51" t="s">
        <v>14204</v>
      </c>
      <c r="W2324" s="63" t="s">
        <v>1189</v>
      </c>
      <c r="X2324" s="64">
        <v>39</v>
      </c>
      <c r="Y2324" s="64">
        <v>250</v>
      </c>
      <c r="Z2324" s="64">
        <v>10</v>
      </c>
      <c r="AA2324" s="84">
        <v>0.54500000000000004</v>
      </c>
      <c r="AB2324" s="85">
        <v>10</v>
      </c>
      <c r="AC2324" s="85">
        <v>1</v>
      </c>
    </row>
    <row r="2325" spans="1:29" ht="25.5">
      <c r="A2325" s="1"/>
      <c r="B2325" s="6" t="s">
        <v>8777</v>
      </c>
      <c r="C2325" s="6" t="s">
        <v>8778</v>
      </c>
      <c r="D2325" s="6" t="s">
        <v>8861</v>
      </c>
      <c r="E2325" s="49" t="s">
        <v>9795</v>
      </c>
      <c r="F2325" s="6" t="s">
        <v>9940</v>
      </c>
      <c r="G2325" s="6" t="s">
        <v>60</v>
      </c>
      <c r="H2325" s="6" t="s">
        <v>60</v>
      </c>
      <c r="I2325" s="60" t="s">
        <v>14209</v>
      </c>
      <c r="J2325" s="49" t="s">
        <v>14210</v>
      </c>
      <c r="K2325" s="6" t="s">
        <v>14211</v>
      </c>
      <c r="L2325" s="29">
        <f>IF($J$6="с учетом НДС",VLOOKUP(I2325,LEGEND!B:E,4,0)*(1-M2325),VLOOKUP(I2325,LEGEND!B:E,4,0)*(1-M2325)/1.2)</f>
        <v>4050</v>
      </c>
      <c r="M2325" s="57">
        <f>IF(AND(B2325&lt;&gt;"1_Электроинструмент",B2325&lt;&gt;"2_Садовая техника"),$J$5,IF($J$4&lt;=20%,$J$4,IFERROR(VLOOKUP(S2325,LEGEND!$L$2:$M$5,2,FALSE),$J$4)))</f>
        <v>0</v>
      </c>
      <c r="N2325" s="48" t="s">
        <v>60</v>
      </c>
      <c r="O2325" s="6" t="s">
        <v>60</v>
      </c>
      <c r="P2325" s="49" t="s">
        <v>66</v>
      </c>
      <c r="Q2325" s="49" t="s">
        <v>67</v>
      </c>
      <c r="R2325" s="6" t="s">
        <v>60</v>
      </c>
      <c r="S2325" s="49" t="s">
        <v>60</v>
      </c>
      <c r="T2325" s="73" t="str">
        <f>IF(_xlfn.XLOOKUP(I2325,LEGEND!B:B,LEGEND!H:H)&lt;&gt;"-",HYPERLINK(_xlfn.XLOOKUP(I2325,LEGEND!B:B,LEGEND!H:H),"link"),_xlfn.XLOOKUP(I2325,LEGEND!B:B,LEGEND!H:H))</f>
        <v>link</v>
      </c>
      <c r="U2325" s="73" t="str">
        <f>HYPERLINK(_xlfn.XLOOKUP(I2325,LEGEND!B:B,LEGEND!I:I))</f>
        <v>https://milwaukee-media-images.s3.amazonaws.com/hi/4932356505--Hero_1.jpg</v>
      </c>
      <c r="V2325" s="51" t="s">
        <v>14212</v>
      </c>
      <c r="W2325" s="63" t="s">
        <v>1189</v>
      </c>
      <c r="X2325" s="64">
        <v>30</v>
      </c>
      <c r="Y2325" s="64">
        <v>30</v>
      </c>
      <c r="Z2325" s="64">
        <v>470</v>
      </c>
      <c r="AA2325" s="84">
        <v>0.55100000000000005</v>
      </c>
      <c r="AB2325" s="85">
        <v>1</v>
      </c>
      <c r="AC2325" s="85">
        <v>1</v>
      </c>
    </row>
    <row r="2326" spans="1:29" ht="25.5">
      <c r="A2326" s="1"/>
      <c r="B2326" s="6" t="s">
        <v>8777</v>
      </c>
      <c r="C2326" s="6" t="s">
        <v>8778</v>
      </c>
      <c r="D2326" s="6" t="s">
        <v>8861</v>
      </c>
      <c r="E2326" s="49" t="s">
        <v>9795</v>
      </c>
      <c r="F2326" s="6" t="s">
        <v>9940</v>
      </c>
      <c r="G2326" s="6" t="s">
        <v>60</v>
      </c>
      <c r="H2326" s="6" t="s">
        <v>60</v>
      </c>
      <c r="I2326" s="60" t="s">
        <v>14213</v>
      </c>
      <c r="J2326" s="49" t="s">
        <v>14214</v>
      </c>
      <c r="K2326" s="6" t="s">
        <v>14215</v>
      </c>
      <c r="L2326" s="29">
        <f>IF($J$6="с учетом НДС",VLOOKUP(I2326,LEGEND!B:E,4,0)*(1-M2326),VLOOKUP(I2326,LEGEND!B:E,4,0)*(1-M2326)/1.2)</f>
        <v>4100</v>
      </c>
      <c r="M2326" s="57">
        <f>IF(AND(B2326&lt;&gt;"1_Электроинструмент",B2326&lt;&gt;"2_Садовая техника"),$J$5,IF($J$4&lt;=20%,$J$4,IFERROR(VLOOKUP(S2326,LEGEND!$L$2:$M$5,2,FALSE),$J$4)))</f>
        <v>0</v>
      </c>
      <c r="N2326" s="48" t="s">
        <v>60</v>
      </c>
      <c r="O2326" s="6" t="s">
        <v>60</v>
      </c>
      <c r="P2326" s="49" t="s">
        <v>66</v>
      </c>
      <c r="Q2326" s="49" t="s">
        <v>67</v>
      </c>
      <c r="R2326" s="6" t="s">
        <v>60</v>
      </c>
      <c r="S2326" s="49" t="s">
        <v>60</v>
      </c>
      <c r="T2326" s="73" t="str">
        <f>IF(_xlfn.XLOOKUP(I2326,LEGEND!B:B,LEGEND!H:H)&lt;&gt;"-",HYPERLINK(_xlfn.XLOOKUP(I2326,LEGEND!B:B,LEGEND!H:H),"link"),_xlfn.XLOOKUP(I2326,LEGEND!B:B,LEGEND!H:H))</f>
        <v>link</v>
      </c>
      <c r="U2326" s="73" t="str">
        <f>HYPERLINK(_xlfn.XLOOKUP(I2326,LEGEND!B:B,LEGEND!I:I))</f>
        <v>https://milwaukee-media-images.s3.amazonaws.com/hi/4932307087--Hero_1.jpg</v>
      </c>
      <c r="V2326" s="51" t="s">
        <v>14216</v>
      </c>
      <c r="W2326" s="63" t="s">
        <v>1189</v>
      </c>
      <c r="X2326" s="64">
        <v>15</v>
      </c>
      <c r="Y2326" s="64">
        <v>37</v>
      </c>
      <c r="Z2326" s="64">
        <v>515</v>
      </c>
      <c r="AA2326" s="84">
        <v>0.69499999999999995</v>
      </c>
      <c r="AB2326" s="85">
        <v>1</v>
      </c>
      <c r="AC2326" s="85">
        <v>1</v>
      </c>
    </row>
    <row r="2327" spans="1:29" ht="25.5">
      <c r="A2327" s="1"/>
      <c r="B2327" s="6" t="s">
        <v>8777</v>
      </c>
      <c r="C2327" s="6" t="s">
        <v>8778</v>
      </c>
      <c r="D2327" s="6" t="s">
        <v>8861</v>
      </c>
      <c r="E2327" s="49" t="s">
        <v>9795</v>
      </c>
      <c r="F2327" s="6" t="s">
        <v>9940</v>
      </c>
      <c r="G2327" s="6" t="s">
        <v>60</v>
      </c>
      <c r="H2327" s="6" t="s">
        <v>60</v>
      </c>
      <c r="I2327" s="60" t="s">
        <v>14217</v>
      </c>
      <c r="J2327" s="49" t="s">
        <v>14218</v>
      </c>
      <c r="K2327" s="6" t="s">
        <v>14219</v>
      </c>
      <c r="L2327" s="29">
        <f>IF($J$6="с учетом НДС",VLOOKUP(I2327,LEGEND!B:E,4,0)*(1-M2327),VLOOKUP(I2327,LEGEND!B:E,4,0)*(1-M2327)/1.2)</f>
        <v>4120</v>
      </c>
      <c r="M2327" s="57">
        <f>IF(AND(B2327&lt;&gt;"1_Электроинструмент",B2327&lt;&gt;"2_Садовая техника"),$J$5,IF($J$4&lt;=20%,$J$4,IFERROR(VLOOKUP(S2327,LEGEND!$L$2:$M$5,2,FALSE),$J$4)))</f>
        <v>0</v>
      </c>
      <c r="N2327" s="48" t="s">
        <v>60</v>
      </c>
      <c r="O2327" s="6" t="s">
        <v>60</v>
      </c>
      <c r="P2327" s="49" t="s">
        <v>66</v>
      </c>
      <c r="Q2327" s="49" t="s">
        <v>67</v>
      </c>
      <c r="R2327" s="6" t="s">
        <v>60</v>
      </c>
      <c r="S2327" s="49" t="s">
        <v>60</v>
      </c>
      <c r="T2327" s="73" t="str">
        <f>IF(_xlfn.XLOOKUP(I2327,LEGEND!B:B,LEGEND!H:H)&lt;&gt;"-",HYPERLINK(_xlfn.XLOOKUP(I2327,LEGEND!B:B,LEGEND!H:H),"link"),_xlfn.XLOOKUP(I2327,LEGEND!B:B,LEGEND!H:H))</f>
        <v>link</v>
      </c>
      <c r="U2327" s="73" t="str">
        <f>HYPERLINK(_xlfn.XLOOKUP(I2327,LEGEND!B:B,LEGEND!I:I))</f>
        <v>https://milwaukee-media-images.s3.amazonaws.com/hi/4932478627--Hero_1.jpg</v>
      </c>
      <c r="V2327" s="51" t="s">
        <v>14220</v>
      </c>
      <c r="W2327" s="63" t="s">
        <v>1189</v>
      </c>
      <c r="X2327" s="64">
        <v>200</v>
      </c>
      <c r="Y2327" s="64">
        <v>115</v>
      </c>
      <c r="Z2327" s="64">
        <v>43</v>
      </c>
      <c r="AA2327" s="84">
        <v>0.51900000000000002</v>
      </c>
      <c r="AB2327" s="85">
        <v>1</v>
      </c>
      <c r="AC2327" s="85">
        <v>1</v>
      </c>
    </row>
    <row r="2328" spans="1:29" ht="25.5">
      <c r="A2328" s="1"/>
      <c r="B2328" s="6" t="s">
        <v>8777</v>
      </c>
      <c r="C2328" s="6" t="s">
        <v>8778</v>
      </c>
      <c r="D2328" s="6" t="s">
        <v>8861</v>
      </c>
      <c r="E2328" s="49" t="s">
        <v>9795</v>
      </c>
      <c r="F2328" s="6" t="s">
        <v>9940</v>
      </c>
      <c r="G2328" s="6" t="s">
        <v>60</v>
      </c>
      <c r="H2328" s="6" t="s">
        <v>60</v>
      </c>
      <c r="I2328" s="60" t="s">
        <v>14225</v>
      </c>
      <c r="J2328" s="49" t="s">
        <v>14226</v>
      </c>
      <c r="K2328" s="6" t="s">
        <v>14227</v>
      </c>
      <c r="L2328" s="29">
        <f>IF($J$6="с учетом НДС",VLOOKUP(I2328,LEGEND!B:E,4,0)*(1-M2328),VLOOKUP(I2328,LEGEND!B:E,4,0)*(1-M2328)/1.2)</f>
        <v>4190</v>
      </c>
      <c r="M2328" s="57">
        <f>IF(AND(B2328&lt;&gt;"1_Электроинструмент",B2328&lt;&gt;"2_Садовая техника"),$J$5,IF($J$4&lt;=20%,$J$4,IFERROR(VLOOKUP(S2328,LEGEND!$L$2:$M$5,2,FALSE),$J$4)))</f>
        <v>0</v>
      </c>
      <c r="N2328" s="48" t="s">
        <v>60</v>
      </c>
      <c r="O2328" s="6" t="s">
        <v>60</v>
      </c>
      <c r="P2328" s="49" t="s">
        <v>66</v>
      </c>
      <c r="Q2328" s="49" t="s">
        <v>67</v>
      </c>
      <c r="R2328" s="6" t="s">
        <v>60</v>
      </c>
      <c r="S2328" s="49" t="s">
        <v>60</v>
      </c>
      <c r="T2328" s="73" t="str">
        <f>IF(_xlfn.XLOOKUP(I2328,LEGEND!B:B,LEGEND!H:H)&lt;&gt;"-",HYPERLINK(_xlfn.XLOOKUP(I2328,LEGEND!B:B,LEGEND!H:H),"link"),_xlfn.XLOOKUP(I2328,LEGEND!B:B,LEGEND!H:H))</f>
        <v>link</v>
      </c>
      <c r="U2328" s="73" t="str">
        <f>HYPERLINK(_xlfn.XLOOKUP(I2328,LEGEND!B:B,LEGEND!I:I))</f>
        <v>https://milwaukee-media-images.s3.amazonaws.com/hi/4932399333--Hero_1.jpg</v>
      </c>
      <c r="V2328" s="51" t="s">
        <v>14228</v>
      </c>
      <c r="W2328" s="63" t="s">
        <v>1189</v>
      </c>
      <c r="X2328" s="64">
        <v>25</v>
      </c>
      <c r="Y2328" s="64">
        <v>35</v>
      </c>
      <c r="Z2328" s="64">
        <v>280</v>
      </c>
      <c r="AA2328" s="84">
        <v>0.46899999999999997</v>
      </c>
      <c r="AB2328" s="85">
        <v>1</v>
      </c>
      <c r="AC2328" s="85">
        <v>1</v>
      </c>
    </row>
    <row r="2329" spans="1:29" ht="25.5">
      <c r="A2329" s="1"/>
      <c r="B2329" s="6" t="s">
        <v>8777</v>
      </c>
      <c r="C2329" s="6" t="s">
        <v>8778</v>
      </c>
      <c r="D2329" s="6" t="s">
        <v>8861</v>
      </c>
      <c r="E2329" s="49" t="s">
        <v>9795</v>
      </c>
      <c r="F2329" s="6" t="s">
        <v>9940</v>
      </c>
      <c r="G2329" s="6" t="s">
        <v>60</v>
      </c>
      <c r="H2329" s="6" t="s">
        <v>60</v>
      </c>
      <c r="I2329" s="60" t="s">
        <v>14221</v>
      </c>
      <c r="J2329" s="49" t="s">
        <v>14222</v>
      </c>
      <c r="K2329" s="6" t="s">
        <v>14223</v>
      </c>
      <c r="L2329" s="29">
        <f>IF($J$6="с учетом НДС",VLOOKUP(I2329,LEGEND!B:E,4,0)*(1-M2329),VLOOKUP(I2329,LEGEND!B:E,4,0)*(1-M2329)/1.2)</f>
        <v>4220</v>
      </c>
      <c r="M2329" s="57">
        <f>IF(AND(B2329&lt;&gt;"1_Электроинструмент",B2329&lt;&gt;"2_Садовая техника"),$J$5,IF($J$4&lt;=20%,$J$4,IFERROR(VLOOKUP(S2329,LEGEND!$L$2:$M$5,2,FALSE),$J$4)))</f>
        <v>0</v>
      </c>
      <c r="N2329" s="48" t="s">
        <v>60</v>
      </c>
      <c r="O2329" s="6" t="s">
        <v>60</v>
      </c>
      <c r="P2329" s="49" t="s">
        <v>66</v>
      </c>
      <c r="Q2329" s="49" t="s">
        <v>67</v>
      </c>
      <c r="R2329" s="6" t="s">
        <v>60</v>
      </c>
      <c r="S2329" s="49" t="s">
        <v>60</v>
      </c>
      <c r="T2329" s="73" t="str">
        <f>IF(_xlfn.XLOOKUP(I2329,LEGEND!B:B,LEGEND!H:H)&lt;&gt;"-",HYPERLINK(_xlfn.XLOOKUP(I2329,LEGEND!B:B,LEGEND!H:H),"link"),_xlfn.XLOOKUP(I2329,LEGEND!B:B,LEGEND!H:H))</f>
        <v>link</v>
      </c>
      <c r="U2329" s="73" t="str">
        <f>HYPERLINK(_xlfn.XLOOKUP(I2329,LEGEND!B:B,LEGEND!I:I))</f>
        <v>https://milwaukee-media-images.s3.amazonaws.com/hi/4932344309--Hero_1.jpg</v>
      </c>
      <c r="V2329" s="51" t="s">
        <v>14224</v>
      </c>
      <c r="W2329" s="63" t="s">
        <v>1189</v>
      </c>
      <c r="X2329" s="64">
        <v>25</v>
      </c>
      <c r="Y2329" s="64">
        <v>37</v>
      </c>
      <c r="Z2329" s="64">
        <v>510</v>
      </c>
      <c r="AA2329" s="84">
        <v>0.68500000000000005</v>
      </c>
      <c r="AB2329" s="85">
        <v>1</v>
      </c>
      <c r="AC2329" s="85">
        <v>1</v>
      </c>
    </row>
    <row r="2330" spans="1:29" ht="25.5">
      <c r="A2330" s="1"/>
      <c r="B2330" s="6" t="s">
        <v>8777</v>
      </c>
      <c r="C2330" s="6" t="s">
        <v>8778</v>
      </c>
      <c r="D2330" s="6" t="s">
        <v>8861</v>
      </c>
      <c r="E2330" s="49" t="s">
        <v>9795</v>
      </c>
      <c r="F2330" s="6" t="s">
        <v>9940</v>
      </c>
      <c r="G2330" s="6" t="s">
        <v>60</v>
      </c>
      <c r="H2330" s="6" t="s">
        <v>60</v>
      </c>
      <c r="I2330" s="60" t="s">
        <v>14229</v>
      </c>
      <c r="J2330" s="49" t="s">
        <v>14230</v>
      </c>
      <c r="K2330" s="6" t="s">
        <v>14231</v>
      </c>
      <c r="L2330" s="29">
        <f>IF($J$6="с учетом НДС",VLOOKUP(I2330,LEGEND!B:E,4,0)*(1-M2330),VLOOKUP(I2330,LEGEND!B:E,4,0)*(1-M2330)/1.2)</f>
        <v>4220</v>
      </c>
      <c r="M2330" s="57">
        <f>IF(AND(B2330&lt;&gt;"1_Электроинструмент",B2330&lt;&gt;"2_Садовая техника"),$J$5,IF($J$4&lt;=20%,$J$4,IFERROR(VLOOKUP(S2330,LEGEND!$L$2:$M$5,2,FALSE),$J$4)))</f>
        <v>0</v>
      </c>
      <c r="N2330" s="48" t="s">
        <v>60</v>
      </c>
      <c r="O2330" s="6" t="s">
        <v>60</v>
      </c>
      <c r="P2330" s="49" t="s">
        <v>66</v>
      </c>
      <c r="Q2330" s="49" t="s">
        <v>473</v>
      </c>
      <c r="R2330" s="6" t="s">
        <v>60</v>
      </c>
      <c r="S2330" s="49" t="s">
        <v>60</v>
      </c>
      <c r="T2330" s="73" t="str">
        <f>IF(_xlfn.XLOOKUP(I2330,LEGEND!B:B,LEGEND!H:H)&lt;&gt;"-",HYPERLINK(_xlfn.XLOOKUP(I2330,LEGEND!B:B,LEGEND!H:H),"link"),_xlfn.XLOOKUP(I2330,LEGEND!B:B,LEGEND!H:H))</f>
        <v>link</v>
      </c>
      <c r="U2330" s="73" t="str">
        <f>HYPERLINK(_xlfn.XLOOKUP(I2330,LEGEND!B:B,LEGEND!I:I))</f>
        <v>https://milwaukee-media-images.s3.amazonaws.com/hi/4932399339--Hero_1.jpg</v>
      </c>
      <c r="V2330" s="51" t="s">
        <v>14232</v>
      </c>
      <c r="W2330" s="63" t="s">
        <v>1189</v>
      </c>
      <c r="X2330" s="64">
        <v>39</v>
      </c>
      <c r="Y2330" s="64">
        <v>250</v>
      </c>
      <c r="Z2330" s="64">
        <v>10</v>
      </c>
      <c r="AA2330" s="84">
        <v>0.57999999999999996</v>
      </c>
      <c r="AB2330" s="85">
        <v>10</v>
      </c>
      <c r="AC2330" s="85">
        <v>1</v>
      </c>
    </row>
    <row r="2331" spans="1:29" ht="25.5">
      <c r="A2331" s="1"/>
      <c r="B2331" s="6" t="s">
        <v>8777</v>
      </c>
      <c r="C2331" s="6" t="s">
        <v>8778</v>
      </c>
      <c r="D2331" s="6" t="s">
        <v>8861</v>
      </c>
      <c r="E2331" s="49" t="s">
        <v>9795</v>
      </c>
      <c r="F2331" s="6" t="s">
        <v>9940</v>
      </c>
      <c r="G2331" s="6" t="s">
        <v>60</v>
      </c>
      <c r="H2331" s="6" t="s">
        <v>60</v>
      </c>
      <c r="I2331" s="60" t="s">
        <v>14233</v>
      </c>
      <c r="J2331" s="49" t="s">
        <v>14234</v>
      </c>
      <c r="K2331" s="6" t="s">
        <v>14235</v>
      </c>
      <c r="L2331" s="29">
        <f>IF($J$6="с учетом НДС",VLOOKUP(I2331,LEGEND!B:E,4,0)*(1-M2331),VLOOKUP(I2331,LEGEND!B:E,4,0)*(1-M2331)/1.2)</f>
        <v>4270</v>
      </c>
      <c r="M2331" s="57">
        <f>IF(AND(B2331&lt;&gt;"1_Электроинструмент",B2331&lt;&gt;"2_Садовая техника"),$J$5,IF($J$4&lt;=20%,$J$4,IFERROR(VLOOKUP(S2331,LEGEND!$L$2:$M$5,2,FALSE),$J$4)))</f>
        <v>0</v>
      </c>
      <c r="N2331" s="48" t="s">
        <v>60</v>
      </c>
      <c r="O2331" s="6" t="s">
        <v>60</v>
      </c>
      <c r="P2331" s="49" t="s">
        <v>66</v>
      </c>
      <c r="Q2331" s="49" t="s">
        <v>67</v>
      </c>
      <c r="R2331" s="6" t="s">
        <v>60</v>
      </c>
      <c r="S2331" s="49" t="s">
        <v>60</v>
      </c>
      <c r="T2331" s="73" t="str">
        <f>IF(_xlfn.XLOOKUP(I2331,LEGEND!B:B,LEGEND!H:H)&lt;&gt;"-",HYPERLINK(_xlfn.XLOOKUP(I2331,LEGEND!B:B,LEGEND!H:H),"link"),_xlfn.XLOOKUP(I2331,LEGEND!B:B,LEGEND!H:H))</f>
        <v>link</v>
      </c>
      <c r="U2331" s="73" t="str">
        <f>HYPERLINK(_xlfn.XLOOKUP(I2331,LEGEND!B:B,LEGEND!I:I))</f>
        <v>https://milwaukee-media-images.s3.amazonaws.com/hi/4932367015--Hero_1.jpg</v>
      </c>
      <c r="V2331" s="51" t="s">
        <v>14236</v>
      </c>
      <c r="W2331" s="63" t="s">
        <v>1189</v>
      </c>
      <c r="X2331" s="64">
        <v>10</v>
      </c>
      <c r="Y2331" s="64">
        <v>37</v>
      </c>
      <c r="Z2331" s="64">
        <v>1065</v>
      </c>
      <c r="AA2331" s="84">
        <v>0.33900000000000002</v>
      </c>
      <c r="AB2331" s="85">
        <v>1</v>
      </c>
      <c r="AC2331" s="85">
        <v>1</v>
      </c>
    </row>
    <row r="2332" spans="1:29" ht="25.5">
      <c r="A2332" s="1"/>
      <c r="B2332" s="6" t="s">
        <v>8777</v>
      </c>
      <c r="C2332" s="6" t="s">
        <v>8778</v>
      </c>
      <c r="D2332" s="6" t="s">
        <v>8861</v>
      </c>
      <c r="E2332" s="49" t="s">
        <v>9795</v>
      </c>
      <c r="F2332" s="6" t="s">
        <v>9940</v>
      </c>
      <c r="G2332" s="6" t="s">
        <v>60</v>
      </c>
      <c r="H2332" s="6" t="s">
        <v>60</v>
      </c>
      <c r="I2332" s="60" t="s">
        <v>14237</v>
      </c>
      <c r="J2332" s="49" t="s">
        <v>14238</v>
      </c>
      <c r="K2332" s="6" t="s">
        <v>14239</v>
      </c>
      <c r="L2332" s="29">
        <f>IF($J$6="с учетом НДС",VLOOKUP(I2332,LEGEND!B:E,4,0)*(1-M2332),VLOOKUP(I2332,LEGEND!B:E,4,0)*(1-M2332)/1.2)</f>
        <v>4280</v>
      </c>
      <c r="M2332" s="57">
        <f>IF(AND(B2332&lt;&gt;"1_Электроинструмент",B2332&lt;&gt;"2_Садовая техника"),$J$5,IF($J$4&lt;=20%,$J$4,IFERROR(VLOOKUP(S2332,LEGEND!$L$2:$M$5,2,FALSE),$J$4)))</f>
        <v>0</v>
      </c>
      <c r="N2332" s="48" t="s">
        <v>60</v>
      </c>
      <c r="O2332" s="6" t="s">
        <v>60</v>
      </c>
      <c r="P2332" s="49" t="s">
        <v>66</v>
      </c>
      <c r="Q2332" s="49" t="s">
        <v>473</v>
      </c>
      <c r="R2332" s="6" t="s">
        <v>60</v>
      </c>
      <c r="S2332" s="49" t="s">
        <v>60</v>
      </c>
      <c r="T2332" s="73" t="str">
        <f>IF(_xlfn.XLOOKUP(I2332,LEGEND!B:B,LEGEND!H:H)&lt;&gt;"-",HYPERLINK(_xlfn.XLOOKUP(I2332,LEGEND!B:B,LEGEND!H:H),"link"),_xlfn.XLOOKUP(I2332,LEGEND!B:B,LEGEND!H:H))</f>
        <v>link</v>
      </c>
      <c r="U2332" s="73" t="str">
        <f>HYPERLINK(_xlfn.XLOOKUP(I2332,LEGEND!B:B,LEGEND!I:I))</f>
        <v>https://milwaukee-media-images.s3.amazonaws.com/hi/4932399343--Hero_1.jpg</v>
      </c>
      <c r="V2332" s="51" t="s">
        <v>14240</v>
      </c>
      <c r="W2332" s="63" t="s">
        <v>1189</v>
      </c>
      <c r="X2332" s="64">
        <v>45</v>
      </c>
      <c r="Y2332" s="64">
        <v>45</v>
      </c>
      <c r="Z2332" s="64">
        <v>188</v>
      </c>
      <c r="AA2332" s="84">
        <v>0.89300000000000002</v>
      </c>
      <c r="AB2332" s="85">
        <v>10</v>
      </c>
      <c r="AC2332" s="85">
        <v>1</v>
      </c>
    </row>
    <row r="2333" spans="1:29" ht="25.5">
      <c r="A2333" s="1"/>
      <c r="B2333" s="6" t="s">
        <v>8777</v>
      </c>
      <c r="C2333" s="6" t="s">
        <v>8778</v>
      </c>
      <c r="D2333" s="6" t="s">
        <v>8861</v>
      </c>
      <c r="E2333" s="49" t="s">
        <v>9795</v>
      </c>
      <c r="F2333" s="6" t="s">
        <v>9940</v>
      </c>
      <c r="G2333" s="6" t="s">
        <v>60</v>
      </c>
      <c r="H2333" s="6" t="s">
        <v>60</v>
      </c>
      <c r="I2333" s="60" t="s">
        <v>14249</v>
      </c>
      <c r="J2333" s="49" t="s">
        <v>14250</v>
      </c>
      <c r="K2333" s="6" t="s">
        <v>14251</v>
      </c>
      <c r="L2333" s="29">
        <f>IF($J$6="с учетом НДС",VLOOKUP(I2333,LEGEND!B:E,4,0)*(1-M2333),VLOOKUP(I2333,LEGEND!B:E,4,0)*(1-M2333)/1.2)</f>
        <v>4350</v>
      </c>
      <c r="M2333" s="57">
        <f>IF(AND(B2333&lt;&gt;"1_Электроинструмент",B2333&lt;&gt;"2_Садовая техника"),$J$5,IF($J$4&lt;=20%,$J$4,IFERROR(VLOOKUP(S2333,LEGEND!$L$2:$M$5,2,FALSE),$J$4)))</f>
        <v>0</v>
      </c>
      <c r="N2333" s="48" t="s">
        <v>60</v>
      </c>
      <c r="O2333" s="6" t="s">
        <v>60</v>
      </c>
      <c r="P2333" s="49" t="s">
        <v>66</v>
      </c>
      <c r="Q2333" s="49" t="s">
        <v>67</v>
      </c>
      <c r="R2333" s="6" t="s">
        <v>60</v>
      </c>
      <c r="S2333" s="49" t="s">
        <v>60</v>
      </c>
      <c r="T2333" s="73" t="str">
        <f>IF(_xlfn.XLOOKUP(I2333,LEGEND!B:B,LEGEND!H:H)&lt;&gt;"-",HYPERLINK(_xlfn.XLOOKUP(I2333,LEGEND!B:B,LEGEND!H:H),"link"),_xlfn.XLOOKUP(I2333,LEGEND!B:B,LEGEND!H:H))</f>
        <v>link</v>
      </c>
      <c r="U2333" s="73" t="str">
        <f>HYPERLINK(_xlfn.XLOOKUP(I2333,LEGEND!B:B,LEGEND!I:I))</f>
        <v>https://milwaukee-media-images.s3.amazonaws.com/hi/4932478626--Hero_1.jpg</v>
      </c>
      <c r="V2333" s="51" t="s">
        <v>14252</v>
      </c>
      <c r="W2333" s="63" t="s">
        <v>1189</v>
      </c>
      <c r="X2333" s="64">
        <v>200</v>
      </c>
      <c r="Y2333" s="64">
        <v>115</v>
      </c>
      <c r="Z2333" s="64">
        <v>45</v>
      </c>
      <c r="AA2333" s="84">
        <v>0.8</v>
      </c>
      <c r="AB2333" s="85">
        <v>1</v>
      </c>
      <c r="AC2333" s="85">
        <v>1</v>
      </c>
    </row>
    <row r="2334" spans="1:29" ht="25.5">
      <c r="A2334" s="1"/>
      <c r="B2334" s="6" t="s">
        <v>8777</v>
      </c>
      <c r="C2334" s="6" t="s">
        <v>8778</v>
      </c>
      <c r="D2334" s="6" t="s">
        <v>8861</v>
      </c>
      <c r="E2334" s="49" t="s">
        <v>9795</v>
      </c>
      <c r="F2334" s="6" t="s">
        <v>9940</v>
      </c>
      <c r="G2334" s="6" t="s">
        <v>60</v>
      </c>
      <c r="H2334" s="6" t="s">
        <v>60</v>
      </c>
      <c r="I2334" s="60" t="s">
        <v>14245</v>
      </c>
      <c r="J2334" s="49" t="s">
        <v>14246</v>
      </c>
      <c r="K2334" s="6" t="s">
        <v>14247</v>
      </c>
      <c r="L2334" s="29">
        <f>IF($J$6="с учетом НДС",VLOOKUP(I2334,LEGEND!B:E,4,0)*(1-M2334),VLOOKUP(I2334,LEGEND!B:E,4,0)*(1-M2334)/1.2)</f>
        <v>4360</v>
      </c>
      <c r="M2334" s="57">
        <f>IF(AND(B2334&lt;&gt;"1_Электроинструмент",B2334&lt;&gt;"2_Садовая техника"),$J$5,IF($J$4&lt;=20%,$J$4,IFERROR(VLOOKUP(S2334,LEGEND!$L$2:$M$5,2,FALSE),$J$4)))</f>
        <v>0</v>
      </c>
      <c r="N2334" s="48" t="s">
        <v>60</v>
      </c>
      <c r="O2334" s="6" t="s">
        <v>60</v>
      </c>
      <c r="P2334" s="49" t="s">
        <v>66</v>
      </c>
      <c r="Q2334" s="49" t="s">
        <v>67</v>
      </c>
      <c r="R2334" s="6" t="s">
        <v>60</v>
      </c>
      <c r="S2334" s="49" t="s">
        <v>60</v>
      </c>
      <c r="T2334" s="73" t="str">
        <f>IF(_xlfn.XLOOKUP(I2334,LEGEND!B:B,LEGEND!H:H)&lt;&gt;"-",HYPERLINK(_xlfn.XLOOKUP(I2334,LEGEND!B:B,LEGEND!H:H),"link"),_xlfn.XLOOKUP(I2334,LEGEND!B:B,LEGEND!H:H))</f>
        <v>link</v>
      </c>
      <c r="U2334" s="73" t="str">
        <f>HYPERLINK(_xlfn.XLOOKUP(I2334,LEGEND!B:B,LEGEND!I:I))</f>
        <v>https://milwaukee-media-images.s3.amazonaws.com/hi/4932371709--Hero_1.jpg</v>
      </c>
      <c r="V2334" s="51" t="s">
        <v>14248</v>
      </c>
      <c r="W2334" s="63" t="s">
        <v>1189</v>
      </c>
      <c r="X2334" s="64">
        <v>235</v>
      </c>
      <c r="Y2334" s="64">
        <v>36</v>
      </c>
      <c r="Z2334" s="64">
        <v>36</v>
      </c>
      <c r="AA2334" s="84">
        <v>0.89500000000000002</v>
      </c>
      <c r="AB2334" s="85">
        <v>10</v>
      </c>
      <c r="AC2334" s="85">
        <v>1</v>
      </c>
    </row>
    <row r="2335" spans="1:29" ht="25.5">
      <c r="A2335" s="1"/>
      <c r="B2335" s="6" t="s">
        <v>8777</v>
      </c>
      <c r="C2335" s="6" t="s">
        <v>8778</v>
      </c>
      <c r="D2335" s="6" t="s">
        <v>8861</v>
      </c>
      <c r="E2335" s="49" t="s">
        <v>9795</v>
      </c>
      <c r="F2335" s="6" t="s">
        <v>9940</v>
      </c>
      <c r="G2335" s="6" t="s">
        <v>60</v>
      </c>
      <c r="H2335" s="6" t="s">
        <v>60</v>
      </c>
      <c r="I2335" s="60" t="s">
        <v>14257</v>
      </c>
      <c r="J2335" s="49" t="s">
        <v>14258</v>
      </c>
      <c r="K2335" s="6" t="s">
        <v>14259</v>
      </c>
      <c r="L2335" s="29">
        <f>IF($J$6="с учетом НДС",VLOOKUP(I2335,LEGEND!B:E,4,0)*(1-M2335),VLOOKUP(I2335,LEGEND!B:E,4,0)*(1-M2335)/1.2)</f>
        <v>4400</v>
      </c>
      <c r="M2335" s="57">
        <f>IF(AND(B2335&lt;&gt;"1_Электроинструмент",B2335&lt;&gt;"2_Садовая техника"),$J$5,IF($J$4&lt;=20%,$J$4,IFERROR(VLOOKUP(S2335,LEGEND!$L$2:$M$5,2,FALSE),$J$4)))</f>
        <v>0</v>
      </c>
      <c r="N2335" s="48" t="s">
        <v>60</v>
      </c>
      <c r="O2335" s="6" t="s">
        <v>60</v>
      </c>
      <c r="P2335" s="49" t="s">
        <v>66</v>
      </c>
      <c r="Q2335" s="49" t="s">
        <v>473</v>
      </c>
      <c r="R2335" s="6" t="s">
        <v>60</v>
      </c>
      <c r="S2335" s="49" t="s">
        <v>60</v>
      </c>
      <c r="T2335" s="73" t="str">
        <f>IF(_xlfn.XLOOKUP(I2335,LEGEND!B:B,LEGEND!H:H)&lt;&gt;"-",HYPERLINK(_xlfn.XLOOKUP(I2335,LEGEND!B:B,LEGEND!H:H),"link"),_xlfn.XLOOKUP(I2335,LEGEND!B:B,LEGEND!H:H))</f>
        <v>link</v>
      </c>
      <c r="U2335" s="73" t="str">
        <f>HYPERLINK(_xlfn.XLOOKUP(I2335,LEGEND!B:B,LEGEND!I:I))</f>
        <v>https://milwaukee-media-images.s3.amazonaws.com/hi/4932356507--Hero_1.jpg</v>
      </c>
      <c r="V2335" s="51" t="s">
        <v>14260</v>
      </c>
      <c r="W2335" s="63" t="s">
        <v>1189</v>
      </c>
      <c r="X2335" s="64">
        <v>24</v>
      </c>
      <c r="Y2335" s="64">
        <v>30</v>
      </c>
      <c r="Z2335" s="64">
        <v>270</v>
      </c>
      <c r="AA2335" s="84">
        <v>0.41</v>
      </c>
      <c r="AB2335" s="85">
        <v>1</v>
      </c>
      <c r="AC2335" s="85">
        <v>1</v>
      </c>
    </row>
    <row r="2336" spans="1:29" ht="25.5">
      <c r="A2336" s="1"/>
      <c r="B2336" s="6" t="s">
        <v>8777</v>
      </c>
      <c r="C2336" s="6" t="s">
        <v>8778</v>
      </c>
      <c r="D2336" s="6" t="s">
        <v>8861</v>
      </c>
      <c r="E2336" s="49" t="s">
        <v>9795</v>
      </c>
      <c r="F2336" s="6" t="s">
        <v>9940</v>
      </c>
      <c r="G2336" s="6" t="s">
        <v>60</v>
      </c>
      <c r="H2336" s="6" t="s">
        <v>60</v>
      </c>
      <c r="I2336" s="60" t="s">
        <v>14273</v>
      </c>
      <c r="J2336" s="49" t="s">
        <v>14274</v>
      </c>
      <c r="K2336" s="6" t="s">
        <v>14275</v>
      </c>
      <c r="L2336" s="29">
        <f>IF($J$6="с учетом НДС",VLOOKUP(I2336,LEGEND!B:E,4,0)*(1-M2336),VLOOKUP(I2336,LEGEND!B:E,4,0)*(1-M2336)/1.2)</f>
        <v>4520</v>
      </c>
      <c r="M2336" s="57">
        <f>IF(AND(B2336&lt;&gt;"1_Электроинструмент",B2336&lt;&gt;"2_Садовая техника"),$J$5,IF($J$4&lt;=20%,$J$4,IFERROR(VLOOKUP(S2336,LEGEND!$L$2:$M$5,2,FALSE),$J$4)))</f>
        <v>0</v>
      </c>
      <c r="N2336" s="48" t="s">
        <v>60</v>
      </c>
      <c r="O2336" s="6" t="s">
        <v>60</v>
      </c>
      <c r="P2336" s="49" t="s">
        <v>66</v>
      </c>
      <c r="Q2336" s="49" t="s">
        <v>473</v>
      </c>
      <c r="R2336" s="6" t="s">
        <v>60</v>
      </c>
      <c r="S2336" s="49" t="s">
        <v>60</v>
      </c>
      <c r="T2336" s="73" t="str">
        <f>IF(_xlfn.XLOOKUP(I2336,LEGEND!B:B,LEGEND!H:H)&lt;&gt;"-",HYPERLINK(_xlfn.XLOOKUP(I2336,LEGEND!B:B,LEGEND!H:H),"link"),_xlfn.XLOOKUP(I2336,LEGEND!B:B,LEGEND!H:H))</f>
        <v>link</v>
      </c>
      <c r="U2336" s="73" t="str">
        <f>HYPERLINK(_xlfn.XLOOKUP(I2336,LEGEND!B:B,LEGEND!I:I))</f>
        <v>https://milwaukee-media-images.s3.amazonaws.com/hi/4932352040--Hero_1.jpg</v>
      </c>
      <c r="V2336" s="51" t="s">
        <v>14276</v>
      </c>
      <c r="W2336" s="63" t="s">
        <v>1189</v>
      </c>
      <c r="X2336" s="64">
        <v>120</v>
      </c>
      <c r="Y2336" s="64">
        <v>35</v>
      </c>
      <c r="Z2336" s="64">
        <v>35</v>
      </c>
      <c r="AA2336" s="84">
        <v>0.37</v>
      </c>
      <c r="AB2336" s="85">
        <v>10</v>
      </c>
      <c r="AC2336" s="85">
        <v>1</v>
      </c>
    </row>
    <row r="2337" spans="1:29" ht="25.5">
      <c r="A2337" s="1"/>
      <c r="B2337" s="6" t="s">
        <v>8777</v>
      </c>
      <c r="C2337" s="6" t="s">
        <v>8778</v>
      </c>
      <c r="D2337" s="6" t="s">
        <v>8861</v>
      </c>
      <c r="E2337" s="49" t="s">
        <v>9795</v>
      </c>
      <c r="F2337" s="6" t="s">
        <v>9940</v>
      </c>
      <c r="G2337" s="6" t="s">
        <v>60</v>
      </c>
      <c r="H2337" s="6" t="s">
        <v>60</v>
      </c>
      <c r="I2337" s="60" t="s">
        <v>14277</v>
      </c>
      <c r="J2337" s="49" t="s">
        <v>14278</v>
      </c>
      <c r="K2337" s="6" t="s">
        <v>14279</v>
      </c>
      <c r="L2337" s="29">
        <f>IF($J$6="с учетом НДС",VLOOKUP(I2337,LEGEND!B:E,4,0)*(1-M2337),VLOOKUP(I2337,LEGEND!B:E,4,0)*(1-M2337)/1.2)</f>
        <v>4520</v>
      </c>
      <c r="M2337" s="57">
        <f>IF(AND(B2337&lt;&gt;"1_Электроинструмент",B2337&lt;&gt;"2_Садовая техника"),$J$5,IF($J$4&lt;=20%,$J$4,IFERROR(VLOOKUP(S2337,LEGEND!$L$2:$M$5,2,FALSE),$J$4)))</f>
        <v>0</v>
      </c>
      <c r="N2337" s="48" t="s">
        <v>60</v>
      </c>
      <c r="O2337" s="6" t="s">
        <v>60</v>
      </c>
      <c r="P2337" s="49" t="s">
        <v>66</v>
      </c>
      <c r="Q2337" s="49" t="s">
        <v>67</v>
      </c>
      <c r="R2337" s="6" t="s">
        <v>60</v>
      </c>
      <c r="S2337" s="49" t="s">
        <v>60</v>
      </c>
      <c r="T2337" s="73" t="str">
        <f>IF(_xlfn.XLOOKUP(I2337,LEGEND!B:B,LEGEND!H:H)&lt;&gt;"-",HYPERLINK(_xlfn.XLOOKUP(I2337,LEGEND!B:B,LEGEND!H:H),"link"),_xlfn.XLOOKUP(I2337,LEGEND!B:B,LEGEND!H:H))</f>
        <v>link</v>
      </c>
      <c r="U2337" s="73" t="str">
        <f>HYPERLINK(_xlfn.XLOOKUP(I2337,LEGEND!B:B,LEGEND!I:I))</f>
        <v>https://milwaukee-media-images.s3.amazonaws.com/hi/4932352042--Hero_1.jpg</v>
      </c>
      <c r="V2337" s="51" t="s">
        <v>14280</v>
      </c>
      <c r="W2337" s="63" t="s">
        <v>1189</v>
      </c>
      <c r="X2337" s="64">
        <v>120</v>
      </c>
      <c r="Y2337" s="64">
        <v>35</v>
      </c>
      <c r="Z2337" s="64">
        <v>35</v>
      </c>
      <c r="AA2337" s="84">
        <v>0.39</v>
      </c>
      <c r="AB2337" s="85">
        <v>10</v>
      </c>
      <c r="AC2337" s="85">
        <v>1</v>
      </c>
    </row>
    <row r="2338" spans="1:29" ht="25.5">
      <c r="A2338" s="1"/>
      <c r="B2338" s="6" t="s">
        <v>8777</v>
      </c>
      <c r="C2338" s="6" t="s">
        <v>8778</v>
      </c>
      <c r="D2338" s="6" t="s">
        <v>8861</v>
      </c>
      <c r="E2338" s="49" t="s">
        <v>9795</v>
      </c>
      <c r="F2338" s="6" t="s">
        <v>9940</v>
      </c>
      <c r="G2338" s="6" t="s">
        <v>60</v>
      </c>
      <c r="H2338" s="6" t="s">
        <v>60</v>
      </c>
      <c r="I2338" s="60" t="s">
        <v>14281</v>
      </c>
      <c r="J2338" s="49" t="s">
        <v>14282</v>
      </c>
      <c r="K2338" s="6" t="s">
        <v>14283</v>
      </c>
      <c r="L2338" s="29">
        <f>IF($J$6="с учетом НДС",VLOOKUP(I2338,LEGEND!B:E,4,0)*(1-M2338),VLOOKUP(I2338,LEGEND!B:E,4,0)*(1-M2338)/1.2)</f>
        <v>4540</v>
      </c>
      <c r="M2338" s="57">
        <f>IF(AND(B2338&lt;&gt;"1_Электроинструмент",B2338&lt;&gt;"2_Садовая техника"),$J$5,IF($J$4&lt;=20%,$J$4,IFERROR(VLOOKUP(S2338,LEGEND!$L$2:$M$5,2,FALSE),$J$4)))</f>
        <v>0</v>
      </c>
      <c r="N2338" s="48" t="s">
        <v>60</v>
      </c>
      <c r="O2338" s="6" t="s">
        <v>60</v>
      </c>
      <c r="P2338" s="49" t="s">
        <v>66</v>
      </c>
      <c r="Q2338" s="49" t="s">
        <v>473</v>
      </c>
      <c r="R2338" s="6" t="s">
        <v>60</v>
      </c>
      <c r="S2338" s="49" t="s">
        <v>60</v>
      </c>
      <c r="T2338" s="73" t="str">
        <f>IF(_xlfn.XLOOKUP(I2338,LEGEND!B:B,LEGEND!H:H)&lt;&gt;"-",HYPERLINK(_xlfn.XLOOKUP(I2338,LEGEND!B:B,LEGEND!H:H),"link"),_xlfn.XLOOKUP(I2338,LEGEND!B:B,LEGEND!H:H))</f>
        <v>link</v>
      </c>
      <c r="U2338" s="73" t="str">
        <f>HYPERLINK(_xlfn.XLOOKUP(I2338,LEGEND!B:B,LEGEND!I:I))</f>
        <v>https://milwaukee-media-images.s3.amazonaws.com/hi/4932471251--Hero_1.jpg</v>
      </c>
      <c r="V2338" s="51" t="s">
        <v>14284</v>
      </c>
      <c r="W2338" s="63" t="s">
        <v>1189</v>
      </c>
      <c r="X2338" s="64">
        <v>30</v>
      </c>
      <c r="Y2338" s="64">
        <v>40</v>
      </c>
      <c r="Z2338" s="64">
        <v>140</v>
      </c>
      <c r="AA2338" s="84">
        <v>3.5999999999999997E-2</v>
      </c>
      <c r="AB2338" s="85">
        <v>10</v>
      </c>
      <c r="AC2338" s="85">
        <v>1</v>
      </c>
    </row>
    <row r="2339" spans="1:29" ht="25.5">
      <c r="A2339" s="1"/>
      <c r="B2339" s="6" t="s">
        <v>8777</v>
      </c>
      <c r="C2339" s="6" t="s">
        <v>8778</v>
      </c>
      <c r="D2339" s="6" t="s">
        <v>8861</v>
      </c>
      <c r="E2339" s="49" t="s">
        <v>9795</v>
      </c>
      <c r="F2339" s="6" t="s">
        <v>9940</v>
      </c>
      <c r="G2339" s="6" t="s">
        <v>60</v>
      </c>
      <c r="H2339" s="6" t="s">
        <v>60</v>
      </c>
      <c r="I2339" s="60" t="s">
        <v>14285</v>
      </c>
      <c r="J2339" s="49" t="s">
        <v>14286</v>
      </c>
      <c r="K2339" s="6" t="s">
        <v>14287</v>
      </c>
      <c r="L2339" s="29">
        <f>IF($J$6="с учетом НДС",VLOOKUP(I2339,LEGEND!B:E,4,0)*(1-M2339),VLOOKUP(I2339,LEGEND!B:E,4,0)*(1-M2339)/1.2)</f>
        <v>4590</v>
      </c>
      <c r="M2339" s="57">
        <f>IF(AND(B2339&lt;&gt;"1_Электроинструмент",B2339&lt;&gt;"2_Садовая техника"),$J$5,IF($J$4&lt;=20%,$J$4,IFERROR(VLOOKUP(S2339,LEGEND!$L$2:$M$5,2,FALSE),$J$4)))</f>
        <v>0</v>
      </c>
      <c r="N2339" s="48" t="s">
        <v>60</v>
      </c>
      <c r="O2339" s="6" t="s">
        <v>60</v>
      </c>
      <c r="P2339" s="49" t="s">
        <v>66</v>
      </c>
      <c r="Q2339" s="49" t="s">
        <v>473</v>
      </c>
      <c r="R2339" s="6" t="s">
        <v>60</v>
      </c>
      <c r="S2339" s="49" t="s">
        <v>60</v>
      </c>
      <c r="T2339" s="73" t="str">
        <f>IF(_xlfn.XLOOKUP(I2339,LEGEND!B:B,LEGEND!H:H)&lt;&gt;"-",HYPERLINK(_xlfn.XLOOKUP(I2339,LEGEND!B:B,LEGEND!H:H),"link"),_xlfn.XLOOKUP(I2339,LEGEND!B:B,LEGEND!H:H))</f>
        <v>link</v>
      </c>
      <c r="U2339" s="73" t="str">
        <f>HYPERLINK(_xlfn.XLOOKUP(I2339,LEGEND!B:B,LEGEND!I:I))</f>
        <v>https://milwaukee-media-images.s3.amazonaws.com/hi/4932399341--Hero_1.jpg</v>
      </c>
      <c r="V2339" s="51" t="s">
        <v>14288</v>
      </c>
      <c r="W2339" s="63" t="s">
        <v>1189</v>
      </c>
      <c r="X2339" s="64">
        <v>39</v>
      </c>
      <c r="Y2339" s="64">
        <v>250</v>
      </c>
      <c r="Z2339" s="64">
        <v>10</v>
      </c>
      <c r="AA2339" s="84">
        <v>0.69499999999999995</v>
      </c>
      <c r="AB2339" s="85">
        <v>10</v>
      </c>
      <c r="AC2339" s="85">
        <v>1</v>
      </c>
    </row>
    <row r="2340" spans="1:29" ht="25.5">
      <c r="A2340" s="1"/>
      <c r="B2340" s="6" t="s">
        <v>8777</v>
      </c>
      <c r="C2340" s="6" t="s">
        <v>8778</v>
      </c>
      <c r="D2340" s="6" t="s">
        <v>8861</v>
      </c>
      <c r="E2340" s="49" t="s">
        <v>9795</v>
      </c>
      <c r="F2340" s="6" t="s">
        <v>9940</v>
      </c>
      <c r="G2340" s="6" t="s">
        <v>60</v>
      </c>
      <c r="H2340" s="6" t="s">
        <v>60</v>
      </c>
      <c r="I2340" s="60" t="s">
        <v>14289</v>
      </c>
      <c r="J2340" s="49" t="s">
        <v>14290</v>
      </c>
      <c r="K2340" s="6" t="s">
        <v>14291</v>
      </c>
      <c r="L2340" s="29">
        <f>IF($J$6="с учетом НДС",VLOOKUP(I2340,LEGEND!B:E,4,0)*(1-M2340),VLOOKUP(I2340,LEGEND!B:E,4,0)*(1-M2340)/1.2)</f>
        <v>4590</v>
      </c>
      <c r="M2340" s="57">
        <f>IF(AND(B2340&lt;&gt;"1_Электроинструмент",B2340&lt;&gt;"2_Садовая техника"),$J$5,IF($J$4&lt;=20%,$J$4,IFERROR(VLOOKUP(S2340,LEGEND!$L$2:$M$5,2,FALSE),$J$4)))</f>
        <v>0</v>
      </c>
      <c r="N2340" s="48" t="s">
        <v>60</v>
      </c>
      <c r="O2340" s="6" t="s">
        <v>60</v>
      </c>
      <c r="P2340" s="49" t="s">
        <v>66</v>
      </c>
      <c r="Q2340" s="49" t="s">
        <v>67</v>
      </c>
      <c r="R2340" s="6" t="s">
        <v>60</v>
      </c>
      <c r="S2340" s="49" t="s">
        <v>60</v>
      </c>
      <c r="T2340" s="73" t="str">
        <f>IF(_xlfn.XLOOKUP(I2340,LEGEND!B:B,LEGEND!H:H)&lt;&gt;"-",HYPERLINK(_xlfn.XLOOKUP(I2340,LEGEND!B:B,LEGEND!H:H),"link"),_xlfn.XLOOKUP(I2340,LEGEND!B:B,LEGEND!H:H))</f>
        <v>link</v>
      </c>
      <c r="U2340" s="73" t="str">
        <f>HYPERLINK(_xlfn.XLOOKUP(I2340,LEGEND!B:B,LEGEND!I:I))</f>
        <v>https://milwaukee-media-images.s3.amazonaws.com/hi/4932356506--Hero_1.jpg</v>
      </c>
      <c r="V2340" s="51" t="s">
        <v>14292</v>
      </c>
      <c r="W2340" s="63" t="s">
        <v>1189</v>
      </c>
      <c r="X2340" s="64">
        <v>22</v>
      </c>
      <c r="Y2340" s="64">
        <v>30</v>
      </c>
      <c r="Z2340" s="64">
        <v>470</v>
      </c>
      <c r="AA2340" s="84">
        <v>0.66</v>
      </c>
      <c r="AB2340" s="85">
        <v>1</v>
      </c>
      <c r="AC2340" s="85">
        <v>1</v>
      </c>
    </row>
    <row r="2341" spans="1:29" ht="25.5">
      <c r="A2341" s="1"/>
      <c r="B2341" s="6" t="s">
        <v>8777</v>
      </c>
      <c r="C2341" s="6" t="s">
        <v>8778</v>
      </c>
      <c r="D2341" s="6" t="s">
        <v>8861</v>
      </c>
      <c r="E2341" s="49" t="s">
        <v>9795</v>
      </c>
      <c r="F2341" s="6" t="s">
        <v>9940</v>
      </c>
      <c r="G2341" s="6" t="s">
        <v>60</v>
      </c>
      <c r="H2341" s="6" t="s">
        <v>60</v>
      </c>
      <c r="I2341" s="60" t="s">
        <v>14301</v>
      </c>
      <c r="J2341" s="49" t="s">
        <v>14302</v>
      </c>
      <c r="K2341" s="6" t="s">
        <v>14303</v>
      </c>
      <c r="L2341" s="29">
        <f>IF($J$6="с учетом НДС",VLOOKUP(I2341,LEGEND!B:E,4,0)*(1-M2341),VLOOKUP(I2341,LEGEND!B:E,4,0)*(1-M2341)/1.2)</f>
        <v>4650</v>
      </c>
      <c r="M2341" s="57">
        <f>IF(AND(B2341&lt;&gt;"1_Электроинструмент",B2341&lt;&gt;"2_Садовая техника"),$J$5,IF($J$4&lt;=20%,$J$4,IFERROR(VLOOKUP(S2341,LEGEND!$L$2:$M$5,2,FALSE),$J$4)))</f>
        <v>0</v>
      </c>
      <c r="N2341" s="48" t="s">
        <v>60</v>
      </c>
      <c r="O2341" s="6" t="s">
        <v>60</v>
      </c>
      <c r="P2341" s="49" t="s">
        <v>66</v>
      </c>
      <c r="Q2341" s="49" t="s">
        <v>473</v>
      </c>
      <c r="R2341" s="6" t="s">
        <v>60</v>
      </c>
      <c r="S2341" s="49" t="s">
        <v>60</v>
      </c>
      <c r="T2341" s="73" t="str">
        <f>IF(_xlfn.XLOOKUP(I2341,LEGEND!B:B,LEGEND!H:H)&lt;&gt;"-",HYPERLINK(_xlfn.XLOOKUP(I2341,LEGEND!B:B,LEGEND!H:H),"link"),_xlfn.XLOOKUP(I2341,LEGEND!B:B,LEGEND!H:H))</f>
        <v>-</v>
      </c>
      <c r="U2341" s="73" t="str">
        <f>HYPERLINK(_xlfn.XLOOKUP(I2341,LEGEND!B:B,LEGEND!I:I))</f>
        <v>-</v>
      </c>
      <c r="V2341" s="51" t="s">
        <v>14304</v>
      </c>
      <c r="W2341" s="63" t="s">
        <v>1189</v>
      </c>
      <c r="X2341" s="64">
        <v>240</v>
      </c>
      <c r="Y2341" s="64">
        <v>43</v>
      </c>
      <c r="Z2341" s="64">
        <v>43</v>
      </c>
      <c r="AA2341" s="84">
        <v>0.58599999999999997</v>
      </c>
      <c r="AB2341" s="85">
        <v>5</v>
      </c>
      <c r="AC2341" s="85">
        <v>1</v>
      </c>
    </row>
    <row r="2342" spans="1:29" ht="25.5">
      <c r="A2342" s="1"/>
      <c r="B2342" s="6" t="s">
        <v>8777</v>
      </c>
      <c r="C2342" s="6" t="s">
        <v>8778</v>
      </c>
      <c r="D2342" s="6" t="s">
        <v>8861</v>
      </c>
      <c r="E2342" s="49" t="s">
        <v>9795</v>
      </c>
      <c r="F2342" s="6" t="s">
        <v>9940</v>
      </c>
      <c r="G2342" s="6" t="s">
        <v>60</v>
      </c>
      <c r="H2342" s="6" t="s">
        <v>60</v>
      </c>
      <c r="I2342" s="60" t="s">
        <v>14293</v>
      </c>
      <c r="J2342" s="49" t="s">
        <v>14294</v>
      </c>
      <c r="K2342" s="6" t="s">
        <v>14295</v>
      </c>
      <c r="L2342" s="29">
        <f>IF($J$6="с учетом НДС",VLOOKUP(I2342,LEGEND!B:E,4,0)*(1-M2342),VLOOKUP(I2342,LEGEND!B:E,4,0)*(1-M2342)/1.2)</f>
        <v>4660</v>
      </c>
      <c r="M2342" s="57">
        <f>IF(AND(B2342&lt;&gt;"1_Электроинструмент",B2342&lt;&gt;"2_Садовая техника"),$J$5,IF($J$4&lt;=20%,$J$4,IFERROR(VLOOKUP(S2342,LEGEND!$L$2:$M$5,2,FALSE),$J$4)))</f>
        <v>0</v>
      </c>
      <c r="N2342" s="48" t="s">
        <v>60</v>
      </c>
      <c r="O2342" s="6" t="s">
        <v>60</v>
      </c>
      <c r="P2342" s="49" t="s">
        <v>66</v>
      </c>
      <c r="Q2342" s="49" t="s">
        <v>473</v>
      </c>
      <c r="R2342" s="6" t="s">
        <v>60</v>
      </c>
      <c r="S2342" s="49" t="s">
        <v>60</v>
      </c>
      <c r="T2342" s="73" t="str">
        <f>IF(_xlfn.XLOOKUP(I2342,LEGEND!B:B,LEGEND!H:H)&lt;&gt;"-",HYPERLINK(_xlfn.XLOOKUP(I2342,LEGEND!B:B,LEGEND!H:H),"link"),_xlfn.XLOOKUP(I2342,LEGEND!B:B,LEGEND!H:H))</f>
        <v>link</v>
      </c>
      <c r="U2342" s="73" t="str">
        <f>HYPERLINK(_xlfn.XLOOKUP(I2342,LEGEND!B:B,LEGEND!I:I))</f>
        <v>https://milwaukee-media-images.s3.amazonaws.com/hi/4932344311--Hero_1.jpg</v>
      </c>
      <c r="V2342" s="51" t="s">
        <v>14296</v>
      </c>
      <c r="W2342" s="63" t="s">
        <v>1189</v>
      </c>
      <c r="X2342" s="64">
        <v>26</v>
      </c>
      <c r="Y2342" s="64">
        <v>37</v>
      </c>
      <c r="Z2342" s="64">
        <v>510</v>
      </c>
      <c r="AA2342" s="84">
        <v>0.66</v>
      </c>
      <c r="AB2342" s="85">
        <v>1</v>
      </c>
      <c r="AC2342" s="85">
        <v>1</v>
      </c>
    </row>
    <row r="2343" spans="1:29" ht="25.5">
      <c r="A2343" s="1"/>
      <c r="B2343" s="6" t="s">
        <v>8777</v>
      </c>
      <c r="C2343" s="6" t="s">
        <v>8778</v>
      </c>
      <c r="D2343" s="6" t="s">
        <v>8861</v>
      </c>
      <c r="E2343" s="49" t="s">
        <v>9795</v>
      </c>
      <c r="F2343" s="6" t="s">
        <v>9940</v>
      </c>
      <c r="G2343" s="6" t="s">
        <v>60</v>
      </c>
      <c r="H2343" s="6" t="s">
        <v>60</v>
      </c>
      <c r="I2343" s="60" t="s">
        <v>14305</v>
      </c>
      <c r="J2343" s="49" t="s">
        <v>14306</v>
      </c>
      <c r="K2343" s="6" t="s">
        <v>14307</v>
      </c>
      <c r="L2343" s="29">
        <f>IF($J$6="с учетом НДС",VLOOKUP(I2343,LEGEND!B:E,4,0)*(1-M2343),VLOOKUP(I2343,LEGEND!B:E,4,0)*(1-M2343)/1.2)</f>
        <v>4700</v>
      </c>
      <c r="M2343" s="57">
        <f>IF(AND(B2343&lt;&gt;"1_Электроинструмент",B2343&lt;&gt;"2_Садовая техника"),$J$5,IF($J$4&lt;=20%,$J$4,IFERROR(VLOOKUP(S2343,LEGEND!$L$2:$M$5,2,FALSE),$J$4)))</f>
        <v>0</v>
      </c>
      <c r="N2343" s="48" t="s">
        <v>60</v>
      </c>
      <c r="O2343" s="6" t="s">
        <v>60</v>
      </c>
      <c r="P2343" s="49" t="s">
        <v>66</v>
      </c>
      <c r="Q2343" s="49" t="s">
        <v>67</v>
      </c>
      <c r="R2343" s="6" t="s">
        <v>60</v>
      </c>
      <c r="S2343" s="49" t="s">
        <v>60</v>
      </c>
      <c r="T2343" s="73" t="str">
        <f>IF(_xlfn.XLOOKUP(I2343,LEGEND!B:B,LEGEND!H:H)&lt;&gt;"-",HYPERLINK(_xlfn.XLOOKUP(I2343,LEGEND!B:B,LEGEND!H:H),"link"),_xlfn.XLOOKUP(I2343,LEGEND!B:B,LEGEND!H:H))</f>
        <v>link</v>
      </c>
      <c r="U2343" s="73" t="str">
        <f>HYPERLINK(_xlfn.XLOOKUP(I2343,LEGEND!B:B,LEGEND!I:I))</f>
        <v>https://milwaukee-media-images.s3.amazonaws.com/hi/4932367017--Hero_1.jpg</v>
      </c>
      <c r="V2343" s="51" t="s">
        <v>14308</v>
      </c>
      <c r="W2343" s="63" t="s">
        <v>1189</v>
      </c>
      <c r="X2343" s="64">
        <v>12</v>
      </c>
      <c r="Y2343" s="64">
        <v>37</v>
      </c>
      <c r="Z2343" s="64">
        <v>1065</v>
      </c>
      <c r="AA2343" s="84">
        <v>0.46200000000000002</v>
      </c>
      <c r="AB2343" s="85">
        <v>1</v>
      </c>
      <c r="AC2343" s="85">
        <v>1</v>
      </c>
    </row>
    <row r="2344" spans="1:29" ht="25.5">
      <c r="A2344" s="1"/>
      <c r="B2344" s="6" t="s">
        <v>8777</v>
      </c>
      <c r="C2344" s="6" t="s">
        <v>8778</v>
      </c>
      <c r="D2344" s="6" t="s">
        <v>8861</v>
      </c>
      <c r="E2344" s="49" t="s">
        <v>9795</v>
      </c>
      <c r="F2344" s="6" t="s">
        <v>9940</v>
      </c>
      <c r="G2344" s="6" t="s">
        <v>60</v>
      </c>
      <c r="H2344" s="6" t="s">
        <v>60</v>
      </c>
      <c r="I2344" s="60" t="s">
        <v>14309</v>
      </c>
      <c r="J2344" s="49" t="s">
        <v>14310</v>
      </c>
      <c r="K2344" s="6" t="s">
        <v>14311</v>
      </c>
      <c r="L2344" s="29">
        <f>IF($J$6="с учетом НДС",VLOOKUP(I2344,LEGEND!B:E,4,0)*(1-M2344),VLOOKUP(I2344,LEGEND!B:E,4,0)*(1-M2344)/1.2)</f>
        <v>4870</v>
      </c>
      <c r="M2344" s="57">
        <f>IF(AND(B2344&lt;&gt;"1_Электроинструмент",B2344&lt;&gt;"2_Садовая техника"),$J$5,IF($J$4&lt;=20%,$J$4,IFERROR(VLOOKUP(S2344,LEGEND!$L$2:$M$5,2,FALSE),$J$4)))</f>
        <v>0</v>
      </c>
      <c r="N2344" s="48" t="s">
        <v>60</v>
      </c>
      <c r="O2344" s="6" t="s">
        <v>60</v>
      </c>
      <c r="P2344" s="49" t="s">
        <v>66</v>
      </c>
      <c r="Q2344" s="49" t="s">
        <v>67</v>
      </c>
      <c r="R2344" s="6" t="s">
        <v>60</v>
      </c>
      <c r="S2344" s="49" t="s">
        <v>60</v>
      </c>
      <c r="T2344" s="73" t="str">
        <f>IF(_xlfn.XLOOKUP(I2344,LEGEND!B:B,LEGEND!H:H)&lt;&gt;"-",HYPERLINK(_xlfn.XLOOKUP(I2344,LEGEND!B:B,LEGEND!H:H),"link"),_xlfn.XLOOKUP(I2344,LEGEND!B:B,LEGEND!H:H))</f>
        <v>link</v>
      </c>
      <c r="U2344" s="73" t="str">
        <f>HYPERLINK(_xlfn.XLOOKUP(I2344,LEGEND!B:B,LEGEND!I:I))</f>
        <v>https://milwaukee-media-images.s3.amazonaws.com/hi/4932471250--Hero_1.jpg</v>
      </c>
      <c r="V2344" s="51" t="s">
        <v>14312</v>
      </c>
      <c r="W2344" s="63" t="s">
        <v>1189</v>
      </c>
      <c r="X2344" s="64">
        <v>40</v>
      </c>
      <c r="Y2344" s="64">
        <v>30</v>
      </c>
      <c r="Z2344" s="64">
        <v>180</v>
      </c>
      <c r="AA2344" s="84">
        <v>0.04</v>
      </c>
      <c r="AB2344" s="85">
        <v>10</v>
      </c>
      <c r="AC2344" s="85">
        <v>1</v>
      </c>
    </row>
    <row r="2345" spans="1:29" ht="25.5">
      <c r="A2345" s="1"/>
      <c r="B2345" s="6" t="s">
        <v>8777</v>
      </c>
      <c r="C2345" s="6" t="s">
        <v>8778</v>
      </c>
      <c r="D2345" s="6" t="s">
        <v>8861</v>
      </c>
      <c r="E2345" s="49" t="s">
        <v>9795</v>
      </c>
      <c r="F2345" s="6" t="s">
        <v>9940</v>
      </c>
      <c r="G2345" s="6" t="s">
        <v>60</v>
      </c>
      <c r="H2345" s="6" t="s">
        <v>60</v>
      </c>
      <c r="I2345" s="60" t="s">
        <v>14313</v>
      </c>
      <c r="J2345" s="49" t="s">
        <v>14314</v>
      </c>
      <c r="K2345" s="6" t="s">
        <v>14315</v>
      </c>
      <c r="L2345" s="29">
        <f>IF($J$6="с учетом НДС",VLOOKUP(I2345,LEGEND!B:E,4,0)*(1-M2345),VLOOKUP(I2345,LEGEND!B:E,4,0)*(1-M2345)/1.2)</f>
        <v>4900</v>
      </c>
      <c r="M2345" s="57">
        <f>IF(AND(B2345&lt;&gt;"1_Электроинструмент",B2345&lt;&gt;"2_Садовая техника"),$J$5,IF($J$4&lt;=20%,$J$4,IFERROR(VLOOKUP(S2345,LEGEND!$L$2:$M$5,2,FALSE),$J$4)))</f>
        <v>0</v>
      </c>
      <c r="N2345" s="48" t="s">
        <v>60</v>
      </c>
      <c r="O2345" s="6" t="s">
        <v>60</v>
      </c>
      <c r="P2345" s="49" t="s">
        <v>66</v>
      </c>
      <c r="Q2345" s="49" t="s">
        <v>473</v>
      </c>
      <c r="R2345" s="6" t="s">
        <v>60</v>
      </c>
      <c r="S2345" s="49" t="s">
        <v>60</v>
      </c>
      <c r="T2345" s="73" t="str">
        <f>IF(_xlfn.XLOOKUP(I2345,LEGEND!B:B,LEGEND!H:H)&lt;&gt;"-",HYPERLINK(_xlfn.XLOOKUP(I2345,LEGEND!B:B,LEGEND!H:H),"link"),_xlfn.XLOOKUP(I2345,LEGEND!B:B,LEGEND!H:H))</f>
        <v>link</v>
      </c>
      <c r="U2345" s="73" t="str">
        <f>HYPERLINK(_xlfn.XLOOKUP(I2345,LEGEND!B:B,LEGEND!I:I))</f>
        <v>https://milwaukee-media-images.s3.amazonaws.com/hi/4932352041--Hero_1.jpg</v>
      </c>
      <c r="V2345" s="51" t="s">
        <v>14316</v>
      </c>
      <c r="W2345" s="63" t="s">
        <v>1189</v>
      </c>
      <c r="X2345" s="64">
        <v>120</v>
      </c>
      <c r="Y2345" s="64">
        <v>35</v>
      </c>
      <c r="Z2345" s="64">
        <v>35</v>
      </c>
      <c r="AA2345" s="84">
        <v>0.38</v>
      </c>
      <c r="AB2345" s="85">
        <v>10</v>
      </c>
      <c r="AC2345" s="85">
        <v>1</v>
      </c>
    </row>
    <row r="2346" spans="1:29" ht="25.5">
      <c r="A2346" s="1"/>
      <c r="B2346" s="6" t="s">
        <v>8777</v>
      </c>
      <c r="C2346" s="6" t="s">
        <v>8778</v>
      </c>
      <c r="D2346" s="6" t="s">
        <v>8861</v>
      </c>
      <c r="E2346" s="49" t="s">
        <v>9795</v>
      </c>
      <c r="F2346" s="6" t="s">
        <v>9940</v>
      </c>
      <c r="G2346" s="6" t="s">
        <v>60</v>
      </c>
      <c r="H2346" s="6" t="s">
        <v>60</v>
      </c>
      <c r="I2346" s="60" t="s">
        <v>14317</v>
      </c>
      <c r="J2346" s="49" t="s">
        <v>14318</v>
      </c>
      <c r="K2346" s="6" t="s">
        <v>14319</v>
      </c>
      <c r="L2346" s="29">
        <f>IF($J$6="с учетом НДС",VLOOKUP(I2346,LEGEND!B:E,4,0)*(1-M2346),VLOOKUP(I2346,LEGEND!B:E,4,0)*(1-M2346)/1.2)</f>
        <v>4900</v>
      </c>
      <c r="M2346" s="57">
        <f>IF(AND(B2346&lt;&gt;"1_Электроинструмент",B2346&lt;&gt;"2_Садовая техника"),$J$5,IF($J$4&lt;=20%,$J$4,IFERROR(VLOOKUP(S2346,LEGEND!$L$2:$M$5,2,FALSE),$J$4)))</f>
        <v>0</v>
      </c>
      <c r="N2346" s="48" t="s">
        <v>60</v>
      </c>
      <c r="O2346" s="6" t="s">
        <v>60</v>
      </c>
      <c r="P2346" s="49" t="s">
        <v>66</v>
      </c>
      <c r="Q2346" s="49" t="s">
        <v>67</v>
      </c>
      <c r="R2346" s="6" t="s">
        <v>60</v>
      </c>
      <c r="S2346" s="49" t="s">
        <v>60</v>
      </c>
      <c r="T2346" s="73" t="str">
        <f>IF(_xlfn.XLOOKUP(I2346,LEGEND!B:B,LEGEND!H:H)&lt;&gt;"-",HYPERLINK(_xlfn.XLOOKUP(I2346,LEGEND!B:B,LEGEND!H:H),"link"),_xlfn.XLOOKUP(I2346,LEGEND!B:B,LEGEND!H:H))</f>
        <v>link</v>
      </c>
      <c r="U2346" s="73" t="str">
        <f>HYPERLINK(_xlfn.XLOOKUP(I2346,LEGEND!B:B,LEGEND!I:I))</f>
        <v>https://milwaukee-media-images.s3.amazonaws.com/hi/4932352043--Hero_1.jpg</v>
      </c>
      <c r="V2346" s="51" t="s">
        <v>14320</v>
      </c>
      <c r="W2346" s="63" t="s">
        <v>1189</v>
      </c>
      <c r="X2346" s="64">
        <v>175</v>
      </c>
      <c r="Y2346" s="64">
        <v>35</v>
      </c>
      <c r="Z2346" s="64">
        <v>35</v>
      </c>
      <c r="AA2346" s="84">
        <v>0.46300000000000002</v>
      </c>
      <c r="AB2346" s="85">
        <v>10</v>
      </c>
      <c r="AC2346" s="85">
        <v>1</v>
      </c>
    </row>
    <row r="2347" spans="1:29" ht="25.5">
      <c r="A2347" s="1"/>
      <c r="B2347" s="6" t="s">
        <v>8777</v>
      </c>
      <c r="C2347" s="6" t="s">
        <v>8778</v>
      </c>
      <c r="D2347" s="6" t="s">
        <v>8861</v>
      </c>
      <c r="E2347" s="49" t="s">
        <v>9795</v>
      </c>
      <c r="F2347" s="6" t="s">
        <v>9940</v>
      </c>
      <c r="G2347" s="6" t="s">
        <v>60</v>
      </c>
      <c r="H2347" s="6" t="s">
        <v>60</v>
      </c>
      <c r="I2347" s="60" t="s">
        <v>14329</v>
      </c>
      <c r="J2347" s="49" t="s">
        <v>14330</v>
      </c>
      <c r="K2347" s="6" t="s">
        <v>14331</v>
      </c>
      <c r="L2347" s="29">
        <f>IF($J$6="с учетом НДС",VLOOKUP(I2347,LEGEND!B:E,4,0)*(1-M2347),VLOOKUP(I2347,LEGEND!B:E,4,0)*(1-M2347)/1.2)</f>
        <v>5100</v>
      </c>
      <c r="M2347" s="57">
        <f>IF(AND(B2347&lt;&gt;"1_Электроинструмент",B2347&lt;&gt;"2_Садовая техника"),$J$5,IF($J$4&lt;=20%,$J$4,IFERROR(VLOOKUP(S2347,LEGEND!$L$2:$M$5,2,FALSE),$J$4)))</f>
        <v>0</v>
      </c>
      <c r="N2347" s="48" t="s">
        <v>60</v>
      </c>
      <c r="O2347" s="6" t="s">
        <v>60</v>
      </c>
      <c r="P2347" s="49" t="s">
        <v>66</v>
      </c>
      <c r="Q2347" s="49" t="s">
        <v>473</v>
      </c>
      <c r="R2347" s="6" t="s">
        <v>60</v>
      </c>
      <c r="S2347" s="49" t="s">
        <v>60</v>
      </c>
      <c r="T2347" s="73" t="str">
        <f>IF(_xlfn.XLOOKUP(I2347,LEGEND!B:B,LEGEND!H:H)&lt;&gt;"-",HYPERLINK(_xlfn.XLOOKUP(I2347,LEGEND!B:B,LEGEND!H:H),"link"),_xlfn.XLOOKUP(I2347,LEGEND!B:B,LEGEND!H:H))</f>
        <v>link</v>
      </c>
      <c r="U2347" s="73" t="str">
        <f>HYPERLINK(_xlfn.XLOOKUP(I2347,LEGEND!B:B,LEGEND!I:I))</f>
        <v>https://milwaukee-media-images.s3.amazonaws.com/hi/4932367019--Hero_1.jpg</v>
      </c>
      <c r="V2347" s="51" t="s">
        <v>14332</v>
      </c>
      <c r="W2347" s="63" t="s">
        <v>1189</v>
      </c>
      <c r="X2347" s="64">
        <v>14</v>
      </c>
      <c r="Y2347" s="64">
        <v>37</v>
      </c>
      <c r="Z2347" s="64">
        <v>1060</v>
      </c>
      <c r="AA2347" s="84">
        <v>0.5</v>
      </c>
      <c r="AB2347" s="85">
        <v>1</v>
      </c>
      <c r="AC2347" s="85">
        <v>1</v>
      </c>
    </row>
    <row r="2348" spans="1:29" ht="25.5">
      <c r="A2348" s="1"/>
      <c r="B2348" s="6" t="s">
        <v>8777</v>
      </c>
      <c r="C2348" s="6" t="s">
        <v>8778</v>
      </c>
      <c r="D2348" s="6" t="s">
        <v>8861</v>
      </c>
      <c r="E2348" s="49" t="s">
        <v>9795</v>
      </c>
      <c r="F2348" s="6" t="s">
        <v>9940</v>
      </c>
      <c r="G2348" s="6" t="s">
        <v>60</v>
      </c>
      <c r="H2348" s="6" t="s">
        <v>60</v>
      </c>
      <c r="I2348" s="60" t="s">
        <v>14337</v>
      </c>
      <c r="J2348" s="49" t="s">
        <v>14338</v>
      </c>
      <c r="K2348" s="6" t="s">
        <v>14339</v>
      </c>
      <c r="L2348" s="29">
        <f>IF($J$6="с учетом НДС",VLOOKUP(I2348,LEGEND!B:E,4,0)*(1-M2348),VLOOKUP(I2348,LEGEND!B:E,4,0)*(1-M2348)/1.2)</f>
        <v>5100</v>
      </c>
      <c r="M2348" s="57">
        <f>IF(AND(B2348&lt;&gt;"1_Электроинструмент",B2348&lt;&gt;"2_Садовая техника"),$J$5,IF($J$4&lt;=20%,$J$4,IFERROR(VLOOKUP(S2348,LEGEND!$L$2:$M$5,2,FALSE),$J$4)))</f>
        <v>0</v>
      </c>
      <c r="N2348" s="48" t="s">
        <v>60</v>
      </c>
      <c r="O2348" s="6" t="s">
        <v>60</v>
      </c>
      <c r="P2348" s="49" t="s">
        <v>66</v>
      </c>
      <c r="Q2348" s="49" t="s">
        <v>67</v>
      </c>
      <c r="R2348" s="6" t="s">
        <v>60</v>
      </c>
      <c r="S2348" s="49" t="s">
        <v>60</v>
      </c>
      <c r="T2348" s="73" t="str">
        <f>IF(_xlfn.XLOOKUP(I2348,LEGEND!B:B,LEGEND!H:H)&lt;&gt;"-",HYPERLINK(_xlfn.XLOOKUP(I2348,LEGEND!B:B,LEGEND!H:H),"link"),_xlfn.XLOOKUP(I2348,LEGEND!B:B,LEGEND!H:H))</f>
        <v>link</v>
      </c>
      <c r="U2348" s="73" t="str">
        <f>HYPERLINK(_xlfn.XLOOKUP(I2348,LEGEND!B:B,LEGEND!I:I))</f>
        <v>https://milwaukee-media-images.s3.amazonaws.com/hi/4932356508--Hero_1.jpg</v>
      </c>
      <c r="V2348" s="51" t="s">
        <v>14340</v>
      </c>
      <c r="W2348" s="63" t="s">
        <v>1189</v>
      </c>
      <c r="X2348" s="64">
        <v>30</v>
      </c>
      <c r="Y2348" s="64">
        <v>30</v>
      </c>
      <c r="Z2348" s="64">
        <v>470</v>
      </c>
      <c r="AA2348" s="84">
        <v>0.74099999999999999</v>
      </c>
      <c r="AB2348" s="85">
        <v>1</v>
      </c>
      <c r="AC2348" s="85">
        <v>1</v>
      </c>
    </row>
    <row r="2349" spans="1:29" ht="25.5">
      <c r="A2349" s="1"/>
      <c r="B2349" s="6" t="s">
        <v>8777</v>
      </c>
      <c r="C2349" s="6" t="s">
        <v>8778</v>
      </c>
      <c r="D2349" s="6" t="s">
        <v>8861</v>
      </c>
      <c r="E2349" s="49" t="s">
        <v>9795</v>
      </c>
      <c r="F2349" s="6" t="s">
        <v>9940</v>
      </c>
      <c r="G2349" s="6" t="s">
        <v>60</v>
      </c>
      <c r="H2349" s="6" t="s">
        <v>60</v>
      </c>
      <c r="I2349" s="60" t="s">
        <v>14349</v>
      </c>
      <c r="J2349" s="49" t="s">
        <v>14350</v>
      </c>
      <c r="K2349" s="6" t="s">
        <v>14351</v>
      </c>
      <c r="L2349" s="29">
        <f>IF($J$6="с учетом НДС",VLOOKUP(I2349,LEGEND!B:E,4,0)*(1-M2349),VLOOKUP(I2349,LEGEND!B:E,4,0)*(1-M2349)/1.2)</f>
        <v>5300</v>
      </c>
      <c r="M2349" s="57">
        <f>IF(AND(B2349&lt;&gt;"1_Электроинструмент",B2349&lt;&gt;"2_Садовая техника"),$J$5,IF($J$4&lt;=20%,$J$4,IFERROR(VLOOKUP(S2349,LEGEND!$L$2:$M$5,2,FALSE),$J$4)))</f>
        <v>0</v>
      </c>
      <c r="N2349" s="48" t="s">
        <v>60</v>
      </c>
      <c r="O2349" s="6" t="s">
        <v>60</v>
      </c>
      <c r="P2349" s="49" t="s">
        <v>66</v>
      </c>
      <c r="Q2349" s="49" t="s">
        <v>67</v>
      </c>
      <c r="R2349" s="6" t="s">
        <v>60</v>
      </c>
      <c r="S2349" s="49" t="s">
        <v>60</v>
      </c>
      <c r="T2349" s="73" t="str">
        <f>IF(_xlfn.XLOOKUP(I2349,LEGEND!B:B,LEGEND!H:H)&lt;&gt;"-",HYPERLINK(_xlfn.XLOOKUP(I2349,LEGEND!B:B,LEGEND!H:H),"link"),_xlfn.XLOOKUP(I2349,LEGEND!B:B,LEGEND!H:H))</f>
        <v>link</v>
      </c>
      <c r="U2349" s="73" t="str">
        <f>HYPERLINK(_xlfn.XLOOKUP(I2349,LEGEND!B:B,LEGEND!I:I))</f>
        <v>https://milwaukee-media-images.s3.amazonaws.com/hi/4932371710--Hero_1.jpg</v>
      </c>
      <c r="V2349" s="51" t="s">
        <v>14352</v>
      </c>
      <c r="W2349" s="63" t="s">
        <v>1189</v>
      </c>
      <c r="X2349" s="64">
        <v>245</v>
      </c>
      <c r="Y2349" s="64">
        <v>50</v>
      </c>
      <c r="Z2349" s="64">
        <v>50</v>
      </c>
      <c r="AA2349" s="84">
        <v>1.135</v>
      </c>
      <c r="AB2349" s="85">
        <v>10</v>
      </c>
      <c r="AC2349" s="85">
        <v>1</v>
      </c>
    </row>
    <row r="2350" spans="1:29" ht="25.5">
      <c r="A2350" s="1"/>
      <c r="B2350" s="6" t="s">
        <v>8777</v>
      </c>
      <c r="C2350" s="6" t="s">
        <v>8778</v>
      </c>
      <c r="D2350" s="6" t="s">
        <v>8861</v>
      </c>
      <c r="E2350" s="49" t="s">
        <v>9795</v>
      </c>
      <c r="F2350" s="6" t="s">
        <v>9940</v>
      </c>
      <c r="G2350" s="6" t="s">
        <v>60</v>
      </c>
      <c r="H2350" s="6" t="s">
        <v>60</v>
      </c>
      <c r="I2350" s="60" t="s">
        <v>14361</v>
      </c>
      <c r="J2350" s="49" t="s">
        <v>14362</v>
      </c>
      <c r="K2350" s="6" t="s">
        <v>14363</v>
      </c>
      <c r="L2350" s="29">
        <f>IF($J$6="с учетом НДС",VLOOKUP(I2350,LEGEND!B:E,4,0)*(1-M2350),VLOOKUP(I2350,LEGEND!B:E,4,0)*(1-M2350)/1.2)</f>
        <v>5300</v>
      </c>
      <c r="M2350" s="57">
        <f>IF(AND(B2350&lt;&gt;"1_Электроинструмент",B2350&lt;&gt;"2_Садовая техника"),$J$5,IF($J$4&lt;=20%,$J$4,IFERROR(VLOOKUP(S2350,LEGEND!$L$2:$M$5,2,FALSE),$J$4)))</f>
        <v>0</v>
      </c>
      <c r="N2350" s="48" t="s">
        <v>60</v>
      </c>
      <c r="O2350" s="6" t="s">
        <v>60</v>
      </c>
      <c r="P2350" s="49" t="s">
        <v>66</v>
      </c>
      <c r="Q2350" s="49" t="s">
        <v>473</v>
      </c>
      <c r="R2350" s="6" t="s">
        <v>60</v>
      </c>
      <c r="S2350" s="49" t="s">
        <v>60</v>
      </c>
      <c r="T2350" s="73" t="str">
        <f>IF(_xlfn.XLOOKUP(I2350,LEGEND!B:B,LEGEND!H:H)&lt;&gt;"-",HYPERLINK(_xlfn.XLOOKUP(I2350,LEGEND!B:B,LEGEND!H:H),"link"),_xlfn.XLOOKUP(I2350,LEGEND!B:B,LEGEND!H:H))</f>
        <v>link</v>
      </c>
      <c r="U2350" s="73" t="str">
        <f>HYPERLINK(_xlfn.XLOOKUP(I2350,LEGEND!B:B,LEGEND!I:I))</f>
        <v>https://milwaukee-media-images.s3.amazonaws.com/hi/4932479556--Hero_1.jpg</v>
      </c>
      <c r="V2350" s="51" t="s">
        <v>14364</v>
      </c>
      <c r="W2350" s="63" t="s">
        <v>1189</v>
      </c>
      <c r="X2350" s="64">
        <v>185</v>
      </c>
      <c r="Y2350" s="64">
        <v>35</v>
      </c>
      <c r="Z2350" s="64">
        <v>36</v>
      </c>
      <c r="AA2350" s="84">
        <v>0.48</v>
      </c>
      <c r="AB2350" s="85">
        <v>10</v>
      </c>
      <c r="AC2350" s="85">
        <v>1</v>
      </c>
    </row>
    <row r="2351" spans="1:29" ht="25.5">
      <c r="A2351" s="1"/>
      <c r="B2351" s="6" t="s">
        <v>8777</v>
      </c>
      <c r="C2351" s="6" t="s">
        <v>8778</v>
      </c>
      <c r="D2351" s="6" t="s">
        <v>8861</v>
      </c>
      <c r="E2351" s="49" t="s">
        <v>9795</v>
      </c>
      <c r="F2351" s="6" t="s">
        <v>9940</v>
      </c>
      <c r="G2351" s="6" t="s">
        <v>60</v>
      </c>
      <c r="H2351" s="6" t="s">
        <v>60</v>
      </c>
      <c r="I2351" s="60" t="s">
        <v>14365</v>
      </c>
      <c r="J2351" s="49" t="s">
        <v>14366</v>
      </c>
      <c r="K2351" s="6" t="s">
        <v>14367</v>
      </c>
      <c r="L2351" s="29">
        <f>IF($J$6="с учетом НДС",VLOOKUP(I2351,LEGEND!B:E,4,0)*(1-M2351),VLOOKUP(I2351,LEGEND!B:E,4,0)*(1-M2351)/1.2)</f>
        <v>5300</v>
      </c>
      <c r="M2351" s="57">
        <f>IF(AND(B2351&lt;&gt;"1_Электроинструмент",B2351&lt;&gt;"2_Садовая техника"),$J$5,IF($J$4&lt;=20%,$J$4,IFERROR(VLOOKUP(S2351,LEGEND!$L$2:$M$5,2,FALSE),$J$4)))</f>
        <v>0</v>
      </c>
      <c r="N2351" s="48" t="s">
        <v>60</v>
      </c>
      <c r="O2351" s="6" t="s">
        <v>60</v>
      </c>
      <c r="P2351" s="49" t="s">
        <v>66</v>
      </c>
      <c r="Q2351" s="49" t="s">
        <v>473</v>
      </c>
      <c r="R2351" s="6" t="s">
        <v>60</v>
      </c>
      <c r="S2351" s="49" t="s">
        <v>60</v>
      </c>
      <c r="T2351" s="73" t="str">
        <f>IF(_xlfn.XLOOKUP(I2351,LEGEND!B:B,LEGEND!H:H)&lt;&gt;"-",HYPERLINK(_xlfn.XLOOKUP(I2351,LEGEND!B:B,LEGEND!H:H),"link"),_xlfn.XLOOKUP(I2351,LEGEND!B:B,LEGEND!H:H))</f>
        <v>link</v>
      </c>
      <c r="U2351" s="73" t="str">
        <f>HYPERLINK(_xlfn.XLOOKUP(I2351,LEGEND!B:B,LEGEND!I:I))</f>
        <v>https://milwaukee-media-images.s3.amazonaws.com/hi/4932352045--Hero_1.jpg</v>
      </c>
      <c r="V2351" s="51" t="s">
        <v>14368</v>
      </c>
      <c r="W2351" s="63" t="s">
        <v>1189</v>
      </c>
      <c r="X2351" s="64">
        <v>120</v>
      </c>
      <c r="Y2351" s="64">
        <v>35</v>
      </c>
      <c r="Z2351" s="64">
        <v>35</v>
      </c>
      <c r="AA2351" s="84">
        <v>0.45400000000000001</v>
      </c>
      <c r="AB2351" s="85">
        <v>10</v>
      </c>
      <c r="AC2351" s="85">
        <v>1</v>
      </c>
    </row>
    <row r="2352" spans="1:29" ht="25.5">
      <c r="A2352" s="1"/>
      <c r="B2352" s="6" t="s">
        <v>8777</v>
      </c>
      <c r="C2352" s="6" t="s">
        <v>8778</v>
      </c>
      <c r="D2352" s="6" t="s">
        <v>8861</v>
      </c>
      <c r="E2352" s="49" t="s">
        <v>9795</v>
      </c>
      <c r="F2352" s="6" t="s">
        <v>9940</v>
      </c>
      <c r="G2352" s="6" t="s">
        <v>60</v>
      </c>
      <c r="H2352" s="6" t="s">
        <v>60</v>
      </c>
      <c r="I2352" s="60" t="s">
        <v>14369</v>
      </c>
      <c r="J2352" s="49" t="s">
        <v>14370</v>
      </c>
      <c r="K2352" s="6" t="s">
        <v>14371</v>
      </c>
      <c r="L2352" s="29">
        <f>IF($J$6="с учетом НДС",VLOOKUP(I2352,LEGEND!B:E,4,0)*(1-M2352),VLOOKUP(I2352,LEGEND!B:E,4,0)*(1-M2352)/1.2)</f>
        <v>5400</v>
      </c>
      <c r="M2352" s="57">
        <f>IF(AND(B2352&lt;&gt;"1_Электроинструмент",B2352&lt;&gt;"2_Садовая техника"),$J$5,IF($J$4&lt;=20%,$J$4,IFERROR(VLOOKUP(S2352,LEGEND!$L$2:$M$5,2,FALSE),$J$4)))</f>
        <v>0</v>
      </c>
      <c r="N2352" s="48" t="s">
        <v>60</v>
      </c>
      <c r="O2352" s="6" t="s">
        <v>60</v>
      </c>
      <c r="P2352" s="49" t="s">
        <v>66</v>
      </c>
      <c r="Q2352" s="49" t="s">
        <v>67</v>
      </c>
      <c r="R2352" s="6" t="s">
        <v>60</v>
      </c>
      <c r="S2352" s="49" t="s">
        <v>60</v>
      </c>
      <c r="T2352" s="73" t="str">
        <f>IF(_xlfn.XLOOKUP(I2352,LEGEND!B:B,LEGEND!H:H)&lt;&gt;"-",HYPERLINK(_xlfn.XLOOKUP(I2352,LEGEND!B:B,LEGEND!H:H),"link"),_xlfn.XLOOKUP(I2352,LEGEND!B:B,LEGEND!H:H))</f>
        <v>link</v>
      </c>
      <c r="U2352" s="73" t="str">
        <f>HYPERLINK(_xlfn.XLOOKUP(I2352,LEGEND!B:B,LEGEND!I:I))</f>
        <v>https://milwaukee-media-images.s3.amazonaws.com/hi/4932356509--Hero_1.jpg</v>
      </c>
      <c r="V2352" s="51" t="s">
        <v>14372</v>
      </c>
      <c r="W2352" s="63" t="s">
        <v>1189</v>
      </c>
      <c r="X2352" s="64">
        <v>25</v>
      </c>
      <c r="Y2352" s="64">
        <v>37</v>
      </c>
      <c r="Z2352" s="64">
        <v>470</v>
      </c>
      <c r="AA2352" s="84">
        <v>0.80600000000000005</v>
      </c>
      <c r="AB2352" s="85">
        <v>1</v>
      </c>
      <c r="AC2352" s="85">
        <v>1</v>
      </c>
    </row>
    <row r="2353" spans="1:29" ht="25.5">
      <c r="A2353" s="1"/>
      <c r="B2353" s="6" t="s">
        <v>8777</v>
      </c>
      <c r="C2353" s="6" t="s">
        <v>8778</v>
      </c>
      <c r="D2353" s="6" t="s">
        <v>8861</v>
      </c>
      <c r="E2353" s="49" t="s">
        <v>9795</v>
      </c>
      <c r="F2353" s="6" t="s">
        <v>9940</v>
      </c>
      <c r="G2353" s="6" t="s">
        <v>60</v>
      </c>
      <c r="H2353" s="6" t="s">
        <v>60</v>
      </c>
      <c r="I2353" s="60" t="s">
        <v>14373</v>
      </c>
      <c r="J2353" s="49" t="s">
        <v>14374</v>
      </c>
      <c r="K2353" s="6" t="s">
        <v>14375</v>
      </c>
      <c r="L2353" s="29">
        <f>IF($J$6="с учетом НДС",VLOOKUP(I2353,LEGEND!B:E,4,0)*(1-M2353),VLOOKUP(I2353,LEGEND!B:E,4,0)*(1-M2353)/1.2)</f>
        <v>5600</v>
      </c>
      <c r="M2353" s="57">
        <f>IF(AND(B2353&lt;&gt;"1_Электроинструмент",B2353&lt;&gt;"2_Садовая техника"),$J$5,IF($J$4&lt;=20%,$J$4,IFERROR(VLOOKUP(S2353,LEGEND!$L$2:$M$5,2,FALSE),$J$4)))</f>
        <v>0</v>
      </c>
      <c r="N2353" s="48" t="s">
        <v>60</v>
      </c>
      <c r="O2353" s="6" t="s">
        <v>60</v>
      </c>
      <c r="P2353" s="49" t="s">
        <v>66</v>
      </c>
      <c r="Q2353" s="49" t="s">
        <v>67</v>
      </c>
      <c r="R2353" s="6" t="s">
        <v>60</v>
      </c>
      <c r="S2353" s="49" t="s">
        <v>60</v>
      </c>
      <c r="T2353" s="73" t="str">
        <f>IF(_xlfn.XLOOKUP(I2353,LEGEND!B:B,LEGEND!H:H)&lt;&gt;"-",HYPERLINK(_xlfn.XLOOKUP(I2353,LEGEND!B:B,LEGEND!H:H),"link"),_xlfn.XLOOKUP(I2353,LEGEND!B:B,LEGEND!H:H))</f>
        <v>link</v>
      </c>
      <c r="U2353" s="73" t="str">
        <f>HYPERLINK(_xlfn.XLOOKUP(I2353,LEGEND!B:B,LEGEND!I:I))</f>
        <v>https://milwaukee-media-images.s3.amazonaws.com/hi/4932367021--Hero_1.jpg</v>
      </c>
      <c r="V2353" s="51" t="s">
        <v>14376</v>
      </c>
      <c r="W2353" s="63" t="s">
        <v>1189</v>
      </c>
      <c r="X2353" s="64">
        <v>16</v>
      </c>
      <c r="Y2353" s="64">
        <v>37</v>
      </c>
      <c r="Z2353" s="64">
        <v>1060</v>
      </c>
      <c r="AA2353" s="84">
        <v>0.63100000000000001</v>
      </c>
      <c r="AB2353" s="85">
        <v>1</v>
      </c>
      <c r="AC2353" s="85">
        <v>1</v>
      </c>
    </row>
    <row r="2354" spans="1:29" ht="25.5">
      <c r="A2354" s="1"/>
      <c r="B2354" s="6" t="s">
        <v>8777</v>
      </c>
      <c r="C2354" s="6" t="s">
        <v>8778</v>
      </c>
      <c r="D2354" s="6" t="s">
        <v>8861</v>
      </c>
      <c r="E2354" s="49" t="s">
        <v>9795</v>
      </c>
      <c r="F2354" s="6" t="s">
        <v>9940</v>
      </c>
      <c r="G2354" s="6" t="s">
        <v>60</v>
      </c>
      <c r="H2354" s="6" t="s">
        <v>60</v>
      </c>
      <c r="I2354" s="60" t="s">
        <v>14333</v>
      </c>
      <c r="J2354" s="49" t="s">
        <v>14334</v>
      </c>
      <c r="K2354" s="6" t="s">
        <v>14335</v>
      </c>
      <c r="L2354" s="29">
        <f>IF($J$6="с учетом НДС",VLOOKUP(I2354,LEGEND!B:E,4,0)*(1-M2354),VLOOKUP(I2354,LEGEND!B:E,4,0)*(1-M2354)/1.2)</f>
        <v>5600</v>
      </c>
      <c r="M2354" s="57">
        <f>IF(AND(B2354&lt;&gt;"1_Электроинструмент",B2354&lt;&gt;"2_Садовая техника"),$J$5,IF($J$4&lt;=20%,$J$4,IFERROR(VLOOKUP(S2354,LEGEND!$L$2:$M$5,2,FALSE),$J$4)))</f>
        <v>0</v>
      </c>
      <c r="N2354" s="48" t="s">
        <v>60</v>
      </c>
      <c r="O2354" s="6" t="s">
        <v>60</v>
      </c>
      <c r="P2354" s="49" t="s">
        <v>1556</v>
      </c>
      <c r="Q2354" s="49" t="s">
        <v>473</v>
      </c>
      <c r="R2354" s="6" t="s">
        <v>60</v>
      </c>
      <c r="S2354" s="49" t="s">
        <v>60</v>
      </c>
      <c r="T2354" s="73" t="str">
        <f>IF(_xlfn.XLOOKUP(I2354,LEGEND!B:B,LEGEND!H:H)&lt;&gt;"-",HYPERLINK(_xlfn.XLOOKUP(I2354,LEGEND!B:B,LEGEND!H:H),"link"),_xlfn.XLOOKUP(I2354,LEGEND!B:B,LEGEND!H:H))</f>
        <v>-</v>
      </c>
      <c r="U2354" s="73" t="str">
        <f>HYPERLINK(_xlfn.XLOOKUP(I2354,LEGEND!B:B,LEGEND!I:I))</f>
        <v>-</v>
      </c>
      <c r="V2354" s="51" t="s">
        <v>14336</v>
      </c>
      <c r="W2354" s="63" t="s">
        <v>1189</v>
      </c>
      <c r="X2354" s="64">
        <v>240</v>
      </c>
      <c r="Y2354" s="64">
        <v>40</v>
      </c>
      <c r="Z2354" s="64">
        <v>40</v>
      </c>
      <c r="AA2354" s="84">
        <v>0.67200000000000004</v>
      </c>
      <c r="AB2354" s="85">
        <v>10</v>
      </c>
      <c r="AC2354" s="85">
        <v>1</v>
      </c>
    </row>
    <row r="2355" spans="1:29" ht="25.5">
      <c r="A2355" s="1"/>
      <c r="B2355" s="6" t="s">
        <v>8777</v>
      </c>
      <c r="C2355" s="6" t="s">
        <v>8778</v>
      </c>
      <c r="D2355" s="6" t="s">
        <v>8861</v>
      </c>
      <c r="E2355" s="49" t="s">
        <v>9795</v>
      </c>
      <c r="F2355" s="6" t="s">
        <v>9940</v>
      </c>
      <c r="G2355" s="6" t="s">
        <v>60</v>
      </c>
      <c r="H2355" s="6" t="s">
        <v>60</v>
      </c>
      <c r="I2355" s="60" t="s">
        <v>14385</v>
      </c>
      <c r="J2355" s="49" t="s">
        <v>14386</v>
      </c>
      <c r="K2355" s="6" t="s">
        <v>14387</v>
      </c>
      <c r="L2355" s="29">
        <f>IF($J$6="с учетом НДС",VLOOKUP(I2355,LEGEND!B:E,4,0)*(1-M2355),VLOOKUP(I2355,LEGEND!B:E,4,0)*(1-M2355)/1.2)</f>
        <v>5700</v>
      </c>
      <c r="M2355" s="57">
        <f>IF(AND(B2355&lt;&gt;"1_Электроинструмент",B2355&lt;&gt;"2_Садовая техника"),$J$5,IF($J$4&lt;=20%,$J$4,IFERROR(VLOOKUP(S2355,LEGEND!$L$2:$M$5,2,FALSE),$J$4)))</f>
        <v>0</v>
      </c>
      <c r="N2355" s="48" t="s">
        <v>60</v>
      </c>
      <c r="O2355" s="6" t="s">
        <v>60</v>
      </c>
      <c r="P2355" s="49" t="s">
        <v>66</v>
      </c>
      <c r="Q2355" s="49" t="s">
        <v>67</v>
      </c>
      <c r="R2355" s="6" t="s">
        <v>60</v>
      </c>
      <c r="S2355" s="49" t="s">
        <v>60</v>
      </c>
      <c r="T2355" s="73" t="str">
        <f>IF(_xlfn.XLOOKUP(I2355,LEGEND!B:B,LEGEND!H:H)&lt;&gt;"-",HYPERLINK(_xlfn.XLOOKUP(I2355,LEGEND!B:B,LEGEND!H:H),"link"),_xlfn.XLOOKUP(I2355,LEGEND!B:B,LEGEND!H:H))</f>
        <v>link</v>
      </c>
      <c r="U2355" s="73" t="str">
        <f>HYPERLINK(_xlfn.XLOOKUP(I2355,LEGEND!B:B,LEGEND!I:I))</f>
        <v>https://milwaukee-media-images.s3.amazonaws.com/hi/4932352046--Hero_1.jpg</v>
      </c>
      <c r="V2355" s="51" t="s">
        <v>14388</v>
      </c>
      <c r="W2355" s="63" t="s">
        <v>1189</v>
      </c>
      <c r="X2355" s="64">
        <v>175</v>
      </c>
      <c r="Y2355" s="64">
        <v>35</v>
      </c>
      <c r="Z2355" s="64">
        <v>35</v>
      </c>
      <c r="AA2355" s="84">
        <v>0.56799999999999995</v>
      </c>
      <c r="AB2355" s="85">
        <v>10</v>
      </c>
      <c r="AC2355" s="85">
        <v>1</v>
      </c>
    </row>
    <row r="2356" spans="1:29" ht="25.5">
      <c r="A2356" s="1"/>
      <c r="B2356" s="6" t="s">
        <v>8777</v>
      </c>
      <c r="C2356" s="6" t="s">
        <v>8778</v>
      </c>
      <c r="D2356" s="6" t="s">
        <v>8861</v>
      </c>
      <c r="E2356" s="49" t="s">
        <v>9795</v>
      </c>
      <c r="F2356" s="6" t="s">
        <v>9940</v>
      </c>
      <c r="G2356" s="6" t="s">
        <v>60</v>
      </c>
      <c r="H2356" s="6" t="s">
        <v>60</v>
      </c>
      <c r="I2356" s="60" t="s">
        <v>14389</v>
      </c>
      <c r="J2356" s="49" t="s">
        <v>14390</v>
      </c>
      <c r="K2356" s="6" t="s">
        <v>14391</v>
      </c>
      <c r="L2356" s="29">
        <f>IF($J$6="с учетом НДС",VLOOKUP(I2356,LEGEND!B:E,4,0)*(1-M2356),VLOOKUP(I2356,LEGEND!B:E,4,0)*(1-M2356)/1.2)</f>
        <v>5700</v>
      </c>
      <c r="M2356" s="57">
        <f>IF(AND(B2356&lt;&gt;"1_Электроинструмент",B2356&lt;&gt;"2_Садовая техника"),$J$5,IF($J$4&lt;=20%,$J$4,IFERROR(VLOOKUP(S2356,LEGEND!$L$2:$M$5,2,FALSE),$J$4)))</f>
        <v>0</v>
      </c>
      <c r="N2356" s="48" t="s">
        <v>60</v>
      </c>
      <c r="O2356" s="6" t="s">
        <v>60</v>
      </c>
      <c r="P2356" s="49" t="s">
        <v>66</v>
      </c>
      <c r="Q2356" s="49" t="s">
        <v>67</v>
      </c>
      <c r="R2356" s="6" t="s">
        <v>60</v>
      </c>
      <c r="S2356" s="49" t="s">
        <v>60</v>
      </c>
      <c r="T2356" s="73" t="str">
        <f>IF(_xlfn.XLOOKUP(I2356,LEGEND!B:B,LEGEND!H:H)&lt;&gt;"-",HYPERLINK(_xlfn.XLOOKUP(I2356,LEGEND!B:B,LEGEND!H:H),"link"),_xlfn.XLOOKUP(I2356,LEGEND!B:B,LEGEND!H:H))</f>
        <v>link</v>
      </c>
      <c r="U2356" s="73" t="str">
        <f>HYPERLINK(_xlfn.XLOOKUP(I2356,LEGEND!B:B,LEGEND!I:I))</f>
        <v>https://milwaukee-media-images.s3.amazonaws.com/hi/4932399342--Hero_1.jpg</v>
      </c>
      <c r="V2356" s="51" t="s">
        <v>14392</v>
      </c>
      <c r="W2356" s="63" t="s">
        <v>1189</v>
      </c>
      <c r="X2356" s="64">
        <v>32</v>
      </c>
      <c r="Y2356" s="64">
        <v>32</v>
      </c>
      <c r="Z2356" s="64">
        <v>288</v>
      </c>
      <c r="AA2356" s="84">
        <v>1.044</v>
      </c>
      <c r="AB2356" s="85">
        <v>10</v>
      </c>
      <c r="AC2356" s="85">
        <v>1</v>
      </c>
    </row>
    <row r="2357" spans="1:29" ht="25.5">
      <c r="A2357" s="1"/>
      <c r="B2357" s="6" t="s">
        <v>8777</v>
      </c>
      <c r="C2357" s="6" t="s">
        <v>8778</v>
      </c>
      <c r="D2357" s="6" t="s">
        <v>8861</v>
      </c>
      <c r="E2357" s="49" t="s">
        <v>9795</v>
      </c>
      <c r="F2357" s="6" t="s">
        <v>9940</v>
      </c>
      <c r="G2357" s="6" t="s">
        <v>60</v>
      </c>
      <c r="H2357" s="6" t="s">
        <v>60</v>
      </c>
      <c r="I2357" s="60" t="s">
        <v>14397</v>
      </c>
      <c r="J2357" s="49" t="s">
        <v>14398</v>
      </c>
      <c r="K2357" s="6" t="s">
        <v>14399</v>
      </c>
      <c r="L2357" s="29">
        <f>IF($J$6="с учетом НДС",VLOOKUP(I2357,LEGEND!B:E,4,0)*(1-M2357),VLOOKUP(I2357,LEGEND!B:E,4,0)*(1-M2357)/1.2)</f>
        <v>5800</v>
      </c>
      <c r="M2357" s="57">
        <f>IF(AND(B2357&lt;&gt;"1_Электроинструмент",B2357&lt;&gt;"2_Садовая техника"),$J$5,IF($J$4&lt;=20%,$J$4,IFERROR(VLOOKUP(S2357,LEGEND!$L$2:$M$5,2,FALSE),$J$4)))</f>
        <v>0</v>
      </c>
      <c r="N2357" s="48" t="s">
        <v>60</v>
      </c>
      <c r="O2357" s="6" t="s">
        <v>60</v>
      </c>
      <c r="P2357" s="49" t="s">
        <v>66</v>
      </c>
      <c r="Q2357" s="49" t="s">
        <v>473</v>
      </c>
      <c r="R2357" s="6" t="s">
        <v>60</v>
      </c>
      <c r="S2357" s="49" t="s">
        <v>60</v>
      </c>
      <c r="T2357" s="73" t="str">
        <f>IF(_xlfn.XLOOKUP(I2357,LEGEND!B:B,LEGEND!H:H)&lt;&gt;"-",HYPERLINK(_xlfn.XLOOKUP(I2357,LEGEND!B:B,LEGEND!H:H),"link"),_xlfn.XLOOKUP(I2357,LEGEND!B:B,LEGEND!H:H))</f>
        <v>link</v>
      </c>
      <c r="U2357" s="73" t="str">
        <f>HYPERLINK(_xlfn.XLOOKUP(I2357,LEGEND!B:B,LEGEND!I:I))</f>
        <v>https://milwaukee-media-images.s3.amazonaws.com/hi/4932399334--Hero_1.jpg</v>
      </c>
      <c r="V2357" s="51" t="s">
        <v>14400</v>
      </c>
      <c r="W2357" s="63" t="s">
        <v>1189</v>
      </c>
      <c r="X2357" s="64">
        <v>35</v>
      </c>
      <c r="Y2357" s="64">
        <v>35</v>
      </c>
      <c r="Z2357" s="64">
        <v>275</v>
      </c>
      <c r="AA2357" s="84">
        <v>0.54</v>
      </c>
      <c r="AB2357" s="85">
        <v>1</v>
      </c>
      <c r="AC2357" s="85">
        <v>1</v>
      </c>
    </row>
    <row r="2358" spans="1:29" ht="25.5">
      <c r="A2358" s="1"/>
      <c r="B2358" s="6" t="s">
        <v>8777</v>
      </c>
      <c r="C2358" s="6" t="s">
        <v>8778</v>
      </c>
      <c r="D2358" s="6" t="s">
        <v>8861</v>
      </c>
      <c r="E2358" s="49" t="s">
        <v>9795</v>
      </c>
      <c r="F2358" s="6" t="s">
        <v>9940</v>
      </c>
      <c r="G2358" s="6" t="s">
        <v>60</v>
      </c>
      <c r="H2358" s="6" t="s">
        <v>60</v>
      </c>
      <c r="I2358" s="60" t="s">
        <v>14405</v>
      </c>
      <c r="J2358" s="49" t="s">
        <v>14406</v>
      </c>
      <c r="K2358" s="6" t="s">
        <v>14407</v>
      </c>
      <c r="L2358" s="29">
        <f>IF($J$6="с учетом НДС",VLOOKUP(I2358,LEGEND!B:E,4,0)*(1-M2358),VLOOKUP(I2358,LEGEND!B:E,4,0)*(1-M2358)/1.2)</f>
        <v>6000</v>
      </c>
      <c r="M2358" s="57">
        <f>IF(AND(B2358&lt;&gt;"1_Электроинструмент",B2358&lt;&gt;"2_Садовая техника"),$J$5,IF($J$4&lt;=20%,$J$4,IFERROR(VLOOKUP(S2358,LEGEND!$L$2:$M$5,2,FALSE),$J$4)))</f>
        <v>0</v>
      </c>
      <c r="N2358" s="48" t="s">
        <v>60</v>
      </c>
      <c r="O2358" s="6" t="s">
        <v>60</v>
      </c>
      <c r="P2358" s="49" t="s">
        <v>66</v>
      </c>
      <c r="Q2358" s="49" t="s">
        <v>473</v>
      </c>
      <c r="R2358" s="6" t="s">
        <v>60</v>
      </c>
      <c r="S2358" s="49" t="s">
        <v>60</v>
      </c>
      <c r="T2358" s="73" t="str">
        <f>IF(_xlfn.XLOOKUP(I2358,LEGEND!B:B,LEGEND!H:H)&lt;&gt;"-",HYPERLINK(_xlfn.XLOOKUP(I2358,LEGEND!B:B,LEGEND!H:H),"link"),_xlfn.XLOOKUP(I2358,LEGEND!B:B,LEGEND!H:H))</f>
        <v>link</v>
      </c>
      <c r="U2358" s="73" t="str">
        <f>HYPERLINK(_xlfn.XLOOKUP(I2358,LEGEND!B:B,LEGEND!I:I))</f>
        <v>https://milwaukee-media-images.s3.amazonaws.com/hi/4932399340--Hero_1.jpg</v>
      </c>
      <c r="V2358" s="51" t="s">
        <v>14408</v>
      </c>
      <c r="W2358" s="63" t="s">
        <v>1189</v>
      </c>
      <c r="X2358" s="64">
        <v>39</v>
      </c>
      <c r="Y2358" s="64">
        <v>250</v>
      </c>
      <c r="Z2358" s="64">
        <v>10</v>
      </c>
      <c r="AA2358" s="84">
        <v>0.66600000000000004</v>
      </c>
      <c r="AB2358" s="85">
        <v>10</v>
      </c>
      <c r="AC2358" s="85">
        <v>1</v>
      </c>
    </row>
    <row r="2359" spans="1:29" ht="25.5">
      <c r="A2359" s="1"/>
      <c r="B2359" s="6" t="s">
        <v>8777</v>
      </c>
      <c r="C2359" s="6" t="s">
        <v>8778</v>
      </c>
      <c r="D2359" s="6" t="s">
        <v>8861</v>
      </c>
      <c r="E2359" s="49" t="s">
        <v>9795</v>
      </c>
      <c r="F2359" s="6" t="s">
        <v>9940</v>
      </c>
      <c r="G2359" s="6" t="s">
        <v>60</v>
      </c>
      <c r="H2359" s="6" t="s">
        <v>60</v>
      </c>
      <c r="I2359" s="60" t="s">
        <v>14417</v>
      </c>
      <c r="J2359" s="49" t="s">
        <v>14418</v>
      </c>
      <c r="K2359" s="6" t="s">
        <v>14419</v>
      </c>
      <c r="L2359" s="29">
        <f>IF($J$6="с учетом НДС",VLOOKUP(I2359,LEGEND!B:E,4,0)*(1-M2359),VLOOKUP(I2359,LEGEND!B:E,4,0)*(1-M2359)/1.2)</f>
        <v>6100</v>
      </c>
      <c r="M2359" s="57">
        <f>IF(AND(B2359&lt;&gt;"1_Электроинструмент",B2359&lt;&gt;"2_Садовая техника"),$J$5,IF($J$4&lt;=20%,$J$4,IFERROR(VLOOKUP(S2359,LEGEND!$L$2:$M$5,2,FALSE),$J$4)))</f>
        <v>0</v>
      </c>
      <c r="N2359" s="48" t="s">
        <v>60</v>
      </c>
      <c r="O2359" s="6" t="s">
        <v>60</v>
      </c>
      <c r="P2359" s="49" t="s">
        <v>66</v>
      </c>
      <c r="Q2359" s="49" t="s">
        <v>67</v>
      </c>
      <c r="R2359" s="6" t="s">
        <v>60</v>
      </c>
      <c r="S2359" s="49" t="s">
        <v>60</v>
      </c>
      <c r="T2359" s="73" t="str">
        <f>IF(_xlfn.XLOOKUP(I2359,LEGEND!B:B,LEGEND!H:H)&lt;&gt;"-",HYPERLINK(_xlfn.XLOOKUP(I2359,LEGEND!B:B,LEGEND!H:H),"link"),_xlfn.XLOOKUP(I2359,LEGEND!B:B,LEGEND!H:H))</f>
        <v>link</v>
      </c>
      <c r="U2359" s="73" t="str">
        <f>HYPERLINK(_xlfn.XLOOKUP(I2359,LEGEND!B:B,LEGEND!I:I))</f>
        <v>https://milwaukee-media-images.s3.amazonaws.com/hi/4932367024--Hero_1.jpg</v>
      </c>
      <c r="V2359" s="51" t="s">
        <v>14420</v>
      </c>
      <c r="W2359" s="63" t="s">
        <v>1189</v>
      </c>
      <c r="X2359" s="64">
        <v>18</v>
      </c>
      <c r="Y2359" s="64">
        <v>37</v>
      </c>
      <c r="Z2359" s="64">
        <v>1060</v>
      </c>
      <c r="AA2359" s="84">
        <v>0.86799999999999999</v>
      </c>
      <c r="AB2359" s="85">
        <v>1</v>
      </c>
      <c r="AC2359" s="85">
        <v>1</v>
      </c>
    </row>
    <row r="2360" spans="1:29" ht="25.5">
      <c r="A2360" s="1"/>
      <c r="B2360" s="6" t="s">
        <v>8777</v>
      </c>
      <c r="C2360" s="6" t="s">
        <v>8778</v>
      </c>
      <c r="D2360" s="6" t="s">
        <v>8861</v>
      </c>
      <c r="E2360" s="49" t="s">
        <v>9795</v>
      </c>
      <c r="F2360" s="6" t="s">
        <v>9940</v>
      </c>
      <c r="G2360" s="6" t="s">
        <v>60</v>
      </c>
      <c r="H2360" s="6" t="s">
        <v>60</v>
      </c>
      <c r="I2360" s="60" t="s">
        <v>14421</v>
      </c>
      <c r="J2360" s="49" t="s">
        <v>14422</v>
      </c>
      <c r="K2360" s="6" t="s">
        <v>14423</v>
      </c>
      <c r="L2360" s="29">
        <f>IF($J$6="с учетом НДС",VLOOKUP(I2360,LEGEND!B:E,4,0)*(1-M2360),VLOOKUP(I2360,LEGEND!B:E,4,0)*(1-M2360)/1.2)</f>
        <v>6200</v>
      </c>
      <c r="M2360" s="57">
        <f>IF(AND(B2360&lt;&gt;"1_Электроинструмент",B2360&lt;&gt;"2_Садовая техника"),$J$5,IF($J$4&lt;=20%,$J$4,IFERROR(VLOOKUP(S2360,LEGEND!$L$2:$M$5,2,FALSE),$J$4)))</f>
        <v>0</v>
      </c>
      <c r="N2360" s="48" t="s">
        <v>60</v>
      </c>
      <c r="O2360" s="6" t="s">
        <v>60</v>
      </c>
      <c r="P2360" s="49" t="s">
        <v>66</v>
      </c>
      <c r="Q2360" s="49" t="s">
        <v>67</v>
      </c>
      <c r="R2360" s="6" t="s">
        <v>60</v>
      </c>
      <c r="S2360" s="49" t="s">
        <v>60</v>
      </c>
      <c r="T2360" s="73" t="str">
        <f>IF(_xlfn.XLOOKUP(I2360,LEGEND!B:B,LEGEND!H:H)&lt;&gt;"-",HYPERLINK(_xlfn.XLOOKUP(I2360,LEGEND!B:B,LEGEND!H:H),"link"),_xlfn.XLOOKUP(I2360,LEGEND!B:B,LEGEND!H:H))</f>
        <v>link</v>
      </c>
      <c r="U2360" s="73" t="str">
        <f>HYPERLINK(_xlfn.XLOOKUP(I2360,LEGEND!B:B,LEGEND!I:I))</f>
        <v>https://milwaukee-media-images.s3.amazonaws.com/hi/4932399344--Hero_1.jpg</v>
      </c>
      <c r="V2360" s="51" t="s">
        <v>14424</v>
      </c>
      <c r="W2360" s="63" t="s">
        <v>1189</v>
      </c>
      <c r="X2360" s="64">
        <v>45</v>
      </c>
      <c r="Y2360" s="64">
        <v>45</v>
      </c>
      <c r="Z2360" s="64">
        <v>288</v>
      </c>
      <c r="AA2360" s="84">
        <v>1.36</v>
      </c>
      <c r="AB2360" s="85">
        <v>10</v>
      </c>
      <c r="AC2360" s="85">
        <v>1</v>
      </c>
    </row>
    <row r="2361" spans="1:29" ht="25.5">
      <c r="A2361" s="1"/>
      <c r="B2361" s="6" t="s">
        <v>8777</v>
      </c>
      <c r="C2361" s="6" t="s">
        <v>8778</v>
      </c>
      <c r="D2361" s="6" t="s">
        <v>8861</v>
      </c>
      <c r="E2361" s="49" t="s">
        <v>9795</v>
      </c>
      <c r="F2361" s="6" t="s">
        <v>9940</v>
      </c>
      <c r="G2361" s="6" t="s">
        <v>60</v>
      </c>
      <c r="H2361" s="6" t="s">
        <v>60</v>
      </c>
      <c r="I2361" s="60" t="s">
        <v>14425</v>
      </c>
      <c r="J2361" s="49" t="s">
        <v>14426</v>
      </c>
      <c r="K2361" s="6" t="s">
        <v>14427</v>
      </c>
      <c r="L2361" s="29">
        <f>IF($J$6="с учетом НДС",VLOOKUP(I2361,LEGEND!B:E,4,0)*(1-M2361),VLOOKUP(I2361,LEGEND!B:E,4,0)*(1-M2361)/1.2)</f>
        <v>6200</v>
      </c>
      <c r="M2361" s="57">
        <f>IF(AND(B2361&lt;&gt;"1_Электроинструмент",B2361&lt;&gt;"2_Садовая техника"),$J$5,IF($J$4&lt;=20%,$J$4,IFERROR(VLOOKUP(S2361,LEGEND!$L$2:$M$5,2,FALSE),$J$4)))</f>
        <v>0</v>
      </c>
      <c r="N2361" s="48" t="s">
        <v>60</v>
      </c>
      <c r="O2361" s="6" t="s">
        <v>60</v>
      </c>
      <c r="P2361" s="49" t="s">
        <v>66</v>
      </c>
      <c r="Q2361" s="49" t="s">
        <v>67</v>
      </c>
      <c r="R2361" s="6" t="s">
        <v>60</v>
      </c>
      <c r="S2361" s="49" t="s">
        <v>60</v>
      </c>
      <c r="T2361" s="73" t="str">
        <f>IF(_xlfn.XLOOKUP(I2361,LEGEND!B:B,LEGEND!H:H)&lt;&gt;"-",HYPERLINK(_xlfn.XLOOKUP(I2361,LEGEND!B:B,LEGEND!H:H),"link"),_xlfn.XLOOKUP(I2361,LEGEND!B:B,LEGEND!H:H))</f>
        <v>link</v>
      </c>
      <c r="U2361" s="73" t="str">
        <f>HYPERLINK(_xlfn.XLOOKUP(I2361,LEGEND!B:B,LEGEND!I:I))</f>
        <v>https://milwaukee-media-images.s3.amazonaws.com/hi/4932352047--Hero_1.jpg</v>
      </c>
      <c r="V2361" s="51" t="s">
        <v>14428</v>
      </c>
      <c r="W2361" s="63" t="s">
        <v>1189</v>
      </c>
      <c r="X2361" s="64">
        <v>175</v>
      </c>
      <c r="Y2361" s="64">
        <v>35</v>
      </c>
      <c r="Z2361" s="64">
        <v>35</v>
      </c>
      <c r="AA2361" s="84">
        <v>0.70799999999999996</v>
      </c>
      <c r="AB2361" s="85">
        <v>10</v>
      </c>
      <c r="AC2361" s="85">
        <v>1</v>
      </c>
    </row>
    <row r="2362" spans="1:29" ht="25.5">
      <c r="A2362" s="1"/>
      <c r="B2362" s="6" t="s">
        <v>8777</v>
      </c>
      <c r="C2362" s="6" t="s">
        <v>8778</v>
      </c>
      <c r="D2362" s="6" t="s">
        <v>8861</v>
      </c>
      <c r="E2362" s="49" t="s">
        <v>9795</v>
      </c>
      <c r="F2362" s="6" t="s">
        <v>9940</v>
      </c>
      <c r="G2362" s="6" t="s">
        <v>60</v>
      </c>
      <c r="H2362" s="6" t="s">
        <v>60</v>
      </c>
      <c r="I2362" s="60" t="s">
        <v>14429</v>
      </c>
      <c r="J2362" s="49" t="s">
        <v>14430</v>
      </c>
      <c r="K2362" s="6" t="s">
        <v>14431</v>
      </c>
      <c r="L2362" s="29">
        <f>IF($J$6="с учетом НДС",VLOOKUP(I2362,LEGEND!B:E,4,0)*(1-M2362),VLOOKUP(I2362,LEGEND!B:E,4,0)*(1-M2362)/1.2)</f>
        <v>6200</v>
      </c>
      <c r="M2362" s="57">
        <f>IF(AND(B2362&lt;&gt;"1_Электроинструмент",B2362&lt;&gt;"2_Садовая техника"),$J$5,IF($J$4&lt;=20%,$J$4,IFERROR(VLOOKUP(S2362,LEGEND!$L$2:$M$5,2,FALSE),$J$4)))</f>
        <v>0</v>
      </c>
      <c r="N2362" s="48" t="s">
        <v>60</v>
      </c>
      <c r="O2362" s="6" t="s">
        <v>60</v>
      </c>
      <c r="P2362" s="49" t="s">
        <v>66</v>
      </c>
      <c r="Q2362" s="49" t="s">
        <v>473</v>
      </c>
      <c r="R2362" s="6" t="s">
        <v>60</v>
      </c>
      <c r="S2362" s="49" t="s">
        <v>60</v>
      </c>
      <c r="T2362" s="73" t="str">
        <f>IF(_xlfn.XLOOKUP(I2362,LEGEND!B:B,LEGEND!H:H)&lt;&gt;"-",HYPERLINK(_xlfn.XLOOKUP(I2362,LEGEND!B:B,LEGEND!H:H),"link"),_xlfn.XLOOKUP(I2362,LEGEND!B:B,LEGEND!H:H))</f>
        <v>link</v>
      </c>
      <c r="U2362" s="73" t="str">
        <f>HYPERLINK(_xlfn.XLOOKUP(I2362,LEGEND!B:B,LEGEND!I:I))</f>
        <v>https://milwaukee-media-images.s3.amazonaws.com/hi/4932464872--Hero_1.jpg</v>
      </c>
      <c r="V2362" s="51" t="s">
        <v>14432</v>
      </c>
      <c r="W2362" s="63" t="s">
        <v>1189</v>
      </c>
      <c r="X2362" s="64">
        <v>238</v>
      </c>
      <c r="Y2362" s="64">
        <v>36</v>
      </c>
      <c r="Z2362" s="64">
        <v>38</v>
      </c>
      <c r="AA2362" s="84">
        <v>0.69199999999999995</v>
      </c>
      <c r="AB2362" s="85">
        <v>10</v>
      </c>
      <c r="AC2362" s="85">
        <v>1</v>
      </c>
    </row>
    <row r="2363" spans="1:29" ht="25.5">
      <c r="A2363" s="1"/>
      <c r="B2363" s="6" t="s">
        <v>8777</v>
      </c>
      <c r="C2363" s="6" t="s">
        <v>8778</v>
      </c>
      <c r="D2363" s="6" t="s">
        <v>8861</v>
      </c>
      <c r="E2363" s="49" t="s">
        <v>9795</v>
      </c>
      <c r="F2363" s="6" t="s">
        <v>9940</v>
      </c>
      <c r="G2363" s="6" t="s">
        <v>60</v>
      </c>
      <c r="H2363" s="6" t="s">
        <v>60</v>
      </c>
      <c r="I2363" s="60" t="s">
        <v>14437</v>
      </c>
      <c r="J2363" s="49" t="s">
        <v>14438</v>
      </c>
      <c r="K2363" s="6" t="s">
        <v>14439</v>
      </c>
      <c r="L2363" s="29">
        <f>IF($J$6="с учетом НДС",VLOOKUP(I2363,LEGEND!B:E,4,0)*(1-M2363),VLOOKUP(I2363,LEGEND!B:E,4,0)*(1-M2363)/1.2)</f>
        <v>6400</v>
      </c>
      <c r="M2363" s="57">
        <f>IF(AND(B2363&lt;&gt;"1_Электроинструмент",B2363&lt;&gt;"2_Садовая техника"),$J$5,IF($J$4&lt;=20%,$J$4,IFERROR(VLOOKUP(S2363,LEGEND!$L$2:$M$5,2,FALSE),$J$4)))</f>
        <v>0</v>
      </c>
      <c r="N2363" s="48" t="s">
        <v>60</v>
      </c>
      <c r="O2363" s="6" t="s">
        <v>60</v>
      </c>
      <c r="P2363" s="49" t="s">
        <v>66</v>
      </c>
      <c r="Q2363" s="49" t="s">
        <v>67</v>
      </c>
      <c r="R2363" s="6" t="s">
        <v>60</v>
      </c>
      <c r="S2363" s="49" t="s">
        <v>60</v>
      </c>
      <c r="T2363" s="73" t="str">
        <f>IF(_xlfn.XLOOKUP(I2363,LEGEND!B:B,LEGEND!H:H)&lt;&gt;"-",HYPERLINK(_xlfn.XLOOKUP(I2363,LEGEND!B:B,LEGEND!H:H),"link"),_xlfn.XLOOKUP(I2363,LEGEND!B:B,LEGEND!H:H))</f>
        <v>link</v>
      </c>
      <c r="U2363" s="73" t="str">
        <f>HYPERLINK(_xlfn.XLOOKUP(I2363,LEGEND!B:B,LEGEND!I:I))</f>
        <v>https://milwaukee-media-images.s3.amazonaws.com/hi/4932430234--Hero_1.jpg</v>
      </c>
      <c r="V2363" s="51" t="s">
        <v>14440</v>
      </c>
      <c r="W2363" s="63" t="s">
        <v>1189</v>
      </c>
      <c r="X2363" s="64">
        <v>230</v>
      </c>
      <c r="Y2363" s="64">
        <v>40</v>
      </c>
      <c r="Z2363" s="64">
        <v>35</v>
      </c>
      <c r="AA2363" s="84">
        <v>0.55200000000000005</v>
      </c>
      <c r="AB2363" s="85">
        <v>10</v>
      </c>
      <c r="AC2363" s="85">
        <v>1</v>
      </c>
    </row>
    <row r="2364" spans="1:29" ht="25.5">
      <c r="A2364" s="1"/>
      <c r="B2364" s="6" t="s">
        <v>8777</v>
      </c>
      <c r="C2364" s="6" t="s">
        <v>8778</v>
      </c>
      <c r="D2364" s="6" t="s">
        <v>8861</v>
      </c>
      <c r="E2364" s="49" t="s">
        <v>9795</v>
      </c>
      <c r="F2364" s="6" t="s">
        <v>9940</v>
      </c>
      <c r="G2364" s="6" t="s">
        <v>60</v>
      </c>
      <c r="H2364" s="6" t="s">
        <v>60</v>
      </c>
      <c r="I2364" s="60" t="s">
        <v>14441</v>
      </c>
      <c r="J2364" s="49" t="s">
        <v>14442</v>
      </c>
      <c r="K2364" s="6" t="s">
        <v>14443</v>
      </c>
      <c r="L2364" s="29">
        <f>IF($J$6="с учетом НДС",VLOOKUP(I2364,LEGEND!B:E,4,0)*(1-M2364),VLOOKUP(I2364,LEGEND!B:E,4,0)*(1-M2364)/1.2)</f>
        <v>6500</v>
      </c>
      <c r="M2364" s="57">
        <f>IF(AND(B2364&lt;&gt;"1_Электроинструмент",B2364&lt;&gt;"2_Садовая техника"),$J$5,IF($J$4&lt;=20%,$J$4,IFERROR(VLOOKUP(S2364,LEGEND!$L$2:$M$5,2,FALSE),$J$4)))</f>
        <v>0</v>
      </c>
      <c r="N2364" s="48" t="s">
        <v>60</v>
      </c>
      <c r="O2364" s="6" t="s">
        <v>60</v>
      </c>
      <c r="P2364" s="49" t="s">
        <v>66</v>
      </c>
      <c r="Q2364" s="49" t="s">
        <v>473</v>
      </c>
      <c r="R2364" s="6" t="s">
        <v>60</v>
      </c>
      <c r="S2364" s="49" t="s">
        <v>60</v>
      </c>
      <c r="T2364" s="73" t="str">
        <f>IF(_xlfn.XLOOKUP(I2364,LEGEND!B:B,LEGEND!H:H)&lt;&gt;"-",HYPERLINK(_xlfn.XLOOKUP(I2364,LEGEND!B:B,LEGEND!H:H),"link"),_xlfn.XLOOKUP(I2364,LEGEND!B:B,LEGEND!H:H))</f>
        <v>link</v>
      </c>
      <c r="U2364" s="73" t="str">
        <f>HYPERLINK(_xlfn.XLOOKUP(I2364,LEGEND!B:B,LEGEND!I:I))</f>
        <v>https://milwaukee-media-images.s3.amazonaws.com/hi/4932399335--Hero_1.jpg</v>
      </c>
      <c r="V2364" s="51" t="s">
        <v>14444</v>
      </c>
      <c r="W2364" s="63" t="s">
        <v>1189</v>
      </c>
      <c r="X2364" s="64">
        <v>30</v>
      </c>
      <c r="Y2364" s="64">
        <v>45</v>
      </c>
      <c r="Z2364" s="64">
        <v>275</v>
      </c>
      <c r="AA2364" s="84">
        <v>0.65700000000000003</v>
      </c>
      <c r="AB2364" s="85">
        <v>1</v>
      </c>
      <c r="AC2364" s="85">
        <v>1</v>
      </c>
    </row>
    <row r="2365" spans="1:29" ht="25.5">
      <c r="A2365" s="1"/>
      <c r="B2365" s="6" t="s">
        <v>8777</v>
      </c>
      <c r="C2365" s="6" t="s">
        <v>8778</v>
      </c>
      <c r="D2365" s="6" t="s">
        <v>8861</v>
      </c>
      <c r="E2365" s="49" t="s">
        <v>9795</v>
      </c>
      <c r="F2365" s="6" t="s">
        <v>9940</v>
      </c>
      <c r="G2365" s="6" t="s">
        <v>60</v>
      </c>
      <c r="H2365" s="6" t="s">
        <v>60</v>
      </c>
      <c r="I2365" s="60" t="s">
        <v>14445</v>
      </c>
      <c r="J2365" s="49" t="s">
        <v>14446</v>
      </c>
      <c r="K2365" s="6" t="s">
        <v>14447</v>
      </c>
      <c r="L2365" s="29">
        <f>IF($J$6="с учетом НДС",VLOOKUP(I2365,LEGEND!B:E,4,0)*(1-M2365),VLOOKUP(I2365,LEGEND!B:E,4,0)*(1-M2365)/1.2)</f>
        <v>6500</v>
      </c>
      <c r="M2365" s="57">
        <f>IF(AND(B2365&lt;&gt;"1_Электроинструмент",B2365&lt;&gt;"2_Садовая техника"),$J$5,IF($J$4&lt;=20%,$J$4,IFERROR(VLOOKUP(S2365,LEGEND!$L$2:$M$5,2,FALSE),$J$4)))</f>
        <v>0</v>
      </c>
      <c r="N2365" s="48" t="s">
        <v>60</v>
      </c>
      <c r="O2365" s="6" t="s">
        <v>60</v>
      </c>
      <c r="P2365" s="49" t="s">
        <v>66</v>
      </c>
      <c r="Q2365" s="49" t="s">
        <v>473</v>
      </c>
      <c r="R2365" s="6" t="s">
        <v>60</v>
      </c>
      <c r="S2365" s="49" t="s">
        <v>60</v>
      </c>
      <c r="T2365" s="73" t="str">
        <f>IF(_xlfn.XLOOKUP(I2365,LEGEND!B:B,LEGEND!H:H)&lt;&gt;"-",HYPERLINK(_xlfn.XLOOKUP(I2365,LEGEND!B:B,LEGEND!H:H),"link"),_xlfn.XLOOKUP(I2365,LEGEND!B:B,LEGEND!H:H))</f>
        <v>link</v>
      </c>
      <c r="U2365" s="73" t="str">
        <f>HYPERLINK(_xlfn.XLOOKUP(I2365,LEGEND!B:B,LEGEND!I:I))</f>
        <v>https://milwaukee-media-images.s3.amazonaws.com/hi/4932352044--Hero_1.jpg</v>
      </c>
      <c r="V2365" s="51" t="s">
        <v>14448</v>
      </c>
      <c r="W2365" s="63" t="s">
        <v>1189</v>
      </c>
      <c r="X2365" s="64">
        <v>120</v>
      </c>
      <c r="Y2365" s="64">
        <v>35</v>
      </c>
      <c r="Z2365" s="64">
        <v>35</v>
      </c>
      <c r="AA2365" s="84">
        <v>0.51</v>
      </c>
      <c r="AB2365" s="85">
        <v>10</v>
      </c>
      <c r="AC2365" s="85">
        <v>1</v>
      </c>
    </row>
    <row r="2366" spans="1:29" ht="25.5">
      <c r="A2366" s="1"/>
      <c r="B2366" s="6" t="s">
        <v>8777</v>
      </c>
      <c r="C2366" s="6" t="s">
        <v>8778</v>
      </c>
      <c r="D2366" s="6" t="s">
        <v>8861</v>
      </c>
      <c r="E2366" s="49" t="s">
        <v>9795</v>
      </c>
      <c r="F2366" s="6" t="s">
        <v>9940</v>
      </c>
      <c r="G2366" s="6" t="s">
        <v>60</v>
      </c>
      <c r="H2366" s="6" t="s">
        <v>60</v>
      </c>
      <c r="I2366" s="60" t="s">
        <v>14461</v>
      </c>
      <c r="J2366" s="49" t="s">
        <v>14462</v>
      </c>
      <c r="K2366" s="6" t="s">
        <v>14463</v>
      </c>
      <c r="L2366" s="29">
        <f>IF($J$6="с учетом НДС",VLOOKUP(I2366,LEGEND!B:E,4,0)*(1-M2366),VLOOKUP(I2366,LEGEND!B:E,4,0)*(1-M2366)/1.2)</f>
        <v>6700</v>
      </c>
      <c r="M2366" s="57">
        <f>IF(AND(B2366&lt;&gt;"1_Электроинструмент",B2366&lt;&gt;"2_Садовая техника"),$J$5,IF($J$4&lt;=20%,$J$4,IFERROR(VLOOKUP(S2366,LEGEND!$L$2:$M$5,2,FALSE),$J$4)))</f>
        <v>0</v>
      </c>
      <c r="N2366" s="48" t="s">
        <v>60</v>
      </c>
      <c r="O2366" s="6" t="s">
        <v>60</v>
      </c>
      <c r="P2366" s="49" t="s">
        <v>66</v>
      </c>
      <c r="Q2366" s="49" t="s">
        <v>67</v>
      </c>
      <c r="R2366" s="6" t="s">
        <v>60</v>
      </c>
      <c r="S2366" s="49" t="s">
        <v>60</v>
      </c>
      <c r="T2366" s="73" t="str">
        <f>IF(_xlfn.XLOOKUP(I2366,LEGEND!B:B,LEGEND!H:H)&lt;&gt;"-",HYPERLINK(_xlfn.XLOOKUP(I2366,LEGEND!B:B,LEGEND!H:H),"link"),_xlfn.XLOOKUP(I2366,LEGEND!B:B,LEGEND!H:H))</f>
        <v>link</v>
      </c>
      <c r="U2366" s="73" t="str">
        <f>HYPERLINK(_xlfn.XLOOKUP(I2366,LEGEND!B:B,LEGEND!I:I))</f>
        <v>https://milwaukee-media-images.s3.amazonaws.com/hi/4932352946--Hero_1.jpg</v>
      </c>
      <c r="V2366" s="51" t="s">
        <v>14464</v>
      </c>
      <c r="W2366" s="63" t="s">
        <v>1189</v>
      </c>
      <c r="X2366" s="64">
        <v>10</v>
      </c>
      <c r="Y2366" s="64">
        <v>37</v>
      </c>
      <c r="Z2366" s="64">
        <v>1060</v>
      </c>
      <c r="AA2366" s="84">
        <v>0.35399999999999998</v>
      </c>
      <c r="AB2366" s="85">
        <v>1</v>
      </c>
      <c r="AC2366" s="85">
        <v>1</v>
      </c>
    </row>
    <row r="2367" spans="1:29" ht="25.5">
      <c r="A2367" s="1"/>
      <c r="B2367" s="6" t="s">
        <v>8777</v>
      </c>
      <c r="C2367" s="6" t="s">
        <v>8778</v>
      </c>
      <c r="D2367" s="6" t="s">
        <v>8861</v>
      </c>
      <c r="E2367" s="49" t="s">
        <v>9795</v>
      </c>
      <c r="F2367" s="6" t="s">
        <v>9940</v>
      </c>
      <c r="G2367" s="6" t="s">
        <v>60</v>
      </c>
      <c r="H2367" s="6" t="s">
        <v>60</v>
      </c>
      <c r="I2367" s="60" t="s">
        <v>14473</v>
      </c>
      <c r="J2367" s="49" t="s">
        <v>14474</v>
      </c>
      <c r="K2367" s="6" t="s">
        <v>14475</v>
      </c>
      <c r="L2367" s="29">
        <f>IF($J$6="с учетом НДС",VLOOKUP(I2367,LEGEND!B:E,4,0)*(1-M2367),VLOOKUP(I2367,LEGEND!B:E,4,0)*(1-M2367)/1.2)</f>
        <v>6800</v>
      </c>
      <c r="M2367" s="57">
        <f>IF(AND(B2367&lt;&gt;"1_Электроинструмент",B2367&lt;&gt;"2_Садовая техника"),$J$5,IF($J$4&lt;=20%,$J$4,IFERROR(VLOOKUP(S2367,LEGEND!$L$2:$M$5,2,FALSE),$J$4)))</f>
        <v>0</v>
      </c>
      <c r="N2367" s="48" t="s">
        <v>60</v>
      </c>
      <c r="O2367" s="6" t="s">
        <v>60</v>
      </c>
      <c r="P2367" s="49" t="s">
        <v>66</v>
      </c>
      <c r="Q2367" s="49" t="s">
        <v>67</v>
      </c>
      <c r="R2367" s="6" t="s">
        <v>60</v>
      </c>
      <c r="S2367" s="49" t="s">
        <v>60</v>
      </c>
      <c r="T2367" s="73" t="str">
        <f>IF(_xlfn.XLOOKUP(I2367,LEGEND!B:B,LEGEND!H:H)&lt;&gt;"-",HYPERLINK(_xlfn.XLOOKUP(I2367,LEGEND!B:B,LEGEND!H:H),"link"),_xlfn.XLOOKUP(I2367,LEGEND!B:B,LEGEND!H:H))</f>
        <v>link</v>
      </c>
      <c r="U2367" s="73" t="str">
        <f>HYPERLINK(_xlfn.XLOOKUP(I2367,LEGEND!B:B,LEGEND!I:I))</f>
        <v>https://milwaukee-media-images.s3.amazonaws.com/hi/4932367026--Hero_1.jpg</v>
      </c>
      <c r="V2367" s="51" t="s">
        <v>14476</v>
      </c>
      <c r="W2367" s="63" t="s">
        <v>1189</v>
      </c>
      <c r="X2367" s="64">
        <v>20</v>
      </c>
      <c r="Y2367" s="64">
        <v>37</v>
      </c>
      <c r="Z2367" s="64">
        <v>1060</v>
      </c>
      <c r="AA2367" s="84">
        <v>0.998</v>
      </c>
      <c r="AB2367" s="85">
        <v>1</v>
      </c>
      <c r="AC2367" s="85">
        <v>1</v>
      </c>
    </row>
    <row r="2368" spans="1:29" ht="25.5">
      <c r="A2368" s="1"/>
      <c r="B2368" s="6" t="s">
        <v>8777</v>
      </c>
      <c r="C2368" s="6" t="s">
        <v>8778</v>
      </c>
      <c r="D2368" s="6" t="s">
        <v>8861</v>
      </c>
      <c r="E2368" s="49" t="s">
        <v>9795</v>
      </c>
      <c r="F2368" s="6" t="s">
        <v>9940</v>
      </c>
      <c r="G2368" s="6" t="s">
        <v>60</v>
      </c>
      <c r="H2368" s="6" t="s">
        <v>60</v>
      </c>
      <c r="I2368" s="60" t="s">
        <v>14481</v>
      </c>
      <c r="J2368" s="49" t="s">
        <v>14482</v>
      </c>
      <c r="K2368" s="6" t="s">
        <v>14483</v>
      </c>
      <c r="L2368" s="29">
        <f>IF($J$6="с учетом НДС",VLOOKUP(I2368,LEGEND!B:E,4,0)*(1-M2368),VLOOKUP(I2368,LEGEND!B:E,4,0)*(1-M2368)/1.2)</f>
        <v>6900</v>
      </c>
      <c r="M2368" s="57">
        <f>IF(AND(B2368&lt;&gt;"1_Электроинструмент",B2368&lt;&gt;"2_Садовая техника"),$J$5,IF($J$4&lt;=20%,$J$4,IFERROR(VLOOKUP(S2368,LEGEND!$L$2:$M$5,2,FALSE),$J$4)))</f>
        <v>0</v>
      </c>
      <c r="N2368" s="48" t="s">
        <v>60</v>
      </c>
      <c r="O2368" s="6" t="s">
        <v>60</v>
      </c>
      <c r="P2368" s="49" t="s">
        <v>66</v>
      </c>
      <c r="Q2368" s="49" t="s">
        <v>67</v>
      </c>
      <c r="R2368" s="6" t="s">
        <v>60</v>
      </c>
      <c r="S2368" s="49" t="s">
        <v>60</v>
      </c>
      <c r="T2368" s="73" t="str">
        <f>IF(_xlfn.XLOOKUP(I2368,LEGEND!B:B,LEGEND!H:H)&lt;&gt;"-",HYPERLINK(_xlfn.XLOOKUP(I2368,LEGEND!B:B,LEGEND!H:H),"link"),_xlfn.XLOOKUP(I2368,LEGEND!B:B,LEGEND!H:H))</f>
        <v>link</v>
      </c>
      <c r="U2368" s="73" t="str">
        <f>HYPERLINK(_xlfn.XLOOKUP(I2368,LEGEND!B:B,LEGEND!I:I))</f>
        <v>https://milwaukee-media-images.s3.amazonaws.com/hi/4932352049--Hero_1.jpg</v>
      </c>
      <c r="V2368" s="51" t="s">
        <v>14484</v>
      </c>
      <c r="W2368" s="63" t="s">
        <v>1189</v>
      </c>
      <c r="X2368" s="64">
        <v>120</v>
      </c>
      <c r="Y2368" s="64">
        <v>45</v>
      </c>
      <c r="Z2368" s="64">
        <v>45</v>
      </c>
      <c r="AA2368" s="84">
        <v>0.93300000000000005</v>
      </c>
      <c r="AB2368" s="85">
        <v>10</v>
      </c>
      <c r="AC2368" s="85">
        <v>1</v>
      </c>
    </row>
    <row r="2369" spans="1:29" ht="25.5">
      <c r="A2369" s="1"/>
      <c r="B2369" s="6" t="s">
        <v>8777</v>
      </c>
      <c r="C2369" s="6" t="s">
        <v>8778</v>
      </c>
      <c r="D2369" s="6" t="s">
        <v>8861</v>
      </c>
      <c r="E2369" s="49" t="s">
        <v>9795</v>
      </c>
      <c r="F2369" s="6" t="s">
        <v>9940</v>
      </c>
      <c r="G2369" s="6" t="s">
        <v>60</v>
      </c>
      <c r="H2369" s="6" t="s">
        <v>60</v>
      </c>
      <c r="I2369" s="60" t="s">
        <v>14489</v>
      </c>
      <c r="J2369" s="49" t="s">
        <v>14490</v>
      </c>
      <c r="K2369" s="6" t="s">
        <v>14491</v>
      </c>
      <c r="L2369" s="29">
        <f>IF($J$6="с учетом НДС",VLOOKUP(I2369,LEGEND!B:E,4,0)*(1-M2369),VLOOKUP(I2369,LEGEND!B:E,4,0)*(1-M2369)/1.2)</f>
        <v>7000</v>
      </c>
      <c r="M2369" s="57">
        <f>IF(AND(B2369&lt;&gt;"1_Электроинструмент",B2369&lt;&gt;"2_Садовая техника"),$J$5,IF($J$4&lt;=20%,$J$4,IFERROR(VLOOKUP(S2369,LEGEND!$L$2:$M$5,2,FALSE),$J$4)))</f>
        <v>0</v>
      </c>
      <c r="N2369" s="48" t="s">
        <v>60</v>
      </c>
      <c r="O2369" s="6" t="s">
        <v>60</v>
      </c>
      <c r="P2369" s="49" t="s">
        <v>66</v>
      </c>
      <c r="Q2369" s="49" t="s">
        <v>67</v>
      </c>
      <c r="R2369" s="6" t="s">
        <v>60</v>
      </c>
      <c r="S2369" s="49" t="s">
        <v>60</v>
      </c>
      <c r="T2369" s="73" t="str">
        <f>IF(_xlfn.XLOOKUP(I2369,LEGEND!B:B,LEGEND!H:H)&lt;&gt;"-",HYPERLINK(_xlfn.XLOOKUP(I2369,LEGEND!B:B,LEGEND!H:H),"link"),_xlfn.XLOOKUP(I2369,LEGEND!B:B,LEGEND!H:H))</f>
        <v>link</v>
      </c>
      <c r="U2369" s="73" t="str">
        <f>HYPERLINK(_xlfn.XLOOKUP(I2369,LEGEND!B:B,LEGEND!I:I))</f>
        <v>https://milwaukee-media-images.s3.amazonaws.com/hi/4932352048--Hero_1.jpg</v>
      </c>
      <c r="V2369" s="51" t="s">
        <v>14492</v>
      </c>
      <c r="W2369" s="63" t="s">
        <v>1189</v>
      </c>
      <c r="X2369" s="64">
        <v>200</v>
      </c>
      <c r="Y2369" s="64">
        <v>35</v>
      </c>
      <c r="Z2369" s="64">
        <v>35</v>
      </c>
      <c r="AA2369" s="84">
        <v>0.88</v>
      </c>
      <c r="AB2369" s="85">
        <v>10</v>
      </c>
      <c r="AC2369" s="85">
        <v>1</v>
      </c>
    </row>
    <row r="2370" spans="1:29" ht="25.5">
      <c r="A2370" s="1"/>
      <c r="B2370" s="6" t="s">
        <v>8777</v>
      </c>
      <c r="C2370" s="6" t="s">
        <v>8778</v>
      </c>
      <c r="D2370" s="6" t="s">
        <v>8861</v>
      </c>
      <c r="E2370" s="49" t="s">
        <v>9795</v>
      </c>
      <c r="F2370" s="6" t="s">
        <v>9940</v>
      </c>
      <c r="G2370" s="6" t="s">
        <v>60</v>
      </c>
      <c r="H2370" s="6" t="s">
        <v>60</v>
      </c>
      <c r="I2370" s="60" t="s">
        <v>14497</v>
      </c>
      <c r="J2370" s="49" t="s">
        <v>14498</v>
      </c>
      <c r="K2370" s="6" t="s">
        <v>14499</v>
      </c>
      <c r="L2370" s="29">
        <f>IF($J$6="с учетом НДС",VLOOKUP(I2370,LEGEND!B:E,4,0)*(1-M2370),VLOOKUP(I2370,LEGEND!B:E,4,0)*(1-M2370)/1.2)</f>
        <v>7100</v>
      </c>
      <c r="M2370" s="57">
        <f>IF(AND(B2370&lt;&gt;"1_Электроинструмент",B2370&lt;&gt;"2_Садовая техника"),$J$5,IF($J$4&lt;=20%,$J$4,IFERROR(VLOOKUP(S2370,LEGEND!$L$2:$M$5,2,FALSE),$J$4)))</f>
        <v>0</v>
      </c>
      <c r="N2370" s="48" t="s">
        <v>60</v>
      </c>
      <c r="O2370" s="6" t="s">
        <v>60</v>
      </c>
      <c r="P2370" s="49" t="s">
        <v>66</v>
      </c>
      <c r="Q2370" s="49" t="s">
        <v>473</v>
      </c>
      <c r="R2370" s="6" t="s">
        <v>60</v>
      </c>
      <c r="S2370" s="49" t="s">
        <v>60</v>
      </c>
      <c r="T2370" s="73" t="str">
        <f>IF(_xlfn.XLOOKUP(I2370,LEGEND!B:B,LEGEND!H:H)&lt;&gt;"-",HYPERLINK(_xlfn.XLOOKUP(I2370,LEGEND!B:B,LEGEND!H:H),"link"),_xlfn.XLOOKUP(I2370,LEGEND!B:B,LEGEND!H:H))</f>
        <v>link</v>
      </c>
      <c r="U2370" s="73" t="str">
        <f>HYPERLINK(_xlfn.XLOOKUP(I2370,LEGEND!B:B,LEGEND!I:I))</f>
        <v>https://milwaukee-media-images.s3.amazonaws.com/hi/4932352948--Hero_1.jpg</v>
      </c>
      <c r="V2370" s="51" t="s">
        <v>14500</v>
      </c>
      <c r="W2370" s="63" t="s">
        <v>1189</v>
      </c>
      <c r="X2370" s="64">
        <v>12</v>
      </c>
      <c r="Y2370" s="64">
        <v>37</v>
      </c>
      <c r="Z2370" s="64">
        <v>1060</v>
      </c>
      <c r="AA2370" s="84">
        <v>0.47599999999999998</v>
      </c>
      <c r="AB2370" s="85">
        <v>1</v>
      </c>
      <c r="AC2370" s="85">
        <v>1</v>
      </c>
    </row>
    <row r="2371" spans="1:29" ht="25.5">
      <c r="A2371" s="1"/>
      <c r="B2371" s="6" t="s">
        <v>8777</v>
      </c>
      <c r="C2371" s="6" t="s">
        <v>8778</v>
      </c>
      <c r="D2371" s="6" t="s">
        <v>8861</v>
      </c>
      <c r="E2371" s="49" t="s">
        <v>9795</v>
      </c>
      <c r="F2371" s="6" t="s">
        <v>9940</v>
      </c>
      <c r="G2371" s="6" t="s">
        <v>60</v>
      </c>
      <c r="H2371" s="6" t="s">
        <v>60</v>
      </c>
      <c r="I2371" s="60" t="s">
        <v>14513</v>
      </c>
      <c r="J2371" s="49" t="s">
        <v>14514</v>
      </c>
      <c r="K2371" s="6" t="s">
        <v>14515</v>
      </c>
      <c r="L2371" s="29">
        <f>IF($J$6="с учетом НДС",VLOOKUP(I2371,LEGEND!B:E,4,0)*(1-M2371),VLOOKUP(I2371,LEGEND!B:E,4,0)*(1-M2371)/1.2)</f>
        <v>7300</v>
      </c>
      <c r="M2371" s="57">
        <f>IF(AND(B2371&lt;&gt;"1_Электроинструмент",B2371&lt;&gt;"2_Садовая техника"),$J$5,IF($J$4&lt;=20%,$J$4,IFERROR(VLOOKUP(S2371,LEGEND!$L$2:$M$5,2,FALSE),$J$4)))</f>
        <v>0</v>
      </c>
      <c r="N2371" s="48" t="s">
        <v>60</v>
      </c>
      <c r="O2371" s="6" t="s">
        <v>60</v>
      </c>
      <c r="P2371" s="49" t="s">
        <v>66</v>
      </c>
      <c r="Q2371" s="49" t="s">
        <v>67</v>
      </c>
      <c r="R2371" s="6" t="s">
        <v>60</v>
      </c>
      <c r="S2371" s="49" t="s">
        <v>60</v>
      </c>
      <c r="T2371" s="73" t="str">
        <f>IF(_xlfn.XLOOKUP(I2371,LEGEND!B:B,LEGEND!H:H)&lt;&gt;"-",HYPERLINK(_xlfn.XLOOKUP(I2371,LEGEND!B:B,LEGEND!H:H),"link"),_xlfn.XLOOKUP(I2371,LEGEND!B:B,LEGEND!H:H))</f>
        <v>link</v>
      </c>
      <c r="U2371" s="73" t="str">
        <f>HYPERLINK(_xlfn.XLOOKUP(I2371,LEGEND!B:B,LEGEND!I:I))</f>
        <v>https://milwaukee-media-images.s3.amazonaws.com/hi/4932356510--Hero_1.jpg</v>
      </c>
      <c r="V2371" s="51" t="s">
        <v>14516</v>
      </c>
      <c r="W2371" s="63" t="s">
        <v>1189</v>
      </c>
      <c r="X2371" s="64">
        <v>28</v>
      </c>
      <c r="Y2371" s="64">
        <v>35</v>
      </c>
      <c r="Z2371" s="64">
        <v>470</v>
      </c>
      <c r="AA2371" s="84">
        <v>0.997</v>
      </c>
      <c r="AB2371" s="85">
        <v>1</v>
      </c>
      <c r="AC2371" s="85">
        <v>1</v>
      </c>
    </row>
    <row r="2372" spans="1:29" ht="25.5">
      <c r="A2372" s="1"/>
      <c r="B2372" s="6" t="s">
        <v>8777</v>
      </c>
      <c r="C2372" s="6" t="s">
        <v>8778</v>
      </c>
      <c r="D2372" s="6" t="s">
        <v>8861</v>
      </c>
      <c r="E2372" s="49" t="s">
        <v>9795</v>
      </c>
      <c r="F2372" s="6" t="s">
        <v>9940</v>
      </c>
      <c r="G2372" s="6" t="s">
        <v>60</v>
      </c>
      <c r="H2372" s="6" t="s">
        <v>60</v>
      </c>
      <c r="I2372" s="60" t="s">
        <v>14517</v>
      </c>
      <c r="J2372" s="49" t="s">
        <v>14518</v>
      </c>
      <c r="K2372" s="6" t="s">
        <v>14519</v>
      </c>
      <c r="L2372" s="29">
        <f>IF($J$6="с учетом НДС",VLOOKUP(I2372,LEGEND!B:E,4,0)*(1-M2372),VLOOKUP(I2372,LEGEND!B:E,4,0)*(1-M2372)/1.2)</f>
        <v>7300</v>
      </c>
      <c r="M2372" s="57">
        <f>IF(AND(B2372&lt;&gt;"1_Электроинструмент",B2372&lt;&gt;"2_Садовая техника"),$J$5,IF($J$4&lt;=20%,$J$4,IFERROR(VLOOKUP(S2372,LEGEND!$L$2:$M$5,2,FALSE),$J$4)))</f>
        <v>0</v>
      </c>
      <c r="N2372" s="48" t="s">
        <v>60</v>
      </c>
      <c r="O2372" s="6" t="s">
        <v>60</v>
      </c>
      <c r="P2372" s="49" t="s">
        <v>66</v>
      </c>
      <c r="Q2372" s="49" t="s">
        <v>473</v>
      </c>
      <c r="R2372" s="6" t="s">
        <v>60</v>
      </c>
      <c r="S2372" s="49" t="s">
        <v>60</v>
      </c>
      <c r="T2372" s="73" t="str">
        <f>IF(_xlfn.XLOOKUP(I2372,LEGEND!B:B,LEGEND!H:H)&lt;&gt;"-",HYPERLINK(_xlfn.XLOOKUP(I2372,LEGEND!B:B,LEGEND!H:H),"link"),_xlfn.XLOOKUP(I2372,LEGEND!B:B,LEGEND!H:H))</f>
        <v>link</v>
      </c>
      <c r="U2372" s="73" t="str">
        <f>HYPERLINK(_xlfn.XLOOKUP(I2372,LEGEND!B:B,LEGEND!I:I))</f>
        <v>https://milwaukee-media-images.s3.amazonaws.com/hi/4932352951--Hero_1.jpg</v>
      </c>
      <c r="V2372" s="51" t="s">
        <v>14520</v>
      </c>
      <c r="W2372" s="63" t="s">
        <v>1189</v>
      </c>
      <c r="X2372" s="64">
        <v>14</v>
      </c>
      <c r="Y2372" s="64">
        <v>37</v>
      </c>
      <c r="Z2372" s="64">
        <v>1060</v>
      </c>
      <c r="AA2372" s="84">
        <v>0.54200000000000004</v>
      </c>
      <c r="AB2372" s="85">
        <v>1</v>
      </c>
      <c r="AC2372" s="85">
        <v>1</v>
      </c>
    </row>
    <row r="2373" spans="1:29" ht="25.5">
      <c r="A2373" s="1"/>
      <c r="B2373" s="6" t="s">
        <v>8777</v>
      </c>
      <c r="C2373" s="6" t="s">
        <v>8778</v>
      </c>
      <c r="D2373" s="6" t="s">
        <v>8861</v>
      </c>
      <c r="E2373" s="49" t="s">
        <v>9795</v>
      </c>
      <c r="F2373" s="6" t="s">
        <v>9940</v>
      </c>
      <c r="G2373" s="6" t="s">
        <v>60</v>
      </c>
      <c r="H2373" s="6" t="s">
        <v>60</v>
      </c>
      <c r="I2373" s="60" t="s">
        <v>14537</v>
      </c>
      <c r="J2373" s="49" t="s">
        <v>14538</v>
      </c>
      <c r="K2373" s="6" t="s">
        <v>14539</v>
      </c>
      <c r="L2373" s="29">
        <f>IF($J$6="с учетом НДС",VLOOKUP(I2373,LEGEND!B:E,4,0)*(1-M2373),VLOOKUP(I2373,LEGEND!B:E,4,0)*(1-M2373)/1.2)</f>
        <v>7600</v>
      </c>
      <c r="M2373" s="57">
        <f>IF(AND(B2373&lt;&gt;"1_Электроинструмент",B2373&lt;&gt;"2_Садовая техника"),$J$5,IF($J$4&lt;=20%,$J$4,IFERROR(VLOOKUP(S2373,LEGEND!$L$2:$M$5,2,FALSE),$J$4)))</f>
        <v>0</v>
      </c>
      <c r="N2373" s="48" t="s">
        <v>60</v>
      </c>
      <c r="O2373" s="6" t="s">
        <v>60</v>
      </c>
      <c r="P2373" s="49" t="s">
        <v>66</v>
      </c>
      <c r="Q2373" s="49" t="s">
        <v>473</v>
      </c>
      <c r="R2373" s="6" t="s">
        <v>60</v>
      </c>
      <c r="S2373" s="49" t="s">
        <v>60</v>
      </c>
      <c r="T2373" s="73" t="str">
        <f>IF(_xlfn.XLOOKUP(I2373,LEGEND!B:B,LEGEND!H:H)&lt;&gt;"-",HYPERLINK(_xlfn.XLOOKUP(I2373,LEGEND!B:B,LEGEND!H:H),"link"),_xlfn.XLOOKUP(I2373,LEGEND!B:B,LEGEND!H:H))</f>
        <v>link</v>
      </c>
      <c r="U2373" s="73" t="str">
        <f>HYPERLINK(_xlfn.XLOOKUP(I2373,LEGEND!B:B,LEGEND!I:I))</f>
        <v>https://milwaukee-media-images.s3.amazonaws.com/hi/4932459283--Hero_1.jpg</v>
      </c>
      <c r="V2373" s="51" t="s">
        <v>14540</v>
      </c>
      <c r="W2373" s="63" t="s">
        <v>1189</v>
      </c>
      <c r="X2373" s="64">
        <v>415</v>
      </c>
      <c r="Y2373" s="64">
        <v>105</v>
      </c>
      <c r="Z2373" s="64">
        <v>40</v>
      </c>
      <c r="AA2373" s="84">
        <v>0.30499999999999999</v>
      </c>
      <c r="AB2373" s="85">
        <v>1</v>
      </c>
      <c r="AC2373" s="85">
        <v>1</v>
      </c>
    </row>
    <row r="2374" spans="1:29" ht="25.5">
      <c r="A2374" s="1"/>
      <c r="B2374" s="6" t="s">
        <v>8777</v>
      </c>
      <c r="C2374" s="6" t="s">
        <v>8778</v>
      </c>
      <c r="D2374" s="6" t="s">
        <v>8861</v>
      </c>
      <c r="E2374" s="49" t="s">
        <v>9795</v>
      </c>
      <c r="F2374" s="6" t="s">
        <v>9940</v>
      </c>
      <c r="G2374" s="6" t="s">
        <v>60</v>
      </c>
      <c r="H2374" s="6" t="s">
        <v>60</v>
      </c>
      <c r="I2374" s="60" t="s">
        <v>14541</v>
      </c>
      <c r="J2374" s="49" t="s">
        <v>14542</v>
      </c>
      <c r="K2374" s="6" t="s">
        <v>14543</v>
      </c>
      <c r="L2374" s="29">
        <f>IF($J$6="с учетом НДС",VLOOKUP(I2374,LEGEND!B:E,4,0)*(1-M2374),VLOOKUP(I2374,LEGEND!B:E,4,0)*(1-M2374)/1.2)</f>
        <v>7700</v>
      </c>
      <c r="M2374" s="57">
        <f>IF(AND(B2374&lt;&gt;"1_Электроинструмент",B2374&lt;&gt;"2_Садовая техника"),$J$5,IF($J$4&lt;=20%,$J$4,IFERROR(VLOOKUP(S2374,LEGEND!$L$2:$M$5,2,FALSE),$J$4)))</f>
        <v>0</v>
      </c>
      <c r="N2374" s="48" t="s">
        <v>60</v>
      </c>
      <c r="O2374" s="6" t="s">
        <v>60</v>
      </c>
      <c r="P2374" s="49" t="s">
        <v>66</v>
      </c>
      <c r="Q2374" s="49" t="s">
        <v>473</v>
      </c>
      <c r="R2374" s="6" t="s">
        <v>60</v>
      </c>
      <c r="S2374" s="49" t="s">
        <v>60</v>
      </c>
      <c r="T2374" s="73" t="str">
        <f>IF(_xlfn.XLOOKUP(I2374,LEGEND!B:B,LEGEND!H:H)&lt;&gt;"-",HYPERLINK(_xlfn.XLOOKUP(I2374,LEGEND!B:B,LEGEND!H:H),"link"),_xlfn.XLOOKUP(I2374,LEGEND!B:B,LEGEND!H:H))</f>
        <v>link</v>
      </c>
      <c r="U2374" s="73" t="str">
        <f>HYPERLINK(_xlfn.XLOOKUP(I2374,LEGEND!B:B,LEGEND!I:I))</f>
        <v>https://milwaukee-media-images.s3.amazonaws.com/hi/4932367029--Hero_1.jpg</v>
      </c>
      <c r="V2374" s="51" t="s">
        <v>14544</v>
      </c>
      <c r="W2374" s="63" t="s">
        <v>1189</v>
      </c>
      <c r="X2374" s="64">
        <v>22</v>
      </c>
      <c r="Y2374" s="64">
        <v>37</v>
      </c>
      <c r="Z2374" s="64">
        <v>1060</v>
      </c>
      <c r="AA2374" s="84">
        <v>1.2190000000000001</v>
      </c>
      <c r="AB2374" s="85">
        <v>1</v>
      </c>
      <c r="AC2374" s="85">
        <v>1</v>
      </c>
    </row>
    <row r="2375" spans="1:29" ht="25.5">
      <c r="A2375" s="1"/>
      <c r="B2375" s="6" t="s">
        <v>8777</v>
      </c>
      <c r="C2375" s="6" t="s">
        <v>8778</v>
      </c>
      <c r="D2375" s="6" t="s">
        <v>8861</v>
      </c>
      <c r="E2375" s="49" t="s">
        <v>9795</v>
      </c>
      <c r="F2375" s="6" t="s">
        <v>9940</v>
      </c>
      <c r="G2375" s="6" t="s">
        <v>60</v>
      </c>
      <c r="H2375" s="6" t="s">
        <v>60</v>
      </c>
      <c r="I2375" s="60" t="s">
        <v>14545</v>
      </c>
      <c r="J2375" s="49" t="s">
        <v>14546</v>
      </c>
      <c r="K2375" s="6" t="s">
        <v>14547</v>
      </c>
      <c r="L2375" s="29">
        <f>IF($J$6="с учетом НДС",VLOOKUP(I2375,LEGEND!B:E,4,0)*(1-M2375),VLOOKUP(I2375,LEGEND!B:E,4,0)*(1-M2375)/1.2)</f>
        <v>7800</v>
      </c>
      <c r="M2375" s="57">
        <f>IF(AND(B2375&lt;&gt;"1_Электроинструмент",B2375&lt;&gt;"2_Садовая техника"),$J$5,IF($J$4&lt;=20%,$J$4,IFERROR(VLOOKUP(S2375,LEGEND!$L$2:$M$5,2,FALSE),$J$4)))</f>
        <v>0</v>
      </c>
      <c r="N2375" s="48" t="s">
        <v>60</v>
      </c>
      <c r="O2375" s="6" t="s">
        <v>60</v>
      </c>
      <c r="P2375" s="49" t="s">
        <v>66</v>
      </c>
      <c r="Q2375" s="49" t="s">
        <v>473</v>
      </c>
      <c r="R2375" s="6" t="s">
        <v>60</v>
      </c>
      <c r="S2375" s="49" t="s">
        <v>60</v>
      </c>
      <c r="T2375" s="73" t="str">
        <f>IF(_xlfn.XLOOKUP(I2375,LEGEND!B:B,LEGEND!H:H)&lt;&gt;"-",HYPERLINK(_xlfn.XLOOKUP(I2375,LEGEND!B:B,LEGEND!H:H),"link"),_xlfn.XLOOKUP(I2375,LEGEND!B:B,LEGEND!H:H))</f>
        <v>link</v>
      </c>
      <c r="U2375" s="73" t="str">
        <f>HYPERLINK(_xlfn.XLOOKUP(I2375,LEGEND!B:B,LEGEND!I:I))</f>
        <v>https://milwaukee-media-images.s3.amazonaws.com/hi/4932471252--Hero_1.jpg</v>
      </c>
      <c r="V2375" s="51" t="s">
        <v>14548</v>
      </c>
      <c r="W2375" s="63" t="s">
        <v>1189</v>
      </c>
      <c r="X2375" s="64">
        <v>10</v>
      </c>
      <c r="Y2375" s="64">
        <v>10</v>
      </c>
      <c r="Z2375" s="64">
        <v>260</v>
      </c>
      <c r="AA2375" s="84">
        <v>0.06</v>
      </c>
      <c r="AB2375" s="85">
        <v>10</v>
      </c>
      <c r="AC2375" s="85">
        <v>1</v>
      </c>
    </row>
    <row r="2376" spans="1:29" ht="25.5">
      <c r="A2376" s="1"/>
      <c r="B2376" s="6" t="s">
        <v>8777</v>
      </c>
      <c r="C2376" s="6" t="s">
        <v>8778</v>
      </c>
      <c r="D2376" s="6" t="s">
        <v>8861</v>
      </c>
      <c r="E2376" s="49" t="s">
        <v>9795</v>
      </c>
      <c r="F2376" s="6" t="s">
        <v>9940</v>
      </c>
      <c r="G2376" s="6" t="s">
        <v>60</v>
      </c>
      <c r="H2376" s="6" t="s">
        <v>60</v>
      </c>
      <c r="I2376" s="60" t="s">
        <v>14549</v>
      </c>
      <c r="J2376" s="49" t="s">
        <v>14550</v>
      </c>
      <c r="K2376" s="6" t="s">
        <v>14551</v>
      </c>
      <c r="L2376" s="29">
        <f>IF($J$6="с учетом НДС",VLOOKUP(I2376,LEGEND!B:E,4,0)*(1-M2376),VLOOKUP(I2376,LEGEND!B:E,4,0)*(1-M2376)/1.2)</f>
        <v>7900</v>
      </c>
      <c r="M2376" s="57">
        <f>IF(AND(B2376&lt;&gt;"1_Электроинструмент",B2376&lt;&gt;"2_Садовая техника"),$J$5,IF($J$4&lt;=20%,$J$4,IFERROR(VLOOKUP(S2376,LEGEND!$L$2:$M$5,2,FALSE),$J$4)))</f>
        <v>0</v>
      </c>
      <c r="N2376" s="48" t="s">
        <v>60</v>
      </c>
      <c r="O2376" s="6" t="s">
        <v>60</v>
      </c>
      <c r="P2376" s="49" t="s">
        <v>66</v>
      </c>
      <c r="Q2376" s="49" t="s">
        <v>67</v>
      </c>
      <c r="R2376" s="6" t="s">
        <v>60</v>
      </c>
      <c r="S2376" s="49" t="s">
        <v>60</v>
      </c>
      <c r="T2376" s="73" t="str">
        <f>IF(_xlfn.XLOOKUP(I2376,LEGEND!B:B,LEGEND!H:H)&lt;&gt;"-",HYPERLINK(_xlfn.XLOOKUP(I2376,LEGEND!B:B,LEGEND!H:H),"link"),_xlfn.XLOOKUP(I2376,LEGEND!B:B,LEGEND!H:H))</f>
        <v>link</v>
      </c>
      <c r="U2376" s="73" t="str">
        <f>HYPERLINK(_xlfn.XLOOKUP(I2376,LEGEND!B:B,LEGEND!I:I))</f>
        <v>https://milwaukee-media-images.s3.amazonaws.com/hi/4932352801--Hero_1.jpg</v>
      </c>
      <c r="V2376" s="51" t="s">
        <v>14552</v>
      </c>
      <c r="W2376" s="63" t="s">
        <v>1189</v>
      </c>
      <c r="X2376" s="64">
        <v>475</v>
      </c>
      <c r="Y2376" s="64">
        <v>48</v>
      </c>
      <c r="Z2376" s="64">
        <v>48</v>
      </c>
      <c r="AA2376" s="84">
        <v>1.466</v>
      </c>
      <c r="AB2376" s="85">
        <v>1</v>
      </c>
      <c r="AC2376" s="85">
        <v>1</v>
      </c>
    </row>
    <row r="2377" spans="1:29" ht="25.5">
      <c r="A2377" s="1"/>
      <c r="B2377" s="6" t="s">
        <v>8777</v>
      </c>
      <c r="C2377" s="6" t="s">
        <v>8778</v>
      </c>
      <c r="D2377" s="6" t="s">
        <v>8861</v>
      </c>
      <c r="E2377" s="49" t="s">
        <v>9795</v>
      </c>
      <c r="F2377" s="6" t="s">
        <v>9940</v>
      </c>
      <c r="G2377" s="6" t="s">
        <v>60</v>
      </c>
      <c r="H2377" s="6" t="s">
        <v>60</v>
      </c>
      <c r="I2377" s="60" t="s">
        <v>14565</v>
      </c>
      <c r="J2377" s="49" t="s">
        <v>14566</v>
      </c>
      <c r="K2377" s="6" t="s">
        <v>14567</v>
      </c>
      <c r="L2377" s="29">
        <f>IF($J$6="с учетом НДС",VLOOKUP(I2377,LEGEND!B:E,4,0)*(1-M2377),VLOOKUP(I2377,LEGEND!B:E,4,0)*(1-M2377)/1.2)</f>
        <v>8000</v>
      </c>
      <c r="M2377" s="57">
        <f>IF(AND(B2377&lt;&gt;"1_Электроинструмент",B2377&lt;&gt;"2_Садовая техника"),$J$5,IF($J$4&lt;=20%,$J$4,IFERROR(VLOOKUP(S2377,LEGEND!$L$2:$M$5,2,FALSE),$J$4)))</f>
        <v>0</v>
      </c>
      <c r="N2377" s="48" t="s">
        <v>60</v>
      </c>
      <c r="O2377" s="6" t="s">
        <v>60</v>
      </c>
      <c r="P2377" s="49" t="s">
        <v>66</v>
      </c>
      <c r="Q2377" s="49" t="s">
        <v>473</v>
      </c>
      <c r="R2377" s="6" t="s">
        <v>60</v>
      </c>
      <c r="S2377" s="49" t="s">
        <v>60</v>
      </c>
      <c r="T2377" s="73" t="str">
        <f>IF(_xlfn.XLOOKUP(I2377,LEGEND!B:B,LEGEND!H:H)&lt;&gt;"-",HYPERLINK(_xlfn.XLOOKUP(I2377,LEGEND!B:B,LEGEND!H:H),"link"),_xlfn.XLOOKUP(I2377,LEGEND!B:B,LEGEND!H:H))</f>
        <v>link</v>
      </c>
      <c r="U2377" s="73" t="str">
        <f>HYPERLINK(_xlfn.XLOOKUP(I2377,LEGEND!B:B,LEGEND!I:I))</f>
        <v>https://milwaukee-media-images.s3.amazonaws.com/hi/4932459284--Hero_1.jpg</v>
      </c>
      <c r="V2377" s="51" t="s">
        <v>14568</v>
      </c>
      <c r="W2377" s="63" t="s">
        <v>1189</v>
      </c>
      <c r="X2377" s="64">
        <v>450</v>
      </c>
      <c r="Y2377" s="64">
        <v>105</v>
      </c>
      <c r="Z2377" s="64">
        <v>40</v>
      </c>
      <c r="AA2377" s="84">
        <v>0.34499999999999997</v>
      </c>
      <c r="AB2377" s="85">
        <v>1</v>
      </c>
      <c r="AC2377" s="85">
        <v>1</v>
      </c>
    </row>
    <row r="2378" spans="1:29" ht="25.5">
      <c r="A2378" s="1"/>
      <c r="B2378" s="6" t="s">
        <v>8777</v>
      </c>
      <c r="C2378" s="6" t="s">
        <v>8778</v>
      </c>
      <c r="D2378" s="6" t="s">
        <v>8861</v>
      </c>
      <c r="E2378" s="49" t="s">
        <v>9795</v>
      </c>
      <c r="F2378" s="6" t="s">
        <v>9940</v>
      </c>
      <c r="G2378" s="6" t="s">
        <v>60</v>
      </c>
      <c r="H2378" s="6" t="s">
        <v>60</v>
      </c>
      <c r="I2378" s="60" t="s">
        <v>14569</v>
      </c>
      <c r="J2378" s="49" t="s">
        <v>14570</v>
      </c>
      <c r="K2378" s="6" t="s">
        <v>14571</v>
      </c>
      <c r="L2378" s="29">
        <f>IF($J$6="с учетом НДС",VLOOKUP(I2378,LEGEND!B:E,4,0)*(1-M2378),VLOOKUP(I2378,LEGEND!B:E,4,0)*(1-M2378)/1.2)</f>
        <v>8000</v>
      </c>
      <c r="M2378" s="57">
        <f>IF(AND(B2378&lt;&gt;"1_Электроинструмент",B2378&lt;&gt;"2_Садовая техника"),$J$5,IF($J$4&lt;=20%,$J$4,IFERROR(VLOOKUP(S2378,LEGEND!$L$2:$M$5,2,FALSE),$J$4)))</f>
        <v>0</v>
      </c>
      <c r="N2378" s="48" t="s">
        <v>60</v>
      </c>
      <c r="O2378" s="6" t="s">
        <v>60</v>
      </c>
      <c r="P2378" s="49" t="s">
        <v>66</v>
      </c>
      <c r="Q2378" s="49" t="s">
        <v>473</v>
      </c>
      <c r="R2378" s="6" t="s">
        <v>60</v>
      </c>
      <c r="S2378" s="49" t="s">
        <v>60</v>
      </c>
      <c r="T2378" s="73" t="str">
        <f>IF(_xlfn.XLOOKUP(I2378,LEGEND!B:B,LEGEND!H:H)&lt;&gt;"-",HYPERLINK(_xlfn.XLOOKUP(I2378,LEGEND!B:B,LEGEND!H:H),"link"),_xlfn.XLOOKUP(I2378,LEGEND!B:B,LEGEND!H:H))</f>
        <v>link</v>
      </c>
      <c r="U2378" s="73" t="str">
        <f>HYPERLINK(_xlfn.XLOOKUP(I2378,LEGEND!B:B,LEGEND!I:I))</f>
        <v>https://milwaukee-media-images.s3.amazonaws.com/hi/4932356511--Hero_1.jpg</v>
      </c>
      <c r="V2378" s="51" t="s">
        <v>14572</v>
      </c>
      <c r="W2378" s="63" t="s">
        <v>1189</v>
      </c>
      <c r="X2378" s="64">
        <v>30</v>
      </c>
      <c r="Y2378" s="64">
        <v>45</v>
      </c>
      <c r="Z2378" s="64">
        <v>475</v>
      </c>
      <c r="AA2378" s="84">
        <v>1.135</v>
      </c>
      <c r="AB2378" s="85">
        <v>1</v>
      </c>
      <c r="AC2378" s="85">
        <v>1</v>
      </c>
    </row>
    <row r="2379" spans="1:29" ht="25.5">
      <c r="A2379" s="1"/>
      <c r="B2379" s="6" t="s">
        <v>8777</v>
      </c>
      <c r="C2379" s="6" t="s">
        <v>8778</v>
      </c>
      <c r="D2379" s="6" t="s">
        <v>8861</v>
      </c>
      <c r="E2379" s="49" t="s">
        <v>9795</v>
      </c>
      <c r="F2379" s="6" t="s">
        <v>9940</v>
      </c>
      <c r="G2379" s="6" t="s">
        <v>60</v>
      </c>
      <c r="H2379" s="6" t="s">
        <v>60</v>
      </c>
      <c r="I2379" s="60" t="s">
        <v>14573</v>
      </c>
      <c r="J2379" s="49" t="s">
        <v>14574</v>
      </c>
      <c r="K2379" s="6" t="s">
        <v>14575</v>
      </c>
      <c r="L2379" s="29">
        <f>IF($J$6="с учетом НДС",VLOOKUP(I2379,LEGEND!B:E,4,0)*(1-M2379),VLOOKUP(I2379,LEGEND!B:E,4,0)*(1-M2379)/1.2)</f>
        <v>8100</v>
      </c>
      <c r="M2379" s="57">
        <f>IF(AND(B2379&lt;&gt;"1_Электроинструмент",B2379&lt;&gt;"2_Садовая техника"),$J$5,IF($J$4&lt;=20%,$J$4,IFERROR(VLOOKUP(S2379,LEGEND!$L$2:$M$5,2,FALSE),$J$4)))</f>
        <v>0</v>
      </c>
      <c r="N2379" s="48" t="s">
        <v>60</v>
      </c>
      <c r="O2379" s="6" t="s">
        <v>60</v>
      </c>
      <c r="P2379" s="49" t="s">
        <v>66</v>
      </c>
      <c r="Q2379" s="49" t="s">
        <v>67</v>
      </c>
      <c r="R2379" s="6" t="s">
        <v>60</v>
      </c>
      <c r="S2379" s="49" t="s">
        <v>60</v>
      </c>
      <c r="T2379" s="73" t="str">
        <f>IF(_xlfn.XLOOKUP(I2379,LEGEND!B:B,LEGEND!H:H)&lt;&gt;"-",HYPERLINK(_xlfn.XLOOKUP(I2379,LEGEND!B:B,LEGEND!H:H),"link"),_xlfn.XLOOKUP(I2379,LEGEND!B:B,LEGEND!H:H))</f>
        <v>link</v>
      </c>
      <c r="U2379" s="73" t="str">
        <f>HYPERLINK(_xlfn.XLOOKUP(I2379,LEGEND!B:B,LEGEND!I:I))</f>
        <v>https://milwaukee-media-images.s3.amazonaws.com/hi/4932471253--Hero_1.jpg</v>
      </c>
      <c r="V2379" s="51" t="s">
        <v>14576</v>
      </c>
      <c r="W2379" s="63" t="s">
        <v>1189</v>
      </c>
      <c r="X2379" s="64">
        <v>40</v>
      </c>
      <c r="Y2379" s="64">
        <v>35</v>
      </c>
      <c r="Z2379" s="64">
        <v>290</v>
      </c>
      <c r="AA2379" s="84">
        <v>0.82</v>
      </c>
      <c r="AB2379" s="85">
        <v>10</v>
      </c>
      <c r="AC2379" s="85">
        <v>1</v>
      </c>
    </row>
    <row r="2380" spans="1:29" ht="25.5">
      <c r="A2380" s="1"/>
      <c r="B2380" s="6" t="s">
        <v>8777</v>
      </c>
      <c r="C2380" s="6" t="s">
        <v>8778</v>
      </c>
      <c r="D2380" s="6" t="s">
        <v>8861</v>
      </c>
      <c r="E2380" s="49" t="s">
        <v>9795</v>
      </c>
      <c r="F2380" s="6" t="s">
        <v>9940</v>
      </c>
      <c r="G2380" s="6" t="s">
        <v>60</v>
      </c>
      <c r="H2380" s="6" t="s">
        <v>60</v>
      </c>
      <c r="I2380" s="60" t="s">
        <v>14557</v>
      </c>
      <c r="J2380" s="49" t="s">
        <v>14558</v>
      </c>
      <c r="K2380" s="6" t="s">
        <v>14559</v>
      </c>
      <c r="L2380" s="29">
        <f>IF($J$6="с учетом НДС",VLOOKUP(I2380,LEGEND!B:E,4,0)*(1-M2380),VLOOKUP(I2380,LEGEND!B:E,4,0)*(1-M2380)/1.2)</f>
        <v>8300</v>
      </c>
      <c r="M2380" s="57">
        <f>IF(AND(B2380&lt;&gt;"1_Электроинструмент",B2380&lt;&gt;"2_Садовая техника"),$J$5,IF($J$4&lt;=20%,$J$4,IFERROR(VLOOKUP(S2380,LEGEND!$L$2:$M$5,2,FALSE),$J$4)))</f>
        <v>0</v>
      </c>
      <c r="N2380" s="48" t="s">
        <v>60</v>
      </c>
      <c r="O2380" s="6" t="s">
        <v>60</v>
      </c>
      <c r="P2380" s="49" t="s">
        <v>66</v>
      </c>
      <c r="Q2380" s="49" t="s">
        <v>67</v>
      </c>
      <c r="R2380" s="6" t="s">
        <v>60</v>
      </c>
      <c r="S2380" s="49" t="s">
        <v>60</v>
      </c>
      <c r="T2380" s="73" t="str">
        <f>IF(_xlfn.XLOOKUP(I2380,LEGEND!B:B,LEGEND!H:H)&lt;&gt;"-",HYPERLINK(_xlfn.XLOOKUP(I2380,LEGEND!B:B,LEGEND!H:H),"link"),_xlfn.XLOOKUP(I2380,LEGEND!B:B,LEGEND!H:H))</f>
        <v>link</v>
      </c>
      <c r="U2380" s="73" t="str">
        <f>HYPERLINK(_xlfn.XLOOKUP(I2380,LEGEND!B:B,LEGEND!I:I))</f>
        <v>https://milwaukee-media-images.s3.amazonaws.com/hi/4932471153--Hero_1.jpg</v>
      </c>
      <c r="V2380" s="51" t="s">
        <v>14560</v>
      </c>
      <c r="W2380" s="63" t="s">
        <v>71</v>
      </c>
      <c r="X2380" s="64">
        <v>418</v>
      </c>
      <c r="Y2380" s="64">
        <v>45</v>
      </c>
      <c r="Z2380" s="64">
        <v>22</v>
      </c>
      <c r="AA2380" s="84">
        <v>0.34</v>
      </c>
      <c r="AB2380" s="85">
        <v>1</v>
      </c>
      <c r="AC2380" s="85">
        <v>1</v>
      </c>
    </row>
    <row r="2381" spans="1:29" ht="25.5">
      <c r="A2381" s="1"/>
      <c r="B2381" s="6" t="s">
        <v>8777</v>
      </c>
      <c r="C2381" s="6" t="s">
        <v>8778</v>
      </c>
      <c r="D2381" s="6" t="s">
        <v>8861</v>
      </c>
      <c r="E2381" s="49" t="s">
        <v>9795</v>
      </c>
      <c r="F2381" s="6" t="s">
        <v>9940</v>
      </c>
      <c r="G2381" s="6" t="s">
        <v>60</v>
      </c>
      <c r="H2381" s="6" t="s">
        <v>60</v>
      </c>
      <c r="I2381" s="60" t="s">
        <v>14581</v>
      </c>
      <c r="J2381" s="49" t="s">
        <v>14582</v>
      </c>
      <c r="K2381" s="6" t="s">
        <v>14583</v>
      </c>
      <c r="L2381" s="29">
        <f>IF($J$6="с учетом НДС",VLOOKUP(I2381,LEGEND!B:E,4,0)*(1-M2381),VLOOKUP(I2381,LEGEND!B:E,4,0)*(1-M2381)/1.2)</f>
        <v>8300</v>
      </c>
      <c r="M2381" s="57">
        <f>IF(AND(B2381&lt;&gt;"1_Электроинструмент",B2381&lt;&gt;"2_Садовая техника"),$J$5,IF($J$4&lt;=20%,$J$4,IFERROR(VLOOKUP(S2381,LEGEND!$L$2:$M$5,2,FALSE),$J$4)))</f>
        <v>0</v>
      </c>
      <c r="N2381" s="48" t="s">
        <v>60</v>
      </c>
      <c r="O2381" s="6" t="s">
        <v>60</v>
      </c>
      <c r="P2381" s="49" t="s">
        <v>66</v>
      </c>
      <c r="Q2381" s="49" t="s">
        <v>473</v>
      </c>
      <c r="R2381" s="6" t="s">
        <v>60</v>
      </c>
      <c r="S2381" s="49" t="s">
        <v>60</v>
      </c>
      <c r="T2381" s="73" t="str">
        <f>IF(_xlfn.XLOOKUP(I2381,LEGEND!B:B,LEGEND!H:H)&lt;&gt;"-",HYPERLINK(_xlfn.XLOOKUP(I2381,LEGEND!B:B,LEGEND!H:H),"link"),_xlfn.XLOOKUP(I2381,LEGEND!B:B,LEGEND!H:H))</f>
        <v>link</v>
      </c>
      <c r="U2381" s="73" t="str">
        <f>HYPERLINK(_xlfn.XLOOKUP(I2381,LEGEND!B:B,LEGEND!I:I))</f>
        <v>https://milwaukee-media-images.s3.amazonaws.com/hi/4932352956--Hero_1.jpg</v>
      </c>
      <c r="V2381" s="51" t="s">
        <v>14584</v>
      </c>
      <c r="W2381" s="63" t="s">
        <v>1189</v>
      </c>
      <c r="X2381" s="64">
        <v>16</v>
      </c>
      <c r="Y2381" s="64">
        <v>37</v>
      </c>
      <c r="Z2381" s="64">
        <v>1060</v>
      </c>
      <c r="AA2381" s="84">
        <v>0.68799999999999994</v>
      </c>
      <c r="AB2381" s="85">
        <v>1</v>
      </c>
      <c r="AC2381" s="85">
        <v>1</v>
      </c>
    </row>
    <row r="2382" spans="1:29" ht="25.5">
      <c r="A2382" s="1"/>
      <c r="B2382" s="6" t="s">
        <v>8777</v>
      </c>
      <c r="C2382" s="6" t="s">
        <v>8778</v>
      </c>
      <c r="D2382" s="6" t="s">
        <v>8861</v>
      </c>
      <c r="E2382" s="49" t="s">
        <v>9795</v>
      </c>
      <c r="F2382" s="6" t="s">
        <v>9940</v>
      </c>
      <c r="G2382" s="6" t="s">
        <v>60</v>
      </c>
      <c r="H2382" s="6" t="s">
        <v>60</v>
      </c>
      <c r="I2382" s="60" t="s">
        <v>14585</v>
      </c>
      <c r="J2382" s="49" t="s">
        <v>14586</v>
      </c>
      <c r="K2382" s="6" t="s">
        <v>14587</v>
      </c>
      <c r="L2382" s="29">
        <f>IF($J$6="с учетом НДС",VLOOKUP(I2382,LEGEND!B:E,4,0)*(1-M2382),VLOOKUP(I2382,LEGEND!B:E,4,0)*(1-M2382)/1.2)</f>
        <v>8400</v>
      </c>
      <c r="M2382" s="57">
        <f>IF(AND(B2382&lt;&gt;"1_Электроинструмент",B2382&lt;&gt;"2_Садовая техника"),$J$5,IF($J$4&lt;=20%,$J$4,IFERROR(VLOOKUP(S2382,LEGEND!$L$2:$M$5,2,FALSE),$J$4)))</f>
        <v>0</v>
      </c>
      <c r="N2382" s="48" t="s">
        <v>60</v>
      </c>
      <c r="O2382" s="6" t="s">
        <v>60</v>
      </c>
      <c r="P2382" s="49" t="s">
        <v>66</v>
      </c>
      <c r="Q2382" s="49" t="s">
        <v>473</v>
      </c>
      <c r="R2382" s="6" t="s">
        <v>60</v>
      </c>
      <c r="S2382" s="49" t="s">
        <v>60</v>
      </c>
      <c r="T2382" s="73" t="str">
        <f>IF(_xlfn.XLOOKUP(I2382,LEGEND!B:B,LEGEND!H:H)&lt;&gt;"-",HYPERLINK(_xlfn.XLOOKUP(I2382,LEGEND!B:B,LEGEND!H:H),"link"),_xlfn.XLOOKUP(I2382,LEGEND!B:B,LEGEND!H:H))</f>
        <v>link</v>
      </c>
      <c r="U2382" s="73" t="str">
        <f>HYPERLINK(_xlfn.XLOOKUP(I2382,LEGEND!B:B,LEGEND!I:I))</f>
        <v>https://milwaukee-media-images.s3.amazonaws.com/hi/4932459285--Hero_1.jpg</v>
      </c>
      <c r="V2382" s="51" t="s">
        <v>14588</v>
      </c>
      <c r="W2382" s="63" t="s">
        <v>1189</v>
      </c>
      <c r="X2382" s="64">
        <v>450</v>
      </c>
      <c r="Y2382" s="64">
        <v>105</v>
      </c>
      <c r="Z2382" s="64">
        <v>45</v>
      </c>
      <c r="AA2382" s="84">
        <v>0.4</v>
      </c>
      <c r="AB2382" s="85">
        <v>1</v>
      </c>
      <c r="AC2382" s="85">
        <v>1</v>
      </c>
    </row>
    <row r="2383" spans="1:29" ht="25.5">
      <c r="A2383" s="1"/>
      <c r="B2383" s="6" t="s">
        <v>8777</v>
      </c>
      <c r="C2383" s="6" t="s">
        <v>8778</v>
      </c>
      <c r="D2383" s="6" t="s">
        <v>8861</v>
      </c>
      <c r="E2383" s="49" t="s">
        <v>9795</v>
      </c>
      <c r="F2383" s="6" t="s">
        <v>9940</v>
      </c>
      <c r="G2383" s="6" t="s">
        <v>60</v>
      </c>
      <c r="H2383" s="6" t="s">
        <v>60</v>
      </c>
      <c r="I2383" s="60" t="s">
        <v>14589</v>
      </c>
      <c r="J2383" s="49" t="s">
        <v>14590</v>
      </c>
      <c r="K2383" s="6" t="s">
        <v>14591</v>
      </c>
      <c r="L2383" s="29">
        <f>IF($J$6="с учетом НДС",VLOOKUP(I2383,LEGEND!B:E,4,0)*(1-M2383),VLOOKUP(I2383,LEGEND!B:E,4,0)*(1-M2383)/1.2)</f>
        <v>8400</v>
      </c>
      <c r="M2383" s="57">
        <f>IF(AND(B2383&lt;&gt;"1_Электроинструмент",B2383&lt;&gt;"2_Садовая техника"),$J$5,IF($J$4&lt;=20%,$J$4,IFERROR(VLOOKUP(S2383,LEGEND!$L$2:$M$5,2,FALSE),$J$4)))</f>
        <v>0</v>
      </c>
      <c r="N2383" s="48" t="s">
        <v>60</v>
      </c>
      <c r="O2383" s="6" t="s">
        <v>60</v>
      </c>
      <c r="P2383" s="49" t="s">
        <v>66</v>
      </c>
      <c r="Q2383" s="49" t="s">
        <v>67</v>
      </c>
      <c r="R2383" s="6" t="s">
        <v>60</v>
      </c>
      <c r="S2383" s="49" t="s">
        <v>60</v>
      </c>
      <c r="T2383" s="73" t="str">
        <f>IF(_xlfn.XLOOKUP(I2383,LEGEND!B:B,LEGEND!H:H)&lt;&gt;"-",HYPERLINK(_xlfn.XLOOKUP(I2383,LEGEND!B:B,LEGEND!H:H),"link"),_xlfn.XLOOKUP(I2383,LEGEND!B:B,LEGEND!H:H))</f>
        <v>link</v>
      </c>
      <c r="U2383" s="73" t="str">
        <f>HYPERLINK(_xlfn.XLOOKUP(I2383,LEGEND!B:B,LEGEND!I:I))</f>
        <v>https://milwaukee-media-images.s3.amazonaws.com/hi/4932352050--Hero_1.jpg</v>
      </c>
      <c r="V2383" s="51" t="s">
        <v>14592</v>
      </c>
      <c r="W2383" s="63" t="s">
        <v>1189</v>
      </c>
      <c r="X2383" s="64">
        <v>200</v>
      </c>
      <c r="Y2383" s="64">
        <v>45</v>
      </c>
      <c r="Z2383" s="64">
        <v>45</v>
      </c>
      <c r="AA2383" s="84">
        <v>1.1970000000000001</v>
      </c>
      <c r="AB2383" s="85">
        <v>10</v>
      </c>
      <c r="AC2383" s="85">
        <v>1</v>
      </c>
    </row>
    <row r="2384" spans="1:29" ht="25.5">
      <c r="A2384" s="1"/>
      <c r="B2384" s="6" t="s">
        <v>8777</v>
      </c>
      <c r="C2384" s="6" t="s">
        <v>8778</v>
      </c>
      <c r="D2384" s="6" t="s">
        <v>8861</v>
      </c>
      <c r="E2384" s="49" t="s">
        <v>9795</v>
      </c>
      <c r="F2384" s="6" t="s">
        <v>9940</v>
      </c>
      <c r="G2384" s="6" t="s">
        <v>60</v>
      </c>
      <c r="H2384" s="6" t="s">
        <v>60</v>
      </c>
      <c r="I2384" s="60" t="s">
        <v>14597</v>
      </c>
      <c r="J2384" s="49" t="s">
        <v>14598</v>
      </c>
      <c r="K2384" s="6" t="s">
        <v>14599</v>
      </c>
      <c r="L2384" s="29">
        <f>IF($J$6="с учетом НДС",VLOOKUP(I2384,LEGEND!B:E,4,0)*(1-M2384),VLOOKUP(I2384,LEGEND!B:E,4,0)*(1-M2384)/1.2)</f>
        <v>8500</v>
      </c>
      <c r="M2384" s="57">
        <f>IF(AND(B2384&lt;&gt;"1_Электроинструмент",B2384&lt;&gt;"2_Садовая техника"),$J$5,IF($J$4&lt;=20%,$J$4,IFERROR(VLOOKUP(S2384,LEGEND!$L$2:$M$5,2,FALSE),$J$4)))</f>
        <v>0</v>
      </c>
      <c r="N2384" s="48" t="s">
        <v>60</v>
      </c>
      <c r="O2384" s="6" t="s">
        <v>60</v>
      </c>
      <c r="P2384" s="49" t="s">
        <v>66</v>
      </c>
      <c r="Q2384" s="49" t="s">
        <v>67</v>
      </c>
      <c r="R2384" s="6" t="s">
        <v>60</v>
      </c>
      <c r="S2384" s="49" t="s">
        <v>60</v>
      </c>
      <c r="T2384" s="73" t="str">
        <f>IF(_xlfn.XLOOKUP(I2384,LEGEND!B:B,LEGEND!H:H)&lt;&gt;"-",HYPERLINK(_xlfn.XLOOKUP(I2384,LEGEND!B:B,LEGEND!H:H),"link"),_xlfn.XLOOKUP(I2384,LEGEND!B:B,LEGEND!H:H))</f>
        <v>link</v>
      </c>
      <c r="U2384" s="73" t="str">
        <f>HYPERLINK(_xlfn.XLOOKUP(I2384,LEGEND!B:B,LEGEND!I:I))</f>
        <v>https://milwaukee-media-images.s3.amazonaws.com/hi/4932471254--Hero_1.jpg</v>
      </c>
      <c r="V2384" s="51" t="s">
        <v>14600</v>
      </c>
      <c r="W2384" s="63" t="s">
        <v>1189</v>
      </c>
      <c r="X2384" s="64">
        <v>285</v>
      </c>
      <c r="Y2384" s="64">
        <v>35</v>
      </c>
      <c r="Z2384" s="64">
        <v>35</v>
      </c>
      <c r="AA2384" s="84">
        <v>1.0960000000000001</v>
      </c>
      <c r="AB2384" s="85">
        <v>10</v>
      </c>
      <c r="AC2384" s="85">
        <v>1</v>
      </c>
    </row>
    <row r="2385" spans="1:29" ht="25.5">
      <c r="A2385" s="1"/>
      <c r="B2385" s="6" t="s">
        <v>8777</v>
      </c>
      <c r="C2385" s="6" t="s">
        <v>8778</v>
      </c>
      <c r="D2385" s="6" t="s">
        <v>8861</v>
      </c>
      <c r="E2385" s="49" t="s">
        <v>9795</v>
      </c>
      <c r="F2385" s="6" t="s">
        <v>9940</v>
      </c>
      <c r="G2385" s="6" t="s">
        <v>60</v>
      </c>
      <c r="H2385" s="6" t="s">
        <v>60</v>
      </c>
      <c r="I2385" s="60" t="s">
        <v>14609</v>
      </c>
      <c r="J2385" s="49" t="s">
        <v>14610</v>
      </c>
      <c r="K2385" s="6" t="s">
        <v>14611</v>
      </c>
      <c r="L2385" s="29">
        <f>IF($J$6="с учетом НДС",VLOOKUP(I2385,LEGEND!B:E,4,0)*(1-M2385),VLOOKUP(I2385,LEGEND!B:E,4,0)*(1-M2385)/1.2)</f>
        <v>8700</v>
      </c>
      <c r="M2385" s="57">
        <f>IF(AND(B2385&lt;&gt;"1_Электроинструмент",B2385&lt;&gt;"2_Садовая техника"),$J$5,IF($J$4&lt;=20%,$J$4,IFERROR(VLOOKUP(S2385,LEGEND!$L$2:$M$5,2,FALSE),$J$4)))</f>
        <v>0</v>
      </c>
      <c r="N2385" s="48" t="s">
        <v>60</v>
      </c>
      <c r="O2385" s="6" t="s">
        <v>60</v>
      </c>
      <c r="P2385" s="49" t="s">
        <v>66</v>
      </c>
      <c r="Q2385" s="49" t="s">
        <v>473</v>
      </c>
      <c r="R2385" s="6" t="s">
        <v>60</v>
      </c>
      <c r="S2385" s="49" t="s">
        <v>60</v>
      </c>
      <c r="T2385" s="73" t="str">
        <f>IF(_xlfn.XLOOKUP(I2385,LEGEND!B:B,LEGEND!H:H)&lt;&gt;"-",HYPERLINK(_xlfn.XLOOKUP(I2385,LEGEND!B:B,LEGEND!H:H),"link"),_xlfn.XLOOKUP(I2385,LEGEND!B:B,LEGEND!H:H))</f>
        <v>link</v>
      </c>
      <c r="U2385" s="73" t="str">
        <f>HYPERLINK(_xlfn.XLOOKUP(I2385,LEGEND!B:B,LEGEND!I:I))</f>
        <v>https://milwaukee-media-images.s3.amazonaws.com/hi/4932430235--Hero_1.jpg</v>
      </c>
      <c r="V2385" s="51" t="s">
        <v>14612</v>
      </c>
      <c r="W2385" s="63" t="s">
        <v>1189</v>
      </c>
      <c r="X2385" s="64">
        <v>230</v>
      </c>
      <c r="Y2385" s="64">
        <v>40</v>
      </c>
      <c r="Z2385" s="64">
        <v>35</v>
      </c>
      <c r="AA2385" s="84">
        <v>0.58399999999999996</v>
      </c>
      <c r="AB2385" s="85">
        <v>10</v>
      </c>
      <c r="AC2385" s="85">
        <v>1</v>
      </c>
    </row>
    <row r="2386" spans="1:29" ht="25.5">
      <c r="A2386" s="1"/>
      <c r="B2386" s="6" t="s">
        <v>8777</v>
      </c>
      <c r="C2386" s="6" t="s">
        <v>8778</v>
      </c>
      <c r="D2386" s="6" t="s">
        <v>8861</v>
      </c>
      <c r="E2386" s="49" t="s">
        <v>9795</v>
      </c>
      <c r="F2386" s="6" t="s">
        <v>9940</v>
      </c>
      <c r="G2386" s="6" t="s">
        <v>60</v>
      </c>
      <c r="H2386" s="6" t="s">
        <v>60</v>
      </c>
      <c r="I2386" s="60" t="s">
        <v>14649</v>
      </c>
      <c r="J2386" s="49" t="s">
        <v>14650</v>
      </c>
      <c r="K2386" s="6" t="s">
        <v>14651</v>
      </c>
      <c r="L2386" s="29">
        <f>IF($J$6="с учетом НДС",VLOOKUP(I2386,LEGEND!B:E,4,0)*(1-M2386),VLOOKUP(I2386,LEGEND!B:E,4,0)*(1-M2386)/1.2)</f>
        <v>9500</v>
      </c>
      <c r="M2386" s="57">
        <f>IF(AND(B2386&lt;&gt;"1_Электроинструмент",B2386&lt;&gt;"2_Садовая техника"),$J$5,IF($J$4&lt;=20%,$J$4,IFERROR(VLOOKUP(S2386,LEGEND!$L$2:$M$5,2,FALSE),$J$4)))</f>
        <v>0</v>
      </c>
      <c r="N2386" s="48" t="s">
        <v>60</v>
      </c>
      <c r="O2386" s="6" t="s">
        <v>60</v>
      </c>
      <c r="P2386" s="49" t="s">
        <v>66</v>
      </c>
      <c r="Q2386" s="49" t="s">
        <v>67</v>
      </c>
      <c r="R2386" s="6" t="s">
        <v>60</v>
      </c>
      <c r="S2386" s="49" t="s">
        <v>60</v>
      </c>
      <c r="T2386" s="73" t="str">
        <f>IF(_xlfn.XLOOKUP(I2386,LEGEND!B:B,LEGEND!H:H)&lt;&gt;"-",HYPERLINK(_xlfn.XLOOKUP(I2386,LEGEND!B:B,LEGEND!H:H),"link"),_xlfn.XLOOKUP(I2386,LEGEND!B:B,LEGEND!H:H))</f>
        <v>link</v>
      </c>
      <c r="U2386" s="73" t="str">
        <f>HYPERLINK(_xlfn.XLOOKUP(I2386,LEGEND!B:B,LEGEND!I:I))</f>
        <v>https://milwaukee-media-images.s3.amazonaws.com/hi/4932367030--Hero_1.jpg</v>
      </c>
      <c r="V2386" s="51" t="s">
        <v>14652</v>
      </c>
      <c r="W2386" s="63" t="s">
        <v>1189</v>
      </c>
      <c r="X2386" s="64">
        <v>25</v>
      </c>
      <c r="Y2386" s="64">
        <v>37</v>
      </c>
      <c r="Z2386" s="64">
        <v>1060</v>
      </c>
      <c r="AA2386" s="84">
        <v>1.56</v>
      </c>
      <c r="AB2386" s="85">
        <v>1</v>
      </c>
      <c r="AC2386" s="85">
        <v>1</v>
      </c>
    </row>
    <row r="2387" spans="1:29" ht="25.5">
      <c r="A2387" s="1"/>
      <c r="B2387" s="6" t="s">
        <v>8777</v>
      </c>
      <c r="C2387" s="6" t="s">
        <v>8778</v>
      </c>
      <c r="D2387" s="6" t="s">
        <v>8861</v>
      </c>
      <c r="E2387" s="49" t="s">
        <v>9795</v>
      </c>
      <c r="F2387" s="6" t="s">
        <v>9940</v>
      </c>
      <c r="G2387" s="6" t="s">
        <v>60</v>
      </c>
      <c r="H2387" s="6" t="s">
        <v>60</v>
      </c>
      <c r="I2387" s="60" t="s">
        <v>14653</v>
      </c>
      <c r="J2387" s="49" t="s">
        <v>14654</v>
      </c>
      <c r="K2387" s="6" t="s">
        <v>14655</v>
      </c>
      <c r="L2387" s="29">
        <f>IF($J$6="с учетом НДС",VLOOKUP(I2387,LEGEND!B:E,4,0)*(1-M2387),VLOOKUP(I2387,LEGEND!B:E,4,0)*(1-M2387)/1.2)</f>
        <v>9500</v>
      </c>
      <c r="M2387" s="57">
        <f>IF(AND(B2387&lt;&gt;"1_Электроинструмент",B2387&lt;&gt;"2_Садовая техника"),$J$5,IF($J$4&lt;=20%,$J$4,IFERROR(VLOOKUP(S2387,LEGEND!$L$2:$M$5,2,FALSE),$J$4)))</f>
        <v>0</v>
      </c>
      <c r="N2387" s="48" t="s">
        <v>60</v>
      </c>
      <c r="O2387" s="6" t="s">
        <v>60</v>
      </c>
      <c r="P2387" s="49" t="s">
        <v>66</v>
      </c>
      <c r="Q2387" s="49" t="s">
        <v>473</v>
      </c>
      <c r="R2387" s="6" t="s">
        <v>60</v>
      </c>
      <c r="S2387" s="49" t="s">
        <v>60</v>
      </c>
      <c r="T2387" s="73" t="str">
        <f>IF(_xlfn.XLOOKUP(I2387,LEGEND!B:B,LEGEND!H:H)&lt;&gt;"-",HYPERLINK(_xlfn.XLOOKUP(I2387,LEGEND!B:B,LEGEND!H:H),"link"),_xlfn.XLOOKUP(I2387,LEGEND!B:B,LEGEND!H:H))</f>
        <v>link</v>
      </c>
      <c r="U2387" s="73" t="str">
        <f>HYPERLINK(_xlfn.XLOOKUP(I2387,LEGEND!B:B,LEGEND!I:I))</f>
        <v>https://milwaukee-media-images.s3.amazonaws.com/hi/4932371711--Hero_1.jpg</v>
      </c>
      <c r="V2387" s="51" t="s">
        <v>14656</v>
      </c>
      <c r="W2387" s="63" t="s">
        <v>1189</v>
      </c>
      <c r="X2387" s="64">
        <v>260</v>
      </c>
      <c r="Y2387" s="64">
        <v>14</v>
      </c>
      <c r="Z2387" s="64">
        <v>14</v>
      </c>
      <c r="AA2387" s="84">
        <v>1.5049999999999999</v>
      </c>
      <c r="AB2387" s="85">
        <v>10</v>
      </c>
      <c r="AC2387" s="85">
        <v>1</v>
      </c>
    </row>
    <row r="2388" spans="1:29" ht="25.5">
      <c r="A2388" s="1"/>
      <c r="B2388" s="6" t="s">
        <v>8777</v>
      </c>
      <c r="C2388" s="6" t="s">
        <v>8778</v>
      </c>
      <c r="D2388" s="6" t="s">
        <v>8861</v>
      </c>
      <c r="E2388" s="49" t="s">
        <v>9795</v>
      </c>
      <c r="F2388" s="6" t="s">
        <v>9940</v>
      </c>
      <c r="G2388" s="6" t="s">
        <v>60</v>
      </c>
      <c r="H2388" s="6" t="s">
        <v>60</v>
      </c>
      <c r="I2388" s="60" t="s">
        <v>14665</v>
      </c>
      <c r="J2388" s="49" t="s">
        <v>14666</v>
      </c>
      <c r="K2388" s="6" t="s">
        <v>14667</v>
      </c>
      <c r="L2388" s="29">
        <f>IF($J$6="с учетом НДС",VLOOKUP(I2388,LEGEND!B:E,4,0)*(1-M2388),VLOOKUP(I2388,LEGEND!B:E,4,0)*(1-M2388)/1.2)</f>
        <v>9500</v>
      </c>
      <c r="M2388" s="57">
        <f>IF(AND(B2388&lt;&gt;"1_Электроинструмент",B2388&lt;&gt;"2_Садовая техника"),$J$5,IF($J$4&lt;=20%,$J$4,IFERROR(VLOOKUP(S2388,LEGEND!$L$2:$M$5,2,FALSE),$J$4)))</f>
        <v>0</v>
      </c>
      <c r="N2388" s="48" t="s">
        <v>60</v>
      </c>
      <c r="O2388" s="6" t="s">
        <v>60</v>
      </c>
      <c r="P2388" s="49" t="s">
        <v>66</v>
      </c>
      <c r="Q2388" s="49" t="s">
        <v>67</v>
      </c>
      <c r="R2388" s="6" t="s">
        <v>60</v>
      </c>
      <c r="S2388" s="49" t="s">
        <v>60</v>
      </c>
      <c r="T2388" s="73" t="str">
        <f>IF(_xlfn.XLOOKUP(I2388,LEGEND!B:B,LEGEND!H:H)&lt;&gt;"-",HYPERLINK(_xlfn.XLOOKUP(I2388,LEGEND!B:B,LEGEND!H:H),"link"),_xlfn.XLOOKUP(I2388,LEGEND!B:B,LEGEND!H:H))</f>
        <v>link</v>
      </c>
      <c r="U2388" s="73" t="str">
        <f>HYPERLINK(_xlfn.XLOOKUP(I2388,LEGEND!B:B,LEGEND!I:I))</f>
        <v>https://milwaukee-media-images.s3.amazonaws.com/hi/4932471256--Hero_1.jpg</v>
      </c>
      <c r="V2388" s="51" t="s">
        <v>14668</v>
      </c>
      <c r="W2388" s="63" t="s">
        <v>1189</v>
      </c>
      <c r="X2388" s="64">
        <v>50</v>
      </c>
      <c r="Y2388" s="64">
        <v>50</v>
      </c>
      <c r="Z2388" s="64">
        <v>288</v>
      </c>
      <c r="AA2388" s="84">
        <v>1.3580000000000001</v>
      </c>
      <c r="AB2388" s="85">
        <v>10</v>
      </c>
      <c r="AC2388" s="85">
        <v>1</v>
      </c>
    </row>
    <row r="2389" spans="1:29" ht="25.5">
      <c r="A2389" s="1"/>
      <c r="B2389" s="6" t="s">
        <v>8777</v>
      </c>
      <c r="C2389" s="6" t="s">
        <v>8778</v>
      </c>
      <c r="D2389" s="6" t="s">
        <v>8861</v>
      </c>
      <c r="E2389" s="49" t="s">
        <v>9795</v>
      </c>
      <c r="F2389" s="6" t="s">
        <v>9940</v>
      </c>
      <c r="G2389" s="6" t="s">
        <v>60</v>
      </c>
      <c r="H2389" s="6" t="s">
        <v>60</v>
      </c>
      <c r="I2389" s="60" t="s">
        <v>14637</v>
      </c>
      <c r="J2389" s="49" t="s">
        <v>14638</v>
      </c>
      <c r="K2389" s="6" t="s">
        <v>14639</v>
      </c>
      <c r="L2389" s="29">
        <f>IF($J$6="с учетом НДС",VLOOKUP(I2389,LEGEND!B:E,4,0)*(1-M2389),VLOOKUP(I2389,LEGEND!B:E,4,0)*(1-M2389)/1.2)</f>
        <v>9800</v>
      </c>
      <c r="M2389" s="57">
        <f>IF(AND(B2389&lt;&gt;"1_Электроинструмент",B2389&lt;&gt;"2_Садовая техника"),$J$5,IF($J$4&lt;=20%,$J$4,IFERROR(VLOOKUP(S2389,LEGEND!$L$2:$M$5,2,FALSE),$J$4)))</f>
        <v>0</v>
      </c>
      <c r="N2389" s="48" t="s">
        <v>60</v>
      </c>
      <c r="O2389" s="6" t="s">
        <v>60</v>
      </c>
      <c r="P2389" s="49" t="s">
        <v>66</v>
      </c>
      <c r="Q2389" s="49" t="s">
        <v>67</v>
      </c>
      <c r="R2389" s="6" t="s">
        <v>60</v>
      </c>
      <c r="S2389" s="49" t="s">
        <v>60</v>
      </c>
      <c r="T2389" s="73" t="str">
        <f>IF(_xlfn.XLOOKUP(I2389,LEGEND!B:B,LEGEND!H:H)&lt;&gt;"-",HYPERLINK(_xlfn.XLOOKUP(I2389,LEGEND!B:B,LEGEND!H:H),"link"),_xlfn.XLOOKUP(I2389,LEGEND!B:B,LEGEND!H:H))</f>
        <v>link</v>
      </c>
      <c r="U2389" s="73" t="str">
        <f>HYPERLINK(_xlfn.XLOOKUP(I2389,LEGEND!B:B,LEGEND!I:I))</f>
        <v>https://milwaukee-media-images.s3.amazonaws.com/hi/4932471154--Hero_1.jpg</v>
      </c>
      <c r="V2389" s="51" t="s">
        <v>14640</v>
      </c>
      <c r="W2389" s="63" t="s">
        <v>71</v>
      </c>
      <c r="X2389" s="64">
        <v>570</v>
      </c>
      <c r="Y2389" s="64">
        <v>45</v>
      </c>
      <c r="Z2389" s="64">
        <v>22</v>
      </c>
      <c r="AA2389" s="84">
        <v>0.43</v>
      </c>
      <c r="AB2389" s="85">
        <v>1</v>
      </c>
      <c r="AC2389" s="85">
        <v>1</v>
      </c>
    </row>
    <row r="2390" spans="1:29" ht="25.5">
      <c r="A2390" s="1"/>
      <c r="B2390" s="6" t="s">
        <v>8777</v>
      </c>
      <c r="C2390" s="6" t="s">
        <v>8778</v>
      </c>
      <c r="D2390" s="6" t="s">
        <v>8861</v>
      </c>
      <c r="E2390" s="49" t="s">
        <v>9795</v>
      </c>
      <c r="F2390" s="6" t="s">
        <v>9940</v>
      </c>
      <c r="G2390" s="6" t="s">
        <v>60</v>
      </c>
      <c r="H2390" s="6" t="s">
        <v>60</v>
      </c>
      <c r="I2390" s="60" t="s">
        <v>14677</v>
      </c>
      <c r="J2390" s="49" t="s">
        <v>14678</v>
      </c>
      <c r="K2390" s="6" t="s">
        <v>14679</v>
      </c>
      <c r="L2390" s="29">
        <f>IF($J$6="с учетом НДС",VLOOKUP(I2390,LEGEND!B:E,4,0)*(1-M2390),VLOOKUP(I2390,LEGEND!B:E,4,0)*(1-M2390)/1.2)</f>
        <v>10000</v>
      </c>
      <c r="M2390" s="57">
        <f>IF(AND(B2390&lt;&gt;"1_Электроинструмент",B2390&lt;&gt;"2_Садовая техника"),$J$5,IF($J$4&lt;=20%,$J$4,IFERROR(VLOOKUP(S2390,LEGEND!$L$2:$M$5,2,FALSE),$J$4)))</f>
        <v>0</v>
      </c>
      <c r="N2390" s="48" t="s">
        <v>60</v>
      </c>
      <c r="O2390" s="6" t="s">
        <v>60</v>
      </c>
      <c r="P2390" s="49" t="s">
        <v>66</v>
      </c>
      <c r="Q2390" s="49" t="s">
        <v>473</v>
      </c>
      <c r="R2390" s="6" t="s">
        <v>60</v>
      </c>
      <c r="S2390" s="49" t="s">
        <v>60</v>
      </c>
      <c r="T2390" s="73" t="str">
        <f>IF(_xlfn.XLOOKUP(I2390,LEGEND!B:B,LEGEND!H:H)&lt;&gt;"-",HYPERLINK(_xlfn.XLOOKUP(I2390,LEGEND!B:B,LEGEND!H:H),"link"),_xlfn.XLOOKUP(I2390,LEGEND!B:B,LEGEND!H:H))</f>
        <v>link</v>
      </c>
      <c r="U2390" s="73" t="str">
        <f>HYPERLINK(_xlfn.XLOOKUP(I2390,LEGEND!B:B,LEGEND!I:I))</f>
        <v>https://milwaukee-media-images.s3.amazonaws.com/hi/4932459286--Pack_1.jpg</v>
      </c>
      <c r="V2390" s="51" t="s">
        <v>14680</v>
      </c>
      <c r="W2390" s="63" t="s">
        <v>1189</v>
      </c>
      <c r="X2390" s="64">
        <v>450</v>
      </c>
      <c r="Y2390" s="64">
        <v>105</v>
      </c>
      <c r="Z2390" s="64">
        <v>45</v>
      </c>
      <c r="AA2390" s="84">
        <v>0.46400000000000002</v>
      </c>
      <c r="AB2390" s="85">
        <v>1</v>
      </c>
      <c r="AC2390" s="85">
        <v>1</v>
      </c>
    </row>
    <row r="2391" spans="1:29" ht="25.5">
      <c r="A2391" s="1"/>
      <c r="B2391" s="6" t="s">
        <v>8777</v>
      </c>
      <c r="C2391" s="6" t="s">
        <v>8778</v>
      </c>
      <c r="D2391" s="6" t="s">
        <v>8861</v>
      </c>
      <c r="E2391" s="49" t="s">
        <v>9795</v>
      </c>
      <c r="F2391" s="6" t="s">
        <v>9940</v>
      </c>
      <c r="G2391" s="6" t="s">
        <v>60</v>
      </c>
      <c r="H2391" s="6" t="s">
        <v>60</v>
      </c>
      <c r="I2391" s="60" t="s">
        <v>14685</v>
      </c>
      <c r="J2391" s="49" t="s">
        <v>14686</v>
      </c>
      <c r="K2391" s="6" t="s">
        <v>14687</v>
      </c>
      <c r="L2391" s="29">
        <f>IF($J$6="с учетом НДС",VLOOKUP(I2391,LEGEND!B:E,4,0)*(1-M2391),VLOOKUP(I2391,LEGEND!B:E,4,0)*(1-M2391)/1.2)</f>
        <v>10600</v>
      </c>
      <c r="M2391" s="57">
        <f>IF(AND(B2391&lt;&gt;"1_Электроинструмент",B2391&lt;&gt;"2_Садовая техника"),$J$5,IF($J$4&lt;=20%,$J$4,IFERROR(VLOOKUP(S2391,LEGEND!$L$2:$M$5,2,FALSE),$J$4)))</f>
        <v>0</v>
      </c>
      <c r="N2391" s="48" t="s">
        <v>60</v>
      </c>
      <c r="O2391" s="6" t="s">
        <v>60</v>
      </c>
      <c r="P2391" s="49" t="s">
        <v>66</v>
      </c>
      <c r="Q2391" s="49" t="s">
        <v>67</v>
      </c>
      <c r="R2391" s="6" t="s">
        <v>60</v>
      </c>
      <c r="S2391" s="49" t="s">
        <v>60</v>
      </c>
      <c r="T2391" s="73" t="str">
        <f>IF(_xlfn.XLOOKUP(I2391,LEGEND!B:B,LEGEND!H:H)&lt;&gt;"-",HYPERLINK(_xlfn.XLOOKUP(I2391,LEGEND!B:B,LEGEND!H:H),"link"),_xlfn.XLOOKUP(I2391,LEGEND!B:B,LEGEND!H:H))</f>
        <v>link</v>
      </c>
      <c r="U2391" s="73" t="str">
        <f>HYPERLINK(_xlfn.XLOOKUP(I2391,LEGEND!B:B,LEGEND!I:I))</f>
        <v>https://milwaukee-media-images.s3.amazonaws.com/hi/4932399336--Hero_1.jpg</v>
      </c>
      <c r="V2391" s="51" t="s">
        <v>14688</v>
      </c>
      <c r="W2391" s="63" t="s">
        <v>1189</v>
      </c>
      <c r="X2391" s="64">
        <v>32</v>
      </c>
      <c r="Y2391" s="64">
        <v>45</v>
      </c>
      <c r="Z2391" s="64">
        <v>470</v>
      </c>
      <c r="AA2391" s="84">
        <v>1.244</v>
      </c>
      <c r="AB2391" s="85">
        <v>1</v>
      </c>
      <c r="AC2391" s="85">
        <v>1</v>
      </c>
    </row>
    <row r="2392" spans="1:29" ht="25.5">
      <c r="A2392" s="1"/>
      <c r="B2392" s="6" t="s">
        <v>8777</v>
      </c>
      <c r="C2392" s="6" t="s">
        <v>8778</v>
      </c>
      <c r="D2392" s="6" t="s">
        <v>8861</v>
      </c>
      <c r="E2392" s="49" t="s">
        <v>9795</v>
      </c>
      <c r="F2392" s="6" t="s">
        <v>9940</v>
      </c>
      <c r="G2392" s="6" t="s">
        <v>60</v>
      </c>
      <c r="H2392" s="6" t="s">
        <v>60</v>
      </c>
      <c r="I2392" s="60" t="s">
        <v>14705</v>
      </c>
      <c r="J2392" s="49" t="s">
        <v>14706</v>
      </c>
      <c r="K2392" s="6" t="s">
        <v>14707</v>
      </c>
      <c r="L2392" s="29">
        <f>IF($J$6="с учетом НДС",VLOOKUP(I2392,LEGEND!B:E,4,0)*(1-M2392),VLOOKUP(I2392,LEGEND!B:E,4,0)*(1-M2392)/1.2)</f>
        <v>11300</v>
      </c>
      <c r="M2392" s="57">
        <f>IF(AND(B2392&lt;&gt;"1_Электроинструмент",B2392&lt;&gt;"2_Садовая техника"),$J$5,IF($J$4&lt;=20%,$J$4,IFERROR(VLOOKUP(S2392,LEGEND!$L$2:$M$5,2,FALSE),$J$4)))</f>
        <v>0</v>
      </c>
      <c r="N2392" s="48" t="s">
        <v>60</v>
      </c>
      <c r="O2392" s="6" t="s">
        <v>60</v>
      </c>
      <c r="P2392" s="49" t="s">
        <v>66</v>
      </c>
      <c r="Q2392" s="49" t="s">
        <v>67</v>
      </c>
      <c r="R2392" s="6" t="s">
        <v>60</v>
      </c>
      <c r="S2392" s="49" t="s">
        <v>60</v>
      </c>
      <c r="T2392" s="73" t="str">
        <f>IF(_xlfn.XLOOKUP(I2392,LEGEND!B:B,LEGEND!H:H)&lt;&gt;"-",HYPERLINK(_xlfn.XLOOKUP(I2392,LEGEND!B:B,LEGEND!H:H),"link"),_xlfn.XLOOKUP(I2392,LEGEND!B:B,LEGEND!H:H))</f>
        <v>link</v>
      </c>
      <c r="U2392" s="73" t="str">
        <f>HYPERLINK(_xlfn.XLOOKUP(I2392,LEGEND!B:B,LEGEND!I:I))</f>
        <v>https://milwaukee-media-images.s3.amazonaws.com/hi/4932399178--Hero_1.jpg</v>
      </c>
      <c r="V2392" s="51" t="s">
        <v>14708</v>
      </c>
      <c r="W2392" s="63" t="s">
        <v>1189</v>
      </c>
      <c r="X2392" s="64">
        <v>312</v>
      </c>
      <c r="Y2392" s="64">
        <v>255</v>
      </c>
      <c r="Z2392" s="64">
        <v>148</v>
      </c>
      <c r="AA2392" s="84">
        <v>1.8720000000000001</v>
      </c>
      <c r="AB2392" s="85">
        <v>50</v>
      </c>
      <c r="AC2392" s="85">
        <v>1</v>
      </c>
    </row>
    <row r="2393" spans="1:29" ht="25.5">
      <c r="A2393" s="1"/>
      <c r="B2393" s="6" t="s">
        <v>8777</v>
      </c>
      <c r="C2393" s="6" t="s">
        <v>8778</v>
      </c>
      <c r="D2393" s="6" t="s">
        <v>8861</v>
      </c>
      <c r="E2393" s="49" t="s">
        <v>9795</v>
      </c>
      <c r="F2393" s="6" t="s">
        <v>9940</v>
      </c>
      <c r="G2393" s="6" t="s">
        <v>60</v>
      </c>
      <c r="H2393" s="6" t="s">
        <v>60</v>
      </c>
      <c r="I2393" s="60" t="s">
        <v>14717</v>
      </c>
      <c r="J2393" s="49" t="s">
        <v>14718</v>
      </c>
      <c r="K2393" s="6" t="s">
        <v>14719</v>
      </c>
      <c r="L2393" s="29">
        <f>IF($J$6="с учетом НДС",VLOOKUP(I2393,LEGEND!B:E,4,0)*(1-M2393),VLOOKUP(I2393,LEGEND!B:E,4,0)*(1-M2393)/1.2)</f>
        <v>11400</v>
      </c>
      <c r="M2393" s="57">
        <f>IF(AND(B2393&lt;&gt;"1_Электроинструмент",B2393&lt;&gt;"2_Садовая техника"),$J$5,IF($J$4&lt;=20%,$J$4,IFERROR(VLOOKUP(S2393,LEGEND!$L$2:$M$5,2,FALSE),$J$4)))</f>
        <v>0</v>
      </c>
      <c r="N2393" s="48" t="s">
        <v>60</v>
      </c>
      <c r="O2393" s="6" t="s">
        <v>60</v>
      </c>
      <c r="P2393" s="49" t="s">
        <v>66</v>
      </c>
      <c r="Q2393" s="49" t="s">
        <v>473</v>
      </c>
      <c r="R2393" s="6" t="s">
        <v>60</v>
      </c>
      <c r="S2393" s="49" t="s">
        <v>60</v>
      </c>
      <c r="T2393" s="73" t="str">
        <f>IF(_xlfn.XLOOKUP(I2393,LEGEND!B:B,LEGEND!H:H)&lt;&gt;"-",HYPERLINK(_xlfn.XLOOKUP(I2393,LEGEND!B:B,LEGEND!H:H),"link"),_xlfn.XLOOKUP(I2393,LEGEND!B:B,LEGEND!H:H))</f>
        <v>link</v>
      </c>
      <c r="U2393" s="73" t="str">
        <f>HYPERLINK(_xlfn.XLOOKUP(I2393,LEGEND!B:B,LEGEND!I:I))</f>
        <v>https://milwaukee-media-images.s3.amazonaws.com/hi/4932459588--Hero_1.jpg</v>
      </c>
      <c r="V2393" s="51" t="s">
        <v>14720</v>
      </c>
      <c r="W2393" s="63" t="s">
        <v>1189</v>
      </c>
      <c r="X2393" s="64">
        <v>285</v>
      </c>
      <c r="Y2393" s="64">
        <v>35</v>
      </c>
      <c r="Z2393" s="64">
        <v>35</v>
      </c>
      <c r="AA2393" s="84">
        <v>0.66200000000000003</v>
      </c>
      <c r="AB2393" s="85">
        <v>10</v>
      </c>
      <c r="AC2393" s="85">
        <v>1</v>
      </c>
    </row>
    <row r="2394" spans="1:29" ht="25.5">
      <c r="A2394" s="1"/>
      <c r="B2394" s="6" t="s">
        <v>8777</v>
      </c>
      <c r="C2394" s="6" t="s">
        <v>8778</v>
      </c>
      <c r="D2394" s="6" t="s">
        <v>8861</v>
      </c>
      <c r="E2394" s="49" t="s">
        <v>9795</v>
      </c>
      <c r="F2394" s="6" t="s">
        <v>9940</v>
      </c>
      <c r="G2394" s="6" t="s">
        <v>60</v>
      </c>
      <c r="H2394" s="6" t="s">
        <v>60</v>
      </c>
      <c r="I2394" s="60" t="s">
        <v>14721</v>
      </c>
      <c r="J2394" s="49" t="s">
        <v>14722</v>
      </c>
      <c r="K2394" s="6" t="s">
        <v>14723</v>
      </c>
      <c r="L2394" s="29">
        <f>IF($J$6="с учетом НДС",VLOOKUP(I2394,LEGEND!B:E,4,0)*(1-M2394),VLOOKUP(I2394,LEGEND!B:E,4,0)*(1-M2394)/1.2)</f>
        <v>11500</v>
      </c>
      <c r="M2394" s="57">
        <f>IF(AND(B2394&lt;&gt;"1_Электроинструмент",B2394&lt;&gt;"2_Садовая техника"),$J$5,IF($J$4&lt;=20%,$J$4,IFERROR(VLOOKUP(S2394,LEGEND!$L$2:$M$5,2,FALSE),$J$4)))</f>
        <v>0</v>
      </c>
      <c r="N2394" s="48" t="s">
        <v>60</v>
      </c>
      <c r="O2394" s="6" t="s">
        <v>60</v>
      </c>
      <c r="P2394" s="49" t="s">
        <v>66</v>
      </c>
      <c r="Q2394" s="49" t="s">
        <v>473</v>
      </c>
      <c r="R2394" s="6" t="s">
        <v>60</v>
      </c>
      <c r="S2394" s="49" t="s">
        <v>60</v>
      </c>
      <c r="T2394" s="73" t="str">
        <f>IF(_xlfn.XLOOKUP(I2394,LEGEND!B:B,LEGEND!H:H)&lt;&gt;"-",HYPERLINK(_xlfn.XLOOKUP(I2394,LEGEND!B:B,LEGEND!H:H),"link"),_xlfn.XLOOKUP(I2394,LEGEND!B:B,LEGEND!H:H))</f>
        <v>link</v>
      </c>
      <c r="U2394" s="73" t="str">
        <f>HYPERLINK(_xlfn.XLOOKUP(I2394,LEGEND!B:B,LEGEND!I:I))</f>
        <v>https://milwaukee-media-images.s3.amazonaws.com/hi/4932471255--Hero_1.jpg</v>
      </c>
      <c r="V2394" s="51" t="s">
        <v>14724</v>
      </c>
      <c r="W2394" s="63" t="s">
        <v>1189</v>
      </c>
      <c r="X2394" s="64">
        <v>40</v>
      </c>
      <c r="Y2394" s="64">
        <v>30</v>
      </c>
      <c r="Z2394" s="64">
        <v>330</v>
      </c>
      <c r="AA2394" s="84">
        <v>1.32</v>
      </c>
      <c r="AB2394" s="85">
        <v>10</v>
      </c>
      <c r="AC2394" s="85">
        <v>1</v>
      </c>
    </row>
    <row r="2395" spans="1:29" ht="25.5">
      <c r="A2395" s="1"/>
      <c r="B2395" s="6" t="s">
        <v>8777</v>
      </c>
      <c r="C2395" s="6" t="s">
        <v>8778</v>
      </c>
      <c r="D2395" s="6" t="s">
        <v>8861</v>
      </c>
      <c r="E2395" s="49" t="s">
        <v>9795</v>
      </c>
      <c r="F2395" s="6" t="s">
        <v>9940</v>
      </c>
      <c r="G2395" s="6" t="s">
        <v>60</v>
      </c>
      <c r="H2395" s="6" t="s">
        <v>60</v>
      </c>
      <c r="I2395" s="60" t="s">
        <v>14753</v>
      </c>
      <c r="J2395" s="49" t="s">
        <v>14754</v>
      </c>
      <c r="K2395" s="6" t="s">
        <v>14755</v>
      </c>
      <c r="L2395" s="29">
        <f>IF($J$6="с учетом НДС",VLOOKUP(I2395,LEGEND!B:E,4,0)*(1-M2395),VLOOKUP(I2395,LEGEND!B:E,4,0)*(1-M2395)/1.2)</f>
        <v>12500</v>
      </c>
      <c r="M2395" s="57">
        <f>IF(AND(B2395&lt;&gt;"1_Электроинструмент",B2395&lt;&gt;"2_Садовая техника"),$J$5,IF($J$4&lt;=20%,$J$4,IFERROR(VLOOKUP(S2395,LEGEND!$L$2:$M$5,2,FALSE),$J$4)))</f>
        <v>0</v>
      </c>
      <c r="N2395" s="48" t="s">
        <v>60</v>
      </c>
      <c r="O2395" s="6" t="s">
        <v>60</v>
      </c>
      <c r="P2395" s="49" t="s">
        <v>66</v>
      </c>
      <c r="Q2395" s="49" t="s">
        <v>473</v>
      </c>
      <c r="R2395" s="6" t="s">
        <v>60</v>
      </c>
      <c r="S2395" s="49" t="s">
        <v>60</v>
      </c>
      <c r="T2395" s="73" t="str">
        <f>IF(_xlfn.XLOOKUP(I2395,LEGEND!B:B,LEGEND!H:H)&lt;&gt;"-",HYPERLINK(_xlfn.XLOOKUP(I2395,LEGEND!B:B,LEGEND!H:H),"link"),_xlfn.XLOOKUP(I2395,LEGEND!B:B,LEGEND!H:H))</f>
        <v>link</v>
      </c>
      <c r="U2395" s="73" t="str">
        <f>HYPERLINK(_xlfn.XLOOKUP(I2395,LEGEND!B:B,LEGEND!I:I))</f>
        <v>https://milwaukee-media-images.s3.amazonaws.com/hi/4932399176--Hero_1.jpg</v>
      </c>
      <c r="V2395" s="51" t="s">
        <v>14756</v>
      </c>
      <c r="W2395" s="63" t="s">
        <v>1189</v>
      </c>
      <c r="X2395" s="64">
        <v>110</v>
      </c>
      <c r="Y2395" s="64">
        <v>5</v>
      </c>
      <c r="Z2395" s="64">
        <v>5</v>
      </c>
      <c r="AA2395" s="84">
        <v>1.76</v>
      </c>
      <c r="AB2395" s="85">
        <v>50</v>
      </c>
      <c r="AC2395" s="85">
        <v>1</v>
      </c>
    </row>
    <row r="2396" spans="1:29" ht="25.5">
      <c r="A2396" s="1"/>
      <c r="B2396" s="6" t="s">
        <v>8777</v>
      </c>
      <c r="C2396" s="6" t="s">
        <v>8778</v>
      </c>
      <c r="D2396" s="6" t="s">
        <v>8861</v>
      </c>
      <c r="E2396" s="49" t="s">
        <v>9795</v>
      </c>
      <c r="F2396" s="6" t="s">
        <v>9940</v>
      </c>
      <c r="G2396" s="6" t="s">
        <v>60</v>
      </c>
      <c r="H2396" s="6" t="s">
        <v>60</v>
      </c>
      <c r="I2396" s="60" t="s">
        <v>14769</v>
      </c>
      <c r="J2396" s="49" t="s">
        <v>14770</v>
      </c>
      <c r="K2396" s="6" t="s">
        <v>14771</v>
      </c>
      <c r="L2396" s="29">
        <f>IF($J$6="с учетом НДС",VLOOKUP(I2396,LEGEND!B:E,4,0)*(1-M2396),VLOOKUP(I2396,LEGEND!B:E,4,0)*(1-M2396)/1.2)</f>
        <v>12900</v>
      </c>
      <c r="M2396" s="57">
        <f>IF(AND(B2396&lt;&gt;"1_Электроинструмент",B2396&lt;&gt;"2_Садовая техника"),$J$5,IF($J$4&lt;=20%,$J$4,IFERROR(VLOOKUP(S2396,LEGEND!$L$2:$M$5,2,FALSE),$J$4)))</f>
        <v>0</v>
      </c>
      <c r="N2396" s="48" t="s">
        <v>60</v>
      </c>
      <c r="O2396" s="6" t="s">
        <v>60</v>
      </c>
      <c r="P2396" s="49" t="s">
        <v>66</v>
      </c>
      <c r="Q2396" s="49" t="s">
        <v>67</v>
      </c>
      <c r="R2396" s="6" t="s">
        <v>60</v>
      </c>
      <c r="S2396" s="49" t="s">
        <v>60</v>
      </c>
      <c r="T2396" s="73" t="str">
        <f>IF(_xlfn.XLOOKUP(I2396,LEGEND!B:B,LEGEND!H:H)&lt;&gt;"-",HYPERLINK(_xlfn.XLOOKUP(I2396,LEGEND!B:B,LEGEND!H:H),"link"),_xlfn.XLOOKUP(I2396,LEGEND!B:B,LEGEND!H:H))</f>
        <v>link</v>
      </c>
      <c r="U2396" s="73" t="str">
        <f>HYPERLINK(_xlfn.XLOOKUP(I2396,LEGEND!B:B,LEGEND!I:I))</f>
        <v>https://milwaukee-media-images.s3.amazonaws.com/hi/4932471257--Hero_1.jpg</v>
      </c>
      <c r="V2396" s="51" t="s">
        <v>14772</v>
      </c>
      <c r="W2396" s="63" t="s">
        <v>1189</v>
      </c>
      <c r="X2396" s="64">
        <v>240</v>
      </c>
      <c r="Y2396" s="64">
        <v>50</v>
      </c>
      <c r="Z2396" s="64">
        <v>50</v>
      </c>
      <c r="AA2396" s="84">
        <v>1.284</v>
      </c>
      <c r="AB2396" s="85">
        <v>10</v>
      </c>
      <c r="AC2396" s="85">
        <v>1</v>
      </c>
    </row>
    <row r="2397" spans="1:29" ht="25.5">
      <c r="A2397" s="1"/>
      <c r="B2397" s="6" t="s">
        <v>8777</v>
      </c>
      <c r="C2397" s="6" t="s">
        <v>8778</v>
      </c>
      <c r="D2397" s="6" t="s">
        <v>8861</v>
      </c>
      <c r="E2397" s="49" t="s">
        <v>9795</v>
      </c>
      <c r="F2397" s="6" t="s">
        <v>9940</v>
      </c>
      <c r="G2397" s="6" t="s">
        <v>60</v>
      </c>
      <c r="H2397" s="6" t="s">
        <v>60</v>
      </c>
      <c r="I2397" s="60" t="s">
        <v>14777</v>
      </c>
      <c r="J2397" s="49" t="s">
        <v>14778</v>
      </c>
      <c r="K2397" s="6" t="s">
        <v>14779</v>
      </c>
      <c r="L2397" s="29">
        <f>IF($J$6="с учетом НДС",VLOOKUP(I2397,LEGEND!B:E,4,0)*(1-M2397),VLOOKUP(I2397,LEGEND!B:E,4,0)*(1-M2397)/1.2)</f>
        <v>13700</v>
      </c>
      <c r="M2397" s="57">
        <f>IF(AND(B2397&lt;&gt;"1_Электроинструмент",B2397&lt;&gt;"2_Садовая техника"),$J$5,IF($J$4&lt;=20%,$J$4,IFERROR(VLOOKUP(S2397,LEGEND!$L$2:$M$5,2,FALSE),$J$4)))</f>
        <v>0</v>
      </c>
      <c r="N2397" s="48" t="s">
        <v>60</v>
      </c>
      <c r="O2397" s="6" t="s">
        <v>60</v>
      </c>
      <c r="P2397" s="49" t="s">
        <v>66</v>
      </c>
      <c r="Q2397" s="49" t="s">
        <v>67</v>
      </c>
      <c r="R2397" s="6" t="s">
        <v>60</v>
      </c>
      <c r="S2397" s="49" t="s">
        <v>60</v>
      </c>
      <c r="T2397" s="73" t="str">
        <f>IF(_xlfn.XLOOKUP(I2397,LEGEND!B:B,LEGEND!H:H)&lt;&gt;"-",HYPERLINK(_xlfn.XLOOKUP(I2397,LEGEND!B:B,LEGEND!H:H),"link"),_xlfn.XLOOKUP(I2397,LEGEND!B:B,LEGEND!H:H))</f>
        <v>link</v>
      </c>
      <c r="U2397" s="73" t="str">
        <f>HYPERLINK(_xlfn.XLOOKUP(I2397,LEGEND!B:B,LEGEND!I:I))</f>
        <v>https://milwaukee-media-images.s3.amazonaws.com/hi/4932399179--Hero_1.jpg</v>
      </c>
      <c r="V2397" s="51" t="s">
        <v>14780</v>
      </c>
      <c r="W2397" s="63" t="s">
        <v>1189</v>
      </c>
      <c r="X2397" s="64">
        <v>315</v>
      </c>
      <c r="Y2397" s="64">
        <v>257</v>
      </c>
      <c r="Z2397" s="64">
        <v>150</v>
      </c>
      <c r="AA2397" s="84">
        <v>2.21</v>
      </c>
      <c r="AB2397" s="85">
        <v>50</v>
      </c>
      <c r="AC2397" s="85">
        <v>1</v>
      </c>
    </row>
    <row r="2398" spans="1:29" ht="25.5">
      <c r="A2398" s="1"/>
      <c r="B2398" s="6" t="s">
        <v>8777</v>
      </c>
      <c r="C2398" s="6" t="s">
        <v>8778</v>
      </c>
      <c r="D2398" s="6" t="s">
        <v>8861</v>
      </c>
      <c r="E2398" s="49" t="s">
        <v>9795</v>
      </c>
      <c r="F2398" s="6" t="s">
        <v>9940</v>
      </c>
      <c r="G2398" s="6" t="s">
        <v>60</v>
      </c>
      <c r="H2398" s="6" t="s">
        <v>60</v>
      </c>
      <c r="I2398" s="60" t="s">
        <v>14789</v>
      </c>
      <c r="J2398" s="49" t="s">
        <v>14790</v>
      </c>
      <c r="K2398" s="6" t="s">
        <v>14791</v>
      </c>
      <c r="L2398" s="29">
        <f>IF($J$6="с учетом НДС",VLOOKUP(I2398,LEGEND!B:E,4,0)*(1-M2398),VLOOKUP(I2398,LEGEND!B:E,4,0)*(1-M2398)/1.2)</f>
        <v>14100</v>
      </c>
      <c r="M2398" s="57">
        <f>IF(AND(B2398&lt;&gt;"1_Электроинструмент",B2398&lt;&gt;"2_Садовая техника"),$J$5,IF($J$4&lt;=20%,$J$4,IFERROR(VLOOKUP(S2398,LEGEND!$L$2:$M$5,2,FALSE),$J$4)))</f>
        <v>0</v>
      </c>
      <c r="N2398" s="48" t="s">
        <v>60</v>
      </c>
      <c r="O2398" s="6" t="s">
        <v>60</v>
      </c>
      <c r="P2398" s="49" t="s">
        <v>66</v>
      </c>
      <c r="Q2398" s="49" t="s">
        <v>473</v>
      </c>
      <c r="R2398" s="6" t="s">
        <v>60</v>
      </c>
      <c r="S2398" s="49" t="s">
        <v>60</v>
      </c>
      <c r="T2398" s="73" t="str">
        <f>IF(_xlfn.XLOOKUP(I2398,LEGEND!B:B,LEGEND!H:H)&lt;&gt;"-",HYPERLINK(_xlfn.XLOOKUP(I2398,LEGEND!B:B,LEGEND!H:H),"link"),_xlfn.XLOOKUP(I2398,LEGEND!B:B,LEGEND!H:H))</f>
        <v>link</v>
      </c>
      <c r="U2398" s="73" t="str">
        <f>HYPERLINK(_xlfn.XLOOKUP(I2398,LEGEND!B:B,LEGEND!I:I))</f>
        <v>https://milwaukee-media-images.s3.amazonaws.com/hi/4932399182--Hero_1.jpg</v>
      </c>
      <c r="V2398" s="51" t="s">
        <v>14792</v>
      </c>
      <c r="W2398" s="63" t="s">
        <v>1189</v>
      </c>
      <c r="X2398" s="64">
        <v>315</v>
      </c>
      <c r="Y2398" s="64">
        <v>255</v>
      </c>
      <c r="Z2398" s="64">
        <v>148</v>
      </c>
      <c r="AA2398" s="84">
        <v>2.66</v>
      </c>
      <c r="AB2398" s="85">
        <v>50</v>
      </c>
      <c r="AC2398" s="85">
        <v>1</v>
      </c>
    </row>
    <row r="2399" spans="1:29" ht="25.5">
      <c r="A2399" s="1"/>
      <c r="B2399" s="6" t="s">
        <v>8777</v>
      </c>
      <c r="C2399" s="6" t="s">
        <v>8778</v>
      </c>
      <c r="D2399" s="6" t="s">
        <v>8861</v>
      </c>
      <c r="E2399" s="49" t="s">
        <v>9795</v>
      </c>
      <c r="F2399" s="6" t="s">
        <v>9940</v>
      </c>
      <c r="G2399" s="6" t="s">
        <v>60</v>
      </c>
      <c r="H2399" s="6" t="s">
        <v>60</v>
      </c>
      <c r="I2399" s="60" t="s">
        <v>14853</v>
      </c>
      <c r="J2399" s="49" t="s">
        <v>14854</v>
      </c>
      <c r="K2399" s="6" t="s">
        <v>14855</v>
      </c>
      <c r="L2399" s="29">
        <f>IF($J$6="с учетом НДС",VLOOKUP(I2399,LEGEND!B:E,4,0)*(1-M2399),VLOOKUP(I2399,LEGEND!B:E,4,0)*(1-M2399)/1.2)</f>
        <v>17500</v>
      </c>
      <c r="M2399" s="57">
        <f>IF(AND(B2399&lt;&gt;"1_Электроинструмент",B2399&lt;&gt;"2_Садовая техника"),$J$5,IF($J$4&lt;=20%,$J$4,IFERROR(VLOOKUP(S2399,LEGEND!$L$2:$M$5,2,FALSE),$J$4)))</f>
        <v>0</v>
      </c>
      <c r="N2399" s="48" t="s">
        <v>60</v>
      </c>
      <c r="O2399" s="6" t="s">
        <v>60</v>
      </c>
      <c r="P2399" s="49" t="s">
        <v>66</v>
      </c>
      <c r="Q2399" s="49" t="s">
        <v>473</v>
      </c>
      <c r="R2399" s="6" t="s">
        <v>60</v>
      </c>
      <c r="S2399" s="49" t="s">
        <v>60</v>
      </c>
      <c r="T2399" s="73" t="str">
        <f>IF(_xlfn.XLOOKUP(I2399,LEGEND!B:B,LEGEND!H:H)&lt;&gt;"-",HYPERLINK(_xlfn.XLOOKUP(I2399,LEGEND!B:B,LEGEND!H:H),"link"),_xlfn.XLOOKUP(I2399,LEGEND!B:B,LEGEND!H:H))</f>
        <v>link</v>
      </c>
      <c r="U2399" s="73" t="str">
        <f>HYPERLINK(_xlfn.XLOOKUP(I2399,LEGEND!B:B,LEGEND!I:I))</f>
        <v>https://milwaukee-media-images.s3.amazonaws.com/hi/4932399345--Hero_1.jpg</v>
      </c>
      <c r="V2399" s="51" t="s">
        <v>14856</v>
      </c>
      <c r="W2399" s="63" t="s">
        <v>1189</v>
      </c>
      <c r="X2399" s="64">
        <v>65</v>
      </c>
      <c r="Y2399" s="64">
        <v>65</v>
      </c>
      <c r="Z2399" s="64">
        <v>195</v>
      </c>
      <c r="AA2399" s="84">
        <v>3.2</v>
      </c>
      <c r="AB2399" s="85">
        <v>50</v>
      </c>
      <c r="AC2399" s="85">
        <v>1</v>
      </c>
    </row>
    <row r="2400" spans="1:29" ht="25.5">
      <c r="A2400" s="1"/>
      <c r="B2400" s="6" t="s">
        <v>8777</v>
      </c>
      <c r="C2400" s="6" t="s">
        <v>8778</v>
      </c>
      <c r="D2400" s="6" t="s">
        <v>8861</v>
      </c>
      <c r="E2400" s="49" t="s">
        <v>9795</v>
      </c>
      <c r="F2400" s="6" t="s">
        <v>9940</v>
      </c>
      <c r="G2400" s="6" t="s">
        <v>60</v>
      </c>
      <c r="H2400" s="6" t="s">
        <v>60</v>
      </c>
      <c r="I2400" s="60" t="s">
        <v>14861</v>
      </c>
      <c r="J2400" s="49" t="s">
        <v>14862</v>
      </c>
      <c r="K2400" s="6" t="s">
        <v>14863</v>
      </c>
      <c r="L2400" s="29">
        <f>IF($J$6="с учетом НДС",VLOOKUP(I2400,LEGEND!B:E,4,0)*(1-M2400),VLOOKUP(I2400,LEGEND!B:E,4,0)*(1-M2400)/1.2)</f>
        <v>17600</v>
      </c>
      <c r="M2400" s="57">
        <f>IF(AND(B2400&lt;&gt;"1_Электроинструмент",B2400&lt;&gt;"2_Садовая техника"),$J$5,IF($J$4&lt;=20%,$J$4,IFERROR(VLOOKUP(S2400,LEGEND!$L$2:$M$5,2,FALSE),$J$4)))</f>
        <v>0</v>
      </c>
      <c r="N2400" s="48" t="s">
        <v>60</v>
      </c>
      <c r="O2400" s="6" t="s">
        <v>60</v>
      </c>
      <c r="P2400" s="49" t="s">
        <v>66</v>
      </c>
      <c r="Q2400" s="49" t="s">
        <v>473</v>
      </c>
      <c r="R2400" s="6" t="s">
        <v>60</v>
      </c>
      <c r="S2400" s="49" t="s">
        <v>60</v>
      </c>
      <c r="T2400" s="73" t="str">
        <f>IF(_xlfn.XLOOKUP(I2400,LEGEND!B:B,LEGEND!H:H)&lt;&gt;"-",HYPERLINK(_xlfn.XLOOKUP(I2400,LEGEND!B:B,LEGEND!H:H),"link"),_xlfn.XLOOKUP(I2400,LEGEND!B:B,LEGEND!H:H))</f>
        <v>link</v>
      </c>
      <c r="U2400" s="73" t="str">
        <f>HYPERLINK(_xlfn.XLOOKUP(I2400,LEGEND!B:B,LEGEND!I:I))</f>
        <v>https://milwaukee-media-images.s3.amazonaws.com/hi/4932399181--Hero_1.jpg</v>
      </c>
      <c r="V2400" s="51" t="s">
        <v>14864</v>
      </c>
      <c r="W2400" s="63" t="s">
        <v>1189</v>
      </c>
      <c r="X2400" s="64">
        <v>65</v>
      </c>
      <c r="Y2400" s="64">
        <v>65</v>
      </c>
      <c r="Z2400" s="64">
        <v>195</v>
      </c>
      <c r="AA2400" s="84">
        <v>3.0249999999999999</v>
      </c>
      <c r="AB2400" s="85">
        <v>50</v>
      </c>
      <c r="AC2400" s="85">
        <v>1</v>
      </c>
    </row>
    <row r="2401" spans="1:29" ht="25.5">
      <c r="A2401" s="1"/>
      <c r="B2401" s="6" t="s">
        <v>8777</v>
      </c>
      <c r="C2401" s="6" t="s">
        <v>8778</v>
      </c>
      <c r="D2401" s="6" t="s">
        <v>8861</v>
      </c>
      <c r="E2401" s="49" t="s">
        <v>9795</v>
      </c>
      <c r="F2401" s="6" t="s">
        <v>9940</v>
      </c>
      <c r="G2401" s="6" t="s">
        <v>60</v>
      </c>
      <c r="H2401" s="6" t="s">
        <v>60</v>
      </c>
      <c r="I2401" s="60" t="s">
        <v>14865</v>
      </c>
      <c r="J2401" s="49" t="s">
        <v>14866</v>
      </c>
      <c r="K2401" s="6" t="s">
        <v>14867</v>
      </c>
      <c r="L2401" s="29">
        <f>IF($J$6="с учетом НДС",VLOOKUP(I2401,LEGEND!B:E,4,0)*(1-M2401),VLOOKUP(I2401,LEGEND!B:E,4,0)*(1-M2401)/1.2)</f>
        <v>17700</v>
      </c>
      <c r="M2401" s="57">
        <f>IF(AND(B2401&lt;&gt;"1_Электроинструмент",B2401&lt;&gt;"2_Садовая техника"),$J$5,IF($J$4&lt;=20%,$J$4,IFERROR(VLOOKUP(S2401,LEGEND!$L$2:$M$5,2,FALSE),$J$4)))</f>
        <v>0</v>
      </c>
      <c r="N2401" s="48" t="s">
        <v>60</v>
      </c>
      <c r="O2401" s="6" t="s">
        <v>60</v>
      </c>
      <c r="P2401" s="49" t="s">
        <v>66</v>
      </c>
      <c r="Q2401" s="49" t="s">
        <v>473</v>
      </c>
      <c r="R2401" s="6" t="s">
        <v>60</v>
      </c>
      <c r="S2401" s="49" t="s">
        <v>60</v>
      </c>
      <c r="T2401" s="73" t="str">
        <f>IF(_xlfn.XLOOKUP(I2401,LEGEND!B:B,LEGEND!H:H)&lt;&gt;"-",HYPERLINK(_xlfn.XLOOKUP(I2401,LEGEND!B:B,LEGEND!H:H),"link"),_xlfn.XLOOKUP(I2401,LEGEND!B:B,LEGEND!H:H))</f>
        <v>link</v>
      </c>
      <c r="U2401" s="73" t="str">
        <f>HYPERLINK(_xlfn.XLOOKUP(I2401,LEGEND!B:B,LEGEND!I:I))</f>
        <v>https://milwaukee-media-images.s3.amazonaws.com/hi/4932399177--Hero_1.jpg</v>
      </c>
      <c r="V2401" s="51" t="s">
        <v>14868</v>
      </c>
      <c r="W2401" s="63" t="s">
        <v>1189</v>
      </c>
      <c r="X2401" s="64">
        <v>65</v>
      </c>
      <c r="Y2401" s="64">
        <v>65</v>
      </c>
      <c r="Z2401" s="64">
        <v>195</v>
      </c>
      <c r="AA2401" s="84">
        <v>2.61</v>
      </c>
      <c r="AB2401" s="85">
        <v>50</v>
      </c>
      <c r="AC2401" s="85">
        <v>1</v>
      </c>
    </row>
    <row r="2402" spans="1:29" ht="25.5">
      <c r="A2402" s="1"/>
      <c r="B2402" s="6" t="s">
        <v>8777</v>
      </c>
      <c r="C2402" s="6" t="s">
        <v>8778</v>
      </c>
      <c r="D2402" s="6" t="s">
        <v>8861</v>
      </c>
      <c r="E2402" s="49" t="s">
        <v>9795</v>
      </c>
      <c r="F2402" s="6" t="s">
        <v>9940</v>
      </c>
      <c r="G2402" s="6" t="s">
        <v>60</v>
      </c>
      <c r="H2402" s="6" t="s">
        <v>60</v>
      </c>
      <c r="I2402" s="60" t="s">
        <v>14893</v>
      </c>
      <c r="J2402" s="49" t="s">
        <v>14894</v>
      </c>
      <c r="K2402" s="6" t="s">
        <v>14895</v>
      </c>
      <c r="L2402" s="29">
        <f>IF($J$6="с учетом НДС",VLOOKUP(I2402,LEGEND!B:E,4,0)*(1-M2402),VLOOKUP(I2402,LEGEND!B:E,4,0)*(1-M2402)/1.2)</f>
        <v>19100</v>
      </c>
      <c r="M2402" s="57">
        <f>IF(AND(B2402&lt;&gt;"1_Электроинструмент",B2402&lt;&gt;"2_Садовая техника"),$J$5,IF($J$4&lt;=20%,$J$4,IFERROR(VLOOKUP(S2402,LEGEND!$L$2:$M$5,2,FALSE),$J$4)))</f>
        <v>0</v>
      </c>
      <c r="N2402" s="48" t="s">
        <v>60</v>
      </c>
      <c r="O2402" s="6" t="s">
        <v>60</v>
      </c>
      <c r="P2402" s="49" t="s">
        <v>66</v>
      </c>
      <c r="Q2402" s="49" t="s">
        <v>67</v>
      </c>
      <c r="R2402" s="6" t="s">
        <v>60</v>
      </c>
      <c r="S2402" s="49" t="s">
        <v>60</v>
      </c>
      <c r="T2402" s="73" t="str">
        <f>IF(_xlfn.XLOOKUP(I2402,LEGEND!B:B,LEGEND!H:H)&lt;&gt;"-",HYPERLINK(_xlfn.XLOOKUP(I2402,LEGEND!B:B,LEGEND!H:H),"link"),_xlfn.XLOOKUP(I2402,LEGEND!B:B,LEGEND!H:H))</f>
        <v>link</v>
      </c>
      <c r="U2402" s="73" t="str">
        <f>HYPERLINK(_xlfn.XLOOKUP(I2402,LEGEND!B:B,LEGEND!I:I))</f>
        <v>https://milwaukee-media-images.s3.amazonaws.com/hi/4932430437--Hero_1.jpg</v>
      </c>
      <c r="V2402" s="51" t="s">
        <v>14896</v>
      </c>
      <c r="W2402" s="63" t="s">
        <v>1189</v>
      </c>
      <c r="X2402" s="64">
        <v>176</v>
      </c>
      <c r="Y2402" s="64">
        <v>93</v>
      </c>
      <c r="Z2402" s="64">
        <v>83</v>
      </c>
      <c r="AA2402" s="84">
        <v>1.861</v>
      </c>
      <c r="AB2402" s="85">
        <v>50</v>
      </c>
      <c r="AC2402" s="85">
        <v>1</v>
      </c>
    </row>
    <row r="2403" spans="1:29" ht="25.5">
      <c r="A2403" s="1"/>
      <c r="B2403" s="6" t="s">
        <v>8777</v>
      </c>
      <c r="C2403" s="6" t="s">
        <v>8778</v>
      </c>
      <c r="D2403" s="6" t="s">
        <v>8861</v>
      </c>
      <c r="E2403" s="49" t="s">
        <v>9795</v>
      </c>
      <c r="F2403" s="6" t="s">
        <v>9940</v>
      </c>
      <c r="G2403" s="6" t="s">
        <v>60</v>
      </c>
      <c r="H2403" s="6" t="s">
        <v>60</v>
      </c>
      <c r="I2403" s="60" t="s">
        <v>14885</v>
      </c>
      <c r="J2403" s="49" t="s">
        <v>14886</v>
      </c>
      <c r="K2403" s="6" t="s">
        <v>14887</v>
      </c>
      <c r="L2403" s="29">
        <f>IF($J$6="с учетом НДС",VLOOKUP(I2403,LEGEND!B:E,4,0)*(1-M2403),VLOOKUP(I2403,LEGEND!B:E,4,0)*(1-M2403)/1.2)</f>
        <v>19100</v>
      </c>
      <c r="M2403" s="57">
        <f>IF(AND(B2403&lt;&gt;"1_Электроинструмент",B2403&lt;&gt;"2_Садовая техника"),$J$5,IF($J$4&lt;=20%,$J$4,IFERROR(VLOOKUP(S2403,LEGEND!$L$2:$M$5,2,FALSE),$J$4)))</f>
        <v>0</v>
      </c>
      <c r="N2403" s="48" t="s">
        <v>60</v>
      </c>
      <c r="O2403" s="6" t="s">
        <v>60</v>
      </c>
      <c r="P2403" s="49" t="s">
        <v>66</v>
      </c>
      <c r="Q2403" s="49" t="s">
        <v>473</v>
      </c>
      <c r="R2403" s="6" t="s">
        <v>60</v>
      </c>
      <c r="S2403" s="49" t="s">
        <v>60</v>
      </c>
      <c r="T2403" s="73" t="str">
        <f>IF(_xlfn.XLOOKUP(I2403,LEGEND!B:B,LEGEND!H:H)&lt;&gt;"-",HYPERLINK(_xlfn.XLOOKUP(I2403,LEGEND!B:B,LEGEND!H:H),"link"),_xlfn.XLOOKUP(I2403,LEGEND!B:B,LEGEND!H:H))</f>
        <v>link</v>
      </c>
      <c r="U2403" s="73" t="str">
        <f>HYPERLINK(_xlfn.XLOOKUP(I2403,LEGEND!B:B,LEGEND!I:I))</f>
        <v>https://milwaukee-media-images.s3.amazonaws.com/hi/4932399183--Hero_1.jpg</v>
      </c>
      <c r="V2403" s="51" t="s">
        <v>14888</v>
      </c>
      <c r="W2403" s="63" t="s">
        <v>1189</v>
      </c>
      <c r="X2403" s="64">
        <v>210</v>
      </c>
      <c r="Y2403" s="64">
        <v>8</v>
      </c>
      <c r="Z2403" s="64">
        <v>8</v>
      </c>
      <c r="AA2403" s="84">
        <v>3.7450000000000001</v>
      </c>
      <c r="AB2403" s="85">
        <v>50</v>
      </c>
      <c r="AC2403" s="85">
        <v>1</v>
      </c>
    </row>
    <row r="2404" spans="1:29" ht="25.5">
      <c r="A2404" s="1"/>
      <c r="B2404" s="6" t="s">
        <v>8777</v>
      </c>
      <c r="C2404" s="6" t="s">
        <v>8778</v>
      </c>
      <c r="D2404" s="6" t="s">
        <v>8861</v>
      </c>
      <c r="E2404" s="49" t="s">
        <v>9795</v>
      </c>
      <c r="F2404" s="6" t="s">
        <v>9940</v>
      </c>
      <c r="G2404" s="6" t="s">
        <v>60</v>
      </c>
      <c r="H2404" s="6" t="s">
        <v>60</v>
      </c>
      <c r="I2404" s="60" t="s">
        <v>14897</v>
      </c>
      <c r="J2404" s="49" t="s">
        <v>14898</v>
      </c>
      <c r="K2404" s="6" t="s">
        <v>14899</v>
      </c>
      <c r="L2404" s="29">
        <f>IF($J$6="с учетом НДС",VLOOKUP(I2404,LEGEND!B:E,4,0)*(1-M2404),VLOOKUP(I2404,LEGEND!B:E,4,0)*(1-M2404)/1.2)</f>
        <v>19600</v>
      </c>
      <c r="M2404" s="57">
        <f>IF(AND(B2404&lt;&gt;"1_Электроинструмент",B2404&lt;&gt;"2_Садовая техника"),$J$5,IF($J$4&lt;=20%,$J$4,IFERROR(VLOOKUP(S2404,LEGEND!$L$2:$M$5,2,FALSE),$J$4)))</f>
        <v>0</v>
      </c>
      <c r="N2404" s="48" t="s">
        <v>60</v>
      </c>
      <c r="O2404" s="6" t="s">
        <v>60</v>
      </c>
      <c r="P2404" s="49" t="s">
        <v>66</v>
      </c>
      <c r="Q2404" s="49" t="s">
        <v>473</v>
      </c>
      <c r="R2404" s="6" t="s">
        <v>60</v>
      </c>
      <c r="S2404" s="49" t="s">
        <v>60</v>
      </c>
      <c r="T2404" s="73" t="str">
        <f>IF(_xlfn.XLOOKUP(I2404,LEGEND!B:B,LEGEND!H:H)&lt;&gt;"-",HYPERLINK(_xlfn.XLOOKUP(I2404,LEGEND!B:B,LEGEND!H:H),"link"),_xlfn.XLOOKUP(I2404,LEGEND!B:B,LEGEND!H:H))</f>
        <v>link</v>
      </c>
      <c r="U2404" s="73" t="str">
        <f>HYPERLINK(_xlfn.XLOOKUP(I2404,LEGEND!B:B,LEGEND!I:I))</f>
        <v>https://milwaukee-media-images.s3.amazonaws.com/hi/4932472234--Hero_1.jpg</v>
      </c>
      <c r="V2404" s="51" t="s">
        <v>14900</v>
      </c>
      <c r="W2404" s="63" t="s">
        <v>1189</v>
      </c>
      <c r="X2404" s="64">
        <v>180</v>
      </c>
      <c r="Y2404" s="64">
        <v>90</v>
      </c>
      <c r="Z2404" s="64">
        <v>85</v>
      </c>
      <c r="AA2404" s="84">
        <v>2.1240000000000001</v>
      </c>
      <c r="AB2404" s="85">
        <v>50</v>
      </c>
      <c r="AC2404" s="85">
        <v>1</v>
      </c>
    </row>
    <row r="2405" spans="1:29" ht="25.5">
      <c r="A2405" s="1"/>
      <c r="B2405" s="6" t="s">
        <v>8777</v>
      </c>
      <c r="C2405" s="6" t="s">
        <v>8778</v>
      </c>
      <c r="D2405" s="6" t="s">
        <v>8861</v>
      </c>
      <c r="E2405" s="49" t="s">
        <v>9795</v>
      </c>
      <c r="F2405" s="6" t="s">
        <v>9940</v>
      </c>
      <c r="G2405" s="6" t="s">
        <v>60</v>
      </c>
      <c r="H2405" s="6" t="s">
        <v>60</v>
      </c>
      <c r="I2405" s="60" t="s">
        <v>14913</v>
      </c>
      <c r="J2405" s="49" t="s">
        <v>14914</v>
      </c>
      <c r="K2405" s="6" t="s">
        <v>14915</v>
      </c>
      <c r="L2405" s="29">
        <f>IF($J$6="с учетом НДС",VLOOKUP(I2405,LEGEND!B:E,4,0)*(1-M2405),VLOOKUP(I2405,LEGEND!B:E,4,0)*(1-M2405)/1.2)</f>
        <v>19900</v>
      </c>
      <c r="M2405" s="57">
        <f>IF(AND(B2405&lt;&gt;"1_Электроинструмент",B2405&lt;&gt;"2_Садовая техника"),$J$5,IF($J$4&lt;=20%,$J$4,IFERROR(VLOOKUP(S2405,LEGEND!$L$2:$M$5,2,FALSE),$J$4)))</f>
        <v>0</v>
      </c>
      <c r="N2405" s="48" t="s">
        <v>60</v>
      </c>
      <c r="O2405" s="6" t="s">
        <v>60</v>
      </c>
      <c r="P2405" s="49" t="s">
        <v>66</v>
      </c>
      <c r="Q2405" s="49" t="s">
        <v>67</v>
      </c>
      <c r="R2405" s="6" t="s">
        <v>60</v>
      </c>
      <c r="S2405" s="49" t="s">
        <v>60</v>
      </c>
      <c r="T2405" s="73" t="str">
        <f>IF(_xlfn.XLOOKUP(I2405,LEGEND!B:B,LEGEND!H:H)&lt;&gt;"-",HYPERLINK(_xlfn.XLOOKUP(I2405,LEGEND!B:B,LEGEND!H:H),"link"),_xlfn.XLOOKUP(I2405,LEGEND!B:B,LEGEND!H:H))</f>
        <v>link</v>
      </c>
      <c r="U2405" s="73" t="str">
        <f>HYPERLINK(_xlfn.XLOOKUP(I2405,LEGEND!B:B,LEGEND!I:I))</f>
        <v>https://milwaukee-media-images.s3.amazonaws.com/hi/4932471258--Hero_1.jpg</v>
      </c>
      <c r="V2405" s="51" t="s">
        <v>14916</v>
      </c>
      <c r="W2405" s="63" t="s">
        <v>1189</v>
      </c>
      <c r="X2405" s="64">
        <v>50</v>
      </c>
      <c r="Y2405" s="64">
        <v>50</v>
      </c>
      <c r="Z2405" s="64">
        <v>260</v>
      </c>
      <c r="AA2405" s="84">
        <v>1.76</v>
      </c>
      <c r="AB2405" s="85">
        <v>10</v>
      </c>
      <c r="AC2405" s="85">
        <v>1</v>
      </c>
    </row>
    <row r="2406" spans="1:29" ht="25.5">
      <c r="A2406" s="1"/>
      <c r="B2406" s="6" t="s">
        <v>8777</v>
      </c>
      <c r="C2406" s="6" t="s">
        <v>8778</v>
      </c>
      <c r="D2406" s="6" t="s">
        <v>8861</v>
      </c>
      <c r="E2406" s="49" t="s">
        <v>9795</v>
      </c>
      <c r="F2406" s="6" t="s">
        <v>9940</v>
      </c>
      <c r="G2406" s="6" t="s">
        <v>60</v>
      </c>
      <c r="H2406" s="6" t="s">
        <v>60</v>
      </c>
      <c r="I2406" s="60" t="s">
        <v>14925</v>
      </c>
      <c r="J2406" s="49" t="s">
        <v>14926</v>
      </c>
      <c r="K2406" s="6" t="s">
        <v>14927</v>
      </c>
      <c r="L2406" s="29">
        <f>IF($J$6="с учетом НДС",VLOOKUP(I2406,LEGEND!B:E,4,0)*(1-M2406),VLOOKUP(I2406,LEGEND!B:E,4,0)*(1-M2406)/1.2)</f>
        <v>20700</v>
      </c>
      <c r="M2406" s="57">
        <f>IF(AND(B2406&lt;&gt;"1_Электроинструмент",B2406&lt;&gt;"2_Садовая техника"),$J$5,IF($J$4&lt;=20%,$J$4,IFERROR(VLOOKUP(S2406,LEGEND!$L$2:$M$5,2,FALSE),$J$4)))</f>
        <v>0</v>
      </c>
      <c r="N2406" s="48" t="s">
        <v>60</v>
      </c>
      <c r="O2406" s="6" t="s">
        <v>60</v>
      </c>
      <c r="P2406" s="49" t="s">
        <v>66</v>
      </c>
      <c r="Q2406" s="49" t="s">
        <v>67</v>
      </c>
      <c r="R2406" s="6" t="s">
        <v>60</v>
      </c>
      <c r="S2406" s="49" t="s">
        <v>60</v>
      </c>
      <c r="T2406" s="73" t="str">
        <f>IF(_xlfn.XLOOKUP(I2406,LEGEND!B:B,LEGEND!H:H)&lt;&gt;"-",HYPERLINK(_xlfn.XLOOKUP(I2406,LEGEND!B:B,LEGEND!H:H),"link"),_xlfn.XLOOKUP(I2406,LEGEND!B:B,LEGEND!H:H))</f>
        <v>link</v>
      </c>
      <c r="U2406" s="73" t="str">
        <f>HYPERLINK(_xlfn.XLOOKUP(I2406,LEGEND!B:B,LEGEND!I:I))</f>
        <v>https://milwaukee-media-images.s3.amazonaws.com/hi/4932430438--Hero_1.jpg</v>
      </c>
      <c r="V2406" s="51" t="s">
        <v>14928</v>
      </c>
      <c r="W2406" s="63" t="s">
        <v>1189</v>
      </c>
      <c r="X2406" s="64">
        <v>176</v>
      </c>
      <c r="Y2406" s="64">
        <v>93</v>
      </c>
      <c r="Z2406" s="64">
        <v>83</v>
      </c>
      <c r="AA2406" s="84">
        <v>2.2610000000000001</v>
      </c>
      <c r="AB2406" s="85">
        <v>50</v>
      </c>
      <c r="AC2406" s="85">
        <v>1</v>
      </c>
    </row>
    <row r="2407" spans="1:29" ht="25.5">
      <c r="A2407" s="1"/>
      <c r="B2407" s="6" t="s">
        <v>8777</v>
      </c>
      <c r="C2407" s="6" t="s">
        <v>8778</v>
      </c>
      <c r="D2407" s="6" t="s">
        <v>8861</v>
      </c>
      <c r="E2407" s="49" t="s">
        <v>9795</v>
      </c>
      <c r="F2407" s="6" t="s">
        <v>9940</v>
      </c>
      <c r="G2407" s="6" t="s">
        <v>60</v>
      </c>
      <c r="H2407" s="6" t="s">
        <v>60</v>
      </c>
      <c r="I2407" s="60" t="s">
        <v>14933</v>
      </c>
      <c r="J2407" s="49" t="s">
        <v>14934</v>
      </c>
      <c r="K2407" s="6" t="s">
        <v>14935</v>
      </c>
      <c r="L2407" s="29">
        <f>IF($J$6="с учетом НДС",VLOOKUP(I2407,LEGEND!B:E,4,0)*(1-M2407),VLOOKUP(I2407,LEGEND!B:E,4,0)*(1-M2407)/1.2)</f>
        <v>21100</v>
      </c>
      <c r="M2407" s="57">
        <f>IF(AND(B2407&lt;&gt;"1_Электроинструмент",B2407&lt;&gt;"2_Садовая техника"),$J$5,IF($J$4&lt;=20%,$J$4,IFERROR(VLOOKUP(S2407,LEGEND!$L$2:$M$5,2,FALSE),$J$4)))</f>
        <v>0</v>
      </c>
      <c r="N2407" s="48" t="s">
        <v>60</v>
      </c>
      <c r="O2407" s="6" t="s">
        <v>60</v>
      </c>
      <c r="P2407" s="49" t="s">
        <v>66</v>
      </c>
      <c r="Q2407" s="49" t="s">
        <v>473</v>
      </c>
      <c r="R2407" s="6" t="s">
        <v>60</v>
      </c>
      <c r="S2407" s="49" t="s">
        <v>60</v>
      </c>
      <c r="T2407" s="73" t="str">
        <f>IF(_xlfn.XLOOKUP(I2407,LEGEND!B:B,LEGEND!H:H)&lt;&gt;"-",HYPERLINK(_xlfn.XLOOKUP(I2407,LEGEND!B:B,LEGEND!H:H),"link"),_xlfn.XLOOKUP(I2407,LEGEND!B:B,LEGEND!H:H))</f>
        <v>link</v>
      </c>
      <c r="U2407" s="73" t="str">
        <f>HYPERLINK(_xlfn.XLOOKUP(I2407,LEGEND!B:B,LEGEND!I:I))</f>
        <v>https://milwaukee-media-images.s3.amazonaws.com/hi/4932479557--Hero_1.jpg</v>
      </c>
      <c r="V2407" s="51" t="s">
        <v>14936</v>
      </c>
      <c r="W2407" s="63" t="s">
        <v>1189</v>
      </c>
      <c r="X2407" s="64">
        <v>175</v>
      </c>
      <c r="Y2407" s="64">
        <v>90</v>
      </c>
      <c r="Z2407" s="64">
        <v>78</v>
      </c>
      <c r="AA2407" s="84">
        <v>2.3260000000000001</v>
      </c>
      <c r="AB2407" s="85">
        <v>50</v>
      </c>
      <c r="AC2407" s="85">
        <v>1</v>
      </c>
    </row>
    <row r="2408" spans="1:29" ht="25.5">
      <c r="A2408" s="1"/>
      <c r="B2408" s="6" t="s">
        <v>8777</v>
      </c>
      <c r="C2408" s="6" t="s">
        <v>8778</v>
      </c>
      <c r="D2408" s="6" t="s">
        <v>8861</v>
      </c>
      <c r="E2408" s="49" t="s">
        <v>9795</v>
      </c>
      <c r="F2408" s="6" t="s">
        <v>9940</v>
      </c>
      <c r="G2408" s="6" t="s">
        <v>60</v>
      </c>
      <c r="H2408" s="6" t="s">
        <v>60</v>
      </c>
      <c r="I2408" s="60" t="s">
        <v>14953</v>
      </c>
      <c r="J2408" s="49" t="s">
        <v>14954</v>
      </c>
      <c r="K2408" s="6" t="s">
        <v>14955</v>
      </c>
      <c r="L2408" s="29">
        <f>IF($J$6="с учетом НДС",VLOOKUP(I2408,LEGEND!B:E,4,0)*(1-M2408),VLOOKUP(I2408,LEGEND!B:E,4,0)*(1-M2408)/1.2)</f>
        <v>21700</v>
      </c>
      <c r="M2408" s="57">
        <f>IF(AND(B2408&lt;&gt;"1_Электроинструмент",B2408&lt;&gt;"2_Садовая техника"),$J$5,IF($J$4&lt;=20%,$J$4,IFERROR(VLOOKUP(S2408,LEGEND!$L$2:$M$5,2,FALSE),$J$4)))</f>
        <v>0</v>
      </c>
      <c r="N2408" s="48" t="s">
        <v>60</v>
      </c>
      <c r="O2408" s="6" t="s">
        <v>60</v>
      </c>
      <c r="P2408" s="49" t="s">
        <v>66</v>
      </c>
      <c r="Q2408" s="49" t="s">
        <v>473</v>
      </c>
      <c r="R2408" s="6" t="s">
        <v>60</v>
      </c>
      <c r="S2408" s="49" t="s">
        <v>60</v>
      </c>
      <c r="T2408" s="73" t="str">
        <f>IF(_xlfn.XLOOKUP(I2408,LEGEND!B:B,LEGEND!H:H)&lt;&gt;"-",HYPERLINK(_xlfn.XLOOKUP(I2408,LEGEND!B:B,LEGEND!H:H),"link"),_xlfn.XLOOKUP(I2408,LEGEND!B:B,LEGEND!H:H))</f>
        <v>link</v>
      </c>
      <c r="U2408" s="73" t="str">
        <f>HYPERLINK(_xlfn.XLOOKUP(I2408,LEGEND!B:B,LEGEND!I:I))</f>
        <v>https://milwaukee-media-images.s3.amazonaws.com/hi/4932399184--Hero_1.jpg</v>
      </c>
      <c r="V2408" s="51" t="s">
        <v>14956</v>
      </c>
      <c r="W2408" s="63" t="s">
        <v>1189</v>
      </c>
      <c r="X2408" s="64">
        <v>210</v>
      </c>
      <c r="Y2408" s="64">
        <v>10</v>
      </c>
      <c r="Z2408" s="64">
        <v>10</v>
      </c>
      <c r="AA2408" s="84">
        <v>4.2</v>
      </c>
      <c r="AB2408" s="85">
        <v>50</v>
      </c>
      <c r="AC2408" s="85">
        <v>1</v>
      </c>
    </row>
    <row r="2409" spans="1:29" ht="25.5">
      <c r="A2409" s="1"/>
      <c r="B2409" s="6" t="s">
        <v>8777</v>
      </c>
      <c r="C2409" s="6" t="s">
        <v>8778</v>
      </c>
      <c r="D2409" s="6" t="s">
        <v>8861</v>
      </c>
      <c r="E2409" s="49" t="s">
        <v>9795</v>
      </c>
      <c r="F2409" s="6" t="s">
        <v>9940</v>
      </c>
      <c r="G2409" s="6" t="s">
        <v>60</v>
      </c>
      <c r="H2409" s="6" t="s">
        <v>60</v>
      </c>
      <c r="I2409" s="60" t="s">
        <v>14997</v>
      </c>
      <c r="J2409" s="49" t="s">
        <v>14998</v>
      </c>
      <c r="K2409" s="6" t="s">
        <v>14999</v>
      </c>
      <c r="L2409" s="29">
        <f>IF($J$6="с учетом НДС",VLOOKUP(I2409,LEGEND!B:E,4,0)*(1-M2409),VLOOKUP(I2409,LEGEND!B:E,4,0)*(1-M2409)/1.2)</f>
        <v>23800</v>
      </c>
      <c r="M2409" s="57">
        <f>IF(AND(B2409&lt;&gt;"1_Электроинструмент",B2409&lt;&gt;"2_Садовая техника"),$J$5,IF($J$4&lt;=20%,$J$4,IFERROR(VLOOKUP(S2409,LEGEND!$L$2:$M$5,2,FALSE),$J$4)))</f>
        <v>0</v>
      </c>
      <c r="N2409" s="48" t="s">
        <v>60</v>
      </c>
      <c r="O2409" s="6" t="s">
        <v>60</v>
      </c>
      <c r="P2409" s="49" t="s">
        <v>66</v>
      </c>
      <c r="Q2409" s="49" t="s">
        <v>473</v>
      </c>
      <c r="R2409" s="6" t="s">
        <v>60</v>
      </c>
      <c r="S2409" s="49" t="s">
        <v>60</v>
      </c>
      <c r="T2409" s="73" t="str">
        <f>IF(_xlfn.XLOOKUP(I2409,LEGEND!B:B,LEGEND!H:H)&lt;&gt;"-",HYPERLINK(_xlfn.XLOOKUP(I2409,LEGEND!B:B,LEGEND!H:H),"link"),_xlfn.XLOOKUP(I2409,LEGEND!B:B,LEGEND!H:H))</f>
        <v>link</v>
      </c>
      <c r="U2409" s="73" t="str">
        <f>HYPERLINK(_xlfn.XLOOKUP(I2409,LEGEND!B:B,LEGEND!I:I))</f>
        <v>https://milwaukee-media-images.s3.amazonaws.com/hi/4932430439--Hero_1.jpg</v>
      </c>
      <c r="V2409" s="51" t="s">
        <v>15000</v>
      </c>
      <c r="W2409" s="63" t="s">
        <v>1189</v>
      </c>
      <c r="X2409" s="64">
        <v>176</v>
      </c>
      <c r="Y2409" s="64">
        <v>93</v>
      </c>
      <c r="Z2409" s="64">
        <v>83</v>
      </c>
      <c r="AA2409" s="84">
        <v>2.7109999999999999</v>
      </c>
      <c r="AB2409" s="85">
        <v>50</v>
      </c>
      <c r="AC2409" s="85">
        <v>1</v>
      </c>
    </row>
    <row r="2410" spans="1:29" ht="25.5">
      <c r="A2410" s="1"/>
      <c r="B2410" s="6" t="s">
        <v>8777</v>
      </c>
      <c r="C2410" s="6" t="s">
        <v>8778</v>
      </c>
      <c r="D2410" s="6" t="s">
        <v>8861</v>
      </c>
      <c r="E2410" s="49" t="s">
        <v>9795</v>
      </c>
      <c r="F2410" s="6" t="s">
        <v>9940</v>
      </c>
      <c r="G2410" s="6" t="s">
        <v>60</v>
      </c>
      <c r="H2410" s="6" t="s">
        <v>60</v>
      </c>
      <c r="I2410" s="60" t="s">
        <v>15005</v>
      </c>
      <c r="J2410" s="49" t="s">
        <v>15006</v>
      </c>
      <c r="K2410" s="6" t="s">
        <v>15007</v>
      </c>
      <c r="L2410" s="29">
        <f>IF($J$6="с учетом НДС",VLOOKUP(I2410,LEGEND!B:E,4,0)*(1-M2410),VLOOKUP(I2410,LEGEND!B:E,4,0)*(1-M2410)/1.2)</f>
        <v>25100</v>
      </c>
      <c r="M2410" s="57">
        <f>IF(AND(B2410&lt;&gt;"1_Электроинструмент",B2410&lt;&gt;"2_Садовая техника"),$J$5,IF($J$4&lt;=20%,$J$4,IFERROR(VLOOKUP(S2410,LEGEND!$L$2:$M$5,2,FALSE),$J$4)))</f>
        <v>0</v>
      </c>
      <c r="N2410" s="48" t="s">
        <v>60</v>
      </c>
      <c r="O2410" s="6" t="s">
        <v>60</v>
      </c>
      <c r="P2410" s="49" t="s">
        <v>66</v>
      </c>
      <c r="Q2410" s="49" t="s">
        <v>473</v>
      </c>
      <c r="R2410" s="6" t="s">
        <v>60</v>
      </c>
      <c r="S2410" s="49" t="s">
        <v>60</v>
      </c>
      <c r="T2410" s="73" t="str">
        <f>IF(_xlfn.XLOOKUP(I2410,LEGEND!B:B,LEGEND!H:H)&lt;&gt;"-",HYPERLINK(_xlfn.XLOOKUP(I2410,LEGEND!B:B,LEGEND!H:H),"link"),_xlfn.XLOOKUP(I2410,LEGEND!B:B,LEGEND!H:H))</f>
        <v>link</v>
      </c>
      <c r="U2410" s="73" t="str">
        <f>HYPERLINK(_xlfn.XLOOKUP(I2410,LEGEND!B:B,LEGEND!I:I))</f>
        <v>https://milwaukee-media-images.s3.amazonaws.com/hi/4932399186--Hero_1.jpg</v>
      </c>
      <c r="V2410" s="51" t="s">
        <v>15008</v>
      </c>
      <c r="W2410" s="63" t="s">
        <v>1189</v>
      </c>
      <c r="X2410" s="64">
        <v>210</v>
      </c>
      <c r="Y2410" s="64">
        <v>12</v>
      </c>
      <c r="Z2410" s="64">
        <v>12</v>
      </c>
      <c r="AA2410" s="84">
        <v>6.11</v>
      </c>
      <c r="AB2410" s="85">
        <v>50</v>
      </c>
      <c r="AC2410" s="85">
        <v>1</v>
      </c>
    </row>
    <row r="2411" spans="1:29" ht="25.5">
      <c r="A2411" s="1"/>
      <c r="B2411" s="6" t="s">
        <v>8777</v>
      </c>
      <c r="C2411" s="6" t="s">
        <v>8778</v>
      </c>
      <c r="D2411" s="6" t="s">
        <v>8861</v>
      </c>
      <c r="E2411" s="49" t="s">
        <v>9795</v>
      </c>
      <c r="F2411" s="6" t="s">
        <v>9940</v>
      </c>
      <c r="G2411" s="6" t="s">
        <v>60</v>
      </c>
      <c r="H2411" s="6" t="s">
        <v>60</v>
      </c>
      <c r="I2411" s="60" t="s">
        <v>15009</v>
      </c>
      <c r="J2411" s="49" t="s">
        <v>15010</v>
      </c>
      <c r="K2411" s="6" t="s">
        <v>15011</v>
      </c>
      <c r="L2411" s="29">
        <f>IF($J$6="с учетом НДС",VLOOKUP(I2411,LEGEND!B:E,4,0)*(1-M2411),VLOOKUP(I2411,LEGEND!B:E,4,0)*(1-M2411)/1.2)</f>
        <v>25900</v>
      </c>
      <c r="M2411" s="57">
        <f>IF(AND(B2411&lt;&gt;"1_Электроинструмент",B2411&lt;&gt;"2_Садовая техника"),$J$5,IF($J$4&lt;=20%,$J$4,IFERROR(VLOOKUP(S2411,LEGEND!$L$2:$M$5,2,FALSE),$J$4)))</f>
        <v>0</v>
      </c>
      <c r="N2411" s="48" t="s">
        <v>60</v>
      </c>
      <c r="O2411" s="6" t="s">
        <v>60</v>
      </c>
      <c r="P2411" s="49" t="s">
        <v>66</v>
      </c>
      <c r="Q2411" s="49" t="s">
        <v>473</v>
      </c>
      <c r="R2411" s="6" t="s">
        <v>60</v>
      </c>
      <c r="S2411" s="49" t="s">
        <v>60</v>
      </c>
      <c r="T2411" s="73" t="str">
        <f>IF(_xlfn.XLOOKUP(I2411,LEGEND!B:B,LEGEND!H:H)&lt;&gt;"-",HYPERLINK(_xlfn.XLOOKUP(I2411,LEGEND!B:B,LEGEND!H:H),"link"),_xlfn.XLOOKUP(I2411,LEGEND!B:B,LEGEND!H:H))</f>
        <v>link</v>
      </c>
      <c r="U2411" s="73" t="str">
        <f>HYPERLINK(_xlfn.XLOOKUP(I2411,LEGEND!B:B,LEGEND!I:I))</f>
        <v>https://milwaukee-media-images.s3.amazonaws.com/hi/4932399185--Hero_1.jpg</v>
      </c>
      <c r="V2411" s="51" t="s">
        <v>15012</v>
      </c>
      <c r="W2411" s="63" t="s">
        <v>1189</v>
      </c>
      <c r="X2411" s="64">
        <v>260</v>
      </c>
      <c r="Y2411" s="64">
        <v>10</v>
      </c>
      <c r="Z2411" s="64">
        <v>10</v>
      </c>
      <c r="AA2411" s="84">
        <v>5.0199999999999996</v>
      </c>
      <c r="AB2411" s="85">
        <v>50</v>
      </c>
      <c r="AC2411" s="85">
        <v>1</v>
      </c>
    </row>
    <row r="2412" spans="1:29" ht="25.5">
      <c r="A2412" s="1"/>
      <c r="B2412" s="6" t="s">
        <v>8777</v>
      </c>
      <c r="C2412" s="6" t="s">
        <v>8778</v>
      </c>
      <c r="D2412" s="6" t="s">
        <v>8861</v>
      </c>
      <c r="E2412" s="49" t="s">
        <v>9795</v>
      </c>
      <c r="F2412" s="6" t="s">
        <v>9940</v>
      </c>
      <c r="G2412" s="6" t="s">
        <v>60</v>
      </c>
      <c r="H2412" s="6" t="s">
        <v>60</v>
      </c>
      <c r="I2412" s="60" t="s">
        <v>15017</v>
      </c>
      <c r="J2412" s="49" t="s">
        <v>15018</v>
      </c>
      <c r="K2412" s="6" t="s">
        <v>15019</v>
      </c>
      <c r="L2412" s="29">
        <f>IF($J$6="с учетом НДС",VLOOKUP(I2412,LEGEND!B:E,4,0)*(1-M2412),VLOOKUP(I2412,LEGEND!B:E,4,0)*(1-M2412)/1.2)</f>
        <v>26000</v>
      </c>
      <c r="M2412" s="57">
        <f>IF(AND(B2412&lt;&gt;"1_Электроинструмент",B2412&lt;&gt;"2_Садовая техника"),$J$5,IF($J$4&lt;=20%,$J$4,IFERROR(VLOOKUP(S2412,LEGEND!$L$2:$M$5,2,FALSE),$J$4)))</f>
        <v>0</v>
      </c>
      <c r="N2412" s="48" t="s">
        <v>60</v>
      </c>
      <c r="O2412" s="6" t="s">
        <v>60</v>
      </c>
      <c r="P2412" s="49" t="s">
        <v>66</v>
      </c>
      <c r="Q2412" s="49" t="s">
        <v>67</v>
      </c>
      <c r="R2412" s="6" t="s">
        <v>60</v>
      </c>
      <c r="S2412" s="49" t="s">
        <v>60</v>
      </c>
      <c r="T2412" s="73" t="str">
        <f>IF(_xlfn.XLOOKUP(I2412,LEGEND!B:B,LEGEND!H:H)&lt;&gt;"-",HYPERLINK(_xlfn.XLOOKUP(I2412,LEGEND!B:B,LEGEND!H:H),"link"),_xlfn.XLOOKUP(I2412,LEGEND!B:B,LEGEND!H:H))</f>
        <v>link</v>
      </c>
      <c r="U2412" s="73" t="str">
        <f>HYPERLINK(_xlfn.XLOOKUP(I2412,LEGEND!B:B,LEGEND!I:I))</f>
        <v>https://milwaukee-media-images.s3.amazonaws.com/hi/4932472154--Hero_1.jpg</v>
      </c>
      <c r="V2412" s="51" t="s">
        <v>15020</v>
      </c>
      <c r="W2412" s="63" t="s">
        <v>1189</v>
      </c>
      <c r="X2412" s="64">
        <v>175</v>
      </c>
      <c r="Y2412" s="64">
        <v>90</v>
      </c>
      <c r="Z2412" s="64">
        <v>85</v>
      </c>
      <c r="AA2412" s="84">
        <v>1.998</v>
      </c>
      <c r="AB2412" s="85">
        <v>50</v>
      </c>
      <c r="AC2412" s="85">
        <v>1</v>
      </c>
    </row>
    <row r="2413" spans="1:29" ht="25.5">
      <c r="A2413" s="1"/>
      <c r="B2413" s="6" t="s">
        <v>8777</v>
      </c>
      <c r="C2413" s="6" t="s">
        <v>8778</v>
      </c>
      <c r="D2413" s="6" t="s">
        <v>8861</v>
      </c>
      <c r="E2413" s="49" t="s">
        <v>9795</v>
      </c>
      <c r="F2413" s="6" t="s">
        <v>9940</v>
      </c>
      <c r="G2413" s="6" t="s">
        <v>60</v>
      </c>
      <c r="H2413" s="6" t="s">
        <v>60</v>
      </c>
      <c r="I2413" s="60" t="s">
        <v>15021</v>
      </c>
      <c r="J2413" s="49" t="s">
        <v>15022</v>
      </c>
      <c r="K2413" s="6" t="s">
        <v>15023</v>
      </c>
      <c r="L2413" s="29">
        <f>IF($J$6="с учетом НДС",VLOOKUP(I2413,LEGEND!B:E,4,0)*(1-M2413),VLOOKUP(I2413,LEGEND!B:E,4,0)*(1-M2413)/1.2)</f>
        <v>26000</v>
      </c>
      <c r="M2413" s="57">
        <f>IF(AND(B2413&lt;&gt;"1_Электроинструмент",B2413&lt;&gt;"2_Садовая техника"),$J$5,IF($J$4&lt;=20%,$J$4,IFERROR(VLOOKUP(S2413,LEGEND!$L$2:$M$5,2,FALSE),$J$4)))</f>
        <v>0</v>
      </c>
      <c r="N2413" s="48" t="s">
        <v>60</v>
      </c>
      <c r="O2413" s="6" t="s">
        <v>60</v>
      </c>
      <c r="P2413" s="49" t="s">
        <v>66</v>
      </c>
      <c r="Q2413" s="49" t="s">
        <v>473</v>
      </c>
      <c r="R2413" s="6" t="s">
        <v>60</v>
      </c>
      <c r="S2413" s="49" t="s">
        <v>60</v>
      </c>
      <c r="T2413" s="73" t="str">
        <f>IF(_xlfn.XLOOKUP(I2413,LEGEND!B:B,LEGEND!H:H)&lt;&gt;"-",HYPERLINK(_xlfn.XLOOKUP(I2413,LEGEND!B:B,LEGEND!H:H),"link"),_xlfn.XLOOKUP(I2413,LEGEND!B:B,LEGEND!H:H))</f>
        <v>link</v>
      </c>
      <c r="U2413" s="73" t="str">
        <f>HYPERLINK(_xlfn.XLOOKUP(I2413,LEGEND!B:B,LEGEND!I:I))</f>
        <v>https://milwaukee-media-images.s3.amazonaws.com/hi/4932430441--Hero_1.jpg</v>
      </c>
      <c r="V2413" s="51" t="s">
        <v>15024</v>
      </c>
      <c r="W2413" s="63" t="s">
        <v>1189</v>
      </c>
      <c r="X2413" s="64">
        <v>176</v>
      </c>
      <c r="Y2413" s="64">
        <v>93</v>
      </c>
      <c r="Z2413" s="64">
        <v>83</v>
      </c>
      <c r="AA2413" s="84">
        <v>3.4609999999999999</v>
      </c>
      <c r="AB2413" s="85">
        <v>50</v>
      </c>
      <c r="AC2413" s="85">
        <v>1</v>
      </c>
    </row>
    <row r="2414" spans="1:29" ht="25.5">
      <c r="A2414" s="1"/>
      <c r="B2414" s="6" t="s">
        <v>8777</v>
      </c>
      <c r="C2414" s="6" t="s">
        <v>8778</v>
      </c>
      <c r="D2414" s="6" t="s">
        <v>8861</v>
      </c>
      <c r="E2414" s="49" t="s">
        <v>9795</v>
      </c>
      <c r="F2414" s="6" t="s">
        <v>9940</v>
      </c>
      <c r="G2414" s="6" t="s">
        <v>60</v>
      </c>
      <c r="H2414" s="6" t="s">
        <v>60</v>
      </c>
      <c r="I2414" s="60" t="s">
        <v>15029</v>
      </c>
      <c r="J2414" s="49" t="s">
        <v>15030</v>
      </c>
      <c r="K2414" s="6" t="s">
        <v>15031</v>
      </c>
      <c r="L2414" s="29">
        <f>IF($J$6="с учетом НДС",VLOOKUP(I2414,LEGEND!B:E,4,0)*(1-M2414),VLOOKUP(I2414,LEGEND!B:E,4,0)*(1-M2414)/1.2)</f>
        <v>26400</v>
      </c>
      <c r="M2414" s="57">
        <f>IF(AND(B2414&lt;&gt;"1_Электроинструмент",B2414&lt;&gt;"2_Садовая техника"),$J$5,IF($J$4&lt;=20%,$J$4,IFERROR(VLOOKUP(S2414,LEGEND!$L$2:$M$5,2,FALSE),$J$4)))</f>
        <v>0</v>
      </c>
      <c r="N2414" s="48" t="s">
        <v>60</v>
      </c>
      <c r="O2414" s="6" t="s">
        <v>60</v>
      </c>
      <c r="P2414" s="49" t="s">
        <v>66</v>
      </c>
      <c r="Q2414" s="49" t="s">
        <v>67</v>
      </c>
      <c r="R2414" s="6" t="s">
        <v>60</v>
      </c>
      <c r="S2414" s="49" t="s">
        <v>60</v>
      </c>
      <c r="T2414" s="73" t="str">
        <f>IF(_xlfn.XLOOKUP(I2414,LEGEND!B:B,LEGEND!H:H)&lt;&gt;"-",HYPERLINK(_xlfn.XLOOKUP(I2414,LEGEND!B:B,LEGEND!H:H),"link"),_xlfn.XLOOKUP(I2414,LEGEND!B:B,LEGEND!H:H))</f>
        <v>link</v>
      </c>
      <c r="U2414" s="73" t="str">
        <f>HYPERLINK(_xlfn.XLOOKUP(I2414,LEGEND!B:B,LEGEND!I:I))</f>
        <v>https://milwaukee-media-images.s3.amazonaws.com/hi/4932472155--Hero_1.jpg</v>
      </c>
      <c r="V2414" s="51" t="s">
        <v>15032</v>
      </c>
      <c r="W2414" s="63" t="s">
        <v>1189</v>
      </c>
      <c r="X2414" s="64">
        <v>225</v>
      </c>
      <c r="Y2414" s="64">
        <v>125</v>
      </c>
      <c r="Z2414" s="64">
        <v>80</v>
      </c>
      <c r="AA2414" s="84">
        <v>2.5</v>
      </c>
      <c r="AB2414" s="85">
        <v>50</v>
      </c>
      <c r="AC2414" s="85">
        <v>1</v>
      </c>
    </row>
    <row r="2415" spans="1:29" ht="25.5">
      <c r="A2415" s="1"/>
      <c r="B2415" s="6" t="s">
        <v>8777</v>
      </c>
      <c r="C2415" s="6" t="s">
        <v>8778</v>
      </c>
      <c r="D2415" s="6" t="s">
        <v>8861</v>
      </c>
      <c r="E2415" s="49" t="s">
        <v>9795</v>
      </c>
      <c r="F2415" s="6" t="s">
        <v>9940</v>
      </c>
      <c r="G2415" s="6" t="s">
        <v>60</v>
      </c>
      <c r="H2415" s="6" t="s">
        <v>60</v>
      </c>
      <c r="I2415" s="60" t="s">
        <v>15033</v>
      </c>
      <c r="J2415" s="49" t="s">
        <v>15034</v>
      </c>
      <c r="K2415" s="6" t="s">
        <v>15035</v>
      </c>
      <c r="L2415" s="29">
        <f>IF($J$6="с учетом НДС",VLOOKUP(I2415,LEGEND!B:E,4,0)*(1-M2415),VLOOKUP(I2415,LEGEND!B:E,4,0)*(1-M2415)/1.2)</f>
        <v>27000</v>
      </c>
      <c r="M2415" s="57">
        <f>IF(AND(B2415&lt;&gt;"1_Электроинструмент",B2415&lt;&gt;"2_Садовая техника"),$J$5,IF($J$4&lt;=20%,$J$4,IFERROR(VLOOKUP(S2415,LEGEND!$L$2:$M$5,2,FALSE),$J$4)))</f>
        <v>0</v>
      </c>
      <c r="N2415" s="48" t="s">
        <v>60</v>
      </c>
      <c r="O2415" s="6" t="s">
        <v>60</v>
      </c>
      <c r="P2415" s="49" t="s">
        <v>66</v>
      </c>
      <c r="Q2415" s="49" t="s">
        <v>473</v>
      </c>
      <c r="R2415" s="6" t="s">
        <v>60</v>
      </c>
      <c r="S2415" s="49" t="s">
        <v>60</v>
      </c>
      <c r="T2415" s="73" t="str">
        <f>IF(_xlfn.XLOOKUP(I2415,LEGEND!B:B,LEGEND!H:H)&lt;&gt;"-",HYPERLINK(_xlfn.XLOOKUP(I2415,LEGEND!B:B,LEGEND!H:H),"link"),_xlfn.XLOOKUP(I2415,LEGEND!B:B,LEGEND!H:H))</f>
        <v>link</v>
      </c>
      <c r="U2415" s="73" t="str">
        <f>HYPERLINK(_xlfn.XLOOKUP(I2415,LEGEND!B:B,LEGEND!I:I))</f>
        <v>https://milwaukee-media-images.s3.amazonaws.com/hi/4932430462--Hero_1.jpg</v>
      </c>
      <c r="V2415" s="51" t="s">
        <v>15036</v>
      </c>
      <c r="W2415" s="63" t="s">
        <v>1189</v>
      </c>
      <c r="X2415" s="64">
        <v>226</v>
      </c>
      <c r="Y2415" s="64">
        <v>128</v>
      </c>
      <c r="Z2415" s="64">
        <v>83</v>
      </c>
      <c r="AA2415" s="84">
        <v>2.7029999999999998</v>
      </c>
      <c r="AB2415" s="85">
        <v>50</v>
      </c>
      <c r="AC2415" s="85">
        <v>1</v>
      </c>
    </row>
    <row r="2416" spans="1:29" ht="25.5">
      <c r="A2416" s="1"/>
      <c r="B2416" s="6" t="s">
        <v>8777</v>
      </c>
      <c r="C2416" s="6" t="s">
        <v>8778</v>
      </c>
      <c r="D2416" s="6" t="s">
        <v>8861</v>
      </c>
      <c r="E2416" s="49" t="s">
        <v>9795</v>
      </c>
      <c r="F2416" s="6" t="s">
        <v>9940</v>
      </c>
      <c r="G2416" s="6" t="s">
        <v>60</v>
      </c>
      <c r="H2416" s="6" t="s">
        <v>60</v>
      </c>
      <c r="I2416" s="60" t="s">
        <v>15037</v>
      </c>
      <c r="J2416" s="49" t="s">
        <v>15038</v>
      </c>
      <c r="K2416" s="6" t="s">
        <v>15039</v>
      </c>
      <c r="L2416" s="29">
        <f>IF($J$6="с учетом НДС",VLOOKUP(I2416,LEGEND!B:E,4,0)*(1-M2416),VLOOKUP(I2416,LEGEND!B:E,4,0)*(1-M2416)/1.2)</f>
        <v>27200</v>
      </c>
      <c r="M2416" s="57">
        <f>IF(AND(B2416&lt;&gt;"1_Электроинструмент",B2416&lt;&gt;"2_Садовая техника"),$J$5,IF($J$4&lt;=20%,$J$4,IFERROR(VLOOKUP(S2416,LEGEND!$L$2:$M$5,2,FALSE),$J$4)))</f>
        <v>0</v>
      </c>
      <c r="N2416" s="48" t="s">
        <v>60</v>
      </c>
      <c r="O2416" s="6" t="s">
        <v>60</v>
      </c>
      <c r="P2416" s="49" t="s">
        <v>66</v>
      </c>
      <c r="Q2416" s="49" t="s">
        <v>473</v>
      </c>
      <c r="R2416" s="6" t="s">
        <v>60</v>
      </c>
      <c r="S2416" s="49" t="s">
        <v>60</v>
      </c>
      <c r="T2416" s="73" t="str">
        <f>IF(_xlfn.XLOOKUP(I2416,LEGEND!B:B,LEGEND!H:H)&lt;&gt;"-",HYPERLINK(_xlfn.XLOOKUP(I2416,LEGEND!B:B,LEGEND!H:H),"link"),_xlfn.XLOOKUP(I2416,LEGEND!B:B,LEGEND!H:H))</f>
        <v>link</v>
      </c>
      <c r="U2416" s="73" t="str">
        <f>HYPERLINK(_xlfn.XLOOKUP(I2416,LEGEND!B:B,LEGEND!I:I))</f>
        <v>https://milwaukee-media-images.s3.amazonaws.com/hi/4932430440--Hero_1.jpg</v>
      </c>
      <c r="V2416" s="51" t="s">
        <v>15040</v>
      </c>
      <c r="W2416" s="63" t="s">
        <v>1189</v>
      </c>
      <c r="X2416" s="64">
        <v>226</v>
      </c>
      <c r="Y2416" s="64">
        <v>128</v>
      </c>
      <c r="Z2416" s="64">
        <v>83</v>
      </c>
      <c r="AA2416" s="84">
        <v>3.3029999999999999</v>
      </c>
      <c r="AB2416" s="85">
        <v>50</v>
      </c>
      <c r="AC2416" s="85">
        <v>1</v>
      </c>
    </row>
    <row r="2417" spans="1:29" ht="25.5">
      <c r="A2417" s="1"/>
      <c r="B2417" s="6" t="s">
        <v>8777</v>
      </c>
      <c r="C2417" s="6" t="s">
        <v>8778</v>
      </c>
      <c r="D2417" s="6" t="s">
        <v>8861</v>
      </c>
      <c r="E2417" s="49" t="s">
        <v>9795</v>
      </c>
      <c r="F2417" s="6" t="s">
        <v>9940</v>
      </c>
      <c r="G2417" s="6" t="s">
        <v>60</v>
      </c>
      <c r="H2417" s="6" t="s">
        <v>60</v>
      </c>
      <c r="I2417" s="60" t="s">
        <v>15057</v>
      </c>
      <c r="J2417" s="49" t="s">
        <v>15058</v>
      </c>
      <c r="K2417" s="6" t="s">
        <v>15059</v>
      </c>
      <c r="L2417" s="29">
        <f>IF($J$6="с учетом НДС",VLOOKUP(I2417,LEGEND!B:E,4,0)*(1-M2417),VLOOKUP(I2417,LEGEND!B:E,4,0)*(1-M2417)/1.2)</f>
        <v>29100</v>
      </c>
      <c r="M2417" s="57">
        <f>IF(AND(B2417&lt;&gt;"1_Электроинструмент",B2417&lt;&gt;"2_Садовая техника"),$J$5,IF($J$4&lt;=20%,$J$4,IFERROR(VLOOKUP(S2417,LEGEND!$L$2:$M$5,2,FALSE),$J$4)))</f>
        <v>0</v>
      </c>
      <c r="N2417" s="48" t="s">
        <v>60</v>
      </c>
      <c r="O2417" s="6" t="s">
        <v>60</v>
      </c>
      <c r="P2417" s="49" t="s">
        <v>66</v>
      </c>
      <c r="Q2417" s="49" t="s">
        <v>473</v>
      </c>
      <c r="R2417" s="6" t="s">
        <v>60</v>
      </c>
      <c r="S2417" s="49" t="s">
        <v>60</v>
      </c>
      <c r="T2417" s="73" t="str">
        <f>IF(_xlfn.XLOOKUP(I2417,LEGEND!B:B,LEGEND!H:H)&lt;&gt;"-",HYPERLINK(_xlfn.XLOOKUP(I2417,LEGEND!B:B,LEGEND!H:H),"link"),_xlfn.XLOOKUP(I2417,LEGEND!B:B,LEGEND!H:H))</f>
        <v>link</v>
      </c>
      <c r="U2417" s="73" t="str">
        <f>HYPERLINK(_xlfn.XLOOKUP(I2417,LEGEND!B:B,LEGEND!I:I))</f>
        <v>https://milwaukee-media-images.s3.amazonaws.com/hi/4932472160--Hero_1.jpg</v>
      </c>
      <c r="V2417" s="51" t="s">
        <v>15060</v>
      </c>
      <c r="W2417" s="63" t="s">
        <v>1189</v>
      </c>
      <c r="X2417" s="64">
        <v>220</v>
      </c>
      <c r="Y2417" s="64">
        <v>130</v>
      </c>
      <c r="Z2417" s="64">
        <v>80</v>
      </c>
      <c r="AA2417" s="84">
        <v>4.3739999999999997</v>
      </c>
      <c r="AB2417" s="85">
        <v>50</v>
      </c>
      <c r="AC2417" s="85">
        <v>1</v>
      </c>
    </row>
    <row r="2418" spans="1:29" ht="25.5">
      <c r="A2418" s="1"/>
      <c r="B2418" s="6" t="s">
        <v>8777</v>
      </c>
      <c r="C2418" s="6" t="s">
        <v>8778</v>
      </c>
      <c r="D2418" s="6" t="s">
        <v>8861</v>
      </c>
      <c r="E2418" s="49" t="s">
        <v>9795</v>
      </c>
      <c r="F2418" s="6" t="s">
        <v>9940</v>
      </c>
      <c r="G2418" s="6" t="s">
        <v>60</v>
      </c>
      <c r="H2418" s="6" t="s">
        <v>60</v>
      </c>
      <c r="I2418" s="60" t="s">
        <v>15069</v>
      </c>
      <c r="J2418" s="49" t="s">
        <v>15070</v>
      </c>
      <c r="K2418" s="6" t="s">
        <v>15071</v>
      </c>
      <c r="L2418" s="29">
        <f>IF($J$6="с учетом НДС",VLOOKUP(I2418,LEGEND!B:E,4,0)*(1-M2418),VLOOKUP(I2418,LEGEND!B:E,4,0)*(1-M2418)/1.2)</f>
        <v>29700</v>
      </c>
      <c r="M2418" s="57">
        <f>IF(AND(B2418&lt;&gt;"1_Электроинструмент",B2418&lt;&gt;"2_Садовая техника"),$J$5,IF($J$4&lt;=20%,$J$4,IFERROR(VLOOKUP(S2418,LEGEND!$L$2:$M$5,2,FALSE),$J$4)))</f>
        <v>0</v>
      </c>
      <c r="N2418" s="48" t="s">
        <v>60</v>
      </c>
      <c r="O2418" s="6" t="s">
        <v>60</v>
      </c>
      <c r="P2418" s="49" t="s">
        <v>66</v>
      </c>
      <c r="Q2418" s="49" t="s">
        <v>473</v>
      </c>
      <c r="R2418" s="6" t="s">
        <v>60</v>
      </c>
      <c r="S2418" s="49" t="s">
        <v>60</v>
      </c>
      <c r="T2418" s="73" t="str">
        <f>IF(_xlfn.XLOOKUP(I2418,LEGEND!B:B,LEGEND!H:H)&lt;&gt;"-",HYPERLINK(_xlfn.XLOOKUP(I2418,LEGEND!B:B,LEGEND!H:H),"link"),_xlfn.XLOOKUP(I2418,LEGEND!B:B,LEGEND!H:H))</f>
        <v>link</v>
      </c>
      <c r="U2418" s="73" t="str">
        <f>HYPERLINK(_xlfn.XLOOKUP(I2418,LEGEND!B:B,LEGEND!I:I))</f>
        <v>https://milwaukee-media-images.s3.amazonaws.com/hi/4932430442--Hero_1.jpg</v>
      </c>
      <c r="V2418" s="51" t="s">
        <v>15072</v>
      </c>
      <c r="W2418" s="63" t="s">
        <v>1189</v>
      </c>
      <c r="X2418" s="64">
        <v>226</v>
      </c>
      <c r="Y2418" s="64">
        <v>128</v>
      </c>
      <c r="Z2418" s="64">
        <v>83</v>
      </c>
      <c r="AA2418" s="84">
        <v>4.3029999999999999</v>
      </c>
      <c r="AB2418" s="85">
        <v>50</v>
      </c>
      <c r="AC2418" s="85">
        <v>1</v>
      </c>
    </row>
    <row r="2419" spans="1:29" ht="25.5">
      <c r="A2419" s="1"/>
      <c r="B2419" s="6" t="s">
        <v>8777</v>
      </c>
      <c r="C2419" s="6" t="s">
        <v>8778</v>
      </c>
      <c r="D2419" s="6" t="s">
        <v>8861</v>
      </c>
      <c r="E2419" s="49" t="s">
        <v>9795</v>
      </c>
      <c r="F2419" s="6" t="s">
        <v>9940</v>
      </c>
      <c r="G2419" s="6" t="s">
        <v>60</v>
      </c>
      <c r="H2419" s="6" t="s">
        <v>60</v>
      </c>
      <c r="I2419" s="60" t="s">
        <v>15041</v>
      </c>
      <c r="J2419" s="49" t="s">
        <v>15042</v>
      </c>
      <c r="K2419" s="6" t="s">
        <v>15043</v>
      </c>
      <c r="L2419" s="29">
        <f>IF($J$6="с учетом НДС",VLOOKUP(I2419,LEGEND!B:E,4,0)*(1-M2419),VLOOKUP(I2419,LEGEND!B:E,4,0)*(1-M2419)/1.2)</f>
        <v>30100</v>
      </c>
      <c r="M2419" s="57">
        <f>IF(AND(B2419&lt;&gt;"1_Электроинструмент",B2419&lt;&gt;"2_Садовая техника"),$J$5,IF($J$4&lt;=20%,$J$4,IFERROR(VLOOKUP(S2419,LEGEND!$L$2:$M$5,2,FALSE),$J$4)))</f>
        <v>0</v>
      </c>
      <c r="N2419" s="48" t="s">
        <v>60</v>
      </c>
      <c r="O2419" s="6" t="s">
        <v>60</v>
      </c>
      <c r="P2419" s="49" t="s">
        <v>66</v>
      </c>
      <c r="Q2419" s="49" t="s">
        <v>473</v>
      </c>
      <c r="R2419" s="6" t="s">
        <v>60</v>
      </c>
      <c r="S2419" s="49" t="s">
        <v>60</v>
      </c>
      <c r="T2419" s="73" t="str">
        <f>IF(_xlfn.XLOOKUP(I2419,LEGEND!B:B,LEGEND!H:H)&lt;&gt;"-",HYPERLINK(_xlfn.XLOOKUP(I2419,LEGEND!B:B,LEGEND!H:H),"link"),_xlfn.XLOOKUP(I2419,LEGEND!B:B,LEGEND!H:H))</f>
        <v>-</v>
      </c>
      <c r="U2419" s="73" t="str">
        <f>HYPERLINK(_xlfn.XLOOKUP(I2419,LEGEND!B:B,LEGEND!I:I))</f>
        <v>-</v>
      </c>
      <c r="V2419" s="51" t="s">
        <v>15044</v>
      </c>
      <c r="W2419" s="63" t="s">
        <v>1189</v>
      </c>
      <c r="X2419" s="64">
        <v>294</v>
      </c>
      <c r="Y2419" s="64">
        <v>206</v>
      </c>
      <c r="Z2419" s="64">
        <v>128</v>
      </c>
      <c r="AA2419" s="84">
        <v>6.6349999999999998</v>
      </c>
      <c r="AB2419" s="85">
        <v>10</v>
      </c>
      <c r="AC2419" s="85">
        <v>1</v>
      </c>
    </row>
    <row r="2420" spans="1:29" ht="25.5">
      <c r="A2420" s="1"/>
      <c r="B2420" s="6" t="s">
        <v>8777</v>
      </c>
      <c r="C2420" s="6" t="s">
        <v>8778</v>
      </c>
      <c r="D2420" s="6" t="s">
        <v>8861</v>
      </c>
      <c r="E2420" s="49" t="s">
        <v>9795</v>
      </c>
      <c r="F2420" s="6" t="s">
        <v>9940</v>
      </c>
      <c r="G2420" s="6" t="s">
        <v>60</v>
      </c>
      <c r="H2420" s="6" t="s">
        <v>60</v>
      </c>
      <c r="I2420" s="60" t="s">
        <v>15085</v>
      </c>
      <c r="J2420" s="49" t="s">
        <v>15086</v>
      </c>
      <c r="K2420" s="6" t="s">
        <v>15087</v>
      </c>
      <c r="L2420" s="29">
        <f>IF($J$6="с учетом НДС",VLOOKUP(I2420,LEGEND!B:E,4,0)*(1-M2420),VLOOKUP(I2420,LEGEND!B:E,4,0)*(1-M2420)/1.2)</f>
        <v>35500</v>
      </c>
      <c r="M2420" s="57">
        <f>IF(AND(B2420&lt;&gt;"1_Электроинструмент",B2420&lt;&gt;"2_Садовая техника"),$J$5,IF($J$4&lt;=20%,$J$4,IFERROR(VLOOKUP(S2420,LEGEND!$L$2:$M$5,2,FALSE),$J$4)))</f>
        <v>0</v>
      </c>
      <c r="N2420" s="48" t="s">
        <v>60</v>
      </c>
      <c r="O2420" s="6" t="s">
        <v>60</v>
      </c>
      <c r="P2420" s="49" t="s">
        <v>66</v>
      </c>
      <c r="Q2420" s="49" t="s">
        <v>473</v>
      </c>
      <c r="R2420" s="6" t="s">
        <v>60</v>
      </c>
      <c r="S2420" s="49" t="s">
        <v>60</v>
      </c>
      <c r="T2420" s="73" t="str">
        <f>IF(_xlfn.XLOOKUP(I2420,LEGEND!B:B,LEGEND!H:H)&lt;&gt;"-",HYPERLINK(_xlfn.XLOOKUP(I2420,LEGEND!B:B,LEGEND!H:H),"link"),_xlfn.XLOOKUP(I2420,LEGEND!B:B,LEGEND!H:H))</f>
        <v>link</v>
      </c>
      <c r="U2420" s="73" t="str">
        <f>HYPERLINK(_xlfn.XLOOKUP(I2420,LEGEND!B:B,LEGEND!I:I))</f>
        <v>https://milwaukee-media-images.s3.amazonaws.com/hi/4932430443--Hero_1.jpg</v>
      </c>
      <c r="V2420" s="51" t="s">
        <v>15088</v>
      </c>
      <c r="W2420" s="63" t="s">
        <v>1189</v>
      </c>
      <c r="X2420" s="64">
        <v>226</v>
      </c>
      <c r="Y2420" s="64">
        <v>128</v>
      </c>
      <c r="Z2420" s="64">
        <v>83</v>
      </c>
      <c r="AA2420" s="84">
        <v>5.6529999999999996</v>
      </c>
      <c r="AB2420" s="85">
        <v>50</v>
      </c>
      <c r="AC2420" s="85">
        <v>1</v>
      </c>
    </row>
    <row r="2421" spans="1:29" ht="25.5">
      <c r="A2421" s="1"/>
      <c r="B2421" s="6" t="s">
        <v>8777</v>
      </c>
      <c r="C2421" s="6" t="s">
        <v>8778</v>
      </c>
      <c r="D2421" s="6" t="s">
        <v>8861</v>
      </c>
      <c r="E2421" s="49" t="s">
        <v>9795</v>
      </c>
      <c r="F2421" s="6" t="s">
        <v>9940</v>
      </c>
      <c r="G2421" s="6" t="s">
        <v>60</v>
      </c>
      <c r="H2421" s="6" t="s">
        <v>60</v>
      </c>
      <c r="I2421" s="60" t="s">
        <v>15093</v>
      </c>
      <c r="J2421" s="49" t="s">
        <v>15094</v>
      </c>
      <c r="K2421" s="6" t="s">
        <v>15095</v>
      </c>
      <c r="L2421" s="29">
        <f>IF($J$6="с учетом НДС",VLOOKUP(I2421,LEGEND!B:E,4,0)*(1-M2421),VLOOKUP(I2421,LEGEND!B:E,4,0)*(1-M2421)/1.2)</f>
        <v>36500</v>
      </c>
      <c r="M2421" s="57">
        <f>IF(AND(B2421&lt;&gt;"1_Электроинструмент",B2421&lt;&gt;"2_Садовая техника"),$J$5,IF($J$4&lt;=20%,$J$4,IFERROR(VLOOKUP(S2421,LEGEND!$L$2:$M$5,2,FALSE),$J$4)))</f>
        <v>0</v>
      </c>
      <c r="N2421" s="48" t="s">
        <v>60</v>
      </c>
      <c r="O2421" s="6" t="s">
        <v>60</v>
      </c>
      <c r="P2421" s="49" t="s">
        <v>66</v>
      </c>
      <c r="Q2421" s="49" t="s">
        <v>473</v>
      </c>
      <c r="R2421" s="6" t="s">
        <v>60</v>
      </c>
      <c r="S2421" s="49" t="s">
        <v>60</v>
      </c>
      <c r="T2421" s="73" t="str">
        <f>IF(_xlfn.XLOOKUP(I2421,LEGEND!B:B,LEGEND!H:H)&lt;&gt;"-",HYPERLINK(_xlfn.XLOOKUP(I2421,LEGEND!B:B,LEGEND!H:H),"link"),_xlfn.XLOOKUP(I2421,LEGEND!B:B,LEGEND!H:H))</f>
        <v>link</v>
      </c>
      <c r="U2421" s="73" t="str">
        <f>HYPERLINK(_xlfn.XLOOKUP(I2421,LEGEND!B:B,LEGEND!I:I))</f>
        <v>https://milwaukee-media-images.s3.amazonaws.com/hi/4932430463--Hero_1.jpg</v>
      </c>
      <c r="V2421" s="51" t="s">
        <v>15096</v>
      </c>
      <c r="W2421" s="63" t="s">
        <v>1189</v>
      </c>
      <c r="X2421" s="64">
        <v>226</v>
      </c>
      <c r="Y2421" s="64">
        <v>128</v>
      </c>
      <c r="Z2421" s="64">
        <v>83</v>
      </c>
      <c r="AA2421" s="84">
        <v>2.7530000000000001</v>
      </c>
      <c r="AB2421" s="85">
        <v>50</v>
      </c>
      <c r="AC2421" s="85">
        <v>1</v>
      </c>
    </row>
    <row r="2422" spans="1:29" ht="25.5">
      <c r="A2422" s="1"/>
      <c r="B2422" s="6" t="s">
        <v>8777</v>
      </c>
      <c r="C2422" s="6" t="s">
        <v>8778</v>
      </c>
      <c r="D2422" s="6" t="s">
        <v>8861</v>
      </c>
      <c r="E2422" s="49" t="s">
        <v>9795</v>
      </c>
      <c r="F2422" s="6" t="s">
        <v>9940</v>
      </c>
      <c r="G2422" s="6" t="s">
        <v>60</v>
      </c>
      <c r="H2422" s="6" t="s">
        <v>60</v>
      </c>
      <c r="I2422" s="60" t="s">
        <v>15097</v>
      </c>
      <c r="J2422" s="49" t="s">
        <v>15098</v>
      </c>
      <c r="K2422" s="6" t="s">
        <v>15099</v>
      </c>
      <c r="L2422" s="29">
        <f>IF($J$6="с учетом НДС",VLOOKUP(I2422,LEGEND!B:E,4,0)*(1-M2422),VLOOKUP(I2422,LEGEND!B:E,4,0)*(1-M2422)/1.2)</f>
        <v>38500</v>
      </c>
      <c r="M2422" s="57">
        <f>IF(AND(B2422&lt;&gt;"1_Электроинструмент",B2422&lt;&gt;"2_Садовая техника"),$J$5,IF($J$4&lt;=20%,$J$4,IFERROR(VLOOKUP(S2422,LEGEND!$L$2:$M$5,2,FALSE),$J$4)))</f>
        <v>0</v>
      </c>
      <c r="N2422" s="48" t="s">
        <v>60</v>
      </c>
      <c r="O2422" s="6" t="s">
        <v>60</v>
      </c>
      <c r="P2422" s="49" t="s">
        <v>66</v>
      </c>
      <c r="Q2422" s="49" t="s">
        <v>473</v>
      </c>
      <c r="R2422" s="6" t="s">
        <v>60</v>
      </c>
      <c r="S2422" s="49" t="s">
        <v>60</v>
      </c>
      <c r="T2422" s="73" t="str">
        <f>IF(_xlfn.XLOOKUP(I2422,LEGEND!B:B,LEGEND!H:H)&lt;&gt;"-",HYPERLINK(_xlfn.XLOOKUP(I2422,LEGEND!B:B,LEGEND!H:H),"link"),_xlfn.XLOOKUP(I2422,LEGEND!B:B,LEGEND!H:H))</f>
        <v>-</v>
      </c>
      <c r="U2422" s="73" t="str">
        <f>HYPERLINK(_xlfn.XLOOKUP(I2422,LEGEND!B:B,LEGEND!I:I))</f>
        <v>-</v>
      </c>
      <c r="V2422" s="51" t="s">
        <v>15100</v>
      </c>
      <c r="W2422" s="63" t="s">
        <v>1189</v>
      </c>
      <c r="X2422" s="64">
        <v>295</v>
      </c>
      <c r="Y2422" s="64">
        <v>203</v>
      </c>
      <c r="Z2422" s="64">
        <v>130</v>
      </c>
      <c r="AA2422" s="84">
        <v>8.8800000000000008</v>
      </c>
      <c r="AB2422" s="85">
        <v>10</v>
      </c>
      <c r="AC2422" s="85">
        <v>1</v>
      </c>
    </row>
    <row r="2423" spans="1:29" ht="25.5">
      <c r="A2423" s="1"/>
      <c r="B2423" s="6" t="s">
        <v>8777</v>
      </c>
      <c r="C2423" s="6" t="s">
        <v>8778</v>
      </c>
      <c r="D2423" s="6" t="s">
        <v>8861</v>
      </c>
      <c r="E2423" s="49" t="s">
        <v>9795</v>
      </c>
      <c r="F2423" s="6" t="s">
        <v>9940</v>
      </c>
      <c r="G2423" s="6" t="s">
        <v>60</v>
      </c>
      <c r="H2423" s="6" t="s">
        <v>60</v>
      </c>
      <c r="I2423" s="60" t="s">
        <v>15105</v>
      </c>
      <c r="J2423" s="49" t="s">
        <v>15106</v>
      </c>
      <c r="K2423" s="6" t="s">
        <v>15107</v>
      </c>
      <c r="L2423" s="29">
        <f>IF($J$6="с учетом НДС",VLOOKUP(I2423,LEGEND!B:E,4,0)*(1-M2423),VLOOKUP(I2423,LEGEND!B:E,4,0)*(1-M2423)/1.2)</f>
        <v>45300</v>
      </c>
      <c r="M2423" s="57">
        <f>IF(AND(B2423&lt;&gt;"1_Электроинструмент",B2423&lt;&gt;"2_Садовая техника"),$J$5,IF($J$4&lt;=20%,$J$4,IFERROR(VLOOKUP(S2423,LEGEND!$L$2:$M$5,2,FALSE),$J$4)))</f>
        <v>0</v>
      </c>
      <c r="N2423" s="48" t="s">
        <v>60</v>
      </c>
      <c r="O2423" s="6" t="s">
        <v>60</v>
      </c>
      <c r="P2423" s="49" t="s">
        <v>66</v>
      </c>
      <c r="Q2423" s="49" t="s">
        <v>473</v>
      </c>
      <c r="R2423" s="6" t="s">
        <v>60</v>
      </c>
      <c r="S2423" s="49" t="s">
        <v>60</v>
      </c>
      <c r="T2423" s="73" t="str">
        <f>IF(_xlfn.XLOOKUP(I2423,LEGEND!B:B,LEGEND!H:H)&lt;&gt;"-",HYPERLINK(_xlfn.XLOOKUP(I2423,LEGEND!B:B,LEGEND!H:H),"link"),_xlfn.XLOOKUP(I2423,LEGEND!B:B,LEGEND!H:H))</f>
        <v>link</v>
      </c>
      <c r="U2423" s="73" t="str">
        <f>HYPERLINK(_xlfn.XLOOKUP(I2423,LEGEND!B:B,LEGEND!I:I))</f>
        <v>https://milwaukee-media-images.s3.amazonaws.com/hi/4932459589--Hero_1.jpg</v>
      </c>
      <c r="V2423" s="51" t="s">
        <v>15108</v>
      </c>
      <c r="W2423" s="63" t="s">
        <v>1189</v>
      </c>
      <c r="X2423" s="64">
        <v>285</v>
      </c>
      <c r="Y2423" s="64">
        <v>220</v>
      </c>
      <c r="Z2423" s="64">
        <v>100</v>
      </c>
      <c r="AA2423" s="84">
        <v>3.206</v>
      </c>
      <c r="AB2423" s="85">
        <v>50</v>
      </c>
      <c r="AC2423" s="85">
        <v>1</v>
      </c>
    </row>
    <row r="2424" spans="1:29" ht="25.5">
      <c r="A2424" s="1"/>
      <c r="B2424" s="6" t="s">
        <v>8777</v>
      </c>
      <c r="C2424" s="6" t="s">
        <v>8778</v>
      </c>
      <c r="D2424" s="6" t="s">
        <v>8861</v>
      </c>
      <c r="E2424" s="49" t="s">
        <v>9795</v>
      </c>
      <c r="F2424" s="6" t="s">
        <v>9940</v>
      </c>
      <c r="G2424" s="6" t="s">
        <v>60</v>
      </c>
      <c r="H2424" s="6" t="s">
        <v>60</v>
      </c>
      <c r="I2424" s="60" t="s">
        <v>15109</v>
      </c>
      <c r="J2424" s="49" t="s">
        <v>15110</v>
      </c>
      <c r="K2424" s="6" t="s">
        <v>15111</v>
      </c>
      <c r="L2424" s="29">
        <f>IF($J$6="с учетом НДС",VLOOKUP(I2424,LEGEND!B:E,4,0)*(1-M2424),VLOOKUP(I2424,LEGEND!B:E,4,0)*(1-M2424)/1.2)</f>
        <v>45400</v>
      </c>
      <c r="M2424" s="57">
        <f>IF(AND(B2424&lt;&gt;"1_Электроинструмент",B2424&lt;&gt;"2_Садовая техника"),$J$5,IF($J$4&lt;=20%,$J$4,IFERROR(VLOOKUP(S2424,LEGEND!$L$2:$M$5,2,FALSE),$J$4)))</f>
        <v>0</v>
      </c>
      <c r="N2424" s="48" t="s">
        <v>60</v>
      </c>
      <c r="O2424" s="6" t="s">
        <v>60</v>
      </c>
      <c r="P2424" s="49" t="s">
        <v>66</v>
      </c>
      <c r="Q2424" s="49" t="s">
        <v>67</v>
      </c>
      <c r="R2424" s="6" t="s">
        <v>60</v>
      </c>
      <c r="S2424" s="49" t="s">
        <v>60</v>
      </c>
      <c r="T2424" s="73" t="str">
        <f>IF(_xlfn.XLOOKUP(I2424,LEGEND!B:B,LEGEND!H:H)&lt;&gt;"-",HYPERLINK(_xlfn.XLOOKUP(I2424,LEGEND!B:B,LEGEND!H:H),"link"),_xlfn.XLOOKUP(I2424,LEGEND!B:B,LEGEND!H:H))</f>
        <v>link</v>
      </c>
      <c r="U2424" s="73" t="str">
        <f>HYPERLINK(_xlfn.XLOOKUP(I2424,LEGEND!B:B,LEGEND!I:I))</f>
        <v>https://milwaukee-media-images.s3.amazonaws.com/hi/4932472158--Hero_1.jpg</v>
      </c>
      <c r="V2424" s="51" t="s">
        <v>15112</v>
      </c>
      <c r="W2424" s="63" t="s">
        <v>1189</v>
      </c>
      <c r="X2424" s="64">
        <v>390</v>
      </c>
      <c r="Y2424" s="64">
        <v>300</v>
      </c>
      <c r="Z2424" s="64">
        <v>100</v>
      </c>
      <c r="AA2424" s="84">
        <v>6.798</v>
      </c>
      <c r="AB2424" s="85">
        <v>50</v>
      </c>
      <c r="AC2424" s="85">
        <v>1</v>
      </c>
    </row>
    <row r="2425" spans="1:29" ht="25.5">
      <c r="A2425" s="1"/>
      <c r="B2425" s="6" t="s">
        <v>8777</v>
      </c>
      <c r="C2425" s="6" t="s">
        <v>8778</v>
      </c>
      <c r="D2425" s="6" t="s">
        <v>8861</v>
      </c>
      <c r="E2425" s="49" t="s">
        <v>9795</v>
      </c>
      <c r="F2425" s="6" t="s">
        <v>9940</v>
      </c>
      <c r="G2425" s="6" t="s">
        <v>60</v>
      </c>
      <c r="H2425" s="6" t="s">
        <v>60</v>
      </c>
      <c r="I2425" s="60" t="s">
        <v>15113</v>
      </c>
      <c r="J2425" s="49" t="s">
        <v>15114</v>
      </c>
      <c r="K2425" s="6" t="s">
        <v>15115</v>
      </c>
      <c r="L2425" s="29">
        <f>IF($J$6="с учетом НДС",VLOOKUP(I2425,LEGEND!B:E,4,0)*(1-M2425),VLOOKUP(I2425,LEGEND!B:E,4,0)*(1-M2425)/1.2)</f>
        <v>45700</v>
      </c>
      <c r="M2425" s="57">
        <f>IF(AND(B2425&lt;&gt;"1_Электроинструмент",B2425&lt;&gt;"2_Садовая техника"),$J$5,IF($J$4&lt;=20%,$J$4,IFERROR(VLOOKUP(S2425,LEGEND!$L$2:$M$5,2,FALSE),$J$4)))</f>
        <v>0</v>
      </c>
      <c r="N2425" s="48" t="s">
        <v>60</v>
      </c>
      <c r="O2425" s="6" t="s">
        <v>60</v>
      </c>
      <c r="P2425" s="49" t="s">
        <v>66</v>
      </c>
      <c r="Q2425" s="49" t="s">
        <v>67</v>
      </c>
      <c r="R2425" s="6" t="s">
        <v>60</v>
      </c>
      <c r="S2425" s="49" t="s">
        <v>60</v>
      </c>
      <c r="T2425" s="73" t="str">
        <f>IF(_xlfn.XLOOKUP(I2425,LEGEND!B:B,LEGEND!H:H)&lt;&gt;"-",HYPERLINK(_xlfn.XLOOKUP(I2425,LEGEND!B:B,LEGEND!H:H),"link"),_xlfn.XLOOKUP(I2425,LEGEND!B:B,LEGEND!H:H))</f>
        <v>link</v>
      </c>
      <c r="U2425" s="73" t="str">
        <f>HYPERLINK(_xlfn.XLOOKUP(I2425,LEGEND!B:B,LEGEND!I:I))</f>
        <v>https://milwaukee-media-images.s3.amazonaws.com/hi/4932472156--Hero_1.jpg</v>
      </c>
      <c r="V2425" s="51" t="s">
        <v>15116</v>
      </c>
      <c r="W2425" s="63" t="s">
        <v>1189</v>
      </c>
      <c r="X2425" s="64">
        <v>380</v>
      </c>
      <c r="Y2425" s="64">
        <v>230</v>
      </c>
      <c r="Z2425" s="64">
        <v>96</v>
      </c>
      <c r="AA2425" s="84">
        <v>4.6100000000000003</v>
      </c>
      <c r="AB2425" s="85">
        <v>50</v>
      </c>
      <c r="AC2425" s="85">
        <v>1</v>
      </c>
    </row>
    <row r="2426" spans="1:29" ht="25.5">
      <c r="A2426" s="1"/>
      <c r="B2426" s="6" t="s">
        <v>8777</v>
      </c>
      <c r="C2426" s="6" t="s">
        <v>8778</v>
      </c>
      <c r="D2426" s="6" t="s">
        <v>8861</v>
      </c>
      <c r="E2426" s="49" t="s">
        <v>9795</v>
      </c>
      <c r="F2426" s="6" t="s">
        <v>9940</v>
      </c>
      <c r="G2426" s="6" t="s">
        <v>60</v>
      </c>
      <c r="H2426" s="6" t="s">
        <v>60</v>
      </c>
      <c r="I2426" s="60" t="s">
        <v>15117</v>
      </c>
      <c r="J2426" s="49" t="s">
        <v>15118</v>
      </c>
      <c r="K2426" s="6" t="s">
        <v>15119</v>
      </c>
      <c r="L2426" s="29">
        <f>IF($J$6="с учетом НДС",VLOOKUP(I2426,LEGEND!B:E,4,0)*(1-M2426),VLOOKUP(I2426,LEGEND!B:E,4,0)*(1-M2426)/1.2)</f>
        <v>54500</v>
      </c>
      <c r="M2426" s="57">
        <f>IF(AND(B2426&lt;&gt;"1_Электроинструмент",B2426&lt;&gt;"2_Садовая техника"),$J$5,IF($J$4&lt;=20%,$J$4,IFERROR(VLOOKUP(S2426,LEGEND!$L$2:$M$5,2,FALSE),$J$4)))</f>
        <v>0</v>
      </c>
      <c r="N2426" s="48" t="s">
        <v>60</v>
      </c>
      <c r="O2426" s="6" t="s">
        <v>60</v>
      </c>
      <c r="P2426" s="49" t="s">
        <v>66</v>
      </c>
      <c r="Q2426" s="49" t="s">
        <v>473</v>
      </c>
      <c r="R2426" s="6" t="s">
        <v>60</v>
      </c>
      <c r="S2426" s="49" t="s">
        <v>60</v>
      </c>
      <c r="T2426" s="73" t="str">
        <f>IF(_xlfn.XLOOKUP(I2426,LEGEND!B:B,LEGEND!H:H)&lt;&gt;"-",HYPERLINK(_xlfn.XLOOKUP(I2426,LEGEND!B:B,LEGEND!H:H),"link"),_xlfn.XLOOKUP(I2426,LEGEND!B:B,LEGEND!H:H))</f>
        <v>link</v>
      </c>
      <c r="U2426" s="73" t="str">
        <f>HYPERLINK(_xlfn.XLOOKUP(I2426,LEGEND!B:B,LEGEND!I:I))</f>
        <v>https://milwaukee-media-images.s3.amazonaws.com/hi/4932478097--Hero_1.jpg</v>
      </c>
      <c r="V2426" s="51" t="s">
        <v>15120</v>
      </c>
      <c r="W2426" s="63" t="s">
        <v>1189</v>
      </c>
      <c r="X2426" s="64">
        <v>210</v>
      </c>
      <c r="Y2426" s="64">
        <v>15</v>
      </c>
      <c r="Z2426" s="64">
        <v>10</v>
      </c>
      <c r="AA2426" s="84">
        <v>6.12</v>
      </c>
      <c r="AB2426" s="85">
        <v>50</v>
      </c>
      <c r="AC2426" s="85">
        <v>1</v>
      </c>
    </row>
    <row r="2427" spans="1:29" ht="25.5">
      <c r="A2427" s="1"/>
      <c r="B2427" s="6" t="s">
        <v>8777</v>
      </c>
      <c r="C2427" s="6" t="s">
        <v>8778</v>
      </c>
      <c r="D2427" s="6" t="s">
        <v>8861</v>
      </c>
      <c r="E2427" s="49" t="s">
        <v>9795</v>
      </c>
      <c r="F2427" s="6" t="s">
        <v>9940</v>
      </c>
      <c r="G2427" s="6" t="s">
        <v>60</v>
      </c>
      <c r="H2427" s="6" t="s">
        <v>60</v>
      </c>
      <c r="I2427" s="60" t="s">
        <v>15121</v>
      </c>
      <c r="J2427" s="49" t="s">
        <v>15122</v>
      </c>
      <c r="K2427" s="6" t="s">
        <v>15123</v>
      </c>
      <c r="L2427" s="29">
        <f>IF($J$6="с учетом НДС",VLOOKUP(I2427,LEGEND!B:E,4,0)*(1-M2427),VLOOKUP(I2427,LEGEND!B:E,4,0)*(1-M2427)/1.2)</f>
        <v>55100</v>
      </c>
      <c r="M2427" s="57">
        <f>IF(AND(B2427&lt;&gt;"1_Электроинструмент",B2427&lt;&gt;"2_Садовая техника"),$J$5,IF($J$4&lt;=20%,$J$4,IFERROR(VLOOKUP(S2427,LEGEND!$L$2:$M$5,2,FALSE),$J$4)))</f>
        <v>0</v>
      </c>
      <c r="N2427" s="48" t="s">
        <v>60</v>
      </c>
      <c r="O2427" s="6" t="s">
        <v>60</v>
      </c>
      <c r="P2427" s="49" t="s">
        <v>66</v>
      </c>
      <c r="Q2427" s="49" t="s">
        <v>473</v>
      </c>
      <c r="R2427" s="6" t="s">
        <v>60</v>
      </c>
      <c r="S2427" s="49" t="s">
        <v>60</v>
      </c>
      <c r="T2427" s="73" t="str">
        <f>IF(_xlfn.XLOOKUP(I2427,LEGEND!B:B,LEGEND!H:H)&lt;&gt;"-",HYPERLINK(_xlfn.XLOOKUP(I2427,LEGEND!B:B,LEGEND!H:H),"link"),_xlfn.XLOOKUP(I2427,LEGEND!B:B,LEGEND!H:H))</f>
        <v>link</v>
      </c>
      <c r="U2427" s="73" t="str">
        <f>HYPERLINK(_xlfn.XLOOKUP(I2427,LEGEND!B:B,LEGEND!I:I))</f>
        <v>https://milwaukee-media-images.s3.amazonaws.com/hi/4932472161--Hero_1.jpg</v>
      </c>
      <c r="V2427" s="51" t="s">
        <v>15124</v>
      </c>
      <c r="W2427" s="63" t="s">
        <v>1189</v>
      </c>
      <c r="X2427" s="64">
        <v>390</v>
      </c>
      <c r="Y2427" s="64">
        <v>300</v>
      </c>
      <c r="Z2427" s="64">
        <v>90</v>
      </c>
      <c r="AA2427" s="84">
        <v>8.06</v>
      </c>
      <c r="AB2427" s="85">
        <v>50</v>
      </c>
      <c r="AC2427" s="85">
        <v>1</v>
      </c>
    </row>
    <row r="2428" spans="1:29" ht="25.5">
      <c r="A2428" s="1"/>
      <c r="B2428" s="6" t="s">
        <v>8777</v>
      </c>
      <c r="C2428" s="6" t="s">
        <v>8778</v>
      </c>
      <c r="D2428" s="6" t="s">
        <v>8861</v>
      </c>
      <c r="E2428" s="49" t="s">
        <v>9795</v>
      </c>
      <c r="F2428" s="6" t="s">
        <v>9940</v>
      </c>
      <c r="G2428" s="6" t="s">
        <v>60</v>
      </c>
      <c r="H2428" s="6" t="s">
        <v>60</v>
      </c>
      <c r="I2428" s="60" t="s">
        <v>15125</v>
      </c>
      <c r="J2428" s="49" t="s">
        <v>15126</v>
      </c>
      <c r="K2428" s="6" t="s">
        <v>15127</v>
      </c>
      <c r="L2428" s="29">
        <f>IF($J$6="с учетом НДС",VLOOKUP(I2428,LEGEND!B:E,4,0)*(1-M2428),VLOOKUP(I2428,LEGEND!B:E,4,0)*(1-M2428)/1.2)</f>
        <v>72900</v>
      </c>
      <c r="M2428" s="57">
        <f>IF(AND(B2428&lt;&gt;"1_Электроинструмент",B2428&lt;&gt;"2_Садовая техника"),$J$5,IF($J$4&lt;=20%,$J$4,IFERROR(VLOOKUP(S2428,LEGEND!$L$2:$M$5,2,FALSE),$J$4)))</f>
        <v>0</v>
      </c>
      <c r="N2428" s="48" t="s">
        <v>60</v>
      </c>
      <c r="O2428" s="6" t="s">
        <v>60</v>
      </c>
      <c r="P2428" s="49" t="s">
        <v>66</v>
      </c>
      <c r="Q2428" s="49" t="s">
        <v>67</v>
      </c>
      <c r="R2428" s="6" t="s">
        <v>60</v>
      </c>
      <c r="S2428" s="49" t="s">
        <v>60</v>
      </c>
      <c r="T2428" s="73" t="str">
        <f>IF(_xlfn.XLOOKUP(I2428,LEGEND!B:B,LEGEND!H:H)&lt;&gt;"-",HYPERLINK(_xlfn.XLOOKUP(I2428,LEGEND!B:B,LEGEND!H:H),"link"),_xlfn.XLOOKUP(I2428,LEGEND!B:B,LEGEND!H:H))</f>
        <v>link</v>
      </c>
      <c r="U2428" s="73" t="str">
        <f>HYPERLINK(_xlfn.XLOOKUP(I2428,LEGEND!B:B,LEGEND!I:I))</f>
        <v>https://milwaukee-media-images.s3.amazonaws.com/hi/4932472157--Hero_1.jpg</v>
      </c>
      <c r="V2428" s="51" t="s">
        <v>15128</v>
      </c>
      <c r="W2428" s="63" t="s">
        <v>1189</v>
      </c>
      <c r="X2428" s="64">
        <v>470</v>
      </c>
      <c r="Y2428" s="64">
        <v>10</v>
      </c>
      <c r="Z2428" s="64">
        <v>10</v>
      </c>
      <c r="AA2428" s="84">
        <v>6.42</v>
      </c>
      <c r="AB2428" s="85">
        <v>50</v>
      </c>
      <c r="AC2428" s="85">
        <v>1</v>
      </c>
    </row>
    <row r="2429" spans="1:29" ht="25.5">
      <c r="A2429" s="1"/>
      <c r="B2429" s="6" t="s">
        <v>8777</v>
      </c>
      <c r="C2429" s="6" t="s">
        <v>8778</v>
      </c>
      <c r="D2429" s="6" t="s">
        <v>8861</v>
      </c>
      <c r="E2429" s="49" t="s">
        <v>9795</v>
      </c>
      <c r="F2429" s="6" t="s">
        <v>9940</v>
      </c>
      <c r="G2429" s="6" t="s">
        <v>60</v>
      </c>
      <c r="H2429" s="6" t="s">
        <v>60</v>
      </c>
      <c r="I2429" s="60" t="s">
        <v>15129</v>
      </c>
      <c r="J2429" s="49" t="s">
        <v>15130</v>
      </c>
      <c r="K2429" s="6" t="s">
        <v>15131</v>
      </c>
      <c r="L2429" s="29">
        <f>IF($J$6="с учетом НДС",VLOOKUP(I2429,LEGEND!B:E,4,0)*(1-M2429),VLOOKUP(I2429,LEGEND!B:E,4,0)*(1-M2429)/1.2)</f>
        <v>75000</v>
      </c>
      <c r="M2429" s="57">
        <f>IF(AND(B2429&lt;&gt;"1_Электроинструмент",B2429&lt;&gt;"2_Садовая техника"),$J$5,IF($J$4&lt;=20%,$J$4,IFERROR(VLOOKUP(S2429,LEGEND!$L$2:$M$5,2,FALSE),$J$4)))</f>
        <v>0</v>
      </c>
      <c r="N2429" s="48" t="s">
        <v>60</v>
      </c>
      <c r="O2429" s="6" t="s">
        <v>60</v>
      </c>
      <c r="P2429" s="49" t="s">
        <v>66</v>
      </c>
      <c r="Q2429" s="49" t="s">
        <v>473</v>
      </c>
      <c r="R2429" s="6" t="s">
        <v>60</v>
      </c>
      <c r="S2429" s="49" t="s">
        <v>60</v>
      </c>
      <c r="T2429" s="73" t="str">
        <f>IF(_xlfn.XLOOKUP(I2429,LEGEND!B:B,LEGEND!H:H)&lt;&gt;"-",HYPERLINK(_xlfn.XLOOKUP(I2429,LEGEND!B:B,LEGEND!H:H),"link"),_xlfn.XLOOKUP(I2429,LEGEND!B:B,LEGEND!H:H))</f>
        <v>link</v>
      </c>
      <c r="U2429" s="73" t="str">
        <f>HYPERLINK(_xlfn.XLOOKUP(I2429,LEGEND!B:B,LEGEND!I:I))</f>
        <v>https://milwaukee-media-images.s3.amazonaws.com/hi/4932472159--Hero_1.jpg</v>
      </c>
      <c r="V2429" s="51" t="s">
        <v>15132</v>
      </c>
      <c r="W2429" s="63" t="s">
        <v>1189</v>
      </c>
      <c r="X2429" s="64">
        <v>530</v>
      </c>
      <c r="Y2429" s="64">
        <v>180</v>
      </c>
      <c r="Z2429" s="64">
        <v>70</v>
      </c>
      <c r="AA2429" s="84">
        <v>9.1199999999999992</v>
      </c>
      <c r="AB2429" s="85">
        <v>50</v>
      </c>
      <c r="AC2429" s="85">
        <v>1</v>
      </c>
    </row>
    <row r="2430" spans="1:29" ht="25.5">
      <c r="A2430" s="1"/>
      <c r="B2430" s="6" t="s">
        <v>8777</v>
      </c>
      <c r="C2430" s="6" t="s">
        <v>8778</v>
      </c>
      <c r="D2430" s="6" t="s">
        <v>8861</v>
      </c>
      <c r="E2430" s="49" t="s">
        <v>9795</v>
      </c>
      <c r="F2430" s="6" t="s">
        <v>9940</v>
      </c>
      <c r="G2430" s="6" t="s">
        <v>60</v>
      </c>
      <c r="H2430" s="6" t="s">
        <v>60</v>
      </c>
      <c r="I2430" s="60" t="s">
        <v>15133</v>
      </c>
      <c r="J2430" s="49" t="s">
        <v>15134</v>
      </c>
      <c r="K2430" s="6" t="s">
        <v>15135</v>
      </c>
      <c r="L2430" s="29">
        <f>IF($J$6="с учетом НДС",VLOOKUP(I2430,LEGEND!B:E,4,0)*(1-M2430),VLOOKUP(I2430,LEGEND!B:E,4,0)*(1-M2430)/1.2)</f>
        <v>82100</v>
      </c>
      <c r="M2430" s="57">
        <f>IF(AND(B2430&lt;&gt;"1_Электроинструмент",B2430&lt;&gt;"2_Садовая техника"),$J$5,IF($J$4&lt;=20%,$J$4,IFERROR(VLOOKUP(S2430,LEGEND!$L$2:$M$5,2,FALSE),$J$4)))</f>
        <v>0</v>
      </c>
      <c r="N2430" s="48" t="s">
        <v>60</v>
      </c>
      <c r="O2430" s="6" t="s">
        <v>60</v>
      </c>
      <c r="P2430" s="49" t="s">
        <v>66</v>
      </c>
      <c r="Q2430" s="49" t="s">
        <v>67</v>
      </c>
      <c r="R2430" s="6" t="s">
        <v>60</v>
      </c>
      <c r="S2430" s="49" t="s">
        <v>60</v>
      </c>
      <c r="T2430" s="73" t="str">
        <f>IF(_xlfn.XLOOKUP(I2430,LEGEND!B:B,LEGEND!H:H)&lt;&gt;"-",HYPERLINK(_xlfn.XLOOKUP(I2430,LEGEND!B:B,LEGEND!H:H),"link"),_xlfn.XLOOKUP(I2430,LEGEND!B:B,LEGEND!H:H))</f>
        <v>link</v>
      </c>
      <c r="U2430" s="73" t="str">
        <f>HYPERLINK(_xlfn.XLOOKUP(I2430,LEGEND!B:B,LEGEND!I:I))</f>
        <v>https://milwaukee-media-images.s3.amazonaws.com/hi/4932472162--Hero_1.jpg</v>
      </c>
      <c r="V2430" s="51" t="s">
        <v>15136</v>
      </c>
      <c r="W2430" s="63" t="s">
        <v>1189</v>
      </c>
      <c r="X2430" s="64">
        <v>520</v>
      </c>
      <c r="Y2430" s="64">
        <v>200</v>
      </c>
      <c r="Z2430" s="64">
        <v>60</v>
      </c>
      <c r="AA2430" s="84">
        <v>10.978</v>
      </c>
      <c r="AB2430" s="85">
        <v>50</v>
      </c>
      <c r="AC2430" s="85">
        <v>1</v>
      </c>
    </row>
    <row r="2431" spans="1:29" ht="25.5">
      <c r="A2431" s="1"/>
      <c r="B2431" s="6" t="s">
        <v>8777</v>
      </c>
      <c r="C2431" s="6" t="s">
        <v>8778</v>
      </c>
      <c r="D2431" s="6" t="s">
        <v>8861</v>
      </c>
      <c r="E2431" s="49" t="s">
        <v>9795</v>
      </c>
      <c r="F2431" s="6" t="s">
        <v>8867</v>
      </c>
      <c r="G2431" s="6" t="s">
        <v>60</v>
      </c>
      <c r="H2431" s="6" t="s">
        <v>60</v>
      </c>
      <c r="I2431" s="60" t="s">
        <v>24261</v>
      </c>
      <c r="J2431" s="49" t="s">
        <v>24262</v>
      </c>
      <c r="K2431" s="6" t="s">
        <v>24263</v>
      </c>
      <c r="L2431" s="29">
        <f>IF($J$6="с учетом НДС",VLOOKUP(I2431,LEGEND!B:E,4,0)*(1-M2431),VLOOKUP(I2431,LEGEND!B:E,4,0)*(1-M2431)/1.2)</f>
        <v>2790</v>
      </c>
      <c r="M2431" s="57">
        <f>IF(AND(B2431&lt;&gt;"1_Электроинструмент",B2431&lt;&gt;"2_Садовая техника"),$J$5,IF($J$4&lt;=20%,$J$4,IFERROR(VLOOKUP(S2431,LEGEND!$L$2:$M$5,2,FALSE),$J$4)))</f>
        <v>0</v>
      </c>
      <c r="N2431" s="48" t="s">
        <v>60</v>
      </c>
      <c r="O2431" s="6" t="s">
        <v>60</v>
      </c>
      <c r="P2431" s="49" t="s">
        <v>1556</v>
      </c>
      <c r="Q2431" s="49" t="s">
        <v>473</v>
      </c>
      <c r="R2431" s="6" t="s">
        <v>60</v>
      </c>
      <c r="S2431" s="49" t="s">
        <v>60</v>
      </c>
      <c r="T2431" s="73" t="str">
        <f>IF(_xlfn.XLOOKUP(I2431,LEGEND!B:B,LEGEND!H:H)&lt;&gt;"-",HYPERLINK(_xlfn.XLOOKUP(I2431,LEGEND!B:B,LEGEND!H:H),"link"),_xlfn.XLOOKUP(I2431,LEGEND!B:B,LEGEND!H:H))</f>
        <v>-</v>
      </c>
      <c r="U2431" s="73" t="str">
        <f>HYPERLINK(_xlfn.XLOOKUP(I2431,LEGEND!B:B,LEGEND!I:I))</f>
        <v>-</v>
      </c>
      <c r="V2431" s="51" t="s">
        <v>24264</v>
      </c>
      <c r="W2431" s="63" t="s">
        <v>1189</v>
      </c>
      <c r="X2431" s="64">
        <v>80</v>
      </c>
      <c r="Y2431" s="64">
        <v>62</v>
      </c>
      <c r="Z2431" s="64">
        <v>127</v>
      </c>
      <c r="AA2431" s="84">
        <v>6.5000000000000002E-2</v>
      </c>
      <c r="AB2431" s="85">
        <v>1</v>
      </c>
      <c r="AC2431" s="85">
        <v>1</v>
      </c>
    </row>
    <row r="2432" spans="1:29" ht="25.5">
      <c r="A2432" s="1"/>
      <c r="B2432" s="6" t="s">
        <v>8777</v>
      </c>
      <c r="C2432" s="6" t="s">
        <v>8778</v>
      </c>
      <c r="D2432" s="6" t="s">
        <v>8861</v>
      </c>
      <c r="E2432" s="49" t="s">
        <v>9795</v>
      </c>
      <c r="F2432" s="6" t="s">
        <v>8867</v>
      </c>
      <c r="G2432" s="6" t="s">
        <v>60</v>
      </c>
      <c r="H2432" s="6" t="s">
        <v>60</v>
      </c>
      <c r="I2432" s="60" t="s">
        <v>24269</v>
      </c>
      <c r="J2432" s="49" t="s">
        <v>24270</v>
      </c>
      <c r="K2432" s="6" t="s">
        <v>24271</v>
      </c>
      <c r="L2432" s="29">
        <f>IF($J$6="с учетом НДС",VLOOKUP(I2432,LEGEND!B:E,4,0)*(1-M2432),VLOOKUP(I2432,LEGEND!B:E,4,0)*(1-M2432)/1.2)</f>
        <v>3520</v>
      </c>
      <c r="M2432" s="57">
        <f>IF(AND(B2432&lt;&gt;"1_Электроинструмент",B2432&lt;&gt;"2_Садовая техника"),$J$5,IF($J$4&lt;=20%,$J$4,IFERROR(VLOOKUP(S2432,LEGEND!$L$2:$M$5,2,FALSE),$J$4)))</f>
        <v>0</v>
      </c>
      <c r="N2432" s="48" t="s">
        <v>60</v>
      </c>
      <c r="O2432" s="6" t="s">
        <v>60</v>
      </c>
      <c r="P2432" s="49" t="s">
        <v>1556</v>
      </c>
      <c r="Q2432" s="49" t="s">
        <v>473</v>
      </c>
      <c r="R2432" s="6" t="s">
        <v>60</v>
      </c>
      <c r="S2432" s="49" t="s">
        <v>60</v>
      </c>
      <c r="T2432" s="73" t="str">
        <f>IF(_xlfn.XLOOKUP(I2432,LEGEND!B:B,LEGEND!H:H)&lt;&gt;"-",HYPERLINK(_xlfn.XLOOKUP(I2432,LEGEND!B:B,LEGEND!H:H),"link"),_xlfn.XLOOKUP(I2432,LEGEND!B:B,LEGEND!H:H))</f>
        <v>-</v>
      </c>
      <c r="U2432" s="73" t="str">
        <f>HYPERLINK(_xlfn.XLOOKUP(I2432,LEGEND!B:B,LEGEND!I:I))</f>
        <v>-</v>
      </c>
      <c r="V2432" s="51" t="s">
        <v>24272</v>
      </c>
      <c r="W2432" s="63" t="s">
        <v>1189</v>
      </c>
      <c r="X2432" s="64">
        <v>80</v>
      </c>
      <c r="Y2432" s="64">
        <v>62</v>
      </c>
      <c r="Z2432" s="64">
        <v>127</v>
      </c>
      <c r="AA2432" s="84">
        <v>0.19900000000000001</v>
      </c>
      <c r="AB2432" s="85">
        <v>1</v>
      </c>
      <c r="AC2432" s="85">
        <v>1</v>
      </c>
    </row>
    <row r="2433" spans="1:29" ht="25.5">
      <c r="A2433" s="1"/>
      <c r="B2433" s="6" t="s">
        <v>8777</v>
      </c>
      <c r="C2433" s="6" t="s">
        <v>8778</v>
      </c>
      <c r="D2433" s="6" t="s">
        <v>8861</v>
      </c>
      <c r="E2433" s="49" t="s">
        <v>9795</v>
      </c>
      <c r="F2433" s="6" t="s">
        <v>8867</v>
      </c>
      <c r="G2433" s="6" t="s">
        <v>60</v>
      </c>
      <c r="H2433" s="6" t="s">
        <v>60</v>
      </c>
      <c r="I2433" s="60" t="s">
        <v>24265</v>
      </c>
      <c r="J2433" s="49" t="s">
        <v>24266</v>
      </c>
      <c r="K2433" s="6" t="s">
        <v>24267</v>
      </c>
      <c r="L2433" s="29">
        <f>IF($J$6="с учетом НДС",VLOOKUP(I2433,LEGEND!B:E,4,0)*(1-M2433),VLOOKUP(I2433,LEGEND!B:E,4,0)*(1-M2433)/1.2)</f>
        <v>3930</v>
      </c>
      <c r="M2433" s="57">
        <f>IF(AND(B2433&lt;&gt;"1_Электроинструмент",B2433&lt;&gt;"2_Садовая техника"),$J$5,IF($J$4&lt;=20%,$J$4,IFERROR(VLOOKUP(S2433,LEGEND!$L$2:$M$5,2,FALSE),$J$4)))</f>
        <v>0</v>
      </c>
      <c r="N2433" s="48" t="s">
        <v>60</v>
      </c>
      <c r="O2433" s="6" t="s">
        <v>60</v>
      </c>
      <c r="P2433" s="49" t="s">
        <v>1556</v>
      </c>
      <c r="Q2433" s="49" t="s">
        <v>473</v>
      </c>
      <c r="R2433" s="6" t="s">
        <v>60</v>
      </c>
      <c r="S2433" s="49" t="s">
        <v>60</v>
      </c>
      <c r="T2433" s="73" t="str">
        <f>IF(_xlfn.XLOOKUP(I2433,LEGEND!B:B,LEGEND!H:H)&lt;&gt;"-",HYPERLINK(_xlfn.XLOOKUP(I2433,LEGEND!B:B,LEGEND!H:H),"link"),_xlfn.XLOOKUP(I2433,LEGEND!B:B,LEGEND!H:H))</f>
        <v>-</v>
      </c>
      <c r="U2433" s="73" t="str">
        <f>HYPERLINK(_xlfn.XLOOKUP(I2433,LEGEND!B:B,LEGEND!I:I))</f>
        <v>-</v>
      </c>
      <c r="V2433" s="51" t="s">
        <v>24268</v>
      </c>
      <c r="W2433" s="63" t="s">
        <v>1189</v>
      </c>
      <c r="X2433" s="64">
        <v>80</v>
      </c>
      <c r="Y2433" s="64">
        <v>62</v>
      </c>
      <c r="Z2433" s="64">
        <v>127</v>
      </c>
      <c r="AA2433" s="84">
        <v>9.6000000000000002E-2</v>
      </c>
      <c r="AB2433" s="85">
        <v>1</v>
      </c>
      <c r="AC2433" s="85">
        <v>1</v>
      </c>
    </row>
    <row r="2434" spans="1:29" ht="25.5">
      <c r="A2434" s="1"/>
      <c r="B2434" s="6" t="s">
        <v>8777</v>
      </c>
      <c r="C2434" s="6" t="s">
        <v>8778</v>
      </c>
      <c r="D2434" s="6" t="s">
        <v>8861</v>
      </c>
      <c r="E2434" s="49" t="s">
        <v>9795</v>
      </c>
      <c r="F2434" s="6" t="s">
        <v>8867</v>
      </c>
      <c r="G2434" s="6" t="s">
        <v>60</v>
      </c>
      <c r="H2434" s="6" t="s">
        <v>60</v>
      </c>
      <c r="I2434" s="60" t="s">
        <v>24273</v>
      </c>
      <c r="J2434" s="49" t="s">
        <v>24274</v>
      </c>
      <c r="K2434" s="6" t="s">
        <v>24275</v>
      </c>
      <c r="L2434" s="29">
        <f>IF($J$6="с учетом НДС",VLOOKUP(I2434,LEGEND!B:E,4,0)*(1-M2434),VLOOKUP(I2434,LEGEND!B:E,4,0)*(1-M2434)/1.2)</f>
        <v>4090</v>
      </c>
      <c r="M2434" s="57">
        <f>IF(AND(B2434&lt;&gt;"1_Электроинструмент",B2434&lt;&gt;"2_Садовая техника"),$J$5,IF($J$4&lt;=20%,$J$4,IFERROR(VLOOKUP(S2434,LEGEND!$L$2:$M$5,2,FALSE),$J$4)))</f>
        <v>0</v>
      </c>
      <c r="N2434" s="48" t="s">
        <v>60</v>
      </c>
      <c r="O2434" s="6" t="s">
        <v>60</v>
      </c>
      <c r="P2434" s="49" t="s">
        <v>1556</v>
      </c>
      <c r="Q2434" s="49" t="s">
        <v>473</v>
      </c>
      <c r="R2434" s="6" t="s">
        <v>60</v>
      </c>
      <c r="S2434" s="49" t="s">
        <v>60</v>
      </c>
      <c r="T2434" s="73" t="str">
        <f>IF(_xlfn.XLOOKUP(I2434,LEGEND!B:B,LEGEND!H:H)&lt;&gt;"-",HYPERLINK(_xlfn.XLOOKUP(I2434,LEGEND!B:B,LEGEND!H:H),"link"),_xlfn.XLOOKUP(I2434,LEGEND!B:B,LEGEND!H:H))</f>
        <v>-</v>
      </c>
      <c r="U2434" s="73" t="str">
        <f>HYPERLINK(_xlfn.XLOOKUP(I2434,LEGEND!B:B,LEGEND!I:I))</f>
        <v>-</v>
      </c>
      <c r="V2434" s="51" t="s">
        <v>24276</v>
      </c>
      <c r="W2434" s="63" t="s">
        <v>1189</v>
      </c>
      <c r="X2434" s="64">
        <v>80</v>
      </c>
      <c r="Y2434" s="64">
        <v>62</v>
      </c>
      <c r="Z2434" s="64">
        <v>127</v>
      </c>
      <c r="AA2434" s="84">
        <v>0.23100000000000001</v>
      </c>
      <c r="AB2434" s="85">
        <v>1</v>
      </c>
      <c r="AC2434" s="85">
        <v>1</v>
      </c>
    </row>
    <row r="2435" spans="1:29" ht="25.5">
      <c r="A2435" s="1"/>
      <c r="B2435" s="6" t="s">
        <v>8777</v>
      </c>
      <c r="C2435" s="6" t="s">
        <v>8778</v>
      </c>
      <c r="D2435" s="6" t="s">
        <v>8861</v>
      </c>
      <c r="E2435" s="49" t="s">
        <v>9795</v>
      </c>
      <c r="F2435" s="6" t="s">
        <v>8867</v>
      </c>
      <c r="G2435" s="6" t="s">
        <v>60</v>
      </c>
      <c r="H2435" s="6" t="s">
        <v>60</v>
      </c>
      <c r="I2435" s="60" t="s">
        <v>24277</v>
      </c>
      <c r="J2435" s="49" t="s">
        <v>24278</v>
      </c>
      <c r="K2435" s="6" t="s">
        <v>24279</v>
      </c>
      <c r="L2435" s="29">
        <f>IF($J$6="с учетом НДС",VLOOKUP(I2435,LEGEND!B:E,4,0)*(1-M2435),VLOOKUP(I2435,LEGEND!B:E,4,0)*(1-M2435)/1.2)</f>
        <v>4340</v>
      </c>
      <c r="M2435" s="57">
        <f>IF(AND(B2435&lt;&gt;"1_Электроинструмент",B2435&lt;&gt;"2_Садовая техника"),$J$5,IF($J$4&lt;=20%,$J$4,IFERROR(VLOOKUP(S2435,LEGEND!$L$2:$M$5,2,FALSE),$J$4)))</f>
        <v>0</v>
      </c>
      <c r="N2435" s="48" t="s">
        <v>60</v>
      </c>
      <c r="O2435" s="6" t="s">
        <v>60</v>
      </c>
      <c r="P2435" s="49" t="s">
        <v>1556</v>
      </c>
      <c r="Q2435" s="49" t="s">
        <v>473</v>
      </c>
      <c r="R2435" s="6" t="s">
        <v>60</v>
      </c>
      <c r="S2435" s="49" t="s">
        <v>60</v>
      </c>
      <c r="T2435" s="73" t="str">
        <f>IF(_xlfn.XLOOKUP(I2435,LEGEND!B:B,LEGEND!H:H)&lt;&gt;"-",HYPERLINK(_xlfn.XLOOKUP(I2435,LEGEND!B:B,LEGEND!H:H),"link"),_xlfn.XLOOKUP(I2435,LEGEND!B:B,LEGEND!H:H))</f>
        <v>-</v>
      </c>
      <c r="U2435" s="73" t="str">
        <f>HYPERLINK(_xlfn.XLOOKUP(I2435,LEGEND!B:B,LEGEND!I:I))</f>
        <v>-</v>
      </c>
      <c r="V2435" s="51" t="s">
        <v>24280</v>
      </c>
      <c r="W2435" s="63" t="s">
        <v>1189</v>
      </c>
      <c r="X2435" s="64">
        <v>80</v>
      </c>
      <c r="Y2435" s="64">
        <v>62</v>
      </c>
      <c r="Z2435" s="64">
        <v>127</v>
      </c>
      <c r="AA2435" s="84">
        <v>0.26300000000000001</v>
      </c>
      <c r="AB2435" s="85">
        <v>1</v>
      </c>
      <c r="AC2435" s="85">
        <v>1</v>
      </c>
    </row>
    <row r="2436" spans="1:29" ht="25.5">
      <c r="A2436" s="1"/>
      <c r="B2436" s="6" t="s">
        <v>8777</v>
      </c>
      <c r="C2436" s="6" t="s">
        <v>8778</v>
      </c>
      <c r="D2436" s="6" t="s">
        <v>8861</v>
      </c>
      <c r="E2436" s="49" t="s">
        <v>9795</v>
      </c>
      <c r="F2436" s="6" t="s">
        <v>8867</v>
      </c>
      <c r="G2436" s="6" t="s">
        <v>60</v>
      </c>
      <c r="H2436" s="6" t="s">
        <v>60</v>
      </c>
      <c r="I2436" s="60" t="s">
        <v>24281</v>
      </c>
      <c r="J2436" s="49" t="s">
        <v>24282</v>
      </c>
      <c r="K2436" s="6" t="s">
        <v>24283</v>
      </c>
      <c r="L2436" s="29">
        <f>IF($J$6="с учетом НДС",VLOOKUP(I2436,LEGEND!B:E,4,0)*(1-M2436),VLOOKUP(I2436,LEGEND!B:E,4,0)*(1-M2436)/1.2)</f>
        <v>4410</v>
      </c>
      <c r="M2436" s="57">
        <f>IF(AND(B2436&lt;&gt;"1_Электроинструмент",B2436&lt;&gt;"2_Садовая техника"),$J$5,IF($J$4&lt;=20%,$J$4,IFERROR(VLOOKUP(S2436,LEGEND!$L$2:$M$5,2,FALSE),$J$4)))</f>
        <v>0</v>
      </c>
      <c r="N2436" s="48" t="s">
        <v>60</v>
      </c>
      <c r="O2436" s="6" t="s">
        <v>60</v>
      </c>
      <c r="P2436" s="49" t="s">
        <v>1556</v>
      </c>
      <c r="Q2436" s="49" t="s">
        <v>473</v>
      </c>
      <c r="R2436" s="6" t="s">
        <v>60</v>
      </c>
      <c r="S2436" s="49" t="s">
        <v>60</v>
      </c>
      <c r="T2436" s="73" t="str">
        <f>IF(_xlfn.XLOOKUP(I2436,LEGEND!B:B,LEGEND!H:H)&lt;&gt;"-",HYPERLINK(_xlfn.XLOOKUP(I2436,LEGEND!B:B,LEGEND!H:H),"link"),_xlfn.XLOOKUP(I2436,LEGEND!B:B,LEGEND!H:H))</f>
        <v>-</v>
      </c>
      <c r="U2436" s="73" t="str">
        <f>HYPERLINK(_xlfn.XLOOKUP(I2436,LEGEND!B:B,LEGEND!I:I))</f>
        <v>-</v>
      </c>
      <c r="V2436" s="51" t="s">
        <v>24284</v>
      </c>
      <c r="W2436" s="63" t="s">
        <v>1189</v>
      </c>
      <c r="X2436" s="64">
        <v>82</v>
      </c>
      <c r="Y2436" s="64">
        <v>100</v>
      </c>
      <c r="Z2436" s="64">
        <v>132</v>
      </c>
      <c r="AA2436" s="84">
        <v>0.34</v>
      </c>
      <c r="AB2436" s="85">
        <v>1</v>
      </c>
      <c r="AC2436" s="85">
        <v>1</v>
      </c>
    </row>
    <row r="2437" spans="1:29" ht="25.5">
      <c r="A2437" s="1"/>
      <c r="B2437" s="6" t="s">
        <v>8777</v>
      </c>
      <c r="C2437" s="6" t="s">
        <v>8778</v>
      </c>
      <c r="D2437" s="6" t="s">
        <v>8861</v>
      </c>
      <c r="E2437" s="49" t="s">
        <v>9795</v>
      </c>
      <c r="F2437" s="6" t="s">
        <v>8867</v>
      </c>
      <c r="G2437" s="6" t="s">
        <v>60</v>
      </c>
      <c r="H2437" s="6" t="s">
        <v>60</v>
      </c>
      <c r="I2437" s="60" t="s">
        <v>24285</v>
      </c>
      <c r="J2437" s="49" t="s">
        <v>24286</v>
      </c>
      <c r="K2437" s="6" t="s">
        <v>24287</v>
      </c>
      <c r="L2437" s="29">
        <f>IF($J$6="с учетом НДС",VLOOKUP(I2437,LEGEND!B:E,4,0)*(1-M2437),VLOOKUP(I2437,LEGEND!B:E,4,0)*(1-M2437)/1.2)</f>
        <v>4500</v>
      </c>
      <c r="M2437" s="57">
        <f>IF(AND(B2437&lt;&gt;"1_Электроинструмент",B2437&lt;&gt;"2_Садовая техника"),$J$5,IF($J$4&lt;=20%,$J$4,IFERROR(VLOOKUP(S2437,LEGEND!$L$2:$M$5,2,FALSE),$J$4)))</f>
        <v>0</v>
      </c>
      <c r="N2437" s="48" t="s">
        <v>60</v>
      </c>
      <c r="O2437" s="6" t="s">
        <v>60</v>
      </c>
      <c r="P2437" s="49" t="s">
        <v>1556</v>
      </c>
      <c r="Q2437" s="49" t="s">
        <v>473</v>
      </c>
      <c r="R2437" s="6" t="s">
        <v>60</v>
      </c>
      <c r="S2437" s="49" t="s">
        <v>60</v>
      </c>
      <c r="T2437" s="73" t="str">
        <f>IF(_xlfn.XLOOKUP(I2437,LEGEND!B:B,LEGEND!H:H)&lt;&gt;"-",HYPERLINK(_xlfn.XLOOKUP(I2437,LEGEND!B:B,LEGEND!H:H),"link"),_xlfn.XLOOKUP(I2437,LEGEND!B:B,LEGEND!H:H))</f>
        <v>-</v>
      </c>
      <c r="U2437" s="73" t="str">
        <f>HYPERLINK(_xlfn.XLOOKUP(I2437,LEGEND!B:B,LEGEND!I:I))</f>
        <v>-</v>
      </c>
      <c r="V2437" s="51" t="s">
        <v>24288</v>
      </c>
      <c r="W2437" s="63" t="s">
        <v>1189</v>
      </c>
      <c r="X2437" s="64">
        <v>82</v>
      </c>
      <c r="Y2437" s="64">
        <v>100</v>
      </c>
      <c r="Z2437" s="64">
        <v>132</v>
      </c>
      <c r="AA2437" s="84">
        <v>0.30199999999999999</v>
      </c>
      <c r="AB2437" s="85">
        <v>1</v>
      </c>
      <c r="AC2437" s="85">
        <v>1</v>
      </c>
    </row>
    <row r="2438" spans="1:29" ht="25.5">
      <c r="A2438" s="1"/>
      <c r="B2438" s="6" t="s">
        <v>8777</v>
      </c>
      <c r="C2438" s="6" t="s">
        <v>8778</v>
      </c>
      <c r="D2438" s="6" t="s">
        <v>8861</v>
      </c>
      <c r="E2438" s="49" t="s">
        <v>9795</v>
      </c>
      <c r="F2438" s="6" t="s">
        <v>8867</v>
      </c>
      <c r="G2438" s="6" t="s">
        <v>60</v>
      </c>
      <c r="H2438" s="6" t="s">
        <v>60</v>
      </c>
      <c r="I2438" s="60" t="s">
        <v>24293</v>
      </c>
      <c r="J2438" s="49" t="s">
        <v>24294</v>
      </c>
      <c r="K2438" s="6" t="s">
        <v>24295</v>
      </c>
      <c r="L2438" s="29">
        <f>IF($J$6="с учетом НДС",VLOOKUP(I2438,LEGEND!B:E,4,0)*(1-M2438),VLOOKUP(I2438,LEGEND!B:E,4,0)*(1-M2438)/1.2)</f>
        <v>5800</v>
      </c>
      <c r="M2438" s="57">
        <f>IF(AND(B2438&lt;&gt;"1_Электроинструмент",B2438&lt;&gt;"2_Садовая техника"),$J$5,IF($J$4&lt;=20%,$J$4,IFERROR(VLOOKUP(S2438,LEGEND!$L$2:$M$5,2,FALSE),$J$4)))</f>
        <v>0</v>
      </c>
      <c r="N2438" s="48" t="s">
        <v>60</v>
      </c>
      <c r="O2438" s="6" t="s">
        <v>60</v>
      </c>
      <c r="P2438" s="49" t="s">
        <v>1556</v>
      </c>
      <c r="Q2438" s="49" t="s">
        <v>473</v>
      </c>
      <c r="R2438" s="6" t="s">
        <v>60</v>
      </c>
      <c r="S2438" s="49" t="s">
        <v>60</v>
      </c>
      <c r="T2438" s="73" t="str">
        <f>IF(_xlfn.XLOOKUP(I2438,LEGEND!B:B,LEGEND!H:H)&lt;&gt;"-",HYPERLINK(_xlfn.XLOOKUP(I2438,LEGEND!B:B,LEGEND!H:H),"link"),_xlfn.XLOOKUP(I2438,LEGEND!B:B,LEGEND!H:H))</f>
        <v>-</v>
      </c>
      <c r="U2438" s="73" t="str">
        <f>HYPERLINK(_xlfn.XLOOKUP(I2438,LEGEND!B:B,LEGEND!I:I))</f>
        <v>-</v>
      </c>
      <c r="V2438" s="51" t="s">
        <v>24296</v>
      </c>
      <c r="W2438" s="63" t="s">
        <v>1189</v>
      </c>
      <c r="X2438" s="64">
        <v>82</v>
      </c>
      <c r="Y2438" s="64">
        <v>100</v>
      </c>
      <c r="Z2438" s="64">
        <v>132</v>
      </c>
      <c r="AA2438" s="84">
        <v>0.39400000000000002</v>
      </c>
      <c r="AB2438" s="85">
        <v>1</v>
      </c>
      <c r="AC2438" s="85">
        <v>1</v>
      </c>
    </row>
    <row r="2439" spans="1:29" ht="25.5">
      <c r="A2439" s="1"/>
      <c r="B2439" s="6" t="s">
        <v>8777</v>
      </c>
      <c r="C2439" s="6" t="s">
        <v>8778</v>
      </c>
      <c r="D2439" s="6" t="s">
        <v>8861</v>
      </c>
      <c r="E2439" s="49" t="s">
        <v>9795</v>
      </c>
      <c r="F2439" s="6" t="s">
        <v>8867</v>
      </c>
      <c r="G2439" s="6" t="s">
        <v>60</v>
      </c>
      <c r="H2439" s="6" t="s">
        <v>60</v>
      </c>
      <c r="I2439" s="60" t="s">
        <v>24289</v>
      </c>
      <c r="J2439" s="49" t="s">
        <v>24290</v>
      </c>
      <c r="K2439" s="6" t="s">
        <v>24291</v>
      </c>
      <c r="L2439" s="29">
        <f>IF($J$6="с учетом НДС",VLOOKUP(I2439,LEGEND!B:E,4,0)*(1-M2439),VLOOKUP(I2439,LEGEND!B:E,4,0)*(1-M2439)/1.2)</f>
        <v>6100</v>
      </c>
      <c r="M2439" s="57">
        <f>IF(AND(B2439&lt;&gt;"1_Электроинструмент",B2439&lt;&gt;"2_Садовая техника"),$J$5,IF($J$4&lt;=20%,$J$4,IFERROR(VLOOKUP(S2439,LEGEND!$L$2:$M$5,2,FALSE),$J$4)))</f>
        <v>0</v>
      </c>
      <c r="N2439" s="48" t="s">
        <v>60</v>
      </c>
      <c r="O2439" s="6" t="s">
        <v>60</v>
      </c>
      <c r="P2439" s="49" t="s">
        <v>1556</v>
      </c>
      <c r="Q2439" s="49" t="s">
        <v>473</v>
      </c>
      <c r="R2439" s="6" t="s">
        <v>60</v>
      </c>
      <c r="S2439" s="49" t="s">
        <v>60</v>
      </c>
      <c r="T2439" s="73" t="str">
        <f>IF(_xlfn.XLOOKUP(I2439,LEGEND!B:B,LEGEND!H:H)&lt;&gt;"-",HYPERLINK(_xlfn.XLOOKUP(I2439,LEGEND!B:B,LEGEND!H:H),"link"),_xlfn.XLOOKUP(I2439,LEGEND!B:B,LEGEND!H:H))</f>
        <v>-</v>
      </c>
      <c r="U2439" s="73" t="str">
        <f>HYPERLINK(_xlfn.XLOOKUP(I2439,LEGEND!B:B,LEGEND!I:I))</f>
        <v>-</v>
      </c>
      <c r="V2439" s="51" t="s">
        <v>24292</v>
      </c>
      <c r="W2439" s="63" t="s">
        <v>1189</v>
      </c>
      <c r="X2439" s="64">
        <v>82</v>
      </c>
      <c r="Y2439" s="64">
        <v>100</v>
      </c>
      <c r="Z2439" s="64">
        <v>132</v>
      </c>
      <c r="AA2439" s="84">
        <v>0.374</v>
      </c>
      <c r="AB2439" s="85">
        <v>1</v>
      </c>
      <c r="AC2439" s="85">
        <v>1</v>
      </c>
    </row>
    <row r="2440" spans="1:29" ht="25.5">
      <c r="A2440" s="1"/>
      <c r="B2440" s="6" t="s">
        <v>8777</v>
      </c>
      <c r="C2440" s="6" t="s">
        <v>8778</v>
      </c>
      <c r="D2440" s="6" t="s">
        <v>8861</v>
      </c>
      <c r="E2440" s="49" t="s">
        <v>9795</v>
      </c>
      <c r="F2440" s="6" t="s">
        <v>8867</v>
      </c>
      <c r="G2440" s="6" t="s">
        <v>60</v>
      </c>
      <c r="H2440" s="6" t="s">
        <v>60</v>
      </c>
      <c r="I2440" s="60" t="s">
        <v>24297</v>
      </c>
      <c r="J2440" s="49" t="s">
        <v>24298</v>
      </c>
      <c r="K2440" s="6" t="s">
        <v>24299</v>
      </c>
      <c r="L2440" s="29">
        <f>IF($J$6="с учетом НДС",VLOOKUP(I2440,LEGEND!B:E,4,0)*(1-M2440),VLOOKUP(I2440,LEGEND!B:E,4,0)*(1-M2440)/1.2)</f>
        <v>6500</v>
      </c>
      <c r="M2440" s="57">
        <f>IF(AND(B2440&lt;&gt;"1_Электроинструмент",B2440&lt;&gt;"2_Садовая техника"),$J$5,IF($J$4&lt;=20%,$J$4,IFERROR(VLOOKUP(S2440,LEGEND!$L$2:$M$5,2,FALSE),$J$4)))</f>
        <v>0</v>
      </c>
      <c r="N2440" s="48" t="s">
        <v>60</v>
      </c>
      <c r="O2440" s="6" t="s">
        <v>60</v>
      </c>
      <c r="P2440" s="49" t="s">
        <v>1556</v>
      </c>
      <c r="Q2440" s="49" t="s">
        <v>473</v>
      </c>
      <c r="R2440" s="6" t="s">
        <v>60</v>
      </c>
      <c r="S2440" s="49" t="s">
        <v>60</v>
      </c>
      <c r="T2440" s="73" t="str">
        <f>IF(_xlfn.XLOOKUP(I2440,LEGEND!B:B,LEGEND!H:H)&lt;&gt;"-",HYPERLINK(_xlfn.XLOOKUP(I2440,LEGEND!B:B,LEGEND!H:H),"link"),_xlfn.XLOOKUP(I2440,LEGEND!B:B,LEGEND!H:H))</f>
        <v>-</v>
      </c>
      <c r="U2440" s="73" t="str">
        <f>HYPERLINK(_xlfn.XLOOKUP(I2440,LEGEND!B:B,LEGEND!I:I))</f>
        <v>-</v>
      </c>
      <c r="V2440" s="51" t="s">
        <v>24300</v>
      </c>
      <c r="W2440" s="63" t="s">
        <v>1189</v>
      </c>
      <c r="X2440" s="64">
        <v>130</v>
      </c>
      <c r="Y2440" s="64">
        <v>115</v>
      </c>
      <c r="Z2440" s="64">
        <v>132</v>
      </c>
      <c r="AA2440" s="84">
        <v>0.46899999999999997</v>
      </c>
      <c r="AB2440" s="85">
        <v>1</v>
      </c>
      <c r="AC2440" s="85">
        <v>1</v>
      </c>
    </row>
    <row r="2441" spans="1:29" ht="25.5">
      <c r="A2441" s="1"/>
      <c r="B2441" s="6" t="s">
        <v>8777</v>
      </c>
      <c r="C2441" s="6" t="s">
        <v>8778</v>
      </c>
      <c r="D2441" s="6" t="s">
        <v>8861</v>
      </c>
      <c r="E2441" s="49" t="s">
        <v>9795</v>
      </c>
      <c r="F2441" s="6" t="s">
        <v>8867</v>
      </c>
      <c r="G2441" s="6" t="s">
        <v>60</v>
      </c>
      <c r="H2441" s="6" t="s">
        <v>60</v>
      </c>
      <c r="I2441" s="60" t="s">
        <v>24301</v>
      </c>
      <c r="J2441" s="49" t="s">
        <v>24302</v>
      </c>
      <c r="K2441" s="6" t="s">
        <v>24303</v>
      </c>
      <c r="L2441" s="29">
        <f>IF($J$6="с учетом НДС",VLOOKUP(I2441,LEGEND!B:E,4,0)*(1-M2441),VLOOKUP(I2441,LEGEND!B:E,4,0)*(1-M2441)/1.2)</f>
        <v>6800</v>
      </c>
      <c r="M2441" s="57">
        <f>IF(AND(B2441&lt;&gt;"1_Электроинструмент",B2441&lt;&gt;"2_Садовая техника"),$J$5,IF($J$4&lt;=20%,$J$4,IFERROR(VLOOKUP(S2441,LEGEND!$L$2:$M$5,2,FALSE),$J$4)))</f>
        <v>0</v>
      </c>
      <c r="N2441" s="48" t="s">
        <v>60</v>
      </c>
      <c r="O2441" s="6" t="s">
        <v>60</v>
      </c>
      <c r="P2441" s="49" t="s">
        <v>1556</v>
      </c>
      <c r="Q2441" s="49" t="s">
        <v>473</v>
      </c>
      <c r="R2441" s="6" t="s">
        <v>60</v>
      </c>
      <c r="S2441" s="49" t="s">
        <v>60</v>
      </c>
      <c r="T2441" s="73" t="str">
        <f>IF(_xlfn.XLOOKUP(I2441,LEGEND!B:B,LEGEND!H:H)&lt;&gt;"-",HYPERLINK(_xlfn.XLOOKUP(I2441,LEGEND!B:B,LEGEND!H:H),"link"),_xlfn.XLOOKUP(I2441,LEGEND!B:B,LEGEND!H:H))</f>
        <v>-</v>
      </c>
      <c r="U2441" s="73" t="str">
        <f>HYPERLINK(_xlfn.XLOOKUP(I2441,LEGEND!B:B,LEGEND!I:I))</f>
        <v>-</v>
      </c>
      <c r="V2441" s="51" t="s">
        <v>24304</v>
      </c>
      <c r="W2441" s="63" t="s">
        <v>1189</v>
      </c>
      <c r="X2441" s="64">
        <v>130</v>
      </c>
      <c r="Y2441" s="64">
        <v>115</v>
      </c>
      <c r="Z2441" s="64">
        <v>132</v>
      </c>
      <c r="AA2441" s="84">
        <v>0.51600000000000001</v>
      </c>
      <c r="AB2441" s="85">
        <v>1</v>
      </c>
      <c r="AC2441" s="85">
        <v>1</v>
      </c>
    </row>
    <row r="2442" spans="1:29" ht="25.5">
      <c r="A2442" s="1"/>
      <c r="B2442" s="6" t="s">
        <v>8777</v>
      </c>
      <c r="C2442" s="6" t="s">
        <v>8778</v>
      </c>
      <c r="D2442" s="6" t="s">
        <v>8861</v>
      </c>
      <c r="E2442" s="49" t="s">
        <v>9795</v>
      </c>
      <c r="F2442" s="6" t="s">
        <v>8867</v>
      </c>
      <c r="G2442" s="6" t="s">
        <v>60</v>
      </c>
      <c r="H2442" s="6" t="s">
        <v>60</v>
      </c>
      <c r="I2442" s="60" t="s">
        <v>24257</v>
      </c>
      <c r="J2442" s="49" t="s">
        <v>24258</v>
      </c>
      <c r="K2442" s="6" t="s">
        <v>24259</v>
      </c>
      <c r="L2442" s="29">
        <f>IF($J$6="с учетом НДС",VLOOKUP(I2442,LEGEND!B:E,4,0)*(1-M2442),VLOOKUP(I2442,LEGEND!B:E,4,0)*(1-M2442)/1.2)</f>
        <v>9100</v>
      </c>
      <c r="M2442" s="57">
        <f>IF(AND(B2442&lt;&gt;"1_Электроинструмент",B2442&lt;&gt;"2_Садовая техника"),$J$5,IF($J$4&lt;=20%,$J$4,IFERROR(VLOOKUP(S2442,LEGEND!$L$2:$M$5,2,FALSE),$J$4)))</f>
        <v>0</v>
      </c>
      <c r="N2442" s="48" t="s">
        <v>60</v>
      </c>
      <c r="O2442" s="6" t="s">
        <v>60</v>
      </c>
      <c r="P2442" s="49" t="s">
        <v>1556</v>
      </c>
      <c r="Q2442" s="49" t="s">
        <v>473</v>
      </c>
      <c r="R2442" s="6" t="s">
        <v>60</v>
      </c>
      <c r="S2442" s="49" t="s">
        <v>60</v>
      </c>
      <c r="T2442" s="73" t="str">
        <f>IF(_xlfn.XLOOKUP(I2442,LEGEND!B:B,LEGEND!H:H)&lt;&gt;"-",HYPERLINK(_xlfn.XLOOKUP(I2442,LEGEND!B:B,LEGEND!H:H),"link"),_xlfn.XLOOKUP(I2442,LEGEND!B:B,LEGEND!H:H))</f>
        <v>-</v>
      </c>
      <c r="U2442" s="73" t="str">
        <f>HYPERLINK(_xlfn.XLOOKUP(I2442,LEGEND!B:B,LEGEND!I:I))</f>
        <v>-</v>
      </c>
      <c r="V2442" s="51" t="s">
        <v>24260</v>
      </c>
      <c r="W2442" s="63" t="s">
        <v>1189</v>
      </c>
      <c r="X2442" s="64">
        <v>130</v>
      </c>
      <c r="Y2442" s="64">
        <v>115</v>
      </c>
      <c r="Z2442" s="64">
        <v>132</v>
      </c>
      <c r="AA2442" s="84">
        <v>0.67400000000000004</v>
      </c>
      <c r="AB2442" s="85">
        <v>1</v>
      </c>
      <c r="AC2442" s="85">
        <v>1</v>
      </c>
    </row>
    <row r="2443" spans="1:29" ht="25.5">
      <c r="A2443" s="1"/>
      <c r="B2443" s="6" t="s">
        <v>8777</v>
      </c>
      <c r="C2443" s="6" t="s">
        <v>8778</v>
      </c>
      <c r="D2443" s="6" t="s">
        <v>8861</v>
      </c>
      <c r="E2443" s="49" t="s">
        <v>9795</v>
      </c>
      <c r="F2443" s="6" t="s">
        <v>12846</v>
      </c>
      <c r="G2443" s="6" t="s">
        <v>60</v>
      </c>
      <c r="H2443" s="6" t="s">
        <v>60</v>
      </c>
      <c r="I2443" s="60" t="s">
        <v>12847</v>
      </c>
      <c r="J2443" s="49" t="s">
        <v>12848</v>
      </c>
      <c r="K2443" s="6" t="s">
        <v>12849</v>
      </c>
      <c r="L2443" s="29">
        <f>IF($J$6="с учетом НДС",VLOOKUP(I2443,LEGEND!B:E,4,0)*(1-M2443),VLOOKUP(I2443,LEGEND!B:E,4,0)*(1-M2443)/1.2)</f>
        <v>159</v>
      </c>
      <c r="M2443" s="57">
        <f>IF(AND(B2443&lt;&gt;"1_Электроинструмент",B2443&lt;&gt;"2_Садовая техника"),$J$5,IF($J$4&lt;=20%,$J$4,IFERROR(VLOOKUP(S2443,LEGEND!$L$2:$M$5,2,FALSE),$J$4)))</f>
        <v>0</v>
      </c>
      <c r="N2443" s="48" t="s">
        <v>60</v>
      </c>
      <c r="O2443" s="6" t="s">
        <v>60</v>
      </c>
      <c r="P2443" s="49" t="s">
        <v>66</v>
      </c>
      <c r="Q2443" s="49" t="s">
        <v>67</v>
      </c>
      <c r="R2443" s="6" t="s">
        <v>60</v>
      </c>
      <c r="S2443" s="49" t="s">
        <v>60</v>
      </c>
      <c r="T2443" s="73" t="str">
        <f>IF(_xlfn.XLOOKUP(I2443,LEGEND!B:B,LEGEND!H:H)&lt;&gt;"-",HYPERLINK(_xlfn.XLOOKUP(I2443,LEGEND!B:B,LEGEND!H:H),"link"),_xlfn.XLOOKUP(I2443,LEGEND!B:B,LEGEND!H:H))</f>
        <v>-</v>
      </c>
      <c r="U2443" s="73" t="str">
        <f>HYPERLINK(_xlfn.XLOOKUP(I2443,LEGEND!B:B,LEGEND!I:I))</f>
        <v>https://milwaukee-media-images.s3.amazonaws.com/hi/4932363633--Hero_1.jpg</v>
      </c>
      <c r="V2443" s="51" t="s">
        <v>12850</v>
      </c>
      <c r="W2443" s="63" t="s">
        <v>1189</v>
      </c>
      <c r="X2443" s="64">
        <v>35</v>
      </c>
      <c r="Y2443" s="64">
        <v>40</v>
      </c>
      <c r="Z2443" s="64">
        <v>180</v>
      </c>
      <c r="AA2443" s="84">
        <v>1.2999999999999999E-2</v>
      </c>
      <c r="AB2443" s="85">
        <v>1</v>
      </c>
      <c r="AC2443" s="85">
        <v>1</v>
      </c>
    </row>
    <row r="2444" spans="1:29" ht="25.5">
      <c r="A2444" s="1"/>
      <c r="B2444" s="6" t="s">
        <v>8777</v>
      </c>
      <c r="C2444" s="6" t="s">
        <v>8778</v>
      </c>
      <c r="D2444" s="6" t="s">
        <v>8861</v>
      </c>
      <c r="E2444" s="49" t="s">
        <v>9795</v>
      </c>
      <c r="F2444" s="6" t="s">
        <v>12846</v>
      </c>
      <c r="G2444" s="6" t="s">
        <v>60</v>
      </c>
      <c r="H2444" s="6" t="s">
        <v>60</v>
      </c>
      <c r="I2444" s="60" t="s">
        <v>12871</v>
      </c>
      <c r="J2444" s="49" t="s">
        <v>12872</v>
      </c>
      <c r="K2444" s="6" t="s">
        <v>12873</v>
      </c>
      <c r="L2444" s="29">
        <f>IF($J$6="с учетом НДС",VLOOKUP(I2444,LEGEND!B:E,4,0)*(1-M2444),VLOOKUP(I2444,LEGEND!B:E,4,0)*(1-M2444)/1.2)</f>
        <v>161</v>
      </c>
      <c r="M2444" s="57">
        <f>IF(AND(B2444&lt;&gt;"1_Электроинструмент",B2444&lt;&gt;"2_Садовая техника"),$J$5,IF($J$4&lt;=20%,$J$4,IFERROR(VLOOKUP(S2444,LEGEND!$L$2:$M$5,2,FALSE),$J$4)))</f>
        <v>0</v>
      </c>
      <c r="N2444" s="48" t="s">
        <v>60</v>
      </c>
      <c r="O2444" s="6" t="s">
        <v>60</v>
      </c>
      <c r="P2444" s="49" t="s">
        <v>66</v>
      </c>
      <c r="Q2444" s="49" t="s">
        <v>67</v>
      </c>
      <c r="R2444" s="6" t="s">
        <v>60</v>
      </c>
      <c r="S2444" s="49" t="s">
        <v>60</v>
      </c>
      <c r="T2444" s="73" t="str">
        <f>IF(_xlfn.XLOOKUP(I2444,LEGEND!B:B,LEGEND!H:H)&lt;&gt;"-",HYPERLINK(_xlfn.XLOOKUP(I2444,LEGEND!B:B,LEGEND!H:H),"link"),_xlfn.XLOOKUP(I2444,LEGEND!B:B,LEGEND!H:H))</f>
        <v>-</v>
      </c>
      <c r="U2444" s="73" t="str">
        <f>HYPERLINK(_xlfn.XLOOKUP(I2444,LEGEND!B:B,LEGEND!I:I))</f>
        <v>https://milwaukee-media-images.s3.amazonaws.com/hi/4932363631--Hero_1.jpg</v>
      </c>
      <c r="V2444" s="51" t="s">
        <v>12874</v>
      </c>
      <c r="W2444" s="63" t="s">
        <v>1189</v>
      </c>
      <c r="X2444" s="64">
        <v>35</v>
      </c>
      <c r="Y2444" s="64">
        <v>40</v>
      </c>
      <c r="Z2444" s="64">
        <v>180</v>
      </c>
      <c r="AA2444" s="84">
        <v>1.2E-2</v>
      </c>
      <c r="AB2444" s="85">
        <v>1</v>
      </c>
      <c r="AC2444" s="85">
        <v>1</v>
      </c>
    </row>
    <row r="2445" spans="1:29" ht="25.5">
      <c r="A2445" s="1"/>
      <c r="B2445" s="6" t="s">
        <v>8777</v>
      </c>
      <c r="C2445" s="6" t="s">
        <v>8778</v>
      </c>
      <c r="D2445" s="6" t="s">
        <v>8861</v>
      </c>
      <c r="E2445" s="49" t="s">
        <v>9795</v>
      </c>
      <c r="F2445" s="6" t="s">
        <v>12846</v>
      </c>
      <c r="G2445" s="6" t="s">
        <v>60</v>
      </c>
      <c r="H2445" s="6" t="s">
        <v>60</v>
      </c>
      <c r="I2445" s="60" t="s">
        <v>12875</v>
      </c>
      <c r="J2445" s="49" t="s">
        <v>12876</v>
      </c>
      <c r="K2445" s="6" t="s">
        <v>12877</v>
      </c>
      <c r="L2445" s="29">
        <f>IF($J$6="с учетом НДС",VLOOKUP(I2445,LEGEND!B:E,4,0)*(1-M2445),VLOOKUP(I2445,LEGEND!B:E,4,0)*(1-M2445)/1.2)</f>
        <v>178</v>
      </c>
      <c r="M2445" s="57">
        <f>IF(AND(B2445&lt;&gt;"1_Электроинструмент",B2445&lt;&gt;"2_Садовая техника"),$J$5,IF($J$4&lt;=20%,$J$4,IFERROR(VLOOKUP(S2445,LEGEND!$L$2:$M$5,2,FALSE),$J$4)))</f>
        <v>0</v>
      </c>
      <c r="N2445" s="48" t="s">
        <v>60</v>
      </c>
      <c r="O2445" s="6" t="s">
        <v>60</v>
      </c>
      <c r="P2445" s="49" t="s">
        <v>66</v>
      </c>
      <c r="Q2445" s="49" t="s">
        <v>473</v>
      </c>
      <c r="R2445" s="6" t="s">
        <v>60</v>
      </c>
      <c r="S2445" s="49" t="s">
        <v>60</v>
      </c>
      <c r="T2445" s="73" t="str">
        <f>IF(_xlfn.XLOOKUP(I2445,LEGEND!B:B,LEGEND!H:H)&lt;&gt;"-",HYPERLINK(_xlfn.XLOOKUP(I2445,LEGEND!B:B,LEGEND!H:H),"link"),_xlfn.XLOOKUP(I2445,LEGEND!B:B,LEGEND!H:H))</f>
        <v>-</v>
      </c>
      <c r="U2445" s="73" t="str">
        <f>HYPERLINK(_xlfn.XLOOKUP(I2445,LEGEND!B:B,LEGEND!I:I))</f>
        <v>https://milwaukee-media-images.s3.amazonaws.com/hi/4932363635--Hero_1.jpg</v>
      </c>
      <c r="V2445" s="51" t="s">
        <v>12878</v>
      </c>
      <c r="W2445" s="63" t="s">
        <v>1189</v>
      </c>
      <c r="X2445" s="64">
        <v>35</v>
      </c>
      <c r="Y2445" s="64">
        <v>40</v>
      </c>
      <c r="Z2445" s="64">
        <v>180</v>
      </c>
      <c r="AA2445" s="84">
        <v>1.4999999999999999E-2</v>
      </c>
      <c r="AB2445" s="85">
        <v>1</v>
      </c>
      <c r="AC2445" s="85">
        <v>1</v>
      </c>
    </row>
    <row r="2446" spans="1:29" ht="25.5">
      <c r="A2446" s="1"/>
      <c r="B2446" s="6" t="s">
        <v>8777</v>
      </c>
      <c r="C2446" s="6" t="s">
        <v>8778</v>
      </c>
      <c r="D2446" s="6" t="s">
        <v>8861</v>
      </c>
      <c r="E2446" s="49" t="s">
        <v>9795</v>
      </c>
      <c r="F2446" s="6" t="s">
        <v>12846</v>
      </c>
      <c r="G2446" s="6" t="s">
        <v>60</v>
      </c>
      <c r="H2446" s="6" t="s">
        <v>60</v>
      </c>
      <c r="I2446" s="60" t="s">
        <v>12879</v>
      </c>
      <c r="J2446" s="49" t="s">
        <v>12880</v>
      </c>
      <c r="K2446" s="6" t="s">
        <v>12881</v>
      </c>
      <c r="L2446" s="29">
        <f>IF($J$6="с учетом НДС",VLOOKUP(I2446,LEGEND!B:E,4,0)*(1-M2446),VLOOKUP(I2446,LEGEND!B:E,4,0)*(1-M2446)/1.2)</f>
        <v>178</v>
      </c>
      <c r="M2446" s="57">
        <f>IF(AND(B2446&lt;&gt;"1_Электроинструмент",B2446&lt;&gt;"2_Садовая техника"),$J$5,IF($J$4&lt;=20%,$J$4,IFERROR(VLOOKUP(S2446,LEGEND!$L$2:$M$5,2,FALSE),$J$4)))</f>
        <v>0</v>
      </c>
      <c r="N2446" s="48" t="s">
        <v>60</v>
      </c>
      <c r="O2446" s="6" t="s">
        <v>60</v>
      </c>
      <c r="P2446" s="49" t="s">
        <v>66</v>
      </c>
      <c r="Q2446" s="49" t="s">
        <v>67</v>
      </c>
      <c r="R2446" s="6" t="s">
        <v>60</v>
      </c>
      <c r="S2446" s="49" t="s">
        <v>60</v>
      </c>
      <c r="T2446" s="73" t="str">
        <f>IF(_xlfn.XLOOKUP(I2446,LEGEND!B:B,LEGEND!H:H)&lt;&gt;"-",HYPERLINK(_xlfn.XLOOKUP(I2446,LEGEND!B:B,LEGEND!H:H),"link"),_xlfn.XLOOKUP(I2446,LEGEND!B:B,LEGEND!H:H))</f>
        <v>-</v>
      </c>
      <c r="U2446" s="73" t="str">
        <f>HYPERLINK(_xlfn.XLOOKUP(I2446,LEGEND!B:B,LEGEND!I:I))</f>
        <v>https://milwaukee-media-images.s3.amazonaws.com/hi/4932363636--Hero_1.jpg</v>
      </c>
      <c r="V2446" s="51" t="s">
        <v>12882</v>
      </c>
      <c r="W2446" s="63" t="s">
        <v>1189</v>
      </c>
      <c r="X2446" s="64">
        <v>35</v>
      </c>
      <c r="Y2446" s="64">
        <v>40</v>
      </c>
      <c r="Z2446" s="64">
        <v>180</v>
      </c>
      <c r="AA2446" s="84">
        <v>0.02</v>
      </c>
      <c r="AB2446" s="85">
        <v>1</v>
      </c>
      <c r="AC2446" s="85">
        <v>1</v>
      </c>
    </row>
    <row r="2447" spans="1:29" ht="25.5">
      <c r="A2447" s="1"/>
      <c r="B2447" s="6" t="s">
        <v>8777</v>
      </c>
      <c r="C2447" s="6" t="s">
        <v>8778</v>
      </c>
      <c r="D2447" s="6" t="s">
        <v>8861</v>
      </c>
      <c r="E2447" s="49" t="s">
        <v>9795</v>
      </c>
      <c r="F2447" s="6" t="s">
        <v>12846</v>
      </c>
      <c r="G2447" s="6" t="s">
        <v>60</v>
      </c>
      <c r="H2447" s="6" t="s">
        <v>60</v>
      </c>
      <c r="I2447" s="60" t="s">
        <v>12911</v>
      </c>
      <c r="J2447" s="49" t="s">
        <v>12912</v>
      </c>
      <c r="K2447" s="6" t="s">
        <v>12913</v>
      </c>
      <c r="L2447" s="29">
        <f>IF($J$6="с учетом НДС",VLOOKUP(I2447,LEGEND!B:E,4,0)*(1-M2447),VLOOKUP(I2447,LEGEND!B:E,4,0)*(1-M2447)/1.2)</f>
        <v>191</v>
      </c>
      <c r="M2447" s="57">
        <f>IF(AND(B2447&lt;&gt;"1_Электроинструмент",B2447&lt;&gt;"2_Садовая техника"),$J$5,IF($J$4&lt;=20%,$J$4,IFERROR(VLOOKUP(S2447,LEGEND!$L$2:$M$5,2,FALSE),$J$4)))</f>
        <v>0</v>
      </c>
      <c r="N2447" s="48" t="s">
        <v>60</v>
      </c>
      <c r="O2447" s="6" t="s">
        <v>60</v>
      </c>
      <c r="P2447" s="49" t="s">
        <v>66</v>
      </c>
      <c r="Q2447" s="49" t="s">
        <v>67</v>
      </c>
      <c r="R2447" s="6" t="s">
        <v>60</v>
      </c>
      <c r="S2447" s="49" t="s">
        <v>60</v>
      </c>
      <c r="T2447" s="73" t="str">
        <f>IF(_xlfn.XLOOKUP(I2447,LEGEND!B:B,LEGEND!H:H)&lt;&gt;"-",HYPERLINK(_xlfn.XLOOKUP(I2447,LEGEND!B:B,LEGEND!H:H),"link"),_xlfn.XLOOKUP(I2447,LEGEND!B:B,LEGEND!H:H))</f>
        <v>-</v>
      </c>
      <c r="U2447" s="73" t="str">
        <f>HYPERLINK(_xlfn.XLOOKUP(I2447,LEGEND!B:B,LEGEND!I:I))</f>
        <v>https://milwaukee-media-images.s3.amazonaws.com/hi/4932363630--Hero_1.jpg</v>
      </c>
      <c r="V2447" s="51" t="s">
        <v>12914</v>
      </c>
      <c r="W2447" s="63" t="s">
        <v>1189</v>
      </c>
      <c r="X2447" s="64">
        <v>178</v>
      </c>
      <c r="Y2447" s="64">
        <v>40</v>
      </c>
      <c r="Z2447" s="64">
        <v>3</v>
      </c>
      <c r="AA2447" s="84">
        <v>7.0000000000000001E-3</v>
      </c>
      <c r="AB2447" s="85">
        <v>1</v>
      </c>
      <c r="AC2447" s="85">
        <v>1</v>
      </c>
    </row>
    <row r="2448" spans="1:29" ht="25.5">
      <c r="A2448" s="1"/>
      <c r="B2448" s="6" t="s">
        <v>8777</v>
      </c>
      <c r="C2448" s="6" t="s">
        <v>8778</v>
      </c>
      <c r="D2448" s="6" t="s">
        <v>8861</v>
      </c>
      <c r="E2448" s="49" t="s">
        <v>9795</v>
      </c>
      <c r="F2448" s="6" t="s">
        <v>12846</v>
      </c>
      <c r="G2448" s="6" t="s">
        <v>60</v>
      </c>
      <c r="H2448" s="6" t="s">
        <v>60</v>
      </c>
      <c r="I2448" s="60" t="s">
        <v>12899</v>
      </c>
      <c r="J2448" s="49" t="s">
        <v>12900</v>
      </c>
      <c r="K2448" s="6" t="s">
        <v>12901</v>
      </c>
      <c r="L2448" s="29">
        <f>IF($J$6="с учетом НДС",VLOOKUP(I2448,LEGEND!B:E,4,0)*(1-M2448),VLOOKUP(I2448,LEGEND!B:E,4,0)*(1-M2448)/1.2)</f>
        <v>193</v>
      </c>
      <c r="M2448" s="57">
        <f>IF(AND(B2448&lt;&gt;"1_Электроинструмент",B2448&lt;&gt;"2_Садовая техника"),$J$5,IF($J$4&lt;=20%,$J$4,IFERROR(VLOOKUP(S2448,LEGEND!$L$2:$M$5,2,FALSE),$J$4)))</f>
        <v>0</v>
      </c>
      <c r="N2448" s="48" t="s">
        <v>60</v>
      </c>
      <c r="O2448" s="6" t="s">
        <v>60</v>
      </c>
      <c r="P2448" s="49" t="s">
        <v>66</v>
      </c>
      <c r="Q2448" s="49" t="s">
        <v>473</v>
      </c>
      <c r="R2448" s="6" t="s">
        <v>60</v>
      </c>
      <c r="S2448" s="49" t="s">
        <v>60</v>
      </c>
      <c r="T2448" s="73" t="str">
        <f>IF(_xlfn.XLOOKUP(I2448,LEGEND!B:B,LEGEND!H:H)&lt;&gt;"-",HYPERLINK(_xlfn.XLOOKUP(I2448,LEGEND!B:B,LEGEND!H:H),"link"),_xlfn.XLOOKUP(I2448,LEGEND!B:B,LEGEND!H:H))</f>
        <v>-</v>
      </c>
      <c r="U2448" s="73" t="str">
        <f>HYPERLINK(_xlfn.XLOOKUP(I2448,LEGEND!B:B,LEGEND!I:I))</f>
        <v>https://milwaukee-media-images.s3.amazonaws.com/hi/4932363632--Hero_1.jpg</v>
      </c>
      <c r="V2448" s="51" t="s">
        <v>12902</v>
      </c>
      <c r="W2448" s="63" t="s">
        <v>1189</v>
      </c>
      <c r="X2448" s="64">
        <v>180</v>
      </c>
      <c r="Y2448" s="64">
        <v>40</v>
      </c>
      <c r="Z2448" s="64">
        <v>5</v>
      </c>
      <c r="AA2448" s="84">
        <v>1.0999999999999999E-2</v>
      </c>
      <c r="AB2448" s="85">
        <v>1</v>
      </c>
      <c r="AC2448" s="85">
        <v>1</v>
      </c>
    </row>
    <row r="2449" spans="1:29" ht="25.5">
      <c r="A2449" s="1"/>
      <c r="B2449" s="6" t="s">
        <v>8777</v>
      </c>
      <c r="C2449" s="6" t="s">
        <v>8778</v>
      </c>
      <c r="D2449" s="6" t="s">
        <v>8861</v>
      </c>
      <c r="E2449" s="49" t="s">
        <v>9795</v>
      </c>
      <c r="F2449" s="6" t="s">
        <v>12846</v>
      </c>
      <c r="G2449" s="6" t="s">
        <v>60</v>
      </c>
      <c r="H2449" s="6" t="s">
        <v>60</v>
      </c>
      <c r="I2449" s="60" t="s">
        <v>12931</v>
      </c>
      <c r="J2449" s="49" t="s">
        <v>12932</v>
      </c>
      <c r="K2449" s="6" t="s">
        <v>12933</v>
      </c>
      <c r="L2449" s="29">
        <f>IF($J$6="с учетом НДС",VLOOKUP(I2449,LEGEND!B:E,4,0)*(1-M2449),VLOOKUP(I2449,LEGEND!B:E,4,0)*(1-M2449)/1.2)</f>
        <v>201</v>
      </c>
      <c r="M2449" s="57">
        <f>IF(AND(B2449&lt;&gt;"1_Электроинструмент",B2449&lt;&gt;"2_Садовая техника"),$J$5,IF($J$4&lt;=20%,$J$4,IFERROR(VLOOKUP(S2449,LEGEND!$L$2:$M$5,2,FALSE),$J$4)))</f>
        <v>0</v>
      </c>
      <c r="N2449" s="48" t="s">
        <v>60</v>
      </c>
      <c r="O2449" s="6" t="s">
        <v>60</v>
      </c>
      <c r="P2449" s="49" t="s">
        <v>66</v>
      </c>
      <c r="Q2449" s="49" t="s">
        <v>67</v>
      </c>
      <c r="R2449" s="6" t="s">
        <v>60</v>
      </c>
      <c r="S2449" s="49" t="s">
        <v>60</v>
      </c>
      <c r="T2449" s="73" t="str">
        <f>IF(_xlfn.XLOOKUP(I2449,LEGEND!B:B,LEGEND!H:H)&lt;&gt;"-",HYPERLINK(_xlfn.XLOOKUP(I2449,LEGEND!B:B,LEGEND!H:H),"link"),_xlfn.XLOOKUP(I2449,LEGEND!B:B,LEGEND!H:H))</f>
        <v>link</v>
      </c>
      <c r="U2449" s="73" t="str">
        <f>HYPERLINK(_xlfn.XLOOKUP(I2449,LEGEND!B:B,LEGEND!I:I))</f>
        <v>https://milwaukee-media-images.s3.amazonaws.com/hi/4932471167--Hero_1.jpg</v>
      </c>
      <c r="V2449" s="51" t="s">
        <v>12934</v>
      </c>
      <c r="W2449" s="63" t="s">
        <v>71</v>
      </c>
      <c r="X2449" s="64">
        <v>47</v>
      </c>
      <c r="Y2449" s="64">
        <v>149</v>
      </c>
      <c r="Z2449" s="64">
        <v>2</v>
      </c>
      <c r="AA2449" s="84">
        <v>8.0000000000000002E-3</v>
      </c>
      <c r="AB2449" s="85">
        <v>1</v>
      </c>
      <c r="AC2449" s="85">
        <v>1</v>
      </c>
    </row>
    <row r="2450" spans="1:29" ht="25.5">
      <c r="A2450" s="1"/>
      <c r="B2450" s="6" t="s">
        <v>8777</v>
      </c>
      <c r="C2450" s="6" t="s">
        <v>8778</v>
      </c>
      <c r="D2450" s="6" t="s">
        <v>8861</v>
      </c>
      <c r="E2450" s="49" t="s">
        <v>9795</v>
      </c>
      <c r="F2450" s="6" t="s">
        <v>12846</v>
      </c>
      <c r="G2450" s="6" t="s">
        <v>60</v>
      </c>
      <c r="H2450" s="6" t="s">
        <v>60</v>
      </c>
      <c r="I2450" s="60" t="s">
        <v>12935</v>
      </c>
      <c r="J2450" s="49" t="s">
        <v>12936</v>
      </c>
      <c r="K2450" s="6" t="s">
        <v>12937</v>
      </c>
      <c r="L2450" s="29">
        <f>IF($J$6="с учетом НДС",VLOOKUP(I2450,LEGEND!B:E,4,0)*(1-M2450),VLOOKUP(I2450,LEGEND!B:E,4,0)*(1-M2450)/1.2)</f>
        <v>201</v>
      </c>
      <c r="M2450" s="57">
        <f>IF(AND(B2450&lt;&gt;"1_Электроинструмент",B2450&lt;&gt;"2_Садовая техника"),$J$5,IF($J$4&lt;=20%,$J$4,IFERROR(VLOOKUP(S2450,LEGEND!$L$2:$M$5,2,FALSE),$J$4)))</f>
        <v>0</v>
      </c>
      <c r="N2450" s="48" t="s">
        <v>60</v>
      </c>
      <c r="O2450" s="6" t="s">
        <v>60</v>
      </c>
      <c r="P2450" s="49" t="s">
        <v>66</v>
      </c>
      <c r="Q2450" s="49" t="s">
        <v>67</v>
      </c>
      <c r="R2450" s="6" t="s">
        <v>60</v>
      </c>
      <c r="S2450" s="49" t="s">
        <v>60</v>
      </c>
      <c r="T2450" s="73" t="str">
        <f>IF(_xlfn.XLOOKUP(I2450,LEGEND!B:B,LEGEND!H:H)&lt;&gt;"-",HYPERLINK(_xlfn.XLOOKUP(I2450,LEGEND!B:B,LEGEND!H:H),"link"),_xlfn.XLOOKUP(I2450,LEGEND!B:B,LEGEND!H:H))</f>
        <v>link</v>
      </c>
      <c r="U2450" s="73" t="str">
        <f>HYPERLINK(_xlfn.XLOOKUP(I2450,LEGEND!B:B,LEGEND!I:I))</f>
        <v>https://milwaukee-media-images.s3.amazonaws.com/hi/4932471169--Hero_1.jpg</v>
      </c>
      <c r="V2450" s="51" t="s">
        <v>12938</v>
      </c>
      <c r="W2450" s="63" t="s">
        <v>71</v>
      </c>
      <c r="X2450" s="64">
        <v>47</v>
      </c>
      <c r="Y2450" s="64">
        <v>149</v>
      </c>
      <c r="Z2450" s="64">
        <v>3</v>
      </c>
      <c r="AA2450" s="84">
        <v>1.0999999999999999E-2</v>
      </c>
      <c r="AB2450" s="85">
        <v>1</v>
      </c>
      <c r="AC2450" s="85">
        <v>1</v>
      </c>
    </row>
    <row r="2451" spans="1:29" ht="25.5">
      <c r="A2451" s="1"/>
      <c r="B2451" s="6" t="s">
        <v>8777</v>
      </c>
      <c r="C2451" s="6" t="s">
        <v>8778</v>
      </c>
      <c r="D2451" s="6" t="s">
        <v>8861</v>
      </c>
      <c r="E2451" s="49" t="s">
        <v>9795</v>
      </c>
      <c r="F2451" s="6" t="s">
        <v>12846</v>
      </c>
      <c r="G2451" s="6" t="s">
        <v>60</v>
      </c>
      <c r="H2451" s="6" t="s">
        <v>60</v>
      </c>
      <c r="I2451" s="60" t="s">
        <v>12939</v>
      </c>
      <c r="J2451" s="49" t="s">
        <v>12940</v>
      </c>
      <c r="K2451" s="6" t="s">
        <v>12941</v>
      </c>
      <c r="L2451" s="29">
        <f>IF($J$6="с учетом НДС",VLOOKUP(I2451,LEGEND!B:E,4,0)*(1-M2451),VLOOKUP(I2451,LEGEND!B:E,4,0)*(1-M2451)/1.2)</f>
        <v>201</v>
      </c>
      <c r="M2451" s="57">
        <f>IF(AND(B2451&lt;&gt;"1_Электроинструмент",B2451&lt;&gt;"2_Садовая техника"),$J$5,IF($J$4&lt;=20%,$J$4,IFERROR(VLOOKUP(S2451,LEGEND!$L$2:$M$5,2,FALSE),$J$4)))</f>
        <v>0</v>
      </c>
      <c r="N2451" s="48" t="s">
        <v>60</v>
      </c>
      <c r="O2451" s="6" t="s">
        <v>60</v>
      </c>
      <c r="P2451" s="49" t="s">
        <v>66</v>
      </c>
      <c r="Q2451" s="49" t="s">
        <v>67</v>
      </c>
      <c r="R2451" s="6" t="s">
        <v>60</v>
      </c>
      <c r="S2451" s="49" t="s">
        <v>60</v>
      </c>
      <c r="T2451" s="73" t="str">
        <f>IF(_xlfn.XLOOKUP(I2451,LEGEND!B:B,LEGEND!H:H)&lt;&gt;"-",HYPERLINK(_xlfn.XLOOKUP(I2451,LEGEND!B:B,LEGEND!H:H),"link"),_xlfn.XLOOKUP(I2451,LEGEND!B:B,LEGEND!H:H))</f>
        <v>link</v>
      </c>
      <c r="U2451" s="73" t="str">
        <f>HYPERLINK(_xlfn.XLOOKUP(I2451,LEGEND!B:B,LEGEND!I:I))</f>
        <v>https://milwaukee-media-images.s3.amazonaws.com/hi/4932471171--Hero_1.jpg</v>
      </c>
      <c r="V2451" s="51" t="s">
        <v>12942</v>
      </c>
      <c r="W2451" s="63" t="s">
        <v>71</v>
      </c>
      <c r="X2451" s="64">
        <v>47</v>
      </c>
      <c r="Y2451" s="64">
        <v>149</v>
      </c>
      <c r="Z2451" s="64">
        <v>5</v>
      </c>
      <c r="AA2451" s="84">
        <v>1.4E-2</v>
      </c>
      <c r="AB2451" s="85">
        <v>1</v>
      </c>
      <c r="AC2451" s="85">
        <v>1</v>
      </c>
    </row>
    <row r="2452" spans="1:29" ht="25.5">
      <c r="A2452" s="1"/>
      <c r="B2452" s="6" t="s">
        <v>8777</v>
      </c>
      <c r="C2452" s="6" t="s">
        <v>8778</v>
      </c>
      <c r="D2452" s="6" t="s">
        <v>8861</v>
      </c>
      <c r="E2452" s="49" t="s">
        <v>9795</v>
      </c>
      <c r="F2452" s="6" t="s">
        <v>12846</v>
      </c>
      <c r="G2452" s="6" t="s">
        <v>60</v>
      </c>
      <c r="H2452" s="6" t="s">
        <v>60</v>
      </c>
      <c r="I2452" s="60" t="s">
        <v>12915</v>
      </c>
      <c r="J2452" s="49" t="s">
        <v>12916</v>
      </c>
      <c r="K2452" s="6" t="s">
        <v>12917</v>
      </c>
      <c r="L2452" s="29">
        <f>IF($J$6="с учетом НДС",VLOOKUP(I2452,LEGEND!B:E,4,0)*(1-M2452),VLOOKUP(I2452,LEGEND!B:E,4,0)*(1-M2452)/1.2)</f>
        <v>209</v>
      </c>
      <c r="M2452" s="57">
        <f>IF(AND(B2452&lt;&gt;"1_Электроинструмент",B2452&lt;&gt;"2_Садовая техника"),$J$5,IF($J$4&lt;=20%,$J$4,IFERROR(VLOOKUP(S2452,LEGEND!$L$2:$M$5,2,FALSE),$J$4)))</f>
        <v>0</v>
      </c>
      <c r="N2452" s="48" t="s">
        <v>60</v>
      </c>
      <c r="O2452" s="6" t="s">
        <v>60</v>
      </c>
      <c r="P2452" s="49" t="s">
        <v>66</v>
      </c>
      <c r="Q2452" s="49" t="s">
        <v>473</v>
      </c>
      <c r="R2452" s="6" t="s">
        <v>60</v>
      </c>
      <c r="S2452" s="49" t="s">
        <v>60</v>
      </c>
      <c r="T2452" s="73" t="str">
        <f>IF(_xlfn.XLOOKUP(I2452,LEGEND!B:B,LEGEND!H:H)&lt;&gt;"-",HYPERLINK(_xlfn.XLOOKUP(I2452,LEGEND!B:B,LEGEND!H:H),"link"),_xlfn.XLOOKUP(I2452,LEGEND!B:B,LEGEND!H:H))</f>
        <v>-</v>
      </c>
      <c r="U2452" s="73" t="str">
        <f>HYPERLINK(_xlfn.XLOOKUP(I2452,LEGEND!B:B,LEGEND!I:I))</f>
        <v>https://milwaukee-media-images.s3.amazonaws.com/hi/4932363638--Hero_1.jpg</v>
      </c>
      <c r="V2452" s="51" t="s">
        <v>12918</v>
      </c>
      <c r="W2452" s="63" t="s">
        <v>1189</v>
      </c>
      <c r="X2452" s="64">
        <v>180</v>
      </c>
      <c r="Y2452" s="64">
        <v>40</v>
      </c>
      <c r="Z2452" s="64">
        <v>7</v>
      </c>
      <c r="AA2452" s="84">
        <v>2.1999999999999999E-2</v>
      </c>
      <c r="AB2452" s="85">
        <v>1</v>
      </c>
      <c r="AC2452" s="85">
        <v>1</v>
      </c>
    </row>
    <row r="2453" spans="1:29" ht="25.5">
      <c r="A2453" s="1"/>
      <c r="B2453" s="6" t="s">
        <v>8777</v>
      </c>
      <c r="C2453" s="6" t="s">
        <v>8778</v>
      </c>
      <c r="D2453" s="6" t="s">
        <v>8861</v>
      </c>
      <c r="E2453" s="49" t="s">
        <v>9795</v>
      </c>
      <c r="F2453" s="6" t="s">
        <v>12846</v>
      </c>
      <c r="G2453" s="6" t="s">
        <v>60</v>
      </c>
      <c r="H2453" s="6" t="s">
        <v>60</v>
      </c>
      <c r="I2453" s="60" t="s">
        <v>12943</v>
      </c>
      <c r="J2453" s="49" t="s">
        <v>12944</v>
      </c>
      <c r="K2453" s="6" t="s">
        <v>12945</v>
      </c>
      <c r="L2453" s="29">
        <f>IF($J$6="с учетом НДС",VLOOKUP(I2453,LEGEND!B:E,4,0)*(1-M2453),VLOOKUP(I2453,LEGEND!B:E,4,0)*(1-M2453)/1.2)</f>
        <v>214</v>
      </c>
      <c r="M2453" s="57">
        <f>IF(AND(B2453&lt;&gt;"1_Электроинструмент",B2453&lt;&gt;"2_Садовая техника"),$J$5,IF($J$4&lt;=20%,$J$4,IFERROR(VLOOKUP(S2453,LEGEND!$L$2:$M$5,2,FALSE),$J$4)))</f>
        <v>0</v>
      </c>
      <c r="N2453" s="48" t="s">
        <v>60</v>
      </c>
      <c r="O2453" s="6" t="s">
        <v>60</v>
      </c>
      <c r="P2453" s="49" t="s">
        <v>66</v>
      </c>
      <c r="Q2453" s="49" t="s">
        <v>67</v>
      </c>
      <c r="R2453" s="6" t="s">
        <v>60</v>
      </c>
      <c r="S2453" s="49" t="s">
        <v>60</v>
      </c>
      <c r="T2453" s="73" t="str">
        <f>IF(_xlfn.XLOOKUP(I2453,LEGEND!B:B,LEGEND!H:H)&lt;&gt;"-",HYPERLINK(_xlfn.XLOOKUP(I2453,LEGEND!B:B,LEGEND!H:H),"link"),_xlfn.XLOOKUP(I2453,LEGEND!B:B,LEGEND!H:H))</f>
        <v>link</v>
      </c>
      <c r="U2453" s="73" t="str">
        <f>HYPERLINK(_xlfn.XLOOKUP(I2453,LEGEND!B:B,LEGEND!I:I))</f>
        <v>https://milwaukee-media-images.s3.amazonaws.com/hi/4932471173--Hero_1.jpg</v>
      </c>
      <c r="V2453" s="51" t="s">
        <v>12946</v>
      </c>
      <c r="W2453" s="63" t="s">
        <v>71</v>
      </c>
      <c r="X2453" s="64">
        <v>47</v>
      </c>
      <c r="Y2453" s="64">
        <v>149</v>
      </c>
      <c r="Z2453" s="64">
        <v>5</v>
      </c>
      <c r="AA2453" s="84">
        <v>1.4E-2</v>
      </c>
      <c r="AB2453" s="85">
        <v>1</v>
      </c>
      <c r="AC2453" s="85">
        <v>1</v>
      </c>
    </row>
    <row r="2454" spans="1:29" ht="25.5">
      <c r="A2454" s="1"/>
      <c r="B2454" s="6" t="s">
        <v>8777</v>
      </c>
      <c r="C2454" s="6" t="s">
        <v>8778</v>
      </c>
      <c r="D2454" s="6" t="s">
        <v>8861</v>
      </c>
      <c r="E2454" s="49" t="s">
        <v>9795</v>
      </c>
      <c r="F2454" s="6" t="s">
        <v>12846</v>
      </c>
      <c r="G2454" s="6" t="s">
        <v>60</v>
      </c>
      <c r="H2454" s="6" t="s">
        <v>60</v>
      </c>
      <c r="I2454" s="60" t="s">
        <v>12947</v>
      </c>
      <c r="J2454" s="49" t="s">
        <v>12948</v>
      </c>
      <c r="K2454" s="6" t="s">
        <v>12949</v>
      </c>
      <c r="L2454" s="29">
        <f>IF($J$6="с учетом НДС",VLOOKUP(I2454,LEGEND!B:E,4,0)*(1-M2454),VLOOKUP(I2454,LEGEND!B:E,4,0)*(1-M2454)/1.2)</f>
        <v>214</v>
      </c>
      <c r="M2454" s="57">
        <f>IF(AND(B2454&lt;&gt;"1_Электроинструмент",B2454&lt;&gt;"2_Садовая техника"),$J$5,IF($J$4&lt;=20%,$J$4,IFERROR(VLOOKUP(S2454,LEGEND!$L$2:$M$5,2,FALSE),$J$4)))</f>
        <v>0</v>
      </c>
      <c r="N2454" s="48" t="s">
        <v>60</v>
      </c>
      <c r="O2454" s="6" t="s">
        <v>60</v>
      </c>
      <c r="P2454" s="49" t="s">
        <v>66</v>
      </c>
      <c r="Q2454" s="49" t="s">
        <v>67</v>
      </c>
      <c r="R2454" s="6" t="s">
        <v>60</v>
      </c>
      <c r="S2454" s="49" t="s">
        <v>60</v>
      </c>
      <c r="T2454" s="73" t="str">
        <f>IF(_xlfn.XLOOKUP(I2454,LEGEND!B:B,LEGEND!H:H)&lt;&gt;"-",HYPERLINK(_xlfn.XLOOKUP(I2454,LEGEND!B:B,LEGEND!H:H),"link"),_xlfn.XLOOKUP(I2454,LEGEND!B:B,LEGEND!H:H))</f>
        <v>link</v>
      </c>
      <c r="U2454" s="73" t="str">
        <f>HYPERLINK(_xlfn.XLOOKUP(I2454,LEGEND!B:B,LEGEND!I:I))</f>
        <v>https://milwaukee-media-images.s3.amazonaws.com/hi/4932471175--Hero_1.jpg</v>
      </c>
      <c r="V2454" s="51" t="s">
        <v>12950</v>
      </c>
      <c r="W2454" s="63" t="s">
        <v>71</v>
      </c>
      <c r="X2454" s="64">
        <v>47</v>
      </c>
      <c r="Y2454" s="64">
        <v>149</v>
      </c>
      <c r="Z2454" s="64">
        <v>5</v>
      </c>
      <c r="AA2454" s="84">
        <v>1.9E-2</v>
      </c>
      <c r="AB2454" s="85">
        <v>1</v>
      </c>
      <c r="AC2454" s="85">
        <v>1</v>
      </c>
    </row>
    <row r="2455" spans="1:29" ht="25.5">
      <c r="A2455" s="1"/>
      <c r="B2455" s="6" t="s">
        <v>8777</v>
      </c>
      <c r="C2455" s="6" t="s">
        <v>8778</v>
      </c>
      <c r="D2455" s="6" t="s">
        <v>8861</v>
      </c>
      <c r="E2455" s="49" t="s">
        <v>9795</v>
      </c>
      <c r="F2455" s="6" t="s">
        <v>12846</v>
      </c>
      <c r="G2455" s="6" t="s">
        <v>60</v>
      </c>
      <c r="H2455" s="6" t="s">
        <v>60</v>
      </c>
      <c r="I2455" s="60" t="s">
        <v>12951</v>
      </c>
      <c r="J2455" s="49" t="s">
        <v>12952</v>
      </c>
      <c r="K2455" s="6" t="s">
        <v>12953</v>
      </c>
      <c r="L2455" s="29">
        <f>IF($J$6="с учетом НДС",VLOOKUP(I2455,LEGEND!B:E,4,0)*(1-M2455),VLOOKUP(I2455,LEGEND!B:E,4,0)*(1-M2455)/1.2)</f>
        <v>214</v>
      </c>
      <c r="M2455" s="57">
        <f>IF(AND(B2455&lt;&gt;"1_Электроинструмент",B2455&lt;&gt;"2_Садовая техника"),$J$5,IF($J$4&lt;=20%,$J$4,IFERROR(VLOOKUP(S2455,LEGEND!$L$2:$M$5,2,FALSE),$J$4)))</f>
        <v>0</v>
      </c>
      <c r="N2455" s="48" t="s">
        <v>60</v>
      </c>
      <c r="O2455" s="6" t="s">
        <v>60</v>
      </c>
      <c r="P2455" s="49" t="s">
        <v>66</v>
      </c>
      <c r="Q2455" s="49" t="s">
        <v>67</v>
      </c>
      <c r="R2455" s="6" t="s">
        <v>60</v>
      </c>
      <c r="S2455" s="49" t="s">
        <v>60</v>
      </c>
      <c r="T2455" s="73" t="str">
        <f>IF(_xlfn.XLOOKUP(I2455,LEGEND!B:B,LEGEND!H:H)&lt;&gt;"-",HYPERLINK(_xlfn.XLOOKUP(I2455,LEGEND!B:B,LEGEND!H:H),"link"),_xlfn.XLOOKUP(I2455,LEGEND!B:B,LEGEND!H:H))</f>
        <v>link</v>
      </c>
      <c r="U2455" s="73" t="str">
        <f>HYPERLINK(_xlfn.XLOOKUP(I2455,LEGEND!B:B,LEGEND!I:I))</f>
        <v>https://milwaukee-media-images.s3.amazonaws.com/hi/4932471178--Hero_1.jpg</v>
      </c>
      <c r="V2455" s="51" t="s">
        <v>12954</v>
      </c>
      <c r="W2455" s="63" t="s">
        <v>71</v>
      </c>
      <c r="X2455" s="64">
        <v>47</v>
      </c>
      <c r="Y2455" s="64">
        <v>149</v>
      </c>
      <c r="Z2455" s="64">
        <v>6</v>
      </c>
      <c r="AA2455" s="84">
        <v>1.9E-2</v>
      </c>
      <c r="AB2455" s="85">
        <v>1</v>
      </c>
      <c r="AC2455" s="85">
        <v>1</v>
      </c>
    </row>
    <row r="2456" spans="1:29" ht="25.5">
      <c r="A2456" s="1"/>
      <c r="B2456" s="6" t="s">
        <v>8777</v>
      </c>
      <c r="C2456" s="6" t="s">
        <v>8778</v>
      </c>
      <c r="D2456" s="6" t="s">
        <v>8861</v>
      </c>
      <c r="E2456" s="49" t="s">
        <v>9795</v>
      </c>
      <c r="F2456" s="6" t="s">
        <v>12846</v>
      </c>
      <c r="G2456" s="6" t="s">
        <v>60</v>
      </c>
      <c r="H2456" s="6" t="s">
        <v>60</v>
      </c>
      <c r="I2456" s="60" t="s">
        <v>12967</v>
      </c>
      <c r="J2456" s="49" t="s">
        <v>12968</v>
      </c>
      <c r="K2456" s="6" t="s">
        <v>12969</v>
      </c>
      <c r="L2456" s="29">
        <f>IF($J$6="с учетом НДС",VLOOKUP(I2456,LEGEND!B:E,4,0)*(1-M2456),VLOOKUP(I2456,LEGEND!B:E,4,0)*(1-M2456)/1.2)</f>
        <v>221</v>
      </c>
      <c r="M2456" s="57">
        <f>IF(AND(B2456&lt;&gt;"1_Электроинструмент",B2456&lt;&gt;"2_Садовая техника"),$J$5,IF($J$4&lt;=20%,$J$4,IFERROR(VLOOKUP(S2456,LEGEND!$L$2:$M$5,2,FALSE),$J$4)))</f>
        <v>0</v>
      </c>
      <c r="N2456" s="48" t="s">
        <v>60</v>
      </c>
      <c r="O2456" s="6" t="s">
        <v>60</v>
      </c>
      <c r="P2456" s="49" t="s">
        <v>66</v>
      </c>
      <c r="Q2456" s="49" t="s">
        <v>67</v>
      </c>
      <c r="R2456" s="6" t="s">
        <v>60</v>
      </c>
      <c r="S2456" s="49" t="s">
        <v>60</v>
      </c>
      <c r="T2456" s="73" t="str">
        <f>IF(_xlfn.XLOOKUP(I2456,LEGEND!B:B,LEGEND!H:H)&lt;&gt;"-",HYPERLINK(_xlfn.XLOOKUP(I2456,LEGEND!B:B,LEGEND!H:H),"link"),_xlfn.XLOOKUP(I2456,LEGEND!B:B,LEGEND!H:H))</f>
        <v>-</v>
      </c>
      <c r="U2456" s="73" t="str">
        <f>HYPERLINK(_xlfn.XLOOKUP(I2456,LEGEND!B:B,LEGEND!I:I))</f>
        <v>https://milwaukee-media-images.s3.amazonaws.com/hi/4932363639--Hero_1.jpg</v>
      </c>
      <c r="V2456" s="51" t="s">
        <v>12970</v>
      </c>
      <c r="W2456" s="63" t="s">
        <v>1189</v>
      </c>
      <c r="X2456" s="64">
        <v>178</v>
      </c>
      <c r="Y2456" s="64">
        <v>40</v>
      </c>
      <c r="Z2456" s="64">
        <v>5</v>
      </c>
      <c r="AA2456" s="84">
        <v>2.5000000000000001E-2</v>
      </c>
      <c r="AB2456" s="85">
        <v>1</v>
      </c>
      <c r="AC2456" s="85">
        <v>1</v>
      </c>
    </row>
    <row r="2457" spans="1:29" ht="25.5">
      <c r="A2457" s="1"/>
      <c r="B2457" s="6" t="s">
        <v>8777</v>
      </c>
      <c r="C2457" s="6" t="s">
        <v>8778</v>
      </c>
      <c r="D2457" s="6" t="s">
        <v>8861</v>
      </c>
      <c r="E2457" s="49" t="s">
        <v>9795</v>
      </c>
      <c r="F2457" s="6" t="s">
        <v>12846</v>
      </c>
      <c r="G2457" s="6" t="s">
        <v>60</v>
      </c>
      <c r="H2457" s="6" t="s">
        <v>60</v>
      </c>
      <c r="I2457" s="60" t="s">
        <v>12979</v>
      </c>
      <c r="J2457" s="49" t="s">
        <v>12980</v>
      </c>
      <c r="K2457" s="6" t="s">
        <v>12981</v>
      </c>
      <c r="L2457" s="29">
        <f>IF($J$6="с учетом НДС",VLOOKUP(I2457,LEGEND!B:E,4,0)*(1-M2457),VLOOKUP(I2457,LEGEND!B:E,4,0)*(1-M2457)/1.2)</f>
        <v>228</v>
      </c>
      <c r="M2457" s="57">
        <f>IF(AND(B2457&lt;&gt;"1_Электроинструмент",B2457&lt;&gt;"2_Садовая техника"),$J$5,IF($J$4&lt;=20%,$J$4,IFERROR(VLOOKUP(S2457,LEGEND!$L$2:$M$5,2,FALSE),$J$4)))</f>
        <v>0</v>
      </c>
      <c r="N2457" s="48" t="s">
        <v>60</v>
      </c>
      <c r="O2457" s="6" t="s">
        <v>60</v>
      </c>
      <c r="P2457" s="49" t="s">
        <v>66</v>
      </c>
      <c r="Q2457" s="49" t="s">
        <v>67</v>
      </c>
      <c r="R2457" s="6" t="s">
        <v>60</v>
      </c>
      <c r="S2457" s="49" t="s">
        <v>60</v>
      </c>
      <c r="T2457" s="73" t="str">
        <f>IF(_xlfn.XLOOKUP(I2457,LEGEND!B:B,LEGEND!H:H)&lt;&gt;"-",HYPERLINK(_xlfn.XLOOKUP(I2457,LEGEND!B:B,LEGEND!H:H),"link"),_xlfn.XLOOKUP(I2457,LEGEND!B:B,LEGEND!H:H))</f>
        <v>link</v>
      </c>
      <c r="U2457" s="73" t="str">
        <f>HYPERLINK(_xlfn.XLOOKUP(I2457,LEGEND!B:B,LEGEND!I:I))</f>
        <v>https://milwaukee-media-images.s3.amazonaws.com/hi/4932471091--Hero_1.jpg</v>
      </c>
      <c r="V2457" s="51" t="s">
        <v>12982</v>
      </c>
      <c r="W2457" s="63" t="s">
        <v>71</v>
      </c>
      <c r="X2457" s="64">
        <v>150</v>
      </c>
      <c r="Y2457" s="64">
        <v>48</v>
      </c>
      <c r="Z2457" s="64">
        <v>7</v>
      </c>
      <c r="AA2457" s="84">
        <v>1.4E-2</v>
      </c>
      <c r="AB2457" s="85">
        <v>1</v>
      </c>
      <c r="AC2457" s="85">
        <v>1</v>
      </c>
    </row>
    <row r="2458" spans="1:29" ht="25.5">
      <c r="A2458" s="1"/>
      <c r="B2458" s="6" t="s">
        <v>8777</v>
      </c>
      <c r="C2458" s="6" t="s">
        <v>8778</v>
      </c>
      <c r="D2458" s="6" t="s">
        <v>8861</v>
      </c>
      <c r="E2458" s="49" t="s">
        <v>9795</v>
      </c>
      <c r="F2458" s="6" t="s">
        <v>12846</v>
      </c>
      <c r="G2458" s="6" t="s">
        <v>60</v>
      </c>
      <c r="H2458" s="6" t="s">
        <v>60</v>
      </c>
      <c r="I2458" s="60" t="s">
        <v>12983</v>
      </c>
      <c r="J2458" s="49" t="s">
        <v>12984</v>
      </c>
      <c r="K2458" s="6" t="s">
        <v>12985</v>
      </c>
      <c r="L2458" s="29">
        <f>IF($J$6="с учетом НДС",VLOOKUP(I2458,LEGEND!B:E,4,0)*(1-M2458),VLOOKUP(I2458,LEGEND!B:E,4,0)*(1-M2458)/1.2)</f>
        <v>228</v>
      </c>
      <c r="M2458" s="57">
        <f>IF(AND(B2458&lt;&gt;"1_Электроинструмент",B2458&lt;&gt;"2_Садовая техника"),$J$5,IF($J$4&lt;=20%,$J$4,IFERROR(VLOOKUP(S2458,LEGEND!$L$2:$M$5,2,FALSE),$J$4)))</f>
        <v>0</v>
      </c>
      <c r="N2458" s="48" t="s">
        <v>60</v>
      </c>
      <c r="O2458" s="6" t="s">
        <v>60</v>
      </c>
      <c r="P2458" s="49" t="s">
        <v>66</v>
      </c>
      <c r="Q2458" s="49" t="s">
        <v>67</v>
      </c>
      <c r="R2458" s="6" t="s">
        <v>60</v>
      </c>
      <c r="S2458" s="49" t="s">
        <v>60</v>
      </c>
      <c r="T2458" s="73" t="str">
        <f>IF(_xlfn.XLOOKUP(I2458,LEGEND!B:B,LEGEND!H:H)&lt;&gt;"-",HYPERLINK(_xlfn.XLOOKUP(I2458,LEGEND!B:B,LEGEND!H:H),"link"),_xlfn.XLOOKUP(I2458,LEGEND!B:B,LEGEND!H:H))</f>
        <v>link</v>
      </c>
      <c r="U2458" s="73" t="str">
        <f>HYPERLINK(_xlfn.XLOOKUP(I2458,LEGEND!B:B,LEGEND!I:I))</f>
        <v>https://milwaukee-media-images.s3.amazonaws.com/hi/4932471092--Hero_1.jpg</v>
      </c>
      <c r="V2458" s="51" t="s">
        <v>12986</v>
      </c>
      <c r="W2458" s="63" t="s">
        <v>71</v>
      </c>
      <c r="X2458" s="64">
        <v>148</v>
      </c>
      <c r="Y2458" s="64">
        <v>48</v>
      </c>
      <c r="Z2458" s="64">
        <v>8</v>
      </c>
      <c r="AA2458" s="84">
        <v>1.4E-2</v>
      </c>
      <c r="AB2458" s="85">
        <v>1</v>
      </c>
      <c r="AC2458" s="85">
        <v>1</v>
      </c>
    </row>
    <row r="2459" spans="1:29" ht="25.5">
      <c r="A2459" s="1"/>
      <c r="B2459" s="6" t="s">
        <v>8777</v>
      </c>
      <c r="C2459" s="6" t="s">
        <v>8778</v>
      </c>
      <c r="D2459" s="6" t="s">
        <v>8861</v>
      </c>
      <c r="E2459" s="49" t="s">
        <v>9795</v>
      </c>
      <c r="F2459" s="6" t="s">
        <v>12846</v>
      </c>
      <c r="G2459" s="6" t="s">
        <v>60</v>
      </c>
      <c r="H2459" s="6" t="s">
        <v>60</v>
      </c>
      <c r="I2459" s="60" t="s">
        <v>12987</v>
      </c>
      <c r="J2459" s="49" t="s">
        <v>12988</v>
      </c>
      <c r="K2459" s="6" t="s">
        <v>12989</v>
      </c>
      <c r="L2459" s="29">
        <f>IF($J$6="с учетом НДС",VLOOKUP(I2459,LEGEND!B:E,4,0)*(1-M2459),VLOOKUP(I2459,LEGEND!B:E,4,0)*(1-M2459)/1.2)</f>
        <v>235</v>
      </c>
      <c r="M2459" s="57">
        <f>IF(AND(B2459&lt;&gt;"1_Электроинструмент",B2459&lt;&gt;"2_Садовая техника"),$J$5,IF($J$4&lt;=20%,$J$4,IFERROR(VLOOKUP(S2459,LEGEND!$L$2:$M$5,2,FALSE),$J$4)))</f>
        <v>0</v>
      </c>
      <c r="N2459" s="48" t="s">
        <v>60</v>
      </c>
      <c r="O2459" s="6" t="s">
        <v>60</v>
      </c>
      <c r="P2459" s="49" t="s">
        <v>1556</v>
      </c>
      <c r="Q2459" s="49" t="s">
        <v>473</v>
      </c>
      <c r="R2459" s="6" t="s">
        <v>60</v>
      </c>
      <c r="S2459" s="49" t="s">
        <v>60</v>
      </c>
      <c r="T2459" s="73" t="str">
        <f>IF(_xlfn.XLOOKUP(I2459,LEGEND!B:B,LEGEND!H:H)&lt;&gt;"-",HYPERLINK(_xlfn.XLOOKUP(I2459,LEGEND!B:B,LEGEND!H:H),"link"),_xlfn.XLOOKUP(I2459,LEGEND!B:B,LEGEND!H:H))</f>
        <v>-</v>
      </c>
      <c r="U2459" s="73" t="str">
        <f>HYPERLINK(_xlfn.XLOOKUP(I2459,LEGEND!B:B,LEGEND!I:I))</f>
        <v>https://milwaukee-media-images.s3.amazonaws.com/hi/4932399394--Hero_1.jpg</v>
      </c>
      <c r="V2459" s="51" t="s">
        <v>12990</v>
      </c>
      <c r="W2459" s="63" t="s">
        <v>1189</v>
      </c>
      <c r="X2459" s="64">
        <v>70</v>
      </c>
      <c r="Y2459" s="64">
        <v>3</v>
      </c>
      <c r="Z2459" s="64">
        <v>3</v>
      </c>
      <c r="AA2459" s="84">
        <v>8.0000000000000002E-3</v>
      </c>
      <c r="AB2459" s="85">
        <v>1</v>
      </c>
      <c r="AC2459" s="85">
        <v>1</v>
      </c>
    </row>
    <row r="2460" spans="1:29" ht="25.5">
      <c r="A2460" s="1"/>
      <c r="B2460" s="6" t="s">
        <v>8777</v>
      </c>
      <c r="C2460" s="6" t="s">
        <v>8778</v>
      </c>
      <c r="D2460" s="6" t="s">
        <v>8861</v>
      </c>
      <c r="E2460" s="49" t="s">
        <v>9795</v>
      </c>
      <c r="F2460" s="6" t="s">
        <v>12846</v>
      </c>
      <c r="G2460" s="6" t="s">
        <v>60</v>
      </c>
      <c r="H2460" s="6" t="s">
        <v>60</v>
      </c>
      <c r="I2460" s="60" t="s">
        <v>12991</v>
      </c>
      <c r="J2460" s="49" t="s">
        <v>12992</v>
      </c>
      <c r="K2460" s="6" t="s">
        <v>12993</v>
      </c>
      <c r="L2460" s="29">
        <f>IF($J$6="с учетом НДС",VLOOKUP(I2460,LEGEND!B:E,4,0)*(1-M2460),VLOOKUP(I2460,LEGEND!B:E,4,0)*(1-M2460)/1.2)</f>
        <v>235</v>
      </c>
      <c r="M2460" s="57">
        <f>IF(AND(B2460&lt;&gt;"1_Электроинструмент",B2460&lt;&gt;"2_Садовая техника"),$J$5,IF($J$4&lt;=20%,$J$4,IFERROR(VLOOKUP(S2460,LEGEND!$L$2:$M$5,2,FALSE),$J$4)))</f>
        <v>0</v>
      </c>
      <c r="N2460" s="48" t="s">
        <v>60</v>
      </c>
      <c r="O2460" s="6" t="s">
        <v>60</v>
      </c>
      <c r="P2460" s="49" t="s">
        <v>66</v>
      </c>
      <c r="Q2460" s="49" t="s">
        <v>473</v>
      </c>
      <c r="R2460" s="6" t="s">
        <v>60</v>
      </c>
      <c r="S2460" s="49" t="s">
        <v>60</v>
      </c>
      <c r="T2460" s="73" t="str">
        <f>IF(_xlfn.XLOOKUP(I2460,LEGEND!B:B,LEGEND!H:H)&lt;&gt;"-",HYPERLINK(_xlfn.XLOOKUP(I2460,LEGEND!B:B,LEGEND!H:H),"link"),_xlfn.XLOOKUP(I2460,LEGEND!B:B,LEGEND!H:H))</f>
        <v>-</v>
      </c>
      <c r="U2460" s="73" t="str">
        <f>HYPERLINK(_xlfn.XLOOKUP(I2460,LEGEND!B:B,LEGEND!I:I))</f>
        <v>https://milwaukee-media-images.s3.amazonaws.com/hi/4932399916--Hero_1.jpg</v>
      </c>
      <c r="V2460" s="51" t="s">
        <v>12994</v>
      </c>
      <c r="W2460" s="63" t="s">
        <v>1189</v>
      </c>
      <c r="X2460" s="64">
        <v>5</v>
      </c>
      <c r="Y2460" s="64">
        <v>40</v>
      </c>
      <c r="Z2460" s="64">
        <v>180</v>
      </c>
      <c r="AA2460" s="84">
        <v>0.01</v>
      </c>
      <c r="AB2460" s="85">
        <v>1</v>
      </c>
      <c r="AC2460" s="85">
        <v>1</v>
      </c>
    </row>
    <row r="2461" spans="1:29" ht="25.5">
      <c r="A2461" s="1"/>
      <c r="B2461" s="6" t="s">
        <v>8777</v>
      </c>
      <c r="C2461" s="6" t="s">
        <v>8778</v>
      </c>
      <c r="D2461" s="6" t="s">
        <v>8861</v>
      </c>
      <c r="E2461" s="49" t="s">
        <v>9795</v>
      </c>
      <c r="F2461" s="6" t="s">
        <v>12846</v>
      </c>
      <c r="G2461" s="6" t="s">
        <v>60</v>
      </c>
      <c r="H2461" s="6" t="s">
        <v>60</v>
      </c>
      <c r="I2461" s="60" t="s">
        <v>12971</v>
      </c>
      <c r="J2461" s="49" t="s">
        <v>12972</v>
      </c>
      <c r="K2461" s="6" t="s">
        <v>12973</v>
      </c>
      <c r="L2461" s="29">
        <f>IF($J$6="с учетом НДС",VLOOKUP(I2461,LEGEND!B:E,4,0)*(1-M2461),VLOOKUP(I2461,LEGEND!B:E,4,0)*(1-M2461)/1.2)</f>
        <v>241</v>
      </c>
      <c r="M2461" s="57">
        <f>IF(AND(B2461&lt;&gt;"1_Электроинструмент",B2461&lt;&gt;"2_Садовая техника"),$J$5,IF($J$4&lt;=20%,$J$4,IFERROR(VLOOKUP(S2461,LEGEND!$L$2:$M$5,2,FALSE),$J$4)))</f>
        <v>0</v>
      </c>
      <c r="N2461" s="48" t="s">
        <v>60</v>
      </c>
      <c r="O2461" s="6" t="s">
        <v>60</v>
      </c>
      <c r="P2461" s="49" t="s">
        <v>66</v>
      </c>
      <c r="Q2461" s="49" t="s">
        <v>67</v>
      </c>
      <c r="R2461" s="6" t="s">
        <v>60</v>
      </c>
      <c r="S2461" s="49" t="s">
        <v>60</v>
      </c>
      <c r="T2461" s="73" t="str">
        <f>IF(_xlfn.XLOOKUP(I2461,LEGEND!B:B,LEGEND!H:H)&lt;&gt;"-",HYPERLINK(_xlfn.XLOOKUP(I2461,LEGEND!B:B,LEGEND!H:H),"link"),_xlfn.XLOOKUP(I2461,LEGEND!B:B,LEGEND!H:H))</f>
        <v>-</v>
      </c>
      <c r="U2461" s="73" t="str">
        <f>HYPERLINK(_xlfn.XLOOKUP(I2461,LEGEND!B:B,LEGEND!I:I))</f>
        <v>https://milwaukee-media-images.s3.amazonaws.com/hi/4932363640--Hero_1.jpg</v>
      </c>
      <c r="V2461" s="51" t="s">
        <v>12974</v>
      </c>
      <c r="W2461" s="63" t="s">
        <v>1189</v>
      </c>
      <c r="X2461" s="64">
        <v>35</v>
      </c>
      <c r="Y2461" s="64">
        <v>40</v>
      </c>
      <c r="Z2461" s="64">
        <v>200</v>
      </c>
      <c r="AA2461" s="84">
        <v>3.9E-2</v>
      </c>
      <c r="AB2461" s="85">
        <v>1</v>
      </c>
      <c r="AC2461" s="85">
        <v>1</v>
      </c>
    </row>
    <row r="2462" spans="1:29" ht="25.5">
      <c r="A2462" s="1"/>
      <c r="B2462" s="6" t="s">
        <v>8777</v>
      </c>
      <c r="C2462" s="6" t="s">
        <v>8778</v>
      </c>
      <c r="D2462" s="6" t="s">
        <v>8861</v>
      </c>
      <c r="E2462" s="49" t="s">
        <v>9795</v>
      </c>
      <c r="F2462" s="6" t="s">
        <v>12846</v>
      </c>
      <c r="G2462" s="6" t="s">
        <v>60</v>
      </c>
      <c r="H2462" s="6" t="s">
        <v>60</v>
      </c>
      <c r="I2462" s="60" t="s">
        <v>12995</v>
      </c>
      <c r="J2462" s="49" t="s">
        <v>12996</v>
      </c>
      <c r="K2462" s="6" t="s">
        <v>12997</v>
      </c>
      <c r="L2462" s="29">
        <f>IF($J$6="с учетом НДС",VLOOKUP(I2462,LEGEND!B:E,4,0)*(1-M2462),VLOOKUP(I2462,LEGEND!B:E,4,0)*(1-M2462)/1.2)</f>
        <v>241</v>
      </c>
      <c r="M2462" s="57">
        <f>IF(AND(B2462&lt;&gt;"1_Электроинструмент",B2462&lt;&gt;"2_Садовая техника"),$J$5,IF($J$4&lt;=20%,$J$4,IFERROR(VLOOKUP(S2462,LEGEND!$L$2:$M$5,2,FALSE),$J$4)))</f>
        <v>0</v>
      </c>
      <c r="N2462" s="48" t="s">
        <v>60</v>
      </c>
      <c r="O2462" s="6" t="s">
        <v>60</v>
      </c>
      <c r="P2462" s="49" t="s">
        <v>66</v>
      </c>
      <c r="Q2462" s="49" t="s">
        <v>67</v>
      </c>
      <c r="R2462" s="6" t="s">
        <v>60</v>
      </c>
      <c r="S2462" s="49" t="s">
        <v>60</v>
      </c>
      <c r="T2462" s="73" t="str">
        <f>IF(_xlfn.XLOOKUP(I2462,LEGEND!B:B,LEGEND!H:H)&lt;&gt;"-",HYPERLINK(_xlfn.XLOOKUP(I2462,LEGEND!B:B,LEGEND!H:H),"link"),_xlfn.XLOOKUP(I2462,LEGEND!B:B,LEGEND!H:H))</f>
        <v>link</v>
      </c>
      <c r="U2462" s="73" t="str">
        <f>HYPERLINK(_xlfn.XLOOKUP(I2462,LEGEND!B:B,LEGEND!I:I))</f>
        <v>https://milwaukee-media-images.s3.amazonaws.com/hi/4932471180--Hero_1.jpg</v>
      </c>
      <c r="V2462" s="51" t="s">
        <v>12998</v>
      </c>
      <c r="W2462" s="63" t="s">
        <v>71</v>
      </c>
      <c r="X2462" s="64">
        <v>47</v>
      </c>
      <c r="Y2462" s="64">
        <v>149</v>
      </c>
      <c r="Z2462" s="64">
        <v>7</v>
      </c>
      <c r="AA2462" s="84">
        <v>2.5000000000000001E-2</v>
      </c>
      <c r="AB2462" s="85">
        <v>1</v>
      </c>
      <c r="AC2462" s="85">
        <v>1</v>
      </c>
    </row>
    <row r="2463" spans="1:29" ht="25.5">
      <c r="A2463" s="1"/>
      <c r="B2463" s="6" t="s">
        <v>8777</v>
      </c>
      <c r="C2463" s="6" t="s">
        <v>8778</v>
      </c>
      <c r="D2463" s="6" t="s">
        <v>8861</v>
      </c>
      <c r="E2463" s="49" t="s">
        <v>9795</v>
      </c>
      <c r="F2463" s="6" t="s">
        <v>12846</v>
      </c>
      <c r="G2463" s="6" t="s">
        <v>60</v>
      </c>
      <c r="H2463" s="6" t="s">
        <v>60</v>
      </c>
      <c r="I2463" s="60" t="s">
        <v>13003</v>
      </c>
      <c r="J2463" s="49" t="s">
        <v>13004</v>
      </c>
      <c r="K2463" s="6" t="s">
        <v>13005</v>
      </c>
      <c r="L2463" s="29">
        <f>IF($J$6="с учетом НДС",VLOOKUP(I2463,LEGEND!B:E,4,0)*(1-M2463),VLOOKUP(I2463,LEGEND!B:E,4,0)*(1-M2463)/1.2)</f>
        <v>250</v>
      </c>
      <c r="M2463" s="57">
        <f>IF(AND(B2463&lt;&gt;"1_Электроинструмент",B2463&lt;&gt;"2_Садовая техника"),$J$5,IF($J$4&lt;=20%,$J$4,IFERROR(VLOOKUP(S2463,LEGEND!$L$2:$M$5,2,FALSE),$J$4)))</f>
        <v>0</v>
      </c>
      <c r="N2463" s="48" t="s">
        <v>60</v>
      </c>
      <c r="O2463" s="6" t="s">
        <v>60</v>
      </c>
      <c r="P2463" s="49" t="s">
        <v>66</v>
      </c>
      <c r="Q2463" s="49" t="s">
        <v>67</v>
      </c>
      <c r="R2463" s="6" t="s">
        <v>60</v>
      </c>
      <c r="S2463" s="49" t="s">
        <v>60</v>
      </c>
      <c r="T2463" s="73" t="str">
        <f>IF(_xlfn.XLOOKUP(I2463,LEGEND!B:B,LEGEND!H:H)&lt;&gt;"-",HYPERLINK(_xlfn.XLOOKUP(I2463,LEGEND!B:B,LEGEND!H:H),"link"),_xlfn.XLOOKUP(I2463,LEGEND!B:B,LEGEND!H:H))</f>
        <v>-</v>
      </c>
      <c r="U2463" s="73" t="str">
        <f>HYPERLINK(_xlfn.XLOOKUP(I2463,LEGEND!B:B,LEGEND!I:I))</f>
        <v>https://milwaukee-media-images.s3.amazonaws.com/hi/4932363634--Hero_1.jpg</v>
      </c>
      <c r="V2463" s="51" t="s">
        <v>13006</v>
      </c>
      <c r="W2463" s="63" t="s">
        <v>1189</v>
      </c>
      <c r="X2463" s="64">
        <v>35</v>
      </c>
      <c r="Y2463" s="64">
        <v>40</v>
      </c>
      <c r="Z2463" s="64">
        <v>235</v>
      </c>
      <c r="AA2463" s="84">
        <v>0.02</v>
      </c>
      <c r="AB2463" s="85">
        <v>1</v>
      </c>
      <c r="AC2463" s="85">
        <v>1</v>
      </c>
    </row>
    <row r="2464" spans="1:29" ht="25.5">
      <c r="A2464" s="1"/>
      <c r="B2464" s="6" t="s">
        <v>8777</v>
      </c>
      <c r="C2464" s="6" t="s">
        <v>8778</v>
      </c>
      <c r="D2464" s="6" t="s">
        <v>8861</v>
      </c>
      <c r="E2464" s="49" t="s">
        <v>9795</v>
      </c>
      <c r="F2464" s="6" t="s">
        <v>12846</v>
      </c>
      <c r="G2464" s="6" t="s">
        <v>60</v>
      </c>
      <c r="H2464" s="6" t="s">
        <v>60</v>
      </c>
      <c r="I2464" s="60" t="s">
        <v>13007</v>
      </c>
      <c r="J2464" s="49" t="s">
        <v>13008</v>
      </c>
      <c r="K2464" s="6" t="s">
        <v>13009</v>
      </c>
      <c r="L2464" s="29">
        <f>IF($J$6="с учетом НДС",VLOOKUP(I2464,LEGEND!B:E,4,0)*(1-M2464),VLOOKUP(I2464,LEGEND!B:E,4,0)*(1-M2464)/1.2)</f>
        <v>250</v>
      </c>
      <c r="M2464" s="57">
        <f>IF(AND(B2464&lt;&gt;"1_Электроинструмент",B2464&lt;&gt;"2_Садовая техника"),$J$5,IF($J$4&lt;=20%,$J$4,IFERROR(VLOOKUP(S2464,LEGEND!$L$2:$M$5,2,FALSE),$J$4)))</f>
        <v>0</v>
      </c>
      <c r="N2464" s="48" t="s">
        <v>60</v>
      </c>
      <c r="O2464" s="6" t="s">
        <v>60</v>
      </c>
      <c r="P2464" s="49" t="s">
        <v>1556</v>
      </c>
      <c r="Q2464" s="49" t="s">
        <v>473</v>
      </c>
      <c r="R2464" s="6" t="s">
        <v>60</v>
      </c>
      <c r="S2464" s="49" t="s">
        <v>60</v>
      </c>
      <c r="T2464" s="73" t="str">
        <f>IF(_xlfn.XLOOKUP(I2464,LEGEND!B:B,LEGEND!H:H)&lt;&gt;"-",HYPERLINK(_xlfn.XLOOKUP(I2464,LEGEND!B:B,LEGEND!H:H),"link"),_xlfn.XLOOKUP(I2464,LEGEND!B:B,LEGEND!H:H))</f>
        <v>-</v>
      </c>
      <c r="U2464" s="73" t="str">
        <f>HYPERLINK(_xlfn.XLOOKUP(I2464,LEGEND!B:B,LEGEND!I:I))</f>
        <v>-</v>
      </c>
      <c r="V2464" s="51" t="s">
        <v>13010</v>
      </c>
      <c r="W2464" s="63" t="s">
        <v>1189</v>
      </c>
      <c r="X2464" s="64">
        <v>180</v>
      </c>
      <c r="Y2464" s="64">
        <v>40</v>
      </c>
      <c r="Z2464" s="64">
        <v>5</v>
      </c>
      <c r="AA2464" s="84">
        <v>1.4999999999999999E-2</v>
      </c>
      <c r="AB2464" s="85">
        <v>1</v>
      </c>
      <c r="AC2464" s="85">
        <v>1</v>
      </c>
    </row>
    <row r="2465" spans="1:29" ht="25.5">
      <c r="A2465" s="1"/>
      <c r="B2465" s="6" t="s">
        <v>8777</v>
      </c>
      <c r="C2465" s="6" t="s">
        <v>8778</v>
      </c>
      <c r="D2465" s="6" t="s">
        <v>8861</v>
      </c>
      <c r="E2465" s="49" t="s">
        <v>9795</v>
      </c>
      <c r="F2465" s="6" t="s">
        <v>12846</v>
      </c>
      <c r="G2465" s="6" t="s">
        <v>60</v>
      </c>
      <c r="H2465" s="6" t="s">
        <v>60</v>
      </c>
      <c r="I2465" s="60" t="s">
        <v>13011</v>
      </c>
      <c r="J2465" s="49" t="s">
        <v>13012</v>
      </c>
      <c r="K2465" s="6" t="s">
        <v>13013</v>
      </c>
      <c r="L2465" s="29">
        <f>IF($J$6="с учетом НДС",VLOOKUP(I2465,LEGEND!B:E,4,0)*(1-M2465),VLOOKUP(I2465,LEGEND!B:E,4,0)*(1-M2465)/1.2)</f>
        <v>254</v>
      </c>
      <c r="M2465" s="57">
        <f>IF(AND(B2465&lt;&gt;"1_Электроинструмент",B2465&lt;&gt;"2_Садовая техника"),$J$5,IF($J$4&lt;=20%,$J$4,IFERROR(VLOOKUP(S2465,LEGEND!$L$2:$M$5,2,FALSE),$J$4)))</f>
        <v>0</v>
      </c>
      <c r="N2465" s="48" t="s">
        <v>60</v>
      </c>
      <c r="O2465" s="6" t="s">
        <v>60</v>
      </c>
      <c r="P2465" s="49" t="s">
        <v>66</v>
      </c>
      <c r="Q2465" s="49" t="s">
        <v>67</v>
      </c>
      <c r="R2465" s="6" t="s">
        <v>60</v>
      </c>
      <c r="S2465" s="49" t="s">
        <v>60</v>
      </c>
      <c r="T2465" s="73" t="str">
        <f>IF(_xlfn.XLOOKUP(I2465,LEGEND!B:B,LEGEND!H:H)&lt;&gt;"-",HYPERLINK(_xlfn.XLOOKUP(I2465,LEGEND!B:B,LEGEND!H:H),"link"),_xlfn.XLOOKUP(I2465,LEGEND!B:B,LEGEND!H:H))</f>
        <v>link</v>
      </c>
      <c r="U2465" s="73" t="str">
        <f>HYPERLINK(_xlfn.XLOOKUP(I2465,LEGEND!B:B,LEGEND!I:I))</f>
        <v>https://milwaukee-media-images.s3.amazonaws.com/hi/4932471093--Hero_1.jpg</v>
      </c>
      <c r="V2465" s="51" t="s">
        <v>13014</v>
      </c>
      <c r="W2465" s="63" t="s">
        <v>71</v>
      </c>
      <c r="X2465" s="64">
        <v>150</v>
      </c>
      <c r="Y2465" s="64">
        <v>47</v>
      </c>
      <c r="Z2465" s="64">
        <v>7</v>
      </c>
      <c r="AA2465" s="84">
        <v>1.7999999999999999E-2</v>
      </c>
      <c r="AB2465" s="85">
        <v>1</v>
      </c>
      <c r="AC2465" s="85">
        <v>1</v>
      </c>
    </row>
    <row r="2466" spans="1:29" ht="25.5">
      <c r="A2466" s="1"/>
      <c r="B2466" s="6" t="s">
        <v>8777</v>
      </c>
      <c r="C2466" s="6" t="s">
        <v>8778</v>
      </c>
      <c r="D2466" s="6" t="s">
        <v>8861</v>
      </c>
      <c r="E2466" s="49" t="s">
        <v>9795</v>
      </c>
      <c r="F2466" s="6" t="s">
        <v>12846</v>
      </c>
      <c r="G2466" s="6" t="s">
        <v>60</v>
      </c>
      <c r="H2466" s="6" t="s">
        <v>60</v>
      </c>
      <c r="I2466" s="60" t="s">
        <v>13015</v>
      </c>
      <c r="J2466" s="49" t="s">
        <v>13016</v>
      </c>
      <c r="K2466" s="6" t="s">
        <v>13017</v>
      </c>
      <c r="L2466" s="29">
        <f>IF($J$6="с учетом НДС",VLOOKUP(I2466,LEGEND!B:E,4,0)*(1-M2466),VLOOKUP(I2466,LEGEND!B:E,4,0)*(1-M2466)/1.2)</f>
        <v>254</v>
      </c>
      <c r="M2466" s="57">
        <f>IF(AND(B2466&lt;&gt;"1_Электроинструмент",B2466&lt;&gt;"2_Садовая техника"),$J$5,IF($J$4&lt;=20%,$J$4,IFERROR(VLOOKUP(S2466,LEGEND!$L$2:$M$5,2,FALSE),$J$4)))</f>
        <v>0</v>
      </c>
      <c r="N2466" s="48" t="s">
        <v>60</v>
      </c>
      <c r="O2466" s="6" t="s">
        <v>60</v>
      </c>
      <c r="P2466" s="49" t="s">
        <v>66</v>
      </c>
      <c r="Q2466" s="49" t="s">
        <v>67</v>
      </c>
      <c r="R2466" s="6" t="s">
        <v>60</v>
      </c>
      <c r="S2466" s="49" t="s">
        <v>60</v>
      </c>
      <c r="T2466" s="73" t="str">
        <f>IF(_xlfn.XLOOKUP(I2466,LEGEND!B:B,LEGEND!H:H)&lt;&gt;"-",HYPERLINK(_xlfn.XLOOKUP(I2466,LEGEND!B:B,LEGEND!H:H),"link"),_xlfn.XLOOKUP(I2466,LEGEND!B:B,LEGEND!H:H))</f>
        <v>link</v>
      </c>
      <c r="U2466" s="73" t="str">
        <f>HYPERLINK(_xlfn.XLOOKUP(I2466,LEGEND!B:B,LEGEND!I:I))</f>
        <v>https://milwaukee-media-images.s3.amazonaws.com/hi/4932471094--Hero_1.jpg</v>
      </c>
      <c r="V2466" s="51" t="s">
        <v>13018</v>
      </c>
      <c r="W2466" s="63" t="s">
        <v>71</v>
      </c>
      <c r="X2466" s="64">
        <v>149</v>
      </c>
      <c r="Y2466" s="64">
        <v>47</v>
      </c>
      <c r="Z2466" s="64">
        <v>8</v>
      </c>
      <c r="AA2466" s="84">
        <v>1.7999999999999999E-2</v>
      </c>
      <c r="AB2466" s="85">
        <v>1</v>
      </c>
      <c r="AC2466" s="85">
        <v>1</v>
      </c>
    </row>
    <row r="2467" spans="1:29" ht="25.5">
      <c r="A2467" s="1"/>
      <c r="B2467" s="6" t="s">
        <v>8777</v>
      </c>
      <c r="C2467" s="6" t="s">
        <v>8778</v>
      </c>
      <c r="D2467" s="6" t="s">
        <v>8861</v>
      </c>
      <c r="E2467" s="49" t="s">
        <v>9795</v>
      </c>
      <c r="F2467" s="6" t="s">
        <v>12846</v>
      </c>
      <c r="G2467" s="6" t="s">
        <v>60</v>
      </c>
      <c r="H2467" s="6" t="s">
        <v>60</v>
      </c>
      <c r="I2467" s="60" t="s">
        <v>13019</v>
      </c>
      <c r="J2467" s="49" t="s">
        <v>13020</v>
      </c>
      <c r="K2467" s="6" t="s">
        <v>13021</v>
      </c>
      <c r="L2467" s="29">
        <f>IF($J$6="с учетом НДС",VLOOKUP(I2467,LEGEND!B:E,4,0)*(1-M2467),VLOOKUP(I2467,LEGEND!B:E,4,0)*(1-M2467)/1.2)</f>
        <v>254</v>
      </c>
      <c r="M2467" s="57">
        <f>IF(AND(B2467&lt;&gt;"1_Электроинструмент",B2467&lt;&gt;"2_Садовая техника"),$J$5,IF($J$4&lt;=20%,$J$4,IFERROR(VLOOKUP(S2467,LEGEND!$L$2:$M$5,2,FALSE),$J$4)))</f>
        <v>0</v>
      </c>
      <c r="N2467" s="48" t="s">
        <v>60</v>
      </c>
      <c r="O2467" s="6" t="s">
        <v>60</v>
      </c>
      <c r="P2467" s="49" t="s">
        <v>66</v>
      </c>
      <c r="Q2467" s="49" t="s">
        <v>67</v>
      </c>
      <c r="R2467" s="6" t="s">
        <v>60</v>
      </c>
      <c r="S2467" s="49" t="s">
        <v>60</v>
      </c>
      <c r="T2467" s="73" t="str">
        <f>IF(_xlfn.XLOOKUP(I2467,LEGEND!B:B,LEGEND!H:H)&lt;&gt;"-",HYPERLINK(_xlfn.XLOOKUP(I2467,LEGEND!B:B,LEGEND!H:H),"link"),_xlfn.XLOOKUP(I2467,LEGEND!B:B,LEGEND!H:H))</f>
        <v>link</v>
      </c>
      <c r="U2467" s="73" t="str">
        <f>HYPERLINK(_xlfn.XLOOKUP(I2467,LEGEND!B:B,LEGEND!I:I))</f>
        <v>https://milwaukee-media-images.s3.amazonaws.com/hi/4932471176--Hero_1.jpg</v>
      </c>
      <c r="V2467" s="51" t="s">
        <v>13022</v>
      </c>
      <c r="W2467" s="63" t="s">
        <v>71</v>
      </c>
      <c r="X2467" s="64">
        <v>47</v>
      </c>
      <c r="Y2467" s="64">
        <v>202</v>
      </c>
      <c r="Z2467" s="64">
        <v>5</v>
      </c>
      <c r="AA2467" s="84">
        <v>2.7E-2</v>
      </c>
      <c r="AB2467" s="85">
        <v>1</v>
      </c>
      <c r="AC2467" s="85">
        <v>1</v>
      </c>
    </row>
    <row r="2468" spans="1:29" ht="25.5">
      <c r="A2468" s="1"/>
      <c r="B2468" s="6" t="s">
        <v>8777</v>
      </c>
      <c r="C2468" s="6" t="s">
        <v>8778</v>
      </c>
      <c r="D2468" s="6" t="s">
        <v>8861</v>
      </c>
      <c r="E2468" s="49" t="s">
        <v>9795</v>
      </c>
      <c r="F2468" s="6" t="s">
        <v>12846</v>
      </c>
      <c r="G2468" s="6" t="s">
        <v>60</v>
      </c>
      <c r="H2468" s="6" t="s">
        <v>60</v>
      </c>
      <c r="I2468" s="60" t="s">
        <v>13023</v>
      </c>
      <c r="J2468" s="49" t="s">
        <v>13024</v>
      </c>
      <c r="K2468" s="6" t="s">
        <v>13025</v>
      </c>
      <c r="L2468" s="29">
        <f>IF($J$6="с учетом НДС",VLOOKUP(I2468,LEGEND!B:E,4,0)*(1-M2468),VLOOKUP(I2468,LEGEND!B:E,4,0)*(1-M2468)/1.2)</f>
        <v>254</v>
      </c>
      <c r="M2468" s="57">
        <f>IF(AND(B2468&lt;&gt;"1_Электроинструмент",B2468&lt;&gt;"2_Садовая техника"),$J$5,IF($J$4&lt;=20%,$J$4,IFERROR(VLOOKUP(S2468,LEGEND!$L$2:$M$5,2,FALSE),$J$4)))</f>
        <v>0</v>
      </c>
      <c r="N2468" s="48" t="s">
        <v>60</v>
      </c>
      <c r="O2468" s="6" t="s">
        <v>60</v>
      </c>
      <c r="P2468" s="49" t="s">
        <v>66</v>
      </c>
      <c r="Q2468" s="49" t="s">
        <v>67</v>
      </c>
      <c r="R2468" s="6" t="s">
        <v>60</v>
      </c>
      <c r="S2468" s="49" t="s">
        <v>60</v>
      </c>
      <c r="T2468" s="73" t="str">
        <f>IF(_xlfn.XLOOKUP(I2468,LEGEND!B:B,LEGEND!H:H)&lt;&gt;"-",HYPERLINK(_xlfn.XLOOKUP(I2468,LEGEND!B:B,LEGEND!H:H),"link"),_xlfn.XLOOKUP(I2468,LEGEND!B:B,LEGEND!H:H))</f>
        <v>link</v>
      </c>
      <c r="U2468" s="73" t="str">
        <f>HYPERLINK(_xlfn.XLOOKUP(I2468,LEGEND!B:B,LEGEND!I:I))</f>
        <v>https://milwaukee-media-images.s3.amazonaws.com/hi/4932471179--Hero_1.jpg</v>
      </c>
      <c r="V2468" s="51" t="s">
        <v>13026</v>
      </c>
      <c r="W2468" s="63" t="s">
        <v>71</v>
      </c>
      <c r="X2468" s="64">
        <v>47</v>
      </c>
      <c r="Y2468" s="64">
        <v>202</v>
      </c>
      <c r="Z2468" s="64">
        <v>6</v>
      </c>
      <c r="AA2468" s="84">
        <v>2.7E-2</v>
      </c>
      <c r="AB2468" s="85">
        <v>1</v>
      </c>
      <c r="AC2468" s="85">
        <v>1</v>
      </c>
    </row>
    <row r="2469" spans="1:29" ht="25.5">
      <c r="A2469" s="1"/>
      <c r="B2469" s="6" t="s">
        <v>8777</v>
      </c>
      <c r="C2469" s="6" t="s">
        <v>8778</v>
      </c>
      <c r="D2469" s="6" t="s">
        <v>8861</v>
      </c>
      <c r="E2469" s="49" t="s">
        <v>9795</v>
      </c>
      <c r="F2469" s="6" t="s">
        <v>12846</v>
      </c>
      <c r="G2469" s="6" t="s">
        <v>60</v>
      </c>
      <c r="H2469" s="6" t="s">
        <v>60</v>
      </c>
      <c r="I2469" s="60" t="s">
        <v>13027</v>
      </c>
      <c r="J2469" s="49" t="s">
        <v>13028</v>
      </c>
      <c r="K2469" s="6" t="s">
        <v>13029</v>
      </c>
      <c r="L2469" s="29">
        <f>IF($J$6="с учетом НДС",VLOOKUP(I2469,LEGEND!B:E,4,0)*(1-M2469),VLOOKUP(I2469,LEGEND!B:E,4,0)*(1-M2469)/1.2)</f>
        <v>254</v>
      </c>
      <c r="M2469" s="57">
        <f>IF(AND(B2469&lt;&gt;"1_Электроинструмент",B2469&lt;&gt;"2_Садовая техника"),$J$5,IF($J$4&lt;=20%,$J$4,IFERROR(VLOOKUP(S2469,LEGEND!$L$2:$M$5,2,FALSE),$J$4)))</f>
        <v>0</v>
      </c>
      <c r="N2469" s="48" t="s">
        <v>60</v>
      </c>
      <c r="O2469" s="6" t="s">
        <v>60</v>
      </c>
      <c r="P2469" s="49" t="s">
        <v>66</v>
      </c>
      <c r="Q2469" s="49" t="s">
        <v>67</v>
      </c>
      <c r="R2469" s="6" t="s">
        <v>60</v>
      </c>
      <c r="S2469" s="49" t="s">
        <v>60</v>
      </c>
      <c r="T2469" s="73" t="str">
        <f>IF(_xlfn.XLOOKUP(I2469,LEGEND!B:B,LEGEND!H:H)&lt;&gt;"-",HYPERLINK(_xlfn.XLOOKUP(I2469,LEGEND!B:B,LEGEND!H:H),"link"),_xlfn.XLOOKUP(I2469,LEGEND!B:B,LEGEND!H:H))</f>
        <v>link</v>
      </c>
      <c r="U2469" s="73" t="str">
        <f>HYPERLINK(_xlfn.XLOOKUP(I2469,LEGEND!B:B,LEGEND!I:I))</f>
        <v>https://milwaukee-media-images.s3.amazonaws.com/hi/4932471182--Hero_1.jpg</v>
      </c>
      <c r="V2469" s="51" t="s">
        <v>13030</v>
      </c>
      <c r="W2469" s="63" t="s">
        <v>71</v>
      </c>
      <c r="X2469" s="64">
        <v>47</v>
      </c>
      <c r="Y2469" s="64">
        <v>149</v>
      </c>
      <c r="Z2469" s="64">
        <v>8</v>
      </c>
      <c r="AA2469" s="84">
        <v>3.1E-2</v>
      </c>
      <c r="AB2469" s="85">
        <v>1</v>
      </c>
      <c r="AC2469" s="85">
        <v>1</v>
      </c>
    </row>
    <row r="2470" spans="1:29" ht="25.5">
      <c r="A2470" s="1"/>
      <c r="B2470" s="6" t="s">
        <v>8777</v>
      </c>
      <c r="C2470" s="6" t="s">
        <v>8778</v>
      </c>
      <c r="D2470" s="6" t="s">
        <v>8861</v>
      </c>
      <c r="E2470" s="49" t="s">
        <v>9795</v>
      </c>
      <c r="F2470" s="6" t="s">
        <v>12846</v>
      </c>
      <c r="G2470" s="6" t="s">
        <v>60</v>
      </c>
      <c r="H2470" s="6" t="s">
        <v>60</v>
      </c>
      <c r="I2470" s="60" t="s">
        <v>13035</v>
      </c>
      <c r="J2470" s="49" t="s">
        <v>13036</v>
      </c>
      <c r="K2470" s="6" t="s">
        <v>13037</v>
      </c>
      <c r="L2470" s="29">
        <f>IF($J$6="с учетом НДС",VLOOKUP(I2470,LEGEND!B:E,4,0)*(1-M2470),VLOOKUP(I2470,LEGEND!B:E,4,0)*(1-M2470)/1.2)</f>
        <v>265</v>
      </c>
      <c r="M2470" s="57">
        <f>IF(AND(B2470&lt;&gt;"1_Электроинструмент",B2470&lt;&gt;"2_Садовая техника"),$J$5,IF($J$4&lt;=20%,$J$4,IFERROR(VLOOKUP(S2470,LEGEND!$L$2:$M$5,2,FALSE),$J$4)))</f>
        <v>0</v>
      </c>
      <c r="N2470" s="48" t="s">
        <v>60</v>
      </c>
      <c r="O2470" s="6" t="s">
        <v>60</v>
      </c>
      <c r="P2470" s="49" t="s">
        <v>66</v>
      </c>
      <c r="Q2470" s="49" t="s">
        <v>67</v>
      </c>
      <c r="R2470" s="6" t="s">
        <v>60</v>
      </c>
      <c r="S2470" s="49" t="s">
        <v>60</v>
      </c>
      <c r="T2470" s="73" t="str">
        <f>IF(_xlfn.XLOOKUP(I2470,LEGEND!B:B,LEGEND!H:H)&lt;&gt;"-",HYPERLINK(_xlfn.XLOOKUP(I2470,LEGEND!B:B,LEGEND!H:H),"link"),_xlfn.XLOOKUP(I2470,LEGEND!B:B,LEGEND!H:H))</f>
        <v>-</v>
      </c>
      <c r="U2470" s="73" t="str">
        <f>HYPERLINK(_xlfn.XLOOKUP(I2470,LEGEND!B:B,LEGEND!I:I))</f>
        <v>https://milwaukee-media-images.s3.amazonaws.com/hi/4932363637--Hero_1.jpg</v>
      </c>
      <c r="V2470" s="51" t="s">
        <v>13038</v>
      </c>
      <c r="W2470" s="63" t="s">
        <v>1189</v>
      </c>
      <c r="X2470" s="64">
        <v>35</v>
      </c>
      <c r="Y2470" s="64">
        <v>40</v>
      </c>
      <c r="Z2470" s="64">
        <v>235</v>
      </c>
      <c r="AA2470" s="84">
        <v>3.2000000000000001E-2</v>
      </c>
      <c r="AB2470" s="85">
        <v>1</v>
      </c>
      <c r="AC2470" s="85">
        <v>1</v>
      </c>
    </row>
    <row r="2471" spans="1:29" ht="25.5">
      <c r="A2471" s="1"/>
      <c r="B2471" s="6" t="s">
        <v>8777</v>
      </c>
      <c r="C2471" s="6" t="s">
        <v>8778</v>
      </c>
      <c r="D2471" s="6" t="s">
        <v>8861</v>
      </c>
      <c r="E2471" s="49" t="s">
        <v>9795</v>
      </c>
      <c r="F2471" s="6" t="s">
        <v>12846</v>
      </c>
      <c r="G2471" s="6" t="s">
        <v>60</v>
      </c>
      <c r="H2471" s="6" t="s">
        <v>60</v>
      </c>
      <c r="I2471" s="60" t="s">
        <v>13039</v>
      </c>
      <c r="J2471" s="49" t="s">
        <v>13040</v>
      </c>
      <c r="K2471" s="6" t="s">
        <v>13041</v>
      </c>
      <c r="L2471" s="29">
        <f>IF($J$6="с учетом НДС",VLOOKUP(I2471,LEGEND!B:E,4,0)*(1-M2471),VLOOKUP(I2471,LEGEND!B:E,4,0)*(1-M2471)/1.2)</f>
        <v>265</v>
      </c>
      <c r="M2471" s="57">
        <f>IF(AND(B2471&lt;&gt;"1_Электроинструмент",B2471&lt;&gt;"2_Садовая техника"),$J$5,IF($J$4&lt;=20%,$J$4,IFERROR(VLOOKUP(S2471,LEGEND!$L$2:$M$5,2,FALSE),$J$4)))</f>
        <v>0</v>
      </c>
      <c r="N2471" s="48" t="s">
        <v>60</v>
      </c>
      <c r="O2471" s="6" t="s">
        <v>60</v>
      </c>
      <c r="P2471" s="49" t="s">
        <v>66</v>
      </c>
      <c r="Q2471" s="49" t="s">
        <v>473</v>
      </c>
      <c r="R2471" s="6" t="s">
        <v>60</v>
      </c>
      <c r="S2471" s="49" t="s">
        <v>60</v>
      </c>
      <c r="T2471" s="73" t="str">
        <f>IF(_xlfn.XLOOKUP(I2471,LEGEND!B:B,LEGEND!H:H)&lt;&gt;"-",HYPERLINK(_xlfn.XLOOKUP(I2471,LEGEND!B:B,LEGEND!H:H),"link"),_xlfn.XLOOKUP(I2471,LEGEND!B:B,LEGEND!H:H))</f>
        <v>-</v>
      </c>
      <c r="U2471" s="73" t="str">
        <f>HYPERLINK(_xlfn.XLOOKUP(I2471,LEGEND!B:B,LEGEND!I:I))</f>
        <v>https://milwaukee-media-images.s3.amazonaws.com/hi/4932367035--Hero_1.jpg</v>
      </c>
      <c r="V2471" s="51" t="s">
        <v>13042</v>
      </c>
      <c r="W2471" s="63" t="s">
        <v>1189</v>
      </c>
      <c r="X2471" s="64">
        <v>35</v>
      </c>
      <c r="Y2471" s="64">
        <v>40</v>
      </c>
      <c r="Z2471" s="64">
        <v>235</v>
      </c>
      <c r="AA2471" s="84">
        <v>2.4E-2</v>
      </c>
      <c r="AB2471" s="85">
        <v>1</v>
      </c>
      <c r="AC2471" s="85">
        <v>1</v>
      </c>
    </row>
    <row r="2472" spans="1:29" ht="25.5">
      <c r="A2472" s="1"/>
      <c r="B2472" s="6" t="s">
        <v>8777</v>
      </c>
      <c r="C2472" s="6" t="s">
        <v>8778</v>
      </c>
      <c r="D2472" s="6" t="s">
        <v>8861</v>
      </c>
      <c r="E2472" s="49" t="s">
        <v>9795</v>
      </c>
      <c r="F2472" s="6" t="s">
        <v>12846</v>
      </c>
      <c r="G2472" s="6" t="s">
        <v>60</v>
      </c>
      <c r="H2472" s="6" t="s">
        <v>60</v>
      </c>
      <c r="I2472" s="60" t="s">
        <v>13043</v>
      </c>
      <c r="J2472" s="49" t="s">
        <v>13044</v>
      </c>
      <c r="K2472" s="6" t="s">
        <v>13045</v>
      </c>
      <c r="L2472" s="29">
        <f>IF($J$6="с учетом НДС",VLOOKUP(I2472,LEGEND!B:E,4,0)*(1-M2472),VLOOKUP(I2472,LEGEND!B:E,4,0)*(1-M2472)/1.2)</f>
        <v>265</v>
      </c>
      <c r="M2472" s="57">
        <f>IF(AND(B2472&lt;&gt;"1_Электроинструмент",B2472&lt;&gt;"2_Садовая техника"),$J$5,IF($J$4&lt;=20%,$J$4,IFERROR(VLOOKUP(S2472,LEGEND!$L$2:$M$5,2,FALSE),$J$4)))</f>
        <v>0</v>
      </c>
      <c r="N2472" s="48" t="s">
        <v>60</v>
      </c>
      <c r="O2472" s="6" t="s">
        <v>60</v>
      </c>
      <c r="P2472" s="49" t="s">
        <v>1556</v>
      </c>
      <c r="Q2472" s="49" t="s">
        <v>473</v>
      </c>
      <c r="R2472" s="6" t="s">
        <v>60</v>
      </c>
      <c r="S2472" s="49" t="s">
        <v>60</v>
      </c>
      <c r="T2472" s="73" t="str">
        <f>IF(_xlfn.XLOOKUP(I2472,LEGEND!B:B,LEGEND!H:H)&lt;&gt;"-",HYPERLINK(_xlfn.XLOOKUP(I2472,LEGEND!B:B,LEGEND!H:H),"link"),_xlfn.XLOOKUP(I2472,LEGEND!B:B,LEGEND!H:H))</f>
        <v>-</v>
      </c>
      <c r="U2472" s="73" t="str">
        <f>HYPERLINK(_xlfn.XLOOKUP(I2472,LEGEND!B:B,LEGEND!I:I))</f>
        <v>-</v>
      </c>
      <c r="V2472" s="51" t="s">
        <v>13046</v>
      </c>
      <c r="W2472" s="63" t="s">
        <v>1189</v>
      </c>
      <c r="X2472" s="64">
        <v>180</v>
      </c>
      <c r="Y2472" s="64">
        <v>40</v>
      </c>
      <c r="Z2472" s="64">
        <v>1</v>
      </c>
      <c r="AA2472" s="84">
        <v>1.0999999999999999E-2</v>
      </c>
      <c r="AB2472" s="85">
        <v>1</v>
      </c>
      <c r="AC2472" s="85">
        <v>1</v>
      </c>
    </row>
    <row r="2473" spans="1:29" ht="25.5">
      <c r="A2473" s="1"/>
      <c r="B2473" s="6" t="s">
        <v>8777</v>
      </c>
      <c r="C2473" s="6" t="s">
        <v>8778</v>
      </c>
      <c r="D2473" s="6" t="s">
        <v>8861</v>
      </c>
      <c r="E2473" s="49" t="s">
        <v>9795</v>
      </c>
      <c r="F2473" s="6" t="s">
        <v>12846</v>
      </c>
      <c r="G2473" s="6" t="s">
        <v>60</v>
      </c>
      <c r="H2473" s="6" t="s">
        <v>60</v>
      </c>
      <c r="I2473" s="60" t="s">
        <v>13047</v>
      </c>
      <c r="J2473" s="49" t="s">
        <v>13048</v>
      </c>
      <c r="K2473" s="6" t="s">
        <v>13049</v>
      </c>
      <c r="L2473" s="29">
        <f>IF($J$6="с учетом НДС",VLOOKUP(I2473,LEGEND!B:E,4,0)*(1-M2473),VLOOKUP(I2473,LEGEND!B:E,4,0)*(1-M2473)/1.2)</f>
        <v>265</v>
      </c>
      <c r="M2473" s="57">
        <f>IF(AND(B2473&lt;&gt;"1_Электроинструмент",B2473&lt;&gt;"2_Садовая техника"),$J$5,IF($J$4&lt;=20%,$J$4,IFERROR(VLOOKUP(S2473,LEGEND!$L$2:$M$5,2,FALSE),$J$4)))</f>
        <v>0</v>
      </c>
      <c r="N2473" s="48" t="s">
        <v>60</v>
      </c>
      <c r="O2473" s="6" t="s">
        <v>60</v>
      </c>
      <c r="P2473" s="49" t="s">
        <v>1556</v>
      </c>
      <c r="Q2473" s="49" t="s">
        <v>473</v>
      </c>
      <c r="R2473" s="6" t="s">
        <v>60</v>
      </c>
      <c r="S2473" s="49" t="s">
        <v>60</v>
      </c>
      <c r="T2473" s="73" t="str">
        <f>IF(_xlfn.XLOOKUP(I2473,LEGEND!B:B,LEGEND!H:H)&lt;&gt;"-",HYPERLINK(_xlfn.XLOOKUP(I2473,LEGEND!B:B,LEGEND!H:H),"link"),_xlfn.XLOOKUP(I2473,LEGEND!B:B,LEGEND!H:H))</f>
        <v>-</v>
      </c>
      <c r="U2473" s="73" t="str">
        <f>HYPERLINK(_xlfn.XLOOKUP(I2473,LEGEND!B:B,LEGEND!I:I))</f>
        <v>-</v>
      </c>
      <c r="V2473" s="51" t="s">
        <v>13050</v>
      </c>
      <c r="W2473" s="63" t="s">
        <v>1189</v>
      </c>
      <c r="X2473" s="64">
        <v>480</v>
      </c>
      <c r="Y2473" s="64">
        <v>40</v>
      </c>
      <c r="Z2473" s="64">
        <v>7</v>
      </c>
      <c r="AA2473" s="84">
        <v>1.4999999999999999E-2</v>
      </c>
      <c r="AB2473" s="85">
        <v>1</v>
      </c>
      <c r="AC2473" s="85">
        <v>1</v>
      </c>
    </row>
    <row r="2474" spans="1:29" ht="25.5">
      <c r="A2474" s="1"/>
      <c r="B2474" s="6" t="s">
        <v>8777</v>
      </c>
      <c r="C2474" s="6" t="s">
        <v>8778</v>
      </c>
      <c r="D2474" s="6" t="s">
        <v>8861</v>
      </c>
      <c r="E2474" s="49" t="s">
        <v>9795</v>
      </c>
      <c r="F2474" s="6" t="s">
        <v>12846</v>
      </c>
      <c r="G2474" s="6" t="s">
        <v>60</v>
      </c>
      <c r="H2474" s="6" t="s">
        <v>60</v>
      </c>
      <c r="I2474" s="60" t="s">
        <v>13051</v>
      </c>
      <c r="J2474" s="49" t="s">
        <v>13052</v>
      </c>
      <c r="K2474" s="6" t="s">
        <v>13053</v>
      </c>
      <c r="L2474" s="29">
        <f>IF($J$6="с учетом НДС",VLOOKUP(I2474,LEGEND!B:E,4,0)*(1-M2474),VLOOKUP(I2474,LEGEND!B:E,4,0)*(1-M2474)/1.2)</f>
        <v>265</v>
      </c>
      <c r="M2474" s="57">
        <f>IF(AND(B2474&lt;&gt;"1_Электроинструмент",B2474&lt;&gt;"2_Садовая техника"),$J$5,IF($J$4&lt;=20%,$J$4,IFERROR(VLOOKUP(S2474,LEGEND!$L$2:$M$5,2,FALSE),$J$4)))</f>
        <v>0</v>
      </c>
      <c r="N2474" s="48" t="s">
        <v>60</v>
      </c>
      <c r="O2474" s="6" t="s">
        <v>60</v>
      </c>
      <c r="P2474" s="49" t="s">
        <v>1556</v>
      </c>
      <c r="Q2474" s="49" t="s">
        <v>473</v>
      </c>
      <c r="R2474" s="6" t="s">
        <v>60</v>
      </c>
      <c r="S2474" s="49" t="s">
        <v>60</v>
      </c>
      <c r="T2474" s="73" t="str">
        <f>IF(_xlfn.XLOOKUP(I2474,LEGEND!B:B,LEGEND!H:H)&lt;&gt;"-",HYPERLINK(_xlfn.XLOOKUP(I2474,LEGEND!B:B,LEGEND!H:H),"link"),_xlfn.XLOOKUP(I2474,LEGEND!B:B,LEGEND!H:H))</f>
        <v>-</v>
      </c>
      <c r="U2474" s="73" t="str">
        <f>HYPERLINK(_xlfn.XLOOKUP(I2474,LEGEND!B:B,LEGEND!I:I))</f>
        <v>-</v>
      </c>
      <c r="V2474" s="51" t="s">
        <v>13054</v>
      </c>
      <c r="W2474" s="63" t="s">
        <v>1189</v>
      </c>
      <c r="X2474" s="64">
        <v>180</v>
      </c>
      <c r="Y2474" s="64">
        <v>40</v>
      </c>
      <c r="Z2474" s="64">
        <v>6</v>
      </c>
      <c r="AA2474" s="84">
        <v>2.1000000000000001E-2</v>
      </c>
      <c r="AB2474" s="85">
        <v>1</v>
      </c>
      <c r="AC2474" s="85">
        <v>1</v>
      </c>
    </row>
    <row r="2475" spans="1:29" ht="25.5">
      <c r="A2475" s="1"/>
      <c r="B2475" s="6" t="s">
        <v>8777</v>
      </c>
      <c r="C2475" s="6" t="s">
        <v>8778</v>
      </c>
      <c r="D2475" s="6" t="s">
        <v>8861</v>
      </c>
      <c r="E2475" s="49" t="s">
        <v>9795</v>
      </c>
      <c r="F2475" s="6" t="s">
        <v>12846</v>
      </c>
      <c r="G2475" s="6" t="s">
        <v>60</v>
      </c>
      <c r="H2475" s="6" t="s">
        <v>60</v>
      </c>
      <c r="I2475" s="60" t="s">
        <v>13055</v>
      </c>
      <c r="J2475" s="49" t="s">
        <v>13056</v>
      </c>
      <c r="K2475" s="6" t="s">
        <v>13057</v>
      </c>
      <c r="L2475" s="29">
        <f>IF($J$6="с учетом НДС",VLOOKUP(I2475,LEGEND!B:E,4,0)*(1-M2475),VLOOKUP(I2475,LEGEND!B:E,4,0)*(1-M2475)/1.2)</f>
        <v>268</v>
      </c>
      <c r="M2475" s="57">
        <f>IF(AND(B2475&lt;&gt;"1_Электроинструмент",B2475&lt;&gt;"2_Садовая техника"),$J$5,IF($J$4&lt;=20%,$J$4,IFERROR(VLOOKUP(S2475,LEGEND!$L$2:$M$5,2,FALSE),$J$4)))</f>
        <v>0</v>
      </c>
      <c r="N2475" s="48" t="s">
        <v>60</v>
      </c>
      <c r="O2475" s="6" t="s">
        <v>60</v>
      </c>
      <c r="P2475" s="49" t="s">
        <v>66</v>
      </c>
      <c r="Q2475" s="49" t="s">
        <v>67</v>
      </c>
      <c r="R2475" s="6" t="s">
        <v>60</v>
      </c>
      <c r="S2475" s="49" t="s">
        <v>60</v>
      </c>
      <c r="T2475" s="73" t="str">
        <f>IF(_xlfn.XLOOKUP(I2475,LEGEND!B:B,LEGEND!H:H)&lt;&gt;"-",HYPERLINK(_xlfn.XLOOKUP(I2475,LEGEND!B:B,LEGEND!H:H),"link"),_xlfn.XLOOKUP(I2475,LEGEND!B:B,LEGEND!H:H))</f>
        <v>link</v>
      </c>
      <c r="U2475" s="73" t="str">
        <f>HYPERLINK(_xlfn.XLOOKUP(I2475,LEGEND!B:B,LEGEND!I:I))</f>
        <v>https://milwaukee-media-images.s3.amazonaws.com/hi/4932471095--Hero_1.jpg</v>
      </c>
      <c r="V2475" s="51" t="s">
        <v>13058</v>
      </c>
      <c r="W2475" s="63" t="s">
        <v>71</v>
      </c>
      <c r="X2475" s="64">
        <v>204</v>
      </c>
      <c r="Y2475" s="64">
        <v>49</v>
      </c>
      <c r="Z2475" s="64">
        <v>8</v>
      </c>
      <c r="AA2475" s="84">
        <v>2.4E-2</v>
      </c>
      <c r="AB2475" s="85">
        <v>1</v>
      </c>
      <c r="AC2475" s="85">
        <v>1</v>
      </c>
    </row>
    <row r="2476" spans="1:29" ht="25.5">
      <c r="A2476" s="1"/>
      <c r="B2476" s="6" t="s">
        <v>8777</v>
      </c>
      <c r="C2476" s="6" t="s">
        <v>8778</v>
      </c>
      <c r="D2476" s="6" t="s">
        <v>8861</v>
      </c>
      <c r="E2476" s="49" t="s">
        <v>9795</v>
      </c>
      <c r="F2476" s="6" t="s">
        <v>12846</v>
      </c>
      <c r="G2476" s="6" t="s">
        <v>60</v>
      </c>
      <c r="H2476" s="6" t="s">
        <v>60</v>
      </c>
      <c r="I2476" s="60" t="s">
        <v>13059</v>
      </c>
      <c r="J2476" s="49" t="s">
        <v>13060</v>
      </c>
      <c r="K2476" s="6" t="s">
        <v>13061</v>
      </c>
      <c r="L2476" s="29">
        <f>IF($J$6="с учетом НДС",VLOOKUP(I2476,LEGEND!B:E,4,0)*(1-M2476),VLOOKUP(I2476,LEGEND!B:E,4,0)*(1-M2476)/1.2)</f>
        <v>268</v>
      </c>
      <c r="M2476" s="57">
        <f>IF(AND(B2476&lt;&gt;"1_Электроинструмент",B2476&lt;&gt;"2_Садовая техника"),$J$5,IF($J$4&lt;=20%,$J$4,IFERROR(VLOOKUP(S2476,LEGEND!$L$2:$M$5,2,FALSE),$J$4)))</f>
        <v>0</v>
      </c>
      <c r="N2476" s="48" t="s">
        <v>60</v>
      </c>
      <c r="O2476" s="6" t="s">
        <v>60</v>
      </c>
      <c r="P2476" s="49" t="s">
        <v>66</v>
      </c>
      <c r="Q2476" s="49" t="s">
        <v>67</v>
      </c>
      <c r="R2476" s="6" t="s">
        <v>60</v>
      </c>
      <c r="S2476" s="49" t="s">
        <v>60</v>
      </c>
      <c r="T2476" s="73" t="str">
        <f>IF(_xlfn.XLOOKUP(I2476,LEGEND!B:B,LEGEND!H:H)&lt;&gt;"-",HYPERLINK(_xlfn.XLOOKUP(I2476,LEGEND!B:B,LEGEND!H:H),"link"),_xlfn.XLOOKUP(I2476,LEGEND!B:B,LEGEND!H:H))</f>
        <v>link</v>
      </c>
      <c r="U2476" s="73" t="str">
        <f>HYPERLINK(_xlfn.XLOOKUP(I2476,LEGEND!B:B,LEGEND!I:I))</f>
        <v>https://milwaukee-media-images.s3.amazonaws.com/hi/4932471096--Hero_1.jpg</v>
      </c>
      <c r="V2476" s="51" t="s">
        <v>13062</v>
      </c>
      <c r="W2476" s="63" t="s">
        <v>71</v>
      </c>
      <c r="X2476" s="64">
        <v>152</v>
      </c>
      <c r="Y2476" s="64">
        <v>49</v>
      </c>
      <c r="Z2476" s="64">
        <v>8</v>
      </c>
      <c r="AA2476" s="84">
        <v>2.1999999999999999E-2</v>
      </c>
      <c r="AB2476" s="85">
        <v>1</v>
      </c>
      <c r="AC2476" s="85">
        <v>1</v>
      </c>
    </row>
    <row r="2477" spans="1:29" ht="25.5">
      <c r="A2477" s="1"/>
      <c r="B2477" s="6" t="s">
        <v>8777</v>
      </c>
      <c r="C2477" s="6" t="s">
        <v>8778</v>
      </c>
      <c r="D2477" s="6" t="s">
        <v>8861</v>
      </c>
      <c r="E2477" s="49" t="s">
        <v>9795</v>
      </c>
      <c r="F2477" s="6" t="s">
        <v>12846</v>
      </c>
      <c r="G2477" s="6" t="s">
        <v>60</v>
      </c>
      <c r="H2477" s="6" t="s">
        <v>60</v>
      </c>
      <c r="I2477" s="60" t="s">
        <v>13063</v>
      </c>
      <c r="J2477" s="49" t="s">
        <v>13064</v>
      </c>
      <c r="K2477" s="6" t="s">
        <v>13065</v>
      </c>
      <c r="L2477" s="29">
        <f>IF($J$6="с учетом НДС",VLOOKUP(I2477,LEGEND!B:E,4,0)*(1-M2477),VLOOKUP(I2477,LEGEND!B:E,4,0)*(1-M2477)/1.2)</f>
        <v>268</v>
      </c>
      <c r="M2477" s="57">
        <f>IF(AND(B2477&lt;&gt;"1_Электроинструмент",B2477&lt;&gt;"2_Садовая техника"),$J$5,IF($J$4&lt;=20%,$J$4,IFERROR(VLOOKUP(S2477,LEGEND!$L$2:$M$5,2,FALSE),$J$4)))</f>
        <v>0</v>
      </c>
      <c r="N2477" s="48" t="s">
        <v>60</v>
      </c>
      <c r="O2477" s="6" t="s">
        <v>60</v>
      </c>
      <c r="P2477" s="49" t="s">
        <v>66</v>
      </c>
      <c r="Q2477" s="49" t="s">
        <v>67</v>
      </c>
      <c r="R2477" s="6" t="s">
        <v>60</v>
      </c>
      <c r="S2477" s="49" t="s">
        <v>60</v>
      </c>
      <c r="T2477" s="73" t="str">
        <f>IF(_xlfn.XLOOKUP(I2477,LEGEND!B:B,LEGEND!H:H)&lt;&gt;"-",HYPERLINK(_xlfn.XLOOKUP(I2477,LEGEND!B:B,LEGEND!H:H),"link"),_xlfn.XLOOKUP(I2477,LEGEND!B:B,LEGEND!H:H))</f>
        <v>link</v>
      </c>
      <c r="U2477" s="73" t="str">
        <f>HYPERLINK(_xlfn.XLOOKUP(I2477,LEGEND!B:B,LEGEND!I:I))</f>
        <v>https://milwaukee-media-images.s3.amazonaws.com/hi/4932471181--Hero_1.jpg</v>
      </c>
      <c r="V2477" s="51" t="s">
        <v>13066</v>
      </c>
      <c r="W2477" s="63" t="s">
        <v>71</v>
      </c>
      <c r="X2477" s="64">
        <v>47</v>
      </c>
      <c r="Y2477" s="64">
        <v>202</v>
      </c>
      <c r="Z2477" s="64">
        <v>7</v>
      </c>
      <c r="AA2477" s="84">
        <v>3.5999999999999997E-2</v>
      </c>
      <c r="AB2477" s="85">
        <v>1</v>
      </c>
      <c r="AC2477" s="85">
        <v>1</v>
      </c>
    </row>
    <row r="2478" spans="1:29" ht="25.5">
      <c r="A2478" s="1"/>
      <c r="B2478" s="6" t="s">
        <v>8777</v>
      </c>
      <c r="C2478" s="6" t="s">
        <v>8778</v>
      </c>
      <c r="D2478" s="6" t="s">
        <v>8861</v>
      </c>
      <c r="E2478" s="49" t="s">
        <v>9795</v>
      </c>
      <c r="F2478" s="6" t="s">
        <v>12846</v>
      </c>
      <c r="G2478" s="6" t="s">
        <v>60</v>
      </c>
      <c r="H2478" s="6" t="s">
        <v>60</v>
      </c>
      <c r="I2478" s="60" t="s">
        <v>13067</v>
      </c>
      <c r="J2478" s="49" t="s">
        <v>13068</v>
      </c>
      <c r="K2478" s="6" t="s">
        <v>13069</v>
      </c>
      <c r="L2478" s="29">
        <f>IF($J$6="с учетом НДС",VLOOKUP(I2478,LEGEND!B:E,4,0)*(1-M2478),VLOOKUP(I2478,LEGEND!B:E,4,0)*(1-M2478)/1.2)</f>
        <v>280</v>
      </c>
      <c r="M2478" s="57">
        <f>IF(AND(B2478&lt;&gt;"1_Электроинструмент",B2478&lt;&gt;"2_Садовая техника"),$J$5,IF($J$4&lt;=20%,$J$4,IFERROR(VLOOKUP(S2478,LEGEND!$L$2:$M$5,2,FALSE),$J$4)))</f>
        <v>0</v>
      </c>
      <c r="N2478" s="48" t="s">
        <v>60</v>
      </c>
      <c r="O2478" s="6" t="s">
        <v>60</v>
      </c>
      <c r="P2478" s="49" t="s">
        <v>66</v>
      </c>
      <c r="Q2478" s="49" t="s">
        <v>473</v>
      </c>
      <c r="R2478" s="6" t="s">
        <v>60</v>
      </c>
      <c r="S2478" s="49" t="s">
        <v>60</v>
      </c>
      <c r="T2478" s="73" t="str">
        <f>IF(_xlfn.XLOOKUP(I2478,LEGEND!B:B,LEGEND!H:H)&lt;&gt;"-",HYPERLINK(_xlfn.XLOOKUP(I2478,LEGEND!B:B,LEGEND!H:H),"link"),_xlfn.XLOOKUP(I2478,LEGEND!B:B,LEGEND!H:H))</f>
        <v>-</v>
      </c>
      <c r="U2478" s="73" t="str">
        <f>HYPERLINK(_xlfn.XLOOKUP(I2478,LEGEND!B:B,LEGEND!I:I))</f>
        <v>https://milwaukee-media-images.s3.amazonaws.com/hi/4932363643--Hero_1.jpg</v>
      </c>
      <c r="V2478" s="51" t="s">
        <v>13070</v>
      </c>
      <c r="W2478" s="63" t="s">
        <v>1189</v>
      </c>
      <c r="X2478" s="64">
        <v>200</v>
      </c>
      <c r="Y2478" s="64">
        <v>40</v>
      </c>
      <c r="Z2478" s="64">
        <v>9</v>
      </c>
      <c r="AA2478" s="84">
        <v>4.3999999999999997E-2</v>
      </c>
      <c r="AB2478" s="85">
        <v>1</v>
      </c>
      <c r="AC2478" s="85">
        <v>1</v>
      </c>
    </row>
    <row r="2479" spans="1:29" ht="25.5">
      <c r="A2479" s="1"/>
      <c r="B2479" s="6" t="s">
        <v>8777</v>
      </c>
      <c r="C2479" s="6" t="s">
        <v>8778</v>
      </c>
      <c r="D2479" s="6" t="s">
        <v>8861</v>
      </c>
      <c r="E2479" s="49" t="s">
        <v>9795</v>
      </c>
      <c r="F2479" s="6" t="s">
        <v>12846</v>
      </c>
      <c r="G2479" s="6" t="s">
        <v>60</v>
      </c>
      <c r="H2479" s="6" t="s">
        <v>60</v>
      </c>
      <c r="I2479" s="60" t="s">
        <v>13083</v>
      </c>
      <c r="J2479" s="49" t="s">
        <v>13084</v>
      </c>
      <c r="K2479" s="6" t="s">
        <v>13085</v>
      </c>
      <c r="L2479" s="29">
        <f>IF($J$6="с учетом НДС",VLOOKUP(I2479,LEGEND!B:E,4,0)*(1-M2479),VLOOKUP(I2479,LEGEND!B:E,4,0)*(1-M2479)/1.2)</f>
        <v>294</v>
      </c>
      <c r="M2479" s="57">
        <f>IF(AND(B2479&lt;&gt;"1_Электроинструмент",B2479&lt;&gt;"2_Садовая техника"),$J$5,IF($J$4&lt;=20%,$J$4,IFERROR(VLOOKUP(S2479,LEGEND!$L$2:$M$5,2,FALSE),$J$4)))</f>
        <v>0</v>
      </c>
      <c r="N2479" s="48" t="s">
        <v>60</v>
      </c>
      <c r="O2479" s="6" t="s">
        <v>60</v>
      </c>
      <c r="P2479" s="49" t="s">
        <v>66</v>
      </c>
      <c r="Q2479" s="49" t="s">
        <v>67</v>
      </c>
      <c r="R2479" s="6" t="s">
        <v>60</v>
      </c>
      <c r="S2479" s="49" t="s">
        <v>60</v>
      </c>
      <c r="T2479" s="73" t="str">
        <f>IF(_xlfn.XLOOKUP(I2479,LEGEND!B:B,LEGEND!H:H)&lt;&gt;"-",HYPERLINK(_xlfn.XLOOKUP(I2479,LEGEND!B:B,LEGEND!H:H),"link"),_xlfn.XLOOKUP(I2479,LEGEND!B:B,LEGEND!H:H))</f>
        <v>link</v>
      </c>
      <c r="U2479" s="73" t="str">
        <f>HYPERLINK(_xlfn.XLOOKUP(I2479,LEGEND!B:B,LEGEND!I:I))</f>
        <v>https://milwaukee-media-images.s3.amazonaws.com/hi/4932471097--Hero_1.jpg</v>
      </c>
      <c r="V2479" s="51" t="s">
        <v>13086</v>
      </c>
      <c r="W2479" s="63" t="s">
        <v>71</v>
      </c>
      <c r="X2479" s="64">
        <v>202</v>
      </c>
      <c r="Y2479" s="64">
        <v>48</v>
      </c>
      <c r="Z2479" s="64">
        <v>8</v>
      </c>
      <c r="AA2479" s="84">
        <v>0.03</v>
      </c>
      <c r="AB2479" s="85">
        <v>1</v>
      </c>
      <c r="AC2479" s="85">
        <v>1</v>
      </c>
    </row>
    <row r="2480" spans="1:29" ht="25.5">
      <c r="A2480" s="1"/>
      <c r="B2480" s="6" t="s">
        <v>8777</v>
      </c>
      <c r="C2480" s="6" t="s">
        <v>8778</v>
      </c>
      <c r="D2480" s="6" t="s">
        <v>8861</v>
      </c>
      <c r="E2480" s="49" t="s">
        <v>9795</v>
      </c>
      <c r="F2480" s="6" t="s">
        <v>12846</v>
      </c>
      <c r="G2480" s="6" t="s">
        <v>60</v>
      </c>
      <c r="H2480" s="6" t="s">
        <v>60</v>
      </c>
      <c r="I2480" s="60" t="s">
        <v>13087</v>
      </c>
      <c r="J2480" s="49" t="s">
        <v>13088</v>
      </c>
      <c r="K2480" s="6" t="s">
        <v>13089</v>
      </c>
      <c r="L2480" s="29">
        <f>IF($J$6="с учетом НДС",VLOOKUP(I2480,LEGEND!B:E,4,0)*(1-M2480),VLOOKUP(I2480,LEGEND!B:E,4,0)*(1-M2480)/1.2)</f>
        <v>294</v>
      </c>
      <c r="M2480" s="57">
        <f>IF(AND(B2480&lt;&gt;"1_Электроинструмент",B2480&lt;&gt;"2_Садовая техника"),$J$5,IF($J$4&lt;=20%,$J$4,IFERROR(VLOOKUP(S2480,LEGEND!$L$2:$M$5,2,FALSE),$J$4)))</f>
        <v>0</v>
      </c>
      <c r="N2480" s="48" t="s">
        <v>60</v>
      </c>
      <c r="O2480" s="6" t="s">
        <v>60</v>
      </c>
      <c r="P2480" s="49" t="s">
        <v>66</v>
      </c>
      <c r="Q2480" s="49" t="s">
        <v>67</v>
      </c>
      <c r="R2480" s="6" t="s">
        <v>60</v>
      </c>
      <c r="S2480" s="49" t="s">
        <v>60</v>
      </c>
      <c r="T2480" s="73" t="str">
        <f>IF(_xlfn.XLOOKUP(I2480,LEGEND!B:B,LEGEND!H:H)&lt;&gt;"-",HYPERLINK(_xlfn.XLOOKUP(I2480,LEGEND!B:B,LEGEND!H:H),"link"),_xlfn.XLOOKUP(I2480,LEGEND!B:B,LEGEND!H:H))</f>
        <v>-</v>
      </c>
      <c r="U2480" s="73" t="str">
        <f>HYPERLINK(_xlfn.XLOOKUP(I2480,LEGEND!B:B,LEGEND!I:I))</f>
        <v>https://milwaukee-media-images.s3.amazonaws.com/hi/4932363644--Hero_1.jpg</v>
      </c>
      <c r="V2480" s="51" t="s">
        <v>13090</v>
      </c>
      <c r="W2480" s="63" t="s">
        <v>1189</v>
      </c>
      <c r="X2480" s="64">
        <v>35</v>
      </c>
      <c r="Y2480" s="64">
        <v>40</v>
      </c>
      <c r="Z2480" s="64">
        <v>200</v>
      </c>
      <c r="AA2480" s="84">
        <v>5.2999999999999999E-2</v>
      </c>
      <c r="AB2480" s="85">
        <v>1</v>
      </c>
      <c r="AC2480" s="85">
        <v>1</v>
      </c>
    </row>
    <row r="2481" spans="1:29" ht="25.5">
      <c r="A2481" s="1"/>
      <c r="B2481" s="6" t="s">
        <v>8777</v>
      </c>
      <c r="C2481" s="6" t="s">
        <v>8778</v>
      </c>
      <c r="D2481" s="6" t="s">
        <v>8861</v>
      </c>
      <c r="E2481" s="49" t="s">
        <v>9795</v>
      </c>
      <c r="F2481" s="6" t="s">
        <v>12846</v>
      </c>
      <c r="G2481" s="6" t="s">
        <v>60</v>
      </c>
      <c r="H2481" s="6" t="s">
        <v>60</v>
      </c>
      <c r="I2481" s="60" t="s">
        <v>13091</v>
      </c>
      <c r="J2481" s="49" t="s">
        <v>13092</v>
      </c>
      <c r="K2481" s="6" t="s">
        <v>13093</v>
      </c>
      <c r="L2481" s="29">
        <f>IF($J$6="с учетом НДС",VLOOKUP(I2481,LEGEND!B:E,4,0)*(1-M2481),VLOOKUP(I2481,LEGEND!B:E,4,0)*(1-M2481)/1.2)</f>
        <v>294</v>
      </c>
      <c r="M2481" s="57">
        <f>IF(AND(B2481&lt;&gt;"1_Электроинструмент",B2481&lt;&gt;"2_Садовая техника"),$J$5,IF($J$4&lt;=20%,$J$4,IFERROR(VLOOKUP(S2481,LEGEND!$L$2:$M$5,2,FALSE),$J$4)))</f>
        <v>0</v>
      </c>
      <c r="N2481" s="48" t="s">
        <v>60</v>
      </c>
      <c r="O2481" s="6" t="s">
        <v>60</v>
      </c>
      <c r="P2481" s="49" t="s">
        <v>66</v>
      </c>
      <c r="Q2481" s="49" t="s">
        <v>473</v>
      </c>
      <c r="R2481" s="6" t="s">
        <v>60</v>
      </c>
      <c r="S2481" s="49" t="s">
        <v>60</v>
      </c>
      <c r="T2481" s="73" t="str">
        <f>IF(_xlfn.XLOOKUP(I2481,LEGEND!B:B,LEGEND!H:H)&lt;&gt;"-",HYPERLINK(_xlfn.XLOOKUP(I2481,LEGEND!B:B,LEGEND!H:H),"link"),_xlfn.XLOOKUP(I2481,LEGEND!B:B,LEGEND!H:H))</f>
        <v>-</v>
      </c>
      <c r="U2481" s="73" t="str">
        <f>HYPERLINK(_xlfn.XLOOKUP(I2481,LEGEND!B:B,LEGEND!I:I))</f>
        <v>https://milwaukee-media-images.s3.amazonaws.com/hi/4932367036--Hero_1.jpg</v>
      </c>
      <c r="V2481" s="51" t="s">
        <v>13094</v>
      </c>
      <c r="W2481" s="63" t="s">
        <v>1189</v>
      </c>
      <c r="X2481" s="64">
        <v>200</v>
      </c>
      <c r="Y2481" s="64">
        <v>150</v>
      </c>
      <c r="Z2481" s="64">
        <v>65</v>
      </c>
      <c r="AA2481" s="84">
        <v>3.3000000000000002E-2</v>
      </c>
      <c r="AB2481" s="85">
        <v>1</v>
      </c>
      <c r="AC2481" s="85">
        <v>1</v>
      </c>
    </row>
    <row r="2482" spans="1:29" ht="25.5">
      <c r="A2482" s="1"/>
      <c r="B2482" s="6" t="s">
        <v>8777</v>
      </c>
      <c r="C2482" s="6" t="s">
        <v>8778</v>
      </c>
      <c r="D2482" s="6" t="s">
        <v>8861</v>
      </c>
      <c r="E2482" s="49" t="s">
        <v>9795</v>
      </c>
      <c r="F2482" s="6" t="s">
        <v>12846</v>
      </c>
      <c r="G2482" s="6" t="s">
        <v>60</v>
      </c>
      <c r="H2482" s="6" t="s">
        <v>60</v>
      </c>
      <c r="I2482" s="60" t="s">
        <v>13095</v>
      </c>
      <c r="J2482" s="49" t="s">
        <v>13096</v>
      </c>
      <c r="K2482" s="6" t="s">
        <v>13097</v>
      </c>
      <c r="L2482" s="29">
        <f>IF($J$6="с учетом НДС",VLOOKUP(I2482,LEGEND!B:E,4,0)*(1-M2482),VLOOKUP(I2482,LEGEND!B:E,4,0)*(1-M2482)/1.2)</f>
        <v>308</v>
      </c>
      <c r="M2482" s="57">
        <f>IF(AND(B2482&lt;&gt;"1_Электроинструмент",B2482&lt;&gt;"2_Садовая техника"),$J$5,IF($J$4&lt;=20%,$J$4,IFERROR(VLOOKUP(S2482,LEGEND!$L$2:$M$5,2,FALSE),$J$4)))</f>
        <v>0</v>
      </c>
      <c r="N2482" s="48" t="s">
        <v>60</v>
      </c>
      <c r="O2482" s="6" t="s">
        <v>60</v>
      </c>
      <c r="P2482" s="49" t="s">
        <v>66</v>
      </c>
      <c r="Q2482" s="49" t="s">
        <v>67</v>
      </c>
      <c r="R2482" s="6" t="s">
        <v>60</v>
      </c>
      <c r="S2482" s="49" t="s">
        <v>60</v>
      </c>
      <c r="T2482" s="73" t="str">
        <f>IF(_xlfn.XLOOKUP(I2482,LEGEND!B:B,LEGEND!H:H)&lt;&gt;"-",HYPERLINK(_xlfn.XLOOKUP(I2482,LEGEND!B:B,LEGEND!H:H),"link"),_xlfn.XLOOKUP(I2482,LEGEND!B:B,LEGEND!H:H))</f>
        <v>link</v>
      </c>
      <c r="U2482" s="73" t="str">
        <f>HYPERLINK(_xlfn.XLOOKUP(I2482,LEGEND!B:B,LEGEND!I:I))</f>
        <v>https://milwaukee-media-images.s3.amazonaws.com/hi/4932471100--Hero_1.jpg</v>
      </c>
      <c r="V2482" s="51" t="s">
        <v>13098</v>
      </c>
      <c r="W2482" s="63" t="s">
        <v>71</v>
      </c>
      <c r="X2482" s="64">
        <v>202</v>
      </c>
      <c r="Y2482" s="64">
        <v>48</v>
      </c>
      <c r="Z2482" s="64">
        <v>8</v>
      </c>
      <c r="AA2482" s="84">
        <v>0.03</v>
      </c>
      <c r="AB2482" s="85">
        <v>1</v>
      </c>
      <c r="AC2482" s="85">
        <v>1</v>
      </c>
    </row>
    <row r="2483" spans="1:29" ht="25.5">
      <c r="A2483" s="1"/>
      <c r="B2483" s="6" t="s">
        <v>8777</v>
      </c>
      <c r="C2483" s="6" t="s">
        <v>8778</v>
      </c>
      <c r="D2483" s="6" t="s">
        <v>8861</v>
      </c>
      <c r="E2483" s="49" t="s">
        <v>9795</v>
      </c>
      <c r="F2483" s="6" t="s">
        <v>12846</v>
      </c>
      <c r="G2483" s="6" t="s">
        <v>60</v>
      </c>
      <c r="H2483" s="6" t="s">
        <v>60</v>
      </c>
      <c r="I2483" s="60" t="s">
        <v>13099</v>
      </c>
      <c r="J2483" s="49" t="s">
        <v>13100</v>
      </c>
      <c r="K2483" s="6" t="s">
        <v>13101</v>
      </c>
      <c r="L2483" s="29">
        <f>IF($J$6="с учетом НДС",VLOOKUP(I2483,LEGEND!B:E,4,0)*(1-M2483),VLOOKUP(I2483,LEGEND!B:E,4,0)*(1-M2483)/1.2)</f>
        <v>308</v>
      </c>
      <c r="M2483" s="57">
        <f>IF(AND(B2483&lt;&gt;"1_Электроинструмент",B2483&lt;&gt;"2_Садовая техника"),$J$5,IF($J$4&lt;=20%,$J$4,IFERROR(VLOOKUP(S2483,LEGEND!$L$2:$M$5,2,FALSE),$J$4)))</f>
        <v>0</v>
      </c>
      <c r="N2483" s="48" t="s">
        <v>60</v>
      </c>
      <c r="O2483" s="6" t="s">
        <v>60</v>
      </c>
      <c r="P2483" s="49" t="s">
        <v>66</v>
      </c>
      <c r="Q2483" s="49" t="s">
        <v>67</v>
      </c>
      <c r="R2483" s="6" t="s">
        <v>60</v>
      </c>
      <c r="S2483" s="49" t="s">
        <v>60</v>
      </c>
      <c r="T2483" s="73" t="str">
        <f>IF(_xlfn.XLOOKUP(I2483,LEGEND!B:B,LEGEND!H:H)&lt;&gt;"-",HYPERLINK(_xlfn.XLOOKUP(I2483,LEGEND!B:B,LEGEND!H:H),"link"),_xlfn.XLOOKUP(I2483,LEGEND!B:B,LEGEND!H:H))</f>
        <v>link</v>
      </c>
      <c r="U2483" s="73" t="str">
        <f>HYPERLINK(_xlfn.XLOOKUP(I2483,LEGEND!B:B,LEGEND!I:I))</f>
        <v>https://milwaukee-media-images.s3.amazonaws.com/hi/4932471183--Hero_1.jpg</v>
      </c>
      <c r="V2483" s="51" t="s">
        <v>13102</v>
      </c>
      <c r="W2483" s="63" t="s">
        <v>71</v>
      </c>
      <c r="X2483" s="64">
        <v>47</v>
      </c>
      <c r="Y2483" s="64">
        <v>202</v>
      </c>
      <c r="Z2483" s="64">
        <v>8</v>
      </c>
      <c r="AA2483" s="84">
        <v>4.3999999999999997E-2</v>
      </c>
      <c r="AB2483" s="85">
        <v>1</v>
      </c>
      <c r="AC2483" s="85">
        <v>1</v>
      </c>
    </row>
    <row r="2484" spans="1:29" ht="25.5">
      <c r="A2484" s="1"/>
      <c r="B2484" s="6" t="s">
        <v>8777</v>
      </c>
      <c r="C2484" s="6" t="s">
        <v>8778</v>
      </c>
      <c r="D2484" s="6" t="s">
        <v>8861</v>
      </c>
      <c r="E2484" s="49" t="s">
        <v>9795</v>
      </c>
      <c r="F2484" s="6" t="s">
        <v>12846</v>
      </c>
      <c r="G2484" s="6" t="s">
        <v>60</v>
      </c>
      <c r="H2484" s="6" t="s">
        <v>60</v>
      </c>
      <c r="I2484" s="60" t="s">
        <v>13103</v>
      </c>
      <c r="J2484" s="49" t="s">
        <v>13104</v>
      </c>
      <c r="K2484" s="6" t="s">
        <v>13105</v>
      </c>
      <c r="L2484" s="29">
        <f>IF($J$6="с учетом НДС",VLOOKUP(I2484,LEGEND!B:E,4,0)*(1-M2484),VLOOKUP(I2484,LEGEND!B:E,4,0)*(1-M2484)/1.2)</f>
        <v>309</v>
      </c>
      <c r="M2484" s="57">
        <f>IF(AND(B2484&lt;&gt;"1_Электроинструмент",B2484&lt;&gt;"2_Садовая техника"),$J$5,IF($J$4&lt;=20%,$J$4,IFERROR(VLOOKUP(S2484,LEGEND!$L$2:$M$5,2,FALSE),$J$4)))</f>
        <v>0</v>
      </c>
      <c r="N2484" s="48" t="s">
        <v>60</v>
      </c>
      <c r="O2484" s="6" t="s">
        <v>60</v>
      </c>
      <c r="P2484" s="49" t="s">
        <v>1556</v>
      </c>
      <c r="Q2484" s="49" t="s">
        <v>473</v>
      </c>
      <c r="R2484" s="6" t="s">
        <v>60</v>
      </c>
      <c r="S2484" s="49" t="s">
        <v>60</v>
      </c>
      <c r="T2484" s="73" t="str">
        <f>IF(_xlfn.XLOOKUP(I2484,LEGEND!B:B,LEGEND!H:H)&lt;&gt;"-",HYPERLINK(_xlfn.XLOOKUP(I2484,LEGEND!B:B,LEGEND!H:H),"link"),_xlfn.XLOOKUP(I2484,LEGEND!B:B,LEGEND!H:H))</f>
        <v>-</v>
      </c>
      <c r="U2484" s="73" t="str">
        <f>HYPERLINK(_xlfn.XLOOKUP(I2484,LEGEND!B:B,LEGEND!I:I))</f>
        <v>-</v>
      </c>
      <c r="V2484" s="51" t="s">
        <v>13106</v>
      </c>
      <c r="W2484" s="63" t="s">
        <v>1189</v>
      </c>
      <c r="X2484" s="64">
        <v>178</v>
      </c>
      <c r="Y2484" s="64">
        <v>40</v>
      </c>
      <c r="Z2484" s="64">
        <v>14</v>
      </c>
      <c r="AA2484" s="84">
        <v>1.7999999999999999E-2</v>
      </c>
      <c r="AB2484" s="85">
        <v>1</v>
      </c>
      <c r="AC2484" s="85">
        <v>1</v>
      </c>
    </row>
    <row r="2485" spans="1:29" ht="25.5">
      <c r="A2485" s="1"/>
      <c r="B2485" s="6" t="s">
        <v>8777</v>
      </c>
      <c r="C2485" s="6" t="s">
        <v>8778</v>
      </c>
      <c r="D2485" s="6" t="s">
        <v>8861</v>
      </c>
      <c r="E2485" s="49" t="s">
        <v>9795</v>
      </c>
      <c r="F2485" s="6" t="s">
        <v>12846</v>
      </c>
      <c r="G2485" s="6" t="s">
        <v>60</v>
      </c>
      <c r="H2485" s="6" t="s">
        <v>60</v>
      </c>
      <c r="I2485" s="60" t="s">
        <v>13107</v>
      </c>
      <c r="J2485" s="49" t="s">
        <v>13108</v>
      </c>
      <c r="K2485" s="6" t="s">
        <v>13109</v>
      </c>
      <c r="L2485" s="29">
        <f>IF($J$6="с учетом НДС",VLOOKUP(I2485,LEGEND!B:E,4,0)*(1-M2485),VLOOKUP(I2485,LEGEND!B:E,4,0)*(1-M2485)/1.2)</f>
        <v>309</v>
      </c>
      <c r="M2485" s="57">
        <f>IF(AND(B2485&lt;&gt;"1_Электроинструмент",B2485&lt;&gt;"2_Садовая техника"),$J$5,IF($J$4&lt;=20%,$J$4,IFERROR(VLOOKUP(S2485,LEGEND!$L$2:$M$5,2,FALSE),$J$4)))</f>
        <v>0</v>
      </c>
      <c r="N2485" s="48" t="s">
        <v>60</v>
      </c>
      <c r="O2485" s="6" t="s">
        <v>60</v>
      </c>
      <c r="P2485" s="49" t="s">
        <v>66</v>
      </c>
      <c r="Q2485" s="49" t="s">
        <v>67</v>
      </c>
      <c r="R2485" s="6" t="s">
        <v>60</v>
      </c>
      <c r="S2485" s="49" t="s">
        <v>60</v>
      </c>
      <c r="T2485" s="73" t="str">
        <f>IF(_xlfn.XLOOKUP(I2485,LEGEND!B:B,LEGEND!H:H)&lt;&gt;"-",HYPERLINK(_xlfn.XLOOKUP(I2485,LEGEND!B:B,LEGEND!H:H),"link"),_xlfn.XLOOKUP(I2485,LEGEND!B:B,LEGEND!H:H))</f>
        <v>-</v>
      </c>
      <c r="U2485" s="73" t="str">
        <f>HYPERLINK(_xlfn.XLOOKUP(I2485,LEGEND!B:B,LEGEND!I:I))</f>
        <v>https://milwaukee-media-images.s3.amazonaws.com/hi/4932399917--Hero_1.jpg</v>
      </c>
      <c r="V2485" s="51" t="s">
        <v>13110</v>
      </c>
      <c r="W2485" s="63" t="s">
        <v>1189</v>
      </c>
      <c r="X2485" s="64">
        <v>8</v>
      </c>
      <c r="Y2485" s="64">
        <v>40</v>
      </c>
      <c r="Z2485" s="64">
        <v>180</v>
      </c>
      <c r="AA2485" s="84">
        <v>2.7E-2</v>
      </c>
      <c r="AB2485" s="85">
        <v>1</v>
      </c>
      <c r="AC2485" s="85">
        <v>1</v>
      </c>
    </row>
    <row r="2486" spans="1:29" ht="25.5">
      <c r="A2486" s="1"/>
      <c r="B2486" s="6" t="s">
        <v>8777</v>
      </c>
      <c r="C2486" s="6" t="s">
        <v>8778</v>
      </c>
      <c r="D2486" s="6" t="s">
        <v>8861</v>
      </c>
      <c r="E2486" s="49" t="s">
        <v>9795</v>
      </c>
      <c r="F2486" s="6" t="s">
        <v>12846</v>
      </c>
      <c r="G2486" s="6" t="s">
        <v>60</v>
      </c>
      <c r="H2486" s="6" t="s">
        <v>60</v>
      </c>
      <c r="I2486" s="60" t="s">
        <v>13119</v>
      </c>
      <c r="J2486" s="49" t="s">
        <v>13120</v>
      </c>
      <c r="K2486" s="6" t="s">
        <v>13121</v>
      </c>
      <c r="L2486" s="29">
        <f>IF($J$6="с учетом НДС",VLOOKUP(I2486,LEGEND!B:E,4,0)*(1-M2486),VLOOKUP(I2486,LEGEND!B:E,4,0)*(1-M2486)/1.2)</f>
        <v>324</v>
      </c>
      <c r="M2486" s="57">
        <f>IF(AND(B2486&lt;&gt;"1_Электроинструмент",B2486&lt;&gt;"2_Садовая техника"),$J$5,IF($J$4&lt;=20%,$J$4,IFERROR(VLOOKUP(S2486,LEGEND!$L$2:$M$5,2,FALSE),$J$4)))</f>
        <v>0</v>
      </c>
      <c r="N2486" s="48" t="s">
        <v>60</v>
      </c>
      <c r="O2486" s="6" t="s">
        <v>60</v>
      </c>
      <c r="P2486" s="49" t="s">
        <v>66</v>
      </c>
      <c r="Q2486" s="49" t="s">
        <v>67</v>
      </c>
      <c r="R2486" s="6" t="s">
        <v>60</v>
      </c>
      <c r="S2486" s="49" t="s">
        <v>60</v>
      </c>
      <c r="T2486" s="73" t="str">
        <f>IF(_xlfn.XLOOKUP(I2486,LEGEND!B:B,LEGEND!H:H)&lt;&gt;"-",HYPERLINK(_xlfn.XLOOKUP(I2486,LEGEND!B:B,LEGEND!H:H),"link"),_xlfn.XLOOKUP(I2486,LEGEND!B:B,LEGEND!H:H))</f>
        <v>-</v>
      </c>
      <c r="U2486" s="73" t="str">
        <f>HYPERLINK(_xlfn.XLOOKUP(I2486,LEGEND!B:B,LEGEND!I:I))</f>
        <v>https://milwaukee-media-images.s3.amazonaws.com/hi/4932367037--Hero_1.jpg</v>
      </c>
      <c r="V2486" s="51" t="s">
        <v>13122</v>
      </c>
      <c r="W2486" s="63" t="s">
        <v>1189</v>
      </c>
      <c r="X2486" s="64">
        <v>25</v>
      </c>
      <c r="Y2486" s="64">
        <v>40</v>
      </c>
      <c r="Z2486" s="64">
        <v>235</v>
      </c>
      <c r="AA2486" s="84">
        <v>0.04</v>
      </c>
      <c r="AB2486" s="85">
        <v>1</v>
      </c>
      <c r="AC2486" s="85">
        <v>1</v>
      </c>
    </row>
    <row r="2487" spans="1:29" ht="25.5">
      <c r="A2487" s="1"/>
      <c r="B2487" s="6" t="s">
        <v>8777</v>
      </c>
      <c r="C2487" s="6" t="s">
        <v>8778</v>
      </c>
      <c r="D2487" s="6" t="s">
        <v>8861</v>
      </c>
      <c r="E2487" s="49" t="s">
        <v>9795</v>
      </c>
      <c r="F2487" s="6" t="s">
        <v>12846</v>
      </c>
      <c r="G2487" s="6" t="s">
        <v>60</v>
      </c>
      <c r="H2487" s="6" t="s">
        <v>60</v>
      </c>
      <c r="I2487" s="60" t="s">
        <v>13123</v>
      </c>
      <c r="J2487" s="49" t="s">
        <v>13124</v>
      </c>
      <c r="K2487" s="6" t="s">
        <v>13125</v>
      </c>
      <c r="L2487" s="29">
        <f>IF($J$6="с учетом НДС",VLOOKUP(I2487,LEGEND!B:E,4,0)*(1-M2487),VLOOKUP(I2487,LEGEND!B:E,4,0)*(1-M2487)/1.2)</f>
        <v>324</v>
      </c>
      <c r="M2487" s="57">
        <f>IF(AND(B2487&lt;&gt;"1_Электроинструмент",B2487&lt;&gt;"2_Садовая техника"),$J$5,IF($J$4&lt;=20%,$J$4,IFERROR(VLOOKUP(S2487,LEGEND!$L$2:$M$5,2,FALSE),$J$4)))</f>
        <v>0</v>
      </c>
      <c r="N2487" s="48" t="s">
        <v>60</v>
      </c>
      <c r="O2487" s="6" t="s">
        <v>60</v>
      </c>
      <c r="P2487" s="49" t="s">
        <v>1556</v>
      </c>
      <c r="Q2487" s="49" t="s">
        <v>473</v>
      </c>
      <c r="R2487" s="6" t="s">
        <v>60</v>
      </c>
      <c r="S2487" s="49" t="s">
        <v>60</v>
      </c>
      <c r="T2487" s="73" t="str">
        <f>IF(_xlfn.XLOOKUP(I2487,LEGEND!B:B,LEGEND!H:H)&lt;&gt;"-",HYPERLINK(_xlfn.XLOOKUP(I2487,LEGEND!B:B,LEGEND!H:H),"link"),_xlfn.XLOOKUP(I2487,LEGEND!B:B,LEGEND!H:H))</f>
        <v>-</v>
      </c>
      <c r="U2487" s="73" t="str">
        <f>HYPERLINK(_xlfn.XLOOKUP(I2487,LEGEND!B:B,LEGEND!I:I))</f>
        <v>-</v>
      </c>
      <c r="V2487" s="51" t="s">
        <v>13126</v>
      </c>
      <c r="W2487" s="63" t="s">
        <v>1189</v>
      </c>
      <c r="X2487" s="64">
        <v>198</v>
      </c>
      <c r="Y2487" s="64">
        <v>40</v>
      </c>
      <c r="Z2487" s="64">
        <v>8</v>
      </c>
      <c r="AA2487" s="84">
        <v>3.7999999999999999E-2</v>
      </c>
      <c r="AB2487" s="85">
        <v>1</v>
      </c>
      <c r="AC2487" s="85">
        <v>1</v>
      </c>
    </row>
    <row r="2488" spans="1:29" ht="25.5">
      <c r="A2488" s="1"/>
      <c r="B2488" s="6" t="s">
        <v>8777</v>
      </c>
      <c r="C2488" s="6" t="s">
        <v>8778</v>
      </c>
      <c r="D2488" s="6" t="s">
        <v>8861</v>
      </c>
      <c r="E2488" s="49" t="s">
        <v>9795</v>
      </c>
      <c r="F2488" s="6" t="s">
        <v>12846</v>
      </c>
      <c r="G2488" s="6" t="s">
        <v>60</v>
      </c>
      <c r="H2488" s="6" t="s">
        <v>60</v>
      </c>
      <c r="I2488" s="60" t="s">
        <v>13127</v>
      </c>
      <c r="J2488" s="49" t="s">
        <v>13128</v>
      </c>
      <c r="K2488" s="6" t="s">
        <v>13129</v>
      </c>
      <c r="L2488" s="29">
        <f>IF($J$6="с учетом НДС",VLOOKUP(I2488,LEGEND!B:E,4,0)*(1-M2488),VLOOKUP(I2488,LEGEND!B:E,4,0)*(1-M2488)/1.2)</f>
        <v>335</v>
      </c>
      <c r="M2488" s="57">
        <f>IF(AND(B2488&lt;&gt;"1_Электроинструмент",B2488&lt;&gt;"2_Садовая техника"),$J$5,IF($J$4&lt;=20%,$J$4,IFERROR(VLOOKUP(S2488,LEGEND!$L$2:$M$5,2,FALSE),$J$4)))</f>
        <v>0</v>
      </c>
      <c r="N2488" s="48" t="s">
        <v>60</v>
      </c>
      <c r="O2488" s="6" t="s">
        <v>60</v>
      </c>
      <c r="P2488" s="49" t="s">
        <v>66</v>
      </c>
      <c r="Q2488" s="49" t="s">
        <v>67</v>
      </c>
      <c r="R2488" s="6" t="s">
        <v>60</v>
      </c>
      <c r="S2488" s="49" t="s">
        <v>60</v>
      </c>
      <c r="T2488" s="73" t="str">
        <f>IF(_xlfn.XLOOKUP(I2488,LEGEND!B:B,LEGEND!H:H)&lt;&gt;"-",HYPERLINK(_xlfn.XLOOKUP(I2488,LEGEND!B:B,LEGEND!H:H),"link"),_xlfn.XLOOKUP(I2488,LEGEND!B:B,LEGEND!H:H))</f>
        <v>link</v>
      </c>
      <c r="U2488" s="73" t="str">
        <f>HYPERLINK(_xlfn.XLOOKUP(I2488,LEGEND!B:B,LEGEND!I:I))</f>
        <v>https://milwaukee-media-images.s3.amazonaws.com/hi/4932471103--Hero_1.jpg</v>
      </c>
      <c r="V2488" s="51" t="s">
        <v>13130</v>
      </c>
      <c r="W2488" s="63" t="s">
        <v>71</v>
      </c>
      <c r="X2488" s="64">
        <v>149</v>
      </c>
      <c r="Y2488" s="64">
        <v>48</v>
      </c>
      <c r="Z2488" s="64">
        <v>8</v>
      </c>
      <c r="AA2488" s="84">
        <v>2.4E-2</v>
      </c>
      <c r="AB2488" s="85">
        <v>1</v>
      </c>
      <c r="AC2488" s="85">
        <v>1</v>
      </c>
    </row>
    <row r="2489" spans="1:29" ht="25.5">
      <c r="A2489" s="1"/>
      <c r="B2489" s="6" t="s">
        <v>8777</v>
      </c>
      <c r="C2489" s="6" t="s">
        <v>8778</v>
      </c>
      <c r="D2489" s="6" t="s">
        <v>8861</v>
      </c>
      <c r="E2489" s="49" t="s">
        <v>9795</v>
      </c>
      <c r="F2489" s="6" t="s">
        <v>12846</v>
      </c>
      <c r="G2489" s="6" t="s">
        <v>60</v>
      </c>
      <c r="H2489" s="6" t="s">
        <v>60</v>
      </c>
      <c r="I2489" s="60" t="s">
        <v>13147</v>
      </c>
      <c r="J2489" s="49" t="s">
        <v>13148</v>
      </c>
      <c r="K2489" s="6" t="s">
        <v>13149</v>
      </c>
      <c r="L2489" s="29">
        <f>IF($J$6="с учетом НДС",VLOOKUP(I2489,LEGEND!B:E,4,0)*(1-M2489),VLOOKUP(I2489,LEGEND!B:E,4,0)*(1-M2489)/1.2)</f>
        <v>348</v>
      </c>
      <c r="M2489" s="57">
        <f>IF(AND(B2489&lt;&gt;"1_Электроинструмент",B2489&lt;&gt;"2_Садовая техника"),$J$5,IF($J$4&lt;=20%,$J$4,IFERROR(VLOOKUP(S2489,LEGEND!$L$2:$M$5,2,FALSE),$J$4)))</f>
        <v>0</v>
      </c>
      <c r="N2489" s="48" t="s">
        <v>60</v>
      </c>
      <c r="O2489" s="6" t="s">
        <v>60</v>
      </c>
      <c r="P2489" s="49" t="s">
        <v>66</v>
      </c>
      <c r="Q2489" s="49" t="s">
        <v>67</v>
      </c>
      <c r="R2489" s="6" t="s">
        <v>60</v>
      </c>
      <c r="S2489" s="49" t="s">
        <v>60</v>
      </c>
      <c r="T2489" s="73" t="str">
        <f>IF(_xlfn.XLOOKUP(I2489,LEGEND!B:B,LEGEND!H:H)&lt;&gt;"-",HYPERLINK(_xlfn.XLOOKUP(I2489,LEGEND!B:B,LEGEND!H:H),"link"),_xlfn.XLOOKUP(I2489,LEGEND!B:B,LEGEND!H:H))</f>
        <v>link</v>
      </c>
      <c r="U2489" s="73" t="str">
        <f>HYPERLINK(_xlfn.XLOOKUP(I2489,LEGEND!B:B,LEGEND!I:I))</f>
        <v>https://milwaukee-media-images.s3.amazonaws.com/hi/4932471098--Hero_1.jpg</v>
      </c>
      <c r="V2489" s="51" t="s">
        <v>13150</v>
      </c>
      <c r="W2489" s="63" t="s">
        <v>71</v>
      </c>
      <c r="X2489" s="64">
        <v>352</v>
      </c>
      <c r="Y2489" s="64">
        <v>48</v>
      </c>
      <c r="Z2489" s="64">
        <v>7</v>
      </c>
      <c r="AA2489" s="84">
        <v>0.04</v>
      </c>
      <c r="AB2489" s="85">
        <v>1</v>
      </c>
      <c r="AC2489" s="85">
        <v>1</v>
      </c>
    </row>
    <row r="2490" spans="1:29" ht="25.5">
      <c r="A2490" s="1"/>
      <c r="B2490" s="6" t="s">
        <v>8777</v>
      </c>
      <c r="C2490" s="6" t="s">
        <v>8778</v>
      </c>
      <c r="D2490" s="6" t="s">
        <v>8861</v>
      </c>
      <c r="E2490" s="49" t="s">
        <v>9795</v>
      </c>
      <c r="F2490" s="6" t="s">
        <v>12846</v>
      </c>
      <c r="G2490" s="6" t="s">
        <v>60</v>
      </c>
      <c r="H2490" s="6" t="s">
        <v>60</v>
      </c>
      <c r="I2490" s="60" t="s">
        <v>13167</v>
      </c>
      <c r="J2490" s="49" t="s">
        <v>13168</v>
      </c>
      <c r="K2490" s="6" t="s">
        <v>13169</v>
      </c>
      <c r="L2490" s="29">
        <f>IF($J$6="с учетом НДС",VLOOKUP(I2490,LEGEND!B:E,4,0)*(1-M2490),VLOOKUP(I2490,LEGEND!B:E,4,0)*(1-M2490)/1.2)</f>
        <v>353</v>
      </c>
      <c r="M2490" s="57">
        <f>IF(AND(B2490&lt;&gt;"1_Электроинструмент",B2490&lt;&gt;"2_Садовая техника"),$J$5,IF($J$4&lt;=20%,$J$4,IFERROR(VLOOKUP(S2490,LEGEND!$L$2:$M$5,2,FALSE),$J$4)))</f>
        <v>0</v>
      </c>
      <c r="N2490" s="48" t="s">
        <v>60</v>
      </c>
      <c r="O2490" s="6" t="s">
        <v>60</v>
      </c>
      <c r="P2490" s="49" t="s">
        <v>66</v>
      </c>
      <c r="Q2490" s="49" t="s">
        <v>67</v>
      </c>
      <c r="R2490" s="6" t="s">
        <v>60</v>
      </c>
      <c r="S2490" s="49" t="s">
        <v>60</v>
      </c>
      <c r="T2490" s="73" t="str">
        <f>IF(_xlfn.XLOOKUP(I2490,LEGEND!B:B,LEGEND!H:H)&lt;&gt;"-",HYPERLINK(_xlfn.XLOOKUP(I2490,LEGEND!B:B,LEGEND!H:H),"link"),_xlfn.XLOOKUP(I2490,LEGEND!B:B,LEGEND!H:H))</f>
        <v>-</v>
      </c>
      <c r="U2490" s="73" t="str">
        <f>HYPERLINK(_xlfn.XLOOKUP(I2490,LEGEND!B:B,LEGEND!I:I))</f>
        <v>https://milwaukee-media-images.s3.amazonaws.com/hi/4932399383--Hero_1.jpg</v>
      </c>
      <c r="V2490" s="51" t="s">
        <v>13170</v>
      </c>
      <c r="W2490" s="63" t="s">
        <v>1189</v>
      </c>
      <c r="X2490" s="64">
        <v>290</v>
      </c>
      <c r="Y2490" s="64">
        <v>40</v>
      </c>
      <c r="Z2490" s="64">
        <v>1</v>
      </c>
      <c r="AA2490" s="84">
        <v>3.9E-2</v>
      </c>
      <c r="AB2490" s="85">
        <v>1</v>
      </c>
      <c r="AC2490" s="85">
        <v>1</v>
      </c>
    </row>
    <row r="2491" spans="1:29" ht="25.5">
      <c r="A2491" s="1"/>
      <c r="B2491" s="6" t="s">
        <v>8777</v>
      </c>
      <c r="C2491" s="6" t="s">
        <v>8778</v>
      </c>
      <c r="D2491" s="6" t="s">
        <v>8861</v>
      </c>
      <c r="E2491" s="49" t="s">
        <v>9795</v>
      </c>
      <c r="F2491" s="6" t="s">
        <v>12846</v>
      </c>
      <c r="G2491" s="6" t="s">
        <v>60</v>
      </c>
      <c r="H2491" s="6" t="s">
        <v>60</v>
      </c>
      <c r="I2491" s="60" t="s">
        <v>13171</v>
      </c>
      <c r="J2491" s="49" t="s">
        <v>13172</v>
      </c>
      <c r="K2491" s="6" t="s">
        <v>13173</v>
      </c>
      <c r="L2491" s="29">
        <f>IF($J$6="с учетом НДС",VLOOKUP(I2491,LEGEND!B:E,4,0)*(1-M2491),VLOOKUP(I2491,LEGEND!B:E,4,0)*(1-M2491)/1.2)</f>
        <v>361</v>
      </c>
      <c r="M2491" s="57">
        <f>IF(AND(B2491&lt;&gt;"1_Электроинструмент",B2491&lt;&gt;"2_Садовая техника"),$J$5,IF($J$4&lt;=20%,$J$4,IFERROR(VLOOKUP(S2491,LEGEND!$L$2:$M$5,2,FALSE),$J$4)))</f>
        <v>0</v>
      </c>
      <c r="N2491" s="48" t="s">
        <v>60</v>
      </c>
      <c r="O2491" s="6" t="s">
        <v>60</v>
      </c>
      <c r="P2491" s="49" t="s">
        <v>66</v>
      </c>
      <c r="Q2491" s="49" t="s">
        <v>67</v>
      </c>
      <c r="R2491" s="6" t="s">
        <v>60</v>
      </c>
      <c r="S2491" s="49" t="s">
        <v>60</v>
      </c>
      <c r="T2491" s="73" t="str">
        <f>IF(_xlfn.XLOOKUP(I2491,LEGEND!B:B,LEGEND!H:H)&lt;&gt;"-",HYPERLINK(_xlfn.XLOOKUP(I2491,LEGEND!B:B,LEGEND!H:H),"link"),_xlfn.XLOOKUP(I2491,LEGEND!B:B,LEGEND!H:H))</f>
        <v>link</v>
      </c>
      <c r="U2491" s="73" t="str">
        <f>HYPERLINK(_xlfn.XLOOKUP(I2491,LEGEND!B:B,LEGEND!I:I))</f>
        <v>https://milwaukee-media-images.s3.amazonaws.com/hi/4932471101--Hero_1.jpg</v>
      </c>
      <c r="V2491" s="51" t="s">
        <v>13174</v>
      </c>
      <c r="W2491" s="63" t="s">
        <v>71</v>
      </c>
      <c r="X2491" s="64">
        <v>351</v>
      </c>
      <c r="Y2491" s="64">
        <v>49</v>
      </c>
      <c r="Z2491" s="64">
        <v>8</v>
      </c>
      <c r="AA2491" s="84">
        <v>0.04</v>
      </c>
      <c r="AB2491" s="85">
        <v>1</v>
      </c>
      <c r="AC2491" s="85">
        <v>1</v>
      </c>
    </row>
    <row r="2492" spans="1:29" ht="25.5">
      <c r="A2492" s="1"/>
      <c r="B2492" s="6" t="s">
        <v>8777</v>
      </c>
      <c r="C2492" s="6" t="s">
        <v>8778</v>
      </c>
      <c r="D2492" s="6" t="s">
        <v>8861</v>
      </c>
      <c r="E2492" s="49" t="s">
        <v>9795</v>
      </c>
      <c r="F2492" s="6" t="s">
        <v>12846</v>
      </c>
      <c r="G2492" s="6" t="s">
        <v>60</v>
      </c>
      <c r="H2492" s="6" t="s">
        <v>60</v>
      </c>
      <c r="I2492" s="60" t="s">
        <v>13175</v>
      </c>
      <c r="J2492" s="49" t="s">
        <v>13176</v>
      </c>
      <c r="K2492" s="6" t="s">
        <v>13177</v>
      </c>
      <c r="L2492" s="29">
        <f>IF($J$6="с учетом НДС",VLOOKUP(I2492,LEGEND!B:E,4,0)*(1-M2492),VLOOKUP(I2492,LEGEND!B:E,4,0)*(1-M2492)/1.2)</f>
        <v>361</v>
      </c>
      <c r="M2492" s="57">
        <f>IF(AND(B2492&lt;&gt;"1_Электроинструмент",B2492&lt;&gt;"2_Садовая техника"),$J$5,IF($J$4&lt;=20%,$J$4,IFERROR(VLOOKUP(S2492,LEGEND!$L$2:$M$5,2,FALSE),$J$4)))</f>
        <v>0</v>
      </c>
      <c r="N2492" s="48" t="s">
        <v>60</v>
      </c>
      <c r="O2492" s="6" t="s">
        <v>60</v>
      </c>
      <c r="P2492" s="49" t="s">
        <v>66</v>
      </c>
      <c r="Q2492" s="49" t="s">
        <v>67</v>
      </c>
      <c r="R2492" s="6" t="s">
        <v>60</v>
      </c>
      <c r="S2492" s="49" t="s">
        <v>60</v>
      </c>
      <c r="T2492" s="73" t="str">
        <f>IF(_xlfn.XLOOKUP(I2492,LEGEND!B:B,LEGEND!H:H)&lt;&gt;"-",HYPERLINK(_xlfn.XLOOKUP(I2492,LEGEND!B:B,LEGEND!H:H),"link"),_xlfn.XLOOKUP(I2492,LEGEND!B:B,LEGEND!H:H))</f>
        <v>link</v>
      </c>
      <c r="U2492" s="73" t="str">
        <f>HYPERLINK(_xlfn.XLOOKUP(I2492,LEGEND!B:B,LEGEND!I:I))</f>
        <v>https://milwaukee-media-images.s3.amazonaws.com/hi/4932471186--Hero_1.jpg</v>
      </c>
      <c r="V2492" s="51" t="s">
        <v>13178</v>
      </c>
      <c r="W2492" s="63" t="s">
        <v>71</v>
      </c>
      <c r="X2492" s="64">
        <v>47</v>
      </c>
      <c r="Y2492" s="64">
        <v>202</v>
      </c>
      <c r="Z2492" s="64">
        <v>10</v>
      </c>
      <c r="AA2492" s="84">
        <v>6.2E-2</v>
      </c>
      <c r="AB2492" s="85">
        <v>1</v>
      </c>
      <c r="AC2492" s="85">
        <v>1</v>
      </c>
    </row>
    <row r="2493" spans="1:29" ht="25.5">
      <c r="A2493" s="1"/>
      <c r="B2493" s="6" t="s">
        <v>8777</v>
      </c>
      <c r="C2493" s="6" t="s">
        <v>8778</v>
      </c>
      <c r="D2493" s="6" t="s">
        <v>8861</v>
      </c>
      <c r="E2493" s="49" t="s">
        <v>9795</v>
      </c>
      <c r="F2493" s="6" t="s">
        <v>12846</v>
      </c>
      <c r="G2493" s="6" t="s">
        <v>60</v>
      </c>
      <c r="H2493" s="6" t="s">
        <v>60</v>
      </c>
      <c r="I2493" s="60" t="s">
        <v>13179</v>
      </c>
      <c r="J2493" s="49" t="s">
        <v>13180</v>
      </c>
      <c r="K2493" s="6" t="s">
        <v>13181</v>
      </c>
      <c r="L2493" s="29">
        <f>IF($J$6="с учетом НДС",VLOOKUP(I2493,LEGEND!B:E,4,0)*(1-M2493),VLOOKUP(I2493,LEGEND!B:E,4,0)*(1-M2493)/1.2)</f>
        <v>364</v>
      </c>
      <c r="M2493" s="57">
        <f>IF(AND(B2493&lt;&gt;"1_Электроинструмент",B2493&lt;&gt;"2_Садовая техника"),$J$5,IF($J$4&lt;=20%,$J$4,IFERROR(VLOOKUP(S2493,LEGEND!$L$2:$M$5,2,FALSE),$J$4)))</f>
        <v>0</v>
      </c>
      <c r="N2493" s="48" t="s">
        <v>60</v>
      </c>
      <c r="O2493" s="6" t="s">
        <v>60</v>
      </c>
      <c r="P2493" s="49" t="s">
        <v>1556</v>
      </c>
      <c r="Q2493" s="49" t="s">
        <v>473</v>
      </c>
      <c r="R2493" s="6" t="s">
        <v>60</v>
      </c>
      <c r="S2493" s="49" t="s">
        <v>60</v>
      </c>
      <c r="T2493" s="73" t="str">
        <f>IF(_xlfn.XLOOKUP(I2493,LEGEND!B:B,LEGEND!H:H)&lt;&gt;"-",HYPERLINK(_xlfn.XLOOKUP(I2493,LEGEND!B:B,LEGEND!H:H),"link"),_xlfn.XLOOKUP(I2493,LEGEND!B:B,LEGEND!H:H))</f>
        <v>-</v>
      </c>
      <c r="U2493" s="73" t="str">
        <f>HYPERLINK(_xlfn.XLOOKUP(I2493,LEGEND!B:B,LEGEND!I:I))</f>
        <v>-</v>
      </c>
      <c r="V2493" s="51" t="s">
        <v>13182</v>
      </c>
      <c r="W2493" s="63" t="s">
        <v>1189</v>
      </c>
      <c r="X2493" s="64">
        <v>100</v>
      </c>
      <c r="Y2493" s="64">
        <v>7</v>
      </c>
      <c r="Z2493" s="64">
        <v>7</v>
      </c>
      <c r="AA2493" s="84">
        <v>2.1000000000000001E-2</v>
      </c>
      <c r="AB2493" s="85">
        <v>1</v>
      </c>
      <c r="AC2493" s="85">
        <v>1</v>
      </c>
    </row>
    <row r="2494" spans="1:29" ht="25.5">
      <c r="A2494" s="1"/>
      <c r="B2494" s="6" t="s">
        <v>8777</v>
      </c>
      <c r="C2494" s="6" t="s">
        <v>8778</v>
      </c>
      <c r="D2494" s="6" t="s">
        <v>8861</v>
      </c>
      <c r="E2494" s="49" t="s">
        <v>9795</v>
      </c>
      <c r="F2494" s="6" t="s">
        <v>12846</v>
      </c>
      <c r="G2494" s="6" t="s">
        <v>60</v>
      </c>
      <c r="H2494" s="6" t="s">
        <v>60</v>
      </c>
      <c r="I2494" s="60" t="s">
        <v>13191</v>
      </c>
      <c r="J2494" s="49" t="s">
        <v>13192</v>
      </c>
      <c r="K2494" s="6" t="s">
        <v>13193</v>
      </c>
      <c r="L2494" s="29">
        <f>IF($J$6="с учетом НДС",VLOOKUP(I2494,LEGEND!B:E,4,0)*(1-M2494),VLOOKUP(I2494,LEGEND!B:E,4,0)*(1-M2494)/1.2)</f>
        <v>375</v>
      </c>
      <c r="M2494" s="57">
        <f>IF(AND(B2494&lt;&gt;"1_Электроинструмент",B2494&lt;&gt;"2_Садовая техника"),$J$5,IF($J$4&lt;=20%,$J$4,IFERROR(VLOOKUP(S2494,LEGEND!$L$2:$M$5,2,FALSE),$J$4)))</f>
        <v>0</v>
      </c>
      <c r="N2494" s="48" t="s">
        <v>60</v>
      </c>
      <c r="O2494" s="6" t="s">
        <v>60</v>
      </c>
      <c r="P2494" s="49" t="s">
        <v>66</v>
      </c>
      <c r="Q2494" s="49" t="s">
        <v>67</v>
      </c>
      <c r="R2494" s="6" t="s">
        <v>60</v>
      </c>
      <c r="S2494" s="49" t="s">
        <v>60</v>
      </c>
      <c r="T2494" s="73" t="str">
        <f>IF(_xlfn.XLOOKUP(I2494,LEGEND!B:B,LEGEND!H:H)&lt;&gt;"-",HYPERLINK(_xlfn.XLOOKUP(I2494,LEGEND!B:B,LEGEND!H:H),"link"),_xlfn.XLOOKUP(I2494,LEGEND!B:B,LEGEND!H:H))</f>
        <v>link</v>
      </c>
      <c r="U2494" s="73" t="str">
        <f>HYPERLINK(_xlfn.XLOOKUP(I2494,LEGEND!B:B,LEGEND!I:I))</f>
        <v>https://milwaukee-media-images.s3.amazonaws.com/hi/4932471104--Hero_1.jpg</v>
      </c>
      <c r="V2494" s="51" t="s">
        <v>13194</v>
      </c>
      <c r="W2494" s="63" t="s">
        <v>71</v>
      </c>
      <c r="X2494" s="64">
        <v>202</v>
      </c>
      <c r="Y2494" s="64">
        <v>48</v>
      </c>
      <c r="Z2494" s="64">
        <v>8</v>
      </c>
      <c r="AA2494" s="84">
        <v>3.5999999999999997E-2</v>
      </c>
      <c r="AB2494" s="85">
        <v>1</v>
      </c>
      <c r="AC2494" s="85">
        <v>1</v>
      </c>
    </row>
    <row r="2495" spans="1:29" ht="25.5">
      <c r="A2495" s="1"/>
      <c r="B2495" s="6" t="s">
        <v>8777</v>
      </c>
      <c r="C2495" s="6" t="s">
        <v>8778</v>
      </c>
      <c r="D2495" s="6" t="s">
        <v>8861</v>
      </c>
      <c r="E2495" s="49" t="s">
        <v>9795</v>
      </c>
      <c r="F2495" s="6" t="s">
        <v>12846</v>
      </c>
      <c r="G2495" s="6" t="s">
        <v>60</v>
      </c>
      <c r="H2495" s="6" t="s">
        <v>60</v>
      </c>
      <c r="I2495" s="60" t="s">
        <v>13163</v>
      </c>
      <c r="J2495" s="49" t="s">
        <v>13164</v>
      </c>
      <c r="K2495" s="6" t="s">
        <v>13165</v>
      </c>
      <c r="L2495" s="29">
        <f>IF($J$6="с учетом НДС",VLOOKUP(I2495,LEGEND!B:E,4,0)*(1-M2495),VLOOKUP(I2495,LEGEND!B:E,4,0)*(1-M2495)/1.2)</f>
        <v>386</v>
      </c>
      <c r="M2495" s="57">
        <f>IF(AND(B2495&lt;&gt;"1_Электроинструмент",B2495&lt;&gt;"2_Садовая техника"),$J$5,IF($J$4&lt;=20%,$J$4,IFERROR(VLOOKUP(S2495,LEGEND!$L$2:$M$5,2,FALSE),$J$4)))</f>
        <v>0</v>
      </c>
      <c r="N2495" s="48" t="s">
        <v>60</v>
      </c>
      <c r="O2495" s="6" t="s">
        <v>60</v>
      </c>
      <c r="P2495" s="49" t="s">
        <v>66</v>
      </c>
      <c r="Q2495" s="49" t="s">
        <v>473</v>
      </c>
      <c r="R2495" s="6" t="s">
        <v>60</v>
      </c>
      <c r="S2495" s="49" t="s">
        <v>60</v>
      </c>
      <c r="T2495" s="73" t="str">
        <f>IF(_xlfn.XLOOKUP(I2495,LEGEND!B:B,LEGEND!H:H)&lt;&gt;"-",HYPERLINK(_xlfn.XLOOKUP(I2495,LEGEND!B:B,LEGEND!H:H),"link"),_xlfn.XLOOKUP(I2495,LEGEND!B:B,LEGEND!H:H))</f>
        <v>-</v>
      </c>
      <c r="U2495" s="73" t="str">
        <f>HYPERLINK(_xlfn.XLOOKUP(I2495,LEGEND!B:B,LEGEND!I:I))</f>
        <v>https://milwaukee-media-images.s3.amazonaws.com/hi/4932363642--Hero_1.jpg</v>
      </c>
      <c r="V2495" s="51" t="s">
        <v>13166</v>
      </c>
      <c r="W2495" s="63" t="s">
        <v>1189</v>
      </c>
      <c r="X2495" s="64">
        <v>120</v>
      </c>
      <c r="Y2495" s="64">
        <v>9</v>
      </c>
      <c r="Z2495" s="64">
        <v>9</v>
      </c>
      <c r="AA2495" s="84">
        <v>4.2000000000000003E-2</v>
      </c>
      <c r="AB2495" s="85">
        <v>1</v>
      </c>
      <c r="AC2495" s="85">
        <v>1</v>
      </c>
    </row>
    <row r="2496" spans="1:29" ht="25.5">
      <c r="A2496" s="1"/>
      <c r="B2496" s="6" t="s">
        <v>8777</v>
      </c>
      <c r="C2496" s="6" t="s">
        <v>8778</v>
      </c>
      <c r="D2496" s="6" t="s">
        <v>8861</v>
      </c>
      <c r="E2496" s="49" t="s">
        <v>9795</v>
      </c>
      <c r="F2496" s="6" t="s">
        <v>12846</v>
      </c>
      <c r="G2496" s="6" t="s">
        <v>60</v>
      </c>
      <c r="H2496" s="6" t="s">
        <v>60</v>
      </c>
      <c r="I2496" s="60" t="s">
        <v>13207</v>
      </c>
      <c r="J2496" s="49" t="s">
        <v>13208</v>
      </c>
      <c r="K2496" s="6" t="s">
        <v>13209</v>
      </c>
      <c r="L2496" s="29">
        <f>IF($J$6="с учетом НДС",VLOOKUP(I2496,LEGEND!B:E,4,0)*(1-M2496),VLOOKUP(I2496,LEGEND!B:E,4,0)*(1-M2496)/1.2)</f>
        <v>398</v>
      </c>
      <c r="M2496" s="57">
        <f>IF(AND(B2496&lt;&gt;"1_Электроинструмент",B2496&lt;&gt;"2_Садовая техника"),$J$5,IF($J$4&lt;=20%,$J$4,IFERROR(VLOOKUP(S2496,LEGEND!$L$2:$M$5,2,FALSE),$J$4)))</f>
        <v>0</v>
      </c>
      <c r="N2496" s="48" t="s">
        <v>60</v>
      </c>
      <c r="O2496" s="6" t="s">
        <v>60</v>
      </c>
      <c r="P2496" s="49" t="s">
        <v>66</v>
      </c>
      <c r="Q2496" s="49" t="s">
        <v>473</v>
      </c>
      <c r="R2496" s="6" t="s">
        <v>60</v>
      </c>
      <c r="S2496" s="49" t="s">
        <v>60</v>
      </c>
      <c r="T2496" s="73" t="str">
        <f>IF(_xlfn.XLOOKUP(I2496,LEGEND!B:B,LEGEND!H:H)&lt;&gt;"-",HYPERLINK(_xlfn.XLOOKUP(I2496,LEGEND!B:B,LEGEND!H:H),"link"),_xlfn.XLOOKUP(I2496,LEGEND!B:B,LEGEND!H:H))</f>
        <v>-</v>
      </c>
      <c r="U2496" s="73" t="str">
        <f>HYPERLINK(_xlfn.XLOOKUP(I2496,LEGEND!B:B,LEGEND!I:I))</f>
        <v>https://milwaukee-media-images.s3.amazonaws.com/hi/4932363647--Hero_1.jpg</v>
      </c>
      <c r="V2496" s="51" t="s">
        <v>13210</v>
      </c>
      <c r="W2496" s="63" t="s">
        <v>1189</v>
      </c>
      <c r="X2496" s="64">
        <v>233</v>
      </c>
      <c r="Y2496" s="64">
        <v>40</v>
      </c>
      <c r="Z2496" s="64">
        <v>9</v>
      </c>
      <c r="AA2496" s="84">
        <v>8.5000000000000006E-2</v>
      </c>
      <c r="AB2496" s="85">
        <v>1</v>
      </c>
      <c r="AC2496" s="85">
        <v>1</v>
      </c>
    </row>
    <row r="2497" spans="1:29" ht="25.5">
      <c r="A2497" s="1"/>
      <c r="B2497" s="6" t="s">
        <v>8777</v>
      </c>
      <c r="C2497" s="6" t="s">
        <v>8778</v>
      </c>
      <c r="D2497" s="6" t="s">
        <v>8861</v>
      </c>
      <c r="E2497" s="49" t="s">
        <v>9795</v>
      </c>
      <c r="F2497" s="6" t="s">
        <v>12846</v>
      </c>
      <c r="G2497" s="6" t="s">
        <v>60</v>
      </c>
      <c r="H2497" s="6" t="s">
        <v>60</v>
      </c>
      <c r="I2497" s="60" t="s">
        <v>13211</v>
      </c>
      <c r="J2497" s="49" t="s">
        <v>13212</v>
      </c>
      <c r="K2497" s="6" t="s">
        <v>13213</v>
      </c>
      <c r="L2497" s="29">
        <f>IF($J$6="с учетом НДС",VLOOKUP(I2497,LEGEND!B:E,4,0)*(1-M2497),VLOOKUP(I2497,LEGEND!B:E,4,0)*(1-M2497)/1.2)</f>
        <v>398</v>
      </c>
      <c r="M2497" s="57">
        <f>IF(AND(B2497&lt;&gt;"1_Электроинструмент",B2497&lt;&gt;"2_Садовая техника"),$J$5,IF($J$4&lt;=20%,$J$4,IFERROR(VLOOKUP(S2497,LEGEND!$L$2:$M$5,2,FALSE),$J$4)))</f>
        <v>0</v>
      </c>
      <c r="N2497" s="48" t="s">
        <v>60</v>
      </c>
      <c r="O2497" s="6" t="s">
        <v>60</v>
      </c>
      <c r="P2497" s="49" t="s">
        <v>1556</v>
      </c>
      <c r="Q2497" s="49" t="s">
        <v>473</v>
      </c>
      <c r="R2497" s="6" t="s">
        <v>60</v>
      </c>
      <c r="S2497" s="49" t="s">
        <v>60</v>
      </c>
      <c r="T2497" s="73" t="str">
        <f>IF(_xlfn.XLOOKUP(I2497,LEGEND!B:B,LEGEND!H:H)&lt;&gt;"-",HYPERLINK(_xlfn.XLOOKUP(I2497,LEGEND!B:B,LEGEND!H:H),"link"),_xlfn.XLOOKUP(I2497,LEGEND!B:B,LEGEND!H:H))</f>
        <v>-</v>
      </c>
      <c r="U2497" s="73" t="str">
        <f>HYPERLINK(_xlfn.XLOOKUP(I2497,LEGEND!B:B,LEGEND!I:I))</f>
        <v>https://milwaukee-media-images.s3.amazonaws.com/hi/4932399403--Hero_1.jpg</v>
      </c>
      <c r="V2497" s="51" t="s">
        <v>13214</v>
      </c>
      <c r="W2497" s="63" t="s">
        <v>1189</v>
      </c>
      <c r="X2497" s="64">
        <v>200</v>
      </c>
      <c r="Y2497" s="64">
        <v>37</v>
      </c>
      <c r="Z2497" s="64">
        <v>10</v>
      </c>
      <c r="AA2497" s="84">
        <v>5.2999999999999999E-2</v>
      </c>
      <c r="AB2497" s="85">
        <v>1</v>
      </c>
      <c r="AC2497" s="85">
        <v>1</v>
      </c>
    </row>
    <row r="2498" spans="1:29" ht="25.5">
      <c r="A2498" s="1"/>
      <c r="B2498" s="6" t="s">
        <v>8777</v>
      </c>
      <c r="C2498" s="6" t="s">
        <v>8778</v>
      </c>
      <c r="D2498" s="6" t="s">
        <v>8861</v>
      </c>
      <c r="E2498" s="49" t="s">
        <v>9795</v>
      </c>
      <c r="F2498" s="6" t="s">
        <v>12846</v>
      </c>
      <c r="G2498" s="6" t="s">
        <v>60</v>
      </c>
      <c r="H2498" s="6" t="s">
        <v>60</v>
      </c>
      <c r="I2498" s="60" t="s">
        <v>13223</v>
      </c>
      <c r="J2498" s="49" t="s">
        <v>13224</v>
      </c>
      <c r="K2498" s="6" t="s">
        <v>13225</v>
      </c>
      <c r="L2498" s="29">
        <f>IF($J$6="с учетом НДС",VLOOKUP(I2498,LEGEND!B:E,4,0)*(1-M2498),VLOOKUP(I2498,LEGEND!B:E,4,0)*(1-M2498)/1.2)</f>
        <v>426</v>
      </c>
      <c r="M2498" s="57">
        <f>IF(AND(B2498&lt;&gt;"1_Электроинструмент",B2498&lt;&gt;"2_Садовая техника"),$J$5,IF($J$4&lt;=20%,$J$4,IFERROR(VLOOKUP(S2498,LEGEND!$L$2:$M$5,2,FALSE),$J$4)))</f>
        <v>0</v>
      </c>
      <c r="N2498" s="48" t="s">
        <v>60</v>
      </c>
      <c r="O2498" s="6" t="s">
        <v>60</v>
      </c>
      <c r="P2498" s="49" t="s">
        <v>66</v>
      </c>
      <c r="Q2498" s="49" t="s">
        <v>67</v>
      </c>
      <c r="R2498" s="6" t="s">
        <v>60</v>
      </c>
      <c r="S2498" s="49" t="s">
        <v>60</v>
      </c>
      <c r="T2498" s="73" t="str">
        <f>IF(_xlfn.XLOOKUP(I2498,LEGEND!B:B,LEGEND!H:H)&lt;&gt;"-",HYPERLINK(_xlfn.XLOOKUP(I2498,LEGEND!B:B,LEGEND!H:H),"link"),_xlfn.XLOOKUP(I2498,LEGEND!B:B,LEGEND!H:H))</f>
        <v>-</v>
      </c>
      <c r="U2498" s="73" t="str">
        <f>HYPERLINK(_xlfn.XLOOKUP(I2498,LEGEND!B:B,LEGEND!I:I))</f>
        <v>https://milwaukee-media-images.s3.amazonaws.com/hi/4932363641--Hero_1.jpg</v>
      </c>
      <c r="V2498" s="51" t="s">
        <v>13226</v>
      </c>
      <c r="W2498" s="63" t="s">
        <v>1189</v>
      </c>
      <c r="X2498" s="64">
        <v>35</v>
      </c>
      <c r="Y2498" s="64">
        <v>40</v>
      </c>
      <c r="Z2498" s="64">
        <v>290</v>
      </c>
      <c r="AA2498" s="84">
        <v>6.3E-2</v>
      </c>
      <c r="AB2498" s="85">
        <v>1</v>
      </c>
      <c r="AC2498" s="85">
        <v>1</v>
      </c>
    </row>
    <row r="2499" spans="1:29" ht="25.5">
      <c r="A2499" s="1"/>
      <c r="B2499" s="6" t="s">
        <v>8777</v>
      </c>
      <c r="C2499" s="6" t="s">
        <v>8778</v>
      </c>
      <c r="D2499" s="6" t="s">
        <v>8861</v>
      </c>
      <c r="E2499" s="49" t="s">
        <v>9795</v>
      </c>
      <c r="F2499" s="6" t="s">
        <v>12846</v>
      </c>
      <c r="G2499" s="6" t="s">
        <v>60</v>
      </c>
      <c r="H2499" s="6" t="s">
        <v>60</v>
      </c>
      <c r="I2499" s="60" t="s">
        <v>13227</v>
      </c>
      <c r="J2499" s="49" t="s">
        <v>13228</v>
      </c>
      <c r="K2499" s="6" t="s">
        <v>13229</v>
      </c>
      <c r="L2499" s="29">
        <f>IF($J$6="с учетом НДС",VLOOKUP(I2499,LEGEND!B:E,4,0)*(1-M2499),VLOOKUP(I2499,LEGEND!B:E,4,0)*(1-M2499)/1.2)</f>
        <v>426</v>
      </c>
      <c r="M2499" s="57">
        <f>IF(AND(B2499&lt;&gt;"1_Электроинструмент",B2499&lt;&gt;"2_Садовая техника"),$J$5,IF($J$4&lt;=20%,$J$4,IFERROR(VLOOKUP(S2499,LEGEND!$L$2:$M$5,2,FALSE),$J$4)))</f>
        <v>0</v>
      </c>
      <c r="N2499" s="48" t="s">
        <v>60</v>
      </c>
      <c r="O2499" s="6" t="s">
        <v>60</v>
      </c>
      <c r="P2499" s="49" t="s">
        <v>1556</v>
      </c>
      <c r="Q2499" s="49" t="s">
        <v>473</v>
      </c>
      <c r="R2499" s="6" t="s">
        <v>60</v>
      </c>
      <c r="S2499" s="49" t="s">
        <v>60</v>
      </c>
      <c r="T2499" s="73" t="str">
        <f>IF(_xlfn.XLOOKUP(I2499,LEGEND!B:B,LEGEND!H:H)&lt;&gt;"-",HYPERLINK(_xlfn.XLOOKUP(I2499,LEGEND!B:B,LEGEND!H:H),"link"),_xlfn.XLOOKUP(I2499,LEGEND!B:B,LEGEND!H:H))</f>
        <v>link</v>
      </c>
      <c r="U2499" s="73" t="str">
        <f>HYPERLINK(_xlfn.XLOOKUP(I2499,LEGEND!B:B,LEGEND!I:I))</f>
        <v>https://milwaukee-media-images.s3.amazonaws.com/hi/4932430147--Hero_1.jpg</v>
      </c>
      <c r="V2499" s="51" t="s">
        <v>13230</v>
      </c>
      <c r="W2499" s="63" t="s">
        <v>1189</v>
      </c>
      <c r="X2499" s="64">
        <v>10</v>
      </c>
      <c r="Y2499" s="64">
        <v>50</v>
      </c>
      <c r="Z2499" s="64">
        <v>160</v>
      </c>
      <c r="AA2499" s="84">
        <v>8.0000000000000002E-3</v>
      </c>
      <c r="AB2499" s="85">
        <v>1</v>
      </c>
      <c r="AC2499" s="85">
        <v>1</v>
      </c>
    </row>
    <row r="2500" spans="1:29" ht="25.5">
      <c r="A2500" s="1"/>
      <c r="B2500" s="6" t="s">
        <v>8777</v>
      </c>
      <c r="C2500" s="6" t="s">
        <v>8778</v>
      </c>
      <c r="D2500" s="6" t="s">
        <v>8861</v>
      </c>
      <c r="E2500" s="49" t="s">
        <v>9795</v>
      </c>
      <c r="F2500" s="6" t="s">
        <v>12846</v>
      </c>
      <c r="G2500" s="6" t="s">
        <v>60</v>
      </c>
      <c r="H2500" s="6" t="s">
        <v>60</v>
      </c>
      <c r="I2500" s="60" t="s">
        <v>13231</v>
      </c>
      <c r="J2500" s="49" t="s">
        <v>13232</v>
      </c>
      <c r="K2500" s="6" t="s">
        <v>13233</v>
      </c>
      <c r="L2500" s="29">
        <f>IF($J$6="с учетом НДС",VLOOKUP(I2500,LEGEND!B:E,4,0)*(1-M2500),VLOOKUP(I2500,LEGEND!B:E,4,0)*(1-M2500)/1.2)</f>
        <v>426</v>
      </c>
      <c r="M2500" s="57">
        <f>IF(AND(B2500&lt;&gt;"1_Электроинструмент",B2500&lt;&gt;"2_Садовая техника"),$J$5,IF($J$4&lt;=20%,$J$4,IFERROR(VLOOKUP(S2500,LEGEND!$L$2:$M$5,2,FALSE),$J$4)))</f>
        <v>0</v>
      </c>
      <c r="N2500" s="48" t="s">
        <v>60</v>
      </c>
      <c r="O2500" s="6" t="s">
        <v>60</v>
      </c>
      <c r="P2500" s="49" t="s">
        <v>1556</v>
      </c>
      <c r="Q2500" s="49" t="s">
        <v>473</v>
      </c>
      <c r="R2500" s="6" t="s">
        <v>60</v>
      </c>
      <c r="S2500" s="49" t="s">
        <v>60</v>
      </c>
      <c r="T2500" s="73" t="str">
        <f>IF(_xlfn.XLOOKUP(I2500,LEGEND!B:B,LEGEND!H:H)&lt;&gt;"-",HYPERLINK(_xlfn.XLOOKUP(I2500,LEGEND!B:B,LEGEND!H:H),"link"),_xlfn.XLOOKUP(I2500,LEGEND!B:B,LEGEND!H:H))</f>
        <v>link</v>
      </c>
      <c r="U2500" s="73" t="str">
        <f>HYPERLINK(_xlfn.XLOOKUP(I2500,LEGEND!B:B,LEGEND!I:I))</f>
        <v>https://milwaukee-media-images.s3.amazonaws.com/hi/4932430149--Hero_1.jpg</v>
      </c>
      <c r="V2500" s="51" t="s">
        <v>13234</v>
      </c>
      <c r="W2500" s="63" t="s">
        <v>1189</v>
      </c>
      <c r="X2500" s="64">
        <v>35</v>
      </c>
      <c r="Y2500" s="64">
        <v>50</v>
      </c>
      <c r="Z2500" s="64">
        <v>160</v>
      </c>
      <c r="AA2500" s="84">
        <v>1.4E-2</v>
      </c>
      <c r="AB2500" s="85">
        <v>1</v>
      </c>
      <c r="AC2500" s="85">
        <v>1</v>
      </c>
    </row>
    <row r="2501" spans="1:29" ht="25.5">
      <c r="A2501" s="1"/>
      <c r="B2501" s="6" t="s">
        <v>8777</v>
      </c>
      <c r="C2501" s="6" t="s">
        <v>8778</v>
      </c>
      <c r="D2501" s="6" t="s">
        <v>8861</v>
      </c>
      <c r="E2501" s="49" t="s">
        <v>9795</v>
      </c>
      <c r="F2501" s="6" t="s">
        <v>12846</v>
      </c>
      <c r="G2501" s="6" t="s">
        <v>60</v>
      </c>
      <c r="H2501" s="6" t="s">
        <v>60</v>
      </c>
      <c r="I2501" s="60" t="s">
        <v>13235</v>
      </c>
      <c r="J2501" s="49" t="s">
        <v>13236</v>
      </c>
      <c r="K2501" s="6" t="s">
        <v>13233</v>
      </c>
      <c r="L2501" s="29">
        <f>IF($J$6="с учетом НДС",VLOOKUP(I2501,LEGEND!B:E,4,0)*(1-M2501),VLOOKUP(I2501,LEGEND!B:E,4,0)*(1-M2501)/1.2)</f>
        <v>426</v>
      </c>
      <c r="M2501" s="57">
        <f>IF(AND(B2501&lt;&gt;"1_Электроинструмент",B2501&lt;&gt;"2_Садовая техника"),$J$5,IF($J$4&lt;=20%,$J$4,IFERROR(VLOOKUP(S2501,LEGEND!$L$2:$M$5,2,FALSE),$J$4)))</f>
        <v>0</v>
      </c>
      <c r="N2501" s="48" t="s">
        <v>60</v>
      </c>
      <c r="O2501" s="6" t="s">
        <v>60</v>
      </c>
      <c r="P2501" s="49" t="s">
        <v>1556</v>
      </c>
      <c r="Q2501" s="49" t="s">
        <v>473</v>
      </c>
      <c r="R2501" s="6" t="s">
        <v>60</v>
      </c>
      <c r="S2501" s="49" t="s">
        <v>60</v>
      </c>
      <c r="T2501" s="73" t="str">
        <f>IF(_xlfn.XLOOKUP(I2501,LEGEND!B:B,LEGEND!H:H)&lt;&gt;"-",HYPERLINK(_xlfn.XLOOKUP(I2501,LEGEND!B:B,LEGEND!H:H),"link"),_xlfn.XLOOKUP(I2501,LEGEND!B:B,LEGEND!H:H))</f>
        <v>link</v>
      </c>
      <c r="U2501" s="73" t="str">
        <f>HYPERLINK(_xlfn.XLOOKUP(I2501,LEGEND!B:B,LEGEND!I:I))</f>
        <v>https://milwaukee-media-images.s3.amazonaws.com/hi/4932430150--Hero_1.jpg</v>
      </c>
      <c r="V2501" s="51" t="s">
        <v>13237</v>
      </c>
      <c r="W2501" s="63" t="s">
        <v>1189</v>
      </c>
      <c r="X2501" s="64">
        <v>10</v>
      </c>
      <c r="Y2501" s="64">
        <v>50</v>
      </c>
      <c r="Z2501" s="64">
        <v>160</v>
      </c>
      <c r="AA2501" s="84">
        <v>1.4E-2</v>
      </c>
      <c r="AB2501" s="85">
        <v>1</v>
      </c>
      <c r="AC2501" s="85">
        <v>1</v>
      </c>
    </row>
    <row r="2502" spans="1:29" ht="25.5">
      <c r="A2502" s="1"/>
      <c r="B2502" s="6" t="s">
        <v>8777</v>
      </c>
      <c r="C2502" s="6" t="s">
        <v>8778</v>
      </c>
      <c r="D2502" s="6" t="s">
        <v>8861</v>
      </c>
      <c r="E2502" s="49" t="s">
        <v>9795</v>
      </c>
      <c r="F2502" s="6" t="s">
        <v>12846</v>
      </c>
      <c r="G2502" s="6" t="s">
        <v>60</v>
      </c>
      <c r="H2502" s="6" t="s">
        <v>60</v>
      </c>
      <c r="I2502" s="60" t="s">
        <v>13238</v>
      </c>
      <c r="J2502" s="49" t="s">
        <v>13239</v>
      </c>
      <c r="K2502" s="6" t="s">
        <v>13240</v>
      </c>
      <c r="L2502" s="29">
        <f>IF($J$6="с учетом НДС",VLOOKUP(I2502,LEGEND!B:E,4,0)*(1-M2502),VLOOKUP(I2502,LEGEND!B:E,4,0)*(1-M2502)/1.2)</f>
        <v>428</v>
      </c>
      <c r="M2502" s="57">
        <f>IF(AND(B2502&lt;&gt;"1_Электроинструмент",B2502&lt;&gt;"2_Садовая техника"),$J$5,IF($J$4&lt;=20%,$J$4,IFERROR(VLOOKUP(S2502,LEGEND!$L$2:$M$5,2,FALSE),$J$4)))</f>
        <v>0</v>
      </c>
      <c r="N2502" s="48" t="s">
        <v>60</v>
      </c>
      <c r="O2502" s="6" t="s">
        <v>60</v>
      </c>
      <c r="P2502" s="49" t="s">
        <v>66</v>
      </c>
      <c r="Q2502" s="49" t="s">
        <v>67</v>
      </c>
      <c r="R2502" s="6" t="s">
        <v>60</v>
      </c>
      <c r="S2502" s="49" t="s">
        <v>60</v>
      </c>
      <c r="T2502" s="73" t="str">
        <f>IF(_xlfn.XLOOKUP(I2502,LEGEND!B:B,LEGEND!H:H)&lt;&gt;"-",HYPERLINK(_xlfn.XLOOKUP(I2502,LEGEND!B:B,LEGEND!H:H),"link"),_xlfn.XLOOKUP(I2502,LEGEND!B:B,LEGEND!H:H))</f>
        <v>link</v>
      </c>
      <c r="U2502" s="73" t="str">
        <f>HYPERLINK(_xlfn.XLOOKUP(I2502,LEGEND!B:B,LEGEND!I:I))</f>
        <v>https://milwaukee-media-images.s3.amazonaws.com/hi/4932471105--Hero_1.jpg</v>
      </c>
      <c r="V2502" s="51" t="s">
        <v>13241</v>
      </c>
      <c r="W2502" s="63" t="s">
        <v>71</v>
      </c>
      <c r="X2502" s="64">
        <v>354</v>
      </c>
      <c r="Y2502" s="64">
        <v>50</v>
      </c>
      <c r="Z2502" s="64">
        <v>10</v>
      </c>
      <c r="AA2502" s="84">
        <v>7.0000000000000007E-2</v>
      </c>
      <c r="AB2502" s="85">
        <v>1</v>
      </c>
      <c r="AC2502" s="85">
        <v>1</v>
      </c>
    </row>
    <row r="2503" spans="1:29" ht="25.5">
      <c r="A2503" s="1"/>
      <c r="B2503" s="6" t="s">
        <v>8777</v>
      </c>
      <c r="C2503" s="6" t="s">
        <v>8778</v>
      </c>
      <c r="D2503" s="6" t="s">
        <v>8861</v>
      </c>
      <c r="E2503" s="49" t="s">
        <v>9795</v>
      </c>
      <c r="F2503" s="6" t="s">
        <v>12846</v>
      </c>
      <c r="G2503" s="6" t="s">
        <v>60</v>
      </c>
      <c r="H2503" s="6" t="s">
        <v>60</v>
      </c>
      <c r="I2503" s="60" t="s">
        <v>13242</v>
      </c>
      <c r="J2503" s="49" t="s">
        <v>13243</v>
      </c>
      <c r="K2503" s="6" t="s">
        <v>13244</v>
      </c>
      <c r="L2503" s="29">
        <f>IF($J$6="с учетом НДС",VLOOKUP(I2503,LEGEND!B:E,4,0)*(1-M2503),VLOOKUP(I2503,LEGEND!B:E,4,0)*(1-M2503)/1.2)</f>
        <v>428</v>
      </c>
      <c r="M2503" s="57">
        <f>IF(AND(B2503&lt;&gt;"1_Электроинструмент",B2503&lt;&gt;"2_Садовая техника"),$J$5,IF($J$4&lt;=20%,$J$4,IFERROR(VLOOKUP(S2503,LEGEND!$L$2:$M$5,2,FALSE),$J$4)))</f>
        <v>0</v>
      </c>
      <c r="N2503" s="48" t="s">
        <v>60</v>
      </c>
      <c r="O2503" s="6" t="s">
        <v>60</v>
      </c>
      <c r="P2503" s="49" t="s">
        <v>66</v>
      </c>
      <c r="Q2503" s="49" t="s">
        <v>67</v>
      </c>
      <c r="R2503" s="6" t="s">
        <v>60</v>
      </c>
      <c r="S2503" s="49" t="s">
        <v>60</v>
      </c>
      <c r="T2503" s="73" t="str">
        <f>IF(_xlfn.XLOOKUP(I2503,LEGEND!B:B,LEGEND!H:H)&lt;&gt;"-",HYPERLINK(_xlfn.XLOOKUP(I2503,LEGEND!B:B,LEGEND!H:H),"link"),_xlfn.XLOOKUP(I2503,LEGEND!B:B,LEGEND!H:H))</f>
        <v>link</v>
      </c>
      <c r="U2503" s="73" t="str">
        <f>HYPERLINK(_xlfn.XLOOKUP(I2503,LEGEND!B:B,LEGEND!I:I))</f>
        <v>https://milwaukee-media-images.s3.amazonaws.com/hi/4932471107--Hero_1.jpg</v>
      </c>
      <c r="V2503" s="51" t="s">
        <v>13245</v>
      </c>
      <c r="W2503" s="63" t="s">
        <v>71</v>
      </c>
      <c r="X2503" s="64">
        <v>202</v>
      </c>
      <c r="Y2503" s="64">
        <v>49</v>
      </c>
      <c r="Z2503" s="64">
        <v>12</v>
      </c>
      <c r="AA2503" s="84">
        <v>4.5999999999999999E-2</v>
      </c>
      <c r="AB2503" s="85">
        <v>1</v>
      </c>
      <c r="AC2503" s="85">
        <v>1</v>
      </c>
    </row>
    <row r="2504" spans="1:29" ht="25.5">
      <c r="A2504" s="1"/>
      <c r="B2504" s="6" t="s">
        <v>8777</v>
      </c>
      <c r="C2504" s="6" t="s">
        <v>8778</v>
      </c>
      <c r="D2504" s="6" t="s">
        <v>8861</v>
      </c>
      <c r="E2504" s="49" t="s">
        <v>9795</v>
      </c>
      <c r="F2504" s="6" t="s">
        <v>12846</v>
      </c>
      <c r="G2504" s="6" t="s">
        <v>60</v>
      </c>
      <c r="H2504" s="6" t="s">
        <v>60</v>
      </c>
      <c r="I2504" s="60" t="s">
        <v>13219</v>
      </c>
      <c r="J2504" s="49" t="s">
        <v>13220</v>
      </c>
      <c r="K2504" s="6" t="s">
        <v>13221</v>
      </c>
      <c r="L2504" s="29">
        <f>IF($J$6="с учетом НДС",VLOOKUP(I2504,LEGEND!B:E,4,0)*(1-M2504),VLOOKUP(I2504,LEGEND!B:E,4,0)*(1-M2504)/1.2)</f>
        <v>450</v>
      </c>
      <c r="M2504" s="57">
        <f>IF(AND(B2504&lt;&gt;"1_Электроинструмент",B2504&lt;&gt;"2_Садовая техника"),$J$5,IF($J$4&lt;=20%,$J$4,IFERROR(VLOOKUP(S2504,LEGEND!$L$2:$M$5,2,FALSE),$J$4)))</f>
        <v>0</v>
      </c>
      <c r="N2504" s="48" t="s">
        <v>60</v>
      </c>
      <c r="O2504" s="6" t="s">
        <v>60</v>
      </c>
      <c r="P2504" s="49" t="s">
        <v>66</v>
      </c>
      <c r="Q2504" s="49" t="s">
        <v>473</v>
      </c>
      <c r="R2504" s="6" t="s">
        <v>60</v>
      </c>
      <c r="S2504" s="49" t="s">
        <v>60</v>
      </c>
      <c r="T2504" s="73" t="str">
        <f>IF(_xlfn.XLOOKUP(I2504,LEGEND!B:B,LEGEND!H:H)&lt;&gt;"-",HYPERLINK(_xlfn.XLOOKUP(I2504,LEGEND!B:B,LEGEND!H:H),"link"),_xlfn.XLOOKUP(I2504,LEGEND!B:B,LEGEND!H:H))</f>
        <v>-</v>
      </c>
      <c r="U2504" s="73" t="str">
        <f>HYPERLINK(_xlfn.XLOOKUP(I2504,LEGEND!B:B,LEGEND!I:I))</f>
        <v>https://milwaukee-media-images.s3.amazonaws.com/hi/4932363646--Hero_1.jpg</v>
      </c>
      <c r="V2504" s="51" t="s">
        <v>13222</v>
      </c>
      <c r="W2504" s="63" t="s">
        <v>1189</v>
      </c>
      <c r="X2504" s="64">
        <v>230</v>
      </c>
      <c r="Y2504" s="64">
        <v>40</v>
      </c>
      <c r="Z2504" s="64">
        <v>11</v>
      </c>
      <c r="AA2504" s="84">
        <v>8.1000000000000003E-2</v>
      </c>
      <c r="AB2504" s="85">
        <v>1</v>
      </c>
      <c r="AC2504" s="85">
        <v>1</v>
      </c>
    </row>
    <row r="2505" spans="1:29" ht="25.5">
      <c r="A2505" s="1"/>
      <c r="B2505" s="6" t="s">
        <v>8777</v>
      </c>
      <c r="C2505" s="6" t="s">
        <v>8778</v>
      </c>
      <c r="D2505" s="6" t="s">
        <v>8861</v>
      </c>
      <c r="E2505" s="49" t="s">
        <v>9795</v>
      </c>
      <c r="F2505" s="6" t="s">
        <v>12846</v>
      </c>
      <c r="G2505" s="6" t="s">
        <v>60</v>
      </c>
      <c r="H2505" s="6" t="s">
        <v>60</v>
      </c>
      <c r="I2505" s="60" t="s">
        <v>13250</v>
      </c>
      <c r="J2505" s="49" t="s">
        <v>13251</v>
      </c>
      <c r="K2505" s="6" t="s">
        <v>13252</v>
      </c>
      <c r="L2505" s="29">
        <f>IF($J$6="с учетом НДС",VLOOKUP(I2505,LEGEND!B:E,4,0)*(1-M2505),VLOOKUP(I2505,LEGEND!B:E,4,0)*(1-M2505)/1.2)</f>
        <v>455</v>
      </c>
      <c r="M2505" s="57">
        <f>IF(AND(B2505&lt;&gt;"1_Электроинструмент",B2505&lt;&gt;"2_Садовая техника"),$J$5,IF($J$4&lt;=20%,$J$4,IFERROR(VLOOKUP(S2505,LEGEND!$L$2:$M$5,2,FALSE),$J$4)))</f>
        <v>0</v>
      </c>
      <c r="N2505" s="48" t="s">
        <v>60</v>
      </c>
      <c r="O2505" s="6" t="s">
        <v>60</v>
      </c>
      <c r="P2505" s="49" t="s">
        <v>66</v>
      </c>
      <c r="Q2505" s="49" t="s">
        <v>67</v>
      </c>
      <c r="R2505" s="6" t="s">
        <v>60</v>
      </c>
      <c r="S2505" s="49" t="s">
        <v>60</v>
      </c>
      <c r="T2505" s="73" t="str">
        <f>IF(_xlfn.XLOOKUP(I2505,LEGEND!B:B,LEGEND!H:H)&lt;&gt;"-",HYPERLINK(_xlfn.XLOOKUP(I2505,LEGEND!B:B,LEGEND!H:H),"link"),_xlfn.XLOOKUP(I2505,LEGEND!B:B,LEGEND!H:H))</f>
        <v>link</v>
      </c>
      <c r="U2505" s="73" t="str">
        <f>HYPERLINK(_xlfn.XLOOKUP(I2505,LEGEND!B:B,LEGEND!I:I))</f>
        <v>https://milwaukee-media-images.s3.amazonaws.com/hi/4932471187--Hero_1.jpg</v>
      </c>
      <c r="V2505" s="51" t="s">
        <v>13253</v>
      </c>
      <c r="W2505" s="63" t="s">
        <v>71</v>
      </c>
      <c r="X2505" s="64">
        <v>47</v>
      </c>
      <c r="Y2505" s="64">
        <v>352</v>
      </c>
      <c r="Z2505" s="64">
        <v>10</v>
      </c>
      <c r="AA2505" s="84">
        <v>0.1</v>
      </c>
      <c r="AB2505" s="85">
        <v>1</v>
      </c>
      <c r="AC2505" s="85">
        <v>1</v>
      </c>
    </row>
    <row r="2506" spans="1:29" ht="25.5">
      <c r="A2506" s="1"/>
      <c r="B2506" s="6" t="s">
        <v>8777</v>
      </c>
      <c r="C2506" s="6" t="s">
        <v>8778</v>
      </c>
      <c r="D2506" s="6" t="s">
        <v>8861</v>
      </c>
      <c r="E2506" s="49" t="s">
        <v>9795</v>
      </c>
      <c r="F2506" s="6" t="s">
        <v>12846</v>
      </c>
      <c r="G2506" s="6" t="s">
        <v>60</v>
      </c>
      <c r="H2506" s="6" t="s">
        <v>60</v>
      </c>
      <c r="I2506" s="60" t="s">
        <v>13258</v>
      </c>
      <c r="J2506" s="49" t="s">
        <v>13259</v>
      </c>
      <c r="K2506" s="6" t="s">
        <v>13260</v>
      </c>
      <c r="L2506" s="29">
        <f>IF($J$6="с учетом НДС",VLOOKUP(I2506,LEGEND!B:E,4,0)*(1-M2506),VLOOKUP(I2506,LEGEND!B:E,4,0)*(1-M2506)/1.2)</f>
        <v>471</v>
      </c>
      <c r="M2506" s="57">
        <f>IF(AND(B2506&lt;&gt;"1_Электроинструмент",B2506&lt;&gt;"2_Садовая техника"),$J$5,IF($J$4&lt;=20%,$J$4,IFERROR(VLOOKUP(S2506,LEGEND!$L$2:$M$5,2,FALSE),$J$4)))</f>
        <v>0</v>
      </c>
      <c r="N2506" s="48" t="s">
        <v>60</v>
      </c>
      <c r="O2506" s="6" t="s">
        <v>60</v>
      </c>
      <c r="P2506" s="49" t="s">
        <v>1556</v>
      </c>
      <c r="Q2506" s="49" t="s">
        <v>473</v>
      </c>
      <c r="R2506" s="6" t="s">
        <v>60</v>
      </c>
      <c r="S2506" s="49" t="s">
        <v>60</v>
      </c>
      <c r="T2506" s="73" t="str">
        <f>IF(_xlfn.XLOOKUP(I2506,LEGEND!B:B,LEGEND!H:H)&lt;&gt;"-",HYPERLINK(_xlfn.XLOOKUP(I2506,LEGEND!B:B,LEGEND!H:H),"link"),_xlfn.XLOOKUP(I2506,LEGEND!B:B,LEGEND!H:H))</f>
        <v>-</v>
      </c>
      <c r="U2506" s="73" t="str">
        <f>HYPERLINK(_xlfn.XLOOKUP(I2506,LEGEND!B:B,LEGEND!I:I))</f>
        <v>-</v>
      </c>
      <c r="V2506" s="51" t="s">
        <v>13261</v>
      </c>
      <c r="W2506" s="63" t="s">
        <v>1189</v>
      </c>
      <c r="X2506" s="64">
        <v>35</v>
      </c>
      <c r="Y2506" s="64">
        <v>48</v>
      </c>
      <c r="Z2506" s="64">
        <v>220</v>
      </c>
      <c r="AA2506" s="84">
        <v>3.7999999999999999E-2</v>
      </c>
      <c r="AB2506" s="85">
        <v>1</v>
      </c>
      <c r="AC2506" s="85">
        <v>1</v>
      </c>
    </row>
    <row r="2507" spans="1:29" ht="25.5">
      <c r="A2507" s="1"/>
      <c r="B2507" s="6" t="s">
        <v>8777</v>
      </c>
      <c r="C2507" s="6" t="s">
        <v>8778</v>
      </c>
      <c r="D2507" s="6" t="s">
        <v>8861</v>
      </c>
      <c r="E2507" s="49" t="s">
        <v>9795</v>
      </c>
      <c r="F2507" s="6" t="s">
        <v>12846</v>
      </c>
      <c r="G2507" s="6" t="s">
        <v>60</v>
      </c>
      <c r="H2507" s="6" t="s">
        <v>60</v>
      </c>
      <c r="I2507" s="60" t="s">
        <v>13270</v>
      </c>
      <c r="J2507" s="49" t="s">
        <v>13271</v>
      </c>
      <c r="K2507" s="6" t="s">
        <v>13272</v>
      </c>
      <c r="L2507" s="29">
        <f>IF($J$6="с учетом НДС",VLOOKUP(I2507,LEGEND!B:E,4,0)*(1-M2507),VLOOKUP(I2507,LEGEND!B:E,4,0)*(1-M2507)/1.2)</f>
        <v>479</v>
      </c>
      <c r="M2507" s="57">
        <f>IF(AND(B2507&lt;&gt;"1_Электроинструмент",B2507&lt;&gt;"2_Садовая техника"),$J$5,IF($J$4&lt;=20%,$J$4,IFERROR(VLOOKUP(S2507,LEGEND!$L$2:$M$5,2,FALSE),$J$4)))</f>
        <v>0</v>
      </c>
      <c r="N2507" s="48" t="s">
        <v>60</v>
      </c>
      <c r="O2507" s="6" t="s">
        <v>60</v>
      </c>
      <c r="P2507" s="49" t="s">
        <v>1556</v>
      </c>
      <c r="Q2507" s="49" t="s">
        <v>473</v>
      </c>
      <c r="R2507" s="6" t="s">
        <v>60</v>
      </c>
      <c r="S2507" s="49" t="s">
        <v>60</v>
      </c>
      <c r="T2507" s="73" t="str">
        <f>IF(_xlfn.XLOOKUP(I2507,LEGEND!B:B,LEGEND!H:H)&lt;&gt;"-",HYPERLINK(_xlfn.XLOOKUP(I2507,LEGEND!B:B,LEGEND!H:H),"link"),_xlfn.XLOOKUP(I2507,LEGEND!B:B,LEGEND!H:H))</f>
        <v>-</v>
      </c>
      <c r="U2507" s="73" t="str">
        <f>HYPERLINK(_xlfn.XLOOKUP(I2507,LEGEND!B:B,LEGEND!I:I))</f>
        <v>-</v>
      </c>
      <c r="V2507" s="51" t="s">
        <v>13273</v>
      </c>
      <c r="W2507" s="63" t="s">
        <v>1189</v>
      </c>
      <c r="X2507" s="64">
        <v>10</v>
      </c>
      <c r="Y2507" s="64">
        <v>40</v>
      </c>
      <c r="Z2507" s="64">
        <v>200</v>
      </c>
      <c r="AA2507" s="84">
        <v>4.5999999999999999E-2</v>
      </c>
      <c r="AB2507" s="85">
        <v>1</v>
      </c>
      <c r="AC2507" s="85">
        <v>1</v>
      </c>
    </row>
    <row r="2508" spans="1:29" ht="25.5">
      <c r="A2508" s="1"/>
      <c r="B2508" s="6" t="s">
        <v>8777</v>
      </c>
      <c r="C2508" s="6" t="s">
        <v>8778</v>
      </c>
      <c r="D2508" s="6" t="s">
        <v>8861</v>
      </c>
      <c r="E2508" s="49" t="s">
        <v>9795</v>
      </c>
      <c r="F2508" s="6" t="s">
        <v>12846</v>
      </c>
      <c r="G2508" s="6" t="s">
        <v>60</v>
      </c>
      <c r="H2508" s="6" t="s">
        <v>60</v>
      </c>
      <c r="I2508" s="60" t="s">
        <v>13282</v>
      </c>
      <c r="J2508" s="49" t="s">
        <v>13283</v>
      </c>
      <c r="K2508" s="6" t="s">
        <v>13284</v>
      </c>
      <c r="L2508" s="29">
        <f>IF($J$6="с учетом НДС",VLOOKUP(I2508,LEGEND!B:E,4,0)*(1-M2508),VLOOKUP(I2508,LEGEND!B:E,4,0)*(1-M2508)/1.2)</f>
        <v>485</v>
      </c>
      <c r="M2508" s="57">
        <f>IF(AND(B2508&lt;&gt;"1_Электроинструмент",B2508&lt;&gt;"2_Садовая техника"),$J$5,IF($J$4&lt;=20%,$J$4,IFERROR(VLOOKUP(S2508,LEGEND!$L$2:$M$5,2,FALSE),$J$4)))</f>
        <v>0</v>
      </c>
      <c r="N2508" s="48" t="s">
        <v>60</v>
      </c>
      <c r="O2508" s="6" t="s">
        <v>60</v>
      </c>
      <c r="P2508" s="49" t="s">
        <v>1556</v>
      </c>
      <c r="Q2508" s="49" t="s">
        <v>473</v>
      </c>
      <c r="R2508" s="6" t="s">
        <v>60</v>
      </c>
      <c r="S2508" s="49" t="s">
        <v>60</v>
      </c>
      <c r="T2508" s="73" t="str">
        <f>IF(_xlfn.XLOOKUP(I2508,LEGEND!B:B,LEGEND!H:H)&lt;&gt;"-",HYPERLINK(_xlfn.XLOOKUP(I2508,LEGEND!B:B,LEGEND!H:H),"link"),_xlfn.XLOOKUP(I2508,LEGEND!B:B,LEGEND!H:H))</f>
        <v>link</v>
      </c>
      <c r="U2508" s="73" t="str">
        <f>HYPERLINK(_xlfn.XLOOKUP(I2508,LEGEND!B:B,LEGEND!I:I))</f>
        <v>https://milwaukee-media-images.s3.amazonaws.com/hi/4932430157--Hero_1.jpg</v>
      </c>
      <c r="V2508" s="51" t="s">
        <v>13285</v>
      </c>
      <c r="W2508" s="63" t="s">
        <v>1189</v>
      </c>
      <c r="X2508" s="64">
        <v>25</v>
      </c>
      <c r="Y2508" s="64">
        <v>48</v>
      </c>
      <c r="Z2508" s="64">
        <v>157</v>
      </c>
      <c r="AA2508" s="84">
        <v>2.4E-2</v>
      </c>
      <c r="AB2508" s="85">
        <v>1</v>
      </c>
      <c r="AC2508" s="85">
        <v>1</v>
      </c>
    </row>
    <row r="2509" spans="1:29" ht="25.5">
      <c r="A2509" s="1"/>
      <c r="B2509" s="6" t="s">
        <v>8777</v>
      </c>
      <c r="C2509" s="6" t="s">
        <v>8778</v>
      </c>
      <c r="D2509" s="6" t="s">
        <v>8861</v>
      </c>
      <c r="E2509" s="49" t="s">
        <v>9795</v>
      </c>
      <c r="F2509" s="6" t="s">
        <v>12846</v>
      </c>
      <c r="G2509" s="6" t="s">
        <v>60</v>
      </c>
      <c r="H2509" s="6" t="s">
        <v>60</v>
      </c>
      <c r="I2509" s="60" t="s">
        <v>13298</v>
      </c>
      <c r="J2509" s="49" t="s">
        <v>13299</v>
      </c>
      <c r="K2509" s="6" t="s">
        <v>13300</v>
      </c>
      <c r="L2509" s="29">
        <f>IF($J$6="с учетом НДС",VLOOKUP(I2509,LEGEND!B:E,4,0)*(1-M2509),VLOOKUP(I2509,LEGEND!B:E,4,0)*(1-M2509)/1.2)</f>
        <v>495</v>
      </c>
      <c r="M2509" s="57">
        <f>IF(AND(B2509&lt;&gt;"1_Электроинструмент",B2509&lt;&gt;"2_Садовая техника"),$J$5,IF($J$4&lt;=20%,$J$4,IFERROR(VLOOKUP(S2509,LEGEND!$L$2:$M$5,2,FALSE),$J$4)))</f>
        <v>0</v>
      </c>
      <c r="N2509" s="48" t="s">
        <v>60</v>
      </c>
      <c r="O2509" s="6" t="s">
        <v>60</v>
      </c>
      <c r="P2509" s="49" t="s">
        <v>66</v>
      </c>
      <c r="Q2509" s="49" t="s">
        <v>67</v>
      </c>
      <c r="R2509" s="6" t="s">
        <v>60</v>
      </c>
      <c r="S2509" s="49" t="s">
        <v>60</v>
      </c>
      <c r="T2509" s="73" t="str">
        <f>IF(_xlfn.XLOOKUP(I2509,LEGEND!B:B,LEGEND!H:H)&lt;&gt;"-",HYPERLINK(_xlfn.XLOOKUP(I2509,LEGEND!B:B,LEGEND!H:H),"link"),_xlfn.XLOOKUP(I2509,LEGEND!B:B,LEGEND!H:H))</f>
        <v>link</v>
      </c>
      <c r="U2509" s="73" t="str">
        <f>HYPERLINK(_xlfn.XLOOKUP(I2509,LEGEND!B:B,LEGEND!I:I))</f>
        <v>https://milwaukee-media-images.s3.amazonaws.com/hi/4932471188--Hero_1.jpg</v>
      </c>
      <c r="V2509" s="51" t="s">
        <v>13301</v>
      </c>
      <c r="W2509" s="63" t="s">
        <v>71</v>
      </c>
      <c r="X2509" s="64">
        <v>47</v>
      </c>
      <c r="Y2509" s="64">
        <v>202</v>
      </c>
      <c r="Z2509" s="64">
        <v>11</v>
      </c>
      <c r="AA2509" s="84">
        <v>7.5999999999999998E-2</v>
      </c>
      <c r="AB2509" s="85">
        <v>1</v>
      </c>
      <c r="AC2509" s="85">
        <v>1</v>
      </c>
    </row>
    <row r="2510" spans="1:29" ht="25.5">
      <c r="A2510" s="1"/>
      <c r="B2510" s="6" t="s">
        <v>8777</v>
      </c>
      <c r="C2510" s="6" t="s">
        <v>8778</v>
      </c>
      <c r="D2510" s="6" t="s">
        <v>8861</v>
      </c>
      <c r="E2510" s="49" t="s">
        <v>9795</v>
      </c>
      <c r="F2510" s="6" t="s">
        <v>12846</v>
      </c>
      <c r="G2510" s="6" t="s">
        <v>60</v>
      </c>
      <c r="H2510" s="6" t="s">
        <v>60</v>
      </c>
      <c r="I2510" s="60" t="s">
        <v>13278</v>
      </c>
      <c r="J2510" s="49" t="s">
        <v>13279</v>
      </c>
      <c r="K2510" s="6" t="s">
        <v>13280</v>
      </c>
      <c r="L2510" s="29">
        <f>IF($J$6="с учетом НДС",VLOOKUP(I2510,LEGEND!B:E,4,0)*(1-M2510),VLOOKUP(I2510,LEGEND!B:E,4,0)*(1-M2510)/1.2)</f>
        <v>510</v>
      </c>
      <c r="M2510" s="57">
        <f>IF(AND(B2510&lt;&gt;"1_Электроинструмент",B2510&lt;&gt;"2_Садовая техника"),$J$5,IF($J$4&lt;=20%,$J$4,IFERROR(VLOOKUP(S2510,LEGEND!$L$2:$M$5,2,FALSE),$J$4)))</f>
        <v>0</v>
      </c>
      <c r="N2510" s="48" t="s">
        <v>60</v>
      </c>
      <c r="O2510" s="6" t="s">
        <v>60</v>
      </c>
      <c r="P2510" s="49" t="s">
        <v>1556</v>
      </c>
      <c r="Q2510" s="49" t="s">
        <v>473</v>
      </c>
      <c r="R2510" s="6" t="s">
        <v>60</v>
      </c>
      <c r="S2510" s="49" t="s">
        <v>60</v>
      </c>
      <c r="T2510" s="73" t="str">
        <f>IF(_xlfn.XLOOKUP(I2510,LEGEND!B:B,LEGEND!H:H)&lt;&gt;"-",HYPERLINK(_xlfn.XLOOKUP(I2510,LEGEND!B:B,LEGEND!H:H),"link"),_xlfn.XLOOKUP(I2510,LEGEND!B:B,LEGEND!H:H))</f>
        <v>-</v>
      </c>
      <c r="U2510" s="73" t="str">
        <f>HYPERLINK(_xlfn.XLOOKUP(I2510,LEGEND!B:B,LEGEND!I:I))</f>
        <v>-</v>
      </c>
      <c r="V2510" s="51" t="s">
        <v>13281</v>
      </c>
      <c r="W2510" s="63" t="s">
        <v>1189</v>
      </c>
      <c r="X2510" s="64">
        <v>178</v>
      </c>
      <c r="Y2510" s="64">
        <v>40</v>
      </c>
      <c r="Z2510" s="64">
        <v>7</v>
      </c>
      <c r="AA2510" s="84">
        <v>5.3999999999999999E-2</v>
      </c>
      <c r="AB2510" s="85">
        <v>1</v>
      </c>
      <c r="AC2510" s="85">
        <v>1</v>
      </c>
    </row>
    <row r="2511" spans="1:29" ht="25.5">
      <c r="A2511" s="1"/>
      <c r="B2511" s="6" t="s">
        <v>8777</v>
      </c>
      <c r="C2511" s="6" t="s">
        <v>8778</v>
      </c>
      <c r="D2511" s="6" t="s">
        <v>8861</v>
      </c>
      <c r="E2511" s="49" t="s">
        <v>9795</v>
      </c>
      <c r="F2511" s="6" t="s">
        <v>12846</v>
      </c>
      <c r="G2511" s="6" t="s">
        <v>60</v>
      </c>
      <c r="H2511" s="6" t="s">
        <v>60</v>
      </c>
      <c r="I2511" s="60" t="s">
        <v>13302</v>
      </c>
      <c r="J2511" s="49" t="s">
        <v>13303</v>
      </c>
      <c r="K2511" s="6" t="s">
        <v>13304</v>
      </c>
      <c r="L2511" s="29">
        <f>IF($J$6="с учетом НДС",VLOOKUP(I2511,LEGEND!B:E,4,0)*(1-M2511),VLOOKUP(I2511,LEGEND!B:E,4,0)*(1-M2511)/1.2)</f>
        <v>510</v>
      </c>
      <c r="M2511" s="57">
        <f>IF(AND(B2511&lt;&gt;"1_Электроинструмент",B2511&lt;&gt;"2_Садовая техника"),$J$5,IF($J$4&lt;=20%,$J$4,IFERROR(VLOOKUP(S2511,LEGEND!$L$2:$M$5,2,FALSE),$J$4)))</f>
        <v>0</v>
      </c>
      <c r="N2511" s="48" t="s">
        <v>60</v>
      </c>
      <c r="O2511" s="6" t="s">
        <v>60</v>
      </c>
      <c r="P2511" s="49" t="s">
        <v>66</v>
      </c>
      <c r="Q2511" s="49" t="s">
        <v>67</v>
      </c>
      <c r="R2511" s="6" t="s">
        <v>60</v>
      </c>
      <c r="S2511" s="49" t="s">
        <v>60</v>
      </c>
      <c r="T2511" s="73" t="str">
        <f>IF(_xlfn.XLOOKUP(I2511,LEGEND!B:B,LEGEND!H:H)&lt;&gt;"-",HYPERLINK(_xlfn.XLOOKUP(I2511,LEGEND!B:B,LEGEND!H:H),"link"),_xlfn.XLOOKUP(I2511,LEGEND!B:B,LEGEND!H:H))</f>
        <v>link</v>
      </c>
      <c r="U2511" s="73" t="str">
        <f>HYPERLINK(_xlfn.XLOOKUP(I2511,LEGEND!B:B,LEGEND!I:I))</f>
        <v>https://milwaukee-media-images.s3.amazonaws.com/hi/4932471108--Hero_1.jpg</v>
      </c>
      <c r="V2511" s="51" t="s">
        <v>13305</v>
      </c>
      <c r="W2511" s="63" t="s">
        <v>71</v>
      </c>
      <c r="X2511" s="64">
        <v>352</v>
      </c>
      <c r="Y2511" s="64">
        <v>47</v>
      </c>
      <c r="Z2511" s="64">
        <v>14</v>
      </c>
      <c r="AA2511" s="84">
        <v>9.1999999999999998E-2</v>
      </c>
      <c r="AB2511" s="85">
        <v>1</v>
      </c>
      <c r="AC2511" s="85">
        <v>1</v>
      </c>
    </row>
    <row r="2512" spans="1:29" ht="25.5">
      <c r="A2512" s="1"/>
      <c r="B2512" s="6" t="s">
        <v>8777</v>
      </c>
      <c r="C2512" s="6" t="s">
        <v>8778</v>
      </c>
      <c r="D2512" s="6" t="s">
        <v>8861</v>
      </c>
      <c r="E2512" s="49" t="s">
        <v>9795</v>
      </c>
      <c r="F2512" s="6" t="s">
        <v>12846</v>
      </c>
      <c r="G2512" s="6" t="s">
        <v>60</v>
      </c>
      <c r="H2512" s="6" t="s">
        <v>60</v>
      </c>
      <c r="I2512" s="60" t="s">
        <v>13306</v>
      </c>
      <c r="J2512" s="49" t="s">
        <v>13307</v>
      </c>
      <c r="K2512" s="6" t="s">
        <v>13308</v>
      </c>
      <c r="L2512" s="29">
        <f>IF($J$6="с учетом НДС",VLOOKUP(I2512,LEGEND!B:E,4,0)*(1-M2512),VLOOKUP(I2512,LEGEND!B:E,4,0)*(1-M2512)/1.2)</f>
        <v>510</v>
      </c>
      <c r="M2512" s="57">
        <f>IF(AND(B2512&lt;&gt;"1_Электроинструмент",B2512&lt;&gt;"2_Садовая техника"),$J$5,IF($J$4&lt;=20%,$J$4,IFERROR(VLOOKUP(S2512,LEGEND!$L$2:$M$5,2,FALSE),$J$4)))</f>
        <v>0</v>
      </c>
      <c r="N2512" s="48" t="s">
        <v>60</v>
      </c>
      <c r="O2512" s="6" t="s">
        <v>60</v>
      </c>
      <c r="P2512" s="49" t="s">
        <v>66</v>
      </c>
      <c r="Q2512" s="49" t="s">
        <v>67</v>
      </c>
      <c r="R2512" s="6" t="s">
        <v>60</v>
      </c>
      <c r="S2512" s="49" t="s">
        <v>60</v>
      </c>
      <c r="T2512" s="73" t="str">
        <f>IF(_xlfn.XLOOKUP(I2512,LEGEND!B:B,LEGEND!H:H)&lt;&gt;"-",HYPERLINK(_xlfn.XLOOKUP(I2512,LEGEND!B:B,LEGEND!H:H),"link"),_xlfn.XLOOKUP(I2512,LEGEND!B:B,LEGEND!H:H))</f>
        <v>link</v>
      </c>
      <c r="U2512" s="73" t="str">
        <f>HYPERLINK(_xlfn.XLOOKUP(I2512,LEGEND!B:B,LEGEND!I:I))</f>
        <v>https://milwaukee-media-images.s3.amazonaws.com/hi/4932471190--Hero_1.jpg</v>
      </c>
      <c r="V2512" s="51" t="s">
        <v>13309</v>
      </c>
      <c r="W2512" s="63" t="s">
        <v>71</v>
      </c>
      <c r="X2512" s="64">
        <v>47</v>
      </c>
      <c r="Y2512" s="64">
        <v>202</v>
      </c>
      <c r="Z2512" s="64">
        <v>13</v>
      </c>
      <c r="AA2512" s="84">
        <v>9.4E-2</v>
      </c>
      <c r="AB2512" s="85">
        <v>1</v>
      </c>
      <c r="AC2512" s="85">
        <v>1</v>
      </c>
    </row>
    <row r="2513" spans="1:29" ht="25.5">
      <c r="A2513" s="1"/>
      <c r="B2513" s="6" t="s">
        <v>8777</v>
      </c>
      <c r="C2513" s="6" t="s">
        <v>8778</v>
      </c>
      <c r="D2513" s="6" t="s">
        <v>8861</v>
      </c>
      <c r="E2513" s="49" t="s">
        <v>9795</v>
      </c>
      <c r="F2513" s="6" t="s">
        <v>12846</v>
      </c>
      <c r="G2513" s="6" t="s">
        <v>60</v>
      </c>
      <c r="H2513" s="6" t="s">
        <v>60</v>
      </c>
      <c r="I2513" s="60" t="s">
        <v>13314</v>
      </c>
      <c r="J2513" s="49" t="s">
        <v>13315</v>
      </c>
      <c r="K2513" s="6" t="s">
        <v>13316</v>
      </c>
      <c r="L2513" s="29">
        <f>IF($J$6="с учетом НДС",VLOOKUP(I2513,LEGEND!B:E,4,0)*(1-M2513),VLOOKUP(I2513,LEGEND!B:E,4,0)*(1-M2513)/1.2)</f>
        <v>520</v>
      </c>
      <c r="M2513" s="57">
        <f>IF(AND(B2513&lt;&gt;"1_Электроинструмент",B2513&lt;&gt;"2_Садовая техника"),$J$5,IF($J$4&lt;=20%,$J$4,IFERROR(VLOOKUP(S2513,LEGEND!$L$2:$M$5,2,FALSE),$J$4)))</f>
        <v>0</v>
      </c>
      <c r="N2513" s="48" t="s">
        <v>60</v>
      </c>
      <c r="O2513" s="6" t="s">
        <v>60</v>
      </c>
      <c r="P2513" s="49" t="s">
        <v>66</v>
      </c>
      <c r="Q2513" s="49" t="s">
        <v>67</v>
      </c>
      <c r="R2513" s="6" t="s">
        <v>60</v>
      </c>
      <c r="S2513" s="49" t="s">
        <v>60</v>
      </c>
      <c r="T2513" s="73" t="str">
        <f>IF(_xlfn.XLOOKUP(I2513,LEGEND!B:B,LEGEND!H:H)&lt;&gt;"-",HYPERLINK(_xlfn.XLOOKUP(I2513,LEGEND!B:B,LEGEND!H:H),"link"),_xlfn.XLOOKUP(I2513,LEGEND!B:B,LEGEND!H:H))</f>
        <v>-</v>
      </c>
      <c r="U2513" s="73" t="str">
        <f>HYPERLINK(_xlfn.XLOOKUP(I2513,LEGEND!B:B,LEGEND!I:I))</f>
        <v>https://milwaukee-media-images.s3.amazonaws.com/hi/4932363645--Hero_1.jpg</v>
      </c>
      <c r="V2513" s="51" t="s">
        <v>13317</v>
      </c>
      <c r="W2513" s="63" t="s">
        <v>1189</v>
      </c>
      <c r="X2513" s="64">
        <v>288</v>
      </c>
      <c r="Y2513" s="64">
        <v>40</v>
      </c>
      <c r="Z2513" s="64">
        <v>10</v>
      </c>
      <c r="AA2513" s="84">
        <v>8.7999999999999995E-2</v>
      </c>
      <c r="AB2513" s="85">
        <v>1</v>
      </c>
      <c r="AC2513" s="85">
        <v>1</v>
      </c>
    </row>
    <row r="2514" spans="1:29" ht="25.5">
      <c r="A2514" s="1"/>
      <c r="B2514" s="6" t="s">
        <v>8777</v>
      </c>
      <c r="C2514" s="6" t="s">
        <v>8778</v>
      </c>
      <c r="D2514" s="6" t="s">
        <v>8861</v>
      </c>
      <c r="E2514" s="49" t="s">
        <v>9795</v>
      </c>
      <c r="F2514" s="6" t="s">
        <v>12846</v>
      </c>
      <c r="G2514" s="6" t="s">
        <v>60</v>
      </c>
      <c r="H2514" s="6" t="s">
        <v>60</v>
      </c>
      <c r="I2514" s="60" t="s">
        <v>13318</v>
      </c>
      <c r="J2514" s="49" t="s">
        <v>13319</v>
      </c>
      <c r="K2514" s="6" t="s">
        <v>13320</v>
      </c>
      <c r="L2514" s="29">
        <f>IF($J$6="с учетом НДС",VLOOKUP(I2514,LEGEND!B:E,4,0)*(1-M2514),VLOOKUP(I2514,LEGEND!B:E,4,0)*(1-M2514)/1.2)</f>
        <v>520</v>
      </c>
      <c r="M2514" s="57">
        <f>IF(AND(B2514&lt;&gt;"1_Электроинструмент",B2514&lt;&gt;"2_Садовая техника"),$J$5,IF($J$4&lt;=20%,$J$4,IFERROR(VLOOKUP(S2514,LEGEND!$L$2:$M$5,2,FALSE),$J$4)))</f>
        <v>0</v>
      </c>
      <c r="N2514" s="48" t="s">
        <v>60</v>
      </c>
      <c r="O2514" s="6" t="s">
        <v>60</v>
      </c>
      <c r="P2514" s="49" t="s">
        <v>1556</v>
      </c>
      <c r="Q2514" s="49" t="s">
        <v>473</v>
      </c>
      <c r="R2514" s="6" t="s">
        <v>60</v>
      </c>
      <c r="S2514" s="49" t="s">
        <v>60</v>
      </c>
      <c r="T2514" s="73" t="str">
        <f>IF(_xlfn.XLOOKUP(I2514,LEGEND!B:B,LEGEND!H:H)&lt;&gt;"-",HYPERLINK(_xlfn.XLOOKUP(I2514,LEGEND!B:B,LEGEND!H:H),"link"),_xlfn.XLOOKUP(I2514,LEGEND!B:B,LEGEND!H:H))</f>
        <v>-</v>
      </c>
      <c r="U2514" s="73" t="str">
        <f>HYPERLINK(_xlfn.XLOOKUP(I2514,LEGEND!B:B,LEGEND!I:I))</f>
        <v>-</v>
      </c>
      <c r="V2514" s="51" t="s">
        <v>13321</v>
      </c>
      <c r="W2514" s="63" t="s">
        <v>1189</v>
      </c>
      <c r="X2514" s="64">
        <v>235</v>
      </c>
      <c r="Y2514" s="64">
        <v>40</v>
      </c>
      <c r="Z2514" s="64">
        <v>1</v>
      </c>
      <c r="AA2514" s="84">
        <v>8.2000000000000003E-2</v>
      </c>
      <c r="AB2514" s="85">
        <v>1</v>
      </c>
      <c r="AC2514" s="85">
        <v>1</v>
      </c>
    </row>
    <row r="2515" spans="1:29" ht="25.5">
      <c r="A2515" s="1"/>
      <c r="B2515" s="6" t="s">
        <v>8777</v>
      </c>
      <c r="C2515" s="6" t="s">
        <v>8778</v>
      </c>
      <c r="D2515" s="6" t="s">
        <v>8861</v>
      </c>
      <c r="E2515" s="49" t="s">
        <v>9795</v>
      </c>
      <c r="F2515" s="6" t="s">
        <v>12846</v>
      </c>
      <c r="G2515" s="6" t="s">
        <v>60</v>
      </c>
      <c r="H2515" s="6" t="s">
        <v>60</v>
      </c>
      <c r="I2515" s="60" t="s">
        <v>13354</v>
      </c>
      <c r="J2515" s="49" t="s">
        <v>13355</v>
      </c>
      <c r="K2515" s="6" t="s">
        <v>13356</v>
      </c>
      <c r="L2515" s="29">
        <f>IF($J$6="с учетом НДС",VLOOKUP(I2515,LEGEND!B:E,4,0)*(1-M2515),VLOOKUP(I2515,LEGEND!B:E,4,0)*(1-M2515)/1.2)</f>
        <v>550</v>
      </c>
      <c r="M2515" s="57">
        <f>IF(AND(B2515&lt;&gt;"1_Электроинструмент",B2515&lt;&gt;"2_Садовая техника"),$J$5,IF($J$4&lt;=20%,$J$4,IFERROR(VLOOKUP(S2515,LEGEND!$L$2:$M$5,2,FALSE),$J$4)))</f>
        <v>0</v>
      </c>
      <c r="N2515" s="48" t="s">
        <v>60</v>
      </c>
      <c r="O2515" s="6" t="s">
        <v>60</v>
      </c>
      <c r="P2515" s="49" t="s">
        <v>66</v>
      </c>
      <c r="Q2515" s="49" t="s">
        <v>67</v>
      </c>
      <c r="R2515" s="6" t="s">
        <v>60</v>
      </c>
      <c r="S2515" s="49" t="s">
        <v>60</v>
      </c>
      <c r="T2515" s="73" t="str">
        <f>IF(_xlfn.XLOOKUP(I2515,LEGEND!B:B,LEGEND!H:H)&lt;&gt;"-",HYPERLINK(_xlfn.XLOOKUP(I2515,LEGEND!B:B,LEGEND!H:H),"link"),_xlfn.XLOOKUP(I2515,LEGEND!B:B,LEGEND!H:H))</f>
        <v>link</v>
      </c>
      <c r="U2515" s="73" t="str">
        <f>HYPERLINK(_xlfn.XLOOKUP(I2515,LEGEND!B:B,LEGEND!I:I))</f>
        <v>https://milwaukee-media-images.s3.amazonaws.com/hi/4932471110--Hero_1.jpg</v>
      </c>
      <c r="V2515" s="51" t="s">
        <v>13357</v>
      </c>
      <c r="W2515" s="63" t="s">
        <v>71</v>
      </c>
      <c r="X2515" s="64">
        <v>202</v>
      </c>
      <c r="Y2515" s="64">
        <v>48</v>
      </c>
      <c r="Z2515" s="64">
        <v>13</v>
      </c>
      <c r="AA2515" s="84">
        <v>6.4000000000000001E-2</v>
      </c>
      <c r="AB2515" s="85">
        <v>1</v>
      </c>
      <c r="AC2515" s="85">
        <v>1</v>
      </c>
    </row>
    <row r="2516" spans="1:29" ht="25.5">
      <c r="A2516" s="1"/>
      <c r="B2516" s="6" t="s">
        <v>8777</v>
      </c>
      <c r="C2516" s="6" t="s">
        <v>8778</v>
      </c>
      <c r="D2516" s="6" t="s">
        <v>8861</v>
      </c>
      <c r="E2516" s="49" t="s">
        <v>9795</v>
      </c>
      <c r="F2516" s="6" t="s">
        <v>12846</v>
      </c>
      <c r="G2516" s="6" t="s">
        <v>60</v>
      </c>
      <c r="H2516" s="6" t="s">
        <v>60</v>
      </c>
      <c r="I2516" s="60" t="s">
        <v>13358</v>
      </c>
      <c r="J2516" s="49" t="s">
        <v>13359</v>
      </c>
      <c r="K2516" s="6" t="s">
        <v>13360</v>
      </c>
      <c r="L2516" s="29">
        <f>IF($J$6="с учетом НДС",VLOOKUP(I2516,LEGEND!B:E,4,0)*(1-M2516),VLOOKUP(I2516,LEGEND!B:E,4,0)*(1-M2516)/1.2)</f>
        <v>550</v>
      </c>
      <c r="M2516" s="57">
        <f>IF(AND(B2516&lt;&gt;"1_Электроинструмент",B2516&lt;&gt;"2_Садовая техника"),$J$5,IF($J$4&lt;=20%,$J$4,IFERROR(VLOOKUP(S2516,LEGEND!$L$2:$M$5,2,FALSE),$J$4)))</f>
        <v>0</v>
      </c>
      <c r="N2516" s="48" t="s">
        <v>60</v>
      </c>
      <c r="O2516" s="6" t="s">
        <v>60</v>
      </c>
      <c r="P2516" s="49" t="s">
        <v>66</v>
      </c>
      <c r="Q2516" s="49" t="s">
        <v>473</v>
      </c>
      <c r="R2516" s="6" t="s">
        <v>60</v>
      </c>
      <c r="S2516" s="49" t="s">
        <v>60</v>
      </c>
      <c r="T2516" s="73" t="str">
        <f>IF(_xlfn.XLOOKUP(I2516,LEGEND!B:B,LEGEND!H:H)&lt;&gt;"-",HYPERLINK(_xlfn.XLOOKUP(I2516,LEGEND!B:B,LEGEND!H:H),"link"),_xlfn.XLOOKUP(I2516,LEGEND!B:B,LEGEND!H:H))</f>
        <v>-</v>
      </c>
      <c r="U2516" s="73" t="str">
        <f>HYPERLINK(_xlfn.XLOOKUP(I2516,LEGEND!B:B,LEGEND!I:I))</f>
        <v>https://milwaukee-media-images.s3.amazonaws.com/hi/4932399919--Hero_1.jpg</v>
      </c>
      <c r="V2516" s="51" t="s">
        <v>13361</v>
      </c>
      <c r="W2516" s="63" t="s">
        <v>1189</v>
      </c>
      <c r="X2516" s="64">
        <v>10</v>
      </c>
      <c r="Y2516" s="64">
        <v>40</v>
      </c>
      <c r="Z2516" s="64">
        <v>200</v>
      </c>
      <c r="AA2516" s="84">
        <v>4.8000000000000001E-2</v>
      </c>
      <c r="AB2516" s="85">
        <v>1</v>
      </c>
      <c r="AC2516" s="85">
        <v>1</v>
      </c>
    </row>
    <row r="2517" spans="1:29" ht="25.5">
      <c r="A2517" s="1"/>
      <c r="B2517" s="6" t="s">
        <v>8777</v>
      </c>
      <c r="C2517" s="6" t="s">
        <v>8778</v>
      </c>
      <c r="D2517" s="6" t="s">
        <v>8861</v>
      </c>
      <c r="E2517" s="49" t="s">
        <v>9795</v>
      </c>
      <c r="F2517" s="6" t="s">
        <v>12846</v>
      </c>
      <c r="G2517" s="6" t="s">
        <v>60</v>
      </c>
      <c r="H2517" s="6" t="s">
        <v>60</v>
      </c>
      <c r="I2517" s="60" t="s">
        <v>13362</v>
      </c>
      <c r="J2517" s="49" t="s">
        <v>13363</v>
      </c>
      <c r="K2517" s="6" t="s">
        <v>13364</v>
      </c>
      <c r="L2517" s="29">
        <f>IF($J$6="с учетом НДС",VLOOKUP(I2517,LEGEND!B:E,4,0)*(1-M2517),VLOOKUP(I2517,LEGEND!B:E,4,0)*(1-M2517)/1.2)</f>
        <v>560</v>
      </c>
      <c r="M2517" s="57">
        <f>IF(AND(B2517&lt;&gt;"1_Электроинструмент",B2517&lt;&gt;"2_Садовая техника"),$J$5,IF($J$4&lt;=20%,$J$4,IFERROR(VLOOKUP(S2517,LEGEND!$L$2:$M$5,2,FALSE),$J$4)))</f>
        <v>0</v>
      </c>
      <c r="N2517" s="48" t="s">
        <v>60</v>
      </c>
      <c r="O2517" s="6" t="s">
        <v>60</v>
      </c>
      <c r="P2517" s="49" t="s">
        <v>1556</v>
      </c>
      <c r="Q2517" s="49" t="s">
        <v>473</v>
      </c>
      <c r="R2517" s="6" t="s">
        <v>60</v>
      </c>
      <c r="S2517" s="49" t="s">
        <v>60</v>
      </c>
      <c r="T2517" s="73" t="str">
        <f>IF(_xlfn.XLOOKUP(I2517,LEGEND!B:B,LEGEND!H:H)&lt;&gt;"-",HYPERLINK(_xlfn.XLOOKUP(I2517,LEGEND!B:B,LEGEND!H:H),"link"),_xlfn.XLOOKUP(I2517,LEGEND!B:B,LEGEND!H:H))</f>
        <v>-</v>
      </c>
      <c r="U2517" s="73" t="str">
        <f>HYPERLINK(_xlfn.XLOOKUP(I2517,LEGEND!B:B,LEGEND!I:I))</f>
        <v>-</v>
      </c>
      <c r="V2517" s="51" t="s">
        <v>13365</v>
      </c>
      <c r="W2517" s="63" t="s">
        <v>1189</v>
      </c>
      <c r="X2517" s="64">
        <v>25</v>
      </c>
      <c r="Y2517" s="64">
        <v>48</v>
      </c>
      <c r="Z2517" s="64">
        <v>220</v>
      </c>
      <c r="AA2517" s="84">
        <v>0.04</v>
      </c>
      <c r="AB2517" s="85">
        <v>1</v>
      </c>
      <c r="AC2517" s="85">
        <v>1</v>
      </c>
    </row>
    <row r="2518" spans="1:29" ht="25.5">
      <c r="A2518" s="1"/>
      <c r="B2518" s="6" t="s">
        <v>8777</v>
      </c>
      <c r="C2518" s="6" t="s">
        <v>8778</v>
      </c>
      <c r="D2518" s="6" t="s">
        <v>8861</v>
      </c>
      <c r="E2518" s="49" t="s">
        <v>9795</v>
      </c>
      <c r="F2518" s="6" t="s">
        <v>12846</v>
      </c>
      <c r="G2518" s="6" t="s">
        <v>60</v>
      </c>
      <c r="H2518" s="6" t="s">
        <v>60</v>
      </c>
      <c r="I2518" s="60" t="s">
        <v>24385</v>
      </c>
      <c r="J2518" s="49" t="s">
        <v>24386</v>
      </c>
      <c r="K2518" s="6" t="s">
        <v>24387</v>
      </c>
      <c r="L2518" s="29">
        <f>IF($J$6="с учетом НДС",VLOOKUP(I2518,LEGEND!B:E,4,0)*(1-M2518),VLOOKUP(I2518,LEGEND!B:E,4,0)*(1-M2518)/1.2)</f>
        <v>560</v>
      </c>
      <c r="M2518" s="57">
        <f>IF(AND(B2518&lt;&gt;"1_Электроинструмент",B2518&lt;&gt;"2_Садовая техника"),$J$5,IF($J$4&lt;=20%,$J$4,IFERROR(VLOOKUP(S2518,LEGEND!$L$2:$M$5,2,FALSE),$J$4)))</f>
        <v>0</v>
      </c>
      <c r="N2518" s="48" t="s">
        <v>60</v>
      </c>
      <c r="O2518" s="6" t="s">
        <v>60</v>
      </c>
      <c r="P2518" s="49" t="s">
        <v>1556</v>
      </c>
      <c r="Q2518" s="49" t="s">
        <v>473</v>
      </c>
      <c r="R2518" s="6" t="s">
        <v>60</v>
      </c>
      <c r="S2518" s="49" t="s">
        <v>60</v>
      </c>
      <c r="T2518" s="73" t="str">
        <f>IF(_xlfn.XLOOKUP(I2518,LEGEND!B:B,LEGEND!H:H)&lt;&gt;"-",HYPERLINK(_xlfn.XLOOKUP(I2518,LEGEND!B:B,LEGEND!H:H),"link"),_xlfn.XLOOKUP(I2518,LEGEND!B:B,LEGEND!H:H))</f>
        <v>-</v>
      </c>
      <c r="U2518" s="73" t="str">
        <f>HYPERLINK(_xlfn.XLOOKUP(I2518,LEGEND!B:B,LEGEND!I:I))</f>
        <v>https://milwaukee-media-images.s3.amazonaws.com/hi/4932399126--Hero_1.jpg</v>
      </c>
      <c r="V2518" s="51" t="s">
        <v>24388</v>
      </c>
      <c r="W2518" s="63" t="s">
        <v>71</v>
      </c>
      <c r="X2518" s="64">
        <v>200</v>
      </c>
      <c r="Y2518" s="64">
        <v>40</v>
      </c>
      <c r="Z2518" s="64">
        <v>6</v>
      </c>
      <c r="AA2518" s="84">
        <v>0.03</v>
      </c>
      <c r="AB2518" s="85">
        <v>1</v>
      </c>
      <c r="AC2518" s="85">
        <v>1</v>
      </c>
    </row>
    <row r="2519" spans="1:29" ht="25.5">
      <c r="A2519" s="1"/>
      <c r="B2519" s="6" t="s">
        <v>8777</v>
      </c>
      <c r="C2519" s="6" t="s">
        <v>8778</v>
      </c>
      <c r="D2519" s="6" t="s">
        <v>8861</v>
      </c>
      <c r="E2519" s="49" t="s">
        <v>9795</v>
      </c>
      <c r="F2519" s="6" t="s">
        <v>12846</v>
      </c>
      <c r="G2519" s="6" t="s">
        <v>60</v>
      </c>
      <c r="H2519" s="6" t="s">
        <v>60</v>
      </c>
      <c r="I2519" s="60" t="s">
        <v>13386</v>
      </c>
      <c r="J2519" s="49" t="s">
        <v>13387</v>
      </c>
      <c r="K2519" s="6" t="s">
        <v>13388</v>
      </c>
      <c r="L2519" s="29">
        <f>IF($J$6="с учетом НДС",VLOOKUP(I2519,LEGEND!B:E,4,0)*(1-M2519),VLOOKUP(I2519,LEGEND!B:E,4,0)*(1-M2519)/1.2)</f>
        <v>570</v>
      </c>
      <c r="M2519" s="57">
        <f>IF(AND(B2519&lt;&gt;"1_Электроинструмент",B2519&lt;&gt;"2_Садовая техника"),$J$5,IF($J$4&lt;=20%,$J$4,IFERROR(VLOOKUP(S2519,LEGEND!$L$2:$M$5,2,FALSE),$J$4)))</f>
        <v>0</v>
      </c>
      <c r="N2519" s="48" t="s">
        <v>60</v>
      </c>
      <c r="O2519" s="6" t="s">
        <v>60</v>
      </c>
      <c r="P2519" s="49" t="s">
        <v>66</v>
      </c>
      <c r="Q2519" s="49" t="s">
        <v>473</v>
      </c>
      <c r="R2519" s="6" t="s">
        <v>60</v>
      </c>
      <c r="S2519" s="49" t="s">
        <v>60</v>
      </c>
      <c r="T2519" s="73" t="str">
        <f>IF(_xlfn.XLOOKUP(I2519,LEGEND!B:B,LEGEND!H:H)&lt;&gt;"-",HYPERLINK(_xlfn.XLOOKUP(I2519,LEGEND!B:B,LEGEND!H:H),"link"),_xlfn.XLOOKUP(I2519,LEGEND!B:B,LEGEND!H:H))</f>
        <v>-</v>
      </c>
      <c r="U2519" s="73" t="str">
        <f>HYPERLINK(_xlfn.XLOOKUP(I2519,LEGEND!B:B,LEGEND!I:I))</f>
        <v>https://milwaukee-media-images.s3.amazonaws.com/hi/4932363649--Hero_1.jpg</v>
      </c>
      <c r="V2519" s="51" t="s">
        <v>13389</v>
      </c>
      <c r="W2519" s="63" t="s">
        <v>1189</v>
      </c>
      <c r="X2519" s="64">
        <v>150</v>
      </c>
      <c r="Y2519" s="64">
        <v>13</v>
      </c>
      <c r="Z2519" s="64">
        <v>13</v>
      </c>
      <c r="AA2519" s="84">
        <v>0.113</v>
      </c>
      <c r="AB2519" s="85">
        <v>1</v>
      </c>
      <c r="AC2519" s="85">
        <v>1</v>
      </c>
    </row>
    <row r="2520" spans="1:29" ht="25.5">
      <c r="A2520" s="1"/>
      <c r="B2520" s="6" t="s">
        <v>8777</v>
      </c>
      <c r="C2520" s="6" t="s">
        <v>8778</v>
      </c>
      <c r="D2520" s="6" t="s">
        <v>8861</v>
      </c>
      <c r="E2520" s="49" t="s">
        <v>9795</v>
      </c>
      <c r="F2520" s="6" t="s">
        <v>12846</v>
      </c>
      <c r="G2520" s="6" t="s">
        <v>60</v>
      </c>
      <c r="H2520" s="6" t="s">
        <v>60</v>
      </c>
      <c r="I2520" s="60" t="s">
        <v>13390</v>
      </c>
      <c r="J2520" s="49" t="s">
        <v>13391</v>
      </c>
      <c r="K2520" s="6" t="s">
        <v>13260</v>
      </c>
      <c r="L2520" s="29">
        <f>IF($J$6="с учетом НДС",VLOOKUP(I2520,LEGEND!B:E,4,0)*(1-M2520),VLOOKUP(I2520,LEGEND!B:E,4,0)*(1-M2520)/1.2)</f>
        <v>570</v>
      </c>
      <c r="M2520" s="57">
        <f>IF(AND(B2520&lt;&gt;"1_Электроинструмент",B2520&lt;&gt;"2_Садовая техника"),$J$5,IF($J$4&lt;=20%,$J$4,IFERROR(VLOOKUP(S2520,LEGEND!$L$2:$M$5,2,FALSE),$J$4)))</f>
        <v>0</v>
      </c>
      <c r="N2520" s="48" t="s">
        <v>60</v>
      </c>
      <c r="O2520" s="6" t="s">
        <v>60</v>
      </c>
      <c r="P2520" s="49" t="s">
        <v>1556</v>
      </c>
      <c r="Q2520" s="49" t="s">
        <v>473</v>
      </c>
      <c r="R2520" s="6" t="s">
        <v>60</v>
      </c>
      <c r="S2520" s="49" t="s">
        <v>60</v>
      </c>
      <c r="T2520" s="73" t="str">
        <f>IF(_xlfn.XLOOKUP(I2520,LEGEND!B:B,LEGEND!H:H)&lt;&gt;"-",HYPERLINK(_xlfn.XLOOKUP(I2520,LEGEND!B:B,LEGEND!H:H),"link"),_xlfn.XLOOKUP(I2520,LEGEND!B:B,LEGEND!H:H))</f>
        <v>link</v>
      </c>
      <c r="U2520" s="73" t="str">
        <f>HYPERLINK(_xlfn.XLOOKUP(I2520,LEGEND!B:B,LEGEND!I:I))</f>
        <v>https://milwaukee-media-images.s3.amazonaws.com/hi/4932430160--Hero_1.jpg</v>
      </c>
      <c r="V2520" s="51" t="s">
        <v>13392</v>
      </c>
      <c r="W2520" s="63" t="s">
        <v>1189</v>
      </c>
      <c r="X2520" s="64">
        <v>35</v>
      </c>
      <c r="Y2520" s="64">
        <v>48</v>
      </c>
      <c r="Z2520" s="64">
        <v>220</v>
      </c>
      <c r="AA2520" s="84">
        <v>5.0999999999999997E-2</v>
      </c>
      <c r="AB2520" s="85">
        <v>1</v>
      </c>
      <c r="AC2520" s="85">
        <v>1</v>
      </c>
    </row>
    <row r="2521" spans="1:29" ht="25.5">
      <c r="A2521" s="1"/>
      <c r="B2521" s="6" t="s">
        <v>8777</v>
      </c>
      <c r="C2521" s="6" t="s">
        <v>8778</v>
      </c>
      <c r="D2521" s="6" t="s">
        <v>8861</v>
      </c>
      <c r="E2521" s="49" t="s">
        <v>9795</v>
      </c>
      <c r="F2521" s="6" t="s">
        <v>12846</v>
      </c>
      <c r="G2521" s="6" t="s">
        <v>60</v>
      </c>
      <c r="H2521" s="6" t="s">
        <v>60</v>
      </c>
      <c r="I2521" s="60" t="s">
        <v>13393</v>
      </c>
      <c r="J2521" s="49" t="s">
        <v>13394</v>
      </c>
      <c r="K2521" s="6" t="s">
        <v>13395</v>
      </c>
      <c r="L2521" s="29">
        <f>IF($J$6="с учетом НДС",VLOOKUP(I2521,LEGEND!B:E,4,0)*(1-M2521),VLOOKUP(I2521,LEGEND!B:E,4,0)*(1-M2521)/1.2)</f>
        <v>590</v>
      </c>
      <c r="M2521" s="57">
        <f>IF(AND(B2521&lt;&gt;"1_Электроинструмент",B2521&lt;&gt;"2_Садовая техника"),$J$5,IF($J$4&lt;=20%,$J$4,IFERROR(VLOOKUP(S2521,LEGEND!$L$2:$M$5,2,FALSE),$J$4)))</f>
        <v>0</v>
      </c>
      <c r="N2521" s="48" t="s">
        <v>60</v>
      </c>
      <c r="O2521" s="6" t="s">
        <v>60</v>
      </c>
      <c r="P2521" s="49" t="s">
        <v>66</v>
      </c>
      <c r="Q2521" s="49" t="s">
        <v>67</v>
      </c>
      <c r="R2521" s="6" t="s">
        <v>60</v>
      </c>
      <c r="S2521" s="49" t="s">
        <v>60</v>
      </c>
      <c r="T2521" s="73" t="str">
        <f>IF(_xlfn.XLOOKUP(I2521,LEGEND!B:B,LEGEND!H:H)&lt;&gt;"-",HYPERLINK(_xlfn.XLOOKUP(I2521,LEGEND!B:B,LEGEND!H:H),"link"),_xlfn.XLOOKUP(I2521,LEGEND!B:B,LEGEND!H:H))</f>
        <v>link</v>
      </c>
      <c r="U2521" s="73" t="str">
        <f>HYPERLINK(_xlfn.XLOOKUP(I2521,LEGEND!B:B,LEGEND!I:I))</f>
        <v>https://milwaukee-media-images.s3.amazonaws.com/hi/4932471099--Hero_1.jpg</v>
      </c>
      <c r="V2521" s="51" t="s">
        <v>13396</v>
      </c>
      <c r="W2521" s="63" t="s">
        <v>71</v>
      </c>
      <c r="X2521" s="64">
        <v>510</v>
      </c>
      <c r="Y2521" s="64">
        <v>48</v>
      </c>
      <c r="Z2521" s="64">
        <v>10</v>
      </c>
      <c r="AA2521" s="84">
        <v>7.0000000000000007E-2</v>
      </c>
      <c r="AB2521" s="85">
        <v>1</v>
      </c>
      <c r="AC2521" s="85">
        <v>1</v>
      </c>
    </row>
    <row r="2522" spans="1:29" ht="25.5">
      <c r="A2522" s="1"/>
      <c r="B2522" s="6" t="s">
        <v>8777</v>
      </c>
      <c r="C2522" s="6" t="s">
        <v>8778</v>
      </c>
      <c r="D2522" s="6" t="s">
        <v>8861</v>
      </c>
      <c r="E2522" s="49" t="s">
        <v>9795</v>
      </c>
      <c r="F2522" s="6" t="s">
        <v>12846</v>
      </c>
      <c r="G2522" s="6" t="s">
        <v>60</v>
      </c>
      <c r="H2522" s="6" t="s">
        <v>60</v>
      </c>
      <c r="I2522" s="60" t="s">
        <v>13397</v>
      </c>
      <c r="J2522" s="49" t="s">
        <v>13398</v>
      </c>
      <c r="K2522" s="6" t="s">
        <v>13399</v>
      </c>
      <c r="L2522" s="29">
        <f>IF($J$6="с учетом НДС",VLOOKUP(I2522,LEGEND!B:E,4,0)*(1-M2522),VLOOKUP(I2522,LEGEND!B:E,4,0)*(1-M2522)/1.2)</f>
        <v>590</v>
      </c>
      <c r="M2522" s="57">
        <f>IF(AND(B2522&lt;&gt;"1_Электроинструмент",B2522&lt;&gt;"2_Садовая техника"),$J$5,IF($J$4&lt;=20%,$J$4,IFERROR(VLOOKUP(S2522,LEGEND!$L$2:$M$5,2,FALSE),$J$4)))</f>
        <v>0</v>
      </c>
      <c r="N2522" s="48" t="s">
        <v>60</v>
      </c>
      <c r="O2522" s="6" t="s">
        <v>60</v>
      </c>
      <c r="P2522" s="49" t="s">
        <v>66</v>
      </c>
      <c r="Q2522" s="49" t="s">
        <v>67</v>
      </c>
      <c r="R2522" s="6" t="s">
        <v>60</v>
      </c>
      <c r="S2522" s="49" t="s">
        <v>60</v>
      </c>
      <c r="T2522" s="73" t="str">
        <f>IF(_xlfn.XLOOKUP(I2522,LEGEND!B:B,LEGEND!H:H)&lt;&gt;"-",HYPERLINK(_xlfn.XLOOKUP(I2522,LEGEND!B:B,LEGEND!H:H),"link"),_xlfn.XLOOKUP(I2522,LEGEND!B:B,LEGEND!H:H))</f>
        <v>link</v>
      </c>
      <c r="U2522" s="73" t="str">
        <f>HYPERLINK(_xlfn.XLOOKUP(I2522,LEGEND!B:B,LEGEND!I:I))</f>
        <v>https://milwaukee-media-images.s3.amazonaws.com/hi/4932471102--Hero_1.jpg</v>
      </c>
      <c r="V2522" s="51" t="s">
        <v>13400</v>
      </c>
      <c r="W2522" s="63" t="s">
        <v>71</v>
      </c>
      <c r="X2522" s="64">
        <v>510</v>
      </c>
      <c r="Y2522" s="64">
        <v>50</v>
      </c>
      <c r="Z2522" s="64">
        <v>12</v>
      </c>
      <c r="AA2522" s="84">
        <v>7.0000000000000007E-2</v>
      </c>
      <c r="AB2522" s="85">
        <v>1</v>
      </c>
      <c r="AC2522" s="85">
        <v>1</v>
      </c>
    </row>
    <row r="2523" spans="1:29" ht="25.5">
      <c r="A2523" s="1"/>
      <c r="B2523" s="6" t="s">
        <v>8777</v>
      </c>
      <c r="C2523" s="6" t="s">
        <v>8778</v>
      </c>
      <c r="D2523" s="6" t="s">
        <v>8861</v>
      </c>
      <c r="E2523" s="49" t="s">
        <v>9795</v>
      </c>
      <c r="F2523" s="6" t="s">
        <v>12846</v>
      </c>
      <c r="G2523" s="6" t="s">
        <v>60</v>
      </c>
      <c r="H2523" s="6" t="s">
        <v>60</v>
      </c>
      <c r="I2523" s="60" t="s">
        <v>13413</v>
      </c>
      <c r="J2523" s="49" t="s">
        <v>13414</v>
      </c>
      <c r="K2523" s="6" t="s">
        <v>13415</v>
      </c>
      <c r="L2523" s="29">
        <f>IF($J$6="с учетом НДС",VLOOKUP(I2523,LEGEND!B:E,4,0)*(1-M2523),VLOOKUP(I2523,LEGEND!B:E,4,0)*(1-M2523)/1.2)</f>
        <v>600</v>
      </c>
      <c r="M2523" s="57">
        <f>IF(AND(B2523&lt;&gt;"1_Электроинструмент",B2523&lt;&gt;"2_Садовая техника"),$J$5,IF($J$4&lt;=20%,$J$4,IFERROR(VLOOKUP(S2523,LEGEND!$L$2:$M$5,2,FALSE),$J$4)))</f>
        <v>0</v>
      </c>
      <c r="N2523" s="48" t="s">
        <v>60</v>
      </c>
      <c r="O2523" s="6" t="s">
        <v>60</v>
      </c>
      <c r="P2523" s="49" t="s">
        <v>66</v>
      </c>
      <c r="Q2523" s="49" t="s">
        <v>473</v>
      </c>
      <c r="R2523" s="6" t="s">
        <v>60</v>
      </c>
      <c r="S2523" s="49" t="s">
        <v>60</v>
      </c>
      <c r="T2523" s="73" t="str">
        <f>IF(_xlfn.XLOOKUP(I2523,LEGEND!B:B,LEGEND!H:H)&lt;&gt;"-",HYPERLINK(_xlfn.XLOOKUP(I2523,LEGEND!B:B,LEGEND!H:H),"link"),_xlfn.XLOOKUP(I2523,LEGEND!B:B,LEGEND!H:H))</f>
        <v>-</v>
      </c>
      <c r="U2523" s="73" t="str">
        <f>HYPERLINK(_xlfn.XLOOKUP(I2523,LEGEND!B:B,LEGEND!I:I))</f>
        <v>https://milwaukee-media-images.s3.amazonaws.com/hi/4932363650--Hero_1.jpg</v>
      </c>
      <c r="V2523" s="51" t="s">
        <v>13416</v>
      </c>
      <c r="W2523" s="63" t="s">
        <v>1189</v>
      </c>
      <c r="X2523" s="64">
        <v>235</v>
      </c>
      <c r="Y2523" s="64">
        <v>40</v>
      </c>
      <c r="Z2523" s="64">
        <v>1</v>
      </c>
      <c r="AA2523" s="84">
        <v>0.123</v>
      </c>
      <c r="AB2523" s="85">
        <v>1</v>
      </c>
      <c r="AC2523" s="85">
        <v>1</v>
      </c>
    </row>
    <row r="2524" spans="1:29" ht="25.5">
      <c r="A2524" s="1"/>
      <c r="B2524" s="6" t="s">
        <v>8777</v>
      </c>
      <c r="C2524" s="6" t="s">
        <v>8778</v>
      </c>
      <c r="D2524" s="6" t="s">
        <v>8861</v>
      </c>
      <c r="E2524" s="49" t="s">
        <v>9795</v>
      </c>
      <c r="F2524" s="6" t="s">
        <v>12846</v>
      </c>
      <c r="G2524" s="6" t="s">
        <v>60</v>
      </c>
      <c r="H2524" s="6" t="s">
        <v>60</v>
      </c>
      <c r="I2524" s="60" t="s">
        <v>13417</v>
      </c>
      <c r="J2524" s="49" t="s">
        <v>13418</v>
      </c>
      <c r="K2524" s="6" t="s">
        <v>13419</v>
      </c>
      <c r="L2524" s="29">
        <f>IF($J$6="с учетом НДС",VLOOKUP(I2524,LEGEND!B:E,4,0)*(1-M2524),VLOOKUP(I2524,LEGEND!B:E,4,0)*(1-M2524)/1.2)</f>
        <v>620</v>
      </c>
      <c r="M2524" s="57">
        <f>IF(AND(B2524&lt;&gt;"1_Электроинструмент",B2524&lt;&gt;"2_Садовая техника"),$J$5,IF($J$4&lt;=20%,$J$4,IFERROR(VLOOKUP(S2524,LEGEND!$L$2:$M$5,2,FALSE),$J$4)))</f>
        <v>0</v>
      </c>
      <c r="N2524" s="48" t="s">
        <v>60</v>
      </c>
      <c r="O2524" s="6" t="s">
        <v>60</v>
      </c>
      <c r="P2524" s="49" t="s">
        <v>66</v>
      </c>
      <c r="Q2524" s="49" t="s">
        <v>67</v>
      </c>
      <c r="R2524" s="6" t="s">
        <v>60</v>
      </c>
      <c r="S2524" s="49" t="s">
        <v>60</v>
      </c>
      <c r="T2524" s="73" t="str">
        <f>IF(_xlfn.XLOOKUP(I2524,LEGEND!B:B,LEGEND!H:H)&lt;&gt;"-",HYPERLINK(_xlfn.XLOOKUP(I2524,LEGEND!B:B,LEGEND!H:H),"link"),_xlfn.XLOOKUP(I2524,LEGEND!B:B,LEGEND!H:H))</f>
        <v>link</v>
      </c>
      <c r="U2524" s="73" t="str">
        <f>HYPERLINK(_xlfn.XLOOKUP(I2524,LEGEND!B:B,LEGEND!I:I))</f>
        <v>https://milwaukee-media-images.s3.amazonaws.com/hi/4932471106--Hero_1.jpg</v>
      </c>
      <c r="V2524" s="51" t="s">
        <v>13420</v>
      </c>
      <c r="W2524" s="63" t="s">
        <v>71</v>
      </c>
      <c r="X2524" s="64">
        <v>510</v>
      </c>
      <c r="Y2524" s="64">
        <v>48</v>
      </c>
      <c r="Z2524" s="64">
        <v>7</v>
      </c>
      <c r="AA2524" s="84">
        <v>0.112</v>
      </c>
      <c r="AB2524" s="85">
        <v>1</v>
      </c>
      <c r="AC2524" s="85">
        <v>1</v>
      </c>
    </row>
    <row r="2525" spans="1:29" ht="25.5">
      <c r="A2525" s="1"/>
      <c r="B2525" s="6" t="s">
        <v>8777</v>
      </c>
      <c r="C2525" s="6" t="s">
        <v>8778</v>
      </c>
      <c r="D2525" s="6" t="s">
        <v>8861</v>
      </c>
      <c r="E2525" s="49" t="s">
        <v>9795</v>
      </c>
      <c r="F2525" s="6" t="s">
        <v>12846</v>
      </c>
      <c r="G2525" s="6" t="s">
        <v>60</v>
      </c>
      <c r="H2525" s="6" t="s">
        <v>60</v>
      </c>
      <c r="I2525" s="60" t="s">
        <v>13421</v>
      </c>
      <c r="J2525" s="49" t="s">
        <v>13422</v>
      </c>
      <c r="K2525" s="6" t="s">
        <v>13423</v>
      </c>
      <c r="L2525" s="29">
        <f>IF($J$6="с учетом НДС",VLOOKUP(I2525,LEGEND!B:E,4,0)*(1-M2525),VLOOKUP(I2525,LEGEND!B:E,4,0)*(1-M2525)/1.2)</f>
        <v>620</v>
      </c>
      <c r="M2525" s="57">
        <f>IF(AND(B2525&lt;&gt;"1_Электроинструмент",B2525&lt;&gt;"2_Садовая техника"),$J$5,IF($J$4&lt;=20%,$J$4,IFERROR(VLOOKUP(S2525,LEGEND!$L$2:$M$5,2,FALSE),$J$4)))</f>
        <v>0</v>
      </c>
      <c r="N2525" s="48" t="s">
        <v>60</v>
      </c>
      <c r="O2525" s="6" t="s">
        <v>60</v>
      </c>
      <c r="P2525" s="49" t="s">
        <v>66</v>
      </c>
      <c r="Q2525" s="49" t="s">
        <v>67</v>
      </c>
      <c r="R2525" s="6" t="s">
        <v>60</v>
      </c>
      <c r="S2525" s="49" t="s">
        <v>60</v>
      </c>
      <c r="T2525" s="73" t="str">
        <f>IF(_xlfn.XLOOKUP(I2525,LEGEND!B:B,LEGEND!H:H)&lt;&gt;"-",HYPERLINK(_xlfn.XLOOKUP(I2525,LEGEND!B:B,LEGEND!H:H),"link"),_xlfn.XLOOKUP(I2525,LEGEND!B:B,LEGEND!H:H))</f>
        <v>link</v>
      </c>
      <c r="U2525" s="73" t="str">
        <f>HYPERLINK(_xlfn.XLOOKUP(I2525,LEGEND!B:B,LEGEND!I:I))</f>
        <v>https://milwaukee-media-images.s3.amazonaws.com/hi/4932471189--Hero_1.jpg</v>
      </c>
      <c r="V2525" s="51" t="s">
        <v>13424</v>
      </c>
      <c r="W2525" s="63" t="s">
        <v>71</v>
      </c>
      <c r="X2525" s="64">
        <v>47</v>
      </c>
      <c r="Y2525" s="64">
        <v>352</v>
      </c>
      <c r="Z2525" s="64">
        <v>11</v>
      </c>
      <c r="AA2525" s="84">
        <v>0.123</v>
      </c>
      <c r="AB2525" s="85">
        <v>1</v>
      </c>
      <c r="AC2525" s="85">
        <v>1</v>
      </c>
    </row>
    <row r="2526" spans="1:29" ht="25.5">
      <c r="A2526" s="1"/>
      <c r="B2526" s="6" t="s">
        <v>8777</v>
      </c>
      <c r="C2526" s="6" t="s">
        <v>8778</v>
      </c>
      <c r="D2526" s="6" t="s">
        <v>8861</v>
      </c>
      <c r="E2526" s="49" t="s">
        <v>9795</v>
      </c>
      <c r="F2526" s="6" t="s">
        <v>12846</v>
      </c>
      <c r="G2526" s="6" t="s">
        <v>60</v>
      </c>
      <c r="H2526" s="6" t="s">
        <v>60</v>
      </c>
      <c r="I2526" s="60" t="s">
        <v>13445</v>
      </c>
      <c r="J2526" s="49" t="s">
        <v>13446</v>
      </c>
      <c r="K2526" s="6" t="s">
        <v>13447</v>
      </c>
      <c r="L2526" s="29">
        <f>IF($J$6="с учетом НДС",VLOOKUP(I2526,LEGEND!B:E,4,0)*(1-M2526),VLOOKUP(I2526,LEGEND!B:E,4,0)*(1-M2526)/1.2)</f>
        <v>630</v>
      </c>
      <c r="M2526" s="57">
        <f>IF(AND(B2526&lt;&gt;"1_Электроинструмент",B2526&lt;&gt;"2_Садовая техника"),$J$5,IF($J$4&lt;=20%,$J$4,IFERROR(VLOOKUP(S2526,LEGEND!$L$2:$M$5,2,FALSE),$J$4)))</f>
        <v>0</v>
      </c>
      <c r="N2526" s="48" t="s">
        <v>60</v>
      </c>
      <c r="O2526" s="6" t="s">
        <v>60</v>
      </c>
      <c r="P2526" s="49" t="s">
        <v>66</v>
      </c>
      <c r="Q2526" s="49" t="s">
        <v>473</v>
      </c>
      <c r="R2526" s="6" t="s">
        <v>60</v>
      </c>
      <c r="S2526" s="49" t="s">
        <v>60</v>
      </c>
      <c r="T2526" s="73" t="str">
        <f>IF(_xlfn.XLOOKUP(I2526,LEGEND!B:B,LEGEND!H:H)&lt;&gt;"-",HYPERLINK(_xlfn.XLOOKUP(I2526,LEGEND!B:B,LEGEND!H:H),"link"),_xlfn.XLOOKUP(I2526,LEGEND!B:B,LEGEND!H:H))</f>
        <v>-</v>
      </c>
      <c r="U2526" s="73" t="str">
        <f>HYPERLINK(_xlfn.XLOOKUP(I2526,LEGEND!B:B,LEGEND!I:I))</f>
        <v>https://milwaukee-media-images.s3.amazonaws.com/hi/4932363648--Hero_1.jpg</v>
      </c>
      <c r="V2526" s="51" t="s">
        <v>13448</v>
      </c>
      <c r="W2526" s="63" t="s">
        <v>1189</v>
      </c>
      <c r="X2526" s="64">
        <v>290</v>
      </c>
      <c r="Y2526" s="64">
        <v>40</v>
      </c>
      <c r="Z2526" s="64">
        <v>1</v>
      </c>
      <c r="AA2526" s="84">
        <v>0.13100000000000001</v>
      </c>
      <c r="AB2526" s="85">
        <v>1</v>
      </c>
      <c r="AC2526" s="85">
        <v>1</v>
      </c>
    </row>
    <row r="2527" spans="1:29" ht="25.5">
      <c r="A2527" s="1"/>
      <c r="B2527" s="6" t="s">
        <v>8777</v>
      </c>
      <c r="C2527" s="6" t="s">
        <v>8778</v>
      </c>
      <c r="D2527" s="6" t="s">
        <v>8861</v>
      </c>
      <c r="E2527" s="49" t="s">
        <v>9795</v>
      </c>
      <c r="F2527" s="6" t="s">
        <v>12846</v>
      </c>
      <c r="G2527" s="6" t="s">
        <v>60</v>
      </c>
      <c r="H2527" s="6" t="s">
        <v>60</v>
      </c>
      <c r="I2527" s="60" t="s">
        <v>13461</v>
      </c>
      <c r="J2527" s="49" t="s">
        <v>13462</v>
      </c>
      <c r="K2527" s="6" t="s">
        <v>13463</v>
      </c>
      <c r="L2527" s="29">
        <f>IF($J$6="с учетом НДС",VLOOKUP(I2527,LEGEND!B:E,4,0)*(1-M2527),VLOOKUP(I2527,LEGEND!B:E,4,0)*(1-M2527)/1.2)</f>
        <v>660</v>
      </c>
      <c r="M2527" s="57">
        <f>IF(AND(B2527&lt;&gt;"1_Электроинструмент",B2527&lt;&gt;"2_Садовая техника"),$J$5,IF($J$4&lt;=20%,$J$4,IFERROR(VLOOKUP(S2527,LEGEND!$L$2:$M$5,2,FALSE),$J$4)))</f>
        <v>0</v>
      </c>
      <c r="N2527" s="48" t="s">
        <v>60</v>
      </c>
      <c r="O2527" s="6" t="s">
        <v>60</v>
      </c>
      <c r="P2527" s="49" t="s">
        <v>1556</v>
      </c>
      <c r="Q2527" s="49" t="s">
        <v>473</v>
      </c>
      <c r="R2527" s="6" t="s">
        <v>60</v>
      </c>
      <c r="S2527" s="49" t="s">
        <v>60</v>
      </c>
      <c r="T2527" s="73" t="str">
        <f>IF(_xlfn.XLOOKUP(I2527,LEGEND!B:B,LEGEND!H:H)&lt;&gt;"-",HYPERLINK(_xlfn.XLOOKUP(I2527,LEGEND!B:B,LEGEND!H:H),"link"),_xlfn.XLOOKUP(I2527,LEGEND!B:B,LEGEND!H:H))</f>
        <v>-</v>
      </c>
      <c r="U2527" s="73" t="str">
        <f>HYPERLINK(_xlfn.XLOOKUP(I2527,LEGEND!B:B,LEGEND!I:I))</f>
        <v>-</v>
      </c>
      <c r="V2527" s="51" t="s">
        <v>13464</v>
      </c>
      <c r="W2527" s="63" t="s">
        <v>1189</v>
      </c>
      <c r="X2527" s="64">
        <v>10</v>
      </c>
      <c r="Y2527" s="64">
        <v>48</v>
      </c>
      <c r="Z2527" s="64">
        <v>220</v>
      </c>
      <c r="AA2527" s="84">
        <v>3.6999999999999998E-2</v>
      </c>
      <c r="AB2527" s="85">
        <v>1</v>
      </c>
      <c r="AC2527" s="85">
        <v>1</v>
      </c>
    </row>
    <row r="2528" spans="1:29" ht="25.5">
      <c r="A2528" s="1"/>
      <c r="B2528" s="6" t="s">
        <v>8777</v>
      </c>
      <c r="C2528" s="6" t="s">
        <v>8778</v>
      </c>
      <c r="D2528" s="6" t="s">
        <v>8861</v>
      </c>
      <c r="E2528" s="49" t="s">
        <v>9795</v>
      </c>
      <c r="F2528" s="6" t="s">
        <v>12846</v>
      </c>
      <c r="G2528" s="6" t="s">
        <v>60</v>
      </c>
      <c r="H2528" s="6" t="s">
        <v>60</v>
      </c>
      <c r="I2528" s="60" t="s">
        <v>13465</v>
      </c>
      <c r="J2528" s="49" t="s">
        <v>13466</v>
      </c>
      <c r="K2528" s="6" t="s">
        <v>13467</v>
      </c>
      <c r="L2528" s="29">
        <f>IF($J$6="с учетом НДС",VLOOKUP(I2528,LEGEND!B:E,4,0)*(1-M2528),VLOOKUP(I2528,LEGEND!B:E,4,0)*(1-M2528)/1.2)</f>
        <v>670</v>
      </c>
      <c r="M2528" s="57">
        <f>IF(AND(B2528&lt;&gt;"1_Электроинструмент",B2528&lt;&gt;"2_Садовая техника"),$J$5,IF($J$4&lt;=20%,$J$4,IFERROR(VLOOKUP(S2528,LEGEND!$L$2:$M$5,2,FALSE),$J$4)))</f>
        <v>0</v>
      </c>
      <c r="N2528" s="48" t="s">
        <v>60</v>
      </c>
      <c r="O2528" s="6" t="s">
        <v>60</v>
      </c>
      <c r="P2528" s="49" t="s">
        <v>66</v>
      </c>
      <c r="Q2528" s="49" t="s">
        <v>67</v>
      </c>
      <c r="R2528" s="6" t="s">
        <v>60</v>
      </c>
      <c r="S2528" s="49" t="s">
        <v>60</v>
      </c>
      <c r="T2528" s="73" t="str">
        <f>IF(_xlfn.XLOOKUP(I2528,LEGEND!B:B,LEGEND!H:H)&lt;&gt;"-",HYPERLINK(_xlfn.XLOOKUP(I2528,LEGEND!B:B,LEGEND!H:H),"link"),_xlfn.XLOOKUP(I2528,LEGEND!B:B,LEGEND!H:H))</f>
        <v>link</v>
      </c>
      <c r="U2528" s="73" t="str">
        <f>HYPERLINK(_xlfn.XLOOKUP(I2528,LEGEND!B:B,LEGEND!I:I))</f>
        <v>https://milwaukee-media-images.s3.amazonaws.com/hi/4932471191--Hero_1.jpg</v>
      </c>
      <c r="V2528" s="51" t="s">
        <v>13468</v>
      </c>
      <c r="W2528" s="63" t="s">
        <v>71</v>
      </c>
      <c r="X2528" s="64">
        <v>47</v>
      </c>
      <c r="Y2528" s="64">
        <v>352</v>
      </c>
      <c r="Z2528" s="64">
        <v>13</v>
      </c>
      <c r="AA2528" s="84">
        <v>0.158</v>
      </c>
      <c r="AB2528" s="85">
        <v>1</v>
      </c>
      <c r="AC2528" s="85">
        <v>1</v>
      </c>
    </row>
    <row r="2529" spans="1:29" ht="25.5">
      <c r="A2529" s="1"/>
      <c r="B2529" s="6" t="s">
        <v>8777</v>
      </c>
      <c r="C2529" s="6" t="s">
        <v>8778</v>
      </c>
      <c r="D2529" s="6" t="s">
        <v>8861</v>
      </c>
      <c r="E2529" s="49" t="s">
        <v>9795</v>
      </c>
      <c r="F2529" s="6" t="s">
        <v>12846</v>
      </c>
      <c r="G2529" s="6" t="s">
        <v>60</v>
      </c>
      <c r="H2529" s="6" t="s">
        <v>60</v>
      </c>
      <c r="I2529" s="60" t="s">
        <v>13469</v>
      </c>
      <c r="J2529" s="49" t="s">
        <v>13470</v>
      </c>
      <c r="K2529" s="6" t="s">
        <v>13471</v>
      </c>
      <c r="L2529" s="29">
        <f>IF($J$6="с учетом НДС",VLOOKUP(I2529,LEGEND!B:E,4,0)*(1-M2529),VLOOKUP(I2529,LEGEND!B:E,4,0)*(1-M2529)/1.2)</f>
        <v>680</v>
      </c>
      <c r="M2529" s="57">
        <f>IF(AND(B2529&lt;&gt;"1_Электроинструмент",B2529&lt;&gt;"2_Садовая техника"),$J$5,IF($J$4&lt;=20%,$J$4,IFERROR(VLOOKUP(S2529,LEGEND!$L$2:$M$5,2,FALSE),$J$4)))</f>
        <v>0</v>
      </c>
      <c r="N2529" s="48" t="s">
        <v>60</v>
      </c>
      <c r="O2529" s="6" t="s">
        <v>60</v>
      </c>
      <c r="P2529" s="49" t="s">
        <v>66</v>
      </c>
      <c r="Q2529" s="49" t="s">
        <v>67</v>
      </c>
      <c r="R2529" s="6" t="s">
        <v>60</v>
      </c>
      <c r="S2529" s="49" t="s">
        <v>60</v>
      </c>
      <c r="T2529" s="73" t="str">
        <f>IF(_xlfn.XLOOKUP(I2529,LEGEND!B:B,LEGEND!H:H)&lt;&gt;"-",HYPERLINK(_xlfn.XLOOKUP(I2529,LEGEND!B:B,LEGEND!H:H),"link"),_xlfn.XLOOKUP(I2529,LEGEND!B:B,LEGEND!H:H))</f>
        <v>link</v>
      </c>
      <c r="U2529" s="73" t="str">
        <f>HYPERLINK(_xlfn.XLOOKUP(I2529,LEGEND!B:B,LEGEND!I:I))</f>
        <v>https://milwaukee-media-images.s3.amazonaws.com/hi/4932471109--Hero_1.jpg</v>
      </c>
      <c r="V2529" s="51" t="s">
        <v>13472</v>
      </c>
      <c r="W2529" s="63" t="s">
        <v>71</v>
      </c>
      <c r="X2529" s="64">
        <v>47</v>
      </c>
      <c r="Y2529" s="64">
        <v>352</v>
      </c>
      <c r="Z2529" s="64">
        <v>10</v>
      </c>
      <c r="AA2529" s="84">
        <v>0.14599999999999999</v>
      </c>
      <c r="AB2529" s="85">
        <v>1</v>
      </c>
      <c r="AC2529" s="85">
        <v>1</v>
      </c>
    </row>
    <row r="2530" spans="1:29" ht="25.5">
      <c r="A2530" s="1"/>
      <c r="B2530" s="6" t="s">
        <v>8777</v>
      </c>
      <c r="C2530" s="6" t="s">
        <v>8778</v>
      </c>
      <c r="D2530" s="6" t="s">
        <v>8861</v>
      </c>
      <c r="E2530" s="49" t="s">
        <v>9795</v>
      </c>
      <c r="F2530" s="6" t="s">
        <v>12846</v>
      </c>
      <c r="G2530" s="6" t="s">
        <v>60</v>
      </c>
      <c r="H2530" s="6" t="s">
        <v>60</v>
      </c>
      <c r="I2530" s="60" t="s">
        <v>13477</v>
      </c>
      <c r="J2530" s="49" t="s">
        <v>13478</v>
      </c>
      <c r="K2530" s="6" t="s">
        <v>13479</v>
      </c>
      <c r="L2530" s="29">
        <f>IF($J$6="с учетом НДС",VLOOKUP(I2530,LEGEND!B:E,4,0)*(1-M2530),VLOOKUP(I2530,LEGEND!B:E,4,0)*(1-M2530)/1.2)</f>
        <v>690</v>
      </c>
      <c r="M2530" s="57">
        <f>IF(AND(B2530&lt;&gt;"1_Электроинструмент",B2530&lt;&gt;"2_Садовая техника"),$J$5,IF($J$4&lt;=20%,$J$4,IFERROR(VLOOKUP(S2530,LEGEND!$L$2:$M$5,2,FALSE),$J$4)))</f>
        <v>0</v>
      </c>
      <c r="N2530" s="48" t="s">
        <v>60</v>
      </c>
      <c r="O2530" s="6" t="s">
        <v>60</v>
      </c>
      <c r="P2530" s="49" t="s">
        <v>66</v>
      </c>
      <c r="Q2530" s="49" t="s">
        <v>67</v>
      </c>
      <c r="R2530" s="6" t="s">
        <v>60</v>
      </c>
      <c r="S2530" s="49" t="s">
        <v>60</v>
      </c>
      <c r="T2530" s="73" t="str">
        <f>IF(_xlfn.XLOOKUP(I2530,LEGEND!B:B,LEGEND!H:H)&lt;&gt;"-",HYPERLINK(_xlfn.XLOOKUP(I2530,LEGEND!B:B,LEGEND!H:H),"link"),_xlfn.XLOOKUP(I2530,LEGEND!B:B,LEGEND!H:H))</f>
        <v>link</v>
      </c>
      <c r="U2530" s="73" t="str">
        <f>HYPERLINK(_xlfn.XLOOKUP(I2530,LEGEND!B:B,LEGEND!I:I))</f>
        <v>https://milwaukee-media-images.s3.amazonaws.com/hi/4932478465--Hero_1.jpg</v>
      </c>
      <c r="V2530" s="51" t="s">
        <v>13480</v>
      </c>
      <c r="W2530" s="63" t="s">
        <v>1189</v>
      </c>
      <c r="X2530" s="64">
        <v>35</v>
      </c>
      <c r="Y2530" s="64">
        <v>13</v>
      </c>
      <c r="Z2530" s="64">
        <v>275</v>
      </c>
      <c r="AA2530" s="84">
        <v>0.05</v>
      </c>
      <c r="AB2530" s="85">
        <v>1</v>
      </c>
      <c r="AC2530" s="85">
        <v>1</v>
      </c>
    </row>
    <row r="2531" spans="1:29" ht="25.5">
      <c r="A2531" s="1"/>
      <c r="B2531" s="6" t="s">
        <v>8777</v>
      </c>
      <c r="C2531" s="6" t="s">
        <v>8778</v>
      </c>
      <c r="D2531" s="6" t="s">
        <v>8861</v>
      </c>
      <c r="E2531" s="49" t="s">
        <v>9795</v>
      </c>
      <c r="F2531" s="6" t="s">
        <v>12846</v>
      </c>
      <c r="G2531" s="6" t="s">
        <v>60</v>
      </c>
      <c r="H2531" s="6" t="s">
        <v>60</v>
      </c>
      <c r="I2531" s="60" t="s">
        <v>13481</v>
      </c>
      <c r="J2531" s="49" t="s">
        <v>13482</v>
      </c>
      <c r="K2531" s="6" t="s">
        <v>13483</v>
      </c>
      <c r="L2531" s="29">
        <f>IF($J$6="с учетом НДС",VLOOKUP(I2531,LEGEND!B:E,4,0)*(1-M2531),VLOOKUP(I2531,LEGEND!B:E,4,0)*(1-M2531)/1.2)</f>
        <v>700</v>
      </c>
      <c r="M2531" s="57">
        <f>IF(AND(B2531&lt;&gt;"1_Электроинструмент",B2531&lt;&gt;"2_Садовая техника"),$J$5,IF($J$4&lt;=20%,$J$4,IFERROR(VLOOKUP(S2531,LEGEND!$L$2:$M$5,2,FALSE),$J$4)))</f>
        <v>0</v>
      </c>
      <c r="N2531" s="48" t="s">
        <v>60</v>
      </c>
      <c r="O2531" s="6" t="s">
        <v>60</v>
      </c>
      <c r="P2531" s="49" t="s">
        <v>66</v>
      </c>
      <c r="Q2531" s="49" t="s">
        <v>67</v>
      </c>
      <c r="R2531" s="6" t="s">
        <v>60</v>
      </c>
      <c r="S2531" s="49" t="s">
        <v>60</v>
      </c>
      <c r="T2531" s="73" t="str">
        <f>IF(_xlfn.XLOOKUP(I2531,LEGEND!B:B,LEGEND!H:H)&lt;&gt;"-",HYPERLINK(_xlfn.XLOOKUP(I2531,LEGEND!B:B,LEGEND!H:H),"link"),_xlfn.XLOOKUP(I2531,LEGEND!B:B,LEGEND!H:H))</f>
        <v>link</v>
      </c>
      <c r="U2531" s="73" t="str">
        <f>HYPERLINK(_xlfn.XLOOKUP(I2531,LEGEND!B:B,LEGEND!I:I))</f>
        <v>https://milwaukee-media-images.s3.amazonaws.com/hi/4932471111--Hero_1.jpg</v>
      </c>
      <c r="V2531" s="51" t="s">
        <v>13484</v>
      </c>
      <c r="W2531" s="63" t="s">
        <v>71</v>
      </c>
      <c r="X2531" s="64">
        <v>353</v>
      </c>
      <c r="Y2531" s="64">
        <v>48</v>
      </c>
      <c r="Z2531" s="64">
        <v>11</v>
      </c>
      <c r="AA2531" s="84">
        <v>0.11</v>
      </c>
      <c r="AB2531" s="85">
        <v>1</v>
      </c>
      <c r="AC2531" s="85">
        <v>1</v>
      </c>
    </row>
    <row r="2532" spans="1:29" ht="25.5">
      <c r="A2532" s="1"/>
      <c r="B2532" s="6" t="s">
        <v>8777</v>
      </c>
      <c r="C2532" s="6" t="s">
        <v>8778</v>
      </c>
      <c r="D2532" s="6" t="s">
        <v>8861</v>
      </c>
      <c r="E2532" s="49" t="s">
        <v>9795</v>
      </c>
      <c r="F2532" s="6" t="s">
        <v>12846</v>
      </c>
      <c r="G2532" s="6" t="s">
        <v>60</v>
      </c>
      <c r="H2532" s="6" t="s">
        <v>60</v>
      </c>
      <c r="I2532" s="60" t="s">
        <v>13517</v>
      </c>
      <c r="J2532" s="49" t="s">
        <v>13518</v>
      </c>
      <c r="K2532" s="6" t="s">
        <v>13519</v>
      </c>
      <c r="L2532" s="29">
        <f>IF($J$6="с учетом НДС",VLOOKUP(I2532,LEGEND!B:E,4,0)*(1-M2532),VLOOKUP(I2532,LEGEND!B:E,4,0)*(1-M2532)/1.2)</f>
        <v>740</v>
      </c>
      <c r="M2532" s="57">
        <f>IF(AND(B2532&lt;&gt;"1_Электроинструмент",B2532&lt;&gt;"2_Садовая техника"),$J$5,IF($J$4&lt;=20%,$J$4,IFERROR(VLOOKUP(S2532,LEGEND!$L$2:$M$5,2,FALSE),$J$4)))</f>
        <v>0</v>
      </c>
      <c r="N2532" s="48" t="s">
        <v>60</v>
      </c>
      <c r="O2532" s="6" t="s">
        <v>60</v>
      </c>
      <c r="P2532" s="49" t="s">
        <v>66</v>
      </c>
      <c r="Q2532" s="49" t="s">
        <v>473</v>
      </c>
      <c r="R2532" s="6" t="s">
        <v>60</v>
      </c>
      <c r="S2532" s="49" t="s">
        <v>60</v>
      </c>
      <c r="T2532" s="73" t="str">
        <f>IF(_xlfn.XLOOKUP(I2532,LEGEND!B:B,LEGEND!H:H)&lt;&gt;"-",HYPERLINK(_xlfn.XLOOKUP(I2532,LEGEND!B:B,LEGEND!H:H),"link"),_xlfn.XLOOKUP(I2532,LEGEND!B:B,LEGEND!H:H))</f>
        <v>-</v>
      </c>
      <c r="U2532" s="73" t="str">
        <f>HYPERLINK(_xlfn.XLOOKUP(I2532,LEGEND!B:B,LEGEND!I:I))</f>
        <v>https://milwaukee-media-images.s3.amazonaws.com/hi/4932373914--Hero_1.jpg</v>
      </c>
      <c r="V2532" s="51" t="s">
        <v>13520</v>
      </c>
      <c r="W2532" s="63" t="s">
        <v>1189</v>
      </c>
      <c r="X2532" s="64">
        <v>235</v>
      </c>
      <c r="Y2532" s="64">
        <v>40</v>
      </c>
      <c r="Z2532" s="64">
        <v>16</v>
      </c>
      <c r="AA2532" s="84">
        <v>0.14299999999999999</v>
      </c>
      <c r="AB2532" s="85">
        <v>1</v>
      </c>
      <c r="AC2532" s="85">
        <v>1</v>
      </c>
    </row>
    <row r="2533" spans="1:29" ht="25.5">
      <c r="A2533" s="1"/>
      <c r="B2533" s="6" t="s">
        <v>8777</v>
      </c>
      <c r="C2533" s="6" t="s">
        <v>8778</v>
      </c>
      <c r="D2533" s="6" t="s">
        <v>8861</v>
      </c>
      <c r="E2533" s="49" t="s">
        <v>9795</v>
      </c>
      <c r="F2533" s="6" t="s">
        <v>12846</v>
      </c>
      <c r="G2533" s="6" t="s">
        <v>60</v>
      </c>
      <c r="H2533" s="6" t="s">
        <v>60</v>
      </c>
      <c r="I2533" s="60" t="s">
        <v>13521</v>
      </c>
      <c r="J2533" s="49" t="s">
        <v>13522</v>
      </c>
      <c r="K2533" s="6" t="s">
        <v>13463</v>
      </c>
      <c r="L2533" s="29">
        <f>IF($J$6="с учетом НДС",VLOOKUP(I2533,LEGEND!B:E,4,0)*(1-M2533),VLOOKUP(I2533,LEGEND!B:E,4,0)*(1-M2533)/1.2)</f>
        <v>740</v>
      </c>
      <c r="M2533" s="57">
        <f>IF(AND(B2533&lt;&gt;"1_Электроинструмент",B2533&lt;&gt;"2_Садовая техника"),$J$5,IF($J$4&lt;=20%,$J$4,IFERROR(VLOOKUP(S2533,LEGEND!$L$2:$M$5,2,FALSE),$J$4)))</f>
        <v>0</v>
      </c>
      <c r="N2533" s="48" t="s">
        <v>60</v>
      </c>
      <c r="O2533" s="6" t="s">
        <v>60</v>
      </c>
      <c r="P2533" s="49" t="s">
        <v>1556</v>
      </c>
      <c r="Q2533" s="49" t="s">
        <v>473</v>
      </c>
      <c r="R2533" s="6" t="s">
        <v>60</v>
      </c>
      <c r="S2533" s="49" t="s">
        <v>60</v>
      </c>
      <c r="T2533" s="73" t="str">
        <f>IF(_xlfn.XLOOKUP(I2533,LEGEND!B:B,LEGEND!H:H)&lt;&gt;"-",HYPERLINK(_xlfn.XLOOKUP(I2533,LEGEND!B:B,LEGEND!H:H),"link"),_xlfn.XLOOKUP(I2533,LEGEND!B:B,LEGEND!H:H))</f>
        <v>-</v>
      </c>
      <c r="U2533" s="73" t="str">
        <f>HYPERLINK(_xlfn.XLOOKUP(I2533,LEGEND!B:B,LEGEND!I:I))</f>
        <v>-</v>
      </c>
      <c r="V2533" s="51" t="s">
        <v>13523</v>
      </c>
      <c r="W2533" s="63" t="s">
        <v>1189</v>
      </c>
      <c r="X2533" s="64">
        <v>10</v>
      </c>
      <c r="Y2533" s="64">
        <v>48</v>
      </c>
      <c r="Z2533" s="64">
        <v>220</v>
      </c>
      <c r="AA2533" s="84">
        <v>3.6999999999999998E-2</v>
      </c>
      <c r="AB2533" s="85">
        <v>1</v>
      </c>
      <c r="AC2533" s="85">
        <v>1</v>
      </c>
    </row>
    <row r="2534" spans="1:29" ht="25.5">
      <c r="A2534" s="1"/>
      <c r="B2534" s="6" t="s">
        <v>8777</v>
      </c>
      <c r="C2534" s="6" t="s">
        <v>8778</v>
      </c>
      <c r="D2534" s="6" t="s">
        <v>8861</v>
      </c>
      <c r="E2534" s="49" t="s">
        <v>9795</v>
      </c>
      <c r="F2534" s="6" t="s">
        <v>12846</v>
      </c>
      <c r="G2534" s="6" t="s">
        <v>60</v>
      </c>
      <c r="H2534" s="6" t="s">
        <v>60</v>
      </c>
      <c r="I2534" s="60" t="s">
        <v>13524</v>
      </c>
      <c r="J2534" s="49" t="s">
        <v>13525</v>
      </c>
      <c r="K2534" s="6" t="s">
        <v>13526</v>
      </c>
      <c r="L2534" s="29">
        <f>IF($J$6="с учетом НДС",VLOOKUP(I2534,LEGEND!B:E,4,0)*(1-M2534),VLOOKUP(I2534,LEGEND!B:E,4,0)*(1-M2534)/1.2)</f>
        <v>740</v>
      </c>
      <c r="M2534" s="57">
        <f>IF(AND(B2534&lt;&gt;"1_Электроинструмент",B2534&lt;&gt;"2_Садовая техника"),$J$5,IF($J$4&lt;=20%,$J$4,IFERROR(VLOOKUP(S2534,LEGEND!$L$2:$M$5,2,FALSE),$J$4)))</f>
        <v>0</v>
      </c>
      <c r="N2534" s="48" t="s">
        <v>60</v>
      </c>
      <c r="O2534" s="6" t="s">
        <v>60</v>
      </c>
      <c r="P2534" s="49" t="s">
        <v>1556</v>
      </c>
      <c r="Q2534" s="49" t="s">
        <v>473</v>
      </c>
      <c r="R2534" s="6" t="s">
        <v>60</v>
      </c>
      <c r="S2534" s="49" t="s">
        <v>60</v>
      </c>
      <c r="T2534" s="73" t="str">
        <f>IF(_xlfn.XLOOKUP(I2534,LEGEND!B:B,LEGEND!H:H)&lt;&gt;"-",HYPERLINK(_xlfn.XLOOKUP(I2534,LEGEND!B:B,LEGEND!H:H),"link"),_xlfn.XLOOKUP(I2534,LEGEND!B:B,LEGEND!H:H))</f>
        <v>-</v>
      </c>
      <c r="U2534" s="73" t="str">
        <f>HYPERLINK(_xlfn.XLOOKUP(I2534,LEGEND!B:B,LEGEND!I:I))</f>
        <v>-</v>
      </c>
      <c r="V2534" s="51" t="s">
        <v>13527</v>
      </c>
      <c r="W2534" s="63" t="s">
        <v>1189</v>
      </c>
      <c r="X2534" s="64">
        <v>25</v>
      </c>
      <c r="Y2534" s="64">
        <v>48</v>
      </c>
      <c r="Z2534" s="64">
        <v>310</v>
      </c>
      <c r="AA2534" s="84">
        <v>7.0999999999999994E-2</v>
      </c>
      <c r="AB2534" s="85">
        <v>1</v>
      </c>
      <c r="AC2534" s="85">
        <v>1</v>
      </c>
    </row>
    <row r="2535" spans="1:29" ht="25.5">
      <c r="A2535" s="1"/>
      <c r="B2535" s="6" t="s">
        <v>8777</v>
      </c>
      <c r="C2535" s="6" t="s">
        <v>8778</v>
      </c>
      <c r="D2535" s="6" t="s">
        <v>8861</v>
      </c>
      <c r="E2535" s="49" t="s">
        <v>9795</v>
      </c>
      <c r="F2535" s="6" t="s">
        <v>12846</v>
      </c>
      <c r="G2535" s="6" t="s">
        <v>60</v>
      </c>
      <c r="H2535" s="6" t="s">
        <v>60</v>
      </c>
      <c r="I2535" s="60" t="s">
        <v>13556</v>
      </c>
      <c r="J2535" s="49" t="s">
        <v>13557</v>
      </c>
      <c r="K2535" s="6" t="s">
        <v>13558</v>
      </c>
      <c r="L2535" s="29">
        <f>IF($J$6="с учетом НДС",VLOOKUP(I2535,LEGEND!B:E,4,0)*(1-M2535),VLOOKUP(I2535,LEGEND!B:E,4,0)*(1-M2535)/1.2)</f>
        <v>780</v>
      </c>
      <c r="M2535" s="57">
        <f>IF(AND(B2535&lt;&gt;"1_Электроинструмент",B2535&lt;&gt;"2_Садовая техника"),$J$5,IF($J$4&lt;=20%,$J$4,IFERROR(VLOOKUP(S2535,LEGEND!$L$2:$M$5,2,FALSE),$J$4)))</f>
        <v>0</v>
      </c>
      <c r="N2535" s="48" t="s">
        <v>60</v>
      </c>
      <c r="O2535" s="6" t="s">
        <v>60</v>
      </c>
      <c r="P2535" s="49" t="s">
        <v>66</v>
      </c>
      <c r="Q2535" s="49" t="s">
        <v>473</v>
      </c>
      <c r="R2535" s="6" t="s">
        <v>60</v>
      </c>
      <c r="S2535" s="49" t="s">
        <v>60</v>
      </c>
      <c r="T2535" s="73" t="str">
        <f>IF(_xlfn.XLOOKUP(I2535,LEGEND!B:B,LEGEND!H:H)&lt;&gt;"-",HYPERLINK(_xlfn.XLOOKUP(I2535,LEGEND!B:B,LEGEND!H:H),"link"),_xlfn.XLOOKUP(I2535,LEGEND!B:B,LEGEND!H:H))</f>
        <v>-</v>
      </c>
      <c r="U2535" s="73" t="str">
        <f>HYPERLINK(_xlfn.XLOOKUP(I2535,LEGEND!B:B,LEGEND!I:I))</f>
        <v>https://milwaukee-media-images.s3.amazonaws.com/hi/4932399405--Hero_1.jpg</v>
      </c>
      <c r="V2535" s="51" t="s">
        <v>13559</v>
      </c>
      <c r="W2535" s="63" t="s">
        <v>1189</v>
      </c>
      <c r="X2535" s="64">
        <v>150</v>
      </c>
      <c r="Y2535" s="64">
        <v>14</v>
      </c>
      <c r="Z2535" s="64">
        <v>14</v>
      </c>
      <c r="AA2535" s="84">
        <v>0.10199999999999999</v>
      </c>
      <c r="AB2535" s="85">
        <v>1</v>
      </c>
      <c r="AC2535" s="85">
        <v>1</v>
      </c>
    </row>
    <row r="2536" spans="1:29" ht="25.5">
      <c r="A2536" s="1"/>
      <c r="B2536" s="6" t="s">
        <v>8777</v>
      </c>
      <c r="C2536" s="6" t="s">
        <v>8778</v>
      </c>
      <c r="D2536" s="6" t="s">
        <v>8861</v>
      </c>
      <c r="E2536" s="49" t="s">
        <v>9795</v>
      </c>
      <c r="F2536" s="6" t="s">
        <v>12846</v>
      </c>
      <c r="G2536" s="6" t="s">
        <v>60</v>
      </c>
      <c r="H2536" s="6" t="s">
        <v>60</v>
      </c>
      <c r="I2536" s="60" t="s">
        <v>13584</v>
      </c>
      <c r="J2536" s="49" t="s">
        <v>13585</v>
      </c>
      <c r="K2536" s="6" t="s">
        <v>13586</v>
      </c>
      <c r="L2536" s="29">
        <f>IF($J$6="с учетом НДС",VLOOKUP(I2536,LEGEND!B:E,4,0)*(1-M2536),VLOOKUP(I2536,LEGEND!B:E,4,0)*(1-M2536)/1.2)</f>
        <v>820</v>
      </c>
      <c r="M2536" s="57">
        <f>IF(AND(B2536&lt;&gt;"1_Электроинструмент",B2536&lt;&gt;"2_Садовая техника"),$J$5,IF($J$4&lt;=20%,$J$4,IFERROR(VLOOKUP(S2536,LEGEND!$L$2:$M$5,2,FALSE),$J$4)))</f>
        <v>0</v>
      </c>
      <c r="N2536" s="48" t="s">
        <v>60</v>
      </c>
      <c r="O2536" s="6" t="s">
        <v>60</v>
      </c>
      <c r="P2536" s="49" t="s">
        <v>66</v>
      </c>
      <c r="Q2536" s="49" t="s">
        <v>473</v>
      </c>
      <c r="R2536" s="6" t="s">
        <v>60</v>
      </c>
      <c r="S2536" s="49" t="s">
        <v>60</v>
      </c>
      <c r="T2536" s="73" t="str">
        <f>IF(_xlfn.XLOOKUP(I2536,LEGEND!B:B,LEGEND!H:H)&lt;&gt;"-",HYPERLINK(_xlfn.XLOOKUP(I2536,LEGEND!B:B,LEGEND!H:H),"link"),_xlfn.XLOOKUP(I2536,LEGEND!B:B,LEGEND!H:H))</f>
        <v>-</v>
      </c>
      <c r="U2536" s="73" t="str">
        <f>HYPERLINK(_xlfn.XLOOKUP(I2536,LEGEND!B:B,LEGEND!I:I))</f>
        <v>https://milwaukee-media-images.s3.amazonaws.com/hi/4932399380--Hero_1.jpg</v>
      </c>
      <c r="V2536" s="51" t="s">
        <v>13587</v>
      </c>
      <c r="W2536" s="63" t="s">
        <v>1189</v>
      </c>
      <c r="X2536" s="64">
        <v>160</v>
      </c>
      <c r="Y2536" s="64">
        <v>15</v>
      </c>
      <c r="Z2536" s="64">
        <v>15</v>
      </c>
      <c r="AA2536" s="84">
        <v>0.11600000000000001</v>
      </c>
      <c r="AB2536" s="85">
        <v>1</v>
      </c>
      <c r="AC2536" s="85">
        <v>1</v>
      </c>
    </row>
    <row r="2537" spans="1:29" ht="25.5">
      <c r="A2537" s="1"/>
      <c r="B2537" s="6" t="s">
        <v>8777</v>
      </c>
      <c r="C2537" s="6" t="s">
        <v>8778</v>
      </c>
      <c r="D2537" s="6" t="s">
        <v>8861</v>
      </c>
      <c r="E2537" s="49" t="s">
        <v>9795</v>
      </c>
      <c r="F2537" s="6" t="s">
        <v>12846</v>
      </c>
      <c r="G2537" s="6" t="s">
        <v>60</v>
      </c>
      <c r="H2537" s="6" t="s">
        <v>60</v>
      </c>
      <c r="I2537" s="60" t="s">
        <v>13611</v>
      </c>
      <c r="J2537" s="49" t="s">
        <v>13612</v>
      </c>
      <c r="K2537" s="6" t="s">
        <v>13613</v>
      </c>
      <c r="L2537" s="29">
        <f>IF($J$6="с учетом НДС",VLOOKUP(I2537,LEGEND!B:E,4,0)*(1-M2537),VLOOKUP(I2537,LEGEND!B:E,4,0)*(1-M2537)/1.2)</f>
        <v>910</v>
      </c>
      <c r="M2537" s="57">
        <f>IF(AND(B2537&lt;&gt;"1_Электроинструмент",B2537&lt;&gt;"2_Садовая техника"),$J$5,IF($J$4&lt;=20%,$J$4,IFERROR(VLOOKUP(S2537,LEGEND!$L$2:$M$5,2,FALSE),$J$4)))</f>
        <v>0</v>
      </c>
      <c r="N2537" s="48" t="s">
        <v>60</v>
      </c>
      <c r="O2537" s="6" t="s">
        <v>60</v>
      </c>
      <c r="P2537" s="49" t="s">
        <v>66</v>
      </c>
      <c r="Q2537" s="49" t="s">
        <v>473</v>
      </c>
      <c r="R2537" s="6" t="s">
        <v>60</v>
      </c>
      <c r="S2537" s="49" t="s">
        <v>60</v>
      </c>
      <c r="T2537" s="73" t="str">
        <f>IF(_xlfn.XLOOKUP(I2537,LEGEND!B:B,LEGEND!H:H)&lt;&gt;"-",HYPERLINK(_xlfn.XLOOKUP(I2537,LEGEND!B:B,LEGEND!H:H),"link"),_xlfn.XLOOKUP(I2537,LEGEND!B:B,LEGEND!H:H))</f>
        <v>-</v>
      </c>
      <c r="U2537" s="73" t="str">
        <f>HYPERLINK(_xlfn.XLOOKUP(I2537,LEGEND!B:B,LEGEND!I:I))</f>
        <v>https://milwaukee-media-images.s3.amazonaws.com/hi/4932399385--Hero_1.jpg</v>
      </c>
      <c r="V2537" s="51" t="s">
        <v>13614</v>
      </c>
      <c r="W2537" s="63" t="s">
        <v>1189</v>
      </c>
      <c r="X2537" s="64">
        <v>480</v>
      </c>
      <c r="Y2537" s="64">
        <v>40</v>
      </c>
      <c r="Z2537" s="64">
        <v>2</v>
      </c>
      <c r="AA2537" s="84">
        <v>0.16500000000000001</v>
      </c>
      <c r="AB2537" s="85">
        <v>1</v>
      </c>
      <c r="AC2537" s="85">
        <v>1</v>
      </c>
    </row>
    <row r="2538" spans="1:29" ht="25.5">
      <c r="A2538" s="1"/>
      <c r="B2538" s="6" t="s">
        <v>8777</v>
      </c>
      <c r="C2538" s="6" t="s">
        <v>8778</v>
      </c>
      <c r="D2538" s="6" t="s">
        <v>8861</v>
      </c>
      <c r="E2538" s="49" t="s">
        <v>9795</v>
      </c>
      <c r="F2538" s="6" t="s">
        <v>12846</v>
      </c>
      <c r="G2538" s="6" t="s">
        <v>60</v>
      </c>
      <c r="H2538" s="6" t="s">
        <v>60</v>
      </c>
      <c r="I2538" s="60" t="s">
        <v>13643</v>
      </c>
      <c r="J2538" s="49" t="s">
        <v>13644</v>
      </c>
      <c r="K2538" s="6" t="s">
        <v>13645</v>
      </c>
      <c r="L2538" s="29">
        <f>IF($J$6="с учетом НДС",VLOOKUP(I2538,LEGEND!B:E,4,0)*(1-M2538),VLOOKUP(I2538,LEGEND!B:E,4,0)*(1-M2538)/1.2)</f>
        <v>1000</v>
      </c>
      <c r="M2538" s="57">
        <f>IF(AND(B2538&lt;&gt;"1_Электроинструмент",B2538&lt;&gt;"2_Садовая техника"),$J$5,IF($J$4&lt;=20%,$J$4,IFERROR(VLOOKUP(S2538,LEGEND!$L$2:$M$5,2,FALSE),$J$4)))</f>
        <v>0</v>
      </c>
      <c r="N2538" s="48" t="s">
        <v>60</v>
      </c>
      <c r="O2538" s="6" t="s">
        <v>60</v>
      </c>
      <c r="P2538" s="49" t="s">
        <v>66</v>
      </c>
      <c r="Q2538" s="49" t="s">
        <v>473</v>
      </c>
      <c r="R2538" s="6" t="s">
        <v>60</v>
      </c>
      <c r="S2538" s="49" t="s">
        <v>60</v>
      </c>
      <c r="T2538" s="73" t="str">
        <f>IF(_xlfn.XLOOKUP(I2538,LEGEND!B:B,LEGEND!H:H)&lt;&gt;"-",HYPERLINK(_xlfn.XLOOKUP(I2538,LEGEND!B:B,LEGEND!H:H),"link"),_xlfn.XLOOKUP(I2538,LEGEND!B:B,LEGEND!H:H))</f>
        <v>-</v>
      </c>
      <c r="U2538" s="73" t="str">
        <f>HYPERLINK(_xlfn.XLOOKUP(I2538,LEGEND!B:B,LEGEND!I:I))</f>
        <v>https://milwaukee-media-images.s3.amazonaws.com/hi/4932399384--Hero_1.jpg</v>
      </c>
      <c r="V2538" s="51" t="s">
        <v>13646</v>
      </c>
      <c r="W2538" s="63" t="s">
        <v>1189</v>
      </c>
      <c r="X2538" s="64">
        <v>480</v>
      </c>
      <c r="Y2538" s="64">
        <v>40</v>
      </c>
      <c r="Z2538" s="64">
        <v>1</v>
      </c>
      <c r="AA2538" s="84">
        <v>0.122</v>
      </c>
      <c r="AB2538" s="85">
        <v>1</v>
      </c>
      <c r="AC2538" s="85">
        <v>1</v>
      </c>
    </row>
    <row r="2539" spans="1:29" ht="25.5">
      <c r="A2539" s="1"/>
      <c r="B2539" s="6" t="s">
        <v>8777</v>
      </c>
      <c r="C2539" s="6" t="s">
        <v>8778</v>
      </c>
      <c r="D2539" s="6" t="s">
        <v>8861</v>
      </c>
      <c r="E2539" s="49" t="s">
        <v>9795</v>
      </c>
      <c r="F2539" s="6" t="s">
        <v>12846</v>
      </c>
      <c r="G2539" s="6" t="s">
        <v>60</v>
      </c>
      <c r="H2539" s="6" t="s">
        <v>60</v>
      </c>
      <c r="I2539" s="60" t="s">
        <v>13631</v>
      </c>
      <c r="J2539" s="49" t="s">
        <v>13632</v>
      </c>
      <c r="K2539" s="6" t="s">
        <v>13633</v>
      </c>
      <c r="L2539" s="29">
        <f>IF($J$6="с учетом НДС",VLOOKUP(I2539,LEGEND!B:E,4,0)*(1-M2539),VLOOKUP(I2539,LEGEND!B:E,4,0)*(1-M2539)/1.2)</f>
        <v>1060</v>
      </c>
      <c r="M2539" s="57">
        <f>IF(AND(B2539&lt;&gt;"1_Электроинструмент",B2539&lt;&gt;"2_Садовая техника"),$J$5,IF($J$4&lt;=20%,$J$4,IFERROR(VLOOKUP(S2539,LEGEND!$L$2:$M$5,2,FALSE),$J$4)))</f>
        <v>0</v>
      </c>
      <c r="N2539" s="48" t="s">
        <v>60</v>
      </c>
      <c r="O2539" s="6" t="s">
        <v>60</v>
      </c>
      <c r="P2539" s="49" t="s">
        <v>66</v>
      </c>
      <c r="Q2539" s="49" t="s">
        <v>473</v>
      </c>
      <c r="R2539" s="6" t="s">
        <v>60</v>
      </c>
      <c r="S2539" s="49" t="s">
        <v>60</v>
      </c>
      <c r="T2539" s="73" t="str">
        <f>IF(_xlfn.XLOOKUP(I2539,LEGEND!B:B,LEGEND!H:H)&lt;&gt;"-",HYPERLINK(_xlfn.XLOOKUP(I2539,LEGEND!B:B,LEGEND!H:H),"link"),_xlfn.XLOOKUP(I2539,LEGEND!B:B,LEGEND!H:H))</f>
        <v>-</v>
      </c>
      <c r="U2539" s="73" t="str">
        <f>HYPERLINK(_xlfn.XLOOKUP(I2539,LEGEND!B:B,LEGEND!I:I))</f>
        <v>https://milwaukee-media-images.s3.amazonaws.com/hi/4932399386--Hero_1.jpg</v>
      </c>
      <c r="V2539" s="51" t="s">
        <v>13634</v>
      </c>
      <c r="W2539" s="63" t="s">
        <v>1189</v>
      </c>
      <c r="X2539" s="64">
        <v>400</v>
      </c>
      <c r="Y2539" s="64">
        <v>12</v>
      </c>
      <c r="Z2539" s="64">
        <v>12</v>
      </c>
      <c r="AA2539" s="84">
        <v>0.20100000000000001</v>
      </c>
      <c r="AB2539" s="85">
        <v>1</v>
      </c>
      <c r="AC2539" s="85">
        <v>1</v>
      </c>
    </row>
    <row r="2540" spans="1:29" ht="25.5">
      <c r="A2540" s="1"/>
      <c r="B2540" s="6" t="s">
        <v>8777</v>
      </c>
      <c r="C2540" s="6" t="s">
        <v>8778</v>
      </c>
      <c r="D2540" s="6" t="s">
        <v>8861</v>
      </c>
      <c r="E2540" s="49" t="s">
        <v>9795</v>
      </c>
      <c r="F2540" s="6" t="s">
        <v>12846</v>
      </c>
      <c r="G2540" s="6" t="s">
        <v>60</v>
      </c>
      <c r="H2540" s="6" t="s">
        <v>60</v>
      </c>
      <c r="I2540" s="60" t="s">
        <v>13675</v>
      </c>
      <c r="J2540" s="49" t="s">
        <v>13676</v>
      </c>
      <c r="K2540" s="6" t="s">
        <v>13677</v>
      </c>
      <c r="L2540" s="29">
        <f>IF($J$6="с учетом НДС",VLOOKUP(I2540,LEGEND!B:E,4,0)*(1-M2540),VLOOKUP(I2540,LEGEND!B:E,4,0)*(1-M2540)/1.2)</f>
        <v>1070</v>
      </c>
      <c r="M2540" s="57">
        <f>IF(AND(B2540&lt;&gt;"1_Электроинструмент",B2540&lt;&gt;"2_Садовая техника"),$J$5,IF($J$4&lt;=20%,$J$4,IFERROR(VLOOKUP(S2540,LEGEND!$L$2:$M$5,2,FALSE),$J$4)))</f>
        <v>0</v>
      </c>
      <c r="N2540" s="48" t="s">
        <v>60</v>
      </c>
      <c r="O2540" s="6" t="s">
        <v>60</v>
      </c>
      <c r="P2540" s="49" t="s">
        <v>66</v>
      </c>
      <c r="Q2540" s="49" t="s">
        <v>67</v>
      </c>
      <c r="R2540" s="6" t="s">
        <v>60</v>
      </c>
      <c r="S2540" s="49" t="s">
        <v>60</v>
      </c>
      <c r="T2540" s="73" t="str">
        <f>IF(_xlfn.XLOOKUP(I2540,LEGEND!B:B,LEGEND!H:H)&lt;&gt;"-",HYPERLINK(_xlfn.XLOOKUP(I2540,LEGEND!B:B,LEGEND!H:H),"link"),_xlfn.XLOOKUP(I2540,LEGEND!B:B,LEGEND!H:H))</f>
        <v>-</v>
      </c>
      <c r="U2540" s="73" t="str">
        <f>HYPERLINK(_xlfn.XLOOKUP(I2540,LEGEND!B:B,LEGEND!I:I))</f>
        <v>https://milwaukee-media-images.s3.amazonaws.com/hi/4932352333--Hero_1.jpg</v>
      </c>
      <c r="V2540" s="51" t="s">
        <v>13678</v>
      </c>
      <c r="W2540" s="63" t="s">
        <v>1189</v>
      </c>
      <c r="X2540" s="64">
        <v>35</v>
      </c>
      <c r="Y2540" s="64">
        <v>58</v>
      </c>
      <c r="Z2540" s="64">
        <v>160</v>
      </c>
      <c r="AA2540" s="84">
        <v>0.15</v>
      </c>
      <c r="AB2540" s="85">
        <v>1</v>
      </c>
      <c r="AC2540" s="85">
        <v>1</v>
      </c>
    </row>
    <row r="2541" spans="1:29" ht="25.5">
      <c r="A2541" s="1"/>
      <c r="B2541" s="6" t="s">
        <v>8777</v>
      </c>
      <c r="C2541" s="6" t="s">
        <v>8778</v>
      </c>
      <c r="D2541" s="6" t="s">
        <v>8861</v>
      </c>
      <c r="E2541" s="49" t="s">
        <v>9795</v>
      </c>
      <c r="F2541" s="6" t="s">
        <v>12846</v>
      </c>
      <c r="G2541" s="6" t="s">
        <v>60</v>
      </c>
      <c r="H2541" s="6" t="s">
        <v>60</v>
      </c>
      <c r="I2541" s="60" t="s">
        <v>13655</v>
      </c>
      <c r="J2541" s="49" t="s">
        <v>13656</v>
      </c>
      <c r="K2541" s="6" t="s">
        <v>13657</v>
      </c>
      <c r="L2541" s="29">
        <f>IF($J$6="с учетом НДС",VLOOKUP(I2541,LEGEND!B:E,4,0)*(1-M2541),VLOOKUP(I2541,LEGEND!B:E,4,0)*(1-M2541)/1.2)</f>
        <v>1110</v>
      </c>
      <c r="M2541" s="57">
        <f>IF(AND(B2541&lt;&gt;"1_Электроинструмент",B2541&lt;&gt;"2_Садовая техника"),$J$5,IF($J$4&lt;=20%,$J$4,IFERROR(VLOOKUP(S2541,LEGEND!$L$2:$M$5,2,FALSE),$J$4)))</f>
        <v>0</v>
      </c>
      <c r="N2541" s="48" t="s">
        <v>60</v>
      </c>
      <c r="O2541" s="6" t="s">
        <v>60</v>
      </c>
      <c r="P2541" s="49" t="s">
        <v>66</v>
      </c>
      <c r="Q2541" s="49" t="s">
        <v>473</v>
      </c>
      <c r="R2541" s="6" t="s">
        <v>60</v>
      </c>
      <c r="S2541" s="49" t="s">
        <v>60</v>
      </c>
      <c r="T2541" s="73" t="str">
        <f>IF(_xlfn.XLOOKUP(I2541,LEGEND!B:B,LEGEND!H:H)&lt;&gt;"-",HYPERLINK(_xlfn.XLOOKUP(I2541,LEGEND!B:B,LEGEND!H:H),"link"),_xlfn.XLOOKUP(I2541,LEGEND!B:B,LEGEND!H:H))</f>
        <v>-</v>
      </c>
      <c r="U2541" s="73" t="str">
        <f>HYPERLINK(_xlfn.XLOOKUP(I2541,LEGEND!B:B,LEGEND!I:I))</f>
        <v>https://milwaukee-media-images.s3.amazonaws.com/hi/4932399229--Hero_1.jpg</v>
      </c>
      <c r="V2541" s="51" t="s">
        <v>13658</v>
      </c>
      <c r="W2541" s="63" t="s">
        <v>1189</v>
      </c>
      <c r="X2541" s="64">
        <v>235</v>
      </c>
      <c r="Y2541" s="64">
        <v>40</v>
      </c>
      <c r="Z2541" s="64">
        <v>18</v>
      </c>
      <c r="AA2541" s="84">
        <v>0.17499999999999999</v>
      </c>
      <c r="AB2541" s="85">
        <v>1</v>
      </c>
      <c r="AC2541" s="85">
        <v>1</v>
      </c>
    </row>
    <row r="2542" spans="1:29" ht="25.5">
      <c r="A2542" s="1"/>
      <c r="B2542" s="6" t="s">
        <v>8777</v>
      </c>
      <c r="C2542" s="6" t="s">
        <v>8778</v>
      </c>
      <c r="D2542" s="6" t="s">
        <v>8861</v>
      </c>
      <c r="E2542" s="49" t="s">
        <v>9795</v>
      </c>
      <c r="F2542" s="6" t="s">
        <v>12846</v>
      </c>
      <c r="G2542" s="6" t="s">
        <v>60</v>
      </c>
      <c r="H2542" s="6" t="s">
        <v>60</v>
      </c>
      <c r="I2542" s="60" t="s">
        <v>13663</v>
      </c>
      <c r="J2542" s="49" t="s">
        <v>13664</v>
      </c>
      <c r="K2542" s="6" t="s">
        <v>13665</v>
      </c>
      <c r="L2542" s="29">
        <f>IF($J$6="с учетом НДС",VLOOKUP(I2542,LEGEND!B:E,4,0)*(1-M2542),VLOOKUP(I2542,LEGEND!B:E,4,0)*(1-M2542)/1.2)</f>
        <v>1130</v>
      </c>
      <c r="M2542" s="57">
        <f>IF(AND(B2542&lt;&gt;"1_Электроинструмент",B2542&lt;&gt;"2_Садовая техника"),$J$5,IF($J$4&lt;=20%,$J$4,IFERROR(VLOOKUP(S2542,LEGEND!$L$2:$M$5,2,FALSE),$J$4)))</f>
        <v>0</v>
      </c>
      <c r="N2542" s="48" t="s">
        <v>60</v>
      </c>
      <c r="O2542" s="6" t="s">
        <v>60</v>
      </c>
      <c r="P2542" s="49" t="s">
        <v>66</v>
      </c>
      <c r="Q2542" s="49" t="s">
        <v>473</v>
      </c>
      <c r="R2542" s="6" t="s">
        <v>60</v>
      </c>
      <c r="S2542" s="49" t="s">
        <v>60</v>
      </c>
      <c r="T2542" s="73" t="str">
        <f>IF(_xlfn.XLOOKUP(I2542,LEGEND!B:B,LEGEND!H:H)&lt;&gt;"-",HYPERLINK(_xlfn.XLOOKUP(I2542,LEGEND!B:B,LEGEND!H:H),"link"),_xlfn.XLOOKUP(I2542,LEGEND!B:B,LEGEND!H:H))</f>
        <v>-</v>
      </c>
      <c r="U2542" s="73" t="str">
        <f>HYPERLINK(_xlfn.XLOOKUP(I2542,LEGEND!B:B,LEGEND!I:I))</f>
        <v>https://milwaukee-media-images.s3.amazonaws.com/hi/4932399406--Hero_1.jpg</v>
      </c>
      <c r="V2542" s="51" t="s">
        <v>13666</v>
      </c>
      <c r="W2542" s="63" t="s">
        <v>1189</v>
      </c>
      <c r="X2542" s="64">
        <v>16</v>
      </c>
      <c r="Y2542" s="64">
        <v>40</v>
      </c>
      <c r="Z2542" s="64">
        <v>245</v>
      </c>
      <c r="AA2542" s="84">
        <v>0.104</v>
      </c>
      <c r="AB2542" s="85">
        <v>1</v>
      </c>
      <c r="AC2542" s="85">
        <v>1</v>
      </c>
    </row>
    <row r="2543" spans="1:29" ht="25.5">
      <c r="A2543" s="1"/>
      <c r="B2543" s="6" t="s">
        <v>8777</v>
      </c>
      <c r="C2543" s="6" t="s">
        <v>8778</v>
      </c>
      <c r="D2543" s="6" t="s">
        <v>8861</v>
      </c>
      <c r="E2543" s="49" t="s">
        <v>9795</v>
      </c>
      <c r="F2543" s="6" t="s">
        <v>12846</v>
      </c>
      <c r="G2543" s="6" t="s">
        <v>60</v>
      </c>
      <c r="H2543" s="6" t="s">
        <v>60</v>
      </c>
      <c r="I2543" s="60" t="s">
        <v>13719</v>
      </c>
      <c r="J2543" s="49" t="s">
        <v>13720</v>
      </c>
      <c r="K2543" s="6" t="s">
        <v>13721</v>
      </c>
      <c r="L2543" s="29">
        <f>IF($J$6="с учетом НДС",VLOOKUP(I2543,LEGEND!B:E,4,0)*(1-M2543),VLOOKUP(I2543,LEGEND!B:E,4,0)*(1-M2543)/1.2)</f>
        <v>1220</v>
      </c>
      <c r="M2543" s="57">
        <f>IF(AND(B2543&lt;&gt;"1_Электроинструмент",B2543&lt;&gt;"2_Садовая техника"),$J$5,IF($J$4&lt;=20%,$J$4,IFERROR(VLOOKUP(S2543,LEGEND!$L$2:$M$5,2,FALSE),$J$4)))</f>
        <v>0</v>
      </c>
      <c r="N2543" s="48" t="s">
        <v>60</v>
      </c>
      <c r="O2543" s="6" t="s">
        <v>60</v>
      </c>
      <c r="P2543" s="49" t="s">
        <v>66</v>
      </c>
      <c r="Q2543" s="49" t="s">
        <v>473</v>
      </c>
      <c r="R2543" s="6" t="s">
        <v>60</v>
      </c>
      <c r="S2543" s="49" t="s">
        <v>60</v>
      </c>
      <c r="T2543" s="73" t="str">
        <f>IF(_xlfn.XLOOKUP(I2543,LEGEND!B:B,LEGEND!H:H)&lt;&gt;"-",HYPERLINK(_xlfn.XLOOKUP(I2543,LEGEND!B:B,LEGEND!H:H),"link"),_xlfn.XLOOKUP(I2543,LEGEND!B:B,LEGEND!H:H))</f>
        <v>-</v>
      </c>
      <c r="U2543" s="73" t="str">
        <f>HYPERLINK(_xlfn.XLOOKUP(I2543,LEGEND!B:B,LEGEND!I:I))</f>
        <v>https://milwaukee-media-images.s3.amazonaws.com/hi/4932399230--Hero_1.jpg</v>
      </c>
      <c r="V2543" s="51" t="s">
        <v>13722</v>
      </c>
      <c r="W2543" s="63" t="s">
        <v>1189</v>
      </c>
      <c r="X2543" s="64">
        <v>235</v>
      </c>
      <c r="Y2543" s="64">
        <v>40</v>
      </c>
      <c r="Z2543" s="64">
        <v>20</v>
      </c>
      <c r="AA2543" s="84">
        <v>0.215</v>
      </c>
      <c r="AB2543" s="85">
        <v>1</v>
      </c>
      <c r="AC2543" s="85">
        <v>1</v>
      </c>
    </row>
    <row r="2544" spans="1:29" ht="25.5">
      <c r="A2544" s="1"/>
      <c r="B2544" s="6" t="s">
        <v>8777</v>
      </c>
      <c r="C2544" s="6" t="s">
        <v>8778</v>
      </c>
      <c r="D2544" s="6" t="s">
        <v>8861</v>
      </c>
      <c r="E2544" s="49" t="s">
        <v>9795</v>
      </c>
      <c r="F2544" s="6" t="s">
        <v>12846</v>
      </c>
      <c r="G2544" s="6" t="s">
        <v>60</v>
      </c>
      <c r="H2544" s="6" t="s">
        <v>60</v>
      </c>
      <c r="I2544" s="60" t="s">
        <v>13723</v>
      </c>
      <c r="J2544" s="49" t="s">
        <v>13724</v>
      </c>
      <c r="K2544" s="6" t="s">
        <v>13725</v>
      </c>
      <c r="L2544" s="29">
        <f>IF($J$6="с учетом НДС",VLOOKUP(I2544,LEGEND!B:E,4,0)*(1-M2544),VLOOKUP(I2544,LEGEND!B:E,4,0)*(1-M2544)/1.2)</f>
        <v>1220</v>
      </c>
      <c r="M2544" s="57">
        <f>IF(AND(B2544&lt;&gt;"1_Электроинструмент",B2544&lt;&gt;"2_Садовая техника"),$J$5,IF($J$4&lt;=20%,$J$4,IFERROR(VLOOKUP(S2544,LEGEND!$L$2:$M$5,2,FALSE),$J$4)))</f>
        <v>0</v>
      </c>
      <c r="N2544" s="48" t="s">
        <v>60</v>
      </c>
      <c r="O2544" s="6" t="s">
        <v>60</v>
      </c>
      <c r="P2544" s="49" t="s">
        <v>1556</v>
      </c>
      <c r="Q2544" s="49" t="s">
        <v>473</v>
      </c>
      <c r="R2544" s="6" t="s">
        <v>60</v>
      </c>
      <c r="S2544" s="49" t="s">
        <v>60</v>
      </c>
      <c r="T2544" s="73" t="str">
        <f>IF(_xlfn.XLOOKUP(I2544,LEGEND!B:B,LEGEND!H:H)&lt;&gt;"-",HYPERLINK(_xlfn.XLOOKUP(I2544,LEGEND!B:B,LEGEND!H:H),"link"),_xlfn.XLOOKUP(I2544,LEGEND!B:B,LEGEND!H:H))</f>
        <v>-</v>
      </c>
      <c r="U2544" s="73" t="str">
        <f>HYPERLINK(_xlfn.XLOOKUP(I2544,LEGEND!B:B,LEGEND!I:I))</f>
        <v>-</v>
      </c>
      <c r="V2544" s="51" t="s">
        <v>13726</v>
      </c>
      <c r="W2544" s="63" t="s">
        <v>1189</v>
      </c>
      <c r="X2544" s="64">
        <v>17</v>
      </c>
      <c r="Y2544" s="64">
        <v>40</v>
      </c>
      <c r="Z2544" s="64">
        <v>245</v>
      </c>
      <c r="AA2544" s="84">
        <v>0.122</v>
      </c>
      <c r="AB2544" s="85">
        <v>1</v>
      </c>
      <c r="AC2544" s="85">
        <v>1</v>
      </c>
    </row>
    <row r="2545" spans="1:29" ht="25.5">
      <c r="A2545" s="1"/>
      <c r="B2545" s="6" t="s">
        <v>8777</v>
      </c>
      <c r="C2545" s="6" t="s">
        <v>8778</v>
      </c>
      <c r="D2545" s="6" t="s">
        <v>8861</v>
      </c>
      <c r="E2545" s="49" t="s">
        <v>9795</v>
      </c>
      <c r="F2545" s="6" t="s">
        <v>12846</v>
      </c>
      <c r="G2545" s="6" t="s">
        <v>60</v>
      </c>
      <c r="H2545" s="6" t="s">
        <v>60</v>
      </c>
      <c r="I2545" s="60" t="s">
        <v>13755</v>
      </c>
      <c r="J2545" s="49" t="s">
        <v>13756</v>
      </c>
      <c r="K2545" s="6" t="s">
        <v>13757</v>
      </c>
      <c r="L2545" s="29">
        <f>IF($J$6="с учетом НДС",VLOOKUP(I2545,LEGEND!B:E,4,0)*(1-M2545),VLOOKUP(I2545,LEGEND!B:E,4,0)*(1-M2545)/1.2)</f>
        <v>1340</v>
      </c>
      <c r="M2545" s="57">
        <f>IF(AND(B2545&lt;&gt;"1_Электроинструмент",B2545&lt;&gt;"2_Садовая техника"),$J$5,IF($J$4&lt;=20%,$J$4,IFERROR(VLOOKUP(S2545,LEGEND!$L$2:$M$5,2,FALSE),$J$4)))</f>
        <v>0</v>
      </c>
      <c r="N2545" s="48" t="s">
        <v>60</v>
      </c>
      <c r="O2545" s="6" t="s">
        <v>60</v>
      </c>
      <c r="P2545" s="49" t="s">
        <v>66</v>
      </c>
      <c r="Q2545" s="49" t="s">
        <v>473</v>
      </c>
      <c r="R2545" s="6" t="s">
        <v>60</v>
      </c>
      <c r="S2545" s="49" t="s">
        <v>60</v>
      </c>
      <c r="T2545" s="73" t="str">
        <f>IF(_xlfn.XLOOKUP(I2545,LEGEND!B:B,LEGEND!H:H)&lt;&gt;"-",HYPERLINK(_xlfn.XLOOKUP(I2545,LEGEND!B:B,LEGEND!H:H),"link"),_xlfn.XLOOKUP(I2545,LEGEND!B:B,LEGEND!H:H))</f>
        <v>-</v>
      </c>
      <c r="U2545" s="73" t="str">
        <f>HYPERLINK(_xlfn.XLOOKUP(I2545,LEGEND!B:B,LEGEND!I:I))</f>
        <v>https://milwaukee-media-images.s3.amazonaws.com/hi/4932352512--Hero_1.jpg</v>
      </c>
      <c r="V2545" s="51" t="s">
        <v>13758</v>
      </c>
      <c r="W2545" s="63" t="s">
        <v>1189</v>
      </c>
      <c r="X2545" s="64">
        <v>462</v>
      </c>
      <c r="Y2545" s="64">
        <v>36</v>
      </c>
      <c r="Z2545" s="64">
        <v>13</v>
      </c>
      <c r="AA2545" s="84">
        <v>0.18</v>
      </c>
      <c r="AB2545" s="85">
        <v>1</v>
      </c>
      <c r="AC2545" s="85">
        <v>1</v>
      </c>
    </row>
    <row r="2546" spans="1:29" ht="25.5">
      <c r="A2546" s="1"/>
      <c r="B2546" s="6" t="s">
        <v>8777</v>
      </c>
      <c r="C2546" s="6" t="s">
        <v>8778</v>
      </c>
      <c r="D2546" s="6" t="s">
        <v>8861</v>
      </c>
      <c r="E2546" s="49" t="s">
        <v>9795</v>
      </c>
      <c r="F2546" s="6" t="s">
        <v>12846</v>
      </c>
      <c r="G2546" s="6" t="s">
        <v>60</v>
      </c>
      <c r="H2546" s="6" t="s">
        <v>60</v>
      </c>
      <c r="I2546" s="60" t="s">
        <v>13743</v>
      </c>
      <c r="J2546" s="49" t="s">
        <v>13744</v>
      </c>
      <c r="K2546" s="6" t="s">
        <v>13745</v>
      </c>
      <c r="L2546" s="29">
        <f>IF($J$6="с учетом НДС",VLOOKUP(I2546,LEGEND!B:E,4,0)*(1-M2546),VLOOKUP(I2546,LEGEND!B:E,4,0)*(1-M2546)/1.2)</f>
        <v>1400</v>
      </c>
      <c r="M2546" s="57">
        <f>IF(AND(B2546&lt;&gt;"1_Электроинструмент",B2546&lt;&gt;"2_Садовая техника"),$J$5,IF($J$4&lt;=20%,$J$4,IFERROR(VLOOKUP(S2546,LEGEND!$L$2:$M$5,2,FALSE),$J$4)))</f>
        <v>0</v>
      </c>
      <c r="N2546" s="48" t="s">
        <v>60</v>
      </c>
      <c r="O2546" s="6" t="s">
        <v>60</v>
      </c>
      <c r="P2546" s="49" t="s">
        <v>66</v>
      </c>
      <c r="Q2546" s="49" t="s">
        <v>473</v>
      </c>
      <c r="R2546" s="6" t="s">
        <v>60</v>
      </c>
      <c r="S2546" s="49" t="s">
        <v>60</v>
      </c>
      <c r="T2546" s="73" t="str">
        <f>IF(_xlfn.XLOOKUP(I2546,LEGEND!B:B,LEGEND!H:H)&lt;&gt;"-",HYPERLINK(_xlfn.XLOOKUP(I2546,LEGEND!B:B,LEGEND!H:H),"link"),_xlfn.XLOOKUP(I2546,LEGEND!B:B,LEGEND!H:H))</f>
        <v>-</v>
      </c>
      <c r="U2546" s="73" t="str">
        <f>HYPERLINK(_xlfn.XLOOKUP(I2546,LEGEND!B:B,LEGEND!I:I))</f>
        <v>https://milwaukee-media-images.s3.amazonaws.com/hi/4932352507--Hero_1.jpg</v>
      </c>
      <c r="V2546" s="51" t="s">
        <v>13746</v>
      </c>
      <c r="W2546" s="63" t="s">
        <v>1189</v>
      </c>
      <c r="X2546" s="64">
        <v>662</v>
      </c>
      <c r="Y2546" s="64">
        <v>36</v>
      </c>
      <c r="Z2546" s="64">
        <v>13</v>
      </c>
      <c r="AA2546" s="84">
        <v>0.14299999999999999</v>
      </c>
      <c r="AB2546" s="85">
        <v>1</v>
      </c>
      <c r="AC2546" s="85">
        <v>1</v>
      </c>
    </row>
    <row r="2547" spans="1:29" ht="25.5">
      <c r="A2547" s="1"/>
      <c r="B2547" s="6" t="s">
        <v>8777</v>
      </c>
      <c r="C2547" s="6" t="s">
        <v>8778</v>
      </c>
      <c r="D2547" s="6" t="s">
        <v>8861</v>
      </c>
      <c r="E2547" s="49" t="s">
        <v>9795</v>
      </c>
      <c r="F2547" s="6" t="s">
        <v>12846</v>
      </c>
      <c r="G2547" s="6" t="s">
        <v>60</v>
      </c>
      <c r="H2547" s="6" t="s">
        <v>60</v>
      </c>
      <c r="I2547" s="60" t="s">
        <v>13770</v>
      </c>
      <c r="J2547" s="49" t="s">
        <v>13771</v>
      </c>
      <c r="K2547" s="6" t="s">
        <v>13772</v>
      </c>
      <c r="L2547" s="29">
        <f>IF($J$6="с учетом НДС",VLOOKUP(I2547,LEGEND!B:E,4,0)*(1-M2547),VLOOKUP(I2547,LEGEND!B:E,4,0)*(1-M2547)/1.2)</f>
        <v>1400</v>
      </c>
      <c r="M2547" s="57">
        <f>IF(AND(B2547&lt;&gt;"1_Электроинструмент",B2547&lt;&gt;"2_Садовая техника"),$J$5,IF($J$4&lt;=20%,$J$4,IFERROR(VLOOKUP(S2547,LEGEND!$L$2:$M$5,2,FALSE),$J$4)))</f>
        <v>0</v>
      </c>
      <c r="N2547" s="48" t="s">
        <v>60</v>
      </c>
      <c r="O2547" s="6" t="s">
        <v>60</v>
      </c>
      <c r="P2547" s="49" t="s">
        <v>66</v>
      </c>
      <c r="Q2547" s="49" t="s">
        <v>473</v>
      </c>
      <c r="R2547" s="6" t="s">
        <v>60</v>
      </c>
      <c r="S2547" s="49" t="s">
        <v>60</v>
      </c>
      <c r="T2547" s="73" t="str">
        <f>IF(_xlfn.XLOOKUP(I2547,LEGEND!B:B,LEGEND!H:H)&lt;&gt;"-",HYPERLINK(_xlfn.XLOOKUP(I2547,LEGEND!B:B,LEGEND!H:H),"link"),_xlfn.XLOOKUP(I2547,LEGEND!B:B,LEGEND!H:H))</f>
        <v>-</v>
      </c>
      <c r="U2547" s="73" t="str">
        <f>HYPERLINK(_xlfn.XLOOKUP(I2547,LEGEND!B:B,LEGEND!I:I))</f>
        <v>https://milwaukee-media-images.s3.amazonaws.com/hi/4932352506--Hero_1.jpg</v>
      </c>
      <c r="V2547" s="51" t="s">
        <v>13773</v>
      </c>
      <c r="W2547" s="63" t="s">
        <v>1189</v>
      </c>
      <c r="X2547" s="64">
        <v>662</v>
      </c>
      <c r="Y2547" s="64">
        <v>36</v>
      </c>
      <c r="Z2547" s="64">
        <v>13</v>
      </c>
      <c r="AA2547" s="84">
        <v>8.2000000000000003E-2</v>
      </c>
      <c r="AB2547" s="85">
        <v>1</v>
      </c>
      <c r="AC2547" s="85">
        <v>1</v>
      </c>
    </row>
    <row r="2548" spans="1:29" ht="25.5">
      <c r="A2548" s="1"/>
      <c r="B2548" s="6" t="s">
        <v>8777</v>
      </c>
      <c r="C2548" s="6" t="s">
        <v>8778</v>
      </c>
      <c r="D2548" s="6" t="s">
        <v>8861</v>
      </c>
      <c r="E2548" s="49" t="s">
        <v>9795</v>
      </c>
      <c r="F2548" s="6" t="s">
        <v>12846</v>
      </c>
      <c r="G2548" s="6" t="s">
        <v>60</v>
      </c>
      <c r="H2548" s="6" t="s">
        <v>60</v>
      </c>
      <c r="I2548" s="60" t="s">
        <v>13778</v>
      </c>
      <c r="J2548" s="49" t="s">
        <v>13779</v>
      </c>
      <c r="K2548" s="6" t="s">
        <v>13780</v>
      </c>
      <c r="L2548" s="29">
        <f>IF($J$6="с учетом НДС",VLOOKUP(I2548,LEGEND!B:E,4,0)*(1-M2548),VLOOKUP(I2548,LEGEND!B:E,4,0)*(1-M2548)/1.2)</f>
        <v>1420</v>
      </c>
      <c r="M2548" s="57">
        <f>IF(AND(B2548&lt;&gt;"1_Электроинструмент",B2548&lt;&gt;"2_Садовая техника"),$J$5,IF($J$4&lt;=20%,$J$4,IFERROR(VLOOKUP(S2548,LEGEND!$L$2:$M$5,2,FALSE),$J$4)))</f>
        <v>0</v>
      </c>
      <c r="N2548" s="48" t="s">
        <v>60</v>
      </c>
      <c r="O2548" s="6" t="s">
        <v>60</v>
      </c>
      <c r="P2548" s="49" t="s">
        <v>66</v>
      </c>
      <c r="Q2548" s="49" t="s">
        <v>473</v>
      </c>
      <c r="R2548" s="6" t="s">
        <v>60</v>
      </c>
      <c r="S2548" s="49" t="s">
        <v>60</v>
      </c>
      <c r="T2548" s="73" t="str">
        <f>IF(_xlfn.XLOOKUP(I2548,LEGEND!B:B,LEGEND!H:H)&lt;&gt;"-",HYPERLINK(_xlfn.XLOOKUP(I2548,LEGEND!B:B,LEGEND!H:H),"link"),_xlfn.XLOOKUP(I2548,LEGEND!B:B,LEGEND!H:H))</f>
        <v>-</v>
      </c>
      <c r="U2548" s="73" t="str">
        <f>HYPERLINK(_xlfn.XLOOKUP(I2548,LEGEND!B:B,LEGEND!I:I))</f>
        <v>https://milwaukee-media-images.s3.amazonaws.com/hi/4932399387--Hero_1.jpg</v>
      </c>
      <c r="V2548" s="51" t="s">
        <v>13781</v>
      </c>
      <c r="W2548" s="63" t="s">
        <v>1189</v>
      </c>
      <c r="X2548" s="64">
        <v>400</v>
      </c>
      <c r="Y2548" s="64">
        <v>14</v>
      </c>
      <c r="Z2548" s="64">
        <v>14</v>
      </c>
      <c r="AA2548" s="84">
        <v>0.22600000000000001</v>
      </c>
      <c r="AB2548" s="85">
        <v>1</v>
      </c>
      <c r="AC2548" s="85">
        <v>1</v>
      </c>
    </row>
    <row r="2549" spans="1:29" ht="25.5">
      <c r="A2549" s="1"/>
      <c r="B2549" s="6" t="s">
        <v>8777</v>
      </c>
      <c r="C2549" s="6" t="s">
        <v>8778</v>
      </c>
      <c r="D2549" s="6" t="s">
        <v>8861</v>
      </c>
      <c r="E2549" s="49" t="s">
        <v>9795</v>
      </c>
      <c r="F2549" s="6" t="s">
        <v>12846</v>
      </c>
      <c r="G2549" s="6" t="s">
        <v>60</v>
      </c>
      <c r="H2549" s="6" t="s">
        <v>60</v>
      </c>
      <c r="I2549" s="60" t="s">
        <v>13782</v>
      </c>
      <c r="J2549" s="49" t="s">
        <v>13783</v>
      </c>
      <c r="K2549" s="6" t="s">
        <v>13784</v>
      </c>
      <c r="L2549" s="29">
        <f>IF($J$6="с учетом НДС",VLOOKUP(I2549,LEGEND!B:E,4,0)*(1-M2549),VLOOKUP(I2549,LEGEND!B:E,4,0)*(1-M2549)/1.2)</f>
        <v>1460</v>
      </c>
      <c r="M2549" s="57">
        <f>IF(AND(B2549&lt;&gt;"1_Электроинструмент",B2549&lt;&gt;"2_Садовая техника"),$J$5,IF($J$4&lt;=20%,$J$4,IFERROR(VLOOKUP(S2549,LEGEND!$L$2:$M$5,2,FALSE),$J$4)))</f>
        <v>0</v>
      </c>
      <c r="N2549" s="48" t="s">
        <v>60</v>
      </c>
      <c r="O2549" s="6" t="s">
        <v>60</v>
      </c>
      <c r="P2549" s="49" t="s">
        <v>66</v>
      </c>
      <c r="Q2549" s="49" t="s">
        <v>473</v>
      </c>
      <c r="R2549" s="6" t="s">
        <v>60</v>
      </c>
      <c r="S2549" s="49" t="s">
        <v>60</v>
      </c>
      <c r="T2549" s="73" t="str">
        <f>IF(_xlfn.XLOOKUP(I2549,LEGEND!B:B,LEGEND!H:H)&lt;&gt;"-",HYPERLINK(_xlfn.XLOOKUP(I2549,LEGEND!B:B,LEGEND!H:H),"link"),_xlfn.XLOOKUP(I2549,LEGEND!B:B,LEGEND!H:H))</f>
        <v>-</v>
      </c>
      <c r="U2549" s="73" t="str">
        <f>HYPERLINK(_xlfn.XLOOKUP(I2549,LEGEND!B:B,LEGEND!I:I))</f>
        <v>https://milwaukee-media-images.s3.amazonaws.com/hi/4932399388--Hero_1.jpg</v>
      </c>
      <c r="V2549" s="51" t="s">
        <v>13785</v>
      </c>
      <c r="W2549" s="63" t="s">
        <v>1189</v>
      </c>
      <c r="X2549" s="64">
        <v>400</v>
      </c>
      <c r="Y2549" s="64">
        <v>16</v>
      </c>
      <c r="Z2549" s="64">
        <v>16</v>
      </c>
      <c r="AA2549" s="84">
        <v>0.34</v>
      </c>
      <c r="AB2549" s="85">
        <v>1</v>
      </c>
      <c r="AC2549" s="85">
        <v>1</v>
      </c>
    </row>
    <row r="2550" spans="1:29" ht="25.5">
      <c r="A2550" s="1"/>
      <c r="B2550" s="6" t="s">
        <v>8777</v>
      </c>
      <c r="C2550" s="6" t="s">
        <v>8778</v>
      </c>
      <c r="D2550" s="6" t="s">
        <v>8861</v>
      </c>
      <c r="E2550" s="49" t="s">
        <v>9795</v>
      </c>
      <c r="F2550" s="6" t="s">
        <v>12846</v>
      </c>
      <c r="G2550" s="6" t="s">
        <v>60</v>
      </c>
      <c r="H2550" s="6" t="s">
        <v>60</v>
      </c>
      <c r="I2550" s="60" t="s">
        <v>13818</v>
      </c>
      <c r="J2550" s="49" t="s">
        <v>13819</v>
      </c>
      <c r="K2550" s="6" t="s">
        <v>13820</v>
      </c>
      <c r="L2550" s="29">
        <f>IF($J$6="с учетом НДС",VLOOKUP(I2550,LEGEND!B:E,4,0)*(1-M2550),VLOOKUP(I2550,LEGEND!B:E,4,0)*(1-M2550)/1.2)</f>
        <v>1630</v>
      </c>
      <c r="M2550" s="57">
        <f>IF(AND(B2550&lt;&gt;"1_Электроинструмент",B2550&lt;&gt;"2_Садовая техника"),$J$5,IF($J$4&lt;=20%,$J$4,IFERROR(VLOOKUP(S2550,LEGEND!$L$2:$M$5,2,FALSE),$J$4)))</f>
        <v>0</v>
      </c>
      <c r="N2550" s="48" t="s">
        <v>60</v>
      </c>
      <c r="O2550" s="6" t="s">
        <v>60</v>
      </c>
      <c r="P2550" s="49" t="s">
        <v>1556</v>
      </c>
      <c r="Q2550" s="49" t="s">
        <v>473</v>
      </c>
      <c r="R2550" s="6" t="s">
        <v>60</v>
      </c>
      <c r="S2550" s="49" t="s">
        <v>60</v>
      </c>
      <c r="T2550" s="73" t="str">
        <f>IF(_xlfn.XLOOKUP(I2550,LEGEND!B:B,LEGEND!H:H)&lt;&gt;"-",HYPERLINK(_xlfn.XLOOKUP(I2550,LEGEND!B:B,LEGEND!H:H),"link"),_xlfn.XLOOKUP(I2550,LEGEND!B:B,LEGEND!H:H))</f>
        <v>-</v>
      </c>
      <c r="U2550" s="73" t="str">
        <f>HYPERLINK(_xlfn.XLOOKUP(I2550,LEGEND!B:B,LEGEND!I:I))</f>
        <v>-</v>
      </c>
      <c r="V2550" s="51" t="s">
        <v>13821</v>
      </c>
      <c r="W2550" s="63" t="s">
        <v>1189</v>
      </c>
      <c r="X2550" s="64">
        <v>189</v>
      </c>
      <c r="Y2550" s="64">
        <v>73</v>
      </c>
      <c r="Z2550" s="64">
        <v>16</v>
      </c>
      <c r="AA2550" s="84">
        <v>0.14000000000000001</v>
      </c>
      <c r="AB2550" s="85">
        <v>1</v>
      </c>
      <c r="AC2550" s="85">
        <v>1</v>
      </c>
    </row>
    <row r="2551" spans="1:29" ht="25.5">
      <c r="A2551" s="1"/>
      <c r="B2551" s="6" t="s">
        <v>8777</v>
      </c>
      <c r="C2551" s="6" t="s">
        <v>8778</v>
      </c>
      <c r="D2551" s="6" t="s">
        <v>8861</v>
      </c>
      <c r="E2551" s="49" t="s">
        <v>9795</v>
      </c>
      <c r="F2551" s="6" t="s">
        <v>12846</v>
      </c>
      <c r="G2551" s="6" t="s">
        <v>60</v>
      </c>
      <c r="H2551" s="6" t="s">
        <v>60</v>
      </c>
      <c r="I2551" s="60" t="s">
        <v>13826</v>
      </c>
      <c r="J2551" s="49" t="s">
        <v>13827</v>
      </c>
      <c r="K2551" s="6" t="s">
        <v>13828</v>
      </c>
      <c r="L2551" s="29">
        <f>IF($J$6="с учетом НДС",VLOOKUP(I2551,LEGEND!B:E,4,0)*(1-M2551),VLOOKUP(I2551,LEGEND!B:E,4,0)*(1-M2551)/1.2)</f>
        <v>1680</v>
      </c>
      <c r="M2551" s="57">
        <f>IF(AND(B2551&lt;&gt;"1_Электроинструмент",B2551&lt;&gt;"2_Садовая техника"),$J$5,IF($J$4&lt;=20%,$J$4,IFERROR(VLOOKUP(S2551,LEGEND!$L$2:$M$5,2,FALSE),$J$4)))</f>
        <v>0</v>
      </c>
      <c r="N2551" s="48" t="s">
        <v>60</v>
      </c>
      <c r="O2551" s="6" t="s">
        <v>60</v>
      </c>
      <c r="P2551" s="49" t="s">
        <v>66</v>
      </c>
      <c r="Q2551" s="49" t="s">
        <v>473</v>
      </c>
      <c r="R2551" s="6" t="s">
        <v>60</v>
      </c>
      <c r="S2551" s="49" t="s">
        <v>60</v>
      </c>
      <c r="T2551" s="73" t="str">
        <f>IF(_xlfn.XLOOKUP(I2551,LEGEND!B:B,LEGEND!H:H)&lt;&gt;"-",HYPERLINK(_xlfn.XLOOKUP(I2551,LEGEND!B:B,LEGEND!H:H),"link"),_xlfn.XLOOKUP(I2551,LEGEND!B:B,LEGEND!H:H))</f>
        <v>-</v>
      </c>
      <c r="U2551" s="73" t="str">
        <f>HYPERLINK(_xlfn.XLOOKUP(I2551,LEGEND!B:B,LEGEND!I:I))</f>
        <v>https://milwaukee-media-images.s3.amazonaws.com/hi/4932352513--Hero_1.jpg</v>
      </c>
      <c r="V2551" s="51" t="s">
        <v>13829</v>
      </c>
      <c r="W2551" s="63" t="s">
        <v>1189</v>
      </c>
      <c r="X2551" s="64">
        <v>662</v>
      </c>
      <c r="Y2551" s="64">
        <v>36</v>
      </c>
      <c r="Z2551" s="64">
        <v>14</v>
      </c>
      <c r="AA2551" s="84">
        <v>0.36899999999999999</v>
      </c>
      <c r="AB2551" s="85">
        <v>1</v>
      </c>
      <c r="AC2551" s="85">
        <v>1</v>
      </c>
    </row>
    <row r="2552" spans="1:29" ht="25.5">
      <c r="A2552" s="1"/>
      <c r="B2552" s="6" t="s">
        <v>8777</v>
      </c>
      <c r="C2552" s="6" t="s">
        <v>8778</v>
      </c>
      <c r="D2552" s="6" t="s">
        <v>8861</v>
      </c>
      <c r="E2552" s="49" t="s">
        <v>9795</v>
      </c>
      <c r="F2552" s="6" t="s">
        <v>12846</v>
      </c>
      <c r="G2552" s="6" t="s">
        <v>60</v>
      </c>
      <c r="H2552" s="6" t="s">
        <v>60</v>
      </c>
      <c r="I2552" s="60" t="s">
        <v>13838</v>
      </c>
      <c r="J2552" s="49" t="s">
        <v>13839</v>
      </c>
      <c r="K2552" s="6" t="s">
        <v>13840</v>
      </c>
      <c r="L2552" s="29">
        <f>IF($J$6="с учетом НДС",VLOOKUP(I2552,LEGEND!B:E,4,0)*(1-M2552),VLOOKUP(I2552,LEGEND!B:E,4,0)*(1-M2552)/1.2)</f>
        <v>1770</v>
      </c>
      <c r="M2552" s="57">
        <f>IF(AND(B2552&lt;&gt;"1_Электроинструмент",B2552&lt;&gt;"2_Садовая техника"),$J$5,IF($J$4&lt;=20%,$J$4,IFERROR(VLOOKUP(S2552,LEGEND!$L$2:$M$5,2,FALSE),$J$4)))</f>
        <v>0</v>
      </c>
      <c r="N2552" s="48" t="s">
        <v>60</v>
      </c>
      <c r="O2552" s="6" t="s">
        <v>60</v>
      </c>
      <c r="P2552" s="49" t="s">
        <v>66</v>
      </c>
      <c r="Q2552" s="49" t="s">
        <v>473</v>
      </c>
      <c r="R2552" s="6" t="s">
        <v>60</v>
      </c>
      <c r="S2552" s="49" t="s">
        <v>60</v>
      </c>
      <c r="T2552" s="73" t="str">
        <f>IF(_xlfn.XLOOKUP(I2552,LEGEND!B:B,LEGEND!H:H)&lt;&gt;"-",HYPERLINK(_xlfn.XLOOKUP(I2552,LEGEND!B:B,LEGEND!H:H),"link"),_xlfn.XLOOKUP(I2552,LEGEND!B:B,LEGEND!H:H))</f>
        <v>-</v>
      </c>
      <c r="U2552" s="73" t="str">
        <f>HYPERLINK(_xlfn.XLOOKUP(I2552,LEGEND!B:B,LEGEND!I:I))</f>
        <v>https://milwaukee-media-images.s3.amazonaws.com/hi/4932352508--Hero_1.jpg</v>
      </c>
      <c r="V2552" s="51" t="s">
        <v>13841</v>
      </c>
      <c r="W2552" s="63" t="s">
        <v>1189</v>
      </c>
      <c r="X2552" s="64">
        <v>662</v>
      </c>
      <c r="Y2552" s="64">
        <v>36</v>
      </c>
      <c r="Z2552" s="64">
        <v>13</v>
      </c>
      <c r="AA2552" s="84">
        <v>0.22600000000000001</v>
      </c>
      <c r="AB2552" s="85">
        <v>1</v>
      </c>
      <c r="AC2552" s="85">
        <v>1</v>
      </c>
    </row>
    <row r="2553" spans="1:29" ht="25.5">
      <c r="A2553" s="1"/>
      <c r="B2553" s="6" t="s">
        <v>8777</v>
      </c>
      <c r="C2553" s="6" t="s">
        <v>8778</v>
      </c>
      <c r="D2553" s="6" t="s">
        <v>8861</v>
      </c>
      <c r="E2553" s="49" t="s">
        <v>9795</v>
      </c>
      <c r="F2553" s="6" t="s">
        <v>12846</v>
      </c>
      <c r="G2553" s="6" t="s">
        <v>60</v>
      </c>
      <c r="H2553" s="6" t="s">
        <v>60</v>
      </c>
      <c r="I2553" s="60" t="s">
        <v>13858</v>
      </c>
      <c r="J2553" s="49" t="s">
        <v>13859</v>
      </c>
      <c r="K2553" s="6" t="s">
        <v>13860</v>
      </c>
      <c r="L2553" s="29">
        <f>IF($J$6="с учетом НДС",VLOOKUP(I2553,LEGEND!B:E,4,0)*(1-M2553),VLOOKUP(I2553,LEGEND!B:E,4,0)*(1-M2553)/1.2)</f>
        <v>1840</v>
      </c>
      <c r="M2553" s="57">
        <f>IF(AND(B2553&lt;&gt;"1_Электроинструмент",B2553&lt;&gt;"2_Садовая техника"),$J$5,IF($J$4&lt;=20%,$J$4,IFERROR(VLOOKUP(S2553,LEGEND!$L$2:$M$5,2,FALSE),$J$4)))</f>
        <v>0</v>
      </c>
      <c r="N2553" s="48" t="s">
        <v>60</v>
      </c>
      <c r="O2553" s="6" t="s">
        <v>60</v>
      </c>
      <c r="P2553" s="49" t="s">
        <v>66</v>
      </c>
      <c r="Q2553" s="49" t="s">
        <v>67</v>
      </c>
      <c r="R2553" s="6" t="s">
        <v>60</v>
      </c>
      <c r="S2553" s="49" t="s">
        <v>60</v>
      </c>
      <c r="T2553" s="73" t="str">
        <f>IF(_xlfn.XLOOKUP(I2553,LEGEND!B:B,LEGEND!H:H)&lt;&gt;"-",HYPERLINK(_xlfn.XLOOKUP(I2553,LEGEND!B:B,LEGEND!H:H),"link"),_xlfn.XLOOKUP(I2553,LEGEND!B:B,LEGEND!H:H))</f>
        <v>-</v>
      </c>
      <c r="U2553" s="73" t="str">
        <f>HYPERLINK(_xlfn.XLOOKUP(I2553,LEGEND!B:B,LEGEND!I:I))</f>
        <v>https://milwaukee-media-images.s3.amazonaws.com/hi/4932352334--Hero_1.jpg</v>
      </c>
      <c r="V2553" s="51" t="s">
        <v>13861</v>
      </c>
      <c r="W2553" s="63" t="s">
        <v>1189</v>
      </c>
      <c r="X2553" s="64">
        <v>35</v>
      </c>
      <c r="Y2553" s="64">
        <v>97</v>
      </c>
      <c r="Z2553" s="64">
        <v>160</v>
      </c>
      <c r="AA2553" s="84">
        <v>0.22900000000000001</v>
      </c>
      <c r="AB2553" s="85">
        <v>1</v>
      </c>
      <c r="AC2553" s="85">
        <v>1</v>
      </c>
    </row>
    <row r="2554" spans="1:29" ht="25.5">
      <c r="A2554" s="1"/>
      <c r="B2554" s="6" t="s">
        <v>8777</v>
      </c>
      <c r="C2554" s="6" t="s">
        <v>8778</v>
      </c>
      <c r="D2554" s="6" t="s">
        <v>8861</v>
      </c>
      <c r="E2554" s="49" t="s">
        <v>9795</v>
      </c>
      <c r="F2554" s="6" t="s">
        <v>12846</v>
      </c>
      <c r="G2554" s="6" t="s">
        <v>60</v>
      </c>
      <c r="H2554" s="6" t="s">
        <v>60</v>
      </c>
      <c r="I2554" s="60" t="s">
        <v>13830</v>
      </c>
      <c r="J2554" s="49" t="s">
        <v>13831</v>
      </c>
      <c r="K2554" s="6" t="s">
        <v>13832</v>
      </c>
      <c r="L2554" s="29">
        <f>IF($J$6="с учетом НДС",VLOOKUP(I2554,LEGEND!B:E,4,0)*(1-M2554),VLOOKUP(I2554,LEGEND!B:E,4,0)*(1-M2554)/1.2)</f>
        <v>1870</v>
      </c>
      <c r="M2554" s="57">
        <f>IF(AND(B2554&lt;&gt;"1_Электроинструмент",B2554&lt;&gt;"2_Садовая техника"),$J$5,IF($J$4&lt;=20%,$J$4,IFERROR(VLOOKUP(S2554,LEGEND!$L$2:$M$5,2,FALSE),$J$4)))</f>
        <v>0</v>
      </c>
      <c r="N2554" s="48" t="s">
        <v>60</v>
      </c>
      <c r="O2554" s="6" t="s">
        <v>60</v>
      </c>
      <c r="P2554" s="49" t="s">
        <v>66</v>
      </c>
      <c r="Q2554" s="49" t="s">
        <v>473</v>
      </c>
      <c r="R2554" s="6" t="s">
        <v>60</v>
      </c>
      <c r="S2554" s="49" t="s">
        <v>60</v>
      </c>
      <c r="T2554" s="73" t="str">
        <f>IF(_xlfn.XLOOKUP(I2554,LEGEND!B:B,LEGEND!H:H)&lt;&gt;"-",HYPERLINK(_xlfn.XLOOKUP(I2554,LEGEND!B:B,LEGEND!H:H),"link"),_xlfn.XLOOKUP(I2554,LEGEND!B:B,LEGEND!H:H))</f>
        <v>-</v>
      </c>
      <c r="U2554" s="73" t="str">
        <f>HYPERLINK(_xlfn.XLOOKUP(I2554,LEGEND!B:B,LEGEND!I:I))</f>
        <v>https://milwaukee-media-images.s3.amazonaws.com/hi/4932352515--Hero_1.jpg</v>
      </c>
      <c r="V2554" s="51" t="s">
        <v>13833</v>
      </c>
      <c r="W2554" s="63" t="s">
        <v>1189</v>
      </c>
      <c r="X2554" s="64">
        <v>462</v>
      </c>
      <c r="Y2554" s="64">
        <v>36</v>
      </c>
      <c r="Z2554" s="64">
        <v>18</v>
      </c>
      <c r="AA2554" s="84">
        <v>0.436</v>
      </c>
      <c r="AB2554" s="85">
        <v>1</v>
      </c>
      <c r="AC2554" s="85">
        <v>1</v>
      </c>
    </row>
    <row r="2555" spans="1:29" ht="25.5">
      <c r="A2555" s="1"/>
      <c r="B2555" s="6" t="s">
        <v>8777</v>
      </c>
      <c r="C2555" s="6" t="s">
        <v>8778</v>
      </c>
      <c r="D2555" s="6" t="s">
        <v>8861</v>
      </c>
      <c r="E2555" s="49" t="s">
        <v>9795</v>
      </c>
      <c r="F2555" s="6" t="s">
        <v>12846</v>
      </c>
      <c r="G2555" s="6" t="s">
        <v>60</v>
      </c>
      <c r="H2555" s="6" t="s">
        <v>60</v>
      </c>
      <c r="I2555" s="60" t="s">
        <v>13854</v>
      </c>
      <c r="J2555" s="49" t="s">
        <v>13855</v>
      </c>
      <c r="K2555" s="6" t="s">
        <v>13856</v>
      </c>
      <c r="L2555" s="29">
        <f>IF($J$6="с учетом НДС",VLOOKUP(I2555,LEGEND!B:E,4,0)*(1-M2555),VLOOKUP(I2555,LEGEND!B:E,4,0)*(1-M2555)/1.2)</f>
        <v>1990</v>
      </c>
      <c r="M2555" s="57">
        <f>IF(AND(B2555&lt;&gt;"1_Электроинструмент",B2555&lt;&gt;"2_Садовая техника"),$J$5,IF($J$4&lt;=20%,$J$4,IFERROR(VLOOKUP(S2555,LEGEND!$L$2:$M$5,2,FALSE),$J$4)))</f>
        <v>0</v>
      </c>
      <c r="N2555" s="48" t="s">
        <v>60</v>
      </c>
      <c r="O2555" s="6" t="s">
        <v>60</v>
      </c>
      <c r="P2555" s="49" t="s">
        <v>66</v>
      </c>
      <c r="Q2555" s="49" t="s">
        <v>473</v>
      </c>
      <c r="R2555" s="6" t="s">
        <v>60</v>
      </c>
      <c r="S2555" s="49" t="s">
        <v>60</v>
      </c>
      <c r="T2555" s="73" t="str">
        <f>IF(_xlfn.XLOOKUP(I2555,LEGEND!B:B,LEGEND!H:H)&lt;&gt;"-",HYPERLINK(_xlfn.XLOOKUP(I2555,LEGEND!B:B,LEGEND!H:H),"link"),_xlfn.XLOOKUP(I2555,LEGEND!B:B,LEGEND!H:H))</f>
        <v>-</v>
      </c>
      <c r="U2555" s="73" t="str">
        <f>HYPERLINK(_xlfn.XLOOKUP(I2555,LEGEND!B:B,LEGEND!I:I))</f>
        <v>https://milwaukee-media-images.s3.amazonaws.com/hi/4932352514--Hero_1.jpg</v>
      </c>
      <c r="V2555" s="51" t="s">
        <v>13857</v>
      </c>
      <c r="W2555" s="63" t="s">
        <v>1189</v>
      </c>
      <c r="X2555" s="64">
        <v>662</v>
      </c>
      <c r="Y2555" s="64">
        <v>36</v>
      </c>
      <c r="Z2555" s="64">
        <v>16</v>
      </c>
      <c r="AA2555" s="84">
        <v>0.46300000000000002</v>
      </c>
      <c r="AB2555" s="85">
        <v>1</v>
      </c>
      <c r="AC2555" s="85">
        <v>1</v>
      </c>
    </row>
    <row r="2556" spans="1:29" ht="25.5">
      <c r="A2556" s="1"/>
      <c r="B2556" s="6" t="s">
        <v>8777</v>
      </c>
      <c r="C2556" s="6" t="s">
        <v>8778</v>
      </c>
      <c r="D2556" s="6" t="s">
        <v>8861</v>
      </c>
      <c r="E2556" s="49" t="s">
        <v>9795</v>
      </c>
      <c r="F2556" s="6" t="s">
        <v>12846</v>
      </c>
      <c r="G2556" s="6" t="s">
        <v>60</v>
      </c>
      <c r="H2556" s="6" t="s">
        <v>60</v>
      </c>
      <c r="I2556" s="60" t="s">
        <v>13886</v>
      </c>
      <c r="J2556" s="49" t="s">
        <v>13887</v>
      </c>
      <c r="K2556" s="6" t="s">
        <v>13888</v>
      </c>
      <c r="L2556" s="29">
        <f>IF($J$6="с учетом НДС",VLOOKUP(I2556,LEGEND!B:E,4,0)*(1-M2556),VLOOKUP(I2556,LEGEND!B:E,4,0)*(1-M2556)/1.2)</f>
        <v>1990</v>
      </c>
      <c r="M2556" s="57">
        <f>IF(AND(B2556&lt;&gt;"1_Электроинструмент",B2556&lt;&gt;"2_Садовая техника"),$J$5,IF($J$4&lt;=20%,$J$4,IFERROR(VLOOKUP(S2556,LEGEND!$L$2:$M$5,2,FALSE),$J$4)))</f>
        <v>0</v>
      </c>
      <c r="N2556" s="48" t="s">
        <v>60</v>
      </c>
      <c r="O2556" s="6" t="s">
        <v>60</v>
      </c>
      <c r="P2556" s="49" t="s">
        <v>66</v>
      </c>
      <c r="Q2556" s="49" t="s">
        <v>473</v>
      </c>
      <c r="R2556" s="6" t="s">
        <v>60</v>
      </c>
      <c r="S2556" s="49" t="s">
        <v>60</v>
      </c>
      <c r="T2556" s="73" t="str">
        <f>IF(_xlfn.XLOOKUP(I2556,LEGEND!B:B,LEGEND!H:H)&lt;&gt;"-",HYPERLINK(_xlfn.XLOOKUP(I2556,LEGEND!B:B,LEGEND!H:H),"link"),_xlfn.XLOOKUP(I2556,LEGEND!B:B,LEGEND!H:H))</f>
        <v>-</v>
      </c>
      <c r="U2556" s="73" t="str">
        <f>HYPERLINK(_xlfn.XLOOKUP(I2556,LEGEND!B:B,LEGEND!I:I))</f>
        <v>https://milwaukee-media-images.s3.amazonaws.com/hi/4932399408--Hero_1.jpg</v>
      </c>
      <c r="V2556" s="51" t="s">
        <v>13889</v>
      </c>
      <c r="W2556" s="63" t="s">
        <v>1189</v>
      </c>
      <c r="X2556" s="64">
        <v>235</v>
      </c>
      <c r="Y2556" s="64">
        <v>48</v>
      </c>
      <c r="Z2556" s="64">
        <v>19</v>
      </c>
      <c r="AA2556" s="84">
        <v>0.16400000000000001</v>
      </c>
      <c r="AB2556" s="85">
        <v>1</v>
      </c>
      <c r="AC2556" s="85">
        <v>1</v>
      </c>
    </row>
    <row r="2557" spans="1:29" ht="25.5">
      <c r="A2557" s="1"/>
      <c r="B2557" s="6" t="s">
        <v>8777</v>
      </c>
      <c r="C2557" s="6" t="s">
        <v>8778</v>
      </c>
      <c r="D2557" s="6" t="s">
        <v>8861</v>
      </c>
      <c r="E2557" s="49" t="s">
        <v>9795</v>
      </c>
      <c r="F2557" s="6" t="s">
        <v>12846</v>
      </c>
      <c r="G2557" s="6" t="s">
        <v>60</v>
      </c>
      <c r="H2557" s="6" t="s">
        <v>60</v>
      </c>
      <c r="I2557" s="60" t="s">
        <v>13906</v>
      </c>
      <c r="J2557" s="49" t="s">
        <v>13907</v>
      </c>
      <c r="K2557" s="6" t="s">
        <v>13908</v>
      </c>
      <c r="L2557" s="29">
        <f>IF($J$6="с учетом НДС",VLOOKUP(I2557,LEGEND!B:E,4,0)*(1-M2557),VLOOKUP(I2557,LEGEND!B:E,4,0)*(1-M2557)/1.2)</f>
        <v>2190</v>
      </c>
      <c r="M2557" s="57">
        <f>IF(AND(B2557&lt;&gt;"1_Электроинструмент",B2557&lt;&gt;"2_Садовая техника"),$J$5,IF($J$4&lt;=20%,$J$4,IFERROR(VLOOKUP(S2557,LEGEND!$L$2:$M$5,2,FALSE),$J$4)))</f>
        <v>0</v>
      </c>
      <c r="N2557" s="48" t="s">
        <v>60</v>
      </c>
      <c r="O2557" s="6" t="s">
        <v>60</v>
      </c>
      <c r="P2557" s="49" t="s">
        <v>66</v>
      </c>
      <c r="Q2557" s="49" t="s">
        <v>67</v>
      </c>
      <c r="R2557" s="6" t="s">
        <v>60</v>
      </c>
      <c r="S2557" s="49" t="s">
        <v>60</v>
      </c>
      <c r="T2557" s="73" t="str">
        <f>IF(_xlfn.XLOOKUP(I2557,LEGEND!B:B,LEGEND!H:H)&lt;&gt;"-",HYPERLINK(_xlfn.XLOOKUP(I2557,LEGEND!B:B,LEGEND!H:H),"link"),_xlfn.XLOOKUP(I2557,LEGEND!B:B,LEGEND!H:H))</f>
        <v>link</v>
      </c>
      <c r="U2557" s="73" t="str">
        <f>HYPERLINK(_xlfn.XLOOKUP(I2557,LEGEND!B:B,LEGEND!I:I))</f>
        <v>https://milwaukee-media-images.s3.amazonaws.com/hi/4932399968--Hero_1.jpg</v>
      </c>
      <c r="V2557" s="51" t="s">
        <v>13909</v>
      </c>
      <c r="W2557" s="63" t="s">
        <v>1189</v>
      </c>
      <c r="X2557" s="64">
        <v>90</v>
      </c>
      <c r="Y2557" s="64">
        <v>60</v>
      </c>
      <c r="Z2557" s="64">
        <v>180</v>
      </c>
      <c r="AA2557" s="84">
        <v>0.14099999999999999</v>
      </c>
      <c r="AB2557" s="85">
        <v>1</v>
      </c>
      <c r="AC2557" s="85">
        <v>1</v>
      </c>
    </row>
    <row r="2558" spans="1:29" ht="25.5">
      <c r="A2558" s="1"/>
      <c r="B2558" s="6" t="s">
        <v>8777</v>
      </c>
      <c r="C2558" s="6" t="s">
        <v>8778</v>
      </c>
      <c r="D2558" s="6" t="s">
        <v>8861</v>
      </c>
      <c r="E2558" s="49" t="s">
        <v>9795</v>
      </c>
      <c r="F2558" s="6" t="s">
        <v>12846</v>
      </c>
      <c r="G2558" s="6" t="s">
        <v>60</v>
      </c>
      <c r="H2558" s="6" t="s">
        <v>60</v>
      </c>
      <c r="I2558" s="60" t="s">
        <v>13922</v>
      </c>
      <c r="J2558" s="49" t="s">
        <v>13923</v>
      </c>
      <c r="K2558" s="6" t="s">
        <v>13924</v>
      </c>
      <c r="L2558" s="29">
        <f>IF($J$6="с учетом НДС",VLOOKUP(I2558,LEGEND!B:E,4,0)*(1-M2558),VLOOKUP(I2558,LEGEND!B:E,4,0)*(1-M2558)/1.2)</f>
        <v>2210</v>
      </c>
      <c r="M2558" s="57">
        <f>IF(AND(B2558&lt;&gt;"1_Электроинструмент",B2558&lt;&gt;"2_Садовая техника"),$J$5,IF($J$4&lt;=20%,$J$4,IFERROR(VLOOKUP(S2558,LEGEND!$L$2:$M$5,2,FALSE),$J$4)))</f>
        <v>0</v>
      </c>
      <c r="N2558" s="48" t="s">
        <v>60</v>
      </c>
      <c r="O2558" s="6" t="s">
        <v>60</v>
      </c>
      <c r="P2558" s="49" t="s">
        <v>66</v>
      </c>
      <c r="Q2558" s="49" t="s">
        <v>473</v>
      </c>
      <c r="R2558" s="6" t="s">
        <v>60</v>
      </c>
      <c r="S2558" s="49" t="s">
        <v>60</v>
      </c>
      <c r="T2558" s="73" t="str">
        <f>IF(_xlfn.XLOOKUP(I2558,LEGEND!B:B,LEGEND!H:H)&lt;&gt;"-",HYPERLINK(_xlfn.XLOOKUP(I2558,LEGEND!B:B,LEGEND!H:H),"link"),_xlfn.XLOOKUP(I2558,LEGEND!B:B,LEGEND!H:H))</f>
        <v>-</v>
      </c>
      <c r="U2558" s="73" t="str">
        <f>HYPERLINK(_xlfn.XLOOKUP(I2558,LEGEND!B:B,LEGEND!I:I))</f>
        <v>https://milwaukee-media-images.s3.amazonaws.com/hi/4932352510--Hero_1.jpg</v>
      </c>
      <c r="V2558" s="51" t="s">
        <v>13925</v>
      </c>
      <c r="W2558" s="63" t="s">
        <v>1189</v>
      </c>
      <c r="X2558" s="64">
        <v>662</v>
      </c>
      <c r="Y2558" s="64">
        <v>36</v>
      </c>
      <c r="Z2558" s="64">
        <v>13</v>
      </c>
      <c r="AA2558" s="84">
        <v>0.26</v>
      </c>
      <c r="AB2558" s="85">
        <v>1</v>
      </c>
      <c r="AC2558" s="85">
        <v>1</v>
      </c>
    </row>
    <row r="2559" spans="1:29" ht="25.5">
      <c r="A2559" s="1"/>
      <c r="B2559" s="6" t="s">
        <v>8777</v>
      </c>
      <c r="C2559" s="6" t="s">
        <v>8778</v>
      </c>
      <c r="D2559" s="6" t="s">
        <v>8861</v>
      </c>
      <c r="E2559" s="49" t="s">
        <v>9795</v>
      </c>
      <c r="F2559" s="6" t="s">
        <v>12846</v>
      </c>
      <c r="G2559" s="6" t="s">
        <v>60</v>
      </c>
      <c r="H2559" s="6" t="s">
        <v>60</v>
      </c>
      <c r="I2559" s="60" t="s">
        <v>13926</v>
      </c>
      <c r="J2559" s="49" t="s">
        <v>13927</v>
      </c>
      <c r="K2559" s="6" t="s">
        <v>13928</v>
      </c>
      <c r="L2559" s="29">
        <f>IF($J$6="с учетом НДС",VLOOKUP(I2559,LEGEND!B:E,4,0)*(1-M2559),VLOOKUP(I2559,LEGEND!B:E,4,0)*(1-M2559)/1.2)</f>
        <v>2250</v>
      </c>
      <c r="M2559" s="57">
        <f>IF(AND(B2559&lt;&gt;"1_Электроинструмент",B2559&lt;&gt;"2_Садовая техника"),$J$5,IF($J$4&lt;=20%,$J$4,IFERROR(VLOOKUP(S2559,LEGEND!$L$2:$M$5,2,FALSE),$J$4)))</f>
        <v>0</v>
      </c>
      <c r="N2559" s="48" t="s">
        <v>60</v>
      </c>
      <c r="O2559" s="6" t="s">
        <v>60</v>
      </c>
      <c r="P2559" s="49" t="s">
        <v>66</v>
      </c>
      <c r="Q2559" s="49" t="s">
        <v>473</v>
      </c>
      <c r="R2559" s="6" t="s">
        <v>60</v>
      </c>
      <c r="S2559" s="49" t="s">
        <v>60</v>
      </c>
      <c r="T2559" s="73" t="str">
        <f>IF(_xlfn.XLOOKUP(I2559,LEGEND!B:B,LEGEND!H:H)&lt;&gt;"-",HYPERLINK(_xlfn.XLOOKUP(I2559,LEGEND!B:B,LEGEND!H:H),"link"),_xlfn.XLOOKUP(I2559,LEGEND!B:B,LEGEND!H:H))</f>
        <v>-</v>
      </c>
      <c r="U2559" s="73" t="str">
        <f>HYPERLINK(_xlfn.XLOOKUP(I2559,LEGEND!B:B,LEGEND!I:I))</f>
        <v>https://milwaukee-media-images.s3.amazonaws.com/hi/4932399389--Hero_1.jpg</v>
      </c>
      <c r="V2559" s="51" t="s">
        <v>13929</v>
      </c>
      <c r="W2559" s="63" t="s">
        <v>1189</v>
      </c>
      <c r="X2559" s="64">
        <v>400</v>
      </c>
      <c r="Y2559" s="64">
        <v>20</v>
      </c>
      <c r="Z2559" s="64">
        <v>20</v>
      </c>
      <c r="AA2559" s="84">
        <v>0.52</v>
      </c>
      <c r="AB2559" s="85">
        <v>1</v>
      </c>
      <c r="AC2559" s="85">
        <v>1</v>
      </c>
    </row>
    <row r="2560" spans="1:29" ht="25.5">
      <c r="A2560" s="1"/>
      <c r="B2560" s="6" t="s">
        <v>8777</v>
      </c>
      <c r="C2560" s="6" t="s">
        <v>8778</v>
      </c>
      <c r="D2560" s="6" t="s">
        <v>8861</v>
      </c>
      <c r="E2560" s="49" t="s">
        <v>9795</v>
      </c>
      <c r="F2560" s="6" t="s">
        <v>12846</v>
      </c>
      <c r="G2560" s="6" t="s">
        <v>60</v>
      </c>
      <c r="H2560" s="6" t="s">
        <v>60</v>
      </c>
      <c r="I2560" s="60" t="s">
        <v>13942</v>
      </c>
      <c r="J2560" s="49" t="s">
        <v>13943</v>
      </c>
      <c r="K2560" s="6" t="s">
        <v>13944</v>
      </c>
      <c r="L2560" s="29">
        <f>IF($J$6="с учетом НДС",VLOOKUP(I2560,LEGEND!B:E,4,0)*(1-M2560),VLOOKUP(I2560,LEGEND!B:E,4,0)*(1-M2560)/1.2)</f>
        <v>2300</v>
      </c>
      <c r="M2560" s="57">
        <f>IF(AND(B2560&lt;&gt;"1_Электроинструмент",B2560&lt;&gt;"2_Садовая техника"),$J$5,IF($J$4&lt;=20%,$J$4,IFERROR(VLOOKUP(S2560,LEGEND!$L$2:$M$5,2,FALSE),$J$4)))</f>
        <v>0</v>
      </c>
      <c r="N2560" s="48" t="s">
        <v>60</v>
      </c>
      <c r="O2560" s="6" t="s">
        <v>60</v>
      </c>
      <c r="P2560" s="49" t="s">
        <v>66</v>
      </c>
      <c r="Q2560" s="49" t="s">
        <v>473</v>
      </c>
      <c r="R2560" s="6" t="s">
        <v>60</v>
      </c>
      <c r="S2560" s="49" t="s">
        <v>60</v>
      </c>
      <c r="T2560" s="73" t="str">
        <f>IF(_xlfn.XLOOKUP(I2560,LEGEND!B:B,LEGEND!H:H)&lt;&gt;"-",HYPERLINK(_xlfn.XLOOKUP(I2560,LEGEND!B:B,LEGEND!H:H),"link"),_xlfn.XLOOKUP(I2560,LEGEND!B:B,LEGEND!H:H))</f>
        <v>-</v>
      </c>
      <c r="U2560" s="73" t="str">
        <f>HYPERLINK(_xlfn.XLOOKUP(I2560,LEGEND!B:B,LEGEND!I:I))</f>
        <v>https://milwaukee-media-images.s3.amazonaws.com/hi/4932399409--Hero_1.jpg</v>
      </c>
      <c r="V2560" s="51" t="s">
        <v>13945</v>
      </c>
      <c r="W2560" s="63" t="s">
        <v>1189</v>
      </c>
      <c r="X2560" s="64">
        <v>21</v>
      </c>
      <c r="Y2560" s="64">
        <v>40</v>
      </c>
      <c r="Z2560" s="64">
        <v>245</v>
      </c>
      <c r="AA2560" s="84">
        <v>0.20799999999999999</v>
      </c>
      <c r="AB2560" s="85">
        <v>1</v>
      </c>
      <c r="AC2560" s="85">
        <v>1</v>
      </c>
    </row>
    <row r="2561" spans="1:29" ht="25.5">
      <c r="A2561" s="1"/>
      <c r="B2561" s="6" t="s">
        <v>8777</v>
      </c>
      <c r="C2561" s="6" t="s">
        <v>8778</v>
      </c>
      <c r="D2561" s="6" t="s">
        <v>8861</v>
      </c>
      <c r="E2561" s="49" t="s">
        <v>9795</v>
      </c>
      <c r="F2561" s="6" t="s">
        <v>12846</v>
      </c>
      <c r="G2561" s="6" t="s">
        <v>60</v>
      </c>
      <c r="H2561" s="6" t="s">
        <v>60</v>
      </c>
      <c r="I2561" s="60" t="s">
        <v>13958</v>
      </c>
      <c r="J2561" s="49" t="s">
        <v>13959</v>
      </c>
      <c r="K2561" s="6" t="s">
        <v>13960</v>
      </c>
      <c r="L2561" s="29">
        <f>IF($J$6="с учетом НДС",VLOOKUP(I2561,LEGEND!B:E,4,0)*(1-M2561),VLOOKUP(I2561,LEGEND!B:E,4,0)*(1-M2561)/1.2)</f>
        <v>2480</v>
      </c>
      <c r="M2561" s="57">
        <f>IF(AND(B2561&lt;&gt;"1_Электроинструмент",B2561&lt;&gt;"2_Садовая техника"),$J$5,IF($J$4&lt;=20%,$J$4,IFERROR(VLOOKUP(S2561,LEGEND!$L$2:$M$5,2,FALSE),$J$4)))</f>
        <v>0</v>
      </c>
      <c r="N2561" s="48" t="s">
        <v>60</v>
      </c>
      <c r="O2561" s="6" t="s">
        <v>60</v>
      </c>
      <c r="P2561" s="49" t="s">
        <v>66</v>
      </c>
      <c r="Q2561" s="49" t="s">
        <v>67</v>
      </c>
      <c r="R2561" s="6" t="s">
        <v>60</v>
      </c>
      <c r="S2561" s="49" t="s">
        <v>60</v>
      </c>
      <c r="T2561" s="73" t="str">
        <f>IF(_xlfn.XLOOKUP(I2561,LEGEND!B:B,LEGEND!H:H)&lt;&gt;"-",HYPERLINK(_xlfn.XLOOKUP(I2561,LEGEND!B:B,LEGEND!H:H),"link"),_xlfn.XLOOKUP(I2561,LEGEND!B:B,LEGEND!H:H))</f>
        <v>link</v>
      </c>
      <c r="U2561" s="73" t="str">
        <f>HYPERLINK(_xlfn.XLOOKUP(I2561,LEGEND!B:B,LEGEND!I:I))</f>
        <v>https://milwaukee-media-images.s3.amazonaws.com/hi/4932399966--Hero_1.jpg</v>
      </c>
      <c r="V2561" s="51" t="s">
        <v>13961</v>
      </c>
      <c r="W2561" s="63" t="s">
        <v>1189</v>
      </c>
      <c r="X2561" s="64">
        <v>175</v>
      </c>
      <c r="Y2561" s="64">
        <v>60</v>
      </c>
      <c r="Z2561" s="64">
        <v>20</v>
      </c>
      <c r="AA2561" s="84">
        <v>0.13300000000000001</v>
      </c>
      <c r="AB2561" s="85">
        <v>1</v>
      </c>
      <c r="AC2561" s="85">
        <v>1</v>
      </c>
    </row>
    <row r="2562" spans="1:29" ht="25.5">
      <c r="A2562" s="1"/>
      <c r="B2562" s="6" t="s">
        <v>8777</v>
      </c>
      <c r="C2562" s="6" t="s">
        <v>8778</v>
      </c>
      <c r="D2562" s="6" t="s">
        <v>8861</v>
      </c>
      <c r="E2562" s="49" t="s">
        <v>9795</v>
      </c>
      <c r="F2562" s="6" t="s">
        <v>12846</v>
      </c>
      <c r="G2562" s="6" t="s">
        <v>60</v>
      </c>
      <c r="H2562" s="6" t="s">
        <v>60</v>
      </c>
      <c r="I2562" s="60" t="s">
        <v>13990</v>
      </c>
      <c r="J2562" s="49" t="s">
        <v>13991</v>
      </c>
      <c r="K2562" s="6" t="s">
        <v>13992</v>
      </c>
      <c r="L2562" s="29">
        <f>IF($J$6="с учетом НДС",VLOOKUP(I2562,LEGEND!B:E,4,0)*(1-M2562),VLOOKUP(I2562,LEGEND!B:E,4,0)*(1-M2562)/1.2)</f>
        <v>2580</v>
      </c>
      <c r="M2562" s="57">
        <f>IF(AND(B2562&lt;&gt;"1_Электроинструмент",B2562&lt;&gt;"2_Садовая техника"),$J$5,IF($J$4&lt;=20%,$J$4,IFERROR(VLOOKUP(S2562,LEGEND!$L$2:$M$5,2,FALSE),$J$4)))</f>
        <v>0</v>
      </c>
      <c r="N2562" s="48" t="s">
        <v>60</v>
      </c>
      <c r="O2562" s="6" t="s">
        <v>60</v>
      </c>
      <c r="P2562" s="49" t="s">
        <v>66</v>
      </c>
      <c r="Q2562" s="49" t="s">
        <v>473</v>
      </c>
      <c r="R2562" s="6" t="s">
        <v>60</v>
      </c>
      <c r="S2562" s="49" t="s">
        <v>60</v>
      </c>
      <c r="T2562" s="73" t="str">
        <f>IF(_xlfn.XLOOKUP(I2562,LEGEND!B:B,LEGEND!H:H)&lt;&gt;"-",HYPERLINK(_xlfn.XLOOKUP(I2562,LEGEND!B:B,LEGEND!H:H),"link"),_xlfn.XLOOKUP(I2562,LEGEND!B:B,LEGEND!H:H))</f>
        <v>-</v>
      </c>
      <c r="U2562" s="73" t="str">
        <f>HYPERLINK(_xlfn.XLOOKUP(I2562,LEGEND!B:B,LEGEND!I:I))</f>
        <v>-</v>
      </c>
      <c r="V2562" s="51" t="s">
        <v>13993</v>
      </c>
      <c r="W2562" s="63" t="s">
        <v>1189</v>
      </c>
      <c r="X2562" s="64">
        <v>662</v>
      </c>
      <c r="Y2562" s="64">
        <v>36</v>
      </c>
      <c r="Z2562" s="64">
        <v>20</v>
      </c>
      <c r="AA2562" s="84">
        <v>0.73</v>
      </c>
      <c r="AB2562" s="85">
        <v>1</v>
      </c>
      <c r="AC2562" s="85">
        <v>1</v>
      </c>
    </row>
    <row r="2563" spans="1:29" ht="25.5">
      <c r="A2563" s="1"/>
      <c r="B2563" s="6" t="s">
        <v>8777</v>
      </c>
      <c r="C2563" s="6" t="s">
        <v>8778</v>
      </c>
      <c r="D2563" s="6" t="s">
        <v>8861</v>
      </c>
      <c r="E2563" s="49" t="s">
        <v>9795</v>
      </c>
      <c r="F2563" s="6" t="s">
        <v>12846</v>
      </c>
      <c r="G2563" s="6" t="s">
        <v>60</v>
      </c>
      <c r="H2563" s="6" t="s">
        <v>60</v>
      </c>
      <c r="I2563" s="60" t="s">
        <v>13998</v>
      </c>
      <c r="J2563" s="49" t="s">
        <v>13999</v>
      </c>
      <c r="K2563" s="6" t="s">
        <v>14000</v>
      </c>
      <c r="L2563" s="29">
        <f>IF($J$6="с учетом НДС",VLOOKUP(I2563,LEGEND!B:E,4,0)*(1-M2563),VLOOKUP(I2563,LEGEND!B:E,4,0)*(1-M2563)/1.2)</f>
        <v>2690</v>
      </c>
      <c r="M2563" s="57">
        <f>IF(AND(B2563&lt;&gt;"1_Электроинструмент",B2563&lt;&gt;"2_Садовая техника"),$J$5,IF($J$4&lt;=20%,$J$4,IFERROR(VLOOKUP(S2563,LEGEND!$L$2:$M$5,2,FALSE),$J$4)))</f>
        <v>0</v>
      </c>
      <c r="N2563" s="48" t="s">
        <v>60</v>
      </c>
      <c r="O2563" s="6" t="s">
        <v>60</v>
      </c>
      <c r="P2563" s="49" t="s">
        <v>66</v>
      </c>
      <c r="Q2563" s="49" t="s">
        <v>67</v>
      </c>
      <c r="R2563" s="6" t="s">
        <v>60</v>
      </c>
      <c r="S2563" s="49" t="s">
        <v>60</v>
      </c>
      <c r="T2563" s="73" t="str">
        <f>IF(_xlfn.XLOOKUP(I2563,LEGEND!B:B,LEGEND!H:H)&lt;&gt;"-",HYPERLINK(_xlfn.XLOOKUP(I2563,LEGEND!B:B,LEGEND!H:H),"link"),_xlfn.XLOOKUP(I2563,LEGEND!B:B,LEGEND!H:H))</f>
        <v>link</v>
      </c>
      <c r="U2563" s="73" t="str">
        <f>HYPERLINK(_xlfn.XLOOKUP(I2563,LEGEND!B:B,LEGEND!I:I))</f>
        <v>https://milwaukee-media-images.s3.amazonaws.com/hi/4932352836--Hero_1.jpg</v>
      </c>
      <c r="V2563" s="51" t="s">
        <v>14001</v>
      </c>
      <c r="W2563" s="63" t="s">
        <v>1189</v>
      </c>
      <c r="X2563" s="64">
        <v>56</v>
      </c>
      <c r="Y2563" s="64">
        <v>97</v>
      </c>
      <c r="Z2563" s="64">
        <v>160</v>
      </c>
      <c r="AA2563" s="84">
        <v>0.19400000000000001</v>
      </c>
      <c r="AB2563" s="85">
        <v>1</v>
      </c>
      <c r="AC2563" s="85">
        <v>1</v>
      </c>
    </row>
    <row r="2564" spans="1:29" ht="25.5">
      <c r="A2564" s="1"/>
      <c r="B2564" s="6" t="s">
        <v>8777</v>
      </c>
      <c r="C2564" s="6" t="s">
        <v>8778</v>
      </c>
      <c r="D2564" s="6" t="s">
        <v>8861</v>
      </c>
      <c r="E2564" s="49" t="s">
        <v>9795</v>
      </c>
      <c r="F2564" s="6" t="s">
        <v>12846</v>
      </c>
      <c r="G2564" s="6" t="s">
        <v>60</v>
      </c>
      <c r="H2564" s="6" t="s">
        <v>60</v>
      </c>
      <c r="I2564" s="60" t="s">
        <v>14018</v>
      </c>
      <c r="J2564" s="49" t="s">
        <v>14019</v>
      </c>
      <c r="K2564" s="6" t="s">
        <v>14020</v>
      </c>
      <c r="L2564" s="29">
        <f>IF($J$6="с учетом НДС",VLOOKUP(I2564,LEGEND!B:E,4,0)*(1-M2564),VLOOKUP(I2564,LEGEND!B:E,4,0)*(1-M2564)/1.2)</f>
        <v>2740</v>
      </c>
      <c r="M2564" s="57">
        <f>IF(AND(B2564&lt;&gt;"1_Электроинструмент",B2564&lt;&gt;"2_Садовая техника"),$J$5,IF($J$4&lt;=20%,$J$4,IFERROR(VLOOKUP(S2564,LEGEND!$L$2:$M$5,2,FALSE),$J$4)))</f>
        <v>0</v>
      </c>
      <c r="N2564" s="48" t="s">
        <v>60</v>
      </c>
      <c r="O2564" s="6" t="s">
        <v>60</v>
      </c>
      <c r="P2564" s="49" t="s">
        <v>66</v>
      </c>
      <c r="Q2564" s="49" t="s">
        <v>67</v>
      </c>
      <c r="R2564" s="6" t="s">
        <v>60</v>
      </c>
      <c r="S2564" s="49" t="s">
        <v>60</v>
      </c>
      <c r="T2564" s="73" t="str">
        <f>IF(_xlfn.XLOOKUP(I2564,LEGEND!B:B,LEGEND!H:H)&lt;&gt;"-",HYPERLINK(_xlfn.XLOOKUP(I2564,LEGEND!B:B,LEGEND!H:H),"link"),_xlfn.XLOOKUP(I2564,LEGEND!B:B,LEGEND!H:H))</f>
        <v>link</v>
      </c>
      <c r="U2564" s="73" t="str">
        <f>HYPERLINK(_xlfn.XLOOKUP(I2564,LEGEND!B:B,LEGEND!I:I))</f>
        <v>https://milwaukee-media-images.s3.amazonaws.com/hi/4932471112--Hero_1.jpg</v>
      </c>
      <c r="V2564" s="51" t="s">
        <v>14021</v>
      </c>
      <c r="W2564" s="63" t="s">
        <v>71</v>
      </c>
      <c r="X2564" s="64">
        <v>253</v>
      </c>
      <c r="Y2564" s="64">
        <v>199</v>
      </c>
      <c r="Z2564" s="64">
        <v>58</v>
      </c>
      <c r="AA2564" s="84">
        <v>0.438</v>
      </c>
      <c r="AB2564" s="85">
        <v>1</v>
      </c>
      <c r="AC2564" s="85">
        <v>1</v>
      </c>
    </row>
    <row r="2565" spans="1:29" ht="25.5">
      <c r="A2565" s="1"/>
      <c r="B2565" s="6" t="s">
        <v>8777</v>
      </c>
      <c r="C2565" s="6" t="s">
        <v>8778</v>
      </c>
      <c r="D2565" s="6" t="s">
        <v>8861</v>
      </c>
      <c r="E2565" s="49" t="s">
        <v>9795</v>
      </c>
      <c r="F2565" s="6" t="s">
        <v>12846</v>
      </c>
      <c r="G2565" s="6" t="s">
        <v>60</v>
      </c>
      <c r="H2565" s="6" t="s">
        <v>60</v>
      </c>
      <c r="I2565" s="60" t="s">
        <v>14034</v>
      </c>
      <c r="J2565" s="49" t="s">
        <v>14035</v>
      </c>
      <c r="K2565" s="6" t="s">
        <v>14036</v>
      </c>
      <c r="L2565" s="29">
        <f>IF($J$6="с учетом НДС",VLOOKUP(I2565,LEGEND!B:E,4,0)*(1-M2565),VLOOKUP(I2565,LEGEND!B:E,4,0)*(1-M2565)/1.2)</f>
        <v>2810</v>
      </c>
      <c r="M2565" s="57">
        <f>IF(AND(B2565&lt;&gt;"1_Электроинструмент",B2565&lt;&gt;"2_Садовая техника"),$J$5,IF($J$4&lt;=20%,$J$4,IFERROR(VLOOKUP(S2565,LEGEND!$L$2:$M$5,2,FALSE),$J$4)))</f>
        <v>0</v>
      </c>
      <c r="N2565" s="48" t="s">
        <v>60</v>
      </c>
      <c r="O2565" s="6" t="s">
        <v>60</v>
      </c>
      <c r="P2565" s="49" t="s">
        <v>66</v>
      </c>
      <c r="Q2565" s="49" t="s">
        <v>67</v>
      </c>
      <c r="R2565" s="6" t="s">
        <v>60</v>
      </c>
      <c r="S2565" s="49" t="s">
        <v>60</v>
      </c>
      <c r="T2565" s="73" t="str">
        <f>IF(_xlfn.XLOOKUP(I2565,LEGEND!B:B,LEGEND!H:H)&lt;&gt;"-",HYPERLINK(_xlfn.XLOOKUP(I2565,LEGEND!B:B,LEGEND!H:H),"link"),_xlfn.XLOOKUP(I2565,LEGEND!B:B,LEGEND!H:H))</f>
        <v>link</v>
      </c>
      <c r="U2565" s="73" t="str">
        <f>HYPERLINK(_xlfn.XLOOKUP(I2565,LEGEND!B:B,LEGEND!I:I))</f>
        <v>https://milwaukee-media-images.s3.amazonaws.com/hi/4932471192--Hero_1.jpg</v>
      </c>
      <c r="V2565" s="51" t="s">
        <v>14037</v>
      </c>
      <c r="W2565" s="63" t="s">
        <v>71</v>
      </c>
      <c r="X2565" s="64">
        <v>253</v>
      </c>
      <c r="Y2565" s="64">
        <v>200</v>
      </c>
      <c r="Z2565" s="64">
        <v>60</v>
      </c>
      <c r="AA2565" s="84">
        <v>0.46600000000000003</v>
      </c>
      <c r="AB2565" s="85">
        <v>1</v>
      </c>
      <c r="AC2565" s="85">
        <v>1</v>
      </c>
    </row>
    <row r="2566" spans="1:29" ht="25.5">
      <c r="A2566" s="1"/>
      <c r="B2566" s="6" t="s">
        <v>8777</v>
      </c>
      <c r="C2566" s="6" t="s">
        <v>8778</v>
      </c>
      <c r="D2566" s="6" t="s">
        <v>8861</v>
      </c>
      <c r="E2566" s="49" t="s">
        <v>9795</v>
      </c>
      <c r="F2566" s="6" t="s">
        <v>12846</v>
      </c>
      <c r="G2566" s="6" t="s">
        <v>60</v>
      </c>
      <c r="H2566" s="6" t="s">
        <v>60</v>
      </c>
      <c r="I2566" s="60" t="s">
        <v>24446</v>
      </c>
      <c r="J2566" s="49" t="s">
        <v>24447</v>
      </c>
      <c r="K2566" s="6" t="s">
        <v>24448</v>
      </c>
      <c r="L2566" s="29">
        <f>IF($J$6="с учетом НДС",VLOOKUP(I2566,LEGEND!B:E,4,0)*(1-M2566),VLOOKUP(I2566,LEGEND!B:E,4,0)*(1-M2566)/1.2)</f>
        <v>3010</v>
      </c>
      <c r="M2566" s="57">
        <f>IF(AND(B2566&lt;&gt;"1_Электроинструмент",B2566&lt;&gt;"2_Садовая техника"),$J$5,IF($J$4&lt;=20%,$J$4,IFERROR(VLOOKUP(S2566,LEGEND!$L$2:$M$5,2,FALSE),$J$4)))</f>
        <v>0</v>
      </c>
      <c r="N2566" s="48" t="s">
        <v>60</v>
      </c>
      <c r="O2566" s="6" t="s">
        <v>60</v>
      </c>
      <c r="P2566" s="49" t="s">
        <v>1556</v>
      </c>
      <c r="Q2566" s="49" t="s">
        <v>473</v>
      </c>
      <c r="R2566" s="6" t="s">
        <v>60</v>
      </c>
      <c r="S2566" s="49" t="s">
        <v>60</v>
      </c>
      <c r="T2566" s="73" t="str">
        <f>IF(_xlfn.XLOOKUP(I2566,LEGEND!B:B,LEGEND!H:H)&lt;&gt;"-",HYPERLINK(_xlfn.XLOOKUP(I2566,LEGEND!B:B,LEGEND!H:H),"link"),_xlfn.XLOOKUP(I2566,LEGEND!B:B,LEGEND!H:H))</f>
        <v>-</v>
      </c>
      <c r="U2566" s="73" t="str">
        <f>HYPERLINK(_xlfn.XLOOKUP(I2566,LEGEND!B:B,LEGEND!I:I))</f>
        <v>https://milwaukee-media-images.s3.amazonaws.com/hi/4932399121--Hero_1.jpg</v>
      </c>
      <c r="V2566" s="51" t="s">
        <v>24449</v>
      </c>
      <c r="W2566" s="63" t="s">
        <v>1189</v>
      </c>
      <c r="X2566" s="64">
        <v>233</v>
      </c>
      <c r="Y2566" s="64">
        <v>60</v>
      </c>
      <c r="Z2566" s="64">
        <v>25</v>
      </c>
      <c r="AA2566" s="84">
        <v>0.15</v>
      </c>
      <c r="AB2566" s="85">
        <v>1</v>
      </c>
      <c r="AC2566" s="85">
        <v>1</v>
      </c>
    </row>
    <row r="2567" spans="1:29" ht="25.5">
      <c r="A2567" s="1"/>
      <c r="B2567" s="6" t="s">
        <v>8777</v>
      </c>
      <c r="C2567" s="6" t="s">
        <v>8778</v>
      </c>
      <c r="D2567" s="6" t="s">
        <v>8861</v>
      </c>
      <c r="E2567" s="49" t="s">
        <v>9795</v>
      </c>
      <c r="F2567" s="6" t="s">
        <v>12846</v>
      </c>
      <c r="G2567" s="6" t="s">
        <v>60</v>
      </c>
      <c r="H2567" s="6" t="s">
        <v>60</v>
      </c>
      <c r="I2567" s="60" t="s">
        <v>24454</v>
      </c>
      <c r="J2567" s="49" t="s">
        <v>24455</v>
      </c>
      <c r="K2567" s="6" t="s">
        <v>14199</v>
      </c>
      <c r="L2567" s="29">
        <f>IF($J$6="с учетом НДС",VLOOKUP(I2567,LEGEND!B:E,4,0)*(1-M2567),VLOOKUP(I2567,LEGEND!B:E,4,0)*(1-M2567)/1.2)</f>
        <v>3490</v>
      </c>
      <c r="M2567" s="57">
        <f>IF(AND(B2567&lt;&gt;"1_Электроинструмент",B2567&lt;&gt;"2_Садовая техника"),$J$5,IF($J$4&lt;=20%,$J$4,IFERROR(VLOOKUP(S2567,LEGEND!$L$2:$M$5,2,FALSE),$J$4)))</f>
        <v>0</v>
      </c>
      <c r="N2567" s="48" t="s">
        <v>60</v>
      </c>
      <c r="O2567" s="6" t="s">
        <v>60</v>
      </c>
      <c r="P2567" s="49" t="s">
        <v>1556</v>
      </c>
      <c r="Q2567" s="49" t="s">
        <v>473</v>
      </c>
      <c r="R2567" s="6" t="s">
        <v>60</v>
      </c>
      <c r="S2567" s="49" t="s">
        <v>60</v>
      </c>
      <c r="T2567" s="73" t="str">
        <f>IF(_xlfn.XLOOKUP(I2567,LEGEND!B:B,LEGEND!H:H)&lt;&gt;"-",HYPERLINK(_xlfn.XLOOKUP(I2567,LEGEND!B:B,LEGEND!H:H),"link"),_xlfn.XLOOKUP(I2567,LEGEND!B:B,LEGEND!H:H))</f>
        <v>-</v>
      </c>
      <c r="U2567" s="73" t="str">
        <f>HYPERLINK(_xlfn.XLOOKUP(I2567,LEGEND!B:B,LEGEND!I:I))</f>
        <v>-</v>
      </c>
      <c r="V2567" s="51" t="s">
        <v>24456</v>
      </c>
      <c r="W2567" s="63" t="s">
        <v>1189</v>
      </c>
      <c r="X2567" s="64">
        <v>420</v>
      </c>
      <c r="Y2567" s="64">
        <v>60</v>
      </c>
      <c r="Z2567" s="64">
        <v>480</v>
      </c>
      <c r="AA2567" s="84">
        <v>0.53</v>
      </c>
      <c r="AB2567" s="85">
        <v>1</v>
      </c>
      <c r="AC2567" s="85">
        <v>1</v>
      </c>
    </row>
    <row r="2568" spans="1:29" ht="25.5">
      <c r="A2568" s="1"/>
      <c r="B2568" s="6" t="s">
        <v>8777</v>
      </c>
      <c r="C2568" s="6" t="s">
        <v>8778</v>
      </c>
      <c r="D2568" s="6" t="s">
        <v>8861</v>
      </c>
      <c r="E2568" s="49" t="s">
        <v>9795</v>
      </c>
      <c r="F2568" s="6" t="s">
        <v>12846</v>
      </c>
      <c r="G2568" s="6" t="s">
        <v>60</v>
      </c>
      <c r="H2568" s="6" t="s">
        <v>60</v>
      </c>
      <c r="I2568" s="60" t="s">
        <v>24229</v>
      </c>
      <c r="J2568" s="49" t="s">
        <v>24230</v>
      </c>
      <c r="K2568" s="6" t="s">
        <v>24231</v>
      </c>
      <c r="L2568" s="29">
        <f>IF($J$6="с учетом НДС",VLOOKUP(I2568,LEGEND!B:E,4,0)*(1-M2568),VLOOKUP(I2568,LEGEND!B:E,4,0)*(1-M2568)/1.2)</f>
        <v>3570</v>
      </c>
      <c r="M2568" s="57">
        <f>IF(AND(B2568&lt;&gt;"1_Электроинструмент",B2568&lt;&gt;"2_Садовая техника"),$J$5,IF($J$4&lt;=20%,$J$4,IFERROR(VLOOKUP(S2568,LEGEND!$L$2:$M$5,2,FALSE),$J$4)))</f>
        <v>0</v>
      </c>
      <c r="N2568" s="48" t="s">
        <v>60</v>
      </c>
      <c r="O2568" s="6" t="s">
        <v>60</v>
      </c>
      <c r="P2568" s="49" t="s">
        <v>1556</v>
      </c>
      <c r="Q2568" s="49" t="s">
        <v>473</v>
      </c>
      <c r="R2568" s="6" t="s">
        <v>60</v>
      </c>
      <c r="S2568" s="49" t="s">
        <v>60</v>
      </c>
      <c r="T2568" s="73" t="str">
        <f>IF(_xlfn.XLOOKUP(I2568,LEGEND!B:B,LEGEND!H:H)&lt;&gt;"-",HYPERLINK(_xlfn.XLOOKUP(I2568,LEGEND!B:B,LEGEND!H:H),"link"),_xlfn.XLOOKUP(I2568,LEGEND!B:B,LEGEND!H:H))</f>
        <v>-</v>
      </c>
      <c r="U2568" s="73" t="str">
        <f>HYPERLINK(_xlfn.XLOOKUP(I2568,LEGEND!B:B,LEGEND!I:I))</f>
        <v>-</v>
      </c>
      <c r="V2568" s="51" t="s">
        <v>24232</v>
      </c>
      <c r="W2568" s="63" t="s">
        <v>1189</v>
      </c>
      <c r="X2568" s="64">
        <v>190</v>
      </c>
      <c r="Y2568" s="64">
        <v>140</v>
      </c>
      <c r="Z2568" s="64">
        <v>20</v>
      </c>
      <c r="AA2568" s="84">
        <v>0.11</v>
      </c>
      <c r="AB2568" s="85">
        <v>1</v>
      </c>
      <c r="AC2568" s="85">
        <v>1</v>
      </c>
    </row>
    <row r="2569" spans="1:29" ht="25.5">
      <c r="A2569" s="1"/>
      <c r="B2569" s="6" t="s">
        <v>8777</v>
      </c>
      <c r="C2569" s="6" t="s">
        <v>8778</v>
      </c>
      <c r="D2569" s="6" t="s">
        <v>8861</v>
      </c>
      <c r="E2569" s="49" t="s">
        <v>9795</v>
      </c>
      <c r="F2569" s="6" t="s">
        <v>12846</v>
      </c>
      <c r="G2569" s="6" t="s">
        <v>60</v>
      </c>
      <c r="H2569" s="6" t="s">
        <v>60</v>
      </c>
      <c r="I2569" s="60" t="s">
        <v>14197</v>
      </c>
      <c r="J2569" s="49" t="s">
        <v>14198</v>
      </c>
      <c r="K2569" s="6" t="s">
        <v>14199</v>
      </c>
      <c r="L2569" s="29">
        <f>IF($J$6="с учетом НДС",VLOOKUP(I2569,LEGEND!B:E,4,0)*(1-M2569),VLOOKUP(I2569,LEGEND!B:E,4,0)*(1-M2569)/1.2)</f>
        <v>4090</v>
      </c>
      <c r="M2569" s="57">
        <f>IF(AND(B2569&lt;&gt;"1_Электроинструмент",B2569&lt;&gt;"2_Садовая техника"),$J$5,IF($J$4&lt;=20%,$J$4,IFERROR(VLOOKUP(S2569,LEGEND!$L$2:$M$5,2,FALSE),$J$4)))</f>
        <v>0</v>
      </c>
      <c r="N2569" s="48" t="s">
        <v>60</v>
      </c>
      <c r="O2569" s="6" t="s">
        <v>60</v>
      </c>
      <c r="P2569" s="49" t="s">
        <v>66</v>
      </c>
      <c r="Q2569" s="49" t="s">
        <v>473</v>
      </c>
      <c r="R2569" s="6" t="s">
        <v>60</v>
      </c>
      <c r="S2569" s="49" t="s">
        <v>60</v>
      </c>
      <c r="T2569" s="73" t="str">
        <f>IF(_xlfn.XLOOKUP(I2569,LEGEND!B:B,LEGEND!H:H)&lt;&gt;"-",HYPERLINK(_xlfn.XLOOKUP(I2569,LEGEND!B:B,LEGEND!H:H),"link"),_xlfn.XLOOKUP(I2569,LEGEND!B:B,LEGEND!H:H))</f>
        <v>link</v>
      </c>
      <c r="U2569" s="73" t="str">
        <f>HYPERLINK(_xlfn.XLOOKUP(I2569,LEGEND!B:B,LEGEND!I:I))</f>
        <v>https://milwaukee-media-images.s3.amazonaws.com/hi/4932399967--Hero_1.jpg</v>
      </c>
      <c r="V2569" s="51" t="s">
        <v>14200</v>
      </c>
      <c r="W2569" s="63" t="s">
        <v>1189</v>
      </c>
      <c r="X2569" s="64">
        <v>479</v>
      </c>
      <c r="Y2569" s="64">
        <v>60</v>
      </c>
      <c r="Z2569" s="64">
        <v>20</v>
      </c>
      <c r="AA2569" s="84">
        <v>0.31</v>
      </c>
      <c r="AB2569" s="85">
        <v>1</v>
      </c>
      <c r="AC2569" s="85">
        <v>1</v>
      </c>
    </row>
    <row r="2570" spans="1:29" ht="25.5">
      <c r="A2570" s="1"/>
      <c r="B2570" s="6" t="s">
        <v>8777</v>
      </c>
      <c r="C2570" s="6" t="s">
        <v>8778</v>
      </c>
      <c r="D2570" s="6" t="s">
        <v>8861</v>
      </c>
      <c r="E2570" s="49" t="s">
        <v>9795</v>
      </c>
      <c r="F2570" s="6" t="s">
        <v>12846</v>
      </c>
      <c r="G2570" s="6" t="s">
        <v>60</v>
      </c>
      <c r="H2570" s="6" t="s">
        <v>60</v>
      </c>
      <c r="I2570" s="60" t="s">
        <v>14265</v>
      </c>
      <c r="J2570" s="49" t="s">
        <v>14266</v>
      </c>
      <c r="K2570" s="6" t="s">
        <v>14267</v>
      </c>
      <c r="L2570" s="29">
        <f>IF($J$6="с учетом НДС",VLOOKUP(I2570,LEGEND!B:E,4,0)*(1-M2570),VLOOKUP(I2570,LEGEND!B:E,4,0)*(1-M2570)/1.2)</f>
        <v>4690</v>
      </c>
      <c r="M2570" s="57">
        <f>IF(AND(B2570&lt;&gt;"1_Электроинструмент",B2570&lt;&gt;"2_Садовая техника"),$J$5,IF($J$4&lt;=20%,$J$4,IFERROR(VLOOKUP(S2570,LEGEND!$L$2:$M$5,2,FALSE),$J$4)))</f>
        <v>0</v>
      </c>
      <c r="N2570" s="48" t="s">
        <v>60</v>
      </c>
      <c r="O2570" s="6" t="s">
        <v>60</v>
      </c>
      <c r="P2570" s="49" t="s">
        <v>66</v>
      </c>
      <c r="Q2570" s="49" t="s">
        <v>473</v>
      </c>
      <c r="R2570" s="6" t="s">
        <v>60</v>
      </c>
      <c r="S2570" s="49" t="s">
        <v>60</v>
      </c>
      <c r="T2570" s="73" t="str">
        <f>IF(_xlfn.XLOOKUP(I2570,LEGEND!B:B,LEGEND!H:H)&lt;&gt;"-",HYPERLINK(_xlfn.XLOOKUP(I2570,LEGEND!B:B,LEGEND!H:H),"link"),_xlfn.XLOOKUP(I2570,LEGEND!B:B,LEGEND!H:H))</f>
        <v>link</v>
      </c>
      <c r="U2570" s="73" t="str">
        <f>HYPERLINK(_xlfn.XLOOKUP(I2570,LEGEND!B:B,LEGEND!I:I))</f>
        <v>https://milwaukee-media-images.s3.amazonaws.com/hi/4932344478--Hero_1.jpg</v>
      </c>
      <c r="V2570" s="51" t="s">
        <v>14268</v>
      </c>
      <c r="W2570" s="63" t="s">
        <v>1189</v>
      </c>
      <c r="X2570" s="64">
        <v>83</v>
      </c>
      <c r="Y2570" s="64">
        <v>35</v>
      </c>
      <c r="Z2570" s="64">
        <v>35</v>
      </c>
      <c r="AA2570" s="84">
        <v>0.217</v>
      </c>
      <c r="AB2570" s="85">
        <v>1</v>
      </c>
      <c r="AC2570" s="85">
        <v>1</v>
      </c>
    </row>
    <row r="2571" spans="1:29" ht="25.5">
      <c r="A2571" s="1"/>
      <c r="B2571" s="6" t="s">
        <v>8777</v>
      </c>
      <c r="C2571" s="6" t="s">
        <v>8778</v>
      </c>
      <c r="D2571" s="6" t="s">
        <v>8861</v>
      </c>
      <c r="E2571" s="49" t="s">
        <v>9795</v>
      </c>
      <c r="F2571" s="6" t="s">
        <v>12846</v>
      </c>
      <c r="G2571" s="6" t="s">
        <v>60</v>
      </c>
      <c r="H2571" s="6" t="s">
        <v>60</v>
      </c>
      <c r="I2571" s="60" t="s">
        <v>24450</v>
      </c>
      <c r="J2571" s="49" t="s">
        <v>24451</v>
      </c>
      <c r="K2571" s="6" t="s">
        <v>24452</v>
      </c>
      <c r="L2571" s="29">
        <f>IF($J$6="с учетом НДС",VLOOKUP(I2571,LEGEND!B:E,4,0)*(1-M2571),VLOOKUP(I2571,LEGEND!B:E,4,0)*(1-M2571)/1.2)</f>
        <v>5100</v>
      </c>
      <c r="M2571" s="57">
        <f>IF(AND(B2571&lt;&gt;"1_Электроинструмент",B2571&lt;&gt;"2_Садовая техника"),$J$5,IF($J$4&lt;=20%,$J$4,IFERROR(VLOOKUP(S2571,LEGEND!$L$2:$M$5,2,FALSE),$J$4)))</f>
        <v>0</v>
      </c>
      <c r="N2571" s="48" t="s">
        <v>60</v>
      </c>
      <c r="O2571" s="6" t="s">
        <v>60</v>
      </c>
      <c r="P2571" s="49" t="s">
        <v>1556</v>
      </c>
      <c r="Q2571" s="49" t="s">
        <v>473</v>
      </c>
      <c r="R2571" s="6" t="s">
        <v>60</v>
      </c>
      <c r="S2571" s="49" t="s">
        <v>60</v>
      </c>
      <c r="T2571" s="73" t="str">
        <f>IF(_xlfn.XLOOKUP(I2571,LEGEND!B:B,LEGEND!H:H)&lt;&gt;"-",HYPERLINK(_xlfn.XLOOKUP(I2571,LEGEND!B:B,LEGEND!H:H),"link"),_xlfn.XLOOKUP(I2571,LEGEND!B:B,LEGEND!H:H))</f>
        <v>-</v>
      </c>
      <c r="U2571" s="73" t="str">
        <f>HYPERLINK(_xlfn.XLOOKUP(I2571,LEGEND!B:B,LEGEND!I:I))</f>
        <v>-</v>
      </c>
      <c r="V2571" s="51" t="s">
        <v>24453</v>
      </c>
      <c r="W2571" s="63" t="s">
        <v>1189</v>
      </c>
      <c r="X2571" s="64">
        <v>420</v>
      </c>
      <c r="Y2571" s="64">
        <v>60</v>
      </c>
      <c r="Z2571" s="64">
        <v>480</v>
      </c>
      <c r="AA2571" s="84">
        <v>0.55000000000000004</v>
      </c>
      <c r="AB2571" s="85">
        <v>1</v>
      </c>
      <c r="AC2571" s="85">
        <v>1</v>
      </c>
    </row>
    <row r="2572" spans="1:29" ht="25.5">
      <c r="A2572" s="1"/>
      <c r="B2572" s="6" t="s">
        <v>8777</v>
      </c>
      <c r="C2572" s="6" t="s">
        <v>8778</v>
      </c>
      <c r="D2572" s="6" t="s">
        <v>8861</v>
      </c>
      <c r="E2572" s="49" t="s">
        <v>9795</v>
      </c>
      <c r="F2572" s="6" t="s">
        <v>12846</v>
      </c>
      <c r="G2572" s="6" t="s">
        <v>60</v>
      </c>
      <c r="H2572" s="6" t="s">
        <v>60</v>
      </c>
      <c r="I2572" s="60" t="s">
        <v>14409</v>
      </c>
      <c r="J2572" s="49" t="s">
        <v>14410</v>
      </c>
      <c r="K2572" s="6" t="s">
        <v>14411</v>
      </c>
      <c r="L2572" s="29">
        <f>IF($J$6="с учетом НДС",VLOOKUP(I2572,LEGEND!B:E,4,0)*(1-M2572),VLOOKUP(I2572,LEGEND!B:E,4,0)*(1-M2572)/1.2)</f>
        <v>6300</v>
      </c>
      <c r="M2572" s="57">
        <f>IF(AND(B2572&lt;&gt;"1_Электроинструмент",B2572&lt;&gt;"2_Садовая техника"),$J$5,IF($J$4&lt;=20%,$J$4,IFERROR(VLOOKUP(S2572,LEGEND!$L$2:$M$5,2,FALSE),$J$4)))</f>
        <v>0</v>
      </c>
      <c r="N2572" s="48" t="s">
        <v>60</v>
      </c>
      <c r="O2572" s="6" t="s">
        <v>60</v>
      </c>
      <c r="P2572" s="49" t="s">
        <v>66</v>
      </c>
      <c r="Q2572" s="49" t="s">
        <v>473</v>
      </c>
      <c r="R2572" s="6" t="s">
        <v>60</v>
      </c>
      <c r="S2572" s="49" t="s">
        <v>60</v>
      </c>
      <c r="T2572" s="73" t="str">
        <f>IF(_xlfn.XLOOKUP(I2572,LEGEND!B:B,LEGEND!H:H)&lt;&gt;"-",HYPERLINK(_xlfn.XLOOKUP(I2572,LEGEND!B:B,LEGEND!H:H),"link"),_xlfn.XLOOKUP(I2572,LEGEND!B:B,LEGEND!H:H))</f>
        <v>link</v>
      </c>
      <c r="U2572" s="73" t="str">
        <f>HYPERLINK(_xlfn.XLOOKUP(I2572,LEGEND!B:B,LEGEND!I:I))</f>
        <v>https://milwaukee-media-images.s3.amazonaws.com/hi/4932344479--Hero_1.jpg</v>
      </c>
      <c r="V2572" s="51" t="s">
        <v>14412</v>
      </c>
      <c r="W2572" s="63" t="s">
        <v>1189</v>
      </c>
      <c r="X2572" s="64">
        <v>83</v>
      </c>
      <c r="Y2572" s="64">
        <v>55</v>
      </c>
      <c r="Z2572" s="64">
        <v>55</v>
      </c>
      <c r="AA2572" s="84">
        <v>0.42</v>
      </c>
      <c r="AB2572" s="85">
        <v>1</v>
      </c>
      <c r="AC2572" s="85">
        <v>1</v>
      </c>
    </row>
    <row r="2573" spans="1:29" ht="25.5">
      <c r="A2573" s="1"/>
      <c r="B2573" s="6" t="s">
        <v>8777</v>
      </c>
      <c r="C2573" s="6" t="s">
        <v>8778</v>
      </c>
      <c r="D2573" s="6" t="s">
        <v>8861</v>
      </c>
      <c r="E2573" s="49" t="s">
        <v>9795</v>
      </c>
      <c r="F2573" s="6" t="s">
        <v>12846</v>
      </c>
      <c r="G2573" s="6" t="s">
        <v>60</v>
      </c>
      <c r="H2573" s="6" t="s">
        <v>60</v>
      </c>
      <c r="I2573" s="60" t="s">
        <v>14449</v>
      </c>
      <c r="J2573" s="49" t="s">
        <v>14450</v>
      </c>
      <c r="K2573" s="6" t="s">
        <v>14451</v>
      </c>
      <c r="L2573" s="29">
        <f>IF($J$6="с учетом НДС",VLOOKUP(I2573,LEGEND!B:E,4,0)*(1-M2573),VLOOKUP(I2573,LEGEND!B:E,4,0)*(1-M2573)/1.2)</f>
        <v>6900</v>
      </c>
      <c r="M2573" s="57">
        <f>IF(AND(B2573&lt;&gt;"1_Электроинструмент",B2573&lt;&gt;"2_Садовая техника"),$J$5,IF($J$4&lt;=20%,$J$4,IFERROR(VLOOKUP(S2573,LEGEND!$L$2:$M$5,2,FALSE),$J$4)))</f>
        <v>0</v>
      </c>
      <c r="N2573" s="48" t="s">
        <v>60</v>
      </c>
      <c r="O2573" s="6" t="s">
        <v>60</v>
      </c>
      <c r="P2573" s="49" t="s">
        <v>66</v>
      </c>
      <c r="Q2573" s="49" t="s">
        <v>473</v>
      </c>
      <c r="R2573" s="6" t="s">
        <v>60</v>
      </c>
      <c r="S2573" s="49" t="s">
        <v>60</v>
      </c>
      <c r="T2573" s="73" t="str">
        <f>IF(_xlfn.XLOOKUP(I2573,LEGEND!B:B,LEGEND!H:H)&lt;&gt;"-",HYPERLINK(_xlfn.XLOOKUP(I2573,LEGEND!B:B,LEGEND!H:H),"link"),_xlfn.XLOOKUP(I2573,LEGEND!B:B,LEGEND!H:H))</f>
        <v>link</v>
      </c>
      <c r="U2573" s="73" t="str">
        <f>HYPERLINK(_xlfn.XLOOKUP(I2573,LEGEND!B:B,LEGEND!I:I))</f>
        <v>https://milwaukee-media-images.s3.amazonaws.com/hi/4932344480--Hero_1.jpg</v>
      </c>
      <c r="V2573" s="51" t="s">
        <v>14452</v>
      </c>
      <c r="W2573" s="63" t="s">
        <v>1189</v>
      </c>
      <c r="X2573" s="64">
        <v>83</v>
      </c>
      <c r="Y2573" s="64">
        <v>65</v>
      </c>
      <c r="Z2573" s="64">
        <v>65</v>
      </c>
      <c r="AA2573" s="84">
        <v>0.56499999999999995</v>
      </c>
      <c r="AB2573" s="85">
        <v>1</v>
      </c>
      <c r="AC2573" s="85">
        <v>1</v>
      </c>
    </row>
    <row r="2574" spans="1:29" ht="25.5">
      <c r="A2574" s="1"/>
      <c r="B2574" s="6" t="s">
        <v>8777</v>
      </c>
      <c r="C2574" s="6" t="s">
        <v>8778</v>
      </c>
      <c r="D2574" s="6" t="s">
        <v>8861</v>
      </c>
      <c r="E2574" s="49" t="s">
        <v>9795</v>
      </c>
      <c r="F2574" s="6" t="s">
        <v>12846</v>
      </c>
      <c r="G2574" s="6" t="s">
        <v>60</v>
      </c>
      <c r="H2574" s="6" t="s">
        <v>60</v>
      </c>
      <c r="I2574" s="60" t="s">
        <v>14457</v>
      </c>
      <c r="J2574" s="49" t="s">
        <v>14458</v>
      </c>
      <c r="K2574" s="6" t="s">
        <v>14459</v>
      </c>
      <c r="L2574" s="29">
        <f>IF($J$6="с учетом НДС",VLOOKUP(I2574,LEGEND!B:E,4,0)*(1-M2574),VLOOKUP(I2574,LEGEND!B:E,4,0)*(1-M2574)/1.2)</f>
        <v>7000</v>
      </c>
      <c r="M2574" s="57">
        <f>IF(AND(B2574&lt;&gt;"1_Электроинструмент",B2574&lt;&gt;"2_Садовая техника"),$J$5,IF($J$4&lt;=20%,$J$4,IFERROR(VLOOKUP(S2574,LEGEND!$L$2:$M$5,2,FALSE),$J$4)))</f>
        <v>0</v>
      </c>
      <c r="N2574" s="48" t="s">
        <v>60</v>
      </c>
      <c r="O2574" s="6" t="s">
        <v>60</v>
      </c>
      <c r="P2574" s="49" t="s">
        <v>66</v>
      </c>
      <c r="Q2574" s="49" t="s">
        <v>473</v>
      </c>
      <c r="R2574" s="6" t="s">
        <v>60</v>
      </c>
      <c r="S2574" s="49" t="s">
        <v>60</v>
      </c>
      <c r="T2574" s="73" t="str">
        <f>IF(_xlfn.XLOOKUP(I2574,LEGEND!B:B,LEGEND!H:H)&lt;&gt;"-",HYPERLINK(_xlfn.XLOOKUP(I2574,LEGEND!B:B,LEGEND!H:H),"link"),_xlfn.XLOOKUP(I2574,LEGEND!B:B,LEGEND!H:H))</f>
        <v>link</v>
      </c>
      <c r="U2574" s="73" t="str">
        <f>HYPERLINK(_xlfn.XLOOKUP(I2574,LEGEND!B:B,LEGEND!I:I))</f>
        <v>https://milwaukee-media-images.s3.amazonaws.com/hi/4932399099--Hero_1.jpg</v>
      </c>
      <c r="V2574" s="51" t="s">
        <v>14460</v>
      </c>
      <c r="W2574" s="63" t="s">
        <v>1189</v>
      </c>
      <c r="X2574" s="64">
        <v>73</v>
      </c>
      <c r="Y2574" s="64">
        <v>65</v>
      </c>
      <c r="Z2574" s="64">
        <v>65</v>
      </c>
      <c r="AA2574" s="84">
        <v>0.55000000000000004</v>
      </c>
      <c r="AB2574" s="85">
        <v>1</v>
      </c>
      <c r="AC2574" s="85">
        <v>1</v>
      </c>
    </row>
    <row r="2575" spans="1:29" ht="25.5">
      <c r="A2575" s="1"/>
      <c r="B2575" s="6" t="s">
        <v>8777</v>
      </c>
      <c r="C2575" s="6" t="s">
        <v>8778</v>
      </c>
      <c r="D2575" s="6" t="s">
        <v>8861</v>
      </c>
      <c r="E2575" s="49" t="s">
        <v>9795</v>
      </c>
      <c r="F2575" s="6" t="s">
        <v>12846</v>
      </c>
      <c r="G2575" s="6" t="s">
        <v>60</v>
      </c>
      <c r="H2575" s="6" t="s">
        <v>60</v>
      </c>
      <c r="I2575" s="60" t="s">
        <v>14493</v>
      </c>
      <c r="J2575" s="49" t="s">
        <v>14494</v>
      </c>
      <c r="K2575" s="6" t="s">
        <v>14495</v>
      </c>
      <c r="L2575" s="29">
        <f>IF($J$6="с учетом НДС",VLOOKUP(I2575,LEGEND!B:E,4,0)*(1-M2575),VLOOKUP(I2575,LEGEND!B:E,4,0)*(1-M2575)/1.2)</f>
        <v>7400</v>
      </c>
      <c r="M2575" s="57">
        <f>IF(AND(B2575&lt;&gt;"1_Электроинструмент",B2575&lt;&gt;"2_Садовая техника"),$J$5,IF($J$4&lt;=20%,$J$4,IFERROR(VLOOKUP(S2575,LEGEND!$L$2:$M$5,2,FALSE),$J$4)))</f>
        <v>0</v>
      </c>
      <c r="N2575" s="48" t="s">
        <v>60</v>
      </c>
      <c r="O2575" s="6" t="s">
        <v>60</v>
      </c>
      <c r="P2575" s="49" t="s">
        <v>66</v>
      </c>
      <c r="Q2575" s="49" t="s">
        <v>473</v>
      </c>
      <c r="R2575" s="6" t="s">
        <v>60</v>
      </c>
      <c r="S2575" s="49" t="s">
        <v>60</v>
      </c>
      <c r="T2575" s="73" t="str">
        <f>IF(_xlfn.XLOOKUP(I2575,LEGEND!B:B,LEGEND!H:H)&lt;&gt;"-",HYPERLINK(_xlfn.XLOOKUP(I2575,LEGEND!B:B,LEGEND!H:H),"link"),_xlfn.XLOOKUP(I2575,LEGEND!B:B,LEGEND!H:H))</f>
        <v>link</v>
      </c>
      <c r="U2575" s="73" t="str">
        <f>HYPERLINK(_xlfn.XLOOKUP(I2575,LEGEND!B:B,LEGEND!I:I))</f>
        <v>https://milwaukee-media-images.s3.amazonaws.com/hi/4932344481--Hero_1.jpg</v>
      </c>
      <c r="V2575" s="51" t="s">
        <v>14496</v>
      </c>
      <c r="W2575" s="63" t="s">
        <v>1189</v>
      </c>
      <c r="X2575" s="64">
        <v>83</v>
      </c>
      <c r="Y2575" s="64">
        <v>90</v>
      </c>
      <c r="Z2575" s="64">
        <v>90</v>
      </c>
      <c r="AA2575" s="84">
        <v>0.77100000000000002</v>
      </c>
      <c r="AB2575" s="85">
        <v>1</v>
      </c>
      <c r="AC2575" s="85">
        <v>1</v>
      </c>
    </row>
    <row r="2576" spans="1:29" ht="25.5">
      <c r="A2576" s="1"/>
      <c r="B2576" s="6" t="s">
        <v>8777</v>
      </c>
      <c r="C2576" s="6" t="s">
        <v>8778</v>
      </c>
      <c r="D2576" s="6" t="s">
        <v>8861</v>
      </c>
      <c r="E2576" s="49" t="s">
        <v>9795</v>
      </c>
      <c r="F2576" s="6" t="s">
        <v>12846</v>
      </c>
      <c r="G2576" s="6" t="s">
        <v>60</v>
      </c>
      <c r="H2576" s="6" t="s">
        <v>60</v>
      </c>
      <c r="I2576" s="60" t="s">
        <v>14593</v>
      </c>
      <c r="J2576" s="49" t="s">
        <v>14594</v>
      </c>
      <c r="K2576" s="6" t="s">
        <v>14595</v>
      </c>
      <c r="L2576" s="29">
        <f>IF($J$6="с учетом НДС",VLOOKUP(I2576,LEGEND!B:E,4,0)*(1-M2576),VLOOKUP(I2576,LEGEND!B:E,4,0)*(1-M2576)/1.2)</f>
        <v>8900</v>
      </c>
      <c r="M2576" s="57">
        <f>IF(AND(B2576&lt;&gt;"1_Электроинструмент",B2576&lt;&gt;"2_Садовая техника"),$J$5,IF($J$4&lt;=20%,$J$4,IFERROR(VLOOKUP(S2576,LEGEND!$L$2:$M$5,2,FALSE),$J$4)))</f>
        <v>0</v>
      </c>
      <c r="N2576" s="48" t="s">
        <v>60</v>
      </c>
      <c r="O2576" s="6" t="s">
        <v>60</v>
      </c>
      <c r="P2576" s="49" t="s">
        <v>66</v>
      </c>
      <c r="Q2576" s="49" t="s">
        <v>473</v>
      </c>
      <c r="R2576" s="6" t="s">
        <v>60</v>
      </c>
      <c r="S2576" s="49" t="s">
        <v>60</v>
      </c>
      <c r="T2576" s="73" t="str">
        <f>IF(_xlfn.XLOOKUP(I2576,LEGEND!B:B,LEGEND!H:H)&lt;&gt;"-",HYPERLINK(_xlfn.XLOOKUP(I2576,LEGEND!B:B,LEGEND!H:H),"link"),_xlfn.XLOOKUP(I2576,LEGEND!B:B,LEGEND!H:H))</f>
        <v>link</v>
      </c>
      <c r="U2576" s="73" t="str">
        <f>HYPERLINK(_xlfn.XLOOKUP(I2576,LEGEND!B:B,LEGEND!I:I))</f>
        <v>https://milwaukee-media-images.s3.amazonaws.com/hi/4932399295--Hero_1.jpg</v>
      </c>
      <c r="V2576" s="51" t="s">
        <v>14596</v>
      </c>
      <c r="W2576" s="63" t="s">
        <v>1189</v>
      </c>
      <c r="X2576" s="64">
        <v>65</v>
      </c>
      <c r="Y2576" s="64">
        <v>65</v>
      </c>
      <c r="Z2576" s="64">
        <v>245</v>
      </c>
      <c r="AA2576" s="84">
        <v>0.78700000000000003</v>
      </c>
      <c r="AB2576" s="85">
        <v>1</v>
      </c>
      <c r="AC2576" s="85">
        <v>1</v>
      </c>
    </row>
    <row r="2577" spans="1:29" ht="25.5">
      <c r="A2577" s="1"/>
      <c r="B2577" s="6" t="s">
        <v>8777</v>
      </c>
      <c r="C2577" s="6" t="s">
        <v>8778</v>
      </c>
      <c r="D2577" s="6" t="s">
        <v>8861</v>
      </c>
      <c r="E2577" s="49" t="s">
        <v>9795</v>
      </c>
      <c r="F2577" s="6" t="s">
        <v>12846</v>
      </c>
      <c r="G2577" s="6" t="s">
        <v>60</v>
      </c>
      <c r="H2577" s="6" t="s">
        <v>60</v>
      </c>
      <c r="I2577" s="60" t="s">
        <v>14617</v>
      </c>
      <c r="J2577" s="49" t="s">
        <v>14618</v>
      </c>
      <c r="K2577" s="6" t="s">
        <v>14619</v>
      </c>
      <c r="L2577" s="29">
        <f>IF($J$6="с учетом НДС",VLOOKUP(I2577,LEGEND!B:E,4,0)*(1-M2577),VLOOKUP(I2577,LEGEND!B:E,4,0)*(1-M2577)/1.2)</f>
        <v>9200</v>
      </c>
      <c r="M2577" s="57">
        <f>IF(AND(B2577&lt;&gt;"1_Электроинструмент",B2577&lt;&gt;"2_Садовая техника"),$J$5,IF($J$4&lt;=20%,$J$4,IFERROR(VLOOKUP(S2577,LEGEND!$L$2:$M$5,2,FALSE),$J$4)))</f>
        <v>0</v>
      </c>
      <c r="N2577" s="48" t="s">
        <v>60</v>
      </c>
      <c r="O2577" s="6" t="s">
        <v>60</v>
      </c>
      <c r="P2577" s="49" t="s">
        <v>66</v>
      </c>
      <c r="Q2577" s="49" t="s">
        <v>473</v>
      </c>
      <c r="R2577" s="6" t="s">
        <v>60</v>
      </c>
      <c r="S2577" s="49" t="s">
        <v>60</v>
      </c>
      <c r="T2577" s="73" t="str">
        <f>IF(_xlfn.XLOOKUP(I2577,LEGEND!B:B,LEGEND!H:H)&lt;&gt;"-",HYPERLINK(_xlfn.XLOOKUP(I2577,LEGEND!B:B,LEGEND!H:H),"link"),_xlfn.XLOOKUP(I2577,LEGEND!B:B,LEGEND!H:H))</f>
        <v>link</v>
      </c>
      <c r="U2577" s="73" t="str">
        <f>HYPERLINK(_xlfn.XLOOKUP(I2577,LEGEND!B:B,LEGEND!I:I))</f>
        <v>https://milwaukee-media-images.s3.amazonaws.com/hi/4932344482--Hero_1.jpg</v>
      </c>
      <c r="V2577" s="51" t="s">
        <v>14620</v>
      </c>
      <c r="W2577" s="63" t="s">
        <v>1189</v>
      </c>
      <c r="X2577" s="64">
        <v>83</v>
      </c>
      <c r="Y2577" s="64">
        <v>90</v>
      </c>
      <c r="Z2577" s="64">
        <v>90</v>
      </c>
      <c r="AA2577" s="84">
        <v>0.89800000000000002</v>
      </c>
      <c r="AB2577" s="85">
        <v>1</v>
      </c>
      <c r="AC2577" s="85">
        <v>1</v>
      </c>
    </row>
    <row r="2578" spans="1:29" ht="25.5">
      <c r="A2578" s="1"/>
      <c r="B2578" s="6" t="s">
        <v>8777</v>
      </c>
      <c r="C2578" s="6" t="s">
        <v>8778</v>
      </c>
      <c r="D2578" s="6" t="s">
        <v>8861</v>
      </c>
      <c r="E2578" s="49" t="s">
        <v>9795</v>
      </c>
      <c r="F2578" s="6" t="s">
        <v>12846</v>
      </c>
      <c r="G2578" s="6" t="s">
        <v>60</v>
      </c>
      <c r="H2578" s="6" t="s">
        <v>60</v>
      </c>
      <c r="I2578" s="60" t="s">
        <v>14625</v>
      </c>
      <c r="J2578" s="49" t="s">
        <v>14626</v>
      </c>
      <c r="K2578" s="6" t="s">
        <v>14627</v>
      </c>
      <c r="L2578" s="29">
        <f>IF($J$6="с учетом НДС",VLOOKUP(I2578,LEGEND!B:E,4,0)*(1-M2578),VLOOKUP(I2578,LEGEND!B:E,4,0)*(1-M2578)/1.2)</f>
        <v>9400</v>
      </c>
      <c r="M2578" s="57">
        <f>IF(AND(B2578&lt;&gt;"1_Электроинструмент",B2578&lt;&gt;"2_Садовая техника"),$J$5,IF($J$4&lt;=20%,$J$4,IFERROR(VLOOKUP(S2578,LEGEND!$L$2:$M$5,2,FALSE),$J$4)))</f>
        <v>0</v>
      </c>
      <c r="N2578" s="48" t="s">
        <v>60</v>
      </c>
      <c r="O2578" s="6" t="s">
        <v>60</v>
      </c>
      <c r="P2578" s="49" t="s">
        <v>66</v>
      </c>
      <c r="Q2578" s="49" t="s">
        <v>67</v>
      </c>
      <c r="R2578" s="6" t="s">
        <v>60</v>
      </c>
      <c r="S2578" s="49" t="s">
        <v>60</v>
      </c>
      <c r="T2578" s="73" t="str">
        <f>IF(_xlfn.XLOOKUP(I2578,LEGEND!B:B,LEGEND!H:H)&lt;&gt;"-",HYPERLINK(_xlfn.XLOOKUP(I2578,LEGEND!B:B,LEGEND!H:H),"link"),_xlfn.XLOOKUP(I2578,LEGEND!B:B,LEGEND!H:H))</f>
        <v>link</v>
      </c>
      <c r="U2578" s="73" t="str">
        <f>HYPERLINK(_xlfn.XLOOKUP(I2578,LEGEND!B:B,LEGEND!I:I))</f>
        <v>https://milwaukee-media-images.s3.amazonaws.com/hi/4932399296--Hero_1.jpg</v>
      </c>
      <c r="V2578" s="51" t="s">
        <v>14628</v>
      </c>
      <c r="W2578" s="63" t="s">
        <v>1189</v>
      </c>
      <c r="X2578" s="64">
        <v>275</v>
      </c>
      <c r="Y2578" s="64">
        <v>95</v>
      </c>
      <c r="Z2578" s="64">
        <v>105</v>
      </c>
      <c r="AA2578" s="84">
        <v>0.85</v>
      </c>
      <c r="AB2578" s="85">
        <v>1</v>
      </c>
      <c r="AC2578" s="85">
        <v>1</v>
      </c>
    </row>
    <row r="2579" spans="1:29" ht="25.5">
      <c r="A2579" s="1"/>
      <c r="B2579" s="6" t="s">
        <v>8777</v>
      </c>
      <c r="C2579" s="6" t="s">
        <v>8778</v>
      </c>
      <c r="D2579" s="6" t="s">
        <v>8861</v>
      </c>
      <c r="E2579" s="49" t="s">
        <v>9795</v>
      </c>
      <c r="F2579" s="6" t="s">
        <v>12846</v>
      </c>
      <c r="G2579" s="6" t="s">
        <v>60</v>
      </c>
      <c r="H2579" s="6" t="s">
        <v>60</v>
      </c>
      <c r="I2579" s="60" t="s">
        <v>14641</v>
      </c>
      <c r="J2579" s="49" t="s">
        <v>14642</v>
      </c>
      <c r="K2579" s="6" t="s">
        <v>14643</v>
      </c>
      <c r="L2579" s="29">
        <f>IF($J$6="с учетом НДС",VLOOKUP(I2579,LEGEND!B:E,4,0)*(1-M2579),VLOOKUP(I2579,LEGEND!B:E,4,0)*(1-M2579)/1.2)</f>
        <v>9800</v>
      </c>
      <c r="M2579" s="57">
        <f>IF(AND(B2579&lt;&gt;"1_Электроинструмент",B2579&lt;&gt;"2_Садовая техника"),$J$5,IF($J$4&lt;=20%,$J$4,IFERROR(VLOOKUP(S2579,LEGEND!$L$2:$M$5,2,FALSE),$J$4)))</f>
        <v>0</v>
      </c>
      <c r="N2579" s="48" t="s">
        <v>60</v>
      </c>
      <c r="O2579" s="6" t="s">
        <v>60</v>
      </c>
      <c r="P2579" s="49" t="s">
        <v>66</v>
      </c>
      <c r="Q2579" s="49" t="s">
        <v>473</v>
      </c>
      <c r="R2579" s="6" t="s">
        <v>60</v>
      </c>
      <c r="S2579" s="49" t="s">
        <v>60</v>
      </c>
      <c r="T2579" s="73" t="str">
        <f>IF(_xlfn.XLOOKUP(I2579,LEGEND!B:B,LEGEND!H:H)&lt;&gt;"-",HYPERLINK(_xlfn.XLOOKUP(I2579,LEGEND!B:B,LEGEND!H:H),"link"),_xlfn.XLOOKUP(I2579,LEGEND!B:B,LEGEND!H:H))</f>
        <v>link</v>
      </c>
      <c r="U2579" s="73" t="str">
        <f>HYPERLINK(_xlfn.XLOOKUP(I2579,LEGEND!B:B,LEGEND!I:I))</f>
        <v>https://milwaukee-media-images.s3.amazonaws.com/hi/4932399297--Hero_1.jpg</v>
      </c>
      <c r="V2579" s="51" t="s">
        <v>14644</v>
      </c>
      <c r="W2579" s="63" t="s">
        <v>1189</v>
      </c>
      <c r="X2579" s="64">
        <v>80</v>
      </c>
      <c r="Y2579" s="64">
        <v>80</v>
      </c>
      <c r="Z2579" s="64">
        <v>245</v>
      </c>
      <c r="AA2579" s="84">
        <v>1.02</v>
      </c>
      <c r="AB2579" s="85">
        <v>1</v>
      </c>
      <c r="AC2579" s="85">
        <v>1</v>
      </c>
    </row>
    <row r="2580" spans="1:29" ht="25.5">
      <c r="A2580" s="1"/>
      <c r="B2580" s="6" t="s">
        <v>8777</v>
      </c>
      <c r="C2580" s="6" t="s">
        <v>8778</v>
      </c>
      <c r="D2580" s="6" t="s">
        <v>8861</v>
      </c>
      <c r="E2580" s="49" t="s">
        <v>15137</v>
      </c>
      <c r="F2580" s="6" t="s">
        <v>12846</v>
      </c>
      <c r="G2580" s="6" t="s">
        <v>60</v>
      </c>
      <c r="H2580" s="6" t="s">
        <v>60</v>
      </c>
      <c r="I2580" s="60" t="s">
        <v>15138</v>
      </c>
      <c r="J2580" s="49" t="s">
        <v>15139</v>
      </c>
      <c r="K2580" s="6" t="s">
        <v>15140</v>
      </c>
      <c r="L2580" s="29">
        <f>IF($J$6="с учетом НДС",VLOOKUP(I2580,LEGEND!B:E,4,0)*(1-M2580),VLOOKUP(I2580,LEGEND!B:E,4,0)*(1-M2580)/1.2)</f>
        <v>228</v>
      </c>
      <c r="M2580" s="57">
        <f>IF(AND(B2580&lt;&gt;"1_Электроинструмент",B2580&lt;&gt;"2_Садовая техника"),$J$5,IF($J$4&lt;=20%,$J$4,IFERROR(VLOOKUP(S2580,LEGEND!$L$2:$M$5,2,FALSE),$J$4)))</f>
        <v>0</v>
      </c>
      <c r="N2580" s="48" t="s">
        <v>60</v>
      </c>
      <c r="O2580" s="6" t="s">
        <v>60</v>
      </c>
      <c r="P2580" s="49" t="s">
        <v>66</v>
      </c>
      <c r="Q2580" s="49" t="s">
        <v>67</v>
      </c>
      <c r="R2580" s="6" t="s">
        <v>60</v>
      </c>
      <c r="S2580" s="49" t="s">
        <v>60</v>
      </c>
      <c r="T2580" s="73" t="str">
        <f>IF(_xlfn.XLOOKUP(I2580,LEGEND!B:B,LEGEND!H:H)&lt;&gt;"-",HYPERLINK(_xlfn.XLOOKUP(I2580,LEGEND!B:B,LEGEND!H:H),"link"),_xlfn.XLOOKUP(I2580,LEGEND!B:B,LEGEND!H:H))</f>
        <v>link</v>
      </c>
      <c r="U2580" s="73" t="str">
        <f>HYPERLINK(_xlfn.XLOOKUP(I2580,LEGEND!B:B,LEGEND!I:I))</f>
        <v>https://milwaukee-media-images.s3.amazonaws.com/hi/4932471955--Hero_1.jpg</v>
      </c>
      <c r="V2580" s="51" t="s">
        <v>15141</v>
      </c>
      <c r="W2580" s="63" t="s">
        <v>71</v>
      </c>
      <c r="X2580" s="64">
        <v>47</v>
      </c>
      <c r="Y2580" s="64">
        <v>149</v>
      </c>
      <c r="Z2580" s="64">
        <v>2</v>
      </c>
      <c r="AA2580" s="84">
        <v>7.0000000000000001E-3</v>
      </c>
      <c r="AB2580" s="85">
        <v>1</v>
      </c>
      <c r="AC2580" s="85">
        <v>1</v>
      </c>
    </row>
    <row r="2581" spans="1:29" ht="25.5">
      <c r="A2581" s="1"/>
      <c r="B2581" s="6" t="s">
        <v>8777</v>
      </c>
      <c r="C2581" s="6" t="s">
        <v>8778</v>
      </c>
      <c r="D2581" s="6" t="s">
        <v>8861</v>
      </c>
      <c r="E2581" s="49" t="s">
        <v>15137</v>
      </c>
      <c r="F2581" s="6" t="s">
        <v>12846</v>
      </c>
      <c r="G2581" s="6" t="s">
        <v>60</v>
      </c>
      <c r="H2581" s="6" t="s">
        <v>60</v>
      </c>
      <c r="I2581" s="60" t="s">
        <v>15142</v>
      </c>
      <c r="J2581" s="49" t="s">
        <v>15143</v>
      </c>
      <c r="K2581" s="6" t="s">
        <v>15144</v>
      </c>
      <c r="L2581" s="29">
        <f>IF($J$6="с учетом НДС",VLOOKUP(I2581,LEGEND!B:E,4,0)*(1-M2581),VLOOKUP(I2581,LEGEND!B:E,4,0)*(1-M2581)/1.2)</f>
        <v>228</v>
      </c>
      <c r="M2581" s="57">
        <f>IF(AND(B2581&lt;&gt;"1_Электроинструмент",B2581&lt;&gt;"2_Садовая техника"),$J$5,IF($J$4&lt;=20%,$J$4,IFERROR(VLOOKUP(S2581,LEGEND!$L$2:$M$5,2,FALSE),$J$4)))</f>
        <v>0</v>
      </c>
      <c r="N2581" s="48" t="s">
        <v>60</v>
      </c>
      <c r="O2581" s="6" t="s">
        <v>60</v>
      </c>
      <c r="P2581" s="49" t="s">
        <v>66</v>
      </c>
      <c r="Q2581" s="49" t="s">
        <v>67</v>
      </c>
      <c r="R2581" s="6" t="s">
        <v>60</v>
      </c>
      <c r="S2581" s="49" t="s">
        <v>60</v>
      </c>
      <c r="T2581" s="73" t="str">
        <f>IF(_xlfn.XLOOKUP(I2581,LEGEND!B:B,LEGEND!H:H)&lt;&gt;"-",HYPERLINK(_xlfn.XLOOKUP(I2581,LEGEND!B:B,LEGEND!H:H),"link"),_xlfn.XLOOKUP(I2581,LEGEND!B:B,LEGEND!H:H))</f>
        <v>link</v>
      </c>
      <c r="U2581" s="73" t="str">
        <f>HYPERLINK(_xlfn.XLOOKUP(I2581,LEGEND!B:B,LEGEND!I:I))</f>
        <v>https://milwaukee-media-images.s3.amazonaws.com/hi/4932471956--Hero_1.jpg</v>
      </c>
      <c r="V2581" s="51" t="s">
        <v>15145</v>
      </c>
      <c r="W2581" s="63" t="s">
        <v>71</v>
      </c>
      <c r="X2581" s="64">
        <v>47</v>
      </c>
      <c r="Y2581" s="64">
        <v>149</v>
      </c>
      <c r="Z2581" s="64">
        <v>3</v>
      </c>
      <c r="AA2581" s="84">
        <v>8.9999999999999993E-3</v>
      </c>
      <c r="AB2581" s="85">
        <v>1</v>
      </c>
      <c r="AC2581" s="85">
        <v>1</v>
      </c>
    </row>
    <row r="2582" spans="1:29" ht="25.5">
      <c r="A2582" s="1"/>
      <c r="B2582" s="6" t="s">
        <v>8777</v>
      </c>
      <c r="C2582" s="6" t="s">
        <v>8778</v>
      </c>
      <c r="D2582" s="6" t="s">
        <v>8861</v>
      </c>
      <c r="E2582" s="49" t="s">
        <v>15137</v>
      </c>
      <c r="F2582" s="6" t="s">
        <v>12846</v>
      </c>
      <c r="G2582" s="6" t="s">
        <v>60</v>
      </c>
      <c r="H2582" s="6" t="s">
        <v>60</v>
      </c>
      <c r="I2582" s="60" t="s">
        <v>15146</v>
      </c>
      <c r="J2582" s="49" t="s">
        <v>15147</v>
      </c>
      <c r="K2582" s="6" t="s">
        <v>15148</v>
      </c>
      <c r="L2582" s="29">
        <f>IF($J$6="с учетом НДС",VLOOKUP(I2582,LEGEND!B:E,4,0)*(1-M2582),VLOOKUP(I2582,LEGEND!B:E,4,0)*(1-M2582)/1.2)</f>
        <v>228</v>
      </c>
      <c r="M2582" s="57">
        <f>IF(AND(B2582&lt;&gt;"1_Электроинструмент",B2582&lt;&gt;"2_Садовая техника"),$J$5,IF($J$4&lt;=20%,$J$4,IFERROR(VLOOKUP(S2582,LEGEND!$L$2:$M$5,2,FALSE),$J$4)))</f>
        <v>0</v>
      </c>
      <c r="N2582" s="48" t="s">
        <v>60</v>
      </c>
      <c r="O2582" s="6" t="s">
        <v>60</v>
      </c>
      <c r="P2582" s="49" t="s">
        <v>66</v>
      </c>
      <c r="Q2582" s="49" t="s">
        <v>67</v>
      </c>
      <c r="R2582" s="6" t="s">
        <v>60</v>
      </c>
      <c r="S2582" s="49" t="s">
        <v>60</v>
      </c>
      <c r="T2582" s="73" t="str">
        <f>IF(_xlfn.XLOOKUP(I2582,LEGEND!B:B,LEGEND!H:H)&lt;&gt;"-",HYPERLINK(_xlfn.XLOOKUP(I2582,LEGEND!B:B,LEGEND!H:H),"link"),_xlfn.XLOOKUP(I2582,LEGEND!B:B,LEGEND!H:H))</f>
        <v>link</v>
      </c>
      <c r="U2582" s="73" t="str">
        <f>HYPERLINK(_xlfn.XLOOKUP(I2582,LEGEND!B:B,LEGEND!I:I))</f>
        <v>https://milwaukee-media-images.s3.amazonaws.com/hi/4932471957--Hero_1.jpg</v>
      </c>
      <c r="V2582" s="51" t="s">
        <v>15149</v>
      </c>
      <c r="W2582" s="63" t="s">
        <v>71</v>
      </c>
      <c r="X2582" s="64">
        <v>47</v>
      </c>
      <c r="Y2582" s="64">
        <v>149</v>
      </c>
      <c r="Z2582" s="64">
        <v>5</v>
      </c>
      <c r="AA2582" s="84">
        <v>8.9999999999999993E-3</v>
      </c>
      <c r="AB2582" s="85">
        <v>1</v>
      </c>
      <c r="AC2582" s="85">
        <v>1</v>
      </c>
    </row>
    <row r="2583" spans="1:29" ht="25.5">
      <c r="A2583" s="1"/>
      <c r="B2583" s="6" t="s">
        <v>8777</v>
      </c>
      <c r="C2583" s="6" t="s">
        <v>8778</v>
      </c>
      <c r="D2583" s="6" t="s">
        <v>8861</v>
      </c>
      <c r="E2583" s="49" t="s">
        <v>15137</v>
      </c>
      <c r="F2583" s="6" t="s">
        <v>12846</v>
      </c>
      <c r="G2583" s="6" t="s">
        <v>60</v>
      </c>
      <c r="H2583" s="6" t="s">
        <v>60</v>
      </c>
      <c r="I2583" s="60" t="s">
        <v>15150</v>
      </c>
      <c r="J2583" s="49" t="s">
        <v>15151</v>
      </c>
      <c r="K2583" s="6" t="s">
        <v>15152</v>
      </c>
      <c r="L2583" s="29">
        <f>IF($J$6="с учетом НДС",VLOOKUP(I2583,LEGEND!B:E,4,0)*(1-M2583),VLOOKUP(I2583,LEGEND!B:E,4,0)*(1-M2583)/1.2)</f>
        <v>241</v>
      </c>
      <c r="M2583" s="57">
        <f>IF(AND(B2583&lt;&gt;"1_Электроинструмент",B2583&lt;&gt;"2_Садовая техника"),$J$5,IF($J$4&lt;=20%,$J$4,IFERROR(VLOOKUP(S2583,LEGEND!$L$2:$M$5,2,FALSE),$J$4)))</f>
        <v>0</v>
      </c>
      <c r="N2583" s="48" t="s">
        <v>60</v>
      </c>
      <c r="O2583" s="6" t="s">
        <v>60</v>
      </c>
      <c r="P2583" s="49" t="s">
        <v>66</v>
      </c>
      <c r="Q2583" s="49" t="s">
        <v>67</v>
      </c>
      <c r="R2583" s="6" t="s">
        <v>60</v>
      </c>
      <c r="S2583" s="49" t="s">
        <v>60</v>
      </c>
      <c r="T2583" s="73" t="str">
        <f>IF(_xlfn.XLOOKUP(I2583,LEGEND!B:B,LEGEND!H:H)&lt;&gt;"-",HYPERLINK(_xlfn.XLOOKUP(I2583,LEGEND!B:B,LEGEND!H:H),"link"),_xlfn.XLOOKUP(I2583,LEGEND!B:B,LEGEND!H:H))</f>
        <v>link</v>
      </c>
      <c r="U2583" s="73" t="str">
        <f>HYPERLINK(_xlfn.XLOOKUP(I2583,LEGEND!B:B,LEGEND!I:I))</f>
        <v>https://milwaukee-media-images.s3.amazonaws.com/hi/4932471855--Hero_1.jpg</v>
      </c>
      <c r="V2583" s="51" t="s">
        <v>15153</v>
      </c>
      <c r="W2583" s="63" t="s">
        <v>71</v>
      </c>
      <c r="X2583" s="64">
        <v>47</v>
      </c>
      <c r="Y2583" s="64">
        <v>149</v>
      </c>
      <c r="Z2583" s="64">
        <v>5</v>
      </c>
      <c r="AA2583" s="84">
        <v>0.01</v>
      </c>
      <c r="AB2583" s="85">
        <v>1</v>
      </c>
      <c r="AC2583" s="85">
        <v>1</v>
      </c>
    </row>
    <row r="2584" spans="1:29" ht="25.5">
      <c r="A2584" s="1"/>
      <c r="B2584" s="6" t="s">
        <v>8777</v>
      </c>
      <c r="C2584" s="6" t="s">
        <v>8778</v>
      </c>
      <c r="D2584" s="6" t="s">
        <v>8861</v>
      </c>
      <c r="E2584" s="49" t="s">
        <v>15137</v>
      </c>
      <c r="F2584" s="6" t="s">
        <v>12846</v>
      </c>
      <c r="G2584" s="6" t="s">
        <v>60</v>
      </c>
      <c r="H2584" s="6" t="s">
        <v>60</v>
      </c>
      <c r="I2584" s="60" t="s">
        <v>15154</v>
      </c>
      <c r="J2584" s="49" t="s">
        <v>15155</v>
      </c>
      <c r="K2584" s="6" t="s">
        <v>15156</v>
      </c>
      <c r="L2584" s="29">
        <f>IF($J$6="с учетом НДС",VLOOKUP(I2584,LEGEND!B:E,4,0)*(1-M2584),VLOOKUP(I2584,LEGEND!B:E,4,0)*(1-M2584)/1.2)</f>
        <v>254</v>
      </c>
      <c r="M2584" s="57">
        <f>IF(AND(B2584&lt;&gt;"1_Электроинструмент",B2584&lt;&gt;"2_Садовая техника"),$J$5,IF($J$4&lt;=20%,$J$4,IFERROR(VLOOKUP(S2584,LEGEND!$L$2:$M$5,2,FALSE),$J$4)))</f>
        <v>0</v>
      </c>
      <c r="N2584" s="48" t="s">
        <v>60</v>
      </c>
      <c r="O2584" s="6" t="s">
        <v>60</v>
      </c>
      <c r="P2584" s="49" t="s">
        <v>66</v>
      </c>
      <c r="Q2584" s="49" t="s">
        <v>67</v>
      </c>
      <c r="R2584" s="6" t="s">
        <v>60</v>
      </c>
      <c r="S2584" s="49" t="s">
        <v>60</v>
      </c>
      <c r="T2584" s="73" t="str">
        <f>IF(_xlfn.XLOOKUP(I2584,LEGEND!B:B,LEGEND!H:H)&lt;&gt;"-",HYPERLINK(_xlfn.XLOOKUP(I2584,LEGEND!B:B,LEGEND!H:H),"link"),_xlfn.XLOOKUP(I2584,LEGEND!B:B,LEGEND!H:H))</f>
        <v>link</v>
      </c>
      <c r="U2584" s="73" t="str">
        <f>HYPERLINK(_xlfn.XLOOKUP(I2584,LEGEND!B:B,LEGEND!I:I))</f>
        <v>https://milwaukee-media-images.s3.amazonaws.com/hi/4932471958--Hero_1.jpg</v>
      </c>
      <c r="V2584" s="51" t="s">
        <v>15157</v>
      </c>
      <c r="W2584" s="63" t="s">
        <v>71</v>
      </c>
      <c r="X2584" s="64">
        <v>47</v>
      </c>
      <c r="Y2584" s="64">
        <v>149</v>
      </c>
      <c r="Z2584" s="64">
        <v>5</v>
      </c>
      <c r="AA2584" s="84">
        <v>1.2E-2</v>
      </c>
      <c r="AB2584" s="85">
        <v>1</v>
      </c>
      <c r="AC2584" s="85">
        <v>1</v>
      </c>
    </row>
    <row r="2585" spans="1:29" ht="25.5">
      <c r="A2585" s="1"/>
      <c r="B2585" s="6" t="s">
        <v>8777</v>
      </c>
      <c r="C2585" s="6" t="s">
        <v>8778</v>
      </c>
      <c r="D2585" s="6" t="s">
        <v>8861</v>
      </c>
      <c r="E2585" s="49" t="s">
        <v>15137</v>
      </c>
      <c r="F2585" s="6" t="s">
        <v>12846</v>
      </c>
      <c r="G2585" s="6" t="s">
        <v>60</v>
      </c>
      <c r="H2585" s="6" t="s">
        <v>60</v>
      </c>
      <c r="I2585" s="60" t="s">
        <v>15158</v>
      </c>
      <c r="J2585" s="49" t="s">
        <v>15159</v>
      </c>
      <c r="K2585" s="6" t="s">
        <v>15160</v>
      </c>
      <c r="L2585" s="29">
        <f>IF($J$6="с учетом НДС",VLOOKUP(I2585,LEGEND!B:E,4,0)*(1-M2585),VLOOKUP(I2585,LEGEND!B:E,4,0)*(1-M2585)/1.2)</f>
        <v>254</v>
      </c>
      <c r="M2585" s="57">
        <f>IF(AND(B2585&lt;&gt;"1_Электроинструмент",B2585&lt;&gt;"2_Садовая техника"),$J$5,IF($J$4&lt;=20%,$J$4,IFERROR(VLOOKUP(S2585,LEGEND!$L$2:$M$5,2,FALSE),$J$4)))</f>
        <v>0</v>
      </c>
      <c r="N2585" s="48" t="s">
        <v>60</v>
      </c>
      <c r="O2585" s="6" t="s">
        <v>60</v>
      </c>
      <c r="P2585" s="49" t="s">
        <v>66</v>
      </c>
      <c r="Q2585" s="49" t="s">
        <v>67</v>
      </c>
      <c r="R2585" s="6" t="s">
        <v>60</v>
      </c>
      <c r="S2585" s="49" t="s">
        <v>60</v>
      </c>
      <c r="T2585" s="73" t="str">
        <f>IF(_xlfn.XLOOKUP(I2585,LEGEND!B:B,LEGEND!H:H)&lt;&gt;"-",HYPERLINK(_xlfn.XLOOKUP(I2585,LEGEND!B:B,LEGEND!H:H),"link"),_xlfn.XLOOKUP(I2585,LEGEND!B:B,LEGEND!H:H))</f>
        <v>link</v>
      </c>
      <c r="U2585" s="73" t="str">
        <f>HYPERLINK(_xlfn.XLOOKUP(I2585,LEGEND!B:B,LEGEND!I:I))</f>
        <v>https://milwaukee-media-images.s3.amazonaws.com/hi/4932471856--Hero_1.jpg</v>
      </c>
      <c r="V2585" s="51" t="s">
        <v>15161</v>
      </c>
      <c r="W2585" s="63" t="s">
        <v>71</v>
      </c>
      <c r="X2585" s="64">
        <v>47</v>
      </c>
      <c r="Y2585" s="64">
        <v>149</v>
      </c>
      <c r="Z2585" s="64">
        <v>6</v>
      </c>
      <c r="AA2585" s="84">
        <v>1.2999999999999999E-2</v>
      </c>
      <c r="AB2585" s="85">
        <v>1</v>
      </c>
      <c r="AC2585" s="85">
        <v>1</v>
      </c>
    </row>
    <row r="2586" spans="1:29" ht="25.5">
      <c r="A2586" s="1"/>
      <c r="B2586" s="6" t="s">
        <v>8777</v>
      </c>
      <c r="C2586" s="6" t="s">
        <v>8778</v>
      </c>
      <c r="D2586" s="6" t="s">
        <v>8861</v>
      </c>
      <c r="E2586" s="49" t="s">
        <v>15137</v>
      </c>
      <c r="F2586" s="6" t="s">
        <v>12846</v>
      </c>
      <c r="G2586" s="6" t="s">
        <v>60</v>
      </c>
      <c r="H2586" s="6" t="s">
        <v>60</v>
      </c>
      <c r="I2586" s="60" t="s">
        <v>15162</v>
      </c>
      <c r="J2586" s="49" t="s">
        <v>15163</v>
      </c>
      <c r="K2586" s="6" t="s">
        <v>15164</v>
      </c>
      <c r="L2586" s="29">
        <f>IF($J$6="с учетом НДС",VLOOKUP(I2586,LEGEND!B:E,4,0)*(1-M2586),VLOOKUP(I2586,LEGEND!B:E,4,0)*(1-M2586)/1.2)</f>
        <v>294</v>
      </c>
      <c r="M2586" s="57">
        <f>IF(AND(B2586&lt;&gt;"1_Электроинструмент",B2586&lt;&gt;"2_Садовая техника"),$J$5,IF($J$4&lt;=20%,$J$4,IFERROR(VLOOKUP(S2586,LEGEND!$L$2:$M$5,2,FALSE),$J$4)))</f>
        <v>0</v>
      </c>
      <c r="N2586" s="48" t="s">
        <v>60</v>
      </c>
      <c r="O2586" s="6" t="s">
        <v>60</v>
      </c>
      <c r="P2586" s="49" t="s">
        <v>66</v>
      </c>
      <c r="Q2586" s="49" t="s">
        <v>67</v>
      </c>
      <c r="R2586" s="6" t="s">
        <v>60</v>
      </c>
      <c r="S2586" s="49" t="s">
        <v>60</v>
      </c>
      <c r="T2586" s="73" t="str">
        <f>IF(_xlfn.XLOOKUP(I2586,LEGEND!B:B,LEGEND!H:H)&lt;&gt;"-",HYPERLINK(_xlfn.XLOOKUP(I2586,LEGEND!B:B,LEGEND!H:H),"link"),_xlfn.XLOOKUP(I2586,LEGEND!B:B,LEGEND!H:H))</f>
        <v>link</v>
      </c>
      <c r="U2586" s="73" t="str">
        <f>HYPERLINK(_xlfn.XLOOKUP(I2586,LEGEND!B:B,LEGEND!I:I))</f>
        <v>https://milwaukee-media-images.s3.amazonaws.com/hi/4932471857--Hero_1.jpg</v>
      </c>
      <c r="V2586" s="51" t="s">
        <v>15165</v>
      </c>
      <c r="W2586" s="63" t="s">
        <v>71</v>
      </c>
      <c r="X2586" s="64">
        <v>47</v>
      </c>
      <c r="Y2586" s="64">
        <v>149</v>
      </c>
      <c r="Z2586" s="64">
        <v>7</v>
      </c>
      <c r="AA2586" s="84">
        <v>1.4999999999999999E-2</v>
      </c>
      <c r="AB2586" s="85">
        <v>1</v>
      </c>
      <c r="AC2586" s="85">
        <v>1</v>
      </c>
    </row>
    <row r="2587" spans="1:29" ht="25.5">
      <c r="A2587" s="1"/>
      <c r="B2587" s="6" t="s">
        <v>8777</v>
      </c>
      <c r="C2587" s="6" t="s">
        <v>8778</v>
      </c>
      <c r="D2587" s="6" t="s">
        <v>8861</v>
      </c>
      <c r="E2587" s="49" t="s">
        <v>15137</v>
      </c>
      <c r="F2587" s="6" t="s">
        <v>12846</v>
      </c>
      <c r="G2587" s="6" t="s">
        <v>60</v>
      </c>
      <c r="H2587" s="6" t="s">
        <v>60</v>
      </c>
      <c r="I2587" s="60" t="s">
        <v>15166</v>
      </c>
      <c r="J2587" s="49" t="s">
        <v>15167</v>
      </c>
      <c r="K2587" s="6" t="s">
        <v>15168</v>
      </c>
      <c r="L2587" s="29">
        <f>IF($J$6="с учетом НДС",VLOOKUP(I2587,LEGEND!B:E,4,0)*(1-M2587),VLOOKUP(I2587,LEGEND!B:E,4,0)*(1-M2587)/1.2)</f>
        <v>294</v>
      </c>
      <c r="M2587" s="57">
        <f>IF(AND(B2587&lt;&gt;"1_Электроинструмент",B2587&lt;&gt;"2_Садовая техника"),$J$5,IF($J$4&lt;=20%,$J$4,IFERROR(VLOOKUP(S2587,LEGEND!$L$2:$M$5,2,FALSE),$J$4)))</f>
        <v>0</v>
      </c>
      <c r="N2587" s="48" t="s">
        <v>60</v>
      </c>
      <c r="O2587" s="6" t="s">
        <v>60</v>
      </c>
      <c r="P2587" s="49" t="s">
        <v>66</v>
      </c>
      <c r="Q2587" s="49" t="s">
        <v>67</v>
      </c>
      <c r="R2587" s="6" t="s">
        <v>60</v>
      </c>
      <c r="S2587" s="49" t="s">
        <v>60</v>
      </c>
      <c r="T2587" s="73" t="str">
        <f>IF(_xlfn.XLOOKUP(I2587,LEGEND!B:B,LEGEND!H:H)&lt;&gt;"-",HYPERLINK(_xlfn.XLOOKUP(I2587,LEGEND!B:B,LEGEND!H:H),"link"),_xlfn.XLOOKUP(I2587,LEGEND!B:B,LEGEND!H:H))</f>
        <v>link</v>
      </c>
      <c r="U2587" s="73" t="str">
        <f>HYPERLINK(_xlfn.XLOOKUP(I2587,LEGEND!B:B,LEGEND!I:I))</f>
        <v>https://milwaukee-media-images.s3.amazonaws.com/hi/4932471959--Hero_1.jpg</v>
      </c>
      <c r="V2587" s="51" t="s">
        <v>15169</v>
      </c>
      <c r="W2587" s="63" t="s">
        <v>71</v>
      </c>
      <c r="X2587" s="64">
        <v>47</v>
      </c>
      <c r="Y2587" s="64">
        <v>149</v>
      </c>
      <c r="Z2587" s="64">
        <v>8</v>
      </c>
      <c r="AA2587" s="84">
        <v>1.4999999999999999E-2</v>
      </c>
      <c r="AB2587" s="85">
        <v>1</v>
      </c>
      <c r="AC2587" s="85">
        <v>1</v>
      </c>
    </row>
    <row r="2588" spans="1:29" ht="25.5">
      <c r="A2588" s="1"/>
      <c r="B2588" s="6" t="s">
        <v>8777</v>
      </c>
      <c r="C2588" s="6" t="s">
        <v>8778</v>
      </c>
      <c r="D2588" s="6" t="s">
        <v>8861</v>
      </c>
      <c r="E2588" s="49" t="s">
        <v>15137</v>
      </c>
      <c r="F2588" s="6" t="s">
        <v>12846</v>
      </c>
      <c r="G2588" s="6" t="s">
        <v>60</v>
      </c>
      <c r="H2588" s="6" t="s">
        <v>60</v>
      </c>
      <c r="I2588" s="60" t="s">
        <v>15170</v>
      </c>
      <c r="J2588" s="49" t="s">
        <v>15171</v>
      </c>
      <c r="K2588" s="6" t="s">
        <v>15172</v>
      </c>
      <c r="L2588" s="29">
        <f>IF($J$6="с учетом НДС",VLOOKUP(I2588,LEGEND!B:E,4,0)*(1-M2588),VLOOKUP(I2588,LEGEND!B:E,4,0)*(1-M2588)/1.2)</f>
        <v>361</v>
      </c>
      <c r="M2588" s="57">
        <f>IF(AND(B2588&lt;&gt;"1_Электроинструмент",B2588&lt;&gt;"2_Садовая техника"),$J$5,IF($J$4&lt;=20%,$J$4,IFERROR(VLOOKUP(S2588,LEGEND!$L$2:$M$5,2,FALSE),$J$4)))</f>
        <v>0</v>
      </c>
      <c r="N2588" s="48" t="s">
        <v>60</v>
      </c>
      <c r="O2588" s="6" t="s">
        <v>60</v>
      </c>
      <c r="P2588" s="49" t="s">
        <v>66</v>
      </c>
      <c r="Q2588" s="49" t="s">
        <v>67</v>
      </c>
      <c r="R2588" s="6" t="s">
        <v>60</v>
      </c>
      <c r="S2588" s="49" t="s">
        <v>60</v>
      </c>
      <c r="T2588" s="73" t="str">
        <f>IF(_xlfn.XLOOKUP(I2588,LEGEND!B:B,LEGEND!H:H)&lt;&gt;"-",HYPERLINK(_xlfn.XLOOKUP(I2588,LEGEND!B:B,LEGEND!H:H),"link"),_xlfn.XLOOKUP(I2588,LEGEND!B:B,LEGEND!H:H))</f>
        <v>link</v>
      </c>
      <c r="U2588" s="73" t="str">
        <f>HYPERLINK(_xlfn.XLOOKUP(I2588,LEGEND!B:B,LEGEND!I:I))</f>
        <v>https://milwaukee-media-images.s3.amazonaws.com/hi/4932471960--Hero_1.jpg</v>
      </c>
      <c r="V2588" s="51" t="s">
        <v>15173</v>
      </c>
      <c r="W2588" s="63" t="s">
        <v>71</v>
      </c>
      <c r="X2588" s="64">
        <v>47</v>
      </c>
      <c r="Y2588" s="64">
        <v>149</v>
      </c>
      <c r="Z2588" s="64">
        <v>10</v>
      </c>
      <c r="AA2588" s="84">
        <v>2.5999999999999999E-2</v>
      </c>
      <c r="AB2588" s="85">
        <v>1</v>
      </c>
      <c r="AC2588" s="85">
        <v>1</v>
      </c>
    </row>
    <row r="2589" spans="1:29" ht="25.5">
      <c r="A2589" s="1"/>
      <c r="B2589" s="6" t="s">
        <v>8777</v>
      </c>
      <c r="C2589" s="6" t="s">
        <v>8778</v>
      </c>
      <c r="D2589" s="6" t="s">
        <v>8861</v>
      </c>
      <c r="E2589" s="49" t="s">
        <v>15137</v>
      </c>
      <c r="F2589" s="6" t="s">
        <v>12846</v>
      </c>
      <c r="G2589" s="6" t="s">
        <v>60</v>
      </c>
      <c r="H2589" s="6" t="s">
        <v>60</v>
      </c>
      <c r="I2589" s="60" t="s">
        <v>15174</v>
      </c>
      <c r="J2589" s="49" t="s">
        <v>15175</v>
      </c>
      <c r="K2589" s="6" t="s">
        <v>15176</v>
      </c>
      <c r="L2589" s="29">
        <f>IF($J$6="с учетом НДС",VLOOKUP(I2589,LEGEND!B:E,4,0)*(1-M2589),VLOOKUP(I2589,LEGEND!B:E,4,0)*(1-M2589)/1.2)</f>
        <v>441</v>
      </c>
      <c r="M2589" s="57">
        <f>IF(AND(B2589&lt;&gt;"1_Электроинструмент",B2589&lt;&gt;"2_Садовая техника"),$J$5,IF($J$4&lt;=20%,$J$4,IFERROR(VLOOKUP(S2589,LEGEND!$L$2:$M$5,2,FALSE),$J$4)))</f>
        <v>0</v>
      </c>
      <c r="N2589" s="48" t="s">
        <v>60</v>
      </c>
      <c r="O2589" s="6" t="s">
        <v>60</v>
      </c>
      <c r="P2589" s="49" t="s">
        <v>66</v>
      </c>
      <c r="Q2589" s="49" t="s">
        <v>67</v>
      </c>
      <c r="R2589" s="6" t="s">
        <v>60</v>
      </c>
      <c r="S2589" s="49" t="s">
        <v>60</v>
      </c>
      <c r="T2589" s="73" t="str">
        <f>IF(_xlfn.XLOOKUP(I2589,LEGEND!B:B,LEGEND!H:H)&lt;&gt;"-",HYPERLINK(_xlfn.XLOOKUP(I2589,LEGEND!B:B,LEGEND!H:H),"link"),_xlfn.XLOOKUP(I2589,LEGEND!B:B,LEGEND!H:H))</f>
        <v>link</v>
      </c>
      <c r="U2589" s="73" t="str">
        <f>HYPERLINK(_xlfn.XLOOKUP(I2589,LEGEND!B:B,LEGEND!I:I))</f>
        <v>https://milwaukee-media-images.s3.amazonaws.com/hi/4932471961--Hero_1.jpg</v>
      </c>
      <c r="V2589" s="51" t="s">
        <v>15177</v>
      </c>
      <c r="W2589" s="63" t="s">
        <v>71</v>
      </c>
      <c r="X2589" s="64">
        <v>47</v>
      </c>
      <c r="Y2589" s="64">
        <v>149</v>
      </c>
      <c r="Z2589" s="64">
        <v>11</v>
      </c>
      <c r="AA2589" s="84">
        <v>4.2999999999999997E-2</v>
      </c>
      <c r="AB2589" s="85">
        <v>1</v>
      </c>
      <c r="AC2589" s="85">
        <v>1</v>
      </c>
    </row>
    <row r="2590" spans="1:29" ht="25.5">
      <c r="A2590" s="1"/>
      <c r="B2590" s="6" t="s">
        <v>8777</v>
      </c>
      <c r="C2590" s="6" t="s">
        <v>8778</v>
      </c>
      <c r="D2590" s="6" t="s">
        <v>8861</v>
      </c>
      <c r="E2590" s="49" t="s">
        <v>15137</v>
      </c>
      <c r="F2590" s="6" t="s">
        <v>12846</v>
      </c>
      <c r="G2590" s="6" t="s">
        <v>60</v>
      </c>
      <c r="H2590" s="6" t="s">
        <v>60</v>
      </c>
      <c r="I2590" s="60" t="s">
        <v>15178</v>
      </c>
      <c r="J2590" s="49" t="s">
        <v>15179</v>
      </c>
      <c r="K2590" s="6" t="s">
        <v>15180</v>
      </c>
      <c r="L2590" s="29">
        <f>IF($J$6="с учетом НДС",VLOOKUP(I2590,LEGEND!B:E,4,0)*(1-M2590),VLOOKUP(I2590,LEGEND!B:E,4,0)*(1-M2590)/1.2)</f>
        <v>441</v>
      </c>
      <c r="M2590" s="57">
        <f>IF(AND(B2590&lt;&gt;"1_Электроинструмент",B2590&lt;&gt;"2_Садовая техника"),$J$5,IF($J$4&lt;=20%,$J$4,IFERROR(VLOOKUP(S2590,LEGEND!$L$2:$M$5,2,FALSE),$J$4)))</f>
        <v>0</v>
      </c>
      <c r="N2590" s="48" t="s">
        <v>60</v>
      </c>
      <c r="O2590" s="6" t="s">
        <v>60</v>
      </c>
      <c r="P2590" s="49" t="s">
        <v>1556</v>
      </c>
      <c r="Q2590" s="49" t="s">
        <v>473</v>
      </c>
      <c r="R2590" s="6" t="s">
        <v>60</v>
      </c>
      <c r="S2590" s="49" t="s">
        <v>60</v>
      </c>
      <c r="T2590" s="73" t="str">
        <f>IF(_xlfn.XLOOKUP(I2590,LEGEND!B:B,LEGEND!H:H)&lt;&gt;"-",HYPERLINK(_xlfn.XLOOKUP(I2590,LEGEND!B:B,LEGEND!H:H),"link"),_xlfn.XLOOKUP(I2590,LEGEND!B:B,LEGEND!H:H))</f>
        <v>-</v>
      </c>
      <c r="U2590" s="73" t="str">
        <f>HYPERLINK(_xlfn.XLOOKUP(I2590,LEGEND!B:B,LEGEND!I:I))</f>
        <v>-</v>
      </c>
      <c r="V2590" s="51" t="s">
        <v>15181</v>
      </c>
      <c r="W2590" s="63" t="s">
        <v>1189</v>
      </c>
      <c r="X2590" s="64">
        <v>180</v>
      </c>
      <c r="Y2590" s="64">
        <v>40</v>
      </c>
      <c r="Z2590" s="64">
        <v>1</v>
      </c>
      <c r="AA2590" s="84">
        <v>1.6E-2</v>
      </c>
      <c r="AB2590" s="85">
        <v>1</v>
      </c>
      <c r="AC2590" s="85">
        <v>1</v>
      </c>
    </row>
    <row r="2591" spans="1:29" ht="25.5">
      <c r="A2591" s="1"/>
      <c r="B2591" s="6" t="s">
        <v>8777</v>
      </c>
      <c r="C2591" s="6" t="s">
        <v>8778</v>
      </c>
      <c r="D2591" s="6" t="s">
        <v>8861</v>
      </c>
      <c r="E2591" s="49" t="s">
        <v>15137</v>
      </c>
      <c r="F2591" s="6" t="s">
        <v>12846</v>
      </c>
      <c r="G2591" s="6" t="s">
        <v>60</v>
      </c>
      <c r="H2591" s="6" t="s">
        <v>60</v>
      </c>
      <c r="I2591" s="60" t="s">
        <v>15182</v>
      </c>
      <c r="J2591" s="49" t="s">
        <v>15183</v>
      </c>
      <c r="K2591" s="6" t="s">
        <v>15184</v>
      </c>
      <c r="L2591" s="29">
        <f>IF($J$6="с учетом НДС",VLOOKUP(I2591,LEGEND!B:E,4,0)*(1-M2591),VLOOKUP(I2591,LEGEND!B:E,4,0)*(1-M2591)/1.2)</f>
        <v>479</v>
      </c>
      <c r="M2591" s="57">
        <f>IF(AND(B2591&lt;&gt;"1_Электроинструмент",B2591&lt;&gt;"2_Садовая техника"),$J$5,IF($J$4&lt;=20%,$J$4,IFERROR(VLOOKUP(S2591,LEGEND!$L$2:$M$5,2,FALSE),$J$4)))</f>
        <v>0</v>
      </c>
      <c r="N2591" s="48" t="s">
        <v>60</v>
      </c>
      <c r="O2591" s="6" t="s">
        <v>60</v>
      </c>
      <c r="P2591" s="49" t="s">
        <v>1556</v>
      </c>
      <c r="Q2591" s="49" t="s">
        <v>473</v>
      </c>
      <c r="R2591" s="6" t="s">
        <v>60</v>
      </c>
      <c r="S2591" s="49" t="s">
        <v>60</v>
      </c>
      <c r="T2591" s="73" t="str">
        <f>IF(_xlfn.XLOOKUP(I2591,LEGEND!B:B,LEGEND!H:H)&lt;&gt;"-",HYPERLINK(_xlfn.XLOOKUP(I2591,LEGEND!B:B,LEGEND!H:H),"link"),_xlfn.XLOOKUP(I2591,LEGEND!B:B,LEGEND!H:H))</f>
        <v>-</v>
      </c>
      <c r="U2591" s="73" t="str">
        <f>HYPERLINK(_xlfn.XLOOKUP(I2591,LEGEND!B:B,LEGEND!I:I))</f>
        <v>-</v>
      </c>
      <c r="V2591" s="51" t="s">
        <v>15185</v>
      </c>
      <c r="W2591" s="63" t="s">
        <v>1189</v>
      </c>
      <c r="X2591" s="64">
        <v>65</v>
      </c>
      <c r="Y2591" s="64">
        <v>3</v>
      </c>
      <c r="Z2591" s="64">
        <v>3</v>
      </c>
      <c r="AA2591" s="84">
        <v>8.9999999999999993E-3</v>
      </c>
      <c r="AB2591" s="85">
        <v>1</v>
      </c>
      <c r="AC2591" s="85">
        <v>1</v>
      </c>
    </row>
    <row r="2592" spans="1:29" ht="25.5">
      <c r="A2592" s="1"/>
      <c r="B2592" s="6" t="s">
        <v>8777</v>
      </c>
      <c r="C2592" s="6" t="s">
        <v>8778</v>
      </c>
      <c r="D2592" s="6" t="s">
        <v>8861</v>
      </c>
      <c r="E2592" s="49" t="s">
        <v>15137</v>
      </c>
      <c r="F2592" s="6" t="s">
        <v>12846</v>
      </c>
      <c r="G2592" s="6" t="s">
        <v>60</v>
      </c>
      <c r="H2592" s="6" t="s">
        <v>60</v>
      </c>
      <c r="I2592" s="60" t="s">
        <v>15186</v>
      </c>
      <c r="J2592" s="49" t="s">
        <v>15187</v>
      </c>
      <c r="K2592" s="6" t="s">
        <v>15188</v>
      </c>
      <c r="L2592" s="29">
        <f>IF($J$6="с учетом НДС",VLOOKUP(I2592,LEGEND!B:E,4,0)*(1-M2592),VLOOKUP(I2592,LEGEND!B:E,4,0)*(1-M2592)/1.2)</f>
        <v>630</v>
      </c>
      <c r="M2592" s="57">
        <f>IF(AND(B2592&lt;&gt;"1_Электроинструмент",B2592&lt;&gt;"2_Садовая техника"),$J$5,IF($J$4&lt;=20%,$J$4,IFERROR(VLOOKUP(S2592,LEGEND!$L$2:$M$5,2,FALSE),$J$4)))</f>
        <v>0</v>
      </c>
      <c r="N2592" s="48" t="s">
        <v>60</v>
      </c>
      <c r="O2592" s="6" t="s">
        <v>60</v>
      </c>
      <c r="P2592" s="49" t="s">
        <v>66</v>
      </c>
      <c r="Q2592" s="49" t="s">
        <v>67</v>
      </c>
      <c r="R2592" s="6" t="s">
        <v>60</v>
      </c>
      <c r="S2592" s="49" t="s">
        <v>60</v>
      </c>
      <c r="T2592" s="73" t="str">
        <f>IF(_xlfn.XLOOKUP(I2592,LEGEND!B:B,LEGEND!H:H)&lt;&gt;"-",HYPERLINK(_xlfn.XLOOKUP(I2592,LEGEND!B:B,LEGEND!H:H),"link"),_xlfn.XLOOKUP(I2592,LEGEND!B:B,LEGEND!H:H))</f>
        <v>link</v>
      </c>
      <c r="U2592" s="73" t="str">
        <f>HYPERLINK(_xlfn.XLOOKUP(I2592,LEGEND!B:B,LEGEND!I:I))</f>
        <v>https://milwaukee-media-images.s3.amazonaws.com/hi/4932471858--Hero_1.jpg</v>
      </c>
      <c r="V2592" s="51" t="s">
        <v>15189</v>
      </c>
      <c r="W2592" s="63" t="s">
        <v>71</v>
      </c>
      <c r="X2592" s="64">
        <v>47</v>
      </c>
      <c r="Y2592" s="64">
        <v>149</v>
      </c>
      <c r="Z2592" s="64">
        <v>13</v>
      </c>
      <c r="AA2592" s="84">
        <v>4.4999999999999998E-2</v>
      </c>
      <c r="AB2592" s="85">
        <v>1</v>
      </c>
      <c r="AC2592" s="85">
        <v>1</v>
      </c>
    </row>
    <row r="2593" spans="1:29" ht="25.5">
      <c r="A2593" s="1"/>
      <c r="B2593" s="6" t="s">
        <v>8777</v>
      </c>
      <c r="C2593" s="6" t="s">
        <v>8778</v>
      </c>
      <c r="D2593" s="6" t="s">
        <v>8861</v>
      </c>
      <c r="E2593" s="49" t="s">
        <v>15137</v>
      </c>
      <c r="F2593" s="6" t="s">
        <v>12846</v>
      </c>
      <c r="G2593" s="6" t="s">
        <v>60</v>
      </c>
      <c r="H2593" s="6" t="s">
        <v>60</v>
      </c>
      <c r="I2593" s="60" t="s">
        <v>15190</v>
      </c>
      <c r="J2593" s="49" t="s">
        <v>15191</v>
      </c>
      <c r="K2593" s="6" t="s">
        <v>15192</v>
      </c>
      <c r="L2593" s="29">
        <f>IF($J$6="с учетом НДС",VLOOKUP(I2593,LEGEND!B:E,4,0)*(1-M2593),VLOOKUP(I2593,LEGEND!B:E,4,0)*(1-M2593)/1.2)</f>
        <v>740</v>
      </c>
      <c r="M2593" s="57">
        <f>IF(AND(B2593&lt;&gt;"1_Электроинструмент",B2593&lt;&gt;"2_Садовая техника"),$J$5,IF($J$4&lt;=20%,$J$4,IFERROR(VLOOKUP(S2593,LEGEND!$L$2:$M$5,2,FALSE),$J$4)))</f>
        <v>0</v>
      </c>
      <c r="N2593" s="48" t="s">
        <v>60</v>
      </c>
      <c r="O2593" s="6" t="s">
        <v>60</v>
      </c>
      <c r="P2593" s="49" t="s">
        <v>66</v>
      </c>
      <c r="Q2593" s="49" t="s">
        <v>67</v>
      </c>
      <c r="R2593" s="6" t="s">
        <v>60</v>
      </c>
      <c r="S2593" s="49" t="s">
        <v>60</v>
      </c>
      <c r="T2593" s="73" t="str">
        <f>IF(_xlfn.XLOOKUP(I2593,LEGEND!B:B,LEGEND!H:H)&lt;&gt;"-",HYPERLINK(_xlfn.XLOOKUP(I2593,LEGEND!B:B,LEGEND!H:H),"link"),_xlfn.XLOOKUP(I2593,LEGEND!B:B,LEGEND!H:H))</f>
        <v>link</v>
      </c>
      <c r="U2593" s="73" t="str">
        <f>HYPERLINK(_xlfn.XLOOKUP(I2593,LEGEND!B:B,LEGEND!I:I))</f>
        <v>https://milwaukee-media-images.s3.amazonaws.com/hi/4932471859--Hero_1.jpg</v>
      </c>
      <c r="V2593" s="51" t="s">
        <v>15193</v>
      </c>
      <c r="W2593" s="63" t="s">
        <v>71</v>
      </c>
      <c r="X2593" s="64">
        <v>47</v>
      </c>
      <c r="Y2593" s="64">
        <v>149</v>
      </c>
      <c r="Z2593" s="64">
        <v>16</v>
      </c>
      <c r="AA2593" s="84">
        <v>4.7E-2</v>
      </c>
      <c r="AB2593" s="85">
        <v>1</v>
      </c>
      <c r="AC2593" s="85">
        <v>1</v>
      </c>
    </row>
    <row r="2594" spans="1:29" ht="25.5">
      <c r="A2594" s="1"/>
      <c r="B2594" s="6" t="s">
        <v>8777</v>
      </c>
      <c r="C2594" s="6" t="s">
        <v>8778</v>
      </c>
      <c r="D2594" s="6" t="s">
        <v>8861</v>
      </c>
      <c r="E2594" s="49" t="s">
        <v>9076</v>
      </c>
      <c r="F2594" s="6" t="s">
        <v>9077</v>
      </c>
      <c r="G2594" s="6" t="s">
        <v>60</v>
      </c>
      <c r="H2594" s="6" t="s">
        <v>60</v>
      </c>
      <c r="I2594" s="60" t="s">
        <v>24389</v>
      </c>
      <c r="J2594" s="49" t="s">
        <v>24390</v>
      </c>
      <c r="K2594" s="6" t="s">
        <v>24391</v>
      </c>
      <c r="L2594" s="29">
        <f>IF($J$6="с учетом НДС",VLOOKUP(I2594,LEGEND!B:E,4,0)*(1-M2594),VLOOKUP(I2594,LEGEND!B:E,4,0)*(1-M2594)/1.2)</f>
        <v>56</v>
      </c>
      <c r="M2594" s="57">
        <f>IF(AND(B2594&lt;&gt;"1_Электроинструмент",B2594&lt;&gt;"2_Садовая техника"),$J$5,IF($J$4&lt;=20%,$J$4,IFERROR(VLOOKUP(S2594,LEGEND!$L$2:$M$5,2,FALSE),$J$4)))</f>
        <v>0</v>
      </c>
      <c r="N2594" s="48" t="s">
        <v>60</v>
      </c>
      <c r="O2594" s="6" t="s">
        <v>60</v>
      </c>
      <c r="P2594" s="49" t="s">
        <v>1556</v>
      </c>
      <c r="Q2594" s="49" t="s">
        <v>473</v>
      </c>
      <c r="R2594" s="6" t="s">
        <v>60</v>
      </c>
      <c r="S2594" s="49" t="s">
        <v>60</v>
      </c>
      <c r="T2594" s="73" t="str">
        <f>IF(_xlfn.XLOOKUP(I2594,LEGEND!B:B,LEGEND!H:H)&lt;&gt;"-",HYPERLINK(_xlfn.XLOOKUP(I2594,LEGEND!B:B,LEGEND!H:H),"link"),_xlfn.XLOOKUP(I2594,LEGEND!B:B,LEGEND!H:H))</f>
        <v>-</v>
      </c>
      <c r="U2594" s="73" t="str">
        <f>HYPERLINK(_xlfn.XLOOKUP(I2594,LEGEND!B:B,LEGEND!I:I))</f>
        <v>-</v>
      </c>
      <c r="V2594" s="51" t="s">
        <v>24392</v>
      </c>
      <c r="W2594" s="63" t="s">
        <v>71</v>
      </c>
      <c r="X2594" s="64">
        <v>180</v>
      </c>
      <c r="Y2594" s="64">
        <v>40</v>
      </c>
      <c r="Z2594" s="64">
        <v>2</v>
      </c>
      <c r="AA2594" s="84">
        <v>5.0000000000000001E-3</v>
      </c>
      <c r="AB2594" s="85">
        <v>1</v>
      </c>
      <c r="AC2594" s="85">
        <v>1</v>
      </c>
    </row>
    <row r="2595" spans="1:29" ht="25.5">
      <c r="A2595" s="1"/>
      <c r="B2595" s="6" t="s">
        <v>8777</v>
      </c>
      <c r="C2595" s="6" t="s">
        <v>8778</v>
      </c>
      <c r="D2595" s="6" t="s">
        <v>8861</v>
      </c>
      <c r="E2595" s="49" t="s">
        <v>9076</v>
      </c>
      <c r="F2595" s="6" t="s">
        <v>9077</v>
      </c>
      <c r="G2595" s="6" t="s">
        <v>60</v>
      </c>
      <c r="H2595" s="6" t="s">
        <v>60</v>
      </c>
      <c r="I2595" s="60" t="s">
        <v>24393</v>
      </c>
      <c r="J2595" s="49" t="s">
        <v>24394</v>
      </c>
      <c r="K2595" s="6" t="s">
        <v>24395</v>
      </c>
      <c r="L2595" s="29">
        <f>IF($J$6="с учетом НДС",VLOOKUP(I2595,LEGEND!B:E,4,0)*(1-M2595),VLOOKUP(I2595,LEGEND!B:E,4,0)*(1-M2595)/1.2)</f>
        <v>60</v>
      </c>
      <c r="M2595" s="57">
        <f>IF(AND(B2595&lt;&gt;"1_Электроинструмент",B2595&lt;&gt;"2_Садовая техника"),$J$5,IF($J$4&lt;=20%,$J$4,IFERROR(VLOOKUP(S2595,LEGEND!$L$2:$M$5,2,FALSE),$J$4)))</f>
        <v>0</v>
      </c>
      <c r="N2595" s="48" t="s">
        <v>60</v>
      </c>
      <c r="O2595" s="6" t="s">
        <v>60</v>
      </c>
      <c r="P2595" s="49" t="s">
        <v>1556</v>
      </c>
      <c r="Q2595" s="49" t="s">
        <v>473</v>
      </c>
      <c r="R2595" s="6" t="s">
        <v>60</v>
      </c>
      <c r="S2595" s="49" t="s">
        <v>60</v>
      </c>
      <c r="T2595" s="73" t="str">
        <f>IF(_xlfn.XLOOKUP(I2595,LEGEND!B:B,LEGEND!H:H)&lt;&gt;"-",HYPERLINK(_xlfn.XLOOKUP(I2595,LEGEND!B:B,LEGEND!H:H),"link"),_xlfn.XLOOKUP(I2595,LEGEND!B:B,LEGEND!H:H))</f>
        <v>-</v>
      </c>
      <c r="U2595" s="73" t="str">
        <f>HYPERLINK(_xlfn.XLOOKUP(I2595,LEGEND!B:B,LEGEND!I:I))</f>
        <v>-</v>
      </c>
      <c r="V2595" s="51" t="s">
        <v>24396</v>
      </c>
      <c r="W2595" s="63" t="s">
        <v>71</v>
      </c>
      <c r="X2595" s="64">
        <v>180</v>
      </c>
      <c r="Y2595" s="64">
        <v>40</v>
      </c>
      <c r="Z2595" s="64">
        <v>3</v>
      </c>
      <c r="AA2595" s="84">
        <v>5.0000000000000001E-3</v>
      </c>
      <c r="AB2595" s="85">
        <v>1</v>
      </c>
      <c r="AC2595" s="85">
        <v>1</v>
      </c>
    </row>
    <row r="2596" spans="1:29" ht="25.5">
      <c r="A2596" s="1"/>
      <c r="B2596" s="6" t="s">
        <v>8777</v>
      </c>
      <c r="C2596" s="6" t="s">
        <v>8778</v>
      </c>
      <c r="D2596" s="6" t="s">
        <v>8861</v>
      </c>
      <c r="E2596" s="49" t="s">
        <v>9076</v>
      </c>
      <c r="F2596" s="6" t="s">
        <v>9077</v>
      </c>
      <c r="G2596" s="6" t="s">
        <v>60</v>
      </c>
      <c r="H2596" s="6" t="s">
        <v>60</v>
      </c>
      <c r="I2596" s="60" t="s">
        <v>24410</v>
      </c>
      <c r="J2596" s="49" t="s">
        <v>24411</v>
      </c>
      <c r="K2596" s="6" t="s">
        <v>24412</v>
      </c>
      <c r="L2596" s="29">
        <f>IF($J$6="с учетом НДС",VLOOKUP(I2596,LEGEND!B:E,4,0)*(1-M2596),VLOOKUP(I2596,LEGEND!B:E,4,0)*(1-M2596)/1.2)</f>
        <v>68</v>
      </c>
      <c r="M2596" s="57">
        <f>IF(AND(B2596&lt;&gt;"1_Электроинструмент",B2596&lt;&gt;"2_Садовая техника"),$J$5,IF($J$4&lt;=20%,$J$4,IFERROR(VLOOKUP(S2596,LEGEND!$L$2:$M$5,2,FALSE),$J$4)))</f>
        <v>0</v>
      </c>
      <c r="N2596" s="48" t="s">
        <v>60</v>
      </c>
      <c r="O2596" s="6" t="s">
        <v>60</v>
      </c>
      <c r="P2596" s="49" t="s">
        <v>1556</v>
      </c>
      <c r="Q2596" s="49" t="s">
        <v>473</v>
      </c>
      <c r="R2596" s="6" t="s">
        <v>60</v>
      </c>
      <c r="S2596" s="49" t="s">
        <v>60</v>
      </c>
      <c r="T2596" s="73" t="str">
        <f>IF(_xlfn.XLOOKUP(I2596,LEGEND!B:B,LEGEND!H:H)&lt;&gt;"-",HYPERLINK(_xlfn.XLOOKUP(I2596,LEGEND!B:B,LEGEND!H:H),"link"),_xlfn.XLOOKUP(I2596,LEGEND!B:B,LEGEND!H:H))</f>
        <v>-</v>
      </c>
      <c r="U2596" s="73" t="str">
        <f>HYPERLINK(_xlfn.XLOOKUP(I2596,LEGEND!B:B,LEGEND!I:I))</f>
        <v>-</v>
      </c>
      <c r="V2596" s="51" t="s">
        <v>24413</v>
      </c>
      <c r="W2596" s="63" t="s">
        <v>71</v>
      </c>
      <c r="X2596" s="64">
        <v>180</v>
      </c>
      <c r="Y2596" s="64">
        <v>40</v>
      </c>
      <c r="Z2596" s="64">
        <v>3</v>
      </c>
      <c r="AA2596" s="84">
        <v>5.0000000000000001E-3</v>
      </c>
      <c r="AB2596" s="85">
        <v>1</v>
      </c>
      <c r="AC2596" s="85">
        <v>1</v>
      </c>
    </row>
    <row r="2597" spans="1:29" ht="25.5">
      <c r="A2597" s="1"/>
      <c r="B2597" s="6" t="s">
        <v>8777</v>
      </c>
      <c r="C2597" s="6" t="s">
        <v>8778</v>
      </c>
      <c r="D2597" s="6" t="s">
        <v>8861</v>
      </c>
      <c r="E2597" s="49" t="s">
        <v>9076</v>
      </c>
      <c r="F2597" s="6" t="s">
        <v>9077</v>
      </c>
      <c r="G2597" s="6" t="s">
        <v>60</v>
      </c>
      <c r="H2597" s="6" t="s">
        <v>60</v>
      </c>
      <c r="I2597" s="60" t="s">
        <v>15194</v>
      </c>
      <c r="J2597" s="49" t="s">
        <v>15195</v>
      </c>
      <c r="K2597" s="6" t="s">
        <v>15196</v>
      </c>
      <c r="L2597" s="29">
        <f>IF($J$6="с учетом НДС",VLOOKUP(I2597,LEGEND!B:E,4,0)*(1-M2597),VLOOKUP(I2597,LEGEND!B:E,4,0)*(1-M2597)/1.2)</f>
        <v>74</v>
      </c>
      <c r="M2597" s="57">
        <f>IF(AND(B2597&lt;&gt;"1_Электроинструмент",B2597&lt;&gt;"2_Садовая техника"),$J$5,IF($J$4&lt;=20%,$J$4,IFERROR(VLOOKUP(S2597,LEGEND!$L$2:$M$5,2,FALSE),$J$4)))</f>
        <v>0</v>
      </c>
      <c r="N2597" s="48" t="s">
        <v>60</v>
      </c>
      <c r="O2597" s="6" t="s">
        <v>60</v>
      </c>
      <c r="P2597" s="49" t="s">
        <v>66</v>
      </c>
      <c r="Q2597" s="49" t="s">
        <v>67</v>
      </c>
      <c r="R2597" s="6" t="s">
        <v>60</v>
      </c>
      <c r="S2597" s="49" t="s">
        <v>60</v>
      </c>
      <c r="T2597" s="73" t="str">
        <f>IF(_xlfn.XLOOKUP(I2597,LEGEND!B:B,LEGEND!H:H)&lt;&gt;"-",HYPERLINK(_xlfn.XLOOKUP(I2597,LEGEND!B:B,LEGEND!H:H),"link"),_xlfn.XLOOKUP(I2597,LEGEND!B:B,LEGEND!H:H))</f>
        <v>link</v>
      </c>
      <c r="U2597" s="73" t="str">
        <f>HYPERLINK(_xlfn.XLOOKUP(I2597,LEGEND!B:B,LEGEND!I:I))</f>
        <v>https://milwaukee-media-images.s3.amazonaws.com/hi/4932352345--Hero_1.jpg</v>
      </c>
      <c r="V2597" s="51" t="s">
        <v>15197</v>
      </c>
      <c r="W2597" s="63" t="s">
        <v>71</v>
      </c>
      <c r="X2597" s="64">
        <v>15</v>
      </c>
      <c r="Y2597" s="64">
        <v>48</v>
      </c>
      <c r="Z2597" s="64">
        <v>146</v>
      </c>
      <c r="AA2597" s="84">
        <v>6.0000000000000001E-3</v>
      </c>
      <c r="AB2597" s="85">
        <v>2</v>
      </c>
      <c r="AC2597" s="85">
        <v>1</v>
      </c>
    </row>
    <row r="2598" spans="1:29" ht="25.5">
      <c r="A2598" s="1"/>
      <c r="B2598" s="6" t="s">
        <v>8777</v>
      </c>
      <c r="C2598" s="6" t="s">
        <v>8778</v>
      </c>
      <c r="D2598" s="6" t="s">
        <v>8861</v>
      </c>
      <c r="E2598" s="49" t="s">
        <v>9076</v>
      </c>
      <c r="F2598" s="6" t="s">
        <v>9077</v>
      </c>
      <c r="G2598" s="6" t="s">
        <v>60</v>
      </c>
      <c r="H2598" s="6" t="s">
        <v>60</v>
      </c>
      <c r="I2598" s="60" t="s">
        <v>15198</v>
      </c>
      <c r="J2598" s="49" t="s">
        <v>15199</v>
      </c>
      <c r="K2598" s="6" t="s">
        <v>15200</v>
      </c>
      <c r="L2598" s="29">
        <f>IF($J$6="с учетом НДС",VLOOKUP(I2598,LEGEND!B:E,4,0)*(1-M2598),VLOOKUP(I2598,LEGEND!B:E,4,0)*(1-M2598)/1.2)</f>
        <v>74</v>
      </c>
      <c r="M2598" s="57">
        <f>IF(AND(B2598&lt;&gt;"1_Электроинструмент",B2598&lt;&gt;"2_Садовая техника"),$J$5,IF($J$4&lt;=20%,$J$4,IFERROR(VLOOKUP(S2598,LEGEND!$L$2:$M$5,2,FALSE),$J$4)))</f>
        <v>0</v>
      </c>
      <c r="N2598" s="48" t="s">
        <v>60</v>
      </c>
      <c r="O2598" s="6" t="s">
        <v>60</v>
      </c>
      <c r="P2598" s="49" t="s">
        <v>66</v>
      </c>
      <c r="Q2598" s="49" t="s">
        <v>67</v>
      </c>
      <c r="R2598" s="6" t="s">
        <v>60</v>
      </c>
      <c r="S2598" s="49" t="s">
        <v>60</v>
      </c>
      <c r="T2598" s="73" t="str">
        <f>IF(_xlfn.XLOOKUP(I2598,LEGEND!B:B,LEGEND!H:H)&lt;&gt;"-",HYPERLINK(_xlfn.XLOOKUP(I2598,LEGEND!B:B,LEGEND!H:H),"link"),_xlfn.XLOOKUP(I2598,LEGEND!B:B,LEGEND!H:H))</f>
        <v>link</v>
      </c>
      <c r="U2598" s="73" t="str">
        <f>HYPERLINK(_xlfn.XLOOKUP(I2598,LEGEND!B:B,LEGEND!I:I))</f>
        <v>https://milwaukee-media-images.s3.amazonaws.com/hi/4932352346--Hero_1.jpg</v>
      </c>
      <c r="V2598" s="51" t="s">
        <v>15201</v>
      </c>
      <c r="W2598" s="63" t="s">
        <v>71</v>
      </c>
      <c r="X2598" s="64">
        <v>15</v>
      </c>
      <c r="Y2598" s="64">
        <v>48</v>
      </c>
      <c r="Z2598" s="64">
        <v>146</v>
      </c>
      <c r="AA2598" s="84">
        <v>7.0000000000000001E-3</v>
      </c>
      <c r="AB2598" s="85">
        <v>2</v>
      </c>
      <c r="AC2598" s="85">
        <v>1</v>
      </c>
    </row>
    <row r="2599" spans="1:29" ht="25.5">
      <c r="A2599" s="1"/>
      <c r="B2599" s="6" t="s">
        <v>8777</v>
      </c>
      <c r="C2599" s="6" t="s">
        <v>8778</v>
      </c>
      <c r="D2599" s="6" t="s">
        <v>8861</v>
      </c>
      <c r="E2599" s="49" t="s">
        <v>9076</v>
      </c>
      <c r="F2599" s="6" t="s">
        <v>9077</v>
      </c>
      <c r="G2599" s="6" t="s">
        <v>60</v>
      </c>
      <c r="H2599" s="6" t="s">
        <v>60</v>
      </c>
      <c r="I2599" s="60" t="s">
        <v>15202</v>
      </c>
      <c r="J2599" s="49" t="s">
        <v>15203</v>
      </c>
      <c r="K2599" s="6" t="s">
        <v>15204</v>
      </c>
      <c r="L2599" s="29">
        <f>IF($J$6="с учетом НДС",VLOOKUP(I2599,LEGEND!B:E,4,0)*(1-M2599),VLOOKUP(I2599,LEGEND!B:E,4,0)*(1-M2599)/1.2)</f>
        <v>80</v>
      </c>
      <c r="M2599" s="57">
        <f>IF(AND(B2599&lt;&gt;"1_Электроинструмент",B2599&lt;&gt;"2_Садовая техника"),$J$5,IF($J$4&lt;=20%,$J$4,IFERROR(VLOOKUP(S2599,LEGEND!$L$2:$M$5,2,FALSE),$J$4)))</f>
        <v>0</v>
      </c>
      <c r="N2599" s="48" t="s">
        <v>60</v>
      </c>
      <c r="O2599" s="6" t="s">
        <v>60</v>
      </c>
      <c r="P2599" s="49" t="s">
        <v>66</v>
      </c>
      <c r="Q2599" s="49" t="s">
        <v>67</v>
      </c>
      <c r="R2599" s="6" t="s">
        <v>60</v>
      </c>
      <c r="S2599" s="49" t="s">
        <v>60</v>
      </c>
      <c r="T2599" s="73" t="str">
        <f>IF(_xlfn.XLOOKUP(I2599,LEGEND!B:B,LEGEND!H:H)&lt;&gt;"-",HYPERLINK(_xlfn.XLOOKUP(I2599,LEGEND!B:B,LEGEND!H:H),"link"),_xlfn.XLOOKUP(I2599,LEGEND!B:B,LEGEND!H:H))</f>
        <v>link</v>
      </c>
      <c r="U2599" s="73" t="str">
        <f>HYPERLINK(_xlfn.XLOOKUP(I2599,LEGEND!B:B,LEGEND!I:I))</f>
        <v>https://milwaukee-media-images.s3.amazonaws.com/hi/4932352347--Hero_1.jpg</v>
      </c>
      <c r="V2599" s="51" t="s">
        <v>15205</v>
      </c>
      <c r="W2599" s="63" t="s">
        <v>71</v>
      </c>
      <c r="X2599" s="64">
        <v>15</v>
      </c>
      <c r="Y2599" s="64">
        <v>48</v>
      </c>
      <c r="Z2599" s="64">
        <v>146</v>
      </c>
      <c r="AA2599" s="84">
        <v>7.0000000000000001E-3</v>
      </c>
      <c r="AB2599" s="85">
        <v>2</v>
      </c>
      <c r="AC2599" s="85">
        <v>1</v>
      </c>
    </row>
    <row r="2600" spans="1:29" ht="25.5">
      <c r="A2600" s="1"/>
      <c r="B2600" s="6" t="s">
        <v>8777</v>
      </c>
      <c r="C2600" s="6" t="s">
        <v>8778</v>
      </c>
      <c r="D2600" s="6" t="s">
        <v>8861</v>
      </c>
      <c r="E2600" s="49" t="s">
        <v>9076</v>
      </c>
      <c r="F2600" s="6" t="s">
        <v>9077</v>
      </c>
      <c r="G2600" s="6" t="s">
        <v>60</v>
      </c>
      <c r="H2600" s="6" t="s">
        <v>60</v>
      </c>
      <c r="I2600" s="60" t="s">
        <v>15206</v>
      </c>
      <c r="J2600" s="49" t="s">
        <v>15207</v>
      </c>
      <c r="K2600" s="6" t="s">
        <v>15208</v>
      </c>
      <c r="L2600" s="29">
        <f>IF($J$6="с учетом НДС",VLOOKUP(I2600,LEGEND!B:E,4,0)*(1-M2600),VLOOKUP(I2600,LEGEND!B:E,4,0)*(1-M2600)/1.2)</f>
        <v>90</v>
      </c>
      <c r="M2600" s="57">
        <f>IF(AND(B2600&lt;&gt;"1_Электроинструмент",B2600&lt;&gt;"2_Садовая техника"),$J$5,IF($J$4&lt;=20%,$J$4,IFERROR(VLOOKUP(S2600,LEGEND!$L$2:$M$5,2,FALSE),$J$4)))</f>
        <v>0</v>
      </c>
      <c r="N2600" s="48" t="s">
        <v>60</v>
      </c>
      <c r="O2600" s="6" t="s">
        <v>60</v>
      </c>
      <c r="P2600" s="49" t="s">
        <v>66</v>
      </c>
      <c r="Q2600" s="49" t="s">
        <v>67</v>
      </c>
      <c r="R2600" s="6" t="s">
        <v>60</v>
      </c>
      <c r="S2600" s="49" t="s">
        <v>60</v>
      </c>
      <c r="T2600" s="73" t="str">
        <f>IF(_xlfn.XLOOKUP(I2600,LEGEND!B:B,LEGEND!H:H)&lt;&gt;"-",HYPERLINK(_xlfn.XLOOKUP(I2600,LEGEND!B:B,LEGEND!H:H),"link"),_xlfn.XLOOKUP(I2600,LEGEND!B:B,LEGEND!H:H))</f>
        <v>link</v>
      </c>
      <c r="U2600" s="73" t="str">
        <f>HYPERLINK(_xlfn.XLOOKUP(I2600,LEGEND!B:B,LEGEND!I:I))</f>
        <v>https://milwaukee-media-images.s3.amazonaws.com/hi/4932352353--Hero_1.jpg</v>
      </c>
      <c r="V2600" s="51" t="s">
        <v>15209</v>
      </c>
      <c r="W2600" s="63" t="s">
        <v>71</v>
      </c>
      <c r="X2600" s="64">
        <v>47</v>
      </c>
      <c r="Y2600" s="64">
        <v>146</v>
      </c>
      <c r="Z2600" s="64">
        <v>5</v>
      </c>
      <c r="AA2600" s="84">
        <v>0.02</v>
      </c>
      <c r="AB2600" s="85">
        <v>1</v>
      </c>
      <c r="AC2600" s="85">
        <v>1</v>
      </c>
    </row>
    <row r="2601" spans="1:29" ht="25.5">
      <c r="A2601" s="1"/>
      <c r="B2601" s="6" t="s">
        <v>8777</v>
      </c>
      <c r="C2601" s="6" t="s">
        <v>8778</v>
      </c>
      <c r="D2601" s="6" t="s">
        <v>8861</v>
      </c>
      <c r="E2601" s="49" t="s">
        <v>9076</v>
      </c>
      <c r="F2601" s="6" t="s">
        <v>9077</v>
      </c>
      <c r="G2601" s="6" t="s">
        <v>60</v>
      </c>
      <c r="H2601" s="6" t="s">
        <v>60</v>
      </c>
      <c r="I2601" s="60" t="s">
        <v>24414</v>
      </c>
      <c r="J2601" s="49" t="s">
        <v>24415</v>
      </c>
      <c r="K2601" s="6" t="s">
        <v>24416</v>
      </c>
      <c r="L2601" s="29">
        <f>IF($J$6="с учетом НДС",VLOOKUP(I2601,LEGEND!B:E,4,0)*(1-M2601),VLOOKUP(I2601,LEGEND!B:E,4,0)*(1-M2601)/1.2)</f>
        <v>96</v>
      </c>
      <c r="M2601" s="57">
        <f>IF(AND(B2601&lt;&gt;"1_Электроинструмент",B2601&lt;&gt;"2_Садовая техника"),$J$5,IF($J$4&lt;=20%,$J$4,IFERROR(VLOOKUP(S2601,LEGEND!$L$2:$M$5,2,FALSE),$J$4)))</f>
        <v>0</v>
      </c>
      <c r="N2601" s="48" t="s">
        <v>60</v>
      </c>
      <c r="O2601" s="6" t="s">
        <v>60</v>
      </c>
      <c r="P2601" s="49" t="s">
        <v>1556</v>
      </c>
      <c r="Q2601" s="49" t="s">
        <v>473</v>
      </c>
      <c r="R2601" s="6" t="s">
        <v>60</v>
      </c>
      <c r="S2601" s="49" t="s">
        <v>60</v>
      </c>
      <c r="T2601" s="73" t="str">
        <f>IF(_xlfn.XLOOKUP(I2601,LEGEND!B:B,LEGEND!H:H)&lt;&gt;"-",HYPERLINK(_xlfn.XLOOKUP(I2601,LEGEND!B:B,LEGEND!H:H),"link"),_xlfn.XLOOKUP(I2601,LEGEND!B:B,LEGEND!H:H))</f>
        <v>-</v>
      </c>
      <c r="U2601" s="73" t="str">
        <f>HYPERLINK(_xlfn.XLOOKUP(I2601,LEGEND!B:B,LEGEND!I:I))</f>
        <v>-</v>
      </c>
      <c r="V2601" s="51" t="s">
        <v>24417</v>
      </c>
      <c r="W2601" s="63" t="s">
        <v>71</v>
      </c>
      <c r="X2601" s="64">
        <v>182</v>
      </c>
      <c r="Y2601" s="64">
        <v>42</v>
      </c>
      <c r="Z2601" s="64">
        <v>7</v>
      </c>
      <c r="AA2601" s="84">
        <v>4.0000000000000001E-3</v>
      </c>
      <c r="AB2601" s="85">
        <v>1</v>
      </c>
      <c r="AC2601" s="85">
        <v>1</v>
      </c>
    </row>
    <row r="2602" spans="1:29" ht="25.5">
      <c r="A2602" s="1"/>
      <c r="B2602" s="6" t="s">
        <v>8777</v>
      </c>
      <c r="C2602" s="6" t="s">
        <v>8778</v>
      </c>
      <c r="D2602" s="6" t="s">
        <v>8861</v>
      </c>
      <c r="E2602" s="49" t="s">
        <v>9076</v>
      </c>
      <c r="F2602" s="6" t="s">
        <v>9077</v>
      </c>
      <c r="G2602" s="6" t="s">
        <v>60</v>
      </c>
      <c r="H2602" s="6" t="s">
        <v>60</v>
      </c>
      <c r="I2602" s="60" t="s">
        <v>15210</v>
      </c>
      <c r="J2602" s="49" t="s">
        <v>15211</v>
      </c>
      <c r="K2602" s="6" t="s">
        <v>15212</v>
      </c>
      <c r="L2602" s="29">
        <f>IF($J$6="с учетом НДС",VLOOKUP(I2602,LEGEND!B:E,4,0)*(1-M2602),VLOOKUP(I2602,LEGEND!B:E,4,0)*(1-M2602)/1.2)</f>
        <v>103</v>
      </c>
      <c r="M2602" s="57">
        <f>IF(AND(B2602&lt;&gt;"1_Электроинструмент",B2602&lt;&gt;"2_Садовая техника"),$J$5,IF($J$4&lt;=20%,$J$4,IFERROR(VLOOKUP(S2602,LEGEND!$L$2:$M$5,2,FALSE),$J$4)))</f>
        <v>0</v>
      </c>
      <c r="N2602" s="48" t="s">
        <v>60</v>
      </c>
      <c r="O2602" s="6" t="s">
        <v>60</v>
      </c>
      <c r="P2602" s="49" t="s">
        <v>66</v>
      </c>
      <c r="Q2602" s="49" t="s">
        <v>67</v>
      </c>
      <c r="R2602" s="6" t="s">
        <v>60</v>
      </c>
      <c r="S2602" s="49" t="s">
        <v>60</v>
      </c>
      <c r="T2602" s="73" t="str">
        <f>IF(_xlfn.XLOOKUP(I2602,LEGEND!B:B,LEGEND!H:H)&lt;&gt;"-",HYPERLINK(_xlfn.XLOOKUP(I2602,LEGEND!B:B,LEGEND!H:H),"link"),_xlfn.XLOOKUP(I2602,LEGEND!B:B,LEGEND!H:H))</f>
        <v>link</v>
      </c>
      <c r="U2602" s="73" t="str">
        <f>HYPERLINK(_xlfn.XLOOKUP(I2602,LEGEND!B:B,LEGEND!I:I))</f>
        <v>https://milwaukee-media-images.s3.amazonaws.com/hi/4932352348--Hero_1.jpg</v>
      </c>
      <c r="V2602" s="51" t="s">
        <v>15213</v>
      </c>
      <c r="W2602" s="63" t="s">
        <v>71</v>
      </c>
      <c r="X2602" s="64">
        <v>15</v>
      </c>
      <c r="Y2602" s="64">
        <v>48</v>
      </c>
      <c r="Z2602" s="64">
        <v>146</v>
      </c>
      <c r="AA2602" s="84">
        <v>8.0000000000000002E-3</v>
      </c>
      <c r="AB2602" s="85">
        <v>2</v>
      </c>
      <c r="AC2602" s="85">
        <v>1</v>
      </c>
    </row>
    <row r="2603" spans="1:29" ht="25.5">
      <c r="A2603" s="1"/>
      <c r="B2603" s="6" t="s">
        <v>8777</v>
      </c>
      <c r="C2603" s="6" t="s">
        <v>8778</v>
      </c>
      <c r="D2603" s="6" t="s">
        <v>8861</v>
      </c>
      <c r="E2603" s="49" t="s">
        <v>9076</v>
      </c>
      <c r="F2603" s="6" t="s">
        <v>9077</v>
      </c>
      <c r="G2603" s="6" t="s">
        <v>60</v>
      </c>
      <c r="H2603" s="6" t="s">
        <v>60</v>
      </c>
      <c r="I2603" s="60" t="s">
        <v>15214</v>
      </c>
      <c r="J2603" s="49" t="s">
        <v>15215</v>
      </c>
      <c r="K2603" s="6" t="s">
        <v>15216</v>
      </c>
      <c r="L2603" s="29">
        <f>IF($J$6="с учетом НДС",VLOOKUP(I2603,LEGEND!B:E,4,0)*(1-M2603),VLOOKUP(I2603,LEGEND!B:E,4,0)*(1-M2603)/1.2)</f>
        <v>103</v>
      </c>
      <c r="M2603" s="57">
        <f>IF(AND(B2603&lt;&gt;"1_Электроинструмент",B2603&lt;&gt;"2_Садовая техника"),$J$5,IF($J$4&lt;=20%,$J$4,IFERROR(VLOOKUP(S2603,LEGEND!$L$2:$M$5,2,FALSE),$J$4)))</f>
        <v>0</v>
      </c>
      <c r="N2603" s="48" t="s">
        <v>60</v>
      </c>
      <c r="O2603" s="6" t="s">
        <v>60</v>
      </c>
      <c r="P2603" s="49" t="s">
        <v>66</v>
      </c>
      <c r="Q2603" s="49" t="s">
        <v>67</v>
      </c>
      <c r="R2603" s="6" t="s">
        <v>60</v>
      </c>
      <c r="S2603" s="49" t="s">
        <v>60</v>
      </c>
      <c r="T2603" s="73" t="str">
        <f>IF(_xlfn.XLOOKUP(I2603,LEGEND!B:B,LEGEND!H:H)&lt;&gt;"-",HYPERLINK(_xlfn.XLOOKUP(I2603,LEGEND!B:B,LEGEND!H:H),"link"),_xlfn.XLOOKUP(I2603,LEGEND!B:B,LEGEND!H:H))</f>
        <v>link</v>
      </c>
      <c r="U2603" s="73" t="str">
        <f>HYPERLINK(_xlfn.XLOOKUP(I2603,LEGEND!B:B,LEGEND!I:I))</f>
        <v>https://milwaukee-media-images.s3.amazonaws.com/hi/4932352354--Hero_1.jpg</v>
      </c>
      <c r="V2603" s="51" t="s">
        <v>15217</v>
      </c>
      <c r="W2603" s="63" t="s">
        <v>71</v>
      </c>
      <c r="X2603" s="64">
        <v>15</v>
      </c>
      <c r="Y2603" s="64">
        <v>48</v>
      </c>
      <c r="Z2603" s="64">
        <v>146</v>
      </c>
      <c r="AA2603" s="84">
        <v>1.2999999999999999E-2</v>
      </c>
      <c r="AB2603" s="85">
        <v>1</v>
      </c>
      <c r="AC2603" s="85">
        <v>1</v>
      </c>
    </row>
    <row r="2604" spans="1:29" ht="25.5">
      <c r="A2604" s="1"/>
      <c r="B2604" s="6" t="s">
        <v>8777</v>
      </c>
      <c r="C2604" s="6" t="s">
        <v>8778</v>
      </c>
      <c r="D2604" s="6" t="s">
        <v>8861</v>
      </c>
      <c r="E2604" s="49" t="s">
        <v>9076</v>
      </c>
      <c r="F2604" s="6" t="s">
        <v>9077</v>
      </c>
      <c r="G2604" s="6" t="s">
        <v>60</v>
      </c>
      <c r="H2604" s="6" t="s">
        <v>60</v>
      </c>
      <c r="I2604" s="60" t="s">
        <v>15218</v>
      </c>
      <c r="J2604" s="49" t="s">
        <v>15219</v>
      </c>
      <c r="K2604" s="6" t="s">
        <v>15220</v>
      </c>
      <c r="L2604" s="29">
        <f>IF($J$6="с учетом НДС",VLOOKUP(I2604,LEGEND!B:E,4,0)*(1-M2604),VLOOKUP(I2604,LEGEND!B:E,4,0)*(1-M2604)/1.2)</f>
        <v>103</v>
      </c>
      <c r="M2604" s="57">
        <f>IF(AND(B2604&lt;&gt;"1_Электроинструмент",B2604&lt;&gt;"2_Садовая техника"),$J$5,IF($J$4&lt;=20%,$J$4,IFERROR(VLOOKUP(S2604,LEGEND!$L$2:$M$5,2,FALSE),$J$4)))</f>
        <v>0</v>
      </c>
      <c r="N2604" s="48" t="s">
        <v>60</v>
      </c>
      <c r="O2604" s="6" t="s">
        <v>60</v>
      </c>
      <c r="P2604" s="49" t="s">
        <v>66</v>
      </c>
      <c r="Q2604" s="49" t="s">
        <v>67</v>
      </c>
      <c r="R2604" s="6" t="s">
        <v>60</v>
      </c>
      <c r="S2604" s="49" t="s">
        <v>60</v>
      </c>
      <c r="T2604" s="73" t="str">
        <f>IF(_xlfn.XLOOKUP(I2604,LEGEND!B:B,LEGEND!H:H)&lt;&gt;"-",HYPERLINK(_xlfn.XLOOKUP(I2604,LEGEND!B:B,LEGEND!H:H),"link"),_xlfn.XLOOKUP(I2604,LEGEND!B:B,LEGEND!H:H))</f>
        <v>link</v>
      </c>
      <c r="U2604" s="73" t="str">
        <f>HYPERLINK(_xlfn.XLOOKUP(I2604,LEGEND!B:B,LEGEND!I:I))</f>
        <v>https://milwaukee-media-images.s3.amazonaws.com/hi/4932352355--Hero_1.jpg</v>
      </c>
      <c r="V2604" s="51" t="s">
        <v>15221</v>
      </c>
      <c r="W2604" s="63" t="s">
        <v>71</v>
      </c>
      <c r="X2604" s="64">
        <v>47</v>
      </c>
      <c r="Y2604" s="64">
        <v>146</v>
      </c>
      <c r="Z2604" s="64">
        <v>6</v>
      </c>
      <c r="AA2604" s="84">
        <v>1.4999999999999999E-2</v>
      </c>
      <c r="AB2604" s="85">
        <v>1</v>
      </c>
      <c r="AC2604" s="85">
        <v>1</v>
      </c>
    </row>
    <row r="2605" spans="1:29" ht="25.5">
      <c r="A2605" s="1"/>
      <c r="B2605" s="6" t="s">
        <v>8777</v>
      </c>
      <c r="C2605" s="6" t="s">
        <v>8778</v>
      </c>
      <c r="D2605" s="6" t="s">
        <v>8861</v>
      </c>
      <c r="E2605" s="49" t="s">
        <v>9076</v>
      </c>
      <c r="F2605" s="6" t="s">
        <v>9077</v>
      </c>
      <c r="G2605" s="6" t="s">
        <v>60</v>
      </c>
      <c r="H2605" s="6" t="s">
        <v>60</v>
      </c>
      <c r="I2605" s="60" t="s">
        <v>15222</v>
      </c>
      <c r="J2605" s="49" t="s">
        <v>15223</v>
      </c>
      <c r="K2605" s="6" t="s">
        <v>15224</v>
      </c>
      <c r="L2605" s="29">
        <f>IF($J$6="с учетом НДС",VLOOKUP(I2605,LEGEND!B:E,4,0)*(1-M2605),VLOOKUP(I2605,LEGEND!B:E,4,0)*(1-M2605)/1.2)</f>
        <v>106</v>
      </c>
      <c r="M2605" s="57">
        <f>IF(AND(B2605&lt;&gt;"1_Электроинструмент",B2605&lt;&gt;"2_Садовая техника"),$J$5,IF($J$4&lt;=20%,$J$4,IFERROR(VLOOKUP(S2605,LEGEND!$L$2:$M$5,2,FALSE),$J$4)))</f>
        <v>0</v>
      </c>
      <c r="N2605" s="48" t="s">
        <v>60</v>
      </c>
      <c r="O2605" s="6" t="s">
        <v>60</v>
      </c>
      <c r="P2605" s="49" t="s">
        <v>66</v>
      </c>
      <c r="Q2605" s="49" t="s">
        <v>67</v>
      </c>
      <c r="R2605" s="6" t="s">
        <v>60</v>
      </c>
      <c r="S2605" s="49" t="s">
        <v>60</v>
      </c>
      <c r="T2605" s="73" t="str">
        <f>IF(_xlfn.XLOOKUP(I2605,LEGEND!B:B,LEGEND!H:H)&lt;&gt;"-",HYPERLINK(_xlfn.XLOOKUP(I2605,LEGEND!B:B,LEGEND!H:H),"link"),_xlfn.XLOOKUP(I2605,LEGEND!B:B,LEGEND!H:H))</f>
        <v>link</v>
      </c>
      <c r="U2605" s="73" t="str">
        <f>HYPERLINK(_xlfn.XLOOKUP(I2605,LEGEND!B:B,LEGEND!I:I))</f>
        <v>https://milwaukee-media-images.s3.amazonaws.com/hi/4932352349--Hero_1.jpg</v>
      </c>
      <c r="V2605" s="51" t="s">
        <v>15225</v>
      </c>
      <c r="W2605" s="63" t="s">
        <v>71</v>
      </c>
      <c r="X2605" s="64">
        <v>15</v>
      </c>
      <c r="Y2605" s="64">
        <v>48</v>
      </c>
      <c r="Z2605" s="64">
        <v>146</v>
      </c>
      <c r="AA2605" s="84">
        <v>0.01</v>
      </c>
      <c r="AB2605" s="85">
        <v>2</v>
      </c>
      <c r="AC2605" s="85">
        <v>1</v>
      </c>
    </row>
    <row r="2606" spans="1:29" ht="25.5">
      <c r="A2606" s="1"/>
      <c r="B2606" s="6" t="s">
        <v>8777</v>
      </c>
      <c r="C2606" s="6" t="s">
        <v>8778</v>
      </c>
      <c r="D2606" s="6" t="s">
        <v>8861</v>
      </c>
      <c r="E2606" s="49" t="s">
        <v>9076</v>
      </c>
      <c r="F2606" s="6" t="s">
        <v>9077</v>
      </c>
      <c r="G2606" s="6" t="s">
        <v>60</v>
      </c>
      <c r="H2606" s="6" t="s">
        <v>60</v>
      </c>
      <c r="I2606" s="60" t="s">
        <v>24422</v>
      </c>
      <c r="J2606" s="49" t="s">
        <v>24423</v>
      </c>
      <c r="K2606" s="6" t="s">
        <v>24424</v>
      </c>
      <c r="L2606" s="29">
        <f>IF($J$6="с учетом НДС",VLOOKUP(I2606,LEGEND!B:E,4,0)*(1-M2606),VLOOKUP(I2606,LEGEND!B:E,4,0)*(1-M2606)/1.2)</f>
        <v>106</v>
      </c>
      <c r="M2606" s="57">
        <f>IF(AND(B2606&lt;&gt;"1_Электроинструмент",B2606&lt;&gt;"2_Садовая техника"),$J$5,IF($J$4&lt;=20%,$J$4,IFERROR(VLOOKUP(S2606,LEGEND!$L$2:$M$5,2,FALSE),$J$4)))</f>
        <v>0</v>
      </c>
      <c r="N2606" s="48" t="s">
        <v>60</v>
      </c>
      <c r="O2606" s="6" t="s">
        <v>60</v>
      </c>
      <c r="P2606" s="49" t="s">
        <v>1556</v>
      </c>
      <c r="Q2606" s="49" t="s">
        <v>473</v>
      </c>
      <c r="R2606" s="6" t="s">
        <v>60</v>
      </c>
      <c r="S2606" s="49" t="s">
        <v>60</v>
      </c>
      <c r="T2606" s="73" t="str">
        <f>IF(_xlfn.XLOOKUP(I2606,LEGEND!B:B,LEGEND!H:H)&lt;&gt;"-",HYPERLINK(_xlfn.XLOOKUP(I2606,LEGEND!B:B,LEGEND!H:H),"link"),_xlfn.XLOOKUP(I2606,LEGEND!B:B,LEGEND!H:H))</f>
        <v>-</v>
      </c>
      <c r="U2606" s="73" t="str">
        <f>HYPERLINK(_xlfn.XLOOKUP(I2606,LEGEND!B:B,LEGEND!I:I))</f>
        <v>-</v>
      </c>
      <c r="V2606" s="51" t="s">
        <v>24425</v>
      </c>
      <c r="W2606" s="63" t="s">
        <v>71</v>
      </c>
      <c r="X2606" s="64">
        <v>200</v>
      </c>
      <c r="Y2606" s="64">
        <v>40</v>
      </c>
      <c r="Z2606" s="64">
        <v>8</v>
      </c>
      <c r="AA2606" s="84">
        <v>2.5000000000000001E-2</v>
      </c>
      <c r="AB2606" s="85">
        <v>1</v>
      </c>
      <c r="AC2606" s="85">
        <v>1</v>
      </c>
    </row>
    <row r="2607" spans="1:29" ht="25.5">
      <c r="A2607" s="1"/>
      <c r="B2607" s="6" t="s">
        <v>8777</v>
      </c>
      <c r="C2607" s="6" t="s">
        <v>8778</v>
      </c>
      <c r="D2607" s="6" t="s">
        <v>8861</v>
      </c>
      <c r="E2607" s="49" t="s">
        <v>9076</v>
      </c>
      <c r="F2607" s="6" t="s">
        <v>9077</v>
      </c>
      <c r="G2607" s="6" t="s">
        <v>60</v>
      </c>
      <c r="H2607" s="6" t="s">
        <v>60</v>
      </c>
      <c r="I2607" s="60" t="s">
        <v>15226</v>
      </c>
      <c r="J2607" s="49" t="s">
        <v>15227</v>
      </c>
      <c r="K2607" s="6" t="s">
        <v>15228</v>
      </c>
      <c r="L2607" s="29">
        <f>IF($J$6="с учетом НДС",VLOOKUP(I2607,LEGEND!B:E,4,0)*(1-M2607),VLOOKUP(I2607,LEGEND!B:E,4,0)*(1-M2607)/1.2)</f>
        <v>114</v>
      </c>
      <c r="M2607" s="57">
        <f>IF(AND(B2607&lt;&gt;"1_Электроинструмент",B2607&lt;&gt;"2_Садовая техника"),$J$5,IF($J$4&lt;=20%,$J$4,IFERROR(VLOOKUP(S2607,LEGEND!$L$2:$M$5,2,FALSE),$J$4)))</f>
        <v>0</v>
      </c>
      <c r="N2607" s="48" t="s">
        <v>60</v>
      </c>
      <c r="O2607" s="6" t="s">
        <v>60</v>
      </c>
      <c r="P2607" s="49" t="s">
        <v>66</v>
      </c>
      <c r="Q2607" s="49" t="s">
        <v>67</v>
      </c>
      <c r="R2607" s="6" t="s">
        <v>60</v>
      </c>
      <c r="S2607" s="49" t="s">
        <v>60</v>
      </c>
      <c r="T2607" s="73" t="str">
        <f>IF(_xlfn.XLOOKUP(I2607,LEGEND!B:B,LEGEND!H:H)&lt;&gt;"-",HYPERLINK(_xlfn.XLOOKUP(I2607,LEGEND!B:B,LEGEND!H:H),"link"),_xlfn.XLOOKUP(I2607,LEGEND!B:B,LEGEND!H:H))</f>
        <v>link</v>
      </c>
      <c r="U2607" s="73" t="str">
        <f>HYPERLINK(_xlfn.XLOOKUP(I2607,LEGEND!B:B,LEGEND!I:I))</f>
        <v>https://milwaukee-media-images.s3.amazonaws.com/hi/4932352356--Hero_1.jpg</v>
      </c>
      <c r="V2607" s="51" t="s">
        <v>15229</v>
      </c>
      <c r="W2607" s="63" t="s">
        <v>71</v>
      </c>
      <c r="X2607" s="64">
        <v>15</v>
      </c>
      <c r="Y2607" s="64">
        <v>48</v>
      </c>
      <c r="Z2607" s="64">
        <v>146</v>
      </c>
      <c r="AA2607" s="84">
        <v>1.6E-2</v>
      </c>
      <c r="AB2607" s="85">
        <v>1</v>
      </c>
      <c r="AC2607" s="85">
        <v>1</v>
      </c>
    </row>
    <row r="2608" spans="1:29" ht="25.5">
      <c r="A2608" s="1"/>
      <c r="B2608" s="6" t="s">
        <v>8777</v>
      </c>
      <c r="C2608" s="6" t="s">
        <v>8778</v>
      </c>
      <c r="D2608" s="6" t="s">
        <v>8861</v>
      </c>
      <c r="E2608" s="49" t="s">
        <v>9076</v>
      </c>
      <c r="F2608" s="6" t="s">
        <v>9077</v>
      </c>
      <c r="G2608" s="6" t="s">
        <v>60</v>
      </c>
      <c r="H2608" s="6" t="s">
        <v>60</v>
      </c>
      <c r="I2608" s="60" t="s">
        <v>15230</v>
      </c>
      <c r="J2608" s="49" t="s">
        <v>15231</v>
      </c>
      <c r="K2608" s="6" t="s">
        <v>15232</v>
      </c>
      <c r="L2608" s="29">
        <f>IF($J$6="с учетом НДС",VLOOKUP(I2608,LEGEND!B:E,4,0)*(1-M2608),VLOOKUP(I2608,LEGEND!B:E,4,0)*(1-M2608)/1.2)</f>
        <v>116</v>
      </c>
      <c r="M2608" s="57">
        <f>IF(AND(B2608&lt;&gt;"1_Электроинструмент",B2608&lt;&gt;"2_Садовая техника"),$J$5,IF($J$4&lt;=20%,$J$4,IFERROR(VLOOKUP(S2608,LEGEND!$L$2:$M$5,2,FALSE),$J$4)))</f>
        <v>0</v>
      </c>
      <c r="N2608" s="48" t="s">
        <v>60</v>
      </c>
      <c r="O2608" s="6" t="s">
        <v>60</v>
      </c>
      <c r="P2608" s="49" t="s">
        <v>66</v>
      </c>
      <c r="Q2608" s="49" t="s">
        <v>67</v>
      </c>
      <c r="R2608" s="6" t="s">
        <v>60</v>
      </c>
      <c r="S2608" s="49" t="s">
        <v>60</v>
      </c>
      <c r="T2608" s="73" t="str">
        <f>IF(_xlfn.XLOOKUP(I2608,LEGEND!B:B,LEGEND!H:H)&lt;&gt;"-",HYPERLINK(_xlfn.XLOOKUP(I2608,LEGEND!B:B,LEGEND!H:H),"link"),_xlfn.XLOOKUP(I2608,LEGEND!B:B,LEGEND!H:H))</f>
        <v>link</v>
      </c>
      <c r="U2608" s="73" t="str">
        <f>HYPERLINK(_xlfn.XLOOKUP(I2608,LEGEND!B:B,LEGEND!I:I))</f>
        <v>https://milwaukee-media-images.s3.amazonaws.com/hi/4932352350--Hero_1.jpg</v>
      </c>
      <c r="V2608" s="51" t="s">
        <v>15233</v>
      </c>
      <c r="W2608" s="63" t="s">
        <v>71</v>
      </c>
      <c r="X2608" s="64">
        <v>15</v>
      </c>
      <c r="Y2608" s="64">
        <v>48</v>
      </c>
      <c r="Z2608" s="64">
        <v>146</v>
      </c>
      <c r="AA2608" s="84">
        <v>0.01</v>
      </c>
      <c r="AB2608" s="85">
        <v>2</v>
      </c>
      <c r="AC2608" s="85">
        <v>1</v>
      </c>
    </row>
    <row r="2609" spans="1:29" ht="25.5">
      <c r="A2609" s="1"/>
      <c r="B2609" s="6" t="s">
        <v>8777</v>
      </c>
      <c r="C2609" s="6" t="s">
        <v>8778</v>
      </c>
      <c r="D2609" s="6" t="s">
        <v>8861</v>
      </c>
      <c r="E2609" s="49" t="s">
        <v>9076</v>
      </c>
      <c r="F2609" s="6" t="s">
        <v>9077</v>
      </c>
      <c r="G2609" s="6" t="s">
        <v>60</v>
      </c>
      <c r="H2609" s="6" t="s">
        <v>60</v>
      </c>
      <c r="I2609" s="60" t="s">
        <v>15234</v>
      </c>
      <c r="J2609" s="49" t="s">
        <v>15235</v>
      </c>
      <c r="K2609" s="6" t="s">
        <v>15236</v>
      </c>
      <c r="L2609" s="29">
        <f>IF($J$6="с учетом НДС",VLOOKUP(I2609,LEGEND!B:E,4,0)*(1-M2609),VLOOKUP(I2609,LEGEND!B:E,4,0)*(1-M2609)/1.2)</f>
        <v>119</v>
      </c>
      <c r="M2609" s="57">
        <f>IF(AND(B2609&lt;&gt;"1_Электроинструмент",B2609&lt;&gt;"2_Садовая техника"),$J$5,IF($J$4&lt;=20%,$J$4,IFERROR(VLOOKUP(S2609,LEGEND!$L$2:$M$5,2,FALSE),$J$4)))</f>
        <v>0</v>
      </c>
      <c r="N2609" s="48" t="s">
        <v>60</v>
      </c>
      <c r="O2609" s="6" t="s">
        <v>60</v>
      </c>
      <c r="P2609" s="49" t="s">
        <v>66</v>
      </c>
      <c r="Q2609" s="49" t="s">
        <v>67</v>
      </c>
      <c r="R2609" s="6" t="s">
        <v>60</v>
      </c>
      <c r="S2609" s="49" t="s">
        <v>60</v>
      </c>
      <c r="T2609" s="73" t="str">
        <f>IF(_xlfn.XLOOKUP(I2609,LEGEND!B:B,LEGEND!H:H)&lt;&gt;"-",HYPERLINK(_xlfn.XLOOKUP(I2609,LEGEND!B:B,LEGEND!H:H),"link"),_xlfn.XLOOKUP(I2609,LEGEND!B:B,LEGEND!H:H))</f>
        <v>link</v>
      </c>
      <c r="U2609" s="73" t="str">
        <f>HYPERLINK(_xlfn.XLOOKUP(I2609,LEGEND!B:B,LEGEND!I:I))</f>
        <v>https://milwaukee-media-images.s3.amazonaws.com/hi/4932352351--Hero_1.jpg</v>
      </c>
      <c r="V2609" s="51" t="s">
        <v>15237</v>
      </c>
      <c r="W2609" s="63" t="s">
        <v>71</v>
      </c>
      <c r="X2609" s="64">
        <v>15</v>
      </c>
      <c r="Y2609" s="64">
        <v>48</v>
      </c>
      <c r="Z2609" s="64">
        <v>146</v>
      </c>
      <c r="AA2609" s="84">
        <v>1.4E-2</v>
      </c>
      <c r="AB2609" s="85">
        <v>2</v>
      </c>
      <c r="AC2609" s="85">
        <v>1</v>
      </c>
    </row>
    <row r="2610" spans="1:29" ht="25.5">
      <c r="A2610" s="1"/>
      <c r="B2610" s="6" t="s">
        <v>8777</v>
      </c>
      <c r="C2610" s="6" t="s">
        <v>8778</v>
      </c>
      <c r="D2610" s="6" t="s">
        <v>8861</v>
      </c>
      <c r="E2610" s="49" t="s">
        <v>9076</v>
      </c>
      <c r="F2610" s="6" t="s">
        <v>9077</v>
      </c>
      <c r="G2610" s="6" t="s">
        <v>60</v>
      </c>
      <c r="H2610" s="6" t="s">
        <v>60</v>
      </c>
      <c r="I2610" s="60" t="s">
        <v>24426</v>
      </c>
      <c r="J2610" s="49" t="s">
        <v>24427</v>
      </c>
      <c r="K2610" s="6" t="s">
        <v>24428</v>
      </c>
      <c r="L2610" s="29">
        <f>IF($J$6="с учетом НДС",VLOOKUP(I2610,LEGEND!B:E,4,0)*(1-M2610),VLOOKUP(I2610,LEGEND!B:E,4,0)*(1-M2610)/1.2)</f>
        <v>121</v>
      </c>
      <c r="M2610" s="57">
        <f>IF(AND(B2610&lt;&gt;"1_Электроинструмент",B2610&lt;&gt;"2_Садовая техника"),$J$5,IF($J$4&lt;=20%,$J$4,IFERROR(VLOOKUP(S2610,LEGEND!$L$2:$M$5,2,FALSE),$J$4)))</f>
        <v>0</v>
      </c>
      <c r="N2610" s="48" t="s">
        <v>60</v>
      </c>
      <c r="O2610" s="6" t="s">
        <v>60</v>
      </c>
      <c r="P2610" s="49" t="s">
        <v>1556</v>
      </c>
      <c r="Q2610" s="49" t="s">
        <v>473</v>
      </c>
      <c r="R2610" s="6" t="s">
        <v>60</v>
      </c>
      <c r="S2610" s="49" t="s">
        <v>60</v>
      </c>
      <c r="T2610" s="73" t="str">
        <f>IF(_xlfn.XLOOKUP(I2610,LEGEND!B:B,LEGEND!H:H)&lt;&gt;"-",HYPERLINK(_xlfn.XLOOKUP(I2610,LEGEND!B:B,LEGEND!H:H),"link"),_xlfn.XLOOKUP(I2610,LEGEND!B:B,LEGEND!H:H))</f>
        <v>-</v>
      </c>
      <c r="U2610" s="73" t="str">
        <f>HYPERLINK(_xlfn.XLOOKUP(I2610,LEGEND!B:B,LEGEND!I:I))</f>
        <v>-</v>
      </c>
      <c r="V2610" s="51" t="s">
        <v>24429</v>
      </c>
      <c r="W2610" s="63" t="s">
        <v>71</v>
      </c>
      <c r="X2610" s="64">
        <v>200</v>
      </c>
      <c r="Y2610" s="64">
        <v>40</v>
      </c>
      <c r="Z2610" s="64">
        <v>9</v>
      </c>
      <c r="AA2610" s="84">
        <v>0.03</v>
      </c>
      <c r="AB2610" s="85">
        <v>1</v>
      </c>
      <c r="AC2610" s="85">
        <v>1</v>
      </c>
    </row>
    <row r="2611" spans="1:29" ht="25.5">
      <c r="A2611" s="1"/>
      <c r="B2611" s="6" t="s">
        <v>8777</v>
      </c>
      <c r="C2611" s="6" t="s">
        <v>8778</v>
      </c>
      <c r="D2611" s="6" t="s">
        <v>8861</v>
      </c>
      <c r="E2611" s="49" t="s">
        <v>9076</v>
      </c>
      <c r="F2611" s="6" t="s">
        <v>9077</v>
      </c>
      <c r="G2611" s="6" t="s">
        <v>60</v>
      </c>
      <c r="H2611" s="6" t="s">
        <v>60</v>
      </c>
      <c r="I2611" s="60" t="s">
        <v>15238</v>
      </c>
      <c r="J2611" s="49" t="s">
        <v>15239</v>
      </c>
      <c r="K2611" s="6" t="s">
        <v>15240</v>
      </c>
      <c r="L2611" s="29">
        <f>IF($J$6="с учетом НДС",VLOOKUP(I2611,LEGEND!B:E,4,0)*(1-M2611),VLOOKUP(I2611,LEGEND!B:E,4,0)*(1-M2611)/1.2)</f>
        <v>126</v>
      </c>
      <c r="M2611" s="57">
        <f>IF(AND(B2611&lt;&gt;"1_Электроинструмент",B2611&lt;&gt;"2_Садовая техника"),$J$5,IF($J$4&lt;=20%,$J$4,IFERROR(VLOOKUP(S2611,LEGEND!$L$2:$M$5,2,FALSE),$J$4)))</f>
        <v>0</v>
      </c>
      <c r="N2611" s="48" t="s">
        <v>60</v>
      </c>
      <c r="O2611" s="6" t="s">
        <v>60</v>
      </c>
      <c r="P2611" s="49" t="s">
        <v>66</v>
      </c>
      <c r="Q2611" s="49" t="s">
        <v>67</v>
      </c>
      <c r="R2611" s="6" t="s">
        <v>60</v>
      </c>
      <c r="S2611" s="49" t="s">
        <v>60</v>
      </c>
      <c r="T2611" s="73" t="str">
        <f>IF(_xlfn.XLOOKUP(I2611,LEGEND!B:B,LEGEND!H:H)&lt;&gt;"-",HYPERLINK(_xlfn.XLOOKUP(I2611,LEGEND!B:B,LEGEND!H:H),"link"),_xlfn.XLOOKUP(I2611,LEGEND!B:B,LEGEND!H:H))</f>
        <v>link</v>
      </c>
      <c r="U2611" s="73" t="str">
        <f>HYPERLINK(_xlfn.XLOOKUP(I2611,LEGEND!B:B,LEGEND!I:I))</f>
        <v>https://milwaukee-media-images.s3.amazonaws.com/hi/4932352352--Hero_1.jpg</v>
      </c>
      <c r="V2611" s="51" t="s">
        <v>15241</v>
      </c>
      <c r="W2611" s="63" t="s">
        <v>71</v>
      </c>
      <c r="X2611" s="64">
        <v>15</v>
      </c>
      <c r="Y2611" s="64">
        <v>48</v>
      </c>
      <c r="Z2611" s="64">
        <v>146</v>
      </c>
      <c r="AA2611" s="84">
        <v>1.6E-2</v>
      </c>
      <c r="AB2611" s="85">
        <v>2</v>
      </c>
      <c r="AC2611" s="85">
        <v>1</v>
      </c>
    </row>
    <row r="2612" spans="1:29" ht="25.5">
      <c r="A2612" s="1"/>
      <c r="B2612" s="6" t="s">
        <v>8777</v>
      </c>
      <c r="C2612" s="6" t="s">
        <v>8778</v>
      </c>
      <c r="D2612" s="6" t="s">
        <v>8861</v>
      </c>
      <c r="E2612" s="49" t="s">
        <v>9076</v>
      </c>
      <c r="F2612" s="6" t="s">
        <v>9077</v>
      </c>
      <c r="G2612" s="6" t="s">
        <v>60</v>
      </c>
      <c r="H2612" s="6" t="s">
        <v>60</v>
      </c>
      <c r="I2612" s="60" t="s">
        <v>15242</v>
      </c>
      <c r="J2612" s="49" t="s">
        <v>15243</v>
      </c>
      <c r="K2612" s="6" t="s">
        <v>15244</v>
      </c>
      <c r="L2612" s="29">
        <f>IF($J$6="с учетом НДС",VLOOKUP(I2612,LEGEND!B:E,4,0)*(1-M2612),VLOOKUP(I2612,LEGEND!B:E,4,0)*(1-M2612)/1.2)</f>
        <v>133</v>
      </c>
      <c r="M2612" s="57">
        <f>IF(AND(B2612&lt;&gt;"1_Электроинструмент",B2612&lt;&gt;"2_Садовая техника"),$J$5,IF($J$4&lt;=20%,$J$4,IFERROR(VLOOKUP(S2612,LEGEND!$L$2:$M$5,2,FALSE),$J$4)))</f>
        <v>0</v>
      </c>
      <c r="N2612" s="48" t="s">
        <v>60</v>
      </c>
      <c r="O2612" s="6" t="s">
        <v>60</v>
      </c>
      <c r="P2612" s="49" t="s">
        <v>66</v>
      </c>
      <c r="Q2612" s="49" t="s">
        <v>67</v>
      </c>
      <c r="R2612" s="6" t="s">
        <v>60</v>
      </c>
      <c r="S2612" s="49" t="s">
        <v>60</v>
      </c>
      <c r="T2612" s="73" t="str">
        <f>IF(_xlfn.XLOOKUP(I2612,LEGEND!B:B,LEGEND!H:H)&lt;&gt;"-",HYPERLINK(_xlfn.XLOOKUP(I2612,LEGEND!B:B,LEGEND!H:H),"link"),_xlfn.XLOOKUP(I2612,LEGEND!B:B,LEGEND!H:H))</f>
        <v>link</v>
      </c>
      <c r="U2612" s="73" t="str">
        <f>HYPERLINK(_xlfn.XLOOKUP(I2612,LEGEND!B:B,LEGEND!I:I))</f>
        <v>https://milwaukee-media-images.s3.amazonaws.com/hi/4932352357--Hero_1.jpg</v>
      </c>
      <c r="V2612" s="51" t="s">
        <v>15245</v>
      </c>
      <c r="W2612" s="63" t="s">
        <v>71</v>
      </c>
      <c r="X2612" s="64">
        <v>46</v>
      </c>
      <c r="Y2612" s="64">
        <v>146</v>
      </c>
      <c r="Z2612" s="64">
        <v>7</v>
      </c>
      <c r="AA2612" s="84">
        <v>1.9E-2</v>
      </c>
      <c r="AB2612" s="85">
        <v>1</v>
      </c>
      <c r="AC2612" s="85">
        <v>1</v>
      </c>
    </row>
    <row r="2613" spans="1:29" ht="25.5">
      <c r="A2613" s="1"/>
      <c r="B2613" s="6" t="s">
        <v>8777</v>
      </c>
      <c r="C2613" s="6" t="s">
        <v>8778</v>
      </c>
      <c r="D2613" s="6" t="s">
        <v>8861</v>
      </c>
      <c r="E2613" s="49" t="s">
        <v>9076</v>
      </c>
      <c r="F2613" s="6" t="s">
        <v>9077</v>
      </c>
      <c r="G2613" s="6" t="s">
        <v>60</v>
      </c>
      <c r="H2613" s="6" t="s">
        <v>60</v>
      </c>
      <c r="I2613" s="60" t="s">
        <v>15246</v>
      </c>
      <c r="J2613" s="49" t="s">
        <v>15247</v>
      </c>
      <c r="K2613" s="6" t="s">
        <v>15248</v>
      </c>
      <c r="L2613" s="29">
        <f>IF($J$6="с учетом НДС",VLOOKUP(I2613,LEGEND!B:E,4,0)*(1-M2613),VLOOKUP(I2613,LEGEND!B:E,4,0)*(1-M2613)/1.2)</f>
        <v>135</v>
      </c>
      <c r="M2613" s="57">
        <f>IF(AND(B2613&lt;&gt;"1_Электроинструмент",B2613&lt;&gt;"2_Садовая техника"),$J$5,IF($J$4&lt;=20%,$J$4,IFERROR(VLOOKUP(S2613,LEGEND!$L$2:$M$5,2,FALSE),$J$4)))</f>
        <v>0</v>
      </c>
      <c r="N2613" s="48" t="s">
        <v>60</v>
      </c>
      <c r="O2613" s="6" t="s">
        <v>60</v>
      </c>
      <c r="P2613" s="49" t="s">
        <v>66</v>
      </c>
      <c r="Q2613" s="49" t="s">
        <v>67</v>
      </c>
      <c r="R2613" s="6" t="s">
        <v>60</v>
      </c>
      <c r="S2613" s="49" t="s">
        <v>60</v>
      </c>
      <c r="T2613" s="73" t="str">
        <f>IF(_xlfn.XLOOKUP(I2613,LEGEND!B:B,LEGEND!H:H)&lt;&gt;"-",HYPERLINK(_xlfn.XLOOKUP(I2613,LEGEND!B:B,LEGEND!H:H),"link"),_xlfn.XLOOKUP(I2613,LEGEND!B:B,LEGEND!H:H))</f>
        <v>-</v>
      </c>
      <c r="U2613" s="73" t="str">
        <f>HYPERLINK(_xlfn.XLOOKUP(I2613,LEGEND!B:B,LEGEND!I:I))</f>
        <v>https://milwaukee-media-images.s3.amazonaws.com/hi/4932363248--Hero_1.jpg</v>
      </c>
      <c r="V2613" s="51" t="s">
        <v>15249</v>
      </c>
      <c r="W2613" s="63" t="s">
        <v>71</v>
      </c>
      <c r="X2613" s="64">
        <v>47</v>
      </c>
      <c r="Y2613" s="64">
        <v>2</v>
      </c>
      <c r="Z2613" s="64">
        <v>146</v>
      </c>
      <c r="AA2613" s="84">
        <v>6.0000000000000001E-3</v>
      </c>
      <c r="AB2613" s="85">
        <v>2</v>
      </c>
      <c r="AC2613" s="85">
        <v>1</v>
      </c>
    </row>
    <row r="2614" spans="1:29" ht="25.5">
      <c r="A2614" s="1"/>
      <c r="B2614" s="6" t="s">
        <v>8777</v>
      </c>
      <c r="C2614" s="6" t="s">
        <v>8778</v>
      </c>
      <c r="D2614" s="6" t="s">
        <v>8861</v>
      </c>
      <c r="E2614" s="49" t="s">
        <v>9076</v>
      </c>
      <c r="F2614" s="6" t="s">
        <v>9077</v>
      </c>
      <c r="G2614" s="6" t="s">
        <v>60</v>
      </c>
      <c r="H2614" s="6" t="s">
        <v>60</v>
      </c>
      <c r="I2614" s="60" t="s">
        <v>15250</v>
      </c>
      <c r="J2614" s="49" t="s">
        <v>15251</v>
      </c>
      <c r="K2614" s="6" t="s">
        <v>15252</v>
      </c>
      <c r="L2614" s="29">
        <f>IF($J$6="с учетом НДС",VLOOKUP(I2614,LEGEND!B:E,4,0)*(1-M2614),VLOOKUP(I2614,LEGEND!B:E,4,0)*(1-M2614)/1.2)</f>
        <v>143</v>
      </c>
      <c r="M2614" s="57">
        <f>IF(AND(B2614&lt;&gt;"1_Электроинструмент",B2614&lt;&gt;"2_Садовая техника"),$J$5,IF($J$4&lt;=20%,$J$4,IFERROR(VLOOKUP(S2614,LEGEND!$L$2:$M$5,2,FALSE),$J$4)))</f>
        <v>0</v>
      </c>
      <c r="N2614" s="48" t="s">
        <v>60</v>
      </c>
      <c r="O2614" s="6" t="s">
        <v>60</v>
      </c>
      <c r="P2614" s="49" t="s">
        <v>66</v>
      </c>
      <c r="Q2614" s="49" t="s">
        <v>67</v>
      </c>
      <c r="R2614" s="6" t="s">
        <v>60</v>
      </c>
      <c r="S2614" s="49" t="s">
        <v>60</v>
      </c>
      <c r="T2614" s="73" t="str">
        <f>IF(_xlfn.XLOOKUP(I2614,LEGEND!B:B,LEGEND!H:H)&lt;&gt;"-",HYPERLINK(_xlfn.XLOOKUP(I2614,LEGEND!B:B,LEGEND!H:H),"link"),_xlfn.XLOOKUP(I2614,LEGEND!B:B,LEGEND!H:H))</f>
        <v>link</v>
      </c>
      <c r="U2614" s="73" t="str">
        <f>HYPERLINK(_xlfn.XLOOKUP(I2614,LEGEND!B:B,LEGEND!I:I))</f>
        <v>https://milwaukee-media-images.s3.amazonaws.com/hi/4932352358--Hero_1.jpg</v>
      </c>
      <c r="V2614" s="51" t="s">
        <v>15253</v>
      </c>
      <c r="W2614" s="63" t="s">
        <v>71</v>
      </c>
      <c r="X2614" s="64">
        <v>15</v>
      </c>
      <c r="Y2614" s="64">
        <v>48</v>
      </c>
      <c r="Z2614" s="64">
        <v>146</v>
      </c>
      <c r="AA2614" s="84">
        <v>2.1000000000000001E-2</v>
      </c>
      <c r="AB2614" s="85">
        <v>1</v>
      </c>
      <c r="AC2614" s="85">
        <v>1</v>
      </c>
    </row>
    <row r="2615" spans="1:29" ht="25.5">
      <c r="A2615" s="1"/>
      <c r="B2615" s="6" t="s">
        <v>8777</v>
      </c>
      <c r="C2615" s="6" t="s">
        <v>8778</v>
      </c>
      <c r="D2615" s="6" t="s">
        <v>8861</v>
      </c>
      <c r="E2615" s="49" t="s">
        <v>9076</v>
      </c>
      <c r="F2615" s="6" t="s">
        <v>9077</v>
      </c>
      <c r="G2615" s="6" t="s">
        <v>60</v>
      </c>
      <c r="H2615" s="6" t="s">
        <v>60</v>
      </c>
      <c r="I2615" s="60" t="s">
        <v>15254</v>
      </c>
      <c r="J2615" s="49" t="s">
        <v>15255</v>
      </c>
      <c r="K2615" s="6" t="s">
        <v>15256</v>
      </c>
      <c r="L2615" s="29">
        <f>IF($J$6="с учетом НДС",VLOOKUP(I2615,LEGEND!B:E,4,0)*(1-M2615),VLOOKUP(I2615,LEGEND!B:E,4,0)*(1-M2615)/1.2)</f>
        <v>143</v>
      </c>
      <c r="M2615" s="57">
        <f>IF(AND(B2615&lt;&gt;"1_Электроинструмент",B2615&lt;&gt;"2_Садовая техника"),$J$5,IF($J$4&lt;=20%,$J$4,IFERROR(VLOOKUP(S2615,LEGEND!$L$2:$M$5,2,FALSE),$J$4)))</f>
        <v>0</v>
      </c>
      <c r="N2615" s="48" t="s">
        <v>60</v>
      </c>
      <c r="O2615" s="6" t="s">
        <v>60</v>
      </c>
      <c r="P2615" s="49" t="s">
        <v>66</v>
      </c>
      <c r="Q2615" s="49" t="s">
        <v>67</v>
      </c>
      <c r="R2615" s="6" t="s">
        <v>60</v>
      </c>
      <c r="S2615" s="49" t="s">
        <v>60</v>
      </c>
      <c r="T2615" s="73" t="str">
        <f>IF(_xlfn.XLOOKUP(I2615,LEGEND!B:B,LEGEND!H:H)&lt;&gt;"-",HYPERLINK(_xlfn.XLOOKUP(I2615,LEGEND!B:B,LEGEND!H:H),"link"),_xlfn.XLOOKUP(I2615,LEGEND!B:B,LEGEND!H:H))</f>
        <v>-</v>
      </c>
      <c r="U2615" s="73" t="str">
        <f>HYPERLINK(_xlfn.XLOOKUP(I2615,LEGEND!B:B,LEGEND!I:I))</f>
        <v>https://milwaukee-media-images.s3.amazonaws.com/hi/4932363249--Hero_1.jpg</v>
      </c>
      <c r="V2615" s="51" t="s">
        <v>15257</v>
      </c>
      <c r="W2615" s="63" t="s">
        <v>71</v>
      </c>
      <c r="X2615" s="64">
        <v>47</v>
      </c>
      <c r="Y2615" s="64">
        <v>2</v>
      </c>
      <c r="Z2615" s="64">
        <v>146</v>
      </c>
      <c r="AA2615" s="84">
        <v>7.0000000000000001E-3</v>
      </c>
      <c r="AB2615" s="85">
        <v>2</v>
      </c>
      <c r="AC2615" s="85">
        <v>1</v>
      </c>
    </row>
    <row r="2616" spans="1:29" ht="25.5">
      <c r="A2616" s="1"/>
      <c r="B2616" s="6" t="s">
        <v>8777</v>
      </c>
      <c r="C2616" s="6" t="s">
        <v>8778</v>
      </c>
      <c r="D2616" s="6" t="s">
        <v>8861</v>
      </c>
      <c r="E2616" s="49" t="s">
        <v>9076</v>
      </c>
      <c r="F2616" s="6" t="s">
        <v>9077</v>
      </c>
      <c r="G2616" s="6" t="s">
        <v>60</v>
      </c>
      <c r="H2616" s="6" t="s">
        <v>60</v>
      </c>
      <c r="I2616" s="60" t="s">
        <v>15258</v>
      </c>
      <c r="J2616" s="49" t="s">
        <v>15259</v>
      </c>
      <c r="K2616" s="6" t="s">
        <v>15260</v>
      </c>
      <c r="L2616" s="29">
        <f>IF($J$6="с учетом НДС",VLOOKUP(I2616,LEGEND!B:E,4,0)*(1-M2616),VLOOKUP(I2616,LEGEND!B:E,4,0)*(1-M2616)/1.2)</f>
        <v>150</v>
      </c>
      <c r="M2616" s="57">
        <f>IF(AND(B2616&lt;&gt;"1_Электроинструмент",B2616&lt;&gt;"2_Садовая техника"),$J$5,IF($J$4&lt;=20%,$J$4,IFERROR(VLOOKUP(S2616,LEGEND!$L$2:$M$5,2,FALSE),$J$4)))</f>
        <v>0</v>
      </c>
      <c r="N2616" s="48" t="s">
        <v>60</v>
      </c>
      <c r="O2616" s="6" t="s">
        <v>60</v>
      </c>
      <c r="P2616" s="49" t="s">
        <v>66</v>
      </c>
      <c r="Q2616" s="49" t="s">
        <v>67</v>
      </c>
      <c r="R2616" s="6" t="s">
        <v>60</v>
      </c>
      <c r="S2616" s="49" t="s">
        <v>60</v>
      </c>
      <c r="T2616" s="73" t="str">
        <f>IF(_xlfn.XLOOKUP(I2616,LEGEND!B:B,LEGEND!H:H)&lt;&gt;"-",HYPERLINK(_xlfn.XLOOKUP(I2616,LEGEND!B:B,LEGEND!H:H),"link"),_xlfn.XLOOKUP(I2616,LEGEND!B:B,LEGEND!H:H))</f>
        <v>-</v>
      </c>
      <c r="U2616" s="73" t="str">
        <f>HYPERLINK(_xlfn.XLOOKUP(I2616,LEGEND!B:B,LEGEND!I:I))</f>
        <v>https://milwaukee-media-images.s3.amazonaws.com/hi/4932363250--Hero_1.jpg</v>
      </c>
      <c r="V2616" s="51" t="s">
        <v>15261</v>
      </c>
      <c r="W2616" s="63" t="s">
        <v>71</v>
      </c>
      <c r="X2616" s="64">
        <v>47</v>
      </c>
      <c r="Y2616" s="64">
        <v>2</v>
      </c>
      <c r="Z2616" s="64">
        <v>146</v>
      </c>
      <c r="AA2616" s="84">
        <v>8.0000000000000002E-3</v>
      </c>
      <c r="AB2616" s="85">
        <v>2</v>
      </c>
      <c r="AC2616" s="85">
        <v>1</v>
      </c>
    </row>
    <row r="2617" spans="1:29" ht="25.5">
      <c r="A2617" s="1"/>
      <c r="B2617" s="6" t="s">
        <v>8777</v>
      </c>
      <c r="C2617" s="6" t="s">
        <v>8778</v>
      </c>
      <c r="D2617" s="6" t="s">
        <v>8861</v>
      </c>
      <c r="E2617" s="49" t="s">
        <v>9076</v>
      </c>
      <c r="F2617" s="6" t="s">
        <v>9077</v>
      </c>
      <c r="G2617" s="6" t="s">
        <v>60</v>
      </c>
      <c r="H2617" s="6" t="s">
        <v>60</v>
      </c>
      <c r="I2617" s="60" t="s">
        <v>24430</v>
      </c>
      <c r="J2617" s="49" t="s">
        <v>24431</v>
      </c>
      <c r="K2617" s="6" t="s">
        <v>24432</v>
      </c>
      <c r="L2617" s="29">
        <f>IF($J$6="с учетом НДС",VLOOKUP(I2617,LEGEND!B:E,4,0)*(1-M2617),VLOOKUP(I2617,LEGEND!B:E,4,0)*(1-M2617)/1.2)</f>
        <v>150</v>
      </c>
      <c r="M2617" s="57">
        <f>IF(AND(B2617&lt;&gt;"1_Электроинструмент",B2617&lt;&gt;"2_Садовая техника"),$J$5,IF($J$4&lt;=20%,$J$4,IFERROR(VLOOKUP(S2617,LEGEND!$L$2:$M$5,2,FALSE),$J$4)))</f>
        <v>0</v>
      </c>
      <c r="N2617" s="48" t="s">
        <v>60</v>
      </c>
      <c r="O2617" s="6" t="s">
        <v>60</v>
      </c>
      <c r="P2617" s="49" t="s">
        <v>1556</v>
      </c>
      <c r="Q2617" s="49" t="s">
        <v>473</v>
      </c>
      <c r="R2617" s="6" t="s">
        <v>60</v>
      </c>
      <c r="S2617" s="49" t="s">
        <v>60</v>
      </c>
      <c r="T2617" s="73" t="str">
        <f>IF(_xlfn.XLOOKUP(I2617,LEGEND!B:B,LEGEND!H:H)&lt;&gt;"-",HYPERLINK(_xlfn.XLOOKUP(I2617,LEGEND!B:B,LEGEND!H:H),"link"),_xlfn.XLOOKUP(I2617,LEGEND!B:B,LEGEND!H:H))</f>
        <v>-</v>
      </c>
      <c r="U2617" s="73" t="str">
        <f>HYPERLINK(_xlfn.XLOOKUP(I2617,LEGEND!B:B,LEGEND!I:I))</f>
        <v>-</v>
      </c>
      <c r="V2617" s="51" t="s">
        <v>24433</v>
      </c>
      <c r="W2617" s="63" t="s">
        <v>71</v>
      </c>
      <c r="X2617" s="64">
        <v>200</v>
      </c>
      <c r="Y2617" s="64">
        <v>40</v>
      </c>
      <c r="Z2617" s="64">
        <v>9</v>
      </c>
      <c r="AA2617" s="84">
        <v>0.03</v>
      </c>
      <c r="AB2617" s="85">
        <v>1</v>
      </c>
      <c r="AC2617" s="85">
        <v>1</v>
      </c>
    </row>
    <row r="2618" spans="1:29" ht="25.5">
      <c r="A2618" s="1"/>
      <c r="B2618" s="6" t="s">
        <v>8777</v>
      </c>
      <c r="C2618" s="6" t="s">
        <v>8778</v>
      </c>
      <c r="D2618" s="6" t="s">
        <v>8861</v>
      </c>
      <c r="E2618" s="49" t="s">
        <v>9076</v>
      </c>
      <c r="F2618" s="6" t="s">
        <v>9077</v>
      </c>
      <c r="G2618" s="6" t="s">
        <v>60</v>
      </c>
      <c r="H2618" s="6" t="s">
        <v>60</v>
      </c>
      <c r="I2618" s="60" t="s">
        <v>15262</v>
      </c>
      <c r="J2618" s="49" t="s">
        <v>15263</v>
      </c>
      <c r="K2618" s="6" t="s">
        <v>15264</v>
      </c>
      <c r="L2618" s="29">
        <f>IF($J$6="с учетом НДС",VLOOKUP(I2618,LEGEND!B:E,4,0)*(1-M2618),VLOOKUP(I2618,LEGEND!B:E,4,0)*(1-M2618)/1.2)</f>
        <v>154</v>
      </c>
      <c r="M2618" s="57">
        <f>IF(AND(B2618&lt;&gt;"1_Электроинструмент",B2618&lt;&gt;"2_Садовая техника"),$J$5,IF($J$4&lt;=20%,$J$4,IFERROR(VLOOKUP(S2618,LEGEND!$L$2:$M$5,2,FALSE),$J$4)))</f>
        <v>0</v>
      </c>
      <c r="N2618" s="48" t="s">
        <v>60</v>
      </c>
      <c r="O2618" s="6" t="s">
        <v>60</v>
      </c>
      <c r="P2618" s="49" t="s">
        <v>66</v>
      </c>
      <c r="Q2618" s="49" t="s">
        <v>67</v>
      </c>
      <c r="R2618" s="6" t="s">
        <v>60</v>
      </c>
      <c r="S2618" s="49" t="s">
        <v>60</v>
      </c>
      <c r="T2618" s="73" t="str">
        <f>IF(_xlfn.XLOOKUP(I2618,LEGEND!B:B,LEGEND!H:H)&lt;&gt;"-",HYPERLINK(_xlfn.XLOOKUP(I2618,LEGEND!B:B,LEGEND!H:H),"link"),_xlfn.XLOOKUP(I2618,LEGEND!B:B,LEGEND!H:H))</f>
        <v>link</v>
      </c>
      <c r="U2618" s="73" t="str">
        <f>HYPERLINK(_xlfn.XLOOKUP(I2618,LEGEND!B:B,LEGEND!I:I))</f>
        <v>https://milwaukee-media-images.s3.amazonaws.com/hi/48894709--Hero_1.jpg</v>
      </c>
      <c r="V2618" s="51" t="s">
        <v>15265</v>
      </c>
      <c r="W2618" s="63" t="s">
        <v>71</v>
      </c>
      <c r="X2618" s="64">
        <v>47</v>
      </c>
      <c r="Y2618" s="64">
        <v>146</v>
      </c>
      <c r="Z2618" s="64">
        <v>5</v>
      </c>
      <c r="AA2618" s="84">
        <v>1.6E-2</v>
      </c>
      <c r="AB2618" s="85">
        <v>1</v>
      </c>
      <c r="AC2618" s="85">
        <v>1</v>
      </c>
    </row>
    <row r="2619" spans="1:29" ht="25.5">
      <c r="A2619" s="1"/>
      <c r="B2619" s="6" t="s">
        <v>8777</v>
      </c>
      <c r="C2619" s="6" t="s">
        <v>8778</v>
      </c>
      <c r="D2619" s="6" t="s">
        <v>8861</v>
      </c>
      <c r="E2619" s="49" t="s">
        <v>9076</v>
      </c>
      <c r="F2619" s="6" t="s">
        <v>9077</v>
      </c>
      <c r="G2619" s="6" t="s">
        <v>60</v>
      </c>
      <c r="H2619" s="6" t="s">
        <v>60</v>
      </c>
      <c r="I2619" s="60" t="s">
        <v>15266</v>
      </c>
      <c r="J2619" s="49" t="s">
        <v>15267</v>
      </c>
      <c r="K2619" s="6" t="s">
        <v>15268</v>
      </c>
      <c r="L2619" s="29">
        <f>IF($J$6="с учетом НДС",VLOOKUP(I2619,LEGEND!B:E,4,0)*(1-M2619),VLOOKUP(I2619,LEGEND!B:E,4,0)*(1-M2619)/1.2)</f>
        <v>154</v>
      </c>
      <c r="M2619" s="57">
        <f>IF(AND(B2619&lt;&gt;"1_Электроинструмент",B2619&lt;&gt;"2_Садовая техника"),$J$5,IF($J$4&lt;=20%,$J$4,IFERROR(VLOOKUP(S2619,LEGEND!$L$2:$M$5,2,FALSE),$J$4)))</f>
        <v>0</v>
      </c>
      <c r="N2619" s="48" t="s">
        <v>60</v>
      </c>
      <c r="O2619" s="6" t="s">
        <v>60</v>
      </c>
      <c r="P2619" s="49" t="s">
        <v>66</v>
      </c>
      <c r="Q2619" s="49" t="s">
        <v>67</v>
      </c>
      <c r="R2619" s="6" t="s">
        <v>60</v>
      </c>
      <c r="S2619" s="49" t="s">
        <v>60</v>
      </c>
      <c r="T2619" s="73" t="str">
        <f>IF(_xlfn.XLOOKUP(I2619,LEGEND!B:B,LEGEND!H:H)&lt;&gt;"-",HYPERLINK(_xlfn.XLOOKUP(I2619,LEGEND!B:B,LEGEND!H:H),"link"),_xlfn.XLOOKUP(I2619,LEGEND!B:B,LEGEND!H:H))</f>
        <v>link</v>
      </c>
      <c r="U2619" s="73" t="str">
        <f>HYPERLINK(_xlfn.XLOOKUP(I2619,LEGEND!B:B,LEGEND!I:I))</f>
        <v>https://milwaukee-media-images.s3.amazonaws.com/hi/48894710--Hero_1.jpg</v>
      </c>
      <c r="V2619" s="51" t="s">
        <v>15269</v>
      </c>
      <c r="W2619" s="63" t="s">
        <v>71</v>
      </c>
      <c r="X2619" s="64">
        <v>47</v>
      </c>
      <c r="Y2619" s="64">
        <v>146</v>
      </c>
      <c r="Z2619" s="64">
        <v>5</v>
      </c>
      <c r="AA2619" s="84">
        <v>1.6E-2</v>
      </c>
      <c r="AB2619" s="85">
        <v>1</v>
      </c>
      <c r="AC2619" s="85">
        <v>1</v>
      </c>
    </row>
    <row r="2620" spans="1:29" ht="25.5">
      <c r="A2620" s="1"/>
      <c r="B2620" s="6" t="s">
        <v>8777</v>
      </c>
      <c r="C2620" s="6" t="s">
        <v>8778</v>
      </c>
      <c r="D2620" s="6" t="s">
        <v>8861</v>
      </c>
      <c r="E2620" s="49" t="s">
        <v>9076</v>
      </c>
      <c r="F2620" s="6" t="s">
        <v>9077</v>
      </c>
      <c r="G2620" s="6" t="s">
        <v>60</v>
      </c>
      <c r="H2620" s="6" t="s">
        <v>60</v>
      </c>
      <c r="I2620" s="60" t="s">
        <v>15270</v>
      </c>
      <c r="J2620" s="49" t="s">
        <v>15271</v>
      </c>
      <c r="K2620" s="6" t="s">
        <v>15272</v>
      </c>
      <c r="L2620" s="29">
        <f>IF($J$6="с учетом НДС",VLOOKUP(I2620,LEGEND!B:E,4,0)*(1-M2620),VLOOKUP(I2620,LEGEND!B:E,4,0)*(1-M2620)/1.2)</f>
        <v>154</v>
      </c>
      <c r="M2620" s="57">
        <f>IF(AND(B2620&lt;&gt;"1_Электроинструмент",B2620&lt;&gt;"2_Садовая техника"),$J$5,IF($J$4&lt;=20%,$J$4,IFERROR(VLOOKUP(S2620,LEGEND!$L$2:$M$5,2,FALSE),$J$4)))</f>
        <v>0</v>
      </c>
      <c r="N2620" s="48" t="s">
        <v>60</v>
      </c>
      <c r="O2620" s="6" t="s">
        <v>60</v>
      </c>
      <c r="P2620" s="49" t="s">
        <v>66</v>
      </c>
      <c r="Q2620" s="49" t="s">
        <v>67</v>
      </c>
      <c r="R2620" s="6" t="s">
        <v>60</v>
      </c>
      <c r="S2620" s="49" t="s">
        <v>60</v>
      </c>
      <c r="T2620" s="73" t="str">
        <f>IF(_xlfn.XLOOKUP(I2620,LEGEND!B:B,LEGEND!H:H)&lt;&gt;"-",HYPERLINK(_xlfn.XLOOKUP(I2620,LEGEND!B:B,LEGEND!H:H),"link"),_xlfn.XLOOKUP(I2620,LEGEND!B:B,LEGEND!H:H))</f>
        <v>link</v>
      </c>
      <c r="U2620" s="73" t="str">
        <f>HYPERLINK(_xlfn.XLOOKUP(I2620,LEGEND!B:B,LEGEND!I:I))</f>
        <v>https://milwaukee-media-images.s3.amazonaws.com/hi/48894711--Hero_1.jpg</v>
      </c>
      <c r="V2620" s="51" t="s">
        <v>15273</v>
      </c>
      <c r="W2620" s="63" t="s">
        <v>71</v>
      </c>
      <c r="X2620" s="64">
        <v>47</v>
      </c>
      <c r="Y2620" s="64">
        <v>146</v>
      </c>
      <c r="Z2620" s="64">
        <v>5</v>
      </c>
      <c r="AA2620" s="84">
        <v>1.7000000000000001E-2</v>
      </c>
      <c r="AB2620" s="85">
        <v>1</v>
      </c>
      <c r="AC2620" s="85">
        <v>1</v>
      </c>
    </row>
    <row r="2621" spans="1:29" ht="25.5">
      <c r="A2621" s="1"/>
      <c r="B2621" s="6" t="s">
        <v>8777</v>
      </c>
      <c r="C2621" s="6" t="s">
        <v>8778</v>
      </c>
      <c r="D2621" s="6" t="s">
        <v>8861</v>
      </c>
      <c r="E2621" s="49" t="s">
        <v>9076</v>
      </c>
      <c r="F2621" s="6" t="s">
        <v>9077</v>
      </c>
      <c r="G2621" s="6" t="s">
        <v>60</v>
      </c>
      <c r="H2621" s="6" t="s">
        <v>60</v>
      </c>
      <c r="I2621" s="60" t="s">
        <v>15274</v>
      </c>
      <c r="J2621" s="49" t="s">
        <v>15275</v>
      </c>
      <c r="K2621" s="6" t="s">
        <v>15276</v>
      </c>
      <c r="L2621" s="29">
        <f>IF($J$6="с учетом НДС",VLOOKUP(I2621,LEGEND!B:E,4,0)*(1-M2621),VLOOKUP(I2621,LEGEND!B:E,4,0)*(1-M2621)/1.2)</f>
        <v>161</v>
      </c>
      <c r="M2621" s="57">
        <f>IF(AND(B2621&lt;&gt;"1_Электроинструмент",B2621&lt;&gt;"2_Садовая техника"),$J$5,IF($J$4&lt;=20%,$J$4,IFERROR(VLOOKUP(S2621,LEGEND!$L$2:$M$5,2,FALSE),$J$4)))</f>
        <v>0</v>
      </c>
      <c r="N2621" s="48" t="s">
        <v>60</v>
      </c>
      <c r="O2621" s="6" t="s">
        <v>60</v>
      </c>
      <c r="P2621" s="49" t="s">
        <v>66</v>
      </c>
      <c r="Q2621" s="49" t="s">
        <v>67</v>
      </c>
      <c r="R2621" s="6" t="s">
        <v>60</v>
      </c>
      <c r="S2621" s="49" t="s">
        <v>60</v>
      </c>
      <c r="T2621" s="73" t="str">
        <f>IF(_xlfn.XLOOKUP(I2621,LEGEND!B:B,LEGEND!H:H)&lt;&gt;"-",HYPERLINK(_xlfn.XLOOKUP(I2621,LEGEND!B:B,LEGEND!H:H),"link"),_xlfn.XLOOKUP(I2621,LEGEND!B:B,LEGEND!H:H))</f>
        <v>link</v>
      </c>
      <c r="U2621" s="73" t="str">
        <f>HYPERLINK(_xlfn.XLOOKUP(I2621,LEGEND!B:B,LEGEND!I:I))</f>
        <v>https://milwaukee-media-images.s3.amazonaws.com/hi/4932352359--Hero_1.jpg</v>
      </c>
      <c r="V2621" s="51" t="s">
        <v>15277</v>
      </c>
      <c r="W2621" s="63" t="s">
        <v>71</v>
      </c>
      <c r="X2621" s="64">
        <v>47</v>
      </c>
      <c r="Y2621" s="64">
        <v>146</v>
      </c>
      <c r="Z2621" s="64">
        <v>8</v>
      </c>
      <c r="AA2621" s="84">
        <v>2.5999999999999999E-2</v>
      </c>
      <c r="AB2621" s="85">
        <v>1</v>
      </c>
      <c r="AC2621" s="85">
        <v>1</v>
      </c>
    </row>
    <row r="2622" spans="1:29" ht="25.5">
      <c r="A2622" s="1"/>
      <c r="B2622" s="6" t="s">
        <v>8777</v>
      </c>
      <c r="C2622" s="6" t="s">
        <v>8778</v>
      </c>
      <c r="D2622" s="6" t="s">
        <v>8861</v>
      </c>
      <c r="E2622" s="49" t="s">
        <v>9076</v>
      </c>
      <c r="F2622" s="6" t="s">
        <v>9077</v>
      </c>
      <c r="G2622" s="6" t="s">
        <v>60</v>
      </c>
      <c r="H2622" s="6" t="s">
        <v>60</v>
      </c>
      <c r="I2622" s="60" t="s">
        <v>24197</v>
      </c>
      <c r="J2622" s="49" t="s">
        <v>24198</v>
      </c>
      <c r="K2622" s="6" t="s">
        <v>24199</v>
      </c>
      <c r="L2622" s="29">
        <f>IF($J$6="с учетом НДС",VLOOKUP(I2622,LEGEND!B:E,4,0)*(1-M2622),VLOOKUP(I2622,LEGEND!B:E,4,0)*(1-M2622)/1.2)</f>
        <v>163</v>
      </c>
      <c r="M2622" s="57">
        <f>IF(AND(B2622&lt;&gt;"1_Электроинструмент",B2622&lt;&gt;"2_Садовая техника"),$J$5,IF($J$4&lt;=20%,$J$4,IFERROR(VLOOKUP(S2622,LEGEND!$L$2:$M$5,2,FALSE),$J$4)))</f>
        <v>0</v>
      </c>
      <c r="N2622" s="48" t="s">
        <v>60</v>
      </c>
      <c r="O2622" s="6" t="s">
        <v>60</v>
      </c>
      <c r="P2622" s="49" t="s">
        <v>1556</v>
      </c>
      <c r="Q2622" s="49" t="s">
        <v>473</v>
      </c>
      <c r="R2622" s="6" t="s">
        <v>60</v>
      </c>
      <c r="S2622" s="49" t="s">
        <v>60</v>
      </c>
      <c r="T2622" s="73" t="str">
        <f>IF(_xlfn.XLOOKUP(I2622,LEGEND!B:B,LEGEND!H:H)&lt;&gt;"-",HYPERLINK(_xlfn.XLOOKUP(I2622,LEGEND!B:B,LEGEND!H:H),"link"),_xlfn.XLOOKUP(I2622,LEGEND!B:B,LEGEND!H:H))</f>
        <v>-</v>
      </c>
      <c r="U2622" s="73" t="str">
        <f>HYPERLINK(_xlfn.XLOOKUP(I2622,LEGEND!B:B,LEGEND!I:I))</f>
        <v>-</v>
      </c>
      <c r="V2622" s="51" t="s">
        <v>24200</v>
      </c>
      <c r="W2622" s="63" t="s">
        <v>71</v>
      </c>
      <c r="X2622" s="64">
        <v>47</v>
      </c>
      <c r="Y2622" s="64">
        <v>7</v>
      </c>
      <c r="Z2622" s="64">
        <v>120</v>
      </c>
      <c r="AA2622" s="84">
        <v>3.9E-2</v>
      </c>
      <c r="AB2622" s="85">
        <v>1</v>
      </c>
      <c r="AC2622" s="85">
        <v>1</v>
      </c>
    </row>
    <row r="2623" spans="1:29" ht="25.5">
      <c r="A2623" s="1"/>
      <c r="B2623" s="6" t="s">
        <v>8777</v>
      </c>
      <c r="C2623" s="6" t="s">
        <v>8778</v>
      </c>
      <c r="D2623" s="6" t="s">
        <v>8861</v>
      </c>
      <c r="E2623" s="49" t="s">
        <v>9076</v>
      </c>
      <c r="F2623" s="6" t="s">
        <v>9077</v>
      </c>
      <c r="G2623" s="6" t="s">
        <v>60</v>
      </c>
      <c r="H2623" s="6" t="s">
        <v>60</v>
      </c>
      <c r="I2623" s="60" t="s">
        <v>15278</v>
      </c>
      <c r="J2623" s="49" t="s">
        <v>15279</v>
      </c>
      <c r="K2623" s="6" t="s">
        <v>15280</v>
      </c>
      <c r="L2623" s="29">
        <f>IF($J$6="с учетом НДС",VLOOKUP(I2623,LEGEND!B:E,4,0)*(1-M2623),VLOOKUP(I2623,LEGEND!B:E,4,0)*(1-M2623)/1.2)</f>
        <v>176</v>
      </c>
      <c r="M2623" s="57">
        <f>IF(AND(B2623&lt;&gt;"1_Электроинструмент",B2623&lt;&gt;"2_Садовая техника"),$J$5,IF($J$4&lt;=20%,$J$4,IFERROR(VLOOKUP(S2623,LEGEND!$L$2:$M$5,2,FALSE),$J$4)))</f>
        <v>0</v>
      </c>
      <c r="N2623" s="48" t="s">
        <v>60</v>
      </c>
      <c r="O2623" s="6" t="s">
        <v>60</v>
      </c>
      <c r="P2623" s="49" t="s">
        <v>66</v>
      </c>
      <c r="Q2623" s="49" t="s">
        <v>67</v>
      </c>
      <c r="R2623" s="6" t="s">
        <v>60</v>
      </c>
      <c r="S2623" s="49" t="s">
        <v>60</v>
      </c>
      <c r="T2623" s="73" t="str">
        <f>IF(_xlfn.XLOOKUP(I2623,LEGEND!B:B,LEGEND!H:H)&lt;&gt;"-",HYPERLINK(_xlfn.XLOOKUP(I2623,LEGEND!B:B,LEGEND!H:H),"link"),_xlfn.XLOOKUP(I2623,LEGEND!B:B,LEGEND!H:H))</f>
        <v>link</v>
      </c>
      <c r="U2623" s="73" t="str">
        <f>HYPERLINK(_xlfn.XLOOKUP(I2623,LEGEND!B:B,LEGEND!I:I))</f>
        <v>https://milwaukee-media-images.s3.amazonaws.com/hi/4932352360--Hero_1.jpg</v>
      </c>
      <c r="V2623" s="51" t="s">
        <v>15281</v>
      </c>
      <c r="W2623" s="63" t="s">
        <v>71</v>
      </c>
      <c r="X2623" s="64">
        <v>47</v>
      </c>
      <c r="Y2623" s="64">
        <v>171</v>
      </c>
      <c r="Z2623" s="64">
        <v>8</v>
      </c>
      <c r="AA2623" s="84">
        <v>2.9000000000000001E-2</v>
      </c>
      <c r="AB2623" s="85">
        <v>1</v>
      </c>
      <c r="AC2623" s="85">
        <v>1</v>
      </c>
    </row>
    <row r="2624" spans="1:29" ht="25.5">
      <c r="A2624" s="1"/>
      <c r="B2624" s="6" t="s">
        <v>8777</v>
      </c>
      <c r="C2624" s="6" t="s">
        <v>8778</v>
      </c>
      <c r="D2624" s="6" t="s">
        <v>8861</v>
      </c>
      <c r="E2624" s="49" t="s">
        <v>9076</v>
      </c>
      <c r="F2624" s="6" t="s">
        <v>9077</v>
      </c>
      <c r="G2624" s="6" t="s">
        <v>60</v>
      </c>
      <c r="H2624" s="6" t="s">
        <v>60</v>
      </c>
      <c r="I2624" s="60" t="s">
        <v>15282</v>
      </c>
      <c r="J2624" s="49" t="s">
        <v>15283</v>
      </c>
      <c r="K2624" s="6" t="s">
        <v>15284</v>
      </c>
      <c r="L2624" s="29">
        <f>IF($J$6="с учетом НДС",VLOOKUP(I2624,LEGEND!B:E,4,0)*(1-M2624),VLOOKUP(I2624,LEGEND!B:E,4,0)*(1-M2624)/1.2)</f>
        <v>180</v>
      </c>
      <c r="M2624" s="57">
        <f>IF(AND(B2624&lt;&gt;"1_Электроинструмент",B2624&lt;&gt;"2_Садовая техника"),$J$5,IF($J$4&lt;=20%,$J$4,IFERROR(VLOOKUP(S2624,LEGEND!$L$2:$M$5,2,FALSE),$J$4)))</f>
        <v>0</v>
      </c>
      <c r="N2624" s="48" t="s">
        <v>60</v>
      </c>
      <c r="O2624" s="6" t="s">
        <v>60</v>
      </c>
      <c r="P2624" s="49" t="s">
        <v>66</v>
      </c>
      <c r="Q2624" s="49" t="s">
        <v>67</v>
      </c>
      <c r="R2624" s="6" t="s">
        <v>60</v>
      </c>
      <c r="S2624" s="49" t="s">
        <v>60</v>
      </c>
      <c r="T2624" s="73" t="str">
        <f>IF(_xlfn.XLOOKUP(I2624,LEGEND!B:B,LEGEND!H:H)&lt;&gt;"-",HYPERLINK(_xlfn.XLOOKUP(I2624,LEGEND!B:B,LEGEND!H:H),"link"),_xlfn.XLOOKUP(I2624,LEGEND!B:B,LEGEND!H:H))</f>
        <v>-</v>
      </c>
      <c r="U2624" s="73" t="str">
        <f>HYPERLINK(_xlfn.XLOOKUP(I2624,LEGEND!B:B,LEGEND!I:I))</f>
        <v>https://milwaukee-media-images.s3.amazonaws.com/hi/4932363251--Hero_1.jpg</v>
      </c>
      <c r="V2624" s="51" t="s">
        <v>15285</v>
      </c>
      <c r="W2624" s="63" t="s">
        <v>71</v>
      </c>
      <c r="X2624" s="64">
        <v>47</v>
      </c>
      <c r="Y2624" s="64">
        <v>3</v>
      </c>
      <c r="Z2624" s="64">
        <v>146</v>
      </c>
      <c r="AA2624" s="84">
        <v>8.9999999999999993E-3</v>
      </c>
      <c r="AB2624" s="85">
        <v>2</v>
      </c>
      <c r="AC2624" s="85">
        <v>1</v>
      </c>
    </row>
    <row r="2625" spans="1:29" ht="25.5">
      <c r="A2625" s="1"/>
      <c r="B2625" s="6" t="s">
        <v>8777</v>
      </c>
      <c r="C2625" s="6" t="s">
        <v>8778</v>
      </c>
      <c r="D2625" s="6" t="s">
        <v>8861</v>
      </c>
      <c r="E2625" s="49" t="s">
        <v>9076</v>
      </c>
      <c r="F2625" s="6" t="s">
        <v>9077</v>
      </c>
      <c r="G2625" s="6" t="s">
        <v>60</v>
      </c>
      <c r="H2625" s="6" t="s">
        <v>60</v>
      </c>
      <c r="I2625" s="60" t="s">
        <v>15286</v>
      </c>
      <c r="J2625" s="49" t="s">
        <v>15287</v>
      </c>
      <c r="K2625" s="6" t="s">
        <v>15288</v>
      </c>
      <c r="L2625" s="29">
        <f>IF($J$6="с учетом НДС",VLOOKUP(I2625,LEGEND!B:E,4,0)*(1-M2625),VLOOKUP(I2625,LEGEND!B:E,4,0)*(1-M2625)/1.2)</f>
        <v>185</v>
      </c>
      <c r="M2625" s="57">
        <f>IF(AND(B2625&lt;&gt;"1_Электроинструмент",B2625&lt;&gt;"2_Садовая техника"),$J$5,IF($J$4&lt;=20%,$J$4,IFERROR(VLOOKUP(S2625,LEGEND!$L$2:$M$5,2,FALSE),$J$4)))</f>
        <v>0</v>
      </c>
      <c r="N2625" s="48" t="s">
        <v>60</v>
      </c>
      <c r="O2625" s="6" t="s">
        <v>60</v>
      </c>
      <c r="P2625" s="49" t="s">
        <v>66</v>
      </c>
      <c r="Q2625" s="49" t="s">
        <v>67</v>
      </c>
      <c r="R2625" s="6" t="s">
        <v>60</v>
      </c>
      <c r="S2625" s="49" t="s">
        <v>60</v>
      </c>
      <c r="T2625" s="73" t="str">
        <f>IF(_xlfn.XLOOKUP(I2625,LEGEND!B:B,LEGEND!H:H)&lt;&gt;"-",HYPERLINK(_xlfn.XLOOKUP(I2625,LEGEND!B:B,LEGEND!H:H),"link"),_xlfn.XLOOKUP(I2625,LEGEND!B:B,LEGEND!H:H))</f>
        <v>-</v>
      </c>
      <c r="U2625" s="73" t="str">
        <f>HYPERLINK(_xlfn.XLOOKUP(I2625,LEGEND!B:B,LEGEND!I:I))</f>
        <v>https://milwaukee-media-images.s3.amazonaws.com/hi/4932363260--Hero_1.jpg</v>
      </c>
      <c r="V2625" s="51" t="s">
        <v>15289</v>
      </c>
      <c r="W2625" s="63" t="s">
        <v>71</v>
      </c>
      <c r="X2625" s="64">
        <v>47</v>
      </c>
      <c r="Y2625" s="64">
        <v>4</v>
      </c>
      <c r="Z2625" s="64">
        <v>146</v>
      </c>
      <c r="AA2625" s="84">
        <v>1.2E-2</v>
      </c>
      <c r="AB2625" s="85">
        <v>1</v>
      </c>
      <c r="AC2625" s="85">
        <v>1</v>
      </c>
    </row>
    <row r="2626" spans="1:29" ht="25.5">
      <c r="A2626" s="1"/>
      <c r="B2626" s="6" t="s">
        <v>8777</v>
      </c>
      <c r="C2626" s="6" t="s">
        <v>8778</v>
      </c>
      <c r="D2626" s="6" t="s">
        <v>8861</v>
      </c>
      <c r="E2626" s="49" t="s">
        <v>9076</v>
      </c>
      <c r="F2626" s="6" t="s">
        <v>9077</v>
      </c>
      <c r="G2626" s="6" t="s">
        <v>60</v>
      </c>
      <c r="H2626" s="6" t="s">
        <v>60</v>
      </c>
      <c r="I2626" s="60" t="s">
        <v>15290</v>
      </c>
      <c r="J2626" s="49" t="s">
        <v>15291</v>
      </c>
      <c r="K2626" s="6" t="s">
        <v>15292</v>
      </c>
      <c r="L2626" s="29">
        <f>IF($J$6="с учетом НДС",VLOOKUP(I2626,LEGEND!B:E,4,0)*(1-M2626),VLOOKUP(I2626,LEGEND!B:E,4,0)*(1-M2626)/1.2)</f>
        <v>185</v>
      </c>
      <c r="M2626" s="57">
        <f>IF(AND(B2626&lt;&gt;"1_Электроинструмент",B2626&lt;&gt;"2_Садовая техника"),$J$5,IF($J$4&lt;=20%,$J$4,IFERROR(VLOOKUP(S2626,LEGEND!$L$2:$M$5,2,FALSE),$J$4)))</f>
        <v>0</v>
      </c>
      <c r="N2626" s="48" t="s">
        <v>60</v>
      </c>
      <c r="O2626" s="6" t="s">
        <v>60</v>
      </c>
      <c r="P2626" s="49" t="s">
        <v>66</v>
      </c>
      <c r="Q2626" s="49" t="s">
        <v>67</v>
      </c>
      <c r="R2626" s="6" t="s">
        <v>60</v>
      </c>
      <c r="S2626" s="49" t="s">
        <v>60</v>
      </c>
      <c r="T2626" s="73" t="str">
        <f>IF(_xlfn.XLOOKUP(I2626,LEGEND!B:B,LEGEND!H:H)&lt;&gt;"-",HYPERLINK(_xlfn.XLOOKUP(I2626,LEGEND!B:B,LEGEND!H:H),"link"),_xlfn.XLOOKUP(I2626,LEGEND!B:B,LEGEND!H:H))</f>
        <v>-</v>
      </c>
      <c r="U2626" s="73" t="str">
        <f>HYPERLINK(_xlfn.XLOOKUP(I2626,LEGEND!B:B,LEGEND!I:I))</f>
        <v>https://milwaukee-media-images.s3.amazonaws.com/hi/4932363262--Hero_1.jpg</v>
      </c>
      <c r="V2626" s="51" t="s">
        <v>15293</v>
      </c>
      <c r="W2626" s="63" t="s">
        <v>71</v>
      </c>
      <c r="X2626" s="64">
        <v>47</v>
      </c>
      <c r="Y2626" s="64">
        <v>5</v>
      </c>
      <c r="Z2626" s="64">
        <v>146</v>
      </c>
      <c r="AA2626" s="84">
        <v>1.2999999999999999E-2</v>
      </c>
      <c r="AB2626" s="85">
        <v>1</v>
      </c>
      <c r="AC2626" s="85">
        <v>1</v>
      </c>
    </row>
    <row r="2627" spans="1:29" ht="25.5">
      <c r="A2627" s="1"/>
      <c r="B2627" s="6" t="s">
        <v>8777</v>
      </c>
      <c r="C2627" s="6" t="s">
        <v>8778</v>
      </c>
      <c r="D2627" s="6" t="s">
        <v>8861</v>
      </c>
      <c r="E2627" s="49" t="s">
        <v>9076</v>
      </c>
      <c r="F2627" s="6" t="s">
        <v>9077</v>
      </c>
      <c r="G2627" s="6" t="s">
        <v>60</v>
      </c>
      <c r="H2627" s="6" t="s">
        <v>60</v>
      </c>
      <c r="I2627" s="60" t="s">
        <v>15294</v>
      </c>
      <c r="J2627" s="49" t="s">
        <v>15295</v>
      </c>
      <c r="K2627" s="6" t="s">
        <v>15296</v>
      </c>
      <c r="L2627" s="29">
        <f>IF($J$6="с учетом НДС",VLOOKUP(I2627,LEGEND!B:E,4,0)*(1-M2627),VLOOKUP(I2627,LEGEND!B:E,4,0)*(1-M2627)/1.2)</f>
        <v>191</v>
      </c>
      <c r="M2627" s="57">
        <f>IF(AND(B2627&lt;&gt;"1_Электроинструмент",B2627&lt;&gt;"2_Садовая техника"),$J$5,IF($J$4&lt;=20%,$J$4,IFERROR(VLOOKUP(S2627,LEGEND!$L$2:$M$5,2,FALSE),$J$4)))</f>
        <v>0</v>
      </c>
      <c r="N2627" s="48" t="s">
        <v>60</v>
      </c>
      <c r="O2627" s="6" t="s">
        <v>60</v>
      </c>
      <c r="P2627" s="49" t="s">
        <v>66</v>
      </c>
      <c r="Q2627" s="49" t="s">
        <v>67</v>
      </c>
      <c r="R2627" s="6" t="s">
        <v>60</v>
      </c>
      <c r="S2627" s="49" t="s">
        <v>60</v>
      </c>
      <c r="T2627" s="73" t="str">
        <f>IF(_xlfn.XLOOKUP(I2627,LEGEND!B:B,LEGEND!H:H)&lt;&gt;"-",HYPERLINK(_xlfn.XLOOKUP(I2627,LEGEND!B:B,LEGEND!H:H),"link"),_xlfn.XLOOKUP(I2627,LEGEND!B:B,LEGEND!H:H))</f>
        <v>link</v>
      </c>
      <c r="U2627" s="73" t="str">
        <f>HYPERLINK(_xlfn.XLOOKUP(I2627,LEGEND!B:B,LEGEND!I:I))</f>
        <v>https://milwaukee-media-images.s3.amazonaws.com/hi/4932352361--Hero_1.jpg</v>
      </c>
      <c r="V2627" s="51" t="s">
        <v>15297</v>
      </c>
      <c r="W2627" s="63" t="s">
        <v>71</v>
      </c>
      <c r="X2627" s="64">
        <v>15</v>
      </c>
      <c r="Y2627" s="64">
        <v>50</v>
      </c>
      <c r="Z2627" s="64">
        <v>172</v>
      </c>
      <c r="AA2627" s="84">
        <v>3.2000000000000001E-2</v>
      </c>
      <c r="AB2627" s="85">
        <v>1</v>
      </c>
      <c r="AC2627" s="85">
        <v>1</v>
      </c>
    </row>
    <row r="2628" spans="1:29" ht="25.5">
      <c r="A2628" s="1"/>
      <c r="B2628" s="6" t="s">
        <v>8777</v>
      </c>
      <c r="C2628" s="6" t="s">
        <v>8778</v>
      </c>
      <c r="D2628" s="6" t="s">
        <v>8861</v>
      </c>
      <c r="E2628" s="49" t="s">
        <v>9076</v>
      </c>
      <c r="F2628" s="6" t="s">
        <v>9077</v>
      </c>
      <c r="G2628" s="6" t="s">
        <v>60</v>
      </c>
      <c r="H2628" s="6" t="s">
        <v>60</v>
      </c>
      <c r="I2628" s="60" t="s">
        <v>15298</v>
      </c>
      <c r="J2628" s="49" t="s">
        <v>15299</v>
      </c>
      <c r="K2628" s="6" t="s">
        <v>15300</v>
      </c>
      <c r="L2628" s="29">
        <f>IF($J$6="с учетом НДС",VLOOKUP(I2628,LEGEND!B:E,4,0)*(1-M2628),VLOOKUP(I2628,LEGEND!B:E,4,0)*(1-M2628)/1.2)</f>
        <v>191</v>
      </c>
      <c r="M2628" s="57">
        <f>IF(AND(B2628&lt;&gt;"1_Электроинструмент",B2628&lt;&gt;"2_Садовая техника"),$J$5,IF($J$4&lt;=20%,$J$4,IFERROR(VLOOKUP(S2628,LEGEND!$L$2:$M$5,2,FALSE),$J$4)))</f>
        <v>0</v>
      </c>
      <c r="N2628" s="48" t="s">
        <v>60</v>
      </c>
      <c r="O2628" s="6" t="s">
        <v>60</v>
      </c>
      <c r="P2628" s="49" t="s">
        <v>66</v>
      </c>
      <c r="Q2628" s="49" t="s">
        <v>67</v>
      </c>
      <c r="R2628" s="6" t="s">
        <v>60</v>
      </c>
      <c r="S2628" s="49" t="s">
        <v>60</v>
      </c>
      <c r="T2628" s="73" t="str">
        <f>IF(_xlfn.XLOOKUP(I2628,LEGEND!B:B,LEGEND!H:H)&lt;&gt;"-",HYPERLINK(_xlfn.XLOOKUP(I2628,LEGEND!B:B,LEGEND!H:H),"link"),_xlfn.XLOOKUP(I2628,LEGEND!B:B,LEGEND!H:H))</f>
        <v>link</v>
      </c>
      <c r="U2628" s="73" t="str">
        <f>HYPERLINK(_xlfn.XLOOKUP(I2628,LEGEND!B:B,LEGEND!I:I))</f>
        <v>https://milwaukee-media-images.s3.amazonaws.com/hi/4932363444--Hero_1.jpg</v>
      </c>
      <c r="V2628" s="51" t="s">
        <v>15301</v>
      </c>
      <c r="W2628" s="63" t="s">
        <v>71</v>
      </c>
      <c r="X2628" s="64">
        <v>68</v>
      </c>
      <c r="Y2628" s="64">
        <v>31</v>
      </c>
      <c r="Z2628" s="64">
        <v>2</v>
      </c>
      <c r="AA2628" s="84">
        <v>5.0000000000000001E-3</v>
      </c>
      <c r="AB2628" s="85">
        <v>10</v>
      </c>
      <c r="AC2628" s="85">
        <v>1</v>
      </c>
    </row>
    <row r="2629" spans="1:29" ht="25.5">
      <c r="A2629" s="1"/>
      <c r="B2629" s="6" t="s">
        <v>8777</v>
      </c>
      <c r="C2629" s="6" t="s">
        <v>8778</v>
      </c>
      <c r="D2629" s="6" t="s">
        <v>8861</v>
      </c>
      <c r="E2629" s="49" t="s">
        <v>9076</v>
      </c>
      <c r="F2629" s="6" t="s">
        <v>9077</v>
      </c>
      <c r="G2629" s="6" t="s">
        <v>60</v>
      </c>
      <c r="H2629" s="6" t="s">
        <v>60</v>
      </c>
      <c r="I2629" s="60" t="s">
        <v>15302</v>
      </c>
      <c r="J2629" s="49" t="s">
        <v>15303</v>
      </c>
      <c r="K2629" s="6" t="s">
        <v>15304</v>
      </c>
      <c r="L2629" s="29">
        <f>IF($J$6="с учетом НДС",VLOOKUP(I2629,LEGEND!B:E,4,0)*(1-M2629),VLOOKUP(I2629,LEGEND!B:E,4,0)*(1-M2629)/1.2)</f>
        <v>201</v>
      </c>
      <c r="M2629" s="57">
        <f>IF(AND(B2629&lt;&gt;"1_Электроинструмент",B2629&lt;&gt;"2_Садовая техника"),$J$5,IF($J$4&lt;=20%,$J$4,IFERROR(VLOOKUP(S2629,LEGEND!$L$2:$M$5,2,FALSE),$J$4)))</f>
        <v>0</v>
      </c>
      <c r="N2629" s="48" t="s">
        <v>60</v>
      </c>
      <c r="O2629" s="6" t="s">
        <v>60</v>
      </c>
      <c r="P2629" s="49" t="s">
        <v>66</v>
      </c>
      <c r="Q2629" s="49" t="s">
        <v>67</v>
      </c>
      <c r="R2629" s="6" t="s">
        <v>60</v>
      </c>
      <c r="S2629" s="49" t="s">
        <v>60</v>
      </c>
      <c r="T2629" s="73" t="str">
        <f>IF(_xlfn.XLOOKUP(I2629,LEGEND!B:B,LEGEND!H:H)&lt;&gt;"-",HYPERLINK(_xlfn.XLOOKUP(I2629,LEGEND!B:B,LEGEND!H:H),"link"),_xlfn.XLOOKUP(I2629,LEGEND!B:B,LEGEND!H:H))</f>
        <v>link</v>
      </c>
      <c r="U2629" s="73" t="str">
        <f>HYPERLINK(_xlfn.XLOOKUP(I2629,LEGEND!B:B,LEGEND!I:I))</f>
        <v>https://milwaukee-media-images.s3.amazonaws.com/hi/48894703--Hero_1.jpg</v>
      </c>
      <c r="V2629" s="51" t="s">
        <v>15305</v>
      </c>
      <c r="W2629" s="63" t="s">
        <v>71</v>
      </c>
      <c r="X2629" s="64">
        <v>47</v>
      </c>
      <c r="Y2629" s="64">
        <v>146</v>
      </c>
      <c r="Z2629" s="64">
        <v>2</v>
      </c>
      <c r="AA2629" s="84">
        <v>2.1999999999999999E-2</v>
      </c>
      <c r="AB2629" s="85">
        <v>2</v>
      </c>
      <c r="AC2629" s="85">
        <v>1</v>
      </c>
    </row>
    <row r="2630" spans="1:29" ht="25.5">
      <c r="A2630" s="1"/>
      <c r="B2630" s="6" t="s">
        <v>8777</v>
      </c>
      <c r="C2630" s="6" t="s">
        <v>8778</v>
      </c>
      <c r="D2630" s="6" t="s">
        <v>8861</v>
      </c>
      <c r="E2630" s="49" t="s">
        <v>9076</v>
      </c>
      <c r="F2630" s="6" t="s">
        <v>9077</v>
      </c>
      <c r="G2630" s="6" t="s">
        <v>60</v>
      </c>
      <c r="H2630" s="6" t="s">
        <v>60</v>
      </c>
      <c r="I2630" s="60" t="s">
        <v>15306</v>
      </c>
      <c r="J2630" s="49" t="s">
        <v>15307</v>
      </c>
      <c r="K2630" s="6" t="s">
        <v>15308</v>
      </c>
      <c r="L2630" s="29">
        <f>IF($J$6="с учетом НДС",VLOOKUP(I2630,LEGEND!B:E,4,0)*(1-M2630),VLOOKUP(I2630,LEGEND!B:E,4,0)*(1-M2630)/1.2)</f>
        <v>201</v>
      </c>
      <c r="M2630" s="57">
        <f>IF(AND(B2630&lt;&gt;"1_Электроинструмент",B2630&lt;&gt;"2_Садовая техника"),$J$5,IF($J$4&lt;=20%,$J$4,IFERROR(VLOOKUP(S2630,LEGEND!$L$2:$M$5,2,FALSE),$J$4)))</f>
        <v>0</v>
      </c>
      <c r="N2630" s="48" t="s">
        <v>60</v>
      </c>
      <c r="O2630" s="6" t="s">
        <v>60</v>
      </c>
      <c r="P2630" s="49" t="s">
        <v>66</v>
      </c>
      <c r="Q2630" s="49" t="s">
        <v>67</v>
      </c>
      <c r="R2630" s="6" t="s">
        <v>60</v>
      </c>
      <c r="S2630" s="49" t="s">
        <v>60</v>
      </c>
      <c r="T2630" s="73" t="str">
        <f>IF(_xlfn.XLOOKUP(I2630,LEGEND!B:B,LEGEND!H:H)&lt;&gt;"-",HYPERLINK(_xlfn.XLOOKUP(I2630,LEGEND!B:B,LEGEND!H:H),"link"),_xlfn.XLOOKUP(I2630,LEGEND!B:B,LEGEND!H:H))</f>
        <v>link</v>
      </c>
      <c r="U2630" s="73" t="str">
        <f>HYPERLINK(_xlfn.XLOOKUP(I2630,LEGEND!B:B,LEGEND!I:I))</f>
        <v>https://milwaukee-media-images.s3.amazonaws.com/hi/48894704--Hero_1.jpg</v>
      </c>
      <c r="V2630" s="51" t="s">
        <v>15309</v>
      </c>
      <c r="W2630" s="63" t="s">
        <v>71</v>
      </c>
      <c r="X2630" s="64">
        <v>47</v>
      </c>
      <c r="Y2630" s="64">
        <v>146</v>
      </c>
      <c r="Z2630" s="64">
        <v>3</v>
      </c>
      <c r="AA2630" s="84">
        <v>2.3E-2</v>
      </c>
      <c r="AB2630" s="85">
        <v>2</v>
      </c>
      <c r="AC2630" s="85">
        <v>1</v>
      </c>
    </row>
    <row r="2631" spans="1:29" ht="25.5">
      <c r="A2631" s="1"/>
      <c r="B2631" s="6" t="s">
        <v>8777</v>
      </c>
      <c r="C2631" s="6" t="s">
        <v>8778</v>
      </c>
      <c r="D2631" s="6" t="s">
        <v>8861</v>
      </c>
      <c r="E2631" s="49" t="s">
        <v>9076</v>
      </c>
      <c r="F2631" s="6" t="s">
        <v>9077</v>
      </c>
      <c r="G2631" s="6" t="s">
        <v>60</v>
      </c>
      <c r="H2631" s="6" t="s">
        <v>60</v>
      </c>
      <c r="I2631" s="60" t="s">
        <v>15310</v>
      </c>
      <c r="J2631" s="49" t="s">
        <v>15311</v>
      </c>
      <c r="K2631" s="6" t="s">
        <v>15312</v>
      </c>
      <c r="L2631" s="29">
        <f>IF($J$6="с учетом НДС",VLOOKUP(I2631,LEGEND!B:E,4,0)*(1-M2631),VLOOKUP(I2631,LEGEND!B:E,4,0)*(1-M2631)/1.2)</f>
        <v>206</v>
      </c>
      <c r="M2631" s="57">
        <f>IF(AND(B2631&lt;&gt;"1_Электроинструмент",B2631&lt;&gt;"2_Садовая техника"),$J$5,IF($J$4&lt;=20%,$J$4,IFERROR(VLOOKUP(S2631,LEGEND!$L$2:$M$5,2,FALSE),$J$4)))</f>
        <v>0</v>
      </c>
      <c r="N2631" s="48" t="s">
        <v>60</v>
      </c>
      <c r="O2631" s="6" t="s">
        <v>60</v>
      </c>
      <c r="P2631" s="49" t="s">
        <v>66</v>
      </c>
      <c r="Q2631" s="49" t="s">
        <v>67</v>
      </c>
      <c r="R2631" s="6" t="s">
        <v>60</v>
      </c>
      <c r="S2631" s="49" t="s">
        <v>60</v>
      </c>
      <c r="T2631" s="73" t="str">
        <f>IF(_xlfn.XLOOKUP(I2631,LEGEND!B:B,LEGEND!H:H)&lt;&gt;"-",HYPERLINK(_xlfn.XLOOKUP(I2631,LEGEND!B:B,LEGEND!H:H),"link"),_xlfn.XLOOKUP(I2631,LEGEND!B:B,LEGEND!H:H))</f>
        <v>link</v>
      </c>
      <c r="U2631" s="73" t="str">
        <f>HYPERLINK(_xlfn.XLOOKUP(I2631,LEGEND!B:B,LEGEND!I:I))</f>
        <v>https://milwaukee-media-images.s3.amazonaws.com/hi/4932352362--Hero_1.jpg</v>
      </c>
      <c r="V2631" s="51" t="s">
        <v>15313</v>
      </c>
      <c r="W2631" s="63" t="s">
        <v>71</v>
      </c>
      <c r="X2631" s="64">
        <v>47</v>
      </c>
      <c r="Y2631" s="64">
        <v>171</v>
      </c>
      <c r="Z2631" s="64">
        <v>9</v>
      </c>
      <c r="AA2631" s="84">
        <v>3.6999999999999998E-2</v>
      </c>
      <c r="AB2631" s="85">
        <v>1</v>
      </c>
      <c r="AC2631" s="85">
        <v>1</v>
      </c>
    </row>
    <row r="2632" spans="1:29" ht="25.5">
      <c r="A2632" s="1"/>
      <c r="B2632" s="6" t="s">
        <v>8777</v>
      </c>
      <c r="C2632" s="6" t="s">
        <v>8778</v>
      </c>
      <c r="D2632" s="6" t="s">
        <v>8861</v>
      </c>
      <c r="E2632" s="49" t="s">
        <v>9076</v>
      </c>
      <c r="F2632" s="6" t="s">
        <v>9077</v>
      </c>
      <c r="G2632" s="6" t="s">
        <v>60</v>
      </c>
      <c r="H2632" s="6" t="s">
        <v>60</v>
      </c>
      <c r="I2632" s="60" t="s">
        <v>15314</v>
      </c>
      <c r="J2632" s="49" t="s">
        <v>15315</v>
      </c>
      <c r="K2632" s="6" t="s">
        <v>15316</v>
      </c>
      <c r="L2632" s="29">
        <f>IF($J$6="с учетом НДС",VLOOKUP(I2632,LEGEND!B:E,4,0)*(1-M2632),VLOOKUP(I2632,LEGEND!B:E,4,0)*(1-M2632)/1.2)</f>
        <v>206</v>
      </c>
      <c r="M2632" s="57">
        <f>IF(AND(B2632&lt;&gt;"1_Электроинструмент",B2632&lt;&gt;"2_Садовая техника"),$J$5,IF($J$4&lt;=20%,$J$4,IFERROR(VLOOKUP(S2632,LEGEND!$L$2:$M$5,2,FALSE),$J$4)))</f>
        <v>0</v>
      </c>
      <c r="N2632" s="48" t="s">
        <v>60</v>
      </c>
      <c r="O2632" s="6" t="s">
        <v>60</v>
      </c>
      <c r="P2632" s="49" t="s">
        <v>66</v>
      </c>
      <c r="Q2632" s="49" t="s">
        <v>67</v>
      </c>
      <c r="R2632" s="6" t="s">
        <v>60</v>
      </c>
      <c r="S2632" s="49" t="s">
        <v>60</v>
      </c>
      <c r="T2632" s="73" t="str">
        <f>IF(_xlfn.XLOOKUP(I2632,LEGEND!B:B,LEGEND!H:H)&lt;&gt;"-",HYPERLINK(_xlfn.XLOOKUP(I2632,LEGEND!B:B,LEGEND!H:H),"link"),_xlfn.XLOOKUP(I2632,LEGEND!B:B,LEGEND!H:H))</f>
        <v>link</v>
      </c>
      <c r="U2632" s="73" t="str">
        <f>HYPERLINK(_xlfn.XLOOKUP(I2632,LEGEND!B:B,LEGEND!I:I))</f>
        <v>https://milwaukee-media-images.s3.amazonaws.com/hi/4932363449--Hero_1.jpg</v>
      </c>
      <c r="V2632" s="51" t="s">
        <v>15317</v>
      </c>
      <c r="W2632" s="63" t="s">
        <v>71</v>
      </c>
      <c r="X2632" s="64">
        <v>68</v>
      </c>
      <c r="Y2632" s="64">
        <v>31</v>
      </c>
      <c r="Z2632" s="64">
        <v>3</v>
      </c>
      <c r="AA2632" s="84">
        <v>5.0000000000000001E-3</v>
      </c>
      <c r="AB2632" s="85">
        <v>10</v>
      </c>
      <c r="AC2632" s="85">
        <v>1</v>
      </c>
    </row>
    <row r="2633" spans="1:29" ht="25.5">
      <c r="A2633" s="1"/>
      <c r="B2633" s="6" t="s">
        <v>8777</v>
      </c>
      <c r="C2633" s="6" t="s">
        <v>8778</v>
      </c>
      <c r="D2633" s="6" t="s">
        <v>8861</v>
      </c>
      <c r="E2633" s="49" t="s">
        <v>9076</v>
      </c>
      <c r="F2633" s="6" t="s">
        <v>9077</v>
      </c>
      <c r="G2633" s="6" t="s">
        <v>60</v>
      </c>
      <c r="H2633" s="6" t="s">
        <v>60</v>
      </c>
      <c r="I2633" s="60" t="s">
        <v>15318</v>
      </c>
      <c r="J2633" s="49" t="s">
        <v>15319</v>
      </c>
      <c r="K2633" s="6" t="s">
        <v>15320</v>
      </c>
      <c r="L2633" s="29">
        <f>IF($J$6="с учетом НДС",VLOOKUP(I2633,LEGEND!B:E,4,0)*(1-M2633),VLOOKUP(I2633,LEGEND!B:E,4,0)*(1-M2633)/1.2)</f>
        <v>214</v>
      </c>
      <c r="M2633" s="57">
        <f>IF(AND(B2633&lt;&gt;"1_Электроинструмент",B2633&lt;&gt;"2_Садовая техника"),$J$5,IF($J$4&lt;=20%,$J$4,IFERROR(VLOOKUP(S2633,LEGEND!$L$2:$M$5,2,FALSE),$J$4)))</f>
        <v>0</v>
      </c>
      <c r="N2633" s="48" t="s">
        <v>60</v>
      </c>
      <c r="O2633" s="6" t="s">
        <v>60</v>
      </c>
      <c r="P2633" s="49" t="s">
        <v>66</v>
      </c>
      <c r="Q2633" s="49" t="s">
        <v>67</v>
      </c>
      <c r="R2633" s="6" t="s">
        <v>60</v>
      </c>
      <c r="S2633" s="49" t="s">
        <v>60</v>
      </c>
      <c r="T2633" s="73" t="str">
        <f>IF(_xlfn.XLOOKUP(I2633,LEGEND!B:B,LEGEND!H:H)&lt;&gt;"-",HYPERLINK(_xlfn.XLOOKUP(I2633,LEGEND!B:B,LEGEND!H:H),"link"),_xlfn.XLOOKUP(I2633,LEGEND!B:B,LEGEND!H:H))</f>
        <v>link</v>
      </c>
      <c r="U2633" s="73" t="str">
        <f>HYPERLINK(_xlfn.XLOOKUP(I2633,LEGEND!B:B,LEGEND!I:I))</f>
        <v>https://milwaukee-media-images.s3.amazonaws.com/hi/48894763--Hero_1.jpg</v>
      </c>
      <c r="V2633" s="51" t="s">
        <v>15321</v>
      </c>
      <c r="W2633" s="63" t="s">
        <v>71</v>
      </c>
      <c r="X2633" s="64">
        <v>47</v>
      </c>
      <c r="Y2633" s="64">
        <v>146</v>
      </c>
      <c r="Z2633" s="64">
        <v>3</v>
      </c>
      <c r="AA2633" s="84">
        <v>2.3E-2</v>
      </c>
      <c r="AB2633" s="85">
        <v>2</v>
      </c>
      <c r="AC2633" s="85">
        <v>1</v>
      </c>
    </row>
    <row r="2634" spans="1:29" ht="25.5">
      <c r="A2634" s="1"/>
      <c r="B2634" s="6" t="s">
        <v>8777</v>
      </c>
      <c r="C2634" s="6" t="s">
        <v>8778</v>
      </c>
      <c r="D2634" s="6" t="s">
        <v>8861</v>
      </c>
      <c r="E2634" s="49" t="s">
        <v>9076</v>
      </c>
      <c r="F2634" s="6" t="s">
        <v>9077</v>
      </c>
      <c r="G2634" s="6" t="s">
        <v>60</v>
      </c>
      <c r="H2634" s="6" t="s">
        <v>60</v>
      </c>
      <c r="I2634" s="60" t="s">
        <v>15322</v>
      </c>
      <c r="J2634" s="49" t="s">
        <v>15323</v>
      </c>
      <c r="K2634" s="6" t="s">
        <v>15324</v>
      </c>
      <c r="L2634" s="29">
        <f>IF($J$6="с учетом НДС",VLOOKUP(I2634,LEGEND!B:E,4,0)*(1-M2634),VLOOKUP(I2634,LEGEND!B:E,4,0)*(1-M2634)/1.2)</f>
        <v>221</v>
      </c>
      <c r="M2634" s="57">
        <f>IF(AND(B2634&lt;&gt;"1_Электроинструмент",B2634&lt;&gt;"2_Садовая техника"),$J$5,IF($J$4&lt;=20%,$J$4,IFERROR(VLOOKUP(S2634,LEGEND!$L$2:$M$5,2,FALSE),$J$4)))</f>
        <v>0</v>
      </c>
      <c r="N2634" s="48" t="s">
        <v>60</v>
      </c>
      <c r="O2634" s="6" t="s">
        <v>60</v>
      </c>
      <c r="P2634" s="49" t="s">
        <v>66</v>
      </c>
      <c r="Q2634" s="49" t="s">
        <v>67</v>
      </c>
      <c r="R2634" s="6" t="s">
        <v>60</v>
      </c>
      <c r="S2634" s="49" t="s">
        <v>60</v>
      </c>
      <c r="T2634" s="73" t="str">
        <f>IF(_xlfn.XLOOKUP(I2634,LEGEND!B:B,LEGEND!H:H)&lt;&gt;"-",HYPERLINK(_xlfn.XLOOKUP(I2634,LEGEND!B:B,LEGEND!H:H),"link"),_xlfn.XLOOKUP(I2634,LEGEND!B:B,LEGEND!H:H))</f>
        <v>-</v>
      </c>
      <c r="U2634" s="73" t="str">
        <f>HYPERLINK(_xlfn.XLOOKUP(I2634,LEGEND!B:B,LEGEND!I:I))</f>
        <v>https://milwaukee-media-images.s3.amazonaws.com/hi/4932363253--Hero_1.jpg</v>
      </c>
      <c r="V2634" s="51" t="s">
        <v>15325</v>
      </c>
      <c r="W2634" s="63" t="s">
        <v>71</v>
      </c>
      <c r="X2634" s="64">
        <v>47</v>
      </c>
      <c r="Y2634" s="64">
        <v>3</v>
      </c>
      <c r="Z2634" s="64">
        <v>146</v>
      </c>
      <c r="AA2634" s="84">
        <v>1.0999999999999999E-2</v>
      </c>
      <c r="AB2634" s="85">
        <v>2</v>
      </c>
      <c r="AC2634" s="85">
        <v>1</v>
      </c>
    </row>
    <row r="2635" spans="1:29" ht="25.5">
      <c r="A2635" s="1"/>
      <c r="B2635" s="6" t="s">
        <v>8777</v>
      </c>
      <c r="C2635" s="6" t="s">
        <v>8778</v>
      </c>
      <c r="D2635" s="6" t="s">
        <v>8861</v>
      </c>
      <c r="E2635" s="49" t="s">
        <v>9076</v>
      </c>
      <c r="F2635" s="6" t="s">
        <v>9077</v>
      </c>
      <c r="G2635" s="6" t="s">
        <v>60</v>
      </c>
      <c r="H2635" s="6" t="s">
        <v>60</v>
      </c>
      <c r="I2635" s="60" t="s">
        <v>15326</v>
      </c>
      <c r="J2635" s="49" t="s">
        <v>15327</v>
      </c>
      <c r="K2635" s="6" t="s">
        <v>15328</v>
      </c>
      <c r="L2635" s="29">
        <f>IF($J$6="с учетом НДС",VLOOKUP(I2635,LEGEND!B:E,4,0)*(1-M2635),VLOOKUP(I2635,LEGEND!B:E,4,0)*(1-M2635)/1.2)</f>
        <v>234</v>
      </c>
      <c r="M2635" s="57">
        <f>IF(AND(B2635&lt;&gt;"1_Электроинструмент",B2635&lt;&gt;"2_Садовая техника"),$J$5,IF($J$4&lt;=20%,$J$4,IFERROR(VLOOKUP(S2635,LEGEND!$L$2:$M$5,2,FALSE),$J$4)))</f>
        <v>0</v>
      </c>
      <c r="N2635" s="48" t="s">
        <v>60</v>
      </c>
      <c r="O2635" s="6" t="s">
        <v>60</v>
      </c>
      <c r="P2635" s="49" t="s">
        <v>66</v>
      </c>
      <c r="Q2635" s="49" t="s">
        <v>67</v>
      </c>
      <c r="R2635" s="6" t="s">
        <v>60</v>
      </c>
      <c r="S2635" s="49" t="s">
        <v>60</v>
      </c>
      <c r="T2635" s="73" t="str">
        <f>IF(_xlfn.XLOOKUP(I2635,LEGEND!B:B,LEGEND!H:H)&lt;&gt;"-",HYPERLINK(_xlfn.XLOOKUP(I2635,LEGEND!B:B,LEGEND!H:H),"link"),_xlfn.XLOOKUP(I2635,LEGEND!B:B,LEGEND!H:H))</f>
        <v>link</v>
      </c>
      <c r="U2635" s="73" t="str">
        <f>HYPERLINK(_xlfn.XLOOKUP(I2635,LEGEND!B:B,LEGEND!I:I))</f>
        <v>https://milwaukee-media-images.s3.amazonaws.com/hi/48894706--Hero_1.jpg</v>
      </c>
      <c r="V2635" s="51" t="s">
        <v>15329</v>
      </c>
      <c r="W2635" s="63" t="s">
        <v>71</v>
      </c>
      <c r="X2635" s="64">
        <v>47</v>
      </c>
      <c r="Y2635" s="64">
        <v>146</v>
      </c>
      <c r="Z2635" s="64">
        <v>4</v>
      </c>
      <c r="AA2635" s="84">
        <v>2.4E-2</v>
      </c>
      <c r="AB2635" s="85">
        <v>2</v>
      </c>
      <c r="AC2635" s="85">
        <v>1</v>
      </c>
    </row>
    <row r="2636" spans="1:29" ht="25.5">
      <c r="A2636" s="1"/>
      <c r="B2636" s="6" t="s">
        <v>8777</v>
      </c>
      <c r="C2636" s="6" t="s">
        <v>8778</v>
      </c>
      <c r="D2636" s="6" t="s">
        <v>8861</v>
      </c>
      <c r="E2636" s="49" t="s">
        <v>9076</v>
      </c>
      <c r="F2636" s="6" t="s">
        <v>9077</v>
      </c>
      <c r="G2636" s="6" t="s">
        <v>60</v>
      </c>
      <c r="H2636" s="6" t="s">
        <v>60</v>
      </c>
      <c r="I2636" s="60" t="s">
        <v>15330</v>
      </c>
      <c r="J2636" s="49" t="s">
        <v>15331</v>
      </c>
      <c r="K2636" s="6" t="s">
        <v>15332</v>
      </c>
      <c r="L2636" s="29">
        <f>IF($J$6="с учетом НДС",VLOOKUP(I2636,LEGEND!B:E,4,0)*(1-M2636),VLOOKUP(I2636,LEGEND!B:E,4,0)*(1-M2636)/1.2)</f>
        <v>234</v>
      </c>
      <c r="M2636" s="57">
        <f>IF(AND(B2636&lt;&gt;"1_Электроинструмент",B2636&lt;&gt;"2_Садовая техника"),$J$5,IF($J$4&lt;=20%,$J$4,IFERROR(VLOOKUP(S2636,LEGEND!$L$2:$M$5,2,FALSE),$J$4)))</f>
        <v>0</v>
      </c>
      <c r="N2636" s="48" t="s">
        <v>60</v>
      </c>
      <c r="O2636" s="6" t="s">
        <v>60</v>
      </c>
      <c r="P2636" s="49" t="s">
        <v>66</v>
      </c>
      <c r="Q2636" s="49" t="s">
        <v>67</v>
      </c>
      <c r="R2636" s="6" t="s">
        <v>60</v>
      </c>
      <c r="S2636" s="49" t="s">
        <v>60</v>
      </c>
      <c r="T2636" s="73" t="str">
        <f>IF(_xlfn.XLOOKUP(I2636,LEGEND!B:B,LEGEND!H:H)&lt;&gt;"-",HYPERLINK(_xlfn.XLOOKUP(I2636,LEGEND!B:B,LEGEND!H:H),"link"),_xlfn.XLOOKUP(I2636,LEGEND!B:B,LEGEND!H:H))</f>
        <v>link</v>
      </c>
      <c r="U2636" s="73" t="str">
        <f>HYPERLINK(_xlfn.XLOOKUP(I2636,LEGEND!B:B,LEGEND!I:I))</f>
        <v>https://milwaukee-media-images.s3.amazonaws.com/hi/48894707--Hero_1.jpg</v>
      </c>
      <c r="V2636" s="51" t="s">
        <v>15333</v>
      </c>
      <c r="W2636" s="63" t="s">
        <v>71</v>
      </c>
      <c r="X2636" s="64">
        <v>47</v>
      </c>
      <c r="Y2636" s="64">
        <v>146</v>
      </c>
      <c r="Z2636" s="64">
        <v>4</v>
      </c>
      <c r="AA2636" s="84">
        <v>2.4E-2</v>
      </c>
      <c r="AB2636" s="85">
        <v>2</v>
      </c>
      <c r="AC2636" s="85">
        <v>1</v>
      </c>
    </row>
    <row r="2637" spans="1:29" ht="25.5">
      <c r="A2637" s="1"/>
      <c r="B2637" s="6" t="s">
        <v>8777</v>
      </c>
      <c r="C2637" s="6" t="s">
        <v>8778</v>
      </c>
      <c r="D2637" s="6" t="s">
        <v>8861</v>
      </c>
      <c r="E2637" s="49" t="s">
        <v>9076</v>
      </c>
      <c r="F2637" s="6" t="s">
        <v>9077</v>
      </c>
      <c r="G2637" s="6" t="s">
        <v>60</v>
      </c>
      <c r="H2637" s="6" t="s">
        <v>60</v>
      </c>
      <c r="I2637" s="60" t="s">
        <v>15334</v>
      </c>
      <c r="J2637" s="49" t="s">
        <v>15335</v>
      </c>
      <c r="K2637" s="6" t="s">
        <v>15336</v>
      </c>
      <c r="L2637" s="29">
        <f>IF($J$6="с учетом НДС",VLOOKUP(I2637,LEGEND!B:E,4,0)*(1-M2637),VLOOKUP(I2637,LEGEND!B:E,4,0)*(1-M2637)/1.2)</f>
        <v>234</v>
      </c>
      <c r="M2637" s="57">
        <f>IF(AND(B2637&lt;&gt;"1_Электроинструмент",B2637&lt;&gt;"2_Садовая техника"),$J$5,IF($J$4&lt;=20%,$J$4,IFERROR(VLOOKUP(S2637,LEGEND!$L$2:$M$5,2,FALSE),$J$4)))</f>
        <v>0</v>
      </c>
      <c r="N2637" s="48" t="s">
        <v>60</v>
      </c>
      <c r="O2637" s="6" t="s">
        <v>60</v>
      </c>
      <c r="P2637" s="49" t="s">
        <v>66</v>
      </c>
      <c r="Q2637" s="49" t="s">
        <v>67</v>
      </c>
      <c r="R2637" s="6" t="s">
        <v>60</v>
      </c>
      <c r="S2637" s="49" t="s">
        <v>60</v>
      </c>
      <c r="T2637" s="73" t="str">
        <f>IF(_xlfn.XLOOKUP(I2637,LEGEND!B:B,LEGEND!H:H)&lt;&gt;"-",HYPERLINK(_xlfn.XLOOKUP(I2637,LEGEND!B:B,LEGEND!H:H),"link"),_xlfn.XLOOKUP(I2637,LEGEND!B:B,LEGEND!H:H))</f>
        <v>-</v>
      </c>
      <c r="U2637" s="73" t="str">
        <f>HYPERLINK(_xlfn.XLOOKUP(I2637,LEGEND!B:B,LEGEND!I:I))</f>
        <v>https://milwaukee-media-images.s3.amazonaws.com/hi/4932363263--Hero_1.jpg</v>
      </c>
      <c r="V2637" s="51" t="s">
        <v>15337</v>
      </c>
      <c r="W2637" s="63" t="s">
        <v>71</v>
      </c>
      <c r="X2637" s="64">
        <v>47</v>
      </c>
      <c r="Y2637" s="64">
        <v>5</v>
      </c>
      <c r="Z2637" s="64">
        <v>146</v>
      </c>
      <c r="AA2637" s="84">
        <v>1.4999999999999999E-2</v>
      </c>
      <c r="AB2637" s="85">
        <v>1</v>
      </c>
      <c r="AC2637" s="85">
        <v>1</v>
      </c>
    </row>
    <row r="2638" spans="1:29" ht="25.5">
      <c r="A2638" s="1"/>
      <c r="B2638" s="6" t="s">
        <v>8777</v>
      </c>
      <c r="C2638" s="6" t="s">
        <v>8778</v>
      </c>
      <c r="D2638" s="6" t="s">
        <v>8861</v>
      </c>
      <c r="E2638" s="49" t="s">
        <v>9076</v>
      </c>
      <c r="F2638" s="6" t="s">
        <v>9077</v>
      </c>
      <c r="G2638" s="6" t="s">
        <v>60</v>
      </c>
      <c r="H2638" s="6" t="s">
        <v>60</v>
      </c>
      <c r="I2638" s="60" t="s">
        <v>15338</v>
      </c>
      <c r="J2638" s="49" t="s">
        <v>15339</v>
      </c>
      <c r="K2638" s="6" t="s">
        <v>15340</v>
      </c>
      <c r="L2638" s="29">
        <f>IF($J$6="с учетом НДС",VLOOKUP(I2638,LEGEND!B:E,4,0)*(1-M2638),VLOOKUP(I2638,LEGEND!B:E,4,0)*(1-M2638)/1.2)</f>
        <v>235</v>
      </c>
      <c r="M2638" s="57">
        <f>IF(AND(B2638&lt;&gt;"1_Электроинструмент",B2638&lt;&gt;"2_Садовая техника"),$J$5,IF($J$4&lt;=20%,$J$4,IFERROR(VLOOKUP(S2638,LEGEND!$L$2:$M$5,2,FALSE),$J$4)))</f>
        <v>0</v>
      </c>
      <c r="N2638" s="48" t="s">
        <v>60</v>
      </c>
      <c r="O2638" s="6" t="s">
        <v>60</v>
      </c>
      <c r="P2638" s="49" t="s">
        <v>66</v>
      </c>
      <c r="Q2638" s="49" t="s">
        <v>67</v>
      </c>
      <c r="R2638" s="6" t="s">
        <v>60</v>
      </c>
      <c r="S2638" s="49" t="s">
        <v>60</v>
      </c>
      <c r="T2638" s="73" t="str">
        <f>IF(_xlfn.XLOOKUP(I2638,LEGEND!B:B,LEGEND!H:H)&lt;&gt;"-",HYPERLINK(_xlfn.XLOOKUP(I2638,LEGEND!B:B,LEGEND!H:H),"link"),_xlfn.XLOOKUP(I2638,LEGEND!B:B,LEGEND!H:H))</f>
        <v>link</v>
      </c>
      <c r="U2638" s="73" t="str">
        <f>HYPERLINK(_xlfn.XLOOKUP(I2638,LEGEND!B:B,LEGEND!I:I))</f>
        <v>https://milwaukee-media-images.s3.amazonaws.com/hi/4932363454--Hero_1.jpg</v>
      </c>
      <c r="V2638" s="51" t="s">
        <v>15341</v>
      </c>
      <c r="W2638" s="63" t="s">
        <v>71</v>
      </c>
      <c r="X2638" s="64">
        <v>68</v>
      </c>
      <c r="Y2638" s="64">
        <v>31</v>
      </c>
      <c r="Z2638" s="64">
        <v>3</v>
      </c>
      <c r="AA2638" s="84">
        <v>1.2999999999999999E-2</v>
      </c>
      <c r="AB2638" s="85">
        <v>10</v>
      </c>
      <c r="AC2638" s="85">
        <v>1</v>
      </c>
    </row>
    <row r="2639" spans="1:29" ht="25.5">
      <c r="A2639" s="1"/>
      <c r="B2639" s="6" t="s">
        <v>8777</v>
      </c>
      <c r="C2639" s="6" t="s">
        <v>8778</v>
      </c>
      <c r="D2639" s="6" t="s">
        <v>8861</v>
      </c>
      <c r="E2639" s="49" t="s">
        <v>9076</v>
      </c>
      <c r="F2639" s="6" t="s">
        <v>9077</v>
      </c>
      <c r="G2639" s="6" t="s">
        <v>60</v>
      </c>
      <c r="H2639" s="6" t="s">
        <v>60</v>
      </c>
      <c r="I2639" s="60" t="s">
        <v>15342</v>
      </c>
      <c r="J2639" s="49" t="s">
        <v>15343</v>
      </c>
      <c r="K2639" s="6" t="s">
        <v>15344</v>
      </c>
      <c r="L2639" s="29">
        <f>IF($J$6="с учетом НДС",VLOOKUP(I2639,LEGEND!B:E,4,0)*(1-M2639),VLOOKUP(I2639,LEGEND!B:E,4,0)*(1-M2639)/1.2)</f>
        <v>244</v>
      </c>
      <c r="M2639" s="57">
        <f>IF(AND(B2639&lt;&gt;"1_Электроинструмент",B2639&lt;&gt;"2_Садовая техника"),$J$5,IF($J$4&lt;=20%,$J$4,IFERROR(VLOOKUP(S2639,LEGEND!$L$2:$M$5,2,FALSE),$J$4)))</f>
        <v>0</v>
      </c>
      <c r="N2639" s="48" t="s">
        <v>60</v>
      </c>
      <c r="O2639" s="6" t="s">
        <v>60</v>
      </c>
      <c r="P2639" s="49" t="s">
        <v>66</v>
      </c>
      <c r="Q2639" s="49" t="s">
        <v>67</v>
      </c>
      <c r="R2639" s="6" t="s">
        <v>60</v>
      </c>
      <c r="S2639" s="49" t="s">
        <v>60</v>
      </c>
      <c r="T2639" s="73" t="str">
        <f>IF(_xlfn.XLOOKUP(I2639,LEGEND!B:B,LEGEND!H:H)&lt;&gt;"-",HYPERLINK(_xlfn.XLOOKUP(I2639,LEGEND!B:B,LEGEND!H:H),"link"),_xlfn.XLOOKUP(I2639,LEGEND!B:B,LEGEND!H:H))</f>
        <v>-</v>
      </c>
      <c r="U2639" s="73" t="str">
        <f>HYPERLINK(_xlfn.XLOOKUP(I2639,LEGEND!B:B,LEGEND!I:I))</f>
        <v>https://milwaukee-media-images.s3.amazonaws.com/hi/4932363254--Hero_1.jpg</v>
      </c>
      <c r="V2639" s="51" t="s">
        <v>15345</v>
      </c>
      <c r="W2639" s="63" t="s">
        <v>71</v>
      </c>
      <c r="X2639" s="64">
        <v>47</v>
      </c>
      <c r="Y2639" s="64">
        <v>4</v>
      </c>
      <c r="Z2639" s="64">
        <v>146</v>
      </c>
      <c r="AA2639" s="84">
        <v>1.4E-2</v>
      </c>
      <c r="AB2639" s="85">
        <v>2</v>
      </c>
      <c r="AC2639" s="85">
        <v>1</v>
      </c>
    </row>
    <row r="2640" spans="1:29" ht="25.5">
      <c r="A2640" s="1"/>
      <c r="B2640" s="6" t="s">
        <v>8777</v>
      </c>
      <c r="C2640" s="6" t="s">
        <v>8778</v>
      </c>
      <c r="D2640" s="6" t="s">
        <v>8861</v>
      </c>
      <c r="E2640" s="49" t="s">
        <v>9076</v>
      </c>
      <c r="F2640" s="6" t="s">
        <v>9077</v>
      </c>
      <c r="G2640" s="6" t="s">
        <v>60</v>
      </c>
      <c r="H2640" s="6" t="s">
        <v>60</v>
      </c>
      <c r="I2640" s="60" t="s">
        <v>24201</v>
      </c>
      <c r="J2640" s="49" t="s">
        <v>24202</v>
      </c>
      <c r="K2640" s="6" t="s">
        <v>24203</v>
      </c>
      <c r="L2640" s="29">
        <f>IF($J$6="с учетом НДС",VLOOKUP(I2640,LEGEND!B:E,4,0)*(1-M2640),VLOOKUP(I2640,LEGEND!B:E,4,0)*(1-M2640)/1.2)</f>
        <v>244</v>
      </c>
      <c r="M2640" s="57">
        <f>IF(AND(B2640&lt;&gt;"1_Электроинструмент",B2640&lt;&gt;"2_Садовая техника"),$J$5,IF($J$4&lt;=20%,$J$4,IFERROR(VLOOKUP(S2640,LEGEND!$L$2:$M$5,2,FALSE),$J$4)))</f>
        <v>0</v>
      </c>
      <c r="N2640" s="48" t="s">
        <v>60</v>
      </c>
      <c r="O2640" s="6" t="s">
        <v>60</v>
      </c>
      <c r="P2640" s="49" t="s">
        <v>1556</v>
      </c>
      <c r="Q2640" s="49" t="s">
        <v>473</v>
      </c>
      <c r="R2640" s="6" t="s">
        <v>60</v>
      </c>
      <c r="S2640" s="49" t="s">
        <v>60</v>
      </c>
      <c r="T2640" s="73" t="str">
        <f>IF(_xlfn.XLOOKUP(I2640,LEGEND!B:B,LEGEND!H:H)&lt;&gt;"-",HYPERLINK(_xlfn.XLOOKUP(I2640,LEGEND!B:B,LEGEND!H:H),"link"),_xlfn.XLOOKUP(I2640,LEGEND!B:B,LEGEND!H:H))</f>
        <v>-</v>
      </c>
      <c r="U2640" s="73" t="str">
        <f>HYPERLINK(_xlfn.XLOOKUP(I2640,LEGEND!B:B,LEGEND!I:I))</f>
        <v>-</v>
      </c>
      <c r="V2640" s="51" t="s">
        <v>24204</v>
      </c>
      <c r="W2640" s="63" t="s">
        <v>71</v>
      </c>
      <c r="X2640" s="64">
        <v>47</v>
      </c>
      <c r="Y2640" s="64">
        <v>7</v>
      </c>
      <c r="Z2640" s="64">
        <v>120</v>
      </c>
      <c r="AA2640" s="84">
        <v>5.3999999999999999E-2</v>
      </c>
      <c r="AB2640" s="85">
        <v>1</v>
      </c>
      <c r="AC2640" s="85">
        <v>1</v>
      </c>
    </row>
    <row r="2641" spans="1:29" ht="25.5">
      <c r="A2641" s="1"/>
      <c r="B2641" s="6" t="s">
        <v>8777</v>
      </c>
      <c r="C2641" s="6" t="s">
        <v>8778</v>
      </c>
      <c r="D2641" s="6" t="s">
        <v>8861</v>
      </c>
      <c r="E2641" s="49" t="s">
        <v>9076</v>
      </c>
      <c r="F2641" s="6" t="s">
        <v>9077</v>
      </c>
      <c r="G2641" s="6" t="s">
        <v>60</v>
      </c>
      <c r="H2641" s="6" t="s">
        <v>60</v>
      </c>
      <c r="I2641" s="60" t="s">
        <v>15346</v>
      </c>
      <c r="J2641" s="49" t="s">
        <v>15347</v>
      </c>
      <c r="K2641" s="6" t="s">
        <v>15348</v>
      </c>
      <c r="L2641" s="29">
        <f>IF($J$6="с учетом НДС",VLOOKUP(I2641,LEGEND!B:E,4,0)*(1-M2641),VLOOKUP(I2641,LEGEND!B:E,4,0)*(1-M2641)/1.2)</f>
        <v>246</v>
      </c>
      <c r="M2641" s="57">
        <f>IF(AND(B2641&lt;&gt;"1_Электроинструмент",B2641&lt;&gt;"2_Садовая техника"),$J$5,IF($J$4&lt;=20%,$J$4,IFERROR(VLOOKUP(S2641,LEGEND!$L$2:$M$5,2,FALSE),$J$4)))</f>
        <v>0</v>
      </c>
      <c r="N2641" s="48" t="s">
        <v>60</v>
      </c>
      <c r="O2641" s="6" t="s">
        <v>60</v>
      </c>
      <c r="P2641" s="49" t="s">
        <v>66</v>
      </c>
      <c r="Q2641" s="49" t="s">
        <v>67</v>
      </c>
      <c r="R2641" s="6" t="s">
        <v>60</v>
      </c>
      <c r="S2641" s="49" t="s">
        <v>60</v>
      </c>
      <c r="T2641" s="73" t="str">
        <f>IF(_xlfn.XLOOKUP(I2641,LEGEND!B:B,LEGEND!H:H)&lt;&gt;"-",HYPERLINK(_xlfn.XLOOKUP(I2641,LEGEND!B:B,LEGEND!H:H),"link"),_xlfn.XLOOKUP(I2641,LEGEND!B:B,LEGEND!H:H))</f>
        <v>-</v>
      </c>
      <c r="U2641" s="73" t="str">
        <f>HYPERLINK(_xlfn.XLOOKUP(I2641,LEGEND!B:B,LEGEND!I:I))</f>
        <v>https://milwaukee-media-images.s3.amazonaws.com/hi/4932363256--Hero_1.jpg</v>
      </c>
      <c r="V2641" s="51" t="s">
        <v>15349</v>
      </c>
      <c r="W2641" s="63" t="s">
        <v>71</v>
      </c>
      <c r="X2641" s="64">
        <v>47</v>
      </c>
      <c r="Y2641" s="64">
        <v>4</v>
      </c>
      <c r="Z2641" s="64">
        <v>146</v>
      </c>
      <c r="AA2641" s="84">
        <v>1.4E-2</v>
      </c>
      <c r="AB2641" s="85">
        <v>2</v>
      </c>
      <c r="AC2641" s="85">
        <v>1</v>
      </c>
    </row>
    <row r="2642" spans="1:29" ht="25.5">
      <c r="A2642" s="1"/>
      <c r="B2642" s="6" t="s">
        <v>8777</v>
      </c>
      <c r="C2642" s="6" t="s">
        <v>8778</v>
      </c>
      <c r="D2642" s="6" t="s">
        <v>8861</v>
      </c>
      <c r="E2642" s="49" t="s">
        <v>9076</v>
      </c>
      <c r="F2642" s="6" t="s">
        <v>9077</v>
      </c>
      <c r="G2642" s="6" t="s">
        <v>60</v>
      </c>
      <c r="H2642" s="6" t="s">
        <v>60</v>
      </c>
      <c r="I2642" s="60" t="s">
        <v>15350</v>
      </c>
      <c r="J2642" s="49" t="s">
        <v>15351</v>
      </c>
      <c r="K2642" s="6" t="s">
        <v>15352</v>
      </c>
      <c r="L2642" s="29">
        <f>IF($J$6="с учетом НДС",VLOOKUP(I2642,LEGEND!B:E,4,0)*(1-M2642),VLOOKUP(I2642,LEGEND!B:E,4,0)*(1-M2642)/1.2)</f>
        <v>248</v>
      </c>
      <c r="M2642" s="57">
        <f>IF(AND(B2642&lt;&gt;"1_Электроинструмент",B2642&lt;&gt;"2_Садовая техника"),$J$5,IF($J$4&lt;=20%,$J$4,IFERROR(VLOOKUP(S2642,LEGEND!$L$2:$M$5,2,FALSE),$J$4)))</f>
        <v>0</v>
      </c>
      <c r="N2642" s="48" t="s">
        <v>60</v>
      </c>
      <c r="O2642" s="6" t="s">
        <v>60</v>
      </c>
      <c r="P2642" s="49" t="s">
        <v>66</v>
      </c>
      <c r="Q2642" s="49" t="s">
        <v>67</v>
      </c>
      <c r="R2642" s="6" t="s">
        <v>60</v>
      </c>
      <c r="S2642" s="49" t="s">
        <v>60</v>
      </c>
      <c r="T2642" s="73" t="str">
        <f>IF(_xlfn.XLOOKUP(I2642,LEGEND!B:B,LEGEND!H:H)&lt;&gt;"-",HYPERLINK(_xlfn.XLOOKUP(I2642,LEGEND!B:B,LEGEND!H:H),"link"),_xlfn.XLOOKUP(I2642,LEGEND!B:B,LEGEND!H:H))</f>
        <v>link</v>
      </c>
      <c r="U2642" s="73" t="str">
        <f>HYPERLINK(_xlfn.XLOOKUP(I2642,LEGEND!B:B,LEGEND!I:I))</f>
        <v>https://milwaukee-media-images.s3.amazonaws.com/hi/48894708--Hero_1.jpg</v>
      </c>
      <c r="V2642" s="51" t="s">
        <v>15353</v>
      </c>
      <c r="W2642" s="63" t="s">
        <v>71</v>
      </c>
      <c r="X2642" s="64">
        <v>47</v>
      </c>
      <c r="Y2642" s="64">
        <v>146</v>
      </c>
      <c r="Z2642" s="64">
        <v>5</v>
      </c>
      <c r="AA2642" s="84">
        <v>2.5000000000000001E-2</v>
      </c>
      <c r="AB2642" s="85">
        <v>2</v>
      </c>
      <c r="AC2642" s="85">
        <v>1</v>
      </c>
    </row>
    <row r="2643" spans="1:29" ht="25.5">
      <c r="A2643" s="1"/>
      <c r="B2643" s="6" t="s">
        <v>8777</v>
      </c>
      <c r="C2643" s="6" t="s">
        <v>8778</v>
      </c>
      <c r="D2643" s="6" t="s">
        <v>8861</v>
      </c>
      <c r="E2643" s="49" t="s">
        <v>9076</v>
      </c>
      <c r="F2643" s="6" t="s">
        <v>9077</v>
      </c>
      <c r="G2643" s="6" t="s">
        <v>60</v>
      </c>
      <c r="H2643" s="6" t="s">
        <v>60</v>
      </c>
      <c r="I2643" s="60" t="s">
        <v>15354</v>
      </c>
      <c r="J2643" s="49" t="s">
        <v>15355</v>
      </c>
      <c r="K2643" s="6" t="s">
        <v>15356</v>
      </c>
      <c r="L2643" s="29">
        <f>IF($J$6="с учетом НДС",VLOOKUP(I2643,LEGEND!B:E,4,0)*(1-M2643),VLOOKUP(I2643,LEGEND!B:E,4,0)*(1-M2643)/1.2)</f>
        <v>250</v>
      </c>
      <c r="M2643" s="57">
        <f>IF(AND(B2643&lt;&gt;"1_Электроинструмент",B2643&lt;&gt;"2_Садовая техника"),$J$5,IF($J$4&lt;=20%,$J$4,IFERROR(VLOOKUP(S2643,LEGEND!$L$2:$M$5,2,FALSE),$J$4)))</f>
        <v>0</v>
      </c>
      <c r="N2643" s="48" t="s">
        <v>60</v>
      </c>
      <c r="O2643" s="6" t="s">
        <v>60</v>
      </c>
      <c r="P2643" s="49" t="s">
        <v>66</v>
      </c>
      <c r="Q2643" s="49" t="s">
        <v>67</v>
      </c>
      <c r="R2643" s="6" t="s">
        <v>60</v>
      </c>
      <c r="S2643" s="49" t="s">
        <v>60</v>
      </c>
      <c r="T2643" s="73" t="str">
        <f>IF(_xlfn.XLOOKUP(I2643,LEGEND!B:B,LEGEND!H:H)&lt;&gt;"-",HYPERLINK(_xlfn.XLOOKUP(I2643,LEGEND!B:B,LEGEND!H:H),"link"),_xlfn.XLOOKUP(I2643,LEGEND!B:B,LEGEND!H:H))</f>
        <v>link</v>
      </c>
      <c r="U2643" s="73" t="str">
        <f>HYPERLINK(_xlfn.XLOOKUP(I2643,LEGEND!B:B,LEGEND!I:I))</f>
        <v>https://milwaukee-media-images.s3.amazonaws.com/hi/48894712--Hero_1.jpg</v>
      </c>
      <c r="V2643" s="51" t="s">
        <v>15357</v>
      </c>
      <c r="W2643" s="63" t="s">
        <v>71</v>
      </c>
      <c r="X2643" s="64">
        <v>47</v>
      </c>
      <c r="Y2643" s="64">
        <v>146</v>
      </c>
      <c r="Z2643" s="64">
        <v>5</v>
      </c>
      <c r="AA2643" s="84">
        <v>1.9E-2</v>
      </c>
      <c r="AB2643" s="85">
        <v>1</v>
      </c>
      <c r="AC2643" s="85">
        <v>1</v>
      </c>
    </row>
    <row r="2644" spans="1:29" ht="25.5">
      <c r="A2644" s="1"/>
      <c r="B2644" s="6" t="s">
        <v>8777</v>
      </c>
      <c r="C2644" s="6" t="s">
        <v>8778</v>
      </c>
      <c r="D2644" s="6" t="s">
        <v>8861</v>
      </c>
      <c r="E2644" s="49" t="s">
        <v>9076</v>
      </c>
      <c r="F2644" s="6" t="s">
        <v>9077</v>
      </c>
      <c r="G2644" s="6" t="s">
        <v>60</v>
      </c>
      <c r="H2644" s="6" t="s">
        <v>60</v>
      </c>
      <c r="I2644" s="60" t="s">
        <v>15358</v>
      </c>
      <c r="J2644" s="49" t="s">
        <v>15359</v>
      </c>
      <c r="K2644" s="6" t="s">
        <v>15360</v>
      </c>
      <c r="L2644" s="29">
        <f>IF($J$6="с учетом НДС",VLOOKUP(I2644,LEGEND!B:E,4,0)*(1-M2644),VLOOKUP(I2644,LEGEND!B:E,4,0)*(1-M2644)/1.2)</f>
        <v>250</v>
      </c>
      <c r="M2644" s="57">
        <f>IF(AND(B2644&lt;&gt;"1_Электроинструмент",B2644&lt;&gt;"2_Садовая техника"),$J$5,IF($J$4&lt;=20%,$J$4,IFERROR(VLOOKUP(S2644,LEGEND!$L$2:$M$5,2,FALSE),$J$4)))</f>
        <v>0</v>
      </c>
      <c r="N2644" s="48" t="s">
        <v>60</v>
      </c>
      <c r="O2644" s="6" t="s">
        <v>60</v>
      </c>
      <c r="P2644" s="49" t="s">
        <v>66</v>
      </c>
      <c r="Q2644" s="49" t="s">
        <v>67</v>
      </c>
      <c r="R2644" s="6" t="s">
        <v>60</v>
      </c>
      <c r="S2644" s="49" t="s">
        <v>60</v>
      </c>
      <c r="T2644" s="73" t="str">
        <f>IF(_xlfn.XLOOKUP(I2644,LEGEND!B:B,LEGEND!H:H)&lt;&gt;"-",HYPERLINK(_xlfn.XLOOKUP(I2644,LEGEND!B:B,LEGEND!H:H),"link"),_xlfn.XLOOKUP(I2644,LEGEND!B:B,LEGEND!H:H))</f>
        <v>link</v>
      </c>
      <c r="U2644" s="73" t="str">
        <f>HYPERLINK(_xlfn.XLOOKUP(I2644,LEGEND!B:B,LEGEND!I:I))</f>
        <v>https://milwaukee-media-images.s3.amazonaws.com/hi/4932352363--Hero_1.jpg</v>
      </c>
      <c r="V2644" s="51" t="s">
        <v>15361</v>
      </c>
      <c r="W2644" s="63" t="s">
        <v>71</v>
      </c>
      <c r="X2644" s="64">
        <v>15</v>
      </c>
      <c r="Y2644" s="64">
        <v>48</v>
      </c>
      <c r="Z2644" s="64">
        <v>172</v>
      </c>
      <c r="AA2644" s="84">
        <v>4.2000000000000003E-2</v>
      </c>
      <c r="AB2644" s="85">
        <v>1</v>
      </c>
      <c r="AC2644" s="85">
        <v>1</v>
      </c>
    </row>
    <row r="2645" spans="1:29" ht="25.5">
      <c r="A2645" s="1"/>
      <c r="B2645" s="6" t="s">
        <v>8777</v>
      </c>
      <c r="C2645" s="6" t="s">
        <v>8778</v>
      </c>
      <c r="D2645" s="6" t="s">
        <v>8861</v>
      </c>
      <c r="E2645" s="49" t="s">
        <v>9076</v>
      </c>
      <c r="F2645" s="6" t="s">
        <v>9077</v>
      </c>
      <c r="G2645" s="6" t="s">
        <v>60</v>
      </c>
      <c r="H2645" s="6" t="s">
        <v>60</v>
      </c>
      <c r="I2645" s="60" t="s">
        <v>15362</v>
      </c>
      <c r="J2645" s="49" t="s">
        <v>15363</v>
      </c>
      <c r="K2645" s="6" t="s">
        <v>15364</v>
      </c>
      <c r="L2645" s="29">
        <f>IF($J$6="с учетом НДС",VLOOKUP(I2645,LEGEND!B:E,4,0)*(1-M2645),VLOOKUP(I2645,LEGEND!B:E,4,0)*(1-M2645)/1.2)</f>
        <v>250</v>
      </c>
      <c r="M2645" s="57">
        <f>IF(AND(B2645&lt;&gt;"1_Электроинструмент",B2645&lt;&gt;"2_Садовая техника"),$J$5,IF($J$4&lt;=20%,$J$4,IFERROR(VLOOKUP(S2645,LEGEND!$L$2:$M$5,2,FALSE),$J$4)))</f>
        <v>0</v>
      </c>
      <c r="N2645" s="48" t="s">
        <v>60</v>
      </c>
      <c r="O2645" s="6" t="s">
        <v>60</v>
      </c>
      <c r="P2645" s="49" t="s">
        <v>66</v>
      </c>
      <c r="Q2645" s="49" t="s">
        <v>67</v>
      </c>
      <c r="R2645" s="6" t="s">
        <v>60</v>
      </c>
      <c r="S2645" s="49" t="s">
        <v>60</v>
      </c>
      <c r="T2645" s="73" t="str">
        <f>IF(_xlfn.XLOOKUP(I2645,LEGEND!B:B,LEGEND!H:H)&lt;&gt;"-",HYPERLINK(_xlfn.XLOOKUP(I2645,LEGEND!B:B,LEGEND!H:H),"link"),_xlfn.XLOOKUP(I2645,LEGEND!B:B,LEGEND!H:H))</f>
        <v>link</v>
      </c>
      <c r="U2645" s="73" t="str">
        <f>HYPERLINK(_xlfn.XLOOKUP(I2645,LEGEND!B:B,LEGEND!I:I))</f>
        <v>https://milwaukee-media-images.s3.amazonaws.com/hi/4932363459--Hero_1.jpg</v>
      </c>
      <c r="V2645" s="51" t="s">
        <v>15365</v>
      </c>
      <c r="W2645" s="63" t="s">
        <v>71</v>
      </c>
      <c r="X2645" s="64">
        <v>68</v>
      </c>
      <c r="Y2645" s="64">
        <v>31</v>
      </c>
      <c r="Z2645" s="64">
        <v>4</v>
      </c>
      <c r="AA2645" s="84">
        <v>0.02</v>
      </c>
      <c r="AB2645" s="85">
        <v>10</v>
      </c>
      <c r="AC2645" s="85">
        <v>1</v>
      </c>
    </row>
    <row r="2646" spans="1:29" ht="25.5">
      <c r="A2646" s="1"/>
      <c r="B2646" s="6" t="s">
        <v>8777</v>
      </c>
      <c r="C2646" s="6" t="s">
        <v>8778</v>
      </c>
      <c r="D2646" s="6" t="s">
        <v>8861</v>
      </c>
      <c r="E2646" s="49" t="s">
        <v>9076</v>
      </c>
      <c r="F2646" s="6" t="s">
        <v>9077</v>
      </c>
      <c r="G2646" s="6" t="s">
        <v>60</v>
      </c>
      <c r="H2646" s="6" t="s">
        <v>60</v>
      </c>
      <c r="I2646" s="60" t="s">
        <v>15366</v>
      </c>
      <c r="J2646" s="49" t="s">
        <v>15367</v>
      </c>
      <c r="K2646" s="6" t="s">
        <v>15368</v>
      </c>
      <c r="L2646" s="29">
        <f>IF($J$6="с учетом НДС",VLOOKUP(I2646,LEGEND!B:E,4,0)*(1-M2646),VLOOKUP(I2646,LEGEND!B:E,4,0)*(1-M2646)/1.2)</f>
        <v>251</v>
      </c>
      <c r="M2646" s="57">
        <f>IF(AND(B2646&lt;&gt;"1_Электроинструмент",B2646&lt;&gt;"2_Садовая техника"),$J$5,IF($J$4&lt;=20%,$J$4,IFERROR(VLOOKUP(S2646,LEGEND!$L$2:$M$5,2,FALSE),$J$4)))</f>
        <v>0</v>
      </c>
      <c r="N2646" s="48" t="s">
        <v>60</v>
      </c>
      <c r="O2646" s="6" t="s">
        <v>60</v>
      </c>
      <c r="P2646" s="49" t="s">
        <v>66</v>
      </c>
      <c r="Q2646" s="49" t="s">
        <v>67</v>
      </c>
      <c r="R2646" s="6" t="s">
        <v>60</v>
      </c>
      <c r="S2646" s="49" t="s">
        <v>60</v>
      </c>
      <c r="T2646" s="73" t="str">
        <f>IF(_xlfn.XLOOKUP(I2646,LEGEND!B:B,LEGEND!H:H)&lt;&gt;"-",HYPERLINK(_xlfn.XLOOKUP(I2646,LEGEND!B:B,LEGEND!H:H),"link"),_xlfn.XLOOKUP(I2646,LEGEND!B:B,LEGEND!H:H))</f>
        <v>-</v>
      </c>
      <c r="U2646" s="73" t="str">
        <f>HYPERLINK(_xlfn.XLOOKUP(I2646,LEGEND!B:B,LEGEND!I:I))</f>
        <v>https://milwaukee-media-images.s3.amazonaws.com/hi/4932363264--Hero_1.jpg</v>
      </c>
      <c r="V2646" s="51" t="s">
        <v>15369</v>
      </c>
      <c r="W2646" s="63" t="s">
        <v>71</v>
      </c>
      <c r="X2646" s="64">
        <v>47</v>
      </c>
      <c r="Y2646" s="64">
        <v>5</v>
      </c>
      <c r="Z2646" s="64">
        <v>146</v>
      </c>
      <c r="AA2646" s="84">
        <v>1.6E-2</v>
      </c>
      <c r="AB2646" s="85">
        <v>1</v>
      </c>
      <c r="AC2646" s="85">
        <v>1</v>
      </c>
    </row>
    <row r="2647" spans="1:29" ht="25.5">
      <c r="A2647" s="1"/>
      <c r="B2647" s="6" t="s">
        <v>8777</v>
      </c>
      <c r="C2647" s="6" t="s">
        <v>8778</v>
      </c>
      <c r="D2647" s="6" t="s">
        <v>8861</v>
      </c>
      <c r="E2647" s="49" t="s">
        <v>9076</v>
      </c>
      <c r="F2647" s="6" t="s">
        <v>9077</v>
      </c>
      <c r="G2647" s="6" t="s">
        <v>60</v>
      </c>
      <c r="H2647" s="6" t="s">
        <v>60</v>
      </c>
      <c r="I2647" s="60" t="s">
        <v>15370</v>
      </c>
      <c r="J2647" s="49" t="s">
        <v>15371</v>
      </c>
      <c r="K2647" s="6" t="s">
        <v>15372</v>
      </c>
      <c r="L2647" s="29">
        <f>IF($J$6="с учетом НДС",VLOOKUP(I2647,LEGEND!B:E,4,0)*(1-M2647),VLOOKUP(I2647,LEGEND!B:E,4,0)*(1-M2647)/1.2)</f>
        <v>253</v>
      </c>
      <c r="M2647" s="57">
        <f>IF(AND(B2647&lt;&gt;"1_Электроинструмент",B2647&lt;&gt;"2_Садовая техника"),$J$5,IF($J$4&lt;=20%,$J$4,IFERROR(VLOOKUP(S2647,LEGEND!$L$2:$M$5,2,FALSE),$J$4)))</f>
        <v>0</v>
      </c>
      <c r="N2647" s="48" t="s">
        <v>60</v>
      </c>
      <c r="O2647" s="6" t="s">
        <v>60</v>
      </c>
      <c r="P2647" s="49" t="s">
        <v>66</v>
      </c>
      <c r="Q2647" s="49" t="s">
        <v>67</v>
      </c>
      <c r="R2647" s="6" t="s">
        <v>60</v>
      </c>
      <c r="S2647" s="49" t="s">
        <v>60</v>
      </c>
      <c r="T2647" s="73" t="str">
        <f>IF(_xlfn.XLOOKUP(I2647,LEGEND!B:B,LEGEND!H:H)&lt;&gt;"-",HYPERLINK(_xlfn.XLOOKUP(I2647,LEGEND!B:B,LEGEND!H:H),"link"),_xlfn.XLOOKUP(I2647,LEGEND!B:B,LEGEND!H:H))</f>
        <v>-</v>
      </c>
      <c r="U2647" s="73" t="str">
        <f>HYPERLINK(_xlfn.XLOOKUP(I2647,LEGEND!B:B,LEGEND!I:I))</f>
        <v>https://milwaukee-media-images.s3.amazonaws.com/hi/4932363267--Hero_1.jpg</v>
      </c>
      <c r="V2647" s="51" t="s">
        <v>15373</v>
      </c>
      <c r="W2647" s="63" t="s">
        <v>71</v>
      </c>
      <c r="X2647" s="64">
        <v>47</v>
      </c>
      <c r="Y2647" s="64">
        <v>6</v>
      </c>
      <c r="Z2647" s="64">
        <v>146</v>
      </c>
      <c r="AA2647" s="84">
        <v>1.7999999999999999E-2</v>
      </c>
      <c r="AB2647" s="85">
        <v>1</v>
      </c>
      <c r="AC2647" s="85">
        <v>1</v>
      </c>
    </row>
    <row r="2648" spans="1:29" ht="25.5">
      <c r="A2648" s="1"/>
      <c r="B2648" s="6" t="s">
        <v>8777</v>
      </c>
      <c r="C2648" s="6" t="s">
        <v>8778</v>
      </c>
      <c r="D2648" s="6" t="s">
        <v>8861</v>
      </c>
      <c r="E2648" s="49" t="s">
        <v>9076</v>
      </c>
      <c r="F2648" s="6" t="s">
        <v>9077</v>
      </c>
      <c r="G2648" s="6" t="s">
        <v>60</v>
      </c>
      <c r="H2648" s="6" t="s">
        <v>60</v>
      </c>
      <c r="I2648" s="60" t="s">
        <v>15374</v>
      </c>
      <c r="J2648" s="49" t="s">
        <v>15375</v>
      </c>
      <c r="K2648" s="6" t="s">
        <v>15376</v>
      </c>
      <c r="L2648" s="29">
        <f>IF($J$6="с учетом НДС",VLOOKUP(I2648,LEGEND!B:E,4,0)*(1-M2648),VLOOKUP(I2648,LEGEND!B:E,4,0)*(1-M2648)/1.2)</f>
        <v>254</v>
      </c>
      <c r="M2648" s="57">
        <f>IF(AND(B2648&lt;&gt;"1_Электроинструмент",B2648&lt;&gt;"2_Садовая техника"),$J$5,IF($J$4&lt;=20%,$J$4,IFERROR(VLOOKUP(S2648,LEGEND!$L$2:$M$5,2,FALSE),$J$4)))</f>
        <v>0</v>
      </c>
      <c r="N2648" s="48" t="s">
        <v>60</v>
      </c>
      <c r="O2648" s="6" t="s">
        <v>60</v>
      </c>
      <c r="P2648" s="49" t="s">
        <v>66</v>
      </c>
      <c r="Q2648" s="49" t="s">
        <v>67</v>
      </c>
      <c r="R2648" s="6" t="s">
        <v>60</v>
      </c>
      <c r="S2648" s="49" t="s">
        <v>60</v>
      </c>
      <c r="T2648" s="73" t="str">
        <f>IF(_xlfn.XLOOKUP(I2648,LEGEND!B:B,LEGEND!H:H)&lt;&gt;"-",HYPERLINK(_xlfn.XLOOKUP(I2648,LEGEND!B:B,LEGEND!H:H),"link"),_xlfn.XLOOKUP(I2648,LEGEND!B:B,LEGEND!H:H))</f>
        <v>-</v>
      </c>
      <c r="U2648" s="73" t="str">
        <f>HYPERLINK(_xlfn.XLOOKUP(I2648,LEGEND!B:B,LEGEND!I:I))</f>
        <v>https://milwaukee-media-images.s3.amazonaws.com/hi/4932471140--Hero_1.jpg</v>
      </c>
      <c r="V2648" s="51" t="s">
        <v>15377</v>
      </c>
      <c r="W2648" s="63" t="s">
        <v>71</v>
      </c>
      <c r="X2648" s="64">
        <v>149</v>
      </c>
      <c r="Y2648" s="64">
        <v>49</v>
      </c>
      <c r="Z2648" s="64">
        <v>5</v>
      </c>
      <c r="AA2648" s="84">
        <v>1.2E-2</v>
      </c>
      <c r="AB2648" s="85">
        <v>2</v>
      </c>
      <c r="AC2648" s="85">
        <v>1</v>
      </c>
    </row>
    <row r="2649" spans="1:29" ht="25.5">
      <c r="A2649" s="1"/>
      <c r="B2649" s="6" t="s">
        <v>8777</v>
      </c>
      <c r="C2649" s="6" t="s">
        <v>8778</v>
      </c>
      <c r="D2649" s="6" t="s">
        <v>8861</v>
      </c>
      <c r="E2649" s="49" t="s">
        <v>9076</v>
      </c>
      <c r="F2649" s="6" t="s">
        <v>9077</v>
      </c>
      <c r="G2649" s="6" t="s">
        <v>60</v>
      </c>
      <c r="H2649" s="6" t="s">
        <v>60</v>
      </c>
      <c r="I2649" s="60" t="s">
        <v>15378</v>
      </c>
      <c r="J2649" s="49" t="s">
        <v>15379</v>
      </c>
      <c r="K2649" s="6" t="s">
        <v>15380</v>
      </c>
      <c r="L2649" s="29">
        <f>IF($J$6="с учетом НДС",VLOOKUP(I2649,LEGEND!B:E,4,0)*(1-M2649),VLOOKUP(I2649,LEGEND!B:E,4,0)*(1-M2649)/1.2)</f>
        <v>254</v>
      </c>
      <c r="M2649" s="57">
        <f>IF(AND(B2649&lt;&gt;"1_Электроинструмент",B2649&lt;&gt;"2_Садовая техника"),$J$5,IF($J$4&lt;=20%,$J$4,IFERROR(VLOOKUP(S2649,LEGEND!$L$2:$M$5,2,FALSE),$J$4)))</f>
        <v>0</v>
      </c>
      <c r="N2649" s="48" t="s">
        <v>60</v>
      </c>
      <c r="O2649" s="6" t="s">
        <v>60</v>
      </c>
      <c r="P2649" s="49" t="s">
        <v>66</v>
      </c>
      <c r="Q2649" s="49" t="s">
        <v>67</v>
      </c>
      <c r="R2649" s="6" t="s">
        <v>60</v>
      </c>
      <c r="S2649" s="49" t="s">
        <v>60</v>
      </c>
      <c r="T2649" s="73" t="str">
        <f>IF(_xlfn.XLOOKUP(I2649,LEGEND!B:B,LEGEND!H:H)&lt;&gt;"-",HYPERLINK(_xlfn.XLOOKUP(I2649,LEGEND!B:B,LEGEND!H:H),"link"),_xlfn.XLOOKUP(I2649,LEGEND!B:B,LEGEND!H:H))</f>
        <v>link</v>
      </c>
      <c r="U2649" s="73" t="str">
        <f>HYPERLINK(_xlfn.XLOOKUP(I2649,LEGEND!B:B,LEGEND!I:I))</f>
        <v>https://milwaukee-media-images.s3.amazonaws.com/hi/4932471089--Hero_1.jpg</v>
      </c>
      <c r="V2649" s="51" t="s">
        <v>15381</v>
      </c>
      <c r="W2649" s="63" t="s">
        <v>71</v>
      </c>
      <c r="X2649" s="64">
        <v>146</v>
      </c>
      <c r="Y2649" s="64">
        <v>47</v>
      </c>
      <c r="Z2649" s="64">
        <v>7</v>
      </c>
      <c r="AA2649" s="84">
        <v>2.4E-2</v>
      </c>
      <c r="AB2649" s="85">
        <v>2</v>
      </c>
      <c r="AC2649" s="85">
        <v>1</v>
      </c>
    </row>
    <row r="2650" spans="1:29" ht="25.5">
      <c r="A2650" s="1"/>
      <c r="B2650" s="6" t="s">
        <v>8777</v>
      </c>
      <c r="C2650" s="6" t="s">
        <v>8778</v>
      </c>
      <c r="D2650" s="6" t="s">
        <v>8861</v>
      </c>
      <c r="E2650" s="49" t="s">
        <v>9076</v>
      </c>
      <c r="F2650" s="6" t="s">
        <v>9077</v>
      </c>
      <c r="G2650" s="6" t="s">
        <v>60</v>
      </c>
      <c r="H2650" s="6" t="s">
        <v>60</v>
      </c>
      <c r="I2650" s="60" t="s">
        <v>24205</v>
      </c>
      <c r="J2650" s="49" t="s">
        <v>24206</v>
      </c>
      <c r="K2650" s="6" t="s">
        <v>24207</v>
      </c>
      <c r="L2650" s="29">
        <f>IF($J$6="с учетом НДС",VLOOKUP(I2650,LEGEND!B:E,4,0)*(1-M2650),VLOOKUP(I2650,LEGEND!B:E,4,0)*(1-M2650)/1.2)</f>
        <v>264</v>
      </c>
      <c r="M2650" s="57">
        <f>IF(AND(B2650&lt;&gt;"1_Электроинструмент",B2650&lt;&gt;"2_Садовая техника"),$J$5,IF($J$4&lt;=20%,$J$4,IFERROR(VLOOKUP(S2650,LEGEND!$L$2:$M$5,2,FALSE),$J$4)))</f>
        <v>0</v>
      </c>
      <c r="N2650" s="48" t="s">
        <v>60</v>
      </c>
      <c r="O2650" s="6" t="s">
        <v>60</v>
      </c>
      <c r="P2650" s="49" t="s">
        <v>1556</v>
      </c>
      <c r="Q2650" s="49" t="s">
        <v>473</v>
      </c>
      <c r="R2650" s="6" t="s">
        <v>60</v>
      </c>
      <c r="S2650" s="49" t="s">
        <v>60</v>
      </c>
      <c r="T2650" s="73" t="str">
        <f>IF(_xlfn.XLOOKUP(I2650,LEGEND!B:B,LEGEND!H:H)&lt;&gt;"-",HYPERLINK(_xlfn.XLOOKUP(I2650,LEGEND!B:B,LEGEND!H:H),"link"),_xlfn.XLOOKUP(I2650,LEGEND!B:B,LEGEND!H:H))</f>
        <v>-</v>
      </c>
      <c r="U2650" s="73" t="str">
        <f>HYPERLINK(_xlfn.XLOOKUP(I2650,LEGEND!B:B,LEGEND!I:I))</f>
        <v>-</v>
      </c>
      <c r="V2650" s="51" t="s">
        <v>24208</v>
      </c>
      <c r="W2650" s="63" t="s">
        <v>71</v>
      </c>
      <c r="X2650" s="64">
        <v>47</v>
      </c>
      <c r="Y2650" s="64">
        <v>7</v>
      </c>
      <c r="Z2650" s="64">
        <v>156</v>
      </c>
      <c r="AA2650" s="84">
        <v>7.0000000000000007E-2</v>
      </c>
      <c r="AB2650" s="85">
        <v>1</v>
      </c>
      <c r="AC2650" s="85">
        <v>1</v>
      </c>
    </row>
    <row r="2651" spans="1:29" ht="25.5">
      <c r="A2651" s="1"/>
      <c r="B2651" s="6" t="s">
        <v>8777</v>
      </c>
      <c r="C2651" s="6" t="s">
        <v>8778</v>
      </c>
      <c r="D2651" s="6" t="s">
        <v>8861</v>
      </c>
      <c r="E2651" s="49" t="s">
        <v>9076</v>
      </c>
      <c r="F2651" s="6" t="s">
        <v>9077</v>
      </c>
      <c r="G2651" s="6" t="s">
        <v>60</v>
      </c>
      <c r="H2651" s="6" t="s">
        <v>60</v>
      </c>
      <c r="I2651" s="60" t="s">
        <v>15386</v>
      </c>
      <c r="J2651" s="49" t="s">
        <v>15387</v>
      </c>
      <c r="K2651" s="6" t="s">
        <v>15388</v>
      </c>
      <c r="L2651" s="29">
        <f>IF($J$6="с учетом НДС",VLOOKUP(I2651,LEGEND!B:E,4,0)*(1-M2651),VLOOKUP(I2651,LEGEND!B:E,4,0)*(1-M2651)/1.2)</f>
        <v>265</v>
      </c>
      <c r="M2651" s="57">
        <f>IF(AND(B2651&lt;&gt;"1_Электроинструмент",B2651&lt;&gt;"2_Садовая техника"),$J$5,IF($J$4&lt;=20%,$J$4,IFERROR(VLOOKUP(S2651,LEGEND!$L$2:$M$5,2,FALSE),$J$4)))</f>
        <v>0</v>
      </c>
      <c r="N2651" s="48" t="s">
        <v>60</v>
      </c>
      <c r="O2651" s="6" t="s">
        <v>60</v>
      </c>
      <c r="P2651" s="49" t="s">
        <v>66</v>
      </c>
      <c r="Q2651" s="49" t="s">
        <v>67</v>
      </c>
      <c r="R2651" s="6" t="s">
        <v>60</v>
      </c>
      <c r="S2651" s="49" t="s">
        <v>60</v>
      </c>
      <c r="T2651" s="73" t="str">
        <f>IF(_xlfn.XLOOKUP(I2651,LEGEND!B:B,LEGEND!H:H)&lt;&gt;"-",HYPERLINK(_xlfn.XLOOKUP(I2651,LEGEND!B:B,LEGEND!H:H),"link"),_xlfn.XLOOKUP(I2651,LEGEND!B:B,LEGEND!H:H))</f>
        <v>link</v>
      </c>
      <c r="U2651" s="73" t="str">
        <f>HYPERLINK(_xlfn.XLOOKUP(I2651,LEGEND!B:B,LEGEND!I:I))</f>
        <v>https://milwaukee-media-images.s3.amazonaws.com/hi/4932352364--Hero_1.jpg</v>
      </c>
      <c r="V2651" s="51" t="s">
        <v>15389</v>
      </c>
      <c r="W2651" s="63" t="s">
        <v>71</v>
      </c>
      <c r="X2651" s="64">
        <v>47</v>
      </c>
      <c r="Y2651" s="64">
        <v>171</v>
      </c>
      <c r="Z2651" s="64">
        <v>10</v>
      </c>
      <c r="AA2651" s="84">
        <v>4.7E-2</v>
      </c>
      <c r="AB2651" s="85">
        <v>1</v>
      </c>
      <c r="AC2651" s="85">
        <v>1</v>
      </c>
    </row>
    <row r="2652" spans="1:29" ht="25.5">
      <c r="A2652" s="1"/>
      <c r="B2652" s="6" t="s">
        <v>8777</v>
      </c>
      <c r="C2652" s="6" t="s">
        <v>8778</v>
      </c>
      <c r="D2652" s="6" t="s">
        <v>8861</v>
      </c>
      <c r="E2652" s="49" t="s">
        <v>9076</v>
      </c>
      <c r="F2652" s="6" t="s">
        <v>9077</v>
      </c>
      <c r="G2652" s="6" t="s">
        <v>60</v>
      </c>
      <c r="H2652" s="6" t="s">
        <v>60</v>
      </c>
      <c r="I2652" s="60" t="s">
        <v>15390</v>
      </c>
      <c r="J2652" s="49" t="s">
        <v>15391</v>
      </c>
      <c r="K2652" s="6" t="s">
        <v>15392</v>
      </c>
      <c r="L2652" s="29">
        <f>IF($J$6="с учетом НДС",VLOOKUP(I2652,LEGEND!B:E,4,0)*(1-M2652),VLOOKUP(I2652,LEGEND!B:E,4,0)*(1-M2652)/1.2)</f>
        <v>265</v>
      </c>
      <c r="M2652" s="57">
        <f>IF(AND(B2652&lt;&gt;"1_Электроинструмент",B2652&lt;&gt;"2_Садовая техника"),$J$5,IF($J$4&lt;=20%,$J$4,IFERROR(VLOOKUP(S2652,LEGEND!$L$2:$M$5,2,FALSE),$J$4)))</f>
        <v>0</v>
      </c>
      <c r="N2652" s="48" t="s">
        <v>60</v>
      </c>
      <c r="O2652" s="6" t="s">
        <v>60</v>
      </c>
      <c r="P2652" s="49" t="s">
        <v>66</v>
      </c>
      <c r="Q2652" s="49" t="s">
        <v>67</v>
      </c>
      <c r="R2652" s="6" t="s">
        <v>60</v>
      </c>
      <c r="S2652" s="49" t="s">
        <v>60</v>
      </c>
      <c r="T2652" s="73" t="str">
        <f>IF(_xlfn.XLOOKUP(I2652,LEGEND!B:B,LEGEND!H:H)&lt;&gt;"-",HYPERLINK(_xlfn.XLOOKUP(I2652,LEGEND!B:B,LEGEND!H:H),"link"),_xlfn.XLOOKUP(I2652,LEGEND!B:B,LEGEND!H:H))</f>
        <v>link</v>
      </c>
      <c r="U2652" s="73" t="str">
        <f>HYPERLINK(_xlfn.XLOOKUP(I2652,LEGEND!B:B,LEGEND!I:I))</f>
        <v>https://milwaukee-media-images.s3.amazonaws.com/hi/4932363464--Hero_1.jpg</v>
      </c>
      <c r="V2652" s="51" t="s">
        <v>15393</v>
      </c>
      <c r="W2652" s="63" t="s">
        <v>71</v>
      </c>
      <c r="X2652" s="64">
        <v>80</v>
      </c>
      <c r="Y2652" s="64">
        <v>50</v>
      </c>
      <c r="Z2652" s="64">
        <v>4</v>
      </c>
      <c r="AA2652" s="84">
        <v>2.5000000000000001E-2</v>
      </c>
      <c r="AB2652" s="85">
        <v>10</v>
      </c>
      <c r="AC2652" s="85">
        <v>1</v>
      </c>
    </row>
    <row r="2653" spans="1:29" ht="25.5">
      <c r="A2653" s="1"/>
      <c r="B2653" s="6" t="s">
        <v>8777</v>
      </c>
      <c r="C2653" s="6" t="s">
        <v>8778</v>
      </c>
      <c r="D2653" s="6" t="s">
        <v>8861</v>
      </c>
      <c r="E2653" s="49" t="s">
        <v>9076</v>
      </c>
      <c r="F2653" s="6" t="s">
        <v>9077</v>
      </c>
      <c r="G2653" s="6" t="s">
        <v>60</v>
      </c>
      <c r="H2653" s="6" t="s">
        <v>60</v>
      </c>
      <c r="I2653" s="60" t="s">
        <v>15382</v>
      </c>
      <c r="J2653" s="49" t="s">
        <v>15383</v>
      </c>
      <c r="K2653" s="6" t="s">
        <v>15384</v>
      </c>
      <c r="L2653" s="29">
        <f>IF($J$6="с учетом НДС",VLOOKUP(I2653,LEGEND!B:E,4,0)*(1-M2653),VLOOKUP(I2653,LEGEND!B:E,4,0)*(1-M2653)/1.2)</f>
        <v>278</v>
      </c>
      <c r="M2653" s="57">
        <f>IF(AND(B2653&lt;&gt;"1_Электроинструмент",B2653&lt;&gt;"2_Садовая техника"),$J$5,IF($J$4&lt;=20%,$J$4,IFERROR(VLOOKUP(S2653,LEGEND!$L$2:$M$5,2,FALSE),$J$4)))</f>
        <v>0</v>
      </c>
      <c r="N2653" s="48" t="s">
        <v>60</v>
      </c>
      <c r="O2653" s="6" t="s">
        <v>60</v>
      </c>
      <c r="P2653" s="49" t="s">
        <v>66</v>
      </c>
      <c r="Q2653" s="49" t="s">
        <v>67</v>
      </c>
      <c r="R2653" s="6" t="s">
        <v>60</v>
      </c>
      <c r="S2653" s="49" t="s">
        <v>60</v>
      </c>
      <c r="T2653" s="73" t="str">
        <f>IF(_xlfn.XLOOKUP(I2653,LEGEND!B:B,LEGEND!H:H)&lt;&gt;"-",HYPERLINK(_xlfn.XLOOKUP(I2653,LEGEND!B:B,LEGEND!H:H),"link"),_xlfn.XLOOKUP(I2653,LEGEND!B:B,LEGEND!H:H))</f>
        <v>link</v>
      </c>
      <c r="U2653" s="73" t="str">
        <f>HYPERLINK(_xlfn.XLOOKUP(I2653,LEGEND!B:B,LEGEND!I:I))</f>
        <v>https://milwaukee-media-images.s3.amazonaws.com/hi/48894764--Hero_1.jpg</v>
      </c>
      <c r="V2653" s="51" t="s">
        <v>15385</v>
      </c>
      <c r="W2653" s="63" t="s">
        <v>71</v>
      </c>
      <c r="X2653" s="64">
        <v>47</v>
      </c>
      <c r="Y2653" s="64">
        <v>171</v>
      </c>
      <c r="Z2653" s="64">
        <v>6</v>
      </c>
      <c r="AA2653" s="84">
        <v>2.3E-2</v>
      </c>
      <c r="AB2653" s="85">
        <v>1</v>
      </c>
      <c r="AC2653" s="85">
        <v>1</v>
      </c>
    </row>
    <row r="2654" spans="1:29" ht="25.5">
      <c r="A2654" s="1"/>
      <c r="B2654" s="6" t="s">
        <v>8777</v>
      </c>
      <c r="C2654" s="6" t="s">
        <v>8778</v>
      </c>
      <c r="D2654" s="6" t="s">
        <v>8861</v>
      </c>
      <c r="E2654" s="49" t="s">
        <v>9076</v>
      </c>
      <c r="F2654" s="6" t="s">
        <v>9077</v>
      </c>
      <c r="G2654" s="6" t="s">
        <v>60</v>
      </c>
      <c r="H2654" s="6" t="s">
        <v>60</v>
      </c>
      <c r="I2654" s="60" t="s">
        <v>15394</v>
      </c>
      <c r="J2654" s="49" t="s">
        <v>15395</v>
      </c>
      <c r="K2654" s="6" t="s">
        <v>15396</v>
      </c>
      <c r="L2654" s="29">
        <f>IF($J$6="с учетом НДС",VLOOKUP(I2654,LEGEND!B:E,4,0)*(1-M2654),VLOOKUP(I2654,LEGEND!B:E,4,0)*(1-M2654)/1.2)</f>
        <v>280</v>
      </c>
      <c r="M2654" s="57">
        <f>IF(AND(B2654&lt;&gt;"1_Электроинструмент",B2654&lt;&gt;"2_Садовая техника"),$J$5,IF($J$4&lt;=20%,$J$4,IFERROR(VLOOKUP(S2654,LEGEND!$L$2:$M$5,2,FALSE),$J$4)))</f>
        <v>0</v>
      </c>
      <c r="N2654" s="48" t="s">
        <v>60</v>
      </c>
      <c r="O2654" s="6" t="s">
        <v>60</v>
      </c>
      <c r="P2654" s="49" t="s">
        <v>66</v>
      </c>
      <c r="Q2654" s="49" t="s">
        <v>67</v>
      </c>
      <c r="R2654" s="6" t="s">
        <v>60</v>
      </c>
      <c r="S2654" s="49" t="s">
        <v>60</v>
      </c>
      <c r="T2654" s="73" t="str">
        <f>IF(_xlfn.XLOOKUP(I2654,LEGEND!B:B,LEGEND!H:H)&lt;&gt;"-",HYPERLINK(_xlfn.XLOOKUP(I2654,LEGEND!B:B,LEGEND!H:H),"link"),_xlfn.XLOOKUP(I2654,LEGEND!B:B,LEGEND!H:H))</f>
        <v>link</v>
      </c>
      <c r="U2654" s="73" t="str">
        <f>HYPERLINK(_xlfn.XLOOKUP(I2654,LEGEND!B:B,LEGEND!I:I))</f>
        <v>https://milwaukee-media-images.s3.amazonaws.com/hi/4932363466--Hero_1.jpg</v>
      </c>
      <c r="V2654" s="51" t="s">
        <v>15397</v>
      </c>
      <c r="W2654" s="63" t="s">
        <v>71</v>
      </c>
      <c r="X2654" s="64">
        <v>80</v>
      </c>
      <c r="Y2654" s="64">
        <v>50</v>
      </c>
      <c r="Z2654" s="64">
        <v>4</v>
      </c>
      <c r="AA2654" s="84">
        <v>0.05</v>
      </c>
      <c r="AB2654" s="85">
        <v>10</v>
      </c>
      <c r="AC2654" s="85">
        <v>1</v>
      </c>
    </row>
    <row r="2655" spans="1:29" ht="25.5">
      <c r="A2655" s="1"/>
      <c r="B2655" s="6" t="s">
        <v>8777</v>
      </c>
      <c r="C2655" s="6" t="s">
        <v>8778</v>
      </c>
      <c r="D2655" s="6" t="s">
        <v>8861</v>
      </c>
      <c r="E2655" s="49" t="s">
        <v>9076</v>
      </c>
      <c r="F2655" s="6" t="s">
        <v>9077</v>
      </c>
      <c r="G2655" s="6" t="s">
        <v>60</v>
      </c>
      <c r="H2655" s="6" t="s">
        <v>60</v>
      </c>
      <c r="I2655" s="60" t="s">
        <v>15398</v>
      </c>
      <c r="J2655" s="49" t="s">
        <v>15399</v>
      </c>
      <c r="K2655" s="6" t="s">
        <v>15400</v>
      </c>
      <c r="L2655" s="29">
        <f>IF($J$6="с учетом НДС",VLOOKUP(I2655,LEGEND!B:E,4,0)*(1-M2655),VLOOKUP(I2655,LEGEND!B:E,4,0)*(1-M2655)/1.2)</f>
        <v>280</v>
      </c>
      <c r="M2655" s="57">
        <f>IF(AND(B2655&lt;&gt;"1_Электроинструмент",B2655&lt;&gt;"2_Садовая техника"),$J$5,IF($J$4&lt;=20%,$J$4,IFERROR(VLOOKUP(S2655,LEGEND!$L$2:$M$5,2,FALSE),$J$4)))</f>
        <v>0</v>
      </c>
      <c r="N2655" s="48" t="s">
        <v>60</v>
      </c>
      <c r="O2655" s="6" t="s">
        <v>60</v>
      </c>
      <c r="P2655" s="49" t="s">
        <v>66</v>
      </c>
      <c r="Q2655" s="49" t="s">
        <v>67</v>
      </c>
      <c r="R2655" s="6" t="s">
        <v>60</v>
      </c>
      <c r="S2655" s="49" t="s">
        <v>60</v>
      </c>
      <c r="T2655" s="73" t="str">
        <f>IF(_xlfn.XLOOKUP(I2655,LEGEND!B:B,LEGEND!H:H)&lt;&gt;"-",HYPERLINK(_xlfn.XLOOKUP(I2655,LEGEND!B:B,LEGEND!H:H),"link"),_xlfn.XLOOKUP(I2655,LEGEND!B:B,LEGEND!H:H))</f>
        <v>link</v>
      </c>
      <c r="U2655" s="73" t="str">
        <f>HYPERLINK(_xlfn.XLOOKUP(I2655,LEGEND!B:B,LEGEND!I:I))</f>
        <v>https://milwaukee-media-images.s3.amazonaws.com/hi/4932363469--Hero_1.jpg</v>
      </c>
      <c r="V2655" s="51" t="s">
        <v>15401</v>
      </c>
      <c r="W2655" s="63" t="s">
        <v>71</v>
      </c>
      <c r="X2655" s="64">
        <v>80</v>
      </c>
      <c r="Y2655" s="64">
        <v>50</v>
      </c>
      <c r="Z2655" s="64">
        <v>5</v>
      </c>
      <c r="AA2655" s="84">
        <v>0.04</v>
      </c>
      <c r="AB2655" s="85">
        <v>10</v>
      </c>
      <c r="AC2655" s="85">
        <v>1</v>
      </c>
    </row>
    <row r="2656" spans="1:29" ht="25.5">
      <c r="A2656" s="1"/>
      <c r="B2656" s="6" t="s">
        <v>8777</v>
      </c>
      <c r="C2656" s="6" t="s">
        <v>8778</v>
      </c>
      <c r="D2656" s="6" t="s">
        <v>8861</v>
      </c>
      <c r="E2656" s="49" t="s">
        <v>9076</v>
      </c>
      <c r="F2656" s="6" t="s">
        <v>9077</v>
      </c>
      <c r="G2656" s="6" t="s">
        <v>60</v>
      </c>
      <c r="H2656" s="6" t="s">
        <v>60</v>
      </c>
      <c r="I2656" s="60" t="s">
        <v>15402</v>
      </c>
      <c r="J2656" s="49" t="s">
        <v>15403</v>
      </c>
      <c r="K2656" s="6" t="s">
        <v>15404</v>
      </c>
      <c r="L2656" s="29">
        <f>IF($J$6="с учетом НДС",VLOOKUP(I2656,LEGEND!B:E,4,0)*(1-M2656),VLOOKUP(I2656,LEGEND!B:E,4,0)*(1-M2656)/1.2)</f>
        <v>284</v>
      </c>
      <c r="M2656" s="57">
        <f>IF(AND(B2656&lt;&gt;"1_Электроинструмент",B2656&lt;&gt;"2_Садовая техника"),$J$5,IF($J$4&lt;=20%,$J$4,IFERROR(VLOOKUP(S2656,LEGEND!$L$2:$M$5,2,FALSE),$J$4)))</f>
        <v>0</v>
      </c>
      <c r="N2656" s="48" t="s">
        <v>60</v>
      </c>
      <c r="O2656" s="6" t="s">
        <v>60</v>
      </c>
      <c r="P2656" s="49" t="s">
        <v>66</v>
      </c>
      <c r="Q2656" s="49" t="s">
        <v>67</v>
      </c>
      <c r="R2656" s="6" t="s">
        <v>60</v>
      </c>
      <c r="S2656" s="49" t="s">
        <v>60</v>
      </c>
      <c r="T2656" s="73" t="str">
        <f>IF(_xlfn.XLOOKUP(I2656,LEGEND!B:B,LEGEND!H:H)&lt;&gt;"-",HYPERLINK(_xlfn.XLOOKUP(I2656,LEGEND!B:B,LEGEND!H:H),"link"),_xlfn.XLOOKUP(I2656,LEGEND!B:B,LEGEND!H:H))</f>
        <v>-</v>
      </c>
      <c r="U2656" s="73" t="str">
        <f>HYPERLINK(_xlfn.XLOOKUP(I2656,LEGEND!B:B,LEGEND!I:I))</f>
        <v>https://milwaukee-media-images.s3.amazonaws.com/hi/4932363258--Hero_1.jpg</v>
      </c>
      <c r="V2656" s="51" t="s">
        <v>15405</v>
      </c>
      <c r="W2656" s="63" t="s">
        <v>71</v>
      </c>
      <c r="X2656" s="64">
        <v>47</v>
      </c>
      <c r="Y2656" s="64">
        <v>5</v>
      </c>
      <c r="Z2656" s="64">
        <v>146</v>
      </c>
      <c r="AA2656" s="84">
        <v>1.7000000000000001E-2</v>
      </c>
      <c r="AB2656" s="85">
        <v>2</v>
      </c>
      <c r="AC2656" s="85">
        <v>1</v>
      </c>
    </row>
    <row r="2657" spans="1:29" ht="25.5">
      <c r="A2657" s="1"/>
      <c r="B2657" s="6" t="s">
        <v>8777</v>
      </c>
      <c r="C2657" s="6" t="s">
        <v>8778</v>
      </c>
      <c r="D2657" s="6" t="s">
        <v>8861</v>
      </c>
      <c r="E2657" s="49" t="s">
        <v>9076</v>
      </c>
      <c r="F2657" s="6" t="s">
        <v>9077</v>
      </c>
      <c r="G2657" s="6" t="s">
        <v>60</v>
      </c>
      <c r="H2657" s="6" t="s">
        <v>60</v>
      </c>
      <c r="I2657" s="60" t="s">
        <v>15406</v>
      </c>
      <c r="J2657" s="49" t="s">
        <v>15407</v>
      </c>
      <c r="K2657" s="6" t="s">
        <v>15408</v>
      </c>
      <c r="L2657" s="29">
        <f>IF($J$6="с учетом НДС",VLOOKUP(I2657,LEGEND!B:E,4,0)*(1-M2657),VLOOKUP(I2657,LEGEND!B:E,4,0)*(1-M2657)/1.2)</f>
        <v>294</v>
      </c>
      <c r="M2657" s="57">
        <f>IF(AND(B2657&lt;&gt;"1_Электроинструмент",B2657&lt;&gt;"2_Садовая техника"),$J$5,IF($J$4&lt;=20%,$J$4,IFERROR(VLOOKUP(S2657,LEGEND!$L$2:$M$5,2,FALSE),$J$4)))</f>
        <v>0</v>
      </c>
      <c r="N2657" s="48" t="s">
        <v>60</v>
      </c>
      <c r="O2657" s="6" t="s">
        <v>60</v>
      </c>
      <c r="P2657" s="49" t="s">
        <v>66</v>
      </c>
      <c r="Q2657" s="49" t="s">
        <v>67</v>
      </c>
      <c r="R2657" s="6" t="s">
        <v>60</v>
      </c>
      <c r="S2657" s="49" t="s">
        <v>60</v>
      </c>
      <c r="T2657" s="73" t="str">
        <f>IF(_xlfn.XLOOKUP(I2657,LEGEND!B:B,LEGEND!H:H)&lt;&gt;"-",HYPERLINK(_xlfn.XLOOKUP(I2657,LEGEND!B:B,LEGEND!H:H),"link"),_xlfn.XLOOKUP(I2657,LEGEND!B:B,LEGEND!H:H))</f>
        <v>link</v>
      </c>
      <c r="U2657" s="73" t="str">
        <f>HYPERLINK(_xlfn.XLOOKUP(I2657,LEGEND!B:B,LEGEND!I:I))</f>
        <v>https://milwaukee-media-images.s3.amazonaws.com/hi/48894714--Hero_1.jpg</v>
      </c>
      <c r="V2657" s="51" t="s">
        <v>15409</v>
      </c>
      <c r="W2657" s="63" t="s">
        <v>71</v>
      </c>
      <c r="X2657" s="64">
        <v>47</v>
      </c>
      <c r="Y2657" s="64">
        <v>171</v>
      </c>
      <c r="Z2657" s="64">
        <v>7</v>
      </c>
      <c r="AA2657" s="84">
        <v>2.5000000000000001E-2</v>
      </c>
      <c r="AB2657" s="85">
        <v>1</v>
      </c>
      <c r="AC2657" s="85">
        <v>1</v>
      </c>
    </row>
    <row r="2658" spans="1:29" ht="25.5">
      <c r="A2658" s="1"/>
      <c r="B2658" s="6" t="s">
        <v>8777</v>
      </c>
      <c r="C2658" s="6" t="s">
        <v>8778</v>
      </c>
      <c r="D2658" s="6" t="s">
        <v>8861</v>
      </c>
      <c r="E2658" s="49" t="s">
        <v>9076</v>
      </c>
      <c r="F2658" s="6" t="s">
        <v>9077</v>
      </c>
      <c r="G2658" s="6" t="s">
        <v>60</v>
      </c>
      <c r="H2658" s="6" t="s">
        <v>60</v>
      </c>
      <c r="I2658" s="60" t="s">
        <v>15410</v>
      </c>
      <c r="J2658" s="49" t="s">
        <v>15411</v>
      </c>
      <c r="K2658" s="6" t="s">
        <v>15412</v>
      </c>
      <c r="L2658" s="29">
        <f>IF($J$6="с учетом НДС",VLOOKUP(I2658,LEGEND!B:E,4,0)*(1-M2658),VLOOKUP(I2658,LEGEND!B:E,4,0)*(1-M2658)/1.2)</f>
        <v>298</v>
      </c>
      <c r="M2658" s="57">
        <f>IF(AND(B2658&lt;&gt;"1_Электроинструмент",B2658&lt;&gt;"2_Садовая техника"),$J$5,IF($J$4&lt;=20%,$J$4,IFERROR(VLOOKUP(S2658,LEGEND!$L$2:$M$5,2,FALSE),$J$4)))</f>
        <v>0</v>
      </c>
      <c r="N2658" s="48" t="s">
        <v>60</v>
      </c>
      <c r="O2658" s="6" t="s">
        <v>60</v>
      </c>
      <c r="P2658" s="49" t="s">
        <v>66</v>
      </c>
      <c r="Q2658" s="49" t="s">
        <v>67</v>
      </c>
      <c r="R2658" s="6" t="s">
        <v>60</v>
      </c>
      <c r="S2658" s="49" t="s">
        <v>60</v>
      </c>
      <c r="T2658" s="73" t="str">
        <f>IF(_xlfn.XLOOKUP(I2658,LEGEND!B:B,LEGEND!H:H)&lt;&gt;"-",HYPERLINK(_xlfn.XLOOKUP(I2658,LEGEND!B:B,LEGEND!H:H),"link"),_xlfn.XLOOKUP(I2658,LEGEND!B:B,LEGEND!H:H))</f>
        <v>-</v>
      </c>
      <c r="U2658" s="73" t="str">
        <f>HYPERLINK(_xlfn.XLOOKUP(I2658,LEGEND!B:B,LEGEND!I:I))</f>
        <v>https://milwaukee-media-images.s3.amazonaws.com/hi/4932363268--Hero_1.jpg</v>
      </c>
      <c r="V2658" s="51" t="s">
        <v>15413</v>
      </c>
      <c r="W2658" s="63" t="s">
        <v>71</v>
      </c>
      <c r="X2658" s="64">
        <v>47</v>
      </c>
      <c r="Y2658" s="64">
        <v>6</v>
      </c>
      <c r="Z2658" s="64">
        <v>146</v>
      </c>
      <c r="AA2658" s="84">
        <v>2.1000000000000001E-2</v>
      </c>
      <c r="AB2658" s="85">
        <v>1</v>
      </c>
      <c r="AC2658" s="85">
        <v>1</v>
      </c>
    </row>
    <row r="2659" spans="1:29" ht="25.5">
      <c r="A2659" s="1"/>
      <c r="B2659" s="6" t="s">
        <v>8777</v>
      </c>
      <c r="C2659" s="6" t="s">
        <v>8778</v>
      </c>
      <c r="D2659" s="6" t="s">
        <v>8861</v>
      </c>
      <c r="E2659" s="49" t="s">
        <v>9076</v>
      </c>
      <c r="F2659" s="6" t="s">
        <v>9077</v>
      </c>
      <c r="G2659" s="6" t="s">
        <v>60</v>
      </c>
      <c r="H2659" s="6" t="s">
        <v>60</v>
      </c>
      <c r="I2659" s="60" t="s">
        <v>15414</v>
      </c>
      <c r="J2659" s="49" t="s">
        <v>15415</v>
      </c>
      <c r="K2659" s="6" t="s">
        <v>15416</v>
      </c>
      <c r="L2659" s="29">
        <f>IF($J$6="с учетом НДС",VLOOKUP(I2659,LEGEND!B:E,4,0)*(1-M2659),VLOOKUP(I2659,LEGEND!B:E,4,0)*(1-M2659)/1.2)</f>
        <v>309</v>
      </c>
      <c r="M2659" s="57">
        <f>IF(AND(B2659&lt;&gt;"1_Электроинструмент",B2659&lt;&gt;"2_Садовая техника"),$J$5,IF($J$4&lt;=20%,$J$4,IFERROR(VLOOKUP(S2659,LEGEND!$L$2:$M$5,2,FALSE),$J$4)))</f>
        <v>0</v>
      </c>
      <c r="N2659" s="48" t="s">
        <v>60</v>
      </c>
      <c r="O2659" s="6" t="s">
        <v>60</v>
      </c>
      <c r="P2659" s="49" t="s">
        <v>66</v>
      </c>
      <c r="Q2659" s="49" t="s">
        <v>67</v>
      </c>
      <c r="R2659" s="6" t="s">
        <v>60</v>
      </c>
      <c r="S2659" s="49" t="s">
        <v>60</v>
      </c>
      <c r="T2659" s="73" t="str">
        <f>IF(_xlfn.XLOOKUP(I2659,LEGEND!B:B,LEGEND!H:H)&lt;&gt;"-",HYPERLINK(_xlfn.XLOOKUP(I2659,LEGEND!B:B,LEGEND!H:H),"link"),_xlfn.XLOOKUP(I2659,LEGEND!B:B,LEGEND!H:H))</f>
        <v>link</v>
      </c>
      <c r="U2659" s="73" t="str">
        <f>HYPERLINK(_xlfn.XLOOKUP(I2659,LEGEND!B:B,LEGEND!I:I))</f>
        <v>https://milwaukee-media-images.s3.amazonaws.com/hi/4932352365--Hero_1.jpg</v>
      </c>
      <c r="V2659" s="51" t="s">
        <v>15417</v>
      </c>
      <c r="W2659" s="63" t="s">
        <v>71</v>
      </c>
      <c r="X2659" s="64">
        <v>50</v>
      </c>
      <c r="Y2659" s="64">
        <v>48</v>
      </c>
      <c r="Z2659" s="64">
        <v>172</v>
      </c>
      <c r="AA2659" s="84">
        <v>5.1999999999999998E-2</v>
      </c>
      <c r="AB2659" s="85">
        <v>1</v>
      </c>
      <c r="AC2659" s="85">
        <v>1</v>
      </c>
    </row>
    <row r="2660" spans="1:29" ht="25.5">
      <c r="A2660" s="1"/>
      <c r="B2660" s="6" t="s">
        <v>8777</v>
      </c>
      <c r="C2660" s="6" t="s">
        <v>8778</v>
      </c>
      <c r="D2660" s="6" t="s">
        <v>8861</v>
      </c>
      <c r="E2660" s="49" t="s">
        <v>9076</v>
      </c>
      <c r="F2660" s="6" t="s">
        <v>9077</v>
      </c>
      <c r="G2660" s="6" t="s">
        <v>60</v>
      </c>
      <c r="H2660" s="6" t="s">
        <v>60</v>
      </c>
      <c r="I2660" s="60" t="s">
        <v>15418</v>
      </c>
      <c r="J2660" s="49" t="s">
        <v>15419</v>
      </c>
      <c r="K2660" s="6" t="s">
        <v>15420</v>
      </c>
      <c r="L2660" s="29">
        <f>IF($J$6="с учетом НДС",VLOOKUP(I2660,LEGEND!B:E,4,0)*(1-M2660),VLOOKUP(I2660,LEGEND!B:E,4,0)*(1-M2660)/1.2)</f>
        <v>309</v>
      </c>
      <c r="M2660" s="57">
        <f>IF(AND(B2660&lt;&gt;"1_Электроинструмент",B2660&lt;&gt;"2_Садовая техника"),$J$5,IF($J$4&lt;=20%,$J$4,IFERROR(VLOOKUP(S2660,LEGEND!$L$2:$M$5,2,FALSE),$J$4)))</f>
        <v>0</v>
      </c>
      <c r="N2660" s="48" t="s">
        <v>60</v>
      </c>
      <c r="O2660" s="6" t="s">
        <v>60</v>
      </c>
      <c r="P2660" s="49" t="s">
        <v>66</v>
      </c>
      <c r="Q2660" s="49" t="s">
        <v>67</v>
      </c>
      <c r="R2660" s="6" t="s">
        <v>60</v>
      </c>
      <c r="S2660" s="49" t="s">
        <v>60</v>
      </c>
      <c r="T2660" s="73" t="str">
        <f>IF(_xlfn.XLOOKUP(I2660,LEGEND!B:B,LEGEND!H:H)&lt;&gt;"-",HYPERLINK(_xlfn.XLOOKUP(I2660,LEGEND!B:B,LEGEND!H:H),"link"),_xlfn.XLOOKUP(I2660,LEGEND!B:B,LEGEND!H:H))</f>
        <v>link</v>
      </c>
      <c r="U2660" s="73" t="str">
        <f>HYPERLINK(_xlfn.XLOOKUP(I2660,LEGEND!B:B,LEGEND!I:I))</f>
        <v>https://milwaukee-media-images.s3.amazonaws.com/hi/4932352377--Hero_1.jpg</v>
      </c>
      <c r="V2660" s="51" t="s">
        <v>15421</v>
      </c>
      <c r="W2660" s="63" t="s">
        <v>71</v>
      </c>
      <c r="X2660" s="64">
        <v>20</v>
      </c>
      <c r="Y2660" s="64">
        <v>20</v>
      </c>
      <c r="Z2660" s="64">
        <v>75</v>
      </c>
      <c r="AA2660" s="84">
        <v>1.0999999999999999E-2</v>
      </c>
      <c r="AB2660" s="85">
        <v>1</v>
      </c>
      <c r="AC2660" s="85">
        <v>1</v>
      </c>
    </row>
    <row r="2661" spans="1:29" ht="25.5">
      <c r="A2661" s="1"/>
      <c r="B2661" s="6" t="s">
        <v>8777</v>
      </c>
      <c r="C2661" s="6" t="s">
        <v>8778</v>
      </c>
      <c r="D2661" s="6" t="s">
        <v>8861</v>
      </c>
      <c r="E2661" s="49" t="s">
        <v>9076</v>
      </c>
      <c r="F2661" s="6" t="s">
        <v>9077</v>
      </c>
      <c r="G2661" s="6" t="s">
        <v>60</v>
      </c>
      <c r="H2661" s="6" t="s">
        <v>60</v>
      </c>
      <c r="I2661" s="60" t="s">
        <v>15422</v>
      </c>
      <c r="J2661" s="49" t="s">
        <v>15423</v>
      </c>
      <c r="K2661" s="6" t="s">
        <v>15424</v>
      </c>
      <c r="L2661" s="29">
        <f>IF($J$6="с учетом НДС",VLOOKUP(I2661,LEGEND!B:E,4,0)*(1-M2661),VLOOKUP(I2661,LEGEND!B:E,4,0)*(1-M2661)/1.2)</f>
        <v>309</v>
      </c>
      <c r="M2661" s="57">
        <f>IF(AND(B2661&lt;&gt;"1_Электроинструмент",B2661&lt;&gt;"2_Садовая техника"),$J$5,IF($J$4&lt;=20%,$J$4,IFERROR(VLOOKUP(S2661,LEGEND!$L$2:$M$5,2,FALSE),$J$4)))</f>
        <v>0</v>
      </c>
      <c r="N2661" s="48" t="s">
        <v>60</v>
      </c>
      <c r="O2661" s="6" t="s">
        <v>60</v>
      </c>
      <c r="P2661" s="49" t="s">
        <v>66</v>
      </c>
      <c r="Q2661" s="49" t="s">
        <v>67</v>
      </c>
      <c r="R2661" s="6" t="s">
        <v>60</v>
      </c>
      <c r="S2661" s="49" t="s">
        <v>60</v>
      </c>
      <c r="T2661" s="73" t="str">
        <f>IF(_xlfn.XLOOKUP(I2661,LEGEND!B:B,LEGEND!H:H)&lt;&gt;"-",HYPERLINK(_xlfn.XLOOKUP(I2661,LEGEND!B:B,LEGEND!H:H),"link"),_xlfn.XLOOKUP(I2661,LEGEND!B:B,LEGEND!H:H))</f>
        <v>link</v>
      </c>
      <c r="U2661" s="73" t="str">
        <f>HYPERLINK(_xlfn.XLOOKUP(I2661,LEGEND!B:B,LEGEND!I:I))</f>
        <v>https://milwaukee-media-images.s3.amazonaws.com/hi/4932352378--Hero_1.jpg</v>
      </c>
      <c r="V2661" s="51" t="s">
        <v>15425</v>
      </c>
      <c r="W2661" s="63" t="s">
        <v>71</v>
      </c>
      <c r="X2661" s="64">
        <v>20</v>
      </c>
      <c r="Y2661" s="64">
        <v>20</v>
      </c>
      <c r="Z2661" s="64">
        <v>75</v>
      </c>
      <c r="AA2661" s="84">
        <v>1.0999999999999999E-2</v>
      </c>
      <c r="AB2661" s="85">
        <v>1</v>
      </c>
      <c r="AC2661" s="85">
        <v>1</v>
      </c>
    </row>
    <row r="2662" spans="1:29" ht="25.5">
      <c r="A2662" s="1"/>
      <c r="B2662" s="6" t="s">
        <v>8777</v>
      </c>
      <c r="C2662" s="6" t="s">
        <v>8778</v>
      </c>
      <c r="D2662" s="6" t="s">
        <v>8861</v>
      </c>
      <c r="E2662" s="49" t="s">
        <v>9076</v>
      </c>
      <c r="F2662" s="6" t="s">
        <v>9077</v>
      </c>
      <c r="G2662" s="6" t="s">
        <v>60</v>
      </c>
      <c r="H2662" s="6" t="s">
        <v>60</v>
      </c>
      <c r="I2662" s="60" t="s">
        <v>15426</v>
      </c>
      <c r="J2662" s="49" t="s">
        <v>15427</v>
      </c>
      <c r="K2662" s="6" t="s">
        <v>15428</v>
      </c>
      <c r="L2662" s="29">
        <f>IF($J$6="с учетом НДС",VLOOKUP(I2662,LEGEND!B:E,4,0)*(1-M2662),VLOOKUP(I2662,LEGEND!B:E,4,0)*(1-M2662)/1.2)</f>
        <v>309</v>
      </c>
      <c r="M2662" s="57">
        <f>IF(AND(B2662&lt;&gt;"1_Электроинструмент",B2662&lt;&gt;"2_Садовая техника"),$J$5,IF($J$4&lt;=20%,$J$4,IFERROR(VLOOKUP(S2662,LEGEND!$L$2:$M$5,2,FALSE),$J$4)))</f>
        <v>0</v>
      </c>
      <c r="N2662" s="48" t="s">
        <v>60</v>
      </c>
      <c r="O2662" s="6" t="s">
        <v>60</v>
      </c>
      <c r="P2662" s="49" t="s">
        <v>66</v>
      </c>
      <c r="Q2662" s="49" t="s">
        <v>67</v>
      </c>
      <c r="R2662" s="6" t="s">
        <v>60</v>
      </c>
      <c r="S2662" s="49" t="s">
        <v>60</v>
      </c>
      <c r="T2662" s="73" t="str">
        <f>IF(_xlfn.XLOOKUP(I2662,LEGEND!B:B,LEGEND!H:H)&lt;&gt;"-",HYPERLINK(_xlfn.XLOOKUP(I2662,LEGEND!B:B,LEGEND!H:H),"link"),_xlfn.XLOOKUP(I2662,LEGEND!B:B,LEGEND!H:H))</f>
        <v>link</v>
      </c>
      <c r="U2662" s="73" t="str">
        <f>HYPERLINK(_xlfn.XLOOKUP(I2662,LEGEND!B:B,LEGEND!I:I))</f>
        <v>https://milwaukee-media-images.s3.amazonaws.com/hi/4932363474--Hero_1.jpg</v>
      </c>
      <c r="V2662" s="51" t="s">
        <v>15429</v>
      </c>
      <c r="W2662" s="63" t="s">
        <v>71</v>
      </c>
      <c r="X2662" s="64">
        <v>80</v>
      </c>
      <c r="Y2662" s="64">
        <v>50</v>
      </c>
      <c r="Z2662" s="64">
        <v>5</v>
      </c>
      <c r="AA2662" s="84">
        <v>0.05</v>
      </c>
      <c r="AB2662" s="85">
        <v>10</v>
      </c>
      <c r="AC2662" s="85">
        <v>1</v>
      </c>
    </row>
    <row r="2663" spans="1:29" ht="25.5">
      <c r="A2663" s="1"/>
      <c r="B2663" s="6" t="s">
        <v>8777</v>
      </c>
      <c r="C2663" s="6" t="s">
        <v>8778</v>
      </c>
      <c r="D2663" s="6" t="s">
        <v>8861</v>
      </c>
      <c r="E2663" s="49" t="s">
        <v>9076</v>
      </c>
      <c r="F2663" s="6" t="s">
        <v>9077</v>
      </c>
      <c r="G2663" s="6" t="s">
        <v>60</v>
      </c>
      <c r="H2663" s="6" t="s">
        <v>60</v>
      </c>
      <c r="I2663" s="60" t="s">
        <v>15430</v>
      </c>
      <c r="J2663" s="49" t="s">
        <v>15431</v>
      </c>
      <c r="K2663" s="6" t="s">
        <v>15432</v>
      </c>
      <c r="L2663" s="29">
        <f>IF($J$6="с учетом НДС",VLOOKUP(I2663,LEGEND!B:E,4,0)*(1-M2663),VLOOKUP(I2663,LEGEND!B:E,4,0)*(1-M2663)/1.2)</f>
        <v>309</v>
      </c>
      <c r="M2663" s="57">
        <f>IF(AND(B2663&lt;&gt;"1_Электроинструмент",B2663&lt;&gt;"2_Садовая техника"),$J$5,IF($J$4&lt;=20%,$J$4,IFERROR(VLOOKUP(S2663,LEGEND!$L$2:$M$5,2,FALSE),$J$4)))</f>
        <v>0</v>
      </c>
      <c r="N2663" s="48" t="s">
        <v>60</v>
      </c>
      <c r="O2663" s="6" t="s">
        <v>60</v>
      </c>
      <c r="P2663" s="49" t="s">
        <v>66</v>
      </c>
      <c r="Q2663" s="49" t="s">
        <v>473</v>
      </c>
      <c r="R2663" s="6" t="s">
        <v>60</v>
      </c>
      <c r="S2663" s="49" t="s">
        <v>60</v>
      </c>
      <c r="T2663" s="73" t="str">
        <f>IF(_xlfn.XLOOKUP(I2663,LEGEND!B:B,LEGEND!H:H)&lt;&gt;"-",HYPERLINK(_xlfn.XLOOKUP(I2663,LEGEND!B:B,LEGEND!H:H),"link"),_xlfn.XLOOKUP(I2663,LEGEND!B:B,LEGEND!H:H))</f>
        <v>link</v>
      </c>
      <c r="U2663" s="73" t="str">
        <f>HYPERLINK(_xlfn.XLOOKUP(I2663,LEGEND!B:B,LEGEND!I:I))</f>
        <v>https://milwaukee-media-images.s3.amazonaws.com/hi/4932459826--Hero_1.jpg</v>
      </c>
      <c r="V2663" s="51" t="s">
        <v>15433</v>
      </c>
      <c r="W2663" s="63" t="s">
        <v>71</v>
      </c>
      <c r="X2663" s="64">
        <v>19</v>
      </c>
      <c r="Y2663" s="64">
        <v>19</v>
      </c>
      <c r="Z2663" s="64">
        <v>75</v>
      </c>
      <c r="AA2663" s="84">
        <v>0.01</v>
      </c>
      <c r="AB2663" s="85">
        <v>10</v>
      </c>
      <c r="AC2663" s="85">
        <v>1</v>
      </c>
    </row>
    <row r="2664" spans="1:29" ht="25.5">
      <c r="A2664" s="1"/>
      <c r="B2664" s="6" t="s">
        <v>8777</v>
      </c>
      <c r="C2664" s="6" t="s">
        <v>8778</v>
      </c>
      <c r="D2664" s="6" t="s">
        <v>8861</v>
      </c>
      <c r="E2664" s="49" t="s">
        <v>9076</v>
      </c>
      <c r="F2664" s="6" t="s">
        <v>9077</v>
      </c>
      <c r="G2664" s="6" t="s">
        <v>60</v>
      </c>
      <c r="H2664" s="6" t="s">
        <v>60</v>
      </c>
      <c r="I2664" s="60" t="s">
        <v>15434</v>
      </c>
      <c r="J2664" s="49" t="s">
        <v>15435</v>
      </c>
      <c r="K2664" s="6" t="s">
        <v>15436</v>
      </c>
      <c r="L2664" s="29">
        <f>IF($J$6="с учетом НДС",VLOOKUP(I2664,LEGEND!B:E,4,0)*(1-M2664),VLOOKUP(I2664,LEGEND!B:E,4,0)*(1-M2664)/1.2)</f>
        <v>309</v>
      </c>
      <c r="M2664" s="57">
        <f>IF(AND(B2664&lt;&gt;"1_Электроинструмент",B2664&lt;&gt;"2_Садовая техника"),$J$5,IF($J$4&lt;=20%,$J$4,IFERROR(VLOOKUP(S2664,LEGEND!$L$2:$M$5,2,FALSE),$J$4)))</f>
        <v>0</v>
      </c>
      <c r="N2664" s="48" t="s">
        <v>60</v>
      </c>
      <c r="O2664" s="6" t="s">
        <v>60</v>
      </c>
      <c r="P2664" s="49" t="s">
        <v>66</v>
      </c>
      <c r="Q2664" s="49" t="s">
        <v>67</v>
      </c>
      <c r="R2664" s="6" t="s">
        <v>60</v>
      </c>
      <c r="S2664" s="49" t="s">
        <v>60</v>
      </c>
      <c r="T2664" s="73" t="str">
        <f>IF(_xlfn.XLOOKUP(I2664,LEGEND!B:B,LEGEND!H:H)&lt;&gt;"-",HYPERLINK(_xlfn.XLOOKUP(I2664,LEGEND!B:B,LEGEND!H:H),"link"),_xlfn.XLOOKUP(I2664,LEGEND!B:B,LEGEND!H:H))</f>
        <v>link</v>
      </c>
      <c r="U2664" s="73" t="str">
        <f>HYPERLINK(_xlfn.XLOOKUP(I2664,LEGEND!B:B,LEGEND!I:I))</f>
        <v>https://milwaukee-media-images.s3.amazonaws.com/hi/4932459827--Hero_1.jpg</v>
      </c>
      <c r="V2664" s="51" t="s">
        <v>15437</v>
      </c>
      <c r="W2664" s="63" t="s">
        <v>71</v>
      </c>
      <c r="X2664" s="64">
        <v>19</v>
      </c>
      <c r="Y2664" s="64">
        <v>19</v>
      </c>
      <c r="Z2664" s="64">
        <v>75</v>
      </c>
      <c r="AA2664" s="84">
        <v>1.0999999999999999E-2</v>
      </c>
      <c r="AB2664" s="85">
        <v>10</v>
      </c>
      <c r="AC2664" s="85">
        <v>1</v>
      </c>
    </row>
    <row r="2665" spans="1:29" ht="25.5">
      <c r="A2665" s="1"/>
      <c r="B2665" s="6" t="s">
        <v>8777</v>
      </c>
      <c r="C2665" s="6" t="s">
        <v>8778</v>
      </c>
      <c r="D2665" s="6" t="s">
        <v>8861</v>
      </c>
      <c r="E2665" s="49" t="s">
        <v>9076</v>
      </c>
      <c r="F2665" s="6" t="s">
        <v>9077</v>
      </c>
      <c r="G2665" s="6" t="s">
        <v>60</v>
      </c>
      <c r="H2665" s="6" t="s">
        <v>60</v>
      </c>
      <c r="I2665" s="60" t="s">
        <v>15438</v>
      </c>
      <c r="J2665" s="49" t="s">
        <v>15439</v>
      </c>
      <c r="K2665" s="6" t="s">
        <v>15440</v>
      </c>
      <c r="L2665" s="29">
        <f>IF($J$6="с учетом НДС",VLOOKUP(I2665,LEGEND!B:E,4,0)*(1-M2665),VLOOKUP(I2665,LEGEND!B:E,4,0)*(1-M2665)/1.2)</f>
        <v>309</v>
      </c>
      <c r="M2665" s="57">
        <f>IF(AND(B2665&lt;&gt;"1_Электроинструмент",B2665&lt;&gt;"2_Садовая техника"),$J$5,IF($J$4&lt;=20%,$J$4,IFERROR(VLOOKUP(S2665,LEGEND!$L$2:$M$5,2,FALSE),$J$4)))</f>
        <v>0</v>
      </c>
      <c r="N2665" s="48" t="s">
        <v>60</v>
      </c>
      <c r="O2665" s="6" t="s">
        <v>60</v>
      </c>
      <c r="P2665" s="49" t="s">
        <v>66</v>
      </c>
      <c r="Q2665" s="49" t="s">
        <v>67</v>
      </c>
      <c r="R2665" s="6" t="s">
        <v>60</v>
      </c>
      <c r="S2665" s="49" t="s">
        <v>60</v>
      </c>
      <c r="T2665" s="73" t="str">
        <f>IF(_xlfn.XLOOKUP(I2665,LEGEND!B:B,LEGEND!H:H)&lt;&gt;"-",HYPERLINK(_xlfn.XLOOKUP(I2665,LEGEND!B:B,LEGEND!H:H),"link"),_xlfn.XLOOKUP(I2665,LEGEND!B:B,LEGEND!H:H))</f>
        <v>link</v>
      </c>
      <c r="U2665" s="73" t="str">
        <f>HYPERLINK(_xlfn.XLOOKUP(I2665,LEGEND!B:B,LEGEND!I:I))</f>
        <v>https://milwaukee-media-images.s3.amazonaws.com/hi/4932459828--Hero_1.jpg</v>
      </c>
      <c r="V2665" s="51" t="s">
        <v>15441</v>
      </c>
      <c r="W2665" s="63" t="s">
        <v>71</v>
      </c>
      <c r="X2665" s="64">
        <v>19</v>
      </c>
      <c r="Y2665" s="64">
        <v>19</v>
      </c>
      <c r="Z2665" s="64">
        <v>75</v>
      </c>
      <c r="AA2665" s="84">
        <v>1.0999999999999999E-2</v>
      </c>
      <c r="AB2665" s="85">
        <v>10</v>
      </c>
      <c r="AC2665" s="85">
        <v>1</v>
      </c>
    </row>
    <row r="2666" spans="1:29" ht="25.5">
      <c r="A2666" s="1"/>
      <c r="B2666" s="6" t="s">
        <v>8777</v>
      </c>
      <c r="C2666" s="6" t="s">
        <v>8778</v>
      </c>
      <c r="D2666" s="6" t="s">
        <v>8861</v>
      </c>
      <c r="E2666" s="49" t="s">
        <v>9076</v>
      </c>
      <c r="F2666" s="6" t="s">
        <v>9077</v>
      </c>
      <c r="G2666" s="6" t="s">
        <v>60</v>
      </c>
      <c r="H2666" s="6" t="s">
        <v>60</v>
      </c>
      <c r="I2666" s="60" t="s">
        <v>15442</v>
      </c>
      <c r="J2666" s="49" t="s">
        <v>15443</v>
      </c>
      <c r="K2666" s="6" t="s">
        <v>15444</v>
      </c>
      <c r="L2666" s="29">
        <f>IF($J$6="с учетом НДС",VLOOKUP(I2666,LEGEND!B:E,4,0)*(1-M2666),VLOOKUP(I2666,LEGEND!B:E,4,0)*(1-M2666)/1.2)</f>
        <v>309</v>
      </c>
      <c r="M2666" s="57">
        <f>IF(AND(B2666&lt;&gt;"1_Электроинструмент",B2666&lt;&gt;"2_Садовая техника"),$J$5,IF($J$4&lt;=20%,$J$4,IFERROR(VLOOKUP(S2666,LEGEND!$L$2:$M$5,2,FALSE),$J$4)))</f>
        <v>0</v>
      </c>
      <c r="N2666" s="48" t="s">
        <v>60</v>
      </c>
      <c r="O2666" s="6" t="s">
        <v>60</v>
      </c>
      <c r="P2666" s="49" t="s">
        <v>66</v>
      </c>
      <c r="Q2666" s="49" t="s">
        <v>67</v>
      </c>
      <c r="R2666" s="6" t="s">
        <v>60</v>
      </c>
      <c r="S2666" s="49" t="s">
        <v>60</v>
      </c>
      <c r="T2666" s="73" t="str">
        <f>IF(_xlfn.XLOOKUP(I2666,LEGEND!B:B,LEGEND!H:H)&lt;&gt;"-",HYPERLINK(_xlfn.XLOOKUP(I2666,LEGEND!B:B,LEGEND!H:H),"link"),_xlfn.XLOOKUP(I2666,LEGEND!B:B,LEGEND!H:H))</f>
        <v>link</v>
      </c>
      <c r="U2666" s="73" t="str">
        <f>HYPERLINK(_xlfn.XLOOKUP(I2666,LEGEND!B:B,LEGEND!I:I))</f>
        <v>https://milwaukee-media-images.s3.amazonaws.com/hi/4932459829--Hero_1.jpg</v>
      </c>
      <c r="V2666" s="51" t="s">
        <v>15445</v>
      </c>
      <c r="W2666" s="63" t="s">
        <v>71</v>
      </c>
      <c r="X2666" s="64">
        <v>19</v>
      </c>
      <c r="Y2666" s="64">
        <v>19</v>
      </c>
      <c r="Z2666" s="64">
        <v>75</v>
      </c>
      <c r="AA2666" s="84">
        <v>1.0999999999999999E-2</v>
      </c>
      <c r="AB2666" s="85">
        <v>10</v>
      </c>
      <c r="AC2666" s="85">
        <v>1</v>
      </c>
    </row>
    <row r="2667" spans="1:29" ht="25.5">
      <c r="A2667" s="1"/>
      <c r="B2667" s="6" t="s">
        <v>8777</v>
      </c>
      <c r="C2667" s="6" t="s">
        <v>8778</v>
      </c>
      <c r="D2667" s="6" t="s">
        <v>8861</v>
      </c>
      <c r="E2667" s="49" t="s">
        <v>9076</v>
      </c>
      <c r="F2667" s="6" t="s">
        <v>9077</v>
      </c>
      <c r="G2667" s="6" t="s">
        <v>60</v>
      </c>
      <c r="H2667" s="6" t="s">
        <v>60</v>
      </c>
      <c r="I2667" s="60" t="s">
        <v>24397</v>
      </c>
      <c r="J2667" s="49" t="s">
        <v>24398</v>
      </c>
      <c r="K2667" s="6" t="s">
        <v>24399</v>
      </c>
      <c r="L2667" s="29">
        <f>IF($J$6="с учетом НДС",VLOOKUP(I2667,LEGEND!B:E,4,0)*(1-M2667),VLOOKUP(I2667,LEGEND!B:E,4,0)*(1-M2667)/1.2)</f>
        <v>310</v>
      </c>
      <c r="M2667" s="57">
        <f>IF(AND(B2667&lt;&gt;"1_Электроинструмент",B2667&lt;&gt;"2_Садовая техника"),$J$5,IF($J$4&lt;=20%,$J$4,IFERROR(VLOOKUP(S2667,LEGEND!$L$2:$M$5,2,FALSE),$J$4)))</f>
        <v>0</v>
      </c>
      <c r="N2667" s="48" t="s">
        <v>60</v>
      </c>
      <c r="O2667" s="6" t="s">
        <v>60</v>
      </c>
      <c r="P2667" s="49" t="s">
        <v>1556</v>
      </c>
      <c r="Q2667" s="49" t="s">
        <v>473</v>
      </c>
      <c r="R2667" s="6" t="s">
        <v>60</v>
      </c>
      <c r="S2667" s="49" t="s">
        <v>60</v>
      </c>
      <c r="T2667" s="73" t="str">
        <f>IF(_xlfn.XLOOKUP(I2667,LEGEND!B:B,LEGEND!H:H)&lt;&gt;"-",HYPERLINK(_xlfn.XLOOKUP(I2667,LEGEND!B:B,LEGEND!H:H),"link"),_xlfn.XLOOKUP(I2667,LEGEND!B:B,LEGEND!H:H))</f>
        <v>-</v>
      </c>
      <c r="U2667" s="73" t="str">
        <f>HYPERLINK(_xlfn.XLOOKUP(I2667,LEGEND!B:B,LEGEND!I:I))</f>
        <v>-</v>
      </c>
      <c r="V2667" s="51" t="s">
        <v>24400</v>
      </c>
      <c r="W2667" s="63" t="s">
        <v>71</v>
      </c>
      <c r="X2667" s="64">
        <v>235</v>
      </c>
      <c r="Y2667" s="64">
        <v>40</v>
      </c>
      <c r="Z2667" s="64">
        <v>11</v>
      </c>
      <c r="AA2667" s="84">
        <v>5.5E-2</v>
      </c>
      <c r="AB2667" s="85">
        <v>1</v>
      </c>
      <c r="AC2667" s="85">
        <v>1</v>
      </c>
    </row>
    <row r="2668" spans="1:29" ht="25.5">
      <c r="A2668" s="1"/>
      <c r="B2668" s="6" t="s">
        <v>8777</v>
      </c>
      <c r="C2668" s="6" t="s">
        <v>8778</v>
      </c>
      <c r="D2668" s="6" t="s">
        <v>8861</v>
      </c>
      <c r="E2668" s="49" t="s">
        <v>9076</v>
      </c>
      <c r="F2668" s="6" t="s">
        <v>9077</v>
      </c>
      <c r="G2668" s="6" t="s">
        <v>60</v>
      </c>
      <c r="H2668" s="6" t="s">
        <v>60</v>
      </c>
      <c r="I2668" s="60" t="s">
        <v>15446</v>
      </c>
      <c r="J2668" s="49" t="s">
        <v>15447</v>
      </c>
      <c r="K2668" s="6" t="s">
        <v>15448</v>
      </c>
      <c r="L2668" s="29">
        <f>IF($J$6="с учетом НДС",VLOOKUP(I2668,LEGEND!B:E,4,0)*(1-M2668),VLOOKUP(I2668,LEGEND!B:E,4,0)*(1-M2668)/1.2)</f>
        <v>314</v>
      </c>
      <c r="M2668" s="57">
        <f>IF(AND(B2668&lt;&gt;"1_Электроинструмент",B2668&lt;&gt;"2_Садовая техника"),$J$5,IF($J$4&lt;=20%,$J$4,IFERROR(VLOOKUP(S2668,LEGEND!$L$2:$M$5,2,FALSE),$J$4)))</f>
        <v>0</v>
      </c>
      <c r="N2668" s="48" t="s">
        <v>60</v>
      </c>
      <c r="O2668" s="6" t="s">
        <v>60</v>
      </c>
      <c r="P2668" s="49" t="s">
        <v>66</v>
      </c>
      <c r="Q2668" s="49" t="s">
        <v>67</v>
      </c>
      <c r="R2668" s="6" t="s">
        <v>60</v>
      </c>
      <c r="S2668" s="49" t="s">
        <v>60</v>
      </c>
      <c r="T2668" s="73" t="str">
        <f>IF(_xlfn.XLOOKUP(I2668,LEGEND!B:B,LEGEND!H:H)&lt;&gt;"-",HYPERLINK(_xlfn.XLOOKUP(I2668,LEGEND!B:B,LEGEND!H:H),"link"),_xlfn.XLOOKUP(I2668,LEGEND!B:B,LEGEND!H:H))</f>
        <v>link</v>
      </c>
      <c r="U2668" s="73" t="str">
        <f>HYPERLINK(_xlfn.XLOOKUP(I2668,LEGEND!B:B,LEGEND!I:I))</f>
        <v>https://milwaukee-media-images.s3.amazonaws.com/hi/48894715--Hero_1.jpg</v>
      </c>
      <c r="V2668" s="51" t="s">
        <v>15449</v>
      </c>
      <c r="W2668" s="63" t="s">
        <v>71</v>
      </c>
      <c r="X2668" s="64">
        <v>47</v>
      </c>
      <c r="Y2668" s="64">
        <v>171</v>
      </c>
      <c r="Z2668" s="64">
        <v>7</v>
      </c>
      <c r="AA2668" s="84">
        <v>2.7E-2</v>
      </c>
      <c r="AB2668" s="85">
        <v>1</v>
      </c>
      <c r="AC2668" s="85">
        <v>1</v>
      </c>
    </row>
    <row r="2669" spans="1:29" ht="25.5">
      <c r="A2669" s="1"/>
      <c r="B2669" s="6" t="s">
        <v>8777</v>
      </c>
      <c r="C2669" s="6" t="s">
        <v>8778</v>
      </c>
      <c r="D2669" s="6" t="s">
        <v>8861</v>
      </c>
      <c r="E2669" s="49" t="s">
        <v>9076</v>
      </c>
      <c r="F2669" s="6" t="s">
        <v>9077</v>
      </c>
      <c r="G2669" s="6" t="s">
        <v>60</v>
      </c>
      <c r="H2669" s="6" t="s">
        <v>60</v>
      </c>
      <c r="I2669" s="60" t="s">
        <v>15450</v>
      </c>
      <c r="J2669" s="49" t="s">
        <v>15451</v>
      </c>
      <c r="K2669" s="6" t="s">
        <v>15452</v>
      </c>
      <c r="L2669" s="29">
        <f>IF($J$6="с учетом НДС",VLOOKUP(I2669,LEGEND!B:E,4,0)*(1-M2669),VLOOKUP(I2669,LEGEND!B:E,4,0)*(1-M2669)/1.2)</f>
        <v>314</v>
      </c>
      <c r="M2669" s="57">
        <f>IF(AND(B2669&lt;&gt;"1_Электроинструмент",B2669&lt;&gt;"2_Садовая техника"),$J$5,IF($J$4&lt;=20%,$J$4,IFERROR(VLOOKUP(S2669,LEGEND!$L$2:$M$5,2,FALSE),$J$4)))</f>
        <v>0</v>
      </c>
      <c r="N2669" s="48" t="s">
        <v>60</v>
      </c>
      <c r="O2669" s="6" t="s">
        <v>60</v>
      </c>
      <c r="P2669" s="49" t="s">
        <v>66</v>
      </c>
      <c r="Q2669" s="49" t="s">
        <v>67</v>
      </c>
      <c r="R2669" s="6" t="s">
        <v>60</v>
      </c>
      <c r="S2669" s="49" t="s">
        <v>60</v>
      </c>
      <c r="T2669" s="73" t="str">
        <f>IF(_xlfn.XLOOKUP(I2669,LEGEND!B:B,LEGEND!H:H)&lt;&gt;"-",HYPERLINK(_xlfn.XLOOKUP(I2669,LEGEND!B:B,LEGEND!H:H),"link"),_xlfn.XLOOKUP(I2669,LEGEND!B:B,LEGEND!H:H))</f>
        <v>link</v>
      </c>
      <c r="U2669" s="73" t="str">
        <f>HYPERLINK(_xlfn.XLOOKUP(I2669,LEGEND!B:B,LEGEND!I:I))</f>
        <v>https://milwaukee-media-images.s3.amazonaws.com/hi/48894716--Hero_1.jpg</v>
      </c>
      <c r="V2669" s="51" t="s">
        <v>15453</v>
      </c>
      <c r="W2669" s="63" t="s">
        <v>71</v>
      </c>
      <c r="X2669" s="64">
        <v>47</v>
      </c>
      <c r="Y2669" s="64">
        <v>171</v>
      </c>
      <c r="Z2669" s="64">
        <v>7</v>
      </c>
      <c r="AA2669" s="84">
        <v>2.8000000000000001E-2</v>
      </c>
      <c r="AB2669" s="85">
        <v>1</v>
      </c>
      <c r="AC2669" s="85">
        <v>1</v>
      </c>
    </row>
    <row r="2670" spans="1:29" ht="25.5">
      <c r="A2670" s="1"/>
      <c r="B2670" s="6" t="s">
        <v>8777</v>
      </c>
      <c r="C2670" s="6" t="s">
        <v>8778</v>
      </c>
      <c r="D2670" s="6" t="s">
        <v>8861</v>
      </c>
      <c r="E2670" s="49" t="s">
        <v>9076</v>
      </c>
      <c r="F2670" s="6" t="s">
        <v>9077</v>
      </c>
      <c r="G2670" s="6" t="s">
        <v>60</v>
      </c>
      <c r="H2670" s="6" t="s">
        <v>60</v>
      </c>
      <c r="I2670" s="60" t="s">
        <v>15454</v>
      </c>
      <c r="J2670" s="49" t="s">
        <v>15455</v>
      </c>
      <c r="K2670" s="6" t="s">
        <v>15456</v>
      </c>
      <c r="L2670" s="29">
        <f>IF($J$6="с учетом НДС",VLOOKUP(I2670,LEGEND!B:E,4,0)*(1-M2670),VLOOKUP(I2670,LEGEND!B:E,4,0)*(1-M2670)/1.2)</f>
        <v>321</v>
      </c>
      <c r="M2670" s="57">
        <f>IF(AND(B2670&lt;&gt;"1_Электроинструмент",B2670&lt;&gt;"2_Садовая техника"),$J$5,IF($J$4&lt;=20%,$J$4,IFERROR(VLOOKUP(S2670,LEGEND!$L$2:$M$5,2,FALSE),$J$4)))</f>
        <v>0</v>
      </c>
      <c r="N2670" s="48" t="s">
        <v>60</v>
      </c>
      <c r="O2670" s="6" t="s">
        <v>60</v>
      </c>
      <c r="P2670" s="49" t="s">
        <v>66</v>
      </c>
      <c r="Q2670" s="49" t="s">
        <v>67</v>
      </c>
      <c r="R2670" s="6" t="s">
        <v>60</v>
      </c>
      <c r="S2670" s="49" t="s">
        <v>60</v>
      </c>
      <c r="T2670" s="73" t="str">
        <f>IF(_xlfn.XLOOKUP(I2670,LEGEND!B:B,LEGEND!H:H)&lt;&gt;"-",HYPERLINK(_xlfn.XLOOKUP(I2670,LEGEND!B:B,LEGEND!H:H),"link"),_xlfn.XLOOKUP(I2670,LEGEND!B:B,LEGEND!H:H))</f>
        <v>link</v>
      </c>
      <c r="U2670" s="73" t="str">
        <f>HYPERLINK(_xlfn.XLOOKUP(I2670,LEGEND!B:B,LEGEND!I:I))</f>
        <v>https://milwaukee-media-images.s3.amazonaws.com/hi/48894717--Hero_1.jpg</v>
      </c>
      <c r="V2670" s="51" t="s">
        <v>15457</v>
      </c>
      <c r="W2670" s="63" t="s">
        <v>71</v>
      </c>
      <c r="X2670" s="64">
        <v>47</v>
      </c>
      <c r="Y2670" s="64">
        <v>171</v>
      </c>
      <c r="Z2670" s="64">
        <v>8</v>
      </c>
      <c r="AA2670" s="84">
        <v>2.9000000000000001E-2</v>
      </c>
      <c r="AB2670" s="85">
        <v>1</v>
      </c>
      <c r="AC2670" s="85">
        <v>1</v>
      </c>
    </row>
    <row r="2671" spans="1:29" ht="25.5">
      <c r="A2671" s="1"/>
      <c r="B2671" s="6" t="s">
        <v>8777</v>
      </c>
      <c r="C2671" s="6" t="s">
        <v>8778</v>
      </c>
      <c r="D2671" s="6" t="s">
        <v>8861</v>
      </c>
      <c r="E2671" s="49" t="s">
        <v>9076</v>
      </c>
      <c r="F2671" s="6" t="s">
        <v>9077</v>
      </c>
      <c r="G2671" s="6" t="s">
        <v>60</v>
      </c>
      <c r="H2671" s="6" t="s">
        <v>60</v>
      </c>
      <c r="I2671" s="60" t="s">
        <v>15458</v>
      </c>
      <c r="J2671" s="49" t="s">
        <v>15459</v>
      </c>
      <c r="K2671" s="6" t="s">
        <v>15460</v>
      </c>
      <c r="L2671" s="29">
        <f>IF($J$6="с учетом НДС",VLOOKUP(I2671,LEGEND!B:E,4,0)*(1-M2671),VLOOKUP(I2671,LEGEND!B:E,4,0)*(1-M2671)/1.2)</f>
        <v>324</v>
      </c>
      <c r="M2671" s="57">
        <f>IF(AND(B2671&lt;&gt;"1_Электроинструмент",B2671&lt;&gt;"2_Садовая техника"),$J$5,IF($J$4&lt;=20%,$J$4,IFERROR(VLOOKUP(S2671,LEGEND!$L$2:$M$5,2,FALSE),$J$4)))</f>
        <v>0</v>
      </c>
      <c r="N2671" s="48" t="s">
        <v>60</v>
      </c>
      <c r="O2671" s="6" t="s">
        <v>60</v>
      </c>
      <c r="P2671" s="49" t="s">
        <v>66</v>
      </c>
      <c r="Q2671" s="49" t="s">
        <v>67</v>
      </c>
      <c r="R2671" s="6" t="s">
        <v>60</v>
      </c>
      <c r="S2671" s="49" t="s">
        <v>60</v>
      </c>
      <c r="T2671" s="73" t="str">
        <f>IF(_xlfn.XLOOKUP(I2671,LEGEND!B:B,LEGEND!H:H)&lt;&gt;"-",HYPERLINK(_xlfn.XLOOKUP(I2671,LEGEND!B:B,LEGEND!H:H),"link"),_xlfn.XLOOKUP(I2671,LEGEND!B:B,LEGEND!H:H))</f>
        <v>link</v>
      </c>
      <c r="U2671" s="73" t="str">
        <f>HYPERLINK(_xlfn.XLOOKUP(I2671,LEGEND!B:B,LEGEND!I:I))</f>
        <v>https://milwaukee-media-images.s3.amazonaws.com/hi/4932352366--Hero_1.jpg</v>
      </c>
      <c r="V2671" s="51" t="s">
        <v>15461</v>
      </c>
      <c r="W2671" s="63" t="s">
        <v>71</v>
      </c>
      <c r="X2671" s="64">
        <v>47</v>
      </c>
      <c r="Y2671" s="64">
        <v>171</v>
      </c>
      <c r="Z2671" s="64">
        <v>11</v>
      </c>
      <c r="AA2671" s="84">
        <v>5.7000000000000002E-2</v>
      </c>
      <c r="AB2671" s="85">
        <v>1</v>
      </c>
      <c r="AC2671" s="85">
        <v>1</v>
      </c>
    </row>
    <row r="2672" spans="1:29" ht="25.5">
      <c r="A2672" s="1"/>
      <c r="B2672" s="6" t="s">
        <v>8777</v>
      </c>
      <c r="C2672" s="6" t="s">
        <v>8778</v>
      </c>
      <c r="D2672" s="6" t="s">
        <v>8861</v>
      </c>
      <c r="E2672" s="49" t="s">
        <v>9076</v>
      </c>
      <c r="F2672" s="6" t="s">
        <v>9077</v>
      </c>
      <c r="G2672" s="6" t="s">
        <v>60</v>
      </c>
      <c r="H2672" s="6" t="s">
        <v>60</v>
      </c>
      <c r="I2672" s="60" t="s">
        <v>15462</v>
      </c>
      <c r="J2672" s="49" t="s">
        <v>15463</v>
      </c>
      <c r="K2672" s="6" t="s">
        <v>15464</v>
      </c>
      <c r="L2672" s="29">
        <f>IF($J$6="с учетом НДС",VLOOKUP(I2672,LEGEND!B:E,4,0)*(1-M2672),VLOOKUP(I2672,LEGEND!B:E,4,0)*(1-M2672)/1.2)</f>
        <v>326</v>
      </c>
      <c r="M2672" s="57">
        <f>IF(AND(B2672&lt;&gt;"1_Электроинструмент",B2672&lt;&gt;"2_Садовая техника"),$J$5,IF($J$4&lt;=20%,$J$4,IFERROR(VLOOKUP(S2672,LEGEND!$L$2:$M$5,2,FALSE),$J$4)))</f>
        <v>0</v>
      </c>
      <c r="N2672" s="48" t="s">
        <v>60</v>
      </c>
      <c r="O2672" s="6" t="s">
        <v>60</v>
      </c>
      <c r="P2672" s="49" t="s">
        <v>66</v>
      </c>
      <c r="Q2672" s="49" t="s">
        <v>67</v>
      </c>
      <c r="R2672" s="6" t="s">
        <v>60</v>
      </c>
      <c r="S2672" s="49" t="s">
        <v>60</v>
      </c>
      <c r="T2672" s="73" t="str">
        <f>IF(_xlfn.XLOOKUP(I2672,LEGEND!B:B,LEGEND!H:H)&lt;&gt;"-",HYPERLINK(_xlfn.XLOOKUP(I2672,LEGEND!B:B,LEGEND!H:H),"link"),_xlfn.XLOOKUP(I2672,LEGEND!B:B,LEGEND!H:H))</f>
        <v>-</v>
      </c>
      <c r="U2672" s="73" t="str">
        <f>HYPERLINK(_xlfn.XLOOKUP(I2672,LEGEND!B:B,LEGEND!I:I))</f>
        <v>https://milwaukee-media-images.s3.amazonaws.com/hi/4932363269--Hero_1.jpg</v>
      </c>
      <c r="V2672" s="51" t="s">
        <v>15465</v>
      </c>
      <c r="W2672" s="63" t="s">
        <v>71</v>
      </c>
      <c r="X2672" s="64">
        <v>47</v>
      </c>
      <c r="Y2672" s="64">
        <v>7</v>
      </c>
      <c r="Z2672" s="64">
        <v>146</v>
      </c>
      <c r="AA2672" s="84">
        <v>2.5000000000000001E-2</v>
      </c>
      <c r="AB2672" s="85">
        <v>1</v>
      </c>
      <c r="AC2672" s="85">
        <v>1</v>
      </c>
    </row>
    <row r="2673" spans="1:29" ht="25.5">
      <c r="A2673" s="1"/>
      <c r="B2673" s="6" t="s">
        <v>8777</v>
      </c>
      <c r="C2673" s="6" t="s">
        <v>8778</v>
      </c>
      <c r="D2673" s="6" t="s">
        <v>8861</v>
      </c>
      <c r="E2673" s="49" t="s">
        <v>9076</v>
      </c>
      <c r="F2673" s="6" t="s">
        <v>9077</v>
      </c>
      <c r="G2673" s="6" t="s">
        <v>60</v>
      </c>
      <c r="H2673" s="6" t="s">
        <v>60</v>
      </c>
      <c r="I2673" s="60" t="s">
        <v>15466</v>
      </c>
      <c r="J2673" s="49" t="s">
        <v>15467</v>
      </c>
      <c r="K2673" s="6" t="s">
        <v>15468</v>
      </c>
      <c r="L2673" s="29">
        <f>IF($J$6="с учетом НДС",VLOOKUP(I2673,LEGEND!B:E,4,0)*(1-M2673),VLOOKUP(I2673,LEGEND!B:E,4,0)*(1-M2673)/1.2)</f>
        <v>335</v>
      </c>
      <c r="M2673" s="57">
        <f>IF(AND(B2673&lt;&gt;"1_Электроинструмент",B2673&lt;&gt;"2_Садовая техника"),$J$5,IF($J$4&lt;=20%,$J$4,IFERROR(VLOOKUP(S2673,LEGEND!$L$2:$M$5,2,FALSE),$J$4)))</f>
        <v>0</v>
      </c>
      <c r="N2673" s="48" t="s">
        <v>60</v>
      </c>
      <c r="O2673" s="6" t="s">
        <v>60</v>
      </c>
      <c r="P2673" s="49" t="s">
        <v>66</v>
      </c>
      <c r="Q2673" s="49" t="s">
        <v>67</v>
      </c>
      <c r="R2673" s="6" t="s">
        <v>60</v>
      </c>
      <c r="S2673" s="49" t="s">
        <v>60</v>
      </c>
      <c r="T2673" s="73" t="str">
        <f>IF(_xlfn.XLOOKUP(I2673,LEGEND!B:B,LEGEND!H:H)&lt;&gt;"-",HYPERLINK(_xlfn.XLOOKUP(I2673,LEGEND!B:B,LEGEND!H:H),"link"),_xlfn.XLOOKUP(I2673,LEGEND!B:B,LEGEND!H:H))</f>
        <v>link</v>
      </c>
      <c r="U2673" s="73" t="str">
        <f>HYPERLINK(_xlfn.XLOOKUP(I2673,LEGEND!B:B,LEGEND!I:I))</f>
        <v>https://milwaukee-media-images.s3.amazonaws.com/hi/48894718--Hero_1.jpg</v>
      </c>
      <c r="V2673" s="51" t="s">
        <v>15469</v>
      </c>
      <c r="W2673" s="63" t="s">
        <v>71</v>
      </c>
      <c r="X2673" s="64">
        <v>47</v>
      </c>
      <c r="Y2673" s="64">
        <v>171</v>
      </c>
      <c r="Z2673" s="64">
        <v>8</v>
      </c>
      <c r="AA2673" s="84">
        <v>3.1E-2</v>
      </c>
      <c r="AB2673" s="85">
        <v>1</v>
      </c>
      <c r="AC2673" s="85">
        <v>1</v>
      </c>
    </row>
    <row r="2674" spans="1:29" ht="25.5">
      <c r="A2674" s="1"/>
      <c r="B2674" s="6" t="s">
        <v>8777</v>
      </c>
      <c r="C2674" s="6" t="s">
        <v>8778</v>
      </c>
      <c r="D2674" s="6" t="s">
        <v>8861</v>
      </c>
      <c r="E2674" s="49" t="s">
        <v>9076</v>
      </c>
      <c r="F2674" s="6" t="s">
        <v>9077</v>
      </c>
      <c r="G2674" s="6" t="s">
        <v>60</v>
      </c>
      <c r="H2674" s="6" t="s">
        <v>60</v>
      </c>
      <c r="I2674" s="60" t="s">
        <v>15470</v>
      </c>
      <c r="J2674" s="49" t="s">
        <v>15471</v>
      </c>
      <c r="K2674" s="6" t="s">
        <v>15472</v>
      </c>
      <c r="L2674" s="29">
        <f>IF($J$6="с учетом НДС",VLOOKUP(I2674,LEGEND!B:E,4,0)*(1-M2674),VLOOKUP(I2674,LEGEND!B:E,4,0)*(1-M2674)/1.2)</f>
        <v>339</v>
      </c>
      <c r="M2674" s="57">
        <f>IF(AND(B2674&lt;&gt;"1_Электроинструмент",B2674&lt;&gt;"2_Садовая техника"),$J$5,IF($J$4&lt;=20%,$J$4,IFERROR(VLOOKUP(S2674,LEGEND!$L$2:$M$5,2,FALSE),$J$4)))</f>
        <v>0</v>
      </c>
      <c r="N2674" s="48" t="s">
        <v>60</v>
      </c>
      <c r="O2674" s="6" t="s">
        <v>60</v>
      </c>
      <c r="P2674" s="49" t="s">
        <v>66</v>
      </c>
      <c r="Q2674" s="49" t="s">
        <v>67</v>
      </c>
      <c r="R2674" s="6" t="s">
        <v>60</v>
      </c>
      <c r="S2674" s="49" t="s">
        <v>60</v>
      </c>
      <c r="T2674" s="73" t="str">
        <f>IF(_xlfn.XLOOKUP(I2674,LEGEND!B:B,LEGEND!H:H)&lt;&gt;"-",HYPERLINK(_xlfn.XLOOKUP(I2674,LEGEND!B:B,LEGEND!H:H),"link"),_xlfn.XLOOKUP(I2674,LEGEND!B:B,LEGEND!H:H))</f>
        <v>link</v>
      </c>
      <c r="U2674" s="73" t="str">
        <f>HYPERLINK(_xlfn.XLOOKUP(I2674,LEGEND!B:B,LEGEND!I:I))</f>
        <v>https://milwaukee-media-images.s3.amazonaws.com/hi/4932352379--Hero_1.jpg</v>
      </c>
      <c r="V2674" s="51" t="s">
        <v>15473</v>
      </c>
      <c r="W2674" s="63" t="s">
        <v>71</v>
      </c>
      <c r="X2674" s="64">
        <v>20</v>
      </c>
      <c r="Y2674" s="64">
        <v>20</v>
      </c>
      <c r="Z2674" s="64">
        <v>75</v>
      </c>
      <c r="AA2674" s="84">
        <v>1.2E-2</v>
      </c>
      <c r="AB2674" s="85">
        <v>10</v>
      </c>
      <c r="AC2674" s="85">
        <v>1</v>
      </c>
    </row>
    <row r="2675" spans="1:29" ht="25.5">
      <c r="A2675" s="1"/>
      <c r="B2675" s="6" t="s">
        <v>8777</v>
      </c>
      <c r="C2675" s="6" t="s">
        <v>8778</v>
      </c>
      <c r="D2675" s="6" t="s">
        <v>8861</v>
      </c>
      <c r="E2675" s="49" t="s">
        <v>9076</v>
      </c>
      <c r="F2675" s="6" t="s">
        <v>9077</v>
      </c>
      <c r="G2675" s="6" t="s">
        <v>60</v>
      </c>
      <c r="H2675" s="6" t="s">
        <v>60</v>
      </c>
      <c r="I2675" s="60" t="s">
        <v>15474</v>
      </c>
      <c r="J2675" s="49" t="s">
        <v>15475</v>
      </c>
      <c r="K2675" s="6" t="s">
        <v>15476</v>
      </c>
      <c r="L2675" s="29">
        <f>IF($J$6="с учетом НДС",VLOOKUP(I2675,LEGEND!B:E,4,0)*(1-M2675),VLOOKUP(I2675,LEGEND!B:E,4,0)*(1-M2675)/1.2)</f>
        <v>339</v>
      </c>
      <c r="M2675" s="57">
        <f>IF(AND(B2675&lt;&gt;"1_Электроинструмент",B2675&lt;&gt;"2_Садовая техника"),$J$5,IF($J$4&lt;=20%,$J$4,IFERROR(VLOOKUP(S2675,LEGEND!$L$2:$M$5,2,FALSE),$J$4)))</f>
        <v>0</v>
      </c>
      <c r="N2675" s="48" t="s">
        <v>60</v>
      </c>
      <c r="O2675" s="6" t="s">
        <v>60</v>
      </c>
      <c r="P2675" s="49" t="s">
        <v>66</v>
      </c>
      <c r="Q2675" s="49" t="s">
        <v>67</v>
      </c>
      <c r="R2675" s="6" t="s">
        <v>60</v>
      </c>
      <c r="S2675" s="49" t="s">
        <v>60</v>
      </c>
      <c r="T2675" s="73" t="str">
        <f>IF(_xlfn.XLOOKUP(I2675,LEGEND!B:B,LEGEND!H:H)&lt;&gt;"-",HYPERLINK(_xlfn.XLOOKUP(I2675,LEGEND!B:B,LEGEND!H:H),"link"),_xlfn.XLOOKUP(I2675,LEGEND!B:B,LEGEND!H:H))</f>
        <v>link</v>
      </c>
      <c r="U2675" s="73" t="str">
        <f>HYPERLINK(_xlfn.XLOOKUP(I2675,LEGEND!B:B,LEGEND!I:I))</f>
        <v>https://milwaukee-media-images.s3.amazonaws.com/hi/4932459830--Hero_1.jpg</v>
      </c>
      <c r="V2675" s="51" t="s">
        <v>15477</v>
      </c>
      <c r="W2675" s="63" t="s">
        <v>71</v>
      </c>
      <c r="X2675" s="64">
        <v>19</v>
      </c>
      <c r="Y2675" s="64">
        <v>19</v>
      </c>
      <c r="Z2675" s="64">
        <v>75</v>
      </c>
      <c r="AA2675" s="84">
        <v>1.2E-2</v>
      </c>
      <c r="AB2675" s="85">
        <v>10</v>
      </c>
      <c r="AC2675" s="85">
        <v>1</v>
      </c>
    </row>
    <row r="2676" spans="1:29" ht="25.5">
      <c r="A2676" s="1"/>
      <c r="B2676" s="6" t="s">
        <v>8777</v>
      </c>
      <c r="C2676" s="6" t="s">
        <v>8778</v>
      </c>
      <c r="D2676" s="6" t="s">
        <v>8861</v>
      </c>
      <c r="E2676" s="49" t="s">
        <v>9076</v>
      </c>
      <c r="F2676" s="6" t="s">
        <v>9077</v>
      </c>
      <c r="G2676" s="6" t="s">
        <v>60</v>
      </c>
      <c r="H2676" s="6" t="s">
        <v>60</v>
      </c>
      <c r="I2676" s="60" t="s">
        <v>15478</v>
      </c>
      <c r="J2676" s="49" t="s">
        <v>15479</v>
      </c>
      <c r="K2676" s="6" t="s">
        <v>15480</v>
      </c>
      <c r="L2676" s="29">
        <f>IF($J$6="с учетом НДС",VLOOKUP(I2676,LEGEND!B:E,4,0)*(1-M2676),VLOOKUP(I2676,LEGEND!B:E,4,0)*(1-M2676)/1.2)</f>
        <v>339</v>
      </c>
      <c r="M2676" s="57">
        <f>IF(AND(B2676&lt;&gt;"1_Электроинструмент",B2676&lt;&gt;"2_Садовая техника"),$J$5,IF($J$4&lt;=20%,$J$4,IFERROR(VLOOKUP(S2676,LEGEND!$L$2:$M$5,2,FALSE),$J$4)))</f>
        <v>0</v>
      </c>
      <c r="N2676" s="48" t="s">
        <v>60</v>
      </c>
      <c r="O2676" s="6" t="s">
        <v>60</v>
      </c>
      <c r="P2676" s="49" t="s">
        <v>66</v>
      </c>
      <c r="Q2676" s="49" t="s">
        <v>473</v>
      </c>
      <c r="R2676" s="6" t="s">
        <v>60</v>
      </c>
      <c r="S2676" s="49" t="s">
        <v>60</v>
      </c>
      <c r="T2676" s="73" t="str">
        <f>IF(_xlfn.XLOOKUP(I2676,LEGEND!B:B,LEGEND!H:H)&lt;&gt;"-",HYPERLINK(_xlfn.XLOOKUP(I2676,LEGEND!B:B,LEGEND!H:H),"link"),_xlfn.XLOOKUP(I2676,LEGEND!B:B,LEGEND!H:H))</f>
        <v>link</v>
      </c>
      <c r="U2676" s="73" t="str">
        <f>HYPERLINK(_xlfn.XLOOKUP(I2676,LEGEND!B:B,LEGEND!I:I))</f>
        <v>https://milwaukee-media-images.s3.amazonaws.com/hi/4932459831--Hero_1.jpg</v>
      </c>
      <c r="V2676" s="51" t="s">
        <v>15481</v>
      </c>
      <c r="W2676" s="63" t="s">
        <v>71</v>
      </c>
      <c r="X2676" s="64">
        <v>19</v>
      </c>
      <c r="Y2676" s="64">
        <v>19</v>
      </c>
      <c r="Z2676" s="64">
        <v>75</v>
      </c>
      <c r="AA2676" s="84">
        <v>1.2E-2</v>
      </c>
      <c r="AB2676" s="85">
        <v>10</v>
      </c>
      <c r="AC2676" s="85">
        <v>1</v>
      </c>
    </row>
    <row r="2677" spans="1:29" ht="25.5">
      <c r="A2677" s="1"/>
      <c r="B2677" s="6" t="s">
        <v>8777</v>
      </c>
      <c r="C2677" s="6" t="s">
        <v>8778</v>
      </c>
      <c r="D2677" s="6" t="s">
        <v>8861</v>
      </c>
      <c r="E2677" s="49" t="s">
        <v>9076</v>
      </c>
      <c r="F2677" s="6" t="s">
        <v>9077</v>
      </c>
      <c r="G2677" s="6" t="s">
        <v>60</v>
      </c>
      <c r="H2677" s="6" t="s">
        <v>60</v>
      </c>
      <c r="I2677" s="60" t="s">
        <v>15482</v>
      </c>
      <c r="J2677" s="49" t="s">
        <v>15483</v>
      </c>
      <c r="K2677" s="6" t="s">
        <v>15484</v>
      </c>
      <c r="L2677" s="29">
        <f>IF($J$6="с учетом НДС",VLOOKUP(I2677,LEGEND!B:E,4,0)*(1-M2677),VLOOKUP(I2677,LEGEND!B:E,4,0)*(1-M2677)/1.2)</f>
        <v>339</v>
      </c>
      <c r="M2677" s="57">
        <f>IF(AND(B2677&lt;&gt;"1_Электроинструмент",B2677&lt;&gt;"2_Садовая техника"),$J$5,IF($J$4&lt;=20%,$J$4,IFERROR(VLOOKUP(S2677,LEGEND!$L$2:$M$5,2,FALSE),$J$4)))</f>
        <v>0</v>
      </c>
      <c r="N2677" s="48" t="s">
        <v>60</v>
      </c>
      <c r="O2677" s="6" t="s">
        <v>60</v>
      </c>
      <c r="P2677" s="49" t="s">
        <v>66</v>
      </c>
      <c r="Q2677" s="49" t="s">
        <v>67</v>
      </c>
      <c r="R2677" s="6" t="s">
        <v>60</v>
      </c>
      <c r="S2677" s="49" t="s">
        <v>60</v>
      </c>
      <c r="T2677" s="73" t="str">
        <f>IF(_xlfn.XLOOKUP(I2677,LEGEND!B:B,LEGEND!H:H)&lt;&gt;"-",HYPERLINK(_xlfn.XLOOKUP(I2677,LEGEND!B:B,LEGEND!H:H),"link"),_xlfn.XLOOKUP(I2677,LEGEND!B:B,LEGEND!H:H))</f>
        <v>link</v>
      </c>
      <c r="U2677" s="73" t="str">
        <f>HYPERLINK(_xlfn.XLOOKUP(I2677,LEGEND!B:B,LEGEND!I:I))</f>
        <v>https://milwaukee-media-images.s3.amazonaws.com/hi/4932459832--Hero_1.jpg</v>
      </c>
      <c r="V2677" s="51" t="s">
        <v>15485</v>
      </c>
      <c r="W2677" s="63" t="s">
        <v>71</v>
      </c>
      <c r="X2677" s="64">
        <v>19</v>
      </c>
      <c r="Y2677" s="64">
        <v>19</v>
      </c>
      <c r="Z2677" s="64">
        <v>75</v>
      </c>
      <c r="AA2677" s="84">
        <v>1.4E-2</v>
      </c>
      <c r="AB2677" s="85">
        <v>10</v>
      </c>
      <c r="AC2677" s="85">
        <v>1</v>
      </c>
    </row>
    <row r="2678" spans="1:29" ht="25.5">
      <c r="A2678" s="1"/>
      <c r="B2678" s="6" t="s">
        <v>8777</v>
      </c>
      <c r="C2678" s="6" t="s">
        <v>8778</v>
      </c>
      <c r="D2678" s="6" t="s">
        <v>8861</v>
      </c>
      <c r="E2678" s="49" t="s">
        <v>9076</v>
      </c>
      <c r="F2678" s="6" t="s">
        <v>9077</v>
      </c>
      <c r="G2678" s="6" t="s">
        <v>60</v>
      </c>
      <c r="H2678" s="6" t="s">
        <v>60</v>
      </c>
      <c r="I2678" s="60" t="s">
        <v>15486</v>
      </c>
      <c r="J2678" s="49" t="s">
        <v>15487</v>
      </c>
      <c r="K2678" s="6" t="s">
        <v>15488</v>
      </c>
      <c r="L2678" s="29">
        <f>IF($J$6="с учетом НДС",VLOOKUP(I2678,LEGEND!B:E,4,0)*(1-M2678),VLOOKUP(I2678,LEGEND!B:E,4,0)*(1-M2678)/1.2)</f>
        <v>339</v>
      </c>
      <c r="M2678" s="57">
        <f>IF(AND(B2678&lt;&gt;"1_Электроинструмент",B2678&lt;&gt;"2_Садовая техника"),$J$5,IF($J$4&lt;=20%,$J$4,IFERROR(VLOOKUP(S2678,LEGEND!$L$2:$M$5,2,FALSE),$J$4)))</f>
        <v>0</v>
      </c>
      <c r="N2678" s="48" t="s">
        <v>60</v>
      </c>
      <c r="O2678" s="6" t="s">
        <v>60</v>
      </c>
      <c r="P2678" s="49" t="s">
        <v>66</v>
      </c>
      <c r="Q2678" s="49" t="s">
        <v>67</v>
      </c>
      <c r="R2678" s="6" t="s">
        <v>60</v>
      </c>
      <c r="S2678" s="49" t="s">
        <v>60</v>
      </c>
      <c r="T2678" s="73" t="str">
        <f>IF(_xlfn.XLOOKUP(I2678,LEGEND!B:B,LEGEND!H:H)&lt;&gt;"-",HYPERLINK(_xlfn.XLOOKUP(I2678,LEGEND!B:B,LEGEND!H:H),"link"),_xlfn.XLOOKUP(I2678,LEGEND!B:B,LEGEND!H:H))</f>
        <v>link</v>
      </c>
      <c r="U2678" s="73" t="str">
        <f>HYPERLINK(_xlfn.XLOOKUP(I2678,LEGEND!B:B,LEGEND!I:I))</f>
        <v>https://milwaukee-media-images.s3.amazonaws.com/hi/4932459833--Hero_1.jpg</v>
      </c>
      <c r="V2678" s="51" t="s">
        <v>15489</v>
      </c>
      <c r="W2678" s="63" t="s">
        <v>71</v>
      </c>
      <c r="X2678" s="64">
        <v>19</v>
      </c>
      <c r="Y2678" s="64">
        <v>19</v>
      </c>
      <c r="Z2678" s="64">
        <v>75</v>
      </c>
      <c r="AA2678" s="84">
        <v>1.4E-2</v>
      </c>
      <c r="AB2678" s="85">
        <v>10</v>
      </c>
      <c r="AC2678" s="85">
        <v>1</v>
      </c>
    </row>
    <row r="2679" spans="1:29" ht="25.5">
      <c r="A2679" s="1"/>
      <c r="B2679" s="6" t="s">
        <v>8777</v>
      </c>
      <c r="C2679" s="6" t="s">
        <v>8778</v>
      </c>
      <c r="D2679" s="6" t="s">
        <v>8861</v>
      </c>
      <c r="E2679" s="49" t="s">
        <v>9076</v>
      </c>
      <c r="F2679" s="6" t="s">
        <v>9077</v>
      </c>
      <c r="G2679" s="6" t="s">
        <v>60</v>
      </c>
      <c r="H2679" s="6" t="s">
        <v>60</v>
      </c>
      <c r="I2679" s="60" t="s">
        <v>15490</v>
      </c>
      <c r="J2679" s="49" t="s">
        <v>15491</v>
      </c>
      <c r="K2679" s="6" t="s">
        <v>15492</v>
      </c>
      <c r="L2679" s="29">
        <f>IF($J$6="с учетом НДС",VLOOKUP(I2679,LEGEND!B:E,4,0)*(1-M2679),VLOOKUP(I2679,LEGEND!B:E,4,0)*(1-M2679)/1.2)</f>
        <v>348</v>
      </c>
      <c r="M2679" s="57">
        <f>IF(AND(B2679&lt;&gt;"1_Электроинструмент",B2679&lt;&gt;"2_Садовая техника"),$J$5,IF($J$4&lt;=20%,$J$4,IFERROR(VLOOKUP(S2679,LEGEND!$L$2:$M$5,2,FALSE),$J$4)))</f>
        <v>0</v>
      </c>
      <c r="N2679" s="48" t="s">
        <v>60</v>
      </c>
      <c r="O2679" s="6" t="s">
        <v>60</v>
      </c>
      <c r="P2679" s="49" t="s">
        <v>66</v>
      </c>
      <c r="Q2679" s="49" t="s">
        <v>67</v>
      </c>
      <c r="R2679" s="6" t="s">
        <v>60</v>
      </c>
      <c r="S2679" s="49" t="s">
        <v>60</v>
      </c>
      <c r="T2679" s="73" t="str">
        <f>IF(_xlfn.XLOOKUP(I2679,LEGEND!B:B,LEGEND!H:H)&lt;&gt;"-",HYPERLINK(_xlfn.XLOOKUP(I2679,LEGEND!B:B,LEGEND!H:H),"link"),_xlfn.XLOOKUP(I2679,LEGEND!B:B,LEGEND!H:H))</f>
        <v>link</v>
      </c>
      <c r="U2679" s="73" t="str">
        <f>HYPERLINK(_xlfn.XLOOKUP(I2679,LEGEND!B:B,LEGEND!I:I))</f>
        <v>https://milwaukee-media-images.s3.amazonaws.com/hi/48894719--Hero_1.jpg</v>
      </c>
      <c r="V2679" s="51" t="s">
        <v>15493</v>
      </c>
      <c r="W2679" s="63" t="s">
        <v>71</v>
      </c>
      <c r="X2679" s="64">
        <v>47</v>
      </c>
      <c r="Y2679" s="64">
        <v>171</v>
      </c>
      <c r="Z2679" s="64">
        <v>8</v>
      </c>
      <c r="AA2679" s="84">
        <v>3.3000000000000002E-2</v>
      </c>
      <c r="AB2679" s="85">
        <v>1</v>
      </c>
      <c r="AC2679" s="85">
        <v>1</v>
      </c>
    </row>
    <row r="2680" spans="1:29" ht="15">
      <c r="A2680" s="1"/>
      <c r="B2680" s="6" t="s">
        <v>8777</v>
      </c>
      <c r="C2680" s="6" t="s">
        <v>8778</v>
      </c>
      <c r="D2680" s="6" t="s">
        <v>8861</v>
      </c>
      <c r="E2680" s="49" t="s">
        <v>9076</v>
      </c>
      <c r="F2680" s="6" t="s">
        <v>9077</v>
      </c>
      <c r="G2680" s="6" t="s">
        <v>60</v>
      </c>
      <c r="H2680" s="6" t="s">
        <v>60</v>
      </c>
      <c r="I2680" s="60" t="s">
        <v>15494</v>
      </c>
      <c r="J2680" s="49" t="s">
        <v>15495</v>
      </c>
      <c r="K2680" s="6" t="s">
        <v>15496</v>
      </c>
      <c r="L2680" s="29">
        <f>IF($J$6="с учетом НДС",VLOOKUP(I2680,LEGEND!B:E,4,0)*(1-M2680),VLOOKUP(I2680,LEGEND!B:E,4,0)*(1-M2680)/1.2)</f>
        <v>383</v>
      </c>
      <c r="M2680" s="57">
        <f>IF(AND(B2680&lt;&gt;"1_Электроинструмент",B2680&lt;&gt;"2_Садовая техника"),$J$5,IF($J$4&lt;=20%,$J$4,IFERROR(VLOOKUP(S2680,LEGEND!$L$2:$M$5,2,FALSE),$J$4)))</f>
        <v>0</v>
      </c>
      <c r="N2680" s="48" t="s">
        <v>60</v>
      </c>
      <c r="O2680" s="6" t="s">
        <v>60</v>
      </c>
      <c r="P2680" s="49" t="s">
        <v>66</v>
      </c>
      <c r="Q2680" s="49" t="s">
        <v>473</v>
      </c>
      <c r="R2680" s="6" t="s">
        <v>60</v>
      </c>
      <c r="S2680" s="49" t="s">
        <v>60</v>
      </c>
      <c r="T2680" s="73" t="str">
        <f>IF(_xlfn.XLOOKUP(I2680,LEGEND!B:B,LEGEND!H:H)&lt;&gt;"-",HYPERLINK(_xlfn.XLOOKUP(I2680,LEGEND!B:B,LEGEND!H:H),"link"),_xlfn.XLOOKUP(I2680,LEGEND!B:B,LEGEND!H:H))</f>
        <v>-</v>
      </c>
      <c r="U2680" s="73" t="str">
        <f>HYPERLINK(_xlfn.XLOOKUP(I2680,LEGEND!B:B,LEGEND!I:I))</f>
        <v>https://milwaukee-media-images.s3.amazonaws.com/hi/4932352200--Hero_1.jpg</v>
      </c>
      <c r="V2680" s="51" t="s">
        <v>15497</v>
      </c>
      <c r="W2680" s="63" t="s">
        <v>71</v>
      </c>
      <c r="X2680" s="64">
        <v>73</v>
      </c>
      <c r="Y2680" s="64">
        <v>18</v>
      </c>
      <c r="Z2680" s="64">
        <v>18</v>
      </c>
      <c r="AA2680" s="84">
        <v>1.2E-2</v>
      </c>
      <c r="AB2680" s="85">
        <v>10</v>
      </c>
      <c r="AC2680" s="85">
        <v>1</v>
      </c>
    </row>
    <row r="2681" spans="1:29" ht="25.5">
      <c r="A2681" s="1"/>
      <c r="B2681" s="6" t="s">
        <v>8777</v>
      </c>
      <c r="C2681" s="6" t="s">
        <v>8778</v>
      </c>
      <c r="D2681" s="6" t="s">
        <v>8861</v>
      </c>
      <c r="E2681" s="49" t="s">
        <v>9076</v>
      </c>
      <c r="F2681" s="6" t="s">
        <v>9077</v>
      </c>
      <c r="G2681" s="6" t="s">
        <v>60</v>
      </c>
      <c r="H2681" s="6" t="s">
        <v>60</v>
      </c>
      <c r="I2681" s="60" t="s">
        <v>15498</v>
      </c>
      <c r="J2681" s="49" t="s">
        <v>15499</v>
      </c>
      <c r="K2681" s="6" t="s">
        <v>15500</v>
      </c>
      <c r="L2681" s="29">
        <f>IF($J$6="с учетом НДС",VLOOKUP(I2681,LEGEND!B:E,4,0)*(1-M2681),VLOOKUP(I2681,LEGEND!B:E,4,0)*(1-M2681)/1.2)</f>
        <v>383</v>
      </c>
      <c r="M2681" s="57">
        <f>IF(AND(B2681&lt;&gt;"1_Электроинструмент",B2681&lt;&gt;"2_Садовая техника"),$J$5,IF($J$4&lt;=20%,$J$4,IFERROR(VLOOKUP(S2681,LEGEND!$L$2:$M$5,2,FALSE),$J$4)))</f>
        <v>0</v>
      </c>
      <c r="N2681" s="48" t="s">
        <v>60</v>
      </c>
      <c r="O2681" s="6" t="s">
        <v>60</v>
      </c>
      <c r="P2681" s="49" t="s">
        <v>66</v>
      </c>
      <c r="Q2681" s="49" t="s">
        <v>67</v>
      </c>
      <c r="R2681" s="6" t="s">
        <v>60</v>
      </c>
      <c r="S2681" s="49" t="s">
        <v>60</v>
      </c>
      <c r="T2681" s="73" t="str">
        <f>IF(_xlfn.XLOOKUP(I2681,LEGEND!B:B,LEGEND!H:H)&lt;&gt;"-",HYPERLINK(_xlfn.XLOOKUP(I2681,LEGEND!B:B,LEGEND!H:H),"link"),_xlfn.XLOOKUP(I2681,LEGEND!B:B,LEGEND!H:H))</f>
        <v>-</v>
      </c>
      <c r="U2681" s="73" t="str">
        <f>HYPERLINK(_xlfn.XLOOKUP(I2681,LEGEND!B:B,LEGEND!I:I))</f>
        <v>https://milwaukee-media-images.s3.amazonaws.com/hi/4932363270--Hero_1.jpg</v>
      </c>
      <c r="V2681" s="51" t="s">
        <v>15501</v>
      </c>
      <c r="W2681" s="63" t="s">
        <v>71</v>
      </c>
      <c r="X2681" s="64">
        <v>47</v>
      </c>
      <c r="Y2681" s="64">
        <v>7</v>
      </c>
      <c r="Z2681" s="64">
        <v>171</v>
      </c>
      <c r="AA2681" s="84">
        <v>2.9000000000000001E-2</v>
      </c>
      <c r="AB2681" s="85">
        <v>1</v>
      </c>
      <c r="AC2681" s="85">
        <v>1</v>
      </c>
    </row>
    <row r="2682" spans="1:29" ht="25.5">
      <c r="A2682" s="1"/>
      <c r="B2682" s="6" t="s">
        <v>8777</v>
      </c>
      <c r="C2682" s="6" t="s">
        <v>8778</v>
      </c>
      <c r="D2682" s="6" t="s">
        <v>8861</v>
      </c>
      <c r="E2682" s="49" t="s">
        <v>9076</v>
      </c>
      <c r="F2682" s="6" t="s">
        <v>9077</v>
      </c>
      <c r="G2682" s="6" t="s">
        <v>60</v>
      </c>
      <c r="H2682" s="6" t="s">
        <v>60</v>
      </c>
      <c r="I2682" s="60" t="s">
        <v>15502</v>
      </c>
      <c r="J2682" s="49" t="s">
        <v>15503</v>
      </c>
      <c r="K2682" s="6" t="s">
        <v>15504</v>
      </c>
      <c r="L2682" s="29">
        <f>IF($J$6="с учетом НДС",VLOOKUP(I2682,LEGEND!B:E,4,0)*(1-M2682),VLOOKUP(I2682,LEGEND!B:E,4,0)*(1-M2682)/1.2)</f>
        <v>383</v>
      </c>
      <c r="M2682" s="57">
        <f>IF(AND(B2682&lt;&gt;"1_Электроинструмент",B2682&lt;&gt;"2_Садовая техника"),$J$5,IF($J$4&lt;=20%,$J$4,IFERROR(VLOOKUP(S2682,LEGEND!$L$2:$M$5,2,FALSE),$J$4)))</f>
        <v>0</v>
      </c>
      <c r="N2682" s="48" t="s">
        <v>60</v>
      </c>
      <c r="O2682" s="6" t="s">
        <v>60</v>
      </c>
      <c r="P2682" s="49" t="s">
        <v>66</v>
      </c>
      <c r="Q2682" s="49" t="s">
        <v>67</v>
      </c>
      <c r="R2682" s="6" t="s">
        <v>60</v>
      </c>
      <c r="S2682" s="49" t="s">
        <v>60</v>
      </c>
      <c r="T2682" s="73" t="str">
        <f>IF(_xlfn.XLOOKUP(I2682,LEGEND!B:B,LEGEND!H:H)&lt;&gt;"-",HYPERLINK(_xlfn.XLOOKUP(I2682,LEGEND!B:B,LEGEND!H:H),"link"),_xlfn.XLOOKUP(I2682,LEGEND!B:B,LEGEND!H:H))</f>
        <v>-</v>
      </c>
      <c r="U2682" s="73" t="str">
        <f>HYPERLINK(_xlfn.XLOOKUP(I2682,LEGEND!B:B,LEGEND!I:I))</f>
        <v>https://milwaukee-media-images.s3.amazonaws.com/hi/4932363271--Hero_1.jpg</v>
      </c>
      <c r="V2682" s="51" t="s">
        <v>15505</v>
      </c>
      <c r="W2682" s="63" t="s">
        <v>71</v>
      </c>
      <c r="X2682" s="64">
        <v>47</v>
      </c>
      <c r="Y2682" s="64">
        <v>8</v>
      </c>
      <c r="Z2682" s="64">
        <v>171</v>
      </c>
      <c r="AA2682" s="84">
        <v>3.1E-2</v>
      </c>
      <c r="AB2682" s="85">
        <v>1</v>
      </c>
      <c r="AC2682" s="85">
        <v>1</v>
      </c>
    </row>
    <row r="2683" spans="1:29" ht="25.5">
      <c r="A2683" s="1"/>
      <c r="B2683" s="6" t="s">
        <v>8777</v>
      </c>
      <c r="C2683" s="6" t="s">
        <v>8778</v>
      </c>
      <c r="D2683" s="6" t="s">
        <v>8861</v>
      </c>
      <c r="E2683" s="49" t="s">
        <v>9076</v>
      </c>
      <c r="F2683" s="6" t="s">
        <v>9077</v>
      </c>
      <c r="G2683" s="6" t="s">
        <v>60</v>
      </c>
      <c r="H2683" s="6" t="s">
        <v>60</v>
      </c>
      <c r="I2683" s="60" t="s">
        <v>15506</v>
      </c>
      <c r="J2683" s="49" t="s">
        <v>15507</v>
      </c>
      <c r="K2683" s="6" t="s">
        <v>15508</v>
      </c>
      <c r="L2683" s="29">
        <f>IF($J$6="с учетом НДС",VLOOKUP(I2683,LEGEND!B:E,4,0)*(1-M2683),VLOOKUP(I2683,LEGEND!B:E,4,0)*(1-M2683)/1.2)</f>
        <v>383</v>
      </c>
      <c r="M2683" s="57">
        <f>IF(AND(B2683&lt;&gt;"1_Электроинструмент",B2683&lt;&gt;"2_Садовая техника"),$J$5,IF($J$4&lt;=20%,$J$4,IFERROR(VLOOKUP(S2683,LEGEND!$L$2:$M$5,2,FALSE),$J$4)))</f>
        <v>0</v>
      </c>
      <c r="N2683" s="48" t="s">
        <v>60</v>
      </c>
      <c r="O2683" s="6" t="s">
        <v>60</v>
      </c>
      <c r="P2683" s="49" t="s">
        <v>66</v>
      </c>
      <c r="Q2683" s="49" t="s">
        <v>67</v>
      </c>
      <c r="R2683" s="6" t="s">
        <v>60</v>
      </c>
      <c r="S2683" s="49" t="s">
        <v>60</v>
      </c>
      <c r="T2683" s="73" t="str">
        <f>IF(_xlfn.XLOOKUP(I2683,LEGEND!B:B,LEGEND!H:H)&lt;&gt;"-",HYPERLINK(_xlfn.XLOOKUP(I2683,LEGEND!B:B,LEGEND!H:H),"link"),_xlfn.XLOOKUP(I2683,LEGEND!B:B,LEGEND!H:H))</f>
        <v>link</v>
      </c>
      <c r="U2683" s="73" t="str">
        <f>HYPERLINK(_xlfn.XLOOKUP(I2683,LEGEND!B:B,LEGEND!I:I))</f>
        <v>https://milwaukee-media-images.s3.amazonaws.com/hi/4932363476--Hero_1.jpg</v>
      </c>
      <c r="V2683" s="51" t="s">
        <v>15509</v>
      </c>
      <c r="W2683" s="63" t="s">
        <v>71</v>
      </c>
      <c r="X2683" s="64">
        <v>90</v>
      </c>
      <c r="Y2683" s="64">
        <v>55</v>
      </c>
      <c r="Z2683" s="64">
        <v>5</v>
      </c>
      <c r="AA2683" s="84">
        <v>5.5E-2</v>
      </c>
      <c r="AB2683" s="85">
        <v>10</v>
      </c>
      <c r="AC2683" s="85">
        <v>1</v>
      </c>
    </row>
    <row r="2684" spans="1:29" ht="25.5">
      <c r="A2684" s="1"/>
      <c r="B2684" s="6" t="s">
        <v>8777</v>
      </c>
      <c r="C2684" s="6" t="s">
        <v>8778</v>
      </c>
      <c r="D2684" s="6" t="s">
        <v>8861</v>
      </c>
      <c r="E2684" s="49" t="s">
        <v>9076</v>
      </c>
      <c r="F2684" s="6" t="s">
        <v>9077</v>
      </c>
      <c r="G2684" s="6" t="s">
        <v>60</v>
      </c>
      <c r="H2684" s="6" t="s">
        <v>60</v>
      </c>
      <c r="I2684" s="60" t="s">
        <v>15510</v>
      </c>
      <c r="J2684" s="49" t="s">
        <v>15511</v>
      </c>
      <c r="K2684" s="6" t="s">
        <v>15512</v>
      </c>
      <c r="L2684" s="29">
        <f>IF($J$6="с учетом НДС",VLOOKUP(I2684,LEGEND!B:E,4,0)*(1-M2684),VLOOKUP(I2684,LEGEND!B:E,4,0)*(1-M2684)/1.2)</f>
        <v>398</v>
      </c>
      <c r="M2684" s="57">
        <f>IF(AND(B2684&lt;&gt;"1_Электроинструмент",B2684&lt;&gt;"2_Садовая техника"),$J$5,IF($J$4&lt;=20%,$J$4,IFERROR(VLOOKUP(S2684,LEGEND!$L$2:$M$5,2,FALSE),$J$4)))</f>
        <v>0</v>
      </c>
      <c r="N2684" s="48" t="s">
        <v>60</v>
      </c>
      <c r="O2684" s="6" t="s">
        <v>60</v>
      </c>
      <c r="P2684" s="49" t="s">
        <v>66</v>
      </c>
      <c r="Q2684" s="49" t="s">
        <v>67</v>
      </c>
      <c r="R2684" s="6" t="s">
        <v>60</v>
      </c>
      <c r="S2684" s="49" t="s">
        <v>60</v>
      </c>
      <c r="T2684" s="73" t="str">
        <f>IF(_xlfn.XLOOKUP(I2684,LEGEND!B:B,LEGEND!H:H)&lt;&gt;"-",HYPERLINK(_xlfn.XLOOKUP(I2684,LEGEND!B:B,LEGEND!H:H),"link"),_xlfn.XLOOKUP(I2684,LEGEND!B:B,LEGEND!H:H))</f>
        <v>link</v>
      </c>
      <c r="U2684" s="73" t="str">
        <f>HYPERLINK(_xlfn.XLOOKUP(I2684,LEGEND!B:B,LEGEND!I:I))</f>
        <v>https://milwaukee-media-images.s3.amazonaws.com/hi/4932352367--Hero_1.jpg</v>
      </c>
      <c r="V2684" s="51" t="s">
        <v>15513</v>
      </c>
      <c r="W2684" s="63" t="s">
        <v>71</v>
      </c>
      <c r="X2684" s="64">
        <v>50</v>
      </c>
      <c r="Y2684" s="64">
        <v>47</v>
      </c>
      <c r="Z2684" s="64">
        <v>198</v>
      </c>
      <c r="AA2684" s="84">
        <v>6.5000000000000002E-2</v>
      </c>
      <c r="AB2684" s="85">
        <v>1</v>
      </c>
      <c r="AC2684" s="85">
        <v>1</v>
      </c>
    </row>
    <row r="2685" spans="1:29" ht="25.5">
      <c r="A2685" s="1"/>
      <c r="B2685" s="6" t="s">
        <v>8777</v>
      </c>
      <c r="C2685" s="6" t="s">
        <v>8778</v>
      </c>
      <c r="D2685" s="6" t="s">
        <v>8861</v>
      </c>
      <c r="E2685" s="49" t="s">
        <v>9076</v>
      </c>
      <c r="F2685" s="6" t="s">
        <v>9077</v>
      </c>
      <c r="G2685" s="6" t="s">
        <v>60</v>
      </c>
      <c r="H2685" s="6" t="s">
        <v>60</v>
      </c>
      <c r="I2685" s="60" t="s">
        <v>15514</v>
      </c>
      <c r="J2685" s="49" t="s">
        <v>15515</v>
      </c>
      <c r="K2685" s="6" t="s">
        <v>15516</v>
      </c>
      <c r="L2685" s="29">
        <f>IF($J$6="с учетом НДС",VLOOKUP(I2685,LEGEND!B:E,4,0)*(1-M2685),VLOOKUP(I2685,LEGEND!B:E,4,0)*(1-M2685)/1.2)</f>
        <v>398</v>
      </c>
      <c r="M2685" s="57">
        <f>IF(AND(B2685&lt;&gt;"1_Электроинструмент",B2685&lt;&gt;"2_Садовая техника"),$J$5,IF($J$4&lt;=20%,$J$4,IFERROR(VLOOKUP(S2685,LEGEND!$L$2:$M$5,2,FALSE),$J$4)))</f>
        <v>0</v>
      </c>
      <c r="N2685" s="48" t="s">
        <v>60</v>
      </c>
      <c r="O2685" s="6" t="s">
        <v>60</v>
      </c>
      <c r="P2685" s="49" t="s">
        <v>66</v>
      </c>
      <c r="Q2685" s="49" t="s">
        <v>67</v>
      </c>
      <c r="R2685" s="6" t="s">
        <v>60</v>
      </c>
      <c r="S2685" s="49" t="s">
        <v>60</v>
      </c>
      <c r="T2685" s="73" t="str">
        <f>IF(_xlfn.XLOOKUP(I2685,LEGEND!B:B,LEGEND!H:H)&lt;&gt;"-",HYPERLINK(_xlfn.XLOOKUP(I2685,LEGEND!B:B,LEGEND!H:H),"link"),_xlfn.XLOOKUP(I2685,LEGEND!B:B,LEGEND!H:H))</f>
        <v>link</v>
      </c>
      <c r="U2685" s="73" t="str">
        <f>HYPERLINK(_xlfn.XLOOKUP(I2685,LEGEND!B:B,LEGEND!I:I))</f>
        <v>https://milwaukee-media-images.s3.amazonaws.com/hi/4932363479--Hero_1.jpg</v>
      </c>
      <c r="V2685" s="51" t="s">
        <v>15517</v>
      </c>
      <c r="W2685" s="63" t="s">
        <v>71</v>
      </c>
      <c r="X2685" s="64">
        <v>90</v>
      </c>
      <c r="Y2685" s="64">
        <v>55</v>
      </c>
      <c r="Z2685" s="64">
        <v>6</v>
      </c>
      <c r="AA2685" s="84">
        <v>7.0000000000000007E-2</v>
      </c>
      <c r="AB2685" s="85">
        <v>10</v>
      </c>
      <c r="AC2685" s="85">
        <v>1</v>
      </c>
    </row>
    <row r="2686" spans="1:29" ht="15">
      <c r="A2686" s="1"/>
      <c r="B2686" s="6" t="s">
        <v>8777</v>
      </c>
      <c r="C2686" s="6" t="s">
        <v>8778</v>
      </c>
      <c r="D2686" s="6" t="s">
        <v>8861</v>
      </c>
      <c r="E2686" s="49" t="s">
        <v>9076</v>
      </c>
      <c r="F2686" s="6" t="s">
        <v>9077</v>
      </c>
      <c r="G2686" s="6" t="s">
        <v>60</v>
      </c>
      <c r="H2686" s="6" t="s">
        <v>60</v>
      </c>
      <c r="I2686" s="60" t="s">
        <v>15518</v>
      </c>
      <c r="J2686" s="49" t="s">
        <v>15519</v>
      </c>
      <c r="K2686" s="6" t="s">
        <v>15520</v>
      </c>
      <c r="L2686" s="29">
        <f>IF($J$6="с учетом НДС",VLOOKUP(I2686,LEGEND!B:E,4,0)*(1-M2686),VLOOKUP(I2686,LEGEND!B:E,4,0)*(1-M2686)/1.2)</f>
        <v>413</v>
      </c>
      <c r="M2686" s="57">
        <f>IF(AND(B2686&lt;&gt;"1_Электроинструмент",B2686&lt;&gt;"2_Садовая техника"),$J$5,IF($J$4&lt;=20%,$J$4,IFERROR(VLOOKUP(S2686,LEGEND!$L$2:$M$5,2,FALSE),$J$4)))</f>
        <v>0</v>
      </c>
      <c r="N2686" s="48" t="s">
        <v>60</v>
      </c>
      <c r="O2686" s="6" t="s">
        <v>60</v>
      </c>
      <c r="P2686" s="49" t="s">
        <v>66</v>
      </c>
      <c r="Q2686" s="49" t="s">
        <v>473</v>
      </c>
      <c r="R2686" s="6" t="s">
        <v>60</v>
      </c>
      <c r="S2686" s="49" t="s">
        <v>60</v>
      </c>
      <c r="T2686" s="73" t="str">
        <f>IF(_xlfn.XLOOKUP(I2686,LEGEND!B:B,LEGEND!H:H)&lt;&gt;"-",HYPERLINK(_xlfn.XLOOKUP(I2686,LEGEND!B:B,LEGEND!H:H),"link"),_xlfn.XLOOKUP(I2686,LEGEND!B:B,LEGEND!H:H))</f>
        <v>-</v>
      </c>
      <c r="U2686" s="73" t="str">
        <f>HYPERLINK(_xlfn.XLOOKUP(I2686,LEGEND!B:B,LEGEND!I:I))</f>
        <v>https://milwaukee-media-images.s3.amazonaws.com/hi/4932352201--Hero_1.jpg</v>
      </c>
      <c r="V2686" s="51" t="s">
        <v>15521</v>
      </c>
      <c r="W2686" s="63" t="s">
        <v>71</v>
      </c>
      <c r="X2686" s="64">
        <v>73</v>
      </c>
      <c r="Y2686" s="64">
        <v>18</v>
      </c>
      <c r="Z2686" s="64">
        <v>18</v>
      </c>
      <c r="AA2686" s="84">
        <v>1.7999999999999999E-2</v>
      </c>
      <c r="AB2686" s="85">
        <v>10</v>
      </c>
      <c r="AC2686" s="85">
        <v>1</v>
      </c>
    </row>
    <row r="2687" spans="1:29" ht="25.5">
      <c r="A2687" s="1"/>
      <c r="B2687" s="6" t="s">
        <v>8777</v>
      </c>
      <c r="C2687" s="6" t="s">
        <v>8778</v>
      </c>
      <c r="D2687" s="6" t="s">
        <v>8861</v>
      </c>
      <c r="E2687" s="49" t="s">
        <v>9076</v>
      </c>
      <c r="F2687" s="6" t="s">
        <v>9077</v>
      </c>
      <c r="G2687" s="6" t="s">
        <v>60</v>
      </c>
      <c r="H2687" s="6" t="s">
        <v>60</v>
      </c>
      <c r="I2687" s="60" t="s">
        <v>15522</v>
      </c>
      <c r="J2687" s="49" t="s">
        <v>15523</v>
      </c>
      <c r="K2687" s="6" t="s">
        <v>15524</v>
      </c>
      <c r="L2687" s="29">
        <f>IF($J$6="с учетом НДС",VLOOKUP(I2687,LEGEND!B:E,4,0)*(1-M2687),VLOOKUP(I2687,LEGEND!B:E,4,0)*(1-M2687)/1.2)</f>
        <v>413</v>
      </c>
      <c r="M2687" s="57">
        <f>IF(AND(B2687&lt;&gt;"1_Электроинструмент",B2687&lt;&gt;"2_Садовая техника"),$J$5,IF($J$4&lt;=20%,$J$4,IFERROR(VLOOKUP(S2687,LEGEND!$L$2:$M$5,2,FALSE),$J$4)))</f>
        <v>0</v>
      </c>
      <c r="N2687" s="48" t="s">
        <v>60</v>
      </c>
      <c r="O2687" s="6" t="s">
        <v>60</v>
      </c>
      <c r="P2687" s="49" t="s">
        <v>66</v>
      </c>
      <c r="Q2687" s="49" t="s">
        <v>67</v>
      </c>
      <c r="R2687" s="6" t="s">
        <v>60</v>
      </c>
      <c r="S2687" s="49" t="s">
        <v>60</v>
      </c>
      <c r="T2687" s="73" t="str">
        <f>IF(_xlfn.XLOOKUP(I2687,LEGEND!B:B,LEGEND!H:H)&lt;&gt;"-",HYPERLINK(_xlfn.XLOOKUP(I2687,LEGEND!B:B,LEGEND!H:H),"link"),_xlfn.XLOOKUP(I2687,LEGEND!B:B,LEGEND!H:H))</f>
        <v>link</v>
      </c>
      <c r="U2687" s="73" t="str">
        <f>HYPERLINK(_xlfn.XLOOKUP(I2687,LEGEND!B:B,LEGEND!I:I))</f>
        <v>https://milwaukee-media-images.s3.amazonaws.com/hi/4932352368--Hero_1.jpg</v>
      </c>
      <c r="V2687" s="51" t="s">
        <v>15525</v>
      </c>
      <c r="W2687" s="63" t="s">
        <v>71</v>
      </c>
      <c r="X2687" s="64">
        <v>47</v>
      </c>
      <c r="Y2687" s="64">
        <v>197</v>
      </c>
      <c r="Z2687" s="64">
        <v>12</v>
      </c>
      <c r="AA2687" s="84">
        <v>7.3999999999999996E-2</v>
      </c>
      <c r="AB2687" s="85">
        <v>1</v>
      </c>
      <c r="AC2687" s="85">
        <v>1</v>
      </c>
    </row>
    <row r="2688" spans="1:29" ht="25.5">
      <c r="A2688" s="1"/>
      <c r="B2688" s="6" t="s">
        <v>8777</v>
      </c>
      <c r="C2688" s="6" t="s">
        <v>8778</v>
      </c>
      <c r="D2688" s="6" t="s">
        <v>8861</v>
      </c>
      <c r="E2688" s="49" t="s">
        <v>9076</v>
      </c>
      <c r="F2688" s="6" t="s">
        <v>9077</v>
      </c>
      <c r="G2688" s="6" t="s">
        <v>60</v>
      </c>
      <c r="H2688" s="6" t="s">
        <v>60</v>
      </c>
      <c r="I2688" s="60" t="s">
        <v>15526</v>
      </c>
      <c r="J2688" s="49" t="s">
        <v>15527</v>
      </c>
      <c r="K2688" s="6" t="s">
        <v>15528</v>
      </c>
      <c r="L2688" s="29">
        <f>IF($J$6="с учетом НДС",VLOOKUP(I2688,LEGEND!B:E,4,0)*(1-M2688),VLOOKUP(I2688,LEGEND!B:E,4,0)*(1-M2688)/1.2)</f>
        <v>413</v>
      </c>
      <c r="M2688" s="57">
        <f>IF(AND(B2688&lt;&gt;"1_Электроинструмент",B2688&lt;&gt;"2_Садовая техника"),$J$5,IF($J$4&lt;=20%,$J$4,IFERROR(VLOOKUP(S2688,LEGEND!$L$2:$M$5,2,FALSE),$J$4)))</f>
        <v>0</v>
      </c>
      <c r="N2688" s="48" t="s">
        <v>60</v>
      </c>
      <c r="O2688" s="6" t="s">
        <v>60</v>
      </c>
      <c r="P2688" s="49" t="s">
        <v>66</v>
      </c>
      <c r="Q2688" s="49" t="s">
        <v>67</v>
      </c>
      <c r="R2688" s="6" t="s">
        <v>60</v>
      </c>
      <c r="S2688" s="49" t="s">
        <v>60</v>
      </c>
      <c r="T2688" s="73" t="str">
        <f>IF(_xlfn.XLOOKUP(I2688,LEGEND!B:B,LEGEND!H:H)&lt;&gt;"-",HYPERLINK(_xlfn.XLOOKUP(I2688,LEGEND!B:B,LEGEND!H:H),"link"),_xlfn.XLOOKUP(I2688,LEGEND!B:B,LEGEND!H:H))</f>
        <v>-</v>
      </c>
      <c r="U2688" s="73" t="str">
        <f>HYPERLINK(_xlfn.XLOOKUP(I2688,LEGEND!B:B,LEGEND!I:I))</f>
        <v>https://milwaukee-media-images.s3.amazonaws.com/hi/4932363272--Hero_1.jpg</v>
      </c>
      <c r="V2688" s="51" t="s">
        <v>15529</v>
      </c>
      <c r="W2688" s="63" t="s">
        <v>71</v>
      </c>
      <c r="X2688" s="64">
        <v>47</v>
      </c>
      <c r="Y2688" s="64">
        <v>8</v>
      </c>
      <c r="Z2688" s="64">
        <v>171</v>
      </c>
      <c r="AA2688" s="84">
        <v>3.3000000000000002E-2</v>
      </c>
      <c r="AB2688" s="85">
        <v>1</v>
      </c>
      <c r="AC2688" s="85">
        <v>1</v>
      </c>
    </row>
    <row r="2689" spans="1:29" ht="25.5">
      <c r="A2689" s="1"/>
      <c r="B2689" s="6" t="s">
        <v>8777</v>
      </c>
      <c r="C2689" s="6" t="s">
        <v>8778</v>
      </c>
      <c r="D2689" s="6" t="s">
        <v>8861</v>
      </c>
      <c r="E2689" s="49" t="s">
        <v>9076</v>
      </c>
      <c r="F2689" s="6" t="s">
        <v>9077</v>
      </c>
      <c r="G2689" s="6" t="s">
        <v>60</v>
      </c>
      <c r="H2689" s="6" t="s">
        <v>60</v>
      </c>
      <c r="I2689" s="60" t="s">
        <v>15530</v>
      </c>
      <c r="J2689" s="49" t="s">
        <v>15531</v>
      </c>
      <c r="K2689" s="6" t="s">
        <v>15532</v>
      </c>
      <c r="L2689" s="29">
        <f>IF($J$6="с учетом НДС",VLOOKUP(I2689,LEGEND!B:E,4,0)*(1-M2689),VLOOKUP(I2689,LEGEND!B:E,4,0)*(1-M2689)/1.2)</f>
        <v>413</v>
      </c>
      <c r="M2689" s="57">
        <f>IF(AND(B2689&lt;&gt;"1_Электроинструмент",B2689&lt;&gt;"2_Садовая техника"),$J$5,IF($J$4&lt;=20%,$J$4,IFERROR(VLOOKUP(S2689,LEGEND!$L$2:$M$5,2,FALSE),$J$4)))</f>
        <v>0</v>
      </c>
      <c r="N2689" s="48" t="s">
        <v>60</v>
      </c>
      <c r="O2689" s="6" t="s">
        <v>60</v>
      </c>
      <c r="P2689" s="49" t="s">
        <v>66</v>
      </c>
      <c r="Q2689" s="49" t="s">
        <v>67</v>
      </c>
      <c r="R2689" s="6" t="s">
        <v>60</v>
      </c>
      <c r="S2689" s="49" t="s">
        <v>60</v>
      </c>
      <c r="T2689" s="73" t="str">
        <f>IF(_xlfn.XLOOKUP(I2689,LEGEND!B:B,LEGEND!H:H)&lt;&gt;"-",HYPERLINK(_xlfn.XLOOKUP(I2689,LEGEND!B:B,LEGEND!H:H),"link"),_xlfn.XLOOKUP(I2689,LEGEND!B:B,LEGEND!H:H))</f>
        <v>link</v>
      </c>
      <c r="U2689" s="73" t="str">
        <f>HYPERLINK(_xlfn.XLOOKUP(I2689,LEGEND!B:B,LEGEND!I:I))</f>
        <v>https://milwaukee-media-images.s3.amazonaws.com/hi/4932363482--Hero_1.jpg</v>
      </c>
      <c r="V2689" s="51" t="s">
        <v>15533</v>
      </c>
      <c r="W2689" s="63" t="s">
        <v>71</v>
      </c>
      <c r="X2689" s="64">
        <v>90</v>
      </c>
      <c r="Y2689" s="64">
        <v>55</v>
      </c>
      <c r="Z2689" s="64">
        <v>6</v>
      </c>
      <c r="AA2689" s="84">
        <v>8.3000000000000004E-2</v>
      </c>
      <c r="AB2689" s="85">
        <v>10</v>
      </c>
      <c r="AC2689" s="85">
        <v>1</v>
      </c>
    </row>
    <row r="2690" spans="1:29" ht="25.5">
      <c r="A2690" s="1"/>
      <c r="B2690" s="6" t="s">
        <v>8777</v>
      </c>
      <c r="C2690" s="6" t="s">
        <v>8778</v>
      </c>
      <c r="D2690" s="6" t="s">
        <v>8861</v>
      </c>
      <c r="E2690" s="49" t="s">
        <v>9076</v>
      </c>
      <c r="F2690" s="6" t="s">
        <v>9077</v>
      </c>
      <c r="G2690" s="6" t="s">
        <v>60</v>
      </c>
      <c r="H2690" s="6" t="s">
        <v>60</v>
      </c>
      <c r="I2690" s="60" t="s">
        <v>15534</v>
      </c>
      <c r="J2690" s="49" t="s">
        <v>15535</v>
      </c>
      <c r="K2690" s="6" t="s">
        <v>15536</v>
      </c>
      <c r="L2690" s="29">
        <f>IF($J$6="с учетом НДС",VLOOKUP(I2690,LEGEND!B:E,4,0)*(1-M2690),VLOOKUP(I2690,LEGEND!B:E,4,0)*(1-M2690)/1.2)</f>
        <v>413</v>
      </c>
      <c r="M2690" s="57">
        <f>IF(AND(B2690&lt;&gt;"1_Электроинструмент",B2690&lt;&gt;"2_Садовая техника"),$J$5,IF($J$4&lt;=20%,$J$4,IFERROR(VLOOKUP(S2690,LEGEND!$L$2:$M$5,2,FALSE),$J$4)))</f>
        <v>0</v>
      </c>
      <c r="N2690" s="48" t="s">
        <v>60</v>
      </c>
      <c r="O2690" s="6" t="s">
        <v>60</v>
      </c>
      <c r="P2690" s="49" t="s">
        <v>66</v>
      </c>
      <c r="Q2690" s="49" t="s">
        <v>67</v>
      </c>
      <c r="R2690" s="6" t="s">
        <v>60</v>
      </c>
      <c r="S2690" s="49" t="s">
        <v>60</v>
      </c>
      <c r="T2690" s="73" t="str">
        <f>IF(_xlfn.XLOOKUP(I2690,LEGEND!B:B,LEGEND!H:H)&lt;&gt;"-",HYPERLINK(_xlfn.XLOOKUP(I2690,LEGEND!B:B,LEGEND!H:H),"link"),_xlfn.XLOOKUP(I2690,LEGEND!B:B,LEGEND!H:H))</f>
        <v>link</v>
      </c>
      <c r="U2690" s="73" t="str">
        <f>HYPERLINK(_xlfn.XLOOKUP(I2690,LEGEND!B:B,LEGEND!I:I))</f>
        <v>https://milwaukee-media-images.s3.amazonaws.com/hi/4932363484--Hero_1.jpg</v>
      </c>
      <c r="V2690" s="51" t="s">
        <v>15537</v>
      </c>
      <c r="W2690" s="63" t="s">
        <v>71</v>
      </c>
      <c r="X2690" s="64">
        <v>90</v>
      </c>
      <c r="Y2690" s="64">
        <v>55</v>
      </c>
      <c r="Z2690" s="64">
        <v>6</v>
      </c>
      <c r="AA2690" s="84">
        <v>0.09</v>
      </c>
      <c r="AB2690" s="85">
        <v>10</v>
      </c>
      <c r="AC2690" s="85">
        <v>1</v>
      </c>
    </row>
    <row r="2691" spans="1:29" ht="25.5">
      <c r="A2691" s="1"/>
      <c r="B2691" s="6" t="s">
        <v>8777</v>
      </c>
      <c r="C2691" s="6" t="s">
        <v>8778</v>
      </c>
      <c r="D2691" s="6" t="s">
        <v>8861</v>
      </c>
      <c r="E2691" s="49" t="s">
        <v>9076</v>
      </c>
      <c r="F2691" s="6" t="s">
        <v>9077</v>
      </c>
      <c r="G2691" s="6" t="s">
        <v>60</v>
      </c>
      <c r="H2691" s="6" t="s">
        <v>60</v>
      </c>
      <c r="I2691" s="60" t="s">
        <v>15538</v>
      </c>
      <c r="J2691" s="49" t="s">
        <v>15539</v>
      </c>
      <c r="K2691" s="6" t="s">
        <v>15540</v>
      </c>
      <c r="L2691" s="29">
        <f>IF($J$6="с учетом НДС",VLOOKUP(I2691,LEGEND!B:E,4,0)*(1-M2691),VLOOKUP(I2691,LEGEND!B:E,4,0)*(1-M2691)/1.2)</f>
        <v>413</v>
      </c>
      <c r="M2691" s="57">
        <f>IF(AND(B2691&lt;&gt;"1_Электроинструмент",B2691&lt;&gt;"2_Садовая техника"),$J$5,IF($J$4&lt;=20%,$J$4,IFERROR(VLOOKUP(S2691,LEGEND!$L$2:$M$5,2,FALSE),$J$4)))</f>
        <v>0</v>
      </c>
      <c r="N2691" s="48" t="s">
        <v>60</v>
      </c>
      <c r="O2691" s="6" t="s">
        <v>60</v>
      </c>
      <c r="P2691" s="49" t="s">
        <v>66</v>
      </c>
      <c r="Q2691" s="49" t="s">
        <v>67</v>
      </c>
      <c r="R2691" s="6" t="s">
        <v>60</v>
      </c>
      <c r="S2691" s="49" t="s">
        <v>60</v>
      </c>
      <c r="T2691" s="73" t="str">
        <f>IF(_xlfn.XLOOKUP(I2691,LEGEND!B:B,LEGEND!H:H)&lt;&gt;"-",HYPERLINK(_xlfn.XLOOKUP(I2691,LEGEND!B:B,LEGEND!H:H),"link"),_xlfn.XLOOKUP(I2691,LEGEND!B:B,LEGEND!H:H))</f>
        <v>link</v>
      </c>
      <c r="U2691" s="73" t="str">
        <f>HYPERLINK(_xlfn.XLOOKUP(I2691,LEGEND!B:B,LEGEND!I:I))</f>
        <v>https://milwaukee-media-images.s3.amazonaws.com/hi/4932459834--Hero_1.jpg</v>
      </c>
      <c r="V2691" s="51" t="s">
        <v>15541</v>
      </c>
      <c r="W2691" s="63" t="s">
        <v>71</v>
      </c>
      <c r="X2691" s="64">
        <v>19</v>
      </c>
      <c r="Y2691" s="64">
        <v>19</v>
      </c>
      <c r="Z2691" s="64">
        <v>75</v>
      </c>
      <c r="AA2691" s="84">
        <v>0.02</v>
      </c>
      <c r="AB2691" s="85">
        <v>10</v>
      </c>
      <c r="AC2691" s="85">
        <v>1</v>
      </c>
    </row>
    <row r="2692" spans="1:29" ht="25.5">
      <c r="A2692" s="1"/>
      <c r="B2692" s="6" t="s">
        <v>8777</v>
      </c>
      <c r="C2692" s="6" t="s">
        <v>8778</v>
      </c>
      <c r="D2692" s="6" t="s">
        <v>8861</v>
      </c>
      <c r="E2692" s="49" t="s">
        <v>9076</v>
      </c>
      <c r="F2692" s="6" t="s">
        <v>9077</v>
      </c>
      <c r="G2692" s="6" t="s">
        <v>60</v>
      </c>
      <c r="H2692" s="6" t="s">
        <v>60</v>
      </c>
      <c r="I2692" s="60" t="s">
        <v>15542</v>
      </c>
      <c r="J2692" s="49" t="s">
        <v>15543</v>
      </c>
      <c r="K2692" s="6" t="s">
        <v>15544</v>
      </c>
      <c r="L2692" s="29">
        <f>IF($J$6="с учетом НДС",VLOOKUP(I2692,LEGEND!B:E,4,0)*(1-M2692),VLOOKUP(I2692,LEGEND!B:E,4,0)*(1-M2692)/1.2)</f>
        <v>413</v>
      </c>
      <c r="M2692" s="57">
        <f>IF(AND(B2692&lt;&gt;"1_Электроинструмент",B2692&lt;&gt;"2_Садовая техника"),$J$5,IF($J$4&lt;=20%,$J$4,IFERROR(VLOOKUP(S2692,LEGEND!$L$2:$M$5,2,FALSE),$J$4)))</f>
        <v>0</v>
      </c>
      <c r="N2692" s="48" t="s">
        <v>60</v>
      </c>
      <c r="O2692" s="6" t="s">
        <v>60</v>
      </c>
      <c r="P2692" s="49" t="s">
        <v>66</v>
      </c>
      <c r="Q2692" s="49" t="s">
        <v>67</v>
      </c>
      <c r="R2692" s="6" t="s">
        <v>60</v>
      </c>
      <c r="S2692" s="49" t="s">
        <v>60</v>
      </c>
      <c r="T2692" s="73" t="str">
        <f>IF(_xlfn.XLOOKUP(I2692,LEGEND!B:B,LEGEND!H:H)&lt;&gt;"-",HYPERLINK(_xlfn.XLOOKUP(I2692,LEGEND!B:B,LEGEND!H:H),"link"),_xlfn.XLOOKUP(I2692,LEGEND!B:B,LEGEND!H:H))</f>
        <v>link</v>
      </c>
      <c r="U2692" s="73" t="str">
        <f>HYPERLINK(_xlfn.XLOOKUP(I2692,LEGEND!B:B,LEGEND!I:I))</f>
        <v>https://milwaukee-media-images.s3.amazonaws.com/hi/4932459835--Hero_1.jpg</v>
      </c>
      <c r="V2692" s="51" t="s">
        <v>15545</v>
      </c>
      <c r="W2692" s="63" t="s">
        <v>71</v>
      </c>
      <c r="X2692" s="64">
        <v>19</v>
      </c>
      <c r="Y2692" s="64">
        <v>19</v>
      </c>
      <c r="Z2692" s="64">
        <v>75</v>
      </c>
      <c r="AA2692" s="84">
        <v>2.3E-2</v>
      </c>
      <c r="AB2692" s="85">
        <v>10</v>
      </c>
      <c r="AC2692" s="85">
        <v>1</v>
      </c>
    </row>
    <row r="2693" spans="1:29" ht="25.5">
      <c r="A2693" s="1"/>
      <c r="B2693" s="6" t="s">
        <v>8777</v>
      </c>
      <c r="C2693" s="6" t="s">
        <v>8778</v>
      </c>
      <c r="D2693" s="6" t="s">
        <v>8861</v>
      </c>
      <c r="E2693" s="49" t="s">
        <v>9076</v>
      </c>
      <c r="F2693" s="6" t="s">
        <v>9077</v>
      </c>
      <c r="G2693" s="6" t="s">
        <v>60</v>
      </c>
      <c r="H2693" s="6" t="s">
        <v>60</v>
      </c>
      <c r="I2693" s="60" t="s">
        <v>15546</v>
      </c>
      <c r="J2693" s="49" t="s">
        <v>15547</v>
      </c>
      <c r="K2693" s="6" t="s">
        <v>15548</v>
      </c>
      <c r="L2693" s="29">
        <f>IF($J$6="с учетом НДС",VLOOKUP(I2693,LEGEND!B:E,4,0)*(1-M2693),VLOOKUP(I2693,LEGEND!B:E,4,0)*(1-M2693)/1.2)</f>
        <v>413</v>
      </c>
      <c r="M2693" s="57">
        <f>IF(AND(B2693&lt;&gt;"1_Электроинструмент",B2693&lt;&gt;"2_Садовая техника"),$J$5,IF($J$4&lt;=20%,$J$4,IFERROR(VLOOKUP(S2693,LEGEND!$L$2:$M$5,2,FALSE),$J$4)))</f>
        <v>0</v>
      </c>
      <c r="N2693" s="48" t="s">
        <v>60</v>
      </c>
      <c r="O2693" s="6" t="s">
        <v>60</v>
      </c>
      <c r="P2693" s="49" t="s">
        <v>66</v>
      </c>
      <c r="Q2693" s="49" t="s">
        <v>67</v>
      </c>
      <c r="R2693" s="6" t="s">
        <v>60</v>
      </c>
      <c r="S2693" s="49" t="s">
        <v>60</v>
      </c>
      <c r="T2693" s="73" t="str">
        <f>IF(_xlfn.XLOOKUP(I2693,LEGEND!B:B,LEGEND!H:H)&lt;&gt;"-",HYPERLINK(_xlfn.XLOOKUP(I2693,LEGEND!B:B,LEGEND!H:H),"link"),_xlfn.XLOOKUP(I2693,LEGEND!B:B,LEGEND!H:H))</f>
        <v>link</v>
      </c>
      <c r="U2693" s="73" t="str">
        <f>HYPERLINK(_xlfn.XLOOKUP(I2693,LEGEND!B:B,LEGEND!I:I))</f>
        <v>https://milwaukee-media-images.s3.amazonaws.com/hi/4932459836--Hero_1.jpg</v>
      </c>
      <c r="V2693" s="51" t="s">
        <v>15549</v>
      </c>
      <c r="W2693" s="63" t="s">
        <v>71</v>
      </c>
      <c r="X2693" s="64">
        <v>19</v>
      </c>
      <c r="Y2693" s="64">
        <v>19</v>
      </c>
      <c r="Z2693" s="64">
        <v>75</v>
      </c>
      <c r="AA2693" s="84">
        <v>2.3E-2</v>
      </c>
      <c r="AB2693" s="85">
        <v>10</v>
      </c>
      <c r="AC2693" s="85">
        <v>1</v>
      </c>
    </row>
    <row r="2694" spans="1:29" ht="25.5">
      <c r="A2694" s="1"/>
      <c r="B2694" s="6" t="s">
        <v>8777</v>
      </c>
      <c r="C2694" s="6" t="s">
        <v>8778</v>
      </c>
      <c r="D2694" s="6" t="s">
        <v>8861</v>
      </c>
      <c r="E2694" s="49" t="s">
        <v>9076</v>
      </c>
      <c r="F2694" s="6" t="s">
        <v>9077</v>
      </c>
      <c r="G2694" s="6" t="s">
        <v>60</v>
      </c>
      <c r="H2694" s="6" t="s">
        <v>60</v>
      </c>
      <c r="I2694" s="60" t="s">
        <v>15550</v>
      </c>
      <c r="J2694" s="49" t="s">
        <v>15551</v>
      </c>
      <c r="K2694" s="6" t="s">
        <v>15552</v>
      </c>
      <c r="L2694" s="29">
        <f>IF($J$6="с учетом НДС",VLOOKUP(I2694,LEGEND!B:E,4,0)*(1-M2694),VLOOKUP(I2694,LEGEND!B:E,4,0)*(1-M2694)/1.2)</f>
        <v>415</v>
      </c>
      <c r="M2694" s="57">
        <f>IF(AND(B2694&lt;&gt;"1_Электроинструмент",B2694&lt;&gt;"2_Садовая техника"),$J$5,IF($J$4&lt;=20%,$J$4,IFERROR(VLOOKUP(S2694,LEGEND!$L$2:$M$5,2,FALSE),$J$4)))</f>
        <v>0</v>
      </c>
      <c r="N2694" s="48" t="s">
        <v>60</v>
      </c>
      <c r="O2694" s="6" t="s">
        <v>60</v>
      </c>
      <c r="P2694" s="49" t="s">
        <v>66</v>
      </c>
      <c r="Q2694" s="49" t="s">
        <v>67</v>
      </c>
      <c r="R2694" s="6" t="s">
        <v>60</v>
      </c>
      <c r="S2694" s="49" t="s">
        <v>60</v>
      </c>
      <c r="T2694" s="73" t="str">
        <f>IF(_xlfn.XLOOKUP(I2694,LEGEND!B:B,LEGEND!H:H)&lt;&gt;"-",HYPERLINK(_xlfn.XLOOKUP(I2694,LEGEND!B:B,LEGEND!H:H),"link"),_xlfn.XLOOKUP(I2694,LEGEND!B:B,LEGEND!H:H))</f>
        <v>link</v>
      </c>
      <c r="U2694" s="73" t="str">
        <f>HYPERLINK(_xlfn.XLOOKUP(I2694,LEGEND!B:B,LEGEND!I:I))</f>
        <v>https://milwaukee-media-images.s3.amazonaws.com/hi/48894720--Hero_1.jpg</v>
      </c>
      <c r="V2694" s="51" t="s">
        <v>15553</v>
      </c>
      <c r="W2694" s="63" t="s">
        <v>71</v>
      </c>
      <c r="X2694" s="64">
        <v>47</v>
      </c>
      <c r="Y2694" s="64">
        <v>171</v>
      </c>
      <c r="Z2694" s="64">
        <v>9</v>
      </c>
      <c r="AA2694" s="84">
        <v>3.5999999999999997E-2</v>
      </c>
      <c r="AB2694" s="85">
        <v>1</v>
      </c>
      <c r="AC2694" s="85">
        <v>1</v>
      </c>
    </row>
    <row r="2695" spans="1:29" ht="25.5">
      <c r="A2695" s="1"/>
      <c r="B2695" s="6" t="s">
        <v>8777</v>
      </c>
      <c r="C2695" s="6" t="s">
        <v>8778</v>
      </c>
      <c r="D2695" s="6" t="s">
        <v>8861</v>
      </c>
      <c r="E2695" s="49" t="s">
        <v>9076</v>
      </c>
      <c r="F2695" s="6" t="s">
        <v>9077</v>
      </c>
      <c r="G2695" s="6" t="s">
        <v>60</v>
      </c>
      <c r="H2695" s="6" t="s">
        <v>60</v>
      </c>
      <c r="I2695" s="60" t="s">
        <v>15554</v>
      </c>
      <c r="J2695" s="49" t="s">
        <v>15555</v>
      </c>
      <c r="K2695" s="6" t="s">
        <v>15556</v>
      </c>
      <c r="L2695" s="29">
        <f>IF($J$6="с учетом НДС",VLOOKUP(I2695,LEGEND!B:E,4,0)*(1-M2695),VLOOKUP(I2695,LEGEND!B:E,4,0)*(1-M2695)/1.2)</f>
        <v>426</v>
      </c>
      <c r="M2695" s="57">
        <f>IF(AND(B2695&lt;&gt;"1_Электроинструмент",B2695&lt;&gt;"2_Садовая техника"),$J$5,IF($J$4&lt;=20%,$J$4,IFERROR(VLOOKUP(S2695,LEGEND!$L$2:$M$5,2,FALSE),$J$4)))</f>
        <v>0</v>
      </c>
      <c r="N2695" s="48" t="s">
        <v>60</v>
      </c>
      <c r="O2695" s="6" t="s">
        <v>60</v>
      </c>
      <c r="P2695" s="49" t="s">
        <v>66</v>
      </c>
      <c r="Q2695" s="49" t="s">
        <v>67</v>
      </c>
      <c r="R2695" s="6" t="s">
        <v>60</v>
      </c>
      <c r="S2695" s="49" t="s">
        <v>60</v>
      </c>
      <c r="T2695" s="73" t="str">
        <f>IF(_xlfn.XLOOKUP(I2695,LEGEND!B:B,LEGEND!H:H)&lt;&gt;"-",HYPERLINK(_xlfn.XLOOKUP(I2695,LEGEND!B:B,LEGEND!H:H),"link"),_xlfn.XLOOKUP(I2695,LEGEND!B:B,LEGEND!H:H))</f>
        <v>link</v>
      </c>
      <c r="U2695" s="73" t="str">
        <f>HYPERLINK(_xlfn.XLOOKUP(I2695,LEGEND!B:B,LEGEND!I:I))</f>
        <v>https://milwaukee-media-images.s3.amazonaws.com/hi/4932352380--Hero_1.jpg</v>
      </c>
      <c r="V2695" s="51" t="s">
        <v>15557</v>
      </c>
      <c r="W2695" s="63" t="s">
        <v>71</v>
      </c>
      <c r="X2695" s="64">
        <v>20</v>
      </c>
      <c r="Y2695" s="64">
        <v>20</v>
      </c>
      <c r="Z2695" s="64">
        <v>75</v>
      </c>
      <c r="AA2695" s="84">
        <v>1.2999999999999999E-2</v>
      </c>
      <c r="AB2695" s="85">
        <v>10</v>
      </c>
      <c r="AC2695" s="85">
        <v>1</v>
      </c>
    </row>
    <row r="2696" spans="1:29" ht="25.5">
      <c r="A2696" s="1"/>
      <c r="B2696" s="6" t="s">
        <v>8777</v>
      </c>
      <c r="C2696" s="6" t="s">
        <v>8778</v>
      </c>
      <c r="D2696" s="6" t="s">
        <v>8861</v>
      </c>
      <c r="E2696" s="49" t="s">
        <v>9076</v>
      </c>
      <c r="F2696" s="6" t="s">
        <v>9077</v>
      </c>
      <c r="G2696" s="6" t="s">
        <v>60</v>
      </c>
      <c r="H2696" s="6" t="s">
        <v>60</v>
      </c>
      <c r="I2696" s="60" t="s">
        <v>15558</v>
      </c>
      <c r="J2696" s="49" t="s">
        <v>15559</v>
      </c>
      <c r="K2696" s="6" t="s">
        <v>15560</v>
      </c>
      <c r="L2696" s="29">
        <f>IF($J$6="с учетом НДС",VLOOKUP(I2696,LEGEND!B:E,4,0)*(1-M2696),VLOOKUP(I2696,LEGEND!B:E,4,0)*(1-M2696)/1.2)</f>
        <v>455</v>
      </c>
      <c r="M2696" s="57">
        <f>IF(AND(B2696&lt;&gt;"1_Электроинструмент",B2696&lt;&gt;"2_Садовая техника"),$J$5,IF($J$4&lt;=20%,$J$4,IFERROR(VLOOKUP(S2696,LEGEND!$L$2:$M$5,2,FALSE),$J$4)))</f>
        <v>0</v>
      </c>
      <c r="N2696" s="48" t="s">
        <v>60</v>
      </c>
      <c r="O2696" s="6" t="s">
        <v>60</v>
      </c>
      <c r="P2696" s="49" t="s">
        <v>66</v>
      </c>
      <c r="Q2696" s="49" t="s">
        <v>67</v>
      </c>
      <c r="R2696" s="6" t="s">
        <v>60</v>
      </c>
      <c r="S2696" s="49" t="s">
        <v>60</v>
      </c>
      <c r="T2696" s="73" t="str">
        <f>IF(_xlfn.XLOOKUP(I2696,LEGEND!B:B,LEGEND!H:H)&lt;&gt;"-",HYPERLINK(_xlfn.XLOOKUP(I2696,LEGEND!B:B,LEGEND!H:H),"link"),_xlfn.XLOOKUP(I2696,LEGEND!B:B,LEGEND!H:H))</f>
        <v>link</v>
      </c>
      <c r="U2696" s="73" t="str">
        <f>HYPERLINK(_xlfn.XLOOKUP(I2696,LEGEND!B:B,LEGEND!I:I))</f>
        <v>https://milwaukee-media-images.s3.amazonaws.com/hi/48894721--Hero_1.jpg</v>
      </c>
      <c r="V2696" s="51" t="s">
        <v>15561</v>
      </c>
      <c r="W2696" s="63" t="s">
        <v>71</v>
      </c>
      <c r="X2696" s="64">
        <v>47</v>
      </c>
      <c r="Y2696" s="64">
        <v>197</v>
      </c>
      <c r="Z2696" s="64">
        <v>10</v>
      </c>
      <c r="AA2696" s="84">
        <v>4.3999999999999997E-2</v>
      </c>
      <c r="AB2696" s="85">
        <v>1</v>
      </c>
      <c r="AC2696" s="85">
        <v>1</v>
      </c>
    </row>
    <row r="2697" spans="1:29" ht="25.5">
      <c r="A2697" s="1"/>
      <c r="B2697" s="6" t="s">
        <v>8777</v>
      </c>
      <c r="C2697" s="6" t="s">
        <v>8778</v>
      </c>
      <c r="D2697" s="6" t="s">
        <v>8861</v>
      </c>
      <c r="E2697" s="49" t="s">
        <v>9076</v>
      </c>
      <c r="F2697" s="6" t="s">
        <v>9077</v>
      </c>
      <c r="G2697" s="6" t="s">
        <v>60</v>
      </c>
      <c r="H2697" s="6" t="s">
        <v>60</v>
      </c>
      <c r="I2697" s="60" t="s">
        <v>15562</v>
      </c>
      <c r="J2697" s="49" t="s">
        <v>15563</v>
      </c>
      <c r="K2697" s="6" t="s">
        <v>15564</v>
      </c>
      <c r="L2697" s="29">
        <f>IF($J$6="с учетом НДС",VLOOKUP(I2697,LEGEND!B:E,4,0)*(1-M2697),VLOOKUP(I2697,LEGEND!B:E,4,0)*(1-M2697)/1.2)</f>
        <v>469</v>
      </c>
      <c r="M2697" s="57">
        <f>IF(AND(B2697&lt;&gt;"1_Электроинструмент",B2697&lt;&gt;"2_Садовая техника"),$J$5,IF($J$4&lt;=20%,$J$4,IFERROR(VLOOKUP(S2697,LEGEND!$L$2:$M$5,2,FALSE),$J$4)))</f>
        <v>0</v>
      </c>
      <c r="N2697" s="48" t="s">
        <v>60</v>
      </c>
      <c r="O2697" s="6" t="s">
        <v>60</v>
      </c>
      <c r="P2697" s="49" t="s">
        <v>66</v>
      </c>
      <c r="Q2697" s="49" t="s">
        <v>67</v>
      </c>
      <c r="R2697" s="6" t="s">
        <v>60</v>
      </c>
      <c r="S2697" s="49" t="s">
        <v>60</v>
      </c>
      <c r="T2697" s="73" t="str">
        <f>IF(_xlfn.XLOOKUP(I2697,LEGEND!B:B,LEGEND!H:H)&lt;&gt;"-",HYPERLINK(_xlfn.XLOOKUP(I2697,LEGEND!B:B,LEGEND!H:H),"link"),_xlfn.XLOOKUP(I2697,LEGEND!B:B,LEGEND!H:H))</f>
        <v>link</v>
      </c>
      <c r="U2697" s="73" t="str">
        <f>HYPERLINK(_xlfn.XLOOKUP(I2697,LEGEND!B:B,LEGEND!I:I))</f>
        <v>https://milwaukee-media-images.s3.amazonaws.com/hi/48894722--Hero_1.jpg</v>
      </c>
      <c r="V2697" s="51" t="s">
        <v>15565</v>
      </c>
      <c r="W2697" s="63" t="s">
        <v>71</v>
      </c>
      <c r="X2697" s="64">
        <v>47</v>
      </c>
      <c r="Y2697" s="64">
        <v>197</v>
      </c>
      <c r="Z2697" s="64">
        <v>10</v>
      </c>
      <c r="AA2697" s="84">
        <v>4.4999999999999998E-2</v>
      </c>
      <c r="AB2697" s="85">
        <v>1</v>
      </c>
      <c r="AC2697" s="85">
        <v>1</v>
      </c>
    </row>
    <row r="2698" spans="1:29" ht="25.5">
      <c r="A2698" s="1"/>
      <c r="B2698" s="6" t="s">
        <v>8777</v>
      </c>
      <c r="C2698" s="6" t="s">
        <v>8778</v>
      </c>
      <c r="D2698" s="6" t="s">
        <v>8861</v>
      </c>
      <c r="E2698" s="49" t="s">
        <v>9076</v>
      </c>
      <c r="F2698" s="6" t="s">
        <v>9077</v>
      </c>
      <c r="G2698" s="6" t="s">
        <v>60</v>
      </c>
      <c r="H2698" s="6" t="s">
        <v>60</v>
      </c>
      <c r="I2698" s="60" t="s">
        <v>15566</v>
      </c>
      <c r="J2698" s="49" t="s">
        <v>15567</v>
      </c>
      <c r="K2698" s="6" t="s">
        <v>15568</v>
      </c>
      <c r="L2698" s="29">
        <f>IF($J$6="с учетом НДС",VLOOKUP(I2698,LEGEND!B:E,4,0)*(1-M2698),VLOOKUP(I2698,LEGEND!B:E,4,0)*(1-M2698)/1.2)</f>
        <v>471</v>
      </c>
      <c r="M2698" s="57">
        <f>IF(AND(B2698&lt;&gt;"1_Электроинструмент",B2698&lt;&gt;"2_Садовая техника"),$J$5,IF($J$4&lt;=20%,$J$4,IFERROR(VLOOKUP(S2698,LEGEND!$L$2:$M$5,2,FALSE),$J$4)))</f>
        <v>0</v>
      </c>
      <c r="N2698" s="48" t="s">
        <v>60</v>
      </c>
      <c r="O2698" s="6" t="s">
        <v>60</v>
      </c>
      <c r="P2698" s="49" t="s">
        <v>66</v>
      </c>
      <c r="Q2698" s="49" t="s">
        <v>67</v>
      </c>
      <c r="R2698" s="6" t="s">
        <v>60</v>
      </c>
      <c r="S2698" s="49" t="s">
        <v>60</v>
      </c>
      <c r="T2698" s="73" t="str">
        <f>IF(_xlfn.XLOOKUP(I2698,LEGEND!B:B,LEGEND!H:H)&lt;&gt;"-",HYPERLINK(_xlfn.XLOOKUP(I2698,LEGEND!B:B,LEGEND!H:H),"link"),_xlfn.XLOOKUP(I2698,LEGEND!B:B,LEGEND!H:H))</f>
        <v>link</v>
      </c>
      <c r="U2698" s="73" t="str">
        <f>HYPERLINK(_xlfn.XLOOKUP(I2698,LEGEND!B:B,LEGEND!I:I))</f>
        <v>https://milwaukee-media-images.s3.amazonaws.com/hi/4932352369--Hero_1.jpg</v>
      </c>
      <c r="V2698" s="51" t="s">
        <v>15569</v>
      </c>
      <c r="W2698" s="63" t="s">
        <v>71</v>
      </c>
      <c r="X2698" s="64">
        <v>50</v>
      </c>
      <c r="Y2698" s="64">
        <v>47</v>
      </c>
      <c r="Z2698" s="64">
        <v>198</v>
      </c>
      <c r="AA2698" s="84">
        <v>0.08</v>
      </c>
      <c r="AB2698" s="85">
        <v>1</v>
      </c>
      <c r="AC2698" s="85">
        <v>1</v>
      </c>
    </row>
    <row r="2699" spans="1:29" ht="25.5">
      <c r="A2699" s="1"/>
      <c r="B2699" s="6" t="s">
        <v>8777</v>
      </c>
      <c r="C2699" s="6" t="s">
        <v>8778</v>
      </c>
      <c r="D2699" s="6" t="s">
        <v>8861</v>
      </c>
      <c r="E2699" s="49" t="s">
        <v>9076</v>
      </c>
      <c r="F2699" s="6" t="s">
        <v>9077</v>
      </c>
      <c r="G2699" s="6" t="s">
        <v>60</v>
      </c>
      <c r="H2699" s="6" t="s">
        <v>60</v>
      </c>
      <c r="I2699" s="60" t="s">
        <v>15570</v>
      </c>
      <c r="J2699" s="49" t="s">
        <v>15571</v>
      </c>
      <c r="K2699" s="6" t="s">
        <v>15572</v>
      </c>
      <c r="L2699" s="29">
        <f>IF($J$6="с учетом НДС",VLOOKUP(I2699,LEGEND!B:E,4,0)*(1-M2699),VLOOKUP(I2699,LEGEND!B:E,4,0)*(1-M2699)/1.2)</f>
        <v>478</v>
      </c>
      <c r="M2699" s="57">
        <f>IF(AND(B2699&lt;&gt;"1_Электроинструмент",B2699&lt;&gt;"2_Садовая техника"),$J$5,IF($J$4&lt;=20%,$J$4,IFERROR(VLOOKUP(S2699,LEGEND!$L$2:$M$5,2,FALSE),$J$4)))</f>
        <v>0</v>
      </c>
      <c r="N2699" s="48" t="s">
        <v>60</v>
      </c>
      <c r="O2699" s="6" t="s">
        <v>60</v>
      </c>
      <c r="P2699" s="49" t="s">
        <v>66</v>
      </c>
      <c r="Q2699" s="49" t="s">
        <v>67</v>
      </c>
      <c r="R2699" s="6" t="s">
        <v>60</v>
      </c>
      <c r="S2699" s="49" t="s">
        <v>60</v>
      </c>
      <c r="T2699" s="73" t="str">
        <f>IF(_xlfn.XLOOKUP(I2699,LEGEND!B:B,LEGEND!H:H)&lt;&gt;"-",HYPERLINK(_xlfn.XLOOKUP(I2699,LEGEND!B:B,LEGEND!H:H),"link"),_xlfn.XLOOKUP(I2699,LEGEND!B:B,LEGEND!H:H))</f>
        <v>-</v>
      </c>
      <c r="U2699" s="73" t="str">
        <f>HYPERLINK(_xlfn.XLOOKUP(I2699,LEGEND!B:B,LEGEND!I:I))</f>
        <v>https://milwaukee-media-images.s3.amazonaws.com/hi/4932363274--Hero_1.jpg</v>
      </c>
      <c r="V2699" s="51" t="s">
        <v>15573</v>
      </c>
      <c r="W2699" s="63" t="s">
        <v>71</v>
      </c>
      <c r="X2699" s="64">
        <v>47</v>
      </c>
      <c r="Y2699" s="64">
        <v>8</v>
      </c>
      <c r="Z2699" s="64">
        <v>171</v>
      </c>
      <c r="AA2699" s="84">
        <v>3.9E-2</v>
      </c>
      <c r="AB2699" s="85">
        <v>1</v>
      </c>
      <c r="AC2699" s="85">
        <v>1</v>
      </c>
    </row>
    <row r="2700" spans="1:29" ht="25.5">
      <c r="A2700" s="1"/>
      <c r="B2700" s="6" t="s">
        <v>8777</v>
      </c>
      <c r="C2700" s="6" t="s">
        <v>8778</v>
      </c>
      <c r="D2700" s="6" t="s">
        <v>8861</v>
      </c>
      <c r="E2700" s="49" t="s">
        <v>9076</v>
      </c>
      <c r="F2700" s="6" t="s">
        <v>9077</v>
      </c>
      <c r="G2700" s="6" t="s">
        <v>60</v>
      </c>
      <c r="H2700" s="6" t="s">
        <v>60</v>
      </c>
      <c r="I2700" s="60" t="s">
        <v>15574</v>
      </c>
      <c r="J2700" s="49" t="s">
        <v>15575</v>
      </c>
      <c r="K2700" s="6" t="s">
        <v>15576</v>
      </c>
      <c r="L2700" s="29">
        <f>IF($J$6="с учетом НДС",VLOOKUP(I2700,LEGEND!B:E,4,0)*(1-M2700),VLOOKUP(I2700,LEGEND!B:E,4,0)*(1-M2700)/1.2)</f>
        <v>485</v>
      </c>
      <c r="M2700" s="57">
        <f>IF(AND(B2700&lt;&gt;"1_Электроинструмент",B2700&lt;&gt;"2_Садовая техника"),$J$5,IF($J$4&lt;=20%,$J$4,IFERROR(VLOOKUP(S2700,LEGEND!$L$2:$M$5,2,FALSE),$J$4)))</f>
        <v>0</v>
      </c>
      <c r="N2700" s="48" t="s">
        <v>60</v>
      </c>
      <c r="O2700" s="6" t="s">
        <v>60</v>
      </c>
      <c r="P2700" s="49" t="s">
        <v>66</v>
      </c>
      <c r="Q2700" s="49" t="s">
        <v>67</v>
      </c>
      <c r="R2700" s="6" t="s">
        <v>60</v>
      </c>
      <c r="S2700" s="49" t="s">
        <v>60</v>
      </c>
      <c r="T2700" s="73" t="str">
        <f>IF(_xlfn.XLOOKUP(I2700,LEGEND!B:B,LEGEND!H:H)&lt;&gt;"-",HYPERLINK(_xlfn.XLOOKUP(I2700,LEGEND!B:B,LEGEND!H:H),"link"),_xlfn.XLOOKUP(I2700,LEGEND!B:B,LEGEND!H:H))</f>
        <v>link</v>
      </c>
      <c r="U2700" s="73" t="str">
        <f>HYPERLINK(_xlfn.XLOOKUP(I2700,LEGEND!B:B,LEGEND!I:I))</f>
        <v>https://milwaukee-media-images.s3.amazonaws.com/hi/4932352381--Hero_1.jpg</v>
      </c>
      <c r="V2700" s="51" t="s">
        <v>15577</v>
      </c>
      <c r="W2700" s="63" t="s">
        <v>71</v>
      </c>
      <c r="X2700" s="64">
        <v>20</v>
      </c>
      <c r="Y2700" s="64">
        <v>20</v>
      </c>
      <c r="Z2700" s="64">
        <v>86</v>
      </c>
      <c r="AA2700" s="84">
        <v>4.3999999999999997E-2</v>
      </c>
      <c r="AB2700" s="85">
        <v>10</v>
      </c>
      <c r="AC2700" s="85">
        <v>1</v>
      </c>
    </row>
    <row r="2701" spans="1:29" ht="25.5">
      <c r="A2701" s="1"/>
      <c r="B2701" s="6" t="s">
        <v>8777</v>
      </c>
      <c r="C2701" s="6" t="s">
        <v>8778</v>
      </c>
      <c r="D2701" s="6" t="s">
        <v>8861</v>
      </c>
      <c r="E2701" s="49" t="s">
        <v>9076</v>
      </c>
      <c r="F2701" s="6" t="s">
        <v>9077</v>
      </c>
      <c r="G2701" s="6" t="s">
        <v>60</v>
      </c>
      <c r="H2701" s="6" t="s">
        <v>60</v>
      </c>
      <c r="I2701" s="60" t="s">
        <v>15578</v>
      </c>
      <c r="J2701" s="49" t="s">
        <v>15579</v>
      </c>
      <c r="K2701" s="6" t="s">
        <v>15580</v>
      </c>
      <c r="L2701" s="29">
        <f>IF($J$6="с учетом НДС",VLOOKUP(I2701,LEGEND!B:E,4,0)*(1-M2701),VLOOKUP(I2701,LEGEND!B:E,4,0)*(1-M2701)/1.2)</f>
        <v>485</v>
      </c>
      <c r="M2701" s="57">
        <f>IF(AND(B2701&lt;&gt;"1_Электроинструмент",B2701&lt;&gt;"2_Садовая техника"),$J$5,IF($J$4&lt;=20%,$J$4,IFERROR(VLOOKUP(S2701,LEGEND!$L$2:$M$5,2,FALSE),$J$4)))</f>
        <v>0</v>
      </c>
      <c r="N2701" s="48" t="s">
        <v>60</v>
      </c>
      <c r="O2701" s="6" t="s">
        <v>60</v>
      </c>
      <c r="P2701" s="49" t="s">
        <v>66</v>
      </c>
      <c r="Q2701" s="49" t="s">
        <v>67</v>
      </c>
      <c r="R2701" s="6" t="s">
        <v>60</v>
      </c>
      <c r="S2701" s="49" t="s">
        <v>60</v>
      </c>
      <c r="T2701" s="73" t="str">
        <f>IF(_xlfn.XLOOKUP(I2701,LEGEND!B:B,LEGEND!H:H)&lt;&gt;"-",HYPERLINK(_xlfn.XLOOKUP(I2701,LEGEND!B:B,LEGEND!H:H),"link"),_xlfn.XLOOKUP(I2701,LEGEND!B:B,LEGEND!H:H))</f>
        <v>link</v>
      </c>
      <c r="U2701" s="73" t="str">
        <f>HYPERLINK(_xlfn.XLOOKUP(I2701,LEGEND!B:B,LEGEND!I:I))</f>
        <v>https://milwaukee-media-images.s3.amazonaws.com/hi/4932363489--Hero_1.jpg</v>
      </c>
      <c r="V2701" s="51" t="s">
        <v>15581</v>
      </c>
      <c r="W2701" s="63" t="s">
        <v>71</v>
      </c>
      <c r="X2701" s="64">
        <v>100</v>
      </c>
      <c r="Y2701" s="64">
        <v>70</v>
      </c>
      <c r="Z2701" s="64">
        <v>7</v>
      </c>
      <c r="AA2701" s="84">
        <v>0.115</v>
      </c>
      <c r="AB2701" s="85">
        <v>10</v>
      </c>
      <c r="AC2701" s="85">
        <v>1</v>
      </c>
    </row>
    <row r="2702" spans="1:29" ht="25.5">
      <c r="A2702" s="1"/>
      <c r="B2702" s="6" t="s">
        <v>8777</v>
      </c>
      <c r="C2702" s="6" t="s">
        <v>8778</v>
      </c>
      <c r="D2702" s="6" t="s">
        <v>8861</v>
      </c>
      <c r="E2702" s="49" t="s">
        <v>9076</v>
      </c>
      <c r="F2702" s="6" t="s">
        <v>9077</v>
      </c>
      <c r="G2702" s="6" t="s">
        <v>60</v>
      </c>
      <c r="H2702" s="6" t="s">
        <v>60</v>
      </c>
      <c r="I2702" s="60" t="s">
        <v>15582</v>
      </c>
      <c r="J2702" s="49" t="s">
        <v>15583</v>
      </c>
      <c r="K2702" s="6" t="s">
        <v>15584</v>
      </c>
      <c r="L2702" s="29">
        <f>IF($J$6="с учетом НДС",VLOOKUP(I2702,LEGEND!B:E,4,0)*(1-M2702),VLOOKUP(I2702,LEGEND!B:E,4,0)*(1-M2702)/1.2)</f>
        <v>485</v>
      </c>
      <c r="M2702" s="57">
        <f>IF(AND(B2702&lt;&gt;"1_Электроинструмент",B2702&lt;&gt;"2_Садовая техника"),$J$5,IF($J$4&lt;=20%,$J$4,IFERROR(VLOOKUP(S2702,LEGEND!$L$2:$M$5,2,FALSE),$J$4)))</f>
        <v>0</v>
      </c>
      <c r="N2702" s="48" t="s">
        <v>60</v>
      </c>
      <c r="O2702" s="6" t="s">
        <v>60</v>
      </c>
      <c r="P2702" s="49" t="s">
        <v>66</v>
      </c>
      <c r="Q2702" s="49" t="s">
        <v>67</v>
      </c>
      <c r="R2702" s="6" t="s">
        <v>60</v>
      </c>
      <c r="S2702" s="49" t="s">
        <v>60</v>
      </c>
      <c r="T2702" s="73" t="str">
        <f>IF(_xlfn.XLOOKUP(I2702,LEGEND!B:B,LEGEND!H:H)&lt;&gt;"-",HYPERLINK(_xlfn.XLOOKUP(I2702,LEGEND!B:B,LEGEND!H:H),"link"),_xlfn.XLOOKUP(I2702,LEGEND!B:B,LEGEND!H:H))</f>
        <v>link</v>
      </c>
      <c r="U2702" s="73" t="str">
        <f>HYPERLINK(_xlfn.XLOOKUP(I2702,LEGEND!B:B,LEGEND!I:I))</f>
        <v>https://milwaukee-media-images.s3.amazonaws.com/hi/4932459837--Hero_1.jpg</v>
      </c>
      <c r="V2702" s="51" t="s">
        <v>15585</v>
      </c>
      <c r="W2702" s="63" t="s">
        <v>71</v>
      </c>
      <c r="X2702" s="64">
        <v>19</v>
      </c>
      <c r="Y2702" s="64">
        <v>19</v>
      </c>
      <c r="Z2702" s="64">
        <v>86</v>
      </c>
      <c r="AA2702" s="84">
        <v>2.8000000000000001E-2</v>
      </c>
      <c r="AB2702" s="85">
        <v>10</v>
      </c>
      <c r="AC2702" s="85">
        <v>1</v>
      </c>
    </row>
    <row r="2703" spans="1:29" ht="25.5">
      <c r="A2703" s="1"/>
      <c r="B2703" s="6" t="s">
        <v>8777</v>
      </c>
      <c r="C2703" s="6" t="s">
        <v>8778</v>
      </c>
      <c r="D2703" s="6" t="s">
        <v>8861</v>
      </c>
      <c r="E2703" s="49" t="s">
        <v>9076</v>
      </c>
      <c r="F2703" s="6" t="s">
        <v>9077</v>
      </c>
      <c r="G2703" s="6" t="s">
        <v>60</v>
      </c>
      <c r="H2703" s="6" t="s">
        <v>60</v>
      </c>
      <c r="I2703" s="60" t="s">
        <v>15586</v>
      </c>
      <c r="J2703" s="49" t="s">
        <v>15587</v>
      </c>
      <c r="K2703" s="6" t="s">
        <v>15588</v>
      </c>
      <c r="L2703" s="29">
        <f>IF($J$6="с учетом НДС",VLOOKUP(I2703,LEGEND!B:E,4,0)*(1-M2703),VLOOKUP(I2703,LEGEND!B:E,4,0)*(1-M2703)/1.2)</f>
        <v>485</v>
      </c>
      <c r="M2703" s="57">
        <f>IF(AND(B2703&lt;&gt;"1_Электроинструмент",B2703&lt;&gt;"2_Садовая техника"),$J$5,IF($J$4&lt;=20%,$J$4,IFERROR(VLOOKUP(S2703,LEGEND!$L$2:$M$5,2,FALSE),$J$4)))</f>
        <v>0</v>
      </c>
      <c r="N2703" s="48" t="s">
        <v>60</v>
      </c>
      <c r="O2703" s="6" t="s">
        <v>60</v>
      </c>
      <c r="P2703" s="49" t="s">
        <v>66</v>
      </c>
      <c r="Q2703" s="49" t="s">
        <v>67</v>
      </c>
      <c r="R2703" s="6" t="s">
        <v>60</v>
      </c>
      <c r="S2703" s="49" t="s">
        <v>60</v>
      </c>
      <c r="T2703" s="73" t="str">
        <f>IF(_xlfn.XLOOKUP(I2703,LEGEND!B:B,LEGEND!H:H)&lt;&gt;"-",HYPERLINK(_xlfn.XLOOKUP(I2703,LEGEND!B:B,LEGEND!H:H),"link"),_xlfn.XLOOKUP(I2703,LEGEND!B:B,LEGEND!H:H))</f>
        <v>link</v>
      </c>
      <c r="U2703" s="73" t="str">
        <f>HYPERLINK(_xlfn.XLOOKUP(I2703,LEGEND!B:B,LEGEND!I:I))</f>
        <v>https://milwaukee-media-images.s3.amazonaws.com/hi/4932459838--Hero_1.jpg</v>
      </c>
      <c r="V2703" s="51" t="s">
        <v>15589</v>
      </c>
      <c r="W2703" s="63" t="s">
        <v>71</v>
      </c>
      <c r="X2703" s="64">
        <v>19</v>
      </c>
      <c r="Y2703" s="64">
        <v>19</v>
      </c>
      <c r="Z2703" s="64">
        <v>86</v>
      </c>
      <c r="AA2703" s="84">
        <v>2.8000000000000001E-2</v>
      </c>
      <c r="AB2703" s="85">
        <v>10</v>
      </c>
      <c r="AC2703" s="85">
        <v>1</v>
      </c>
    </row>
    <row r="2704" spans="1:29" ht="25.5">
      <c r="A2704" s="1"/>
      <c r="B2704" s="6" t="s">
        <v>8777</v>
      </c>
      <c r="C2704" s="6" t="s">
        <v>8778</v>
      </c>
      <c r="D2704" s="6" t="s">
        <v>8861</v>
      </c>
      <c r="E2704" s="49" t="s">
        <v>9076</v>
      </c>
      <c r="F2704" s="6" t="s">
        <v>9077</v>
      </c>
      <c r="G2704" s="6" t="s">
        <v>60</v>
      </c>
      <c r="H2704" s="6" t="s">
        <v>60</v>
      </c>
      <c r="I2704" s="60" t="s">
        <v>15590</v>
      </c>
      <c r="J2704" s="49" t="s">
        <v>15591</v>
      </c>
      <c r="K2704" s="6" t="s">
        <v>15592</v>
      </c>
      <c r="L2704" s="29">
        <f>IF($J$6="с учетом НДС",VLOOKUP(I2704,LEGEND!B:E,4,0)*(1-M2704),VLOOKUP(I2704,LEGEND!B:E,4,0)*(1-M2704)/1.2)</f>
        <v>485</v>
      </c>
      <c r="M2704" s="57">
        <f>IF(AND(B2704&lt;&gt;"1_Электроинструмент",B2704&lt;&gt;"2_Садовая техника"),$J$5,IF($J$4&lt;=20%,$J$4,IFERROR(VLOOKUP(S2704,LEGEND!$L$2:$M$5,2,FALSE),$J$4)))</f>
        <v>0</v>
      </c>
      <c r="N2704" s="48" t="s">
        <v>60</v>
      </c>
      <c r="O2704" s="6" t="s">
        <v>60</v>
      </c>
      <c r="P2704" s="49" t="s">
        <v>66</v>
      </c>
      <c r="Q2704" s="49" t="s">
        <v>67</v>
      </c>
      <c r="R2704" s="6" t="s">
        <v>60</v>
      </c>
      <c r="S2704" s="49" t="s">
        <v>60</v>
      </c>
      <c r="T2704" s="73" t="str">
        <f>IF(_xlfn.XLOOKUP(I2704,LEGEND!B:B,LEGEND!H:H)&lt;&gt;"-",HYPERLINK(_xlfn.XLOOKUP(I2704,LEGEND!B:B,LEGEND!H:H),"link"),_xlfn.XLOOKUP(I2704,LEGEND!B:B,LEGEND!H:H))</f>
        <v>link</v>
      </c>
      <c r="U2704" s="73" t="str">
        <f>HYPERLINK(_xlfn.XLOOKUP(I2704,LEGEND!B:B,LEGEND!I:I))</f>
        <v>https://milwaukee-media-images.s3.amazonaws.com/hi/4932459839--Hero_1.jpg</v>
      </c>
      <c r="V2704" s="51" t="s">
        <v>15593</v>
      </c>
      <c r="W2704" s="63" t="s">
        <v>71</v>
      </c>
      <c r="X2704" s="64">
        <v>19</v>
      </c>
      <c r="Y2704" s="64">
        <v>19</v>
      </c>
      <c r="Z2704" s="64">
        <v>86</v>
      </c>
      <c r="AA2704" s="84">
        <v>2.8000000000000001E-2</v>
      </c>
      <c r="AB2704" s="85">
        <v>10</v>
      </c>
      <c r="AC2704" s="85">
        <v>1</v>
      </c>
    </row>
    <row r="2705" spans="1:29" ht="25.5">
      <c r="A2705" s="1"/>
      <c r="B2705" s="6" t="s">
        <v>8777</v>
      </c>
      <c r="C2705" s="6" t="s">
        <v>8778</v>
      </c>
      <c r="D2705" s="6" t="s">
        <v>8861</v>
      </c>
      <c r="E2705" s="49" t="s">
        <v>9076</v>
      </c>
      <c r="F2705" s="6" t="s">
        <v>9077</v>
      </c>
      <c r="G2705" s="6" t="s">
        <v>60</v>
      </c>
      <c r="H2705" s="6" t="s">
        <v>60</v>
      </c>
      <c r="I2705" s="60" t="s">
        <v>15594</v>
      </c>
      <c r="J2705" s="49" t="s">
        <v>15595</v>
      </c>
      <c r="K2705" s="6" t="s">
        <v>15596</v>
      </c>
      <c r="L2705" s="29">
        <f>IF($J$6="с учетом НДС",VLOOKUP(I2705,LEGEND!B:E,4,0)*(1-M2705),VLOOKUP(I2705,LEGEND!B:E,4,0)*(1-M2705)/1.2)</f>
        <v>485</v>
      </c>
      <c r="M2705" s="57">
        <f>IF(AND(B2705&lt;&gt;"1_Электроинструмент",B2705&lt;&gt;"2_Садовая техника"),$J$5,IF($J$4&lt;=20%,$J$4,IFERROR(VLOOKUP(S2705,LEGEND!$L$2:$M$5,2,FALSE),$J$4)))</f>
        <v>0</v>
      </c>
      <c r="N2705" s="48" t="s">
        <v>60</v>
      </c>
      <c r="O2705" s="6" t="s">
        <v>60</v>
      </c>
      <c r="P2705" s="49" t="s">
        <v>66</v>
      </c>
      <c r="Q2705" s="49" t="s">
        <v>67</v>
      </c>
      <c r="R2705" s="6" t="s">
        <v>60</v>
      </c>
      <c r="S2705" s="49" t="s">
        <v>60</v>
      </c>
      <c r="T2705" s="73" t="str">
        <f>IF(_xlfn.XLOOKUP(I2705,LEGEND!B:B,LEGEND!H:H)&lt;&gt;"-",HYPERLINK(_xlfn.XLOOKUP(I2705,LEGEND!B:B,LEGEND!H:H),"link"),_xlfn.XLOOKUP(I2705,LEGEND!B:B,LEGEND!H:H))</f>
        <v>link</v>
      </c>
      <c r="U2705" s="73" t="str">
        <f>HYPERLINK(_xlfn.XLOOKUP(I2705,LEGEND!B:B,LEGEND!I:I))</f>
        <v>https://milwaukee-media-images.s3.amazonaws.com/hi/4932459840--Hero_1.jpg</v>
      </c>
      <c r="V2705" s="51" t="s">
        <v>15597</v>
      </c>
      <c r="W2705" s="63" t="s">
        <v>71</v>
      </c>
      <c r="X2705" s="64">
        <v>19</v>
      </c>
      <c r="Y2705" s="64">
        <v>19</v>
      </c>
      <c r="Z2705" s="64">
        <v>86</v>
      </c>
      <c r="AA2705" s="84">
        <v>2.8000000000000001E-2</v>
      </c>
      <c r="AB2705" s="85">
        <v>10</v>
      </c>
      <c r="AC2705" s="85">
        <v>1</v>
      </c>
    </row>
    <row r="2706" spans="1:29" ht="25.5">
      <c r="A2706" s="1"/>
      <c r="B2706" s="6" t="s">
        <v>8777</v>
      </c>
      <c r="C2706" s="6" t="s">
        <v>8778</v>
      </c>
      <c r="D2706" s="6" t="s">
        <v>8861</v>
      </c>
      <c r="E2706" s="49" t="s">
        <v>9076</v>
      </c>
      <c r="F2706" s="6" t="s">
        <v>9077</v>
      </c>
      <c r="G2706" s="6" t="s">
        <v>60</v>
      </c>
      <c r="H2706" s="6" t="s">
        <v>60</v>
      </c>
      <c r="I2706" s="60" t="s">
        <v>15598</v>
      </c>
      <c r="J2706" s="49" t="s">
        <v>15599</v>
      </c>
      <c r="K2706" s="6" t="s">
        <v>15600</v>
      </c>
      <c r="L2706" s="29">
        <f>IF($J$6="с учетом НДС",VLOOKUP(I2706,LEGEND!B:E,4,0)*(1-M2706),VLOOKUP(I2706,LEGEND!B:E,4,0)*(1-M2706)/1.2)</f>
        <v>500</v>
      </c>
      <c r="M2706" s="57">
        <f>IF(AND(B2706&lt;&gt;"1_Электроинструмент",B2706&lt;&gt;"2_Садовая техника"),$J$5,IF($J$4&lt;=20%,$J$4,IFERROR(VLOOKUP(S2706,LEGEND!$L$2:$M$5,2,FALSE),$J$4)))</f>
        <v>0</v>
      </c>
      <c r="N2706" s="48" t="s">
        <v>60</v>
      </c>
      <c r="O2706" s="6" t="s">
        <v>60</v>
      </c>
      <c r="P2706" s="49" t="s">
        <v>66</v>
      </c>
      <c r="Q2706" s="49" t="s">
        <v>67</v>
      </c>
      <c r="R2706" s="6" t="s">
        <v>60</v>
      </c>
      <c r="S2706" s="49" t="s">
        <v>60</v>
      </c>
      <c r="T2706" s="73" t="str">
        <f>IF(_xlfn.XLOOKUP(I2706,LEGEND!B:B,LEGEND!H:H)&lt;&gt;"-",HYPERLINK(_xlfn.XLOOKUP(I2706,LEGEND!B:B,LEGEND!H:H),"link"),_xlfn.XLOOKUP(I2706,LEGEND!B:B,LEGEND!H:H))</f>
        <v>-</v>
      </c>
      <c r="U2706" s="73" t="str">
        <f>HYPERLINK(_xlfn.XLOOKUP(I2706,LEGEND!B:B,LEGEND!I:I))</f>
        <v>https://milwaukee-media-images.s3.amazonaws.com/hi/4932363276--Hero_1.jpg</v>
      </c>
      <c r="V2706" s="51" t="s">
        <v>15601</v>
      </c>
      <c r="W2706" s="63" t="s">
        <v>71</v>
      </c>
      <c r="X2706" s="64">
        <v>47</v>
      </c>
      <c r="Y2706" s="64">
        <v>9</v>
      </c>
      <c r="Z2706" s="64">
        <v>171</v>
      </c>
      <c r="AA2706" s="84">
        <v>4.2999999999999997E-2</v>
      </c>
      <c r="AB2706" s="85">
        <v>1</v>
      </c>
      <c r="AC2706" s="85">
        <v>1</v>
      </c>
    </row>
    <row r="2707" spans="1:29" ht="25.5">
      <c r="A2707" s="1"/>
      <c r="B2707" s="6" t="s">
        <v>8777</v>
      </c>
      <c r="C2707" s="6" t="s">
        <v>8778</v>
      </c>
      <c r="D2707" s="6" t="s">
        <v>8861</v>
      </c>
      <c r="E2707" s="49" t="s">
        <v>9076</v>
      </c>
      <c r="F2707" s="6" t="s">
        <v>9077</v>
      </c>
      <c r="G2707" s="6" t="s">
        <v>60</v>
      </c>
      <c r="H2707" s="6" t="s">
        <v>60</v>
      </c>
      <c r="I2707" s="60" t="s">
        <v>15602</v>
      </c>
      <c r="J2707" s="49" t="s">
        <v>15603</v>
      </c>
      <c r="K2707" s="6" t="s">
        <v>15604</v>
      </c>
      <c r="L2707" s="29">
        <f>IF($J$6="с учетом НДС",VLOOKUP(I2707,LEGEND!B:E,4,0)*(1-M2707),VLOOKUP(I2707,LEGEND!B:E,4,0)*(1-M2707)/1.2)</f>
        <v>500</v>
      </c>
      <c r="M2707" s="57">
        <f>IF(AND(B2707&lt;&gt;"1_Электроинструмент",B2707&lt;&gt;"2_Садовая техника"),$J$5,IF($J$4&lt;=20%,$J$4,IFERROR(VLOOKUP(S2707,LEGEND!$L$2:$M$5,2,FALSE),$J$4)))</f>
        <v>0</v>
      </c>
      <c r="N2707" s="48" t="s">
        <v>60</v>
      </c>
      <c r="O2707" s="6" t="s">
        <v>60</v>
      </c>
      <c r="P2707" s="49" t="s">
        <v>66</v>
      </c>
      <c r="Q2707" s="49" t="s">
        <v>67</v>
      </c>
      <c r="R2707" s="6" t="s">
        <v>60</v>
      </c>
      <c r="S2707" s="49" t="s">
        <v>60</v>
      </c>
      <c r="T2707" s="73" t="str">
        <f>IF(_xlfn.XLOOKUP(I2707,LEGEND!B:B,LEGEND!H:H)&lt;&gt;"-",HYPERLINK(_xlfn.XLOOKUP(I2707,LEGEND!B:B,LEGEND!H:H),"link"),_xlfn.XLOOKUP(I2707,LEGEND!B:B,LEGEND!H:H))</f>
        <v>link</v>
      </c>
      <c r="U2707" s="73" t="str">
        <f>HYPERLINK(_xlfn.XLOOKUP(I2707,LEGEND!B:B,LEGEND!I:I))</f>
        <v>https://milwaukee-media-images.s3.amazonaws.com/hi/4932363494--Hero_1.jpg</v>
      </c>
      <c r="V2707" s="51" t="s">
        <v>15605</v>
      </c>
      <c r="W2707" s="63" t="s">
        <v>71</v>
      </c>
      <c r="X2707" s="64">
        <v>100</v>
      </c>
      <c r="Y2707" s="64">
        <v>70</v>
      </c>
      <c r="Z2707" s="64">
        <v>7</v>
      </c>
      <c r="AA2707" s="84">
        <v>0.13500000000000001</v>
      </c>
      <c r="AB2707" s="85">
        <v>10</v>
      </c>
      <c r="AC2707" s="85">
        <v>1</v>
      </c>
    </row>
    <row r="2708" spans="1:29" ht="25.5">
      <c r="A2708" s="1"/>
      <c r="B2708" s="6" t="s">
        <v>8777</v>
      </c>
      <c r="C2708" s="6" t="s">
        <v>8778</v>
      </c>
      <c r="D2708" s="6" t="s">
        <v>8861</v>
      </c>
      <c r="E2708" s="49" t="s">
        <v>9076</v>
      </c>
      <c r="F2708" s="6" t="s">
        <v>9077</v>
      </c>
      <c r="G2708" s="6" t="s">
        <v>60</v>
      </c>
      <c r="H2708" s="6" t="s">
        <v>60</v>
      </c>
      <c r="I2708" s="60" t="s">
        <v>15606</v>
      </c>
      <c r="J2708" s="49" t="s">
        <v>15607</v>
      </c>
      <c r="K2708" s="6" t="s">
        <v>15608</v>
      </c>
      <c r="L2708" s="29">
        <f>IF($J$6="с учетом НДС",VLOOKUP(I2708,LEGEND!B:E,4,0)*(1-M2708),VLOOKUP(I2708,LEGEND!B:E,4,0)*(1-M2708)/1.2)</f>
        <v>520</v>
      </c>
      <c r="M2708" s="57">
        <f>IF(AND(B2708&lt;&gt;"1_Электроинструмент",B2708&lt;&gt;"2_Садовая техника"),$J$5,IF($J$4&lt;=20%,$J$4,IFERROR(VLOOKUP(S2708,LEGEND!$L$2:$M$5,2,FALSE),$J$4)))</f>
        <v>0</v>
      </c>
      <c r="N2708" s="48" t="s">
        <v>60</v>
      </c>
      <c r="O2708" s="6" t="s">
        <v>60</v>
      </c>
      <c r="P2708" s="49" t="s">
        <v>66</v>
      </c>
      <c r="Q2708" s="49" t="s">
        <v>67</v>
      </c>
      <c r="R2708" s="6" t="s">
        <v>60</v>
      </c>
      <c r="S2708" s="49" t="s">
        <v>60</v>
      </c>
      <c r="T2708" s="73" t="str">
        <f>IF(_xlfn.XLOOKUP(I2708,LEGEND!B:B,LEGEND!H:H)&lt;&gt;"-",HYPERLINK(_xlfn.XLOOKUP(I2708,LEGEND!B:B,LEGEND!H:H),"link"),_xlfn.XLOOKUP(I2708,LEGEND!B:B,LEGEND!H:H))</f>
        <v>link</v>
      </c>
      <c r="U2708" s="73" t="str">
        <f>HYPERLINK(_xlfn.XLOOKUP(I2708,LEGEND!B:B,LEGEND!I:I))</f>
        <v>https://milwaukee-media-images.s3.amazonaws.com/hi/4932352382--Hero_1.jpg</v>
      </c>
      <c r="V2708" s="51" t="s">
        <v>15609</v>
      </c>
      <c r="W2708" s="63" t="s">
        <v>71</v>
      </c>
      <c r="X2708" s="64">
        <v>20</v>
      </c>
      <c r="Y2708" s="64">
        <v>20</v>
      </c>
      <c r="Z2708" s="64">
        <v>86</v>
      </c>
      <c r="AA2708" s="84">
        <v>1.4E-2</v>
      </c>
      <c r="AB2708" s="85">
        <v>1</v>
      </c>
      <c r="AC2708" s="85">
        <v>1</v>
      </c>
    </row>
    <row r="2709" spans="1:29" ht="25.5">
      <c r="A2709" s="1"/>
      <c r="B2709" s="6" t="s">
        <v>8777</v>
      </c>
      <c r="C2709" s="6" t="s">
        <v>8778</v>
      </c>
      <c r="D2709" s="6" t="s">
        <v>8861</v>
      </c>
      <c r="E2709" s="49" t="s">
        <v>9076</v>
      </c>
      <c r="F2709" s="6" t="s">
        <v>9077</v>
      </c>
      <c r="G2709" s="6" t="s">
        <v>60</v>
      </c>
      <c r="H2709" s="6" t="s">
        <v>60</v>
      </c>
      <c r="I2709" s="60" t="s">
        <v>15610</v>
      </c>
      <c r="J2709" s="49" t="s">
        <v>15611</v>
      </c>
      <c r="K2709" s="6" t="s">
        <v>15612</v>
      </c>
      <c r="L2709" s="29">
        <f>IF($J$6="с учетом НДС",VLOOKUP(I2709,LEGEND!B:E,4,0)*(1-M2709),VLOOKUP(I2709,LEGEND!B:E,4,0)*(1-M2709)/1.2)</f>
        <v>520</v>
      </c>
      <c r="M2709" s="57">
        <f>IF(AND(B2709&lt;&gt;"1_Электроинструмент",B2709&lt;&gt;"2_Садовая техника"),$J$5,IF($J$4&lt;=20%,$J$4,IFERROR(VLOOKUP(S2709,LEGEND!$L$2:$M$5,2,FALSE),$J$4)))</f>
        <v>0</v>
      </c>
      <c r="N2709" s="48" t="s">
        <v>60</v>
      </c>
      <c r="O2709" s="6" t="s">
        <v>60</v>
      </c>
      <c r="P2709" s="49" t="s">
        <v>66</v>
      </c>
      <c r="Q2709" s="49" t="s">
        <v>67</v>
      </c>
      <c r="R2709" s="6" t="s">
        <v>60</v>
      </c>
      <c r="S2709" s="49" t="s">
        <v>60</v>
      </c>
      <c r="T2709" s="73" t="str">
        <f>IF(_xlfn.XLOOKUP(I2709,LEGEND!B:B,LEGEND!H:H)&lt;&gt;"-",HYPERLINK(_xlfn.XLOOKUP(I2709,LEGEND!B:B,LEGEND!H:H),"link"),_xlfn.XLOOKUP(I2709,LEGEND!B:B,LEGEND!H:H))</f>
        <v>link</v>
      </c>
      <c r="U2709" s="73" t="str">
        <f>HYPERLINK(_xlfn.XLOOKUP(I2709,LEGEND!B:B,LEGEND!I:I))</f>
        <v>https://milwaukee-media-images.s3.amazonaws.com/hi/4932352383--Hero_1.jpg</v>
      </c>
      <c r="V2709" s="51" t="s">
        <v>15613</v>
      </c>
      <c r="W2709" s="63" t="s">
        <v>71</v>
      </c>
      <c r="X2709" s="64">
        <v>20</v>
      </c>
      <c r="Y2709" s="64">
        <v>20</v>
      </c>
      <c r="Z2709" s="64">
        <v>86</v>
      </c>
      <c r="AA2709" s="84">
        <v>0.05</v>
      </c>
      <c r="AB2709" s="85">
        <v>10</v>
      </c>
      <c r="AC2709" s="85">
        <v>1</v>
      </c>
    </row>
    <row r="2710" spans="1:29" ht="25.5">
      <c r="A2710" s="1"/>
      <c r="B2710" s="6" t="s">
        <v>8777</v>
      </c>
      <c r="C2710" s="6" t="s">
        <v>8778</v>
      </c>
      <c r="D2710" s="6" t="s">
        <v>8861</v>
      </c>
      <c r="E2710" s="49" t="s">
        <v>9076</v>
      </c>
      <c r="F2710" s="6" t="s">
        <v>9077</v>
      </c>
      <c r="G2710" s="6" t="s">
        <v>60</v>
      </c>
      <c r="H2710" s="6" t="s">
        <v>60</v>
      </c>
      <c r="I2710" s="60" t="s">
        <v>15614</v>
      </c>
      <c r="J2710" s="49" t="s">
        <v>15615</v>
      </c>
      <c r="K2710" s="6" t="s">
        <v>15616</v>
      </c>
      <c r="L2710" s="29">
        <f>IF($J$6="с учетом НДС",VLOOKUP(I2710,LEGEND!B:E,4,0)*(1-M2710),VLOOKUP(I2710,LEGEND!B:E,4,0)*(1-M2710)/1.2)</f>
        <v>520</v>
      </c>
      <c r="M2710" s="57">
        <f>IF(AND(B2710&lt;&gt;"1_Электроинструмент",B2710&lt;&gt;"2_Садовая техника"),$J$5,IF($J$4&lt;=20%,$J$4,IFERROR(VLOOKUP(S2710,LEGEND!$L$2:$M$5,2,FALSE),$J$4)))</f>
        <v>0</v>
      </c>
      <c r="N2710" s="48" t="s">
        <v>60</v>
      </c>
      <c r="O2710" s="6" t="s">
        <v>60</v>
      </c>
      <c r="P2710" s="49" t="s">
        <v>66</v>
      </c>
      <c r="Q2710" s="49" t="s">
        <v>67</v>
      </c>
      <c r="R2710" s="6" t="s">
        <v>60</v>
      </c>
      <c r="S2710" s="49" t="s">
        <v>60</v>
      </c>
      <c r="T2710" s="73" t="str">
        <f>IF(_xlfn.XLOOKUP(I2710,LEGEND!B:B,LEGEND!H:H)&lt;&gt;"-",HYPERLINK(_xlfn.XLOOKUP(I2710,LEGEND!B:B,LEGEND!H:H),"link"),_xlfn.XLOOKUP(I2710,LEGEND!B:B,LEGEND!H:H))</f>
        <v>link</v>
      </c>
      <c r="U2710" s="73" t="str">
        <f>HYPERLINK(_xlfn.XLOOKUP(I2710,LEGEND!B:B,LEGEND!I:I))</f>
        <v>https://milwaukee-media-images.s3.amazonaws.com/hi/4932373318--Hero_1.jpg</v>
      </c>
      <c r="V2710" s="51" t="s">
        <v>15617</v>
      </c>
      <c r="W2710" s="63" t="s">
        <v>71</v>
      </c>
      <c r="X2710" s="64">
        <v>290</v>
      </c>
      <c r="Y2710" s="64">
        <v>40</v>
      </c>
      <c r="Z2710" s="64">
        <v>15</v>
      </c>
      <c r="AA2710" s="84">
        <v>0.125</v>
      </c>
      <c r="AB2710" s="85">
        <v>1</v>
      </c>
      <c r="AC2710" s="85">
        <v>1</v>
      </c>
    </row>
    <row r="2711" spans="1:29" ht="15">
      <c r="A2711" s="1"/>
      <c r="B2711" s="6" t="s">
        <v>8777</v>
      </c>
      <c r="C2711" s="6" t="s">
        <v>8778</v>
      </c>
      <c r="D2711" s="6" t="s">
        <v>8861</v>
      </c>
      <c r="E2711" s="49" t="s">
        <v>9076</v>
      </c>
      <c r="F2711" s="6" t="s">
        <v>9077</v>
      </c>
      <c r="G2711" s="6" t="s">
        <v>60</v>
      </c>
      <c r="H2711" s="6" t="s">
        <v>60</v>
      </c>
      <c r="I2711" s="60" t="s">
        <v>15618</v>
      </c>
      <c r="J2711" s="49" t="s">
        <v>15619</v>
      </c>
      <c r="K2711" s="6" t="s">
        <v>15620</v>
      </c>
      <c r="L2711" s="29">
        <f>IF($J$6="с учетом НДС",VLOOKUP(I2711,LEGEND!B:E,4,0)*(1-M2711),VLOOKUP(I2711,LEGEND!B:E,4,0)*(1-M2711)/1.2)</f>
        <v>520</v>
      </c>
      <c r="M2711" s="57">
        <f>IF(AND(B2711&lt;&gt;"1_Электроинструмент",B2711&lt;&gt;"2_Садовая техника"),$J$5,IF($J$4&lt;=20%,$J$4,IFERROR(VLOOKUP(S2711,LEGEND!$L$2:$M$5,2,FALSE),$J$4)))</f>
        <v>0</v>
      </c>
      <c r="N2711" s="48" t="s">
        <v>60</v>
      </c>
      <c r="O2711" s="6" t="s">
        <v>60</v>
      </c>
      <c r="P2711" s="49" t="s">
        <v>66</v>
      </c>
      <c r="Q2711" s="49" t="s">
        <v>473</v>
      </c>
      <c r="R2711" s="6" t="s">
        <v>60</v>
      </c>
      <c r="S2711" s="49" t="s">
        <v>60</v>
      </c>
      <c r="T2711" s="73" t="str">
        <f>IF(_xlfn.XLOOKUP(I2711,LEGEND!B:B,LEGEND!H:H)&lt;&gt;"-",HYPERLINK(_xlfn.XLOOKUP(I2711,LEGEND!B:B,LEGEND!H:H),"link"),_xlfn.XLOOKUP(I2711,LEGEND!B:B,LEGEND!H:H))</f>
        <v>link</v>
      </c>
      <c r="U2711" s="73" t="str">
        <f>HYPERLINK(_xlfn.XLOOKUP(I2711,LEGEND!B:B,LEGEND!I:I))</f>
        <v>https://milwaukee-media-images.s3.amazonaws.com/hi/4932430328--Hero_1.jpg</v>
      </c>
      <c r="V2711" s="51" t="s">
        <v>15621</v>
      </c>
      <c r="W2711" s="63" t="s">
        <v>71</v>
      </c>
      <c r="X2711" s="64">
        <v>110</v>
      </c>
      <c r="Y2711" s="64">
        <v>25</v>
      </c>
      <c r="Z2711" s="64">
        <v>25</v>
      </c>
      <c r="AA2711" s="84">
        <v>2.7E-2</v>
      </c>
      <c r="AB2711" s="85">
        <v>10</v>
      </c>
      <c r="AC2711" s="85">
        <v>1</v>
      </c>
    </row>
    <row r="2712" spans="1:29" ht="25.5">
      <c r="A2712" s="1"/>
      <c r="B2712" s="6" t="s">
        <v>8777</v>
      </c>
      <c r="C2712" s="6" t="s">
        <v>8778</v>
      </c>
      <c r="D2712" s="6" t="s">
        <v>8861</v>
      </c>
      <c r="E2712" s="49" t="s">
        <v>9076</v>
      </c>
      <c r="F2712" s="6" t="s">
        <v>9077</v>
      </c>
      <c r="G2712" s="6" t="s">
        <v>60</v>
      </c>
      <c r="H2712" s="6" t="s">
        <v>60</v>
      </c>
      <c r="I2712" s="60" t="s">
        <v>15622</v>
      </c>
      <c r="J2712" s="49" t="s">
        <v>15623</v>
      </c>
      <c r="K2712" s="6" t="s">
        <v>15624</v>
      </c>
      <c r="L2712" s="29">
        <f>IF($J$6="с учетом НДС",VLOOKUP(I2712,LEGEND!B:E,4,0)*(1-M2712),VLOOKUP(I2712,LEGEND!B:E,4,0)*(1-M2712)/1.2)</f>
        <v>520</v>
      </c>
      <c r="M2712" s="57">
        <f>IF(AND(B2712&lt;&gt;"1_Электроинструмент",B2712&lt;&gt;"2_Садовая техника"),$J$5,IF($J$4&lt;=20%,$J$4,IFERROR(VLOOKUP(S2712,LEGEND!$L$2:$M$5,2,FALSE),$J$4)))</f>
        <v>0</v>
      </c>
      <c r="N2712" s="48" t="s">
        <v>60</v>
      </c>
      <c r="O2712" s="6" t="s">
        <v>60</v>
      </c>
      <c r="P2712" s="49" t="s">
        <v>66</v>
      </c>
      <c r="Q2712" s="49" t="s">
        <v>473</v>
      </c>
      <c r="R2712" s="6" t="s">
        <v>60</v>
      </c>
      <c r="S2712" s="49" t="s">
        <v>60</v>
      </c>
      <c r="T2712" s="73" t="str">
        <f>IF(_xlfn.XLOOKUP(I2712,LEGEND!B:B,LEGEND!H:H)&lt;&gt;"-",HYPERLINK(_xlfn.XLOOKUP(I2712,LEGEND!B:B,LEGEND!H:H),"link"),_xlfn.XLOOKUP(I2712,LEGEND!B:B,LEGEND!H:H))</f>
        <v>link</v>
      </c>
      <c r="U2712" s="73" t="str">
        <f>HYPERLINK(_xlfn.XLOOKUP(I2712,LEGEND!B:B,LEGEND!I:I))</f>
        <v>https://milwaukee-media-images.s3.amazonaws.com/hi/4932459841--Hero_1.jpg</v>
      </c>
      <c r="V2712" s="51" t="s">
        <v>15625</v>
      </c>
      <c r="W2712" s="63" t="s">
        <v>71</v>
      </c>
      <c r="X2712" s="64">
        <v>19</v>
      </c>
      <c r="Y2712" s="64">
        <v>19</v>
      </c>
      <c r="Z2712" s="64">
        <v>86</v>
      </c>
      <c r="AA2712" s="84">
        <v>3.7999999999999999E-2</v>
      </c>
      <c r="AB2712" s="85">
        <v>10</v>
      </c>
      <c r="AC2712" s="85">
        <v>1</v>
      </c>
    </row>
    <row r="2713" spans="1:29" ht="25.5">
      <c r="A2713" s="1"/>
      <c r="B2713" s="6" t="s">
        <v>8777</v>
      </c>
      <c r="C2713" s="6" t="s">
        <v>8778</v>
      </c>
      <c r="D2713" s="6" t="s">
        <v>8861</v>
      </c>
      <c r="E2713" s="49" t="s">
        <v>9076</v>
      </c>
      <c r="F2713" s="6" t="s">
        <v>9077</v>
      </c>
      <c r="G2713" s="6" t="s">
        <v>60</v>
      </c>
      <c r="H2713" s="6" t="s">
        <v>60</v>
      </c>
      <c r="I2713" s="60" t="s">
        <v>15626</v>
      </c>
      <c r="J2713" s="49" t="s">
        <v>15627</v>
      </c>
      <c r="K2713" s="6" t="s">
        <v>15628</v>
      </c>
      <c r="L2713" s="29">
        <f>IF($J$6="с учетом НДС",VLOOKUP(I2713,LEGEND!B:E,4,0)*(1-M2713),VLOOKUP(I2713,LEGEND!B:E,4,0)*(1-M2713)/1.2)</f>
        <v>520</v>
      </c>
      <c r="M2713" s="57">
        <f>IF(AND(B2713&lt;&gt;"1_Электроинструмент",B2713&lt;&gt;"2_Садовая техника"),$J$5,IF($J$4&lt;=20%,$J$4,IFERROR(VLOOKUP(S2713,LEGEND!$L$2:$M$5,2,FALSE),$J$4)))</f>
        <v>0</v>
      </c>
      <c r="N2713" s="48" t="s">
        <v>60</v>
      </c>
      <c r="O2713" s="6" t="s">
        <v>60</v>
      </c>
      <c r="P2713" s="49" t="s">
        <v>66</v>
      </c>
      <c r="Q2713" s="49" t="s">
        <v>67</v>
      </c>
      <c r="R2713" s="6" t="s">
        <v>60</v>
      </c>
      <c r="S2713" s="49" t="s">
        <v>60</v>
      </c>
      <c r="T2713" s="73" t="str">
        <f>IF(_xlfn.XLOOKUP(I2713,LEGEND!B:B,LEGEND!H:H)&lt;&gt;"-",HYPERLINK(_xlfn.XLOOKUP(I2713,LEGEND!B:B,LEGEND!H:H),"link"),_xlfn.XLOOKUP(I2713,LEGEND!B:B,LEGEND!H:H))</f>
        <v>link</v>
      </c>
      <c r="U2713" s="73" t="str">
        <f>HYPERLINK(_xlfn.XLOOKUP(I2713,LEGEND!B:B,LEGEND!I:I))</f>
        <v>https://milwaukee-media-images.s3.amazonaws.com/hi/4932459842--Hero_1.jpg</v>
      </c>
      <c r="V2713" s="51" t="s">
        <v>15629</v>
      </c>
      <c r="W2713" s="63" t="s">
        <v>71</v>
      </c>
      <c r="X2713" s="64">
        <v>19</v>
      </c>
      <c r="Y2713" s="64">
        <v>19</v>
      </c>
      <c r="Z2713" s="64">
        <v>86</v>
      </c>
      <c r="AA2713" s="84">
        <v>3.7999999999999999E-2</v>
      </c>
      <c r="AB2713" s="85">
        <v>10</v>
      </c>
      <c r="AC2713" s="85">
        <v>1</v>
      </c>
    </row>
    <row r="2714" spans="1:29" ht="25.5">
      <c r="A2714" s="1"/>
      <c r="B2714" s="6" t="s">
        <v>8777</v>
      </c>
      <c r="C2714" s="6" t="s">
        <v>8778</v>
      </c>
      <c r="D2714" s="6" t="s">
        <v>8861</v>
      </c>
      <c r="E2714" s="49" t="s">
        <v>9076</v>
      </c>
      <c r="F2714" s="6" t="s">
        <v>9077</v>
      </c>
      <c r="G2714" s="6" t="s">
        <v>60</v>
      </c>
      <c r="H2714" s="6" t="s">
        <v>60</v>
      </c>
      <c r="I2714" s="60" t="s">
        <v>15630</v>
      </c>
      <c r="J2714" s="49" t="s">
        <v>15631</v>
      </c>
      <c r="K2714" s="6" t="s">
        <v>15632</v>
      </c>
      <c r="L2714" s="29">
        <f>IF($J$6="с учетом НДС",VLOOKUP(I2714,LEGEND!B:E,4,0)*(1-M2714),VLOOKUP(I2714,LEGEND!B:E,4,0)*(1-M2714)/1.2)</f>
        <v>520</v>
      </c>
      <c r="M2714" s="57">
        <f>IF(AND(B2714&lt;&gt;"1_Электроинструмент",B2714&lt;&gt;"2_Садовая техника"),$J$5,IF($J$4&lt;=20%,$J$4,IFERROR(VLOOKUP(S2714,LEGEND!$L$2:$M$5,2,FALSE),$J$4)))</f>
        <v>0</v>
      </c>
      <c r="N2714" s="48" t="s">
        <v>60</v>
      </c>
      <c r="O2714" s="6" t="s">
        <v>60</v>
      </c>
      <c r="P2714" s="49" t="s">
        <v>66</v>
      </c>
      <c r="Q2714" s="49" t="s">
        <v>67</v>
      </c>
      <c r="R2714" s="6" t="s">
        <v>60</v>
      </c>
      <c r="S2714" s="49" t="s">
        <v>60</v>
      </c>
      <c r="T2714" s="73" t="str">
        <f>IF(_xlfn.XLOOKUP(I2714,LEGEND!B:B,LEGEND!H:H)&lt;&gt;"-",HYPERLINK(_xlfn.XLOOKUP(I2714,LEGEND!B:B,LEGEND!H:H),"link"),_xlfn.XLOOKUP(I2714,LEGEND!B:B,LEGEND!H:H))</f>
        <v>link</v>
      </c>
      <c r="U2714" s="73" t="str">
        <f>HYPERLINK(_xlfn.XLOOKUP(I2714,LEGEND!B:B,LEGEND!I:I))</f>
        <v>https://milwaukee-media-images.s3.amazonaws.com/hi/4932459843--Hero_1.jpg</v>
      </c>
      <c r="V2714" s="51" t="s">
        <v>15633</v>
      </c>
      <c r="W2714" s="63" t="s">
        <v>71</v>
      </c>
      <c r="X2714" s="64">
        <v>19</v>
      </c>
      <c r="Y2714" s="64">
        <v>19</v>
      </c>
      <c r="Z2714" s="64">
        <v>86</v>
      </c>
      <c r="AA2714" s="84">
        <v>4.7E-2</v>
      </c>
      <c r="AB2714" s="85">
        <v>10</v>
      </c>
      <c r="AC2714" s="85">
        <v>1</v>
      </c>
    </row>
    <row r="2715" spans="1:29" ht="25.5">
      <c r="A2715" s="1"/>
      <c r="B2715" s="6" t="s">
        <v>8777</v>
      </c>
      <c r="C2715" s="6" t="s">
        <v>8778</v>
      </c>
      <c r="D2715" s="6" t="s">
        <v>8861</v>
      </c>
      <c r="E2715" s="49" t="s">
        <v>9076</v>
      </c>
      <c r="F2715" s="6" t="s">
        <v>9077</v>
      </c>
      <c r="G2715" s="6" t="s">
        <v>60</v>
      </c>
      <c r="H2715" s="6" t="s">
        <v>60</v>
      </c>
      <c r="I2715" s="60" t="s">
        <v>15634</v>
      </c>
      <c r="J2715" s="49" t="s">
        <v>15635</v>
      </c>
      <c r="K2715" s="6" t="s">
        <v>15636</v>
      </c>
      <c r="L2715" s="29">
        <f>IF($J$6="с учетом НДС",VLOOKUP(I2715,LEGEND!B:E,4,0)*(1-M2715),VLOOKUP(I2715,LEGEND!B:E,4,0)*(1-M2715)/1.2)</f>
        <v>530</v>
      </c>
      <c r="M2715" s="57">
        <f>IF(AND(B2715&lt;&gt;"1_Электроинструмент",B2715&lt;&gt;"2_Садовая техника"),$J$5,IF($J$4&lt;=20%,$J$4,IFERROR(VLOOKUP(S2715,LEGEND!$L$2:$M$5,2,FALSE),$J$4)))</f>
        <v>0</v>
      </c>
      <c r="N2715" s="48" t="s">
        <v>60</v>
      </c>
      <c r="O2715" s="6" t="s">
        <v>60</v>
      </c>
      <c r="P2715" s="49" t="s">
        <v>66</v>
      </c>
      <c r="Q2715" s="49" t="s">
        <v>67</v>
      </c>
      <c r="R2715" s="6" t="s">
        <v>60</v>
      </c>
      <c r="S2715" s="49" t="s">
        <v>60</v>
      </c>
      <c r="T2715" s="73" t="str">
        <f>IF(_xlfn.XLOOKUP(I2715,LEGEND!B:B,LEGEND!H:H)&lt;&gt;"-",HYPERLINK(_xlfn.XLOOKUP(I2715,LEGEND!B:B,LEGEND!H:H),"link"),_xlfn.XLOOKUP(I2715,LEGEND!B:B,LEGEND!H:H))</f>
        <v>link</v>
      </c>
      <c r="U2715" s="73" t="str">
        <f>HYPERLINK(_xlfn.XLOOKUP(I2715,LEGEND!B:B,LEGEND!I:I))</f>
        <v>https://milwaukee-media-images.s3.amazonaws.com/hi/4932352370--Hero_1.jpg</v>
      </c>
      <c r="V2715" s="51" t="s">
        <v>15637</v>
      </c>
      <c r="W2715" s="63" t="s">
        <v>71</v>
      </c>
      <c r="X2715" s="64">
        <v>47</v>
      </c>
      <c r="Y2715" s="64">
        <v>197</v>
      </c>
      <c r="Z2715" s="64">
        <v>13</v>
      </c>
      <c r="AA2715" s="84">
        <v>8.5000000000000006E-2</v>
      </c>
      <c r="AB2715" s="85">
        <v>1</v>
      </c>
      <c r="AC2715" s="85">
        <v>1</v>
      </c>
    </row>
    <row r="2716" spans="1:29" ht="25.5">
      <c r="A2716" s="1"/>
      <c r="B2716" s="6" t="s">
        <v>8777</v>
      </c>
      <c r="C2716" s="6" t="s">
        <v>8778</v>
      </c>
      <c r="D2716" s="6" t="s">
        <v>8861</v>
      </c>
      <c r="E2716" s="49" t="s">
        <v>9076</v>
      </c>
      <c r="F2716" s="6" t="s">
        <v>9077</v>
      </c>
      <c r="G2716" s="6" t="s">
        <v>60</v>
      </c>
      <c r="H2716" s="6" t="s">
        <v>60</v>
      </c>
      <c r="I2716" s="60" t="s">
        <v>15638</v>
      </c>
      <c r="J2716" s="49" t="s">
        <v>15639</v>
      </c>
      <c r="K2716" s="6" t="s">
        <v>15640</v>
      </c>
      <c r="L2716" s="29">
        <f>IF($J$6="с учетом НДС",VLOOKUP(I2716,LEGEND!B:E,4,0)*(1-M2716),VLOOKUP(I2716,LEGEND!B:E,4,0)*(1-M2716)/1.2)</f>
        <v>530</v>
      </c>
      <c r="M2716" s="57">
        <f>IF(AND(B2716&lt;&gt;"1_Электроинструмент",B2716&lt;&gt;"2_Садовая техника"),$J$5,IF($J$4&lt;=20%,$J$4,IFERROR(VLOOKUP(S2716,LEGEND!$L$2:$M$5,2,FALSE),$J$4)))</f>
        <v>0</v>
      </c>
      <c r="N2716" s="48" t="s">
        <v>60</v>
      </c>
      <c r="O2716" s="6" t="s">
        <v>60</v>
      </c>
      <c r="P2716" s="49" t="s">
        <v>66</v>
      </c>
      <c r="Q2716" s="49" t="s">
        <v>67</v>
      </c>
      <c r="R2716" s="6" t="s">
        <v>60</v>
      </c>
      <c r="S2716" s="49" t="s">
        <v>60</v>
      </c>
      <c r="T2716" s="73" t="str">
        <f>IF(_xlfn.XLOOKUP(I2716,LEGEND!B:B,LEGEND!H:H)&lt;&gt;"-",HYPERLINK(_xlfn.XLOOKUP(I2716,LEGEND!B:B,LEGEND!H:H),"link"),_xlfn.XLOOKUP(I2716,LEGEND!B:B,LEGEND!H:H))</f>
        <v>link</v>
      </c>
      <c r="U2716" s="73" t="str">
        <f>HYPERLINK(_xlfn.XLOOKUP(I2716,LEGEND!B:B,LEGEND!I:I))</f>
        <v>https://milwaukee-media-images.s3.amazonaws.com/hi/4932430569--Hero_1.jpg</v>
      </c>
      <c r="V2716" s="51" t="s">
        <v>15641</v>
      </c>
      <c r="W2716" s="63" t="s">
        <v>71</v>
      </c>
      <c r="X2716" s="64">
        <v>20</v>
      </c>
      <c r="Y2716" s="64">
        <v>20</v>
      </c>
      <c r="Z2716" s="64">
        <v>75</v>
      </c>
      <c r="AA2716" s="84">
        <v>2.4E-2</v>
      </c>
      <c r="AB2716" s="85">
        <v>10</v>
      </c>
      <c r="AC2716" s="85">
        <v>1</v>
      </c>
    </row>
    <row r="2717" spans="1:29" ht="25.5">
      <c r="A2717" s="1"/>
      <c r="B2717" s="6" t="s">
        <v>8777</v>
      </c>
      <c r="C2717" s="6" t="s">
        <v>8778</v>
      </c>
      <c r="D2717" s="6" t="s">
        <v>8861</v>
      </c>
      <c r="E2717" s="49" t="s">
        <v>9076</v>
      </c>
      <c r="F2717" s="6" t="s">
        <v>9077</v>
      </c>
      <c r="G2717" s="6" t="s">
        <v>60</v>
      </c>
      <c r="H2717" s="6" t="s">
        <v>60</v>
      </c>
      <c r="I2717" s="60" t="s">
        <v>15642</v>
      </c>
      <c r="J2717" s="49" t="s">
        <v>15643</v>
      </c>
      <c r="K2717" s="6" t="s">
        <v>15644</v>
      </c>
      <c r="L2717" s="29">
        <f>IF($J$6="с учетом НДС",VLOOKUP(I2717,LEGEND!B:E,4,0)*(1-M2717),VLOOKUP(I2717,LEGEND!B:E,4,0)*(1-M2717)/1.2)</f>
        <v>530</v>
      </c>
      <c r="M2717" s="57">
        <f>IF(AND(B2717&lt;&gt;"1_Электроинструмент",B2717&lt;&gt;"2_Садовая техника"),$J$5,IF($J$4&lt;=20%,$J$4,IFERROR(VLOOKUP(S2717,LEGEND!$L$2:$M$5,2,FALSE),$J$4)))</f>
        <v>0</v>
      </c>
      <c r="N2717" s="48" t="s">
        <v>60</v>
      </c>
      <c r="O2717" s="6" t="s">
        <v>60</v>
      </c>
      <c r="P2717" s="49" t="s">
        <v>66</v>
      </c>
      <c r="Q2717" s="49" t="s">
        <v>67</v>
      </c>
      <c r="R2717" s="6" t="s">
        <v>60</v>
      </c>
      <c r="S2717" s="49" t="s">
        <v>60</v>
      </c>
      <c r="T2717" s="73" t="str">
        <f>IF(_xlfn.XLOOKUP(I2717,LEGEND!B:B,LEGEND!H:H)&lt;&gt;"-",HYPERLINK(_xlfn.XLOOKUP(I2717,LEGEND!B:B,LEGEND!H:H),"link"),_xlfn.XLOOKUP(I2717,LEGEND!B:B,LEGEND!H:H))</f>
        <v>-</v>
      </c>
      <c r="U2717" s="73" t="str">
        <f>HYPERLINK(_xlfn.XLOOKUP(I2717,LEGEND!B:B,LEGEND!I:I))</f>
        <v>https://milwaukee-media-images.s3.amazonaws.com/hi/4932373332--Hero_1.jpg</v>
      </c>
      <c r="V2717" s="51" t="s">
        <v>15645</v>
      </c>
      <c r="W2717" s="63" t="s">
        <v>71</v>
      </c>
      <c r="X2717" s="64">
        <v>28</v>
      </c>
      <c r="Y2717" s="64">
        <v>28</v>
      </c>
      <c r="Z2717" s="64">
        <v>103</v>
      </c>
      <c r="AA2717" s="84">
        <v>1.7999999999999999E-2</v>
      </c>
      <c r="AB2717" s="85">
        <v>10</v>
      </c>
      <c r="AC2717" s="85">
        <v>1</v>
      </c>
    </row>
    <row r="2718" spans="1:29" ht="25.5">
      <c r="A2718" s="1"/>
      <c r="B2718" s="6" t="s">
        <v>8777</v>
      </c>
      <c r="C2718" s="6" t="s">
        <v>8778</v>
      </c>
      <c r="D2718" s="6" t="s">
        <v>8861</v>
      </c>
      <c r="E2718" s="49" t="s">
        <v>9076</v>
      </c>
      <c r="F2718" s="6" t="s">
        <v>9077</v>
      </c>
      <c r="G2718" s="6" t="s">
        <v>60</v>
      </c>
      <c r="H2718" s="6" t="s">
        <v>60</v>
      </c>
      <c r="I2718" s="60" t="s">
        <v>15646</v>
      </c>
      <c r="J2718" s="49" t="s">
        <v>15647</v>
      </c>
      <c r="K2718" s="6" t="s">
        <v>15648</v>
      </c>
      <c r="L2718" s="29">
        <f>IF($J$6="с учетом НДС",VLOOKUP(I2718,LEGEND!B:E,4,0)*(1-M2718),VLOOKUP(I2718,LEGEND!B:E,4,0)*(1-M2718)/1.2)</f>
        <v>540</v>
      </c>
      <c r="M2718" s="57">
        <f>IF(AND(B2718&lt;&gt;"1_Электроинструмент",B2718&lt;&gt;"2_Садовая техника"),$J$5,IF($J$4&lt;=20%,$J$4,IFERROR(VLOOKUP(S2718,LEGEND!$L$2:$M$5,2,FALSE),$J$4)))</f>
        <v>0</v>
      </c>
      <c r="N2718" s="48" t="s">
        <v>60</v>
      </c>
      <c r="O2718" s="6" t="s">
        <v>60</v>
      </c>
      <c r="P2718" s="49" t="s">
        <v>66</v>
      </c>
      <c r="Q2718" s="49" t="s">
        <v>67</v>
      </c>
      <c r="R2718" s="6" t="s">
        <v>60</v>
      </c>
      <c r="S2718" s="49" t="s">
        <v>60</v>
      </c>
      <c r="T2718" s="73" t="str">
        <f>IF(_xlfn.XLOOKUP(I2718,LEGEND!B:B,LEGEND!H:H)&lt;&gt;"-",HYPERLINK(_xlfn.XLOOKUP(I2718,LEGEND!B:B,LEGEND!H:H),"link"),_xlfn.XLOOKUP(I2718,LEGEND!B:B,LEGEND!H:H))</f>
        <v>link</v>
      </c>
      <c r="U2718" s="73" t="str">
        <f>HYPERLINK(_xlfn.XLOOKUP(I2718,LEGEND!B:B,LEGEND!I:I))</f>
        <v>https://milwaukee-media-images.s3.amazonaws.com/hi/4932373319--Hero_1.jpg</v>
      </c>
      <c r="V2718" s="51" t="s">
        <v>15649</v>
      </c>
      <c r="W2718" s="63" t="s">
        <v>71</v>
      </c>
      <c r="X2718" s="64">
        <v>290</v>
      </c>
      <c r="Y2718" s="64">
        <v>40</v>
      </c>
      <c r="Z2718" s="64">
        <v>15</v>
      </c>
      <c r="AA2718" s="84">
        <v>0.10199999999999999</v>
      </c>
      <c r="AB2718" s="85">
        <v>1</v>
      </c>
      <c r="AC2718" s="85">
        <v>1</v>
      </c>
    </row>
    <row r="2719" spans="1:29" ht="25.5">
      <c r="A2719" s="1"/>
      <c r="B2719" s="6" t="s">
        <v>8777</v>
      </c>
      <c r="C2719" s="6" t="s">
        <v>8778</v>
      </c>
      <c r="D2719" s="6" t="s">
        <v>8861</v>
      </c>
      <c r="E2719" s="49" t="s">
        <v>9076</v>
      </c>
      <c r="F2719" s="6" t="s">
        <v>9077</v>
      </c>
      <c r="G2719" s="6" t="s">
        <v>60</v>
      </c>
      <c r="H2719" s="6" t="s">
        <v>60</v>
      </c>
      <c r="I2719" s="60" t="s">
        <v>15650</v>
      </c>
      <c r="J2719" s="49" t="s">
        <v>15651</v>
      </c>
      <c r="K2719" s="6" t="s">
        <v>15652</v>
      </c>
      <c r="L2719" s="29">
        <f>IF($J$6="с учетом НДС",VLOOKUP(I2719,LEGEND!B:E,4,0)*(1-M2719),VLOOKUP(I2719,LEGEND!B:E,4,0)*(1-M2719)/1.2)</f>
        <v>550</v>
      </c>
      <c r="M2719" s="57">
        <f>IF(AND(B2719&lt;&gt;"1_Электроинструмент",B2719&lt;&gt;"2_Садовая техника"),$J$5,IF($J$4&lt;=20%,$J$4,IFERROR(VLOOKUP(S2719,LEGEND!$L$2:$M$5,2,FALSE),$J$4)))</f>
        <v>0</v>
      </c>
      <c r="N2719" s="48" t="s">
        <v>60</v>
      </c>
      <c r="O2719" s="6" t="s">
        <v>60</v>
      </c>
      <c r="P2719" s="49" t="s">
        <v>66</v>
      </c>
      <c r="Q2719" s="49" t="s">
        <v>67</v>
      </c>
      <c r="R2719" s="6" t="s">
        <v>60</v>
      </c>
      <c r="S2719" s="49" t="s">
        <v>60</v>
      </c>
      <c r="T2719" s="73" t="str">
        <f>IF(_xlfn.XLOOKUP(I2719,LEGEND!B:B,LEGEND!H:H)&lt;&gt;"-",HYPERLINK(_xlfn.XLOOKUP(I2719,LEGEND!B:B,LEGEND!H:H),"link"),_xlfn.XLOOKUP(I2719,LEGEND!B:B,LEGEND!H:H))</f>
        <v>link</v>
      </c>
      <c r="U2719" s="73" t="str">
        <f>HYPERLINK(_xlfn.XLOOKUP(I2719,LEGEND!B:B,LEGEND!I:I))</f>
        <v>https://milwaukee-media-images.s3.amazonaws.com/hi/48894723--Hero_1.jpg</v>
      </c>
      <c r="V2719" s="51" t="s">
        <v>15653</v>
      </c>
      <c r="W2719" s="63" t="s">
        <v>71</v>
      </c>
      <c r="X2719" s="64">
        <v>47</v>
      </c>
      <c r="Y2719" s="64">
        <v>197</v>
      </c>
      <c r="Z2719" s="64">
        <v>10</v>
      </c>
      <c r="AA2719" s="84">
        <v>5.1999999999999998E-2</v>
      </c>
      <c r="AB2719" s="85">
        <v>1</v>
      </c>
      <c r="AC2719" s="85">
        <v>1</v>
      </c>
    </row>
    <row r="2720" spans="1:29" ht="25.5">
      <c r="A2720" s="1"/>
      <c r="B2720" s="6" t="s">
        <v>8777</v>
      </c>
      <c r="C2720" s="6" t="s">
        <v>8778</v>
      </c>
      <c r="D2720" s="6" t="s">
        <v>8861</v>
      </c>
      <c r="E2720" s="49" t="s">
        <v>9076</v>
      </c>
      <c r="F2720" s="6" t="s">
        <v>9077</v>
      </c>
      <c r="G2720" s="6" t="s">
        <v>60</v>
      </c>
      <c r="H2720" s="6" t="s">
        <v>60</v>
      </c>
      <c r="I2720" s="60" t="s">
        <v>15654</v>
      </c>
      <c r="J2720" s="49" t="s">
        <v>15655</v>
      </c>
      <c r="K2720" s="6" t="s">
        <v>15656</v>
      </c>
      <c r="L2720" s="29">
        <f>IF($J$6="с учетом НДС",VLOOKUP(I2720,LEGEND!B:E,4,0)*(1-M2720),VLOOKUP(I2720,LEGEND!B:E,4,0)*(1-M2720)/1.2)</f>
        <v>560</v>
      </c>
      <c r="M2720" s="57">
        <f>IF(AND(B2720&lt;&gt;"1_Электроинструмент",B2720&lt;&gt;"2_Садовая техника"),$J$5,IF($J$4&lt;=20%,$J$4,IFERROR(VLOOKUP(S2720,LEGEND!$L$2:$M$5,2,FALSE),$J$4)))</f>
        <v>0</v>
      </c>
      <c r="N2720" s="48" t="s">
        <v>60</v>
      </c>
      <c r="O2720" s="6" t="s">
        <v>60</v>
      </c>
      <c r="P2720" s="49" t="s">
        <v>66</v>
      </c>
      <c r="Q2720" s="49" t="s">
        <v>67</v>
      </c>
      <c r="R2720" s="6" t="s">
        <v>60</v>
      </c>
      <c r="S2720" s="49" t="s">
        <v>60</v>
      </c>
      <c r="T2720" s="73" t="str">
        <f>IF(_xlfn.XLOOKUP(I2720,LEGEND!B:B,LEGEND!H:H)&lt;&gt;"-",HYPERLINK(_xlfn.XLOOKUP(I2720,LEGEND!B:B,LEGEND!H:H),"link"),_xlfn.XLOOKUP(I2720,LEGEND!B:B,LEGEND!H:H))</f>
        <v>-</v>
      </c>
      <c r="U2720" s="73" t="str">
        <f>HYPERLINK(_xlfn.XLOOKUP(I2720,LEGEND!B:B,LEGEND!I:I))</f>
        <v>https://milwaukee-media-images.s3.amazonaws.com/hi/4932373333--Hero_1.jpg</v>
      </c>
      <c r="V2720" s="51" t="s">
        <v>15657</v>
      </c>
      <c r="W2720" s="63" t="s">
        <v>71</v>
      </c>
      <c r="X2720" s="64">
        <v>28</v>
      </c>
      <c r="Y2720" s="64">
        <v>28</v>
      </c>
      <c r="Z2720" s="64">
        <v>103</v>
      </c>
      <c r="AA2720" s="84">
        <v>2.1000000000000001E-2</v>
      </c>
      <c r="AB2720" s="85">
        <v>10</v>
      </c>
      <c r="AC2720" s="85">
        <v>1</v>
      </c>
    </row>
    <row r="2721" spans="1:29" ht="25.5">
      <c r="A2721" s="1"/>
      <c r="B2721" s="6" t="s">
        <v>8777</v>
      </c>
      <c r="C2721" s="6" t="s">
        <v>8778</v>
      </c>
      <c r="D2721" s="6" t="s">
        <v>8861</v>
      </c>
      <c r="E2721" s="49" t="s">
        <v>9076</v>
      </c>
      <c r="F2721" s="6" t="s">
        <v>9077</v>
      </c>
      <c r="G2721" s="6" t="s">
        <v>60</v>
      </c>
      <c r="H2721" s="6" t="s">
        <v>60</v>
      </c>
      <c r="I2721" s="60" t="s">
        <v>15658</v>
      </c>
      <c r="J2721" s="49" t="s">
        <v>15659</v>
      </c>
      <c r="K2721" s="6" t="s">
        <v>15660</v>
      </c>
      <c r="L2721" s="29">
        <f>IF($J$6="с учетом НДС",VLOOKUP(I2721,LEGEND!B:E,4,0)*(1-M2721),VLOOKUP(I2721,LEGEND!B:E,4,0)*(1-M2721)/1.2)</f>
        <v>570</v>
      </c>
      <c r="M2721" s="57">
        <f>IF(AND(B2721&lt;&gt;"1_Электроинструмент",B2721&lt;&gt;"2_Садовая техника"),$J$5,IF($J$4&lt;=20%,$J$4,IFERROR(VLOOKUP(S2721,LEGEND!$L$2:$M$5,2,FALSE),$J$4)))</f>
        <v>0</v>
      </c>
      <c r="N2721" s="48" t="s">
        <v>60</v>
      </c>
      <c r="O2721" s="6" t="s">
        <v>60</v>
      </c>
      <c r="P2721" s="49" t="s">
        <v>66</v>
      </c>
      <c r="Q2721" s="49" t="s">
        <v>67</v>
      </c>
      <c r="R2721" s="6" t="s">
        <v>60</v>
      </c>
      <c r="S2721" s="49" t="s">
        <v>60</v>
      </c>
      <c r="T2721" s="73" t="str">
        <f>IF(_xlfn.XLOOKUP(I2721,LEGEND!B:B,LEGEND!H:H)&lt;&gt;"-",HYPERLINK(_xlfn.XLOOKUP(I2721,LEGEND!B:B,LEGEND!H:H),"link"),_xlfn.XLOOKUP(I2721,LEGEND!B:B,LEGEND!H:H))</f>
        <v>link</v>
      </c>
      <c r="U2721" s="73" t="str">
        <f>HYPERLINK(_xlfn.XLOOKUP(I2721,LEGEND!B:B,LEGEND!I:I))</f>
        <v>https://milwaukee-media-images.s3.amazonaws.com/hi/4932459844--Hero_1.jpg</v>
      </c>
      <c r="V2721" s="51" t="s">
        <v>15661</v>
      </c>
      <c r="W2721" s="63" t="s">
        <v>71</v>
      </c>
      <c r="X2721" s="64">
        <v>31</v>
      </c>
      <c r="Y2721" s="64">
        <v>31</v>
      </c>
      <c r="Z2721" s="64">
        <v>151</v>
      </c>
      <c r="AA2721" s="84">
        <v>7.3999999999999996E-2</v>
      </c>
      <c r="AB2721" s="85">
        <v>10</v>
      </c>
      <c r="AC2721" s="85">
        <v>1</v>
      </c>
    </row>
    <row r="2722" spans="1:29" ht="25.5">
      <c r="A2722" s="1"/>
      <c r="B2722" s="6" t="s">
        <v>8777</v>
      </c>
      <c r="C2722" s="6" t="s">
        <v>8778</v>
      </c>
      <c r="D2722" s="6" t="s">
        <v>8861</v>
      </c>
      <c r="E2722" s="49" t="s">
        <v>9076</v>
      </c>
      <c r="F2722" s="6" t="s">
        <v>9077</v>
      </c>
      <c r="G2722" s="6" t="s">
        <v>60</v>
      </c>
      <c r="H2722" s="6" t="s">
        <v>60</v>
      </c>
      <c r="I2722" s="60" t="s">
        <v>15662</v>
      </c>
      <c r="J2722" s="49" t="s">
        <v>15663</v>
      </c>
      <c r="K2722" s="6" t="s">
        <v>15664</v>
      </c>
      <c r="L2722" s="29">
        <f>IF($J$6="с учетом НДС",VLOOKUP(I2722,LEGEND!B:E,4,0)*(1-M2722),VLOOKUP(I2722,LEGEND!B:E,4,0)*(1-M2722)/1.2)</f>
        <v>570</v>
      </c>
      <c r="M2722" s="57">
        <f>IF(AND(B2722&lt;&gt;"1_Электроинструмент",B2722&lt;&gt;"2_Садовая техника"),$J$5,IF($J$4&lt;=20%,$J$4,IFERROR(VLOOKUP(S2722,LEGEND!$L$2:$M$5,2,FALSE),$J$4)))</f>
        <v>0</v>
      </c>
      <c r="N2722" s="48" t="s">
        <v>60</v>
      </c>
      <c r="O2722" s="6" t="s">
        <v>60</v>
      </c>
      <c r="P2722" s="49" t="s">
        <v>66</v>
      </c>
      <c r="Q2722" s="49" t="s">
        <v>67</v>
      </c>
      <c r="R2722" s="6" t="s">
        <v>60</v>
      </c>
      <c r="S2722" s="49" t="s">
        <v>60</v>
      </c>
      <c r="T2722" s="73" t="str">
        <f>IF(_xlfn.XLOOKUP(I2722,LEGEND!B:B,LEGEND!H:H)&lt;&gt;"-",HYPERLINK(_xlfn.XLOOKUP(I2722,LEGEND!B:B,LEGEND!H:H),"link"),_xlfn.XLOOKUP(I2722,LEGEND!B:B,LEGEND!H:H))</f>
        <v>link</v>
      </c>
      <c r="U2722" s="73" t="str">
        <f>HYPERLINK(_xlfn.XLOOKUP(I2722,LEGEND!B:B,LEGEND!I:I))</f>
        <v>https://milwaukee-media-images.s3.amazonaws.com/hi/4932459845--Hero_1.jpg</v>
      </c>
      <c r="V2722" s="51" t="s">
        <v>15665</v>
      </c>
      <c r="W2722" s="63" t="s">
        <v>71</v>
      </c>
      <c r="X2722" s="64">
        <v>31</v>
      </c>
      <c r="Y2722" s="64">
        <v>31</v>
      </c>
      <c r="Z2722" s="64">
        <v>151</v>
      </c>
      <c r="AA2722" s="84">
        <v>7.3999999999999996E-2</v>
      </c>
      <c r="AB2722" s="85">
        <v>10</v>
      </c>
      <c r="AC2722" s="85">
        <v>1</v>
      </c>
    </row>
    <row r="2723" spans="1:29" ht="25.5">
      <c r="A2723" s="1"/>
      <c r="B2723" s="6" t="s">
        <v>8777</v>
      </c>
      <c r="C2723" s="6" t="s">
        <v>8778</v>
      </c>
      <c r="D2723" s="6" t="s">
        <v>8861</v>
      </c>
      <c r="E2723" s="49" t="s">
        <v>9076</v>
      </c>
      <c r="F2723" s="6" t="s">
        <v>9077</v>
      </c>
      <c r="G2723" s="6" t="s">
        <v>60</v>
      </c>
      <c r="H2723" s="6" t="s">
        <v>60</v>
      </c>
      <c r="I2723" s="60" t="s">
        <v>15666</v>
      </c>
      <c r="J2723" s="49" t="s">
        <v>15667</v>
      </c>
      <c r="K2723" s="6" t="s">
        <v>15668</v>
      </c>
      <c r="L2723" s="29">
        <f>IF($J$6="с учетом НДС",VLOOKUP(I2723,LEGEND!B:E,4,0)*(1-M2723),VLOOKUP(I2723,LEGEND!B:E,4,0)*(1-M2723)/1.2)</f>
        <v>580</v>
      </c>
      <c r="M2723" s="57">
        <f>IF(AND(B2723&lt;&gt;"1_Электроинструмент",B2723&lt;&gt;"2_Садовая техника"),$J$5,IF($J$4&lt;=20%,$J$4,IFERROR(VLOOKUP(S2723,LEGEND!$L$2:$M$5,2,FALSE),$J$4)))</f>
        <v>0</v>
      </c>
      <c r="N2723" s="48" t="s">
        <v>60</v>
      </c>
      <c r="O2723" s="6" t="s">
        <v>60</v>
      </c>
      <c r="P2723" s="49" t="s">
        <v>66</v>
      </c>
      <c r="Q2723" s="49" t="s">
        <v>67</v>
      </c>
      <c r="R2723" s="6" t="s">
        <v>60</v>
      </c>
      <c r="S2723" s="49" t="s">
        <v>60</v>
      </c>
      <c r="T2723" s="73" t="str">
        <f>IF(_xlfn.XLOOKUP(I2723,LEGEND!B:B,LEGEND!H:H)&lt;&gt;"-",HYPERLINK(_xlfn.XLOOKUP(I2723,LEGEND!B:B,LEGEND!H:H),"link"),_xlfn.XLOOKUP(I2723,LEGEND!B:B,LEGEND!H:H))</f>
        <v>-</v>
      </c>
      <c r="U2723" s="73" t="str">
        <f>HYPERLINK(_xlfn.XLOOKUP(I2723,LEGEND!B:B,LEGEND!I:I))</f>
        <v>https://milwaukee-media-images.s3.amazonaws.com/hi/4932373334--Hero_1.jpg</v>
      </c>
      <c r="V2723" s="51" t="s">
        <v>15669</v>
      </c>
      <c r="W2723" s="63" t="s">
        <v>71</v>
      </c>
      <c r="X2723" s="64">
        <v>28</v>
      </c>
      <c r="Y2723" s="64">
        <v>28</v>
      </c>
      <c r="Z2723" s="64">
        <v>103</v>
      </c>
      <c r="AA2723" s="84">
        <v>2.5000000000000001E-2</v>
      </c>
      <c r="AB2723" s="85">
        <v>10</v>
      </c>
      <c r="AC2723" s="85">
        <v>1</v>
      </c>
    </row>
    <row r="2724" spans="1:29" ht="25.5">
      <c r="A2724" s="1"/>
      <c r="B2724" s="6" t="s">
        <v>8777</v>
      </c>
      <c r="C2724" s="6" t="s">
        <v>8778</v>
      </c>
      <c r="D2724" s="6" t="s">
        <v>8861</v>
      </c>
      <c r="E2724" s="49" t="s">
        <v>9076</v>
      </c>
      <c r="F2724" s="6" t="s">
        <v>9077</v>
      </c>
      <c r="G2724" s="6" t="s">
        <v>60</v>
      </c>
      <c r="H2724" s="6" t="s">
        <v>60</v>
      </c>
      <c r="I2724" s="60" t="s">
        <v>15670</v>
      </c>
      <c r="J2724" s="49" t="s">
        <v>15671</v>
      </c>
      <c r="K2724" s="6" t="s">
        <v>15672</v>
      </c>
      <c r="L2724" s="29">
        <f>IF($J$6="с учетом НДС",VLOOKUP(I2724,LEGEND!B:E,4,0)*(1-M2724),VLOOKUP(I2724,LEGEND!B:E,4,0)*(1-M2724)/1.2)</f>
        <v>590</v>
      </c>
      <c r="M2724" s="57">
        <f>IF(AND(B2724&lt;&gt;"1_Электроинструмент",B2724&lt;&gt;"2_Садовая техника"),$J$5,IF($J$4&lt;=20%,$J$4,IFERROR(VLOOKUP(S2724,LEGEND!$L$2:$M$5,2,FALSE),$J$4)))</f>
        <v>0</v>
      </c>
      <c r="N2724" s="48" t="s">
        <v>60</v>
      </c>
      <c r="O2724" s="6" t="s">
        <v>60</v>
      </c>
      <c r="P2724" s="49" t="s">
        <v>66</v>
      </c>
      <c r="Q2724" s="49" t="s">
        <v>67</v>
      </c>
      <c r="R2724" s="6" t="s">
        <v>60</v>
      </c>
      <c r="S2724" s="49" t="s">
        <v>60</v>
      </c>
      <c r="T2724" s="73" t="str">
        <f>IF(_xlfn.XLOOKUP(I2724,LEGEND!B:B,LEGEND!H:H)&lt;&gt;"-",HYPERLINK(_xlfn.XLOOKUP(I2724,LEGEND!B:B,LEGEND!H:H),"link"),_xlfn.XLOOKUP(I2724,LEGEND!B:B,LEGEND!H:H))</f>
        <v>link</v>
      </c>
      <c r="U2724" s="73" t="str">
        <f>HYPERLINK(_xlfn.XLOOKUP(I2724,LEGEND!B:B,LEGEND!I:I))</f>
        <v>https://milwaukee-media-images.s3.amazonaws.com/hi/4932352371--Hero_1.jpg</v>
      </c>
      <c r="V2724" s="51" t="s">
        <v>15673</v>
      </c>
      <c r="W2724" s="63" t="s">
        <v>71</v>
      </c>
      <c r="X2724" s="64">
        <v>50</v>
      </c>
      <c r="Y2724" s="64">
        <v>47</v>
      </c>
      <c r="Z2724" s="64">
        <v>198</v>
      </c>
      <c r="AA2724" s="84">
        <v>8.5999999999999993E-2</v>
      </c>
      <c r="AB2724" s="85">
        <v>1</v>
      </c>
      <c r="AC2724" s="85">
        <v>1</v>
      </c>
    </row>
    <row r="2725" spans="1:29" ht="25.5">
      <c r="A2725" s="1"/>
      <c r="B2725" s="6" t="s">
        <v>8777</v>
      </c>
      <c r="C2725" s="6" t="s">
        <v>8778</v>
      </c>
      <c r="D2725" s="6" t="s">
        <v>8861</v>
      </c>
      <c r="E2725" s="49" t="s">
        <v>9076</v>
      </c>
      <c r="F2725" s="6" t="s">
        <v>9077</v>
      </c>
      <c r="G2725" s="6" t="s">
        <v>60</v>
      </c>
      <c r="H2725" s="6" t="s">
        <v>60</v>
      </c>
      <c r="I2725" s="60" t="s">
        <v>15674</v>
      </c>
      <c r="J2725" s="49" t="s">
        <v>15675</v>
      </c>
      <c r="K2725" s="6" t="s">
        <v>15676</v>
      </c>
      <c r="L2725" s="29">
        <f>IF($J$6="с учетом НДС",VLOOKUP(I2725,LEGEND!B:E,4,0)*(1-M2725),VLOOKUP(I2725,LEGEND!B:E,4,0)*(1-M2725)/1.2)</f>
        <v>590</v>
      </c>
      <c r="M2725" s="57">
        <f>IF(AND(B2725&lt;&gt;"1_Электроинструмент",B2725&lt;&gt;"2_Садовая техника"),$J$5,IF($J$4&lt;=20%,$J$4,IFERROR(VLOOKUP(S2725,LEGEND!$L$2:$M$5,2,FALSE),$J$4)))</f>
        <v>0</v>
      </c>
      <c r="N2725" s="48" t="s">
        <v>60</v>
      </c>
      <c r="O2725" s="6" t="s">
        <v>60</v>
      </c>
      <c r="P2725" s="49" t="s">
        <v>66</v>
      </c>
      <c r="Q2725" s="49" t="s">
        <v>67</v>
      </c>
      <c r="R2725" s="6" t="s">
        <v>60</v>
      </c>
      <c r="S2725" s="49" t="s">
        <v>60</v>
      </c>
      <c r="T2725" s="73" t="str">
        <f>IF(_xlfn.XLOOKUP(I2725,LEGEND!B:B,LEGEND!H:H)&lt;&gt;"-",HYPERLINK(_xlfn.XLOOKUP(I2725,LEGEND!B:B,LEGEND!H:H),"link"),_xlfn.XLOOKUP(I2725,LEGEND!B:B,LEGEND!H:H))</f>
        <v>link</v>
      </c>
      <c r="U2725" s="73" t="str">
        <f>HYPERLINK(_xlfn.XLOOKUP(I2725,LEGEND!B:B,LEGEND!I:I))</f>
        <v>https://milwaukee-media-images.s3.amazonaws.com/hi/4932352384--Hero_1.jpg</v>
      </c>
      <c r="V2725" s="51" t="s">
        <v>15677</v>
      </c>
      <c r="W2725" s="63" t="s">
        <v>71</v>
      </c>
      <c r="X2725" s="64">
        <v>31</v>
      </c>
      <c r="Y2725" s="64">
        <v>31</v>
      </c>
      <c r="Z2725" s="64">
        <v>152</v>
      </c>
      <c r="AA2725" s="84">
        <v>0.1</v>
      </c>
      <c r="AB2725" s="85">
        <v>10</v>
      </c>
      <c r="AC2725" s="85">
        <v>1</v>
      </c>
    </row>
    <row r="2726" spans="1:29" ht="25.5">
      <c r="A2726" s="1"/>
      <c r="B2726" s="6" t="s">
        <v>8777</v>
      </c>
      <c r="C2726" s="6" t="s">
        <v>8778</v>
      </c>
      <c r="D2726" s="6" t="s">
        <v>8861</v>
      </c>
      <c r="E2726" s="49" t="s">
        <v>9076</v>
      </c>
      <c r="F2726" s="6" t="s">
        <v>9077</v>
      </c>
      <c r="G2726" s="6" t="s">
        <v>60</v>
      </c>
      <c r="H2726" s="6" t="s">
        <v>60</v>
      </c>
      <c r="I2726" s="60" t="s">
        <v>15678</v>
      </c>
      <c r="J2726" s="49" t="s">
        <v>15679</v>
      </c>
      <c r="K2726" s="6" t="s">
        <v>15680</v>
      </c>
      <c r="L2726" s="29">
        <f>IF($J$6="с учетом НДС",VLOOKUP(I2726,LEGEND!B:E,4,0)*(1-M2726),VLOOKUP(I2726,LEGEND!B:E,4,0)*(1-M2726)/1.2)</f>
        <v>590</v>
      </c>
      <c r="M2726" s="57">
        <f>IF(AND(B2726&lt;&gt;"1_Электроинструмент",B2726&lt;&gt;"2_Садовая техника"),$J$5,IF($J$4&lt;=20%,$J$4,IFERROR(VLOOKUP(S2726,LEGEND!$L$2:$M$5,2,FALSE),$J$4)))</f>
        <v>0</v>
      </c>
      <c r="N2726" s="48" t="s">
        <v>60</v>
      </c>
      <c r="O2726" s="6" t="s">
        <v>60</v>
      </c>
      <c r="P2726" s="49" t="s">
        <v>66</v>
      </c>
      <c r="Q2726" s="49" t="s">
        <v>67</v>
      </c>
      <c r="R2726" s="6" t="s">
        <v>60</v>
      </c>
      <c r="S2726" s="49" t="s">
        <v>60</v>
      </c>
      <c r="T2726" s="73" t="str">
        <f>IF(_xlfn.XLOOKUP(I2726,LEGEND!B:B,LEGEND!H:H)&lt;&gt;"-",HYPERLINK(_xlfn.XLOOKUP(I2726,LEGEND!B:B,LEGEND!H:H),"link"),_xlfn.XLOOKUP(I2726,LEGEND!B:B,LEGEND!H:H))</f>
        <v>-</v>
      </c>
      <c r="U2726" s="73" t="str">
        <f>HYPERLINK(_xlfn.XLOOKUP(I2726,LEGEND!B:B,LEGEND!I:I))</f>
        <v>https://milwaukee-media-images.s3.amazonaws.com/hi/4932363277--Hero_1.jpg</v>
      </c>
      <c r="V2726" s="51" t="s">
        <v>15681</v>
      </c>
      <c r="W2726" s="63" t="s">
        <v>71</v>
      </c>
      <c r="X2726" s="64">
        <v>47</v>
      </c>
      <c r="Y2726" s="64">
        <v>10</v>
      </c>
      <c r="Z2726" s="64">
        <v>171</v>
      </c>
      <c r="AA2726" s="84">
        <v>0.05</v>
      </c>
      <c r="AB2726" s="85">
        <v>1</v>
      </c>
      <c r="AC2726" s="85">
        <v>1</v>
      </c>
    </row>
    <row r="2727" spans="1:29" ht="25.5">
      <c r="A2727" s="1"/>
      <c r="B2727" s="6" t="s">
        <v>8777</v>
      </c>
      <c r="C2727" s="6" t="s">
        <v>8778</v>
      </c>
      <c r="D2727" s="6" t="s">
        <v>8861</v>
      </c>
      <c r="E2727" s="49" t="s">
        <v>9076</v>
      </c>
      <c r="F2727" s="6" t="s">
        <v>9077</v>
      </c>
      <c r="G2727" s="6" t="s">
        <v>60</v>
      </c>
      <c r="H2727" s="6" t="s">
        <v>60</v>
      </c>
      <c r="I2727" s="60" t="s">
        <v>15682</v>
      </c>
      <c r="J2727" s="49" t="s">
        <v>15683</v>
      </c>
      <c r="K2727" s="6" t="s">
        <v>15684</v>
      </c>
      <c r="L2727" s="29">
        <f>IF($J$6="с учетом НДС",VLOOKUP(I2727,LEGEND!B:E,4,0)*(1-M2727),VLOOKUP(I2727,LEGEND!B:E,4,0)*(1-M2727)/1.2)</f>
        <v>600</v>
      </c>
      <c r="M2727" s="57">
        <f>IF(AND(B2727&lt;&gt;"1_Электроинструмент",B2727&lt;&gt;"2_Садовая техника"),$J$5,IF($J$4&lt;=20%,$J$4,IFERROR(VLOOKUP(S2727,LEGEND!$L$2:$M$5,2,FALSE),$J$4)))</f>
        <v>0</v>
      </c>
      <c r="N2727" s="48" t="s">
        <v>60</v>
      </c>
      <c r="O2727" s="6" t="s">
        <v>60</v>
      </c>
      <c r="P2727" s="49" t="s">
        <v>66</v>
      </c>
      <c r="Q2727" s="49" t="s">
        <v>67</v>
      </c>
      <c r="R2727" s="6" t="s">
        <v>60</v>
      </c>
      <c r="S2727" s="49" t="s">
        <v>60</v>
      </c>
      <c r="T2727" s="73" t="str">
        <f>IF(_xlfn.XLOOKUP(I2727,LEGEND!B:B,LEGEND!H:H)&lt;&gt;"-",HYPERLINK(_xlfn.XLOOKUP(I2727,LEGEND!B:B,LEGEND!H:H),"link"),_xlfn.XLOOKUP(I2727,LEGEND!B:B,LEGEND!H:H))</f>
        <v>link</v>
      </c>
      <c r="U2727" s="73" t="str">
        <f>HYPERLINK(_xlfn.XLOOKUP(I2727,LEGEND!B:B,LEGEND!I:I))</f>
        <v>https://milwaukee-media-images.s3.amazonaws.com/hi/48894724--Hero_1.jpg</v>
      </c>
      <c r="V2727" s="51" t="s">
        <v>15685</v>
      </c>
      <c r="W2727" s="63" t="s">
        <v>71</v>
      </c>
      <c r="X2727" s="64">
        <v>47</v>
      </c>
      <c r="Y2727" s="64">
        <v>197</v>
      </c>
      <c r="Z2727" s="64">
        <v>11</v>
      </c>
      <c r="AA2727" s="84">
        <v>5.7000000000000002E-2</v>
      </c>
      <c r="AB2727" s="85">
        <v>1</v>
      </c>
      <c r="AC2727" s="85">
        <v>1</v>
      </c>
    </row>
    <row r="2728" spans="1:29" ht="25.5">
      <c r="A2728" s="1"/>
      <c r="B2728" s="6" t="s">
        <v>8777</v>
      </c>
      <c r="C2728" s="6" t="s">
        <v>8778</v>
      </c>
      <c r="D2728" s="6" t="s">
        <v>8861</v>
      </c>
      <c r="E2728" s="49" t="s">
        <v>9076</v>
      </c>
      <c r="F2728" s="6" t="s">
        <v>9077</v>
      </c>
      <c r="G2728" s="6" t="s">
        <v>60</v>
      </c>
      <c r="H2728" s="6" t="s">
        <v>60</v>
      </c>
      <c r="I2728" s="60" t="s">
        <v>15686</v>
      </c>
      <c r="J2728" s="49" t="s">
        <v>15687</v>
      </c>
      <c r="K2728" s="6" t="s">
        <v>15688</v>
      </c>
      <c r="L2728" s="29">
        <f>IF($J$6="с учетом НДС",VLOOKUP(I2728,LEGEND!B:E,4,0)*(1-M2728),VLOOKUP(I2728,LEGEND!B:E,4,0)*(1-M2728)/1.2)</f>
        <v>600</v>
      </c>
      <c r="M2728" s="57">
        <f>IF(AND(B2728&lt;&gt;"1_Электроинструмент",B2728&lt;&gt;"2_Садовая техника"),$J$5,IF($J$4&lt;=20%,$J$4,IFERROR(VLOOKUP(S2728,LEGEND!$L$2:$M$5,2,FALSE),$J$4)))</f>
        <v>0</v>
      </c>
      <c r="N2728" s="48" t="s">
        <v>60</v>
      </c>
      <c r="O2728" s="6" t="s">
        <v>60</v>
      </c>
      <c r="P2728" s="49" t="s">
        <v>66</v>
      </c>
      <c r="Q2728" s="49" t="s">
        <v>67</v>
      </c>
      <c r="R2728" s="6" t="s">
        <v>60</v>
      </c>
      <c r="S2728" s="49" t="s">
        <v>60</v>
      </c>
      <c r="T2728" s="73" t="str">
        <f>IF(_xlfn.XLOOKUP(I2728,LEGEND!B:B,LEGEND!H:H)&lt;&gt;"-",HYPERLINK(_xlfn.XLOOKUP(I2728,LEGEND!B:B,LEGEND!H:H),"link"),_xlfn.XLOOKUP(I2728,LEGEND!B:B,LEGEND!H:H))</f>
        <v>link</v>
      </c>
      <c r="U2728" s="73" t="str">
        <f>HYPERLINK(_xlfn.XLOOKUP(I2728,LEGEND!B:B,LEGEND!I:I))</f>
        <v>https://milwaukee-media-images.s3.amazonaws.com/hi/4932363499--Hero_1.jpg</v>
      </c>
      <c r="V2728" s="51" t="s">
        <v>15689</v>
      </c>
      <c r="W2728" s="63" t="s">
        <v>71</v>
      </c>
      <c r="X2728" s="64">
        <v>125</v>
      </c>
      <c r="Y2728" s="64">
        <v>85</v>
      </c>
      <c r="Z2728" s="64">
        <v>8</v>
      </c>
      <c r="AA2728" s="84">
        <v>0.17</v>
      </c>
      <c r="AB2728" s="85">
        <v>10</v>
      </c>
      <c r="AC2728" s="85">
        <v>1</v>
      </c>
    </row>
    <row r="2729" spans="1:29" ht="25.5">
      <c r="A2729" s="1"/>
      <c r="B2729" s="6" t="s">
        <v>8777</v>
      </c>
      <c r="C2729" s="6" t="s">
        <v>8778</v>
      </c>
      <c r="D2729" s="6" t="s">
        <v>8861</v>
      </c>
      <c r="E2729" s="49" t="s">
        <v>9076</v>
      </c>
      <c r="F2729" s="6" t="s">
        <v>9077</v>
      </c>
      <c r="G2729" s="6" t="s">
        <v>60</v>
      </c>
      <c r="H2729" s="6" t="s">
        <v>60</v>
      </c>
      <c r="I2729" s="60" t="s">
        <v>15690</v>
      </c>
      <c r="J2729" s="49" t="s">
        <v>15691</v>
      </c>
      <c r="K2729" s="6" t="s">
        <v>15692</v>
      </c>
      <c r="L2729" s="29">
        <f>IF($J$6="с учетом НДС",VLOOKUP(I2729,LEGEND!B:E,4,0)*(1-M2729),VLOOKUP(I2729,LEGEND!B:E,4,0)*(1-M2729)/1.2)</f>
        <v>600</v>
      </c>
      <c r="M2729" s="57">
        <f>IF(AND(B2729&lt;&gt;"1_Электроинструмент",B2729&lt;&gt;"2_Садовая техника"),$J$5,IF($J$4&lt;=20%,$J$4,IFERROR(VLOOKUP(S2729,LEGEND!$L$2:$M$5,2,FALSE),$J$4)))</f>
        <v>0</v>
      </c>
      <c r="N2729" s="48" t="s">
        <v>60</v>
      </c>
      <c r="O2729" s="6" t="s">
        <v>60</v>
      </c>
      <c r="P2729" s="49" t="s">
        <v>66</v>
      </c>
      <c r="Q2729" s="49" t="s">
        <v>67</v>
      </c>
      <c r="R2729" s="6" t="s">
        <v>60</v>
      </c>
      <c r="S2729" s="49" t="s">
        <v>60</v>
      </c>
      <c r="T2729" s="73" t="str">
        <f>IF(_xlfn.XLOOKUP(I2729,LEGEND!B:B,LEGEND!H:H)&lt;&gt;"-",HYPERLINK(_xlfn.XLOOKUP(I2729,LEGEND!B:B,LEGEND!H:H),"link"),_xlfn.XLOOKUP(I2729,LEGEND!B:B,LEGEND!H:H))</f>
        <v>link</v>
      </c>
      <c r="U2729" s="73" t="str">
        <f>HYPERLINK(_xlfn.XLOOKUP(I2729,LEGEND!B:B,LEGEND!I:I))</f>
        <v>https://milwaukee-media-images.s3.amazonaws.com/hi/4932373320--Hero_1.jpg</v>
      </c>
      <c r="V2729" s="51" t="s">
        <v>15693</v>
      </c>
      <c r="W2729" s="63" t="s">
        <v>71</v>
      </c>
      <c r="X2729" s="64">
        <v>290</v>
      </c>
      <c r="Y2729" s="64">
        <v>40</v>
      </c>
      <c r="Z2729" s="64">
        <v>16</v>
      </c>
      <c r="AA2729" s="84">
        <v>0.128</v>
      </c>
      <c r="AB2729" s="85">
        <v>1</v>
      </c>
      <c r="AC2729" s="85">
        <v>1</v>
      </c>
    </row>
    <row r="2730" spans="1:29" ht="25.5">
      <c r="A2730" s="1"/>
      <c r="B2730" s="6" t="s">
        <v>8777</v>
      </c>
      <c r="C2730" s="6" t="s">
        <v>8778</v>
      </c>
      <c r="D2730" s="6" t="s">
        <v>8861</v>
      </c>
      <c r="E2730" s="49" t="s">
        <v>9076</v>
      </c>
      <c r="F2730" s="6" t="s">
        <v>9077</v>
      </c>
      <c r="G2730" s="6" t="s">
        <v>60</v>
      </c>
      <c r="H2730" s="6" t="s">
        <v>60</v>
      </c>
      <c r="I2730" s="60" t="s">
        <v>15694</v>
      </c>
      <c r="J2730" s="49" t="s">
        <v>15695</v>
      </c>
      <c r="K2730" s="6" t="s">
        <v>15696</v>
      </c>
      <c r="L2730" s="29">
        <f>IF($J$6="с учетом НДС",VLOOKUP(I2730,LEGEND!B:E,4,0)*(1-M2730),VLOOKUP(I2730,LEGEND!B:E,4,0)*(1-M2730)/1.2)</f>
        <v>610</v>
      </c>
      <c r="M2730" s="57">
        <f>IF(AND(B2730&lt;&gt;"1_Электроинструмент",B2730&lt;&gt;"2_Садовая техника"),$J$5,IF($J$4&lt;=20%,$J$4,IFERROR(VLOOKUP(S2730,LEGEND!$L$2:$M$5,2,FALSE),$J$4)))</f>
        <v>0</v>
      </c>
      <c r="N2730" s="48" t="s">
        <v>60</v>
      </c>
      <c r="O2730" s="6" t="s">
        <v>60</v>
      </c>
      <c r="P2730" s="49" t="s">
        <v>66</v>
      </c>
      <c r="Q2730" s="49" t="s">
        <v>67</v>
      </c>
      <c r="R2730" s="6" t="s">
        <v>60</v>
      </c>
      <c r="S2730" s="49" t="s">
        <v>60</v>
      </c>
      <c r="T2730" s="73" t="str">
        <f>IF(_xlfn.XLOOKUP(I2730,LEGEND!B:B,LEGEND!H:H)&lt;&gt;"-",HYPERLINK(_xlfn.XLOOKUP(I2730,LEGEND!B:B,LEGEND!H:H),"link"),_xlfn.XLOOKUP(I2730,LEGEND!B:B,LEGEND!H:H))</f>
        <v>link</v>
      </c>
      <c r="U2730" s="73" t="str">
        <f>HYPERLINK(_xlfn.XLOOKUP(I2730,LEGEND!B:B,LEGEND!I:I))</f>
        <v>https://milwaukee-media-images.s3.amazonaws.com/hi/48894725--Hero_1.jpg</v>
      </c>
      <c r="V2730" s="51" t="s">
        <v>15697</v>
      </c>
      <c r="W2730" s="63" t="s">
        <v>71</v>
      </c>
      <c r="X2730" s="64">
        <v>47</v>
      </c>
      <c r="Y2730" s="64">
        <v>197</v>
      </c>
      <c r="Z2730" s="64">
        <v>11</v>
      </c>
      <c r="AA2730" s="84">
        <v>5.8999999999999997E-2</v>
      </c>
      <c r="AB2730" s="85">
        <v>1</v>
      </c>
      <c r="AC2730" s="85">
        <v>1</v>
      </c>
    </row>
    <row r="2731" spans="1:29" ht="25.5">
      <c r="A2731" s="1"/>
      <c r="B2731" s="6" t="s">
        <v>8777</v>
      </c>
      <c r="C2731" s="6" t="s">
        <v>8778</v>
      </c>
      <c r="D2731" s="6" t="s">
        <v>8861</v>
      </c>
      <c r="E2731" s="49" t="s">
        <v>9076</v>
      </c>
      <c r="F2731" s="6" t="s">
        <v>9077</v>
      </c>
      <c r="G2731" s="6" t="s">
        <v>60</v>
      </c>
      <c r="H2731" s="6" t="s">
        <v>60</v>
      </c>
      <c r="I2731" s="60" t="s">
        <v>15698</v>
      </c>
      <c r="J2731" s="49" t="s">
        <v>15699</v>
      </c>
      <c r="K2731" s="6" t="s">
        <v>15700</v>
      </c>
      <c r="L2731" s="29">
        <f>IF($J$6="с учетом НДС",VLOOKUP(I2731,LEGEND!B:E,4,0)*(1-M2731),VLOOKUP(I2731,LEGEND!B:E,4,0)*(1-M2731)/1.2)</f>
        <v>630</v>
      </c>
      <c r="M2731" s="57">
        <f>IF(AND(B2731&lt;&gt;"1_Электроинструмент",B2731&lt;&gt;"2_Садовая техника"),$J$5,IF($J$4&lt;=20%,$J$4,IFERROR(VLOOKUP(S2731,LEGEND!$L$2:$M$5,2,FALSE),$J$4)))</f>
        <v>0</v>
      </c>
      <c r="N2731" s="48" t="s">
        <v>60</v>
      </c>
      <c r="O2731" s="6" t="s">
        <v>60</v>
      </c>
      <c r="P2731" s="49" t="s">
        <v>66</v>
      </c>
      <c r="Q2731" s="49" t="s">
        <v>67</v>
      </c>
      <c r="R2731" s="6" t="s">
        <v>60</v>
      </c>
      <c r="S2731" s="49" t="s">
        <v>60</v>
      </c>
      <c r="T2731" s="73" t="str">
        <f>IF(_xlfn.XLOOKUP(I2731,LEGEND!B:B,LEGEND!H:H)&lt;&gt;"-",HYPERLINK(_xlfn.XLOOKUP(I2731,LEGEND!B:B,LEGEND!H:H),"link"),_xlfn.XLOOKUP(I2731,LEGEND!B:B,LEGEND!H:H))</f>
        <v>link</v>
      </c>
      <c r="U2731" s="73" t="str">
        <f>HYPERLINK(_xlfn.XLOOKUP(I2731,LEGEND!B:B,LEGEND!I:I))</f>
        <v>https://milwaukee-media-images.s3.amazonaws.com/hi/4932471090--Hero_1.jpg</v>
      </c>
      <c r="V2731" s="51" t="s">
        <v>15701</v>
      </c>
      <c r="W2731" s="63" t="s">
        <v>71</v>
      </c>
      <c r="X2731" s="64">
        <v>199</v>
      </c>
      <c r="Y2731" s="64">
        <v>49</v>
      </c>
      <c r="Z2731" s="64">
        <v>12</v>
      </c>
      <c r="AA2731" s="84">
        <v>0.05</v>
      </c>
      <c r="AB2731" s="85">
        <v>1</v>
      </c>
      <c r="AC2731" s="85">
        <v>1</v>
      </c>
    </row>
    <row r="2732" spans="1:29" ht="25.5">
      <c r="A2732" s="1"/>
      <c r="B2732" s="6" t="s">
        <v>8777</v>
      </c>
      <c r="C2732" s="6" t="s">
        <v>8778</v>
      </c>
      <c r="D2732" s="6" t="s">
        <v>8861</v>
      </c>
      <c r="E2732" s="49" t="s">
        <v>9076</v>
      </c>
      <c r="F2732" s="6" t="s">
        <v>9077</v>
      </c>
      <c r="G2732" s="6" t="s">
        <v>60</v>
      </c>
      <c r="H2732" s="6" t="s">
        <v>60</v>
      </c>
      <c r="I2732" s="60" t="s">
        <v>15702</v>
      </c>
      <c r="J2732" s="49" t="s">
        <v>15703</v>
      </c>
      <c r="K2732" s="6" t="s">
        <v>15704</v>
      </c>
      <c r="L2732" s="29">
        <f>IF($J$6="с учетом НДС",VLOOKUP(I2732,LEGEND!B:E,4,0)*(1-M2732),VLOOKUP(I2732,LEGEND!B:E,4,0)*(1-M2732)/1.2)</f>
        <v>630</v>
      </c>
      <c r="M2732" s="57">
        <f>IF(AND(B2732&lt;&gt;"1_Электроинструмент",B2732&lt;&gt;"2_Садовая техника"),$J$5,IF($J$4&lt;=20%,$J$4,IFERROR(VLOOKUP(S2732,LEGEND!$L$2:$M$5,2,FALSE),$J$4)))</f>
        <v>0</v>
      </c>
      <c r="N2732" s="48" t="s">
        <v>60</v>
      </c>
      <c r="O2732" s="6" t="s">
        <v>60</v>
      </c>
      <c r="P2732" s="49" t="s">
        <v>66</v>
      </c>
      <c r="Q2732" s="49" t="s">
        <v>67</v>
      </c>
      <c r="R2732" s="6" t="s">
        <v>60</v>
      </c>
      <c r="S2732" s="49" t="s">
        <v>60</v>
      </c>
      <c r="T2732" s="73" t="str">
        <f>IF(_xlfn.XLOOKUP(I2732,LEGEND!B:B,LEGEND!H:H)&lt;&gt;"-",HYPERLINK(_xlfn.XLOOKUP(I2732,LEGEND!B:B,LEGEND!H:H),"link"),_xlfn.XLOOKUP(I2732,LEGEND!B:B,LEGEND!H:H))</f>
        <v>link</v>
      </c>
      <c r="U2732" s="73" t="str">
        <f>HYPERLINK(_xlfn.XLOOKUP(I2732,LEGEND!B:B,LEGEND!I:I))</f>
        <v>https://milwaukee-media-images.s3.amazonaws.com/hi/4932352385--Hero_1.jpg</v>
      </c>
      <c r="V2732" s="51" t="s">
        <v>15705</v>
      </c>
      <c r="W2732" s="63" t="s">
        <v>71</v>
      </c>
      <c r="X2732" s="64">
        <v>31</v>
      </c>
      <c r="Y2732" s="64">
        <v>31</v>
      </c>
      <c r="Z2732" s="64">
        <v>152</v>
      </c>
      <c r="AA2732" s="84">
        <v>0.09</v>
      </c>
      <c r="AB2732" s="85">
        <v>10</v>
      </c>
      <c r="AC2732" s="85">
        <v>1</v>
      </c>
    </row>
    <row r="2733" spans="1:29" ht="25.5">
      <c r="A2733" s="1"/>
      <c r="B2733" s="6" t="s">
        <v>8777</v>
      </c>
      <c r="C2733" s="6" t="s">
        <v>8778</v>
      </c>
      <c r="D2733" s="6" t="s">
        <v>8861</v>
      </c>
      <c r="E2733" s="49" t="s">
        <v>9076</v>
      </c>
      <c r="F2733" s="6" t="s">
        <v>9077</v>
      </c>
      <c r="G2733" s="6" t="s">
        <v>60</v>
      </c>
      <c r="H2733" s="6" t="s">
        <v>60</v>
      </c>
      <c r="I2733" s="60" t="s">
        <v>15706</v>
      </c>
      <c r="J2733" s="49" t="s">
        <v>15707</v>
      </c>
      <c r="K2733" s="6" t="s">
        <v>15708</v>
      </c>
      <c r="L2733" s="29">
        <f>IF($J$6="с учетом НДС",VLOOKUP(I2733,LEGEND!B:E,4,0)*(1-M2733),VLOOKUP(I2733,LEGEND!B:E,4,0)*(1-M2733)/1.2)</f>
        <v>630</v>
      </c>
      <c r="M2733" s="57">
        <f>IF(AND(B2733&lt;&gt;"1_Электроинструмент",B2733&lt;&gt;"2_Садовая техника"),$J$5,IF($J$4&lt;=20%,$J$4,IFERROR(VLOOKUP(S2733,LEGEND!$L$2:$M$5,2,FALSE),$J$4)))</f>
        <v>0</v>
      </c>
      <c r="N2733" s="48" t="s">
        <v>60</v>
      </c>
      <c r="O2733" s="6" t="s">
        <v>60</v>
      </c>
      <c r="P2733" s="49" t="s">
        <v>66</v>
      </c>
      <c r="Q2733" s="49" t="s">
        <v>67</v>
      </c>
      <c r="R2733" s="6" t="s">
        <v>60</v>
      </c>
      <c r="S2733" s="49" t="s">
        <v>60</v>
      </c>
      <c r="T2733" s="73" t="str">
        <f>IF(_xlfn.XLOOKUP(I2733,LEGEND!B:B,LEGEND!H:H)&lt;&gt;"-",HYPERLINK(_xlfn.XLOOKUP(I2733,LEGEND!B:B,LEGEND!H:H),"link"),_xlfn.XLOOKUP(I2733,LEGEND!B:B,LEGEND!H:H))</f>
        <v>link</v>
      </c>
      <c r="U2733" s="73" t="str">
        <f>HYPERLINK(_xlfn.XLOOKUP(I2733,LEGEND!B:B,LEGEND!I:I))</f>
        <v>https://milwaukee-media-images.s3.amazonaws.com/hi/4932373321--Hero_1.jpg</v>
      </c>
      <c r="V2733" s="51" t="s">
        <v>15709</v>
      </c>
      <c r="W2733" s="63" t="s">
        <v>71</v>
      </c>
      <c r="X2733" s="64">
        <v>290</v>
      </c>
      <c r="Y2733" s="64">
        <v>40</v>
      </c>
      <c r="Z2733" s="64">
        <v>16</v>
      </c>
      <c r="AA2733" s="84">
        <v>0.155</v>
      </c>
      <c r="AB2733" s="85">
        <v>1</v>
      </c>
      <c r="AC2733" s="85">
        <v>1</v>
      </c>
    </row>
    <row r="2734" spans="1:29" ht="15">
      <c r="A2734" s="1"/>
      <c r="B2734" s="6" t="s">
        <v>8777</v>
      </c>
      <c r="C2734" s="6" t="s">
        <v>8778</v>
      </c>
      <c r="D2734" s="6" t="s">
        <v>8861</v>
      </c>
      <c r="E2734" s="49" t="s">
        <v>9076</v>
      </c>
      <c r="F2734" s="6" t="s">
        <v>9077</v>
      </c>
      <c r="G2734" s="6" t="s">
        <v>60</v>
      </c>
      <c r="H2734" s="6" t="s">
        <v>60</v>
      </c>
      <c r="I2734" s="60" t="s">
        <v>15710</v>
      </c>
      <c r="J2734" s="49" t="s">
        <v>15711</v>
      </c>
      <c r="K2734" s="6" t="s">
        <v>15712</v>
      </c>
      <c r="L2734" s="29">
        <f>IF($J$6="с учетом НДС",VLOOKUP(I2734,LEGEND!B:E,4,0)*(1-M2734),VLOOKUP(I2734,LEGEND!B:E,4,0)*(1-M2734)/1.2)</f>
        <v>630</v>
      </c>
      <c r="M2734" s="57">
        <f>IF(AND(B2734&lt;&gt;"1_Электроинструмент",B2734&lt;&gt;"2_Садовая техника"),$J$5,IF($J$4&lt;=20%,$J$4,IFERROR(VLOOKUP(S2734,LEGEND!$L$2:$M$5,2,FALSE),$J$4)))</f>
        <v>0</v>
      </c>
      <c r="N2734" s="48" t="s">
        <v>60</v>
      </c>
      <c r="O2734" s="6" t="s">
        <v>60</v>
      </c>
      <c r="P2734" s="49" t="s">
        <v>66</v>
      </c>
      <c r="Q2734" s="49" t="s">
        <v>473</v>
      </c>
      <c r="R2734" s="6" t="s">
        <v>60</v>
      </c>
      <c r="S2734" s="49" t="s">
        <v>60</v>
      </c>
      <c r="T2734" s="73" t="str">
        <f>IF(_xlfn.XLOOKUP(I2734,LEGEND!B:B,LEGEND!H:H)&lt;&gt;"-",HYPERLINK(_xlfn.XLOOKUP(I2734,LEGEND!B:B,LEGEND!H:H),"link"),_xlfn.XLOOKUP(I2734,LEGEND!B:B,LEGEND!H:H))</f>
        <v>link</v>
      </c>
      <c r="U2734" s="73" t="str">
        <f>HYPERLINK(_xlfn.XLOOKUP(I2734,LEGEND!B:B,LEGEND!I:I))</f>
        <v>https://milwaukee-media-images.s3.amazonaws.com/hi/4932430329--Hero_1.jpg</v>
      </c>
      <c r="V2734" s="51" t="s">
        <v>15713</v>
      </c>
      <c r="W2734" s="63" t="s">
        <v>71</v>
      </c>
      <c r="X2734" s="64">
        <v>120</v>
      </c>
      <c r="Y2734" s="64">
        <v>25</v>
      </c>
      <c r="Z2734" s="64">
        <v>25</v>
      </c>
      <c r="AA2734" s="84">
        <v>3.6999999999999998E-2</v>
      </c>
      <c r="AB2734" s="85">
        <v>10</v>
      </c>
      <c r="AC2734" s="85">
        <v>1</v>
      </c>
    </row>
    <row r="2735" spans="1:29" ht="25.5">
      <c r="A2735" s="1"/>
      <c r="B2735" s="6" t="s">
        <v>8777</v>
      </c>
      <c r="C2735" s="6" t="s">
        <v>8778</v>
      </c>
      <c r="D2735" s="6" t="s">
        <v>8861</v>
      </c>
      <c r="E2735" s="49" t="s">
        <v>9076</v>
      </c>
      <c r="F2735" s="6" t="s">
        <v>9077</v>
      </c>
      <c r="G2735" s="6" t="s">
        <v>60</v>
      </c>
      <c r="H2735" s="6" t="s">
        <v>60</v>
      </c>
      <c r="I2735" s="60" t="s">
        <v>15714</v>
      </c>
      <c r="J2735" s="49" t="s">
        <v>15715</v>
      </c>
      <c r="K2735" s="6" t="s">
        <v>15716</v>
      </c>
      <c r="L2735" s="29">
        <f>IF($J$6="с учетом НДС",VLOOKUP(I2735,LEGEND!B:E,4,0)*(1-M2735),VLOOKUP(I2735,LEGEND!B:E,4,0)*(1-M2735)/1.2)</f>
        <v>630</v>
      </c>
      <c r="M2735" s="57">
        <f>IF(AND(B2735&lt;&gt;"1_Электроинструмент",B2735&lt;&gt;"2_Садовая техника"),$J$5,IF($J$4&lt;=20%,$J$4,IFERROR(VLOOKUP(S2735,LEGEND!$L$2:$M$5,2,FALSE),$J$4)))</f>
        <v>0</v>
      </c>
      <c r="N2735" s="48" t="s">
        <v>60</v>
      </c>
      <c r="O2735" s="6" t="s">
        <v>60</v>
      </c>
      <c r="P2735" s="49" t="s">
        <v>66</v>
      </c>
      <c r="Q2735" s="49" t="s">
        <v>67</v>
      </c>
      <c r="R2735" s="6" t="s">
        <v>60</v>
      </c>
      <c r="S2735" s="49" t="s">
        <v>60</v>
      </c>
      <c r="T2735" s="73" t="str">
        <f>IF(_xlfn.XLOOKUP(I2735,LEGEND!B:B,LEGEND!H:H)&lt;&gt;"-",HYPERLINK(_xlfn.XLOOKUP(I2735,LEGEND!B:B,LEGEND!H:H),"link"),_xlfn.XLOOKUP(I2735,LEGEND!B:B,LEGEND!H:H))</f>
        <v>link</v>
      </c>
      <c r="U2735" s="73" t="str">
        <f>HYPERLINK(_xlfn.XLOOKUP(I2735,LEGEND!B:B,LEGEND!I:I))</f>
        <v>https://milwaukee-media-images.s3.amazonaws.com/hi/4932459847--Hero_1.jpg</v>
      </c>
      <c r="V2735" s="51" t="s">
        <v>15717</v>
      </c>
      <c r="W2735" s="63" t="s">
        <v>71</v>
      </c>
      <c r="X2735" s="64">
        <v>31</v>
      </c>
      <c r="Y2735" s="64">
        <v>31</v>
      </c>
      <c r="Z2735" s="64">
        <v>151</v>
      </c>
      <c r="AA2735" s="84">
        <v>9.1999999999999998E-2</v>
      </c>
      <c r="AB2735" s="85">
        <v>10</v>
      </c>
      <c r="AC2735" s="85">
        <v>1</v>
      </c>
    </row>
    <row r="2736" spans="1:29" ht="25.5">
      <c r="A2736" s="1"/>
      <c r="B2736" s="6" t="s">
        <v>8777</v>
      </c>
      <c r="C2736" s="6" t="s">
        <v>8778</v>
      </c>
      <c r="D2736" s="6" t="s">
        <v>8861</v>
      </c>
      <c r="E2736" s="49" t="s">
        <v>9076</v>
      </c>
      <c r="F2736" s="6" t="s">
        <v>9077</v>
      </c>
      <c r="G2736" s="6" t="s">
        <v>60</v>
      </c>
      <c r="H2736" s="6" t="s">
        <v>60</v>
      </c>
      <c r="I2736" s="60" t="s">
        <v>15718</v>
      </c>
      <c r="J2736" s="49" t="s">
        <v>15719</v>
      </c>
      <c r="K2736" s="6" t="s">
        <v>15720</v>
      </c>
      <c r="L2736" s="29">
        <f>IF($J$6="с учетом НДС",VLOOKUP(I2736,LEGEND!B:E,4,0)*(1-M2736),VLOOKUP(I2736,LEGEND!B:E,4,0)*(1-M2736)/1.2)</f>
        <v>640</v>
      </c>
      <c r="M2736" s="57">
        <f>IF(AND(B2736&lt;&gt;"1_Электроинструмент",B2736&lt;&gt;"2_Садовая техника"),$J$5,IF($J$4&lt;=20%,$J$4,IFERROR(VLOOKUP(S2736,LEGEND!$L$2:$M$5,2,FALSE),$J$4)))</f>
        <v>0</v>
      </c>
      <c r="N2736" s="48" t="s">
        <v>60</v>
      </c>
      <c r="O2736" s="6" t="s">
        <v>60</v>
      </c>
      <c r="P2736" s="49" t="s">
        <v>66</v>
      </c>
      <c r="Q2736" s="49" t="s">
        <v>67</v>
      </c>
      <c r="R2736" s="6" t="s">
        <v>60</v>
      </c>
      <c r="S2736" s="49" t="s">
        <v>60</v>
      </c>
      <c r="T2736" s="73" t="str">
        <f>IF(_xlfn.XLOOKUP(I2736,LEGEND!B:B,LEGEND!H:H)&lt;&gt;"-",HYPERLINK(_xlfn.XLOOKUP(I2736,LEGEND!B:B,LEGEND!H:H),"link"),_xlfn.XLOOKUP(I2736,LEGEND!B:B,LEGEND!H:H))</f>
        <v>-</v>
      </c>
      <c r="U2736" s="73" t="str">
        <f>HYPERLINK(_xlfn.XLOOKUP(I2736,LEGEND!B:B,LEGEND!I:I))</f>
        <v>https://milwaukee-media-images.s3.amazonaws.com/hi/4932363278--Hero_1.jpg</v>
      </c>
      <c r="V2736" s="51" t="s">
        <v>15721</v>
      </c>
      <c r="W2736" s="63" t="s">
        <v>71</v>
      </c>
      <c r="X2736" s="64">
        <v>47</v>
      </c>
      <c r="Y2736" s="64">
        <v>10</v>
      </c>
      <c r="Z2736" s="64">
        <v>171</v>
      </c>
      <c r="AA2736" s="84">
        <v>5.5E-2</v>
      </c>
      <c r="AB2736" s="85">
        <v>1</v>
      </c>
      <c r="AC2736" s="85">
        <v>1</v>
      </c>
    </row>
    <row r="2737" spans="1:29" ht="25.5">
      <c r="A2737" s="1"/>
      <c r="B2737" s="6" t="s">
        <v>8777</v>
      </c>
      <c r="C2737" s="6" t="s">
        <v>8778</v>
      </c>
      <c r="D2737" s="6" t="s">
        <v>8861</v>
      </c>
      <c r="E2737" s="49" t="s">
        <v>9076</v>
      </c>
      <c r="F2737" s="6" t="s">
        <v>9077</v>
      </c>
      <c r="G2737" s="6" t="s">
        <v>60</v>
      </c>
      <c r="H2737" s="6" t="s">
        <v>60</v>
      </c>
      <c r="I2737" s="60" t="s">
        <v>15722</v>
      </c>
      <c r="J2737" s="49" t="s">
        <v>15723</v>
      </c>
      <c r="K2737" s="6" t="s">
        <v>15724</v>
      </c>
      <c r="L2737" s="29">
        <f>IF($J$6="с учетом НДС",VLOOKUP(I2737,LEGEND!B:E,4,0)*(1-M2737),VLOOKUP(I2737,LEGEND!B:E,4,0)*(1-M2737)/1.2)</f>
        <v>650</v>
      </c>
      <c r="M2737" s="57">
        <f>IF(AND(B2737&lt;&gt;"1_Электроинструмент",B2737&lt;&gt;"2_Садовая техника"),$J$5,IF($J$4&lt;=20%,$J$4,IFERROR(VLOOKUP(S2737,LEGEND!$L$2:$M$5,2,FALSE),$J$4)))</f>
        <v>0</v>
      </c>
      <c r="N2737" s="48" t="s">
        <v>60</v>
      </c>
      <c r="O2737" s="6" t="s">
        <v>60</v>
      </c>
      <c r="P2737" s="49" t="s">
        <v>66</v>
      </c>
      <c r="Q2737" s="49" t="s">
        <v>67</v>
      </c>
      <c r="R2737" s="6" t="s">
        <v>60</v>
      </c>
      <c r="S2737" s="49" t="s">
        <v>60</v>
      </c>
      <c r="T2737" s="73" t="str">
        <f>IF(_xlfn.XLOOKUP(I2737,LEGEND!B:B,LEGEND!H:H)&lt;&gt;"-",HYPERLINK(_xlfn.XLOOKUP(I2737,LEGEND!B:B,LEGEND!H:H),"link"),_xlfn.XLOOKUP(I2737,LEGEND!B:B,LEGEND!H:H))</f>
        <v>link</v>
      </c>
      <c r="U2737" s="73" t="str">
        <f>HYPERLINK(_xlfn.XLOOKUP(I2737,LEGEND!B:B,LEGEND!I:I))</f>
        <v>https://milwaukee-media-images.s3.amazonaws.com/hi/4932459848--Hero_1.jpg</v>
      </c>
      <c r="V2737" s="51" t="s">
        <v>15725</v>
      </c>
      <c r="W2737" s="63" t="s">
        <v>71</v>
      </c>
      <c r="X2737" s="64">
        <v>31</v>
      </c>
      <c r="Y2737" s="64">
        <v>31</v>
      </c>
      <c r="Z2737" s="64">
        <v>151</v>
      </c>
      <c r="AA2737" s="84">
        <v>9.7000000000000003E-2</v>
      </c>
      <c r="AB2737" s="85">
        <v>10</v>
      </c>
      <c r="AC2737" s="85">
        <v>1</v>
      </c>
    </row>
    <row r="2738" spans="1:29" ht="25.5">
      <c r="A2738" s="1"/>
      <c r="B2738" s="6" t="s">
        <v>8777</v>
      </c>
      <c r="C2738" s="6" t="s">
        <v>8778</v>
      </c>
      <c r="D2738" s="6" t="s">
        <v>8861</v>
      </c>
      <c r="E2738" s="49" t="s">
        <v>9076</v>
      </c>
      <c r="F2738" s="6" t="s">
        <v>9077</v>
      </c>
      <c r="G2738" s="6" t="s">
        <v>60</v>
      </c>
      <c r="H2738" s="6" t="s">
        <v>60</v>
      </c>
      <c r="I2738" s="60" t="s">
        <v>15726</v>
      </c>
      <c r="J2738" s="49" t="s">
        <v>15727</v>
      </c>
      <c r="K2738" s="6" t="s">
        <v>15728</v>
      </c>
      <c r="L2738" s="29">
        <f>IF($J$6="с учетом НДС",VLOOKUP(I2738,LEGEND!B:E,4,0)*(1-M2738),VLOOKUP(I2738,LEGEND!B:E,4,0)*(1-M2738)/1.2)</f>
        <v>650</v>
      </c>
      <c r="M2738" s="57">
        <f>IF(AND(B2738&lt;&gt;"1_Электроинструмент",B2738&lt;&gt;"2_Садовая техника"),$J$5,IF($J$4&lt;=20%,$J$4,IFERROR(VLOOKUP(S2738,LEGEND!$L$2:$M$5,2,FALSE),$J$4)))</f>
        <v>0</v>
      </c>
      <c r="N2738" s="48" t="s">
        <v>60</v>
      </c>
      <c r="O2738" s="6" t="s">
        <v>60</v>
      </c>
      <c r="P2738" s="49" t="s">
        <v>66</v>
      </c>
      <c r="Q2738" s="49" t="s">
        <v>67</v>
      </c>
      <c r="R2738" s="6" t="s">
        <v>60</v>
      </c>
      <c r="S2738" s="49" t="s">
        <v>60</v>
      </c>
      <c r="T2738" s="73" t="str">
        <f>IF(_xlfn.XLOOKUP(I2738,LEGEND!B:B,LEGEND!H:H)&lt;&gt;"-",HYPERLINK(_xlfn.XLOOKUP(I2738,LEGEND!B:B,LEGEND!H:H),"link"),_xlfn.XLOOKUP(I2738,LEGEND!B:B,LEGEND!H:H))</f>
        <v>link</v>
      </c>
      <c r="U2738" s="73" t="str">
        <f>HYPERLINK(_xlfn.XLOOKUP(I2738,LEGEND!B:B,LEGEND!I:I))</f>
        <v>https://milwaukee-media-images.s3.amazonaws.com/hi/4932459849--Hero_1.jpg</v>
      </c>
      <c r="V2738" s="51" t="s">
        <v>15729</v>
      </c>
      <c r="W2738" s="63" t="s">
        <v>71</v>
      </c>
      <c r="X2738" s="64">
        <v>31</v>
      </c>
      <c r="Y2738" s="64">
        <v>31</v>
      </c>
      <c r="Z2738" s="64">
        <v>151</v>
      </c>
      <c r="AA2738" s="84">
        <v>9.7000000000000003E-2</v>
      </c>
      <c r="AB2738" s="85">
        <v>10</v>
      </c>
      <c r="AC2738" s="85">
        <v>1</v>
      </c>
    </row>
    <row r="2739" spans="1:29" ht="25.5">
      <c r="A2739" s="1"/>
      <c r="B2739" s="6" t="s">
        <v>8777</v>
      </c>
      <c r="C2739" s="6" t="s">
        <v>8778</v>
      </c>
      <c r="D2739" s="6" t="s">
        <v>8861</v>
      </c>
      <c r="E2739" s="49" t="s">
        <v>9076</v>
      </c>
      <c r="F2739" s="6" t="s">
        <v>9077</v>
      </c>
      <c r="G2739" s="6" t="s">
        <v>60</v>
      </c>
      <c r="H2739" s="6" t="s">
        <v>60</v>
      </c>
      <c r="I2739" s="60" t="s">
        <v>15730</v>
      </c>
      <c r="J2739" s="49" t="s">
        <v>15731</v>
      </c>
      <c r="K2739" s="6" t="s">
        <v>15732</v>
      </c>
      <c r="L2739" s="29">
        <f>IF($J$6="с учетом НДС",VLOOKUP(I2739,LEGEND!B:E,4,0)*(1-M2739),VLOOKUP(I2739,LEGEND!B:E,4,0)*(1-M2739)/1.2)</f>
        <v>660</v>
      </c>
      <c r="M2739" s="57">
        <f>IF(AND(B2739&lt;&gt;"1_Электроинструмент",B2739&lt;&gt;"2_Садовая техника"),$J$5,IF($J$4&lt;=20%,$J$4,IFERROR(VLOOKUP(S2739,LEGEND!$L$2:$M$5,2,FALSE),$J$4)))</f>
        <v>0</v>
      </c>
      <c r="N2739" s="48" t="s">
        <v>60</v>
      </c>
      <c r="O2739" s="6" t="s">
        <v>60</v>
      </c>
      <c r="P2739" s="49" t="s">
        <v>66</v>
      </c>
      <c r="Q2739" s="49" t="s">
        <v>67</v>
      </c>
      <c r="R2739" s="6" t="s">
        <v>60</v>
      </c>
      <c r="S2739" s="49" t="s">
        <v>60</v>
      </c>
      <c r="T2739" s="73" t="str">
        <f>IF(_xlfn.XLOOKUP(I2739,LEGEND!B:B,LEGEND!H:H)&lt;&gt;"-",HYPERLINK(_xlfn.XLOOKUP(I2739,LEGEND!B:B,LEGEND!H:H),"link"),_xlfn.XLOOKUP(I2739,LEGEND!B:B,LEGEND!H:H))</f>
        <v>-</v>
      </c>
      <c r="U2739" s="73" t="str">
        <f>HYPERLINK(_xlfn.XLOOKUP(I2739,LEGEND!B:B,LEGEND!I:I))</f>
        <v>https://milwaukee-media-images.s3.amazonaws.com/hi/4932373335--Hero_1.jpg</v>
      </c>
      <c r="V2739" s="51" t="s">
        <v>15733</v>
      </c>
      <c r="W2739" s="63" t="s">
        <v>71</v>
      </c>
      <c r="X2739" s="64">
        <v>28</v>
      </c>
      <c r="Y2739" s="64">
        <v>28</v>
      </c>
      <c r="Z2739" s="64">
        <v>103</v>
      </c>
      <c r="AA2739" s="84">
        <v>3.3000000000000002E-2</v>
      </c>
      <c r="AB2739" s="85">
        <v>10</v>
      </c>
      <c r="AC2739" s="85">
        <v>1</v>
      </c>
    </row>
    <row r="2740" spans="1:29" ht="25.5">
      <c r="A2740" s="1"/>
      <c r="B2740" s="6" t="s">
        <v>8777</v>
      </c>
      <c r="C2740" s="6" t="s">
        <v>8778</v>
      </c>
      <c r="D2740" s="6" t="s">
        <v>8861</v>
      </c>
      <c r="E2740" s="49" t="s">
        <v>9076</v>
      </c>
      <c r="F2740" s="6" t="s">
        <v>9077</v>
      </c>
      <c r="G2740" s="6" t="s">
        <v>60</v>
      </c>
      <c r="H2740" s="6" t="s">
        <v>60</v>
      </c>
      <c r="I2740" s="60" t="s">
        <v>15734</v>
      </c>
      <c r="J2740" s="49" t="s">
        <v>15735</v>
      </c>
      <c r="K2740" s="6" t="s">
        <v>15736</v>
      </c>
      <c r="L2740" s="29">
        <f>IF($J$6="с учетом НДС",VLOOKUP(I2740,LEGEND!B:E,4,0)*(1-M2740),VLOOKUP(I2740,LEGEND!B:E,4,0)*(1-M2740)/1.2)</f>
        <v>680</v>
      </c>
      <c r="M2740" s="57">
        <f>IF(AND(B2740&lt;&gt;"1_Электроинструмент",B2740&lt;&gt;"2_Садовая техника"),$J$5,IF($J$4&lt;=20%,$J$4,IFERROR(VLOOKUP(S2740,LEGEND!$L$2:$M$5,2,FALSE),$J$4)))</f>
        <v>0</v>
      </c>
      <c r="N2740" s="48" t="s">
        <v>60</v>
      </c>
      <c r="O2740" s="6" t="s">
        <v>60</v>
      </c>
      <c r="P2740" s="49" t="s">
        <v>66</v>
      </c>
      <c r="Q2740" s="49" t="s">
        <v>67</v>
      </c>
      <c r="R2740" s="6" t="s">
        <v>60</v>
      </c>
      <c r="S2740" s="49" t="s">
        <v>60</v>
      </c>
      <c r="T2740" s="73" t="str">
        <f>IF(_xlfn.XLOOKUP(I2740,LEGEND!B:B,LEGEND!H:H)&lt;&gt;"-",HYPERLINK(_xlfn.XLOOKUP(I2740,LEGEND!B:B,LEGEND!H:H),"link"),_xlfn.XLOOKUP(I2740,LEGEND!B:B,LEGEND!H:H))</f>
        <v>link</v>
      </c>
      <c r="U2740" s="73" t="str">
        <f>HYPERLINK(_xlfn.XLOOKUP(I2740,LEGEND!B:B,LEGEND!I:I))</f>
        <v>https://milwaukee-media-images.s3.amazonaws.com/hi/48894726--Hero_1.jpg</v>
      </c>
      <c r="V2740" s="51" t="s">
        <v>15737</v>
      </c>
      <c r="W2740" s="63" t="s">
        <v>71</v>
      </c>
      <c r="X2740" s="64">
        <v>47</v>
      </c>
      <c r="Y2740" s="64">
        <v>197</v>
      </c>
      <c r="Z2740" s="64">
        <v>12</v>
      </c>
      <c r="AA2740" s="84">
        <v>6.5000000000000002E-2</v>
      </c>
      <c r="AB2740" s="85">
        <v>1</v>
      </c>
      <c r="AC2740" s="85">
        <v>1</v>
      </c>
    </row>
    <row r="2741" spans="1:29" ht="25.5">
      <c r="A2741" s="1"/>
      <c r="B2741" s="6" t="s">
        <v>8777</v>
      </c>
      <c r="C2741" s="6" t="s">
        <v>8778</v>
      </c>
      <c r="D2741" s="6" t="s">
        <v>8861</v>
      </c>
      <c r="E2741" s="49" t="s">
        <v>9076</v>
      </c>
      <c r="F2741" s="6" t="s">
        <v>9077</v>
      </c>
      <c r="G2741" s="6" t="s">
        <v>60</v>
      </c>
      <c r="H2741" s="6" t="s">
        <v>60</v>
      </c>
      <c r="I2741" s="60" t="s">
        <v>15738</v>
      </c>
      <c r="J2741" s="49" t="s">
        <v>15739</v>
      </c>
      <c r="K2741" s="6" t="s">
        <v>15740</v>
      </c>
      <c r="L2741" s="29">
        <f>IF($J$6="с учетом НДС",VLOOKUP(I2741,LEGEND!B:E,4,0)*(1-M2741),VLOOKUP(I2741,LEGEND!B:E,4,0)*(1-M2741)/1.2)</f>
        <v>680</v>
      </c>
      <c r="M2741" s="57">
        <f>IF(AND(B2741&lt;&gt;"1_Электроинструмент",B2741&lt;&gt;"2_Садовая техника"),$J$5,IF($J$4&lt;=20%,$J$4,IFERROR(VLOOKUP(S2741,LEGEND!$L$2:$M$5,2,FALSE),$J$4)))</f>
        <v>0</v>
      </c>
      <c r="N2741" s="48" t="s">
        <v>60</v>
      </c>
      <c r="O2741" s="6" t="s">
        <v>60</v>
      </c>
      <c r="P2741" s="49" t="s">
        <v>66</v>
      </c>
      <c r="Q2741" s="49" t="s">
        <v>67</v>
      </c>
      <c r="R2741" s="6" t="s">
        <v>60</v>
      </c>
      <c r="S2741" s="49" t="s">
        <v>60</v>
      </c>
      <c r="T2741" s="73" t="str">
        <f>IF(_xlfn.XLOOKUP(I2741,LEGEND!B:B,LEGEND!H:H)&lt;&gt;"-",HYPERLINK(_xlfn.XLOOKUP(I2741,LEGEND!B:B,LEGEND!H:H),"link"),_xlfn.XLOOKUP(I2741,LEGEND!B:B,LEGEND!H:H))</f>
        <v>link</v>
      </c>
      <c r="U2741" s="73" t="str">
        <f>HYPERLINK(_xlfn.XLOOKUP(I2741,LEGEND!B:B,LEGEND!I:I))</f>
        <v>https://milwaukee-media-images.s3.amazonaws.com/hi/4932352372--Hero_1.jpg</v>
      </c>
      <c r="V2741" s="51" t="s">
        <v>15741</v>
      </c>
      <c r="W2741" s="63" t="s">
        <v>71</v>
      </c>
      <c r="X2741" s="64">
        <v>47</v>
      </c>
      <c r="Y2741" s="64">
        <v>197</v>
      </c>
      <c r="Z2741" s="64">
        <v>55</v>
      </c>
      <c r="AA2741" s="84">
        <v>0.112</v>
      </c>
      <c r="AB2741" s="85">
        <v>1</v>
      </c>
      <c r="AC2741" s="85">
        <v>1</v>
      </c>
    </row>
    <row r="2742" spans="1:29" ht="25.5">
      <c r="A2742" s="1"/>
      <c r="B2742" s="6" t="s">
        <v>8777</v>
      </c>
      <c r="C2742" s="6" t="s">
        <v>8778</v>
      </c>
      <c r="D2742" s="6" t="s">
        <v>8861</v>
      </c>
      <c r="E2742" s="49" t="s">
        <v>9076</v>
      </c>
      <c r="F2742" s="6" t="s">
        <v>9077</v>
      </c>
      <c r="G2742" s="6" t="s">
        <v>60</v>
      </c>
      <c r="H2742" s="6" t="s">
        <v>60</v>
      </c>
      <c r="I2742" s="60" t="s">
        <v>15742</v>
      </c>
      <c r="J2742" s="49" t="s">
        <v>15743</v>
      </c>
      <c r="K2742" s="6" t="s">
        <v>15744</v>
      </c>
      <c r="L2742" s="29">
        <f>IF($J$6="с учетом НДС",VLOOKUP(I2742,LEGEND!B:E,4,0)*(1-M2742),VLOOKUP(I2742,LEGEND!B:E,4,0)*(1-M2742)/1.2)</f>
        <v>680</v>
      </c>
      <c r="M2742" s="57">
        <f>IF(AND(B2742&lt;&gt;"1_Электроинструмент",B2742&lt;&gt;"2_Садовая техника"),$J$5,IF($J$4&lt;=20%,$J$4,IFERROR(VLOOKUP(S2742,LEGEND!$L$2:$M$5,2,FALSE),$J$4)))</f>
        <v>0</v>
      </c>
      <c r="N2742" s="48" t="s">
        <v>60</v>
      </c>
      <c r="O2742" s="6" t="s">
        <v>60</v>
      </c>
      <c r="P2742" s="49" t="s">
        <v>66</v>
      </c>
      <c r="Q2742" s="49" t="s">
        <v>67</v>
      </c>
      <c r="R2742" s="6" t="s">
        <v>60</v>
      </c>
      <c r="S2742" s="49" t="s">
        <v>60</v>
      </c>
      <c r="T2742" s="73" t="str">
        <f>IF(_xlfn.XLOOKUP(I2742,LEGEND!B:B,LEGEND!H:H)&lt;&gt;"-",HYPERLINK(_xlfn.XLOOKUP(I2742,LEGEND!B:B,LEGEND!H:H),"link"),_xlfn.XLOOKUP(I2742,LEGEND!B:B,LEGEND!H:H))</f>
        <v>link</v>
      </c>
      <c r="U2742" s="73" t="str">
        <f>HYPERLINK(_xlfn.XLOOKUP(I2742,LEGEND!B:B,LEGEND!I:I))</f>
        <v>https://milwaukee-media-images.s3.amazonaws.com/hi/4932430547--Hero_1.jpg</v>
      </c>
      <c r="V2742" s="51" t="s">
        <v>15745</v>
      </c>
      <c r="W2742" s="63" t="s">
        <v>71</v>
      </c>
      <c r="X2742" s="64">
        <v>31</v>
      </c>
      <c r="Y2742" s="64">
        <v>31</v>
      </c>
      <c r="Z2742" s="64">
        <v>152</v>
      </c>
      <c r="AA2742" s="84">
        <v>0.08</v>
      </c>
      <c r="AB2742" s="85">
        <v>10</v>
      </c>
      <c r="AC2742" s="85">
        <v>1</v>
      </c>
    </row>
    <row r="2743" spans="1:29" ht="25.5">
      <c r="A2743" s="1"/>
      <c r="B2743" s="6" t="s">
        <v>8777</v>
      </c>
      <c r="C2743" s="6" t="s">
        <v>8778</v>
      </c>
      <c r="D2743" s="6" t="s">
        <v>8861</v>
      </c>
      <c r="E2743" s="49" t="s">
        <v>9076</v>
      </c>
      <c r="F2743" s="6" t="s">
        <v>9077</v>
      </c>
      <c r="G2743" s="6" t="s">
        <v>60</v>
      </c>
      <c r="H2743" s="6" t="s">
        <v>60</v>
      </c>
      <c r="I2743" s="60" t="s">
        <v>15746</v>
      </c>
      <c r="J2743" s="49" t="s">
        <v>15747</v>
      </c>
      <c r="K2743" s="6" t="s">
        <v>15748</v>
      </c>
      <c r="L2743" s="29">
        <f>IF($J$6="с учетом НДС",VLOOKUP(I2743,LEGEND!B:E,4,0)*(1-M2743),VLOOKUP(I2743,LEGEND!B:E,4,0)*(1-M2743)/1.2)</f>
        <v>680</v>
      </c>
      <c r="M2743" s="57">
        <f>IF(AND(B2743&lt;&gt;"1_Электроинструмент",B2743&lt;&gt;"2_Садовая техника"),$J$5,IF($J$4&lt;=20%,$J$4,IFERROR(VLOOKUP(S2743,LEGEND!$L$2:$M$5,2,FALSE),$J$4)))</f>
        <v>0</v>
      </c>
      <c r="N2743" s="48" t="s">
        <v>60</v>
      </c>
      <c r="O2743" s="6" t="s">
        <v>60</v>
      </c>
      <c r="P2743" s="49" t="s">
        <v>66</v>
      </c>
      <c r="Q2743" s="49" t="s">
        <v>473</v>
      </c>
      <c r="R2743" s="6" t="s">
        <v>60</v>
      </c>
      <c r="S2743" s="49" t="s">
        <v>60</v>
      </c>
      <c r="T2743" s="73" t="str">
        <f>IF(_xlfn.XLOOKUP(I2743,LEGEND!B:B,LEGEND!H:H)&lt;&gt;"-",HYPERLINK(_xlfn.XLOOKUP(I2743,LEGEND!B:B,LEGEND!H:H),"link"),_xlfn.XLOOKUP(I2743,LEGEND!B:B,LEGEND!H:H))</f>
        <v>link</v>
      </c>
      <c r="U2743" s="73" t="str">
        <f>HYPERLINK(_xlfn.XLOOKUP(I2743,LEGEND!B:B,LEGEND!I:I))</f>
        <v>https://milwaukee-media-images.s3.amazonaws.com/hi/4932459846--Hero_1.jpg</v>
      </c>
      <c r="V2743" s="51" t="s">
        <v>15749</v>
      </c>
      <c r="W2743" s="63" t="s">
        <v>71</v>
      </c>
      <c r="X2743" s="64">
        <v>31</v>
      </c>
      <c r="Y2743" s="64">
        <v>31</v>
      </c>
      <c r="Z2743" s="64">
        <v>151</v>
      </c>
      <c r="AA2743" s="84">
        <v>8.2000000000000003E-2</v>
      </c>
      <c r="AB2743" s="85">
        <v>10</v>
      </c>
      <c r="AC2743" s="85">
        <v>1</v>
      </c>
    </row>
    <row r="2744" spans="1:29" ht="15">
      <c r="A2744" s="1"/>
      <c r="B2744" s="6" t="s">
        <v>8777</v>
      </c>
      <c r="C2744" s="6" t="s">
        <v>8778</v>
      </c>
      <c r="D2744" s="6" t="s">
        <v>8861</v>
      </c>
      <c r="E2744" s="49" t="s">
        <v>9076</v>
      </c>
      <c r="F2744" s="6" t="s">
        <v>9077</v>
      </c>
      <c r="G2744" s="6" t="s">
        <v>60</v>
      </c>
      <c r="H2744" s="6" t="s">
        <v>60</v>
      </c>
      <c r="I2744" s="60" t="s">
        <v>15750</v>
      </c>
      <c r="J2744" s="49" t="s">
        <v>15751</v>
      </c>
      <c r="K2744" s="6" t="s">
        <v>15752</v>
      </c>
      <c r="L2744" s="29">
        <f>IF($J$6="с учетом НДС",VLOOKUP(I2744,LEGEND!B:E,4,0)*(1-M2744),VLOOKUP(I2744,LEGEND!B:E,4,0)*(1-M2744)/1.2)</f>
        <v>720</v>
      </c>
      <c r="M2744" s="57">
        <f>IF(AND(B2744&lt;&gt;"1_Электроинструмент",B2744&lt;&gt;"2_Садовая техника"),$J$5,IF($J$4&lt;=20%,$J$4,IFERROR(VLOOKUP(S2744,LEGEND!$L$2:$M$5,2,FALSE),$J$4)))</f>
        <v>0</v>
      </c>
      <c r="N2744" s="48" t="s">
        <v>60</v>
      </c>
      <c r="O2744" s="6" t="s">
        <v>60</v>
      </c>
      <c r="P2744" s="49" t="s">
        <v>66</v>
      </c>
      <c r="Q2744" s="49" t="s">
        <v>473</v>
      </c>
      <c r="R2744" s="6" t="s">
        <v>60</v>
      </c>
      <c r="S2744" s="49" t="s">
        <v>60</v>
      </c>
      <c r="T2744" s="73" t="str">
        <f>IF(_xlfn.XLOOKUP(I2744,LEGEND!B:B,LEGEND!H:H)&lt;&gt;"-",HYPERLINK(_xlfn.XLOOKUP(I2744,LEGEND!B:B,LEGEND!H:H),"link"),_xlfn.XLOOKUP(I2744,LEGEND!B:B,LEGEND!H:H))</f>
        <v>-</v>
      </c>
      <c r="U2744" s="73" t="str">
        <f>HYPERLINK(_xlfn.XLOOKUP(I2744,LEGEND!B:B,LEGEND!I:I))</f>
        <v>https://milwaukee-media-images.s3.amazonaws.com/hi/4932352202--Hero_1.jpg</v>
      </c>
      <c r="V2744" s="51" t="s">
        <v>15753</v>
      </c>
      <c r="W2744" s="63" t="s">
        <v>71</v>
      </c>
      <c r="X2744" s="64">
        <v>73</v>
      </c>
      <c r="Y2744" s="64">
        <v>18</v>
      </c>
      <c r="Z2744" s="64">
        <v>18</v>
      </c>
      <c r="AA2744" s="84">
        <v>2.5000000000000001E-2</v>
      </c>
      <c r="AB2744" s="85">
        <v>10</v>
      </c>
      <c r="AC2744" s="85">
        <v>1</v>
      </c>
    </row>
    <row r="2745" spans="1:29" ht="25.5">
      <c r="A2745" s="1"/>
      <c r="B2745" s="6" t="s">
        <v>8777</v>
      </c>
      <c r="C2745" s="6" t="s">
        <v>8778</v>
      </c>
      <c r="D2745" s="6" t="s">
        <v>8861</v>
      </c>
      <c r="E2745" s="49" t="s">
        <v>9076</v>
      </c>
      <c r="F2745" s="6" t="s">
        <v>9077</v>
      </c>
      <c r="G2745" s="6" t="s">
        <v>60</v>
      </c>
      <c r="H2745" s="6" t="s">
        <v>60</v>
      </c>
      <c r="I2745" s="60" t="s">
        <v>15754</v>
      </c>
      <c r="J2745" s="49" t="s">
        <v>15755</v>
      </c>
      <c r="K2745" s="6" t="s">
        <v>15756</v>
      </c>
      <c r="L2745" s="29">
        <f>IF($J$6="с учетом НДС",VLOOKUP(I2745,LEGEND!B:E,4,0)*(1-M2745),VLOOKUP(I2745,LEGEND!B:E,4,0)*(1-M2745)/1.2)</f>
        <v>720</v>
      </c>
      <c r="M2745" s="57">
        <f>IF(AND(B2745&lt;&gt;"1_Электроинструмент",B2745&lt;&gt;"2_Садовая техника"),$J$5,IF($J$4&lt;=20%,$J$4,IFERROR(VLOOKUP(S2745,LEGEND!$L$2:$M$5,2,FALSE),$J$4)))</f>
        <v>0</v>
      </c>
      <c r="N2745" s="48" t="s">
        <v>60</v>
      </c>
      <c r="O2745" s="6" t="s">
        <v>60</v>
      </c>
      <c r="P2745" s="49" t="s">
        <v>66</v>
      </c>
      <c r="Q2745" s="49" t="s">
        <v>67</v>
      </c>
      <c r="R2745" s="6" t="s">
        <v>60</v>
      </c>
      <c r="S2745" s="49" t="s">
        <v>60</v>
      </c>
      <c r="T2745" s="73" t="str">
        <f>IF(_xlfn.XLOOKUP(I2745,LEGEND!B:B,LEGEND!H:H)&lt;&gt;"-",HYPERLINK(_xlfn.XLOOKUP(I2745,LEGEND!B:B,LEGEND!H:H),"link"),_xlfn.XLOOKUP(I2745,LEGEND!B:B,LEGEND!H:H))</f>
        <v>link</v>
      </c>
      <c r="U2745" s="73" t="str">
        <f>HYPERLINK(_xlfn.XLOOKUP(I2745,LEGEND!B:B,LEGEND!I:I))</f>
        <v>https://milwaukee-media-images.s3.amazonaws.com/hi/4932352373--Hero_1.jpg</v>
      </c>
      <c r="V2745" s="51" t="s">
        <v>15757</v>
      </c>
      <c r="W2745" s="63" t="s">
        <v>71</v>
      </c>
      <c r="X2745" s="64">
        <v>50</v>
      </c>
      <c r="Y2745" s="64">
        <v>47</v>
      </c>
      <c r="Z2745" s="64">
        <v>198</v>
      </c>
      <c r="AA2745" s="84">
        <v>0.115</v>
      </c>
      <c r="AB2745" s="85">
        <v>1</v>
      </c>
      <c r="AC2745" s="85">
        <v>1</v>
      </c>
    </row>
    <row r="2746" spans="1:29" ht="25.5">
      <c r="A2746" s="1"/>
      <c r="B2746" s="6" t="s">
        <v>8777</v>
      </c>
      <c r="C2746" s="6" t="s">
        <v>8778</v>
      </c>
      <c r="D2746" s="6" t="s">
        <v>8861</v>
      </c>
      <c r="E2746" s="49" t="s">
        <v>9076</v>
      </c>
      <c r="F2746" s="6" t="s">
        <v>9077</v>
      </c>
      <c r="G2746" s="6" t="s">
        <v>60</v>
      </c>
      <c r="H2746" s="6" t="s">
        <v>60</v>
      </c>
      <c r="I2746" s="60" t="s">
        <v>15758</v>
      </c>
      <c r="J2746" s="49" t="s">
        <v>15759</v>
      </c>
      <c r="K2746" s="6" t="s">
        <v>15760</v>
      </c>
      <c r="L2746" s="29">
        <f>IF($J$6="с учетом НДС",VLOOKUP(I2746,LEGEND!B:E,4,0)*(1-M2746),VLOOKUP(I2746,LEGEND!B:E,4,0)*(1-M2746)/1.2)</f>
        <v>720</v>
      </c>
      <c r="M2746" s="57">
        <f>IF(AND(B2746&lt;&gt;"1_Электроинструмент",B2746&lt;&gt;"2_Садовая техника"),$J$5,IF($J$4&lt;=20%,$J$4,IFERROR(VLOOKUP(S2746,LEGEND!$L$2:$M$5,2,FALSE),$J$4)))</f>
        <v>0</v>
      </c>
      <c r="N2746" s="48" t="s">
        <v>60</v>
      </c>
      <c r="O2746" s="6" t="s">
        <v>60</v>
      </c>
      <c r="P2746" s="49" t="s">
        <v>66</v>
      </c>
      <c r="Q2746" s="49" t="s">
        <v>67</v>
      </c>
      <c r="R2746" s="6" t="s">
        <v>60</v>
      </c>
      <c r="S2746" s="49" t="s">
        <v>60</v>
      </c>
      <c r="T2746" s="73" t="str">
        <f>IF(_xlfn.XLOOKUP(I2746,LEGEND!B:B,LEGEND!H:H)&lt;&gt;"-",HYPERLINK(_xlfn.XLOOKUP(I2746,LEGEND!B:B,LEGEND!H:H),"link"),_xlfn.XLOOKUP(I2746,LEGEND!B:B,LEGEND!H:H))</f>
        <v>link</v>
      </c>
      <c r="U2746" s="73" t="str">
        <f>HYPERLINK(_xlfn.XLOOKUP(I2746,LEGEND!B:B,LEGEND!I:I))</f>
        <v>https://milwaukee-media-images.s3.amazonaws.com/hi/4932373322--Hero_1.jpg</v>
      </c>
      <c r="V2746" s="51" t="s">
        <v>15761</v>
      </c>
      <c r="W2746" s="63" t="s">
        <v>71</v>
      </c>
      <c r="X2746" s="64">
        <v>290</v>
      </c>
      <c r="Y2746" s="64">
        <v>40</v>
      </c>
      <c r="Z2746" s="64">
        <v>17</v>
      </c>
      <c r="AA2746" s="84">
        <v>0.14000000000000001</v>
      </c>
      <c r="AB2746" s="85">
        <v>1</v>
      </c>
      <c r="AC2746" s="85">
        <v>1</v>
      </c>
    </row>
    <row r="2747" spans="1:29" ht="25.5">
      <c r="A2747" s="1"/>
      <c r="B2747" s="6" t="s">
        <v>8777</v>
      </c>
      <c r="C2747" s="6" t="s">
        <v>8778</v>
      </c>
      <c r="D2747" s="6" t="s">
        <v>8861</v>
      </c>
      <c r="E2747" s="49" t="s">
        <v>9076</v>
      </c>
      <c r="F2747" s="6" t="s">
        <v>9077</v>
      </c>
      <c r="G2747" s="6" t="s">
        <v>60</v>
      </c>
      <c r="H2747" s="6" t="s">
        <v>60</v>
      </c>
      <c r="I2747" s="60" t="s">
        <v>15762</v>
      </c>
      <c r="J2747" s="49" t="s">
        <v>15763</v>
      </c>
      <c r="K2747" s="6" t="s">
        <v>15764</v>
      </c>
      <c r="L2747" s="29">
        <f>IF($J$6="с учетом НДС",VLOOKUP(I2747,LEGEND!B:E,4,0)*(1-M2747),VLOOKUP(I2747,LEGEND!B:E,4,0)*(1-M2747)/1.2)</f>
        <v>720</v>
      </c>
      <c r="M2747" s="57">
        <f>IF(AND(B2747&lt;&gt;"1_Электроинструмент",B2747&lt;&gt;"2_Садовая техника"),$J$5,IF($J$4&lt;=20%,$J$4,IFERROR(VLOOKUP(S2747,LEGEND!$L$2:$M$5,2,FALSE),$J$4)))</f>
        <v>0</v>
      </c>
      <c r="N2747" s="48" t="s">
        <v>60</v>
      </c>
      <c r="O2747" s="6" t="s">
        <v>60</v>
      </c>
      <c r="P2747" s="49" t="s">
        <v>66</v>
      </c>
      <c r="Q2747" s="49" t="s">
        <v>67</v>
      </c>
      <c r="R2747" s="6" t="s">
        <v>60</v>
      </c>
      <c r="S2747" s="49" t="s">
        <v>60</v>
      </c>
      <c r="T2747" s="73" t="str">
        <f>IF(_xlfn.XLOOKUP(I2747,LEGEND!B:B,LEGEND!H:H)&lt;&gt;"-",HYPERLINK(_xlfn.XLOOKUP(I2747,LEGEND!B:B,LEGEND!H:H),"link"),_xlfn.XLOOKUP(I2747,LEGEND!B:B,LEGEND!H:H))</f>
        <v>link</v>
      </c>
      <c r="U2747" s="73" t="str">
        <f>HYPERLINK(_xlfn.XLOOKUP(I2747,LEGEND!B:B,LEGEND!I:I))</f>
        <v>https://milwaukee-media-images.s3.amazonaws.com/hi/48894727--Hero_1.jpg</v>
      </c>
      <c r="V2747" s="51" t="s">
        <v>15765</v>
      </c>
      <c r="W2747" s="63" t="s">
        <v>71</v>
      </c>
      <c r="X2747" s="64">
        <v>47</v>
      </c>
      <c r="Y2747" s="64">
        <v>197</v>
      </c>
      <c r="Z2747" s="64">
        <v>13</v>
      </c>
      <c r="AA2747" s="84">
        <v>6.9000000000000006E-2</v>
      </c>
      <c r="AB2747" s="85">
        <v>1</v>
      </c>
      <c r="AC2747" s="85">
        <v>1</v>
      </c>
    </row>
    <row r="2748" spans="1:29" ht="25.5">
      <c r="A2748" s="1"/>
      <c r="B2748" s="6" t="s">
        <v>8777</v>
      </c>
      <c r="C2748" s="6" t="s">
        <v>8778</v>
      </c>
      <c r="D2748" s="6" t="s">
        <v>8861</v>
      </c>
      <c r="E2748" s="49" t="s">
        <v>9076</v>
      </c>
      <c r="F2748" s="6" t="s">
        <v>9077</v>
      </c>
      <c r="G2748" s="6" t="s">
        <v>60</v>
      </c>
      <c r="H2748" s="6" t="s">
        <v>60</v>
      </c>
      <c r="I2748" s="60" t="s">
        <v>15766</v>
      </c>
      <c r="J2748" s="49" t="s">
        <v>15767</v>
      </c>
      <c r="K2748" s="6" t="s">
        <v>15768</v>
      </c>
      <c r="L2748" s="29">
        <f>IF($J$6="с учетом НДС",VLOOKUP(I2748,LEGEND!B:E,4,0)*(1-M2748),VLOOKUP(I2748,LEGEND!B:E,4,0)*(1-M2748)/1.2)</f>
        <v>720</v>
      </c>
      <c r="M2748" s="57">
        <f>IF(AND(B2748&lt;&gt;"1_Электроинструмент",B2748&lt;&gt;"2_Садовая техника"),$J$5,IF($J$4&lt;=20%,$J$4,IFERROR(VLOOKUP(S2748,LEGEND!$L$2:$M$5,2,FALSE),$J$4)))</f>
        <v>0</v>
      </c>
      <c r="N2748" s="48" t="s">
        <v>60</v>
      </c>
      <c r="O2748" s="6" t="s">
        <v>60</v>
      </c>
      <c r="P2748" s="49" t="s">
        <v>66</v>
      </c>
      <c r="Q2748" s="49" t="s">
        <v>67</v>
      </c>
      <c r="R2748" s="6" t="s">
        <v>60</v>
      </c>
      <c r="S2748" s="49" t="s">
        <v>60</v>
      </c>
      <c r="T2748" s="73" t="str">
        <f>IF(_xlfn.XLOOKUP(I2748,LEGEND!B:B,LEGEND!H:H)&lt;&gt;"-",HYPERLINK(_xlfn.XLOOKUP(I2748,LEGEND!B:B,LEGEND!H:H),"link"),_xlfn.XLOOKUP(I2748,LEGEND!B:B,LEGEND!H:H))</f>
        <v>-</v>
      </c>
      <c r="U2748" s="73" t="str">
        <f>HYPERLINK(_xlfn.XLOOKUP(I2748,LEGEND!B:B,LEGEND!I:I))</f>
        <v>https://milwaukee-media-images.s3.amazonaws.com/hi/4932363279--Hero_1.jpg</v>
      </c>
      <c r="V2748" s="51" t="s">
        <v>15769</v>
      </c>
      <c r="W2748" s="63" t="s">
        <v>12349</v>
      </c>
      <c r="X2748" s="64">
        <v>47</v>
      </c>
      <c r="Y2748" s="64">
        <v>10</v>
      </c>
      <c r="Z2748" s="64">
        <v>197</v>
      </c>
      <c r="AA2748" s="84">
        <v>6.6000000000000003E-2</v>
      </c>
      <c r="AB2748" s="85">
        <v>1</v>
      </c>
      <c r="AC2748" s="85">
        <v>1</v>
      </c>
    </row>
    <row r="2749" spans="1:29" ht="15">
      <c r="A2749" s="1"/>
      <c r="B2749" s="6" t="s">
        <v>8777</v>
      </c>
      <c r="C2749" s="6" t="s">
        <v>8778</v>
      </c>
      <c r="D2749" s="6" t="s">
        <v>8861</v>
      </c>
      <c r="E2749" s="49" t="s">
        <v>9076</v>
      </c>
      <c r="F2749" s="6" t="s">
        <v>9077</v>
      </c>
      <c r="G2749" s="6" t="s">
        <v>60</v>
      </c>
      <c r="H2749" s="6" t="s">
        <v>60</v>
      </c>
      <c r="I2749" s="60" t="s">
        <v>15770</v>
      </c>
      <c r="J2749" s="49" t="s">
        <v>15771</v>
      </c>
      <c r="K2749" s="6" t="s">
        <v>15772</v>
      </c>
      <c r="L2749" s="29">
        <f>IF($J$6="с учетом НДС",VLOOKUP(I2749,LEGEND!B:E,4,0)*(1-M2749),VLOOKUP(I2749,LEGEND!B:E,4,0)*(1-M2749)/1.2)</f>
        <v>740</v>
      </c>
      <c r="M2749" s="57">
        <f>IF(AND(B2749&lt;&gt;"1_Электроинструмент",B2749&lt;&gt;"2_Садовая техника"),$J$5,IF($J$4&lt;=20%,$J$4,IFERROR(VLOOKUP(S2749,LEGEND!$L$2:$M$5,2,FALSE),$J$4)))</f>
        <v>0</v>
      </c>
      <c r="N2749" s="48" t="s">
        <v>60</v>
      </c>
      <c r="O2749" s="6" t="s">
        <v>60</v>
      </c>
      <c r="P2749" s="49" t="s">
        <v>66</v>
      </c>
      <c r="Q2749" s="49" t="s">
        <v>473</v>
      </c>
      <c r="R2749" s="6" t="s">
        <v>60</v>
      </c>
      <c r="S2749" s="49" t="s">
        <v>60</v>
      </c>
      <c r="T2749" s="73" t="str">
        <f>IF(_xlfn.XLOOKUP(I2749,LEGEND!B:B,LEGEND!H:H)&lt;&gt;"-",HYPERLINK(_xlfn.XLOOKUP(I2749,LEGEND!B:B,LEGEND!H:H),"link"),_xlfn.XLOOKUP(I2749,LEGEND!B:B,LEGEND!H:H))</f>
        <v>link</v>
      </c>
      <c r="U2749" s="73" t="str">
        <f>HYPERLINK(_xlfn.XLOOKUP(I2749,LEGEND!B:B,LEGEND!I:I))</f>
        <v>https://milwaukee-media-images.s3.amazonaws.com/hi/4932363502--Hero_1.jpg</v>
      </c>
      <c r="V2749" s="51" t="s">
        <v>15773</v>
      </c>
      <c r="W2749" s="63" t="s">
        <v>71</v>
      </c>
      <c r="X2749" s="64">
        <v>125</v>
      </c>
      <c r="Y2749" s="64">
        <v>85</v>
      </c>
      <c r="Z2749" s="64">
        <v>8</v>
      </c>
      <c r="AA2749" s="84">
        <v>0.20499999999999999</v>
      </c>
      <c r="AB2749" s="85">
        <v>10</v>
      </c>
      <c r="AC2749" s="85">
        <v>1</v>
      </c>
    </row>
    <row r="2750" spans="1:29" ht="25.5">
      <c r="A2750" s="1"/>
      <c r="B2750" s="6" t="s">
        <v>8777</v>
      </c>
      <c r="C2750" s="6" t="s">
        <v>8778</v>
      </c>
      <c r="D2750" s="6" t="s">
        <v>8861</v>
      </c>
      <c r="E2750" s="49" t="s">
        <v>9076</v>
      </c>
      <c r="F2750" s="6" t="s">
        <v>9077</v>
      </c>
      <c r="G2750" s="6" t="s">
        <v>60</v>
      </c>
      <c r="H2750" s="6" t="s">
        <v>60</v>
      </c>
      <c r="I2750" s="60" t="s">
        <v>15774</v>
      </c>
      <c r="J2750" s="49" t="s">
        <v>15775</v>
      </c>
      <c r="K2750" s="6" t="s">
        <v>15776</v>
      </c>
      <c r="L2750" s="29">
        <f>IF($J$6="с учетом НДС",VLOOKUP(I2750,LEGEND!B:E,4,0)*(1-M2750),VLOOKUP(I2750,LEGEND!B:E,4,0)*(1-M2750)/1.2)</f>
        <v>740</v>
      </c>
      <c r="M2750" s="57">
        <f>IF(AND(B2750&lt;&gt;"1_Электроинструмент",B2750&lt;&gt;"2_Садовая техника"),$J$5,IF($J$4&lt;=20%,$J$4,IFERROR(VLOOKUP(S2750,LEGEND!$L$2:$M$5,2,FALSE),$J$4)))</f>
        <v>0</v>
      </c>
      <c r="N2750" s="48" t="s">
        <v>60</v>
      </c>
      <c r="O2750" s="6" t="s">
        <v>60</v>
      </c>
      <c r="P2750" s="49" t="s">
        <v>66</v>
      </c>
      <c r="Q2750" s="49" t="s">
        <v>67</v>
      </c>
      <c r="R2750" s="6" t="s">
        <v>60</v>
      </c>
      <c r="S2750" s="49" t="s">
        <v>60</v>
      </c>
      <c r="T2750" s="73" t="str">
        <f>IF(_xlfn.XLOOKUP(I2750,LEGEND!B:B,LEGEND!H:H)&lt;&gt;"-",HYPERLINK(_xlfn.XLOOKUP(I2750,LEGEND!B:B,LEGEND!H:H),"link"),_xlfn.XLOOKUP(I2750,LEGEND!B:B,LEGEND!H:H))</f>
        <v>link</v>
      </c>
      <c r="U2750" s="73" t="str">
        <f>HYPERLINK(_xlfn.XLOOKUP(I2750,LEGEND!B:B,LEGEND!I:I))</f>
        <v>https://milwaukee-media-images.s3.amazonaws.com/hi/4932363504--Hero_1.jpg</v>
      </c>
      <c r="V2750" s="51" t="s">
        <v>15777</v>
      </c>
      <c r="W2750" s="63" t="s">
        <v>71</v>
      </c>
      <c r="X2750" s="64">
        <v>125</v>
      </c>
      <c r="Y2750" s="64">
        <v>85</v>
      </c>
      <c r="Z2750" s="64">
        <v>8</v>
      </c>
      <c r="AA2750" s="84">
        <v>0.21</v>
      </c>
      <c r="AB2750" s="85">
        <v>10</v>
      </c>
      <c r="AC2750" s="85">
        <v>1</v>
      </c>
    </row>
    <row r="2751" spans="1:29" ht="25.5">
      <c r="A2751" s="1"/>
      <c r="B2751" s="6" t="s">
        <v>8777</v>
      </c>
      <c r="C2751" s="6" t="s">
        <v>8778</v>
      </c>
      <c r="D2751" s="6" t="s">
        <v>8861</v>
      </c>
      <c r="E2751" s="49" t="s">
        <v>9076</v>
      </c>
      <c r="F2751" s="6" t="s">
        <v>9077</v>
      </c>
      <c r="G2751" s="6" t="s">
        <v>60</v>
      </c>
      <c r="H2751" s="6" t="s">
        <v>60</v>
      </c>
      <c r="I2751" s="60" t="s">
        <v>15778</v>
      </c>
      <c r="J2751" s="49" t="s">
        <v>15779</v>
      </c>
      <c r="K2751" s="6" t="s">
        <v>15780</v>
      </c>
      <c r="L2751" s="29">
        <f>IF($J$6="с учетом НДС",VLOOKUP(I2751,LEGEND!B:E,4,0)*(1-M2751),VLOOKUP(I2751,LEGEND!B:E,4,0)*(1-M2751)/1.2)</f>
        <v>770</v>
      </c>
      <c r="M2751" s="57">
        <f>IF(AND(B2751&lt;&gt;"1_Электроинструмент",B2751&lt;&gt;"2_Садовая техника"),$J$5,IF($J$4&lt;=20%,$J$4,IFERROR(VLOOKUP(S2751,LEGEND!$L$2:$M$5,2,FALSE),$J$4)))</f>
        <v>0</v>
      </c>
      <c r="N2751" s="48" t="s">
        <v>60</v>
      </c>
      <c r="O2751" s="6" t="s">
        <v>60</v>
      </c>
      <c r="P2751" s="49" t="s">
        <v>66</v>
      </c>
      <c r="Q2751" s="49" t="s">
        <v>67</v>
      </c>
      <c r="R2751" s="6" t="s">
        <v>60</v>
      </c>
      <c r="S2751" s="49" t="s">
        <v>60</v>
      </c>
      <c r="T2751" s="73" t="str">
        <f>IF(_xlfn.XLOOKUP(I2751,LEGEND!B:B,LEGEND!H:H)&lt;&gt;"-",HYPERLINK(_xlfn.XLOOKUP(I2751,LEGEND!B:B,LEGEND!H:H),"link"),_xlfn.XLOOKUP(I2751,LEGEND!B:B,LEGEND!H:H))</f>
        <v>link</v>
      </c>
      <c r="U2751" s="73" t="str">
        <f>HYPERLINK(_xlfn.XLOOKUP(I2751,LEGEND!B:B,LEGEND!I:I))</f>
        <v>https://milwaukee-media-images.s3.amazonaws.com/hi/4932352386--Hero_1.jpg</v>
      </c>
      <c r="V2751" s="51" t="s">
        <v>15781</v>
      </c>
      <c r="W2751" s="63" t="s">
        <v>71</v>
      </c>
      <c r="X2751" s="64">
        <v>31</v>
      </c>
      <c r="Y2751" s="64">
        <v>31</v>
      </c>
      <c r="Z2751" s="64">
        <v>152</v>
      </c>
      <c r="AA2751" s="84">
        <v>0.106</v>
      </c>
      <c r="AB2751" s="85">
        <v>10</v>
      </c>
      <c r="AC2751" s="85">
        <v>1</v>
      </c>
    </row>
    <row r="2752" spans="1:29" ht="25.5">
      <c r="A2752" s="1"/>
      <c r="B2752" s="6" t="s">
        <v>8777</v>
      </c>
      <c r="C2752" s="6" t="s">
        <v>8778</v>
      </c>
      <c r="D2752" s="6" t="s">
        <v>8861</v>
      </c>
      <c r="E2752" s="49" t="s">
        <v>9076</v>
      </c>
      <c r="F2752" s="6" t="s">
        <v>9077</v>
      </c>
      <c r="G2752" s="6" t="s">
        <v>60</v>
      </c>
      <c r="H2752" s="6" t="s">
        <v>60</v>
      </c>
      <c r="I2752" s="60" t="s">
        <v>15782</v>
      </c>
      <c r="J2752" s="49" t="s">
        <v>15783</v>
      </c>
      <c r="K2752" s="6" t="s">
        <v>15784</v>
      </c>
      <c r="L2752" s="29">
        <f>IF($J$6="с учетом НДС",VLOOKUP(I2752,LEGEND!B:E,4,0)*(1-M2752),VLOOKUP(I2752,LEGEND!B:E,4,0)*(1-M2752)/1.2)</f>
        <v>770</v>
      </c>
      <c r="M2752" s="57">
        <f>IF(AND(B2752&lt;&gt;"1_Электроинструмент",B2752&lt;&gt;"2_Садовая техника"),$J$5,IF($J$4&lt;=20%,$J$4,IFERROR(VLOOKUP(S2752,LEGEND!$L$2:$M$5,2,FALSE),$J$4)))</f>
        <v>0</v>
      </c>
      <c r="N2752" s="48" t="s">
        <v>60</v>
      </c>
      <c r="O2752" s="6" t="s">
        <v>60</v>
      </c>
      <c r="P2752" s="49" t="s">
        <v>66</v>
      </c>
      <c r="Q2752" s="49" t="s">
        <v>67</v>
      </c>
      <c r="R2752" s="6" t="s">
        <v>60</v>
      </c>
      <c r="S2752" s="49" t="s">
        <v>60</v>
      </c>
      <c r="T2752" s="73" t="str">
        <f>IF(_xlfn.XLOOKUP(I2752,LEGEND!B:B,LEGEND!H:H)&lt;&gt;"-",HYPERLINK(_xlfn.XLOOKUP(I2752,LEGEND!B:B,LEGEND!H:H),"link"),_xlfn.XLOOKUP(I2752,LEGEND!B:B,LEGEND!H:H))</f>
        <v>link</v>
      </c>
      <c r="U2752" s="73" t="str">
        <f>HYPERLINK(_xlfn.XLOOKUP(I2752,LEGEND!B:B,LEGEND!I:I))</f>
        <v>https://milwaukee-media-images.s3.amazonaws.com/hi/4932352392--Hero_1.jpg</v>
      </c>
      <c r="V2752" s="51" t="s">
        <v>15785</v>
      </c>
      <c r="W2752" s="63" t="s">
        <v>71</v>
      </c>
      <c r="X2752" s="64">
        <v>31</v>
      </c>
      <c r="Y2752" s="64">
        <v>31</v>
      </c>
      <c r="Z2752" s="64">
        <v>152</v>
      </c>
      <c r="AA2752" s="84">
        <v>0.14000000000000001</v>
      </c>
      <c r="AB2752" s="85">
        <v>1</v>
      </c>
      <c r="AC2752" s="85">
        <v>1</v>
      </c>
    </row>
    <row r="2753" spans="1:29" ht="25.5">
      <c r="A2753" s="1"/>
      <c r="B2753" s="6" t="s">
        <v>8777</v>
      </c>
      <c r="C2753" s="6" t="s">
        <v>8778</v>
      </c>
      <c r="D2753" s="6" t="s">
        <v>8861</v>
      </c>
      <c r="E2753" s="49" t="s">
        <v>9076</v>
      </c>
      <c r="F2753" s="6" t="s">
        <v>9077</v>
      </c>
      <c r="G2753" s="6" t="s">
        <v>60</v>
      </c>
      <c r="H2753" s="6" t="s">
        <v>60</v>
      </c>
      <c r="I2753" s="60" t="s">
        <v>15786</v>
      </c>
      <c r="J2753" s="49" t="s">
        <v>15787</v>
      </c>
      <c r="K2753" s="6" t="s">
        <v>15788</v>
      </c>
      <c r="L2753" s="29">
        <f>IF($J$6="с учетом НДС",VLOOKUP(I2753,LEGEND!B:E,4,0)*(1-M2753),VLOOKUP(I2753,LEGEND!B:E,4,0)*(1-M2753)/1.2)</f>
        <v>770</v>
      </c>
      <c r="M2753" s="57">
        <f>IF(AND(B2753&lt;&gt;"1_Электроинструмент",B2753&lt;&gt;"2_Садовая техника"),$J$5,IF($J$4&lt;=20%,$J$4,IFERROR(VLOOKUP(S2753,LEGEND!$L$2:$M$5,2,FALSE),$J$4)))</f>
        <v>0</v>
      </c>
      <c r="N2753" s="48" t="s">
        <v>60</v>
      </c>
      <c r="O2753" s="6" t="s">
        <v>60</v>
      </c>
      <c r="P2753" s="49" t="s">
        <v>66</v>
      </c>
      <c r="Q2753" s="49" t="s">
        <v>473</v>
      </c>
      <c r="R2753" s="6" t="s">
        <v>60</v>
      </c>
      <c r="S2753" s="49" t="s">
        <v>60</v>
      </c>
      <c r="T2753" s="73" t="str">
        <f>IF(_xlfn.XLOOKUP(I2753,LEGEND!B:B,LEGEND!H:H)&lt;&gt;"-",HYPERLINK(_xlfn.XLOOKUP(I2753,LEGEND!B:B,LEGEND!H:H),"link"),_xlfn.XLOOKUP(I2753,LEGEND!B:B,LEGEND!H:H))</f>
        <v>link</v>
      </c>
      <c r="U2753" s="73" t="str">
        <f>HYPERLINK(_xlfn.XLOOKUP(I2753,LEGEND!B:B,LEGEND!I:I))</f>
        <v>https://milwaukee-media-images.s3.amazonaws.com/hi/4932459860--Hero_1.jpg</v>
      </c>
      <c r="V2753" s="51" t="s">
        <v>15789</v>
      </c>
      <c r="W2753" s="63" t="s">
        <v>71</v>
      </c>
      <c r="X2753" s="64">
        <v>31</v>
      </c>
      <c r="Y2753" s="64">
        <v>31</v>
      </c>
      <c r="Z2753" s="64">
        <v>151</v>
      </c>
      <c r="AA2753" s="84">
        <v>0.13300000000000001</v>
      </c>
      <c r="AB2753" s="85">
        <v>5</v>
      </c>
      <c r="AC2753" s="85">
        <v>1</v>
      </c>
    </row>
    <row r="2754" spans="1:29" ht="25.5">
      <c r="A2754" s="1"/>
      <c r="B2754" s="6" t="s">
        <v>8777</v>
      </c>
      <c r="C2754" s="6" t="s">
        <v>8778</v>
      </c>
      <c r="D2754" s="6" t="s">
        <v>8861</v>
      </c>
      <c r="E2754" s="49" t="s">
        <v>9076</v>
      </c>
      <c r="F2754" s="6" t="s">
        <v>9077</v>
      </c>
      <c r="G2754" s="6" t="s">
        <v>60</v>
      </c>
      <c r="H2754" s="6" t="s">
        <v>60</v>
      </c>
      <c r="I2754" s="60" t="s">
        <v>15790</v>
      </c>
      <c r="J2754" s="49" t="s">
        <v>15791</v>
      </c>
      <c r="K2754" s="6" t="s">
        <v>15792</v>
      </c>
      <c r="L2754" s="29">
        <f>IF($J$6="с учетом НДС",VLOOKUP(I2754,LEGEND!B:E,4,0)*(1-M2754),VLOOKUP(I2754,LEGEND!B:E,4,0)*(1-M2754)/1.2)</f>
        <v>770</v>
      </c>
      <c r="M2754" s="57">
        <f>IF(AND(B2754&lt;&gt;"1_Электроинструмент",B2754&lt;&gt;"2_Садовая техника"),$J$5,IF($J$4&lt;=20%,$J$4,IFERROR(VLOOKUP(S2754,LEGEND!$L$2:$M$5,2,FALSE),$J$4)))</f>
        <v>0</v>
      </c>
      <c r="N2754" s="48" t="s">
        <v>60</v>
      </c>
      <c r="O2754" s="6" t="s">
        <v>60</v>
      </c>
      <c r="P2754" s="49" t="s">
        <v>66</v>
      </c>
      <c r="Q2754" s="49" t="s">
        <v>67</v>
      </c>
      <c r="R2754" s="6" t="s">
        <v>60</v>
      </c>
      <c r="S2754" s="49" t="s">
        <v>60</v>
      </c>
      <c r="T2754" s="73" t="str">
        <f>IF(_xlfn.XLOOKUP(I2754,LEGEND!B:B,LEGEND!H:H)&lt;&gt;"-",HYPERLINK(_xlfn.XLOOKUP(I2754,LEGEND!B:B,LEGEND!H:H),"link"),_xlfn.XLOOKUP(I2754,LEGEND!B:B,LEGEND!H:H))</f>
        <v>link</v>
      </c>
      <c r="U2754" s="73" t="str">
        <f>HYPERLINK(_xlfn.XLOOKUP(I2754,LEGEND!B:B,LEGEND!I:I))</f>
        <v>https://milwaukee-media-images.s3.amazonaws.com/hi/4932459861--Hero_1.jpg</v>
      </c>
      <c r="V2754" s="51" t="s">
        <v>15793</v>
      </c>
      <c r="W2754" s="63" t="s">
        <v>71</v>
      </c>
      <c r="X2754" s="64">
        <v>31</v>
      </c>
      <c r="Y2754" s="64">
        <v>31</v>
      </c>
      <c r="Z2754" s="64">
        <v>151</v>
      </c>
      <c r="AA2754" s="84">
        <v>0.13700000000000001</v>
      </c>
      <c r="AB2754" s="85">
        <v>5</v>
      </c>
      <c r="AC2754" s="85">
        <v>1</v>
      </c>
    </row>
    <row r="2755" spans="1:29" ht="25.5">
      <c r="A2755" s="1"/>
      <c r="B2755" s="6" t="s">
        <v>8777</v>
      </c>
      <c r="C2755" s="6" t="s">
        <v>8778</v>
      </c>
      <c r="D2755" s="6" t="s">
        <v>8861</v>
      </c>
      <c r="E2755" s="49" t="s">
        <v>9076</v>
      </c>
      <c r="F2755" s="6" t="s">
        <v>9077</v>
      </c>
      <c r="G2755" s="6" t="s">
        <v>60</v>
      </c>
      <c r="H2755" s="6" t="s">
        <v>60</v>
      </c>
      <c r="I2755" s="60" t="s">
        <v>15794</v>
      </c>
      <c r="J2755" s="49" t="s">
        <v>15795</v>
      </c>
      <c r="K2755" s="6" t="s">
        <v>15796</v>
      </c>
      <c r="L2755" s="29">
        <f>IF($J$6="с учетом НДС",VLOOKUP(I2755,LEGEND!B:E,4,0)*(1-M2755),VLOOKUP(I2755,LEGEND!B:E,4,0)*(1-M2755)/1.2)</f>
        <v>770</v>
      </c>
      <c r="M2755" s="57">
        <f>IF(AND(B2755&lt;&gt;"1_Электроинструмент",B2755&lt;&gt;"2_Садовая техника"),$J$5,IF($J$4&lt;=20%,$J$4,IFERROR(VLOOKUP(S2755,LEGEND!$L$2:$M$5,2,FALSE),$J$4)))</f>
        <v>0</v>
      </c>
      <c r="N2755" s="48" t="s">
        <v>60</v>
      </c>
      <c r="O2755" s="6" t="s">
        <v>60</v>
      </c>
      <c r="P2755" s="49" t="s">
        <v>66</v>
      </c>
      <c r="Q2755" s="49" t="s">
        <v>473</v>
      </c>
      <c r="R2755" s="6" t="s">
        <v>60</v>
      </c>
      <c r="S2755" s="49" t="s">
        <v>60</v>
      </c>
      <c r="T2755" s="73" t="str">
        <f>IF(_xlfn.XLOOKUP(I2755,LEGEND!B:B,LEGEND!H:H)&lt;&gt;"-",HYPERLINK(_xlfn.XLOOKUP(I2755,LEGEND!B:B,LEGEND!H:H),"link"),_xlfn.XLOOKUP(I2755,LEGEND!B:B,LEGEND!H:H))</f>
        <v>link</v>
      </c>
      <c r="U2755" s="73" t="str">
        <f>HYPERLINK(_xlfn.XLOOKUP(I2755,LEGEND!B:B,LEGEND!I:I))</f>
        <v>https://milwaukee-media-images.s3.amazonaws.com/hi/4932459862--Hero_1.jpg</v>
      </c>
      <c r="V2755" s="51" t="s">
        <v>15797</v>
      </c>
      <c r="W2755" s="63" t="s">
        <v>71</v>
      </c>
      <c r="X2755" s="64">
        <v>31</v>
      </c>
      <c r="Y2755" s="64">
        <v>31</v>
      </c>
      <c r="Z2755" s="64">
        <v>151</v>
      </c>
      <c r="AA2755" s="84">
        <v>0.14699999999999999</v>
      </c>
      <c r="AB2755" s="85">
        <v>5</v>
      </c>
      <c r="AC2755" s="85">
        <v>1</v>
      </c>
    </row>
    <row r="2756" spans="1:29" ht="25.5">
      <c r="A2756" s="1"/>
      <c r="B2756" s="6" t="s">
        <v>8777</v>
      </c>
      <c r="C2756" s="6" t="s">
        <v>8778</v>
      </c>
      <c r="D2756" s="6" t="s">
        <v>8861</v>
      </c>
      <c r="E2756" s="49" t="s">
        <v>9076</v>
      </c>
      <c r="F2756" s="6" t="s">
        <v>9077</v>
      </c>
      <c r="G2756" s="6" t="s">
        <v>60</v>
      </c>
      <c r="H2756" s="6" t="s">
        <v>60</v>
      </c>
      <c r="I2756" s="60" t="s">
        <v>15798</v>
      </c>
      <c r="J2756" s="49" t="s">
        <v>15799</v>
      </c>
      <c r="K2756" s="6" t="s">
        <v>15800</v>
      </c>
      <c r="L2756" s="29">
        <f>IF($J$6="с учетом НДС",VLOOKUP(I2756,LEGEND!B:E,4,0)*(1-M2756),VLOOKUP(I2756,LEGEND!B:E,4,0)*(1-M2756)/1.2)</f>
        <v>780</v>
      </c>
      <c r="M2756" s="57">
        <f>IF(AND(B2756&lt;&gt;"1_Электроинструмент",B2756&lt;&gt;"2_Садовая техника"),$J$5,IF($J$4&lt;=20%,$J$4,IFERROR(VLOOKUP(S2756,LEGEND!$L$2:$M$5,2,FALSE),$J$4)))</f>
        <v>0</v>
      </c>
      <c r="N2756" s="48" t="s">
        <v>60</v>
      </c>
      <c r="O2756" s="6" t="s">
        <v>60</v>
      </c>
      <c r="P2756" s="49" t="s">
        <v>66</v>
      </c>
      <c r="Q2756" s="49" t="s">
        <v>67</v>
      </c>
      <c r="R2756" s="6" t="s">
        <v>60</v>
      </c>
      <c r="S2756" s="49" t="s">
        <v>60</v>
      </c>
      <c r="T2756" s="73" t="str">
        <f>IF(_xlfn.XLOOKUP(I2756,LEGEND!B:B,LEGEND!H:H)&lt;&gt;"-",HYPERLINK(_xlfn.XLOOKUP(I2756,LEGEND!B:B,LEGEND!H:H),"link"),_xlfn.XLOOKUP(I2756,LEGEND!B:B,LEGEND!H:H))</f>
        <v>link</v>
      </c>
      <c r="U2756" s="73" t="str">
        <f>HYPERLINK(_xlfn.XLOOKUP(I2756,LEGEND!B:B,LEGEND!I:I))</f>
        <v>https://milwaukee-media-images.s3.amazonaws.com/hi/4932373323--Hero_1.jpg</v>
      </c>
      <c r="V2756" s="51" t="s">
        <v>15801</v>
      </c>
      <c r="W2756" s="63" t="s">
        <v>71</v>
      </c>
      <c r="X2756" s="64">
        <v>244</v>
      </c>
      <c r="Y2756" s="64">
        <v>40</v>
      </c>
      <c r="Z2756" s="64">
        <v>20</v>
      </c>
      <c r="AA2756" s="84">
        <v>0.16600000000000001</v>
      </c>
      <c r="AB2756" s="85">
        <v>1</v>
      </c>
      <c r="AC2756" s="85">
        <v>1</v>
      </c>
    </row>
    <row r="2757" spans="1:29" ht="25.5">
      <c r="A2757" s="1"/>
      <c r="B2757" s="6" t="s">
        <v>8777</v>
      </c>
      <c r="C2757" s="6" t="s">
        <v>8778</v>
      </c>
      <c r="D2757" s="6" t="s">
        <v>8861</v>
      </c>
      <c r="E2757" s="49" t="s">
        <v>9076</v>
      </c>
      <c r="F2757" s="6" t="s">
        <v>9077</v>
      </c>
      <c r="G2757" s="6" t="s">
        <v>60</v>
      </c>
      <c r="H2757" s="6" t="s">
        <v>60</v>
      </c>
      <c r="I2757" s="60" t="s">
        <v>15802</v>
      </c>
      <c r="J2757" s="49" t="s">
        <v>15803</v>
      </c>
      <c r="K2757" s="6" t="s">
        <v>15804</v>
      </c>
      <c r="L2757" s="29">
        <f>IF($J$6="с учетом НДС",VLOOKUP(I2757,LEGEND!B:E,4,0)*(1-M2757),VLOOKUP(I2757,LEGEND!B:E,4,0)*(1-M2757)/1.2)</f>
        <v>800</v>
      </c>
      <c r="M2757" s="57">
        <f>IF(AND(B2757&lt;&gt;"1_Электроинструмент",B2757&lt;&gt;"2_Садовая техника"),$J$5,IF($J$4&lt;=20%,$J$4,IFERROR(VLOOKUP(S2757,LEGEND!$L$2:$M$5,2,FALSE),$J$4)))</f>
        <v>0</v>
      </c>
      <c r="N2757" s="48" t="s">
        <v>60</v>
      </c>
      <c r="O2757" s="6" t="s">
        <v>60</v>
      </c>
      <c r="P2757" s="49" t="s">
        <v>66</v>
      </c>
      <c r="Q2757" s="49" t="s">
        <v>67</v>
      </c>
      <c r="R2757" s="6" t="s">
        <v>60</v>
      </c>
      <c r="S2757" s="49" t="s">
        <v>60</v>
      </c>
      <c r="T2757" s="73" t="str">
        <f>IF(_xlfn.XLOOKUP(I2757,LEGEND!B:B,LEGEND!H:H)&lt;&gt;"-",HYPERLINK(_xlfn.XLOOKUP(I2757,LEGEND!B:B,LEGEND!H:H),"link"),_xlfn.XLOOKUP(I2757,LEGEND!B:B,LEGEND!H:H))</f>
        <v>link</v>
      </c>
      <c r="U2757" s="73" t="str">
        <f>HYPERLINK(_xlfn.XLOOKUP(I2757,LEGEND!B:B,LEGEND!I:I))</f>
        <v>https://milwaukee-media-images.s3.amazonaws.com/hi/48894728--Hero_1.jpg</v>
      </c>
      <c r="V2757" s="51" t="s">
        <v>15805</v>
      </c>
      <c r="W2757" s="63" t="s">
        <v>71</v>
      </c>
      <c r="X2757" s="64">
        <v>47</v>
      </c>
      <c r="Y2757" s="64">
        <v>197</v>
      </c>
      <c r="Z2757" s="64">
        <v>13</v>
      </c>
      <c r="AA2757" s="84">
        <v>7.1999999999999995E-2</v>
      </c>
      <c r="AB2757" s="85">
        <v>1</v>
      </c>
      <c r="AC2757" s="85">
        <v>1</v>
      </c>
    </row>
    <row r="2758" spans="1:29" ht="25.5">
      <c r="A2758" s="1"/>
      <c r="B2758" s="6" t="s">
        <v>8777</v>
      </c>
      <c r="C2758" s="6" t="s">
        <v>8778</v>
      </c>
      <c r="D2758" s="6" t="s">
        <v>8861</v>
      </c>
      <c r="E2758" s="49" t="s">
        <v>9076</v>
      </c>
      <c r="F2758" s="6" t="s">
        <v>9077</v>
      </c>
      <c r="G2758" s="6" t="s">
        <v>60</v>
      </c>
      <c r="H2758" s="6" t="s">
        <v>60</v>
      </c>
      <c r="I2758" s="60" t="s">
        <v>15806</v>
      </c>
      <c r="J2758" s="49" t="s">
        <v>15807</v>
      </c>
      <c r="K2758" s="6" t="s">
        <v>15808</v>
      </c>
      <c r="L2758" s="29">
        <f>IF($J$6="с учетом НДС",VLOOKUP(I2758,LEGEND!B:E,4,0)*(1-M2758),VLOOKUP(I2758,LEGEND!B:E,4,0)*(1-M2758)/1.2)</f>
        <v>800</v>
      </c>
      <c r="M2758" s="57">
        <f>IF(AND(B2758&lt;&gt;"1_Электроинструмент",B2758&lt;&gt;"2_Садовая техника"),$J$5,IF($J$4&lt;=20%,$J$4,IFERROR(VLOOKUP(S2758,LEGEND!$L$2:$M$5,2,FALSE),$J$4)))</f>
        <v>0</v>
      </c>
      <c r="N2758" s="48" t="s">
        <v>60</v>
      </c>
      <c r="O2758" s="6" t="s">
        <v>60</v>
      </c>
      <c r="P2758" s="49" t="s">
        <v>66</v>
      </c>
      <c r="Q2758" s="49" t="s">
        <v>67</v>
      </c>
      <c r="R2758" s="6" t="s">
        <v>60</v>
      </c>
      <c r="S2758" s="49" t="s">
        <v>60</v>
      </c>
      <c r="T2758" s="73" t="str">
        <f>IF(_xlfn.XLOOKUP(I2758,LEGEND!B:B,LEGEND!H:H)&lt;&gt;"-",HYPERLINK(_xlfn.XLOOKUP(I2758,LEGEND!B:B,LEGEND!H:H),"link"),_xlfn.XLOOKUP(I2758,LEGEND!B:B,LEGEND!H:H))</f>
        <v>link</v>
      </c>
      <c r="U2758" s="73" t="str">
        <f>HYPERLINK(_xlfn.XLOOKUP(I2758,LEGEND!B:B,LEGEND!I:I))</f>
        <v>https://milwaukee-media-images.s3.amazonaws.com/hi/4932352387--Hero_1.jpg</v>
      </c>
      <c r="V2758" s="51" t="s">
        <v>15809</v>
      </c>
      <c r="W2758" s="63" t="s">
        <v>71</v>
      </c>
      <c r="X2758" s="64">
        <v>31</v>
      </c>
      <c r="Y2758" s="64">
        <v>31</v>
      </c>
      <c r="Z2758" s="64">
        <v>152</v>
      </c>
      <c r="AA2758" s="84">
        <v>0.12</v>
      </c>
      <c r="AB2758" s="85">
        <v>10</v>
      </c>
      <c r="AC2758" s="85">
        <v>1</v>
      </c>
    </row>
    <row r="2759" spans="1:29" ht="25.5">
      <c r="A2759" s="1"/>
      <c r="B2759" s="6" t="s">
        <v>8777</v>
      </c>
      <c r="C2759" s="6" t="s">
        <v>8778</v>
      </c>
      <c r="D2759" s="6" t="s">
        <v>8861</v>
      </c>
      <c r="E2759" s="49" t="s">
        <v>9076</v>
      </c>
      <c r="F2759" s="6" t="s">
        <v>9077</v>
      </c>
      <c r="G2759" s="6" t="s">
        <v>60</v>
      </c>
      <c r="H2759" s="6" t="s">
        <v>60</v>
      </c>
      <c r="I2759" s="60" t="s">
        <v>15810</v>
      </c>
      <c r="J2759" s="49" t="s">
        <v>15811</v>
      </c>
      <c r="K2759" s="6" t="s">
        <v>15812</v>
      </c>
      <c r="L2759" s="29">
        <f>IF($J$6="с учетом НДС",VLOOKUP(I2759,LEGEND!B:E,4,0)*(1-M2759),VLOOKUP(I2759,LEGEND!B:E,4,0)*(1-M2759)/1.2)</f>
        <v>800</v>
      </c>
      <c r="M2759" s="57">
        <f>IF(AND(B2759&lt;&gt;"1_Электроинструмент",B2759&lt;&gt;"2_Садовая техника"),$J$5,IF($J$4&lt;=20%,$J$4,IFERROR(VLOOKUP(S2759,LEGEND!$L$2:$M$5,2,FALSE),$J$4)))</f>
        <v>0</v>
      </c>
      <c r="N2759" s="48" t="s">
        <v>60</v>
      </c>
      <c r="O2759" s="6" t="s">
        <v>60</v>
      </c>
      <c r="P2759" s="49" t="s">
        <v>66</v>
      </c>
      <c r="Q2759" s="49" t="s">
        <v>67</v>
      </c>
      <c r="R2759" s="6" t="s">
        <v>60</v>
      </c>
      <c r="S2759" s="49" t="s">
        <v>60</v>
      </c>
      <c r="T2759" s="73" t="str">
        <f>IF(_xlfn.XLOOKUP(I2759,LEGEND!B:B,LEGEND!H:H)&lt;&gt;"-",HYPERLINK(_xlfn.XLOOKUP(I2759,LEGEND!B:B,LEGEND!H:H),"link"),_xlfn.XLOOKUP(I2759,LEGEND!B:B,LEGEND!H:H))</f>
        <v>link</v>
      </c>
      <c r="U2759" s="73" t="str">
        <f>HYPERLINK(_xlfn.XLOOKUP(I2759,LEGEND!B:B,LEGEND!I:I))</f>
        <v>https://milwaukee-media-images.s3.amazonaws.com/hi/4932459850--Hero_1.jpg</v>
      </c>
      <c r="V2759" s="51" t="s">
        <v>15813</v>
      </c>
      <c r="W2759" s="63" t="s">
        <v>71</v>
      </c>
      <c r="X2759" s="64">
        <v>31</v>
      </c>
      <c r="Y2759" s="64">
        <v>31</v>
      </c>
      <c r="Z2759" s="64">
        <v>151</v>
      </c>
      <c r="AA2759" s="84">
        <v>0.112</v>
      </c>
      <c r="AB2759" s="85">
        <v>10</v>
      </c>
      <c r="AC2759" s="85">
        <v>1</v>
      </c>
    </row>
    <row r="2760" spans="1:29" ht="25.5">
      <c r="A2760" s="1"/>
      <c r="B2760" s="6" t="s">
        <v>8777</v>
      </c>
      <c r="C2760" s="6" t="s">
        <v>8778</v>
      </c>
      <c r="D2760" s="6" t="s">
        <v>8861</v>
      </c>
      <c r="E2760" s="49" t="s">
        <v>9076</v>
      </c>
      <c r="F2760" s="6" t="s">
        <v>9077</v>
      </c>
      <c r="G2760" s="6" t="s">
        <v>60</v>
      </c>
      <c r="H2760" s="6" t="s">
        <v>60</v>
      </c>
      <c r="I2760" s="60" t="s">
        <v>15814</v>
      </c>
      <c r="J2760" s="49" t="s">
        <v>15815</v>
      </c>
      <c r="K2760" s="6" t="s">
        <v>15816</v>
      </c>
      <c r="L2760" s="29">
        <f>IF($J$6="с учетом НДС",VLOOKUP(I2760,LEGEND!B:E,4,0)*(1-M2760),VLOOKUP(I2760,LEGEND!B:E,4,0)*(1-M2760)/1.2)</f>
        <v>800</v>
      </c>
      <c r="M2760" s="57">
        <f>IF(AND(B2760&lt;&gt;"1_Электроинструмент",B2760&lt;&gt;"2_Садовая техника"),$J$5,IF($J$4&lt;=20%,$J$4,IFERROR(VLOOKUP(S2760,LEGEND!$L$2:$M$5,2,FALSE),$J$4)))</f>
        <v>0</v>
      </c>
      <c r="N2760" s="48" t="s">
        <v>60</v>
      </c>
      <c r="O2760" s="6" t="s">
        <v>60</v>
      </c>
      <c r="P2760" s="49" t="s">
        <v>66</v>
      </c>
      <c r="Q2760" s="49" t="s">
        <v>67</v>
      </c>
      <c r="R2760" s="6" t="s">
        <v>60</v>
      </c>
      <c r="S2760" s="49" t="s">
        <v>60</v>
      </c>
      <c r="T2760" s="73" t="str">
        <f>IF(_xlfn.XLOOKUP(I2760,LEGEND!B:B,LEGEND!H:H)&lt;&gt;"-",HYPERLINK(_xlfn.XLOOKUP(I2760,LEGEND!B:B,LEGEND!H:H),"link"),_xlfn.XLOOKUP(I2760,LEGEND!B:B,LEGEND!H:H))</f>
        <v>link</v>
      </c>
      <c r="U2760" s="73" t="str">
        <f>HYPERLINK(_xlfn.XLOOKUP(I2760,LEGEND!B:B,LEGEND!I:I))</f>
        <v>https://milwaukee-media-images.s3.amazonaws.com/hi/4932459851--Hero_1.jpg</v>
      </c>
      <c r="V2760" s="51" t="s">
        <v>15817</v>
      </c>
      <c r="W2760" s="63" t="s">
        <v>71</v>
      </c>
      <c r="X2760" s="64">
        <v>31</v>
      </c>
      <c r="Y2760" s="64">
        <v>31</v>
      </c>
      <c r="Z2760" s="64">
        <v>151</v>
      </c>
      <c r="AA2760" s="84">
        <v>0.112</v>
      </c>
      <c r="AB2760" s="85">
        <v>10</v>
      </c>
      <c r="AC2760" s="85">
        <v>1</v>
      </c>
    </row>
    <row r="2761" spans="1:29" ht="25.5">
      <c r="A2761" s="1"/>
      <c r="B2761" s="6" t="s">
        <v>8777</v>
      </c>
      <c r="C2761" s="6" t="s">
        <v>8778</v>
      </c>
      <c r="D2761" s="6" t="s">
        <v>8861</v>
      </c>
      <c r="E2761" s="49" t="s">
        <v>9076</v>
      </c>
      <c r="F2761" s="6" t="s">
        <v>9077</v>
      </c>
      <c r="G2761" s="6" t="s">
        <v>60</v>
      </c>
      <c r="H2761" s="6" t="s">
        <v>60</v>
      </c>
      <c r="I2761" s="60" t="s">
        <v>15818</v>
      </c>
      <c r="J2761" s="49" t="s">
        <v>15819</v>
      </c>
      <c r="K2761" s="6" t="s">
        <v>15820</v>
      </c>
      <c r="L2761" s="29">
        <f>IF($J$6="с учетом НДС",VLOOKUP(I2761,LEGEND!B:E,4,0)*(1-M2761),VLOOKUP(I2761,LEGEND!B:E,4,0)*(1-M2761)/1.2)</f>
        <v>800</v>
      </c>
      <c r="M2761" s="57">
        <f>IF(AND(B2761&lt;&gt;"1_Электроинструмент",B2761&lt;&gt;"2_Садовая техника"),$J$5,IF($J$4&lt;=20%,$J$4,IFERROR(VLOOKUP(S2761,LEGEND!$L$2:$M$5,2,FALSE),$J$4)))</f>
        <v>0</v>
      </c>
      <c r="N2761" s="48" t="s">
        <v>60</v>
      </c>
      <c r="O2761" s="6" t="s">
        <v>60</v>
      </c>
      <c r="P2761" s="49" t="s">
        <v>66</v>
      </c>
      <c r="Q2761" s="49" t="s">
        <v>67</v>
      </c>
      <c r="R2761" s="6" t="s">
        <v>60</v>
      </c>
      <c r="S2761" s="49" t="s">
        <v>60</v>
      </c>
      <c r="T2761" s="73" t="str">
        <f>IF(_xlfn.XLOOKUP(I2761,LEGEND!B:B,LEGEND!H:H)&lt;&gt;"-",HYPERLINK(_xlfn.XLOOKUP(I2761,LEGEND!B:B,LEGEND!H:H),"link"),_xlfn.XLOOKUP(I2761,LEGEND!B:B,LEGEND!H:H))</f>
        <v>link</v>
      </c>
      <c r="U2761" s="73" t="str">
        <f>HYPERLINK(_xlfn.XLOOKUP(I2761,LEGEND!B:B,LEGEND!I:I))</f>
        <v>https://milwaukee-media-images.s3.amazonaws.com/hi/4932459852--Hero_1.jpg</v>
      </c>
      <c r="V2761" s="51" t="s">
        <v>15821</v>
      </c>
      <c r="W2761" s="63" t="s">
        <v>71</v>
      </c>
      <c r="X2761" s="64">
        <v>31</v>
      </c>
      <c r="Y2761" s="64">
        <v>31</v>
      </c>
      <c r="Z2761" s="64">
        <v>151</v>
      </c>
      <c r="AA2761" s="84">
        <v>0.122</v>
      </c>
      <c r="AB2761" s="85">
        <v>10</v>
      </c>
      <c r="AC2761" s="85">
        <v>1</v>
      </c>
    </row>
    <row r="2762" spans="1:29" ht="25.5">
      <c r="A2762" s="1"/>
      <c r="B2762" s="6" t="s">
        <v>8777</v>
      </c>
      <c r="C2762" s="6" t="s">
        <v>8778</v>
      </c>
      <c r="D2762" s="6" t="s">
        <v>8861</v>
      </c>
      <c r="E2762" s="49" t="s">
        <v>9076</v>
      </c>
      <c r="F2762" s="6" t="s">
        <v>9077</v>
      </c>
      <c r="G2762" s="6" t="s">
        <v>60</v>
      </c>
      <c r="H2762" s="6" t="s">
        <v>60</v>
      </c>
      <c r="I2762" s="60" t="s">
        <v>15822</v>
      </c>
      <c r="J2762" s="49" t="s">
        <v>15823</v>
      </c>
      <c r="K2762" s="6" t="s">
        <v>15824</v>
      </c>
      <c r="L2762" s="29">
        <f>IF($J$6="с учетом НДС",VLOOKUP(I2762,LEGEND!B:E,4,0)*(1-M2762),VLOOKUP(I2762,LEGEND!B:E,4,0)*(1-M2762)/1.2)</f>
        <v>820</v>
      </c>
      <c r="M2762" s="57">
        <f>IF(AND(B2762&lt;&gt;"1_Электроинструмент",B2762&lt;&gt;"2_Садовая техника"),$J$5,IF($J$4&lt;=20%,$J$4,IFERROR(VLOOKUP(S2762,LEGEND!$L$2:$M$5,2,FALSE),$J$4)))</f>
        <v>0</v>
      </c>
      <c r="N2762" s="48" t="s">
        <v>60</v>
      </c>
      <c r="O2762" s="6" t="s">
        <v>60</v>
      </c>
      <c r="P2762" s="49" t="s">
        <v>66</v>
      </c>
      <c r="Q2762" s="49" t="s">
        <v>67</v>
      </c>
      <c r="R2762" s="6" t="s">
        <v>60</v>
      </c>
      <c r="S2762" s="49" t="s">
        <v>60</v>
      </c>
      <c r="T2762" s="73" t="str">
        <f>IF(_xlfn.XLOOKUP(I2762,LEGEND!B:B,LEGEND!H:H)&lt;&gt;"-",HYPERLINK(_xlfn.XLOOKUP(I2762,LEGEND!B:B,LEGEND!H:H),"link"),_xlfn.XLOOKUP(I2762,LEGEND!B:B,LEGEND!H:H))</f>
        <v>link</v>
      </c>
      <c r="U2762" s="73" t="str">
        <f>HYPERLINK(_xlfn.XLOOKUP(I2762,LEGEND!B:B,LEGEND!I:I))</f>
        <v>https://milwaukee-media-images.s3.amazonaws.com/hi/48894729--Hero_1.jpg</v>
      </c>
      <c r="V2762" s="51" t="s">
        <v>15825</v>
      </c>
      <c r="W2762" s="63" t="s">
        <v>71</v>
      </c>
      <c r="X2762" s="64">
        <v>47</v>
      </c>
      <c r="Y2762" s="64">
        <v>197</v>
      </c>
      <c r="Z2762" s="64">
        <v>13</v>
      </c>
      <c r="AA2762" s="84">
        <v>7.9000000000000001E-2</v>
      </c>
      <c r="AB2762" s="85">
        <v>1</v>
      </c>
      <c r="AC2762" s="85">
        <v>1</v>
      </c>
    </row>
    <row r="2763" spans="1:29" ht="15">
      <c r="A2763" s="1"/>
      <c r="B2763" s="6" t="s">
        <v>8777</v>
      </c>
      <c r="C2763" s="6" t="s">
        <v>8778</v>
      </c>
      <c r="D2763" s="6" t="s">
        <v>8861</v>
      </c>
      <c r="E2763" s="49" t="s">
        <v>9076</v>
      </c>
      <c r="F2763" s="6" t="s">
        <v>9077</v>
      </c>
      <c r="G2763" s="6" t="s">
        <v>60</v>
      </c>
      <c r="H2763" s="6" t="s">
        <v>60</v>
      </c>
      <c r="I2763" s="60" t="s">
        <v>15826</v>
      </c>
      <c r="J2763" s="49" t="s">
        <v>15827</v>
      </c>
      <c r="K2763" s="6" t="s">
        <v>15828</v>
      </c>
      <c r="L2763" s="29">
        <f>IF($J$6="с учетом НДС",VLOOKUP(I2763,LEGEND!B:E,4,0)*(1-M2763),VLOOKUP(I2763,LEGEND!B:E,4,0)*(1-M2763)/1.2)</f>
        <v>820</v>
      </c>
      <c r="M2763" s="57">
        <f>IF(AND(B2763&lt;&gt;"1_Электроинструмент",B2763&lt;&gt;"2_Садовая техника"),$J$5,IF($J$4&lt;=20%,$J$4,IFERROR(VLOOKUP(S2763,LEGEND!$L$2:$M$5,2,FALSE),$J$4)))</f>
        <v>0</v>
      </c>
      <c r="N2763" s="48" t="s">
        <v>60</v>
      </c>
      <c r="O2763" s="6" t="s">
        <v>60</v>
      </c>
      <c r="P2763" s="49" t="s">
        <v>66</v>
      </c>
      <c r="Q2763" s="49" t="s">
        <v>473</v>
      </c>
      <c r="R2763" s="6" t="s">
        <v>60</v>
      </c>
      <c r="S2763" s="49" t="s">
        <v>60</v>
      </c>
      <c r="T2763" s="73" t="str">
        <f>IF(_xlfn.XLOOKUP(I2763,LEGEND!B:B,LEGEND!H:H)&lt;&gt;"-",HYPERLINK(_xlfn.XLOOKUP(I2763,LEGEND!B:B,LEGEND!H:H),"link"),_xlfn.XLOOKUP(I2763,LEGEND!B:B,LEGEND!H:H))</f>
        <v>-</v>
      </c>
      <c r="U2763" s="73" t="str">
        <f>HYPERLINK(_xlfn.XLOOKUP(I2763,LEGEND!B:B,LEGEND!I:I))</f>
        <v>https://milwaukee-media-images.s3.amazonaws.com/hi/4932352203--Hero_1.jpg</v>
      </c>
      <c r="V2763" s="51" t="s">
        <v>15829</v>
      </c>
      <c r="W2763" s="63" t="s">
        <v>71</v>
      </c>
      <c r="X2763" s="64">
        <v>73</v>
      </c>
      <c r="Y2763" s="64">
        <v>18</v>
      </c>
      <c r="Z2763" s="64">
        <v>18</v>
      </c>
      <c r="AA2763" s="84">
        <v>0.03</v>
      </c>
      <c r="AB2763" s="85">
        <v>10</v>
      </c>
      <c r="AC2763" s="85">
        <v>1</v>
      </c>
    </row>
    <row r="2764" spans="1:29" ht="15">
      <c r="A2764" s="1"/>
      <c r="B2764" s="6" t="s">
        <v>8777</v>
      </c>
      <c r="C2764" s="6" t="s">
        <v>8778</v>
      </c>
      <c r="D2764" s="6" t="s">
        <v>8861</v>
      </c>
      <c r="E2764" s="49" t="s">
        <v>9076</v>
      </c>
      <c r="F2764" s="6" t="s">
        <v>9077</v>
      </c>
      <c r="G2764" s="6" t="s">
        <v>60</v>
      </c>
      <c r="H2764" s="6" t="s">
        <v>60</v>
      </c>
      <c r="I2764" s="60" t="s">
        <v>15830</v>
      </c>
      <c r="J2764" s="49" t="s">
        <v>15831</v>
      </c>
      <c r="K2764" s="6" t="s">
        <v>15832</v>
      </c>
      <c r="L2764" s="29">
        <f>IF($J$6="с учетом НДС",VLOOKUP(I2764,LEGEND!B:E,4,0)*(1-M2764),VLOOKUP(I2764,LEGEND!B:E,4,0)*(1-M2764)/1.2)</f>
        <v>820</v>
      </c>
      <c r="M2764" s="57">
        <f>IF(AND(B2764&lt;&gt;"1_Электроинструмент",B2764&lt;&gt;"2_Садовая техника"),$J$5,IF($J$4&lt;=20%,$J$4,IFERROR(VLOOKUP(S2764,LEGEND!$L$2:$M$5,2,FALSE),$J$4)))</f>
        <v>0</v>
      </c>
      <c r="N2764" s="48" t="s">
        <v>60</v>
      </c>
      <c r="O2764" s="6" t="s">
        <v>60</v>
      </c>
      <c r="P2764" s="49" t="s">
        <v>66</v>
      </c>
      <c r="Q2764" s="49" t="s">
        <v>473</v>
      </c>
      <c r="R2764" s="6" t="s">
        <v>60</v>
      </c>
      <c r="S2764" s="49" t="s">
        <v>60</v>
      </c>
      <c r="T2764" s="73" t="str">
        <f>IF(_xlfn.XLOOKUP(I2764,LEGEND!B:B,LEGEND!H:H)&lt;&gt;"-",HYPERLINK(_xlfn.XLOOKUP(I2764,LEGEND!B:B,LEGEND!H:H),"link"),_xlfn.XLOOKUP(I2764,LEGEND!B:B,LEGEND!H:H))</f>
        <v>-</v>
      </c>
      <c r="U2764" s="73" t="str">
        <f>HYPERLINK(_xlfn.XLOOKUP(I2764,LEGEND!B:B,LEGEND!I:I))</f>
        <v>https://milwaukee-media-images.s3.amazonaws.com/hi/4932352204--Hero_1.jpg</v>
      </c>
      <c r="V2764" s="51" t="s">
        <v>15833</v>
      </c>
      <c r="W2764" s="63" t="s">
        <v>71</v>
      </c>
      <c r="X2764" s="64">
        <v>73</v>
      </c>
      <c r="Y2764" s="64">
        <v>18</v>
      </c>
      <c r="Z2764" s="64">
        <v>18</v>
      </c>
      <c r="AA2764" s="84">
        <v>3.1E-2</v>
      </c>
      <c r="AB2764" s="85">
        <v>10</v>
      </c>
      <c r="AC2764" s="85">
        <v>1</v>
      </c>
    </row>
    <row r="2765" spans="1:29" ht="15">
      <c r="A2765" s="1"/>
      <c r="B2765" s="6" t="s">
        <v>8777</v>
      </c>
      <c r="C2765" s="6" t="s">
        <v>8778</v>
      </c>
      <c r="D2765" s="6" t="s">
        <v>8861</v>
      </c>
      <c r="E2765" s="49" t="s">
        <v>9076</v>
      </c>
      <c r="F2765" s="6" t="s">
        <v>9077</v>
      </c>
      <c r="G2765" s="6" t="s">
        <v>60</v>
      </c>
      <c r="H2765" s="6" t="s">
        <v>60</v>
      </c>
      <c r="I2765" s="60" t="s">
        <v>15834</v>
      </c>
      <c r="J2765" s="49" t="s">
        <v>15835</v>
      </c>
      <c r="K2765" s="6" t="s">
        <v>15836</v>
      </c>
      <c r="L2765" s="29">
        <f>IF($J$6="с учетом НДС",VLOOKUP(I2765,LEGEND!B:E,4,0)*(1-M2765),VLOOKUP(I2765,LEGEND!B:E,4,0)*(1-M2765)/1.2)</f>
        <v>820</v>
      </c>
      <c r="M2765" s="57">
        <f>IF(AND(B2765&lt;&gt;"1_Электроинструмент",B2765&lt;&gt;"2_Садовая техника"),$J$5,IF($J$4&lt;=20%,$J$4,IFERROR(VLOOKUP(S2765,LEGEND!$L$2:$M$5,2,FALSE),$J$4)))</f>
        <v>0</v>
      </c>
      <c r="N2765" s="48" t="s">
        <v>60</v>
      </c>
      <c r="O2765" s="6" t="s">
        <v>60</v>
      </c>
      <c r="P2765" s="49" t="s">
        <v>66</v>
      </c>
      <c r="Q2765" s="49" t="s">
        <v>473</v>
      </c>
      <c r="R2765" s="6" t="s">
        <v>60</v>
      </c>
      <c r="S2765" s="49" t="s">
        <v>60</v>
      </c>
      <c r="T2765" s="73" t="str">
        <f>IF(_xlfn.XLOOKUP(I2765,LEGEND!B:B,LEGEND!H:H)&lt;&gt;"-",HYPERLINK(_xlfn.XLOOKUP(I2765,LEGEND!B:B,LEGEND!H:H),"link"),_xlfn.XLOOKUP(I2765,LEGEND!B:B,LEGEND!H:H))</f>
        <v>-</v>
      </c>
      <c r="U2765" s="73" t="str">
        <f>HYPERLINK(_xlfn.XLOOKUP(I2765,LEGEND!B:B,LEGEND!I:I))</f>
        <v>https://milwaukee-media-images.s3.amazonaws.com/hi/4932352205--Hero_1.jpg</v>
      </c>
      <c r="V2765" s="51" t="s">
        <v>15837</v>
      </c>
      <c r="W2765" s="63" t="s">
        <v>71</v>
      </c>
      <c r="X2765" s="64">
        <v>73</v>
      </c>
      <c r="Y2765" s="64">
        <v>18</v>
      </c>
      <c r="Z2765" s="64">
        <v>18</v>
      </c>
      <c r="AA2765" s="84">
        <v>3.6999999999999998E-2</v>
      </c>
      <c r="AB2765" s="85">
        <v>10</v>
      </c>
      <c r="AC2765" s="85">
        <v>1</v>
      </c>
    </row>
    <row r="2766" spans="1:29" ht="25.5">
      <c r="A2766" s="1"/>
      <c r="B2766" s="6" t="s">
        <v>8777</v>
      </c>
      <c r="C2766" s="6" t="s">
        <v>8778</v>
      </c>
      <c r="D2766" s="6" t="s">
        <v>8861</v>
      </c>
      <c r="E2766" s="49" t="s">
        <v>9076</v>
      </c>
      <c r="F2766" s="6" t="s">
        <v>9077</v>
      </c>
      <c r="G2766" s="6" t="s">
        <v>60</v>
      </c>
      <c r="H2766" s="6" t="s">
        <v>60</v>
      </c>
      <c r="I2766" s="60" t="s">
        <v>15838</v>
      </c>
      <c r="J2766" s="49" t="s">
        <v>15839</v>
      </c>
      <c r="K2766" s="6" t="s">
        <v>15840</v>
      </c>
      <c r="L2766" s="29">
        <f>IF($J$6="с учетом НДС",VLOOKUP(I2766,LEGEND!B:E,4,0)*(1-M2766),VLOOKUP(I2766,LEGEND!B:E,4,0)*(1-M2766)/1.2)</f>
        <v>820</v>
      </c>
      <c r="M2766" s="57">
        <f>IF(AND(B2766&lt;&gt;"1_Электроинструмент",B2766&lt;&gt;"2_Садовая техника"),$J$5,IF($J$4&lt;=20%,$J$4,IFERROR(VLOOKUP(S2766,LEGEND!$L$2:$M$5,2,FALSE),$J$4)))</f>
        <v>0</v>
      </c>
      <c r="N2766" s="48" t="s">
        <v>60</v>
      </c>
      <c r="O2766" s="6" t="s">
        <v>60</v>
      </c>
      <c r="P2766" s="49" t="s">
        <v>66</v>
      </c>
      <c r="Q2766" s="49" t="s">
        <v>67</v>
      </c>
      <c r="R2766" s="6" t="s">
        <v>60</v>
      </c>
      <c r="S2766" s="49" t="s">
        <v>60</v>
      </c>
      <c r="T2766" s="73" t="str">
        <f>IF(_xlfn.XLOOKUP(I2766,LEGEND!B:B,LEGEND!H:H)&lt;&gt;"-",HYPERLINK(_xlfn.XLOOKUP(I2766,LEGEND!B:B,LEGEND!H:H),"link"),_xlfn.XLOOKUP(I2766,LEGEND!B:B,LEGEND!H:H))</f>
        <v>link</v>
      </c>
      <c r="U2766" s="73" t="str">
        <f>HYPERLINK(_xlfn.XLOOKUP(I2766,LEGEND!B:B,LEGEND!I:I))</f>
        <v>https://milwaukee-media-images.s3.amazonaws.com/hi/4932352393--Hero_1.jpg</v>
      </c>
      <c r="V2766" s="51" t="s">
        <v>15841</v>
      </c>
      <c r="W2766" s="63" t="s">
        <v>71</v>
      </c>
      <c r="X2766" s="64">
        <v>31</v>
      </c>
      <c r="Y2766" s="64">
        <v>31</v>
      </c>
      <c r="Z2766" s="64">
        <v>152</v>
      </c>
      <c r="AA2766" s="84">
        <v>0.15</v>
      </c>
      <c r="AB2766" s="85">
        <v>5</v>
      </c>
      <c r="AC2766" s="85">
        <v>1</v>
      </c>
    </row>
    <row r="2767" spans="1:29" ht="25.5">
      <c r="A2767" s="1"/>
      <c r="B2767" s="6" t="s">
        <v>8777</v>
      </c>
      <c r="C2767" s="6" t="s">
        <v>8778</v>
      </c>
      <c r="D2767" s="6" t="s">
        <v>8861</v>
      </c>
      <c r="E2767" s="49" t="s">
        <v>9076</v>
      </c>
      <c r="F2767" s="6" t="s">
        <v>9077</v>
      </c>
      <c r="G2767" s="6" t="s">
        <v>60</v>
      </c>
      <c r="H2767" s="6" t="s">
        <v>60</v>
      </c>
      <c r="I2767" s="60" t="s">
        <v>15842</v>
      </c>
      <c r="J2767" s="49" t="s">
        <v>15843</v>
      </c>
      <c r="K2767" s="6" t="s">
        <v>15844</v>
      </c>
      <c r="L2767" s="29">
        <f>IF($J$6="с учетом НДС",VLOOKUP(I2767,LEGEND!B:E,4,0)*(1-M2767),VLOOKUP(I2767,LEGEND!B:E,4,0)*(1-M2767)/1.2)</f>
        <v>820</v>
      </c>
      <c r="M2767" s="57">
        <f>IF(AND(B2767&lt;&gt;"1_Электроинструмент",B2767&lt;&gt;"2_Садовая техника"),$J$5,IF($J$4&lt;=20%,$J$4,IFERROR(VLOOKUP(S2767,LEGEND!$L$2:$M$5,2,FALSE),$J$4)))</f>
        <v>0</v>
      </c>
      <c r="N2767" s="48" t="s">
        <v>60</v>
      </c>
      <c r="O2767" s="6" t="s">
        <v>60</v>
      </c>
      <c r="P2767" s="49" t="s">
        <v>66</v>
      </c>
      <c r="Q2767" s="49" t="s">
        <v>67</v>
      </c>
      <c r="R2767" s="6" t="s">
        <v>60</v>
      </c>
      <c r="S2767" s="49" t="s">
        <v>60</v>
      </c>
      <c r="T2767" s="73" t="str">
        <f>IF(_xlfn.XLOOKUP(I2767,LEGEND!B:B,LEGEND!H:H)&lt;&gt;"-",HYPERLINK(_xlfn.XLOOKUP(I2767,LEGEND!B:B,LEGEND!H:H),"link"),_xlfn.XLOOKUP(I2767,LEGEND!B:B,LEGEND!H:H))</f>
        <v>link</v>
      </c>
      <c r="U2767" s="73" t="str">
        <f>HYPERLINK(_xlfn.XLOOKUP(I2767,LEGEND!B:B,LEGEND!I:I))</f>
        <v>https://milwaukee-media-images.s3.amazonaws.com/hi/4932363509--Hero_1.jpg</v>
      </c>
      <c r="V2767" s="51" t="s">
        <v>15845</v>
      </c>
      <c r="W2767" s="63" t="s">
        <v>71</v>
      </c>
      <c r="X2767" s="64">
        <v>125</v>
      </c>
      <c r="Y2767" s="64">
        <v>85</v>
      </c>
      <c r="Z2767" s="64">
        <v>9</v>
      </c>
      <c r="AA2767" s="84">
        <v>0.28000000000000003</v>
      </c>
      <c r="AB2767" s="85">
        <v>10</v>
      </c>
      <c r="AC2767" s="85">
        <v>1</v>
      </c>
    </row>
    <row r="2768" spans="1:29" ht="25.5">
      <c r="A2768" s="1"/>
      <c r="B2768" s="6" t="s">
        <v>8777</v>
      </c>
      <c r="C2768" s="6" t="s">
        <v>8778</v>
      </c>
      <c r="D2768" s="6" t="s">
        <v>8861</v>
      </c>
      <c r="E2768" s="49" t="s">
        <v>9076</v>
      </c>
      <c r="F2768" s="6" t="s">
        <v>9077</v>
      </c>
      <c r="G2768" s="6" t="s">
        <v>60</v>
      </c>
      <c r="H2768" s="6" t="s">
        <v>60</v>
      </c>
      <c r="I2768" s="60" t="s">
        <v>15846</v>
      </c>
      <c r="J2768" s="49" t="s">
        <v>15847</v>
      </c>
      <c r="K2768" s="6" t="s">
        <v>15848</v>
      </c>
      <c r="L2768" s="29">
        <f>IF($J$6="с учетом НДС",VLOOKUP(I2768,LEGEND!B:E,4,0)*(1-M2768),VLOOKUP(I2768,LEGEND!B:E,4,0)*(1-M2768)/1.2)</f>
        <v>820</v>
      </c>
      <c r="M2768" s="57">
        <f>IF(AND(B2768&lt;&gt;"1_Электроинструмент",B2768&lt;&gt;"2_Садовая техника"),$J$5,IF($J$4&lt;=20%,$J$4,IFERROR(VLOOKUP(S2768,LEGEND!$L$2:$M$5,2,FALSE),$J$4)))</f>
        <v>0</v>
      </c>
      <c r="N2768" s="48" t="s">
        <v>60</v>
      </c>
      <c r="O2768" s="6" t="s">
        <v>60</v>
      </c>
      <c r="P2768" s="49" t="s">
        <v>66</v>
      </c>
      <c r="Q2768" s="49" t="s">
        <v>67</v>
      </c>
      <c r="R2768" s="6" t="s">
        <v>60</v>
      </c>
      <c r="S2768" s="49" t="s">
        <v>60</v>
      </c>
      <c r="T2768" s="73" t="str">
        <f>IF(_xlfn.XLOOKUP(I2768,LEGEND!B:B,LEGEND!H:H)&lt;&gt;"-",HYPERLINK(_xlfn.XLOOKUP(I2768,LEGEND!B:B,LEGEND!H:H),"link"),_xlfn.XLOOKUP(I2768,LEGEND!B:B,LEGEND!H:H))</f>
        <v>link</v>
      </c>
      <c r="U2768" s="73" t="str">
        <f>HYPERLINK(_xlfn.XLOOKUP(I2768,LEGEND!B:B,LEGEND!I:I))</f>
        <v>https://milwaukee-media-images.s3.amazonaws.com/hi/4932373324--Hero_1.jpg</v>
      </c>
      <c r="V2768" s="51" t="s">
        <v>15849</v>
      </c>
      <c r="W2768" s="63" t="s">
        <v>71</v>
      </c>
      <c r="X2768" s="64">
        <v>75</v>
      </c>
      <c r="Y2768" s="64">
        <v>40</v>
      </c>
      <c r="Z2768" s="64">
        <v>250</v>
      </c>
      <c r="AA2768" s="84">
        <v>0.19500000000000001</v>
      </c>
      <c r="AB2768" s="85">
        <v>1</v>
      </c>
      <c r="AC2768" s="85">
        <v>1</v>
      </c>
    </row>
    <row r="2769" spans="1:29" ht="25.5">
      <c r="A2769" s="1"/>
      <c r="B2769" s="6" t="s">
        <v>8777</v>
      </c>
      <c r="C2769" s="6" t="s">
        <v>8778</v>
      </c>
      <c r="D2769" s="6" t="s">
        <v>8861</v>
      </c>
      <c r="E2769" s="49" t="s">
        <v>9076</v>
      </c>
      <c r="F2769" s="6" t="s">
        <v>9077</v>
      </c>
      <c r="G2769" s="6" t="s">
        <v>60</v>
      </c>
      <c r="H2769" s="6" t="s">
        <v>60</v>
      </c>
      <c r="I2769" s="60" t="s">
        <v>15850</v>
      </c>
      <c r="J2769" s="49" t="s">
        <v>15851</v>
      </c>
      <c r="K2769" s="6" t="s">
        <v>15852</v>
      </c>
      <c r="L2769" s="29">
        <f>IF($J$6="с учетом НДС",VLOOKUP(I2769,LEGEND!B:E,4,0)*(1-M2769),VLOOKUP(I2769,LEGEND!B:E,4,0)*(1-M2769)/1.2)</f>
        <v>830</v>
      </c>
      <c r="M2769" s="57">
        <f>IF(AND(B2769&lt;&gt;"1_Электроинструмент",B2769&lt;&gt;"2_Садовая техника"),$J$5,IF($J$4&lt;=20%,$J$4,IFERROR(VLOOKUP(S2769,LEGEND!$L$2:$M$5,2,FALSE),$J$4)))</f>
        <v>0</v>
      </c>
      <c r="N2769" s="48" t="s">
        <v>60</v>
      </c>
      <c r="O2769" s="6" t="s">
        <v>60</v>
      </c>
      <c r="P2769" s="49" t="s">
        <v>66</v>
      </c>
      <c r="Q2769" s="49" t="s">
        <v>67</v>
      </c>
      <c r="R2769" s="6" t="s">
        <v>60</v>
      </c>
      <c r="S2769" s="49" t="s">
        <v>60</v>
      </c>
      <c r="T2769" s="73" t="str">
        <f>IF(_xlfn.XLOOKUP(I2769,LEGEND!B:B,LEGEND!H:H)&lt;&gt;"-",HYPERLINK(_xlfn.XLOOKUP(I2769,LEGEND!B:B,LEGEND!H:H),"link"),_xlfn.XLOOKUP(I2769,LEGEND!B:B,LEGEND!H:H))</f>
        <v>-</v>
      </c>
      <c r="U2769" s="73" t="str">
        <f>HYPERLINK(_xlfn.XLOOKUP(I2769,LEGEND!B:B,LEGEND!I:I))</f>
        <v>https://milwaukee-media-images.s3.amazonaws.com/hi/4932363281--Hero_1.jpg</v>
      </c>
      <c r="V2769" s="51" t="s">
        <v>15853</v>
      </c>
      <c r="W2769" s="63" t="s">
        <v>71</v>
      </c>
      <c r="X2769" s="64">
        <v>47</v>
      </c>
      <c r="Y2769" s="64">
        <v>11</v>
      </c>
      <c r="Z2769" s="64">
        <v>197</v>
      </c>
      <c r="AA2769" s="84">
        <v>7.2999999999999995E-2</v>
      </c>
      <c r="AB2769" s="85">
        <v>1</v>
      </c>
      <c r="AC2769" s="85">
        <v>1</v>
      </c>
    </row>
    <row r="2770" spans="1:29" ht="25.5">
      <c r="A2770" s="1"/>
      <c r="B2770" s="6" t="s">
        <v>8777</v>
      </c>
      <c r="C2770" s="6" t="s">
        <v>8778</v>
      </c>
      <c r="D2770" s="6" t="s">
        <v>8861</v>
      </c>
      <c r="E2770" s="49" t="s">
        <v>9076</v>
      </c>
      <c r="F2770" s="6" t="s">
        <v>9077</v>
      </c>
      <c r="G2770" s="6" t="s">
        <v>60</v>
      </c>
      <c r="H2770" s="6" t="s">
        <v>60</v>
      </c>
      <c r="I2770" s="60" t="s">
        <v>15854</v>
      </c>
      <c r="J2770" s="49" t="s">
        <v>15855</v>
      </c>
      <c r="K2770" s="6" t="s">
        <v>15856</v>
      </c>
      <c r="L2770" s="29">
        <f>IF($J$6="с учетом НДС",VLOOKUP(I2770,LEGEND!B:E,4,0)*(1-M2770),VLOOKUP(I2770,LEGEND!B:E,4,0)*(1-M2770)/1.2)</f>
        <v>850</v>
      </c>
      <c r="M2770" s="57">
        <f>IF(AND(B2770&lt;&gt;"1_Электроинструмент",B2770&lt;&gt;"2_Садовая техника"),$J$5,IF($J$4&lt;=20%,$J$4,IFERROR(VLOOKUP(S2770,LEGEND!$L$2:$M$5,2,FALSE),$J$4)))</f>
        <v>0</v>
      </c>
      <c r="N2770" s="48" t="s">
        <v>60</v>
      </c>
      <c r="O2770" s="6" t="s">
        <v>60</v>
      </c>
      <c r="P2770" s="49" t="s">
        <v>66</v>
      </c>
      <c r="Q2770" s="49" t="s">
        <v>67</v>
      </c>
      <c r="R2770" s="6" t="s">
        <v>60</v>
      </c>
      <c r="S2770" s="49" t="s">
        <v>60</v>
      </c>
      <c r="T2770" s="73" t="str">
        <f>IF(_xlfn.XLOOKUP(I2770,LEGEND!B:B,LEGEND!H:H)&lt;&gt;"-",HYPERLINK(_xlfn.XLOOKUP(I2770,LEGEND!B:B,LEGEND!H:H),"link"),_xlfn.XLOOKUP(I2770,LEGEND!B:B,LEGEND!H:H))</f>
        <v>link</v>
      </c>
      <c r="U2770" s="73" t="str">
        <f>HYPERLINK(_xlfn.XLOOKUP(I2770,LEGEND!B:B,LEGEND!I:I))</f>
        <v>https://milwaukee-media-images.s3.amazonaws.com/hi/4932373325--Hero_1.jpg</v>
      </c>
      <c r="V2770" s="51" t="s">
        <v>15857</v>
      </c>
      <c r="W2770" s="63" t="s">
        <v>71</v>
      </c>
      <c r="X2770" s="64">
        <v>75</v>
      </c>
      <c r="Y2770" s="64">
        <v>40</v>
      </c>
      <c r="Z2770" s="64">
        <v>250</v>
      </c>
      <c r="AA2770" s="84">
        <v>0.20100000000000001</v>
      </c>
      <c r="AB2770" s="85">
        <v>1</v>
      </c>
      <c r="AC2770" s="85">
        <v>1</v>
      </c>
    </row>
    <row r="2771" spans="1:29" ht="25.5">
      <c r="A2771" s="1"/>
      <c r="B2771" s="6" t="s">
        <v>8777</v>
      </c>
      <c r="C2771" s="6" t="s">
        <v>8778</v>
      </c>
      <c r="D2771" s="6" t="s">
        <v>8861</v>
      </c>
      <c r="E2771" s="49" t="s">
        <v>9076</v>
      </c>
      <c r="F2771" s="6" t="s">
        <v>9077</v>
      </c>
      <c r="G2771" s="6" t="s">
        <v>60</v>
      </c>
      <c r="H2771" s="6" t="s">
        <v>60</v>
      </c>
      <c r="I2771" s="60" t="s">
        <v>15858</v>
      </c>
      <c r="J2771" s="49" t="s">
        <v>15859</v>
      </c>
      <c r="K2771" s="6" t="s">
        <v>15860</v>
      </c>
      <c r="L2771" s="29">
        <f>IF($J$6="с учетом НДС",VLOOKUP(I2771,LEGEND!B:E,4,0)*(1-M2771),VLOOKUP(I2771,LEGEND!B:E,4,0)*(1-M2771)/1.2)</f>
        <v>850</v>
      </c>
      <c r="M2771" s="57">
        <f>IF(AND(B2771&lt;&gt;"1_Электроинструмент",B2771&lt;&gt;"2_Садовая техника"),$J$5,IF($J$4&lt;=20%,$J$4,IFERROR(VLOOKUP(S2771,LEGEND!$L$2:$M$5,2,FALSE),$J$4)))</f>
        <v>0</v>
      </c>
      <c r="N2771" s="48" t="s">
        <v>60</v>
      </c>
      <c r="O2771" s="6" t="s">
        <v>60</v>
      </c>
      <c r="P2771" s="49" t="s">
        <v>66</v>
      </c>
      <c r="Q2771" s="49" t="s">
        <v>67</v>
      </c>
      <c r="R2771" s="6" t="s">
        <v>60</v>
      </c>
      <c r="S2771" s="49" t="s">
        <v>60</v>
      </c>
      <c r="T2771" s="73" t="str">
        <f>IF(_xlfn.XLOOKUP(I2771,LEGEND!B:B,LEGEND!H:H)&lt;&gt;"-",HYPERLINK(_xlfn.XLOOKUP(I2771,LEGEND!B:B,LEGEND!H:H),"link"),_xlfn.XLOOKUP(I2771,LEGEND!B:B,LEGEND!H:H))</f>
        <v>link</v>
      </c>
      <c r="U2771" s="73" t="str">
        <f>HYPERLINK(_xlfn.XLOOKUP(I2771,LEGEND!B:B,LEGEND!I:I))</f>
        <v>https://milwaukee-media-images.s3.amazonaws.com/hi/4932430330--Hero_1.jpg</v>
      </c>
      <c r="V2771" s="51" t="s">
        <v>15861</v>
      </c>
      <c r="W2771" s="63" t="s">
        <v>71</v>
      </c>
      <c r="X2771" s="64">
        <v>120</v>
      </c>
      <c r="Y2771" s="64">
        <v>25</v>
      </c>
      <c r="Z2771" s="64">
        <v>25</v>
      </c>
      <c r="AA2771" s="84">
        <v>5.0999999999999997E-2</v>
      </c>
      <c r="AB2771" s="85">
        <v>10</v>
      </c>
      <c r="AC2771" s="85">
        <v>1</v>
      </c>
    </row>
    <row r="2772" spans="1:29" ht="15">
      <c r="A2772" s="1"/>
      <c r="B2772" s="6" t="s">
        <v>8777</v>
      </c>
      <c r="C2772" s="6" t="s">
        <v>8778</v>
      </c>
      <c r="D2772" s="6" t="s">
        <v>8861</v>
      </c>
      <c r="E2772" s="49" t="s">
        <v>9076</v>
      </c>
      <c r="F2772" s="6" t="s">
        <v>9077</v>
      </c>
      <c r="G2772" s="6" t="s">
        <v>60</v>
      </c>
      <c r="H2772" s="6" t="s">
        <v>60</v>
      </c>
      <c r="I2772" s="60" t="s">
        <v>15862</v>
      </c>
      <c r="J2772" s="49" t="s">
        <v>15863</v>
      </c>
      <c r="K2772" s="6" t="s">
        <v>15864</v>
      </c>
      <c r="L2772" s="29">
        <f>IF($J$6="с учетом НДС",VLOOKUP(I2772,LEGEND!B:E,4,0)*(1-M2772),VLOOKUP(I2772,LEGEND!B:E,4,0)*(1-M2772)/1.2)</f>
        <v>870</v>
      </c>
      <c r="M2772" s="57">
        <f>IF(AND(B2772&lt;&gt;"1_Электроинструмент",B2772&lt;&gt;"2_Садовая техника"),$J$5,IF($J$4&lt;=20%,$J$4,IFERROR(VLOOKUP(S2772,LEGEND!$L$2:$M$5,2,FALSE),$J$4)))</f>
        <v>0</v>
      </c>
      <c r="N2772" s="48" t="s">
        <v>60</v>
      </c>
      <c r="O2772" s="6" t="s">
        <v>60</v>
      </c>
      <c r="P2772" s="49" t="s">
        <v>66</v>
      </c>
      <c r="Q2772" s="49" t="s">
        <v>473</v>
      </c>
      <c r="R2772" s="6" t="s">
        <v>60</v>
      </c>
      <c r="S2772" s="49" t="s">
        <v>60</v>
      </c>
      <c r="T2772" s="73" t="str">
        <f>IF(_xlfn.XLOOKUP(I2772,LEGEND!B:B,LEGEND!H:H)&lt;&gt;"-",HYPERLINK(_xlfn.XLOOKUP(I2772,LEGEND!B:B,LEGEND!H:H),"link"),_xlfn.XLOOKUP(I2772,LEGEND!B:B,LEGEND!H:H))</f>
        <v>-</v>
      </c>
      <c r="U2772" s="73" t="str">
        <f>HYPERLINK(_xlfn.XLOOKUP(I2772,LEGEND!B:B,LEGEND!I:I))</f>
        <v>https://milwaukee-media-images.s3.amazonaws.com/hi/4932352206--Hero_1.jpg</v>
      </c>
      <c r="V2772" s="51" t="s">
        <v>15865</v>
      </c>
      <c r="W2772" s="63" t="s">
        <v>71</v>
      </c>
      <c r="X2772" s="64">
        <v>73</v>
      </c>
      <c r="Y2772" s="64">
        <v>18</v>
      </c>
      <c r="Z2772" s="64">
        <v>18</v>
      </c>
      <c r="AA2772" s="84">
        <v>3.9E-2</v>
      </c>
      <c r="AB2772" s="85">
        <v>10</v>
      </c>
      <c r="AC2772" s="85">
        <v>1</v>
      </c>
    </row>
    <row r="2773" spans="1:29" ht="25.5">
      <c r="A2773" s="1"/>
      <c r="B2773" s="6" t="s">
        <v>8777</v>
      </c>
      <c r="C2773" s="6" t="s">
        <v>8778</v>
      </c>
      <c r="D2773" s="6" t="s">
        <v>8861</v>
      </c>
      <c r="E2773" s="49" t="s">
        <v>9076</v>
      </c>
      <c r="F2773" s="6" t="s">
        <v>9077</v>
      </c>
      <c r="G2773" s="6" t="s">
        <v>60</v>
      </c>
      <c r="H2773" s="6" t="s">
        <v>60</v>
      </c>
      <c r="I2773" s="60" t="s">
        <v>15866</v>
      </c>
      <c r="J2773" s="49" t="s">
        <v>15867</v>
      </c>
      <c r="K2773" s="6" t="s">
        <v>15868</v>
      </c>
      <c r="L2773" s="29">
        <f>IF($J$6="с учетом НДС",VLOOKUP(I2773,LEGEND!B:E,4,0)*(1-M2773),VLOOKUP(I2773,LEGEND!B:E,4,0)*(1-M2773)/1.2)</f>
        <v>870</v>
      </c>
      <c r="M2773" s="57">
        <f>IF(AND(B2773&lt;&gt;"1_Электроинструмент",B2773&lt;&gt;"2_Садовая техника"),$J$5,IF($J$4&lt;=20%,$J$4,IFERROR(VLOOKUP(S2773,LEGEND!$L$2:$M$5,2,FALSE),$J$4)))</f>
        <v>0</v>
      </c>
      <c r="N2773" s="48" t="s">
        <v>60</v>
      </c>
      <c r="O2773" s="6" t="s">
        <v>60</v>
      </c>
      <c r="P2773" s="49" t="s">
        <v>66</v>
      </c>
      <c r="Q2773" s="49" t="s">
        <v>67</v>
      </c>
      <c r="R2773" s="6" t="s">
        <v>60</v>
      </c>
      <c r="S2773" s="49" t="s">
        <v>60</v>
      </c>
      <c r="T2773" s="73" t="str">
        <f>IF(_xlfn.XLOOKUP(I2773,LEGEND!B:B,LEGEND!H:H)&lt;&gt;"-",HYPERLINK(_xlfn.XLOOKUP(I2773,LEGEND!B:B,LEGEND!H:H),"link"),_xlfn.XLOOKUP(I2773,LEGEND!B:B,LEGEND!H:H))</f>
        <v>-</v>
      </c>
      <c r="U2773" s="73" t="str">
        <f>HYPERLINK(_xlfn.XLOOKUP(I2773,LEGEND!B:B,LEGEND!I:I))</f>
        <v>https://milwaukee-media-images.s3.amazonaws.com/hi/4932352207--Hero_1.jpg</v>
      </c>
      <c r="V2773" s="51" t="s">
        <v>15869</v>
      </c>
      <c r="W2773" s="63" t="s">
        <v>71</v>
      </c>
      <c r="X2773" s="64">
        <v>73</v>
      </c>
      <c r="Y2773" s="64">
        <v>18</v>
      </c>
      <c r="Z2773" s="64">
        <v>18</v>
      </c>
      <c r="AA2773" s="84">
        <v>4.7E-2</v>
      </c>
      <c r="AB2773" s="85">
        <v>10</v>
      </c>
      <c r="AC2773" s="85">
        <v>1</v>
      </c>
    </row>
    <row r="2774" spans="1:29" ht="25.5">
      <c r="A2774" s="1"/>
      <c r="B2774" s="6" t="s">
        <v>8777</v>
      </c>
      <c r="C2774" s="6" t="s">
        <v>8778</v>
      </c>
      <c r="D2774" s="6" t="s">
        <v>8861</v>
      </c>
      <c r="E2774" s="49" t="s">
        <v>9076</v>
      </c>
      <c r="F2774" s="6" t="s">
        <v>9077</v>
      </c>
      <c r="G2774" s="6" t="s">
        <v>60</v>
      </c>
      <c r="H2774" s="6" t="s">
        <v>60</v>
      </c>
      <c r="I2774" s="60" t="s">
        <v>15870</v>
      </c>
      <c r="J2774" s="49" t="s">
        <v>15871</v>
      </c>
      <c r="K2774" s="6" t="s">
        <v>15872</v>
      </c>
      <c r="L2774" s="29">
        <f>IF($J$6="с учетом НДС",VLOOKUP(I2774,LEGEND!B:E,4,0)*(1-M2774),VLOOKUP(I2774,LEGEND!B:E,4,0)*(1-M2774)/1.2)</f>
        <v>870</v>
      </c>
      <c r="M2774" s="57">
        <f>IF(AND(B2774&lt;&gt;"1_Электроинструмент",B2774&lt;&gt;"2_Садовая техника"),$J$5,IF($J$4&lt;=20%,$J$4,IFERROR(VLOOKUP(S2774,LEGEND!$L$2:$M$5,2,FALSE),$J$4)))</f>
        <v>0</v>
      </c>
      <c r="N2774" s="48" t="s">
        <v>60</v>
      </c>
      <c r="O2774" s="6" t="s">
        <v>60</v>
      </c>
      <c r="P2774" s="49" t="s">
        <v>66</v>
      </c>
      <c r="Q2774" s="49" t="s">
        <v>67</v>
      </c>
      <c r="R2774" s="6" t="s">
        <v>60</v>
      </c>
      <c r="S2774" s="49" t="s">
        <v>60</v>
      </c>
      <c r="T2774" s="73" t="str">
        <f>IF(_xlfn.XLOOKUP(I2774,LEGEND!B:B,LEGEND!H:H)&lt;&gt;"-",HYPERLINK(_xlfn.XLOOKUP(I2774,LEGEND!B:B,LEGEND!H:H),"link"),_xlfn.XLOOKUP(I2774,LEGEND!B:B,LEGEND!H:H))</f>
        <v>link</v>
      </c>
      <c r="U2774" s="73" t="str">
        <f>HYPERLINK(_xlfn.XLOOKUP(I2774,LEGEND!B:B,LEGEND!I:I))</f>
        <v>https://milwaukee-media-images.s3.amazonaws.com/hi/4932352388--Hero_1.jpg</v>
      </c>
      <c r="V2774" s="51" t="s">
        <v>15873</v>
      </c>
      <c r="W2774" s="63" t="s">
        <v>71</v>
      </c>
      <c r="X2774" s="64">
        <v>31</v>
      </c>
      <c r="Y2774" s="64">
        <v>31</v>
      </c>
      <c r="Z2774" s="64">
        <v>152</v>
      </c>
      <c r="AA2774" s="84">
        <v>0.14000000000000001</v>
      </c>
      <c r="AB2774" s="85">
        <v>10</v>
      </c>
      <c r="AC2774" s="85">
        <v>1</v>
      </c>
    </row>
    <row r="2775" spans="1:29" ht="25.5">
      <c r="A2775" s="1"/>
      <c r="B2775" s="6" t="s">
        <v>8777</v>
      </c>
      <c r="C2775" s="6" t="s">
        <v>8778</v>
      </c>
      <c r="D2775" s="6" t="s">
        <v>8861</v>
      </c>
      <c r="E2775" s="49" t="s">
        <v>9076</v>
      </c>
      <c r="F2775" s="6" t="s">
        <v>9077</v>
      </c>
      <c r="G2775" s="6" t="s">
        <v>60</v>
      </c>
      <c r="H2775" s="6" t="s">
        <v>60</v>
      </c>
      <c r="I2775" s="60" t="s">
        <v>15874</v>
      </c>
      <c r="J2775" s="49" t="s">
        <v>15875</v>
      </c>
      <c r="K2775" s="6" t="s">
        <v>15876</v>
      </c>
      <c r="L2775" s="29">
        <f>IF($J$6="с учетом НДС",VLOOKUP(I2775,LEGEND!B:E,4,0)*(1-M2775),VLOOKUP(I2775,LEGEND!B:E,4,0)*(1-M2775)/1.2)</f>
        <v>870</v>
      </c>
      <c r="M2775" s="57">
        <f>IF(AND(B2775&lt;&gt;"1_Электроинструмент",B2775&lt;&gt;"2_Садовая техника"),$J$5,IF($J$4&lt;=20%,$J$4,IFERROR(VLOOKUP(S2775,LEGEND!$L$2:$M$5,2,FALSE),$J$4)))</f>
        <v>0</v>
      </c>
      <c r="N2775" s="48" t="s">
        <v>60</v>
      </c>
      <c r="O2775" s="6" t="s">
        <v>60</v>
      </c>
      <c r="P2775" s="49" t="s">
        <v>66</v>
      </c>
      <c r="Q2775" s="49" t="s">
        <v>67</v>
      </c>
      <c r="R2775" s="6" t="s">
        <v>60</v>
      </c>
      <c r="S2775" s="49" t="s">
        <v>60</v>
      </c>
      <c r="T2775" s="73" t="str">
        <f>IF(_xlfn.XLOOKUP(I2775,LEGEND!B:B,LEGEND!H:H)&lt;&gt;"-",HYPERLINK(_xlfn.XLOOKUP(I2775,LEGEND!B:B,LEGEND!H:H),"link"),_xlfn.XLOOKUP(I2775,LEGEND!B:B,LEGEND!H:H))</f>
        <v>-</v>
      </c>
      <c r="U2775" s="73" t="str">
        <f>HYPERLINK(_xlfn.XLOOKUP(I2775,LEGEND!B:B,LEGEND!I:I))</f>
        <v>https://milwaukee-media-images.s3.amazonaws.com/hi/4932471141--Hero_1.jpg</v>
      </c>
      <c r="V2775" s="51" t="s">
        <v>15877</v>
      </c>
      <c r="W2775" s="63" t="s">
        <v>71</v>
      </c>
      <c r="X2775" s="64">
        <v>197</v>
      </c>
      <c r="Y2775" s="64">
        <v>48</v>
      </c>
      <c r="Z2775" s="64">
        <v>10</v>
      </c>
      <c r="AA2775" s="84">
        <v>6.4000000000000001E-2</v>
      </c>
      <c r="AB2775" s="85">
        <v>1</v>
      </c>
      <c r="AC2775" s="85">
        <v>1</v>
      </c>
    </row>
    <row r="2776" spans="1:29" ht="25.5">
      <c r="A2776" s="1"/>
      <c r="B2776" s="6" t="s">
        <v>8777</v>
      </c>
      <c r="C2776" s="6" t="s">
        <v>8778</v>
      </c>
      <c r="D2776" s="6" t="s">
        <v>8861</v>
      </c>
      <c r="E2776" s="49" t="s">
        <v>9076</v>
      </c>
      <c r="F2776" s="6" t="s">
        <v>9077</v>
      </c>
      <c r="G2776" s="6" t="s">
        <v>60</v>
      </c>
      <c r="H2776" s="6" t="s">
        <v>60</v>
      </c>
      <c r="I2776" s="60" t="s">
        <v>15878</v>
      </c>
      <c r="J2776" s="49" t="s">
        <v>15879</v>
      </c>
      <c r="K2776" s="6" t="s">
        <v>15880</v>
      </c>
      <c r="L2776" s="29">
        <f>IF($J$6="с учетом НДС",VLOOKUP(I2776,LEGEND!B:E,4,0)*(1-M2776),VLOOKUP(I2776,LEGEND!B:E,4,0)*(1-M2776)/1.2)</f>
        <v>870</v>
      </c>
      <c r="M2776" s="57">
        <f>IF(AND(B2776&lt;&gt;"1_Электроинструмент",B2776&lt;&gt;"2_Садовая техника"),$J$5,IF($J$4&lt;=20%,$J$4,IFERROR(VLOOKUP(S2776,LEGEND!$L$2:$M$5,2,FALSE),$J$4)))</f>
        <v>0</v>
      </c>
      <c r="N2776" s="48" t="s">
        <v>60</v>
      </c>
      <c r="O2776" s="6" t="s">
        <v>60</v>
      </c>
      <c r="P2776" s="49" t="s">
        <v>66</v>
      </c>
      <c r="Q2776" s="49" t="s">
        <v>67</v>
      </c>
      <c r="R2776" s="6" t="s">
        <v>60</v>
      </c>
      <c r="S2776" s="49" t="s">
        <v>60</v>
      </c>
      <c r="T2776" s="73" t="str">
        <f>IF(_xlfn.XLOOKUP(I2776,LEGEND!B:B,LEGEND!H:H)&lt;&gt;"-",HYPERLINK(_xlfn.XLOOKUP(I2776,LEGEND!B:B,LEGEND!H:H),"link"),_xlfn.XLOOKUP(I2776,LEGEND!B:B,LEGEND!H:H))</f>
        <v>link</v>
      </c>
      <c r="U2776" s="73" t="str">
        <f>HYPERLINK(_xlfn.XLOOKUP(I2776,LEGEND!B:B,LEGEND!I:I))</f>
        <v>https://milwaukee-media-images.s3.amazonaws.com/hi/4932478175--Hero_1.jpg</v>
      </c>
      <c r="V2776" s="51" t="s">
        <v>15881</v>
      </c>
      <c r="W2776" s="63" t="s">
        <v>71</v>
      </c>
      <c r="X2776" s="64">
        <v>112</v>
      </c>
      <c r="Y2776" s="64">
        <v>28</v>
      </c>
      <c r="Z2776" s="64">
        <v>28</v>
      </c>
      <c r="AA2776" s="84">
        <v>0.11</v>
      </c>
      <c r="AB2776" s="85">
        <v>10</v>
      </c>
      <c r="AC2776" s="85">
        <v>1</v>
      </c>
    </row>
    <row r="2777" spans="1:29" ht="25.5">
      <c r="A2777" s="1"/>
      <c r="B2777" s="6" t="s">
        <v>8777</v>
      </c>
      <c r="C2777" s="6" t="s">
        <v>8778</v>
      </c>
      <c r="D2777" s="6" t="s">
        <v>8861</v>
      </c>
      <c r="E2777" s="49" t="s">
        <v>9076</v>
      </c>
      <c r="F2777" s="6" t="s">
        <v>9077</v>
      </c>
      <c r="G2777" s="6" t="s">
        <v>60</v>
      </c>
      <c r="H2777" s="6" t="s">
        <v>60</v>
      </c>
      <c r="I2777" s="60" t="s">
        <v>15882</v>
      </c>
      <c r="J2777" s="49" t="s">
        <v>15883</v>
      </c>
      <c r="K2777" s="6" t="s">
        <v>15884</v>
      </c>
      <c r="L2777" s="29">
        <f>IF($J$6="с учетом НДС",VLOOKUP(I2777,LEGEND!B:E,4,0)*(1-M2777),VLOOKUP(I2777,LEGEND!B:E,4,0)*(1-M2777)/1.2)</f>
        <v>880</v>
      </c>
      <c r="M2777" s="57">
        <f>IF(AND(B2777&lt;&gt;"1_Электроинструмент",B2777&lt;&gt;"2_Садовая техника"),$J$5,IF($J$4&lt;=20%,$J$4,IFERROR(VLOOKUP(S2777,LEGEND!$L$2:$M$5,2,FALSE),$J$4)))</f>
        <v>0</v>
      </c>
      <c r="N2777" s="48" t="s">
        <v>60</v>
      </c>
      <c r="O2777" s="6" t="s">
        <v>60</v>
      </c>
      <c r="P2777" s="49" t="s">
        <v>66</v>
      </c>
      <c r="Q2777" s="49" t="s">
        <v>67</v>
      </c>
      <c r="R2777" s="6" t="s">
        <v>60</v>
      </c>
      <c r="S2777" s="49" t="s">
        <v>60</v>
      </c>
      <c r="T2777" s="73" t="str">
        <f>IF(_xlfn.XLOOKUP(I2777,LEGEND!B:B,LEGEND!H:H)&lt;&gt;"-",HYPERLINK(_xlfn.XLOOKUP(I2777,LEGEND!B:B,LEGEND!H:H),"link"),_xlfn.XLOOKUP(I2777,LEGEND!B:B,LEGEND!H:H))</f>
        <v>link</v>
      </c>
      <c r="U2777" s="73" t="str">
        <f>HYPERLINK(_xlfn.XLOOKUP(I2777,LEGEND!B:B,LEGEND!I:I))</f>
        <v>https://milwaukee-media-images.s3.amazonaws.com/hi/4932363539--Hero_1.jpg</v>
      </c>
      <c r="V2777" s="51" t="s">
        <v>15885</v>
      </c>
      <c r="W2777" s="63" t="s">
        <v>71</v>
      </c>
      <c r="X2777" s="64">
        <v>170</v>
      </c>
      <c r="Y2777" s="64">
        <v>75</v>
      </c>
      <c r="Z2777" s="64">
        <v>12</v>
      </c>
      <c r="AA2777" s="84">
        <v>0.32</v>
      </c>
      <c r="AB2777" s="85">
        <v>5</v>
      </c>
      <c r="AC2777" s="85">
        <v>1</v>
      </c>
    </row>
    <row r="2778" spans="1:29" ht="25.5">
      <c r="A2778" s="1"/>
      <c r="B2778" s="6" t="s">
        <v>8777</v>
      </c>
      <c r="C2778" s="6" t="s">
        <v>8778</v>
      </c>
      <c r="D2778" s="6" t="s">
        <v>8861</v>
      </c>
      <c r="E2778" s="49" t="s">
        <v>9076</v>
      </c>
      <c r="F2778" s="6" t="s">
        <v>9077</v>
      </c>
      <c r="G2778" s="6" t="s">
        <v>60</v>
      </c>
      <c r="H2778" s="6" t="s">
        <v>60</v>
      </c>
      <c r="I2778" s="60" t="s">
        <v>15886</v>
      </c>
      <c r="J2778" s="49" t="s">
        <v>15887</v>
      </c>
      <c r="K2778" s="6" t="s">
        <v>15888</v>
      </c>
      <c r="L2778" s="29">
        <f>IF($J$6="с учетом НДС",VLOOKUP(I2778,LEGEND!B:E,4,0)*(1-M2778),VLOOKUP(I2778,LEGEND!B:E,4,0)*(1-M2778)/1.2)</f>
        <v>910</v>
      </c>
      <c r="M2778" s="57">
        <f>IF(AND(B2778&lt;&gt;"1_Электроинструмент",B2778&lt;&gt;"2_Садовая техника"),$J$5,IF($J$4&lt;=20%,$J$4,IFERROR(VLOOKUP(S2778,LEGEND!$L$2:$M$5,2,FALSE),$J$4)))</f>
        <v>0</v>
      </c>
      <c r="N2778" s="48" t="s">
        <v>60</v>
      </c>
      <c r="O2778" s="6" t="s">
        <v>60</v>
      </c>
      <c r="P2778" s="49" t="s">
        <v>66</v>
      </c>
      <c r="Q2778" s="49" t="s">
        <v>473</v>
      </c>
      <c r="R2778" s="6" t="s">
        <v>60</v>
      </c>
      <c r="S2778" s="49" t="s">
        <v>60</v>
      </c>
      <c r="T2778" s="73" t="str">
        <f>IF(_xlfn.XLOOKUP(I2778,LEGEND!B:B,LEGEND!H:H)&lt;&gt;"-",HYPERLINK(_xlfn.XLOOKUP(I2778,LEGEND!B:B,LEGEND!H:H),"link"),_xlfn.XLOOKUP(I2778,LEGEND!B:B,LEGEND!H:H))</f>
        <v>link</v>
      </c>
      <c r="U2778" s="73" t="str">
        <f>HYPERLINK(_xlfn.XLOOKUP(I2778,LEGEND!B:B,LEGEND!I:I))</f>
        <v>https://milwaukee-media-images.s3.amazonaws.com/hi/4932352222--Hero_1.jpg</v>
      </c>
      <c r="V2778" s="51" t="s">
        <v>15889</v>
      </c>
      <c r="W2778" s="63" t="s">
        <v>71</v>
      </c>
      <c r="X2778" s="64">
        <v>73</v>
      </c>
      <c r="Y2778" s="64">
        <v>18</v>
      </c>
      <c r="Z2778" s="64">
        <v>18</v>
      </c>
      <c r="AA2778" s="84">
        <v>1.6E-2</v>
      </c>
      <c r="AB2778" s="85">
        <v>10</v>
      </c>
      <c r="AC2778" s="85">
        <v>1</v>
      </c>
    </row>
    <row r="2779" spans="1:29" ht="25.5">
      <c r="A2779" s="1"/>
      <c r="B2779" s="6" t="s">
        <v>8777</v>
      </c>
      <c r="C2779" s="6" t="s">
        <v>8778</v>
      </c>
      <c r="D2779" s="6" t="s">
        <v>8861</v>
      </c>
      <c r="E2779" s="49" t="s">
        <v>9076</v>
      </c>
      <c r="F2779" s="6" t="s">
        <v>9077</v>
      </c>
      <c r="G2779" s="6" t="s">
        <v>60</v>
      </c>
      <c r="H2779" s="6" t="s">
        <v>60</v>
      </c>
      <c r="I2779" s="60" t="s">
        <v>15890</v>
      </c>
      <c r="J2779" s="49" t="s">
        <v>15891</v>
      </c>
      <c r="K2779" s="6" t="s">
        <v>15892</v>
      </c>
      <c r="L2779" s="29">
        <f>IF($J$6="с учетом НДС",VLOOKUP(I2779,LEGEND!B:E,4,0)*(1-M2779),VLOOKUP(I2779,LEGEND!B:E,4,0)*(1-M2779)/1.2)</f>
        <v>910</v>
      </c>
      <c r="M2779" s="57">
        <f>IF(AND(B2779&lt;&gt;"1_Электроинструмент",B2779&lt;&gt;"2_Садовая техника"),$J$5,IF($J$4&lt;=20%,$J$4,IFERROR(VLOOKUP(S2779,LEGEND!$L$2:$M$5,2,FALSE),$J$4)))</f>
        <v>0</v>
      </c>
      <c r="N2779" s="48" t="s">
        <v>60</v>
      </c>
      <c r="O2779" s="6" t="s">
        <v>60</v>
      </c>
      <c r="P2779" s="49" t="s">
        <v>66</v>
      </c>
      <c r="Q2779" s="49" t="s">
        <v>67</v>
      </c>
      <c r="R2779" s="6" t="s">
        <v>60</v>
      </c>
      <c r="S2779" s="49" t="s">
        <v>60</v>
      </c>
      <c r="T2779" s="73" t="str">
        <f>IF(_xlfn.XLOOKUP(I2779,LEGEND!B:B,LEGEND!H:H)&lt;&gt;"-",HYPERLINK(_xlfn.XLOOKUP(I2779,LEGEND!B:B,LEGEND!H:H),"link"),_xlfn.XLOOKUP(I2779,LEGEND!B:B,LEGEND!H:H))</f>
        <v>link</v>
      </c>
      <c r="U2779" s="73" t="str">
        <f>HYPERLINK(_xlfn.XLOOKUP(I2779,LEGEND!B:B,LEGEND!I:I))</f>
        <v>https://milwaukee-media-images.s3.amazonaws.com/hi/4932352223--Hero_1.jpg</v>
      </c>
      <c r="V2779" s="51" t="s">
        <v>15893</v>
      </c>
      <c r="W2779" s="63" t="s">
        <v>71</v>
      </c>
      <c r="X2779" s="64">
        <v>73</v>
      </c>
      <c r="Y2779" s="64">
        <v>18</v>
      </c>
      <c r="Z2779" s="64">
        <v>18</v>
      </c>
      <c r="AA2779" s="84">
        <v>2.4E-2</v>
      </c>
      <c r="AB2779" s="85">
        <v>10</v>
      </c>
      <c r="AC2779" s="85">
        <v>1</v>
      </c>
    </row>
    <row r="2780" spans="1:29" ht="25.5">
      <c r="A2780" s="1"/>
      <c r="B2780" s="6" t="s">
        <v>8777</v>
      </c>
      <c r="C2780" s="6" t="s">
        <v>8778</v>
      </c>
      <c r="D2780" s="6" t="s">
        <v>8861</v>
      </c>
      <c r="E2780" s="49" t="s">
        <v>9076</v>
      </c>
      <c r="F2780" s="6" t="s">
        <v>9077</v>
      </c>
      <c r="G2780" s="6" t="s">
        <v>60</v>
      </c>
      <c r="H2780" s="6" t="s">
        <v>60</v>
      </c>
      <c r="I2780" s="60" t="s">
        <v>15894</v>
      </c>
      <c r="J2780" s="49" t="s">
        <v>15895</v>
      </c>
      <c r="K2780" s="6" t="s">
        <v>15896</v>
      </c>
      <c r="L2780" s="29">
        <f>IF($J$6="с учетом НДС",VLOOKUP(I2780,LEGEND!B:E,4,0)*(1-M2780),VLOOKUP(I2780,LEGEND!B:E,4,0)*(1-M2780)/1.2)</f>
        <v>910</v>
      </c>
      <c r="M2780" s="57">
        <f>IF(AND(B2780&lt;&gt;"1_Электроинструмент",B2780&lt;&gt;"2_Садовая техника"),$J$5,IF($J$4&lt;=20%,$J$4,IFERROR(VLOOKUP(S2780,LEGEND!$L$2:$M$5,2,FALSE),$J$4)))</f>
        <v>0</v>
      </c>
      <c r="N2780" s="48" t="s">
        <v>60</v>
      </c>
      <c r="O2780" s="6" t="s">
        <v>60</v>
      </c>
      <c r="P2780" s="49" t="s">
        <v>66</v>
      </c>
      <c r="Q2780" s="49" t="s">
        <v>67</v>
      </c>
      <c r="R2780" s="6" t="s">
        <v>60</v>
      </c>
      <c r="S2780" s="49" t="s">
        <v>60</v>
      </c>
      <c r="T2780" s="73" t="str">
        <f>IF(_xlfn.XLOOKUP(I2780,LEGEND!B:B,LEGEND!H:H)&lt;&gt;"-",HYPERLINK(_xlfn.XLOOKUP(I2780,LEGEND!B:B,LEGEND!H:H),"link"),_xlfn.XLOOKUP(I2780,LEGEND!B:B,LEGEND!H:H))</f>
        <v>link</v>
      </c>
      <c r="U2780" s="73" t="str">
        <f>HYPERLINK(_xlfn.XLOOKUP(I2780,LEGEND!B:B,LEGEND!I:I))</f>
        <v>https://milwaukee-media-images.s3.amazonaws.com/hi/4932352394--Hero_1.jpg</v>
      </c>
      <c r="V2780" s="51" t="s">
        <v>15897</v>
      </c>
      <c r="W2780" s="63" t="s">
        <v>71</v>
      </c>
      <c r="X2780" s="64">
        <v>31</v>
      </c>
      <c r="Y2780" s="64">
        <v>31</v>
      </c>
      <c r="Z2780" s="64">
        <v>152</v>
      </c>
      <c r="AA2780" s="84">
        <v>0.17</v>
      </c>
      <c r="AB2780" s="85">
        <v>5</v>
      </c>
      <c r="AC2780" s="85">
        <v>1</v>
      </c>
    </row>
    <row r="2781" spans="1:29" ht="25.5">
      <c r="A2781" s="1"/>
      <c r="B2781" s="6" t="s">
        <v>8777</v>
      </c>
      <c r="C2781" s="6" t="s">
        <v>8778</v>
      </c>
      <c r="D2781" s="6" t="s">
        <v>8861</v>
      </c>
      <c r="E2781" s="49" t="s">
        <v>9076</v>
      </c>
      <c r="F2781" s="6" t="s">
        <v>9077</v>
      </c>
      <c r="G2781" s="6" t="s">
        <v>60</v>
      </c>
      <c r="H2781" s="6" t="s">
        <v>60</v>
      </c>
      <c r="I2781" s="60" t="s">
        <v>15898</v>
      </c>
      <c r="J2781" s="49" t="s">
        <v>15899</v>
      </c>
      <c r="K2781" s="6" t="s">
        <v>15900</v>
      </c>
      <c r="L2781" s="29">
        <f>IF($J$6="с учетом НДС",VLOOKUP(I2781,LEGEND!B:E,4,0)*(1-M2781),VLOOKUP(I2781,LEGEND!B:E,4,0)*(1-M2781)/1.2)</f>
        <v>920</v>
      </c>
      <c r="M2781" s="57">
        <f>IF(AND(B2781&lt;&gt;"1_Электроинструмент",B2781&lt;&gt;"2_Садовая техника"),$J$5,IF($J$4&lt;=20%,$J$4,IFERROR(VLOOKUP(S2781,LEGEND!$L$2:$M$5,2,FALSE),$J$4)))</f>
        <v>0</v>
      </c>
      <c r="N2781" s="48" t="s">
        <v>60</v>
      </c>
      <c r="O2781" s="6" t="s">
        <v>60</v>
      </c>
      <c r="P2781" s="49" t="s">
        <v>66</v>
      </c>
      <c r="Q2781" s="49" t="s">
        <v>67</v>
      </c>
      <c r="R2781" s="6" t="s">
        <v>60</v>
      </c>
      <c r="S2781" s="49" t="s">
        <v>60</v>
      </c>
      <c r="T2781" s="73" t="str">
        <f>IF(_xlfn.XLOOKUP(I2781,LEGEND!B:B,LEGEND!H:H)&lt;&gt;"-",HYPERLINK(_xlfn.XLOOKUP(I2781,LEGEND!B:B,LEGEND!H:H),"link"),_xlfn.XLOOKUP(I2781,LEGEND!B:B,LEGEND!H:H))</f>
        <v>link</v>
      </c>
      <c r="U2781" s="73" t="str">
        <f>HYPERLINK(_xlfn.XLOOKUP(I2781,LEGEND!B:B,LEGEND!I:I))</f>
        <v>https://milwaukee-media-images.s3.amazonaws.com/hi/4932478176--Hero_1.jpg</v>
      </c>
      <c r="V2781" s="51" t="s">
        <v>15901</v>
      </c>
      <c r="W2781" s="63" t="s">
        <v>71</v>
      </c>
      <c r="X2781" s="64">
        <v>113</v>
      </c>
      <c r="Y2781" s="64">
        <v>29</v>
      </c>
      <c r="Z2781" s="64">
        <v>29</v>
      </c>
      <c r="AA2781" s="84">
        <v>0.11600000000000001</v>
      </c>
      <c r="AB2781" s="85">
        <v>10</v>
      </c>
      <c r="AC2781" s="85">
        <v>1</v>
      </c>
    </row>
    <row r="2782" spans="1:29" ht="25.5">
      <c r="A2782" s="1"/>
      <c r="B2782" s="6" t="s">
        <v>8777</v>
      </c>
      <c r="C2782" s="6" t="s">
        <v>8778</v>
      </c>
      <c r="D2782" s="6" t="s">
        <v>8861</v>
      </c>
      <c r="E2782" s="49" t="s">
        <v>9076</v>
      </c>
      <c r="F2782" s="6" t="s">
        <v>9077</v>
      </c>
      <c r="G2782" s="6" t="s">
        <v>60</v>
      </c>
      <c r="H2782" s="6" t="s">
        <v>60</v>
      </c>
      <c r="I2782" s="60" t="s">
        <v>15902</v>
      </c>
      <c r="J2782" s="49" t="s">
        <v>15903</v>
      </c>
      <c r="K2782" s="6" t="s">
        <v>15904</v>
      </c>
      <c r="L2782" s="29">
        <f>IF($J$6="с учетом НДС",VLOOKUP(I2782,LEGEND!B:E,4,0)*(1-M2782),VLOOKUP(I2782,LEGEND!B:E,4,0)*(1-M2782)/1.2)</f>
        <v>920</v>
      </c>
      <c r="M2782" s="57">
        <f>IF(AND(B2782&lt;&gt;"1_Электроинструмент",B2782&lt;&gt;"2_Садовая техника"),$J$5,IF($J$4&lt;=20%,$J$4,IFERROR(VLOOKUP(S2782,LEGEND!$L$2:$M$5,2,FALSE),$J$4)))</f>
        <v>0</v>
      </c>
      <c r="N2782" s="48" t="s">
        <v>60</v>
      </c>
      <c r="O2782" s="6" t="s">
        <v>60</v>
      </c>
      <c r="P2782" s="49" t="s">
        <v>66</v>
      </c>
      <c r="Q2782" s="49" t="s">
        <v>67</v>
      </c>
      <c r="R2782" s="6" t="s">
        <v>60</v>
      </c>
      <c r="S2782" s="49" t="s">
        <v>60</v>
      </c>
      <c r="T2782" s="73" t="str">
        <f>IF(_xlfn.XLOOKUP(I2782,LEGEND!B:B,LEGEND!H:H)&lt;&gt;"-",HYPERLINK(_xlfn.XLOOKUP(I2782,LEGEND!B:B,LEGEND!H:H),"link"),_xlfn.XLOOKUP(I2782,LEGEND!B:B,LEGEND!H:H))</f>
        <v>-</v>
      </c>
      <c r="U2782" s="73" t="str">
        <f>HYPERLINK(_xlfn.XLOOKUP(I2782,LEGEND!B:B,LEGEND!I:I))</f>
        <v>https://milwaukee-media-images.s3.amazonaws.com/hi/4932363282--Hero_1.jpg</v>
      </c>
      <c r="V2782" s="51" t="s">
        <v>15905</v>
      </c>
      <c r="W2782" s="63" t="s">
        <v>71</v>
      </c>
      <c r="X2782" s="64">
        <v>47</v>
      </c>
      <c r="Y2782" s="64">
        <v>11</v>
      </c>
      <c r="Z2782" s="64">
        <v>197</v>
      </c>
      <c r="AA2782" s="84">
        <v>0.08</v>
      </c>
      <c r="AB2782" s="85">
        <v>1</v>
      </c>
      <c r="AC2782" s="85">
        <v>1</v>
      </c>
    </row>
    <row r="2783" spans="1:29" ht="25.5">
      <c r="A2783" s="1"/>
      <c r="B2783" s="6" t="s">
        <v>8777</v>
      </c>
      <c r="C2783" s="6" t="s">
        <v>8778</v>
      </c>
      <c r="D2783" s="6" t="s">
        <v>8861</v>
      </c>
      <c r="E2783" s="49" t="s">
        <v>9076</v>
      </c>
      <c r="F2783" s="6" t="s">
        <v>9077</v>
      </c>
      <c r="G2783" s="6" t="s">
        <v>60</v>
      </c>
      <c r="H2783" s="6" t="s">
        <v>60</v>
      </c>
      <c r="I2783" s="60" t="s">
        <v>15906</v>
      </c>
      <c r="J2783" s="49" t="s">
        <v>15907</v>
      </c>
      <c r="K2783" s="6" t="s">
        <v>15908</v>
      </c>
      <c r="L2783" s="29">
        <f>IF($J$6="с учетом НДС",VLOOKUP(I2783,LEGEND!B:E,4,0)*(1-M2783),VLOOKUP(I2783,LEGEND!B:E,4,0)*(1-M2783)/1.2)</f>
        <v>930</v>
      </c>
      <c r="M2783" s="57">
        <f>IF(AND(B2783&lt;&gt;"1_Электроинструмент",B2783&lt;&gt;"2_Садовая техника"),$J$5,IF($J$4&lt;=20%,$J$4,IFERROR(VLOOKUP(S2783,LEGEND!$L$2:$M$5,2,FALSE),$J$4)))</f>
        <v>0</v>
      </c>
      <c r="N2783" s="48" t="s">
        <v>60</v>
      </c>
      <c r="O2783" s="6" t="s">
        <v>60</v>
      </c>
      <c r="P2783" s="49" t="s">
        <v>66</v>
      </c>
      <c r="Q2783" s="49" t="s">
        <v>67</v>
      </c>
      <c r="R2783" s="6" t="s">
        <v>60</v>
      </c>
      <c r="S2783" s="49" t="s">
        <v>60</v>
      </c>
      <c r="T2783" s="73" t="str">
        <f>IF(_xlfn.XLOOKUP(I2783,LEGEND!B:B,LEGEND!H:H)&lt;&gt;"-",HYPERLINK(_xlfn.XLOOKUP(I2783,LEGEND!B:B,LEGEND!H:H),"link"),_xlfn.XLOOKUP(I2783,LEGEND!B:B,LEGEND!H:H))</f>
        <v>-</v>
      </c>
      <c r="U2783" s="73" t="str">
        <f>HYPERLINK(_xlfn.XLOOKUP(I2783,LEGEND!B:B,LEGEND!I:I))</f>
        <v>https://milwaukee-media-images.s3.amazonaws.com/hi/4932373336--Hero_1.jpg</v>
      </c>
      <c r="V2783" s="51" t="s">
        <v>15909</v>
      </c>
      <c r="W2783" s="63" t="s">
        <v>71</v>
      </c>
      <c r="X2783" s="64">
        <v>89</v>
      </c>
      <c r="Y2783" s="64">
        <v>20</v>
      </c>
      <c r="Z2783" s="64">
        <v>20</v>
      </c>
      <c r="AA2783" s="84">
        <v>3.5999999999999997E-2</v>
      </c>
      <c r="AB2783" s="85">
        <v>10</v>
      </c>
      <c r="AC2783" s="85">
        <v>1</v>
      </c>
    </row>
    <row r="2784" spans="1:29" ht="25.5">
      <c r="A2784" s="1"/>
      <c r="B2784" s="6" t="s">
        <v>8777</v>
      </c>
      <c r="C2784" s="6" t="s">
        <v>8778</v>
      </c>
      <c r="D2784" s="6" t="s">
        <v>8861</v>
      </c>
      <c r="E2784" s="49" t="s">
        <v>9076</v>
      </c>
      <c r="F2784" s="6" t="s">
        <v>9077</v>
      </c>
      <c r="G2784" s="6" t="s">
        <v>60</v>
      </c>
      <c r="H2784" s="6" t="s">
        <v>60</v>
      </c>
      <c r="I2784" s="60" t="s">
        <v>15910</v>
      </c>
      <c r="J2784" s="49" t="s">
        <v>15911</v>
      </c>
      <c r="K2784" s="6" t="s">
        <v>15912</v>
      </c>
      <c r="L2784" s="29">
        <f>IF($J$6="с учетом НДС",VLOOKUP(I2784,LEGEND!B:E,4,0)*(1-M2784),VLOOKUP(I2784,LEGEND!B:E,4,0)*(1-M2784)/1.2)</f>
        <v>960</v>
      </c>
      <c r="M2784" s="57">
        <f>IF(AND(B2784&lt;&gt;"1_Электроинструмент",B2784&lt;&gt;"2_Садовая техника"),$J$5,IF($J$4&lt;=20%,$J$4,IFERROR(VLOOKUP(S2784,LEGEND!$L$2:$M$5,2,FALSE),$J$4)))</f>
        <v>0</v>
      </c>
      <c r="N2784" s="48" t="s">
        <v>60</v>
      </c>
      <c r="O2784" s="6" t="s">
        <v>60</v>
      </c>
      <c r="P2784" s="49" t="s">
        <v>66</v>
      </c>
      <c r="Q2784" s="49" t="s">
        <v>67</v>
      </c>
      <c r="R2784" s="6" t="s">
        <v>60</v>
      </c>
      <c r="S2784" s="49" t="s">
        <v>60</v>
      </c>
      <c r="T2784" s="73" t="str">
        <f>IF(_xlfn.XLOOKUP(I2784,LEGEND!B:B,LEGEND!H:H)&lt;&gt;"-",HYPERLINK(_xlfn.XLOOKUP(I2784,LEGEND!B:B,LEGEND!H:H),"link"),_xlfn.XLOOKUP(I2784,LEGEND!B:B,LEGEND!H:H))</f>
        <v>link</v>
      </c>
      <c r="U2784" s="73" t="str">
        <f>HYPERLINK(_xlfn.XLOOKUP(I2784,LEGEND!B:B,LEGEND!I:I))</f>
        <v>https://milwaukee-media-images.s3.amazonaws.com/hi/4932373326--Hero_1.jpg</v>
      </c>
      <c r="V2784" s="51" t="s">
        <v>15913</v>
      </c>
      <c r="W2784" s="63" t="s">
        <v>71</v>
      </c>
      <c r="X2784" s="64">
        <v>75</v>
      </c>
      <c r="Y2784" s="64">
        <v>40</v>
      </c>
      <c r="Z2784" s="64">
        <v>250</v>
      </c>
      <c r="AA2784" s="84">
        <v>0.19600000000000001</v>
      </c>
      <c r="AB2784" s="85">
        <v>1</v>
      </c>
      <c r="AC2784" s="85">
        <v>1</v>
      </c>
    </row>
    <row r="2785" spans="1:29" ht="25.5">
      <c r="A2785" s="1"/>
      <c r="B2785" s="6" t="s">
        <v>8777</v>
      </c>
      <c r="C2785" s="6" t="s">
        <v>8778</v>
      </c>
      <c r="D2785" s="6" t="s">
        <v>8861</v>
      </c>
      <c r="E2785" s="49" t="s">
        <v>9076</v>
      </c>
      <c r="F2785" s="6" t="s">
        <v>9077</v>
      </c>
      <c r="G2785" s="6" t="s">
        <v>60</v>
      </c>
      <c r="H2785" s="6" t="s">
        <v>60</v>
      </c>
      <c r="I2785" s="60" t="s">
        <v>15914</v>
      </c>
      <c r="J2785" s="49" t="s">
        <v>15915</v>
      </c>
      <c r="K2785" s="6" t="s">
        <v>15916</v>
      </c>
      <c r="L2785" s="29">
        <f>IF($J$6="с учетом НДС",VLOOKUP(I2785,LEGEND!B:E,4,0)*(1-M2785),VLOOKUP(I2785,LEGEND!B:E,4,0)*(1-M2785)/1.2)</f>
        <v>970</v>
      </c>
      <c r="M2785" s="57">
        <f>IF(AND(B2785&lt;&gt;"1_Электроинструмент",B2785&lt;&gt;"2_Садовая техника"),$J$5,IF($J$4&lt;=20%,$J$4,IFERROR(VLOOKUP(S2785,LEGEND!$L$2:$M$5,2,FALSE),$J$4)))</f>
        <v>0</v>
      </c>
      <c r="N2785" s="48" t="s">
        <v>60</v>
      </c>
      <c r="O2785" s="6" t="s">
        <v>60</v>
      </c>
      <c r="P2785" s="49" t="s">
        <v>66</v>
      </c>
      <c r="Q2785" s="49" t="s">
        <v>67</v>
      </c>
      <c r="R2785" s="6" t="s">
        <v>60</v>
      </c>
      <c r="S2785" s="49" t="s">
        <v>60</v>
      </c>
      <c r="T2785" s="73" t="str">
        <f>IF(_xlfn.XLOOKUP(I2785,LEGEND!B:B,LEGEND!H:H)&lt;&gt;"-",HYPERLINK(_xlfn.XLOOKUP(I2785,LEGEND!B:B,LEGEND!H:H),"link"),_xlfn.XLOOKUP(I2785,LEGEND!B:B,LEGEND!H:H))</f>
        <v>link</v>
      </c>
      <c r="U2785" s="73" t="str">
        <f>HYPERLINK(_xlfn.XLOOKUP(I2785,LEGEND!B:B,LEGEND!I:I))</f>
        <v>https://milwaukee-media-images.s3.amazonaws.com/hi/4932352224--Hero_1.jpg</v>
      </c>
      <c r="V2785" s="51" t="s">
        <v>15917</v>
      </c>
      <c r="W2785" s="63" t="s">
        <v>71</v>
      </c>
      <c r="X2785" s="64">
        <v>73</v>
      </c>
      <c r="Y2785" s="64">
        <v>18</v>
      </c>
      <c r="Z2785" s="64">
        <v>18</v>
      </c>
      <c r="AA2785" s="84">
        <v>2.8000000000000001E-2</v>
      </c>
      <c r="AB2785" s="85">
        <v>10</v>
      </c>
      <c r="AC2785" s="85">
        <v>1</v>
      </c>
    </row>
    <row r="2786" spans="1:29" ht="25.5">
      <c r="A2786" s="1"/>
      <c r="B2786" s="6" t="s">
        <v>8777</v>
      </c>
      <c r="C2786" s="6" t="s">
        <v>8778</v>
      </c>
      <c r="D2786" s="6" t="s">
        <v>8861</v>
      </c>
      <c r="E2786" s="49" t="s">
        <v>9076</v>
      </c>
      <c r="F2786" s="6" t="s">
        <v>9077</v>
      </c>
      <c r="G2786" s="6" t="s">
        <v>60</v>
      </c>
      <c r="H2786" s="6" t="s">
        <v>60</v>
      </c>
      <c r="I2786" s="60" t="s">
        <v>15918</v>
      </c>
      <c r="J2786" s="49" t="s">
        <v>15919</v>
      </c>
      <c r="K2786" s="6" t="s">
        <v>15920</v>
      </c>
      <c r="L2786" s="29">
        <f>IF($J$6="с учетом НДС",VLOOKUP(I2786,LEGEND!B:E,4,0)*(1-M2786),VLOOKUP(I2786,LEGEND!B:E,4,0)*(1-M2786)/1.2)</f>
        <v>970</v>
      </c>
      <c r="M2786" s="57">
        <f>IF(AND(B2786&lt;&gt;"1_Электроинструмент",B2786&lt;&gt;"2_Садовая техника"),$J$5,IF($J$4&lt;=20%,$J$4,IFERROR(VLOOKUP(S2786,LEGEND!$L$2:$M$5,2,FALSE),$J$4)))</f>
        <v>0</v>
      </c>
      <c r="N2786" s="48" t="s">
        <v>60</v>
      </c>
      <c r="O2786" s="6" t="s">
        <v>60</v>
      </c>
      <c r="P2786" s="49" t="s">
        <v>66</v>
      </c>
      <c r="Q2786" s="49" t="s">
        <v>473</v>
      </c>
      <c r="R2786" s="6" t="s">
        <v>60</v>
      </c>
      <c r="S2786" s="49" t="s">
        <v>60</v>
      </c>
      <c r="T2786" s="73" t="str">
        <f>IF(_xlfn.XLOOKUP(I2786,LEGEND!B:B,LEGEND!H:H)&lt;&gt;"-",HYPERLINK(_xlfn.XLOOKUP(I2786,LEGEND!B:B,LEGEND!H:H),"link"),_xlfn.XLOOKUP(I2786,LEGEND!B:B,LEGEND!H:H))</f>
        <v>link</v>
      </c>
      <c r="U2786" s="73" t="str">
        <f>HYPERLINK(_xlfn.XLOOKUP(I2786,LEGEND!B:B,LEGEND!I:I))</f>
        <v>https://milwaukee-media-images.s3.amazonaws.com/hi/4932352225--Hero_1.jpg</v>
      </c>
      <c r="V2786" s="51" t="s">
        <v>15921</v>
      </c>
      <c r="W2786" s="63" t="s">
        <v>71</v>
      </c>
      <c r="X2786" s="64">
        <v>7</v>
      </c>
      <c r="Y2786" s="64">
        <v>2</v>
      </c>
      <c r="Z2786" s="64">
        <v>2</v>
      </c>
      <c r="AA2786" s="84">
        <v>0.03</v>
      </c>
      <c r="AB2786" s="85">
        <v>10</v>
      </c>
      <c r="AC2786" s="85">
        <v>1</v>
      </c>
    </row>
    <row r="2787" spans="1:29" ht="25.5">
      <c r="A2787" s="1"/>
      <c r="B2787" s="6" t="s">
        <v>8777</v>
      </c>
      <c r="C2787" s="6" t="s">
        <v>8778</v>
      </c>
      <c r="D2787" s="6" t="s">
        <v>8861</v>
      </c>
      <c r="E2787" s="49" t="s">
        <v>9076</v>
      </c>
      <c r="F2787" s="6" t="s">
        <v>9077</v>
      </c>
      <c r="G2787" s="6" t="s">
        <v>60</v>
      </c>
      <c r="H2787" s="6" t="s">
        <v>60</v>
      </c>
      <c r="I2787" s="60" t="s">
        <v>15922</v>
      </c>
      <c r="J2787" s="49" t="s">
        <v>15923</v>
      </c>
      <c r="K2787" s="6" t="s">
        <v>15924</v>
      </c>
      <c r="L2787" s="29">
        <f>IF($J$6="с учетом НДС",VLOOKUP(I2787,LEGEND!B:E,4,0)*(1-M2787),VLOOKUP(I2787,LEGEND!B:E,4,0)*(1-M2787)/1.2)</f>
        <v>970</v>
      </c>
      <c r="M2787" s="57">
        <f>IF(AND(B2787&lt;&gt;"1_Электроинструмент",B2787&lt;&gt;"2_Садовая техника"),$J$5,IF($J$4&lt;=20%,$J$4,IFERROR(VLOOKUP(S2787,LEGEND!$L$2:$M$5,2,FALSE),$J$4)))</f>
        <v>0</v>
      </c>
      <c r="N2787" s="48" t="s">
        <v>60</v>
      </c>
      <c r="O2787" s="6" t="s">
        <v>60</v>
      </c>
      <c r="P2787" s="49" t="s">
        <v>66</v>
      </c>
      <c r="Q2787" s="49" t="s">
        <v>67</v>
      </c>
      <c r="R2787" s="6" t="s">
        <v>60</v>
      </c>
      <c r="S2787" s="49" t="s">
        <v>60</v>
      </c>
      <c r="T2787" s="73" t="str">
        <f>IF(_xlfn.XLOOKUP(I2787,LEGEND!B:B,LEGEND!H:H)&lt;&gt;"-",HYPERLINK(_xlfn.XLOOKUP(I2787,LEGEND!B:B,LEGEND!H:H),"link"),_xlfn.XLOOKUP(I2787,LEGEND!B:B,LEGEND!H:H))</f>
        <v>link</v>
      </c>
      <c r="U2787" s="73" t="str">
        <f>HYPERLINK(_xlfn.XLOOKUP(I2787,LEGEND!B:B,LEGEND!I:I))</f>
        <v>https://milwaukee-media-images.s3.amazonaws.com/hi/4932352226--Hero_1.jpg</v>
      </c>
      <c r="V2787" s="51" t="s">
        <v>15925</v>
      </c>
      <c r="W2787" s="63" t="s">
        <v>71</v>
      </c>
      <c r="X2787" s="64">
        <v>66</v>
      </c>
      <c r="Y2787" s="64">
        <v>17</v>
      </c>
      <c r="Z2787" s="64">
        <v>9</v>
      </c>
      <c r="AA2787" s="84">
        <v>0.06</v>
      </c>
      <c r="AB2787" s="85">
        <v>10</v>
      </c>
      <c r="AC2787" s="85">
        <v>1</v>
      </c>
    </row>
    <row r="2788" spans="1:29" ht="25.5">
      <c r="A2788" s="1"/>
      <c r="B2788" s="6" t="s">
        <v>8777</v>
      </c>
      <c r="C2788" s="6" t="s">
        <v>8778</v>
      </c>
      <c r="D2788" s="6" t="s">
        <v>8861</v>
      </c>
      <c r="E2788" s="49" t="s">
        <v>9076</v>
      </c>
      <c r="F2788" s="6" t="s">
        <v>9077</v>
      </c>
      <c r="G2788" s="6" t="s">
        <v>60</v>
      </c>
      <c r="H2788" s="6" t="s">
        <v>60</v>
      </c>
      <c r="I2788" s="60" t="s">
        <v>15926</v>
      </c>
      <c r="J2788" s="49" t="s">
        <v>15927</v>
      </c>
      <c r="K2788" s="6" t="s">
        <v>15928</v>
      </c>
      <c r="L2788" s="29">
        <f>IF($J$6="с учетом НДС",VLOOKUP(I2788,LEGEND!B:E,4,0)*(1-M2788),VLOOKUP(I2788,LEGEND!B:E,4,0)*(1-M2788)/1.2)</f>
        <v>970</v>
      </c>
      <c r="M2788" s="57">
        <f>IF(AND(B2788&lt;&gt;"1_Электроинструмент",B2788&lt;&gt;"2_Садовая техника"),$J$5,IF($J$4&lt;=20%,$J$4,IFERROR(VLOOKUP(S2788,LEGEND!$L$2:$M$5,2,FALSE),$J$4)))</f>
        <v>0</v>
      </c>
      <c r="N2788" s="48" t="s">
        <v>60</v>
      </c>
      <c r="O2788" s="6" t="s">
        <v>60</v>
      </c>
      <c r="P2788" s="49" t="s">
        <v>66</v>
      </c>
      <c r="Q2788" s="49" t="s">
        <v>67</v>
      </c>
      <c r="R2788" s="6" t="s">
        <v>60</v>
      </c>
      <c r="S2788" s="49" t="s">
        <v>60</v>
      </c>
      <c r="T2788" s="73" t="str">
        <f>IF(_xlfn.XLOOKUP(I2788,LEGEND!B:B,LEGEND!H:H)&lt;&gt;"-",HYPERLINK(_xlfn.XLOOKUP(I2788,LEGEND!B:B,LEGEND!H:H),"link"),_xlfn.XLOOKUP(I2788,LEGEND!B:B,LEGEND!H:H))</f>
        <v>link</v>
      </c>
      <c r="U2788" s="73" t="str">
        <f>HYPERLINK(_xlfn.XLOOKUP(I2788,LEGEND!B:B,LEGEND!I:I))</f>
        <v>https://milwaukee-media-images.s3.amazonaws.com/hi/4932373327--Hero_1.jpg</v>
      </c>
      <c r="V2788" s="51" t="s">
        <v>15929</v>
      </c>
      <c r="W2788" s="63" t="s">
        <v>71</v>
      </c>
      <c r="X2788" s="64">
        <v>75</v>
      </c>
      <c r="Y2788" s="64">
        <v>40</v>
      </c>
      <c r="Z2788" s="64">
        <v>250</v>
      </c>
      <c r="AA2788" s="84">
        <v>0.23100000000000001</v>
      </c>
      <c r="AB2788" s="85">
        <v>1</v>
      </c>
      <c r="AC2788" s="85">
        <v>1</v>
      </c>
    </row>
    <row r="2789" spans="1:29" ht="25.5">
      <c r="A2789" s="1"/>
      <c r="B2789" s="6" t="s">
        <v>8777</v>
      </c>
      <c r="C2789" s="6" t="s">
        <v>8778</v>
      </c>
      <c r="D2789" s="6" t="s">
        <v>8861</v>
      </c>
      <c r="E2789" s="49" t="s">
        <v>9076</v>
      </c>
      <c r="F2789" s="6" t="s">
        <v>9077</v>
      </c>
      <c r="G2789" s="6" t="s">
        <v>60</v>
      </c>
      <c r="H2789" s="6" t="s">
        <v>60</v>
      </c>
      <c r="I2789" s="60" t="s">
        <v>15930</v>
      </c>
      <c r="J2789" s="49" t="s">
        <v>15931</v>
      </c>
      <c r="K2789" s="6" t="s">
        <v>15932</v>
      </c>
      <c r="L2789" s="29">
        <f>IF($J$6="с учетом НДС",VLOOKUP(I2789,LEGEND!B:E,4,0)*(1-M2789),VLOOKUP(I2789,LEGEND!B:E,4,0)*(1-M2789)/1.2)</f>
        <v>990</v>
      </c>
      <c r="M2789" s="57">
        <f>IF(AND(B2789&lt;&gt;"1_Электроинструмент",B2789&lt;&gt;"2_Садовая техника"),$J$5,IF($J$4&lt;=20%,$J$4,IFERROR(VLOOKUP(S2789,LEGEND!$L$2:$M$5,2,FALSE),$J$4)))</f>
        <v>0</v>
      </c>
      <c r="N2789" s="48" t="s">
        <v>60</v>
      </c>
      <c r="O2789" s="6" t="s">
        <v>60</v>
      </c>
      <c r="P2789" s="49" t="s">
        <v>66</v>
      </c>
      <c r="Q2789" s="49" t="s">
        <v>67</v>
      </c>
      <c r="R2789" s="6" t="s">
        <v>60</v>
      </c>
      <c r="S2789" s="49" t="s">
        <v>60</v>
      </c>
      <c r="T2789" s="73" t="str">
        <f>IF(_xlfn.XLOOKUP(I2789,LEGEND!B:B,LEGEND!H:H)&lt;&gt;"-",HYPERLINK(_xlfn.XLOOKUP(I2789,LEGEND!B:B,LEGEND!H:H),"link"),_xlfn.XLOOKUP(I2789,LEGEND!B:B,LEGEND!H:H))</f>
        <v>link</v>
      </c>
      <c r="U2789" s="73" t="str">
        <f>HYPERLINK(_xlfn.XLOOKUP(I2789,LEGEND!B:B,LEGEND!I:I))</f>
        <v>https://milwaukee-media-images.s3.amazonaws.com/hi/4932363514--Hero_1.jpg</v>
      </c>
      <c r="V2789" s="51" t="s">
        <v>15933</v>
      </c>
      <c r="W2789" s="63" t="s">
        <v>71</v>
      </c>
      <c r="X2789" s="64">
        <v>125</v>
      </c>
      <c r="Y2789" s="64">
        <v>85</v>
      </c>
      <c r="Z2789" s="64">
        <v>9</v>
      </c>
      <c r="AA2789" s="84">
        <v>0.3</v>
      </c>
      <c r="AB2789" s="85">
        <v>10</v>
      </c>
      <c r="AC2789" s="85">
        <v>1</v>
      </c>
    </row>
    <row r="2790" spans="1:29" ht="25.5">
      <c r="A2790" s="1"/>
      <c r="B2790" s="6" t="s">
        <v>8777</v>
      </c>
      <c r="C2790" s="6" t="s">
        <v>8778</v>
      </c>
      <c r="D2790" s="6" t="s">
        <v>8861</v>
      </c>
      <c r="E2790" s="49" t="s">
        <v>9076</v>
      </c>
      <c r="F2790" s="6" t="s">
        <v>9077</v>
      </c>
      <c r="G2790" s="6" t="s">
        <v>60</v>
      </c>
      <c r="H2790" s="6" t="s">
        <v>60</v>
      </c>
      <c r="I2790" s="60" t="s">
        <v>15934</v>
      </c>
      <c r="J2790" s="49" t="s">
        <v>15935</v>
      </c>
      <c r="K2790" s="6" t="s">
        <v>15936</v>
      </c>
      <c r="L2790" s="29">
        <f>IF($J$6="с учетом НДС",VLOOKUP(I2790,LEGEND!B:E,4,0)*(1-M2790),VLOOKUP(I2790,LEGEND!B:E,4,0)*(1-M2790)/1.2)</f>
        <v>990</v>
      </c>
      <c r="M2790" s="57">
        <f>IF(AND(B2790&lt;&gt;"1_Электроинструмент",B2790&lt;&gt;"2_Садовая техника"),$J$5,IF($J$4&lt;=20%,$J$4,IFERROR(VLOOKUP(S2790,LEGEND!$L$2:$M$5,2,FALSE),$J$4)))</f>
        <v>0</v>
      </c>
      <c r="N2790" s="48" t="s">
        <v>60</v>
      </c>
      <c r="O2790" s="6" t="s">
        <v>60</v>
      </c>
      <c r="P2790" s="49" t="s">
        <v>66</v>
      </c>
      <c r="Q2790" s="49" t="s">
        <v>67</v>
      </c>
      <c r="R2790" s="6" t="s">
        <v>60</v>
      </c>
      <c r="S2790" s="49" t="s">
        <v>60</v>
      </c>
      <c r="T2790" s="73" t="str">
        <f>IF(_xlfn.XLOOKUP(I2790,LEGEND!B:B,LEGEND!H:H)&lt;&gt;"-",HYPERLINK(_xlfn.XLOOKUP(I2790,LEGEND!B:B,LEGEND!H:H),"link"),_xlfn.XLOOKUP(I2790,LEGEND!B:B,LEGEND!H:H))</f>
        <v>link</v>
      </c>
      <c r="U2790" s="73" t="str">
        <f>HYPERLINK(_xlfn.XLOOKUP(I2790,LEGEND!B:B,LEGEND!I:I))</f>
        <v>https://milwaukee-media-images.s3.amazonaws.com/hi/4932363544--Hero_1.jpg</v>
      </c>
      <c r="V2790" s="51" t="s">
        <v>15937</v>
      </c>
      <c r="W2790" s="63" t="s">
        <v>71</v>
      </c>
      <c r="X2790" s="64">
        <v>170</v>
      </c>
      <c r="Y2790" s="64">
        <v>75</v>
      </c>
      <c r="Z2790" s="64">
        <v>12</v>
      </c>
      <c r="AA2790" s="84">
        <v>0.315</v>
      </c>
      <c r="AB2790" s="85">
        <v>5</v>
      </c>
      <c r="AC2790" s="85">
        <v>1</v>
      </c>
    </row>
    <row r="2791" spans="1:29" ht="25.5">
      <c r="A2791" s="1"/>
      <c r="B2791" s="6" t="s">
        <v>8777</v>
      </c>
      <c r="C2791" s="6" t="s">
        <v>8778</v>
      </c>
      <c r="D2791" s="6" t="s">
        <v>8861</v>
      </c>
      <c r="E2791" s="49" t="s">
        <v>9076</v>
      </c>
      <c r="F2791" s="6" t="s">
        <v>9077</v>
      </c>
      <c r="G2791" s="6" t="s">
        <v>60</v>
      </c>
      <c r="H2791" s="6" t="s">
        <v>60</v>
      </c>
      <c r="I2791" s="60" t="s">
        <v>15938</v>
      </c>
      <c r="J2791" s="49" t="s">
        <v>15939</v>
      </c>
      <c r="K2791" s="6" t="s">
        <v>15940</v>
      </c>
      <c r="L2791" s="29">
        <f>IF($J$6="с учетом НДС",VLOOKUP(I2791,LEGEND!B:E,4,0)*(1-M2791),VLOOKUP(I2791,LEGEND!B:E,4,0)*(1-M2791)/1.2)</f>
        <v>1000</v>
      </c>
      <c r="M2791" s="57">
        <f>IF(AND(B2791&lt;&gt;"1_Электроинструмент",B2791&lt;&gt;"2_Садовая техника"),$J$5,IF($J$4&lt;=20%,$J$4,IFERROR(VLOOKUP(S2791,LEGEND!$L$2:$M$5,2,FALSE),$J$4)))</f>
        <v>0</v>
      </c>
      <c r="N2791" s="48" t="s">
        <v>60</v>
      </c>
      <c r="O2791" s="6" t="s">
        <v>60</v>
      </c>
      <c r="P2791" s="49" t="s">
        <v>66</v>
      </c>
      <c r="Q2791" s="49" t="s">
        <v>67</v>
      </c>
      <c r="R2791" s="6" t="s">
        <v>60</v>
      </c>
      <c r="S2791" s="49" t="s">
        <v>60</v>
      </c>
      <c r="T2791" s="73" t="str">
        <f>IF(_xlfn.XLOOKUP(I2791,LEGEND!B:B,LEGEND!H:H)&lt;&gt;"-",HYPERLINK(_xlfn.XLOOKUP(I2791,LEGEND!B:B,LEGEND!H:H),"link"),_xlfn.XLOOKUP(I2791,LEGEND!B:B,LEGEND!H:H))</f>
        <v>-</v>
      </c>
      <c r="U2791" s="73" t="str">
        <f>HYPERLINK(_xlfn.XLOOKUP(I2791,LEGEND!B:B,LEGEND!I:I))</f>
        <v>https://milwaukee-media-images.s3.amazonaws.com/hi/4932363283--Hero_1.jpg</v>
      </c>
      <c r="V2791" s="51" t="s">
        <v>15941</v>
      </c>
      <c r="W2791" s="63" t="s">
        <v>71</v>
      </c>
      <c r="X2791" s="64">
        <v>47</v>
      </c>
      <c r="Y2791" s="64">
        <v>12</v>
      </c>
      <c r="Z2791" s="64">
        <v>197</v>
      </c>
      <c r="AA2791" s="84">
        <v>8.4000000000000005E-2</v>
      </c>
      <c r="AB2791" s="85">
        <v>1</v>
      </c>
      <c r="AC2791" s="85">
        <v>1</v>
      </c>
    </row>
    <row r="2792" spans="1:29" ht="25.5">
      <c r="A2792" s="1"/>
      <c r="B2792" s="6" t="s">
        <v>8777</v>
      </c>
      <c r="C2792" s="6" t="s">
        <v>8778</v>
      </c>
      <c r="D2792" s="6" t="s">
        <v>8861</v>
      </c>
      <c r="E2792" s="49" t="s">
        <v>9076</v>
      </c>
      <c r="F2792" s="6" t="s">
        <v>9077</v>
      </c>
      <c r="G2792" s="6" t="s">
        <v>60</v>
      </c>
      <c r="H2792" s="6" t="s">
        <v>60</v>
      </c>
      <c r="I2792" s="60" t="s">
        <v>15942</v>
      </c>
      <c r="J2792" s="49" t="s">
        <v>15943</v>
      </c>
      <c r="K2792" s="6" t="s">
        <v>15944</v>
      </c>
      <c r="L2792" s="29">
        <f>IF($J$6="с учетом НДС",VLOOKUP(I2792,LEGEND!B:E,4,0)*(1-M2792),VLOOKUP(I2792,LEGEND!B:E,4,0)*(1-M2792)/1.2)</f>
        <v>1010</v>
      </c>
      <c r="M2792" s="57">
        <f>IF(AND(B2792&lt;&gt;"1_Электроинструмент",B2792&lt;&gt;"2_Садовая техника"),$J$5,IF($J$4&lt;=20%,$J$4,IFERROR(VLOOKUP(S2792,LEGEND!$L$2:$M$5,2,FALSE),$J$4)))</f>
        <v>0</v>
      </c>
      <c r="N2792" s="48" t="s">
        <v>60</v>
      </c>
      <c r="O2792" s="6" t="s">
        <v>60</v>
      </c>
      <c r="P2792" s="49" t="s">
        <v>66</v>
      </c>
      <c r="Q2792" s="49" t="s">
        <v>67</v>
      </c>
      <c r="R2792" s="6" t="s">
        <v>60</v>
      </c>
      <c r="S2792" s="49" t="s">
        <v>60</v>
      </c>
      <c r="T2792" s="73" t="str">
        <f>IF(_xlfn.XLOOKUP(I2792,LEGEND!B:B,LEGEND!H:H)&lt;&gt;"-",HYPERLINK(_xlfn.XLOOKUP(I2792,LEGEND!B:B,LEGEND!H:H),"link"),_xlfn.XLOOKUP(I2792,LEGEND!B:B,LEGEND!H:H))</f>
        <v>-</v>
      </c>
      <c r="U2792" s="73" t="str">
        <f>HYPERLINK(_xlfn.XLOOKUP(I2792,LEGEND!B:B,LEGEND!I:I))</f>
        <v>https://milwaukee-media-images.s3.amazonaws.com/hi/4932373337--Hero_1.jpg</v>
      </c>
      <c r="V2792" s="51" t="s">
        <v>15945</v>
      </c>
      <c r="W2792" s="63" t="s">
        <v>71</v>
      </c>
      <c r="X2792" s="64">
        <v>28</v>
      </c>
      <c r="Y2792" s="64">
        <v>28</v>
      </c>
      <c r="Z2792" s="64">
        <v>103</v>
      </c>
      <c r="AA2792" s="84">
        <v>5.8000000000000003E-2</v>
      </c>
      <c r="AB2792" s="85">
        <v>10</v>
      </c>
      <c r="AC2792" s="85">
        <v>1</v>
      </c>
    </row>
    <row r="2793" spans="1:29" ht="25.5">
      <c r="A2793" s="1"/>
      <c r="B2793" s="6" t="s">
        <v>8777</v>
      </c>
      <c r="C2793" s="6" t="s">
        <v>8778</v>
      </c>
      <c r="D2793" s="6" t="s">
        <v>8861</v>
      </c>
      <c r="E2793" s="49" t="s">
        <v>9076</v>
      </c>
      <c r="F2793" s="6" t="s">
        <v>9077</v>
      </c>
      <c r="G2793" s="6" t="s">
        <v>60</v>
      </c>
      <c r="H2793" s="6" t="s">
        <v>60</v>
      </c>
      <c r="I2793" s="60" t="s">
        <v>15946</v>
      </c>
      <c r="J2793" s="49" t="s">
        <v>15947</v>
      </c>
      <c r="K2793" s="6" t="s">
        <v>15948</v>
      </c>
      <c r="L2793" s="29">
        <f>IF($J$6="с учетом НДС",VLOOKUP(I2793,LEGEND!B:E,4,0)*(1-M2793),VLOOKUP(I2793,LEGEND!B:E,4,0)*(1-M2793)/1.2)</f>
        <v>1010</v>
      </c>
      <c r="M2793" s="57">
        <f>IF(AND(B2793&lt;&gt;"1_Электроинструмент",B2793&lt;&gt;"2_Садовая техника"),$J$5,IF($J$4&lt;=20%,$J$4,IFERROR(VLOOKUP(S2793,LEGEND!$L$2:$M$5,2,FALSE),$J$4)))</f>
        <v>0</v>
      </c>
      <c r="N2793" s="48" t="s">
        <v>60</v>
      </c>
      <c r="O2793" s="6" t="s">
        <v>60</v>
      </c>
      <c r="P2793" s="49" t="s">
        <v>66</v>
      </c>
      <c r="Q2793" s="49" t="s">
        <v>67</v>
      </c>
      <c r="R2793" s="6" t="s">
        <v>60</v>
      </c>
      <c r="S2793" s="49" t="s">
        <v>60</v>
      </c>
      <c r="T2793" s="73" t="str">
        <f>IF(_xlfn.XLOOKUP(I2793,LEGEND!B:B,LEGEND!H:H)&lt;&gt;"-",HYPERLINK(_xlfn.XLOOKUP(I2793,LEGEND!B:B,LEGEND!H:H),"link"),_xlfn.XLOOKUP(I2793,LEGEND!B:B,LEGEND!H:H))</f>
        <v>-</v>
      </c>
      <c r="U2793" s="73" t="str">
        <f>HYPERLINK(_xlfn.XLOOKUP(I2793,LEGEND!B:B,LEGEND!I:I))</f>
        <v>https://milwaukee-media-images.s3.amazonaws.com/hi/4932373338--Hero_1.jpg</v>
      </c>
      <c r="V2793" s="51" t="s">
        <v>15949</v>
      </c>
      <c r="W2793" s="63" t="s">
        <v>71</v>
      </c>
      <c r="X2793" s="64">
        <v>28</v>
      </c>
      <c r="Y2793" s="64">
        <v>28</v>
      </c>
      <c r="Z2793" s="64">
        <v>103</v>
      </c>
      <c r="AA2793" s="84">
        <v>5.8000000000000003E-2</v>
      </c>
      <c r="AB2793" s="85">
        <v>10</v>
      </c>
      <c r="AC2793" s="85">
        <v>1</v>
      </c>
    </row>
    <row r="2794" spans="1:29" ht="25.5">
      <c r="A2794" s="1"/>
      <c r="B2794" s="6" t="s">
        <v>8777</v>
      </c>
      <c r="C2794" s="6" t="s">
        <v>8778</v>
      </c>
      <c r="D2794" s="6" t="s">
        <v>8861</v>
      </c>
      <c r="E2794" s="49" t="s">
        <v>9076</v>
      </c>
      <c r="F2794" s="6" t="s">
        <v>9077</v>
      </c>
      <c r="G2794" s="6" t="s">
        <v>60</v>
      </c>
      <c r="H2794" s="6" t="s">
        <v>60</v>
      </c>
      <c r="I2794" s="60" t="s">
        <v>15950</v>
      </c>
      <c r="J2794" s="49" t="s">
        <v>15951</v>
      </c>
      <c r="K2794" s="6" t="s">
        <v>15952</v>
      </c>
      <c r="L2794" s="29">
        <f>IF($J$6="с учетом НДС",VLOOKUP(I2794,LEGEND!B:E,4,0)*(1-M2794),VLOOKUP(I2794,LEGEND!B:E,4,0)*(1-M2794)/1.2)</f>
        <v>1050</v>
      </c>
      <c r="M2794" s="57">
        <f>IF(AND(B2794&lt;&gt;"1_Электроинструмент",B2794&lt;&gt;"2_Садовая техника"),$J$5,IF($J$4&lt;=20%,$J$4,IFERROR(VLOOKUP(S2794,LEGEND!$L$2:$M$5,2,FALSE),$J$4)))</f>
        <v>0</v>
      </c>
      <c r="N2794" s="48" t="s">
        <v>60</v>
      </c>
      <c r="O2794" s="6" t="s">
        <v>60</v>
      </c>
      <c r="P2794" s="49" t="s">
        <v>66</v>
      </c>
      <c r="Q2794" s="49" t="s">
        <v>67</v>
      </c>
      <c r="R2794" s="6" t="s">
        <v>60</v>
      </c>
      <c r="S2794" s="49" t="s">
        <v>60</v>
      </c>
      <c r="T2794" s="73" t="str">
        <f>IF(_xlfn.XLOOKUP(I2794,LEGEND!B:B,LEGEND!H:H)&lt;&gt;"-",HYPERLINK(_xlfn.XLOOKUP(I2794,LEGEND!B:B,LEGEND!H:H),"link"),_xlfn.XLOOKUP(I2794,LEGEND!B:B,LEGEND!H:H))</f>
        <v>link</v>
      </c>
      <c r="U2794" s="73" t="str">
        <f>HYPERLINK(_xlfn.XLOOKUP(I2794,LEGEND!B:B,LEGEND!I:I))</f>
        <v>https://milwaukee-media-images.s3.amazonaws.com/hi/4932352389--Hero_1.jpg</v>
      </c>
      <c r="V2794" s="51" t="s">
        <v>15953</v>
      </c>
      <c r="W2794" s="63" t="s">
        <v>71</v>
      </c>
      <c r="X2794" s="64">
        <v>31</v>
      </c>
      <c r="Y2794" s="64">
        <v>31</v>
      </c>
      <c r="Z2794" s="64">
        <v>152</v>
      </c>
      <c r="AA2794" s="84">
        <v>0.16</v>
      </c>
      <c r="AB2794" s="85">
        <v>10</v>
      </c>
      <c r="AC2794" s="85">
        <v>1</v>
      </c>
    </row>
    <row r="2795" spans="1:29" ht="25.5">
      <c r="A2795" s="1"/>
      <c r="B2795" s="6" t="s">
        <v>8777</v>
      </c>
      <c r="C2795" s="6" t="s">
        <v>8778</v>
      </c>
      <c r="D2795" s="6" t="s">
        <v>8861</v>
      </c>
      <c r="E2795" s="49" t="s">
        <v>9076</v>
      </c>
      <c r="F2795" s="6" t="s">
        <v>9077</v>
      </c>
      <c r="G2795" s="6" t="s">
        <v>60</v>
      </c>
      <c r="H2795" s="6" t="s">
        <v>60</v>
      </c>
      <c r="I2795" s="60" t="s">
        <v>15954</v>
      </c>
      <c r="J2795" s="49" t="s">
        <v>15955</v>
      </c>
      <c r="K2795" s="6" t="s">
        <v>15956</v>
      </c>
      <c r="L2795" s="29">
        <f>IF($J$6="с учетом НДС",VLOOKUP(I2795,LEGEND!B:E,4,0)*(1-M2795),VLOOKUP(I2795,LEGEND!B:E,4,0)*(1-M2795)/1.2)</f>
        <v>1050</v>
      </c>
      <c r="M2795" s="57">
        <f>IF(AND(B2795&lt;&gt;"1_Электроинструмент",B2795&lt;&gt;"2_Садовая техника"),$J$5,IF($J$4&lt;=20%,$J$4,IFERROR(VLOOKUP(S2795,LEGEND!$L$2:$M$5,2,FALSE),$J$4)))</f>
        <v>0</v>
      </c>
      <c r="N2795" s="48" t="s">
        <v>60</v>
      </c>
      <c r="O2795" s="6" t="s">
        <v>60</v>
      </c>
      <c r="P2795" s="49" t="s">
        <v>66</v>
      </c>
      <c r="Q2795" s="49" t="s">
        <v>473</v>
      </c>
      <c r="R2795" s="6" t="s">
        <v>60</v>
      </c>
      <c r="S2795" s="49" t="s">
        <v>60</v>
      </c>
      <c r="T2795" s="73" t="str">
        <f>IF(_xlfn.XLOOKUP(I2795,LEGEND!B:B,LEGEND!H:H)&lt;&gt;"-",HYPERLINK(_xlfn.XLOOKUP(I2795,LEGEND!B:B,LEGEND!H:H),"link"),_xlfn.XLOOKUP(I2795,LEGEND!B:B,LEGEND!H:H))</f>
        <v>link</v>
      </c>
      <c r="U2795" s="73" t="str">
        <f>HYPERLINK(_xlfn.XLOOKUP(I2795,LEGEND!B:B,LEGEND!I:I))</f>
        <v>https://milwaukee-media-images.s3.amazonaws.com/hi/4932459863--Hero_1.jpg</v>
      </c>
      <c r="V2795" s="51" t="s">
        <v>15957</v>
      </c>
      <c r="W2795" s="63" t="s">
        <v>71</v>
      </c>
      <c r="X2795" s="64">
        <v>31</v>
      </c>
      <c r="Y2795" s="64">
        <v>31</v>
      </c>
      <c r="Z2795" s="64">
        <v>151</v>
      </c>
      <c r="AA2795" s="84">
        <v>0.157</v>
      </c>
      <c r="AB2795" s="85">
        <v>5</v>
      </c>
      <c r="AC2795" s="85">
        <v>1</v>
      </c>
    </row>
    <row r="2796" spans="1:29" ht="25.5">
      <c r="A2796" s="1"/>
      <c r="B2796" s="6" t="s">
        <v>8777</v>
      </c>
      <c r="C2796" s="6" t="s">
        <v>8778</v>
      </c>
      <c r="D2796" s="6" t="s">
        <v>8861</v>
      </c>
      <c r="E2796" s="49" t="s">
        <v>9076</v>
      </c>
      <c r="F2796" s="6" t="s">
        <v>9077</v>
      </c>
      <c r="G2796" s="6" t="s">
        <v>60</v>
      </c>
      <c r="H2796" s="6" t="s">
        <v>60</v>
      </c>
      <c r="I2796" s="60" t="s">
        <v>15958</v>
      </c>
      <c r="J2796" s="49" t="s">
        <v>15959</v>
      </c>
      <c r="K2796" s="6" t="s">
        <v>15960</v>
      </c>
      <c r="L2796" s="29">
        <f>IF($J$6="с учетом НДС",VLOOKUP(I2796,LEGEND!B:E,4,0)*(1-M2796),VLOOKUP(I2796,LEGEND!B:E,4,0)*(1-M2796)/1.2)</f>
        <v>1050</v>
      </c>
      <c r="M2796" s="57">
        <f>IF(AND(B2796&lt;&gt;"1_Электроинструмент",B2796&lt;&gt;"2_Садовая техника"),$J$5,IF($J$4&lt;=20%,$J$4,IFERROR(VLOOKUP(S2796,LEGEND!$L$2:$M$5,2,FALSE),$J$4)))</f>
        <v>0</v>
      </c>
      <c r="N2796" s="48" t="s">
        <v>60</v>
      </c>
      <c r="O2796" s="6" t="s">
        <v>60</v>
      </c>
      <c r="P2796" s="49" t="s">
        <v>66</v>
      </c>
      <c r="Q2796" s="49" t="s">
        <v>473</v>
      </c>
      <c r="R2796" s="6" t="s">
        <v>60</v>
      </c>
      <c r="S2796" s="49" t="s">
        <v>60</v>
      </c>
      <c r="T2796" s="73" t="str">
        <f>IF(_xlfn.XLOOKUP(I2796,LEGEND!B:B,LEGEND!H:H)&lt;&gt;"-",HYPERLINK(_xlfn.XLOOKUP(I2796,LEGEND!B:B,LEGEND!H:H),"link"),_xlfn.XLOOKUP(I2796,LEGEND!B:B,LEGEND!H:H))</f>
        <v>link</v>
      </c>
      <c r="U2796" s="73" t="str">
        <f>HYPERLINK(_xlfn.XLOOKUP(I2796,LEGEND!B:B,LEGEND!I:I))</f>
        <v>https://milwaukee-media-images.s3.amazonaws.com/hi/4932459864--Hero_1.jpg</v>
      </c>
      <c r="V2796" s="51" t="s">
        <v>15961</v>
      </c>
      <c r="W2796" s="63" t="s">
        <v>71</v>
      </c>
      <c r="X2796" s="64">
        <v>31</v>
      </c>
      <c r="Y2796" s="64">
        <v>31</v>
      </c>
      <c r="Z2796" s="64">
        <v>151</v>
      </c>
      <c r="AA2796" s="84">
        <v>0.16700000000000001</v>
      </c>
      <c r="AB2796" s="85">
        <v>5</v>
      </c>
      <c r="AC2796" s="85">
        <v>1</v>
      </c>
    </row>
    <row r="2797" spans="1:29" ht="25.5">
      <c r="A2797" s="1"/>
      <c r="B2797" s="6" t="s">
        <v>8777</v>
      </c>
      <c r="C2797" s="6" t="s">
        <v>8778</v>
      </c>
      <c r="D2797" s="6" t="s">
        <v>8861</v>
      </c>
      <c r="E2797" s="49" t="s">
        <v>9076</v>
      </c>
      <c r="F2797" s="6" t="s">
        <v>9077</v>
      </c>
      <c r="G2797" s="6" t="s">
        <v>60</v>
      </c>
      <c r="H2797" s="6" t="s">
        <v>60</v>
      </c>
      <c r="I2797" s="60" t="s">
        <v>15962</v>
      </c>
      <c r="J2797" s="49" t="s">
        <v>15963</v>
      </c>
      <c r="K2797" s="6" t="s">
        <v>15964</v>
      </c>
      <c r="L2797" s="29">
        <f>IF($J$6="с учетом НДС",VLOOKUP(I2797,LEGEND!B:E,4,0)*(1-M2797),VLOOKUP(I2797,LEGEND!B:E,4,0)*(1-M2797)/1.2)</f>
        <v>1050</v>
      </c>
      <c r="M2797" s="57">
        <f>IF(AND(B2797&lt;&gt;"1_Электроинструмент",B2797&lt;&gt;"2_Садовая техника"),$J$5,IF($J$4&lt;=20%,$J$4,IFERROR(VLOOKUP(S2797,LEGEND!$L$2:$M$5,2,FALSE),$J$4)))</f>
        <v>0</v>
      </c>
      <c r="N2797" s="48" t="s">
        <v>60</v>
      </c>
      <c r="O2797" s="6" t="s">
        <v>60</v>
      </c>
      <c r="P2797" s="49" t="s">
        <v>66</v>
      </c>
      <c r="Q2797" s="49" t="s">
        <v>473</v>
      </c>
      <c r="R2797" s="6" t="s">
        <v>60</v>
      </c>
      <c r="S2797" s="49" t="s">
        <v>60</v>
      </c>
      <c r="T2797" s="73" t="str">
        <f>IF(_xlfn.XLOOKUP(I2797,LEGEND!B:B,LEGEND!H:H)&lt;&gt;"-",HYPERLINK(_xlfn.XLOOKUP(I2797,LEGEND!B:B,LEGEND!H:H),"link"),_xlfn.XLOOKUP(I2797,LEGEND!B:B,LEGEND!H:H))</f>
        <v>link</v>
      </c>
      <c r="U2797" s="73" t="str">
        <f>HYPERLINK(_xlfn.XLOOKUP(I2797,LEGEND!B:B,LEGEND!I:I))</f>
        <v>https://milwaukee-media-images.s3.amazonaws.com/hi/4932459865--Hero_1.jpg</v>
      </c>
      <c r="V2797" s="51" t="s">
        <v>15965</v>
      </c>
      <c r="W2797" s="63" t="s">
        <v>71</v>
      </c>
      <c r="X2797" s="64">
        <v>31</v>
      </c>
      <c r="Y2797" s="64">
        <v>31</v>
      </c>
      <c r="Z2797" s="64">
        <v>151</v>
      </c>
      <c r="AA2797" s="84">
        <v>0.16700000000000001</v>
      </c>
      <c r="AB2797" s="85">
        <v>5</v>
      </c>
      <c r="AC2797" s="85">
        <v>1</v>
      </c>
    </row>
    <row r="2798" spans="1:29" ht="25.5">
      <c r="A2798" s="1"/>
      <c r="B2798" s="6" t="s">
        <v>8777</v>
      </c>
      <c r="C2798" s="6" t="s">
        <v>8778</v>
      </c>
      <c r="D2798" s="6" t="s">
        <v>8861</v>
      </c>
      <c r="E2798" s="49" t="s">
        <v>9076</v>
      </c>
      <c r="F2798" s="6" t="s">
        <v>9077</v>
      </c>
      <c r="G2798" s="6" t="s">
        <v>60</v>
      </c>
      <c r="H2798" s="6" t="s">
        <v>60</v>
      </c>
      <c r="I2798" s="60" t="s">
        <v>15966</v>
      </c>
      <c r="J2798" s="49" t="s">
        <v>15967</v>
      </c>
      <c r="K2798" s="6" t="s">
        <v>15968</v>
      </c>
      <c r="L2798" s="29">
        <f>IF($J$6="с учетом НДС",VLOOKUP(I2798,LEGEND!B:E,4,0)*(1-M2798),VLOOKUP(I2798,LEGEND!B:E,4,0)*(1-M2798)/1.2)</f>
        <v>1060</v>
      </c>
      <c r="M2798" s="57">
        <f>IF(AND(B2798&lt;&gt;"1_Электроинструмент",B2798&lt;&gt;"2_Садовая техника"),$J$5,IF($J$4&lt;=20%,$J$4,IFERROR(VLOOKUP(S2798,LEGEND!$L$2:$M$5,2,FALSE),$J$4)))</f>
        <v>0</v>
      </c>
      <c r="N2798" s="48" t="s">
        <v>60</v>
      </c>
      <c r="O2798" s="6" t="s">
        <v>60</v>
      </c>
      <c r="P2798" s="49" t="s">
        <v>66</v>
      </c>
      <c r="Q2798" s="49" t="s">
        <v>67</v>
      </c>
      <c r="R2798" s="6" t="s">
        <v>60</v>
      </c>
      <c r="S2798" s="49" t="s">
        <v>60</v>
      </c>
      <c r="T2798" s="73" t="str">
        <f>IF(_xlfn.XLOOKUP(I2798,LEGEND!B:B,LEGEND!H:H)&lt;&gt;"-",HYPERLINK(_xlfn.XLOOKUP(I2798,LEGEND!B:B,LEGEND!H:H),"link"),_xlfn.XLOOKUP(I2798,LEGEND!B:B,LEGEND!H:H))</f>
        <v>-</v>
      </c>
      <c r="U2798" s="73" t="str">
        <f>HYPERLINK(_xlfn.XLOOKUP(I2798,LEGEND!B:B,LEGEND!I:I))</f>
        <v>https://milwaukee-media-images.s3.amazonaws.com/hi/4932471142--Hero_1.jpg</v>
      </c>
      <c r="V2798" s="51" t="s">
        <v>15969</v>
      </c>
      <c r="W2798" s="63" t="s">
        <v>71</v>
      </c>
      <c r="X2798" s="64">
        <v>90</v>
      </c>
      <c r="Y2798" s="64">
        <v>22</v>
      </c>
      <c r="Z2798" s="64">
        <v>22</v>
      </c>
      <c r="AA2798" s="84">
        <v>4.3999999999999997E-2</v>
      </c>
      <c r="AB2798" s="85">
        <v>10</v>
      </c>
      <c r="AC2798" s="85">
        <v>1</v>
      </c>
    </row>
    <row r="2799" spans="1:29" ht="25.5">
      <c r="A2799" s="1"/>
      <c r="B2799" s="6" t="s">
        <v>8777</v>
      </c>
      <c r="C2799" s="6" t="s">
        <v>8778</v>
      </c>
      <c r="D2799" s="6" t="s">
        <v>8861</v>
      </c>
      <c r="E2799" s="49" t="s">
        <v>9076</v>
      </c>
      <c r="F2799" s="6" t="s">
        <v>9077</v>
      </c>
      <c r="G2799" s="6" t="s">
        <v>60</v>
      </c>
      <c r="H2799" s="6" t="s">
        <v>60</v>
      </c>
      <c r="I2799" s="60" t="s">
        <v>15970</v>
      </c>
      <c r="J2799" s="49" t="s">
        <v>15971</v>
      </c>
      <c r="K2799" s="6" t="s">
        <v>15972</v>
      </c>
      <c r="L2799" s="29">
        <f>IF($J$6="с учетом НДС",VLOOKUP(I2799,LEGEND!B:E,4,0)*(1-M2799),VLOOKUP(I2799,LEGEND!B:E,4,0)*(1-M2799)/1.2)</f>
        <v>1060</v>
      </c>
      <c r="M2799" s="57">
        <f>IF(AND(B2799&lt;&gt;"1_Электроинструмент",B2799&lt;&gt;"2_Садовая техника"),$J$5,IF($J$4&lt;=20%,$J$4,IFERROR(VLOOKUP(S2799,LEGEND!$L$2:$M$5,2,FALSE),$J$4)))</f>
        <v>0</v>
      </c>
      <c r="N2799" s="48" t="s">
        <v>60</v>
      </c>
      <c r="O2799" s="6" t="s">
        <v>60</v>
      </c>
      <c r="P2799" s="49" t="s">
        <v>66</v>
      </c>
      <c r="Q2799" s="49" t="s">
        <v>67</v>
      </c>
      <c r="R2799" s="6" t="s">
        <v>60</v>
      </c>
      <c r="S2799" s="49" t="s">
        <v>60</v>
      </c>
      <c r="T2799" s="73" t="str">
        <f>IF(_xlfn.XLOOKUP(I2799,LEGEND!B:B,LEGEND!H:H)&lt;&gt;"-",HYPERLINK(_xlfn.XLOOKUP(I2799,LEGEND!B:B,LEGEND!H:H),"link"),_xlfn.XLOOKUP(I2799,LEGEND!B:B,LEGEND!H:H))</f>
        <v>link</v>
      </c>
      <c r="U2799" s="73" t="str">
        <f>HYPERLINK(_xlfn.XLOOKUP(I2799,LEGEND!B:B,LEGEND!I:I))</f>
        <v>https://milwaukee-media-images.s3.amazonaws.com/hi/4932478177--Hero_1.jpg</v>
      </c>
      <c r="V2799" s="51" t="s">
        <v>15973</v>
      </c>
      <c r="W2799" s="63" t="s">
        <v>71</v>
      </c>
      <c r="X2799" s="64">
        <v>114</v>
      </c>
      <c r="Y2799" s="64">
        <v>29</v>
      </c>
      <c r="Z2799" s="64">
        <v>29</v>
      </c>
      <c r="AA2799" s="84">
        <v>0.12</v>
      </c>
      <c r="AB2799" s="85">
        <v>10</v>
      </c>
      <c r="AC2799" s="85">
        <v>1</v>
      </c>
    </row>
    <row r="2800" spans="1:29" ht="25.5">
      <c r="A2800" s="1"/>
      <c r="B2800" s="6" t="s">
        <v>8777</v>
      </c>
      <c r="C2800" s="6" t="s">
        <v>8778</v>
      </c>
      <c r="D2800" s="6" t="s">
        <v>8861</v>
      </c>
      <c r="E2800" s="49" t="s">
        <v>9076</v>
      </c>
      <c r="F2800" s="6" t="s">
        <v>9077</v>
      </c>
      <c r="G2800" s="6" t="s">
        <v>60</v>
      </c>
      <c r="H2800" s="6" t="s">
        <v>60</v>
      </c>
      <c r="I2800" s="60" t="s">
        <v>15974</v>
      </c>
      <c r="J2800" s="49" t="s">
        <v>15975</v>
      </c>
      <c r="K2800" s="6" t="s">
        <v>15976</v>
      </c>
      <c r="L2800" s="29">
        <f>IF($J$6="с учетом НДС",VLOOKUP(I2800,LEGEND!B:E,4,0)*(1-M2800),VLOOKUP(I2800,LEGEND!B:E,4,0)*(1-M2800)/1.2)</f>
        <v>1060</v>
      </c>
      <c r="M2800" s="57">
        <f>IF(AND(B2800&lt;&gt;"1_Электроинструмент",B2800&lt;&gt;"2_Садовая техника"),$J$5,IF($J$4&lt;=20%,$J$4,IFERROR(VLOOKUP(S2800,LEGEND!$L$2:$M$5,2,FALSE),$J$4)))</f>
        <v>0</v>
      </c>
      <c r="N2800" s="48" t="s">
        <v>60</v>
      </c>
      <c r="O2800" s="6" t="s">
        <v>60</v>
      </c>
      <c r="P2800" s="49" t="s">
        <v>66</v>
      </c>
      <c r="Q2800" s="49" t="s">
        <v>67</v>
      </c>
      <c r="R2800" s="6" t="s">
        <v>60</v>
      </c>
      <c r="S2800" s="49" t="s">
        <v>60</v>
      </c>
      <c r="T2800" s="73" t="str">
        <f>IF(_xlfn.XLOOKUP(I2800,LEGEND!B:B,LEGEND!H:H)&lt;&gt;"-",HYPERLINK(_xlfn.XLOOKUP(I2800,LEGEND!B:B,LEGEND!H:H),"link"),_xlfn.XLOOKUP(I2800,LEGEND!B:B,LEGEND!H:H))</f>
        <v>link</v>
      </c>
      <c r="U2800" s="73" t="str">
        <f>HYPERLINK(_xlfn.XLOOKUP(I2800,LEGEND!B:B,LEGEND!I:I))</f>
        <v>https://milwaukee-media-images.s3.amazonaws.com/hi/4932352227--Hero_1.jpg</v>
      </c>
      <c r="V2800" s="51" t="s">
        <v>15977</v>
      </c>
      <c r="W2800" s="63" t="s">
        <v>71</v>
      </c>
      <c r="X2800" s="64">
        <v>20</v>
      </c>
      <c r="Y2800" s="64">
        <v>17</v>
      </c>
      <c r="Z2800" s="64">
        <v>76</v>
      </c>
      <c r="AA2800" s="84">
        <v>0.05</v>
      </c>
      <c r="AB2800" s="85">
        <v>10</v>
      </c>
      <c r="AC2800" s="85">
        <v>1</v>
      </c>
    </row>
    <row r="2801" spans="1:29" ht="15">
      <c r="A2801" s="1"/>
      <c r="B2801" s="6" t="s">
        <v>8777</v>
      </c>
      <c r="C2801" s="6" t="s">
        <v>8778</v>
      </c>
      <c r="D2801" s="6" t="s">
        <v>8861</v>
      </c>
      <c r="E2801" s="49" t="s">
        <v>9076</v>
      </c>
      <c r="F2801" s="6" t="s">
        <v>9077</v>
      </c>
      <c r="G2801" s="6" t="s">
        <v>60</v>
      </c>
      <c r="H2801" s="6" t="s">
        <v>60</v>
      </c>
      <c r="I2801" s="60" t="s">
        <v>15978</v>
      </c>
      <c r="J2801" s="49" t="s">
        <v>15979</v>
      </c>
      <c r="K2801" s="6" t="s">
        <v>15980</v>
      </c>
      <c r="L2801" s="29">
        <f>IF($J$6="с учетом НДС",VLOOKUP(I2801,LEGEND!B:E,4,0)*(1-M2801),VLOOKUP(I2801,LEGEND!B:E,4,0)*(1-M2801)/1.2)</f>
        <v>1070</v>
      </c>
      <c r="M2801" s="57">
        <f>IF(AND(B2801&lt;&gt;"1_Электроинструмент",B2801&lt;&gt;"2_Садовая техника"),$J$5,IF($J$4&lt;=20%,$J$4,IFERROR(VLOOKUP(S2801,LEGEND!$L$2:$M$5,2,FALSE),$J$4)))</f>
        <v>0</v>
      </c>
      <c r="N2801" s="48" t="s">
        <v>60</v>
      </c>
      <c r="O2801" s="6" t="s">
        <v>60</v>
      </c>
      <c r="P2801" s="49" t="s">
        <v>66</v>
      </c>
      <c r="Q2801" s="49" t="s">
        <v>473</v>
      </c>
      <c r="R2801" s="6" t="s">
        <v>60</v>
      </c>
      <c r="S2801" s="49" t="s">
        <v>60</v>
      </c>
      <c r="T2801" s="73" t="str">
        <f>IF(_xlfn.XLOOKUP(I2801,LEGEND!B:B,LEGEND!H:H)&lt;&gt;"-",HYPERLINK(_xlfn.XLOOKUP(I2801,LEGEND!B:B,LEGEND!H:H),"link"),_xlfn.XLOOKUP(I2801,LEGEND!B:B,LEGEND!H:H))</f>
        <v>-</v>
      </c>
      <c r="U2801" s="73" t="str">
        <f>HYPERLINK(_xlfn.XLOOKUP(I2801,LEGEND!B:B,LEGEND!I:I))</f>
        <v>https://milwaukee-media-images.s3.amazonaws.com/hi/4932352208--Hero_1.jpg</v>
      </c>
      <c r="V2801" s="51" t="s">
        <v>15981</v>
      </c>
      <c r="W2801" s="63" t="s">
        <v>71</v>
      </c>
      <c r="X2801" s="64">
        <v>73</v>
      </c>
      <c r="Y2801" s="64">
        <v>18</v>
      </c>
      <c r="Z2801" s="64">
        <v>18</v>
      </c>
      <c r="AA2801" s="84">
        <v>5.2999999999999999E-2</v>
      </c>
      <c r="AB2801" s="85">
        <v>10</v>
      </c>
      <c r="AC2801" s="85">
        <v>1</v>
      </c>
    </row>
    <row r="2802" spans="1:29" ht="15">
      <c r="A2802" s="1"/>
      <c r="B2802" s="6" t="s">
        <v>8777</v>
      </c>
      <c r="C2802" s="6" t="s">
        <v>8778</v>
      </c>
      <c r="D2802" s="6" t="s">
        <v>8861</v>
      </c>
      <c r="E2802" s="49" t="s">
        <v>9076</v>
      </c>
      <c r="F2802" s="6" t="s">
        <v>9077</v>
      </c>
      <c r="G2802" s="6" t="s">
        <v>60</v>
      </c>
      <c r="H2802" s="6" t="s">
        <v>60</v>
      </c>
      <c r="I2802" s="60" t="s">
        <v>15982</v>
      </c>
      <c r="J2802" s="49" t="s">
        <v>15983</v>
      </c>
      <c r="K2802" s="6" t="s">
        <v>15984</v>
      </c>
      <c r="L2802" s="29">
        <f>IF($J$6="с учетом НДС",VLOOKUP(I2802,LEGEND!B:E,4,0)*(1-M2802),VLOOKUP(I2802,LEGEND!B:E,4,0)*(1-M2802)/1.2)</f>
        <v>1070</v>
      </c>
      <c r="M2802" s="57">
        <f>IF(AND(B2802&lt;&gt;"1_Электроинструмент",B2802&lt;&gt;"2_Садовая техника"),$J$5,IF($J$4&lt;=20%,$J$4,IFERROR(VLOOKUP(S2802,LEGEND!$L$2:$M$5,2,FALSE),$J$4)))</f>
        <v>0</v>
      </c>
      <c r="N2802" s="48" t="s">
        <v>60</v>
      </c>
      <c r="O2802" s="6" t="s">
        <v>60</v>
      </c>
      <c r="P2802" s="49" t="s">
        <v>66</v>
      </c>
      <c r="Q2802" s="49" t="s">
        <v>473</v>
      </c>
      <c r="R2802" s="6" t="s">
        <v>60</v>
      </c>
      <c r="S2802" s="49" t="s">
        <v>60</v>
      </c>
      <c r="T2802" s="73" t="str">
        <f>IF(_xlfn.XLOOKUP(I2802,LEGEND!B:B,LEGEND!H:H)&lt;&gt;"-",HYPERLINK(_xlfn.XLOOKUP(I2802,LEGEND!B:B,LEGEND!H:H),"link"),_xlfn.XLOOKUP(I2802,LEGEND!B:B,LEGEND!H:H))</f>
        <v>link</v>
      </c>
      <c r="U2802" s="73" t="str">
        <f>HYPERLINK(_xlfn.XLOOKUP(I2802,LEGEND!B:B,LEGEND!I:I))</f>
        <v>https://milwaukee-media-images.s3.amazonaws.com/hi/4932363549--Hero_1.jpg</v>
      </c>
      <c r="V2802" s="51" t="s">
        <v>15985</v>
      </c>
      <c r="W2802" s="63" t="s">
        <v>71</v>
      </c>
      <c r="X2802" s="64">
        <v>163</v>
      </c>
      <c r="Y2802" s="64">
        <v>329</v>
      </c>
      <c r="Z2802" s="64">
        <v>42</v>
      </c>
      <c r="AA2802" s="84">
        <v>0.36</v>
      </c>
      <c r="AB2802" s="85">
        <v>5</v>
      </c>
      <c r="AC2802" s="85">
        <v>1</v>
      </c>
    </row>
    <row r="2803" spans="1:29" ht="25.5">
      <c r="A2803" s="1"/>
      <c r="B2803" s="6" t="s">
        <v>8777</v>
      </c>
      <c r="C2803" s="6" t="s">
        <v>8778</v>
      </c>
      <c r="D2803" s="6" t="s">
        <v>8861</v>
      </c>
      <c r="E2803" s="49" t="s">
        <v>9076</v>
      </c>
      <c r="F2803" s="6" t="s">
        <v>9077</v>
      </c>
      <c r="G2803" s="6" t="s">
        <v>60</v>
      </c>
      <c r="H2803" s="6" t="s">
        <v>60</v>
      </c>
      <c r="I2803" s="60" t="s">
        <v>15986</v>
      </c>
      <c r="J2803" s="49" t="s">
        <v>15987</v>
      </c>
      <c r="K2803" s="6" t="s">
        <v>15988</v>
      </c>
      <c r="L2803" s="29">
        <f>IF($J$6="с учетом НДС",VLOOKUP(I2803,LEGEND!B:E,4,0)*(1-M2803),VLOOKUP(I2803,LEGEND!B:E,4,0)*(1-M2803)/1.2)</f>
        <v>1070</v>
      </c>
      <c r="M2803" s="57">
        <f>IF(AND(B2803&lt;&gt;"1_Электроинструмент",B2803&lt;&gt;"2_Садовая техника"),$J$5,IF($J$4&lt;=20%,$J$4,IFERROR(VLOOKUP(S2803,LEGEND!$L$2:$M$5,2,FALSE),$J$4)))</f>
        <v>0</v>
      </c>
      <c r="N2803" s="48" t="s">
        <v>60</v>
      </c>
      <c r="O2803" s="6" t="s">
        <v>60</v>
      </c>
      <c r="P2803" s="49" t="s">
        <v>66</v>
      </c>
      <c r="Q2803" s="49" t="s">
        <v>67</v>
      </c>
      <c r="R2803" s="6" t="s">
        <v>60</v>
      </c>
      <c r="S2803" s="49" t="s">
        <v>60</v>
      </c>
      <c r="T2803" s="73" t="str">
        <f>IF(_xlfn.XLOOKUP(I2803,LEGEND!B:B,LEGEND!H:H)&lt;&gt;"-",HYPERLINK(_xlfn.XLOOKUP(I2803,LEGEND!B:B,LEGEND!H:H),"link"),_xlfn.XLOOKUP(I2803,LEGEND!B:B,LEGEND!H:H))</f>
        <v>link</v>
      </c>
      <c r="U2803" s="73" t="str">
        <f>HYPERLINK(_xlfn.XLOOKUP(I2803,LEGEND!B:B,LEGEND!I:I))</f>
        <v>https://milwaukee-media-images.s3.amazonaws.com/hi/4932373328--Hero_1.jpg</v>
      </c>
      <c r="V2803" s="51" t="s">
        <v>15989</v>
      </c>
      <c r="W2803" s="63" t="s">
        <v>71</v>
      </c>
      <c r="X2803" s="64">
        <v>75</v>
      </c>
      <c r="Y2803" s="64">
        <v>40</v>
      </c>
      <c r="Z2803" s="64">
        <v>250</v>
      </c>
      <c r="AA2803" s="84">
        <v>0.219</v>
      </c>
      <c r="AB2803" s="85">
        <v>1</v>
      </c>
      <c r="AC2803" s="85">
        <v>1</v>
      </c>
    </row>
    <row r="2804" spans="1:29" ht="25.5">
      <c r="A2804" s="1"/>
      <c r="B2804" s="6" t="s">
        <v>8777</v>
      </c>
      <c r="C2804" s="6" t="s">
        <v>8778</v>
      </c>
      <c r="D2804" s="6" t="s">
        <v>8861</v>
      </c>
      <c r="E2804" s="49" t="s">
        <v>9076</v>
      </c>
      <c r="F2804" s="6" t="s">
        <v>9077</v>
      </c>
      <c r="G2804" s="6" t="s">
        <v>60</v>
      </c>
      <c r="H2804" s="6" t="s">
        <v>60</v>
      </c>
      <c r="I2804" s="60" t="s">
        <v>15990</v>
      </c>
      <c r="J2804" s="49" t="s">
        <v>15991</v>
      </c>
      <c r="K2804" s="6" t="s">
        <v>15992</v>
      </c>
      <c r="L2804" s="29">
        <f>IF($J$6="с учетом НДС",VLOOKUP(I2804,LEGEND!B:E,4,0)*(1-M2804),VLOOKUP(I2804,LEGEND!B:E,4,0)*(1-M2804)/1.2)</f>
        <v>1070</v>
      </c>
      <c r="M2804" s="57">
        <f>IF(AND(B2804&lt;&gt;"1_Электроинструмент",B2804&lt;&gt;"2_Садовая техника"),$J$5,IF($J$4&lt;=20%,$J$4,IFERROR(VLOOKUP(S2804,LEGEND!$L$2:$M$5,2,FALSE),$J$4)))</f>
        <v>0</v>
      </c>
      <c r="N2804" s="48" t="s">
        <v>60</v>
      </c>
      <c r="O2804" s="6" t="s">
        <v>60</v>
      </c>
      <c r="P2804" s="49" t="s">
        <v>66</v>
      </c>
      <c r="Q2804" s="49" t="s">
        <v>67</v>
      </c>
      <c r="R2804" s="6" t="s">
        <v>60</v>
      </c>
      <c r="S2804" s="49" t="s">
        <v>60</v>
      </c>
      <c r="T2804" s="73" t="str">
        <f>IF(_xlfn.XLOOKUP(I2804,LEGEND!B:B,LEGEND!H:H)&lt;&gt;"-",HYPERLINK(_xlfn.XLOOKUP(I2804,LEGEND!B:B,LEGEND!H:H),"link"),_xlfn.XLOOKUP(I2804,LEGEND!B:B,LEGEND!H:H))</f>
        <v>link</v>
      </c>
      <c r="U2804" s="73" t="str">
        <f>HYPERLINK(_xlfn.XLOOKUP(I2804,LEGEND!B:B,LEGEND!I:I))</f>
        <v>https://milwaukee-media-images.s3.amazonaws.com/hi/4932373329--Hero_1.jpg</v>
      </c>
      <c r="V2804" s="51" t="s">
        <v>15993</v>
      </c>
      <c r="W2804" s="63" t="s">
        <v>71</v>
      </c>
      <c r="X2804" s="64">
        <v>75</v>
      </c>
      <c r="Y2804" s="64">
        <v>40</v>
      </c>
      <c r="Z2804" s="64">
        <v>250</v>
      </c>
      <c r="AA2804" s="84">
        <v>0.254</v>
      </c>
      <c r="AB2804" s="85">
        <v>1</v>
      </c>
      <c r="AC2804" s="85">
        <v>1</v>
      </c>
    </row>
    <row r="2805" spans="1:29" ht="25.5">
      <c r="A2805" s="1"/>
      <c r="B2805" s="6" t="s">
        <v>8777</v>
      </c>
      <c r="C2805" s="6" t="s">
        <v>8778</v>
      </c>
      <c r="D2805" s="6" t="s">
        <v>8861</v>
      </c>
      <c r="E2805" s="49" t="s">
        <v>9076</v>
      </c>
      <c r="F2805" s="6" t="s">
        <v>9077</v>
      </c>
      <c r="G2805" s="6" t="s">
        <v>60</v>
      </c>
      <c r="H2805" s="6" t="s">
        <v>60</v>
      </c>
      <c r="I2805" s="60" t="s">
        <v>15994</v>
      </c>
      <c r="J2805" s="49" t="s">
        <v>15995</v>
      </c>
      <c r="K2805" s="6" t="s">
        <v>15996</v>
      </c>
      <c r="L2805" s="29">
        <f>IF($J$6="с учетом НДС",VLOOKUP(I2805,LEGEND!B:E,4,0)*(1-M2805),VLOOKUP(I2805,LEGEND!B:E,4,0)*(1-M2805)/1.2)</f>
        <v>1070</v>
      </c>
      <c r="M2805" s="57">
        <f>IF(AND(B2805&lt;&gt;"1_Электроинструмент",B2805&lt;&gt;"2_Садовая техника"),$J$5,IF($J$4&lt;=20%,$J$4,IFERROR(VLOOKUP(S2805,LEGEND!$L$2:$M$5,2,FALSE),$J$4)))</f>
        <v>0</v>
      </c>
      <c r="N2805" s="48" t="s">
        <v>60</v>
      </c>
      <c r="O2805" s="6" t="s">
        <v>60</v>
      </c>
      <c r="P2805" s="49" t="s">
        <v>66</v>
      </c>
      <c r="Q2805" s="49" t="s">
        <v>473</v>
      </c>
      <c r="R2805" s="6" t="s">
        <v>60</v>
      </c>
      <c r="S2805" s="49" t="s">
        <v>60</v>
      </c>
      <c r="T2805" s="73" t="str">
        <f>IF(_xlfn.XLOOKUP(I2805,LEGEND!B:B,LEGEND!H:H)&lt;&gt;"-",HYPERLINK(_xlfn.XLOOKUP(I2805,LEGEND!B:B,LEGEND!H:H),"link"),_xlfn.XLOOKUP(I2805,LEGEND!B:B,LEGEND!H:H))</f>
        <v>link</v>
      </c>
      <c r="U2805" s="73" t="str">
        <f>HYPERLINK(_xlfn.XLOOKUP(I2805,LEGEND!B:B,LEGEND!I:I))</f>
        <v>https://milwaukee-media-images.s3.amazonaws.com/hi/4932430551--Hero_1.jpg</v>
      </c>
      <c r="V2805" s="51" t="s">
        <v>15997</v>
      </c>
      <c r="W2805" s="63" t="s">
        <v>71</v>
      </c>
      <c r="X2805" s="64">
        <v>31</v>
      </c>
      <c r="Y2805" s="64">
        <v>31</v>
      </c>
      <c r="Z2805" s="64">
        <v>152</v>
      </c>
      <c r="AA2805" s="84">
        <v>0.16</v>
      </c>
      <c r="AB2805" s="85">
        <v>5</v>
      </c>
      <c r="AC2805" s="85">
        <v>1</v>
      </c>
    </row>
    <row r="2806" spans="1:29" ht="15">
      <c r="A2806" s="1"/>
      <c r="B2806" s="6" t="s">
        <v>8777</v>
      </c>
      <c r="C2806" s="6" t="s">
        <v>8778</v>
      </c>
      <c r="D2806" s="6" t="s">
        <v>8861</v>
      </c>
      <c r="E2806" s="49" t="s">
        <v>9076</v>
      </c>
      <c r="F2806" s="6" t="s">
        <v>9077</v>
      </c>
      <c r="G2806" s="6" t="s">
        <v>60</v>
      </c>
      <c r="H2806" s="6" t="s">
        <v>60</v>
      </c>
      <c r="I2806" s="60" t="s">
        <v>15998</v>
      </c>
      <c r="J2806" s="49" t="s">
        <v>15999</v>
      </c>
      <c r="K2806" s="6" t="s">
        <v>16000</v>
      </c>
      <c r="L2806" s="29">
        <f>IF($J$6="с учетом НДС",VLOOKUP(I2806,LEGEND!B:E,4,0)*(1-M2806),VLOOKUP(I2806,LEGEND!B:E,4,0)*(1-M2806)/1.2)</f>
        <v>1090</v>
      </c>
      <c r="M2806" s="57">
        <f>IF(AND(B2806&lt;&gt;"1_Электроинструмент",B2806&lt;&gt;"2_Садовая техника"),$J$5,IF($J$4&lt;=20%,$J$4,IFERROR(VLOOKUP(S2806,LEGEND!$L$2:$M$5,2,FALSE),$J$4)))</f>
        <v>0</v>
      </c>
      <c r="N2806" s="48" t="s">
        <v>60</v>
      </c>
      <c r="O2806" s="6" t="s">
        <v>60</v>
      </c>
      <c r="P2806" s="49" t="s">
        <v>66</v>
      </c>
      <c r="Q2806" s="49" t="s">
        <v>473</v>
      </c>
      <c r="R2806" s="6" t="s">
        <v>60</v>
      </c>
      <c r="S2806" s="49" t="s">
        <v>60</v>
      </c>
      <c r="T2806" s="73" t="str">
        <f>IF(_xlfn.XLOOKUP(I2806,LEGEND!B:B,LEGEND!H:H)&lt;&gt;"-",HYPERLINK(_xlfn.XLOOKUP(I2806,LEGEND!B:B,LEGEND!H:H),"link"),_xlfn.XLOOKUP(I2806,LEGEND!B:B,LEGEND!H:H))</f>
        <v>-</v>
      </c>
      <c r="U2806" s="73" t="str">
        <f>HYPERLINK(_xlfn.XLOOKUP(I2806,LEGEND!B:B,LEGEND!I:I))</f>
        <v>https://milwaukee-media-images.s3.amazonaws.com/hi/4932352209--Hero_1.jpg</v>
      </c>
      <c r="V2806" s="51" t="s">
        <v>16001</v>
      </c>
      <c r="W2806" s="63" t="s">
        <v>71</v>
      </c>
      <c r="X2806" s="64">
        <v>105</v>
      </c>
      <c r="Y2806" s="64">
        <v>25</v>
      </c>
      <c r="Z2806" s="64">
        <v>25</v>
      </c>
      <c r="AA2806" s="84">
        <v>6.7000000000000004E-2</v>
      </c>
      <c r="AB2806" s="85">
        <v>10</v>
      </c>
      <c r="AC2806" s="85">
        <v>1</v>
      </c>
    </row>
    <row r="2807" spans="1:29" ht="25.5">
      <c r="A2807" s="1"/>
      <c r="B2807" s="6" t="s">
        <v>8777</v>
      </c>
      <c r="C2807" s="6" t="s">
        <v>8778</v>
      </c>
      <c r="D2807" s="6" t="s">
        <v>8861</v>
      </c>
      <c r="E2807" s="49" t="s">
        <v>9076</v>
      </c>
      <c r="F2807" s="6" t="s">
        <v>9077</v>
      </c>
      <c r="G2807" s="6" t="s">
        <v>60</v>
      </c>
      <c r="H2807" s="6" t="s">
        <v>60</v>
      </c>
      <c r="I2807" s="60" t="s">
        <v>16002</v>
      </c>
      <c r="J2807" s="49" t="s">
        <v>16003</v>
      </c>
      <c r="K2807" s="6" t="s">
        <v>16004</v>
      </c>
      <c r="L2807" s="29">
        <f>IF($J$6="с учетом НДС",VLOOKUP(I2807,LEGEND!B:E,4,0)*(1-M2807),VLOOKUP(I2807,LEGEND!B:E,4,0)*(1-M2807)/1.2)</f>
        <v>1100</v>
      </c>
      <c r="M2807" s="57">
        <f>IF(AND(B2807&lt;&gt;"1_Электроинструмент",B2807&lt;&gt;"2_Садовая техника"),$J$5,IF($J$4&lt;=20%,$J$4,IFERROR(VLOOKUP(S2807,LEGEND!$L$2:$M$5,2,FALSE),$J$4)))</f>
        <v>0</v>
      </c>
      <c r="N2807" s="48" t="s">
        <v>60</v>
      </c>
      <c r="O2807" s="6" t="s">
        <v>60</v>
      </c>
      <c r="P2807" s="49" t="s">
        <v>66</v>
      </c>
      <c r="Q2807" s="49" t="s">
        <v>67</v>
      </c>
      <c r="R2807" s="6" t="s">
        <v>60</v>
      </c>
      <c r="S2807" s="49" t="s">
        <v>60</v>
      </c>
      <c r="T2807" s="73" t="str">
        <f>IF(_xlfn.XLOOKUP(I2807,LEGEND!B:B,LEGEND!H:H)&lt;&gt;"-",HYPERLINK(_xlfn.XLOOKUP(I2807,LEGEND!B:B,LEGEND!H:H),"link"),_xlfn.XLOOKUP(I2807,LEGEND!B:B,LEGEND!H:H))</f>
        <v>-</v>
      </c>
      <c r="U2807" s="73" t="str">
        <f>HYPERLINK(_xlfn.XLOOKUP(I2807,LEGEND!B:B,LEGEND!I:I))</f>
        <v>https://milwaukee-media-images.s3.amazonaws.com/hi/4932363284--Hero_1.jpg</v>
      </c>
      <c r="V2807" s="51" t="s">
        <v>16005</v>
      </c>
      <c r="W2807" s="63" t="s">
        <v>71</v>
      </c>
      <c r="X2807" s="64">
        <v>47</v>
      </c>
      <c r="Y2807" s="64">
        <v>13</v>
      </c>
      <c r="Z2807" s="64">
        <v>197</v>
      </c>
      <c r="AA2807" s="84">
        <v>9.5000000000000001E-2</v>
      </c>
      <c r="AB2807" s="85">
        <v>1</v>
      </c>
      <c r="AC2807" s="85">
        <v>1</v>
      </c>
    </row>
    <row r="2808" spans="1:29" ht="25.5">
      <c r="A2808" s="1"/>
      <c r="B2808" s="6" t="s">
        <v>8777</v>
      </c>
      <c r="C2808" s="6" t="s">
        <v>8778</v>
      </c>
      <c r="D2808" s="6" t="s">
        <v>8861</v>
      </c>
      <c r="E2808" s="49" t="s">
        <v>9076</v>
      </c>
      <c r="F2808" s="6" t="s">
        <v>9077</v>
      </c>
      <c r="G2808" s="6" t="s">
        <v>60</v>
      </c>
      <c r="H2808" s="6" t="s">
        <v>60</v>
      </c>
      <c r="I2808" s="60" t="s">
        <v>16006</v>
      </c>
      <c r="J2808" s="49" t="s">
        <v>16007</v>
      </c>
      <c r="K2808" s="6" t="s">
        <v>16008</v>
      </c>
      <c r="L2808" s="29">
        <f>IF($J$6="с учетом НДС",VLOOKUP(I2808,LEGEND!B:E,4,0)*(1-M2808),VLOOKUP(I2808,LEGEND!B:E,4,0)*(1-M2808)/1.2)</f>
        <v>1100</v>
      </c>
      <c r="M2808" s="57">
        <f>IF(AND(B2808&lt;&gt;"1_Электроинструмент",B2808&lt;&gt;"2_Садовая техника"),$J$5,IF($J$4&lt;=20%,$J$4,IFERROR(VLOOKUP(S2808,LEGEND!$L$2:$M$5,2,FALSE),$J$4)))</f>
        <v>0</v>
      </c>
      <c r="N2808" s="48" t="s">
        <v>60</v>
      </c>
      <c r="O2808" s="6" t="s">
        <v>60</v>
      </c>
      <c r="P2808" s="49" t="s">
        <v>66</v>
      </c>
      <c r="Q2808" s="49" t="s">
        <v>67</v>
      </c>
      <c r="R2808" s="6" t="s">
        <v>60</v>
      </c>
      <c r="S2808" s="49" t="s">
        <v>60</v>
      </c>
      <c r="T2808" s="73" t="str">
        <f>IF(_xlfn.XLOOKUP(I2808,LEGEND!B:B,LEGEND!H:H)&lt;&gt;"-",HYPERLINK(_xlfn.XLOOKUP(I2808,LEGEND!B:B,LEGEND!H:H),"link"),_xlfn.XLOOKUP(I2808,LEGEND!B:B,LEGEND!H:H))</f>
        <v>link</v>
      </c>
      <c r="U2808" s="73" t="str">
        <f>HYPERLINK(_xlfn.XLOOKUP(I2808,LEGEND!B:B,LEGEND!I:I))</f>
        <v>https://milwaukee-media-images.s3.amazonaws.com/hi/4932363519--Hero_1.jpg</v>
      </c>
      <c r="V2808" s="51" t="s">
        <v>16009</v>
      </c>
      <c r="W2808" s="63" t="s">
        <v>71</v>
      </c>
      <c r="X2808" s="64">
        <v>150</v>
      </c>
      <c r="Y2808" s="64">
        <v>120</v>
      </c>
      <c r="Z2808" s="64">
        <v>10</v>
      </c>
      <c r="AA2808" s="84">
        <v>0.33500000000000002</v>
      </c>
      <c r="AB2808" s="85">
        <v>10</v>
      </c>
      <c r="AC2808" s="85">
        <v>1</v>
      </c>
    </row>
    <row r="2809" spans="1:29" ht="25.5">
      <c r="A2809" s="1"/>
      <c r="B2809" s="6" t="s">
        <v>8777</v>
      </c>
      <c r="C2809" s="6" t="s">
        <v>8778</v>
      </c>
      <c r="D2809" s="6" t="s">
        <v>8861</v>
      </c>
      <c r="E2809" s="49" t="s">
        <v>9076</v>
      </c>
      <c r="F2809" s="6" t="s">
        <v>9077</v>
      </c>
      <c r="G2809" s="6" t="s">
        <v>60</v>
      </c>
      <c r="H2809" s="6" t="s">
        <v>60</v>
      </c>
      <c r="I2809" s="60" t="s">
        <v>16010</v>
      </c>
      <c r="J2809" s="49" t="s">
        <v>16011</v>
      </c>
      <c r="K2809" s="6" t="s">
        <v>16012</v>
      </c>
      <c r="L2809" s="29">
        <f>IF($J$6="с учетом НДС",VLOOKUP(I2809,LEGEND!B:E,4,0)*(1-M2809),VLOOKUP(I2809,LEGEND!B:E,4,0)*(1-M2809)/1.2)</f>
        <v>1130</v>
      </c>
      <c r="M2809" s="57">
        <f>IF(AND(B2809&lt;&gt;"1_Электроинструмент",B2809&lt;&gt;"2_Садовая техника"),$J$5,IF($J$4&lt;=20%,$J$4,IFERROR(VLOOKUP(S2809,LEGEND!$L$2:$M$5,2,FALSE),$J$4)))</f>
        <v>0</v>
      </c>
      <c r="N2809" s="48" t="s">
        <v>60</v>
      </c>
      <c r="O2809" s="6" t="s">
        <v>60</v>
      </c>
      <c r="P2809" s="49" t="s">
        <v>66</v>
      </c>
      <c r="Q2809" s="49" t="s">
        <v>67</v>
      </c>
      <c r="R2809" s="6" t="s">
        <v>60</v>
      </c>
      <c r="S2809" s="49" t="s">
        <v>60</v>
      </c>
      <c r="T2809" s="73" t="str">
        <f>IF(_xlfn.XLOOKUP(I2809,LEGEND!B:B,LEGEND!H:H)&lt;&gt;"-",HYPERLINK(_xlfn.XLOOKUP(I2809,LEGEND!B:B,LEGEND!H:H),"link"),_xlfn.XLOOKUP(I2809,LEGEND!B:B,LEGEND!H:H))</f>
        <v>link</v>
      </c>
      <c r="U2809" s="73" t="str">
        <f>HYPERLINK(_xlfn.XLOOKUP(I2809,LEGEND!B:B,LEGEND!I:I))</f>
        <v>https://milwaukee-media-images.s3.amazonaws.com/hi/4932352228--Hero_1.jpg</v>
      </c>
      <c r="V2809" s="51" t="s">
        <v>16013</v>
      </c>
      <c r="W2809" s="63" t="s">
        <v>71</v>
      </c>
      <c r="X2809" s="64">
        <v>73</v>
      </c>
      <c r="Y2809" s="64">
        <v>18</v>
      </c>
      <c r="Z2809" s="64">
        <v>18</v>
      </c>
      <c r="AA2809" s="84">
        <v>4.7E-2</v>
      </c>
      <c r="AB2809" s="85">
        <v>10</v>
      </c>
      <c r="AC2809" s="85">
        <v>1</v>
      </c>
    </row>
    <row r="2810" spans="1:29" ht="25.5">
      <c r="A2810" s="1"/>
      <c r="B2810" s="6" t="s">
        <v>8777</v>
      </c>
      <c r="C2810" s="6" t="s">
        <v>8778</v>
      </c>
      <c r="D2810" s="6" t="s">
        <v>8861</v>
      </c>
      <c r="E2810" s="49" t="s">
        <v>9076</v>
      </c>
      <c r="F2810" s="6" t="s">
        <v>9077</v>
      </c>
      <c r="G2810" s="6" t="s">
        <v>60</v>
      </c>
      <c r="H2810" s="6" t="s">
        <v>60</v>
      </c>
      <c r="I2810" s="60" t="s">
        <v>16014</v>
      </c>
      <c r="J2810" s="49" t="s">
        <v>16015</v>
      </c>
      <c r="K2810" s="6" t="s">
        <v>16016</v>
      </c>
      <c r="L2810" s="29">
        <f>IF($J$6="с учетом НДС",VLOOKUP(I2810,LEGEND!B:E,4,0)*(1-M2810),VLOOKUP(I2810,LEGEND!B:E,4,0)*(1-M2810)/1.2)</f>
        <v>1130</v>
      </c>
      <c r="M2810" s="57">
        <f>IF(AND(B2810&lt;&gt;"1_Электроинструмент",B2810&lt;&gt;"2_Садовая техника"),$J$5,IF($J$4&lt;=20%,$J$4,IFERROR(VLOOKUP(S2810,LEGEND!$L$2:$M$5,2,FALSE),$J$4)))</f>
        <v>0</v>
      </c>
      <c r="N2810" s="48" t="s">
        <v>60</v>
      </c>
      <c r="O2810" s="6" t="s">
        <v>60</v>
      </c>
      <c r="P2810" s="49" t="s">
        <v>66</v>
      </c>
      <c r="Q2810" s="49" t="s">
        <v>67</v>
      </c>
      <c r="R2810" s="6" t="s">
        <v>60</v>
      </c>
      <c r="S2810" s="49" t="s">
        <v>60</v>
      </c>
      <c r="T2810" s="73" t="str">
        <f>IF(_xlfn.XLOOKUP(I2810,LEGEND!B:B,LEGEND!H:H)&lt;&gt;"-",HYPERLINK(_xlfn.XLOOKUP(I2810,LEGEND!B:B,LEGEND!H:H),"link"),_xlfn.XLOOKUP(I2810,LEGEND!B:B,LEGEND!H:H))</f>
        <v>link</v>
      </c>
      <c r="U2810" s="73" t="str">
        <f>HYPERLINK(_xlfn.XLOOKUP(I2810,LEGEND!B:B,LEGEND!I:I))</f>
        <v>https://milwaukee-media-images.s3.amazonaws.com/hi/4932352229--Hero_1.jpg</v>
      </c>
      <c r="V2810" s="51" t="s">
        <v>16017</v>
      </c>
      <c r="W2810" s="63" t="s">
        <v>71</v>
      </c>
      <c r="X2810" s="64">
        <v>73</v>
      </c>
      <c r="Y2810" s="64">
        <v>18</v>
      </c>
      <c r="Z2810" s="64">
        <v>18</v>
      </c>
      <c r="AA2810" s="84">
        <v>0.05</v>
      </c>
      <c r="AB2810" s="85">
        <v>10</v>
      </c>
      <c r="AC2810" s="85">
        <v>1</v>
      </c>
    </row>
    <row r="2811" spans="1:29" ht="25.5">
      <c r="A2811" s="1"/>
      <c r="B2811" s="6" t="s">
        <v>8777</v>
      </c>
      <c r="C2811" s="6" t="s">
        <v>8778</v>
      </c>
      <c r="D2811" s="6" t="s">
        <v>8861</v>
      </c>
      <c r="E2811" s="49" t="s">
        <v>9076</v>
      </c>
      <c r="F2811" s="6" t="s">
        <v>9077</v>
      </c>
      <c r="G2811" s="6" t="s">
        <v>60</v>
      </c>
      <c r="H2811" s="6" t="s">
        <v>60</v>
      </c>
      <c r="I2811" s="60" t="s">
        <v>16018</v>
      </c>
      <c r="J2811" s="49" t="s">
        <v>16019</v>
      </c>
      <c r="K2811" s="6" t="s">
        <v>16020</v>
      </c>
      <c r="L2811" s="29">
        <f>IF($J$6="с учетом НДС",VLOOKUP(I2811,LEGEND!B:E,4,0)*(1-M2811),VLOOKUP(I2811,LEGEND!B:E,4,0)*(1-M2811)/1.2)</f>
        <v>1140</v>
      </c>
      <c r="M2811" s="57">
        <f>IF(AND(B2811&lt;&gt;"1_Электроинструмент",B2811&lt;&gt;"2_Садовая техника"),$J$5,IF($J$4&lt;=20%,$J$4,IFERROR(VLOOKUP(S2811,LEGEND!$L$2:$M$5,2,FALSE),$J$4)))</f>
        <v>0</v>
      </c>
      <c r="N2811" s="48" t="s">
        <v>60</v>
      </c>
      <c r="O2811" s="6" t="s">
        <v>60</v>
      </c>
      <c r="P2811" s="49" t="s">
        <v>66</v>
      </c>
      <c r="Q2811" s="49" t="s">
        <v>67</v>
      </c>
      <c r="R2811" s="6" t="s">
        <v>60</v>
      </c>
      <c r="S2811" s="49" t="s">
        <v>60</v>
      </c>
      <c r="T2811" s="73" t="str">
        <f>IF(_xlfn.XLOOKUP(I2811,LEGEND!B:B,LEGEND!H:H)&lt;&gt;"-",HYPERLINK(_xlfn.XLOOKUP(I2811,LEGEND!B:B,LEGEND!H:H),"link"),_xlfn.XLOOKUP(I2811,LEGEND!B:B,LEGEND!H:H))</f>
        <v>link</v>
      </c>
      <c r="U2811" s="73" t="str">
        <f>HYPERLINK(_xlfn.XLOOKUP(I2811,LEGEND!B:B,LEGEND!I:I))</f>
        <v>https://milwaukee-media-images.s3.amazonaws.com/hi/4932478178--Hero_1.jpg</v>
      </c>
      <c r="V2811" s="51" t="s">
        <v>16021</v>
      </c>
      <c r="W2811" s="63" t="s">
        <v>71</v>
      </c>
      <c r="X2811" s="64">
        <v>114</v>
      </c>
      <c r="Y2811" s="64">
        <v>29</v>
      </c>
      <c r="Z2811" s="64">
        <v>29</v>
      </c>
      <c r="AA2811" s="84">
        <v>0.126</v>
      </c>
      <c r="AB2811" s="85">
        <v>10</v>
      </c>
      <c r="AC2811" s="85">
        <v>1</v>
      </c>
    </row>
    <row r="2812" spans="1:29" ht="25.5">
      <c r="A2812" s="1"/>
      <c r="B2812" s="6" t="s">
        <v>8777</v>
      </c>
      <c r="C2812" s="6" t="s">
        <v>8778</v>
      </c>
      <c r="D2812" s="6" t="s">
        <v>8861</v>
      </c>
      <c r="E2812" s="49" t="s">
        <v>9076</v>
      </c>
      <c r="F2812" s="6" t="s">
        <v>9077</v>
      </c>
      <c r="G2812" s="6" t="s">
        <v>60</v>
      </c>
      <c r="H2812" s="6" t="s">
        <v>60</v>
      </c>
      <c r="I2812" s="60" t="s">
        <v>16022</v>
      </c>
      <c r="J2812" s="49" t="s">
        <v>16023</v>
      </c>
      <c r="K2812" s="6" t="s">
        <v>16024</v>
      </c>
      <c r="L2812" s="29">
        <f>IF($J$6="с учетом НДС",VLOOKUP(I2812,LEGEND!B:E,4,0)*(1-M2812),VLOOKUP(I2812,LEGEND!B:E,4,0)*(1-M2812)/1.2)</f>
        <v>1160</v>
      </c>
      <c r="M2812" s="57">
        <f>IF(AND(B2812&lt;&gt;"1_Электроинструмент",B2812&lt;&gt;"2_Садовая техника"),$J$5,IF($J$4&lt;=20%,$J$4,IFERROR(VLOOKUP(S2812,LEGEND!$L$2:$M$5,2,FALSE),$J$4)))</f>
        <v>0</v>
      </c>
      <c r="N2812" s="48" t="s">
        <v>60</v>
      </c>
      <c r="O2812" s="6" t="s">
        <v>60</v>
      </c>
      <c r="P2812" s="49" t="s">
        <v>66</v>
      </c>
      <c r="Q2812" s="49" t="s">
        <v>67</v>
      </c>
      <c r="R2812" s="6" t="s">
        <v>60</v>
      </c>
      <c r="S2812" s="49" t="s">
        <v>60</v>
      </c>
      <c r="T2812" s="73" t="str">
        <f>IF(_xlfn.XLOOKUP(I2812,LEGEND!B:B,LEGEND!H:H)&lt;&gt;"-",HYPERLINK(_xlfn.XLOOKUP(I2812,LEGEND!B:B,LEGEND!H:H),"link"),_xlfn.XLOOKUP(I2812,LEGEND!B:B,LEGEND!H:H))</f>
        <v>link</v>
      </c>
      <c r="U2812" s="73" t="str">
        <f>HYPERLINK(_xlfn.XLOOKUP(I2812,LEGEND!B:B,LEGEND!I:I))</f>
        <v>https://milwaukee-media-images.s3.amazonaws.com/hi/4932352390--Hero_1.jpg</v>
      </c>
      <c r="V2812" s="51" t="s">
        <v>16025</v>
      </c>
      <c r="W2812" s="63" t="s">
        <v>71</v>
      </c>
      <c r="X2812" s="64">
        <v>31</v>
      </c>
      <c r="Y2812" s="64">
        <v>31</v>
      </c>
      <c r="Z2812" s="64">
        <v>152</v>
      </c>
      <c r="AA2812" s="84">
        <v>0.184</v>
      </c>
      <c r="AB2812" s="85">
        <v>10</v>
      </c>
      <c r="AC2812" s="85">
        <v>1</v>
      </c>
    </row>
    <row r="2813" spans="1:29" ht="25.5">
      <c r="A2813" s="1"/>
      <c r="B2813" s="6" t="s">
        <v>8777</v>
      </c>
      <c r="C2813" s="6" t="s">
        <v>8778</v>
      </c>
      <c r="D2813" s="6" t="s">
        <v>8861</v>
      </c>
      <c r="E2813" s="49" t="s">
        <v>9076</v>
      </c>
      <c r="F2813" s="6" t="s">
        <v>9077</v>
      </c>
      <c r="G2813" s="6" t="s">
        <v>60</v>
      </c>
      <c r="H2813" s="6" t="s">
        <v>60</v>
      </c>
      <c r="I2813" s="60" t="s">
        <v>16026</v>
      </c>
      <c r="J2813" s="49" t="s">
        <v>16027</v>
      </c>
      <c r="K2813" s="6" t="s">
        <v>16028</v>
      </c>
      <c r="L2813" s="29">
        <f>IF($J$6="с учетом НДС",VLOOKUP(I2813,LEGEND!B:E,4,0)*(1-M2813),VLOOKUP(I2813,LEGEND!B:E,4,0)*(1-M2813)/1.2)</f>
        <v>1160</v>
      </c>
      <c r="M2813" s="57">
        <f>IF(AND(B2813&lt;&gt;"1_Электроинструмент",B2813&lt;&gt;"2_Садовая техника"),$J$5,IF($J$4&lt;=20%,$J$4,IFERROR(VLOOKUP(S2813,LEGEND!$L$2:$M$5,2,FALSE),$J$4)))</f>
        <v>0</v>
      </c>
      <c r="N2813" s="48" t="s">
        <v>60</v>
      </c>
      <c r="O2813" s="6" t="s">
        <v>60</v>
      </c>
      <c r="P2813" s="49" t="s">
        <v>66</v>
      </c>
      <c r="Q2813" s="49" t="s">
        <v>67</v>
      </c>
      <c r="R2813" s="6" t="s">
        <v>60</v>
      </c>
      <c r="S2813" s="49" t="s">
        <v>60</v>
      </c>
      <c r="T2813" s="73" t="str">
        <f>IF(_xlfn.XLOOKUP(I2813,LEGEND!B:B,LEGEND!H:H)&lt;&gt;"-",HYPERLINK(_xlfn.XLOOKUP(I2813,LEGEND!B:B,LEGEND!H:H),"link"),_xlfn.XLOOKUP(I2813,LEGEND!B:B,LEGEND!H:H))</f>
        <v>link</v>
      </c>
      <c r="U2813" s="73" t="str">
        <f>HYPERLINK(_xlfn.XLOOKUP(I2813,LEGEND!B:B,LEGEND!I:I))</f>
        <v>https://milwaukee-media-images.s3.amazonaws.com/hi/4932352395--Hero_1.jpg</v>
      </c>
      <c r="V2813" s="51" t="s">
        <v>16029</v>
      </c>
      <c r="W2813" s="63" t="s">
        <v>71</v>
      </c>
      <c r="X2813" s="64">
        <v>31</v>
      </c>
      <c r="Y2813" s="64">
        <v>31</v>
      </c>
      <c r="Z2813" s="64">
        <v>152</v>
      </c>
      <c r="AA2813" s="84">
        <v>0.20200000000000001</v>
      </c>
      <c r="AB2813" s="85">
        <v>5</v>
      </c>
      <c r="AC2813" s="85">
        <v>1</v>
      </c>
    </row>
    <row r="2814" spans="1:29" ht="25.5">
      <c r="A2814" s="1"/>
      <c r="B2814" s="6" t="s">
        <v>8777</v>
      </c>
      <c r="C2814" s="6" t="s">
        <v>8778</v>
      </c>
      <c r="D2814" s="6" t="s">
        <v>8861</v>
      </c>
      <c r="E2814" s="49" t="s">
        <v>9076</v>
      </c>
      <c r="F2814" s="6" t="s">
        <v>9077</v>
      </c>
      <c r="G2814" s="6" t="s">
        <v>60</v>
      </c>
      <c r="H2814" s="6" t="s">
        <v>60</v>
      </c>
      <c r="I2814" s="60" t="s">
        <v>16030</v>
      </c>
      <c r="J2814" s="49" t="s">
        <v>16031</v>
      </c>
      <c r="K2814" s="6" t="s">
        <v>16032</v>
      </c>
      <c r="L2814" s="29">
        <f>IF($J$6="с учетом НДС",VLOOKUP(I2814,LEGEND!B:E,4,0)*(1-M2814),VLOOKUP(I2814,LEGEND!B:E,4,0)*(1-M2814)/1.2)</f>
        <v>1160</v>
      </c>
      <c r="M2814" s="57">
        <f>IF(AND(B2814&lt;&gt;"1_Электроинструмент",B2814&lt;&gt;"2_Садовая техника"),$J$5,IF($J$4&lt;=20%,$J$4,IFERROR(VLOOKUP(S2814,LEGEND!$L$2:$M$5,2,FALSE),$J$4)))</f>
        <v>0</v>
      </c>
      <c r="N2814" s="48" t="s">
        <v>60</v>
      </c>
      <c r="O2814" s="6" t="s">
        <v>60</v>
      </c>
      <c r="P2814" s="49" t="s">
        <v>66</v>
      </c>
      <c r="Q2814" s="49" t="s">
        <v>67</v>
      </c>
      <c r="R2814" s="6" t="s">
        <v>60</v>
      </c>
      <c r="S2814" s="49" t="s">
        <v>60</v>
      </c>
      <c r="T2814" s="73" t="str">
        <f>IF(_xlfn.XLOOKUP(I2814,LEGEND!B:B,LEGEND!H:H)&lt;&gt;"-",HYPERLINK(_xlfn.XLOOKUP(I2814,LEGEND!B:B,LEGEND!H:H),"link"),_xlfn.XLOOKUP(I2814,LEGEND!B:B,LEGEND!H:H))</f>
        <v>link</v>
      </c>
      <c r="U2814" s="73" t="str">
        <f>HYPERLINK(_xlfn.XLOOKUP(I2814,LEGEND!B:B,LEGEND!I:I))</f>
        <v>https://milwaukee-media-images.s3.amazonaws.com/hi/4932373330--Hero_1.jpg</v>
      </c>
      <c r="V2814" s="51" t="s">
        <v>16033</v>
      </c>
      <c r="W2814" s="63" t="s">
        <v>71</v>
      </c>
      <c r="X2814" s="64">
        <v>75</v>
      </c>
      <c r="Y2814" s="64">
        <v>40</v>
      </c>
      <c r="Z2814" s="64">
        <v>250</v>
      </c>
      <c r="AA2814" s="84">
        <v>0.26700000000000002</v>
      </c>
      <c r="AB2814" s="85">
        <v>1</v>
      </c>
      <c r="AC2814" s="85">
        <v>1</v>
      </c>
    </row>
    <row r="2815" spans="1:29" ht="15">
      <c r="A2815" s="1"/>
      <c r="B2815" s="6" t="s">
        <v>8777</v>
      </c>
      <c r="C2815" s="6" t="s">
        <v>8778</v>
      </c>
      <c r="D2815" s="6" t="s">
        <v>8861</v>
      </c>
      <c r="E2815" s="49" t="s">
        <v>9076</v>
      </c>
      <c r="F2815" s="6" t="s">
        <v>9077</v>
      </c>
      <c r="G2815" s="6" t="s">
        <v>60</v>
      </c>
      <c r="H2815" s="6" t="s">
        <v>60</v>
      </c>
      <c r="I2815" s="60" t="s">
        <v>16034</v>
      </c>
      <c r="J2815" s="49" t="s">
        <v>16035</v>
      </c>
      <c r="K2815" s="6" t="s">
        <v>16036</v>
      </c>
      <c r="L2815" s="29">
        <f>IF($J$6="с учетом НДС",VLOOKUP(I2815,LEGEND!B:E,4,0)*(1-M2815),VLOOKUP(I2815,LEGEND!B:E,4,0)*(1-M2815)/1.2)</f>
        <v>1160</v>
      </c>
      <c r="M2815" s="57">
        <f>IF(AND(B2815&lt;&gt;"1_Электроинструмент",B2815&lt;&gt;"2_Садовая техника"),$J$5,IF($J$4&lt;=20%,$J$4,IFERROR(VLOOKUP(S2815,LEGEND!$L$2:$M$5,2,FALSE),$J$4)))</f>
        <v>0</v>
      </c>
      <c r="N2815" s="48" t="s">
        <v>60</v>
      </c>
      <c r="O2815" s="6" t="s">
        <v>60</v>
      </c>
      <c r="P2815" s="49" t="s">
        <v>66</v>
      </c>
      <c r="Q2815" s="49" t="s">
        <v>473</v>
      </c>
      <c r="R2815" s="6" t="s">
        <v>60</v>
      </c>
      <c r="S2815" s="49" t="s">
        <v>60</v>
      </c>
      <c r="T2815" s="73" t="str">
        <f>IF(_xlfn.XLOOKUP(I2815,LEGEND!B:B,LEGEND!H:H)&lt;&gt;"-",HYPERLINK(_xlfn.XLOOKUP(I2815,LEGEND!B:B,LEGEND!H:H),"link"),_xlfn.XLOOKUP(I2815,LEGEND!B:B,LEGEND!H:H))</f>
        <v>link</v>
      </c>
      <c r="U2815" s="73" t="str">
        <f>HYPERLINK(_xlfn.XLOOKUP(I2815,LEGEND!B:B,LEGEND!I:I))</f>
        <v>https://milwaukee-media-images.s3.amazonaws.com/hi/4932430331--Hero_1.jpg</v>
      </c>
      <c r="V2815" s="51" t="s">
        <v>16037</v>
      </c>
      <c r="W2815" s="63" t="s">
        <v>71</v>
      </c>
      <c r="X2815" s="64">
        <v>130</v>
      </c>
      <c r="Y2815" s="64">
        <v>25</v>
      </c>
      <c r="Z2815" s="64">
        <v>25</v>
      </c>
      <c r="AA2815" s="84">
        <v>7.0999999999999994E-2</v>
      </c>
      <c r="AB2815" s="85">
        <v>10</v>
      </c>
      <c r="AC2815" s="85">
        <v>1</v>
      </c>
    </row>
    <row r="2816" spans="1:29" ht="25.5">
      <c r="A2816" s="1"/>
      <c r="B2816" s="6" t="s">
        <v>8777</v>
      </c>
      <c r="C2816" s="6" t="s">
        <v>8778</v>
      </c>
      <c r="D2816" s="6" t="s">
        <v>8861</v>
      </c>
      <c r="E2816" s="49" t="s">
        <v>9076</v>
      </c>
      <c r="F2816" s="6" t="s">
        <v>9077</v>
      </c>
      <c r="G2816" s="6" t="s">
        <v>60</v>
      </c>
      <c r="H2816" s="6" t="s">
        <v>60</v>
      </c>
      <c r="I2816" s="60" t="s">
        <v>16038</v>
      </c>
      <c r="J2816" s="49" t="s">
        <v>16039</v>
      </c>
      <c r="K2816" s="6" t="s">
        <v>16040</v>
      </c>
      <c r="L2816" s="29">
        <f>IF($J$6="с учетом НДС",VLOOKUP(I2816,LEGEND!B:E,4,0)*(1-M2816),VLOOKUP(I2816,LEGEND!B:E,4,0)*(1-M2816)/1.2)</f>
        <v>1160</v>
      </c>
      <c r="M2816" s="57">
        <f>IF(AND(B2816&lt;&gt;"1_Электроинструмент",B2816&lt;&gt;"2_Садовая техника"),$J$5,IF($J$4&lt;=20%,$J$4,IFERROR(VLOOKUP(S2816,LEGEND!$L$2:$M$5,2,FALSE),$J$4)))</f>
        <v>0</v>
      </c>
      <c r="N2816" s="48" t="s">
        <v>60</v>
      </c>
      <c r="O2816" s="6" t="s">
        <v>60</v>
      </c>
      <c r="P2816" s="49" t="s">
        <v>66</v>
      </c>
      <c r="Q2816" s="49" t="s">
        <v>67</v>
      </c>
      <c r="R2816" s="6" t="s">
        <v>60</v>
      </c>
      <c r="S2816" s="49" t="s">
        <v>60</v>
      </c>
      <c r="T2816" s="73" t="str">
        <f>IF(_xlfn.XLOOKUP(I2816,LEGEND!B:B,LEGEND!H:H)&lt;&gt;"-",HYPERLINK(_xlfn.XLOOKUP(I2816,LEGEND!B:B,LEGEND!H:H),"link"),_xlfn.XLOOKUP(I2816,LEGEND!B:B,LEGEND!H:H))</f>
        <v>link</v>
      </c>
      <c r="U2816" s="73" t="str">
        <f>HYPERLINK(_xlfn.XLOOKUP(I2816,LEGEND!B:B,LEGEND!I:I))</f>
        <v>https://milwaukee-media-images.s3.amazonaws.com/hi/4932430548--Hero_1.jpg</v>
      </c>
      <c r="V2816" s="51" t="s">
        <v>16041</v>
      </c>
      <c r="W2816" s="63" t="s">
        <v>71</v>
      </c>
      <c r="X2816" s="64">
        <v>31</v>
      </c>
      <c r="Y2816" s="64">
        <v>31</v>
      </c>
      <c r="Z2816" s="64">
        <v>152</v>
      </c>
      <c r="AA2816" s="84">
        <v>0.13400000000000001</v>
      </c>
      <c r="AB2816" s="85">
        <v>10</v>
      </c>
      <c r="AC2816" s="85">
        <v>1</v>
      </c>
    </row>
    <row r="2817" spans="1:29" ht="25.5">
      <c r="A2817" s="1"/>
      <c r="B2817" s="6" t="s">
        <v>8777</v>
      </c>
      <c r="C2817" s="6" t="s">
        <v>8778</v>
      </c>
      <c r="D2817" s="6" t="s">
        <v>8861</v>
      </c>
      <c r="E2817" s="49" t="s">
        <v>9076</v>
      </c>
      <c r="F2817" s="6" t="s">
        <v>9077</v>
      </c>
      <c r="G2817" s="6" t="s">
        <v>60</v>
      </c>
      <c r="H2817" s="6" t="s">
        <v>60</v>
      </c>
      <c r="I2817" s="60" t="s">
        <v>16042</v>
      </c>
      <c r="J2817" s="49" t="s">
        <v>16043</v>
      </c>
      <c r="K2817" s="6" t="s">
        <v>16044</v>
      </c>
      <c r="L2817" s="29">
        <f>IF($J$6="с учетом НДС",VLOOKUP(I2817,LEGEND!B:E,4,0)*(1-M2817),VLOOKUP(I2817,LEGEND!B:E,4,0)*(1-M2817)/1.2)</f>
        <v>1160</v>
      </c>
      <c r="M2817" s="57">
        <f>IF(AND(B2817&lt;&gt;"1_Электроинструмент",B2817&lt;&gt;"2_Садовая техника"),$J$5,IF($J$4&lt;=20%,$J$4,IFERROR(VLOOKUP(S2817,LEGEND!$L$2:$M$5,2,FALSE),$J$4)))</f>
        <v>0</v>
      </c>
      <c r="N2817" s="48" t="s">
        <v>60</v>
      </c>
      <c r="O2817" s="6" t="s">
        <v>60</v>
      </c>
      <c r="P2817" s="49" t="s">
        <v>66</v>
      </c>
      <c r="Q2817" s="49" t="s">
        <v>67</v>
      </c>
      <c r="R2817" s="6" t="s">
        <v>60</v>
      </c>
      <c r="S2817" s="49" t="s">
        <v>60</v>
      </c>
      <c r="T2817" s="73" t="str">
        <f>IF(_xlfn.XLOOKUP(I2817,LEGEND!B:B,LEGEND!H:H)&lt;&gt;"-",HYPERLINK(_xlfn.XLOOKUP(I2817,LEGEND!B:B,LEGEND!H:H),"link"),_xlfn.XLOOKUP(I2817,LEGEND!B:B,LEGEND!H:H))</f>
        <v>link</v>
      </c>
      <c r="U2817" s="73" t="str">
        <f>HYPERLINK(_xlfn.XLOOKUP(I2817,LEGEND!B:B,LEGEND!I:I))</f>
        <v>https://milwaukee-media-images.s3.amazonaws.com/hi/4932459853--Hero_1.jpg</v>
      </c>
      <c r="V2817" s="51" t="s">
        <v>16045</v>
      </c>
      <c r="W2817" s="63" t="s">
        <v>71</v>
      </c>
      <c r="X2817" s="64">
        <v>31</v>
      </c>
      <c r="Y2817" s="64">
        <v>31</v>
      </c>
      <c r="Z2817" s="64">
        <v>151</v>
      </c>
      <c r="AA2817" s="84">
        <v>0.13200000000000001</v>
      </c>
      <c r="AB2817" s="85">
        <v>10</v>
      </c>
      <c r="AC2817" s="85">
        <v>1</v>
      </c>
    </row>
    <row r="2818" spans="1:29" ht="25.5">
      <c r="A2818" s="1"/>
      <c r="B2818" s="6" t="s">
        <v>8777</v>
      </c>
      <c r="C2818" s="6" t="s">
        <v>8778</v>
      </c>
      <c r="D2818" s="6" t="s">
        <v>8861</v>
      </c>
      <c r="E2818" s="49" t="s">
        <v>9076</v>
      </c>
      <c r="F2818" s="6" t="s">
        <v>9077</v>
      </c>
      <c r="G2818" s="6" t="s">
        <v>60</v>
      </c>
      <c r="H2818" s="6" t="s">
        <v>60</v>
      </c>
      <c r="I2818" s="60" t="s">
        <v>16046</v>
      </c>
      <c r="J2818" s="49" t="s">
        <v>16047</v>
      </c>
      <c r="K2818" s="6" t="s">
        <v>16048</v>
      </c>
      <c r="L2818" s="29">
        <f>IF($J$6="с учетом НДС",VLOOKUP(I2818,LEGEND!B:E,4,0)*(1-M2818),VLOOKUP(I2818,LEGEND!B:E,4,0)*(1-M2818)/1.2)</f>
        <v>1160</v>
      </c>
      <c r="M2818" s="57">
        <f>IF(AND(B2818&lt;&gt;"1_Электроинструмент",B2818&lt;&gt;"2_Садовая техника"),$J$5,IF($J$4&lt;=20%,$J$4,IFERROR(VLOOKUP(S2818,LEGEND!$L$2:$M$5,2,FALSE),$J$4)))</f>
        <v>0</v>
      </c>
      <c r="N2818" s="48" t="s">
        <v>60</v>
      </c>
      <c r="O2818" s="6" t="s">
        <v>60</v>
      </c>
      <c r="P2818" s="49" t="s">
        <v>66</v>
      </c>
      <c r="Q2818" s="49" t="s">
        <v>473</v>
      </c>
      <c r="R2818" s="6" t="s">
        <v>60</v>
      </c>
      <c r="S2818" s="49" t="s">
        <v>60</v>
      </c>
      <c r="T2818" s="73" t="str">
        <f>IF(_xlfn.XLOOKUP(I2818,LEGEND!B:B,LEGEND!H:H)&lt;&gt;"-",HYPERLINK(_xlfn.XLOOKUP(I2818,LEGEND!B:B,LEGEND!H:H),"link"),_xlfn.XLOOKUP(I2818,LEGEND!B:B,LEGEND!H:H))</f>
        <v>link</v>
      </c>
      <c r="U2818" s="73" t="str">
        <f>HYPERLINK(_xlfn.XLOOKUP(I2818,LEGEND!B:B,LEGEND!I:I))</f>
        <v>https://milwaukee-media-images.s3.amazonaws.com/hi/4932459854--Hero_1.jpg</v>
      </c>
      <c r="V2818" s="51" t="s">
        <v>16049</v>
      </c>
      <c r="W2818" s="63" t="s">
        <v>71</v>
      </c>
      <c r="X2818" s="64">
        <v>31</v>
      </c>
      <c r="Y2818" s="64">
        <v>31</v>
      </c>
      <c r="Z2818" s="64">
        <v>151</v>
      </c>
      <c r="AA2818" s="84">
        <v>0.14199999999999999</v>
      </c>
      <c r="AB2818" s="85">
        <v>10</v>
      </c>
      <c r="AC2818" s="85">
        <v>1</v>
      </c>
    </row>
    <row r="2819" spans="1:29" ht="25.5">
      <c r="A2819" s="1"/>
      <c r="B2819" s="6" t="s">
        <v>8777</v>
      </c>
      <c r="C2819" s="6" t="s">
        <v>8778</v>
      </c>
      <c r="D2819" s="6" t="s">
        <v>8861</v>
      </c>
      <c r="E2819" s="49" t="s">
        <v>9076</v>
      </c>
      <c r="F2819" s="6" t="s">
        <v>9077</v>
      </c>
      <c r="G2819" s="6" t="s">
        <v>60</v>
      </c>
      <c r="H2819" s="6" t="s">
        <v>60</v>
      </c>
      <c r="I2819" s="60" t="s">
        <v>16050</v>
      </c>
      <c r="J2819" s="49" t="s">
        <v>16051</v>
      </c>
      <c r="K2819" s="6" t="s">
        <v>16052</v>
      </c>
      <c r="L2819" s="29">
        <f>IF($J$6="с учетом НДС",VLOOKUP(I2819,LEGEND!B:E,4,0)*(1-M2819),VLOOKUP(I2819,LEGEND!B:E,4,0)*(1-M2819)/1.2)</f>
        <v>1160</v>
      </c>
      <c r="M2819" s="57">
        <f>IF(AND(B2819&lt;&gt;"1_Электроинструмент",B2819&lt;&gt;"2_Садовая техника"),$J$5,IF($J$4&lt;=20%,$J$4,IFERROR(VLOOKUP(S2819,LEGEND!$L$2:$M$5,2,FALSE),$J$4)))</f>
        <v>0</v>
      </c>
      <c r="N2819" s="48" t="s">
        <v>60</v>
      </c>
      <c r="O2819" s="6" t="s">
        <v>60</v>
      </c>
      <c r="P2819" s="49" t="s">
        <v>66</v>
      </c>
      <c r="Q2819" s="49" t="s">
        <v>67</v>
      </c>
      <c r="R2819" s="6" t="s">
        <v>60</v>
      </c>
      <c r="S2819" s="49" t="s">
        <v>60</v>
      </c>
      <c r="T2819" s="73" t="str">
        <f>IF(_xlfn.XLOOKUP(I2819,LEGEND!B:B,LEGEND!H:H)&lt;&gt;"-",HYPERLINK(_xlfn.XLOOKUP(I2819,LEGEND!B:B,LEGEND!H:H),"link"),_xlfn.XLOOKUP(I2819,LEGEND!B:B,LEGEND!H:H))</f>
        <v>link</v>
      </c>
      <c r="U2819" s="73" t="str">
        <f>HYPERLINK(_xlfn.XLOOKUP(I2819,LEGEND!B:B,LEGEND!I:I))</f>
        <v>https://milwaukee-media-images.s3.amazonaws.com/hi/4932459855--Hero_1.jpg</v>
      </c>
      <c r="V2819" s="51" t="s">
        <v>16053</v>
      </c>
      <c r="W2819" s="63" t="s">
        <v>71</v>
      </c>
      <c r="X2819" s="64">
        <v>31</v>
      </c>
      <c r="Y2819" s="64">
        <v>31</v>
      </c>
      <c r="Z2819" s="64">
        <v>151</v>
      </c>
      <c r="AA2819" s="84">
        <v>0.152</v>
      </c>
      <c r="AB2819" s="85">
        <v>10</v>
      </c>
      <c r="AC2819" s="85">
        <v>1</v>
      </c>
    </row>
    <row r="2820" spans="1:29" ht="25.5">
      <c r="A2820" s="1"/>
      <c r="B2820" s="6" t="s">
        <v>8777</v>
      </c>
      <c r="C2820" s="6" t="s">
        <v>8778</v>
      </c>
      <c r="D2820" s="6" t="s">
        <v>8861</v>
      </c>
      <c r="E2820" s="49" t="s">
        <v>9076</v>
      </c>
      <c r="F2820" s="6" t="s">
        <v>9077</v>
      </c>
      <c r="G2820" s="6" t="s">
        <v>60</v>
      </c>
      <c r="H2820" s="6" t="s">
        <v>60</v>
      </c>
      <c r="I2820" s="60" t="s">
        <v>16054</v>
      </c>
      <c r="J2820" s="49" t="s">
        <v>16055</v>
      </c>
      <c r="K2820" s="6" t="s">
        <v>16056</v>
      </c>
      <c r="L2820" s="29">
        <f>IF($J$6="с учетом НДС",VLOOKUP(I2820,LEGEND!B:E,4,0)*(1-M2820),VLOOKUP(I2820,LEGEND!B:E,4,0)*(1-M2820)/1.2)</f>
        <v>1160</v>
      </c>
      <c r="M2820" s="57">
        <f>IF(AND(B2820&lt;&gt;"1_Электроинструмент",B2820&lt;&gt;"2_Садовая техника"),$J$5,IF($J$4&lt;=20%,$J$4,IFERROR(VLOOKUP(S2820,LEGEND!$L$2:$M$5,2,FALSE),$J$4)))</f>
        <v>0</v>
      </c>
      <c r="N2820" s="48" t="s">
        <v>60</v>
      </c>
      <c r="O2820" s="6" t="s">
        <v>60</v>
      </c>
      <c r="P2820" s="49" t="s">
        <v>66</v>
      </c>
      <c r="Q2820" s="49" t="s">
        <v>473</v>
      </c>
      <c r="R2820" s="6" t="s">
        <v>60</v>
      </c>
      <c r="S2820" s="49" t="s">
        <v>60</v>
      </c>
      <c r="T2820" s="73" t="str">
        <f>IF(_xlfn.XLOOKUP(I2820,LEGEND!B:B,LEGEND!H:H)&lt;&gt;"-",HYPERLINK(_xlfn.XLOOKUP(I2820,LEGEND!B:B,LEGEND!H:H),"link"),_xlfn.XLOOKUP(I2820,LEGEND!B:B,LEGEND!H:H))</f>
        <v>link</v>
      </c>
      <c r="U2820" s="73" t="str">
        <f>HYPERLINK(_xlfn.XLOOKUP(I2820,LEGEND!B:B,LEGEND!I:I))</f>
        <v>https://milwaukee-media-images.s3.amazonaws.com/hi/4932459868--Hero_1.jpg</v>
      </c>
      <c r="V2820" s="51" t="s">
        <v>16057</v>
      </c>
      <c r="W2820" s="63" t="s">
        <v>71</v>
      </c>
      <c r="X2820" s="64">
        <v>31</v>
      </c>
      <c r="Y2820" s="64">
        <v>31</v>
      </c>
      <c r="Z2820" s="64">
        <v>151</v>
      </c>
      <c r="AA2820" s="84">
        <v>0.19700000000000001</v>
      </c>
      <c r="AB2820" s="85">
        <v>5</v>
      </c>
      <c r="AC2820" s="85">
        <v>1</v>
      </c>
    </row>
    <row r="2821" spans="1:29" ht="25.5">
      <c r="A2821" s="1"/>
      <c r="B2821" s="6" t="s">
        <v>8777</v>
      </c>
      <c r="C2821" s="6" t="s">
        <v>8778</v>
      </c>
      <c r="D2821" s="6" t="s">
        <v>8861</v>
      </c>
      <c r="E2821" s="49" t="s">
        <v>9076</v>
      </c>
      <c r="F2821" s="6" t="s">
        <v>9077</v>
      </c>
      <c r="G2821" s="6" t="s">
        <v>60</v>
      </c>
      <c r="H2821" s="6" t="s">
        <v>60</v>
      </c>
      <c r="I2821" s="60" t="s">
        <v>16058</v>
      </c>
      <c r="J2821" s="49" t="s">
        <v>16059</v>
      </c>
      <c r="K2821" s="6" t="s">
        <v>16060</v>
      </c>
      <c r="L2821" s="29">
        <f>IF($J$6="с учетом НДС",VLOOKUP(I2821,LEGEND!B:E,4,0)*(1-M2821),VLOOKUP(I2821,LEGEND!B:E,4,0)*(1-M2821)/1.2)</f>
        <v>1180</v>
      </c>
      <c r="M2821" s="57">
        <f>IF(AND(B2821&lt;&gt;"1_Электроинструмент",B2821&lt;&gt;"2_Садовая техника"),$J$5,IF($J$4&lt;=20%,$J$4,IFERROR(VLOOKUP(S2821,LEGEND!$L$2:$M$5,2,FALSE),$J$4)))</f>
        <v>0</v>
      </c>
      <c r="N2821" s="48" t="s">
        <v>60</v>
      </c>
      <c r="O2821" s="6" t="s">
        <v>60</v>
      </c>
      <c r="P2821" s="49" t="s">
        <v>66</v>
      </c>
      <c r="Q2821" s="49" t="s">
        <v>67</v>
      </c>
      <c r="R2821" s="6" t="s">
        <v>60</v>
      </c>
      <c r="S2821" s="49" t="s">
        <v>60</v>
      </c>
      <c r="T2821" s="73" t="str">
        <f>IF(_xlfn.XLOOKUP(I2821,LEGEND!B:B,LEGEND!H:H)&lt;&gt;"-",HYPERLINK(_xlfn.XLOOKUP(I2821,LEGEND!B:B,LEGEND!H:H),"link"),_xlfn.XLOOKUP(I2821,LEGEND!B:B,LEGEND!H:H))</f>
        <v>link</v>
      </c>
      <c r="U2821" s="73" t="str">
        <f>HYPERLINK(_xlfn.XLOOKUP(I2821,LEGEND!B:B,LEGEND!I:I))</f>
        <v>https://milwaukee-media-images.s3.amazonaws.com/hi/4932373331--Hero_1.jpg</v>
      </c>
      <c r="V2821" s="51" t="s">
        <v>16061</v>
      </c>
      <c r="W2821" s="63" t="s">
        <v>71</v>
      </c>
      <c r="X2821" s="64">
        <v>75</v>
      </c>
      <c r="Y2821" s="64">
        <v>40</v>
      </c>
      <c r="Z2821" s="64">
        <v>250</v>
      </c>
      <c r="AA2821" s="84">
        <v>0.29199999999999998</v>
      </c>
      <c r="AB2821" s="85">
        <v>1</v>
      </c>
      <c r="AC2821" s="85">
        <v>1</v>
      </c>
    </row>
    <row r="2822" spans="1:29" ht="25.5">
      <c r="A2822" s="1"/>
      <c r="B2822" s="6" t="s">
        <v>8777</v>
      </c>
      <c r="C2822" s="6" t="s">
        <v>8778</v>
      </c>
      <c r="D2822" s="6" t="s">
        <v>8861</v>
      </c>
      <c r="E2822" s="49" t="s">
        <v>9076</v>
      </c>
      <c r="F2822" s="6" t="s">
        <v>9077</v>
      </c>
      <c r="G2822" s="6" t="s">
        <v>60</v>
      </c>
      <c r="H2822" s="6" t="s">
        <v>60</v>
      </c>
      <c r="I2822" s="60" t="s">
        <v>16062</v>
      </c>
      <c r="J2822" s="49" t="s">
        <v>16063</v>
      </c>
      <c r="K2822" s="6" t="s">
        <v>16064</v>
      </c>
      <c r="L2822" s="29">
        <f>IF($J$6="с учетом НДС",VLOOKUP(I2822,LEGEND!B:E,4,0)*(1-M2822),VLOOKUP(I2822,LEGEND!B:E,4,0)*(1-M2822)/1.2)</f>
        <v>1180</v>
      </c>
      <c r="M2822" s="57">
        <f>IF(AND(B2822&lt;&gt;"1_Электроинструмент",B2822&lt;&gt;"2_Садовая техника"),$J$5,IF($J$4&lt;=20%,$J$4,IFERROR(VLOOKUP(S2822,LEGEND!$L$2:$M$5,2,FALSE),$J$4)))</f>
        <v>0</v>
      </c>
      <c r="N2822" s="48" t="s">
        <v>60</v>
      </c>
      <c r="O2822" s="6" t="s">
        <v>60</v>
      </c>
      <c r="P2822" s="49" t="s">
        <v>66</v>
      </c>
      <c r="Q2822" s="49" t="s">
        <v>473</v>
      </c>
      <c r="R2822" s="6" t="s">
        <v>60</v>
      </c>
      <c r="S2822" s="49" t="s">
        <v>60</v>
      </c>
      <c r="T2822" s="73" t="str">
        <f>IF(_xlfn.XLOOKUP(I2822,LEGEND!B:B,LEGEND!H:H)&lt;&gt;"-",HYPERLINK(_xlfn.XLOOKUP(I2822,LEGEND!B:B,LEGEND!H:H),"link"),_xlfn.XLOOKUP(I2822,LEGEND!B:B,LEGEND!H:H))</f>
        <v>link</v>
      </c>
      <c r="U2822" s="73" t="str">
        <f>HYPERLINK(_xlfn.XLOOKUP(I2822,LEGEND!B:B,LEGEND!I:I))</f>
        <v>https://milwaukee-media-images.s3.amazonaws.com/hi/4932459866--Hero_1.jpg</v>
      </c>
      <c r="V2822" s="51" t="s">
        <v>16065</v>
      </c>
      <c r="W2822" s="63" t="s">
        <v>71</v>
      </c>
      <c r="X2822" s="64">
        <v>31</v>
      </c>
      <c r="Y2822" s="64">
        <v>31</v>
      </c>
      <c r="Z2822" s="64">
        <v>151</v>
      </c>
      <c r="AA2822" s="84">
        <v>0.182</v>
      </c>
      <c r="AB2822" s="85">
        <v>5</v>
      </c>
      <c r="AC2822" s="85">
        <v>1</v>
      </c>
    </row>
    <row r="2823" spans="1:29" ht="25.5">
      <c r="A2823" s="1"/>
      <c r="B2823" s="6" t="s">
        <v>8777</v>
      </c>
      <c r="C2823" s="6" t="s">
        <v>8778</v>
      </c>
      <c r="D2823" s="6" t="s">
        <v>8861</v>
      </c>
      <c r="E2823" s="49" t="s">
        <v>9076</v>
      </c>
      <c r="F2823" s="6" t="s">
        <v>9077</v>
      </c>
      <c r="G2823" s="6" t="s">
        <v>60</v>
      </c>
      <c r="H2823" s="6" t="s">
        <v>60</v>
      </c>
      <c r="I2823" s="60" t="s">
        <v>16066</v>
      </c>
      <c r="J2823" s="49" t="s">
        <v>16067</v>
      </c>
      <c r="K2823" s="6" t="s">
        <v>16068</v>
      </c>
      <c r="L2823" s="29">
        <f>IF($J$6="с учетом НДС",VLOOKUP(I2823,LEGEND!B:E,4,0)*(1-M2823),VLOOKUP(I2823,LEGEND!B:E,4,0)*(1-M2823)/1.2)</f>
        <v>1180</v>
      </c>
      <c r="M2823" s="57">
        <f>IF(AND(B2823&lt;&gt;"1_Электроинструмент",B2823&lt;&gt;"2_Садовая техника"),$J$5,IF($J$4&lt;=20%,$J$4,IFERROR(VLOOKUP(S2823,LEGEND!$L$2:$M$5,2,FALSE),$J$4)))</f>
        <v>0</v>
      </c>
      <c r="N2823" s="48" t="s">
        <v>60</v>
      </c>
      <c r="O2823" s="6" t="s">
        <v>60</v>
      </c>
      <c r="P2823" s="49" t="s">
        <v>66</v>
      </c>
      <c r="Q2823" s="49" t="s">
        <v>473</v>
      </c>
      <c r="R2823" s="6" t="s">
        <v>60</v>
      </c>
      <c r="S2823" s="49" t="s">
        <v>60</v>
      </c>
      <c r="T2823" s="73" t="str">
        <f>IF(_xlfn.XLOOKUP(I2823,LEGEND!B:B,LEGEND!H:H)&lt;&gt;"-",HYPERLINK(_xlfn.XLOOKUP(I2823,LEGEND!B:B,LEGEND!H:H),"link"),_xlfn.XLOOKUP(I2823,LEGEND!B:B,LEGEND!H:H))</f>
        <v>link</v>
      </c>
      <c r="U2823" s="73" t="str">
        <f>HYPERLINK(_xlfn.XLOOKUP(I2823,LEGEND!B:B,LEGEND!I:I))</f>
        <v>https://milwaukee-media-images.s3.amazonaws.com/hi/4932459867--Hero_1.jpg</v>
      </c>
      <c r="V2823" s="51" t="s">
        <v>16069</v>
      </c>
      <c r="W2823" s="63" t="s">
        <v>71</v>
      </c>
      <c r="X2823" s="64">
        <v>31</v>
      </c>
      <c r="Y2823" s="64">
        <v>31</v>
      </c>
      <c r="Z2823" s="64">
        <v>151</v>
      </c>
      <c r="AA2823" s="84">
        <v>0.19700000000000001</v>
      </c>
      <c r="AB2823" s="85">
        <v>5</v>
      </c>
      <c r="AC2823" s="85">
        <v>1</v>
      </c>
    </row>
    <row r="2824" spans="1:29" ht="25.5">
      <c r="A2824" s="1"/>
      <c r="B2824" s="6" t="s">
        <v>8777</v>
      </c>
      <c r="C2824" s="6" t="s">
        <v>8778</v>
      </c>
      <c r="D2824" s="6" t="s">
        <v>8861</v>
      </c>
      <c r="E2824" s="49" t="s">
        <v>9076</v>
      </c>
      <c r="F2824" s="6" t="s">
        <v>9077</v>
      </c>
      <c r="G2824" s="6" t="s">
        <v>60</v>
      </c>
      <c r="H2824" s="6" t="s">
        <v>60</v>
      </c>
      <c r="I2824" s="60" t="s">
        <v>16070</v>
      </c>
      <c r="J2824" s="49" t="s">
        <v>16071</v>
      </c>
      <c r="K2824" s="6" t="s">
        <v>16072</v>
      </c>
      <c r="L2824" s="29">
        <f>IF($J$6="с учетом НДС",VLOOKUP(I2824,LEGEND!B:E,4,0)*(1-M2824),VLOOKUP(I2824,LEGEND!B:E,4,0)*(1-M2824)/1.2)</f>
        <v>1180</v>
      </c>
      <c r="M2824" s="57">
        <f>IF(AND(B2824&lt;&gt;"1_Электроинструмент",B2824&lt;&gt;"2_Садовая техника"),$J$5,IF($J$4&lt;=20%,$J$4,IFERROR(VLOOKUP(S2824,LEGEND!$L$2:$M$5,2,FALSE),$J$4)))</f>
        <v>0</v>
      </c>
      <c r="N2824" s="48" t="s">
        <v>60</v>
      </c>
      <c r="O2824" s="6" t="s">
        <v>60</v>
      </c>
      <c r="P2824" s="49" t="s">
        <v>66</v>
      </c>
      <c r="Q2824" s="49" t="s">
        <v>473</v>
      </c>
      <c r="R2824" s="6" t="s">
        <v>60</v>
      </c>
      <c r="S2824" s="49" t="s">
        <v>60</v>
      </c>
      <c r="T2824" s="73" t="str">
        <f>IF(_xlfn.XLOOKUP(I2824,LEGEND!B:B,LEGEND!H:H)&lt;&gt;"-",HYPERLINK(_xlfn.XLOOKUP(I2824,LEGEND!B:B,LEGEND!H:H),"link"),_xlfn.XLOOKUP(I2824,LEGEND!B:B,LEGEND!H:H))</f>
        <v>link</v>
      </c>
      <c r="U2824" s="73" t="str">
        <f>HYPERLINK(_xlfn.XLOOKUP(I2824,LEGEND!B:B,LEGEND!I:I))</f>
        <v>https://milwaukee-media-images.s3.amazonaws.com/hi/4932459869--Hero_1.jpg</v>
      </c>
      <c r="V2824" s="51" t="s">
        <v>16073</v>
      </c>
      <c r="W2824" s="63" t="s">
        <v>71</v>
      </c>
      <c r="X2824" s="64">
        <v>31</v>
      </c>
      <c r="Y2824" s="64">
        <v>31</v>
      </c>
      <c r="Z2824" s="64">
        <v>151</v>
      </c>
      <c r="AA2824" s="84">
        <v>0.19700000000000001</v>
      </c>
      <c r="AB2824" s="85">
        <v>5</v>
      </c>
      <c r="AC2824" s="85">
        <v>1</v>
      </c>
    </row>
    <row r="2825" spans="1:29" ht="25.5">
      <c r="A2825" s="1"/>
      <c r="B2825" s="6" t="s">
        <v>8777</v>
      </c>
      <c r="C2825" s="6" t="s">
        <v>8778</v>
      </c>
      <c r="D2825" s="6" t="s">
        <v>8861</v>
      </c>
      <c r="E2825" s="49" t="s">
        <v>9076</v>
      </c>
      <c r="F2825" s="6" t="s">
        <v>9077</v>
      </c>
      <c r="G2825" s="6" t="s">
        <v>60</v>
      </c>
      <c r="H2825" s="6" t="s">
        <v>60</v>
      </c>
      <c r="I2825" s="60" t="s">
        <v>16074</v>
      </c>
      <c r="J2825" s="49" t="s">
        <v>16075</v>
      </c>
      <c r="K2825" s="6" t="s">
        <v>16076</v>
      </c>
      <c r="L2825" s="29">
        <f>IF($J$6="с учетом НДС",VLOOKUP(I2825,LEGEND!B:E,4,0)*(1-M2825),VLOOKUP(I2825,LEGEND!B:E,4,0)*(1-M2825)/1.2)</f>
        <v>1190</v>
      </c>
      <c r="M2825" s="57">
        <f>IF(AND(B2825&lt;&gt;"1_Электроинструмент",B2825&lt;&gt;"2_Садовая техника"),$J$5,IF($J$4&lt;=20%,$J$4,IFERROR(VLOOKUP(S2825,LEGEND!$L$2:$M$5,2,FALSE),$J$4)))</f>
        <v>0</v>
      </c>
      <c r="N2825" s="48" t="s">
        <v>60</v>
      </c>
      <c r="O2825" s="6" t="s">
        <v>60</v>
      </c>
      <c r="P2825" s="49" t="s">
        <v>66</v>
      </c>
      <c r="Q2825" s="49" t="s">
        <v>67</v>
      </c>
      <c r="R2825" s="6" t="s">
        <v>60</v>
      </c>
      <c r="S2825" s="49" t="s">
        <v>60</v>
      </c>
      <c r="T2825" s="73" t="str">
        <f>IF(_xlfn.XLOOKUP(I2825,LEGEND!B:B,LEGEND!H:H)&lt;&gt;"-",HYPERLINK(_xlfn.XLOOKUP(I2825,LEGEND!B:B,LEGEND!H:H),"link"),_xlfn.XLOOKUP(I2825,LEGEND!B:B,LEGEND!H:H))</f>
        <v>-</v>
      </c>
      <c r="U2825" s="73" t="str">
        <f>HYPERLINK(_xlfn.XLOOKUP(I2825,LEGEND!B:B,LEGEND!I:I))</f>
        <v>https://milwaukee-media-images.s3.amazonaws.com/hi/4932373339--Hero_1.jpg</v>
      </c>
      <c r="V2825" s="51" t="s">
        <v>16077</v>
      </c>
      <c r="W2825" s="63" t="s">
        <v>71</v>
      </c>
      <c r="X2825" s="64">
        <v>28</v>
      </c>
      <c r="Y2825" s="64">
        <v>28</v>
      </c>
      <c r="Z2825" s="64">
        <v>119</v>
      </c>
      <c r="AA2825" s="84">
        <v>7.2999999999999995E-2</v>
      </c>
      <c r="AB2825" s="85">
        <v>10</v>
      </c>
      <c r="AC2825" s="85">
        <v>1</v>
      </c>
    </row>
    <row r="2826" spans="1:29" ht="25.5">
      <c r="A2826" s="1"/>
      <c r="B2826" s="6" t="s">
        <v>8777</v>
      </c>
      <c r="C2826" s="6" t="s">
        <v>8778</v>
      </c>
      <c r="D2826" s="6" t="s">
        <v>8861</v>
      </c>
      <c r="E2826" s="49" t="s">
        <v>9076</v>
      </c>
      <c r="F2826" s="6" t="s">
        <v>9077</v>
      </c>
      <c r="G2826" s="6" t="s">
        <v>60</v>
      </c>
      <c r="H2826" s="6" t="s">
        <v>60</v>
      </c>
      <c r="I2826" s="60" t="s">
        <v>16078</v>
      </c>
      <c r="J2826" s="49" t="s">
        <v>16079</v>
      </c>
      <c r="K2826" s="6" t="s">
        <v>16080</v>
      </c>
      <c r="L2826" s="29">
        <f>IF($J$6="с учетом НДС",VLOOKUP(I2826,LEGEND!B:E,4,0)*(1-M2826),VLOOKUP(I2826,LEGEND!B:E,4,0)*(1-M2826)/1.2)</f>
        <v>1210</v>
      </c>
      <c r="M2826" s="57">
        <f>IF(AND(B2826&lt;&gt;"1_Электроинструмент",B2826&lt;&gt;"2_Садовая техника"),$J$5,IF($J$4&lt;=20%,$J$4,IFERROR(VLOOKUP(S2826,LEGEND!$L$2:$M$5,2,FALSE),$J$4)))</f>
        <v>0</v>
      </c>
      <c r="N2826" s="48" t="s">
        <v>60</v>
      </c>
      <c r="O2826" s="6" t="s">
        <v>60</v>
      </c>
      <c r="P2826" s="49" t="s">
        <v>66</v>
      </c>
      <c r="Q2826" s="49" t="s">
        <v>67</v>
      </c>
      <c r="R2826" s="6" t="s">
        <v>60</v>
      </c>
      <c r="S2826" s="49" t="s">
        <v>60</v>
      </c>
      <c r="T2826" s="73" t="str">
        <f>IF(_xlfn.XLOOKUP(I2826,LEGEND!B:B,LEGEND!H:H)&lt;&gt;"-",HYPERLINK(_xlfn.XLOOKUP(I2826,LEGEND!B:B,LEGEND!H:H),"link"),_xlfn.XLOOKUP(I2826,LEGEND!B:B,LEGEND!H:H))</f>
        <v>link</v>
      </c>
      <c r="U2826" s="73" t="str">
        <f>HYPERLINK(_xlfn.XLOOKUP(I2826,LEGEND!B:B,LEGEND!I:I))</f>
        <v>https://milwaukee-media-images.s3.amazonaws.com/hi/4932363554--Hero_1.jpg</v>
      </c>
      <c r="V2826" s="51" t="s">
        <v>16081</v>
      </c>
      <c r="W2826" s="63" t="s">
        <v>71</v>
      </c>
      <c r="X2826" s="64">
        <v>170</v>
      </c>
      <c r="Y2826" s="64">
        <v>75</v>
      </c>
      <c r="Z2826" s="64">
        <v>13</v>
      </c>
      <c r="AA2826" s="84">
        <v>0.39500000000000002</v>
      </c>
      <c r="AB2826" s="85">
        <v>5</v>
      </c>
      <c r="AC2826" s="85">
        <v>1</v>
      </c>
    </row>
    <row r="2827" spans="1:29" ht="25.5">
      <c r="A2827" s="1"/>
      <c r="B2827" s="6" t="s">
        <v>8777</v>
      </c>
      <c r="C2827" s="6" t="s">
        <v>8778</v>
      </c>
      <c r="D2827" s="6" t="s">
        <v>8861</v>
      </c>
      <c r="E2827" s="49" t="s">
        <v>9076</v>
      </c>
      <c r="F2827" s="6" t="s">
        <v>9077</v>
      </c>
      <c r="G2827" s="6" t="s">
        <v>60</v>
      </c>
      <c r="H2827" s="6" t="s">
        <v>60</v>
      </c>
      <c r="I2827" s="60" t="s">
        <v>16082</v>
      </c>
      <c r="J2827" s="49" t="s">
        <v>16083</v>
      </c>
      <c r="K2827" s="6" t="s">
        <v>16084</v>
      </c>
      <c r="L2827" s="29">
        <f>IF($J$6="с учетом НДС",VLOOKUP(I2827,LEGEND!B:E,4,0)*(1-M2827),VLOOKUP(I2827,LEGEND!B:E,4,0)*(1-M2827)/1.2)</f>
        <v>1220</v>
      </c>
      <c r="M2827" s="57">
        <f>IF(AND(B2827&lt;&gt;"1_Электроинструмент",B2827&lt;&gt;"2_Садовая техника"),$J$5,IF($J$4&lt;=20%,$J$4,IFERROR(VLOOKUP(S2827,LEGEND!$L$2:$M$5,2,FALSE),$J$4)))</f>
        <v>0</v>
      </c>
      <c r="N2827" s="48" t="s">
        <v>60</v>
      </c>
      <c r="O2827" s="6" t="s">
        <v>60</v>
      </c>
      <c r="P2827" s="49" t="s">
        <v>66</v>
      </c>
      <c r="Q2827" s="49" t="s">
        <v>67</v>
      </c>
      <c r="R2827" s="6" t="s">
        <v>60</v>
      </c>
      <c r="S2827" s="49" t="s">
        <v>60</v>
      </c>
      <c r="T2827" s="73" t="str">
        <f>IF(_xlfn.XLOOKUP(I2827,LEGEND!B:B,LEGEND!H:H)&lt;&gt;"-",HYPERLINK(_xlfn.XLOOKUP(I2827,LEGEND!B:B,LEGEND!H:H),"link"),_xlfn.XLOOKUP(I2827,LEGEND!B:B,LEGEND!H:H))</f>
        <v>link</v>
      </c>
      <c r="U2827" s="73" t="str">
        <f>HYPERLINK(_xlfn.XLOOKUP(I2827,LEGEND!B:B,LEGEND!I:I))</f>
        <v>https://milwaukee-media-images.s3.amazonaws.com/hi/4932478179--Hero_1.jpg</v>
      </c>
      <c r="V2827" s="51" t="s">
        <v>16085</v>
      </c>
      <c r="W2827" s="63" t="s">
        <v>71</v>
      </c>
      <c r="X2827" s="64">
        <v>112</v>
      </c>
      <c r="Y2827" s="64">
        <v>28</v>
      </c>
      <c r="Z2827" s="64">
        <v>28</v>
      </c>
      <c r="AA2827" s="84">
        <v>0.14000000000000001</v>
      </c>
      <c r="AB2827" s="85">
        <v>10</v>
      </c>
      <c r="AC2827" s="85">
        <v>1</v>
      </c>
    </row>
    <row r="2828" spans="1:29" ht="25.5">
      <c r="A2828" s="1"/>
      <c r="B2828" s="6" t="s">
        <v>8777</v>
      </c>
      <c r="C2828" s="6" t="s">
        <v>8778</v>
      </c>
      <c r="D2828" s="6" t="s">
        <v>8861</v>
      </c>
      <c r="E2828" s="49" t="s">
        <v>9076</v>
      </c>
      <c r="F2828" s="6" t="s">
        <v>9077</v>
      </c>
      <c r="G2828" s="6" t="s">
        <v>60</v>
      </c>
      <c r="H2828" s="6" t="s">
        <v>60</v>
      </c>
      <c r="I2828" s="60" t="s">
        <v>16086</v>
      </c>
      <c r="J2828" s="49" t="s">
        <v>16087</v>
      </c>
      <c r="K2828" s="6" t="s">
        <v>16088</v>
      </c>
      <c r="L2828" s="29">
        <f>IF($J$6="с учетом НДС",VLOOKUP(I2828,LEGEND!B:E,4,0)*(1-M2828),VLOOKUP(I2828,LEGEND!B:E,4,0)*(1-M2828)/1.2)</f>
        <v>1230</v>
      </c>
      <c r="M2828" s="57">
        <f>IF(AND(B2828&lt;&gt;"1_Электроинструмент",B2828&lt;&gt;"2_Садовая техника"),$J$5,IF($J$4&lt;=20%,$J$4,IFERROR(VLOOKUP(S2828,LEGEND!$L$2:$M$5,2,FALSE),$J$4)))</f>
        <v>0</v>
      </c>
      <c r="N2828" s="48" t="s">
        <v>60</v>
      </c>
      <c r="O2828" s="6" t="s">
        <v>60</v>
      </c>
      <c r="P2828" s="49" t="s">
        <v>66</v>
      </c>
      <c r="Q2828" s="49" t="s">
        <v>67</v>
      </c>
      <c r="R2828" s="6" t="s">
        <v>60</v>
      </c>
      <c r="S2828" s="49" t="s">
        <v>60</v>
      </c>
      <c r="T2828" s="73" t="str">
        <f>IF(_xlfn.XLOOKUP(I2828,LEGEND!B:B,LEGEND!H:H)&lt;&gt;"-",HYPERLINK(_xlfn.XLOOKUP(I2828,LEGEND!B:B,LEGEND!H:H),"link"),_xlfn.XLOOKUP(I2828,LEGEND!B:B,LEGEND!H:H))</f>
        <v>-</v>
      </c>
      <c r="U2828" s="73" t="str">
        <f>HYPERLINK(_xlfn.XLOOKUP(I2828,LEGEND!B:B,LEGEND!I:I))</f>
        <v>https://milwaukee-media-images.s3.amazonaws.com/hi/4932363285--Hero_1.jpg</v>
      </c>
      <c r="V2828" s="51" t="s">
        <v>16089</v>
      </c>
      <c r="W2828" s="63" t="s">
        <v>71</v>
      </c>
      <c r="X2828" s="64">
        <v>47</v>
      </c>
      <c r="Y2828" s="64">
        <v>13</v>
      </c>
      <c r="Z2828" s="64">
        <v>197</v>
      </c>
      <c r="AA2828" s="84">
        <v>9.6000000000000002E-2</v>
      </c>
      <c r="AB2828" s="85">
        <v>1</v>
      </c>
      <c r="AC2828" s="85">
        <v>1</v>
      </c>
    </row>
    <row r="2829" spans="1:29" ht="25.5">
      <c r="A2829" s="1"/>
      <c r="B2829" s="6" t="s">
        <v>8777</v>
      </c>
      <c r="C2829" s="6" t="s">
        <v>8778</v>
      </c>
      <c r="D2829" s="6" t="s">
        <v>8861</v>
      </c>
      <c r="E2829" s="49" t="s">
        <v>9076</v>
      </c>
      <c r="F2829" s="6" t="s">
        <v>9077</v>
      </c>
      <c r="G2829" s="6" t="s">
        <v>60</v>
      </c>
      <c r="H2829" s="6" t="s">
        <v>60</v>
      </c>
      <c r="I2829" s="60" t="s">
        <v>16090</v>
      </c>
      <c r="J2829" s="49" t="s">
        <v>16091</v>
      </c>
      <c r="K2829" s="6" t="s">
        <v>16092</v>
      </c>
      <c r="L2829" s="29">
        <f>IF($J$6="с учетом НДС",VLOOKUP(I2829,LEGEND!B:E,4,0)*(1-M2829),VLOOKUP(I2829,LEGEND!B:E,4,0)*(1-M2829)/1.2)</f>
        <v>1240</v>
      </c>
      <c r="M2829" s="57">
        <f>IF(AND(B2829&lt;&gt;"1_Электроинструмент",B2829&lt;&gt;"2_Садовая техника"),$J$5,IF($J$4&lt;=20%,$J$4,IFERROR(VLOOKUP(S2829,LEGEND!$L$2:$M$5,2,FALSE),$J$4)))</f>
        <v>0</v>
      </c>
      <c r="N2829" s="48" t="s">
        <v>60</v>
      </c>
      <c r="O2829" s="6" t="s">
        <v>60</v>
      </c>
      <c r="P2829" s="49" t="s">
        <v>66</v>
      </c>
      <c r="Q2829" s="49" t="s">
        <v>67</v>
      </c>
      <c r="R2829" s="6" t="s">
        <v>60</v>
      </c>
      <c r="S2829" s="49" t="s">
        <v>60</v>
      </c>
      <c r="T2829" s="73" t="str">
        <f>IF(_xlfn.XLOOKUP(I2829,LEGEND!B:B,LEGEND!H:H)&lt;&gt;"-",HYPERLINK(_xlfn.XLOOKUP(I2829,LEGEND!B:B,LEGEND!H:H),"link"),_xlfn.XLOOKUP(I2829,LEGEND!B:B,LEGEND!H:H))</f>
        <v>link</v>
      </c>
      <c r="U2829" s="73" t="str">
        <f>HYPERLINK(_xlfn.XLOOKUP(I2829,LEGEND!B:B,LEGEND!I:I))</f>
        <v>https://milwaukee-media-images.s3.amazonaws.com/hi/4932352391--Hero_1.jpg</v>
      </c>
      <c r="V2829" s="51" t="s">
        <v>16093</v>
      </c>
      <c r="W2829" s="63" t="s">
        <v>71</v>
      </c>
      <c r="X2829" s="64">
        <v>31</v>
      </c>
      <c r="Y2829" s="64">
        <v>31</v>
      </c>
      <c r="Z2829" s="64">
        <v>152</v>
      </c>
      <c r="AA2829" s="84">
        <v>0.22800000000000001</v>
      </c>
      <c r="AB2829" s="85">
        <v>10</v>
      </c>
      <c r="AC2829" s="85">
        <v>1</v>
      </c>
    </row>
    <row r="2830" spans="1:29" ht="25.5">
      <c r="A2830" s="1"/>
      <c r="B2830" s="6" t="s">
        <v>8777</v>
      </c>
      <c r="C2830" s="6" t="s">
        <v>8778</v>
      </c>
      <c r="D2830" s="6" t="s">
        <v>8861</v>
      </c>
      <c r="E2830" s="49" t="s">
        <v>9076</v>
      </c>
      <c r="F2830" s="6" t="s">
        <v>9077</v>
      </c>
      <c r="G2830" s="6" t="s">
        <v>60</v>
      </c>
      <c r="H2830" s="6" t="s">
        <v>60</v>
      </c>
      <c r="I2830" s="60" t="s">
        <v>16094</v>
      </c>
      <c r="J2830" s="49" t="s">
        <v>16095</v>
      </c>
      <c r="K2830" s="6" t="s">
        <v>16096</v>
      </c>
      <c r="L2830" s="29">
        <f>IF($J$6="с учетом НДС",VLOOKUP(I2830,LEGEND!B:E,4,0)*(1-M2830),VLOOKUP(I2830,LEGEND!B:E,4,0)*(1-M2830)/1.2)</f>
        <v>1250</v>
      </c>
      <c r="M2830" s="57">
        <f>IF(AND(B2830&lt;&gt;"1_Электроинструмент",B2830&lt;&gt;"2_Садовая техника"),$J$5,IF($J$4&lt;=20%,$J$4,IFERROR(VLOOKUP(S2830,LEGEND!$L$2:$M$5,2,FALSE),$J$4)))</f>
        <v>0</v>
      </c>
      <c r="N2830" s="48" t="s">
        <v>60</v>
      </c>
      <c r="O2830" s="6" t="s">
        <v>60</v>
      </c>
      <c r="P2830" s="49" t="s">
        <v>66</v>
      </c>
      <c r="Q2830" s="49" t="s">
        <v>67</v>
      </c>
      <c r="R2830" s="6" t="s">
        <v>60</v>
      </c>
      <c r="S2830" s="49" t="s">
        <v>60</v>
      </c>
      <c r="T2830" s="73" t="str">
        <f>IF(_xlfn.XLOOKUP(I2830,LEGEND!B:B,LEGEND!H:H)&lt;&gt;"-",HYPERLINK(_xlfn.XLOOKUP(I2830,LEGEND!B:B,LEGEND!H:H),"link"),_xlfn.XLOOKUP(I2830,LEGEND!B:B,LEGEND!H:H))</f>
        <v>link</v>
      </c>
      <c r="U2830" s="73" t="str">
        <f>HYPERLINK(_xlfn.XLOOKUP(I2830,LEGEND!B:B,LEGEND!I:I))</f>
        <v>https://milwaukee-media-images.s3.amazonaws.com/hi/4932352396--Hero_1.jpg</v>
      </c>
      <c r="V2830" s="51" t="s">
        <v>16097</v>
      </c>
      <c r="W2830" s="63" t="s">
        <v>71</v>
      </c>
      <c r="X2830" s="64">
        <v>31</v>
      </c>
      <c r="Y2830" s="64">
        <v>31</v>
      </c>
      <c r="Z2830" s="64">
        <v>152</v>
      </c>
      <c r="AA2830" s="84">
        <v>0.18</v>
      </c>
      <c r="AB2830" s="85">
        <v>5</v>
      </c>
      <c r="AC2830" s="85">
        <v>1</v>
      </c>
    </row>
    <row r="2831" spans="1:29" ht="25.5">
      <c r="A2831" s="1"/>
      <c r="B2831" s="6" t="s">
        <v>8777</v>
      </c>
      <c r="C2831" s="6" t="s">
        <v>8778</v>
      </c>
      <c r="D2831" s="6" t="s">
        <v>8861</v>
      </c>
      <c r="E2831" s="49" t="s">
        <v>9076</v>
      </c>
      <c r="F2831" s="6" t="s">
        <v>9077</v>
      </c>
      <c r="G2831" s="6" t="s">
        <v>60</v>
      </c>
      <c r="H2831" s="6" t="s">
        <v>60</v>
      </c>
      <c r="I2831" s="60" t="s">
        <v>16098</v>
      </c>
      <c r="J2831" s="49" t="s">
        <v>16099</v>
      </c>
      <c r="K2831" s="6" t="s">
        <v>16100</v>
      </c>
      <c r="L2831" s="29">
        <f>IF($J$6="с учетом НДС",VLOOKUP(I2831,LEGEND!B:E,4,0)*(1-M2831),VLOOKUP(I2831,LEGEND!B:E,4,0)*(1-M2831)/1.2)</f>
        <v>1270</v>
      </c>
      <c r="M2831" s="57">
        <f>IF(AND(B2831&lt;&gt;"1_Электроинструмент",B2831&lt;&gt;"2_Садовая техника"),$J$5,IF($J$4&lt;=20%,$J$4,IFERROR(VLOOKUP(S2831,LEGEND!$L$2:$M$5,2,FALSE),$J$4)))</f>
        <v>0</v>
      </c>
      <c r="N2831" s="48" t="s">
        <v>60</v>
      </c>
      <c r="O2831" s="6" t="s">
        <v>60</v>
      </c>
      <c r="P2831" s="49" t="s">
        <v>66</v>
      </c>
      <c r="Q2831" s="49" t="s">
        <v>67</v>
      </c>
      <c r="R2831" s="6" t="s">
        <v>60</v>
      </c>
      <c r="S2831" s="49" t="s">
        <v>60</v>
      </c>
      <c r="T2831" s="73" t="str">
        <f>IF(_xlfn.XLOOKUP(I2831,LEGEND!B:B,LEGEND!H:H)&lt;&gt;"-",HYPERLINK(_xlfn.XLOOKUP(I2831,LEGEND!B:B,LEGEND!H:H),"link"),_xlfn.XLOOKUP(I2831,LEGEND!B:B,LEGEND!H:H))</f>
        <v>-</v>
      </c>
      <c r="U2831" s="73" t="str">
        <f>HYPERLINK(_xlfn.XLOOKUP(I2831,LEGEND!B:B,LEGEND!I:I))</f>
        <v>https://milwaukee-media-images.s3.amazonaws.com/hi/4932352210--Hero_1.jpg</v>
      </c>
      <c r="V2831" s="51" t="s">
        <v>16101</v>
      </c>
      <c r="W2831" s="63" t="s">
        <v>71</v>
      </c>
      <c r="X2831" s="64">
        <v>105</v>
      </c>
      <c r="Y2831" s="64">
        <v>25</v>
      </c>
      <c r="Z2831" s="64">
        <v>25</v>
      </c>
      <c r="AA2831" s="84">
        <v>0.08</v>
      </c>
      <c r="AB2831" s="85">
        <v>10</v>
      </c>
      <c r="AC2831" s="85">
        <v>1</v>
      </c>
    </row>
    <row r="2832" spans="1:29" ht="15">
      <c r="A2832" s="1"/>
      <c r="B2832" s="6" t="s">
        <v>8777</v>
      </c>
      <c r="C2832" s="6" t="s">
        <v>8778</v>
      </c>
      <c r="D2832" s="6" t="s">
        <v>8861</v>
      </c>
      <c r="E2832" s="49" t="s">
        <v>9076</v>
      </c>
      <c r="F2832" s="6" t="s">
        <v>9077</v>
      </c>
      <c r="G2832" s="6" t="s">
        <v>60</v>
      </c>
      <c r="H2832" s="6" t="s">
        <v>60</v>
      </c>
      <c r="I2832" s="60" t="s">
        <v>16102</v>
      </c>
      <c r="J2832" s="49" t="s">
        <v>16103</v>
      </c>
      <c r="K2832" s="6" t="s">
        <v>16104</v>
      </c>
      <c r="L2832" s="29">
        <f>IF($J$6="с учетом НДС",VLOOKUP(I2832,LEGEND!B:E,4,0)*(1-M2832),VLOOKUP(I2832,LEGEND!B:E,4,0)*(1-M2832)/1.2)</f>
        <v>1270</v>
      </c>
      <c r="M2832" s="57">
        <f>IF(AND(B2832&lt;&gt;"1_Электроинструмент",B2832&lt;&gt;"2_Садовая техника"),$J$5,IF($J$4&lt;=20%,$J$4,IFERROR(VLOOKUP(S2832,LEGEND!$L$2:$M$5,2,FALSE),$J$4)))</f>
        <v>0</v>
      </c>
      <c r="N2832" s="48" t="s">
        <v>60</v>
      </c>
      <c r="O2832" s="6" t="s">
        <v>60</v>
      </c>
      <c r="P2832" s="49" t="s">
        <v>66</v>
      </c>
      <c r="Q2832" s="49" t="s">
        <v>473</v>
      </c>
      <c r="R2832" s="6" t="s">
        <v>60</v>
      </c>
      <c r="S2832" s="49" t="s">
        <v>60</v>
      </c>
      <c r="T2832" s="73" t="str">
        <f>IF(_xlfn.XLOOKUP(I2832,LEGEND!B:B,LEGEND!H:H)&lt;&gt;"-",HYPERLINK(_xlfn.XLOOKUP(I2832,LEGEND!B:B,LEGEND!H:H),"link"),_xlfn.XLOOKUP(I2832,LEGEND!B:B,LEGEND!H:H))</f>
        <v>-</v>
      </c>
      <c r="U2832" s="73" t="str">
        <f>HYPERLINK(_xlfn.XLOOKUP(I2832,LEGEND!B:B,LEGEND!I:I))</f>
        <v>https://milwaukee-media-images.s3.amazonaws.com/hi/4932352211--Hero_1.jpg</v>
      </c>
      <c r="V2832" s="51" t="s">
        <v>16105</v>
      </c>
      <c r="W2832" s="63" t="s">
        <v>71</v>
      </c>
      <c r="X2832" s="64">
        <v>105</v>
      </c>
      <c r="Y2832" s="64">
        <v>25</v>
      </c>
      <c r="Z2832" s="64">
        <v>25</v>
      </c>
      <c r="AA2832" s="84">
        <v>8.5999999999999993E-2</v>
      </c>
      <c r="AB2832" s="85">
        <v>10</v>
      </c>
      <c r="AC2832" s="85">
        <v>1</v>
      </c>
    </row>
    <row r="2833" spans="1:29" ht="25.5">
      <c r="A2833" s="1"/>
      <c r="B2833" s="6" t="s">
        <v>8777</v>
      </c>
      <c r="C2833" s="6" t="s">
        <v>8778</v>
      </c>
      <c r="D2833" s="6" t="s">
        <v>8861</v>
      </c>
      <c r="E2833" s="49" t="s">
        <v>9076</v>
      </c>
      <c r="F2833" s="6" t="s">
        <v>9077</v>
      </c>
      <c r="G2833" s="6" t="s">
        <v>60</v>
      </c>
      <c r="H2833" s="6" t="s">
        <v>60</v>
      </c>
      <c r="I2833" s="60" t="s">
        <v>16106</v>
      </c>
      <c r="J2833" s="49" t="s">
        <v>16107</v>
      </c>
      <c r="K2833" s="6" t="s">
        <v>16108</v>
      </c>
      <c r="L2833" s="29">
        <f>IF($J$6="с учетом НДС",VLOOKUP(I2833,LEGEND!B:E,4,0)*(1-M2833),VLOOKUP(I2833,LEGEND!B:E,4,0)*(1-M2833)/1.2)</f>
        <v>1270</v>
      </c>
      <c r="M2833" s="57">
        <f>IF(AND(B2833&lt;&gt;"1_Электроинструмент",B2833&lt;&gt;"2_Садовая техника"),$J$5,IF($J$4&lt;=20%,$J$4,IFERROR(VLOOKUP(S2833,LEGEND!$L$2:$M$5,2,FALSE),$J$4)))</f>
        <v>0</v>
      </c>
      <c r="N2833" s="48" t="s">
        <v>60</v>
      </c>
      <c r="O2833" s="6" t="s">
        <v>60</v>
      </c>
      <c r="P2833" s="49" t="s">
        <v>66</v>
      </c>
      <c r="Q2833" s="49" t="s">
        <v>473</v>
      </c>
      <c r="R2833" s="6" t="s">
        <v>60</v>
      </c>
      <c r="S2833" s="49" t="s">
        <v>60</v>
      </c>
      <c r="T2833" s="73" t="str">
        <f>IF(_xlfn.XLOOKUP(I2833,LEGEND!B:B,LEGEND!H:H)&lt;&gt;"-",HYPERLINK(_xlfn.XLOOKUP(I2833,LEGEND!B:B,LEGEND!H:H),"link"),_xlfn.XLOOKUP(I2833,LEGEND!B:B,LEGEND!H:H))</f>
        <v>link</v>
      </c>
      <c r="U2833" s="73" t="str">
        <f>HYPERLINK(_xlfn.XLOOKUP(I2833,LEGEND!B:B,LEGEND!I:I))</f>
        <v>https://milwaukee-media-images.s3.amazonaws.com/hi/4932459856--Hero_1.jpg</v>
      </c>
      <c r="V2833" s="51" t="s">
        <v>16109</v>
      </c>
      <c r="W2833" s="63" t="s">
        <v>71</v>
      </c>
      <c r="X2833" s="64">
        <v>31</v>
      </c>
      <c r="Y2833" s="64">
        <v>31</v>
      </c>
      <c r="Z2833" s="64">
        <v>151</v>
      </c>
      <c r="AA2833" s="84">
        <v>0.16200000000000001</v>
      </c>
      <c r="AB2833" s="85">
        <v>10</v>
      </c>
      <c r="AC2833" s="85">
        <v>1</v>
      </c>
    </row>
    <row r="2834" spans="1:29" ht="25.5">
      <c r="A2834" s="1"/>
      <c r="B2834" s="6" t="s">
        <v>8777</v>
      </c>
      <c r="C2834" s="6" t="s">
        <v>8778</v>
      </c>
      <c r="D2834" s="6" t="s">
        <v>8861</v>
      </c>
      <c r="E2834" s="49" t="s">
        <v>9076</v>
      </c>
      <c r="F2834" s="6" t="s">
        <v>9077</v>
      </c>
      <c r="G2834" s="6" t="s">
        <v>60</v>
      </c>
      <c r="H2834" s="6" t="s">
        <v>60</v>
      </c>
      <c r="I2834" s="60" t="s">
        <v>16110</v>
      </c>
      <c r="J2834" s="49" t="s">
        <v>16111</v>
      </c>
      <c r="K2834" s="6" t="s">
        <v>16112</v>
      </c>
      <c r="L2834" s="29">
        <f>IF($J$6="с учетом НДС",VLOOKUP(I2834,LEGEND!B:E,4,0)*(1-M2834),VLOOKUP(I2834,LEGEND!B:E,4,0)*(1-M2834)/1.2)</f>
        <v>1270</v>
      </c>
      <c r="M2834" s="57">
        <f>IF(AND(B2834&lt;&gt;"1_Электроинструмент",B2834&lt;&gt;"2_Садовая техника"),$J$5,IF($J$4&lt;=20%,$J$4,IFERROR(VLOOKUP(S2834,LEGEND!$L$2:$M$5,2,FALSE),$J$4)))</f>
        <v>0</v>
      </c>
      <c r="N2834" s="48" t="s">
        <v>60</v>
      </c>
      <c r="O2834" s="6" t="s">
        <v>60</v>
      </c>
      <c r="P2834" s="49" t="s">
        <v>66</v>
      </c>
      <c r="Q2834" s="49" t="s">
        <v>67</v>
      </c>
      <c r="R2834" s="6" t="s">
        <v>60</v>
      </c>
      <c r="S2834" s="49" t="s">
        <v>60</v>
      </c>
      <c r="T2834" s="73" t="str">
        <f>IF(_xlfn.XLOOKUP(I2834,LEGEND!B:B,LEGEND!H:H)&lt;&gt;"-",HYPERLINK(_xlfn.XLOOKUP(I2834,LEGEND!B:B,LEGEND!H:H),"link"),_xlfn.XLOOKUP(I2834,LEGEND!B:B,LEGEND!H:H))</f>
        <v>link</v>
      </c>
      <c r="U2834" s="73" t="str">
        <f>HYPERLINK(_xlfn.XLOOKUP(I2834,LEGEND!B:B,LEGEND!I:I))</f>
        <v>https://milwaukee-media-images.s3.amazonaws.com/hi/4932459857--Hero_1.jpg</v>
      </c>
      <c r="V2834" s="51" t="s">
        <v>16113</v>
      </c>
      <c r="W2834" s="63" t="s">
        <v>71</v>
      </c>
      <c r="X2834" s="64">
        <v>31</v>
      </c>
      <c r="Y2834" s="64">
        <v>31</v>
      </c>
      <c r="Z2834" s="64">
        <v>151</v>
      </c>
      <c r="AA2834" s="84">
        <v>0.17699999999999999</v>
      </c>
      <c r="AB2834" s="85">
        <v>10</v>
      </c>
      <c r="AC2834" s="85">
        <v>1</v>
      </c>
    </row>
    <row r="2835" spans="1:29" ht="25.5">
      <c r="A2835" s="1"/>
      <c r="B2835" s="6" t="s">
        <v>8777</v>
      </c>
      <c r="C2835" s="6" t="s">
        <v>8778</v>
      </c>
      <c r="D2835" s="6" t="s">
        <v>8861</v>
      </c>
      <c r="E2835" s="49" t="s">
        <v>9076</v>
      </c>
      <c r="F2835" s="6" t="s">
        <v>9077</v>
      </c>
      <c r="G2835" s="6" t="s">
        <v>60</v>
      </c>
      <c r="H2835" s="6" t="s">
        <v>60</v>
      </c>
      <c r="I2835" s="60" t="s">
        <v>16114</v>
      </c>
      <c r="J2835" s="49" t="s">
        <v>16115</v>
      </c>
      <c r="K2835" s="6" t="s">
        <v>16116</v>
      </c>
      <c r="L2835" s="29">
        <f>IF($J$6="с учетом НДС",VLOOKUP(I2835,LEGEND!B:E,4,0)*(1-M2835),VLOOKUP(I2835,LEGEND!B:E,4,0)*(1-M2835)/1.2)</f>
        <v>1280</v>
      </c>
      <c r="M2835" s="57">
        <f>IF(AND(B2835&lt;&gt;"1_Электроинструмент",B2835&lt;&gt;"2_Садовая техника"),$J$5,IF($J$4&lt;=20%,$J$4,IFERROR(VLOOKUP(S2835,LEGEND!$L$2:$M$5,2,FALSE),$J$4)))</f>
        <v>0</v>
      </c>
      <c r="N2835" s="48" t="s">
        <v>60</v>
      </c>
      <c r="O2835" s="6" t="s">
        <v>60</v>
      </c>
      <c r="P2835" s="49" t="s">
        <v>66</v>
      </c>
      <c r="Q2835" s="49" t="s">
        <v>67</v>
      </c>
      <c r="R2835" s="6" t="s">
        <v>60</v>
      </c>
      <c r="S2835" s="49" t="s">
        <v>60</v>
      </c>
      <c r="T2835" s="73" t="str">
        <f>IF(_xlfn.XLOOKUP(I2835,LEGEND!B:B,LEGEND!H:H)&lt;&gt;"-",HYPERLINK(_xlfn.XLOOKUP(I2835,LEGEND!B:B,LEGEND!H:H),"link"),_xlfn.XLOOKUP(I2835,LEGEND!B:B,LEGEND!H:H))</f>
        <v>-</v>
      </c>
      <c r="U2835" s="73" t="str">
        <f>HYPERLINK(_xlfn.XLOOKUP(I2835,LEGEND!B:B,LEGEND!I:I))</f>
        <v>https://milwaukee-media-images.s3.amazonaws.com/hi/4932363286--Hero_1.jpg</v>
      </c>
      <c r="V2835" s="51" t="s">
        <v>16117</v>
      </c>
      <c r="W2835" s="63" t="s">
        <v>71</v>
      </c>
      <c r="X2835" s="64">
        <v>47</v>
      </c>
      <c r="Y2835" s="64">
        <v>13</v>
      </c>
      <c r="Z2835" s="64">
        <v>197</v>
      </c>
      <c r="AA2835" s="84">
        <v>0.108</v>
      </c>
      <c r="AB2835" s="85">
        <v>1</v>
      </c>
      <c r="AC2835" s="85">
        <v>1</v>
      </c>
    </row>
    <row r="2836" spans="1:29" ht="25.5">
      <c r="A2836" s="1"/>
      <c r="B2836" s="6" t="s">
        <v>8777</v>
      </c>
      <c r="C2836" s="6" t="s">
        <v>8778</v>
      </c>
      <c r="D2836" s="6" t="s">
        <v>8861</v>
      </c>
      <c r="E2836" s="49" t="s">
        <v>9076</v>
      </c>
      <c r="F2836" s="6" t="s">
        <v>9077</v>
      </c>
      <c r="G2836" s="6" t="s">
        <v>60</v>
      </c>
      <c r="H2836" s="6" t="s">
        <v>60</v>
      </c>
      <c r="I2836" s="60" t="s">
        <v>16118</v>
      </c>
      <c r="J2836" s="49" t="s">
        <v>16119</v>
      </c>
      <c r="K2836" s="6" t="s">
        <v>16120</v>
      </c>
      <c r="L2836" s="29">
        <f>IF($J$6="с учетом НДС",VLOOKUP(I2836,LEGEND!B:E,4,0)*(1-M2836),VLOOKUP(I2836,LEGEND!B:E,4,0)*(1-M2836)/1.2)</f>
        <v>1300</v>
      </c>
      <c r="M2836" s="57">
        <f>IF(AND(B2836&lt;&gt;"1_Электроинструмент",B2836&lt;&gt;"2_Садовая техника"),$J$5,IF($J$4&lt;=20%,$J$4,IFERROR(VLOOKUP(S2836,LEGEND!$L$2:$M$5,2,FALSE),$J$4)))</f>
        <v>0</v>
      </c>
      <c r="N2836" s="48" t="s">
        <v>60</v>
      </c>
      <c r="O2836" s="6" t="s">
        <v>60</v>
      </c>
      <c r="P2836" s="49" t="s">
        <v>66</v>
      </c>
      <c r="Q2836" s="49" t="s">
        <v>67</v>
      </c>
      <c r="R2836" s="6" t="s">
        <v>60</v>
      </c>
      <c r="S2836" s="49" t="s">
        <v>60</v>
      </c>
      <c r="T2836" s="73" t="str">
        <f>IF(_xlfn.XLOOKUP(I2836,LEGEND!B:B,LEGEND!H:H)&lt;&gt;"-",HYPERLINK(_xlfn.XLOOKUP(I2836,LEGEND!B:B,LEGEND!H:H),"link"),_xlfn.XLOOKUP(I2836,LEGEND!B:B,LEGEND!H:H))</f>
        <v>link</v>
      </c>
      <c r="U2836" s="73" t="str">
        <f>HYPERLINK(_xlfn.XLOOKUP(I2836,LEGEND!B:B,LEGEND!I:I))</f>
        <v>https://milwaukee-media-images.s3.amazonaws.com/hi/4932352230--Hero_1.jpg</v>
      </c>
      <c r="V2836" s="51" t="s">
        <v>16121</v>
      </c>
      <c r="W2836" s="63" t="s">
        <v>71</v>
      </c>
      <c r="X2836" s="64">
        <v>105</v>
      </c>
      <c r="Y2836" s="64">
        <v>25</v>
      </c>
      <c r="Z2836" s="64">
        <v>25</v>
      </c>
      <c r="AA2836" s="84">
        <v>0.06</v>
      </c>
      <c r="AB2836" s="85">
        <v>10</v>
      </c>
      <c r="AC2836" s="85">
        <v>1</v>
      </c>
    </row>
    <row r="2837" spans="1:29" ht="25.5">
      <c r="A2837" s="1"/>
      <c r="B2837" s="6" t="s">
        <v>8777</v>
      </c>
      <c r="C2837" s="6" t="s">
        <v>8778</v>
      </c>
      <c r="D2837" s="6" t="s">
        <v>8861</v>
      </c>
      <c r="E2837" s="49" t="s">
        <v>9076</v>
      </c>
      <c r="F2837" s="6" t="s">
        <v>9077</v>
      </c>
      <c r="G2837" s="6" t="s">
        <v>60</v>
      </c>
      <c r="H2837" s="6" t="s">
        <v>60</v>
      </c>
      <c r="I2837" s="60" t="s">
        <v>16122</v>
      </c>
      <c r="J2837" s="49" t="s">
        <v>16123</v>
      </c>
      <c r="K2837" s="6" t="s">
        <v>16124</v>
      </c>
      <c r="L2837" s="29">
        <f>IF($J$6="с учетом НДС",VLOOKUP(I2837,LEGEND!B:E,4,0)*(1-M2837),VLOOKUP(I2837,LEGEND!B:E,4,0)*(1-M2837)/1.2)</f>
        <v>1300</v>
      </c>
      <c r="M2837" s="57">
        <f>IF(AND(B2837&lt;&gt;"1_Электроинструмент",B2837&lt;&gt;"2_Садовая техника"),$J$5,IF($J$4&lt;=20%,$J$4,IFERROR(VLOOKUP(S2837,LEGEND!$L$2:$M$5,2,FALSE),$J$4)))</f>
        <v>0</v>
      </c>
      <c r="N2837" s="48" t="s">
        <v>60</v>
      </c>
      <c r="O2837" s="6" t="s">
        <v>60</v>
      </c>
      <c r="P2837" s="49" t="s">
        <v>66</v>
      </c>
      <c r="Q2837" s="49" t="s">
        <v>67</v>
      </c>
      <c r="R2837" s="6" t="s">
        <v>60</v>
      </c>
      <c r="S2837" s="49" t="s">
        <v>60</v>
      </c>
      <c r="T2837" s="73" t="str">
        <f>IF(_xlfn.XLOOKUP(I2837,LEGEND!B:B,LEGEND!H:H)&lt;&gt;"-",HYPERLINK(_xlfn.XLOOKUP(I2837,LEGEND!B:B,LEGEND!H:H),"link"),_xlfn.XLOOKUP(I2837,LEGEND!B:B,LEGEND!H:H))</f>
        <v>link</v>
      </c>
      <c r="U2837" s="73" t="str">
        <f>HYPERLINK(_xlfn.XLOOKUP(I2837,LEGEND!B:B,LEGEND!I:I))</f>
        <v>https://milwaukee-media-images.s3.amazonaws.com/hi/4932430549--Hero_1.jpg</v>
      </c>
      <c r="V2837" s="51" t="s">
        <v>16125</v>
      </c>
      <c r="W2837" s="63" t="s">
        <v>71</v>
      </c>
      <c r="X2837" s="64">
        <v>31</v>
      </c>
      <c r="Y2837" s="64">
        <v>31</v>
      </c>
      <c r="Z2837" s="64">
        <v>152</v>
      </c>
      <c r="AA2837" s="84">
        <v>0.17799999999999999</v>
      </c>
      <c r="AB2837" s="85">
        <v>10</v>
      </c>
      <c r="AC2837" s="85">
        <v>1</v>
      </c>
    </row>
    <row r="2838" spans="1:29" ht="25.5">
      <c r="A2838" s="1"/>
      <c r="B2838" s="6" t="s">
        <v>8777</v>
      </c>
      <c r="C2838" s="6" t="s">
        <v>8778</v>
      </c>
      <c r="D2838" s="6" t="s">
        <v>8861</v>
      </c>
      <c r="E2838" s="49" t="s">
        <v>9076</v>
      </c>
      <c r="F2838" s="6" t="s">
        <v>9077</v>
      </c>
      <c r="G2838" s="6" t="s">
        <v>60</v>
      </c>
      <c r="H2838" s="6" t="s">
        <v>60</v>
      </c>
      <c r="I2838" s="60" t="s">
        <v>16126</v>
      </c>
      <c r="J2838" s="49" t="s">
        <v>16127</v>
      </c>
      <c r="K2838" s="6" t="s">
        <v>16128</v>
      </c>
      <c r="L2838" s="29">
        <f>IF($J$6="с учетом НДС",VLOOKUP(I2838,LEGEND!B:E,4,0)*(1-M2838),VLOOKUP(I2838,LEGEND!B:E,4,0)*(1-M2838)/1.2)</f>
        <v>1300</v>
      </c>
      <c r="M2838" s="57">
        <f>IF(AND(B2838&lt;&gt;"1_Электроинструмент",B2838&lt;&gt;"2_Садовая техника"),$J$5,IF($J$4&lt;=20%,$J$4,IFERROR(VLOOKUP(S2838,LEGEND!$L$2:$M$5,2,FALSE),$J$4)))</f>
        <v>0</v>
      </c>
      <c r="N2838" s="48" t="s">
        <v>60</v>
      </c>
      <c r="O2838" s="6" t="s">
        <v>60</v>
      </c>
      <c r="P2838" s="49" t="s">
        <v>66</v>
      </c>
      <c r="Q2838" s="49" t="s">
        <v>67</v>
      </c>
      <c r="R2838" s="6" t="s">
        <v>60</v>
      </c>
      <c r="S2838" s="49" t="s">
        <v>60</v>
      </c>
      <c r="T2838" s="73" t="str">
        <f>IF(_xlfn.XLOOKUP(I2838,LEGEND!B:B,LEGEND!H:H)&lt;&gt;"-",HYPERLINK(_xlfn.XLOOKUP(I2838,LEGEND!B:B,LEGEND!H:H),"link"),_xlfn.XLOOKUP(I2838,LEGEND!B:B,LEGEND!H:H))</f>
        <v>link</v>
      </c>
      <c r="U2838" s="73" t="str">
        <f>HYPERLINK(_xlfn.XLOOKUP(I2838,LEGEND!B:B,LEGEND!I:I))</f>
        <v>https://milwaukee-media-images.s3.amazonaws.com/hi/4932430570--Hero_1.jpg</v>
      </c>
      <c r="V2838" s="51" t="s">
        <v>16129</v>
      </c>
      <c r="W2838" s="63" t="s">
        <v>71</v>
      </c>
      <c r="X2838" s="64">
        <v>31</v>
      </c>
      <c r="Y2838" s="64">
        <v>31</v>
      </c>
      <c r="Z2838" s="64">
        <v>152</v>
      </c>
      <c r="AA2838" s="84">
        <v>0.16600000000000001</v>
      </c>
      <c r="AB2838" s="85">
        <v>10</v>
      </c>
      <c r="AC2838" s="85">
        <v>1</v>
      </c>
    </row>
    <row r="2839" spans="1:29" ht="25.5">
      <c r="A2839" s="1"/>
      <c r="B2839" s="6" t="s">
        <v>8777</v>
      </c>
      <c r="C2839" s="6" t="s">
        <v>8778</v>
      </c>
      <c r="D2839" s="6" t="s">
        <v>8861</v>
      </c>
      <c r="E2839" s="49" t="s">
        <v>9076</v>
      </c>
      <c r="F2839" s="6" t="s">
        <v>9077</v>
      </c>
      <c r="G2839" s="6" t="s">
        <v>60</v>
      </c>
      <c r="H2839" s="6" t="s">
        <v>60</v>
      </c>
      <c r="I2839" s="60" t="s">
        <v>16130</v>
      </c>
      <c r="J2839" s="49" t="s">
        <v>16131</v>
      </c>
      <c r="K2839" s="6" t="s">
        <v>16132</v>
      </c>
      <c r="L2839" s="29">
        <f>IF($J$6="с учетом НДС",VLOOKUP(I2839,LEGEND!B:E,4,0)*(1-M2839),VLOOKUP(I2839,LEGEND!B:E,4,0)*(1-M2839)/1.2)</f>
        <v>1320</v>
      </c>
      <c r="M2839" s="57">
        <f>IF(AND(B2839&lt;&gt;"1_Электроинструмент",B2839&lt;&gt;"2_Садовая техника"),$J$5,IF($J$4&lt;=20%,$J$4,IFERROR(VLOOKUP(S2839,LEGEND!$L$2:$M$5,2,FALSE),$J$4)))</f>
        <v>0</v>
      </c>
      <c r="N2839" s="48" t="s">
        <v>60</v>
      </c>
      <c r="O2839" s="6" t="s">
        <v>60</v>
      </c>
      <c r="P2839" s="49" t="s">
        <v>66</v>
      </c>
      <c r="Q2839" s="49" t="s">
        <v>67</v>
      </c>
      <c r="R2839" s="6" t="s">
        <v>60</v>
      </c>
      <c r="S2839" s="49" t="s">
        <v>60</v>
      </c>
      <c r="T2839" s="73" t="str">
        <f>IF(_xlfn.XLOOKUP(I2839,LEGEND!B:B,LEGEND!H:H)&lt;&gt;"-",HYPERLINK(_xlfn.XLOOKUP(I2839,LEGEND!B:B,LEGEND!H:H),"link"),_xlfn.XLOOKUP(I2839,LEGEND!B:B,LEGEND!H:H))</f>
        <v>-</v>
      </c>
      <c r="U2839" s="73" t="str">
        <f>HYPERLINK(_xlfn.XLOOKUP(I2839,LEGEND!B:B,LEGEND!I:I))</f>
        <v>https://milwaukee-media-images.s3.amazonaws.com/hi/4932373340--Hero_1.jpg</v>
      </c>
      <c r="V2839" s="51" t="s">
        <v>16133</v>
      </c>
      <c r="W2839" s="63" t="s">
        <v>71</v>
      </c>
      <c r="X2839" s="64">
        <v>28</v>
      </c>
      <c r="Y2839" s="64">
        <v>28</v>
      </c>
      <c r="Z2839" s="64">
        <v>103</v>
      </c>
      <c r="AA2839" s="84">
        <v>7.5999999999999998E-2</v>
      </c>
      <c r="AB2839" s="85">
        <v>10</v>
      </c>
      <c r="AC2839" s="85">
        <v>1</v>
      </c>
    </row>
    <row r="2840" spans="1:29" ht="25.5">
      <c r="A2840" s="1"/>
      <c r="B2840" s="6" t="s">
        <v>8777</v>
      </c>
      <c r="C2840" s="6" t="s">
        <v>8778</v>
      </c>
      <c r="D2840" s="6" t="s">
        <v>8861</v>
      </c>
      <c r="E2840" s="49" t="s">
        <v>9076</v>
      </c>
      <c r="F2840" s="6" t="s">
        <v>9077</v>
      </c>
      <c r="G2840" s="6" t="s">
        <v>60</v>
      </c>
      <c r="H2840" s="6" t="s">
        <v>60</v>
      </c>
      <c r="I2840" s="60" t="s">
        <v>16134</v>
      </c>
      <c r="J2840" s="49" t="s">
        <v>16135</v>
      </c>
      <c r="K2840" s="6" t="s">
        <v>16136</v>
      </c>
      <c r="L2840" s="29">
        <f>IF($J$6="с учетом НДС",VLOOKUP(I2840,LEGEND!B:E,4,0)*(1-M2840),VLOOKUP(I2840,LEGEND!B:E,4,0)*(1-M2840)/1.2)</f>
        <v>1320</v>
      </c>
      <c r="M2840" s="57">
        <f>IF(AND(B2840&lt;&gt;"1_Электроинструмент",B2840&lt;&gt;"2_Садовая техника"),$J$5,IF($J$4&lt;=20%,$J$4,IFERROR(VLOOKUP(S2840,LEGEND!$L$2:$M$5,2,FALSE),$J$4)))</f>
        <v>0</v>
      </c>
      <c r="N2840" s="48" t="s">
        <v>60</v>
      </c>
      <c r="O2840" s="6" t="s">
        <v>60</v>
      </c>
      <c r="P2840" s="49" t="s">
        <v>66</v>
      </c>
      <c r="Q2840" s="49" t="s">
        <v>67</v>
      </c>
      <c r="R2840" s="6" t="s">
        <v>60</v>
      </c>
      <c r="S2840" s="49" t="s">
        <v>60</v>
      </c>
      <c r="T2840" s="73" t="str">
        <f>IF(_xlfn.XLOOKUP(I2840,LEGEND!B:B,LEGEND!H:H)&lt;&gt;"-",HYPERLINK(_xlfn.XLOOKUP(I2840,LEGEND!B:B,LEGEND!H:H),"link"),_xlfn.XLOOKUP(I2840,LEGEND!B:B,LEGEND!H:H))</f>
        <v>-</v>
      </c>
      <c r="U2840" s="73" t="str">
        <f>HYPERLINK(_xlfn.XLOOKUP(I2840,LEGEND!B:B,LEGEND!I:I))</f>
        <v>https://milwaukee-media-images.s3.amazonaws.com/hi/4932373341--Hero_1.jpg</v>
      </c>
      <c r="V2840" s="51" t="s">
        <v>16137</v>
      </c>
      <c r="W2840" s="63" t="s">
        <v>71</v>
      </c>
      <c r="X2840" s="64">
        <v>28</v>
      </c>
      <c r="Y2840" s="64">
        <v>28</v>
      </c>
      <c r="Z2840" s="64">
        <v>103</v>
      </c>
      <c r="AA2840" s="84">
        <v>9.0999999999999998E-2</v>
      </c>
      <c r="AB2840" s="85">
        <v>10</v>
      </c>
      <c r="AC2840" s="85">
        <v>1</v>
      </c>
    </row>
    <row r="2841" spans="1:29" ht="25.5">
      <c r="A2841" s="1"/>
      <c r="B2841" s="6" t="s">
        <v>8777</v>
      </c>
      <c r="C2841" s="6" t="s">
        <v>8778</v>
      </c>
      <c r="D2841" s="6" t="s">
        <v>8861</v>
      </c>
      <c r="E2841" s="49" t="s">
        <v>9076</v>
      </c>
      <c r="F2841" s="6" t="s">
        <v>9077</v>
      </c>
      <c r="G2841" s="6" t="s">
        <v>60</v>
      </c>
      <c r="H2841" s="6" t="s">
        <v>60</v>
      </c>
      <c r="I2841" s="60" t="s">
        <v>16138</v>
      </c>
      <c r="J2841" s="49" t="s">
        <v>16139</v>
      </c>
      <c r="K2841" s="6" t="s">
        <v>16140</v>
      </c>
      <c r="L2841" s="29">
        <f>IF($J$6="с учетом НДС",VLOOKUP(I2841,LEGEND!B:E,4,0)*(1-M2841),VLOOKUP(I2841,LEGEND!B:E,4,0)*(1-M2841)/1.2)</f>
        <v>1320</v>
      </c>
      <c r="M2841" s="57">
        <f>IF(AND(B2841&lt;&gt;"1_Электроинструмент",B2841&lt;&gt;"2_Садовая техника"),$J$5,IF($J$4&lt;=20%,$J$4,IFERROR(VLOOKUP(S2841,LEGEND!$L$2:$M$5,2,FALSE),$J$4)))</f>
        <v>0</v>
      </c>
      <c r="N2841" s="48" t="s">
        <v>60</v>
      </c>
      <c r="O2841" s="6" t="s">
        <v>60</v>
      </c>
      <c r="P2841" s="49" t="s">
        <v>66</v>
      </c>
      <c r="Q2841" s="49" t="s">
        <v>67</v>
      </c>
      <c r="R2841" s="6" t="s">
        <v>60</v>
      </c>
      <c r="S2841" s="49" t="s">
        <v>60</v>
      </c>
      <c r="T2841" s="73" t="str">
        <f>IF(_xlfn.XLOOKUP(I2841,LEGEND!B:B,LEGEND!H:H)&lt;&gt;"-",HYPERLINK(_xlfn.XLOOKUP(I2841,LEGEND!B:B,LEGEND!H:H),"link"),_xlfn.XLOOKUP(I2841,LEGEND!B:B,LEGEND!H:H))</f>
        <v>link</v>
      </c>
      <c r="U2841" s="73" t="str">
        <f>HYPERLINK(_xlfn.XLOOKUP(I2841,LEGEND!B:B,LEGEND!I:I))</f>
        <v>https://milwaukee-media-images.s3.amazonaws.com/hi/4932363524--Hero_1.jpg</v>
      </c>
      <c r="V2841" s="51" t="s">
        <v>16141</v>
      </c>
      <c r="W2841" s="63" t="s">
        <v>71</v>
      </c>
      <c r="X2841" s="64">
        <v>150</v>
      </c>
      <c r="Y2841" s="64">
        <v>120</v>
      </c>
      <c r="Z2841" s="64">
        <v>10</v>
      </c>
      <c r="AA2841" s="84">
        <v>0.39500000000000002</v>
      </c>
      <c r="AB2841" s="85">
        <v>10</v>
      </c>
      <c r="AC2841" s="85">
        <v>1</v>
      </c>
    </row>
    <row r="2842" spans="1:29" ht="25.5">
      <c r="A2842" s="1"/>
      <c r="B2842" s="6" t="s">
        <v>8777</v>
      </c>
      <c r="C2842" s="6" t="s">
        <v>8778</v>
      </c>
      <c r="D2842" s="6" t="s">
        <v>8861</v>
      </c>
      <c r="E2842" s="49" t="s">
        <v>9076</v>
      </c>
      <c r="F2842" s="6" t="s">
        <v>9077</v>
      </c>
      <c r="G2842" s="6" t="s">
        <v>60</v>
      </c>
      <c r="H2842" s="6" t="s">
        <v>60</v>
      </c>
      <c r="I2842" s="60" t="s">
        <v>16142</v>
      </c>
      <c r="J2842" s="49" t="s">
        <v>16143</v>
      </c>
      <c r="K2842" s="6" t="s">
        <v>16144</v>
      </c>
      <c r="L2842" s="29">
        <f>IF($J$6="с учетом НДС",VLOOKUP(I2842,LEGEND!B:E,4,0)*(1-M2842),VLOOKUP(I2842,LEGEND!B:E,4,0)*(1-M2842)/1.2)</f>
        <v>1340</v>
      </c>
      <c r="M2842" s="57">
        <f>IF(AND(B2842&lt;&gt;"1_Электроинструмент",B2842&lt;&gt;"2_Садовая техника"),$J$5,IF($J$4&lt;=20%,$J$4,IFERROR(VLOOKUP(S2842,LEGEND!$L$2:$M$5,2,FALSE),$J$4)))</f>
        <v>0</v>
      </c>
      <c r="N2842" s="48" t="s">
        <v>60</v>
      </c>
      <c r="O2842" s="6" t="s">
        <v>60</v>
      </c>
      <c r="P2842" s="49" t="s">
        <v>66</v>
      </c>
      <c r="Q2842" s="49" t="s">
        <v>67</v>
      </c>
      <c r="R2842" s="6" t="s">
        <v>60</v>
      </c>
      <c r="S2842" s="49" t="s">
        <v>60</v>
      </c>
      <c r="T2842" s="73" t="str">
        <f>IF(_xlfn.XLOOKUP(I2842,LEGEND!B:B,LEGEND!H:H)&lt;&gt;"-",HYPERLINK(_xlfn.XLOOKUP(I2842,LEGEND!B:B,LEGEND!H:H),"link"),_xlfn.XLOOKUP(I2842,LEGEND!B:B,LEGEND!H:H))</f>
        <v>link</v>
      </c>
      <c r="U2842" s="73" t="str">
        <f>HYPERLINK(_xlfn.XLOOKUP(I2842,LEGEND!B:B,LEGEND!I:I))</f>
        <v>https://milwaukee-media-images.s3.amazonaws.com/hi/4932363559--Hero_1.jpg</v>
      </c>
      <c r="V2842" s="51" t="s">
        <v>16145</v>
      </c>
      <c r="W2842" s="63" t="s">
        <v>71</v>
      </c>
      <c r="X2842" s="64">
        <v>170</v>
      </c>
      <c r="Y2842" s="64">
        <v>75</v>
      </c>
      <c r="Z2842" s="64">
        <v>14</v>
      </c>
      <c r="AA2842" s="84">
        <v>0.43</v>
      </c>
      <c r="AB2842" s="85">
        <v>5</v>
      </c>
      <c r="AC2842" s="85">
        <v>1</v>
      </c>
    </row>
    <row r="2843" spans="1:29" ht="25.5">
      <c r="A2843" s="1"/>
      <c r="B2843" s="6" t="s">
        <v>8777</v>
      </c>
      <c r="C2843" s="6" t="s">
        <v>8778</v>
      </c>
      <c r="D2843" s="6" t="s">
        <v>8861</v>
      </c>
      <c r="E2843" s="49" t="s">
        <v>9076</v>
      </c>
      <c r="F2843" s="6" t="s">
        <v>9077</v>
      </c>
      <c r="G2843" s="6" t="s">
        <v>60</v>
      </c>
      <c r="H2843" s="6" t="s">
        <v>60</v>
      </c>
      <c r="I2843" s="60" t="s">
        <v>16146</v>
      </c>
      <c r="J2843" s="49" t="s">
        <v>16147</v>
      </c>
      <c r="K2843" s="6" t="s">
        <v>16148</v>
      </c>
      <c r="L2843" s="29">
        <f>IF($J$6="с учетом НДС",VLOOKUP(I2843,LEGEND!B:E,4,0)*(1-M2843),VLOOKUP(I2843,LEGEND!B:E,4,0)*(1-M2843)/1.2)</f>
        <v>1350</v>
      </c>
      <c r="M2843" s="57">
        <f>IF(AND(B2843&lt;&gt;"1_Электроинструмент",B2843&lt;&gt;"2_Садовая техника"),$J$5,IF($J$4&lt;=20%,$J$4,IFERROR(VLOOKUP(S2843,LEGEND!$L$2:$M$5,2,FALSE),$J$4)))</f>
        <v>0</v>
      </c>
      <c r="N2843" s="48" t="s">
        <v>60</v>
      </c>
      <c r="O2843" s="6" t="s">
        <v>60</v>
      </c>
      <c r="P2843" s="49" t="s">
        <v>66</v>
      </c>
      <c r="Q2843" s="49" t="s">
        <v>473</v>
      </c>
      <c r="R2843" s="6" t="s">
        <v>60</v>
      </c>
      <c r="S2843" s="49" t="s">
        <v>60</v>
      </c>
      <c r="T2843" s="73" t="str">
        <f>IF(_xlfn.XLOOKUP(I2843,LEGEND!B:B,LEGEND!H:H)&lt;&gt;"-",HYPERLINK(_xlfn.XLOOKUP(I2843,LEGEND!B:B,LEGEND!H:H),"link"),_xlfn.XLOOKUP(I2843,LEGEND!B:B,LEGEND!H:H))</f>
        <v>link</v>
      </c>
      <c r="U2843" s="73" t="str">
        <f>HYPERLINK(_xlfn.XLOOKUP(I2843,LEGEND!B:B,LEGEND!I:I))</f>
        <v>https://milwaukee-media-images.s3.amazonaws.com/hi/4932459858--Hero_1.jpg</v>
      </c>
      <c r="V2843" s="51" t="s">
        <v>16149</v>
      </c>
      <c r="W2843" s="63" t="s">
        <v>71</v>
      </c>
      <c r="X2843" s="64">
        <v>31</v>
      </c>
      <c r="Y2843" s="64">
        <v>31</v>
      </c>
      <c r="Z2843" s="64">
        <v>151</v>
      </c>
      <c r="AA2843" s="84">
        <v>0.192</v>
      </c>
      <c r="AB2843" s="85">
        <v>10</v>
      </c>
      <c r="AC2843" s="85">
        <v>1</v>
      </c>
    </row>
    <row r="2844" spans="1:29" ht="25.5">
      <c r="A2844" s="1"/>
      <c r="B2844" s="6" t="s">
        <v>8777</v>
      </c>
      <c r="C2844" s="6" t="s">
        <v>8778</v>
      </c>
      <c r="D2844" s="6" t="s">
        <v>8861</v>
      </c>
      <c r="E2844" s="49" t="s">
        <v>9076</v>
      </c>
      <c r="F2844" s="6" t="s">
        <v>9077</v>
      </c>
      <c r="G2844" s="6" t="s">
        <v>60</v>
      </c>
      <c r="H2844" s="6" t="s">
        <v>60</v>
      </c>
      <c r="I2844" s="60" t="s">
        <v>16150</v>
      </c>
      <c r="J2844" s="49" t="s">
        <v>16151</v>
      </c>
      <c r="K2844" s="6" t="s">
        <v>16152</v>
      </c>
      <c r="L2844" s="29">
        <f>IF($J$6="с учетом НДС",VLOOKUP(I2844,LEGEND!B:E,4,0)*(1-M2844),VLOOKUP(I2844,LEGEND!B:E,4,0)*(1-M2844)/1.2)</f>
        <v>1350</v>
      </c>
      <c r="M2844" s="57">
        <f>IF(AND(B2844&lt;&gt;"1_Электроинструмент",B2844&lt;&gt;"2_Садовая техника"),$J$5,IF($J$4&lt;=20%,$J$4,IFERROR(VLOOKUP(S2844,LEGEND!$L$2:$M$5,2,FALSE),$J$4)))</f>
        <v>0</v>
      </c>
      <c r="N2844" s="48" t="s">
        <v>60</v>
      </c>
      <c r="O2844" s="6" t="s">
        <v>60</v>
      </c>
      <c r="P2844" s="49" t="s">
        <v>66</v>
      </c>
      <c r="Q2844" s="49" t="s">
        <v>473</v>
      </c>
      <c r="R2844" s="6" t="s">
        <v>60</v>
      </c>
      <c r="S2844" s="49" t="s">
        <v>60</v>
      </c>
      <c r="T2844" s="73" t="str">
        <f>IF(_xlfn.XLOOKUP(I2844,LEGEND!B:B,LEGEND!H:H)&lt;&gt;"-",HYPERLINK(_xlfn.XLOOKUP(I2844,LEGEND!B:B,LEGEND!H:H),"link"),_xlfn.XLOOKUP(I2844,LEGEND!B:B,LEGEND!H:H))</f>
        <v>link</v>
      </c>
      <c r="U2844" s="73" t="str">
        <f>HYPERLINK(_xlfn.XLOOKUP(I2844,LEGEND!B:B,LEGEND!I:I))</f>
        <v>https://milwaukee-media-images.s3.amazonaws.com/hi/4932459859--Hero_1.jpg</v>
      </c>
      <c r="V2844" s="51" t="s">
        <v>16153</v>
      </c>
      <c r="W2844" s="63" t="s">
        <v>71</v>
      </c>
      <c r="X2844" s="64">
        <v>31</v>
      </c>
      <c r="Y2844" s="64">
        <v>31</v>
      </c>
      <c r="Z2844" s="64">
        <v>151</v>
      </c>
      <c r="AA2844" s="84">
        <v>0.216</v>
      </c>
      <c r="AB2844" s="85">
        <v>10</v>
      </c>
      <c r="AC2844" s="85">
        <v>1</v>
      </c>
    </row>
    <row r="2845" spans="1:29" ht="25.5">
      <c r="A2845" s="1"/>
      <c r="B2845" s="6" t="s">
        <v>8777</v>
      </c>
      <c r="C2845" s="6" t="s">
        <v>8778</v>
      </c>
      <c r="D2845" s="6" t="s">
        <v>8861</v>
      </c>
      <c r="E2845" s="49" t="s">
        <v>9076</v>
      </c>
      <c r="F2845" s="6" t="s">
        <v>9077</v>
      </c>
      <c r="G2845" s="6" t="s">
        <v>60</v>
      </c>
      <c r="H2845" s="6" t="s">
        <v>60</v>
      </c>
      <c r="I2845" s="60" t="s">
        <v>16154</v>
      </c>
      <c r="J2845" s="49" t="s">
        <v>16155</v>
      </c>
      <c r="K2845" s="6" t="s">
        <v>16156</v>
      </c>
      <c r="L2845" s="29">
        <f>IF($J$6="с учетом НДС",VLOOKUP(I2845,LEGEND!B:E,4,0)*(1-M2845),VLOOKUP(I2845,LEGEND!B:E,4,0)*(1-M2845)/1.2)</f>
        <v>1370</v>
      </c>
      <c r="M2845" s="57">
        <f>IF(AND(B2845&lt;&gt;"1_Электроинструмент",B2845&lt;&gt;"2_Садовая техника"),$J$5,IF($J$4&lt;=20%,$J$4,IFERROR(VLOOKUP(S2845,LEGEND!$L$2:$M$5,2,FALSE),$J$4)))</f>
        <v>0</v>
      </c>
      <c r="N2845" s="48" t="s">
        <v>60</v>
      </c>
      <c r="O2845" s="6" t="s">
        <v>60</v>
      </c>
      <c r="P2845" s="49" t="s">
        <v>66</v>
      </c>
      <c r="Q2845" s="49" t="s">
        <v>67</v>
      </c>
      <c r="R2845" s="6" t="s">
        <v>60</v>
      </c>
      <c r="S2845" s="49" t="s">
        <v>60</v>
      </c>
      <c r="T2845" s="73" t="str">
        <f>IF(_xlfn.XLOOKUP(I2845,LEGEND!B:B,LEGEND!H:H)&lt;&gt;"-",HYPERLINK(_xlfn.XLOOKUP(I2845,LEGEND!B:B,LEGEND!H:H),"link"),_xlfn.XLOOKUP(I2845,LEGEND!B:B,LEGEND!H:H))</f>
        <v>link</v>
      </c>
      <c r="U2845" s="73" t="str">
        <f>HYPERLINK(_xlfn.XLOOKUP(I2845,LEGEND!B:B,LEGEND!I:I))</f>
        <v>https://milwaukee-media-images.s3.amazonaws.com/hi/4932430332--Hero_1.jpg</v>
      </c>
      <c r="V2845" s="51" t="s">
        <v>16157</v>
      </c>
      <c r="W2845" s="63" t="s">
        <v>71</v>
      </c>
      <c r="X2845" s="64">
        <v>140</v>
      </c>
      <c r="Y2845" s="64">
        <v>25</v>
      </c>
      <c r="Z2845" s="64">
        <v>25</v>
      </c>
      <c r="AA2845" s="84">
        <v>9.6000000000000002E-2</v>
      </c>
      <c r="AB2845" s="85">
        <v>10</v>
      </c>
      <c r="AC2845" s="85">
        <v>1</v>
      </c>
    </row>
    <row r="2846" spans="1:29" ht="25.5">
      <c r="A2846" s="1"/>
      <c r="B2846" s="6" t="s">
        <v>8777</v>
      </c>
      <c r="C2846" s="6" t="s">
        <v>8778</v>
      </c>
      <c r="D2846" s="6" t="s">
        <v>8861</v>
      </c>
      <c r="E2846" s="49" t="s">
        <v>9076</v>
      </c>
      <c r="F2846" s="6" t="s">
        <v>9077</v>
      </c>
      <c r="G2846" s="6" t="s">
        <v>60</v>
      </c>
      <c r="H2846" s="6" t="s">
        <v>60</v>
      </c>
      <c r="I2846" s="60" t="s">
        <v>16158</v>
      </c>
      <c r="J2846" s="49" t="s">
        <v>16159</v>
      </c>
      <c r="K2846" s="6" t="s">
        <v>16160</v>
      </c>
      <c r="L2846" s="29">
        <f>IF($J$6="с учетом НДС",VLOOKUP(I2846,LEGEND!B:E,4,0)*(1-M2846),VLOOKUP(I2846,LEGEND!B:E,4,0)*(1-M2846)/1.2)</f>
        <v>1370</v>
      </c>
      <c r="M2846" s="57">
        <f>IF(AND(B2846&lt;&gt;"1_Электроинструмент",B2846&lt;&gt;"2_Садовая техника"),$J$5,IF($J$4&lt;=20%,$J$4,IFERROR(VLOOKUP(S2846,LEGEND!$L$2:$M$5,2,FALSE),$J$4)))</f>
        <v>0</v>
      </c>
      <c r="N2846" s="48" t="s">
        <v>60</v>
      </c>
      <c r="O2846" s="6" t="s">
        <v>60</v>
      </c>
      <c r="P2846" s="49" t="s">
        <v>66</v>
      </c>
      <c r="Q2846" s="49" t="s">
        <v>473</v>
      </c>
      <c r="R2846" s="6" t="s">
        <v>60</v>
      </c>
      <c r="S2846" s="49" t="s">
        <v>60</v>
      </c>
      <c r="T2846" s="73" t="str">
        <f>IF(_xlfn.XLOOKUP(I2846,LEGEND!B:B,LEGEND!H:H)&lt;&gt;"-",HYPERLINK(_xlfn.XLOOKUP(I2846,LEGEND!B:B,LEGEND!H:H),"link"),_xlfn.XLOOKUP(I2846,LEGEND!B:B,LEGEND!H:H))</f>
        <v>link</v>
      </c>
      <c r="U2846" s="73" t="str">
        <f>HYPERLINK(_xlfn.XLOOKUP(I2846,LEGEND!B:B,LEGEND!I:I))</f>
        <v>https://milwaukee-media-images.s3.amazonaws.com/hi/4932459870--Hero_1.jpg</v>
      </c>
      <c r="V2846" s="51" t="s">
        <v>16161</v>
      </c>
      <c r="W2846" s="63" t="s">
        <v>71</v>
      </c>
      <c r="X2846" s="64">
        <v>31</v>
      </c>
      <c r="Y2846" s="64">
        <v>31</v>
      </c>
      <c r="Z2846" s="64">
        <v>151</v>
      </c>
      <c r="AA2846" s="84">
        <v>0.20699999999999999</v>
      </c>
      <c r="AB2846" s="85">
        <v>5</v>
      </c>
      <c r="AC2846" s="85">
        <v>1</v>
      </c>
    </row>
    <row r="2847" spans="1:29" ht="25.5">
      <c r="A2847" s="1"/>
      <c r="B2847" s="6" t="s">
        <v>8777</v>
      </c>
      <c r="C2847" s="6" t="s">
        <v>8778</v>
      </c>
      <c r="D2847" s="6" t="s">
        <v>8861</v>
      </c>
      <c r="E2847" s="49" t="s">
        <v>9076</v>
      </c>
      <c r="F2847" s="6" t="s">
        <v>9077</v>
      </c>
      <c r="G2847" s="6" t="s">
        <v>60</v>
      </c>
      <c r="H2847" s="6" t="s">
        <v>60</v>
      </c>
      <c r="I2847" s="60" t="s">
        <v>16162</v>
      </c>
      <c r="J2847" s="49" t="s">
        <v>16163</v>
      </c>
      <c r="K2847" s="6" t="s">
        <v>16164</v>
      </c>
      <c r="L2847" s="29">
        <f>IF($J$6="с учетом НДС",VLOOKUP(I2847,LEGEND!B:E,4,0)*(1-M2847),VLOOKUP(I2847,LEGEND!B:E,4,0)*(1-M2847)/1.2)</f>
        <v>1370</v>
      </c>
      <c r="M2847" s="57">
        <f>IF(AND(B2847&lt;&gt;"1_Электроинструмент",B2847&lt;&gt;"2_Садовая техника"),$J$5,IF($J$4&lt;=20%,$J$4,IFERROR(VLOOKUP(S2847,LEGEND!$L$2:$M$5,2,FALSE),$J$4)))</f>
        <v>0</v>
      </c>
      <c r="N2847" s="48" t="s">
        <v>60</v>
      </c>
      <c r="O2847" s="6" t="s">
        <v>60</v>
      </c>
      <c r="P2847" s="49" t="s">
        <v>66</v>
      </c>
      <c r="Q2847" s="49" t="s">
        <v>473</v>
      </c>
      <c r="R2847" s="6" t="s">
        <v>60</v>
      </c>
      <c r="S2847" s="49" t="s">
        <v>60</v>
      </c>
      <c r="T2847" s="73" t="str">
        <f>IF(_xlfn.XLOOKUP(I2847,LEGEND!B:B,LEGEND!H:H)&lt;&gt;"-",HYPERLINK(_xlfn.XLOOKUP(I2847,LEGEND!B:B,LEGEND!H:H),"link"),_xlfn.XLOOKUP(I2847,LEGEND!B:B,LEGEND!H:H))</f>
        <v>link</v>
      </c>
      <c r="U2847" s="73" t="str">
        <f>HYPERLINK(_xlfn.XLOOKUP(I2847,LEGEND!B:B,LEGEND!I:I))</f>
        <v>https://milwaukee-media-images.s3.amazonaws.com/hi/4932459871--Hero_1.jpg</v>
      </c>
      <c r="V2847" s="51" t="s">
        <v>16165</v>
      </c>
      <c r="W2847" s="63" t="s">
        <v>71</v>
      </c>
      <c r="X2847" s="64">
        <v>31</v>
      </c>
      <c r="Y2847" s="64">
        <v>31</v>
      </c>
      <c r="Z2847" s="64">
        <v>151</v>
      </c>
      <c r="AA2847" s="84">
        <v>0.222</v>
      </c>
      <c r="AB2847" s="85">
        <v>5</v>
      </c>
      <c r="AC2847" s="85">
        <v>1</v>
      </c>
    </row>
    <row r="2848" spans="1:29" ht="25.5">
      <c r="A2848" s="1"/>
      <c r="B2848" s="6" t="s">
        <v>8777</v>
      </c>
      <c r="C2848" s="6" t="s">
        <v>8778</v>
      </c>
      <c r="D2848" s="6" t="s">
        <v>8861</v>
      </c>
      <c r="E2848" s="49" t="s">
        <v>9076</v>
      </c>
      <c r="F2848" s="6" t="s">
        <v>9077</v>
      </c>
      <c r="G2848" s="6" t="s">
        <v>60</v>
      </c>
      <c r="H2848" s="6" t="s">
        <v>60</v>
      </c>
      <c r="I2848" s="60" t="s">
        <v>16166</v>
      </c>
      <c r="J2848" s="49" t="s">
        <v>16167</v>
      </c>
      <c r="K2848" s="6" t="s">
        <v>16168</v>
      </c>
      <c r="L2848" s="29">
        <f>IF($J$6="с учетом НДС",VLOOKUP(I2848,LEGEND!B:E,4,0)*(1-M2848),VLOOKUP(I2848,LEGEND!B:E,4,0)*(1-M2848)/1.2)</f>
        <v>1380</v>
      </c>
      <c r="M2848" s="57">
        <f>IF(AND(B2848&lt;&gt;"1_Электроинструмент",B2848&lt;&gt;"2_Садовая техника"),$J$5,IF($J$4&lt;=20%,$J$4,IFERROR(VLOOKUP(S2848,LEGEND!$L$2:$M$5,2,FALSE),$J$4)))</f>
        <v>0</v>
      </c>
      <c r="N2848" s="48" t="s">
        <v>60</v>
      </c>
      <c r="O2848" s="6" t="s">
        <v>60</v>
      </c>
      <c r="P2848" s="49" t="s">
        <v>66</v>
      </c>
      <c r="Q2848" s="49" t="s">
        <v>473</v>
      </c>
      <c r="R2848" s="6" t="s">
        <v>60</v>
      </c>
      <c r="S2848" s="49" t="s">
        <v>60</v>
      </c>
      <c r="T2848" s="73" t="str">
        <f>IF(_xlfn.XLOOKUP(I2848,LEGEND!B:B,LEGEND!H:H)&lt;&gt;"-",HYPERLINK(_xlfn.XLOOKUP(I2848,LEGEND!B:B,LEGEND!H:H),"link"),_xlfn.XLOOKUP(I2848,LEGEND!B:B,LEGEND!H:H))</f>
        <v>link</v>
      </c>
      <c r="U2848" s="73" t="str">
        <f>HYPERLINK(_xlfn.XLOOKUP(I2848,LEGEND!B:B,LEGEND!I:I))</f>
        <v>https://milwaukee-media-images.s3.amazonaws.com/hi/4932430550--Hero_1.jpg</v>
      </c>
      <c r="V2848" s="51" t="s">
        <v>16169</v>
      </c>
      <c r="W2848" s="63" t="s">
        <v>71</v>
      </c>
      <c r="X2848" s="64">
        <v>31</v>
      </c>
      <c r="Y2848" s="64">
        <v>31</v>
      </c>
      <c r="Z2848" s="64">
        <v>152</v>
      </c>
      <c r="AA2848" s="84">
        <v>0.216</v>
      </c>
      <c r="AB2848" s="85">
        <v>10</v>
      </c>
      <c r="AC2848" s="85">
        <v>1</v>
      </c>
    </row>
    <row r="2849" spans="1:29" ht="25.5">
      <c r="A2849" s="1"/>
      <c r="B2849" s="6" t="s">
        <v>8777</v>
      </c>
      <c r="C2849" s="6" t="s">
        <v>8778</v>
      </c>
      <c r="D2849" s="6" t="s">
        <v>8861</v>
      </c>
      <c r="E2849" s="49" t="s">
        <v>9076</v>
      </c>
      <c r="F2849" s="6" t="s">
        <v>9077</v>
      </c>
      <c r="G2849" s="6" t="s">
        <v>60</v>
      </c>
      <c r="H2849" s="6" t="s">
        <v>60</v>
      </c>
      <c r="I2849" s="60" t="s">
        <v>16170</v>
      </c>
      <c r="J2849" s="49" t="s">
        <v>16171</v>
      </c>
      <c r="K2849" s="6" t="s">
        <v>16172</v>
      </c>
      <c r="L2849" s="29">
        <f>IF($J$6="с учетом НДС",VLOOKUP(I2849,LEGEND!B:E,4,0)*(1-M2849),VLOOKUP(I2849,LEGEND!B:E,4,0)*(1-M2849)/1.2)</f>
        <v>1380</v>
      </c>
      <c r="M2849" s="57">
        <f>IF(AND(B2849&lt;&gt;"1_Электроинструмент",B2849&lt;&gt;"2_Садовая техника"),$J$5,IF($J$4&lt;=20%,$J$4,IFERROR(VLOOKUP(S2849,LEGEND!$L$2:$M$5,2,FALSE),$J$4)))</f>
        <v>0</v>
      </c>
      <c r="N2849" s="48" t="s">
        <v>60</v>
      </c>
      <c r="O2849" s="6" t="s">
        <v>60</v>
      </c>
      <c r="P2849" s="49" t="s">
        <v>66</v>
      </c>
      <c r="Q2849" s="49" t="s">
        <v>473</v>
      </c>
      <c r="R2849" s="6" t="s">
        <v>60</v>
      </c>
      <c r="S2849" s="49" t="s">
        <v>60</v>
      </c>
      <c r="T2849" s="73" t="str">
        <f>IF(_xlfn.XLOOKUP(I2849,LEGEND!B:B,LEGEND!H:H)&lt;&gt;"-",HYPERLINK(_xlfn.XLOOKUP(I2849,LEGEND!B:B,LEGEND!H:H),"link"),_xlfn.XLOOKUP(I2849,LEGEND!B:B,LEGEND!H:H))</f>
        <v>link</v>
      </c>
      <c r="U2849" s="73" t="str">
        <f>HYPERLINK(_xlfn.XLOOKUP(I2849,LEGEND!B:B,LEGEND!I:I))</f>
        <v>https://milwaukee-media-images.s3.amazonaws.com/hi/4932430571--Hero_1.jpg</v>
      </c>
      <c r="V2849" s="51" t="s">
        <v>16173</v>
      </c>
      <c r="W2849" s="63" t="s">
        <v>71</v>
      </c>
      <c r="X2849" s="64">
        <v>31</v>
      </c>
      <c r="Y2849" s="64">
        <v>31</v>
      </c>
      <c r="Z2849" s="64">
        <v>152</v>
      </c>
      <c r="AA2849" s="84">
        <v>0.22</v>
      </c>
      <c r="AB2849" s="85">
        <v>10</v>
      </c>
      <c r="AC2849" s="85">
        <v>1</v>
      </c>
    </row>
    <row r="2850" spans="1:29" ht="25.5">
      <c r="A2850" s="1"/>
      <c r="B2850" s="6" t="s">
        <v>8777</v>
      </c>
      <c r="C2850" s="6" t="s">
        <v>8778</v>
      </c>
      <c r="D2850" s="6" t="s">
        <v>8861</v>
      </c>
      <c r="E2850" s="49" t="s">
        <v>9076</v>
      </c>
      <c r="F2850" s="6" t="s">
        <v>9077</v>
      </c>
      <c r="G2850" s="6" t="s">
        <v>60</v>
      </c>
      <c r="H2850" s="6" t="s">
        <v>60</v>
      </c>
      <c r="I2850" s="60" t="s">
        <v>16174</v>
      </c>
      <c r="J2850" s="49" t="s">
        <v>16175</v>
      </c>
      <c r="K2850" s="6" t="s">
        <v>16176</v>
      </c>
      <c r="L2850" s="29">
        <f>IF($J$6="с учетом НДС",VLOOKUP(I2850,LEGEND!B:E,4,0)*(1-M2850),VLOOKUP(I2850,LEGEND!B:E,4,0)*(1-M2850)/1.2)</f>
        <v>1400</v>
      </c>
      <c r="M2850" s="57">
        <f>IF(AND(B2850&lt;&gt;"1_Электроинструмент",B2850&lt;&gt;"2_Садовая техника"),$J$5,IF($J$4&lt;=20%,$J$4,IFERROR(VLOOKUP(S2850,LEGEND!$L$2:$M$5,2,FALSE),$J$4)))</f>
        <v>0</v>
      </c>
      <c r="N2850" s="48" t="s">
        <v>60</v>
      </c>
      <c r="O2850" s="6" t="s">
        <v>60</v>
      </c>
      <c r="P2850" s="49" t="s">
        <v>66</v>
      </c>
      <c r="Q2850" s="49" t="s">
        <v>67</v>
      </c>
      <c r="R2850" s="6" t="s">
        <v>60</v>
      </c>
      <c r="S2850" s="49" t="s">
        <v>60</v>
      </c>
      <c r="T2850" s="73" t="str">
        <f>IF(_xlfn.XLOOKUP(I2850,LEGEND!B:B,LEGEND!H:H)&lt;&gt;"-",HYPERLINK(_xlfn.XLOOKUP(I2850,LEGEND!B:B,LEGEND!H:H),"link"),_xlfn.XLOOKUP(I2850,LEGEND!B:B,LEGEND!H:H))</f>
        <v>link</v>
      </c>
      <c r="U2850" s="73" t="str">
        <f>HYPERLINK(_xlfn.XLOOKUP(I2850,LEGEND!B:B,LEGEND!I:I))</f>
        <v>https://milwaukee-media-images.s3.amazonaws.com/hi/4932430552--Hero_2.jpg</v>
      </c>
      <c r="V2850" s="51" t="s">
        <v>16177</v>
      </c>
      <c r="W2850" s="63" t="s">
        <v>71</v>
      </c>
      <c r="X2850" s="64">
        <v>31</v>
      </c>
      <c r="Y2850" s="64">
        <v>31</v>
      </c>
      <c r="Z2850" s="64">
        <v>152</v>
      </c>
      <c r="AA2850" s="84">
        <v>0.21199999999999999</v>
      </c>
      <c r="AB2850" s="85">
        <v>5</v>
      </c>
      <c r="AC2850" s="85">
        <v>1</v>
      </c>
    </row>
    <row r="2851" spans="1:29" ht="25.5">
      <c r="A2851" s="1"/>
      <c r="B2851" s="6" t="s">
        <v>8777</v>
      </c>
      <c r="C2851" s="6" t="s">
        <v>8778</v>
      </c>
      <c r="D2851" s="6" t="s">
        <v>8861</v>
      </c>
      <c r="E2851" s="49" t="s">
        <v>9076</v>
      </c>
      <c r="F2851" s="6" t="s">
        <v>9077</v>
      </c>
      <c r="G2851" s="6" t="s">
        <v>60</v>
      </c>
      <c r="H2851" s="6" t="s">
        <v>60</v>
      </c>
      <c r="I2851" s="60" t="s">
        <v>16178</v>
      </c>
      <c r="J2851" s="49" t="s">
        <v>16179</v>
      </c>
      <c r="K2851" s="6" t="s">
        <v>16180</v>
      </c>
      <c r="L2851" s="29">
        <f>IF($J$6="с учетом НДС",VLOOKUP(I2851,LEGEND!B:E,4,0)*(1-M2851),VLOOKUP(I2851,LEGEND!B:E,4,0)*(1-M2851)/1.2)</f>
        <v>1400</v>
      </c>
      <c r="M2851" s="57">
        <f>IF(AND(B2851&lt;&gt;"1_Электроинструмент",B2851&lt;&gt;"2_Садовая техника"),$J$5,IF($J$4&lt;=20%,$J$4,IFERROR(VLOOKUP(S2851,LEGEND!$L$2:$M$5,2,FALSE),$J$4)))</f>
        <v>0</v>
      </c>
      <c r="N2851" s="48" t="s">
        <v>60</v>
      </c>
      <c r="O2851" s="6" t="s">
        <v>60</v>
      </c>
      <c r="P2851" s="49" t="s">
        <v>66</v>
      </c>
      <c r="Q2851" s="49" t="s">
        <v>67</v>
      </c>
      <c r="R2851" s="6" t="s">
        <v>60</v>
      </c>
      <c r="S2851" s="49" t="s">
        <v>60</v>
      </c>
      <c r="T2851" s="73" t="str">
        <f>IF(_xlfn.XLOOKUP(I2851,LEGEND!B:B,LEGEND!H:H)&lt;&gt;"-",HYPERLINK(_xlfn.XLOOKUP(I2851,LEGEND!B:B,LEGEND!H:H),"link"),_xlfn.XLOOKUP(I2851,LEGEND!B:B,LEGEND!H:H))</f>
        <v>link</v>
      </c>
      <c r="U2851" s="73" t="str">
        <f>HYPERLINK(_xlfn.XLOOKUP(I2851,LEGEND!B:B,LEGEND!I:I))</f>
        <v>https://milwaukee-media-images.s3.amazonaws.com/hi/4932430553--Hero_1.jpg</v>
      </c>
      <c r="V2851" s="51" t="s">
        <v>16181</v>
      </c>
      <c r="W2851" s="63" t="s">
        <v>71</v>
      </c>
      <c r="X2851" s="64">
        <v>30</v>
      </c>
      <c r="Y2851" s="64">
        <v>30</v>
      </c>
      <c r="Z2851" s="64">
        <v>151</v>
      </c>
      <c r="AA2851" s="84">
        <v>0.22</v>
      </c>
      <c r="AB2851" s="85">
        <v>5</v>
      </c>
      <c r="AC2851" s="85">
        <v>1</v>
      </c>
    </row>
    <row r="2852" spans="1:29" ht="25.5">
      <c r="A2852" s="1"/>
      <c r="B2852" s="6" t="s">
        <v>8777</v>
      </c>
      <c r="C2852" s="6" t="s">
        <v>8778</v>
      </c>
      <c r="D2852" s="6" t="s">
        <v>8861</v>
      </c>
      <c r="E2852" s="49" t="s">
        <v>9076</v>
      </c>
      <c r="F2852" s="6" t="s">
        <v>9077</v>
      </c>
      <c r="G2852" s="6" t="s">
        <v>60</v>
      </c>
      <c r="H2852" s="6" t="s">
        <v>60</v>
      </c>
      <c r="I2852" s="60" t="s">
        <v>16182</v>
      </c>
      <c r="J2852" s="49" t="s">
        <v>16183</v>
      </c>
      <c r="K2852" s="6" t="s">
        <v>16184</v>
      </c>
      <c r="L2852" s="29">
        <f>IF($J$6="с учетом НДС",VLOOKUP(I2852,LEGEND!B:E,4,0)*(1-M2852),VLOOKUP(I2852,LEGEND!B:E,4,0)*(1-M2852)/1.2)</f>
        <v>1430</v>
      </c>
      <c r="M2852" s="57">
        <f>IF(AND(B2852&lt;&gt;"1_Электроинструмент",B2852&lt;&gt;"2_Садовая техника"),$J$5,IF($J$4&lt;=20%,$J$4,IFERROR(VLOOKUP(S2852,LEGEND!$L$2:$M$5,2,FALSE),$J$4)))</f>
        <v>0</v>
      </c>
      <c r="N2852" s="48" t="s">
        <v>60</v>
      </c>
      <c r="O2852" s="6" t="s">
        <v>60</v>
      </c>
      <c r="P2852" s="49" t="s">
        <v>66</v>
      </c>
      <c r="Q2852" s="49" t="s">
        <v>67</v>
      </c>
      <c r="R2852" s="6" t="s">
        <v>60</v>
      </c>
      <c r="S2852" s="49" t="s">
        <v>60</v>
      </c>
      <c r="T2852" s="73" t="str">
        <f>IF(_xlfn.XLOOKUP(I2852,LEGEND!B:B,LEGEND!H:H)&lt;&gt;"-",HYPERLINK(_xlfn.XLOOKUP(I2852,LEGEND!B:B,LEGEND!H:H),"link"),_xlfn.XLOOKUP(I2852,LEGEND!B:B,LEGEND!H:H))</f>
        <v>link</v>
      </c>
      <c r="U2852" s="73" t="str">
        <f>HYPERLINK(_xlfn.XLOOKUP(I2852,LEGEND!B:B,LEGEND!I:I))</f>
        <v>https://milwaukee-media-images.s3.amazonaws.com/hi/4932363564--Hero_1.jpg</v>
      </c>
      <c r="V2852" s="51" t="s">
        <v>16185</v>
      </c>
      <c r="W2852" s="63" t="s">
        <v>71</v>
      </c>
      <c r="X2852" s="64">
        <v>170</v>
      </c>
      <c r="Y2852" s="64">
        <v>75</v>
      </c>
      <c r="Z2852" s="64">
        <v>14</v>
      </c>
      <c r="AA2852" s="84">
        <v>0.46</v>
      </c>
      <c r="AB2852" s="85">
        <v>5</v>
      </c>
      <c r="AC2852" s="85">
        <v>1</v>
      </c>
    </row>
    <row r="2853" spans="1:29" ht="25.5">
      <c r="A2853" s="1"/>
      <c r="B2853" s="6" t="s">
        <v>8777</v>
      </c>
      <c r="C2853" s="6" t="s">
        <v>8778</v>
      </c>
      <c r="D2853" s="6" t="s">
        <v>8861</v>
      </c>
      <c r="E2853" s="49" t="s">
        <v>9076</v>
      </c>
      <c r="F2853" s="6" t="s">
        <v>9077</v>
      </c>
      <c r="G2853" s="6" t="s">
        <v>60</v>
      </c>
      <c r="H2853" s="6" t="s">
        <v>60</v>
      </c>
      <c r="I2853" s="60" t="s">
        <v>16186</v>
      </c>
      <c r="J2853" s="49" t="s">
        <v>16187</v>
      </c>
      <c r="K2853" s="6" t="s">
        <v>16188</v>
      </c>
      <c r="L2853" s="29">
        <f>IF($J$6="с учетом НДС",VLOOKUP(I2853,LEGEND!B:E,4,0)*(1-M2853),VLOOKUP(I2853,LEGEND!B:E,4,0)*(1-M2853)/1.2)</f>
        <v>1440</v>
      </c>
      <c r="M2853" s="57">
        <f>IF(AND(B2853&lt;&gt;"1_Электроинструмент",B2853&lt;&gt;"2_Садовая техника"),$J$5,IF($J$4&lt;=20%,$J$4,IFERROR(VLOOKUP(S2853,LEGEND!$L$2:$M$5,2,FALSE),$J$4)))</f>
        <v>0</v>
      </c>
      <c r="N2853" s="48" t="s">
        <v>60</v>
      </c>
      <c r="O2853" s="6" t="s">
        <v>60</v>
      </c>
      <c r="P2853" s="49" t="s">
        <v>66</v>
      </c>
      <c r="Q2853" s="49" t="s">
        <v>67</v>
      </c>
      <c r="R2853" s="6" t="s">
        <v>60</v>
      </c>
      <c r="S2853" s="49" t="s">
        <v>60</v>
      </c>
      <c r="T2853" s="73" t="str">
        <f>IF(_xlfn.XLOOKUP(I2853,LEGEND!B:B,LEGEND!H:H)&lt;&gt;"-",HYPERLINK(_xlfn.XLOOKUP(I2853,LEGEND!B:B,LEGEND!H:H),"link"),_xlfn.XLOOKUP(I2853,LEGEND!B:B,LEGEND!H:H))</f>
        <v>link</v>
      </c>
      <c r="U2853" s="73" t="str">
        <f>HYPERLINK(_xlfn.XLOOKUP(I2853,LEGEND!B:B,LEGEND!I:I))</f>
        <v>https://milwaukee-media-images.s3.amazonaws.com/hi/4932352397--Hero_1.jpg</v>
      </c>
      <c r="V2853" s="51" t="s">
        <v>16189</v>
      </c>
      <c r="W2853" s="63" t="s">
        <v>71</v>
      </c>
      <c r="X2853" s="64">
        <v>31</v>
      </c>
      <c r="Y2853" s="64">
        <v>31</v>
      </c>
      <c r="Z2853" s="64">
        <v>152</v>
      </c>
      <c r="AA2853" s="84">
        <v>0.252</v>
      </c>
      <c r="AB2853" s="85">
        <v>5</v>
      </c>
      <c r="AC2853" s="85">
        <v>1</v>
      </c>
    </row>
    <row r="2854" spans="1:29" ht="25.5">
      <c r="A2854" s="1"/>
      <c r="B2854" s="6" t="s">
        <v>8777</v>
      </c>
      <c r="C2854" s="6" t="s">
        <v>8778</v>
      </c>
      <c r="D2854" s="6" t="s">
        <v>8861</v>
      </c>
      <c r="E2854" s="49" t="s">
        <v>9076</v>
      </c>
      <c r="F2854" s="6" t="s">
        <v>9077</v>
      </c>
      <c r="G2854" s="6" t="s">
        <v>60</v>
      </c>
      <c r="H2854" s="6" t="s">
        <v>60</v>
      </c>
      <c r="I2854" s="60" t="s">
        <v>16190</v>
      </c>
      <c r="J2854" s="49" t="s">
        <v>16191</v>
      </c>
      <c r="K2854" s="6" t="s">
        <v>16192</v>
      </c>
      <c r="L2854" s="29">
        <f>IF($J$6="с учетом НДС",VLOOKUP(I2854,LEGEND!B:E,4,0)*(1-M2854),VLOOKUP(I2854,LEGEND!B:E,4,0)*(1-M2854)/1.2)</f>
        <v>1440</v>
      </c>
      <c r="M2854" s="57">
        <f>IF(AND(B2854&lt;&gt;"1_Электроинструмент",B2854&lt;&gt;"2_Садовая техника"),$J$5,IF($J$4&lt;=20%,$J$4,IFERROR(VLOOKUP(S2854,LEGEND!$L$2:$M$5,2,FALSE),$J$4)))</f>
        <v>0</v>
      </c>
      <c r="N2854" s="48" t="s">
        <v>60</v>
      </c>
      <c r="O2854" s="6" t="s">
        <v>60</v>
      </c>
      <c r="P2854" s="49" t="s">
        <v>66</v>
      </c>
      <c r="Q2854" s="49" t="s">
        <v>473</v>
      </c>
      <c r="R2854" s="6" t="s">
        <v>60</v>
      </c>
      <c r="S2854" s="49" t="s">
        <v>60</v>
      </c>
      <c r="T2854" s="73" t="str">
        <f>IF(_xlfn.XLOOKUP(I2854,LEGEND!B:B,LEGEND!H:H)&lt;&gt;"-",HYPERLINK(_xlfn.XLOOKUP(I2854,LEGEND!B:B,LEGEND!H:H),"link"),_xlfn.XLOOKUP(I2854,LEGEND!B:B,LEGEND!H:H))</f>
        <v>link</v>
      </c>
      <c r="U2854" s="73" t="str">
        <f>HYPERLINK(_xlfn.XLOOKUP(I2854,LEGEND!B:B,LEGEND!I:I))</f>
        <v>https://milwaukee-media-images.s3.amazonaws.com/hi/4932459872--Hero_1.jpg</v>
      </c>
      <c r="V2854" s="51" t="s">
        <v>16193</v>
      </c>
      <c r="W2854" s="63" t="s">
        <v>71</v>
      </c>
      <c r="X2854" s="64">
        <v>31</v>
      </c>
      <c r="Y2854" s="64">
        <v>31</v>
      </c>
      <c r="Z2854" s="64">
        <v>151</v>
      </c>
      <c r="AA2854" s="84">
        <v>0.23200000000000001</v>
      </c>
      <c r="AB2854" s="85">
        <v>5</v>
      </c>
      <c r="AC2854" s="85">
        <v>1</v>
      </c>
    </row>
    <row r="2855" spans="1:29" ht="25.5">
      <c r="A2855" s="1"/>
      <c r="B2855" s="6" t="s">
        <v>8777</v>
      </c>
      <c r="C2855" s="6" t="s">
        <v>8778</v>
      </c>
      <c r="D2855" s="6" t="s">
        <v>8861</v>
      </c>
      <c r="E2855" s="49" t="s">
        <v>9076</v>
      </c>
      <c r="F2855" s="6" t="s">
        <v>9077</v>
      </c>
      <c r="G2855" s="6" t="s">
        <v>60</v>
      </c>
      <c r="H2855" s="6" t="s">
        <v>60</v>
      </c>
      <c r="I2855" s="60" t="s">
        <v>16194</v>
      </c>
      <c r="J2855" s="49" t="s">
        <v>16195</v>
      </c>
      <c r="K2855" s="6" t="s">
        <v>16196</v>
      </c>
      <c r="L2855" s="29">
        <f>IF($J$6="с учетом НДС",VLOOKUP(I2855,LEGEND!B:E,4,0)*(1-M2855),VLOOKUP(I2855,LEGEND!B:E,4,0)*(1-M2855)/1.2)</f>
        <v>1440</v>
      </c>
      <c r="M2855" s="57">
        <f>IF(AND(B2855&lt;&gt;"1_Электроинструмент",B2855&lt;&gt;"2_Садовая техника"),$J$5,IF($J$4&lt;=20%,$J$4,IFERROR(VLOOKUP(S2855,LEGEND!$L$2:$M$5,2,FALSE),$J$4)))</f>
        <v>0</v>
      </c>
      <c r="N2855" s="48" t="s">
        <v>60</v>
      </c>
      <c r="O2855" s="6" t="s">
        <v>60</v>
      </c>
      <c r="P2855" s="49" t="s">
        <v>66</v>
      </c>
      <c r="Q2855" s="49" t="s">
        <v>473</v>
      </c>
      <c r="R2855" s="6" t="s">
        <v>60</v>
      </c>
      <c r="S2855" s="49" t="s">
        <v>60</v>
      </c>
      <c r="T2855" s="73" t="str">
        <f>IF(_xlfn.XLOOKUP(I2855,LEGEND!B:B,LEGEND!H:H)&lt;&gt;"-",HYPERLINK(_xlfn.XLOOKUP(I2855,LEGEND!B:B,LEGEND!H:H),"link"),_xlfn.XLOOKUP(I2855,LEGEND!B:B,LEGEND!H:H))</f>
        <v>link</v>
      </c>
      <c r="U2855" s="73" t="str">
        <f>HYPERLINK(_xlfn.XLOOKUP(I2855,LEGEND!B:B,LEGEND!I:I))</f>
        <v>https://milwaukee-media-images.s3.amazonaws.com/hi/4932459873--Hero_1.jpg</v>
      </c>
      <c r="V2855" s="51" t="s">
        <v>16197</v>
      </c>
      <c r="W2855" s="63" t="s">
        <v>71</v>
      </c>
      <c r="X2855" s="64">
        <v>31</v>
      </c>
      <c r="Y2855" s="64">
        <v>31</v>
      </c>
      <c r="Z2855" s="64">
        <v>151</v>
      </c>
      <c r="AA2855" s="84">
        <v>0.24199999999999999</v>
      </c>
      <c r="AB2855" s="85">
        <v>5</v>
      </c>
      <c r="AC2855" s="85">
        <v>1</v>
      </c>
    </row>
    <row r="2856" spans="1:29" ht="25.5">
      <c r="A2856" s="1"/>
      <c r="B2856" s="6" t="s">
        <v>8777</v>
      </c>
      <c r="C2856" s="6" t="s">
        <v>8778</v>
      </c>
      <c r="D2856" s="6" t="s">
        <v>8861</v>
      </c>
      <c r="E2856" s="49" t="s">
        <v>9076</v>
      </c>
      <c r="F2856" s="6" t="s">
        <v>9077</v>
      </c>
      <c r="G2856" s="6" t="s">
        <v>60</v>
      </c>
      <c r="H2856" s="6" t="s">
        <v>60</v>
      </c>
      <c r="I2856" s="60" t="s">
        <v>16198</v>
      </c>
      <c r="J2856" s="49" t="s">
        <v>16199</v>
      </c>
      <c r="K2856" s="6" t="s">
        <v>16200</v>
      </c>
      <c r="L2856" s="29">
        <f>IF($J$6="с учетом НДС",VLOOKUP(I2856,LEGEND!B:E,4,0)*(1-M2856),VLOOKUP(I2856,LEGEND!B:E,4,0)*(1-M2856)/1.2)</f>
        <v>1440</v>
      </c>
      <c r="M2856" s="57">
        <f>IF(AND(B2856&lt;&gt;"1_Электроинструмент",B2856&lt;&gt;"2_Садовая техника"),$J$5,IF($J$4&lt;=20%,$J$4,IFERROR(VLOOKUP(S2856,LEGEND!$L$2:$M$5,2,FALSE),$J$4)))</f>
        <v>0</v>
      </c>
      <c r="N2856" s="48" t="s">
        <v>60</v>
      </c>
      <c r="O2856" s="6" t="s">
        <v>60</v>
      </c>
      <c r="P2856" s="49" t="s">
        <v>66</v>
      </c>
      <c r="Q2856" s="49" t="s">
        <v>473</v>
      </c>
      <c r="R2856" s="6" t="s">
        <v>60</v>
      </c>
      <c r="S2856" s="49" t="s">
        <v>60</v>
      </c>
      <c r="T2856" s="73" t="str">
        <f>IF(_xlfn.XLOOKUP(I2856,LEGEND!B:B,LEGEND!H:H)&lt;&gt;"-",HYPERLINK(_xlfn.XLOOKUP(I2856,LEGEND!B:B,LEGEND!H:H),"link"),_xlfn.XLOOKUP(I2856,LEGEND!B:B,LEGEND!H:H))</f>
        <v>link</v>
      </c>
      <c r="U2856" s="73" t="str">
        <f>HYPERLINK(_xlfn.XLOOKUP(I2856,LEGEND!B:B,LEGEND!I:I))</f>
        <v>https://milwaukee-media-images.s3.amazonaws.com/hi/4932459874--Hero_1.jpg</v>
      </c>
      <c r="V2856" s="51" t="s">
        <v>16201</v>
      </c>
      <c r="W2856" s="63" t="s">
        <v>71</v>
      </c>
      <c r="X2856" s="64">
        <v>31</v>
      </c>
      <c r="Y2856" s="64">
        <v>31</v>
      </c>
      <c r="Z2856" s="64">
        <v>151</v>
      </c>
      <c r="AA2856" s="84">
        <v>0.24199999999999999</v>
      </c>
      <c r="AB2856" s="85">
        <v>5</v>
      </c>
      <c r="AC2856" s="85">
        <v>1</v>
      </c>
    </row>
    <row r="2857" spans="1:29" ht="25.5">
      <c r="A2857" s="1"/>
      <c r="B2857" s="6" t="s">
        <v>8777</v>
      </c>
      <c r="C2857" s="6" t="s">
        <v>8778</v>
      </c>
      <c r="D2857" s="6" t="s">
        <v>8861</v>
      </c>
      <c r="E2857" s="49" t="s">
        <v>9076</v>
      </c>
      <c r="F2857" s="6" t="s">
        <v>9077</v>
      </c>
      <c r="G2857" s="6" t="s">
        <v>60</v>
      </c>
      <c r="H2857" s="6" t="s">
        <v>60</v>
      </c>
      <c r="I2857" s="60" t="s">
        <v>16202</v>
      </c>
      <c r="J2857" s="49" t="s">
        <v>16203</v>
      </c>
      <c r="K2857" s="6" t="s">
        <v>16204</v>
      </c>
      <c r="L2857" s="29">
        <f>IF($J$6="с учетом НДС",VLOOKUP(I2857,LEGEND!B:E,4,0)*(1-M2857),VLOOKUP(I2857,LEGEND!B:E,4,0)*(1-M2857)/1.2)</f>
        <v>1440</v>
      </c>
      <c r="M2857" s="57">
        <f>IF(AND(B2857&lt;&gt;"1_Электроинструмент",B2857&lt;&gt;"2_Садовая техника"),$J$5,IF($J$4&lt;=20%,$J$4,IFERROR(VLOOKUP(S2857,LEGEND!$L$2:$M$5,2,FALSE),$J$4)))</f>
        <v>0</v>
      </c>
      <c r="N2857" s="48" t="s">
        <v>60</v>
      </c>
      <c r="O2857" s="6" t="s">
        <v>60</v>
      </c>
      <c r="P2857" s="49" t="s">
        <v>66</v>
      </c>
      <c r="Q2857" s="49" t="s">
        <v>473</v>
      </c>
      <c r="R2857" s="6" t="s">
        <v>60</v>
      </c>
      <c r="S2857" s="49" t="s">
        <v>60</v>
      </c>
      <c r="T2857" s="73" t="str">
        <f>IF(_xlfn.XLOOKUP(I2857,LEGEND!B:B,LEGEND!H:H)&lt;&gt;"-",HYPERLINK(_xlfn.XLOOKUP(I2857,LEGEND!B:B,LEGEND!H:H),"link"),_xlfn.XLOOKUP(I2857,LEGEND!B:B,LEGEND!H:H))</f>
        <v>link</v>
      </c>
      <c r="U2857" s="73" t="str">
        <f>HYPERLINK(_xlfn.XLOOKUP(I2857,LEGEND!B:B,LEGEND!I:I))</f>
        <v>https://milwaukee-media-images.s3.amazonaws.com/hi/4932459875--Hero_1.jpg</v>
      </c>
      <c r="V2857" s="51" t="s">
        <v>16205</v>
      </c>
      <c r="W2857" s="63" t="s">
        <v>71</v>
      </c>
      <c r="X2857" s="64">
        <v>31</v>
      </c>
      <c r="Y2857" s="64">
        <v>31</v>
      </c>
      <c r="Z2857" s="64">
        <v>151</v>
      </c>
      <c r="AA2857" s="84">
        <v>0.24199999999999999</v>
      </c>
      <c r="AB2857" s="85">
        <v>5</v>
      </c>
      <c r="AC2857" s="85">
        <v>1</v>
      </c>
    </row>
    <row r="2858" spans="1:29" ht="25.5">
      <c r="A2858" s="1"/>
      <c r="B2858" s="6" t="s">
        <v>8777</v>
      </c>
      <c r="C2858" s="6" t="s">
        <v>8778</v>
      </c>
      <c r="D2858" s="6" t="s">
        <v>8861</v>
      </c>
      <c r="E2858" s="49" t="s">
        <v>9076</v>
      </c>
      <c r="F2858" s="6" t="s">
        <v>9077</v>
      </c>
      <c r="G2858" s="6" t="s">
        <v>60</v>
      </c>
      <c r="H2858" s="6" t="s">
        <v>60</v>
      </c>
      <c r="I2858" s="60" t="s">
        <v>16206</v>
      </c>
      <c r="J2858" s="49" t="s">
        <v>16207</v>
      </c>
      <c r="K2858" s="6" t="s">
        <v>16208</v>
      </c>
      <c r="L2858" s="29">
        <f>IF($J$6="с учетом НДС",VLOOKUP(I2858,LEGEND!B:E,4,0)*(1-M2858),VLOOKUP(I2858,LEGEND!B:E,4,0)*(1-M2858)/1.2)</f>
        <v>1460</v>
      </c>
      <c r="M2858" s="57">
        <f>IF(AND(B2858&lt;&gt;"1_Электроинструмент",B2858&lt;&gt;"2_Садовая техника"),$J$5,IF($J$4&lt;=20%,$J$4,IFERROR(VLOOKUP(S2858,LEGEND!$L$2:$M$5,2,FALSE),$J$4)))</f>
        <v>0</v>
      </c>
      <c r="N2858" s="48" t="s">
        <v>60</v>
      </c>
      <c r="O2858" s="6" t="s">
        <v>60</v>
      </c>
      <c r="P2858" s="49" t="s">
        <v>66</v>
      </c>
      <c r="Q2858" s="49" t="s">
        <v>67</v>
      </c>
      <c r="R2858" s="6" t="s">
        <v>60</v>
      </c>
      <c r="S2858" s="49" t="s">
        <v>60</v>
      </c>
      <c r="T2858" s="73" t="str">
        <f>IF(_xlfn.XLOOKUP(I2858,LEGEND!B:B,LEGEND!H:H)&lt;&gt;"-",HYPERLINK(_xlfn.XLOOKUP(I2858,LEGEND!B:B,LEGEND!H:H),"link"),_xlfn.XLOOKUP(I2858,LEGEND!B:B,LEGEND!H:H))</f>
        <v>link</v>
      </c>
      <c r="U2858" s="73" t="str">
        <f>HYPERLINK(_xlfn.XLOOKUP(I2858,LEGEND!B:B,LEGEND!I:I))</f>
        <v>https://milwaukee-media-images.s3.amazonaws.com/hi/4932352231--Hero_1.jpg</v>
      </c>
      <c r="V2858" s="51" t="s">
        <v>16209</v>
      </c>
      <c r="W2858" s="63" t="s">
        <v>71</v>
      </c>
      <c r="X2858" s="64">
        <v>105</v>
      </c>
      <c r="Y2858" s="64">
        <v>25</v>
      </c>
      <c r="Z2858" s="64">
        <v>25</v>
      </c>
      <c r="AA2858" s="84">
        <v>7.5999999999999998E-2</v>
      </c>
      <c r="AB2858" s="85">
        <v>10</v>
      </c>
      <c r="AC2858" s="85">
        <v>1</v>
      </c>
    </row>
    <row r="2859" spans="1:29" ht="25.5">
      <c r="A2859" s="1"/>
      <c r="B2859" s="6" t="s">
        <v>8777</v>
      </c>
      <c r="C2859" s="6" t="s">
        <v>8778</v>
      </c>
      <c r="D2859" s="6" t="s">
        <v>8861</v>
      </c>
      <c r="E2859" s="49" t="s">
        <v>9076</v>
      </c>
      <c r="F2859" s="6" t="s">
        <v>9077</v>
      </c>
      <c r="G2859" s="6" t="s">
        <v>60</v>
      </c>
      <c r="H2859" s="6" t="s">
        <v>60</v>
      </c>
      <c r="I2859" s="60" t="s">
        <v>16210</v>
      </c>
      <c r="J2859" s="49" t="s">
        <v>16211</v>
      </c>
      <c r="K2859" s="6" t="s">
        <v>16212</v>
      </c>
      <c r="L2859" s="29">
        <f>IF($J$6="с учетом НДС",VLOOKUP(I2859,LEGEND!B:E,4,0)*(1-M2859),VLOOKUP(I2859,LEGEND!B:E,4,0)*(1-M2859)/1.2)</f>
        <v>1460</v>
      </c>
      <c r="M2859" s="57">
        <f>IF(AND(B2859&lt;&gt;"1_Электроинструмент",B2859&lt;&gt;"2_Садовая техника"),$J$5,IF($J$4&lt;=20%,$J$4,IFERROR(VLOOKUP(S2859,LEGEND!$L$2:$M$5,2,FALSE),$J$4)))</f>
        <v>0</v>
      </c>
      <c r="N2859" s="48" t="s">
        <v>60</v>
      </c>
      <c r="O2859" s="6" t="s">
        <v>60</v>
      </c>
      <c r="P2859" s="49" t="s">
        <v>66</v>
      </c>
      <c r="Q2859" s="49" t="s">
        <v>67</v>
      </c>
      <c r="R2859" s="6" t="s">
        <v>60</v>
      </c>
      <c r="S2859" s="49" t="s">
        <v>60</v>
      </c>
      <c r="T2859" s="73" t="str">
        <f>IF(_xlfn.XLOOKUP(I2859,LEGEND!B:B,LEGEND!H:H)&lt;&gt;"-",HYPERLINK(_xlfn.XLOOKUP(I2859,LEGEND!B:B,LEGEND!H:H),"link"),_xlfn.XLOOKUP(I2859,LEGEND!B:B,LEGEND!H:H))</f>
        <v>link</v>
      </c>
      <c r="U2859" s="73" t="str">
        <f>HYPERLINK(_xlfn.XLOOKUP(I2859,LEGEND!B:B,LEGEND!I:I))</f>
        <v>https://milwaukee-media-images.s3.amazonaws.com/hi/4932352232--Hero_1.jpg</v>
      </c>
      <c r="V2859" s="51" t="s">
        <v>16213</v>
      </c>
      <c r="W2859" s="63" t="s">
        <v>71</v>
      </c>
      <c r="X2859" s="64">
        <v>105</v>
      </c>
      <c r="Y2859" s="64">
        <v>25</v>
      </c>
      <c r="Z2859" s="64">
        <v>25</v>
      </c>
      <c r="AA2859" s="84">
        <v>8.1000000000000003E-2</v>
      </c>
      <c r="AB2859" s="85">
        <v>10</v>
      </c>
      <c r="AC2859" s="85">
        <v>1</v>
      </c>
    </row>
    <row r="2860" spans="1:29" ht="15">
      <c r="A2860" s="1"/>
      <c r="B2860" s="6" t="s">
        <v>8777</v>
      </c>
      <c r="C2860" s="6" t="s">
        <v>8778</v>
      </c>
      <c r="D2860" s="6" t="s">
        <v>8861</v>
      </c>
      <c r="E2860" s="49" t="s">
        <v>9076</v>
      </c>
      <c r="F2860" s="6" t="s">
        <v>9077</v>
      </c>
      <c r="G2860" s="6" t="s">
        <v>60</v>
      </c>
      <c r="H2860" s="6" t="s">
        <v>60</v>
      </c>
      <c r="I2860" s="60" t="s">
        <v>16214</v>
      </c>
      <c r="J2860" s="49" t="s">
        <v>16215</v>
      </c>
      <c r="K2860" s="6" t="s">
        <v>16216</v>
      </c>
      <c r="L2860" s="29">
        <f>IF($J$6="с учетом НДС",VLOOKUP(I2860,LEGEND!B:E,4,0)*(1-M2860),VLOOKUP(I2860,LEGEND!B:E,4,0)*(1-M2860)/1.2)</f>
        <v>1460</v>
      </c>
      <c r="M2860" s="57">
        <f>IF(AND(B2860&lt;&gt;"1_Электроинструмент",B2860&lt;&gt;"2_Садовая техника"),$J$5,IF($J$4&lt;=20%,$J$4,IFERROR(VLOOKUP(S2860,LEGEND!$L$2:$M$5,2,FALSE),$J$4)))</f>
        <v>0</v>
      </c>
      <c r="N2860" s="48" t="s">
        <v>60</v>
      </c>
      <c r="O2860" s="6" t="s">
        <v>60</v>
      </c>
      <c r="P2860" s="49" t="s">
        <v>66</v>
      </c>
      <c r="Q2860" s="49" t="s">
        <v>473</v>
      </c>
      <c r="R2860" s="6" t="s">
        <v>60</v>
      </c>
      <c r="S2860" s="49" t="s">
        <v>60</v>
      </c>
      <c r="T2860" s="73" t="str">
        <f>IF(_xlfn.XLOOKUP(I2860,LEGEND!B:B,LEGEND!H:H)&lt;&gt;"-",HYPERLINK(_xlfn.XLOOKUP(I2860,LEGEND!B:B,LEGEND!H:H),"link"),_xlfn.XLOOKUP(I2860,LEGEND!B:B,LEGEND!H:H))</f>
        <v>link</v>
      </c>
      <c r="U2860" s="73" t="str">
        <f>HYPERLINK(_xlfn.XLOOKUP(I2860,LEGEND!B:B,LEGEND!I:I))</f>
        <v>https://milwaukee-media-images.s3.amazonaws.com/hi/4932363529--Hero_1.jpg</v>
      </c>
      <c r="V2860" s="51" t="s">
        <v>16217</v>
      </c>
      <c r="W2860" s="63" t="s">
        <v>71</v>
      </c>
      <c r="X2860" s="64">
        <v>150</v>
      </c>
      <c r="Y2860" s="64">
        <v>120</v>
      </c>
      <c r="Z2860" s="64">
        <v>11</v>
      </c>
      <c r="AA2860" s="84">
        <v>0.43</v>
      </c>
      <c r="AB2860" s="85">
        <v>10</v>
      </c>
      <c r="AC2860" s="85">
        <v>1</v>
      </c>
    </row>
    <row r="2861" spans="1:29" ht="15">
      <c r="A2861" s="1"/>
      <c r="B2861" s="6" t="s">
        <v>8777</v>
      </c>
      <c r="C2861" s="6" t="s">
        <v>8778</v>
      </c>
      <c r="D2861" s="6" t="s">
        <v>8861</v>
      </c>
      <c r="E2861" s="49" t="s">
        <v>9076</v>
      </c>
      <c r="F2861" s="6" t="s">
        <v>9077</v>
      </c>
      <c r="G2861" s="6" t="s">
        <v>60</v>
      </c>
      <c r="H2861" s="6" t="s">
        <v>60</v>
      </c>
      <c r="I2861" s="60" t="s">
        <v>16218</v>
      </c>
      <c r="J2861" s="49" t="s">
        <v>16219</v>
      </c>
      <c r="K2861" s="6" t="s">
        <v>16220</v>
      </c>
      <c r="L2861" s="29">
        <f>IF($J$6="с учетом НДС",VLOOKUP(I2861,LEGEND!B:E,4,0)*(1-M2861),VLOOKUP(I2861,LEGEND!B:E,4,0)*(1-M2861)/1.2)</f>
        <v>1490</v>
      </c>
      <c r="M2861" s="57">
        <f>IF(AND(B2861&lt;&gt;"1_Электроинструмент",B2861&lt;&gt;"2_Садовая техника"),$J$5,IF($J$4&lt;=20%,$J$4,IFERROR(VLOOKUP(S2861,LEGEND!$L$2:$M$5,2,FALSE),$J$4)))</f>
        <v>0</v>
      </c>
      <c r="N2861" s="48" t="s">
        <v>60</v>
      </c>
      <c r="O2861" s="6" t="s">
        <v>60</v>
      </c>
      <c r="P2861" s="49" t="s">
        <v>66</v>
      </c>
      <c r="Q2861" s="49" t="s">
        <v>473</v>
      </c>
      <c r="R2861" s="6" t="s">
        <v>60</v>
      </c>
      <c r="S2861" s="49" t="s">
        <v>60</v>
      </c>
      <c r="T2861" s="73" t="str">
        <f>IF(_xlfn.XLOOKUP(I2861,LEGEND!B:B,LEGEND!H:H)&lt;&gt;"-",HYPERLINK(_xlfn.XLOOKUP(I2861,LEGEND!B:B,LEGEND!H:H),"link"),_xlfn.XLOOKUP(I2861,LEGEND!B:B,LEGEND!H:H))</f>
        <v>-</v>
      </c>
      <c r="U2861" s="73" t="str">
        <f>HYPERLINK(_xlfn.XLOOKUP(I2861,LEGEND!B:B,LEGEND!I:I))</f>
        <v>https://milwaukee-media-images.s3.amazonaws.com/hi/4932352217--Hero_1.jpg</v>
      </c>
      <c r="V2861" s="51" t="s">
        <v>16221</v>
      </c>
      <c r="W2861" s="63" t="s">
        <v>71</v>
      </c>
      <c r="X2861" s="64">
        <v>122</v>
      </c>
      <c r="Y2861" s="64">
        <v>30</v>
      </c>
      <c r="Z2861" s="64">
        <v>30</v>
      </c>
      <c r="AA2861" s="84">
        <v>0.155</v>
      </c>
      <c r="AB2861" s="85">
        <v>5</v>
      </c>
      <c r="AC2861" s="85">
        <v>1</v>
      </c>
    </row>
    <row r="2862" spans="1:29" ht="25.5">
      <c r="A2862" s="1"/>
      <c r="B2862" s="6" t="s">
        <v>8777</v>
      </c>
      <c r="C2862" s="6" t="s">
        <v>8778</v>
      </c>
      <c r="D2862" s="6" t="s">
        <v>8861</v>
      </c>
      <c r="E2862" s="49" t="s">
        <v>9076</v>
      </c>
      <c r="F2862" s="6" t="s">
        <v>9077</v>
      </c>
      <c r="G2862" s="6" t="s">
        <v>60</v>
      </c>
      <c r="H2862" s="6" t="s">
        <v>60</v>
      </c>
      <c r="I2862" s="60" t="s">
        <v>16222</v>
      </c>
      <c r="J2862" s="49" t="s">
        <v>16223</v>
      </c>
      <c r="K2862" s="6" t="s">
        <v>16224</v>
      </c>
      <c r="L2862" s="29">
        <f>IF($J$6="с учетом НДС",VLOOKUP(I2862,LEGEND!B:E,4,0)*(1-M2862),VLOOKUP(I2862,LEGEND!B:E,4,0)*(1-M2862)/1.2)</f>
        <v>1500</v>
      </c>
      <c r="M2862" s="57">
        <f>IF(AND(B2862&lt;&gt;"1_Электроинструмент",B2862&lt;&gt;"2_Садовая техника"),$J$5,IF($J$4&lt;=20%,$J$4,IFERROR(VLOOKUP(S2862,LEGEND!$L$2:$M$5,2,FALSE),$J$4)))</f>
        <v>0</v>
      </c>
      <c r="N2862" s="48" t="s">
        <v>60</v>
      </c>
      <c r="O2862" s="6" t="s">
        <v>60</v>
      </c>
      <c r="P2862" s="49" t="s">
        <v>66</v>
      </c>
      <c r="Q2862" s="49" t="s">
        <v>67</v>
      </c>
      <c r="R2862" s="6" t="s">
        <v>60</v>
      </c>
      <c r="S2862" s="49" t="s">
        <v>60</v>
      </c>
      <c r="T2862" s="73" t="str">
        <f>IF(_xlfn.XLOOKUP(I2862,LEGEND!B:B,LEGEND!H:H)&lt;&gt;"-",HYPERLINK(_xlfn.XLOOKUP(I2862,LEGEND!B:B,LEGEND!H:H),"link"),_xlfn.XLOOKUP(I2862,LEGEND!B:B,LEGEND!H:H))</f>
        <v>link</v>
      </c>
      <c r="U2862" s="73" t="str">
        <f>HYPERLINK(_xlfn.XLOOKUP(I2862,LEGEND!B:B,LEGEND!I:I))</f>
        <v>https://milwaukee-media-images.s3.amazonaws.com/hi/4932478182--Hero_1.jpg</v>
      </c>
      <c r="V2862" s="51" t="s">
        <v>16225</v>
      </c>
      <c r="W2862" s="63" t="s">
        <v>71</v>
      </c>
      <c r="X2862" s="64">
        <v>152</v>
      </c>
      <c r="Y2862" s="64">
        <v>30</v>
      </c>
      <c r="Z2862" s="64">
        <v>30</v>
      </c>
      <c r="AA2862" s="84">
        <v>0.14599999999999999</v>
      </c>
      <c r="AB2862" s="85">
        <v>5</v>
      </c>
      <c r="AC2862" s="85">
        <v>1</v>
      </c>
    </row>
    <row r="2863" spans="1:29" ht="25.5">
      <c r="A2863" s="1"/>
      <c r="B2863" s="6" t="s">
        <v>8777</v>
      </c>
      <c r="C2863" s="6" t="s">
        <v>8778</v>
      </c>
      <c r="D2863" s="6" t="s">
        <v>8861</v>
      </c>
      <c r="E2863" s="49" t="s">
        <v>9076</v>
      </c>
      <c r="F2863" s="6" t="s">
        <v>9077</v>
      </c>
      <c r="G2863" s="6" t="s">
        <v>60</v>
      </c>
      <c r="H2863" s="6" t="s">
        <v>60</v>
      </c>
      <c r="I2863" s="60" t="s">
        <v>16226</v>
      </c>
      <c r="J2863" s="49" t="s">
        <v>16227</v>
      </c>
      <c r="K2863" s="6" t="s">
        <v>16228</v>
      </c>
      <c r="L2863" s="29">
        <f>IF($J$6="с учетом НДС",VLOOKUP(I2863,LEGEND!B:E,4,0)*(1-M2863),VLOOKUP(I2863,LEGEND!B:E,4,0)*(1-M2863)/1.2)</f>
        <v>1550</v>
      </c>
      <c r="M2863" s="57">
        <f>IF(AND(B2863&lt;&gt;"1_Электроинструмент",B2863&lt;&gt;"2_Садовая техника"),$J$5,IF($J$4&lt;=20%,$J$4,IFERROR(VLOOKUP(S2863,LEGEND!$L$2:$M$5,2,FALSE),$J$4)))</f>
        <v>0</v>
      </c>
      <c r="N2863" s="48" t="s">
        <v>60</v>
      </c>
      <c r="O2863" s="6" t="s">
        <v>60</v>
      </c>
      <c r="P2863" s="49" t="s">
        <v>66</v>
      </c>
      <c r="Q2863" s="49" t="s">
        <v>67</v>
      </c>
      <c r="R2863" s="6" t="s">
        <v>60</v>
      </c>
      <c r="S2863" s="49" t="s">
        <v>60</v>
      </c>
      <c r="T2863" s="73" t="str">
        <f>IF(_xlfn.XLOOKUP(I2863,LEGEND!B:B,LEGEND!H:H)&lt;&gt;"-",HYPERLINK(_xlfn.XLOOKUP(I2863,LEGEND!B:B,LEGEND!H:H),"link"),_xlfn.XLOOKUP(I2863,LEGEND!B:B,LEGEND!H:H))</f>
        <v>link</v>
      </c>
      <c r="U2863" s="73" t="str">
        <f>HYPERLINK(_xlfn.XLOOKUP(I2863,LEGEND!B:B,LEGEND!I:I))</f>
        <v>https://milwaukee-media-images.s3.amazonaws.com/hi/4932363534--Hero_1.jpg</v>
      </c>
      <c r="V2863" s="51" t="s">
        <v>16229</v>
      </c>
      <c r="W2863" s="63" t="s">
        <v>71</v>
      </c>
      <c r="X2863" s="64">
        <v>130</v>
      </c>
      <c r="Y2863" s="64">
        <v>100</v>
      </c>
      <c r="Z2863" s="64">
        <v>100</v>
      </c>
      <c r="AA2863" s="84">
        <v>0.53</v>
      </c>
      <c r="AB2863" s="85">
        <v>10</v>
      </c>
      <c r="AC2863" s="85">
        <v>1</v>
      </c>
    </row>
    <row r="2864" spans="1:29" ht="25.5">
      <c r="A2864" s="1"/>
      <c r="B2864" s="6" t="s">
        <v>8777</v>
      </c>
      <c r="C2864" s="6" t="s">
        <v>8778</v>
      </c>
      <c r="D2864" s="6" t="s">
        <v>8861</v>
      </c>
      <c r="E2864" s="49" t="s">
        <v>9076</v>
      </c>
      <c r="F2864" s="6" t="s">
        <v>9077</v>
      </c>
      <c r="G2864" s="6" t="s">
        <v>60</v>
      </c>
      <c r="H2864" s="6" t="s">
        <v>60</v>
      </c>
      <c r="I2864" s="60" t="s">
        <v>16230</v>
      </c>
      <c r="J2864" s="49" t="s">
        <v>16231</v>
      </c>
      <c r="K2864" s="6" t="s">
        <v>16232</v>
      </c>
      <c r="L2864" s="29">
        <f>IF($J$6="с учетом НДС",VLOOKUP(I2864,LEGEND!B:E,4,0)*(1-M2864),VLOOKUP(I2864,LEGEND!B:E,4,0)*(1-M2864)/1.2)</f>
        <v>1560</v>
      </c>
      <c r="M2864" s="57">
        <f>IF(AND(B2864&lt;&gt;"1_Электроинструмент",B2864&lt;&gt;"2_Садовая техника"),$J$5,IF($J$4&lt;=20%,$J$4,IFERROR(VLOOKUP(S2864,LEGEND!$L$2:$M$5,2,FALSE),$J$4)))</f>
        <v>0</v>
      </c>
      <c r="N2864" s="48" t="s">
        <v>60</v>
      </c>
      <c r="O2864" s="6" t="s">
        <v>60</v>
      </c>
      <c r="P2864" s="49" t="s">
        <v>66</v>
      </c>
      <c r="Q2864" s="49" t="s">
        <v>67</v>
      </c>
      <c r="R2864" s="6" t="s">
        <v>60</v>
      </c>
      <c r="S2864" s="49" t="s">
        <v>60</v>
      </c>
      <c r="T2864" s="73" t="str">
        <f>IF(_xlfn.XLOOKUP(I2864,LEGEND!B:B,LEGEND!H:H)&lt;&gt;"-",HYPERLINK(_xlfn.XLOOKUP(I2864,LEGEND!B:B,LEGEND!H:H),"link"),_xlfn.XLOOKUP(I2864,LEGEND!B:B,LEGEND!H:H))</f>
        <v>link</v>
      </c>
      <c r="U2864" s="73" t="str">
        <f>HYPERLINK(_xlfn.XLOOKUP(I2864,LEGEND!B:B,LEGEND!I:I))</f>
        <v>https://milwaukee-media-images.s3.amazonaws.com/hi/4932352398--Hero_1.jpg</v>
      </c>
      <c r="V2864" s="51" t="s">
        <v>16233</v>
      </c>
      <c r="W2864" s="63" t="s">
        <v>71</v>
      </c>
      <c r="X2864" s="64">
        <v>31</v>
      </c>
      <c r="Y2864" s="64">
        <v>31</v>
      </c>
      <c r="Z2864" s="64">
        <v>152</v>
      </c>
      <c r="AA2864" s="84">
        <v>0.28000000000000003</v>
      </c>
      <c r="AB2864" s="85">
        <v>5</v>
      </c>
      <c r="AC2864" s="85">
        <v>1</v>
      </c>
    </row>
    <row r="2865" spans="1:29" ht="25.5">
      <c r="A2865" s="1"/>
      <c r="B2865" s="6" t="s">
        <v>8777</v>
      </c>
      <c r="C2865" s="6" t="s">
        <v>8778</v>
      </c>
      <c r="D2865" s="6" t="s">
        <v>8861</v>
      </c>
      <c r="E2865" s="49" t="s">
        <v>9076</v>
      </c>
      <c r="F2865" s="6" t="s">
        <v>9077</v>
      </c>
      <c r="G2865" s="6" t="s">
        <v>60</v>
      </c>
      <c r="H2865" s="6" t="s">
        <v>60</v>
      </c>
      <c r="I2865" s="60" t="s">
        <v>16234</v>
      </c>
      <c r="J2865" s="49" t="s">
        <v>16235</v>
      </c>
      <c r="K2865" s="6" t="s">
        <v>16236</v>
      </c>
      <c r="L2865" s="29">
        <f>IF($J$6="с учетом НДС",VLOOKUP(I2865,LEGEND!B:E,4,0)*(1-M2865),VLOOKUP(I2865,LEGEND!B:E,4,0)*(1-M2865)/1.2)</f>
        <v>1560</v>
      </c>
      <c r="M2865" s="57">
        <f>IF(AND(B2865&lt;&gt;"1_Электроинструмент",B2865&lt;&gt;"2_Садовая техника"),$J$5,IF($J$4&lt;=20%,$J$4,IFERROR(VLOOKUP(S2865,LEGEND!$L$2:$M$5,2,FALSE),$J$4)))</f>
        <v>0</v>
      </c>
      <c r="N2865" s="48" t="s">
        <v>60</v>
      </c>
      <c r="O2865" s="6" t="s">
        <v>60</v>
      </c>
      <c r="P2865" s="49" t="s">
        <v>66</v>
      </c>
      <c r="Q2865" s="49" t="s">
        <v>67</v>
      </c>
      <c r="R2865" s="6" t="s">
        <v>60</v>
      </c>
      <c r="S2865" s="49" t="s">
        <v>60</v>
      </c>
      <c r="T2865" s="73" t="str">
        <f>IF(_xlfn.XLOOKUP(I2865,LEGEND!B:B,LEGEND!H:H)&lt;&gt;"-",HYPERLINK(_xlfn.XLOOKUP(I2865,LEGEND!B:B,LEGEND!H:H),"link"),_xlfn.XLOOKUP(I2865,LEGEND!B:B,LEGEND!H:H))</f>
        <v>link</v>
      </c>
      <c r="U2865" s="73" t="str">
        <f>HYPERLINK(_xlfn.XLOOKUP(I2865,LEGEND!B:B,LEGEND!I:I))</f>
        <v>https://milwaukee-media-images.s3.amazonaws.com/hi/4932352468--Hero_1.jpg</v>
      </c>
      <c r="V2865" s="51" t="s">
        <v>16237</v>
      </c>
      <c r="W2865" s="63" t="s">
        <v>71</v>
      </c>
      <c r="X2865" s="64">
        <v>400</v>
      </c>
      <c r="Y2865" s="64">
        <v>300</v>
      </c>
      <c r="Z2865" s="64">
        <v>120</v>
      </c>
      <c r="AA2865" s="84">
        <v>0.6</v>
      </c>
      <c r="AB2865" s="85">
        <v>1</v>
      </c>
      <c r="AC2865" s="85">
        <v>1</v>
      </c>
    </row>
    <row r="2866" spans="1:29" ht="25.5">
      <c r="A2866" s="1"/>
      <c r="B2866" s="6" t="s">
        <v>8777</v>
      </c>
      <c r="C2866" s="6" t="s">
        <v>8778</v>
      </c>
      <c r="D2866" s="6" t="s">
        <v>8861</v>
      </c>
      <c r="E2866" s="49" t="s">
        <v>9076</v>
      </c>
      <c r="F2866" s="6" t="s">
        <v>9077</v>
      </c>
      <c r="G2866" s="6" t="s">
        <v>60</v>
      </c>
      <c r="H2866" s="6" t="s">
        <v>60</v>
      </c>
      <c r="I2866" s="60" t="s">
        <v>16238</v>
      </c>
      <c r="J2866" s="49" t="s">
        <v>16239</v>
      </c>
      <c r="K2866" s="6" t="s">
        <v>16240</v>
      </c>
      <c r="L2866" s="29">
        <f>IF($J$6="с учетом НДС",VLOOKUP(I2866,LEGEND!B:E,4,0)*(1-M2866),VLOOKUP(I2866,LEGEND!B:E,4,0)*(1-M2866)/1.2)</f>
        <v>1560</v>
      </c>
      <c r="M2866" s="57">
        <f>IF(AND(B2866&lt;&gt;"1_Электроинструмент",B2866&lt;&gt;"2_Садовая техника"),$J$5,IF($J$4&lt;=20%,$J$4,IFERROR(VLOOKUP(S2866,LEGEND!$L$2:$M$5,2,FALSE),$J$4)))</f>
        <v>0</v>
      </c>
      <c r="N2866" s="48" t="s">
        <v>60</v>
      </c>
      <c r="O2866" s="6" t="s">
        <v>60</v>
      </c>
      <c r="P2866" s="49" t="s">
        <v>66</v>
      </c>
      <c r="Q2866" s="49" t="s">
        <v>67</v>
      </c>
      <c r="R2866" s="6" t="s">
        <v>60</v>
      </c>
      <c r="S2866" s="49" t="s">
        <v>60</v>
      </c>
      <c r="T2866" s="73" t="str">
        <f>IF(_xlfn.XLOOKUP(I2866,LEGEND!B:B,LEGEND!H:H)&lt;&gt;"-",HYPERLINK(_xlfn.XLOOKUP(I2866,LEGEND!B:B,LEGEND!H:H),"link"),_xlfn.XLOOKUP(I2866,LEGEND!B:B,LEGEND!H:H))</f>
        <v>link</v>
      </c>
      <c r="U2866" s="73" t="str">
        <f>HYPERLINK(_xlfn.XLOOKUP(I2866,LEGEND!B:B,LEGEND!I:I))</f>
        <v>https://milwaukee-media-images.s3.amazonaws.com/hi/4932430333--Hero_1.jpg</v>
      </c>
      <c r="V2866" s="51" t="s">
        <v>16241</v>
      </c>
      <c r="W2866" s="63" t="s">
        <v>71</v>
      </c>
      <c r="X2866" s="64">
        <v>140</v>
      </c>
      <c r="Y2866" s="64">
        <v>25</v>
      </c>
      <c r="Z2866" s="64">
        <v>25</v>
      </c>
      <c r="AA2866" s="84">
        <v>0.13500000000000001</v>
      </c>
      <c r="AB2866" s="85">
        <v>10</v>
      </c>
      <c r="AC2866" s="85">
        <v>1</v>
      </c>
    </row>
    <row r="2867" spans="1:29" ht="25.5">
      <c r="A2867" s="1"/>
      <c r="B2867" s="6" t="s">
        <v>8777</v>
      </c>
      <c r="C2867" s="6" t="s">
        <v>8778</v>
      </c>
      <c r="D2867" s="6" t="s">
        <v>8861</v>
      </c>
      <c r="E2867" s="49" t="s">
        <v>9076</v>
      </c>
      <c r="F2867" s="6" t="s">
        <v>9077</v>
      </c>
      <c r="G2867" s="6" t="s">
        <v>60</v>
      </c>
      <c r="H2867" s="6" t="s">
        <v>60</v>
      </c>
      <c r="I2867" s="60" t="s">
        <v>16242</v>
      </c>
      <c r="J2867" s="49" t="s">
        <v>16243</v>
      </c>
      <c r="K2867" s="6" t="s">
        <v>16244</v>
      </c>
      <c r="L2867" s="29">
        <f>IF($J$6="с учетом НДС",VLOOKUP(I2867,LEGEND!B:E,4,0)*(1-M2867),VLOOKUP(I2867,LEGEND!B:E,4,0)*(1-M2867)/1.2)</f>
        <v>1560</v>
      </c>
      <c r="M2867" s="57">
        <f>IF(AND(B2867&lt;&gt;"1_Электроинструмент",B2867&lt;&gt;"2_Садовая техника"),$J$5,IF($J$4&lt;=20%,$J$4,IFERROR(VLOOKUP(S2867,LEGEND!$L$2:$M$5,2,FALSE),$J$4)))</f>
        <v>0</v>
      </c>
      <c r="N2867" s="48" t="s">
        <v>60</v>
      </c>
      <c r="O2867" s="6" t="s">
        <v>60</v>
      </c>
      <c r="P2867" s="49" t="s">
        <v>66</v>
      </c>
      <c r="Q2867" s="49" t="s">
        <v>473</v>
      </c>
      <c r="R2867" s="6" t="s">
        <v>60</v>
      </c>
      <c r="S2867" s="49" t="s">
        <v>60</v>
      </c>
      <c r="T2867" s="73" t="str">
        <f>IF(_xlfn.XLOOKUP(I2867,LEGEND!B:B,LEGEND!H:H)&lt;&gt;"-",HYPERLINK(_xlfn.XLOOKUP(I2867,LEGEND!B:B,LEGEND!H:H),"link"),_xlfn.XLOOKUP(I2867,LEGEND!B:B,LEGEND!H:H))</f>
        <v>link</v>
      </c>
      <c r="U2867" s="73" t="str">
        <f>HYPERLINK(_xlfn.XLOOKUP(I2867,LEGEND!B:B,LEGEND!I:I))</f>
        <v>https://milwaukee-media-images.s3.amazonaws.com/hi/4932459876--Hero_1.jpg</v>
      </c>
      <c r="V2867" s="51" t="s">
        <v>16245</v>
      </c>
      <c r="W2867" s="63" t="s">
        <v>71</v>
      </c>
      <c r="X2867" s="64">
        <v>31</v>
      </c>
      <c r="Y2867" s="64">
        <v>31</v>
      </c>
      <c r="Z2867" s="64">
        <v>151</v>
      </c>
      <c r="AA2867" s="84">
        <v>0.25700000000000001</v>
      </c>
      <c r="AB2867" s="85">
        <v>5</v>
      </c>
      <c r="AC2867" s="85">
        <v>1</v>
      </c>
    </row>
    <row r="2868" spans="1:29" ht="25.5">
      <c r="A2868" s="1"/>
      <c r="B2868" s="6" t="s">
        <v>8777</v>
      </c>
      <c r="C2868" s="6" t="s">
        <v>8778</v>
      </c>
      <c r="D2868" s="6" t="s">
        <v>8861</v>
      </c>
      <c r="E2868" s="49" t="s">
        <v>9076</v>
      </c>
      <c r="F2868" s="6" t="s">
        <v>9077</v>
      </c>
      <c r="G2868" s="6" t="s">
        <v>60</v>
      </c>
      <c r="H2868" s="6" t="s">
        <v>60</v>
      </c>
      <c r="I2868" s="60" t="s">
        <v>16246</v>
      </c>
      <c r="J2868" s="49" t="s">
        <v>16247</v>
      </c>
      <c r="K2868" s="6" t="s">
        <v>16248</v>
      </c>
      <c r="L2868" s="29">
        <f>IF($J$6="с учетом НДС",VLOOKUP(I2868,LEGEND!B:E,4,0)*(1-M2868),VLOOKUP(I2868,LEGEND!B:E,4,0)*(1-M2868)/1.2)</f>
        <v>1560</v>
      </c>
      <c r="M2868" s="57">
        <f>IF(AND(B2868&lt;&gt;"1_Электроинструмент",B2868&lt;&gt;"2_Садовая техника"),$J$5,IF($J$4&lt;=20%,$J$4,IFERROR(VLOOKUP(S2868,LEGEND!$L$2:$M$5,2,FALSE),$J$4)))</f>
        <v>0</v>
      </c>
      <c r="N2868" s="48" t="s">
        <v>60</v>
      </c>
      <c r="O2868" s="6" t="s">
        <v>60</v>
      </c>
      <c r="P2868" s="49" t="s">
        <v>66</v>
      </c>
      <c r="Q2868" s="49" t="s">
        <v>473</v>
      </c>
      <c r="R2868" s="6" t="s">
        <v>60</v>
      </c>
      <c r="S2868" s="49" t="s">
        <v>60</v>
      </c>
      <c r="T2868" s="73" t="str">
        <f>IF(_xlfn.XLOOKUP(I2868,LEGEND!B:B,LEGEND!H:H)&lt;&gt;"-",HYPERLINK(_xlfn.XLOOKUP(I2868,LEGEND!B:B,LEGEND!H:H),"link"),_xlfn.XLOOKUP(I2868,LEGEND!B:B,LEGEND!H:H))</f>
        <v>link</v>
      </c>
      <c r="U2868" s="73" t="str">
        <f>HYPERLINK(_xlfn.XLOOKUP(I2868,LEGEND!B:B,LEGEND!I:I))</f>
        <v>https://milwaukee-media-images.s3.amazonaws.com/hi/4932459877--Hero_1.jpg</v>
      </c>
      <c r="V2868" s="51" t="s">
        <v>16249</v>
      </c>
      <c r="W2868" s="63" t="s">
        <v>71</v>
      </c>
      <c r="X2868" s="64">
        <v>31</v>
      </c>
      <c r="Y2868" s="64">
        <v>31</v>
      </c>
      <c r="Z2868" s="64">
        <v>151</v>
      </c>
      <c r="AA2868" s="84">
        <v>0.26200000000000001</v>
      </c>
      <c r="AB2868" s="85">
        <v>5</v>
      </c>
      <c r="AC2868" s="85">
        <v>1</v>
      </c>
    </row>
    <row r="2869" spans="1:29" ht="25.5">
      <c r="A2869" s="1"/>
      <c r="B2869" s="6" t="s">
        <v>8777</v>
      </c>
      <c r="C2869" s="6" t="s">
        <v>8778</v>
      </c>
      <c r="D2869" s="6" t="s">
        <v>8861</v>
      </c>
      <c r="E2869" s="49" t="s">
        <v>9076</v>
      </c>
      <c r="F2869" s="6" t="s">
        <v>9077</v>
      </c>
      <c r="G2869" s="6" t="s">
        <v>60</v>
      </c>
      <c r="H2869" s="6" t="s">
        <v>60</v>
      </c>
      <c r="I2869" s="60" t="s">
        <v>16250</v>
      </c>
      <c r="J2869" s="49" t="s">
        <v>16251</v>
      </c>
      <c r="K2869" s="6" t="s">
        <v>16252</v>
      </c>
      <c r="L2869" s="29">
        <f>IF($J$6="с учетом НДС",VLOOKUP(I2869,LEGEND!B:E,4,0)*(1-M2869),VLOOKUP(I2869,LEGEND!B:E,4,0)*(1-M2869)/1.2)</f>
        <v>1560</v>
      </c>
      <c r="M2869" s="57">
        <f>IF(AND(B2869&lt;&gt;"1_Электроинструмент",B2869&lt;&gt;"2_Садовая техника"),$J$5,IF($J$4&lt;=20%,$J$4,IFERROR(VLOOKUP(S2869,LEGEND!$L$2:$M$5,2,FALSE),$J$4)))</f>
        <v>0</v>
      </c>
      <c r="N2869" s="48" t="s">
        <v>60</v>
      </c>
      <c r="O2869" s="6" t="s">
        <v>60</v>
      </c>
      <c r="P2869" s="49" t="s">
        <v>66</v>
      </c>
      <c r="Q2869" s="49" t="s">
        <v>473</v>
      </c>
      <c r="R2869" s="6" t="s">
        <v>60</v>
      </c>
      <c r="S2869" s="49" t="s">
        <v>60</v>
      </c>
      <c r="T2869" s="73" t="str">
        <f>IF(_xlfn.XLOOKUP(I2869,LEGEND!B:B,LEGEND!H:H)&lt;&gt;"-",HYPERLINK(_xlfn.XLOOKUP(I2869,LEGEND!B:B,LEGEND!H:H),"link"),_xlfn.XLOOKUP(I2869,LEGEND!B:B,LEGEND!H:H))</f>
        <v>link</v>
      </c>
      <c r="U2869" s="73" t="str">
        <f>HYPERLINK(_xlfn.XLOOKUP(I2869,LEGEND!B:B,LEGEND!I:I))</f>
        <v>https://milwaukee-media-images.s3.amazonaws.com/hi/4932459878--Hero_1.jpg</v>
      </c>
      <c r="V2869" s="51" t="s">
        <v>16253</v>
      </c>
      <c r="W2869" s="63" t="s">
        <v>71</v>
      </c>
      <c r="X2869" s="64">
        <v>31</v>
      </c>
      <c r="Y2869" s="64">
        <v>31</v>
      </c>
      <c r="Z2869" s="64">
        <v>151</v>
      </c>
      <c r="AA2869" s="84">
        <v>0.26200000000000001</v>
      </c>
      <c r="AB2869" s="85">
        <v>5</v>
      </c>
      <c r="AC2869" s="85">
        <v>1</v>
      </c>
    </row>
    <row r="2870" spans="1:29" ht="25.5">
      <c r="A2870" s="1"/>
      <c r="B2870" s="6" t="s">
        <v>8777</v>
      </c>
      <c r="C2870" s="6" t="s">
        <v>8778</v>
      </c>
      <c r="D2870" s="6" t="s">
        <v>8861</v>
      </c>
      <c r="E2870" s="49" t="s">
        <v>9076</v>
      </c>
      <c r="F2870" s="6" t="s">
        <v>9077</v>
      </c>
      <c r="G2870" s="6" t="s">
        <v>60</v>
      </c>
      <c r="H2870" s="6" t="s">
        <v>60</v>
      </c>
      <c r="I2870" s="60" t="s">
        <v>16254</v>
      </c>
      <c r="J2870" s="49" t="s">
        <v>16255</v>
      </c>
      <c r="K2870" s="6" t="s">
        <v>16256</v>
      </c>
      <c r="L2870" s="29">
        <f>IF($J$6="с учетом НДС",VLOOKUP(I2870,LEGEND!B:E,4,0)*(1-M2870),VLOOKUP(I2870,LEGEND!B:E,4,0)*(1-M2870)/1.2)</f>
        <v>1570</v>
      </c>
      <c r="M2870" s="57">
        <f>IF(AND(B2870&lt;&gt;"1_Электроинструмент",B2870&lt;&gt;"2_Садовая техника"),$J$5,IF($J$4&lt;=20%,$J$4,IFERROR(VLOOKUP(S2870,LEGEND!$L$2:$M$5,2,FALSE),$J$4)))</f>
        <v>0</v>
      </c>
      <c r="N2870" s="48" t="s">
        <v>60</v>
      </c>
      <c r="O2870" s="6" t="s">
        <v>60</v>
      </c>
      <c r="P2870" s="49" t="s">
        <v>66</v>
      </c>
      <c r="Q2870" s="49" t="s">
        <v>67</v>
      </c>
      <c r="R2870" s="6" t="s">
        <v>60</v>
      </c>
      <c r="S2870" s="49" t="s">
        <v>60</v>
      </c>
      <c r="T2870" s="73" t="str">
        <f>IF(_xlfn.XLOOKUP(I2870,LEGEND!B:B,LEGEND!H:H)&lt;&gt;"-",HYPERLINK(_xlfn.XLOOKUP(I2870,LEGEND!B:B,LEGEND!H:H),"link"),_xlfn.XLOOKUP(I2870,LEGEND!B:B,LEGEND!H:H))</f>
        <v>link</v>
      </c>
      <c r="U2870" s="73" t="str">
        <f>HYPERLINK(_xlfn.XLOOKUP(I2870,LEGEND!B:B,LEGEND!I:I))</f>
        <v>https://milwaukee-media-images.s3.amazonaws.com/hi/4932459879--Hero_1.jpg</v>
      </c>
      <c r="V2870" s="51" t="s">
        <v>16257</v>
      </c>
      <c r="W2870" s="63" t="s">
        <v>71</v>
      </c>
      <c r="X2870" s="64">
        <v>31</v>
      </c>
      <c r="Y2870" s="64">
        <v>31</v>
      </c>
      <c r="Z2870" s="64">
        <v>151</v>
      </c>
      <c r="AA2870" s="84">
        <v>0.27600000000000002</v>
      </c>
      <c r="AB2870" s="85">
        <v>5</v>
      </c>
      <c r="AC2870" s="85">
        <v>1</v>
      </c>
    </row>
    <row r="2871" spans="1:29" ht="25.5">
      <c r="A2871" s="1"/>
      <c r="B2871" s="6" t="s">
        <v>8777</v>
      </c>
      <c r="C2871" s="6" t="s">
        <v>8778</v>
      </c>
      <c r="D2871" s="6" t="s">
        <v>8861</v>
      </c>
      <c r="E2871" s="49" t="s">
        <v>9076</v>
      </c>
      <c r="F2871" s="6" t="s">
        <v>9077</v>
      </c>
      <c r="G2871" s="6" t="s">
        <v>60</v>
      </c>
      <c r="H2871" s="6" t="s">
        <v>60</v>
      </c>
      <c r="I2871" s="60" t="s">
        <v>16258</v>
      </c>
      <c r="J2871" s="49" t="s">
        <v>16259</v>
      </c>
      <c r="K2871" s="6" t="s">
        <v>16260</v>
      </c>
      <c r="L2871" s="29">
        <f>IF($J$6="с учетом НДС",VLOOKUP(I2871,LEGEND!B:E,4,0)*(1-M2871),VLOOKUP(I2871,LEGEND!B:E,4,0)*(1-M2871)/1.2)</f>
        <v>1590</v>
      </c>
      <c r="M2871" s="57">
        <f>IF(AND(B2871&lt;&gt;"1_Электроинструмент",B2871&lt;&gt;"2_Садовая техника"),$J$5,IF($J$4&lt;=20%,$J$4,IFERROR(VLOOKUP(S2871,LEGEND!$L$2:$M$5,2,FALSE),$J$4)))</f>
        <v>0</v>
      </c>
      <c r="N2871" s="48" t="s">
        <v>60</v>
      </c>
      <c r="O2871" s="6" t="s">
        <v>60</v>
      </c>
      <c r="P2871" s="49" t="s">
        <v>66</v>
      </c>
      <c r="Q2871" s="49" t="s">
        <v>67</v>
      </c>
      <c r="R2871" s="6" t="s">
        <v>60</v>
      </c>
      <c r="S2871" s="49" t="s">
        <v>60</v>
      </c>
      <c r="T2871" s="73" t="str">
        <f>IF(_xlfn.XLOOKUP(I2871,LEGEND!B:B,LEGEND!H:H)&lt;&gt;"-",HYPERLINK(_xlfn.XLOOKUP(I2871,LEGEND!B:B,LEGEND!H:H),"link"),_xlfn.XLOOKUP(I2871,LEGEND!B:B,LEGEND!H:H))</f>
        <v>link</v>
      </c>
      <c r="U2871" s="73" t="str">
        <f>HYPERLINK(_xlfn.XLOOKUP(I2871,LEGEND!B:B,LEGEND!I:I))</f>
        <v>https://milwaukee-media-images.s3.amazonaws.com/hi/4932371740--Hero_1.jpg</v>
      </c>
      <c r="V2871" s="51" t="s">
        <v>16261</v>
      </c>
      <c r="W2871" s="63" t="s">
        <v>4191</v>
      </c>
      <c r="X2871" s="64">
        <v>20</v>
      </c>
      <c r="Y2871" s="64">
        <v>20</v>
      </c>
      <c r="Z2871" s="64">
        <v>75</v>
      </c>
      <c r="AA2871" s="84">
        <v>0.08</v>
      </c>
      <c r="AB2871" s="85">
        <v>1</v>
      </c>
      <c r="AC2871" s="85">
        <v>1</v>
      </c>
    </row>
    <row r="2872" spans="1:29" ht="25.5">
      <c r="A2872" s="1"/>
      <c r="B2872" s="6" t="s">
        <v>8777</v>
      </c>
      <c r="C2872" s="6" t="s">
        <v>8778</v>
      </c>
      <c r="D2872" s="6" t="s">
        <v>8861</v>
      </c>
      <c r="E2872" s="49" t="s">
        <v>9076</v>
      </c>
      <c r="F2872" s="6" t="s">
        <v>9077</v>
      </c>
      <c r="G2872" s="6" t="s">
        <v>60</v>
      </c>
      <c r="H2872" s="6" t="s">
        <v>60</v>
      </c>
      <c r="I2872" s="60" t="s">
        <v>16262</v>
      </c>
      <c r="J2872" s="49" t="s">
        <v>16263</v>
      </c>
      <c r="K2872" s="6" t="s">
        <v>16264</v>
      </c>
      <c r="L2872" s="29">
        <f>IF($J$6="с учетом НДС",VLOOKUP(I2872,LEGEND!B:E,4,0)*(1-M2872),VLOOKUP(I2872,LEGEND!B:E,4,0)*(1-M2872)/1.2)</f>
        <v>1620</v>
      </c>
      <c r="M2872" s="57">
        <f>IF(AND(B2872&lt;&gt;"1_Электроинструмент",B2872&lt;&gt;"2_Садовая техника"),$J$5,IF($J$4&lt;=20%,$J$4,IFERROR(VLOOKUP(S2872,LEGEND!$L$2:$M$5,2,FALSE),$J$4)))</f>
        <v>0</v>
      </c>
      <c r="N2872" s="48" t="s">
        <v>60</v>
      </c>
      <c r="O2872" s="6" t="s">
        <v>60</v>
      </c>
      <c r="P2872" s="49" t="s">
        <v>66</v>
      </c>
      <c r="Q2872" s="49" t="s">
        <v>67</v>
      </c>
      <c r="R2872" s="6" t="s">
        <v>60</v>
      </c>
      <c r="S2872" s="49" t="s">
        <v>60</v>
      </c>
      <c r="T2872" s="73" t="str">
        <f>IF(_xlfn.XLOOKUP(I2872,LEGEND!B:B,LEGEND!H:H)&lt;&gt;"-",HYPERLINK(_xlfn.XLOOKUP(I2872,LEGEND!B:B,LEGEND!H:H),"link"),_xlfn.XLOOKUP(I2872,LEGEND!B:B,LEGEND!H:H))</f>
        <v>link</v>
      </c>
      <c r="U2872" s="73" t="str">
        <f>HYPERLINK(_xlfn.XLOOKUP(I2872,LEGEND!B:B,LEGEND!I:I))</f>
        <v>https://milwaukee-media-images.s3.amazonaws.com/hi/4932371741--Hero_1.jpg</v>
      </c>
      <c r="V2872" s="51" t="s">
        <v>16265</v>
      </c>
      <c r="W2872" s="63" t="s">
        <v>4191</v>
      </c>
      <c r="X2872" s="64">
        <v>20</v>
      </c>
      <c r="Y2872" s="64">
        <v>20</v>
      </c>
      <c r="Z2872" s="64">
        <v>75</v>
      </c>
      <c r="AA2872" s="84">
        <v>0.1</v>
      </c>
      <c r="AB2872" s="85">
        <v>1</v>
      </c>
      <c r="AC2872" s="85">
        <v>1</v>
      </c>
    </row>
    <row r="2873" spans="1:29" ht="25.5">
      <c r="A2873" s="1"/>
      <c r="B2873" s="6" t="s">
        <v>8777</v>
      </c>
      <c r="C2873" s="6" t="s">
        <v>8778</v>
      </c>
      <c r="D2873" s="6" t="s">
        <v>8861</v>
      </c>
      <c r="E2873" s="49" t="s">
        <v>9076</v>
      </c>
      <c r="F2873" s="6" t="s">
        <v>9077</v>
      </c>
      <c r="G2873" s="6" t="s">
        <v>60</v>
      </c>
      <c r="H2873" s="6" t="s">
        <v>60</v>
      </c>
      <c r="I2873" s="60" t="s">
        <v>16266</v>
      </c>
      <c r="J2873" s="49" t="s">
        <v>16267</v>
      </c>
      <c r="K2873" s="6" t="s">
        <v>16268</v>
      </c>
      <c r="L2873" s="29">
        <f>IF($J$6="с учетом НДС",VLOOKUP(I2873,LEGEND!B:E,4,0)*(1-M2873),VLOOKUP(I2873,LEGEND!B:E,4,0)*(1-M2873)/1.2)</f>
        <v>1630</v>
      </c>
      <c r="M2873" s="57">
        <f>IF(AND(B2873&lt;&gt;"1_Электроинструмент",B2873&lt;&gt;"2_Садовая техника"),$J$5,IF($J$4&lt;=20%,$J$4,IFERROR(VLOOKUP(S2873,LEGEND!$L$2:$M$5,2,FALSE),$J$4)))</f>
        <v>0</v>
      </c>
      <c r="N2873" s="48" t="s">
        <v>60</v>
      </c>
      <c r="O2873" s="6" t="s">
        <v>60</v>
      </c>
      <c r="P2873" s="49" t="s">
        <v>66</v>
      </c>
      <c r="Q2873" s="49" t="s">
        <v>67</v>
      </c>
      <c r="R2873" s="6" t="s">
        <v>60</v>
      </c>
      <c r="S2873" s="49" t="s">
        <v>60</v>
      </c>
      <c r="T2873" s="73" t="str">
        <f>IF(_xlfn.XLOOKUP(I2873,LEGEND!B:B,LEGEND!H:H)&lt;&gt;"-",HYPERLINK(_xlfn.XLOOKUP(I2873,LEGEND!B:B,LEGEND!H:H),"link"),_xlfn.XLOOKUP(I2873,LEGEND!B:B,LEGEND!H:H))</f>
        <v>link</v>
      </c>
      <c r="U2873" s="73" t="str">
        <f>HYPERLINK(_xlfn.XLOOKUP(I2873,LEGEND!B:B,LEGEND!I:I))</f>
        <v>https://milwaukee-media-images.s3.amazonaws.com/hi/4932343270--Hero_1.jpg</v>
      </c>
      <c r="V2873" s="51" t="s">
        <v>16269</v>
      </c>
      <c r="W2873" s="63" t="s">
        <v>4191</v>
      </c>
      <c r="X2873" s="64">
        <v>20</v>
      </c>
      <c r="Y2873" s="64">
        <v>20</v>
      </c>
      <c r="Z2873" s="64">
        <v>75</v>
      </c>
      <c r="AA2873" s="84">
        <v>0.1</v>
      </c>
      <c r="AB2873" s="85">
        <v>1</v>
      </c>
      <c r="AC2873" s="85">
        <v>1</v>
      </c>
    </row>
    <row r="2874" spans="1:29" ht="25.5">
      <c r="A2874" s="1"/>
      <c r="B2874" s="6" t="s">
        <v>8777</v>
      </c>
      <c r="C2874" s="6" t="s">
        <v>8778</v>
      </c>
      <c r="D2874" s="6" t="s">
        <v>8861</v>
      </c>
      <c r="E2874" s="49" t="s">
        <v>9076</v>
      </c>
      <c r="F2874" s="6" t="s">
        <v>9077</v>
      </c>
      <c r="G2874" s="6" t="s">
        <v>60</v>
      </c>
      <c r="H2874" s="6" t="s">
        <v>60</v>
      </c>
      <c r="I2874" s="60" t="s">
        <v>16270</v>
      </c>
      <c r="J2874" s="49" t="s">
        <v>16271</v>
      </c>
      <c r="K2874" s="6" t="s">
        <v>16272</v>
      </c>
      <c r="L2874" s="29">
        <f>IF($J$6="с учетом НДС",VLOOKUP(I2874,LEGEND!B:E,4,0)*(1-M2874),VLOOKUP(I2874,LEGEND!B:E,4,0)*(1-M2874)/1.2)</f>
        <v>1660</v>
      </c>
      <c r="M2874" s="57">
        <f>IF(AND(B2874&lt;&gt;"1_Электроинструмент",B2874&lt;&gt;"2_Садовая техника"),$J$5,IF($J$4&lt;=20%,$J$4,IFERROR(VLOOKUP(S2874,LEGEND!$L$2:$M$5,2,FALSE),$J$4)))</f>
        <v>0</v>
      </c>
      <c r="N2874" s="48" t="s">
        <v>60</v>
      </c>
      <c r="O2874" s="6" t="s">
        <v>60</v>
      </c>
      <c r="P2874" s="49" t="s">
        <v>66</v>
      </c>
      <c r="Q2874" s="49" t="s">
        <v>67</v>
      </c>
      <c r="R2874" s="6" t="s">
        <v>60</v>
      </c>
      <c r="S2874" s="49" t="s">
        <v>60</v>
      </c>
      <c r="T2874" s="73" t="str">
        <f>IF(_xlfn.XLOOKUP(I2874,LEGEND!B:B,LEGEND!H:H)&lt;&gt;"-",HYPERLINK(_xlfn.XLOOKUP(I2874,LEGEND!B:B,LEGEND!H:H),"link"),_xlfn.XLOOKUP(I2874,LEGEND!B:B,LEGEND!H:H))</f>
        <v>link</v>
      </c>
      <c r="U2874" s="73" t="str">
        <f>HYPERLINK(_xlfn.XLOOKUP(I2874,LEGEND!B:B,LEGEND!I:I))</f>
        <v>https://milwaukee-media-images.s3.amazonaws.com/hi/4932343271--Hero_1.jpg</v>
      </c>
      <c r="V2874" s="51" t="s">
        <v>16273</v>
      </c>
      <c r="W2874" s="63" t="s">
        <v>4191</v>
      </c>
      <c r="X2874" s="64">
        <v>20</v>
      </c>
      <c r="Y2874" s="64">
        <v>20</v>
      </c>
      <c r="Z2874" s="64">
        <v>75</v>
      </c>
      <c r="AA2874" s="84">
        <v>0.08</v>
      </c>
      <c r="AB2874" s="85">
        <v>1</v>
      </c>
      <c r="AC2874" s="85">
        <v>1</v>
      </c>
    </row>
    <row r="2875" spans="1:29" ht="25.5">
      <c r="A2875" s="1"/>
      <c r="B2875" s="6" t="s">
        <v>8777</v>
      </c>
      <c r="C2875" s="6" t="s">
        <v>8778</v>
      </c>
      <c r="D2875" s="6" t="s">
        <v>8861</v>
      </c>
      <c r="E2875" s="49" t="s">
        <v>9076</v>
      </c>
      <c r="F2875" s="6" t="s">
        <v>9077</v>
      </c>
      <c r="G2875" s="6" t="s">
        <v>60</v>
      </c>
      <c r="H2875" s="6" t="s">
        <v>60</v>
      </c>
      <c r="I2875" s="60" t="s">
        <v>16274</v>
      </c>
      <c r="J2875" s="49" t="s">
        <v>16275</v>
      </c>
      <c r="K2875" s="6" t="s">
        <v>16276</v>
      </c>
      <c r="L2875" s="29">
        <f>IF($J$6="с учетом НДС",VLOOKUP(I2875,LEGEND!B:E,4,0)*(1-M2875),VLOOKUP(I2875,LEGEND!B:E,4,0)*(1-M2875)/1.2)</f>
        <v>1670</v>
      </c>
      <c r="M2875" s="57">
        <f>IF(AND(B2875&lt;&gt;"1_Электроинструмент",B2875&lt;&gt;"2_Садовая техника"),$J$5,IF($J$4&lt;=20%,$J$4,IFERROR(VLOOKUP(S2875,LEGEND!$L$2:$M$5,2,FALSE),$J$4)))</f>
        <v>0</v>
      </c>
      <c r="N2875" s="48" t="s">
        <v>60</v>
      </c>
      <c r="O2875" s="6" t="s">
        <v>60</v>
      </c>
      <c r="P2875" s="49" t="s">
        <v>66</v>
      </c>
      <c r="Q2875" s="49" t="s">
        <v>67</v>
      </c>
      <c r="R2875" s="6" t="s">
        <v>60</v>
      </c>
      <c r="S2875" s="49" t="s">
        <v>60</v>
      </c>
      <c r="T2875" s="73" t="str">
        <f>IF(_xlfn.XLOOKUP(I2875,LEGEND!B:B,LEGEND!H:H)&lt;&gt;"-",HYPERLINK(_xlfn.XLOOKUP(I2875,LEGEND!B:B,LEGEND!H:H),"link"),_xlfn.XLOOKUP(I2875,LEGEND!B:B,LEGEND!H:H))</f>
        <v>link</v>
      </c>
      <c r="U2875" s="73" t="str">
        <f>HYPERLINK(_xlfn.XLOOKUP(I2875,LEGEND!B:B,LEGEND!I:I))</f>
        <v>https://milwaukee-media-images.s3.amazonaws.com/hi/4932478183--Hero_1.jpg</v>
      </c>
      <c r="V2875" s="51" t="s">
        <v>16277</v>
      </c>
      <c r="W2875" s="63" t="s">
        <v>71</v>
      </c>
      <c r="X2875" s="64">
        <v>152</v>
      </c>
      <c r="Y2875" s="64">
        <v>32</v>
      </c>
      <c r="Z2875" s="64">
        <v>32</v>
      </c>
      <c r="AA2875" s="84">
        <v>0.17</v>
      </c>
      <c r="AB2875" s="85">
        <v>5</v>
      </c>
      <c r="AC2875" s="85">
        <v>1</v>
      </c>
    </row>
    <row r="2876" spans="1:29" ht="15">
      <c r="A2876" s="1"/>
      <c r="B2876" s="6" t="s">
        <v>8777</v>
      </c>
      <c r="C2876" s="6" t="s">
        <v>8778</v>
      </c>
      <c r="D2876" s="6" t="s">
        <v>8861</v>
      </c>
      <c r="E2876" s="49" t="s">
        <v>9076</v>
      </c>
      <c r="F2876" s="6" t="s">
        <v>9077</v>
      </c>
      <c r="G2876" s="6" t="s">
        <v>60</v>
      </c>
      <c r="H2876" s="6" t="s">
        <v>60</v>
      </c>
      <c r="I2876" s="60" t="s">
        <v>16278</v>
      </c>
      <c r="J2876" s="49" t="s">
        <v>16279</v>
      </c>
      <c r="K2876" s="6" t="s">
        <v>16280</v>
      </c>
      <c r="L2876" s="29">
        <f>IF($J$6="с учетом НДС",VLOOKUP(I2876,LEGEND!B:E,4,0)*(1-M2876),VLOOKUP(I2876,LEGEND!B:E,4,0)*(1-M2876)/1.2)</f>
        <v>1680</v>
      </c>
      <c r="M2876" s="57">
        <f>IF(AND(B2876&lt;&gt;"1_Электроинструмент",B2876&lt;&gt;"2_Садовая техника"),$J$5,IF($J$4&lt;=20%,$J$4,IFERROR(VLOOKUP(S2876,LEGEND!$L$2:$M$5,2,FALSE),$J$4)))</f>
        <v>0</v>
      </c>
      <c r="N2876" s="48" t="s">
        <v>60</v>
      </c>
      <c r="O2876" s="6" t="s">
        <v>60</v>
      </c>
      <c r="P2876" s="49" t="s">
        <v>66</v>
      </c>
      <c r="Q2876" s="49" t="s">
        <v>473</v>
      </c>
      <c r="R2876" s="6" t="s">
        <v>60</v>
      </c>
      <c r="S2876" s="49" t="s">
        <v>60</v>
      </c>
      <c r="T2876" s="73" t="str">
        <f>IF(_xlfn.XLOOKUP(I2876,LEGEND!B:B,LEGEND!H:H)&lt;&gt;"-",HYPERLINK(_xlfn.XLOOKUP(I2876,LEGEND!B:B,LEGEND!H:H),"link"),_xlfn.XLOOKUP(I2876,LEGEND!B:B,LEGEND!H:H))</f>
        <v>-</v>
      </c>
      <c r="U2876" s="73" t="str">
        <f>HYPERLINK(_xlfn.XLOOKUP(I2876,LEGEND!B:B,LEGEND!I:I))</f>
        <v>https://milwaukee-media-images.s3.amazonaws.com/hi/4932352212--Hero_1.jpg</v>
      </c>
      <c r="V2876" s="51" t="s">
        <v>16281</v>
      </c>
      <c r="W2876" s="63" t="s">
        <v>71</v>
      </c>
      <c r="X2876" s="64">
        <v>105</v>
      </c>
      <c r="Y2876" s="64">
        <v>25</v>
      </c>
      <c r="Z2876" s="64">
        <v>25</v>
      </c>
      <c r="AA2876" s="84">
        <v>1.0999999999999999E-2</v>
      </c>
      <c r="AB2876" s="85">
        <v>10</v>
      </c>
      <c r="AC2876" s="85">
        <v>1</v>
      </c>
    </row>
    <row r="2877" spans="1:29" ht="15">
      <c r="A2877" s="1"/>
      <c r="B2877" s="6" t="s">
        <v>8777</v>
      </c>
      <c r="C2877" s="6" t="s">
        <v>8778</v>
      </c>
      <c r="D2877" s="6" t="s">
        <v>8861</v>
      </c>
      <c r="E2877" s="49" t="s">
        <v>9076</v>
      </c>
      <c r="F2877" s="6" t="s">
        <v>9077</v>
      </c>
      <c r="G2877" s="6" t="s">
        <v>60</v>
      </c>
      <c r="H2877" s="6" t="s">
        <v>60</v>
      </c>
      <c r="I2877" s="60" t="s">
        <v>16282</v>
      </c>
      <c r="J2877" s="49" t="s">
        <v>16283</v>
      </c>
      <c r="K2877" s="6" t="s">
        <v>16284</v>
      </c>
      <c r="L2877" s="29">
        <f>IF($J$6="с учетом НДС",VLOOKUP(I2877,LEGEND!B:E,4,0)*(1-M2877),VLOOKUP(I2877,LEGEND!B:E,4,0)*(1-M2877)/1.2)</f>
        <v>1680</v>
      </c>
      <c r="M2877" s="57">
        <f>IF(AND(B2877&lt;&gt;"1_Электроинструмент",B2877&lt;&gt;"2_Садовая техника"),$J$5,IF($J$4&lt;=20%,$J$4,IFERROR(VLOOKUP(S2877,LEGEND!$L$2:$M$5,2,FALSE),$J$4)))</f>
        <v>0</v>
      </c>
      <c r="N2877" s="48" t="s">
        <v>60</v>
      </c>
      <c r="O2877" s="6" t="s">
        <v>60</v>
      </c>
      <c r="P2877" s="49" t="s">
        <v>66</v>
      </c>
      <c r="Q2877" s="49" t="s">
        <v>473</v>
      </c>
      <c r="R2877" s="6" t="s">
        <v>60</v>
      </c>
      <c r="S2877" s="49" t="s">
        <v>60</v>
      </c>
      <c r="T2877" s="73" t="str">
        <f>IF(_xlfn.XLOOKUP(I2877,LEGEND!B:B,LEGEND!H:H)&lt;&gt;"-",HYPERLINK(_xlfn.XLOOKUP(I2877,LEGEND!B:B,LEGEND!H:H),"link"),_xlfn.XLOOKUP(I2877,LEGEND!B:B,LEGEND!H:H))</f>
        <v>-</v>
      </c>
      <c r="U2877" s="73" t="str">
        <f>HYPERLINK(_xlfn.XLOOKUP(I2877,LEGEND!B:B,LEGEND!I:I))</f>
        <v>https://milwaukee-media-images.s3.amazonaws.com/hi/4932352213--Hero_1.jpg</v>
      </c>
      <c r="V2877" s="51" t="s">
        <v>16285</v>
      </c>
      <c r="W2877" s="63" t="s">
        <v>71</v>
      </c>
      <c r="X2877" s="64">
        <v>105</v>
      </c>
      <c r="Y2877" s="64">
        <v>25</v>
      </c>
      <c r="Z2877" s="64">
        <v>25</v>
      </c>
      <c r="AA2877" s="84">
        <v>0.106</v>
      </c>
      <c r="AB2877" s="85">
        <v>10</v>
      </c>
      <c r="AC2877" s="85">
        <v>1</v>
      </c>
    </row>
    <row r="2878" spans="1:29" ht="25.5">
      <c r="A2878" s="1"/>
      <c r="B2878" s="6" t="s">
        <v>8777</v>
      </c>
      <c r="C2878" s="6" t="s">
        <v>8778</v>
      </c>
      <c r="D2878" s="6" t="s">
        <v>8861</v>
      </c>
      <c r="E2878" s="49" t="s">
        <v>9076</v>
      </c>
      <c r="F2878" s="6" t="s">
        <v>9077</v>
      </c>
      <c r="G2878" s="6" t="s">
        <v>60</v>
      </c>
      <c r="H2878" s="6" t="s">
        <v>60</v>
      </c>
      <c r="I2878" s="60" t="s">
        <v>16286</v>
      </c>
      <c r="J2878" s="49" t="s">
        <v>16287</v>
      </c>
      <c r="K2878" s="6" t="s">
        <v>16288</v>
      </c>
      <c r="L2878" s="29">
        <f>IF($J$6="с учетом НДС",VLOOKUP(I2878,LEGEND!B:E,4,0)*(1-M2878),VLOOKUP(I2878,LEGEND!B:E,4,0)*(1-M2878)/1.2)</f>
        <v>1690</v>
      </c>
      <c r="M2878" s="57">
        <f>IF(AND(B2878&lt;&gt;"1_Электроинструмент",B2878&lt;&gt;"2_Садовая техника"),$J$5,IF($J$4&lt;=20%,$J$4,IFERROR(VLOOKUP(S2878,LEGEND!$L$2:$M$5,2,FALSE),$J$4)))</f>
        <v>0</v>
      </c>
      <c r="N2878" s="48" t="s">
        <v>60</v>
      </c>
      <c r="O2878" s="6" t="s">
        <v>60</v>
      </c>
      <c r="P2878" s="49" t="s">
        <v>66</v>
      </c>
      <c r="Q2878" s="49" t="s">
        <v>67</v>
      </c>
      <c r="R2878" s="6" t="s">
        <v>60</v>
      </c>
      <c r="S2878" s="49" t="s">
        <v>60</v>
      </c>
      <c r="T2878" s="73" t="str">
        <f>IF(_xlfn.XLOOKUP(I2878,LEGEND!B:B,LEGEND!H:H)&lt;&gt;"-",HYPERLINK(_xlfn.XLOOKUP(I2878,LEGEND!B:B,LEGEND!H:H),"link"),_xlfn.XLOOKUP(I2878,LEGEND!B:B,LEGEND!H:H))</f>
        <v>-</v>
      </c>
      <c r="U2878" s="73" t="str">
        <f>HYPERLINK(_xlfn.XLOOKUP(I2878,LEGEND!B:B,LEGEND!I:I))</f>
        <v>https://milwaukee-media-images.s3.amazonaws.com/hi/4932373347--Hero_1.jpg</v>
      </c>
      <c r="V2878" s="51" t="s">
        <v>16289</v>
      </c>
      <c r="W2878" s="63" t="s">
        <v>71</v>
      </c>
      <c r="X2878" s="64">
        <v>35</v>
      </c>
      <c r="Y2878" s="64">
        <v>35</v>
      </c>
      <c r="Z2878" s="64">
        <v>148</v>
      </c>
      <c r="AA2878" s="84">
        <v>0.14599999999999999</v>
      </c>
      <c r="AB2878" s="85">
        <v>5</v>
      </c>
      <c r="AC2878" s="85">
        <v>1</v>
      </c>
    </row>
    <row r="2879" spans="1:29" ht="25.5">
      <c r="A2879" s="1"/>
      <c r="B2879" s="6" t="s">
        <v>8777</v>
      </c>
      <c r="C2879" s="6" t="s">
        <v>8778</v>
      </c>
      <c r="D2879" s="6" t="s">
        <v>8861</v>
      </c>
      <c r="E2879" s="49" t="s">
        <v>9076</v>
      </c>
      <c r="F2879" s="6" t="s">
        <v>9077</v>
      </c>
      <c r="G2879" s="6" t="s">
        <v>60</v>
      </c>
      <c r="H2879" s="6" t="s">
        <v>60</v>
      </c>
      <c r="I2879" s="60" t="s">
        <v>16290</v>
      </c>
      <c r="J2879" s="49" t="s">
        <v>16291</v>
      </c>
      <c r="K2879" s="6" t="s">
        <v>16292</v>
      </c>
      <c r="L2879" s="29">
        <f>IF($J$6="с учетом НДС",VLOOKUP(I2879,LEGEND!B:E,4,0)*(1-M2879),VLOOKUP(I2879,LEGEND!B:E,4,0)*(1-M2879)/1.2)</f>
        <v>1690</v>
      </c>
      <c r="M2879" s="57">
        <f>IF(AND(B2879&lt;&gt;"1_Электроинструмент",B2879&lt;&gt;"2_Садовая техника"),$J$5,IF($J$4&lt;=20%,$J$4,IFERROR(VLOOKUP(S2879,LEGEND!$L$2:$M$5,2,FALSE),$J$4)))</f>
        <v>0</v>
      </c>
      <c r="N2879" s="48" t="s">
        <v>60</v>
      </c>
      <c r="O2879" s="6" t="s">
        <v>60</v>
      </c>
      <c r="P2879" s="49" t="s">
        <v>66</v>
      </c>
      <c r="Q2879" s="49" t="s">
        <v>67</v>
      </c>
      <c r="R2879" s="6" t="s">
        <v>60</v>
      </c>
      <c r="S2879" s="49" t="s">
        <v>60</v>
      </c>
      <c r="T2879" s="73" t="str">
        <f>IF(_xlfn.XLOOKUP(I2879,LEGEND!B:B,LEGEND!H:H)&lt;&gt;"-",HYPERLINK(_xlfn.XLOOKUP(I2879,LEGEND!B:B,LEGEND!H:H),"link"),_xlfn.XLOOKUP(I2879,LEGEND!B:B,LEGEND!H:H))</f>
        <v>-</v>
      </c>
      <c r="U2879" s="73" t="str">
        <f>HYPERLINK(_xlfn.XLOOKUP(I2879,LEGEND!B:B,LEGEND!I:I))</f>
        <v>https://milwaukee-media-images.s3.amazonaws.com/hi/4932373348--Hero_1.jpg</v>
      </c>
      <c r="V2879" s="51" t="s">
        <v>16293</v>
      </c>
      <c r="W2879" s="63" t="s">
        <v>71</v>
      </c>
      <c r="X2879" s="64">
        <v>35</v>
      </c>
      <c r="Y2879" s="64">
        <v>35</v>
      </c>
      <c r="Z2879" s="64">
        <v>148</v>
      </c>
      <c r="AA2879" s="84">
        <v>0.153</v>
      </c>
      <c r="AB2879" s="85">
        <v>5</v>
      </c>
      <c r="AC2879" s="85">
        <v>1</v>
      </c>
    </row>
    <row r="2880" spans="1:29" ht="25.5">
      <c r="A2880" s="1"/>
      <c r="B2880" s="6" t="s">
        <v>8777</v>
      </c>
      <c r="C2880" s="6" t="s">
        <v>8778</v>
      </c>
      <c r="D2880" s="6" t="s">
        <v>8861</v>
      </c>
      <c r="E2880" s="49" t="s">
        <v>9076</v>
      </c>
      <c r="F2880" s="6" t="s">
        <v>9077</v>
      </c>
      <c r="G2880" s="6" t="s">
        <v>60</v>
      </c>
      <c r="H2880" s="6" t="s">
        <v>60</v>
      </c>
      <c r="I2880" s="60" t="s">
        <v>16294</v>
      </c>
      <c r="J2880" s="49" t="s">
        <v>16295</v>
      </c>
      <c r="K2880" s="6" t="s">
        <v>16296</v>
      </c>
      <c r="L2880" s="29">
        <f>IF($J$6="с учетом НДС",VLOOKUP(I2880,LEGEND!B:E,4,0)*(1-M2880),VLOOKUP(I2880,LEGEND!B:E,4,0)*(1-M2880)/1.2)</f>
        <v>1700</v>
      </c>
      <c r="M2880" s="57">
        <f>IF(AND(B2880&lt;&gt;"1_Электроинструмент",B2880&lt;&gt;"2_Садовая техника"),$J$5,IF($J$4&lt;=20%,$J$4,IFERROR(VLOOKUP(S2880,LEGEND!$L$2:$M$5,2,FALSE),$J$4)))</f>
        <v>0</v>
      </c>
      <c r="N2880" s="48" t="s">
        <v>60</v>
      </c>
      <c r="O2880" s="6" t="s">
        <v>60</v>
      </c>
      <c r="P2880" s="49" t="s">
        <v>66</v>
      </c>
      <c r="Q2880" s="49" t="s">
        <v>67</v>
      </c>
      <c r="R2880" s="6" t="s">
        <v>60</v>
      </c>
      <c r="S2880" s="49" t="s">
        <v>60</v>
      </c>
      <c r="T2880" s="73" t="str">
        <f>IF(_xlfn.XLOOKUP(I2880,LEGEND!B:B,LEGEND!H:H)&lt;&gt;"-",HYPERLINK(_xlfn.XLOOKUP(I2880,LEGEND!B:B,LEGEND!H:H),"link"),_xlfn.XLOOKUP(I2880,LEGEND!B:B,LEGEND!H:H))</f>
        <v>link</v>
      </c>
      <c r="U2880" s="73" t="str">
        <f>HYPERLINK(_xlfn.XLOOKUP(I2880,LEGEND!B:B,LEGEND!I:I))</f>
        <v>https://milwaukee-media-images.s3.amazonaws.com/hi/4932478180--Hero_1.jpg</v>
      </c>
      <c r="V2880" s="51" t="s">
        <v>16297</v>
      </c>
      <c r="W2880" s="63" t="s">
        <v>71</v>
      </c>
      <c r="X2880" s="64">
        <v>112</v>
      </c>
      <c r="Y2880" s="64">
        <v>28</v>
      </c>
      <c r="Z2880" s="64">
        <v>28</v>
      </c>
      <c r="AA2880" s="84">
        <v>0.152</v>
      </c>
      <c r="AB2880" s="85">
        <v>10</v>
      </c>
      <c r="AC2880" s="85">
        <v>1</v>
      </c>
    </row>
    <row r="2881" spans="1:29" ht="25.5">
      <c r="A2881" s="1"/>
      <c r="B2881" s="6" t="s">
        <v>8777</v>
      </c>
      <c r="C2881" s="6" t="s">
        <v>8778</v>
      </c>
      <c r="D2881" s="6" t="s">
        <v>8861</v>
      </c>
      <c r="E2881" s="49" t="s">
        <v>9076</v>
      </c>
      <c r="F2881" s="6" t="s">
        <v>9077</v>
      </c>
      <c r="G2881" s="6" t="s">
        <v>60</v>
      </c>
      <c r="H2881" s="6" t="s">
        <v>60</v>
      </c>
      <c r="I2881" s="60" t="s">
        <v>16298</v>
      </c>
      <c r="J2881" s="49" t="s">
        <v>16299</v>
      </c>
      <c r="K2881" s="6" t="s">
        <v>16300</v>
      </c>
      <c r="L2881" s="29">
        <f>IF($J$6="с учетом НДС",VLOOKUP(I2881,LEGEND!B:E,4,0)*(1-M2881),VLOOKUP(I2881,LEGEND!B:E,4,0)*(1-M2881)/1.2)</f>
        <v>1740</v>
      </c>
      <c r="M2881" s="57">
        <f>IF(AND(B2881&lt;&gt;"1_Электроинструмент",B2881&lt;&gt;"2_Садовая техника"),$J$5,IF($J$4&lt;=20%,$J$4,IFERROR(VLOOKUP(S2881,LEGEND!$L$2:$M$5,2,FALSE),$J$4)))</f>
        <v>0</v>
      </c>
      <c r="N2881" s="48" t="s">
        <v>60</v>
      </c>
      <c r="O2881" s="6" t="s">
        <v>60</v>
      </c>
      <c r="P2881" s="49" t="s">
        <v>66</v>
      </c>
      <c r="Q2881" s="49" t="s">
        <v>67</v>
      </c>
      <c r="R2881" s="6" t="s">
        <v>60</v>
      </c>
      <c r="S2881" s="49" t="s">
        <v>60</v>
      </c>
      <c r="T2881" s="73" t="str">
        <f>IF(_xlfn.XLOOKUP(I2881,LEGEND!B:B,LEGEND!H:H)&lt;&gt;"-",HYPERLINK(_xlfn.XLOOKUP(I2881,LEGEND!B:B,LEGEND!H:H),"link"),_xlfn.XLOOKUP(I2881,LEGEND!B:B,LEGEND!H:H))</f>
        <v>link</v>
      </c>
      <c r="U2881" s="73" t="str">
        <f>HYPERLINK(_xlfn.XLOOKUP(I2881,LEGEND!B:B,LEGEND!I:I))</f>
        <v>https://milwaukee-media-images.s3.amazonaws.com/hi/4932343272--Hero_1.jpg</v>
      </c>
      <c r="V2881" s="51" t="s">
        <v>16301</v>
      </c>
      <c r="W2881" s="63" t="s">
        <v>4191</v>
      </c>
      <c r="X2881" s="64">
        <v>20</v>
      </c>
      <c r="Y2881" s="64">
        <v>20</v>
      </c>
      <c r="Z2881" s="64">
        <v>75</v>
      </c>
      <c r="AA2881" s="84">
        <v>0.08</v>
      </c>
      <c r="AB2881" s="85">
        <v>1</v>
      </c>
      <c r="AC2881" s="85">
        <v>1</v>
      </c>
    </row>
    <row r="2882" spans="1:29" ht="25.5">
      <c r="A2882" s="1"/>
      <c r="B2882" s="6" t="s">
        <v>8777</v>
      </c>
      <c r="C2882" s="6" t="s">
        <v>8778</v>
      </c>
      <c r="D2882" s="6" t="s">
        <v>8861</v>
      </c>
      <c r="E2882" s="49" t="s">
        <v>9076</v>
      </c>
      <c r="F2882" s="6" t="s">
        <v>9077</v>
      </c>
      <c r="G2882" s="6" t="s">
        <v>60</v>
      </c>
      <c r="H2882" s="6" t="s">
        <v>60</v>
      </c>
      <c r="I2882" s="60" t="s">
        <v>16302</v>
      </c>
      <c r="J2882" s="49" t="s">
        <v>16303</v>
      </c>
      <c r="K2882" s="6" t="s">
        <v>16304</v>
      </c>
      <c r="L2882" s="29">
        <f>IF($J$6="с учетом НДС",VLOOKUP(I2882,LEGEND!B:E,4,0)*(1-M2882),VLOOKUP(I2882,LEGEND!B:E,4,0)*(1-M2882)/1.2)</f>
        <v>1800</v>
      </c>
      <c r="M2882" s="57">
        <f>IF(AND(B2882&lt;&gt;"1_Электроинструмент",B2882&lt;&gt;"2_Садовая техника"),$J$5,IF($J$4&lt;=20%,$J$4,IFERROR(VLOOKUP(S2882,LEGEND!$L$2:$M$5,2,FALSE),$J$4)))</f>
        <v>0</v>
      </c>
      <c r="N2882" s="48" t="s">
        <v>60</v>
      </c>
      <c r="O2882" s="6" t="s">
        <v>60</v>
      </c>
      <c r="P2882" s="49" t="s">
        <v>66</v>
      </c>
      <c r="Q2882" s="49" t="s">
        <v>473</v>
      </c>
      <c r="R2882" s="6" t="s">
        <v>60</v>
      </c>
      <c r="S2882" s="49" t="s">
        <v>60</v>
      </c>
      <c r="T2882" s="73" t="str">
        <f>IF(_xlfn.XLOOKUP(I2882,LEGEND!B:B,LEGEND!H:H)&lt;&gt;"-",HYPERLINK(_xlfn.XLOOKUP(I2882,LEGEND!B:B,LEGEND!H:H),"link"),_xlfn.XLOOKUP(I2882,LEGEND!B:B,LEGEND!H:H))</f>
        <v>link</v>
      </c>
      <c r="U2882" s="73" t="str">
        <f>HYPERLINK(_xlfn.XLOOKUP(I2882,LEGEND!B:B,LEGEND!I:I))</f>
        <v>https://milwaukee-media-images.s3.amazonaws.com/hi/4932459880--Hero_1.jpg</v>
      </c>
      <c r="V2882" s="51" t="s">
        <v>16305</v>
      </c>
      <c r="W2882" s="63" t="s">
        <v>71</v>
      </c>
      <c r="X2882" s="64">
        <v>48</v>
      </c>
      <c r="Y2882" s="64">
        <v>48</v>
      </c>
      <c r="Z2882" s="64">
        <v>189</v>
      </c>
      <c r="AA2882" s="84">
        <v>0.33100000000000002</v>
      </c>
      <c r="AB2882" s="85">
        <v>5</v>
      </c>
      <c r="AC2882" s="85">
        <v>1</v>
      </c>
    </row>
    <row r="2883" spans="1:29" ht="25.5">
      <c r="A2883" s="1"/>
      <c r="B2883" s="6" t="s">
        <v>8777</v>
      </c>
      <c r="C2883" s="6" t="s">
        <v>8778</v>
      </c>
      <c r="D2883" s="6" t="s">
        <v>8861</v>
      </c>
      <c r="E2883" s="49" t="s">
        <v>9076</v>
      </c>
      <c r="F2883" s="6" t="s">
        <v>9077</v>
      </c>
      <c r="G2883" s="6" t="s">
        <v>60</v>
      </c>
      <c r="H2883" s="6" t="s">
        <v>60</v>
      </c>
      <c r="I2883" s="60" t="s">
        <v>16306</v>
      </c>
      <c r="J2883" s="49" t="s">
        <v>16307</v>
      </c>
      <c r="K2883" s="6" t="s">
        <v>16308</v>
      </c>
      <c r="L2883" s="29">
        <f>IF($J$6="с учетом НДС",VLOOKUP(I2883,LEGEND!B:E,4,0)*(1-M2883),VLOOKUP(I2883,LEGEND!B:E,4,0)*(1-M2883)/1.2)</f>
        <v>1800</v>
      </c>
      <c r="M2883" s="57">
        <f>IF(AND(B2883&lt;&gt;"1_Электроинструмент",B2883&lt;&gt;"2_Садовая техника"),$J$5,IF($J$4&lt;=20%,$J$4,IFERROR(VLOOKUP(S2883,LEGEND!$L$2:$M$5,2,FALSE),$J$4)))</f>
        <v>0</v>
      </c>
      <c r="N2883" s="48" t="s">
        <v>60</v>
      </c>
      <c r="O2883" s="6" t="s">
        <v>60</v>
      </c>
      <c r="P2883" s="49" t="s">
        <v>66</v>
      </c>
      <c r="Q2883" s="49" t="s">
        <v>473</v>
      </c>
      <c r="R2883" s="6" t="s">
        <v>60</v>
      </c>
      <c r="S2883" s="49" t="s">
        <v>60</v>
      </c>
      <c r="T2883" s="73" t="str">
        <f>IF(_xlfn.XLOOKUP(I2883,LEGEND!B:B,LEGEND!H:H)&lt;&gt;"-",HYPERLINK(_xlfn.XLOOKUP(I2883,LEGEND!B:B,LEGEND!H:H),"link"),_xlfn.XLOOKUP(I2883,LEGEND!B:B,LEGEND!H:H))</f>
        <v>link</v>
      </c>
      <c r="U2883" s="73" t="str">
        <f>HYPERLINK(_xlfn.XLOOKUP(I2883,LEGEND!B:B,LEGEND!I:I))</f>
        <v>https://milwaukee-media-images.s3.amazonaws.com/hi/4932459881--Hero_1.jpg</v>
      </c>
      <c r="V2883" s="51" t="s">
        <v>16309</v>
      </c>
      <c r="W2883" s="63" t="s">
        <v>71</v>
      </c>
      <c r="X2883" s="64">
        <v>48</v>
      </c>
      <c r="Y2883" s="64">
        <v>48</v>
      </c>
      <c r="Z2883" s="64">
        <v>189</v>
      </c>
      <c r="AA2883" s="84">
        <v>0.33300000000000002</v>
      </c>
      <c r="AB2883" s="85">
        <v>5</v>
      </c>
      <c r="AC2883" s="85">
        <v>1</v>
      </c>
    </row>
    <row r="2884" spans="1:29" ht="25.5">
      <c r="A2884" s="1"/>
      <c r="B2884" s="6" t="s">
        <v>8777</v>
      </c>
      <c r="C2884" s="6" t="s">
        <v>8778</v>
      </c>
      <c r="D2884" s="6" t="s">
        <v>8861</v>
      </c>
      <c r="E2884" s="49" t="s">
        <v>9076</v>
      </c>
      <c r="F2884" s="6" t="s">
        <v>9077</v>
      </c>
      <c r="G2884" s="6" t="s">
        <v>60</v>
      </c>
      <c r="H2884" s="6" t="s">
        <v>60</v>
      </c>
      <c r="I2884" s="60" t="s">
        <v>16310</v>
      </c>
      <c r="J2884" s="49" t="s">
        <v>16311</v>
      </c>
      <c r="K2884" s="6" t="s">
        <v>16312</v>
      </c>
      <c r="L2884" s="29">
        <f>IF($J$6="с учетом НДС",VLOOKUP(I2884,LEGEND!B:E,4,0)*(1-M2884),VLOOKUP(I2884,LEGEND!B:E,4,0)*(1-M2884)/1.2)</f>
        <v>1800</v>
      </c>
      <c r="M2884" s="57">
        <f>IF(AND(B2884&lt;&gt;"1_Электроинструмент",B2884&lt;&gt;"2_Садовая техника"),$J$5,IF($J$4&lt;=20%,$J$4,IFERROR(VLOOKUP(S2884,LEGEND!$L$2:$M$5,2,FALSE),$J$4)))</f>
        <v>0</v>
      </c>
      <c r="N2884" s="48" t="s">
        <v>60</v>
      </c>
      <c r="O2884" s="6" t="s">
        <v>60</v>
      </c>
      <c r="P2884" s="49" t="s">
        <v>66</v>
      </c>
      <c r="Q2884" s="49" t="s">
        <v>473</v>
      </c>
      <c r="R2884" s="6" t="s">
        <v>60</v>
      </c>
      <c r="S2884" s="49" t="s">
        <v>60</v>
      </c>
      <c r="T2884" s="73" t="str">
        <f>IF(_xlfn.XLOOKUP(I2884,LEGEND!B:B,LEGEND!H:H)&lt;&gt;"-",HYPERLINK(_xlfn.XLOOKUP(I2884,LEGEND!B:B,LEGEND!H:H),"link"),_xlfn.XLOOKUP(I2884,LEGEND!B:B,LEGEND!H:H))</f>
        <v>link</v>
      </c>
      <c r="U2884" s="73" t="str">
        <f>HYPERLINK(_xlfn.XLOOKUP(I2884,LEGEND!B:B,LEGEND!I:I))</f>
        <v>https://milwaukee-media-images.s3.amazonaws.com/hi/4932459882--Hero_1.jpg</v>
      </c>
      <c r="V2884" s="51" t="s">
        <v>16313</v>
      </c>
      <c r="W2884" s="63" t="s">
        <v>71</v>
      </c>
      <c r="X2884" s="64">
        <v>48</v>
      </c>
      <c r="Y2884" s="64">
        <v>48</v>
      </c>
      <c r="Z2884" s="64">
        <v>189</v>
      </c>
      <c r="AA2884" s="84">
        <v>0.33300000000000002</v>
      </c>
      <c r="AB2884" s="85">
        <v>5</v>
      </c>
      <c r="AC2884" s="85">
        <v>1</v>
      </c>
    </row>
    <row r="2885" spans="1:29" ht="25.5">
      <c r="A2885" s="1"/>
      <c r="B2885" s="6" t="s">
        <v>8777</v>
      </c>
      <c r="C2885" s="6" t="s">
        <v>8778</v>
      </c>
      <c r="D2885" s="6" t="s">
        <v>8861</v>
      </c>
      <c r="E2885" s="49" t="s">
        <v>9076</v>
      </c>
      <c r="F2885" s="6" t="s">
        <v>9077</v>
      </c>
      <c r="G2885" s="6" t="s">
        <v>60</v>
      </c>
      <c r="H2885" s="6" t="s">
        <v>60</v>
      </c>
      <c r="I2885" s="60" t="s">
        <v>16314</v>
      </c>
      <c r="J2885" s="49" t="s">
        <v>16315</v>
      </c>
      <c r="K2885" s="6" t="s">
        <v>16316</v>
      </c>
      <c r="L2885" s="29">
        <f>IF($J$6="с учетом НДС",VLOOKUP(I2885,LEGEND!B:E,4,0)*(1-M2885),VLOOKUP(I2885,LEGEND!B:E,4,0)*(1-M2885)/1.2)</f>
        <v>1810</v>
      </c>
      <c r="M2885" s="57">
        <f>IF(AND(B2885&lt;&gt;"1_Электроинструмент",B2885&lt;&gt;"2_Садовая техника"),$J$5,IF($J$4&lt;=20%,$J$4,IFERROR(VLOOKUP(S2885,LEGEND!$L$2:$M$5,2,FALSE),$J$4)))</f>
        <v>0</v>
      </c>
      <c r="N2885" s="48" t="s">
        <v>60</v>
      </c>
      <c r="O2885" s="6" t="s">
        <v>60</v>
      </c>
      <c r="P2885" s="49" t="s">
        <v>66</v>
      </c>
      <c r="Q2885" s="49" t="s">
        <v>473</v>
      </c>
      <c r="R2885" s="6" t="s">
        <v>60</v>
      </c>
      <c r="S2885" s="49" t="s">
        <v>60</v>
      </c>
      <c r="T2885" s="73" t="str">
        <f>IF(_xlfn.XLOOKUP(I2885,LEGEND!B:B,LEGEND!H:H)&lt;&gt;"-",HYPERLINK(_xlfn.XLOOKUP(I2885,LEGEND!B:B,LEGEND!H:H),"link"),_xlfn.XLOOKUP(I2885,LEGEND!B:B,LEGEND!H:H))</f>
        <v>link</v>
      </c>
      <c r="U2885" s="73" t="str">
        <f>HYPERLINK(_xlfn.XLOOKUP(I2885,LEGEND!B:B,LEGEND!I:I))</f>
        <v>https://milwaukee-media-images.s3.amazonaws.com/hi/4932459883--Hero_1.jpg</v>
      </c>
      <c r="V2885" s="51" t="s">
        <v>16317</v>
      </c>
      <c r="W2885" s="63" t="s">
        <v>71</v>
      </c>
      <c r="X2885" s="64">
        <v>48</v>
      </c>
      <c r="Y2885" s="64">
        <v>48</v>
      </c>
      <c r="Z2885" s="64">
        <v>189</v>
      </c>
      <c r="AA2885" s="84">
        <v>0.34499999999999997</v>
      </c>
      <c r="AB2885" s="85">
        <v>5</v>
      </c>
      <c r="AC2885" s="85">
        <v>1</v>
      </c>
    </row>
    <row r="2886" spans="1:29" ht="25.5">
      <c r="A2886" s="1"/>
      <c r="B2886" s="6" t="s">
        <v>8777</v>
      </c>
      <c r="C2886" s="6" t="s">
        <v>8778</v>
      </c>
      <c r="D2886" s="6" t="s">
        <v>8861</v>
      </c>
      <c r="E2886" s="49" t="s">
        <v>9076</v>
      </c>
      <c r="F2886" s="6" t="s">
        <v>9077</v>
      </c>
      <c r="G2886" s="6" t="s">
        <v>60</v>
      </c>
      <c r="H2886" s="6" t="s">
        <v>60</v>
      </c>
      <c r="I2886" s="60" t="s">
        <v>16318</v>
      </c>
      <c r="J2886" s="49" t="s">
        <v>16319</v>
      </c>
      <c r="K2886" s="6" t="s">
        <v>16320</v>
      </c>
      <c r="L2886" s="29">
        <f>IF($J$6="с учетом НДС",VLOOKUP(I2886,LEGEND!B:E,4,0)*(1-M2886),VLOOKUP(I2886,LEGEND!B:E,4,0)*(1-M2886)/1.2)</f>
        <v>1830</v>
      </c>
      <c r="M2886" s="57">
        <f>IF(AND(B2886&lt;&gt;"1_Электроинструмент",B2886&lt;&gt;"2_Садовая техника"),$J$5,IF($J$4&lt;=20%,$J$4,IFERROR(VLOOKUP(S2886,LEGEND!$L$2:$M$5,2,FALSE),$J$4)))</f>
        <v>0</v>
      </c>
      <c r="N2886" s="48" t="s">
        <v>60</v>
      </c>
      <c r="O2886" s="6" t="s">
        <v>60</v>
      </c>
      <c r="P2886" s="49" t="s">
        <v>66</v>
      </c>
      <c r="Q2886" s="49" t="s">
        <v>67</v>
      </c>
      <c r="R2886" s="6" t="s">
        <v>60</v>
      </c>
      <c r="S2886" s="49" t="s">
        <v>60</v>
      </c>
      <c r="T2886" s="73" t="str">
        <f>IF(_xlfn.XLOOKUP(I2886,LEGEND!B:B,LEGEND!H:H)&lt;&gt;"-",HYPERLINK(_xlfn.XLOOKUP(I2886,LEGEND!B:B,LEGEND!H:H),"link"),_xlfn.XLOOKUP(I2886,LEGEND!B:B,LEGEND!H:H))</f>
        <v>-</v>
      </c>
      <c r="U2886" s="73" t="str">
        <f>HYPERLINK(_xlfn.XLOOKUP(I2886,LEGEND!B:B,LEGEND!I:I))</f>
        <v>https://milwaukee-media-images.s3.amazonaws.com/hi/4932373342--Hero_1.jpg</v>
      </c>
      <c r="V2886" s="51" t="s">
        <v>16321</v>
      </c>
      <c r="W2886" s="63" t="s">
        <v>71</v>
      </c>
      <c r="X2886" s="64">
        <v>28</v>
      </c>
      <c r="Y2886" s="64">
        <v>28</v>
      </c>
      <c r="Z2886" s="64">
        <v>103</v>
      </c>
      <c r="AA2886" s="84">
        <v>0.109</v>
      </c>
      <c r="AB2886" s="85">
        <v>10</v>
      </c>
      <c r="AC2886" s="85">
        <v>1</v>
      </c>
    </row>
    <row r="2887" spans="1:29" ht="25.5">
      <c r="A2887" s="1"/>
      <c r="B2887" s="6" t="s">
        <v>8777</v>
      </c>
      <c r="C2887" s="6" t="s">
        <v>8778</v>
      </c>
      <c r="D2887" s="6" t="s">
        <v>8861</v>
      </c>
      <c r="E2887" s="49" t="s">
        <v>9076</v>
      </c>
      <c r="F2887" s="6" t="s">
        <v>9077</v>
      </c>
      <c r="G2887" s="6" t="s">
        <v>60</v>
      </c>
      <c r="H2887" s="6" t="s">
        <v>60</v>
      </c>
      <c r="I2887" s="60" t="s">
        <v>16322</v>
      </c>
      <c r="J2887" s="49" t="s">
        <v>16323</v>
      </c>
      <c r="K2887" s="6" t="s">
        <v>16324</v>
      </c>
      <c r="L2887" s="29">
        <f>IF($J$6="с учетом НДС",VLOOKUP(I2887,LEGEND!B:E,4,0)*(1-M2887),VLOOKUP(I2887,LEGEND!B:E,4,0)*(1-M2887)/1.2)</f>
        <v>1850</v>
      </c>
      <c r="M2887" s="57">
        <f>IF(AND(B2887&lt;&gt;"1_Электроинструмент",B2887&lt;&gt;"2_Садовая техника"),$J$5,IF($J$4&lt;=20%,$J$4,IFERROR(VLOOKUP(S2887,LEGEND!$L$2:$M$5,2,FALSE),$J$4)))</f>
        <v>0</v>
      </c>
      <c r="N2887" s="48" t="s">
        <v>60</v>
      </c>
      <c r="O2887" s="6" t="s">
        <v>60</v>
      </c>
      <c r="P2887" s="49" t="s">
        <v>66</v>
      </c>
      <c r="Q2887" s="49" t="s">
        <v>67</v>
      </c>
      <c r="R2887" s="6" t="s">
        <v>60</v>
      </c>
      <c r="S2887" s="49" t="s">
        <v>60</v>
      </c>
      <c r="T2887" s="73" t="str">
        <f>IF(_xlfn.XLOOKUP(I2887,LEGEND!B:B,LEGEND!H:H)&lt;&gt;"-",HYPERLINK(_xlfn.XLOOKUP(I2887,LEGEND!B:B,LEGEND!H:H),"link"),_xlfn.XLOOKUP(I2887,LEGEND!B:B,LEGEND!H:H))</f>
        <v>link</v>
      </c>
      <c r="U2887" s="73" t="str">
        <f>HYPERLINK(_xlfn.XLOOKUP(I2887,LEGEND!B:B,LEGEND!I:I))</f>
        <v>https://milwaukee-media-images.s3.amazonaws.com/hi/4932343273--Hero_1.jpg</v>
      </c>
      <c r="V2887" s="51" t="s">
        <v>16325</v>
      </c>
      <c r="W2887" s="63" t="s">
        <v>4191</v>
      </c>
      <c r="X2887" s="64">
        <v>20</v>
      </c>
      <c r="Y2887" s="64">
        <v>20</v>
      </c>
      <c r="Z2887" s="64">
        <v>75</v>
      </c>
      <c r="AA2887" s="84">
        <v>0.1</v>
      </c>
      <c r="AB2887" s="85">
        <v>1</v>
      </c>
      <c r="AC2887" s="85">
        <v>1</v>
      </c>
    </row>
    <row r="2888" spans="1:29" ht="25.5">
      <c r="A2888" s="1"/>
      <c r="B2888" s="6" t="s">
        <v>8777</v>
      </c>
      <c r="C2888" s="6" t="s">
        <v>8778</v>
      </c>
      <c r="D2888" s="6" t="s">
        <v>8861</v>
      </c>
      <c r="E2888" s="49" t="s">
        <v>9076</v>
      </c>
      <c r="F2888" s="6" t="s">
        <v>9077</v>
      </c>
      <c r="G2888" s="6" t="s">
        <v>60</v>
      </c>
      <c r="H2888" s="6" t="s">
        <v>60</v>
      </c>
      <c r="I2888" s="60" t="s">
        <v>16326</v>
      </c>
      <c r="J2888" s="49" t="s">
        <v>16327</v>
      </c>
      <c r="K2888" s="6" t="s">
        <v>16328</v>
      </c>
      <c r="L2888" s="29">
        <f>IF($J$6="с учетом НДС",VLOOKUP(I2888,LEGEND!B:E,4,0)*(1-M2888),VLOOKUP(I2888,LEGEND!B:E,4,0)*(1-M2888)/1.2)</f>
        <v>1870</v>
      </c>
      <c r="M2888" s="57">
        <f>IF(AND(B2888&lt;&gt;"1_Электроинструмент",B2888&lt;&gt;"2_Садовая техника"),$J$5,IF($J$4&lt;=20%,$J$4,IFERROR(VLOOKUP(S2888,LEGEND!$L$2:$M$5,2,FALSE),$J$4)))</f>
        <v>0</v>
      </c>
      <c r="N2888" s="48" t="s">
        <v>60</v>
      </c>
      <c r="O2888" s="6" t="s">
        <v>60</v>
      </c>
      <c r="P2888" s="49" t="s">
        <v>66</v>
      </c>
      <c r="Q2888" s="49" t="s">
        <v>67</v>
      </c>
      <c r="R2888" s="6" t="s">
        <v>60</v>
      </c>
      <c r="S2888" s="49" t="s">
        <v>60</v>
      </c>
      <c r="T2888" s="73" t="str">
        <f>IF(_xlfn.XLOOKUP(I2888,LEGEND!B:B,LEGEND!H:H)&lt;&gt;"-",HYPERLINK(_xlfn.XLOOKUP(I2888,LEGEND!B:B,LEGEND!H:H),"link"),_xlfn.XLOOKUP(I2888,LEGEND!B:B,LEGEND!H:H))</f>
        <v>link</v>
      </c>
      <c r="U2888" s="73" t="str">
        <f>HYPERLINK(_xlfn.XLOOKUP(I2888,LEGEND!B:B,LEGEND!I:I))</f>
        <v>https://milwaukee-media-images.s3.amazonaws.com/hi/4932352399--Hero_1.jpg</v>
      </c>
      <c r="V2888" s="51" t="s">
        <v>16329</v>
      </c>
      <c r="W2888" s="63" t="s">
        <v>71</v>
      </c>
      <c r="X2888" s="64">
        <v>49</v>
      </c>
      <c r="Y2888" s="64">
        <v>49</v>
      </c>
      <c r="Z2888" s="64">
        <v>190</v>
      </c>
      <c r="AA2888" s="84">
        <v>0.372</v>
      </c>
      <c r="AB2888" s="85">
        <v>5</v>
      </c>
      <c r="AC2888" s="85">
        <v>1</v>
      </c>
    </row>
    <row r="2889" spans="1:29" ht="15">
      <c r="A2889" s="1"/>
      <c r="B2889" s="6" t="s">
        <v>8777</v>
      </c>
      <c r="C2889" s="6" t="s">
        <v>8778</v>
      </c>
      <c r="D2889" s="6" t="s">
        <v>8861</v>
      </c>
      <c r="E2889" s="49" t="s">
        <v>9076</v>
      </c>
      <c r="F2889" s="6" t="s">
        <v>9077</v>
      </c>
      <c r="G2889" s="6" t="s">
        <v>60</v>
      </c>
      <c r="H2889" s="6" t="s">
        <v>60</v>
      </c>
      <c r="I2889" s="60" t="s">
        <v>16330</v>
      </c>
      <c r="J2889" s="49" t="s">
        <v>16331</v>
      </c>
      <c r="K2889" s="6" t="s">
        <v>16332</v>
      </c>
      <c r="L2889" s="29">
        <f>IF($J$6="с учетом НДС",VLOOKUP(I2889,LEGEND!B:E,4,0)*(1-M2889),VLOOKUP(I2889,LEGEND!B:E,4,0)*(1-M2889)/1.2)</f>
        <v>1880</v>
      </c>
      <c r="M2889" s="57">
        <f>IF(AND(B2889&lt;&gt;"1_Электроинструмент",B2889&lt;&gt;"2_Садовая техника"),$J$5,IF($J$4&lt;=20%,$J$4,IFERROR(VLOOKUP(S2889,LEGEND!$L$2:$M$5,2,FALSE),$J$4)))</f>
        <v>0</v>
      </c>
      <c r="N2889" s="48" t="s">
        <v>60</v>
      </c>
      <c r="O2889" s="6" t="s">
        <v>60</v>
      </c>
      <c r="P2889" s="49" t="s">
        <v>66</v>
      </c>
      <c r="Q2889" s="49" t="s">
        <v>473</v>
      </c>
      <c r="R2889" s="6" t="s">
        <v>60</v>
      </c>
      <c r="S2889" s="49" t="s">
        <v>60</v>
      </c>
      <c r="T2889" s="73" t="str">
        <f>IF(_xlfn.XLOOKUP(I2889,LEGEND!B:B,LEGEND!H:H)&lt;&gt;"-",HYPERLINK(_xlfn.XLOOKUP(I2889,LEGEND!B:B,LEGEND!H:H),"link"),_xlfn.XLOOKUP(I2889,LEGEND!B:B,LEGEND!H:H))</f>
        <v>-</v>
      </c>
      <c r="U2889" s="73" t="str">
        <f>HYPERLINK(_xlfn.XLOOKUP(I2889,LEGEND!B:B,LEGEND!I:I))</f>
        <v>https://milwaukee-media-images.s3.amazonaws.com/hi/4932352214--Hero_1.jpg</v>
      </c>
      <c r="V2889" s="51" t="s">
        <v>16333</v>
      </c>
      <c r="W2889" s="63" t="s">
        <v>71</v>
      </c>
      <c r="X2889" s="64">
        <v>105</v>
      </c>
      <c r="Y2889" s="64">
        <v>25</v>
      </c>
      <c r="Z2889" s="64">
        <v>25</v>
      </c>
      <c r="AA2889" s="84">
        <v>0.11600000000000001</v>
      </c>
      <c r="AB2889" s="85">
        <v>10</v>
      </c>
      <c r="AC2889" s="85">
        <v>1</v>
      </c>
    </row>
    <row r="2890" spans="1:29" ht="15">
      <c r="A2890" s="1"/>
      <c r="B2890" s="6" t="s">
        <v>8777</v>
      </c>
      <c r="C2890" s="6" t="s">
        <v>8778</v>
      </c>
      <c r="D2890" s="6" t="s">
        <v>8861</v>
      </c>
      <c r="E2890" s="49" t="s">
        <v>9076</v>
      </c>
      <c r="F2890" s="6" t="s">
        <v>9077</v>
      </c>
      <c r="G2890" s="6" t="s">
        <v>60</v>
      </c>
      <c r="H2890" s="6" t="s">
        <v>60</v>
      </c>
      <c r="I2890" s="60" t="s">
        <v>16334</v>
      </c>
      <c r="J2890" s="49" t="s">
        <v>16335</v>
      </c>
      <c r="K2890" s="6" t="s">
        <v>16336</v>
      </c>
      <c r="L2890" s="29">
        <f>IF($J$6="с учетом НДС",VLOOKUP(I2890,LEGEND!B:E,4,0)*(1-M2890),VLOOKUP(I2890,LEGEND!B:E,4,0)*(1-M2890)/1.2)</f>
        <v>1880</v>
      </c>
      <c r="M2890" s="57">
        <f>IF(AND(B2890&lt;&gt;"1_Электроинструмент",B2890&lt;&gt;"2_Садовая техника"),$J$5,IF($J$4&lt;=20%,$J$4,IFERROR(VLOOKUP(S2890,LEGEND!$L$2:$M$5,2,FALSE),$J$4)))</f>
        <v>0</v>
      </c>
      <c r="N2890" s="48" t="s">
        <v>60</v>
      </c>
      <c r="O2890" s="6" t="s">
        <v>60</v>
      </c>
      <c r="P2890" s="49" t="s">
        <v>66</v>
      </c>
      <c r="Q2890" s="49" t="s">
        <v>473</v>
      </c>
      <c r="R2890" s="6" t="s">
        <v>60</v>
      </c>
      <c r="S2890" s="49" t="s">
        <v>60</v>
      </c>
      <c r="T2890" s="73" t="str">
        <f>IF(_xlfn.XLOOKUP(I2890,LEGEND!B:B,LEGEND!H:H)&lt;&gt;"-",HYPERLINK(_xlfn.XLOOKUP(I2890,LEGEND!B:B,LEGEND!H:H),"link"),_xlfn.XLOOKUP(I2890,LEGEND!B:B,LEGEND!H:H))</f>
        <v>-</v>
      </c>
      <c r="U2890" s="73" t="str">
        <f>HYPERLINK(_xlfn.XLOOKUP(I2890,LEGEND!B:B,LEGEND!I:I))</f>
        <v>https://milwaukee-media-images.s3.amazonaws.com/hi/4932352218--Hero_1.jpg</v>
      </c>
      <c r="V2890" s="51" t="s">
        <v>16337</v>
      </c>
      <c r="W2890" s="63" t="s">
        <v>71</v>
      </c>
      <c r="X2890" s="64">
        <v>100</v>
      </c>
      <c r="Y2890" s="64">
        <v>30</v>
      </c>
      <c r="Z2890" s="64">
        <v>29</v>
      </c>
      <c r="AA2890" s="84">
        <v>0.13600000000000001</v>
      </c>
      <c r="AB2890" s="85">
        <v>5</v>
      </c>
      <c r="AC2890" s="85">
        <v>1</v>
      </c>
    </row>
    <row r="2891" spans="1:29" ht="25.5">
      <c r="A2891" s="1"/>
      <c r="B2891" s="6" t="s">
        <v>8777</v>
      </c>
      <c r="C2891" s="6" t="s">
        <v>8778</v>
      </c>
      <c r="D2891" s="6" t="s">
        <v>8861</v>
      </c>
      <c r="E2891" s="49" t="s">
        <v>9076</v>
      </c>
      <c r="F2891" s="6" t="s">
        <v>9077</v>
      </c>
      <c r="G2891" s="6" t="s">
        <v>60</v>
      </c>
      <c r="H2891" s="6" t="s">
        <v>60</v>
      </c>
      <c r="I2891" s="60" t="s">
        <v>16338</v>
      </c>
      <c r="J2891" s="49" t="s">
        <v>16339</v>
      </c>
      <c r="K2891" s="6" t="s">
        <v>16340</v>
      </c>
      <c r="L2891" s="29">
        <f>IF($J$6="с учетом НДС",VLOOKUP(I2891,LEGEND!B:E,4,0)*(1-M2891),VLOOKUP(I2891,LEGEND!B:E,4,0)*(1-M2891)/1.2)</f>
        <v>1890</v>
      </c>
      <c r="M2891" s="57">
        <f>IF(AND(B2891&lt;&gt;"1_Электроинструмент",B2891&lt;&gt;"2_Садовая техника"),$J$5,IF($J$4&lt;=20%,$J$4,IFERROR(VLOOKUP(S2891,LEGEND!$L$2:$M$5,2,FALSE),$J$4)))</f>
        <v>0</v>
      </c>
      <c r="N2891" s="48" t="s">
        <v>60</v>
      </c>
      <c r="O2891" s="6" t="s">
        <v>60</v>
      </c>
      <c r="P2891" s="49" t="s">
        <v>66</v>
      </c>
      <c r="Q2891" s="49" t="s">
        <v>67</v>
      </c>
      <c r="R2891" s="6" t="s">
        <v>60</v>
      </c>
      <c r="S2891" s="49" t="s">
        <v>60</v>
      </c>
      <c r="T2891" s="73" t="str">
        <f>IF(_xlfn.XLOOKUP(I2891,LEGEND!B:B,LEGEND!H:H)&lt;&gt;"-",HYPERLINK(_xlfn.XLOOKUP(I2891,LEGEND!B:B,LEGEND!H:H),"link"),_xlfn.XLOOKUP(I2891,LEGEND!B:B,LEGEND!H:H))</f>
        <v>-</v>
      </c>
      <c r="U2891" s="73" t="str">
        <f>HYPERLINK(_xlfn.XLOOKUP(I2891,LEGEND!B:B,LEGEND!I:I))</f>
        <v>https://milwaukee-media-images.s3.amazonaws.com/hi/4932373349--Hero_1.jpg</v>
      </c>
      <c r="V2891" s="51" t="s">
        <v>16341</v>
      </c>
      <c r="W2891" s="63" t="s">
        <v>71</v>
      </c>
      <c r="X2891" s="64">
        <v>35</v>
      </c>
      <c r="Y2891" s="64">
        <v>35</v>
      </c>
      <c r="Z2891" s="64">
        <v>148</v>
      </c>
      <c r="AA2891" s="84">
        <v>0.16400000000000001</v>
      </c>
      <c r="AB2891" s="85">
        <v>5</v>
      </c>
      <c r="AC2891" s="85">
        <v>1</v>
      </c>
    </row>
    <row r="2892" spans="1:29" ht="25.5">
      <c r="A2892" s="1"/>
      <c r="B2892" s="6" t="s">
        <v>8777</v>
      </c>
      <c r="C2892" s="6" t="s">
        <v>8778</v>
      </c>
      <c r="D2892" s="6" t="s">
        <v>8861</v>
      </c>
      <c r="E2892" s="49" t="s">
        <v>9076</v>
      </c>
      <c r="F2892" s="6" t="s">
        <v>9077</v>
      </c>
      <c r="G2892" s="6" t="s">
        <v>60</v>
      </c>
      <c r="H2892" s="6" t="s">
        <v>60</v>
      </c>
      <c r="I2892" s="60" t="s">
        <v>16342</v>
      </c>
      <c r="J2892" s="49" t="s">
        <v>16343</v>
      </c>
      <c r="K2892" s="6" t="s">
        <v>16344</v>
      </c>
      <c r="L2892" s="29">
        <f>IF($J$6="с учетом НДС",VLOOKUP(I2892,LEGEND!B:E,4,0)*(1-M2892),VLOOKUP(I2892,LEGEND!B:E,4,0)*(1-M2892)/1.2)</f>
        <v>1900</v>
      </c>
      <c r="M2892" s="57">
        <f>IF(AND(B2892&lt;&gt;"1_Электроинструмент",B2892&lt;&gt;"2_Садовая техника"),$J$5,IF($J$4&lt;=20%,$J$4,IFERROR(VLOOKUP(S2892,LEGEND!$L$2:$M$5,2,FALSE),$J$4)))</f>
        <v>0</v>
      </c>
      <c r="N2892" s="48" t="s">
        <v>60</v>
      </c>
      <c r="O2892" s="6" t="s">
        <v>60</v>
      </c>
      <c r="P2892" s="49" t="s">
        <v>66</v>
      </c>
      <c r="Q2892" s="49" t="s">
        <v>67</v>
      </c>
      <c r="R2892" s="6" t="s">
        <v>60</v>
      </c>
      <c r="S2892" s="49" t="s">
        <v>60</v>
      </c>
      <c r="T2892" s="73" t="str">
        <f>IF(_xlfn.XLOOKUP(I2892,LEGEND!B:B,LEGEND!H:H)&lt;&gt;"-",HYPERLINK(_xlfn.XLOOKUP(I2892,LEGEND!B:B,LEGEND!H:H),"link"),_xlfn.XLOOKUP(I2892,LEGEND!B:B,LEGEND!H:H))</f>
        <v>link</v>
      </c>
      <c r="U2892" s="73" t="str">
        <f>HYPERLINK(_xlfn.XLOOKUP(I2892,LEGEND!B:B,LEGEND!I:I))</f>
        <v>https://milwaukee-media-images.s3.amazonaws.com/hi/4932343274--Hero_1.jpg</v>
      </c>
      <c r="V2892" s="51" t="s">
        <v>16345</v>
      </c>
      <c r="W2892" s="63" t="s">
        <v>4191</v>
      </c>
      <c r="X2892" s="64">
        <v>20</v>
      </c>
      <c r="Y2892" s="64">
        <v>20</v>
      </c>
      <c r="Z2892" s="64">
        <v>75</v>
      </c>
      <c r="AA2892" s="84">
        <v>0.1</v>
      </c>
      <c r="AB2892" s="85">
        <v>1</v>
      </c>
      <c r="AC2892" s="85">
        <v>1</v>
      </c>
    </row>
    <row r="2893" spans="1:29" ht="25.5">
      <c r="A2893" s="1"/>
      <c r="B2893" s="6" t="s">
        <v>8777</v>
      </c>
      <c r="C2893" s="6" t="s">
        <v>8778</v>
      </c>
      <c r="D2893" s="6" t="s">
        <v>8861</v>
      </c>
      <c r="E2893" s="49" t="s">
        <v>9076</v>
      </c>
      <c r="F2893" s="6" t="s">
        <v>9077</v>
      </c>
      <c r="G2893" s="6" t="s">
        <v>60</v>
      </c>
      <c r="H2893" s="6" t="s">
        <v>60</v>
      </c>
      <c r="I2893" s="60" t="s">
        <v>16346</v>
      </c>
      <c r="J2893" s="49" t="s">
        <v>16347</v>
      </c>
      <c r="K2893" s="6" t="s">
        <v>16348</v>
      </c>
      <c r="L2893" s="29">
        <f>IF($J$6="с учетом НДС",VLOOKUP(I2893,LEGEND!B:E,4,0)*(1-M2893),VLOOKUP(I2893,LEGEND!B:E,4,0)*(1-M2893)/1.2)</f>
        <v>1900</v>
      </c>
      <c r="M2893" s="57">
        <f>IF(AND(B2893&lt;&gt;"1_Электроинструмент",B2893&lt;&gt;"2_Садовая техника"),$J$5,IF($J$4&lt;=20%,$J$4,IFERROR(VLOOKUP(S2893,LEGEND!$L$2:$M$5,2,FALSE),$J$4)))</f>
        <v>0</v>
      </c>
      <c r="N2893" s="48" t="s">
        <v>60</v>
      </c>
      <c r="O2893" s="6" t="s">
        <v>60</v>
      </c>
      <c r="P2893" s="49" t="s">
        <v>66</v>
      </c>
      <c r="Q2893" s="49" t="s">
        <v>67</v>
      </c>
      <c r="R2893" s="6" t="s">
        <v>60</v>
      </c>
      <c r="S2893" s="49" t="s">
        <v>60</v>
      </c>
      <c r="T2893" s="73" t="str">
        <f>IF(_xlfn.XLOOKUP(I2893,LEGEND!B:B,LEGEND!H:H)&lt;&gt;"-",HYPERLINK(_xlfn.XLOOKUP(I2893,LEGEND!B:B,LEGEND!H:H),"link"),_xlfn.XLOOKUP(I2893,LEGEND!B:B,LEGEND!H:H))</f>
        <v>link</v>
      </c>
      <c r="U2893" s="73" t="str">
        <f>HYPERLINK(_xlfn.XLOOKUP(I2893,LEGEND!B:B,LEGEND!I:I))</f>
        <v>https://milwaukee-media-images.s3.amazonaws.com/hi/4932430334--Hero_1.jpg</v>
      </c>
      <c r="V2893" s="51" t="s">
        <v>16349</v>
      </c>
      <c r="W2893" s="63" t="s">
        <v>71</v>
      </c>
      <c r="X2893" s="64">
        <v>155</v>
      </c>
      <c r="Y2893" s="64">
        <v>30</v>
      </c>
      <c r="Z2893" s="64">
        <v>30</v>
      </c>
      <c r="AA2893" s="84">
        <v>0.16300000000000001</v>
      </c>
      <c r="AB2893" s="85">
        <v>10</v>
      </c>
      <c r="AC2893" s="85">
        <v>1</v>
      </c>
    </row>
    <row r="2894" spans="1:29" ht="25.5">
      <c r="A2894" s="1"/>
      <c r="B2894" s="6" t="s">
        <v>8777</v>
      </c>
      <c r="C2894" s="6" t="s">
        <v>8778</v>
      </c>
      <c r="D2894" s="6" t="s">
        <v>8861</v>
      </c>
      <c r="E2894" s="49" t="s">
        <v>9076</v>
      </c>
      <c r="F2894" s="6" t="s">
        <v>9077</v>
      </c>
      <c r="G2894" s="6" t="s">
        <v>60</v>
      </c>
      <c r="H2894" s="6" t="s">
        <v>60</v>
      </c>
      <c r="I2894" s="60" t="s">
        <v>16350</v>
      </c>
      <c r="J2894" s="49" t="s">
        <v>16351</v>
      </c>
      <c r="K2894" s="6" t="s">
        <v>16352</v>
      </c>
      <c r="L2894" s="29">
        <f>IF($J$6="с учетом НДС",VLOOKUP(I2894,LEGEND!B:E,4,0)*(1-M2894),VLOOKUP(I2894,LEGEND!B:E,4,0)*(1-M2894)/1.2)</f>
        <v>1930</v>
      </c>
      <c r="M2894" s="57">
        <f>IF(AND(B2894&lt;&gt;"1_Электроинструмент",B2894&lt;&gt;"2_Садовая техника"),$J$5,IF($J$4&lt;=20%,$J$4,IFERROR(VLOOKUP(S2894,LEGEND!$L$2:$M$5,2,FALSE),$J$4)))</f>
        <v>0</v>
      </c>
      <c r="N2894" s="48" t="s">
        <v>60</v>
      </c>
      <c r="O2894" s="6" t="s">
        <v>60</v>
      </c>
      <c r="P2894" s="49" t="s">
        <v>66</v>
      </c>
      <c r="Q2894" s="49" t="s">
        <v>67</v>
      </c>
      <c r="R2894" s="6" t="s">
        <v>60</v>
      </c>
      <c r="S2894" s="49" t="s">
        <v>60</v>
      </c>
      <c r="T2894" s="73" t="str">
        <f>IF(_xlfn.XLOOKUP(I2894,LEGEND!B:B,LEGEND!H:H)&lt;&gt;"-",HYPERLINK(_xlfn.XLOOKUP(I2894,LEGEND!B:B,LEGEND!H:H),"link"),_xlfn.XLOOKUP(I2894,LEGEND!B:B,LEGEND!H:H))</f>
        <v>link</v>
      </c>
      <c r="U2894" s="73" t="str">
        <f>HYPERLINK(_xlfn.XLOOKUP(I2894,LEGEND!B:B,LEGEND!I:I))</f>
        <v>https://milwaukee-media-images.s3.amazonaws.com/hi/4932343275--Hero_1.jpg</v>
      </c>
      <c r="V2894" s="51" t="s">
        <v>16353</v>
      </c>
      <c r="W2894" s="63" t="s">
        <v>4191</v>
      </c>
      <c r="X2894" s="64">
        <v>20</v>
      </c>
      <c r="Y2894" s="64">
        <v>20</v>
      </c>
      <c r="Z2894" s="64">
        <v>75</v>
      </c>
      <c r="AA2894" s="84">
        <v>0.1</v>
      </c>
      <c r="AB2894" s="85">
        <v>1</v>
      </c>
      <c r="AC2894" s="85">
        <v>1</v>
      </c>
    </row>
    <row r="2895" spans="1:29" ht="25.5">
      <c r="A2895" s="1"/>
      <c r="B2895" s="6" t="s">
        <v>8777</v>
      </c>
      <c r="C2895" s="6" t="s">
        <v>8778</v>
      </c>
      <c r="D2895" s="6" t="s">
        <v>8861</v>
      </c>
      <c r="E2895" s="49" t="s">
        <v>9076</v>
      </c>
      <c r="F2895" s="6" t="s">
        <v>9077</v>
      </c>
      <c r="G2895" s="6" t="s">
        <v>60</v>
      </c>
      <c r="H2895" s="6" t="s">
        <v>60</v>
      </c>
      <c r="I2895" s="60" t="s">
        <v>16354</v>
      </c>
      <c r="J2895" s="49" t="s">
        <v>16355</v>
      </c>
      <c r="K2895" s="6" t="s">
        <v>16356</v>
      </c>
      <c r="L2895" s="29">
        <f>IF($J$6="с учетом НДС",VLOOKUP(I2895,LEGEND!B:E,4,0)*(1-M2895),VLOOKUP(I2895,LEGEND!B:E,4,0)*(1-M2895)/1.2)</f>
        <v>1970</v>
      </c>
      <c r="M2895" s="57">
        <f>IF(AND(B2895&lt;&gt;"1_Электроинструмент",B2895&lt;&gt;"2_Садовая техника"),$J$5,IF($J$4&lt;=20%,$J$4,IFERROR(VLOOKUP(S2895,LEGEND!$L$2:$M$5,2,FALSE),$J$4)))</f>
        <v>0</v>
      </c>
      <c r="N2895" s="48" t="s">
        <v>60</v>
      </c>
      <c r="O2895" s="6" t="s">
        <v>60</v>
      </c>
      <c r="P2895" s="49" t="s">
        <v>66</v>
      </c>
      <c r="Q2895" s="49" t="s">
        <v>67</v>
      </c>
      <c r="R2895" s="6" t="s">
        <v>60</v>
      </c>
      <c r="S2895" s="49" t="s">
        <v>60</v>
      </c>
      <c r="T2895" s="73" t="str">
        <f>IF(_xlfn.XLOOKUP(I2895,LEGEND!B:B,LEGEND!H:H)&lt;&gt;"-",HYPERLINK(_xlfn.XLOOKUP(I2895,LEGEND!B:B,LEGEND!H:H),"link"),_xlfn.XLOOKUP(I2895,LEGEND!B:B,LEGEND!H:H))</f>
        <v>-</v>
      </c>
      <c r="U2895" s="73" t="str">
        <f>HYPERLINK(_xlfn.XLOOKUP(I2895,LEGEND!B:B,LEGEND!I:I))</f>
        <v>https://milwaukee-media-images.s3.amazonaws.com/hi/4932373343--Hero_1.jpg</v>
      </c>
      <c r="V2895" s="51" t="s">
        <v>16357</v>
      </c>
      <c r="W2895" s="63" t="s">
        <v>71</v>
      </c>
      <c r="X2895" s="64">
        <v>28</v>
      </c>
      <c r="Y2895" s="64">
        <v>28</v>
      </c>
      <c r="Z2895" s="64">
        <v>103</v>
      </c>
      <c r="AA2895" s="84">
        <v>0.115</v>
      </c>
      <c r="AB2895" s="85">
        <v>10</v>
      </c>
      <c r="AC2895" s="85">
        <v>1</v>
      </c>
    </row>
    <row r="2896" spans="1:29" ht="15">
      <c r="A2896" s="1"/>
      <c r="B2896" s="6" t="s">
        <v>8777</v>
      </c>
      <c r="C2896" s="6" t="s">
        <v>8778</v>
      </c>
      <c r="D2896" s="6" t="s">
        <v>8861</v>
      </c>
      <c r="E2896" s="49" t="s">
        <v>9076</v>
      </c>
      <c r="F2896" s="6" t="s">
        <v>9077</v>
      </c>
      <c r="G2896" s="6" t="s">
        <v>60</v>
      </c>
      <c r="H2896" s="6" t="s">
        <v>60</v>
      </c>
      <c r="I2896" s="60" t="s">
        <v>16358</v>
      </c>
      <c r="J2896" s="49" t="s">
        <v>16359</v>
      </c>
      <c r="K2896" s="6" t="s">
        <v>16360</v>
      </c>
      <c r="L2896" s="29">
        <f>IF($J$6="с учетом НДС",VLOOKUP(I2896,LEGEND!B:E,4,0)*(1-M2896),VLOOKUP(I2896,LEGEND!B:E,4,0)*(1-M2896)/1.2)</f>
        <v>2020</v>
      </c>
      <c r="M2896" s="57">
        <f>IF(AND(B2896&lt;&gt;"1_Электроинструмент",B2896&lt;&gt;"2_Садовая техника"),$J$5,IF($J$4&lt;=20%,$J$4,IFERROR(VLOOKUP(S2896,LEGEND!$L$2:$M$5,2,FALSE),$J$4)))</f>
        <v>0</v>
      </c>
      <c r="N2896" s="48" t="s">
        <v>60</v>
      </c>
      <c r="O2896" s="6" t="s">
        <v>60</v>
      </c>
      <c r="P2896" s="49" t="s">
        <v>66</v>
      </c>
      <c r="Q2896" s="49" t="s">
        <v>473</v>
      </c>
      <c r="R2896" s="6" t="s">
        <v>60</v>
      </c>
      <c r="S2896" s="49" t="s">
        <v>60</v>
      </c>
      <c r="T2896" s="73" t="str">
        <f>IF(_xlfn.XLOOKUP(I2896,LEGEND!B:B,LEGEND!H:H)&lt;&gt;"-",HYPERLINK(_xlfn.XLOOKUP(I2896,LEGEND!B:B,LEGEND!H:H),"link"),_xlfn.XLOOKUP(I2896,LEGEND!B:B,LEGEND!H:H))</f>
        <v>-</v>
      </c>
      <c r="U2896" s="73" t="str">
        <f>HYPERLINK(_xlfn.XLOOKUP(I2896,LEGEND!B:B,LEGEND!I:I))</f>
        <v>https://milwaukee-media-images.s3.amazonaws.com/hi/4932352219--Hero_1.jpg</v>
      </c>
      <c r="V2896" s="51" t="s">
        <v>16361</v>
      </c>
      <c r="W2896" s="63" t="s">
        <v>71</v>
      </c>
      <c r="X2896" s="64">
        <v>122</v>
      </c>
      <c r="Y2896" s="64">
        <v>30</v>
      </c>
      <c r="Z2896" s="64">
        <v>30</v>
      </c>
      <c r="AA2896" s="84">
        <v>0.155</v>
      </c>
      <c r="AB2896" s="85">
        <v>5</v>
      </c>
      <c r="AC2896" s="85">
        <v>1</v>
      </c>
    </row>
    <row r="2897" spans="1:29" ht="25.5">
      <c r="A2897" s="1"/>
      <c r="B2897" s="6" t="s">
        <v>8777</v>
      </c>
      <c r="C2897" s="6" t="s">
        <v>8778</v>
      </c>
      <c r="D2897" s="6" t="s">
        <v>8861</v>
      </c>
      <c r="E2897" s="49" t="s">
        <v>9076</v>
      </c>
      <c r="F2897" s="6" t="s">
        <v>9077</v>
      </c>
      <c r="G2897" s="6" t="s">
        <v>60</v>
      </c>
      <c r="H2897" s="6" t="s">
        <v>60</v>
      </c>
      <c r="I2897" s="60" t="s">
        <v>16362</v>
      </c>
      <c r="J2897" s="49" t="s">
        <v>16363</v>
      </c>
      <c r="K2897" s="6" t="s">
        <v>16364</v>
      </c>
      <c r="L2897" s="29">
        <f>IF($J$6="с учетом НДС",VLOOKUP(I2897,LEGEND!B:E,4,0)*(1-M2897),VLOOKUP(I2897,LEGEND!B:E,4,0)*(1-M2897)/1.2)</f>
        <v>2020</v>
      </c>
      <c r="M2897" s="57">
        <f>IF(AND(B2897&lt;&gt;"1_Электроинструмент",B2897&lt;&gt;"2_Садовая техника"),$J$5,IF($J$4&lt;=20%,$J$4,IFERROR(VLOOKUP(S2897,LEGEND!$L$2:$M$5,2,FALSE),$J$4)))</f>
        <v>0</v>
      </c>
      <c r="N2897" s="48" t="s">
        <v>60</v>
      </c>
      <c r="O2897" s="6" t="s">
        <v>60</v>
      </c>
      <c r="P2897" s="49" t="s">
        <v>66</v>
      </c>
      <c r="Q2897" s="49" t="s">
        <v>473</v>
      </c>
      <c r="R2897" s="6" t="s">
        <v>60</v>
      </c>
      <c r="S2897" s="49" t="s">
        <v>60</v>
      </c>
      <c r="T2897" s="73" t="str">
        <f>IF(_xlfn.XLOOKUP(I2897,LEGEND!B:B,LEGEND!H:H)&lt;&gt;"-",HYPERLINK(_xlfn.XLOOKUP(I2897,LEGEND!B:B,LEGEND!H:H),"link"),_xlfn.XLOOKUP(I2897,LEGEND!B:B,LEGEND!H:H))</f>
        <v>link</v>
      </c>
      <c r="U2897" s="73" t="str">
        <f>HYPERLINK(_xlfn.XLOOKUP(I2897,LEGEND!B:B,LEGEND!I:I))</f>
        <v>https://milwaukee-media-images.s3.amazonaws.com/hi/4932352233--Hero_1.jpg</v>
      </c>
      <c r="V2897" s="51" t="s">
        <v>16365</v>
      </c>
      <c r="W2897" s="63" t="s">
        <v>71</v>
      </c>
      <c r="X2897" s="64">
        <v>67</v>
      </c>
      <c r="Y2897" s="64">
        <v>6</v>
      </c>
      <c r="Z2897" s="64">
        <v>6</v>
      </c>
      <c r="AA2897" s="84">
        <v>8.0000000000000002E-3</v>
      </c>
      <c r="AB2897" s="85">
        <v>10</v>
      </c>
      <c r="AC2897" s="85">
        <v>1</v>
      </c>
    </row>
    <row r="2898" spans="1:29" ht="25.5">
      <c r="A2898" s="1"/>
      <c r="B2898" s="6" t="s">
        <v>8777</v>
      </c>
      <c r="C2898" s="6" t="s">
        <v>8778</v>
      </c>
      <c r="D2898" s="6" t="s">
        <v>8861</v>
      </c>
      <c r="E2898" s="49" t="s">
        <v>9076</v>
      </c>
      <c r="F2898" s="6" t="s">
        <v>9077</v>
      </c>
      <c r="G2898" s="6" t="s">
        <v>60</v>
      </c>
      <c r="H2898" s="6" t="s">
        <v>60</v>
      </c>
      <c r="I2898" s="60" t="s">
        <v>16366</v>
      </c>
      <c r="J2898" s="49" t="s">
        <v>16367</v>
      </c>
      <c r="K2898" s="6" t="s">
        <v>16368</v>
      </c>
      <c r="L2898" s="29">
        <f>IF($J$6="с учетом НДС",VLOOKUP(I2898,LEGEND!B:E,4,0)*(1-M2898),VLOOKUP(I2898,LEGEND!B:E,4,0)*(1-M2898)/1.2)</f>
        <v>2020</v>
      </c>
      <c r="M2898" s="57">
        <f>IF(AND(B2898&lt;&gt;"1_Электроинструмент",B2898&lt;&gt;"2_Садовая техника"),$J$5,IF($J$4&lt;=20%,$J$4,IFERROR(VLOOKUP(S2898,LEGEND!$L$2:$M$5,2,FALSE),$J$4)))</f>
        <v>0</v>
      </c>
      <c r="N2898" s="48" t="s">
        <v>60</v>
      </c>
      <c r="O2898" s="6" t="s">
        <v>60</v>
      </c>
      <c r="P2898" s="49" t="s">
        <v>66</v>
      </c>
      <c r="Q2898" s="49" t="s">
        <v>67</v>
      </c>
      <c r="R2898" s="6" t="s">
        <v>60</v>
      </c>
      <c r="S2898" s="49" t="s">
        <v>60</v>
      </c>
      <c r="T2898" s="73" t="str">
        <f>IF(_xlfn.XLOOKUP(I2898,LEGEND!B:B,LEGEND!H:H)&lt;&gt;"-",HYPERLINK(_xlfn.XLOOKUP(I2898,LEGEND!B:B,LEGEND!H:H),"link"),_xlfn.XLOOKUP(I2898,LEGEND!B:B,LEGEND!H:H))</f>
        <v>link</v>
      </c>
      <c r="U2898" s="73" t="str">
        <f>HYPERLINK(_xlfn.XLOOKUP(I2898,LEGEND!B:B,LEGEND!I:I))</f>
        <v>https://milwaukee-media-images.s3.amazonaws.com/hi/4932352400--Hero_1.jpg</v>
      </c>
      <c r="V2898" s="51" t="s">
        <v>16369</v>
      </c>
      <c r="W2898" s="63" t="s">
        <v>71</v>
      </c>
      <c r="X2898" s="64">
        <v>49</v>
      </c>
      <c r="Y2898" s="64">
        <v>49</v>
      </c>
      <c r="Z2898" s="64">
        <v>190</v>
      </c>
      <c r="AA2898" s="84">
        <v>0.56000000000000005</v>
      </c>
      <c r="AB2898" s="85">
        <v>5</v>
      </c>
      <c r="AC2898" s="85">
        <v>1</v>
      </c>
    </row>
    <row r="2899" spans="1:29" ht="15">
      <c r="A2899" s="1"/>
      <c r="B2899" s="6" t="s">
        <v>8777</v>
      </c>
      <c r="C2899" s="6" t="s">
        <v>8778</v>
      </c>
      <c r="D2899" s="6" t="s">
        <v>8861</v>
      </c>
      <c r="E2899" s="49" t="s">
        <v>9076</v>
      </c>
      <c r="F2899" s="6" t="s">
        <v>9077</v>
      </c>
      <c r="G2899" s="6" t="s">
        <v>60</v>
      </c>
      <c r="H2899" s="6" t="s">
        <v>60</v>
      </c>
      <c r="I2899" s="60" t="s">
        <v>16370</v>
      </c>
      <c r="J2899" s="49" t="s">
        <v>16371</v>
      </c>
      <c r="K2899" s="6" t="s">
        <v>16372</v>
      </c>
      <c r="L2899" s="29">
        <f>IF($J$6="с учетом НДС",VLOOKUP(I2899,LEGEND!B:E,4,0)*(1-M2899),VLOOKUP(I2899,LEGEND!B:E,4,0)*(1-M2899)/1.2)</f>
        <v>2080</v>
      </c>
      <c r="M2899" s="57">
        <f>IF(AND(B2899&lt;&gt;"1_Электроинструмент",B2899&lt;&gt;"2_Садовая техника"),$J$5,IF($J$4&lt;=20%,$J$4,IFERROR(VLOOKUP(S2899,LEGEND!$L$2:$M$5,2,FALSE),$J$4)))</f>
        <v>0</v>
      </c>
      <c r="N2899" s="48" t="s">
        <v>60</v>
      </c>
      <c r="O2899" s="6" t="s">
        <v>60</v>
      </c>
      <c r="P2899" s="49" t="s">
        <v>66</v>
      </c>
      <c r="Q2899" s="49" t="s">
        <v>473</v>
      </c>
      <c r="R2899" s="6" t="s">
        <v>60</v>
      </c>
      <c r="S2899" s="49" t="s">
        <v>60</v>
      </c>
      <c r="T2899" s="73" t="str">
        <f>IF(_xlfn.XLOOKUP(I2899,LEGEND!B:B,LEGEND!H:H)&lt;&gt;"-",HYPERLINK(_xlfn.XLOOKUP(I2899,LEGEND!B:B,LEGEND!H:H),"link"),_xlfn.XLOOKUP(I2899,LEGEND!B:B,LEGEND!H:H))</f>
        <v>-</v>
      </c>
      <c r="U2899" s="73" t="str">
        <f>HYPERLINK(_xlfn.XLOOKUP(I2899,LEGEND!B:B,LEGEND!I:I))</f>
        <v>https://milwaukee-media-images.s3.amazonaws.com/hi/4932352215--Hero_1.jpg</v>
      </c>
      <c r="V2899" s="51" t="s">
        <v>16373</v>
      </c>
      <c r="W2899" s="63" t="s">
        <v>71</v>
      </c>
      <c r="X2899" s="64">
        <v>105</v>
      </c>
      <c r="Y2899" s="64">
        <v>25</v>
      </c>
      <c r="Z2899" s="64">
        <v>25</v>
      </c>
      <c r="AA2899" s="84">
        <v>0.154</v>
      </c>
      <c r="AB2899" s="85">
        <v>10</v>
      </c>
      <c r="AC2899" s="85">
        <v>1</v>
      </c>
    </row>
    <row r="2900" spans="1:29" ht="25.5">
      <c r="A2900" s="1"/>
      <c r="B2900" s="6" t="s">
        <v>8777</v>
      </c>
      <c r="C2900" s="6" t="s">
        <v>8778</v>
      </c>
      <c r="D2900" s="6" t="s">
        <v>8861</v>
      </c>
      <c r="E2900" s="49" t="s">
        <v>9076</v>
      </c>
      <c r="F2900" s="6" t="s">
        <v>9077</v>
      </c>
      <c r="G2900" s="6" t="s">
        <v>60</v>
      </c>
      <c r="H2900" s="6" t="s">
        <v>60</v>
      </c>
      <c r="I2900" s="60" t="s">
        <v>16374</v>
      </c>
      <c r="J2900" s="49" t="s">
        <v>16375</v>
      </c>
      <c r="K2900" s="6" t="s">
        <v>16376</v>
      </c>
      <c r="L2900" s="29">
        <f>IF($J$6="с учетом НДС",VLOOKUP(I2900,LEGEND!B:E,4,0)*(1-M2900),VLOOKUP(I2900,LEGEND!B:E,4,0)*(1-M2900)/1.2)</f>
        <v>2100</v>
      </c>
      <c r="M2900" s="57">
        <f>IF(AND(B2900&lt;&gt;"1_Электроинструмент",B2900&lt;&gt;"2_Садовая техника"),$J$5,IF($J$4&lt;=20%,$J$4,IFERROR(VLOOKUP(S2900,LEGEND!$L$2:$M$5,2,FALSE),$J$4)))</f>
        <v>0</v>
      </c>
      <c r="N2900" s="48" t="s">
        <v>60</v>
      </c>
      <c r="O2900" s="6" t="s">
        <v>60</v>
      </c>
      <c r="P2900" s="49" t="s">
        <v>66</v>
      </c>
      <c r="Q2900" s="49" t="s">
        <v>67</v>
      </c>
      <c r="R2900" s="6" t="s">
        <v>60</v>
      </c>
      <c r="S2900" s="49" t="s">
        <v>60</v>
      </c>
      <c r="T2900" s="73" t="str">
        <f>IF(_xlfn.XLOOKUP(I2900,LEGEND!B:B,LEGEND!H:H)&lt;&gt;"-",HYPERLINK(_xlfn.XLOOKUP(I2900,LEGEND!B:B,LEGEND!H:H),"link"),_xlfn.XLOOKUP(I2900,LEGEND!B:B,LEGEND!H:H))</f>
        <v>link</v>
      </c>
      <c r="U2900" s="73" t="str">
        <f>HYPERLINK(_xlfn.XLOOKUP(I2900,LEGEND!B:B,LEGEND!I:I))</f>
        <v>https://milwaukee-media-images.s3.amazonaws.com/hi/4932352234--Hero_1.jpg</v>
      </c>
      <c r="V2900" s="51" t="s">
        <v>16377</v>
      </c>
      <c r="W2900" s="63" t="s">
        <v>71</v>
      </c>
      <c r="X2900" s="64">
        <v>105</v>
      </c>
      <c r="Y2900" s="64">
        <v>25</v>
      </c>
      <c r="Z2900" s="64">
        <v>25</v>
      </c>
      <c r="AA2900" s="84">
        <v>0.109</v>
      </c>
      <c r="AB2900" s="85">
        <v>10</v>
      </c>
      <c r="AC2900" s="85">
        <v>1</v>
      </c>
    </row>
    <row r="2901" spans="1:29" ht="25.5">
      <c r="A2901" s="1"/>
      <c r="B2901" s="6" t="s">
        <v>8777</v>
      </c>
      <c r="C2901" s="6" t="s">
        <v>8778</v>
      </c>
      <c r="D2901" s="6" t="s">
        <v>8861</v>
      </c>
      <c r="E2901" s="49" t="s">
        <v>9076</v>
      </c>
      <c r="F2901" s="6" t="s">
        <v>9077</v>
      </c>
      <c r="G2901" s="6" t="s">
        <v>60</v>
      </c>
      <c r="H2901" s="6" t="s">
        <v>60</v>
      </c>
      <c r="I2901" s="60" t="s">
        <v>16378</v>
      </c>
      <c r="J2901" s="49" t="s">
        <v>16379</v>
      </c>
      <c r="K2901" s="6" t="s">
        <v>16380</v>
      </c>
      <c r="L2901" s="29">
        <f>IF($J$6="с учетом НДС",VLOOKUP(I2901,LEGEND!B:E,4,0)*(1-M2901),VLOOKUP(I2901,LEGEND!B:E,4,0)*(1-M2901)/1.2)</f>
        <v>2110</v>
      </c>
      <c r="M2901" s="57">
        <f>IF(AND(B2901&lt;&gt;"1_Электроинструмент",B2901&lt;&gt;"2_Садовая техника"),$J$5,IF($J$4&lt;=20%,$J$4,IFERROR(VLOOKUP(S2901,LEGEND!$L$2:$M$5,2,FALSE),$J$4)))</f>
        <v>0</v>
      </c>
      <c r="N2901" s="48" t="s">
        <v>60</v>
      </c>
      <c r="O2901" s="6" t="s">
        <v>60</v>
      </c>
      <c r="P2901" s="49" t="s">
        <v>66</v>
      </c>
      <c r="Q2901" s="49" t="s">
        <v>67</v>
      </c>
      <c r="R2901" s="6" t="s">
        <v>60</v>
      </c>
      <c r="S2901" s="49" t="s">
        <v>60</v>
      </c>
      <c r="T2901" s="73" t="str">
        <f>IF(_xlfn.XLOOKUP(I2901,LEGEND!B:B,LEGEND!H:H)&lt;&gt;"-",HYPERLINK(_xlfn.XLOOKUP(I2901,LEGEND!B:B,LEGEND!H:H),"link"),_xlfn.XLOOKUP(I2901,LEGEND!B:B,LEGEND!H:H))</f>
        <v>-</v>
      </c>
      <c r="U2901" s="73" t="str">
        <f>HYPERLINK(_xlfn.XLOOKUP(I2901,LEGEND!B:B,LEGEND!I:I))</f>
        <v>https://milwaukee-media-images.s3.amazonaws.com/hi/4932373344--Hero_1.jpg</v>
      </c>
      <c r="V2901" s="51" t="s">
        <v>16381</v>
      </c>
      <c r="W2901" s="63" t="s">
        <v>71</v>
      </c>
      <c r="X2901" s="64">
        <v>28</v>
      </c>
      <c r="Y2901" s="64">
        <v>28</v>
      </c>
      <c r="Z2901" s="64">
        <v>115</v>
      </c>
      <c r="AA2901" s="84">
        <v>0.14299999999999999</v>
      </c>
      <c r="AB2901" s="85">
        <v>10</v>
      </c>
      <c r="AC2901" s="85">
        <v>1</v>
      </c>
    </row>
    <row r="2902" spans="1:29" ht="25.5">
      <c r="A2902" s="1"/>
      <c r="B2902" s="6" t="s">
        <v>8777</v>
      </c>
      <c r="C2902" s="6" t="s">
        <v>8778</v>
      </c>
      <c r="D2902" s="6" t="s">
        <v>8861</v>
      </c>
      <c r="E2902" s="49" t="s">
        <v>9076</v>
      </c>
      <c r="F2902" s="6" t="s">
        <v>9077</v>
      </c>
      <c r="G2902" s="6" t="s">
        <v>60</v>
      </c>
      <c r="H2902" s="6" t="s">
        <v>60</v>
      </c>
      <c r="I2902" s="60" t="s">
        <v>16382</v>
      </c>
      <c r="J2902" s="49" t="s">
        <v>16383</v>
      </c>
      <c r="K2902" s="6" t="s">
        <v>16384</v>
      </c>
      <c r="L2902" s="29">
        <f>IF($J$6="с учетом НДС",VLOOKUP(I2902,LEGEND!B:E,4,0)*(1-M2902),VLOOKUP(I2902,LEGEND!B:E,4,0)*(1-M2902)/1.2)</f>
        <v>2130</v>
      </c>
      <c r="M2902" s="57">
        <f>IF(AND(B2902&lt;&gt;"1_Электроинструмент",B2902&lt;&gt;"2_Садовая техника"),$J$5,IF($J$4&lt;=20%,$J$4,IFERROR(VLOOKUP(S2902,LEGEND!$L$2:$M$5,2,FALSE),$J$4)))</f>
        <v>0</v>
      </c>
      <c r="N2902" s="48" t="s">
        <v>60</v>
      </c>
      <c r="O2902" s="6" t="s">
        <v>60</v>
      </c>
      <c r="P2902" s="49" t="s">
        <v>66</v>
      </c>
      <c r="Q2902" s="49" t="s">
        <v>67</v>
      </c>
      <c r="R2902" s="6" t="s">
        <v>60</v>
      </c>
      <c r="S2902" s="49" t="s">
        <v>60</v>
      </c>
      <c r="T2902" s="73" t="str">
        <f>IF(_xlfn.XLOOKUP(I2902,LEGEND!B:B,LEGEND!H:H)&lt;&gt;"-",HYPERLINK(_xlfn.XLOOKUP(I2902,LEGEND!B:B,LEGEND!H:H),"link"),_xlfn.XLOOKUP(I2902,LEGEND!B:B,LEGEND!H:H))</f>
        <v>-</v>
      </c>
      <c r="U2902" s="73" t="str">
        <f>HYPERLINK(_xlfn.XLOOKUP(I2902,LEGEND!B:B,LEGEND!I:I))</f>
        <v>https://milwaukee-media-images.s3.amazonaws.com/hi/4932373350--Hero_1.jpg</v>
      </c>
      <c r="V2902" s="51" t="s">
        <v>16385</v>
      </c>
      <c r="W2902" s="63" t="s">
        <v>71</v>
      </c>
      <c r="X2902" s="64">
        <v>35</v>
      </c>
      <c r="Y2902" s="64">
        <v>35</v>
      </c>
      <c r="Z2902" s="64">
        <v>148</v>
      </c>
      <c r="AA2902" s="84">
        <v>0.19400000000000001</v>
      </c>
      <c r="AB2902" s="85">
        <v>5</v>
      </c>
      <c r="AC2902" s="85">
        <v>1</v>
      </c>
    </row>
    <row r="2903" spans="1:29" ht="25.5">
      <c r="A2903" s="1"/>
      <c r="B2903" s="6" t="s">
        <v>8777</v>
      </c>
      <c r="C2903" s="6" t="s">
        <v>8778</v>
      </c>
      <c r="D2903" s="6" t="s">
        <v>8861</v>
      </c>
      <c r="E2903" s="49" t="s">
        <v>9076</v>
      </c>
      <c r="F2903" s="6" t="s">
        <v>9077</v>
      </c>
      <c r="G2903" s="6" t="s">
        <v>60</v>
      </c>
      <c r="H2903" s="6" t="s">
        <v>60</v>
      </c>
      <c r="I2903" s="60" t="s">
        <v>16386</v>
      </c>
      <c r="J2903" s="49" t="s">
        <v>16387</v>
      </c>
      <c r="K2903" s="6" t="s">
        <v>16388</v>
      </c>
      <c r="L2903" s="29">
        <f>IF($J$6="с учетом НДС",VLOOKUP(I2903,LEGEND!B:E,4,0)*(1-M2903),VLOOKUP(I2903,LEGEND!B:E,4,0)*(1-M2903)/1.2)</f>
        <v>2160</v>
      </c>
      <c r="M2903" s="57">
        <f>IF(AND(B2903&lt;&gt;"1_Электроинструмент",B2903&lt;&gt;"2_Садовая техника"),$J$5,IF($J$4&lt;=20%,$J$4,IFERROR(VLOOKUP(S2903,LEGEND!$L$2:$M$5,2,FALSE),$J$4)))</f>
        <v>0</v>
      </c>
      <c r="N2903" s="48" t="s">
        <v>60</v>
      </c>
      <c r="O2903" s="6" t="s">
        <v>60</v>
      </c>
      <c r="P2903" s="49" t="s">
        <v>66</v>
      </c>
      <c r="Q2903" s="49" t="s">
        <v>67</v>
      </c>
      <c r="R2903" s="6" t="s">
        <v>60</v>
      </c>
      <c r="S2903" s="49" t="s">
        <v>60</v>
      </c>
      <c r="T2903" s="73" t="str">
        <f>IF(_xlfn.XLOOKUP(I2903,LEGEND!B:B,LEGEND!H:H)&lt;&gt;"-",HYPERLINK(_xlfn.XLOOKUP(I2903,LEGEND!B:B,LEGEND!H:H),"link"),_xlfn.XLOOKUP(I2903,LEGEND!B:B,LEGEND!H:H))</f>
        <v>link</v>
      </c>
      <c r="U2903" s="73" t="str">
        <f>HYPERLINK(_xlfn.XLOOKUP(I2903,LEGEND!B:B,LEGEND!I:I))</f>
        <v>https://milwaukee-media-images.s3.amazonaws.com/hi/4932343276--Hero_1.jpg</v>
      </c>
      <c r="V2903" s="51" t="s">
        <v>16389</v>
      </c>
      <c r="W2903" s="63" t="s">
        <v>4191</v>
      </c>
      <c r="X2903" s="64">
        <v>20</v>
      </c>
      <c r="Y2903" s="64">
        <v>20</v>
      </c>
      <c r="Z2903" s="64">
        <v>75</v>
      </c>
      <c r="AA2903" s="84">
        <v>0.1</v>
      </c>
      <c r="AB2903" s="85">
        <v>1</v>
      </c>
      <c r="AC2903" s="85">
        <v>1</v>
      </c>
    </row>
    <row r="2904" spans="1:29" ht="25.5">
      <c r="A2904" s="1"/>
      <c r="B2904" s="6" t="s">
        <v>8777</v>
      </c>
      <c r="C2904" s="6" t="s">
        <v>8778</v>
      </c>
      <c r="D2904" s="6" t="s">
        <v>8861</v>
      </c>
      <c r="E2904" s="49" t="s">
        <v>9076</v>
      </c>
      <c r="F2904" s="6" t="s">
        <v>9077</v>
      </c>
      <c r="G2904" s="6" t="s">
        <v>60</v>
      </c>
      <c r="H2904" s="6" t="s">
        <v>60</v>
      </c>
      <c r="I2904" s="60" t="s">
        <v>16390</v>
      </c>
      <c r="J2904" s="49" t="s">
        <v>16391</v>
      </c>
      <c r="K2904" s="6" t="s">
        <v>16392</v>
      </c>
      <c r="L2904" s="29">
        <f>IF($J$6="с учетом НДС",VLOOKUP(I2904,LEGEND!B:E,4,0)*(1-M2904),VLOOKUP(I2904,LEGEND!B:E,4,0)*(1-M2904)/1.2)</f>
        <v>2220</v>
      </c>
      <c r="M2904" s="57">
        <f>IF(AND(B2904&lt;&gt;"1_Электроинструмент",B2904&lt;&gt;"2_Садовая техника"),$J$5,IF($J$4&lt;=20%,$J$4,IFERROR(VLOOKUP(S2904,LEGEND!$L$2:$M$5,2,FALSE),$J$4)))</f>
        <v>0</v>
      </c>
      <c r="N2904" s="48" t="s">
        <v>60</v>
      </c>
      <c r="O2904" s="6" t="s">
        <v>60</v>
      </c>
      <c r="P2904" s="49" t="s">
        <v>66</v>
      </c>
      <c r="Q2904" s="49" t="s">
        <v>67</v>
      </c>
      <c r="R2904" s="6" t="s">
        <v>60</v>
      </c>
      <c r="S2904" s="49" t="s">
        <v>60</v>
      </c>
      <c r="T2904" s="73" t="str">
        <f>IF(_xlfn.XLOOKUP(I2904,LEGEND!B:B,LEGEND!H:H)&lt;&gt;"-",HYPERLINK(_xlfn.XLOOKUP(I2904,LEGEND!B:B,LEGEND!H:H),"link"),_xlfn.XLOOKUP(I2904,LEGEND!B:B,LEGEND!H:H))</f>
        <v>link</v>
      </c>
      <c r="U2904" s="73" t="str">
        <f>HYPERLINK(_xlfn.XLOOKUP(I2904,LEGEND!B:B,LEGEND!I:I))</f>
        <v>https://milwaukee-media-images.s3.amazonaws.com/hi/49590011--Hero_1.jpg</v>
      </c>
      <c r="V2904" s="51" t="s">
        <v>16393</v>
      </c>
      <c r="W2904" s="63" t="s">
        <v>71</v>
      </c>
      <c r="X2904" s="64">
        <v>150</v>
      </c>
      <c r="Y2904" s="64">
        <v>50</v>
      </c>
      <c r="Z2904" s="64">
        <v>20</v>
      </c>
      <c r="AA2904" s="84">
        <v>4.4999999999999998E-2</v>
      </c>
      <c r="AB2904" s="85">
        <v>2</v>
      </c>
      <c r="AC2904" s="85">
        <v>1</v>
      </c>
    </row>
    <row r="2905" spans="1:29" ht="25.5">
      <c r="A2905" s="1"/>
      <c r="B2905" s="6" t="s">
        <v>8777</v>
      </c>
      <c r="C2905" s="6" t="s">
        <v>8778</v>
      </c>
      <c r="D2905" s="6" t="s">
        <v>8861</v>
      </c>
      <c r="E2905" s="49" t="s">
        <v>9076</v>
      </c>
      <c r="F2905" s="6" t="s">
        <v>9077</v>
      </c>
      <c r="G2905" s="6" t="s">
        <v>60</v>
      </c>
      <c r="H2905" s="6" t="s">
        <v>60</v>
      </c>
      <c r="I2905" s="60" t="s">
        <v>16394</v>
      </c>
      <c r="J2905" s="49" t="s">
        <v>16395</v>
      </c>
      <c r="K2905" s="6" t="s">
        <v>16396</v>
      </c>
      <c r="L2905" s="29">
        <f>IF($J$6="с учетом НДС",VLOOKUP(I2905,LEGEND!B:E,4,0)*(1-M2905),VLOOKUP(I2905,LEGEND!B:E,4,0)*(1-M2905)/1.2)</f>
        <v>2220</v>
      </c>
      <c r="M2905" s="57">
        <f>IF(AND(B2905&lt;&gt;"1_Электроинструмент",B2905&lt;&gt;"2_Садовая техника"),$J$5,IF($J$4&lt;=20%,$J$4,IFERROR(VLOOKUP(S2905,LEGEND!$L$2:$M$5,2,FALSE),$J$4)))</f>
        <v>0</v>
      </c>
      <c r="N2905" s="48" t="s">
        <v>60</v>
      </c>
      <c r="O2905" s="6" t="s">
        <v>60</v>
      </c>
      <c r="P2905" s="49" t="s">
        <v>66</v>
      </c>
      <c r="Q2905" s="49" t="s">
        <v>67</v>
      </c>
      <c r="R2905" s="6" t="s">
        <v>60</v>
      </c>
      <c r="S2905" s="49" t="s">
        <v>60</v>
      </c>
      <c r="T2905" s="73" t="str">
        <f>IF(_xlfn.XLOOKUP(I2905,LEGEND!B:B,LEGEND!H:H)&lt;&gt;"-",HYPERLINK(_xlfn.XLOOKUP(I2905,LEGEND!B:B,LEGEND!H:H),"link"),_xlfn.XLOOKUP(I2905,LEGEND!B:B,LEGEND!H:H))</f>
        <v>link</v>
      </c>
      <c r="U2905" s="73" t="str">
        <f>HYPERLINK(_xlfn.XLOOKUP(I2905,LEGEND!B:B,LEGEND!I:I))</f>
        <v>https://milwaukee-media-images.s3.amazonaws.com/hi/4932343277--Hero_1.jpg</v>
      </c>
      <c r="V2905" s="51" t="s">
        <v>16397</v>
      </c>
      <c r="W2905" s="63" t="s">
        <v>4191</v>
      </c>
      <c r="X2905" s="64">
        <v>22</v>
      </c>
      <c r="Y2905" s="64">
        <v>22</v>
      </c>
      <c r="Z2905" s="64">
        <v>75</v>
      </c>
      <c r="AA2905" s="84">
        <v>0.1</v>
      </c>
      <c r="AB2905" s="85">
        <v>1</v>
      </c>
      <c r="AC2905" s="85">
        <v>1</v>
      </c>
    </row>
    <row r="2906" spans="1:29" ht="25.5">
      <c r="A2906" s="1"/>
      <c r="B2906" s="6" t="s">
        <v>8777</v>
      </c>
      <c r="C2906" s="6" t="s">
        <v>8778</v>
      </c>
      <c r="D2906" s="6" t="s">
        <v>8861</v>
      </c>
      <c r="E2906" s="49" t="s">
        <v>9076</v>
      </c>
      <c r="F2906" s="6" t="s">
        <v>9077</v>
      </c>
      <c r="G2906" s="6" t="s">
        <v>60</v>
      </c>
      <c r="H2906" s="6" t="s">
        <v>60</v>
      </c>
      <c r="I2906" s="60" t="s">
        <v>16398</v>
      </c>
      <c r="J2906" s="49" t="s">
        <v>16399</v>
      </c>
      <c r="K2906" s="6" t="s">
        <v>16400</v>
      </c>
      <c r="L2906" s="29">
        <f>IF($J$6="с учетом НДС",VLOOKUP(I2906,LEGEND!B:E,4,0)*(1-M2906),VLOOKUP(I2906,LEGEND!B:E,4,0)*(1-M2906)/1.2)</f>
        <v>2310</v>
      </c>
      <c r="M2906" s="57">
        <f>IF(AND(B2906&lt;&gt;"1_Электроинструмент",B2906&lt;&gt;"2_Садовая техника"),$J$5,IF($J$4&lt;=20%,$J$4,IFERROR(VLOOKUP(S2906,LEGEND!$L$2:$M$5,2,FALSE),$J$4)))</f>
        <v>0</v>
      </c>
      <c r="N2906" s="48" t="s">
        <v>60</v>
      </c>
      <c r="O2906" s="6" t="s">
        <v>60</v>
      </c>
      <c r="P2906" s="49" t="s">
        <v>66</v>
      </c>
      <c r="Q2906" s="49" t="s">
        <v>67</v>
      </c>
      <c r="R2906" s="6" t="s">
        <v>60</v>
      </c>
      <c r="S2906" s="49" t="s">
        <v>60</v>
      </c>
      <c r="T2906" s="73" t="str">
        <f>IF(_xlfn.XLOOKUP(I2906,LEGEND!B:B,LEGEND!H:H)&lt;&gt;"-",HYPERLINK(_xlfn.XLOOKUP(I2906,LEGEND!B:B,LEGEND!H:H),"link"),_xlfn.XLOOKUP(I2906,LEGEND!B:B,LEGEND!H:H))</f>
        <v>link</v>
      </c>
      <c r="U2906" s="73" t="str">
        <f>HYPERLINK(_xlfn.XLOOKUP(I2906,LEGEND!B:B,LEGEND!I:I))</f>
        <v>https://milwaukee-media-images.s3.amazonaws.com/hi/4932343278--Hero_1.jpg</v>
      </c>
      <c r="V2906" s="51" t="s">
        <v>16401</v>
      </c>
      <c r="W2906" s="63" t="s">
        <v>4191</v>
      </c>
      <c r="X2906" s="64">
        <v>22</v>
      </c>
      <c r="Y2906" s="64">
        <v>22</v>
      </c>
      <c r="Z2906" s="64">
        <v>75</v>
      </c>
      <c r="AA2906" s="84">
        <v>0.1</v>
      </c>
      <c r="AB2906" s="85">
        <v>1</v>
      </c>
      <c r="AC2906" s="85">
        <v>1</v>
      </c>
    </row>
    <row r="2907" spans="1:29" ht="25.5">
      <c r="A2907" s="1"/>
      <c r="B2907" s="6" t="s">
        <v>8777</v>
      </c>
      <c r="C2907" s="6" t="s">
        <v>8778</v>
      </c>
      <c r="D2907" s="6" t="s">
        <v>8861</v>
      </c>
      <c r="E2907" s="49" t="s">
        <v>9076</v>
      </c>
      <c r="F2907" s="6" t="s">
        <v>9077</v>
      </c>
      <c r="G2907" s="6" t="s">
        <v>60</v>
      </c>
      <c r="H2907" s="6" t="s">
        <v>60</v>
      </c>
      <c r="I2907" s="60" t="s">
        <v>16402</v>
      </c>
      <c r="J2907" s="49" t="s">
        <v>16403</v>
      </c>
      <c r="K2907" s="6" t="s">
        <v>16404</v>
      </c>
      <c r="L2907" s="29">
        <f>IF($J$6="с учетом НДС",VLOOKUP(I2907,LEGEND!B:E,4,0)*(1-M2907),VLOOKUP(I2907,LEGEND!B:E,4,0)*(1-M2907)/1.2)</f>
        <v>2310</v>
      </c>
      <c r="M2907" s="57">
        <f>IF(AND(B2907&lt;&gt;"1_Электроинструмент",B2907&lt;&gt;"2_Садовая техника"),$J$5,IF($J$4&lt;=20%,$J$4,IFERROR(VLOOKUP(S2907,LEGEND!$L$2:$M$5,2,FALSE),$J$4)))</f>
        <v>0</v>
      </c>
      <c r="N2907" s="48" t="s">
        <v>60</v>
      </c>
      <c r="O2907" s="6" t="s">
        <v>60</v>
      </c>
      <c r="P2907" s="49" t="s">
        <v>66</v>
      </c>
      <c r="Q2907" s="49" t="s">
        <v>67</v>
      </c>
      <c r="R2907" s="6" t="s">
        <v>60</v>
      </c>
      <c r="S2907" s="49" t="s">
        <v>60</v>
      </c>
      <c r="T2907" s="73" t="str">
        <f>IF(_xlfn.XLOOKUP(I2907,LEGEND!B:B,LEGEND!H:H)&lt;&gt;"-",HYPERLINK(_xlfn.XLOOKUP(I2907,LEGEND!B:B,LEGEND!H:H),"link"),_xlfn.XLOOKUP(I2907,LEGEND!B:B,LEGEND!H:H))</f>
        <v>link</v>
      </c>
      <c r="U2907" s="73" t="str">
        <f>HYPERLINK(_xlfn.XLOOKUP(I2907,LEGEND!B:B,LEGEND!I:I))</f>
        <v>https://milwaukee-media-images.s3.amazonaws.com/hi/4932352401--Hero_1.jpg</v>
      </c>
      <c r="V2907" s="51" t="s">
        <v>16405</v>
      </c>
      <c r="W2907" s="63" t="s">
        <v>71</v>
      </c>
      <c r="X2907" s="64">
        <v>49</v>
      </c>
      <c r="Y2907" s="64">
        <v>49</v>
      </c>
      <c r="Z2907" s="64">
        <v>190</v>
      </c>
      <c r="AA2907" s="84">
        <v>0.442</v>
      </c>
      <c r="AB2907" s="85">
        <v>5</v>
      </c>
      <c r="AC2907" s="85">
        <v>1</v>
      </c>
    </row>
    <row r="2908" spans="1:29" ht="25.5">
      <c r="A2908" s="1"/>
      <c r="B2908" s="6" t="s">
        <v>8777</v>
      </c>
      <c r="C2908" s="6" t="s">
        <v>8778</v>
      </c>
      <c r="D2908" s="6" t="s">
        <v>8861</v>
      </c>
      <c r="E2908" s="49" t="s">
        <v>9076</v>
      </c>
      <c r="F2908" s="6" t="s">
        <v>9077</v>
      </c>
      <c r="G2908" s="6" t="s">
        <v>60</v>
      </c>
      <c r="H2908" s="6" t="s">
        <v>60</v>
      </c>
      <c r="I2908" s="60" t="s">
        <v>16406</v>
      </c>
      <c r="J2908" s="49" t="s">
        <v>16407</v>
      </c>
      <c r="K2908" s="6" t="s">
        <v>16408</v>
      </c>
      <c r="L2908" s="29">
        <f>IF($J$6="с учетом НДС",VLOOKUP(I2908,LEGEND!B:E,4,0)*(1-M2908),VLOOKUP(I2908,LEGEND!B:E,4,0)*(1-M2908)/1.2)</f>
        <v>2310</v>
      </c>
      <c r="M2908" s="57">
        <f>IF(AND(B2908&lt;&gt;"1_Электроинструмент",B2908&lt;&gt;"2_Садовая техника"),$J$5,IF($J$4&lt;=20%,$J$4,IFERROR(VLOOKUP(S2908,LEGEND!$L$2:$M$5,2,FALSE),$J$4)))</f>
        <v>0</v>
      </c>
      <c r="N2908" s="48" t="s">
        <v>60</v>
      </c>
      <c r="O2908" s="6" t="s">
        <v>60</v>
      </c>
      <c r="P2908" s="49" t="s">
        <v>66</v>
      </c>
      <c r="Q2908" s="49" t="s">
        <v>67</v>
      </c>
      <c r="R2908" s="6" t="s">
        <v>60</v>
      </c>
      <c r="S2908" s="49" t="s">
        <v>60</v>
      </c>
      <c r="T2908" s="73" t="str">
        <f>IF(_xlfn.XLOOKUP(I2908,LEGEND!B:B,LEGEND!H:H)&lt;&gt;"-",HYPERLINK(_xlfn.XLOOKUP(I2908,LEGEND!B:B,LEGEND!H:H),"link"),_xlfn.XLOOKUP(I2908,LEGEND!B:B,LEGEND!H:H))</f>
        <v>-</v>
      </c>
      <c r="U2908" s="73" t="str">
        <f>HYPERLINK(_xlfn.XLOOKUP(I2908,LEGEND!B:B,LEGEND!I:I))</f>
        <v>https://milwaukee-media-images.s3.amazonaws.com/hi/4932373351--Hero_1.jpg</v>
      </c>
      <c r="V2908" s="51" t="s">
        <v>16409</v>
      </c>
      <c r="W2908" s="63" t="s">
        <v>71</v>
      </c>
      <c r="X2908" s="64">
        <v>35</v>
      </c>
      <c r="Y2908" s="64">
        <v>35</v>
      </c>
      <c r="Z2908" s="64">
        <v>148</v>
      </c>
      <c r="AA2908" s="84">
        <v>0.21299999999999999</v>
      </c>
      <c r="AB2908" s="85">
        <v>5</v>
      </c>
      <c r="AC2908" s="85">
        <v>1</v>
      </c>
    </row>
    <row r="2909" spans="1:29" ht="15">
      <c r="A2909" s="1"/>
      <c r="B2909" s="6" t="s">
        <v>8777</v>
      </c>
      <c r="C2909" s="6" t="s">
        <v>8778</v>
      </c>
      <c r="D2909" s="6" t="s">
        <v>8861</v>
      </c>
      <c r="E2909" s="49" t="s">
        <v>9076</v>
      </c>
      <c r="F2909" s="6" t="s">
        <v>9077</v>
      </c>
      <c r="G2909" s="6" t="s">
        <v>60</v>
      </c>
      <c r="H2909" s="6" t="s">
        <v>60</v>
      </c>
      <c r="I2909" s="60" t="s">
        <v>16410</v>
      </c>
      <c r="J2909" s="49" t="s">
        <v>16411</v>
      </c>
      <c r="K2909" s="6" t="s">
        <v>16412</v>
      </c>
      <c r="L2909" s="29">
        <f>IF($J$6="с учетом НДС",VLOOKUP(I2909,LEGEND!B:E,4,0)*(1-M2909),VLOOKUP(I2909,LEGEND!B:E,4,0)*(1-M2909)/1.2)</f>
        <v>2370</v>
      </c>
      <c r="M2909" s="57">
        <f>IF(AND(B2909&lt;&gt;"1_Электроинструмент",B2909&lt;&gt;"2_Садовая техника"),$J$5,IF($J$4&lt;=20%,$J$4,IFERROR(VLOOKUP(S2909,LEGEND!$L$2:$M$5,2,FALSE),$J$4)))</f>
        <v>0</v>
      </c>
      <c r="N2909" s="48" t="s">
        <v>60</v>
      </c>
      <c r="O2909" s="6" t="s">
        <v>60</v>
      </c>
      <c r="P2909" s="49" t="s">
        <v>66</v>
      </c>
      <c r="Q2909" s="49" t="s">
        <v>473</v>
      </c>
      <c r="R2909" s="6" t="s">
        <v>60</v>
      </c>
      <c r="S2909" s="49" t="s">
        <v>60</v>
      </c>
      <c r="T2909" s="73" t="str">
        <f>IF(_xlfn.XLOOKUP(I2909,LEGEND!B:B,LEGEND!H:H)&lt;&gt;"-",HYPERLINK(_xlfn.XLOOKUP(I2909,LEGEND!B:B,LEGEND!H:H),"link"),_xlfn.XLOOKUP(I2909,LEGEND!B:B,LEGEND!H:H))</f>
        <v>-</v>
      </c>
      <c r="U2909" s="73" t="str">
        <f>HYPERLINK(_xlfn.XLOOKUP(I2909,LEGEND!B:B,LEGEND!I:I))</f>
        <v>https://milwaukee-media-images.s3.amazonaws.com/hi/4932352220--Hero_1.jpg</v>
      </c>
      <c r="V2909" s="51" t="s">
        <v>16413</v>
      </c>
      <c r="W2909" s="63" t="s">
        <v>71</v>
      </c>
      <c r="X2909" s="64">
        <v>122</v>
      </c>
      <c r="Y2909" s="64">
        <v>30</v>
      </c>
      <c r="Z2909" s="64">
        <v>30</v>
      </c>
      <c r="AA2909" s="84">
        <v>0.17799999999999999</v>
      </c>
      <c r="AB2909" s="85">
        <v>5</v>
      </c>
      <c r="AC2909" s="85">
        <v>1</v>
      </c>
    </row>
    <row r="2910" spans="1:29" ht="25.5">
      <c r="A2910" s="1"/>
      <c r="B2910" s="6" t="s">
        <v>8777</v>
      </c>
      <c r="C2910" s="6" t="s">
        <v>8778</v>
      </c>
      <c r="D2910" s="6" t="s">
        <v>8861</v>
      </c>
      <c r="E2910" s="49" t="s">
        <v>9076</v>
      </c>
      <c r="F2910" s="6" t="s">
        <v>9077</v>
      </c>
      <c r="G2910" s="6" t="s">
        <v>60</v>
      </c>
      <c r="H2910" s="6" t="s">
        <v>60</v>
      </c>
      <c r="I2910" s="60" t="s">
        <v>16414</v>
      </c>
      <c r="J2910" s="49" t="s">
        <v>16415</v>
      </c>
      <c r="K2910" s="6" t="s">
        <v>16416</v>
      </c>
      <c r="L2910" s="29">
        <f>IF($J$6="с учетом НДС",VLOOKUP(I2910,LEGEND!B:E,4,0)*(1-M2910),VLOOKUP(I2910,LEGEND!B:E,4,0)*(1-M2910)/1.2)</f>
        <v>2380</v>
      </c>
      <c r="M2910" s="57">
        <f>IF(AND(B2910&lt;&gt;"1_Электроинструмент",B2910&lt;&gt;"2_Садовая техника"),$J$5,IF($J$4&lt;=20%,$J$4,IFERROR(VLOOKUP(S2910,LEGEND!$L$2:$M$5,2,FALSE),$J$4)))</f>
        <v>0</v>
      </c>
      <c r="N2910" s="48" t="s">
        <v>60</v>
      </c>
      <c r="O2910" s="6" t="s">
        <v>60</v>
      </c>
      <c r="P2910" s="49" t="s">
        <v>66</v>
      </c>
      <c r="Q2910" s="49" t="s">
        <v>67</v>
      </c>
      <c r="R2910" s="6" t="s">
        <v>60</v>
      </c>
      <c r="S2910" s="49" t="s">
        <v>60</v>
      </c>
      <c r="T2910" s="73" t="str">
        <f>IF(_xlfn.XLOOKUP(I2910,LEGEND!B:B,LEGEND!H:H)&lt;&gt;"-",HYPERLINK(_xlfn.XLOOKUP(I2910,LEGEND!B:B,LEGEND!H:H),"link"),_xlfn.XLOOKUP(I2910,LEGEND!B:B,LEGEND!H:H))</f>
        <v>link</v>
      </c>
      <c r="U2910" s="73" t="str">
        <f>HYPERLINK(_xlfn.XLOOKUP(I2910,LEGEND!B:B,LEGEND!I:I))</f>
        <v>https://milwaukee-media-images.s3.amazonaws.com/hi/4932343279--Hero_1.jpg</v>
      </c>
      <c r="V2910" s="51" t="s">
        <v>16417</v>
      </c>
      <c r="W2910" s="63" t="s">
        <v>4191</v>
      </c>
      <c r="X2910" s="64">
        <v>26</v>
      </c>
      <c r="Y2910" s="64">
        <v>26</v>
      </c>
      <c r="Z2910" s="64">
        <v>75</v>
      </c>
      <c r="AA2910" s="84">
        <v>0.15</v>
      </c>
      <c r="AB2910" s="85">
        <v>1</v>
      </c>
      <c r="AC2910" s="85">
        <v>1</v>
      </c>
    </row>
    <row r="2911" spans="1:29" ht="25.5">
      <c r="A2911" s="1"/>
      <c r="B2911" s="6" t="s">
        <v>8777</v>
      </c>
      <c r="C2911" s="6" t="s">
        <v>8778</v>
      </c>
      <c r="D2911" s="6" t="s">
        <v>8861</v>
      </c>
      <c r="E2911" s="49" t="s">
        <v>9076</v>
      </c>
      <c r="F2911" s="6" t="s">
        <v>9077</v>
      </c>
      <c r="G2911" s="6" t="s">
        <v>60</v>
      </c>
      <c r="H2911" s="6" t="s">
        <v>60</v>
      </c>
      <c r="I2911" s="60" t="s">
        <v>16418</v>
      </c>
      <c r="J2911" s="49" t="s">
        <v>16419</v>
      </c>
      <c r="K2911" s="6" t="s">
        <v>16420</v>
      </c>
      <c r="L2911" s="29">
        <f>IF($J$6="с учетом НДС",VLOOKUP(I2911,LEGEND!B:E,4,0)*(1-M2911),VLOOKUP(I2911,LEGEND!B:E,4,0)*(1-M2911)/1.2)</f>
        <v>2430</v>
      </c>
      <c r="M2911" s="57">
        <f>IF(AND(B2911&lt;&gt;"1_Электроинструмент",B2911&lt;&gt;"2_Садовая техника"),$J$5,IF($J$4&lt;=20%,$J$4,IFERROR(VLOOKUP(S2911,LEGEND!$L$2:$M$5,2,FALSE),$J$4)))</f>
        <v>0</v>
      </c>
      <c r="N2911" s="48" t="s">
        <v>60</v>
      </c>
      <c r="O2911" s="6" t="s">
        <v>60</v>
      </c>
      <c r="P2911" s="49" t="s">
        <v>66</v>
      </c>
      <c r="Q2911" s="49" t="s">
        <v>67</v>
      </c>
      <c r="R2911" s="6" t="s">
        <v>60</v>
      </c>
      <c r="S2911" s="49" t="s">
        <v>60</v>
      </c>
      <c r="T2911" s="73" t="str">
        <f>IF(_xlfn.XLOOKUP(I2911,LEGEND!B:B,LEGEND!H:H)&lt;&gt;"-",HYPERLINK(_xlfn.XLOOKUP(I2911,LEGEND!B:B,LEGEND!H:H),"link"),_xlfn.XLOOKUP(I2911,LEGEND!B:B,LEGEND!H:H))</f>
        <v>-</v>
      </c>
      <c r="U2911" s="73" t="str">
        <f>HYPERLINK(_xlfn.XLOOKUP(I2911,LEGEND!B:B,LEGEND!I:I))</f>
        <v>https://milwaukee-media-images.s3.amazonaws.com/hi/4932373345--Hero_1.jpg</v>
      </c>
      <c r="V2911" s="51" t="s">
        <v>16421</v>
      </c>
      <c r="W2911" s="63" t="s">
        <v>71</v>
      </c>
      <c r="X2911" s="64">
        <v>28</v>
      </c>
      <c r="Y2911" s="64">
        <v>28</v>
      </c>
      <c r="Z2911" s="64">
        <v>115</v>
      </c>
      <c r="AA2911" s="84">
        <v>0.16400000000000001</v>
      </c>
      <c r="AB2911" s="85">
        <v>10</v>
      </c>
      <c r="AC2911" s="85">
        <v>1</v>
      </c>
    </row>
    <row r="2912" spans="1:29" ht="15">
      <c r="A2912" s="1"/>
      <c r="B2912" s="6" t="s">
        <v>8777</v>
      </c>
      <c r="C2912" s="6" t="s">
        <v>8778</v>
      </c>
      <c r="D2912" s="6" t="s">
        <v>8861</v>
      </c>
      <c r="E2912" s="49" t="s">
        <v>9076</v>
      </c>
      <c r="F2912" s="6" t="s">
        <v>9077</v>
      </c>
      <c r="G2912" s="6" t="s">
        <v>60</v>
      </c>
      <c r="H2912" s="6" t="s">
        <v>60</v>
      </c>
      <c r="I2912" s="60" t="s">
        <v>16422</v>
      </c>
      <c r="J2912" s="49" t="s">
        <v>16423</v>
      </c>
      <c r="K2912" s="6" t="s">
        <v>16424</v>
      </c>
      <c r="L2912" s="29">
        <f>IF($J$6="с учетом НДС",VLOOKUP(I2912,LEGEND!B:E,4,0)*(1-M2912),VLOOKUP(I2912,LEGEND!B:E,4,0)*(1-M2912)/1.2)</f>
        <v>2430</v>
      </c>
      <c r="M2912" s="57">
        <f>IF(AND(B2912&lt;&gt;"1_Электроинструмент",B2912&lt;&gt;"2_Садовая техника"),$J$5,IF($J$4&lt;=20%,$J$4,IFERROR(VLOOKUP(S2912,LEGEND!$L$2:$M$5,2,FALSE),$J$4)))</f>
        <v>0</v>
      </c>
      <c r="N2912" s="48" t="s">
        <v>60</v>
      </c>
      <c r="O2912" s="6" t="s">
        <v>60</v>
      </c>
      <c r="P2912" s="49" t="s">
        <v>66</v>
      </c>
      <c r="Q2912" s="49" t="s">
        <v>473</v>
      </c>
      <c r="R2912" s="6" t="s">
        <v>60</v>
      </c>
      <c r="S2912" s="49" t="s">
        <v>60</v>
      </c>
      <c r="T2912" s="73" t="str">
        <f>IF(_xlfn.XLOOKUP(I2912,LEGEND!B:B,LEGEND!H:H)&lt;&gt;"-",HYPERLINK(_xlfn.XLOOKUP(I2912,LEGEND!B:B,LEGEND!H:H),"link"),_xlfn.XLOOKUP(I2912,LEGEND!B:B,LEGEND!H:H))</f>
        <v>link</v>
      </c>
      <c r="U2912" s="73" t="str">
        <f>HYPERLINK(_xlfn.XLOOKUP(I2912,LEGEND!B:B,LEGEND!I:I))</f>
        <v>https://milwaukee-media-images.s3.amazonaws.com/hi/4932430335--Hero_1.jpg</v>
      </c>
      <c r="V2912" s="51" t="s">
        <v>16425</v>
      </c>
      <c r="W2912" s="63" t="s">
        <v>71</v>
      </c>
      <c r="X2912" s="64">
        <v>160</v>
      </c>
      <c r="Y2912" s="64">
        <v>25</v>
      </c>
      <c r="Z2912" s="64">
        <v>25</v>
      </c>
      <c r="AA2912" s="84">
        <v>0.19400000000000001</v>
      </c>
      <c r="AB2912" s="85">
        <v>10</v>
      </c>
      <c r="AC2912" s="85">
        <v>1</v>
      </c>
    </row>
    <row r="2913" spans="1:29" ht="25.5">
      <c r="A2913" s="1"/>
      <c r="B2913" s="6" t="s">
        <v>8777</v>
      </c>
      <c r="C2913" s="6" t="s">
        <v>8778</v>
      </c>
      <c r="D2913" s="6" t="s">
        <v>8861</v>
      </c>
      <c r="E2913" s="49" t="s">
        <v>9076</v>
      </c>
      <c r="F2913" s="6" t="s">
        <v>9077</v>
      </c>
      <c r="G2913" s="6" t="s">
        <v>60</v>
      </c>
      <c r="H2913" s="6" t="s">
        <v>60</v>
      </c>
      <c r="I2913" s="60" t="s">
        <v>16426</v>
      </c>
      <c r="J2913" s="49" t="s">
        <v>16427</v>
      </c>
      <c r="K2913" s="6" t="s">
        <v>16428</v>
      </c>
      <c r="L2913" s="29">
        <f>IF($J$6="с учетом НДС",VLOOKUP(I2913,LEGEND!B:E,4,0)*(1-M2913),VLOOKUP(I2913,LEGEND!B:E,4,0)*(1-M2913)/1.2)</f>
        <v>2460</v>
      </c>
      <c r="M2913" s="57">
        <f>IF(AND(B2913&lt;&gt;"1_Электроинструмент",B2913&lt;&gt;"2_Садовая техника"),$J$5,IF($J$4&lt;=20%,$J$4,IFERROR(VLOOKUP(S2913,LEGEND!$L$2:$M$5,2,FALSE),$J$4)))</f>
        <v>0</v>
      </c>
      <c r="N2913" s="48" t="s">
        <v>60</v>
      </c>
      <c r="O2913" s="6" t="s">
        <v>60</v>
      </c>
      <c r="P2913" s="49" t="s">
        <v>66</v>
      </c>
      <c r="Q2913" s="49" t="s">
        <v>67</v>
      </c>
      <c r="R2913" s="6" t="s">
        <v>60</v>
      </c>
      <c r="S2913" s="49" t="s">
        <v>60</v>
      </c>
      <c r="T2913" s="73" t="str">
        <f>IF(_xlfn.XLOOKUP(I2913,LEGEND!B:B,LEGEND!H:H)&lt;&gt;"-",HYPERLINK(_xlfn.XLOOKUP(I2913,LEGEND!B:B,LEGEND!H:H),"link"),_xlfn.XLOOKUP(I2913,LEGEND!B:B,LEGEND!H:H))</f>
        <v>link</v>
      </c>
      <c r="U2913" s="73" t="str">
        <f>HYPERLINK(_xlfn.XLOOKUP(I2913,LEGEND!B:B,LEGEND!I:I))</f>
        <v>https://milwaukee-media-images.s3.amazonaws.com/hi/4932343280--Hero_1.jpg</v>
      </c>
      <c r="V2913" s="51" t="s">
        <v>16429</v>
      </c>
      <c r="W2913" s="63" t="s">
        <v>4191</v>
      </c>
      <c r="X2913" s="64">
        <v>26</v>
      </c>
      <c r="Y2913" s="64">
        <v>26</v>
      </c>
      <c r="Z2913" s="64">
        <v>75</v>
      </c>
      <c r="AA2913" s="84">
        <v>0.14000000000000001</v>
      </c>
      <c r="AB2913" s="85">
        <v>1</v>
      </c>
      <c r="AC2913" s="85">
        <v>1</v>
      </c>
    </row>
    <row r="2914" spans="1:29" ht="15">
      <c r="A2914" s="1"/>
      <c r="B2914" s="6" t="s">
        <v>8777</v>
      </c>
      <c r="C2914" s="6" t="s">
        <v>8778</v>
      </c>
      <c r="D2914" s="6" t="s">
        <v>8861</v>
      </c>
      <c r="E2914" s="49" t="s">
        <v>9076</v>
      </c>
      <c r="F2914" s="6" t="s">
        <v>9077</v>
      </c>
      <c r="G2914" s="6" t="s">
        <v>60</v>
      </c>
      <c r="H2914" s="6" t="s">
        <v>60</v>
      </c>
      <c r="I2914" s="60" t="s">
        <v>16430</v>
      </c>
      <c r="J2914" s="49" t="s">
        <v>16431</v>
      </c>
      <c r="K2914" s="6" t="s">
        <v>16432</v>
      </c>
      <c r="L2914" s="29">
        <f>IF($J$6="с учетом НДС",VLOOKUP(I2914,LEGEND!B:E,4,0)*(1-M2914),VLOOKUP(I2914,LEGEND!B:E,4,0)*(1-M2914)/1.2)</f>
        <v>2470</v>
      </c>
      <c r="M2914" s="57">
        <f>IF(AND(B2914&lt;&gt;"1_Электроинструмент",B2914&lt;&gt;"2_Садовая техника"),$J$5,IF($J$4&lt;=20%,$J$4,IFERROR(VLOOKUP(S2914,LEGEND!$L$2:$M$5,2,FALSE),$J$4)))</f>
        <v>0</v>
      </c>
      <c r="N2914" s="48" t="s">
        <v>60</v>
      </c>
      <c r="O2914" s="6" t="s">
        <v>60</v>
      </c>
      <c r="P2914" s="49" t="s">
        <v>66</v>
      </c>
      <c r="Q2914" s="49" t="s">
        <v>473</v>
      </c>
      <c r="R2914" s="6" t="s">
        <v>60</v>
      </c>
      <c r="S2914" s="49" t="s">
        <v>60</v>
      </c>
      <c r="T2914" s="73" t="str">
        <f>IF(_xlfn.XLOOKUP(I2914,LEGEND!B:B,LEGEND!H:H)&lt;&gt;"-",HYPERLINK(_xlfn.XLOOKUP(I2914,LEGEND!B:B,LEGEND!H:H),"link"),_xlfn.XLOOKUP(I2914,LEGEND!B:B,LEGEND!H:H))</f>
        <v>-</v>
      </c>
      <c r="U2914" s="73" t="str">
        <f>HYPERLINK(_xlfn.XLOOKUP(I2914,LEGEND!B:B,LEGEND!I:I))</f>
        <v>https://milwaukee-media-images.s3.amazonaws.com/hi/4932352216--Hero_1.jpg</v>
      </c>
      <c r="V2914" s="51" t="s">
        <v>16433</v>
      </c>
      <c r="W2914" s="63" t="s">
        <v>71</v>
      </c>
      <c r="X2914" s="64">
        <v>105</v>
      </c>
      <c r="Y2914" s="64">
        <v>25</v>
      </c>
      <c r="Z2914" s="64">
        <v>25</v>
      </c>
      <c r="AA2914" s="84">
        <v>0.182</v>
      </c>
      <c r="AB2914" s="85">
        <v>10</v>
      </c>
      <c r="AC2914" s="85">
        <v>1</v>
      </c>
    </row>
    <row r="2915" spans="1:29" ht="25.5">
      <c r="A2915" s="1"/>
      <c r="B2915" s="6" t="s">
        <v>8777</v>
      </c>
      <c r="C2915" s="6" t="s">
        <v>8778</v>
      </c>
      <c r="D2915" s="6" t="s">
        <v>8861</v>
      </c>
      <c r="E2915" s="49" t="s">
        <v>9076</v>
      </c>
      <c r="F2915" s="6" t="s">
        <v>9077</v>
      </c>
      <c r="G2915" s="6" t="s">
        <v>60</v>
      </c>
      <c r="H2915" s="6" t="s">
        <v>60</v>
      </c>
      <c r="I2915" s="60" t="s">
        <v>16434</v>
      </c>
      <c r="J2915" s="49" t="s">
        <v>16435</v>
      </c>
      <c r="K2915" s="6" t="s">
        <v>16436</v>
      </c>
      <c r="L2915" s="29">
        <f>IF($J$6="с учетом НДС",VLOOKUP(I2915,LEGEND!B:E,4,0)*(1-M2915),VLOOKUP(I2915,LEGEND!B:E,4,0)*(1-M2915)/1.2)</f>
        <v>2500</v>
      </c>
      <c r="M2915" s="57">
        <f>IF(AND(B2915&lt;&gt;"1_Электроинструмент",B2915&lt;&gt;"2_Садовая техника"),$J$5,IF($J$4&lt;=20%,$J$4,IFERROR(VLOOKUP(S2915,LEGEND!$L$2:$M$5,2,FALSE),$J$4)))</f>
        <v>0</v>
      </c>
      <c r="N2915" s="48" t="s">
        <v>60</v>
      </c>
      <c r="O2915" s="6" t="s">
        <v>60</v>
      </c>
      <c r="P2915" s="49" t="s">
        <v>66</v>
      </c>
      <c r="Q2915" s="49" t="s">
        <v>67</v>
      </c>
      <c r="R2915" s="6" t="s">
        <v>60</v>
      </c>
      <c r="S2915" s="49" t="s">
        <v>60</v>
      </c>
      <c r="T2915" s="73" t="str">
        <f>IF(_xlfn.XLOOKUP(I2915,LEGEND!B:B,LEGEND!H:H)&lt;&gt;"-",HYPERLINK(_xlfn.XLOOKUP(I2915,LEGEND!B:B,LEGEND!H:H),"link"),_xlfn.XLOOKUP(I2915,LEGEND!B:B,LEGEND!H:H))</f>
        <v>link</v>
      </c>
      <c r="U2915" s="73" t="str">
        <f>HYPERLINK(_xlfn.XLOOKUP(I2915,LEGEND!B:B,LEGEND!I:I))</f>
        <v>https://milwaukee-media-images.s3.amazonaws.com/hi/4932352402--Hero_1.jpg</v>
      </c>
      <c r="V2915" s="51" t="s">
        <v>16437</v>
      </c>
      <c r="W2915" s="63" t="s">
        <v>71</v>
      </c>
      <c r="X2915" s="64">
        <v>49</v>
      </c>
      <c r="Y2915" s="64">
        <v>49</v>
      </c>
      <c r="Z2915" s="64">
        <v>190</v>
      </c>
      <c r="AA2915" s="84">
        <v>0.44</v>
      </c>
      <c r="AB2915" s="85">
        <v>5</v>
      </c>
      <c r="AC2915" s="85">
        <v>1</v>
      </c>
    </row>
    <row r="2916" spans="1:29" ht="25.5">
      <c r="A2916" s="1"/>
      <c r="B2916" s="6" t="s">
        <v>8777</v>
      </c>
      <c r="C2916" s="6" t="s">
        <v>8778</v>
      </c>
      <c r="D2916" s="6" t="s">
        <v>8861</v>
      </c>
      <c r="E2916" s="49" t="s">
        <v>9076</v>
      </c>
      <c r="F2916" s="6" t="s">
        <v>9077</v>
      </c>
      <c r="G2916" s="6" t="s">
        <v>60</v>
      </c>
      <c r="H2916" s="6" t="s">
        <v>60</v>
      </c>
      <c r="I2916" s="60" t="s">
        <v>16438</v>
      </c>
      <c r="J2916" s="49" t="s">
        <v>16439</v>
      </c>
      <c r="K2916" s="6" t="s">
        <v>16440</v>
      </c>
      <c r="L2916" s="29">
        <f>IF($J$6="с учетом НДС",VLOOKUP(I2916,LEGEND!B:E,4,0)*(1-M2916),VLOOKUP(I2916,LEGEND!B:E,4,0)*(1-M2916)/1.2)</f>
        <v>2520</v>
      </c>
      <c r="M2916" s="57">
        <f>IF(AND(B2916&lt;&gt;"1_Электроинструмент",B2916&lt;&gt;"2_Садовая техника"),$J$5,IF($J$4&lt;=20%,$J$4,IFERROR(VLOOKUP(S2916,LEGEND!$L$2:$M$5,2,FALSE),$J$4)))</f>
        <v>0</v>
      </c>
      <c r="N2916" s="48" t="s">
        <v>60</v>
      </c>
      <c r="O2916" s="6" t="s">
        <v>60</v>
      </c>
      <c r="P2916" s="49" t="s">
        <v>66</v>
      </c>
      <c r="Q2916" s="49" t="s">
        <v>67</v>
      </c>
      <c r="R2916" s="6" t="s">
        <v>60</v>
      </c>
      <c r="S2916" s="49" t="s">
        <v>60</v>
      </c>
      <c r="T2916" s="73" t="str">
        <f>IF(_xlfn.XLOOKUP(I2916,LEGEND!B:B,LEGEND!H:H)&lt;&gt;"-",HYPERLINK(_xlfn.XLOOKUP(I2916,LEGEND!B:B,LEGEND!H:H),"link"),_xlfn.XLOOKUP(I2916,LEGEND!B:B,LEGEND!H:H))</f>
        <v>link</v>
      </c>
      <c r="U2916" s="73" t="str">
        <f>HYPERLINK(_xlfn.XLOOKUP(I2916,LEGEND!B:B,LEGEND!I:I))</f>
        <v>https://milwaukee-media-images.s3.amazonaws.com/hi/4932343289--Hero_1.jpg</v>
      </c>
      <c r="V2916" s="51" t="s">
        <v>16441</v>
      </c>
      <c r="W2916" s="63" t="s">
        <v>4191</v>
      </c>
      <c r="X2916" s="64">
        <v>20</v>
      </c>
      <c r="Y2916" s="64">
        <v>20</v>
      </c>
      <c r="Z2916" s="64">
        <v>90</v>
      </c>
      <c r="AA2916" s="84">
        <v>0.1</v>
      </c>
      <c r="AB2916" s="85">
        <v>1</v>
      </c>
      <c r="AC2916" s="85">
        <v>1</v>
      </c>
    </row>
    <row r="2917" spans="1:29" ht="25.5">
      <c r="A2917" s="1"/>
      <c r="B2917" s="6" t="s">
        <v>8777</v>
      </c>
      <c r="C2917" s="6" t="s">
        <v>8778</v>
      </c>
      <c r="D2917" s="6" t="s">
        <v>8861</v>
      </c>
      <c r="E2917" s="49" t="s">
        <v>9076</v>
      </c>
      <c r="F2917" s="6" t="s">
        <v>9077</v>
      </c>
      <c r="G2917" s="6" t="s">
        <v>60</v>
      </c>
      <c r="H2917" s="6" t="s">
        <v>60</v>
      </c>
      <c r="I2917" s="60" t="s">
        <v>16442</v>
      </c>
      <c r="J2917" s="49" t="s">
        <v>16443</v>
      </c>
      <c r="K2917" s="6" t="s">
        <v>16444</v>
      </c>
      <c r="L2917" s="29">
        <f>IF($J$6="с учетом НДС",VLOOKUP(I2917,LEGEND!B:E,4,0)*(1-M2917),VLOOKUP(I2917,LEGEND!B:E,4,0)*(1-M2917)/1.2)</f>
        <v>2560</v>
      </c>
      <c r="M2917" s="57">
        <f>IF(AND(B2917&lt;&gt;"1_Электроинструмент",B2917&lt;&gt;"2_Садовая техника"),$J$5,IF($J$4&lt;=20%,$J$4,IFERROR(VLOOKUP(S2917,LEGEND!$L$2:$M$5,2,FALSE),$J$4)))</f>
        <v>0</v>
      </c>
      <c r="N2917" s="48" t="s">
        <v>60</v>
      </c>
      <c r="O2917" s="6" t="s">
        <v>60</v>
      </c>
      <c r="P2917" s="49" t="s">
        <v>66</v>
      </c>
      <c r="Q2917" s="49" t="s">
        <v>67</v>
      </c>
      <c r="R2917" s="6" t="s">
        <v>60</v>
      </c>
      <c r="S2917" s="49" t="s">
        <v>60</v>
      </c>
      <c r="T2917" s="73" t="str">
        <f>IF(_xlfn.XLOOKUP(I2917,LEGEND!B:B,LEGEND!H:H)&lt;&gt;"-",HYPERLINK(_xlfn.XLOOKUP(I2917,LEGEND!B:B,LEGEND!H:H),"link"),_xlfn.XLOOKUP(I2917,LEGEND!B:B,LEGEND!H:H))</f>
        <v>link</v>
      </c>
      <c r="U2917" s="73" t="str">
        <f>HYPERLINK(_xlfn.XLOOKUP(I2917,LEGEND!B:B,LEGEND!I:I))</f>
        <v>https://milwaukee-media-images.s3.amazonaws.com/hi/4932478184--Hero_1.jpg</v>
      </c>
      <c r="V2917" s="51" t="s">
        <v>16445</v>
      </c>
      <c r="W2917" s="63" t="s">
        <v>71</v>
      </c>
      <c r="X2917" s="64">
        <v>163</v>
      </c>
      <c r="Y2917" s="64">
        <v>32</v>
      </c>
      <c r="Z2917" s="64">
        <v>32</v>
      </c>
      <c r="AA2917" s="84">
        <v>0.246</v>
      </c>
      <c r="AB2917" s="85">
        <v>5</v>
      </c>
      <c r="AC2917" s="85">
        <v>1</v>
      </c>
    </row>
    <row r="2918" spans="1:29" ht="25.5">
      <c r="A2918" s="1"/>
      <c r="B2918" s="6" t="s">
        <v>8777</v>
      </c>
      <c r="C2918" s="6" t="s">
        <v>8778</v>
      </c>
      <c r="D2918" s="6" t="s">
        <v>8861</v>
      </c>
      <c r="E2918" s="49" t="s">
        <v>9076</v>
      </c>
      <c r="F2918" s="6" t="s">
        <v>9077</v>
      </c>
      <c r="G2918" s="6" t="s">
        <v>60</v>
      </c>
      <c r="H2918" s="6" t="s">
        <v>60</v>
      </c>
      <c r="I2918" s="60" t="s">
        <v>16446</v>
      </c>
      <c r="J2918" s="49" t="s">
        <v>16447</v>
      </c>
      <c r="K2918" s="6" t="s">
        <v>16448</v>
      </c>
      <c r="L2918" s="29">
        <f>IF($J$6="с учетом НДС",VLOOKUP(I2918,LEGEND!B:E,4,0)*(1-M2918),VLOOKUP(I2918,LEGEND!B:E,4,0)*(1-M2918)/1.2)</f>
        <v>2600</v>
      </c>
      <c r="M2918" s="57">
        <f>IF(AND(B2918&lt;&gt;"1_Электроинструмент",B2918&lt;&gt;"2_Садовая техника"),$J$5,IF($J$4&lt;=20%,$J$4,IFERROR(VLOOKUP(S2918,LEGEND!$L$2:$M$5,2,FALSE),$J$4)))</f>
        <v>0</v>
      </c>
      <c r="N2918" s="48" t="s">
        <v>60</v>
      </c>
      <c r="O2918" s="6" t="s">
        <v>60</v>
      </c>
      <c r="P2918" s="49" t="s">
        <v>66</v>
      </c>
      <c r="Q2918" s="49" t="s">
        <v>67</v>
      </c>
      <c r="R2918" s="6" t="s">
        <v>60</v>
      </c>
      <c r="S2918" s="49" t="s">
        <v>60</v>
      </c>
      <c r="T2918" s="73" t="str">
        <f>IF(_xlfn.XLOOKUP(I2918,LEGEND!B:B,LEGEND!H:H)&lt;&gt;"-",HYPERLINK(_xlfn.XLOOKUP(I2918,LEGEND!B:B,LEGEND!H:H),"link"),_xlfn.XLOOKUP(I2918,LEGEND!B:B,LEGEND!H:H))</f>
        <v>link</v>
      </c>
      <c r="U2918" s="73" t="str">
        <f>HYPERLINK(_xlfn.XLOOKUP(I2918,LEGEND!B:B,LEGEND!I:I))</f>
        <v>https://milwaukee-media-images.s3.amazonaws.com/hi/4932343290--Hero_1.jpg</v>
      </c>
      <c r="V2918" s="51" t="s">
        <v>16449</v>
      </c>
      <c r="W2918" s="63" t="s">
        <v>4191</v>
      </c>
      <c r="X2918" s="64">
        <v>20</v>
      </c>
      <c r="Y2918" s="64">
        <v>20</v>
      </c>
      <c r="Z2918" s="64">
        <v>90</v>
      </c>
      <c r="AA2918" s="84">
        <v>0.1</v>
      </c>
      <c r="AB2918" s="85">
        <v>1</v>
      </c>
      <c r="AC2918" s="85">
        <v>1</v>
      </c>
    </row>
    <row r="2919" spans="1:29" ht="25.5">
      <c r="A2919" s="1"/>
      <c r="B2919" s="6" t="s">
        <v>8777</v>
      </c>
      <c r="C2919" s="6" t="s">
        <v>8778</v>
      </c>
      <c r="D2919" s="6" t="s">
        <v>8861</v>
      </c>
      <c r="E2919" s="49" t="s">
        <v>9076</v>
      </c>
      <c r="F2919" s="6" t="s">
        <v>9077</v>
      </c>
      <c r="G2919" s="6" t="s">
        <v>60</v>
      </c>
      <c r="H2919" s="6" t="s">
        <v>60</v>
      </c>
      <c r="I2919" s="60" t="s">
        <v>16450</v>
      </c>
      <c r="J2919" s="49" t="s">
        <v>16451</v>
      </c>
      <c r="K2919" s="6" t="s">
        <v>16452</v>
      </c>
      <c r="L2919" s="29">
        <f>IF($J$6="с учетом НДС",VLOOKUP(I2919,LEGEND!B:E,4,0)*(1-M2919),VLOOKUP(I2919,LEGEND!B:E,4,0)*(1-M2919)/1.2)</f>
        <v>2620</v>
      </c>
      <c r="M2919" s="57">
        <f>IF(AND(B2919&lt;&gt;"1_Электроинструмент",B2919&lt;&gt;"2_Садовая техника"),$J$5,IF($J$4&lt;=20%,$J$4,IFERROR(VLOOKUP(S2919,LEGEND!$L$2:$M$5,2,FALSE),$J$4)))</f>
        <v>0</v>
      </c>
      <c r="N2919" s="48" t="s">
        <v>60</v>
      </c>
      <c r="O2919" s="6" t="s">
        <v>60</v>
      </c>
      <c r="P2919" s="49" t="s">
        <v>66</v>
      </c>
      <c r="Q2919" s="49" t="s">
        <v>67</v>
      </c>
      <c r="R2919" s="6" t="s">
        <v>60</v>
      </c>
      <c r="S2919" s="49" t="s">
        <v>60</v>
      </c>
      <c r="T2919" s="73" t="str">
        <f>IF(_xlfn.XLOOKUP(I2919,LEGEND!B:B,LEGEND!H:H)&lt;&gt;"-",HYPERLINK(_xlfn.XLOOKUP(I2919,LEGEND!B:B,LEGEND!H:H),"link"),_xlfn.XLOOKUP(I2919,LEGEND!B:B,LEGEND!H:H))</f>
        <v>link</v>
      </c>
      <c r="U2919" s="73" t="str">
        <f>HYPERLINK(_xlfn.XLOOKUP(I2919,LEGEND!B:B,LEGEND!I:I))</f>
        <v>https://milwaukee-media-images.s3.amazonaws.com/hi/4932478181--Hero_1.jpg</v>
      </c>
      <c r="V2919" s="51" t="s">
        <v>16453</v>
      </c>
      <c r="W2919" s="63" t="s">
        <v>71</v>
      </c>
      <c r="X2919" s="64">
        <v>155</v>
      </c>
      <c r="Y2919" s="64">
        <v>32</v>
      </c>
      <c r="Z2919" s="64">
        <v>32</v>
      </c>
      <c r="AA2919" s="84">
        <v>0.216</v>
      </c>
      <c r="AB2919" s="85">
        <v>10</v>
      </c>
      <c r="AC2919" s="85">
        <v>1</v>
      </c>
    </row>
    <row r="2920" spans="1:29" ht="25.5">
      <c r="A2920" s="1"/>
      <c r="B2920" s="6" t="s">
        <v>8777</v>
      </c>
      <c r="C2920" s="6" t="s">
        <v>8778</v>
      </c>
      <c r="D2920" s="6" t="s">
        <v>8861</v>
      </c>
      <c r="E2920" s="49" t="s">
        <v>9076</v>
      </c>
      <c r="F2920" s="6" t="s">
        <v>9077</v>
      </c>
      <c r="G2920" s="6" t="s">
        <v>60</v>
      </c>
      <c r="H2920" s="6" t="s">
        <v>60</v>
      </c>
      <c r="I2920" s="60" t="s">
        <v>16454</v>
      </c>
      <c r="J2920" s="49" t="s">
        <v>16455</v>
      </c>
      <c r="K2920" s="6" t="s">
        <v>16456</v>
      </c>
      <c r="L2920" s="29">
        <f>IF($J$6="с учетом НДС",VLOOKUP(I2920,LEGEND!B:E,4,0)*(1-M2920),VLOOKUP(I2920,LEGEND!B:E,4,0)*(1-M2920)/1.2)</f>
        <v>2680</v>
      </c>
      <c r="M2920" s="57">
        <f>IF(AND(B2920&lt;&gt;"1_Электроинструмент",B2920&lt;&gt;"2_Садовая техника"),$J$5,IF($J$4&lt;=20%,$J$4,IFERROR(VLOOKUP(S2920,LEGEND!$L$2:$M$5,2,FALSE),$J$4)))</f>
        <v>0</v>
      </c>
      <c r="N2920" s="48" t="s">
        <v>60</v>
      </c>
      <c r="O2920" s="6" t="s">
        <v>60</v>
      </c>
      <c r="P2920" s="49" t="s">
        <v>66</v>
      </c>
      <c r="Q2920" s="49" t="s">
        <v>67</v>
      </c>
      <c r="R2920" s="6" t="s">
        <v>60</v>
      </c>
      <c r="S2920" s="49" t="s">
        <v>60</v>
      </c>
      <c r="T2920" s="73" t="str">
        <f>IF(_xlfn.XLOOKUP(I2920,LEGEND!B:B,LEGEND!H:H)&lt;&gt;"-",HYPERLINK(_xlfn.XLOOKUP(I2920,LEGEND!B:B,LEGEND!H:H),"link"),_xlfn.XLOOKUP(I2920,LEGEND!B:B,LEGEND!H:H))</f>
        <v>link</v>
      </c>
      <c r="U2920" s="73" t="str">
        <f>HYPERLINK(_xlfn.XLOOKUP(I2920,LEGEND!B:B,LEGEND!I:I))</f>
        <v>https://milwaukee-media-images.s3.amazonaws.com/hi/4932343291--Hero_1.jpg</v>
      </c>
      <c r="V2920" s="51" t="s">
        <v>16457</v>
      </c>
      <c r="W2920" s="63" t="s">
        <v>4191</v>
      </c>
      <c r="X2920" s="64">
        <v>20</v>
      </c>
      <c r="Y2920" s="64">
        <v>20</v>
      </c>
      <c r="Z2920" s="64">
        <v>90</v>
      </c>
      <c r="AA2920" s="84">
        <v>0.104</v>
      </c>
      <c r="AB2920" s="85">
        <v>1</v>
      </c>
      <c r="AC2920" s="85">
        <v>1</v>
      </c>
    </row>
    <row r="2921" spans="1:29" ht="25.5">
      <c r="A2921" s="1"/>
      <c r="B2921" s="6" t="s">
        <v>8777</v>
      </c>
      <c r="C2921" s="6" t="s">
        <v>8778</v>
      </c>
      <c r="D2921" s="6" t="s">
        <v>8861</v>
      </c>
      <c r="E2921" s="49" t="s">
        <v>9076</v>
      </c>
      <c r="F2921" s="6" t="s">
        <v>9077</v>
      </c>
      <c r="G2921" s="6" t="s">
        <v>60</v>
      </c>
      <c r="H2921" s="6" t="s">
        <v>60</v>
      </c>
      <c r="I2921" s="60" t="s">
        <v>16458</v>
      </c>
      <c r="J2921" s="49" t="s">
        <v>16459</v>
      </c>
      <c r="K2921" s="6" t="s">
        <v>16460</v>
      </c>
      <c r="L2921" s="29">
        <f>IF($J$6="с учетом НДС",VLOOKUP(I2921,LEGEND!B:E,4,0)*(1-M2921),VLOOKUP(I2921,LEGEND!B:E,4,0)*(1-M2921)/1.2)</f>
        <v>2680</v>
      </c>
      <c r="M2921" s="57">
        <f>IF(AND(B2921&lt;&gt;"1_Электроинструмент",B2921&lt;&gt;"2_Садовая техника"),$J$5,IF($J$4&lt;=20%,$J$4,IFERROR(VLOOKUP(S2921,LEGEND!$L$2:$M$5,2,FALSE),$J$4)))</f>
        <v>0</v>
      </c>
      <c r="N2921" s="48" t="s">
        <v>60</v>
      </c>
      <c r="O2921" s="6" t="s">
        <v>60</v>
      </c>
      <c r="P2921" s="49" t="s">
        <v>66</v>
      </c>
      <c r="Q2921" s="49" t="s">
        <v>67</v>
      </c>
      <c r="R2921" s="6" t="s">
        <v>60</v>
      </c>
      <c r="S2921" s="49" t="s">
        <v>60</v>
      </c>
      <c r="T2921" s="73" t="str">
        <f>IF(_xlfn.XLOOKUP(I2921,LEGEND!B:B,LEGEND!H:H)&lt;&gt;"-",HYPERLINK(_xlfn.XLOOKUP(I2921,LEGEND!B:B,LEGEND!H:H),"link"),_xlfn.XLOOKUP(I2921,LEGEND!B:B,LEGEND!H:H))</f>
        <v>link</v>
      </c>
      <c r="U2921" s="73" t="str">
        <f>HYPERLINK(_xlfn.XLOOKUP(I2921,LEGEND!B:B,LEGEND!I:I))</f>
        <v>https://milwaukee-media-images.s3.amazonaws.com/hi/4932430336--Hero_1.jpg</v>
      </c>
      <c r="V2921" s="51" t="s">
        <v>16461</v>
      </c>
      <c r="W2921" s="63" t="s">
        <v>71</v>
      </c>
      <c r="X2921" s="64">
        <v>160</v>
      </c>
      <c r="Y2921" s="64">
        <v>30</v>
      </c>
      <c r="Z2921" s="64">
        <v>30</v>
      </c>
      <c r="AA2921" s="84">
        <v>0.23599999999999999</v>
      </c>
      <c r="AB2921" s="85">
        <v>10</v>
      </c>
      <c r="AC2921" s="85">
        <v>1</v>
      </c>
    </row>
    <row r="2922" spans="1:29" ht="25.5">
      <c r="A2922" s="1"/>
      <c r="B2922" s="6" t="s">
        <v>8777</v>
      </c>
      <c r="C2922" s="6" t="s">
        <v>8778</v>
      </c>
      <c r="D2922" s="6" t="s">
        <v>8861</v>
      </c>
      <c r="E2922" s="49" t="s">
        <v>9076</v>
      </c>
      <c r="F2922" s="6" t="s">
        <v>9077</v>
      </c>
      <c r="G2922" s="6" t="s">
        <v>60</v>
      </c>
      <c r="H2922" s="6" t="s">
        <v>60</v>
      </c>
      <c r="I2922" s="60" t="s">
        <v>16462</v>
      </c>
      <c r="J2922" s="49" t="s">
        <v>16463</v>
      </c>
      <c r="K2922" s="6" t="s">
        <v>16464</v>
      </c>
      <c r="L2922" s="29">
        <f>IF($J$6="с учетом НДС",VLOOKUP(I2922,LEGEND!B:E,4,0)*(1-M2922),VLOOKUP(I2922,LEGEND!B:E,4,0)*(1-M2922)/1.2)</f>
        <v>2740</v>
      </c>
      <c r="M2922" s="57">
        <f>IF(AND(B2922&lt;&gt;"1_Электроинструмент",B2922&lt;&gt;"2_Садовая техника"),$J$5,IF($J$4&lt;=20%,$J$4,IFERROR(VLOOKUP(S2922,LEGEND!$L$2:$M$5,2,FALSE),$J$4)))</f>
        <v>0</v>
      </c>
      <c r="N2922" s="48" t="s">
        <v>60</v>
      </c>
      <c r="O2922" s="6" t="s">
        <v>60</v>
      </c>
      <c r="P2922" s="49" t="s">
        <v>66</v>
      </c>
      <c r="Q2922" s="49" t="s">
        <v>67</v>
      </c>
      <c r="R2922" s="6" t="s">
        <v>60</v>
      </c>
      <c r="S2922" s="49" t="s">
        <v>60</v>
      </c>
      <c r="T2922" s="73" t="str">
        <f>IF(_xlfn.XLOOKUP(I2922,LEGEND!B:B,LEGEND!H:H)&lt;&gt;"-",HYPERLINK(_xlfn.XLOOKUP(I2922,LEGEND!B:B,LEGEND!H:H),"link"),_xlfn.XLOOKUP(I2922,LEGEND!B:B,LEGEND!H:H))</f>
        <v>link</v>
      </c>
      <c r="U2922" s="73" t="str">
        <f>HYPERLINK(_xlfn.XLOOKUP(I2922,LEGEND!B:B,LEGEND!I:I))</f>
        <v>https://milwaukee-media-images.s3.amazonaws.com/hi/4932352374--Hero_1.jpg</v>
      </c>
      <c r="V2922" s="51" t="s">
        <v>16465</v>
      </c>
      <c r="W2922" s="63" t="s">
        <v>71</v>
      </c>
      <c r="X2922" s="64">
        <v>251</v>
      </c>
      <c r="Y2922" s="64">
        <v>248</v>
      </c>
      <c r="Z2922" s="64">
        <v>54</v>
      </c>
      <c r="AA2922" s="84">
        <v>0.72</v>
      </c>
      <c r="AB2922" s="85">
        <v>1</v>
      </c>
      <c r="AC2922" s="85">
        <v>1</v>
      </c>
    </row>
    <row r="2923" spans="1:29" ht="25.5">
      <c r="A2923" s="1"/>
      <c r="B2923" s="6" t="s">
        <v>8777</v>
      </c>
      <c r="C2923" s="6" t="s">
        <v>8778</v>
      </c>
      <c r="D2923" s="6" t="s">
        <v>8861</v>
      </c>
      <c r="E2923" s="49" t="s">
        <v>9076</v>
      </c>
      <c r="F2923" s="6" t="s">
        <v>9077</v>
      </c>
      <c r="G2923" s="6" t="s">
        <v>60</v>
      </c>
      <c r="H2923" s="6" t="s">
        <v>60</v>
      </c>
      <c r="I2923" s="60" t="s">
        <v>16466</v>
      </c>
      <c r="J2923" s="49" t="s">
        <v>16467</v>
      </c>
      <c r="K2923" s="6" t="s">
        <v>16468</v>
      </c>
      <c r="L2923" s="29">
        <f>IF($J$6="с учетом НДС",VLOOKUP(I2923,LEGEND!B:E,4,0)*(1-M2923),VLOOKUP(I2923,LEGEND!B:E,4,0)*(1-M2923)/1.2)</f>
        <v>2750</v>
      </c>
      <c r="M2923" s="57">
        <f>IF(AND(B2923&lt;&gt;"1_Электроинструмент",B2923&lt;&gt;"2_Садовая техника"),$J$5,IF($J$4&lt;=20%,$J$4,IFERROR(VLOOKUP(S2923,LEGEND!$L$2:$M$5,2,FALSE),$J$4)))</f>
        <v>0</v>
      </c>
      <c r="N2923" s="48" t="s">
        <v>60</v>
      </c>
      <c r="O2923" s="6" t="s">
        <v>60</v>
      </c>
      <c r="P2923" s="49" t="s">
        <v>66</v>
      </c>
      <c r="Q2923" s="49" t="s">
        <v>67</v>
      </c>
      <c r="R2923" s="6" t="s">
        <v>60</v>
      </c>
      <c r="S2923" s="49" t="s">
        <v>60</v>
      </c>
      <c r="T2923" s="73" t="str">
        <f>IF(_xlfn.XLOOKUP(I2923,LEGEND!B:B,LEGEND!H:H)&lt;&gt;"-",HYPERLINK(_xlfn.XLOOKUP(I2923,LEGEND!B:B,LEGEND!H:H),"link"),_xlfn.XLOOKUP(I2923,LEGEND!B:B,LEGEND!H:H))</f>
        <v>link</v>
      </c>
      <c r="U2923" s="73" t="str">
        <f>HYPERLINK(_xlfn.XLOOKUP(I2923,LEGEND!B:B,LEGEND!I:I))</f>
        <v>https://milwaukee-media-images.s3.amazonaws.com/hi/4932343292--Hero_1.jpg</v>
      </c>
      <c r="V2923" s="51" t="s">
        <v>16469</v>
      </c>
      <c r="W2923" s="63" t="s">
        <v>4191</v>
      </c>
      <c r="X2923" s="64">
        <v>20</v>
      </c>
      <c r="Y2923" s="64">
        <v>20</v>
      </c>
      <c r="Z2923" s="64">
        <v>90</v>
      </c>
      <c r="AA2923" s="84">
        <v>0.1</v>
      </c>
      <c r="AB2923" s="85">
        <v>1</v>
      </c>
      <c r="AC2923" s="85">
        <v>1</v>
      </c>
    </row>
    <row r="2924" spans="1:29" ht="25.5">
      <c r="A2924" s="1"/>
      <c r="B2924" s="6" t="s">
        <v>8777</v>
      </c>
      <c r="C2924" s="6" t="s">
        <v>8778</v>
      </c>
      <c r="D2924" s="6" t="s">
        <v>8861</v>
      </c>
      <c r="E2924" s="49" t="s">
        <v>9076</v>
      </c>
      <c r="F2924" s="6" t="s">
        <v>9077</v>
      </c>
      <c r="G2924" s="6" t="s">
        <v>60</v>
      </c>
      <c r="H2924" s="6" t="s">
        <v>60</v>
      </c>
      <c r="I2924" s="60" t="s">
        <v>16470</v>
      </c>
      <c r="J2924" s="49" t="s">
        <v>16471</v>
      </c>
      <c r="K2924" s="6" t="s">
        <v>16472</v>
      </c>
      <c r="L2924" s="29">
        <f>IF($J$6="с учетом НДС",VLOOKUP(I2924,LEGEND!B:E,4,0)*(1-M2924),VLOOKUP(I2924,LEGEND!B:E,4,0)*(1-M2924)/1.2)</f>
        <v>2750</v>
      </c>
      <c r="M2924" s="57">
        <f>IF(AND(B2924&lt;&gt;"1_Электроинструмент",B2924&lt;&gt;"2_Садовая техника"),$J$5,IF($J$4&lt;=20%,$J$4,IFERROR(VLOOKUP(S2924,LEGEND!$L$2:$M$5,2,FALSE),$J$4)))</f>
        <v>0</v>
      </c>
      <c r="N2924" s="48" t="s">
        <v>60</v>
      </c>
      <c r="O2924" s="6" t="s">
        <v>60</v>
      </c>
      <c r="P2924" s="49" t="s">
        <v>66</v>
      </c>
      <c r="Q2924" s="49" t="s">
        <v>67</v>
      </c>
      <c r="R2924" s="6" t="s">
        <v>60</v>
      </c>
      <c r="S2924" s="49" t="s">
        <v>60</v>
      </c>
      <c r="T2924" s="73" t="str">
        <f>IF(_xlfn.XLOOKUP(I2924,LEGEND!B:B,LEGEND!H:H)&lt;&gt;"-",HYPERLINK(_xlfn.XLOOKUP(I2924,LEGEND!B:B,LEGEND!H:H),"link"),_xlfn.XLOOKUP(I2924,LEGEND!B:B,LEGEND!H:H))</f>
        <v>-</v>
      </c>
      <c r="U2924" s="73" t="str">
        <f>HYPERLINK(_xlfn.XLOOKUP(I2924,LEGEND!B:B,LEGEND!I:I))</f>
        <v>https://milwaukee-media-images.s3.amazonaws.com/hi/4932373346--Hero_1.jpg</v>
      </c>
      <c r="V2924" s="51" t="s">
        <v>16473</v>
      </c>
      <c r="W2924" s="63" t="s">
        <v>71</v>
      </c>
      <c r="X2924" s="64">
        <v>28</v>
      </c>
      <c r="Y2924" s="64">
        <v>28</v>
      </c>
      <c r="Z2924" s="64">
        <v>121</v>
      </c>
      <c r="AA2924" s="84">
        <v>0.20599999999999999</v>
      </c>
      <c r="AB2924" s="85">
        <v>10</v>
      </c>
      <c r="AC2924" s="85">
        <v>1</v>
      </c>
    </row>
    <row r="2925" spans="1:29" ht="25.5">
      <c r="A2925" s="1"/>
      <c r="B2925" s="6" t="s">
        <v>8777</v>
      </c>
      <c r="C2925" s="6" t="s">
        <v>8778</v>
      </c>
      <c r="D2925" s="6" t="s">
        <v>8861</v>
      </c>
      <c r="E2925" s="49" t="s">
        <v>9076</v>
      </c>
      <c r="F2925" s="6" t="s">
        <v>9077</v>
      </c>
      <c r="G2925" s="6" t="s">
        <v>60</v>
      </c>
      <c r="H2925" s="6" t="s">
        <v>60</v>
      </c>
      <c r="I2925" s="60" t="s">
        <v>16474</v>
      </c>
      <c r="J2925" s="49" t="s">
        <v>16475</v>
      </c>
      <c r="K2925" s="6" t="s">
        <v>16476</v>
      </c>
      <c r="L2925" s="29">
        <f>IF($J$6="с учетом НДС",VLOOKUP(I2925,LEGEND!B:E,4,0)*(1-M2925),VLOOKUP(I2925,LEGEND!B:E,4,0)*(1-M2925)/1.2)</f>
        <v>2770</v>
      </c>
      <c r="M2925" s="57">
        <f>IF(AND(B2925&lt;&gt;"1_Электроинструмент",B2925&lt;&gt;"2_Садовая техника"),$J$5,IF($J$4&lt;=20%,$J$4,IFERROR(VLOOKUP(S2925,LEGEND!$L$2:$M$5,2,FALSE),$J$4)))</f>
        <v>0</v>
      </c>
      <c r="N2925" s="48" t="s">
        <v>60</v>
      </c>
      <c r="O2925" s="6" t="s">
        <v>60</v>
      </c>
      <c r="P2925" s="49" t="s">
        <v>66</v>
      </c>
      <c r="Q2925" s="49" t="s">
        <v>67</v>
      </c>
      <c r="R2925" s="6" t="s">
        <v>60</v>
      </c>
      <c r="S2925" s="49" t="s">
        <v>60</v>
      </c>
      <c r="T2925" s="73" t="str">
        <f>IF(_xlfn.XLOOKUP(I2925,LEGEND!B:B,LEGEND!H:H)&lt;&gt;"-",HYPERLINK(_xlfn.XLOOKUP(I2925,LEGEND!B:B,LEGEND!H:H),"link"),_xlfn.XLOOKUP(I2925,LEGEND!B:B,LEGEND!H:H))</f>
        <v>-</v>
      </c>
      <c r="U2925" s="73" t="str">
        <f>HYPERLINK(_xlfn.XLOOKUP(I2925,LEGEND!B:B,LEGEND!I:I))</f>
        <v>https://milwaukee-media-images.s3.amazonaws.com/hi/4932373352--Hero_1.jpg</v>
      </c>
      <c r="V2925" s="51" t="s">
        <v>16477</v>
      </c>
      <c r="W2925" s="63" t="s">
        <v>71</v>
      </c>
      <c r="X2925" s="64">
        <v>35</v>
      </c>
      <c r="Y2925" s="64">
        <v>35</v>
      </c>
      <c r="Z2925" s="64">
        <v>148</v>
      </c>
      <c r="AA2925" s="84">
        <v>0.251</v>
      </c>
      <c r="AB2925" s="85">
        <v>5</v>
      </c>
      <c r="AC2925" s="85">
        <v>1</v>
      </c>
    </row>
    <row r="2926" spans="1:29" ht="25.5">
      <c r="A2926" s="1"/>
      <c r="B2926" s="6" t="s">
        <v>8777</v>
      </c>
      <c r="C2926" s="6" t="s">
        <v>8778</v>
      </c>
      <c r="D2926" s="6" t="s">
        <v>8861</v>
      </c>
      <c r="E2926" s="49" t="s">
        <v>9076</v>
      </c>
      <c r="F2926" s="6" t="s">
        <v>9077</v>
      </c>
      <c r="G2926" s="6" t="s">
        <v>60</v>
      </c>
      <c r="H2926" s="6" t="s">
        <v>60</v>
      </c>
      <c r="I2926" s="60" t="s">
        <v>16478</v>
      </c>
      <c r="J2926" s="49" t="s">
        <v>16479</v>
      </c>
      <c r="K2926" s="6" t="s">
        <v>16480</v>
      </c>
      <c r="L2926" s="29">
        <f>IF($J$6="с учетом НДС",VLOOKUP(I2926,LEGEND!B:E,4,0)*(1-M2926),VLOOKUP(I2926,LEGEND!B:E,4,0)*(1-M2926)/1.2)</f>
        <v>2780</v>
      </c>
      <c r="M2926" s="57">
        <f>IF(AND(B2926&lt;&gt;"1_Электроинструмент",B2926&lt;&gt;"2_Садовая техника"),$J$5,IF($J$4&lt;=20%,$J$4,IFERROR(VLOOKUP(S2926,LEGEND!$L$2:$M$5,2,FALSE),$J$4)))</f>
        <v>0</v>
      </c>
      <c r="N2926" s="48" t="s">
        <v>60</v>
      </c>
      <c r="O2926" s="6" t="s">
        <v>60</v>
      </c>
      <c r="P2926" s="49" t="s">
        <v>66</v>
      </c>
      <c r="Q2926" s="49" t="s">
        <v>67</v>
      </c>
      <c r="R2926" s="6" t="s">
        <v>60</v>
      </c>
      <c r="S2926" s="49" t="s">
        <v>60</v>
      </c>
      <c r="T2926" s="73" t="str">
        <f>IF(_xlfn.XLOOKUP(I2926,LEGEND!B:B,LEGEND!H:H)&lt;&gt;"-",HYPERLINK(_xlfn.XLOOKUP(I2926,LEGEND!B:B,LEGEND!H:H),"link"),_xlfn.XLOOKUP(I2926,LEGEND!B:B,LEGEND!H:H))</f>
        <v>link</v>
      </c>
      <c r="U2926" s="73" t="str">
        <f>HYPERLINK(_xlfn.XLOOKUP(I2926,LEGEND!B:B,LEGEND!I:I))</f>
        <v>https://milwaukee-media-images.s3.amazonaws.com/hi/4932343281--Hero_1.jpg</v>
      </c>
      <c r="V2926" s="51" t="s">
        <v>16481</v>
      </c>
      <c r="W2926" s="63" t="s">
        <v>4191</v>
      </c>
      <c r="X2926" s="64">
        <v>26</v>
      </c>
      <c r="Y2926" s="64">
        <v>26</v>
      </c>
      <c r="Z2926" s="64">
        <v>75</v>
      </c>
      <c r="AA2926" s="84">
        <v>0.15</v>
      </c>
      <c r="AB2926" s="85">
        <v>1</v>
      </c>
      <c r="AC2926" s="85">
        <v>1</v>
      </c>
    </row>
    <row r="2927" spans="1:29" ht="25.5">
      <c r="A2927" s="1"/>
      <c r="B2927" s="6" t="s">
        <v>8777</v>
      </c>
      <c r="C2927" s="6" t="s">
        <v>8778</v>
      </c>
      <c r="D2927" s="6" t="s">
        <v>8861</v>
      </c>
      <c r="E2927" s="49" t="s">
        <v>9076</v>
      </c>
      <c r="F2927" s="6" t="s">
        <v>9077</v>
      </c>
      <c r="G2927" s="6" t="s">
        <v>60</v>
      </c>
      <c r="H2927" s="6" t="s">
        <v>60</v>
      </c>
      <c r="I2927" s="60" t="s">
        <v>16482</v>
      </c>
      <c r="J2927" s="49" t="s">
        <v>16483</v>
      </c>
      <c r="K2927" s="6" t="s">
        <v>16484</v>
      </c>
      <c r="L2927" s="29">
        <f>IF($J$6="с учетом НДС",VLOOKUP(I2927,LEGEND!B:E,4,0)*(1-M2927),VLOOKUP(I2927,LEGEND!B:E,4,0)*(1-M2927)/1.2)</f>
        <v>2830</v>
      </c>
      <c r="M2927" s="57">
        <f>IF(AND(B2927&lt;&gt;"1_Электроинструмент",B2927&lt;&gt;"2_Садовая техника"),$J$5,IF($J$4&lt;=20%,$J$4,IFERROR(VLOOKUP(S2927,LEGEND!$L$2:$M$5,2,FALSE),$J$4)))</f>
        <v>0</v>
      </c>
      <c r="N2927" s="48" t="s">
        <v>60</v>
      </c>
      <c r="O2927" s="6" t="s">
        <v>60</v>
      </c>
      <c r="P2927" s="49" t="s">
        <v>66</v>
      </c>
      <c r="Q2927" s="49" t="s">
        <v>67</v>
      </c>
      <c r="R2927" s="6" t="s">
        <v>60</v>
      </c>
      <c r="S2927" s="49" t="s">
        <v>60</v>
      </c>
      <c r="T2927" s="73" t="str">
        <f>IF(_xlfn.XLOOKUP(I2927,LEGEND!B:B,LEGEND!H:H)&lt;&gt;"-",HYPERLINK(_xlfn.XLOOKUP(I2927,LEGEND!B:B,LEGEND!H:H),"link"),_xlfn.XLOOKUP(I2927,LEGEND!B:B,LEGEND!H:H))</f>
        <v>link</v>
      </c>
      <c r="U2927" s="73" t="str">
        <f>HYPERLINK(_xlfn.XLOOKUP(I2927,LEGEND!B:B,LEGEND!I:I))</f>
        <v>https://milwaukee-media-images.s3.amazonaws.com/hi/4932352403--Hero_1.jpg</v>
      </c>
      <c r="V2927" s="51" t="s">
        <v>16485</v>
      </c>
      <c r="W2927" s="63" t="s">
        <v>71</v>
      </c>
      <c r="X2927" s="64">
        <v>49</v>
      </c>
      <c r="Y2927" s="64">
        <v>49</v>
      </c>
      <c r="Z2927" s="64">
        <v>190</v>
      </c>
      <c r="AA2927" s="84">
        <v>0.44</v>
      </c>
      <c r="AB2927" s="85">
        <v>5</v>
      </c>
      <c r="AC2927" s="85">
        <v>1</v>
      </c>
    </row>
    <row r="2928" spans="1:29" ht="25.5">
      <c r="A2928" s="1"/>
      <c r="B2928" s="6" t="s">
        <v>8777</v>
      </c>
      <c r="C2928" s="6" t="s">
        <v>8778</v>
      </c>
      <c r="D2928" s="6" t="s">
        <v>8861</v>
      </c>
      <c r="E2928" s="49" t="s">
        <v>9076</v>
      </c>
      <c r="F2928" s="6" t="s">
        <v>9077</v>
      </c>
      <c r="G2928" s="6" t="s">
        <v>60</v>
      </c>
      <c r="H2928" s="6" t="s">
        <v>60</v>
      </c>
      <c r="I2928" s="60" t="s">
        <v>16486</v>
      </c>
      <c r="J2928" s="49" t="s">
        <v>16487</v>
      </c>
      <c r="K2928" s="6" t="s">
        <v>16488</v>
      </c>
      <c r="L2928" s="29">
        <f>IF($J$6="с учетом НДС",VLOOKUP(I2928,LEGEND!B:E,4,0)*(1-M2928),VLOOKUP(I2928,LEGEND!B:E,4,0)*(1-M2928)/1.2)</f>
        <v>2850</v>
      </c>
      <c r="M2928" s="57">
        <f>IF(AND(B2928&lt;&gt;"1_Электроинструмент",B2928&lt;&gt;"2_Садовая техника"),$J$5,IF($J$4&lt;=20%,$J$4,IFERROR(VLOOKUP(S2928,LEGEND!$L$2:$M$5,2,FALSE),$J$4)))</f>
        <v>0</v>
      </c>
      <c r="N2928" s="48" t="s">
        <v>60</v>
      </c>
      <c r="O2928" s="6" t="s">
        <v>60</v>
      </c>
      <c r="P2928" s="49" t="s">
        <v>66</v>
      </c>
      <c r="Q2928" s="49" t="s">
        <v>67</v>
      </c>
      <c r="R2928" s="6" t="s">
        <v>60</v>
      </c>
      <c r="S2928" s="49" t="s">
        <v>60</v>
      </c>
      <c r="T2928" s="73" t="str">
        <f>IF(_xlfn.XLOOKUP(I2928,LEGEND!B:B,LEGEND!H:H)&lt;&gt;"-",HYPERLINK(_xlfn.XLOOKUP(I2928,LEGEND!B:B,LEGEND!H:H),"link"),_xlfn.XLOOKUP(I2928,LEGEND!B:B,LEGEND!H:H))</f>
        <v>link</v>
      </c>
      <c r="U2928" s="73" t="str">
        <f>HYPERLINK(_xlfn.XLOOKUP(I2928,LEGEND!B:B,LEGEND!I:I))</f>
        <v>https://milwaukee-media-images.s3.amazonaws.com/hi/4932343282--Hero_1.jpg</v>
      </c>
      <c r="V2928" s="51" t="s">
        <v>16489</v>
      </c>
      <c r="W2928" s="63" t="s">
        <v>4191</v>
      </c>
      <c r="X2928" s="64">
        <v>26</v>
      </c>
      <c r="Y2928" s="64">
        <v>26</v>
      </c>
      <c r="Z2928" s="64">
        <v>75</v>
      </c>
      <c r="AA2928" s="84">
        <v>0.15</v>
      </c>
      <c r="AB2928" s="85">
        <v>1</v>
      </c>
      <c r="AC2928" s="85">
        <v>1</v>
      </c>
    </row>
    <row r="2929" spans="1:29" ht="25.5">
      <c r="A2929" s="1"/>
      <c r="B2929" s="6" t="s">
        <v>8777</v>
      </c>
      <c r="C2929" s="6" t="s">
        <v>8778</v>
      </c>
      <c r="D2929" s="6" t="s">
        <v>8861</v>
      </c>
      <c r="E2929" s="49" t="s">
        <v>9076</v>
      </c>
      <c r="F2929" s="6" t="s">
        <v>9077</v>
      </c>
      <c r="G2929" s="6" t="s">
        <v>60</v>
      </c>
      <c r="H2929" s="6" t="s">
        <v>60</v>
      </c>
      <c r="I2929" s="60" t="s">
        <v>16490</v>
      </c>
      <c r="J2929" s="49" t="s">
        <v>16491</v>
      </c>
      <c r="K2929" s="6" t="s">
        <v>16492</v>
      </c>
      <c r="L2929" s="29">
        <f>IF($J$6="с учетом НДС",VLOOKUP(I2929,LEGEND!B:E,4,0)*(1-M2929),VLOOKUP(I2929,LEGEND!B:E,4,0)*(1-M2929)/1.2)</f>
        <v>2910</v>
      </c>
      <c r="M2929" s="57">
        <f>IF(AND(B2929&lt;&gt;"1_Электроинструмент",B2929&lt;&gt;"2_Садовая техника"),$J$5,IF($J$4&lt;=20%,$J$4,IFERROR(VLOOKUP(S2929,LEGEND!$L$2:$M$5,2,FALSE),$J$4)))</f>
        <v>0</v>
      </c>
      <c r="N2929" s="48" t="s">
        <v>60</v>
      </c>
      <c r="O2929" s="6" t="s">
        <v>60</v>
      </c>
      <c r="P2929" s="49" t="s">
        <v>66</v>
      </c>
      <c r="Q2929" s="49" t="s">
        <v>67</v>
      </c>
      <c r="R2929" s="6" t="s">
        <v>60</v>
      </c>
      <c r="S2929" s="49" t="s">
        <v>60</v>
      </c>
      <c r="T2929" s="73" t="str">
        <f>IF(_xlfn.XLOOKUP(I2929,LEGEND!B:B,LEGEND!H:H)&lt;&gt;"-",HYPERLINK(_xlfn.XLOOKUP(I2929,LEGEND!B:B,LEGEND!H:H),"link"),_xlfn.XLOOKUP(I2929,LEGEND!B:B,LEGEND!H:H))</f>
        <v>link</v>
      </c>
      <c r="U2929" s="73" t="str">
        <f>HYPERLINK(_xlfn.XLOOKUP(I2929,LEGEND!B:B,LEGEND!I:I))</f>
        <v>https://milwaukee-media-images.s3.amazonaws.com/hi/4932343293--Hero_1.jpg</v>
      </c>
      <c r="V2929" s="51" t="s">
        <v>16493</v>
      </c>
      <c r="W2929" s="63" t="s">
        <v>4191</v>
      </c>
      <c r="X2929" s="64">
        <v>20</v>
      </c>
      <c r="Y2929" s="64">
        <v>20</v>
      </c>
      <c r="Z2929" s="64">
        <v>90</v>
      </c>
      <c r="AA2929" s="84">
        <v>0.12</v>
      </c>
      <c r="AB2929" s="85">
        <v>1</v>
      </c>
      <c r="AC2929" s="85">
        <v>1</v>
      </c>
    </row>
    <row r="2930" spans="1:29" ht="25.5">
      <c r="A2930" s="1"/>
      <c r="B2930" s="6" t="s">
        <v>8777</v>
      </c>
      <c r="C2930" s="6" t="s">
        <v>8778</v>
      </c>
      <c r="D2930" s="6" t="s">
        <v>8861</v>
      </c>
      <c r="E2930" s="49" t="s">
        <v>9076</v>
      </c>
      <c r="F2930" s="6" t="s">
        <v>9077</v>
      </c>
      <c r="G2930" s="6" t="s">
        <v>60</v>
      </c>
      <c r="H2930" s="6" t="s">
        <v>60</v>
      </c>
      <c r="I2930" s="60" t="s">
        <v>16494</v>
      </c>
      <c r="J2930" s="49" t="s">
        <v>16495</v>
      </c>
      <c r="K2930" s="6" t="s">
        <v>16496</v>
      </c>
      <c r="L2930" s="29">
        <f>IF($J$6="с учетом НДС",VLOOKUP(I2930,LEGEND!B:E,4,0)*(1-M2930),VLOOKUP(I2930,LEGEND!B:E,4,0)*(1-M2930)/1.2)</f>
        <v>2940</v>
      </c>
      <c r="M2930" s="57">
        <f>IF(AND(B2930&lt;&gt;"1_Электроинструмент",B2930&lt;&gt;"2_Садовая техника"),$J$5,IF($J$4&lt;=20%,$J$4,IFERROR(VLOOKUP(S2930,LEGEND!$L$2:$M$5,2,FALSE),$J$4)))</f>
        <v>0</v>
      </c>
      <c r="N2930" s="48" t="s">
        <v>60</v>
      </c>
      <c r="O2930" s="6" t="s">
        <v>60</v>
      </c>
      <c r="P2930" s="49" t="s">
        <v>66</v>
      </c>
      <c r="Q2930" s="49" t="s">
        <v>67</v>
      </c>
      <c r="R2930" s="6" t="s">
        <v>60</v>
      </c>
      <c r="S2930" s="49" t="s">
        <v>60</v>
      </c>
      <c r="T2930" s="73" t="str">
        <f>IF(_xlfn.XLOOKUP(I2930,LEGEND!B:B,LEGEND!H:H)&lt;&gt;"-",HYPERLINK(_xlfn.XLOOKUP(I2930,LEGEND!B:B,LEGEND!H:H),"link"),_xlfn.XLOOKUP(I2930,LEGEND!B:B,LEGEND!H:H))</f>
        <v>link</v>
      </c>
      <c r="U2930" s="73" t="str">
        <f>HYPERLINK(_xlfn.XLOOKUP(I2930,LEGEND!B:B,LEGEND!I:I))</f>
        <v>https://milwaukee-media-images.s3.amazonaws.com/hi/4932343283--Hero_1.jpg</v>
      </c>
      <c r="V2930" s="51" t="s">
        <v>16497</v>
      </c>
      <c r="W2930" s="63" t="s">
        <v>4191</v>
      </c>
      <c r="X2930" s="64">
        <v>32</v>
      </c>
      <c r="Y2930" s="64">
        <v>32</v>
      </c>
      <c r="Z2930" s="64">
        <v>75</v>
      </c>
      <c r="AA2930" s="84">
        <v>0.15</v>
      </c>
      <c r="AB2930" s="85">
        <v>1</v>
      </c>
      <c r="AC2930" s="85">
        <v>1</v>
      </c>
    </row>
    <row r="2931" spans="1:29" ht="25.5">
      <c r="A2931" s="1"/>
      <c r="B2931" s="6" t="s">
        <v>8777</v>
      </c>
      <c r="C2931" s="6" t="s">
        <v>8778</v>
      </c>
      <c r="D2931" s="6" t="s">
        <v>8861</v>
      </c>
      <c r="E2931" s="49" t="s">
        <v>9076</v>
      </c>
      <c r="F2931" s="6" t="s">
        <v>9077</v>
      </c>
      <c r="G2931" s="6" t="s">
        <v>60</v>
      </c>
      <c r="H2931" s="6" t="s">
        <v>60</v>
      </c>
      <c r="I2931" s="60" t="s">
        <v>16498</v>
      </c>
      <c r="J2931" s="49" t="s">
        <v>16499</v>
      </c>
      <c r="K2931" s="6" t="s">
        <v>16500</v>
      </c>
      <c r="L2931" s="29">
        <f>IF($J$6="с учетом НДС",VLOOKUP(I2931,LEGEND!B:E,4,0)*(1-M2931),VLOOKUP(I2931,LEGEND!B:E,4,0)*(1-M2931)/1.2)</f>
        <v>2940</v>
      </c>
      <c r="M2931" s="57">
        <f>IF(AND(B2931&lt;&gt;"1_Электроинструмент",B2931&lt;&gt;"2_Садовая техника"),$J$5,IF($J$4&lt;=20%,$J$4,IFERROR(VLOOKUP(S2931,LEGEND!$L$2:$M$5,2,FALSE),$J$4)))</f>
        <v>0</v>
      </c>
      <c r="N2931" s="48" t="s">
        <v>60</v>
      </c>
      <c r="O2931" s="6" t="s">
        <v>60</v>
      </c>
      <c r="P2931" s="49" t="s">
        <v>66</v>
      </c>
      <c r="Q2931" s="49" t="s">
        <v>67</v>
      </c>
      <c r="R2931" s="6" t="s">
        <v>60</v>
      </c>
      <c r="S2931" s="49" t="s">
        <v>60</v>
      </c>
      <c r="T2931" s="73" t="str">
        <f>IF(_xlfn.XLOOKUP(I2931,LEGEND!B:B,LEGEND!H:H)&lt;&gt;"-",HYPERLINK(_xlfn.XLOOKUP(I2931,LEGEND!B:B,LEGEND!H:H),"link"),_xlfn.XLOOKUP(I2931,LEGEND!B:B,LEGEND!H:H))</f>
        <v>link</v>
      </c>
      <c r="U2931" s="73" t="str">
        <f>HYPERLINK(_xlfn.XLOOKUP(I2931,LEGEND!B:B,LEGEND!I:I))</f>
        <v>https://milwaukee-media-images.s3.amazonaws.com/hi/4932352469--Hero_1.jpg</v>
      </c>
      <c r="V2931" s="51" t="s">
        <v>16501</v>
      </c>
      <c r="W2931" s="63" t="s">
        <v>71</v>
      </c>
      <c r="X2931" s="64">
        <v>200</v>
      </c>
      <c r="Y2931" s="64">
        <v>110</v>
      </c>
      <c r="Z2931" s="64">
        <v>50</v>
      </c>
      <c r="AA2931" s="84">
        <v>1.218</v>
      </c>
      <c r="AB2931" s="85">
        <v>1</v>
      </c>
      <c r="AC2931" s="85">
        <v>1</v>
      </c>
    </row>
    <row r="2932" spans="1:29" ht="25.5">
      <c r="A2932" s="1"/>
      <c r="B2932" s="6" t="s">
        <v>8777</v>
      </c>
      <c r="C2932" s="6" t="s">
        <v>8778</v>
      </c>
      <c r="D2932" s="6" t="s">
        <v>8861</v>
      </c>
      <c r="E2932" s="49" t="s">
        <v>9076</v>
      </c>
      <c r="F2932" s="6" t="s">
        <v>9077</v>
      </c>
      <c r="G2932" s="6" t="s">
        <v>60</v>
      </c>
      <c r="H2932" s="6" t="s">
        <v>60</v>
      </c>
      <c r="I2932" s="60" t="s">
        <v>16502</v>
      </c>
      <c r="J2932" s="49" t="s">
        <v>16503</v>
      </c>
      <c r="K2932" s="6" t="s">
        <v>16504</v>
      </c>
      <c r="L2932" s="29">
        <f>IF($J$6="с учетом НДС",VLOOKUP(I2932,LEGEND!B:E,4,0)*(1-M2932),VLOOKUP(I2932,LEGEND!B:E,4,0)*(1-M2932)/1.2)</f>
        <v>2970</v>
      </c>
      <c r="M2932" s="57">
        <f>IF(AND(B2932&lt;&gt;"1_Электроинструмент",B2932&lt;&gt;"2_Садовая техника"),$J$5,IF($J$4&lt;=20%,$J$4,IFERROR(VLOOKUP(S2932,LEGEND!$L$2:$M$5,2,FALSE),$J$4)))</f>
        <v>0</v>
      </c>
      <c r="N2932" s="48" t="s">
        <v>60</v>
      </c>
      <c r="O2932" s="6" t="s">
        <v>60</v>
      </c>
      <c r="P2932" s="49" t="s">
        <v>66</v>
      </c>
      <c r="Q2932" s="49" t="s">
        <v>67</v>
      </c>
      <c r="R2932" s="6" t="s">
        <v>60</v>
      </c>
      <c r="S2932" s="49" t="s">
        <v>60</v>
      </c>
      <c r="T2932" s="73" t="str">
        <f>IF(_xlfn.XLOOKUP(I2932,LEGEND!B:B,LEGEND!H:H)&lt;&gt;"-",HYPERLINK(_xlfn.XLOOKUP(I2932,LEGEND!B:B,LEGEND!H:H),"link"),_xlfn.XLOOKUP(I2932,LEGEND!B:B,LEGEND!H:H))</f>
        <v>-</v>
      </c>
      <c r="U2932" s="73" t="str">
        <f>HYPERLINK(_xlfn.XLOOKUP(I2932,LEGEND!B:B,LEGEND!I:I))</f>
        <v>https://milwaukee-media-images.s3.amazonaws.com/hi/4932373353--Hero_1.jpg</v>
      </c>
      <c r="V2932" s="51" t="s">
        <v>16505</v>
      </c>
      <c r="W2932" s="63" t="s">
        <v>71</v>
      </c>
      <c r="X2932" s="64">
        <v>35</v>
      </c>
      <c r="Y2932" s="64">
        <v>35</v>
      </c>
      <c r="Z2932" s="64">
        <v>148</v>
      </c>
      <c r="AA2932" s="84">
        <v>0.27700000000000002</v>
      </c>
      <c r="AB2932" s="85">
        <v>5</v>
      </c>
      <c r="AC2932" s="85">
        <v>1</v>
      </c>
    </row>
    <row r="2933" spans="1:29" ht="25.5">
      <c r="A2933" s="1"/>
      <c r="B2933" s="6" t="s">
        <v>8777</v>
      </c>
      <c r="C2933" s="6" t="s">
        <v>8778</v>
      </c>
      <c r="D2933" s="6" t="s">
        <v>8861</v>
      </c>
      <c r="E2933" s="49" t="s">
        <v>9076</v>
      </c>
      <c r="F2933" s="6" t="s">
        <v>9077</v>
      </c>
      <c r="G2933" s="6" t="s">
        <v>60</v>
      </c>
      <c r="H2933" s="6" t="s">
        <v>60</v>
      </c>
      <c r="I2933" s="60" t="s">
        <v>16506</v>
      </c>
      <c r="J2933" s="49" t="s">
        <v>16507</v>
      </c>
      <c r="K2933" s="6" t="s">
        <v>16508</v>
      </c>
      <c r="L2933" s="29">
        <f>IF($J$6="с учетом НДС",VLOOKUP(I2933,LEGEND!B:E,4,0)*(1-M2933),VLOOKUP(I2933,LEGEND!B:E,4,0)*(1-M2933)/1.2)</f>
        <v>2980</v>
      </c>
      <c r="M2933" s="57">
        <f>IF(AND(B2933&lt;&gt;"1_Электроинструмент",B2933&lt;&gt;"2_Садовая техника"),$J$5,IF($J$4&lt;=20%,$J$4,IFERROR(VLOOKUP(S2933,LEGEND!$L$2:$M$5,2,FALSE),$J$4)))</f>
        <v>0</v>
      </c>
      <c r="N2933" s="48" t="s">
        <v>60</v>
      </c>
      <c r="O2933" s="6" t="s">
        <v>60</v>
      </c>
      <c r="P2933" s="49" t="s">
        <v>66</v>
      </c>
      <c r="Q2933" s="49" t="s">
        <v>67</v>
      </c>
      <c r="R2933" s="6" t="s">
        <v>60</v>
      </c>
      <c r="S2933" s="49" t="s">
        <v>60</v>
      </c>
      <c r="T2933" s="73" t="str">
        <f>IF(_xlfn.XLOOKUP(I2933,LEGEND!B:B,LEGEND!H:H)&lt;&gt;"-",HYPERLINK(_xlfn.XLOOKUP(I2933,LEGEND!B:B,LEGEND!H:H),"link"),_xlfn.XLOOKUP(I2933,LEGEND!B:B,LEGEND!H:H))</f>
        <v>link</v>
      </c>
      <c r="U2933" s="73" t="str">
        <f>HYPERLINK(_xlfn.XLOOKUP(I2933,LEGEND!B:B,LEGEND!I:I))</f>
        <v>https://milwaukee-media-images.s3.amazonaws.com/hi/48894759--Hero_1.jpg</v>
      </c>
      <c r="V2933" s="51" t="s">
        <v>16509</v>
      </c>
      <c r="W2933" s="63" t="s">
        <v>71</v>
      </c>
      <c r="X2933" s="64">
        <v>197</v>
      </c>
      <c r="Y2933" s="64">
        <v>67</v>
      </c>
      <c r="Z2933" s="64">
        <v>254</v>
      </c>
      <c r="AA2933" s="84">
        <v>0.45</v>
      </c>
      <c r="AB2933" s="85">
        <v>1</v>
      </c>
      <c r="AC2933" s="85">
        <v>1</v>
      </c>
    </row>
    <row r="2934" spans="1:29" ht="15">
      <c r="A2934" s="1"/>
      <c r="B2934" s="6" t="s">
        <v>8777</v>
      </c>
      <c r="C2934" s="6" t="s">
        <v>8778</v>
      </c>
      <c r="D2934" s="6" t="s">
        <v>8861</v>
      </c>
      <c r="E2934" s="49" t="s">
        <v>9076</v>
      </c>
      <c r="F2934" s="6" t="s">
        <v>9077</v>
      </c>
      <c r="G2934" s="6" t="s">
        <v>60</v>
      </c>
      <c r="H2934" s="6" t="s">
        <v>60</v>
      </c>
      <c r="I2934" s="60" t="s">
        <v>16510</v>
      </c>
      <c r="J2934" s="49" t="s">
        <v>16511</v>
      </c>
      <c r="K2934" s="6" t="s">
        <v>16512</v>
      </c>
      <c r="L2934" s="29">
        <f>IF($J$6="с учетом НДС",VLOOKUP(I2934,LEGEND!B:E,4,0)*(1-M2934),VLOOKUP(I2934,LEGEND!B:E,4,0)*(1-M2934)/1.2)</f>
        <v>3020</v>
      </c>
      <c r="M2934" s="57">
        <f>IF(AND(B2934&lt;&gt;"1_Электроинструмент",B2934&lt;&gt;"2_Садовая техника"),$J$5,IF($J$4&lt;=20%,$J$4,IFERROR(VLOOKUP(S2934,LEGEND!$L$2:$M$5,2,FALSE),$J$4)))</f>
        <v>0</v>
      </c>
      <c r="N2934" s="48" t="s">
        <v>60</v>
      </c>
      <c r="O2934" s="6" t="s">
        <v>60</v>
      </c>
      <c r="P2934" s="49" t="s">
        <v>66</v>
      </c>
      <c r="Q2934" s="49" t="s">
        <v>473</v>
      </c>
      <c r="R2934" s="6" t="s">
        <v>60</v>
      </c>
      <c r="S2934" s="49" t="s">
        <v>60</v>
      </c>
      <c r="T2934" s="73" t="str">
        <f>IF(_xlfn.XLOOKUP(I2934,LEGEND!B:B,LEGEND!H:H)&lt;&gt;"-",HYPERLINK(_xlfn.XLOOKUP(I2934,LEGEND!B:B,LEGEND!H:H),"link"),_xlfn.XLOOKUP(I2934,LEGEND!B:B,LEGEND!H:H))</f>
        <v>-</v>
      </c>
      <c r="U2934" s="73" t="str">
        <f>HYPERLINK(_xlfn.XLOOKUP(I2934,LEGEND!B:B,LEGEND!I:I))</f>
        <v>https://milwaukee-media-images.s3.amazonaws.com/hi/4932352221--Hero_1.jpg</v>
      </c>
      <c r="V2934" s="51" t="s">
        <v>16513</v>
      </c>
      <c r="W2934" s="63" t="s">
        <v>71</v>
      </c>
      <c r="X2934" s="64">
        <v>122</v>
      </c>
      <c r="Y2934" s="64">
        <v>30</v>
      </c>
      <c r="Z2934" s="64">
        <v>30</v>
      </c>
      <c r="AA2934" s="84">
        <v>0.22500000000000001</v>
      </c>
      <c r="AB2934" s="85">
        <v>5</v>
      </c>
      <c r="AC2934" s="85">
        <v>1</v>
      </c>
    </row>
    <row r="2935" spans="1:29" ht="25.5">
      <c r="A2935" s="1"/>
      <c r="B2935" s="6" t="s">
        <v>8777</v>
      </c>
      <c r="C2935" s="6" t="s">
        <v>8778</v>
      </c>
      <c r="D2935" s="6" t="s">
        <v>8861</v>
      </c>
      <c r="E2935" s="49" t="s">
        <v>9076</v>
      </c>
      <c r="F2935" s="6" t="s">
        <v>9077</v>
      </c>
      <c r="G2935" s="6" t="s">
        <v>60</v>
      </c>
      <c r="H2935" s="6" t="s">
        <v>60</v>
      </c>
      <c r="I2935" s="60" t="s">
        <v>16514</v>
      </c>
      <c r="J2935" s="49" t="s">
        <v>16515</v>
      </c>
      <c r="K2935" s="6" t="s">
        <v>16516</v>
      </c>
      <c r="L2935" s="29">
        <f>IF($J$6="с учетом НДС",VLOOKUP(I2935,LEGEND!B:E,4,0)*(1-M2935),VLOOKUP(I2935,LEGEND!B:E,4,0)*(1-M2935)/1.2)</f>
        <v>3060</v>
      </c>
      <c r="M2935" s="57">
        <f>IF(AND(B2935&lt;&gt;"1_Электроинструмент",B2935&lt;&gt;"2_Садовая техника"),$J$5,IF($J$4&lt;=20%,$J$4,IFERROR(VLOOKUP(S2935,LEGEND!$L$2:$M$5,2,FALSE),$J$4)))</f>
        <v>0</v>
      </c>
      <c r="N2935" s="48" t="s">
        <v>60</v>
      </c>
      <c r="O2935" s="6" t="s">
        <v>60</v>
      </c>
      <c r="P2935" s="49" t="s">
        <v>66</v>
      </c>
      <c r="Q2935" s="49" t="s">
        <v>473</v>
      </c>
      <c r="R2935" s="6" t="s">
        <v>60</v>
      </c>
      <c r="S2935" s="49" t="s">
        <v>60</v>
      </c>
      <c r="T2935" s="73" t="str">
        <f>IF(_xlfn.XLOOKUP(I2935,LEGEND!B:B,LEGEND!H:H)&lt;&gt;"-",HYPERLINK(_xlfn.XLOOKUP(I2935,LEGEND!B:B,LEGEND!H:H),"link"),_xlfn.XLOOKUP(I2935,LEGEND!B:B,LEGEND!H:H))</f>
        <v>link</v>
      </c>
      <c r="U2935" s="73" t="str">
        <f>HYPERLINK(_xlfn.XLOOKUP(I2935,LEGEND!B:B,LEGEND!I:I))</f>
        <v>https://milwaukee-media-images.s3.amazonaws.com/hi/4932352404--Hero_1.jpg</v>
      </c>
      <c r="V2935" s="51" t="s">
        <v>16517</v>
      </c>
      <c r="W2935" s="63" t="s">
        <v>71</v>
      </c>
      <c r="X2935" s="64">
        <v>49</v>
      </c>
      <c r="Y2935" s="64">
        <v>49</v>
      </c>
      <c r="Z2935" s="64">
        <v>190</v>
      </c>
      <c r="AA2935" s="84">
        <v>0.54</v>
      </c>
      <c r="AB2935" s="85">
        <v>5</v>
      </c>
      <c r="AC2935" s="85">
        <v>1</v>
      </c>
    </row>
    <row r="2936" spans="1:29" ht="25.5">
      <c r="A2936" s="1"/>
      <c r="B2936" s="6" t="s">
        <v>8777</v>
      </c>
      <c r="C2936" s="6" t="s">
        <v>8778</v>
      </c>
      <c r="D2936" s="6" t="s">
        <v>8861</v>
      </c>
      <c r="E2936" s="49" t="s">
        <v>9076</v>
      </c>
      <c r="F2936" s="6" t="s">
        <v>9077</v>
      </c>
      <c r="G2936" s="6" t="s">
        <v>60</v>
      </c>
      <c r="H2936" s="6" t="s">
        <v>60</v>
      </c>
      <c r="I2936" s="60" t="s">
        <v>16518</v>
      </c>
      <c r="J2936" s="49" t="s">
        <v>16519</v>
      </c>
      <c r="K2936" s="6" t="s">
        <v>16520</v>
      </c>
      <c r="L2936" s="29">
        <f>IF($J$6="с учетом НДС",VLOOKUP(I2936,LEGEND!B:E,4,0)*(1-M2936),VLOOKUP(I2936,LEGEND!B:E,4,0)*(1-M2936)/1.2)</f>
        <v>3080</v>
      </c>
      <c r="M2936" s="57">
        <f>IF(AND(B2936&lt;&gt;"1_Электроинструмент",B2936&lt;&gt;"2_Садовая техника"),$J$5,IF($J$4&lt;=20%,$J$4,IFERROR(VLOOKUP(S2936,LEGEND!$L$2:$M$5,2,FALSE),$J$4)))</f>
        <v>0</v>
      </c>
      <c r="N2936" s="48" t="s">
        <v>60</v>
      </c>
      <c r="O2936" s="6" t="s">
        <v>60</v>
      </c>
      <c r="P2936" s="49" t="s">
        <v>66</v>
      </c>
      <c r="Q2936" s="49" t="s">
        <v>67</v>
      </c>
      <c r="R2936" s="6" t="s">
        <v>60</v>
      </c>
      <c r="S2936" s="49" t="s">
        <v>60</v>
      </c>
      <c r="T2936" s="73" t="str">
        <f>IF(_xlfn.XLOOKUP(I2936,LEGEND!B:B,LEGEND!H:H)&lt;&gt;"-",HYPERLINK(_xlfn.XLOOKUP(I2936,LEGEND!B:B,LEGEND!H:H),"link"),_xlfn.XLOOKUP(I2936,LEGEND!B:B,LEGEND!H:H))</f>
        <v>link</v>
      </c>
      <c r="U2936" s="73" t="str">
        <f>HYPERLINK(_xlfn.XLOOKUP(I2936,LEGEND!B:B,LEGEND!I:I))</f>
        <v>https://milwaukee-media-images.s3.amazonaws.com/hi/4932343294--Hero_1.jpg</v>
      </c>
      <c r="V2936" s="51" t="s">
        <v>16521</v>
      </c>
      <c r="W2936" s="63" t="s">
        <v>4191</v>
      </c>
      <c r="X2936" s="64">
        <v>20</v>
      </c>
      <c r="Y2936" s="64">
        <v>20</v>
      </c>
      <c r="Z2936" s="64">
        <v>90</v>
      </c>
      <c r="AA2936" s="84">
        <v>0.15</v>
      </c>
      <c r="AB2936" s="85">
        <v>1</v>
      </c>
      <c r="AC2936" s="85">
        <v>1</v>
      </c>
    </row>
    <row r="2937" spans="1:29" ht="25.5">
      <c r="A2937" s="1"/>
      <c r="B2937" s="6" t="s">
        <v>8777</v>
      </c>
      <c r="C2937" s="6" t="s">
        <v>8778</v>
      </c>
      <c r="D2937" s="6" t="s">
        <v>8861</v>
      </c>
      <c r="E2937" s="49" t="s">
        <v>9076</v>
      </c>
      <c r="F2937" s="6" t="s">
        <v>9077</v>
      </c>
      <c r="G2937" s="6" t="s">
        <v>60</v>
      </c>
      <c r="H2937" s="6" t="s">
        <v>60</v>
      </c>
      <c r="I2937" s="60" t="s">
        <v>16522</v>
      </c>
      <c r="J2937" s="49" t="s">
        <v>16523</v>
      </c>
      <c r="K2937" s="6" t="s">
        <v>16524</v>
      </c>
      <c r="L2937" s="29">
        <f>IF($J$6="с учетом НДС",VLOOKUP(I2937,LEGEND!B:E,4,0)*(1-M2937),VLOOKUP(I2937,LEGEND!B:E,4,0)*(1-M2937)/1.2)</f>
        <v>3080</v>
      </c>
      <c r="M2937" s="57">
        <f>IF(AND(B2937&lt;&gt;"1_Электроинструмент",B2937&lt;&gt;"2_Садовая техника"),$J$5,IF($J$4&lt;=20%,$J$4,IFERROR(VLOOKUP(S2937,LEGEND!$L$2:$M$5,2,FALSE),$J$4)))</f>
        <v>0</v>
      </c>
      <c r="N2937" s="48" t="s">
        <v>60</v>
      </c>
      <c r="O2937" s="6" t="s">
        <v>60</v>
      </c>
      <c r="P2937" s="49" t="s">
        <v>66</v>
      </c>
      <c r="Q2937" s="49" t="s">
        <v>67</v>
      </c>
      <c r="R2937" s="6" t="s">
        <v>60</v>
      </c>
      <c r="S2937" s="49" t="s">
        <v>60</v>
      </c>
      <c r="T2937" s="73" t="str">
        <f>IF(_xlfn.XLOOKUP(I2937,LEGEND!B:B,LEGEND!H:H)&lt;&gt;"-",HYPERLINK(_xlfn.XLOOKUP(I2937,LEGEND!B:B,LEGEND!H:H),"link"),_xlfn.XLOOKUP(I2937,LEGEND!B:B,LEGEND!H:H))</f>
        <v>link</v>
      </c>
      <c r="U2937" s="73" t="str">
        <f>HYPERLINK(_xlfn.XLOOKUP(I2937,LEGEND!B:B,LEGEND!I:I))</f>
        <v>https://milwaukee-media-images.s3.amazonaws.com/hi/49590012--Hero_1.jpg</v>
      </c>
      <c r="V2937" s="51" t="s">
        <v>16525</v>
      </c>
      <c r="W2937" s="63" t="s">
        <v>71</v>
      </c>
      <c r="X2937" s="64">
        <v>175</v>
      </c>
      <c r="Y2937" s="64">
        <v>50</v>
      </c>
      <c r="Z2937" s="64">
        <v>20</v>
      </c>
      <c r="AA2937" s="84">
        <v>5.6000000000000001E-2</v>
      </c>
      <c r="AB2937" s="85">
        <v>2</v>
      </c>
      <c r="AC2937" s="85">
        <v>1</v>
      </c>
    </row>
    <row r="2938" spans="1:29" ht="15">
      <c r="A2938" s="1"/>
      <c r="B2938" s="6" t="s">
        <v>8777</v>
      </c>
      <c r="C2938" s="6" t="s">
        <v>8778</v>
      </c>
      <c r="D2938" s="6" t="s">
        <v>8861</v>
      </c>
      <c r="E2938" s="49" t="s">
        <v>9076</v>
      </c>
      <c r="F2938" s="6" t="s">
        <v>9077</v>
      </c>
      <c r="G2938" s="6" t="s">
        <v>60</v>
      </c>
      <c r="H2938" s="6" t="s">
        <v>60</v>
      </c>
      <c r="I2938" s="60" t="s">
        <v>16526</v>
      </c>
      <c r="J2938" s="49" t="s">
        <v>16527</v>
      </c>
      <c r="K2938" s="6" t="s">
        <v>16528</v>
      </c>
      <c r="L2938" s="29">
        <f>IF($J$6="с учетом НДС",VLOOKUP(I2938,LEGEND!B:E,4,0)*(1-M2938),VLOOKUP(I2938,LEGEND!B:E,4,0)*(1-M2938)/1.2)</f>
        <v>3150</v>
      </c>
      <c r="M2938" s="57">
        <f>IF(AND(B2938&lt;&gt;"1_Электроинструмент",B2938&lt;&gt;"2_Садовая техника"),$J$5,IF($J$4&lt;=20%,$J$4,IFERROR(VLOOKUP(S2938,LEGEND!$L$2:$M$5,2,FALSE),$J$4)))</f>
        <v>0</v>
      </c>
      <c r="N2938" s="48" t="s">
        <v>60</v>
      </c>
      <c r="O2938" s="6" t="s">
        <v>60</v>
      </c>
      <c r="P2938" s="49" t="s">
        <v>66</v>
      </c>
      <c r="Q2938" s="49" t="s">
        <v>473</v>
      </c>
      <c r="R2938" s="6" t="s">
        <v>60</v>
      </c>
      <c r="S2938" s="49" t="s">
        <v>60</v>
      </c>
      <c r="T2938" s="73" t="str">
        <f>IF(_xlfn.XLOOKUP(I2938,LEGEND!B:B,LEGEND!H:H)&lt;&gt;"-",HYPERLINK(_xlfn.XLOOKUP(I2938,LEGEND!B:B,LEGEND!H:H),"link"),_xlfn.XLOOKUP(I2938,LEGEND!B:B,LEGEND!H:H))</f>
        <v>link</v>
      </c>
      <c r="U2938" s="73" t="str">
        <f>HYPERLINK(_xlfn.XLOOKUP(I2938,LEGEND!B:B,LEGEND!I:I))</f>
        <v>https://milwaukee-media-images.s3.amazonaws.com/hi/4932430337--Hero_1.jpg</v>
      </c>
      <c r="V2938" s="51" t="s">
        <v>16529</v>
      </c>
      <c r="W2938" s="63" t="s">
        <v>71</v>
      </c>
      <c r="X2938" s="64">
        <v>170</v>
      </c>
      <c r="Y2938" s="64">
        <v>30</v>
      </c>
      <c r="Z2938" s="64">
        <v>30</v>
      </c>
      <c r="AA2938" s="84">
        <v>0.28899999999999998</v>
      </c>
      <c r="AB2938" s="85">
        <v>10</v>
      </c>
      <c r="AC2938" s="85">
        <v>1</v>
      </c>
    </row>
    <row r="2939" spans="1:29" ht="25.5">
      <c r="A2939" s="1"/>
      <c r="B2939" s="6" t="s">
        <v>8777</v>
      </c>
      <c r="C2939" s="6" t="s">
        <v>8778</v>
      </c>
      <c r="D2939" s="6" t="s">
        <v>8861</v>
      </c>
      <c r="E2939" s="49" t="s">
        <v>9076</v>
      </c>
      <c r="F2939" s="6" t="s">
        <v>9077</v>
      </c>
      <c r="G2939" s="6" t="s">
        <v>60</v>
      </c>
      <c r="H2939" s="6" t="s">
        <v>60</v>
      </c>
      <c r="I2939" s="60" t="s">
        <v>16530</v>
      </c>
      <c r="J2939" s="49" t="s">
        <v>16531</v>
      </c>
      <c r="K2939" s="6" t="s">
        <v>16532</v>
      </c>
      <c r="L2939" s="29">
        <f>IF($J$6="с учетом НДС",VLOOKUP(I2939,LEGEND!B:E,4,0)*(1-M2939),VLOOKUP(I2939,LEGEND!B:E,4,0)*(1-M2939)/1.2)</f>
        <v>3220</v>
      </c>
      <c r="M2939" s="57">
        <f>IF(AND(B2939&lt;&gt;"1_Электроинструмент",B2939&lt;&gt;"2_Садовая техника"),$J$5,IF($J$4&lt;=20%,$J$4,IFERROR(VLOOKUP(S2939,LEGEND!$L$2:$M$5,2,FALSE),$J$4)))</f>
        <v>0</v>
      </c>
      <c r="N2939" s="48" t="s">
        <v>60</v>
      </c>
      <c r="O2939" s="6" t="s">
        <v>60</v>
      </c>
      <c r="P2939" s="49" t="s">
        <v>66</v>
      </c>
      <c r="Q2939" s="49" t="s">
        <v>67</v>
      </c>
      <c r="R2939" s="6" t="s">
        <v>60</v>
      </c>
      <c r="S2939" s="49" t="s">
        <v>60</v>
      </c>
      <c r="T2939" s="73" t="str">
        <f>IF(_xlfn.XLOOKUP(I2939,LEGEND!B:B,LEGEND!H:H)&lt;&gt;"-",HYPERLINK(_xlfn.XLOOKUP(I2939,LEGEND!B:B,LEGEND!H:H),"link"),_xlfn.XLOOKUP(I2939,LEGEND!B:B,LEGEND!H:H))</f>
        <v>link</v>
      </c>
      <c r="U2939" s="73" t="str">
        <f>HYPERLINK(_xlfn.XLOOKUP(I2939,LEGEND!B:B,LEGEND!I:I))</f>
        <v>https://milwaukee-media-images.s3.amazonaws.com/hi/4932343295--Hero_1.jpg</v>
      </c>
      <c r="V2939" s="51" t="s">
        <v>16533</v>
      </c>
      <c r="W2939" s="63" t="s">
        <v>4191</v>
      </c>
      <c r="X2939" s="64">
        <v>20</v>
      </c>
      <c r="Y2939" s="64">
        <v>20</v>
      </c>
      <c r="Z2939" s="64">
        <v>90</v>
      </c>
      <c r="AA2939" s="84">
        <v>0.15</v>
      </c>
      <c r="AB2939" s="85">
        <v>1</v>
      </c>
      <c r="AC2939" s="85">
        <v>1</v>
      </c>
    </row>
    <row r="2940" spans="1:29" ht="25.5">
      <c r="A2940" s="1"/>
      <c r="B2940" s="6" t="s">
        <v>8777</v>
      </c>
      <c r="C2940" s="6" t="s">
        <v>8778</v>
      </c>
      <c r="D2940" s="6" t="s">
        <v>8861</v>
      </c>
      <c r="E2940" s="49" t="s">
        <v>9076</v>
      </c>
      <c r="F2940" s="6" t="s">
        <v>9077</v>
      </c>
      <c r="G2940" s="6" t="s">
        <v>60</v>
      </c>
      <c r="H2940" s="6" t="s">
        <v>60</v>
      </c>
      <c r="I2940" s="60" t="s">
        <v>16539</v>
      </c>
      <c r="J2940" s="49" t="s">
        <v>16540</v>
      </c>
      <c r="K2940" s="6" t="s">
        <v>16541</v>
      </c>
      <c r="L2940" s="29">
        <f>IF($J$6="с учетом НДС",VLOOKUP(I2940,LEGEND!B:E,4,0)*(1-M2940),VLOOKUP(I2940,LEGEND!B:E,4,0)*(1-M2940)/1.2)</f>
        <v>3270</v>
      </c>
      <c r="M2940" s="57">
        <f>IF(AND(B2940&lt;&gt;"1_Электроинструмент",B2940&lt;&gt;"2_Садовая техника"),$J$5,IF($J$4&lt;=20%,$J$4,IFERROR(VLOOKUP(S2940,LEGEND!$L$2:$M$5,2,FALSE),$J$4)))</f>
        <v>0</v>
      </c>
      <c r="N2940" s="48" t="s">
        <v>60</v>
      </c>
      <c r="O2940" s="6" t="s">
        <v>60</v>
      </c>
      <c r="P2940" s="49" t="s">
        <v>66</v>
      </c>
      <c r="Q2940" s="49" t="s">
        <v>67</v>
      </c>
      <c r="R2940" s="6" t="s">
        <v>60</v>
      </c>
      <c r="S2940" s="49" t="s">
        <v>60</v>
      </c>
      <c r="T2940" s="73" t="str">
        <f>IF(_xlfn.XLOOKUP(I2940,LEGEND!B:B,LEGEND!H:H)&lt;&gt;"-",HYPERLINK(_xlfn.XLOOKUP(I2940,LEGEND!B:B,LEGEND!H:H),"link"),_xlfn.XLOOKUP(I2940,LEGEND!B:B,LEGEND!H:H))</f>
        <v>link</v>
      </c>
      <c r="U2940" s="73" t="str">
        <f>HYPERLINK(_xlfn.XLOOKUP(I2940,LEGEND!B:B,LEGEND!I:I))</f>
        <v>https://milwaukee-media-images.s3.amazonaws.com/hi/4932352405--Hero_1.jpg</v>
      </c>
      <c r="V2940" s="51" t="s">
        <v>16542</v>
      </c>
      <c r="W2940" s="63" t="s">
        <v>71</v>
      </c>
      <c r="X2940" s="64">
        <v>49</v>
      </c>
      <c r="Y2940" s="64">
        <v>49</v>
      </c>
      <c r="Z2940" s="64">
        <v>190</v>
      </c>
      <c r="AA2940" s="84">
        <v>0.56000000000000005</v>
      </c>
      <c r="AB2940" s="85">
        <v>5</v>
      </c>
      <c r="AC2940" s="85">
        <v>1</v>
      </c>
    </row>
    <row r="2941" spans="1:29" ht="25.5">
      <c r="A2941" s="1"/>
      <c r="B2941" s="6" t="s">
        <v>8777</v>
      </c>
      <c r="C2941" s="6" t="s">
        <v>8778</v>
      </c>
      <c r="D2941" s="6" t="s">
        <v>8861</v>
      </c>
      <c r="E2941" s="49" t="s">
        <v>9076</v>
      </c>
      <c r="F2941" s="6" t="s">
        <v>9077</v>
      </c>
      <c r="G2941" s="6" t="s">
        <v>60</v>
      </c>
      <c r="H2941" s="6" t="s">
        <v>60</v>
      </c>
      <c r="I2941" s="60" t="s">
        <v>16543</v>
      </c>
      <c r="J2941" s="49" t="s">
        <v>16544</v>
      </c>
      <c r="K2941" s="6" t="s">
        <v>16545</v>
      </c>
      <c r="L2941" s="29">
        <f>IF($J$6="с учетом НДС",VLOOKUP(I2941,LEGEND!B:E,4,0)*(1-M2941),VLOOKUP(I2941,LEGEND!B:E,4,0)*(1-M2941)/1.2)</f>
        <v>3280</v>
      </c>
      <c r="M2941" s="57">
        <f>IF(AND(B2941&lt;&gt;"1_Электроинструмент",B2941&lt;&gt;"2_Садовая техника"),$J$5,IF($J$4&lt;=20%,$J$4,IFERROR(VLOOKUP(S2941,LEGEND!$L$2:$M$5,2,FALSE),$J$4)))</f>
        <v>0</v>
      </c>
      <c r="N2941" s="48" t="s">
        <v>60</v>
      </c>
      <c r="O2941" s="6" t="s">
        <v>60</v>
      </c>
      <c r="P2941" s="49" t="s">
        <v>66</v>
      </c>
      <c r="Q2941" s="49" t="s">
        <v>67</v>
      </c>
      <c r="R2941" s="6" t="s">
        <v>60</v>
      </c>
      <c r="S2941" s="49" t="s">
        <v>60</v>
      </c>
      <c r="T2941" s="73" t="str">
        <f>IF(_xlfn.XLOOKUP(I2941,LEGEND!B:B,LEGEND!H:H)&lt;&gt;"-",HYPERLINK(_xlfn.XLOOKUP(I2941,LEGEND!B:B,LEGEND!H:H),"link"),_xlfn.XLOOKUP(I2941,LEGEND!B:B,LEGEND!H:H))</f>
        <v>link</v>
      </c>
      <c r="U2941" s="73" t="str">
        <f>HYPERLINK(_xlfn.XLOOKUP(I2941,LEGEND!B:B,LEGEND!I:I))</f>
        <v>https://milwaukee-media-images.s3.amazonaws.com/hi/4932343284--Hero_1.jpg</v>
      </c>
      <c r="V2941" s="51" t="s">
        <v>16546</v>
      </c>
      <c r="W2941" s="63" t="s">
        <v>4191</v>
      </c>
      <c r="X2941" s="64">
        <v>32</v>
      </c>
      <c r="Y2941" s="64">
        <v>32</v>
      </c>
      <c r="Z2941" s="64">
        <v>75</v>
      </c>
      <c r="AA2941" s="84">
        <v>0.15</v>
      </c>
      <c r="AB2941" s="85">
        <v>1</v>
      </c>
      <c r="AC2941" s="85">
        <v>1</v>
      </c>
    </row>
    <row r="2942" spans="1:29" ht="25.5">
      <c r="A2942" s="1"/>
      <c r="B2942" s="6" t="s">
        <v>8777</v>
      </c>
      <c r="C2942" s="6" t="s">
        <v>8778</v>
      </c>
      <c r="D2942" s="6" t="s">
        <v>8861</v>
      </c>
      <c r="E2942" s="49" t="s">
        <v>9076</v>
      </c>
      <c r="F2942" s="6" t="s">
        <v>9077</v>
      </c>
      <c r="G2942" s="6" t="s">
        <v>60</v>
      </c>
      <c r="H2942" s="6" t="s">
        <v>60</v>
      </c>
      <c r="I2942" s="60" t="s">
        <v>16547</v>
      </c>
      <c r="J2942" s="49" t="s">
        <v>16548</v>
      </c>
      <c r="K2942" s="6" t="s">
        <v>16549</v>
      </c>
      <c r="L2942" s="29">
        <f>IF($J$6="с учетом НДС",VLOOKUP(I2942,LEGEND!B:E,4,0)*(1-M2942),VLOOKUP(I2942,LEGEND!B:E,4,0)*(1-M2942)/1.2)</f>
        <v>3340</v>
      </c>
      <c r="M2942" s="57">
        <f>IF(AND(B2942&lt;&gt;"1_Электроинструмент",B2942&lt;&gt;"2_Садовая техника"),$J$5,IF($J$4&lt;=20%,$J$4,IFERROR(VLOOKUP(S2942,LEGEND!$L$2:$M$5,2,FALSE),$J$4)))</f>
        <v>0</v>
      </c>
      <c r="N2942" s="48" t="s">
        <v>60</v>
      </c>
      <c r="O2942" s="6" t="s">
        <v>60</v>
      </c>
      <c r="P2942" s="49" t="s">
        <v>66</v>
      </c>
      <c r="Q2942" s="49" t="s">
        <v>67</v>
      </c>
      <c r="R2942" s="6" t="s">
        <v>60</v>
      </c>
      <c r="S2942" s="49" t="s">
        <v>60</v>
      </c>
      <c r="T2942" s="73" t="str">
        <f>IF(_xlfn.XLOOKUP(I2942,LEGEND!B:B,LEGEND!H:H)&lt;&gt;"-",HYPERLINK(_xlfn.XLOOKUP(I2942,LEGEND!B:B,LEGEND!H:H),"link"),_xlfn.XLOOKUP(I2942,LEGEND!B:B,LEGEND!H:H))</f>
        <v>link</v>
      </c>
      <c r="U2942" s="73" t="str">
        <f>HYPERLINK(_xlfn.XLOOKUP(I2942,LEGEND!B:B,LEGEND!I:I))</f>
        <v>https://milwaukee-media-images.s3.amazonaws.com/hi/4932343296--Hero_1.jpg</v>
      </c>
      <c r="V2942" s="51" t="s">
        <v>16550</v>
      </c>
      <c r="W2942" s="63" t="s">
        <v>4191</v>
      </c>
      <c r="X2942" s="64">
        <v>22</v>
      </c>
      <c r="Y2942" s="64">
        <v>22</v>
      </c>
      <c r="Z2942" s="64">
        <v>90</v>
      </c>
      <c r="AA2942" s="84">
        <v>0.15</v>
      </c>
      <c r="AB2942" s="85">
        <v>1</v>
      </c>
      <c r="AC2942" s="85">
        <v>1</v>
      </c>
    </row>
    <row r="2943" spans="1:29" ht="25.5">
      <c r="A2943" s="1"/>
      <c r="B2943" s="6" t="s">
        <v>8777</v>
      </c>
      <c r="C2943" s="6" t="s">
        <v>8778</v>
      </c>
      <c r="D2943" s="6" t="s">
        <v>8861</v>
      </c>
      <c r="E2943" s="49" t="s">
        <v>9076</v>
      </c>
      <c r="F2943" s="6" t="s">
        <v>9077</v>
      </c>
      <c r="G2943" s="6" t="s">
        <v>60</v>
      </c>
      <c r="H2943" s="6" t="s">
        <v>60</v>
      </c>
      <c r="I2943" s="60" t="s">
        <v>16551</v>
      </c>
      <c r="J2943" s="49" t="s">
        <v>16552</v>
      </c>
      <c r="K2943" s="6" t="s">
        <v>16553</v>
      </c>
      <c r="L2943" s="29">
        <f>IF($J$6="с учетом НДС",VLOOKUP(I2943,LEGEND!B:E,4,0)*(1-M2943),VLOOKUP(I2943,LEGEND!B:E,4,0)*(1-M2943)/1.2)</f>
        <v>3380</v>
      </c>
      <c r="M2943" s="57">
        <f>IF(AND(B2943&lt;&gt;"1_Электроинструмент",B2943&lt;&gt;"2_Садовая техника"),$J$5,IF($J$4&lt;=20%,$J$4,IFERROR(VLOOKUP(S2943,LEGEND!$L$2:$M$5,2,FALSE),$J$4)))</f>
        <v>0</v>
      </c>
      <c r="N2943" s="48" t="s">
        <v>60</v>
      </c>
      <c r="O2943" s="6" t="s">
        <v>60</v>
      </c>
      <c r="P2943" s="49" t="s">
        <v>66</v>
      </c>
      <c r="Q2943" s="49" t="s">
        <v>67</v>
      </c>
      <c r="R2943" s="6" t="s">
        <v>60</v>
      </c>
      <c r="S2943" s="49" t="s">
        <v>60</v>
      </c>
      <c r="T2943" s="73" t="str">
        <f>IF(_xlfn.XLOOKUP(I2943,LEGEND!B:B,LEGEND!H:H)&lt;&gt;"-",HYPERLINK(_xlfn.XLOOKUP(I2943,LEGEND!B:B,LEGEND!H:H),"link"),_xlfn.XLOOKUP(I2943,LEGEND!B:B,LEGEND!H:H))</f>
        <v>link</v>
      </c>
      <c r="U2943" s="73" t="str">
        <f>HYPERLINK(_xlfn.XLOOKUP(I2943,LEGEND!B:B,LEGEND!I:I))</f>
        <v>https://milwaukee-media-images.s3.amazonaws.com/hi/4932343285--Hero_1.jpg</v>
      </c>
      <c r="V2943" s="51" t="s">
        <v>16554</v>
      </c>
      <c r="W2943" s="63" t="s">
        <v>4191</v>
      </c>
      <c r="X2943" s="64">
        <v>32</v>
      </c>
      <c r="Y2943" s="64">
        <v>32</v>
      </c>
      <c r="Z2943" s="64">
        <v>75</v>
      </c>
      <c r="AA2943" s="84">
        <v>0.15</v>
      </c>
      <c r="AB2943" s="85">
        <v>1</v>
      </c>
      <c r="AC2943" s="85">
        <v>1</v>
      </c>
    </row>
    <row r="2944" spans="1:29" ht="25.5">
      <c r="A2944" s="1"/>
      <c r="B2944" s="6" t="s">
        <v>8777</v>
      </c>
      <c r="C2944" s="6" t="s">
        <v>8778</v>
      </c>
      <c r="D2944" s="6" t="s">
        <v>8861</v>
      </c>
      <c r="E2944" s="49" t="s">
        <v>9076</v>
      </c>
      <c r="F2944" s="6" t="s">
        <v>9077</v>
      </c>
      <c r="G2944" s="6" t="s">
        <v>60</v>
      </c>
      <c r="H2944" s="6" t="s">
        <v>60</v>
      </c>
      <c r="I2944" s="60" t="s">
        <v>16555</v>
      </c>
      <c r="J2944" s="49" t="s">
        <v>16556</v>
      </c>
      <c r="K2944" s="6" t="s">
        <v>16557</v>
      </c>
      <c r="L2944" s="29">
        <f>IF($J$6="с учетом НДС",VLOOKUP(I2944,LEGEND!B:E,4,0)*(1-M2944),VLOOKUP(I2944,LEGEND!B:E,4,0)*(1-M2944)/1.2)</f>
        <v>3440</v>
      </c>
      <c r="M2944" s="57">
        <f>IF(AND(B2944&lt;&gt;"1_Электроинструмент",B2944&lt;&gt;"2_Садовая техника"),$J$5,IF($J$4&lt;=20%,$J$4,IFERROR(VLOOKUP(S2944,LEGEND!$L$2:$M$5,2,FALSE),$J$4)))</f>
        <v>0</v>
      </c>
      <c r="N2944" s="48" t="s">
        <v>60</v>
      </c>
      <c r="O2944" s="6" t="s">
        <v>60</v>
      </c>
      <c r="P2944" s="49" t="s">
        <v>66</v>
      </c>
      <c r="Q2944" s="49" t="s">
        <v>67</v>
      </c>
      <c r="R2944" s="6" t="s">
        <v>60</v>
      </c>
      <c r="S2944" s="49" t="s">
        <v>60</v>
      </c>
      <c r="T2944" s="73" t="str">
        <f>IF(_xlfn.XLOOKUP(I2944,LEGEND!B:B,LEGEND!H:H)&lt;&gt;"-",HYPERLINK(_xlfn.XLOOKUP(I2944,LEGEND!B:B,LEGEND!H:H),"link"),_xlfn.XLOOKUP(I2944,LEGEND!B:B,LEGEND!H:H))</f>
        <v>-</v>
      </c>
      <c r="U2944" s="73" t="str">
        <f>HYPERLINK(_xlfn.XLOOKUP(I2944,LEGEND!B:B,LEGEND!I:I))</f>
        <v>https://milwaukee-media-images.s3.amazonaws.com/hi/4932373354--Hero_1.jpg</v>
      </c>
      <c r="V2944" s="51" t="s">
        <v>16558</v>
      </c>
      <c r="W2944" s="63" t="s">
        <v>71</v>
      </c>
      <c r="X2944" s="64">
        <v>35</v>
      </c>
      <c r="Y2944" s="64">
        <v>35</v>
      </c>
      <c r="Z2944" s="64">
        <v>156</v>
      </c>
      <c r="AA2944" s="84">
        <v>0.31900000000000001</v>
      </c>
      <c r="AB2944" s="85">
        <v>5</v>
      </c>
      <c r="AC2944" s="85">
        <v>1</v>
      </c>
    </row>
    <row r="2945" spans="1:29" ht="25.5">
      <c r="A2945" s="1"/>
      <c r="B2945" s="6" t="s">
        <v>8777</v>
      </c>
      <c r="C2945" s="6" t="s">
        <v>8778</v>
      </c>
      <c r="D2945" s="6" t="s">
        <v>8861</v>
      </c>
      <c r="E2945" s="49" t="s">
        <v>9076</v>
      </c>
      <c r="F2945" s="6" t="s">
        <v>9077</v>
      </c>
      <c r="G2945" s="6" t="s">
        <v>60</v>
      </c>
      <c r="H2945" s="6" t="s">
        <v>60</v>
      </c>
      <c r="I2945" s="60" t="s">
        <v>16559</v>
      </c>
      <c r="J2945" s="49" t="s">
        <v>16560</v>
      </c>
      <c r="K2945" s="6" t="s">
        <v>16561</v>
      </c>
      <c r="L2945" s="29">
        <f>IF($J$6="с учетом НДС",VLOOKUP(I2945,LEGEND!B:E,4,0)*(1-M2945),VLOOKUP(I2945,LEGEND!B:E,4,0)*(1-M2945)/1.2)</f>
        <v>3460</v>
      </c>
      <c r="M2945" s="57">
        <f>IF(AND(B2945&lt;&gt;"1_Электроинструмент",B2945&lt;&gt;"2_Садовая техника"),$J$5,IF($J$4&lt;=20%,$J$4,IFERROR(VLOOKUP(S2945,LEGEND!$L$2:$M$5,2,FALSE),$J$4)))</f>
        <v>0</v>
      </c>
      <c r="N2945" s="48" t="s">
        <v>60</v>
      </c>
      <c r="O2945" s="6" t="s">
        <v>60</v>
      </c>
      <c r="P2945" s="49" t="s">
        <v>66</v>
      </c>
      <c r="Q2945" s="49" t="s">
        <v>67</v>
      </c>
      <c r="R2945" s="6" t="s">
        <v>60</v>
      </c>
      <c r="S2945" s="49" t="s">
        <v>60</v>
      </c>
      <c r="T2945" s="73" t="str">
        <f>IF(_xlfn.XLOOKUP(I2945,LEGEND!B:B,LEGEND!H:H)&lt;&gt;"-",HYPERLINK(_xlfn.XLOOKUP(I2945,LEGEND!B:B,LEGEND!H:H),"link"),_xlfn.XLOOKUP(I2945,LEGEND!B:B,LEGEND!H:H))</f>
        <v>link</v>
      </c>
      <c r="U2945" s="73" t="str">
        <f>HYPERLINK(_xlfn.XLOOKUP(I2945,LEGEND!B:B,LEGEND!I:I))</f>
        <v>https://milwaukee-media-images.s3.amazonaws.com/hi/4932343286--Hero_1.jpg</v>
      </c>
      <c r="V2945" s="51" t="s">
        <v>16562</v>
      </c>
      <c r="W2945" s="63" t="s">
        <v>4191</v>
      </c>
      <c r="X2945" s="64">
        <v>32</v>
      </c>
      <c r="Y2945" s="64">
        <v>32</v>
      </c>
      <c r="Z2945" s="64">
        <v>75</v>
      </c>
      <c r="AA2945" s="84">
        <v>0.15</v>
      </c>
      <c r="AB2945" s="85">
        <v>1</v>
      </c>
      <c r="AC2945" s="85">
        <v>1</v>
      </c>
    </row>
    <row r="2946" spans="1:29" ht="25.5">
      <c r="A2946" s="1"/>
      <c r="B2946" s="6" t="s">
        <v>8777</v>
      </c>
      <c r="C2946" s="6" t="s">
        <v>8778</v>
      </c>
      <c r="D2946" s="6" t="s">
        <v>8861</v>
      </c>
      <c r="E2946" s="49" t="s">
        <v>9076</v>
      </c>
      <c r="F2946" s="6" t="s">
        <v>9077</v>
      </c>
      <c r="G2946" s="6" t="s">
        <v>60</v>
      </c>
      <c r="H2946" s="6" t="s">
        <v>60</v>
      </c>
      <c r="I2946" s="60" t="s">
        <v>16563</v>
      </c>
      <c r="J2946" s="49" t="s">
        <v>16564</v>
      </c>
      <c r="K2946" s="6" t="s">
        <v>16565</v>
      </c>
      <c r="L2946" s="29">
        <f>IF($J$6="с учетом НДС",VLOOKUP(I2946,LEGEND!B:E,4,0)*(1-M2946),VLOOKUP(I2946,LEGEND!B:E,4,0)*(1-M2946)/1.2)</f>
        <v>3470</v>
      </c>
      <c r="M2946" s="57">
        <f>IF(AND(B2946&lt;&gt;"1_Электроинструмент",B2946&lt;&gt;"2_Садовая техника"),$J$5,IF($J$4&lt;=20%,$J$4,IFERROR(VLOOKUP(S2946,LEGEND!$L$2:$M$5,2,FALSE),$J$4)))</f>
        <v>0</v>
      </c>
      <c r="N2946" s="48" t="s">
        <v>60</v>
      </c>
      <c r="O2946" s="6" t="s">
        <v>60</v>
      </c>
      <c r="P2946" s="49" t="s">
        <v>66</v>
      </c>
      <c r="Q2946" s="49" t="s">
        <v>67</v>
      </c>
      <c r="R2946" s="6" t="s">
        <v>60</v>
      </c>
      <c r="S2946" s="49" t="s">
        <v>60</v>
      </c>
      <c r="T2946" s="73" t="str">
        <f>IF(_xlfn.XLOOKUP(I2946,LEGEND!B:B,LEGEND!H:H)&lt;&gt;"-",HYPERLINK(_xlfn.XLOOKUP(I2946,LEGEND!B:B,LEGEND!H:H),"link"),_xlfn.XLOOKUP(I2946,LEGEND!B:B,LEGEND!H:H))</f>
        <v>link</v>
      </c>
      <c r="U2946" s="73" t="str">
        <f>HYPERLINK(_xlfn.XLOOKUP(I2946,LEGEND!B:B,LEGEND!I:I))</f>
        <v>https://milwaukee-media-images.s3.amazonaws.com/hi/4932343297--Hero_1.jpg</v>
      </c>
      <c r="V2946" s="51" t="s">
        <v>16566</v>
      </c>
      <c r="W2946" s="63" t="s">
        <v>4191</v>
      </c>
      <c r="X2946" s="64">
        <v>22</v>
      </c>
      <c r="Y2946" s="64">
        <v>22</v>
      </c>
      <c r="Z2946" s="64">
        <v>90</v>
      </c>
      <c r="AA2946" s="84">
        <v>0.15</v>
      </c>
      <c r="AB2946" s="85">
        <v>1</v>
      </c>
      <c r="AC2946" s="85">
        <v>1</v>
      </c>
    </row>
    <row r="2947" spans="1:29" ht="25.5">
      <c r="A2947" s="1"/>
      <c r="B2947" s="6" t="s">
        <v>8777</v>
      </c>
      <c r="C2947" s="6" t="s">
        <v>8778</v>
      </c>
      <c r="D2947" s="6" t="s">
        <v>8861</v>
      </c>
      <c r="E2947" s="49" t="s">
        <v>9076</v>
      </c>
      <c r="F2947" s="6" t="s">
        <v>9077</v>
      </c>
      <c r="G2947" s="6" t="s">
        <v>60</v>
      </c>
      <c r="H2947" s="6" t="s">
        <v>60</v>
      </c>
      <c r="I2947" s="60" t="s">
        <v>16567</v>
      </c>
      <c r="J2947" s="49" t="s">
        <v>16568</v>
      </c>
      <c r="K2947" s="6" t="s">
        <v>16569</v>
      </c>
      <c r="L2947" s="29">
        <f>IF($J$6="с учетом НДС",VLOOKUP(I2947,LEGEND!B:E,4,0)*(1-M2947),VLOOKUP(I2947,LEGEND!B:E,4,0)*(1-M2947)/1.2)</f>
        <v>3580</v>
      </c>
      <c r="M2947" s="57">
        <f>IF(AND(B2947&lt;&gt;"1_Электроинструмент",B2947&lt;&gt;"2_Садовая техника"),$J$5,IF($J$4&lt;=20%,$J$4,IFERROR(VLOOKUP(S2947,LEGEND!$L$2:$M$5,2,FALSE),$J$4)))</f>
        <v>0</v>
      </c>
      <c r="N2947" s="48" t="s">
        <v>60</v>
      </c>
      <c r="O2947" s="6" t="s">
        <v>60</v>
      </c>
      <c r="P2947" s="49" t="s">
        <v>66</v>
      </c>
      <c r="Q2947" s="49" t="s">
        <v>67</v>
      </c>
      <c r="R2947" s="6" t="s">
        <v>60</v>
      </c>
      <c r="S2947" s="49" t="s">
        <v>60</v>
      </c>
      <c r="T2947" s="73" t="str">
        <f>IF(_xlfn.XLOOKUP(I2947,LEGEND!B:B,LEGEND!H:H)&lt;&gt;"-",HYPERLINK(_xlfn.XLOOKUP(I2947,LEGEND!B:B,LEGEND!H:H),"link"),_xlfn.XLOOKUP(I2947,LEGEND!B:B,LEGEND!H:H))</f>
        <v>link</v>
      </c>
      <c r="U2947" s="73" t="str">
        <f>HYPERLINK(_xlfn.XLOOKUP(I2947,LEGEND!B:B,LEGEND!I:I))</f>
        <v>https://milwaukee-media-images.s3.amazonaws.com/hi/4932343287--Hero_1.jpg</v>
      </c>
      <c r="V2947" s="51" t="s">
        <v>16570</v>
      </c>
      <c r="W2947" s="63" t="s">
        <v>4191</v>
      </c>
      <c r="X2947" s="64">
        <v>32</v>
      </c>
      <c r="Y2947" s="64">
        <v>32</v>
      </c>
      <c r="Z2947" s="64">
        <v>75</v>
      </c>
      <c r="AA2947" s="84">
        <v>0.16</v>
      </c>
      <c r="AB2947" s="85">
        <v>1</v>
      </c>
      <c r="AC2947" s="85">
        <v>1</v>
      </c>
    </row>
    <row r="2948" spans="1:29" ht="25.5">
      <c r="A2948" s="1"/>
      <c r="B2948" s="6" t="s">
        <v>8777</v>
      </c>
      <c r="C2948" s="6" t="s">
        <v>8778</v>
      </c>
      <c r="D2948" s="6" t="s">
        <v>8861</v>
      </c>
      <c r="E2948" s="49" t="s">
        <v>9076</v>
      </c>
      <c r="F2948" s="6" t="s">
        <v>9077</v>
      </c>
      <c r="G2948" s="6" t="s">
        <v>60</v>
      </c>
      <c r="H2948" s="6" t="s">
        <v>60</v>
      </c>
      <c r="I2948" s="60" t="s">
        <v>16571</v>
      </c>
      <c r="J2948" s="49" t="s">
        <v>16572</v>
      </c>
      <c r="K2948" s="6" t="s">
        <v>16573</v>
      </c>
      <c r="L2948" s="29">
        <f>IF($J$6="с учетом НДС",VLOOKUP(I2948,LEGEND!B:E,4,0)*(1-M2948),VLOOKUP(I2948,LEGEND!B:E,4,0)*(1-M2948)/1.2)</f>
        <v>3620</v>
      </c>
      <c r="M2948" s="57">
        <f>IF(AND(B2948&lt;&gt;"1_Электроинструмент",B2948&lt;&gt;"2_Садовая техника"),$J$5,IF($J$4&lt;=20%,$J$4,IFERROR(VLOOKUP(S2948,LEGEND!$L$2:$M$5,2,FALSE),$J$4)))</f>
        <v>0</v>
      </c>
      <c r="N2948" s="48" t="s">
        <v>60</v>
      </c>
      <c r="O2948" s="6" t="s">
        <v>60</v>
      </c>
      <c r="P2948" s="49" t="s">
        <v>66</v>
      </c>
      <c r="Q2948" s="49" t="s">
        <v>67</v>
      </c>
      <c r="R2948" s="6" t="s">
        <v>60</v>
      </c>
      <c r="S2948" s="49" t="s">
        <v>60</v>
      </c>
      <c r="T2948" s="73" t="str">
        <f>IF(_xlfn.XLOOKUP(I2948,LEGEND!B:B,LEGEND!H:H)&lt;&gt;"-",HYPERLINK(_xlfn.XLOOKUP(I2948,LEGEND!B:B,LEGEND!H:H),"link"),_xlfn.XLOOKUP(I2948,LEGEND!B:B,LEGEND!H:H))</f>
        <v>link</v>
      </c>
      <c r="U2948" s="73" t="str">
        <f>HYPERLINK(_xlfn.XLOOKUP(I2948,LEGEND!B:B,LEGEND!I:I))</f>
        <v>https://milwaukee-media-images.s3.amazonaws.com/hi/4932343298--Hero_1.jpg</v>
      </c>
      <c r="V2948" s="51" t="s">
        <v>16574</v>
      </c>
      <c r="W2948" s="63" t="s">
        <v>4191</v>
      </c>
      <c r="X2948" s="64">
        <v>26</v>
      </c>
      <c r="Y2948" s="64">
        <v>26</v>
      </c>
      <c r="Z2948" s="64">
        <v>75</v>
      </c>
      <c r="AA2948" s="84">
        <v>0.15</v>
      </c>
      <c r="AB2948" s="85">
        <v>1</v>
      </c>
      <c r="AC2948" s="85">
        <v>1</v>
      </c>
    </row>
    <row r="2949" spans="1:29" ht="25.5">
      <c r="A2949" s="1"/>
      <c r="B2949" s="6" t="s">
        <v>8777</v>
      </c>
      <c r="C2949" s="6" t="s">
        <v>8778</v>
      </c>
      <c r="D2949" s="6" t="s">
        <v>8861</v>
      </c>
      <c r="E2949" s="49" t="s">
        <v>9076</v>
      </c>
      <c r="F2949" s="6" t="s">
        <v>9077</v>
      </c>
      <c r="G2949" s="6" t="s">
        <v>60</v>
      </c>
      <c r="H2949" s="6" t="s">
        <v>60</v>
      </c>
      <c r="I2949" s="60" t="s">
        <v>16575</v>
      </c>
      <c r="J2949" s="49" t="s">
        <v>16576</v>
      </c>
      <c r="K2949" s="6" t="s">
        <v>16577</v>
      </c>
      <c r="L2949" s="29">
        <f>IF($J$6="с учетом НДС",VLOOKUP(I2949,LEGEND!B:E,4,0)*(1-M2949),VLOOKUP(I2949,LEGEND!B:E,4,0)*(1-M2949)/1.2)</f>
        <v>3680</v>
      </c>
      <c r="M2949" s="57">
        <f>IF(AND(B2949&lt;&gt;"1_Электроинструмент",B2949&lt;&gt;"2_Садовая техника"),$J$5,IF($J$4&lt;=20%,$J$4,IFERROR(VLOOKUP(S2949,LEGEND!$L$2:$M$5,2,FALSE),$J$4)))</f>
        <v>0</v>
      </c>
      <c r="N2949" s="48" t="s">
        <v>60</v>
      </c>
      <c r="O2949" s="6" t="s">
        <v>60</v>
      </c>
      <c r="P2949" s="49" t="s">
        <v>66</v>
      </c>
      <c r="Q2949" s="49" t="s">
        <v>67</v>
      </c>
      <c r="R2949" s="6" t="s">
        <v>60</v>
      </c>
      <c r="S2949" s="49" t="s">
        <v>60</v>
      </c>
      <c r="T2949" s="73" t="str">
        <f>IF(_xlfn.XLOOKUP(I2949,LEGEND!B:B,LEGEND!H:H)&lt;&gt;"-",HYPERLINK(_xlfn.XLOOKUP(I2949,LEGEND!B:B,LEGEND!H:H),"link"),_xlfn.XLOOKUP(I2949,LEGEND!B:B,LEGEND!H:H))</f>
        <v>link</v>
      </c>
      <c r="U2949" s="73" t="str">
        <f>HYPERLINK(_xlfn.XLOOKUP(I2949,LEGEND!B:B,LEGEND!I:I))</f>
        <v>https://milwaukee-media-images.s3.amazonaws.com/hi/4932343288--Hero_1.jpg</v>
      </c>
      <c r="V2949" s="51" t="s">
        <v>16578</v>
      </c>
      <c r="W2949" s="63" t="s">
        <v>4191</v>
      </c>
      <c r="X2949" s="64">
        <v>32</v>
      </c>
      <c r="Y2949" s="64">
        <v>32</v>
      </c>
      <c r="Z2949" s="64">
        <v>75</v>
      </c>
      <c r="AA2949" s="84">
        <v>0.16800000000000001</v>
      </c>
      <c r="AB2949" s="85">
        <v>1</v>
      </c>
      <c r="AC2949" s="85">
        <v>1</v>
      </c>
    </row>
    <row r="2950" spans="1:29" ht="25.5">
      <c r="A2950" s="1"/>
      <c r="B2950" s="6" t="s">
        <v>8777</v>
      </c>
      <c r="C2950" s="6" t="s">
        <v>8778</v>
      </c>
      <c r="D2950" s="6" t="s">
        <v>8861</v>
      </c>
      <c r="E2950" s="49" t="s">
        <v>9076</v>
      </c>
      <c r="F2950" s="6" t="s">
        <v>9077</v>
      </c>
      <c r="G2950" s="6" t="s">
        <v>60</v>
      </c>
      <c r="H2950" s="6" t="s">
        <v>60</v>
      </c>
      <c r="I2950" s="60" t="s">
        <v>16579</v>
      </c>
      <c r="J2950" s="49" t="s">
        <v>16580</v>
      </c>
      <c r="K2950" s="6" t="s">
        <v>16581</v>
      </c>
      <c r="L2950" s="29">
        <f>IF($J$6="с учетом НДС",VLOOKUP(I2950,LEGEND!B:E,4,0)*(1-M2950),VLOOKUP(I2950,LEGEND!B:E,4,0)*(1-M2950)/1.2)</f>
        <v>3780</v>
      </c>
      <c r="M2950" s="57">
        <f>IF(AND(B2950&lt;&gt;"1_Электроинструмент",B2950&lt;&gt;"2_Садовая техника"),$J$5,IF($J$4&lt;=20%,$J$4,IFERROR(VLOOKUP(S2950,LEGEND!$L$2:$M$5,2,FALSE),$J$4)))</f>
        <v>0</v>
      </c>
      <c r="N2950" s="48" t="s">
        <v>60</v>
      </c>
      <c r="O2950" s="6" t="s">
        <v>60</v>
      </c>
      <c r="P2950" s="49" t="s">
        <v>66</v>
      </c>
      <c r="Q2950" s="49" t="s">
        <v>67</v>
      </c>
      <c r="R2950" s="6" t="s">
        <v>60</v>
      </c>
      <c r="S2950" s="49" t="s">
        <v>60</v>
      </c>
      <c r="T2950" s="73" t="str">
        <f>IF(_xlfn.XLOOKUP(I2950,LEGEND!B:B,LEGEND!H:H)&lt;&gt;"-",HYPERLINK(_xlfn.XLOOKUP(I2950,LEGEND!B:B,LEGEND!H:H),"link"),_xlfn.XLOOKUP(I2950,LEGEND!B:B,LEGEND!H:H))</f>
        <v>link</v>
      </c>
      <c r="U2950" s="73" t="str">
        <f>HYPERLINK(_xlfn.XLOOKUP(I2950,LEGEND!B:B,LEGEND!I:I))</f>
        <v>https://milwaukee-media-images.s3.amazonaws.com/hi/4932343299--Hero_1.jpg</v>
      </c>
      <c r="V2950" s="51" t="s">
        <v>16582</v>
      </c>
      <c r="W2950" s="63" t="s">
        <v>4191</v>
      </c>
      <c r="X2950" s="64">
        <v>26</v>
      </c>
      <c r="Y2950" s="64">
        <v>26</v>
      </c>
      <c r="Z2950" s="64">
        <v>90</v>
      </c>
      <c r="AA2950" s="84">
        <v>0.15</v>
      </c>
      <c r="AB2950" s="85">
        <v>1</v>
      </c>
      <c r="AC2950" s="85">
        <v>1</v>
      </c>
    </row>
    <row r="2951" spans="1:29" ht="15">
      <c r="A2951" s="1"/>
      <c r="B2951" s="6" t="s">
        <v>8777</v>
      </c>
      <c r="C2951" s="6" t="s">
        <v>8778</v>
      </c>
      <c r="D2951" s="6" t="s">
        <v>8861</v>
      </c>
      <c r="E2951" s="49" t="s">
        <v>9076</v>
      </c>
      <c r="F2951" s="6" t="s">
        <v>9077</v>
      </c>
      <c r="G2951" s="6" t="s">
        <v>60</v>
      </c>
      <c r="H2951" s="6" t="s">
        <v>60</v>
      </c>
      <c r="I2951" s="60" t="s">
        <v>16583</v>
      </c>
      <c r="J2951" s="49" t="s">
        <v>16584</v>
      </c>
      <c r="K2951" s="6" t="s">
        <v>16585</v>
      </c>
      <c r="L2951" s="29">
        <f>IF($J$6="с учетом НДС",VLOOKUP(I2951,LEGEND!B:E,4,0)*(1-M2951),VLOOKUP(I2951,LEGEND!B:E,4,0)*(1-M2951)/1.2)</f>
        <v>3810</v>
      </c>
      <c r="M2951" s="57">
        <f>IF(AND(B2951&lt;&gt;"1_Электроинструмент",B2951&lt;&gt;"2_Садовая техника"),$J$5,IF($J$4&lt;=20%,$J$4,IFERROR(VLOOKUP(S2951,LEGEND!$L$2:$M$5,2,FALSE),$J$4)))</f>
        <v>0</v>
      </c>
      <c r="N2951" s="48" t="s">
        <v>60</v>
      </c>
      <c r="O2951" s="6" t="s">
        <v>60</v>
      </c>
      <c r="P2951" s="49" t="s">
        <v>66</v>
      </c>
      <c r="Q2951" s="49" t="s">
        <v>473</v>
      </c>
      <c r="R2951" s="6" t="s">
        <v>60</v>
      </c>
      <c r="S2951" s="49" t="s">
        <v>60</v>
      </c>
      <c r="T2951" s="73" t="str">
        <f>IF(_xlfn.XLOOKUP(I2951,LEGEND!B:B,LEGEND!H:H)&lt;&gt;"-",HYPERLINK(_xlfn.XLOOKUP(I2951,LEGEND!B:B,LEGEND!H:H),"link"),_xlfn.XLOOKUP(I2951,LEGEND!B:B,LEGEND!H:H))</f>
        <v>link</v>
      </c>
      <c r="U2951" s="73" t="str">
        <f>HYPERLINK(_xlfn.XLOOKUP(I2951,LEGEND!B:B,LEGEND!I:I))</f>
        <v>https://milwaukee-media-images.s3.amazonaws.com/hi/4932430338--Hero_1.jpg</v>
      </c>
      <c r="V2951" s="51" t="s">
        <v>16586</v>
      </c>
      <c r="W2951" s="63" t="s">
        <v>71</v>
      </c>
      <c r="X2951" s="64">
        <v>170</v>
      </c>
      <c r="Y2951" s="64">
        <v>30</v>
      </c>
      <c r="Z2951" s="64">
        <v>30</v>
      </c>
      <c r="AA2951" s="84">
        <v>0.34300000000000003</v>
      </c>
      <c r="AB2951" s="85">
        <v>10</v>
      </c>
      <c r="AC2951" s="85">
        <v>1</v>
      </c>
    </row>
    <row r="2952" spans="1:29" ht="25.5">
      <c r="A2952" s="1"/>
      <c r="B2952" s="6" t="s">
        <v>8777</v>
      </c>
      <c r="C2952" s="6" t="s">
        <v>8778</v>
      </c>
      <c r="D2952" s="6" t="s">
        <v>8861</v>
      </c>
      <c r="E2952" s="49" t="s">
        <v>9076</v>
      </c>
      <c r="F2952" s="6" t="s">
        <v>9077</v>
      </c>
      <c r="G2952" s="6" t="s">
        <v>60</v>
      </c>
      <c r="H2952" s="6" t="s">
        <v>60</v>
      </c>
      <c r="I2952" s="60" t="s">
        <v>16587</v>
      </c>
      <c r="J2952" s="49" t="s">
        <v>16588</v>
      </c>
      <c r="K2952" s="6" t="s">
        <v>16589</v>
      </c>
      <c r="L2952" s="29">
        <f>IF($J$6="с учетом НДС",VLOOKUP(I2952,LEGEND!B:E,4,0)*(1-M2952),VLOOKUP(I2952,LEGEND!B:E,4,0)*(1-M2952)/1.2)</f>
        <v>3840</v>
      </c>
      <c r="M2952" s="57">
        <f>IF(AND(B2952&lt;&gt;"1_Электроинструмент",B2952&lt;&gt;"2_Садовая техника"),$J$5,IF($J$4&lt;=20%,$J$4,IFERROR(VLOOKUP(S2952,LEGEND!$L$2:$M$5,2,FALSE),$J$4)))</f>
        <v>0</v>
      </c>
      <c r="N2952" s="48" t="s">
        <v>60</v>
      </c>
      <c r="O2952" s="6" t="s">
        <v>60</v>
      </c>
      <c r="P2952" s="49" t="s">
        <v>66</v>
      </c>
      <c r="Q2952" s="49" t="s">
        <v>67</v>
      </c>
      <c r="R2952" s="6" t="s">
        <v>60</v>
      </c>
      <c r="S2952" s="49" t="s">
        <v>60</v>
      </c>
      <c r="T2952" s="73" t="str">
        <f>IF(_xlfn.XLOOKUP(I2952,LEGEND!B:B,LEGEND!H:H)&lt;&gt;"-",HYPERLINK(_xlfn.XLOOKUP(I2952,LEGEND!B:B,LEGEND!H:H),"link"),_xlfn.XLOOKUP(I2952,LEGEND!B:B,LEGEND!H:H))</f>
        <v>-</v>
      </c>
      <c r="U2952" s="73" t="str">
        <f>HYPERLINK(_xlfn.XLOOKUP(I2952,LEGEND!B:B,LEGEND!I:I))</f>
        <v>https://milwaukee-media-images.s3.amazonaws.com/hi/4932373355--Hero_1.jpg</v>
      </c>
      <c r="V2952" s="51" t="s">
        <v>16590</v>
      </c>
      <c r="W2952" s="63" t="s">
        <v>71</v>
      </c>
      <c r="X2952" s="64">
        <v>35</v>
      </c>
      <c r="Y2952" s="64">
        <v>35</v>
      </c>
      <c r="Z2952" s="64">
        <v>156</v>
      </c>
      <c r="AA2952" s="84">
        <v>0.35199999999999998</v>
      </c>
      <c r="AB2952" s="85">
        <v>5</v>
      </c>
      <c r="AC2952" s="85">
        <v>1</v>
      </c>
    </row>
    <row r="2953" spans="1:29" ht="25.5">
      <c r="A2953" s="1"/>
      <c r="B2953" s="6" t="s">
        <v>8777</v>
      </c>
      <c r="C2953" s="6" t="s">
        <v>8778</v>
      </c>
      <c r="D2953" s="6" t="s">
        <v>8861</v>
      </c>
      <c r="E2953" s="49" t="s">
        <v>9076</v>
      </c>
      <c r="F2953" s="6" t="s">
        <v>9077</v>
      </c>
      <c r="G2953" s="6" t="s">
        <v>60</v>
      </c>
      <c r="H2953" s="6" t="s">
        <v>60</v>
      </c>
      <c r="I2953" s="60" t="s">
        <v>16591</v>
      </c>
      <c r="J2953" s="49" t="s">
        <v>16592</v>
      </c>
      <c r="K2953" s="6" t="s">
        <v>16593</v>
      </c>
      <c r="L2953" s="29">
        <f>IF($J$6="с учетом НДС",VLOOKUP(I2953,LEGEND!B:E,4,0)*(1-M2953),VLOOKUP(I2953,LEGEND!B:E,4,0)*(1-M2953)/1.2)</f>
        <v>4030</v>
      </c>
      <c r="M2953" s="57">
        <f>IF(AND(B2953&lt;&gt;"1_Электроинструмент",B2953&lt;&gt;"2_Садовая техника"),$J$5,IF($J$4&lt;=20%,$J$4,IFERROR(VLOOKUP(S2953,LEGEND!$L$2:$M$5,2,FALSE),$J$4)))</f>
        <v>0</v>
      </c>
      <c r="N2953" s="48" t="s">
        <v>60</v>
      </c>
      <c r="O2953" s="6" t="s">
        <v>60</v>
      </c>
      <c r="P2953" s="49" t="s">
        <v>66</v>
      </c>
      <c r="Q2953" s="49" t="s">
        <v>67</v>
      </c>
      <c r="R2953" s="6" t="s">
        <v>60</v>
      </c>
      <c r="S2953" s="49" t="s">
        <v>60</v>
      </c>
      <c r="T2953" s="73" t="str">
        <f>IF(_xlfn.XLOOKUP(I2953,LEGEND!B:B,LEGEND!H:H)&lt;&gt;"-",HYPERLINK(_xlfn.XLOOKUP(I2953,LEGEND!B:B,LEGEND!H:H),"link"),_xlfn.XLOOKUP(I2953,LEGEND!B:B,LEGEND!H:H))</f>
        <v>link</v>
      </c>
      <c r="U2953" s="73" t="str">
        <f>HYPERLINK(_xlfn.XLOOKUP(I2953,LEGEND!B:B,LEGEND!I:I))</f>
        <v>https://milwaukee-media-images.s3.amazonaws.com/hi/4932371742--Hero_1.jpg</v>
      </c>
      <c r="V2953" s="51" t="s">
        <v>16594</v>
      </c>
      <c r="W2953" s="63" t="s">
        <v>4191</v>
      </c>
      <c r="X2953" s="64">
        <v>40</v>
      </c>
      <c r="Y2953" s="64">
        <v>40</v>
      </c>
      <c r="Z2953" s="64">
        <v>75</v>
      </c>
      <c r="AA2953" s="84">
        <v>0.2</v>
      </c>
      <c r="AB2953" s="85">
        <v>1</v>
      </c>
      <c r="AC2953" s="85">
        <v>1</v>
      </c>
    </row>
    <row r="2954" spans="1:29" ht="25.5">
      <c r="A2954" s="1"/>
      <c r="B2954" s="6" t="s">
        <v>8777</v>
      </c>
      <c r="C2954" s="6" t="s">
        <v>8778</v>
      </c>
      <c r="D2954" s="6" t="s">
        <v>8861</v>
      </c>
      <c r="E2954" s="49" t="s">
        <v>9076</v>
      </c>
      <c r="F2954" s="6" t="s">
        <v>9077</v>
      </c>
      <c r="G2954" s="6" t="s">
        <v>60</v>
      </c>
      <c r="H2954" s="6" t="s">
        <v>60</v>
      </c>
      <c r="I2954" s="60" t="s">
        <v>16599</v>
      </c>
      <c r="J2954" s="49" t="s">
        <v>16600</v>
      </c>
      <c r="K2954" s="6" t="s">
        <v>16601</v>
      </c>
      <c r="L2954" s="29">
        <f>IF($J$6="с учетом НДС",VLOOKUP(I2954,LEGEND!B:E,4,0)*(1-M2954),VLOOKUP(I2954,LEGEND!B:E,4,0)*(1-M2954)/1.2)</f>
        <v>4150</v>
      </c>
      <c r="M2954" s="57">
        <f>IF(AND(B2954&lt;&gt;"1_Электроинструмент",B2954&lt;&gt;"2_Садовая техника"),$J$5,IF($J$4&lt;=20%,$J$4,IFERROR(VLOOKUP(S2954,LEGEND!$L$2:$M$5,2,FALSE),$J$4)))</f>
        <v>0</v>
      </c>
      <c r="N2954" s="48" t="s">
        <v>60</v>
      </c>
      <c r="O2954" s="6" t="s">
        <v>60</v>
      </c>
      <c r="P2954" s="49" t="s">
        <v>66</v>
      </c>
      <c r="Q2954" s="49" t="s">
        <v>67</v>
      </c>
      <c r="R2954" s="6" t="s">
        <v>60</v>
      </c>
      <c r="S2954" s="49" t="s">
        <v>60</v>
      </c>
      <c r="T2954" s="73" t="str">
        <f>IF(_xlfn.XLOOKUP(I2954,LEGEND!B:B,LEGEND!H:H)&lt;&gt;"-",HYPERLINK(_xlfn.XLOOKUP(I2954,LEGEND!B:B,LEGEND!H:H),"link"),_xlfn.XLOOKUP(I2954,LEGEND!B:B,LEGEND!H:H))</f>
        <v>link</v>
      </c>
      <c r="U2954" s="73" t="str">
        <f>HYPERLINK(_xlfn.XLOOKUP(I2954,LEGEND!B:B,LEGEND!I:I))</f>
        <v>https://milwaukee-media-images.s3.amazonaws.com/hi/4932371743--Hero_1.jpg</v>
      </c>
      <c r="V2954" s="51" t="s">
        <v>16602</v>
      </c>
      <c r="W2954" s="63" t="s">
        <v>4191</v>
      </c>
      <c r="X2954" s="64">
        <v>40</v>
      </c>
      <c r="Y2954" s="64">
        <v>40</v>
      </c>
      <c r="Z2954" s="64">
        <v>75</v>
      </c>
      <c r="AA2954" s="84">
        <v>0.2</v>
      </c>
      <c r="AB2954" s="85">
        <v>1</v>
      </c>
      <c r="AC2954" s="85">
        <v>1</v>
      </c>
    </row>
    <row r="2955" spans="1:29" ht="25.5">
      <c r="A2955" s="1"/>
      <c r="B2955" s="6" t="s">
        <v>8777</v>
      </c>
      <c r="C2955" s="6" t="s">
        <v>8778</v>
      </c>
      <c r="D2955" s="6" t="s">
        <v>8861</v>
      </c>
      <c r="E2955" s="49" t="s">
        <v>9076</v>
      </c>
      <c r="F2955" s="6" t="s">
        <v>9077</v>
      </c>
      <c r="G2955" s="6" t="s">
        <v>60</v>
      </c>
      <c r="H2955" s="6" t="s">
        <v>60</v>
      </c>
      <c r="I2955" s="60" t="s">
        <v>16603</v>
      </c>
      <c r="J2955" s="49" t="s">
        <v>16604</v>
      </c>
      <c r="K2955" s="6" t="s">
        <v>16605</v>
      </c>
      <c r="L2955" s="29">
        <f>IF($J$6="с учетом НДС",VLOOKUP(I2955,LEGEND!B:E,4,0)*(1-M2955),VLOOKUP(I2955,LEGEND!B:E,4,0)*(1-M2955)/1.2)</f>
        <v>4160</v>
      </c>
      <c r="M2955" s="57">
        <f>IF(AND(B2955&lt;&gt;"1_Электроинструмент",B2955&lt;&gt;"2_Садовая техника"),$J$5,IF($J$4&lt;=20%,$J$4,IFERROR(VLOOKUP(S2955,LEGEND!$L$2:$M$5,2,FALSE),$J$4)))</f>
        <v>0</v>
      </c>
      <c r="N2955" s="48" t="s">
        <v>60</v>
      </c>
      <c r="O2955" s="6" t="s">
        <v>60</v>
      </c>
      <c r="P2955" s="49" t="s">
        <v>66</v>
      </c>
      <c r="Q2955" s="49" t="s">
        <v>67</v>
      </c>
      <c r="R2955" s="6" t="s">
        <v>60</v>
      </c>
      <c r="S2955" s="49" t="s">
        <v>60</v>
      </c>
      <c r="T2955" s="73" t="str">
        <f>IF(_xlfn.XLOOKUP(I2955,LEGEND!B:B,LEGEND!H:H)&lt;&gt;"-",HYPERLINK(_xlfn.XLOOKUP(I2955,LEGEND!B:B,LEGEND!H:H),"link"),_xlfn.XLOOKUP(I2955,LEGEND!B:B,LEGEND!H:H))</f>
        <v>-</v>
      </c>
      <c r="U2955" s="73" t="str">
        <f>HYPERLINK(_xlfn.XLOOKUP(I2955,LEGEND!B:B,LEGEND!I:I))</f>
        <v>https://milwaukee-media-images.s3.amazonaws.com/hi/4932471143--Hero_1.jpg</v>
      </c>
      <c r="V2955" s="51" t="s">
        <v>16606</v>
      </c>
      <c r="W2955" s="63" t="s">
        <v>71</v>
      </c>
      <c r="X2955" s="64">
        <v>192</v>
      </c>
      <c r="Y2955" s="64">
        <v>48</v>
      </c>
      <c r="Z2955" s="64">
        <v>48</v>
      </c>
      <c r="AA2955" s="84">
        <v>0.35399999999999998</v>
      </c>
      <c r="AB2955" s="85">
        <v>5</v>
      </c>
      <c r="AC2955" s="85">
        <v>1</v>
      </c>
    </row>
    <row r="2956" spans="1:29" ht="25.5">
      <c r="A2956" s="1"/>
      <c r="B2956" s="6" t="s">
        <v>8777</v>
      </c>
      <c r="C2956" s="6" t="s">
        <v>8778</v>
      </c>
      <c r="D2956" s="6" t="s">
        <v>8861</v>
      </c>
      <c r="E2956" s="49" t="s">
        <v>9076</v>
      </c>
      <c r="F2956" s="6" t="s">
        <v>9077</v>
      </c>
      <c r="G2956" s="6" t="s">
        <v>60</v>
      </c>
      <c r="H2956" s="6" t="s">
        <v>60</v>
      </c>
      <c r="I2956" s="60" t="s">
        <v>16607</v>
      </c>
      <c r="J2956" s="49" t="s">
        <v>16608</v>
      </c>
      <c r="K2956" s="6" t="s">
        <v>16609</v>
      </c>
      <c r="L2956" s="29">
        <f>IF($J$6="с учетом НДС",VLOOKUP(I2956,LEGEND!B:E,4,0)*(1-M2956),VLOOKUP(I2956,LEGEND!B:E,4,0)*(1-M2956)/1.2)</f>
        <v>4240</v>
      </c>
      <c r="M2956" s="57">
        <f>IF(AND(B2956&lt;&gt;"1_Электроинструмент",B2956&lt;&gt;"2_Садовая техника"),$J$5,IF($J$4&lt;=20%,$J$4,IFERROR(VLOOKUP(S2956,LEGEND!$L$2:$M$5,2,FALSE),$J$4)))</f>
        <v>0</v>
      </c>
      <c r="N2956" s="48" t="s">
        <v>60</v>
      </c>
      <c r="O2956" s="6" t="s">
        <v>60</v>
      </c>
      <c r="P2956" s="49" t="s">
        <v>66</v>
      </c>
      <c r="Q2956" s="49" t="s">
        <v>67</v>
      </c>
      <c r="R2956" s="6" t="s">
        <v>60</v>
      </c>
      <c r="S2956" s="49" t="s">
        <v>60</v>
      </c>
      <c r="T2956" s="73" t="str">
        <f>IF(_xlfn.XLOOKUP(I2956,LEGEND!B:B,LEGEND!H:H)&lt;&gt;"-",HYPERLINK(_xlfn.XLOOKUP(I2956,LEGEND!B:B,LEGEND!H:H),"link"),_xlfn.XLOOKUP(I2956,LEGEND!B:B,LEGEND!H:H))</f>
        <v>link</v>
      </c>
      <c r="U2956" s="73" t="str">
        <f>HYPERLINK(_xlfn.XLOOKUP(I2956,LEGEND!B:B,LEGEND!I:I))</f>
        <v>https://milwaukee-media-images.s3.amazonaws.com/hi/4932343300--Hero_1.jpg</v>
      </c>
      <c r="V2956" s="51" t="s">
        <v>16610</v>
      </c>
      <c r="W2956" s="63" t="s">
        <v>4191</v>
      </c>
      <c r="X2956" s="64">
        <v>26</v>
      </c>
      <c r="Y2956" s="64">
        <v>26</v>
      </c>
      <c r="Z2956" s="64">
        <v>90</v>
      </c>
      <c r="AA2956" s="84">
        <v>0.2</v>
      </c>
      <c r="AB2956" s="85">
        <v>1</v>
      </c>
      <c r="AC2956" s="85">
        <v>1</v>
      </c>
    </row>
    <row r="2957" spans="1:29" ht="25.5">
      <c r="A2957" s="1"/>
      <c r="B2957" s="6" t="s">
        <v>8777</v>
      </c>
      <c r="C2957" s="6" t="s">
        <v>8778</v>
      </c>
      <c r="D2957" s="6" t="s">
        <v>8861</v>
      </c>
      <c r="E2957" s="49" t="s">
        <v>9076</v>
      </c>
      <c r="F2957" s="6" t="s">
        <v>9077</v>
      </c>
      <c r="G2957" s="6" t="s">
        <v>60</v>
      </c>
      <c r="H2957" s="6" t="s">
        <v>60</v>
      </c>
      <c r="I2957" s="60" t="s">
        <v>16615</v>
      </c>
      <c r="J2957" s="49" t="s">
        <v>16616</v>
      </c>
      <c r="K2957" s="6" t="s">
        <v>16617</v>
      </c>
      <c r="L2957" s="29">
        <f>IF($J$6="с учетом НДС",VLOOKUP(I2957,LEGEND!B:E,4,0)*(1-M2957),VLOOKUP(I2957,LEGEND!B:E,4,0)*(1-M2957)/1.2)</f>
        <v>4240</v>
      </c>
      <c r="M2957" s="57">
        <f>IF(AND(B2957&lt;&gt;"1_Электроинструмент",B2957&lt;&gt;"2_Садовая техника"),$J$5,IF($J$4&lt;=20%,$J$4,IFERROR(VLOOKUP(S2957,LEGEND!$L$2:$M$5,2,FALSE),$J$4)))</f>
        <v>0</v>
      </c>
      <c r="N2957" s="48" t="s">
        <v>60</v>
      </c>
      <c r="O2957" s="6" t="s">
        <v>60</v>
      </c>
      <c r="P2957" s="49" t="s">
        <v>66</v>
      </c>
      <c r="Q2957" s="49" t="s">
        <v>67</v>
      </c>
      <c r="R2957" s="6" t="s">
        <v>60</v>
      </c>
      <c r="S2957" s="49" t="s">
        <v>60</v>
      </c>
      <c r="T2957" s="73" t="str">
        <f>IF(_xlfn.XLOOKUP(I2957,LEGEND!B:B,LEGEND!H:H)&lt;&gt;"-",HYPERLINK(_xlfn.XLOOKUP(I2957,LEGEND!B:B,LEGEND!H:H),"link"),_xlfn.XLOOKUP(I2957,LEGEND!B:B,LEGEND!H:H))</f>
        <v>link</v>
      </c>
      <c r="U2957" s="73" t="str">
        <f>HYPERLINK(_xlfn.XLOOKUP(I2957,LEGEND!B:B,LEGEND!I:I))</f>
        <v>https://milwaukee-media-images.s3.amazonaws.com/hi/4932371744--Hero_1.jpg</v>
      </c>
      <c r="V2957" s="51" t="s">
        <v>16618</v>
      </c>
      <c r="W2957" s="63" t="s">
        <v>4191</v>
      </c>
      <c r="X2957" s="64">
        <v>40</v>
      </c>
      <c r="Y2957" s="64">
        <v>40</v>
      </c>
      <c r="Z2957" s="64">
        <v>75</v>
      </c>
      <c r="AA2957" s="84">
        <v>0.2</v>
      </c>
      <c r="AB2957" s="85">
        <v>1</v>
      </c>
      <c r="AC2957" s="85">
        <v>1</v>
      </c>
    </row>
    <row r="2958" spans="1:29" ht="38.25">
      <c r="A2958" s="1"/>
      <c r="B2958" s="6" t="s">
        <v>8777</v>
      </c>
      <c r="C2958" s="6" t="s">
        <v>8778</v>
      </c>
      <c r="D2958" s="6" t="s">
        <v>8861</v>
      </c>
      <c r="E2958" s="49" t="s">
        <v>9076</v>
      </c>
      <c r="F2958" s="6" t="s">
        <v>9077</v>
      </c>
      <c r="G2958" s="6" t="s">
        <v>60</v>
      </c>
      <c r="H2958" s="6" t="s">
        <v>60</v>
      </c>
      <c r="I2958" s="60" t="s">
        <v>9078</v>
      </c>
      <c r="J2958" s="49" t="s">
        <v>9079</v>
      </c>
      <c r="K2958" s="6" t="s">
        <v>9080</v>
      </c>
      <c r="L2958" s="29">
        <f>IF($J$6="с учетом НДС",VLOOKUP(I2958,LEGEND!B:E,4,0)*(1-M2958),VLOOKUP(I2958,LEGEND!B:E,4,0)*(1-M2958)/1.2)</f>
        <v>4260</v>
      </c>
      <c r="M2958" s="57">
        <f>IF(AND(B2958&lt;&gt;"1_Электроинструмент",B2958&lt;&gt;"2_Садовая техника"),$J$5,IF($J$4&lt;=20%,$J$4,IFERROR(VLOOKUP(S2958,LEGEND!$L$2:$M$5,2,FALSE),$J$4)))</f>
        <v>0</v>
      </c>
      <c r="N2958" s="48" t="s">
        <v>60</v>
      </c>
      <c r="O2958" s="6" t="s">
        <v>42</v>
      </c>
      <c r="P2958" s="49" t="s">
        <v>66</v>
      </c>
      <c r="Q2958" s="49" t="s">
        <v>473</v>
      </c>
      <c r="R2958" s="6" t="s">
        <v>60</v>
      </c>
      <c r="S2958" s="49" t="s">
        <v>60</v>
      </c>
      <c r="T2958" s="73" t="str">
        <f>IF(_xlfn.XLOOKUP(I2958,LEGEND!B:B,LEGEND!H:H)&lt;&gt;"-",HYPERLINK(_xlfn.XLOOKUP(I2958,LEGEND!B:B,LEGEND!H:H),"link"),_xlfn.XLOOKUP(I2958,LEGEND!B:B,LEGEND!H:H))</f>
        <v>-</v>
      </c>
      <c r="U2958" s="73" t="str">
        <f>HYPERLINK(_xlfn.XLOOKUP(I2958,LEGEND!B:B,LEGEND!I:I))</f>
        <v>-</v>
      </c>
      <c r="V2958" s="51" t="s">
        <v>9081</v>
      </c>
      <c r="W2958" s="63" t="s">
        <v>71</v>
      </c>
      <c r="X2958" s="64">
        <v>55</v>
      </c>
      <c r="Y2958" s="64">
        <v>250</v>
      </c>
      <c r="Z2958" s="64">
        <v>261</v>
      </c>
      <c r="AA2958" s="84">
        <v>0.8</v>
      </c>
      <c r="AB2958" s="85">
        <v>1</v>
      </c>
      <c r="AC2958" s="85">
        <v>6</v>
      </c>
    </row>
    <row r="2959" spans="1:29" ht="25.5">
      <c r="A2959" s="1"/>
      <c r="B2959" s="6" t="s">
        <v>8777</v>
      </c>
      <c r="C2959" s="6" t="s">
        <v>8778</v>
      </c>
      <c r="D2959" s="6" t="s">
        <v>8861</v>
      </c>
      <c r="E2959" s="49" t="s">
        <v>9076</v>
      </c>
      <c r="F2959" s="6" t="s">
        <v>9077</v>
      </c>
      <c r="G2959" s="6" t="s">
        <v>60</v>
      </c>
      <c r="H2959" s="6" t="s">
        <v>60</v>
      </c>
      <c r="I2959" s="60" t="s">
        <v>16619</v>
      </c>
      <c r="J2959" s="49" t="s">
        <v>16620</v>
      </c>
      <c r="K2959" s="6" t="s">
        <v>16621</v>
      </c>
      <c r="L2959" s="29">
        <f>IF($J$6="с учетом НДС",VLOOKUP(I2959,LEGEND!B:E,4,0)*(1-M2959),VLOOKUP(I2959,LEGEND!B:E,4,0)*(1-M2959)/1.2)</f>
        <v>4370</v>
      </c>
      <c r="M2959" s="57">
        <f>IF(AND(B2959&lt;&gt;"1_Электроинструмент",B2959&lt;&gt;"2_Садовая техника"),$J$5,IF($J$4&lt;=20%,$J$4,IFERROR(VLOOKUP(S2959,LEGEND!$L$2:$M$5,2,FALSE),$J$4)))</f>
        <v>0</v>
      </c>
      <c r="N2959" s="48" t="s">
        <v>60</v>
      </c>
      <c r="O2959" s="6" t="s">
        <v>60</v>
      </c>
      <c r="P2959" s="49" t="s">
        <v>66</v>
      </c>
      <c r="Q2959" s="49" t="s">
        <v>67</v>
      </c>
      <c r="R2959" s="6" t="s">
        <v>60</v>
      </c>
      <c r="S2959" s="49" t="s">
        <v>60</v>
      </c>
      <c r="T2959" s="73" t="str">
        <f>IF(_xlfn.XLOOKUP(I2959,LEGEND!B:B,LEGEND!H:H)&lt;&gt;"-",HYPERLINK(_xlfn.XLOOKUP(I2959,LEGEND!B:B,LEGEND!H:H),"link"),_xlfn.XLOOKUP(I2959,LEGEND!B:B,LEGEND!H:H))</f>
        <v>link</v>
      </c>
      <c r="U2959" s="73" t="str">
        <f>HYPERLINK(_xlfn.XLOOKUP(I2959,LEGEND!B:B,LEGEND!I:I))</f>
        <v>https://milwaukee-media-images.s3.amazonaws.com/hi/4932371745--Hero_1.jpg</v>
      </c>
      <c r="V2959" s="51" t="s">
        <v>16622</v>
      </c>
      <c r="W2959" s="63" t="s">
        <v>4191</v>
      </c>
      <c r="X2959" s="64">
        <v>40</v>
      </c>
      <c r="Y2959" s="64">
        <v>40</v>
      </c>
      <c r="Z2959" s="64">
        <v>75</v>
      </c>
      <c r="AA2959" s="84">
        <v>0.2</v>
      </c>
      <c r="AB2959" s="85">
        <v>1</v>
      </c>
      <c r="AC2959" s="85">
        <v>1</v>
      </c>
    </row>
    <row r="2960" spans="1:29" ht="25.5">
      <c r="A2960" s="1"/>
      <c r="B2960" s="6" t="s">
        <v>8777</v>
      </c>
      <c r="C2960" s="6" t="s">
        <v>8778</v>
      </c>
      <c r="D2960" s="6" t="s">
        <v>8861</v>
      </c>
      <c r="E2960" s="49" t="s">
        <v>9076</v>
      </c>
      <c r="F2960" s="6" t="s">
        <v>9077</v>
      </c>
      <c r="G2960" s="6" t="s">
        <v>60</v>
      </c>
      <c r="H2960" s="6" t="s">
        <v>60</v>
      </c>
      <c r="I2960" s="60" t="s">
        <v>16623</v>
      </c>
      <c r="J2960" s="49" t="s">
        <v>16624</v>
      </c>
      <c r="K2960" s="6" t="s">
        <v>16625</v>
      </c>
      <c r="L2960" s="29">
        <f>IF($J$6="с учетом НДС",VLOOKUP(I2960,LEGEND!B:E,4,0)*(1-M2960),VLOOKUP(I2960,LEGEND!B:E,4,0)*(1-M2960)/1.2)</f>
        <v>4380</v>
      </c>
      <c r="M2960" s="57">
        <f>IF(AND(B2960&lt;&gt;"1_Электроинструмент",B2960&lt;&gt;"2_Садовая техника"),$J$5,IF($J$4&lt;=20%,$J$4,IFERROR(VLOOKUP(S2960,LEGEND!$L$2:$M$5,2,FALSE),$J$4)))</f>
        <v>0</v>
      </c>
      <c r="N2960" s="48" t="s">
        <v>60</v>
      </c>
      <c r="O2960" s="6" t="s">
        <v>60</v>
      </c>
      <c r="P2960" s="49" t="s">
        <v>66</v>
      </c>
      <c r="Q2960" s="49" t="s">
        <v>67</v>
      </c>
      <c r="R2960" s="6" t="s">
        <v>60</v>
      </c>
      <c r="S2960" s="49" t="s">
        <v>60</v>
      </c>
      <c r="T2960" s="73" t="str">
        <f>IF(_xlfn.XLOOKUP(I2960,LEGEND!B:B,LEGEND!H:H)&lt;&gt;"-",HYPERLINK(_xlfn.XLOOKUP(I2960,LEGEND!B:B,LEGEND!H:H),"link"),_xlfn.XLOOKUP(I2960,LEGEND!B:B,LEGEND!H:H))</f>
        <v>-</v>
      </c>
      <c r="U2960" s="73" t="str">
        <f>HYPERLINK(_xlfn.XLOOKUP(I2960,LEGEND!B:B,LEGEND!I:I))</f>
        <v>https://milwaukee-media-images.s3.amazonaws.com/hi/4932373356--Hero_1.jpg</v>
      </c>
      <c r="V2960" s="51" t="s">
        <v>16626</v>
      </c>
      <c r="W2960" s="63" t="s">
        <v>71</v>
      </c>
      <c r="X2960" s="64">
        <v>35</v>
      </c>
      <c r="Y2960" s="64">
        <v>35</v>
      </c>
      <c r="Z2960" s="64">
        <v>164</v>
      </c>
      <c r="AA2960" s="84">
        <v>0.39100000000000001</v>
      </c>
      <c r="AB2960" s="85">
        <v>5</v>
      </c>
      <c r="AC2960" s="85">
        <v>1</v>
      </c>
    </row>
    <row r="2961" spans="1:29" ht="15">
      <c r="A2961" s="1"/>
      <c r="B2961" s="6" t="s">
        <v>8777</v>
      </c>
      <c r="C2961" s="6" t="s">
        <v>8778</v>
      </c>
      <c r="D2961" s="6" t="s">
        <v>8861</v>
      </c>
      <c r="E2961" s="49" t="s">
        <v>9076</v>
      </c>
      <c r="F2961" s="6" t="s">
        <v>9077</v>
      </c>
      <c r="G2961" s="6" t="s">
        <v>60</v>
      </c>
      <c r="H2961" s="6" t="s">
        <v>60</v>
      </c>
      <c r="I2961" s="60" t="s">
        <v>16627</v>
      </c>
      <c r="J2961" s="49" t="s">
        <v>16628</v>
      </c>
      <c r="K2961" s="6" t="s">
        <v>16629</v>
      </c>
      <c r="L2961" s="29">
        <f>IF($J$6="с учетом НДС",VLOOKUP(I2961,LEGEND!B:E,4,0)*(1-M2961),VLOOKUP(I2961,LEGEND!B:E,4,0)*(1-M2961)/1.2)</f>
        <v>4400</v>
      </c>
      <c r="M2961" s="57">
        <f>IF(AND(B2961&lt;&gt;"1_Электроинструмент",B2961&lt;&gt;"2_Садовая техника"),$J$5,IF($J$4&lt;=20%,$J$4,IFERROR(VLOOKUP(S2961,LEGEND!$L$2:$M$5,2,FALSE),$J$4)))</f>
        <v>0</v>
      </c>
      <c r="N2961" s="48" t="s">
        <v>60</v>
      </c>
      <c r="O2961" s="6" t="s">
        <v>60</v>
      </c>
      <c r="P2961" s="49" t="s">
        <v>66</v>
      </c>
      <c r="Q2961" s="49" t="s">
        <v>473</v>
      </c>
      <c r="R2961" s="6" t="s">
        <v>60</v>
      </c>
      <c r="S2961" s="49" t="s">
        <v>60</v>
      </c>
      <c r="T2961" s="73" t="str">
        <f>IF(_xlfn.XLOOKUP(I2961,LEGEND!B:B,LEGEND!H:H)&lt;&gt;"-",HYPERLINK(_xlfn.XLOOKUP(I2961,LEGEND!B:B,LEGEND!H:H),"link"),_xlfn.XLOOKUP(I2961,LEGEND!B:B,LEGEND!H:H))</f>
        <v>link</v>
      </c>
      <c r="U2961" s="73" t="str">
        <f>HYPERLINK(_xlfn.XLOOKUP(I2961,LEGEND!B:B,LEGEND!I:I))</f>
        <v>https://milwaukee-media-images.s3.amazonaws.com/hi/4932343301--Hero_1.jpg</v>
      </c>
      <c r="V2961" s="51" t="s">
        <v>16630</v>
      </c>
      <c r="W2961" s="63" t="s">
        <v>4191</v>
      </c>
      <c r="X2961" s="64">
        <v>26</v>
      </c>
      <c r="Y2961" s="64">
        <v>26</v>
      </c>
      <c r="Z2961" s="64">
        <v>90</v>
      </c>
      <c r="AA2961" s="84">
        <v>0.16</v>
      </c>
      <c r="AB2961" s="85">
        <v>1</v>
      </c>
      <c r="AC2961" s="85">
        <v>1</v>
      </c>
    </row>
    <row r="2962" spans="1:29" ht="15">
      <c r="A2962" s="1"/>
      <c r="B2962" s="6" t="s">
        <v>8777</v>
      </c>
      <c r="C2962" s="6" t="s">
        <v>8778</v>
      </c>
      <c r="D2962" s="6" t="s">
        <v>8861</v>
      </c>
      <c r="E2962" s="49" t="s">
        <v>9076</v>
      </c>
      <c r="F2962" s="6" t="s">
        <v>9077</v>
      </c>
      <c r="G2962" s="6" t="s">
        <v>60</v>
      </c>
      <c r="H2962" s="6" t="s">
        <v>60</v>
      </c>
      <c r="I2962" s="60" t="s">
        <v>16631</v>
      </c>
      <c r="J2962" s="49" t="s">
        <v>16632</v>
      </c>
      <c r="K2962" s="6" t="s">
        <v>16633</v>
      </c>
      <c r="L2962" s="29">
        <f>IF($J$6="с учетом НДС",VLOOKUP(I2962,LEGEND!B:E,4,0)*(1-M2962),VLOOKUP(I2962,LEGEND!B:E,4,0)*(1-M2962)/1.2)</f>
        <v>4490</v>
      </c>
      <c r="M2962" s="57">
        <f>IF(AND(B2962&lt;&gt;"1_Электроинструмент",B2962&lt;&gt;"2_Садовая техника"),$J$5,IF($J$4&lt;=20%,$J$4,IFERROR(VLOOKUP(S2962,LEGEND!$L$2:$M$5,2,FALSE),$J$4)))</f>
        <v>0</v>
      </c>
      <c r="N2962" s="48" t="s">
        <v>60</v>
      </c>
      <c r="O2962" s="6" t="s">
        <v>60</v>
      </c>
      <c r="P2962" s="49" t="s">
        <v>66</v>
      </c>
      <c r="Q2962" s="49" t="s">
        <v>473</v>
      </c>
      <c r="R2962" s="6" t="s">
        <v>60</v>
      </c>
      <c r="S2962" s="49" t="s">
        <v>60</v>
      </c>
      <c r="T2962" s="73" t="str">
        <f>IF(_xlfn.XLOOKUP(I2962,LEGEND!B:B,LEGEND!H:H)&lt;&gt;"-",HYPERLINK(_xlfn.XLOOKUP(I2962,LEGEND!B:B,LEGEND!H:H),"link"),_xlfn.XLOOKUP(I2962,LEGEND!B:B,LEGEND!H:H))</f>
        <v>link</v>
      </c>
      <c r="U2962" s="73" t="str">
        <f>HYPERLINK(_xlfn.XLOOKUP(I2962,LEGEND!B:B,LEGEND!I:I))</f>
        <v>https://milwaukee-media-images.s3.amazonaws.com/hi/4932371746--Hero_1.jpg</v>
      </c>
      <c r="V2962" s="51" t="s">
        <v>16634</v>
      </c>
      <c r="W2962" s="63" t="s">
        <v>4191</v>
      </c>
      <c r="X2962" s="64">
        <v>40</v>
      </c>
      <c r="Y2962" s="64">
        <v>40</v>
      </c>
      <c r="Z2962" s="64">
        <v>75</v>
      </c>
      <c r="AA2962" s="84">
        <v>0.20699999999999999</v>
      </c>
      <c r="AB2962" s="85">
        <v>1</v>
      </c>
      <c r="AC2962" s="85">
        <v>1</v>
      </c>
    </row>
    <row r="2963" spans="1:29" ht="25.5">
      <c r="A2963" s="1"/>
      <c r="B2963" s="6" t="s">
        <v>8777</v>
      </c>
      <c r="C2963" s="6" t="s">
        <v>8778</v>
      </c>
      <c r="D2963" s="6" t="s">
        <v>8861</v>
      </c>
      <c r="E2963" s="49" t="s">
        <v>9076</v>
      </c>
      <c r="F2963" s="6" t="s">
        <v>9077</v>
      </c>
      <c r="G2963" s="6" t="s">
        <v>60</v>
      </c>
      <c r="H2963" s="6" t="s">
        <v>60</v>
      </c>
      <c r="I2963" s="60" t="s">
        <v>16635</v>
      </c>
      <c r="J2963" s="49" t="s">
        <v>16636</v>
      </c>
      <c r="K2963" s="6" t="s">
        <v>16637</v>
      </c>
      <c r="L2963" s="29">
        <f>IF($J$6="с учетом НДС",VLOOKUP(I2963,LEGEND!B:E,4,0)*(1-M2963),VLOOKUP(I2963,LEGEND!B:E,4,0)*(1-M2963)/1.2)</f>
        <v>4560</v>
      </c>
      <c r="M2963" s="57">
        <f>IF(AND(B2963&lt;&gt;"1_Электроинструмент",B2963&lt;&gt;"2_Садовая техника"),$J$5,IF($J$4&lt;=20%,$J$4,IFERROR(VLOOKUP(S2963,LEGEND!$L$2:$M$5,2,FALSE),$J$4)))</f>
        <v>0</v>
      </c>
      <c r="N2963" s="48" t="s">
        <v>60</v>
      </c>
      <c r="O2963" s="6" t="s">
        <v>60</v>
      </c>
      <c r="P2963" s="49" t="s">
        <v>66</v>
      </c>
      <c r="Q2963" s="49" t="s">
        <v>67</v>
      </c>
      <c r="R2963" s="6" t="s">
        <v>60</v>
      </c>
      <c r="S2963" s="49" t="s">
        <v>60</v>
      </c>
      <c r="T2963" s="73" t="str">
        <f>IF(_xlfn.XLOOKUP(I2963,LEGEND!B:B,LEGEND!H:H)&lt;&gt;"-",HYPERLINK(_xlfn.XLOOKUP(I2963,LEGEND!B:B,LEGEND!H:H),"link"),_xlfn.XLOOKUP(I2963,LEGEND!B:B,LEGEND!H:H))</f>
        <v>link</v>
      </c>
      <c r="U2963" s="73" t="str">
        <f>HYPERLINK(_xlfn.XLOOKUP(I2963,LEGEND!B:B,LEGEND!I:I))</f>
        <v>https://milwaukee-media-images.s3.amazonaws.com/hi/4932343302--Hero_1.jpg</v>
      </c>
      <c r="V2963" s="51" t="s">
        <v>16638</v>
      </c>
      <c r="W2963" s="63" t="s">
        <v>4191</v>
      </c>
      <c r="X2963" s="64">
        <v>32</v>
      </c>
      <c r="Y2963" s="64">
        <v>32</v>
      </c>
      <c r="Z2963" s="64">
        <v>90</v>
      </c>
      <c r="AA2963" s="84">
        <v>0.183</v>
      </c>
      <c r="AB2963" s="85">
        <v>1</v>
      </c>
      <c r="AC2963" s="85">
        <v>1</v>
      </c>
    </row>
    <row r="2964" spans="1:29" ht="25.5">
      <c r="A2964" s="1"/>
      <c r="B2964" s="6" t="s">
        <v>8777</v>
      </c>
      <c r="C2964" s="6" t="s">
        <v>8778</v>
      </c>
      <c r="D2964" s="6" t="s">
        <v>8861</v>
      </c>
      <c r="E2964" s="49" t="s">
        <v>9076</v>
      </c>
      <c r="F2964" s="6" t="s">
        <v>9077</v>
      </c>
      <c r="G2964" s="6" t="s">
        <v>60</v>
      </c>
      <c r="H2964" s="6" t="s">
        <v>60</v>
      </c>
      <c r="I2964" s="60" t="s">
        <v>16611</v>
      </c>
      <c r="J2964" s="49" t="s">
        <v>16612</v>
      </c>
      <c r="K2964" s="6" t="s">
        <v>16613</v>
      </c>
      <c r="L2964" s="29">
        <f>IF($J$6="с учетом НДС",VLOOKUP(I2964,LEGEND!B:E,4,0)*(1-M2964),VLOOKUP(I2964,LEGEND!B:E,4,0)*(1-M2964)/1.2)</f>
        <v>4630</v>
      </c>
      <c r="M2964" s="57">
        <f>IF(AND(B2964&lt;&gt;"1_Электроинструмент",B2964&lt;&gt;"2_Садовая техника"),$J$5,IF($J$4&lt;=20%,$J$4,IFERROR(VLOOKUP(S2964,LEGEND!$L$2:$M$5,2,FALSE),$J$4)))</f>
        <v>0</v>
      </c>
      <c r="N2964" s="48" t="s">
        <v>60</v>
      </c>
      <c r="O2964" s="6" t="s">
        <v>60</v>
      </c>
      <c r="P2964" s="49" t="s">
        <v>66</v>
      </c>
      <c r="Q2964" s="49" t="s">
        <v>67</v>
      </c>
      <c r="R2964" s="6" t="s">
        <v>60</v>
      </c>
      <c r="S2964" s="49" t="s">
        <v>60</v>
      </c>
      <c r="T2964" s="73" t="str">
        <f>IF(_xlfn.XLOOKUP(I2964,LEGEND!B:B,LEGEND!H:H)&lt;&gt;"-",HYPERLINK(_xlfn.XLOOKUP(I2964,LEGEND!B:B,LEGEND!H:H),"link"),_xlfn.XLOOKUP(I2964,LEGEND!B:B,LEGEND!H:H))</f>
        <v>link</v>
      </c>
      <c r="U2964" s="73" t="str">
        <f>HYPERLINK(_xlfn.XLOOKUP(I2964,LEGEND!B:B,LEGEND!I:I))</f>
        <v>https://milwaukee-media-images.s3.amazonaws.com/hi/4932343304--Hero_1.jpg</v>
      </c>
      <c r="V2964" s="51" t="s">
        <v>16614</v>
      </c>
      <c r="W2964" s="63" t="s">
        <v>4191</v>
      </c>
      <c r="X2964" s="64">
        <v>32</v>
      </c>
      <c r="Y2964" s="64">
        <v>32</v>
      </c>
      <c r="Z2964" s="64">
        <v>90</v>
      </c>
      <c r="AA2964" s="84">
        <v>0.19600000000000001</v>
      </c>
      <c r="AB2964" s="85">
        <v>1</v>
      </c>
      <c r="AC2964" s="85">
        <v>1</v>
      </c>
    </row>
    <row r="2965" spans="1:29" ht="15">
      <c r="A2965" s="1"/>
      <c r="B2965" s="6" t="s">
        <v>8777</v>
      </c>
      <c r="C2965" s="6" t="s">
        <v>8778</v>
      </c>
      <c r="D2965" s="6" t="s">
        <v>8861</v>
      </c>
      <c r="E2965" s="49" t="s">
        <v>9076</v>
      </c>
      <c r="F2965" s="6" t="s">
        <v>9077</v>
      </c>
      <c r="G2965" s="6" t="s">
        <v>60</v>
      </c>
      <c r="H2965" s="6" t="s">
        <v>60</v>
      </c>
      <c r="I2965" s="60" t="s">
        <v>16639</v>
      </c>
      <c r="J2965" s="49" t="s">
        <v>16640</v>
      </c>
      <c r="K2965" s="6" t="s">
        <v>16641</v>
      </c>
      <c r="L2965" s="29">
        <f>IF($J$6="с учетом НДС",VLOOKUP(I2965,LEGEND!B:E,4,0)*(1-M2965),VLOOKUP(I2965,LEGEND!B:E,4,0)*(1-M2965)/1.2)</f>
        <v>4750</v>
      </c>
      <c r="M2965" s="57">
        <f>IF(AND(B2965&lt;&gt;"1_Электроинструмент",B2965&lt;&gt;"2_Садовая техника"),$J$5,IF($J$4&lt;=20%,$J$4,IFERROR(VLOOKUP(S2965,LEGEND!$L$2:$M$5,2,FALSE),$J$4)))</f>
        <v>0</v>
      </c>
      <c r="N2965" s="48" t="s">
        <v>60</v>
      </c>
      <c r="O2965" s="6" t="s">
        <v>60</v>
      </c>
      <c r="P2965" s="49" t="s">
        <v>66</v>
      </c>
      <c r="Q2965" s="49" t="s">
        <v>473</v>
      </c>
      <c r="R2965" s="6" t="s">
        <v>60</v>
      </c>
      <c r="S2965" s="49" t="s">
        <v>60</v>
      </c>
      <c r="T2965" s="73" t="str">
        <f>IF(_xlfn.XLOOKUP(I2965,LEGEND!B:B,LEGEND!H:H)&lt;&gt;"-",HYPERLINK(_xlfn.XLOOKUP(I2965,LEGEND!B:B,LEGEND!H:H),"link"),_xlfn.XLOOKUP(I2965,LEGEND!B:B,LEGEND!H:H))</f>
        <v>-</v>
      </c>
      <c r="U2965" s="73" t="str">
        <f>HYPERLINK(_xlfn.XLOOKUP(I2965,LEGEND!B:B,LEGEND!I:I))</f>
        <v>https://milwaukee-media-images.s3.amazonaws.com/hi/4932373357--Hero_1.jpg</v>
      </c>
      <c r="V2965" s="51" t="s">
        <v>16642</v>
      </c>
      <c r="W2965" s="63" t="s">
        <v>71</v>
      </c>
      <c r="X2965" s="64">
        <v>35</v>
      </c>
      <c r="Y2965" s="64">
        <v>35</v>
      </c>
      <c r="Z2965" s="64">
        <v>164</v>
      </c>
      <c r="AA2965" s="84">
        <v>0.40699999999999997</v>
      </c>
      <c r="AB2965" s="85">
        <v>5</v>
      </c>
      <c r="AC2965" s="85">
        <v>1</v>
      </c>
    </row>
    <row r="2966" spans="1:29" ht="25.5">
      <c r="A2966" s="1"/>
      <c r="B2966" s="6" t="s">
        <v>8777</v>
      </c>
      <c r="C2966" s="6" t="s">
        <v>8778</v>
      </c>
      <c r="D2966" s="6" t="s">
        <v>8861</v>
      </c>
      <c r="E2966" s="49" t="s">
        <v>9076</v>
      </c>
      <c r="F2966" s="6" t="s">
        <v>9077</v>
      </c>
      <c r="G2966" s="6" t="s">
        <v>60</v>
      </c>
      <c r="H2966" s="6" t="s">
        <v>60</v>
      </c>
      <c r="I2966" s="60" t="s">
        <v>16647</v>
      </c>
      <c r="J2966" s="49" t="s">
        <v>16648</v>
      </c>
      <c r="K2966" s="6" t="s">
        <v>16649</v>
      </c>
      <c r="L2966" s="29">
        <f>IF($J$6="с учетом НДС",VLOOKUP(I2966,LEGEND!B:E,4,0)*(1-M2966),VLOOKUP(I2966,LEGEND!B:E,4,0)*(1-M2966)/1.2)</f>
        <v>4800</v>
      </c>
      <c r="M2966" s="57">
        <f>IF(AND(B2966&lt;&gt;"1_Электроинструмент",B2966&lt;&gt;"2_Садовая техника"),$J$5,IF($J$4&lt;=20%,$J$4,IFERROR(VLOOKUP(S2966,LEGEND!$L$2:$M$5,2,FALSE),$J$4)))</f>
        <v>0</v>
      </c>
      <c r="N2966" s="48" t="s">
        <v>60</v>
      </c>
      <c r="O2966" s="6" t="s">
        <v>60</v>
      </c>
      <c r="P2966" s="49" t="s">
        <v>66</v>
      </c>
      <c r="Q2966" s="49" t="s">
        <v>67</v>
      </c>
      <c r="R2966" s="6" t="s">
        <v>60</v>
      </c>
      <c r="S2966" s="49" t="s">
        <v>60</v>
      </c>
      <c r="T2966" s="73" t="str">
        <f>IF(_xlfn.XLOOKUP(I2966,LEGEND!B:B,LEGEND!H:H)&lt;&gt;"-",HYPERLINK(_xlfn.XLOOKUP(I2966,LEGEND!B:B,LEGEND!H:H),"link"),_xlfn.XLOOKUP(I2966,LEGEND!B:B,LEGEND!H:H))</f>
        <v>link</v>
      </c>
      <c r="U2966" s="73" t="str">
        <f>HYPERLINK(_xlfn.XLOOKUP(I2966,LEGEND!B:B,LEGEND!I:I))</f>
        <v>https://milwaukee-media-images.s3.amazonaws.com/hi/4932343303--Hero_1.jpg</v>
      </c>
      <c r="V2966" s="51" t="s">
        <v>16650</v>
      </c>
      <c r="W2966" s="63" t="s">
        <v>4191</v>
      </c>
      <c r="X2966" s="64">
        <v>32</v>
      </c>
      <c r="Y2966" s="64">
        <v>32</v>
      </c>
      <c r="Z2966" s="64">
        <v>90</v>
      </c>
      <c r="AA2966" s="84">
        <v>0.2</v>
      </c>
      <c r="AB2966" s="85">
        <v>1</v>
      </c>
      <c r="AC2966" s="85">
        <v>1</v>
      </c>
    </row>
    <row r="2967" spans="1:29" ht="15">
      <c r="A2967" s="1"/>
      <c r="B2967" s="6" t="s">
        <v>8777</v>
      </c>
      <c r="C2967" s="6" t="s">
        <v>8778</v>
      </c>
      <c r="D2967" s="6" t="s">
        <v>8861</v>
      </c>
      <c r="E2967" s="49" t="s">
        <v>9076</v>
      </c>
      <c r="F2967" s="6" t="s">
        <v>9077</v>
      </c>
      <c r="G2967" s="6" t="s">
        <v>60</v>
      </c>
      <c r="H2967" s="6" t="s">
        <v>60</v>
      </c>
      <c r="I2967" s="60" t="s">
        <v>16651</v>
      </c>
      <c r="J2967" s="49" t="s">
        <v>16652</v>
      </c>
      <c r="K2967" s="6" t="s">
        <v>16653</v>
      </c>
      <c r="L2967" s="29">
        <f>IF($J$6="с учетом НДС",VLOOKUP(I2967,LEGEND!B:E,4,0)*(1-M2967),VLOOKUP(I2967,LEGEND!B:E,4,0)*(1-M2967)/1.2)</f>
        <v>4860</v>
      </c>
      <c r="M2967" s="57">
        <f>IF(AND(B2967&lt;&gt;"1_Электроинструмент",B2967&lt;&gt;"2_Садовая техника"),$J$5,IF($J$4&lt;=20%,$J$4,IFERROR(VLOOKUP(S2967,LEGEND!$L$2:$M$5,2,FALSE),$J$4)))</f>
        <v>0</v>
      </c>
      <c r="N2967" s="48" t="s">
        <v>60</v>
      </c>
      <c r="O2967" s="6" t="s">
        <v>60</v>
      </c>
      <c r="P2967" s="49" t="s">
        <v>66</v>
      </c>
      <c r="Q2967" s="49" t="s">
        <v>473</v>
      </c>
      <c r="R2967" s="6" t="s">
        <v>60</v>
      </c>
      <c r="S2967" s="49" t="s">
        <v>60</v>
      </c>
      <c r="T2967" s="73" t="str">
        <f>IF(_xlfn.XLOOKUP(I2967,LEGEND!B:B,LEGEND!H:H)&lt;&gt;"-",HYPERLINK(_xlfn.XLOOKUP(I2967,LEGEND!B:B,LEGEND!H:H),"link"),_xlfn.XLOOKUP(I2967,LEGEND!B:B,LEGEND!H:H))</f>
        <v>link</v>
      </c>
      <c r="U2967" s="73" t="str">
        <f>HYPERLINK(_xlfn.XLOOKUP(I2967,LEGEND!B:B,LEGEND!I:I))</f>
        <v>https://milwaukee-media-images.s3.amazonaws.com/hi/4932371747--Hero_1.jpg</v>
      </c>
      <c r="V2967" s="51" t="s">
        <v>16654</v>
      </c>
      <c r="W2967" s="63" t="s">
        <v>4191</v>
      </c>
      <c r="X2967" s="64">
        <v>57</v>
      </c>
      <c r="Y2967" s="64">
        <v>57</v>
      </c>
      <c r="Z2967" s="64">
        <v>114</v>
      </c>
      <c r="AA2967" s="84">
        <v>0.2</v>
      </c>
      <c r="AB2967" s="85">
        <v>1</v>
      </c>
      <c r="AC2967" s="85">
        <v>1</v>
      </c>
    </row>
    <row r="2968" spans="1:29" ht="15">
      <c r="A2968" s="1"/>
      <c r="B2968" s="6" t="s">
        <v>8777</v>
      </c>
      <c r="C2968" s="6" t="s">
        <v>8778</v>
      </c>
      <c r="D2968" s="6" t="s">
        <v>8861</v>
      </c>
      <c r="E2968" s="49" t="s">
        <v>9076</v>
      </c>
      <c r="F2968" s="6" t="s">
        <v>9077</v>
      </c>
      <c r="G2968" s="6" t="s">
        <v>60</v>
      </c>
      <c r="H2968" s="6" t="s">
        <v>60</v>
      </c>
      <c r="I2968" s="60" t="s">
        <v>16655</v>
      </c>
      <c r="J2968" s="49" t="s">
        <v>16656</v>
      </c>
      <c r="K2968" s="6" t="s">
        <v>16657</v>
      </c>
      <c r="L2968" s="29">
        <f>IF($J$6="с учетом НДС",VLOOKUP(I2968,LEGEND!B:E,4,0)*(1-M2968),VLOOKUP(I2968,LEGEND!B:E,4,0)*(1-M2968)/1.2)</f>
        <v>4970</v>
      </c>
      <c r="M2968" s="57">
        <f>IF(AND(B2968&lt;&gt;"1_Электроинструмент",B2968&lt;&gt;"2_Садовая техника"),$J$5,IF($J$4&lt;=20%,$J$4,IFERROR(VLOOKUP(S2968,LEGEND!$L$2:$M$5,2,FALSE),$J$4)))</f>
        <v>0</v>
      </c>
      <c r="N2968" s="48" t="s">
        <v>60</v>
      </c>
      <c r="O2968" s="6" t="s">
        <v>60</v>
      </c>
      <c r="P2968" s="49" t="s">
        <v>66</v>
      </c>
      <c r="Q2968" s="49" t="s">
        <v>473</v>
      </c>
      <c r="R2968" s="6" t="s">
        <v>60</v>
      </c>
      <c r="S2968" s="49" t="s">
        <v>60</v>
      </c>
      <c r="T2968" s="73" t="str">
        <f>IF(_xlfn.XLOOKUP(I2968,LEGEND!B:B,LEGEND!H:H)&lt;&gt;"-",HYPERLINK(_xlfn.XLOOKUP(I2968,LEGEND!B:B,LEGEND!H:H),"link"),_xlfn.XLOOKUP(I2968,LEGEND!B:B,LEGEND!H:H))</f>
        <v>link</v>
      </c>
      <c r="U2968" s="73" t="str">
        <f>HYPERLINK(_xlfn.XLOOKUP(I2968,LEGEND!B:B,LEGEND!I:I))</f>
        <v>https://milwaukee-media-images.s3.amazonaws.com/hi/4932371748--Hero_1.jpg</v>
      </c>
      <c r="V2968" s="51" t="s">
        <v>16658</v>
      </c>
      <c r="W2968" s="63" t="s">
        <v>4191</v>
      </c>
      <c r="X2968" s="64">
        <v>40</v>
      </c>
      <c r="Y2968" s="64">
        <v>40</v>
      </c>
      <c r="Z2968" s="64">
        <v>75</v>
      </c>
      <c r="AA2968" s="84">
        <v>0.25</v>
      </c>
      <c r="AB2968" s="85">
        <v>1</v>
      </c>
      <c r="AC2968" s="85">
        <v>1</v>
      </c>
    </row>
    <row r="2969" spans="1:29" ht="25.5">
      <c r="A2969" s="1"/>
      <c r="B2969" s="6" t="s">
        <v>8777</v>
      </c>
      <c r="C2969" s="6" t="s">
        <v>8778</v>
      </c>
      <c r="D2969" s="6" t="s">
        <v>8861</v>
      </c>
      <c r="E2969" s="49" t="s">
        <v>9076</v>
      </c>
      <c r="F2969" s="6" t="s">
        <v>9077</v>
      </c>
      <c r="G2969" s="6" t="s">
        <v>60</v>
      </c>
      <c r="H2969" s="6" t="s">
        <v>60</v>
      </c>
      <c r="I2969" s="60" t="s">
        <v>16663</v>
      </c>
      <c r="J2969" s="49" t="s">
        <v>16664</v>
      </c>
      <c r="K2969" s="6" t="s">
        <v>16665</v>
      </c>
      <c r="L2969" s="29">
        <f>IF($J$6="с учетом НДС",VLOOKUP(I2969,LEGEND!B:E,4,0)*(1-M2969),VLOOKUP(I2969,LEGEND!B:E,4,0)*(1-M2969)/1.2)</f>
        <v>5100</v>
      </c>
      <c r="M2969" s="57">
        <f>IF(AND(B2969&lt;&gt;"1_Электроинструмент",B2969&lt;&gt;"2_Садовая техника"),$J$5,IF($J$4&lt;=20%,$J$4,IFERROR(VLOOKUP(S2969,LEGEND!$L$2:$M$5,2,FALSE),$J$4)))</f>
        <v>0</v>
      </c>
      <c r="N2969" s="48" t="s">
        <v>60</v>
      </c>
      <c r="O2969" s="6" t="s">
        <v>60</v>
      </c>
      <c r="P2969" s="49" t="s">
        <v>66</v>
      </c>
      <c r="Q2969" s="49" t="s">
        <v>67</v>
      </c>
      <c r="R2969" s="6" t="s">
        <v>60</v>
      </c>
      <c r="S2969" s="49" t="s">
        <v>60</v>
      </c>
      <c r="T2969" s="73" t="str">
        <f>IF(_xlfn.XLOOKUP(I2969,LEGEND!B:B,LEGEND!H:H)&lt;&gt;"-",HYPERLINK(_xlfn.XLOOKUP(I2969,LEGEND!B:B,LEGEND!H:H),"link"),_xlfn.XLOOKUP(I2969,LEGEND!B:B,LEGEND!H:H))</f>
        <v>link</v>
      </c>
      <c r="U2969" s="73" t="str">
        <f>HYPERLINK(_xlfn.XLOOKUP(I2969,LEGEND!B:B,LEGEND!I:I))</f>
        <v>https://milwaukee-media-images.s3.amazonaws.com/hi/48894760--Hero_1.jpg</v>
      </c>
      <c r="V2969" s="51" t="s">
        <v>16666</v>
      </c>
      <c r="W2969" s="63" t="s">
        <v>71</v>
      </c>
      <c r="X2969" s="64">
        <v>250</v>
      </c>
      <c r="Y2969" s="64">
        <v>70</v>
      </c>
      <c r="Z2969" s="64">
        <v>261</v>
      </c>
      <c r="AA2969" s="84">
        <v>0.69</v>
      </c>
      <c r="AB2969" s="85">
        <v>1</v>
      </c>
      <c r="AC2969" s="85">
        <v>1</v>
      </c>
    </row>
    <row r="2970" spans="1:29" ht="25.5">
      <c r="A2970" s="1"/>
      <c r="B2970" s="6" t="s">
        <v>8777</v>
      </c>
      <c r="C2970" s="6" t="s">
        <v>8778</v>
      </c>
      <c r="D2970" s="6" t="s">
        <v>8861</v>
      </c>
      <c r="E2970" s="49" t="s">
        <v>9076</v>
      </c>
      <c r="F2970" s="6" t="s">
        <v>9077</v>
      </c>
      <c r="G2970" s="6" t="s">
        <v>60</v>
      </c>
      <c r="H2970" s="6" t="s">
        <v>60</v>
      </c>
      <c r="I2970" s="60" t="s">
        <v>16667</v>
      </c>
      <c r="J2970" s="49" t="s">
        <v>16668</v>
      </c>
      <c r="K2970" s="6" t="s">
        <v>16669</v>
      </c>
      <c r="L2970" s="29">
        <f>IF($J$6="с учетом НДС",VLOOKUP(I2970,LEGEND!B:E,4,0)*(1-M2970),VLOOKUP(I2970,LEGEND!B:E,4,0)*(1-M2970)/1.2)</f>
        <v>5300</v>
      </c>
      <c r="M2970" s="57">
        <f>IF(AND(B2970&lt;&gt;"1_Электроинструмент",B2970&lt;&gt;"2_Садовая техника"),$J$5,IF($J$4&lt;=20%,$J$4,IFERROR(VLOOKUP(S2970,LEGEND!$L$2:$M$5,2,FALSE),$J$4)))</f>
        <v>0</v>
      </c>
      <c r="N2970" s="48" t="s">
        <v>60</v>
      </c>
      <c r="O2970" s="6" t="s">
        <v>60</v>
      </c>
      <c r="P2970" s="49" t="s">
        <v>66</v>
      </c>
      <c r="Q2970" s="49" t="s">
        <v>67</v>
      </c>
      <c r="R2970" s="6" t="s">
        <v>60</v>
      </c>
      <c r="S2970" s="49" t="s">
        <v>60</v>
      </c>
      <c r="T2970" s="73" t="str">
        <f>IF(_xlfn.XLOOKUP(I2970,LEGEND!B:B,LEGEND!H:H)&lt;&gt;"-",HYPERLINK(_xlfn.XLOOKUP(I2970,LEGEND!B:B,LEGEND!H:H),"link"),_xlfn.XLOOKUP(I2970,LEGEND!B:B,LEGEND!H:H))</f>
        <v>link</v>
      </c>
      <c r="U2970" s="73" t="str">
        <f>HYPERLINK(_xlfn.XLOOKUP(I2970,LEGEND!B:B,LEGEND!I:I))</f>
        <v>https://milwaukee-media-images.s3.amazonaws.com/hi/4932343305--Hero_1.jpg</v>
      </c>
      <c r="V2970" s="51" t="s">
        <v>16670</v>
      </c>
      <c r="W2970" s="63" t="s">
        <v>4191</v>
      </c>
      <c r="X2970" s="64">
        <v>32</v>
      </c>
      <c r="Y2970" s="64">
        <v>32</v>
      </c>
      <c r="Z2970" s="64">
        <v>90</v>
      </c>
      <c r="AA2970" s="84">
        <v>0.19</v>
      </c>
      <c r="AB2970" s="85">
        <v>1</v>
      </c>
      <c r="AC2970" s="85">
        <v>1</v>
      </c>
    </row>
    <row r="2971" spans="1:29" ht="25.5">
      <c r="A2971" s="1"/>
      <c r="B2971" s="6" t="s">
        <v>8777</v>
      </c>
      <c r="C2971" s="6" t="s">
        <v>8778</v>
      </c>
      <c r="D2971" s="6" t="s">
        <v>8861</v>
      </c>
      <c r="E2971" s="49" t="s">
        <v>9076</v>
      </c>
      <c r="F2971" s="6" t="s">
        <v>9077</v>
      </c>
      <c r="G2971" s="6" t="s">
        <v>60</v>
      </c>
      <c r="H2971" s="6" t="s">
        <v>60</v>
      </c>
      <c r="I2971" s="60" t="s">
        <v>16671</v>
      </c>
      <c r="J2971" s="49" t="s">
        <v>16672</v>
      </c>
      <c r="K2971" s="6" t="s">
        <v>16673</v>
      </c>
      <c r="L2971" s="29">
        <f>IF($J$6="с учетом НДС",VLOOKUP(I2971,LEGEND!B:E,4,0)*(1-M2971),VLOOKUP(I2971,LEGEND!B:E,4,0)*(1-M2971)/1.2)</f>
        <v>5300</v>
      </c>
      <c r="M2971" s="57">
        <f>IF(AND(B2971&lt;&gt;"1_Электроинструмент",B2971&lt;&gt;"2_Садовая техника"),$J$5,IF($J$4&lt;=20%,$J$4,IFERROR(VLOOKUP(S2971,LEGEND!$L$2:$M$5,2,FALSE),$J$4)))</f>
        <v>0</v>
      </c>
      <c r="N2971" s="48" t="s">
        <v>60</v>
      </c>
      <c r="O2971" s="6" t="s">
        <v>60</v>
      </c>
      <c r="P2971" s="49" t="s">
        <v>66</v>
      </c>
      <c r="Q2971" s="49" t="s">
        <v>67</v>
      </c>
      <c r="R2971" s="6" t="s">
        <v>60</v>
      </c>
      <c r="S2971" s="49" t="s">
        <v>60</v>
      </c>
      <c r="T2971" s="73" t="str">
        <f>IF(_xlfn.XLOOKUP(I2971,LEGEND!B:B,LEGEND!H:H)&lt;&gt;"-",HYPERLINK(_xlfn.XLOOKUP(I2971,LEGEND!B:B,LEGEND!H:H),"link"),_xlfn.XLOOKUP(I2971,LEGEND!B:B,LEGEND!H:H))</f>
        <v>-</v>
      </c>
      <c r="U2971" s="73" t="str">
        <f>HYPERLINK(_xlfn.XLOOKUP(I2971,LEGEND!B:B,LEGEND!I:I))</f>
        <v>https://milwaukee-media-images.s3.amazonaws.com/hi/4932373358--Hero_1.jpg</v>
      </c>
      <c r="V2971" s="51" t="s">
        <v>16674</v>
      </c>
      <c r="W2971" s="63" t="s">
        <v>71</v>
      </c>
      <c r="X2971" s="64">
        <v>35</v>
      </c>
      <c r="Y2971" s="64">
        <v>35</v>
      </c>
      <c r="Z2971" s="64">
        <v>175</v>
      </c>
      <c r="AA2971" s="84">
        <v>0.46200000000000002</v>
      </c>
      <c r="AB2971" s="85">
        <v>5</v>
      </c>
      <c r="AC2971" s="85">
        <v>1</v>
      </c>
    </row>
    <row r="2972" spans="1:29" ht="25.5">
      <c r="A2972" s="1"/>
      <c r="B2972" s="6" t="s">
        <v>8777</v>
      </c>
      <c r="C2972" s="6" t="s">
        <v>8778</v>
      </c>
      <c r="D2972" s="6" t="s">
        <v>8861</v>
      </c>
      <c r="E2972" s="49" t="s">
        <v>9076</v>
      </c>
      <c r="F2972" s="6" t="s">
        <v>9077</v>
      </c>
      <c r="G2972" s="6" t="s">
        <v>60</v>
      </c>
      <c r="H2972" s="6" t="s">
        <v>60</v>
      </c>
      <c r="I2972" s="60" t="s">
        <v>16675</v>
      </c>
      <c r="J2972" s="49" t="s">
        <v>16676</v>
      </c>
      <c r="K2972" s="6" t="s">
        <v>16677</v>
      </c>
      <c r="L2972" s="29">
        <f>IF($J$6="с учетом НДС",VLOOKUP(I2972,LEGEND!B:E,4,0)*(1-M2972),VLOOKUP(I2972,LEGEND!B:E,4,0)*(1-M2972)/1.2)</f>
        <v>5300</v>
      </c>
      <c r="M2972" s="57">
        <f>IF(AND(B2972&lt;&gt;"1_Электроинструмент",B2972&lt;&gt;"2_Садовая техника"),$J$5,IF($J$4&lt;=20%,$J$4,IFERROR(VLOOKUP(S2972,LEGEND!$L$2:$M$5,2,FALSE),$J$4)))</f>
        <v>0</v>
      </c>
      <c r="N2972" s="48" t="s">
        <v>60</v>
      </c>
      <c r="O2972" s="6" t="s">
        <v>60</v>
      </c>
      <c r="P2972" s="49" t="s">
        <v>66</v>
      </c>
      <c r="Q2972" s="49" t="s">
        <v>67</v>
      </c>
      <c r="R2972" s="6" t="s">
        <v>60</v>
      </c>
      <c r="S2972" s="49" t="s">
        <v>60</v>
      </c>
      <c r="T2972" s="73" t="str">
        <f>IF(_xlfn.XLOOKUP(I2972,LEGEND!B:B,LEGEND!H:H)&lt;&gt;"-",HYPERLINK(_xlfn.XLOOKUP(I2972,LEGEND!B:B,LEGEND!H:H),"link"),_xlfn.XLOOKUP(I2972,LEGEND!B:B,LEGEND!H:H))</f>
        <v>link</v>
      </c>
      <c r="U2972" s="73" t="str">
        <f>HYPERLINK(_xlfn.XLOOKUP(I2972,LEGEND!B:B,LEGEND!I:I))</f>
        <v>https://milwaukee-media-images.s3.amazonaws.com/hi/4932430339--Hero_1.jpg</v>
      </c>
      <c r="V2972" s="51" t="s">
        <v>16678</v>
      </c>
      <c r="W2972" s="63" t="s">
        <v>71</v>
      </c>
      <c r="X2972" s="64">
        <v>185</v>
      </c>
      <c r="Y2972" s="64">
        <v>35</v>
      </c>
      <c r="Z2972" s="64">
        <v>35</v>
      </c>
      <c r="AA2972" s="84">
        <v>0.47399999999999998</v>
      </c>
      <c r="AB2972" s="85">
        <v>10</v>
      </c>
      <c r="AC2972" s="85">
        <v>1</v>
      </c>
    </row>
    <row r="2973" spans="1:29" ht="25.5">
      <c r="A2973" s="1"/>
      <c r="B2973" s="6" t="s">
        <v>8777</v>
      </c>
      <c r="C2973" s="6" t="s">
        <v>8778</v>
      </c>
      <c r="D2973" s="6" t="s">
        <v>8861</v>
      </c>
      <c r="E2973" s="49" t="s">
        <v>9076</v>
      </c>
      <c r="F2973" s="6" t="s">
        <v>9077</v>
      </c>
      <c r="G2973" s="6" t="s">
        <v>60</v>
      </c>
      <c r="H2973" s="6" t="s">
        <v>60</v>
      </c>
      <c r="I2973" s="60" t="s">
        <v>16679</v>
      </c>
      <c r="J2973" s="49" t="s">
        <v>16680</v>
      </c>
      <c r="K2973" s="6" t="s">
        <v>16681</v>
      </c>
      <c r="L2973" s="29">
        <f>IF($J$6="с учетом НДС",VLOOKUP(I2973,LEGEND!B:E,4,0)*(1-M2973),VLOOKUP(I2973,LEGEND!B:E,4,0)*(1-M2973)/1.2)</f>
        <v>5500</v>
      </c>
      <c r="M2973" s="57">
        <f>IF(AND(B2973&lt;&gt;"1_Электроинструмент",B2973&lt;&gt;"2_Садовая техника"),$J$5,IF($J$4&lt;=20%,$J$4,IFERROR(VLOOKUP(S2973,LEGEND!$L$2:$M$5,2,FALSE),$J$4)))</f>
        <v>0</v>
      </c>
      <c r="N2973" s="48" t="s">
        <v>60</v>
      </c>
      <c r="O2973" s="6" t="s">
        <v>60</v>
      </c>
      <c r="P2973" s="49" t="s">
        <v>66</v>
      </c>
      <c r="Q2973" s="49" t="s">
        <v>67</v>
      </c>
      <c r="R2973" s="6" t="s">
        <v>60</v>
      </c>
      <c r="S2973" s="49" t="s">
        <v>60</v>
      </c>
      <c r="T2973" s="73" t="str">
        <f>IF(_xlfn.XLOOKUP(I2973,LEGEND!B:B,LEGEND!H:H)&lt;&gt;"-",HYPERLINK(_xlfn.XLOOKUP(I2973,LEGEND!B:B,LEGEND!H:H),"link"),_xlfn.XLOOKUP(I2973,LEGEND!B:B,LEGEND!H:H))</f>
        <v>link</v>
      </c>
      <c r="U2973" s="73" t="str">
        <f>HYPERLINK(_xlfn.XLOOKUP(I2973,LEGEND!B:B,LEGEND!I:I))</f>
        <v>https://milwaukee-media-images.s3.amazonaws.com/hi/4932343306--Hero_1.jpg</v>
      </c>
      <c r="V2973" s="51" t="s">
        <v>16682</v>
      </c>
      <c r="W2973" s="63" t="s">
        <v>4191</v>
      </c>
      <c r="X2973" s="64">
        <v>32</v>
      </c>
      <c r="Y2973" s="64">
        <v>32</v>
      </c>
      <c r="Z2973" s="64">
        <v>90</v>
      </c>
      <c r="AA2973" s="84">
        <v>0.2</v>
      </c>
      <c r="AB2973" s="85">
        <v>1</v>
      </c>
      <c r="AC2973" s="85">
        <v>1</v>
      </c>
    </row>
    <row r="2974" spans="1:29" ht="25.5">
      <c r="A2974" s="1"/>
      <c r="B2974" s="6" t="s">
        <v>8777</v>
      </c>
      <c r="C2974" s="6" t="s">
        <v>8778</v>
      </c>
      <c r="D2974" s="6" t="s">
        <v>8861</v>
      </c>
      <c r="E2974" s="49" t="s">
        <v>9076</v>
      </c>
      <c r="F2974" s="6" t="s">
        <v>9077</v>
      </c>
      <c r="G2974" s="6" t="s">
        <v>60</v>
      </c>
      <c r="H2974" s="6" t="s">
        <v>60</v>
      </c>
      <c r="I2974" s="60" t="s">
        <v>16687</v>
      </c>
      <c r="J2974" s="49" t="s">
        <v>16688</v>
      </c>
      <c r="K2974" s="6" t="s">
        <v>16689</v>
      </c>
      <c r="L2974" s="29">
        <f>IF($J$6="с учетом НДС",VLOOKUP(I2974,LEGEND!B:E,4,0)*(1-M2974),VLOOKUP(I2974,LEGEND!B:E,4,0)*(1-M2974)/1.2)</f>
        <v>5600</v>
      </c>
      <c r="M2974" s="57">
        <f>IF(AND(B2974&lt;&gt;"1_Электроинструмент",B2974&lt;&gt;"2_Садовая техника"),$J$5,IF($J$4&lt;=20%,$J$4,IFERROR(VLOOKUP(S2974,LEGEND!$L$2:$M$5,2,FALSE),$J$4)))</f>
        <v>0</v>
      </c>
      <c r="N2974" s="48" t="s">
        <v>60</v>
      </c>
      <c r="O2974" s="6" t="s">
        <v>60</v>
      </c>
      <c r="P2974" s="49" t="s">
        <v>66</v>
      </c>
      <c r="Q2974" s="49" t="s">
        <v>67</v>
      </c>
      <c r="R2974" s="6" t="s">
        <v>60</v>
      </c>
      <c r="S2974" s="49" t="s">
        <v>60</v>
      </c>
      <c r="T2974" s="73" t="str">
        <f>IF(_xlfn.XLOOKUP(I2974,LEGEND!B:B,LEGEND!H:H)&lt;&gt;"-",HYPERLINK(_xlfn.XLOOKUP(I2974,LEGEND!B:B,LEGEND!H:H),"link"),_xlfn.XLOOKUP(I2974,LEGEND!B:B,LEGEND!H:H))</f>
        <v>link</v>
      </c>
      <c r="U2974" s="73" t="str">
        <f>HYPERLINK(_xlfn.XLOOKUP(I2974,LEGEND!B:B,LEGEND!I:I))</f>
        <v>https://milwaukee-media-images.s3.amazonaws.com/hi/4932371749--Hero_1.jpg</v>
      </c>
      <c r="V2974" s="51" t="s">
        <v>16690</v>
      </c>
      <c r="W2974" s="63" t="s">
        <v>4191</v>
      </c>
      <c r="X2974" s="64">
        <v>40</v>
      </c>
      <c r="Y2974" s="64">
        <v>40</v>
      </c>
      <c r="Z2974" s="64">
        <v>75</v>
      </c>
      <c r="AA2974" s="84">
        <v>0.2</v>
      </c>
      <c r="AB2974" s="85">
        <v>1</v>
      </c>
      <c r="AC2974" s="85">
        <v>1</v>
      </c>
    </row>
    <row r="2975" spans="1:29" ht="25.5">
      <c r="A2975" s="1"/>
      <c r="B2975" s="6" t="s">
        <v>8777</v>
      </c>
      <c r="C2975" s="6" t="s">
        <v>8778</v>
      </c>
      <c r="D2975" s="6" t="s">
        <v>8861</v>
      </c>
      <c r="E2975" s="49" t="s">
        <v>9076</v>
      </c>
      <c r="F2975" s="6" t="s">
        <v>9077</v>
      </c>
      <c r="G2975" s="6" t="s">
        <v>60</v>
      </c>
      <c r="H2975" s="6" t="s">
        <v>60</v>
      </c>
      <c r="I2975" s="60" t="s">
        <v>16691</v>
      </c>
      <c r="J2975" s="49" t="s">
        <v>16692</v>
      </c>
      <c r="K2975" s="6" t="s">
        <v>16693</v>
      </c>
      <c r="L2975" s="29">
        <f>IF($J$6="с учетом НДС",VLOOKUP(I2975,LEGEND!B:E,4,0)*(1-M2975),VLOOKUP(I2975,LEGEND!B:E,4,0)*(1-M2975)/1.2)</f>
        <v>5600</v>
      </c>
      <c r="M2975" s="57">
        <f>IF(AND(B2975&lt;&gt;"1_Электроинструмент",B2975&lt;&gt;"2_Садовая техника"),$J$5,IF($J$4&lt;=20%,$J$4,IFERROR(VLOOKUP(S2975,LEGEND!$L$2:$M$5,2,FALSE),$J$4)))</f>
        <v>0</v>
      </c>
      <c r="N2975" s="48" t="s">
        <v>60</v>
      </c>
      <c r="O2975" s="6" t="s">
        <v>60</v>
      </c>
      <c r="P2975" s="49" t="s">
        <v>66</v>
      </c>
      <c r="Q2975" s="49" t="s">
        <v>67</v>
      </c>
      <c r="R2975" s="6" t="s">
        <v>60</v>
      </c>
      <c r="S2975" s="49" t="s">
        <v>60</v>
      </c>
      <c r="T2975" s="73" t="str">
        <f>IF(_xlfn.XLOOKUP(I2975,LEGEND!B:B,LEGEND!H:H)&lt;&gt;"-",HYPERLINK(_xlfn.XLOOKUP(I2975,LEGEND!B:B,LEGEND!H:H),"link"),_xlfn.XLOOKUP(I2975,LEGEND!B:B,LEGEND!H:H))</f>
        <v>-</v>
      </c>
      <c r="U2975" s="73" t="str">
        <f>HYPERLINK(_xlfn.XLOOKUP(I2975,LEGEND!B:B,LEGEND!I:I))</f>
        <v>https://milwaukee-media-images.s3.amazonaws.com/hi/4932373359--Hero_1.jpg</v>
      </c>
      <c r="V2975" s="51" t="s">
        <v>16694</v>
      </c>
      <c r="W2975" s="63" t="s">
        <v>71</v>
      </c>
      <c r="X2975" s="64">
        <v>35</v>
      </c>
      <c r="Y2975" s="64">
        <v>35</v>
      </c>
      <c r="Z2975" s="64">
        <v>175</v>
      </c>
      <c r="AA2975" s="84">
        <v>0.46700000000000003</v>
      </c>
      <c r="AB2975" s="85">
        <v>5</v>
      </c>
      <c r="AC2975" s="85">
        <v>1</v>
      </c>
    </row>
    <row r="2976" spans="1:29" ht="15">
      <c r="A2976" s="1"/>
      <c r="B2976" s="6" t="s">
        <v>8777</v>
      </c>
      <c r="C2976" s="6" t="s">
        <v>8778</v>
      </c>
      <c r="D2976" s="6" t="s">
        <v>8861</v>
      </c>
      <c r="E2976" s="49" t="s">
        <v>9076</v>
      </c>
      <c r="F2976" s="6" t="s">
        <v>9077</v>
      </c>
      <c r="G2976" s="6" t="s">
        <v>60</v>
      </c>
      <c r="H2976" s="6" t="s">
        <v>60</v>
      </c>
      <c r="I2976" s="60" t="s">
        <v>16695</v>
      </c>
      <c r="J2976" s="49" t="s">
        <v>16696</v>
      </c>
      <c r="K2976" s="6" t="s">
        <v>16697</v>
      </c>
      <c r="L2976" s="29">
        <f>IF($J$6="с учетом НДС",VLOOKUP(I2976,LEGEND!B:E,4,0)*(1-M2976),VLOOKUP(I2976,LEGEND!B:E,4,0)*(1-M2976)/1.2)</f>
        <v>5700</v>
      </c>
      <c r="M2976" s="57">
        <f>IF(AND(B2976&lt;&gt;"1_Электроинструмент",B2976&lt;&gt;"2_Садовая техника"),$J$5,IF($J$4&lt;=20%,$J$4,IFERROR(VLOOKUP(S2976,LEGEND!$L$2:$M$5,2,FALSE),$J$4)))</f>
        <v>0</v>
      </c>
      <c r="N2976" s="48" t="s">
        <v>60</v>
      </c>
      <c r="O2976" s="6" t="s">
        <v>60</v>
      </c>
      <c r="P2976" s="49" t="s">
        <v>66</v>
      </c>
      <c r="Q2976" s="49" t="s">
        <v>473</v>
      </c>
      <c r="R2976" s="6" t="s">
        <v>60</v>
      </c>
      <c r="S2976" s="49" t="s">
        <v>60</v>
      </c>
      <c r="T2976" s="73" t="str">
        <f>IF(_xlfn.XLOOKUP(I2976,LEGEND!B:B,LEGEND!H:H)&lt;&gt;"-",HYPERLINK(_xlfn.XLOOKUP(I2976,LEGEND!B:B,LEGEND!H:H),"link"),_xlfn.XLOOKUP(I2976,LEGEND!B:B,LEGEND!H:H))</f>
        <v>link</v>
      </c>
      <c r="U2976" s="73" t="str">
        <f>HYPERLINK(_xlfn.XLOOKUP(I2976,LEGEND!B:B,LEGEND!I:I))</f>
        <v>https://milwaukee-media-images.s3.amazonaws.com/hi/4932430342--Hero_1.jpg</v>
      </c>
      <c r="V2976" s="51" t="s">
        <v>16698</v>
      </c>
      <c r="W2976" s="63" t="s">
        <v>71</v>
      </c>
      <c r="X2976" s="64">
        <v>170</v>
      </c>
      <c r="Y2976" s="64">
        <v>36</v>
      </c>
      <c r="Z2976" s="64">
        <v>36</v>
      </c>
      <c r="AA2976" s="84">
        <v>0.53900000000000003</v>
      </c>
      <c r="AB2976" s="85">
        <v>5</v>
      </c>
      <c r="AC2976" s="85">
        <v>1</v>
      </c>
    </row>
    <row r="2977" spans="1:29" ht="15">
      <c r="A2977" s="1"/>
      <c r="B2977" s="6" t="s">
        <v>8777</v>
      </c>
      <c r="C2977" s="6" t="s">
        <v>8778</v>
      </c>
      <c r="D2977" s="6" t="s">
        <v>8861</v>
      </c>
      <c r="E2977" s="49" t="s">
        <v>9076</v>
      </c>
      <c r="F2977" s="6" t="s">
        <v>9077</v>
      </c>
      <c r="G2977" s="6" t="s">
        <v>60</v>
      </c>
      <c r="H2977" s="6" t="s">
        <v>60</v>
      </c>
      <c r="I2977" s="60" t="s">
        <v>16699</v>
      </c>
      <c r="J2977" s="49" t="s">
        <v>16700</v>
      </c>
      <c r="K2977" s="6" t="s">
        <v>16701</v>
      </c>
      <c r="L2977" s="29">
        <f>IF($J$6="с учетом НДС",VLOOKUP(I2977,LEGEND!B:E,4,0)*(1-M2977),VLOOKUP(I2977,LEGEND!B:E,4,0)*(1-M2977)/1.2)</f>
        <v>5700</v>
      </c>
      <c r="M2977" s="57">
        <f>IF(AND(B2977&lt;&gt;"1_Электроинструмент",B2977&lt;&gt;"2_Садовая техника"),$J$5,IF($J$4&lt;=20%,$J$4,IFERROR(VLOOKUP(S2977,LEGEND!$L$2:$M$5,2,FALSE),$J$4)))</f>
        <v>0</v>
      </c>
      <c r="N2977" s="48" t="s">
        <v>60</v>
      </c>
      <c r="O2977" s="6" t="s">
        <v>60</v>
      </c>
      <c r="P2977" s="49" t="s">
        <v>66</v>
      </c>
      <c r="Q2977" s="49" t="s">
        <v>473</v>
      </c>
      <c r="R2977" s="6" t="s">
        <v>60</v>
      </c>
      <c r="S2977" s="49" t="s">
        <v>60</v>
      </c>
      <c r="T2977" s="73" t="str">
        <f>IF(_xlfn.XLOOKUP(I2977,LEGEND!B:B,LEGEND!H:H)&lt;&gt;"-",HYPERLINK(_xlfn.XLOOKUP(I2977,LEGEND!B:B,LEGEND!H:H),"link"),_xlfn.XLOOKUP(I2977,LEGEND!B:B,LEGEND!H:H))</f>
        <v>link</v>
      </c>
      <c r="U2977" s="73" t="str">
        <f>HYPERLINK(_xlfn.XLOOKUP(I2977,LEGEND!B:B,LEGEND!I:I))</f>
        <v>https://milwaukee-media-images.s3.amazonaws.com/hi/4932371750--Hero_1.jpg</v>
      </c>
      <c r="V2977" s="51" t="s">
        <v>16702</v>
      </c>
      <c r="W2977" s="63" t="s">
        <v>4191</v>
      </c>
      <c r="X2977" s="64">
        <v>45</v>
      </c>
      <c r="Y2977" s="64">
        <v>45</v>
      </c>
      <c r="Z2977" s="64">
        <v>75</v>
      </c>
      <c r="AA2977" s="84">
        <v>0.25</v>
      </c>
      <c r="AB2977" s="85">
        <v>1</v>
      </c>
      <c r="AC2977" s="85">
        <v>1</v>
      </c>
    </row>
    <row r="2978" spans="1:29" ht="15">
      <c r="A2978" s="1"/>
      <c r="B2978" s="6" t="s">
        <v>8777</v>
      </c>
      <c r="C2978" s="6" t="s">
        <v>8778</v>
      </c>
      <c r="D2978" s="6" t="s">
        <v>8861</v>
      </c>
      <c r="E2978" s="49" t="s">
        <v>9076</v>
      </c>
      <c r="F2978" s="6" t="s">
        <v>9077</v>
      </c>
      <c r="G2978" s="6" t="s">
        <v>60</v>
      </c>
      <c r="H2978" s="6" t="s">
        <v>60</v>
      </c>
      <c r="I2978" s="60" t="s">
        <v>16703</v>
      </c>
      <c r="J2978" s="49" t="s">
        <v>16704</v>
      </c>
      <c r="K2978" s="6" t="s">
        <v>16705</v>
      </c>
      <c r="L2978" s="29">
        <f>IF($J$6="с учетом НДС",VLOOKUP(I2978,LEGEND!B:E,4,0)*(1-M2978),VLOOKUP(I2978,LEGEND!B:E,4,0)*(1-M2978)/1.2)</f>
        <v>5700</v>
      </c>
      <c r="M2978" s="57">
        <f>IF(AND(B2978&lt;&gt;"1_Электроинструмент",B2978&lt;&gt;"2_Садовая техника"),$J$5,IF($J$4&lt;=20%,$J$4,IFERROR(VLOOKUP(S2978,LEGEND!$L$2:$M$5,2,FALSE),$J$4)))</f>
        <v>0</v>
      </c>
      <c r="N2978" s="48" t="s">
        <v>60</v>
      </c>
      <c r="O2978" s="6" t="s">
        <v>60</v>
      </c>
      <c r="P2978" s="49" t="s">
        <v>66</v>
      </c>
      <c r="Q2978" s="49" t="s">
        <v>473</v>
      </c>
      <c r="R2978" s="6" t="s">
        <v>60</v>
      </c>
      <c r="S2978" s="49" t="s">
        <v>60</v>
      </c>
      <c r="T2978" s="73" t="str">
        <f>IF(_xlfn.XLOOKUP(I2978,LEGEND!B:B,LEGEND!H:H)&lt;&gt;"-",HYPERLINK(_xlfn.XLOOKUP(I2978,LEGEND!B:B,LEGEND!H:H),"link"),_xlfn.XLOOKUP(I2978,LEGEND!B:B,LEGEND!H:H))</f>
        <v>link</v>
      </c>
      <c r="U2978" s="73" t="str">
        <f>HYPERLINK(_xlfn.XLOOKUP(I2978,LEGEND!B:B,LEGEND!I:I))</f>
        <v>https://milwaukee-media-images.s3.amazonaws.com/hi/4932343307--Hero_1.jpg</v>
      </c>
      <c r="V2978" s="51" t="s">
        <v>16706</v>
      </c>
      <c r="W2978" s="63" t="s">
        <v>4191</v>
      </c>
      <c r="X2978" s="64">
        <v>32</v>
      </c>
      <c r="Y2978" s="64">
        <v>32</v>
      </c>
      <c r="Z2978" s="64">
        <v>90</v>
      </c>
      <c r="AA2978" s="84">
        <v>0.25</v>
      </c>
      <c r="AB2978" s="85">
        <v>1</v>
      </c>
      <c r="AC2978" s="85">
        <v>1</v>
      </c>
    </row>
    <row r="2979" spans="1:29" ht="25.5">
      <c r="A2979" s="1"/>
      <c r="B2979" s="6" t="s">
        <v>8777</v>
      </c>
      <c r="C2979" s="6" t="s">
        <v>8778</v>
      </c>
      <c r="D2979" s="6" t="s">
        <v>8861</v>
      </c>
      <c r="E2979" s="49" t="s">
        <v>9076</v>
      </c>
      <c r="F2979" s="6" t="s">
        <v>9077</v>
      </c>
      <c r="G2979" s="6" t="s">
        <v>60</v>
      </c>
      <c r="H2979" s="6" t="s">
        <v>60</v>
      </c>
      <c r="I2979" s="60" t="s">
        <v>16707</v>
      </c>
      <c r="J2979" s="49" t="s">
        <v>16708</v>
      </c>
      <c r="K2979" s="6" t="s">
        <v>16709</v>
      </c>
      <c r="L2979" s="29">
        <f>IF($J$6="с учетом НДС",VLOOKUP(I2979,LEGEND!B:E,4,0)*(1-M2979),VLOOKUP(I2979,LEGEND!B:E,4,0)*(1-M2979)/1.2)</f>
        <v>5900</v>
      </c>
      <c r="M2979" s="57">
        <f>IF(AND(B2979&lt;&gt;"1_Электроинструмент",B2979&lt;&gt;"2_Садовая техника"),$J$5,IF($J$4&lt;=20%,$J$4,IFERROR(VLOOKUP(S2979,LEGEND!$L$2:$M$5,2,FALSE),$J$4)))</f>
        <v>0</v>
      </c>
      <c r="N2979" s="48" t="s">
        <v>60</v>
      </c>
      <c r="O2979" s="6" t="s">
        <v>60</v>
      </c>
      <c r="P2979" s="49" t="s">
        <v>66</v>
      </c>
      <c r="Q2979" s="49" t="s">
        <v>67</v>
      </c>
      <c r="R2979" s="6" t="s">
        <v>60</v>
      </c>
      <c r="S2979" s="49" t="s">
        <v>60</v>
      </c>
      <c r="T2979" s="73" t="str">
        <f>IF(_xlfn.XLOOKUP(I2979,LEGEND!B:B,LEGEND!H:H)&lt;&gt;"-",HYPERLINK(_xlfn.XLOOKUP(I2979,LEGEND!B:B,LEGEND!H:H),"link"),_xlfn.XLOOKUP(I2979,LEGEND!B:B,LEGEND!H:H))</f>
        <v>link</v>
      </c>
      <c r="U2979" s="73" t="str">
        <f>HYPERLINK(_xlfn.XLOOKUP(I2979,LEGEND!B:B,LEGEND!I:I))</f>
        <v>https://milwaukee-media-images.s3.amazonaws.com/hi/4932352376--Hero_1.jpg</v>
      </c>
      <c r="V2979" s="51" t="s">
        <v>16710</v>
      </c>
      <c r="W2979" s="63" t="s">
        <v>71</v>
      </c>
      <c r="X2979" s="64">
        <v>254</v>
      </c>
      <c r="Y2979" s="64">
        <v>261</v>
      </c>
      <c r="Z2979" s="64">
        <v>65</v>
      </c>
      <c r="AA2979" s="84">
        <v>1.34</v>
      </c>
      <c r="AB2979" s="85">
        <v>1</v>
      </c>
      <c r="AC2979" s="85">
        <v>1</v>
      </c>
    </row>
    <row r="2980" spans="1:29" ht="15">
      <c r="A2980" s="1"/>
      <c r="B2980" s="6" t="s">
        <v>8777</v>
      </c>
      <c r="C2980" s="6" t="s">
        <v>8778</v>
      </c>
      <c r="D2980" s="6" t="s">
        <v>8861</v>
      </c>
      <c r="E2980" s="49" t="s">
        <v>9076</v>
      </c>
      <c r="F2980" s="6" t="s">
        <v>9077</v>
      </c>
      <c r="G2980" s="6" t="s">
        <v>60</v>
      </c>
      <c r="H2980" s="6" t="s">
        <v>60</v>
      </c>
      <c r="I2980" s="60" t="s">
        <v>16711</v>
      </c>
      <c r="J2980" s="49" t="s">
        <v>16712</v>
      </c>
      <c r="K2980" s="6" t="s">
        <v>16713</v>
      </c>
      <c r="L2980" s="29">
        <f>IF($J$6="с учетом НДС",VLOOKUP(I2980,LEGEND!B:E,4,0)*(1-M2980),VLOOKUP(I2980,LEGEND!B:E,4,0)*(1-M2980)/1.2)</f>
        <v>5900</v>
      </c>
      <c r="M2980" s="57">
        <f>IF(AND(B2980&lt;&gt;"1_Электроинструмент",B2980&lt;&gt;"2_Садовая техника"),$J$5,IF($J$4&lt;=20%,$J$4,IFERROR(VLOOKUP(S2980,LEGEND!$L$2:$M$5,2,FALSE),$J$4)))</f>
        <v>0</v>
      </c>
      <c r="N2980" s="48" t="s">
        <v>60</v>
      </c>
      <c r="O2980" s="6" t="s">
        <v>60</v>
      </c>
      <c r="P2980" s="49" t="s">
        <v>66</v>
      </c>
      <c r="Q2980" s="49" t="s">
        <v>473</v>
      </c>
      <c r="R2980" s="6" t="s">
        <v>60</v>
      </c>
      <c r="S2980" s="49" t="s">
        <v>60</v>
      </c>
      <c r="T2980" s="73" t="str">
        <f>IF(_xlfn.XLOOKUP(I2980,LEGEND!B:B,LEGEND!H:H)&lt;&gt;"-",HYPERLINK(_xlfn.XLOOKUP(I2980,LEGEND!B:B,LEGEND!H:H),"link"),_xlfn.XLOOKUP(I2980,LEGEND!B:B,LEGEND!H:H))</f>
        <v>link</v>
      </c>
      <c r="U2980" s="73" t="str">
        <f>HYPERLINK(_xlfn.XLOOKUP(I2980,LEGEND!B:B,LEGEND!I:I))</f>
        <v>https://milwaukee-media-images.s3.amazonaws.com/hi/4932371751--Hero_1.jpg</v>
      </c>
      <c r="V2980" s="51" t="s">
        <v>16714</v>
      </c>
      <c r="W2980" s="63" t="s">
        <v>4191</v>
      </c>
      <c r="X2980" s="64">
        <v>45</v>
      </c>
      <c r="Y2980" s="64">
        <v>45</v>
      </c>
      <c r="Z2980" s="64">
        <v>75</v>
      </c>
      <c r="AA2980" s="84">
        <v>0.25</v>
      </c>
      <c r="AB2980" s="85">
        <v>1</v>
      </c>
      <c r="AC2980" s="85">
        <v>1</v>
      </c>
    </row>
    <row r="2981" spans="1:29" ht="25.5">
      <c r="A2981" s="1"/>
      <c r="B2981" s="6" t="s">
        <v>8777</v>
      </c>
      <c r="C2981" s="6" t="s">
        <v>8778</v>
      </c>
      <c r="D2981" s="6" t="s">
        <v>8861</v>
      </c>
      <c r="E2981" s="49" t="s">
        <v>9076</v>
      </c>
      <c r="F2981" s="6" t="s">
        <v>9077</v>
      </c>
      <c r="G2981" s="6" t="s">
        <v>60</v>
      </c>
      <c r="H2981" s="6" t="s">
        <v>60</v>
      </c>
      <c r="I2981" s="60" t="s">
        <v>16719</v>
      </c>
      <c r="J2981" s="49" t="s">
        <v>16720</v>
      </c>
      <c r="K2981" s="6" t="s">
        <v>16721</v>
      </c>
      <c r="L2981" s="29">
        <f>IF($J$6="с учетом НДС",VLOOKUP(I2981,LEGEND!B:E,4,0)*(1-M2981),VLOOKUP(I2981,LEGEND!B:E,4,0)*(1-M2981)/1.2)</f>
        <v>6000</v>
      </c>
      <c r="M2981" s="57">
        <f>IF(AND(B2981&lt;&gt;"1_Электроинструмент",B2981&lt;&gt;"2_Садовая техника"),$J$5,IF($J$4&lt;=20%,$J$4,IFERROR(VLOOKUP(S2981,LEGEND!$L$2:$M$5,2,FALSE),$J$4)))</f>
        <v>0</v>
      </c>
      <c r="N2981" s="48" t="s">
        <v>60</v>
      </c>
      <c r="O2981" s="6" t="s">
        <v>60</v>
      </c>
      <c r="P2981" s="49" t="s">
        <v>66</v>
      </c>
      <c r="Q2981" s="49" t="s">
        <v>67</v>
      </c>
      <c r="R2981" s="6" t="s">
        <v>60</v>
      </c>
      <c r="S2981" s="49" t="s">
        <v>60</v>
      </c>
      <c r="T2981" s="73" t="str">
        <f>IF(_xlfn.XLOOKUP(I2981,LEGEND!B:B,LEGEND!H:H)&lt;&gt;"-",HYPERLINK(_xlfn.XLOOKUP(I2981,LEGEND!B:B,LEGEND!H:H),"link"),_xlfn.XLOOKUP(I2981,LEGEND!B:B,LEGEND!H:H))</f>
        <v>link</v>
      </c>
      <c r="U2981" s="73" t="str">
        <f>HYPERLINK(_xlfn.XLOOKUP(I2981,LEGEND!B:B,LEGEND!I:I))</f>
        <v>https://milwaukee-media-images.s3.amazonaws.com/hi/4932371760--Hero_1.jpg</v>
      </c>
      <c r="V2981" s="51" t="s">
        <v>16722</v>
      </c>
      <c r="W2981" s="63" t="s">
        <v>4191</v>
      </c>
      <c r="X2981" s="64">
        <v>40</v>
      </c>
      <c r="Y2981" s="64">
        <v>40</v>
      </c>
      <c r="Z2981" s="64">
        <v>90</v>
      </c>
      <c r="AA2981" s="84">
        <v>0.25600000000000001</v>
      </c>
      <c r="AB2981" s="85">
        <v>1</v>
      </c>
      <c r="AC2981" s="85">
        <v>1</v>
      </c>
    </row>
    <row r="2982" spans="1:29" ht="15">
      <c r="A2982" s="1"/>
      <c r="B2982" s="6" t="s">
        <v>8777</v>
      </c>
      <c r="C2982" s="6" t="s">
        <v>8778</v>
      </c>
      <c r="D2982" s="6" t="s">
        <v>8861</v>
      </c>
      <c r="E2982" s="49" t="s">
        <v>9076</v>
      </c>
      <c r="F2982" s="6" t="s">
        <v>9077</v>
      </c>
      <c r="G2982" s="6" t="s">
        <v>60</v>
      </c>
      <c r="H2982" s="6" t="s">
        <v>60</v>
      </c>
      <c r="I2982" s="60" t="s">
        <v>16723</v>
      </c>
      <c r="J2982" s="49" t="s">
        <v>16724</v>
      </c>
      <c r="K2982" s="6" t="s">
        <v>16725</v>
      </c>
      <c r="L2982" s="29">
        <f>IF($J$6="с учетом НДС",VLOOKUP(I2982,LEGEND!B:E,4,0)*(1-M2982),VLOOKUP(I2982,LEGEND!B:E,4,0)*(1-M2982)/1.2)</f>
        <v>6000</v>
      </c>
      <c r="M2982" s="57">
        <f>IF(AND(B2982&lt;&gt;"1_Электроинструмент",B2982&lt;&gt;"2_Садовая техника"),$J$5,IF($J$4&lt;=20%,$J$4,IFERROR(VLOOKUP(S2982,LEGEND!$L$2:$M$5,2,FALSE),$J$4)))</f>
        <v>0</v>
      </c>
      <c r="N2982" s="48" t="s">
        <v>60</v>
      </c>
      <c r="O2982" s="6" t="s">
        <v>60</v>
      </c>
      <c r="P2982" s="49" t="s">
        <v>66</v>
      </c>
      <c r="Q2982" s="49" t="s">
        <v>473</v>
      </c>
      <c r="R2982" s="6" t="s">
        <v>60</v>
      </c>
      <c r="S2982" s="49" t="s">
        <v>60</v>
      </c>
      <c r="T2982" s="73" t="str">
        <f>IF(_xlfn.XLOOKUP(I2982,LEGEND!B:B,LEGEND!H:H)&lt;&gt;"-",HYPERLINK(_xlfn.XLOOKUP(I2982,LEGEND!B:B,LEGEND!H:H),"link"),_xlfn.XLOOKUP(I2982,LEGEND!B:B,LEGEND!H:H))</f>
        <v>link</v>
      </c>
      <c r="U2982" s="73" t="str">
        <f>HYPERLINK(_xlfn.XLOOKUP(I2982,LEGEND!B:B,LEGEND!I:I))</f>
        <v>https://milwaukee-media-images.s3.amazonaws.com/hi/4932371752--Hero_1.jpg</v>
      </c>
      <c r="V2982" s="51" t="s">
        <v>16726</v>
      </c>
      <c r="W2982" s="63" t="s">
        <v>4191</v>
      </c>
      <c r="X2982" s="64">
        <v>45</v>
      </c>
      <c r="Y2982" s="64">
        <v>45</v>
      </c>
      <c r="Z2982" s="64">
        <v>75</v>
      </c>
      <c r="AA2982" s="84">
        <v>0.254</v>
      </c>
      <c r="AB2982" s="85">
        <v>1</v>
      </c>
      <c r="AC2982" s="85">
        <v>1</v>
      </c>
    </row>
    <row r="2983" spans="1:29" ht="15">
      <c r="A2983" s="1"/>
      <c r="B2983" s="6" t="s">
        <v>8777</v>
      </c>
      <c r="C2983" s="6" t="s">
        <v>8778</v>
      </c>
      <c r="D2983" s="6" t="s">
        <v>8861</v>
      </c>
      <c r="E2983" s="49" t="s">
        <v>9076</v>
      </c>
      <c r="F2983" s="6" t="s">
        <v>9077</v>
      </c>
      <c r="G2983" s="6" t="s">
        <v>60</v>
      </c>
      <c r="H2983" s="6" t="s">
        <v>60</v>
      </c>
      <c r="I2983" s="60" t="s">
        <v>16727</v>
      </c>
      <c r="J2983" s="49" t="s">
        <v>16728</v>
      </c>
      <c r="K2983" s="6" t="s">
        <v>16729</v>
      </c>
      <c r="L2983" s="29">
        <f>IF($J$6="с учетом НДС",VLOOKUP(I2983,LEGEND!B:E,4,0)*(1-M2983),VLOOKUP(I2983,LEGEND!B:E,4,0)*(1-M2983)/1.2)</f>
        <v>6100</v>
      </c>
      <c r="M2983" s="57">
        <f>IF(AND(B2983&lt;&gt;"1_Электроинструмент",B2983&lt;&gt;"2_Садовая техника"),$J$5,IF($J$4&lt;=20%,$J$4,IFERROR(VLOOKUP(S2983,LEGEND!$L$2:$M$5,2,FALSE),$J$4)))</f>
        <v>0</v>
      </c>
      <c r="N2983" s="48" t="s">
        <v>60</v>
      </c>
      <c r="O2983" s="6" t="s">
        <v>60</v>
      </c>
      <c r="P2983" s="49" t="s">
        <v>66</v>
      </c>
      <c r="Q2983" s="49" t="s">
        <v>473</v>
      </c>
      <c r="R2983" s="6" t="s">
        <v>60</v>
      </c>
      <c r="S2983" s="49" t="s">
        <v>60</v>
      </c>
      <c r="T2983" s="73" t="str">
        <f>IF(_xlfn.XLOOKUP(I2983,LEGEND!B:B,LEGEND!H:H)&lt;&gt;"-",HYPERLINK(_xlfn.XLOOKUP(I2983,LEGEND!B:B,LEGEND!H:H),"link"),_xlfn.XLOOKUP(I2983,LEGEND!B:B,LEGEND!H:H))</f>
        <v>link</v>
      </c>
      <c r="U2983" s="73" t="str">
        <f>HYPERLINK(_xlfn.XLOOKUP(I2983,LEGEND!B:B,LEGEND!I:I))</f>
        <v>https://milwaukee-media-images.s3.amazonaws.com/hi/4932371753--Hero_1.jpg</v>
      </c>
      <c r="V2983" s="51" t="s">
        <v>16730</v>
      </c>
      <c r="W2983" s="63" t="s">
        <v>4191</v>
      </c>
      <c r="X2983" s="64">
        <v>45</v>
      </c>
      <c r="Y2983" s="64">
        <v>45</v>
      </c>
      <c r="Z2983" s="64">
        <v>75</v>
      </c>
      <c r="AA2983" s="84">
        <v>0.25900000000000001</v>
      </c>
      <c r="AB2983" s="85">
        <v>1</v>
      </c>
      <c r="AC2983" s="85">
        <v>1</v>
      </c>
    </row>
    <row r="2984" spans="1:29" ht="25.5">
      <c r="A2984" s="1"/>
      <c r="B2984" s="6" t="s">
        <v>8777</v>
      </c>
      <c r="C2984" s="6" t="s">
        <v>8778</v>
      </c>
      <c r="D2984" s="6" t="s">
        <v>8861</v>
      </c>
      <c r="E2984" s="49" t="s">
        <v>9076</v>
      </c>
      <c r="F2984" s="6" t="s">
        <v>9077</v>
      </c>
      <c r="G2984" s="6" t="s">
        <v>60</v>
      </c>
      <c r="H2984" s="6" t="s">
        <v>60</v>
      </c>
      <c r="I2984" s="60" t="s">
        <v>16731</v>
      </c>
      <c r="J2984" s="49" t="s">
        <v>16732</v>
      </c>
      <c r="K2984" s="6" t="s">
        <v>16733</v>
      </c>
      <c r="L2984" s="29">
        <f>IF($J$6="с учетом НДС",VLOOKUP(I2984,LEGEND!B:E,4,0)*(1-M2984),VLOOKUP(I2984,LEGEND!B:E,4,0)*(1-M2984)/1.2)</f>
        <v>6100</v>
      </c>
      <c r="M2984" s="57">
        <f>IF(AND(B2984&lt;&gt;"1_Электроинструмент",B2984&lt;&gt;"2_Садовая техника"),$J$5,IF($J$4&lt;=20%,$J$4,IFERROR(VLOOKUP(S2984,LEGEND!$L$2:$M$5,2,FALSE),$J$4)))</f>
        <v>0</v>
      </c>
      <c r="N2984" s="48" t="s">
        <v>60</v>
      </c>
      <c r="O2984" s="6" t="s">
        <v>60</v>
      </c>
      <c r="P2984" s="49" t="s">
        <v>66</v>
      </c>
      <c r="Q2984" s="49" t="s">
        <v>67</v>
      </c>
      <c r="R2984" s="6" t="s">
        <v>60</v>
      </c>
      <c r="S2984" s="49" t="s">
        <v>60</v>
      </c>
      <c r="T2984" s="73" t="str">
        <f>IF(_xlfn.XLOOKUP(I2984,LEGEND!B:B,LEGEND!H:H)&lt;&gt;"-",HYPERLINK(_xlfn.XLOOKUP(I2984,LEGEND!B:B,LEGEND!H:H),"link"),_xlfn.XLOOKUP(I2984,LEGEND!B:B,LEGEND!H:H))</f>
        <v>-</v>
      </c>
      <c r="U2984" s="73" t="str">
        <f>HYPERLINK(_xlfn.XLOOKUP(I2984,LEGEND!B:B,LEGEND!I:I))</f>
        <v>https://milwaukee-media-images.s3.amazonaws.com/hi/4932373360--Hero_1.jpg</v>
      </c>
      <c r="V2984" s="51" t="s">
        <v>16734</v>
      </c>
      <c r="W2984" s="63" t="s">
        <v>71</v>
      </c>
      <c r="X2984" s="64">
        <v>35</v>
      </c>
      <c r="Y2984" s="64">
        <v>35</v>
      </c>
      <c r="Z2984" s="64">
        <v>175</v>
      </c>
      <c r="AA2984" s="84">
        <v>0.52700000000000002</v>
      </c>
      <c r="AB2984" s="85">
        <v>5</v>
      </c>
      <c r="AC2984" s="85">
        <v>1</v>
      </c>
    </row>
    <row r="2985" spans="1:29" ht="15">
      <c r="A2985" s="1"/>
      <c r="B2985" s="6" t="s">
        <v>8777</v>
      </c>
      <c r="C2985" s="6" t="s">
        <v>8778</v>
      </c>
      <c r="D2985" s="6" t="s">
        <v>8861</v>
      </c>
      <c r="E2985" s="49" t="s">
        <v>9076</v>
      </c>
      <c r="F2985" s="6" t="s">
        <v>9077</v>
      </c>
      <c r="G2985" s="6" t="s">
        <v>60</v>
      </c>
      <c r="H2985" s="6" t="s">
        <v>60</v>
      </c>
      <c r="I2985" s="60" t="s">
        <v>16739</v>
      </c>
      <c r="J2985" s="49" t="s">
        <v>16740</v>
      </c>
      <c r="K2985" s="6" t="s">
        <v>16741</v>
      </c>
      <c r="L2985" s="29">
        <f>IF($J$6="с учетом НДС",VLOOKUP(I2985,LEGEND!B:E,4,0)*(1-M2985),VLOOKUP(I2985,LEGEND!B:E,4,0)*(1-M2985)/1.2)</f>
        <v>6300</v>
      </c>
      <c r="M2985" s="57">
        <f>IF(AND(B2985&lt;&gt;"1_Электроинструмент",B2985&lt;&gt;"2_Садовая техника"),$J$5,IF($J$4&lt;=20%,$J$4,IFERROR(VLOOKUP(S2985,LEGEND!$L$2:$M$5,2,FALSE),$J$4)))</f>
        <v>0</v>
      </c>
      <c r="N2985" s="48" t="s">
        <v>60</v>
      </c>
      <c r="O2985" s="6" t="s">
        <v>60</v>
      </c>
      <c r="P2985" s="49" t="s">
        <v>66</v>
      </c>
      <c r="Q2985" s="49" t="s">
        <v>473</v>
      </c>
      <c r="R2985" s="6" t="s">
        <v>60</v>
      </c>
      <c r="S2985" s="49" t="s">
        <v>60</v>
      </c>
      <c r="T2985" s="73" t="str">
        <f>IF(_xlfn.XLOOKUP(I2985,LEGEND!B:B,LEGEND!H:H)&lt;&gt;"-",HYPERLINK(_xlfn.XLOOKUP(I2985,LEGEND!B:B,LEGEND!H:H),"link"),_xlfn.XLOOKUP(I2985,LEGEND!B:B,LEGEND!H:H))</f>
        <v>link</v>
      </c>
      <c r="U2985" s="73" t="str">
        <f>HYPERLINK(_xlfn.XLOOKUP(I2985,LEGEND!B:B,LEGEND!I:I))</f>
        <v>https://milwaukee-media-images.s3.amazonaws.com/hi/4932371754--Hero_1.jpg</v>
      </c>
      <c r="V2985" s="51" t="s">
        <v>16742</v>
      </c>
      <c r="W2985" s="63" t="s">
        <v>4191</v>
      </c>
      <c r="X2985" s="64">
        <v>45</v>
      </c>
      <c r="Y2985" s="64">
        <v>45</v>
      </c>
      <c r="Z2985" s="64">
        <v>75</v>
      </c>
      <c r="AA2985" s="84">
        <v>0.24</v>
      </c>
      <c r="AB2985" s="85">
        <v>1</v>
      </c>
      <c r="AC2985" s="85">
        <v>1</v>
      </c>
    </row>
    <row r="2986" spans="1:29" ht="25.5">
      <c r="A2986" s="1"/>
      <c r="B2986" s="6" t="s">
        <v>8777</v>
      </c>
      <c r="C2986" s="6" t="s">
        <v>8778</v>
      </c>
      <c r="D2986" s="6" t="s">
        <v>8861</v>
      </c>
      <c r="E2986" s="49" t="s">
        <v>9076</v>
      </c>
      <c r="F2986" s="6" t="s">
        <v>9077</v>
      </c>
      <c r="G2986" s="6" t="s">
        <v>60</v>
      </c>
      <c r="H2986" s="6" t="s">
        <v>60</v>
      </c>
      <c r="I2986" s="60" t="s">
        <v>16743</v>
      </c>
      <c r="J2986" s="49" t="s">
        <v>16744</v>
      </c>
      <c r="K2986" s="6" t="s">
        <v>16745</v>
      </c>
      <c r="L2986" s="29">
        <f>IF($J$6="с учетом НДС",VLOOKUP(I2986,LEGEND!B:E,4,0)*(1-M2986),VLOOKUP(I2986,LEGEND!B:E,4,0)*(1-M2986)/1.2)</f>
        <v>6300</v>
      </c>
      <c r="M2986" s="57">
        <f>IF(AND(B2986&lt;&gt;"1_Электроинструмент",B2986&lt;&gt;"2_Садовая техника"),$J$5,IF($J$4&lt;=20%,$J$4,IFERROR(VLOOKUP(S2986,LEGEND!$L$2:$M$5,2,FALSE),$J$4)))</f>
        <v>0</v>
      </c>
      <c r="N2986" s="48" t="s">
        <v>60</v>
      </c>
      <c r="O2986" s="6" t="s">
        <v>60</v>
      </c>
      <c r="P2986" s="49" t="s">
        <v>66</v>
      </c>
      <c r="Q2986" s="49" t="s">
        <v>67</v>
      </c>
      <c r="R2986" s="6" t="s">
        <v>60</v>
      </c>
      <c r="S2986" s="49" t="s">
        <v>60</v>
      </c>
      <c r="T2986" s="73" t="str">
        <f>IF(_xlfn.XLOOKUP(I2986,LEGEND!B:B,LEGEND!H:H)&lt;&gt;"-",HYPERLINK(_xlfn.XLOOKUP(I2986,LEGEND!B:B,LEGEND!H:H),"link"),_xlfn.XLOOKUP(I2986,LEGEND!B:B,LEGEND!H:H))</f>
        <v>link</v>
      </c>
      <c r="U2986" s="73" t="str">
        <f>HYPERLINK(_xlfn.XLOOKUP(I2986,LEGEND!B:B,LEGEND!I:I))</f>
        <v>https://milwaukee-media-images.s3.amazonaws.com/hi/4932371761--Hero_1.jpg</v>
      </c>
      <c r="V2986" s="51" t="s">
        <v>16746</v>
      </c>
      <c r="W2986" s="63" t="s">
        <v>4191</v>
      </c>
      <c r="X2986" s="64">
        <v>40</v>
      </c>
      <c r="Y2986" s="64">
        <v>40</v>
      </c>
      <c r="Z2986" s="64">
        <v>90</v>
      </c>
      <c r="AA2986" s="84">
        <v>0.25</v>
      </c>
      <c r="AB2986" s="85">
        <v>1</v>
      </c>
      <c r="AC2986" s="85">
        <v>1</v>
      </c>
    </row>
    <row r="2987" spans="1:29" ht="15">
      <c r="A2987" s="1"/>
      <c r="B2987" s="6" t="s">
        <v>8777</v>
      </c>
      <c r="C2987" s="6" t="s">
        <v>8778</v>
      </c>
      <c r="D2987" s="6" t="s">
        <v>8861</v>
      </c>
      <c r="E2987" s="49" t="s">
        <v>9076</v>
      </c>
      <c r="F2987" s="6" t="s">
        <v>9077</v>
      </c>
      <c r="G2987" s="6" t="s">
        <v>60</v>
      </c>
      <c r="H2987" s="6" t="s">
        <v>60</v>
      </c>
      <c r="I2987" s="60" t="s">
        <v>16715</v>
      </c>
      <c r="J2987" s="49" t="s">
        <v>16716</v>
      </c>
      <c r="K2987" s="6" t="s">
        <v>16717</v>
      </c>
      <c r="L2987" s="29">
        <f>IF($J$6="с учетом НДС",VLOOKUP(I2987,LEGEND!B:E,4,0)*(1-M2987),VLOOKUP(I2987,LEGEND!B:E,4,0)*(1-M2987)/1.2)</f>
        <v>6500</v>
      </c>
      <c r="M2987" s="57">
        <f>IF(AND(B2987&lt;&gt;"1_Электроинструмент",B2987&lt;&gt;"2_Садовая техника"),$J$5,IF($J$4&lt;=20%,$J$4,IFERROR(VLOOKUP(S2987,LEGEND!$L$2:$M$5,2,FALSE),$J$4)))</f>
        <v>0</v>
      </c>
      <c r="N2987" s="48" t="s">
        <v>60</v>
      </c>
      <c r="O2987" s="6" t="s">
        <v>60</v>
      </c>
      <c r="P2987" s="49" t="s">
        <v>66</v>
      </c>
      <c r="Q2987" s="49" t="s">
        <v>473</v>
      </c>
      <c r="R2987" s="6" t="s">
        <v>60</v>
      </c>
      <c r="S2987" s="49" t="s">
        <v>60</v>
      </c>
      <c r="T2987" s="73" t="str">
        <f>IF(_xlfn.XLOOKUP(I2987,LEGEND!B:B,LEGEND!H:H)&lt;&gt;"-",HYPERLINK(_xlfn.XLOOKUP(I2987,LEGEND!B:B,LEGEND!H:H),"link"),_xlfn.XLOOKUP(I2987,LEGEND!B:B,LEGEND!H:H))</f>
        <v>link</v>
      </c>
      <c r="U2987" s="73" t="str">
        <f>HYPERLINK(_xlfn.XLOOKUP(I2987,LEGEND!B:B,LEGEND!I:I))</f>
        <v>https://milwaukee-media-images.s3.amazonaws.com/hi/4932371764--Hero_1.jpg</v>
      </c>
      <c r="V2987" s="51" t="s">
        <v>16718</v>
      </c>
      <c r="W2987" s="63" t="s">
        <v>4191</v>
      </c>
      <c r="X2987" s="64">
        <v>40</v>
      </c>
      <c r="Y2987" s="64">
        <v>40</v>
      </c>
      <c r="Z2987" s="64">
        <v>90</v>
      </c>
      <c r="AA2987" s="84">
        <v>0.27300000000000002</v>
      </c>
      <c r="AB2987" s="85">
        <v>1</v>
      </c>
      <c r="AC2987" s="85">
        <v>1</v>
      </c>
    </row>
    <row r="2988" spans="1:29" ht="15">
      <c r="A2988" s="1"/>
      <c r="B2988" s="6" t="s">
        <v>8777</v>
      </c>
      <c r="C2988" s="6" t="s">
        <v>8778</v>
      </c>
      <c r="D2988" s="6" t="s">
        <v>8861</v>
      </c>
      <c r="E2988" s="49" t="s">
        <v>9076</v>
      </c>
      <c r="F2988" s="6" t="s">
        <v>9077</v>
      </c>
      <c r="G2988" s="6" t="s">
        <v>60</v>
      </c>
      <c r="H2988" s="6" t="s">
        <v>60</v>
      </c>
      <c r="I2988" s="60" t="s">
        <v>16751</v>
      </c>
      <c r="J2988" s="49" t="s">
        <v>16752</v>
      </c>
      <c r="K2988" s="6" t="s">
        <v>16753</v>
      </c>
      <c r="L2988" s="29">
        <f>IF($J$6="с учетом НДС",VLOOKUP(I2988,LEGEND!B:E,4,0)*(1-M2988),VLOOKUP(I2988,LEGEND!B:E,4,0)*(1-M2988)/1.2)</f>
        <v>6500</v>
      </c>
      <c r="M2988" s="57">
        <f>IF(AND(B2988&lt;&gt;"1_Электроинструмент",B2988&lt;&gt;"2_Садовая техника"),$J$5,IF($J$4&lt;=20%,$J$4,IFERROR(VLOOKUP(S2988,LEGEND!$L$2:$M$5,2,FALSE),$J$4)))</f>
        <v>0</v>
      </c>
      <c r="N2988" s="48" t="s">
        <v>60</v>
      </c>
      <c r="O2988" s="6" t="s">
        <v>60</v>
      </c>
      <c r="P2988" s="49" t="s">
        <v>66</v>
      </c>
      <c r="Q2988" s="49" t="s">
        <v>473</v>
      </c>
      <c r="R2988" s="6" t="s">
        <v>60</v>
      </c>
      <c r="S2988" s="49" t="s">
        <v>60</v>
      </c>
      <c r="T2988" s="73" t="str">
        <f>IF(_xlfn.XLOOKUP(I2988,LEGEND!B:B,LEGEND!H:H)&lt;&gt;"-",HYPERLINK(_xlfn.XLOOKUP(I2988,LEGEND!B:B,LEGEND!H:H),"link"),_xlfn.XLOOKUP(I2988,LEGEND!B:B,LEGEND!H:H))</f>
        <v>link</v>
      </c>
      <c r="U2988" s="73" t="str">
        <f>HYPERLINK(_xlfn.XLOOKUP(I2988,LEGEND!B:B,LEGEND!I:I))</f>
        <v>https://milwaukee-media-images.s3.amazonaws.com/hi/4932371762--Hero_1.jpg</v>
      </c>
      <c r="V2988" s="51" t="s">
        <v>16754</v>
      </c>
      <c r="W2988" s="63" t="s">
        <v>4191</v>
      </c>
      <c r="X2988" s="64">
        <v>40</v>
      </c>
      <c r="Y2988" s="64">
        <v>40</v>
      </c>
      <c r="Z2988" s="64">
        <v>90</v>
      </c>
      <c r="AA2988" s="84">
        <v>0.26</v>
      </c>
      <c r="AB2988" s="85">
        <v>1</v>
      </c>
      <c r="AC2988" s="85">
        <v>1</v>
      </c>
    </row>
    <row r="2989" spans="1:29" ht="15">
      <c r="A2989" s="1"/>
      <c r="B2989" s="6" t="s">
        <v>8777</v>
      </c>
      <c r="C2989" s="6" t="s">
        <v>8778</v>
      </c>
      <c r="D2989" s="6" t="s">
        <v>8861</v>
      </c>
      <c r="E2989" s="49" t="s">
        <v>9076</v>
      </c>
      <c r="F2989" s="6" t="s">
        <v>9077</v>
      </c>
      <c r="G2989" s="6" t="s">
        <v>60</v>
      </c>
      <c r="H2989" s="6" t="s">
        <v>60</v>
      </c>
      <c r="I2989" s="60" t="s">
        <v>16755</v>
      </c>
      <c r="J2989" s="49" t="s">
        <v>16756</v>
      </c>
      <c r="K2989" s="6" t="s">
        <v>16757</v>
      </c>
      <c r="L2989" s="29">
        <f>IF($J$6="с учетом НДС",VLOOKUP(I2989,LEGEND!B:E,4,0)*(1-M2989),VLOOKUP(I2989,LEGEND!B:E,4,0)*(1-M2989)/1.2)</f>
        <v>6800</v>
      </c>
      <c r="M2989" s="57">
        <f>IF(AND(B2989&lt;&gt;"1_Электроинструмент",B2989&lt;&gt;"2_Садовая техника"),$J$5,IF($J$4&lt;=20%,$J$4,IFERROR(VLOOKUP(S2989,LEGEND!$L$2:$M$5,2,FALSE),$J$4)))</f>
        <v>0</v>
      </c>
      <c r="N2989" s="48" t="s">
        <v>60</v>
      </c>
      <c r="O2989" s="6" t="s">
        <v>60</v>
      </c>
      <c r="P2989" s="49" t="s">
        <v>66</v>
      </c>
      <c r="Q2989" s="49" t="s">
        <v>473</v>
      </c>
      <c r="R2989" s="6" t="s">
        <v>60</v>
      </c>
      <c r="S2989" s="49" t="s">
        <v>60</v>
      </c>
      <c r="T2989" s="73" t="str">
        <f>IF(_xlfn.XLOOKUP(I2989,LEGEND!B:B,LEGEND!H:H)&lt;&gt;"-",HYPERLINK(_xlfn.XLOOKUP(I2989,LEGEND!B:B,LEGEND!H:H),"link"),_xlfn.XLOOKUP(I2989,LEGEND!B:B,LEGEND!H:H))</f>
        <v>link</v>
      </c>
      <c r="U2989" s="73" t="str">
        <f>HYPERLINK(_xlfn.XLOOKUP(I2989,LEGEND!B:B,LEGEND!I:I))</f>
        <v>https://milwaukee-media-images.s3.amazonaws.com/hi/4932371763--Hero_1.jpg</v>
      </c>
      <c r="V2989" s="51" t="s">
        <v>16758</v>
      </c>
      <c r="W2989" s="63" t="s">
        <v>4191</v>
      </c>
      <c r="X2989" s="64">
        <v>40</v>
      </c>
      <c r="Y2989" s="64">
        <v>40</v>
      </c>
      <c r="Z2989" s="64">
        <v>90</v>
      </c>
      <c r="AA2989" s="84">
        <v>0.25600000000000001</v>
      </c>
      <c r="AB2989" s="85">
        <v>1</v>
      </c>
      <c r="AC2989" s="85">
        <v>1</v>
      </c>
    </row>
    <row r="2990" spans="1:29" ht="15">
      <c r="A2990" s="1"/>
      <c r="B2990" s="6" t="s">
        <v>8777</v>
      </c>
      <c r="C2990" s="6" t="s">
        <v>8778</v>
      </c>
      <c r="D2990" s="6" t="s">
        <v>8861</v>
      </c>
      <c r="E2990" s="49" t="s">
        <v>9076</v>
      </c>
      <c r="F2990" s="6" t="s">
        <v>9077</v>
      </c>
      <c r="G2990" s="6" t="s">
        <v>60</v>
      </c>
      <c r="H2990" s="6" t="s">
        <v>60</v>
      </c>
      <c r="I2990" s="60" t="s">
        <v>16759</v>
      </c>
      <c r="J2990" s="49" t="s">
        <v>16760</v>
      </c>
      <c r="K2990" s="6" t="s">
        <v>16761</v>
      </c>
      <c r="L2990" s="29">
        <f>IF($J$6="с учетом НДС",VLOOKUP(I2990,LEGEND!B:E,4,0)*(1-M2990),VLOOKUP(I2990,LEGEND!B:E,4,0)*(1-M2990)/1.2)</f>
        <v>6800</v>
      </c>
      <c r="M2990" s="57">
        <f>IF(AND(B2990&lt;&gt;"1_Электроинструмент",B2990&lt;&gt;"2_Садовая техника"),$J$5,IF($J$4&lt;=20%,$J$4,IFERROR(VLOOKUP(S2990,LEGEND!$L$2:$M$5,2,FALSE),$J$4)))</f>
        <v>0</v>
      </c>
      <c r="N2990" s="48" t="s">
        <v>60</v>
      </c>
      <c r="O2990" s="6" t="s">
        <v>60</v>
      </c>
      <c r="P2990" s="49" t="s">
        <v>66</v>
      </c>
      <c r="Q2990" s="49" t="s">
        <v>473</v>
      </c>
      <c r="R2990" s="6" t="s">
        <v>60</v>
      </c>
      <c r="S2990" s="49" t="s">
        <v>60</v>
      </c>
      <c r="T2990" s="73" t="str">
        <f>IF(_xlfn.XLOOKUP(I2990,LEGEND!B:B,LEGEND!H:H)&lt;&gt;"-",HYPERLINK(_xlfn.XLOOKUP(I2990,LEGEND!B:B,LEGEND!H:H),"link"),_xlfn.XLOOKUP(I2990,LEGEND!B:B,LEGEND!H:H))</f>
        <v>link</v>
      </c>
      <c r="U2990" s="73" t="str">
        <f>HYPERLINK(_xlfn.XLOOKUP(I2990,LEGEND!B:B,LEGEND!I:I))</f>
        <v>https://milwaukee-media-images.s3.amazonaws.com/hi/4932430343--Hero_1.jpg</v>
      </c>
      <c r="V2990" s="51" t="s">
        <v>16762</v>
      </c>
      <c r="W2990" s="63" t="s">
        <v>71</v>
      </c>
      <c r="X2990" s="64">
        <v>230</v>
      </c>
      <c r="Y2990" s="64">
        <v>36</v>
      </c>
      <c r="Z2990" s="64">
        <v>36</v>
      </c>
      <c r="AA2990" s="84">
        <v>0.63900000000000001</v>
      </c>
      <c r="AB2990" s="85">
        <v>5</v>
      </c>
      <c r="AC2990" s="85">
        <v>1</v>
      </c>
    </row>
    <row r="2991" spans="1:29" ht="15">
      <c r="A2991" s="1"/>
      <c r="B2991" s="6" t="s">
        <v>8777</v>
      </c>
      <c r="C2991" s="6" t="s">
        <v>8778</v>
      </c>
      <c r="D2991" s="6" t="s">
        <v>8861</v>
      </c>
      <c r="E2991" s="49" t="s">
        <v>9076</v>
      </c>
      <c r="F2991" s="6" t="s">
        <v>9077</v>
      </c>
      <c r="G2991" s="6" t="s">
        <v>60</v>
      </c>
      <c r="H2991" s="6" t="s">
        <v>60</v>
      </c>
      <c r="I2991" s="60" t="s">
        <v>16763</v>
      </c>
      <c r="J2991" s="49" t="s">
        <v>16764</v>
      </c>
      <c r="K2991" s="6" t="s">
        <v>16765</v>
      </c>
      <c r="L2991" s="29">
        <f>IF($J$6="с учетом НДС",VLOOKUP(I2991,LEGEND!B:E,4,0)*(1-M2991),VLOOKUP(I2991,LEGEND!B:E,4,0)*(1-M2991)/1.2)</f>
        <v>6900</v>
      </c>
      <c r="M2991" s="57">
        <f>IF(AND(B2991&lt;&gt;"1_Электроинструмент",B2991&lt;&gt;"2_Садовая техника"),$J$5,IF($J$4&lt;=20%,$J$4,IFERROR(VLOOKUP(S2991,LEGEND!$L$2:$M$5,2,FALSE),$J$4)))</f>
        <v>0</v>
      </c>
      <c r="N2991" s="48" t="s">
        <v>60</v>
      </c>
      <c r="O2991" s="6" t="s">
        <v>60</v>
      </c>
      <c r="P2991" s="49" t="s">
        <v>66</v>
      </c>
      <c r="Q2991" s="49" t="s">
        <v>473</v>
      </c>
      <c r="R2991" s="6" t="s">
        <v>60</v>
      </c>
      <c r="S2991" s="49" t="s">
        <v>60</v>
      </c>
      <c r="T2991" s="73" t="str">
        <f>IF(_xlfn.XLOOKUP(I2991,LEGEND!B:B,LEGEND!H:H)&lt;&gt;"-",HYPERLINK(_xlfn.XLOOKUP(I2991,LEGEND!B:B,LEGEND!H:H),"link"),_xlfn.XLOOKUP(I2991,LEGEND!B:B,LEGEND!H:H))</f>
        <v>link</v>
      </c>
      <c r="U2991" s="73" t="str">
        <f>HYPERLINK(_xlfn.XLOOKUP(I2991,LEGEND!B:B,LEGEND!I:I))</f>
        <v>https://milwaukee-media-images.s3.amazonaws.com/hi/4932371755--Hero_1.jpg</v>
      </c>
      <c r="V2991" s="51" t="s">
        <v>16766</v>
      </c>
      <c r="W2991" s="63" t="s">
        <v>4191</v>
      </c>
      <c r="X2991" s="64">
        <v>55</v>
      </c>
      <c r="Y2991" s="64">
        <v>55</v>
      </c>
      <c r="Z2991" s="64">
        <v>75</v>
      </c>
      <c r="AA2991" s="84">
        <v>0.26600000000000001</v>
      </c>
      <c r="AB2991" s="85">
        <v>1</v>
      </c>
      <c r="AC2991" s="85">
        <v>1</v>
      </c>
    </row>
    <row r="2992" spans="1:29" ht="15">
      <c r="A2992" s="1"/>
      <c r="B2992" s="6" t="s">
        <v>8777</v>
      </c>
      <c r="C2992" s="6" t="s">
        <v>8778</v>
      </c>
      <c r="D2992" s="6" t="s">
        <v>8861</v>
      </c>
      <c r="E2992" s="49" t="s">
        <v>9076</v>
      </c>
      <c r="F2992" s="6" t="s">
        <v>9077</v>
      </c>
      <c r="G2992" s="6" t="s">
        <v>60</v>
      </c>
      <c r="H2992" s="6" t="s">
        <v>60</v>
      </c>
      <c r="I2992" s="60" t="s">
        <v>16767</v>
      </c>
      <c r="J2992" s="49" t="s">
        <v>16768</v>
      </c>
      <c r="K2992" s="6" t="s">
        <v>16769</v>
      </c>
      <c r="L2992" s="29">
        <f>IF($J$6="с учетом НДС",VLOOKUP(I2992,LEGEND!B:E,4,0)*(1-M2992),VLOOKUP(I2992,LEGEND!B:E,4,0)*(1-M2992)/1.2)</f>
        <v>6900</v>
      </c>
      <c r="M2992" s="57">
        <f>IF(AND(B2992&lt;&gt;"1_Электроинструмент",B2992&lt;&gt;"2_Садовая техника"),$J$5,IF($J$4&lt;=20%,$J$4,IFERROR(VLOOKUP(S2992,LEGEND!$L$2:$M$5,2,FALSE),$J$4)))</f>
        <v>0</v>
      </c>
      <c r="N2992" s="48" t="s">
        <v>60</v>
      </c>
      <c r="O2992" s="6" t="s">
        <v>60</v>
      </c>
      <c r="P2992" s="49" t="s">
        <v>66</v>
      </c>
      <c r="Q2992" s="49" t="s">
        <v>473</v>
      </c>
      <c r="R2992" s="6" t="s">
        <v>60</v>
      </c>
      <c r="S2992" s="49" t="s">
        <v>60</v>
      </c>
      <c r="T2992" s="73" t="str">
        <f>IF(_xlfn.XLOOKUP(I2992,LEGEND!B:B,LEGEND!H:H)&lt;&gt;"-",HYPERLINK(_xlfn.XLOOKUP(I2992,LEGEND!B:B,LEGEND!H:H),"link"),_xlfn.XLOOKUP(I2992,LEGEND!B:B,LEGEND!H:H))</f>
        <v>link</v>
      </c>
      <c r="U2992" s="73" t="str">
        <f>HYPERLINK(_xlfn.XLOOKUP(I2992,LEGEND!B:B,LEGEND!I:I))</f>
        <v>https://milwaukee-media-images.s3.amazonaws.com/hi/4932430340--Hero_1.jpg</v>
      </c>
      <c r="V2992" s="51" t="s">
        <v>16770</v>
      </c>
      <c r="W2992" s="63" t="s">
        <v>71</v>
      </c>
      <c r="X2992" s="64">
        <v>200</v>
      </c>
      <c r="Y2992" s="64">
        <v>36</v>
      </c>
      <c r="Z2992" s="64">
        <v>36</v>
      </c>
      <c r="AA2992" s="84">
        <v>0.623</v>
      </c>
      <c r="AB2992" s="85">
        <v>10</v>
      </c>
      <c r="AC2992" s="85">
        <v>1</v>
      </c>
    </row>
    <row r="2993" spans="1:29" ht="15">
      <c r="A2993" s="1"/>
      <c r="B2993" s="6" t="s">
        <v>8777</v>
      </c>
      <c r="C2993" s="6" t="s">
        <v>8778</v>
      </c>
      <c r="D2993" s="6" t="s">
        <v>8861</v>
      </c>
      <c r="E2993" s="49" t="s">
        <v>9076</v>
      </c>
      <c r="F2993" s="6" t="s">
        <v>9077</v>
      </c>
      <c r="G2993" s="6" t="s">
        <v>60</v>
      </c>
      <c r="H2993" s="6" t="s">
        <v>60</v>
      </c>
      <c r="I2993" s="60" t="s">
        <v>16771</v>
      </c>
      <c r="J2993" s="49" t="s">
        <v>16772</v>
      </c>
      <c r="K2993" s="6" t="s">
        <v>16773</v>
      </c>
      <c r="L2993" s="29">
        <f>IF($J$6="с учетом НДС",VLOOKUP(I2993,LEGEND!B:E,4,0)*(1-M2993),VLOOKUP(I2993,LEGEND!B:E,4,0)*(1-M2993)/1.2)</f>
        <v>7100</v>
      </c>
      <c r="M2993" s="57">
        <f>IF(AND(B2993&lt;&gt;"1_Электроинструмент",B2993&lt;&gt;"2_Садовая техника"),$J$5,IF($J$4&lt;=20%,$J$4,IFERROR(VLOOKUP(S2993,LEGEND!$L$2:$M$5,2,FALSE),$J$4)))</f>
        <v>0</v>
      </c>
      <c r="N2993" s="48" t="s">
        <v>60</v>
      </c>
      <c r="O2993" s="6" t="s">
        <v>60</v>
      </c>
      <c r="P2993" s="49" t="s">
        <v>66</v>
      </c>
      <c r="Q2993" s="49" t="s">
        <v>473</v>
      </c>
      <c r="R2993" s="6" t="s">
        <v>60</v>
      </c>
      <c r="S2993" s="49" t="s">
        <v>60</v>
      </c>
      <c r="T2993" s="73" t="str">
        <f>IF(_xlfn.XLOOKUP(I2993,LEGEND!B:B,LEGEND!H:H)&lt;&gt;"-",HYPERLINK(_xlfn.XLOOKUP(I2993,LEGEND!B:B,LEGEND!H:H),"link"),_xlfn.XLOOKUP(I2993,LEGEND!B:B,LEGEND!H:H))</f>
        <v>link</v>
      </c>
      <c r="U2993" s="73" t="str">
        <f>HYPERLINK(_xlfn.XLOOKUP(I2993,LEGEND!B:B,LEGEND!I:I))</f>
        <v>https://milwaukee-media-images.s3.amazonaws.com/hi/4932371756--Hero_1.jpg</v>
      </c>
      <c r="V2993" s="51" t="s">
        <v>16774</v>
      </c>
      <c r="W2993" s="63" t="s">
        <v>4191</v>
      </c>
      <c r="X2993" s="64">
        <v>55</v>
      </c>
      <c r="Y2993" s="64">
        <v>55</v>
      </c>
      <c r="Z2993" s="64">
        <v>75</v>
      </c>
      <c r="AA2993" s="84">
        <v>0.3</v>
      </c>
      <c r="AB2993" s="85">
        <v>1</v>
      </c>
      <c r="AC2993" s="85">
        <v>1</v>
      </c>
    </row>
    <row r="2994" spans="1:29" ht="15">
      <c r="A2994" s="1"/>
      <c r="B2994" s="6" t="s">
        <v>8777</v>
      </c>
      <c r="C2994" s="6" t="s">
        <v>8778</v>
      </c>
      <c r="D2994" s="6" t="s">
        <v>8861</v>
      </c>
      <c r="E2994" s="49" t="s">
        <v>9076</v>
      </c>
      <c r="F2994" s="6" t="s">
        <v>9077</v>
      </c>
      <c r="G2994" s="6" t="s">
        <v>60</v>
      </c>
      <c r="H2994" s="6" t="s">
        <v>60</v>
      </c>
      <c r="I2994" s="60" t="s">
        <v>16747</v>
      </c>
      <c r="J2994" s="49" t="s">
        <v>16748</v>
      </c>
      <c r="K2994" s="6" t="s">
        <v>16749</v>
      </c>
      <c r="L2994" s="29">
        <f>IF($J$6="с учетом НДС",VLOOKUP(I2994,LEGEND!B:E,4,0)*(1-M2994),VLOOKUP(I2994,LEGEND!B:E,4,0)*(1-M2994)/1.2)</f>
        <v>7100</v>
      </c>
      <c r="M2994" s="57">
        <f>IF(AND(B2994&lt;&gt;"1_Электроинструмент",B2994&lt;&gt;"2_Садовая техника"),$J$5,IF($J$4&lt;=20%,$J$4,IFERROR(VLOOKUP(S2994,LEGEND!$L$2:$M$5,2,FALSE),$J$4)))</f>
        <v>0</v>
      </c>
      <c r="N2994" s="48" t="s">
        <v>60</v>
      </c>
      <c r="O2994" s="6" t="s">
        <v>60</v>
      </c>
      <c r="P2994" s="49" t="s">
        <v>66</v>
      </c>
      <c r="Q2994" s="49" t="s">
        <v>473</v>
      </c>
      <c r="R2994" s="6" t="s">
        <v>60</v>
      </c>
      <c r="S2994" s="49" t="s">
        <v>60</v>
      </c>
      <c r="T2994" s="73" t="str">
        <f>IF(_xlfn.XLOOKUP(I2994,LEGEND!B:B,LEGEND!H:H)&lt;&gt;"-",HYPERLINK(_xlfn.XLOOKUP(I2994,LEGEND!B:B,LEGEND!H:H),"link"),_xlfn.XLOOKUP(I2994,LEGEND!B:B,LEGEND!H:H))</f>
        <v>link</v>
      </c>
      <c r="U2994" s="73" t="str">
        <f>HYPERLINK(_xlfn.XLOOKUP(I2994,LEGEND!B:B,LEGEND!I:I))</f>
        <v>https://milwaukee-media-images.s3.amazonaws.com/hi/4932371766--Hero_1.jpg</v>
      </c>
      <c r="V2994" s="51" t="s">
        <v>16750</v>
      </c>
      <c r="W2994" s="63" t="s">
        <v>4191</v>
      </c>
      <c r="X2994" s="64">
        <v>40</v>
      </c>
      <c r="Y2994" s="64">
        <v>40</v>
      </c>
      <c r="Z2994" s="64">
        <v>90</v>
      </c>
      <c r="AA2994" s="84">
        <v>0.3</v>
      </c>
      <c r="AB2994" s="85">
        <v>1</v>
      </c>
      <c r="AC2994" s="85">
        <v>1</v>
      </c>
    </row>
    <row r="2995" spans="1:29" ht="15">
      <c r="A2995" s="1"/>
      <c r="B2995" s="6" t="s">
        <v>8777</v>
      </c>
      <c r="C2995" s="6" t="s">
        <v>8778</v>
      </c>
      <c r="D2995" s="6" t="s">
        <v>8861</v>
      </c>
      <c r="E2995" s="49" t="s">
        <v>9076</v>
      </c>
      <c r="F2995" s="6" t="s">
        <v>9077</v>
      </c>
      <c r="G2995" s="6" t="s">
        <v>60</v>
      </c>
      <c r="H2995" s="6" t="s">
        <v>60</v>
      </c>
      <c r="I2995" s="60" t="s">
        <v>16775</v>
      </c>
      <c r="J2995" s="49" t="s">
        <v>16776</v>
      </c>
      <c r="K2995" s="6" t="s">
        <v>16777</v>
      </c>
      <c r="L2995" s="29">
        <f>IF($J$6="с учетом НДС",VLOOKUP(I2995,LEGEND!B:E,4,0)*(1-M2995),VLOOKUP(I2995,LEGEND!B:E,4,0)*(1-M2995)/1.2)</f>
        <v>7200</v>
      </c>
      <c r="M2995" s="57">
        <f>IF(AND(B2995&lt;&gt;"1_Электроинструмент",B2995&lt;&gt;"2_Садовая техника"),$J$5,IF($J$4&lt;=20%,$J$4,IFERROR(VLOOKUP(S2995,LEGEND!$L$2:$M$5,2,FALSE),$J$4)))</f>
        <v>0</v>
      </c>
      <c r="N2995" s="48" t="s">
        <v>60</v>
      </c>
      <c r="O2995" s="6" t="s">
        <v>60</v>
      </c>
      <c r="P2995" s="49" t="s">
        <v>66</v>
      </c>
      <c r="Q2995" s="49" t="s">
        <v>473</v>
      </c>
      <c r="R2995" s="6" t="s">
        <v>60</v>
      </c>
      <c r="S2995" s="49" t="s">
        <v>60</v>
      </c>
      <c r="T2995" s="73" t="str">
        <f>IF(_xlfn.XLOOKUP(I2995,LEGEND!B:B,LEGEND!H:H)&lt;&gt;"-",HYPERLINK(_xlfn.XLOOKUP(I2995,LEGEND!B:B,LEGEND!H:H),"link"),_xlfn.XLOOKUP(I2995,LEGEND!B:B,LEGEND!H:H))</f>
        <v>link</v>
      </c>
      <c r="U2995" s="73" t="str">
        <f>HYPERLINK(_xlfn.XLOOKUP(I2995,LEGEND!B:B,LEGEND!I:I))</f>
        <v>https://milwaukee-media-images.s3.amazonaws.com/hi/4932371765--Hero_1.jpg</v>
      </c>
      <c r="V2995" s="51" t="s">
        <v>16778</v>
      </c>
      <c r="W2995" s="63" t="s">
        <v>4191</v>
      </c>
      <c r="X2995" s="64">
        <v>40</v>
      </c>
      <c r="Y2995" s="64">
        <v>40</v>
      </c>
      <c r="Z2995" s="64">
        <v>90</v>
      </c>
      <c r="AA2995" s="84">
        <v>0.3</v>
      </c>
      <c r="AB2995" s="85">
        <v>1</v>
      </c>
      <c r="AC2995" s="85">
        <v>1</v>
      </c>
    </row>
    <row r="2996" spans="1:29" ht="15">
      <c r="A2996" s="1"/>
      <c r="B2996" s="6" t="s">
        <v>8777</v>
      </c>
      <c r="C2996" s="6" t="s">
        <v>8778</v>
      </c>
      <c r="D2996" s="6" t="s">
        <v>8861</v>
      </c>
      <c r="E2996" s="49" t="s">
        <v>9076</v>
      </c>
      <c r="F2996" s="6" t="s">
        <v>9077</v>
      </c>
      <c r="G2996" s="6" t="s">
        <v>60</v>
      </c>
      <c r="H2996" s="6" t="s">
        <v>60</v>
      </c>
      <c r="I2996" s="60" t="s">
        <v>16779</v>
      </c>
      <c r="J2996" s="49" t="s">
        <v>16780</v>
      </c>
      <c r="K2996" s="6" t="s">
        <v>16781</v>
      </c>
      <c r="L2996" s="29">
        <f>IF($J$6="с учетом НДС",VLOOKUP(I2996,LEGEND!B:E,4,0)*(1-M2996),VLOOKUP(I2996,LEGEND!B:E,4,0)*(1-M2996)/1.2)</f>
        <v>7200</v>
      </c>
      <c r="M2996" s="57">
        <f>IF(AND(B2996&lt;&gt;"1_Электроинструмент",B2996&lt;&gt;"2_Садовая техника"),$J$5,IF($J$4&lt;=20%,$J$4,IFERROR(VLOOKUP(S2996,LEGEND!$L$2:$M$5,2,FALSE),$J$4)))</f>
        <v>0</v>
      </c>
      <c r="N2996" s="48" t="s">
        <v>60</v>
      </c>
      <c r="O2996" s="6" t="s">
        <v>60</v>
      </c>
      <c r="P2996" s="49" t="s">
        <v>66</v>
      </c>
      <c r="Q2996" s="49" t="s">
        <v>473</v>
      </c>
      <c r="R2996" s="6" t="s">
        <v>60</v>
      </c>
      <c r="S2996" s="49" t="s">
        <v>60</v>
      </c>
      <c r="T2996" s="73" t="str">
        <f>IF(_xlfn.XLOOKUP(I2996,LEGEND!B:B,LEGEND!H:H)&lt;&gt;"-",HYPERLINK(_xlfn.XLOOKUP(I2996,LEGEND!B:B,LEGEND!H:H),"link"),_xlfn.XLOOKUP(I2996,LEGEND!B:B,LEGEND!H:H))</f>
        <v>link</v>
      </c>
      <c r="U2996" s="73" t="str">
        <f>HYPERLINK(_xlfn.XLOOKUP(I2996,LEGEND!B:B,LEGEND!I:I))</f>
        <v>https://milwaukee-media-images.s3.amazonaws.com/hi/4932371757--Hero_1.jpg</v>
      </c>
      <c r="V2996" s="51" t="s">
        <v>16782</v>
      </c>
      <c r="W2996" s="63" t="s">
        <v>4191</v>
      </c>
      <c r="X2996" s="64">
        <v>55</v>
      </c>
      <c r="Y2996" s="64">
        <v>55</v>
      </c>
      <c r="Z2996" s="64">
        <v>75</v>
      </c>
      <c r="AA2996" s="84">
        <v>0.35</v>
      </c>
      <c r="AB2996" s="85">
        <v>1</v>
      </c>
      <c r="AC2996" s="85">
        <v>1</v>
      </c>
    </row>
    <row r="2997" spans="1:29" ht="25.5">
      <c r="A2997" s="1"/>
      <c r="B2997" s="6" t="s">
        <v>8777</v>
      </c>
      <c r="C2997" s="6" t="s">
        <v>8778</v>
      </c>
      <c r="D2997" s="6" t="s">
        <v>8861</v>
      </c>
      <c r="E2997" s="49" t="s">
        <v>9076</v>
      </c>
      <c r="F2997" s="6" t="s">
        <v>9077</v>
      </c>
      <c r="G2997" s="6" t="s">
        <v>60</v>
      </c>
      <c r="H2997" s="6" t="s">
        <v>60</v>
      </c>
      <c r="I2997" s="60" t="s">
        <v>16783</v>
      </c>
      <c r="J2997" s="49" t="s">
        <v>16784</v>
      </c>
      <c r="K2997" s="6" t="s">
        <v>16785</v>
      </c>
      <c r="L2997" s="29">
        <f>IF($J$6="с учетом НДС",VLOOKUP(I2997,LEGEND!B:E,4,0)*(1-M2997),VLOOKUP(I2997,LEGEND!B:E,4,0)*(1-M2997)/1.2)</f>
        <v>7200</v>
      </c>
      <c r="M2997" s="57">
        <f>IF(AND(B2997&lt;&gt;"1_Электроинструмент",B2997&lt;&gt;"2_Садовая техника"),$J$5,IF($J$4&lt;=20%,$J$4,IFERROR(VLOOKUP(S2997,LEGEND!$L$2:$M$5,2,FALSE),$J$4)))</f>
        <v>0</v>
      </c>
      <c r="N2997" s="48" t="s">
        <v>60</v>
      </c>
      <c r="O2997" s="6" t="s">
        <v>60</v>
      </c>
      <c r="P2997" s="49" t="s">
        <v>66</v>
      </c>
      <c r="Q2997" s="49" t="s">
        <v>67</v>
      </c>
      <c r="R2997" s="6" t="s">
        <v>60</v>
      </c>
      <c r="S2997" s="49" t="s">
        <v>60</v>
      </c>
      <c r="T2997" s="73" t="str">
        <f>IF(_xlfn.XLOOKUP(I2997,LEGEND!B:B,LEGEND!H:H)&lt;&gt;"-",HYPERLINK(_xlfn.XLOOKUP(I2997,LEGEND!B:B,LEGEND!H:H),"link"),_xlfn.XLOOKUP(I2997,LEGEND!B:B,LEGEND!H:H))</f>
        <v>-</v>
      </c>
      <c r="U2997" s="73" t="str">
        <f>HYPERLINK(_xlfn.XLOOKUP(I2997,LEGEND!B:B,LEGEND!I:I))</f>
        <v>https://milwaukee-media-images.s3.amazonaws.com/hi/4932352470--Hero_1.jpg</v>
      </c>
      <c r="V2997" s="51" t="s">
        <v>16786</v>
      </c>
      <c r="W2997" s="63" t="s">
        <v>71</v>
      </c>
      <c r="X2997" s="64">
        <v>250</v>
      </c>
      <c r="Y2997" s="64">
        <v>261</v>
      </c>
      <c r="Z2997" s="64">
        <v>73</v>
      </c>
      <c r="AA2997" s="84">
        <v>0.70699999999999996</v>
      </c>
      <c r="AB2997" s="85">
        <v>1</v>
      </c>
      <c r="AC2997" s="85">
        <v>1</v>
      </c>
    </row>
    <row r="2998" spans="1:29" ht="15">
      <c r="A2998" s="1"/>
      <c r="B2998" s="6" t="s">
        <v>8777</v>
      </c>
      <c r="C2998" s="6" t="s">
        <v>8778</v>
      </c>
      <c r="D2998" s="6" t="s">
        <v>8861</v>
      </c>
      <c r="E2998" s="49" t="s">
        <v>9076</v>
      </c>
      <c r="F2998" s="6" t="s">
        <v>9077</v>
      </c>
      <c r="G2998" s="6" t="s">
        <v>60</v>
      </c>
      <c r="H2998" s="6" t="s">
        <v>60</v>
      </c>
      <c r="I2998" s="60" t="s">
        <v>16787</v>
      </c>
      <c r="J2998" s="49" t="s">
        <v>16788</v>
      </c>
      <c r="K2998" s="6" t="s">
        <v>16789</v>
      </c>
      <c r="L2998" s="29">
        <f>IF($J$6="с учетом НДС",VLOOKUP(I2998,LEGEND!B:E,4,0)*(1-M2998),VLOOKUP(I2998,LEGEND!B:E,4,0)*(1-M2998)/1.2)</f>
        <v>7400</v>
      </c>
      <c r="M2998" s="57">
        <f>IF(AND(B2998&lt;&gt;"1_Электроинструмент",B2998&lt;&gt;"2_Садовая техника"),$J$5,IF($J$4&lt;=20%,$J$4,IFERROR(VLOOKUP(S2998,LEGEND!$L$2:$M$5,2,FALSE),$J$4)))</f>
        <v>0</v>
      </c>
      <c r="N2998" s="48" t="s">
        <v>60</v>
      </c>
      <c r="O2998" s="6" t="s">
        <v>60</v>
      </c>
      <c r="P2998" s="49" t="s">
        <v>66</v>
      </c>
      <c r="Q2998" s="49" t="s">
        <v>473</v>
      </c>
      <c r="R2998" s="6" t="s">
        <v>60</v>
      </c>
      <c r="S2998" s="49" t="s">
        <v>60</v>
      </c>
      <c r="T2998" s="73" t="str">
        <f>IF(_xlfn.XLOOKUP(I2998,LEGEND!B:B,LEGEND!H:H)&lt;&gt;"-",HYPERLINK(_xlfn.XLOOKUP(I2998,LEGEND!B:B,LEGEND!H:H),"link"),_xlfn.XLOOKUP(I2998,LEGEND!B:B,LEGEND!H:H))</f>
        <v>link</v>
      </c>
      <c r="U2998" s="73" t="str">
        <f>HYPERLINK(_xlfn.XLOOKUP(I2998,LEGEND!B:B,LEGEND!I:I))</f>
        <v>https://milwaukee-media-images.s3.amazonaws.com/hi/4932371758--Hero_1.jpg</v>
      </c>
      <c r="V2998" s="51" t="s">
        <v>16790</v>
      </c>
      <c r="W2998" s="63" t="s">
        <v>4191</v>
      </c>
      <c r="X2998" s="64">
        <v>55</v>
      </c>
      <c r="Y2998" s="64">
        <v>55</v>
      </c>
      <c r="Z2998" s="64">
        <v>75</v>
      </c>
      <c r="AA2998" s="84">
        <v>0.35</v>
      </c>
      <c r="AB2998" s="85">
        <v>1</v>
      </c>
      <c r="AC2998" s="85">
        <v>1</v>
      </c>
    </row>
    <row r="2999" spans="1:29" ht="25.5">
      <c r="A2999" s="1"/>
      <c r="B2999" s="6" t="s">
        <v>8777</v>
      </c>
      <c r="C2999" s="6" t="s">
        <v>8778</v>
      </c>
      <c r="D2999" s="6" t="s">
        <v>8861</v>
      </c>
      <c r="E2999" s="49" t="s">
        <v>9076</v>
      </c>
      <c r="F2999" s="6" t="s">
        <v>9077</v>
      </c>
      <c r="G2999" s="6" t="s">
        <v>60</v>
      </c>
      <c r="H2999" s="6" t="s">
        <v>60</v>
      </c>
      <c r="I2999" s="60" t="s">
        <v>16791</v>
      </c>
      <c r="J2999" s="49" t="s">
        <v>16792</v>
      </c>
      <c r="K2999" s="6" t="s">
        <v>16793</v>
      </c>
      <c r="L2999" s="29">
        <f>IF($J$6="с учетом НДС",VLOOKUP(I2999,LEGEND!B:E,4,0)*(1-M2999),VLOOKUP(I2999,LEGEND!B:E,4,0)*(1-M2999)/1.2)</f>
        <v>7500</v>
      </c>
      <c r="M2999" s="57">
        <f>IF(AND(B2999&lt;&gt;"1_Электроинструмент",B2999&lt;&gt;"2_Садовая техника"),$J$5,IF($J$4&lt;=20%,$J$4,IFERROR(VLOOKUP(S2999,LEGEND!$L$2:$M$5,2,FALSE),$J$4)))</f>
        <v>0</v>
      </c>
      <c r="N2999" s="48" t="s">
        <v>60</v>
      </c>
      <c r="O2999" s="6" t="s">
        <v>60</v>
      </c>
      <c r="P2999" s="49" t="s">
        <v>66</v>
      </c>
      <c r="Q2999" s="49" t="s">
        <v>67</v>
      </c>
      <c r="R2999" s="6" t="s">
        <v>60</v>
      </c>
      <c r="S2999" s="49" t="s">
        <v>60</v>
      </c>
      <c r="T2999" s="73" t="str">
        <f>IF(_xlfn.XLOOKUP(I2999,LEGEND!B:B,LEGEND!H:H)&lt;&gt;"-",HYPERLINK(_xlfn.XLOOKUP(I2999,LEGEND!B:B,LEGEND!H:H),"link"),_xlfn.XLOOKUP(I2999,LEGEND!B:B,LEGEND!H:H))</f>
        <v>link</v>
      </c>
      <c r="U2999" s="73" t="str">
        <f>HYPERLINK(_xlfn.XLOOKUP(I2999,LEGEND!B:B,LEGEND!I:I))</f>
        <v>https://milwaukee-media-images.s3.amazonaws.com/hi/4932371759--Hero_1.jpg</v>
      </c>
      <c r="V2999" s="51" t="s">
        <v>16794</v>
      </c>
      <c r="W2999" s="63" t="s">
        <v>4191</v>
      </c>
      <c r="X2999" s="64">
        <v>55</v>
      </c>
      <c r="Y2999" s="64">
        <v>55</v>
      </c>
      <c r="Z2999" s="64">
        <v>75</v>
      </c>
      <c r="AA2999" s="84">
        <v>0.35</v>
      </c>
      <c r="AB2999" s="85">
        <v>1</v>
      </c>
      <c r="AC2999" s="85">
        <v>1</v>
      </c>
    </row>
    <row r="3000" spans="1:29" ht="15">
      <c r="A3000" s="1"/>
      <c r="B3000" s="6" t="s">
        <v>8777</v>
      </c>
      <c r="C3000" s="6" t="s">
        <v>8778</v>
      </c>
      <c r="D3000" s="6" t="s">
        <v>8861</v>
      </c>
      <c r="E3000" s="49" t="s">
        <v>9076</v>
      </c>
      <c r="F3000" s="6" t="s">
        <v>9077</v>
      </c>
      <c r="G3000" s="6" t="s">
        <v>60</v>
      </c>
      <c r="H3000" s="6" t="s">
        <v>60</v>
      </c>
      <c r="I3000" s="60" t="s">
        <v>16795</v>
      </c>
      <c r="J3000" s="49" t="s">
        <v>16796</v>
      </c>
      <c r="K3000" s="6" t="s">
        <v>16797</v>
      </c>
      <c r="L3000" s="29">
        <f>IF($J$6="с учетом НДС",VLOOKUP(I3000,LEGEND!B:E,4,0)*(1-M3000),VLOOKUP(I3000,LEGEND!B:E,4,0)*(1-M3000)/1.2)</f>
        <v>8000</v>
      </c>
      <c r="M3000" s="57">
        <f>IF(AND(B3000&lt;&gt;"1_Электроинструмент",B3000&lt;&gt;"2_Садовая техника"),$J$5,IF($J$4&lt;=20%,$J$4,IFERROR(VLOOKUP(S3000,LEGEND!$L$2:$M$5,2,FALSE),$J$4)))</f>
        <v>0</v>
      </c>
      <c r="N3000" s="48" t="s">
        <v>60</v>
      </c>
      <c r="O3000" s="6" t="s">
        <v>60</v>
      </c>
      <c r="P3000" s="49" t="s">
        <v>66</v>
      </c>
      <c r="Q3000" s="49" t="s">
        <v>473</v>
      </c>
      <c r="R3000" s="6" t="s">
        <v>60</v>
      </c>
      <c r="S3000" s="49" t="s">
        <v>60</v>
      </c>
      <c r="T3000" s="73" t="str">
        <f>IF(_xlfn.XLOOKUP(I3000,LEGEND!B:B,LEGEND!H:H)&lt;&gt;"-",HYPERLINK(_xlfn.XLOOKUP(I3000,LEGEND!B:B,LEGEND!H:H),"link"),_xlfn.XLOOKUP(I3000,LEGEND!B:B,LEGEND!H:H))</f>
        <v>link</v>
      </c>
      <c r="U3000" s="73" t="str">
        <f>HYPERLINK(_xlfn.XLOOKUP(I3000,LEGEND!B:B,LEGEND!I:I))</f>
        <v>https://milwaukee-media-images.s3.amazonaws.com/hi/4932430344--Hero_1.jpg</v>
      </c>
      <c r="V3000" s="51" t="s">
        <v>16798</v>
      </c>
      <c r="W3000" s="63" t="s">
        <v>71</v>
      </c>
      <c r="X3000" s="64">
        <v>230</v>
      </c>
      <c r="Y3000" s="64">
        <v>35</v>
      </c>
      <c r="Z3000" s="64">
        <v>35</v>
      </c>
      <c r="AA3000" s="84">
        <v>0.79600000000000004</v>
      </c>
      <c r="AB3000" s="85">
        <v>5</v>
      </c>
      <c r="AC3000" s="85">
        <v>1</v>
      </c>
    </row>
    <row r="3001" spans="1:29" ht="25.5">
      <c r="A3001" s="1"/>
      <c r="B3001" s="6" t="s">
        <v>8777</v>
      </c>
      <c r="C3001" s="6" t="s">
        <v>8778</v>
      </c>
      <c r="D3001" s="6" t="s">
        <v>8861</v>
      </c>
      <c r="E3001" s="49" t="s">
        <v>9076</v>
      </c>
      <c r="F3001" s="6" t="s">
        <v>9077</v>
      </c>
      <c r="G3001" s="6" t="s">
        <v>60</v>
      </c>
      <c r="H3001" s="6" t="s">
        <v>60</v>
      </c>
      <c r="I3001" s="60" t="s">
        <v>16803</v>
      </c>
      <c r="J3001" s="49" t="s">
        <v>16804</v>
      </c>
      <c r="K3001" s="6" t="s">
        <v>16805</v>
      </c>
      <c r="L3001" s="29">
        <f>IF($J$6="с учетом НДС",VLOOKUP(I3001,LEGEND!B:E,4,0)*(1-M3001),VLOOKUP(I3001,LEGEND!B:E,4,0)*(1-M3001)/1.2)</f>
        <v>8200</v>
      </c>
      <c r="M3001" s="57">
        <f>IF(AND(B3001&lt;&gt;"1_Электроинструмент",B3001&lt;&gt;"2_Садовая техника"),$J$5,IF($J$4&lt;=20%,$J$4,IFERROR(VLOOKUP(S3001,LEGEND!$L$2:$M$5,2,FALSE),$J$4)))</f>
        <v>0</v>
      </c>
      <c r="N3001" s="48" t="s">
        <v>60</v>
      </c>
      <c r="O3001" s="6" t="s">
        <v>60</v>
      </c>
      <c r="P3001" s="49" t="s">
        <v>66</v>
      </c>
      <c r="Q3001" s="49" t="s">
        <v>67</v>
      </c>
      <c r="R3001" s="6" t="s">
        <v>60</v>
      </c>
      <c r="S3001" s="49" t="s">
        <v>60</v>
      </c>
      <c r="T3001" s="73" t="str">
        <f>IF(_xlfn.XLOOKUP(I3001,LEGEND!B:B,LEGEND!H:H)&lt;&gt;"-",HYPERLINK(_xlfn.XLOOKUP(I3001,LEGEND!B:B,LEGEND!H:H),"link"),_xlfn.XLOOKUP(I3001,LEGEND!B:B,LEGEND!H:H))</f>
        <v>link</v>
      </c>
      <c r="U3001" s="73" t="str">
        <f>HYPERLINK(_xlfn.XLOOKUP(I3001,LEGEND!B:B,LEGEND!I:I))</f>
        <v>https://milwaukee-media-images.s3.amazonaws.com/hi/4932371767--Hero_1.jpg</v>
      </c>
      <c r="V3001" s="51" t="s">
        <v>16806</v>
      </c>
      <c r="W3001" s="63" t="s">
        <v>4191</v>
      </c>
      <c r="X3001" s="64">
        <v>40</v>
      </c>
      <c r="Y3001" s="64">
        <v>40</v>
      </c>
      <c r="Z3001" s="64">
        <v>90</v>
      </c>
      <c r="AA3001" s="84">
        <v>0.3</v>
      </c>
      <c r="AB3001" s="85">
        <v>1</v>
      </c>
      <c r="AC3001" s="85">
        <v>1</v>
      </c>
    </row>
    <row r="3002" spans="1:29" ht="15">
      <c r="A3002" s="1"/>
      <c r="B3002" s="6" t="s">
        <v>8777</v>
      </c>
      <c r="C3002" s="6" t="s">
        <v>8778</v>
      </c>
      <c r="D3002" s="6" t="s">
        <v>8861</v>
      </c>
      <c r="E3002" s="49" t="s">
        <v>9076</v>
      </c>
      <c r="F3002" s="6" t="s">
        <v>9077</v>
      </c>
      <c r="G3002" s="6" t="s">
        <v>60</v>
      </c>
      <c r="H3002" s="6" t="s">
        <v>60</v>
      </c>
      <c r="I3002" s="60" t="s">
        <v>16807</v>
      </c>
      <c r="J3002" s="49" t="s">
        <v>16808</v>
      </c>
      <c r="K3002" s="6" t="s">
        <v>16809</v>
      </c>
      <c r="L3002" s="29">
        <f>IF($J$6="с учетом НДС",VLOOKUP(I3002,LEGEND!B:E,4,0)*(1-M3002),VLOOKUP(I3002,LEGEND!B:E,4,0)*(1-M3002)/1.2)</f>
        <v>8600</v>
      </c>
      <c r="M3002" s="57">
        <f>IF(AND(B3002&lt;&gt;"1_Электроинструмент",B3002&lt;&gt;"2_Садовая техника"),$J$5,IF($J$4&lt;=20%,$J$4,IFERROR(VLOOKUP(S3002,LEGEND!$L$2:$M$5,2,FALSE),$J$4)))</f>
        <v>0</v>
      </c>
      <c r="N3002" s="48" t="s">
        <v>60</v>
      </c>
      <c r="O3002" s="6" t="s">
        <v>60</v>
      </c>
      <c r="P3002" s="49" t="s">
        <v>66</v>
      </c>
      <c r="Q3002" s="49" t="s">
        <v>473</v>
      </c>
      <c r="R3002" s="6" t="s">
        <v>60</v>
      </c>
      <c r="S3002" s="49" t="s">
        <v>60</v>
      </c>
      <c r="T3002" s="73" t="str">
        <f>IF(_xlfn.XLOOKUP(I3002,LEGEND!B:B,LEGEND!H:H)&lt;&gt;"-",HYPERLINK(_xlfn.XLOOKUP(I3002,LEGEND!B:B,LEGEND!H:H),"link"),_xlfn.XLOOKUP(I3002,LEGEND!B:B,LEGEND!H:H))</f>
        <v>link</v>
      </c>
      <c r="U3002" s="73" t="str">
        <f>HYPERLINK(_xlfn.XLOOKUP(I3002,LEGEND!B:B,LEGEND!I:I))</f>
        <v>https://milwaukee-media-images.s3.amazonaws.com/hi/4932371768--Hero_1.jpg</v>
      </c>
      <c r="V3002" s="51" t="s">
        <v>16810</v>
      </c>
      <c r="W3002" s="63" t="s">
        <v>4191</v>
      </c>
      <c r="X3002" s="64">
        <v>45</v>
      </c>
      <c r="Y3002" s="64">
        <v>45</v>
      </c>
      <c r="Z3002" s="64">
        <v>90</v>
      </c>
      <c r="AA3002" s="84">
        <v>0.3</v>
      </c>
      <c r="AB3002" s="85">
        <v>1</v>
      </c>
      <c r="AC3002" s="85">
        <v>1</v>
      </c>
    </row>
    <row r="3003" spans="1:29" ht="25.5">
      <c r="A3003" s="1"/>
      <c r="B3003" s="6" t="s">
        <v>8777</v>
      </c>
      <c r="C3003" s="6" t="s">
        <v>8778</v>
      </c>
      <c r="D3003" s="6" t="s">
        <v>8861</v>
      </c>
      <c r="E3003" s="49" t="s">
        <v>9076</v>
      </c>
      <c r="F3003" s="6" t="s">
        <v>9077</v>
      </c>
      <c r="G3003" s="6" t="s">
        <v>60</v>
      </c>
      <c r="H3003" s="6" t="s">
        <v>60</v>
      </c>
      <c r="I3003" s="60" t="s">
        <v>16815</v>
      </c>
      <c r="J3003" s="49" t="s">
        <v>16816</v>
      </c>
      <c r="K3003" s="6" t="s">
        <v>16817</v>
      </c>
      <c r="L3003" s="29">
        <f>IF($J$6="с учетом НДС",VLOOKUP(I3003,LEGEND!B:E,4,0)*(1-M3003),VLOOKUP(I3003,LEGEND!B:E,4,0)*(1-M3003)/1.2)</f>
        <v>8700</v>
      </c>
      <c r="M3003" s="57">
        <f>IF(AND(B3003&lt;&gt;"1_Электроинструмент",B3003&lt;&gt;"2_Садовая техника"),$J$5,IF($J$4&lt;=20%,$J$4,IFERROR(VLOOKUP(S3003,LEGEND!$L$2:$M$5,2,FALSE),$J$4)))</f>
        <v>0</v>
      </c>
      <c r="N3003" s="48" t="s">
        <v>60</v>
      </c>
      <c r="O3003" s="6" t="s">
        <v>60</v>
      </c>
      <c r="P3003" s="49" t="s">
        <v>66</v>
      </c>
      <c r="Q3003" s="49" t="s">
        <v>67</v>
      </c>
      <c r="R3003" s="6" t="s">
        <v>60</v>
      </c>
      <c r="S3003" s="49" t="s">
        <v>60</v>
      </c>
      <c r="T3003" s="73" t="str">
        <f>IF(_xlfn.XLOOKUP(I3003,LEGEND!B:B,LEGEND!H:H)&lt;&gt;"-",HYPERLINK(_xlfn.XLOOKUP(I3003,LEGEND!B:B,LEGEND!H:H),"link"),_xlfn.XLOOKUP(I3003,LEGEND!B:B,LEGEND!H:H))</f>
        <v>link</v>
      </c>
      <c r="U3003" s="73" t="str">
        <f>HYPERLINK(_xlfn.XLOOKUP(I3003,LEGEND!B:B,LEGEND!I:I))</f>
        <v>https://milwaukee-media-images.s3.amazonaws.com/hi/4932430341--Hero_1.jpg</v>
      </c>
      <c r="V3003" s="51" t="s">
        <v>16818</v>
      </c>
      <c r="W3003" s="63" t="s">
        <v>71</v>
      </c>
      <c r="X3003" s="64">
        <v>36</v>
      </c>
      <c r="Y3003" s="64">
        <v>36</v>
      </c>
      <c r="Z3003" s="64">
        <v>206</v>
      </c>
      <c r="AA3003" s="84">
        <v>0.79100000000000004</v>
      </c>
      <c r="AB3003" s="85">
        <v>10</v>
      </c>
      <c r="AC3003" s="85">
        <v>1</v>
      </c>
    </row>
    <row r="3004" spans="1:29" ht="15">
      <c r="A3004" s="1"/>
      <c r="B3004" s="6" t="s">
        <v>8777</v>
      </c>
      <c r="C3004" s="6" t="s">
        <v>8778</v>
      </c>
      <c r="D3004" s="6" t="s">
        <v>8861</v>
      </c>
      <c r="E3004" s="49" t="s">
        <v>9076</v>
      </c>
      <c r="F3004" s="6" t="s">
        <v>9077</v>
      </c>
      <c r="G3004" s="6" t="s">
        <v>60</v>
      </c>
      <c r="H3004" s="6" t="s">
        <v>60</v>
      </c>
      <c r="I3004" s="60" t="s">
        <v>16819</v>
      </c>
      <c r="J3004" s="49" t="s">
        <v>16820</v>
      </c>
      <c r="K3004" s="6" t="s">
        <v>16821</v>
      </c>
      <c r="L3004" s="29">
        <f>IF($J$6="с учетом НДС",VLOOKUP(I3004,LEGEND!B:E,4,0)*(1-M3004),VLOOKUP(I3004,LEGEND!B:E,4,0)*(1-M3004)/1.2)</f>
        <v>8800</v>
      </c>
      <c r="M3004" s="57">
        <f>IF(AND(B3004&lt;&gt;"1_Электроинструмент",B3004&lt;&gt;"2_Садовая техника"),$J$5,IF($J$4&lt;=20%,$J$4,IFERROR(VLOOKUP(S3004,LEGEND!$L$2:$M$5,2,FALSE),$J$4)))</f>
        <v>0</v>
      </c>
      <c r="N3004" s="48" t="s">
        <v>60</v>
      </c>
      <c r="O3004" s="6" t="s">
        <v>60</v>
      </c>
      <c r="P3004" s="49" t="s">
        <v>66</v>
      </c>
      <c r="Q3004" s="49" t="s">
        <v>473</v>
      </c>
      <c r="R3004" s="6" t="s">
        <v>60</v>
      </c>
      <c r="S3004" s="49" t="s">
        <v>60</v>
      </c>
      <c r="T3004" s="73" t="str">
        <f>IF(_xlfn.XLOOKUP(I3004,LEGEND!B:B,LEGEND!H:H)&lt;&gt;"-",HYPERLINK(_xlfn.XLOOKUP(I3004,LEGEND!B:B,LEGEND!H:H),"link"),_xlfn.XLOOKUP(I3004,LEGEND!B:B,LEGEND!H:H))</f>
        <v>link</v>
      </c>
      <c r="U3004" s="73" t="str">
        <f>HYPERLINK(_xlfn.XLOOKUP(I3004,LEGEND!B:B,LEGEND!I:I))</f>
        <v>https://milwaukee-media-images.s3.amazonaws.com/hi/4932371769--Hero_1.jpg</v>
      </c>
      <c r="V3004" s="51" t="s">
        <v>16822</v>
      </c>
      <c r="W3004" s="63" t="s">
        <v>4191</v>
      </c>
      <c r="X3004" s="64">
        <v>45</v>
      </c>
      <c r="Y3004" s="64">
        <v>45</v>
      </c>
      <c r="Z3004" s="64">
        <v>90</v>
      </c>
      <c r="AA3004" s="84">
        <v>0.35</v>
      </c>
      <c r="AB3004" s="85">
        <v>1</v>
      </c>
      <c r="AC3004" s="85">
        <v>1</v>
      </c>
    </row>
    <row r="3005" spans="1:29" ht="15">
      <c r="A3005" s="1"/>
      <c r="B3005" s="6" t="s">
        <v>8777</v>
      </c>
      <c r="C3005" s="6" t="s">
        <v>8778</v>
      </c>
      <c r="D3005" s="6" t="s">
        <v>8861</v>
      </c>
      <c r="E3005" s="49" t="s">
        <v>9076</v>
      </c>
      <c r="F3005" s="6" t="s">
        <v>9077</v>
      </c>
      <c r="G3005" s="6" t="s">
        <v>60</v>
      </c>
      <c r="H3005" s="6" t="s">
        <v>60</v>
      </c>
      <c r="I3005" s="60" t="s">
        <v>16823</v>
      </c>
      <c r="J3005" s="49" t="s">
        <v>16824</v>
      </c>
      <c r="K3005" s="6" t="s">
        <v>16825</v>
      </c>
      <c r="L3005" s="29">
        <f>IF($J$6="с учетом НДС",VLOOKUP(I3005,LEGEND!B:E,4,0)*(1-M3005),VLOOKUP(I3005,LEGEND!B:E,4,0)*(1-M3005)/1.2)</f>
        <v>9000</v>
      </c>
      <c r="M3005" s="57">
        <f>IF(AND(B3005&lt;&gt;"1_Электроинструмент",B3005&lt;&gt;"2_Садовая техника"),$J$5,IF($J$4&lt;=20%,$J$4,IFERROR(VLOOKUP(S3005,LEGEND!$L$2:$M$5,2,FALSE),$J$4)))</f>
        <v>0</v>
      </c>
      <c r="N3005" s="48" t="s">
        <v>60</v>
      </c>
      <c r="O3005" s="6" t="s">
        <v>60</v>
      </c>
      <c r="P3005" s="49" t="s">
        <v>66</v>
      </c>
      <c r="Q3005" s="49" t="s">
        <v>473</v>
      </c>
      <c r="R3005" s="6" t="s">
        <v>60</v>
      </c>
      <c r="S3005" s="49" t="s">
        <v>60</v>
      </c>
      <c r="T3005" s="73" t="str">
        <f>IF(_xlfn.XLOOKUP(I3005,LEGEND!B:B,LEGEND!H:H)&lt;&gt;"-",HYPERLINK(_xlfn.XLOOKUP(I3005,LEGEND!B:B,LEGEND!H:H),"link"),_xlfn.XLOOKUP(I3005,LEGEND!B:B,LEGEND!H:H))</f>
        <v>link</v>
      </c>
      <c r="U3005" s="73" t="str">
        <f>HYPERLINK(_xlfn.XLOOKUP(I3005,LEGEND!B:B,LEGEND!I:I))</f>
        <v>https://milwaukee-media-images.s3.amazonaws.com/hi/4932371770--Hero_1.jpg</v>
      </c>
      <c r="V3005" s="51" t="s">
        <v>16826</v>
      </c>
      <c r="W3005" s="63" t="s">
        <v>4191</v>
      </c>
      <c r="X3005" s="64">
        <v>45</v>
      </c>
      <c r="Y3005" s="64">
        <v>45</v>
      </c>
      <c r="Z3005" s="64">
        <v>90</v>
      </c>
      <c r="AA3005" s="84">
        <v>0.30299999999999999</v>
      </c>
      <c r="AB3005" s="85">
        <v>1</v>
      </c>
      <c r="AC3005" s="85">
        <v>1</v>
      </c>
    </row>
    <row r="3006" spans="1:29" ht="15">
      <c r="A3006" s="1"/>
      <c r="B3006" s="6" t="s">
        <v>8777</v>
      </c>
      <c r="C3006" s="6" t="s">
        <v>8778</v>
      </c>
      <c r="D3006" s="6" t="s">
        <v>8861</v>
      </c>
      <c r="E3006" s="49" t="s">
        <v>9076</v>
      </c>
      <c r="F3006" s="6" t="s">
        <v>9077</v>
      </c>
      <c r="G3006" s="6" t="s">
        <v>60</v>
      </c>
      <c r="H3006" s="6" t="s">
        <v>60</v>
      </c>
      <c r="I3006" s="60" t="s">
        <v>16831</v>
      </c>
      <c r="J3006" s="49" t="s">
        <v>16832</v>
      </c>
      <c r="K3006" s="6" t="s">
        <v>16833</v>
      </c>
      <c r="L3006" s="29">
        <f>IF($J$6="с учетом НДС",VLOOKUP(I3006,LEGEND!B:E,4,0)*(1-M3006),VLOOKUP(I3006,LEGEND!B:E,4,0)*(1-M3006)/1.2)</f>
        <v>9300</v>
      </c>
      <c r="M3006" s="57">
        <f>IF(AND(B3006&lt;&gt;"1_Электроинструмент",B3006&lt;&gt;"2_Садовая техника"),$J$5,IF($J$4&lt;=20%,$J$4,IFERROR(VLOOKUP(S3006,LEGEND!$L$2:$M$5,2,FALSE),$J$4)))</f>
        <v>0</v>
      </c>
      <c r="N3006" s="48" t="s">
        <v>60</v>
      </c>
      <c r="O3006" s="6" t="s">
        <v>60</v>
      </c>
      <c r="P3006" s="49" t="s">
        <v>66</v>
      </c>
      <c r="Q3006" s="49" t="s">
        <v>473</v>
      </c>
      <c r="R3006" s="6" t="s">
        <v>60</v>
      </c>
      <c r="S3006" s="49" t="s">
        <v>60</v>
      </c>
      <c r="T3006" s="73" t="str">
        <f>IF(_xlfn.XLOOKUP(I3006,LEGEND!B:B,LEGEND!H:H)&lt;&gt;"-",HYPERLINK(_xlfn.XLOOKUP(I3006,LEGEND!B:B,LEGEND!H:H),"link"),_xlfn.XLOOKUP(I3006,LEGEND!B:B,LEGEND!H:H))</f>
        <v>link</v>
      </c>
      <c r="U3006" s="73" t="str">
        <f>HYPERLINK(_xlfn.XLOOKUP(I3006,LEGEND!B:B,LEGEND!I:I))</f>
        <v>https://milwaukee-media-images.s3.amazonaws.com/hi/4932371771--Hero_1.jpg</v>
      </c>
      <c r="V3006" s="51" t="s">
        <v>16834</v>
      </c>
      <c r="W3006" s="63" t="s">
        <v>4191</v>
      </c>
      <c r="X3006" s="64">
        <v>45</v>
      </c>
      <c r="Y3006" s="64">
        <v>45</v>
      </c>
      <c r="Z3006" s="64">
        <v>90</v>
      </c>
      <c r="AA3006" s="84">
        <v>0.33300000000000002</v>
      </c>
      <c r="AB3006" s="85">
        <v>1</v>
      </c>
      <c r="AC3006" s="85">
        <v>1</v>
      </c>
    </row>
    <row r="3007" spans="1:29" ht="15">
      <c r="A3007" s="1"/>
      <c r="B3007" s="6" t="s">
        <v>8777</v>
      </c>
      <c r="C3007" s="6" t="s">
        <v>8778</v>
      </c>
      <c r="D3007" s="6" t="s">
        <v>8861</v>
      </c>
      <c r="E3007" s="49" t="s">
        <v>9076</v>
      </c>
      <c r="F3007" s="6" t="s">
        <v>9077</v>
      </c>
      <c r="G3007" s="6" t="s">
        <v>60</v>
      </c>
      <c r="H3007" s="6" t="s">
        <v>60</v>
      </c>
      <c r="I3007" s="60" t="s">
        <v>16827</v>
      </c>
      <c r="J3007" s="49" t="s">
        <v>16828</v>
      </c>
      <c r="K3007" s="6" t="s">
        <v>16829</v>
      </c>
      <c r="L3007" s="29">
        <f>IF($J$6="с учетом НДС",VLOOKUP(I3007,LEGEND!B:E,4,0)*(1-M3007),VLOOKUP(I3007,LEGEND!B:E,4,0)*(1-M3007)/1.2)</f>
        <v>9900</v>
      </c>
      <c r="M3007" s="57">
        <f>IF(AND(B3007&lt;&gt;"1_Электроинструмент",B3007&lt;&gt;"2_Садовая техника"),$J$5,IF($J$4&lt;=20%,$J$4,IFERROR(VLOOKUP(S3007,LEGEND!$L$2:$M$5,2,FALSE),$J$4)))</f>
        <v>0</v>
      </c>
      <c r="N3007" s="48" t="s">
        <v>60</v>
      </c>
      <c r="O3007" s="6" t="s">
        <v>60</v>
      </c>
      <c r="P3007" s="49" t="s">
        <v>66</v>
      </c>
      <c r="Q3007" s="49" t="s">
        <v>473</v>
      </c>
      <c r="R3007" s="6" t="s">
        <v>60</v>
      </c>
      <c r="S3007" s="49" t="s">
        <v>60</v>
      </c>
      <c r="T3007" s="73" t="str">
        <f>IF(_xlfn.XLOOKUP(I3007,LEGEND!B:B,LEGEND!H:H)&lt;&gt;"-",HYPERLINK(_xlfn.XLOOKUP(I3007,LEGEND!B:B,LEGEND!H:H),"link"),_xlfn.XLOOKUP(I3007,LEGEND!B:B,LEGEND!H:H))</f>
        <v>link</v>
      </c>
      <c r="U3007" s="73" t="str">
        <f>HYPERLINK(_xlfn.XLOOKUP(I3007,LEGEND!B:B,LEGEND!I:I))</f>
        <v>https://milwaukee-media-images.s3.amazonaws.com/hi/4932371773--Hero_1.jpg</v>
      </c>
      <c r="V3007" s="51" t="s">
        <v>16830</v>
      </c>
      <c r="W3007" s="63" t="s">
        <v>4191</v>
      </c>
      <c r="X3007" s="64">
        <v>55</v>
      </c>
      <c r="Y3007" s="64">
        <v>55</v>
      </c>
      <c r="Z3007" s="64">
        <v>90</v>
      </c>
      <c r="AA3007" s="84">
        <v>0.35</v>
      </c>
      <c r="AB3007" s="85">
        <v>1</v>
      </c>
      <c r="AC3007" s="85">
        <v>1</v>
      </c>
    </row>
    <row r="3008" spans="1:29" ht="25.5">
      <c r="A3008" s="1"/>
      <c r="B3008" s="6" t="s">
        <v>8777</v>
      </c>
      <c r="C3008" s="6" t="s">
        <v>8778</v>
      </c>
      <c r="D3008" s="6" t="s">
        <v>8861</v>
      </c>
      <c r="E3008" s="49" t="s">
        <v>9076</v>
      </c>
      <c r="F3008" s="6" t="s">
        <v>9077</v>
      </c>
      <c r="G3008" s="6" t="s">
        <v>60</v>
      </c>
      <c r="H3008" s="6" t="s">
        <v>60</v>
      </c>
      <c r="I3008" s="60" t="s">
        <v>16847</v>
      </c>
      <c r="J3008" s="49" t="s">
        <v>16848</v>
      </c>
      <c r="K3008" s="6" t="s">
        <v>16849</v>
      </c>
      <c r="L3008" s="29">
        <f>IF($J$6="с учетом НДС",VLOOKUP(I3008,LEGEND!B:E,4,0)*(1-M3008),VLOOKUP(I3008,LEGEND!B:E,4,0)*(1-M3008)/1.2)</f>
        <v>10400</v>
      </c>
      <c r="M3008" s="57">
        <f>IF(AND(B3008&lt;&gt;"1_Электроинструмент",B3008&lt;&gt;"2_Садовая техника"),$J$5,IF($J$4&lt;=20%,$J$4,IFERROR(VLOOKUP(S3008,LEGEND!$L$2:$M$5,2,FALSE),$J$4)))</f>
        <v>0</v>
      </c>
      <c r="N3008" s="48" t="s">
        <v>60</v>
      </c>
      <c r="O3008" s="6" t="s">
        <v>60</v>
      </c>
      <c r="P3008" s="49" t="s">
        <v>66</v>
      </c>
      <c r="Q3008" s="49" t="s">
        <v>67</v>
      </c>
      <c r="R3008" s="6" t="s">
        <v>60</v>
      </c>
      <c r="S3008" s="49" t="s">
        <v>60</v>
      </c>
      <c r="T3008" s="73" t="str">
        <f>IF(_xlfn.XLOOKUP(I3008,LEGEND!B:B,LEGEND!H:H)&lt;&gt;"-",HYPERLINK(_xlfn.XLOOKUP(I3008,LEGEND!B:B,LEGEND!H:H),"link"),_xlfn.XLOOKUP(I3008,LEGEND!B:B,LEGEND!H:H))</f>
        <v>link</v>
      </c>
      <c r="U3008" s="73" t="str">
        <f>HYPERLINK(_xlfn.XLOOKUP(I3008,LEGEND!B:B,LEGEND!I:I))</f>
        <v>https://milwaukee-media-images.s3.amazonaws.com/hi/4932371772--Hero_1.jpg</v>
      </c>
      <c r="V3008" s="51" t="s">
        <v>16850</v>
      </c>
      <c r="W3008" s="63" t="s">
        <v>4191</v>
      </c>
      <c r="X3008" s="64">
        <v>45</v>
      </c>
      <c r="Y3008" s="64">
        <v>45</v>
      </c>
      <c r="Z3008" s="64">
        <v>90</v>
      </c>
      <c r="AA3008" s="84">
        <v>0.32600000000000001</v>
      </c>
      <c r="AB3008" s="85">
        <v>1</v>
      </c>
      <c r="AC3008" s="85">
        <v>1</v>
      </c>
    </row>
    <row r="3009" spans="1:29" ht="15">
      <c r="A3009" s="1"/>
      <c r="B3009" s="6" t="s">
        <v>8777</v>
      </c>
      <c r="C3009" s="6" t="s">
        <v>8778</v>
      </c>
      <c r="D3009" s="6" t="s">
        <v>8861</v>
      </c>
      <c r="E3009" s="49" t="s">
        <v>9076</v>
      </c>
      <c r="F3009" s="6" t="s">
        <v>9077</v>
      </c>
      <c r="G3009" s="6" t="s">
        <v>60</v>
      </c>
      <c r="H3009" s="6" t="s">
        <v>60</v>
      </c>
      <c r="I3009" s="60" t="s">
        <v>16835</v>
      </c>
      <c r="J3009" s="49" t="s">
        <v>16836</v>
      </c>
      <c r="K3009" s="6" t="s">
        <v>16837</v>
      </c>
      <c r="L3009" s="29">
        <f>IF($J$6="с учетом НДС",VLOOKUP(I3009,LEGEND!B:E,4,0)*(1-M3009),VLOOKUP(I3009,LEGEND!B:E,4,0)*(1-M3009)/1.2)</f>
        <v>10600</v>
      </c>
      <c r="M3009" s="57">
        <f>IF(AND(B3009&lt;&gt;"1_Электроинструмент",B3009&lt;&gt;"2_Садовая техника"),$J$5,IF($J$4&lt;=20%,$J$4,IFERROR(VLOOKUP(S3009,LEGEND!$L$2:$M$5,2,FALSE),$J$4)))</f>
        <v>0</v>
      </c>
      <c r="N3009" s="48" t="s">
        <v>60</v>
      </c>
      <c r="O3009" s="6" t="s">
        <v>60</v>
      </c>
      <c r="P3009" s="49" t="s">
        <v>66</v>
      </c>
      <c r="Q3009" s="49" t="s">
        <v>473</v>
      </c>
      <c r="R3009" s="6" t="s">
        <v>60</v>
      </c>
      <c r="S3009" s="49" t="s">
        <v>60</v>
      </c>
      <c r="T3009" s="73" t="str">
        <f>IF(_xlfn.XLOOKUP(I3009,LEGEND!B:B,LEGEND!H:H)&lt;&gt;"-",HYPERLINK(_xlfn.XLOOKUP(I3009,LEGEND!B:B,LEGEND!H:H),"link"),_xlfn.XLOOKUP(I3009,LEGEND!B:B,LEGEND!H:H))</f>
        <v>link</v>
      </c>
      <c r="U3009" s="73" t="str">
        <f>HYPERLINK(_xlfn.XLOOKUP(I3009,LEGEND!B:B,LEGEND!I:I))</f>
        <v>https://milwaukee-media-images.s3.amazonaws.com/hi/4932371774--Hero_1.jpg</v>
      </c>
      <c r="V3009" s="51" t="s">
        <v>16838</v>
      </c>
      <c r="W3009" s="63" t="s">
        <v>4191</v>
      </c>
      <c r="X3009" s="64">
        <v>55</v>
      </c>
      <c r="Y3009" s="64">
        <v>55</v>
      </c>
      <c r="Z3009" s="64">
        <v>90</v>
      </c>
      <c r="AA3009" s="84">
        <v>0.33300000000000002</v>
      </c>
      <c r="AB3009" s="85">
        <v>1</v>
      </c>
      <c r="AC3009" s="85">
        <v>1</v>
      </c>
    </row>
    <row r="3010" spans="1:29" ht="15">
      <c r="A3010" s="1"/>
      <c r="B3010" s="6" t="s">
        <v>8777</v>
      </c>
      <c r="C3010" s="6" t="s">
        <v>8778</v>
      </c>
      <c r="D3010" s="6" t="s">
        <v>8861</v>
      </c>
      <c r="E3010" s="49" t="s">
        <v>9076</v>
      </c>
      <c r="F3010" s="6" t="s">
        <v>9077</v>
      </c>
      <c r="G3010" s="6" t="s">
        <v>60</v>
      </c>
      <c r="H3010" s="6" t="s">
        <v>60</v>
      </c>
      <c r="I3010" s="60" t="s">
        <v>16839</v>
      </c>
      <c r="J3010" s="49" t="s">
        <v>16840</v>
      </c>
      <c r="K3010" s="6" t="s">
        <v>16841</v>
      </c>
      <c r="L3010" s="29">
        <f>IF($J$6="с учетом НДС",VLOOKUP(I3010,LEGEND!B:E,4,0)*(1-M3010),VLOOKUP(I3010,LEGEND!B:E,4,0)*(1-M3010)/1.2)</f>
        <v>10900</v>
      </c>
      <c r="M3010" s="57">
        <f>IF(AND(B3010&lt;&gt;"1_Электроинструмент",B3010&lt;&gt;"2_Садовая техника"),$J$5,IF($J$4&lt;=20%,$J$4,IFERROR(VLOOKUP(S3010,LEGEND!$L$2:$M$5,2,FALSE),$J$4)))</f>
        <v>0</v>
      </c>
      <c r="N3010" s="48" t="s">
        <v>60</v>
      </c>
      <c r="O3010" s="6" t="s">
        <v>60</v>
      </c>
      <c r="P3010" s="49" t="s">
        <v>66</v>
      </c>
      <c r="Q3010" s="49" t="s">
        <v>473</v>
      </c>
      <c r="R3010" s="6" t="s">
        <v>60</v>
      </c>
      <c r="S3010" s="49" t="s">
        <v>60</v>
      </c>
      <c r="T3010" s="73" t="str">
        <f>IF(_xlfn.XLOOKUP(I3010,LEGEND!B:B,LEGEND!H:H)&lt;&gt;"-",HYPERLINK(_xlfn.XLOOKUP(I3010,LEGEND!B:B,LEGEND!H:H),"link"),_xlfn.XLOOKUP(I3010,LEGEND!B:B,LEGEND!H:H))</f>
        <v>link</v>
      </c>
      <c r="U3010" s="73" t="str">
        <f>HYPERLINK(_xlfn.XLOOKUP(I3010,LEGEND!B:B,LEGEND!I:I))</f>
        <v>https://milwaukee-media-images.s3.amazonaws.com/hi/4932371775--Hero_1.jpg</v>
      </c>
      <c r="V3010" s="51" t="s">
        <v>16842</v>
      </c>
      <c r="W3010" s="63" t="s">
        <v>4191</v>
      </c>
      <c r="X3010" s="64">
        <v>55</v>
      </c>
      <c r="Y3010" s="64">
        <v>55</v>
      </c>
      <c r="Z3010" s="64">
        <v>90</v>
      </c>
      <c r="AA3010" s="84">
        <v>0.35299999999999998</v>
      </c>
      <c r="AB3010" s="85">
        <v>1</v>
      </c>
      <c r="AC3010" s="85">
        <v>1</v>
      </c>
    </row>
    <row r="3011" spans="1:29" ht="25.5">
      <c r="A3011" s="1"/>
      <c r="B3011" s="6" t="s">
        <v>8777</v>
      </c>
      <c r="C3011" s="6" t="s">
        <v>8778</v>
      </c>
      <c r="D3011" s="6" t="s">
        <v>8861</v>
      </c>
      <c r="E3011" s="49" t="s">
        <v>9076</v>
      </c>
      <c r="F3011" s="6" t="s">
        <v>9077</v>
      </c>
      <c r="G3011" s="6" t="s">
        <v>60</v>
      </c>
      <c r="H3011" s="6" t="s">
        <v>60</v>
      </c>
      <c r="I3011" s="60" t="s">
        <v>16859</v>
      </c>
      <c r="J3011" s="49" t="s">
        <v>16860</v>
      </c>
      <c r="K3011" s="6" t="s">
        <v>16861</v>
      </c>
      <c r="L3011" s="29">
        <f>IF($J$6="с учетом НДС",VLOOKUP(I3011,LEGEND!B:E,4,0)*(1-M3011),VLOOKUP(I3011,LEGEND!B:E,4,0)*(1-M3011)/1.2)</f>
        <v>11900</v>
      </c>
      <c r="M3011" s="57">
        <f>IF(AND(B3011&lt;&gt;"1_Электроинструмент",B3011&lt;&gt;"2_Садовая техника"),$J$5,IF($J$4&lt;=20%,$J$4,IFERROR(VLOOKUP(S3011,LEGEND!$L$2:$M$5,2,FALSE),$J$4)))</f>
        <v>0</v>
      </c>
      <c r="N3011" s="48" t="s">
        <v>60</v>
      </c>
      <c r="O3011" s="6" t="s">
        <v>60</v>
      </c>
      <c r="P3011" s="49" t="s">
        <v>66</v>
      </c>
      <c r="Q3011" s="49" t="s">
        <v>67</v>
      </c>
      <c r="R3011" s="6" t="s">
        <v>60</v>
      </c>
      <c r="S3011" s="49" t="s">
        <v>60</v>
      </c>
      <c r="T3011" s="73" t="str">
        <f>IF(_xlfn.XLOOKUP(I3011,LEGEND!B:B,LEGEND!H:H)&lt;&gt;"-",HYPERLINK(_xlfn.XLOOKUP(I3011,LEGEND!B:B,LEGEND!H:H),"link"),_xlfn.XLOOKUP(I3011,LEGEND!B:B,LEGEND!H:H))</f>
        <v>link</v>
      </c>
      <c r="U3011" s="73" t="str">
        <f>HYPERLINK(_xlfn.XLOOKUP(I3011,LEGEND!B:B,LEGEND!I:I))</f>
        <v>https://milwaukee-media-images.s3.amazonaws.com/hi/4932372533--Hero_1.jpg</v>
      </c>
      <c r="V3011" s="51" t="s">
        <v>16862</v>
      </c>
      <c r="W3011" s="63" t="s">
        <v>4191</v>
      </c>
      <c r="X3011" s="64">
        <v>246</v>
      </c>
      <c r="Y3011" s="64">
        <v>205</v>
      </c>
      <c r="Z3011" s="64">
        <v>62</v>
      </c>
      <c r="AA3011" s="84">
        <v>0.65800000000000003</v>
      </c>
      <c r="AB3011" s="85">
        <v>1</v>
      </c>
      <c r="AC3011" s="85">
        <v>1</v>
      </c>
    </row>
    <row r="3012" spans="1:29" ht="15">
      <c r="A3012" s="1"/>
      <c r="B3012" s="6" t="s">
        <v>8777</v>
      </c>
      <c r="C3012" s="6" t="s">
        <v>8778</v>
      </c>
      <c r="D3012" s="6" t="s">
        <v>8861</v>
      </c>
      <c r="E3012" s="49" t="s">
        <v>9076</v>
      </c>
      <c r="F3012" s="6" t="s">
        <v>9077</v>
      </c>
      <c r="G3012" s="6" t="s">
        <v>60</v>
      </c>
      <c r="H3012" s="6" t="s">
        <v>60</v>
      </c>
      <c r="I3012" s="60" t="s">
        <v>16863</v>
      </c>
      <c r="J3012" s="49" t="s">
        <v>16864</v>
      </c>
      <c r="K3012" s="6" t="s">
        <v>16865</v>
      </c>
      <c r="L3012" s="29">
        <f>IF($J$6="с учетом НДС",VLOOKUP(I3012,LEGEND!B:E,4,0)*(1-M3012),VLOOKUP(I3012,LEGEND!B:E,4,0)*(1-M3012)/1.2)</f>
        <v>12000</v>
      </c>
      <c r="M3012" s="57">
        <f>IF(AND(B3012&lt;&gt;"1_Электроинструмент",B3012&lt;&gt;"2_Садовая техника"),$J$5,IF($J$4&lt;=20%,$J$4,IFERROR(VLOOKUP(S3012,LEGEND!$L$2:$M$5,2,FALSE),$J$4)))</f>
        <v>0</v>
      </c>
      <c r="N3012" s="48" t="s">
        <v>60</v>
      </c>
      <c r="O3012" s="6" t="s">
        <v>60</v>
      </c>
      <c r="P3012" s="49" t="s">
        <v>66</v>
      </c>
      <c r="Q3012" s="49" t="s">
        <v>473</v>
      </c>
      <c r="R3012" s="6" t="s">
        <v>60</v>
      </c>
      <c r="S3012" s="49" t="s">
        <v>60</v>
      </c>
      <c r="T3012" s="73" t="str">
        <f>IF(_xlfn.XLOOKUP(I3012,LEGEND!B:B,LEGEND!H:H)&lt;&gt;"-",HYPERLINK(_xlfn.XLOOKUP(I3012,LEGEND!B:B,LEGEND!H:H),"link"),_xlfn.XLOOKUP(I3012,LEGEND!B:B,LEGEND!H:H))</f>
        <v>link</v>
      </c>
      <c r="U3012" s="73" t="str">
        <f>HYPERLINK(_xlfn.XLOOKUP(I3012,LEGEND!B:B,LEGEND!I:I))</f>
        <v>https://milwaukee-media-images.s3.amazonaws.com/hi/4932371776--Hero_1.jpg</v>
      </c>
      <c r="V3012" s="51" t="s">
        <v>16866</v>
      </c>
      <c r="W3012" s="63" t="s">
        <v>4191</v>
      </c>
      <c r="X3012" s="64">
        <v>55</v>
      </c>
      <c r="Y3012" s="64">
        <v>55</v>
      </c>
      <c r="Z3012" s="64">
        <v>90</v>
      </c>
      <c r="AA3012" s="84">
        <v>0.48399999999999999</v>
      </c>
      <c r="AB3012" s="85">
        <v>1</v>
      </c>
      <c r="AC3012" s="85">
        <v>1</v>
      </c>
    </row>
    <row r="3013" spans="1:29" ht="25.5">
      <c r="A3013" s="1"/>
      <c r="B3013" s="6" t="s">
        <v>8777</v>
      </c>
      <c r="C3013" s="6" t="s">
        <v>8778</v>
      </c>
      <c r="D3013" s="6" t="s">
        <v>8861</v>
      </c>
      <c r="E3013" s="49" t="s">
        <v>9076</v>
      </c>
      <c r="F3013" s="6" t="s">
        <v>9077</v>
      </c>
      <c r="G3013" s="6" t="s">
        <v>60</v>
      </c>
      <c r="H3013" s="6" t="s">
        <v>60</v>
      </c>
      <c r="I3013" s="60" t="s">
        <v>16867</v>
      </c>
      <c r="J3013" s="49" t="s">
        <v>16868</v>
      </c>
      <c r="K3013" s="6" t="s">
        <v>16869</v>
      </c>
      <c r="L3013" s="29">
        <f>IF($J$6="с учетом НДС",VLOOKUP(I3013,LEGEND!B:E,4,0)*(1-M3013),VLOOKUP(I3013,LEGEND!B:E,4,0)*(1-M3013)/1.2)</f>
        <v>12300</v>
      </c>
      <c r="M3013" s="57">
        <f>IF(AND(B3013&lt;&gt;"1_Электроинструмент",B3013&lt;&gt;"2_Садовая техника"),$J$5,IF($J$4&lt;=20%,$J$4,IFERROR(VLOOKUP(S3013,LEGEND!$L$2:$M$5,2,FALSE),$J$4)))</f>
        <v>0</v>
      </c>
      <c r="N3013" s="48" t="s">
        <v>60</v>
      </c>
      <c r="O3013" s="6" t="s">
        <v>60</v>
      </c>
      <c r="P3013" s="49" t="s">
        <v>66</v>
      </c>
      <c r="Q3013" s="49" t="s">
        <v>67</v>
      </c>
      <c r="R3013" s="6" t="s">
        <v>60</v>
      </c>
      <c r="S3013" s="49" t="s">
        <v>60</v>
      </c>
      <c r="T3013" s="73" t="str">
        <f>IF(_xlfn.XLOOKUP(I3013,LEGEND!B:B,LEGEND!H:H)&lt;&gt;"-",HYPERLINK(_xlfn.XLOOKUP(I3013,LEGEND!B:B,LEGEND!H:H),"link"),_xlfn.XLOOKUP(I3013,LEGEND!B:B,LEGEND!H:H))</f>
        <v>link</v>
      </c>
      <c r="U3013" s="73" t="str">
        <f>HYPERLINK(_xlfn.XLOOKUP(I3013,LEGEND!B:B,LEGEND!I:I))</f>
        <v>https://milwaukee-media-images.s3.amazonaws.com/hi/4932371777--Hero_1.jpg</v>
      </c>
      <c r="V3013" s="51" t="s">
        <v>16870</v>
      </c>
      <c r="W3013" s="63" t="s">
        <v>4191</v>
      </c>
      <c r="X3013" s="64">
        <v>55</v>
      </c>
      <c r="Y3013" s="64">
        <v>55</v>
      </c>
      <c r="Z3013" s="64">
        <v>90</v>
      </c>
      <c r="AA3013" s="84">
        <v>0.36799999999999999</v>
      </c>
      <c r="AB3013" s="85">
        <v>1</v>
      </c>
      <c r="AC3013" s="85">
        <v>1</v>
      </c>
    </row>
    <row r="3014" spans="1:29" ht="25.5">
      <c r="A3014" s="1"/>
      <c r="B3014" s="6" t="s">
        <v>8777</v>
      </c>
      <c r="C3014" s="6" t="s">
        <v>8778</v>
      </c>
      <c r="D3014" s="6" t="s">
        <v>8861</v>
      </c>
      <c r="E3014" s="49" t="s">
        <v>9076</v>
      </c>
      <c r="F3014" s="6" t="s">
        <v>9077</v>
      </c>
      <c r="G3014" s="6" t="s">
        <v>60</v>
      </c>
      <c r="H3014" s="6" t="s">
        <v>60</v>
      </c>
      <c r="I3014" s="60" t="s">
        <v>16871</v>
      </c>
      <c r="J3014" s="49" t="s">
        <v>16872</v>
      </c>
      <c r="K3014" s="6" t="s">
        <v>16873</v>
      </c>
      <c r="L3014" s="29">
        <f>IF($J$6="с учетом НДС",VLOOKUP(I3014,LEGEND!B:E,4,0)*(1-M3014),VLOOKUP(I3014,LEGEND!B:E,4,0)*(1-M3014)/1.2)</f>
        <v>13700</v>
      </c>
      <c r="M3014" s="57">
        <f>IF(AND(B3014&lt;&gt;"1_Электроинструмент",B3014&lt;&gt;"2_Садовая техника"),$J$5,IF($J$4&lt;=20%,$J$4,IFERROR(VLOOKUP(S3014,LEGEND!$L$2:$M$5,2,FALSE),$J$4)))</f>
        <v>0</v>
      </c>
      <c r="N3014" s="48" t="s">
        <v>60</v>
      </c>
      <c r="O3014" s="6" t="s">
        <v>60</v>
      </c>
      <c r="P3014" s="49" t="s">
        <v>66</v>
      </c>
      <c r="Q3014" s="49" t="s">
        <v>67</v>
      </c>
      <c r="R3014" s="6" t="s">
        <v>60</v>
      </c>
      <c r="S3014" s="49" t="s">
        <v>60</v>
      </c>
      <c r="T3014" s="73" t="str">
        <f>IF(_xlfn.XLOOKUP(I3014,LEGEND!B:B,LEGEND!H:H)&lt;&gt;"-",HYPERLINK(_xlfn.XLOOKUP(I3014,LEGEND!B:B,LEGEND!H:H),"link"),_xlfn.XLOOKUP(I3014,LEGEND!B:B,LEGEND!H:H))</f>
        <v>-</v>
      </c>
      <c r="U3014" s="73" t="str">
        <f>HYPERLINK(_xlfn.XLOOKUP(I3014,LEGEND!B:B,LEGEND!I:I))</f>
        <v>https://milwaukee-media-images.s3.amazonaws.com/hi/4932352471--Hero_1.jpg</v>
      </c>
      <c r="V3014" s="51" t="s">
        <v>16874</v>
      </c>
      <c r="W3014" s="63" t="s">
        <v>71</v>
      </c>
      <c r="X3014" s="64">
        <v>254</v>
      </c>
      <c r="Y3014" s="64">
        <v>261</v>
      </c>
      <c r="Z3014" s="64">
        <v>88</v>
      </c>
      <c r="AA3014" s="84">
        <v>1.3</v>
      </c>
      <c r="AB3014" s="85">
        <v>1</v>
      </c>
      <c r="AC3014" s="85">
        <v>1</v>
      </c>
    </row>
    <row r="3015" spans="1:29" ht="25.5">
      <c r="A3015" s="1"/>
      <c r="B3015" s="6" t="s">
        <v>8777</v>
      </c>
      <c r="C3015" s="6" t="s">
        <v>8778</v>
      </c>
      <c r="D3015" s="6" t="s">
        <v>8861</v>
      </c>
      <c r="E3015" s="49" t="s">
        <v>9076</v>
      </c>
      <c r="F3015" s="6" t="s">
        <v>9077</v>
      </c>
      <c r="G3015" s="6" t="s">
        <v>60</v>
      </c>
      <c r="H3015" s="6" t="s">
        <v>60</v>
      </c>
      <c r="I3015" s="60" t="s">
        <v>16879</v>
      </c>
      <c r="J3015" s="49" t="s">
        <v>16880</v>
      </c>
      <c r="K3015" s="6" t="s">
        <v>16881</v>
      </c>
      <c r="L3015" s="29">
        <f>IF($J$6="с учетом НДС",VLOOKUP(I3015,LEGEND!B:E,4,0)*(1-M3015),VLOOKUP(I3015,LEGEND!B:E,4,0)*(1-M3015)/1.2)</f>
        <v>17000</v>
      </c>
      <c r="M3015" s="57">
        <f>IF(AND(B3015&lt;&gt;"1_Электроинструмент",B3015&lt;&gt;"2_Садовая техника"),$J$5,IF($J$4&lt;=20%,$J$4,IFERROR(VLOOKUP(S3015,LEGEND!$L$2:$M$5,2,FALSE),$J$4)))</f>
        <v>0</v>
      </c>
      <c r="N3015" s="48" t="s">
        <v>60</v>
      </c>
      <c r="O3015" s="6" t="s">
        <v>60</v>
      </c>
      <c r="P3015" s="49" t="s">
        <v>66</v>
      </c>
      <c r="Q3015" s="49" t="s">
        <v>473</v>
      </c>
      <c r="R3015" s="6" t="s">
        <v>60</v>
      </c>
      <c r="S3015" s="49" t="s">
        <v>60</v>
      </c>
      <c r="T3015" s="73" t="str">
        <f>IF(_xlfn.XLOOKUP(I3015,LEGEND!B:B,LEGEND!H:H)&lt;&gt;"-",HYPERLINK(_xlfn.XLOOKUP(I3015,LEGEND!B:B,LEGEND!H:H),"link"),_xlfn.XLOOKUP(I3015,LEGEND!B:B,LEGEND!H:H))</f>
        <v>-</v>
      </c>
      <c r="U3015" s="73" t="str">
        <f>HYPERLINK(_xlfn.XLOOKUP(I3015,LEGEND!B:B,LEGEND!I:I))</f>
        <v>-</v>
      </c>
      <c r="V3015" s="51" t="s">
        <v>16882</v>
      </c>
      <c r="W3015" s="63" t="s">
        <v>71</v>
      </c>
      <c r="X3015" s="64">
        <v>251</v>
      </c>
      <c r="Y3015" s="64">
        <v>248</v>
      </c>
      <c r="Z3015" s="64">
        <v>54</v>
      </c>
      <c r="AA3015" s="84">
        <v>5.38</v>
      </c>
      <c r="AB3015" s="85">
        <v>6</v>
      </c>
      <c r="AC3015" s="85">
        <v>1</v>
      </c>
    </row>
    <row r="3016" spans="1:29" ht="25.5">
      <c r="A3016" s="1"/>
      <c r="B3016" s="6" t="s">
        <v>8777</v>
      </c>
      <c r="C3016" s="6" t="s">
        <v>8778</v>
      </c>
      <c r="D3016" s="6" t="s">
        <v>8861</v>
      </c>
      <c r="E3016" s="49" t="s">
        <v>9076</v>
      </c>
      <c r="F3016" s="6" t="s">
        <v>9077</v>
      </c>
      <c r="G3016" s="6" t="s">
        <v>60</v>
      </c>
      <c r="H3016" s="6" t="s">
        <v>60</v>
      </c>
      <c r="I3016" s="60" t="s">
        <v>16887</v>
      </c>
      <c r="J3016" s="49" t="s">
        <v>16888</v>
      </c>
      <c r="K3016" s="6" t="s">
        <v>16889</v>
      </c>
      <c r="L3016" s="29">
        <f>IF($J$6="с учетом НДС",VLOOKUP(I3016,LEGEND!B:E,4,0)*(1-M3016),VLOOKUP(I3016,LEGEND!B:E,4,0)*(1-M3016)/1.2)</f>
        <v>24500</v>
      </c>
      <c r="M3016" s="57">
        <f>IF(AND(B3016&lt;&gt;"1_Электроинструмент",B3016&lt;&gt;"2_Садовая техника"),$J$5,IF($J$4&lt;=20%,$J$4,IFERROR(VLOOKUP(S3016,LEGEND!$L$2:$M$5,2,FALSE),$J$4)))</f>
        <v>0</v>
      </c>
      <c r="N3016" s="48" t="s">
        <v>60</v>
      </c>
      <c r="O3016" s="6" t="s">
        <v>60</v>
      </c>
      <c r="P3016" s="49" t="s">
        <v>66</v>
      </c>
      <c r="Q3016" s="49" t="s">
        <v>67</v>
      </c>
      <c r="R3016" s="6" t="s">
        <v>60</v>
      </c>
      <c r="S3016" s="49" t="s">
        <v>60</v>
      </c>
      <c r="T3016" s="73" t="str">
        <f>IF(_xlfn.XLOOKUP(I3016,LEGEND!B:B,LEGEND!H:H)&lt;&gt;"-",HYPERLINK(_xlfn.XLOOKUP(I3016,LEGEND!B:B,LEGEND!H:H),"link"),_xlfn.XLOOKUP(I3016,LEGEND!B:B,LEGEND!H:H))</f>
        <v>link</v>
      </c>
      <c r="U3016" s="73" t="str">
        <f>HYPERLINK(_xlfn.XLOOKUP(I3016,LEGEND!B:B,LEGEND!I:I))</f>
        <v>https://milwaukee-media-images.s3.amazonaws.com/hi/4932352674--Hero_1.jpg</v>
      </c>
      <c r="V3016" s="51" t="s">
        <v>16890</v>
      </c>
      <c r="W3016" s="63" t="s">
        <v>71</v>
      </c>
      <c r="X3016" s="64">
        <v>580</v>
      </c>
      <c r="Y3016" s="64">
        <v>390</v>
      </c>
      <c r="Z3016" s="64">
        <v>390</v>
      </c>
      <c r="AA3016" s="84">
        <v>9.86</v>
      </c>
      <c r="AB3016" s="85">
        <v>1</v>
      </c>
      <c r="AC3016" s="85">
        <v>1</v>
      </c>
    </row>
    <row r="3017" spans="1:29" ht="15">
      <c r="A3017" s="1"/>
      <c r="B3017" s="6" t="s">
        <v>8777</v>
      </c>
      <c r="C3017" s="6" t="s">
        <v>8778</v>
      </c>
      <c r="D3017" s="6" t="s">
        <v>8861</v>
      </c>
      <c r="E3017" s="49" t="s">
        <v>9076</v>
      </c>
      <c r="F3017" s="6" t="s">
        <v>9077</v>
      </c>
      <c r="G3017" s="6" t="s">
        <v>60</v>
      </c>
      <c r="H3017" s="6" t="s">
        <v>60</v>
      </c>
      <c r="I3017" s="60" t="s">
        <v>16891</v>
      </c>
      <c r="J3017" s="49" t="s">
        <v>16892</v>
      </c>
      <c r="K3017" s="6" t="s">
        <v>16893</v>
      </c>
      <c r="L3017" s="29">
        <f>IF($J$6="с учетом НДС",VLOOKUP(I3017,LEGEND!B:E,4,0)*(1-M3017),VLOOKUP(I3017,LEGEND!B:E,4,0)*(1-M3017)/1.2)</f>
        <v>79100</v>
      </c>
      <c r="M3017" s="57">
        <f>IF(AND(B3017&lt;&gt;"1_Электроинструмент",B3017&lt;&gt;"2_Садовая техника"),$J$5,IF($J$4&lt;=20%,$J$4,IFERROR(VLOOKUP(S3017,LEGEND!$L$2:$M$5,2,FALSE),$J$4)))</f>
        <v>0</v>
      </c>
      <c r="N3017" s="48" t="s">
        <v>60</v>
      </c>
      <c r="O3017" s="6" t="s">
        <v>60</v>
      </c>
      <c r="P3017" s="49" t="s">
        <v>66</v>
      </c>
      <c r="Q3017" s="49" t="s">
        <v>473</v>
      </c>
      <c r="R3017" s="6" t="s">
        <v>60</v>
      </c>
      <c r="S3017" s="49" t="s">
        <v>60</v>
      </c>
      <c r="T3017" s="73" t="str">
        <f>IF(_xlfn.XLOOKUP(I3017,LEGEND!B:B,LEGEND!H:H)&lt;&gt;"-",HYPERLINK(_xlfn.XLOOKUP(I3017,LEGEND!B:B,LEGEND!H:H),"link"),_xlfn.XLOOKUP(I3017,LEGEND!B:B,LEGEND!H:H))</f>
        <v>-</v>
      </c>
      <c r="U3017" s="73" t="str">
        <f>HYPERLINK(_xlfn.XLOOKUP(I3017,LEGEND!B:B,LEGEND!I:I))</f>
        <v>-</v>
      </c>
      <c r="V3017" s="51" t="s">
        <v>16894</v>
      </c>
      <c r="W3017" s="63" t="s">
        <v>71</v>
      </c>
      <c r="X3017" s="64">
        <v>770</v>
      </c>
      <c r="Y3017" s="64">
        <v>600</v>
      </c>
      <c r="Z3017" s="64">
        <v>600</v>
      </c>
      <c r="AA3017" s="84">
        <v>18.239999999999998</v>
      </c>
      <c r="AB3017" s="85">
        <v>1</v>
      </c>
      <c r="AC3017" s="85">
        <v>1</v>
      </c>
    </row>
    <row r="3018" spans="1:29" ht="25.5">
      <c r="A3018" s="1"/>
      <c r="B3018" s="6" t="s">
        <v>8777</v>
      </c>
      <c r="C3018" s="6" t="s">
        <v>8778</v>
      </c>
      <c r="D3018" s="6" t="s">
        <v>8861</v>
      </c>
      <c r="E3018" s="49" t="s">
        <v>9076</v>
      </c>
      <c r="F3018" s="6" t="s">
        <v>16534</v>
      </c>
      <c r="G3018" s="6" t="s">
        <v>60</v>
      </c>
      <c r="H3018" s="6" t="s">
        <v>60</v>
      </c>
      <c r="I3018" s="60" t="s">
        <v>16535</v>
      </c>
      <c r="J3018" s="49" t="s">
        <v>16536</v>
      </c>
      <c r="K3018" s="6" t="s">
        <v>16537</v>
      </c>
      <c r="L3018" s="29">
        <f>IF($J$6="с учетом НДС",VLOOKUP(I3018,LEGEND!B:E,4,0)*(1-M3018),VLOOKUP(I3018,LEGEND!B:E,4,0)*(1-M3018)/1.2)</f>
        <v>3240</v>
      </c>
      <c r="M3018" s="57">
        <f>IF(AND(B3018&lt;&gt;"1_Электроинструмент",B3018&lt;&gt;"2_Садовая техника"),$J$5,IF($J$4&lt;=20%,$J$4,IFERROR(VLOOKUP(S3018,LEGEND!$L$2:$M$5,2,FALSE),$J$4)))</f>
        <v>0</v>
      </c>
      <c r="N3018" s="48" t="s">
        <v>60</v>
      </c>
      <c r="O3018" s="6" t="s">
        <v>60</v>
      </c>
      <c r="P3018" s="49" t="s">
        <v>66</v>
      </c>
      <c r="Q3018" s="49" t="s">
        <v>67</v>
      </c>
      <c r="R3018" s="6" t="s">
        <v>60</v>
      </c>
      <c r="S3018" s="49" t="s">
        <v>60</v>
      </c>
      <c r="T3018" s="73" t="str">
        <f>IF(_xlfn.XLOOKUP(I3018,LEGEND!B:B,LEGEND!H:H)&lt;&gt;"-",HYPERLINK(_xlfn.XLOOKUP(I3018,LEGEND!B:B,LEGEND!H:H),"link"),_xlfn.XLOOKUP(I3018,LEGEND!B:B,LEGEND!H:H))</f>
        <v>link</v>
      </c>
      <c r="U3018" s="73" t="str">
        <f>HYPERLINK(_xlfn.XLOOKUP(I3018,LEGEND!B:B,LEGEND!I:I))</f>
        <v>https://milwaukee-media-images.s3.amazonaws.com/hi/48899301--Hero_1.jpg</v>
      </c>
      <c r="V3018" s="51" t="s">
        <v>16538</v>
      </c>
      <c r="W3018" s="63" t="s">
        <v>2403</v>
      </c>
      <c r="X3018" s="64">
        <v>125</v>
      </c>
      <c r="Y3018" s="64">
        <v>150</v>
      </c>
      <c r="Z3018" s="64">
        <v>15</v>
      </c>
      <c r="AA3018" s="84">
        <v>5.1999999999999998E-2</v>
      </c>
      <c r="AB3018" s="85">
        <v>1</v>
      </c>
      <c r="AC3018" s="85">
        <v>1</v>
      </c>
    </row>
    <row r="3019" spans="1:29" ht="25.5">
      <c r="A3019" s="1"/>
      <c r="B3019" s="6" t="s">
        <v>8777</v>
      </c>
      <c r="C3019" s="6" t="s">
        <v>8778</v>
      </c>
      <c r="D3019" s="6" t="s">
        <v>8861</v>
      </c>
      <c r="E3019" s="49" t="s">
        <v>9076</v>
      </c>
      <c r="F3019" s="6" t="s">
        <v>16534</v>
      </c>
      <c r="G3019" s="6" t="s">
        <v>60</v>
      </c>
      <c r="H3019" s="6" t="s">
        <v>60</v>
      </c>
      <c r="I3019" s="60" t="s">
        <v>16595</v>
      </c>
      <c r="J3019" s="49" t="s">
        <v>16596</v>
      </c>
      <c r="K3019" s="6" t="s">
        <v>16597</v>
      </c>
      <c r="L3019" s="29">
        <f>IF($J$6="с учетом НДС",VLOOKUP(I3019,LEGEND!B:E,4,0)*(1-M3019),VLOOKUP(I3019,LEGEND!B:E,4,0)*(1-M3019)/1.2)</f>
        <v>4030</v>
      </c>
      <c r="M3019" s="57">
        <f>IF(AND(B3019&lt;&gt;"1_Электроинструмент",B3019&lt;&gt;"2_Садовая техника"),$J$5,IF($J$4&lt;=20%,$J$4,IFERROR(VLOOKUP(S3019,LEGEND!$L$2:$M$5,2,FALSE),$J$4)))</f>
        <v>0</v>
      </c>
      <c r="N3019" s="48" t="s">
        <v>60</v>
      </c>
      <c r="O3019" s="6" t="s">
        <v>60</v>
      </c>
      <c r="P3019" s="49" t="s">
        <v>66</v>
      </c>
      <c r="Q3019" s="49" t="s">
        <v>67</v>
      </c>
      <c r="R3019" s="6" t="s">
        <v>60</v>
      </c>
      <c r="S3019" s="49" t="s">
        <v>60</v>
      </c>
      <c r="T3019" s="73" t="str">
        <f>IF(_xlfn.XLOOKUP(I3019,LEGEND!B:B,LEGEND!H:H)&lt;&gt;"-",HYPERLINK(_xlfn.XLOOKUP(I3019,LEGEND!B:B,LEGEND!H:H),"link"),_xlfn.XLOOKUP(I3019,LEGEND!B:B,LEGEND!H:H))</f>
        <v>link</v>
      </c>
      <c r="U3019" s="73" t="str">
        <f>HYPERLINK(_xlfn.XLOOKUP(I3019,LEGEND!B:B,LEGEND!I:I))</f>
        <v>https://milwaukee-media-images.s3.amazonaws.com/hi/48899320--Hero_1.jpg</v>
      </c>
      <c r="V3019" s="51" t="s">
        <v>16598</v>
      </c>
      <c r="W3019" s="63" t="s">
        <v>2403</v>
      </c>
      <c r="X3019" s="64">
        <v>125</v>
      </c>
      <c r="Y3019" s="64">
        <v>150</v>
      </c>
      <c r="Z3019" s="64">
        <v>30</v>
      </c>
      <c r="AA3019" s="84">
        <v>8.4000000000000005E-2</v>
      </c>
      <c r="AB3019" s="85">
        <v>1</v>
      </c>
      <c r="AC3019" s="85">
        <v>1</v>
      </c>
    </row>
    <row r="3020" spans="1:29" ht="25.5">
      <c r="A3020" s="1"/>
      <c r="B3020" s="6" t="s">
        <v>8777</v>
      </c>
      <c r="C3020" s="6" t="s">
        <v>8778</v>
      </c>
      <c r="D3020" s="6" t="s">
        <v>8861</v>
      </c>
      <c r="E3020" s="49" t="s">
        <v>9076</v>
      </c>
      <c r="F3020" s="6" t="s">
        <v>16534</v>
      </c>
      <c r="G3020" s="6" t="s">
        <v>60</v>
      </c>
      <c r="H3020" s="6" t="s">
        <v>60</v>
      </c>
      <c r="I3020" s="60" t="s">
        <v>16643</v>
      </c>
      <c r="J3020" s="49" t="s">
        <v>16644</v>
      </c>
      <c r="K3020" s="6" t="s">
        <v>16645</v>
      </c>
      <c r="L3020" s="29">
        <f>IF($J$6="с учетом НДС",VLOOKUP(I3020,LEGEND!B:E,4,0)*(1-M3020),VLOOKUP(I3020,LEGEND!B:E,4,0)*(1-M3020)/1.2)</f>
        <v>4780</v>
      </c>
      <c r="M3020" s="57">
        <f>IF(AND(B3020&lt;&gt;"1_Электроинструмент",B3020&lt;&gt;"2_Садовая техника"),$J$5,IF($J$4&lt;=20%,$J$4,IFERROR(VLOOKUP(S3020,LEGEND!$L$2:$M$5,2,FALSE),$J$4)))</f>
        <v>0</v>
      </c>
      <c r="N3020" s="48" t="s">
        <v>60</v>
      </c>
      <c r="O3020" s="6" t="s">
        <v>60</v>
      </c>
      <c r="P3020" s="49" t="s">
        <v>66</v>
      </c>
      <c r="Q3020" s="49" t="s">
        <v>67</v>
      </c>
      <c r="R3020" s="6" t="s">
        <v>60</v>
      </c>
      <c r="S3020" s="49" t="s">
        <v>60</v>
      </c>
      <c r="T3020" s="73" t="str">
        <f>IF(_xlfn.XLOOKUP(I3020,LEGEND!B:B,LEGEND!H:H)&lt;&gt;"-",HYPERLINK(_xlfn.XLOOKUP(I3020,LEGEND!B:B,LEGEND!H:H),"link"),_xlfn.XLOOKUP(I3020,LEGEND!B:B,LEGEND!H:H))</f>
        <v>link</v>
      </c>
      <c r="U3020" s="73" t="str">
        <f>HYPERLINK(_xlfn.XLOOKUP(I3020,LEGEND!B:B,LEGEND!I:I))</f>
        <v>https://milwaukee-media-images.s3.amazonaws.com/hi/48899262--Hero_1.jpg</v>
      </c>
      <c r="V3020" s="51" t="s">
        <v>16646</v>
      </c>
      <c r="W3020" s="63" t="s">
        <v>2403</v>
      </c>
      <c r="X3020" s="64">
        <v>75</v>
      </c>
      <c r="Y3020" s="64">
        <v>164</v>
      </c>
      <c r="Z3020" s="64">
        <v>10</v>
      </c>
      <c r="AA3020" s="84">
        <v>0.05</v>
      </c>
      <c r="AB3020" s="85">
        <v>1</v>
      </c>
      <c r="AC3020" s="85">
        <v>1</v>
      </c>
    </row>
    <row r="3021" spans="1:29" ht="25.5">
      <c r="A3021" s="1"/>
      <c r="B3021" s="6" t="s">
        <v>8777</v>
      </c>
      <c r="C3021" s="6" t="s">
        <v>8778</v>
      </c>
      <c r="D3021" s="6" t="s">
        <v>8861</v>
      </c>
      <c r="E3021" s="49" t="s">
        <v>9076</v>
      </c>
      <c r="F3021" s="6" t="s">
        <v>16534</v>
      </c>
      <c r="G3021" s="6" t="s">
        <v>60</v>
      </c>
      <c r="H3021" s="6" t="s">
        <v>60</v>
      </c>
      <c r="I3021" s="60" t="s">
        <v>16659</v>
      </c>
      <c r="J3021" s="49" t="s">
        <v>16660</v>
      </c>
      <c r="K3021" s="6" t="s">
        <v>16661</v>
      </c>
      <c r="L3021" s="29">
        <f>IF($J$6="с учетом НДС",VLOOKUP(I3021,LEGEND!B:E,4,0)*(1-M3021),VLOOKUP(I3021,LEGEND!B:E,4,0)*(1-M3021)/1.2)</f>
        <v>5100</v>
      </c>
      <c r="M3021" s="57">
        <f>IF(AND(B3021&lt;&gt;"1_Электроинструмент",B3021&lt;&gt;"2_Садовая техника"),$J$5,IF($J$4&lt;=20%,$J$4,IFERROR(VLOOKUP(S3021,LEGEND!$L$2:$M$5,2,FALSE),$J$4)))</f>
        <v>0</v>
      </c>
      <c r="N3021" s="48" t="s">
        <v>60</v>
      </c>
      <c r="O3021" s="6" t="s">
        <v>60</v>
      </c>
      <c r="P3021" s="49" t="s">
        <v>66</v>
      </c>
      <c r="Q3021" s="49" t="s">
        <v>67</v>
      </c>
      <c r="R3021" s="6" t="s">
        <v>60</v>
      </c>
      <c r="S3021" s="49" t="s">
        <v>60</v>
      </c>
      <c r="T3021" s="73" t="str">
        <f>IF(_xlfn.XLOOKUP(I3021,LEGEND!B:B,LEGEND!H:H)&lt;&gt;"-",HYPERLINK(_xlfn.XLOOKUP(I3021,LEGEND!B:B,LEGEND!H:H),"link"),_xlfn.XLOOKUP(I3021,LEGEND!B:B,LEGEND!H:H))</f>
        <v>link</v>
      </c>
      <c r="U3021" s="73" t="str">
        <f>HYPERLINK(_xlfn.XLOOKUP(I3021,LEGEND!B:B,LEGEND!I:I))</f>
        <v>https://milwaukee-media-images.s3.amazonaws.com/hi/48899261--Hero_1.jpg</v>
      </c>
      <c r="V3021" s="51" t="s">
        <v>16662</v>
      </c>
      <c r="W3021" s="63" t="s">
        <v>2403</v>
      </c>
      <c r="X3021" s="64">
        <v>75</v>
      </c>
      <c r="Y3021" s="64">
        <v>164</v>
      </c>
      <c r="Z3021" s="64">
        <v>10</v>
      </c>
      <c r="AA3021" s="84">
        <v>4.5999999999999999E-2</v>
      </c>
      <c r="AB3021" s="85">
        <v>1</v>
      </c>
      <c r="AC3021" s="85">
        <v>1</v>
      </c>
    </row>
    <row r="3022" spans="1:29" ht="25.5">
      <c r="A3022" s="1"/>
      <c r="B3022" s="6" t="s">
        <v>8777</v>
      </c>
      <c r="C3022" s="6" t="s">
        <v>8778</v>
      </c>
      <c r="D3022" s="6" t="s">
        <v>8861</v>
      </c>
      <c r="E3022" s="49" t="s">
        <v>9076</v>
      </c>
      <c r="F3022" s="6" t="s">
        <v>16534</v>
      </c>
      <c r="G3022" s="6" t="s">
        <v>60</v>
      </c>
      <c r="H3022" s="6" t="s">
        <v>60</v>
      </c>
      <c r="I3022" s="60" t="s">
        <v>16683</v>
      </c>
      <c r="J3022" s="49" t="s">
        <v>16684</v>
      </c>
      <c r="K3022" s="6" t="s">
        <v>16685</v>
      </c>
      <c r="L3022" s="29">
        <f>IF($J$6="с учетом НДС",VLOOKUP(I3022,LEGEND!B:E,4,0)*(1-M3022),VLOOKUP(I3022,LEGEND!B:E,4,0)*(1-M3022)/1.2)</f>
        <v>5500</v>
      </c>
      <c r="M3022" s="57">
        <f>IF(AND(B3022&lt;&gt;"1_Электроинструмент",B3022&lt;&gt;"2_Садовая техника"),$J$5,IF($J$4&lt;=20%,$J$4,IFERROR(VLOOKUP(S3022,LEGEND!$L$2:$M$5,2,FALSE),$J$4)))</f>
        <v>0</v>
      </c>
      <c r="N3022" s="48" t="s">
        <v>60</v>
      </c>
      <c r="O3022" s="6" t="s">
        <v>60</v>
      </c>
      <c r="P3022" s="49" t="s">
        <v>66</v>
      </c>
      <c r="Q3022" s="49" t="s">
        <v>67</v>
      </c>
      <c r="R3022" s="6" t="s">
        <v>60</v>
      </c>
      <c r="S3022" s="49" t="s">
        <v>60</v>
      </c>
      <c r="T3022" s="73" t="str">
        <f>IF(_xlfn.XLOOKUP(I3022,LEGEND!B:B,LEGEND!H:H)&lt;&gt;"-",HYPERLINK(_xlfn.XLOOKUP(I3022,LEGEND!B:B,LEGEND!H:H),"link"),_xlfn.XLOOKUP(I3022,LEGEND!B:B,LEGEND!H:H))</f>
        <v>link</v>
      </c>
      <c r="U3022" s="73" t="str">
        <f>HYPERLINK(_xlfn.XLOOKUP(I3022,LEGEND!B:B,LEGEND!I:I))</f>
        <v>https://milwaukee-media-images.s3.amazonaws.com/hi/48899321--Hero_1.jpg</v>
      </c>
      <c r="V3022" s="51" t="s">
        <v>16686</v>
      </c>
      <c r="W3022" s="63" t="s">
        <v>2403</v>
      </c>
      <c r="X3022" s="64">
        <v>125</v>
      </c>
      <c r="Y3022" s="64">
        <v>150</v>
      </c>
      <c r="Z3022" s="64">
        <v>45</v>
      </c>
      <c r="AA3022" s="84">
        <v>0.13600000000000001</v>
      </c>
      <c r="AB3022" s="85">
        <v>1</v>
      </c>
      <c r="AC3022" s="85">
        <v>1</v>
      </c>
    </row>
    <row r="3023" spans="1:29" ht="25.5">
      <c r="A3023" s="1"/>
      <c r="B3023" s="6" t="s">
        <v>8777</v>
      </c>
      <c r="C3023" s="6" t="s">
        <v>8778</v>
      </c>
      <c r="D3023" s="6" t="s">
        <v>8861</v>
      </c>
      <c r="E3023" s="49" t="s">
        <v>9076</v>
      </c>
      <c r="F3023" s="6" t="s">
        <v>16534</v>
      </c>
      <c r="G3023" s="6" t="s">
        <v>60</v>
      </c>
      <c r="H3023" s="6" t="s">
        <v>60</v>
      </c>
      <c r="I3023" s="60" t="s">
        <v>16735</v>
      </c>
      <c r="J3023" s="49" t="s">
        <v>16736</v>
      </c>
      <c r="K3023" s="6" t="s">
        <v>16737</v>
      </c>
      <c r="L3023" s="29">
        <f>IF($J$6="с учетом НДС",VLOOKUP(I3023,LEGEND!B:E,4,0)*(1-M3023),VLOOKUP(I3023,LEGEND!B:E,4,0)*(1-M3023)/1.2)</f>
        <v>6200</v>
      </c>
      <c r="M3023" s="57">
        <f>IF(AND(B3023&lt;&gt;"1_Электроинструмент",B3023&lt;&gt;"2_Садовая техника"),$J$5,IF($J$4&lt;=20%,$J$4,IFERROR(VLOOKUP(S3023,LEGEND!$L$2:$M$5,2,FALSE),$J$4)))</f>
        <v>0</v>
      </c>
      <c r="N3023" s="48" t="s">
        <v>60</v>
      </c>
      <c r="O3023" s="6" t="s">
        <v>60</v>
      </c>
      <c r="P3023" s="49" t="s">
        <v>66</v>
      </c>
      <c r="Q3023" s="49" t="s">
        <v>67</v>
      </c>
      <c r="R3023" s="6" t="s">
        <v>60</v>
      </c>
      <c r="S3023" s="49" t="s">
        <v>60</v>
      </c>
      <c r="T3023" s="73" t="str">
        <f>IF(_xlfn.XLOOKUP(I3023,LEGEND!B:B,LEGEND!H:H)&lt;&gt;"-",HYPERLINK(_xlfn.XLOOKUP(I3023,LEGEND!B:B,LEGEND!H:H),"link"),_xlfn.XLOOKUP(I3023,LEGEND!B:B,LEGEND!H:H))</f>
        <v>link</v>
      </c>
      <c r="U3023" s="73" t="str">
        <f>HYPERLINK(_xlfn.XLOOKUP(I3023,LEGEND!B:B,LEGEND!I:I))</f>
        <v>https://milwaukee-media-images.s3.amazonaws.com/hi/48899263--Hero_1.jpg</v>
      </c>
      <c r="V3023" s="51" t="s">
        <v>16738</v>
      </c>
      <c r="W3023" s="63" t="s">
        <v>2403</v>
      </c>
      <c r="X3023" s="64">
        <v>80</v>
      </c>
      <c r="Y3023" s="64">
        <v>160</v>
      </c>
      <c r="Z3023" s="64">
        <v>30</v>
      </c>
      <c r="AA3023" s="84">
        <v>6.4000000000000001E-2</v>
      </c>
      <c r="AB3023" s="85">
        <v>1</v>
      </c>
      <c r="AC3023" s="85">
        <v>1</v>
      </c>
    </row>
    <row r="3024" spans="1:29" ht="25.5">
      <c r="A3024" s="1"/>
      <c r="B3024" s="6" t="s">
        <v>8777</v>
      </c>
      <c r="C3024" s="6" t="s">
        <v>8778</v>
      </c>
      <c r="D3024" s="6" t="s">
        <v>8861</v>
      </c>
      <c r="E3024" s="49" t="s">
        <v>9076</v>
      </c>
      <c r="F3024" s="6" t="s">
        <v>16534</v>
      </c>
      <c r="G3024" s="6" t="s">
        <v>60</v>
      </c>
      <c r="H3024" s="6" t="s">
        <v>60</v>
      </c>
      <c r="I3024" s="60" t="s">
        <v>16799</v>
      </c>
      <c r="J3024" s="49" t="s">
        <v>16800</v>
      </c>
      <c r="K3024" s="6" t="s">
        <v>16801</v>
      </c>
      <c r="L3024" s="29">
        <f>IF($J$6="с учетом НДС",VLOOKUP(I3024,LEGEND!B:E,4,0)*(1-M3024),VLOOKUP(I3024,LEGEND!B:E,4,0)*(1-M3024)/1.2)</f>
        <v>8000</v>
      </c>
      <c r="M3024" s="57">
        <f>IF(AND(B3024&lt;&gt;"1_Электроинструмент",B3024&lt;&gt;"2_Садовая техника"),$J$5,IF($J$4&lt;=20%,$J$4,IFERROR(VLOOKUP(S3024,LEGEND!$L$2:$M$5,2,FALSE),$J$4)))</f>
        <v>0</v>
      </c>
      <c r="N3024" s="48" t="s">
        <v>60</v>
      </c>
      <c r="O3024" s="6" t="s">
        <v>60</v>
      </c>
      <c r="P3024" s="49" t="s">
        <v>66</v>
      </c>
      <c r="Q3024" s="49" t="s">
        <v>67</v>
      </c>
      <c r="R3024" s="6" t="s">
        <v>60</v>
      </c>
      <c r="S3024" s="49" t="s">
        <v>60</v>
      </c>
      <c r="T3024" s="73" t="str">
        <f>IF(_xlfn.XLOOKUP(I3024,LEGEND!B:B,LEGEND!H:H)&lt;&gt;"-",HYPERLINK(_xlfn.XLOOKUP(I3024,LEGEND!B:B,LEGEND!H:H),"link"),_xlfn.XLOOKUP(I3024,LEGEND!B:B,LEGEND!H:H))</f>
        <v>link</v>
      </c>
      <c r="U3024" s="73" t="str">
        <f>HYPERLINK(_xlfn.XLOOKUP(I3024,LEGEND!B:B,LEGEND!I:I))</f>
        <v>https://milwaukee-media-images.s3.amazonaws.com/hi/48899335--Hero_1.jpg</v>
      </c>
      <c r="V3024" s="51" t="s">
        <v>16802</v>
      </c>
      <c r="W3024" s="63" t="s">
        <v>2403</v>
      </c>
      <c r="X3024" s="64">
        <v>125</v>
      </c>
      <c r="Y3024" s="64">
        <v>150</v>
      </c>
      <c r="Z3024" s="64">
        <v>40</v>
      </c>
      <c r="AA3024" s="84">
        <v>0.22800000000000001</v>
      </c>
      <c r="AB3024" s="85">
        <v>1</v>
      </c>
      <c r="AC3024" s="85">
        <v>1</v>
      </c>
    </row>
    <row r="3025" spans="1:29" ht="25.5">
      <c r="A3025" s="1"/>
      <c r="B3025" s="6" t="s">
        <v>8777</v>
      </c>
      <c r="C3025" s="6" t="s">
        <v>8778</v>
      </c>
      <c r="D3025" s="6" t="s">
        <v>8861</v>
      </c>
      <c r="E3025" s="49" t="s">
        <v>9076</v>
      </c>
      <c r="F3025" s="6" t="s">
        <v>16534</v>
      </c>
      <c r="G3025" s="6" t="s">
        <v>60</v>
      </c>
      <c r="H3025" s="6" t="s">
        <v>60</v>
      </c>
      <c r="I3025" s="60" t="s">
        <v>16811</v>
      </c>
      <c r="J3025" s="49" t="s">
        <v>16812</v>
      </c>
      <c r="K3025" s="6" t="s">
        <v>16813</v>
      </c>
      <c r="L3025" s="29">
        <f>IF($J$6="с учетом НДС",VLOOKUP(I3025,LEGEND!B:E,4,0)*(1-M3025),VLOOKUP(I3025,LEGEND!B:E,4,0)*(1-M3025)/1.2)</f>
        <v>8600</v>
      </c>
      <c r="M3025" s="57">
        <f>IF(AND(B3025&lt;&gt;"1_Электроинструмент",B3025&lt;&gt;"2_Садовая техника"),$J$5,IF($J$4&lt;=20%,$J$4,IFERROR(VLOOKUP(S3025,LEGEND!$L$2:$M$5,2,FALSE),$J$4)))</f>
        <v>0</v>
      </c>
      <c r="N3025" s="48" t="s">
        <v>60</v>
      </c>
      <c r="O3025" s="6" t="s">
        <v>60</v>
      </c>
      <c r="P3025" s="49" t="s">
        <v>66</v>
      </c>
      <c r="Q3025" s="49" t="s">
        <v>67</v>
      </c>
      <c r="R3025" s="6" t="s">
        <v>60</v>
      </c>
      <c r="S3025" s="49" t="s">
        <v>60</v>
      </c>
      <c r="T3025" s="73" t="str">
        <f>IF(_xlfn.XLOOKUP(I3025,LEGEND!B:B,LEGEND!H:H)&lt;&gt;"-",HYPERLINK(_xlfn.XLOOKUP(I3025,LEGEND!B:B,LEGEND!H:H),"link"),_xlfn.XLOOKUP(I3025,LEGEND!B:B,LEGEND!H:H))</f>
        <v>link</v>
      </c>
      <c r="U3025" s="73" t="str">
        <f>HYPERLINK(_xlfn.XLOOKUP(I3025,LEGEND!B:B,LEGEND!I:I))</f>
        <v>https://milwaukee-media-images.s3.amazonaws.com/hi/48899332--Hero_1.jpg</v>
      </c>
      <c r="V3025" s="51" t="s">
        <v>16814</v>
      </c>
      <c r="W3025" s="63" t="s">
        <v>2403</v>
      </c>
      <c r="X3025" s="64">
        <v>125</v>
      </c>
      <c r="Y3025" s="64">
        <v>150</v>
      </c>
      <c r="Z3025" s="64">
        <v>55</v>
      </c>
      <c r="AA3025" s="84">
        <v>0.21</v>
      </c>
      <c r="AB3025" s="85">
        <v>1</v>
      </c>
      <c r="AC3025" s="85">
        <v>1</v>
      </c>
    </row>
    <row r="3026" spans="1:29" ht="25.5">
      <c r="A3026" s="1"/>
      <c r="B3026" s="6" t="s">
        <v>8777</v>
      </c>
      <c r="C3026" s="6" t="s">
        <v>8778</v>
      </c>
      <c r="D3026" s="6" t="s">
        <v>8861</v>
      </c>
      <c r="E3026" s="49" t="s">
        <v>9076</v>
      </c>
      <c r="F3026" s="6" t="s">
        <v>16534</v>
      </c>
      <c r="G3026" s="6" t="s">
        <v>60</v>
      </c>
      <c r="H3026" s="6" t="s">
        <v>60</v>
      </c>
      <c r="I3026" s="60" t="s">
        <v>16843</v>
      </c>
      <c r="J3026" s="49" t="s">
        <v>16844</v>
      </c>
      <c r="K3026" s="6" t="s">
        <v>16845</v>
      </c>
      <c r="L3026" s="29">
        <f>IF($J$6="с учетом НДС",VLOOKUP(I3026,LEGEND!B:E,4,0)*(1-M3026),VLOOKUP(I3026,LEGEND!B:E,4,0)*(1-M3026)/1.2)</f>
        <v>10000</v>
      </c>
      <c r="M3026" s="57">
        <f>IF(AND(B3026&lt;&gt;"1_Электроинструмент",B3026&lt;&gt;"2_Садовая техника"),$J$5,IF($J$4&lt;=20%,$J$4,IFERROR(VLOOKUP(S3026,LEGEND!$L$2:$M$5,2,FALSE),$J$4)))</f>
        <v>0</v>
      </c>
      <c r="N3026" s="48" t="s">
        <v>60</v>
      </c>
      <c r="O3026" s="6" t="s">
        <v>60</v>
      </c>
      <c r="P3026" s="49" t="s">
        <v>66</v>
      </c>
      <c r="Q3026" s="49" t="s">
        <v>67</v>
      </c>
      <c r="R3026" s="6" t="s">
        <v>60</v>
      </c>
      <c r="S3026" s="49" t="s">
        <v>60</v>
      </c>
      <c r="T3026" s="73" t="str">
        <f>IF(_xlfn.XLOOKUP(I3026,LEGEND!B:B,LEGEND!H:H)&lt;&gt;"-",HYPERLINK(_xlfn.XLOOKUP(I3026,LEGEND!B:B,LEGEND!H:H),"link"),_xlfn.XLOOKUP(I3026,LEGEND!B:B,LEGEND!H:H))</f>
        <v>link</v>
      </c>
      <c r="U3026" s="73" t="str">
        <f>HYPERLINK(_xlfn.XLOOKUP(I3026,LEGEND!B:B,LEGEND!I:I))</f>
        <v>https://milwaukee-media-images.s3.amazonaws.com/hi/48899350--Hero_1.jpg</v>
      </c>
      <c r="V3026" s="51" t="s">
        <v>16846</v>
      </c>
      <c r="W3026" s="63" t="s">
        <v>2403</v>
      </c>
      <c r="X3026" s="64">
        <v>202</v>
      </c>
      <c r="Y3026" s="64">
        <v>227</v>
      </c>
      <c r="Z3026" s="64">
        <v>45</v>
      </c>
      <c r="AA3026" s="84">
        <v>0.36</v>
      </c>
      <c r="AB3026" s="85">
        <v>1</v>
      </c>
      <c r="AC3026" s="85">
        <v>1</v>
      </c>
    </row>
    <row r="3027" spans="1:29" ht="25.5">
      <c r="A3027" s="1"/>
      <c r="B3027" s="6" t="s">
        <v>8777</v>
      </c>
      <c r="C3027" s="6" t="s">
        <v>8778</v>
      </c>
      <c r="D3027" s="6" t="s">
        <v>8861</v>
      </c>
      <c r="E3027" s="49" t="s">
        <v>9076</v>
      </c>
      <c r="F3027" s="6" t="s">
        <v>16534</v>
      </c>
      <c r="G3027" s="6" t="s">
        <v>60</v>
      </c>
      <c r="H3027" s="6" t="s">
        <v>60</v>
      </c>
      <c r="I3027" s="60" t="s">
        <v>16851</v>
      </c>
      <c r="J3027" s="49" t="s">
        <v>16852</v>
      </c>
      <c r="K3027" s="6" t="s">
        <v>16853</v>
      </c>
      <c r="L3027" s="29">
        <f>IF($J$6="с учетом НДС",VLOOKUP(I3027,LEGEND!B:E,4,0)*(1-M3027),VLOOKUP(I3027,LEGEND!B:E,4,0)*(1-M3027)/1.2)</f>
        <v>10700</v>
      </c>
      <c r="M3027" s="57">
        <f>IF(AND(B3027&lt;&gt;"1_Электроинструмент",B3027&lt;&gt;"2_Садовая техника"),$J$5,IF($J$4&lt;=20%,$J$4,IFERROR(VLOOKUP(S3027,LEGEND!$L$2:$M$5,2,FALSE),$J$4)))</f>
        <v>0</v>
      </c>
      <c r="N3027" s="48" t="s">
        <v>60</v>
      </c>
      <c r="O3027" s="6" t="s">
        <v>60</v>
      </c>
      <c r="P3027" s="49" t="s">
        <v>66</v>
      </c>
      <c r="Q3027" s="49" t="s">
        <v>67</v>
      </c>
      <c r="R3027" s="6" t="s">
        <v>60</v>
      </c>
      <c r="S3027" s="49" t="s">
        <v>60</v>
      </c>
      <c r="T3027" s="73" t="str">
        <f>IF(_xlfn.XLOOKUP(I3027,LEGEND!B:B,LEGEND!H:H)&lt;&gt;"-",HYPERLINK(_xlfn.XLOOKUP(I3027,LEGEND!B:B,LEGEND!H:H),"link"),_xlfn.XLOOKUP(I3027,LEGEND!B:B,LEGEND!H:H))</f>
        <v>link</v>
      </c>
      <c r="U3027" s="73" t="str">
        <f>HYPERLINK(_xlfn.XLOOKUP(I3027,LEGEND!B:B,LEGEND!I:I))</f>
        <v>https://milwaukee-media-images.s3.amazonaws.com/hi/48899340--Hero_1.jpg</v>
      </c>
      <c r="V3027" s="51" t="s">
        <v>16854</v>
      </c>
      <c r="W3027" s="63" t="s">
        <v>2403</v>
      </c>
      <c r="X3027" s="64">
        <v>125</v>
      </c>
      <c r="Y3027" s="64">
        <v>150</v>
      </c>
      <c r="Z3027" s="64">
        <v>45</v>
      </c>
      <c r="AA3027" s="84">
        <v>0.27600000000000002</v>
      </c>
      <c r="AB3027" s="85">
        <v>1</v>
      </c>
      <c r="AC3027" s="85">
        <v>1</v>
      </c>
    </row>
    <row r="3028" spans="1:29" ht="25.5">
      <c r="A3028" s="1"/>
      <c r="B3028" s="6" t="s">
        <v>8777</v>
      </c>
      <c r="C3028" s="6" t="s">
        <v>8778</v>
      </c>
      <c r="D3028" s="6" t="s">
        <v>8861</v>
      </c>
      <c r="E3028" s="49" t="s">
        <v>9076</v>
      </c>
      <c r="F3028" s="6" t="s">
        <v>16534</v>
      </c>
      <c r="G3028" s="6" t="s">
        <v>60</v>
      </c>
      <c r="H3028" s="6" t="s">
        <v>60</v>
      </c>
      <c r="I3028" s="60" t="s">
        <v>16855</v>
      </c>
      <c r="J3028" s="49" t="s">
        <v>16856</v>
      </c>
      <c r="K3028" s="6" t="s">
        <v>16857</v>
      </c>
      <c r="L3028" s="29">
        <f>IF($J$6="с учетом НДС",VLOOKUP(I3028,LEGEND!B:E,4,0)*(1-M3028),VLOOKUP(I3028,LEGEND!B:E,4,0)*(1-M3028)/1.2)</f>
        <v>11700</v>
      </c>
      <c r="M3028" s="57">
        <f>IF(AND(B3028&lt;&gt;"1_Электроинструмент",B3028&lt;&gt;"2_Садовая техника"),$J$5,IF($J$4&lt;=20%,$J$4,IFERROR(VLOOKUP(S3028,LEGEND!$L$2:$M$5,2,FALSE),$J$4)))</f>
        <v>0</v>
      </c>
      <c r="N3028" s="48" t="s">
        <v>60</v>
      </c>
      <c r="O3028" s="6" t="s">
        <v>60</v>
      </c>
      <c r="P3028" s="49" t="s">
        <v>66</v>
      </c>
      <c r="Q3028" s="49" t="s">
        <v>67</v>
      </c>
      <c r="R3028" s="6" t="s">
        <v>60</v>
      </c>
      <c r="S3028" s="49" t="s">
        <v>60</v>
      </c>
      <c r="T3028" s="73" t="str">
        <f>IF(_xlfn.XLOOKUP(I3028,LEGEND!B:B,LEGEND!H:H)&lt;&gt;"-",HYPERLINK(_xlfn.XLOOKUP(I3028,LEGEND!B:B,LEGEND!H:H),"link"),_xlfn.XLOOKUP(I3028,LEGEND!B:B,LEGEND!H:H))</f>
        <v>link</v>
      </c>
      <c r="U3028" s="73" t="str">
        <f>HYPERLINK(_xlfn.XLOOKUP(I3028,LEGEND!B:B,LEGEND!I:I))</f>
        <v>https://milwaukee-media-images.s3.amazonaws.com/hi/48899265--Hero_1.jpg</v>
      </c>
      <c r="V3028" s="51" t="s">
        <v>16858</v>
      </c>
      <c r="W3028" s="63" t="s">
        <v>2403</v>
      </c>
      <c r="X3028" s="64">
        <v>75</v>
      </c>
      <c r="Y3028" s="64">
        <v>164</v>
      </c>
      <c r="Z3028" s="64">
        <v>35</v>
      </c>
      <c r="AA3028" s="84">
        <v>0.154</v>
      </c>
      <c r="AB3028" s="85">
        <v>1</v>
      </c>
      <c r="AC3028" s="85">
        <v>1</v>
      </c>
    </row>
    <row r="3029" spans="1:29" ht="25.5">
      <c r="A3029" s="1"/>
      <c r="B3029" s="6" t="s">
        <v>8777</v>
      </c>
      <c r="C3029" s="6" t="s">
        <v>8778</v>
      </c>
      <c r="D3029" s="6" t="s">
        <v>8861</v>
      </c>
      <c r="E3029" s="49" t="s">
        <v>9076</v>
      </c>
      <c r="F3029" s="6" t="s">
        <v>16534</v>
      </c>
      <c r="G3029" s="6" t="s">
        <v>60</v>
      </c>
      <c r="H3029" s="6" t="s">
        <v>60</v>
      </c>
      <c r="I3029" s="60" t="s">
        <v>16875</v>
      </c>
      <c r="J3029" s="49" t="s">
        <v>16876</v>
      </c>
      <c r="K3029" s="6" t="s">
        <v>16877</v>
      </c>
      <c r="L3029" s="29">
        <f>IF($J$6="с учетом НДС",VLOOKUP(I3029,LEGEND!B:E,4,0)*(1-M3029),VLOOKUP(I3029,LEGEND!B:E,4,0)*(1-M3029)/1.2)</f>
        <v>16600</v>
      </c>
      <c r="M3029" s="57">
        <f>IF(AND(B3029&lt;&gt;"1_Электроинструмент",B3029&lt;&gt;"2_Садовая техника"),$J$5,IF($J$4&lt;=20%,$J$4,IFERROR(VLOOKUP(S3029,LEGEND!$L$2:$M$5,2,FALSE),$J$4)))</f>
        <v>0</v>
      </c>
      <c r="N3029" s="48" t="s">
        <v>60</v>
      </c>
      <c r="O3029" s="6" t="s">
        <v>60</v>
      </c>
      <c r="P3029" s="49" t="s">
        <v>66</v>
      </c>
      <c r="Q3029" s="49" t="s">
        <v>67</v>
      </c>
      <c r="R3029" s="6" t="s">
        <v>60</v>
      </c>
      <c r="S3029" s="49" t="s">
        <v>60</v>
      </c>
      <c r="T3029" s="73" t="str">
        <f>IF(_xlfn.XLOOKUP(I3029,LEGEND!B:B,LEGEND!H:H)&lt;&gt;"-",HYPERLINK(_xlfn.XLOOKUP(I3029,LEGEND!B:B,LEGEND!H:H),"link"),_xlfn.XLOOKUP(I3029,LEGEND!B:B,LEGEND!H:H))</f>
        <v>link</v>
      </c>
      <c r="U3029" s="73" t="str">
        <f>HYPERLINK(_xlfn.XLOOKUP(I3029,LEGEND!B:B,LEGEND!I:I))</f>
        <v>https://milwaukee-media-images.s3.amazonaws.com/hi/48899399--Hero_1.jpg</v>
      </c>
      <c r="V3029" s="51" t="s">
        <v>16878</v>
      </c>
      <c r="W3029" s="63" t="s">
        <v>2403</v>
      </c>
      <c r="X3029" s="64">
        <v>250</v>
      </c>
      <c r="Y3029" s="64">
        <v>260</v>
      </c>
      <c r="Z3029" s="64">
        <v>70</v>
      </c>
      <c r="AA3029" s="84">
        <v>0.61799999999999999</v>
      </c>
      <c r="AB3029" s="85">
        <v>1</v>
      </c>
      <c r="AC3029" s="85">
        <v>1</v>
      </c>
    </row>
    <row r="3030" spans="1:29" ht="25.5">
      <c r="A3030" s="1"/>
      <c r="B3030" s="6" t="s">
        <v>8777</v>
      </c>
      <c r="C3030" s="6" t="s">
        <v>8778</v>
      </c>
      <c r="D3030" s="6" t="s">
        <v>8861</v>
      </c>
      <c r="E3030" s="49" t="s">
        <v>9076</v>
      </c>
      <c r="F3030" s="6" t="s">
        <v>16534</v>
      </c>
      <c r="G3030" s="6" t="s">
        <v>60</v>
      </c>
      <c r="H3030" s="6" t="s">
        <v>60</v>
      </c>
      <c r="I3030" s="60" t="s">
        <v>16883</v>
      </c>
      <c r="J3030" s="49" t="s">
        <v>16884</v>
      </c>
      <c r="K3030" s="6" t="s">
        <v>16885</v>
      </c>
      <c r="L3030" s="29">
        <f>IF($J$6="с учетом НДС",VLOOKUP(I3030,LEGEND!B:E,4,0)*(1-M3030),VLOOKUP(I3030,LEGEND!B:E,4,0)*(1-M3030)/1.2)</f>
        <v>22100</v>
      </c>
      <c r="M3030" s="57">
        <f>IF(AND(B3030&lt;&gt;"1_Электроинструмент",B3030&lt;&gt;"2_Садовая техника"),$J$5,IF($J$4&lt;=20%,$J$4,IFERROR(VLOOKUP(S3030,LEGEND!$L$2:$M$5,2,FALSE),$J$4)))</f>
        <v>0</v>
      </c>
      <c r="N3030" s="48" t="s">
        <v>60</v>
      </c>
      <c r="O3030" s="6" t="s">
        <v>60</v>
      </c>
      <c r="P3030" s="49" t="s">
        <v>66</v>
      </c>
      <c r="Q3030" s="49" t="s">
        <v>67</v>
      </c>
      <c r="R3030" s="6" t="s">
        <v>60</v>
      </c>
      <c r="S3030" s="49" t="s">
        <v>60</v>
      </c>
      <c r="T3030" s="73" t="str">
        <f>IF(_xlfn.XLOOKUP(I3030,LEGEND!B:B,LEGEND!H:H)&lt;&gt;"-",HYPERLINK(_xlfn.XLOOKUP(I3030,LEGEND!B:B,LEGEND!H:H),"link"),_xlfn.XLOOKUP(I3030,LEGEND!B:B,LEGEND!H:H))</f>
        <v>link</v>
      </c>
      <c r="U3030" s="73" t="str">
        <f>HYPERLINK(_xlfn.XLOOKUP(I3030,LEGEND!B:B,LEGEND!I:I))</f>
        <v>https://milwaukee-media-images.s3.amazonaws.com/hi/48899266--Hero_1.jpg</v>
      </c>
      <c r="V3030" s="51" t="s">
        <v>16886</v>
      </c>
      <c r="W3030" s="63" t="s">
        <v>2403</v>
      </c>
      <c r="X3030" s="64">
        <v>210</v>
      </c>
      <c r="Y3030" s="64">
        <v>227</v>
      </c>
      <c r="Z3030" s="64">
        <v>65</v>
      </c>
      <c r="AA3030" s="84">
        <v>0.46200000000000002</v>
      </c>
      <c r="AB3030" s="85">
        <v>1</v>
      </c>
      <c r="AC3030" s="85">
        <v>1</v>
      </c>
    </row>
    <row r="3031" spans="1:29" ht="38.25">
      <c r="A3031" s="1"/>
      <c r="B3031" s="6" t="s">
        <v>8777</v>
      </c>
      <c r="C3031" s="6" t="s">
        <v>8778</v>
      </c>
      <c r="D3031" s="6" t="s">
        <v>453</v>
      </c>
      <c r="E3031" s="49" t="s">
        <v>7788</v>
      </c>
      <c r="F3031" s="6" t="s">
        <v>9217</v>
      </c>
      <c r="G3031" s="6" t="s">
        <v>60</v>
      </c>
      <c r="H3031" s="6" t="s">
        <v>60</v>
      </c>
      <c r="I3031" s="60" t="s">
        <v>9222</v>
      </c>
      <c r="J3031" s="49" t="s">
        <v>9223</v>
      </c>
      <c r="K3031" s="6" t="s">
        <v>9224</v>
      </c>
      <c r="L3031" s="29">
        <f>IF($J$6="с учетом НДС",VLOOKUP(I3031,LEGEND!B:E,4,0)*(1-M3031),VLOOKUP(I3031,LEGEND!B:E,4,0)*(1-M3031)/1.2)</f>
        <v>14700</v>
      </c>
      <c r="M3031" s="57">
        <f>IF(AND(B3031&lt;&gt;"1_Электроинструмент",B3031&lt;&gt;"2_Садовая техника"),$J$5,IF($J$4&lt;=20%,$J$4,IFERROR(VLOOKUP(S3031,LEGEND!$L$2:$M$5,2,FALSE),$J$4)))</f>
        <v>0</v>
      </c>
      <c r="N3031" s="48" t="s">
        <v>60</v>
      </c>
      <c r="O3031" s="6" t="s">
        <v>42</v>
      </c>
      <c r="P3031" s="49" t="s">
        <v>66</v>
      </c>
      <c r="Q3031" s="49" t="s">
        <v>473</v>
      </c>
      <c r="R3031" s="6" t="s">
        <v>60</v>
      </c>
      <c r="S3031" s="49" t="s">
        <v>60</v>
      </c>
      <c r="T3031" s="73" t="str">
        <f>IF(_xlfn.XLOOKUP(I3031,LEGEND!B:B,LEGEND!H:H)&lt;&gt;"-",HYPERLINK(_xlfn.XLOOKUP(I3031,LEGEND!B:B,LEGEND!H:H),"link"),_xlfn.XLOOKUP(I3031,LEGEND!B:B,LEGEND!H:H))</f>
        <v>-</v>
      </c>
      <c r="U3031" s="73" t="str">
        <f>HYPERLINK(_xlfn.XLOOKUP(I3031,LEGEND!B:B,LEGEND!I:I))</f>
        <v>https://milwaukee-media-images.s3.amazonaws.com/hi/4932471992--Hero_1.jpg</v>
      </c>
      <c r="V3031" s="51" t="s">
        <v>9225</v>
      </c>
      <c r="W3031" s="63" t="s">
        <v>71</v>
      </c>
      <c r="X3031" s="64">
        <v>100</v>
      </c>
      <c r="Y3031" s="64">
        <v>300</v>
      </c>
      <c r="Z3031" s="64">
        <v>100</v>
      </c>
      <c r="AA3031" s="84">
        <v>0.55000000000000004</v>
      </c>
      <c r="AB3031" s="85">
        <v>1</v>
      </c>
      <c r="AC3031" s="85">
        <v>1</v>
      </c>
    </row>
    <row r="3032" spans="1:29" ht="25.5">
      <c r="A3032" s="1"/>
      <c r="B3032" s="6" t="s">
        <v>8777</v>
      </c>
      <c r="C3032" s="6" t="s">
        <v>8778</v>
      </c>
      <c r="D3032" s="6" t="s">
        <v>16895</v>
      </c>
      <c r="E3032" s="49" t="s">
        <v>16896</v>
      </c>
      <c r="F3032" s="6" t="s">
        <v>4070</v>
      </c>
      <c r="G3032" s="6" t="s">
        <v>60</v>
      </c>
      <c r="H3032" s="6" t="s">
        <v>60</v>
      </c>
      <c r="I3032" s="60" t="s">
        <v>16897</v>
      </c>
      <c r="J3032" s="49" t="s">
        <v>16898</v>
      </c>
      <c r="K3032" s="6" t="s">
        <v>16899</v>
      </c>
      <c r="L3032" s="29">
        <f>IF($J$6="с учетом НДС",VLOOKUP(I3032,LEGEND!B:E,4,0)*(1-M3032),VLOOKUP(I3032,LEGEND!B:E,4,0)*(1-M3032)/1.2)</f>
        <v>375</v>
      </c>
      <c r="M3032" s="57">
        <f>IF(AND(B3032&lt;&gt;"1_Электроинструмент",B3032&lt;&gt;"2_Садовая техника"),$J$5,IF($J$4&lt;=20%,$J$4,IFERROR(VLOOKUP(S3032,LEGEND!$L$2:$M$5,2,FALSE),$J$4)))</f>
        <v>0</v>
      </c>
      <c r="N3032" s="48" t="s">
        <v>60</v>
      </c>
      <c r="O3032" s="6" t="s">
        <v>60</v>
      </c>
      <c r="P3032" s="49" t="s">
        <v>66</v>
      </c>
      <c r="Q3032" s="49" t="s">
        <v>67</v>
      </c>
      <c r="R3032" s="6" t="s">
        <v>60</v>
      </c>
      <c r="S3032" s="49" t="s">
        <v>60</v>
      </c>
      <c r="T3032" s="73" t="str">
        <f>IF(_xlfn.XLOOKUP(I3032,LEGEND!B:B,LEGEND!H:H)&lt;&gt;"-",HYPERLINK(_xlfn.XLOOKUP(I3032,LEGEND!B:B,LEGEND!H:H),"link"),_xlfn.XLOOKUP(I3032,LEGEND!B:B,LEGEND!H:H))</f>
        <v>link</v>
      </c>
      <c r="U3032" s="73" t="str">
        <f>HYPERLINK(_xlfn.XLOOKUP(I3032,LEGEND!B:B,LEGEND!I:I))</f>
        <v>https://milwaukee-media-images.s3.amazonaws.com/hi/4932459147--Hero_1.jpg</v>
      </c>
      <c r="V3032" s="51" t="s">
        <v>16900</v>
      </c>
      <c r="W3032" s="63" t="s">
        <v>1189</v>
      </c>
      <c r="X3032" s="64">
        <v>99</v>
      </c>
      <c r="Y3032" s="64">
        <v>162</v>
      </c>
      <c r="Z3032" s="64">
        <v>30</v>
      </c>
      <c r="AA3032" s="84">
        <v>0.11</v>
      </c>
      <c r="AB3032" s="85">
        <v>600</v>
      </c>
      <c r="AC3032" s="85">
        <v>1</v>
      </c>
    </row>
    <row r="3033" spans="1:29" ht="25.5">
      <c r="A3033" s="1"/>
      <c r="B3033" s="6" t="s">
        <v>8777</v>
      </c>
      <c r="C3033" s="6" t="s">
        <v>8778</v>
      </c>
      <c r="D3033" s="6" t="s">
        <v>16895</v>
      </c>
      <c r="E3033" s="49" t="s">
        <v>16896</v>
      </c>
      <c r="F3033" s="6" t="s">
        <v>4070</v>
      </c>
      <c r="G3033" s="6" t="s">
        <v>60</v>
      </c>
      <c r="H3033" s="6" t="s">
        <v>60</v>
      </c>
      <c r="I3033" s="60" t="s">
        <v>16901</v>
      </c>
      <c r="J3033" s="49" t="s">
        <v>16902</v>
      </c>
      <c r="K3033" s="6" t="s">
        <v>16903</v>
      </c>
      <c r="L3033" s="29">
        <f>IF($J$6="с учетом НДС",VLOOKUP(I3033,LEGEND!B:E,4,0)*(1-M3033),VLOOKUP(I3033,LEGEND!B:E,4,0)*(1-M3033)/1.2)</f>
        <v>375</v>
      </c>
      <c r="M3033" s="57">
        <f>IF(AND(B3033&lt;&gt;"1_Электроинструмент",B3033&lt;&gt;"2_Садовая техника"),$J$5,IF($J$4&lt;=20%,$J$4,IFERROR(VLOOKUP(S3033,LEGEND!$L$2:$M$5,2,FALSE),$J$4)))</f>
        <v>0</v>
      </c>
      <c r="N3033" s="48" t="s">
        <v>60</v>
      </c>
      <c r="O3033" s="6" t="s">
        <v>60</v>
      </c>
      <c r="P3033" s="49" t="s">
        <v>66</v>
      </c>
      <c r="Q3033" s="49" t="s">
        <v>67</v>
      </c>
      <c r="R3033" s="6" t="s">
        <v>60</v>
      </c>
      <c r="S3033" s="49" t="s">
        <v>60</v>
      </c>
      <c r="T3033" s="73" t="str">
        <f>IF(_xlfn.XLOOKUP(I3033,LEGEND!B:B,LEGEND!H:H)&lt;&gt;"-",HYPERLINK(_xlfn.XLOOKUP(I3033,LEGEND!B:B,LEGEND!H:H),"link"),_xlfn.XLOOKUP(I3033,LEGEND!B:B,LEGEND!H:H))</f>
        <v>link</v>
      </c>
      <c r="U3033" s="73" t="str">
        <f>HYPERLINK(_xlfn.XLOOKUP(I3033,LEGEND!B:B,LEGEND!I:I))</f>
        <v>https://milwaukee-media-images.s3.amazonaws.com/hi/4932459145--Hero_1.jpg</v>
      </c>
      <c r="V3033" s="51" t="s">
        <v>16904</v>
      </c>
      <c r="W3033" s="63" t="s">
        <v>1189</v>
      </c>
      <c r="X3033" s="64">
        <v>90</v>
      </c>
      <c r="Y3033" s="64">
        <v>90</v>
      </c>
      <c r="Z3033" s="64">
        <v>20</v>
      </c>
      <c r="AA3033" s="84">
        <v>0.12</v>
      </c>
      <c r="AB3033" s="85">
        <v>1200</v>
      </c>
      <c r="AC3033" s="85">
        <v>1</v>
      </c>
    </row>
    <row r="3034" spans="1:29" ht="25.5">
      <c r="A3034" s="1"/>
      <c r="B3034" s="6" t="s">
        <v>8777</v>
      </c>
      <c r="C3034" s="6" t="s">
        <v>8778</v>
      </c>
      <c r="D3034" s="6" t="s">
        <v>16895</v>
      </c>
      <c r="E3034" s="49" t="s">
        <v>16896</v>
      </c>
      <c r="F3034" s="6" t="s">
        <v>4070</v>
      </c>
      <c r="G3034" s="6" t="s">
        <v>60</v>
      </c>
      <c r="H3034" s="6" t="s">
        <v>60</v>
      </c>
      <c r="I3034" s="60" t="s">
        <v>16905</v>
      </c>
      <c r="J3034" s="49" t="s">
        <v>16906</v>
      </c>
      <c r="K3034" s="6" t="s">
        <v>16907</v>
      </c>
      <c r="L3034" s="29">
        <f>IF($J$6="с учетом НДС",VLOOKUP(I3034,LEGEND!B:E,4,0)*(1-M3034),VLOOKUP(I3034,LEGEND!B:E,4,0)*(1-M3034)/1.2)</f>
        <v>500</v>
      </c>
      <c r="M3034" s="57">
        <f>IF(AND(B3034&lt;&gt;"1_Электроинструмент",B3034&lt;&gt;"2_Садовая техника"),$J$5,IF($J$4&lt;=20%,$J$4,IFERROR(VLOOKUP(S3034,LEGEND!$L$2:$M$5,2,FALSE),$J$4)))</f>
        <v>0</v>
      </c>
      <c r="N3034" s="48" t="s">
        <v>60</v>
      </c>
      <c r="O3034" s="6" t="s">
        <v>60</v>
      </c>
      <c r="P3034" s="49" t="s">
        <v>66</v>
      </c>
      <c r="Q3034" s="49" t="s">
        <v>67</v>
      </c>
      <c r="R3034" s="6" t="s">
        <v>60</v>
      </c>
      <c r="S3034" s="49" t="s">
        <v>60</v>
      </c>
      <c r="T3034" s="73" t="str">
        <f>IF(_xlfn.XLOOKUP(I3034,LEGEND!B:B,LEGEND!H:H)&lt;&gt;"-",HYPERLINK(_xlfn.XLOOKUP(I3034,LEGEND!B:B,LEGEND!H:H),"link"),_xlfn.XLOOKUP(I3034,LEGEND!B:B,LEGEND!H:H))</f>
        <v>link</v>
      </c>
      <c r="U3034" s="73" t="str">
        <f>HYPERLINK(_xlfn.XLOOKUP(I3034,LEGEND!B:B,LEGEND!I:I))</f>
        <v>https://milwaukee-media-images.s3.amazonaws.com/hi/4932459146--Hero_1.jpg</v>
      </c>
      <c r="V3034" s="51" t="s">
        <v>16908</v>
      </c>
      <c r="W3034" s="63" t="s">
        <v>1189</v>
      </c>
      <c r="X3034" s="64">
        <v>99</v>
      </c>
      <c r="Y3034" s="64">
        <v>117</v>
      </c>
      <c r="Z3034" s="64">
        <v>28</v>
      </c>
      <c r="AA3034" s="84">
        <v>0.15</v>
      </c>
      <c r="AB3034" s="85">
        <v>1200</v>
      </c>
      <c r="AC3034" s="85">
        <v>1</v>
      </c>
    </row>
    <row r="3035" spans="1:29" ht="25.5">
      <c r="A3035" s="1"/>
      <c r="B3035" s="6" t="s">
        <v>8777</v>
      </c>
      <c r="C3035" s="6" t="s">
        <v>8778</v>
      </c>
      <c r="D3035" s="6" t="s">
        <v>16895</v>
      </c>
      <c r="E3035" s="49" t="s">
        <v>16896</v>
      </c>
      <c r="F3035" s="6" t="s">
        <v>9084</v>
      </c>
      <c r="G3035" s="6" t="s">
        <v>60</v>
      </c>
      <c r="H3035" s="6" t="s">
        <v>60</v>
      </c>
      <c r="I3035" s="60" t="s">
        <v>16909</v>
      </c>
      <c r="J3035" s="49" t="s">
        <v>16910</v>
      </c>
      <c r="K3035" s="6" t="s">
        <v>16911</v>
      </c>
      <c r="L3035" s="29">
        <f>IF($J$6="с учетом НДС",VLOOKUP(I3035,LEGEND!B:E,4,0)*(1-M3035),VLOOKUP(I3035,LEGEND!B:E,4,0)*(1-M3035)/1.2)</f>
        <v>2230</v>
      </c>
      <c r="M3035" s="57">
        <f>IF(AND(B3035&lt;&gt;"1_Электроинструмент",B3035&lt;&gt;"2_Садовая техника"),$J$5,IF($J$4&lt;=20%,$J$4,IFERROR(VLOOKUP(S3035,LEGEND!$L$2:$M$5,2,FALSE),$J$4)))</f>
        <v>0</v>
      </c>
      <c r="N3035" s="48" t="s">
        <v>60</v>
      </c>
      <c r="O3035" s="6" t="s">
        <v>60</v>
      </c>
      <c r="P3035" s="49" t="s">
        <v>66</v>
      </c>
      <c r="Q3035" s="49" t="s">
        <v>67</v>
      </c>
      <c r="R3035" s="6" t="s">
        <v>60</v>
      </c>
      <c r="S3035" s="49" t="s">
        <v>60</v>
      </c>
      <c r="T3035" s="73" t="str">
        <f>IF(_xlfn.XLOOKUP(I3035,LEGEND!B:B,LEGEND!H:H)&lt;&gt;"-",HYPERLINK(_xlfn.XLOOKUP(I3035,LEGEND!B:B,LEGEND!H:H),"link"),_xlfn.XLOOKUP(I3035,LEGEND!B:B,LEGEND!H:H))</f>
        <v>link</v>
      </c>
      <c r="U3035" s="73" t="str">
        <f>HYPERLINK(_xlfn.XLOOKUP(I3035,LEGEND!B:B,LEGEND!I:I))</f>
        <v>https://milwaukee-media-images.s3.amazonaws.com/hi/4932478391--Hero_1.jpg</v>
      </c>
      <c r="V3035" s="51" t="s">
        <v>16912</v>
      </c>
      <c r="W3035" s="63" t="s">
        <v>1189</v>
      </c>
      <c r="X3035" s="64">
        <v>145</v>
      </c>
      <c r="Y3035" s="64">
        <v>135</v>
      </c>
      <c r="Z3035" s="64">
        <v>45</v>
      </c>
      <c r="AA3035" s="84">
        <v>1.8839999999999999</v>
      </c>
      <c r="AB3035" s="85">
        <v>1</v>
      </c>
      <c r="AC3035" s="85">
        <v>1</v>
      </c>
    </row>
    <row r="3036" spans="1:29" ht="25.5">
      <c r="A3036" s="1"/>
      <c r="B3036" s="6" t="s">
        <v>8777</v>
      </c>
      <c r="C3036" s="6" t="s">
        <v>8778</v>
      </c>
      <c r="D3036" s="6" t="s">
        <v>16895</v>
      </c>
      <c r="E3036" s="49" t="s">
        <v>16896</v>
      </c>
      <c r="F3036" s="6" t="s">
        <v>9084</v>
      </c>
      <c r="G3036" s="6" t="s">
        <v>60</v>
      </c>
      <c r="H3036" s="6" t="s">
        <v>60</v>
      </c>
      <c r="I3036" s="60" t="s">
        <v>16913</v>
      </c>
      <c r="J3036" s="49" t="s">
        <v>16914</v>
      </c>
      <c r="K3036" s="6" t="s">
        <v>16915</v>
      </c>
      <c r="L3036" s="29">
        <f>IF($J$6="с учетом НДС",VLOOKUP(I3036,LEGEND!B:E,4,0)*(1-M3036),VLOOKUP(I3036,LEGEND!B:E,4,0)*(1-M3036)/1.2)</f>
        <v>2560</v>
      </c>
      <c r="M3036" s="57">
        <f>IF(AND(B3036&lt;&gt;"1_Электроинструмент",B3036&lt;&gt;"2_Садовая техника"),$J$5,IF($J$4&lt;=20%,$J$4,IFERROR(VLOOKUP(S3036,LEGEND!$L$2:$M$5,2,FALSE),$J$4)))</f>
        <v>0</v>
      </c>
      <c r="N3036" s="48" t="s">
        <v>60</v>
      </c>
      <c r="O3036" s="6" t="s">
        <v>60</v>
      </c>
      <c r="P3036" s="49" t="s">
        <v>66</v>
      </c>
      <c r="Q3036" s="49" t="s">
        <v>67</v>
      </c>
      <c r="R3036" s="6" t="s">
        <v>60</v>
      </c>
      <c r="S3036" s="49" t="s">
        <v>60</v>
      </c>
      <c r="T3036" s="73" t="str">
        <f>IF(_xlfn.XLOOKUP(I3036,LEGEND!B:B,LEGEND!H:H)&lt;&gt;"-",HYPERLINK(_xlfn.XLOOKUP(I3036,LEGEND!B:B,LEGEND!H:H),"link"),_xlfn.XLOOKUP(I3036,LEGEND!B:B,LEGEND!H:H))</f>
        <v>link</v>
      </c>
      <c r="U3036" s="73" t="str">
        <f>HYPERLINK(_xlfn.XLOOKUP(I3036,LEGEND!B:B,LEGEND!I:I))</f>
        <v>https://milwaukee-media-images.s3.amazonaws.com/hi/4932478392--Hero_1.jpg</v>
      </c>
      <c r="V3036" s="51" t="s">
        <v>16916</v>
      </c>
      <c r="W3036" s="63" t="s">
        <v>1189</v>
      </c>
      <c r="X3036" s="64">
        <v>145</v>
      </c>
      <c r="Y3036" s="64">
        <v>135</v>
      </c>
      <c r="Z3036" s="64">
        <v>45</v>
      </c>
      <c r="AA3036" s="84">
        <v>2.1640000000000001</v>
      </c>
      <c r="AB3036" s="85">
        <v>1</v>
      </c>
      <c r="AC3036" s="85">
        <v>1</v>
      </c>
    </row>
    <row r="3037" spans="1:29" ht="25.5">
      <c r="A3037" s="1"/>
      <c r="B3037" s="6" t="s">
        <v>8777</v>
      </c>
      <c r="C3037" s="6" t="s">
        <v>8778</v>
      </c>
      <c r="D3037" s="6" t="s">
        <v>16895</v>
      </c>
      <c r="E3037" s="49" t="s">
        <v>16896</v>
      </c>
      <c r="F3037" s="6" t="s">
        <v>9084</v>
      </c>
      <c r="G3037" s="6" t="s">
        <v>60</v>
      </c>
      <c r="H3037" s="6" t="s">
        <v>60</v>
      </c>
      <c r="I3037" s="60" t="s">
        <v>16917</v>
      </c>
      <c r="J3037" s="49" t="s">
        <v>16918</v>
      </c>
      <c r="K3037" s="6" t="s">
        <v>16919</v>
      </c>
      <c r="L3037" s="29">
        <f>IF($J$6="с учетом НДС",VLOOKUP(I3037,LEGEND!B:E,4,0)*(1-M3037),VLOOKUP(I3037,LEGEND!B:E,4,0)*(1-M3037)/1.2)</f>
        <v>2860</v>
      </c>
      <c r="M3037" s="57">
        <f>IF(AND(B3037&lt;&gt;"1_Электроинструмент",B3037&lt;&gt;"2_Садовая техника"),$J$5,IF($J$4&lt;=20%,$J$4,IFERROR(VLOOKUP(S3037,LEGEND!$L$2:$M$5,2,FALSE),$J$4)))</f>
        <v>0</v>
      </c>
      <c r="N3037" s="48" t="s">
        <v>60</v>
      </c>
      <c r="O3037" s="6" t="s">
        <v>60</v>
      </c>
      <c r="P3037" s="49" t="s">
        <v>66</v>
      </c>
      <c r="Q3037" s="49" t="s">
        <v>67</v>
      </c>
      <c r="R3037" s="6" t="s">
        <v>60</v>
      </c>
      <c r="S3037" s="49" t="s">
        <v>60</v>
      </c>
      <c r="T3037" s="73" t="str">
        <f>IF(_xlfn.XLOOKUP(I3037,LEGEND!B:B,LEGEND!H:H)&lt;&gt;"-",HYPERLINK(_xlfn.XLOOKUP(I3037,LEGEND!B:B,LEGEND!H:H),"link"),_xlfn.XLOOKUP(I3037,LEGEND!B:B,LEGEND!H:H))</f>
        <v>link</v>
      </c>
      <c r="U3037" s="73" t="str">
        <f>HYPERLINK(_xlfn.XLOOKUP(I3037,LEGEND!B:B,LEGEND!I:I))</f>
        <v>https://milwaukee-media-images.s3.amazonaws.com/hi/4932478393--Hero_1.jpg</v>
      </c>
      <c r="V3037" s="51" t="s">
        <v>16920</v>
      </c>
      <c r="W3037" s="63" t="s">
        <v>1189</v>
      </c>
      <c r="X3037" s="64">
        <v>140</v>
      </c>
      <c r="Y3037" s="64">
        <v>35</v>
      </c>
      <c r="Z3037" s="64">
        <v>130</v>
      </c>
      <c r="AA3037" s="84">
        <v>2.71</v>
      </c>
      <c r="AB3037" s="85">
        <v>1</v>
      </c>
      <c r="AC3037" s="85">
        <v>1</v>
      </c>
    </row>
    <row r="3038" spans="1:29" ht="25.5">
      <c r="A3038" s="1"/>
      <c r="B3038" s="6" t="s">
        <v>8777</v>
      </c>
      <c r="C3038" s="6" t="s">
        <v>8778</v>
      </c>
      <c r="D3038" s="6" t="s">
        <v>16895</v>
      </c>
      <c r="E3038" s="49" t="s">
        <v>16896</v>
      </c>
      <c r="F3038" s="6" t="s">
        <v>9084</v>
      </c>
      <c r="G3038" s="6" t="s">
        <v>60</v>
      </c>
      <c r="H3038" s="6" t="s">
        <v>60</v>
      </c>
      <c r="I3038" s="60" t="s">
        <v>16921</v>
      </c>
      <c r="J3038" s="49" t="s">
        <v>16922</v>
      </c>
      <c r="K3038" s="6" t="s">
        <v>16923</v>
      </c>
      <c r="L3038" s="29">
        <f>IF($J$6="с учетом НДС",VLOOKUP(I3038,LEGEND!B:E,4,0)*(1-M3038),VLOOKUP(I3038,LEGEND!B:E,4,0)*(1-M3038)/1.2)</f>
        <v>2890</v>
      </c>
      <c r="M3038" s="57">
        <f>IF(AND(B3038&lt;&gt;"1_Электроинструмент",B3038&lt;&gt;"2_Садовая техника"),$J$5,IF($J$4&lt;=20%,$J$4,IFERROR(VLOOKUP(S3038,LEGEND!$L$2:$M$5,2,FALSE),$J$4)))</f>
        <v>0</v>
      </c>
      <c r="N3038" s="48" t="s">
        <v>60</v>
      </c>
      <c r="O3038" s="6" t="s">
        <v>60</v>
      </c>
      <c r="P3038" s="49" t="s">
        <v>66</v>
      </c>
      <c r="Q3038" s="49" t="s">
        <v>67</v>
      </c>
      <c r="R3038" s="6" t="s">
        <v>60</v>
      </c>
      <c r="S3038" s="49" t="s">
        <v>60</v>
      </c>
      <c r="T3038" s="73" t="str">
        <f>IF(_xlfn.XLOOKUP(I3038,LEGEND!B:B,LEGEND!H:H)&lt;&gt;"-",HYPERLINK(_xlfn.XLOOKUP(I3038,LEGEND!B:B,LEGEND!H:H),"link"),_xlfn.XLOOKUP(I3038,LEGEND!B:B,LEGEND!H:H))</f>
        <v>link</v>
      </c>
      <c r="U3038" s="73" t="str">
        <f>HYPERLINK(_xlfn.XLOOKUP(I3038,LEGEND!B:B,LEGEND!I:I))</f>
        <v>https://milwaukee-media-images.s3.amazonaws.com/hi/4932478394--Hero_1.jpg</v>
      </c>
      <c r="V3038" s="51" t="s">
        <v>16924</v>
      </c>
      <c r="W3038" s="63" t="s">
        <v>1189</v>
      </c>
      <c r="X3038" s="64">
        <v>140</v>
      </c>
      <c r="Y3038" s="64">
        <v>35</v>
      </c>
      <c r="Z3038" s="64">
        <v>130</v>
      </c>
      <c r="AA3038" s="84">
        <v>2.98</v>
      </c>
      <c r="AB3038" s="85">
        <v>1</v>
      </c>
      <c r="AC3038" s="85">
        <v>1</v>
      </c>
    </row>
    <row r="3039" spans="1:29" ht="25.5">
      <c r="A3039" s="1"/>
      <c r="B3039" s="6" t="s">
        <v>8777</v>
      </c>
      <c r="C3039" s="6" t="s">
        <v>8778</v>
      </c>
      <c r="D3039" s="6" t="s">
        <v>16895</v>
      </c>
      <c r="E3039" s="49" t="s">
        <v>16896</v>
      </c>
      <c r="F3039" s="6" t="s">
        <v>9084</v>
      </c>
      <c r="G3039" s="6" t="s">
        <v>60</v>
      </c>
      <c r="H3039" s="6" t="s">
        <v>60</v>
      </c>
      <c r="I3039" s="60" t="s">
        <v>16925</v>
      </c>
      <c r="J3039" s="49" t="s">
        <v>16926</v>
      </c>
      <c r="K3039" s="6" t="s">
        <v>16927</v>
      </c>
      <c r="L3039" s="29">
        <f>IF($J$6="с учетом НДС",VLOOKUP(I3039,LEGEND!B:E,4,0)*(1-M3039),VLOOKUP(I3039,LEGEND!B:E,4,0)*(1-M3039)/1.2)</f>
        <v>3140</v>
      </c>
      <c r="M3039" s="57">
        <f>IF(AND(B3039&lt;&gt;"1_Электроинструмент",B3039&lt;&gt;"2_Садовая техника"),$J$5,IF($J$4&lt;=20%,$J$4,IFERROR(VLOOKUP(S3039,LEGEND!$L$2:$M$5,2,FALSE),$J$4)))</f>
        <v>0</v>
      </c>
      <c r="N3039" s="48" t="s">
        <v>60</v>
      </c>
      <c r="O3039" s="6" t="s">
        <v>60</v>
      </c>
      <c r="P3039" s="49" t="s">
        <v>66</v>
      </c>
      <c r="Q3039" s="49" t="s">
        <v>67</v>
      </c>
      <c r="R3039" s="6" t="s">
        <v>60</v>
      </c>
      <c r="S3039" s="49" t="s">
        <v>60</v>
      </c>
      <c r="T3039" s="73" t="str">
        <f>IF(_xlfn.XLOOKUP(I3039,LEGEND!B:B,LEGEND!H:H)&lt;&gt;"-",HYPERLINK(_xlfn.XLOOKUP(I3039,LEGEND!B:B,LEGEND!H:H),"link"),_xlfn.XLOOKUP(I3039,LEGEND!B:B,LEGEND!H:H))</f>
        <v>link</v>
      </c>
      <c r="U3039" s="73" t="str">
        <f>HYPERLINK(_xlfn.XLOOKUP(I3039,LEGEND!B:B,LEGEND!I:I))</f>
        <v>https://milwaukee-media-images.s3.amazonaws.com/hi/4932478389--Hero_1.jpg</v>
      </c>
      <c r="V3039" s="51" t="s">
        <v>16928</v>
      </c>
      <c r="W3039" s="63" t="s">
        <v>1189</v>
      </c>
      <c r="X3039" s="64">
        <v>140</v>
      </c>
      <c r="Y3039" s="64">
        <v>135</v>
      </c>
      <c r="Z3039" s="64">
        <v>45</v>
      </c>
      <c r="AA3039" s="84">
        <v>2.3220000000000001</v>
      </c>
      <c r="AB3039" s="85">
        <v>1</v>
      </c>
      <c r="AC3039" s="85">
        <v>1</v>
      </c>
    </row>
    <row r="3040" spans="1:29" ht="25.5">
      <c r="A3040" s="1"/>
      <c r="B3040" s="6" t="s">
        <v>8777</v>
      </c>
      <c r="C3040" s="6" t="s">
        <v>8778</v>
      </c>
      <c r="D3040" s="6" t="s">
        <v>16895</v>
      </c>
      <c r="E3040" s="49" t="s">
        <v>16896</v>
      </c>
      <c r="F3040" s="6" t="s">
        <v>9084</v>
      </c>
      <c r="G3040" s="6" t="s">
        <v>60</v>
      </c>
      <c r="H3040" s="6" t="s">
        <v>60</v>
      </c>
      <c r="I3040" s="60" t="s">
        <v>16929</v>
      </c>
      <c r="J3040" s="49" t="s">
        <v>16930</v>
      </c>
      <c r="K3040" s="6" t="s">
        <v>16931</v>
      </c>
      <c r="L3040" s="29">
        <f>IF($J$6="с учетом НДС",VLOOKUP(I3040,LEGEND!B:E,4,0)*(1-M3040),VLOOKUP(I3040,LEGEND!B:E,4,0)*(1-M3040)/1.2)</f>
        <v>3730</v>
      </c>
      <c r="M3040" s="57">
        <f>IF(AND(B3040&lt;&gt;"1_Электроинструмент",B3040&lt;&gt;"2_Садовая техника"),$J$5,IF($J$4&lt;=20%,$J$4,IFERROR(VLOOKUP(S3040,LEGEND!$L$2:$M$5,2,FALSE),$J$4)))</f>
        <v>0</v>
      </c>
      <c r="N3040" s="48" t="s">
        <v>60</v>
      </c>
      <c r="O3040" s="6" t="s">
        <v>60</v>
      </c>
      <c r="P3040" s="49" t="s">
        <v>66</v>
      </c>
      <c r="Q3040" s="49" t="s">
        <v>67</v>
      </c>
      <c r="R3040" s="6" t="s">
        <v>60</v>
      </c>
      <c r="S3040" s="49" t="s">
        <v>60</v>
      </c>
      <c r="T3040" s="73" t="str">
        <f>IF(_xlfn.XLOOKUP(I3040,LEGEND!B:B,LEGEND!H:H)&lt;&gt;"-",HYPERLINK(_xlfn.XLOOKUP(I3040,LEGEND!B:B,LEGEND!H:H),"link"),_xlfn.XLOOKUP(I3040,LEGEND!B:B,LEGEND!H:H))</f>
        <v>link</v>
      </c>
      <c r="U3040" s="73" t="str">
        <f>HYPERLINK(_xlfn.XLOOKUP(I3040,LEGEND!B:B,LEGEND!I:I))</f>
        <v>https://milwaukee-media-images.s3.amazonaws.com/hi/4932478390--Hero_1.jpg</v>
      </c>
      <c r="V3040" s="51" t="s">
        <v>16932</v>
      </c>
      <c r="W3040" s="63" t="s">
        <v>1189</v>
      </c>
      <c r="X3040" s="64">
        <v>140</v>
      </c>
      <c r="Y3040" s="64">
        <v>135</v>
      </c>
      <c r="Z3040" s="64">
        <v>45</v>
      </c>
      <c r="AA3040" s="84">
        <v>2.9119999999999999</v>
      </c>
      <c r="AB3040" s="85">
        <v>1</v>
      </c>
      <c r="AC3040" s="85">
        <v>1</v>
      </c>
    </row>
    <row r="3041" spans="1:29" ht="38.25">
      <c r="A3041" s="1"/>
      <c r="B3041" s="6" t="s">
        <v>8777</v>
      </c>
      <c r="C3041" s="6" t="s">
        <v>8778</v>
      </c>
      <c r="D3041" s="6" t="s">
        <v>16895</v>
      </c>
      <c r="E3041" s="49" t="s">
        <v>16933</v>
      </c>
      <c r="F3041" s="6" t="s">
        <v>8839</v>
      </c>
      <c r="G3041" s="6" t="s">
        <v>60</v>
      </c>
      <c r="H3041" s="6" t="s">
        <v>60</v>
      </c>
      <c r="I3041" s="60" t="s">
        <v>24080</v>
      </c>
      <c r="J3041" s="49" t="s">
        <v>24081</v>
      </c>
      <c r="K3041" s="6" t="s">
        <v>24082</v>
      </c>
      <c r="L3041" s="29">
        <f>IF($J$6="с учетом НДС",VLOOKUP(I3041,LEGEND!B:E,4,0)*(1-M3041),VLOOKUP(I3041,LEGEND!B:E,4,0)*(1-M3041)/1.2)</f>
        <v>5600</v>
      </c>
      <c r="M3041" s="57">
        <f>IF(AND(B3041&lt;&gt;"1_Электроинструмент",B3041&lt;&gt;"2_Садовая техника"),$J$5,IF($J$4&lt;=20%,$J$4,IFERROR(VLOOKUP(S3041,LEGEND!$L$2:$M$5,2,FALSE),$J$4)))</f>
        <v>0</v>
      </c>
      <c r="N3041" s="48" t="s">
        <v>60</v>
      </c>
      <c r="O3041" s="6" t="s">
        <v>42</v>
      </c>
      <c r="P3041" s="49" t="s">
        <v>66</v>
      </c>
      <c r="Q3041" s="49" t="s">
        <v>67</v>
      </c>
      <c r="R3041" s="6" t="s">
        <v>60</v>
      </c>
      <c r="S3041" s="49" t="s">
        <v>60</v>
      </c>
      <c r="T3041" s="73" t="str">
        <f>IF(_xlfn.XLOOKUP(I3041,LEGEND!B:B,LEGEND!H:H)&lt;&gt;"-",HYPERLINK(_xlfn.XLOOKUP(I3041,LEGEND!B:B,LEGEND!H:H),"link"),_xlfn.XLOOKUP(I3041,LEGEND!B:B,LEGEND!H:H))</f>
        <v>-</v>
      </c>
      <c r="U3041" s="73" t="str">
        <f>HYPERLINK(_xlfn.XLOOKUP(I3041,LEGEND!B:B,LEGEND!I:I))</f>
        <v>https://milwaukee-media-images.s3.amazonaws.com/hi/4932479950--Hero_1.jpg</v>
      </c>
      <c r="V3041" s="51" t="s">
        <v>24083</v>
      </c>
      <c r="W3041" s="63" t="s">
        <v>1189</v>
      </c>
      <c r="X3041" s="64">
        <v>290</v>
      </c>
      <c r="Y3041" s="64">
        <v>240</v>
      </c>
      <c r="Z3041" s="64">
        <v>95</v>
      </c>
      <c r="AA3041" s="84">
        <v>7.7</v>
      </c>
      <c r="AB3041" s="85">
        <v>1</v>
      </c>
      <c r="AC3041" s="85">
        <v>1</v>
      </c>
    </row>
    <row r="3042" spans="1:29" ht="38.25">
      <c r="A3042" s="1"/>
      <c r="B3042" s="6" t="s">
        <v>8777</v>
      </c>
      <c r="C3042" s="6" t="s">
        <v>8778</v>
      </c>
      <c r="D3042" s="6" t="s">
        <v>16895</v>
      </c>
      <c r="E3042" s="49" t="s">
        <v>16933</v>
      </c>
      <c r="F3042" s="6" t="s">
        <v>8839</v>
      </c>
      <c r="G3042" s="6" t="s">
        <v>60</v>
      </c>
      <c r="H3042" s="6" t="s">
        <v>60</v>
      </c>
      <c r="I3042" s="60" t="s">
        <v>24084</v>
      </c>
      <c r="J3042" s="49" t="s">
        <v>24085</v>
      </c>
      <c r="K3042" s="6" t="s">
        <v>24086</v>
      </c>
      <c r="L3042" s="29">
        <f>IF($J$6="с учетом НДС",VLOOKUP(I3042,LEGEND!B:E,4,0)*(1-M3042),VLOOKUP(I3042,LEGEND!B:E,4,0)*(1-M3042)/1.2)</f>
        <v>6600</v>
      </c>
      <c r="M3042" s="57">
        <f>IF(AND(B3042&lt;&gt;"1_Электроинструмент",B3042&lt;&gt;"2_Садовая техника"),$J$5,IF($J$4&lt;=20%,$J$4,IFERROR(VLOOKUP(S3042,LEGEND!$L$2:$M$5,2,FALSE),$J$4)))</f>
        <v>0</v>
      </c>
      <c r="N3042" s="48" t="s">
        <v>60</v>
      </c>
      <c r="O3042" s="6" t="s">
        <v>42</v>
      </c>
      <c r="P3042" s="49" t="s">
        <v>66</v>
      </c>
      <c r="Q3042" s="49" t="s">
        <v>67</v>
      </c>
      <c r="R3042" s="6" t="s">
        <v>60</v>
      </c>
      <c r="S3042" s="49" t="s">
        <v>60</v>
      </c>
      <c r="T3042" s="73" t="str">
        <f>IF(_xlfn.XLOOKUP(I3042,LEGEND!B:B,LEGEND!H:H)&lt;&gt;"-",HYPERLINK(_xlfn.XLOOKUP(I3042,LEGEND!B:B,LEGEND!H:H),"link"),_xlfn.XLOOKUP(I3042,LEGEND!B:B,LEGEND!H:H))</f>
        <v>-</v>
      </c>
      <c r="U3042" s="73" t="str">
        <f>HYPERLINK(_xlfn.XLOOKUP(I3042,LEGEND!B:B,LEGEND!I:I))</f>
        <v>https://milwaukee-media-images.s3.amazonaws.com/hi/4932479951--Hero_1.jpg</v>
      </c>
      <c r="V3042" s="51" t="s">
        <v>24087</v>
      </c>
      <c r="W3042" s="63" t="s">
        <v>1189</v>
      </c>
      <c r="X3042" s="64">
        <v>290</v>
      </c>
      <c r="Y3042" s="64">
        <v>240</v>
      </c>
      <c r="Z3042" s="64">
        <v>95</v>
      </c>
      <c r="AA3042" s="84">
        <v>9.75</v>
      </c>
      <c r="AB3042" s="85">
        <v>1</v>
      </c>
      <c r="AC3042" s="85">
        <v>1</v>
      </c>
    </row>
    <row r="3043" spans="1:29" ht="38.25">
      <c r="A3043" s="1"/>
      <c r="B3043" s="6" t="s">
        <v>8777</v>
      </c>
      <c r="C3043" s="6" t="s">
        <v>8778</v>
      </c>
      <c r="D3043" s="6" t="s">
        <v>16895</v>
      </c>
      <c r="E3043" s="49" t="s">
        <v>16933</v>
      </c>
      <c r="F3043" s="6" t="s">
        <v>8839</v>
      </c>
      <c r="G3043" s="6" t="s">
        <v>60</v>
      </c>
      <c r="H3043" s="6" t="s">
        <v>60</v>
      </c>
      <c r="I3043" s="60" t="s">
        <v>24088</v>
      </c>
      <c r="J3043" s="49" t="s">
        <v>24089</v>
      </c>
      <c r="K3043" s="6" t="s">
        <v>24090</v>
      </c>
      <c r="L3043" s="29">
        <f>IF($J$6="с учетом НДС",VLOOKUP(I3043,LEGEND!B:E,4,0)*(1-M3043),VLOOKUP(I3043,LEGEND!B:E,4,0)*(1-M3043)/1.2)</f>
        <v>7100</v>
      </c>
      <c r="M3043" s="57">
        <f>IF(AND(B3043&lt;&gt;"1_Электроинструмент",B3043&lt;&gt;"2_Садовая техника"),$J$5,IF($J$4&lt;=20%,$J$4,IFERROR(VLOOKUP(S3043,LEGEND!$L$2:$M$5,2,FALSE),$J$4)))</f>
        <v>0</v>
      </c>
      <c r="N3043" s="48" t="s">
        <v>60</v>
      </c>
      <c r="O3043" s="6" t="s">
        <v>42</v>
      </c>
      <c r="P3043" s="49" t="s">
        <v>66</v>
      </c>
      <c r="Q3043" s="49" t="s">
        <v>67</v>
      </c>
      <c r="R3043" s="6" t="s">
        <v>60</v>
      </c>
      <c r="S3043" s="49" t="s">
        <v>60</v>
      </c>
      <c r="T3043" s="73" t="str">
        <f>IF(_xlfn.XLOOKUP(I3043,LEGEND!B:B,LEGEND!H:H)&lt;&gt;"-",HYPERLINK(_xlfn.XLOOKUP(I3043,LEGEND!B:B,LEGEND!H:H),"link"),_xlfn.XLOOKUP(I3043,LEGEND!B:B,LEGEND!H:H))</f>
        <v>-</v>
      </c>
      <c r="U3043" s="73" t="str">
        <f>HYPERLINK(_xlfn.XLOOKUP(I3043,LEGEND!B:B,LEGEND!I:I))</f>
        <v>https://milwaukee-media-images.s3.amazonaws.com/hi/4932479952--Hero_1.jpg</v>
      </c>
      <c r="V3043" s="51" t="s">
        <v>24091</v>
      </c>
      <c r="W3043" s="63" t="s">
        <v>1189</v>
      </c>
      <c r="X3043" s="64">
        <v>290</v>
      </c>
      <c r="Y3043" s="64">
        <v>240</v>
      </c>
      <c r="Z3043" s="64">
        <v>95</v>
      </c>
      <c r="AA3043" s="84">
        <v>10.65</v>
      </c>
      <c r="AB3043" s="85">
        <v>1</v>
      </c>
      <c r="AC3043" s="85">
        <v>1</v>
      </c>
    </row>
    <row r="3044" spans="1:29" ht="38.25">
      <c r="A3044" s="1"/>
      <c r="B3044" s="6" t="s">
        <v>8777</v>
      </c>
      <c r="C3044" s="6" t="s">
        <v>8778</v>
      </c>
      <c r="D3044" s="6" t="s">
        <v>16895</v>
      </c>
      <c r="E3044" s="49" t="s">
        <v>16933</v>
      </c>
      <c r="F3044" s="6" t="s">
        <v>8839</v>
      </c>
      <c r="G3044" s="6" t="s">
        <v>60</v>
      </c>
      <c r="H3044" s="6" t="s">
        <v>60</v>
      </c>
      <c r="I3044" s="60" t="s">
        <v>24096</v>
      </c>
      <c r="J3044" s="49" t="s">
        <v>24097</v>
      </c>
      <c r="K3044" s="6" t="s">
        <v>24098</v>
      </c>
      <c r="L3044" s="29">
        <f>IF($J$6="с учетом НДС",VLOOKUP(I3044,LEGEND!B:E,4,0)*(1-M3044),VLOOKUP(I3044,LEGEND!B:E,4,0)*(1-M3044)/1.2)</f>
        <v>7200</v>
      </c>
      <c r="M3044" s="57">
        <f>IF(AND(B3044&lt;&gt;"1_Электроинструмент",B3044&lt;&gt;"2_Садовая техника"),$J$5,IF($J$4&lt;=20%,$J$4,IFERROR(VLOOKUP(S3044,LEGEND!$L$2:$M$5,2,FALSE),$J$4)))</f>
        <v>0</v>
      </c>
      <c r="N3044" s="48" t="s">
        <v>60</v>
      </c>
      <c r="O3044" s="6" t="s">
        <v>42</v>
      </c>
      <c r="P3044" s="49" t="s">
        <v>66</v>
      </c>
      <c r="Q3044" s="49" t="s">
        <v>67</v>
      </c>
      <c r="R3044" s="6" t="s">
        <v>60</v>
      </c>
      <c r="S3044" s="49" t="s">
        <v>60</v>
      </c>
      <c r="T3044" s="73" t="str">
        <f>IF(_xlfn.XLOOKUP(I3044,LEGEND!B:B,LEGEND!H:H)&lt;&gt;"-",HYPERLINK(_xlfn.XLOOKUP(I3044,LEGEND!B:B,LEGEND!H:H),"link"),_xlfn.XLOOKUP(I3044,LEGEND!B:B,LEGEND!H:H))</f>
        <v>-</v>
      </c>
      <c r="U3044" s="73" t="str">
        <f>HYPERLINK(_xlfn.XLOOKUP(I3044,LEGEND!B:B,LEGEND!I:I))</f>
        <v>https://milwaukee-media-images.s3.amazonaws.com/hi/4932479954--Hero_1.jpg</v>
      </c>
      <c r="V3044" s="51" t="s">
        <v>24099</v>
      </c>
      <c r="W3044" s="63" t="s">
        <v>1189</v>
      </c>
      <c r="X3044" s="64">
        <v>290</v>
      </c>
      <c r="Y3044" s="64">
        <v>237</v>
      </c>
      <c r="Z3044" s="64">
        <v>97</v>
      </c>
      <c r="AA3044" s="84">
        <v>9.4420000000000002</v>
      </c>
      <c r="AB3044" s="85">
        <v>1</v>
      </c>
      <c r="AC3044" s="85">
        <v>1</v>
      </c>
    </row>
    <row r="3045" spans="1:29" ht="38.25">
      <c r="A3045" s="1"/>
      <c r="B3045" s="6" t="s">
        <v>8777</v>
      </c>
      <c r="C3045" s="6" t="s">
        <v>8778</v>
      </c>
      <c r="D3045" s="6" t="s">
        <v>16895</v>
      </c>
      <c r="E3045" s="49" t="s">
        <v>16933</v>
      </c>
      <c r="F3045" s="6" t="s">
        <v>8839</v>
      </c>
      <c r="G3045" s="6" t="s">
        <v>60</v>
      </c>
      <c r="H3045" s="6" t="s">
        <v>60</v>
      </c>
      <c r="I3045" s="60" t="s">
        <v>24076</v>
      </c>
      <c r="J3045" s="49" t="s">
        <v>24077</v>
      </c>
      <c r="K3045" s="6" t="s">
        <v>24078</v>
      </c>
      <c r="L3045" s="29">
        <f>IF($J$6="с учетом НДС",VLOOKUP(I3045,LEGEND!B:E,4,0)*(1-M3045),VLOOKUP(I3045,LEGEND!B:E,4,0)*(1-M3045)/1.2)</f>
        <v>7700</v>
      </c>
      <c r="M3045" s="57">
        <f>IF(AND(B3045&lt;&gt;"1_Электроинструмент",B3045&lt;&gt;"2_Садовая техника"),$J$5,IF($J$4&lt;=20%,$J$4,IFERROR(VLOOKUP(S3045,LEGEND!$L$2:$M$5,2,FALSE),$J$4)))</f>
        <v>0</v>
      </c>
      <c r="N3045" s="48" t="s">
        <v>60</v>
      </c>
      <c r="O3045" s="6" t="s">
        <v>42</v>
      </c>
      <c r="P3045" s="49" t="s">
        <v>66</v>
      </c>
      <c r="Q3045" s="49" t="s">
        <v>67</v>
      </c>
      <c r="R3045" s="6" t="s">
        <v>60</v>
      </c>
      <c r="S3045" s="49" t="s">
        <v>60</v>
      </c>
      <c r="T3045" s="73" t="str">
        <f>IF(_xlfn.XLOOKUP(I3045,LEGEND!B:B,LEGEND!H:H)&lt;&gt;"-",HYPERLINK(_xlfn.XLOOKUP(I3045,LEGEND!B:B,LEGEND!H:H),"link"),_xlfn.XLOOKUP(I3045,LEGEND!B:B,LEGEND!H:H))</f>
        <v>-</v>
      </c>
      <c r="U3045" s="73" t="str">
        <f>HYPERLINK(_xlfn.XLOOKUP(I3045,LEGEND!B:B,LEGEND!I:I))</f>
        <v>https://milwaukee-media-images.s3.amazonaws.com/hi/4932479949--Hero_1.jpg</v>
      </c>
      <c r="V3045" s="51" t="s">
        <v>24079</v>
      </c>
      <c r="W3045" s="63" t="s">
        <v>1189</v>
      </c>
      <c r="X3045" s="64">
        <v>235</v>
      </c>
      <c r="Y3045" s="64">
        <v>235</v>
      </c>
      <c r="Z3045" s="64">
        <v>100</v>
      </c>
      <c r="AA3045" s="84">
        <v>9.92</v>
      </c>
      <c r="AB3045" s="85">
        <v>1</v>
      </c>
      <c r="AC3045" s="85">
        <v>1</v>
      </c>
    </row>
    <row r="3046" spans="1:29" ht="38.25">
      <c r="A3046" s="1"/>
      <c r="B3046" s="6" t="s">
        <v>8777</v>
      </c>
      <c r="C3046" s="6" t="s">
        <v>8778</v>
      </c>
      <c r="D3046" s="6" t="s">
        <v>16895</v>
      </c>
      <c r="E3046" s="49" t="s">
        <v>16933</v>
      </c>
      <c r="F3046" s="6" t="s">
        <v>8839</v>
      </c>
      <c r="G3046" s="6" t="s">
        <v>60</v>
      </c>
      <c r="H3046" s="6" t="s">
        <v>60</v>
      </c>
      <c r="I3046" s="60" t="s">
        <v>24100</v>
      </c>
      <c r="J3046" s="49" t="s">
        <v>24101</v>
      </c>
      <c r="K3046" s="6" t="s">
        <v>24102</v>
      </c>
      <c r="L3046" s="29">
        <f>IF($J$6="с учетом НДС",VLOOKUP(I3046,LEGEND!B:E,4,0)*(1-M3046),VLOOKUP(I3046,LEGEND!B:E,4,0)*(1-M3046)/1.2)</f>
        <v>8500</v>
      </c>
      <c r="M3046" s="57">
        <f>IF(AND(B3046&lt;&gt;"1_Электроинструмент",B3046&lt;&gt;"2_Садовая техника"),$J$5,IF($J$4&lt;=20%,$J$4,IFERROR(VLOOKUP(S3046,LEGEND!$L$2:$M$5,2,FALSE),$J$4)))</f>
        <v>0</v>
      </c>
      <c r="N3046" s="48" t="s">
        <v>60</v>
      </c>
      <c r="O3046" s="6" t="s">
        <v>42</v>
      </c>
      <c r="P3046" s="49" t="s">
        <v>66</v>
      </c>
      <c r="Q3046" s="49" t="s">
        <v>67</v>
      </c>
      <c r="R3046" s="6" t="s">
        <v>60</v>
      </c>
      <c r="S3046" s="49" t="s">
        <v>60</v>
      </c>
      <c r="T3046" s="73" t="str">
        <f>IF(_xlfn.XLOOKUP(I3046,LEGEND!B:B,LEGEND!H:H)&lt;&gt;"-",HYPERLINK(_xlfn.XLOOKUP(I3046,LEGEND!B:B,LEGEND!H:H),"link"),_xlfn.XLOOKUP(I3046,LEGEND!B:B,LEGEND!H:H))</f>
        <v>-</v>
      </c>
      <c r="U3046" s="73" t="str">
        <f>HYPERLINK(_xlfn.XLOOKUP(I3046,LEGEND!B:B,LEGEND!I:I))</f>
        <v>https://milwaukee-media-images.s3.amazonaws.com/hi/4932479955--Hero_1.jpg</v>
      </c>
      <c r="V3046" s="51" t="s">
        <v>24103</v>
      </c>
      <c r="W3046" s="63" t="s">
        <v>1189</v>
      </c>
      <c r="X3046" s="64">
        <v>290</v>
      </c>
      <c r="Y3046" s="64">
        <v>238</v>
      </c>
      <c r="Z3046" s="64">
        <v>97</v>
      </c>
      <c r="AA3046" s="84">
        <v>9.94</v>
      </c>
      <c r="AB3046" s="85">
        <v>1</v>
      </c>
      <c r="AC3046" s="85">
        <v>1</v>
      </c>
    </row>
    <row r="3047" spans="1:29" ht="38.25">
      <c r="A3047" s="1"/>
      <c r="B3047" s="6" t="s">
        <v>8777</v>
      </c>
      <c r="C3047" s="6" t="s">
        <v>8778</v>
      </c>
      <c r="D3047" s="6" t="s">
        <v>16895</v>
      </c>
      <c r="E3047" s="49" t="s">
        <v>16933</v>
      </c>
      <c r="F3047" s="6" t="s">
        <v>8839</v>
      </c>
      <c r="G3047" s="6" t="s">
        <v>60</v>
      </c>
      <c r="H3047" s="6" t="s">
        <v>60</v>
      </c>
      <c r="I3047" s="60" t="s">
        <v>24104</v>
      </c>
      <c r="J3047" s="49" t="s">
        <v>24105</v>
      </c>
      <c r="K3047" s="6" t="s">
        <v>24106</v>
      </c>
      <c r="L3047" s="29">
        <f>IF($J$6="с учетом НДС",VLOOKUP(I3047,LEGEND!B:E,4,0)*(1-M3047),VLOOKUP(I3047,LEGEND!B:E,4,0)*(1-M3047)/1.2)</f>
        <v>9200</v>
      </c>
      <c r="M3047" s="57">
        <f>IF(AND(B3047&lt;&gt;"1_Электроинструмент",B3047&lt;&gt;"2_Садовая техника"),$J$5,IF($J$4&lt;=20%,$J$4,IFERROR(VLOOKUP(S3047,LEGEND!$L$2:$M$5,2,FALSE),$J$4)))</f>
        <v>0</v>
      </c>
      <c r="N3047" s="48" t="s">
        <v>60</v>
      </c>
      <c r="O3047" s="6" t="s">
        <v>42</v>
      </c>
      <c r="P3047" s="49" t="s">
        <v>66</v>
      </c>
      <c r="Q3047" s="49" t="s">
        <v>67</v>
      </c>
      <c r="R3047" s="6" t="s">
        <v>60</v>
      </c>
      <c r="S3047" s="49" t="s">
        <v>60</v>
      </c>
      <c r="T3047" s="73" t="str">
        <f>IF(_xlfn.XLOOKUP(I3047,LEGEND!B:B,LEGEND!H:H)&lt;&gt;"-",HYPERLINK(_xlfn.XLOOKUP(I3047,LEGEND!B:B,LEGEND!H:H),"link"),_xlfn.XLOOKUP(I3047,LEGEND!B:B,LEGEND!H:H))</f>
        <v>-</v>
      </c>
      <c r="U3047" s="73" t="str">
        <f>HYPERLINK(_xlfn.XLOOKUP(I3047,LEGEND!B:B,LEGEND!I:I))</f>
        <v>https://milwaukee-media-images.s3.amazonaws.com/hi/4932479956--Hero_1.jpg</v>
      </c>
      <c r="V3047" s="51" t="s">
        <v>24107</v>
      </c>
      <c r="W3047" s="63" t="s">
        <v>1189</v>
      </c>
      <c r="X3047" s="64">
        <v>290</v>
      </c>
      <c r="Y3047" s="64">
        <v>235</v>
      </c>
      <c r="Z3047" s="64">
        <v>99</v>
      </c>
      <c r="AA3047" s="84">
        <v>11.188000000000001</v>
      </c>
      <c r="AB3047" s="85">
        <v>1</v>
      </c>
      <c r="AC3047" s="85">
        <v>1</v>
      </c>
    </row>
    <row r="3048" spans="1:29" ht="38.25">
      <c r="A3048" s="1"/>
      <c r="B3048" s="6" t="s">
        <v>8777</v>
      </c>
      <c r="C3048" s="6" t="s">
        <v>8778</v>
      </c>
      <c r="D3048" s="6" t="s">
        <v>16895</v>
      </c>
      <c r="E3048" s="49" t="s">
        <v>16933</v>
      </c>
      <c r="F3048" s="6" t="s">
        <v>8839</v>
      </c>
      <c r="G3048" s="6" t="s">
        <v>60</v>
      </c>
      <c r="H3048" s="6" t="s">
        <v>60</v>
      </c>
      <c r="I3048" s="60" t="s">
        <v>24092</v>
      </c>
      <c r="J3048" s="49" t="s">
        <v>24093</v>
      </c>
      <c r="K3048" s="6" t="s">
        <v>24094</v>
      </c>
      <c r="L3048" s="29">
        <f>IF($J$6="с учетом НДС",VLOOKUP(I3048,LEGEND!B:E,4,0)*(1-M3048),VLOOKUP(I3048,LEGEND!B:E,4,0)*(1-M3048)/1.2)</f>
        <v>10000</v>
      </c>
      <c r="M3048" s="57">
        <f>IF(AND(B3048&lt;&gt;"1_Электроинструмент",B3048&lt;&gt;"2_Садовая техника"),$J$5,IF($J$4&lt;=20%,$J$4,IFERROR(VLOOKUP(S3048,LEGEND!$L$2:$M$5,2,FALSE),$J$4)))</f>
        <v>0</v>
      </c>
      <c r="N3048" s="48" t="s">
        <v>60</v>
      </c>
      <c r="O3048" s="6" t="s">
        <v>42</v>
      </c>
      <c r="P3048" s="49" t="s">
        <v>66</v>
      </c>
      <c r="Q3048" s="49" t="s">
        <v>67</v>
      </c>
      <c r="R3048" s="6" t="s">
        <v>60</v>
      </c>
      <c r="S3048" s="49" t="s">
        <v>60</v>
      </c>
      <c r="T3048" s="73" t="str">
        <f>IF(_xlfn.XLOOKUP(I3048,LEGEND!B:B,LEGEND!H:H)&lt;&gt;"-",HYPERLINK(_xlfn.XLOOKUP(I3048,LEGEND!B:B,LEGEND!H:H),"link"),_xlfn.XLOOKUP(I3048,LEGEND!B:B,LEGEND!H:H))</f>
        <v>-</v>
      </c>
      <c r="U3048" s="73" t="str">
        <f>HYPERLINK(_xlfn.XLOOKUP(I3048,LEGEND!B:B,LEGEND!I:I))</f>
        <v>https://milwaukee-media-images.s3.amazonaws.com/hi/4932479953--Hero_1.jpg</v>
      </c>
      <c r="V3048" s="51" t="s">
        <v>24095</v>
      </c>
      <c r="W3048" s="63" t="s">
        <v>1189</v>
      </c>
      <c r="X3048" s="64">
        <v>290</v>
      </c>
      <c r="Y3048" s="64">
        <v>239</v>
      </c>
      <c r="Z3048" s="64">
        <v>97</v>
      </c>
      <c r="AA3048" s="84">
        <v>10.16</v>
      </c>
      <c r="AB3048" s="85">
        <v>1</v>
      </c>
      <c r="AC3048" s="85">
        <v>1</v>
      </c>
    </row>
    <row r="3049" spans="1:29" ht="25.5">
      <c r="A3049" s="1"/>
      <c r="B3049" s="6" t="s">
        <v>8777</v>
      </c>
      <c r="C3049" s="6" t="s">
        <v>8778</v>
      </c>
      <c r="D3049" s="6" t="s">
        <v>16895</v>
      </c>
      <c r="E3049" s="49" t="s">
        <v>16933</v>
      </c>
      <c r="F3049" s="6" t="s">
        <v>4070</v>
      </c>
      <c r="G3049" s="6" t="s">
        <v>60</v>
      </c>
      <c r="H3049" s="6" t="s">
        <v>60</v>
      </c>
      <c r="I3049" s="60" t="s">
        <v>16934</v>
      </c>
      <c r="J3049" s="49" t="s">
        <v>16935</v>
      </c>
      <c r="K3049" s="6" t="s">
        <v>16936</v>
      </c>
      <c r="L3049" s="29">
        <f>IF($J$6="с учетом НДС",VLOOKUP(I3049,LEGEND!B:E,4,0)*(1-M3049),VLOOKUP(I3049,LEGEND!B:E,4,0)*(1-M3049)/1.2)</f>
        <v>1750</v>
      </c>
      <c r="M3049" s="57">
        <f>IF(AND(B3049&lt;&gt;"1_Электроинструмент",B3049&lt;&gt;"2_Садовая техника"),$J$5,IF($J$4&lt;=20%,$J$4,IFERROR(VLOOKUP(S3049,LEGEND!$L$2:$M$5,2,FALSE),$J$4)))</f>
        <v>0</v>
      </c>
      <c r="N3049" s="48" t="s">
        <v>60</v>
      </c>
      <c r="O3049" s="6" t="s">
        <v>60</v>
      </c>
      <c r="P3049" s="49" t="s">
        <v>66</v>
      </c>
      <c r="Q3049" s="49" t="s">
        <v>67</v>
      </c>
      <c r="R3049" s="6" t="s">
        <v>60</v>
      </c>
      <c r="S3049" s="49" t="s">
        <v>60</v>
      </c>
      <c r="T3049" s="73" t="str">
        <f>IF(_xlfn.XLOOKUP(I3049,LEGEND!B:B,LEGEND!H:H)&lt;&gt;"-",HYPERLINK(_xlfn.XLOOKUP(I3049,LEGEND!B:B,LEGEND!H:H),"link"),_xlfn.XLOOKUP(I3049,LEGEND!B:B,LEGEND!H:H))</f>
        <v>link</v>
      </c>
      <c r="U3049" s="73" t="str">
        <f>HYPERLINK(_xlfn.XLOOKUP(I3049,LEGEND!B:B,LEGEND!I:I))</f>
        <v>https://milwaukee-media-images.s3.amazonaws.com/hi/4932459140--Hero_1.jpg</v>
      </c>
      <c r="V3049" s="51" t="s">
        <v>16937</v>
      </c>
      <c r="W3049" s="63" t="s">
        <v>71</v>
      </c>
      <c r="X3049" s="64">
        <v>145</v>
      </c>
      <c r="Y3049" s="64">
        <v>65</v>
      </c>
      <c r="Z3049" s="64">
        <v>50</v>
      </c>
      <c r="AA3049" s="84">
        <v>0.96</v>
      </c>
      <c r="AB3049" s="85">
        <v>2000</v>
      </c>
      <c r="AC3049" s="85">
        <v>1</v>
      </c>
    </row>
    <row r="3050" spans="1:29" ht="25.5">
      <c r="A3050" s="1"/>
      <c r="B3050" s="6" t="s">
        <v>8777</v>
      </c>
      <c r="C3050" s="6" t="s">
        <v>8778</v>
      </c>
      <c r="D3050" s="6" t="s">
        <v>16895</v>
      </c>
      <c r="E3050" s="49" t="s">
        <v>16933</v>
      </c>
      <c r="F3050" s="6" t="s">
        <v>4070</v>
      </c>
      <c r="G3050" s="6" t="s">
        <v>60</v>
      </c>
      <c r="H3050" s="6" t="s">
        <v>60</v>
      </c>
      <c r="I3050" s="60" t="s">
        <v>16938</v>
      </c>
      <c r="J3050" s="49" t="s">
        <v>16939</v>
      </c>
      <c r="K3050" s="6" t="s">
        <v>16940</v>
      </c>
      <c r="L3050" s="29">
        <f>IF($J$6="с учетом НДС",VLOOKUP(I3050,LEGEND!B:E,4,0)*(1-M3050),VLOOKUP(I3050,LEGEND!B:E,4,0)*(1-M3050)/1.2)</f>
        <v>1750</v>
      </c>
      <c r="M3050" s="57">
        <f>IF(AND(B3050&lt;&gt;"1_Электроинструмент",B3050&lt;&gt;"2_Садовая техника"),$J$5,IF($J$4&lt;=20%,$J$4,IFERROR(VLOOKUP(S3050,LEGEND!$L$2:$M$5,2,FALSE),$J$4)))</f>
        <v>0</v>
      </c>
      <c r="N3050" s="48" t="s">
        <v>60</v>
      </c>
      <c r="O3050" s="6" t="s">
        <v>60</v>
      </c>
      <c r="P3050" s="49" t="s">
        <v>66</v>
      </c>
      <c r="Q3050" s="49" t="s">
        <v>67</v>
      </c>
      <c r="R3050" s="6" t="s">
        <v>60</v>
      </c>
      <c r="S3050" s="49" t="s">
        <v>60</v>
      </c>
      <c r="T3050" s="73" t="str">
        <f>IF(_xlfn.XLOOKUP(I3050,LEGEND!B:B,LEGEND!H:H)&lt;&gt;"-",HYPERLINK(_xlfn.XLOOKUP(I3050,LEGEND!B:B,LEGEND!H:H),"link"),_xlfn.XLOOKUP(I3050,LEGEND!B:B,LEGEND!H:H))</f>
        <v>link</v>
      </c>
      <c r="U3050" s="73" t="str">
        <f>HYPERLINK(_xlfn.XLOOKUP(I3050,LEGEND!B:B,LEGEND!I:I))</f>
        <v>https://milwaukee-media-images.s3.amazonaws.com/hi/4932459126--Hero_1.jpg</v>
      </c>
      <c r="V3050" s="51" t="s">
        <v>16941</v>
      </c>
      <c r="W3050" s="63" t="s">
        <v>1189</v>
      </c>
      <c r="X3050" s="64">
        <v>137</v>
      </c>
      <c r="Y3050" s="64">
        <v>62</v>
      </c>
      <c r="Z3050" s="64">
        <v>48</v>
      </c>
      <c r="AA3050" s="84">
        <v>1.1379999999999999</v>
      </c>
      <c r="AB3050" s="85">
        <v>5000</v>
      </c>
      <c r="AC3050" s="85">
        <v>1</v>
      </c>
    </row>
    <row r="3051" spans="1:29" ht="25.5">
      <c r="A3051" s="1"/>
      <c r="B3051" s="6" t="s">
        <v>8777</v>
      </c>
      <c r="C3051" s="6" t="s">
        <v>8778</v>
      </c>
      <c r="D3051" s="6" t="s">
        <v>16895</v>
      </c>
      <c r="E3051" s="49" t="s">
        <v>16933</v>
      </c>
      <c r="F3051" s="6" t="s">
        <v>4070</v>
      </c>
      <c r="G3051" s="6" t="s">
        <v>60</v>
      </c>
      <c r="H3051" s="6" t="s">
        <v>60</v>
      </c>
      <c r="I3051" s="60" t="s">
        <v>16942</v>
      </c>
      <c r="J3051" s="49" t="s">
        <v>16943</v>
      </c>
      <c r="K3051" s="6" t="s">
        <v>16944</v>
      </c>
      <c r="L3051" s="29">
        <f>IF($J$6="с учетом НДС",VLOOKUP(I3051,LEGEND!B:E,4,0)*(1-M3051),VLOOKUP(I3051,LEGEND!B:E,4,0)*(1-M3051)/1.2)</f>
        <v>1880</v>
      </c>
      <c r="M3051" s="57">
        <f>IF(AND(B3051&lt;&gt;"1_Электроинструмент",B3051&lt;&gt;"2_Садовая техника"),$J$5,IF($J$4&lt;=20%,$J$4,IFERROR(VLOOKUP(S3051,LEGEND!$L$2:$M$5,2,FALSE),$J$4)))</f>
        <v>0</v>
      </c>
      <c r="N3051" s="48" t="s">
        <v>60</v>
      </c>
      <c r="O3051" s="6" t="s">
        <v>60</v>
      </c>
      <c r="P3051" s="49" t="s">
        <v>66</v>
      </c>
      <c r="Q3051" s="49" t="s">
        <v>67</v>
      </c>
      <c r="R3051" s="6" t="s">
        <v>60</v>
      </c>
      <c r="S3051" s="49" t="s">
        <v>60</v>
      </c>
      <c r="T3051" s="73" t="str">
        <f>IF(_xlfn.XLOOKUP(I3051,LEGEND!B:B,LEGEND!H:H)&lt;&gt;"-",HYPERLINK(_xlfn.XLOOKUP(I3051,LEGEND!B:B,LEGEND!H:H),"link"),_xlfn.XLOOKUP(I3051,LEGEND!B:B,LEGEND!H:H))</f>
        <v>link</v>
      </c>
      <c r="U3051" s="73" t="str">
        <f>HYPERLINK(_xlfn.XLOOKUP(I3051,LEGEND!B:B,LEGEND!I:I))</f>
        <v>https://milwaukee-media-images.s3.amazonaws.com/hi/4932459141--Hero_1.jpg</v>
      </c>
      <c r="V3051" s="51" t="s">
        <v>16945</v>
      </c>
      <c r="W3051" s="63" t="s">
        <v>71</v>
      </c>
      <c r="X3051" s="64">
        <v>145</v>
      </c>
      <c r="Y3051" s="64">
        <v>65</v>
      </c>
      <c r="Z3051" s="64">
        <v>50</v>
      </c>
      <c r="AA3051" s="84">
        <v>1.1080000000000001</v>
      </c>
      <c r="AB3051" s="85">
        <v>2000</v>
      </c>
      <c r="AC3051" s="85">
        <v>1</v>
      </c>
    </row>
    <row r="3052" spans="1:29" ht="25.5">
      <c r="A3052" s="1"/>
      <c r="B3052" s="6" t="s">
        <v>8777</v>
      </c>
      <c r="C3052" s="6" t="s">
        <v>8778</v>
      </c>
      <c r="D3052" s="6" t="s">
        <v>16895</v>
      </c>
      <c r="E3052" s="49" t="s">
        <v>16933</v>
      </c>
      <c r="F3052" s="6" t="s">
        <v>4070</v>
      </c>
      <c r="G3052" s="6" t="s">
        <v>60</v>
      </c>
      <c r="H3052" s="6" t="s">
        <v>60</v>
      </c>
      <c r="I3052" s="60" t="s">
        <v>16946</v>
      </c>
      <c r="J3052" s="49" t="s">
        <v>16947</v>
      </c>
      <c r="K3052" s="6" t="s">
        <v>16948</v>
      </c>
      <c r="L3052" s="29">
        <f>IF($J$6="с учетом НДС",VLOOKUP(I3052,LEGEND!B:E,4,0)*(1-M3052),VLOOKUP(I3052,LEGEND!B:E,4,0)*(1-M3052)/1.2)</f>
        <v>1880</v>
      </c>
      <c r="M3052" s="57">
        <f>IF(AND(B3052&lt;&gt;"1_Электроинструмент",B3052&lt;&gt;"2_Садовая техника"),$J$5,IF($J$4&lt;=20%,$J$4,IFERROR(VLOOKUP(S3052,LEGEND!$L$2:$M$5,2,FALSE),$J$4)))</f>
        <v>0</v>
      </c>
      <c r="N3052" s="48" t="s">
        <v>60</v>
      </c>
      <c r="O3052" s="6" t="s">
        <v>60</v>
      </c>
      <c r="P3052" s="49" t="s">
        <v>66</v>
      </c>
      <c r="Q3052" s="49" t="s">
        <v>67</v>
      </c>
      <c r="R3052" s="6" t="s">
        <v>60</v>
      </c>
      <c r="S3052" s="49" t="s">
        <v>60</v>
      </c>
      <c r="T3052" s="73" t="str">
        <f>IF(_xlfn.XLOOKUP(I3052,LEGEND!B:B,LEGEND!H:H)&lt;&gt;"-",HYPERLINK(_xlfn.XLOOKUP(I3052,LEGEND!B:B,LEGEND!H:H),"link"),_xlfn.XLOOKUP(I3052,LEGEND!B:B,LEGEND!H:H))</f>
        <v>link</v>
      </c>
      <c r="U3052" s="73" t="str">
        <f>HYPERLINK(_xlfn.XLOOKUP(I3052,LEGEND!B:B,LEGEND!I:I))</f>
        <v>https://milwaukee-media-images.s3.amazonaws.com/hi/4932459128--Hero_1.jpg</v>
      </c>
      <c r="V3052" s="51" t="s">
        <v>16949</v>
      </c>
      <c r="W3052" s="63" t="s">
        <v>1189</v>
      </c>
      <c r="X3052" s="64">
        <v>140</v>
      </c>
      <c r="Y3052" s="64">
        <v>62</v>
      </c>
      <c r="Z3052" s="64">
        <v>48</v>
      </c>
      <c r="AA3052" s="84">
        <v>1.74</v>
      </c>
      <c r="AB3052" s="85">
        <v>5000</v>
      </c>
      <c r="AC3052" s="85">
        <v>1</v>
      </c>
    </row>
    <row r="3053" spans="1:29" ht="25.5">
      <c r="A3053" s="1"/>
      <c r="B3053" s="6" t="s">
        <v>8777</v>
      </c>
      <c r="C3053" s="6" t="s">
        <v>8778</v>
      </c>
      <c r="D3053" s="6" t="s">
        <v>16895</v>
      </c>
      <c r="E3053" s="49" t="s">
        <v>16933</v>
      </c>
      <c r="F3053" s="6" t="s">
        <v>4070</v>
      </c>
      <c r="G3053" s="6" t="s">
        <v>60</v>
      </c>
      <c r="H3053" s="6" t="s">
        <v>60</v>
      </c>
      <c r="I3053" s="60" t="s">
        <v>16950</v>
      </c>
      <c r="J3053" s="49" t="s">
        <v>16951</v>
      </c>
      <c r="K3053" s="6" t="s">
        <v>16952</v>
      </c>
      <c r="L3053" s="29">
        <f>IF($J$6="с учетом НДС",VLOOKUP(I3053,LEGEND!B:E,4,0)*(1-M3053),VLOOKUP(I3053,LEGEND!B:E,4,0)*(1-M3053)/1.2)</f>
        <v>1880</v>
      </c>
      <c r="M3053" s="57">
        <f>IF(AND(B3053&lt;&gt;"1_Электроинструмент",B3053&lt;&gt;"2_Садовая техника"),$J$5,IF($J$4&lt;=20%,$J$4,IFERROR(VLOOKUP(S3053,LEGEND!$L$2:$M$5,2,FALSE),$J$4)))</f>
        <v>0</v>
      </c>
      <c r="N3053" s="48" t="s">
        <v>60</v>
      </c>
      <c r="O3053" s="6" t="s">
        <v>60</v>
      </c>
      <c r="P3053" s="49" t="s">
        <v>66</v>
      </c>
      <c r="Q3053" s="49" t="s">
        <v>67</v>
      </c>
      <c r="R3053" s="6" t="s">
        <v>60</v>
      </c>
      <c r="S3053" s="49" t="s">
        <v>60</v>
      </c>
      <c r="T3053" s="73" t="str">
        <f>IF(_xlfn.XLOOKUP(I3053,LEGEND!B:B,LEGEND!H:H)&lt;&gt;"-",HYPERLINK(_xlfn.XLOOKUP(I3053,LEGEND!B:B,LEGEND!H:H),"link"),_xlfn.XLOOKUP(I3053,LEGEND!B:B,LEGEND!H:H))</f>
        <v>link</v>
      </c>
      <c r="U3053" s="73" t="str">
        <f>HYPERLINK(_xlfn.XLOOKUP(I3053,LEGEND!B:B,LEGEND!I:I))</f>
        <v>https://milwaukee-media-images.s3.amazonaws.com/hi/4932459127--Hero_1.jpg</v>
      </c>
      <c r="V3053" s="51" t="s">
        <v>16953</v>
      </c>
      <c r="W3053" s="63" t="s">
        <v>1189</v>
      </c>
      <c r="X3053" s="64">
        <v>140</v>
      </c>
      <c r="Y3053" s="64">
        <v>62</v>
      </c>
      <c r="Z3053" s="64">
        <v>48</v>
      </c>
      <c r="AA3053" s="84">
        <v>1.3240000000000001</v>
      </c>
      <c r="AB3053" s="85">
        <v>5000</v>
      </c>
      <c r="AC3053" s="85">
        <v>1</v>
      </c>
    </row>
    <row r="3054" spans="1:29" ht="25.5">
      <c r="A3054" s="1"/>
      <c r="B3054" s="6" t="s">
        <v>8777</v>
      </c>
      <c r="C3054" s="6" t="s">
        <v>8778</v>
      </c>
      <c r="D3054" s="6" t="s">
        <v>16895</v>
      </c>
      <c r="E3054" s="49" t="s">
        <v>16933</v>
      </c>
      <c r="F3054" s="6" t="s">
        <v>4070</v>
      </c>
      <c r="G3054" s="6" t="s">
        <v>60</v>
      </c>
      <c r="H3054" s="6" t="s">
        <v>60</v>
      </c>
      <c r="I3054" s="60" t="s">
        <v>16954</v>
      </c>
      <c r="J3054" s="49" t="s">
        <v>16955</v>
      </c>
      <c r="K3054" s="6" t="s">
        <v>16956</v>
      </c>
      <c r="L3054" s="29">
        <f>IF($J$6="с учетом НДС",VLOOKUP(I3054,LEGEND!B:E,4,0)*(1-M3054),VLOOKUP(I3054,LEGEND!B:E,4,0)*(1-M3054)/1.2)</f>
        <v>1880</v>
      </c>
      <c r="M3054" s="57">
        <f>IF(AND(B3054&lt;&gt;"1_Электроинструмент",B3054&lt;&gt;"2_Садовая техника"),$J$5,IF($J$4&lt;=20%,$J$4,IFERROR(VLOOKUP(S3054,LEGEND!$L$2:$M$5,2,FALSE),$J$4)))</f>
        <v>0</v>
      </c>
      <c r="N3054" s="48" t="s">
        <v>60</v>
      </c>
      <c r="O3054" s="6" t="s">
        <v>60</v>
      </c>
      <c r="P3054" s="49" t="s">
        <v>66</v>
      </c>
      <c r="Q3054" s="49" t="s">
        <v>67</v>
      </c>
      <c r="R3054" s="6" t="s">
        <v>60</v>
      </c>
      <c r="S3054" s="49" t="s">
        <v>60</v>
      </c>
      <c r="T3054" s="73" t="str">
        <f>IF(_xlfn.XLOOKUP(I3054,LEGEND!B:B,LEGEND!H:H)&lt;&gt;"-",HYPERLINK(_xlfn.XLOOKUP(I3054,LEGEND!B:B,LEGEND!H:H),"link"),_xlfn.XLOOKUP(I3054,LEGEND!B:B,LEGEND!H:H))</f>
        <v>link</v>
      </c>
      <c r="U3054" s="73" t="str">
        <f>HYPERLINK(_xlfn.XLOOKUP(I3054,LEGEND!B:B,LEGEND!I:I))</f>
        <v>https://milwaukee-media-images.s3.amazonaws.com/hi/4932459130--Hero_1.jpg</v>
      </c>
      <c r="V3054" s="51" t="s">
        <v>16957</v>
      </c>
      <c r="W3054" s="63" t="s">
        <v>1189</v>
      </c>
      <c r="X3054" s="64">
        <v>140</v>
      </c>
      <c r="Y3054" s="64">
        <v>60</v>
      </c>
      <c r="Z3054" s="64">
        <v>45</v>
      </c>
      <c r="AA3054" s="84">
        <v>1.56</v>
      </c>
      <c r="AB3054" s="85">
        <v>4000</v>
      </c>
      <c r="AC3054" s="85">
        <v>1</v>
      </c>
    </row>
    <row r="3055" spans="1:29" ht="25.5">
      <c r="A3055" s="1"/>
      <c r="B3055" s="6" t="s">
        <v>8777</v>
      </c>
      <c r="C3055" s="6" t="s">
        <v>8778</v>
      </c>
      <c r="D3055" s="6" t="s">
        <v>16895</v>
      </c>
      <c r="E3055" s="49" t="s">
        <v>16933</v>
      </c>
      <c r="F3055" s="6" t="s">
        <v>4070</v>
      </c>
      <c r="G3055" s="6" t="s">
        <v>60</v>
      </c>
      <c r="H3055" s="6" t="s">
        <v>60</v>
      </c>
      <c r="I3055" s="60" t="s">
        <v>16958</v>
      </c>
      <c r="J3055" s="49" t="s">
        <v>16959</v>
      </c>
      <c r="K3055" s="6" t="s">
        <v>16960</v>
      </c>
      <c r="L3055" s="29">
        <f>IF($J$6="с учетом НДС",VLOOKUP(I3055,LEGEND!B:E,4,0)*(1-M3055),VLOOKUP(I3055,LEGEND!B:E,4,0)*(1-M3055)/1.2)</f>
        <v>2130</v>
      </c>
      <c r="M3055" s="57">
        <f>IF(AND(B3055&lt;&gt;"1_Электроинструмент",B3055&lt;&gt;"2_Садовая техника"),$J$5,IF($J$4&lt;=20%,$J$4,IFERROR(VLOOKUP(S3055,LEGEND!$L$2:$M$5,2,FALSE),$J$4)))</f>
        <v>0</v>
      </c>
      <c r="N3055" s="48" t="s">
        <v>60</v>
      </c>
      <c r="O3055" s="6" t="s">
        <v>60</v>
      </c>
      <c r="P3055" s="49" t="s">
        <v>66</v>
      </c>
      <c r="Q3055" s="49" t="s">
        <v>67</v>
      </c>
      <c r="R3055" s="6" t="s">
        <v>60</v>
      </c>
      <c r="S3055" s="49" t="s">
        <v>60</v>
      </c>
      <c r="T3055" s="73" t="str">
        <f>IF(_xlfn.XLOOKUP(I3055,LEGEND!B:B,LEGEND!H:H)&lt;&gt;"-",HYPERLINK(_xlfn.XLOOKUP(I3055,LEGEND!B:B,LEGEND!H:H),"link"),_xlfn.XLOOKUP(I3055,LEGEND!B:B,LEGEND!H:H))</f>
        <v>link</v>
      </c>
      <c r="U3055" s="73" t="str">
        <f>HYPERLINK(_xlfn.XLOOKUP(I3055,LEGEND!B:B,LEGEND!I:I))</f>
        <v>https://milwaukee-media-images.s3.amazonaws.com/hi/4932459143--Hero_1.jpg</v>
      </c>
      <c r="V3055" s="51" t="s">
        <v>16961</v>
      </c>
      <c r="W3055" s="63" t="s">
        <v>71</v>
      </c>
      <c r="X3055" s="64">
        <v>145</v>
      </c>
      <c r="Y3055" s="64">
        <v>65</v>
      </c>
      <c r="Z3055" s="64">
        <v>50</v>
      </c>
      <c r="AA3055" s="84">
        <v>1.518</v>
      </c>
      <c r="AB3055" s="85">
        <v>2000</v>
      </c>
      <c r="AC3055" s="85">
        <v>1</v>
      </c>
    </row>
    <row r="3056" spans="1:29" ht="25.5">
      <c r="A3056" s="1"/>
      <c r="B3056" s="6" t="s">
        <v>8777</v>
      </c>
      <c r="C3056" s="6" t="s">
        <v>8778</v>
      </c>
      <c r="D3056" s="6" t="s">
        <v>16895</v>
      </c>
      <c r="E3056" s="49" t="s">
        <v>16933</v>
      </c>
      <c r="F3056" s="6" t="s">
        <v>4070</v>
      </c>
      <c r="G3056" s="6" t="s">
        <v>60</v>
      </c>
      <c r="H3056" s="6" t="s">
        <v>60</v>
      </c>
      <c r="I3056" s="60" t="s">
        <v>16962</v>
      </c>
      <c r="J3056" s="49" t="s">
        <v>16963</v>
      </c>
      <c r="K3056" s="6" t="s">
        <v>16964</v>
      </c>
      <c r="L3056" s="29">
        <f>IF($J$6="с учетом НДС",VLOOKUP(I3056,LEGEND!B:E,4,0)*(1-M3056),VLOOKUP(I3056,LEGEND!B:E,4,0)*(1-M3056)/1.2)</f>
        <v>2130</v>
      </c>
      <c r="M3056" s="57">
        <f>IF(AND(B3056&lt;&gt;"1_Электроинструмент",B3056&lt;&gt;"2_Садовая техника"),$J$5,IF($J$4&lt;=20%,$J$4,IFERROR(VLOOKUP(S3056,LEGEND!$L$2:$M$5,2,FALSE),$J$4)))</f>
        <v>0</v>
      </c>
      <c r="N3056" s="48" t="s">
        <v>60</v>
      </c>
      <c r="O3056" s="6" t="s">
        <v>60</v>
      </c>
      <c r="P3056" s="49" t="s">
        <v>66</v>
      </c>
      <c r="Q3056" s="49" t="s">
        <v>67</v>
      </c>
      <c r="R3056" s="6" t="s">
        <v>60</v>
      </c>
      <c r="S3056" s="49" t="s">
        <v>60</v>
      </c>
      <c r="T3056" s="73" t="str">
        <f>IF(_xlfn.XLOOKUP(I3056,LEGEND!B:B,LEGEND!H:H)&lt;&gt;"-",HYPERLINK(_xlfn.XLOOKUP(I3056,LEGEND!B:B,LEGEND!H:H),"link"),_xlfn.XLOOKUP(I3056,LEGEND!B:B,LEGEND!H:H))</f>
        <v>link</v>
      </c>
      <c r="U3056" s="73" t="str">
        <f>HYPERLINK(_xlfn.XLOOKUP(I3056,LEGEND!B:B,LEGEND!I:I))</f>
        <v>https://milwaukee-media-images.s3.amazonaws.com/hi/4932459142--Hero_1.jpg</v>
      </c>
      <c r="V3056" s="51" t="s">
        <v>16965</v>
      </c>
      <c r="W3056" s="63" t="s">
        <v>71</v>
      </c>
      <c r="X3056" s="64">
        <v>145</v>
      </c>
      <c r="Y3056" s="64">
        <v>65</v>
      </c>
      <c r="Z3056" s="64">
        <v>50</v>
      </c>
      <c r="AA3056" s="84">
        <v>1.3560000000000001</v>
      </c>
      <c r="AB3056" s="85">
        <v>2000</v>
      </c>
      <c r="AC3056" s="85">
        <v>1</v>
      </c>
    </row>
    <row r="3057" spans="1:29" ht="25.5">
      <c r="A3057" s="1"/>
      <c r="B3057" s="6" t="s">
        <v>8777</v>
      </c>
      <c r="C3057" s="6" t="s">
        <v>8778</v>
      </c>
      <c r="D3057" s="6" t="s">
        <v>16895</v>
      </c>
      <c r="E3057" s="49" t="s">
        <v>16933</v>
      </c>
      <c r="F3057" s="6" t="s">
        <v>4070</v>
      </c>
      <c r="G3057" s="6" t="s">
        <v>60</v>
      </c>
      <c r="H3057" s="6" t="s">
        <v>60</v>
      </c>
      <c r="I3057" s="60" t="s">
        <v>16966</v>
      </c>
      <c r="J3057" s="49" t="s">
        <v>16967</v>
      </c>
      <c r="K3057" s="6" t="s">
        <v>16968</v>
      </c>
      <c r="L3057" s="29">
        <f>IF($J$6="с учетом НДС",VLOOKUP(I3057,LEGEND!B:E,4,0)*(1-M3057),VLOOKUP(I3057,LEGEND!B:E,4,0)*(1-M3057)/1.2)</f>
        <v>2130</v>
      </c>
      <c r="M3057" s="57">
        <f>IF(AND(B3057&lt;&gt;"1_Электроинструмент",B3057&lt;&gt;"2_Садовая техника"),$J$5,IF($J$4&lt;=20%,$J$4,IFERROR(VLOOKUP(S3057,LEGEND!$L$2:$M$5,2,FALSE),$J$4)))</f>
        <v>0</v>
      </c>
      <c r="N3057" s="48" t="s">
        <v>60</v>
      </c>
      <c r="O3057" s="6" t="s">
        <v>60</v>
      </c>
      <c r="P3057" s="49" t="s">
        <v>66</v>
      </c>
      <c r="Q3057" s="49" t="s">
        <v>67</v>
      </c>
      <c r="R3057" s="6" t="s">
        <v>60</v>
      </c>
      <c r="S3057" s="49" t="s">
        <v>60</v>
      </c>
      <c r="T3057" s="73" t="str">
        <f>IF(_xlfn.XLOOKUP(I3057,LEGEND!B:B,LEGEND!H:H)&lt;&gt;"-",HYPERLINK(_xlfn.XLOOKUP(I3057,LEGEND!B:B,LEGEND!H:H),"link"),_xlfn.XLOOKUP(I3057,LEGEND!B:B,LEGEND!H:H))</f>
        <v>link</v>
      </c>
      <c r="U3057" s="73" t="str">
        <f>HYPERLINK(_xlfn.XLOOKUP(I3057,LEGEND!B:B,LEGEND!I:I))</f>
        <v>https://milwaukee-media-images.s3.amazonaws.com/hi/4932459131--Hero_1.jpg</v>
      </c>
      <c r="V3057" s="51" t="s">
        <v>16969</v>
      </c>
      <c r="W3057" s="63" t="s">
        <v>1189</v>
      </c>
      <c r="X3057" s="64">
        <v>137</v>
      </c>
      <c r="Y3057" s="64">
        <v>62</v>
      </c>
      <c r="Z3057" s="64">
        <v>48</v>
      </c>
      <c r="AA3057" s="84">
        <v>1.76</v>
      </c>
      <c r="AB3057" s="85">
        <v>4000</v>
      </c>
      <c r="AC3057" s="85">
        <v>1</v>
      </c>
    </row>
    <row r="3058" spans="1:29" ht="25.5">
      <c r="A3058" s="1"/>
      <c r="B3058" s="6" t="s">
        <v>8777</v>
      </c>
      <c r="C3058" s="6" t="s">
        <v>8778</v>
      </c>
      <c r="D3058" s="6" t="s">
        <v>16895</v>
      </c>
      <c r="E3058" s="49" t="s">
        <v>16933</v>
      </c>
      <c r="F3058" s="6" t="s">
        <v>4070</v>
      </c>
      <c r="G3058" s="6" t="s">
        <v>60</v>
      </c>
      <c r="H3058" s="6" t="s">
        <v>60</v>
      </c>
      <c r="I3058" s="60" t="s">
        <v>16970</v>
      </c>
      <c r="J3058" s="49" t="s">
        <v>16971</v>
      </c>
      <c r="K3058" s="6" t="s">
        <v>16972</v>
      </c>
      <c r="L3058" s="29">
        <f>IF($J$6="с учетом НДС",VLOOKUP(I3058,LEGEND!B:E,4,0)*(1-M3058),VLOOKUP(I3058,LEGEND!B:E,4,0)*(1-M3058)/1.2)</f>
        <v>2250</v>
      </c>
      <c r="M3058" s="57">
        <f>IF(AND(B3058&lt;&gt;"1_Электроинструмент",B3058&lt;&gt;"2_Садовая техника"),$J$5,IF($J$4&lt;=20%,$J$4,IFERROR(VLOOKUP(S3058,LEGEND!$L$2:$M$5,2,FALSE),$J$4)))</f>
        <v>0</v>
      </c>
      <c r="N3058" s="48" t="s">
        <v>60</v>
      </c>
      <c r="O3058" s="6" t="s">
        <v>60</v>
      </c>
      <c r="P3058" s="49" t="s">
        <v>66</v>
      </c>
      <c r="Q3058" s="49" t="s">
        <v>67</v>
      </c>
      <c r="R3058" s="6" t="s">
        <v>60</v>
      </c>
      <c r="S3058" s="49" t="s">
        <v>60</v>
      </c>
      <c r="T3058" s="73" t="str">
        <f>IF(_xlfn.XLOOKUP(I3058,LEGEND!B:B,LEGEND!H:H)&lt;&gt;"-",HYPERLINK(_xlfn.XLOOKUP(I3058,LEGEND!B:B,LEGEND!H:H),"link"),_xlfn.XLOOKUP(I3058,LEGEND!B:B,LEGEND!H:H))</f>
        <v>link</v>
      </c>
      <c r="U3058" s="73" t="str">
        <f>HYPERLINK(_xlfn.XLOOKUP(I3058,LEGEND!B:B,LEGEND!I:I))</f>
        <v>https://milwaukee-media-images.s3.amazonaws.com/hi/4932459129--Hero_1.jpg</v>
      </c>
      <c r="V3058" s="51" t="s">
        <v>16973</v>
      </c>
      <c r="W3058" s="63" t="s">
        <v>1189</v>
      </c>
      <c r="X3058" s="64">
        <v>140</v>
      </c>
      <c r="Y3058" s="64">
        <v>62</v>
      </c>
      <c r="Z3058" s="64">
        <v>48</v>
      </c>
      <c r="AA3058" s="84">
        <v>1.78</v>
      </c>
      <c r="AB3058" s="85">
        <v>5000</v>
      </c>
      <c r="AC3058" s="85">
        <v>1</v>
      </c>
    </row>
    <row r="3059" spans="1:29" ht="25.5">
      <c r="A3059" s="1"/>
      <c r="B3059" s="6" t="s">
        <v>8777</v>
      </c>
      <c r="C3059" s="6" t="s">
        <v>8778</v>
      </c>
      <c r="D3059" s="6" t="s">
        <v>16895</v>
      </c>
      <c r="E3059" s="49" t="s">
        <v>16933</v>
      </c>
      <c r="F3059" s="6" t="s">
        <v>4070</v>
      </c>
      <c r="G3059" s="6" t="s">
        <v>60</v>
      </c>
      <c r="H3059" s="6" t="s">
        <v>60</v>
      </c>
      <c r="I3059" s="60" t="s">
        <v>16974</v>
      </c>
      <c r="J3059" s="49" t="s">
        <v>16975</v>
      </c>
      <c r="K3059" s="6" t="s">
        <v>16976</v>
      </c>
      <c r="L3059" s="29">
        <f>IF($J$6="с учетом НДС",VLOOKUP(I3059,LEGEND!B:E,4,0)*(1-M3059),VLOOKUP(I3059,LEGEND!B:E,4,0)*(1-M3059)/1.2)</f>
        <v>2630</v>
      </c>
      <c r="M3059" s="57">
        <f>IF(AND(B3059&lt;&gt;"1_Электроинструмент",B3059&lt;&gt;"2_Садовая техника"),$J$5,IF($J$4&lt;=20%,$J$4,IFERROR(VLOOKUP(S3059,LEGEND!$L$2:$M$5,2,FALSE),$J$4)))</f>
        <v>0</v>
      </c>
      <c r="N3059" s="48" t="s">
        <v>60</v>
      </c>
      <c r="O3059" s="6" t="s">
        <v>60</v>
      </c>
      <c r="P3059" s="49" t="s">
        <v>66</v>
      </c>
      <c r="Q3059" s="49" t="s">
        <v>67</v>
      </c>
      <c r="R3059" s="6" t="s">
        <v>60</v>
      </c>
      <c r="S3059" s="49" t="s">
        <v>60</v>
      </c>
      <c r="T3059" s="73" t="str">
        <f>IF(_xlfn.XLOOKUP(I3059,LEGEND!B:B,LEGEND!H:H)&lt;&gt;"-",HYPERLINK(_xlfn.XLOOKUP(I3059,LEGEND!B:B,LEGEND!H:H),"link"),_xlfn.XLOOKUP(I3059,LEGEND!B:B,LEGEND!H:H))</f>
        <v>link</v>
      </c>
      <c r="U3059" s="73" t="str">
        <f>HYPERLINK(_xlfn.XLOOKUP(I3059,LEGEND!B:B,LEGEND!I:I))</f>
        <v>https://milwaukee-media-images.s3.amazonaws.com/hi/4932459124--Hero_1.jpg</v>
      </c>
      <c r="V3059" s="51" t="s">
        <v>16977</v>
      </c>
      <c r="W3059" s="63" t="s">
        <v>1189</v>
      </c>
      <c r="X3059" s="64">
        <v>137</v>
      </c>
      <c r="Y3059" s="64">
        <v>61</v>
      </c>
      <c r="Z3059" s="64">
        <v>48</v>
      </c>
      <c r="AA3059" s="84">
        <v>1.5</v>
      </c>
      <c r="AB3059" s="85">
        <v>10000</v>
      </c>
      <c r="AC3059" s="85">
        <v>1</v>
      </c>
    </row>
    <row r="3060" spans="1:29" ht="25.5">
      <c r="A3060" s="1"/>
      <c r="B3060" s="6" t="s">
        <v>8777</v>
      </c>
      <c r="C3060" s="6" t="s">
        <v>8778</v>
      </c>
      <c r="D3060" s="6" t="s">
        <v>16895</v>
      </c>
      <c r="E3060" s="49" t="s">
        <v>16933</v>
      </c>
      <c r="F3060" s="6" t="s">
        <v>4070</v>
      </c>
      <c r="G3060" s="6" t="s">
        <v>60</v>
      </c>
      <c r="H3060" s="6" t="s">
        <v>60</v>
      </c>
      <c r="I3060" s="60" t="s">
        <v>16978</v>
      </c>
      <c r="J3060" s="49" t="s">
        <v>16979</v>
      </c>
      <c r="K3060" s="6" t="s">
        <v>16980</v>
      </c>
      <c r="L3060" s="29">
        <f>IF($J$6="с учетом НДС",VLOOKUP(I3060,LEGEND!B:E,4,0)*(1-M3060),VLOOKUP(I3060,LEGEND!B:E,4,0)*(1-M3060)/1.2)</f>
        <v>2750</v>
      </c>
      <c r="M3060" s="57">
        <f>IF(AND(B3060&lt;&gt;"1_Электроинструмент",B3060&lt;&gt;"2_Садовая техника"),$J$5,IF($J$4&lt;=20%,$J$4,IFERROR(VLOOKUP(S3060,LEGEND!$L$2:$M$5,2,FALSE),$J$4)))</f>
        <v>0</v>
      </c>
      <c r="N3060" s="48" t="s">
        <v>60</v>
      </c>
      <c r="O3060" s="6" t="s">
        <v>60</v>
      </c>
      <c r="P3060" s="49" t="s">
        <v>66</v>
      </c>
      <c r="Q3060" s="49" t="s">
        <v>67</v>
      </c>
      <c r="R3060" s="6" t="s">
        <v>60</v>
      </c>
      <c r="S3060" s="49" t="s">
        <v>60</v>
      </c>
      <c r="T3060" s="73" t="str">
        <f>IF(_xlfn.XLOOKUP(I3060,LEGEND!B:B,LEGEND!H:H)&lt;&gt;"-",HYPERLINK(_xlfn.XLOOKUP(I3060,LEGEND!B:B,LEGEND!H:H),"link"),_xlfn.XLOOKUP(I3060,LEGEND!B:B,LEGEND!H:H))</f>
        <v>link</v>
      </c>
      <c r="U3060" s="73" t="str">
        <f>HYPERLINK(_xlfn.XLOOKUP(I3060,LEGEND!B:B,LEGEND!I:I))</f>
        <v>https://milwaukee-media-images.s3.amazonaws.com/hi/4932459144--Hero_1.jpg</v>
      </c>
      <c r="V3060" s="51" t="s">
        <v>16981</v>
      </c>
      <c r="W3060" s="63" t="s">
        <v>71</v>
      </c>
      <c r="X3060" s="64">
        <v>145</v>
      </c>
      <c r="Y3060" s="64">
        <v>65</v>
      </c>
      <c r="Z3060" s="64">
        <v>65</v>
      </c>
      <c r="AA3060" s="84">
        <v>1.88</v>
      </c>
      <c r="AB3060" s="85">
        <v>2000</v>
      </c>
      <c r="AC3060" s="85">
        <v>1</v>
      </c>
    </row>
    <row r="3061" spans="1:29" ht="25.5">
      <c r="A3061" s="1"/>
      <c r="B3061" s="6" t="s">
        <v>8777</v>
      </c>
      <c r="C3061" s="6" t="s">
        <v>8778</v>
      </c>
      <c r="D3061" s="6" t="s">
        <v>16895</v>
      </c>
      <c r="E3061" s="49" t="s">
        <v>16933</v>
      </c>
      <c r="F3061" s="6" t="s">
        <v>4070</v>
      </c>
      <c r="G3061" s="6" t="s">
        <v>60</v>
      </c>
      <c r="H3061" s="6" t="s">
        <v>60</v>
      </c>
      <c r="I3061" s="60" t="s">
        <v>16982</v>
      </c>
      <c r="J3061" s="49" t="s">
        <v>16983</v>
      </c>
      <c r="K3061" s="6" t="s">
        <v>16984</v>
      </c>
      <c r="L3061" s="29">
        <f>IF($J$6="с учетом НДС",VLOOKUP(I3061,LEGEND!B:E,4,0)*(1-M3061),VLOOKUP(I3061,LEGEND!B:E,4,0)*(1-M3061)/1.2)</f>
        <v>3000</v>
      </c>
      <c r="M3061" s="57">
        <f>IF(AND(B3061&lt;&gt;"1_Электроинструмент",B3061&lt;&gt;"2_Садовая техника"),$J$5,IF($J$4&lt;=20%,$J$4,IFERROR(VLOOKUP(S3061,LEGEND!$L$2:$M$5,2,FALSE),$J$4)))</f>
        <v>0</v>
      </c>
      <c r="N3061" s="48" t="s">
        <v>60</v>
      </c>
      <c r="O3061" s="6" t="s">
        <v>60</v>
      </c>
      <c r="P3061" s="49" t="s">
        <v>66</v>
      </c>
      <c r="Q3061" s="49" t="s">
        <v>67</v>
      </c>
      <c r="R3061" s="6" t="s">
        <v>60</v>
      </c>
      <c r="S3061" s="49" t="s">
        <v>60</v>
      </c>
      <c r="T3061" s="73" t="str">
        <f>IF(_xlfn.XLOOKUP(I3061,LEGEND!B:B,LEGEND!H:H)&lt;&gt;"-",HYPERLINK(_xlfn.XLOOKUP(I3061,LEGEND!B:B,LEGEND!H:H),"link"),_xlfn.XLOOKUP(I3061,LEGEND!B:B,LEGEND!H:H))</f>
        <v>link</v>
      </c>
      <c r="U3061" s="73" t="str">
        <f>HYPERLINK(_xlfn.XLOOKUP(I3061,LEGEND!B:B,LEGEND!I:I))</f>
        <v>https://milwaukee-media-images.s3.amazonaws.com/hi/4932459125--Hero_1.jpg</v>
      </c>
      <c r="V3061" s="51" t="s">
        <v>16985</v>
      </c>
      <c r="W3061" s="63" t="s">
        <v>1189</v>
      </c>
      <c r="X3061" s="64">
        <v>136</v>
      </c>
      <c r="Y3061" s="64">
        <v>62</v>
      </c>
      <c r="Z3061" s="64">
        <v>48</v>
      </c>
      <c r="AA3061" s="84">
        <v>1.706</v>
      </c>
      <c r="AB3061" s="85">
        <v>10000</v>
      </c>
      <c r="AC3061" s="85">
        <v>1</v>
      </c>
    </row>
    <row r="3062" spans="1:29" ht="25.5">
      <c r="A3062" s="1"/>
      <c r="B3062" s="6" t="s">
        <v>8777</v>
      </c>
      <c r="C3062" s="6" t="s">
        <v>8778</v>
      </c>
      <c r="D3062" s="6" t="s">
        <v>16895</v>
      </c>
      <c r="E3062" s="49" t="s">
        <v>16933</v>
      </c>
      <c r="F3062" s="6" t="s">
        <v>4070</v>
      </c>
      <c r="G3062" s="6" t="s">
        <v>60</v>
      </c>
      <c r="H3062" s="6" t="s">
        <v>60</v>
      </c>
      <c r="I3062" s="60" t="s">
        <v>16986</v>
      </c>
      <c r="J3062" s="49" t="s">
        <v>16987</v>
      </c>
      <c r="K3062" s="6" t="s">
        <v>16988</v>
      </c>
      <c r="L3062" s="29">
        <f>IF($J$6="с учетом НДС",VLOOKUP(I3062,LEGEND!B:E,4,0)*(1-M3062),VLOOKUP(I3062,LEGEND!B:E,4,0)*(1-M3062)/1.2)</f>
        <v>4880</v>
      </c>
      <c r="M3062" s="57">
        <f>IF(AND(B3062&lt;&gt;"1_Электроинструмент",B3062&lt;&gt;"2_Садовая техника"),$J$5,IF($J$4&lt;=20%,$J$4,IFERROR(VLOOKUP(S3062,LEGEND!$L$2:$M$5,2,FALSE),$J$4)))</f>
        <v>0</v>
      </c>
      <c r="N3062" s="48" t="s">
        <v>60</v>
      </c>
      <c r="O3062" s="6" t="s">
        <v>60</v>
      </c>
      <c r="P3062" s="49" t="s">
        <v>66</v>
      </c>
      <c r="Q3062" s="49" t="s">
        <v>67</v>
      </c>
      <c r="R3062" s="6" t="s">
        <v>60</v>
      </c>
      <c r="S3062" s="49" t="s">
        <v>60</v>
      </c>
      <c r="T3062" s="73" t="str">
        <f>IF(_xlfn.XLOOKUP(I3062,LEGEND!B:B,LEGEND!H:H)&lt;&gt;"-",HYPERLINK(_xlfn.XLOOKUP(I3062,LEGEND!B:B,LEGEND!H:H),"link"),_xlfn.XLOOKUP(I3062,LEGEND!B:B,LEGEND!H:H))</f>
        <v>link</v>
      </c>
      <c r="U3062" s="73" t="str">
        <f>HYPERLINK(_xlfn.XLOOKUP(I3062,LEGEND!B:B,LEGEND!I:I))</f>
        <v>https://milwaukee-media-images.s3.amazonaws.com/hi/4932459134--Hero_1.jpg</v>
      </c>
      <c r="V3062" s="51" t="s">
        <v>16989</v>
      </c>
      <c r="W3062" s="63" t="s">
        <v>1189</v>
      </c>
      <c r="X3062" s="64">
        <v>138</v>
      </c>
      <c r="Y3062" s="64">
        <v>61</v>
      </c>
      <c r="Z3062" s="64">
        <v>37</v>
      </c>
      <c r="AA3062" s="84">
        <v>1.1439999999999999</v>
      </c>
      <c r="AB3062" s="85">
        <v>5000</v>
      </c>
      <c r="AC3062" s="85">
        <v>1</v>
      </c>
    </row>
    <row r="3063" spans="1:29" ht="25.5">
      <c r="A3063" s="1"/>
      <c r="B3063" s="6" t="s">
        <v>8777</v>
      </c>
      <c r="C3063" s="6" t="s">
        <v>8778</v>
      </c>
      <c r="D3063" s="6" t="s">
        <v>16895</v>
      </c>
      <c r="E3063" s="49" t="s">
        <v>16933</v>
      </c>
      <c r="F3063" s="6" t="s">
        <v>4070</v>
      </c>
      <c r="G3063" s="6" t="s">
        <v>60</v>
      </c>
      <c r="H3063" s="6" t="s">
        <v>60</v>
      </c>
      <c r="I3063" s="60" t="s">
        <v>16990</v>
      </c>
      <c r="J3063" s="49" t="s">
        <v>16991</v>
      </c>
      <c r="K3063" s="6" t="s">
        <v>16992</v>
      </c>
      <c r="L3063" s="29">
        <f>IF($J$6="с учетом НДС",VLOOKUP(I3063,LEGEND!B:E,4,0)*(1-M3063),VLOOKUP(I3063,LEGEND!B:E,4,0)*(1-M3063)/1.2)</f>
        <v>5500</v>
      </c>
      <c r="M3063" s="57">
        <f>IF(AND(B3063&lt;&gt;"1_Электроинструмент",B3063&lt;&gt;"2_Садовая техника"),$J$5,IF($J$4&lt;=20%,$J$4,IFERROR(VLOOKUP(S3063,LEGEND!$L$2:$M$5,2,FALSE),$J$4)))</f>
        <v>0</v>
      </c>
      <c r="N3063" s="48" t="s">
        <v>60</v>
      </c>
      <c r="O3063" s="6" t="s">
        <v>60</v>
      </c>
      <c r="P3063" s="49" t="s">
        <v>66</v>
      </c>
      <c r="Q3063" s="49" t="s">
        <v>67</v>
      </c>
      <c r="R3063" s="6" t="s">
        <v>60</v>
      </c>
      <c r="S3063" s="49" t="s">
        <v>60</v>
      </c>
      <c r="T3063" s="73" t="str">
        <f>IF(_xlfn.XLOOKUP(I3063,LEGEND!B:B,LEGEND!H:H)&lt;&gt;"-",HYPERLINK(_xlfn.XLOOKUP(I3063,LEGEND!B:B,LEGEND!H:H),"link"),_xlfn.XLOOKUP(I3063,LEGEND!B:B,LEGEND!H:H))</f>
        <v>link</v>
      </c>
      <c r="U3063" s="73" t="str">
        <f>HYPERLINK(_xlfn.XLOOKUP(I3063,LEGEND!B:B,LEGEND!I:I))</f>
        <v>https://milwaukee-media-images.s3.amazonaws.com/hi/4932459136--Hero_1.jpg</v>
      </c>
      <c r="V3063" s="51" t="s">
        <v>16993</v>
      </c>
      <c r="W3063" s="63" t="s">
        <v>1189</v>
      </c>
      <c r="X3063" s="64">
        <v>140</v>
      </c>
      <c r="Y3063" s="64">
        <v>60</v>
      </c>
      <c r="Z3063" s="64">
        <v>37</v>
      </c>
      <c r="AA3063" s="84">
        <v>1.3939999999999999</v>
      </c>
      <c r="AB3063" s="85">
        <v>5000</v>
      </c>
      <c r="AC3063" s="85">
        <v>1</v>
      </c>
    </row>
    <row r="3064" spans="1:29" ht="25.5">
      <c r="A3064" s="1"/>
      <c r="B3064" s="6" t="s">
        <v>8777</v>
      </c>
      <c r="C3064" s="6" t="s">
        <v>8778</v>
      </c>
      <c r="D3064" s="6" t="s">
        <v>16895</v>
      </c>
      <c r="E3064" s="49" t="s">
        <v>16933</v>
      </c>
      <c r="F3064" s="6" t="s">
        <v>4070</v>
      </c>
      <c r="G3064" s="6" t="s">
        <v>60</v>
      </c>
      <c r="H3064" s="6" t="s">
        <v>60</v>
      </c>
      <c r="I3064" s="60" t="s">
        <v>16994</v>
      </c>
      <c r="J3064" s="49" t="s">
        <v>16995</v>
      </c>
      <c r="K3064" s="6" t="s">
        <v>16996</v>
      </c>
      <c r="L3064" s="29">
        <f>IF($J$6="с учетом НДС",VLOOKUP(I3064,LEGEND!B:E,4,0)*(1-M3064),VLOOKUP(I3064,LEGEND!B:E,4,0)*(1-M3064)/1.2)</f>
        <v>5900</v>
      </c>
      <c r="M3064" s="57">
        <f>IF(AND(B3064&lt;&gt;"1_Электроинструмент",B3064&lt;&gt;"2_Садовая техника"),$J$5,IF($J$4&lt;=20%,$J$4,IFERROR(VLOOKUP(S3064,LEGEND!$L$2:$M$5,2,FALSE),$J$4)))</f>
        <v>0</v>
      </c>
      <c r="N3064" s="48" t="s">
        <v>60</v>
      </c>
      <c r="O3064" s="6" t="s">
        <v>60</v>
      </c>
      <c r="P3064" s="49" t="s">
        <v>66</v>
      </c>
      <c r="Q3064" s="49" t="s">
        <v>67</v>
      </c>
      <c r="R3064" s="6" t="s">
        <v>60</v>
      </c>
      <c r="S3064" s="49" t="s">
        <v>60</v>
      </c>
      <c r="T3064" s="73" t="str">
        <f>IF(_xlfn.XLOOKUP(I3064,LEGEND!B:B,LEGEND!H:H)&lt;&gt;"-",HYPERLINK(_xlfn.XLOOKUP(I3064,LEGEND!B:B,LEGEND!H:H),"link"),_xlfn.XLOOKUP(I3064,LEGEND!B:B,LEGEND!H:H))</f>
        <v>link</v>
      </c>
      <c r="U3064" s="73" t="str">
        <f>HYPERLINK(_xlfn.XLOOKUP(I3064,LEGEND!B:B,LEGEND!I:I))</f>
        <v>https://milwaukee-media-images.s3.amazonaws.com/hi/4932459135--Hero_1.jpg</v>
      </c>
      <c r="V3064" s="51" t="s">
        <v>16997</v>
      </c>
      <c r="W3064" s="63" t="s">
        <v>1189</v>
      </c>
      <c r="X3064" s="64">
        <v>136</v>
      </c>
      <c r="Y3064" s="64">
        <v>62</v>
      </c>
      <c r="Z3064" s="64">
        <v>37</v>
      </c>
      <c r="AA3064" s="84">
        <v>1.3340000000000001</v>
      </c>
      <c r="AB3064" s="85">
        <v>5000</v>
      </c>
      <c r="AC3064" s="85">
        <v>1</v>
      </c>
    </row>
    <row r="3065" spans="1:29" ht="25.5">
      <c r="A3065" s="1"/>
      <c r="B3065" s="6" t="s">
        <v>8777</v>
      </c>
      <c r="C3065" s="6" t="s">
        <v>8778</v>
      </c>
      <c r="D3065" s="6" t="s">
        <v>16895</v>
      </c>
      <c r="E3065" s="49" t="s">
        <v>16933</v>
      </c>
      <c r="F3065" s="6" t="s">
        <v>4070</v>
      </c>
      <c r="G3065" s="6" t="s">
        <v>60</v>
      </c>
      <c r="H3065" s="6" t="s">
        <v>60</v>
      </c>
      <c r="I3065" s="60" t="s">
        <v>16998</v>
      </c>
      <c r="J3065" s="49" t="s">
        <v>16999</v>
      </c>
      <c r="K3065" s="6" t="s">
        <v>17000</v>
      </c>
      <c r="L3065" s="29">
        <f>IF($J$6="с учетом НДС",VLOOKUP(I3065,LEGEND!B:E,4,0)*(1-M3065),VLOOKUP(I3065,LEGEND!B:E,4,0)*(1-M3065)/1.2)</f>
        <v>5900</v>
      </c>
      <c r="M3065" s="57">
        <f>IF(AND(B3065&lt;&gt;"1_Электроинструмент",B3065&lt;&gt;"2_Садовая техника"),$J$5,IF($J$4&lt;=20%,$J$4,IFERROR(VLOOKUP(S3065,LEGEND!$L$2:$M$5,2,FALSE),$J$4)))</f>
        <v>0</v>
      </c>
      <c r="N3065" s="48" t="s">
        <v>60</v>
      </c>
      <c r="O3065" s="6" t="s">
        <v>60</v>
      </c>
      <c r="P3065" s="49" t="s">
        <v>66</v>
      </c>
      <c r="Q3065" s="49" t="s">
        <v>67</v>
      </c>
      <c r="R3065" s="6" t="s">
        <v>60</v>
      </c>
      <c r="S3065" s="49" t="s">
        <v>60</v>
      </c>
      <c r="T3065" s="73" t="str">
        <f>IF(_xlfn.XLOOKUP(I3065,LEGEND!B:B,LEGEND!H:H)&lt;&gt;"-",HYPERLINK(_xlfn.XLOOKUP(I3065,LEGEND!B:B,LEGEND!H:H),"link"),_xlfn.XLOOKUP(I3065,LEGEND!B:B,LEGEND!H:H))</f>
        <v>link</v>
      </c>
      <c r="U3065" s="73" t="str">
        <f>HYPERLINK(_xlfn.XLOOKUP(I3065,LEGEND!B:B,LEGEND!I:I))</f>
        <v>https://milwaukee-media-images.s3.amazonaws.com/hi/4932459138--Hero_1.jpg</v>
      </c>
      <c r="V3065" s="51" t="s">
        <v>17001</v>
      </c>
      <c r="W3065" s="63" t="s">
        <v>1189</v>
      </c>
      <c r="X3065" s="64">
        <v>140</v>
      </c>
      <c r="Y3065" s="64">
        <v>60</v>
      </c>
      <c r="Z3065" s="64">
        <v>50</v>
      </c>
      <c r="AA3065" s="84">
        <v>1.5880000000000001</v>
      </c>
      <c r="AB3065" s="85">
        <v>4000</v>
      </c>
      <c r="AC3065" s="85">
        <v>1</v>
      </c>
    </row>
    <row r="3066" spans="1:29" ht="25.5">
      <c r="A3066" s="1"/>
      <c r="B3066" s="6" t="s">
        <v>8777</v>
      </c>
      <c r="C3066" s="6" t="s">
        <v>8778</v>
      </c>
      <c r="D3066" s="6" t="s">
        <v>16895</v>
      </c>
      <c r="E3066" s="49" t="s">
        <v>16933</v>
      </c>
      <c r="F3066" s="6" t="s">
        <v>4070</v>
      </c>
      <c r="G3066" s="6" t="s">
        <v>60</v>
      </c>
      <c r="H3066" s="6" t="s">
        <v>60</v>
      </c>
      <c r="I3066" s="60" t="s">
        <v>17002</v>
      </c>
      <c r="J3066" s="49" t="s">
        <v>17003</v>
      </c>
      <c r="K3066" s="6" t="s">
        <v>17004</v>
      </c>
      <c r="L3066" s="29">
        <f>IF($J$6="с учетом НДС",VLOOKUP(I3066,LEGEND!B:E,4,0)*(1-M3066),VLOOKUP(I3066,LEGEND!B:E,4,0)*(1-M3066)/1.2)</f>
        <v>6400</v>
      </c>
      <c r="M3066" s="57">
        <f>IF(AND(B3066&lt;&gt;"1_Электроинструмент",B3066&lt;&gt;"2_Садовая техника"),$J$5,IF($J$4&lt;=20%,$J$4,IFERROR(VLOOKUP(S3066,LEGEND!$L$2:$M$5,2,FALSE),$J$4)))</f>
        <v>0</v>
      </c>
      <c r="N3066" s="48" t="s">
        <v>60</v>
      </c>
      <c r="O3066" s="6" t="s">
        <v>60</v>
      </c>
      <c r="P3066" s="49" t="s">
        <v>66</v>
      </c>
      <c r="Q3066" s="49" t="s">
        <v>67</v>
      </c>
      <c r="R3066" s="6" t="s">
        <v>60</v>
      </c>
      <c r="S3066" s="49" t="s">
        <v>60</v>
      </c>
      <c r="T3066" s="73" t="str">
        <f>IF(_xlfn.XLOOKUP(I3066,LEGEND!B:B,LEGEND!H:H)&lt;&gt;"-",HYPERLINK(_xlfn.XLOOKUP(I3066,LEGEND!B:B,LEGEND!H:H),"link"),_xlfn.XLOOKUP(I3066,LEGEND!B:B,LEGEND!H:H))</f>
        <v>link</v>
      </c>
      <c r="U3066" s="73" t="str">
        <f>HYPERLINK(_xlfn.XLOOKUP(I3066,LEGEND!B:B,LEGEND!I:I))</f>
        <v>https://milwaukee-media-images.s3.amazonaws.com/hi/4932459139--Hero_1.jpg</v>
      </c>
      <c r="V3066" s="51" t="s">
        <v>17005</v>
      </c>
      <c r="W3066" s="63" t="s">
        <v>1189</v>
      </c>
      <c r="X3066" s="64">
        <v>135</v>
      </c>
      <c r="Y3066" s="64">
        <v>60</v>
      </c>
      <c r="Z3066" s="64">
        <v>50</v>
      </c>
      <c r="AA3066" s="84">
        <v>1.75</v>
      </c>
      <c r="AB3066" s="85">
        <v>4000</v>
      </c>
      <c r="AC3066" s="85">
        <v>1</v>
      </c>
    </row>
    <row r="3067" spans="1:29" ht="25.5">
      <c r="A3067" s="1"/>
      <c r="B3067" s="6" t="s">
        <v>8777</v>
      </c>
      <c r="C3067" s="6" t="s">
        <v>8778</v>
      </c>
      <c r="D3067" s="6" t="s">
        <v>16895</v>
      </c>
      <c r="E3067" s="49" t="s">
        <v>16933</v>
      </c>
      <c r="F3067" s="6" t="s">
        <v>4070</v>
      </c>
      <c r="G3067" s="6" t="s">
        <v>60</v>
      </c>
      <c r="H3067" s="6" t="s">
        <v>60</v>
      </c>
      <c r="I3067" s="60" t="s">
        <v>17006</v>
      </c>
      <c r="J3067" s="49" t="s">
        <v>17007</v>
      </c>
      <c r="K3067" s="6" t="s">
        <v>17008</v>
      </c>
      <c r="L3067" s="29">
        <f>IF($J$6="с учетом НДС",VLOOKUP(I3067,LEGEND!B:E,4,0)*(1-M3067),VLOOKUP(I3067,LEGEND!B:E,4,0)*(1-M3067)/1.2)</f>
        <v>6500</v>
      </c>
      <c r="M3067" s="57">
        <f>IF(AND(B3067&lt;&gt;"1_Электроинструмент",B3067&lt;&gt;"2_Садовая техника"),$J$5,IF($J$4&lt;=20%,$J$4,IFERROR(VLOOKUP(S3067,LEGEND!$L$2:$M$5,2,FALSE),$J$4)))</f>
        <v>0</v>
      </c>
      <c r="N3067" s="48" t="s">
        <v>60</v>
      </c>
      <c r="O3067" s="6" t="s">
        <v>60</v>
      </c>
      <c r="P3067" s="49" t="s">
        <v>66</v>
      </c>
      <c r="Q3067" s="49" t="s">
        <v>67</v>
      </c>
      <c r="R3067" s="6" t="s">
        <v>60</v>
      </c>
      <c r="S3067" s="49" t="s">
        <v>60</v>
      </c>
      <c r="T3067" s="73" t="str">
        <f>IF(_xlfn.XLOOKUP(I3067,LEGEND!B:B,LEGEND!H:H)&lt;&gt;"-",HYPERLINK(_xlfn.XLOOKUP(I3067,LEGEND!B:B,LEGEND!H:H),"link"),_xlfn.XLOOKUP(I3067,LEGEND!B:B,LEGEND!H:H))</f>
        <v>link</v>
      </c>
      <c r="U3067" s="73" t="str">
        <f>HYPERLINK(_xlfn.XLOOKUP(I3067,LEGEND!B:B,LEGEND!I:I))</f>
        <v>https://milwaukee-media-images.s3.amazonaws.com/hi/4932459137--Hero_1.jpg</v>
      </c>
      <c r="V3067" s="51" t="s">
        <v>17009</v>
      </c>
      <c r="W3067" s="63" t="s">
        <v>1189</v>
      </c>
      <c r="X3067" s="64">
        <v>140</v>
      </c>
      <c r="Y3067" s="64">
        <v>60</v>
      </c>
      <c r="Z3067" s="64">
        <v>45</v>
      </c>
      <c r="AA3067" s="84">
        <v>1.76</v>
      </c>
      <c r="AB3067" s="85">
        <v>5000</v>
      </c>
      <c r="AC3067" s="85">
        <v>1</v>
      </c>
    </row>
    <row r="3068" spans="1:29" ht="25.5">
      <c r="A3068" s="1"/>
      <c r="B3068" s="6" t="s">
        <v>8777</v>
      </c>
      <c r="C3068" s="6" t="s">
        <v>8778</v>
      </c>
      <c r="D3068" s="6" t="s">
        <v>16895</v>
      </c>
      <c r="E3068" s="49" t="s">
        <v>16933</v>
      </c>
      <c r="F3068" s="6" t="s">
        <v>4070</v>
      </c>
      <c r="G3068" s="6" t="s">
        <v>60</v>
      </c>
      <c r="H3068" s="6" t="s">
        <v>60</v>
      </c>
      <c r="I3068" s="60" t="s">
        <v>17015</v>
      </c>
      <c r="J3068" s="49" t="s">
        <v>17016</v>
      </c>
      <c r="K3068" s="6" t="s">
        <v>17017</v>
      </c>
      <c r="L3068" s="29">
        <f>IF($J$6="с учетом НДС",VLOOKUP(I3068,LEGEND!B:E,4,0)*(1-M3068),VLOOKUP(I3068,LEGEND!B:E,4,0)*(1-M3068)/1.2)</f>
        <v>7600</v>
      </c>
      <c r="M3068" s="57">
        <f>IF(AND(B3068&lt;&gt;"1_Электроинструмент",B3068&lt;&gt;"2_Садовая техника"),$J$5,IF($J$4&lt;=20%,$J$4,IFERROR(VLOOKUP(S3068,LEGEND!$L$2:$M$5,2,FALSE),$J$4)))</f>
        <v>0</v>
      </c>
      <c r="N3068" s="48" t="s">
        <v>60</v>
      </c>
      <c r="O3068" s="6" t="s">
        <v>60</v>
      </c>
      <c r="P3068" s="49" t="s">
        <v>66</v>
      </c>
      <c r="Q3068" s="49" t="s">
        <v>67</v>
      </c>
      <c r="R3068" s="6" t="s">
        <v>60</v>
      </c>
      <c r="S3068" s="49" t="s">
        <v>60</v>
      </c>
      <c r="T3068" s="73" t="str">
        <f>IF(_xlfn.XLOOKUP(I3068,LEGEND!B:B,LEGEND!H:H)&lt;&gt;"-",HYPERLINK(_xlfn.XLOOKUP(I3068,LEGEND!B:B,LEGEND!H:H),"link"),_xlfn.XLOOKUP(I3068,LEGEND!B:B,LEGEND!H:H))</f>
        <v>link</v>
      </c>
      <c r="U3068" s="73" t="str">
        <f>HYPERLINK(_xlfn.XLOOKUP(I3068,LEGEND!B:B,LEGEND!I:I))</f>
        <v>https://milwaukee-media-images.s3.amazonaws.com/hi/4932459132--Hero_1.jpg</v>
      </c>
      <c r="V3068" s="51" t="s">
        <v>17018</v>
      </c>
      <c r="W3068" s="63" t="s">
        <v>1189</v>
      </c>
      <c r="X3068" s="64">
        <v>137</v>
      </c>
      <c r="Y3068" s="64">
        <v>61</v>
      </c>
      <c r="Z3068" s="64">
        <v>46</v>
      </c>
      <c r="AA3068" s="84">
        <v>1.48</v>
      </c>
      <c r="AB3068" s="85">
        <v>10000</v>
      </c>
      <c r="AC3068" s="85">
        <v>1</v>
      </c>
    </row>
    <row r="3069" spans="1:29" ht="25.5">
      <c r="A3069" s="1"/>
      <c r="B3069" s="6" t="s">
        <v>8777</v>
      </c>
      <c r="C3069" s="6" t="s">
        <v>8778</v>
      </c>
      <c r="D3069" s="6" t="s">
        <v>16895</v>
      </c>
      <c r="E3069" s="49" t="s">
        <v>16933</v>
      </c>
      <c r="F3069" s="6" t="s">
        <v>4070</v>
      </c>
      <c r="G3069" s="6" t="s">
        <v>60</v>
      </c>
      <c r="H3069" s="6" t="s">
        <v>60</v>
      </c>
      <c r="I3069" s="60" t="s">
        <v>17023</v>
      </c>
      <c r="J3069" s="49" t="s">
        <v>17024</v>
      </c>
      <c r="K3069" s="6" t="s">
        <v>17025</v>
      </c>
      <c r="L3069" s="29">
        <f>IF($J$6="с учетом НДС",VLOOKUP(I3069,LEGEND!B:E,4,0)*(1-M3069),VLOOKUP(I3069,LEGEND!B:E,4,0)*(1-M3069)/1.2)</f>
        <v>8300</v>
      </c>
      <c r="M3069" s="57">
        <f>IF(AND(B3069&lt;&gt;"1_Электроинструмент",B3069&lt;&gt;"2_Садовая техника"),$J$5,IF($J$4&lt;=20%,$J$4,IFERROR(VLOOKUP(S3069,LEGEND!$L$2:$M$5,2,FALSE),$J$4)))</f>
        <v>0</v>
      </c>
      <c r="N3069" s="48" t="s">
        <v>60</v>
      </c>
      <c r="O3069" s="6" t="s">
        <v>60</v>
      </c>
      <c r="P3069" s="49" t="s">
        <v>66</v>
      </c>
      <c r="Q3069" s="49" t="s">
        <v>67</v>
      </c>
      <c r="R3069" s="6" t="s">
        <v>60</v>
      </c>
      <c r="S3069" s="49" t="s">
        <v>60</v>
      </c>
      <c r="T3069" s="73" t="str">
        <f>IF(_xlfn.XLOOKUP(I3069,LEGEND!B:B,LEGEND!H:H)&lt;&gt;"-",HYPERLINK(_xlfn.XLOOKUP(I3069,LEGEND!B:B,LEGEND!H:H),"link"),_xlfn.XLOOKUP(I3069,LEGEND!B:B,LEGEND!H:H))</f>
        <v>link</v>
      </c>
      <c r="U3069" s="73" t="str">
        <f>HYPERLINK(_xlfn.XLOOKUP(I3069,LEGEND!B:B,LEGEND!I:I))</f>
        <v>https://milwaukee-media-images.s3.amazonaws.com/hi/4932459133--Hero_1.jpg</v>
      </c>
      <c r="V3069" s="51" t="s">
        <v>17026</v>
      </c>
      <c r="W3069" s="63" t="s">
        <v>1189</v>
      </c>
      <c r="X3069" s="64">
        <v>136</v>
      </c>
      <c r="Y3069" s="64">
        <v>60</v>
      </c>
      <c r="Z3069" s="64">
        <v>46</v>
      </c>
      <c r="AA3069" s="84">
        <v>1.706</v>
      </c>
      <c r="AB3069" s="85">
        <v>10000</v>
      </c>
      <c r="AC3069" s="85">
        <v>1</v>
      </c>
    </row>
    <row r="3070" spans="1:29" ht="38.25">
      <c r="A3070" s="1"/>
      <c r="B3070" s="6" t="s">
        <v>8777</v>
      </c>
      <c r="C3070" s="6" t="s">
        <v>8778</v>
      </c>
      <c r="D3070" s="6" t="s">
        <v>16895</v>
      </c>
      <c r="E3070" s="49" t="s">
        <v>16933</v>
      </c>
      <c r="F3070" s="6" t="s">
        <v>9084</v>
      </c>
      <c r="G3070" s="6" t="s">
        <v>60</v>
      </c>
      <c r="H3070" s="6" t="s">
        <v>60</v>
      </c>
      <c r="I3070" s="60" t="s">
        <v>17010</v>
      </c>
      <c r="J3070" s="49" t="s">
        <v>17011</v>
      </c>
      <c r="K3070" s="6" t="s">
        <v>17012</v>
      </c>
      <c r="L3070" s="29">
        <f>IF($J$6="с учетом НДС",VLOOKUP(I3070,LEGEND!B:E,4,0)*(1-M3070),VLOOKUP(I3070,LEGEND!B:E,4,0)*(1-M3070)/1.2)</f>
        <v>7400</v>
      </c>
      <c r="M3070" s="57">
        <f>IF(AND(B3070&lt;&gt;"1_Электроинструмент",B3070&lt;&gt;"2_Садовая техника"),$J$5,IF($J$4&lt;=20%,$J$4,IFERROR(VLOOKUP(S3070,LEGEND!$L$2:$M$5,2,FALSE),$J$4)))</f>
        <v>0</v>
      </c>
      <c r="N3070" s="48" t="s">
        <v>60</v>
      </c>
      <c r="O3070" s="6" t="s">
        <v>60</v>
      </c>
      <c r="P3070" s="49" t="s">
        <v>66</v>
      </c>
      <c r="Q3070" s="49" t="s">
        <v>67</v>
      </c>
      <c r="R3070" s="6" t="s">
        <v>60</v>
      </c>
      <c r="S3070" s="49" t="s">
        <v>60</v>
      </c>
      <c r="T3070" s="73" t="str">
        <f>IF(_xlfn.XLOOKUP(I3070,LEGEND!B:B,LEGEND!H:H)&lt;&gt;"-",HYPERLINK(_xlfn.XLOOKUP(I3070,LEGEND!B:B,LEGEND!H:H),"link"),_xlfn.XLOOKUP(I3070,LEGEND!B:B,LEGEND!H:H))</f>
        <v>-</v>
      </c>
      <c r="U3070" s="73" t="str">
        <f>HYPERLINK(_xlfn.XLOOKUP(I3070,LEGEND!B:B,LEGEND!I:I))</f>
        <v>https://milwaukee-media-images.s3.amazonaws.com/hi/4932478396--Hero_1.jpg</v>
      </c>
      <c r="V3070" s="51" t="s">
        <v>17013</v>
      </c>
      <c r="W3070" s="63" t="s">
        <v>17014</v>
      </c>
      <c r="X3070" s="64">
        <v>260</v>
      </c>
      <c r="Y3070" s="64">
        <v>240</v>
      </c>
      <c r="Z3070" s="64">
        <v>140</v>
      </c>
      <c r="AA3070" s="84">
        <v>10</v>
      </c>
      <c r="AB3070" s="85">
        <v>1</v>
      </c>
      <c r="AC3070" s="85">
        <v>1</v>
      </c>
    </row>
    <row r="3071" spans="1:29" ht="38.25">
      <c r="A3071" s="1"/>
      <c r="B3071" s="6" t="s">
        <v>8777</v>
      </c>
      <c r="C3071" s="6" t="s">
        <v>8778</v>
      </c>
      <c r="D3071" s="6" t="s">
        <v>16895</v>
      </c>
      <c r="E3071" s="49" t="s">
        <v>16933</v>
      </c>
      <c r="F3071" s="6" t="s">
        <v>9084</v>
      </c>
      <c r="G3071" s="6" t="s">
        <v>60</v>
      </c>
      <c r="H3071" s="6" t="s">
        <v>60</v>
      </c>
      <c r="I3071" s="60" t="s">
        <v>17019</v>
      </c>
      <c r="J3071" s="49" t="s">
        <v>17020</v>
      </c>
      <c r="K3071" s="6" t="s">
        <v>17021</v>
      </c>
      <c r="L3071" s="29">
        <f>IF($J$6="с учетом НДС",VLOOKUP(I3071,LEGEND!B:E,4,0)*(1-M3071),VLOOKUP(I3071,LEGEND!B:E,4,0)*(1-M3071)/1.2)</f>
        <v>7900</v>
      </c>
      <c r="M3071" s="57">
        <f>IF(AND(B3071&lt;&gt;"1_Электроинструмент",B3071&lt;&gt;"2_Садовая техника"),$J$5,IF($J$4&lt;=20%,$J$4,IFERROR(VLOOKUP(S3071,LEGEND!$L$2:$M$5,2,FALSE),$J$4)))</f>
        <v>0</v>
      </c>
      <c r="N3071" s="48" t="s">
        <v>60</v>
      </c>
      <c r="O3071" s="6" t="s">
        <v>60</v>
      </c>
      <c r="P3071" s="49" t="s">
        <v>66</v>
      </c>
      <c r="Q3071" s="49" t="s">
        <v>67</v>
      </c>
      <c r="R3071" s="6" t="s">
        <v>60</v>
      </c>
      <c r="S3071" s="49" t="s">
        <v>60</v>
      </c>
      <c r="T3071" s="73" t="str">
        <f>IF(_xlfn.XLOOKUP(I3071,LEGEND!B:B,LEGEND!H:H)&lt;&gt;"-",HYPERLINK(_xlfn.XLOOKUP(I3071,LEGEND!B:B,LEGEND!H:H),"link"),_xlfn.XLOOKUP(I3071,LEGEND!B:B,LEGEND!H:H))</f>
        <v>-</v>
      </c>
      <c r="U3071" s="73" t="str">
        <f>HYPERLINK(_xlfn.XLOOKUP(I3071,LEGEND!B:B,LEGEND!I:I))</f>
        <v>https://milwaukee-media-images.s3.amazonaws.com/hi/4932478399--Hero_1.jpg</v>
      </c>
      <c r="V3071" s="51" t="s">
        <v>17022</v>
      </c>
      <c r="W3071" s="63" t="s">
        <v>17014</v>
      </c>
      <c r="X3071" s="64">
        <v>260</v>
      </c>
      <c r="Y3071" s="64">
        <v>240</v>
      </c>
      <c r="Z3071" s="64">
        <v>140</v>
      </c>
      <c r="AA3071" s="84">
        <v>11.6</v>
      </c>
      <c r="AB3071" s="85">
        <v>1</v>
      </c>
      <c r="AC3071" s="85">
        <v>1</v>
      </c>
    </row>
    <row r="3072" spans="1:29" ht="38.25">
      <c r="A3072" s="1"/>
      <c r="B3072" s="6" t="s">
        <v>8777</v>
      </c>
      <c r="C3072" s="6" t="s">
        <v>8778</v>
      </c>
      <c r="D3072" s="6" t="s">
        <v>16895</v>
      </c>
      <c r="E3072" s="49" t="s">
        <v>16933</v>
      </c>
      <c r="F3072" s="6" t="s">
        <v>9084</v>
      </c>
      <c r="G3072" s="6" t="s">
        <v>60</v>
      </c>
      <c r="H3072" s="6" t="s">
        <v>60</v>
      </c>
      <c r="I3072" s="60" t="s">
        <v>17027</v>
      </c>
      <c r="J3072" s="49" t="s">
        <v>17028</v>
      </c>
      <c r="K3072" s="6" t="s">
        <v>17029</v>
      </c>
      <c r="L3072" s="29">
        <f>IF($J$6="с учетом НДС",VLOOKUP(I3072,LEGEND!B:E,4,0)*(1-M3072),VLOOKUP(I3072,LEGEND!B:E,4,0)*(1-M3072)/1.2)</f>
        <v>8800</v>
      </c>
      <c r="M3072" s="57">
        <f>IF(AND(B3072&lt;&gt;"1_Электроинструмент",B3072&lt;&gt;"2_Садовая техника"),$J$5,IF($J$4&lt;=20%,$J$4,IFERROR(VLOOKUP(S3072,LEGEND!$L$2:$M$5,2,FALSE),$J$4)))</f>
        <v>0</v>
      </c>
      <c r="N3072" s="48" t="s">
        <v>60</v>
      </c>
      <c r="O3072" s="6" t="s">
        <v>60</v>
      </c>
      <c r="P3072" s="49" t="s">
        <v>66</v>
      </c>
      <c r="Q3072" s="49" t="s">
        <v>67</v>
      </c>
      <c r="R3072" s="6" t="s">
        <v>60</v>
      </c>
      <c r="S3072" s="49" t="s">
        <v>60</v>
      </c>
      <c r="T3072" s="73" t="str">
        <f>IF(_xlfn.XLOOKUP(I3072,LEGEND!B:B,LEGEND!H:H)&lt;&gt;"-",HYPERLINK(_xlfn.XLOOKUP(I3072,LEGEND!B:B,LEGEND!H:H),"link"),_xlfn.XLOOKUP(I3072,LEGEND!B:B,LEGEND!H:H))</f>
        <v>-</v>
      </c>
      <c r="U3072" s="73" t="str">
        <f>HYPERLINK(_xlfn.XLOOKUP(I3072,LEGEND!B:B,LEGEND!I:I))</f>
        <v>https://milwaukee-media-images.s3.amazonaws.com/hi/4932478397--Hero_1.jpg</v>
      </c>
      <c r="V3072" s="51" t="s">
        <v>17030</v>
      </c>
      <c r="W3072" s="63" t="s">
        <v>17014</v>
      </c>
      <c r="X3072" s="64">
        <v>260</v>
      </c>
      <c r="Y3072" s="64">
        <v>230</v>
      </c>
      <c r="Z3072" s="64">
        <v>135</v>
      </c>
      <c r="AA3072" s="84">
        <v>12.464</v>
      </c>
      <c r="AB3072" s="85">
        <v>1</v>
      </c>
      <c r="AC3072" s="85">
        <v>1</v>
      </c>
    </row>
    <row r="3073" spans="1:29" ht="38.25">
      <c r="A3073" s="1"/>
      <c r="B3073" s="6" t="s">
        <v>8777</v>
      </c>
      <c r="C3073" s="6" t="s">
        <v>8778</v>
      </c>
      <c r="D3073" s="6" t="s">
        <v>16895</v>
      </c>
      <c r="E3073" s="49" t="s">
        <v>16933</v>
      </c>
      <c r="F3073" s="6" t="s">
        <v>9084</v>
      </c>
      <c r="G3073" s="6" t="s">
        <v>60</v>
      </c>
      <c r="H3073" s="6" t="s">
        <v>60</v>
      </c>
      <c r="I3073" s="60" t="s">
        <v>17031</v>
      </c>
      <c r="J3073" s="49" t="s">
        <v>17032</v>
      </c>
      <c r="K3073" s="6" t="s">
        <v>17033</v>
      </c>
      <c r="L3073" s="29">
        <f>IF($J$6="с учетом НДС",VLOOKUP(I3073,LEGEND!B:E,4,0)*(1-M3073),VLOOKUP(I3073,LEGEND!B:E,4,0)*(1-M3073)/1.2)</f>
        <v>10600</v>
      </c>
      <c r="M3073" s="57">
        <f>IF(AND(B3073&lt;&gt;"1_Электроинструмент",B3073&lt;&gt;"2_Садовая техника"),$J$5,IF($J$4&lt;=20%,$J$4,IFERROR(VLOOKUP(S3073,LEGEND!$L$2:$M$5,2,FALSE),$J$4)))</f>
        <v>0</v>
      </c>
      <c r="N3073" s="48" t="s">
        <v>60</v>
      </c>
      <c r="O3073" s="6" t="s">
        <v>60</v>
      </c>
      <c r="P3073" s="49" t="s">
        <v>66</v>
      </c>
      <c r="Q3073" s="49" t="s">
        <v>67</v>
      </c>
      <c r="R3073" s="6" t="s">
        <v>60</v>
      </c>
      <c r="S3073" s="49" t="s">
        <v>60</v>
      </c>
      <c r="T3073" s="73" t="str">
        <f>IF(_xlfn.XLOOKUP(I3073,LEGEND!B:B,LEGEND!H:H)&lt;&gt;"-",HYPERLINK(_xlfn.XLOOKUP(I3073,LEGEND!B:B,LEGEND!H:H),"link"),_xlfn.XLOOKUP(I3073,LEGEND!B:B,LEGEND!H:H))</f>
        <v>-</v>
      </c>
      <c r="U3073" s="73" t="str">
        <f>HYPERLINK(_xlfn.XLOOKUP(I3073,LEGEND!B:B,LEGEND!I:I))</f>
        <v>https://milwaukee-media-images.s3.amazonaws.com/hi/4932478398--Hero_1.jpg</v>
      </c>
      <c r="V3073" s="51" t="s">
        <v>17034</v>
      </c>
      <c r="W3073" s="63" t="s">
        <v>17014</v>
      </c>
      <c r="X3073" s="64">
        <v>260</v>
      </c>
      <c r="Y3073" s="64">
        <v>240</v>
      </c>
      <c r="Z3073" s="64">
        <v>140</v>
      </c>
      <c r="AA3073" s="84">
        <v>14.8</v>
      </c>
      <c r="AB3073" s="85">
        <v>1</v>
      </c>
      <c r="AC3073" s="85">
        <v>1</v>
      </c>
    </row>
    <row r="3074" spans="1:29" ht="38.25">
      <c r="A3074" s="1"/>
      <c r="B3074" s="6" t="s">
        <v>8777</v>
      </c>
      <c r="C3074" s="6" t="s">
        <v>8778</v>
      </c>
      <c r="D3074" s="6" t="s">
        <v>16895</v>
      </c>
      <c r="E3074" s="49" t="s">
        <v>16933</v>
      </c>
      <c r="F3074" s="6" t="s">
        <v>9084</v>
      </c>
      <c r="G3074" s="6" t="s">
        <v>60</v>
      </c>
      <c r="H3074" s="6" t="s">
        <v>60</v>
      </c>
      <c r="I3074" s="60" t="s">
        <v>17035</v>
      </c>
      <c r="J3074" s="49" t="s">
        <v>17036</v>
      </c>
      <c r="K3074" s="6" t="s">
        <v>17037</v>
      </c>
      <c r="L3074" s="29">
        <f>IF($J$6="с учетом НДС",VLOOKUP(I3074,LEGEND!B:E,4,0)*(1-M3074),VLOOKUP(I3074,LEGEND!B:E,4,0)*(1-M3074)/1.2)</f>
        <v>10900</v>
      </c>
      <c r="M3074" s="57">
        <f>IF(AND(B3074&lt;&gt;"1_Электроинструмент",B3074&lt;&gt;"2_Садовая техника"),$J$5,IF($J$4&lt;=20%,$J$4,IFERROR(VLOOKUP(S3074,LEGEND!$L$2:$M$5,2,FALSE),$J$4)))</f>
        <v>0</v>
      </c>
      <c r="N3074" s="48" t="s">
        <v>60</v>
      </c>
      <c r="O3074" s="6" t="s">
        <v>60</v>
      </c>
      <c r="P3074" s="49" t="s">
        <v>66</v>
      </c>
      <c r="Q3074" s="49" t="s">
        <v>67</v>
      </c>
      <c r="R3074" s="6" t="s">
        <v>60</v>
      </c>
      <c r="S3074" s="49" t="s">
        <v>60</v>
      </c>
      <c r="T3074" s="73" t="str">
        <f>IF(_xlfn.XLOOKUP(I3074,LEGEND!B:B,LEGEND!H:H)&lt;&gt;"-",HYPERLINK(_xlfn.XLOOKUP(I3074,LEGEND!B:B,LEGEND!H:H),"link"),_xlfn.XLOOKUP(I3074,LEGEND!B:B,LEGEND!H:H))</f>
        <v>-</v>
      </c>
      <c r="U3074" s="73" t="str">
        <f>HYPERLINK(_xlfn.XLOOKUP(I3074,LEGEND!B:B,LEGEND!I:I))</f>
        <v>https://milwaukee-media-images.s3.amazonaws.com/hi/4932478400--Hero_1.jpg</v>
      </c>
      <c r="V3074" s="51" t="s">
        <v>17038</v>
      </c>
      <c r="W3074" s="63" t="s">
        <v>17014</v>
      </c>
      <c r="X3074" s="64">
        <v>260</v>
      </c>
      <c r="Y3074" s="64">
        <v>235</v>
      </c>
      <c r="Z3074" s="64">
        <v>135</v>
      </c>
      <c r="AA3074" s="84">
        <v>15.791</v>
      </c>
      <c r="AB3074" s="85">
        <v>1</v>
      </c>
      <c r="AC3074" s="85">
        <v>1</v>
      </c>
    </row>
    <row r="3075" spans="1:29" ht="38.25">
      <c r="A3075" s="1"/>
      <c r="B3075" s="6" t="s">
        <v>8777</v>
      </c>
      <c r="C3075" s="6" t="s">
        <v>8778</v>
      </c>
      <c r="D3075" s="6" t="s">
        <v>16895</v>
      </c>
      <c r="E3075" s="49" t="s">
        <v>16933</v>
      </c>
      <c r="F3075" s="6" t="s">
        <v>9084</v>
      </c>
      <c r="G3075" s="6" t="s">
        <v>60</v>
      </c>
      <c r="H3075" s="6" t="s">
        <v>60</v>
      </c>
      <c r="I3075" s="60" t="s">
        <v>17039</v>
      </c>
      <c r="J3075" s="49" t="s">
        <v>17040</v>
      </c>
      <c r="K3075" s="6" t="s">
        <v>17041</v>
      </c>
      <c r="L3075" s="29">
        <f>IF($J$6="с учетом НДС",VLOOKUP(I3075,LEGEND!B:E,4,0)*(1-M3075),VLOOKUP(I3075,LEGEND!B:E,4,0)*(1-M3075)/1.2)</f>
        <v>12600</v>
      </c>
      <c r="M3075" s="57">
        <f>IF(AND(B3075&lt;&gt;"1_Электроинструмент",B3075&lt;&gt;"2_Садовая техника"),$J$5,IF($J$4&lt;=20%,$J$4,IFERROR(VLOOKUP(S3075,LEGEND!$L$2:$M$5,2,FALSE),$J$4)))</f>
        <v>0</v>
      </c>
      <c r="N3075" s="48" t="s">
        <v>60</v>
      </c>
      <c r="O3075" s="6" t="s">
        <v>60</v>
      </c>
      <c r="P3075" s="49" t="s">
        <v>66</v>
      </c>
      <c r="Q3075" s="49" t="s">
        <v>67</v>
      </c>
      <c r="R3075" s="6" t="s">
        <v>60</v>
      </c>
      <c r="S3075" s="49" t="s">
        <v>60</v>
      </c>
      <c r="T3075" s="73" t="str">
        <f>IF(_xlfn.XLOOKUP(I3075,LEGEND!B:B,LEGEND!H:H)&lt;&gt;"-",HYPERLINK(_xlfn.XLOOKUP(I3075,LEGEND!B:B,LEGEND!H:H),"link"),_xlfn.XLOOKUP(I3075,LEGEND!B:B,LEGEND!H:H))</f>
        <v>-</v>
      </c>
      <c r="U3075" s="73" t="str">
        <f>HYPERLINK(_xlfn.XLOOKUP(I3075,LEGEND!B:B,LEGEND!I:I))</f>
        <v>https://milwaukee-media-images.s3.amazonaws.com/hi/4932478403--Hero_1.jpg</v>
      </c>
      <c r="V3075" s="51" t="s">
        <v>17042</v>
      </c>
      <c r="W3075" s="63" t="s">
        <v>17014</v>
      </c>
      <c r="X3075" s="64">
        <v>262</v>
      </c>
      <c r="Y3075" s="64">
        <v>225</v>
      </c>
      <c r="Z3075" s="64">
        <v>130</v>
      </c>
      <c r="AA3075" s="84">
        <v>14.757999999999999</v>
      </c>
      <c r="AB3075" s="85">
        <v>1</v>
      </c>
      <c r="AC3075" s="85">
        <v>1</v>
      </c>
    </row>
    <row r="3076" spans="1:29" ht="38.25">
      <c r="A3076" s="1"/>
      <c r="B3076" s="6" t="s">
        <v>8777</v>
      </c>
      <c r="C3076" s="6" t="s">
        <v>8778</v>
      </c>
      <c r="D3076" s="6" t="s">
        <v>16895</v>
      </c>
      <c r="E3076" s="49" t="s">
        <v>16933</v>
      </c>
      <c r="F3076" s="6" t="s">
        <v>9084</v>
      </c>
      <c r="G3076" s="6" t="s">
        <v>60</v>
      </c>
      <c r="H3076" s="6" t="s">
        <v>60</v>
      </c>
      <c r="I3076" s="60" t="s">
        <v>17043</v>
      </c>
      <c r="J3076" s="49" t="s">
        <v>17044</v>
      </c>
      <c r="K3076" s="6" t="s">
        <v>17045</v>
      </c>
      <c r="L3076" s="29">
        <f>IF($J$6="с учетом НДС",VLOOKUP(I3076,LEGEND!B:E,4,0)*(1-M3076),VLOOKUP(I3076,LEGEND!B:E,4,0)*(1-M3076)/1.2)</f>
        <v>12800</v>
      </c>
      <c r="M3076" s="57">
        <f>IF(AND(B3076&lt;&gt;"1_Электроинструмент",B3076&lt;&gt;"2_Садовая техника"),$J$5,IF($J$4&lt;=20%,$J$4,IFERROR(VLOOKUP(S3076,LEGEND!$L$2:$M$5,2,FALSE),$J$4)))</f>
        <v>0</v>
      </c>
      <c r="N3076" s="48" t="s">
        <v>60</v>
      </c>
      <c r="O3076" s="6" t="s">
        <v>60</v>
      </c>
      <c r="P3076" s="49" t="s">
        <v>66</v>
      </c>
      <c r="Q3076" s="49" t="s">
        <v>67</v>
      </c>
      <c r="R3076" s="6" t="s">
        <v>60</v>
      </c>
      <c r="S3076" s="49" t="s">
        <v>60</v>
      </c>
      <c r="T3076" s="73" t="str">
        <f>IF(_xlfn.XLOOKUP(I3076,LEGEND!B:B,LEGEND!H:H)&lt;&gt;"-",HYPERLINK(_xlfn.XLOOKUP(I3076,LEGEND!B:B,LEGEND!H:H),"link"),_xlfn.XLOOKUP(I3076,LEGEND!B:B,LEGEND!H:H))</f>
        <v>-</v>
      </c>
      <c r="U3076" s="73" t="str">
        <f>HYPERLINK(_xlfn.XLOOKUP(I3076,LEGEND!B:B,LEGEND!I:I))</f>
        <v>https://milwaukee-media-images.s3.amazonaws.com/hi/4932478402--Hero_1.jpg</v>
      </c>
      <c r="V3076" s="51" t="s">
        <v>17046</v>
      </c>
      <c r="W3076" s="63" t="s">
        <v>17014</v>
      </c>
      <c r="X3076" s="64">
        <v>259</v>
      </c>
      <c r="Y3076" s="64">
        <v>223</v>
      </c>
      <c r="Z3076" s="64">
        <v>125</v>
      </c>
      <c r="AA3076" s="84">
        <v>14.413</v>
      </c>
      <c r="AB3076" s="85">
        <v>1</v>
      </c>
      <c r="AC3076" s="85">
        <v>1</v>
      </c>
    </row>
    <row r="3077" spans="1:29" ht="38.25">
      <c r="A3077" s="1"/>
      <c r="B3077" s="6" t="s">
        <v>8777</v>
      </c>
      <c r="C3077" s="6" t="s">
        <v>8778</v>
      </c>
      <c r="D3077" s="6" t="s">
        <v>16895</v>
      </c>
      <c r="E3077" s="49" t="s">
        <v>16933</v>
      </c>
      <c r="F3077" s="6" t="s">
        <v>9084</v>
      </c>
      <c r="G3077" s="6" t="s">
        <v>60</v>
      </c>
      <c r="H3077" s="6" t="s">
        <v>60</v>
      </c>
      <c r="I3077" s="60" t="s">
        <v>17047</v>
      </c>
      <c r="J3077" s="49" t="s">
        <v>17048</v>
      </c>
      <c r="K3077" s="6" t="s">
        <v>17049</v>
      </c>
      <c r="L3077" s="29">
        <f>IF($J$6="с учетом НДС",VLOOKUP(I3077,LEGEND!B:E,4,0)*(1-M3077),VLOOKUP(I3077,LEGEND!B:E,4,0)*(1-M3077)/1.2)</f>
        <v>13700</v>
      </c>
      <c r="M3077" s="57">
        <f>IF(AND(B3077&lt;&gt;"1_Электроинструмент",B3077&lt;&gt;"2_Садовая техника"),$J$5,IF($J$4&lt;=20%,$J$4,IFERROR(VLOOKUP(S3077,LEGEND!$L$2:$M$5,2,FALSE),$J$4)))</f>
        <v>0</v>
      </c>
      <c r="N3077" s="48" t="s">
        <v>60</v>
      </c>
      <c r="O3077" s="6" t="s">
        <v>60</v>
      </c>
      <c r="P3077" s="49" t="s">
        <v>66</v>
      </c>
      <c r="Q3077" s="49" t="s">
        <v>67</v>
      </c>
      <c r="R3077" s="6" t="s">
        <v>60</v>
      </c>
      <c r="S3077" s="49" t="s">
        <v>60</v>
      </c>
      <c r="T3077" s="73" t="str">
        <f>IF(_xlfn.XLOOKUP(I3077,LEGEND!B:B,LEGEND!H:H)&lt;&gt;"-",HYPERLINK(_xlfn.XLOOKUP(I3077,LEGEND!B:B,LEGEND!H:H),"link"),_xlfn.XLOOKUP(I3077,LEGEND!B:B,LEGEND!H:H))</f>
        <v>-</v>
      </c>
      <c r="U3077" s="73" t="str">
        <f>HYPERLINK(_xlfn.XLOOKUP(I3077,LEGEND!B:B,LEGEND!I:I))</f>
        <v>https://milwaukee-media-images.s3.amazonaws.com/hi/4932478404--Hero_1.jpg</v>
      </c>
      <c r="V3077" s="51" t="s">
        <v>17050</v>
      </c>
      <c r="W3077" s="63" t="s">
        <v>17014</v>
      </c>
      <c r="X3077" s="64">
        <v>260</v>
      </c>
      <c r="Y3077" s="64">
        <v>240</v>
      </c>
      <c r="Z3077" s="64">
        <v>140</v>
      </c>
      <c r="AA3077" s="84">
        <v>16.100000000000001</v>
      </c>
      <c r="AB3077" s="85">
        <v>1</v>
      </c>
      <c r="AC3077" s="85">
        <v>1</v>
      </c>
    </row>
    <row r="3078" spans="1:29" ht="38.25">
      <c r="A3078" s="1"/>
      <c r="B3078" s="6" t="s">
        <v>8777</v>
      </c>
      <c r="C3078" s="6" t="s">
        <v>8778</v>
      </c>
      <c r="D3078" s="6" t="s">
        <v>16895</v>
      </c>
      <c r="E3078" s="49" t="s">
        <v>16933</v>
      </c>
      <c r="F3078" s="6" t="s">
        <v>9084</v>
      </c>
      <c r="G3078" s="6" t="s">
        <v>60</v>
      </c>
      <c r="H3078" s="6" t="s">
        <v>60</v>
      </c>
      <c r="I3078" s="60" t="s">
        <v>17051</v>
      </c>
      <c r="J3078" s="49" t="s">
        <v>17052</v>
      </c>
      <c r="K3078" s="6" t="s">
        <v>17053</v>
      </c>
      <c r="L3078" s="29">
        <f>IF($J$6="с учетом НДС",VLOOKUP(I3078,LEGEND!B:E,4,0)*(1-M3078),VLOOKUP(I3078,LEGEND!B:E,4,0)*(1-M3078)/1.2)</f>
        <v>23600</v>
      </c>
      <c r="M3078" s="57">
        <f>IF(AND(B3078&lt;&gt;"1_Электроинструмент",B3078&lt;&gt;"2_Садовая техника"),$J$5,IF($J$4&lt;=20%,$J$4,IFERROR(VLOOKUP(S3078,LEGEND!$L$2:$M$5,2,FALSE),$J$4)))</f>
        <v>0</v>
      </c>
      <c r="N3078" s="48" t="s">
        <v>60</v>
      </c>
      <c r="O3078" s="6" t="s">
        <v>60</v>
      </c>
      <c r="P3078" s="49" t="s">
        <v>66</v>
      </c>
      <c r="Q3078" s="49" t="s">
        <v>67</v>
      </c>
      <c r="R3078" s="6" t="s">
        <v>60</v>
      </c>
      <c r="S3078" s="49" t="s">
        <v>60</v>
      </c>
      <c r="T3078" s="73" t="str">
        <f>IF(_xlfn.XLOOKUP(I3078,LEGEND!B:B,LEGEND!H:H)&lt;&gt;"-",HYPERLINK(_xlfn.XLOOKUP(I3078,LEGEND!B:B,LEGEND!H:H),"link"),_xlfn.XLOOKUP(I3078,LEGEND!B:B,LEGEND!H:H))</f>
        <v>-</v>
      </c>
      <c r="U3078" s="73" t="str">
        <f>HYPERLINK(_xlfn.XLOOKUP(I3078,LEGEND!B:B,LEGEND!I:I))</f>
        <v>https://milwaukee-media-images.s3.amazonaws.com/hi/4932478401--Hero_1.jpg</v>
      </c>
      <c r="V3078" s="51" t="s">
        <v>17054</v>
      </c>
      <c r="W3078" s="63" t="s">
        <v>17014</v>
      </c>
      <c r="X3078" s="64">
        <v>134</v>
      </c>
      <c r="Y3078" s="64">
        <v>228</v>
      </c>
      <c r="Z3078" s="64">
        <v>254</v>
      </c>
      <c r="AA3078" s="84">
        <v>12.596</v>
      </c>
      <c r="AB3078" s="85">
        <v>1</v>
      </c>
      <c r="AC3078" s="85">
        <v>1</v>
      </c>
    </row>
    <row r="3079" spans="1:29" ht="15">
      <c r="A3079" s="1"/>
      <c r="B3079" s="6" t="s">
        <v>8777</v>
      </c>
      <c r="C3079" s="6" t="s">
        <v>8778</v>
      </c>
      <c r="D3079" s="6" t="s">
        <v>8779</v>
      </c>
      <c r="E3079" s="49" t="s">
        <v>8780</v>
      </c>
      <c r="F3079" s="6" t="s">
        <v>60</v>
      </c>
      <c r="G3079" s="6" t="s">
        <v>60</v>
      </c>
      <c r="H3079" s="6" t="s">
        <v>60</v>
      </c>
      <c r="I3079" s="60" t="s">
        <v>17055</v>
      </c>
      <c r="J3079" s="49" t="s">
        <v>17056</v>
      </c>
      <c r="K3079" s="6" t="s">
        <v>17057</v>
      </c>
      <c r="L3079" s="29">
        <f>IF($J$6="с учетом НДС",VLOOKUP(I3079,LEGEND!B:E,4,0)*(1-M3079),VLOOKUP(I3079,LEGEND!B:E,4,0)*(1-M3079)/1.2)</f>
        <v>810</v>
      </c>
      <c r="M3079" s="57">
        <f>IF(AND(B3079&lt;&gt;"1_Электроинструмент",B3079&lt;&gt;"2_Садовая техника"),$J$5,IF($J$4&lt;=20%,$J$4,IFERROR(VLOOKUP(S3079,LEGEND!$L$2:$M$5,2,FALSE),$J$4)))</f>
        <v>0</v>
      </c>
      <c r="N3079" s="48" t="s">
        <v>60</v>
      </c>
      <c r="O3079" s="6" t="s">
        <v>60</v>
      </c>
      <c r="P3079" s="49" t="s">
        <v>66</v>
      </c>
      <c r="Q3079" s="49" t="s">
        <v>473</v>
      </c>
      <c r="R3079" s="6" t="s">
        <v>60</v>
      </c>
      <c r="S3079" s="49" t="s">
        <v>60</v>
      </c>
      <c r="T3079" s="73" t="str">
        <f>IF(_xlfn.XLOOKUP(I3079,LEGEND!B:B,LEGEND!H:H)&lt;&gt;"-",HYPERLINK(_xlfn.XLOOKUP(I3079,LEGEND!B:B,LEGEND!H:H),"link"),_xlfn.XLOOKUP(I3079,LEGEND!B:B,LEGEND!H:H))</f>
        <v>link</v>
      </c>
      <c r="U3079" s="73" t="str">
        <f>HYPERLINK(_xlfn.XLOOKUP(I3079,LEGEND!B:B,LEGEND!I:I))</f>
        <v>https://milwaukee-media-images.s3.amazonaws.com/hi/4932399552--Hero_1.jpg</v>
      </c>
      <c r="V3079" s="51" t="s">
        <v>17058</v>
      </c>
      <c r="W3079" s="63" t="s">
        <v>71</v>
      </c>
      <c r="X3079" s="64">
        <v>175</v>
      </c>
      <c r="Y3079" s="64">
        <v>200</v>
      </c>
      <c r="Z3079" s="64">
        <v>80</v>
      </c>
      <c r="AA3079" s="84">
        <v>0.2</v>
      </c>
      <c r="AB3079" s="85">
        <v>1</v>
      </c>
      <c r="AC3079" s="85">
        <v>1</v>
      </c>
    </row>
    <row r="3080" spans="1:29" ht="15">
      <c r="A3080" s="1"/>
      <c r="B3080" s="6" t="s">
        <v>8777</v>
      </c>
      <c r="C3080" s="6" t="s">
        <v>8778</v>
      </c>
      <c r="D3080" s="6" t="s">
        <v>8779</v>
      </c>
      <c r="E3080" s="49" t="s">
        <v>8780</v>
      </c>
      <c r="F3080" s="6" t="s">
        <v>60</v>
      </c>
      <c r="G3080" s="6" t="s">
        <v>60</v>
      </c>
      <c r="H3080" s="6" t="s">
        <v>60</v>
      </c>
      <c r="I3080" s="60" t="s">
        <v>17059</v>
      </c>
      <c r="J3080" s="49" t="s">
        <v>17060</v>
      </c>
      <c r="K3080" s="6" t="s">
        <v>17061</v>
      </c>
      <c r="L3080" s="29">
        <f>IF($J$6="с учетом НДС",VLOOKUP(I3080,LEGEND!B:E,4,0)*(1-M3080),VLOOKUP(I3080,LEGEND!B:E,4,0)*(1-M3080)/1.2)</f>
        <v>820</v>
      </c>
      <c r="M3080" s="57">
        <f>IF(AND(B3080&lt;&gt;"1_Электроинструмент",B3080&lt;&gt;"2_Садовая техника"),$J$5,IF($J$4&lt;=20%,$J$4,IFERROR(VLOOKUP(S3080,LEGEND!$L$2:$M$5,2,FALSE),$J$4)))</f>
        <v>0</v>
      </c>
      <c r="N3080" s="48" t="s">
        <v>60</v>
      </c>
      <c r="O3080" s="6" t="s">
        <v>60</v>
      </c>
      <c r="P3080" s="49" t="s">
        <v>66</v>
      </c>
      <c r="Q3080" s="49" t="s">
        <v>473</v>
      </c>
      <c r="R3080" s="6" t="s">
        <v>60</v>
      </c>
      <c r="S3080" s="49" t="s">
        <v>60</v>
      </c>
      <c r="T3080" s="73" t="str">
        <f>IF(_xlfn.XLOOKUP(I3080,LEGEND!B:B,LEGEND!H:H)&lt;&gt;"-",HYPERLINK(_xlfn.XLOOKUP(I3080,LEGEND!B:B,LEGEND!H:H),"link"),_xlfn.XLOOKUP(I3080,LEGEND!B:B,LEGEND!H:H))</f>
        <v>link</v>
      </c>
      <c r="U3080" s="73" t="str">
        <f>HYPERLINK(_xlfn.XLOOKUP(I3080,LEGEND!B:B,LEGEND!I:I))</f>
        <v>https://milwaukee-media-images.s3.amazonaws.com/hi/4932399521--Hero_1.jpg</v>
      </c>
      <c r="V3080" s="51" t="s">
        <v>17062</v>
      </c>
      <c r="W3080" s="63" t="s">
        <v>71</v>
      </c>
      <c r="X3080" s="64">
        <v>175</v>
      </c>
      <c r="Y3080" s="64">
        <v>200</v>
      </c>
      <c r="Z3080" s="64">
        <v>80</v>
      </c>
      <c r="AA3080" s="84">
        <v>0.2</v>
      </c>
      <c r="AB3080" s="85">
        <v>1</v>
      </c>
      <c r="AC3080" s="85">
        <v>1</v>
      </c>
    </row>
    <row r="3081" spans="1:29" ht="25.5">
      <c r="A3081" s="1"/>
      <c r="B3081" s="6" t="s">
        <v>8777</v>
      </c>
      <c r="C3081" s="6" t="s">
        <v>8778</v>
      </c>
      <c r="D3081" s="6" t="s">
        <v>8779</v>
      </c>
      <c r="E3081" s="49" t="s">
        <v>8780</v>
      </c>
      <c r="F3081" s="6" t="s">
        <v>60</v>
      </c>
      <c r="G3081" s="6" t="s">
        <v>60</v>
      </c>
      <c r="H3081" s="6" t="s">
        <v>60</v>
      </c>
      <c r="I3081" s="60" t="s">
        <v>17063</v>
      </c>
      <c r="J3081" s="49" t="s">
        <v>17064</v>
      </c>
      <c r="K3081" s="6" t="s">
        <v>17065</v>
      </c>
      <c r="L3081" s="29">
        <f>IF($J$6="с учетом НДС",VLOOKUP(I3081,LEGEND!B:E,4,0)*(1-M3081),VLOOKUP(I3081,LEGEND!B:E,4,0)*(1-M3081)/1.2)</f>
        <v>860</v>
      </c>
      <c r="M3081" s="57">
        <f>IF(AND(B3081&lt;&gt;"1_Электроинструмент",B3081&lt;&gt;"2_Садовая техника"),$J$5,IF($J$4&lt;=20%,$J$4,IFERROR(VLOOKUP(S3081,LEGEND!$L$2:$M$5,2,FALSE),$J$4)))</f>
        <v>0</v>
      </c>
      <c r="N3081" s="48" t="s">
        <v>60</v>
      </c>
      <c r="O3081" s="6" t="s">
        <v>60</v>
      </c>
      <c r="P3081" s="49" t="s">
        <v>66</v>
      </c>
      <c r="Q3081" s="49" t="s">
        <v>67</v>
      </c>
      <c r="R3081" s="6" t="s">
        <v>60</v>
      </c>
      <c r="S3081" s="49" t="s">
        <v>60</v>
      </c>
      <c r="T3081" s="73" t="str">
        <f>IF(_xlfn.XLOOKUP(I3081,LEGEND!B:B,LEGEND!H:H)&lt;&gt;"-",HYPERLINK(_xlfn.XLOOKUP(I3081,LEGEND!B:B,LEGEND!H:H),"link"),_xlfn.XLOOKUP(I3081,LEGEND!B:B,LEGEND!H:H))</f>
        <v>link</v>
      </c>
      <c r="U3081" s="73" t="str">
        <f>HYPERLINK(_xlfn.XLOOKUP(I3081,LEGEND!B:B,LEGEND!I:I))</f>
        <v>https://milwaukee-media-images.s3.amazonaws.com/hi/4932464716--Hero_1.jpg</v>
      </c>
      <c r="V3081" s="51" t="s">
        <v>17066</v>
      </c>
      <c r="W3081" s="63" t="s">
        <v>71</v>
      </c>
      <c r="X3081" s="64">
        <v>150</v>
      </c>
      <c r="Y3081" s="64">
        <v>8</v>
      </c>
      <c r="Z3081" s="64">
        <v>100</v>
      </c>
      <c r="AA3081" s="84">
        <v>5.3999999999999999E-2</v>
      </c>
      <c r="AB3081" s="85">
        <v>1</v>
      </c>
      <c r="AC3081" s="85">
        <v>1</v>
      </c>
    </row>
    <row r="3082" spans="1:29" ht="15">
      <c r="A3082" s="1"/>
      <c r="B3082" s="6" t="s">
        <v>8777</v>
      </c>
      <c r="C3082" s="6" t="s">
        <v>8778</v>
      </c>
      <c r="D3082" s="6" t="s">
        <v>8779</v>
      </c>
      <c r="E3082" s="49" t="s">
        <v>8780</v>
      </c>
      <c r="F3082" s="6" t="s">
        <v>60</v>
      </c>
      <c r="G3082" s="6" t="s">
        <v>60</v>
      </c>
      <c r="H3082" s="6" t="s">
        <v>60</v>
      </c>
      <c r="I3082" s="60" t="s">
        <v>17067</v>
      </c>
      <c r="J3082" s="49" t="s">
        <v>17068</v>
      </c>
      <c r="K3082" s="6" t="s">
        <v>17069</v>
      </c>
      <c r="L3082" s="29">
        <f>IF($J$6="с учетом НДС",VLOOKUP(I3082,LEGEND!B:E,4,0)*(1-M3082),VLOOKUP(I3082,LEGEND!B:E,4,0)*(1-M3082)/1.2)</f>
        <v>970</v>
      </c>
      <c r="M3082" s="57">
        <f>IF(AND(B3082&lt;&gt;"1_Электроинструмент",B3082&lt;&gt;"2_Садовая техника"),$J$5,IF($J$4&lt;=20%,$J$4,IFERROR(VLOOKUP(S3082,LEGEND!$L$2:$M$5,2,FALSE),$J$4)))</f>
        <v>0</v>
      </c>
      <c r="N3082" s="48" t="s">
        <v>60</v>
      </c>
      <c r="O3082" s="6" t="s">
        <v>60</v>
      </c>
      <c r="P3082" s="49" t="s">
        <v>66</v>
      </c>
      <c r="Q3082" s="49" t="s">
        <v>473</v>
      </c>
      <c r="R3082" s="6" t="s">
        <v>60</v>
      </c>
      <c r="S3082" s="49" t="s">
        <v>60</v>
      </c>
      <c r="T3082" s="73" t="str">
        <f>IF(_xlfn.XLOOKUP(I3082,LEGEND!B:B,LEGEND!H:H)&lt;&gt;"-",HYPERLINK(_xlfn.XLOOKUP(I3082,LEGEND!B:B,LEGEND!H:H),"link"),_xlfn.XLOOKUP(I3082,LEGEND!B:B,LEGEND!H:H))</f>
        <v>link</v>
      </c>
      <c r="U3082" s="73" t="str">
        <f>HYPERLINK(_xlfn.XLOOKUP(I3082,LEGEND!B:B,LEGEND!I:I))</f>
        <v>https://milwaukee-media-images.s3.amazonaws.com/hi/4932399526--Hero_1.jpg</v>
      </c>
      <c r="V3082" s="51" t="s">
        <v>17070</v>
      </c>
      <c r="W3082" s="63" t="s">
        <v>71</v>
      </c>
      <c r="X3082" s="64">
        <v>175</v>
      </c>
      <c r="Y3082" s="64">
        <v>200</v>
      </c>
      <c r="Z3082" s="64">
        <v>80</v>
      </c>
      <c r="AA3082" s="84">
        <v>0.224</v>
      </c>
      <c r="AB3082" s="85">
        <v>1</v>
      </c>
      <c r="AC3082" s="85">
        <v>1</v>
      </c>
    </row>
    <row r="3083" spans="1:29" ht="25.5">
      <c r="A3083" s="1"/>
      <c r="B3083" s="6" t="s">
        <v>8777</v>
      </c>
      <c r="C3083" s="6" t="s">
        <v>8778</v>
      </c>
      <c r="D3083" s="6" t="s">
        <v>8779</v>
      </c>
      <c r="E3083" s="49" t="s">
        <v>8780</v>
      </c>
      <c r="F3083" s="6" t="s">
        <v>60</v>
      </c>
      <c r="G3083" s="6" t="s">
        <v>60</v>
      </c>
      <c r="H3083" s="6" t="s">
        <v>60</v>
      </c>
      <c r="I3083" s="60" t="s">
        <v>17075</v>
      </c>
      <c r="J3083" s="49" t="s">
        <v>17076</v>
      </c>
      <c r="K3083" s="6" t="s">
        <v>17077</v>
      </c>
      <c r="L3083" s="29">
        <f>IF($J$6="с учетом НДС",VLOOKUP(I3083,LEGEND!B:E,4,0)*(1-M3083),VLOOKUP(I3083,LEGEND!B:E,4,0)*(1-M3083)/1.2)</f>
        <v>1050</v>
      </c>
      <c r="M3083" s="57">
        <f>IF(AND(B3083&lt;&gt;"1_Электроинструмент",B3083&lt;&gt;"2_Садовая техника"),$J$5,IF($J$4&lt;=20%,$J$4,IFERROR(VLOOKUP(S3083,LEGEND!$L$2:$M$5,2,FALSE),$J$4)))</f>
        <v>0</v>
      </c>
      <c r="N3083" s="48" t="s">
        <v>60</v>
      </c>
      <c r="O3083" s="6" t="s">
        <v>60</v>
      </c>
      <c r="P3083" s="49" t="s">
        <v>66</v>
      </c>
      <c r="Q3083" s="49" t="s">
        <v>67</v>
      </c>
      <c r="R3083" s="6" t="s">
        <v>60</v>
      </c>
      <c r="S3083" s="49" t="s">
        <v>60</v>
      </c>
      <c r="T3083" s="73" t="str">
        <f>IF(_xlfn.XLOOKUP(I3083,LEGEND!B:B,LEGEND!H:H)&lt;&gt;"-",HYPERLINK(_xlfn.XLOOKUP(I3083,LEGEND!B:B,LEGEND!H:H),"link"),_xlfn.XLOOKUP(I3083,LEGEND!B:B,LEGEND!H:H))</f>
        <v>link</v>
      </c>
      <c r="U3083" s="73" t="str">
        <f>HYPERLINK(_xlfn.XLOOKUP(I3083,LEGEND!B:B,LEGEND!I:I))</f>
        <v>https://milwaukee-media-images.s3.amazonaws.com/hi/4932399553--Hero_1.jpg</v>
      </c>
      <c r="V3083" s="51" t="s">
        <v>17078</v>
      </c>
      <c r="W3083" s="63" t="s">
        <v>71</v>
      </c>
      <c r="X3083" s="64">
        <v>175</v>
      </c>
      <c r="Y3083" s="64">
        <v>200</v>
      </c>
      <c r="Z3083" s="64">
        <v>80</v>
      </c>
      <c r="AA3083" s="84">
        <v>0.12</v>
      </c>
      <c r="AB3083" s="85">
        <v>1</v>
      </c>
      <c r="AC3083" s="85">
        <v>1</v>
      </c>
    </row>
    <row r="3084" spans="1:29" ht="25.5">
      <c r="A3084" s="1"/>
      <c r="B3084" s="6" t="s">
        <v>8777</v>
      </c>
      <c r="C3084" s="6" t="s">
        <v>8778</v>
      </c>
      <c r="D3084" s="6" t="s">
        <v>8779</v>
      </c>
      <c r="E3084" s="49" t="s">
        <v>8780</v>
      </c>
      <c r="F3084" s="6" t="s">
        <v>60</v>
      </c>
      <c r="G3084" s="6" t="s">
        <v>60</v>
      </c>
      <c r="H3084" s="6" t="s">
        <v>60</v>
      </c>
      <c r="I3084" s="60" t="s">
        <v>17079</v>
      </c>
      <c r="J3084" s="49" t="s">
        <v>17080</v>
      </c>
      <c r="K3084" s="6" t="s">
        <v>17081</v>
      </c>
      <c r="L3084" s="29">
        <f>IF($J$6="с учетом НДС",VLOOKUP(I3084,LEGEND!B:E,4,0)*(1-M3084),VLOOKUP(I3084,LEGEND!B:E,4,0)*(1-M3084)/1.2)</f>
        <v>1070</v>
      </c>
      <c r="M3084" s="57">
        <f>IF(AND(B3084&lt;&gt;"1_Электроинструмент",B3084&lt;&gt;"2_Садовая техника"),$J$5,IF($J$4&lt;=20%,$J$4,IFERROR(VLOOKUP(S3084,LEGEND!$L$2:$M$5,2,FALSE),$J$4)))</f>
        <v>0</v>
      </c>
      <c r="N3084" s="48" t="s">
        <v>60</v>
      </c>
      <c r="O3084" s="6" t="s">
        <v>60</v>
      </c>
      <c r="P3084" s="49" t="s">
        <v>66</v>
      </c>
      <c r="Q3084" s="49" t="s">
        <v>67</v>
      </c>
      <c r="R3084" s="6" t="s">
        <v>60</v>
      </c>
      <c r="S3084" s="49" t="s">
        <v>60</v>
      </c>
      <c r="T3084" s="73" t="str">
        <f>IF(_xlfn.XLOOKUP(I3084,LEGEND!B:B,LEGEND!H:H)&lt;&gt;"-",HYPERLINK(_xlfn.XLOOKUP(I3084,LEGEND!B:B,LEGEND!H:H),"link"),_xlfn.XLOOKUP(I3084,LEGEND!B:B,LEGEND!H:H))</f>
        <v>link</v>
      </c>
      <c r="U3084" s="73" t="str">
        <f>HYPERLINK(_xlfn.XLOOKUP(I3084,LEGEND!B:B,LEGEND!I:I))</f>
        <v>https://milwaukee-media-images.s3.amazonaws.com/hi/4932399522--Hero_1.jpg</v>
      </c>
      <c r="V3084" s="51" t="s">
        <v>17082</v>
      </c>
      <c r="W3084" s="63" t="s">
        <v>71</v>
      </c>
      <c r="X3084" s="64">
        <v>125</v>
      </c>
      <c r="Y3084" s="64">
        <v>125</v>
      </c>
      <c r="Z3084" s="64">
        <v>2</v>
      </c>
      <c r="AA3084" s="84">
        <v>0.2</v>
      </c>
      <c r="AB3084" s="85">
        <v>1</v>
      </c>
      <c r="AC3084" s="85">
        <v>1</v>
      </c>
    </row>
    <row r="3085" spans="1:29" ht="25.5">
      <c r="A3085" s="1"/>
      <c r="B3085" s="6" t="s">
        <v>8777</v>
      </c>
      <c r="C3085" s="6" t="s">
        <v>8778</v>
      </c>
      <c r="D3085" s="6" t="s">
        <v>8779</v>
      </c>
      <c r="E3085" s="49" t="s">
        <v>8780</v>
      </c>
      <c r="F3085" s="6" t="s">
        <v>60</v>
      </c>
      <c r="G3085" s="6" t="s">
        <v>60</v>
      </c>
      <c r="H3085" s="6" t="s">
        <v>60</v>
      </c>
      <c r="I3085" s="60" t="s">
        <v>17071</v>
      </c>
      <c r="J3085" s="49" t="s">
        <v>17072</v>
      </c>
      <c r="K3085" s="6" t="s">
        <v>17073</v>
      </c>
      <c r="L3085" s="29">
        <f>IF($J$6="с учетом НДС",VLOOKUP(I3085,LEGEND!B:E,4,0)*(1-M3085),VLOOKUP(I3085,LEGEND!B:E,4,0)*(1-M3085)/1.2)</f>
        <v>1130</v>
      </c>
      <c r="M3085" s="57">
        <f>IF(AND(B3085&lt;&gt;"1_Электроинструмент",B3085&lt;&gt;"2_Садовая техника"),$J$5,IF($J$4&lt;=20%,$J$4,IFERROR(VLOOKUP(S3085,LEGEND!$L$2:$M$5,2,FALSE),$J$4)))</f>
        <v>0</v>
      </c>
      <c r="N3085" s="48" t="s">
        <v>60</v>
      </c>
      <c r="O3085" s="6" t="s">
        <v>60</v>
      </c>
      <c r="P3085" s="49" t="s">
        <v>66</v>
      </c>
      <c r="Q3085" s="49" t="s">
        <v>67</v>
      </c>
      <c r="R3085" s="6" t="s">
        <v>60</v>
      </c>
      <c r="S3085" s="49" t="s">
        <v>60</v>
      </c>
      <c r="T3085" s="73" t="str">
        <f>IF(_xlfn.XLOOKUP(I3085,LEGEND!B:B,LEGEND!H:H)&lt;&gt;"-",HYPERLINK(_xlfn.XLOOKUP(I3085,LEGEND!B:B,LEGEND!H:H),"link"),_xlfn.XLOOKUP(I3085,LEGEND!B:B,LEGEND!H:H))</f>
        <v>link</v>
      </c>
      <c r="U3085" s="73" t="str">
        <f>HYPERLINK(_xlfn.XLOOKUP(I3085,LEGEND!B:B,LEGEND!I:I))</f>
        <v>https://milwaukee-media-images.s3.amazonaws.com/hi/4932399527--Hero_1.jpg</v>
      </c>
      <c r="V3085" s="51" t="s">
        <v>17074</v>
      </c>
      <c r="W3085" s="63" t="s">
        <v>71</v>
      </c>
      <c r="X3085" s="64">
        <v>175</v>
      </c>
      <c r="Y3085" s="64">
        <v>200</v>
      </c>
      <c r="Z3085" s="64">
        <v>80</v>
      </c>
      <c r="AA3085" s="84">
        <v>0.24199999999999999</v>
      </c>
      <c r="AB3085" s="85">
        <v>1</v>
      </c>
      <c r="AC3085" s="85">
        <v>1</v>
      </c>
    </row>
    <row r="3086" spans="1:29" ht="25.5">
      <c r="A3086" s="1"/>
      <c r="B3086" s="6" t="s">
        <v>8777</v>
      </c>
      <c r="C3086" s="6" t="s">
        <v>8778</v>
      </c>
      <c r="D3086" s="6" t="s">
        <v>8779</v>
      </c>
      <c r="E3086" s="49" t="s">
        <v>8780</v>
      </c>
      <c r="F3086" s="6" t="s">
        <v>60</v>
      </c>
      <c r="G3086" s="6" t="s">
        <v>60</v>
      </c>
      <c r="H3086" s="6" t="s">
        <v>60</v>
      </c>
      <c r="I3086" s="60" t="s">
        <v>17083</v>
      </c>
      <c r="J3086" s="49" t="s">
        <v>17084</v>
      </c>
      <c r="K3086" s="6" t="s">
        <v>17085</v>
      </c>
      <c r="L3086" s="29">
        <f>IF($J$6="с учетом НДС",VLOOKUP(I3086,LEGEND!B:E,4,0)*(1-M3086),VLOOKUP(I3086,LEGEND!B:E,4,0)*(1-M3086)/1.2)</f>
        <v>1470</v>
      </c>
      <c r="M3086" s="57">
        <f>IF(AND(B3086&lt;&gt;"1_Электроинструмент",B3086&lt;&gt;"2_Садовая техника"),$J$5,IF($J$4&lt;=20%,$J$4,IFERROR(VLOOKUP(S3086,LEGEND!$L$2:$M$5,2,FALSE),$J$4)))</f>
        <v>0</v>
      </c>
      <c r="N3086" s="48" t="s">
        <v>60</v>
      </c>
      <c r="O3086" s="6" t="s">
        <v>60</v>
      </c>
      <c r="P3086" s="49" t="s">
        <v>66</v>
      </c>
      <c r="Q3086" s="49" t="s">
        <v>67</v>
      </c>
      <c r="R3086" s="6" t="s">
        <v>60</v>
      </c>
      <c r="S3086" s="49" t="s">
        <v>60</v>
      </c>
      <c r="T3086" s="73" t="str">
        <f>IF(_xlfn.XLOOKUP(I3086,LEGEND!B:B,LEGEND!H:H)&lt;&gt;"-",HYPERLINK(_xlfn.XLOOKUP(I3086,LEGEND!B:B,LEGEND!H:H),"link"),_xlfn.XLOOKUP(I3086,LEGEND!B:B,LEGEND!H:H))</f>
        <v>link</v>
      </c>
      <c r="U3086" s="73" t="str">
        <f>HYPERLINK(_xlfn.XLOOKUP(I3086,LEGEND!B:B,LEGEND!I:I))</f>
        <v>https://milwaukee-media-images.s3.amazonaws.com/hi/4932464715--Hero_1.jpg</v>
      </c>
      <c r="V3086" s="51" t="s">
        <v>17086</v>
      </c>
      <c r="W3086" s="63" t="s">
        <v>71</v>
      </c>
      <c r="X3086" s="64">
        <v>140</v>
      </c>
      <c r="Y3086" s="64">
        <v>120</v>
      </c>
      <c r="Z3086" s="64">
        <v>5</v>
      </c>
      <c r="AA3086" s="84">
        <v>4.2000000000000003E-2</v>
      </c>
      <c r="AB3086" s="85">
        <v>1</v>
      </c>
      <c r="AC3086" s="85">
        <v>1</v>
      </c>
    </row>
    <row r="3087" spans="1:29" ht="25.5">
      <c r="A3087" s="1"/>
      <c r="B3087" s="6" t="s">
        <v>8777</v>
      </c>
      <c r="C3087" s="6" t="s">
        <v>8778</v>
      </c>
      <c r="D3087" s="6" t="s">
        <v>8779</v>
      </c>
      <c r="E3087" s="49" t="s">
        <v>8780</v>
      </c>
      <c r="F3087" s="6" t="s">
        <v>60</v>
      </c>
      <c r="G3087" s="6" t="s">
        <v>60</v>
      </c>
      <c r="H3087" s="6" t="s">
        <v>60</v>
      </c>
      <c r="I3087" s="60" t="s">
        <v>17087</v>
      </c>
      <c r="J3087" s="49" t="s">
        <v>17088</v>
      </c>
      <c r="K3087" s="6" t="s">
        <v>17089</v>
      </c>
      <c r="L3087" s="29">
        <f>IF($J$6="с учетом НДС",VLOOKUP(I3087,LEGEND!B:E,4,0)*(1-M3087),VLOOKUP(I3087,LEGEND!B:E,4,0)*(1-M3087)/1.2)</f>
        <v>1960</v>
      </c>
      <c r="M3087" s="57">
        <f>IF(AND(B3087&lt;&gt;"1_Электроинструмент",B3087&lt;&gt;"2_Садовая техника"),$J$5,IF($J$4&lt;=20%,$J$4,IFERROR(VLOOKUP(S3087,LEGEND!$L$2:$M$5,2,FALSE),$J$4)))</f>
        <v>0</v>
      </c>
      <c r="N3087" s="48" t="s">
        <v>60</v>
      </c>
      <c r="O3087" s="6" t="s">
        <v>60</v>
      </c>
      <c r="P3087" s="49" t="s">
        <v>66</v>
      </c>
      <c r="Q3087" s="49" t="s">
        <v>67</v>
      </c>
      <c r="R3087" s="6" t="s">
        <v>60</v>
      </c>
      <c r="S3087" s="49" t="s">
        <v>60</v>
      </c>
      <c r="T3087" s="73" t="str">
        <f>IF(_xlfn.XLOOKUP(I3087,LEGEND!B:B,LEGEND!H:H)&lt;&gt;"-",HYPERLINK(_xlfn.XLOOKUP(I3087,LEGEND!B:B,LEGEND!H:H),"link"),_xlfn.XLOOKUP(I3087,LEGEND!B:B,LEGEND!H:H))</f>
        <v>link</v>
      </c>
      <c r="U3087" s="73" t="str">
        <f>HYPERLINK(_xlfn.XLOOKUP(I3087,LEGEND!B:B,LEGEND!I:I))</f>
        <v>https://milwaukee-media-images.s3.amazonaws.com/hi/4932399528--Hero_1.jpg</v>
      </c>
      <c r="V3087" s="51" t="s">
        <v>17090</v>
      </c>
      <c r="W3087" s="63" t="s">
        <v>71</v>
      </c>
      <c r="X3087" s="64">
        <v>273</v>
      </c>
      <c r="Y3087" s="64">
        <v>266</v>
      </c>
      <c r="Z3087" s="64">
        <v>14</v>
      </c>
      <c r="AA3087" s="84">
        <v>0.55500000000000005</v>
      </c>
      <c r="AB3087" s="85">
        <v>1</v>
      </c>
      <c r="AC3087" s="85">
        <v>1</v>
      </c>
    </row>
    <row r="3088" spans="1:29" ht="25.5">
      <c r="A3088" s="1"/>
      <c r="B3088" s="6" t="s">
        <v>8777</v>
      </c>
      <c r="C3088" s="6" t="s">
        <v>8778</v>
      </c>
      <c r="D3088" s="6" t="s">
        <v>8779</v>
      </c>
      <c r="E3088" s="49" t="s">
        <v>8780</v>
      </c>
      <c r="F3088" s="6" t="s">
        <v>60</v>
      </c>
      <c r="G3088" s="6" t="s">
        <v>60</v>
      </c>
      <c r="H3088" s="6" t="s">
        <v>60</v>
      </c>
      <c r="I3088" s="60" t="s">
        <v>17091</v>
      </c>
      <c r="J3088" s="49" t="s">
        <v>17092</v>
      </c>
      <c r="K3088" s="6" t="s">
        <v>17093</v>
      </c>
      <c r="L3088" s="29">
        <f>IF($J$6="с учетом НДС",VLOOKUP(I3088,LEGEND!B:E,4,0)*(1-M3088),VLOOKUP(I3088,LEGEND!B:E,4,0)*(1-M3088)/1.2)</f>
        <v>2150</v>
      </c>
      <c r="M3088" s="57">
        <f>IF(AND(B3088&lt;&gt;"1_Электроинструмент",B3088&lt;&gt;"2_Садовая техника"),$J$5,IF($J$4&lt;=20%,$J$4,IFERROR(VLOOKUP(S3088,LEGEND!$L$2:$M$5,2,FALSE),$J$4)))</f>
        <v>0</v>
      </c>
      <c r="N3088" s="48" t="s">
        <v>60</v>
      </c>
      <c r="O3088" s="6" t="s">
        <v>60</v>
      </c>
      <c r="P3088" s="49" t="s">
        <v>1556</v>
      </c>
      <c r="Q3088" s="49" t="s">
        <v>473</v>
      </c>
      <c r="R3088" s="6" t="s">
        <v>60</v>
      </c>
      <c r="S3088" s="49" t="s">
        <v>60</v>
      </c>
      <c r="T3088" s="73" t="str">
        <f>IF(_xlfn.XLOOKUP(I3088,LEGEND!B:B,LEGEND!H:H)&lt;&gt;"-",HYPERLINK(_xlfn.XLOOKUP(I3088,LEGEND!B:B,LEGEND!H:H),"link"),_xlfn.XLOOKUP(I3088,LEGEND!B:B,LEGEND!H:H))</f>
        <v>link</v>
      </c>
      <c r="U3088" s="73" t="str">
        <f>HYPERLINK(_xlfn.XLOOKUP(I3088,LEGEND!B:B,LEGEND!I:I))</f>
        <v>https://milwaukee-media-images.s3.amazonaws.com/hi/4932399539--Hero_1.jpg</v>
      </c>
      <c r="V3088" s="51" t="s">
        <v>17094</v>
      </c>
      <c r="W3088" s="63" t="s">
        <v>8785</v>
      </c>
      <c r="X3088" s="64">
        <v>175</v>
      </c>
      <c r="Y3088" s="64">
        <v>200</v>
      </c>
      <c r="Z3088" s="64">
        <v>80</v>
      </c>
      <c r="AA3088" s="84">
        <v>0.218</v>
      </c>
      <c r="AB3088" s="85">
        <v>1</v>
      </c>
      <c r="AC3088" s="85">
        <v>1</v>
      </c>
    </row>
    <row r="3089" spans="1:29" ht="25.5">
      <c r="A3089" s="1"/>
      <c r="B3089" s="6" t="s">
        <v>8777</v>
      </c>
      <c r="C3089" s="6" t="s">
        <v>8778</v>
      </c>
      <c r="D3089" s="6" t="s">
        <v>8779</v>
      </c>
      <c r="E3089" s="49" t="s">
        <v>8780</v>
      </c>
      <c r="F3089" s="6" t="s">
        <v>60</v>
      </c>
      <c r="G3089" s="6" t="s">
        <v>60</v>
      </c>
      <c r="H3089" s="6" t="s">
        <v>60</v>
      </c>
      <c r="I3089" s="60" t="s">
        <v>17095</v>
      </c>
      <c r="J3089" s="49" t="s">
        <v>17096</v>
      </c>
      <c r="K3089" s="6" t="s">
        <v>17097</v>
      </c>
      <c r="L3089" s="29">
        <f>IF($J$6="с учетом НДС",VLOOKUP(I3089,LEGEND!B:E,4,0)*(1-M3089),VLOOKUP(I3089,LEGEND!B:E,4,0)*(1-M3089)/1.2)</f>
        <v>2450</v>
      </c>
      <c r="M3089" s="57">
        <f>IF(AND(B3089&lt;&gt;"1_Электроинструмент",B3089&lt;&gt;"2_Садовая техника"),$J$5,IF($J$4&lt;=20%,$J$4,IFERROR(VLOOKUP(S3089,LEGEND!$L$2:$M$5,2,FALSE),$J$4)))</f>
        <v>0</v>
      </c>
      <c r="N3089" s="48" t="s">
        <v>60</v>
      </c>
      <c r="O3089" s="6" t="s">
        <v>60</v>
      </c>
      <c r="P3089" s="49" t="s">
        <v>66</v>
      </c>
      <c r="Q3089" s="49" t="s">
        <v>67</v>
      </c>
      <c r="R3089" s="6" t="s">
        <v>60</v>
      </c>
      <c r="S3089" s="49" t="s">
        <v>60</v>
      </c>
      <c r="T3089" s="73" t="str">
        <f>IF(_xlfn.XLOOKUP(I3089,LEGEND!B:B,LEGEND!H:H)&lt;&gt;"-",HYPERLINK(_xlfn.XLOOKUP(I3089,LEGEND!B:B,LEGEND!H:H),"link"),_xlfn.XLOOKUP(I3089,LEGEND!B:B,LEGEND!H:H))</f>
        <v>link</v>
      </c>
      <c r="U3089" s="73" t="str">
        <f>HYPERLINK(_xlfn.XLOOKUP(I3089,LEGEND!B:B,LEGEND!I:I))</f>
        <v>https://milwaukee-media-images.s3.amazonaws.com/hi/4932399555--Hero_1.jpg</v>
      </c>
      <c r="V3089" s="51" t="s">
        <v>17098</v>
      </c>
      <c r="W3089" s="63" t="s">
        <v>71</v>
      </c>
      <c r="X3089" s="64">
        <v>265</v>
      </c>
      <c r="Y3089" s="64">
        <v>290</v>
      </c>
      <c r="Z3089" s="64">
        <v>80</v>
      </c>
      <c r="AA3089" s="84">
        <v>0.8</v>
      </c>
      <c r="AB3089" s="85">
        <v>1</v>
      </c>
      <c r="AC3089" s="85">
        <v>1</v>
      </c>
    </row>
    <row r="3090" spans="1:29" ht="15">
      <c r="A3090" s="1"/>
      <c r="B3090" s="6" t="s">
        <v>8777</v>
      </c>
      <c r="C3090" s="6" t="s">
        <v>8778</v>
      </c>
      <c r="D3090" s="6" t="s">
        <v>8779</v>
      </c>
      <c r="E3090" s="49" t="s">
        <v>8780</v>
      </c>
      <c r="F3090" s="6" t="s">
        <v>60</v>
      </c>
      <c r="G3090" s="6" t="s">
        <v>60</v>
      </c>
      <c r="H3090" s="6" t="s">
        <v>60</v>
      </c>
      <c r="I3090" s="60" t="s">
        <v>17099</v>
      </c>
      <c r="J3090" s="49" t="s">
        <v>17100</v>
      </c>
      <c r="K3090" s="6" t="s">
        <v>17101</v>
      </c>
      <c r="L3090" s="29">
        <f>IF($J$6="с учетом НДС",VLOOKUP(I3090,LEGEND!B:E,4,0)*(1-M3090),VLOOKUP(I3090,LEGEND!B:E,4,0)*(1-M3090)/1.2)</f>
        <v>2510</v>
      </c>
      <c r="M3090" s="57">
        <f>IF(AND(B3090&lt;&gt;"1_Электроинструмент",B3090&lt;&gt;"2_Садовая техника"),$J$5,IF($J$4&lt;=20%,$J$4,IFERROR(VLOOKUP(S3090,LEGEND!$L$2:$M$5,2,FALSE),$J$4)))</f>
        <v>0</v>
      </c>
      <c r="N3090" s="48" t="s">
        <v>60</v>
      </c>
      <c r="O3090" s="6" t="s">
        <v>60</v>
      </c>
      <c r="P3090" s="49" t="s">
        <v>66</v>
      </c>
      <c r="Q3090" s="49" t="s">
        <v>473</v>
      </c>
      <c r="R3090" s="6" t="s">
        <v>60</v>
      </c>
      <c r="S3090" s="49" t="s">
        <v>60</v>
      </c>
      <c r="T3090" s="73" t="str">
        <f>IF(_xlfn.XLOOKUP(I3090,LEGEND!B:B,LEGEND!H:H)&lt;&gt;"-",HYPERLINK(_xlfn.XLOOKUP(I3090,LEGEND!B:B,LEGEND!H:H),"link"),_xlfn.XLOOKUP(I3090,LEGEND!B:B,LEGEND!H:H))</f>
        <v>link</v>
      </c>
      <c r="U3090" s="73" t="str">
        <f>HYPERLINK(_xlfn.XLOOKUP(I3090,LEGEND!B:B,LEGEND!I:I))</f>
        <v>https://milwaukee-media-images.s3.amazonaws.com/hi/4932399523--Hero_1.jpg</v>
      </c>
      <c r="V3090" s="51" t="s">
        <v>17102</v>
      </c>
      <c r="W3090" s="63" t="s">
        <v>71</v>
      </c>
      <c r="X3090" s="64">
        <v>265</v>
      </c>
      <c r="Y3090" s="64">
        <v>290</v>
      </c>
      <c r="Z3090" s="64">
        <v>80</v>
      </c>
      <c r="AA3090" s="84">
        <v>0.56000000000000005</v>
      </c>
      <c r="AB3090" s="85">
        <v>1</v>
      </c>
      <c r="AC3090" s="85">
        <v>1</v>
      </c>
    </row>
    <row r="3091" spans="1:29" ht="15">
      <c r="A3091" s="1"/>
      <c r="B3091" s="6" t="s">
        <v>8777</v>
      </c>
      <c r="C3091" s="6" t="s">
        <v>8778</v>
      </c>
      <c r="D3091" s="6" t="s">
        <v>8779</v>
      </c>
      <c r="E3091" s="49" t="s">
        <v>8780</v>
      </c>
      <c r="F3091" s="6" t="s">
        <v>60</v>
      </c>
      <c r="G3091" s="6" t="s">
        <v>60</v>
      </c>
      <c r="H3091" s="6" t="s">
        <v>60</v>
      </c>
      <c r="I3091" s="60" t="s">
        <v>17103</v>
      </c>
      <c r="J3091" s="49" t="s">
        <v>17104</v>
      </c>
      <c r="K3091" s="6" t="s">
        <v>17105</v>
      </c>
      <c r="L3091" s="29">
        <f>IF($J$6="с учетом НДС",VLOOKUP(I3091,LEGEND!B:E,4,0)*(1-M3091),VLOOKUP(I3091,LEGEND!B:E,4,0)*(1-M3091)/1.2)</f>
        <v>2540</v>
      </c>
      <c r="M3091" s="57">
        <f>IF(AND(B3091&lt;&gt;"1_Электроинструмент",B3091&lt;&gt;"2_Садовая техника"),$J$5,IF($J$4&lt;=20%,$J$4,IFERROR(VLOOKUP(S3091,LEGEND!$L$2:$M$5,2,FALSE),$J$4)))</f>
        <v>0</v>
      </c>
      <c r="N3091" s="48" t="s">
        <v>60</v>
      </c>
      <c r="O3091" s="6" t="s">
        <v>60</v>
      </c>
      <c r="P3091" s="49" t="s">
        <v>66</v>
      </c>
      <c r="Q3091" s="49" t="s">
        <v>473</v>
      </c>
      <c r="R3091" s="6" t="s">
        <v>60</v>
      </c>
      <c r="S3091" s="49" t="s">
        <v>60</v>
      </c>
      <c r="T3091" s="73" t="str">
        <f>IF(_xlfn.XLOOKUP(I3091,LEGEND!B:B,LEGEND!H:H)&lt;&gt;"-",HYPERLINK(_xlfn.XLOOKUP(I3091,LEGEND!B:B,LEGEND!H:H),"link"),_xlfn.XLOOKUP(I3091,LEGEND!B:B,LEGEND!H:H))</f>
        <v>link</v>
      </c>
      <c r="U3091" s="73" t="str">
        <f>HYPERLINK(_xlfn.XLOOKUP(I3091,LEGEND!B:B,LEGEND!I:I))</f>
        <v>https://milwaukee-media-images.s3.amazonaws.com/hi/4932399145--Hero_1.jpg</v>
      </c>
      <c r="V3091" s="51" t="s">
        <v>17106</v>
      </c>
      <c r="W3091" s="63" t="s">
        <v>71</v>
      </c>
      <c r="X3091" s="64">
        <v>175</v>
      </c>
      <c r="Y3091" s="64">
        <v>200</v>
      </c>
      <c r="Z3091" s="64">
        <v>80</v>
      </c>
      <c r="AA3091" s="84">
        <v>0.2</v>
      </c>
      <c r="AB3091" s="85">
        <v>1</v>
      </c>
      <c r="AC3091" s="85">
        <v>1</v>
      </c>
    </row>
    <row r="3092" spans="1:29" ht="25.5">
      <c r="A3092" s="1"/>
      <c r="B3092" s="6" t="s">
        <v>8777</v>
      </c>
      <c r="C3092" s="6" t="s">
        <v>8778</v>
      </c>
      <c r="D3092" s="6" t="s">
        <v>8779</v>
      </c>
      <c r="E3092" s="49" t="s">
        <v>8780</v>
      </c>
      <c r="F3092" s="6" t="s">
        <v>60</v>
      </c>
      <c r="G3092" s="6" t="s">
        <v>60</v>
      </c>
      <c r="H3092" s="6" t="s">
        <v>60</v>
      </c>
      <c r="I3092" s="60" t="s">
        <v>17107</v>
      </c>
      <c r="J3092" s="49" t="s">
        <v>17108</v>
      </c>
      <c r="K3092" s="6" t="s">
        <v>17109</v>
      </c>
      <c r="L3092" s="29">
        <f>IF($J$6="с учетом НДС",VLOOKUP(I3092,LEGEND!B:E,4,0)*(1-M3092),VLOOKUP(I3092,LEGEND!B:E,4,0)*(1-M3092)/1.2)</f>
        <v>2660</v>
      </c>
      <c r="M3092" s="57">
        <f>IF(AND(B3092&lt;&gt;"1_Электроинструмент",B3092&lt;&gt;"2_Садовая техника"),$J$5,IF($J$4&lt;=20%,$J$4,IFERROR(VLOOKUP(S3092,LEGEND!$L$2:$M$5,2,FALSE),$J$4)))</f>
        <v>0</v>
      </c>
      <c r="N3092" s="48" t="s">
        <v>60</v>
      </c>
      <c r="O3092" s="6" t="s">
        <v>60</v>
      </c>
      <c r="P3092" s="49" t="s">
        <v>66</v>
      </c>
      <c r="Q3092" s="49" t="s">
        <v>67</v>
      </c>
      <c r="R3092" s="6" t="s">
        <v>60</v>
      </c>
      <c r="S3092" s="49" t="s">
        <v>60</v>
      </c>
      <c r="T3092" s="73" t="str">
        <f>IF(_xlfn.XLOOKUP(I3092,LEGEND!B:B,LEGEND!H:H)&lt;&gt;"-",HYPERLINK(_xlfn.XLOOKUP(I3092,LEGEND!B:B,LEGEND!H:H),"link"),_xlfn.XLOOKUP(I3092,LEGEND!B:B,LEGEND!H:H))</f>
        <v>link</v>
      </c>
      <c r="U3092" s="73" t="str">
        <f>HYPERLINK(_xlfn.XLOOKUP(I3092,LEGEND!B:B,LEGEND!I:I))</f>
        <v>https://milwaukee-media-images.s3.amazonaws.com/hi/4932479464--Hero_1.jpg</v>
      </c>
      <c r="V3092" s="51" t="s">
        <v>17110</v>
      </c>
      <c r="W3092" s="63" t="s">
        <v>1189</v>
      </c>
      <c r="X3092" s="64">
        <v>126</v>
      </c>
      <c r="Y3092" s="64">
        <v>11</v>
      </c>
      <c r="Z3092" s="64">
        <v>153</v>
      </c>
      <c r="AA3092" s="84">
        <v>0.156</v>
      </c>
      <c r="AB3092" s="85">
        <v>1</v>
      </c>
      <c r="AC3092" s="85">
        <v>1</v>
      </c>
    </row>
    <row r="3093" spans="1:29" ht="25.5">
      <c r="A3093" s="1"/>
      <c r="B3093" s="6" t="s">
        <v>8777</v>
      </c>
      <c r="C3093" s="6" t="s">
        <v>8778</v>
      </c>
      <c r="D3093" s="6" t="s">
        <v>8779</v>
      </c>
      <c r="E3093" s="49" t="s">
        <v>8780</v>
      </c>
      <c r="F3093" s="6" t="s">
        <v>60</v>
      </c>
      <c r="G3093" s="6" t="s">
        <v>60</v>
      </c>
      <c r="H3093" s="6" t="s">
        <v>60</v>
      </c>
      <c r="I3093" s="60" t="s">
        <v>17111</v>
      </c>
      <c r="J3093" s="49" t="s">
        <v>17112</v>
      </c>
      <c r="K3093" s="6" t="s">
        <v>17113</v>
      </c>
      <c r="L3093" s="29">
        <f>IF($J$6="с учетом НДС",VLOOKUP(I3093,LEGEND!B:E,4,0)*(1-M3093),VLOOKUP(I3093,LEGEND!B:E,4,0)*(1-M3093)/1.2)</f>
        <v>2940</v>
      </c>
      <c r="M3093" s="57">
        <f>IF(AND(B3093&lt;&gt;"1_Электроинструмент",B3093&lt;&gt;"2_Садовая техника"),$J$5,IF($J$4&lt;=20%,$J$4,IFERROR(VLOOKUP(S3093,LEGEND!$L$2:$M$5,2,FALSE),$J$4)))</f>
        <v>0</v>
      </c>
      <c r="N3093" s="48" t="s">
        <v>60</v>
      </c>
      <c r="O3093" s="6" t="s">
        <v>60</v>
      </c>
      <c r="P3093" s="49" t="s">
        <v>66</v>
      </c>
      <c r="Q3093" s="49" t="s">
        <v>67</v>
      </c>
      <c r="R3093" s="6" t="s">
        <v>60</v>
      </c>
      <c r="S3093" s="49" t="s">
        <v>60</v>
      </c>
      <c r="T3093" s="73" t="str">
        <f>IF(_xlfn.XLOOKUP(I3093,LEGEND!B:B,LEGEND!H:H)&lt;&gt;"-",HYPERLINK(_xlfn.XLOOKUP(I3093,LEGEND!B:B,LEGEND!H:H),"link"),_xlfn.XLOOKUP(I3093,LEGEND!B:B,LEGEND!H:H))</f>
        <v>link</v>
      </c>
      <c r="U3093" s="73" t="str">
        <f>HYPERLINK(_xlfn.XLOOKUP(I3093,LEGEND!B:B,LEGEND!I:I))</f>
        <v>https://milwaukee-media-images.s3.amazonaws.com/hi/4932399146--Hero_1.jpg</v>
      </c>
      <c r="V3093" s="51" t="s">
        <v>17114</v>
      </c>
      <c r="W3093" s="63" t="s">
        <v>71</v>
      </c>
      <c r="X3093" s="64">
        <v>16</v>
      </c>
      <c r="Y3093" s="64">
        <v>180</v>
      </c>
      <c r="Z3093" s="64">
        <v>200</v>
      </c>
      <c r="AA3093" s="84">
        <v>0.1</v>
      </c>
      <c r="AB3093" s="85">
        <v>1</v>
      </c>
      <c r="AC3093" s="85">
        <v>1</v>
      </c>
    </row>
    <row r="3094" spans="1:29" ht="25.5">
      <c r="A3094" s="1"/>
      <c r="B3094" s="6" t="s">
        <v>8777</v>
      </c>
      <c r="C3094" s="6" t="s">
        <v>8778</v>
      </c>
      <c r="D3094" s="6" t="s">
        <v>8779</v>
      </c>
      <c r="E3094" s="49" t="s">
        <v>8780</v>
      </c>
      <c r="F3094" s="6" t="s">
        <v>60</v>
      </c>
      <c r="G3094" s="6" t="s">
        <v>60</v>
      </c>
      <c r="H3094" s="6" t="s">
        <v>60</v>
      </c>
      <c r="I3094" s="60" t="s">
        <v>17115</v>
      </c>
      <c r="J3094" s="49" t="s">
        <v>17116</v>
      </c>
      <c r="K3094" s="6" t="s">
        <v>17117</v>
      </c>
      <c r="L3094" s="29">
        <f>IF($J$6="с учетом НДС",VLOOKUP(I3094,LEGEND!B:E,4,0)*(1-M3094),VLOOKUP(I3094,LEGEND!B:E,4,0)*(1-M3094)/1.2)</f>
        <v>3200</v>
      </c>
      <c r="M3094" s="57">
        <f>IF(AND(B3094&lt;&gt;"1_Электроинструмент",B3094&lt;&gt;"2_Садовая техника"),$J$5,IF($J$4&lt;=20%,$J$4,IFERROR(VLOOKUP(S3094,LEGEND!$L$2:$M$5,2,FALSE),$J$4)))</f>
        <v>0</v>
      </c>
      <c r="N3094" s="48" t="s">
        <v>60</v>
      </c>
      <c r="O3094" s="6" t="s">
        <v>60</v>
      </c>
      <c r="P3094" s="49" t="s">
        <v>66</v>
      </c>
      <c r="Q3094" s="49" t="s">
        <v>67</v>
      </c>
      <c r="R3094" s="6" t="s">
        <v>60</v>
      </c>
      <c r="S3094" s="49" t="s">
        <v>60</v>
      </c>
      <c r="T3094" s="73" t="str">
        <f>IF(_xlfn.XLOOKUP(I3094,LEGEND!B:B,LEGEND!H:H)&lt;&gt;"-",HYPERLINK(_xlfn.XLOOKUP(I3094,LEGEND!B:B,LEGEND!H:H),"link"),_xlfn.XLOOKUP(I3094,LEGEND!B:B,LEGEND!H:H))</f>
        <v>link</v>
      </c>
      <c r="U3094" s="73" t="str">
        <f>HYPERLINK(_xlfn.XLOOKUP(I3094,LEGEND!B:B,LEGEND!I:I))</f>
        <v>https://milwaukee-media-images.s3.amazonaws.com/hi/4932399529--Hero_1.jpg</v>
      </c>
      <c r="V3094" s="51" t="s">
        <v>17118</v>
      </c>
      <c r="W3094" s="63" t="s">
        <v>71</v>
      </c>
      <c r="X3094" s="64">
        <v>265</v>
      </c>
      <c r="Y3094" s="64">
        <v>290</v>
      </c>
      <c r="Z3094" s="64">
        <v>80</v>
      </c>
      <c r="AA3094" s="84">
        <v>0.82399999999999995</v>
      </c>
      <c r="AB3094" s="85">
        <v>1</v>
      </c>
      <c r="AC3094" s="85">
        <v>1</v>
      </c>
    </row>
    <row r="3095" spans="1:29" ht="25.5">
      <c r="A3095" s="1"/>
      <c r="B3095" s="6" t="s">
        <v>8777</v>
      </c>
      <c r="C3095" s="6" t="s">
        <v>8778</v>
      </c>
      <c r="D3095" s="6" t="s">
        <v>8779</v>
      </c>
      <c r="E3095" s="49" t="s">
        <v>8780</v>
      </c>
      <c r="F3095" s="6" t="s">
        <v>60</v>
      </c>
      <c r="G3095" s="6" t="s">
        <v>60</v>
      </c>
      <c r="H3095" s="6" t="s">
        <v>60</v>
      </c>
      <c r="I3095" s="60" t="s">
        <v>17119</v>
      </c>
      <c r="J3095" s="49" t="s">
        <v>17120</v>
      </c>
      <c r="K3095" s="6" t="s">
        <v>17121</v>
      </c>
      <c r="L3095" s="29">
        <f>IF($J$6="с учетом НДС",VLOOKUP(I3095,LEGEND!B:E,4,0)*(1-M3095),VLOOKUP(I3095,LEGEND!B:E,4,0)*(1-M3095)/1.2)</f>
        <v>3580</v>
      </c>
      <c r="M3095" s="57">
        <f>IF(AND(B3095&lt;&gt;"1_Электроинструмент",B3095&lt;&gt;"2_Садовая техника"),$J$5,IF($J$4&lt;=20%,$J$4,IFERROR(VLOOKUP(S3095,LEGEND!$L$2:$M$5,2,FALSE),$J$4)))</f>
        <v>0</v>
      </c>
      <c r="N3095" s="48" t="s">
        <v>60</v>
      </c>
      <c r="O3095" s="6" t="s">
        <v>60</v>
      </c>
      <c r="P3095" s="49" t="s">
        <v>66</v>
      </c>
      <c r="Q3095" s="49" t="s">
        <v>67</v>
      </c>
      <c r="R3095" s="6" t="s">
        <v>60</v>
      </c>
      <c r="S3095" s="49" t="s">
        <v>60</v>
      </c>
      <c r="T3095" s="73" t="str">
        <f>IF(_xlfn.XLOOKUP(I3095,LEGEND!B:B,LEGEND!H:H)&lt;&gt;"-",HYPERLINK(_xlfn.XLOOKUP(I3095,LEGEND!B:B,LEGEND!H:H),"link"),_xlfn.XLOOKUP(I3095,LEGEND!B:B,LEGEND!H:H))</f>
        <v>link</v>
      </c>
      <c r="U3095" s="73" t="str">
        <f>HYPERLINK(_xlfn.XLOOKUP(I3095,LEGEND!B:B,LEGEND!I:I))</f>
        <v>https://milwaukee-media-images.s3.amazonaws.com/hi/4932399524--Hero_1.jpg</v>
      </c>
      <c r="V3095" s="51" t="s">
        <v>17122</v>
      </c>
      <c r="W3095" s="63" t="s">
        <v>71</v>
      </c>
      <c r="X3095" s="64">
        <v>265</v>
      </c>
      <c r="Y3095" s="64">
        <v>290</v>
      </c>
      <c r="Z3095" s="64">
        <v>8</v>
      </c>
      <c r="AA3095" s="84">
        <v>0.6</v>
      </c>
      <c r="AB3095" s="85">
        <v>1</v>
      </c>
      <c r="AC3095" s="85">
        <v>1</v>
      </c>
    </row>
    <row r="3096" spans="1:29" ht="25.5">
      <c r="A3096" s="1"/>
      <c r="B3096" s="6" t="s">
        <v>8777</v>
      </c>
      <c r="C3096" s="6" t="s">
        <v>8778</v>
      </c>
      <c r="D3096" s="6" t="s">
        <v>8779</v>
      </c>
      <c r="E3096" s="49" t="s">
        <v>8780</v>
      </c>
      <c r="F3096" s="6" t="s">
        <v>60</v>
      </c>
      <c r="G3096" s="6" t="s">
        <v>60</v>
      </c>
      <c r="H3096" s="6" t="s">
        <v>60</v>
      </c>
      <c r="I3096" s="60" t="s">
        <v>8786</v>
      </c>
      <c r="J3096" s="49" t="s">
        <v>8787</v>
      </c>
      <c r="K3096" s="6" t="s">
        <v>8788</v>
      </c>
      <c r="L3096" s="29">
        <f>IF($J$6="с учетом НДС",VLOOKUP(I3096,LEGEND!B:E,4,0)*(1-M3096),VLOOKUP(I3096,LEGEND!B:E,4,0)*(1-M3096)/1.2)</f>
        <v>4740</v>
      </c>
      <c r="M3096" s="57">
        <f>IF(AND(B3096&lt;&gt;"1_Электроинструмент",B3096&lt;&gt;"2_Садовая техника"),$J$5,IF($J$4&lt;=20%,$J$4,IFERROR(VLOOKUP(S3096,LEGEND!$L$2:$M$5,2,FALSE),$J$4)))</f>
        <v>0</v>
      </c>
      <c r="N3096" s="48" t="s">
        <v>60</v>
      </c>
      <c r="O3096" s="6" t="s">
        <v>60</v>
      </c>
      <c r="P3096" s="49" t="s">
        <v>582</v>
      </c>
      <c r="Q3096" s="49" t="s">
        <v>583</v>
      </c>
      <c r="R3096" s="6" t="s">
        <v>60</v>
      </c>
      <c r="S3096" s="49" t="s">
        <v>60</v>
      </c>
      <c r="T3096" s="73" t="str">
        <f>IF(_xlfn.XLOOKUP(I3096,LEGEND!B:B,LEGEND!H:H)&lt;&gt;"-",HYPERLINK(_xlfn.XLOOKUP(I3096,LEGEND!B:B,LEGEND!H:H),"link"),_xlfn.XLOOKUP(I3096,LEGEND!B:B,LEGEND!H:H))</f>
        <v>link</v>
      </c>
      <c r="U3096" s="73" t="str">
        <f>HYPERLINK(_xlfn.XLOOKUP(I3096,LEGEND!B:B,LEGEND!I:I))</f>
        <v>https://milwaukee-media-images.s3.amazonaws.com/hi/4932399541--Hero_1.jpg</v>
      </c>
      <c r="V3096" s="51" t="s">
        <v>8789</v>
      </c>
      <c r="W3096" s="63" t="s">
        <v>8785</v>
      </c>
      <c r="X3096" s="64">
        <v>265</v>
      </c>
      <c r="Y3096" s="64">
        <v>290</v>
      </c>
      <c r="Z3096" s="64">
        <v>80</v>
      </c>
      <c r="AA3096" s="84">
        <v>0.3</v>
      </c>
      <c r="AB3096" s="85">
        <v>1</v>
      </c>
      <c r="AC3096" s="85">
        <v>1</v>
      </c>
    </row>
    <row r="3097" spans="1:29" ht="25.5">
      <c r="A3097" s="1"/>
      <c r="B3097" s="6" t="s">
        <v>8777</v>
      </c>
      <c r="C3097" s="6" t="s">
        <v>8778</v>
      </c>
      <c r="D3097" s="6" t="s">
        <v>8779</v>
      </c>
      <c r="E3097" s="49" t="s">
        <v>8780</v>
      </c>
      <c r="F3097" s="6" t="s">
        <v>60</v>
      </c>
      <c r="G3097" s="6" t="s">
        <v>60</v>
      </c>
      <c r="H3097" s="6" t="s">
        <v>60</v>
      </c>
      <c r="I3097" s="60" t="s">
        <v>17123</v>
      </c>
      <c r="J3097" s="49" t="s">
        <v>17124</v>
      </c>
      <c r="K3097" s="6" t="s">
        <v>17125</v>
      </c>
      <c r="L3097" s="29">
        <f>IF($J$6="с учетом НДС",VLOOKUP(I3097,LEGEND!B:E,4,0)*(1-M3097),VLOOKUP(I3097,LEGEND!B:E,4,0)*(1-M3097)/1.2)</f>
        <v>5100</v>
      </c>
      <c r="M3097" s="57">
        <f>IF(AND(B3097&lt;&gt;"1_Электроинструмент",B3097&lt;&gt;"2_Садовая техника"),$J$5,IF($J$4&lt;=20%,$J$4,IFERROR(VLOOKUP(S3097,LEGEND!$L$2:$M$5,2,FALSE),$J$4)))</f>
        <v>0</v>
      </c>
      <c r="N3097" s="48" t="s">
        <v>60</v>
      </c>
      <c r="O3097" s="6" t="s">
        <v>60</v>
      </c>
      <c r="P3097" s="49" t="s">
        <v>66</v>
      </c>
      <c r="Q3097" s="49" t="s">
        <v>67</v>
      </c>
      <c r="R3097" s="6" t="s">
        <v>60</v>
      </c>
      <c r="S3097" s="49" t="s">
        <v>60</v>
      </c>
      <c r="T3097" s="73" t="str">
        <f>IF(_xlfn.XLOOKUP(I3097,LEGEND!B:B,LEGEND!H:H)&lt;&gt;"-",HYPERLINK(_xlfn.XLOOKUP(I3097,LEGEND!B:B,LEGEND!H:H),"link"),_xlfn.XLOOKUP(I3097,LEGEND!B:B,LEGEND!H:H))</f>
        <v>link</v>
      </c>
      <c r="U3097" s="73" t="str">
        <f>HYPERLINK(_xlfn.XLOOKUP(I3097,LEGEND!B:B,LEGEND!I:I))</f>
        <v>https://milwaukee-media-images.s3.amazonaws.com/hi/4932478710--Hero_1.jpg</v>
      </c>
      <c r="V3097" s="51" t="s">
        <v>17126</v>
      </c>
      <c r="W3097" s="63" t="s">
        <v>71</v>
      </c>
      <c r="X3097" s="64">
        <v>263</v>
      </c>
      <c r="Y3097" s="64">
        <v>232</v>
      </c>
      <c r="Z3097" s="64">
        <v>10</v>
      </c>
      <c r="AA3097" s="84">
        <v>0.626</v>
      </c>
      <c r="AB3097" s="85">
        <v>1</v>
      </c>
      <c r="AC3097" s="85">
        <v>1</v>
      </c>
    </row>
    <row r="3098" spans="1:29" ht="15">
      <c r="A3098" s="1"/>
      <c r="B3098" s="6" t="s">
        <v>8777</v>
      </c>
      <c r="C3098" s="6" t="s">
        <v>8778</v>
      </c>
      <c r="D3098" s="6" t="s">
        <v>8779</v>
      </c>
      <c r="E3098" s="49" t="s">
        <v>8780</v>
      </c>
      <c r="F3098" s="6" t="s">
        <v>60</v>
      </c>
      <c r="G3098" s="6" t="s">
        <v>60</v>
      </c>
      <c r="H3098" s="6" t="s">
        <v>60</v>
      </c>
      <c r="I3098" s="60" t="s">
        <v>17127</v>
      </c>
      <c r="J3098" s="49" t="s">
        <v>17128</v>
      </c>
      <c r="K3098" s="6" t="s">
        <v>17129</v>
      </c>
      <c r="L3098" s="29">
        <f>IF($J$6="с учетом НДС",VLOOKUP(I3098,LEGEND!B:E,4,0)*(1-M3098),VLOOKUP(I3098,LEGEND!B:E,4,0)*(1-M3098)/1.2)</f>
        <v>5900</v>
      </c>
      <c r="M3098" s="57">
        <f>IF(AND(B3098&lt;&gt;"1_Электроинструмент",B3098&lt;&gt;"2_Садовая техника"),$J$5,IF($J$4&lt;=20%,$J$4,IFERROR(VLOOKUP(S3098,LEGEND!$L$2:$M$5,2,FALSE),$J$4)))</f>
        <v>0</v>
      </c>
      <c r="N3098" s="48" t="s">
        <v>60</v>
      </c>
      <c r="O3098" s="6" t="s">
        <v>60</v>
      </c>
      <c r="P3098" s="49" t="s">
        <v>66</v>
      </c>
      <c r="Q3098" s="49" t="s">
        <v>473</v>
      </c>
      <c r="R3098" s="6" t="s">
        <v>60</v>
      </c>
      <c r="S3098" s="49" t="s">
        <v>60</v>
      </c>
      <c r="T3098" s="73" t="str">
        <f>IF(_xlfn.XLOOKUP(I3098,LEGEND!B:B,LEGEND!H:H)&lt;&gt;"-",HYPERLINK(_xlfn.XLOOKUP(I3098,LEGEND!B:B,LEGEND!H:H),"link"),_xlfn.XLOOKUP(I3098,LEGEND!B:B,LEGEND!H:H))</f>
        <v>link</v>
      </c>
      <c r="U3098" s="73" t="str">
        <f>HYPERLINK(_xlfn.XLOOKUP(I3098,LEGEND!B:B,LEGEND!I:I))</f>
        <v>https://milwaukee-media-images.s3.amazonaws.com/hi/4932373147--Hero_1.jpg</v>
      </c>
      <c r="V3098" s="51" t="s">
        <v>17130</v>
      </c>
      <c r="W3098" s="63" t="s">
        <v>8785</v>
      </c>
      <c r="X3098" s="64">
        <v>200</v>
      </c>
      <c r="Y3098" s="64">
        <v>177</v>
      </c>
      <c r="Z3098" s="64">
        <v>7</v>
      </c>
      <c r="AA3098" s="84">
        <v>0.17</v>
      </c>
      <c r="AB3098" s="85">
        <v>1</v>
      </c>
      <c r="AC3098" s="85">
        <v>1</v>
      </c>
    </row>
    <row r="3099" spans="1:29" ht="15">
      <c r="A3099" s="1"/>
      <c r="B3099" s="6" t="s">
        <v>8777</v>
      </c>
      <c r="C3099" s="6" t="s">
        <v>8778</v>
      </c>
      <c r="D3099" s="6" t="s">
        <v>8779</v>
      </c>
      <c r="E3099" s="49" t="s">
        <v>8780</v>
      </c>
      <c r="F3099" s="6" t="s">
        <v>60</v>
      </c>
      <c r="G3099" s="6" t="s">
        <v>60</v>
      </c>
      <c r="H3099" s="6" t="s">
        <v>60</v>
      </c>
      <c r="I3099" s="60" t="s">
        <v>17131</v>
      </c>
      <c r="J3099" s="49" t="s">
        <v>17132</v>
      </c>
      <c r="K3099" s="6" t="s">
        <v>17133</v>
      </c>
      <c r="L3099" s="29">
        <f>IF($J$6="с учетом НДС",VLOOKUP(I3099,LEGEND!B:E,4,0)*(1-M3099),VLOOKUP(I3099,LEGEND!B:E,4,0)*(1-M3099)/1.2)</f>
        <v>6400</v>
      </c>
      <c r="M3099" s="57">
        <f>IF(AND(B3099&lt;&gt;"1_Электроинструмент",B3099&lt;&gt;"2_Садовая техника"),$J$5,IF($J$4&lt;=20%,$J$4,IFERROR(VLOOKUP(S3099,LEGEND!$L$2:$M$5,2,FALSE),$J$4)))</f>
        <v>0</v>
      </c>
      <c r="N3099" s="48" t="s">
        <v>60</v>
      </c>
      <c r="O3099" s="6" t="s">
        <v>60</v>
      </c>
      <c r="P3099" s="49" t="s">
        <v>66</v>
      </c>
      <c r="Q3099" s="49" t="s">
        <v>473</v>
      </c>
      <c r="R3099" s="6" t="s">
        <v>60</v>
      </c>
      <c r="S3099" s="49" t="s">
        <v>60</v>
      </c>
      <c r="T3099" s="73" t="str">
        <f>IF(_xlfn.XLOOKUP(I3099,LEGEND!B:B,LEGEND!H:H)&lt;&gt;"-",HYPERLINK(_xlfn.XLOOKUP(I3099,LEGEND!B:B,LEGEND!H:H),"link"),_xlfn.XLOOKUP(I3099,LEGEND!B:B,LEGEND!H:H))</f>
        <v>link</v>
      </c>
      <c r="U3099" s="73" t="str">
        <f>HYPERLINK(_xlfn.XLOOKUP(I3099,LEGEND!B:B,LEGEND!I:I))</f>
        <v>https://milwaukee-media-images.s3.amazonaws.com/hi/4932399819--Hero_1.jpg</v>
      </c>
      <c r="V3099" s="51" t="s">
        <v>17134</v>
      </c>
      <c r="W3099" s="63" t="s">
        <v>71</v>
      </c>
      <c r="X3099" s="64">
        <v>52</v>
      </c>
      <c r="Y3099" s="64">
        <v>177</v>
      </c>
      <c r="Z3099" s="64">
        <v>200</v>
      </c>
      <c r="AA3099" s="84">
        <v>0.22</v>
      </c>
      <c r="AB3099" s="85">
        <v>1</v>
      </c>
      <c r="AC3099" s="85">
        <v>1</v>
      </c>
    </row>
    <row r="3100" spans="1:29" ht="15">
      <c r="A3100" s="1"/>
      <c r="B3100" s="6" t="s">
        <v>8777</v>
      </c>
      <c r="C3100" s="6" t="s">
        <v>8778</v>
      </c>
      <c r="D3100" s="6" t="s">
        <v>8779</v>
      </c>
      <c r="E3100" s="49" t="s">
        <v>8780</v>
      </c>
      <c r="F3100" s="6" t="s">
        <v>60</v>
      </c>
      <c r="G3100" s="6" t="s">
        <v>60</v>
      </c>
      <c r="H3100" s="6" t="s">
        <v>60</v>
      </c>
      <c r="I3100" s="60" t="s">
        <v>17135</v>
      </c>
      <c r="J3100" s="49" t="s">
        <v>17136</v>
      </c>
      <c r="K3100" s="6" t="s">
        <v>17137</v>
      </c>
      <c r="L3100" s="29">
        <f>IF($J$6="с учетом НДС",VLOOKUP(I3100,LEGEND!B:E,4,0)*(1-M3100),VLOOKUP(I3100,LEGEND!B:E,4,0)*(1-M3100)/1.2)</f>
        <v>6700</v>
      </c>
      <c r="M3100" s="57">
        <f>IF(AND(B3100&lt;&gt;"1_Электроинструмент",B3100&lt;&gt;"2_Садовая техника"),$J$5,IF($J$4&lt;=20%,$J$4,IFERROR(VLOOKUP(S3100,LEGEND!$L$2:$M$5,2,FALSE),$J$4)))</f>
        <v>0</v>
      </c>
      <c r="N3100" s="48" t="s">
        <v>60</v>
      </c>
      <c r="O3100" s="6" t="s">
        <v>60</v>
      </c>
      <c r="P3100" s="49" t="s">
        <v>66</v>
      </c>
      <c r="Q3100" s="49" t="s">
        <v>473</v>
      </c>
      <c r="R3100" s="6" t="s">
        <v>60</v>
      </c>
      <c r="S3100" s="49" t="s">
        <v>60</v>
      </c>
      <c r="T3100" s="73" t="str">
        <f>IF(_xlfn.XLOOKUP(I3100,LEGEND!B:B,LEGEND!H:H)&lt;&gt;"-",HYPERLINK(_xlfn.XLOOKUP(I3100,LEGEND!B:B,LEGEND!H:H),"link"),_xlfn.XLOOKUP(I3100,LEGEND!B:B,LEGEND!H:H))</f>
        <v>link</v>
      </c>
      <c r="U3100" s="73" t="str">
        <f>HYPERLINK(_xlfn.XLOOKUP(I3100,LEGEND!B:B,LEGEND!I:I))</f>
        <v>https://milwaukee-media-images.s3.amazonaws.com/hi/4932399823--Hero_1.jpg</v>
      </c>
      <c r="V3100" s="51" t="s">
        <v>17138</v>
      </c>
      <c r="W3100" s="63" t="s">
        <v>71</v>
      </c>
      <c r="X3100" s="64">
        <v>190</v>
      </c>
      <c r="Y3100" s="64">
        <v>180</v>
      </c>
      <c r="Z3100" s="64">
        <v>13</v>
      </c>
      <c r="AA3100" s="84">
        <v>0.22500000000000001</v>
      </c>
      <c r="AB3100" s="85">
        <v>1</v>
      </c>
      <c r="AC3100" s="85">
        <v>1</v>
      </c>
    </row>
    <row r="3101" spans="1:29" ht="25.5">
      <c r="A3101" s="1"/>
      <c r="B3101" s="6" t="s">
        <v>8777</v>
      </c>
      <c r="C3101" s="6" t="s">
        <v>8778</v>
      </c>
      <c r="D3101" s="6" t="s">
        <v>8779</v>
      </c>
      <c r="E3101" s="49" t="s">
        <v>8780</v>
      </c>
      <c r="F3101" s="6" t="s">
        <v>60</v>
      </c>
      <c r="G3101" s="6" t="s">
        <v>60</v>
      </c>
      <c r="H3101" s="6" t="s">
        <v>60</v>
      </c>
      <c r="I3101" s="60" t="s">
        <v>17139</v>
      </c>
      <c r="J3101" s="49" t="s">
        <v>17140</v>
      </c>
      <c r="K3101" s="6" t="s">
        <v>17141</v>
      </c>
      <c r="L3101" s="29">
        <f>IF($J$6="с учетом НДС",VLOOKUP(I3101,LEGEND!B:E,4,0)*(1-M3101),VLOOKUP(I3101,LEGEND!B:E,4,0)*(1-M3101)/1.2)</f>
        <v>6900</v>
      </c>
      <c r="M3101" s="57">
        <f>IF(AND(B3101&lt;&gt;"1_Электроинструмент",B3101&lt;&gt;"2_Садовая техника"),$J$5,IF($J$4&lt;=20%,$J$4,IFERROR(VLOOKUP(S3101,LEGEND!$L$2:$M$5,2,FALSE),$J$4)))</f>
        <v>0</v>
      </c>
      <c r="N3101" s="48" t="s">
        <v>60</v>
      </c>
      <c r="O3101" s="6" t="s">
        <v>60</v>
      </c>
      <c r="P3101" s="49" t="s">
        <v>66</v>
      </c>
      <c r="Q3101" s="49" t="s">
        <v>67</v>
      </c>
      <c r="R3101" s="6" t="s">
        <v>60</v>
      </c>
      <c r="S3101" s="49" t="s">
        <v>60</v>
      </c>
      <c r="T3101" s="73" t="str">
        <f>IF(_xlfn.XLOOKUP(I3101,LEGEND!B:B,LEGEND!H:H)&lt;&gt;"-",HYPERLINK(_xlfn.XLOOKUP(I3101,LEGEND!B:B,LEGEND!H:H),"link"),_xlfn.XLOOKUP(I3101,LEGEND!B:B,LEGEND!H:H))</f>
        <v>link</v>
      </c>
      <c r="U3101" s="73" t="str">
        <f>HYPERLINK(_xlfn.XLOOKUP(I3101,LEGEND!B:B,LEGEND!I:I))</f>
        <v>https://milwaukee-media-images.s3.amazonaws.com/hi/4932399820--Hero_1.jpg</v>
      </c>
      <c r="V3101" s="51" t="s">
        <v>17142</v>
      </c>
      <c r="W3101" s="63" t="s">
        <v>71</v>
      </c>
      <c r="X3101" s="64">
        <v>190</v>
      </c>
      <c r="Y3101" s="64">
        <v>180</v>
      </c>
      <c r="Z3101" s="64">
        <v>13</v>
      </c>
      <c r="AA3101" s="84">
        <v>0.24</v>
      </c>
      <c r="AB3101" s="85">
        <v>1</v>
      </c>
      <c r="AC3101" s="85">
        <v>1</v>
      </c>
    </row>
    <row r="3102" spans="1:29" ht="25.5">
      <c r="A3102" s="1"/>
      <c r="B3102" s="6" t="s">
        <v>8777</v>
      </c>
      <c r="C3102" s="6" t="s">
        <v>8778</v>
      </c>
      <c r="D3102" s="6" t="s">
        <v>8779</v>
      </c>
      <c r="E3102" s="49" t="s">
        <v>8780</v>
      </c>
      <c r="F3102" s="6" t="s">
        <v>60</v>
      </c>
      <c r="G3102" s="6" t="s">
        <v>60</v>
      </c>
      <c r="H3102" s="6" t="s">
        <v>60</v>
      </c>
      <c r="I3102" s="60" t="s">
        <v>17143</v>
      </c>
      <c r="J3102" s="49" t="s">
        <v>17144</v>
      </c>
      <c r="K3102" s="6" t="s">
        <v>17145</v>
      </c>
      <c r="L3102" s="29">
        <f>IF($J$6="с учетом НДС",VLOOKUP(I3102,LEGEND!B:E,4,0)*(1-M3102),VLOOKUP(I3102,LEGEND!B:E,4,0)*(1-M3102)/1.2)</f>
        <v>7000</v>
      </c>
      <c r="M3102" s="57">
        <f>IF(AND(B3102&lt;&gt;"1_Электроинструмент",B3102&lt;&gt;"2_Садовая техника"),$J$5,IF($J$4&lt;=20%,$J$4,IFERROR(VLOOKUP(S3102,LEGEND!$L$2:$M$5,2,FALSE),$J$4)))</f>
        <v>0</v>
      </c>
      <c r="N3102" s="48" t="s">
        <v>60</v>
      </c>
      <c r="O3102" s="6" t="s">
        <v>60</v>
      </c>
      <c r="P3102" s="49" t="s">
        <v>66</v>
      </c>
      <c r="Q3102" s="49" t="s">
        <v>67</v>
      </c>
      <c r="R3102" s="6" t="s">
        <v>60</v>
      </c>
      <c r="S3102" s="49" t="s">
        <v>60</v>
      </c>
      <c r="T3102" s="73" t="str">
        <f>IF(_xlfn.XLOOKUP(I3102,LEGEND!B:B,LEGEND!H:H)&lt;&gt;"-",HYPERLINK(_xlfn.XLOOKUP(I3102,LEGEND!B:B,LEGEND!H:H),"link"),_xlfn.XLOOKUP(I3102,LEGEND!B:B,LEGEND!H:H))</f>
        <v>link</v>
      </c>
      <c r="U3102" s="73" t="str">
        <f>HYPERLINK(_xlfn.XLOOKUP(I3102,LEGEND!B:B,LEGEND!I:I))</f>
        <v>https://milwaukee-media-images.s3.amazonaws.com/hi/4932399550--Hero_1.jpg</v>
      </c>
      <c r="V3102" s="51" t="s">
        <v>17146</v>
      </c>
      <c r="W3102" s="63" t="s">
        <v>71</v>
      </c>
      <c r="X3102" s="64">
        <v>25</v>
      </c>
      <c r="Y3102" s="64">
        <v>270</v>
      </c>
      <c r="Z3102" s="64">
        <v>290</v>
      </c>
      <c r="AA3102" s="84">
        <v>0.7</v>
      </c>
      <c r="AB3102" s="85">
        <v>1</v>
      </c>
      <c r="AC3102" s="85">
        <v>1</v>
      </c>
    </row>
    <row r="3103" spans="1:29" ht="15">
      <c r="A3103" s="1"/>
      <c r="B3103" s="6" t="s">
        <v>8777</v>
      </c>
      <c r="C3103" s="6" t="s">
        <v>8778</v>
      </c>
      <c r="D3103" s="6" t="s">
        <v>8779</v>
      </c>
      <c r="E3103" s="49" t="s">
        <v>8780</v>
      </c>
      <c r="F3103" s="6" t="s">
        <v>60</v>
      </c>
      <c r="G3103" s="6" t="s">
        <v>60</v>
      </c>
      <c r="H3103" s="6" t="s">
        <v>60</v>
      </c>
      <c r="I3103" s="60" t="s">
        <v>17147</v>
      </c>
      <c r="J3103" s="49" t="s">
        <v>17148</v>
      </c>
      <c r="K3103" s="6" t="s">
        <v>17149</v>
      </c>
      <c r="L3103" s="29">
        <f>IF($J$6="с учетом НДС",VLOOKUP(I3103,LEGEND!B:E,4,0)*(1-M3103),VLOOKUP(I3103,LEGEND!B:E,4,0)*(1-M3103)/1.2)</f>
        <v>7200</v>
      </c>
      <c r="M3103" s="57">
        <f>IF(AND(B3103&lt;&gt;"1_Электроинструмент",B3103&lt;&gt;"2_Садовая техника"),$J$5,IF($J$4&lt;=20%,$J$4,IFERROR(VLOOKUP(S3103,LEGEND!$L$2:$M$5,2,FALSE),$J$4)))</f>
        <v>0</v>
      </c>
      <c r="N3103" s="48" t="s">
        <v>60</v>
      </c>
      <c r="O3103" s="6" t="s">
        <v>60</v>
      </c>
      <c r="P3103" s="49" t="s">
        <v>66</v>
      </c>
      <c r="Q3103" s="49" t="s">
        <v>473</v>
      </c>
      <c r="R3103" s="6" t="s">
        <v>60</v>
      </c>
      <c r="S3103" s="49" t="s">
        <v>60</v>
      </c>
      <c r="T3103" s="73" t="str">
        <f>IF(_xlfn.XLOOKUP(I3103,LEGEND!B:B,LEGEND!H:H)&lt;&gt;"-",HYPERLINK(_xlfn.XLOOKUP(I3103,LEGEND!B:B,LEGEND!H:H),"link"),_xlfn.XLOOKUP(I3103,LEGEND!B:B,LEGEND!H:H))</f>
        <v>link</v>
      </c>
      <c r="U3103" s="73" t="str">
        <f>HYPERLINK(_xlfn.XLOOKUP(I3103,LEGEND!B:B,LEGEND!I:I))</f>
        <v>https://milwaukee-media-images.s3.amazonaws.com/hi/4932399824--Hero_1.jpg</v>
      </c>
      <c r="V3103" s="51" t="s">
        <v>17150</v>
      </c>
      <c r="W3103" s="63" t="s">
        <v>71</v>
      </c>
      <c r="X3103" s="64">
        <v>190</v>
      </c>
      <c r="Y3103" s="64">
        <v>180</v>
      </c>
      <c r="Z3103" s="64">
        <v>13</v>
      </c>
      <c r="AA3103" s="84">
        <v>0.245</v>
      </c>
      <c r="AB3103" s="85">
        <v>1</v>
      </c>
      <c r="AC3103" s="85">
        <v>1</v>
      </c>
    </row>
    <row r="3104" spans="1:29" ht="15">
      <c r="A3104" s="1"/>
      <c r="B3104" s="6" t="s">
        <v>8777</v>
      </c>
      <c r="C3104" s="6" t="s">
        <v>8778</v>
      </c>
      <c r="D3104" s="6" t="s">
        <v>8779</v>
      </c>
      <c r="E3104" s="49" t="s">
        <v>8780</v>
      </c>
      <c r="F3104" s="6" t="s">
        <v>60</v>
      </c>
      <c r="G3104" s="6" t="s">
        <v>60</v>
      </c>
      <c r="H3104" s="6" t="s">
        <v>60</v>
      </c>
      <c r="I3104" s="60" t="s">
        <v>17155</v>
      </c>
      <c r="J3104" s="49" t="s">
        <v>17156</v>
      </c>
      <c r="K3104" s="6" t="s">
        <v>17157</v>
      </c>
      <c r="L3104" s="29">
        <f>IF($J$6="с учетом НДС",VLOOKUP(I3104,LEGEND!B:E,4,0)*(1-M3104),VLOOKUP(I3104,LEGEND!B:E,4,0)*(1-M3104)/1.2)</f>
        <v>8100</v>
      </c>
      <c r="M3104" s="57">
        <f>IF(AND(B3104&lt;&gt;"1_Электроинструмент",B3104&lt;&gt;"2_Садовая техника"),$J$5,IF($J$4&lt;=20%,$J$4,IFERROR(VLOOKUP(S3104,LEGEND!$L$2:$M$5,2,FALSE),$J$4)))</f>
        <v>0</v>
      </c>
      <c r="N3104" s="48" t="s">
        <v>60</v>
      </c>
      <c r="O3104" s="6" t="s">
        <v>60</v>
      </c>
      <c r="P3104" s="49" t="s">
        <v>66</v>
      </c>
      <c r="Q3104" s="49" t="s">
        <v>473</v>
      </c>
      <c r="R3104" s="6" t="s">
        <v>60</v>
      </c>
      <c r="S3104" s="49" t="s">
        <v>60</v>
      </c>
      <c r="T3104" s="73" t="str">
        <f>IF(_xlfn.XLOOKUP(I3104,LEGEND!B:B,LEGEND!H:H)&lt;&gt;"-",HYPERLINK(_xlfn.XLOOKUP(I3104,LEGEND!B:B,LEGEND!H:H),"link"),_xlfn.XLOOKUP(I3104,LEGEND!B:B,LEGEND!H:H))</f>
        <v>link</v>
      </c>
      <c r="U3104" s="73" t="str">
        <f>HYPERLINK(_xlfn.XLOOKUP(I3104,LEGEND!B:B,LEGEND!I:I))</f>
        <v>https://milwaukee-media-images.s3.amazonaws.com/hi/4932373148--Hero_1.jpg</v>
      </c>
      <c r="V3104" s="51" t="s">
        <v>17158</v>
      </c>
      <c r="W3104" s="63" t="s">
        <v>71</v>
      </c>
      <c r="X3104" s="64">
        <v>200</v>
      </c>
      <c r="Y3104" s="64">
        <v>176</v>
      </c>
      <c r="Z3104" s="64">
        <v>7</v>
      </c>
      <c r="AA3104" s="84">
        <v>0.34</v>
      </c>
      <c r="AB3104" s="85">
        <v>1</v>
      </c>
      <c r="AC3104" s="85">
        <v>1</v>
      </c>
    </row>
    <row r="3105" spans="1:29" ht="25.5">
      <c r="A3105" s="1"/>
      <c r="B3105" s="6" t="s">
        <v>8777</v>
      </c>
      <c r="C3105" s="6" t="s">
        <v>8778</v>
      </c>
      <c r="D3105" s="6" t="s">
        <v>8779</v>
      </c>
      <c r="E3105" s="49" t="s">
        <v>8780</v>
      </c>
      <c r="F3105" s="6" t="s">
        <v>60</v>
      </c>
      <c r="G3105" s="6" t="s">
        <v>60</v>
      </c>
      <c r="H3105" s="6" t="s">
        <v>60</v>
      </c>
      <c r="I3105" s="60" t="s">
        <v>17159</v>
      </c>
      <c r="J3105" s="49" t="s">
        <v>17160</v>
      </c>
      <c r="K3105" s="6" t="s">
        <v>17161</v>
      </c>
      <c r="L3105" s="29">
        <f>IF($J$6="с учетом НДС",VLOOKUP(I3105,LEGEND!B:E,4,0)*(1-M3105),VLOOKUP(I3105,LEGEND!B:E,4,0)*(1-M3105)/1.2)</f>
        <v>8100</v>
      </c>
      <c r="M3105" s="57">
        <f>IF(AND(B3105&lt;&gt;"1_Электроинструмент",B3105&lt;&gt;"2_Садовая техника"),$J$5,IF($J$4&lt;=20%,$J$4,IFERROR(VLOOKUP(S3105,LEGEND!$L$2:$M$5,2,FALSE),$J$4)))</f>
        <v>0</v>
      </c>
      <c r="N3105" s="48" t="s">
        <v>60</v>
      </c>
      <c r="O3105" s="6" t="s">
        <v>60</v>
      </c>
      <c r="P3105" s="49" t="s">
        <v>66</v>
      </c>
      <c r="Q3105" s="49" t="s">
        <v>67</v>
      </c>
      <c r="R3105" s="6" t="s">
        <v>60</v>
      </c>
      <c r="S3105" s="49" t="s">
        <v>60</v>
      </c>
      <c r="T3105" s="73" t="str">
        <f>IF(_xlfn.XLOOKUP(I3105,LEGEND!B:B,LEGEND!H:H)&lt;&gt;"-",HYPERLINK(_xlfn.XLOOKUP(I3105,LEGEND!B:B,LEGEND!H:H),"link"),_xlfn.XLOOKUP(I3105,LEGEND!B:B,LEGEND!H:H))</f>
        <v>link</v>
      </c>
      <c r="U3105" s="73" t="str">
        <f>HYPERLINK(_xlfn.XLOOKUP(I3105,LEGEND!B:B,LEGEND!I:I))</f>
        <v>https://milwaukee-media-images.s3.amazonaws.com/hi/4932399821--Hero_1.jpg</v>
      </c>
      <c r="V3105" s="51" t="s">
        <v>17162</v>
      </c>
      <c r="W3105" s="63" t="s">
        <v>71</v>
      </c>
      <c r="X3105" s="64">
        <v>80</v>
      </c>
      <c r="Y3105" s="64">
        <v>175</v>
      </c>
      <c r="Z3105" s="64">
        <v>200</v>
      </c>
      <c r="AA3105" s="84">
        <v>0.3</v>
      </c>
      <c r="AB3105" s="85">
        <v>1</v>
      </c>
      <c r="AC3105" s="85">
        <v>1</v>
      </c>
    </row>
    <row r="3106" spans="1:29" ht="25.5">
      <c r="A3106" s="1"/>
      <c r="B3106" s="6" t="s">
        <v>8777</v>
      </c>
      <c r="C3106" s="6" t="s">
        <v>8778</v>
      </c>
      <c r="D3106" s="6" t="s">
        <v>8779</v>
      </c>
      <c r="E3106" s="49" t="s">
        <v>8780</v>
      </c>
      <c r="F3106" s="6" t="s">
        <v>60</v>
      </c>
      <c r="G3106" s="6" t="s">
        <v>60</v>
      </c>
      <c r="H3106" s="6" t="s">
        <v>60</v>
      </c>
      <c r="I3106" s="60" t="s">
        <v>17151</v>
      </c>
      <c r="J3106" s="49" t="s">
        <v>17152</v>
      </c>
      <c r="K3106" s="6" t="s">
        <v>17153</v>
      </c>
      <c r="L3106" s="29">
        <f>IF($J$6="с учетом НДС",VLOOKUP(I3106,LEGEND!B:E,4,0)*(1-M3106),VLOOKUP(I3106,LEGEND!B:E,4,0)*(1-M3106)/1.2)</f>
        <v>8400</v>
      </c>
      <c r="M3106" s="57">
        <f>IF(AND(B3106&lt;&gt;"1_Электроинструмент",B3106&lt;&gt;"2_Садовая техника"),$J$5,IF($J$4&lt;=20%,$J$4,IFERROR(VLOOKUP(S3106,LEGEND!$L$2:$M$5,2,FALSE),$J$4)))</f>
        <v>0</v>
      </c>
      <c r="N3106" s="48" t="s">
        <v>60</v>
      </c>
      <c r="O3106" s="6" t="s">
        <v>60</v>
      </c>
      <c r="P3106" s="49" t="s">
        <v>66</v>
      </c>
      <c r="Q3106" s="49" t="s">
        <v>67</v>
      </c>
      <c r="R3106" s="6" t="s">
        <v>60</v>
      </c>
      <c r="S3106" s="49" t="s">
        <v>60</v>
      </c>
      <c r="T3106" s="73" t="str">
        <f>IF(_xlfn.XLOOKUP(I3106,LEGEND!B:B,LEGEND!H:H)&lt;&gt;"-",HYPERLINK(_xlfn.XLOOKUP(I3106,LEGEND!B:B,LEGEND!H:H),"link"),_xlfn.XLOOKUP(I3106,LEGEND!B:B,LEGEND!H:H))</f>
        <v>link</v>
      </c>
      <c r="U3106" s="73" t="str">
        <f>HYPERLINK(_xlfn.XLOOKUP(I3106,LEGEND!B:B,LEGEND!I:I))</f>
        <v>https://milwaukee-media-images.s3.amazonaws.com/hi/4932478707--Hero_1.jpg</v>
      </c>
      <c r="V3106" s="51" t="s">
        <v>17154</v>
      </c>
      <c r="W3106" s="63" t="s">
        <v>71</v>
      </c>
      <c r="X3106" s="64">
        <v>385</v>
      </c>
      <c r="Y3106" s="64">
        <v>353</v>
      </c>
      <c r="Z3106" s="64">
        <v>10</v>
      </c>
      <c r="AA3106" s="84">
        <v>1.8340000000000001</v>
      </c>
      <c r="AB3106" s="85">
        <v>1</v>
      </c>
      <c r="AC3106" s="85">
        <v>1</v>
      </c>
    </row>
    <row r="3107" spans="1:29" ht="15">
      <c r="A3107" s="1"/>
      <c r="B3107" s="6" t="s">
        <v>8777</v>
      </c>
      <c r="C3107" s="6" t="s">
        <v>8778</v>
      </c>
      <c r="D3107" s="6" t="s">
        <v>8779</v>
      </c>
      <c r="E3107" s="49" t="s">
        <v>8780</v>
      </c>
      <c r="F3107" s="6" t="s">
        <v>60</v>
      </c>
      <c r="G3107" s="6" t="s">
        <v>60</v>
      </c>
      <c r="H3107" s="6" t="s">
        <v>60</v>
      </c>
      <c r="I3107" s="60" t="s">
        <v>17163</v>
      </c>
      <c r="J3107" s="49" t="s">
        <v>17164</v>
      </c>
      <c r="K3107" s="6" t="s">
        <v>17165</v>
      </c>
      <c r="L3107" s="29">
        <f>IF($J$6="с учетом НДС",VLOOKUP(I3107,LEGEND!B:E,4,0)*(1-M3107),VLOOKUP(I3107,LEGEND!B:E,4,0)*(1-M3107)/1.2)</f>
        <v>8500</v>
      </c>
      <c r="M3107" s="57">
        <f>IF(AND(B3107&lt;&gt;"1_Электроинструмент",B3107&lt;&gt;"2_Садовая техника"),$J$5,IF($J$4&lt;=20%,$J$4,IFERROR(VLOOKUP(S3107,LEGEND!$L$2:$M$5,2,FALSE),$J$4)))</f>
        <v>0</v>
      </c>
      <c r="N3107" s="48" t="s">
        <v>60</v>
      </c>
      <c r="O3107" s="6" t="s">
        <v>60</v>
      </c>
      <c r="P3107" s="49" t="s">
        <v>66</v>
      </c>
      <c r="Q3107" s="49" t="s">
        <v>473</v>
      </c>
      <c r="R3107" s="6" t="s">
        <v>60</v>
      </c>
      <c r="S3107" s="49" t="s">
        <v>60</v>
      </c>
      <c r="T3107" s="73" t="str">
        <f>IF(_xlfn.XLOOKUP(I3107,LEGEND!B:B,LEGEND!H:H)&lt;&gt;"-",HYPERLINK(_xlfn.XLOOKUP(I3107,LEGEND!B:B,LEGEND!H:H),"link"),_xlfn.XLOOKUP(I3107,LEGEND!B:B,LEGEND!H:H))</f>
        <v>link</v>
      </c>
      <c r="U3107" s="73" t="str">
        <f>HYPERLINK(_xlfn.XLOOKUP(I3107,LEGEND!B:B,LEGEND!I:I))</f>
        <v>https://milwaukee-media-images.s3.amazonaws.com/hi/4932399825--Hero_1.jpg</v>
      </c>
      <c r="V3107" s="51" t="s">
        <v>17166</v>
      </c>
      <c r="W3107" s="63" t="s">
        <v>71</v>
      </c>
      <c r="X3107" s="64">
        <v>80</v>
      </c>
      <c r="Y3107" s="64">
        <v>180</v>
      </c>
      <c r="Z3107" s="64">
        <v>200</v>
      </c>
      <c r="AA3107" s="84">
        <v>0.30499999999999999</v>
      </c>
      <c r="AB3107" s="85">
        <v>1</v>
      </c>
      <c r="AC3107" s="85">
        <v>1</v>
      </c>
    </row>
    <row r="3108" spans="1:29" ht="25.5">
      <c r="A3108" s="1"/>
      <c r="B3108" s="6" t="s">
        <v>8777</v>
      </c>
      <c r="C3108" s="6" t="s">
        <v>8778</v>
      </c>
      <c r="D3108" s="6" t="s">
        <v>8779</v>
      </c>
      <c r="E3108" s="49" t="s">
        <v>8780</v>
      </c>
      <c r="F3108" s="6" t="s">
        <v>60</v>
      </c>
      <c r="G3108" s="6" t="s">
        <v>60</v>
      </c>
      <c r="H3108" s="6" t="s">
        <v>60</v>
      </c>
      <c r="I3108" s="60" t="s">
        <v>17167</v>
      </c>
      <c r="J3108" s="49" t="s">
        <v>17168</v>
      </c>
      <c r="K3108" s="6" t="s">
        <v>17169</v>
      </c>
      <c r="L3108" s="29">
        <f>IF($J$6="с учетом НДС",VLOOKUP(I3108,LEGEND!B:E,4,0)*(1-M3108),VLOOKUP(I3108,LEGEND!B:E,4,0)*(1-M3108)/1.2)</f>
        <v>11000</v>
      </c>
      <c r="M3108" s="57">
        <f>IF(AND(B3108&lt;&gt;"1_Электроинструмент",B3108&lt;&gt;"2_Садовая техника"),$J$5,IF($J$4&lt;=20%,$J$4,IFERROR(VLOOKUP(S3108,LEGEND!$L$2:$M$5,2,FALSE),$J$4)))</f>
        <v>0</v>
      </c>
      <c r="N3108" s="48" t="s">
        <v>60</v>
      </c>
      <c r="O3108" s="6" t="s">
        <v>60</v>
      </c>
      <c r="P3108" s="49" t="s">
        <v>66</v>
      </c>
      <c r="Q3108" s="49" t="s">
        <v>67</v>
      </c>
      <c r="R3108" s="6" t="s">
        <v>60</v>
      </c>
      <c r="S3108" s="49" t="s">
        <v>60</v>
      </c>
      <c r="T3108" s="73" t="str">
        <f>IF(_xlfn.XLOOKUP(I3108,LEGEND!B:B,LEGEND!H:H)&lt;&gt;"-",HYPERLINK(_xlfn.XLOOKUP(I3108,LEGEND!B:B,LEGEND!H:H),"link"),_xlfn.XLOOKUP(I3108,LEGEND!B:B,LEGEND!H:H))</f>
        <v>link</v>
      </c>
      <c r="U3108" s="73" t="str">
        <f>HYPERLINK(_xlfn.XLOOKUP(I3108,LEGEND!B:B,LEGEND!I:I))</f>
        <v>https://milwaukee-media-images.s3.amazonaws.com/hi/4932478708--Hero_1.jpg</v>
      </c>
      <c r="V3108" s="51" t="s">
        <v>17170</v>
      </c>
      <c r="W3108" s="63" t="s">
        <v>71</v>
      </c>
      <c r="X3108" s="64">
        <v>385</v>
      </c>
      <c r="Y3108" s="64">
        <v>350</v>
      </c>
      <c r="Z3108" s="64">
        <v>10</v>
      </c>
      <c r="AA3108" s="84">
        <v>1.796</v>
      </c>
      <c r="AB3108" s="85">
        <v>1</v>
      </c>
      <c r="AC3108" s="85">
        <v>1</v>
      </c>
    </row>
    <row r="3109" spans="1:29" ht="25.5">
      <c r="A3109" s="1"/>
      <c r="B3109" s="6" t="s">
        <v>8777</v>
      </c>
      <c r="C3109" s="6" t="s">
        <v>8778</v>
      </c>
      <c r="D3109" s="6" t="s">
        <v>8779</v>
      </c>
      <c r="E3109" s="49" t="s">
        <v>8780</v>
      </c>
      <c r="F3109" s="6" t="s">
        <v>60</v>
      </c>
      <c r="G3109" s="6" t="s">
        <v>60</v>
      </c>
      <c r="H3109" s="6" t="s">
        <v>60</v>
      </c>
      <c r="I3109" s="60" t="s">
        <v>17171</v>
      </c>
      <c r="J3109" s="49" t="s">
        <v>17172</v>
      </c>
      <c r="K3109" s="6" t="s">
        <v>17173</v>
      </c>
      <c r="L3109" s="29">
        <f>IF($J$6="с учетом НДС",VLOOKUP(I3109,LEGEND!B:E,4,0)*(1-M3109),VLOOKUP(I3109,LEGEND!B:E,4,0)*(1-M3109)/1.2)</f>
        <v>11300</v>
      </c>
      <c r="M3109" s="57">
        <f>IF(AND(B3109&lt;&gt;"1_Электроинструмент",B3109&lt;&gt;"2_Садовая техника"),$J$5,IF($J$4&lt;=20%,$J$4,IFERROR(VLOOKUP(S3109,LEGEND!$L$2:$M$5,2,FALSE),$J$4)))</f>
        <v>0</v>
      </c>
      <c r="N3109" s="48" t="s">
        <v>60</v>
      </c>
      <c r="O3109" s="6" t="s">
        <v>60</v>
      </c>
      <c r="P3109" s="49" t="s">
        <v>66</v>
      </c>
      <c r="Q3109" s="49" t="s">
        <v>67</v>
      </c>
      <c r="R3109" s="6" t="s">
        <v>60</v>
      </c>
      <c r="S3109" s="49" t="s">
        <v>60</v>
      </c>
      <c r="T3109" s="73" t="str">
        <f>IF(_xlfn.XLOOKUP(I3109,LEGEND!B:B,LEGEND!H:H)&lt;&gt;"-",HYPERLINK(_xlfn.XLOOKUP(I3109,LEGEND!B:B,LEGEND!H:H),"link"),_xlfn.XLOOKUP(I3109,LEGEND!B:B,LEGEND!H:H))</f>
        <v>link</v>
      </c>
      <c r="U3109" s="73" t="str">
        <f>HYPERLINK(_xlfn.XLOOKUP(I3109,LEGEND!B:B,LEGEND!I:I))</f>
        <v>https://milwaukee-media-images.s3.amazonaws.com/hi/4932399822--Hero_1.jpg</v>
      </c>
      <c r="V3109" s="51" t="s">
        <v>17174</v>
      </c>
      <c r="W3109" s="63" t="s">
        <v>71</v>
      </c>
      <c r="X3109" s="64">
        <v>300</v>
      </c>
      <c r="Y3109" s="64">
        <v>280</v>
      </c>
      <c r="Z3109" s="64">
        <v>13</v>
      </c>
      <c r="AA3109" s="84">
        <v>0.83499999999999996</v>
      </c>
      <c r="AB3109" s="85">
        <v>1</v>
      </c>
      <c r="AC3109" s="85">
        <v>1</v>
      </c>
    </row>
    <row r="3110" spans="1:29" ht="25.5">
      <c r="A3110" s="1"/>
      <c r="B3110" s="6" t="s">
        <v>8777</v>
      </c>
      <c r="C3110" s="6" t="s">
        <v>8778</v>
      </c>
      <c r="D3110" s="6" t="s">
        <v>8779</v>
      </c>
      <c r="E3110" s="49" t="s">
        <v>8780</v>
      </c>
      <c r="F3110" s="6" t="s">
        <v>60</v>
      </c>
      <c r="G3110" s="6" t="s">
        <v>60</v>
      </c>
      <c r="H3110" s="6" t="s">
        <v>60</v>
      </c>
      <c r="I3110" s="60" t="s">
        <v>8790</v>
      </c>
      <c r="J3110" s="49" t="s">
        <v>8791</v>
      </c>
      <c r="K3110" s="6" t="s">
        <v>8792</v>
      </c>
      <c r="L3110" s="29">
        <f>IF($J$6="с учетом НДС",VLOOKUP(I3110,LEGEND!B:E,4,0)*(1-M3110),VLOOKUP(I3110,LEGEND!B:E,4,0)*(1-M3110)/1.2)</f>
        <v>11400</v>
      </c>
      <c r="M3110" s="57">
        <f>IF(AND(B3110&lt;&gt;"1_Электроинструмент",B3110&lt;&gt;"2_Садовая техника"),$J$5,IF($J$4&lt;=20%,$J$4,IFERROR(VLOOKUP(S3110,LEGEND!$L$2:$M$5,2,FALSE),$J$4)))</f>
        <v>0</v>
      </c>
      <c r="N3110" s="48" t="s">
        <v>60</v>
      </c>
      <c r="O3110" s="6" t="s">
        <v>60</v>
      </c>
      <c r="P3110" s="49" t="s">
        <v>582</v>
      </c>
      <c r="Q3110" s="49" t="s">
        <v>583</v>
      </c>
      <c r="R3110" s="6" t="s">
        <v>60</v>
      </c>
      <c r="S3110" s="49" t="s">
        <v>60</v>
      </c>
      <c r="T3110" s="73" t="str">
        <f>IF(_xlfn.XLOOKUP(I3110,LEGEND!B:B,LEGEND!H:H)&lt;&gt;"-",HYPERLINK(_xlfn.XLOOKUP(I3110,LEGEND!B:B,LEGEND!H:H),"link"),_xlfn.XLOOKUP(I3110,LEGEND!B:B,LEGEND!H:H))</f>
        <v>link</v>
      </c>
      <c r="U3110" s="73" t="str">
        <f>HYPERLINK(_xlfn.XLOOKUP(I3110,LEGEND!B:B,LEGEND!I:I))</f>
        <v>https://milwaukee-media-images.s3.amazonaws.com/hi/4932479463--Hero_1.jpg</v>
      </c>
      <c r="V3110" s="51" t="s">
        <v>8793</v>
      </c>
      <c r="W3110" s="63" t="s">
        <v>1189</v>
      </c>
      <c r="X3110" s="64">
        <v>233</v>
      </c>
      <c r="Y3110" s="64">
        <v>10</v>
      </c>
      <c r="Z3110" s="64">
        <v>263</v>
      </c>
      <c r="AA3110" s="84">
        <v>0.61</v>
      </c>
      <c r="AB3110" s="85">
        <v>1</v>
      </c>
      <c r="AC3110" s="85">
        <v>1</v>
      </c>
    </row>
    <row r="3111" spans="1:29" ht="25.5">
      <c r="A3111" s="1"/>
      <c r="B3111" s="6" t="s">
        <v>8777</v>
      </c>
      <c r="C3111" s="6" t="s">
        <v>8778</v>
      </c>
      <c r="D3111" s="6" t="s">
        <v>8779</v>
      </c>
      <c r="E3111" s="49" t="s">
        <v>8780</v>
      </c>
      <c r="F3111" s="6" t="s">
        <v>60</v>
      </c>
      <c r="G3111" s="6" t="s">
        <v>60</v>
      </c>
      <c r="H3111" s="6" t="s">
        <v>60</v>
      </c>
      <c r="I3111" s="60" t="s">
        <v>17175</v>
      </c>
      <c r="J3111" s="49" t="s">
        <v>17176</v>
      </c>
      <c r="K3111" s="6" t="s">
        <v>17177</v>
      </c>
      <c r="L3111" s="29">
        <f>IF($J$6="с учетом НДС",VLOOKUP(I3111,LEGEND!B:E,4,0)*(1-M3111),VLOOKUP(I3111,LEGEND!B:E,4,0)*(1-M3111)/1.2)</f>
        <v>11900</v>
      </c>
      <c r="M3111" s="57">
        <f>IF(AND(B3111&lt;&gt;"1_Электроинструмент",B3111&lt;&gt;"2_Садовая техника"),$J$5,IF($J$4&lt;=20%,$J$4,IFERROR(VLOOKUP(S3111,LEGEND!$L$2:$M$5,2,FALSE),$J$4)))</f>
        <v>0</v>
      </c>
      <c r="N3111" s="48" t="s">
        <v>60</v>
      </c>
      <c r="O3111" s="6" t="s">
        <v>60</v>
      </c>
      <c r="P3111" s="49" t="s">
        <v>66</v>
      </c>
      <c r="Q3111" s="49" t="s">
        <v>67</v>
      </c>
      <c r="R3111" s="6" t="s">
        <v>60</v>
      </c>
      <c r="S3111" s="49" t="s">
        <v>60</v>
      </c>
      <c r="T3111" s="73" t="str">
        <f>IF(_xlfn.XLOOKUP(I3111,LEGEND!B:B,LEGEND!H:H)&lt;&gt;"-",HYPERLINK(_xlfn.XLOOKUP(I3111,LEGEND!B:B,LEGEND!H:H),"link"),_xlfn.XLOOKUP(I3111,LEGEND!B:B,LEGEND!H:H))</f>
        <v>link</v>
      </c>
      <c r="U3111" s="73" t="str">
        <f>HYPERLINK(_xlfn.XLOOKUP(I3111,LEGEND!B:B,LEGEND!I:I))</f>
        <v>https://milwaukee-media-images.s3.amazonaws.com/hi/4932399826--Hero_1.jpg</v>
      </c>
      <c r="V3111" s="51" t="s">
        <v>17178</v>
      </c>
      <c r="W3111" s="63" t="s">
        <v>71</v>
      </c>
      <c r="X3111" s="64">
        <v>300</v>
      </c>
      <c r="Y3111" s="64">
        <v>280</v>
      </c>
      <c r="Z3111" s="64">
        <v>13</v>
      </c>
      <c r="AA3111" s="84">
        <v>0.84499999999999997</v>
      </c>
      <c r="AB3111" s="85">
        <v>1</v>
      </c>
      <c r="AC3111" s="85">
        <v>1</v>
      </c>
    </row>
    <row r="3112" spans="1:29" ht="25.5">
      <c r="A3112" s="1"/>
      <c r="B3112" s="6" t="s">
        <v>8777</v>
      </c>
      <c r="C3112" s="6" t="s">
        <v>8778</v>
      </c>
      <c r="D3112" s="6" t="s">
        <v>8779</v>
      </c>
      <c r="E3112" s="49" t="s">
        <v>8780</v>
      </c>
      <c r="F3112" s="6" t="s">
        <v>60</v>
      </c>
      <c r="G3112" s="6" t="s">
        <v>60</v>
      </c>
      <c r="H3112" s="6" t="s">
        <v>60</v>
      </c>
      <c r="I3112" s="60" t="s">
        <v>8794</v>
      </c>
      <c r="J3112" s="49" t="s">
        <v>8795</v>
      </c>
      <c r="K3112" s="6" t="s">
        <v>8796</v>
      </c>
      <c r="L3112" s="29">
        <f>IF($J$6="с учетом НДС",VLOOKUP(I3112,LEGEND!B:E,4,0)*(1-M3112),VLOOKUP(I3112,LEGEND!B:E,4,0)*(1-M3112)/1.2)</f>
        <v>13500</v>
      </c>
      <c r="M3112" s="57">
        <f>IF(AND(B3112&lt;&gt;"1_Электроинструмент",B3112&lt;&gt;"2_Садовая техника"),$J$5,IF($J$4&lt;=20%,$J$4,IFERROR(VLOOKUP(S3112,LEGEND!$L$2:$M$5,2,FALSE),$J$4)))</f>
        <v>0</v>
      </c>
      <c r="N3112" s="48" t="s">
        <v>60</v>
      </c>
      <c r="O3112" s="6" t="s">
        <v>60</v>
      </c>
      <c r="P3112" s="49" t="s">
        <v>582</v>
      </c>
      <c r="Q3112" s="49" t="s">
        <v>583</v>
      </c>
      <c r="R3112" s="6" t="s">
        <v>60</v>
      </c>
      <c r="S3112" s="49" t="s">
        <v>60</v>
      </c>
      <c r="T3112" s="73" t="str">
        <f>IF(_xlfn.XLOOKUP(I3112,LEGEND!B:B,LEGEND!H:H)&lt;&gt;"-",HYPERLINK(_xlfn.XLOOKUP(I3112,LEGEND!B:B,LEGEND!H:H),"link"),_xlfn.XLOOKUP(I3112,LEGEND!B:B,LEGEND!H:H))</f>
        <v>link</v>
      </c>
      <c r="U3112" s="73" t="str">
        <f>HYPERLINK(_xlfn.XLOOKUP(I3112,LEGEND!B:B,LEGEND!I:I))</f>
        <v>https://milwaukee-media-images.s3.amazonaws.com/hi/4932478952--Hero_1.jpg</v>
      </c>
      <c r="V3112" s="51" t="s">
        <v>8797</v>
      </c>
      <c r="W3112" s="63" t="s">
        <v>1189</v>
      </c>
      <c r="X3112" s="64">
        <v>356</v>
      </c>
      <c r="Y3112" s="64">
        <v>10</v>
      </c>
      <c r="Z3112" s="64">
        <v>383</v>
      </c>
      <c r="AA3112" s="84">
        <v>1.788</v>
      </c>
      <c r="AB3112" s="85">
        <v>1</v>
      </c>
      <c r="AC3112" s="85">
        <v>1</v>
      </c>
    </row>
    <row r="3113" spans="1:29" ht="25.5">
      <c r="A3113" s="1"/>
      <c r="B3113" s="6" t="s">
        <v>8777</v>
      </c>
      <c r="C3113" s="6" t="s">
        <v>8778</v>
      </c>
      <c r="D3113" s="6" t="s">
        <v>8779</v>
      </c>
      <c r="E3113" s="49" t="s">
        <v>8780</v>
      </c>
      <c r="F3113" s="6" t="s">
        <v>60</v>
      </c>
      <c r="G3113" s="6" t="s">
        <v>60</v>
      </c>
      <c r="H3113" s="6" t="s">
        <v>60</v>
      </c>
      <c r="I3113" s="60" t="s">
        <v>8798</v>
      </c>
      <c r="J3113" s="49" t="s">
        <v>8799</v>
      </c>
      <c r="K3113" s="6" t="s">
        <v>8800</v>
      </c>
      <c r="L3113" s="29">
        <f>IF($J$6="с учетом НДС",VLOOKUP(I3113,LEGEND!B:E,4,0)*(1-M3113),VLOOKUP(I3113,LEGEND!B:E,4,0)*(1-M3113)/1.2)</f>
        <v>16200</v>
      </c>
      <c r="M3113" s="57">
        <f>IF(AND(B3113&lt;&gt;"1_Электроинструмент",B3113&lt;&gt;"2_Садовая техника"),$J$5,IF($J$4&lt;=20%,$J$4,IFERROR(VLOOKUP(S3113,LEGEND!$L$2:$M$5,2,FALSE),$J$4)))</f>
        <v>0</v>
      </c>
      <c r="N3113" s="48" t="s">
        <v>60</v>
      </c>
      <c r="O3113" s="6" t="s">
        <v>60</v>
      </c>
      <c r="P3113" s="49" t="s">
        <v>582</v>
      </c>
      <c r="Q3113" s="49" t="s">
        <v>583</v>
      </c>
      <c r="R3113" s="6" t="s">
        <v>60</v>
      </c>
      <c r="S3113" s="49" t="s">
        <v>60</v>
      </c>
      <c r="T3113" s="73" t="str">
        <f>IF(_xlfn.XLOOKUP(I3113,LEGEND!B:B,LEGEND!H:H)&lt;&gt;"-",HYPERLINK(_xlfn.XLOOKUP(I3113,LEGEND!B:B,LEGEND!H:H),"link"),_xlfn.XLOOKUP(I3113,LEGEND!B:B,LEGEND!H:H))</f>
        <v>link</v>
      </c>
      <c r="U3113" s="73" t="str">
        <f>HYPERLINK(_xlfn.XLOOKUP(I3113,LEGEND!B:B,LEGEND!I:I))</f>
        <v>https://milwaukee-media-images.s3.amazonaws.com/hi/4932479462--Hero_1.jpg</v>
      </c>
      <c r="V3113" s="51" t="s">
        <v>8801</v>
      </c>
      <c r="W3113" s="63" t="s">
        <v>1189</v>
      </c>
      <c r="X3113" s="64">
        <v>352</v>
      </c>
      <c r="Y3113" s="64">
        <v>10</v>
      </c>
      <c r="Z3113" s="64">
        <v>383</v>
      </c>
      <c r="AA3113" s="84">
        <v>1.784</v>
      </c>
      <c r="AB3113" s="85">
        <v>1</v>
      </c>
      <c r="AC3113" s="85">
        <v>1</v>
      </c>
    </row>
    <row r="3114" spans="1:29" ht="25.5">
      <c r="A3114" s="1"/>
      <c r="B3114" s="6" t="s">
        <v>8777</v>
      </c>
      <c r="C3114" s="6" t="s">
        <v>8778</v>
      </c>
      <c r="D3114" s="6" t="s">
        <v>8779</v>
      </c>
      <c r="E3114" s="49" t="s">
        <v>8780</v>
      </c>
      <c r="F3114" s="6" t="s">
        <v>60</v>
      </c>
      <c r="G3114" s="6" t="s">
        <v>60</v>
      </c>
      <c r="H3114" s="6" t="s">
        <v>60</v>
      </c>
      <c r="I3114" s="60" t="s">
        <v>17179</v>
      </c>
      <c r="J3114" s="49" t="s">
        <v>17180</v>
      </c>
      <c r="K3114" s="6" t="s">
        <v>17181</v>
      </c>
      <c r="L3114" s="29">
        <f>IF($J$6="с учетом НДС",VLOOKUP(I3114,LEGEND!B:E,4,0)*(1-M3114),VLOOKUP(I3114,LEGEND!B:E,4,0)*(1-M3114)/1.2)</f>
        <v>16800</v>
      </c>
      <c r="M3114" s="57">
        <f>IF(AND(B3114&lt;&gt;"1_Электроинструмент",B3114&lt;&gt;"2_Садовая техника"),$J$5,IF($J$4&lt;=20%,$J$4,IFERROR(VLOOKUP(S3114,LEGEND!$L$2:$M$5,2,FALSE),$J$4)))</f>
        <v>0</v>
      </c>
      <c r="N3114" s="48" t="s">
        <v>60</v>
      </c>
      <c r="O3114" s="6" t="s">
        <v>60</v>
      </c>
      <c r="P3114" s="49" t="s">
        <v>66</v>
      </c>
      <c r="Q3114" s="49" t="s">
        <v>67</v>
      </c>
      <c r="R3114" s="6" t="s">
        <v>60</v>
      </c>
      <c r="S3114" s="49" t="s">
        <v>60</v>
      </c>
      <c r="T3114" s="73" t="str">
        <f>IF(_xlfn.XLOOKUP(I3114,LEGEND!B:B,LEGEND!H:H)&lt;&gt;"-",HYPERLINK(_xlfn.XLOOKUP(I3114,LEGEND!B:B,LEGEND!H:H),"link"),_xlfn.XLOOKUP(I3114,LEGEND!B:B,LEGEND!H:H))</f>
        <v>link</v>
      </c>
      <c r="U3114" s="73" t="str">
        <f>HYPERLINK(_xlfn.XLOOKUP(I3114,LEGEND!B:B,LEGEND!I:I))</f>
        <v>https://milwaukee-media-images.s3.amazonaws.com/hi/4932478709--Hero_1.jpg</v>
      </c>
      <c r="V3114" s="51" t="s">
        <v>17182</v>
      </c>
      <c r="W3114" s="63" t="s">
        <v>71</v>
      </c>
      <c r="X3114" s="64">
        <v>385</v>
      </c>
      <c r="Y3114" s="64">
        <v>353</v>
      </c>
      <c r="Z3114" s="64">
        <v>10</v>
      </c>
      <c r="AA3114" s="84">
        <v>1.6479999999999999</v>
      </c>
      <c r="AB3114" s="85">
        <v>1</v>
      </c>
      <c r="AC3114" s="85">
        <v>1</v>
      </c>
    </row>
    <row r="3115" spans="1:29" ht="15">
      <c r="A3115" s="1"/>
      <c r="B3115" s="6" t="s">
        <v>8777</v>
      </c>
      <c r="C3115" s="6" t="s">
        <v>8778</v>
      </c>
      <c r="D3115" s="6" t="s">
        <v>8779</v>
      </c>
      <c r="E3115" s="49" t="s">
        <v>8780</v>
      </c>
      <c r="F3115" s="6" t="s">
        <v>60</v>
      </c>
      <c r="G3115" s="6" t="s">
        <v>60</v>
      </c>
      <c r="H3115" s="6" t="s">
        <v>60</v>
      </c>
      <c r="I3115" s="60" t="s">
        <v>17183</v>
      </c>
      <c r="J3115" s="49" t="s">
        <v>17184</v>
      </c>
      <c r="K3115" s="6" t="s">
        <v>17185</v>
      </c>
      <c r="L3115" s="29">
        <f>IF($J$6="с учетом НДС",VLOOKUP(I3115,LEGEND!B:E,4,0)*(1-M3115),VLOOKUP(I3115,LEGEND!B:E,4,0)*(1-M3115)/1.2)</f>
        <v>21400</v>
      </c>
      <c r="M3115" s="57">
        <f>IF(AND(B3115&lt;&gt;"1_Электроинструмент",B3115&lt;&gt;"2_Садовая техника"),$J$5,IF($J$4&lt;=20%,$J$4,IFERROR(VLOOKUP(S3115,LEGEND!$L$2:$M$5,2,FALSE),$J$4)))</f>
        <v>0</v>
      </c>
      <c r="N3115" s="48" t="s">
        <v>60</v>
      </c>
      <c r="O3115" s="6" t="s">
        <v>60</v>
      </c>
      <c r="P3115" s="49" t="s">
        <v>66</v>
      </c>
      <c r="Q3115" s="49" t="s">
        <v>473</v>
      </c>
      <c r="R3115" s="6" t="s">
        <v>60</v>
      </c>
      <c r="S3115" s="49" t="s">
        <v>60</v>
      </c>
      <c r="T3115" s="73" t="str">
        <f>IF(_xlfn.XLOOKUP(I3115,LEGEND!B:B,LEGEND!H:H)&lt;&gt;"-",HYPERLINK(_xlfn.XLOOKUP(I3115,LEGEND!B:B,LEGEND!H:H),"link"),_xlfn.XLOOKUP(I3115,LEGEND!B:B,LEGEND!H:H))</f>
        <v>link</v>
      </c>
      <c r="U3115" s="73" t="str">
        <f>HYPERLINK(_xlfn.XLOOKUP(I3115,LEGEND!B:B,LEGEND!I:I))</f>
        <v>https://milwaukee-media-images.s3.amazonaws.com/hi/4932471985--Hero_1.jpg</v>
      </c>
      <c r="V3115" s="51" t="s">
        <v>17186</v>
      </c>
      <c r="W3115" s="63" t="s">
        <v>1189</v>
      </c>
      <c r="X3115" s="64">
        <v>350</v>
      </c>
      <c r="Y3115" s="64">
        <v>350</v>
      </c>
      <c r="Z3115" s="64">
        <v>5</v>
      </c>
      <c r="AA3115" s="84">
        <v>1.732</v>
      </c>
      <c r="AB3115" s="85">
        <v>1</v>
      </c>
      <c r="AC3115" s="85">
        <v>1</v>
      </c>
    </row>
    <row r="3116" spans="1:29" ht="25.5">
      <c r="A3116" s="1"/>
      <c r="B3116" s="6" t="s">
        <v>8777</v>
      </c>
      <c r="C3116" s="6" t="s">
        <v>8778</v>
      </c>
      <c r="D3116" s="6" t="s">
        <v>8779</v>
      </c>
      <c r="E3116" s="49" t="s">
        <v>8780</v>
      </c>
      <c r="F3116" s="6" t="s">
        <v>4578</v>
      </c>
      <c r="G3116" s="6" t="s">
        <v>60</v>
      </c>
      <c r="H3116" s="6" t="s">
        <v>60</v>
      </c>
      <c r="I3116" s="60" t="s">
        <v>8781</v>
      </c>
      <c r="J3116" s="49" t="s">
        <v>8782</v>
      </c>
      <c r="K3116" s="6" t="s">
        <v>8783</v>
      </c>
      <c r="L3116" s="29">
        <f>IF($J$6="с учетом НДС",VLOOKUP(I3116,LEGEND!B:E,4,0)*(1-M3116),VLOOKUP(I3116,LEGEND!B:E,4,0)*(1-M3116)/1.2)</f>
        <v>1940</v>
      </c>
      <c r="M3116" s="57">
        <f>IF(AND(B3116&lt;&gt;"1_Электроинструмент",B3116&lt;&gt;"2_Садовая техника"),$J$5,IF($J$4&lt;=20%,$J$4,IFERROR(VLOOKUP(S3116,LEGEND!$L$2:$M$5,2,FALSE),$J$4)))</f>
        <v>0</v>
      </c>
      <c r="N3116" s="48" t="s">
        <v>60</v>
      </c>
      <c r="O3116" s="6" t="s">
        <v>60</v>
      </c>
      <c r="P3116" s="49" t="s">
        <v>582</v>
      </c>
      <c r="Q3116" s="49" t="s">
        <v>583</v>
      </c>
      <c r="R3116" s="6" t="s">
        <v>60</v>
      </c>
      <c r="S3116" s="49" t="s">
        <v>60</v>
      </c>
      <c r="T3116" s="73" t="str">
        <f>IF(_xlfn.XLOOKUP(I3116,LEGEND!B:B,LEGEND!H:H)&lt;&gt;"-",HYPERLINK(_xlfn.XLOOKUP(I3116,LEGEND!B:B,LEGEND!H:H),"link"),_xlfn.XLOOKUP(I3116,LEGEND!B:B,LEGEND!H:H))</f>
        <v>link</v>
      </c>
      <c r="U3116" s="73" t="str">
        <f>HYPERLINK(_xlfn.XLOOKUP(I3116,LEGEND!B:B,LEGEND!I:I))</f>
        <v>https://milwaukee-media-images.s3.amazonaws.com/hi/4932471333--Hero_1.jpg</v>
      </c>
      <c r="V3116" s="51" t="s">
        <v>8784</v>
      </c>
      <c r="W3116" s="63" t="s">
        <v>8785</v>
      </c>
      <c r="X3116" s="64">
        <v>110</v>
      </c>
      <c r="Y3116" s="64">
        <v>20</v>
      </c>
      <c r="Z3116" s="64">
        <v>140</v>
      </c>
      <c r="AA3116" s="84">
        <v>4.3999999999999997E-2</v>
      </c>
      <c r="AB3116" s="85">
        <v>1</v>
      </c>
      <c r="AC3116" s="85">
        <v>1</v>
      </c>
    </row>
    <row r="3117" spans="1:29" ht="15">
      <c r="A3117" s="1"/>
      <c r="B3117" s="6" t="s">
        <v>8777</v>
      </c>
      <c r="C3117" s="6" t="s">
        <v>8778</v>
      </c>
      <c r="D3117" s="6" t="s">
        <v>8779</v>
      </c>
      <c r="E3117" s="49" t="s">
        <v>8802</v>
      </c>
      <c r="F3117" s="6" t="s">
        <v>60</v>
      </c>
      <c r="G3117" s="6" t="s">
        <v>60</v>
      </c>
      <c r="H3117" s="6" t="s">
        <v>60</v>
      </c>
      <c r="I3117" s="60" t="s">
        <v>17187</v>
      </c>
      <c r="J3117" s="49" t="s">
        <v>17188</v>
      </c>
      <c r="K3117" s="6" t="s">
        <v>17189</v>
      </c>
      <c r="L3117" s="29">
        <f>IF($J$6="с учетом НДС",VLOOKUP(I3117,LEGEND!B:E,4,0)*(1-M3117),VLOOKUP(I3117,LEGEND!B:E,4,0)*(1-M3117)/1.2)</f>
        <v>2590</v>
      </c>
      <c r="M3117" s="57">
        <f>IF(AND(B3117&lt;&gt;"1_Электроинструмент",B3117&lt;&gt;"2_Садовая техника"),$J$5,IF($J$4&lt;=20%,$J$4,IFERROR(VLOOKUP(S3117,LEGEND!$L$2:$M$5,2,FALSE),$J$4)))</f>
        <v>0</v>
      </c>
      <c r="N3117" s="48" t="s">
        <v>60</v>
      </c>
      <c r="O3117" s="6" t="s">
        <v>60</v>
      </c>
      <c r="P3117" s="49" t="s">
        <v>66</v>
      </c>
      <c r="Q3117" s="49" t="s">
        <v>473</v>
      </c>
      <c r="R3117" s="6" t="s">
        <v>60</v>
      </c>
      <c r="S3117" s="49" t="s">
        <v>60</v>
      </c>
      <c r="T3117" s="73" t="str">
        <f>IF(_xlfn.XLOOKUP(I3117,LEGEND!B:B,LEGEND!H:H)&lt;&gt;"-",HYPERLINK(_xlfn.XLOOKUP(I3117,LEGEND!B:B,LEGEND!H:H),"link"),_xlfn.XLOOKUP(I3117,LEGEND!B:B,LEGEND!H:H))</f>
        <v>-</v>
      </c>
      <c r="U3117" s="73" t="str">
        <f>HYPERLINK(_xlfn.XLOOKUP(I3117,LEGEND!B:B,LEGEND!I:I))</f>
        <v>-</v>
      </c>
      <c r="V3117" s="51" t="s">
        <v>17190</v>
      </c>
      <c r="W3117" s="63" t="s">
        <v>4469</v>
      </c>
      <c r="X3117" s="64">
        <v>200</v>
      </c>
      <c r="Y3117" s="64">
        <v>50</v>
      </c>
      <c r="Z3117" s="64">
        <v>20</v>
      </c>
      <c r="AA3117" s="84">
        <v>6.5000000000000002E-2</v>
      </c>
      <c r="AB3117" s="85">
        <v>1</v>
      </c>
      <c r="AC3117" s="85">
        <v>1</v>
      </c>
    </row>
    <row r="3118" spans="1:29" ht="25.5">
      <c r="A3118" s="1"/>
      <c r="B3118" s="6" t="s">
        <v>8777</v>
      </c>
      <c r="C3118" s="6" t="s">
        <v>8778</v>
      </c>
      <c r="D3118" s="6" t="s">
        <v>8779</v>
      </c>
      <c r="E3118" s="49" t="s">
        <v>8802</v>
      </c>
      <c r="F3118" s="6" t="s">
        <v>60</v>
      </c>
      <c r="G3118" s="6" t="s">
        <v>60</v>
      </c>
      <c r="H3118" s="6" t="s">
        <v>60</v>
      </c>
      <c r="I3118" s="60" t="s">
        <v>17211</v>
      </c>
      <c r="J3118" s="49" t="s">
        <v>17212</v>
      </c>
      <c r="K3118" s="6" t="s">
        <v>17213</v>
      </c>
      <c r="L3118" s="29">
        <f>IF($J$6="с учетом НДС",VLOOKUP(I3118,LEGEND!B:E,4,0)*(1-M3118),VLOOKUP(I3118,LEGEND!B:E,4,0)*(1-M3118)/1.2)</f>
        <v>4510</v>
      </c>
      <c r="M3118" s="57">
        <f>IF(AND(B3118&lt;&gt;"1_Электроинструмент",B3118&lt;&gt;"2_Садовая техника"),$J$5,IF($J$4&lt;=20%,$J$4,IFERROR(VLOOKUP(S3118,LEGEND!$L$2:$M$5,2,FALSE),$J$4)))</f>
        <v>0</v>
      </c>
      <c r="N3118" s="48" t="s">
        <v>60</v>
      </c>
      <c r="O3118" s="6" t="s">
        <v>60</v>
      </c>
      <c r="P3118" s="49" t="s">
        <v>66</v>
      </c>
      <c r="Q3118" s="49" t="s">
        <v>67</v>
      </c>
      <c r="R3118" s="6" t="s">
        <v>60</v>
      </c>
      <c r="S3118" s="49" t="s">
        <v>60</v>
      </c>
      <c r="T3118" s="73" t="str">
        <f>IF(_xlfn.XLOOKUP(I3118,LEGEND!B:B,LEGEND!H:H)&lt;&gt;"-",HYPERLINK(_xlfn.XLOOKUP(I3118,LEGEND!B:B,LEGEND!H:H),"link"),_xlfn.XLOOKUP(I3118,LEGEND!B:B,LEGEND!H:H))</f>
        <v>-</v>
      </c>
      <c r="U3118" s="73" t="str">
        <f>HYPERLINK(_xlfn.XLOOKUP(I3118,LEGEND!B:B,LEGEND!I:I))</f>
        <v>https://milwaukee-media-images.s3.amazonaws.com/hi/4932371978--Hero_1.jpg</v>
      </c>
      <c r="V3118" s="51" t="s">
        <v>17214</v>
      </c>
      <c r="W3118" s="63" t="s">
        <v>8785</v>
      </c>
      <c r="X3118" s="64">
        <v>75</v>
      </c>
      <c r="Y3118" s="64">
        <v>75</v>
      </c>
      <c r="Z3118" s="64">
        <v>12</v>
      </c>
      <c r="AA3118" s="84">
        <v>0.44</v>
      </c>
      <c r="AB3118" s="85">
        <v>1</v>
      </c>
      <c r="AC3118" s="85">
        <v>1</v>
      </c>
    </row>
    <row r="3119" spans="1:29" ht="15">
      <c r="A3119" s="1"/>
      <c r="B3119" s="6" t="s">
        <v>8777</v>
      </c>
      <c r="C3119" s="6" t="s">
        <v>8778</v>
      </c>
      <c r="D3119" s="6" t="s">
        <v>8779</v>
      </c>
      <c r="E3119" s="49" t="s">
        <v>8802</v>
      </c>
      <c r="F3119" s="6" t="s">
        <v>60</v>
      </c>
      <c r="G3119" s="6" t="s">
        <v>60</v>
      </c>
      <c r="H3119" s="6" t="s">
        <v>60</v>
      </c>
      <c r="I3119" s="60" t="s">
        <v>17219</v>
      </c>
      <c r="J3119" s="49" t="s">
        <v>17220</v>
      </c>
      <c r="K3119" s="6" t="s">
        <v>17221</v>
      </c>
      <c r="L3119" s="29">
        <f>IF($J$6="с учетом НДС",VLOOKUP(I3119,LEGEND!B:E,4,0)*(1-M3119),VLOOKUP(I3119,LEGEND!B:E,4,0)*(1-M3119)/1.2)</f>
        <v>5500</v>
      </c>
      <c r="M3119" s="57">
        <f>IF(AND(B3119&lt;&gt;"1_Электроинструмент",B3119&lt;&gt;"2_Садовая техника"),$J$5,IF($J$4&lt;=20%,$J$4,IFERROR(VLOOKUP(S3119,LEGEND!$L$2:$M$5,2,FALSE),$J$4)))</f>
        <v>0</v>
      </c>
      <c r="N3119" s="48" t="s">
        <v>60</v>
      </c>
      <c r="O3119" s="6" t="s">
        <v>60</v>
      </c>
      <c r="P3119" s="49" t="s">
        <v>66</v>
      </c>
      <c r="Q3119" s="49" t="s">
        <v>473</v>
      </c>
      <c r="R3119" s="6" t="s">
        <v>60</v>
      </c>
      <c r="S3119" s="49" t="s">
        <v>60</v>
      </c>
      <c r="T3119" s="73" t="str">
        <f>IF(_xlfn.XLOOKUP(I3119,LEGEND!B:B,LEGEND!H:H)&lt;&gt;"-",HYPERLINK(_xlfn.XLOOKUP(I3119,LEGEND!B:B,LEGEND!H:H),"link"),_xlfn.XLOOKUP(I3119,LEGEND!B:B,LEGEND!H:H))</f>
        <v>link</v>
      </c>
      <c r="U3119" s="73" t="str">
        <f>HYPERLINK(_xlfn.XLOOKUP(I3119,LEGEND!B:B,LEGEND!I:I))</f>
        <v>https://milwaukee-media-images.s3.amazonaws.com/hi/4932352074--Hero_1.jpg</v>
      </c>
      <c r="V3119" s="51" t="s">
        <v>17222</v>
      </c>
      <c r="W3119" s="63" t="s">
        <v>4213</v>
      </c>
      <c r="X3119" s="64">
        <v>380</v>
      </c>
      <c r="Y3119" s="64">
        <v>55</v>
      </c>
      <c r="Z3119" s="64">
        <v>55</v>
      </c>
      <c r="AA3119" s="84">
        <v>0.15</v>
      </c>
      <c r="AB3119" s="85">
        <v>1</v>
      </c>
      <c r="AC3119" s="85">
        <v>1</v>
      </c>
    </row>
    <row r="3120" spans="1:29" ht="25.5">
      <c r="A3120" s="1"/>
      <c r="B3120" s="6" t="s">
        <v>8777</v>
      </c>
      <c r="C3120" s="6" t="s">
        <v>8778</v>
      </c>
      <c r="D3120" s="6" t="s">
        <v>8779</v>
      </c>
      <c r="E3120" s="49" t="s">
        <v>8802</v>
      </c>
      <c r="F3120" s="6" t="s">
        <v>60</v>
      </c>
      <c r="G3120" s="6" t="s">
        <v>60</v>
      </c>
      <c r="H3120" s="6" t="s">
        <v>60</v>
      </c>
      <c r="I3120" s="60" t="s">
        <v>17223</v>
      </c>
      <c r="J3120" s="49" t="s">
        <v>17224</v>
      </c>
      <c r="K3120" s="6" t="s">
        <v>17225</v>
      </c>
      <c r="L3120" s="29">
        <f>IF($J$6="с учетом НДС",VLOOKUP(I3120,LEGEND!B:E,4,0)*(1-M3120),VLOOKUP(I3120,LEGEND!B:E,4,0)*(1-M3120)/1.2)</f>
        <v>5700</v>
      </c>
      <c r="M3120" s="57">
        <f>IF(AND(B3120&lt;&gt;"1_Электроинструмент",B3120&lt;&gt;"2_Садовая техника"),$J$5,IF($J$4&lt;=20%,$J$4,IFERROR(VLOOKUP(S3120,LEGEND!$L$2:$M$5,2,FALSE),$J$4)))</f>
        <v>0</v>
      </c>
      <c r="N3120" s="48" t="s">
        <v>60</v>
      </c>
      <c r="O3120" s="6" t="s">
        <v>60</v>
      </c>
      <c r="P3120" s="49" t="s">
        <v>1556</v>
      </c>
      <c r="Q3120" s="49" t="s">
        <v>473</v>
      </c>
      <c r="R3120" s="6" t="s">
        <v>60</v>
      </c>
      <c r="S3120" s="49" t="s">
        <v>60</v>
      </c>
      <c r="T3120" s="73" t="str">
        <f>IF(_xlfn.XLOOKUP(I3120,LEGEND!B:B,LEGEND!H:H)&lt;&gt;"-",HYPERLINK(_xlfn.XLOOKUP(I3120,LEGEND!B:B,LEGEND!H:H),"link"),_xlfn.XLOOKUP(I3120,LEGEND!B:B,LEGEND!H:H))</f>
        <v>-</v>
      </c>
      <c r="U3120" s="73" t="str">
        <f>HYPERLINK(_xlfn.XLOOKUP(I3120,LEGEND!B:B,LEGEND!I:I))</f>
        <v>-</v>
      </c>
      <c r="V3120" s="51" t="s">
        <v>17226</v>
      </c>
      <c r="W3120" s="63" t="s">
        <v>4213</v>
      </c>
      <c r="X3120" s="64">
        <v>380</v>
      </c>
      <c r="Y3120" s="64">
        <v>55</v>
      </c>
      <c r="Z3120" s="64">
        <v>55</v>
      </c>
      <c r="AA3120" s="84">
        <v>0.34</v>
      </c>
      <c r="AB3120" s="85">
        <v>1</v>
      </c>
      <c r="AC3120" s="85">
        <v>1</v>
      </c>
    </row>
    <row r="3121" spans="1:29" ht="25.5">
      <c r="A3121" s="1"/>
      <c r="B3121" s="6" t="s">
        <v>8777</v>
      </c>
      <c r="C3121" s="6" t="s">
        <v>8778</v>
      </c>
      <c r="D3121" s="6" t="s">
        <v>8779</v>
      </c>
      <c r="E3121" s="49" t="s">
        <v>8802</v>
      </c>
      <c r="F3121" s="6" t="s">
        <v>60</v>
      </c>
      <c r="G3121" s="6" t="s">
        <v>60</v>
      </c>
      <c r="H3121" s="6" t="s">
        <v>60</v>
      </c>
      <c r="I3121" s="60" t="s">
        <v>17227</v>
      </c>
      <c r="J3121" s="49" t="s">
        <v>17228</v>
      </c>
      <c r="K3121" s="6" t="s">
        <v>17229</v>
      </c>
      <c r="L3121" s="29">
        <f>IF($J$6="с учетом НДС",VLOOKUP(I3121,LEGEND!B:E,4,0)*(1-M3121),VLOOKUP(I3121,LEGEND!B:E,4,0)*(1-M3121)/1.2)</f>
        <v>5800</v>
      </c>
      <c r="M3121" s="57">
        <f>IF(AND(B3121&lt;&gt;"1_Электроинструмент",B3121&lt;&gt;"2_Садовая техника"),$J$5,IF($J$4&lt;=20%,$J$4,IFERROR(VLOOKUP(S3121,LEGEND!$L$2:$M$5,2,FALSE),$J$4)))</f>
        <v>0</v>
      </c>
      <c r="N3121" s="48" t="s">
        <v>60</v>
      </c>
      <c r="O3121" s="6" t="s">
        <v>60</v>
      </c>
      <c r="P3121" s="49" t="s">
        <v>66</v>
      </c>
      <c r="Q3121" s="49" t="s">
        <v>67</v>
      </c>
      <c r="R3121" s="6" t="s">
        <v>60</v>
      </c>
      <c r="S3121" s="49" t="s">
        <v>60</v>
      </c>
      <c r="T3121" s="73" t="str">
        <f>IF(_xlfn.XLOOKUP(I3121,LEGEND!B:B,LEGEND!H:H)&lt;&gt;"-",HYPERLINK(_xlfn.XLOOKUP(I3121,LEGEND!B:B,LEGEND!H:H),"link"),_xlfn.XLOOKUP(I3121,LEGEND!B:B,LEGEND!H:H))</f>
        <v>-</v>
      </c>
      <c r="U3121" s="73" t="str">
        <f>HYPERLINK(_xlfn.XLOOKUP(I3121,LEGEND!B:B,LEGEND!I:I))</f>
        <v>https://milwaukee-media-images.s3.amazonaws.com/hi/4932399579--Hero_1OLD.jpg</v>
      </c>
      <c r="V3121" s="51" t="s">
        <v>17230</v>
      </c>
      <c r="W3121" s="63" t="s">
        <v>8785</v>
      </c>
      <c r="X3121" s="64">
        <v>78</v>
      </c>
      <c r="Y3121" s="64">
        <v>78</v>
      </c>
      <c r="Z3121" s="64">
        <v>145</v>
      </c>
      <c r="AA3121" s="84">
        <v>0.48599999999999999</v>
      </c>
      <c r="AB3121" s="85">
        <v>1</v>
      </c>
      <c r="AC3121" s="85">
        <v>1</v>
      </c>
    </row>
    <row r="3122" spans="1:29" ht="25.5">
      <c r="A3122" s="1"/>
      <c r="B3122" s="6" t="s">
        <v>8777</v>
      </c>
      <c r="C3122" s="6" t="s">
        <v>8778</v>
      </c>
      <c r="D3122" s="6" t="s">
        <v>8779</v>
      </c>
      <c r="E3122" s="49" t="s">
        <v>8802</v>
      </c>
      <c r="F3122" s="6" t="s">
        <v>60</v>
      </c>
      <c r="G3122" s="6" t="s">
        <v>60</v>
      </c>
      <c r="H3122" s="6" t="s">
        <v>60</v>
      </c>
      <c r="I3122" s="60" t="s">
        <v>17231</v>
      </c>
      <c r="J3122" s="49" t="s">
        <v>17232</v>
      </c>
      <c r="K3122" s="6" t="s">
        <v>17233</v>
      </c>
      <c r="L3122" s="29">
        <f>IF($J$6="с учетом НДС",VLOOKUP(I3122,LEGEND!B:E,4,0)*(1-M3122),VLOOKUP(I3122,LEGEND!B:E,4,0)*(1-M3122)/1.2)</f>
        <v>5900</v>
      </c>
      <c r="M3122" s="57">
        <f>IF(AND(B3122&lt;&gt;"1_Электроинструмент",B3122&lt;&gt;"2_Садовая техника"),$J$5,IF($J$4&lt;=20%,$J$4,IFERROR(VLOOKUP(S3122,LEGEND!$L$2:$M$5,2,FALSE),$J$4)))</f>
        <v>0</v>
      </c>
      <c r="N3122" s="48" t="s">
        <v>60</v>
      </c>
      <c r="O3122" s="6" t="s">
        <v>60</v>
      </c>
      <c r="P3122" s="49" t="s">
        <v>1556</v>
      </c>
      <c r="Q3122" s="49" t="s">
        <v>473</v>
      </c>
      <c r="R3122" s="6" t="s">
        <v>60</v>
      </c>
      <c r="S3122" s="49" t="s">
        <v>60</v>
      </c>
      <c r="T3122" s="73" t="str">
        <f>IF(_xlfn.XLOOKUP(I3122,LEGEND!B:B,LEGEND!H:H)&lt;&gt;"-",HYPERLINK(_xlfn.XLOOKUP(I3122,LEGEND!B:B,LEGEND!H:H),"link"),_xlfn.XLOOKUP(I3122,LEGEND!B:B,LEGEND!H:H))</f>
        <v>-</v>
      </c>
      <c r="U3122" s="73" t="str">
        <f>HYPERLINK(_xlfn.XLOOKUP(I3122,LEGEND!B:B,LEGEND!I:I))</f>
        <v>-</v>
      </c>
      <c r="V3122" s="51" t="s">
        <v>17234</v>
      </c>
      <c r="W3122" s="63" t="s">
        <v>4213</v>
      </c>
      <c r="X3122" s="64">
        <v>380</v>
      </c>
      <c r="Y3122" s="64">
        <v>55</v>
      </c>
      <c r="Z3122" s="64">
        <v>55</v>
      </c>
      <c r="AA3122" s="84">
        <v>0.34</v>
      </c>
      <c r="AB3122" s="85">
        <v>1</v>
      </c>
      <c r="AC3122" s="85">
        <v>1</v>
      </c>
    </row>
    <row r="3123" spans="1:29" ht="15">
      <c r="A3123" s="1"/>
      <c r="B3123" s="6" t="s">
        <v>8777</v>
      </c>
      <c r="C3123" s="6" t="s">
        <v>8778</v>
      </c>
      <c r="D3123" s="6" t="s">
        <v>8779</v>
      </c>
      <c r="E3123" s="49" t="s">
        <v>8802</v>
      </c>
      <c r="F3123" s="6" t="s">
        <v>60</v>
      </c>
      <c r="G3123" s="6" t="s">
        <v>60</v>
      </c>
      <c r="H3123" s="6" t="s">
        <v>60</v>
      </c>
      <c r="I3123" s="60" t="s">
        <v>17235</v>
      </c>
      <c r="J3123" s="49" t="s">
        <v>17236</v>
      </c>
      <c r="K3123" s="6" t="s">
        <v>17237</v>
      </c>
      <c r="L3123" s="29">
        <f>IF($J$6="с учетом НДС",VLOOKUP(I3123,LEGEND!B:E,4,0)*(1-M3123),VLOOKUP(I3123,LEGEND!B:E,4,0)*(1-M3123)/1.2)</f>
        <v>5900</v>
      </c>
      <c r="M3123" s="57">
        <f>IF(AND(B3123&lt;&gt;"1_Электроинструмент",B3123&lt;&gt;"2_Садовая техника"),$J$5,IF($J$4&lt;=20%,$J$4,IFERROR(VLOOKUP(S3123,LEGEND!$L$2:$M$5,2,FALSE),$J$4)))</f>
        <v>0</v>
      </c>
      <c r="N3123" s="48" t="s">
        <v>60</v>
      </c>
      <c r="O3123" s="6" t="s">
        <v>60</v>
      </c>
      <c r="P3123" s="49" t="s">
        <v>66</v>
      </c>
      <c r="Q3123" s="49" t="s">
        <v>473</v>
      </c>
      <c r="R3123" s="6" t="s">
        <v>60</v>
      </c>
      <c r="S3123" s="49" t="s">
        <v>60</v>
      </c>
      <c r="T3123" s="73" t="str">
        <f>IF(_xlfn.XLOOKUP(I3123,LEGEND!B:B,LEGEND!H:H)&lt;&gt;"-",HYPERLINK(_xlfn.XLOOKUP(I3123,LEGEND!B:B,LEGEND!H:H),"link"),_xlfn.XLOOKUP(I3123,LEGEND!B:B,LEGEND!H:H))</f>
        <v>-</v>
      </c>
      <c r="U3123" s="73" t="str">
        <f>HYPERLINK(_xlfn.XLOOKUP(I3123,LEGEND!B:B,LEGEND!I:I))</f>
        <v>https://milwaukee-media-images.s3.amazonaws.com/hi/4932371979--Hero_1.jpg</v>
      </c>
      <c r="V3123" s="51" t="s">
        <v>17238</v>
      </c>
      <c r="W3123" s="63" t="s">
        <v>8785</v>
      </c>
      <c r="X3123" s="64">
        <v>95</v>
      </c>
      <c r="Y3123" s="64">
        <v>95</v>
      </c>
      <c r="Z3123" s="64">
        <v>13</v>
      </c>
      <c r="AA3123" s="84">
        <v>0.59</v>
      </c>
      <c r="AB3123" s="85">
        <v>1</v>
      </c>
      <c r="AC3123" s="85">
        <v>1</v>
      </c>
    </row>
    <row r="3124" spans="1:29" ht="25.5">
      <c r="A3124" s="1"/>
      <c r="B3124" s="6" t="s">
        <v>8777</v>
      </c>
      <c r="C3124" s="6" t="s">
        <v>8778</v>
      </c>
      <c r="D3124" s="6" t="s">
        <v>8779</v>
      </c>
      <c r="E3124" s="49" t="s">
        <v>8802</v>
      </c>
      <c r="F3124" s="6" t="s">
        <v>60</v>
      </c>
      <c r="G3124" s="6" t="s">
        <v>60</v>
      </c>
      <c r="H3124" s="6" t="s">
        <v>60</v>
      </c>
      <c r="I3124" s="60" t="s">
        <v>17239</v>
      </c>
      <c r="J3124" s="49" t="s">
        <v>17240</v>
      </c>
      <c r="K3124" s="6" t="s">
        <v>17241</v>
      </c>
      <c r="L3124" s="29">
        <f>IF($J$6="с учетом НДС",VLOOKUP(I3124,LEGEND!B:E,4,0)*(1-M3124),VLOOKUP(I3124,LEGEND!B:E,4,0)*(1-M3124)/1.2)</f>
        <v>6200</v>
      </c>
      <c r="M3124" s="57">
        <f>IF(AND(B3124&lt;&gt;"1_Электроинструмент",B3124&lt;&gt;"2_Садовая техника"),$J$5,IF($J$4&lt;=20%,$J$4,IFERROR(VLOOKUP(S3124,LEGEND!$L$2:$M$5,2,FALSE),$J$4)))</f>
        <v>0</v>
      </c>
      <c r="N3124" s="48" t="s">
        <v>60</v>
      </c>
      <c r="O3124" s="6" t="s">
        <v>60</v>
      </c>
      <c r="P3124" s="49" t="s">
        <v>1556</v>
      </c>
      <c r="Q3124" s="49" t="s">
        <v>473</v>
      </c>
      <c r="R3124" s="6" t="s">
        <v>60</v>
      </c>
      <c r="S3124" s="49" t="s">
        <v>60</v>
      </c>
      <c r="T3124" s="73" t="str">
        <f>IF(_xlfn.XLOOKUP(I3124,LEGEND!B:B,LEGEND!H:H)&lt;&gt;"-",HYPERLINK(_xlfn.XLOOKUP(I3124,LEGEND!B:B,LEGEND!H:H),"link"),_xlfn.XLOOKUP(I3124,LEGEND!B:B,LEGEND!H:H))</f>
        <v>-</v>
      </c>
      <c r="U3124" s="73" t="str">
        <f>HYPERLINK(_xlfn.XLOOKUP(I3124,LEGEND!B:B,LEGEND!I:I))</f>
        <v>-</v>
      </c>
      <c r="V3124" s="51" t="s">
        <v>17242</v>
      </c>
      <c r="W3124" s="63" t="s">
        <v>4213</v>
      </c>
      <c r="X3124" s="64">
        <v>380</v>
      </c>
      <c r="Y3124" s="64">
        <v>55</v>
      </c>
      <c r="Z3124" s="64">
        <v>55</v>
      </c>
      <c r="AA3124" s="84">
        <v>0.3</v>
      </c>
      <c r="AB3124" s="85">
        <v>1</v>
      </c>
      <c r="AC3124" s="85">
        <v>1</v>
      </c>
    </row>
    <row r="3125" spans="1:29" ht="25.5">
      <c r="A3125" s="1"/>
      <c r="B3125" s="6" t="s">
        <v>8777</v>
      </c>
      <c r="C3125" s="6" t="s">
        <v>8778</v>
      </c>
      <c r="D3125" s="6" t="s">
        <v>8779</v>
      </c>
      <c r="E3125" s="49" t="s">
        <v>8802</v>
      </c>
      <c r="F3125" s="6" t="s">
        <v>60</v>
      </c>
      <c r="G3125" s="6" t="s">
        <v>60</v>
      </c>
      <c r="H3125" s="6" t="s">
        <v>60</v>
      </c>
      <c r="I3125" s="60" t="s">
        <v>17243</v>
      </c>
      <c r="J3125" s="49" t="s">
        <v>17244</v>
      </c>
      <c r="K3125" s="6" t="s">
        <v>17245</v>
      </c>
      <c r="L3125" s="29">
        <f>IF($J$6="с учетом НДС",VLOOKUP(I3125,LEGEND!B:E,4,0)*(1-M3125),VLOOKUP(I3125,LEGEND!B:E,4,0)*(1-M3125)/1.2)</f>
        <v>6200</v>
      </c>
      <c r="M3125" s="57">
        <f>IF(AND(B3125&lt;&gt;"1_Электроинструмент",B3125&lt;&gt;"2_Садовая техника"),$J$5,IF($J$4&lt;=20%,$J$4,IFERROR(VLOOKUP(S3125,LEGEND!$L$2:$M$5,2,FALSE),$J$4)))</f>
        <v>0</v>
      </c>
      <c r="N3125" s="48" t="s">
        <v>60</v>
      </c>
      <c r="O3125" s="6" t="s">
        <v>60</v>
      </c>
      <c r="P3125" s="49" t="s">
        <v>1556</v>
      </c>
      <c r="Q3125" s="49" t="s">
        <v>473</v>
      </c>
      <c r="R3125" s="6" t="s">
        <v>60</v>
      </c>
      <c r="S3125" s="49" t="s">
        <v>60</v>
      </c>
      <c r="T3125" s="73" t="str">
        <f>IF(_xlfn.XLOOKUP(I3125,LEGEND!B:B,LEGEND!H:H)&lt;&gt;"-",HYPERLINK(_xlfn.XLOOKUP(I3125,LEGEND!B:B,LEGEND!H:H),"link"),_xlfn.XLOOKUP(I3125,LEGEND!B:B,LEGEND!H:H))</f>
        <v>-</v>
      </c>
      <c r="U3125" s="73" t="str">
        <f>HYPERLINK(_xlfn.XLOOKUP(I3125,LEGEND!B:B,LEGEND!I:I))</f>
        <v>-</v>
      </c>
      <c r="V3125" s="51" t="s">
        <v>17246</v>
      </c>
      <c r="W3125" s="63" t="s">
        <v>4213</v>
      </c>
      <c r="X3125" s="64">
        <v>380</v>
      </c>
      <c r="Y3125" s="64">
        <v>55</v>
      </c>
      <c r="Z3125" s="64">
        <v>55</v>
      </c>
      <c r="AA3125" s="84">
        <v>0.4</v>
      </c>
      <c r="AB3125" s="85">
        <v>1</v>
      </c>
      <c r="AC3125" s="85">
        <v>1</v>
      </c>
    </row>
    <row r="3126" spans="1:29" ht="25.5">
      <c r="A3126" s="1"/>
      <c r="B3126" s="6" t="s">
        <v>8777</v>
      </c>
      <c r="C3126" s="6" t="s">
        <v>8778</v>
      </c>
      <c r="D3126" s="6" t="s">
        <v>8779</v>
      </c>
      <c r="E3126" s="49" t="s">
        <v>8802</v>
      </c>
      <c r="F3126" s="6" t="s">
        <v>60</v>
      </c>
      <c r="G3126" s="6" t="s">
        <v>60</v>
      </c>
      <c r="H3126" s="6" t="s">
        <v>60</v>
      </c>
      <c r="I3126" s="60" t="s">
        <v>17247</v>
      </c>
      <c r="J3126" s="49" t="s">
        <v>17248</v>
      </c>
      <c r="K3126" s="6" t="s">
        <v>17249</v>
      </c>
      <c r="L3126" s="29">
        <f>IF($J$6="с учетом НДС",VLOOKUP(I3126,LEGEND!B:E,4,0)*(1-M3126),VLOOKUP(I3126,LEGEND!B:E,4,0)*(1-M3126)/1.2)</f>
        <v>6500</v>
      </c>
      <c r="M3126" s="57">
        <f>IF(AND(B3126&lt;&gt;"1_Электроинструмент",B3126&lt;&gt;"2_Садовая техника"),$J$5,IF($J$4&lt;=20%,$J$4,IFERROR(VLOOKUP(S3126,LEGEND!$L$2:$M$5,2,FALSE),$J$4)))</f>
        <v>0</v>
      </c>
      <c r="N3126" s="48" t="s">
        <v>60</v>
      </c>
      <c r="O3126" s="6" t="s">
        <v>60</v>
      </c>
      <c r="P3126" s="49" t="s">
        <v>66</v>
      </c>
      <c r="Q3126" s="49" t="s">
        <v>473</v>
      </c>
      <c r="R3126" s="6" t="s">
        <v>60</v>
      </c>
      <c r="S3126" s="49" t="s">
        <v>60</v>
      </c>
      <c r="T3126" s="73" t="str">
        <f>IF(_xlfn.XLOOKUP(I3126,LEGEND!B:B,LEGEND!H:H)&lt;&gt;"-",HYPERLINK(_xlfn.XLOOKUP(I3126,LEGEND!B:B,LEGEND!H:H),"link"),_xlfn.XLOOKUP(I3126,LEGEND!B:B,LEGEND!H:H))</f>
        <v>-</v>
      </c>
      <c r="U3126" s="73" t="str">
        <f>HYPERLINK(_xlfn.XLOOKUP(I3126,LEGEND!B:B,LEGEND!I:I))</f>
        <v>https://milwaukee-media-images.s3.amazonaws.com/hi/4932399217--Hero_1.jpg</v>
      </c>
      <c r="V3126" s="51" t="s">
        <v>17250</v>
      </c>
      <c r="W3126" s="63" t="s">
        <v>1189</v>
      </c>
      <c r="X3126" s="64">
        <v>75</v>
      </c>
      <c r="Y3126" s="64">
        <v>75</v>
      </c>
      <c r="Z3126" s="64">
        <v>150</v>
      </c>
      <c r="AA3126" s="84">
        <v>0.84</v>
      </c>
      <c r="AB3126" s="85">
        <v>1</v>
      </c>
      <c r="AC3126" s="85">
        <v>1</v>
      </c>
    </row>
    <row r="3127" spans="1:29" ht="15">
      <c r="A3127" s="1"/>
      <c r="B3127" s="6" t="s">
        <v>8777</v>
      </c>
      <c r="C3127" s="6" t="s">
        <v>8778</v>
      </c>
      <c r="D3127" s="6" t="s">
        <v>8779</v>
      </c>
      <c r="E3127" s="49" t="s">
        <v>8802</v>
      </c>
      <c r="F3127" s="6" t="s">
        <v>60</v>
      </c>
      <c r="G3127" s="6" t="s">
        <v>60</v>
      </c>
      <c r="H3127" s="6" t="s">
        <v>60</v>
      </c>
      <c r="I3127" s="60" t="s">
        <v>17251</v>
      </c>
      <c r="J3127" s="49" t="s">
        <v>17188</v>
      </c>
      <c r="K3127" s="6" t="s">
        <v>17252</v>
      </c>
      <c r="L3127" s="29">
        <f>IF($J$6="с учетом НДС",VLOOKUP(I3127,LEGEND!B:E,4,0)*(1-M3127),VLOOKUP(I3127,LEGEND!B:E,4,0)*(1-M3127)/1.2)</f>
        <v>7500</v>
      </c>
      <c r="M3127" s="57">
        <f>IF(AND(B3127&lt;&gt;"1_Электроинструмент",B3127&lt;&gt;"2_Садовая техника"),$J$5,IF($J$4&lt;=20%,$J$4,IFERROR(VLOOKUP(S3127,LEGEND!$L$2:$M$5,2,FALSE),$J$4)))</f>
        <v>0</v>
      </c>
      <c r="N3127" s="48" t="s">
        <v>60</v>
      </c>
      <c r="O3127" s="6" t="s">
        <v>60</v>
      </c>
      <c r="P3127" s="49" t="s">
        <v>66</v>
      </c>
      <c r="Q3127" s="49" t="s">
        <v>473</v>
      </c>
      <c r="R3127" s="6" t="s">
        <v>60</v>
      </c>
      <c r="S3127" s="49" t="s">
        <v>60</v>
      </c>
      <c r="T3127" s="73" t="str">
        <f>IF(_xlfn.XLOOKUP(I3127,LEGEND!B:B,LEGEND!H:H)&lt;&gt;"-",HYPERLINK(_xlfn.XLOOKUP(I3127,LEGEND!B:B,LEGEND!H:H),"link"),_xlfn.XLOOKUP(I3127,LEGEND!B:B,LEGEND!H:H))</f>
        <v>link</v>
      </c>
      <c r="U3127" s="73" t="str">
        <f>HYPERLINK(_xlfn.XLOOKUP(I3127,LEGEND!B:B,LEGEND!I:I))</f>
        <v>https://milwaukee-media-images.s3.amazonaws.com/hi/4932399173--Hero_1.jpg</v>
      </c>
      <c r="V3127" s="51" t="s">
        <v>17253</v>
      </c>
      <c r="W3127" s="63" t="s">
        <v>1189</v>
      </c>
      <c r="X3127" s="64">
        <v>540</v>
      </c>
      <c r="Y3127" s="64">
        <v>50</v>
      </c>
      <c r="Z3127" s="64">
        <v>20</v>
      </c>
      <c r="AA3127" s="84">
        <v>0.36</v>
      </c>
      <c r="AB3127" s="85">
        <v>1</v>
      </c>
      <c r="AC3127" s="85">
        <v>1</v>
      </c>
    </row>
    <row r="3128" spans="1:29" ht="25.5">
      <c r="A3128" s="1"/>
      <c r="B3128" s="6" t="s">
        <v>8777</v>
      </c>
      <c r="C3128" s="6" t="s">
        <v>8778</v>
      </c>
      <c r="D3128" s="6" t="s">
        <v>8779</v>
      </c>
      <c r="E3128" s="49" t="s">
        <v>8802</v>
      </c>
      <c r="F3128" s="6" t="s">
        <v>60</v>
      </c>
      <c r="G3128" s="6" t="s">
        <v>60</v>
      </c>
      <c r="H3128" s="6" t="s">
        <v>60</v>
      </c>
      <c r="I3128" s="60" t="s">
        <v>17254</v>
      </c>
      <c r="J3128" s="49" t="s">
        <v>17255</v>
      </c>
      <c r="K3128" s="6" t="s">
        <v>17256</v>
      </c>
      <c r="L3128" s="29">
        <f>IF($J$6="с учетом НДС",VLOOKUP(I3128,LEGEND!B:E,4,0)*(1-M3128),VLOOKUP(I3128,LEGEND!B:E,4,0)*(1-M3128)/1.2)</f>
        <v>7700</v>
      </c>
      <c r="M3128" s="57">
        <f>IF(AND(B3128&lt;&gt;"1_Электроинструмент",B3128&lt;&gt;"2_Садовая техника"),$J$5,IF($J$4&lt;=20%,$J$4,IFERROR(VLOOKUP(S3128,LEGEND!$L$2:$M$5,2,FALSE),$J$4)))</f>
        <v>0</v>
      </c>
      <c r="N3128" s="48" t="s">
        <v>60</v>
      </c>
      <c r="O3128" s="6" t="s">
        <v>60</v>
      </c>
      <c r="P3128" s="49" t="s">
        <v>66</v>
      </c>
      <c r="Q3128" s="49" t="s">
        <v>473</v>
      </c>
      <c r="R3128" s="6" t="s">
        <v>60</v>
      </c>
      <c r="S3128" s="49" t="s">
        <v>60</v>
      </c>
      <c r="T3128" s="73" t="str">
        <f>IF(_xlfn.XLOOKUP(I3128,LEGEND!B:B,LEGEND!H:H)&lt;&gt;"-",HYPERLINK(_xlfn.XLOOKUP(I3128,LEGEND!B:B,LEGEND!H:H),"link"),_xlfn.XLOOKUP(I3128,LEGEND!B:B,LEGEND!H:H))</f>
        <v>-</v>
      </c>
      <c r="U3128" s="73" t="str">
        <f>HYPERLINK(_xlfn.XLOOKUP(I3128,LEGEND!B:B,LEGEND!I:I))</f>
        <v>https://milwaukee-media-images.s3.amazonaws.com/hi/4932399580--Hero_1.jpg</v>
      </c>
      <c r="V3128" s="51" t="s">
        <v>17257</v>
      </c>
      <c r="W3128" s="63" t="s">
        <v>8785</v>
      </c>
      <c r="X3128" s="64">
        <v>130</v>
      </c>
      <c r="Y3128" s="64">
        <v>95</v>
      </c>
      <c r="Z3128" s="64">
        <v>95</v>
      </c>
      <c r="AA3128" s="84">
        <v>0.60199999999999998</v>
      </c>
      <c r="AB3128" s="85">
        <v>1</v>
      </c>
      <c r="AC3128" s="85">
        <v>1</v>
      </c>
    </row>
    <row r="3129" spans="1:29" ht="25.5">
      <c r="A3129" s="1"/>
      <c r="B3129" s="6" t="s">
        <v>8777</v>
      </c>
      <c r="C3129" s="6" t="s">
        <v>8778</v>
      </c>
      <c r="D3129" s="6" t="s">
        <v>8779</v>
      </c>
      <c r="E3129" s="49" t="s">
        <v>8802</v>
      </c>
      <c r="F3129" s="6" t="s">
        <v>60</v>
      </c>
      <c r="G3129" s="6" t="s">
        <v>60</v>
      </c>
      <c r="H3129" s="6" t="s">
        <v>60</v>
      </c>
      <c r="I3129" s="60" t="s">
        <v>17258</v>
      </c>
      <c r="J3129" s="49" t="s">
        <v>17259</v>
      </c>
      <c r="K3129" s="6" t="s">
        <v>17260</v>
      </c>
      <c r="L3129" s="29">
        <f>IF($J$6="с учетом НДС",VLOOKUP(I3129,LEGEND!B:E,4,0)*(1-M3129),VLOOKUP(I3129,LEGEND!B:E,4,0)*(1-M3129)/1.2)</f>
        <v>7800</v>
      </c>
      <c r="M3129" s="57">
        <f>IF(AND(B3129&lt;&gt;"1_Электроинструмент",B3129&lt;&gt;"2_Садовая техника"),$J$5,IF($J$4&lt;=20%,$J$4,IFERROR(VLOOKUP(S3129,LEGEND!$L$2:$M$5,2,FALSE),$J$4)))</f>
        <v>0</v>
      </c>
      <c r="N3129" s="48" t="s">
        <v>60</v>
      </c>
      <c r="O3129" s="6" t="s">
        <v>60</v>
      </c>
      <c r="P3129" s="49" t="s">
        <v>1556</v>
      </c>
      <c r="Q3129" s="49" t="s">
        <v>473</v>
      </c>
      <c r="R3129" s="6" t="s">
        <v>60</v>
      </c>
      <c r="S3129" s="49" t="s">
        <v>60</v>
      </c>
      <c r="T3129" s="73" t="str">
        <f>IF(_xlfn.XLOOKUP(I3129,LEGEND!B:B,LEGEND!H:H)&lt;&gt;"-",HYPERLINK(_xlfn.XLOOKUP(I3129,LEGEND!B:B,LEGEND!H:H),"link"),_xlfn.XLOOKUP(I3129,LEGEND!B:B,LEGEND!H:H))</f>
        <v>-</v>
      </c>
      <c r="U3129" s="73" t="str">
        <f>HYPERLINK(_xlfn.XLOOKUP(I3129,LEGEND!B:B,LEGEND!I:I))</f>
        <v>-</v>
      </c>
      <c r="V3129" s="51" t="s">
        <v>17261</v>
      </c>
      <c r="W3129" s="63" t="s">
        <v>4213</v>
      </c>
      <c r="X3129" s="64">
        <v>380</v>
      </c>
      <c r="Y3129" s="64">
        <v>55</v>
      </c>
      <c r="Z3129" s="64">
        <v>55</v>
      </c>
      <c r="AA3129" s="84">
        <v>0.48</v>
      </c>
      <c r="AB3129" s="85">
        <v>1</v>
      </c>
      <c r="AC3129" s="85">
        <v>1</v>
      </c>
    </row>
    <row r="3130" spans="1:29" ht="25.5">
      <c r="A3130" s="1"/>
      <c r="B3130" s="6" t="s">
        <v>8777</v>
      </c>
      <c r="C3130" s="6" t="s">
        <v>8778</v>
      </c>
      <c r="D3130" s="6" t="s">
        <v>8779</v>
      </c>
      <c r="E3130" s="49" t="s">
        <v>8802</v>
      </c>
      <c r="F3130" s="6" t="s">
        <v>60</v>
      </c>
      <c r="G3130" s="6" t="s">
        <v>60</v>
      </c>
      <c r="H3130" s="6" t="s">
        <v>60</v>
      </c>
      <c r="I3130" s="60" t="s">
        <v>17274</v>
      </c>
      <c r="J3130" s="49" t="s">
        <v>17275</v>
      </c>
      <c r="K3130" s="6" t="s">
        <v>17276</v>
      </c>
      <c r="L3130" s="29">
        <f>IF($J$6="с учетом НДС",VLOOKUP(I3130,LEGEND!B:E,4,0)*(1-M3130),VLOOKUP(I3130,LEGEND!B:E,4,0)*(1-M3130)/1.2)</f>
        <v>8600</v>
      </c>
      <c r="M3130" s="57">
        <f>IF(AND(B3130&lt;&gt;"1_Электроинструмент",B3130&lt;&gt;"2_Садовая техника"),$J$5,IF($J$4&lt;=20%,$J$4,IFERROR(VLOOKUP(S3130,LEGEND!$L$2:$M$5,2,FALSE),$J$4)))</f>
        <v>0</v>
      </c>
      <c r="N3130" s="48" t="s">
        <v>60</v>
      </c>
      <c r="O3130" s="6" t="s">
        <v>60</v>
      </c>
      <c r="P3130" s="49" t="s">
        <v>1556</v>
      </c>
      <c r="Q3130" s="49" t="s">
        <v>473</v>
      </c>
      <c r="R3130" s="6" t="s">
        <v>60</v>
      </c>
      <c r="S3130" s="49" t="s">
        <v>60</v>
      </c>
      <c r="T3130" s="73" t="str">
        <f>IF(_xlfn.XLOOKUP(I3130,LEGEND!B:B,LEGEND!H:H)&lt;&gt;"-",HYPERLINK(_xlfn.XLOOKUP(I3130,LEGEND!B:B,LEGEND!H:H),"link"),_xlfn.XLOOKUP(I3130,LEGEND!B:B,LEGEND!H:H))</f>
        <v>-</v>
      </c>
      <c r="U3130" s="73" t="str">
        <f>HYPERLINK(_xlfn.XLOOKUP(I3130,LEGEND!B:B,LEGEND!I:I))</f>
        <v>-</v>
      </c>
      <c r="V3130" s="51" t="s">
        <v>17277</v>
      </c>
      <c r="W3130" s="63" t="s">
        <v>4213</v>
      </c>
      <c r="X3130" s="64">
        <v>380</v>
      </c>
      <c r="Y3130" s="64">
        <v>55</v>
      </c>
      <c r="Z3130" s="64">
        <v>55</v>
      </c>
      <c r="AA3130" s="84">
        <v>0.5</v>
      </c>
      <c r="AB3130" s="85">
        <v>1</v>
      </c>
      <c r="AC3130" s="85">
        <v>1</v>
      </c>
    </row>
    <row r="3131" spans="1:29" ht="25.5">
      <c r="A3131" s="1"/>
      <c r="B3131" s="6" t="s">
        <v>8777</v>
      </c>
      <c r="C3131" s="6" t="s">
        <v>8778</v>
      </c>
      <c r="D3131" s="6" t="s">
        <v>8779</v>
      </c>
      <c r="E3131" s="49" t="s">
        <v>8802</v>
      </c>
      <c r="F3131" s="6" t="s">
        <v>60</v>
      </c>
      <c r="G3131" s="6" t="s">
        <v>60</v>
      </c>
      <c r="H3131" s="6" t="s">
        <v>60</v>
      </c>
      <c r="I3131" s="60" t="s">
        <v>17278</v>
      </c>
      <c r="J3131" s="49" t="s">
        <v>17279</v>
      </c>
      <c r="K3131" s="6" t="s">
        <v>17280</v>
      </c>
      <c r="L3131" s="29">
        <f>IF($J$6="с учетом НДС",VLOOKUP(I3131,LEGEND!B:E,4,0)*(1-M3131),VLOOKUP(I3131,LEGEND!B:E,4,0)*(1-M3131)/1.2)</f>
        <v>9000</v>
      </c>
      <c r="M3131" s="57">
        <f>IF(AND(B3131&lt;&gt;"1_Электроинструмент",B3131&lt;&gt;"2_Садовая техника"),$J$5,IF($J$4&lt;=20%,$J$4,IFERROR(VLOOKUP(S3131,LEGEND!$L$2:$M$5,2,FALSE),$J$4)))</f>
        <v>0</v>
      </c>
      <c r="N3131" s="48" t="s">
        <v>60</v>
      </c>
      <c r="O3131" s="6" t="s">
        <v>60</v>
      </c>
      <c r="P3131" s="49" t="s">
        <v>66</v>
      </c>
      <c r="Q3131" s="49" t="s">
        <v>473</v>
      </c>
      <c r="R3131" s="6" t="s">
        <v>60</v>
      </c>
      <c r="S3131" s="49" t="s">
        <v>60</v>
      </c>
      <c r="T3131" s="73" t="str">
        <f>IF(_xlfn.XLOOKUP(I3131,LEGEND!B:B,LEGEND!H:H)&lt;&gt;"-",HYPERLINK(_xlfn.XLOOKUP(I3131,LEGEND!B:B,LEGEND!H:H),"link"),_xlfn.XLOOKUP(I3131,LEGEND!B:B,LEGEND!H:H))</f>
        <v>link</v>
      </c>
      <c r="U3131" s="73" t="str">
        <f>HYPERLINK(_xlfn.XLOOKUP(I3131,LEGEND!B:B,LEGEND!I:I))</f>
        <v>https://milwaukee-media-images.s3.amazonaws.com/hi/4932472168--Hero_1.jpg</v>
      </c>
      <c r="V3131" s="51" t="s">
        <v>17281</v>
      </c>
      <c r="W3131" s="63" t="s">
        <v>4213</v>
      </c>
      <c r="X3131" s="64">
        <v>380</v>
      </c>
      <c r="Y3131" s="64">
        <v>65</v>
      </c>
      <c r="Z3131" s="64">
        <v>60</v>
      </c>
      <c r="AA3131" s="84">
        <v>0.38200000000000001</v>
      </c>
      <c r="AB3131" s="85">
        <v>1</v>
      </c>
      <c r="AC3131" s="85">
        <v>1</v>
      </c>
    </row>
    <row r="3132" spans="1:29" ht="25.5">
      <c r="A3132" s="1"/>
      <c r="B3132" s="6" t="s">
        <v>8777</v>
      </c>
      <c r="C3132" s="6" t="s">
        <v>8778</v>
      </c>
      <c r="D3132" s="6" t="s">
        <v>8779</v>
      </c>
      <c r="E3132" s="49" t="s">
        <v>8802</v>
      </c>
      <c r="F3132" s="6" t="s">
        <v>60</v>
      </c>
      <c r="G3132" s="6" t="s">
        <v>60</v>
      </c>
      <c r="H3132" s="6" t="s">
        <v>60</v>
      </c>
      <c r="I3132" s="60" t="s">
        <v>17282</v>
      </c>
      <c r="J3132" s="49" t="s">
        <v>17283</v>
      </c>
      <c r="K3132" s="6" t="s">
        <v>17284</v>
      </c>
      <c r="L3132" s="29">
        <f>IF($J$6="с учетом НДС",VLOOKUP(I3132,LEGEND!B:E,4,0)*(1-M3132),VLOOKUP(I3132,LEGEND!B:E,4,0)*(1-M3132)/1.2)</f>
        <v>9000</v>
      </c>
      <c r="M3132" s="57">
        <f>IF(AND(B3132&lt;&gt;"1_Электроинструмент",B3132&lt;&gt;"2_Садовая техника"),$J$5,IF($J$4&lt;=20%,$J$4,IFERROR(VLOOKUP(S3132,LEGEND!$L$2:$M$5,2,FALSE),$J$4)))</f>
        <v>0</v>
      </c>
      <c r="N3132" s="48" t="s">
        <v>60</v>
      </c>
      <c r="O3132" s="6" t="s">
        <v>60</v>
      </c>
      <c r="P3132" s="49" t="s">
        <v>66</v>
      </c>
      <c r="Q3132" s="49" t="s">
        <v>473</v>
      </c>
      <c r="R3132" s="6" t="s">
        <v>60</v>
      </c>
      <c r="S3132" s="49" t="s">
        <v>60</v>
      </c>
      <c r="T3132" s="73" t="str">
        <f>IF(_xlfn.XLOOKUP(I3132,LEGEND!B:B,LEGEND!H:H)&lt;&gt;"-",HYPERLINK(_xlfn.XLOOKUP(I3132,LEGEND!B:B,LEGEND!H:H),"link"),_xlfn.XLOOKUP(I3132,LEGEND!B:B,LEGEND!H:H))</f>
        <v>-</v>
      </c>
      <c r="U3132" s="73" t="str">
        <f>HYPERLINK(_xlfn.XLOOKUP(I3132,LEGEND!B:B,LEGEND!I:I))</f>
        <v>https://milwaukee-media-images.s3.amazonaws.com/hi/4932399218--Hero_1.jpg</v>
      </c>
      <c r="V3132" s="51" t="s">
        <v>17285</v>
      </c>
      <c r="W3132" s="63" t="s">
        <v>1189</v>
      </c>
      <c r="X3132" s="64">
        <v>95</v>
      </c>
      <c r="Y3132" s="64">
        <v>99</v>
      </c>
      <c r="Z3132" s="64">
        <v>160</v>
      </c>
      <c r="AA3132" s="84">
        <v>0.98</v>
      </c>
      <c r="AB3132" s="85">
        <v>1</v>
      </c>
      <c r="AC3132" s="85">
        <v>1</v>
      </c>
    </row>
    <row r="3133" spans="1:29" ht="25.5">
      <c r="A3133" s="1"/>
      <c r="B3133" s="6" t="s">
        <v>8777</v>
      </c>
      <c r="C3133" s="6" t="s">
        <v>8778</v>
      </c>
      <c r="D3133" s="6" t="s">
        <v>8779</v>
      </c>
      <c r="E3133" s="49" t="s">
        <v>8802</v>
      </c>
      <c r="F3133" s="6" t="s">
        <v>60</v>
      </c>
      <c r="G3133" s="6" t="s">
        <v>60</v>
      </c>
      <c r="H3133" s="6" t="s">
        <v>60</v>
      </c>
      <c r="I3133" s="60" t="s">
        <v>17286</v>
      </c>
      <c r="J3133" s="49" t="s">
        <v>17287</v>
      </c>
      <c r="K3133" s="6" t="s">
        <v>17288</v>
      </c>
      <c r="L3133" s="29">
        <f>IF($J$6="с учетом НДС",VLOOKUP(I3133,LEGEND!B:E,4,0)*(1-M3133),VLOOKUP(I3133,LEGEND!B:E,4,0)*(1-M3133)/1.2)</f>
        <v>9200</v>
      </c>
      <c r="M3133" s="57">
        <f>IF(AND(B3133&lt;&gt;"1_Электроинструмент",B3133&lt;&gt;"2_Садовая техника"),$J$5,IF($J$4&lt;=20%,$J$4,IFERROR(VLOOKUP(S3133,LEGEND!$L$2:$M$5,2,FALSE),$J$4)))</f>
        <v>0</v>
      </c>
      <c r="N3133" s="48" t="s">
        <v>60</v>
      </c>
      <c r="O3133" s="6" t="s">
        <v>60</v>
      </c>
      <c r="P3133" s="49" t="s">
        <v>66</v>
      </c>
      <c r="Q3133" s="49" t="s">
        <v>473</v>
      </c>
      <c r="R3133" s="6" t="s">
        <v>60</v>
      </c>
      <c r="S3133" s="49" t="s">
        <v>60</v>
      </c>
      <c r="T3133" s="73" t="str">
        <f>IF(_xlfn.XLOOKUP(I3133,LEGEND!B:B,LEGEND!H:H)&lt;&gt;"-",HYPERLINK(_xlfn.XLOOKUP(I3133,LEGEND!B:B,LEGEND!H:H),"link"),_xlfn.XLOOKUP(I3133,LEGEND!B:B,LEGEND!H:H))</f>
        <v>link</v>
      </c>
      <c r="U3133" s="73" t="str">
        <f>HYPERLINK(_xlfn.XLOOKUP(I3133,LEGEND!B:B,LEGEND!I:I))</f>
        <v>https://milwaukee-media-images.s3.amazonaws.com/hi/4932472169--Hero_1.jpg</v>
      </c>
      <c r="V3133" s="51" t="s">
        <v>17289</v>
      </c>
      <c r="W3133" s="63" t="s">
        <v>4213</v>
      </c>
      <c r="X3133" s="64">
        <v>360</v>
      </c>
      <c r="Y3133" s="64">
        <v>50</v>
      </c>
      <c r="Z3133" s="64">
        <v>45</v>
      </c>
      <c r="AA3133" s="84">
        <v>0.48199999999999998</v>
      </c>
      <c r="AB3133" s="85">
        <v>1</v>
      </c>
      <c r="AC3133" s="85">
        <v>1</v>
      </c>
    </row>
    <row r="3134" spans="1:29" ht="25.5">
      <c r="A3134" s="1"/>
      <c r="B3134" s="6" t="s">
        <v>8777</v>
      </c>
      <c r="C3134" s="6" t="s">
        <v>8778</v>
      </c>
      <c r="D3134" s="6" t="s">
        <v>8779</v>
      </c>
      <c r="E3134" s="49" t="s">
        <v>8802</v>
      </c>
      <c r="F3134" s="6" t="s">
        <v>60</v>
      </c>
      <c r="G3134" s="6" t="s">
        <v>60</v>
      </c>
      <c r="H3134" s="6" t="s">
        <v>60</v>
      </c>
      <c r="I3134" s="60" t="s">
        <v>17290</v>
      </c>
      <c r="J3134" s="49" t="s">
        <v>17291</v>
      </c>
      <c r="K3134" s="6" t="s">
        <v>17292</v>
      </c>
      <c r="L3134" s="29">
        <f>IF($J$6="с учетом НДС",VLOOKUP(I3134,LEGEND!B:E,4,0)*(1-M3134),VLOOKUP(I3134,LEGEND!B:E,4,0)*(1-M3134)/1.2)</f>
        <v>9300</v>
      </c>
      <c r="M3134" s="57">
        <f>IF(AND(B3134&lt;&gt;"1_Электроинструмент",B3134&lt;&gt;"2_Садовая техника"),$J$5,IF($J$4&lt;=20%,$J$4,IFERROR(VLOOKUP(S3134,LEGEND!$L$2:$M$5,2,FALSE),$J$4)))</f>
        <v>0</v>
      </c>
      <c r="N3134" s="48" t="s">
        <v>60</v>
      </c>
      <c r="O3134" s="6" t="s">
        <v>60</v>
      </c>
      <c r="P3134" s="49" t="s">
        <v>66</v>
      </c>
      <c r="Q3134" s="49" t="s">
        <v>473</v>
      </c>
      <c r="R3134" s="6" t="s">
        <v>60</v>
      </c>
      <c r="S3134" s="49" t="s">
        <v>60</v>
      </c>
      <c r="T3134" s="73" t="str">
        <f>IF(_xlfn.XLOOKUP(I3134,LEGEND!B:B,LEGEND!H:H)&lt;&gt;"-",HYPERLINK(_xlfn.XLOOKUP(I3134,LEGEND!B:B,LEGEND!H:H),"link"),_xlfn.XLOOKUP(I3134,LEGEND!B:B,LEGEND!H:H))</f>
        <v>link</v>
      </c>
      <c r="U3134" s="73" t="str">
        <f>HYPERLINK(_xlfn.XLOOKUP(I3134,LEGEND!B:B,LEGEND!I:I))</f>
        <v>https://milwaukee-media-images.s3.amazonaws.com/hi/4932472170--Hero_1.jpg</v>
      </c>
      <c r="V3134" s="51" t="s">
        <v>17293</v>
      </c>
      <c r="W3134" s="63" t="s">
        <v>4213</v>
      </c>
      <c r="X3134" s="64">
        <v>385</v>
      </c>
      <c r="Y3134" s="64">
        <v>58</v>
      </c>
      <c r="Z3134" s="64">
        <v>59</v>
      </c>
      <c r="AA3134" s="84">
        <v>0.39</v>
      </c>
      <c r="AB3134" s="85">
        <v>1</v>
      </c>
      <c r="AC3134" s="85">
        <v>1</v>
      </c>
    </row>
    <row r="3135" spans="1:29" ht="25.5">
      <c r="A3135" s="1"/>
      <c r="B3135" s="6" t="s">
        <v>8777</v>
      </c>
      <c r="C3135" s="6" t="s">
        <v>8778</v>
      </c>
      <c r="D3135" s="6" t="s">
        <v>8779</v>
      </c>
      <c r="E3135" s="49" t="s">
        <v>8802</v>
      </c>
      <c r="F3135" s="6" t="s">
        <v>60</v>
      </c>
      <c r="G3135" s="6" t="s">
        <v>60</v>
      </c>
      <c r="H3135" s="6" t="s">
        <v>60</v>
      </c>
      <c r="I3135" s="60" t="s">
        <v>17294</v>
      </c>
      <c r="J3135" s="49" t="s">
        <v>17295</v>
      </c>
      <c r="K3135" s="6" t="s">
        <v>17296</v>
      </c>
      <c r="L3135" s="29">
        <f>IF($J$6="с учетом НДС",VLOOKUP(I3135,LEGEND!B:E,4,0)*(1-M3135),VLOOKUP(I3135,LEGEND!B:E,4,0)*(1-M3135)/1.2)</f>
        <v>9400</v>
      </c>
      <c r="M3135" s="57">
        <f>IF(AND(B3135&lt;&gt;"1_Электроинструмент",B3135&lt;&gt;"2_Садовая техника"),$J$5,IF($J$4&lt;=20%,$J$4,IFERROR(VLOOKUP(S3135,LEGEND!$L$2:$M$5,2,FALSE),$J$4)))</f>
        <v>0</v>
      </c>
      <c r="N3135" s="48" t="s">
        <v>60</v>
      </c>
      <c r="O3135" s="6" t="s">
        <v>60</v>
      </c>
      <c r="P3135" s="49" t="s">
        <v>1556</v>
      </c>
      <c r="Q3135" s="49" t="s">
        <v>473</v>
      </c>
      <c r="R3135" s="6" t="s">
        <v>60</v>
      </c>
      <c r="S3135" s="49" t="s">
        <v>60</v>
      </c>
      <c r="T3135" s="73" t="str">
        <f>IF(_xlfn.XLOOKUP(I3135,LEGEND!B:B,LEGEND!H:H)&lt;&gt;"-",HYPERLINK(_xlfn.XLOOKUP(I3135,LEGEND!B:B,LEGEND!H:H),"link"),_xlfn.XLOOKUP(I3135,LEGEND!B:B,LEGEND!H:H))</f>
        <v>-</v>
      </c>
      <c r="U3135" s="73" t="str">
        <f>HYPERLINK(_xlfn.XLOOKUP(I3135,LEGEND!B:B,LEGEND!I:I))</f>
        <v>-</v>
      </c>
      <c r="V3135" s="51" t="s">
        <v>17297</v>
      </c>
      <c r="W3135" s="63" t="s">
        <v>4213</v>
      </c>
      <c r="X3135" s="64">
        <v>380</v>
      </c>
      <c r="Y3135" s="64">
        <v>55</v>
      </c>
      <c r="Z3135" s="64">
        <v>55</v>
      </c>
      <c r="AA3135" s="84">
        <v>0.44</v>
      </c>
      <c r="AB3135" s="85">
        <v>1</v>
      </c>
      <c r="AC3135" s="85">
        <v>1</v>
      </c>
    </row>
    <row r="3136" spans="1:29" ht="25.5">
      <c r="A3136" s="1"/>
      <c r="B3136" s="6" t="s">
        <v>8777</v>
      </c>
      <c r="C3136" s="6" t="s">
        <v>8778</v>
      </c>
      <c r="D3136" s="6" t="s">
        <v>8779</v>
      </c>
      <c r="E3136" s="49" t="s">
        <v>8802</v>
      </c>
      <c r="F3136" s="6" t="s">
        <v>60</v>
      </c>
      <c r="G3136" s="6" t="s">
        <v>60</v>
      </c>
      <c r="H3136" s="6" t="s">
        <v>60</v>
      </c>
      <c r="I3136" s="60" t="s">
        <v>17302</v>
      </c>
      <c r="J3136" s="49" t="s">
        <v>17303</v>
      </c>
      <c r="K3136" s="6" t="s">
        <v>17304</v>
      </c>
      <c r="L3136" s="29">
        <f>IF($J$6="с учетом НДС",VLOOKUP(I3136,LEGEND!B:E,4,0)*(1-M3136),VLOOKUP(I3136,LEGEND!B:E,4,0)*(1-M3136)/1.2)</f>
        <v>9500</v>
      </c>
      <c r="M3136" s="57">
        <f>IF(AND(B3136&lt;&gt;"1_Электроинструмент",B3136&lt;&gt;"2_Садовая техника"),$J$5,IF($J$4&lt;=20%,$J$4,IFERROR(VLOOKUP(S3136,LEGEND!$L$2:$M$5,2,FALSE),$J$4)))</f>
        <v>0</v>
      </c>
      <c r="N3136" s="48" t="s">
        <v>60</v>
      </c>
      <c r="O3136" s="6" t="s">
        <v>60</v>
      </c>
      <c r="P3136" s="49" t="s">
        <v>66</v>
      </c>
      <c r="Q3136" s="49" t="s">
        <v>473</v>
      </c>
      <c r="R3136" s="6" t="s">
        <v>60</v>
      </c>
      <c r="S3136" s="49" t="s">
        <v>60</v>
      </c>
      <c r="T3136" s="73" t="str">
        <f>IF(_xlfn.XLOOKUP(I3136,LEGEND!B:B,LEGEND!H:H)&lt;&gt;"-",HYPERLINK(_xlfn.XLOOKUP(I3136,LEGEND!B:B,LEGEND!H:H),"link"),_xlfn.XLOOKUP(I3136,LEGEND!B:B,LEGEND!H:H))</f>
        <v>link</v>
      </c>
      <c r="U3136" s="73" t="str">
        <f>HYPERLINK(_xlfn.XLOOKUP(I3136,LEGEND!B:B,LEGEND!I:I))</f>
        <v>https://milwaukee-media-images.s3.amazonaws.com/hi/4932472171--Hero_1.jpg</v>
      </c>
      <c r="V3136" s="51" t="s">
        <v>17305</v>
      </c>
      <c r="W3136" s="63" t="s">
        <v>4213</v>
      </c>
      <c r="X3136" s="64">
        <v>385</v>
      </c>
      <c r="Y3136" s="64">
        <v>60</v>
      </c>
      <c r="Z3136" s="64">
        <v>60</v>
      </c>
      <c r="AA3136" s="84">
        <v>0.376</v>
      </c>
      <c r="AB3136" s="85">
        <v>1</v>
      </c>
      <c r="AC3136" s="85">
        <v>1</v>
      </c>
    </row>
    <row r="3137" spans="1:29" ht="25.5">
      <c r="A3137" s="1"/>
      <c r="B3137" s="6" t="s">
        <v>8777</v>
      </c>
      <c r="C3137" s="6" t="s">
        <v>8778</v>
      </c>
      <c r="D3137" s="6" t="s">
        <v>8779</v>
      </c>
      <c r="E3137" s="49" t="s">
        <v>8802</v>
      </c>
      <c r="F3137" s="6" t="s">
        <v>60</v>
      </c>
      <c r="G3137" s="6" t="s">
        <v>60</v>
      </c>
      <c r="H3137" s="6" t="s">
        <v>60</v>
      </c>
      <c r="I3137" s="60" t="s">
        <v>17306</v>
      </c>
      <c r="J3137" s="49" t="s">
        <v>17307</v>
      </c>
      <c r="K3137" s="6" t="s">
        <v>17308</v>
      </c>
      <c r="L3137" s="29">
        <f>IF($J$6="с учетом НДС",VLOOKUP(I3137,LEGEND!B:E,4,0)*(1-M3137),VLOOKUP(I3137,LEGEND!B:E,4,0)*(1-M3137)/1.2)</f>
        <v>9700</v>
      </c>
      <c r="M3137" s="57">
        <f>IF(AND(B3137&lt;&gt;"1_Электроинструмент",B3137&lt;&gt;"2_Садовая техника"),$J$5,IF($J$4&lt;=20%,$J$4,IFERROR(VLOOKUP(S3137,LEGEND!$L$2:$M$5,2,FALSE),$J$4)))</f>
        <v>0</v>
      </c>
      <c r="N3137" s="48" t="s">
        <v>60</v>
      </c>
      <c r="O3137" s="6" t="s">
        <v>60</v>
      </c>
      <c r="P3137" s="49" t="s">
        <v>66</v>
      </c>
      <c r="Q3137" s="49" t="s">
        <v>473</v>
      </c>
      <c r="R3137" s="6" t="s">
        <v>60</v>
      </c>
      <c r="S3137" s="49" t="s">
        <v>60</v>
      </c>
      <c r="T3137" s="73" t="str">
        <f>IF(_xlfn.XLOOKUP(I3137,LEGEND!B:B,LEGEND!H:H)&lt;&gt;"-",HYPERLINK(_xlfn.XLOOKUP(I3137,LEGEND!B:B,LEGEND!H:H),"link"),_xlfn.XLOOKUP(I3137,LEGEND!B:B,LEGEND!H:H))</f>
        <v>link</v>
      </c>
      <c r="U3137" s="73" t="str">
        <f>HYPERLINK(_xlfn.XLOOKUP(I3137,LEGEND!B:B,LEGEND!I:I))</f>
        <v>https://milwaukee-media-images.s3.amazonaws.com/hi/4932472172--Hero_1.jpg</v>
      </c>
      <c r="V3137" s="51" t="s">
        <v>17309</v>
      </c>
      <c r="W3137" s="63" t="s">
        <v>4213</v>
      </c>
      <c r="X3137" s="64">
        <v>380</v>
      </c>
      <c r="Y3137" s="64">
        <v>65</v>
      </c>
      <c r="Z3137" s="64">
        <v>60</v>
      </c>
      <c r="AA3137" s="84">
        <v>0.38400000000000001</v>
      </c>
      <c r="AB3137" s="85">
        <v>1</v>
      </c>
      <c r="AC3137" s="85">
        <v>1</v>
      </c>
    </row>
    <row r="3138" spans="1:29" ht="25.5">
      <c r="A3138" s="1"/>
      <c r="B3138" s="6" t="s">
        <v>8777</v>
      </c>
      <c r="C3138" s="6" t="s">
        <v>8778</v>
      </c>
      <c r="D3138" s="6" t="s">
        <v>8779</v>
      </c>
      <c r="E3138" s="49" t="s">
        <v>8802</v>
      </c>
      <c r="F3138" s="6" t="s">
        <v>60</v>
      </c>
      <c r="G3138" s="6" t="s">
        <v>60</v>
      </c>
      <c r="H3138" s="6" t="s">
        <v>60</v>
      </c>
      <c r="I3138" s="60" t="s">
        <v>17310</v>
      </c>
      <c r="J3138" s="49" t="s">
        <v>17311</v>
      </c>
      <c r="K3138" s="6" t="s">
        <v>17312</v>
      </c>
      <c r="L3138" s="29">
        <f>IF($J$6="с учетом НДС",VLOOKUP(I3138,LEGEND!B:E,4,0)*(1-M3138),VLOOKUP(I3138,LEGEND!B:E,4,0)*(1-M3138)/1.2)</f>
        <v>9800</v>
      </c>
      <c r="M3138" s="57">
        <f>IF(AND(B3138&lt;&gt;"1_Электроинструмент",B3138&lt;&gt;"2_Садовая техника"),$J$5,IF($J$4&lt;=20%,$J$4,IFERROR(VLOOKUP(S3138,LEGEND!$L$2:$M$5,2,FALSE),$J$4)))</f>
        <v>0</v>
      </c>
      <c r="N3138" s="48" t="s">
        <v>60</v>
      </c>
      <c r="O3138" s="6" t="s">
        <v>60</v>
      </c>
      <c r="P3138" s="49" t="s">
        <v>66</v>
      </c>
      <c r="Q3138" s="49" t="s">
        <v>473</v>
      </c>
      <c r="R3138" s="6" t="s">
        <v>60</v>
      </c>
      <c r="S3138" s="49" t="s">
        <v>60</v>
      </c>
      <c r="T3138" s="73" t="str">
        <f>IF(_xlfn.XLOOKUP(I3138,LEGEND!B:B,LEGEND!H:H)&lt;&gt;"-",HYPERLINK(_xlfn.XLOOKUP(I3138,LEGEND!B:B,LEGEND!H:H),"link"),_xlfn.XLOOKUP(I3138,LEGEND!B:B,LEGEND!H:H))</f>
        <v>link</v>
      </c>
      <c r="U3138" s="73" t="str">
        <f>HYPERLINK(_xlfn.XLOOKUP(I3138,LEGEND!B:B,LEGEND!I:I))</f>
        <v>https://milwaukee-media-images.s3.amazonaws.com/hi/4932472173--Hero_1.jpg</v>
      </c>
      <c r="V3138" s="51" t="s">
        <v>17313</v>
      </c>
      <c r="W3138" s="63" t="s">
        <v>4213</v>
      </c>
      <c r="X3138" s="64">
        <v>380</v>
      </c>
      <c r="Y3138" s="64">
        <v>65</v>
      </c>
      <c r="Z3138" s="64">
        <v>60</v>
      </c>
      <c r="AA3138" s="84">
        <v>0.38400000000000001</v>
      </c>
      <c r="AB3138" s="85">
        <v>1</v>
      </c>
      <c r="AC3138" s="85">
        <v>1</v>
      </c>
    </row>
    <row r="3139" spans="1:29" ht="25.5">
      <c r="A3139" s="1"/>
      <c r="B3139" s="6" t="s">
        <v>8777</v>
      </c>
      <c r="C3139" s="6" t="s">
        <v>8778</v>
      </c>
      <c r="D3139" s="6" t="s">
        <v>8779</v>
      </c>
      <c r="E3139" s="49" t="s">
        <v>8802</v>
      </c>
      <c r="F3139" s="6" t="s">
        <v>60</v>
      </c>
      <c r="G3139" s="6" t="s">
        <v>60</v>
      </c>
      <c r="H3139" s="6" t="s">
        <v>60</v>
      </c>
      <c r="I3139" s="60" t="s">
        <v>17314</v>
      </c>
      <c r="J3139" s="49" t="s">
        <v>17315</v>
      </c>
      <c r="K3139" s="6" t="s">
        <v>17316</v>
      </c>
      <c r="L3139" s="29">
        <f>IF($J$6="с учетом НДС",VLOOKUP(I3139,LEGEND!B:E,4,0)*(1-M3139),VLOOKUP(I3139,LEGEND!B:E,4,0)*(1-M3139)/1.2)</f>
        <v>10000</v>
      </c>
      <c r="M3139" s="57">
        <f>IF(AND(B3139&lt;&gt;"1_Электроинструмент",B3139&lt;&gt;"2_Садовая техника"),$J$5,IF($J$4&lt;=20%,$J$4,IFERROR(VLOOKUP(S3139,LEGEND!$L$2:$M$5,2,FALSE),$J$4)))</f>
        <v>0</v>
      </c>
      <c r="N3139" s="48" t="s">
        <v>60</v>
      </c>
      <c r="O3139" s="6" t="s">
        <v>60</v>
      </c>
      <c r="P3139" s="49" t="s">
        <v>66</v>
      </c>
      <c r="Q3139" s="49" t="s">
        <v>473</v>
      </c>
      <c r="R3139" s="6" t="s">
        <v>60</v>
      </c>
      <c r="S3139" s="49" t="s">
        <v>60</v>
      </c>
      <c r="T3139" s="73" t="str">
        <f>IF(_xlfn.XLOOKUP(I3139,LEGEND!B:B,LEGEND!H:H)&lt;&gt;"-",HYPERLINK(_xlfn.XLOOKUP(I3139,LEGEND!B:B,LEGEND!H:H),"link"),_xlfn.XLOOKUP(I3139,LEGEND!B:B,LEGEND!H:H))</f>
        <v>link</v>
      </c>
      <c r="U3139" s="73" t="str">
        <f>HYPERLINK(_xlfn.XLOOKUP(I3139,LEGEND!B:B,LEGEND!I:I))</f>
        <v>https://milwaukee-media-images.s3.amazonaws.com/hi/4932472174--Hero_1.jpg</v>
      </c>
      <c r="V3139" s="51" t="s">
        <v>17317</v>
      </c>
      <c r="W3139" s="63" t="s">
        <v>4213</v>
      </c>
      <c r="X3139" s="64">
        <v>385</v>
      </c>
      <c r="Y3139" s="64">
        <v>58</v>
      </c>
      <c r="Z3139" s="64">
        <v>59</v>
      </c>
      <c r="AA3139" s="84">
        <v>0.39400000000000002</v>
      </c>
      <c r="AB3139" s="85">
        <v>1</v>
      </c>
      <c r="AC3139" s="85">
        <v>1</v>
      </c>
    </row>
    <row r="3140" spans="1:29" ht="15">
      <c r="A3140" s="1"/>
      <c r="B3140" s="6" t="s">
        <v>8777</v>
      </c>
      <c r="C3140" s="6" t="s">
        <v>8778</v>
      </c>
      <c r="D3140" s="6" t="s">
        <v>8779</v>
      </c>
      <c r="E3140" s="49" t="s">
        <v>8802</v>
      </c>
      <c r="F3140" s="6" t="s">
        <v>60</v>
      </c>
      <c r="G3140" s="6" t="s">
        <v>60</v>
      </c>
      <c r="H3140" s="6" t="s">
        <v>60</v>
      </c>
      <c r="I3140" s="60" t="s">
        <v>17318</v>
      </c>
      <c r="J3140" s="49" t="s">
        <v>17319</v>
      </c>
      <c r="K3140" s="6" t="s">
        <v>17320</v>
      </c>
      <c r="L3140" s="29">
        <f>IF($J$6="с учетом НДС",VLOOKUP(I3140,LEGEND!B:E,4,0)*(1-M3140),VLOOKUP(I3140,LEGEND!B:E,4,0)*(1-M3140)/1.2)</f>
        <v>10000</v>
      </c>
      <c r="M3140" s="57">
        <f>IF(AND(B3140&lt;&gt;"1_Электроинструмент",B3140&lt;&gt;"2_Садовая техника"),$J$5,IF($J$4&lt;=20%,$J$4,IFERROR(VLOOKUP(S3140,LEGEND!$L$2:$M$5,2,FALSE),$J$4)))</f>
        <v>0</v>
      </c>
      <c r="N3140" s="48" t="s">
        <v>60</v>
      </c>
      <c r="O3140" s="6" t="s">
        <v>60</v>
      </c>
      <c r="P3140" s="49" t="s">
        <v>66</v>
      </c>
      <c r="Q3140" s="49" t="s">
        <v>473</v>
      </c>
      <c r="R3140" s="6" t="s">
        <v>60</v>
      </c>
      <c r="S3140" s="49" t="s">
        <v>60</v>
      </c>
      <c r="T3140" s="73" t="str">
        <f>IF(_xlfn.XLOOKUP(I3140,LEGEND!B:B,LEGEND!H:H)&lt;&gt;"-",HYPERLINK(_xlfn.XLOOKUP(I3140,LEGEND!B:B,LEGEND!H:H),"link"),_xlfn.XLOOKUP(I3140,LEGEND!B:B,LEGEND!H:H))</f>
        <v>-</v>
      </c>
      <c r="U3140" s="73" t="str">
        <f>HYPERLINK(_xlfn.XLOOKUP(I3140,LEGEND!B:B,LEGEND!I:I))</f>
        <v>https://milwaukee-media-images.s3.amazonaws.com/hi/4932352628--Hero_1.jpg</v>
      </c>
      <c r="V3140" s="51" t="s">
        <v>17321</v>
      </c>
      <c r="W3140" s="63" t="s">
        <v>1189</v>
      </c>
      <c r="X3140" s="64">
        <v>220</v>
      </c>
      <c r="Y3140" s="64">
        <v>80</v>
      </c>
      <c r="Z3140" s="64">
        <v>90</v>
      </c>
      <c r="AA3140" s="84">
        <v>0.53400000000000003</v>
      </c>
      <c r="AB3140" s="85">
        <v>1</v>
      </c>
      <c r="AC3140" s="85">
        <v>1</v>
      </c>
    </row>
    <row r="3141" spans="1:29" ht="25.5">
      <c r="A3141" s="1"/>
      <c r="B3141" s="6" t="s">
        <v>8777</v>
      </c>
      <c r="C3141" s="6" t="s">
        <v>8778</v>
      </c>
      <c r="D3141" s="6" t="s">
        <v>8779</v>
      </c>
      <c r="E3141" s="49" t="s">
        <v>8802</v>
      </c>
      <c r="F3141" s="6" t="s">
        <v>60</v>
      </c>
      <c r="G3141" s="6" t="s">
        <v>60</v>
      </c>
      <c r="H3141" s="6" t="s">
        <v>60</v>
      </c>
      <c r="I3141" s="60" t="s">
        <v>17322</v>
      </c>
      <c r="J3141" s="49" t="s">
        <v>17323</v>
      </c>
      <c r="K3141" s="6" t="s">
        <v>17324</v>
      </c>
      <c r="L3141" s="29">
        <f>IF($J$6="с учетом НДС",VLOOKUP(I3141,LEGEND!B:E,4,0)*(1-M3141),VLOOKUP(I3141,LEGEND!B:E,4,0)*(1-M3141)/1.2)</f>
        <v>10100</v>
      </c>
      <c r="M3141" s="57">
        <f>IF(AND(B3141&lt;&gt;"1_Электроинструмент",B3141&lt;&gt;"2_Садовая техника"),$J$5,IF($J$4&lt;=20%,$J$4,IFERROR(VLOOKUP(S3141,LEGEND!$L$2:$M$5,2,FALSE),$J$4)))</f>
        <v>0</v>
      </c>
      <c r="N3141" s="48" t="s">
        <v>60</v>
      </c>
      <c r="O3141" s="6" t="s">
        <v>60</v>
      </c>
      <c r="P3141" s="49" t="s">
        <v>66</v>
      </c>
      <c r="Q3141" s="49" t="s">
        <v>473</v>
      </c>
      <c r="R3141" s="6" t="s">
        <v>60</v>
      </c>
      <c r="S3141" s="49" t="s">
        <v>60</v>
      </c>
      <c r="T3141" s="73" t="str">
        <f>IF(_xlfn.XLOOKUP(I3141,LEGEND!B:B,LEGEND!H:H)&lt;&gt;"-",HYPERLINK(_xlfn.XLOOKUP(I3141,LEGEND!B:B,LEGEND!H:H),"link"),_xlfn.XLOOKUP(I3141,LEGEND!B:B,LEGEND!H:H))</f>
        <v>link</v>
      </c>
      <c r="U3141" s="73" t="str">
        <f>HYPERLINK(_xlfn.XLOOKUP(I3141,LEGEND!B:B,LEGEND!I:I))</f>
        <v>https://milwaukee-media-images.s3.amazonaws.com/hi/4932472167--Hero_1.jpg</v>
      </c>
      <c r="V3141" s="51" t="s">
        <v>17325</v>
      </c>
      <c r="W3141" s="63" t="s">
        <v>4213</v>
      </c>
      <c r="X3141" s="64">
        <v>390</v>
      </c>
      <c r="Y3141" s="64">
        <v>60</v>
      </c>
      <c r="Z3141" s="64">
        <v>55</v>
      </c>
      <c r="AA3141" s="84">
        <v>0.30499999999999999</v>
      </c>
      <c r="AB3141" s="85">
        <v>1</v>
      </c>
      <c r="AC3141" s="85">
        <v>1</v>
      </c>
    </row>
    <row r="3142" spans="1:29" ht="25.5">
      <c r="A3142" s="1"/>
      <c r="B3142" s="6" t="s">
        <v>8777</v>
      </c>
      <c r="C3142" s="6" t="s">
        <v>8778</v>
      </c>
      <c r="D3142" s="6" t="s">
        <v>8779</v>
      </c>
      <c r="E3142" s="49" t="s">
        <v>8802</v>
      </c>
      <c r="F3142" s="6" t="s">
        <v>60</v>
      </c>
      <c r="G3142" s="6" t="s">
        <v>60</v>
      </c>
      <c r="H3142" s="6" t="s">
        <v>60</v>
      </c>
      <c r="I3142" s="60" t="s">
        <v>17326</v>
      </c>
      <c r="J3142" s="49" t="s">
        <v>17327</v>
      </c>
      <c r="K3142" s="6" t="s">
        <v>17328</v>
      </c>
      <c r="L3142" s="29">
        <f>IF($J$6="с учетом НДС",VLOOKUP(I3142,LEGEND!B:E,4,0)*(1-M3142),VLOOKUP(I3142,LEGEND!B:E,4,0)*(1-M3142)/1.2)</f>
        <v>10300</v>
      </c>
      <c r="M3142" s="57">
        <f>IF(AND(B3142&lt;&gt;"1_Электроинструмент",B3142&lt;&gt;"2_Садовая техника"),$J$5,IF($J$4&lt;=20%,$J$4,IFERROR(VLOOKUP(S3142,LEGEND!$L$2:$M$5,2,FALSE),$J$4)))</f>
        <v>0</v>
      </c>
      <c r="N3142" s="48" t="s">
        <v>60</v>
      </c>
      <c r="O3142" s="6" t="s">
        <v>60</v>
      </c>
      <c r="P3142" s="49" t="s">
        <v>66</v>
      </c>
      <c r="Q3142" s="49" t="s">
        <v>473</v>
      </c>
      <c r="R3142" s="6" t="s">
        <v>60</v>
      </c>
      <c r="S3142" s="49" t="s">
        <v>60</v>
      </c>
      <c r="T3142" s="73" t="str">
        <f>IF(_xlfn.XLOOKUP(I3142,LEGEND!B:B,LEGEND!H:H)&lt;&gt;"-",HYPERLINK(_xlfn.XLOOKUP(I3142,LEGEND!B:B,LEGEND!H:H),"link"),_xlfn.XLOOKUP(I3142,LEGEND!B:B,LEGEND!H:H))</f>
        <v>link</v>
      </c>
      <c r="U3142" s="73" t="str">
        <f>HYPERLINK(_xlfn.XLOOKUP(I3142,LEGEND!B:B,LEGEND!I:I))</f>
        <v>https://milwaukee-media-images.s3.amazonaws.com/hi/4932472175--Hero_1.jpg</v>
      </c>
      <c r="V3142" s="51" t="s">
        <v>17329</v>
      </c>
      <c r="W3142" s="63" t="s">
        <v>4213</v>
      </c>
      <c r="X3142" s="64">
        <v>59</v>
      </c>
      <c r="Y3142" s="64">
        <v>58</v>
      </c>
      <c r="Z3142" s="64">
        <v>387</v>
      </c>
      <c r="AA3142" s="84">
        <v>0.44</v>
      </c>
      <c r="AB3142" s="85">
        <v>1</v>
      </c>
      <c r="AC3142" s="85">
        <v>1</v>
      </c>
    </row>
    <row r="3143" spans="1:29" ht="25.5">
      <c r="A3143" s="1"/>
      <c r="B3143" s="6" t="s">
        <v>8777</v>
      </c>
      <c r="C3143" s="6" t="s">
        <v>8778</v>
      </c>
      <c r="D3143" s="6" t="s">
        <v>8779</v>
      </c>
      <c r="E3143" s="49" t="s">
        <v>8802</v>
      </c>
      <c r="F3143" s="6" t="s">
        <v>60</v>
      </c>
      <c r="G3143" s="6" t="s">
        <v>60</v>
      </c>
      <c r="H3143" s="6" t="s">
        <v>60</v>
      </c>
      <c r="I3143" s="60" t="s">
        <v>17330</v>
      </c>
      <c r="J3143" s="49" t="s">
        <v>17331</v>
      </c>
      <c r="K3143" s="6" t="s">
        <v>17332</v>
      </c>
      <c r="L3143" s="29">
        <f>IF($J$6="с учетом НДС",VLOOKUP(I3143,LEGEND!B:E,4,0)*(1-M3143),VLOOKUP(I3143,LEGEND!B:E,4,0)*(1-M3143)/1.2)</f>
        <v>10400</v>
      </c>
      <c r="M3143" s="57">
        <f>IF(AND(B3143&lt;&gt;"1_Электроинструмент",B3143&lt;&gt;"2_Садовая техника"),$J$5,IF($J$4&lt;=20%,$J$4,IFERROR(VLOOKUP(S3143,LEGEND!$L$2:$M$5,2,FALSE),$J$4)))</f>
        <v>0</v>
      </c>
      <c r="N3143" s="48" t="s">
        <v>60</v>
      </c>
      <c r="O3143" s="6" t="s">
        <v>60</v>
      </c>
      <c r="P3143" s="49" t="s">
        <v>66</v>
      </c>
      <c r="Q3143" s="49" t="s">
        <v>473</v>
      </c>
      <c r="R3143" s="6" t="s">
        <v>60</v>
      </c>
      <c r="S3143" s="49" t="s">
        <v>60</v>
      </c>
      <c r="T3143" s="73" t="str">
        <f>IF(_xlfn.XLOOKUP(I3143,LEGEND!B:B,LEGEND!H:H)&lt;&gt;"-",HYPERLINK(_xlfn.XLOOKUP(I3143,LEGEND!B:B,LEGEND!H:H),"link"),_xlfn.XLOOKUP(I3143,LEGEND!B:B,LEGEND!H:H))</f>
        <v>link</v>
      </c>
      <c r="U3143" s="73" t="str">
        <f>HYPERLINK(_xlfn.XLOOKUP(I3143,LEGEND!B:B,LEGEND!I:I))</f>
        <v>https://milwaukee-media-images.s3.amazonaws.com/hi/4932472176--Hero_1.jpg</v>
      </c>
      <c r="V3143" s="51" t="s">
        <v>17333</v>
      </c>
      <c r="W3143" s="63" t="s">
        <v>4213</v>
      </c>
      <c r="X3143" s="64">
        <v>385</v>
      </c>
      <c r="Y3143" s="64">
        <v>60</v>
      </c>
      <c r="Z3143" s="64">
        <v>58</v>
      </c>
      <c r="AA3143" s="84">
        <v>0.47799999999999998</v>
      </c>
      <c r="AB3143" s="85">
        <v>1</v>
      </c>
      <c r="AC3143" s="85">
        <v>1</v>
      </c>
    </row>
    <row r="3144" spans="1:29" ht="25.5">
      <c r="A3144" s="1"/>
      <c r="B3144" s="6" t="s">
        <v>8777</v>
      </c>
      <c r="C3144" s="6" t="s">
        <v>8778</v>
      </c>
      <c r="D3144" s="6" t="s">
        <v>8779</v>
      </c>
      <c r="E3144" s="49" t="s">
        <v>8802</v>
      </c>
      <c r="F3144" s="6" t="s">
        <v>60</v>
      </c>
      <c r="G3144" s="6" t="s">
        <v>60</v>
      </c>
      <c r="H3144" s="6" t="s">
        <v>60</v>
      </c>
      <c r="I3144" s="60" t="s">
        <v>17334</v>
      </c>
      <c r="J3144" s="49" t="s">
        <v>17335</v>
      </c>
      <c r="K3144" s="6" t="s">
        <v>17336</v>
      </c>
      <c r="L3144" s="29">
        <f>IF($J$6="с учетом НДС",VLOOKUP(I3144,LEGEND!B:E,4,0)*(1-M3144),VLOOKUP(I3144,LEGEND!B:E,4,0)*(1-M3144)/1.2)</f>
        <v>10500</v>
      </c>
      <c r="M3144" s="57">
        <f>IF(AND(B3144&lt;&gt;"1_Электроинструмент",B3144&lt;&gt;"2_Садовая техника"),$J$5,IF($J$4&lt;=20%,$J$4,IFERROR(VLOOKUP(S3144,LEGEND!$L$2:$M$5,2,FALSE),$J$4)))</f>
        <v>0</v>
      </c>
      <c r="N3144" s="48" t="s">
        <v>60</v>
      </c>
      <c r="O3144" s="6" t="s">
        <v>60</v>
      </c>
      <c r="P3144" s="49" t="s">
        <v>66</v>
      </c>
      <c r="Q3144" s="49" t="s">
        <v>67</v>
      </c>
      <c r="R3144" s="6" t="s">
        <v>60</v>
      </c>
      <c r="S3144" s="49" t="s">
        <v>60</v>
      </c>
      <c r="T3144" s="73" t="str">
        <f>IF(_xlfn.XLOOKUP(I3144,LEGEND!B:B,LEGEND!H:H)&lt;&gt;"-",HYPERLINK(_xlfn.XLOOKUP(I3144,LEGEND!B:B,LEGEND!H:H),"link"),_xlfn.XLOOKUP(I3144,LEGEND!B:B,LEGEND!H:H))</f>
        <v>-</v>
      </c>
      <c r="U3144" s="73" t="str">
        <f>HYPERLINK(_xlfn.XLOOKUP(I3144,LEGEND!B:B,LEGEND!I:I))</f>
        <v>https://milwaukee-media-images.s3.amazonaws.com/hi/4932399707--Hero_1.jpg</v>
      </c>
      <c r="V3144" s="51" t="s">
        <v>17337</v>
      </c>
      <c r="W3144" s="63" t="s">
        <v>4213</v>
      </c>
      <c r="X3144" s="64">
        <v>550</v>
      </c>
      <c r="Y3144" s="64">
        <v>110</v>
      </c>
      <c r="Z3144" s="64">
        <v>100</v>
      </c>
      <c r="AA3144" s="84">
        <v>1.38</v>
      </c>
      <c r="AB3144" s="85">
        <v>1</v>
      </c>
      <c r="AC3144" s="85">
        <v>1</v>
      </c>
    </row>
    <row r="3145" spans="1:29" ht="25.5">
      <c r="A3145" s="1"/>
      <c r="B3145" s="6" t="s">
        <v>8777</v>
      </c>
      <c r="C3145" s="6" t="s">
        <v>8778</v>
      </c>
      <c r="D3145" s="6" t="s">
        <v>8779</v>
      </c>
      <c r="E3145" s="49" t="s">
        <v>8802</v>
      </c>
      <c r="F3145" s="6" t="s">
        <v>60</v>
      </c>
      <c r="G3145" s="6" t="s">
        <v>60</v>
      </c>
      <c r="H3145" s="6" t="s">
        <v>60</v>
      </c>
      <c r="I3145" s="60" t="s">
        <v>17338</v>
      </c>
      <c r="J3145" s="49" t="s">
        <v>17339</v>
      </c>
      <c r="K3145" s="6" t="s">
        <v>17340</v>
      </c>
      <c r="L3145" s="29">
        <f>IF($J$6="с учетом НДС",VLOOKUP(I3145,LEGEND!B:E,4,0)*(1-M3145),VLOOKUP(I3145,LEGEND!B:E,4,0)*(1-M3145)/1.2)</f>
        <v>10500</v>
      </c>
      <c r="M3145" s="57">
        <f>IF(AND(B3145&lt;&gt;"1_Электроинструмент",B3145&lt;&gt;"2_Садовая техника"),$J$5,IF($J$4&lt;=20%,$J$4,IFERROR(VLOOKUP(S3145,LEGEND!$L$2:$M$5,2,FALSE),$J$4)))</f>
        <v>0</v>
      </c>
      <c r="N3145" s="48" t="s">
        <v>60</v>
      </c>
      <c r="O3145" s="6" t="s">
        <v>60</v>
      </c>
      <c r="P3145" s="49" t="s">
        <v>1556</v>
      </c>
      <c r="Q3145" s="49" t="s">
        <v>473</v>
      </c>
      <c r="R3145" s="6" t="s">
        <v>60</v>
      </c>
      <c r="S3145" s="49" t="s">
        <v>60</v>
      </c>
      <c r="T3145" s="73" t="str">
        <f>IF(_xlfn.XLOOKUP(I3145,LEGEND!B:B,LEGEND!H:H)&lt;&gt;"-",HYPERLINK(_xlfn.XLOOKUP(I3145,LEGEND!B:B,LEGEND!H:H),"link"),_xlfn.XLOOKUP(I3145,LEGEND!B:B,LEGEND!H:H))</f>
        <v>link</v>
      </c>
      <c r="U3145" s="73" t="str">
        <f>HYPERLINK(_xlfn.XLOOKUP(I3145,LEGEND!B:B,LEGEND!I:I))</f>
        <v>https://milwaukee-media-images.s3.amazonaws.com/hi/4932352086--Hero_1.jpg</v>
      </c>
      <c r="V3145" s="51" t="s">
        <v>17341</v>
      </c>
      <c r="W3145" s="63" t="s">
        <v>4213</v>
      </c>
      <c r="X3145" s="64">
        <v>380</v>
      </c>
      <c r="Y3145" s="64">
        <v>55</v>
      </c>
      <c r="Z3145" s="64">
        <v>55</v>
      </c>
      <c r="AA3145" s="84">
        <v>0.47</v>
      </c>
      <c r="AB3145" s="85">
        <v>1</v>
      </c>
      <c r="AC3145" s="85">
        <v>1</v>
      </c>
    </row>
    <row r="3146" spans="1:29" ht="25.5">
      <c r="A3146" s="1"/>
      <c r="B3146" s="6" t="s">
        <v>8777</v>
      </c>
      <c r="C3146" s="6" t="s">
        <v>8778</v>
      </c>
      <c r="D3146" s="6" t="s">
        <v>8779</v>
      </c>
      <c r="E3146" s="49" t="s">
        <v>8802</v>
      </c>
      <c r="F3146" s="6" t="s">
        <v>60</v>
      </c>
      <c r="G3146" s="6" t="s">
        <v>60</v>
      </c>
      <c r="H3146" s="6" t="s">
        <v>60</v>
      </c>
      <c r="I3146" s="60" t="s">
        <v>17342</v>
      </c>
      <c r="J3146" s="49" t="s">
        <v>17343</v>
      </c>
      <c r="K3146" s="6" t="s">
        <v>17344</v>
      </c>
      <c r="L3146" s="29">
        <f>IF($J$6="с учетом НДС",VLOOKUP(I3146,LEGEND!B:E,4,0)*(1-M3146),VLOOKUP(I3146,LEGEND!B:E,4,0)*(1-M3146)/1.2)</f>
        <v>10600</v>
      </c>
      <c r="M3146" s="57">
        <f>IF(AND(B3146&lt;&gt;"1_Электроинструмент",B3146&lt;&gt;"2_Садовая техника"),$J$5,IF($J$4&lt;=20%,$J$4,IFERROR(VLOOKUP(S3146,LEGEND!$L$2:$M$5,2,FALSE),$J$4)))</f>
        <v>0</v>
      </c>
      <c r="N3146" s="48" t="s">
        <v>60</v>
      </c>
      <c r="O3146" s="6" t="s">
        <v>60</v>
      </c>
      <c r="P3146" s="49" t="s">
        <v>1556</v>
      </c>
      <c r="Q3146" s="49" t="s">
        <v>473</v>
      </c>
      <c r="R3146" s="6" t="s">
        <v>60</v>
      </c>
      <c r="S3146" s="49" t="s">
        <v>60</v>
      </c>
      <c r="T3146" s="73" t="str">
        <f>IF(_xlfn.XLOOKUP(I3146,LEGEND!B:B,LEGEND!H:H)&lt;&gt;"-",HYPERLINK(_xlfn.XLOOKUP(I3146,LEGEND!B:B,LEGEND!H:H),"link"),_xlfn.XLOOKUP(I3146,LEGEND!B:B,LEGEND!H:H))</f>
        <v>-</v>
      </c>
      <c r="U3146" s="73" t="str">
        <f>HYPERLINK(_xlfn.XLOOKUP(I3146,LEGEND!B:B,LEGEND!I:I))</f>
        <v>-</v>
      </c>
      <c r="V3146" s="51" t="s">
        <v>17345</v>
      </c>
      <c r="W3146" s="63" t="s">
        <v>17346</v>
      </c>
      <c r="X3146" s="64">
        <v>550</v>
      </c>
      <c r="Y3146" s="64">
        <v>100</v>
      </c>
      <c r="Z3146" s="64">
        <v>110</v>
      </c>
      <c r="AA3146" s="84">
        <v>1.4279999999999999</v>
      </c>
      <c r="AB3146" s="85">
        <v>1</v>
      </c>
      <c r="AC3146" s="85">
        <v>1</v>
      </c>
    </row>
    <row r="3147" spans="1:29" ht="15">
      <c r="A3147" s="1"/>
      <c r="B3147" s="6" t="s">
        <v>8777</v>
      </c>
      <c r="C3147" s="6" t="s">
        <v>8778</v>
      </c>
      <c r="D3147" s="6" t="s">
        <v>8779</v>
      </c>
      <c r="E3147" s="49" t="s">
        <v>8802</v>
      </c>
      <c r="F3147" s="6" t="s">
        <v>60</v>
      </c>
      <c r="G3147" s="6" t="s">
        <v>60</v>
      </c>
      <c r="H3147" s="6" t="s">
        <v>60</v>
      </c>
      <c r="I3147" s="60" t="s">
        <v>17347</v>
      </c>
      <c r="J3147" s="49" t="s">
        <v>17348</v>
      </c>
      <c r="K3147" s="6" t="s">
        <v>17349</v>
      </c>
      <c r="L3147" s="29">
        <f>IF($J$6="с учетом НДС",VLOOKUP(I3147,LEGEND!B:E,4,0)*(1-M3147),VLOOKUP(I3147,LEGEND!B:E,4,0)*(1-M3147)/1.2)</f>
        <v>10800</v>
      </c>
      <c r="M3147" s="57">
        <f>IF(AND(B3147&lt;&gt;"1_Электроинструмент",B3147&lt;&gt;"2_Садовая техника"),$J$5,IF($J$4&lt;=20%,$J$4,IFERROR(VLOOKUP(S3147,LEGEND!$L$2:$M$5,2,FALSE),$J$4)))</f>
        <v>0</v>
      </c>
      <c r="N3147" s="48" t="s">
        <v>60</v>
      </c>
      <c r="O3147" s="6" t="s">
        <v>60</v>
      </c>
      <c r="P3147" s="49" t="s">
        <v>66</v>
      </c>
      <c r="Q3147" s="49" t="s">
        <v>473</v>
      </c>
      <c r="R3147" s="6" t="s">
        <v>60</v>
      </c>
      <c r="S3147" s="49" t="s">
        <v>60</v>
      </c>
      <c r="T3147" s="73" t="str">
        <f>IF(_xlfn.XLOOKUP(I3147,LEGEND!B:B,LEGEND!H:H)&lt;&gt;"-",HYPERLINK(_xlfn.XLOOKUP(I3147,LEGEND!B:B,LEGEND!H:H),"link"),_xlfn.XLOOKUP(I3147,LEGEND!B:B,LEGEND!H:H))</f>
        <v>-</v>
      </c>
      <c r="U3147" s="73" t="str">
        <f>HYPERLINK(_xlfn.XLOOKUP(I3147,LEGEND!B:B,LEGEND!I:I))</f>
        <v>https://milwaukee-media-images.s3.amazonaws.com/hi/4932399753--Hero_1.jpg</v>
      </c>
      <c r="V3147" s="51" t="s">
        <v>17350</v>
      </c>
      <c r="W3147" s="63" t="s">
        <v>1189</v>
      </c>
      <c r="X3147" s="64">
        <v>120</v>
      </c>
      <c r="Y3147" s="64">
        <v>120</v>
      </c>
      <c r="Z3147" s="64">
        <v>575</v>
      </c>
      <c r="AA3147" s="84">
        <v>0.91</v>
      </c>
      <c r="AB3147" s="85">
        <v>1</v>
      </c>
      <c r="AC3147" s="85">
        <v>1</v>
      </c>
    </row>
    <row r="3148" spans="1:29" ht="15">
      <c r="A3148" s="1"/>
      <c r="B3148" s="6" t="s">
        <v>8777</v>
      </c>
      <c r="C3148" s="6" t="s">
        <v>8778</v>
      </c>
      <c r="D3148" s="6" t="s">
        <v>8779</v>
      </c>
      <c r="E3148" s="49" t="s">
        <v>8802</v>
      </c>
      <c r="F3148" s="6" t="s">
        <v>60</v>
      </c>
      <c r="G3148" s="6" t="s">
        <v>60</v>
      </c>
      <c r="H3148" s="6" t="s">
        <v>60</v>
      </c>
      <c r="I3148" s="60" t="s">
        <v>17351</v>
      </c>
      <c r="J3148" s="49" t="s">
        <v>17352</v>
      </c>
      <c r="K3148" s="6" t="s">
        <v>17353</v>
      </c>
      <c r="L3148" s="29">
        <f>IF($J$6="с учетом НДС",VLOOKUP(I3148,LEGEND!B:E,4,0)*(1-M3148),VLOOKUP(I3148,LEGEND!B:E,4,0)*(1-M3148)/1.2)</f>
        <v>11100</v>
      </c>
      <c r="M3148" s="57">
        <f>IF(AND(B3148&lt;&gt;"1_Электроинструмент",B3148&lt;&gt;"2_Садовая техника"),$J$5,IF($J$4&lt;=20%,$J$4,IFERROR(VLOOKUP(S3148,LEGEND!$L$2:$M$5,2,FALSE),$J$4)))</f>
        <v>0</v>
      </c>
      <c r="N3148" s="48" t="s">
        <v>60</v>
      </c>
      <c r="O3148" s="6" t="s">
        <v>60</v>
      </c>
      <c r="P3148" s="49" t="s">
        <v>66</v>
      </c>
      <c r="Q3148" s="49" t="s">
        <v>473</v>
      </c>
      <c r="R3148" s="6" t="s">
        <v>60</v>
      </c>
      <c r="S3148" s="49" t="s">
        <v>60</v>
      </c>
      <c r="T3148" s="73" t="str">
        <f>IF(_xlfn.XLOOKUP(I3148,LEGEND!B:B,LEGEND!H:H)&lt;&gt;"-",HYPERLINK(_xlfn.XLOOKUP(I3148,LEGEND!B:B,LEGEND!H:H),"link"),_xlfn.XLOOKUP(I3148,LEGEND!B:B,LEGEND!H:H))</f>
        <v>-</v>
      </c>
      <c r="U3148" s="73" t="str">
        <f>HYPERLINK(_xlfn.XLOOKUP(I3148,LEGEND!B:B,LEGEND!I:I))</f>
        <v>https://milwaukee-media-images.s3.amazonaws.com/hi/4932352629--Hero_1.jpg</v>
      </c>
      <c r="V3148" s="51" t="s">
        <v>17354</v>
      </c>
      <c r="W3148" s="63" t="s">
        <v>1189</v>
      </c>
      <c r="X3148" s="64">
        <v>220</v>
      </c>
      <c r="Y3148" s="64">
        <v>80</v>
      </c>
      <c r="Z3148" s="64">
        <v>90</v>
      </c>
      <c r="AA3148" s="84">
        <v>0.64</v>
      </c>
      <c r="AB3148" s="85">
        <v>1</v>
      </c>
      <c r="AC3148" s="85">
        <v>1</v>
      </c>
    </row>
    <row r="3149" spans="1:29" ht="25.5">
      <c r="A3149" s="1"/>
      <c r="B3149" s="6" t="s">
        <v>8777</v>
      </c>
      <c r="C3149" s="6" t="s">
        <v>8778</v>
      </c>
      <c r="D3149" s="6" t="s">
        <v>8779</v>
      </c>
      <c r="E3149" s="49" t="s">
        <v>8802</v>
      </c>
      <c r="F3149" s="6" t="s">
        <v>60</v>
      </c>
      <c r="G3149" s="6" t="s">
        <v>60</v>
      </c>
      <c r="H3149" s="6" t="s">
        <v>60</v>
      </c>
      <c r="I3149" s="60" t="s">
        <v>17355</v>
      </c>
      <c r="J3149" s="49" t="s">
        <v>17356</v>
      </c>
      <c r="K3149" s="6" t="s">
        <v>17357</v>
      </c>
      <c r="L3149" s="29">
        <f>IF($J$6="с учетом НДС",VLOOKUP(I3149,LEGEND!B:E,4,0)*(1-M3149),VLOOKUP(I3149,LEGEND!B:E,4,0)*(1-M3149)/1.2)</f>
        <v>11300</v>
      </c>
      <c r="M3149" s="57">
        <f>IF(AND(B3149&lt;&gt;"1_Электроинструмент",B3149&lt;&gt;"2_Садовая техника"),$J$5,IF($J$4&lt;=20%,$J$4,IFERROR(VLOOKUP(S3149,LEGEND!$L$2:$M$5,2,FALSE),$J$4)))</f>
        <v>0</v>
      </c>
      <c r="N3149" s="48" t="s">
        <v>60</v>
      </c>
      <c r="O3149" s="6" t="s">
        <v>60</v>
      </c>
      <c r="P3149" s="49" t="s">
        <v>66</v>
      </c>
      <c r="Q3149" s="49" t="s">
        <v>473</v>
      </c>
      <c r="R3149" s="6" t="s">
        <v>60</v>
      </c>
      <c r="S3149" s="49" t="s">
        <v>60</v>
      </c>
      <c r="T3149" s="73" t="str">
        <f>IF(_xlfn.XLOOKUP(I3149,LEGEND!B:B,LEGEND!H:H)&lt;&gt;"-",HYPERLINK(_xlfn.XLOOKUP(I3149,LEGEND!B:B,LEGEND!H:H),"link"),_xlfn.XLOOKUP(I3149,LEGEND!B:B,LEGEND!H:H))</f>
        <v>link</v>
      </c>
      <c r="U3149" s="73" t="str">
        <f>HYPERLINK(_xlfn.XLOOKUP(I3149,LEGEND!B:B,LEGEND!I:I))</f>
        <v>https://milwaukee-media-images.s3.amazonaws.com/hi/4932472177--Hero_1.jpg</v>
      </c>
      <c r="V3149" s="51" t="s">
        <v>17358</v>
      </c>
      <c r="W3149" s="63" t="s">
        <v>4213</v>
      </c>
      <c r="X3149" s="64">
        <v>386</v>
      </c>
      <c r="Y3149" s="64">
        <v>60</v>
      </c>
      <c r="Z3149" s="64">
        <v>60</v>
      </c>
      <c r="AA3149" s="84">
        <v>0.48199999999999998</v>
      </c>
      <c r="AB3149" s="85">
        <v>1</v>
      </c>
      <c r="AC3149" s="85">
        <v>1</v>
      </c>
    </row>
    <row r="3150" spans="1:29" ht="25.5">
      <c r="A3150" s="1"/>
      <c r="B3150" s="6" t="s">
        <v>8777</v>
      </c>
      <c r="C3150" s="6" t="s">
        <v>8778</v>
      </c>
      <c r="D3150" s="6" t="s">
        <v>8779</v>
      </c>
      <c r="E3150" s="49" t="s">
        <v>8802</v>
      </c>
      <c r="F3150" s="6" t="s">
        <v>60</v>
      </c>
      <c r="G3150" s="6" t="s">
        <v>60</v>
      </c>
      <c r="H3150" s="6" t="s">
        <v>60</v>
      </c>
      <c r="I3150" s="60" t="s">
        <v>17359</v>
      </c>
      <c r="J3150" s="49" t="s">
        <v>17360</v>
      </c>
      <c r="K3150" s="6" t="s">
        <v>17361</v>
      </c>
      <c r="L3150" s="29">
        <f>IF($J$6="с учетом НДС",VLOOKUP(I3150,LEGEND!B:E,4,0)*(1-M3150),VLOOKUP(I3150,LEGEND!B:E,4,0)*(1-M3150)/1.2)</f>
        <v>11300</v>
      </c>
      <c r="M3150" s="57">
        <f>IF(AND(B3150&lt;&gt;"1_Электроинструмент",B3150&lt;&gt;"2_Садовая техника"),$J$5,IF($J$4&lt;=20%,$J$4,IFERROR(VLOOKUP(S3150,LEGEND!$L$2:$M$5,2,FALSE),$J$4)))</f>
        <v>0</v>
      </c>
      <c r="N3150" s="48" t="s">
        <v>60</v>
      </c>
      <c r="O3150" s="6" t="s">
        <v>60</v>
      </c>
      <c r="P3150" s="49" t="s">
        <v>66</v>
      </c>
      <c r="Q3150" s="49" t="s">
        <v>473</v>
      </c>
      <c r="R3150" s="6" t="s">
        <v>60</v>
      </c>
      <c r="S3150" s="49" t="s">
        <v>60</v>
      </c>
      <c r="T3150" s="73" t="str">
        <f>IF(_xlfn.XLOOKUP(I3150,LEGEND!B:B,LEGEND!H:H)&lt;&gt;"-",HYPERLINK(_xlfn.XLOOKUP(I3150,LEGEND!B:B,LEGEND!H:H),"link"),_xlfn.XLOOKUP(I3150,LEGEND!B:B,LEGEND!H:H))</f>
        <v>link</v>
      </c>
      <c r="U3150" s="73" t="str">
        <f>HYPERLINK(_xlfn.XLOOKUP(I3150,LEGEND!B:B,LEGEND!I:I))</f>
        <v>https://milwaukee-media-images.s3.amazonaws.com/hi/4932472178--Hero_1.jpg</v>
      </c>
      <c r="V3150" s="51" t="s">
        <v>17362</v>
      </c>
      <c r="W3150" s="63" t="s">
        <v>4213</v>
      </c>
      <c r="X3150" s="64">
        <v>59</v>
      </c>
      <c r="Y3150" s="64">
        <v>58</v>
      </c>
      <c r="Z3150" s="64">
        <v>387</v>
      </c>
      <c r="AA3150" s="84">
        <v>0.54200000000000004</v>
      </c>
      <c r="AB3150" s="85">
        <v>1</v>
      </c>
      <c r="AC3150" s="85">
        <v>1</v>
      </c>
    </row>
    <row r="3151" spans="1:29" ht="15">
      <c r="A3151" s="1"/>
      <c r="B3151" s="6" t="s">
        <v>8777</v>
      </c>
      <c r="C3151" s="6" t="s">
        <v>8778</v>
      </c>
      <c r="D3151" s="6" t="s">
        <v>8779</v>
      </c>
      <c r="E3151" s="49" t="s">
        <v>8802</v>
      </c>
      <c r="F3151" s="6" t="s">
        <v>60</v>
      </c>
      <c r="G3151" s="6" t="s">
        <v>60</v>
      </c>
      <c r="H3151" s="6" t="s">
        <v>60</v>
      </c>
      <c r="I3151" s="60" t="s">
        <v>17363</v>
      </c>
      <c r="J3151" s="49" t="s">
        <v>17364</v>
      </c>
      <c r="K3151" s="6" t="s">
        <v>17365</v>
      </c>
      <c r="L3151" s="29">
        <f>IF($J$6="с учетом НДС",VLOOKUP(I3151,LEGEND!B:E,4,0)*(1-M3151),VLOOKUP(I3151,LEGEND!B:E,4,0)*(1-M3151)/1.2)</f>
        <v>11500</v>
      </c>
      <c r="M3151" s="57">
        <f>IF(AND(B3151&lt;&gt;"1_Электроинструмент",B3151&lt;&gt;"2_Садовая техника"),$J$5,IF($J$4&lt;=20%,$J$4,IFERROR(VLOOKUP(S3151,LEGEND!$L$2:$M$5,2,FALSE),$J$4)))</f>
        <v>0</v>
      </c>
      <c r="N3151" s="48" t="s">
        <v>60</v>
      </c>
      <c r="O3151" s="6" t="s">
        <v>60</v>
      </c>
      <c r="P3151" s="49" t="s">
        <v>66</v>
      </c>
      <c r="Q3151" s="49" t="s">
        <v>473</v>
      </c>
      <c r="R3151" s="6" t="s">
        <v>60</v>
      </c>
      <c r="S3151" s="49" t="s">
        <v>60</v>
      </c>
      <c r="T3151" s="73" t="str">
        <f>IF(_xlfn.XLOOKUP(I3151,LEGEND!B:B,LEGEND!H:H)&lt;&gt;"-",HYPERLINK(_xlfn.XLOOKUP(I3151,LEGEND!B:B,LEGEND!H:H),"link"),_xlfn.XLOOKUP(I3151,LEGEND!B:B,LEGEND!H:H))</f>
        <v>-</v>
      </c>
      <c r="U3151" s="73" t="str">
        <f>HYPERLINK(_xlfn.XLOOKUP(I3151,LEGEND!B:B,LEGEND!I:I))</f>
        <v>https://milwaukee-media-images.s3.amazonaws.com/hi/4932399708--Hero_1.jpg</v>
      </c>
      <c r="V3151" s="51" t="s">
        <v>17366</v>
      </c>
      <c r="W3151" s="63" t="s">
        <v>4213</v>
      </c>
      <c r="X3151" s="64">
        <v>550</v>
      </c>
      <c r="Y3151" s="64">
        <v>110</v>
      </c>
      <c r="Z3151" s="64">
        <v>100</v>
      </c>
      <c r="AA3151" s="84">
        <v>1.9650000000000001</v>
      </c>
      <c r="AB3151" s="85">
        <v>1</v>
      </c>
      <c r="AC3151" s="85">
        <v>1</v>
      </c>
    </row>
    <row r="3152" spans="1:29" ht="25.5">
      <c r="A3152" s="1"/>
      <c r="B3152" s="6" t="s">
        <v>8777</v>
      </c>
      <c r="C3152" s="6" t="s">
        <v>8778</v>
      </c>
      <c r="D3152" s="6" t="s">
        <v>8779</v>
      </c>
      <c r="E3152" s="49" t="s">
        <v>8802</v>
      </c>
      <c r="F3152" s="6" t="s">
        <v>60</v>
      </c>
      <c r="G3152" s="6" t="s">
        <v>60</v>
      </c>
      <c r="H3152" s="6" t="s">
        <v>60</v>
      </c>
      <c r="I3152" s="60" t="s">
        <v>17367</v>
      </c>
      <c r="J3152" s="49" t="s">
        <v>17368</v>
      </c>
      <c r="K3152" s="6" t="s">
        <v>17369</v>
      </c>
      <c r="L3152" s="29">
        <f>IF($J$6="с учетом НДС",VLOOKUP(I3152,LEGEND!B:E,4,0)*(1-M3152),VLOOKUP(I3152,LEGEND!B:E,4,0)*(1-M3152)/1.2)</f>
        <v>11700</v>
      </c>
      <c r="M3152" s="57">
        <f>IF(AND(B3152&lt;&gt;"1_Электроинструмент",B3152&lt;&gt;"2_Садовая техника"),$J$5,IF($J$4&lt;=20%,$J$4,IFERROR(VLOOKUP(S3152,LEGEND!$L$2:$M$5,2,FALSE),$J$4)))</f>
        <v>0</v>
      </c>
      <c r="N3152" s="48" t="s">
        <v>60</v>
      </c>
      <c r="O3152" s="6" t="s">
        <v>60</v>
      </c>
      <c r="P3152" s="49" t="s">
        <v>66</v>
      </c>
      <c r="Q3152" s="49" t="s">
        <v>473</v>
      </c>
      <c r="R3152" s="6" t="s">
        <v>60</v>
      </c>
      <c r="S3152" s="49" t="s">
        <v>60</v>
      </c>
      <c r="T3152" s="73" t="str">
        <f>IF(_xlfn.XLOOKUP(I3152,LEGEND!B:B,LEGEND!H:H)&lt;&gt;"-",HYPERLINK(_xlfn.XLOOKUP(I3152,LEGEND!B:B,LEGEND!H:H),"link"),_xlfn.XLOOKUP(I3152,LEGEND!B:B,LEGEND!H:H))</f>
        <v>link</v>
      </c>
      <c r="U3152" s="73" t="str">
        <f>HYPERLINK(_xlfn.XLOOKUP(I3152,LEGEND!B:B,LEGEND!I:I))</f>
        <v>https://milwaukee-media-images.s3.amazonaws.com/hi/4932478953--Hero_1.jpg</v>
      </c>
      <c r="V3152" s="51" t="s">
        <v>17370</v>
      </c>
      <c r="W3152" s="63" t="s">
        <v>4213</v>
      </c>
      <c r="X3152" s="64">
        <v>99</v>
      </c>
      <c r="Y3152" s="64">
        <v>116</v>
      </c>
      <c r="Z3152" s="64">
        <v>157</v>
      </c>
      <c r="AA3152" s="84">
        <v>1.272</v>
      </c>
      <c r="AB3152" s="85">
        <v>1</v>
      </c>
      <c r="AC3152" s="85">
        <v>1</v>
      </c>
    </row>
    <row r="3153" spans="1:29" ht="15">
      <c r="A3153" s="1"/>
      <c r="B3153" s="6" t="s">
        <v>8777</v>
      </c>
      <c r="C3153" s="6" t="s">
        <v>8778</v>
      </c>
      <c r="D3153" s="6" t="s">
        <v>8779</v>
      </c>
      <c r="E3153" s="49" t="s">
        <v>8802</v>
      </c>
      <c r="F3153" s="6" t="s">
        <v>60</v>
      </c>
      <c r="G3153" s="6" t="s">
        <v>60</v>
      </c>
      <c r="H3153" s="6" t="s">
        <v>60</v>
      </c>
      <c r="I3153" s="60" t="s">
        <v>17383</v>
      </c>
      <c r="J3153" s="49" t="s">
        <v>17384</v>
      </c>
      <c r="K3153" s="6" t="s">
        <v>17385</v>
      </c>
      <c r="L3153" s="29">
        <f>IF($J$6="с учетом НДС",VLOOKUP(I3153,LEGEND!B:E,4,0)*(1-M3153),VLOOKUP(I3153,LEGEND!B:E,4,0)*(1-M3153)/1.2)</f>
        <v>12300</v>
      </c>
      <c r="M3153" s="57">
        <f>IF(AND(B3153&lt;&gt;"1_Электроинструмент",B3153&lt;&gt;"2_Садовая техника"),$J$5,IF($J$4&lt;=20%,$J$4,IFERROR(VLOOKUP(S3153,LEGEND!$L$2:$M$5,2,FALSE),$J$4)))</f>
        <v>0</v>
      </c>
      <c r="N3153" s="48" t="s">
        <v>60</v>
      </c>
      <c r="O3153" s="6" t="s">
        <v>60</v>
      </c>
      <c r="P3153" s="49" t="s">
        <v>66</v>
      </c>
      <c r="Q3153" s="49" t="s">
        <v>473</v>
      </c>
      <c r="R3153" s="6" t="s">
        <v>60</v>
      </c>
      <c r="S3153" s="49" t="s">
        <v>60</v>
      </c>
      <c r="T3153" s="73" t="str">
        <f>IF(_xlfn.XLOOKUP(I3153,LEGEND!B:B,LEGEND!H:H)&lt;&gt;"-",HYPERLINK(_xlfn.XLOOKUP(I3153,LEGEND!B:B,LEGEND!H:H),"link"),_xlfn.XLOOKUP(I3153,LEGEND!B:B,LEGEND!H:H))</f>
        <v>link</v>
      </c>
      <c r="U3153" s="73" t="str">
        <f>HYPERLINK(_xlfn.XLOOKUP(I3153,LEGEND!B:B,LEGEND!I:I))</f>
        <v>https://milwaukee-media-images.s3.amazonaws.com/hi/4932352092--Hero_1.jpg</v>
      </c>
      <c r="V3153" s="51" t="s">
        <v>17386</v>
      </c>
      <c r="W3153" s="63" t="s">
        <v>17346</v>
      </c>
      <c r="X3153" s="64">
        <v>380</v>
      </c>
      <c r="Y3153" s="64">
        <v>55</v>
      </c>
      <c r="Z3153" s="64">
        <v>55</v>
      </c>
      <c r="AA3153" s="84">
        <v>0.55000000000000004</v>
      </c>
      <c r="AB3153" s="85">
        <v>1</v>
      </c>
      <c r="AC3153" s="85">
        <v>1</v>
      </c>
    </row>
    <row r="3154" spans="1:29" ht="25.5">
      <c r="A3154" s="1"/>
      <c r="B3154" s="6" t="s">
        <v>8777</v>
      </c>
      <c r="C3154" s="6" t="s">
        <v>8778</v>
      </c>
      <c r="D3154" s="6" t="s">
        <v>8779</v>
      </c>
      <c r="E3154" s="49" t="s">
        <v>8802</v>
      </c>
      <c r="F3154" s="6" t="s">
        <v>60</v>
      </c>
      <c r="G3154" s="6" t="s">
        <v>60</v>
      </c>
      <c r="H3154" s="6" t="s">
        <v>60</v>
      </c>
      <c r="I3154" s="60" t="s">
        <v>17387</v>
      </c>
      <c r="J3154" s="49" t="s">
        <v>17388</v>
      </c>
      <c r="K3154" s="6" t="s">
        <v>17389</v>
      </c>
      <c r="L3154" s="29">
        <f>IF($J$6="с учетом НДС",VLOOKUP(I3154,LEGEND!B:E,4,0)*(1-M3154),VLOOKUP(I3154,LEGEND!B:E,4,0)*(1-M3154)/1.2)</f>
        <v>12300</v>
      </c>
      <c r="M3154" s="57">
        <f>IF(AND(B3154&lt;&gt;"1_Электроинструмент",B3154&lt;&gt;"2_Садовая техника"),$J$5,IF($J$4&lt;=20%,$J$4,IFERROR(VLOOKUP(S3154,LEGEND!$L$2:$M$5,2,FALSE),$J$4)))</f>
        <v>0</v>
      </c>
      <c r="N3154" s="48" t="s">
        <v>60</v>
      </c>
      <c r="O3154" s="6" t="s">
        <v>60</v>
      </c>
      <c r="P3154" s="49" t="s">
        <v>66</v>
      </c>
      <c r="Q3154" s="49" t="s">
        <v>67</v>
      </c>
      <c r="R3154" s="6" t="s">
        <v>60</v>
      </c>
      <c r="S3154" s="49" t="s">
        <v>60</v>
      </c>
      <c r="T3154" s="73" t="str">
        <f>IF(_xlfn.XLOOKUP(I3154,LEGEND!B:B,LEGEND!H:H)&lt;&gt;"-",HYPERLINK(_xlfn.XLOOKUP(I3154,LEGEND!B:B,LEGEND!H:H),"link"),_xlfn.XLOOKUP(I3154,LEGEND!B:B,LEGEND!H:H))</f>
        <v>-</v>
      </c>
      <c r="U3154" s="73" t="str">
        <f>HYPERLINK(_xlfn.XLOOKUP(I3154,LEGEND!B:B,LEGEND!I:I))</f>
        <v>https://milwaukee-media-images.s3.amazonaws.com/hi/4932399163--Hero_1.jpg</v>
      </c>
      <c r="V3154" s="51" t="s">
        <v>17390</v>
      </c>
      <c r="W3154" s="63" t="s">
        <v>1189</v>
      </c>
      <c r="X3154" s="64">
        <v>583</v>
      </c>
      <c r="Y3154" s="64">
        <v>131</v>
      </c>
      <c r="Z3154" s="64">
        <v>123</v>
      </c>
      <c r="AA3154" s="84">
        <v>1.4359999999999999</v>
      </c>
      <c r="AB3154" s="85">
        <v>1</v>
      </c>
      <c r="AC3154" s="85">
        <v>1</v>
      </c>
    </row>
    <row r="3155" spans="1:29" ht="15">
      <c r="A3155" s="1"/>
      <c r="B3155" s="6" t="s">
        <v>8777</v>
      </c>
      <c r="C3155" s="6" t="s">
        <v>8778</v>
      </c>
      <c r="D3155" s="6" t="s">
        <v>8779</v>
      </c>
      <c r="E3155" s="49" t="s">
        <v>8802</v>
      </c>
      <c r="F3155" s="6" t="s">
        <v>60</v>
      </c>
      <c r="G3155" s="6" t="s">
        <v>60</v>
      </c>
      <c r="H3155" s="6" t="s">
        <v>60</v>
      </c>
      <c r="I3155" s="60" t="s">
        <v>17391</v>
      </c>
      <c r="J3155" s="49" t="s">
        <v>17392</v>
      </c>
      <c r="K3155" s="6" t="s">
        <v>17393</v>
      </c>
      <c r="L3155" s="29">
        <f>IF($J$6="с учетом НДС",VLOOKUP(I3155,LEGEND!B:E,4,0)*(1-M3155),VLOOKUP(I3155,LEGEND!B:E,4,0)*(1-M3155)/1.2)</f>
        <v>12500</v>
      </c>
      <c r="M3155" s="57">
        <f>IF(AND(B3155&lt;&gt;"1_Электроинструмент",B3155&lt;&gt;"2_Садовая техника"),$J$5,IF($J$4&lt;=20%,$J$4,IFERROR(VLOOKUP(S3155,LEGEND!$L$2:$M$5,2,FALSE),$J$4)))</f>
        <v>0</v>
      </c>
      <c r="N3155" s="48" t="s">
        <v>60</v>
      </c>
      <c r="O3155" s="6" t="s">
        <v>60</v>
      </c>
      <c r="P3155" s="49" t="s">
        <v>66</v>
      </c>
      <c r="Q3155" s="49" t="s">
        <v>473</v>
      </c>
      <c r="R3155" s="6" t="s">
        <v>60</v>
      </c>
      <c r="S3155" s="49" t="s">
        <v>60</v>
      </c>
      <c r="T3155" s="73" t="str">
        <f>IF(_xlfn.XLOOKUP(I3155,LEGEND!B:B,LEGEND!H:H)&lt;&gt;"-",HYPERLINK(_xlfn.XLOOKUP(I3155,LEGEND!B:B,LEGEND!H:H),"link"),_xlfn.XLOOKUP(I3155,LEGEND!B:B,LEGEND!H:H))</f>
        <v>-</v>
      </c>
      <c r="U3155" s="73" t="str">
        <f>HYPERLINK(_xlfn.XLOOKUP(I3155,LEGEND!B:B,LEGEND!I:I))</f>
        <v>https://milwaukee-media-images.s3.amazonaws.com/hi/4932399709--Hero_1.jpg</v>
      </c>
      <c r="V3155" s="51" t="s">
        <v>17394</v>
      </c>
      <c r="W3155" s="63" t="s">
        <v>4213</v>
      </c>
      <c r="X3155" s="64">
        <v>550</v>
      </c>
      <c r="Y3155" s="64">
        <v>110</v>
      </c>
      <c r="Z3155" s="64">
        <v>100</v>
      </c>
      <c r="AA3155" s="84">
        <v>2.19</v>
      </c>
      <c r="AB3155" s="85">
        <v>1</v>
      </c>
      <c r="AC3155" s="85">
        <v>1</v>
      </c>
    </row>
    <row r="3156" spans="1:29" ht="15">
      <c r="A3156" s="1"/>
      <c r="B3156" s="6" t="s">
        <v>8777</v>
      </c>
      <c r="C3156" s="6" t="s">
        <v>8778</v>
      </c>
      <c r="D3156" s="6" t="s">
        <v>8779</v>
      </c>
      <c r="E3156" s="49" t="s">
        <v>8802</v>
      </c>
      <c r="F3156" s="6" t="s">
        <v>60</v>
      </c>
      <c r="G3156" s="6" t="s">
        <v>60</v>
      </c>
      <c r="H3156" s="6" t="s">
        <v>60</v>
      </c>
      <c r="I3156" s="60" t="s">
        <v>17395</v>
      </c>
      <c r="J3156" s="49" t="s">
        <v>17396</v>
      </c>
      <c r="K3156" s="6" t="s">
        <v>17397</v>
      </c>
      <c r="L3156" s="29">
        <f>IF($J$6="с учетом НДС",VLOOKUP(I3156,LEGEND!B:E,4,0)*(1-M3156),VLOOKUP(I3156,LEGEND!B:E,4,0)*(1-M3156)/1.2)</f>
        <v>12700</v>
      </c>
      <c r="M3156" s="57">
        <f>IF(AND(B3156&lt;&gt;"1_Электроинструмент",B3156&lt;&gt;"2_Садовая техника"),$J$5,IF($J$4&lt;=20%,$J$4,IFERROR(VLOOKUP(S3156,LEGEND!$L$2:$M$5,2,FALSE),$J$4)))</f>
        <v>0</v>
      </c>
      <c r="N3156" s="48" t="s">
        <v>60</v>
      </c>
      <c r="O3156" s="6" t="s">
        <v>60</v>
      </c>
      <c r="P3156" s="49" t="s">
        <v>66</v>
      </c>
      <c r="Q3156" s="49" t="s">
        <v>473</v>
      </c>
      <c r="R3156" s="6" t="s">
        <v>60</v>
      </c>
      <c r="S3156" s="49" t="s">
        <v>60</v>
      </c>
      <c r="T3156" s="73" t="str">
        <f>IF(_xlfn.XLOOKUP(I3156,LEGEND!B:B,LEGEND!H:H)&lt;&gt;"-",HYPERLINK(_xlfn.XLOOKUP(I3156,LEGEND!B:B,LEGEND!H:H),"link"),_xlfn.XLOOKUP(I3156,LEGEND!B:B,LEGEND!H:H))</f>
        <v>-</v>
      </c>
      <c r="U3156" s="73" t="str">
        <f>HYPERLINK(_xlfn.XLOOKUP(I3156,LEGEND!B:B,LEGEND!I:I))</f>
        <v>https://milwaukee-media-images.s3.amazonaws.com/hi/4932352630--Hero_1.jpg</v>
      </c>
      <c r="V3156" s="51" t="s">
        <v>17398</v>
      </c>
      <c r="W3156" s="63" t="s">
        <v>1189</v>
      </c>
      <c r="X3156" s="64">
        <v>190</v>
      </c>
      <c r="Y3156" s="64">
        <v>110</v>
      </c>
      <c r="Z3156" s="64">
        <v>110</v>
      </c>
      <c r="AA3156" s="84">
        <v>0.69599999999999995</v>
      </c>
      <c r="AB3156" s="85">
        <v>1</v>
      </c>
      <c r="AC3156" s="85">
        <v>1</v>
      </c>
    </row>
    <row r="3157" spans="1:29" ht="25.5">
      <c r="A3157" s="1"/>
      <c r="B3157" s="6" t="s">
        <v>8777</v>
      </c>
      <c r="C3157" s="6" t="s">
        <v>8778</v>
      </c>
      <c r="D3157" s="6" t="s">
        <v>8779</v>
      </c>
      <c r="E3157" s="49" t="s">
        <v>8802</v>
      </c>
      <c r="F3157" s="6" t="s">
        <v>60</v>
      </c>
      <c r="G3157" s="6" t="s">
        <v>60</v>
      </c>
      <c r="H3157" s="6" t="s">
        <v>60</v>
      </c>
      <c r="I3157" s="60" t="s">
        <v>17403</v>
      </c>
      <c r="J3157" s="49" t="s">
        <v>17404</v>
      </c>
      <c r="K3157" s="6" t="s">
        <v>17405</v>
      </c>
      <c r="L3157" s="29">
        <f>IF($J$6="с учетом НДС",VLOOKUP(I3157,LEGEND!B:E,4,0)*(1-M3157),VLOOKUP(I3157,LEGEND!B:E,4,0)*(1-M3157)/1.2)</f>
        <v>13200</v>
      </c>
      <c r="M3157" s="57">
        <f>IF(AND(B3157&lt;&gt;"1_Электроинструмент",B3157&lt;&gt;"2_Садовая техника"),$J$5,IF($J$4&lt;=20%,$J$4,IFERROR(VLOOKUP(S3157,LEGEND!$L$2:$M$5,2,FALSE),$J$4)))</f>
        <v>0</v>
      </c>
      <c r="N3157" s="48" t="s">
        <v>60</v>
      </c>
      <c r="O3157" s="6" t="s">
        <v>60</v>
      </c>
      <c r="P3157" s="49" t="s">
        <v>66</v>
      </c>
      <c r="Q3157" s="49" t="s">
        <v>67</v>
      </c>
      <c r="R3157" s="6" t="s">
        <v>60</v>
      </c>
      <c r="S3157" s="49" t="s">
        <v>60</v>
      </c>
      <c r="T3157" s="73" t="str">
        <f>IF(_xlfn.XLOOKUP(I3157,LEGEND!B:B,LEGEND!H:H)&lt;&gt;"-",HYPERLINK(_xlfn.XLOOKUP(I3157,LEGEND!B:B,LEGEND!H:H),"link"),_xlfn.XLOOKUP(I3157,LEGEND!B:B,LEGEND!H:H))</f>
        <v>link</v>
      </c>
      <c r="U3157" s="73" t="str">
        <f>HYPERLINK(_xlfn.XLOOKUP(I3157,LEGEND!B:B,LEGEND!I:I))</f>
        <v>https://milwaukee-media-images.s3.amazonaws.com/hi/4932472184--Hero_1.jpg</v>
      </c>
      <c r="V3157" s="51" t="s">
        <v>17406</v>
      </c>
      <c r="W3157" s="63" t="s">
        <v>4213</v>
      </c>
      <c r="X3157" s="64">
        <v>545</v>
      </c>
      <c r="Y3157" s="64">
        <v>100</v>
      </c>
      <c r="Z3157" s="64">
        <v>115</v>
      </c>
      <c r="AA3157" s="84">
        <v>1.3220000000000001</v>
      </c>
      <c r="AB3157" s="85">
        <v>1</v>
      </c>
      <c r="AC3157" s="85">
        <v>1</v>
      </c>
    </row>
    <row r="3158" spans="1:29" ht="25.5">
      <c r="A3158" s="1"/>
      <c r="B3158" s="6" t="s">
        <v>8777</v>
      </c>
      <c r="C3158" s="6" t="s">
        <v>8778</v>
      </c>
      <c r="D3158" s="6" t="s">
        <v>8779</v>
      </c>
      <c r="E3158" s="49" t="s">
        <v>8802</v>
      </c>
      <c r="F3158" s="6" t="s">
        <v>60</v>
      </c>
      <c r="G3158" s="6" t="s">
        <v>60</v>
      </c>
      <c r="H3158" s="6" t="s">
        <v>60</v>
      </c>
      <c r="I3158" s="60" t="s">
        <v>17407</v>
      </c>
      <c r="J3158" s="49" t="s">
        <v>17408</v>
      </c>
      <c r="K3158" s="6" t="s">
        <v>17409</v>
      </c>
      <c r="L3158" s="29">
        <f>IF($J$6="с учетом НДС",VLOOKUP(I3158,LEGEND!B:E,4,0)*(1-M3158),VLOOKUP(I3158,LEGEND!B:E,4,0)*(1-M3158)/1.2)</f>
        <v>13300</v>
      </c>
      <c r="M3158" s="57">
        <f>IF(AND(B3158&lt;&gt;"1_Электроинструмент",B3158&lt;&gt;"2_Садовая техника"),$J$5,IF($J$4&lt;=20%,$J$4,IFERROR(VLOOKUP(S3158,LEGEND!$L$2:$M$5,2,FALSE),$J$4)))</f>
        <v>0</v>
      </c>
      <c r="N3158" s="48" t="s">
        <v>60</v>
      </c>
      <c r="O3158" s="6" t="s">
        <v>60</v>
      </c>
      <c r="P3158" s="49" t="s">
        <v>1556</v>
      </c>
      <c r="Q3158" s="49" t="s">
        <v>473</v>
      </c>
      <c r="R3158" s="6" t="s">
        <v>60</v>
      </c>
      <c r="S3158" s="49" t="s">
        <v>60</v>
      </c>
      <c r="T3158" s="73" t="str">
        <f>IF(_xlfn.XLOOKUP(I3158,LEGEND!B:B,LEGEND!H:H)&lt;&gt;"-",HYPERLINK(_xlfn.XLOOKUP(I3158,LEGEND!B:B,LEGEND!H:H),"link"),_xlfn.XLOOKUP(I3158,LEGEND!B:B,LEGEND!H:H))</f>
        <v>-</v>
      </c>
      <c r="U3158" s="73" t="str">
        <f>HYPERLINK(_xlfn.XLOOKUP(I3158,LEGEND!B:B,LEGEND!I:I))</f>
        <v>-</v>
      </c>
      <c r="V3158" s="51" t="s">
        <v>17410</v>
      </c>
      <c r="W3158" s="63" t="s">
        <v>4213</v>
      </c>
      <c r="X3158" s="64">
        <v>380</v>
      </c>
      <c r="Y3158" s="64">
        <v>55</v>
      </c>
      <c r="Z3158" s="64">
        <v>55</v>
      </c>
      <c r="AA3158" s="84">
        <v>0.6</v>
      </c>
      <c r="AB3158" s="85">
        <v>1</v>
      </c>
      <c r="AC3158" s="85">
        <v>1</v>
      </c>
    </row>
    <row r="3159" spans="1:29" ht="15">
      <c r="A3159" s="1"/>
      <c r="B3159" s="6" t="s">
        <v>8777</v>
      </c>
      <c r="C3159" s="6" t="s">
        <v>8778</v>
      </c>
      <c r="D3159" s="6" t="s">
        <v>8779</v>
      </c>
      <c r="E3159" s="49" t="s">
        <v>8802</v>
      </c>
      <c r="F3159" s="6" t="s">
        <v>60</v>
      </c>
      <c r="G3159" s="6" t="s">
        <v>60</v>
      </c>
      <c r="H3159" s="6" t="s">
        <v>60</v>
      </c>
      <c r="I3159" s="60" t="s">
        <v>17411</v>
      </c>
      <c r="J3159" s="49" t="s">
        <v>17412</v>
      </c>
      <c r="K3159" s="6" t="s">
        <v>17413</v>
      </c>
      <c r="L3159" s="29">
        <f>IF($J$6="с учетом НДС",VLOOKUP(I3159,LEGEND!B:E,4,0)*(1-M3159),VLOOKUP(I3159,LEGEND!B:E,4,0)*(1-M3159)/1.2)</f>
        <v>13500</v>
      </c>
      <c r="M3159" s="57">
        <f>IF(AND(B3159&lt;&gt;"1_Электроинструмент",B3159&lt;&gt;"2_Садовая техника"),$J$5,IF($J$4&lt;=20%,$J$4,IFERROR(VLOOKUP(S3159,LEGEND!$L$2:$M$5,2,FALSE),$J$4)))</f>
        <v>0</v>
      </c>
      <c r="N3159" s="48" t="s">
        <v>60</v>
      </c>
      <c r="O3159" s="6" t="s">
        <v>60</v>
      </c>
      <c r="P3159" s="49" t="s">
        <v>66</v>
      </c>
      <c r="Q3159" s="49" t="s">
        <v>473</v>
      </c>
      <c r="R3159" s="6" t="s">
        <v>60</v>
      </c>
      <c r="S3159" s="49" t="s">
        <v>60</v>
      </c>
      <c r="T3159" s="73" t="str">
        <f>IF(_xlfn.XLOOKUP(I3159,LEGEND!B:B,LEGEND!H:H)&lt;&gt;"-",HYPERLINK(_xlfn.XLOOKUP(I3159,LEGEND!B:B,LEGEND!H:H),"link"),_xlfn.XLOOKUP(I3159,LEGEND!B:B,LEGEND!H:H))</f>
        <v>-</v>
      </c>
      <c r="U3159" s="73" t="str">
        <f>HYPERLINK(_xlfn.XLOOKUP(I3159,LEGEND!B:B,LEGEND!I:I))</f>
        <v>https://milwaukee-media-images.s3.amazonaws.com/hi/4932352631--Hero_1.jpg</v>
      </c>
      <c r="V3159" s="51" t="s">
        <v>17414</v>
      </c>
      <c r="W3159" s="63" t="s">
        <v>1189</v>
      </c>
      <c r="X3159" s="64">
        <v>220</v>
      </c>
      <c r="Y3159" s="64">
        <v>80</v>
      </c>
      <c r="Z3159" s="64">
        <v>90</v>
      </c>
      <c r="AA3159" s="84">
        <v>0.89800000000000002</v>
      </c>
      <c r="AB3159" s="85">
        <v>1</v>
      </c>
      <c r="AC3159" s="85">
        <v>1</v>
      </c>
    </row>
    <row r="3160" spans="1:29" ht="25.5">
      <c r="A3160" s="1"/>
      <c r="B3160" s="6" t="s">
        <v>8777</v>
      </c>
      <c r="C3160" s="6" t="s">
        <v>8778</v>
      </c>
      <c r="D3160" s="6" t="s">
        <v>8779</v>
      </c>
      <c r="E3160" s="49" t="s">
        <v>8802</v>
      </c>
      <c r="F3160" s="6" t="s">
        <v>60</v>
      </c>
      <c r="G3160" s="6" t="s">
        <v>60</v>
      </c>
      <c r="H3160" s="6" t="s">
        <v>60</v>
      </c>
      <c r="I3160" s="60" t="s">
        <v>17415</v>
      </c>
      <c r="J3160" s="49" t="s">
        <v>17416</v>
      </c>
      <c r="K3160" s="6" t="s">
        <v>17417</v>
      </c>
      <c r="L3160" s="29">
        <f>IF($J$6="с учетом НДС",VLOOKUP(I3160,LEGEND!B:E,4,0)*(1-M3160),VLOOKUP(I3160,LEGEND!B:E,4,0)*(1-M3160)/1.2)</f>
        <v>13500</v>
      </c>
      <c r="M3160" s="57">
        <f>IF(AND(B3160&lt;&gt;"1_Электроинструмент",B3160&lt;&gt;"2_Садовая техника"),$J$5,IF($J$4&lt;=20%,$J$4,IFERROR(VLOOKUP(S3160,LEGEND!$L$2:$M$5,2,FALSE),$J$4)))</f>
        <v>0</v>
      </c>
      <c r="N3160" s="48" t="s">
        <v>60</v>
      </c>
      <c r="O3160" s="6" t="s">
        <v>60</v>
      </c>
      <c r="P3160" s="49" t="s">
        <v>66</v>
      </c>
      <c r="Q3160" s="49" t="s">
        <v>473</v>
      </c>
      <c r="R3160" s="6" t="s">
        <v>60</v>
      </c>
      <c r="S3160" s="49" t="s">
        <v>60</v>
      </c>
      <c r="T3160" s="73" t="str">
        <f>IF(_xlfn.XLOOKUP(I3160,LEGEND!B:B,LEGEND!H:H)&lt;&gt;"-",HYPERLINK(_xlfn.XLOOKUP(I3160,LEGEND!B:B,LEGEND!H:H),"link"),_xlfn.XLOOKUP(I3160,LEGEND!B:B,LEGEND!H:H))</f>
        <v>link</v>
      </c>
      <c r="U3160" s="73" t="str">
        <f>HYPERLINK(_xlfn.XLOOKUP(I3160,LEGEND!B:B,LEGEND!I:I))</f>
        <v>https://milwaukee-media-images.s3.amazonaws.com/hi/4932472185--Hero_1.jpg</v>
      </c>
      <c r="V3160" s="51" t="s">
        <v>17418</v>
      </c>
      <c r="W3160" s="63" t="s">
        <v>4213</v>
      </c>
      <c r="X3160" s="64">
        <v>550</v>
      </c>
      <c r="Y3160" s="64">
        <v>100</v>
      </c>
      <c r="Z3160" s="64">
        <v>90</v>
      </c>
      <c r="AA3160" s="84">
        <v>1.6579999999999999</v>
      </c>
      <c r="AB3160" s="85">
        <v>1</v>
      </c>
      <c r="AC3160" s="85">
        <v>1</v>
      </c>
    </row>
    <row r="3161" spans="1:29" ht="25.5">
      <c r="A3161" s="1"/>
      <c r="B3161" s="6" t="s">
        <v>8777</v>
      </c>
      <c r="C3161" s="6" t="s">
        <v>8778</v>
      </c>
      <c r="D3161" s="6" t="s">
        <v>8779</v>
      </c>
      <c r="E3161" s="49" t="s">
        <v>8802</v>
      </c>
      <c r="F3161" s="6" t="s">
        <v>60</v>
      </c>
      <c r="G3161" s="6" t="s">
        <v>60</v>
      </c>
      <c r="H3161" s="6" t="s">
        <v>60</v>
      </c>
      <c r="I3161" s="60" t="s">
        <v>17419</v>
      </c>
      <c r="J3161" s="49" t="s">
        <v>17420</v>
      </c>
      <c r="K3161" s="6" t="s">
        <v>17421</v>
      </c>
      <c r="L3161" s="29">
        <f>IF($J$6="с учетом НДС",VLOOKUP(I3161,LEGEND!B:E,4,0)*(1-M3161),VLOOKUP(I3161,LEGEND!B:E,4,0)*(1-M3161)/1.2)</f>
        <v>13500</v>
      </c>
      <c r="M3161" s="57">
        <f>IF(AND(B3161&lt;&gt;"1_Электроинструмент",B3161&lt;&gt;"2_Садовая техника"),$J$5,IF($J$4&lt;=20%,$J$4,IFERROR(VLOOKUP(S3161,LEGEND!$L$2:$M$5,2,FALSE),$J$4)))</f>
        <v>0</v>
      </c>
      <c r="N3161" s="48" t="s">
        <v>60</v>
      </c>
      <c r="O3161" s="6" t="s">
        <v>60</v>
      </c>
      <c r="P3161" s="49" t="s">
        <v>66</v>
      </c>
      <c r="Q3161" s="49" t="s">
        <v>67</v>
      </c>
      <c r="R3161" s="6" t="s">
        <v>60</v>
      </c>
      <c r="S3161" s="49" t="s">
        <v>60</v>
      </c>
      <c r="T3161" s="73" t="str">
        <f>IF(_xlfn.XLOOKUP(I3161,LEGEND!B:B,LEGEND!H:H)&lt;&gt;"-",HYPERLINK(_xlfn.XLOOKUP(I3161,LEGEND!B:B,LEGEND!H:H),"link"),_xlfn.XLOOKUP(I3161,LEGEND!B:B,LEGEND!H:H))</f>
        <v>link</v>
      </c>
      <c r="U3161" s="73" t="str">
        <f>HYPERLINK(_xlfn.XLOOKUP(I3161,LEGEND!B:B,LEGEND!I:I))</f>
        <v>https://milwaukee-media-images.s3.amazonaws.com/hi/4932472186--Hero_1.jpg</v>
      </c>
      <c r="V3161" s="51" t="s">
        <v>17422</v>
      </c>
      <c r="W3161" s="63" t="s">
        <v>4213</v>
      </c>
      <c r="X3161" s="64">
        <v>545</v>
      </c>
      <c r="Y3161" s="64">
        <v>100</v>
      </c>
      <c r="Z3161" s="64">
        <v>115</v>
      </c>
      <c r="AA3161" s="84">
        <v>1.6359999999999999</v>
      </c>
      <c r="AB3161" s="85">
        <v>1</v>
      </c>
      <c r="AC3161" s="85">
        <v>1</v>
      </c>
    </row>
    <row r="3162" spans="1:29" ht="15">
      <c r="A3162" s="1"/>
      <c r="B3162" s="6" t="s">
        <v>8777</v>
      </c>
      <c r="C3162" s="6" t="s">
        <v>8778</v>
      </c>
      <c r="D3162" s="6" t="s">
        <v>8779</v>
      </c>
      <c r="E3162" s="49" t="s">
        <v>8802</v>
      </c>
      <c r="F3162" s="6" t="s">
        <v>60</v>
      </c>
      <c r="G3162" s="6" t="s">
        <v>60</v>
      </c>
      <c r="H3162" s="6" t="s">
        <v>60</v>
      </c>
      <c r="I3162" s="60" t="s">
        <v>17423</v>
      </c>
      <c r="J3162" s="49" t="s">
        <v>17424</v>
      </c>
      <c r="K3162" s="6" t="s">
        <v>17425</v>
      </c>
      <c r="L3162" s="29">
        <f>IF($J$6="с учетом НДС",VLOOKUP(I3162,LEGEND!B:E,4,0)*(1-M3162),VLOOKUP(I3162,LEGEND!B:E,4,0)*(1-M3162)/1.2)</f>
        <v>13700</v>
      </c>
      <c r="M3162" s="57">
        <f>IF(AND(B3162&lt;&gt;"1_Электроинструмент",B3162&lt;&gt;"2_Садовая техника"),$J$5,IF($J$4&lt;=20%,$J$4,IFERROR(VLOOKUP(S3162,LEGEND!$L$2:$M$5,2,FALSE),$J$4)))</f>
        <v>0</v>
      </c>
      <c r="N3162" s="48" t="s">
        <v>60</v>
      </c>
      <c r="O3162" s="6" t="s">
        <v>60</v>
      </c>
      <c r="P3162" s="49" t="s">
        <v>66</v>
      </c>
      <c r="Q3162" s="49" t="s">
        <v>473</v>
      </c>
      <c r="R3162" s="6" t="s">
        <v>60</v>
      </c>
      <c r="S3162" s="49" t="s">
        <v>60</v>
      </c>
      <c r="T3162" s="73" t="str">
        <f>IF(_xlfn.XLOOKUP(I3162,LEGEND!B:B,LEGEND!H:H)&lt;&gt;"-",HYPERLINK(_xlfn.XLOOKUP(I3162,LEGEND!B:B,LEGEND!H:H),"link"),_xlfn.XLOOKUP(I3162,LEGEND!B:B,LEGEND!H:H))</f>
        <v>-</v>
      </c>
      <c r="U3162" s="73" t="str">
        <f>HYPERLINK(_xlfn.XLOOKUP(I3162,LEGEND!B:B,LEGEND!I:I))</f>
        <v>https://milwaukee-media-images.s3.amazonaws.com/hi/4932399164--Hero_1.jpg</v>
      </c>
      <c r="V3162" s="51" t="s">
        <v>17426</v>
      </c>
      <c r="W3162" s="63" t="s">
        <v>1189</v>
      </c>
      <c r="X3162" s="64">
        <v>575</v>
      </c>
      <c r="Y3162" s="64">
        <v>120</v>
      </c>
      <c r="Z3162" s="64">
        <v>120</v>
      </c>
      <c r="AA3162" s="84">
        <v>1.65</v>
      </c>
      <c r="AB3162" s="85">
        <v>1</v>
      </c>
      <c r="AC3162" s="85">
        <v>1</v>
      </c>
    </row>
    <row r="3163" spans="1:29" ht="25.5">
      <c r="A3163" s="1"/>
      <c r="B3163" s="6" t="s">
        <v>8777</v>
      </c>
      <c r="C3163" s="6" t="s">
        <v>8778</v>
      </c>
      <c r="D3163" s="6" t="s">
        <v>8779</v>
      </c>
      <c r="E3163" s="49" t="s">
        <v>8802</v>
      </c>
      <c r="F3163" s="6" t="s">
        <v>60</v>
      </c>
      <c r="G3163" s="6" t="s">
        <v>60</v>
      </c>
      <c r="H3163" s="6" t="s">
        <v>60</v>
      </c>
      <c r="I3163" s="60" t="s">
        <v>17427</v>
      </c>
      <c r="J3163" s="49" t="s">
        <v>17428</v>
      </c>
      <c r="K3163" s="6" t="s">
        <v>17429</v>
      </c>
      <c r="L3163" s="29">
        <f>IF($J$6="с учетом НДС",VLOOKUP(I3163,LEGEND!B:E,4,0)*(1-M3163),VLOOKUP(I3163,LEGEND!B:E,4,0)*(1-M3163)/1.2)</f>
        <v>14000</v>
      </c>
      <c r="M3163" s="57">
        <f>IF(AND(B3163&lt;&gt;"1_Электроинструмент",B3163&lt;&gt;"2_Садовая техника"),$J$5,IF($J$4&lt;=20%,$J$4,IFERROR(VLOOKUP(S3163,LEGEND!$L$2:$M$5,2,FALSE),$J$4)))</f>
        <v>0</v>
      </c>
      <c r="N3163" s="48" t="s">
        <v>60</v>
      </c>
      <c r="O3163" s="6" t="s">
        <v>60</v>
      </c>
      <c r="P3163" s="49" t="s">
        <v>66</v>
      </c>
      <c r="Q3163" s="49" t="s">
        <v>473</v>
      </c>
      <c r="R3163" s="6" t="s">
        <v>60</v>
      </c>
      <c r="S3163" s="49" t="s">
        <v>60</v>
      </c>
      <c r="T3163" s="73" t="str">
        <f>IF(_xlfn.XLOOKUP(I3163,LEGEND!B:B,LEGEND!H:H)&lt;&gt;"-",HYPERLINK(_xlfn.XLOOKUP(I3163,LEGEND!B:B,LEGEND!H:H),"link"),_xlfn.XLOOKUP(I3163,LEGEND!B:B,LEGEND!H:H))</f>
        <v>link</v>
      </c>
      <c r="U3163" s="73" t="str">
        <f>HYPERLINK(_xlfn.XLOOKUP(I3163,LEGEND!B:B,LEGEND!I:I))</f>
        <v>https://milwaukee-media-images.s3.amazonaws.com/hi/4932472187--Hero_1.jpg</v>
      </c>
      <c r="V3163" s="51" t="s">
        <v>17430</v>
      </c>
      <c r="W3163" s="63" t="s">
        <v>4213</v>
      </c>
      <c r="X3163" s="64">
        <v>100</v>
      </c>
      <c r="Y3163" s="64">
        <v>110</v>
      </c>
      <c r="Z3163" s="64">
        <v>555</v>
      </c>
      <c r="AA3163" s="84">
        <v>1.794</v>
      </c>
      <c r="AB3163" s="85">
        <v>1</v>
      </c>
      <c r="AC3163" s="85">
        <v>1</v>
      </c>
    </row>
    <row r="3164" spans="1:29" ht="25.5">
      <c r="A3164" s="1"/>
      <c r="B3164" s="6" t="s">
        <v>8777</v>
      </c>
      <c r="C3164" s="6" t="s">
        <v>8778</v>
      </c>
      <c r="D3164" s="6" t="s">
        <v>8779</v>
      </c>
      <c r="E3164" s="49" t="s">
        <v>8802</v>
      </c>
      <c r="F3164" s="6" t="s">
        <v>60</v>
      </c>
      <c r="G3164" s="6" t="s">
        <v>60</v>
      </c>
      <c r="H3164" s="6" t="s">
        <v>60</v>
      </c>
      <c r="I3164" s="60" t="s">
        <v>17431</v>
      </c>
      <c r="J3164" s="49" t="s">
        <v>17432</v>
      </c>
      <c r="K3164" s="6" t="s">
        <v>17433</v>
      </c>
      <c r="L3164" s="29">
        <f>IF($J$6="с учетом НДС",VLOOKUP(I3164,LEGEND!B:E,4,0)*(1-M3164),VLOOKUP(I3164,LEGEND!B:E,4,0)*(1-M3164)/1.2)</f>
        <v>14000</v>
      </c>
      <c r="M3164" s="57">
        <f>IF(AND(B3164&lt;&gt;"1_Электроинструмент",B3164&lt;&gt;"2_Садовая техника"),$J$5,IF($J$4&lt;=20%,$J$4,IFERROR(VLOOKUP(S3164,LEGEND!$L$2:$M$5,2,FALSE),$J$4)))</f>
        <v>0</v>
      </c>
      <c r="N3164" s="48" t="s">
        <v>60</v>
      </c>
      <c r="O3164" s="6" t="s">
        <v>60</v>
      </c>
      <c r="P3164" s="49" t="s">
        <v>1556</v>
      </c>
      <c r="Q3164" s="49" t="s">
        <v>473</v>
      </c>
      <c r="R3164" s="6" t="s">
        <v>60</v>
      </c>
      <c r="S3164" s="49" t="s">
        <v>60</v>
      </c>
      <c r="T3164" s="73" t="str">
        <f>IF(_xlfn.XLOOKUP(I3164,LEGEND!B:B,LEGEND!H:H)&lt;&gt;"-",HYPERLINK(_xlfn.XLOOKUP(I3164,LEGEND!B:B,LEGEND!H:H),"link"),_xlfn.XLOOKUP(I3164,LEGEND!B:B,LEGEND!H:H))</f>
        <v>-</v>
      </c>
      <c r="U3164" s="73" t="str">
        <f>HYPERLINK(_xlfn.XLOOKUP(I3164,LEGEND!B:B,LEGEND!I:I))</f>
        <v>-</v>
      </c>
      <c r="V3164" s="51" t="s">
        <v>17434</v>
      </c>
      <c r="W3164" s="63" t="s">
        <v>4213</v>
      </c>
      <c r="X3164" s="64">
        <v>680</v>
      </c>
      <c r="Y3164" s="64">
        <v>55</v>
      </c>
      <c r="Z3164" s="64">
        <v>55</v>
      </c>
      <c r="AA3164" s="84">
        <v>0.68</v>
      </c>
      <c r="AB3164" s="85">
        <v>1</v>
      </c>
      <c r="AC3164" s="85">
        <v>1</v>
      </c>
    </row>
    <row r="3165" spans="1:29" ht="15">
      <c r="A3165" s="1"/>
      <c r="B3165" s="6" t="s">
        <v>8777</v>
      </c>
      <c r="C3165" s="6" t="s">
        <v>8778</v>
      </c>
      <c r="D3165" s="6" t="s">
        <v>8779</v>
      </c>
      <c r="E3165" s="49" t="s">
        <v>8802</v>
      </c>
      <c r="F3165" s="6" t="s">
        <v>60</v>
      </c>
      <c r="G3165" s="6" t="s">
        <v>60</v>
      </c>
      <c r="H3165" s="6" t="s">
        <v>60</v>
      </c>
      <c r="I3165" s="60" t="s">
        <v>17435</v>
      </c>
      <c r="J3165" s="49" t="s">
        <v>17436</v>
      </c>
      <c r="K3165" s="6" t="s">
        <v>17437</v>
      </c>
      <c r="L3165" s="29">
        <f>IF($J$6="с учетом НДС",VLOOKUP(I3165,LEGEND!B:E,4,0)*(1-M3165),VLOOKUP(I3165,LEGEND!B:E,4,0)*(1-M3165)/1.2)</f>
        <v>14400</v>
      </c>
      <c r="M3165" s="57">
        <f>IF(AND(B3165&lt;&gt;"1_Электроинструмент",B3165&lt;&gt;"2_Садовая техника"),$J$5,IF($J$4&lt;=20%,$J$4,IFERROR(VLOOKUP(S3165,LEGEND!$L$2:$M$5,2,FALSE),$J$4)))</f>
        <v>0</v>
      </c>
      <c r="N3165" s="48" t="s">
        <v>60</v>
      </c>
      <c r="O3165" s="6" t="s">
        <v>60</v>
      </c>
      <c r="P3165" s="49" t="s">
        <v>66</v>
      </c>
      <c r="Q3165" s="49" t="s">
        <v>473</v>
      </c>
      <c r="R3165" s="6" t="s">
        <v>60</v>
      </c>
      <c r="S3165" s="49" t="s">
        <v>60</v>
      </c>
      <c r="T3165" s="73" t="str">
        <f>IF(_xlfn.XLOOKUP(I3165,LEGEND!B:B,LEGEND!H:H)&lt;&gt;"-",HYPERLINK(_xlfn.XLOOKUP(I3165,LEGEND!B:B,LEGEND!H:H),"link"),_xlfn.XLOOKUP(I3165,LEGEND!B:B,LEGEND!H:H))</f>
        <v>-</v>
      </c>
      <c r="U3165" s="73" t="str">
        <f>HYPERLINK(_xlfn.XLOOKUP(I3165,LEGEND!B:B,LEGEND!I:I))</f>
        <v>https://milwaukee-media-images.s3.amazonaws.com/hi/4932399710--Hero_1.jpg</v>
      </c>
      <c r="V3165" s="51" t="s">
        <v>17438</v>
      </c>
      <c r="W3165" s="63" t="s">
        <v>4213</v>
      </c>
      <c r="X3165" s="64">
        <v>550</v>
      </c>
      <c r="Y3165" s="64">
        <v>110</v>
      </c>
      <c r="Z3165" s="64">
        <v>100</v>
      </c>
      <c r="AA3165" s="84">
        <v>2.5350000000000001</v>
      </c>
      <c r="AB3165" s="85">
        <v>1</v>
      </c>
      <c r="AC3165" s="85">
        <v>1</v>
      </c>
    </row>
    <row r="3166" spans="1:29" ht="15">
      <c r="A3166" s="1"/>
      <c r="B3166" s="6" t="s">
        <v>8777</v>
      </c>
      <c r="C3166" s="6" t="s">
        <v>8778</v>
      </c>
      <c r="D3166" s="6" t="s">
        <v>8779</v>
      </c>
      <c r="E3166" s="49" t="s">
        <v>8802</v>
      </c>
      <c r="F3166" s="6" t="s">
        <v>60</v>
      </c>
      <c r="G3166" s="6" t="s">
        <v>60</v>
      </c>
      <c r="H3166" s="6" t="s">
        <v>60</v>
      </c>
      <c r="I3166" s="60" t="s">
        <v>17443</v>
      </c>
      <c r="J3166" s="49" t="s">
        <v>17444</v>
      </c>
      <c r="K3166" s="6" t="s">
        <v>17445</v>
      </c>
      <c r="L3166" s="29">
        <f>IF($J$6="с учетом НДС",VLOOKUP(I3166,LEGEND!B:E,4,0)*(1-M3166),VLOOKUP(I3166,LEGEND!B:E,4,0)*(1-M3166)/1.2)</f>
        <v>15300</v>
      </c>
      <c r="M3166" s="57">
        <f>IF(AND(B3166&lt;&gt;"1_Электроинструмент",B3166&lt;&gt;"2_Садовая техника"),$J$5,IF($J$4&lt;=20%,$J$4,IFERROR(VLOOKUP(S3166,LEGEND!$L$2:$M$5,2,FALSE),$J$4)))</f>
        <v>0</v>
      </c>
      <c r="N3166" s="48" t="s">
        <v>60</v>
      </c>
      <c r="O3166" s="6" t="s">
        <v>60</v>
      </c>
      <c r="P3166" s="49" t="s">
        <v>66</v>
      </c>
      <c r="Q3166" s="49" t="s">
        <v>473</v>
      </c>
      <c r="R3166" s="6" t="s">
        <v>60</v>
      </c>
      <c r="S3166" s="49" t="s">
        <v>60</v>
      </c>
      <c r="T3166" s="73" t="str">
        <f>IF(_xlfn.XLOOKUP(I3166,LEGEND!B:B,LEGEND!H:H)&lt;&gt;"-",HYPERLINK(_xlfn.XLOOKUP(I3166,LEGEND!B:B,LEGEND!H:H),"link"),_xlfn.XLOOKUP(I3166,LEGEND!B:B,LEGEND!H:H))</f>
        <v>-</v>
      </c>
      <c r="U3166" s="73" t="str">
        <f>HYPERLINK(_xlfn.XLOOKUP(I3166,LEGEND!B:B,LEGEND!I:I))</f>
        <v>https://milwaukee-media-images.s3.amazonaws.com/hi/4932399165--Hero_1.jpg</v>
      </c>
      <c r="V3166" s="51" t="s">
        <v>17446</v>
      </c>
      <c r="W3166" s="63" t="s">
        <v>1189</v>
      </c>
      <c r="X3166" s="64">
        <v>575</v>
      </c>
      <c r="Y3166" s="64">
        <v>120</v>
      </c>
      <c r="Z3166" s="64">
        <v>120</v>
      </c>
      <c r="AA3166" s="84">
        <v>2.3199999999999998</v>
      </c>
      <c r="AB3166" s="85">
        <v>1</v>
      </c>
      <c r="AC3166" s="85">
        <v>1</v>
      </c>
    </row>
    <row r="3167" spans="1:29" ht="25.5">
      <c r="A3167" s="1"/>
      <c r="B3167" s="6" t="s">
        <v>8777</v>
      </c>
      <c r="C3167" s="6" t="s">
        <v>8778</v>
      </c>
      <c r="D3167" s="6" t="s">
        <v>8779</v>
      </c>
      <c r="E3167" s="49" t="s">
        <v>8802</v>
      </c>
      <c r="F3167" s="6" t="s">
        <v>60</v>
      </c>
      <c r="G3167" s="6" t="s">
        <v>60</v>
      </c>
      <c r="H3167" s="6" t="s">
        <v>60</v>
      </c>
      <c r="I3167" s="60" t="s">
        <v>17447</v>
      </c>
      <c r="J3167" s="49" t="s">
        <v>17448</v>
      </c>
      <c r="K3167" s="6" t="s">
        <v>17449</v>
      </c>
      <c r="L3167" s="29">
        <f>IF($J$6="с учетом НДС",VLOOKUP(I3167,LEGEND!B:E,4,0)*(1-M3167),VLOOKUP(I3167,LEGEND!B:E,4,0)*(1-M3167)/1.2)</f>
        <v>15600</v>
      </c>
      <c r="M3167" s="57">
        <f>IF(AND(B3167&lt;&gt;"1_Электроинструмент",B3167&lt;&gt;"2_Садовая техника"),$J$5,IF($J$4&lt;=20%,$J$4,IFERROR(VLOOKUP(S3167,LEGEND!$L$2:$M$5,2,FALSE),$J$4)))</f>
        <v>0</v>
      </c>
      <c r="N3167" s="48" t="s">
        <v>60</v>
      </c>
      <c r="O3167" s="6" t="s">
        <v>60</v>
      </c>
      <c r="P3167" s="49" t="s">
        <v>66</v>
      </c>
      <c r="Q3167" s="49" t="s">
        <v>473</v>
      </c>
      <c r="R3167" s="6" t="s">
        <v>60</v>
      </c>
      <c r="S3167" s="49" t="s">
        <v>60</v>
      </c>
      <c r="T3167" s="73" t="str">
        <f>IF(_xlfn.XLOOKUP(I3167,LEGEND!B:B,LEGEND!H:H)&lt;&gt;"-",HYPERLINK(_xlfn.XLOOKUP(I3167,LEGEND!B:B,LEGEND!H:H),"link"),_xlfn.XLOOKUP(I3167,LEGEND!B:B,LEGEND!H:H))</f>
        <v>link</v>
      </c>
      <c r="U3167" s="73" t="str">
        <f>HYPERLINK(_xlfn.XLOOKUP(I3167,LEGEND!B:B,LEGEND!I:I))</f>
        <v>https://milwaukee-media-images.s3.amazonaws.com/hi/4932472188--Hero_1.jpg</v>
      </c>
      <c r="V3167" s="51" t="s">
        <v>17450</v>
      </c>
      <c r="W3167" s="63" t="s">
        <v>4213</v>
      </c>
      <c r="X3167" s="64">
        <v>550</v>
      </c>
      <c r="Y3167" s="64">
        <v>120</v>
      </c>
      <c r="Z3167" s="64">
        <v>100</v>
      </c>
      <c r="AA3167" s="84">
        <v>1.8839999999999999</v>
      </c>
      <c r="AB3167" s="85">
        <v>1</v>
      </c>
      <c r="AC3167" s="85">
        <v>1</v>
      </c>
    </row>
    <row r="3168" spans="1:29" ht="25.5">
      <c r="A3168" s="1"/>
      <c r="B3168" s="6" t="s">
        <v>8777</v>
      </c>
      <c r="C3168" s="6" t="s">
        <v>8778</v>
      </c>
      <c r="D3168" s="6" t="s">
        <v>8779</v>
      </c>
      <c r="E3168" s="49" t="s">
        <v>8802</v>
      </c>
      <c r="F3168" s="6" t="s">
        <v>60</v>
      </c>
      <c r="G3168" s="6" t="s">
        <v>60</v>
      </c>
      <c r="H3168" s="6" t="s">
        <v>60</v>
      </c>
      <c r="I3168" s="60" t="s">
        <v>17451</v>
      </c>
      <c r="J3168" s="49" t="s">
        <v>17452</v>
      </c>
      <c r="K3168" s="6" t="s">
        <v>17453</v>
      </c>
      <c r="L3168" s="29">
        <f>IF($J$6="с учетом НДС",VLOOKUP(I3168,LEGEND!B:E,4,0)*(1-M3168),VLOOKUP(I3168,LEGEND!B:E,4,0)*(1-M3168)/1.2)</f>
        <v>16100</v>
      </c>
      <c r="M3168" s="57">
        <f>IF(AND(B3168&lt;&gt;"1_Электроинструмент",B3168&lt;&gt;"2_Садовая техника"),$J$5,IF($J$4&lt;=20%,$J$4,IFERROR(VLOOKUP(S3168,LEGEND!$L$2:$M$5,2,FALSE),$J$4)))</f>
        <v>0</v>
      </c>
      <c r="N3168" s="48" t="s">
        <v>60</v>
      </c>
      <c r="O3168" s="6" t="s">
        <v>60</v>
      </c>
      <c r="P3168" s="49" t="s">
        <v>66</v>
      </c>
      <c r="Q3168" s="49" t="s">
        <v>473</v>
      </c>
      <c r="R3168" s="6" t="s">
        <v>60</v>
      </c>
      <c r="S3168" s="49" t="s">
        <v>60</v>
      </c>
      <c r="T3168" s="73" t="str">
        <f>IF(_xlfn.XLOOKUP(I3168,LEGEND!B:B,LEGEND!H:H)&lt;&gt;"-",HYPERLINK(_xlfn.XLOOKUP(I3168,LEGEND!B:B,LEGEND!H:H),"link"),_xlfn.XLOOKUP(I3168,LEGEND!B:B,LEGEND!H:H))</f>
        <v>link</v>
      </c>
      <c r="U3168" s="73" t="str">
        <f>HYPERLINK(_xlfn.XLOOKUP(I3168,LEGEND!B:B,LEGEND!I:I))</f>
        <v>https://milwaukee-media-images.s3.amazonaws.com/hi/4932478954--Hero_1.jpg</v>
      </c>
      <c r="V3168" s="51" t="s">
        <v>17454</v>
      </c>
      <c r="W3168" s="63" t="s">
        <v>4213</v>
      </c>
      <c r="X3168" s="64">
        <v>100</v>
      </c>
      <c r="Y3168" s="64">
        <v>110</v>
      </c>
      <c r="Z3168" s="64">
        <v>555</v>
      </c>
      <c r="AA3168" s="84">
        <v>1.742</v>
      </c>
      <c r="AB3168" s="85">
        <v>1</v>
      </c>
      <c r="AC3168" s="85">
        <v>1</v>
      </c>
    </row>
    <row r="3169" spans="1:29" ht="25.5">
      <c r="A3169" s="1"/>
      <c r="B3169" s="6" t="s">
        <v>8777</v>
      </c>
      <c r="C3169" s="6" t="s">
        <v>8778</v>
      </c>
      <c r="D3169" s="6" t="s">
        <v>8779</v>
      </c>
      <c r="E3169" s="49" t="s">
        <v>8802</v>
      </c>
      <c r="F3169" s="6" t="s">
        <v>60</v>
      </c>
      <c r="G3169" s="6" t="s">
        <v>60</v>
      </c>
      <c r="H3169" s="6" t="s">
        <v>60</v>
      </c>
      <c r="I3169" s="60" t="s">
        <v>17439</v>
      </c>
      <c r="J3169" s="49" t="s">
        <v>17440</v>
      </c>
      <c r="K3169" s="6" t="s">
        <v>17441</v>
      </c>
      <c r="L3169" s="29">
        <f>IF($J$6="с учетом НДС",VLOOKUP(I3169,LEGEND!B:E,4,0)*(1-M3169),VLOOKUP(I3169,LEGEND!B:E,4,0)*(1-M3169)/1.2)</f>
        <v>16100</v>
      </c>
      <c r="M3169" s="57">
        <f>IF(AND(B3169&lt;&gt;"1_Электроинструмент",B3169&lt;&gt;"2_Садовая техника"),$J$5,IF($J$4&lt;=20%,$J$4,IFERROR(VLOOKUP(S3169,LEGEND!$L$2:$M$5,2,FALSE),$J$4)))</f>
        <v>0</v>
      </c>
      <c r="N3169" s="48" t="s">
        <v>60</v>
      </c>
      <c r="O3169" s="6" t="s">
        <v>60</v>
      </c>
      <c r="P3169" s="49" t="s">
        <v>66</v>
      </c>
      <c r="Q3169" s="49" t="s">
        <v>67</v>
      </c>
      <c r="R3169" s="6" t="s">
        <v>60</v>
      </c>
      <c r="S3169" s="49" t="s">
        <v>60</v>
      </c>
      <c r="T3169" s="73" t="str">
        <f>IF(_xlfn.XLOOKUP(I3169,LEGEND!B:B,LEGEND!H:H)&lt;&gt;"-",HYPERLINK(_xlfn.XLOOKUP(I3169,LEGEND!B:B,LEGEND!H:H),"link"),_xlfn.XLOOKUP(I3169,LEGEND!B:B,LEGEND!H:H))</f>
        <v>link</v>
      </c>
      <c r="U3169" s="73" t="str">
        <f>HYPERLINK(_xlfn.XLOOKUP(I3169,LEGEND!B:B,LEGEND!I:I))</f>
        <v>https://milwaukee-media-images.s3.amazonaws.com/hi/4932472180--Hero_1.jpg</v>
      </c>
      <c r="V3169" s="51" t="s">
        <v>17442</v>
      </c>
      <c r="W3169" s="63" t="s">
        <v>4213</v>
      </c>
      <c r="X3169" s="64">
        <v>380</v>
      </c>
      <c r="Y3169" s="64">
        <v>60</v>
      </c>
      <c r="Z3169" s="64">
        <v>50</v>
      </c>
      <c r="AA3169" s="84">
        <v>0.35599999999999998</v>
      </c>
      <c r="AB3169" s="85">
        <v>1</v>
      </c>
      <c r="AC3169" s="85">
        <v>1</v>
      </c>
    </row>
    <row r="3170" spans="1:29" ht="15">
      <c r="A3170" s="1"/>
      <c r="B3170" s="6" t="s">
        <v>8777</v>
      </c>
      <c r="C3170" s="6" t="s">
        <v>8778</v>
      </c>
      <c r="D3170" s="6" t="s">
        <v>8779</v>
      </c>
      <c r="E3170" s="49" t="s">
        <v>8802</v>
      </c>
      <c r="F3170" s="6" t="s">
        <v>60</v>
      </c>
      <c r="G3170" s="6" t="s">
        <v>60</v>
      </c>
      <c r="H3170" s="6" t="s">
        <v>60</v>
      </c>
      <c r="I3170" s="60" t="s">
        <v>17455</v>
      </c>
      <c r="J3170" s="49" t="s">
        <v>17456</v>
      </c>
      <c r="K3170" s="6" t="s">
        <v>17457</v>
      </c>
      <c r="L3170" s="29">
        <f>IF($J$6="с учетом НДС",VLOOKUP(I3170,LEGEND!B:E,4,0)*(1-M3170),VLOOKUP(I3170,LEGEND!B:E,4,0)*(1-M3170)/1.2)</f>
        <v>16200</v>
      </c>
      <c r="M3170" s="57">
        <f>IF(AND(B3170&lt;&gt;"1_Электроинструмент",B3170&lt;&gt;"2_Садовая техника"),$J$5,IF($J$4&lt;=20%,$J$4,IFERROR(VLOOKUP(S3170,LEGEND!$L$2:$M$5,2,FALSE),$J$4)))</f>
        <v>0</v>
      </c>
      <c r="N3170" s="48" t="s">
        <v>60</v>
      </c>
      <c r="O3170" s="6" t="s">
        <v>60</v>
      </c>
      <c r="P3170" s="49" t="s">
        <v>66</v>
      </c>
      <c r="Q3170" s="49" t="s">
        <v>473</v>
      </c>
      <c r="R3170" s="6" t="s">
        <v>60</v>
      </c>
      <c r="S3170" s="49" t="s">
        <v>60</v>
      </c>
      <c r="T3170" s="73" t="str">
        <f>IF(_xlfn.XLOOKUP(I3170,LEGEND!B:B,LEGEND!H:H)&lt;&gt;"-",HYPERLINK(_xlfn.XLOOKUP(I3170,LEGEND!B:B,LEGEND!H:H),"link"),_xlfn.XLOOKUP(I3170,LEGEND!B:B,LEGEND!H:H))</f>
        <v>-</v>
      </c>
      <c r="U3170" s="73" t="str">
        <f>HYPERLINK(_xlfn.XLOOKUP(I3170,LEGEND!B:B,LEGEND!I:I))</f>
        <v>https://milwaukee-media-images.s3.amazonaws.com/hi/4932399711--Hero_1.jpg</v>
      </c>
      <c r="V3170" s="51" t="s">
        <v>17458</v>
      </c>
      <c r="W3170" s="63" t="s">
        <v>4213</v>
      </c>
      <c r="X3170" s="64">
        <v>550</v>
      </c>
      <c r="Y3170" s="64">
        <v>110</v>
      </c>
      <c r="Z3170" s="64">
        <v>100</v>
      </c>
      <c r="AA3170" s="84">
        <v>2.78</v>
      </c>
      <c r="AB3170" s="85">
        <v>1</v>
      </c>
      <c r="AC3170" s="85">
        <v>1</v>
      </c>
    </row>
    <row r="3171" spans="1:29" ht="15">
      <c r="A3171" s="1"/>
      <c r="B3171" s="6" t="s">
        <v>8777</v>
      </c>
      <c r="C3171" s="6" t="s">
        <v>8778</v>
      </c>
      <c r="D3171" s="6" t="s">
        <v>8779</v>
      </c>
      <c r="E3171" s="49" t="s">
        <v>8802</v>
      </c>
      <c r="F3171" s="6" t="s">
        <v>60</v>
      </c>
      <c r="G3171" s="6" t="s">
        <v>60</v>
      </c>
      <c r="H3171" s="6" t="s">
        <v>60</v>
      </c>
      <c r="I3171" s="60" t="s">
        <v>17459</v>
      </c>
      <c r="J3171" s="49" t="s">
        <v>17460</v>
      </c>
      <c r="K3171" s="6" t="s">
        <v>17461</v>
      </c>
      <c r="L3171" s="29">
        <f>IF($J$6="с учетом НДС",VLOOKUP(I3171,LEGEND!B:E,4,0)*(1-M3171),VLOOKUP(I3171,LEGEND!B:E,4,0)*(1-M3171)/1.2)</f>
        <v>16300</v>
      </c>
      <c r="M3171" s="57">
        <f>IF(AND(B3171&lt;&gt;"1_Электроинструмент",B3171&lt;&gt;"2_Садовая техника"),$J$5,IF($J$4&lt;=20%,$J$4,IFERROR(VLOOKUP(S3171,LEGEND!$L$2:$M$5,2,FALSE),$J$4)))</f>
        <v>0</v>
      </c>
      <c r="N3171" s="48" t="s">
        <v>60</v>
      </c>
      <c r="O3171" s="6" t="s">
        <v>60</v>
      </c>
      <c r="P3171" s="49" t="s">
        <v>66</v>
      </c>
      <c r="Q3171" s="49" t="s">
        <v>473</v>
      </c>
      <c r="R3171" s="6" t="s">
        <v>60</v>
      </c>
      <c r="S3171" s="49" t="s">
        <v>60</v>
      </c>
      <c r="T3171" s="73" t="str">
        <f>IF(_xlfn.XLOOKUP(I3171,LEGEND!B:B,LEGEND!H:H)&lt;&gt;"-",HYPERLINK(_xlfn.XLOOKUP(I3171,LEGEND!B:B,LEGEND!H:H),"link"),_xlfn.XLOOKUP(I3171,LEGEND!B:B,LEGEND!H:H))</f>
        <v>-</v>
      </c>
      <c r="U3171" s="73" t="str">
        <f>HYPERLINK(_xlfn.XLOOKUP(I3171,LEGEND!B:B,LEGEND!I:I))</f>
        <v>https://milwaukee-media-images.s3.amazonaws.com/hi/4932352632--Hero_1.jpg</v>
      </c>
      <c r="V3171" s="51" t="s">
        <v>17462</v>
      </c>
      <c r="W3171" s="63" t="s">
        <v>1189</v>
      </c>
      <c r="X3171" s="64">
        <v>190</v>
      </c>
      <c r="Y3171" s="64">
        <v>125</v>
      </c>
      <c r="Z3171" s="64">
        <v>125</v>
      </c>
      <c r="AA3171" s="84">
        <v>1.244</v>
      </c>
      <c r="AB3171" s="85">
        <v>1</v>
      </c>
      <c r="AC3171" s="85">
        <v>1</v>
      </c>
    </row>
    <row r="3172" spans="1:29" ht="25.5">
      <c r="A3172" s="1"/>
      <c r="B3172" s="6" t="s">
        <v>8777</v>
      </c>
      <c r="C3172" s="6" t="s">
        <v>8778</v>
      </c>
      <c r="D3172" s="6" t="s">
        <v>8779</v>
      </c>
      <c r="E3172" s="49" t="s">
        <v>8802</v>
      </c>
      <c r="F3172" s="6" t="s">
        <v>60</v>
      </c>
      <c r="G3172" s="6" t="s">
        <v>60</v>
      </c>
      <c r="H3172" s="6" t="s">
        <v>60</v>
      </c>
      <c r="I3172" s="60" t="s">
        <v>17463</v>
      </c>
      <c r="J3172" s="49" t="s">
        <v>17464</v>
      </c>
      <c r="K3172" s="6" t="s">
        <v>17465</v>
      </c>
      <c r="L3172" s="29">
        <f>IF($J$6="с учетом НДС",VLOOKUP(I3172,LEGEND!B:E,4,0)*(1-M3172),VLOOKUP(I3172,LEGEND!B:E,4,0)*(1-M3172)/1.2)</f>
        <v>16800</v>
      </c>
      <c r="M3172" s="57">
        <f>IF(AND(B3172&lt;&gt;"1_Электроинструмент",B3172&lt;&gt;"2_Садовая техника"),$J$5,IF($J$4&lt;=20%,$J$4,IFERROR(VLOOKUP(S3172,LEGEND!$L$2:$M$5,2,FALSE),$J$4)))</f>
        <v>0</v>
      </c>
      <c r="N3172" s="48" t="s">
        <v>60</v>
      </c>
      <c r="O3172" s="6" t="s">
        <v>60</v>
      </c>
      <c r="P3172" s="49" t="s">
        <v>66</v>
      </c>
      <c r="Q3172" s="49" t="s">
        <v>67</v>
      </c>
      <c r="R3172" s="6" t="s">
        <v>60</v>
      </c>
      <c r="S3172" s="49" t="s">
        <v>60</v>
      </c>
      <c r="T3172" s="73" t="str">
        <f>IF(_xlfn.XLOOKUP(I3172,LEGEND!B:B,LEGEND!H:H)&lt;&gt;"-",HYPERLINK(_xlfn.XLOOKUP(I3172,LEGEND!B:B,LEGEND!H:H),"link"),_xlfn.XLOOKUP(I3172,LEGEND!B:B,LEGEND!H:H))</f>
        <v>link</v>
      </c>
      <c r="U3172" s="73" t="str">
        <f>HYPERLINK(_xlfn.XLOOKUP(I3172,LEGEND!B:B,LEGEND!I:I))</f>
        <v>https://milwaukee-media-images.s3.amazonaws.com/hi/4932472190--Hero_1.jpg</v>
      </c>
      <c r="V3172" s="51" t="s">
        <v>17466</v>
      </c>
      <c r="W3172" s="63" t="s">
        <v>4213</v>
      </c>
      <c r="X3172" s="64">
        <v>535</v>
      </c>
      <c r="Y3172" s="64">
        <v>90</v>
      </c>
      <c r="Z3172" s="64">
        <v>70</v>
      </c>
      <c r="AA3172" s="84">
        <v>2.1920000000000002</v>
      </c>
      <c r="AB3172" s="85">
        <v>1</v>
      </c>
      <c r="AC3172" s="85">
        <v>1</v>
      </c>
    </row>
    <row r="3173" spans="1:29" ht="25.5">
      <c r="A3173" s="1"/>
      <c r="B3173" s="6" t="s">
        <v>8777</v>
      </c>
      <c r="C3173" s="6" t="s">
        <v>8778</v>
      </c>
      <c r="D3173" s="6" t="s">
        <v>8779</v>
      </c>
      <c r="E3173" s="49" t="s">
        <v>8802</v>
      </c>
      <c r="F3173" s="6" t="s">
        <v>60</v>
      </c>
      <c r="G3173" s="6" t="s">
        <v>60</v>
      </c>
      <c r="H3173" s="6" t="s">
        <v>60</v>
      </c>
      <c r="I3173" s="60" t="s">
        <v>17467</v>
      </c>
      <c r="J3173" s="49" t="s">
        <v>17468</v>
      </c>
      <c r="K3173" s="6" t="s">
        <v>17469</v>
      </c>
      <c r="L3173" s="29">
        <f>IF($J$6="с учетом НДС",VLOOKUP(I3173,LEGEND!B:E,4,0)*(1-M3173),VLOOKUP(I3173,LEGEND!B:E,4,0)*(1-M3173)/1.2)</f>
        <v>17000</v>
      </c>
      <c r="M3173" s="57">
        <f>IF(AND(B3173&lt;&gt;"1_Электроинструмент",B3173&lt;&gt;"2_Садовая техника"),$J$5,IF($J$4&lt;=20%,$J$4,IFERROR(VLOOKUP(S3173,LEGEND!$L$2:$M$5,2,FALSE),$J$4)))</f>
        <v>0</v>
      </c>
      <c r="N3173" s="48" t="s">
        <v>60</v>
      </c>
      <c r="O3173" s="6" t="s">
        <v>60</v>
      </c>
      <c r="P3173" s="49" t="s">
        <v>66</v>
      </c>
      <c r="Q3173" s="49" t="s">
        <v>473</v>
      </c>
      <c r="R3173" s="6" t="s">
        <v>60</v>
      </c>
      <c r="S3173" s="49" t="s">
        <v>60</v>
      </c>
      <c r="T3173" s="73" t="str">
        <f>IF(_xlfn.XLOOKUP(I3173,LEGEND!B:B,LEGEND!H:H)&lt;&gt;"-",HYPERLINK(_xlfn.XLOOKUP(I3173,LEGEND!B:B,LEGEND!H:H),"link"),_xlfn.XLOOKUP(I3173,LEGEND!B:B,LEGEND!H:H))</f>
        <v>link</v>
      </c>
      <c r="U3173" s="73" t="str">
        <f>HYPERLINK(_xlfn.XLOOKUP(I3173,LEGEND!B:B,LEGEND!I:I))</f>
        <v>https://milwaukee-media-images.s3.amazonaws.com/hi/4932472192--Hero_1.jpg</v>
      </c>
      <c r="V3173" s="51" t="s">
        <v>17470</v>
      </c>
      <c r="W3173" s="63" t="s">
        <v>4213</v>
      </c>
      <c r="X3173" s="64">
        <v>530</v>
      </c>
      <c r="Y3173" s="64">
        <v>75</v>
      </c>
      <c r="Z3173" s="64">
        <v>65</v>
      </c>
      <c r="AA3173" s="84">
        <v>2.4220000000000002</v>
      </c>
      <c r="AB3173" s="85">
        <v>1</v>
      </c>
      <c r="AC3173" s="85">
        <v>1</v>
      </c>
    </row>
    <row r="3174" spans="1:29" ht="25.5">
      <c r="A3174" s="1"/>
      <c r="B3174" s="6" t="s">
        <v>8777</v>
      </c>
      <c r="C3174" s="6" t="s">
        <v>8778</v>
      </c>
      <c r="D3174" s="6" t="s">
        <v>8779</v>
      </c>
      <c r="E3174" s="49" t="s">
        <v>8802</v>
      </c>
      <c r="F3174" s="6" t="s">
        <v>60</v>
      </c>
      <c r="G3174" s="6" t="s">
        <v>60</v>
      </c>
      <c r="H3174" s="6" t="s">
        <v>60</v>
      </c>
      <c r="I3174" s="60" t="s">
        <v>17471</v>
      </c>
      <c r="J3174" s="49" t="s">
        <v>17472</v>
      </c>
      <c r="K3174" s="6" t="s">
        <v>17473</v>
      </c>
      <c r="L3174" s="29">
        <f>IF($J$6="с учетом НДС",VLOOKUP(I3174,LEGEND!B:E,4,0)*(1-M3174),VLOOKUP(I3174,LEGEND!B:E,4,0)*(1-M3174)/1.2)</f>
        <v>17200</v>
      </c>
      <c r="M3174" s="57">
        <f>IF(AND(B3174&lt;&gt;"1_Электроинструмент",B3174&lt;&gt;"2_Садовая техника"),$J$5,IF($J$4&lt;=20%,$J$4,IFERROR(VLOOKUP(S3174,LEGEND!$L$2:$M$5,2,FALSE),$J$4)))</f>
        <v>0</v>
      </c>
      <c r="N3174" s="48" t="s">
        <v>60</v>
      </c>
      <c r="O3174" s="6" t="s">
        <v>60</v>
      </c>
      <c r="P3174" s="49" t="s">
        <v>66</v>
      </c>
      <c r="Q3174" s="49" t="s">
        <v>473</v>
      </c>
      <c r="R3174" s="6" t="s">
        <v>60</v>
      </c>
      <c r="S3174" s="49" t="s">
        <v>60</v>
      </c>
      <c r="T3174" s="73" t="str">
        <f>IF(_xlfn.XLOOKUP(I3174,LEGEND!B:B,LEGEND!H:H)&lt;&gt;"-",HYPERLINK(_xlfn.XLOOKUP(I3174,LEGEND!B:B,LEGEND!H:H),"link"),_xlfn.XLOOKUP(I3174,LEGEND!B:B,LEGEND!H:H))</f>
        <v>link</v>
      </c>
      <c r="U3174" s="73" t="str">
        <f>HYPERLINK(_xlfn.XLOOKUP(I3174,LEGEND!B:B,LEGEND!I:I))</f>
        <v>https://milwaukee-media-images.s3.amazonaws.com/hi/4932472189--Hero_1.jpg</v>
      </c>
      <c r="V3174" s="51" t="s">
        <v>17474</v>
      </c>
      <c r="W3174" s="63" t="s">
        <v>4213</v>
      </c>
      <c r="X3174" s="64">
        <v>550</v>
      </c>
      <c r="Y3174" s="64">
        <v>100</v>
      </c>
      <c r="Z3174" s="64">
        <v>115</v>
      </c>
      <c r="AA3174" s="84">
        <v>1.98</v>
      </c>
      <c r="AB3174" s="85">
        <v>1</v>
      </c>
      <c r="AC3174" s="85">
        <v>1</v>
      </c>
    </row>
    <row r="3175" spans="1:29" ht="15">
      <c r="A3175" s="1"/>
      <c r="B3175" s="6" t="s">
        <v>8777</v>
      </c>
      <c r="C3175" s="6" t="s">
        <v>8778</v>
      </c>
      <c r="D3175" s="6" t="s">
        <v>8779</v>
      </c>
      <c r="E3175" s="49" t="s">
        <v>8802</v>
      </c>
      <c r="F3175" s="6" t="s">
        <v>60</v>
      </c>
      <c r="G3175" s="6" t="s">
        <v>60</v>
      </c>
      <c r="H3175" s="6" t="s">
        <v>60</v>
      </c>
      <c r="I3175" s="60" t="s">
        <v>17483</v>
      </c>
      <c r="J3175" s="49" t="s">
        <v>17484</v>
      </c>
      <c r="K3175" s="6" t="s">
        <v>17485</v>
      </c>
      <c r="L3175" s="29">
        <f>IF($J$6="с учетом НДС",VLOOKUP(I3175,LEGEND!B:E,4,0)*(1-M3175),VLOOKUP(I3175,LEGEND!B:E,4,0)*(1-M3175)/1.2)</f>
        <v>17500</v>
      </c>
      <c r="M3175" s="57">
        <f>IF(AND(B3175&lt;&gt;"1_Электроинструмент",B3175&lt;&gt;"2_Садовая техника"),$J$5,IF($J$4&lt;=20%,$J$4,IFERROR(VLOOKUP(S3175,LEGEND!$L$2:$M$5,2,FALSE),$J$4)))</f>
        <v>0</v>
      </c>
      <c r="N3175" s="48" t="s">
        <v>60</v>
      </c>
      <c r="O3175" s="6" t="s">
        <v>60</v>
      </c>
      <c r="P3175" s="49" t="s">
        <v>66</v>
      </c>
      <c r="Q3175" s="49" t="s">
        <v>473</v>
      </c>
      <c r="R3175" s="6" t="s">
        <v>60</v>
      </c>
      <c r="S3175" s="49" t="s">
        <v>60</v>
      </c>
      <c r="T3175" s="73" t="str">
        <f>IF(_xlfn.XLOOKUP(I3175,LEGEND!B:B,LEGEND!H:H)&lt;&gt;"-",HYPERLINK(_xlfn.XLOOKUP(I3175,LEGEND!B:B,LEGEND!H:H),"link"),_xlfn.XLOOKUP(I3175,LEGEND!B:B,LEGEND!H:H))</f>
        <v>-</v>
      </c>
      <c r="U3175" s="73" t="str">
        <f>HYPERLINK(_xlfn.XLOOKUP(I3175,LEGEND!B:B,LEGEND!I:I))</f>
        <v>https://milwaukee-media-images.s3.amazonaws.com/hi/4932352633--Hero_1.jpg</v>
      </c>
      <c r="V3175" s="51" t="s">
        <v>17486</v>
      </c>
      <c r="W3175" s="63" t="s">
        <v>1189</v>
      </c>
      <c r="X3175" s="64">
        <v>190</v>
      </c>
      <c r="Y3175" s="64">
        <v>130</v>
      </c>
      <c r="Z3175" s="64">
        <v>130</v>
      </c>
      <c r="AA3175" s="84">
        <v>1.5920000000000001</v>
      </c>
      <c r="AB3175" s="85">
        <v>1</v>
      </c>
      <c r="AC3175" s="85">
        <v>1</v>
      </c>
    </row>
    <row r="3176" spans="1:29" ht="15">
      <c r="A3176" s="1"/>
      <c r="B3176" s="6" t="s">
        <v>8777</v>
      </c>
      <c r="C3176" s="6" t="s">
        <v>8778</v>
      </c>
      <c r="D3176" s="6" t="s">
        <v>8779</v>
      </c>
      <c r="E3176" s="49" t="s">
        <v>8802</v>
      </c>
      <c r="F3176" s="6" t="s">
        <v>60</v>
      </c>
      <c r="G3176" s="6" t="s">
        <v>60</v>
      </c>
      <c r="H3176" s="6" t="s">
        <v>60</v>
      </c>
      <c r="I3176" s="60" t="s">
        <v>17487</v>
      </c>
      <c r="J3176" s="49" t="s">
        <v>17488</v>
      </c>
      <c r="K3176" s="6" t="s">
        <v>17489</v>
      </c>
      <c r="L3176" s="29">
        <f>IF($J$6="с учетом НДС",VLOOKUP(I3176,LEGEND!B:E,4,0)*(1-M3176),VLOOKUP(I3176,LEGEND!B:E,4,0)*(1-M3176)/1.2)</f>
        <v>17500</v>
      </c>
      <c r="M3176" s="57">
        <f>IF(AND(B3176&lt;&gt;"1_Электроинструмент",B3176&lt;&gt;"2_Садовая техника"),$J$5,IF($J$4&lt;=20%,$J$4,IFERROR(VLOOKUP(S3176,LEGEND!$L$2:$M$5,2,FALSE),$J$4)))</f>
        <v>0</v>
      </c>
      <c r="N3176" s="48" t="s">
        <v>60</v>
      </c>
      <c r="O3176" s="6" t="s">
        <v>60</v>
      </c>
      <c r="P3176" s="49" t="s">
        <v>66</v>
      </c>
      <c r="Q3176" s="49" t="s">
        <v>473</v>
      </c>
      <c r="R3176" s="6" t="s">
        <v>60</v>
      </c>
      <c r="S3176" s="49" t="s">
        <v>60</v>
      </c>
      <c r="T3176" s="73" t="str">
        <f>IF(_xlfn.XLOOKUP(I3176,LEGEND!B:B,LEGEND!H:H)&lt;&gt;"-",HYPERLINK(_xlfn.XLOOKUP(I3176,LEGEND!B:B,LEGEND!H:H),"link"),_xlfn.XLOOKUP(I3176,LEGEND!B:B,LEGEND!H:H))</f>
        <v>-</v>
      </c>
      <c r="U3176" s="73" t="str">
        <f>HYPERLINK(_xlfn.XLOOKUP(I3176,LEGEND!B:B,LEGEND!I:I))</f>
        <v>https://milwaukee-media-images.s3.amazonaws.com/hi/4932399712--Hero_1.jpg</v>
      </c>
      <c r="V3176" s="51" t="s">
        <v>17490</v>
      </c>
      <c r="W3176" s="63" t="s">
        <v>17346</v>
      </c>
      <c r="X3176" s="64">
        <v>550</v>
      </c>
      <c r="Y3176" s="64">
        <v>200</v>
      </c>
      <c r="Z3176" s="64">
        <v>190</v>
      </c>
      <c r="AA3176" s="84">
        <v>3.36</v>
      </c>
      <c r="AB3176" s="85">
        <v>1</v>
      </c>
      <c r="AC3176" s="85">
        <v>1</v>
      </c>
    </row>
    <row r="3177" spans="1:29" ht="25.5">
      <c r="A3177" s="1"/>
      <c r="B3177" s="6" t="s">
        <v>8777</v>
      </c>
      <c r="C3177" s="6" t="s">
        <v>8778</v>
      </c>
      <c r="D3177" s="6" t="s">
        <v>8779</v>
      </c>
      <c r="E3177" s="49" t="s">
        <v>8802</v>
      </c>
      <c r="F3177" s="6" t="s">
        <v>60</v>
      </c>
      <c r="G3177" s="6" t="s">
        <v>60</v>
      </c>
      <c r="H3177" s="6" t="s">
        <v>60</v>
      </c>
      <c r="I3177" s="60" t="s">
        <v>17495</v>
      </c>
      <c r="J3177" s="49" t="s">
        <v>17496</v>
      </c>
      <c r="K3177" s="6" t="s">
        <v>17497</v>
      </c>
      <c r="L3177" s="29">
        <f>IF($J$6="с учетом НДС",VLOOKUP(I3177,LEGEND!B:E,4,0)*(1-M3177),VLOOKUP(I3177,LEGEND!B:E,4,0)*(1-M3177)/1.2)</f>
        <v>18200</v>
      </c>
      <c r="M3177" s="57">
        <f>IF(AND(B3177&lt;&gt;"1_Электроинструмент",B3177&lt;&gt;"2_Садовая техника"),$J$5,IF($J$4&lt;=20%,$J$4,IFERROR(VLOOKUP(S3177,LEGEND!$L$2:$M$5,2,FALSE),$J$4)))</f>
        <v>0</v>
      </c>
      <c r="N3177" s="48" t="s">
        <v>60</v>
      </c>
      <c r="O3177" s="6" t="s">
        <v>60</v>
      </c>
      <c r="P3177" s="49" t="s">
        <v>66</v>
      </c>
      <c r="Q3177" s="49" t="s">
        <v>473</v>
      </c>
      <c r="R3177" s="6" t="s">
        <v>60</v>
      </c>
      <c r="S3177" s="49" t="s">
        <v>60</v>
      </c>
      <c r="T3177" s="73" t="str">
        <f>IF(_xlfn.XLOOKUP(I3177,LEGEND!B:B,LEGEND!H:H)&lt;&gt;"-",HYPERLINK(_xlfn.XLOOKUP(I3177,LEGEND!B:B,LEGEND!H:H),"link"),_xlfn.XLOOKUP(I3177,LEGEND!B:B,LEGEND!H:H))</f>
        <v>link</v>
      </c>
      <c r="U3177" s="73" t="str">
        <f>HYPERLINK(_xlfn.XLOOKUP(I3177,LEGEND!B:B,LEGEND!I:I))</f>
        <v>https://milwaukee-media-images.s3.amazonaws.com/hi/4932472191--Hero_1.jpg</v>
      </c>
      <c r="V3177" s="51" t="s">
        <v>17498</v>
      </c>
      <c r="W3177" s="63" t="s">
        <v>4213</v>
      </c>
      <c r="X3177" s="64">
        <v>100</v>
      </c>
      <c r="Y3177" s="64">
        <v>110</v>
      </c>
      <c r="Z3177" s="64">
        <v>550</v>
      </c>
      <c r="AA3177" s="84">
        <v>2.2999999999999998</v>
      </c>
      <c r="AB3177" s="85">
        <v>1</v>
      </c>
      <c r="AC3177" s="85">
        <v>1</v>
      </c>
    </row>
    <row r="3178" spans="1:29" ht="15">
      <c r="A3178" s="1"/>
      <c r="B3178" s="6" t="s">
        <v>8777</v>
      </c>
      <c r="C3178" s="6" t="s">
        <v>8778</v>
      </c>
      <c r="D3178" s="6" t="s">
        <v>8779</v>
      </c>
      <c r="E3178" s="49" t="s">
        <v>8802</v>
      </c>
      <c r="F3178" s="6" t="s">
        <v>60</v>
      </c>
      <c r="G3178" s="6" t="s">
        <v>60</v>
      </c>
      <c r="H3178" s="6" t="s">
        <v>60</v>
      </c>
      <c r="I3178" s="60" t="s">
        <v>17499</v>
      </c>
      <c r="J3178" s="49" t="s">
        <v>17500</v>
      </c>
      <c r="K3178" s="6" t="s">
        <v>17501</v>
      </c>
      <c r="L3178" s="29">
        <f>IF($J$6="с учетом НДС",VLOOKUP(I3178,LEGEND!B:E,4,0)*(1-M3178),VLOOKUP(I3178,LEGEND!B:E,4,0)*(1-M3178)/1.2)</f>
        <v>18300</v>
      </c>
      <c r="M3178" s="57">
        <f>IF(AND(B3178&lt;&gt;"1_Электроинструмент",B3178&lt;&gt;"2_Садовая техника"),$J$5,IF($J$4&lt;=20%,$J$4,IFERROR(VLOOKUP(S3178,LEGEND!$L$2:$M$5,2,FALSE),$J$4)))</f>
        <v>0</v>
      </c>
      <c r="N3178" s="48" t="s">
        <v>60</v>
      </c>
      <c r="O3178" s="6" t="s">
        <v>60</v>
      </c>
      <c r="P3178" s="49" t="s">
        <v>66</v>
      </c>
      <c r="Q3178" s="49" t="s">
        <v>473</v>
      </c>
      <c r="R3178" s="6" t="s">
        <v>60</v>
      </c>
      <c r="S3178" s="49" t="s">
        <v>60</v>
      </c>
      <c r="T3178" s="73" t="str">
        <f>IF(_xlfn.XLOOKUP(I3178,LEGEND!B:B,LEGEND!H:H)&lt;&gt;"-",HYPERLINK(_xlfn.XLOOKUP(I3178,LEGEND!B:B,LEGEND!H:H),"link"),_xlfn.XLOOKUP(I3178,LEGEND!B:B,LEGEND!H:H))</f>
        <v>-</v>
      </c>
      <c r="U3178" s="73" t="str">
        <f>HYPERLINK(_xlfn.XLOOKUP(I3178,LEGEND!B:B,LEGEND!I:I))</f>
        <v>https://milwaukee-media-images.s3.amazonaws.com/hi/4932399713--Hero_1.jpg</v>
      </c>
      <c r="V3178" s="51" t="s">
        <v>17502</v>
      </c>
      <c r="W3178" s="63" t="s">
        <v>4213</v>
      </c>
      <c r="X3178" s="64">
        <v>550</v>
      </c>
      <c r="Y3178" s="64">
        <v>200</v>
      </c>
      <c r="Z3178" s="64">
        <v>19</v>
      </c>
      <c r="AA3178" s="84">
        <v>3.7360000000000002</v>
      </c>
      <c r="AB3178" s="85">
        <v>1</v>
      </c>
      <c r="AC3178" s="85">
        <v>1</v>
      </c>
    </row>
    <row r="3179" spans="1:29" ht="25.5">
      <c r="A3179" s="1"/>
      <c r="B3179" s="6" t="s">
        <v>8777</v>
      </c>
      <c r="C3179" s="6" t="s">
        <v>8778</v>
      </c>
      <c r="D3179" s="6" t="s">
        <v>8779</v>
      </c>
      <c r="E3179" s="49" t="s">
        <v>8802</v>
      </c>
      <c r="F3179" s="6" t="s">
        <v>60</v>
      </c>
      <c r="G3179" s="6" t="s">
        <v>60</v>
      </c>
      <c r="H3179" s="6" t="s">
        <v>60</v>
      </c>
      <c r="I3179" s="60" t="s">
        <v>17503</v>
      </c>
      <c r="J3179" s="49" t="s">
        <v>17504</v>
      </c>
      <c r="K3179" s="6" t="s">
        <v>17505</v>
      </c>
      <c r="L3179" s="29">
        <f>IF($J$6="с учетом НДС",VLOOKUP(I3179,LEGEND!B:E,4,0)*(1-M3179),VLOOKUP(I3179,LEGEND!B:E,4,0)*(1-M3179)/1.2)</f>
        <v>18600</v>
      </c>
      <c r="M3179" s="57">
        <f>IF(AND(B3179&lt;&gt;"1_Электроинструмент",B3179&lt;&gt;"2_Садовая техника"),$J$5,IF($J$4&lt;=20%,$J$4,IFERROR(VLOOKUP(S3179,LEGEND!$L$2:$M$5,2,FALSE),$J$4)))</f>
        <v>0</v>
      </c>
      <c r="N3179" s="48" t="s">
        <v>60</v>
      </c>
      <c r="O3179" s="6" t="s">
        <v>60</v>
      </c>
      <c r="P3179" s="49" t="s">
        <v>1556</v>
      </c>
      <c r="Q3179" s="49" t="s">
        <v>473</v>
      </c>
      <c r="R3179" s="6" t="s">
        <v>60</v>
      </c>
      <c r="S3179" s="49" t="s">
        <v>60</v>
      </c>
      <c r="T3179" s="73" t="str">
        <f>IF(_xlfn.XLOOKUP(I3179,LEGEND!B:B,LEGEND!H:H)&lt;&gt;"-",HYPERLINK(_xlfn.XLOOKUP(I3179,LEGEND!B:B,LEGEND!H:H),"link"),_xlfn.XLOOKUP(I3179,LEGEND!B:B,LEGEND!H:H))</f>
        <v>-</v>
      </c>
      <c r="U3179" s="73" t="str">
        <f>HYPERLINK(_xlfn.XLOOKUP(I3179,LEGEND!B:B,LEGEND!I:I))</f>
        <v>-</v>
      </c>
      <c r="V3179" s="51" t="s">
        <v>17506</v>
      </c>
      <c r="W3179" s="63" t="s">
        <v>4213</v>
      </c>
      <c r="X3179" s="64">
        <v>550</v>
      </c>
      <c r="Y3179" s="64">
        <v>190</v>
      </c>
      <c r="Z3179" s="64">
        <v>200</v>
      </c>
      <c r="AA3179" s="84">
        <v>3.7250000000000001</v>
      </c>
      <c r="AB3179" s="85">
        <v>1</v>
      </c>
      <c r="AC3179" s="85">
        <v>1</v>
      </c>
    </row>
    <row r="3180" spans="1:29" ht="25.5">
      <c r="A3180" s="1"/>
      <c r="B3180" s="6" t="s">
        <v>8777</v>
      </c>
      <c r="C3180" s="6" t="s">
        <v>8778</v>
      </c>
      <c r="D3180" s="6" t="s">
        <v>8779</v>
      </c>
      <c r="E3180" s="49" t="s">
        <v>8802</v>
      </c>
      <c r="F3180" s="6" t="s">
        <v>60</v>
      </c>
      <c r="G3180" s="6" t="s">
        <v>60</v>
      </c>
      <c r="H3180" s="6" t="s">
        <v>60</v>
      </c>
      <c r="I3180" s="60" t="s">
        <v>17507</v>
      </c>
      <c r="J3180" s="49" t="s">
        <v>17508</v>
      </c>
      <c r="K3180" s="6" t="s">
        <v>17509</v>
      </c>
      <c r="L3180" s="29">
        <f>IF($J$6="с учетом НДС",VLOOKUP(I3180,LEGEND!B:E,4,0)*(1-M3180),VLOOKUP(I3180,LEGEND!B:E,4,0)*(1-M3180)/1.2)</f>
        <v>18600</v>
      </c>
      <c r="M3180" s="57">
        <f>IF(AND(B3180&lt;&gt;"1_Электроинструмент",B3180&lt;&gt;"2_Садовая техника"),$J$5,IF($J$4&lt;=20%,$J$4,IFERROR(VLOOKUP(S3180,LEGEND!$L$2:$M$5,2,FALSE),$J$4)))</f>
        <v>0</v>
      </c>
      <c r="N3180" s="48" t="s">
        <v>60</v>
      </c>
      <c r="O3180" s="6" t="s">
        <v>60</v>
      </c>
      <c r="P3180" s="49" t="s">
        <v>66</v>
      </c>
      <c r="Q3180" s="49" t="s">
        <v>67</v>
      </c>
      <c r="R3180" s="6" t="s">
        <v>60</v>
      </c>
      <c r="S3180" s="49" t="s">
        <v>60</v>
      </c>
      <c r="T3180" s="73" t="str">
        <f>IF(_xlfn.XLOOKUP(I3180,LEGEND!B:B,LEGEND!H:H)&lt;&gt;"-",HYPERLINK(_xlfn.XLOOKUP(I3180,LEGEND!B:B,LEGEND!H:H),"link"),_xlfn.XLOOKUP(I3180,LEGEND!B:B,LEGEND!H:H))</f>
        <v>link</v>
      </c>
      <c r="U3180" s="73" t="str">
        <f>HYPERLINK(_xlfn.XLOOKUP(I3180,LEGEND!B:B,LEGEND!I:I))</f>
        <v>https://milwaukee-media-images.s3.amazonaws.com/hi/4932472193--Hero_1.jpg</v>
      </c>
      <c r="V3180" s="51" t="s">
        <v>17510</v>
      </c>
      <c r="W3180" s="63" t="s">
        <v>4213</v>
      </c>
      <c r="X3180" s="64">
        <v>530</v>
      </c>
      <c r="Y3180" s="64">
        <v>110</v>
      </c>
      <c r="Z3180" s="64">
        <v>90</v>
      </c>
      <c r="AA3180" s="84">
        <v>2.726</v>
      </c>
      <c r="AB3180" s="85">
        <v>1</v>
      </c>
      <c r="AC3180" s="85">
        <v>1</v>
      </c>
    </row>
    <row r="3181" spans="1:29" ht="25.5">
      <c r="A3181" s="1"/>
      <c r="B3181" s="6" t="s">
        <v>8777</v>
      </c>
      <c r="C3181" s="6" t="s">
        <v>8778</v>
      </c>
      <c r="D3181" s="6" t="s">
        <v>8779</v>
      </c>
      <c r="E3181" s="49" t="s">
        <v>8802</v>
      </c>
      <c r="F3181" s="6" t="s">
        <v>60</v>
      </c>
      <c r="G3181" s="6" t="s">
        <v>60</v>
      </c>
      <c r="H3181" s="6" t="s">
        <v>60</v>
      </c>
      <c r="I3181" s="60" t="s">
        <v>17511</v>
      </c>
      <c r="J3181" s="49" t="s">
        <v>17512</v>
      </c>
      <c r="K3181" s="6" t="s">
        <v>17513</v>
      </c>
      <c r="L3181" s="29">
        <f>IF($J$6="с учетом НДС",VLOOKUP(I3181,LEGEND!B:E,4,0)*(1-M3181),VLOOKUP(I3181,LEGEND!B:E,4,0)*(1-M3181)/1.2)</f>
        <v>20000</v>
      </c>
      <c r="M3181" s="57">
        <f>IF(AND(B3181&lt;&gt;"1_Электроинструмент",B3181&lt;&gt;"2_Садовая техника"),$J$5,IF($J$4&lt;=20%,$J$4,IFERROR(VLOOKUP(S3181,LEGEND!$L$2:$M$5,2,FALSE),$J$4)))</f>
        <v>0</v>
      </c>
      <c r="N3181" s="48" t="s">
        <v>60</v>
      </c>
      <c r="O3181" s="6" t="s">
        <v>60</v>
      </c>
      <c r="P3181" s="49" t="s">
        <v>66</v>
      </c>
      <c r="Q3181" s="49" t="s">
        <v>67</v>
      </c>
      <c r="R3181" s="6" t="s">
        <v>60</v>
      </c>
      <c r="S3181" s="49" t="s">
        <v>60</v>
      </c>
      <c r="T3181" s="73" t="str">
        <f>IF(_xlfn.XLOOKUP(I3181,LEGEND!B:B,LEGEND!H:H)&lt;&gt;"-",HYPERLINK(_xlfn.XLOOKUP(I3181,LEGEND!B:B,LEGEND!H:H),"link"),_xlfn.XLOOKUP(I3181,LEGEND!B:B,LEGEND!H:H))</f>
        <v>-</v>
      </c>
      <c r="U3181" s="73" t="str">
        <f>HYPERLINK(_xlfn.XLOOKUP(I3181,LEGEND!B:B,LEGEND!I:I))</f>
        <v>https://milwaukee-media-images.s3.amazonaws.com/hi/4932399166--Hero_1.jpg</v>
      </c>
      <c r="V3181" s="51" t="s">
        <v>17514</v>
      </c>
      <c r="W3181" s="63" t="s">
        <v>1189</v>
      </c>
      <c r="X3181" s="64">
        <v>575</v>
      </c>
      <c r="Y3181" s="64">
        <v>120</v>
      </c>
      <c r="Z3181" s="64">
        <v>120</v>
      </c>
      <c r="AA3181" s="84">
        <v>2.68</v>
      </c>
      <c r="AB3181" s="85">
        <v>1</v>
      </c>
      <c r="AC3181" s="85">
        <v>1</v>
      </c>
    </row>
    <row r="3182" spans="1:29" ht="25.5">
      <c r="A3182" s="1"/>
      <c r="B3182" s="6" t="s">
        <v>8777</v>
      </c>
      <c r="C3182" s="6" t="s">
        <v>8778</v>
      </c>
      <c r="D3182" s="6" t="s">
        <v>8779</v>
      </c>
      <c r="E3182" s="49" t="s">
        <v>8802</v>
      </c>
      <c r="F3182" s="6" t="s">
        <v>60</v>
      </c>
      <c r="G3182" s="6" t="s">
        <v>60</v>
      </c>
      <c r="H3182" s="6" t="s">
        <v>60</v>
      </c>
      <c r="I3182" s="60" t="s">
        <v>17515</v>
      </c>
      <c r="J3182" s="49" t="s">
        <v>17516</v>
      </c>
      <c r="K3182" s="6" t="s">
        <v>17517</v>
      </c>
      <c r="L3182" s="29">
        <f>IF($J$6="с учетом НДС",VLOOKUP(I3182,LEGEND!B:E,4,0)*(1-M3182),VLOOKUP(I3182,LEGEND!B:E,4,0)*(1-M3182)/1.2)</f>
        <v>20800</v>
      </c>
      <c r="M3182" s="57">
        <f>IF(AND(B3182&lt;&gt;"1_Электроинструмент",B3182&lt;&gt;"2_Садовая техника"),$J$5,IF($J$4&lt;=20%,$J$4,IFERROR(VLOOKUP(S3182,LEGEND!$L$2:$M$5,2,FALSE),$J$4)))</f>
        <v>0</v>
      </c>
      <c r="N3182" s="48" t="s">
        <v>60</v>
      </c>
      <c r="O3182" s="6" t="s">
        <v>60</v>
      </c>
      <c r="P3182" s="49" t="s">
        <v>66</v>
      </c>
      <c r="Q3182" s="49" t="s">
        <v>67</v>
      </c>
      <c r="R3182" s="6" t="s">
        <v>60</v>
      </c>
      <c r="S3182" s="49" t="s">
        <v>60</v>
      </c>
      <c r="T3182" s="73" t="str">
        <f>IF(_xlfn.XLOOKUP(I3182,LEGEND!B:B,LEGEND!H:H)&lt;&gt;"-",HYPERLINK(_xlfn.XLOOKUP(I3182,LEGEND!B:B,LEGEND!H:H),"link"),_xlfn.XLOOKUP(I3182,LEGEND!B:B,LEGEND!H:H))</f>
        <v>-</v>
      </c>
      <c r="U3182" s="73" t="str">
        <f>HYPERLINK(_xlfn.XLOOKUP(I3182,LEGEND!B:B,LEGEND!I:I))</f>
        <v>https://milwaukee-media-images.s3.amazonaws.com/hi/4932399714--Hero_1.jpg</v>
      </c>
      <c r="V3182" s="51" t="s">
        <v>17518</v>
      </c>
      <c r="W3182" s="63" t="s">
        <v>4213</v>
      </c>
      <c r="X3182" s="64">
        <v>550</v>
      </c>
      <c r="Y3182" s="64">
        <v>200</v>
      </c>
      <c r="Z3182" s="64">
        <v>190</v>
      </c>
      <c r="AA3182" s="84">
        <v>4.125</v>
      </c>
      <c r="AB3182" s="85">
        <v>1</v>
      </c>
      <c r="AC3182" s="85">
        <v>1</v>
      </c>
    </row>
    <row r="3183" spans="1:29" ht="25.5">
      <c r="A3183" s="1"/>
      <c r="B3183" s="6" t="s">
        <v>8777</v>
      </c>
      <c r="C3183" s="6" t="s">
        <v>8778</v>
      </c>
      <c r="D3183" s="6" t="s">
        <v>8779</v>
      </c>
      <c r="E3183" s="49" t="s">
        <v>8802</v>
      </c>
      <c r="F3183" s="6" t="s">
        <v>60</v>
      </c>
      <c r="G3183" s="6" t="s">
        <v>60</v>
      </c>
      <c r="H3183" s="6" t="s">
        <v>60</v>
      </c>
      <c r="I3183" s="60" t="s">
        <v>17519</v>
      </c>
      <c r="J3183" s="49" t="s">
        <v>17520</v>
      </c>
      <c r="K3183" s="6" t="s">
        <v>17521</v>
      </c>
      <c r="L3183" s="29">
        <f>IF($J$6="с учетом НДС",VLOOKUP(I3183,LEGEND!B:E,4,0)*(1-M3183),VLOOKUP(I3183,LEGEND!B:E,4,0)*(1-M3183)/1.2)</f>
        <v>21000</v>
      </c>
      <c r="M3183" s="57">
        <f>IF(AND(B3183&lt;&gt;"1_Электроинструмент",B3183&lt;&gt;"2_Садовая техника"),$J$5,IF($J$4&lt;=20%,$J$4,IFERROR(VLOOKUP(S3183,LEGEND!$L$2:$M$5,2,FALSE),$J$4)))</f>
        <v>0</v>
      </c>
      <c r="N3183" s="48" t="s">
        <v>60</v>
      </c>
      <c r="O3183" s="6" t="s">
        <v>60</v>
      </c>
      <c r="P3183" s="49" t="s">
        <v>66</v>
      </c>
      <c r="Q3183" s="49" t="s">
        <v>67</v>
      </c>
      <c r="R3183" s="6" t="s">
        <v>60</v>
      </c>
      <c r="S3183" s="49" t="s">
        <v>60</v>
      </c>
      <c r="T3183" s="73" t="str">
        <f>IF(_xlfn.XLOOKUP(I3183,LEGEND!B:B,LEGEND!H:H)&lt;&gt;"-",HYPERLINK(_xlfn.XLOOKUP(I3183,LEGEND!B:B,LEGEND!H:H),"link"),_xlfn.XLOOKUP(I3183,LEGEND!B:B,LEGEND!H:H))</f>
        <v>link</v>
      </c>
      <c r="U3183" s="73" t="str">
        <f>HYPERLINK(_xlfn.XLOOKUP(I3183,LEGEND!B:B,LEGEND!I:I))</f>
        <v>https://milwaukee-media-images.s3.amazonaws.com/hi/4932472195--Hero_1.jpg</v>
      </c>
      <c r="V3183" s="51" t="s">
        <v>17522</v>
      </c>
      <c r="W3183" s="63" t="s">
        <v>4213</v>
      </c>
      <c r="X3183" s="64">
        <v>530</v>
      </c>
      <c r="Y3183" s="64">
        <v>120</v>
      </c>
      <c r="Z3183" s="64">
        <v>90</v>
      </c>
      <c r="AA3183" s="84">
        <v>3.302</v>
      </c>
      <c r="AB3183" s="85">
        <v>1</v>
      </c>
      <c r="AC3183" s="85">
        <v>1</v>
      </c>
    </row>
    <row r="3184" spans="1:29" ht="25.5">
      <c r="A3184" s="1"/>
      <c r="B3184" s="6" t="s">
        <v>8777</v>
      </c>
      <c r="C3184" s="6" t="s">
        <v>8778</v>
      </c>
      <c r="D3184" s="6" t="s">
        <v>8779</v>
      </c>
      <c r="E3184" s="49" t="s">
        <v>8802</v>
      </c>
      <c r="F3184" s="6" t="s">
        <v>60</v>
      </c>
      <c r="G3184" s="6" t="s">
        <v>60</v>
      </c>
      <c r="H3184" s="6" t="s">
        <v>60</v>
      </c>
      <c r="I3184" s="60" t="s">
        <v>17523</v>
      </c>
      <c r="J3184" s="49" t="s">
        <v>17524</v>
      </c>
      <c r="K3184" s="6" t="s">
        <v>17525</v>
      </c>
      <c r="L3184" s="29">
        <f>IF($J$6="с учетом НДС",VLOOKUP(I3184,LEGEND!B:E,4,0)*(1-M3184),VLOOKUP(I3184,LEGEND!B:E,4,0)*(1-M3184)/1.2)</f>
        <v>21500</v>
      </c>
      <c r="M3184" s="57">
        <f>IF(AND(B3184&lt;&gt;"1_Электроинструмент",B3184&lt;&gt;"2_Садовая техника"),$J$5,IF($J$4&lt;=20%,$J$4,IFERROR(VLOOKUP(S3184,LEGEND!$L$2:$M$5,2,FALSE),$J$4)))</f>
        <v>0</v>
      </c>
      <c r="N3184" s="48" t="s">
        <v>60</v>
      </c>
      <c r="O3184" s="6" t="s">
        <v>60</v>
      </c>
      <c r="P3184" s="49" t="s">
        <v>66</v>
      </c>
      <c r="Q3184" s="49" t="s">
        <v>67</v>
      </c>
      <c r="R3184" s="6" t="s">
        <v>60</v>
      </c>
      <c r="S3184" s="49" t="s">
        <v>60</v>
      </c>
      <c r="T3184" s="73" t="str">
        <f>IF(_xlfn.XLOOKUP(I3184,LEGEND!B:B,LEGEND!H:H)&lt;&gt;"-",HYPERLINK(_xlfn.XLOOKUP(I3184,LEGEND!B:B,LEGEND!H:H),"link"),_xlfn.XLOOKUP(I3184,LEGEND!B:B,LEGEND!H:H))</f>
        <v>link</v>
      </c>
      <c r="U3184" s="73" t="str">
        <f>HYPERLINK(_xlfn.XLOOKUP(I3184,LEGEND!B:B,LEGEND!I:I))</f>
        <v>https://milwaukee-media-images.s3.amazonaws.com/hi/4932472196--Hero_1.jpg</v>
      </c>
      <c r="V3184" s="51" t="s">
        <v>17526</v>
      </c>
      <c r="W3184" s="63" t="s">
        <v>4213</v>
      </c>
      <c r="X3184" s="64">
        <v>45</v>
      </c>
      <c r="Y3184" s="64">
        <v>121</v>
      </c>
      <c r="Z3184" s="64">
        <v>121</v>
      </c>
      <c r="AA3184" s="84">
        <v>3.1219999999999999</v>
      </c>
      <c r="AB3184" s="85">
        <v>1</v>
      </c>
      <c r="AC3184" s="85">
        <v>1</v>
      </c>
    </row>
    <row r="3185" spans="1:29" ht="15">
      <c r="A3185" s="1"/>
      <c r="B3185" s="6" t="s">
        <v>8777</v>
      </c>
      <c r="C3185" s="6" t="s">
        <v>8778</v>
      </c>
      <c r="D3185" s="6" t="s">
        <v>8779</v>
      </c>
      <c r="E3185" s="49" t="s">
        <v>8802</v>
      </c>
      <c r="F3185" s="6" t="s">
        <v>60</v>
      </c>
      <c r="G3185" s="6" t="s">
        <v>60</v>
      </c>
      <c r="H3185" s="6" t="s">
        <v>60</v>
      </c>
      <c r="I3185" s="60" t="s">
        <v>17527</v>
      </c>
      <c r="J3185" s="49" t="s">
        <v>17528</v>
      </c>
      <c r="K3185" s="6" t="s">
        <v>17529</v>
      </c>
      <c r="L3185" s="29">
        <f>IF($J$6="с учетом НДС",VLOOKUP(I3185,LEGEND!B:E,4,0)*(1-M3185),VLOOKUP(I3185,LEGEND!B:E,4,0)*(1-M3185)/1.2)</f>
        <v>21500</v>
      </c>
      <c r="M3185" s="57">
        <f>IF(AND(B3185&lt;&gt;"1_Электроинструмент",B3185&lt;&gt;"2_Садовая техника"),$J$5,IF($J$4&lt;=20%,$J$4,IFERROR(VLOOKUP(S3185,LEGEND!$L$2:$M$5,2,FALSE),$J$4)))</f>
        <v>0</v>
      </c>
      <c r="N3185" s="48" t="s">
        <v>60</v>
      </c>
      <c r="O3185" s="6" t="s">
        <v>60</v>
      </c>
      <c r="P3185" s="49" t="s">
        <v>66</v>
      </c>
      <c r="Q3185" s="49" t="s">
        <v>473</v>
      </c>
      <c r="R3185" s="6" t="s">
        <v>60</v>
      </c>
      <c r="S3185" s="49" t="s">
        <v>60</v>
      </c>
      <c r="T3185" s="73" t="str">
        <f>IF(_xlfn.XLOOKUP(I3185,LEGEND!B:B,LEGEND!H:H)&lt;&gt;"-",HYPERLINK(_xlfn.XLOOKUP(I3185,LEGEND!B:B,LEGEND!H:H),"link"),_xlfn.XLOOKUP(I3185,LEGEND!B:B,LEGEND!H:H))</f>
        <v>-</v>
      </c>
      <c r="U3185" s="73" t="str">
        <f>HYPERLINK(_xlfn.XLOOKUP(I3185,LEGEND!B:B,LEGEND!I:I))</f>
        <v>https://milwaukee-media-images.s3.amazonaws.com/hi/4932399167--Hero_1.jpg</v>
      </c>
      <c r="V3185" s="51" t="s">
        <v>17530</v>
      </c>
      <c r="W3185" s="63" t="s">
        <v>1189</v>
      </c>
      <c r="X3185" s="64">
        <v>575</v>
      </c>
      <c r="Y3185" s="64">
        <v>140</v>
      </c>
      <c r="Z3185" s="64">
        <v>140</v>
      </c>
      <c r="AA3185" s="84">
        <v>3.16</v>
      </c>
      <c r="AB3185" s="85">
        <v>1</v>
      </c>
      <c r="AC3185" s="85">
        <v>1</v>
      </c>
    </row>
    <row r="3186" spans="1:29" ht="15">
      <c r="A3186" s="1"/>
      <c r="B3186" s="6" t="s">
        <v>8777</v>
      </c>
      <c r="C3186" s="6" t="s">
        <v>8778</v>
      </c>
      <c r="D3186" s="6" t="s">
        <v>8779</v>
      </c>
      <c r="E3186" s="49" t="s">
        <v>8802</v>
      </c>
      <c r="F3186" s="6" t="s">
        <v>60</v>
      </c>
      <c r="G3186" s="6" t="s">
        <v>60</v>
      </c>
      <c r="H3186" s="6" t="s">
        <v>60</v>
      </c>
      <c r="I3186" s="60" t="s">
        <v>17531</v>
      </c>
      <c r="J3186" s="49" t="s">
        <v>17532</v>
      </c>
      <c r="K3186" s="6" t="s">
        <v>17533</v>
      </c>
      <c r="L3186" s="29">
        <f>IF($J$6="с учетом НДС",VLOOKUP(I3186,LEGEND!B:E,4,0)*(1-M3186),VLOOKUP(I3186,LEGEND!B:E,4,0)*(1-M3186)/1.2)</f>
        <v>21600</v>
      </c>
      <c r="M3186" s="57">
        <f>IF(AND(B3186&lt;&gt;"1_Электроинструмент",B3186&lt;&gt;"2_Садовая техника"),$J$5,IF($J$4&lt;=20%,$J$4,IFERROR(VLOOKUP(S3186,LEGEND!$L$2:$M$5,2,FALSE),$J$4)))</f>
        <v>0</v>
      </c>
      <c r="N3186" s="48" t="s">
        <v>60</v>
      </c>
      <c r="O3186" s="6" t="s">
        <v>60</v>
      </c>
      <c r="P3186" s="49" t="s">
        <v>66</v>
      </c>
      <c r="Q3186" s="49" t="s">
        <v>473</v>
      </c>
      <c r="R3186" s="6" t="s">
        <v>60</v>
      </c>
      <c r="S3186" s="49" t="s">
        <v>60</v>
      </c>
      <c r="T3186" s="73" t="str">
        <f>IF(_xlfn.XLOOKUP(I3186,LEGEND!B:B,LEGEND!H:H)&lt;&gt;"-",HYPERLINK(_xlfn.XLOOKUP(I3186,LEGEND!B:B,LEGEND!H:H),"link"),_xlfn.XLOOKUP(I3186,LEGEND!B:B,LEGEND!H:H))</f>
        <v>-</v>
      </c>
      <c r="U3186" s="73" t="str">
        <f>HYPERLINK(_xlfn.XLOOKUP(I3186,LEGEND!B:B,LEGEND!I:I))</f>
        <v>https://milwaukee-media-images.s3.amazonaws.com/hi/4932399754--Hero_1.jpg</v>
      </c>
      <c r="V3186" s="51" t="s">
        <v>17534</v>
      </c>
      <c r="W3186" s="63" t="s">
        <v>1189</v>
      </c>
      <c r="X3186" s="64">
        <v>120</v>
      </c>
      <c r="Y3186" s="64">
        <v>120</v>
      </c>
      <c r="Z3186" s="64">
        <v>575</v>
      </c>
      <c r="AA3186" s="84">
        <v>3.4</v>
      </c>
      <c r="AB3186" s="85">
        <v>1</v>
      </c>
      <c r="AC3186" s="85">
        <v>1</v>
      </c>
    </row>
    <row r="3187" spans="1:29" ht="15">
      <c r="A3187" s="1"/>
      <c r="B3187" s="6" t="s">
        <v>8777</v>
      </c>
      <c r="C3187" s="6" t="s">
        <v>8778</v>
      </c>
      <c r="D3187" s="6" t="s">
        <v>8779</v>
      </c>
      <c r="E3187" s="49" t="s">
        <v>8802</v>
      </c>
      <c r="F3187" s="6" t="s">
        <v>60</v>
      </c>
      <c r="G3187" s="6" t="s">
        <v>60</v>
      </c>
      <c r="H3187" s="6" t="s">
        <v>60</v>
      </c>
      <c r="I3187" s="60" t="s">
        <v>17535</v>
      </c>
      <c r="J3187" s="49" t="s">
        <v>17536</v>
      </c>
      <c r="K3187" s="6" t="s">
        <v>17537</v>
      </c>
      <c r="L3187" s="29">
        <f>IF($J$6="с учетом НДС",VLOOKUP(I3187,LEGEND!B:E,4,0)*(1-M3187),VLOOKUP(I3187,LEGEND!B:E,4,0)*(1-M3187)/1.2)</f>
        <v>22000</v>
      </c>
      <c r="M3187" s="57">
        <f>IF(AND(B3187&lt;&gt;"1_Электроинструмент",B3187&lt;&gt;"2_Садовая техника"),$J$5,IF($J$4&lt;=20%,$J$4,IFERROR(VLOOKUP(S3187,LEGEND!$L$2:$M$5,2,FALSE),$J$4)))</f>
        <v>0</v>
      </c>
      <c r="N3187" s="48" t="s">
        <v>60</v>
      </c>
      <c r="O3187" s="6" t="s">
        <v>60</v>
      </c>
      <c r="P3187" s="49" t="s">
        <v>66</v>
      </c>
      <c r="Q3187" s="49" t="s">
        <v>473</v>
      </c>
      <c r="R3187" s="6" t="s">
        <v>60</v>
      </c>
      <c r="S3187" s="49" t="s">
        <v>60</v>
      </c>
      <c r="T3187" s="73" t="str">
        <f>IF(_xlfn.XLOOKUP(I3187,LEGEND!B:B,LEGEND!H:H)&lt;&gt;"-",HYPERLINK(_xlfn.XLOOKUP(I3187,LEGEND!B:B,LEGEND!H:H),"link"),_xlfn.XLOOKUP(I3187,LEGEND!B:B,LEGEND!H:H))</f>
        <v>-</v>
      </c>
      <c r="U3187" s="73" t="str">
        <f>HYPERLINK(_xlfn.XLOOKUP(I3187,LEGEND!B:B,LEGEND!I:I))</f>
        <v>https://milwaukee-media-images.s3.amazonaws.com/hi/4932399715--Hero_1.jpg</v>
      </c>
      <c r="V3187" s="51" t="s">
        <v>17538</v>
      </c>
      <c r="W3187" s="63" t="s">
        <v>4213</v>
      </c>
      <c r="X3187" s="64">
        <v>550</v>
      </c>
      <c r="Y3187" s="64">
        <v>200</v>
      </c>
      <c r="Z3187" s="64">
        <v>190</v>
      </c>
      <c r="AA3187" s="84">
        <v>4.4039999999999999</v>
      </c>
      <c r="AB3187" s="85">
        <v>1</v>
      </c>
      <c r="AC3187" s="85">
        <v>1</v>
      </c>
    </row>
    <row r="3188" spans="1:29" ht="15">
      <c r="A3188" s="1"/>
      <c r="B3188" s="6" t="s">
        <v>8777</v>
      </c>
      <c r="C3188" s="6" t="s">
        <v>8778</v>
      </c>
      <c r="D3188" s="6" t="s">
        <v>8779</v>
      </c>
      <c r="E3188" s="49" t="s">
        <v>8802</v>
      </c>
      <c r="F3188" s="6" t="s">
        <v>60</v>
      </c>
      <c r="G3188" s="6" t="s">
        <v>60</v>
      </c>
      <c r="H3188" s="6" t="s">
        <v>60</v>
      </c>
      <c r="I3188" s="60" t="s">
        <v>17539</v>
      </c>
      <c r="J3188" s="49" t="s">
        <v>17540</v>
      </c>
      <c r="K3188" s="6" t="s">
        <v>17541</v>
      </c>
      <c r="L3188" s="29">
        <f>IF($J$6="с учетом НДС",VLOOKUP(I3188,LEGEND!B:E,4,0)*(1-M3188),VLOOKUP(I3188,LEGEND!B:E,4,0)*(1-M3188)/1.2)</f>
        <v>22200</v>
      </c>
      <c r="M3188" s="57">
        <f>IF(AND(B3188&lt;&gt;"1_Электроинструмент",B3188&lt;&gt;"2_Садовая техника"),$J$5,IF($J$4&lt;=20%,$J$4,IFERROR(VLOOKUP(S3188,LEGEND!$L$2:$M$5,2,FALSE),$J$4)))</f>
        <v>0</v>
      </c>
      <c r="N3188" s="48" t="s">
        <v>60</v>
      </c>
      <c r="O3188" s="6" t="s">
        <v>60</v>
      </c>
      <c r="P3188" s="49" t="s">
        <v>66</v>
      </c>
      <c r="Q3188" s="49" t="s">
        <v>473</v>
      </c>
      <c r="R3188" s="6" t="s">
        <v>60</v>
      </c>
      <c r="S3188" s="49" t="s">
        <v>60</v>
      </c>
      <c r="T3188" s="73" t="str">
        <f>IF(_xlfn.XLOOKUP(I3188,LEGEND!B:B,LEGEND!H:H)&lt;&gt;"-",HYPERLINK(_xlfn.XLOOKUP(I3188,LEGEND!B:B,LEGEND!H:H),"link"),_xlfn.XLOOKUP(I3188,LEGEND!B:B,LEGEND!H:H))</f>
        <v>-</v>
      </c>
      <c r="U3188" s="73" t="str">
        <f>HYPERLINK(_xlfn.XLOOKUP(I3188,LEGEND!B:B,LEGEND!I:I))</f>
        <v>https://milwaukee-media-images.s3.amazonaws.com/hi/4932399755--Hero_1.jpg</v>
      </c>
      <c r="V3188" s="51" t="s">
        <v>17542</v>
      </c>
      <c r="W3188" s="63" t="s">
        <v>4469</v>
      </c>
      <c r="X3188" s="64">
        <v>140</v>
      </c>
      <c r="Y3188" s="64">
        <v>140</v>
      </c>
      <c r="Z3188" s="64">
        <v>575</v>
      </c>
      <c r="AA3188" s="84">
        <v>3.0449999999999999</v>
      </c>
      <c r="AB3188" s="85">
        <v>1</v>
      </c>
      <c r="AC3188" s="85">
        <v>1</v>
      </c>
    </row>
    <row r="3189" spans="1:29" ht="15">
      <c r="A3189" s="1"/>
      <c r="B3189" s="6" t="s">
        <v>8777</v>
      </c>
      <c r="C3189" s="6" t="s">
        <v>8778</v>
      </c>
      <c r="D3189" s="6" t="s">
        <v>8779</v>
      </c>
      <c r="E3189" s="49" t="s">
        <v>8802</v>
      </c>
      <c r="F3189" s="6" t="s">
        <v>60</v>
      </c>
      <c r="G3189" s="6" t="s">
        <v>60</v>
      </c>
      <c r="H3189" s="6" t="s">
        <v>60</v>
      </c>
      <c r="I3189" s="60" t="s">
        <v>17543</v>
      </c>
      <c r="J3189" s="49" t="s">
        <v>17544</v>
      </c>
      <c r="K3189" s="6" t="s">
        <v>17545</v>
      </c>
      <c r="L3189" s="29">
        <f>IF($J$6="с учетом НДС",VLOOKUP(I3189,LEGEND!B:E,4,0)*(1-M3189),VLOOKUP(I3189,LEGEND!B:E,4,0)*(1-M3189)/1.2)</f>
        <v>23000</v>
      </c>
      <c r="M3189" s="57">
        <f>IF(AND(B3189&lt;&gt;"1_Электроинструмент",B3189&lt;&gt;"2_Садовая техника"),$J$5,IF($J$4&lt;=20%,$J$4,IFERROR(VLOOKUP(S3189,LEGEND!$L$2:$M$5,2,FALSE),$J$4)))</f>
        <v>0</v>
      </c>
      <c r="N3189" s="48" t="s">
        <v>60</v>
      </c>
      <c r="O3189" s="6" t="s">
        <v>60</v>
      </c>
      <c r="P3189" s="49" t="s">
        <v>66</v>
      </c>
      <c r="Q3189" s="49" t="s">
        <v>473</v>
      </c>
      <c r="R3189" s="6" t="s">
        <v>60</v>
      </c>
      <c r="S3189" s="49" t="s">
        <v>60</v>
      </c>
      <c r="T3189" s="73" t="str">
        <f>IF(_xlfn.XLOOKUP(I3189,LEGEND!B:B,LEGEND!H:H)&lt;&gt;"-",HYPERLINK(_xlfn.XLOOKUP(I3189,LEGEND!B:B,LEGEND!H:H),"link"),_xlfn.XLOOKUP(I3189,LEGEND!B:B,LEGEND!H:H))</f>
        <v>-</v>
      </c>
      <c r="U3189" s="73" t="str">
        <f>HYPERLINK(_xlfn.XLOOKUP(I3189,LEGEND!B:B,LEGEND!I:I))</f>
        <v>https://milwaukee-media-images.s3.amazonaws.com/hi/4932399168--Hero_1.jpg</v>
      </c>
      <c r="V3189" s="51" t="s">
        <v>17546</v>
      </c>
      <c r="W3189" s="63" t="s">
        <v>1189</v>
      </c>
      <c r="X3189" s="64">
        <v>575</v>
      </c>
      <c r="Y3189" s="64">
        <v>140</v>
      </c>
      <c r="Z3189" s="64">
        <v>140</v>
      </c>
      <c r="AA3189" s="84">
        <v>3.4</v>
      </c>
      <c r="AB3189" s="85">
        <v>1</v>
      </c>
      <c r="AC3189" s="85">
        <v>1</v>
      </c>
    </row>
    <row r="3190" spans="1:29" ht="25.5">
      <c r="A3190" s="1"/>
      <c r="B3190" s="6" t="s">
        <v>8777</v>
      </c>
      <c r="C3190" s="6" t="s">
        <v>8778</v>
      </c>
      <c r="D3190" s="6" t="s">
        <v>8779</v>
      </c>
      <c r="E3190" s="49" t="s">
        <v>8802</v>
      </c>
      <c r="F3190" s="6" t="s">
        <v>60</v>
      </c>
      <c r="G3190" s="6" t="s">
        <v>60</v>
      </c>
      <c r="H3190" s="6" t="s">
        <v>60</v>
      </c>
      <c r="I3190" s="60" t="s">
        <v>17547</v>
      </c>
      <c r="J3190" s="49" t="s">
        <v>17548</v>
      </c>
      <c r="K3190" s="6" t="s">
        <v>17549</v>
      </c>
      <c r="L3190" s="29">
        <f>IF($J$6="с учетом НДС",VLOOKUP(I3190,LEGEND!B:E,4,0)*(1-M3190),VLOOKUP(I3190,LEGEND!B:E,4,0)*(1-M3190)/1.2)</f>
        <v>23800</v>
      </c>
      <c r="M3190" s="57">
        <f>IF(AND(B3190&lt;&gt;"1_Электроинструмент",B3190&lt;&gt;"2_Садовая техника"),$J$5,IF($J$4&lt;=20%,$J$4,IFERROR(VLOOKUP(S3190,LEGEND!$L$2:$M$5,2,FALSE),$J$4)))</f>
        <v>0</v>
      </c>
      <c r="N3190" s="48" t="s">
        <v>60</v>
      </c>
      <c r="O3190" s="6" t="s">
        <v>60</v>
      </c>
      <c r="P3190" s="49" t="s">
        <v>66</v>
      </c>
      <c r="Q3190" s="49" t="s">
        <v>67</v>
      </c>
      <c r="R3190" s="6" t="s">
        <v>60</v>
      </c>
      <c r="S3190" s="49" t="s">
        <v>60</v>
      </c>
      <c r="T3190" s="73" t="str">
        <f>IF(_xlfn.XLOOKUP(I3190,LEGEND!B:B,LEGEND!H:H)&lt;&gt;"-",HYPERLINK(_xlfn.XLOOKUP(I3190,LEGEND!B:B,LEGEND!H:H),"link"),_xlfn.XLOOKUP(I3190,LEGEND!B:B,LEGEND!H:H))</f>
        <v>link</v>
      </c>
      <c r="U3190" s="73" t="str">
        <f>HYPERLINK(_xlfn.XLOOKUP(I3190,LEGEND!B:B,LEGEND!I:I))</f>
        <v>https://milwaukee-media-images.s3.amazonaws.com/hi/4932472197--Hero_1.jpg</v>
      </c>
      <c r="V3190" s="51" t="s">
        <v>17550</v>
      </c>
      <c r="W3190" s="63" t="s">
        <v>4213</v>
      </c>
      <c r="X3190" s="64">
        <v>540</v>
      </c>
      <c r="Y3190" s="64">
        <v>115</v>
      </c>
      <c r="Z3190" s="64">
        <v>90</v>
      </c>
      <c r="AA3190" s="84">
        <v>3.8740000000000001</v>
      </c>
      <c r="AB3190" s="85">
        <v>1</v>
      </c>
      <c r="AC3190" s="85">
        <v>1</v>
      </c>
    </row>
    <row r="3191" spans="1:29" ht="25.5">
      <c r="A3191" s="1"/>
      <c r="B3191" s="6" t="s">
        <v>8777</v>
      </c>
      <c r="C3191" s="6" t="s">
        <v>8778</v>
      </c>
      <c r="D3191" s="6" t="s">
        <v>8779</v>
      </c>
      <c r="E3191" s="49" t="s">
        <v>8802</v>
      </c>
      <c r="F3191" s="6" t="s">
        <v>60</v>
      </c>
      <c r="G3191" s="6" t="s">
        <v>60</v>
      </c>
      <c r="H3191" s="6" t="s">
        <v>60</v>
      </c>
      <c r="I3191" s="60" t="s">
        <v>17551</v>
      </c>
      <c r="J3191" s="49" t="s">
        <v>17552</v>
      </c>
      <c r="K3191" s="6" t="s">
        <v>17553</v>
      </c>
      <c r="L3191" s="29">
        <f>IF($J$6="с учетом НДС",VLOOKUP(I3191,LEGEND!B:E,4,0)*(1-M3191),VLOOKUP(I3191,LEGEND!B:E,4,0)*(1-M3191)/1.2)</f>
        <v>23900</v>
      </c>
      <c r="M3191" s="57">
        <f>IF(AND(B3191&lt;&gt;"1_Электроинструмент",B3191&lt;&gt;"2_Садовая техника"),$J$5,IF($J$4&lt;=20%,$J$4,IFERROR(VLOOKUP(S3191,LEGEND!$L$2:$M$5,2,FALSE),$J$4)))</f>
        <v>0</v>
      </c>
      <c r="N3191" s="48" t="s">
        <v>60</v>
      </c>
      <c r="O3191" s="6" t="s">
        <v>60</v>
      </c>
      <c r="P3191" s="49" t="s">
        <v>66</v>
      </c>
      <c r="Q3191" s="49" t="s">
        <v>473</v>
      </c>
      <c r="R3191" s="6" t="s">
        <v>60</v>
      </c>
      <c r="S3191" s="49" t="s">
        <v>60</v>
      </c>
      <c r="T3191" s="73" t="str">
        <f>IF(_xlfn.XLOOKUP(I3191,LEGEND!B:B,LEGEND!H:H)&lt;&gt;"-",HYPERLINK(_xlfn.XLOOKUP(I3191,LEGEND!B:B,LEGEND!H:H),"link"),_xlfn.XLOOKUP(I3191,LEGEND!B:B,LEGEND!H:H))</f>
        <v>link</v>
      </c>
      <c r="U3191" s="73" t="str">
        <f>HYPERLINK(_xlfn.XLOOKUP(I3191,LEGEND!B:B,LEGEND!I:I))</f>
        <v>https://milwaukee-media-images.s3.amazonaws.com/hi/4932472194--Hero_1.jpg</v>
      </c>
      <c r="V3191" s="51" t="s">
        <v>17554</v>
      </c>
      <c r="W3191" s="63" t="s">
        <v>4213</v>
      </c>
      <c r="X3191" s="64">
        <v>560</v>
      </c>
      <c r="Y3191" s="64">
        <v>200</v>
      </c>
      <c r="Z3191" s="64">
        <v>190</v>
      </c>
      <c r="AA3191" s="84">
        <v>2.76</v>
      </c>
      <c r="AB3191" s="85">
        <v>1</v>
      </c>
      <c r="AC3191" s="85">
        <v>1</v>
      </c>
    </row>
    <row r="3192" spans="1:29" ht="15">
      <c r="A3192" s="1"/>
      <c r="B3192" s="6" t="s">
        <v>8777</v>
      </c>
      <c r="C3192" s="6" t="s">
        <v>8778</v>
      </c>
      <c r="D3192" s="6" t="s">
        <v>8779</v>
      </c>
      <c r="E3192" s="49" t="s">
        <v>8802</v>
      </c>
      <c r="F3192" s="6" t="s">
        <v>60</v>
      </c>
      <c r="G3192" s="6" t="s">
        <v>60</v>
      </c>
      <c r="H3192" s="6" t="s">
        <v>60</v>
      </c>
      <c r="I3192" s="60" t="s">
        <v>17555</v>
      </c>
      <c r="J3192" s="49" t="s">
        <v>17556</v>
      </c>
      <c r="K3192" s="6" t="s">
        <v>17557</v>
      </c>
      <c r="L3192" s="29">
        <f>IF($J$6="с учетом НДС",VLOOKUP(I3192,LEGEND!B:E,4,0)*(1-M3192),VLOOKUP(I3192,LEGEND!B:E,4,0)*(1-M3192)/1.2)</f>
        <v>24100</v>
      </c>
      <c r="M3192" s="57">
        <f>IF(AND(B3192&lt;&gt;"1_Электроинструмент",B3192&lt;&gt;"2_Садовая техника"),$J$5,IF($J$4&lt;=20%,$J$4,IFERROR(VLOOKUP(S3192,LEGEND!$L$2:$M$5,2,FALSE),$J$4)))</f>
        <v>0</v>
      </c>
      <c r="N3192" s="48" t="s">
        <v>60</v>
      </c>
      <c r="O3192" s="6" t="s">
        <v>60</v>
      </c>
      <c r="P3192" s="49" t="s">
        <v>66</v>
      </c>
      <c r="Q3192" s="49" t="s">
        <v>473</v>
      </c>
      <c r="R3192" s="6" t="s">
        <v>60</v>
      </c>
      <c r="S3192" s="49" t="s">
        <v>60</v>
      </c>
      <c r="T3192" s="73" t="str">
        <f>IF(_xlfn.XLOOKUP(I3192,LEGEND!B:B,LEGEND!H:H)&lt;&gt;"-",HYPERLINK(_xlfn.XLOOKUP(I3192,LEGEND!B:B,LEGEND!H:H),"link"),_xlfn.XLOOKUP(I3192,LEGEND!B:B,LEGEND!H:H))</f>
        <v>-</v>
      </c>
      <c r="U3192" s="73" t="str">
        <f>HYPERLINK(_xlfn.XLOOKUP(I3192,LEGEND!B:B,LEGEND!I:I))</f>
        <v>https://milwaukee-media-images.s3.amazonaws.com/hi/4932399169--Hero_1.jpg</v>
      </c>
      <c r="V3192" s="51" t="s">
        <v>17558</v>
      </c>
      <c r="W3192" s="63" t="s">
        <v>1189</v>
      </c>
      <c r="X3192" s="64">
        <v>590</v>
      </c>
      <c r="Y3192" s="64">
        <v>140</v>
      </c>
      <c r="Z3192" s="64">
        <v>140</v>
      </c>
      <c r="AA3192" s="84">
        <v>3.5150000000000001</v>
      </c>
      <c r="AB3192" s="85">
        <v>1</v>
      </c>
      <c r="AC3192" s="85">
        <v>1</v>
      </c>
    </row>
    <row r="3193" spans="1:29" ht="25.5">
      <c r="A3193" s="1"/>
      <c r="B3193" s="6" t="s">
        <v>8777</v>
      </c>
      <c r="C3193" s="6" t="s">
        <v>8778</v>
      </c>
      <c r="D3193" s="6" t="s">
        <v>8779</v>
      </c>
      <c r="E3193" s="49" t="s">
        <v>8802</v>
      </c>
      <c r="F3193" s="6" t="s">
        <v>60</v>
      </c>
      <c r="G3193" s="6" t="s">
        <v>60</v>
      </c>
      <c r="H3193" s="6" t="s">
        <v>60</v>
      </c>
      <c r="I3193" s="60" t="s">
        <v>17559</v>
      </c>
      <c r="J3193" s="49" t="s">
        <v>17560</v>
      </c>
      <c r="K3193" s="6" t="s">
        <v>17561</v>
      </c>
      <c r="L3193" s="29">
        <f>IF($J$6="с учетом НДС",VLOOKUP(I3193,LEGEND!B:E,4,0)*(1-M3193),VLOOKUP(I3193,LEGEND!B:E,4,0)*(1-M3193)/1.2)</f>
        <v>24300</v>
      </c>
      <c r="M3193" s="57">
        <f>IF(AND(B3193&lt;&gt;"1_Электроинструмент",B3193&lt;&gt;"2_Садовая техника"),$J$5,IF($J$4&lt;=20%,$J$4,IFERROR(VLOOKUP(S3193,LEGEND!$L$2:$M$5,2,FALSE),$J$4)))</f>
        <v>0</v>
      </c>
      <c r="N3193" s="48" t="s">
        <v>60</v>
      </c>
      <c r="O3193" s="6" t="s">
        <v>60</v>
      </c>
      <c r="P3193" s="49" t="s">
        <v>66</v>
      </c>
      <c r="Q3193" s="49" t="s">
        <v>473</v>
      </c>
      <c r="R3193" s="6" t="s">
        <v>60</v>
      </c>
      <c r="S3193" s="49" t="s">
        <v>60</v>
      </c>
      <c r="T3193" s="73" t="str">
        <f>IF(_xlfn.XLOOKUP(I3193,LEGEND!B:B,LEGEND!H:H)&lt;&gt;"-",HYPERLINK(_xlfn.XLOOKUP(I3193,LEGEND!B:B,LEGEND!H:H),"link"),_xlfn.XLOOKUP(I3193,LEGEND!B:B,LEGEND!H:H))</f>
        <v>link</v>
      </c>
      <c r="U3193" s="73" t="str">
        <f>HYPERLINK(_xlfn.XLOOKUP(I3193,LEGEND!B:B,LEGEND!I:I))</f>
        <v>https://milwaukee-media-images.s3.amazonaws.com/hi/4932478955--Hero_1.jpg</v>
      </c>
      <c r="V3193" s="51" t="s">
        <v>17562</v>
      </c>
      <c r="W3193" s="63" t="s">
        <v>4213</v>
      </c>
      <c r="X3193" s="64">
        <v>189</v>
      </c>
      <c r="Y3193" s="64">
        <v>200</v>
      </c>
      <c r="Z3193" s="64">
        <v>555</v>
      </c>
      <c r="AA3193" s="84">
        <v>3.758</v>
      </c>
      <c r="AB3193" s="85">
        <v>1</v>
      </c>
      <c r="AC3193" s="85">
        <v>1</v>
      </c>
    </row>
    <row r="3194" spans="1:29" ht="15">
      <c r="A3194" s="1"/>
      <c r="B3194" s="6" t="s">
        <v>8777</v>
      </c>
      <c r="C3194" s="6" t="s">
        <v>8778</v>
      </c>
      <c r="D3194" s="6" t="s">
        <v>8779</v>
      </c>
      <c r="E3194" s="49" t="s">
        <v>8802</v>
      </c>
      <c r="F3194" s="6" t="s">
        <v>60</v>
      </c>
      <c r="G3194" s="6" t="s">
        <v>60</v>
      </c>
      <c r="H3194" s="6" t="s">
        <v>60</v>
      </c>
      <c r="I3194" s="60" t="s">
        <v>17563</v>
      </c>
      <c r="J3194" s="49" t="s">
        <v>17564</v>
      </c>
      <c r="K3194" s="6" t="s">
        <v>17565</v>
      </c>
      <c r="L3194" s="29">
        <f>IF($J$6="с учетом НДС",VLOOKUP(I3194,LEGEND!B:E,4,0)*(1-M3194),VLOOKUP(I3194,LEGEND!B:E,4,0)*(1-M3194)/1.2)</f>
        <v>25000</v>
      </c>
      <c r="M3194" s="57">
        <f>IF(AND(B3194&lt;&gt;"1_Электроинструмент",B3194&lt;&gt;"2_Садовая техника"),$J$5,IF($J$4&lt;=20%,$J$4,IFERROR(VLOOKUP(S3194,LEGEND!$L$2:$M$5,2,FALSE),$J$4)))</f>
        <v>0</v>
      </c>
      <c r="N3194" s="48" t="s">
        <v>60</v>
      </c>
      <c r="O3194" s="6" t="s">
        <v>60</v>
      </c>
      <c r="P3194" s="49" t="s">
        <v>66</v>
      </c>
      <c r="Q3194" s="49" t="s">
        <v>473</v>
      </c>
      <c r="R3194" s="6" t="s">
        <v>60</v>
      </c>
      <c r="S3194" s="49" t="s">
        <v>60</v>
      </c>
      <c r="T3194" s="73" t="str">
        <f>IF(_xlfn.XLOOKUP(I3194,LEGEND!B:B,LEGEND!H:H)&lt;&gt;"-",HYPERLINK(_xlfn.XLOOKUP(I3194,LEGEND!B:B,LEGEND!H:H),"link"),_xlfn.XLOOKUP(I3194,LEGEND!B:B,LEGEND!H:H))</f>
        <v>-</v>
      </c>
      <c r="U3194" s="73" t="str">
        <f>HYPERLINK(_xlfn.XLOOKUP(I3194,LEGEND!B:B,LEGEND!I:I))</f>
        <v>https://milwaukee-media-images.s3.amazonaws.com/hi/4932399170--Hero_1.jpg</v>
      </c>
      <c r="V3194" s="51" t="s">
        <v>17566</v>
      </c>
      <c r="W3194" s="63" t="s">
        <v>1189</v>
      </c>
      <c r="X3194" s="64">
        <v>590</v>
      </c>
      <c r="Y3194" s="64">
        <v>140</v>
      </c>
      <c r="Z3194" s="64">
        <v>140</v>
      </c>
      <c r="AA3194" s="84">
        <v>3.72</v>
      </c>
      <c r="AB3194" s="85">
        <v>1</v>
      </c>
      <c r="AC3194" s="85">
        <v>1</v>
      </c>
    </row>
    <row r="3195" spans="1:29" ht="25.5">
      <c r="A3195" s="1"/>
      <c r="B3195" s="6" t="s">
        <v>8777</v>
      </c>
      <c r="C3195" s="6" t="s">
        <v>8778</v>
      </c>
      <c r="D3195" s="6" t="s">
        <v>8779</v>
      </c>
      <c r="E3195" s="49" t="s">
        <v>8802</v>
      </c>
      <c r="F3195" s="6" t="s">
        <v>60</v>
      </c>
      <c r="G3195" s="6" t="s">
        <v>60</v>
      </c>
      <c r="H3195" s="6" t="s">
        <v>60</v>
      </c>
      <c r="I3195" s="60" t="s">
        <v>17567</v>
      </c>
      <c r="J3195" s="49" t="s">
        <v>17568</v>
      </c>
      <c r="K3195" s="6" t="s">
        <v>17569</v>
      </c>
      <c r="L3195" s="29">
        <f>IF($J$6="с учетом НДС",VLOOKUP(I3195,LEGEND!B:E,4,0)*(1-M3195),VLOOKUP(I3195,LEGEND!B:E,4,0)*(1-M3195)/1.2)</f>
        <v>25000</v>
      </c>
      <c r="M3195" s="57">
        <f>IF(AND(B3195&lt;&gt;"1_Электроинструмент",B3195&lt;&gt;"2_Садовая техника"),$J$5,IF($J$4&lt;=20%,$J$4,IFERROR(VLOOKUP(S3195,LEGEND!$L$2:$M$5,2,FALSE),$J$4)))</f>
        <v>0</v>
      </c>
      <c r="N3195" s="48" t="s">
        <v>60</v>
      </c>
      <c r="O3195" s="6" t="s">
        <v>60</v>
      </c>
      <c r="P3195" s="49" t="s">
        <v>66</v>
      </c>
      <c r="Q3195" s="49" t="s">
        <v>473</v>
      </c>
      <c r="R3195" s="6" t="s">
        <v>60</v>
      </c>
      <c r="S3195" s="49" t="s">
        <v>60</v>
      </c>
      <c r="T3195" s="73" t="str">
        <f>IF(_xlfn.XLOOKUP(I3195,LEGEND!B:B,LEGEND!H:H)&lt;&gt;"-",HYPERLINK(_xlfn.XLOOKUP(I3195,LEGEND!B:B,LEGEND!H:H),"link"),_xlfn.XLOOKUP(I3195,LEGEND!B:B,LEGEND!H:H))</f>
        <v>link</v>
      </c>
      <c r="U3195" s="73" t="str">
        <f>HYPERLINK(_xlfn.XLOOKUP(I3195,LEGEND!B:B,LEGEND!I:I))</f>
        <v>https://milwaukee-media-images.s3.amazonaws.com/hi/4932472198--Hero_1.jpg</v>
      </c>
      <c r="V3195" s="51" t="s">
        <v>17570</v>
      </c>
      <c r="W3195" s="63" t="s">
        <v>4213</v>
      </c>
      <c r="X3195" s="64">
        <v>540</v>
      </c>
      <c r="Y3195" s="64">
        <v>150</v>
      </c>
      <c r="Z3195" s="64">
        <v>120</v>
      </c>
      <c r="AA3195" s="84">
        <v>4.1459999999999999</v>
      </c>
      <c r="AB3195" s="85">
        <v>1</v>
      </c>
      <c r="AC3195" s="85">
        <v>1</v>
      </c>
    </row>
    <row r="3196" spans="1:29" ht="25.5">
      <c r="A3196" s="1"/>
      <c r="B3196" s="6" t="s">
        <v>8777</v>
      </c>
      <c r="C3196" s="6" t="s">
        <v>8778</v>
      </c>
      <c r="D3196" s="6" t="s">
        <v>8779</v>
      </c>
      <c r="E3196" s="49" t="s">
        <v>8802</v>
      </c>
      <c r="F3196" s="6" t="s">
        <v>60</v>
      </c>
      <c r="G3196" s="6" t="s">
        <v>60</v>
      </c>
      <c r="H3196" s="6" t="s">
        <v>60</v>
      </c>
      <c r="I3196" s="60" t="s">
        <v>17571</v>
      </c>
      <c r="J3196" s="49" t="s">
        <v>17572</v>
      </c>
      <c r="K3196" s="6" t="s">
        <v>17573</v>
      </c>
      <c r="L3196" s="29">
        <f>IF($J$6="с учетом НДС",VLOOKUP(I3196,LEGEND!B:E,4,0)*(1-M3196),VLOOKUP(I3196,LEGEND!B:E,4,0)*(1-M3196)/1.2)</f>
        <v>25200</v>
      </c>
      <c r="M3196" s="57">
        <f>IF(AND(B3196&lt;&gt;"1_Электроинструмент",B3196&lt;&gt;"2_Садовая техника"),$J$5,IF($J$4&lt;=20%,$J$4,IFERROR(VLOOKUP(S3196,LEGEND!$L$2:$M$5,2,FALSE),$J$4)))</f>
        <v>0</v>
      </c>
      <c r="N3196" s="48" t="s">
        <v>60</v>
      </c>
      <c r="O3196" s="6" t="s">
        <v>60</v>
      </c>
      <c r="P3196" s="49" t="s">
        <v>66</v>
      </c>
      <c r="Q3196" s="49" t="s">
        <v>473</v>
      </c>
      <c r="R3196" s="6" t="s">
        <v>60</v>
      </c>
      <c r="S3196" s="49" t="s">
        <v>60</v>
      </c>
      <c r="T3196" s="73" t="str">
        <f>IF(_xlfn.XLOOKUP(I3196,LEGEND!B:B,LEGEND!H:H)&lt;&gt;"-",HYPERLINK(_xlfn.XLOOKUP(I3196,LEGEND!B:B,LEGEND!H:H),"link"),_xlfn.XLOOKUP(I3196,LEGEND!B:B,LEGEND!H:H))</f>
        <v>link</v>
      </c>
      <c r="U3196" s="73" t="str">
        <f>HYPERLINK(_xlfn.XLOOKUP(I3196,LEGEND!B:B,LEGEND!I:I))</f>
        <v>https://milwaukee-media-images.s3.amazonaws.com/hi/4932472199--Hero_1.jpg</v>
      </c>
      <c r="V3196" s="51" t="s">
        <v>17574</v>
      </c>
      <c r="W3196" s="63" t="s">
        <v>4213</v>
      </c>
      <c r="X3196" s="64">
        <v>540</v>
      </c>
      <c r="Y3196" s="64">
        <v>105</v>
      </c>
      <c r="Z3196" s="64">
        <v>80</v>
      </c>
      <c r="AA3196" s="84">
        <v>3.7469999999999999</v>
      </c>
      <c r="AB3196" s="85">
        <v>1</v>
      </c>
      <c r="AC3196" s="85">
        <v>1</v>
      </c>
    </row>
    <row r="3197" spans="1:29" ht="15">
      <c r="A3197" s="1"/>
      <c r="B3197" s="6" t="s">
        <v>8777</v>
      </c>
      <c r="C3197" s="6" t="s">
        <v>8778</v>
      </c>
      <c r="D3197" s="6" t="s">
        <v>8779</v>
      </c>
      <c r="E3197" s="49" t="s">
        <v>8802</v>
      </c>
      <c r="F3197" s="6" t="s">
        <v>60</v>
      </c>
      <c r="G3197" s="6" t="s">
        <v>60</v>
      </c>
      <c r="H3197" s="6" t="s">
        <v>60</v>
      </c>
      <c r="I3197" s="60" t="s">
        <v>17575</v>
      </c>
      <c r="J3197" s="49" t="s">
        <v>17576</v>
      </c>
      <c r="K3197" s="6" t="s">
        <v>17577</v>
      </c>
      <c r="L3197" s="29">
        <f>IF($J$6="с учетом НДС",VLOOKUP(I3197,LEGEND!B:E,4,0)*(1-M3197),VLOOKUP(I3197,LEGEND!B:E,4,0)*(1-M3197)/1.2)</f>
        <v>26200</v>
      </c>
      <c r="M3197" s="57">
        <f>IF(AND(B3197&lt;&gt;"1_Электроинструмент",B3197&lt;&gt;"2_Садовая техника"),$J$5,IF($J$4&lt;=20%,$J$4,IFERROR(VLOOKUP(S3197,LEGEND!$L$2:$M$5,2,FALSE),$J$4)))</f>
        <v>0</v>
      </c>
      <c r="N3197" s="48" t="s">
        <v>60</v>
      </c>
      <c r="O3197" s="6" t="s">
        <v>60</v>
      </c>
      <c r="P3197" s="49" t="s">
        <v>66</v>
      </c>
      <c r="Q3197" s="49" t="s">
        <v>473</v>
      </c>
      <c r="R3197" s="6" t="s">
        <v>60</v>
      </c>
      <c r="S3197" s="49" t="s">
        <v>60</v>
      </c>
      <c r="T3197" s="73" t="str">
        <f>IF(_xlfn.XLOOKUP(I3197,LEGEND!B:B,LEGEND!H:H)&lt;&gt;"-",HYPERLINK(_xlfn.XLOOKUP(I3197,LEGEND!B:B,LEGEND!H:H),"link"),_xlfn.XLOOKUP(I3197,LEGEND!B:B,LEGEND!H:H))</f>
        <v>-</v>
      </c>
      <c r="U3197" s="73" t="str">
        <f>HYPERLINK(_xlfn.XLOOKUP(I3197,LEGEND!B:B,LEGEND!I:I))</f>
        <v>https://milwaukee-media-images.s3.amazonaws.com/hi/4932399716--Hero_1.jpg</v>
      </c>
      <c r="V3197" s="51" t="s">
        <v>17578</v>
      </c>
      <c r="W3197" s="63" t="s">
        <v>4213</v>
      </c>
      <c r="X3197" s="64">
        <v>550</v>
      </c>
      <c r="Y3197" s="64">
        <v>200</v>
      </c>
      <c r="Z3197" s="64">
        <v>190</v>
      </c>
      <c r="AA3197" s="84">
        <v>5.34</v>
      </c>
      <c r="AB3197" s="85">
        <v>1</v>
      </c>
      <c r="AC3197" s="85">
        <v>1</v>
      </c>
    </row>
    <row r="3198" spans="1:29" ht="15">
      <c r="A3198" s="1"/>
      <c r="B3198" s="6" t="s">
        <v>8777</v>
      </c>
      <c r="C3198" s="6" t="s">
        <v>8778</v>
      </c>
      <c r="D3198" s="6" t="s">
        <v>8779</v>
      </c>
      <c r="E3198" s="49" t="s">
        <v>8802</v>
      </c>
      <c r="F3198" s="6" t="s">
        <v>60</v>
      </c>
      <c r="G3198" s="6" t="s">
        <v>60</v>
      </c>
      <c r="H3198" s="6" t="s">
        <v>60</v>
      </c>
      <c r="I3198" s="60" t="s">
        <v>17579</v>
      </c>
      <c r="J3198" s="49" t="s">
        <v>17580</v>
      </c>
      <c r="K3198" s="6" t="s">
        <v>17581</v>
      </c>
      <c r="L3198" s="29">
        <f>IF($J$6="с учетом НДС",VLOOKUP(I3198,LEGEND!B:E,4,0)*(1-M3198),VLOOKUP(I3198,LEGEND!B:E,4,0)*(1-M3198)/1.2)</f>
        <v>27100</v>
      </c>
      <c r="M3198" s="57">
        <f>IF(AND(B3198&lt;&gt;"1_Электроинструмент",B3198&lt;&gt;"2_Садовая техника"),$J$5,IF($J$4&lt;=20%,$J$4,IFERROR(VLOOKUP(S3198,LEGEND!$L$2:$M$5,2,FALSE),$J$4)))</f>
        <v>0</v>
      </c>
      <c r="N3198" s="48" t="s">
        <v>60</v>
      </c>
      <c r="O3198" s="6" t="s">
        <v>60</v>
      </c>
      <c r="P3198" s="49" t="s">
        <v>66</v>
      </c>
      <c r="Q3198" s="49" t="s">
        <v>473</v>
      </c>
      <c r="R3198" s="6" t="s">
        <v>60</v>
      </c>
      <c r="S3198" s="49" t="s">
        <v>60</v>
      </c>
      <c r="T3198" s="73" t="str">
        <f>IF(_xlfn.XLOOKUP(I3198,LEGEND!B:B,LEGEND!H:H)&lt;&gt;"-",HYPERLINK(_xlfn.XLOOKUP(I3198,LEGEND!B:B,LEGEND!H:H),"link"),_xlfn.XLOOKUP(I3198,LEGEND!B:B,LEGEND!H:H))</f>
        <v>-</v>
      </c>
      <c r="U3198" s="73" t="str">
        <f>HYPERLINK(_xlfn.XLOOKUP(I3198,LEGEND!B:B,LEGEND!I:I))</f>
        <v>https://milwaukee-media-images.s3.amazonaws.com/hi/4932399171--Hero_1.jpg</v>
      </c>
      <c r="V3198" s="51" t="s">
        <v>17582</v>
      </c>
      <c r="W3198" s="63" t="s">
        <v>1189</v>
      </c>
      <c r="X3198" s="64">
        <v>575</v>
      </c>
      <c r="Y3198" s="64">
        <v>175</v>
      </c>
      <c r="Z3198" s="64">
        <v>175</v>
      </c>
      <c r="AA3198" s="84">
        <v>5</v>
      </c>
      <c r="AB3198" s="85">
        <v>1</v>
      </c>
      <c r="AC3198" s="85">
        <v>1</v>
      </c>
    </row>
    <row r="3199" spans="1:29" ht="15">
      <c r="A3199" s="1"/>
      <c r="B3199" s="6" t="s">
        <v>8777</v>
      </c>
      <c r="C3199" s="6" t="s">
        <v>8778</v>
      </c>
      <c r="D3199" s="6" t="s">
        <v>8779</v>
      </c>
      <c r="E3199" s="49" t="s">
        <v>8802</v>
      </c>
      <c r="F3199" s="6" t="s">
        <v>60</v>
      </c>
      <c r="G3199" s="6" t="s">
        <v>60</v>
      </c>
      <c r="H3199" s="6" t="s">
        <v>60</v>
      </c>
      <c r="I3199" s="60" t="s">
        <v>17587</v>
      </c>
      <c r="J3199" s="49" t="s">
        <v>17588</v>
      </c>
      <c r="K3199" s="6" t="s">
        <v>17589</v>
      </c>
      <c r="L3199" s="29">
        <f>IF($J$6="с учетом НДС",VLOOKUP(I3199,LEGEND!B:E,4,0)*(1-M3199),VLOOKUP(I3199,LEGEND!B:E,4,0)*(1-M3199)/1.2)</f>
        <v>29600</v>
      </c>
      <c r="M3199" s="57">
        <f>IF(AND(B3199&lt;&gt;"1_Электроинструмент",B3199&lt;&gt;"2_Садовая техника"),$J$5,IF($J$4&lt;=20%,$J$4,IFERROR(VLOOKUP(S3199,LEGEND!$L$2:$M$5,2,FALSE),$J$4)))</f>
        <v>0</v>
      </c>
      <c r="N3199" s="48" t="s">
        <v>60</v>
      </c>
      <c r="O3199" s="6" t="s">
        <v>60</v>
      </c>
      <c r="P3199" s="49" t="s">
        <v>66</v>
      </c>
      <c r="Q3199" s="49" t="s">
        <v>473</v>
      </c>
      <c r="R3199" s="6" t="s">
        <v>60</v>
      </c>
      <c r="S3199" s="49" t="s">
        <v>60</v>
      </c>
      <c r="T3199" s="73" t="str">
        <f>IF(_xlfn.XLOOKUP(I3199,LEGEND!B:B,LEGEND!H:H)&lt;&gt;"-",HYPERLINK(_xlfn.XLOOKUP(I3199,LEGEND!B:B,LEGEND!H:H),"link"),_xlfn.XLOOKUP(I3199,LEGEND!B:B,LEGEND!H:H))</f>
        <v>-</v>
      </c>
      <c r="U3199" s="73" t="str">
        <f>HYPERLINK(_xlfn.XLOOKUP(I3199,LEGEND!B:B,LEGEND!I:I))</f>
        <v>https://milwaukee-media-images.s3.amazonaws.com/hi/4932399172--Hero_1.jpg</v>
      </c>
      <c r="V3199" s="51" t="s">
        <v>17590</v>
      </c>
      <c r="W3199" s="63" t="s">
        <v>1189</v>
      </c>
      <c r="X3199" s="64">
        <v>575</v>
      </c>
      <c r="Y3199" s="64">
        <v>175</v>
      </c>
      <c r="Z3199" s="64">
        <v>175</v>
      </c>
      <c r="AA3199" s="84">
        <v>5.9</v>
      </c>
      <c r="AB3199" s="85">
        <v>1</v>
      </c>
      <c r="AC3199" s="85">
        <v>1</v>
      </c>
    </row>
    <row r="3200" spans="1:29" ht="25.5">
      <c r="A3200" s="1"/>
      <c r="B3200" s="6" t="s">
        <v>8777</v>
      </c>
      <c r="C3200" s="6" t="s">
        <v>8778</v>
      </c>
      <c r="D3200" s="6" t="s">
        <v>8779</v>
      </c>
      <c r="E3200" s="49" t="s">
        <v>8802</v>
      </c>
      <c r="F3200" s="6" t="s">
        <v>60</v>
      </c>
      <c r="G3200" s="6" t="s">
        <v>60</v>
      </c>
      <c r="H3200" s="6" t="s">
        <v>60</v>
      </c>
      <c r="I3200" s="60" t="s">
        <v>17591</v>
      </c>
      <c r="J3200" s="49" t="s">
        <v>17592</v>
      </c>
      <c r="K3200" s="6" t="s">
        <v>17593</v>
      </c>
      <c r="L3200" s="29">
        <f>IF($J$6="с учетом НДС",VLOOKUP(I3200,LEGEND!B:E,4,0)*(1-M3200),VLOOKUP(I3200,LEGEND!B:E,4,0)*(1-M3200)/1.2)</f>
        <v>30700</v>
      </c>
      <c r="M3200" s="57">
        <f>IF(AND(B3200&lt;&gt;"1_Электроинструмент",B3200&lt;&gt;"2_Садовая техника"),$J$5,IF($J$4&lt;=20%,$J$4,IFERROR(VLOOKUP(S3200,LEGEND!$L$2:$M$5,2,FALSE),$J$4)))</f>
        <v>0</v>
      </c>
      <c r="N3200" s="48" t="s">
        <v>60</v>
      </c>
      <c r="O3200" s="6" t="s">
        <v>60</v>
      </c>
      <c r="P3200" s="49" t="s">
        <v>66</v>
      </c>
      <c r="Q3200" s="49" t="s">
        <v>67</v>
      </c>
      <c r="R3200" s="6" t="s">
        <v>60</v>
      </c>
      <c r="S3200" s="49" t="s">
        <v>60</v>
      </c>
      <c r="T3200" s="73" t="str">
        <f>IF(_xlfn.XLOOKUP(I3200,LEGEND!B:B,LEGEND!H:H)&lt;&gt;"-",HYPERLINK(_xlfn.XLOOKUP(I3200,LEGEND!B:B,LEGEND!H:H),"link"),_xlfn.XLOOKUP(I3200,LEGEND!B:B,LEGEND!H:H))</f>
        <v>-</v>
      </c>
      <c r="U3200" s="73" t="str">
        <f>HYPERLINK(_xlfn.XLOOKUP(I3200,LEGEND!B:B,LEGEND!I:I))</f>
        <v>https://milwaukee-media-images.s3.amazonaws.com/hi/4932399717--Hero_1.jpg</v>
      </c>
      <c r="V3200" s="51" t="s">
        <v>17594</v>
      </c>
      <c r="W3200" s="63" t="s">
        <v>4213</v>
      </c>
      <c r="X3200" s="64">
        <v>550</v>
      </c>
      <c r="Y3200" s="64">
        <v>200</v>
      </c>
      <c r="Z3200" s="64">
        <v>190</v>
      </c>
      <c r="AA3200" s="84">
        <v>6.52</v>
      </c>
      <c r="AB3200" s="85">
        <v>1</v>
      </c>
      <c r="AC3200" s="85">
        <v>1</v>
      </c>
    </row>
    <row r="3201" spans="1:29" ht="15">
      <c r="A3201" s="1"/>
      <c r="B3201" s="6" t="s">
        <v>8777</v>
      </c>
      <c r="C3201" s="6" t="s">
        <v>8778</v>
      </c>
      <c r="D3201" s="6" t="s">
        <v>8779</v>
      </c>
      <c r="E3201" s="49" t="s">
        <v>8802</v>
      </c>
      <c r="F3201" s="6" t="s">
        <v>60</v>
      </c>
      <c r="G3201" s="6" t="s">
        <v>60</v>
      </c>
      <c r="H3201" s="6" t="s">
        <v>60</v>
      </c>
      <c r="I3201" s="60" t="s">
        <v>17603</v>
      </c>
      <c r="J3201" s="49" t="s">
        <v>17604</v>
      </c>
      <c r="K3201" s="6" t="s">
        <v>17605</v>
      </c>
      <c r="L3201" s="29">
        <f>IF($J$6="с учетом НДС",VLOOKUP(I3201,LEGEND!B:E,4,0)*(1-M3201),VLOOKUP(I3201,LEGEND!B:E,4,0)*(1-M3201)/1.2)</f>
        <v>33000</v>
      </c>
      <c r="M3201" s="57">
        <f>IF(AND(B3201&lt;&gt;"1_Электроинструмент",B3201&lt;&gt;"2_Садовая техника"),$J$5,IF($J$4&lt;=20%,$J$4,IFERROR(VLOOKUP(S3201,LEGEND!$L$2:$M$5,2,FALSE),$J$4)))</f>
        <v>0</v>
      </c>
      <c r="N3201" s="48" t="s">
        <v>60</v>
      </c>
      <c r="O3201" s="6" t="s">
        <v>60</v>
      </c>
      <c r="P3201" s="49" t="s">
        <v>66</v>
      </c>
      <c r="Q3201" s="49" t="s">
        <v>473</v>
      </c>
      <c r="R3201" s="6" t="s">
        <v>60</v>
      </c>
      <c r="S3201" s="49" t="s">
        <v>60</v>
      </c>
      <c r="T3201" s="73" t="str">
        <f>IF(_xlfn.XLOOKUP(I3201,LEGEND!B:B,LEGEND!H:H)&lt;&gt;"-",HYPERLINK(_xlfn.XLOOKUP(I3201,LEGEND!B:B,LEGEND!H:H),"link"),_xlfn.XLOOKUP(I3201,LEGEND!B:B,LEGEND!H:H))</f>
        <v>-</v>
      </c>
      <c r="U3201" s="73" t="str">
        <f>HYPERLINK(_xlfn.XLOOKUP(I3201,LEGEND!B:B,LEGEND!I:I))</f>
        <v>https://milwaukee-media-images.s3.amazonaws.com/hi/4932352052--Hero_1.jpg</v>
      </c>
      <c r="V3201" s="51" t="s">
        <v>17606</v>
      </c>
      <c r="W3201" s="63" t="s">
        <v>4213</v>
      </c>
      <c r="X3201" s="64">
        <v>550</v>
      </c>
      <c r="Y3201" s="64">
        <v>200</v>
      </c>
      <c r="Z3201" s="64">
        <v>190</v>
      </c>
      <c r="AA3201" s="84">
        <v>7.1619999999999999</v>
      </c>
      <c r="AB3201" s="85">
        <v>1</v>
      </c>
      <c r="AC3201" s="85">
        <v>1</v>
      </c>
    </row>
    <row r="3202" spans="1:29" ht="15">
      <c r="A3202" s="1"/>
      <c r="B3202" s="6" t="s">
        <v>8777</v>
      </c>
      <c r="C3202" s="6" t="s">
        <v>8778</v>
      </c>
      <c r="D3202" s="6" t="s">
        <v>8779</v>
      </c>
      <c r="E3202" s="49" t="s">
        <v>8802</v>
      </c>
      <c r="F3202" s="6" t="s">
        <v>60</v>
      </c>
      <c r="G3202" s="6" t="s">
        <v>60</v>
      </c>
      <c r="H3202" s="6" t="s">
        <v>60</v>
      </c>
      <c r="I3202" s="60" t="s">
        <v>17607</v>
      </c>
      <c r="J3202" s="49" t="s">
        <v>17608</v>
      </c>
      <c r="K3202" s="6" t="s">
        <v>17609</v>
      </c>
      <c r="L3202" s="29">
        <f>IF($J$6="с учетом НДС",VLOOKUP(I3202,LEGEND!B:E,4,0)*(1-M3202),VLOOKUP(I3202,LEGEND!B:E,4,0)*(1-M3202)/1.2)</f>
        <v>34200</v>
      </c>
      <c r="M3202" s="57">
        <f>IF(AND(B3202&lt;&gt;"1_Электроинструмент",B3202&lt;&gt;"2_Садовая техника"),$J$5,IF($J$4&lt;=20%,$J$4,IFERROR(VLOOKUP(S3202,LEGEND!$L$2:$M$5,2,FALSE),$J$4)))</f>
        <v>0</v>
      </c>
      <c r="N3202" s="48" t="s">
        <v>60</v>
      </c>
      <c r="O3202" s="6" t="s">
        <v>60</v>
      </c>
      <c r="P3202" s="49" t="s">
        <v>66</v>
      </c>
      <c r="Q3202" s="49" t="s">
        <v>473</v>
      </c>
      <c r="R3202" s="6" t="s">
        <v>60</v>
      </c>
      <c r="S3202" s="49" t="s">
        <v>60</v>
      </c>
      <c r="T3202" s="73" t="str">
        <f>IF(_xlfn.XLOOKUP(I3202,LEGEND!B:B,LEGEND!H:H)&lt;&gt;"-",HYPERLINK(_xlfn.XLOOKUP(I3202,LEGEND!B:B,LEGEND!H:H),"link"),_xlfn.XLOOKUP(I3202,LEGEND!B:B,LEGEND!H:H))</f>
        <v>-</v>
      </c>
      <c r="U3202" s="73" t="str">
        <f>HYPERLINK(_xlfn.XLOOKUP(I3202,LEGEND!B:B,LEGEND!I:I))</f>
        <v>https://milwaukee-media-images.s3.amazonaws.com/hi/4932399718--Hero_1.jpg</v>
      </c>
      <c r="V3202" s="51" t="s">
        <v>17610</v>
      </c>
      <c r="W3202" s="63" t="s">
        <v>4213</v>
      </c>
      <c r="X3202" s="64">
        <v>550</v>
      </c>
      <c r="Y3202" s="64">
        <v>200</v>
      </c>
      <c r="Z3202" s="64">
        <v>190</v>
      </c>
      <c r="AA3202" s="84">
        <v>7.44</v>
      </c>
      <c r="AB3202" s="85">
        <v>1</v>
      </c>
      <c r="AC3202" s="85">
        <v>1</v>
      </c>
    </row>
    <row r="3203" spans="1:29" ht="15">
      <c r="A3203" s="1"/>
      <c r="B3203" s="6" t="s">
        <v>8777</v>
      </c>
      <c r="C3203" s="6" t="s">
        <v>8778</v>
      </c>
      <c r="D3203" s="6" t="s">
        <v>8779</v>
      </c>
      <c r="E3203" s="49" t="s">
        <v>8802</v>
      </c>
      <c r="F3203" s="6" t="s">
        <v>60</v>
      </c>
      <c r="G3203" s="6" t="s">
        <v>60</v>
      </c>
      <c r="H3203" s="6" t="s">
        <v>60</v>
      </c>
      <c r="I3203" s="60" t="s">
        <v>17619</v>
      </c>
      <c r="J3203" s="49" t="s">
        <v>17620</v>
      </c>
      <c r="K3203" s="6" t="s">
        <v>17621</v>
      </c>
      <c r="L3203" s="29">
        <f>IF($J$6="с учетом НДС",VLOOKUP(I3203,LEGEND!B:E,4,0)*(1-M3203),VLOOKUP(I3203,LEGEND!B:E,4,0)*(1-M3203)/1.2)</f>
        <v>39700</v>
      </c>
      <c r="M3203" s="57">
        <f>IF(AND(B3203&lt;&gt;"1_Электроинструмент",B3203&lt;&gt;"2_Садовая техника"),$J$5,IF($J$4&lt;=20%,$J$4,IFERROR(VLOOKUP(S3203,LEGEND!$L$2:$M$5,2,FALSE),$J$4)))</f>
        <v>0</v>
      </c>
      <c r="N3203" s="48" t="s">
        <v>60</v>
      </c>
      <c r="O3203" s="6" t="s">
        <v>60</v>
      </c>
      <c r="P3203" s="49" t="s">
        <v>66</v>
      </c>
      <c r="Q3203" s="49" t="s">
        <v>473</v>
      </c>
      <c r="R3203" s="6" t="s">
        <v>60</v>
      </c>
      <c r="S3203" s="49" t="s">
        <v>60</v>
      </c>
      <c r="T3203" s="73" t="str">
        <f>IF(_xlfn.XLOOKUP(I3203,LEGEND!B:B,LEGEND!H:H)&lt;&gt;"-",HYPERLINK(_xlfn.XLOOKUP(I3203,LEGEND!B:B,LEGEND!H:H),"link"),_xlfn.XLOOKUP(I3203,LEGEND!B:B,LEGEND!H:H))</f>
        <v>-</v>
      </c>
      <c r="U3203" s="73" t="str">
        <f>HYPERLINK(_xlfn.XLOOKUP(I3203,LEGEND!B:B,LEGEND!I:I))</f>
        <v>https://milwaukee-media-images.s3.amazonaws.com/hi/4932399719--Hero_1.jpg</v>
      </c>
      <c r="V3203" s="51" t="s">
        <v>17622</v>
      </c>
      <c r="W3203" s="63" t="s">
        <v>4213</v>
      </c>
      <c r="X3203" s="64">
        <v>550</v>
      </c>
      <c r="Y3203" s="64">
        <v>290</v>
      </c>
      <c r="Z3203" s="64">
        <v>270</v>
      </c>
      <c r="AA3203" s="84">
        <v>9.1199999999999992</v>
      </c>
      <c r="AB3203" s="85">
        <v>1</v>
      </c>
      <c r="AC3203" s="85">
        <v>1</v>
      </c>
    </row>
    <row r="3204" spans="1:29" ht="15">
      <c r="A3204" s="1"/>
      <c r="B3204" s="6" t="s">
        <v>8777</v>
      </c>
      <c r="C3204" s="6" t="s">
        <v>8778</v>
      </c>
      <c r="D3204" s="6" t="s">
        <v>8779</v>
      </c>
      <c r="E3204" s="49" t="s">
        <v>8802</v>
      </c>
      <c r="F3204" s="6" t="s">
        <v>60</v>
      </c>
      <c r="G3204" s="6" t="s">
        <v>60</v>
      </c>
      <c r="H3204" s="6" t="s">
        <v>60</v>
      </c>
      <c r="I3204" s="60" t="s">
        <v>17627</v>
      </c>
      <c r="J3204" s="49" t="s">
        <v>17628</v>
      </c>
      <c r="K3204" s="6" t="s">
        <v>17629</v>
      </c>
      <c r="L3204" s="29">
        <f>IF($J$6="с учетом НДС",VLOOKUP(I3204,LEGEND!B:E,4,0)*(1-M3204),VLOOKUP(I3204,LEGEND!B:E,4,0)*(1-M3204)/1.2)</f>
        <v>44000</v>
      </c>
      <c r="M3204" s="57">
        <f>IF(AND(B3204&lt;&gt;"1_Электроинструмент",B3204&lt;&gt;"2_Садовая техника"),$J$5,IF($J$4&lt;=20%,$J$4,IFERROR(VLOOKUP(S3204,LEGEND!$L$2:$M$5,2,FALSE),$J$4)))</f>
        <v>0</v>
      </c>
      <c r="N3204" s="48" t="s">
        <v>60</v>
      </c>
      <c r="O3204" s="6" t="s">
        <v>60</v>
      </c>
      <c r="P3204" s="49" t="s">
        <v>66</v>
      </c>
      <c r="Q3204" s="49" t="s">
        <v>473</v>
      </c>
      <c r="R3204" s="6" t="s">
        <v>60</v>
      </c>
      <c r="S3204" s="49" t="s">
        <v>60</v>
      </c>
      <c r="T3204" s="73" t="str">
        <f>IF(_xlfn.XLOOKUP(I3204,LEGEND!B:B,LEGEND!H:H)&lt;&gt;"-",HYPERLINK(_xlfn.XLOOKUP(I3204,LEGEND!B:B,LEGEND!H:H),"link"),_xlfn.XLOOKUP(I3204,LEGEND!B:B,LEGEND!H:H))</f>
        <v>-</v>
      </c>
      <c r="U3204" s="73" t="str">
        <f>HYPERLINK(_xlfn.XLOOKUP(I3204,LEGEND!B:B,LEGEND!I:I))</f>
        <v>https://milwaukee-media-images.s3.amazonaws.com/hi/4932399720--Hero_1.jpg</v>
      </c>
      <c r="V3204" s="51" t="s">
        <v>17630</v>
      </c>
      <c r="W3204" s="63" t="s">
        <v>4213</v>
      </c>
      <c r="X3204" s="64">
        <v>550</v>
      </c>
      <c r="Y3204" s="64">
        <v>290</v>
      </c>
      <c r="Z3204" s="64">
        <v>270</v>
      </c>
      <c r="AA3204" s="84">
        <v>10.32</v>
      </c>
      <c r="AB3204" s="85">
        <v>1</v>
      </c>
      <c r="AC3204" s="85">
        <v>1</v>
      </c>
    </row>
    <row r="3205" spans="1:29" ht="15">
      <c r="A3205" s="1"/>
      <c r="B3205" s="6" t="s">
        <v>8777</v>
      </c>
      <c r="C3205" s="6" t="s">
        <v>8778</v>
      </c>
      <c r="D3205" s="6" t="s">
        <v>8779</v>
      </c>
      <c r="E3205" s="49" t="s">
        <v>8802</v>
      </c>
      <c r="F3205" s="6" t="s">
        <v>60</v>
      </c>
      <c r="G3205" s="6" t="s">
        <v>60</v>
      </c>
      <c r="H3205" s="6" t="s">
        <v>60</v>
      </c>
      <c r="I3205" s="60" t="s">
        <v>17631</v>
      </c>
      <c r="J3205" s="49" t="s">
        <v>17632</v>
      </c>
      <c r="K3205" s="6" t="s">
        <v>17633</v>
      </c>
      <c r="L3205" s="29">
        <f>IF($J$6="с учетом НДС",VLOOKUP(I3205,LEGEND!B:E,4,0)*(1-M3205),VLOOKUP(I3205,LEGEND!B:E,4,0)*(1-M3205)/1.2)</f>
        <v>48300</v>
      </c>
      <c r="M3205" s="57">
        <f>IF(AND(B3205&lt;&gt;"1_Электроинструмент",B3205&lt;&gt;"2_Садовая техника"),$J$5,IF($J$4&lt;=20%,$J$4,IFERROR(VLOOKUP(S3205,LEGEND!$L$2:$M$5,2,FALSE),$J$4)))</f>
        <v>0</v>
      </c>
      <c r="N3205" s="48" t="s">
        <v>60</v>
      </c>
      <c r="O3205" s="6" t="s">
        <v>60</v>
      </c>
      <c r="P3205" s="49" t="s">
        <v>66</v>
      </c>
      <c r="Q3205" s="49" t="s">
        <v>473</v>
      </c>
      <c r="R3205" s="6" t="s">
        <v>60</v>
      </c>
      <c r="S3205" s="49" t="s">
        <v>60</v>
      </c>
      <c r="T3205" s="73" t="str">
        <f>IF(_xlfn.XLOOKUP(I3205,LEGEND!B:B,LEGEND!H:H)&lt;&gt;"-",HYPERLINK(_xlfn.XLOOKUP(I3205,LEGEND!B:B,LEGEND!H:H),"link"),_xlfn.XLOOKUP(I3205,LEGEND!B:B,LEGEND!H:H))</f>
        <v>-</v>
      </c>
      <c r="U3205" s="73" t="str">
        <f>HYPERLINK(_xlfn.XLOOKUP(I3205,LEGEND!B:B,LEGEND!I:I))</f>
        <v>https://milwaukee-media-images.s3.amazonaws.com/hi/4932399721--Hero_1.jpg</v>
      </c>
      <c r="V3205" s="51" t="s">
        <v>17634</v>
      </c>
      <c r="W3205" s="63" t="s">
        <v>4213</v>
      </c>
      <c r="X3205" s="64">
        <v>550</v>
      </c>
      <c r="Y3205" s="64">
        <v>290</v>
      </c>
      <c r="Z3205" s="64">
        <v>270</v>
      </c>
      <c r="AA3205" s="84">
        <v>11.28</v>
      </c>
      <c r="AB3205" s="85">
        <v>1</v>
      </c>
      <c r="AC3205" s="85">
        <v>1</v>
      </c>
    </row>
    <row r="3206" spans="1:29" ht="15">
      <c r="A3206" s="1"/>
      <c r="B3206" s="6" t="s">
        <v>8777</v>
      </c>
      <c r="C3206" s="6" t="s">
        <v>8778</v>
      </c>
      <c r="D3206" s="6" t="s">
        <v>8779</v>
      </c>
      <c r="E3206" s="49" t="s">
        <v>8802</v>
      </c>
      <c r="F3206" s="6" t="s">
        <v>60</v>
      </c>
      <c r="G3206" s="6" t="s">
        <v>60</v>
      </c>
      <c r="H3206" s="6" t="s">
        <v>60</v>
      </c>
      <c r="I3206" s="60" t="s">
        <v>17635</v>
      </c>
      <c r="J3206" s="49" t="s">
        <v>17636</v>
      </c>
      <c r="K3206" s="6" t="s">
        <v>17637</v>
      </c>
      <c r="L3206" s="29">
        <f>IF($J$6="с учетом НДС",VLOOKUP(I3206,LEGEND!B:E,4,0)*(1-M3206),VLOOKUP(I3206,LEGEND!B:E,4,0)*(1-M3206)/1.2)</f>
        <v>54900</v>
      </c>
      <c r="M3206" s="57">
        <f>IF(AND(B3206&lt;&gt;"1_Электроинструмент",B3206&lt;&gt;"2_Садовая техника"),$J$5,IF($J$4&lt;=20%,$J$4,IFERROR(VLOOKUP(S3206,LEGEND!$L$2:$M$5,2,FALSE),$J$4)))</f>
        <v>0</v>
      </c>
      <c r="N3206" s="48" t="s">
        <v>60</v>
      </c>
      <c r="O3206" s="6" t="s">
        <v>60</v>
      </c>
      <c r="P3206" s="49" t="s">
        <v>66</v>
      </c>
      <c r="Q3206" s="49" t="s">
        <v>473</v>
      </c>
      <c r="R3206" s="6" t="s">
        <v>60</v>
      </c>
      <c r="S3206" s="49" t="s">
        <v>60</v>
      </c>
      <c r="T3206" s="73" t="str">
        <f>IF(_xlfn.XLOOKUP(I3206,LEGEND!B:B,LEGEND!H:H)&lt;&gt;"-",HYPERLINK(_xlfn.XLOOKUP(I3206,LEGEND!B:B,LEGEND!H:H),"link"),_xlfn.XLOOKUP(I3206,LEGEND!B:B,LEGEND!H:H))</f>
        <v>-</v>
      </c>
      <c r="U3206" s="73" t="str">
        <f>HYPERLINK(_xlfn.XLOOKUP(I3206,LEGEND!B:B,LEGEND!I:I))</f>
        <v>https://milwaukee-media-images.s3.amazonaws.com/hi/4932399722--Hero_1.jpg</v>
      </c>
      <c r="V3206" s="51" t="s">
        <v>17638</v>
      </c>
      <c r="W3206" s="63" t="s">
        <v>4213</v>
      </c>
      <c r="X3206" s="64">
        <v>550</v>
      </c>
      <c r="Y3206" s="64">
        <v>340</v>
      </c>
      <c r="Z3206" s="64">
        <v>320</v>
      </c>
      <c r="AA3206" s="84">
        <v>14.82</v>
      </c>
      <c r="AB3206" s="85">
        <v>1</v>
      </c>
      <c r="AC3206" s="85">
        <v>1</v>
      </c>
    </row>
    <row r="3207" spans="1:29" ht="15">
      <c r="A3207" s="1"/>
      <c r="B3207" s="6" t="s">
        <v>8777</v>
      </c>
      <c r="C3207" s="6" t="s">
        <v>8778</v>
      </c>
      <c r="D3207" s="6" t="s">
        <v>8779</v>
      </c>
      <c r="E3207" s="49" t="s">
        <v>8802</v>
      </c>
      <c r="F3207" s="6" t="s">
        <v>60</v>
      </c>
      <c r="G3207" s="6" t="s">
        <v>60</v>
      </c>
      <c r="H3207" s="6" t="s">
        <v>60</v>
      </c>
      <c r="I3207" s="60" t="s">
        <v>17643</v>
      </c>
      <c r="J3207" s="49" t="s">
        <v>17644</v>
      </c>
      <c r="K3207" s="6" t="s">
        <v>17645</v>
      </c>
      <c r="L3207" s="29">
        <f>IF($J$6="с учетом НДС",VLOOKUP(I3207,LEGEND!B:E,4,0)*(1-M3207),VLOOKUP(I3207,LEGEND!B:E,4,0)*(1-M3207)/1.2)</f>
        <v>65000</v>
      </c>
      <c r="M3207" s="57">
        <f>IF(AND(B3207&lt;&gt;"1_Электроинструмент",B3207&lt;&gt;"2_Садовая техника"),$J$5,IF($J$4&lt;=20%,$J$4,IFERROR(VLOOKUP(S3207,LEGEND!$L$2:$M$5,2,FALSE),$J$4)))</f>
        <v>0</v>
      </c>
      <c r="N3207" s="48" t="s">
        <v>60</v>
      </c>
      <c r="O3207" s="6" t="s">
        <v>60</v>
      </c>
      <c r="P3207" s="49" t="s">
        <v>66</v>
      </c>
      <c r="Q3207" s="49" t="s">
        <v>473</v>
      </c>
      <c r="R3207" s="6" t="s">
        <v>60</v>
      </c>
      <c r="S3207" s="49" t="s">
        <v>60</v>
      </c>
      <c r="T3207" s="73" t="str">
        <f>IF(_xlfn.XLOOKUP(I3207,LEGEND!B:B,LEGEND!H:H)&lt;&gt;"-",HYPERLINK(_xlfn.XLOOKUP(I3207,LEGEND!B:B,LEGEND!H:H),"link"),_xlfn.XLOOKUP(I3207,LEGEND!B:B,LEGEND!H:H))</f>
        <v>-</v>
      </c>
      <c r="U3207" s="73" t="str">
        <f>HYPERLINK(_xlfn.XLOOKUP(I3207,LEGEND!B:B,LEGEND!I:I))</f>
        <v>https://milwaukee-media-images.s3.amazonaws.com/hi/4932399723--Hero_1.jpg</v>
      </c>
      <c r="V3207" s="51" t="s">
        <v>17646</v>
      </c>
      <c r="W3207" s="63" t="s">
        <v>4213</v>
      </c>
      <c r="X3207" s="64">
        <v>550</v>
      </c>
      <c r="Y3207" s="64">
        <v>390</v>
      </c>
      <c r="Z3207" s="64">
        <v>370</v>
      </c>
      <c r="AA3207" s="84">
        <v>18.12</v>
      </c>
      <c r="AB3207" s="85">
        <v>1</v>
      </c>
      <c r="AC3207" s="85">
        <v>1</v>
      </c>
    </row>
    <row r="3208" spans="1:29" ht="15">
      <c r="A3208" s="1"/>
      <c r="B3208" s="6" t="s">
        <v>8777</v>
      </c>
      <c r="C3208" s="6" t="s">
        <v>8778</v>
      </c>
      <c r="D3208" s="6" t="s">
        <v>8779</v>
      </c>
      <c r="E3208" s="49" t="s">
        <v>8802</v>
      </c>
      <c r="F3208" s="6" t="s">
        <v>4070</v>
      </c>
      <c r="G3208" s="6" t="s">
        <v>60</v>
      </c>
      <c r="H3208" s="6" t="s">
        <v>60</v>
      </c>
      <c r="I3208" s="60" t="s">
        <v>17191</v>
      </c>
      <c r="J3208" s="49" t="s">
        <v>17192</v>
      </c>
      <c r="K3208" s="6" t="s">
        <v>17193</v>
      </c>
      <c r="L3208" s="29">
        <f>IF($J$6="с учетом НДС",VLOOKUP(I3208,LEGEND!B:E,4,0)*(1-M3208),VLOOKUP(I3208,LEGEND!B:E,4,0)*(1-M3208)/1.2)</f>
        <v>2670</v>
      </c>
      <c r="M3208" s="57">
        <f>IF(AND(B3208&lt;&gt;"1_Электроинструмент",B3208&lt;&gt;"2_Садовая техника"),$J$5,IF($J$4&lt;=20%,$J$4,IFERROR(VLOOKUP(S3208,LEGEND!$L$2:$M$5,2,FALSE),$J$4)))</f>
        <v>0</v>
      </c>
      <c r="N3208" s="48" t="s">
        <v>60</v>
      </c>
      <c r="O3208" s="6" t="s">
        <v>60</v>
      </c>
      <c r="P3208" s="49" t="s">
        <v>66</v>
      </c>
      <c r="Q3208" s="49" t="s">
        <v>473</v>
      </c>
      <c r="R3208" s="6" t="s">
        <v>60</v>
      </c>
      <c r="S3208" s="49" t="s">
        <v>60</v>
      </c>
      <c r="T3208" s="73" t="str">
        <f>IF(_xlfn.XLOOKUP(I3208,LEGEND!B:B,LEGEND!H:H)&lt;&gt;"-",HYPERLINK(_xlfn.XLOOKUP(I3208,LEGEND!B:B,LEGEND!H:H),"link"),_xlfn.XLOOKUP(I3208,LEGEND!B:B,LEGEND!H:H))</f>
        <v>link</v>
      </c>
      <c r="U3208" s="73" t="str">
        <f>HYPERLINK(_xlfn.XLOOKUP(I3208,LEGEND!B:B,LEGEND!I:I))</f>
        <v>https://milwaukee-media-images.s3.amazonaws.com/hi/4932371807--Hero_1.jpg</v>
      </c>
      <c r="V3208" s="51" t="s">
        <v>17194</v>
      </c>
      <c r="W3208" s="63" t="s">
        <v>2772</v>
      </c>
      <c r="X3208" s="64">
        <v>65</v>
      </c>
      <c r="Y3208" s="64">
        <v>45</v>
      </c>
      <c r="Z3208" s="64">
        <v>50</v>
      </c>
      <c r="AA3208" s="84">
        <v>9.5000000000000001E-2</v>
      </c>
      <c r="AB3208" s="85">
        <v>1</v>
      </c>
      <c r="AC3208" s="85">
        <v>1</v>
      </c>
    </row>
    <row r="3209" spans="1:29" ht="25.5">
      <c r="A3209" s="1"/>
      <c r="B3209" s="6" t="s">
        <v>8777</v>
      </c>
      <c r="C3209" s="6" t="s">
        <v>8778</v>
      </c>
      <c r="D3209" s="6" t="s">
        <v>8779</v>
      </c>
      <c r="E3209" s="49" t="s">
        <v>8802</v>
      </c>
      <c r="F3209" s="6" t="s">
        <v>4070</v>
      </c>
      <c r="G3209" s="6" t="s">
        <v>60</v>
      </c>
      <c r="H3209" s="6" t="s">
        <v>60</v>
      </c>
      <c r="I3209" s="60" t="s">
        <v>17199</v>
      </c>
      <c r="J3209" s="49" t="s">
        <v>17200</v>
      </c>
      <c r="K3209" s="6" t="s">
        <v>17201</v>
      </c>
      <c r="L3209" s="29">
        <f>IF($J$6="с учетом НДС",VLOOKUP(I3209,LEGEND!B:E,4,0)*(1-M3209),VLOOKUP(I3209,LEGEND!B:E,4,0)*(1-M3209)/1.2)</f>
        <v>4090</v>
      </c>
      <c r="M3209" s="57">
        <f>IF(AND(B3209&lt;&gt;"1_Электроинструмент",B3209&lt;&gt;"2_Садовая техника"),$J$5,IF($J$4&lt;=20%,$J$4,IFERROR(VLOOKUP(S3209,LEGEND!$L$2:$M$5,2,FALSE),$J$4)))</f>
        <v>0</v>
      </c>
      <c r="N3209" s="48" t="s">
        <v>60</v>
      </c>
      <c r="O3209" s="6" t="s">
        <v>60</v>
      </c>
      <c r="P3209" s="49" t="s">
        <v>66</v>
      </c>
      <c r="Q3209" s="49" t="s">
        <v>473</v>
      </c>
      <c r="R3209" s="6" t="s">
        <v>60</v>
      </c>
      <c r="S3209" s="49" t="s">
        <v>60</v>
      </c>
      <c r="T3209" s="73" t="str">
        <f>IF(_xlfn.XLOOKUP(I3209,LEGEND!B:B,LEGEND!H:H)&lt;&gt;"-",HYPERLINK(_xlfn.XLOOKUP(I3209,LEGEND!B:B,LEGEND!H:H),"link"),_xlfn.XLOOKUP(I3209,LEGEND!B:B,LEGEND!H:H))</f>
        <v>link</v>
      </c>
      <c r="U3209" s="73" t="str">
        <f>HYPERLINK(_xlfn.XLOOKUP(I3209,LEGEND!B:B,LEGEND!I:I))</f>
        <v>https://milwaukee-media-images.s3.amazonaws.com/hi/4932352678--Hero_1.jpg</v>
      </c>
      <c r="V3209" s="51" t="s">
        <v>17202</v>
      </c>
      <c r="W3209" s="63" t="s">
        <v>1189</v>
      </c>
      <c r="X3209" s="64">
        <v>178</v>
      </c>
      <c r="Y3209" s="64">
        <v>178</v>
      </c>
      <c r="Z3209" s="64">
        <v>25</v>
      </c>
      <c r="AA3209" s="84">
        <v>0.16</v>
      </c>
      <c r="AB3209" s="85">
        <v>1</v>
      </c>
      <c r="AC3209" s="85">
        <v>1</v>
      </c>
    </row>
    <row r="3210" spans="1:29" ht="25.5">
      <c r="A3210" s="1"/>
      <c r="B3210" s="6" t="s">
        <v>8777</v>
      </c>
      <c r="C3210" s="6" t="s">
        <v>8778</v>
      </c>
      <c r="D3210" s="6" t="s">
        <v>8779</v>
      </c>
      <c r="E3210" s="49" t="s">
        <v>8802</v>
      </c>
      <c r="F3210" s="6" t="s">
        <v>4070</v>
      </c>
      <c r="G3210" s="6" t="s">
        <v>60</v>
      </c>
      <c r="H3210" s="6" t="s">
        <v>60</v>
      </c>
      <c r="I3210" s="60" t="s">
        <v>17203</v>
      </c>
      <c r="J3210" s="49" t="s">
        <v>17204</v>
      </c>
      <c r="K3210" s="6" t="s">
        <v>17205</v>
      </c>
      <c r="L3210" s="29">
        <f>IF($J$6="с учетом НДС",VLOOKUP(I3210,LEGEND!B:E,4,0)*(1-M3210),VLOOKUP(I3210,LEGEND!B:E,4,0)*(1-M3210)/1.2)</f>
        <v>4260</v>
      </c>
      <c r="M3210" s="57">
        <f>IF(AND(B3210&lt;&gt;"1_Электроинструмент",B3210&lt;&gt;"2_Садовая техника"),$J$5,IF($J$4&lt;=20%,$J$4,IFERROR(VLOOKUP(S3210,LEGEND!$L$2:$M$5,2,FALSE),$J$4)))</f>
        <v>0</v>
      </c>
      <c r="N3210" s="48" t="s">
        <v>60</v>
      </c>
      <c r="O3210" s="6" t="s">
        <v>60</v>
      </c>
      <c r="P3210" s="49" t="s">
        <v>66</v>
      </c>
      <c r="Q3210" s="49" t="s">
        <v>67</v>
      </c>
      <c r="R3210" s="6" t="s">
        <v>60</v>
      </c>
      <c r="S3210" s="49" t="s">
        <v>60</v>
      </c>
      <c r="T3210" s="73" t="str">
        <f>IF(_xlfn.XLOOKUP(I3210,LEGEND!B:B,LEGEND!H:H)&lt;&gt;"-",HYPERLINK(_xlfn.XLOOKUP(I3210,LEGEND!B:B,LEGEND!H:H),"link"),_xlfn.XLOOKUP(I3210,LEGEND!B:B,LEGEND!H:H))</f>
        <v>-</v>
      </c>
      <c r="U3210" s="73" t="str">
        <f>HYPERLINK(_xlfn.XLOOKUP(I3210,LEGEND!B:B,LEGEND!I:I))</f>
        <v>https://milwaukee-media-images.s3.amazonaws.com/hi/4932352332--Hero_1.jpg</v>
      </c>
      <c r="V3210" s="51" t="s">
        <v>17206</v>
      </c>
      <c r="W3210" s="63" t="s">
        <v>71</v>
      </c>
      <c r="X3210" s="64">
        <v>255</v>
      </c>
      <c r="Y3210" s="64">
        <v>150</v>
      </c>
      <c r="Z3210" s="64">
        <v>11</v>
      </c>
      <c r="AA3210" s="84">
        <v>0.52</v>
      </c>
      <c r="AB3210" s="85">
        <v>1</v>
      </c>
      <c r="AC3210" s="85">
        <v>1</v>
      </c>
    </row>
    <row r="3211" spans="1:29" ht="25.5">
      <c r="A3211" s="1"/>
      <c r="B3211" s="6" t="s">
        <v>8777</v>
      </c>
      <c r="C3211" s="6" t="s">
        <v>8778</v>
      </c>
      <c r="D3211" s="6" t="s">
        <v>8779</v>
      </c>
      <c r="E3211" s="49" t="s">
        <v>8802</v>
      </c>
      <c r="F3211" s="6" t="s">
        <v>4070</v>
      </c>
      <c r="G3211" s="6" t="s">
        <v>60</v>
      </c>
      <c r="H3211" s="6" t="s">
        <v>60</v>
      </c>
      <c r="I3211" s="60" t="s">
        <v>17207</v>
      </c>
      <c r="J3211" s="49" t="s">
        <v>17208</v>
      </c>
      <c r="K3211" s="6" t="s">
        <v>17209</v>
      </c>
      <c r="L3211" s="29">
        <f>IF($J$6="с учетом НДС",VLOOKUP(I3211,LEGEND!B:E,4,0)*(1-M3211),VLOOKUP(I3211,LEGEND!B:E,4,0)*(1-M3211)/1.2)</f>
        <v>4500</v>
      </c>
      <c r="M3211" s="57">
        <f>IF(AND(B3211&lt;&gt;"1_Электроинструмент",B3211&lt;&gt;"2_Садовая техника"),$J$5,IF($J$4&lt;=20%,$J$4,IFERROR(VLOOKUP(S3211,LEGEND!$L$2:$M$5,2,FALSE),$J$4)))</f>
        <v>0</v>
      </c>
      <c r="N3211" s="48" t="s">
        <v>60</v>
      </c>
      <c r="O3211" s="6" t="s">
        <v>60</v>
      </c>
      <c r="P3211" s="49" t="s">
        <v>66</v>
      </c>
      <c r="Q3211" s="49" t="s">
        <v>473</v>
      </c>
      <c r="R3211" s="6" t="s">
        <v>60</v>
      </c>
      <c r="S3211" s="49" t="s">
        <v>60</v>
      </c>
      <c r="T3211" s="73" t="str">
        <f>IF(_xlfn.XLOOKUP(I3211,LEGEND!B:B,LEGEND!H:H)&lt;&gt;"-",HYPERLINK(_xlfn.XLOOKUP(I3211,LEGEND!B:B,LEGEND!H:H),"link"),_xlfn.XLOOKUP(I3211,LEGEND!B:B,LEGEND!H:H))</f>
        <v>link</v>
      </c>
      <c r="U3211" s="73" t="str">
        <f>HYPERLINK(_xlfn.XLOOKUP(I3211,LEGEND!B:B,LEGEND!I:I))</f>
        <v>https://milwaukee-media-images.s3.amazonaws.com/hi/4932399729--Hero_1.jpg</v>
      </c>
      <c r="V3211" s="51" t="s">
        <v>17210</v>
      </c>
      <c r="W3211" s="63" t="s">
        <v>4213</v>
      </c>
      <c r="X3211" s="64">
        <v>350</v>
      </c>
      <c r="Y3211" s="64">
        <v>250</v>
      </c>
      <c r="Z3211" s="64">
        <v>50</v>
      </c>
      <c r="AA3211" s="84">
        <v>0.16</v>
      </c>
      <c r="AB3211" s="85">
        <v>1</v>
      </c>
      <c r="AC3211" s="85">
        <v>1</v>
      </c>
    </row>
    <row r="3212" spans="1:29" ht="25.5">
      <c r="A3212" s="1"/>
      <c r="B3212" s="6" t="s">
        <v>8777</v>
      </c>
      <c r="C3212" s="6" t="s">
        <v>8778</v>
      </c>
      <c r="D3212" s="6" t="s">
        <v>8779</v>
      </c>
      <c r="E3212" s="49" t="s">
        <v>8802</v>
      </c>
      <c r="F3212" s="6" t="s">
        <v>4070</v>
      </c>
      <c r="G3212" s="6" t="s">
        <v>60</v>
      </c>
      <c r="H3212" s="6" t="s">
        <v>60</v>
      </c>
      <c r="I3212" s="60" t="s">
        <v>17215</v>
      </c>
      <c r="J3212" s="49" t="s">
        <v>17216</v>
      </c>
      <c r="K3212" s="6" t="s">
        <v>17217</v>
      </c>
      <c r="L3212" s="29">
        <f>IF($J$6="с учетом НДС",VLOOKUP(I3212,LEGEND!B:E,4,0)*(1-M3212),VLOOKUP(I3212,LEGEND!B:E,4,0)*(1-M3212)/1.2)</f>
        <v>4910</v>
      </c>
      <c r="M3212" s="57">
        <f>IF(AND(B3212&lt;&gt;"1_Электроинструмент",B3212&lt;&gt;"2_Садовая техника"),$J$5,IF($J$4&lt;=20%,$J$4,IFERROR(VLOOKUP(S3212,LEGEND!$L$2:$M$5,2,FALSE),$J$4)))</f>
        <v>0</v>
      </c>
      <c r="N3212" s="48" t="s">
        <v>60</v>
      </c>
      <c r="O3212" s="6" t="s">
        <v>60</v>
      </c>
      <c r="P3212" s="49" t="s">
        <v>66</v>
      </c>
      <c r="Q3212" s="49" t="s">
        <v>473</v>
      </c>
      <c r="R3212" s="6" t="s">
        <v>60</v>
      </c>
      <c r="S3212" s="49" t="s">
        <v>60</v>
      </c>
      <c r="T3212" s="73" t="str">
        <f>IF(_xlfn.XLOOKUP(I3212,LEGEND!B:B,LEGEND!H:H)&lt;&gt;"-",HYPERLINK(_xlfn.XLOOKUP(I3212,LEGEND!B:B,LEGEND!H:H),"link"),_xlfn.XLOOKUP(I3212,LEGEND!B:B,LEGEND!H:H))</f>
        <v>link</v>
      </c>
      <c r="U3212" s="73" t="str">
        <f>HYPERLINK(_xlfn.XLOOKUP(I3212,LEGEND!B:B,LEGEND!I:I))</f>
        <v>https://milwaukee-media-images.s3.amazonaws.com/hi/4932399730--Hero_1.jpg</v>
      </c>
      <c r="V3212" s="51" t="s">
        <v>17218</v>
      </c>
      <c r="W3212" s="63" t="s">
        <v>71</v>
      </c>
      <c r="X3212" s="64">
        <v>450</v>
      </c>
      <c r="Y3212" s="64">
        <v>350</v>
      </c>
      <c r="Z3212" s="64">
        <v>50</v>
      </c>
      <c r="AA3212" s="84">
        <v>0.56999999999999995</v>
      </c>
      <c r="AB3212" s="85">
        <v>1</v>
      </c>
      <c r="AC3212" s="85">
        <v>1</v>
      </c>
    </row>
    <row r="3213" spans="1:29" ht="25.5">
      <c r="A3213" s="1"/>
      <c r="B3213" s="6" t="s">
        <v>8777</v>
      </c>
      <c r="C3213" s="6" t="s">
        <v>8778</v>
      </c>
      <c r="D3213" s="6" t="s">
        <v>8779</v>
      </c>
      <c r="E3213" s="49" t="s">
        <v>8802</v>
      </c>
      <c r="F3213" s="6" t="s">
        <v>4070</v>
      </c>
      <c r="G3213" s="6" t="s">
        <v>60</v>
      </c>
      <c r="H3213" s="6" t="s">
        <v>60</v>
      </c>
      <c r="I3213" s="60" t="s">
        <v>17262</v>
      </c>
      <c r="J3213" s="49" t="s">
        <v>17263</v>
      </c>
      <c r="K3213" s="6" t="s">
        <v>17264</v>
      </c>
      <c r="L3213" s="29">
        <f>IF($J$6="с учетом НДС",VLOOKUP(I3213,LEGEND!B:E,4,0)*(1-M3213),VLOOKUP(I3213,LEGEND!B:E,4,0)*(1-M3213)/1.2)</f>
        <v>8000</v>
      </c>
      <c r="M3213" s="57">
        <f>IF(AND(B3213&lt;&gt;"1_Электроинструмент",B3213&lt;&gt;"2_Садовая техника"),$J$5,IF($J$4&lt;=20%,$J$4,IFERROR(VLOOKUP(S3213,LEGEND!$L$2:$M$5,2,FALSE),$J$4)))</f>
        <v>0</v>
      </c>
      <c r="N3213" s="48" t="s">
        <v>60</v>
      </c>
      <c r="O3213" s="6" t="s">
        <v>60</v>
      </c>
      <c r="P3213" s="49" t="s">
        <v>66</v>
      </c>
      <c r="Q3213" s="49" t="s">
        <v>67</v>
      </c>
      <c r="R3213" s="6" t="s">
        <v>60</v>
      </c>
      <c r="S3213" s="49" t="s">
        <v>60</v>
      </c>
      <c r="T3213" s="73" t="str">
        <f>IF(_xlfn.XLOOKUP(I3213,LEGEND!B:B,LEGEND!H:H)&lt;&gt;"-",HYPERLINK(_xlfn.XLOOKUP(I3213,LEGEND!B:B,LEGEND!H:H),"link"),_xlfn.XLOOKUP(I3213,LEGEND!B:B,LEGEND!H:H))</f>
        <v>link</v>
      </c>
      <c r="U3213" s="73" t="str">
        <f>HYPERLINK(_xlfn.XLOOKUP(I3213,LEGEND!B:B,LEGEND!I:I))</f>
        <v>https://milwaukee-media-images.s3.amazonaws.com/hi/4932399174--Hero_1.jpg</v>
      </c>
      <c r="V3213" s="51" t="s">
        <v>17265</v>
      </c>
      <c r="W3213" s="63" t="s">
        <v>2772</v>
      </c>
      <c r="X3213" s="64">
        <v>60</v>
      </c>
      <c r="Y3213" s="64">
        <v>60</v>
      </c>
      <c r="Z3213" s="64">
        <v>250</v>
      </c>
      <c r="AA3213" s="84">
        <v>0.375</v>
      </c>
      <c r="AB3213" s="85">
        <v>1</v>
      </c>
      <c r="AC3213" s="85">
        <v>1</v>
      </c>
    </row>
    <row r="3214" spans="1:29" ht="25.5">
      <c r="A3214" s="1"/>
      <c r="B3214" s="6" t="s">
        <v>8777</v>
      </c>
      <c r="C3214" s="6" t="s">
        <v>8778</v>
      </c>
      <c r="D3214" s="6" t="s">
        <v>8779</v>
      </c>
      <c r="E3214" s="49" t="s">
        <v>8802</v>
      </c>
      <c r="F3214" s="6" t="s">
        <v>4070</v>
      </c>
      <c r="G3214" s="6" t="s">
        <v>60</v>
      </c>
      <c r="H3214" s="6" t="s">
        <v>60</v>
      </c>
      <c r="I3214" s="60" t="s">
        <v>17266</v>
      </c>
      <c r="J3214" s="49" t="s">
        <v>17267</v>
      </c>
      <c r="K3214" s="6" t="s">
        <v>17268</v>
      </c>
      <c r="L3214" s="29">
        <f>IF($J$6="с учетом НДС",VLOOKUP(I3214,LEGEND!B:E,4,0)*(1-M3214),VLOOKUP(I3214,LEGEND!B:E,4,0)*(1-M3214)/1.2)</f>
        <v>8300</v>
      </c>
      <c r="M3214" s="57">
        <f>IF(AND(B3214&lt;&gt;"1_Электроинструмент",B3214&lt;&gt;"2_Садовая техника"),$J$5,IF($J$4&lt;=20%,$J$4,IFERROR(VLOOKUP(S3214,LEGEND!$L$2:$M$5,2,FALSE),$J$4)))</f>
        <v>0</v>
      </c>
      <c r="N3214" s="48" t="s">
        <v>60</v>
      </c>
      <c r="O3214" s="6" t="s">
        <v>60</v>
      </c>
      <c r="P3214" s="49" t="s">
        <v>66</v>
      </c>
      <c r="Q3214" s="49" t="s">
        <v>473</v>
      </c>
      <c r="R3214" s="6" t="s">
        <v>60</v>
      </c>
      <c r="S3214" s="49" t="s">
        <v>60</v>
      </c>
      <c r="T3214" s="73" t="str">
        <f>IF(_xlfn.XLOOKUP(I3214,LEGEND!B:B,LEGEND!H:H)&lt;&gt;"-",HYPERLINK(_xlfn.XLOOKUP(I3214,LEGEND!B:B,LEGEND!H:H),"link"),_xlfn.XLOOKUP(I3214,LEGEND!B:B,LEGEND!H:H))</f>
        <v>link</v>
      </c>
      <c r="U3214" s="73" t="str">
        <f>HYPERLINK(_xlfn.XLOOKUP(I3214,LEGEND!B:B,LEGEND!I:I))</f>
        <v>https://milwaukee-media-images.s3.amazonaws.com/hi/4932399724--Hero_1.jpg</v>
      </c>
      <c r="V3214" s="51" t="s">
        <v>17269</v>
      </c>
      <c r="W3214" s="63" t="s">
        <v>4213</v>
      </c>
      <c r="X3214" s="64">
        <v>400</v>
      </c>
      <c r="Y3214" s="64">
        <v>70</v>
      </c>
      <c r="Z3214" s="64">
        <v>70</v>
      </c>
      <c r="AA3214" s="84">
        <v>3.06</v>
      </c>
      <c r="AB3214" s="85">
        <v>1</v>
      </c>
      <c r="AC3214" s="85">
        <v>1</v>
      </c>
    </row>
    <row r="3215" spans="1:29" ht="25.5">
      <c r="A3215" s="1"/>
      <c r="B3215" s="6" t="s">
        <v>8777</v>
      </c>
      <c r="C3215" s="6" t="s">
        <v>8778</v>
      </c>
      <c r="D3215" s="6" t="s">
        <v>8779</v>
      </c>
      <c r="E3215" s="49" t="s">
        <v>8802</v>
      </c>
      <c r="F3215" s="6" t="s">
        <v>4070</v>
      </c>
      <c r="G3215" s="6" t="s">
        <v>60</v>
      </c>
      <c r="H3215" s="6" t="s">
        <v>60</v>
      </c>
      <c r="I3215" s="60" t="s">
        <v>17270</v>
      </c>
      <c r="J3215" s="49" t="s">
        <v>17271</v>
      </c>
      <c r="K3215" s="6" t="s">
        <v>17272</v>
      </c>
      <c r="L3215" s="29">
        <f>IF($J$6="с учетом НДС",VLOOKUP(I3215,LEGEND!B:E,4,0)*(1-M3215),VLOOKUP(I3215,LEGEND!B:E,4,0)*(1-M3215)/1.2)</f>
        <v>8400</v>
      </c>
      <c r="M3215" s="57">
        <f>IF(AND(B3215&lt;&gt;"1_Электроинструмент",B3215&lt;&gt;"2_Садовая техника"),$J$5,IF($J$4&lt;=20%,$J$4,IFERROR(VLOOKUP(S3215,LEGEND!$L$2:$M$5,2,FALSE),$J$4)))</f>
        <v>0</v>
      </c>
      <c r="N3215" s="48" t="s">
        <v>60</v>
      </c>
      <c r="O3215" s="6" t="s">
        <v>60</v>
      </c>
      <c r="P3215" s="49" t="s">
        <v>66</v>
      </c>
      <c r="Q3215" s="49" t="s">
        <v>67</v>
      </c>
      <c r="R3215" s="6" t="s">
        <v>60</v>
      </c>
      <c r="S3215" s="49" t="s">
        <v>60</v>
      </c>
      <c r="T3215" s="73" t="str">
        <f>IF(_xlfn.XLOOKUP(I3215,LEGEND!B:B,LEGEND!H:H)&lt;&gt;"-",HYPERLINK(_xlfn.XLOOKUP(I3215,LEGEND!B:B,LEGEND!H:H),"link"),_xlfn.XLOOKUP(I3215,LEGEND!B:B,LEGEND!H:H))</f>
        <v>link</v>
      </c>
      <c r="U3215" s="73" t="str">
        <f>HYPERLINK(_xlfn.XLOOKUP(I3215,LEGEND!B:B,LEGEND!I:I))</f>
        <v>https://milwaukee-media-images.s3.amazonaws.com/hi/4932399731--Hero_1.jpg</v>
      </c>
      <c r="V3215" s="51" t="s">
        <v>17273</v>
      </c>
      <c r="W3215" s="63" t="s">
        <v>4213</v>
      </c>
      <c r="X3215" s="64">
        <v>250</v>
      </c>
      <c r="Y3215" s="64">
        <v>110</v>
      </c>
      <c r="Z3215" s="64">
        <v>50</v>
      </c>
      <c r="AA3215" s="84">
        <v>0.96</v>
      </c>
      <c r="AB3215" s="85">
        <v>1</v>
      </c>
      <c r="AC3215" s="85">
        <v>1</v>
      </c>
    </row>
    <row r="3216" spans="1:29" ht="15">
      <c r="A3216" s="1"/>
      <c r="B3216" s="6" t="s">
        <v>8777</v>
      </c>
      <c r="C3216" s="6" t="s">
        <v>8778</v>
      </c>
      <c r="D3216" s="6" t="s">
        <v>8779</v>
      </c>
      <c r="E3216" s="49" t="s">
        <v>8802</v>
      </c>
      <c r="F3216" s="6" t="s">
        <v>4070</v>
      </c>
      <c r="G3216" s="6" t="s">
        <v>60</v>
      </c>
      <c r="H3216" s="6" t="s">
        <v>60</v>
      </c>
      <c r="I3216" s="60" t="s">
        <v>17298</v>
      </c>
      <c r="J3216" s="49" t="s">
        <v>17299</v>
      </c>
      <c r="K3216" s="6" t="s">
        <v>17300</v>
      </c>
      <c r="L3216" s="29">
        <f>IF($J$6="с учетом НДС",VLOOKUP(I3216,LEGEND!B:E,4,0)*(1-M3216),VLOOKUP(I3216,LEGEND!B:E,4,0)*(1-M3216)/1.2)</f>
        <v>9400</v>
      </c>
      <c r="M3216" s="57">
        <f>IF(AND(B3216&lt;&gt;"1_Электроинструмент",B3216&lt;&gt;"2_Садовая техника"),$J$5,IF($J$4&lt;=20%,$J$4,IFERROR(VLOOKUP(S3216,LEGEND!$L$2:$M$5,2,FALSE),$J$4)))</f>
        <v>0</v>
      </c>
      <c r="N3216" s="48" t="s">
        <v>60</v>
      </c>
      <c r="O3216" s="6" t="s">
        <v>60</v>
      </c>
      <c r="P3216" s="49" t="s">
        <v>66</v>
      </c>
      <c r="Q3216" s="49" t="s">
        <v>473</v>
      </c>
      <c r="R3216" s="6" t="s">
        <v>60</v>
      </c>
      <c r="S3216" s="49" t="s">
        <v>60</v>
      </c>
      <c r="T3216" s="73" t="str">
        <f>IF(_xlfn.XLOOKUP(I3216,LEGEND!B:B,LEGEND!H:H)&lt;&gt;"-",HYPERLINK(_xlfn.XLOOKUP(I3216,LEGEND!B:B,LEGEND!H:H),"link"),_xlfn.XLOOKUP(I3216,LEGEND!B:B,LEGEND!H:H))</f>
        <v>link</v>
      </c>
      <c r="U3216" s="73" t="str">
        <f>HYPERLINK(_xlfn.XLOOKUP(I3216,LEGEND!B:B,LEGEND!I:I))</f>
        <v>https://milwaukee-media-images.s3.amazonaws.com/hi/4932352680--Hero_1.jpg</v>
      </c>
      <c r="V3216" s="51" t="s">
        <v>17301</v>
      </c>
      <c r="W3216" s="63" t="s">
        <v>1189</v>
      </c>
      <c r="X3216" s="64">
        <v>172</v>
      </c>
      <c r="Y3216" s="64">
        <v>65</v>
      </c>
      <c r="Z3216" s="64">
        <v>60</v>
      </c>
      <c r="AA3216" s="84">
        <v>0.28999999999999998</v>
      </c>
      <c r="AB3216" s="85">
        <v>1</v>
      </c>
      <c r="AC3216" s="85">
        <v>1</v>
      </c>
    </row>
    <row r="3217" spans="1:29" ht="25.5">
      <c r="A3217" s="1"/>
      <c r="B3217" s="6" t="s">
        <v>8777</v>
      </c>
      <c r="C3217" s="6" t="s">
        <v>8778</v>
      </c>
      <c r="D3217" s="6" t="s">
        <v>8779</v>
      </c>
      <c r="E3217" s="49" t="s">
        <v>8802</v>
      </c>
      <c r="F3217" s="6" t="s">
        <v>4070</v>
      </c>
      <c r="G3217" s="6" t="s">
        <v>60</v>
      </c>
      <c r="H3217" s="6" t="s">
        <v>60</v>
      </c>
      <c r="I3217" s="60" t="s">
        <v>17371</v>
      </c>
      <c r="J3217" s="49" t="s">
        <v>17372</v>
      </c>
      <c r="K3217" s="6" t="s">
        <v>17373</v>
      </c>
      <c r="L3217" s="29">
        <f>IF($J$6="с учетом НДС",VLOOKUP(I3217,LEGEND!B:E,4,0)*(1-M3217),VLOOKUP(I3217,LEGEND!B:E,4,0)*(1-M3217)/1.2)</f>
        <v>11900</v>
      </c>
      <c r="M3217" s="57">
        <f>IF(AND(B3217&lt;&gt;"1_Электроинструмент",B3217&lt;&gt;"2_Садовая техника"),$J$5,IF($J$4&lt;=20%,$J$4,IFERROR(VLOOKUP(S3217,LEGEND!$L$2:$M$5,2,FALSE),$J$4)))</f>
        <v>0</v>
      </c>
      <c r="N3217" s="48" t="s">
        <v>60</v>
      </c>
      <c r="O3217" s="6" t="s">
        <v>60</v>
      </c>
      <c r="P3217" s="49" t="s">
        <v>66</v>
      </c>
      <c r="Q3217" s="49" t="s">
        <v>473</v>
      </c>
      <c r="R3217" s="6" t="s">
        <v>60</v>
      </c>
      <c r="S3217" s="49" t="s">
        <v>60</v>
      </c>
      <c r="T3217" s="73" t="str">
        <f>IF(_xlfn.XLOOKUP(I3217,LEGEND!B:B,LEGEND!H:H)&lt;&gt;"-",HYPERLINK(_xlfn.XLOOKUP(I3217,LEGEND!B:B,LEGEND!H:H),"link"),_xlfn.XLOOKUP(I3217,LEGEND!B:B,LEGEND!H:H))</f>
        <v>link</v>
      </c>
      <c r="U3217" s="73" t="str">
        <f>HYPERLINK(_xlfn.XLOOKUP(I3217,LEGEND!B:B,LEGEND!I:I))</f>
        <v>https://milwaukee-media-images.s3.amazonaws.com/hi/4932369736--Hero_1.jpg</v>
      </c>
      <c r="V3217" s="51" t="s">
        <v>17374</v>
      </c>
      <c r="W3217" s="63" t="s">
        <v>1189</v>
      </c>
      <c r="X3217" s="64">
        <v>325</v>
      </c>
      <c r="Y3217" s="64">
        <v>40</v>
      </c>
      <c r="Z3217" s="64">
        <v>45</v>
      </c>
      <c r="AA3217" s="84">
        <v>0.89400000000000002</v>
      </c>
      <c r="AB3217" s="85">
        <v>1</v>
      </c>
      <c r="AC3217" s="85">
        <v>1</v>
      </c>
    </row>
    <row r="3218" spans="1:29" ht="25.5">
      <c r="A3218" s="1"/>
      <c r="B3218" s="6" t="s">
        <v>8777</v>
      </c>
      <c r="C3218" s="6" t="s">
        <v>8778</v>
      </c>
      <c r="D3218" s="6" t="s">
        <v>8779</v>
      </c>
      <c r="E3218" s="49" t="s">
        <v>8802</v>
      </c>
      <c r="F3218" s="6" t="s">
        <v>4070</v>
      </c>
      <c r="G3218" s="6" t="s">
        <v>60</v>
      </c>
      <c r="H3218" s="6" t="s">
        <v>60</v>
      </c>
      <c r="I3218" s="60" t="s">
        <v>17375</v>
      </c>
      <c r="J3218" s="49" t="s">
        <v>17376</v>
      </c>
      <c r="K3218" s="6" t="s">
        <v>17377</v>
      </c>
      <c r="L3218" s="29">
        <f>IF($J$6="с учетом НДС",VLOOKUP(I3218,LEGEND!B:E,4,0)*(1-M3218),VLOOKUP(I3218,LEGEND!B:E,4,0)*(1-M3218)/1.2)</f>
        <v>12000</v>
      </c>
      <c r="M3218" s="57">
        <f>IF(AND(B3218&lt;&gt;"1_Электроинструмент",B3218&lt;&gt;"2_Садовая техника"),$J$5,IF($J$4&lt;=20%,$J$4,IFERROR(VLOOKUP(S3218,LEGEND!$L$2:$M$5,2,FALSE),$J$4)))</f>
        <v>0</v>
      </c>
      <c r="N3218" s="48" t="s">
        <v>60</v>
      </c>
      <c r="O3218" s="6" t="s">
        <v>60</v>
      </c>
      <c r="P3218" s="49" t="s">
        <v>66</v>
      </c>
      <c r="Q3218" s="49" t="s">
        <v>473</v>
      </c>
      <c r="R3218" s="6" t="s">
        <v>60</v>
      </c>
      <c r="S3218" s="49" t="s">
        <v>60</v>
      </c>
      <c r="T3218" s="73" t="str">
        <f>IF(_xlfn.XLOOKUP(I3218,LEGEND!B:B,LEGEND!H:H)&lt;&gt;"-",HYPERLINK(_xlfn.XLOOKUP(I3218,LEGEND!B:B,LEGEND!H:H),"link"),_xlfn.XLOOKUP(I3218,LEGEND!B:B,LEGEND!H:H))</f>
        <v>link</v>
      </c>
      <c r="U3218" s="73" t="str">
        <f>HYPERLINK(_xlfn.XLOOKUP(I3218,LEGEND!B:B,LEGEND!I:I))</f>
        <v>https://milwaukee-media-images.s3.amazonaws.com/hi/4932399725--Hero_1.jpg</v>
      </c>
      <c r="V3218" s="51" t="s">
        <v>17378</v>
      </c>
      <c r="W3218" s="63" t="s">
        <v>4213</v>
      </c>
      <c r="X3218" s="64">
        <v>600</v>
      </c>
      <c r="Y3218" s="64">
        <v>70</v>
      </c>
      <c r="Z3218" s="64">
        <v>70</v>
      </c>
      <c r="AA3218" s="84">
        <v>5.26</v>
      </c>
      <c r="AB3218" s="85">
        <v>1</v>
      </c>
      <c r="AC3218" s="85">
        <v>1</v>
      </c>
    </row>
    <row r="3219" spans="1:29" ht="15">
      <c r="A3219" s="1"/>
      <c r="B3219" s="6" t="s">
        <v>8777</v>
      </c>
      <c r="C3219" s="6" t="s">
        <v>8778</v>
      </c>
      <c r="D3219" s="6" t="s">
        <v>8779</v>
      </c>
      <c r="E3219" s="49" t="s">
        <v>8802</v>
      </c>
      <c r="F3219" s="6" t="s">
        <v>4070</v>
      </c>
      <c r="G3219" s="6" t="s">
        <v>60</v>
      </c>
      <c r="H3219" s="6" t="s">
        <v>60</v>
      </c>
      <c r="I3219" s="60" t="s">
        <v>17379</v>
      </c>
      <c r="J3219" s="49" t="s">
        <v>17380</v>
      </c>
      <c r="K3219" s="6" t="s">
        <v>17381</v>
      </c>
      <c r="L3219" s="29">
        <f>IF($J$6="с учетом НДС",VLOOKUP(I3219,LEGEND!B:E,4,0)*(1-M3219),VLOOKUP(I3219,LEGEND!B:E,4,0)*(1-M3219)/1.2)</f>
        <v>12300</v>
      </c>
      <c r="M3219" s="57">
        <f>IF(AND(B3219&lt;&gt;"1_Электроинструмент",B3219&lt;&gt;"2_Садовая техника"),$J$5,IF($J$4&lt;=20%,$J$4,IFERROR(VLOOKUP(S3219,LEGEND!$L$2:$M$5,2,FALSE),$J$4)))</f>
        <v>0</v>
      </c>
      <c r="N3219" s="48" t="s">
        <v>60</v>
      </c>
      <c r="O3219" s="6" t="s">
        <v>60</v>
      </c>
      <c r="P3219" s="49" t="s">
        <v>66</v>
      </c>
      <c r="Q3219" s="49" t="s">
        <v>473</v>
      </c>
      <c r="R3219" s="6" t="s">
        <v>60</v>
      </c>
      <c r="S3219" s="49" t="s">
        <v>60</v>
      </c>
      <c r="T3219" s="73" t="str">
        <f>IF(_xlfn.XLOOKUP(I3219,LEGEND!B:B,LEGEND!H:H)&lt;&gt;"-",HYPERLINK(_xlfn.XLOOKUP(I3219,LEGEND!B:B,LEGEND!H:H),"link"),_xlfn.XLOOKUP(I3219,LEGEND!B:B,LEGEND!H:H))</f>
        <v>link</v>
      </c>
      <c r="U3219" s="73" t="str">
        <f>HYPERLINK(_xlfn.XLOOKUP(I3219,LEGEND!B:B,LEGEND!I:I))</f>
        <v>https://milwaukee-media-images.s3.amazonaws.com/hi/4932352679--Hero_1.jpg</v>
      </c>
      <c r="V3219" s="51" t="s">
        <v>17382</v>
      </c>
      <c r="W3219" s="63" t="s">
        <v>1189</v>
      </c>
      <c r="X3219" s="64">
        <v>580</v>
      </c>
      <c r="Y3219" s="64">
        <v>57</v>
      </c>
      <c r="Z3219" s="64">
        <v>60</v>
      </c>
      <c r="AA3219" s="84">
        <v>0.8</v>
      </c>
      <c r="AB3219" s="85">
        <v>1</v>
      </c>
      <c r="AC3219" s="85">
        <v>1</v>
      </c>
    </row>
    <row r="3220" spans="1:29" ht="25.5">
      <c r="A3220" s="1"/>
      <c r="B3220" s="6" t="s">
        <v>8777</v>
      </c>
      <c r="C3220" s="6" t="s">
        <v>8778</v>
      </c>
      <c r="D3220" s="6" t="s">
        <v>8779</v>
      </c>
      <c r="E3220" s="49" t="s">
        <v>8802</v>
      </c>
      <c r="F3220" s="6" t="s">
        <v>4070</v>
      </c>
      <c r="G3220" s="6" t="s">
        <v>60</v>
      </c>
      <c r="H3220" s="6" t="s">
        <v>60</v>
      </c>
      <c r="I3220" s="60" t="s">
        <v>17399</v>
      </c>
      <c r="J3220" s="49" t="s">
        <v>17400</v>
      </c>
      <c r="K3220" s="6" t="s">
        <v>17401</v>
      </c>
      <c r="L3220" s="29">
        <f>IF($J$6="с учетом НДС",VLOOKUP(I3220,LEGEND!B:E,4,0)*(1-M3220),VLOOKUP(I3220,LEGEND!B:E,4,0)*(1-M3220)/1.2)</f>
        <v>13200</v>
      </c>
      <c r="M3220" s="57">
        <f>IF(AND(B3220&lt;&gt;"1_Электроинструмент",B3220&lt;&gt;"2_Садовая техника"),$J$5,IF($J$4&lt;=20%,$J$4,IFERROR(VLOOKUP(S3220,LEGEND!$L$2:$M$5,2,FALSE),$J$4)))</f>
        <v>0</v>
      </c>
      <c r="N3220" s="48" t="s">
        <v>60</v>
      </c>
      <c r="O3220" s="6" t="s">
        <v>60</v>
      </c>
      <c r="P3220" s="49" t="s">
        <v>66</v>
      </c>
      <c r="Q3220" s="49" t="s">
        <v>473</v>
      </c>
      <c r="R3220" s="6" t="s">
        <v>60</v>
      </c>
      <c r="S3220" s="49" t="s">
        <v>60</v>
      </c>
      <c r="T3220" s="73" t="str">
        <f>IF(_xlfn.XLOOKUP(I3220,LEGEND!B:B,LEGEND!H:H)&lt;&gt;"-",HYPERLINK(_xlfn.XLOOKUP(I3220,LEGEND!B:B,LEGEND!H:H),"link"),_xlfn.XLOOKUP(I3220,LEGEND!B:B,LEGEND!H:H))</f>
        <v>link</v>
      </c>
      <c r="U3220" s="73" t="str">
        <f>HYPERLINK(_xlfn.XLOOKUP(I3220,LEGEND!B:B,LEGEND!I:I))</f>
        <v>https://milwaukee-media-images.s3.amazonaws.com/hi/4932399220--Hero_1.jpg</v>
      </c>
      <c r="V3220" s="51" t="s">
        <v>17402</v>
      </c>
      <c r="W3220" s="63" t="s">
        <v>2772</v>
      </c>
      <c r="X3220" s="64">
        <v>60</v>
      </c>
      <c r="Y3220" s="64">
        <v>60</v>
      </c>
      <c r="Z3220" s="64">
        <v>250</v>
      </c>
      <c r="AA3220" s="84">
        <v>0.48499999999999999</v>
      </c>
      <c r="AB3220" s="85">
        <v>1</v>
      </c>
      <c r="AC3220" s="85">
        <v>1</v>
      </c>
    </row>
    <row r="3221" spans="1:29" ht="25.5">
      <c r="A3221" s="1"/>
      <c r="B3221" s="6" t="s">
        <v>8777</v>
      </c>
      <c r="C3221" s="6" t="s">
        <v>8778</v>
      </c>
      <c r="D3221" s="6" t="s">
        <v>8779</v>
      </c>
      <c r="E3221" s="49" t="s">
        <v>8802</v>
      </c>
      <c r="F3221" s="6" t="s">
        <v>4070</v>
      </c>
      <c r="G3221" s="6" t="s">
        <v>60</v>
      </c>
      <c r="H3221" s="6" t="s">
        <v>60</v>
      </c>
      <c r="I3221" s="60" t="s">
        <v>17475</v>
      </c>
      <c r="J3221" s="49" t="s">
        <v>17476</v>
      </c>
      <c r="K3221" s="6" t="s">
        <v>17477</v>
      </c>
      <c r="L3221" s="29">
        <f>IF($J$6="с учетом НДС",VLOOKUP(I3221,LEGEND!B:E,4,0)*(1-M3221),VLOOKUP(I3221,LEGEND!B:E,4,0)*(1-M3221)/1.2)</f>
        <v>17300</v>
      </c>
      <c r="M3221" s="57">
        <f>IF(AND(B3221&lt;&gt;"1_Электроинструмент",B3221&lt;&gt;"2_Садовая техника"),$J$5,IF($J$4&lt;=20%,$J$4,IFERROR(VLOOKUP(S3221,LEGEND!$L$2:$M$5,2,FALSE),$J$4)))</f>
        <v>0</v>
      </c>
      <c r="N3221" s="48" t="s">
        <v>60</v>
      </c>
      <c r="O3221" s="6" t="s">
        <v>60</v>
      </c>
      <c r="P3221" s="49" t="s">
        <v>66</v>
      </c>
      <c r="Q3221" s="49" t="s">
        <v>473</v>
      </c>
      <c r="R3221" s="6" t="s">
        <v>60</v>
      </c>
      <c r="S3221" s="49" t="s">
        <v>60</v>
      </c>
      <c r="T3221" s="73" t="str">
        <f>IF(_xlfn.XLOOKUP(I3221,LEGEND!B:B,LEGEND!H:H)&lt;&gt;"-",HYPERLINK(_xlfn.XLOOKUP(I3221,LEGEND!B:B,LEGEND!H:H),"link"),_xlfn.XLOOKUP(I3221,LEGEND!B:B,LEGEND!H:H))</f>
        <v>link</v>
      </c>
      <c r="U3221" s="73" t="str">
        <f>HYPERLINK(_xlfn.XLOOKUP(I3221,LEGEND!B:B,LEGEND!I:I))</f>
        <v>https://milwaukee-media-images.s3.amazonaws.com/hi/4932399733--Hero_1.jpg</v>
      </c>
      <c r="V3221" s="51" t="s">
        <v>17478</v>
      </c>
      <c r="W3221" s="63" t="s">
        <v>4213</v>
      </c>
      <c r="X3221" s="64">
        <v>190</v>
      </c>
      <c r="Y3221" s="64">
        <v>130</v>
      </c>
      <c r="Z3221" s="64">
        <v>100</v>
      </c>
      <c r="AA3221" s="84">
        <v>0.875</v>
      </c>
      <c r="AB3221" s="85">
        <v>1</v>
      </c>
      <c r="AC3221" s="85">
        <v>1</v>
      </c>
    </row>
    <row r="3222" spans="1:29" ht="15">
      <c r="A3222" s="1"/>
      <c r="B3222" s="6" t="s">
        <v>8777</v>
      </c>
      <c r="C3222" s="6" t="s">
        <v>8778</v>
      </c>
      <c r="D3222" s="6" t="s">
        <v>8779</v>
      </c>
      <c r="E3222" s="49" t="s">
        <v>8802</v>
      </c>
      <c r="F3222" s="6" t="s">
        <v>4070</v>
      </c>
      <c r="G3222" s="6" t="s">
        <v>60</v>
      </c>
      <c r="H3222" s="6" t="s">
        <v>60</v>
      </c>
      <c r="I3222" s="60" t="s">
        <v>17479</v>
      </c>
      <c r="J3222" s="49" t="s">
        <v>17480</v>
      </c>
      <c r="K3222" s="6" t="s">
        <v>17481</v>
      </c>
      <c r="L3222" s="29">
        <f>IF($J$6="с учетом НДС",VLOOKUP(I3222,LEGEND!B:E,4,0)*(1-M3222),VLOOKUP(I3222,LEGEND!B:E,4,0)*(1-M3222)/1.2)</f>
        <v>17300</v>
      </c>
      <c r="M3222" s="57">
        <f>IF(AND(B3222&lt;&gt;"1_Электроинструмент",B3222&lt;&gt;"2_Садовая техника"),$J$5,IF($J$4&lt;=20%,$J$4,IFERROR(VLOOKUP(S3222,LEGEND!$L$2:$M$5,2,FALSE),$J$4)))</f>
        <v>0</v>
      </c>
      <c r="N3222" s="48" t="s">
        <v>60</v>
      </c>
      <c r="O3222" s="6" t="s">
        <v>60</v>
      </c>
      <c r="P3222" s="49" t="s">
        <v>66</v>
      </c>
      <c r="Q3222" s="49" t="s">
        <v>473</v>
      </c>
      <c r="R3222" s="6" t="s">
        <v>60</v>
      </c>
      <c r="S3222" s="49" t="s">
        <v>60</v>
      </c>
      <c r="T3222" s="73" t="str">
        <f>IF(_xlfn.XLOOKUP(I3222,LEGEND!B:B,LEGEND!H:H)&lt;&gt;"-",HYPERLINK(_xlfn.XLOOKUP(I3222,LEGEND!B:B,LEGEND!H:H),"link"),_xlfn.XLOOKUP(I3222,LEGEND!B:B,LEGEND!H:H))</f>
        <v>link</v>
      </c>
      <c r="U3222" s="73" t="str">
        <f>HYPERLINK(_xlfn.XLOOKUP(I3222,LEGEND!B:B,LEGEND!I:I))</f>
        <v>https://milwaukee-media-images.s3.amazonaws.com/hi/4932399736--Hero_1.jpg</v>
      </c>
      <c r="V3222" s="51" t="s">
        <v>17482</v>
      </c>
      <c r="W3222" s="63" t="s">
        <v>4213</v>
      </c>
      <c r="X3222" s="64">
        <v>190</v>
      </c>
      <c r="Y3222" s="64">
        <v>130</v>
      </c>
      <c r="Z3222" s="64">
        <v>100</v>
      </c>
      <c r="AA3222" s="84">
        <v>2.6</v>
      </c>
      <c r="AB3222" s="85">
        <v>1</v>
      </c>
      <c r="AC3222" s="85">
        <v>1</v>
      </c>
    </row>
    <row r="3223" spans="1:29" ht="25.5">
      <c r="A3223" s="1"/>
      <c r="B3223" s="6" t="s">
        <v>8777</v>
      </c>
      <c r="C3223" s="6" t="s">
        <v>8778</v>
      </c>
      <c r="D3223" s="6" t="s">
        <v>8779</v>
      </c>
      <c r="E3223" s="49" t="s">
        <v>8802</v>
      </c>
      <c r="F3223" s="6" t="s">
        <v>4070</v>
      </c>
      <c r="G3223" s="6" t="s">
        <v>60</v>
      </c>
      <c r="H3223" s="6" t="s">
        <v>60</v>
      </c>
      <c r="I3223" s="60" t="s">
        <v>17491</v>
      </c>
      <c r="J3223" s="49" t="s">
        <v>17492</v>
      </c>
      <c r="K3223" s="6" t="s">
        <v>17493</v>
      </c>
      <c r="L3223" s="29">
        <f>IF($J$6="с учетом НДС",VLOOKUP(I3223,LEGEND!B:E,4,0)*(1-M3223),VLOOKUP(I3223,LEGEND!B:E,4,0)*(1-M3223)/1.2)</f>
        <v>18000</v>
      </c>
      <c r="M3223" s="57">
        <f>IF(AND(B3223&lt;&gt;"1_Электроинструмент",B3223&lt;&gt;"2_Садовая техника"),$J$5,IF($J$4&lt;=20%,$J$4,IFERROR(VLOOKUP(S3223,LEGEND!$L$2:$M$5,2,FALSE),$J$4)))</f>
        <v>0</v>
      </c>
      <c r="N3223" s="48" t="s">
        <v>60</v>
      </c>
      <c r="O3223" s="6" t="s">
        <v>60</v>
      </c>
      <c r="P3223" s="49" t="s">
        <v>66</v>
      </c>
      <c r="Q3223" s="49" t="s">
        <v>473</v>
      </c>
      <c r="R3223" s="6" t="s">
        <v>60</v>
      </c>
      <c r="S3223" s="49" t="s">
        <v>60</v>
      </c>
      <c r="T3223" s="73" t="str">
        <f>IF(_xlfn.XLOOKUP(I3223,LEGEND!B:B,LEGEND!H:H)&lt;&gt;"-",HYPERLINK(_xlfn.XLOOKUP(I3223,LEGEND!B:B,LEGEND!H:H),"link"),_xlfn.XLOOKUP(I3223,LEGEND!B:B,LEGEND!H:H))</f>
        <v>link</v>
      </c>
      <c r="U3223" s="73" t="str">
        <f>HYPERLINK(_xlfn.XLOOKUP(I3223,LEGEND!B:B,LEGEND!I:I))</f>
        <v>https://milwaukee-media-images.s3.amazonaws.com/hi/4932352053--Hero_1.jpg</v>
      </c>
      <c r="V3223" s="51" t="s">
        <v>17494</v>
      </c>
      <c r="W3223" s="63" t="s">
        <v>4213</v>
      </c>
      <c r="X3223" s="64">
        <v>60</v>
      </c>
      <c r="Y3223" s="64">
        <v>60</v>
      </c>
      <c r="Z3223" s="64">
        <v>10</v>
      </c>
      <c r="AA3223" s="84">
        <v>0.08</v>
      </c>
      <c r="AB3223" s="85">
        <v>1</v>
      </c>
      <c r="AC3223" s="85">
        <v>1</v>
      </c>
    </row>
    <row r="3224" spans="1:29" ht="15">
      <c r="A3224" s="1"/>
      <c r="B3224" s="6" t="s">
        <v>8777</v>
      </c>
      <c r="C3224" s="6" t="s">
        <v>8778</v>
      </c>
      <c r="D3224" s="6" t="s">
        <v>8779</v>
      </c>
      <c r="E3224" s="49" t="s">
        <v>8802</v>
      </c>
      <c r="F3224" s="6" t="s">
        <v>4070</v>
      </c>
      <c r="G3224" s="6" t="s">
        <v>60</v>
      </c>
      <c r="H3224" s="6" t="s">
        <v>60</v>
      </c>
      <c r="I3224" s="60" t="s">
        <v>17583</v>
      </c>
      <c r="J3224" s="49" t="s">
        <v>17584</v>
      </c>
      <c r="K3224" s="6" t="s">
        <v>17585</v>
      </c>
      <c r="L3224" s="29">
        <f>IF($J$6="с учетом НДС",VLOOKUP(I3224,LEGEND!B:E,4,0)*(1-M3224),VLOOKUP(I3224,LEGEND!B:E,4,0)*(1-M3224)/1.2)</f>
        <v>28100</v>
      </c>
      <c r="M3224" s="57">
        <f>IF(AND(B3224&lt;&gt;"1_Электроинструмент",B3224&lt;&gt;"2_Садовая техника"),$J$5,IF($J$4&lt;=20%,$J$4,IFERROR(VLOOKUP(S3224,LEGEND!$L$2:$M$5,2,FALSE),$J$4)))</f>
        <v>0</v>
      </c>
      <c r="N3224" s="48" t="s">
        <v>60</v>
      </c>
      <c r="O3224" s="6" t="s">
        <v>60</v>
      </c>
      <c r="P3224" s="49" t="s">
        <v>66</v>
      </c>
      <c r="Q3224" s="49" t="s">
        <v>473</v>
      </c>
      <c r="R3224" s="6" t="s">
        <v>60</v>
      </c>
      <c r="S3224" s="49" t="s">
        <v>60</v>
      </c>
      <c r="T3224" s="73" t="str">
        <f>IF(_xlfn.XLOOKUP(I3224,LEGEND!B:B,LEGEND!H:H)&lt;&gt;"-",HYPERLINK(_xlfn.XLOOKUP(I3224,LEGEND!B:B,LEGEND!H:H),"link"),_xlfn.XLOOKUP(I3224,LEGEND!B:B,LEGEND!H:H))</f>
        <v>link</v>
      </c>
      <c r="U3224" s="73" t="str">
        <f>HYPERLINK(_xlfn.XLOOKUP(I3224,LEGEND!B:B,LEGEND!I:I))</f>
        <v>https://milwaukee-media-images.s3.amazonaws.com/hi/4932352676--Hero_1.jpg</v>
      </c>
      <c r="V3224" s="51" t="s">
        <v>17586</v>
      </c>
      <c r="W3224" s="63" t="s">
        <v>1189</v>
      </c>
      <c r="X3224" s="64">
        <v>355</v>
      </c>
      <c r="Y3224" s="64">
        <v>305</v>
      </c>
      <c r="Z3224" s="64">
        <v>195</v>
      </c>
      <c r="AA3224" s="84">
        <v>3.4</v>
      </c>
      <c r="AB3224" s="85">
        <v>1</v>
      </c>
      <c r="AC3224" s="85">
        <v>1</v>
      </c>
    </row>
    <row r="3225" spans="1:29" ht="15">
      <c r="A3225" s="1"/>
      <c r="B3225" s="6" t="s">
        <v>8777</v>
      </c>
      <c r="C3225" s="6" t="s">
        <v>8778</v>
      </c>
      <c r="D3225" s="6" t="s">
        <v>8779</v>
      </c>
      <c r="E3225" s="49" t="s">
        <v>8802</v>
      </c>
      <c r="F3225" s="6" t="s">
        <v>4070</v>
      </c>
      <c r="G3225" s="6" t="s">
        <v>60</v>
      </c>
      <c r="H3225" s="6" t="s">
        <v>60</v>
      </c>
      <c r="I3225" s="60" t="s">
        <v>17595</v>
      </c>
      <c r="J3225" s="49" t="s">
        <v>17596</v>
      </c>
      <c r="K3225" s="6" t="s">
        <v>17597</v>
      </c>
      <c r="L3225" s="29">
        <f>IF($J$6="с учетом НДС",VLOOKUP(I3225,LEGEND!B:E,4,0)*(1-M3225),VLOOKUP(I3225,LEGEND!B:E,4,0)*(1-M3225)/1.2)</f>
        <v>30900</v>
      </c>
      <c r="M3225" s="57">
        <f>IF(AND(B3225&lt;&gt;"1_Электроинструмент",B3225&lt;&gt;"2_Садовая техника"),$J$5,IF($J$4&lt;=20%,$J$4,IFERROR(VLOOKUP(S3225,LEGEND!$L$2:$M$5,2,FALSE),$J$4)))</f>
        <v>0</v>
      </c>
      <c r="N3225" s="48" t="s">
        <v>60</v>
      </c>
      <c r="O3225" s="6" t="s">
        <v>60</v>
      </c>
      <c r="P3225" s="49" t="s">
        <v>66</v>
      </c>
      <c r="Q3225" s="49" t="s">
        <v>473</v>
      </c>
      <c r="R3225" s="6" t="s">
        <v>60</v>
      </c>
      <c r="S3225" s="49" t="s">
        <v>60</v>
      </c>
      <c r="T3225" s="73" t="str">
        <f>IF(_xlfn.XLOOKUP(I3225,LEGEND!B:B,LEGEND!H:H)&lt;&gt;"-",HYPERLINK(_xlfn.XLOOKUP(I3225,LEGEND!B:B,LEGEND!H:H),"link"),_xlfn.XLOOKUP(I3225,LEGEND!B:B,LEGEND!H:H))</f>
        <v>link</v>
      </c>
      <c r="U3225" s="73" t="str">
        <f>HYPERLINK(_xlfn.XLOOKUP(I3225,LEGEND!B:B,LEGEND!I:I))</f>
        <v>https://milwaukee-media-images.s3.amazonaws.com/hi/4932399726--Hero_1.jpg</v>
      </c>
      <c r="V3225" s="51" t="s">
        <v>17598</v>
      </c>
      <c r="W3225" s="63" t="s">
        <v>1189</v>
      </c>
      <c r="X3225" s="64">
        <v>240</v>
      </c>
      <c r="Y3225" s="64">
        <v>225</v>
      </c>
      <c r="Z3225" s="64">
        <v>585</v>
      </c>
      <c r="AA3225" s="84">
        <v>5.6</v>
      </c>
      <c r="AB3225" s="85">
        <v>1</v>
      </c>
      <c r="AC3225" s="85">
        <v>1</v>
      </c>
    </row>
    <row r="3226" spans="1:29" ht="15">
      <c r="A3226" s="1"/>
      <c r="B3226" s="6" t="s">
        <v>8777</v>
      </c>
      <c r="C3226" s="6" t="s">
        <v>8778</v>
      </c>
      <c r="D3226" s="6" t="s">
        <v>8779</v>
      </c>
      <c r="E3226" s="49" t="s">
        <v>8802</v>
      </c>
      <c r="F3226" s="6" t="s">
        <v>4070</v>
      </c>
      <c r="G3226" s="6" t="s">
        <v>60</v>
      </c>
      <c r="H3226" s="6" t="s">
        <v>60</v>
      </c>
      <c r="I3226" s="60" t="s">
        <v>17599</v>
      </c>
      <c r="J3226" s="49" t="s">
        <v>17600</v>
      </c>
      <c r="K3226" s="6" t="s">
        <v>17601</v>
      </c>
      <c r="L3226" s="29">
        <f>IF($J$6="с учетом НДС",VLOOKUP(I3226,LEGEND!B:E,4,0)*(1-M3226),VLOOKUP(I3226,LEGEND!B:E,4,0)*(1-M3226)/1.2)</f>
        <v>31900</v>
      </c>
      <c r="M3226" s="57">
        <f>IF(AND(B3226&lt;&gt;"1_Электроинструмент",B3226&lt;&gt;"2_Садовая техника"),$J$5,IF($J$4&lt;=20%,$J$4,IFERROR(VLOOKUP(S3226,LEGEND!$L$2:$M$5,2,FALSE),$J$4)))</f>
        <v>0</v>
      </c>
      <c r="N3226" s="48" t="s">
        <v>60</v>
      </c>
      <c r="O3226" s="6" t="s">
        <v>60</v>
      </c>
      <c r="P3226" s="49" t="s">
        <v>66</v>
      </c>
      <c r="Q3226" s="49" t="s">
        <v>473</v>
      </c>
      <c r="R3226" s="6" t="s">
        <v>60</v>
      </c>
      <c r="S3226" s="49" t="s">
        <v>60</v>
      </c>
      <c r="T3226" s="73" t="str">
        <f>IF(_xlfn.XLOOKUP(I3226,LEGEND!B:B,LEGEND!H:H)&lt;&gt;"-",HYPERLINK(_xlfn.XLOOKUP(I3226,LEGEND!B:B,LEGEND!H:H),"link"),_xlfn.XLOOKUP(I3226,LEGEND!B:B,LEGEND!H:H))</f>
        <v>link</v>
      </c>
      <c r="U3226" s="73" t="str">
        <f>HYPERLINK(_xlfn.XLOOKUP(I3226,LEGEND!B:B,LEGEND!I:I))</f>
        <v>https://milwaukee-media-images.s3.amazonaws.com/hi/4932352677--Hero_1.jpg</v>
      </c>
      <c r="V3226" s="51" t="s">
        <v>17602</v>
      </c>
      <c r="W3226" s="63" t="s">
        <v>1189</v>
      </c>
      <c r="X3226" s="64">
        <v>230</v>
      </c>
      <c r="Y3226" s="64">
        <v>230</v>
      </c>
      <c r="Z3226" s="64">
        <v>90</v>
      </c>
      <c r="AA3226" s="84">
        <v>1.8</v>
      </c>
      <c r="AB3226" s="85">
        <v>1</v>
      </c>
      <c r="AC3226" s="85">
        <v>1</v>
      </c>
    </row>
    <row r="3227" spans="1:29" ht="25.5">
      <c r="A3227" s="1"/>
      <c r="B3227" s="6" t="s">
        <v>8777</v>
      </c>
      <c r="C3227" s="6" t="s">
        <v>8778</v>
      </c>
      <c r="D3227" s="6" t="s">
        <v>8779</v>
      </c>
      <c r="E3227" s="49" t="s">
        <v>8802</v>
      </c>
      <c r="F3227" s="6" t="s">
        <v>4070</v>
      </c>
      <c r="G3227" s="6" t="s">
        <v>60</v>
      </c>
      <c r="H3227" s="6" t="s">
        <v>60</v>
      </c>
      <c r="I3227" s="60" t="s">
        <v>17611</v>
      </c>
      <c r="J3227" s="49" t="s">
        <v>17612</v>
      </c>
      <c r="K3227" s="6" t="s">
        <v>17613</v>
      </c>
      <c r="L3227" s="29">
        <f>IF($J$6="с учетом НДС",VLOOKUP(I3227,LEGEND!B:E,4,0)*(1-M3227),VLOOKUP(I3227,LEGEND!B:E,4,0)*(1-M3227)/1.2)</f>
        <v>34700</v>
      </c>
      <c r="M3227" s="57">
        <f>IF(AND(B3227&lt;&gt;"1_Электроинструмент",B3227&lt;&gt;"2_Садовая техника"),$J$5,IF($J$4&lt;=20%,$J$4,IFERROR(VLOOKUP(S3227,LEGEND!$L$2:$M$5,2,FALSE),$J$4)))</f>
        <v>0</v>
      </c>
      <c r="N3227" s="48" t="s">
        <v>60</v>
      </c>
      <c r="O3227" s="6" t="s">
        <v>60</v>
      </c>
      <c r="P3227" s="49" t="s">
        <v>66</v>
      </c>
      <c r="Q3227" s="49" t="s">
        <v>67</v>
      </c>
      <c r="R3227" s="6" t="s">
        <v>60</v>
      </c>
      <c r="S3227" s="49" t="s">
        <v>60</v>
      </c>
      <c r="T3227" s="73" t="str">
        <f>IF(_xlfn.XLOOKUP(I3227,LEGEND!B:B,LEGEND!H:H)&lt;&gt;"-",HYPERLINK(_xlfn.XLOOKUP(I3227,LEGEND!B:B,LEGEND!H:H),"link"),_xlfn.XLOOKUP(I3227,LEGEND!B:B,LEGEND!H:H))</f>
        <v>link</v>
      </c>
      <c r="U3227" s="73" t="str">
        <f>HYPERLINK(_xlfn.XLOOKUP(I3227,LEGEND!B:B,LEGEND!I:I))</f>
        <v>https://milwaukee-media-images.s3.amazonaws.com/hi/4932352172--Hero_1.jpg</v>
      </c>
      <c r="V3227" s="51" t="s">
        <v>17614</v>
      </c>
      <c r="W3227" s="63" t="s">
        <v>2772</v>
      </c>
      <c r="X3227" s="64">
        <v>140</v>
      </c>
      <c r="Y3227" s="64">
        <v>54</v>
      </c>
      <c r="Z3227" s="64">
        <v>54</v>
      </c>
      <c r="AA3227" s="84">
        <v>1.5</v>
      </c>
      <c r="AB3227" s="85">
        <v>1</v>
      </c>
      <c r="AC3227" s="85">
        <v>1</v>
      </c>
    </row>
    <row r="3228" spans="1:29" ht="15">
      <c r="A3228" s="1"/>
      <c r="B3228" s="6" t="s">
        <v>8777</v>
      </c>
      <c r="C3228" s="6" t="s">
        <v>8778</v>
      </c>
      <c r="D3228" s="6" t="s">
        <v>8779</v>
      </c>
      <c r="E3228" s="49" t="s">
        <v>8802</v>
      </c>
      <c r="F3228" s="6" t="s">
        <v>4070</v>
      </c>
      <c r="G3228" s="6" t="s">
        <v>60</v>
      </c>
      <c r="H3228" s="6" t="s">
        <v>60</v>
      </c>
      <c r="I3228" s="60" t="s">
        <v>17615</v>
      </c>
      <c r="J3228" s="49" t="s">
        <v>17616</v>
      </c>
      <c r="K3228" s="6" t="s">
        <v>17617</v>
      </c>
      <c r="L3228" s="29">
        <f>IF($J$6="с учетом НДС",VLOOKUP(I3228,LEGEND!B:E,4,0)*(1-M3228),VLOOKUP(I3228,LEGEND!B:E,4,0)*(1-M3228)/1.2)</f>
        <v>38600</v>
      </c>
      <c r="M3228" s="57">
        <f>IF(AND(B3228&lt;&gt;"1_Электроинструмент",B3228&lt;&gt;"2_Садовая техника"),$J$5,IF($J$4&lt;=20%,$J$4,IFERROR(VLOOKUP(S3228,LEGEND!$L$2:$M$5,2,FALSE),$J$4)))</f>
        <v>0</v>
      </c>
      <c r="N3228" s="48" t="s">
        <v>60</v>
      </c>
      <c r="O3228" s="6" t="s">
        <v>60</v>
      </c>
      <c r="P3228" s="49" t="s">
        <v>66</v>
      </c>
      <c r="Q3228" s="49" t="s">
        <v>473</v>
      </c>
      <c r="R3228" s="6" t="s">
        <v>60</v>
      </c>
      <c r="S3228" s="49" t="s">
        <v>60</v>
      </c>
      <c r="T3228" s="73" t="str">
        <f>IF(_xlfn.XLOOKUP(I3228,LEGEND!B:B,LEGEND!H:H)&lt;&gt;"-",HYPERLINK(_xlfn.XLOOKUP(I3228,LEGEND!B:B,LEGEND!H:H),"link"),_xlfn.XLOOKUP(I3228,LEGEND!B:B,LEGEND!H:H))</f>
        <v>link</v>
      </c>
      <c r="U3228" s="73" t="str">
        <f>HYPERLINK(_xlfn.XLOOKUP(I3228,LEGEND!B:B,LEGEND!I:I))</f>
        <v>https://milwaukee-media-images.s3.amazonaws.com/hi/4932399727--Hero_1.jpg</v>
      </c>
      <c r="V3228" s="51" t="s">
        <v>17618</v>
      </c>
      <c r="W3228" s="63" t="s">
        <v>4213</v>
      </c>
      <c r="X3228" s="64">
        <v>360</v>
      </c>
      <c r="Y3228" s="64">
        <v>314</v>
      </c>
      <c r="Z3228" s="64">
        <v>90</v>
      </c>
      <c r="AA3228" s="84">
        <v>1.736</v>
      </c>
      <c r="AB3228" s="85">
        <v>1</v>
      </c>
      <c r="AC3228" s="85">
        <v>1</v>
      </c>
    </row>
    <row r="3229" spans="1:29" ht="15">
      <c r="A3229" s="1"/>
      <c r="B3229" s="6" t="s">
        <v>8777</v>
      </c>
      <c r="C3229" s="6" t="s">
        <v>8778</v>
      </c>
      <c r="D3229" s="6" t="s">
        <v>8779</v>
      </c>
      <c r="E3229" s="49" t="s">
        <v>8802</v>
      </c>
      <c r="F3229" s="6" t="s">
        <v>4070</v>
      </c>
      <c r="G3229" s="6" t="s">
        <v>60</v>
      </c>
      <c r="H3229" s="6" t="s">
        <v>60</v>
      </c>
      <c r="I3229" s="60" t="s">
        <v>17623</v>
      </c>
      <c r="J3229" s="49" t="s">
        <v>17624</v>
      </c>
      <c r="K3229" s="6" t="s">
        <v>17625</v>
      </c>
      <c r="L3229" s="29">
        <f>IF($J$6="с учетом НДС",VLOOKUP(I3229,LEGEND!B:E,4,0)*(1-M3229),VLOOKUP(I3229,LEGEND!B:E,4,0)*(1-M3229)/1.2)</f>
        <v>40200</v>
      </c>
      <c r="M3229" s="57">
        <f>IF(AND(B3229&lt;&gt;"1_Электроинструмент",B3229&lt;&gt;"2_Садовая техника"),$J$5,IF($J$4&lt;=20%,$J$4,IFERROR(VLOOKUP(S3229,LEGEND!$L$2:$M$5,2,FALSE),$J$4)))</f>
        <v>0</v>
      </c>
      <c r="N3229" s="48" t="s">
        <v>60</v>
      </c>
      <c r="O3229" s="6" t="s">
        <v>60</v>
      </c>
      <c r="P3229" s="49" t="s">
        <v>66</v>
      </c>
      <c r="Q3229" s="49" t="s">
        <v>473</v>
      </c>
      <c r="R3229" s="6" t="s">
        <v>60</v>
      </c>
      <c r="S3229" s="49" t="s">
        <v>60</v>
      </c>
      <c r="T3229" s="73" t="str">
        <f>IF(_xlfn.XLOOKUP(I3229,LEGEND!B:B,LEGEND!H:H)&lt;&gt;"-",HYPERLINK(_xlfn.XLOOKUP(I3229,LEGEND!B:B,LEGEND!H:H),"link"),_xlfn.XLOOKUP(I3229,LEGEND!B:B,LEGEND!H:H))</f>
        <v>link</v>
      </c>
      <c r="U3229" s="73" t="str">
        <f>HYPERLINK(_xlfn.XLOOKUP(I3229,LEGEND!B:B,LEGEND!I:I))</f>
        <v>https://milwaukee-media-images.s3.amazonaws.com/hi/4932399728--Hero_1.jpg</v>
      </c>
      <c r="V3229" s="51" t="s">
        <v>17626</v>
      </c>
      <c r="W3229" s="63" t="s">
        <v>4213</v>
      </c>
      <c r="X3229" s="64">
        <v>394</v>
      </c>
      <c r="Y3229" s="64">
        <v>373</v>
      </c>
      <c r="Z3229" s="64">
        <v>90</v>
      </c>
      <c r="AA3229" s="84">
        <v>3.4820000000000002</v>
      </c>
      <c r="AB3229" s="85">
        <v>1</v>
      </c>
      <c r="AC3229" s="85">
        <v>1</v>
      </c>
    </row>
    <row r="3230" spans="1:29" ht="15">
      <c r="A3230" s="1"/>
      <c r="B3230" s="6" t="s">
        <v>8777</v>
      </c>
      <c r="C3230" s="6" t="s">
        <v>8778</v>
      </c>
      <c r="D3230" s="6" t="s">
        <v>8779</v>
      </c>
      <c r="E3230" s="49" t="s">
        <v>8802</v>
      </c>
      <c r="F3230" s="6" t="s">
        <v>4070</v>
      </c>
      <c r="G3230" s="6" t="s">
        <v>60</v>
      </c>
      <c r="H3230" s="6" t="s">
        <v>60</v>
      </c>
      <c r="I3230" s="60" t="s">
        <v>17639</v>
      </c>
      <c r="J3230" s="49" t="s">
        <v>17640</v>
      </c>
      <c r="K3230" s="6" t="s">
        <v>17641</v>
      </c>
      <c r="L3230" s="29">
        <f>IF($J$6="с учетом НДС",VLOOKUP(I3230,LEGEND!B:E,4,0)*(1-M3230),VLOOKUP(I3230,LEGEND!B:E,4,0)*(1-M3230)/1.2)</f>
        <v>59400</v>
      </c>
      <c r="M3230" s="57">
        <f>IF(AND(B3230&lt;&gt;"1_Электроинструмент",B3230&lt;&gt;"2_Садовая техника"),$J$5,IF($J$4&lt;=20%,$J$4,IFERROR(VLOOKUP(S3230,LEGEND!$L$2:$M$5,2,FALSE),$J$4)))</f>
        <v>0</v>
      </c>
      <c r="N3230" s="48" t="s">
        <v>60</v>
      </c>
      <c r="O3230" s="6" t="s">
        <v>60</v>
      </c>
      <c r="P3230" s="49" t="s">
        <v>66</v>
      </c>
      <c r="Q3230" s="49" t="s">
        <v>473</v>
      </c>
      <c r="R3230" s="6" t="s">
        <v>60</v>
      </c>
      <c r="S3230" s="49" t="s">
        <v>60</v>
      </c>
      <c r="T3230" s="73" t="str">
        <f>IF(_xlfn.XLOOKUP(I3230,LEGEND!B:B,LEGEND!H:H)&lt;&gt;"-",HYPERLINK(_xlfn.XLOOKUP(I3230,LEGEND!B:B,LEGEND!H:H),"link"),_xlfn.XLOOKUP(I3230,LEGEND!B:B,LEGEND!H:H))</f>
        <v>link</v>
      </c>
      <c r="U3230" s="73" t="str">
        <f>HYPERLINK(_xlfn.XLOOKUP(I3230,LEGEND!B:B,LEGEND!I:I))</f>
        <v>https://milwaukee-media-images.s3.amazonaws.com/hi/4932399732--Hero_1.jpg</v>
      </c>
      <c r="V3230" s="51" t="s">
        <v>17642</v>
      </c>
      <c r="W3230" s="63" t="s">
        <v>1189</v>
      </c>
      <c r="X3230" s="64">
        <v>1650</v>
      </c>
      <c r="Y3230" s="64">
        <v>120</v>
      </c>
      <c r="Z3230" s="64">
        <v>120</v>
      </c>
      <c r="AA3230" s="84">
        <v>9.08</v>
      </c>
      <c r="AB3230" s="85">
        <v>1</v>
      </c>
      <c r="AC3230" s="85">
        <v>1</v>
      </c>
    </row>
    <row r="3231" spans="1:29" ht="25.5">
      <c r="A3231" s="1"/>
      <c r="B3231" s="6" t="s">
        <v>8777</v>
      </c>
      <c r="C3231" s="6" t="s">
        <v>8778</v>
      </c>
      <c r="D3231" s="6" t="s">
        <v>8779</v>
      </c>
      <c r="E3231" s="49" t="s">
        <v>8802</v>
      </c>
      <c r="F3231" s="6" t="s">
        <v>4070</v>
      </c>
      <c r="G3231" s="6" t="s">
        <v>60</v>
      </c>
      <c r="H3231" s="6" t="s">
        <v>60</v>
      </c>
      <c r="I3231" s="60" t="s">
        <v>8803</v>
      </c>
      <c r="J3231" s="49" t="s">
        <v>8804</v>
      </c>
      <c r="K3231" s="6" t="s">
        <v>8805</v>
      </c>
      <c r="L3231" s="29">
        <f>IF($J$6="с учетом НДС",VLOOKUP(I3231,LEGEND!B:E,4,0)*(1-M3231),VLOOKUP(I3231,LEGEND!B:E,4,0)*(1-M3231)/1.2)</f>
        <v>199500</v>
      </c>
      <c r="M3231" s="57">
        <f>IF(AND(B3231&lt;&gt;"1_Электроинструмент",B3231&lt;&gt;"2_Садовая техника"),$J$5,IF($J$4&lt;=20%,$J$4,IFERROR(VLOOKUP(S3231,LEGEND!$L$2:$M$5,2,FALSE),$J$4)))</f>
        <v>0</v>
      </c>
      <c r="N3231" s="48" t="s">
        <v>60</v>
      </c>
      <c r="O3231" s="6" t="s">
        <v>60</v>
      </c>
      <c r="P3231" s="49" t="s">
        <v>582</v>
      </c>
      <c r="Q3231" s="49" t="s">
        <v>583</v>
      </c>
      <c r="R3231" s="6" t="s">
        <v>60</v>
      </c>
      <c r="S3231" s="49" t="s">
        <v>60</v>
      </c>
      <c r="T3231" s="73" t="str">
        <f>IF(_xlfn.XLOOKUP(I3231,LEGEND!B:B,LEGEND!H:H)&lt;&gt;"-",HYPERLINK(_xlfn.XLOOKUP(I3231,LEGEND!B:B,LEGEND!H:H),"link"),_xlfn.XLOOKUP(I3231,LEGEND!B:B,LEGEND!H:H))</f>
        <v>link</v>
      </c>
      <c r="U3231" s="73" t="str">
        <f>HYPERLINK(_xlfn.XLOOKUP(I3231,LEGEND!B:B,LEGEND!I:I))</f>
        <v>https://milwaukee-media-images.s3.amazonaws.com/hi/4932352094--Hero_1.jpg</v>
      </c>
      <c r="V3231" s="51" t="s">
        <v>8806</v>
      </c>
      <c r="W3231" s="63" t="s">
        <v>1189</v>
      </c>
      <c r="X3231" s="64">
        <v>385</v>
      </c>
      <c r="Y3231" s="64">
        <v>255</v>
      </c>
      <c r="Z3231" s="64">
        <v>350</v>
      </c>
      <c r="AA3231" s="84">
        <v>13.343</v>
      </c>
      <c r="AB3231" s="85">
        <v>1</v>
      </c>
      <c r="AC3231" s="85">
        <v>1</v>
      </c>
    </row>
    <row r="3232" spans="1:29" ht="25.5">
      <c r="A3232" s="1"/>
      <c r="B3232" s="6" t="s">
        <v>8777</v>
      </c>
      <c r="C3232" s="6" t="s">
        <v>8778</v>
      </c>
      <c r="D3232" s="6" t="s">
        <v>8779</v>
      </c>
      <c r="E3232" s="49" t="s">
        <v>8802</v>
      </c>
      <c r="F3232" s="6" t="s">
        <v>9084</v>
      </c>
      <c r="G3232" s="6" t="s">
        <v>60</v>
      </c>
      <c r="H3232" s="6" t="s">
        <v>60</v>
      </c>
      <c r="I3232" s="60" t="s">
        <v>17195</v>
      </c>
      <c r="J3232" s="49" t="s">
        <v>17196</v>
      </c>
      <c r="K3232" s="6" t="s">
        <v>17197</v>
      </c>
      <c r="L3232" s="29">
        <f>IF($J$6="с учетом НДС",VLOOKUP(I3232,LEGEND!B:E,4,0)*(1-M3232),VLOOKUP(I3232,LEGEND!B:E,4,0)*(1-M3232)/1.2)</f>
        <v>3000</v>
      </c>
      <c r="M3232" s="57">
        <f>IF(AND(B3232&lt;&gt;"1_Электроинструмент",B3232&lt;&gt;"2_Садовая техника"),$J$5,IF($J$4&lt;=20%,$J$4,IFERROR(VLOOKUP(S3232,LEGEND!$L$2:$M$5,2,FALSE),$J$4)))</f>
        <v>0</v>
      </c>
      <c r="N3232" s="48" t="s">
        <v>60</v>
      </c>
      <c r="O3232" s="6" t="s">
        <v>60</v>
      </c>
      <c r="P3232" s="49" t="s">
        <v>66</v>
      </c>
      <c r="Q3232" s="49" t="s">
        <v>67</v>
      </c>
      <c r="R3232" s="6" t="s">
        <v>60</v>
      </c>
      <c r="S3232" s="49" t="s">
        <v>60</v>
      </c>
      <c r="T3232" s="73" t="str">
        <f>IF(_xlfn.XLOOKUP(I3232,LEGEND!B:B,LEGEND!H:H)&lt;&gt;"-",HYPERLINK(_xlfn.XLOOKUP(I3232,LEGEND!B:B,LEGEND!H:H),"link"),_xlfn.XLOOKUP(I3232,LEGEND!B:B,LEGEND!H:H))</f>
        <v>link</v>
      </c>
      <c r="U3232" s="73" t="str">
        <f>HYPERLINK(_xlfn.XLOOKUP(I3232,LEGEND!B:B,LEGEND!I:I))</f>
        <v>https://milwaukee-media-images.s3.amazonaws.com/hi/4932352627--Hero_2.jpg</v>
      </c>
      <c r="V3232" s="51" t="s">
        <v>17198</v>
      </c>
      <c r="W3232" s="63" t="s">
        <v>4213</v>
      </c>
      <c r="X3232" s="64">
        <v>200</v>
      </c>
      <c r="Y3232" s="64">
        <v>100</v>
      </c>
      <c r="Z3232" s="64">
        <v>100</v>
      </c>
      <c r="AA3232" s="84">
        <v>0.66</v>
      </c>
      <c r="AB3232" s="85">
        <v>1</v>
      </c>
      <c r="AC3232" s="85">
        <v>1</v>
      </c>
    </row>
    <row r="3233" spans="1:29" ht="25.5">
      <c r="A3233" s="1"/>
      <c r="B3233" s="6" t="s">
        <v>8777</v>
      </c>
      <c r="C3233" s="6" t="s">
        <v>8778</v>
      </c>
      <c r="D3233" s="6" t="s">
        <v>8779</v>
      </c>
      <c r="E3233" s="49" t="s">
        <v>12769</v>
      </c>
      <c r="F3233" s="6" t="s">
        <v>60</v>
      </c>
      <c r="G3233" s="6" t="s">
        <v>60</v>
      </c>
      <c r="H3233" s="6" t="s">
        <v>60</v>
      </c>
      <c r="I3233" s="60" t="s">
        <v>17647</v>
      </c>
      <c r="J3233" s="49" t="s">
        <v>17648</v>
      </c>
      <c r="K3233" s="6" t="s">
        <v>17649</v>
      </c>
      <c r="L3233" s="29">
        <f>IF($J$6="с учетом НДС",VLOOKUP(I3233,LEGEND!B:E,4,0)*(1-M3233),VLOOKUP(I3233,LEGEND!B:E,4,0)*(1-M3233)/1.2)</f>
        <v>7500</v>
      </c>
      <c r="M3233" s="57">
        <f>IF(AND(B3233&lt;&gt;"1_Электроинструмент",B3233&lt;&gt;"2_Садовая техника"),$J$5,IF($J$4&lt;=20%,$J$4,IFERROR(VLOOKUP(S3233,LEGEND!$L$2:$M$5,2,FALSE),$J$4)))</f>
        <v>0</v>
      </c>
      <c r="N3233" s="48" t="s">
        <v>60</v>
      </c>
      <c r="O3233" s="6" t="s">
        <v>60</v>
      </c>
      <c r="P3233" s="49" t="s">
        <v>66</v>
      </c>
      <c r="Q3233" s="49" t="s">
        <v>67</v>
      </c>
      <c r="R3233" s="6" t="s">
        <v>60</v>
      </c>
      <c r="S3233" s="49" t="s">
        <v>60</v>
      </c>
      <c r="T3233" s="73" t="str">
        <f>IF(_xlfn.XLOOKUP(I3233,LEGEND!B:B,LEGEND!H:H)&lt;&gt;"-",HYPERLINK(_xlfn.XLOOKUP(I3233,LEGEND!B:B,LEGEND!H:H),"link"),_xlfn.XLOOKUP(I3233,LEGEND!B:B,LEGEND!H:H))</f>
        <v>-</v>
      </c>
      <c r="U3233" s="73" t="str">
        <f>HYPERLINK(_xlfn.XLOOKUP(I3233,LEGEND!B:B,LEGEND!I:I))</f>
        <v>https://milwaukee-media-images.s3.amazonaws.com/hi/4932471990--Hero_1.jpg</v>
      </c>
      <c r="V3233" s="51" t="s">
        <v>17650</v>
      </c>
      <c r="W3233" s="63" t="s">
        <v>71</v>
      </c>
      <c r="X3233" s="64">
        <v>350</v>
      </c>
      <c r="Y3233" s="64">
        <v>220</v>
      </c>
      <c r="Z3233" s="64">
        <v>70</v>
      </c>
      <c r="AA3233" s="84">
        <v>0.77800000000000002</v>
      </c>
      <c r="AB3233" s="85">
        <v>1</v>
      </c>
      <c r="AC3233" s="85">
        <v>1</v>
      </c>
    </row>
    <row r="3234" spans="1:29" ht="25.5">
      <c r="A3234" s="1"/>
      <c r="B3234" s="6" t="s">
        <v>8777</v>
      </c>
      <c r="C3234" s="6" t="s">
        <v>8778</v>
      </c>
      <c r="D3234" s="6" t="s">
        <v>8779</v>
      </c>
      <c r="E3234" s="49" t="s">
        <v>8807</v>
      </c>
      <c r="F3234" s="6" t="s">
        <v>60</v>
      </c>
      <c r="G3234" s="6" t="s">
        <v>60</v>
      </c>
      <c r="H3234" s="6" t="s">
        <v>60</v>
      </c>
      <c r="I3234" s="60" t="s">
        <v>17651</v>
      </c>
      <c r="J3234" s="49" t="s">
        <v>17652</v>
      </c>
      <c r="K3234" s="6" t="s">
        <v>17653</v>
      </c>
      <c r="L3234" s="29">
        <f>IF($J$6="с учетом НДС",VLOOKUP(I3234,LEGEND!B:E,4,0)*(1-M3234),VLOOKUP(I3234,LEGEND!B:E,4,0)*(1-M3234)/1.2)</f>
        <v>820</v>
      </c>
      <c r="M3234" s="57">
        <f>IF(AND(B3234&lt;&gt;"1_Электроинструмент",B3234&lt;&gt;"2_Садовая техника"),$J$5,IF($J$4&lt;=20%,$J$4,IFERROR(VLOOKUP(S3234,LEGEND!$L$2:$M$5,2,FALSE),$J$4)))</f>
        <v>0</v>
      </c>
      <c r="N3234" s="48" t="s">
        <v>60</v>
      </c>
      <c r="O3234" s="6" t="s">
        <v>60</v>
      </c>
      <c r="P3234" s="49" t="s">
        <v>66</v>
      </c>
      <c r="Q3234" s="49" t="s">
        <v>67</v>
      </c>
      <c r="R3234" s="6" t="s">
        <v>60</v>
      </c>
      <c r="S3234" s="49" t="s">
        <v>60</v>
      </c>
      <c r="T3234" s="73" t="str">
        <f>IF(_xlfn.XLOOKUP(I3234,LEGEND!B:B,LEGEND!H:H)&lt;&gt;"-",HYPERLINK(_xlfn.XLOOKUP(I3234,LEGEND!B:B,LEGEND!H:H),"link"),_xlfn.XLOOKUP(I3234,LEGEND!B:B,LEGEND!H:H))</f>
        <v>-</v>
      </c>
      <c r="U3234" s="73" t="str">
        <f>HYPERLINK(_xlfn.XLOOKUP(I3234,LEGEND!B:B,LEGEND!I:I))</f>
        <v>https://milwaukee-media-images.s3.amazonaws.com/hi/4932472090--Hero_1.jpg</v>
      </c>
      <c r="V3234" s="51" t="s">
        <v>17654</v>
      </c>
      <c r="W3234" s="63" t="s">
        <v>2678</v>
      </c>
      <c r="X3234" s="64">
        <v>130</v>
      </c>
      <c r="Y3234" s="64">
        <v>40</v>
      </c>
      <c r="Z3234" s="64">
        <v>30</v>
      </c>
      <c r="AA3234" s="84">
        <v>7.0000000000000007E-2</v>
      </c>
      <c r="AB3234" s="85">
        <v>1</v>
      </c>
      <c r="AC3234" s="85">
        <v>1</v>
      </c>
    </row>
    <row r="3235" spans="1:29" ht="25.5">
      <c r="A3235" s="1"/>
      <c r="B3235" s="6" t="s">
        <v>8777</v>
      </c>
      <c r="C3235" s="6" t="s">
        <v>8778</v>
      </c>
      <c r="D3235" s="6" t="s">
        <v>8779</v>
      </c>
      <c r="E3235" s="49" t="s">
        <v>8807</v>
      </c>
      <c r="F3235" s="6" t="s">
        <v>60</v>
      </c>
      <c r="G3235" s="6" t="s">
        <v>60</v>
      </c>
      <c r="H3235" s="6" t="s">
        <v>60</v>
      </c>
      <c r="I3235" s="60" t="s">
        <v>17655</v>
      </c>
      <c r="J3235" s="49" t="s">
        <v>17656</v>
      </c>
      <c r="K3235" s="6" t="s">
        <v>17657</v>
      </c>
      <c r="L3235" s="29">
        <f>IF($J$6="с учетом НДС",VLOOKUP(I3235,LEGEND!B:E,4,0)*(1-M3235),VLOOKUP(I3235,LEGEND!B:E,4,0)*(1-M3235)/1.2)</f>
        <v>1760</v>
      </c>
      <c r="M3235" s="57">
        <f>IF(AND(B3235&lt;&gt;"1_Электроинструмент",B3235&lt;&gt;"2_Садовая техника"),$J$5,IF($J$4&lt;=20%,$J$4,IFERROR(VLOOKUP(S3235,LEGEND!$L$2:$M$5,2,FALSE),$J$4)))</f>
        <v>0</v>
      </c>
      <c r="N3235" s="48" t="s">
        <v>60</v>
      </c>
      <c r="O3235" s="6" t="s">
        <v>60</v>
      </c>
      <c r="P3235" s="49" t="s">
        <v>66</v>
      </c>
      <c r="Q3235" s="49" t="s">
        <v>67</v>
      </c>
      <c r="R3235" s="6" t="s">
        <v>60</v>
      </c>
      <c r="S3235" s="49" t="s">
        <v>60</v>
      </c>
      <c r="T3235" s="73" t="str">
        <f>IF(_xlfn.XLOOKUP(I3235,LEGEND!B:B,LEGEND!H:H)&lt;&gt;"-",HYPERLINK(_xlfn.XLOOKUP(I3235,LEGEND!B:B,LEGEND!H:H),"link"),_xlfn.XLOOKUP(I3235,LEGEND!B:B,LEGEND!H:H))</f>
        <v>-</v>
      </c>
      <c r="U3235" s="73" t="str">
        <f>HYPERLINK(_xlfn.XLOOKUP(I3235,LEGEND!B:B,LEGEND!I:I))</f>
        <v>https://milwaukee-media-images.s3.amazonaws.com/hi/49560503--Hero_1.jpg</v>
      </c>
      <c r="V3235" s="51" t="s">
        <v>17658</v>
      </c>
      <c r="W3235" s="63" t="s">
        <v>4191</v>
      </c>
      <c r="X3235" s="64">
        <v>52</v>
      </c>
      <c r="Y3235" s="64">
        <v>152</v>
      </c>
      <c r="Z3235" s="64">
        <v>20</v>
      </c>
      <c r="AA3235" s="84">
        <v>2.1999999999999999E-2</v>
      </c>
      <c r="AB3235" s="85">
        <v>1</v>
      </c>
      <c r="AC3235" s="85">
        <v>1</v>
      </c>
    </row>
    <row r="3236" spans="1:29" ht="25.5">
      <c r="A3236" s="1"/>
      <c r="B3236" s="6" t="s">
        <v>8777</v>
      </c>
      <c r="C3236" s="6" t="s">
        <v>8778</v>
      </c>
      <c r="D3236" s="6" t="s">
        <v>8779</v>
      </c>
      <c r="E3236" s="49" t="s">
        <v>8807</v>
      </c>
      <c r="F3236" s="6" t="s">
        <v>60</v>
      </c>
      <c r="G3236" s="6" t="s">
        <v>60</v>
      </c>
      <c r="H3236" s="6" t="s">
        <v>60</v>
      </c>
      <c r="I3236" s="60" t="s">
        <v>17659</v>
      </c>
      <c r="J3236" s="49" t="s">
        <v>17660</v>
      </c>
      <c r="K3236" s="6" t="s">
        <v>17661</v>
      </c>
      <c r="L3236" s="29">
        <f>IF($J$6="с учетом НДС",VLOOKUP(I3236,LEGEND!B:E,4,0)*(1-M3236),VLOOKUP(I3236,LEGEND!B:E,4,0)*(1-M3236)/1.2)</f>
        <v>1790</v>
      </c>
      <c r="M3236" s="57">
        <f>IF(AND(B3236&lt;&gt;"1_Электроинструмент",B3236&lt;&gt;"2_Садовая техника"),$J$5,IF($J$4&lt;=20%,$J$4,IFERROR(VLOOKUP(S3236,LEGEND!$L$2:$M$5,2,FALSE),$J$4)))</f>
        <v>0</v>
      </c>
      <c r="N3236" s="48" t="s">
        <v>60</v>
      </c>
      <c r="O3236" s="6" t="s">
        <v>60</v>
      </c>
      <c r="P3236" s="49" t="s">
        <v>66</v>
      </c>
      <c r="Q3236" s="49" t="s">
        <v>67</v>
      </c>
      <c r="R3236" s="6" t="s">
        <v>60</v>
      </c>
      <c r="S3236" s="49" t="s">
        <v>60</v>
      </c>
      <c r="T3236" s="73" t="str">
        <f>IF(_xlfn.XLOOKUP(I3236,LEGEND!B:B,LEGEND!H:H)&lt;&gt;"-",HYPERLINK(_xlfn.XLOOKUP(I3236,LEGEND!B:B,LEGEND!H:H),"link"),_xlfn.XLOOKUP(I3236,LEGEND!B:B,LEGEND!H:H))</f>
        <v>-</v>
      </c>
      <c r="U3236" s="73" t="str">
        <f>HYPERLINK(_xlfn.XLOOKUP(I3236,LEGEND!B:B,LEGEND!I:I))</f>
        <v>https://milwaukee-media-images.s3.amazonaws.com/hi/49560505--Hero_1.jpg</v>
      </c>
      <c r="V3236" s="51" t="s">
        <v>17662</v>
      </c>
      <c r="W3236" s="63" t="s">
        <v>4191</v>
      </c>
      <c r="X3236" s="64">
        <v>152</v>
      </c>
      <c r="Y3236" s="64">
        <v>51</v>
      </c>
      <c r="Z3236" s="64">
        <v>21</v>
      </c>
      <c r="AA3236" s="84">
        <v>2.5999999999999999E-2</v>
      </c>
      <c r="AB3236" s="85">
        <v>1</v>
      </c>
      <c r="AC3236" s="85">
        <v>1</v>
      </c>
    </row>
    <row r="3237" spans="1:29" ht="25.5">
      <c r="A3237" s="1"/>
      <c r="B3237" s="6" t="s">
        <v>8777</v>
      </c>
      <c r="C3237" s="6" t="s">
        <v>8778</v>
      </c>
      <c r="D3237" s="6" t="s">
        <v>8779</v>
      </c>
      <c r="E3237" s="49" t="s">
        <v>8807</v>
      </c>
      <c r="F3237" s="6" t="s">
        <v>60</v>
      </c>
      <c r="G3237" s="6" t="s">
        <v>60</v>
      </c>
      <c r="H3237" s="6" t="s">
        <v>60</v>
      </c>
      <c r="I3237" s="60" t="s">
        <v>17663</v>
      </c>
      <c r="J3237" s="49" t="s">
        <v>17664</v>
      </c>
      <c r="K3237" s="6" t="s">
        <v>17665</v>
      </c>
      <c r="L3237" s="29">
        <f>IF($J$6="с учетом НДС",VLOOKUP(I3237,LEGEND!B:E,4,0)*(1-M3237),VLOOKUP(I3237,LEGEND!B:E,4,0)*(1-M3237)/1.2)</f>
        <v>1810</v>
      </c>
      <c r="M3237" s="57">
        <f>IF(AND(B3237&lt;&gt;"1_Электроинструмент",B3237&lt;&gt;"2_Садовая техника"),$J$5,IF($J$4&lt;=20%,$J$4,IFERROR(VLOOKUP(S3237,LEGEND!$L$2:$M$5,2,FALSE),$J$4)))</f>
        <v>0</v>
      </c>
      <c r="N3237" s="48" t="s">
        <v>60</v>
      </c>
      <c r="O3237" s="6" t="s">
        <v>60</v>
      </c>
      <c r="P3237" s="49" t="s">
        <v>66</v>
      </c>
      <c r="Q3237" s="49" t="s">
        <v>67</v>
      </c>
      <c r="R3237" s="6" t="s">
        <v>60</v>
      </c>
      <c r="S3237" s="49" t="s">
        <v>60</v>
      </c>
      <c r="T3237" s="73" t="str">
        <f>IF(_xlfn.XLOOKUP(I3237,LEGEND!B:B,LEGEND!H:H)&lt;&gt;"-",HYPERLINK(_xlfn.XLOOKUP(I3237,LEGEND!B:B,LEGEND!H:H),"link"),_xlfn.XLOOKUP(I3237,LEGEND!B:B,LEGEND!H:H))</f>
        <v>-</v>
      </c>
      <c r="U3237" s="73" t="str">
        <f>HYPERLINK(_xlfn.XLOOKUP(I3237,LEGEND!B:B,LEGEND!I:I))</f>
        <v>https://milwaukee-media-images.s3.amazonaws.com/hi/49560507--Hero_1.jpg</v>
      </c>
      <c r="V3237" s="51" t="s">
        <v>17666</v>
      </c>
      <c r="W3237" s="63" t="s">
        <v>4191</v>
      </c>
      <c r="X3237" s="64">
        <v>22</v>
      </c>
      <c r="Y3237" s="64">
        <v>53</v>
      </c>
      <c r="Z3237" s="64">
        <v>155</v>
      </c>
      <c r="AA3237" s="84">
        <v>2.8000000000000001E-2</v>
      </c>
      <c r="AB3237" s="85">
        <v>1</v>
      </c>
      <c r="AC3237" s="85">
        <v>1</v>
      </c>
    </row>
    <row r="3238" spans="1:29" ht="25.5">
      <c r="A3238" s="1"/>
      <c r="B3238" s="6" t="s">
        <v>8777</v>
      </c>
      <c r="C3238" s="6" t="s">
        <v>8778</v>
      </c>
      <c r="D3238" s="6" t="s">
        <v>8779</v>
      </c>
      <c r="E3238" s="49" t="s">
        <v>8807</v>
      </c>
      <c r="F3238" s="6" t="s">
        <v>60</v>
      </c>
      <c r="G3238" s="6" t="s">
        <v>60</v>
      </c>
      <c r="H3238" s="6" t="s">
        <v>60</v>
      </c>
      <c r="I3238" s="60" t="s">
        <v>17667</v>
      </c>
      <c r="J3238" s="49" t="s">
        <v>17668</v>
      </c>
      <c r="K3238" s="6" t="s">
        <v>17669</v>
      </c>
      <c r="L3238" s="29">
        <f>IF($J$6="с учетом НДС",VLOOKUP(I3238,LEGEND!B:E,4,0)*(1-M3238),VLOOKUP(I3238,LEGEND!B:E,4,0)*(1-M3238)/1.2)</f>
        <v>1830</v>
      </c>
      <c r="M3238" s="57">
        <f>IF(AND(B3238&lt;&gt;"1_Электроинструмент",B3238&lt;&gt;"2_Садовая техника"),$J$5,IF($J$4&lt;=20%,$J$4,IFERROR(VLOOKUP(S3238,LEGEND!$L$2:$M$5,2,FALSE),$J$4)))</f>
        <v>0</v>
      </c>
      <c r="N3238" s="48" t="s">
        <v>60</v>
      </c>
      <c r="O3238" s="6" t="s">
        <v>60</v>
      </c>
      <c r="P3238" s="49" t="s">
        <v>66</v>
      </c>
      <c r="Q3238" s="49" t="s">
        <v>67</v>
      </c>
      <c r="R3238" s="6" t="s">
        <v>60</v>
      </c>
      <c r="S3238" s="49" t="s">
        <v>60</v>
      </c>
      <c r="T3238" s="73" t="str">
        <f>IF(_xlfn.XLOOKUP(I3238,LEGEND!B:B,LEGEND!H:H)&lt;&gt;"-",HYPERLINK(_xlfn.XLOOKUP(I3238,LEGEND!B:B,LEGEND!H:H),"link"),_xlfn.XLOOKUP(I3238,LEGEND!B:B,LEGEND!H:H))</f>
        <v>-</v>
      </c>
      <c r="U3238" s="73" t="str">
        <f>HYPERLINK(_xlfn.XLOOKUP(I3238,LEGEND!B:B,LEGEND!I:I))</f>
        <v>https://milwaukee-media-images.s3.amazonaws.com/hi/49560509--Hero_1.jpg</v>
      </c>
      <c r="V3238" s="51" t="s">
        <v>17670</v>
      </c>
      <c r="W3238" s="63" t="s">
        <v>4191</v>
      </c>
      <c r="X3238" s="64">
        <v>22</v>
      </c>
      <c r="Y3238" s="64">
        <v>53</v>
      </c>
      <c r="Z3238" s="64">
        <v>155</v>
      </c>
      <c r="AA3238" s="84">
        <v>2.8000000000000001E-2</v>
      </c>
      <c r="AB3238" s="85">
        <v>1</v>
      </c>
      <c r="AC3238" s="85">
        <v>1</v>
      </c>
    </row>
    <row r="3239" spans="1:29" ht="25.5">
      <c r="A3239" s="1"/>
      <c r="B3239" s="6" t="s">
        <v>8777</v>
      </c>
      <c r="C3239" s="6" t="s">
        <v>8778</v>
      </c>
      <c r="D3239" s="6" t="s">
        <v>8779</v>
      </c>
      <c r="E3239" s="49" t="s">
        <v>8807</v>
      </c>
      <c r="F3239" s="6" t="s">
        <v>60</v>
      </c>
      <c r="G3239" s="6" t="s">
        <v>60</v>
      </c>
      <c r="H3239" s="6" t="s">
        <v>60</v>
      </c>
      <c r="I3239" s="60" t="s">
        <v>17671</v>
      </c>
      <c r="J3239" s="49" t="s">
        <v>17672</v>
      </c>
      <c r="K3239" s="6" t="s">
        <v>17673</v>
      </c>
      <c r="L3239" s="29">
        <f>IF($J$6="с учетом НДС",VLOOKUP(I3239,LEGEND!B:E,4,0)*(1-M3239),VLOOKUP(I3239,LEGEND!B:E,4,0)*(1-M3239)/1.2)</f>
        <v>1860</v>
      </c>
      <c r="M3239" s="57">
        <f>IF(AND(B3239&lt;&gt;"1_Электроинструмент",B3239&lt;&gt;"2_Садовая техника"),$J$5,IF($J$4&lt;=20%,$J$4,IFERROR(VLOOKUP(S3239,LEGEND!$L$2:$M$5,2,FALSE),$J$4)))</f>
        <v>0</v>
      </c>
      <c r="N3239" s="48" t="s">
        <v>60</v>
      </c>
      <c r="O3239" s="6" t="s">
        <v>60</v>
      </c>
      <c r="P3239" s="49" t="s">
        <v>66</v>
      </c>
      <c r="Q3239" s="49" t="s">
        <v>67</v>
      </c>
      <c r="R3239" s="6" t="s">
        <v>60</v>
      </c>
      <c r="S3239" s="49" t="s">
        <v>60</v>
      </c>
      <c r="T3239" s="73" t="str">
        <f>IF(_xlfn.XLOOKUP(I3239,LEGEND!B:B,LEGEND!H:H)&lt;&gt;"-",HYPERLINK(_xlfn.XLOOKUP(I3239,LEGEND!B:B,LEGEND!H:H),"link"),_xlfn.XLOOKUP(I3239,LEGEND!B:B,LEGEND!H:H))</f>
        <v>-</v>
      </c>
      <c r="U3239" s="73" t="str">
        <f>HYPERLINK(_xlfn.XLOOKUP(I3239,LEGEND!B:B,LEGEND!I:I))</f>
        <v>https://milwaukee-media-images.s3.amazonaws.com/hi/4932472265--Hero_1.jpg</v>
      </c>
      <c r="V3239" s="51" t="s">
        <v>17674</v>
      </c>
      <c r="W3239" s="63" t="s">
        <v>1189</v>
      </c>
      <c r="X3239" s="64">
        <v>35</v>
      </c>
      <c r="Y3239" s="64">
        <v>24</v>
      </c>
      <c r="Z3239" s="64">
        <v>20</v>
      </c>
      <c r="AA3239" s="84">
        <v>5.6000000000000001E-2</v>
      </c>
      <c r="AB3239" s="85">
        <v>1</v>
      </c>
      <c r="AC3239" s="85">
        <v>1</v>
      </c>
    </row>
    <row r="3240" spans="1:29" ht="25.5">
      <c r="A3240" s="1"/>
      <c r="B3240" s="6" t="s">
        <v>8777</v>
      </c>
      <c r="C3240" s="6" t="s">
        <v>8778</v>
      </c>
      <c r="D3240" s="6" t="s">
        <v>8779</v>
      </c>
      <c r="E3240" s="49" t="s">
        <v>8807</v>
      </c>
      <c r="F3240" s="6" t="s">
        <v>60</v>
      </c>
      <c r="G3240" s="6" t="s">
        <v>60</v>
      </c>
      <c r="H3240" s="6" t="s">
        <v>60</v>
      </c>
      <c r="I3240" s="60" t="s">
        <v>17675</v>
      </c>
      <c r="J3240" s="49" t="s">
        <v>17676</v>
      </c>
      <c r="K3240" s="6" t="s">
        <v>17677</v>
      </c>
      <c r="L3240" s="29">
        <f>IF($J$6="с учетом НДС",VLOOKUP(I3240,LEGEND!B:E,4,0)*(1-M3240),VLOOKUP(I3240,LEGEND!B:E,4,0)*(1-M3240)/1.2)</f>
        <v>1860</v>
      </c>
      <c r="M3240" s="57">
        <f>IF(AND(B3240&lt;&gt;"1_Электроинструмент",B3240&lt;&gt;"2_Садовая техника"),$J$5,IF($J$4&lt;=20%,$J$4,IFERROR(VLOOKUP(S3240,LEGEND!$L$2:$M$5,2,FALSE),$J$4)))</f>
        <v>0</v>
      </c>
      <c r="N3240" s="48" t="s">
        <v>60</v>
      </c>
      <c r="O3240" s="6" t="s">
        <v>60</v>
      </c>
      <c r="P3240" s="49" t="s">
        <v>66</v>
      </c>
      <c r="Q3240" s="49" t="s">
        <v>67</v>
      </c>
      <c r="R3240" s="6" t="s">
        <v>60</v>
      </c>
      <c r="S3240" s="49" t="s">
        <v>60</v>
      </c>
      <c r="T3240" s="73" t="str">
        <f>IF(_xlfn.XLOOKUP(I3240,LEGEND!B:B,LEGEND!H:H)&lt;&gt;"-",HYPERLINK(_xlfn.XLOOKUP(I3240,LEGEND!B:B,LEGEND!H:H),"link"),_xlfn.XLOOKUP(I3240,LEGEND!B:B,LEGEND!H:H))</f>
        <v>-</v>
      </c>
      <c r="U3240" s="73" t="str">
        <f>HYPERLINK(_xlfn.XLOOKUP(I3240,LEGEND!B:B,LEGEND!I:I))</f>
        <v>https://milwaukee-media-images.s3.amazonaws.com/hi/4932471758--Hero_1.jpg</v>
      </c>
      <c r="V3240" s="51" t="s">
        <v>17678</v>
      </c>
      <c r="W3240" s="63" t="s">
        <v>2678</v>
      </c>
      <c r="X3240" s="64">
        <v>130</v>
      </c>
      <c r="Y3240" s="64">
        <v>75</v>
      </c>
      <c r="Z3240" s="64">
        <v>30</v>
      </c>
      <c r="AA3240" s="84">
        <v>7.5999999999999998E-2</v>
      </c>
      <c r="AB3240" s="85">
        <v>1</v>
      </c>
      <c r="AC3240" s="85">
        <v>1</v>
      </c>
    </row>
    <row r="3241" spans="1:29" ht="25.5">
      <c r="A3241" s="1"/>
      <c r="B3241" s="6" t="s">
        <v>8777</v>
      </c>
      <c r="C3241" s="6" t="s">
        <v>8778</v>
      </c>
      <c r="D3241" s="6" t="s">
        <v>8779</v>
      </c>
      <c r="E3241" s="49" t="s">
        <v>8807</v>
      </c>
      <c r="F3241" s="6" t="s">
        <v>60</v>
      </c>
      <c r="G3241" s="6" t="s">
        <v>60</v>
      </c>
      <c r="H3241" s="6" t="s">
        <v>60</v>
      </c>
      <c r="I3241" s="60" t="s">
        <v>17679</v>
      </c>
      <c r="J3241" s="49" t="s">
        <v>17680</v>
      </c>
      <c r="K3241" s="6" t="s">
        <v>17681</v>
      </c>
      <c r="L3241" s="29">
        <f>IF($J$6="с учетом НДС",VLOOKUP(I3241,LEGEND!B:E,4,0)*(1-M3241),VLOOKUP(I3241,LEGEND!B:E,4,0)*(1-M3241)/1.2)</f>
        <v>1890</v>
      </c>
      <c r="M3241" s="57">
        <f>IF(AND(B3241&lt;&gt;"1_Электроинструмент",B3241&lt;&gt;"2_Садовая техника"),$J$5,IF($J$4&lt;=20%,$J$4,IFERROR(VLOOKUP(S3241,LEGEND!$L$2:$M$5,2,FALSE),$J$4)))</f>
        <v>0</v>
      </c>
      <c r="N3241" s="48" t="s">
        <v>60</v>
      </c>
      <c r="O3241" s="6" t="s">
        <v>60</v>
      </c>
      <c r="P3241" s="49" t="s">
        <v>66</v>
      </c>
      <c r="Q3241" s="49" t="s">
        <v>67</v>
      </c>
      <c r="R3241" s="6" t="s">
        <v>60</v>
      </c>
      <c r="S3241" s="49" t="s">
        <v>60</v>
      </c>
      <c r="T3241" s="73" t="str">
        <f>IF(_xlfn.XLOOKUP(I3241,LEGEND!B:B,LEGEND!H:H)&lt;&gt;"-",HYPERLINK(_xlfn.XLOOKUP(I3241,LEGEND!B:B,LEGEND!H:H),"link"),_xlfn.XLOOKUP(I3241,LEGEND!B:B,LEGEND!H:H))</f>
        <v>-</v>
      </c>
      <c r="U3241" s="73" t="str">
        <f>HYPERLINK(_xlfn.XLOOKUP(I3241,LEGEND!B:B,LEGEND!I:I))</f>
        <v>https://milwaukee-media-images.s3.amazonaws.com/hi/4932471759--Hero_1.jpg</v>
      </c>
      <c r="V3241" s="51" t="s">
        <v>17682</v>
      </c>
      <c r="W3241" s="63" t="s">
        <v>2678</v>
      </c>
      <c r="X3241" s="64">
        <v>130</v>
      </c>
      <c r="Y3241" s="64">
        <v>75</v>
      </c>
      <c r="Z3241" s="64">
        <v>30</v>
      </c>
      <c r="AA3241" s="84">
        <v>7.8E-2</v>
      </c>
      <c r="AB3241" s="85">
        <v>1</v>
      </c>
      <c r="AC3241" s="85">
        <v>1</v>
      </c>
    </row>
    <row r="3242" spans="1:29" ht="25.5">
      <c r="A3242" s="1"/>
      <c r="B3242" s="6" t="s">
        <v>8777</v>
      </c>
      <c r="C3242" s="6" t="s">
        <v>8778</v>
      </c>
      <c r="D3242" s="6" t="s">
        <v>8779</v>
      </c>
      <c r="E3242" s="49" t="s">
        <v>8807</v>
      </c>
      <c r="F3242" s="6" t="s">
        <v>60</v>
      </c>
      <c r="G3242" s="6" t="s">
        <v>60</v>
      </c>
      <c r="H3242" s="6" t="s">
        <v>60</v>
      </c>
      <c r="I3242" s="60" t="s">
        <v>17683</v>
      </c>
      <c r="J3242" s="49" t="s">
        <v>17684</v>
      </c>
      <c r="K3242" s="6" t="s">
        <v>17685</v>
      </c>
      <c r="L3242" s="29">
        <f>IF($J$6="с учетом НДС",VLOOKUP(I3242,LEGEND!B:E,4,0)*(1-M3242),VLOOKUP(I3242,LEGEND!B:E,4,0)*(1-M3242)/1.2)</f>
        <v>1900</v>
      </c>
      <c r="M3242" s="57">
        <f>IF(AND(B3242&lt;&gt;"1_Электроинструмент",B3242&lt;&gt;"2_Садовая техника"),$J$5,IF($J$4&lt;=20%,$J$4,IFERROR(VLOOKUP(S3242,LEGEND!$L$2:$M$5,2,FALSE),$J$4)))</f>
        <v>0</v>
      </c>
      <c r="N3242" s="48" t="s">
        <v>60</v>
      </c>
      <c r="O3242" s="6" t="s">
        <v>60</v>
      </c>
      <c r="P3242" s="49" t="s">
        <v>66</v>
      </c>
      <c r="Q3242" s="49" t="s">
        <v>67</v>
      </c>
      <c r="R3242" s="6" t="s">
        <v>60</v>
      </c>
      <c r="S3242" s="49" t="s">
        <v>60</v>
      </c>
      <c r="T3242" s="73" t="str">
        <f>IF(_xlfn.XLOOKUP(I3242,LEGEND!B:B,LEGEND!H:H)&lt;&gt;"-",HYPERLINK(_xlfn.XLOOKUP(I3242,LEGEND!B:B,LEGEND!H:H),"link"),_xlfn.XLOOKUP(I3242,LEGEND!B:B,LEGEND!H:H))</f>
        <v>-</v>
      </c>
      <c r="U3242" s="73" t="str">
        <f>HYPERLINK(_xlfn.XLOOKUP(I3242,LEGEND!B:B,LEGEND!I:I))</f>
        <v>https://milwaukee-media-images.s3.amazonaws.com/hi/4932471760--Hero_1.jpg</v>
      </c>
      <c r="V3242" s="51" t="s">
        <v>17686</v>
      </c>
      <c r="W3242" s="63" t="s">
        <v>2678</v>
      </c>
      <c r="X3242" s="64">
        <v>130</v>
      </c>
      <c r="Y3242" s="64">
        <v>75</v>
      </c>
      <c r="Z3242" s="64">
        <v>30</v>
      </c>
      <c r="AA3242" s="84">
        <v>7.8E-2</v>
      </c>
      <c r="AB3242" s="85">
        <v>1</v>
      </c>
      <c r="AC3242" s="85">
        <v>1</v>
      </c>
    </row>
    <row r="3243" spans="1:29" ht="25.5">
      <c r="A3243" s="1"/>
      <c r="B3243" s="6" t="s">
        <v>8777</v>
      </c>
      <c r="C3243" s="6" t="s">
        <v>8778</v>
      </c>
      <c r="D3243" s="6" t="s">
        <v>8779</v>
      </c>
      <c r="E3243" s="49" t="s">
        <v>8807</v>
      </c>
      <c r="F3243" s="6" t="s">
        <v>60</v>
      </c>
      <c r="G3243" s="6" t="s">
        <v>60</v>
      </c>
      <c r="H3243" s="6" t="s">
        <v>60</v>
      </c>
      <c r="I3243" s="60" t="s">
        <v>17687</v>
      </c>
      <c r="J3243" s="49" t="s">
        <v>17688</v>
      </c>
      <c r="K3243" s="6" t="s">
        <v>17689</v>
      </c>
      <c r="L3243" s="29">
        <f>IF($J$6="с учетом НДС",VLOOKUP(I3243,LEGEND!B:E,4,0)*(1-M3243),VLOOKUP(I3243,LEGEND!B:E,4,0)*(1-M3243)/1.2)</f>
        <v>1930</v>
      </c>
      <c r="M3243" s="57">
        <f>IF(AND(B3243&lt;&gt;"1_Электроинструмент",B3243&lt;&gt;"2_Садовая техника"),$J$5,IF($J$4&lt;=20%,$J$4,IFERROR(VLOOKUP(S3243,LEGEND!$L$2:$M$5,2,FALSE),$J$4)))</f>
        <v>0</v>
      </c>
      <c r="N3243" s="48" t="s">
        <v>60</v>
      </c>
      <c r="O3243" s="6" t="s">
        <v>60</v>
      </c>
      <c r="P3243" s="49" t="s">
        <v>66</v>
      </c>
      <c r="Q3243" s="49" t="s">
        <v>67</v>
      </c>
      <c r="R3243" s="6" t="s">
        <v>60</v>
      </c>
      <c r="S3243" s="49" t="s">
        <v>60</v>
      </c>
      <c r="T3243" s="73" t="str">
        <f>IF(_xlfn.XLOOKUP(I3243,LEGEND!B:B,LEGEND!H:H)&lt;&gt;"-",HYPERLINK(_xlfn.XLOOKUP(I3243,LEGEND!B:B,LEGEND!H:H),"link"),_xlfn.XLOOKUP(I3243,LEGEND!B:B,LEGEND!H:H))</f>
        <v>-</v>
      </c>
      <c r="U3243" s="73" t="str">
        <f>HYPERLINK(_xlfn.XLOOKUP(I3243,LEGEND!B:B,LEGEND!I:I))</f>
        <v>https://milwaukee-media-images.s3.amazonaws.com/hi/4932471761--Hero_1.jpg</v>
      </c>
      <c r="V3243" s="51" t="s">
        <v>17690</v>
      </c>
      <c r="W3243" s="63" t="s">
        <v>2678</v>
      </c>
      <c r="X3243" s="64">
        <v>130</v>
      </c>
      <c r="Y3243" s="64">
        <v>75</v>
      </c>
      <c r="Z3243" s="64">
        <v>30</v>
      </c>
      <c r="AA3243" s="84">
        <v>8.5999999999999993E-2</v>
      </c>
      <c r="AB3243" s="85">
        <v>1</v>
      </c>
      <c r="AC3243" s="85">
        <v>1</v>
      </c>
    </row>
    <row r="3244" spans="1:29" ht="25.5">
      <c r="A3244" s="1"/>
      <c r="B3244" s="6" t="s">
        <v>8777</v>
      </c>
      <c r="C3244" s="6" t="s">
        <v>8778</v>
      </c>
      <c r="D3244" s="6" t="s">
        <v>8779</v>
      </c>
      <c r="E3244" s="49" t="s">
        <v>8807</v>
      </c>
      <c r="F3244" s="6" t="s">
        <v>60</v>
      </c>
      <c r="G3244" s="6" t="s">
        <v>60</v>
      </c>
      <c r="H3244" s="6" t="s">
        <v>60</v>
      </c>
      <c r="I3244" s="60" t="s">
        <v>17691</v>
      </c>
      <c r="J3244" s="49" t="s">
        <v>17692</v>
      </c>
      <c r="K3244" s="6" t="s">
        <v>17693</v>
      </c>
      <c r="L3244" s="29">
        <f>IF($J$6="с учетом НДС",VLOOKUP(I3244,LEGEND!B:E,4,0)*(1-M3244),VLOOKUP(I3244,LEGEND!B:E,4,0)*(1-M3244)/1.2)</f>
        <v>2150</v>
      </c>
      <c r="M3244" s="57">
        <f>IF(AND(B3244&lt;&gt;"1_Электроинструмент",B3244&lt;&gt;"2_Садовая техника"),$J$5,IF($J$4&lt;=20%,$J$4,IFERROR(VLOOKUP(S3244,LEGEND!$L$2:$M$5,2,FALSE),$J$4)))</f>
        <v>0</v>
      </c>
      <c r="N3244" s="48" t="s">
        <v>60</v>
      </c>
      <c r="O3244" s="6" t="s">
        <v>60</v>
      </c>
      <c r="P3244" s="49" t="s">
        <v>66</v>
      </c>
      <c r="Q3244" s="49" t="s">
        <v>67</v>
      </c>
      <c r="R3244" s="6" t="s">
        <v>60</v>
      </c>
      <c r="S3244" s="49" t="s">
        <v>60</v>
      </c>
      <c r="T3244" s="73" t="str">
        <f>IF(_xlfn.XLOOKUP(I3244,LEGEND!B:B,LEGEND!H:H)&lt;&gt;"-",HYPERLINK(_xlfn.XLOOKUP(I3244,LEGEND!B:B,LEGEND!H:H),"link"),_xlfn.XLOOKUP(I3244,LEGEND!B:B,LEGEND!H:H))</f>
        <v>-</v>
      </c>
      <c r="U3244" s="73" t="str">
        <f>HYPERLINK(_xlfn.XLOOKUP(I3244,LEGEND!B:B,LEGEND!I:I))</f>
        <v>https://milwaukee-media-images.s3.amazonaws.com/hi/4932478276--Hero_1.jpg</v>
      </c>
      <c r="V3244" s="51" t="s">
        <v>17694</v>
      </c>
      <c r="W3244" s="63" t="s">
        <v>2678</v>
      </c>
      <c r="X3244" s="64">
        <v>134</v>
      </c>
      <c r="Y3244" s="64">
        <v>74</v>
      </c>
      <c r="Z3244" s="64">
        <v>46</v>
      </c>
      <c r="AA3244" s="84">
        <v>9.6000000000000002E-2</v>
      </c>
      <c r="AB3244" s="85">
        <v>1</v>
      </c>
      <c r="AC3244" s="85">
        <v>1</v>
      </c>
    </row>
    <row r="3245" spans="1:29" ht="25.5">
      <c r="A3245" s="1"/>
      <c r="B3245" s="6" t="s">
        <v>8777</v>
      </c>
      <c r="C3245" s="6" t="s">
        <v>8778</v>
      </c>
      <c r="D3245" s="6" t="s">
        <v>8779</v>
      </c>
      <c r="E3245" s="49" t="s">
        <v>8807</v>
      </c>
      <c r="F3245" s="6" t="s">
        <v>60</v>
      </c>
      <c r="G3245" s="6" t="s">
        <v>60</v>
      </c>
      <c r="H3245" s="6" t="s">
        <v>60</v>
      </c>
      <c r="I3245" s="60" t="s">
        <v>17695</v>
      </c>
      <c r="J3245" s="49" t="s">
        <v>17696</v>
      </c>
      <c r="K3245" s="6" t="s">
        <v>17697</v>
      </c>
      <c r="L3245" s="29">
        <f>IF($J$6="с учетом НДС",VLOOKUP(I3245,LEGEND!B:E,4,0)*(1-M3245),VLOOKUP(I3245,LEGEND!B:E,4,0)*(1-M3245)/1.2)</f>
        <v>2230</v>
      </c>
      <c r="M3245" s="57">
        <f>IF(AND(B3245&lt;&gt;"1_Электроинструмент",B3245&lt;&gt;"2_Садовая техника"),$J$5,IF($J$4&lt;=20%,$J$4,IFERROR(VLOOKUP(S3245,LEGEND!$L$2:$M$5,2,FALSE),$J$4)))</f>
        <v>0</v>
      </c>
      <c r="N3245" s="48" t="s">
        <v>60</v>
      </c>
      <c r="O3245" s="6" t="s">
        <v>60</v>
      </c>
      <c r="P3245" s="49" t="s">
        <v>66</v>
      </c>
      <c r="Q3245" s="49" t="s">
        <v>67</v>
      </c>
      <c r="R3245" s="6" t="s">
        <v>60</v>
      </c>
      <c r="S3245" s="49" t="s">
        <v>60</v>
      </c>
      <c r="T3245" s="73" t="str">
        <f>IF(_xlfn.XLOOKUP(I3245,LEGEND!B:B,LEGEND!H:H)&lt;&gt;"-",HYPERLINK(_xlfn.XLOOKUP(I3245,LEGEND!B:B,LEGEND!H:H),"link"),_xlfn.XLOOKUP(I3245,LEGEND!B:B,LEGEND!H:H))</f>
        <v>-</v>
      </c>
      <c r="U3245" s="73" t="str">
        <f>HYPERLINK(_xlfn.XLOOKUP(I3245,LEGEND!B:B,LEGEND!I:I))</f>
        <v>https://milwaukee-media-images.s3.amazonaws.com/hi/4932471762--Hero_1.jpg</v>
      </c>
      <c r="V3245" s="51" t="s">
        <v>17698</v>
      </c>
      <c r="W3245" s="63" t="s">
        <v>2678</v>
      </c>
      <c r="X3245" s="64">
        <v>130</v>
      </c>
      <c r="Y3245" s="64">
        <v>75</v>
      </c>
      <c r="Z3245" s="64">
        <v>30</v>
      </c>
      <c r="AA3245" s="84">
        <v>8.5999999999999993E-2</v>
      </c>
      <c r="AB3245" s="85">
        <v>1</v>
      </c>
      <c r="AC3245" s="85">
        <v>1</v>
      </c>
    </row>
    <row r="3246" spans="1:29" ht="25.5">
      <c r="A3246" s="1"/>
      <c r="B3246" s="6" t="s">
        <v>8777</v>
      </c>
      <c r="C3246" s="6" t="s">
        <v>8778</v>
      </c>
      <c r="D3246" s="6" t="s">
        <v>8779</v>
      </c>
      <c r="E3246" s="49" t="s">
        <v>8807</v>
      </c>
      <c r="F3246" s="6" t="s">
        <v>60</v>
      </c>
      <c r="G3246" s="6" t="s">
        <v>60</v>
      </c>
      <c r="H3246" s="6" t="s">
        <v>60</v>
      </c>
      <c r="I3246" s="60" t="s">
        <v>17699</v>
      </c>
      <c r="J3246" s="49" t="s">
        <v>17700</v>
      </c>
      <c r="K3246" s="6" t="s">
        <v>17701</v>
      </c>
      <c r="L3246" s="29">
        <f>IF($J$6="с учетом НДС",VLOOKUP(I3246,LEGEND!B:E,4,0)*(1-M3246),VLOOKUP(I3246,LEGEND!B:E,4,0)*(1-M3246)/1.2)</f>
        <v>2270</v>
      </c>
      <c r="M3246" s="57">
        <f>IF(AND(B3246&lt;&gt;"1_Электроинструмент",B3246&lt;&gt;"2_Садовая техника"),$J$5,IF($J$4&lt;=20%,$J$4,IFERROR(VLOOKUP(S3246,LEGEND!$L$2:$M$5,2,FALSE),$J$4)))</f>
        <v>0</v>
      </c>
      <c r="N3246" s="48" t="s">
        <v>60</v>
      </c>
      <c r="O3246" s="6" t="s">
        <v>60</v>
      </c>
      <c r="P3246" s="49" t="s">
        <v>66</v>
      </c>
      <c r="Q3246" s="49" t="s">
        <v>67</v>
      </c>
      <c r="R3246" s="6" t="s">
        <v>60</v>
      </c>
      <c r="S3246" s="49" t="s">
        <v>60</v>
      </c>
      <c r="T3246" s="73" t="str">
        <f>IF(_xlfn.XLOOKUP(I3246,LEGEND!B:B,LEGEND!H:H)&lt;&gt;"-",HYPERLINK(_xlfn.XLOOKUP(I3246,LEGEND!B:B,LEGEND!H:H),"link"),_xlfn.XLOOKUP(I3246,LEGEND!B:B,LEGEND!H:H))</f>
        <v>-</v>
      </c>
      <c r="U3246" s="73" t="str">
        <f>HYPERLINK(_xlfn.XLOOKUP(I3246,LEGEND!B:B,LEGEND!I:I))</f>
        <v>https://milwaukee-media-images.s3.amazonaws.com/hi/4932471763--Hero_1.jpg</v>
      </c>
      <c r="V3246" s="51" t="s">
        <v>17702</v>
      </c>
      <c r="W3246" s="63" t="s">
        <v>2678</v>
      </c>
      <c r="X3246" s="64">
        <v>130</v>
      </c>
      <c r="Y3246" s="64">
        <v>75</v>
      </c>
      <c r="Z3246" s="64">
        <v>30</v>
      </c>
      <c r="AA3246" s="84">
        <v>8.7999999999999995E-2</v>
      </c>
      <c r="AB3246" s="85">
        <v>1</v>
      </c>
      <c r="AC3246" s="85">
        <v>1</v>
      </c>
    </row>
    <row r="3247" spans="1:29" ht="25.5">
      <c r="A3247" s="1"/>
      <c r="B3247" s="6" t="s">
        <v>8777</v>
      </c>
      <c r="C3247" s="6" t="s">
        <v>8778</v>
      </c>
      <c r="D3247" s="6" t="s">
        <v>8779</v>
      </c>
      <c r="E3247" s="49" t="s">
        <v>8807</v>
      </c>
      <c r="F3247" s="6" t="s">
        <v>60</v>
      </c>
      <c r="G3247" s="6" t="s">
        <v>60</v>
      </c>
      <c r="H3247" s="6" t="s">
        <v>60</v>
      </c>
      <c r="I3247" s="60" t="s">
        <v>17703</v>
      </c>
      <c r="J3247" s="49" t="s">
        <v>17704</v>
      </c>
      <c r="K3247" s="6" t="s">
        <v>17705</v>
      </c>
      <c r="L3247" s="29">
        <f>IF($J$6="с учетом НДС",VLOOKUP(I3247,LEGEND!B:E,4,0)*(1-M3247),VLOOKUP(I3247,LEGEND!B:E,4,0)*(1-M3247)/1.2)</f>
        <v>2300</v>
      </c>
      <c r="M3247" s="57">
        <f>IF(AND(B3247&lt;&gt;"1_Электроинструмент",B3247&lt;&gt;"2_Садовая техника"),$J$5,IF($J$4&lt;=20%,$J$4,IFERROR(VLOOKUP(S3247,LEGEND!$L$2:$M$5,2,FALSE),$J$4)))</f>
        <v>0</v>
      </c>
      <c r="N3247" s="48" t="s">
        <v>60</v>
      </c>
      <c r="O3247" s="6" t="s">
        <v>60</v>
      </c>
      <c r="P3247" s="49" t="s">
        <v>66</v>
      </c>
      <c r="Q3247" s="49" t="s">
        <v>67</v>
      </c>
      <c r="R3247" s="6" t="s">
        <v>60</v>
      </c>
      <c r="S3247" s="49" t="s">
        <v>60</v>
      </c>
      <c r="T3247" s="73" t="str">
        <f>IF(_xlfn.XLOOKUP(I3247,LEGEND!B:B,LEGEND!H:H)&lt;&gt;"-",HYPERLINK(_xlfn.XLOOKUP(I3247,LEGEND!B:B,LEGEND!H:H),"link"),_xlfn.XLOOKUP(I3247,LEGEND!B:B,LEGEND!H:H))</f>
        <v>-</v>
      </c>
      <c r="U3247" s="73" t="str">
        <f>HYPERLINK(_xlfn.XLOOKUP(I3247,LEGEND!B:B,LEGEND!I:I))</f>
        <v>https://milwaukee-media-images.s3.amazonaws.com/hi/49560511--Hero_1.jpg</v>
      </c>
      <c r="V3247" s="51" t="s">
        <v>17706</v>
      </c>
      <c r="W3247" s="63" t="s">
        <v>4191</v>
      </c>
      <c r="X3247" s="64">
        <v>52</v>
      </c>
      <c r="Y3247" s="64">
        <v>152</v>
      </c>
      <c r="Z3247" s="64">
        <v>20</v>
      </c>
      <c r="AA3247" s="84">
        <v>0.02</v>
      </c>
      <c r="AB3247" s="85">
        <v>1</v>
      </c>
      <c r="AC3247" s="85">
        <v>1</v>
      </c>
    </row>
    <row r="3248" spans="1:29" ht="25.5">
      <c r="A3248" s="1"/>
      <c r="B3248" s="6" t="s">
        <v>8777</v>
      </c>
      <c r="C3248" s="6" t="s">
        <v>8778</v>
      </c>
      <c r="D3248" s="6" t="s">
        <v>8779</v>
      </c>
      <c r="E3248" s="49" t="s">
        <v>8807</v>
      </c>
      <c r="F3248" s="6" t="s">
        <v>60</v>
      </c>
      <c r="G3248" s="6" t="s">
        <v>60</v>
      </c>
      <c r="H3248" s="6" t="s">
        <v>60</v>
      </c>
      <c r="I3248" s="60" t="s">
        <v>17707</v>
      </c>
      <c r="J3248" s="49" t="s">
        <v>17708</v>
      </c>
      <c r="K3248" s="6" t="s">
        <v>17709</v>
      </c>
      <c r="L3248" s="29">
        <f>IF($J$6="с учетом НДС",VLOOKUP(I3248,LEGEND!B:E,4,0)*(1-M3248),VLOOKUP(I3248,LEGEND!B:E,4,0)*(1-M3248)/1.2)</f>
        <v>2330</v>
      </c>
      <c r="M3248" s="57">
        <f>IF(AND(B3248&lt;&gt;"1_Электроинструмент",B3248&lt;&gt;"2_Садовая техника"),$J$5,IF($J$4&lt;=20%,$J$4,IFERROR(VLOOKUP(S3248,LEGEND!$L$2:$M$5,2,FALSE),$J$4)))</f>
        <v>0</v>
      </c>
      <c r="N3248" s="48" t="s">
        <v>60</v>
      </c>
      <c r="O3248" s="6" t="s">
        <v>60</v>
      </c>
      <c r="P3248" s="49" t="s">
        <v>66</v>
      </c>
      <c r="Q3248" s="49" t="s">
        <v>67</v>
      </c>
      <c r="R3248" s="6" t="s">
        <v>60</v>
      </c>
      <c r="S3248" s="49" t="s">
        <v>60</v>
      </c>
      <c r="T3248" s="73" t="str">
        <f>IF(_xlfn.XLOOKUP(I3248,LEGEND!B:B,LEGEND!H:H)&lt;&gt;"-",HYPERLINK(_xlfn.XLOOKUP(I3248,LEGEND!B:B,LEGEND!H:H),"link"),_xlfn.XLOOKUP(I3248,LEGEND!B:B,LEGEND!H:H))</f>
        <v>-</v>
      </c>
      <c r="U3248" s="73" t="str">
        <f>HYPERLINK(_xlfn.XLOOKUP(I3248,LEGEND!B:B,LEGEND!I:I))</f>
        <v>https://milwaukee-media-images.s3.amazonaws.com/hi/4932478277--Hero_1.jpg</v>
      </c>
      <c r="V3248" s="51" t="s">
        <v>17710</v>
      </c>
      <c r="W3248" s="63" t="s">
        <v>2678</v>
      </c>
      <c r="X3248" s="64">
        <v>132</v>
      </c>
      <c r="Y3248" s="64">
        <v>74</v>
      </c>
      <c r="Z3248" s="64">
        <v>39</v>
      </c>
      <c r="AA3248" s="84">
        <v>9.8000000000000004E-2</v>
      </c>
      <c r="AB3248" s="85">
        <v>1</v>
      </c>
      <c r="AC3248" s="85">
        <v>1</v>
      </c>
    </row>
    <row r="3249" spans="1:29" ht="25.5">
      <c r="A3249" s="1"/>
      <c r="B3249" s="6" t="s">
        <v>8777</v>
      </c>
      <c r="C3249" s="6" t="s">
        <v>8778</v>
      </c>
      <c r="D3249" s="6" t="s">
        <v>8779</v>
      </c>
      <c r="E3249" s="49" t="s">
        <v>8807</v>
      </c>
      <c r="F3249" s="6" t="s">
        <v>60</v>
      </c>
      <c r="G3249" s="6" t="s">
        <v>60</v>
      </c>
      <c r="H3249" s="6" t="s">
        <v>60</v>
      </c>
      <c r="I3249" s="60" t="s">
        <v>17711</v>
      </c>
      <c r="J3249" s="49" t="s">
        <v>17712</v>
      </c>
      <c r="K3249" s="6" t="s">
        <v>17713</v>
      </c>
      <c r="L3249" s="29">
        <f>IF($J$6="с учетом НДС",VLOOKUP(I3249,LEGEND!B:E,4,0)*(1-M3249),VLOOKUP(I3249,LEGEND!B:E,4,0)*(1-M3249)/1.2)</f>
        <v>2350</v>
      </c>
      <c r="M3249" s="57">
        <f>IF(AND(B3249&lt;&gt;"1_Электроинструмент",B3249&lt;&gt;"2_Садовая техника"),$J$5,IF($J$4&lt;=20%,$J$4,IFERROR(VLOOKUP(S3249,LEGEND!$L$2:$M$5,2,FALSE),$J$4)))</f>
        <v>0</v>
      </c>
      <c r="N3249" s="48" t="s">
        <v>60</v>
      </c>
      <c r="O3249" s="6" t="s">
        <v>60</v>
      </c>
      <c r="P3249" s="49" t="s">
        <v>66</v>
      </c>
      <c r="Q3249" s="49" t="s">
        <v>67</v>
      </c>
      <c r="R3249" s="6" t="s">
        <v>60</v>
      </c>
      <c r="S3249" s="49" t="s">
        <v>60</v>
      </c>
      <c r="T3249" s="73" t="str">
        <f>IF(_xlfn.XLOOKUP(I3249,LEGEND!B:B,LEGEND!H:H)&lt;&gt;"-",HYPERLINK(_xlfn.XLOOKUP(I3249,LEGEND!B:B,LEGEND!H:H),"link"),_xlfn.XLOOKUP(I3249,LEGEND!B:B,LEGEND!H:H))</f>
        <v>-</v>
      </c>
      <c r="U3249" s="73" t="str">
        <f>HYPERLINK(_xlfn.XLOOKUP(I3249,LEGEND!B:B,LEGEND!I:I))</f>
        <v>https://milwaukee-media-images.s3.amazonaws.com/hi/4932471764--Hero_1.jpg</v>
      </c>
      <c r="V3249" s="51" t="s">
        <v>17714</v>
      </c>
      <c r="W3249" s="63" t="s">
        <v>2678</v>
      </c>
      <c r="X3249" s="64">
        <v>130</v>
      </c>
      <c r="Y3249" s="64">
        <v>75</v>
      </c>
      <c r="Z3249" s="64">
        <v>30</v>
      </c>
      <c r="AA3249" s="84">
        <v>9.1999999999999998E-2</v>
      </c>
      <c r="AB3249" s="85">
        <v>1</v>
      </c>
      <c r="AC3249" s="85">
        <v>1</v>
      </c>
    </row>
    <row r="3250" spans="1:29" ht="25.5">
      <c r="A3250" s="1"/>
      <c r="B3250" s="6" t="s">
        <v>8777</v>
      </c>
      <c r="C3250" s="6" t="s">
        <v>8778</v>
      </c>
      <c r="D3250" s="6" t="s">
        <v>8779</v>
      </c>
      <c r="E3250" s="49" t="s">
        <v>8807</v>
      </c>
      <c r="F3250" s="6" t="s">
        <v>60</v>
      </c>
      <c r="G3250" s="6" t="s">
        <v>60</v>
      </c>
      <c r="H3250" s="6" t="s">
        <v>60</v>
      </c>
      <c r="I3250" s="60" t="s">
        <v>17715</v>
      </c>
      <c r="J3250" s="49" t="s">
        <v>17716</v>
      </c>
      <c r="K3250" s="6" t="s">
        <v>17717</v>
      </c>
      <c r="L3250" s="29">
        <f>IF($J$6="с учетом НДС",VLOOKUP(I3250,LEGEND!B:E,4,0)*(1-M3250),VLOOKUP(I3250,LEGEND!B:E,4,0)*(1-M3250)/1.2)</f>
        <v>2630</v>
      </c>
      <c r="M3250" s="57">
        <f>IF(AND(B3250&lt;&gt;"1_Электроинструмент",B3250&lt;&gt;"2_Садовая техника"),$J$5,IF($J$4&lt;=20%,$J$4,IFERROR(VLOOKUP(S3250,LEGEND!$L$2:$M$5,2,FALSE),$J$4)))</f>
        <v>0</v>
      </c>
      <c r="N3250" s="48" t="s">
        <v>60</v>
      </c>
      <c r="O3250" s="6" t="s">
        <v>60</v>
      </c>
      <c r="P3250" s="49" t="s">
        <v>66</v>
      </c>
      <c r="Q3250" s="49" t="s">
        <v>67</v>
      </c>
      <c r="R3250" s="6" t="s">
        <v>60</v>
      </c>
      <c r="S3250" s="49" t="s">
        <v>60</v>
      </c>
      <c r="T3250" s="73" t="str">
        <f>IF(_xlfn.XLOOKUP(I3250,LEGEND!B:B,LEGEND!H:H)&lt;&gt;"-",HYPERLINK(_xlfn.XLOOKUP(I3250,LEGEND!B:B,LEGEND!H:H),"link"),_xlfn.XLOOKUP(I3250,LEGEND!B:B,LEGEND!H:H))</f>
        <v>-</v>
      </c>
      <c r="U3250" s="73" t="str">
        <f>HYPERLINK(_xlfn.XLOOKUP(I3250,LEGEND!B:B,LEGEND!I:I))</f>
        <v>-</v>
      </c>
      <c r="V3250" s="51" t="s">
        <v>17718</v>
      </c>
      <c r="W3250" s="63" t="s">
        <v>2678</v>
      </c>
      <c r="X3250" s="64">
        <v>155</v>
      </c>
      <c r="Y3250" s="64">
        <v>51</v>
      </c>
      <c r="Z3250" s="64">
        <v>20</v>
      </c>
      <c r="AA3250" s="84">
        <v>0.03</v>
      </c>
      <c r="AB3250" s="85">
        <v>2</v>
      </c>
      <c r="AC3250" s="85">
        <v>1</v>
      </c>
    </row>
    <row r="3251" spans="1:29" ht="25.5">
      <c r="A3251" s="1"/>
      <c r="B3251" s="6" t="s">
        <v>8777</v>
      </c>
      <c r="C3251" s="6" t="s">
        <v>8778</v>
      </c>
      <c r="D3251" s="6" t="s">
        <v>8779</v>
      </c>
      <c r="E3251" s="49" t="s">
        <v>8807</v>
      </c>
      <c r="F3251" s="6" t="s">
        <v>60</v>
      </c>
      <c r="G3251" s="6" t="s">
        <v>60</v>
      </c>
      <c r="H3251" s="6" t="s">
        <v>60</v>
      </c>
      <c r="I3251" s="60" t="s">
        <v>17719</v>
      </c>
      <c r="J3251" s="49" t="s">
        <v>17720</v>
      </c>
      <c r="K3251" s="6" t="s">
        <v>17721</v>
      </c>
      <c r="L3251" s="29">
        <f>IF($J$6="с учетом НДС",VLOOKUP(I3251,LEGEND!B:E,4,0)*(1-M3251),VLOOKUP(I3251,LEGEND!B:E,4,0)*(1-M3251)/1.2)</f>
        <v>2640</v>
      </c>
      <c r="M3251" s="57">
        <f>IF(AND(B3251&lt;&gt;"1_Электроинструмент",B3251&lt;&gt;"2_Садовая техника"),$J$5,IF($J$4&lt;=20%,$J$4,IFERROR(VLOOKUP(S3251,LEGEND!$L$2:$M$5,2,FALSE),$J$4)))</f>
        <v>0</v>
      </c>
      <c r="N3251" s="48" t="s">
        <v>60</v>
      </c>
      <c r="O3251" s="6" t="s">
        <v>60</v>
      </c>
      <c r="P3251" s="49" t="s">
        <v>66</v>
      </c>
      <c r="Q3251" s="49" t="s">
        <v>67</v>
      </c>
      <c r="R3251" s="6" t="s">
        <v>60</v>
      </c>
      <c r="S3251" s="49" t="s">
        <v>60</v>
      </c>
      <c r="T3251" s="73" t="str">
        <f>IF(_xlfn.XLOOKUP(I3251,LEGEND!B:B,LEGEND!H:H)&lt;&gt;"-",HYPERLINK(_xlfn.XLOOKUP(I3251,LEGEND!B:B,LEGEND!H:H),"link"),_xlfn.XLOOKUP(I3251,LEGEND!B:B,LEGEND!H:H))</f>
        <v>-</v>
      </c>
      <c r="U3251" s="73" t="str">
        <f>HYPERLINK(_xlfn.XLOOKUP(I3251,LEGEND!B:B,LEGEND!I:I))</f>
        <v>https://milwaukee-media-images.s3.amazonaws.com/hi/49560513--Hero_1.jpg</v>
      </c>
      <c r="V3251" s="51" t="s">
        <v>17722</v>
      </c>
      <c r="W3251" s="63" t="s">
        <v>2678</v>
      </c>
      <c r="X3251" s="64">
        <v>50</v>
      </c>
      <c r="Y3251" s="64">
        <v>155</v>
      </c>
      <c r="Z3251" s="64">
        <v>30</v>
      </c>
      <c r="AA3251" s="84">
        <v>3.6999999999999998E-2</v>
      </c>
      <c r="AB3251" s="85">
        <v>1</v>
      </c>
      <c r="AC3251" s="85">
        <v>1</v>
      </c>
    </row>
    <row r="3252" spans="1:29" ht="25.5">
      <c r="A3252" s="1"/>
      <c r="B3252" s="6" t="s">
        <v>8777</v>
      </c>
      <c r="C3252" s="6" t="s">
        <v>8778</v>
      </c>
      <c r="D3252" s="6" t="s">
        <v>8779</v>
      </c>
      <c r="E3252" s="49" t="s">
        <v>8807</v>
      </c>
      <c r="F3252" s="6" t="s">
        <v>60</v>
      </c>
      <c r="G3252" s="6" t="s">
        <v>60</v>
      </c>
      <c r="H3252" s="6" t="s">
        <v>60</v>
      </c>
      <c r="I3252" s="60" t="s">
        <v>17723</v>
      </c>
      <c r="J3252" s="49" t="s">
        <v>17724</v>
      </c>
      <c r="K3252" s="6" t="s">
        <v>17725</v>
      </c>
      <c r="L3252" s="29">
        <f>IF($J$6="с учетом НДС",VLOOKUP(I3252,LEGEND!B:E,4,0)*(1-M3252),VLOOKUP(I3252,LEGEND!B:E,4,0)*(1-M3252)/1.2)</f>
        <v>2660</v>
      </c>
      <c r="M3252" s="57">
        <f>IF(AND(B3252&lt;&gt;"1_Электроинструмент",B3252&lt;&gt;"2_Садовая техника"),$J$5,IF($J$4&lt;=20%,$J$4,IFERROR(VLOOKUP(S3252,LEGEND!$L$2:$M$5,2,FALSE),$J$4)))</f>
        <v>0</v>
      </c>
      <c r="N3252" s="48" t="s">
        <v>60</v>
      </c>
      <c r="O3252" s="6" t="s">
        <v>60</v>
      </c>
      <c r="P3252" s="49" t="s">
        <v>66</v>
      </c>
      <c r="Q3252" s="49" t="s">
        <v>67</v>
      </c>
      <c r="R3252" s="6" t="s">
        <v>60</v>
      </c>
      <c r="S3252" s="49" t="s">
        <v>60</v>
      </c>
      <c r="T3252" s="73" t="str">
        <f>IF(_xlfn.XLOOKUP(I3252,LEGEND!B:B,LEGEND!H:H)&lt;&gt;"-",HYPERLINK(_xlfn.XLOOKUP(I3252,LEGEND!B:B,LEGEND!H:H),"link"),_xlfn.XLOOKUP(I3252,LEGEND!B:B,LEGEND!H:H))</f>
        <v>-</v>
      </c>
      <c r="U3252" s="73" t="str">
        <f>HYPERLINK(_xlfn.XLOOKUP(I3252,LEGEND!B:B,LEGEND!I:I))</f>
        <v>https://milwaukee-media-images.s3.amazonaws.com/hi/4932478281--Pack_1.jpg</v>
      </c>
      <c r="V3252" s="51" t="s">
        <v>17726</v>
      </c>
      <c r="W3252" s="63" t="s">
        <v>2678</v>
      </c>
      <c r="X3252" s="64">
        <v>75</v>
      </c>
      <c r="Y3252" s="64">
        <v>54</v>
      </c>
      <c r="Z3252" s="64">
        <v>132</v>
      </c>
      <c r="AA3252" s="84">
        <v>0.14000000000000001</v>
      </c>
      <c r="AB3252" s="85">
        <v>1</v>
      </c>
      <c r="AC3252" s="85">
        <v>1</v>
      </c>
    </row>
    <row r="3253" spans="1:29" ht="25.5">
      <c r="A3253" s="1"/>
      <c r="B3253" s="6" t="s">
        <v>8777</v>
      </c>
      <c r="C3253" s="6" t="s">
        <v>8778</v>
      </c>
      <c r="D3253" s="6" t="s">
        <v>8779</v>
      </c>
      <c r="E3253" s="49" t="s">
        <v>8807</v>
      </c>
      <c r="F3253" s="6" t="s">
        <v>60</v>
      </c>
      <c r="G3253" s="6" t="s">
        <v>60</v>
      </c>
      <c r="H3253" s="6" t="s">
        <v>60</v>
      </c>
      <c r="I3253" s="60" t="s">
        <v>17727</v>
      </c>
      <c r="J3253" s="49" t="s">
        <v>17728</v>
      </c>
      <c r="K3253" s="6" t="s">
        <v>17729</v>
      </c>
      <c r="L3253" s="29">
        <f>IF($J$6="с учетом НДС",VLOOKUP(I3253,LEGEND!B:E,4,0)*(1-M3253),VLOOKUP(I3253,LEGEND!B:E,4,0)*(1-M3253)/1.2)</f>
        <v>2670</v>
      </c>
      <c r="M3253" s="57">
        <f>IF(AND(B3253&lt;&gt;"1_Электроинструмент",B3253&lt;&gt;"2_Садовая техника"),$J$5,IF($J$4&lt;=20%,$J$4,IFERROR(VLOOKUP(S3253,LEGEND!$L$2:$M$5,2,FALSE),$J$4)))</f>
        <v>0</v>
      </c>
      <c r="N3253" s="48" t="s">
        <v>60</v>
      </c>
      <c r="O3253" s="6" t="s">
        <v>60</v>
      </c>
      <c r="P3253" s="49" t="s">
        <v>66</v>
      </c>
      <c r="Q3253" s="49" t="s">
        <v>67</v>
      </c>
      <c r="R3253" s="6" t="s">
        <v>60</v>
      </c>
      <c r="S3253" s="49" t="s">
        <v>60</v>
      </c>
      <c r="T3253" s="73" t="str">
        <f>IF(_xlfn.XLOOKUP(I3253,LEGEND!B:B,LEGEND!H:H)&lt;&gt;"-",HYPERLINK(_xlfn.XLOOKUP(I3253,LEGEND!B:B,LEGEND!H:H),"link"),_xlfn.XLOOKUP(I3253,LEGEND!B:B,LEGEND!H:H))</f>
        <v>-</v>
      </c>
      <c r="U3253" s="73" t="str">
        <f>HYPERLINK(_xlfn.XLOOKUP(I3253,LEGEND!B:B,LEGEND!I:I))</f>
        <v>-</v>
      </c>
      <c r="V3253" s="51" t="s">
        <v>17730</v>
      </c>
      <c r="W3253" s="63" t="s">
        <v>2678</v>
      </c>
      <c r="X3253" s="64">
        <v>151</v>
      </c>
      <c r="Y3253" s="64">
        <v>49</v>
      </c>
      <c r="Z3253" s="64">
        <v>20</v>
      </c>
      <c r="AA3253" s="84">
        <v>0.04</v>
      </c>
      <c r="AB3253" s="85">
        <v>2</v>
      </c>
      <c r="AC3253" s="85">
        <v>1</v>
      </c>
    </row>
    <row r="3254" spans="1:29" ht="25.5">
      <c r="A3254" s="1"/>
      <c r="B3254" s="6" t="s">
        <v>8777</v>
      </c>
      <c r="C3254" s="6" t="s">
        <v>8778</v>
      </c>
      <c r="D3254" s="6" t="s">
        <v>8779</v>
      </c>
      <c r="E3254" s="49" t="s">
        <v>8807</v>
      </c>
      <c r="F3254" s="6" t="s">
        <v>60</v>
      </c>
      <c r="G3254" s="6" t="s">
        <v>60</v>
      </c>
      <c r="H3254" s="6" t="s">
        <v>60</v>
      </c>
      <c r="I3254" s="60" t="s">
        <v>17731</v>
      </c>
      <c r="J3254" s="49" t="s">
        <v>17732</v>
      </c>
      <c r="K3254" s="6" t="s">
        <v>17733</v>
      </c>
      <c r="L3254" s="29">
        <f>IF($J$6="с учетом НДС",VLOOKUP(I3254,LEGEND!B:E,4,0)*(1-M3254),VLOOKUP(I3254,LEGEND!B:E,4,0)*(1-M3254)/1.2)</f>
        <v>2680</v>
      </c>
      <c r="M3254" s="57">
        <f>IF(AND(B3254&lt;&gt;"1_Электроинструмент",B3254&lt;&gt;"2_Садовая техника"),$J$5,IF($J$4&lt;=20%,$J$4,IFERROR(VLOOKUP(S3254,LEGEND!$L$2:$M$5,2,FALSE),$J$4)))</f>
        <v>0</v>
      </c>
      <c r="N3254" s="48" t="s">
        <v>60</v>
      </c>
      <c r="O3254" s="6" t="s">
        <v>60</v>
      </c>
      <c r="P3254" s="49" t="s">
        <v>66</v>
      </c>
      <c r="Q3254" s="49" t="s">
        <v>67</v>
      </c>
      <c r="R3254" s="6" t="s">
        <v>60</v>
      </c>
      <c r="S3254" s="49" t="s">
        <v>60</v>
      </c>
      <c r="T3254" s="73" t="str">
        <f>IF(_xlfn.XLOOKUP(I3254,LEGEND!B:B,LEGEND!H:H)&lt;&gt;"-",HYPERLINK(_xlfn.XLOOKUP(I3254,LEGEND!B:B,LEGEND!H:H),"link"),_xlfn.XLOOKUP(I3254,LEGEND!B:B,LEGEND!H:H))</f>
        <v>-</v>
      </c>
      <c r="U3254" s="73" t="str">
        <f>HYPERLINK(_xlfn.XLOOKUP(I3254,LEGEND!B:B,LEGEND!I:I))</f>
        <v>https://milwaukee-media-images.s3.amazonaws.com/hi/4932478278--Hero_1.jpg</v>
      </c>
      <c r="V3254" s="51" t="s">
        <v>17734</v>
      </c>
      <c r="W3254" s="63" t="s">
        <v>2678</v>
      </c>
      <c r="X3254" s="64">
        <v>137</v>
      </c>
      <c r="Y3254" s="64">
        <v>74</v>
      </c>
      <c r="Z3254" s="64">
        <v>45</v>
      </c>
      <c r="AA3254" s="84">
        <v>0.108</v>
      </c>
      <c r="AB3254" s="85">
        <v>1</v>
      </c>
      <c r="AC3254" s="85">
        <v>1</v>
      </c>
    </row>
    <row r="3255" spans="1:29" ht="25.5">
      <c r="A3255" s="1"/>
      <c r="B3255" s="6" t="s">
        <v>8777</v>
      </c>
      <c r="C3255" s="6" t="s">
        <v>8778</v>
      </c>
      <c r="D3255" s="6" t="s">
        <v>8779</v>
      </c>
      <c r="E3255" s="49" t="s">
        <v>8807</v>
      </c>
      <c r="F3255" s="6" t="s">
        <v>60</v>
      </c>
      <c r="G3255" s="6" t="s">
        <v>60</v>
      </c>
      <c r="H3255" s="6" t="s">
        <v>60</v>
      </c>
      <c r="I3255" s="60" t="s">
        <v>17735</v>
      </c>
      <c r="J3255" s="49" t="s">
        <v>17736</v>
      </c>
      <c r="K3255" s="6" t="s">
        <v>17737</v>
      </c>
      <c r="L3255" s="29">
        <f>IF($J$6="с учетом НДС",VLOOKUP(I3255,LEGEND!B:E,4,0)*(1-M3255),VLOOKUP(I3255,LEGEND!B:E,4,0)*(1-M3255)/1.2)</f>
        <v>2730</v>
      </c>
      <c r="M3255" s="57">
        <f>IF(AND(B3255&lt;&gt;"1_Электроинструмент",B3255&lt;&gt;"2_Садовая техника"),$J$5,IF($J$4&lt;=20%,$J$4,IFERROR(VLOOKUP(S3255,LEGEND!$L$2:$M$5,2,FALSE),$J$4)))</f>
        <v>0</v>
      </c>
      <c r="N3255" s="48" t="s">
        <v>60</v>
      </c>
      <c r="O3255" s="6" t="s">
        <v>60</v>
      </c>
      <c r="P3255" s="49" t="s">
        <v>66</v>
      </c>
      <c r="Q3255" s="49" t="s">
        <v>67</v>
      </c>
      <c r="R3255" s="6" t="s">
        <v>60</v>
      </c>
      <c r="S3255" s="49" t="s">
        <v>60</v>
      </c>
      <c r="T3255" s="73" t="str">
        <f>IF(_xlfn.XLOOKUP(I3255,LEGEND!B:B,LEGEND!H:H)&lt;&gt;"-",HYPERLINK(_xlfn.XLOOKUP(I3255,LEGEND!B:B,LEGEND!H:H),"link"),_xlfn.XLOOKUP(I3255,LEGEND!B:B,LEGEND!H:H))</f>
        <v>-</v>
      </c>
      <c r="U3255" s="73" t="str">
        <f>HYPERLINK(_xlfn.XLOOKUP(I3255,LEGEND!B:B,LEGEND!I:I))</f>
        <v>-</v>
      </c>
      <c r="V3255" s="51" t="s">
        <v>17738</v>
      </c>
      <c r="W3255" s="63" t="s">
        <v>2678</v>
      </c>
      <c r="X3255" s="64">
        <v>148</v>
      </c>
      <c r="Y3255" s="64">
        <v>51</v>
      </c>
      <c r="Z3255" s="64">
        <v>20</v>
      </c>
      <c r="AA3255" s="84">
        <v>0.03</v>
      </c>
      <c r="AB3255" s="85">
        <v>2</v>
      </c>
      <c r="AC3255" s="85">
        <v>1</v>
      </c>
    </row>
    <row r="3256" spans="1:29" ht="25.5">
      <c r="A3256" s="1"/>
      <c r="B3256" s="6" t="s">
        <v>8777</v>
      </c>
      <c r="C3256" s="6" t="s">
        <v>8778</v>
      </c>
      <c r="D3256" s="6" t="s">
        <v>8779</v>
      </c>
      <c r="E3256" s="49" t="s">
        <v>8807</v>
      </c>
      <c r="F3256" s="6" t="s">
        <v>60</v>
      </c>
      <c r="G3256" s="6" t="s">
        <v>60</v>
      </c>
      <c r="H3256" s="6" t="s">
        <v>60</v>
      </c>
      <c r="I3256" s="60" t="s">
        <v>17739</v>
      </c>
      <c r="J3256" s="49" t="s">
        <v>17740</v>
      </c>
      <c r="K3256" s="6" t="s">
        <v>17741</v>
      </c>
      <c r="L3256" s="29">
        <f>IF($J$6="с учетом НДС",VLOOKUP(I3256,LEGEND!B:E,4,0)*(1-M3256),VLOOKUP(I3256,LEGEND!B:E,4,0)*(1-M3256)/1.2)</f>
        <v>2740</v>
      </c>
      <c r="M3256" s="57">
        <f>IF(AND(B3256&lt;&gt;"1_Электроинструмент",B3256&lt;&gt;"2_Садовая техника"),$J$5,IF($J$4&lt;=20%,$J$4,IFERROR(VLOOKUP(S3256,LEGEND!$L$2:$M$5,2,FALSE),$J$4)))</f>
        <v>0</v>
      </c>
      <c r="N3256" s="48" t="s">
        <v>60</v>
      </c>
      <c r="O3256" s="6" t="s">
        <v>60</v>
      </c>
      <c r="P3256" s="49" t="s">
        <v>66</v>
      </c>
      <c r="Q3256" s="49" t="s">
        <v>67</v>
      </c>
      <c r="R3256" s="6" t="s">
        <v>60</v>
      </c>
      <c r="S3256" s="49" t="s">
        <v>60</v>
      </c>
      <c r="T3256" s="73" t="str">
        <f>IF(_xlfn.XLOOKUP(I3256,LEGEND!B:B,LEGEND!H:H)&lt;&gt;"-",HYPERLINK(_xlfn.XLOOKUP(I3256,LEGEND!B:B,LEGEND!H:H),"link"),_xlfn.XLOOKUP(I3256,LEGEND!B:B,LEGEND!H:H))</f>
        <v>-</v>
      </c>
      <c r="U3256" s="73" t="str">
        <f>HYPERLINK(_xlfn.XLOOKUP(I3256,LEGEND!B:B,LEGEND!I:I))</f>
        <v>-</v>
      </c>
      <c r="V3256" s="51" t="s">
        <v>17742</v>
      </c>
      <c r="W3256" s="63" t="s">
        <v>2678</v>
      </c>
      <c r="X3256" s="64">
        <v>146</v>
      </c>
      <c r="Y3256" s="64">
        <v>49</v>
      </c>
      <c r="Z3256" s="64">
        <v>16</v>
      </c>
      <c r="AA3256" s="84">
        <v>0.04</v>
      </c>
      <c r="AB3256" s="85">
        <v>2</v>
      </c>
      <c r="AC3256" s="85">
        <v>1</v>
      </c>
    </row>
    <row r="3257" spans="1:29" ht="25.5">
      <c r="A3257" s="1"/>
      <c r="B3257" s="6" t="s">
        <v>8777</v>
      </c>
      <c r="C3257" s="6" t="s">
        <v>8778</v>
      </c>
      <c r="D3257" s="6" t="s">
        <v>8779</v>
      </c>
      <c r="E3257" s="49" t="s">
        <v>8807</v>
      </c>
      <c r="F3257" s="6" t="s">
        <v>60</v>
      </c>
      <c r="G3257" s="6" t="s">
        <v>60</v>
      </c>
      <c r="H3257" s="6" t="s">
        <v>60</v>
      </c>
      <c r="I3257" s="60" t="s">
        <v>17743</v>
      </c>
      <c r="J3257" s="49" t="s">
        <v>17744</v>
      </c>
      <c r="K3257" s="6" t="s">
        <v>17745</v>
      </c>
      <c r="L3257" s="29">
        <f>IF($J$6="с учетом НДС",VLOOKUP(I3257,LEGEND!B:E,4,0)*(1-M3257),VLOOKUP(I3257,LEGEND!B:E,4,0)*(1-M3257)/1.2)</f>
        <v>2810</v>
      </c>
      <c r="M3257" s="57">
        <f>IF(AND(B3257&lt;&gt;"1_Электроинструмент",B3257&lt;&gt;"2_Садовая техника"),$J$5,IF($J$4&lt;=20%,$J$4,IFERROR(VLOOKUP(S3257,LEGEND!$L$2:$M$5,2,FALSE),$J$4)))</f>
        <v>0</v>
      </c>
      <c r="N3257" s="48" t="s">
        <v>60</v>
      </c>
      <c r="O3257" s="6" t="s">
        <v>60</v>
      </c>
      <c r="P3257" s="49" t="s">
        <v>66</v>
      </c>
      <c r="Q3257" s="49" t="s">
        <v>67</v>
      </c>
      <c r="R3257" s="6" t="s">
        <v>60</v>
      </c>
      <c r="S3257" s="49" t="s">
        <v>60</v>
      </c>
      <c r="T3257" s="73" t="str">
        <f>IF(_xlfn.XLOOKUP(I3257,LEGEND!B:B,LEGEND!H:H)&lt;&gt;"-",HYPERLINK(_xlfn.XLOOKUP(I3257,LEGEND!B:B,LEGEND!H:H),"link"),_xlfn.XLOOKUP(I3257,LEGEND!B:B,LEGEND!H:H))</f>
        <v>-</v>
      </c>
      <c r="U3257" s="73" t="str">
        <f>HYPERLINK(_xlfn.XLOOKUP(I3257,LEGEND!B:B,LEGEND!I:I))</f>
        <v>https://milwaukee-media-images.s3.amazonaws.com/hi/4932478282--Hero_1.jpg</v>
      </c>
      <c r="V3257" s="51" t="s">
        <v>17746</v>
      </c>
      <c r="W3257" s="63" t="s">
        <v>2678</v>
      </c>
      <c r="X3257" s="64">
        <v>75</v>
      </c>
      <c r="Y3257" s="64">
        <v>74</v>
      </c>
      <c r="Z3257" s="64">
        <v>132</v>
      </c>
      <c r="AA3257" s="84">
        <v>0.154</v>
      </c>
      <c r="AB3257" s="85">
        <v>1</v>
      </c>
      <c r="AC3257" s="85">
        <v>1</v>
      </c>
    </row>
    <row r="3258" spans="1:29" ht="25.5">
      <c r="A3258" s="1"/>
      <c r="B3258" s="6" t="s">
        <v>8777</v>
      </c>
      <c r="C3258" s="6" t="s">
        <v>8778</v>
      </c>
      <c r="D3258" s="6" t="s">
        <v>8779</v>
      </c>
      <c r="E3258" s="49" t="s">
        <v>8807</v>
      </c>
      <c r="F3258" s="6" t="s">
        <v>60</v>
      </c>
      <c r="G3258" s="6" t="s">
        <v>60</v>
      </c>
      <c r="H3258" s="6" t="s">
        <v>60</v>
      </c>
      <c r="I3258" s="60" t="s">
        <v>17747</v>
      </c>
      <c r="J3258" s="49" t="s">
        <v>17748</v>
      </c>
      <c r="K3258" s="6" t="s">
        <v>17749</v>
      </c>
      <c r="L3258" s="29">
        <f>IF($J$6="с учетом НДС",VLOOKUP(I3258,LEGEND!B:E,4,0)*(1-M3258),VLOOKUP(I3258,LEGEND!B:E,4,0)*(1-M3258)/1.2)</f>
        <v>2850</v>
      </c>
      <c r="M3258" s="57">
        <f>IF(AND(B3258&lt;&gt;"1_Электроинструмент",B3258&lt;&gt;"2_Садовая техника"),$J$5,IF($J$4&lt;=20%,$J$4,IFERROR(VLOOKUP(S3258,LEGEND!$L$2:$M$5,2,FALSE),$J$4)))</f>
        <v>0</v>
      </c>
      <c r="N3258" s="48" t="s">
        <v>60</v>
      </c>
      <c r="O3258" s="6" t="s">
        <v>60</v>
      </c>
      <c r="P3258" s="49" t="s">
        <v>66</v>
      </c>
      <c r="Q3258" s="49" t="s">
        <v>67</v>
      </c>
      <c r="R3258" s="6" t="s">
        <v>60</v>
      </c>
      <c r="S3258" s="49" t="s">
        <v>60</v>
      </c>
      <c r="T3258" s="73" t="str">
        <f>IF(_xlfn.XLOOKUP(I3258,LEGEND!B:B,LEGEND!H:H)&lt;&gt;"-",HYPERLINK(_xlfn.XLOOKUP(I3258,LEGEND!B:B,LEGEND!H:H),"link"),_xlfn.XLOOKUP(I3258,LEGEND!B:B,LEGEND!H:H))</f>
        <v>-</v>
      </c>
      <c r="U3258" s="73" t="str">
        <f>HYPERLINK(_xlfn.XLOOKUP(I3258,LEGEND!B:B,LEGEND!I:I))</f>
        <v>https://milwaukee-media-images.s3.amazonaws.com/hi/49560515--Hero_1.jpg</v>
      </c>
      <c r="V3258" s="51" t="s">
        <v>17750</v>
      </c>
      <c r="W3258" s="63" t="s">
        <v>4191</v>
      </c>
      <c r="X3258" s="64">
        <v>50</v>
      </c>
      <c r="Y3258" s="64">
        <v>155</v>
      </c>
      <c r="Z3258" s="64">
        <v>30</v>
      </c>
      <c r="AA3258" s="84">
        <v>4.1000000000000002E-2</v>
      </c>
      <c r="AB3258" s="85">
        <v>1</v>
      </c>
      <c r="AC3258" s="85">
        <v>1</v>
      </c>
    </row>
    <row r="3259" spans="1:29" ht="25.5">
      <c r="A3259" s="1"/>
      <c r="B3259" s="6" t="s">
        <v>8777</v>
      </c>
      <c r="C3259" s="6" t="s">
        <v>8778</v>
      </c>
      <c r="D3259" s="6" t="s">
        <v>8779</v>
      </c>
      <c r="E3259" s="49" t="s">
        <v>8807</v>
      </c>
      <c r="F3259" s="6" t="s">
        <v>60</v>
      </c>
      <c r="G3259" s="6" t="s">
        <v>60</v>
      </c>
      <c r="H3259" s="6" t="s">
        <v>60</v>
      </c>
      <c r="I3259" s="60" t="s">
        <v>17751</v>
      </c>
      <c r="J3259" s="49" t="s">
        <v>17752</v>
      </c>
      <c r="K3259" s="6" t="s">
        <v>17753</v>
      </c>
      <c r="L3259" s="29">
        <f>IF($J$6="с учетом НДС",VLOOKUP(I3259,LEGEND!B:E,4,0)*(1-M3259),VLOOKUP(I3259,LEGEND!B:E,4,0)*(1-M3259)/1.2)</f>
        <v>2860</v>
      </c>
      <c r="M3259" s="57">
        <f>IF(AND(B3259&lt;&gt;"1_Электроинструмент",B3259&lt;&gt;"2_Садовая техника"),$J$5,IF($J$4&lt;=20%,$J$4,IFERROR(VLOOKUP(S3259,LEGEND!$L$2:$M$5,2,FALSE),$J$4)))</f>
        <v>0</v>
      </c>
      <c r="N3259" s="48" t="s">
        <v>60</v>
      </c>
      <c r="O3259" s="6" t="s">
        <v>60</v>
      </c>
      <c r="P3259" s="49" t="s">
        <v>66</v>
      </c>
      <c r="Q3259" s="49" t="s">
        <v>67</v>
      </c>
      <c r="R3259" s="6" t="s">
        <v>60</v>
      </c>
      <c r="S3259" s="49" t="s">
        <v>60</v>
      </c>
      <c r="T3259" s="73" t="str">
        <f>IF(_xlfn.XLOOKUP(I3259,LEGEND!B:B,LEGEND!H:H)&lt;&gt;"-",HYPERLINK(_xlfn.XLOOKUP(I3259,LEGEND!B:B,LEGEND!H:H),"link"),_xlfn.XLOOKUP(I3259,LEGEND!B:B,LEGEND!H:H))</f>
        <v>-</v>
      </c>
      <c r="U3259" s="73" t="str">
        <f>HYPERLINK(_xlfn.XLOOKUP(I3259,LEGEND!B:B,LEGEND!I:I))</f>
        <v>https://milwaukee-media-images.s3.amazonaws.com/hi/4932478283--Hero_1.jpg</v>
      </c>
      <c r="V3259" s="51" t="s">
        <v>17754</v>
      </c>
      <c r="W3259" s="63" t="s">
        <v>2678</v>
      </c>
      <c r="X3259" s="64">
        <v>77</v>
      </c>
      <c r="Y3259" s="64">
        <v>75</v>
      </c>
      <c r="Z3259" s="64">
        <v>134</v>
      </c>
      <c r="AA3259" s="84">
        <v>0.18</v>
      </c>
      <c r="AB3259" s="85">
        <v>1</v>
      </c>
      <c r="AC3259" s="85">
        <v>1</v>
      </c>
    </row>
    <row r="3260" spans="1:29" ht="25.5">
      <c r="A3260" s="1"/>
      <c r="B3260" s="6" t="s">
        <v>8777</v>
      </c>
      <c r="C3260" s="6" t="s">
        <v>8778</v>
      </c>
      <c r="D3260" s="6" t="s">
        <v>8779</v>
      </c>
      <c r="E3260" s="49" t="s">
        <v>8807</v>
      </c>
      <c r="F3260" s="6" t="s">
        <v>60</v>
      </c>
      <c r="G3260" s="6" t="s">
        <v>60</v>
      </c>
      <c r="H3260" s="6" t="s">
        <v>60</v>
      </c>
      <c r="I3260" s="60" t="s">
        <v>17755</v>
      </c>
      <c r="J3260" s="49" t="s">
        <v>17756</v>
      </c>
      <c r="K3260" s="6" t="s">
        <v>17757</v>
      </c>
      <c r="L3260" s="29">
        <f>IF($J$6="с учетом НДС",VLOOKUP(I3260,LEGEND!B:E,4,0)*(1-M3260),VLOOKUP(I3260,LEGEND!B:E,4,0)*(1-M3260)/1.2)</f>
        <v>2940</v>
      </c>
      <c r="M3260" s="57">
        <f>IF(AND(B3260&lt;&gt;"1_Электроинструмент",B3260&lt;&gt;"2_Садовая техника"),$J$5,IF($J$4&lt;=20%,$J$4,IFERROR(VLOOKUP(S3260,LEGEND!$L$2:$M$5,2,FALSE),$J$4)))</f>
        <v>0</v>
      </c>
      <c r="N3260" s="48" t="s">
        <v>60</v>
      </c>
      <c r="O3260" s="6" t="s">
        <v>60</v>
      </c>
      <c r="P3260" s="49" t="s">
        <v>66</v>
      </c>
      <c r="Q3260" s="49" t="s">
        <v>67</v>
      </c>
      <c r="R3260" s="6" t="s">
        <v>60</v>
      </c>
      <c r="S3260" s="49" t="s">
        <v>60</v>
      </c>
      <c r="T3260" s="73" t="str">
        <f>IF(_xlfn.XLOOKUP(I3260,LEGEND!B:B,LEGEND!H:H)&lt;&gt;"-",HYPERLINK(_xlfn.XLOOKUP(I3260,LEGEND!B:B,LEGEND!H:H),"link"),_xlfn.XLOOKUP(I3260,LEGEND!B:B,LEGEND!H:H))</f>
        <v>-</v>
      </c>
      <c r="U3260" s="73" t="str">
        <f>HYPERLINK(_xlfn.XLOOKUP(I3260,LEGEND!B:B,LEGEND!I:I))</f>
        <v>https://milwaukee-media-images.s3.amazonaws.com/hi/4932478284--Hero_1.jpg</v>
      </c>
      <c r="V3260" s="51" t="s">
        <v>17758</v>
      </c>
      <c r="W3260" s="63" t="s">
        <v>2678</v>
      </c>
      <c r="X3260" s="64">
        <v>96</v>
      </c>
      <c r="Y3260" s="64">
        <v>75</v>
      </c>
      <c r="Z3260" s="64">
        <v>132</v>
      </c>
      <c r="AA3260" s="84">
        <v>0.20200000000000001</v>
      </c>
      <c r="AB3260" s="85">
        <v>1</v>
      </c>
      <c r="AC3260" s="85">
        <v>1</v>
      </c>
    </row>
    <row r="3261" spans="1:29" ht="25.5">
      <c r="A3261" s="1"/>
      <c r="B3261" s="6" t="s">
        <v>8777</v>
      </c>
      <c r="C3261" s="6" t="s">
        <v>8778</v>
      </c>
      <c r="D3261" s="6" t="s">
        <v>8779</v>
      </c>
      <c r="E3261" s="49" t="s">
        <v>8807</v>
      </c>
      <c r="F3261" s="6" t="s">
        <v>60</v>
      </c>
      <c r="G3261" s="6" t="s">
        <v>60</v>
      </c>
      <c r="H3261" s="6" t="s">
        <v>60</v>
      </c>
      <c r="I3261" s="60" t="s">
        <v>17759</v>
      </c>
      <c r="J3261" s="49" t="s">
        <v>17760</v>
      </c>
      <c r="K3261" s="6" t="s">
        <v>17761</v>
      </c>
      <c r="L3261" s="29">
        <f>IF($J$6="с учетом НДС",VLOOKUP(I3261,LEGEND!B:E,4,0)*(1-M3261),VLOOKUP(I3261,LEGEND!B:E,4,0)*(1-M3261)/1.2)</f>
        <v>3040</v>
      </c>
      <c r="M3261" s="57">
        <f>IF(AND(B3261&lt;&gt;"1_Электроинструмент",B3261&lt;&gt;"2_Садовая техника"),$J$5,IF($J$4&lt;=20%,$J$4,IFERROR(VLOOKUP(S3261,LEGEND!$L$2:$M$5,2,FALSE),$J$4)))</f>
        <v>0</v>
      </c>
      <c r="N3261" s="48" t="s">
        <v>60</v>
      </c>
      <c r="O3261" s="6" t="s">
        <v>60</v>
      </c>
      <c r="P3261" s="49" t="s">
        <v>66</v>
      </c>
      <c r="Q3261" s="49" t="s">
        <v>67</v>
      </c>
      <c r="R3261" s="6" t="s">
        <v>60</v>
      </c>
      <c r="S3261" s="49" t="s">
        <v>60</v>
      </c>
      <c r="T3261" s="73" t="str">
        <f>IF(_xlfn.XLOOKUP(I3261,LEGEND!B:B,LEGEND!H:H)&lt;&gt;"-",HYPERLINK(_xlfn.XLOOKUP(I3261,LEGEND!B:B,LEGEND!H:H),"link"),_xlfn.XLOOKUP(I3261,LEGEND!B:B,LEGEND!H:H))</f>
        <v>-</v>
      </c>
      <c r="U3261" s="73" t="str">
        <f>HYPERLINK(_xlfn.XLOOKUP(I3261,LEGEND!B:B,LEGEND!I:I))</f>
        <v>https://milwaukee-media-images.s3.amazonaws.com/hi/49560517--Hero_1.jpg</v>
      </c>
      <c r="V3261" s="51" t="s">
        <v>17762</v>
      </c>
      <c r="W3261" s="63" t="s">
        <v>4191</v>
      </c>
      <c r="X3261" s="64">
        <v>50</v>
      </c>
      <c r="Y3261" s="64">
        <v>155</v>
      </c>
      <c r="Z3261" s="64">
        <v>30</v>
      </c>
      <c r="AA3261" s="84">
        <v>4.9000000000000002E-2</v>
      </c>
      <c r="AB3261" s="85">
        <v>1</v>
      </c>
      <c r="AC3261" s="85">
        <v>1</v>
      </c>
    </row>
    <row r="3262" spans="1:29" ht="25.5">
      <c r="A3262" s="1"/>
      <c r="B3262" s="6" t="s">
        <v>8777</v>
      </c>
      <c r="C3262" s="6" t="s">
        <v>8778</v>
      </c>
      <c r="D3262" s="6" t="s">
        <v>8779</v>
      </c>
      <c r="E3262" s="49" t="s">
        <v>8807</v>
      </c>
      <c r="F3262" s="6" t="s">
        <v>60</v>
      </c>
      <c r="G3262" s="6" t="s">
        <v>60</v>
      </c>
      <c r="H3262" s="6" t="s">
        <v>60</v>
      </c>
      <c r="I3262" s="60" t="s">
        <v>17763</v>
      </c>
      <c r="J3262" s="49" t="s">
        <v>17764</v>
      </c>
      <c r="K3262" s="6" t="s">
        <v>17765</v>
      </c>
      <c r="L3262" s="29">
        <f>IF($J$6="с учетом НДС",VLOOKUP(I3262,LEGEND!B:E,4,0)*(1-M3262),VLOOKUP(I3262,LEGEND!B:E,4,0)*(1-M3262)/1.2)</f>
        <v>3180</v>
      </c>
      <c r="M3262" s="57">
        <f>IF(AND(B3262&lt;&gt;"1_Электроинструмент",B3262&lt;&gt;"2_Садовая техника"),$J$5,IF($J$4&lt;=20%,$J$4,IFERROR(VLOOKUP(S3262,LEGEND!$L$2:$M$5,2,FALSE),$J$4)))</f>
        <v>0</v>
      </c>
      <c r="N3262" s="48" t="s">
        <v>60</v>
      </c>
      <c r="O3262" s="6" t="s">
        <v>60</v>
      </c>
      <c r="P3262" s="49" t="s">
        <v>66</v>
      </c>
      <c r="Q3262" s="49" t="s">
        <v>67</v>
      </c>
      <c r="R3262" s="6" t="s">
        <v>60</v>
      </c>
      <c r="S3262" s="49" t="s">
        <v>60</v>
      </c>
      <c r="T3262" s="73" t="str">
        <f>IF(_xlfn.XLOOKUP(I3262,LEGEND!B:B,LEGEND!H:H)&lt;&gt;"-",HYPERLINK(_xlfn.XLOOKUP(I3262,LEGEND!B:B,LEGEND!H:H),"link"),_xlfn.XLOOKUP(I3262,LEGEND!B:B,LEGEND!H:H))</f>
        <v>-</v>
      </c>
      <c r="U3262" s="73" t="str">
        <f>HYPERLINK(_xlfn.XLOOKUP(I3262,LEGEND!B:B,LEGEND!I:I))</f>
        <v>https://milwaukee-media-images.s3.amazonaws.com/hi/4932478279--Hero_1.jpg</v>
      </c>
      <c r="V3262" s="51" t="s">
        <v>17766</v>
      </c>
      <c r="W3262" s="63" t="s">
        <v>2678</v>
      </c>
      <c r="X3262" s="64">
        <v>134</v>
      </c>
      <c r="Y3262" s="64">
        <v>74</v>
      </c>
      <c r="Z3262" s="64">
        <v>38</v>
      </c>
      <c r="AA3262" s="84">
        <v>0.122</v>
      </c>
      <c r="AB3262" s="85">
        <v>1</v>
      </c>
      <c r="AC3262" s="85">
        <v>1</v>
      </c>
    </row>
    <row r="3263" spans="1:29" ht="25.5">
      <c r="A3263" s="1"/>
      <c r="B3263" s="6" t="s">
        <v>8777</v>
      </c>
      <c r="C3263" s="6" t="s">
        <v>8778</v>
      </c>
      <c r="D3263" s="6" t="s">
        <v>8779</v>
      </c>
      <c r="E3263" s="49" t="s">
        <v>8807</v>
      </c>
      <c r="F3263" s="6" t="s">
        <v>60</v>
      </c>
      <c r="G3263" s="6" t="s">
        <v>60</v>
      </c>
      <c r="H3263" s="6" t="s">
        <v>60</v>
      </c>
      <c r="I3263" s="60" t="s">
        <v>17767</v>
      </c>
      <c r="J3263" s="49" t="s">
        <v>17768</v>
      </c>
      <c r="K3263" s="6" t="s">
        <v>17769</v>
      </c>
      <c r="L3263" s="29">
        <f>IF($J$6="с учетом НДС",VLOOKUP(I3263,LEGEND!B:E,4,0)*(1-M3263),VLOOKUP(I3263,LEGEND!B:E,4,0)*(1-M3263)/1.2)</f>
        <v>3240</v>
      </c>
      <c r="M3263" s="57">
        <f>IF(AND(B3263&lt;&gt;"1_Электроинструмент",B3263&lt;&gt;"2_Садовая техника"),$J$5,IF($J$4&lt;=20%,$J$4,IFERROR(VLOOKUP(S3263,LEGEND!$L$2:$M$5,2,FALSE),$J$4)))</f>
        <v>0</v>
      </c>
      <c r="N3263" s="48" t="s">
        <v>60</v>
      </c>
      <c r="O3263" s="6" t="s">
        <v>60</v>
      </c>
      <c r="P3263" s="49" t="s">
        <v>66</v>
      </c>
      <c r="Q3263" s="49" t="s">
        <v>67</v>
      </c>
      <c r="R3263" s="6" t="s">
        <v>60</v>
      </c>
      <c r="S3263" s="49" t="s">
        <v>60</v>
      </c>
      <c r="T3263" s="73" t="str">
        <f>IF(_xlfn.XLOOKUP(I3263,LEGEND!B:B,LEGEND!H:H)&lt;&gt;"-",HYPERLINK(_xlfn.XLOOKUP(I3263,LEGEND!B:B,LEGEND!H:H),"link"),_xlfn.XLOOKUP(I3263,LEGEND!B:B,LEGEND!H:H))</f>
        <v>-</v>
      </c>
      <c r="U3263" s="73" t="str">
        <f>HYPERLINK(_xlfn.XLOOKUP(I3263,LEGEND!B:B,LEGEND!I:I))</f>
        <v>https://milwaukee-media-images.s3.amazonaws.com/hi/4932478285--Hero_1.jpg</v>
      </c>
      <c r="V3263" s="51" t="s">
        <v>17770</v>
      </c>
      <c r="W3263" s="63" t="s">
        <v>2678</v>
      </c>
      <c r="X3263" s="64">
        <v>96</v>
      </c>
      <c r="Y3263" s="64">
        <v>73</v>
      </c>
      <c r="Z3263" s="64">
        <v>132</v>
      </c>
      <c r="AA3263" s="84">
        <v>0.26200000000000001</v>
      </c>
      <c r="AB3263" s="85">
        <v>1</v>
      </c>
      <c r="AC3263" s="85">
        <v>1</v>
      </c>
    </row>
    <row r="3264" spans="1:29" ht="25.5">
      <c r="A3264" s="1"/>
      <c r="B3264" s="6" t="s">
        <v>8777</v>
      </c>
      <c r="C3264" s="6" t="s">
        <v>8778</v>
      </c>
      <c r="D3264" s="6" t="s">
        <v>8779</v>
      </c>
      <c r="E3264" s="49" t="s">
        <v>8807</v>
      </c>
      <c r="F3264" s="6" t="s">
        <v>60</v>
      </c>
      <c r="G3264" s="6" t="s">
        <v>60</v>
      </c>
      <c r="H3264" s="6" t="s">
        <v>60</v>
      </c>
      <c r="I3264" s="60" t="s">
        <v>17771</v>
      </c>
      <c r="J3264" s="49" t="s">
        <v>17772</v>
      </c>
      <c r="K3264" s="6" t="s">
        <v>17773</v>
      </c>
      <c r="L3264" s="29">
        <f>IF($J$6="с учетом НДС",VLOOKUP(I3264,LEGEND!B:E,4,0)*(1-M3264),VLOOKUP(I3264,LEGEND!B:E,4,0)*(1-M3264)/1.2)</f>
        <v>3310</v>
      </c>
      <c r="M3264" s="57">
        <f>IF(AND(B3264&lt;&gt;"1_Электроинструмент",B3264&lt;&gt;"2_Садовая техника"),$J$5,IF($J$4&lt;=20%,$J$4,IFERROR(VLOOKUP(S3264,LEGEND!$L$2:$M$5,2,FALSE),$J$4)))</f>
        <v>0</v>
      </c>
      <c r="N3264" s="48" t="s">
        <v>60</v>
      </c>
      <c r="O3264" s="6" t="s">
        <v>60</v>
      </c>
      <c r="P3264" s="49" t="s">
        <v>66</v>
      </c>
      <c r="Q3264" s="49" t="s">
        <v>67</v>
      </c>
      <c r="R3264" s="6" t="s">
        <v>60</v>
      </c>
      <c r="S3264" s="49" t="s">
        <v>60</v>
      </c>
      <c r="T3264" s="73" t="str">
        <f>IF(_xlfn.XLOOKUP(I3264,LEGEND!B:B,LEGEND!H:H)&lt;&gt;"-",HYPERLINK(_xlfn.XLOOKUP(I3264,LEGEND!B:B,LEGEND!H:H),"link"),_xlfn.XLOOKUP(I3264,LEGEND!B:B,LEGEND!H:H))</f>
        <v>-</v>
      </c>
      <c r="U3264" s="73" t="str">
        <f>HYPERLINK(_xlfn.XLOOKUP(I3264,LEGEND!B:B,LEGEND!I:I))</f>
        <v>https://milwaukee-media-images.s3.amazonaws.com/hi/4932478280--Hero_1.jpg</v>
      </c>
      <c r="V3264" s="51" t="s">
        <v>17774</v>
      </c>
      <c r="W3264" s="63" t="s">
        <v>2678</v>
      </c>
      <c r="X3264" s="64">
        <v>133</v>
      </c>
      <c r="Y3264" s="64">
        <v>74</v>
      </c>
      <c r="Z3264" s="64">
        <v>42</v>
      </c>
      <c r="AA3264" s="84">
        <v>0.13</v>
      </c>
      <c r="AB3264" s="85">
        <v>1</v>
      </c>
      <c r="AC3264" s="85">
        <v>1</v>
      </c>
    </row>
    <row r="3265" spans="1:29" ht="25.5">
      <c r="A3265" s="1"/>
      <c r="B3265" s="6" t="s">
        <v>8777</v>
      </c>
      <c r="C3265" s="6" t="s">
        <v>8778</v>
      </c>
      <c r="D3265" s="6" t="s">
        <v>8779</v>
      </c>
      <c r="E3265" s="49" t="s">
        <v>8807</v>
      </c>
      <c r="F3265" s="6" t="s">
        <v>60</v>
      </c>
      <c r="G3265" s="6" t="s">
        <v>60</v>
      </c>
      <c r="H3265" s="6" t="s">
        <v>60</v>
      </c>
      <c r="I3265" s="60" t="s">
        <v>17775</v>
      </c>
      <c r="J3265" s="49" t="s">
        <v>17776</v>
      </c>
      <c r="K3265" s="6" t="s">
        <v>17777</v>
      </c>
      <c r="L3265" s="29">
        <f>IF($J$6="с учетом НДС",VLOOKUP(I3265,LEGEND!B:E,4,0)*(1-M3265),VLOOKUP(I3265,LEGEND!B:E,4,0)*(1-M3265)/1.2)</f>
        <v>3340</v>
      </c>
      <c r="M3265" s="57">
        <f>IF(AND(B3265&lt;&gt;"1_Электроинструмент",B3265&lt;&gt;"2_Садовая техника"),$J$5,IF($J$4&lt;=20%,$J$4,IFERROR(VLOOKUP(S3265,LEGEND!$L$2:$M$5,2,FALSE),$J$4)))</f>
        <v>0</v>
      </c>
      <c r="N3265" s="48" t="s">
        <v>60</v>
      </c>
      <c r="O3265" s="6" t="s">
        <v>60</v>
      </c>
      <c r="P3265" s="49" t="s">
        <v>66</v>
      </c>
      <c r="Q3265" s="49" t="s">
        <v>67</v>
      </c>
      <c r="R3265" s="6" t="s">
        <v>60</v>
      </c>
      <c r="S3265" s="49" t="s">
        <v>60</v>
      </c>
      <c r="T3265" s="73" t="str">
        <f>IF(_xlfn.XLOOKUP(I3265,LEGEND!B:B,LEGEND!H:H)&lt;&gt;"-",HYPERLINK(_xlfn.XLOOKUP(I3265,LEGEND!B:B,LEGEND!H:H),"link"),_xlfn.XLOOKUP(I3265,LEGEND!B:B,LEGEND!H:H))</f>
        <v>-</v>
      </c>
      <c r="U3265" s="73" t="str">
        <f>HYPERLINK(_xlfn.XLOOKUP(I3265,LEGEND!B:B,LEGEND!I:I))</f>
        <v>https://milwaukee-media-images.s3.amazonaws.com/hi/4932478286--Hero_1.jpg</v>
      </c>
      <c r="V3265" s="51" t="s">
        <v>17778</v>
      </c>
      <c r="W3265" s="63" t="s">
        <v>2678</v>
      </c>
      <c r="X3265" s="64">
        <v>80</v>
      </c>
      <c r="Y3265" s="64">
        <v>95</v>
      </c>
      <c r="Z3265" s="64">
        <v>120</v>
      </c>
      <c r="AA3265" s="84">
        <v>0.3</v>
      </c>
      <c r="AB3265" s="85">
        <v>1</v>
      </c>
      <c r="AC3265" s="85">
        <v>1</v>
      </c>
    </row>
    <row r="3266" spans="1:29" ht="25.5">
      <c r="A3266" s="1"/>
      <c r="B3266" s="6" t="s">
        <v>8777</v>
      </c>
      <c r="C3266" s="6" t="s">
        <v>8778</v>
      </c>
      <c r="D3266" s="6" t="s">
        <v>8779</v>
      </c>
      <c r="E3266" s="49" t="s">
        <v>8807</v>
      </c>
      <c r="F3266" s="6" t="s">
        <v>60</v>
      </c>
      <c r="G3266" s="6" t="s">
        <v>60</v>
      </c>
      <c r="H3266" s="6" t="s">
        <v>60</v>
      </c>
      <c r="I3266" s="60" t="s">
        <v>17779</v>
      </c>
      <c r="J3266" s="49" t="s">
        <v>17780</v>
      </c>
      <c r="K3266" s="6" t="s">
        <v>17781</v>
      </c>
      <c r="L3266" s="29">
        <f>IF($J$6="с учетом НДС",VLOOKUP(I3266,LEGEND!B:E,4,0)*(1-M3266),VLOOKUP(I3266,LEGEND!B:E,4,0)*(1-M3266)/1.2)</f>
        <v>3910</v>
      </c>
      <c r="M3266" s="57">
        <f>IF(AND(B3266&lt;&gt;"1_Электроинструмент",B3266&lt;&gt;"2_Садовая техника"),$J$5,IF($J$4&lt;=20%,$J$4,IFERROR(VLOOKUP(S3266,LEGEND!$L$2:$M$5,2,FALSE),$J$4)))</f>
        <v>0</v>
      </c>
      <c r="N3266" s="48" t="s">
        <v>60</v>
      </c>
      <c r="O3266" s="6" t="s">
        <v>60</v>
      </c>
      <c r="P3266" s="49" t="s">
        <v>66</v>
      </c>
      <c r="Q3266" s="49" t="s">
        <v>67</v>
      </c>
      <c r="R3266" s="6" t="s">
        <v>60</v>
      </c>
      <c r="S3266" s="49" t="s">
        <v>60</v>
      </c>
      <c r="T3266" s="73" t="str">
        <f>IF(_xlfn.XLOOKUP(I3266,LEGEND!B:B,LEGEND!H:H)&lt;&gt;"-",HYPERLINK(_xlfn.XLOOKUP(I3266,LEGEND!B:B,LEGEND!H:H),"link"),_xlfn.XLOOKUP(I3266,LEGEND!B:B,LEGEND!H:H))</f>
        <v>-</v>
      </c>
      <c r="U3266" s="73" t="str">
        <f>HYPERLINK(_xlfn.XLOOKUP(I3266,LEGEND!B:B,LEGEND!I:I))</f>
        <v>https://milwaukee-media-images.s3.amazonaws.com/hi/4932478287--Hero_1.jpg</v>
      </c>
      <c r="V3266" s="51" t="s">
        <v>17782</v>
      </c>
      <c r="W3266" s="63" t="s">
        <v>2678</v>
      </c>
      <c r="X3266" s="64">
        <v>80</v>
      </c>
      <c r="Y3266" s="64">
        <v>135</v>
      </c>
      <c r="Z3266" s="64">
        <v>160</v>
      </c>
      <c r="AA3266" s="84">
        <v>0.65</v>
      </c>
      <c r="AB3266" s="85">
        <v>1</v>
      </c>
      <c r="AC3266" s="85">
        <v>1</v>
      </c>
    </row>
    <row r="3267" spans="1:29" ht="25.5">
      <c r="A3267" s="1"/>
      <c r="B3267" s="6" t="s">
        <v>8777</v>
      </c>
      <c r="C3267" s="6" t="s">
        <v>8778</v>
      </c>
      <c r="D3267" s="6" t="s">
        <v>8779</v>
      </c>
      <c r="E3267" s="49" t="s">
        <v>8807</v>
      </c>
      <c r="F3267" s="6" t="s">
        <v>60</v>
      </c>
      <c r="G3267" s="6" t="s">
        <v>60</v>
      </c>
      <c r="H3267" s="6" t="s">
        <v>60</v>
      </c>
      <c r="I3267" s="60" t="s">
        <v>17783</v>
      </c>
      <c r="J3267" s="49" t="s">
        <v>17784</v>
      </c>
      <c r="K3267" s="6" t="s">
        <v>17785</v>
      </c>
      <c r="L3267" s="29">
        <f>IF($J$6="с учетом НДС",VLOOKUP(I3267,LEGEND!B:E,4,0)*(1-M3267),VLOOKUP(I3267,LEGEND!B:E,4,0)*(1-M3267)/1.2)</f>
        <v>4470</v>
      </c>
      <c r="M3267" s="57">
        <f>IF(AND(B3267&lt;&gt;"1_Электроинструмент",B3267&lt;&gt;"2_Садовая техника"),$J$5,IF($J$4&lt;=20%,$J$4,IFERROR(VLOOKUP(S3267,LEGEND!$L$2:$M$5,2,FALSE),$J$4)))</f>
        <v>0</v>
      </c>
      <c r="N3267" s="48" t="s">
        <v>60</v>
      </c>
      <c r="O3267" s="6" t="s">
        <v>60</v>
      </c>
      <c r="P3267" s="49" t="s">
        <v>66</v>
      </c>
      <c r="Q3267" s="49" t="s">
        <v>67</v>
      </c>
      <c r="R3267" s="6" t="s">
        <v>60</v>
      </c>
      <c r="S3267" s="49" t="s">
        <v>60</v>
      </c>
      <c r="T3267" s="73" t="str">
        <f>IF(_xlfn.XLOOKUP(I3267,LEGEND!B:B,LEGEND!H:H)&lt;&gt;"-",HYPERLINK(_xlfn.XLOOKUP(I3267,LEGEND!B:B,LEGEND!H:H),"link"),_xlfn.XLOOKUP(I3267,LEGEND!B:B,LEGEND!H:H))</f>
        <v>-</v>
      </c>
      <c r="U3267" s="73" t="str">
        <f>HYPERLINK(_xlfn.XLOOKUP(I3267,LEGEND!B:B,LEGEND!I:I))</f>
        <v>https://milwaukee-media-images.s3.amazonaws.com/hi/4932471771--Hero_1.jpg</v>
      </c>
      <c r="V3267" s="51" t="s">
        <v>17786</v>
      </c>
      <c r="W3267" s="63" t="s">
        <v>2678</v>
      </c>
      <c r="X3267" s="64">
        <v>150</v>
      </c>
      <c r="Y3267" s="64">
        <v>220</v>
      </c>
      <c r="Z3267" s="64">
        <v>20</v>
      </c>
      <c r="AA3267" s="84">
        <v>0.18</v>
      </c>
      <c r="AB3267" s="85">
        <v>1</v>
      </c>
      <c r="AC3267" s="85">
        <v>1</v>
      </c>
    </row>
    <row r="3268" spans="1:29" ht="25.5">
      <c r="A3268" s="1"/>
      <c r="B3268" s="6" t="s">
        <v>8777</v>
      </c>
      <c r="C3268" s="6" t="s">
        <v>8778</v>
      </c>
      <c r="D3268" s="6" t="s">
        <v>8779</v>
      </c>
      <c r="E3268" s="49" t="s">
        <v>8807</v>
      </c>
      <c r="F3268" s="6" t="s">
        <v>60</v>
      </c>
      <c r="G3268" s="6" t="s">
        <v>60</v>
      </c>
      <c r="H3268" s="6" t="s">
        <v>60</v>
      </c>
      <c r="I3268" s="60" t="s">
        <v>8808</v>
      </c>
      <c r="J3268" s="49" t="s">
        <v>8809</v>
      </c>
      <c r="K3268" s="6" t="s">
        <v>8810</v>
      </c>
      <c r="L3268" s="29">
        <f>IF($J$6="с учетом НДС",VLOOKUP(I3268,LEGEND!B:E,4,0)*(1-M3268),VLOOKUP(I3268,LEGEND!B:E,4,0)*(1-M3268)/1.2)</f>
        <v>5500</v>
      </c>
      <c r="M3268" s="57">
        <f>IF(AND(B3268&lt;&gt;"1_Электроинструмент",B3268&lt;&gt;"2_Садовая техника"),$J$5,IF($J$4&lt;=20%,$J$4,IFERROR(VLOOKUP(S3268,LEGEND!$L$2:$M$5,2,FALSE),$J$4)))</f>
        <v>0</v>
      </c>
      <c r="N3268" s="48" t="s">
        <v>60</v>
      </c>
      <c r="O3268" s="6" t="s">
        <v>60</v>
      </c>
      <c r="P3268" s="49" t="s">
        <v>582</v>
      </c>
      <c r="Q3268" s="49" t="s">
        <v>583</v>
      </c>
      <c r="R3268" s="6" t="s">
        <v>60</v>
      </c>
      <c r="S3268" s="49" t="s">
        <v>60</v>
      </c>
      <c r="T3268" s="73" t="str">
        <f>IF(_xlfn.XLOOKUP(I3268,LEGEND!B:B,LEGEND!H:H)&lt;&gt;"-",HYPERLINK(_xlfn.XLOOKUP(I3268,LEGEND!B:B,LEGEND!H:H),"link"),_xlfn.XLOOKUP(I3268,LEGEND!B:B,LEGEND!H:H))</f>
        <v>link</v>
      </c>
      <c r="U3268" s="73" t="str">
        <f>HYPERLINK(_xlfn.XLOOKUP(I3268,LEGEND!B:B,LEGEND!I:I))</f>
        <v>https://milwaukee-media-images.s3.amazonaws.com/hi/4932479078--Hero_1.jpg</v>
      </c>
      <c r="V3268" s="51" t="s">
        <v>8811</v>
      </c>
      <c r="W3268" s="63" t="s">
        <v>1189</v>
      </c>
      <c r="X3268" s="64">
        <v>50</v>
      </c>
      <c r="Y3268" s="64">
        <v>45</v>
      </c>
      <c r="Z3268" s="64">
        <v>130</v>
      </c>
      <c r="AA3268" s="84">
        <v>0.23599999999999999</v>
      </c>
      <c r="AB3268" s="85">
        <v>1</v>
      </c>
      <c r="AC3268" s="85">
        <v>1</v>
      </c>
    </row>
    <row r="3269" spans="1:29" ht="25.5">
      <c r="A3269" s="1"/>
      <c r="B3269" s="6" t="s">
        <v>8777</v>
      </c>
      <c r="C3269" s="6" t="s">
        <v>8778</v>
      </c>
      <c r="D3269" s="6" t="s">
        <v>8779</v>
      </c>
      <c r="E3269" s="49" t="s">
        <v>8807</v>
      </c>
      <c r="F3269" s="6" t="s">
        <v>60</v>
      </c>
      <c r="G3269" s="6" t="s">
        <v>60</v>
      </c>
      <c r="H3269" s="6" t="s">
        <v>60</v>
      </c>
      <c r="I3269" s="60" t="s">
        <v>8812</v>
      </c>
      <c r="J3269" s="49" t="s">
        <v>8813</v>
      </c>
      <c r="K3269" s="6" t="s">
        <v>8814</v>
      </c>
      <c r="L3269" s="29">
        <f>IF($J$6="с учетом НДС",VLOOKUP(I3269,LEGEND!B:E,4,0)*(1-M3269),VLOOKUP(I3269,LEGEND!B:E,4,0)*(1-M3269)/1.2)</f>
        <v>6300</v>
      </c>
      <c r="M3269" s="57">
        <f>IF(AND(B3269&lt;&gt;"1_Электроинструмент",B3269&lt;&gt;"2_Садовая техника"),$J$5,IF($J$4&lt;=20%,$J$4,IFERROR(VLOOKUP(S3269,LEGEND!$L$2:$M$5,2,FALSE),$J$4)))</f>
        <v>0</v>
      </c>
      <c r="N3269" s="48" t="s">
        <v>60</v>
      </c>
      <c r="O3269" s="6" t="s">
        <v>60</v>
      </c>
      <c r="P3269" s="49" t="s">
        <v>582</v>
      </c>
      <c r="Q3269" s="49" t="s">
        <v>583</v>
      </c>
      <c r="R3269" s="6" t="s">
        <v>60</v>
      </c>
      <c r="S3269" s="49" t="s">
        <v>60</v>
      </c>
      <c r="T3269" s="73" t="str">
        <f>IF(_xlfn.XLOOKUP(I3269,LEGEND!B:B,LEGEND!H:H)&lt;&gt;"-",HYPERLINK(_xlfn.XLOOKUP(I3269,LEGEND!B:B,LEGEND!H:H),"link"),_xlfn.XLOOKUP(I3269,LEGEND!B:B,LEGEND!H:H))</f>
        <v>link</v>
      </c>
      <c r="U3269" s="73" t="str">
        <f>HYPERLINK(_xlfn.XLOOKUP(I3269,LEGEND!B:B,LEGEND!I:I))</f>
        <v>https://milwaukee-media-images.s3.amazonaws.com/hi/4932479079--Hero_1.jpg</v>
      </c>
      <c r="V3269" s="51" t="s">
        <v>8815</v>
      </c>
      <c r="W3269" s="63" t="s">
        <v>1189</v>
      </c>
      <c r="X3269" s="64">
        <v>78</v>
      </c>
      <c r="Y3269" s="64">
        <v>80</v>
      </c>
      <c r="Z3269" s="64">
        <v>140</v>
      </c>
      <c r="AA3269" s="84">
        <v>0.21</v>
      </c>
      <c r="AB3269" s="85">
        <v>1</v>
      </c>
      <c r="AC3269" s="85">
        <v>1</v>
      </c>
    </row>
    <row r="3270" spans="1:29" ht="25.5">
      <c r="A3270" s="1"/>
      <c r="B3270" s="6" t="s">
        <v>8777</v>
      </c>
      <c r="C3270" s="6" t="s">
        <v>8778</v>
      </c>
      <c r="D3270" s="6" t="s">
        <v>8779</v>
      </c>
      <c r="E3270" s="49" t="s">
        <v>8807</v>
      </c>
      <c r="F3270" s="6" t="s">
        <v>60</v>
      </c>
      <c r="G3270" s="6" t="s">
        <v>60</v>
      </c>
      <c r="H3270" s="6" t="s">
        <v>60</v>
      </c>
      <c r="I3270" s="60" t="s">
        <v>17787</v>
      </c>
      <c r="J3270" s="49" t="s">
        <v>17788</v>
      </c>
      <c r="K3270" s="6" t="s">
        <v>17789</v>
      </c>
      <c r="L3270" s="29">
        <f>IF($J$6="с учетом НДС",VLOOKUP(I3270,LEGEND!B:E,4,0)*(1-M3270),VLOOKUP(I3270,LEGEND!B:E,4,0)*(1-M3270)/1.2)</f>
        <v>10600</v>
      </c>
      <c r="M3270" s="57">
        <f>IF(AND(B3270&lt;&gt;"1_Электроинструмент",B3270&lt;&gt;"2_Садовая техника"),$J$5,IF($J$4&lt;=20%,$J$4,IFERROR(VLOOKUP(S3270,LEGEND!$L$2:$M$5,2,FALSE),$J$4)))</f>
        <v>0</v>
      </c>
      <c r="N3270" s="48" t="s">
        <v>60</v>
      </c>
      <c r="O3270" s="6" t="s">
        <v>60</v>
      </c>
      <c r="P3270" s="49" t="s">
        <v>66</v>
      </c>
      <c r="Q3270" s="49" t="s">
        <v>67</v>
      </c>
      <c r="R3270" s="6" t="s">
        <v>60</v>
      </c>
      <c r="S3270" s="49" t="s">
        <v>60</v>
      </c>
      <c r="T3270" s="73" t="str">
        <f>IF(_xlfn.XLOOKUP(I3270,LEGEND!B:B,LEGEND!H:H)&lt;&gt;"-",HYPERLINK(_xlfn.XLOOKUP(I3270,LEGEND!B:B,LEGEND!H:H),"link"),_xlfn.XLOOKUP(I3270,LEGEND!B:B,LEGEND!H:H))</f>
        <v>-</v>
      </c>
      <c r="U3270" s="73" t="str">
        <f>HYPERLINK(_xlfn.XLOOKUP(I3270,LEGEND!B:B,LEGEND!I:I))</f>
        <v>https://milwaukee-media-images.s3.amazonaws.com/hi/4932471863--Hero_1.jpg</v>
      </c>
      <c r="V3270" s="51" t="s">
        <v>17790</v>
      </c>
      <c r="W3270" s="63" t="s">
        <v>2678</v>
      </c>
      <c r="X3270" s="64">
        <v>120</v>
      </c>
      <c r="Y3270" s="64">
        <v>90</v>
      </c>
      <c r="Z3270" s="64">
        <v>40</v>
      </c>
      <c r="AA3270" s="84">
        <v>0.37</v>
      </c>
      <c r="AB3270" s="85">
        <v>1</v>
      </c>
      <c r="AC3270" s="85">
        <v>1</v>
      </c>
    </row>
    <row r="3271" spans="1:29" ht="38.25">
      <c r="A3271" s="1"/>
      <c r="B3271" s="6" t="s">
        <v>8777</v>
      </c>
      <c r="C3271" s="6" t="s">
        <v>8778</v>
      </c>
      <c r="D3271" s="6" t="s">
        <v>8779</v>
      </c>
      <c r="E3271" s="49" t="s">
        <v>8807</v>
      </c>
      <c r="F3271" s="6" t="s">
        <v>60</v>
      </c>
      <c r="G3271" s="6" t="s">
        <v>60</v>
      </c>
      <c r="H3271" s="6" t="s">
        <v>60</v>
      </c>
      <c r="I3271" s="60" t="s">
        <v>9101</v>
      </c>
      <c r="J3271" s="49" t="s">
        <v>9102</v>
      </c>
      <c r="K3271" s="6" t="s">
        <v>9103</v>
      </c>
      <c r="L3271" s="29">
        <f>IF($J$6="с учетом НДС",VLOOKUP(I3271,LEGEND!B:E,4,0)*(1-M3271),VLOOKUP(I3271,LEGEND!B:E,4,0)*(1-M3271)/1.2)</f>
        <v>11800</v>
      </c>
      <c r="M3271" s="57">
        <f>IF(AND(B3271&lt;&gt;"1_Электроинструмент",B3271&lt;&gt;"2_Садовая техника"),$J$5,IF($J$4&lt;=20%,$J$4,IFERROR(VLOOKUP(S3271,LEGEND!$L$2:$M$5,2,FALSE),$J$4)))</f>
        <v>0</v>
      </c>
      <c r="N3271" s="48" t="s">
        <v>60</v>
      </c>
      <c r="O3271" s="6" t="s">
        <v>42</v>
      </c>
      <c r="P3271" s="49" t="s">
        <v>66</v>
      </c>
      <c r="Q3271" s="49" t="s">
        <v>473</v>
      </c>
      <c r="R3271" s="6" t="s">
        <v>60</v>
      </c>
      <c r="S3271" s="49" t="s">
        <v>60</v>
      </c>
      <c r="T3271" s="73" t="str">
        <f>IF(_xlfn.XLOOKUP(I3271,LEGEND!B:B,LEGEND!H:H)&lt;&gt;"-",HYPERLINK(_xlfn.XLOOKUP(I3271,LEGEND!B:B,LEGEND!H:H),"link"),_xlfn.XLOOKUP(I3271,LEGEND!B:B,LEGEND!H:H))</f>
        <v>-</v>
      </c>
      <c r="U3271" s="73" t="str">
        <f>HYPERLINK(_xlfn.XLOOKUP(I3271,LEGEND!B:B,LEGEND!I:I))</f>
        <v>-</v>
      </c>
      <c r="V3271" s="51" t="s">
        <v>9104</v>
      </c>
      <c r="W3271" s="63" t="s">
        <v>2678</v>
      </c>
      <c r="X3271" s="64">
        <v>55</v>
      </c>
      <c r="Y3271" s="64">
        <v>250</v>
      </c>
      <c r="Z3271" s="64">
        <v>261</v>
      </c>
      <c r="AA3271" s="84">
        <v>0.55000000000000004</v>
      </c>
      <c r="AB3271" s="85">
        <v>1</v>
      </c>
      <c r="AC3271" s="85">
        <v>1</v>
      </c>
    </row>
    <row r="3272" spans="1:29" ht="25.5">
      <c r="A3272" s="1"/>
      <c r="B3272" s="6" t="s">
        <v>8777</v>
      </c>
      <c r="C3272" s="6" t="s">
        <v>8778</v>
      </c>
      <c r="D3272" s="6" t="s">
        <v>8779</v>
      </c>
      <c r="E3272" s="49" t="s">
        <v>17791</v>
      </c>
      <c r="F3272" s="6" t="s">
        <v>8867</v>
      </c>
      <c r="G3272" s="6" t="s">
        <v>60</v>
      </c>
      <c r="H3272" s="6" t="s">
        <v>60</v>
      </c>
      <c r="I3272" s="60" t="s">
        <v>17792</v>
      </c>
      <c r="J3272" s="49" t="s">
        <v>17793</v>
      </c>
      <c r="K3272" s="6" t="s">
        <v>17794</v>
      </c>
      <c r="L3272" s="29">
        <f>IF($J$6="с учетом НДС",VLOOKUP(I3272,LEGEND!B:E,4,0)*(1-M3272),VLOOKUP(I3272,LEGEND!B:E,4,0)*(1-M3272)/1.2)</f>
        <v>1390</v>
      </c>
      <c r="M3272" s="57">
        <f>IF(AND(B3272&lt;&gt;"1_Электроинструмент",B3272&lt;&gt;"2_Садовая техника"),$J$5,IF($J$4&lt;=20%,$J$4,IFERROR(VLOOKUP(S3272,LEGEND!$L$2:$M$5,2,FALSE),$J$4)))</f>
        <v>0</v>
      </c>
      <c r="N3272" s="48" t="s">
        <v>60</v>
      </c>
      <c r="O3272" s="6" t="s">
        <v>60</v>
      </c>
      <c r="P3272" s="49" t="s">
        <v>66</v>
      </c>
      <c r="Q3272" s="49" t="s">
        <v>67</v>
      </c>
      <c r="R3272" s="6" t="s">
        <v>60</v>
      </c>
      <c r="S3272" s="49" t="s">
        <v>60</v>
      </c>
      <c r="T3272" s="73" t="str">
        <f>IF(_xlfn.XLOOKUP(I3272,LEGEND!B:B,LEGEND!H:H)&lt;&gt;"-",HYPERLINK(_xlfn.XLOOKUP(I3272,LEGEND!B:B,LEGEND!H:H),"link"),_xlfn.XLOOKUP(I3272,LEGEND!B:B,LEGEND!H:H))</f>
        <v>-</v>
      </c>
      <c r="U3272" s="73" t="str">
        <f>HYPERLINK(_xlfn.XLOOKUP(I3272,LEGEND!B:B,LEGEND!I:I))</f>
        <v>https://milwaukee-media-images.s3.amazonaws.com/hi/49565605--Hero_1.jpg</v>
      </c>
      <c r="V3272" s="51" t="s">
        <v>17795</v>
      </c>
      <c r="W3272" s="63" t="s">
        <v>2678</v>
      </c>
      <c r="X3272" s="64">
        <v>50</v>
      </c>
      <c r="Y3272" s="64">
        <v>100</v>
      </c>
      <c r="Z3272" s="64">
        <v>50</v>
      </c>
      <c r="AA3272" s="84">
        <v>0.05</v>
      </c>
      <c r="AB3272" s="85">
        <v>1</v>
      </c>
      <c r="AC3272" s="85">
        <v>1</v>
      </c>
    </row>
    <row r="3273" spans="1:29" ht="25.5">
      <c r="A3273" s="1"/>
      <c r="B3273" s="6" t="s">
        <v>8777</v>
      </c>
      <c r="C3273" s="6" t="s">
        <v>8778</v>
      </c>
      <c r="D3273" s="6" t="s">
        <v>8779</v>
      </c>
      <c r="E3273" s="49" t="s">
        <v>17791</v>
      </c>
      <c r="F3273" s="6" t="s">
        <v>8867</v>
      </c>
      <c r="G3273" s="6" t="s">
        <v>60</v>
      </c>
      <c r="H3273" s="6" t="s">
        <v>60</v>
      </c>
      <c r="I3273" s="60" t="s">
        <v>17796</v>
      </c>
      <c r="J3273" s="49" t="s">
        <v>17797</v>
      </c>
      <c r="K3273" s="6" t="s">
        <v>17798</v>
      </c>
      <c r="L3273" s="29">
        <f>IF($J$6="с учетом НДС",VLOOKUP(I3273,LEGEND!B:E,4,0)*(1-M3273),VLOOKUP(I3273,LEGEND!B:E,4,0)*(1-M3273)/1.2)</f>
        <v>1630</v>
      </c>
      <c r="M3273" s="57">
        <f>IF(AND(B3273&lt;&gt;"1_Электроинструмент",B3273&lt;&gt;"2_Садовая техника"),$J$5,IF($J$4&lt;=20%,$J$4,IFERROR(VLOOKUP(S3273,LEGEND!$L$2:$M$5,2,FALSE),$J$4)))</f>
        <v>0</v>
      </c>
      <c r="N3273" s="48" t="s">
        <v>60</v>
      </c>
      <c r="O3273" s="6" t="s">
        <v>60</v>
      </c>
      <c r="P3273" s="49" t="s">
        <v>66</v>
      </c>
      <c r="Q3273" s="49" t="s">
        <v>67</v>
      </c>
      <c r="R3273" s="6" t="s">
        <v>60</v>
      </c>
      <c r="S3273" s="49" t="s">
        <v>60</v>
      </c>
      <c r="T3273" s="73" t="str">
        <f>IF(_xlfn.XLOOKUP(I3273,LEGEND!B:B,LEGEND!H:H)&lt;&gt;"-",HYPERLINK(_xlfn.XLOOKUP(I3273,LEGEND!B:B,LEGEND!H:H),"link"),_xlfn.XLOOKUP(I3273,LEGEND!B:B,LEGEND!H:H))</f>
        <v>-</v>
      </c>
      <c r="U3273" s="73" t="str">
        <f>HYPERLINK(_xlfn.XLOOKUP(I3273,LEGEND!B:B,LEGEND!I:I))</f>
        <v>https://milwaukee-media-images.s3.amazonaws.com/hi/49565615--Hero_1.jpg</v>
      </c>
      <c r="V3273" s="51" t="s">
        <v>17799</v>
      </c>
      <c r="W3273" s="63" t="s">
        <v>2678</v>
      </c>
      <c r="X3273" s="64">
        <v>50</v>
      </c>
      <c r="Y3273" s="64">
        <v>100</v>
      </c>
      <c r="Z3273" s="64">
        <v>50</v>
      </c>
      <c r="AA3273" s="84">
        <v>8.4000000000000005E-2</v>
      </c>
      <c r="AB3273" s="85">
        <v>1</v>
      </c>
      <c r="AC3273" s="85">
        <v>1</v>
      </c>
    </row>
    <row r="3274" spans="1:29" ht="25.5">
      <c r="A3274" s="1"/>
      <c r="B3274" s="6" t="s">
        <v>8777</v>
      </c>
      <c r="C3274" s="6" t="s">
        <v>8778</v>
      </c>
      <c r="D3274" s="6" t="s">
        <v>8779</v>
      </c>
      <c r="E3274" s="49" t="s">
        <v>17791</v>
      </c>
      <c r="F3274" s="6" t="s">
        <v>8867</v>
      </c>
      <c r="G3274" s="6" t="s">
        <v>60</v>
      </c>
      <c r="H3274" s="6" t="s">
        <v>60</v>
      </c>
      <c r="I3274" s="60" t="s">
        <v>17800</v>
      </c>
      <c r="J3274" s="49" t="s">
        <v>17801</v>
      </c>
      <c r="K3274" s="6" t="s">
        <v>17798</v>
      </c>
      <c r="L3274" s="29">
        <f>IF($J$6="с учетом НДС",VLOOKUP(I3274,LEGEND!B:E,4,0)*(1-M3274),VLOOKUP(I3274,LEGEND!B:E,4,0)*(1-M3274)/1.2)</f>
        <v>1720</v>
      </c>
      <c r="M3274" s="57">
        <f>IF(AND(B3274&lt;&gt;"1_Электроинструмент",B3274&lt;&gt;"2_Садовая техника"),$J$5,IF($J$4&lt;=20%,$J$4,IFERROR(VLOOKUP(S3274,LEGEND!$L$2:$M$5,2,FALSE),$J$4)))</f>
        <v>0</v>
      </c>
      <c r="N3274" s="48" t="s">
        <v>60</v>
      </c>
      <c r="O3274" s="6" t="s">
        <v>60</v>
      </c>
      <c r="P3274" s="49" t="s">
        <v>66</v>
      </c>
      <c r="Q3274" s="49" t="s">
        <v>67</v>
      </c>
      <c r="R3274" s="6" t="s">
        <v>60</v>
      </c>
      <c r="S3274" s="49" t="s">
        <v>60</v>
      </c>
      <c r="T3274" s="73" t="str">
        <f>IF(_xlfn.XLOOKUP(I3274,LEGEND!B:B,LEGEND!H:H)&lt;&gt;"-",HYPERLINK(_xlfn.XLOOKUP(I3274,LEGEND!B:B,LEGEND!H:H),"link"),_xlfn.XLOOKUP(I3274,LEGEND!B:B,LEGEND!H:H))</f>
        <v>-</v>
      </c>
      <c r="U3274" s="73" t="str">
        <f>HYPERLINK(_xlfn.XLOOKUP(I3274,LEGEND!B:B,LEGEND!I:I))</f>
        <v>https://milwaukee-media-images.s3.amazonaws.com/hi/49565620--Hero_1.jpg</v>
      </c>
      <c r="V3274" s="51" t="s">
        <v>17802</v>
      </c>
      <c r="W3274" s="63" t="s">
        <v>2678</v>
      </c>
      <c r="X3274" s="64">
        <v>75</v>
      </c>
      <c r="Y3274" s="64">
        <v>100</v>
      </c>
      <c r="Z3274" s="64">
        <v>60</v>
      </c>
      <c r="AA3274" s="84">
        <v>0.1</v>
      </c>
      <c r="AB3274" s="85">
        <v>1</v>
      </c>
      <c r="AC3274" s="85">
        <v>1</v>
      </c>
    </row>
    <row r="3275" spans="1:29" ht="25.5">
      <c r="A3275" s="1"/>
      <c r="B3275" s="6" t="s">
        <v>8777</v>
      </c>
      <c r="C3275" s="6" t="s">
        <v>8778</v>
      </c>
      <c r="D3275" s="6" t="s">
        <v>8779</v>
      </c>
      <c r="E3275" s="49" t="s">
        <v>17791</v>
      </c>
      <c r="F3275" s="6" t="s">
        <v>8867</v>
      </c>
      <c r="G3275" s="6" t="s">
        <v>60</v>
      </c>
      <c r="H3275" s="6" t="s">
        <v>60</v>
      </c>
      <c r="I3275" s="60" t="s">
        <v>17803</v>
      </c>
      <c r="J3275" s="49" t="s">
        <v>17804</v>
      </c>
      <c r="K3275" s="6" t="s">
        <v>17805</v>
      </c>
      <c r="L3275" s="29">
        <f>IF($J$6="с учетом НДС",VLOOKUP(I3275,LEGEND!B:E,4,0)*(1-M3275),VLOOKUP(I3275,LEGEND!B:E,4,0)*(1-M3275)/1.2)</f>
        <v>1830</v>
      </c>
      <c r="M3275" s="57">
        <f>IF(AND(B3275&lt;&gt;"1_Электроинструмент",B3275&lt;&gt;"2_Садовая техника"),$J$5,IF($J$4&lt;=20%,$J$4,IFERROR(VLOOKUP(S3275,LEGEND!$L$2:$M$5,2,FALSE),$J$4)))</f>
        <v>0</v>
      </c>
      <c r="N3275" s="48" t="s">
        <v>60</v>
      </c>
      <c r="O3275" s="6" t="s">
        <v>60</v>
      </c>
      <c r="P3275" s="49" t="s">
        <v>66</v>
      </c>
      <c r="Q3275" s="49" t="s">
        <v>67</v>
      </c>
      <c r="R3275" s="6" t="s">
        <v>60</v>
      </c>
      <c r="S3275" s="49" t="s">
        <v>60</v>
      </c>
      <c r="T3275" s="73" t="str">
        <f>IF(_xlfn.XLOOKUP(I3275,LEGEND!B:B,LEGEND!H:H)&lt;&gt;"-",HYPERLINK(_xlfn.XLOOKUP(I3275,LEGEND!B:B,LEGEND!H:H),"link"),_xlfn.XLOOKUP(I3275,LEGEND!B:B,LEGEND!H:H))</f>
        <v>-</v>
      </c>
      <c r="U3275" s="73" t="str">
        <f>HYPERLINK(_xlfn.XLOOKUP(I3275,LEGEND!B:B,LEGEND!I:I))</f>
        <v>https://milwaukee-media-images.s3.amazonaws.com/hi/49565625--Hero_1.jpg</v>
      </c>
      <c r="V3275" s="51" t="s">
        <v>17806</v>
      </c>
      <c r="W3275" s="63" t="s">
        <v>2678</v>
      </c>
      <c r="X3275" s="64">
        <v>75</v>
      </c>
      <c r="Y3275" s="64">
        <v>100</v>
      </c>
      <c r="Z3275" s="64">
        <v>60</v>
      </c>
      <c r="AA3275" s="84">
        <v>0.104</v>
      </c>
      <c r="AB3275" s="85">
        <v>1</v>
      </c>
      <c r="AC3275" s="85">
        <v>1</v>
      </c>
    </row>
    <row r="3276" spans="1:29" ht="25.5">
      <c r="A3276" s="1"/>
      <c r="B3276" s="6" t="s">
        <v>8777</v>
      </c>
      <c r="C3276" s="6" t="s">
        <v>8778</v>
      </c>
      <c r="D3276" s="6" t="s">
        <v>8779</v>
      </c>
      <c r="E3276" s="49" t="s">
        <v>17791</v>
      </c>
      <c r="F3276" s="6" t="s">
        <v>8867</v>
      </c>
      <c r="G3276" s="6" t="s">
        <v>60</v>
      </c>
      <c r="H3276" s="6" t="s">
        <v>60</v>
      </c>
      <c r="I3276" s="60" t="s">
        <v>17807</v>
      </c>
      <c r="J3276" s="49" t="s">
        <v>17808</v>
      </c>
      <c r="K3276" s="6" t="s">
        <v>17809</v>
      </c>
      <c r="L3276" s="29">
        <f>IF($J$6="с учетом НДС",VLOOKUP(I3276,LEGEND!B:E,4,0)*(1-M3276),VLOOKUP(I3276,LEGEND!B:E,4,0)*(1-M3276)/1.2)</f>
        <v>1960</v>
      </c>
      <c r="M3276" s="57">
        <f>IF(AND(B3276&lt;&gt;"1_Электроинструмент",B3276&lt;&gt;"2_Садовая техника"),$J$5,IF($J$4&lt;=20%,$J$4,IFERROR(VLOOKUP(S3276,LEGEND!$L$2:$M$5,2,FALSE),$J$4)))</f>
        <v>0</v>
      </c>
      <c r="N3276" s="48" t="s">
        <v>60</v>
      </c>
      <c r="O3276" s="6" t="s">
        <v>60</v>
      </c>
      <c r="P3276" s="49" t="s">
        <v>66</v>
      </c>
      <c r="Q3276" s="49" t="s">
        <v>67</v>
      </c>
      <c r="R3276" s="6" t="s">
        <v>60</v>
      </c>
      <c r="S3276" s="49" t="s">
        <v>60</v>
      </c>
      <c r="T3276" s="73" t="str">
        <f>IF(_xlfn.XLOOKUP(I3276,LEGEND!B:B,LEGEND!H:H)&lt;&gt;"-",HYPERLINK(_xlfn.XLOOKUP(I3276,LEGEND!B:B,LEGEND!H:H),"link"),_xlfn.XLOOKUP(I3276,LEGEND!B:B,LEGEND!H:H))</f>
        <v>-</v>
      </c>
      <c r="U3276" s="73" t="str">
        <f>HYPERLINK(_xlfn.XLOOKUP(I3276,LEGEND!B:B,LEGEND!I:I))</f>
        <v>https://milwaukee-media-images.s3.amazonaws.com/hi/49565630--Hero_1.jpg</v>
      </c>
      <c r="V3276" s="51" t="s">
        <v>17810</v>
      </c>
      <c r="W3276" s="63" t="s">
        <v>2678</v>
      </c>
      <c r="X3276" s="64">
        <v>75</v>
      </c>
      <c r="Y3276" s="64">
        <v>100</v>
      </c>
      <c r="Z3276" s="64">
        <v>70</v>
      </c>
      <c r="AA3276" s="84">
        <v>0.13200000000000001</v>
      </c>
      <c r="AB3276" s="85">
        <v>1</v>
      </c>
      <c r="AC3276" s="85">
        <v>1</v>
      </c>
    </row>
    <row r="3277" spans="1:29" ht="25.5">
      <c r="A3277" s="1"/>
      <c r="B3277" s="6" t="s">
        <v>8777</v>
      </c>
      <c r="C3277" s="6" t="s">
        <v>8778</v>
      </c>
      <c r="D3277" s="6" t="s">
        <v>8779</v>
      </c>
      <c r="E3277" s="49" t="s">
        <v>17791</v>
      </c>
      <c r="F3277" s="6" t="s">
        <v>8867</v>
      </c>
      <c r="G3277" s="6" t="s">
        <v>60</v>
      </c>
      <c r="H3277" s="6" t="s">
        <v>60</v>
      </c>
      <c r="I3277" s="60" t="s">
        <v>17811</v>
      </c>
      <c r="J3277" s="49" t="s">
        <v>17812</v>
      </c>
      <c r="K3277" s="6" t="s">
        <v>17813</v>
      </c>
      <c r="L3277" s="29">
        <f>IF($J$6="с учетом НДС",VLOOKUP(I3277,LEGEND!B:E,4,0)*(1-M3277),VLOOKUP(I3277,LEGEND!B:E,4,0)*(1-M3277)/1.2)</f>
        <v>2280</v>
      </c>
      <c r="M3277" s="57">
        <f>IF(AND(B3277&lt;&gt;"1_Электроинструмент",B3277&lt;&gt;"2_Садовая техника"),$J$5,IF($J$4&lt;=20%,$J$4,IFERROR(VLOOKUP(S3277,LEGEND!$L$2:$M$5,2,FALSE),$J$4)))</f>
        <v>0</v>
      </c>
      <c r="N3277" s="48" t="s">
        <v>60</v>
      </c>
      <c r="O3277" s="6" t="s">
        <v>60</v>
      </c>
      <c r="P3277" s="49" t="s">
        <v>66</v>
      </c>
      <c r="Q3277" s="49" t="s">
        <v>67</v>
      </c>
      <c r="R3277" s="6" t="s">
        <v>60</v>
      </c>
      <c r="S3277" s="49" t="s">
        <v>60</v>
      </c>
      <c r="T3277" s="73" t="str">
        <f>IF(_xlfn.XLOOKUP(I3277,LEGEND!B:B,LEGEND!H:H)&lt;&gt;"-",HYPERLINK(_xlfn.XLOOKUP(I3277,LEGEND!B:B,LEGEND!H:H),"link"),_xlfn.XLOOKUP(I3277,LEGEND!B:B,LEGEND!H:H))</f>
        <v>-</v>
      </c>
      <c r="U3277" s="73" t="str">
        <f>HYPERLINK(_xlfn.XLOOKUP(I3277,LEGEND!B:B,LEGEND!I:I))</f>
        <v>https://milwaukee-media-images.s3.amazonaws.com/hi/49565640--Hero_1.jpg</v>
      </c>
      <c r="V3277" s="51" t="s">
        <v>17814</v>
      </c>
      <c r="W3277" s="63" t="s">
        <v>2678</v>
      </c>
      <c r="X3277" s="64">
        <v>75</v>
      </c>
      <c r="Y3277" s="64">
        <v>100</v>
      </c>
      <c r="Z3277" s="64">
        <v>75</v>
      </c>
      <c r="AA3277" s="84">
        <v>0.13700000000000001</v>
      </c>
      <c r="AB3277" s="85">
        <v>1</v>
      </c>
      <c r="AC3277" s="85">
        <v>1</v>
      </c>
    </row>
    <row r="3278" spans="1:29" ht="25.5">
      <c r="A3278" s="1"/>
      <c r="B3278" s="6" t="s">
        <v>8777</v>
      </c>
      <c r="C3278" s="6" t="s">
        <v>8778</v>
      </c>
      <c r="D3278" s="6" t="s">
        <v>8779</v>
      </c>
      <c r="E3278" s="49" t="s">
        <v>17791</v>
      </c>
      <c r="F3278" s="6" t="s">
        <v>8867</v>
      </c>
      <c r="G3278" s="6" t="s">
        <v>60</v>
      </c>
      <c r="H3278" s="6" t="s">
        <v>60</v>
      </c>
      <c r="I3278" s="60" t="s">
        <v>17815</v>
      </c>
      <c r="J3278" s="49" t="s">
        <v>17816</v>
      </c>
      <c r="K3278" s="6" t="s">
        <v>17817</v>
      </c>
      <c r="L3278" s="29">
        <f>IF($J$6="с учетом НДС",VLOOKUP(I3278,LEGEND!B:E,4,0)*(1-M3278),VLOOKUP(I3278,LEGEND!B:E,4,0)*(1-M3278)/1.2)</f>
        <v>2280</v>
      </c>
      <c r="M3278" s="57">
        <f>IF(AND(B3278&lt;&gt;"1_Электроинструмент",B3278&lt;&gt;"2_Садовая техника"),$J$5,IF($J$4&lt;=20%,$J$4,IFERROR(VLOOKUP(S3278,LEGEND!$L$2:$M$5,2,FALSE),$J$4)))</f>
        <v>0</v>
      </c>
      <c r="N3278" s="48" t="s">
        <v>60</v>
      </c>
      <c r="O3278" s="6" t="s">
        <v>60</v>
      </c>
      <c r="P3278" s="49" t="s">
        <v>66</v>
      </c>
      <c r="Q3278" s="49" t="s">
        <v>67</v>
      </c>
      <c r="R3278" s="6" t="s">
        <v>60</v>
      </c>
      <c r="S3278" s="49" t="s">
        <v>60</v>
      </c>
      <c r="T3278" s="73" t="str">
        <f>IF(_xlfn.XLOOKUP(I3278,LEGEND!B:B,LEGEND!H:H)&lt;&gt;"-",HYPERLINK(_xlfn.XLOOKUP(I3278,LEGEND!B:B,LEGEND!H:H),"link"),_xlfn.XLOOKUP(I3278,LEGEND!B:B,LEGEND!H:H))</f>
        <v>-</v>
      </c>
      <c r="U3278" s="73" t="str">
        <f>HYPERLINK(_xlfn.XLOOKUP(I3278,LEGEND!B:B,LEGEND!I:I))</f>
        <v>https://milwaukee-media-images.s3.amazonaws.com/hi/49565645--Hero_1.jpg</v>
      </c>
      <c r="V3278" s="51" t="s">
        <v>17818</v>
      </c>
      <c r="W3278" s="63" t="s">
        <v>2678</v>
      </c>
      <c r="X3278" s="64">
        <v>75</v>
      </c>
      <c r="Y3278" s="64">
        <v>100</v>
      </c>
      <c r="Z3278" s="64">
        <v>75</v>
      </c>
      <c r="AA3278" s="84">
        <v>0.183</v>
      </c>
      <c r="AB3278" s="85">
        <v>1</v>
      </c>
      <c r="AC3278" s="85">
        <v>1</v>
      </c>
    </row>
    <row r="3279" spans="1:29" ht="25.5">
      <c r="A3279" s="1"/>
      <c r="B3279" s="6" t="s">
        <v>8777</v>
      </c>
      <c r="C3279" s="6" t="s">
        <v>8778</v>
      </c>
      <c r="D3279" s="6" t="s">
        <v>8779</v>
      </c>
      <c r="E3279" s="49" t="s">
        <v>17791</v>
      </c>
      <c r="F3279" s="6" t="s">
        <v>8867</v>
      </c>
      <c r="G3279" s="6" t="s">
        <v>60</v>
      </c>
      <c r="H3279" s="6" t="s">
        <v>60</v>
      </c>
      <c r="I3279" s="60" t="s">
        <v>17819</v>
      </c>
      <c r="J3279" s="49" t="s">
        <v>17820</v>
      </c>
      <c r="K3279" s="6" t="s">
        <v>17821</v>
      </c>
      <c r="L3279" s="29">
        <f>IF($J$6="с учетом НДС",VLOOKUP(I3279,LEGEND!B:E,4,0)*(1-M3279),VLOOKUP(I3279,LEGEND!B:E,4,0)*(1-M3279)/1.2)</f>
        <v>2890</v>
      </c>
      <c r="M3279" s="57">
        <f>IF(AND(B3279&lt;&gt;"1_Электроинструмент",B3279&lt;&gt;"2_Садовая техника"),$J$5,IF($J$4&lt;=20%,$J$4,IFERROR(VLOOKUP(S3279,LEGEND!$L$2:$M$5,2,FALSE),$J$4)))</f>
        <v>0</v>
      </c>
      <c r="N3279" s="48" t="s">
        <v>60</v>
      </c>
      <c r="O3279" s="6" t="s">
        <v>60</v>
      </c>
      <c r="P3279" s="49" t="s">
        <v>66</v>
      </c>
      <c r="Q3279" s="49" t="s">
        <v>67</v>
      </c>
      <c r="R3279" s="6" t="s">
        <v>60</v>
      </c>
      <c r="S3279" s="49" t="s">
        <v>60</v>
      </c>
      <c r="T3279" s="73" t="str">
        <f>IF(_xlfn.XLOOKUP(I3279,LEGEND!B:B,LEGEND!H:H)&lt;&gt;"-",HYPERLINK(_xlfn.XLOOKUP(I3279,LEGEND!B:B,LEGEND!H:H),"link"),_xlfn.XLOOKUP(I3279,LEGEND!B:B,LEGEND!H:H))</f>
        <v>-</v>
      </c>
      <c r="U3279" s="73" t="str">
        <f>HYPERLINK(_xlfn.XLOOKUP(I3279,LEGEND!B:B,LEGEND!I:I))</f>
        <v>https://milwaukee-media-images.s3.amazonaws.com/hi/49565664--Hero_1.jpg</v>
      </c>
      <c r="V3279" s="51" t="s">
        <v>17822</v>
      </c>
      <c r="W3279" s="63" t="s">
        <v>2678</v>
      </c>
      <c r="X3279" s="64">
        <v>100</v>
      </c>
      <c r="Y3279" s="64">
        <v>122</v>
      </c>
      <c r="Z3279" s="64">
        <v>50</v>
      </c>
      <c r="AA3279" s="84">
        <v>0.20200000000000001</v>
      </c>
      <c r="AB3279" s="85">
        <v>1</v>
      </c>
      <c r="AC3279" s="85">
        <v>1</v>
      </c>
    </row>
    <row r="3280" spans="1:29" ht="25.5">
      <c r="A3280" s="1"/>
      <c r="B3280" s="6" t="s">
        <v>8777</v>
      </c>
      <c r="C3280" s="6" t="s">
        <v>8778</v>
      </c>
      <c r="D3280" s="6" t="s">
        <v>8779</v>
      </c>
      <c r="E3280" s="49" t="s">
        <v>8816</v>
      </c>
      <c r="F3280" s="6" t="s">
        <v>60</v>
      </c>
      <c r="G3280" s="6" t="s">
        <v>60</v>
      </c>
      <c r="H3280" s="6" t="s">
        <v>60</v>
      </c>
      <c r="I3280" s="60" t="s">
        <v>17823</v>
      </c>
      <c r="J3280" s="49" t="s">
        <v>17824</v>
      </c>
      <c r="K3280" s="6" t="s">
        <v>17825</v>
      </c>
      <c r="L3280" s="29">
        <f>IF($J$6="с учетом НДС",VLOOKUP(I3280,LEGEND!B:E,4,0)*(1-M3280),VLOOKUP(I3280,LEGEND!B:E,4,0)*(1-M3280)/1.2)</f>
        <v>2010</v>
      </c>
      <c r="M3280" s="57">
        <f>IF(AND(B3280&lt;&gt;"1_Электроинструмент",B3280&lt;&gt;"2_Садовая техника"),$J$5,IF($J$4&lt;=20%,$J$4,IFERROR(VLOOKUP(S3280,LEGEND!$L$2:$M$5,2,FALSE),$J$4)))</f>
        <v>0</v>
      </c>
      <c r="N3280" s="48" t="s">
        <v>60</v>
      </c>
      <c r="O3280" s="6" t="s">
        <v>60</v>
      </c>
      <c r="P3280" s="49" t="s">
        <v>66</v>
      </c>
      <c r="Q3280" s="49" t="s">
        <v>67</v>
      </c>
      <c r="R3280" s="6" t="s">
        <v>60</v>
      </c>
      <c r="S3280" s="49" t="s">
        <v>60</v>
      </c>
      <c r="T3280" s="73" t="str">
        <f>IF(_xlfn.XLOOKUP(I3280,LEGEND!B:B,LEGEND!H:H)&lt;&gt;"-",HYPERLINK(_xlfn.XLOOKUP(I3280,LEGEND!B:B,LEGEND!H:H),"link"),_xlfn.XLOOKUP(I3280,LEGEND!B:B,LEGEND!H:H))</f>
        <v>link</v>
      </c>
      <c r="U3280" s="73" t="str">
        <f>HYPERLINK(_xlfn.XLOOKUP(I3280,LEGEND!B:B,LEGEND!I:I))</f>
        <v>https://milwaukee-media-images.s3.amazonaws.com/hi/4932451185--Hero_1.jpg</v>
      </c>
      <c r="V3280" s="51" t="s">
        <v>17826</v>
      </c>
      <c r="W3280" s="63" t="s">
        <v>71</v>
      </c>
      <c r="X3280" s="64">
        <v>52</v>
      </c>
      <c r="Y3280" s="64">
        <v>143</v>
      </c>
      <c r="Z3280" s="64">
        <v>165</v>
      </c>
      <c r="AA3280" s="84">
        <v>0.36299999999999999</v>
      </c>
      <c r="AB3280" s="85">
        <v>1</v>
      </c>
      <c r="AC3280" s="85">
        <v>1</v>
      </c>
    </row>
    <row r="3281" spans="1:29" ht="25.5">
      <c r="A3281" s="1"/>
      <c r="B3281" s="6" t="s">
        <v>8777</v>
      </c>
      <c r="C3281" s="6" t="s">
        <v>8778</v>
      </c>
      <c r="D3281" s="6" t="s">
        <v>8779</v>
      </c>
      <c r="E3281" s="49" t="s">
        <v>8816</v>
      </c>
      <c r="F3281" s="6" t="s">
        <v>60</v>
      </c>
      <c r="G3281" s="6" t="s">
        <v>60</v>
      </c>
      <c r="H3281" s="6" t="s">
        <v>60</v>
      </c>
      <c r="I3281" s="60" t="s">
        <v>17827</v>
      </c>
      <c r="J3281" s="49" t="s">
        <v>17828</v>
      </c>
      <c r="K3281" s="6" t="s">
        <v>17829</v>
      </c>
      <c r="L3281" s="29">
        <f>IF($J$6="с учетом НДС",VLOOKUP(I3281,LEGEND!B:E,4,0)*(1-M3281),VLOOKUP(I3281,LEGEND!B:E,4,0)*(1-M3281)/1.2)</f>
        <v>3090</v>
      </c>
      <c r="M3281" s="57">
        <f>IF(AND(B3281&lt;&gt;"1_Электроинструмент",B3281&lt;&gt;"2_Садовая техника"),$J$5,IF($J$4&lt;=20%,$J$4,IFERROR(VLOOKUP(S3281,LEGEND!$L$2:$M$5,2,FALSE),$J$4)))</f>
        <v>0</v>
      </c>
      <c r="N3281" s="48" t="s">
        <v>60</v>
      </c>
      <c r="O3281" s="6" t="s">
        <v>60</v>
      </c>
      <c r="P3281" s="49" t="s">
        <v>66</v>
      </c>
      <c r="Q3281" s="49" t="s">
        <v>67</v>
      </c>
      <c r="R3281" s="6" t="s">
        <v>60</v>
      </c>
      <c r="S3281" s="49" t="s">
        <v>60</v>
      </c>
      <c r="T3281" s="73" t="str">
        <f>IF(_xlfn.XLOOKUP(I3281,LEGEND!B:B,LEGEND!H:H)&lt;&gt;"-",HYPERLINK(_xlfn.XLOOKUP(I3281,LEGEND!B:B,LEGEND!H:H),"link"),_xlfn.XLOOKUP(I3281,LEGEND!B:B,LEGEND!H:H))</f>
        <v>link</v>
      </c>
      <c r="U3281" s="73" t="str">
        <f>HYPERLINK(_xlfn.XLOOKUP(I3281,LEGEND!B:B,LEGEND!I:I))</f>
        <v>https://milwaukee-media-images.s3.amazonaws.com/hi/4932451186--Hero_1.jpg</v>
      </c>
      <c r="V3281" s="51" t="s">
        <v>17830</v>
      </c>
      <c r="W3281" s="63" t="s">
        <v>71</v>
      </c>
      <c r="X3281" s="64">
        <v>35</v>
      </c>
      <c r="Y3281" s="64">
        <v>143</v>
      </c>
      <c r="Z3281" s="64">
        <v>165</v>
      </c>
      <c r="AA3281" s="84">
        <v>0.48499999999999999</v>
      </c>
      <c r="AB3281" s="85">
        <v>1</v>
      </c>
      <c r="AC3281" s="85">
        <v>1</v>
      </c>
    </row>
    <row r="3282" spans="1:29" ht="25.5">
      <c r="A3282" s="1"/>
      <c r="B3282" s="6" t="s">
        <v>8777</v>
      </c>
      <c r="C3282" s="6" t="s">
        <v>8778</v>
      </c>
      <c r="D3282" s="6" t="s">
        <v>8779</v>
      </c>
      <c r="E3282" s="49" t="s">
        <v>8816</v>
      </c>
      <c r="F3282" s="6" t="s">
        <v>60</v>
      </c>
      <c r="G3282" s="6" t="s">
        <v>60</v>
      </c>
      <c r="H3282" s="6" t="s">
        <v>60</v>
      </c>
      <c r="I3282" s="60" t="s">
        <v>17831</v>
      </c>
      <c r="J3282" s="49" t="s">
        <v>17832</v>
      </c>
      <c r="K3282" s="6" t="s">
        <v>17833</v>
      </c>
      <c r="L3282" s="29">
        <f>IF($J$6="с учетом НДС",VLOOKUP(I3282,LEGEND!B:E,4,0)*(1-M3282),VLOOKUP(I3282,LEGEND!B:E,4,0)*(1-M3282)/1.2)</f>
        <v>5800</v>
      </c>
      <c r="M3282" s="57">
        <f>IF(AND(B3282&lt;&gt;"1_Электроинструмент",B3282&lt;&gt;"2_Садовая техника"),$J$5,IF($J$4&lt;=20%,$J$4,IFERROR(VLOOKUP(S3282,LEGEND!$L$2:$M$5,2,FALSE),$J$4)))</f>
        <v>0</v>
      </c>
      <c r="N3282" s="48" t="s">
        <v>60</v>
      </c>
      <c r="O3282" s="6" t="s">
        <v>60</v>
      </c>
      <c r="P3282" s="49" t="s">
        <v>66</v>
      </c>
      <c r="Q3282" s="49" t="s">
        <v>473</v>
      </c>
      <c r="R3282" s="6" t="s">
        <v>60</v>
      </c>
      <c r="S3282" s="49" t="s">
        <v>60</v>
      </c>
      <c r="T3282" s="73" t="str">
        <f>IF(_xlfn.XLOOKUP(I3282,LEGEND!B:B,LEGEND!H:H)&lt;&gt;"-",HYPERLINK(_xlfn.XLOOKUP(I3282,LEGEND!B:B,LEGEND!H:H),"link"),_xlfn.XLOOKUP(I3282,LEGEND!B:B,LEGEND!H:H))</f>
        <v>link</v>
      </c>
      <c r="U3282" s="73" t="str">
        <f>HYPERLINK(_xlfn.XLOOKUP(I3282,LEGEND!B:B,LEGEND!I:I))</f>
        <v>https://milwaukee-media-images.s3.amazonaws.com/hi/4932430080--Hero_1.jpg</v>
      </c>
      <c r="V3282" s="51" t="s">
        <v>17834</v>
      </c>
      <c r="W3282" s="63" t="s">
        <v>71</v>
      </c>
      <c r="X3282" s="64">
        <v>160</v>
      </c>
      <c r="Y3282" s="64">
        <v>145</v>
      </c>
      <c r="Z3282" s="64">
        <v>35</v>
      </c>
      <c r="AA3282" s="84">
        <v>0.38800000000000001</v>
      </c>
      <c r="AB3282" s="85">
        <v>1</v>
      </c>
      <c r="AC3282" s="85">
        <v>1</v>
      </c>
    </row>
    <row r="3283" spans="1:29" ht="25.5">
      <c r="A3283" s="1"/>
      <c r="B3283" s="6" t="s">
        <v>8777</v>
      </c>
      <c r="C3283" s="6" t="s">
        <v>8778</v>
      </c>
      <c r="D3283" s="6" t="s">
        <v>8779</v>
      </c>
      <c r="E3283" s="49" t="s">
        <v>8816</v>
      </c>
      <c r="F3283" s="6" t="s">
        <v>60</v>
      </c>
      <c r="G3283" s="6" t="s">
        <v>60</v>
      </c>
      <c r="H3283" s="6" t="s">
        <v>60</v>
      </c>
      <c r="I3283" s="60" t="s">
        <v>17835</v>
      </c>
      <c r="J3283" s="49" t="s">
        <v>17836</v>
      </c>
      <c r="K3283" s="6" t="s">
        <v>17837</v>
      </c>
      <c r="L3283" s="29">
        <f>IF($J$6="с учетом НДС",VLOOKUP(I3283,LEGEND!B:E,4,0)*(1-M3283),VLOOKUP(I3283,LEGEND!B:E,4,0)*(1-M3283)/1.2)</f>
        <v>6900</v>
      </c>
      <c r="M3283" s="57">
        <f>IF(AND(B3283&lt;&gt;"1_Электроинструмент",B3283&lt;&gt;"2_Садовая техника"),$J$5,IF($J$4&lt;=20%,$J$4,IFERROR(VLOOKUP(S3283,LEGEND!$L$2:$M$5,2,FALSE),$J$4)))</f>
        <v>0</v>
      </c>
      <c r="N3283" s="48" t="s">
        <v>60</v>
      </c>
      <c r="O3283" s="6" t="s">
        <v>60</v>
      </c>
      <c r="P3283" s="49" t="s">
        <v>66</v>
      </c>
      <c r="Q3283" s="49" t="s">
        <v>473</v>
      </c>
      <c r="R3283" s="6" t="s">
        <v>60</v>
      </c>
      <c r="S3283" s="49" t="s">
        <v>60</v>
      </c>
      <c r="T3283" s="73" t="str">
        <f>IF(_xlfn.XLOOKUP(I3283,LEGEND!B:B,LEGEND!H:H)&lt;&gt;"-",HYPERLINK(_xlfn.XLOOKUP(I3283,LEGEND!B:B,LEGEND!H:H),"link"),_xlfn.XLOOKUP(I3283,LEGEND!B:B,LEGEND!H:H))</f>
        <v>link</v>
      </c>
      <c r="U3283" s="73" t="str">
        <f>HYPERLINK(_xlfn.XLOOKUP(I3283,LEGEND!B:B,LEGEND!I:I))</f>
        <v>https://milwaukee-media-images.s3.amazonaws.com/hi/4932451187--Hero_1.jpg</v>
      </c>
      <c r="V3283" s="51" t="s">
        <v>17838</v>
      </c>
      <c r="W3283" s="63" t="s">
        <v>71</v>
      </c>
      <c r="X3283" s="64">
        <v>55</v>
      </c>
      <c r="Y3283" s="64">
        <v>145</v>
      </c>
      <c r="Z3283" s="64">
        <v>161</v>
      </c>
      <c r="AA3283" s="84">
        <v>0.59199999999999997</v>
      </c>
      <c r="AB3283" s="85">
        <v>1</v>
      </c>
      <c r="AC3283" s="85">
        <v>1</v>
      </c>
    </row>
    <row r="3284" spans="1:29" ht="25.5">
      <c r="A3284" s="1"/>
      <c r="B3284" s="6" t="s">
        <v>8777</v>
      </c>
      <c r="C3284" s="6" t="s">
        <v>8778</v>
      </c>
      <c r="D3284" s="6" t="s">
        <v>8779</v>
      </c>
      <c r="E3284" s="49" t="s">
        <v>8816</v>
      </c>
      <c r="F3284" s="6" t="s">
        <v>60</v>
      </c>
      <c r="G3284" s="6" t="s">
        <v>60</v>
      </c>
      <c r="H3284" s="6" t="s">
        <v>60</v>
      </c>
      <c r="I3284" s="60" t="s">
        <v>17839</v>
      </c>
      <c r="J3284" s="49" t="s">
        <v>17840</v>
      </c>
      <c r="K3284" s="6" t="s">
        <v>17841</v>
      </c>
      <c r="L3284" s="29">
        <f>IF($J$6="с учетом НДС",VLOOKUP(I3284,LEGEND!B:E,4,0)*(1-M3284),VLOOKUP(I3284,LEGEND!B:E,4,0)*(1-M3284)/1.2)</f>
        <v>7100</v>
      </c>
      <c r="M3284" s="57">
        <f>IF(AND(B3284&lt;&gt;"1_Электроинструмент",B3284&lt;&gt;"2_Садовая техника"),$J$5,IF($J$4&lt;=20%,$J$4,IFERROR(VLOOKUP(S3284,LEGEND!$L$2:$M$5,2,FALSE),$J$4)))</f>
        <v>0</v>
      </c>
      <c r="N3284" s="48" t="s">
        <v>60</v>
      </c>
      <c r="O3284" s="6" t="s">
        <v>60</v>
      </c>
      <c r="P3284" s="49" t="s">
        <v>66</v>
      </c>
      <c r="Q3284" s="49" t="s">
        <v>67</v>
      </c>
      <c r="R3284" s="6" t="s">
        <v>60</v>
      </c>
      <c r="S3284" s="49" t="s">
        <v>60</v>
      </c>
      <c r="T3284" s="73" t="str">
        <f>IF(_xlfn.XLOOKUP(I3284,LEGEND!B:B,LEGEND!H:H)&lt;&gt;"-",HYPERLINK(_xlfn.XLOOKUP(I3284,LEGEND!B:B,LEGEND!H:H),"link"),_xlfn.XLOOKUP(I3284,LEGEND!B:B,LEGEND!H:H))</f>
        <v>link</v>
      </c>
      <c r="U3284" s="73" t="str">
        <f>HYPERLINK(_xlfn.XLOOKUP(I3284,LEGEND!B:B,LEGEND!I:I))</f>
        <v>https://milwaukee-media-images.s3.amazonaws.com/hi/4932430081--Hero_1.jpg</v>
      </c>
      <c r="V3284" s="51" t="s">
        <v>17842</v>
      </c>
      <c r="W3284" s="63" t="s">
        <v>71</v>
      </c>
      <c r="X3284" s="64">
        <v>35</v>
      </c>
      <c r="Y3284" s="64">
        <v>145</v>
      </c>
      <c r="Z3284" s="64">
        <v>165</v>
      </c>
      <c r="AA3284" s="84">
        <v>0.49199999999999999</v>
      </c>
      <c r="AB3284" s="85">
        <v>1</v>
      </c>
      <c r="AC3284" s="85">
        <v>1</v>
      </c>
    </row>
    <row r="3285" spans="1:29" ht="25.5">
      <c r="A3285" s="1"/>
      <c r="B3285" s="6" t="s">
        <v>8777</v>
      </c>
      <c r="C3285" s="6" t="s">
        <v>8778</v>
      </c>
      <c r="D3285" s="6" t="s">
        <v>8779</v>
      </c>
      <c r="E3285" s="49" t="s">
        <v>8816</v>
      </c>
      <c r="F3285" s="6" t="s">
        <v>60</v>
      </c>
      <c r="G3285" s="6" t="s">
        <v>60</v>
      </c>
      <c r="H3285" s="6" t="s">
        <v>60</v>
      </c>
      <c r="I3285" s="60" t="s">
        <v>9064</v>
      </c>
      <c r="J3285" s="49" t="s">
        <v>9065</v>
      </c>
      <c r="K3285" s="6" t="s">
        <v>9066</v>
      </c>
      <c r="L3285" s="29">
        <f>IF($J$6="с учетом НДС",VLOOKUP(I3285,LEGEND!B:E,4,0)*(1-M3285),VLOOKUP(I3285,LEGEND!B:E,4,0)*(1-M3285)/1.2)</f>
        <v>7300</v>
      </c>
      <c r="M3285" s="57">
        <f>IF(AND(B3285&lt;&gt;"1_Электроинструмент",B3285&lt;&gt;"2_Садовая техника"),$J$5,IF($J$4&lt;=20%,$J$4,IFERROR(VLOOKUP(S3285,LEGEND!$L$2:$M$5,2,FALSE),$J$4)))</f>
        <v>0</v>
      </c>
      <c r="N3285" s="48" t="s">
        <v>60</v>
      </c>
      <c r="O3285" s="6" t="s">
        <v>42</v>
      </c>
      <c r="P3285" s="49" t="s">
        <v>66</v>
      </c>
      <c r="Q3285" s="49" t="s">
        <v>473</v>
      </c>
      <c r="R3285" s="6" t="s">
        <v>60</v>
      </c>
      <c r="S3285" s="49" t="s">
        <v>60</v>
      </c>
      <c r="T3285" s="73" t="str">
        <f>IF(_xlfn.XLOOKUP(I3285,LEGEND!B:B,LEGEND!H:H)&lt;&gt;"-",HYPERLINK(_xlfn.XLOOKUP(I3285,LEGEND!B:B,LEGEND!H:H),"link"),_xlfn.XLOOKUP(I3285,LEGEND!B:B,LEGEND!H:H))</f>
        <v>link</v>
      </c>
      <c r="U3285" s="73" t="str">
        <f>HYPERLINK(_xlfn.XLOOKUP(I3285,LEGEND!B:B,LEGEND!I:I))</f>
        <v>-</v>
      </c>
      <c r="V3285" s="51" t="s">
        <v>9067</v>
      </c>
      <c r="W3285" s="63" t="s">
        <v>71</v>
      </c>
      <c r="X3285" s="64">
        <v>143</v>
      </c>
      <c r="Y3285" s="64">
        <v>170</v>
      </c>
      <c r="Z3285" s="64">
        <v>34</v>
      </c>
      <c r="AA3285" s="84">
        <v>0.51</v>
      </c>
      <c r="AB3285" s="85">
        <v>1</v>
      </c>
      <c r="AC3285" s="85">
        <v>1</v>
      </c>
    </row>
    <row r="3286" spans="1:29" ht="25.5">
      <c r="A3286" s="1"/>
      <c r="B3286" s="6" t="s">
        <v>8777</v>
      </c>
      <c r="C3286" s="6" t="s">
        <v>8778</v>
      </c>
      <c r="D3286" s="6" t="s">
        <v>8779</v>
      </c>
      <c r="E3286" s="49" t="s">
        <v>8816</v>
      </c>
      <c r="F3286" s="6" t="s">
        <v>60</v>
      </c>
      <c r="G3286" s="6" t="s">
        <v>60</v>
      </c>
      <c r="H3286" s="6" t="s">
        <v>60</v>
      </c>
      <c r="I3286" s="60" t="s">
        <v>9072</v>
      </c>
      <c r="J3286" s="49" t="s">
        <v>9073</v>
      </c>
      <c r="K3286" s="6" t="s">
        <v>9074</v>
      </c>
      <c r="L3286" s="29">
        <f>IF($J$6="с учетом НДС",VLOOKUP(I3286,LEGEND!B:E,4,0)*(1-M3286),VLOOKUP(I3286,LEGEND!B:E,4,0)*(1-M3286)/1.2)</f>
        <v>10100</v>
      </c>
      <c r="M3286" s="57">
        <f>IF(AND(B3286&lt;&gt;"1_Электроинструмент",B3286&lt;&gt;"2_Садовая техника"),$J$5,IF($J$4&lt;=20%,$J$4,IFERROR(VLOOKUP(S3286,LEGEND!$L$2:$M$5,2,FALSE),$J$4)))</f>
        <v>0</v>
      </c>
      <c r="N3286" s="48" t="s">
        <v>60</v>
      </c>
      <c r="O3286" s="6" t="s">
        <v>42</v>
      </c>
      <c r="P3286" s="49" t="s">
        <v>66</v>
      </c>
      <c r="Q3286" s="49" t="s">
        <v>473</v>
      </c>
      <c r="R3286" s="6" t="s">
        <v>60</v>
      </c>
      <c r="S3286" s="49" t="s">
        <v>60</v>
      </c>
      <c r="T3286" s="73" t="str">
        <f>IF(_xlfn.XLOOKUP(I3286,LEGEND!B:B,LEGEND!H:H)&lt;&gt;"-",HYPERLINK(_xlfn.XLOOKUP(I3286,LEGEND!B:B,LEGEND!H:H),"link"),_xlfn.XLOOKUP(I3286,LEGEND!B:B,LEGEND!H:H))</f>
        <v>link</v>
      </c>
      <c r="U3286" s="73" t="str">
        <f>HYPERLINK(_xlfn.XLOOKUP(I3286,LEGEND!B:B,LEGEND!I:I))</f>
        <v>https://milwaukee-media-images.s3.amazonaws.com/hi/4932480219--Hero_1.jpg</v>
      </c>
      <c r="V3286" s="51" t="s">
        <v>9075</v>
      </c>
      <c r="W3286" s="63" t="s">
        <v>4469</v>
      </c>
      <c r="X3286" s="64">
        <v>135</v>
      </c>
      <c r="Y3286" s="64">
        <v>135</v>
      </c>
      <c r="Z3286" s="64">
        <v>100</v>
      </c>
      <c r="AA3286" s="84">
        <v>0.3</v>
      </c>
      <c r="AB3286" s="85">
        <v>1</v>
      </c>
      <c r="AC3286" s="85">
        <v>1</v>
      </c>
    </row>
    <row r="3287" spans="1:29" ht="25.5">
      <c r="A3287" s="1"/>
      <c r="B3287" s="6" t="s">
        <v>8777</v>
      </c>
      <c r="C3287" s="6" t="s">
        <v>8778</v>
      </c>
      <c r="D3287" s="6" t="s">
        <v>8779</v>
      </c>
      <c r="E3287" s="49" t="s">
        <v>8816</v>
      </c>
      <c r="F3287" s="6" t="s">
        <v>60</v>
      </c>
      <c r="G3287" s="6" t="s">
        <v>60</v>
      </c>
      <c r="H3287" s="6" t="s">
        <v>60</v>
      </c>
      <c r="I3287" s="60" t="s">
        <v>9068</v>
      </c>
      <c r="J3287" s="49" t="s">
        <v>9069</v>
      </c>
      <c r="K3287" s="6" t="s">
        <v>9070</v>
      </c>
      <c r="L3287" s="29">
        <f>IF($J$6="с учетом НДС",VLOOKUP(I3287,LEGEND!B:E,4,0)*(1-M3287),VLOOKUP(I3287,LEGEND!B:E,4,0)*(1-M3287)/1.2)</f>
        <v>10500</v>
      </c>
      <c r="M3287" s="57">
        <f>IF(AND(B3287&lt;&gt;"1_Электроинструмент",B3287&lt;&gt;"2_Садовая техника"),$J$5,IF($J$4&lt;=20%,$J$4,IFERROR(VLOOKUP(S3287,LEGEND!$L$2:$M$5,2,FALSE),$J$4)))</f>
        <v>0</v>
      </c>
      <c r="N3287" s="48" t="s">
        <v>60</v>
      </c>
      <c r="O3287" s="6" t="s">
        <v>42</v>
      </c>
      <c r="P3287" s="49" t="s">
        <v>66</v>
      </c>
      <c r="Q3287" s="49" t="s">
        <v>473</v>
      </c>
      <c r="R3287" s="6" t="s">
        <v>60</v>
      </c>
      <c r="S3287" s="49" t="s">
        <v>60</v>
      </c>
      <c r="T3287" s="73" t="str">
        <f>IF(_xlfn.XLOOKUP(I3287,LEGEND!B:B,LEGEND!H:H)&lt;&gt;"-",HYPERLINK(_xlfn.XLOOKUP(I3287,LEGEND!B:B,LEGEND!H:H),"link"),_xlfn.XLOOKUP(I3287,LEGEND!B:B,LEGEND!H:H))</f>
        <v>link</v>
      </c>
      <c r="U3287" s="73" t="str">
        <f>HYPERLINK(_xlfn.XLOOKUP(I3287,LEGEND!B:B,LEGEND!I:I))</f>
        <v>https://milwaukee-media-images.s3.amazonaws.com/hi/4932479094--Hero_1.jpg</v>
      </c>
      <c r="V3287" s="51" t="s">
        <v>9071</v>
      </c>
      <c r="W3287" s="63" t="s">
        <v>8785</v>
      </c>
      <c r="X3287" s="64">
        <v>164</v>
      </c>
      <c r="Y3287" s="64">
        <v>150</v>
      </c>
      <c r="Z3287" s="64">
        <v>34</v>
      </c>
      <c r="AA3287" s="84">
        <v>0.42</v>
      </c>
      <c r="AB3287" s="85">
        <v>1</v>
      </c>
      <c r="AC3287" s="85">
        <v>1</v>
      </c>
    </row>
    <row r="3288" spans="1:29" ht="25.5">
      <c r="A3288" s="1"/>
      <c r="B3288" s="6" t="s">
        <v>8777</v>
      </c>
      <c r="C3288" s="6" t="s">
        <v>8778</v>
      </c>
      <c r="D3288" s="6" t="s">
        <v>8779</v>
      </c>
      <c r="E3288" s="49" t="s">
        <v>8816</v>
      </c>
      <c r="F3288" s="6" t="s">
        <v>60</v>
      </c>
      <c r="G3288" s="6" t="s">
        <v>60</v>
      </c>
      <c r="H3288" s="6" t="s">
        <v>60</v>
      </c>
      <c r="I3288" s="60" t="s">
        <v>8817</v>
      </c>
      <c r="J3288" s="49" t="s">
        <v>8818</v>
      </c>
      <c r="K3288" s="6" t="s">
        <v>8819</v>
      </c>
      <c r="L3288" s="29">
        <f>IF($J$6="с учетом НДС",VLOOKUP(I3288,LEGEND!B:E,4,0)*(1-M3288),VLOOKUP(I3288,LEGEND!B:E,4,0)*(1-M3288)/1.2)</f>
        <v>16000</v>
      </c>
      <c r="M3288" s="57">
        <f>IF(AND(B3288&lt;&gt;"1_Электроинструмент",B3288&lt;&gt;"2_Садовая техника"),$J$5,IF($J$4&lt;=20%,$J$4,IFERROR(VLOOKUP(S3288,LEGEND!$L$2:$M$5,2,FALSE),$J$4)))</f>
        <v>0</v>
      </c>
      <c r="N3288" s="48" t="s">
        <v>60</v>
      </c>
      <c r="O3288" s="6" t="s">
        <v>60</v>
      </c>
      <c r="P3288" s="49" t="s">
        <v>582</v>
      </c>
      <c r="Q3288" s="49" t="s">
        <v>583</v>
      </c>
      <c r="R3288" s="6" t="s">
        <v>60</v>
      </c>
      <c r="S3288" s="49" t="s">
        <v>60</v>
      </c>
      <c r="T3288" s="73" t="str">
        <f>IF(_xlfn.XLOOKUP(I3288,LEGEND!B:B,LEGEND!H:H)&lt;&gt;"-",HYPERLINK(_xlfn.XLOOKUP(I3288,LEGEND!B:B,LEGEND!H:H),"link"),_xlfn.XLOOKUP(I3288,LEGEND!B:B,LEGEND!H:H))</f>
        <v>link</v>
      </c>
      <c r="U3288" s="73" t="str">
        <f>HYPERLINK(_xlfn.XLOOKUP(I3288,LEGEND!B:B,LEGEND!I:I))</f>
        <v>https://milwaukee-media-images.s3.amazonaws.com/hi/4932451188--Hero_1.jpg</v>
      </c>
      <c r="V3288" s="51" t="s">
        <v>8820</v>
      </c>
      <c r="W3288" s="63" t="s">
        <v>8785</v>
      </c>
      <c r="X3288" s="64">
        <v>30</v>
      </c>
      <c r="Y3288" s="64">
        <v>145</v>
      </c>
      <c r="Z3288" s="64">
        <v>160</v>
      </c>
      <c r="AA3288" s="84">
        <v>0.39900000000000002</v>
      </c>
      <c r="AB3288" s="85">
        <v>1</v>
      </c>
      <c r="AC3288" s="85">
        <v>1</v>
      </c>
    </row>
    <row r="3289" spans="1:29" ht="25.5">
      <c r="A3289" s="1"/>
      <c r="B3289" s="6" t="s">
        <v>8777</v>
      </c>
      <c r="C3289" s="6" t="s">
        <v>8778</v>
      </c>
      <c r="D3289" s="6" t="s">
        <v>9082</v>
      </c>
      <c r="E3289" s="49" t="s">
        <v>9226</v>
      </c>
      <c r="F3289" s="6" t="s">
        <v>60</v>
      </c>
      <c r="G3289" s="6" t="s">
        <v>60</v>
      </c>
      <c r="H3289" s="6" t="s">
        <v>60</v>
      </c>
      <c r="I3289" s="60" t="s">
        <v>9783</v>
      </c>
      <c r="J3289" s="49" t="s">
        <v>9784</v>
      </c>
      <c r="K3289" s="6" t="s">
        <v>9785</v>
      </c>
      <c r="L3289" s="29">
        <f>IF($J$6="с учетом НДС",VLOOKUP(I3289,LEGEND!B:E,4,0)*(1-M3289),VLOOKUP(I3289,LEGEND!B:E,4,0)*(1-M3289)/1.2)</f>
        <v>259</v>
      </c>
      <c r="M3289" s="57">
        <f>IF(AND(B3289&lt;&gt;"1_Электроинструмент",B3289&lt;&gt;"2_Садовая техника"),$J$5,IF($J$4&lt;=20%,$J$4,IFERROR(VLOOKUP(S3289,LEGEND!$L$2:$M$5,2,FALSE),$J$4)))</f>
        <v>0</v>
      </c>
      <c r="N3289" s="48" t="s">
        <v>60</v>
      </c>
      <c r="O3289" s="6" t="s">
        <v>42</v>
      </c>
      <c r="P3289" s="49" t="s">
        <v>66</v>
      </c>
      <c r="Q3289" s="49" t="s">
        <v>473</v>
      </c>
      <c r="R3289" s="6" t="s">
        <v>60</v>
      </c>
      <c r="S3289" s="49" t="s">
        <v>60</v>
      </c>
      <c r="T3289" s="73" t="str">
        <f>IF(_xlfn.XLOOKUP(I3289,LEGEND!B:B,LEGEND!H:H)&lt;&gt;"-",HYPERLINK(_xlfn.XLOOKUP(I3289,LEGEND!B:B,LEGEND!H:H),"link"),_xlfn.XLOOKUP(I3289,LEGEND!B:B,LEGEND!H:H))</f>
        <v>-</v>
      </c>
      <c r="U3289" s="73" t="str">
        <f>HYPERLINK(_xlfn.XLOOKUP(I3289,LEGEND!B:B,LEGEND!I:I))</f>
        <v>-</v>
      </c>
      <c r="V3289" s="51" t="s">
        <v>9786</v>
      </c>
      <c r="W3289" s="63" t="s">
        <v>71</v>
      </c>
      <c r="X3289" s="64">
        <v>35</v>
      </c>
      <c r="Y3289" s="64">
        <v>5</v>
      </c>
      <c r="Z3289" s="64">
        <v>35</v>
      </c>
      <c r="AA3289" s="84">
        <v>1.0999999999999999E-2</v>
      </c>
      <c r="AB3289" s="85">
        <v>1</v>
      </c>
      <c r="AC3289" s="85">
        <v>1</v>
      </c>
    </row>
    <row r="3290" spans="1:29" ht="25.5">
      <c r="A3290" s="1"/>
      <c r="B3290" s="6" t="s">
        <v>8777</v>
      </c>
      <c r="C3290" s="6" t="s">
        <v>8778</v>
      </c>
      <c r="D3290" s="6" t="s">
        <v>9082</v>
      </c>
      <c r="E3290" s="49" t="s">
        <v>9226</v>
      </c>
      <c r="F3290" s="6" t="s">
        <v>60</v>
      </c>
      <c r="G3290" s="6" t="s">
        <v>60</v>
      </c>
      <c r="H3290" s="6" t="s">
        <v>60</v>
      </c>
      <c r="I3290" s="60" t="s">
        <v>9775</v>
      </c>
      <c r="J3290" s="49" t="s">
        <v>9776</v>
      </c>
      <c r="K3290" s="6" t="s">
        <v>9777</v>
      </c>
      <c r="L3290" s="29">
        <f>IF($J$6="с учетом НДС",VLOOKUP(I3290,LEGEND!B:E,4,0)*(1-M3290),VLOOKUP(I3290,LEGEND!B:E,4,0)*(1-M3290)/1.2)</f>
        <v>311</v>
      </c>
      <c r="M3290" s="57">
        <f>IF(AND(B3290&lt;&gt;"1_Электроинструмент",B3290&lt;&gt;"2_Садовая техника"),$J$5,IF($J$4&lt;=20%,$J$4,IFERROR(VLOOKUP(S3290,LEGEND!$L$2:$M$5,2,FALSE),$J$4)))</f>
        <v>0</v>
      </c>
      <c r="N3290" s="48" t="s">
        <v>60</v>
      </c>
      <c r="O3290" s="6" t="s">
        <v>42</v>
      </c>
      <c r="P3290" s="49" t="s">
        <v>66</v>
      </c>
      <c r="Q3290" s="49" t="s">
        <v>473</v>
      </c>
      <c r="R3290" s="6" t="s">
        <v>60</v>
      </c>
      <c r="S3290" s="49" t="s">
        <v>60</v>
      </c>
      <c r="T3290" s="73" t="str">
        <f>IF(_xlfn.XLOOKUP(I3290,LEGEND!B:B,LEGEND!H:H)&lt;&gt;"-",HYPERLINK(_xlfn.XLOOKUP(I3290,LEGEND!B:B,LEGEND!H:H),"link"),_xlfn.XLOOKUP(I3290,LEGEND!B:B,LEGEND!H:H))</f>
        <v>-</v>
      </c>
      <c r="U3290" s="73" t="str">
        <f>HYPERLINK(_xlfn.XLOOKUP(I3290,LEGEND!B:B,LEGEND!I:I))</f>
        <v>-</v>
      </c>
      <c r="V3290" s="51" t="s">
        <v>9778</v>
      </c>
      <c r="W3290" s="63" t="s">
        <v>71</v>
      </c>
      <c r="X3290" s="64">
        <v>35</v>
      </c>
      <c r="Y3290" s="64">
        <v>5</v>
      </c>
      <c r="Z3290" s="64">
        <v>35</v>
      </c>
      <c r="AA3290" s="84">
        <v>1.0999999999999999E-2</v>
      </c>
      <c r="AB3290" s="85">
        <v>1</v>
      </c>
      <c r="AC3290" s="85">
        <v>1</v>
      </c>
    </row>
    <row r="3291" spans="1:29" ht="25.5">
      <c r="A3291" s="1"/>
      <c r="B3291" s="6" t="s">
        <v>8777</v>
      </c>
      <c r="C3291" s="6" t="s">
        <v>8778</v>
      </c>
      <c r="D3291" s="6" t="s">
        <v>9082</v>
      </c>
      <c r="E3291" s="49" t="s">
        <v>9226</v>
      </c>
      <c r="F3291" s="6" t="s">
        <v>60</v>
      </c>
      <c r="G3291" s="6" t="s">
        <v>60</v>
      </c>
      <c r="H3291" s="6" t="s">
        <v>60</v>
      </c>
      <c r="I3291" s="60" t="s">
        <v>9779</v>
      </c>
      <c r="J3291" s="49" t="s">
        <v>9780</v>
      </c>
      <c r="K3291" s="6" t="s">
        <v>9781</v>
      </c>
      <c r="L3291" s="29">
        <f>IF($J$6="с учетом НДС",VLOOKUP(I3291,LEGEND!B:E,4,0)*(1-M3291),VLOOKUP(I3291,LEGEND!B:E,4,0)*(1-M3291)/1.2)</f>
        <v>311</v>
      </c>
      <c r="M3291" s="57">
        <f>IF(AND(B3291&lt;&gt;"1_Электроинструмент",B3291&lt;&gt;"2_Садовая техника"),$J$5,IF($J$4&lt;=20%,$J$4,IFERROR(VLOOKUP(S3291,LEGEND!$L$2:$M$5,2,FALSE),$J$4)))</f>
        <v>0</v>
      </c>
      <c r="N3291" s="48" t="s">
        <v>60</v>
      </c>
      <c r="O3291" s="6" t="s">
        <v>42</v>
      </c>
      <c r="P3291" s="49" t="s">
        <v>66</v>
      </c>
      <c r="Q3291" s="49" t="s">
        <v>473</v>
      </c>
      <c r="R3291" s="6" t="s">
        <v>60</v>
      </c>
      <c r="S3291" s="49" t="s">
        <v>60</v>
      </c>
      <c r="T3291" s="73" t="str">
        <f>IF(_xlfn.XLOOKUP(I3291,LEGEND!B:B,LEGEND!H:H)&lt;&gt;"-",HYPERLINK(_xlfn.XLOOKUP(I3291,LEGEND!B:B,LEGEND!H:H),"link"),_xlfn.XLOOKUP(I3291,LEGEND!B:B,LEGEND!H:H))</f>
        <v>-</v>
      </c>
      <c r="U3291" s="73" t="str">
        <f>HYPERLINK(_xlfn.XLOOKUP(I3291,LEGEND!B:B,LEGEND!I:I))</f>
        <v>-</v>
      </c>
      <c r="V3291" s="51" t="s">
        <v>9782</v>
      </c>
      <c r="W3291" s="63" t="s">
        <v>71</v>
      </c>
      <c r="X3291" s="64">
        <v>35</v>
      </c>
      <c r="Y3291" s="64">
        <v>5</v>
      </c>
      <c r="Z3291" s="64">
        <v>35</v>
      </c>
      <c r="AA3291" s="84">
        <v>1.0999999999999999E-2</v>
      </c>
      <c r="AB3291" s="85">
        <v>1</v>
      </c>
      <c r="AC3291" s="85">
        <v>1</v>
      </c>
    </row>
    <row r="3292" spans="1:29" ht="25.5">
      <c r="A3292" s="1"/>
      <c r="B3292" s="6" t="s">
        <v>8777</v>
      </c>
      <c r="C3292" s="6" t="s">
        <v>8778</v>
      </c>
      <c r="D3292" s="6" t="s">
        <v>9082</v>
      </c>
      <c r="E3292" s="49" t="s">
        <v>9226</v>
      </c>
      <c r="F3292" s="6" t="s">
        <v>60</v>
      </c>
      <c r="G3292" s="6" t="s">
        <v>60</v>
      </c>
      <c r="H3292" s="6" t="s">
        <v>60</v>
      </c>
      <c r="I3292" s="60" t="s">
        <v>9227</v>
      </c>
      <c r="J3292" s="49" t="s">
        <v>9228</v>
      </c>
      <c r="K3292" s="6" t="s">
        <v>9229</v>
      </c>
      <c r="L3292" s="29">
        <f>IF($J$6="с учетом НДС",VLOOKUP(I3292,LEGEND!B:E,4,0)*(1-M3292),VLOOKUP(I3292,LEGEND!B:E,4,0)*(1-M3292)/1.2)</f>
        <v>399</v>
      </c>
      <c r="M3292" s="57">
        <f>IF(AND(B3292&lt;&gt;"1_Электроинструмент",B3292&lt;&gt;"2_Садовая техника"),$J$5,IF($J$4&lt;=20%,$J$4,IFERROR(VLOOKUP(S3292,LEGEND!$L$2:$M$5,2,FALSE),$J$4)))</f>
        <v>0</v>
      </c>
      <c r="N3292" s="48" t="s">
        <v>60</v>
      </c>
      <c r="O3292" s="6" t="s">
        <v>42</v>
      </c>
      <c r="P3292" s="49" t="s">
        <v>66</v>
      </c>
      <c r="Q3292" s="49" t="s">
        <v>473</v>
      </c>
      <c r="R3292" s="6" t="s">
        <v>60</v>
      </c>
      <c r="S3292" s="49" t="s">
        <v>60</v>
      </c>
      <c r="T3292" s="73" t="str">
        <f>IF(_xlfn.XLOOKUP(I3292,LEGEND!B:B,LEGEND!H:H)&lt;&gt;"-",HYPERLINK(_xlfn.XLOOKUP(I3292,LEGEND!B:B,LEGEND!H:H),"link"),_xlfn.XLOOKUP(I3292,LEGEND!B:B,LEGEND!H:H))</f>
        <v>-</v>
      </c>
      <c r="U3292" s="73" t="str">
        <f>HYPERLINK(_xlfn.XLOOKUP(I3292,LEGEND!B:B,LEGEND!I:I))</f>
        <v>-</v>
      </c>
      <c r="V3292" s="51" t="s">
        <v>9230</v>
      </c>
      <c r="W3292" s="63" t="s">
        <v>71</v>
      </c>
      <c r="X3292" s="64">
        <v>50</v>
      </c>
      <c r="Y3292" s="64">
        <v>25</v>
      </c>
      <c r="Z3292" s="64">
        <v>90</v>
      </c>
      <c r="AA3292" s="84">
        <v>0.15</v>
      </c>
      <c r="AB3292" s="85">
        <v>1</v>
      </c>
      <c r="AC3292" s="85">
        <v>1</v>
      </c>
    </row>
    <row r="3293" spans="1:29" ht="15">
      <c r="A3293" s="1"/>
      <c r="B3293" s="6" t="s">
        <v>8777</v>
      </c>
      <c r="C3293" s="6" t="s">
        <v>8778</v>
      </c>
      <c r="D3293" s="6" t="s">
        <v>9082</v>
      </c>
      <c r="E3293" s="49" t="s">
        <v>9226</v>
      </c>
      <c r="F3293" s="6" t="s">
        <v>60</v>
      </c>
      <c r="G3293" s="6" t="s">
        <v>60</v>
      </c>
      <c r="H3293" s="6" t="s">
        <v>60</v>
      </c>
      <c r="I3293" s="60" t="s">
        <v>9231</v>
      </c>
      <c r="J3293" s="49" t="s">
        <v>9232</v>
      </c>
      <c r="K3293" s="6" t="s">
        <v>9233</v>
      </c>
      <c r="L3293" s="29">
        <f>IF($J$6="с учетом НДС",VLOOKUP(I3293,LEGEND!B:E,4,0)*(1-M3293),VLOOKUP(I3293,LEGEND!B:E,4,0)*(1-M3293)/1.2)</f>
        <v>399</v>
      </c>
      <c r="M3293" s="57">
        <f>IF(AND(B3293&lt;&gt;"1_Электроинструмент",B3293&lt;&gt;"2_Садовая техника"),$J$5,IF($J$4&lt;=20%,$J$4,IFERROR(VLOOKUP(S3293,LEGEND!$L$2:$M$5,2,FALSE),$J$4)))</f>
        <v>0</v>
      </c>
      <c r="N3293" s="48" t="s">
        <v>60</v>
      </c>
      <c r="O3293" s="6" t="s">
        <v>42</v>
      </c>
      <c r="P3293" s="49" t="s">
        <v>66</v>
      </c>
      <c r="Q3293" s="49" t="s">
        <v>473</v>
      </c>
      <c r="R3293" s="6" t="s">
        <v>60</v>
      </c>
      <c r="S3293" s="49" t="s">
        <v>60</v>
      </c>
      <c r="T3293" s="73" t="str">
        <f>IF(_xlfn.XLOOKUP(I3293,LEGEND!B:B,LEGEND!H:H)&lt;&gt;"-",HYPERLINK(_xlfn.XLOOKUP(I3293,LEGEND!B:B,LEGEND!H:H),"link"),_xlfn.XLOOKUP(I3293,LEGEND!B:B,LEGEND!H:H))</f>
        <v>-</v>
      </c>
      <c r="U3293" s="73" t="str">
        <f>HYPERLINK(_xlfn.XLOOKUP(I3293,LEGEND!B:B,LEGEND!I:I))</f>
        <v>-</v>
      </c>
      <c r="V3293" s="51" t="s">
        <v>9234</v>
      </c>
      <c r="W3293" s="63" t="s">
        <v>71</v>
      </c>
      <c r="X3293" s="64">
        <v>50</v>
      </c>
      <c r="Y3293" s="64">
        <v>25</v>
      </c>
      <c r="Z3293" s="64">
        <v>90</v>
      </c>
      <c r="AA3293" s="84">
        <v>0.15</v>
      </c>
      <c r="AB3293" s="85">
        <v>1</v>
      </c>
      <c r="AC3293" s="85">
        <v>1</v>
      </c>
    </row>
    <row r="3294" spans="1:29" ht="25.5">
      <c r="A3294" s="1"/>
      <c r="B3294" s="6" t="s">
        <v>8777</v>
      </c>
      <c r="C3294" s="6" t="s">
        <v>8778</v>
      </c>
      <c r="D3294" s="6" t="s">
        <v>9082</v>
      </c>
      <c r="E3294" s="49" t="s">
        <v>9226</v>
      </c>
      <c r="F3294" s="6" t="s">
        <v>60</v>
      </c>
      <c r="G3294" s="6" t="s">
        <v>60</v>
      </c>
      <c r="H3294" s="6" t="s">
        <v>60</v>
      </c>
      <c r="I3294" s="60" t="s">
        <v>9235</v>
      </c>
      <c r="J3294" s="49" t="s">
        <v>9236</v>
      </c>
      <c r="K3294" s="6" t="s">
        <v>9237</v>
      </c>
      <c r="L3294" s="29">
        <f>IF($J$6="с учетом НДС",VLOOKUP(I3294,LEGEND!B:E,4,0)*(1-M3294),VLOOKUP(I3294,LEGEND!B:E,4,0)*(1-M3294)/1.2)</f>
        <v>399</v>
      </c>
      <c r="M3294" s="57">
        <f>IF(AND(B3294&lt;&gt;"1_Электроинструмент",B3294&lt;&gt;"2_Садовая техника"),$J$5,IF($J$4&lt;=20%,$J$4,IFERROR(VLOOKUP(S3294,LEGEND!$L$2:$M$5,2,FALSE),$J$4)))</f>
        <v>0</v>
      </c>
      <c r="N3294" s="48" t="s">
        <v>60</v>
      </c>
      <c r="O3294" s="6" t="s">
        <v>42</v>
      </c>
      <c r="P3294" s="49" t="s">
        <v>66</v>
      </c>
      <c r="Q3294" s="49" t="s">
        <v>473</v>
      </c>
      <c r="R3294" s="6" t="s">
        <v>60</v>
      </c>
      <c r="S3294" s="49" t="s">
        <v>60</v>
      </c>
      <c r="T3294" s="73" t="str">
        <f>IF(_xlfn.XLOOKUP(I3294,LEGEND!B:B,LEGEND!H:H)&lt;&gt;"-",HYPERLINK(_xlfn.XLOOKUP(I3294,LEGEND!B:B,LEGEND!H:H),"link"),_xlfn.XLOOKUP(I3294,LEGEND!B:B,LEGEND!H:H))</f>
        <v>-</v>
      </c>
      <c r="U3294" s="73" t="str">
        <f>HYPERLINK(_xlfn.XLOOKUP(I3294,LEGEND!B:B,LEGEND!I:I))</f>
        <v>-</v>
      </c>
      <c r="V3294" s="51" t="s">
        <v>9238</v>
      </c>
      <c r="W3294" s="63" t="s">
        <v>71</v>
      </c>
      <c r="X3294" s="64">
        <v>50</v>
      </c>
      <c r="Y3294" s="64">
        <v>25</v>
      </c>
      <c r="Z3294" s="64">
        <v>90</v>
      </c>
      <c r="AA3294" s="84">
        <v>0.15</v>
      </c>
      <c r="AB3294" s="85">
        <v>1</v>
      </c>
      <c r="AC3294" s="85">
        <v>1</v>
      </c>
    </row>
    <row r="3295" spans="1:29" ht="25.5">
      <c r="A3295" s="1"/>
      <c r="B3295" s="6" t="s">
        <v>8777</v>
      </c>
      <c r="C3295" s="6" t="s">
        <v>8778</v>
      </c>
      <c r="D3295" s="6" t="s">
        <v>9082</v>
      </c>
      <c r="E3295" s="49" t="s">
        <v>9226</v>
      </c>
      <c r="F3295" s="6" t="s">
        <v>60</v>
      </c>
      <c r="G3295" s="6" t="s">
        <v>60</v>
      </c>
      <c r="H3295" s="6" t="s">
        <v>60</v>
      </c>
      <c r="I3295" s="60" t="s">
        <v>9239</v>
      </c>
      <c r="J3295" s="49" t="s">
        <v>9240</v>
      </c>
      <c r="K3295" s="6" t="s">
        <v>9241</v>
      </c>
      <c r="L3295" s="29">
        <f>IF($J$6="с учетом НДС",VLOOKUP(I3295,LEGEND!B:E,4,0)*(1-M3295),VLOOKUP(I3295,LEGEND!B:E,4,0)*(1-M3295)/1.2)</f>
        <v>399</v>
      </c>
      <c r="M3295" s="57">
        <f>IF(AND(B3295&lt;&gt;"1_Электроинструмент",B3295&lt;&gt;"2_Садовая техника"),$J$5,IF($J$4&lt;=20%,$J$4,IFERROR(VLOOKUP(S3295,LEGEND!$L$2:$M$5,2,FALSE),$J$4)))</f>
        <v>0</v>
      </c>
      <c r="N3295" s="48" t="s">
        <v>60</v>
      </c>
      <c r="O3295" s="6" t="s">
        <v>42</v>
      </c>
      <c r="P3295" s="49" t="s">
        <v>66</v>
      </c>
      <c r="Q3295" s="49" t="s">
        <v>473</v>
      </c>
      <c r="R3295" s="6" t="s">
        <v>60</v>
      </c>
      <c r="S3295" s="49" t="s">
        <v>60</v>
      </c>
      <c r="T3295" s="73" t="str">
        <f>IF(_xlfn.XLOOKUP(I3295,LEGEND!B:B,LEGEND!H:H)&lt;&gt;"-",HYPERLINK(_xlfn.XLOOKUP(I3295,LEGEND!B:B,LEGEND!H:H),"link"),_xlfn.XLOOKUP(I3295,LEGEND!B:B,LEGEND!H:H))</f>
        <v>-</v>
      </c>
      <c r="U3295" s="73" t="str">
        <f>HYPERLINK(_xlfn.XLOOKUP(I3295,LEGEND!B:B,LEGEND!I:I))</f>
        <v>-</v>
      </c>
      <c r="V3295" s="51" t="s">
        <v>9242</v>
      </c>
      <c r="W3295" s="63" t="s">
        <v>71</v>
      </c>
      <c r="X3295" s="64">
        <v>50</v>
      </c>
      <c r="Y3295" s="64">
        <v>25</v>
      </c>
      <c r="Z3295" s="64">
        <v>90</v>
      </c>
      <c r="AA3295" s="84">
        <v>0.15</v>
      </c>
      <c r="AB3295" s="85">
        <v>1</v>
      </c>
      <c r="AC3295" s="85">
        <v>1</v>
      </c>
    </row>
    <row r="3296" spans="1:29" ht="25.5">
      <c r="A3296" s="1"/>
      <c r="B3296" s="6" t="s">
        <v>8777</v>
      </c>
      <c r="C3296" s="6" t="s">
        <v>8778</v>
      </c>
      <c r="D3296" s="6" t="s">
        <v>9082</v>
      </c>
      <c r="E3296" s="49" t="s">
        <v>9226</v>
      </c>
      <c r="F3296" s="6" t="s">
        <v>60</v>
      </c>
      <c r="G3296" s="6" t="s">
        <v>60</v>
      </c>
      <c r="H3296" s="6" t="s">
        <v>60</v>
      </c>
      <c r="I3296" s="60" t="s">
        <v>9243</v>
      </c>
      <c r="J3296" s="49" t="s">
        <v>9244</v>
      </c>
      <c r="K3296" s="6" t="s">
        <v>9245</v>
      </c>
      <c r="L3296" s="29">
        <f>IF($J$6="с учетом НДС",VLOOKUP(I3296,LEGEND!B:E,4,0)*(1-M3296),VLOOKUP(I3296,LEGEND!B:E,4,0)*(1-M3296)/1.2)</f>
        <v>399</v>
      </c>
      <c r="M3296" s="57">
        <f>IF(AND(B3296&lt;&gt;"1_Электроинструмент",B3296&lt;&gt;"2_Садовая техника"),$J$5,IF($J$4&lt;=20%,$J$4,IFERROR(VLOOKUP(S3296,LEGEND!$L$2:$M$5,2,FALSE),$J$4)))</f>
        <v>0</v>
      </c>
      <c r="N3296" s="48" t="s">
        <v>60</v>
      </c>
      <c r="O3296" s="6" t="s">
        <v>42</v>
      </c>
      <c r="P3296" s="49" t="s">
        <v>66</v>
      </c>
      <c r="Q3296" s="49" t="s">
        <v>473</v>
      </c>
      <c r="R3296" s="6" t="s">
        <v>60</v>
      </c>
      <c r="S3296" s="49" t="s">
        <v>60</v>
      </c>
      <c r="T3296" s="73" t="str">
        <f>IF(_xlfn.XLOOKUP(I3296,LEGEND!B:B,LEGEND!H:H)&lt;&gt;"-",HYPERLINK(_xlfn.XLOOKUP(I3296,LEGEND!B:B,LEGEND!H:H),"link"),_xlfn.XLOOKUP(I3296,LEGEND!B:B,LEGEND!H:H))</f>
        <v>-</v>
      </c>
      <c r="U3296" s="73" t="str">
        <f>HYPERLINK(_xlfn.XLOOKUP(I3296,LEGEND!B:B,LEGEND!I:I))</f>
        <v>-</v>
      </c>
      <c r="V3296" s="51" t="s">
        <v>9246</v>
      </c>
      <c r="W3296" s="63" t="s">
        <v>71</v>
      </c>
      <c r="X3296" s="64">
        <v>50</v>
      </c>
      <c r="Y3296" s="64">
        <v>25</v>
      </c>
      <c r="Z3296" s="64">
        <v>90</v>
      </c>
      <c r="AA3296" s="84">
        <v>0.15</v>
      </c>
      <c r="AB3296" s="85">
        <v>1</v>
      </c>
      <c r="AC3296" s="85">
        <v>1</v>
      </c>
    </row>
    <row r="3297" spans="1:29" ht="25.5">
      <c r="A3297" s="1"/>
      <c r="B3297" s="6" t="s">
        <v>8777</v>
      </c>
      <c r="C3297" s="6" t="s">
        <v>8778</v>
      </c>
      <c r="D3297" s="6" t="s">
        <v>9082</v>
      </c>
      <c r="E3297" s="49" t="s">
        <v>9226</v>
      </c>
      <c r="F3297" s="6" t="s">
        <v>60</v>
      </c>
      <c r="G3297" s="6" t="s">
        <v>60</v>
      </c>
      <c r="H3297" s="6" t="s">
        <v>60</v>
      </c>
      <c r="I3297" s="60" t="s">
        <v>9247</v>
      </c>
      <c r="J3297" s="49" t="s">
        <v>9248</v>
      </c>
      <c r="K3297" s="6" t="s">
        <v>9249</v>
      </c>
      <c r="L3297" s="29">
        <f>IF($J$6="с учетом НДС",VLOOKUP(I3297,LEGEND!B:E,4,0)*(1-M3297),VLOOKUP(I3297,LEGEND!B:E,4,0)*(1-M3297)/1.2)</f>
        <v>399</v>
      </c>
      <c r="M3297" s="57">
        <f>IF(AND(B3297&lt;&gt;"1_Электроинструмент",B3297&lt;&gt;"2_Садовая техника"),$J$5,IF($J$4&lt;=20%,$J$4,IFERROR(VLOOKUP(S3297,LEGEND!$L$2:$M$5,2,FALSE),$J$4)))</f>
        <v>0</v>
      </c>
      <c r="N3297" s="48" t="s">
        <v>60</v>
      </c>
      <c r="O3297" s="6" t="s">
        <v>42</v>
      </c>
      <c r="P3297" s="49" t="s">
        <v>66</v>
      </c>
      <c r="Q3297" s="49" t="s">
        <v>473</v>
      </c>
      <c r="R3297" s="6" t="s">
        <v>60</v>
      </c>
      <c r="S3297" s="49" t="s">
        <v>60</v>
      </c>
      <c r="T3297" s="73" t="str">
        <f>IF(_xlfn.XLOOKUP(I3297,LEGEND!B:B,LEGEND!H:H)&lt;&gt;"-",HYPERLINK(_xlfn.XLOOKUP(I3297,LEGEND!B:B,LEGEND!H:H),"link"),_xlfn.XLOOKUP(I3297,LEGEND!B:B,LEGEND!H:H))</f>
        <v>-</v>
      </c>
      <c r="U3297" s="73" t="str">
        <f>HYPERLINK(_xlfn.XLOOKUP(I3297,LEGEND!B:B,LEGEND!I:I))</f>
        <v>-</v>
      </c>
      <c r="V3297" s="51" t="s">
        <v>9250</v>
      </c>
      <c r="W3297" s="63" t="s">
        <v>71</v>
      </c>
      <c r="X3297" s="64">
        <v>50</v>
      </c>
      <c r="Y3297" s="64">
        <v>25</v>
      </c>
      <c r="Z3297" s="64">
        <v>90</v>
      </c>
      <c r="AA3297" s="84">
        <v>0.15</v>
      </c>
      <c r="AB3297" s="85">
        <v>1</v>
      </c>
      <c r="AC3297" s="85">
        <v>1</v>
      </c>
    </row>
    <row r="3298" spans="1:29" ht="25.5">
      <c r="A3298" s="1"/>
      <c r="B3298" s="6" t="s">
        <v>8777</v>
      </c>
      <c r="C3298" s="6" t="s">
        <v>8778</v>
      </c>
      <c r="D3298" s="6" t="s">
        <v>9082</v>
      </c>
      <c r="E3298" s="49" t="s">
        <v>9226</v>
      </c>
      <c r="F3298" s="6" t="s">
        <v>60</v>
      </c>
      <c r="G3298" s="6" t="s">
        <v>60</v>
      </c>
      <c r="H3298" s="6" t="s">
        <v>60</v>
      </c>
      <c r="I3298" s="60" t="s">
        <v>9251</v>
      </c>
      <c r="J3298" s="49" t="s">
        <v>9252</v>
      </c>
      <c r="K3298" s="6" t="s">
        <v>9253</v>
      </c>
      <c r="L3298" s="29">
        <f>IF($J$6="с учетом НДС",VLOOKUP(I3298,LEGEND!B:E,4,0)*(1-M3298),VLOOKUP(I3298,LEGEND!B:E,4,0)*(1-M3298)/1.2)</f>
        <v>414</v>
      </c>
      <c r="M3298" s="57">
        <f>IF(AND(B3298&lt;&gt;"1_Электроинструмент",B3298&lt;&gt;"2_Садовая техника"),$J$5,IF($J$4&lt;=20%,$J$4,IFERROR(VLOOKUP(S3298,LEGEND!$L$2:$M$5,2,FALSE),$J$4)))</f>
        <v>0</v>
      </c>
      <c r="N3298" s="48" t="s">
        <v>60</v>
      </c>
      <c r="O3298" s="6" t="s">
        <v>42</v>
      </c>
      <c r="P3298" s="49" t="s">
        <v>66</v>
      </c>
      <c r="Q3298" s="49" t="s">
        <v>473</v>
      </c>
      <c r="R3298" s="6" t="s">
        <v>60</v>
      </c>
      <c r="S3298" s="49" t="s">
        <v>60</v>
      </c>
      <c r="T3298" s="73" t="str">
        <f>IF(_xlfn.XLOOKUP(I3298,LEGEND!B:B,LEGEND!H:H)&lt;&gt;"-",HYPERLINK(_xlfn.XLOOKUP(I3298,LEGEND!B:B,LEGEND!H:H),"link"),_xlfn.XLOOKUP(I3298,LEGEND!B:B,LEGEND!H:H))</f>
        <v>-</v>
      </c>
      <c r="U3298" s="73" t="str">
        <f>HYPERLINK(_xlfn.XLOOKUP(I3298,LEGEND!B:B,LEGEND!I:I))</f>
        <v>-</v>
      </c>
      <c r="V3298" s="51" t="s">
        <v>9254</v>
      </c>
      <c r="W3298" s="63" t="s">
        <v>71</v>
      </c>
      <c r="X3298" s="64">
        <v>50</v>
      </c>
      <c r="Y3298" s="64">
        <v>25</v>
      </c>
      <c r="Z3298" s="64">
        <v>90</v>
      </c>
      <c r="AA3298" s="84">
        <v>0.15</v>
      </c>
      <c r="AB3298" s="85">
        <v>1</v>
      </c>
      <c r="AC3298" s="85">
        <v>1</v>
      </c>
    </row>
    <row r="3299" spans="1:29" ht="25.5">
      <c r="A3299" s="1"/>
      <c r="B3299" s="6" t="s">
        <v>8777</v>
      </c>
      <c r="C3299" s="6" t="s">
        <v>8778</v>
      </c>
      <c r="D3299" s="6" t="s">
        <v>9082</v>
      </c>
      <c r="E3299" s="49" t="s">
        <v>9226</v>
      </c>
      <c r="F3299" s="6" t="s">
        <v>60</v>
      </c>
      <c r="G3299" s="6" t="s">
        <v>60</v>
      </c>
      <c r="H3299" s="6" t="s">
        <v>60</v>
      </c>
      <c r="I3299" s="60" t="s">
        <v>9255</v>
      </c>
      <c r="J3299" s="49" t="s">
        <v>9256</v>
      </c>
      <c r="K3299" s="6" t="s">
        <v>9257</v>
      </c>
      <c r="L3299" s="29">
        <f>IF($J$6="с учетом НДС",VLOOKUP(I3299,LEGEND!B:E,4,0)*(1-M3299),VLOOKUP(I3299,LEGEND!B:E,4,0)*(1-M3299)/1.2)</f>
        <v>414</v>
      </c>
      <c r="M3299" s="57">
        <f>IF(AND(B3299&lt;&gt;"1_Электроинструмент",B3299&lt;&gt;"2_Садовая техника"),$J$5,IF($J$4&lt;=20%,$J$4,IFERROR(VLOOKUP(S3299,LEGEND!$L$2:$M$5,2,FALSE),$J$4)))</f>
        <v>0</v>
      </c>
      <c r="N3299" s="48" t="s">
        <v>60</v>
      </c>
      <c r="O3299" s="6" t="s">
        <v>42</v>
      </c>
      <c r="P3299" s="49" t="s">
        <v>66</v>
      </c>
      <c r="Q3299" s="49" t="s">
        <v>473</v>
      </c>
      <c r="R3299" s="6" t="s">
        <v>60</v>
      </c>
      <c r="S3299" s="49" t="s">
        <v>60</v>
      </c>
      <c r="T3299" s="73" t="str">
        <f>IF(_xlfn.XLOOKUP(I3299,LEGEND!B:B,LEGEND!H:H)&lt;&gt;"-",HYPERLINK(_xlfn.XLOOKUP(I3299,LEGEND!B:B,LEGEND!H:H),"link"),_xlfn.XLOOKUP(I3299,LEGEND!B:B,LEGEND!H:H))</f>
        <v>-</v>
      </c>
      <c r="U3299" s="73" t="str">
        <f>HYPERLINK(_xlfn.XLOOKUP(I3299,LEGEND!B:B,LEGEND!I:I))</f>
        <v>-</v>
      </c>
      <c r="V3299" s="51" t="s">
        <v>9258</v>
      </c>
      <c r="W3299" s="63" t="s">
        <v>71</v>
      </c>
      <c r="X3299" s="64">
        <v>50</v>
      </c>
      <c r="Y3299" s="64">
        <v>25</v>
      </c>
      <c r="Z3299" s="64">
        <v>90</v>
      </c>
      <c r="AA3299" s="84">
        <v>0.15</v>
      </c>
      <c r="AB3299" s="85">
        <v>1</v>
      </c>
      <c r="AC3299" s="85">
        <v>1</v>
      </c>
    </row>
    <row r="3300" spans="1:29" ht="25.5">
      <c r="A3300" s="1"/>
      <c r="B3300" s="6" t="s">
        <v>8777</v>
      </c>
      <c r="C3300" s="6" t="s">
        <v>8778</v>
      </c>
      <c r="D3300" s="6" t="s">
        <v>9082</v>
      </c>
      <c r="E3300" s="49" t="s">
        <v>9226</v>
      </c>
      <c r="F3300" s="6" t="s">
        <v>60</v>
      </c>
      <c r="G3300" s="6" t="s">
        <v>60</v>
      </c>
      <c r="H3300" s="6" t="s">
        <v>60</v>
      </c>
      <c r="I3300" s="60" t="s">
        <v>9259</v>
      </c>
      <c r="J3300" s="49" t="s">
        <v>9260</v>
      </c>
      <c r="K3300" s="6" t="s">
        <v>9261</v>
      </c>
      <c r="L3300" s="29">
        <f>IF($J$6="с учетом НДС",VLOOKUP(I3300,LEGEND!B:E,4,0)*(1-M3300),VLOOKUP(I3300,LEGEND!B:E,4,0)*(1-M3300)/1.2)</f>
        <v>414</v>
      </c>
      <c r="M3300" s="57">
        <f>IF(AND(B3300&lt;&gt;"1_Электроинструмент",B3300&lt;&gt;"2_Садовая техника"),$J$5,IF($J$4&lt;=20%,$J$4,IFERROR(VLOOKUP(S3300,LEGEND!$L$2:$M$5,2,FALSE),$J$4)))</f>
        <v>0</v>
      </c>
      <c r="N3300" s="48" t="s">
        <v>60</v>
      </c>
      <c r="O3300" s="6" t="s">
        <v>42</v>
      </c>
      <c r="P3300" s="49" t="s">
        <v>66</v>
      </c>
      <c r="Q3300" s="49" t="s">
        <v>473</v>
      </c>
      <c r="R3300" s="6" t="s">
        <v>60</v>
      </c>
      <c r="S3300" s="49" t="s">
        <v>60</v>
      </c>
      <c r="T3300" s="73" t="str">
        <f>IF(_xlfn.XLOOKUP(I3300,LEGEND!B:B,LEGEND!H:H)&lt;&gt;"-",HYPERLINK(_xlfn.XLOOKUP(I3300,LEGEND!B:B,LEGEND!H:H),"link"),_xlfn.XLOOKUP(I3300,LEGEND!B:B,LEGEND!H:H))</f>
        <v>-</v>
      </c>
      <c r="U3300" s="73" t="str">
        <f>HYPERLINK(_xlfn.XLOOKUP(I3300,LEGEND!B:B,LEGEND!I:I))</f>
        <v>-</v>
      </c>
      <c r="V3300" s="51" t="s">
        <v>9262</v>
      </c>
      <c r="W3300" s="63" t="s">
        <v>71</v>
      </c>
      <c r="X3300" s="64">
        <v>50</v>
      </c>
      <c r="Y3300" s="64">
        <v>25</v>
      </c>
      <c r="Z3300" s="64">
        <v>90</v>
      </c>
      <c r="AA3300" s="84">
        <v>0.15</v>
      </c>
      <c r="AB3300" s="85">
        <v>1</v>
      </c>
      <c r="AC3300" s="85">
        <v>1</v>
      </c>
    </row>
    <row r="3301" spans="1:29" ht="25.5">
      <c r="A3301" s="1"/>
      <c r="B3301" s="6" t="s">
        <v>8777</v>
      </c>
      <c r="C3301" s="6" t="s">
        <v>8778</v>
      </c>
      <c r="D3301" s="6" t="s">
        <v>9082</v>
      </c>
      <c r="E3301" s="49" t="s">
        <v>9226</v>
      </c>
      <c r="F3301" s="6" t="s">
        <v>60</v>
      </c>
      <c r="G3301" s="6" t="s">
        <v>60</v>
      </c>
      <c r="H3301" s="6" t="s">
        <v>60</v>
      </c>
      <c r="I3301" s="60" t="s">
        <v>9263</v>
      </c>
      <c r="J3301" s="49" t="s">
        <v>9264</v>
      </c>
      <c r="K3301" s="6" t="s">
        <v>9265</v>
      </c>
      <c r="L3301" s="29">
        <f>IF($J$6="с учетом НДС",VLOOKUP(I3301,LEGEND!B:E,4,0)*(1-M3301),VLOOKUP(I3301,LEGEND!B:E,4,0)*(1-M3301)/1.2)</f>
        <v>429</v>
      </c>
      <c r="M3301" s="57">
        <f>IF(AND(B3301&lt;&gt;"1_Электроинструмент",B3301&lt;&gt;"2_Садовая техника"),$J$5,IF($J$4&lt;=20%,$J$4,IFERROR(VLOOKUP(S3301,LEGEND!$L$2:$M$5,2,FALSE),$J$4)))</f>
        <v>0</v>
      </c>
      <c r="N3301" s="48" t="s">
        <v>60</v>
      </c>
      <c r="O3301" s="6" t="s">
        <v>42</v>
      </c>
      <c r="P3301" s="49" t="s">
        <v>66</v>
      </c>
      <c r="Q3301" s="49" t="s">
        <v>473</v>
      </c>
      <c r="R3301" s="6" t="s">
        <v>60</v>
      </c>
      <c r="S3301" s="49" t="s">
        <v>60</v>
      </c>
      <c r="T3301" s="73" t="str">
        <f>IF(_xlfn.XLOOKUP(I3301,LEGEND!B:B,LEGEND!H:H)&lt;&gt;"-",HYPERLINK(_xlfn.XLOOKUP(I3301,LEGEND!B:B,LEGEND!H:H),"link"),_xlfn.XLOOKUP(I3301,LEGEND!B:B,LEGEND!H:H))</f>
        <v>-</v>
      </c>
      <c r="U3301" s="73" t="str">
        <f>HYPERLINK(_xlfn.XLOOKUP(I3301,LEGEND!B:B,LEGEND!I:I))</f>
        <v>-</v>
      </c>
      <c r="V3301" s="51" t="s">
        <v>9266</v>
      </c>
      <c r="W3301" s="63" t="s">
        <v>71</v>
      </c>
      <c r="X3301" s="64">
        <v>50</v>
      </c>
      <c r="Y3301" s="64">
        <v>27</v>
      </c>
      <c r="Z3301" s="64">
        <v>90</v>
      </c>
      <c r="AA3301" s="84">
        <v>0.15</v>
      </c>
      <c r="AB3301" s="85">
        <v>1</v>
      </c>
      <c r="AC3301" s="85">
        <v>1</v>
      </c>
    </row>
    <row r="3302" spans="1:29" ht="25.5">
      <c r="A3302" s="1"/>
      <c r="B3302" s="6" t="s">
        <v>8777</v>
      </c>
      <c r="C3302" s="6" t="s">
        <v>8778</v>
      </c>
      <c r="D3302" s="6" t="s">
        <v>9082</v>
      </c>
      <c r="E3302" s="49" t="s">
        <v>9226</v>
      </c>
      <c r="F3302" s="6" t="s">
        <v>60</v>
      </c>
      <c r="G3302" s="6" t="s">
        <v>60</v>
      </c>
      <c r="H3302" s="6" t="s">
        <v>60</v>
      </c>
      <c r="I3302" s="60" t="s">
        <v>9267</v>
      </c>
      <c r="J3302" s="49" t="s">
        <v>9268</v>
      </c>
      <c r="K3302" s="6" t="s">
        <v>9269</v>
      </c>
      <c r="L3302" s="29">
        <f>IF($J$6="с учетом НДС",VLOOKUP(I3302,LEGEND!B:E,4,0)*(1-M3302),VLOOKUP(I3302,LEGEND!B:E,4,0)*(1-M3302)/1.2)</f>
        <v>429</v>
      </c>
      <c r="M3302" s="57">
        <f>IF(AND(B3302&lt;&gt;"1_Электроинструмент",B3302&lt;&gt;"2_Садовая техника"),$J$5,IF($J$4&lt;=20%,$J$4,IFERROR(VLOOKUP(S3302,LEGEND!$L$2:$M$5,2,FALSE),$J$4)))</f>
        <v>0</v>
      </c>
      <c r="N3302" s="48" t="s">
        <v>60</v>
      </c>
      <c r="O3302" s="6" t="s">
        <v>42</v>
      </c>
      <c r="P3302" s="49" t="s">
        <v>66</v>
      </c>
      <c r="Q3302" s="49" t="s">
        <v>473</v>
      </c>
      <c r="R3302" s="6" t="s">
        <v>60</v>
      </c>
      <c r="S3302" s="49" t="s">
        <v>60</v>
      </c>
      <c r="T3302" s="73" t="str">
        <f>IF(_xlfn.XLOOKUP(I3302,LEGEND!B:B,LEGEND!H:H)&lt;&gt;"-",HYPERLINK(_xlfn.XLOOKUP(I3302,LEGEND!B:B,LEGEND!H:H),"link"),_xlfn.XLOOKUP(I3302,LEGEND!B:B,LEGEND!H:H))</f>
        <v>-</v>
      </c>
      <c r="U3302" s="73" t="str">
        <f>HYPERLINK(_xlfn.XLOOKUP(I3302,LEGEND!B:B,LEGEND!I:I))</f>
        <v>-</v>
      </c>
      <c r="V3302" s="51" t="s">
        <v>9270</v>
      </c>
      <c r="W3302" s="63" t="s">
        <v>71</v>
      </c>
      <c r="X3302" s="64">
        <v>50</v>
      </c>
      <c r="Y3302" s="64">
        <v>28</v>
      </c>
      <c r="Z3302" s="64">
        <v>90</v>
      </c>
      <c r="AA3302" s="84">
        <v>0.15</v>
      </c>
      <c r="AB3302" s="85">
        <v>1</v>
      </c>
      <c r="AC3302" s="85">
        <v>1</v>
      </c>
    </row>
    <row r="3303" spans="1:29" ht="25.5">
      <c r="A3303" s="1"/>
      <c r="B3303" s="6" t="s">
        <v>8777</v>
      </c>
      <c r="C3303" s="6" t="s">
        <v>8778</v>
      </c>
      <c r="D3303" s="6" t="s">
        <v>9082</v>
      </c>
      <c r="E3303" s="49" t="s">
        <v>9226</v>
      </c>
      <c r="F3303" s="6" t="s">
        <v>60</v>
      </c>
      <c r="G3303" s="6" t="s">
        <v>60</v>
      </c>
      <c r="H3303" s="6" t="s">
        <v>60</v>
      </c>
      <c r="I3303" s="60" t="s">
        <v>9271</v>
      </c>
      <c r="J3303" s="49" t="s">
        <v>9272</v>
      </c>
      <c r="K3303" s="6" t="s">
        <v>9273</v>
      </c>
      <c r="L3303" s="29">
        <f>IF($J$6="с учетом НДС",VLOOKUP(I3303,LEGEND!B:E,4,0)*(1-M3303),VLOOKUP(I3303,LEGEND!B:E,4,0)*(1-M3303)/1.2)</f>
        <v>490</v>
      </c>
      <c r="M3303" s="57">
        <f>IF(AND(B3303&lt;&gt;"1_Электроинструмент",B3303&lt;&gt;"2_Садовая техника"),$J$5,IF($J$4&lt;=20%,$J$4,IFERROR(VLOOKUP(S3303,LEGEND!$L$2:$M$5,2,FALSE),$J$4)))</f>
        <v>0</v>
      </c>
      <c r="N3303" s="48" t="s">
        <v>60</v>
      </c>
      <c r="O3303" s="6" t="s">
        <v>42</v>
      </c>
      <c r="P3303" s="49" t="s">
        <v>66</v>
      </c>
      <c r="Q3303" s="49" t="s">
        <v>473</v>
      </c>
      <c r="R3303" s="6" t="s">
        <v>60</v>
      </c>
      <c r="S3303" s="49" t="s">
        <v>60</v>
      </c>
      <c r="T3303" s="73" t="str">
        <f>IF(_xlfn.XLOOKUP(I3303,LEGEND!B:B,LEGEND!H:H)&lt;&gt;"-",HYPERLINK(_xlfn.XLOOKUP(I3303,LEGEND!B:B,LEGEND!H:H),"link"),_xlfn.XLOOKUP(I3303,LEGEND!B:B,LEGEND!H:H))</f>
        <v>-</v>
      </c>
      <c r="U3303" s="73" t="str">
        <f>HYPERLINK(_xlfn.XLOOKUP(I3303,LEGEND!B:B,LEGEND!I:I))</f>
        <v>-</v>
      </c>
      <c r="V3303" s="51" t="s">
        <v>9274</v>
      </c>
      <c r="W3303" s="63" t="s">
        <v>71</v>
      </c>
      <c r="X3303" s="64">
        <v>50</v>
      </c>
      <c r="Y3303" s="64">
        <v>29</v>
      </c>
      <c r="Z3303" s="64">
        <v>90</v>
      </c>
      <c r="AA3303" s="84">
        <v>0.15</v>
      </c>
      <c r="AB3303" s="85">
        <v>1</v>
      </c>
      <c r="AC3303" s="85">
        <v>1</v>
      </c>
    </row>
    <row r="3304" spans="1:29" ht="15">
      <c r="A3304" s="1"/>
      <c r="B3304" s="6" t="s">
        <v>8777</v>
      </c>
      <c r="C3304" s="6" t="s">
        <v>8778</v>
      </c>
      <c r="D3304" s="6" t="s">
        <v>9082</v>
      </c>
      <c r="E3304" s="49" t="s">
        <v>9226</v>
      </c>
      <c r="F3304" s="6" t="s">
        <v>60</v>
      </c>
      <c r="G3304" s="6" t="s">
        <v>60</v>
      </c>
      <c r="H3304" s="6" t="s">
        <v>60</v>
      </c>
      <c r="I3304" s="60" t="s">
        <v>9275</v>
      </c>
      <c r="J3304" s="49" t="s">
        <v>9276</v>
      </c>
      <c r="K3304" s="6" t="s">
        <v>9277</v>
      </c>
      <c r="L3304" s="29">
        <f>IF($J$6="с учетом НДС",VLOOKUP(I3304,LEGEND!B:E,4,0)*(1-M3304),VLOOKUP(I3304,LEGEND!B:E,4,0)*(1-M3304)/1.2)</f>
        <v>490</v>
      </c>
      <c r="M3304" s="57">
        <f>IF(AND(B3304&lt;&gt;"1_Электроинструмент",B3304&lt;&gt;"2_Садовая техника"),$J$5,IF($J$4&lt;=20%,$J$4,IFERROR(VLOOKUP(S3304,LEGEND!$L$2:$M$5,2,FALSE),$J$4)))</f>
        <v>0</v>
      </c>
      <c r="N3304" s="48" t="s">
        <v>60</v>
      </c>
      <c r="O3304" s="6" t="s">
        <v>42</v>
      </c>
      <c r="P3304" s="49" t="s">
        <v>66</v>
      </c>
      <c r="Q3304" s="49" t="s">
        <v>473</v>
      </c>
      <c r="R3304" s="6" t="s">
        <v>60</v>
      </c>
      <c r="S3304" s="49" t="s">
        <v>60</v>
      </c>
      <c r="T3304" s="73" t="str">
        <f>IF(_xlfn.XLOOKUP(I3304,LEGEND!B:B,LEGEND!H:H)&lt;&gt;"-",HYPERLINK(_xlfn.XLOOKUP(I3304,LEGEND!B:B,LEGEND!H:H),"link"),_xlfn.XLOOKUP(I3304,LEGEND!B:B,LEGEND!H:H))</f>
        <v>-</v>
      </c>
      <c r="U3304" s="73" t="str">
        <f>HYPERLINK(_xlfn.XLOOKUP(I3304,LEGEND!B:B,LEGEND!I:I))</f>
        <v>-</v>
      </c>
      <c r="V3304" s="51" t="s">
        <v>9278</v>
      </c>
      <c r="W3304" s="63" t="s">
        <v>71</v>
      </c>
      <c r="X3304" s="64">
        <v>50</v>
      </c>
      <c r="Y3304" s="64">
        <v>30</v>
      </c>
      <c r="Z3304" s="64">
        <v>90</v>
      </c>
      <c r="AA3304" s="84">
        <v>0.15</v>
      </c>
      <c r="AB3304" s="85">
        <v>1</v>
      </c>
      <c r="AC3304" s="85">
        <v>1</v>
      </c>
    </row>
    <row r="3305" spans="1:29" ht="25.5">
      <c r="A3305" s="1"/>
      <c r="B3305" s="6" t="s">
        <v>8777</v>
      </c>
      <c r="C3305" s="6" t="s">
        <v>8778</v>
      </c>
      <c r="D3305" s="6" t="s">
        <v>9082</v>
      </c>
      <c r="E3305" s="49" t="s">
        <v>9226</v>
      </c>
      <c r="F3305" s="6" t="s">
        <v>60</v>
      </c>
      <c r="G3305" s="6" t="s">
        <v>60</v>
      </c>
      <c r="H3305" s="6" t="s">
        <v>60</v>
      </c>
      <c r="I3305" s="60" t="s">
        <v>9279</v>
      </c>
      <c r="J3305" s="49" t="s">
        <v>9280</v>
      </c>
      <c r="K3305" s="6" t="s">
        <v>9281</v>
      </c>
      <c r="L3305" s="29">
        <f>IF($J$6="с учетом НДС",VLOOKUP(I3305,LEGEND!B:E,4,0)*(1-M3305),VLOOKUP(I3305,LEGEND!B:E,4,0)*(1-M3305)/1.2)</f>
        <v>490</v>
      </c>
      <c r="M3305" s="57">
        <f>IF(AND(B3305&lt;&gt;"1_Электроинструмент",B3305&lt;&gt;"2_Садовая техника"),$J$5,IF($J$4&lt;=20%,$J$4,IFERROR(VLOOKUP(S3305,LEGEND!$L$2:$M$5,2,FALSE),$J$4)))</f>
        <v>0</v>
      </c>
      <c r="N3305" s="48" t="s">
        <v>60</v>
      </c>
      <c r="O3305" s="6" t="s">
        <v>42</v>
      </c>
      <c r="P3305" s="49" t="s">
        <v>66</v>
      </c>
      <c r="Q3305" s="49" t="s">
        <v>473</v>
      </c>
      <c r="R3305" s="6" t="s">
        <v>60</v>
      </c>
      <c r="S3305" s="49" t="s">
        <v>60</v>
      </c>
      <c r="T3305" s="73" t="str">
        <f>IF(_xlfn.XLOOKUP(I3305,LEGEND!B:B,LEGEND!H:H)&lt;&gt;"-",HYPERLINK(_xlfn.XLOOKUP(I3305,LEGEND!B:B,LEGEND!H:H),"link"),_xlfn.XLOOKUP(I3305,LEGEND!B:B,LEGEND!H:H))</f>
        <v>-</v>
      </c>
      <c r="U3305" s="73" t="str">
        <f>HYPERLINK(_xlfn.XLOOKUP(I3305,LEGEND!B:B,LEGEND!I:I))</f>
        <v>-</v>
      </c>
      <c r="V3305" s="51" t="s">
        <v>9282</v>
      </c>
      <c r="W3305" s="63" t="s">
        <v>71</v>
      </c>
      <c r="X3305" s="64">
        <v>50</v>
      </c>
      <c r="Y3305" s="64">
        <v>32</v>
      </c>
      <c r="Z3305" s="64">
        <v>90</v>
      </c>
      <c r="AA3305" s="84">
        <v>0.15</v>
      </c>
      <c r="AB3305" s="85">
        <v>1</v>
      </c>
      <c r="AC3305" s="85">
        <v>1</v>
      </c>
    </row>
    <row r="3306" spans="1:29" ht="25.5">
      <c r="A3306" s="1"/>
      <c r="B3306" s="6" t="s">
        <v>8777</v>
      </c>
      <c r="C3306" s="6" t="s">
        <v>8778</v>
      </c>
      <c r="D3306" s="6" t="s">
        <v>9082</v>
      </c>
      <c r="E3306" s="49" t="s">
        <v>9226</v>
      </c>
      <c r="F3306" s="6" t="s">
        <v>60</v>
      </c>
      <c r="G3306" s="6" t="s">
        <v>60</v>
      </c>
      <c r="H3306" s="6" t="s">
        <v>60</v>
      </c>
      <c r="I3306" s="60" t="s">
        <v>9283</v>
      </c>
      <c r="J3306" s="49" t="s">
        <v>9284</v>
      </c>
      <c r="K3306" s="6" t="s">
        <v>9285</v>
      </c>
      <c r="L3306" s="29">
        <f>IF($J$6="с учетом НДС",VLOOKUP(I3306,LEGEND!B:E,4,0)*(1-M3306),VLOOKUP(I3306,LEGEND!B:E,4,0)*(1-M3306)/1.2)</f>
        <v>540</v>
      </c>
      <c r="M3306" s="57">
        <f>IF(AND(B3306&lt;&gt;"1_Электроинструмент",B3306&lt;&gt;"2_Садовая техника"),$J$5,IF($J$4&lt;=20%,$J$4,IFERROR(VLOOKUP(S3306,LEGEND!$L$2:$M$5,2,FALSE),$J$4)))</f>
        <v>0</v>
      </c>
      <c r="N3306" s="48" t="s">
        <v>60</v>
      </c>
      <c r="O3306" s="6" t="s">
        <v>42</v>
      </c>
      <c r="P3306" s="49" t="s">
        <v>66</v>
      </c>
      <c r="Q3306" s="49" t="s">
        <v>473</v>
      </c>
      <c r="R3306" s="6" t="s">
        <v>60</v>
      </c>
      <c r="S3306" s="49" t="s">
        <v>60</v>
      </c>
      <c r="T3306" s="73" t="str">
        <f>IF(_xlfn.XLOOKUP(I3306,LEGEND!B:B,LEGEND!H:H)&lt;&gt;"-",HYPERLINK(_xlfn.XLOOKUP(I3306,LEGEND!B:B,LEGEND!H:H),"link"),_xlfn.XLOOKUP(I3306,LEGEND!B:B,LEGEND!H:H))</f>
        <v>-</v>
      </c>
      <c r="U3306" s="73" t="str">
        <f>HYPERLINK(_xlfn.XLOOKUP(I3306,LEGEND!B:B,LEGEND!I:I))</f>
        <v>-</v>
      </c>
      <c r="V3306" s="51" t="s">
        <v>9286</v>
      </c>
      <c r="W3306" s="63" t="s">
        <v>71</v>
      </c>
      <c r="X3306" s="64">
        <v>50</v>
      </c>
      <c r="Y3306" s="64">
        <v>33</v>
      </c>
      <c r="Z3306" s="64">
        <v>100</v>
      </c>
      <c r="AA3306" s="84">
        <v>0.15</v>
      </c>
      <c r="AB3306" s="85">
        <v>1</v>
      </c>
      <c r="AC3306" s="85">
        <v>1</v>
      </c>
    </row>
    <row r="3307" spans="1:29" ht="15">
      <c r="A3307" s="1"/>
      <c r="B3307" s="6" t="s">
        <v>8777</v>
      </c>
      <c r="C3307" s="6" t="s">
        <v>8778</v>
      </c>
      <c r="D3307" s="6" t="s">
        <v>9082</v>
      </c>
      <c r="E3307" s="49" t="s">
        <v>9226</v>
      </c>
      <c r="F3307" s="6" t="s">
        <v>60</v>
      </c>
      <c r="G3307" s="6" t="s">
        <v>60</v>
      </c>
      <c r="H3307" s="6" t="s">
        <v>60</v>
      </c>
      <c r="I3307" s="60" t="s">
        <v>9287</v>
      </c>
      <c r="J3307" s="49" t="s">
        <v>9288</v>
      </c>
      <c r="K3307" s="6" t="s">
        <v>9289</v>
      </c>
      <c r="L3307" s="29">
        <f>IF($J$6="с учетом НДС",VLOOKUP(I3307,LEGEND!B:E,4,0)*(1-M3307),VLOOKUP(I3307,LEGEND!B:E,4,0)*(1-M3307)/1.2)</f>
        <v>560</v>
      </c>
      <c r="M3307" s="57">
        <f>IF(AND(B3307&lt;&gt;"1_Электроинструмент",B3307&lt;&gt;"2_Садовая техника"),$J$5,IF($J$4&lt;=20%,$J$4,IFERROR(VLOOKUP(S3307,LEGEND!$L$2:$M$5,2,FALSE),$J$4)))</f>
        <v>0</v>
      </c>
      <c r="N3307" s="48" t="s">
        <v>60</v>
      </c>
      <c r="O3307" s="6" t="s">
        <v>42</v>
      </c>
      <c r="P3307" s="49" t="s">
        <v>66</v>
      </c>
      <c r="Q3307" s="49" t="s">
        <v>473</v>
      </c>
      <c r="R3307" s="6" t="s">
        <v>60</v>
      </c>
      <c r="S3307" s="49" t="s">
        <v>60</v>
      </c>
      <c r="T3307" s="73" t="str">
        <f>IF(_xlfn.XLOOKUP(I3307,LEGEND!B:B,LEGEND!H:H)&lt;&gt;"-",HYPERLINK(_xlfn.XLOOKUP(I3307,LEGEND!B:B,LEGEND!H:H),"link"),_xlfn.XLOOKUP(I3307,LEGEND!B:B,LEGEND!H:H))</f>
        <v>-</v>
      </c>
      <c r="U3307" s="73" t="str">
        <f>HYPERLINK(_xlfn.XLOOKUP(I3307,LEGEND!B:B,LEGEND!I:I))</f>
        <v>-</v>
      </c>
      <c r="V3307" s="51" t="s">
        <v>9290</v>
      </c>
      <c r="W3307" s="63" t="s">
        <v>71</v>
      </c>
      <c r="X3307" s="64">
        <v>50</v>
      </c>
      <c r="Y3307" s="64">
        <v>33</v>
      </c>
      <c r="Z3307" s="64">
        <v>100</v>
      </c>
      <c r="AA3307" s="84">
        <v>0.15</v>
      </c>
      <c r="AB3307" s="85">
        <v>1</v>
      </c>
      <c r="AC3307" s="85">
        <v>1</v>
      </c>
    </row>
    <row r="3308" spans="1:29" ht="25.5">
      <c r="A3308" s="1"/>
      <c r="B3308" s="6" t="s">
        <v>8777</v>
      </c>
      <c r="C3308" s="6" t="s">
        <v>8778</v>
      </c>
      <c r="D3308" s="6" t="s">
        <v>9082</v>
      </c>
      <c r="E3308" s="49" t="s">
        <v>9226</v>
      </c>
      <c r="F3308" s="6" t="s">
        <v>60</v>
      </c>
      <c r="G3308" s="6" t="s">
        <v>60</v>
      </c>
      <c r="H3308" s="6" t="s">
        <v>60</v>
      </c>
      <c r="I3308" s="60" t="s">
        <v>9771</v>
      </c>
      <c r="J3308" s="49" t="s">
        <v>9772</v>
      </c>
      <c r="K3308" s="6" t="s">
        <v>9773</v>
      </c>
      <c r="L3308" s="29">
        <f>IF($J$6="с учетом НДС",VLOOKUP(I3308,LEGEND!B:E,4,0)*(1-M3308),VLOOKUP(I3308,LEGEND!B:E,4,0)*(1-M3308)/1.2)</f>
        <v>560</v>
      </c>
      <c r="M3308" s="57">
        <f>IF(AND(B3308&lt;&gt;"1_Электроинструмент",B3308&lt;&gt;"2_Садовая техника"),$J$5,IF($J$4&lt;=20%,$J$4,IFERROR(VLOOKUP(S3308,LEGEND!$L$2:$M$5,2,FALSE),$J$4)))</f>
        <v>0</v>
      </c>
      <c r="N3308" s="48" t="s">
        <v>60</v>
      </c>
      <c r="O3308" s="6" t="s">
        <v>42</v>
      </c>
      <c r="P3308" s="49" t="s">
        <v>66</v>
      </c>
      <c r="Q3308" s="49" t="s">
        <v>473</v>
      </c>
      <c r="R3308" s="6" t="s">
        <v>60</v>
      </c>
      <c r="S3308" s="49" t="s">
        <v>60</v>
      </c>
      <c r="T3308" s="73" t="str">
        <f>IF(_xlfn.XLOOKUP(I3308,LEGEND!B:B,LEGEND!H:H)&lt;&gt;"-",HYPERLINK(_xlfn.XLOOKUP(I3308,LEGEND!B:B,LEGEND!H:H),"link"),_xlfn.XLOOKUP(I3308,LEGEND!B:B,LEGEND!H:H))</f>
        <v>-</v>
      </c>
      <c r="U3308" s="73" t="str">
        <f>HYPERLINK(_xlfn.XLOOKUP(I3308,LEGEND!B:B,LEGEND!I:I))</f>
        <v>-</v>
      </c>
      <c r="V3308" s="51" t="s">
        <v>9774</v>
      </c>
      <c r="W3308" s="63" t="s">
        <v>71</v>
      </c>
      <c r="X3308" s="64">
        <v>50</v>
      </c>
      <c r="Y3308" s="64">
        <v>20</v>
      </c>
      <c r="Z3308" s="64">
        <v>50</v>
      </c>
      <c r="AA3308" s="84">
        <v>0.11</v>
      </c>
      <c r="AB3308" s="85">
        <v>1</v>
      </c>
      <c r="AC3308" s="85">
        <v>1</v>
      </c>
    </row>
    <row r="3309" spans="1:29" ht="25.5">
      <c r="A3309" s="1"/>
      <c r="B3309" s="6" t="s">
        <v>8777</v>
      </c>
      <c r="C3309" s="6" t="s">
        <v>8778</v>
      </c>
      <c r="D3309" s="6" t="s">
        <v>9082</v>
      </c>
      <c r="E3309" s="49" t="s">
        <v>9226</v>
      </c>
      <c r="F3309" s="6" t="s">
        <v>60</v>
      </c>
      <c r="G3309" s="6" t="s">
        <v>60</v>
      </c>
      <c r="H3309" s="6" t="s">
        <v>60</v>
      </c>
      <c r="I3309" s="60" t="s">
        <v>9435</v>
      </c>
      <c r="J3309" s="49" t="s">
        <v>9436</v>
      </c>
      <c r="K3309" s="6" t="s">
        <v>9437</v>
      </c>
      <c r="L3309" s="29">
        <f>IF($J$6="с учетом НДС",VLOOKUP(I3309,LEGEND!B:E,4,0)*(1-M3309),VLOOKUP(I3309,LEGEND!B:E,4,0)*(1-M3309)/1.2)</f>
        <v>570</v>
      </c>
      <c r="M3309" s="57">
        <f>IF(AND(B3309&lt;&gt;"1_Электроинструмент",B3309&lt;&gt;"2_Садовая техника"),$J$5,IF($J$4&lt;=20%,$J$4,IFERROR(VLOOKUP(S3309,LEGEND!$L$2:$M$5,2,FALSE),$J$4)))</f>
        <v>0</v>
      </c>
      <c r="N3309" s="48" t="s">
        <v>60</v>
      </c>
      <c r="O3309" s="6" t="s">
        <v>42</v>
      </c>
      <c r="P3309" s="49" t="s">
        <v>66</v>
      </c>
      <c r="Q3309" s="49" t="s">
        <v>473</v>
      </c>
      <c r="R3309" s="6" t="s">
        <v>60</v>
      </c>
      <c r="S3309" s="49" t="s">
        <v>60</v>
      </c>
      <c r="T3309" s="73" t="str">
        <f>IF(_xlfn.XLOOKUP(I3309,LEGEND!B:B,LEGEND!H:H)&lt;&gt;"-",HYPERLINK(_xlfn.XLOOKUP(I3309,LEGEND!B:B,LEGEND!H:H),"link"),_xlfn.XLOOKUP(I3309,LEGEND!B:B,LEGEND!H:H))</f>
        <v>-</v>
      </c>
      <c r="U3309" s="73" t="str">
        <f>HYPERLINK(_xlfn.XLOOKUP(I3309,LEGEND!B:B,LEGEND!I:I))</f>
        <v>-</v>
      </c>
      <c r="V3309" s="51" t="s">
        <v>9438</v>
      </c>
      <c r="W3309" s="63" t="s">
        <v>71</v>
      </c>
      <c r="X3309" s="64">
        <v>50</v>
      </c>
      <c r="Y3309" s="64">
        <v>30</v>
      </c>
      <c r="Z3309" s="64">
        <v>65</v>
      </c>
      <c r="AA3309" s="84">
        <v>0.23</v>
      </c>
      <c r="AB3309" s="85">
        <v>1</v>
      </c>
      <c r="AC3309" s="85">
        <v>1</v>
      </c>
    </row>
    <row r="3310" spans="1:29" ht="25.5">
      <c r="A3310" s="1"/>
      <c r="B3310" s="6" t="s">
        <v>8777</v>
      </c>
      <c r="C3310" s="6" t="s">
        <v>8778</v>
      </c>
      <c r="D3310" s="6" t="s">
        <v>9082</v>
      </c>
      <c r="E3310" s="49" t="s">
        <v>9226</v>
      </c>
      <c r="F3310" s="6" t="s">
        <v>60</v>
      </c>
      <c r="G3310" s="6" t="s">
        <v>60</v>
      </c>
      <c r="H3310" s="6" t="s">
        <v>60</v>
      </c>
      <c r="I3310" s="60" t="s">
        <v>9291</v>
      </c>
      <c r="J3310" s="49" t="s">
        <v>9292</v>
      </c>
      <c r="K3310" s="6" t="s">
        <v>9293</v>
      </c>
      <c r="L3310" s="29">
        <f>IF($J$6="с учетом НДС",VLOOKUP(I3310,LEGEND!B:E,4,0)*(1-M3310),VLOOKUP(I3310,LEGEND!B:E,4,0)*(1-M3310)/1.2)</f>
        <v>600</v>
      </c>
      <c r="M3310" s="57">
        <f>IF(AND(B3310&lt;&gt;"1_Электроинструмент",B3310&lt;&gt;"2_Садовая техника"),$J$5,IF($J$4&lt;=20%,$J$4,IFERROR(VLOOKUP(S3310,LEGEND!$L$2:$M$5,2,FALSE),$J$4)))</f>
        <v>0</v>
      </c>
      <c r="N3310" s="48" t="s">
        <v>60</v>
      </c>
      <c r="O3310" s="6" t="s">
        <v>42</v>
      </c>
      <c r="P3310" s="49" t="s">
        <v>66</v>
      </c>
      <c r="Q3310" s="49" t="s">
        <v>473</v>
      </c>
      <c r="R3310" s="6" t="s">
        <v>60</v>
      </c>
      <c r="S3310" s="49" t="s">
        <v>60</v>
      </c>
      <c r="T3310" s="73" t="str">
        <f>IF(_xlfn.XLOOKUP(I3310,LEGEND!B:B,LEGEND!H:H)&lt;&gt;"-",HYPERLINK(_xlfn.XLOOKUP(I3310,LEGEND!B:B,LEGEND!H:H),"link"),_xlfn.XLOOKUP(I3310,LEGEND!B:B,LEGEND!H:H))</f>
        <v>-</v>
      </c>
      <c r="U3310" s="73" t="str">
        <f>HYPERLINK(_xlfn.XLOOKUP(I3310,LEGEND!B:B,LEGEND!I:I))</f>
        <v>-</v>
      </c>
      <c r="V3310" s="51" t="s">
        <v>9294</v>
      </c>
      <c r="W3310" s="63" t="s">
        <v>71</v>
      </c>
      <c r="X3310" s="64">
        <v>50</v>
      </c>
      <c r="Y3310" s="64">
        <v>36</v>
      </c>
      <c r="Z3310" s="64">
        <v>100</v>
      </c>
      <c r="AA3310" s="84">
        <v>0.15</v>
      </c>
      <c r="AB3310" s="85">
        <v>1</v>
      </c>
      <c r="AC3310" s="85">
        <v>1</v>
      </c>
    </row>
    <row r="3311" spans="1:29" ht="15">
      <c r="A3311" s="1"/>
      <c r="B3311" s="6" t="s">
        <v>8777</v>
      </c>
      <c r="C3311" s="6" t="s">
        <v>8778</v>
      </c>
      <c r="D3311" s="6" t="s">
        <v>9082</v>
      </c>
      <c r="E3311" s="49" t="s">
        <v>9226</v>
      </c>
      <c r="F3311" s="6" t="s">
        <v>60</v>
      </c>
      <c r="G3311" s="6" t="s">
        <v>60</v>
      </c>
      <c r="H3311" s="6" t="s">
        <v>60</v>
      </c>
      <c r="I3311" s="60" t="s">
        <v>9295</v>
      </c>
      <c r="J3311" s="49" t="s">
        <v>9296</v>
      </c>
      <c r="K3311" s="6" t="s">
        <v>9297</v>
      </c>
      <c r="L3311" s="29">
        <f>IF($J$6="с учетом НДС",VLOOKUP(I3311,LEGEND!B:E,4,0)*(1-M3311),VLOOKUP(I3311,LEGEND!B:E,4,0)*(1-M3311)/1.2)</f>
        <v>630</v>
      </c>
      <c r="M3311" s="57">
        <f>IF(AND(B3311&lt;&gt;"1_Электроинструмент",B3311&lt;&gt;"2_Садовая техника"),$J$5,IF($J$4&lt;=20%,$J$4,IFERROR(VLOOKUP(S3311,LEGEND!$L$2:$M$5,2,FALSE),$J$4)))</f>
        <v>0</v>
      </c>
      <c r="N3311" s="48" t="s">
        <v>60</v>
      </c>
      <c r="O3311" s="6" t="s">
        <v>42</v>
      </c>
      <c r="P3311" s="49" t="s">
        <v>66</v>
      </c>
      <c r="Q3311" s="49" t="s">
        <v>473</v>
      </c>
      <c r="R3311" s="6" t="s">
        <v>60</v>
      </c>
      <c r="S3311" s="49" t="s">
        <v>60</v>
      </c>
      <c r="T3311" s="73" t="str">
        <f>IF(_xlfn.XLOOKUP(I3311,LEGEND!B:B,LEGEND!H:H)&lt;&gt;"-",HYPERLINK(_xlfn.XLOOKUP(I3311,LEGEND!B:B,LEGEND!H:H),"link"),_xlfn.XLOOKUP(I3311,LEGEND!B:B,LEGEND!H:H))</f>
        <v>-</v>
      </c>
      <c r="U3311" s="73" t="str">
        <f>HYPERLINK(_xlfn.XLOOKUP(I3311,LEGEND!B:B,LEGEND!I:I))</f>
        <v>-</v>
      </c>
      <c r="V3311" s="51" t="s">
        <v>9298</v>
      </c>
      <c r="W3311" s="63" t="s">
        <v>71</v>
      </c>
      <c r="X3311" s="64">
        <v>50</v>
      </c>
      <c r="Y3311" s="64">
        <v>39</v>
      </c>
      <c r="Z3311" s="64">
        <v>100</v>
      </c>
      <c r="AA3311" s="84">
        <v>0.15</v>
      </c>
      <c r="AB3311" s="85">
        <v>1</v>
      </c>
      <c r="AC3311" s="85">
        <v>1</v>
      </c>
    </row>
    <row r="3312" spans="1:29" ht="15">
      <c r="A3312" s="1"/>
      <c r="B3312" s="6" t="s">
        <v>8777</v>
      </c>
      <c r="C3312" s="6" t="s">
        <v>8778</v>
      </c>
      <c r="D3312" s="6" t="s">
        <v>9082</v>
      </c>
      <c r="E3312" s="49" t="s">
        <v>9226</v>
      </c>
      <c r="F3312" s="6" t="s">
        <v>60</v>
      </c>
      <c r="G3312" s="6" t="s">
        <v>60</v>
      </c>
      <c r="H3312" s="6" t="s">
        <v>60</v>
      </c>
      <c r="I3312" s="60" t="s">
        <v>9299</v>
      </c>
      <c r="J3312" s="49" t="s">
        <v>9300</v>
      </c>
      <c r="K3312" s="6" t="s">
        <v>9301</v>
      </c>
      <c r="L3312" s="29">
        <f>IF($J$6="с учетом НДС",VLOOKUP(I3312,LEGEND!B:E,4,0)*(1-M3312),VLOOKUP(I3312,LEGEND!B:E,4,0)*(1-M3312)/1.2)</f>
        <v>680</v>
      </c>
      <c r="M3312" s="57">
        <f>IF(AND(B3312&lt;&gt;"1_Электроинструмент",B3312&lt;&gt;"2_Садовая техника"),$J$5,IF($J$4&lt;=20%,$J$4,IFERROR(VLOOKUP(S3312,LEGEND!$L$2:$M$5,2,FALSE),$J$4)))</f>
        <v>0</v>
      </c>
      <c r="N3312" s="48" t="s">
        <v>60</v>
      </c>
      <c r="O3312" s="6" t="s">
        <v>42</v>
      </c>
      <c r="P3312" s="49" t="s">
        <v>66</v>
      </c>
      <c r="Q3312" s="49" t="s">
        <v>473</v>
      </c>
      <c r="R3312" s="6" t="s">
        <v>60</v>
      </c>
      <c r="S3312" s="49" t="s">
        <v>60</v>
      </c>
      <c r="T3312" s="73" t="str">
        <f>IF(_xlfn.XLOOKUP(I3312,LEGEND!B:B,LEGEND!H:H)&lt;&gt;"-",HYPERLINK(_xlfn.XLOOKUP(I3312,LEGEND!B:B,LEGEND!H:H),"link"),_xlfn.XLOOKUP(I3312,LEGEND!B:B,LEGEND!H:H))</f>
        <v>-</v>
      </c>
      <c r="U3312" s="73" t="str">
        <f>HYPERLINK(_xlfn.XLOOKUP(I3312,LEGEND!B:B,LEGEND!I:I))</f>
        <v>-</v>
      </c>
      <c r="V3312" s="51" t="s">
        <v>9302</v>
      </c>
      <c r="W3312" s="63" t="s">
        <v>71</v>
      </c>
      <c r="X3312" s="64">
        <v>50</v>
      </c>
      <c r="Y3312" s="64">
        <v>41</v>
      </c>
      <c r="Z3312" s="64">
        <v>100</v>
      </c>
      <c r="AA3312" s="84">
        <v>0.15</v>
      </c>
      <c r="AB3312" s="85">
        <v>1</v>
      </c>
      <c r="AC3312" s="85">
        <v>1</v>
      </c>
    </row>
    <row r="3313" spans="1:29" ht="25.5">
      <c r="A3313" s="1"/>
      <c r="B3313" s="6" t="s">
        <v>8777</v>
      </c>
      <c r="C3313" s="6" t="s">
        <v>8778</v>
      </c>
      <c r="D3313" s="6" t="s">
        <v>9082</v>
      </c>
      <c r="E3313" s="49" t="s">
        <v>9226</v>
      </c>
      <c r="F3313" s="6" t="s">
        <v>60</v>
      </c>
      <c r="G3313" s="6" t="s">
        <v>60</v>
      </c>
      <c r="H3313" s="6" t="s">
        <v>60</v>
      </c>
      <c r="I3313" s="60" t="s">
        <v>9323</v>
      </c>
      <c r="J3313" s="49" t="s">
        <v>9324</v>
      </c>
      <c r="K3313" s="6" t="s">
        <v>9325</v>
      </c>
      <c r="L3313" s="29">
        <f>IF($J$6="с учетом НДС",VLOOKUP(I3313,LEGEND!B:E,4,0)*(1-M3313),VLOOKUP(I3313,LEGEND!B:E,4,0)*(1-M3313)/1.2)</f>
        <v>710</v>
      </c>
      <c r="M3313" s="57">
        <f>IF(AND(B3313&lt;&gt;"1_Электроинструмент",B3313&lt;&gt;"2_Садовая техника"),$J$5,IF($J$4&lt;=20%,$J$4,IFERROR(VLOOKUP(S3313,LEGEND!$L$2:$M$5,2,FALSE),$J$4)))</f>
        <v>0</v>
      </c>
      <c r="N3313" s="48" t="s">
        <v>60</v>
      </c>
      <c r="O3313" s="6" t="s">
        <v>42</v>
      </c>
      <c r="P3313" s="49" t="s">
        <v>66</v>
      </c>
      <c r="Q3313" s="49" t="s">
        <v>473</v>
      </c>
      <c r="R3313" s="6" t="s">
        <v>60</v>
      </c>
      <c r="S3313" s="49" t="s">
        <v>60</v>
      </c>
      <c r="T3313" s="73" t="str">
        <f>IF(_xlfn.XLOOKUP(I3313,LEGEND!B:B,LEGEND!H:H)&lt;&gt;"-",HYPERLINK(_xlfn.XLOOKUP(I3313,LEGEND!B:B,LEGEND!H:H),"link"),_xlfn.XLOOKUP(I3313,LEGEND!B:B,LEGEND!H:H))</f>
        <v>-</v>
      </c>
      <c r="U3313" s="73" t="str">
        <f>HYPERLINK(_xlfn.XLOOKUP(I3313,LEGEND!B:B,LEGEND!I:I))</f>
        <v>-</v>
      </c>
      <c r="V3313" s="51" t="s">
        <v>9326</v>
      </c>
      <c r="W3313" s="63" t="s">
        <v>71</v>
      </c>
      <c r="X3313" s="64">
        <v>50</v>
      </c>
      <c r="Y3313" s="64">
        <v>25</v>
      </c>
      <c r="Z3313" s="64">
        <v>135</v>
      </c>
      <c r="AA3313" s="84">
        <v>0.2</v>
      </c>
      <c r="AB3313" s="85">
        <v>1</v>
      </c>
      <c r="AC3313" s="85">
        <v>1</v>
      </c>
    </row>
    <row r="3314" spans="1:29" ht="15">
      <c r="A3314" s="1"/>
      <c r="B3314" s="6" t="s">
        <v>8777</v>
      </c>
      <c r="C3314" s="6" t="s">
        <v>8778</v>
      </c>
      <c r="D3314" s="6" t="s">
        <v>9082</v>
      </c>
      <c r="E3314" s="49" t="s">
        <v>9226</v>
      </c>
      <c r="F3314" s="6" t="s">
        <v>60</v>
      </c>
      <c r="G3314" s="6" t="s">
        <v>60</v>
      </c>
      <c r="H3314" s="6" t="s">
        <v>60</v>
      </c>
      <c r="I3314" s="60" t="s">
        <v>9327</v>
      </c>
      <c r="J3314" s="49" t="s">
        <v>9328</v>
      </c>
      <c r="K3314" s="6" t="s">
        <v>9329</v>
      </c>
      <c r="L3314" s="29">
        <f>IF($J$6="с учетом НДС",VLOOKUP(I3314,LEGEND!B:E,4,0)*(1-M3314),VLOOKUP(I3314,LEGEND!B:E,4,0)*(1-M3314)/1.2)</f>
        <v>710</v>
      </c>
      <c r="M3314" s="57">
        <f>IF(AND(B3314&lt;&gt;"1_Электроинструмент",B3314&lt;&gt;"2_Садовая техника"),$J$5,IF($J$4&lt;=20%,$J$4,IFERROR(VLOOKUP(S3314,LEGEND!$L$2:$M$5,2,FALSE),$J$4)))</f>
        <v>0</v>
      </c>
      <c r="N3314" s="48" t="s">
        <v>60</v>
      </c>
      <c r="O3314" s="6" t="s">
        <v>42</v>
      </c>
      <c r="P3314" s="49" t="s">
        <v>66</v>
      </c>
      <c r="Q3314" s="49" t="s">
        <v>473</v>
      </c>
      <c r="R3314" s="6" t="s">
        <v>60</v>
      </c>
      <c r="S3314" s="49" t="s">
        <v>60</v>
      </c>
      <c r="T3314" s="73" t="str">
        <f>IF(_xlfn.XLOOKUP(I3314,LEGEND!B:B,LEGEND!H:H)&lt;&gt;"-",HYPERLINK(_xlfn.XLOOKUP(I3314,LEGEND!B:B,LEGEND!H:H),"link"),_xlfn.XLOOKUP(I3314,LEGEND!B:B,LEGEND!H:H))</f>
        <v>-</v>
      </c>
      <c r="U3314" s="73" t="str">
        <f>HYPERLINK(_xlfn.XLOOKUP(I3314,LEGEND!B:B,LEGEND!I:I))</f>
        <v>-</v>
      </c>
      <c r="V3314" s="51" t="s">
        <v>9330</v>
      </c>
      <c r="W3314" s="63" t="s">
        <v>71</v>
      </c>
      <c r="X3314" s="64">
        <v>50</v>
      </c>
      <c r="Y3314" s="64">
        <v>25</v>
      </c>
      <c r="Z3314" s="64">
        <v>135</v>
      </c>
      <c r="AA3314" s="84">
        <v>0.2</v>
      </c>
      <c r="AB3314" s="85">
        <v>1</v>
      </c>
      <c r="AC3314" s="85">
        <v>1</v>
      </c>
    </row>
    <row r="3315" spans="1:29" ht="25.5">
      <c r="A3315" s="1"/>
      <c r="B3315" s="6" t="s">
        <v>8777</v>
      </c>
      <c r="C3315" s="6" t="s">
        <v>8778</v>
      </c>
      <c r="D3315" s="6" t="s">
        <v>9082</v>
      </c>
      <c r="E3315" s="49" t="s">
        <v>9226</v>
      </c>
      <c r="F3315" s="6" t="s">
        <v>60</v>
      </c>
      <c r="G3315" s="6" t="s">
        <v>60</v>
      </c>
      <c r="H3315" s="6" t="s">
        <v>60</v>
      </c>
      <c r="I3315" s="60" t="s">
        <v>9331</v>
      </c>
      <c r="J3315" s="49" t="s">
        <v>9332</v>
      </c>
      <c r="K3315" s="6" t="s">
        <v>9333</v>
      </c>
      <c r="L3315" s="29">
        <f>IF($J$6="с учетом НДС",VLOOKUP(I3315,LEGEND!B:E,4,0)*(1-M3315),VLOOKUP(I3315,LEGEND!B:E,4,0)*(1-M3315)/1.2)</f>
        <v>710</v>
      </c>
      <c r="M3315" s="57">
        <f>IF(AND(B3315&lt;&gt;"1_Электроинструмент",B3315&lt;&gt;"2_Садовая техника"),$J$5,IF($J$4&lt;=20%,$J$4,IFERROR(VLOOKUP(S3315,LEGEND!$L$2:$M$5,2,FALSE),$J$4)))</f>
        <v>0</v>
      </c>
      <c r="N3315" s="48" t="s">
        <v>60</v>
      </c>
      <c r="O3315" s="6" t="s">
        <v>42</v>
      </c>
      <c r="P3315" s="49" t="s">
        <v>66</v>
      </c>
      <c r="Q3315" s="49" t="s">
        <v>473</v>
      </c>
      <c r="R3315" s="6" t="s">
        <v>60</v>
      </c>
      <c r="S3315" s="49" t="s">
        <v>60</v>
      </c>
      <c r="T3315" s="73" t="str">
        <f>IF(_xlfn.XLOOKUP(I3315,LEGEND!B:B,LEGEND!H:H)&lt;&gt;"-",HYPERLINK(_xlfn.XLOOKUP(I3315,LEGEND!B:B,LEGEND!H:H),"link"),_xlfn.XLOOKUP(I3315,LEGEND!B:B,LEGEND!H:H))</f>
        <v>-</v>
      </c>
      <c r="U3315" s="73" t="str">
        <f>HYPERLINK(_xlfn.XLOOKUP(I3315,LEGEND!B:B,LEGEND!I:I))</f>
        <v>-</v>
      </c>
      <c r="V3315" s="51" t="s">
        <v>9334</v>
      </c>
      <c r="W3315" s="63" t="s">
        <v>71</v>
      </c>
      <c r="X3315" s="64">
        <v>50</v>
      </c>
      <c r="Y3315" s="64">
        <v>25</v>
      </c>
      <c r="Z3315" s="64">
        <v>135</v>
      </c>
      <c r="AA3315" s="84">
        <v>0.2</v>
      </c>
      <c r="AB3315" s="85">
        <v>1</v>
      </c>
      <c r="AC3315" s="85">
        <v>1</v>
      </c>
    </row>
    <row r="3316" spans="1:29" ht="25.5">
      <c r="A3316" s="1"/>
      <c r="B3316" s="6" t="s">
        <v>8777</v>
      </c>
      <c r="C3316" s="6" t="s">
        <v>8778</v>
      </c>
      <c r="D3316" s="6" t="s">
        <v>9082</v>
      </c>
      <c r="E3316" s="49" t="s">
        <v>9226</v>
      </c>
      <c r="F3316" s="6" t="s">
        <v>60</v>
      </c>
      <c r="G3316" s="6" t="s">
        <v>60</v>
      </c>
      <c r="H3316" s="6" t="s">
        <v>60</v>
      </c>
      <c r="I3316" s="60" t="s">
        <v>9335</v>
      </c>
      <c r="J3316" s="49" t="s">
        <v>9336</v>
      </c>
      <c r="K3316" s="6" t="s">
        <v>9337</v>
      </c>
      <c r="L3316" s="29">
        <f>IF($J$6="с учетом НДС",VLOOKUP(I3316,LEGEND!B:E,4,0)*(1-M3316),VLOOKUP(I3316,LEGEND!B:E,4,0)*(1-M3316)/1.2)</f>
        <v>710</v>
      </c>
      <c r="M3316" s="57">
        <f>IF(AND(B3316&lt;&gt;"1_Электроинструмент",B3316&lt;&gt;"2_Садовая техника"),$J$5,IF($J$4&lt;=20%,$J$4,IFERROR(VLOOKUP(S3316,LEGEND!$L$2:$M$5,2,FALSE),$J$4)))</f>
        <v>0</v>
      </c>
      <c r="N3316" s="48" t="s">
        <v>60</v>
      </c>
      <c r="O3316" s="6" t="s">
        <v>42</v>
      </c>
      <c r="P3316" s="49" t="s">
        <v>66</v>
      </c>
      <c r="Q3316" s="49" t="s">
        <v>473</v>
      </c>
      <c r="R3316" s="6" t="s">
        <v>60</v>
      </c>
      <c r="S3316" s="49" t="s">
        <v>60</v>
      </c>
      <c r="T3316" s="73" t="str">
        <f>IF(_xlfn.XLOOKUP(I3316,LEGEND!B:B,LEGEND!H:H)&lt;&gt;"-",HYPERLINK(_xlfn.XLOOKUP(I3316,LEGEND!B:B,LEGEND!H:H),"link"),_xlfn.XLOOKUP(I3316,LEGEND!B:B,LEGEND!H:H))</f>
        <v>-</v>
      </c>
      <c r="U3316" s="73" t="str">
        <f>HYPERLINK(_xlfn.XLOOKUP(I3316,LEGEND!B:B,LEGEND!I:I))</f>
        <v>-</v>
      </c>
      <c r="V3316" s="51" t="s">
        <v>9338</v>
      </c>
      <c r="W3316" s="63" t="s">
        <v>71</v>
      </c>
      <c r="X3316" s="64">
        <v>50</v>
      </c>
      <c r="Y3316" s="64">
        <v>25</v>
      </c>
      <c r="Z3316" s="64">
        <v>135</v>
      </c>
      <c r="AA3316" s="84">
        <v>0.2</v>
      </c>
      <c r="AB3316" s="85">
        <v>1</v>
      </c>
      <c r="AC3316" s="85">
        <v>1</v>
      </c>
    </row>
    <row r="3317" spans="1:29" ht="25.5">
      <c r="A3317" s="1"/>
      <c r="B3317" s="6" t="s">
        <v>8777</v>
      </c>
      <c r="C3317" s="6" t="s">
        <v>8778</v>
      </c>
      <c r="D3317" s="6" t="s">
        <v>9082</v>
      </c>
      <c r="E3317" s="49" t="s">
        <v>9226</v>
      </c>
      <c r="F3317" s="6" t="s">
        <v>60</v>
      </c>
      <c r="G3317" s="6" t="s">
        <v>60</v>
      </c>
      <c r="H3317" s="6" t="s">
        <v>60</v>
      </c>
      <c r="I3317" s="60" t="s">
        <v>9339</v>
      </c>
      <c r="J3317" s="49" t="s">
        <v>9340</v>
      </c>
      <c r="K3317" s="6" t="s">
        <v>9341</v>
      </c>
      <c r="L3317" s="29">
        <f>IF($J$6="с учетом НДС",VLOOKUP(I3317,LEGEND!B:E,4,0)*(1-M3317),VLOOKUP(I3317,LEGEND!B:E,4,0)*(1-M3317)/1.2)</f>
        <v>710</v>
      </c>
      <c r="M3317" s="57">
        <f>IF(AND(B3317&lt;&gt;"1_Электроинструмент",B3317&lt;&gt;"2_Садовая техника"),$J$5,IF($J$4&lt;=20%,$J$4,IFERROR(VLOOKUP(S3317,LEGEND!$L$2:$M$5,2,FALSE),$J$4)))</f>
        <v>0</v>
      </c>
      <c r="N3317" s="48" t="s">
        <v>60</v>
      </c>
      <c r="O3317" s="6" t="s">
        <v>42</v>
      </c>
      <c r="P3317" s="49" t="s">
        <v>66</v>
      </c>
      <c r="Q3317" s="49" t="s">
        <v>473</v>
      </c>
      <c r="R3317" s="6" t="s">
        <v>60</v>
      </c>
      <c r="S3317" s="49" t="s">
        <v>60</v>
      </c>
      <c r="T3317" s="73" t="str">
        <f>IF(_xlfn.XLOOKUP(I3317,LEGEND!B:B,LEGEND!H:H)&lt;&gt;"-",HYPERLINK(_xlfn.XLOOKUP(I3317,LEGEND!B:B,LEGEND!H:H),"link"),_xlfn.XLOOKUP(I3317,LEGEND!B:B,LEGEND!H:H))</f>
        <v>-</v>
      </c>
      <c r="U3317" s="73" t="str">
        <f>HYPERLINK(_xlfn.XLOOKUP(I3317,LEGEND!B:B,LEGEND!I:I))</f>
        <v>-</v>
      </c>
      <c r="V3317" s="51" t="s">
        <v>9342</v>
      </c>
      <c r="W3317" s="63" t="s">
        <v>71</v>
      </c>
      <c r="X3317" s="64">
        <v>50</v>
      </c>
      <c r="Y3317" s="64">
        <v>25</v>
      </c>
      <c r="Z3317" s="64">
        <v>135</v>
      </c>
      <c r="AA3317" s="84">
        <v>0.2</v>
      </c>
      <c r="AB3317" s="85">
        <v>1</v>
      </c>
      <c r="AC3317" s="85">
        <v>1</v>
      </c>
    </row>
    <row r="3318" spans="1:29" ht="25.5">
      <c r="A3318" s="1"/>
      <c r="B3318" s="6" t="s">
        <v>8777</v>
      </c>
      <c r="C3318" s="6" t="s">
        <v>8778</v>
      </c>
      <c r="D3318" s="6" t="s">
        <v>9082</v>
      </c>
      <c r="E3318" s="49" t="s">
        <v>9226</v>
      </c>
      <c r="F3318" s="6" t="s">
        <v>60</v>
      </c>
      <c r="G3318" s="6" t="s">
        <v>60</v>
      </c>
      <c r="H3318" s="6" t="s">
        <v>60</v>
      </c>
      <c r="I3318" s="60" t="s">
        <v>9351</v>
      </c>
      <c r="J3318" s="49" t="s">
        <v>9352</v>
      </c>
      <c r="K3318" s="6" t="s">
        <v>9353</v>
      </c>
      <c r="L3318" s="29">
        <f>IF($J$6="с учетом НДС",VLOOKUP(I3318,LEGEND!B:E,4,0)*(1-M3318),VLOOKUP(I3318,LEGEND!B:E,4,0)*(1-M3318)/1.2)</f>
        <v>710</v>
      </c>
      <c r="M3318" s="57">
        <f>IF(AND(B3318&lt;&gt;"1_Электроинструмент",B3318&lt;&gt;"2_Садовая техника"),$J$5,IF($J$4&lt;=20%,$J$4,IFERROR(VLOOKUP(S3318,LEGEND!$L$2:$M$5,2,FALSE),$J$4)))</f>
        <v>0</v>
      </c>
      <c r="N3318" s="48" t="s">
        <v>60</v>
      </c>
      <c r="O3318" s="6" t="s">
        <v>42</v>
      </c>
      <c r="P3318" s="49" t="s">
        <v>66</v>
      </c>
      <c r="Q3318" s="49" t="s">
        <v>473</v>
      </c>
      <c r="R3318" s="6" t="s">
        <v>60</v>
      </c>
      <c r="S3318" s="49" t="s">
        <v>60</v>
      </c>
      <c r="T3318" s="73" t="str">
        <f>IF(_xlfn.XLOOKUP(I3318,LEGEND!B:B,LEGEND!H:H)&lt;&gt;"-",HYPERLINK(_xlfn.XLOOKUP(I3318,LEGEND!B:B,LEGEND!H:H),"link"),_xlfn.XLOOKUP(I3318,LEGEND!B:B,LEGEND!H:H))</f>
        <v>-</v>
      </c>
      <c r="U3318" s="73" t="str">
        <f>HYPERLINK(_xlfn.XLOOKUP(I3318,LEGEND!B:B,LEGEND!I:I))</f>
        <v>-</v>
      </c>
      <c r="V3318" s="51" t="s">
        <v>9354</v>
      </c>
      <c r="W3318" s="63" t="s">
        <v>71</v>
      </c>
      <c r="X3318" s="64">
        <v>50</v>
      </c>
      <c r="Y3318" s="64">
        <v>25</v>
      </c>
      <c r="Z3318" s="64">
        <v>135</v>
      </c>
      <c r="AA3318" s="84">
        <v>0.2</v>
      </c>
      <c r="AB3318" s="85">
        <v>1</v>
      </c>
      <c r="AC3318" s="85">
        <v>1</v>
      </c>
    </row>
    <row r="3319" spans="1:29" ht="25.5">
      <c r="A3319" s="1"/>
      <c r="B3319" s="6" t="s">
        <v>8777</v>
      </c>
      <c r="C3319" s="6" t="s">
        <v>8778</v>
      </c>
      <c r="D3319" s="6" t="s">
        <v>9082</v>
      </c>
      <c r="E3319" s="49" t="s">
        <v>9226</v>
      </c>
      <c r="F3319" s="6" t="s">
        <v>60</v>
      </c>
      <c r="G3319" s="6" t="s">
        <v>60</v>
      </c>
      <c r="H3319" s="6" t="s">
        <v>60</v>
      </c>
      <c r="I3319" s="60" t="s">
        <v>9303</v>
      </c>
      <c r="J3319" s="49" t="s">
        <v>9304</v>
      </c>
      <c r="K3319" s="6" t="s">
        <v>9305</v>
      </c>
      <c r="L3319" s="29">
        <f>IF($J$6="с учетом НДС",VLOOKUP(I3319,LEGEND!B:E,4,0)*(1-M3319),VLOOKUP(I3319,LEGEND!B:E,4,0)*(1-M3319)/1.2)</f>
        <v>740</v>
      </c>
      <c r="M3319" s="57">
        <f>IF(AND(B3319&lt;&gt;"1_Электроинструмент",B3319&lt;&gt;"2_Садовая техника"),$J$5,IF($J$4&lt;=20%,$J$4,IFERROR(VLOOKUP(S3319,LEGEND!$L$2:$M$5,2,FALSE),$J$4)))</f>
        <v>0</v>
      </c>
      <c r="N3319" s="48" t="s">
        <v>60</v>
      </c>
      <c r="O3319" s="6" t="s">
        <v>42</v>
      </c>
      <c r="P3319" s="49" t="s">
        <v>66</v>
      </c>
      <c r="Q3319" s="49" t="s">
        <v>473</v>
      </c>
      <c r="R3319" s="6" t="s">
        <v>60</v>
      </c>
      <c r="S3319" s="49" t="s">
        <v>60</v>
      </c>
      <c r="T3319" s="73" t="str">
        <f>IF(_xlfn.XLOOKUP(I3319,LEGEND!B:B,LEGEND!H:H)&lt;&gt;"-",HYPERLINK(_xlfn.XLOOKUP(I3319,LEGEND!B:B,LEGEND!H:H),"link"),_xlfn.XLOOKUP(I3319,LEGEND!B:B,LEGEND!H:H))</f>
        <v>-</v>
      </c>
      <c r="U3319" s="73" t="str">
        <f>HYPERLINK(_xlfn.XLOOKUP(I3319,LEGEND!B:B,LEGEND!I:I))</f>
        <v>-</v>
      </c>
      <c r="V3319" s="51" t="s">
        <v>9306</v>
      </c>
      <c r="W3319" s="63" t="s">
        <v>71</v>
      </c>
      <c r="X3319" s="64">
        <v>50</v>
      </c>
      <c r="Y3319" s="64">
        <v>41</v>
      </c>
      <c r="Z3319" s="64">
        <v>100</v>
      </c>
      <c r="AA3319" s="84">
        <v>0.15</v>
      </c>
      <c r="AB3319" s="85">
        <v>1</v>
      </c>
      <c r="AC3319" s="85">
        <v>1</v>
      </c>
    </row>
    <row r="3320" spans="1:29" ht="25.5">
      <c r="A3320" s="1"/>
      <c r="B3320" s="6" t="s">
        <v>8777</v>
      </c>
      <c r="C3320" s="6" t="s">
        <v>8778</v>
      </c>
      <c r="D3320" s="6" t="s">
        <v>9082</v>
      </c>
      <c r="E3320" s="49" t="s">
        <v>9226</v>
      </c>
      <c r="F3320" s="6" t="s">
        <v>60</v>
      </c>
      <c r="G3320" s="6" t="s">
        <v>60</v>
      </c>
      <c r="H3320" s="6" t="s">
        <v>60</v>
      </c>
      <c r="I3320" s="60" t="s">
        <v>9343</v>
      </c>
      <c r="J3320" s="49" t="s">
        <v>9344</v>
      </c>
      <c r="K3320" s="6" t="s">
        <v>9345</v>
      </c>
      <c r="L3320" s="29">
        <f>IF($J$6="с учетом НДС",VLOOKUP(I3320,LEGEND!B:E,4,0)*(1-M3320),VLOOKUP(I3320,LEGEND!B:E,4,0)*(1-M3320)/1.2)</f>
        <v>740</v>
      </c>
      <c r="M3320" s="57">
        <f>IF(AND(B3320&lt;&gt;"1_Электроинструмент",B3320&lt;&gt;"2_Садовая техника"),$J$5,IF($J$4&lt;=20%,$J$4,IFERROR(VLOOKUP(S3320,LEGEND!$L$2:$M$5,2,FALSE),$J$4)))</f>
        <v>0</v>
      </c>
      <c r="N3320" s="48" t="s">
        <v>60</v>
      </c>
      <c r="O3320" s="6" t="s">
        <v>42</v>
      </c>
      <c r="P3320" s="49" t="s">
        <v>66</v>
      </c>
      <c r="Q3320" s="49" t="s">
        <v>473</v>
      </c>
      <c r="R3320" s="6" t="s">
        <v>60</v>
      </c>
      <c r="S3320" s="49" t="s">
        <v>60</v>
      </c>
      <c r="T3320" s="73" t="str">
        <f>IF(_xlfn.XLOOKUP(I3320,LEGEND!B:B,LEGEND!H:H)&lt;&gt;"-",HYPERLINK(_xlfn.XLOOKUP(I3320,LEGEND!B:B,LEGEND!H:H),"link"),_xlfn.XLOOKUP(I3320,LEGEND!B:B,LEGEND!H:H))</f>
        <v>-</v>
      </c>
      <c r="U3320" s="73" t="str">
        <f>HYPERLINK(_xlfn.XLOOKUP(I3320,LEGEND!B:B,LEGEND!I:I))</f>
        <v>-</v>
      </c>
      <c r="V3320" s="51" t="s">
        <v>9346</v>
      </c>
      <c r="W3320" s="63" t="s">
        <v>71</v>
      </c>
      <c r="X3320" s="64">
        <v>50</v>
      </c>
      <c r="Y3320" s="64">
        <v>25</v>
      </c>
      <c r="Z3320" s="64">
        <v>135</v>
      </c>
      <c r="AA3320" s="84">
        <v>0.2</v>
      </c>
      <c r="AB3320" s="85">
        <v>1</v>
      </c>
      <c r="AC3320" s="85">
        <v>1</v>
      </c>
    </row>
    <row r="3321" spans="1:29" ht="25.5">
      <c r="A3321" s="1"/>
      <c r="B3321" s="6" t="s">
        <v>8777</v>
      </c>
      <c r="C3321" s="6" t="s">
        <v>8778</v>
      </c>
      <c r="D3321" s="6" t="s">
        <v>9082</v>
      </c>
      <c r="E3321" s="49" t="s">
        <v>9226</v>
      </c>
      <c r="F3321" s="6" t="s">
        <v>60</v>
      </c>
      <c r="G3321" s="6" t="s">
        <v>60</v>
      </c>
      <c r="H3321" s="6" t="s">
        <v>60</v>
      </c>
      <c r="I3321" s="60" t="s">
        <v>9347</v>
      </c>
      <c r="J3321" s="49" t="s">
        <v>9348</v>
      </c>
      <c r="K3321" s="6" t="s">
        <v>9349</v>
      </c>
      <c r="L3321" s="29">
        <f>IF($J$6="с учетом НДС",VLOOKUP(I3321,LEGEND!B:E,4,0)*(1-M3321),VLOOKUP(I3321,LEGEND!B:E,4,0)*(1-M3321)/1.2)</f>
        <v>740</v>
      </c>
      <c r="M3321" s="57">
        <f>IF(AND(B3321&lt;&gt;"1_Электроинструмент",B3321&lt;&gt;"2_Садовая техника"),$J$5,IF($J$4&lt;=20%,$J$4,IFERROR(VLOOKUP(S3321,LEGEND!$L$2:$M$5,2,FALSE),$J$4)))</f>
        <v>0</v>
      </c>
      <c r="N3321" s="48" t="s">
        <v>60</v>
      </c>
      <c r="O3321" s="6" t="s">
        <v>42</v>
      </c>
      <c r="P3321" s="49" t="s">
        <v>66</v>
      </c>
      <c r="Q3321" s="49" t="s">
        <v>473</v>
      </c>
      <c r="R3321" s="6" t="s">
        <v>60</v>
      </c>
      <c r="S3321" s="49" t="s">
        <v>60</v>
      </c>
      <c r="T3321" s="73" t="str">
        <f>IF(_xlfn.XLOOKUP(I3321,LEGEND!B:B,LEGEND!H:H)&lt;&gt;"-",HYPERLINK(_xlfn.XLOOKUP(I3321,LEGEND!B:B,LEGEND!H:H),"link"),_xlfn.XLOOKUP(I3321,LEGEND!B:B,LEGEND!H:H))</f>
        <v>-</v>
      </c>
      <c r="U3321" s="73" t="str">
        <f>HYPERLINK(_xlfn.XLOOKUP(I3321,LEGEND!B:B,LEGEND!I:I))</f>
        <v>-</v>
      </c>
      <c r="V3321" s="51" t="s">
        <v>9350</v>
      </c>
      <c r="W3321" s="63" t="s">
        <v>71</v>
      </c>
      <c r="X3321" s="64">
        <v>50</v>
      </c>
      <c r="Y3321" s="64">
        <v>25</v>
      </c>
      <c r="Z3321" s="64">
        <v>135</v>
      </c>
      <c r="AA3321" s="84">
        <v>0.2</v>
      </c>
      <c r="AB3321" s="85">
        <v>1</v>
      </c>
      <c r="AC3321" s="85">
        <v>1</v>
      </c>
    </row>
    <row r="3322" spans="1:29" ht="25.5">
      <c r="A3322" s="1"/>
      <c r="B3322" s="6" t="s">
        <v>8777</v>
      </c>
      <c r="C3322" s="6" t="s">
        <v>8778</v>
      </c>
      <c r="D3322" s="6" t="s">
        <v>9082</v>
      </c>
      <c r="E3322" s="49" t="s">
        <v>9226</v>
      </c>
      <c r="F3322" s="6" t="s">
        <v>60</v>
      </c>
      <c r="G3322" s="6" t="s">
        <v>60</v>
      </c>
      <c r="H3322" s="6" t="s">
        <v>60</v>
      </c>
      <c r="I3322" s="60" t="s">
        <v>9355</v>
      </c>
      <c r="J3322" s="49" t="s">
        <v>9356</v>
      </c>
      <c r="K3322" s="6" t="s">
        <v>9357</v>
      </c>
      <c r="L3322" s="29">
        <f>IF($J$6="с учетом НДС",VLOOKUP(I3322,LEGEND!B:E,4,0)*(1-M3322),VLOOKUP(I3322,LEGEND!B:E,4,0)*(1-M3322)/1.2)</f>
        <v>740</v>
      </c>
      <c r="M3322" s="57">
        <f>IF(AND(B3322&lt;&gt;"1_Электроинструмент",B3322&lt;&gt;"2_Садовая техника"),$J$5,IF($J$4&lt;=20%,$J$4,IFERROR(VLOOKUP(S3322,LEGEND!$L$2:$M$5,2,FALSE),$J$4)))</f>
        <v>0</v>
      </c>
      <c r="N3322" s="48" t="s">
        <v>60</v>
      </c>
      <c r="O3322" s="6" t="s">
        <v>42</v>
      </c>
      <c r="P3322" s="49" t="s">
        <v>66</v>
      </c>
      <c r="Q3322" s="49" t="s">
        <v>473</v>
      </c>
      <c r="R3322" s="6" t="s">
        <v>60</v>
      </c>
      <c r="S3322" s="49" t="s">
        <v>60</v>
      </c>
      <c r="T3322" s="73" t="str">
        <f>IF(_xlfn.XLOOKUP(I3322,LEGEND!B:B,LEGEND!H:H)&lt;&gt;"-",HYPERLINK(_xlfn.XLOOKUP(I3322,LEGEND!B:B,LEGEND!H:H),"link"),_xlfn.XLOOKUP(I3322,LEGEND!B:B,LEGEND!H:H))</f>
        <v>-</v>
      </c>
      <c r="U3322" s="73" t="str">
        <f>HYPERLINK(_xlfn.XLOOKUP(I3322,LEGEND!B:B,LEGEND!I:I))</f>
        <v>-</v>
      </c>
      <c r="V3322" s="51" t="s">
        <v>9358</v>
      </c>
      <c r="W3322" s="63" t="s">
        <v>71</v>
      </c>
      <c r="X3322" s="64">
        <v>50</v>
      </c>
      <c r="Y3322" s="64">
        <v>25</v>
      </c>
      <c r="Z3322" s="64">
        <v>135</v>
      </c>
      <c r="AA3322" s="84">
        <v>0.2</v>
      </c>
      <c r="AB3322" s="85">
        <v>1</v>
      </c>
      <c r="AC3322" s="85">
        <v>1</v>
      </c>
    </row>
    <row r="3323" spans="1:29" ht="15">
      <c r="A3323" s="1"/>
      <c r="B3323" s="6" t="s">
        <v>8777</v>
      </c>
      <c r="C3323" s="6" t="s">
        <v>8778</v>
      </c>
      <c r="D3323" s="6" t="s">
        <v>9082</v>
      </c>
      <c r="E3323" s="49" t="s">
        <v>9226</v>
      </c>
      <c r="F3323" s="6" t="s">
        <v>60</v>
      </c>
      <c r="G3323" s="6" t="s">
        <v>60</v>
      </c>
      <c r="H3323" s="6" t="s">
        <v>60</v>
      </c>
      <c r="I3323" s="60" t="s">
        <v>9307</v>
      </c>
      <c r="J3323" s="49" t="s">
        <v>9308</v>
      </c>
      <c r="K3323" s="6" t="s">
        <v>9309</v>
      </c>
      <c r="L3323" s="29">
        <f>IF($J$6="с учетом НДС",VLOOKUP(I3323,LEGEND!B:E,4,0)*(1-M3323),VLOOKUP(I3323,LEGEND!B:E,4,0)*(1-M3323)/1.2)</f>
        <v>790</v>
      </c>
      <c r="M3323" s="57">
        <f>IF(AND(B3323&lt;&gt;"1_Электроинструмент",B3323&lt;&gt;"2_Садовая техника"),$J$5,IF($J$4&lt;=20%,$J$4,IFERROR(VLOOKUP(S3323,LEGEND!$L$2:$M$5,2,FALSE),$J$4)))</f>
        <v>0</v>
      </c>
      <c r="N3323" s="48" t="s">
        <v>60</v>
      </c>
      <c r="O3323" s="6" t="s">
        <v>42</v>
      </c>
      <c r="P3323" s="49" t="s">
        <v>66</v>
      </c>
      <c r="Q3323" s="49" t="s">
        <v>473</v>
      </c>
      <c r="R3323" s="6" t="s">
        <v>60</v>
      </c>
      <c r="S3323" s="49" t="s">
        <v>60</v>
      </c>
      <c r="T3323" s="73" t="str">
        <f>IF(_xlfn.XLOOKUP(I3323,LEGEND!B:B,LEGEND!H:H)&lt;&gt;"-",HYPERLINK(_xlfn.XLOOKUP(I3323,LEGEND!B:B,LEGEND!H:H),"link"),_xlfn.XLOOKUP(I3323,LEGEND!B:B,LEGEND!H:H))</f>
        <v>-</v>
      </c>
      <c r="U3323" s="73" t="str">
        <f>HYPERLINK(_xlfn.XLOOKUP(I3323,LEGEND!B:B,LEGEND!I:I))</f>
        <v>-</v>
      </c>
      <c r="V3323" s="51" t="s">
        <v>9310</v>
      </c>
      <c r="W3323" s="63" t="s">
        <v>71</v>
      </c>
      <c r="X3323" s="64">
        <v>50</v>
      </c>
      <c r="Y3323" s="64">
        <v>41</v>
      </c>
      <c r="Z3323" s="64">
        <v>100</v>
      </c>
      <c r="AA3323" s="84">
        <v>0.15</v>
      </c>
      <c r="AB3323" s="85">
        <v>1</v>
      </c>
      <c r="AC3323" s="85">
        <v>1</v>
      </c>
    </row>
    <row r="3324" spans="1:29" ht="25.5">
      <c r="A3324" s="1"/>
      <c r="B3324" s="6" t="s">
        <v>8777</v>
      </c>
      <c r="C3324" s="6" t="s">
        <v>8778</v>
      </c>
      <c r="D3324" s="6" t="s">
        <v>9082</v>
      </c>
      <c r="E3324" s="49" t="s">
        <v>9226</v>
      </c>
      <c r="F3324" s="6" t="s">
        <v>60</v>
      </c>
      <c r="G3324" s="6" t="s">
        <v>60</v>
      </c>
      <c r="H3324" s="6" t="s">
        <v>60</v>
      </c>
      <c r="I3324" s="60" t="s">
        <v>9363</v>
      </c>
      <c r="J3324" s="49" t="s">
        <v>9364</v>
      </c>
      <c r="K3324" s="6" t="s">
        <v>9365</v>
      </c>
      <c r="L3324" s="29">
        <f>IF($J$6="с учетом НДС",VLOOKUP(I3324,LEGEND!B:E,4,0)*(1-M3324),VLOOKUP(I3324,LEGEND!B:E,4,0)*(1-M3324)/1.2)</f>
        <v>810</v>
      </c>
      <c r="M3324" s="57">
        <f>IF(AND(B3324&lt;&gt;"1_Электроинструмент",B3324&lt;&gt;"2_Садовая техника"),$J$5,IF($J$4&lt;=20%,$J$4,IFERROR(VLOOKUP(S3324,LEGEND!$L$2:$M$5,2,FALSE),$J$4)))</f>
        <v>0</v>
      </c>
      <c r="N3324" s="48" t="s">
        <v>60</v>
      </c>
      <c r="O3324" s="6" t="s">
        <v>42</v>
      </c>
      <c r="P3324" s="49" t="s">
        <v>66</v>
      </c>
      <c r="Q3324" s="49" t="s">
        <v>473</v>
      </c>
      <c r="R3324" s="6" t="s">
        <v>60</v>
      </c>
      <c r="S3324" s="49" t="s">
        <v>60</v>
      </c>
      <c r="T3324" s="73" t="str">
        <f>IF(_xlfn.XLOOKUP(I3324,LEGEND!B:B,LEGEND!H:H)&lt;&gt;"-",HYPERLINK(_xlfn.XLOOKUP(I3324,LEGEND!B:B,LEGEND!H:H),"link"),_xlfn.XLOOKUP(I3324,LEGEND!B:B,LEGEND!H:H))</f>
        <v>-</v>
      </c>
      <c r="U3324" s="73" t="str">
        <f>HYPERLINK(_xlfn.XLOOKUP(I3324,LEGEND!B:B,LEGEND!I:I))</f>
        <v>-</v>
      </c>
      <c r="V3324" s="51" t="s">
        <v>9366</v>
      </c>
      <c r="W3324" s="63" t="s">
        <v>71</v>
      </c>
      <c r="X3324" s="64">
        <v>50</v>
      </c>
      <c r="Y3324" s="64">
        <v>28</v>
      </c>
      <c r="Z3324" s="64">
        <v>135</v>
      </c>
      <c r="AA3324" s="84">
        <v>0.2</v>
      </c>
      <c r="AB3324" s="85">
        <v>1</v>
      </c>
      <c r="AC3324" s="85">
        <v>1</v>
      </c>
    </row>
    <row r="3325" spans="1:29" ht="15">
      <c r="A3325" s="1"/>
      <c r="B3325" s="6" t="s">
        <v>8777</v>
      </c>
      <c r="C3325" s="6" t="s">
        <v>8778</v>
      </c>
      <c r="D3325" s="6" t="s">
        <v>9082</v>
      </c>
      <c r="E3325" s="49" t="s">
        <v>9226</v>
      </c>
      <c r="F3325" s="6" t="s">
        <v>60</v>
      </c>
      <c r="G3325" s="6" t="s">
        <v>60</v>
      </c>
      <c r="H3325" s="6" t="s">
        <v>60</v>
      </c>
      <c r="I3325" s="60" t="s">
        <v>9311</v>
      </c>
      <c r="J3325" s="49" t="s">
        <v>9312</v>
      </c>
      <c r="K3325" s="6" t="s">
        <v>9313</v>
      </c>
      <c r="L3325" s="29">
        <f>IF($J$6="с учетом НДС",VLOOKUP(I3325,LEGEND!B:E,4,0)*(1-M3325),VLOOKUP(I3325,LEGEND!B:E,4,0)*(1-M3325)/1.2)</f>
        <v>830</v>
      </c>
      <c r="M3325" s="57">
        <f>IF(AND(B3325&lt;&gt;"1_Электроинструмент",B3325&lt;&gt;"2_Садовая техника"),$J$5,IF($J$4&lt;=20%,$J$4,IFERROR(VLOOKUP(S3325,LEGEND!$L$2:$M$5,2,FALSE),$J$4)))</f>
        <v>0</v>
      </c>
      <c r="N3325" s="48" t="s">
        <v>60</v>
      </c>
      <c r="O3325" s="6" t="s">
        <v>42</v>
      </c>
      <c r="P3325" s="49" t="s">
        <v>66</v>
      </c>
      <c r="Q3325" s="49" t="s">
        <v>473</v>
      </c>
      <c r="R3325" s="6" t="s">
        <v>60</v>
      </c>
      <c r="S3325" s="49" t="s">
        <v>60</v>
      </c>
      <c r="T3325" s="73" t="str">
        <f>IF(_xlfn.XLOOKUP(I3325,LEGEND!B:B,LEGEND!H:H)&lt;&gt;"-",HYPERLINK(_xlfn.XLOOKUP(I3325,LEGEND!B:B,LEGEND!H:H),"link"),_xlfn.XLOOKUP(I3325,LEGEND!B:B,LEGEND!H:H))</f>
        <v>-</v>
      </c>
      <c r="U3325" s="73" t="str">
        <f>HYPERLINK(_xlfn.XLOOKUP(I3325,LEGEND!B:B,LEGEND!I:I))</f>
        <v>-</v>
      </c>
      <c r="V3325" s="51" t="s">
        <v>9314</v>
      </c>
      <c r="W3325" s="63" t="s">
        <v>71</v>
      </c>
      <c r="X3325" s="64">
        <v>50</v>
      </c>
      <c r="Y3325" s="64">
        <v>43</v>
      </c>
      <c r="Z3325" s="64">
        <v>100</v>
      </c>
      <c r="AA3325" s="84">
        <v>0.15</v>
      </c>
      <c r="AB3325" s="85">
        <v>1</v>
      </c>
      <c r="AC3325" s="85">
        <v>1</v>
      </c>
    </row>
    <row r="3326" spans="1:29" ht="25.5">
      <c r="A3326" s="1"/>
      <c r="B3326" s="6" t="s">
        <v>8777</v>
      </c>
      <c r="C3326" s="6" t="s">
        <v>8778</v>
      </c>
      <c r="D3326" s="6" t="s">
        <v>9082</v>
      </c>
      <c r="E3326" s="49" t="s">
        <v>9226</v>
      </c>
      <c r="F3326" s="6" t="s">
        <v>60</v>
      </c>
      <c r="G3326" s="6" t="s">
        <v>60</v>
      </c>
      <c r="H3326" s="6" t="s">
        <v>60</v>
      </c>
      <c r="I3326" s="60" t="s">
        <v>9359</v>
      </c>
      <c r="J3326" s="49" t="s">
        <v>9360</v>
      </c>
      <c r="K3326" s="6" t="s">
        <v>9361</v>
      </c>
      <c r="L3326" s="29">
        <f>IF($J$6="с учетом НДС",VLOOKUP(I3326,LEGEND!B:E,4,0)*(1-M3326),VLOOKUP(I3326,LEGEND!B:E,4,0)*(1-M3326)/1.2)</f>
        <v>830</v>
      </c>
      <c r="M3326" s="57">
        <f>IF(AND(B3326&lt;&gt;"1_Электроинструмент",B3326&lt;&gt;"2_Садовая техника"),$J$5,IF($J$4&lt;=20%,$J$4,IFERROR(VLOOKUP(S3326,LEGEND!$L$2:$M$5,2,FALSE),$J$4)))</f>
        <v>0</v>
      </c>
      <c r="N3326" s="48" t="s">
        <v>60</v>
      </c>
      <c r="O3326" s="6" t="s">
        <v>42</v>
      </c>
      <c r="P3326" s="49" t="s">
        <v>66</v>
      </c>
      <c r="Q3326" s="49" t="s">
        <v>473</v>
      </c>
      <c r="R3326" s="6" t="s">
        <v>60</v>
      </c>
      <c r="S3326" s="49" t="s">
        <v>60</v>
      </c>
      <c r="T3326" s="73" t="str">
        <f>IF(_xlfn.XLOOKUP(I3326,LEGEND!B:B,LEGEND!H:H)&lt;&gt;"-",HYPERLINK(_xlfn.XLOOKUP(I3326,LEGEND!B:B,LEGEND!H:H),"link"),_xlfn.XLOOKUP(I3326,LEGEND!B:B,LEGEND!H:H))</f>
        <v>-</v>
      </c>
      <c r="U3326" s="73" t="str">
        <f>HYPERLINK(_xlfn.XLOOKUP(I3326,LEGEND!B:B,LEGEND!I:I))</f>
        <v>-</v>
      </c>
      <c r="V3326" s="51" t="s">
        <v>9362</v>
      </c>
      <c r="W3326" s="63" t="s">
        <v>71</v>
      </c>
      <c r="X3326" s="64">
        <v>50</v>
      </c>
      <c r="Y3326" s="64">
        <v>27</v>
      </c>
      <c r="Z3326" s="64">
        <v>135</v>
      </c>
      <c r="AA3326" s="84">
        <v>0.2</v>
      </c>
      <c r="AB3326" s="85">
        <v>1</v>
      </c>
      <c r="AC3326" s="85">
        <v>1</v>
      </c>
    </row>
    <row r="3327" spans="1:29" ht="25.5">
      <c r="A3327" s="1"/>
      <c r="B3327" s="6" t="s">
        <v>8777</v>
      </c>
      <c r="C3327" s="6" t="s">
        <v>8778</v>
      </c>
      <c r="D3327" s="6" t="s">
        <v>9082</v>
      </c>
      <c r="E3327" s="49" t="s">
        <v>9226</v>
      </c>
      <c r="F3327" s="6" t="s">
        <v>60</v>
      </c>
      <c r="G3327" s="6" t="s">
        <v>60</v>
      </c>
      <c r="H3327" s="6" t="s">
        <v>60</v>
      </c>
      <c r="I3327" s="60" t="s">
        <v>9315</v>
      </c>
      <c r="J3327" s="49" t="s">
        <v>9316</v>
      </c>
      <c r="K3327" s="6" t="s">
        <v>9317</v>
      </c>
      <c r="L3327" s="29">
        <f>IF($J$6="с учетом НДС",VLOOKUP(I3327,LEGEND!B:E,4,0)*(1-M3327),VLOOKUP(I3327,LEGEND!B:E,4,0)*(1-M3327)/1.2)</f>
        <v>860</v>
      </c>
      <c r="M3327" s="57">
        <f>IF(AND(B3327&lt;&gt;"1_Электроинструмент",B3327&lt;&gt;"2_Садовая техника"),$J$5,IF($J$4&lt;=20%,$J$4,IFERROR(VLOOKUP(S3327,LEGEND!$L$2:$M$5,2,FALSE),$J$4)))</f>
        <v>0</v>
      </c>
      <c r="N3327" s="48" t="s">
        <v>60</v>
      </c>
      <c r="O3327" s="6" t="s">
        <v>42</v>
      </c>
      <c r="P3327" s="49" t="s">
        <v>66</v>
      </c>
      <c r="Q3327" s="49" t="s">
        <v>473</v>
      </c>
      <c r="R3327" s="6" t="s">
        <v>60</v>
      </c>
      <c r="S3327" s="49" t="s">
        <v>60</v>
      </c>
      <c r="T3327" s="73" t="str">
        <f>IF(_xlfn.XLOOKUP(I3327,LEGEND!B:B,LEGEND!H:H)&lt;&gt;"-",HYPERLINK(_xlfn.XLOOKUP(I3327,LEGEND!B:B,LEGEND!H:H),"link"),_xlfn.XLOOKUP(I3327,LEGEND!B:B,LEGEND!H:H))</f>
        <v>-</v>
      </c>
      <c r="U3327" s="73" t="str">
        <f>HYPERLINK(_xlfn.XLOOKUP(I3327,LEGEND!B:B,LEGEND!I:I))</f>
        <v>-</v>
      </c>
      <c r="V3327" s="51" t="s">
        <v>9318</v>
      </c>
      <c r="W3327" s="63" t="s">
        <v>71</v>
      </c>
      <c r="X3327" s="64">
        <v>50</v>
      </c>
      <c r="Y3327" s="64">
        <v>43</v>
      </c>
      <c r="Z3327" s="64">
        <v>100</v>
      </c>
      <c r="AA3327" s="84">
        <v>0.15</v>
      </c>
      <c r="AB3327" s="85">
        <v>1</v>
      </c>
      <c r="AC3327" s="85">
        <v>1</v>
      </c>
    </row>
    <row r="3328" spans="1:29" ht="25.5">
      <c r="A3328" s="1"/>
      <c r="B3328" s="6" t="s">
        <v>8777</v>
      </c>
      <c r="C3328" s="6" t="s">
        <v>8778</v>
      </c>
      <c r="D3328" s="6" t="s">
        <v>9082</v>
      </c>
      <c r="E3328" s="49" t="s">
        <v>9226</v>
      </c>
      <c r="F3328" s="6" t="s">
        <v>60</v>
      </c>
      <c r="G3328" s="6" t="s">
        <v>60</v>
      </c>
      <c r="H3328" s="6" t="s">
        <v>60</v>
      </c>
      <c r="I3328" s="60" t="s">
        <v>9367</v>
      </c>
      <c r="J3328" s="49" t="s">
        <v>9368</v>
      </c>
      <c r="K3328" s="6" t="s">
        <v>9369</v>
      </c>
      <c r="L3328" s="29">
        <f>IF($J$6="с учетом НДС",VLOOKUP(I3328,LEGEND!B:E,4,0)*(1-M3328),VLOOKUP(I3328,LEGEND!B:E,4,0)*(1-M3328)/1.2)</f>
        <v>860</v>
      </c>
      <c r="M3328" s="57">
        <f>IF(AND(B3328&lt;&gt;"1_Электроинструмент",B3328&lt;&gt;"2_Садовая техника"),$J$5,IF($J$4&lt;=20%,$J$4,IFERROR(VLOOKUP(S3328,LEGEND!$L$2:$M$5,2,FALSE),$J$4)))</f>
        <v>0</v>
      </c>
      <c r="N3328" s="48" t="s">
        <v>60</v>
      </c>
      <c r="O3328" s="6" t="s">
        <v>42</v>
      </c>
      <c r="P3328" s="49" t="s">
        <v>66</v>
      </c>
      <c r="Q3328" s="49" t="s">
        <v>473</v>
      </c>
      <c r="R3328" s="6" t="s">
        <v>60</v>
      </c>
      <c r="S3328" s="49" t="s">
        <v>60</v>
      </c>
      <c r="T3328" s="73" t="str">
        <f>IF(_xlfn.XLOOKUP(I3328,LEGEND!B:B,LEGEND!H:H)&lt;&gt;"-",HYPERLINK(_xlfn.XLOOKUP(I3328,LEGEND!B:B,LEGEND!H:H),"link"),_xlfn.XLOOKUP(I3328,LEGEND!B:B,LEGEND!H:H))</f>
        <v>-</v>
      </c>
      <c r="U3328" s="73" t="str">
        <f>HYPERLINK(_xlfn.XLOOKUP(I3328,LEGEND!B:B,LEGEND!I:I))</f>
        <v>-</v>
      </c>
      <c r="V3328" s="51" t="s">
        <v>9370</v>
      </c>
      <c r="W3328" s="63" t="s">
        <v>71</v>
      </c>
      <c r="X3328" s="64">
        <v>50</v>
      </c>
      <c r="Y3328" s="64">
        <v>29</v>
      </c>
      <c r="Z3328" s="64">
        <v>135</v>
      </c>
      <c r="AA3328" s="84">
        <v>0.2</v>
      </c>
      <c r="AB3328" s="85">
        <v>1</v>
      </c>
      <c r="AC3328" s="85">
        <v>1</v>
      </c>
    </row>
    <row r="3329" spans="1:29" ht="15">
      <c r="A3329" s="1"/>
      <c r="B3329" s="6" t="s">
        <v>8777</v>
      </c>
      <c r="C3329" s="6" t="s">
        <v>8778</v>
      </c>
      <c r="D3329" s="6" t="s">
        <v>9082</v>
      </c>
      <c r="E3329" s="49" t="s">
        <v>9226</v>
      </c>
      <c r="F3329" s="6" t="s">
        <v>60</v>
      </c>
      <c r="G3329" s="6" t="s">
        <v>60</v>
      </c>
      <c r="H3329" s="6" t="s">
        <v>60</v>
      </c>
      <c r="I3329" s="60" t="s">
        <v>9371</v>
      </c>
      <c r="J3329" s="49" t="s">
        <v>9372</v>
      </c>
      <c r="K3329" s="6" t="s">
        <v>9373</v>
      </c>
      <c r="L3329" s="29">
        <f>IF($J$6="с учетом НДС",VLOOKUP(I3329,LEGEND!B:E,4,0)*(1-M3329),VLOOKUP(I3329,LEGEND!B:E,4,0)*(1-M3329)/1.2)</f>
        <v>890</v>
      </c>
      <c r="M3329" s="57">
        <f>IF(AND(B3329&lt;&gt;"1_Электроинструмент",B3329&lt;&gt;"2_Садовая техника"),$J$5,IF($J$4&lt;=20%,$J$4,IFERROR(VLOOKUP(S3329,LEGEND!$L$2:$M$5,2,FALSE),$J$4)))</f>
        <v>0</v>
      </c>
      <c r="N3329" s="48" t="s">
        <v>60</v>
      </c>
      <c r="O3329" s="6" t="s">
        <v>42</v>
      </c>
      <c r="P3329" s="49" t="s">
        <v>66</v>
      </c>
      <c r="Q3329" s="49" t="s">
        <v>473</v>
      </c>
      <c r="R3329" s="6" t="s">
        <v>60</v>
      </c>
      <c r="S3329" s="49" t="s">
        <v>60</v>
      </c>
      <c r="T3329" s="73" t="str">
        <f>IF(_xlfn.XLOOKUP(I3329,LEGEND!B:B,LEGEND!H:H)&lt;&gt;"-",HYPERLINK(_xlfn.XLOOKUP(I3329,LEGEND!B:B,LEGEND!H:H),"link"),_xlfn.XLOOKUP(I3329,LEGEND!B:B,LEGEND!H:H))</f>
        <v>-</v>
      </c>
      <c r="U3329" s="73" t="str">
        <f>HYPERLINK(_xlfn.XLOOKUP(I3329,LEGEND!B:B,LEGEND!I:I))</f>
        <v>-</v>
      </c>
      <c r="V3329" s="51" t="s">
        <v>9374</v>
      </c>
      <c r="W3329" s="63" t="s">
        <v>71</v>
      </c>
      <c r="X3329" s="64">
        <v>50</v>
      </c>
      <c r="Y3329" s="64">
        <v>30</v>
      </c>
      <c r="Z3329" s="64">
        <v>135</v>
      </c>
      <c r="AA3329" s="84">
        <v>0.2</v>
      </c>
      <c r="AB3329" s="85">
        <v>1</v>
      </c>
      <c r="AC3329" s="85">
        <v>1</v>
      </c>
    </row>
    <row r="3330" spans="1:29" ht="25.5">
      <c r="A3330" s="1"/>
      <c r="B3330" s="6" t="s">
        <v>8777</v>
      </c>
      <c r="C3330" s="6" t="s">
        <v>8778</v>
      </c>
      <c r="D3330" s="6" t="s">
        <v>9082</v>
      </c>
      <c r="E3330" s="49" t="s">
        <v>9226</v>
      </c>
      <c r="F3330" s="6" t="s">
        <v>60</v>
      </c>
      <c r="G3330" s="6" t="s">
        <v>60</v>
      </c>
      <c r="H3330" s="6" t="s">
        <v>60</v>
      </c>
      <c r="I3330" s="60" t="s">
        <v>9375</v>
      </c>
      <c r="J3330" s="49" t="s">
        <v>9376</v>
      </c>
      <c r="K3330" s="6" t="s">
        <v>9377</v>
      </c>
      <c r="L3330" s="29">
        <f>IF($J$6="с учетом НДС",VLOOKUP(I3330,LEGEND!B:E,4,0)*(1-M3330),VLOOKUP(I3330,LEGEND!B:E,4,0)*(1-M3330)/1.2)</f>
        <v>920</v>
      </c>
      <c r="M3330" s="57">
        <f>IF(AND(B3330&lt;&gt;"1_Электроинструмент",B3330&lt;&gt;"2_Садовая техника"),$J$5,IF($J$4&lt;=20%,$J$4,IFERROR(VLOOKUP(S3330,LEGEND!$L$2:$M$5,2,FALSE),$J$4)))</f>
        <v>0</v>
      </c>
      <c r="N3330" s="48" t="s">
        <v>60</v>
      </c>
      <c r="O3330" s="6" t="s">
        <v>42</v>
      </c>
      <c r="P3330" s="49" t="s">
        <v>66</v>
      </c>
      <c r="Q3330" s="49" t="s">
        <v>473</v>
      </c>
      <c r="R3330" s="6" t="s">
        <v>60</v>
      </c>
      <c r="S3330" s="49" t="s">
        <v>60</v>
      </c>
      <c r="T3330" s="73" t="str">
        <f>IF(_xlfn.XLOOKUP(I3330,LEGEND!B:B,LEGEND!H:H)&lt;&gt;"-",HYPERLINK(_xlfn.XLOOKUP(I3330,LEGEND!B:B,LEGEND!H:H),"link"),_xlfn.XLOOKUP(I3330,LEGEND!B:B,LEGEND!H:H))</f>
        <v>-</v>
      </c>
      <c r="U3330" s="73" t="str">
        <f>HYPERLINK(_xlfn.XLOOKUP(I3330,LEGEND!B:B,LEGEND!I:I))</f>
        <v>-</v>
      </c>
      <c r="V3330" s="51" t="s">
        <v>9378</v>
      </c>
      <c r="W3330" s="63" t="s">
        <v>71</v>
      </c>
      <c r="X3330" s="64">
        <v>50</v>
      </c>
      <c r="Y3330" s="64">
        <v>32</v>
      </c>
      <c r="Z3330" s="64">
        <v>135</v>
      </c>
      <c r="AA3330" s="84">
        <v>0.25</v>
      </c>
      <c r="AB3330" s="85">
        <v>1</v>
      </c>
      <c r="AC3330" s="85">
        <v>1</v>
      </c>
    </row>
    <row r="3331" spans="1:29" ht="25.5">
      <c r="A3331" s="1"/>
      <c r="B3331" s="6" t="s">
        <v>8777</v>
      </c>
      <c r="C3331" s="6" t="s">
        <v>8778</v>
      </c>
      <c r="D3331" s="6" t="s">
        <v>9082</v>
      </c>
      <c r="E3331" s="49" t="s">
        <v>9226</v>
      </c>
      <c r="F3331" s="6" t="s">
        <v>60</v>
      </c>
      <c r="G3331" s="6" t="s">
        <v>60</v>
      </c>
      <c r="H3331" s="6" t="s">
        <v>60</v>
      </c>
      <c r="I3331" s="60" t="s">
        <v>9439</v>
      </c>
      <c r="J3331" s="49" t="s">
        <v>9440</v>
      </c>
      <c r="K3331" s="6" t="s">
        <v>9441</v>
      </c>
      <c r="L3331" s="29">
        <f>IF($J$6="с учетом НДС",VLOOKUP(I3331,LEGEND!B:E,4,0)*(1-M3331),VLOOKUP(I3331,LEGEND!B:E,4,0)*(1-M3331)/1.2)</f>
        <v>930</v>
      </c>
      <c r="M3331" s="57">
        <f>IF(AND(B3331&lt;&gt;"1_Электроинструмент",B3331&lt;&gt;"2_Садовая техника"),$J$5,IF($J$4&lt;=20%,$J$4,IFERROR(VLOOKUP(S3331,LEGEND!$L$2:$M$5,2,FALSE),$J$4)))</f>
        <v>0</v>
      </c>
      <c r="N3331" s="48" t="s">
        <v>60</v>
      </c>
      <c r="O3331" s="6" t="s">
        <v>42</v>
      </c>
      <c r="P3331" s="49" t="s">
        <v>66</v>
      </c>
      <c r="Q3331" s="49" t="s">
        <v>473</v>
      </c>
      <c r="R3331" s="6" t="s">
        <v>60</v>
      </c>
      <c r="S3331" s="49" t="s">
        <v>60</v>
      </c>
      <c r="T3331" s="73" t="str">
        <f>IF(_xlfn.XLOOKUP(I3331,LEGEND!B:B,LEGEND!H:H)&lt;&gt;"-",HYPERLINK(_xlfn.XLOOKUP(I3331,LEGEND!B:B,LEGEND!H:H),"link"),_xlfn.XLOOKUP(I3331,LEGEND!B:B,LEGEND!H:H))</f>
        <v>-</v>
      </c>
      <c r="U3331" s="73" t="str">
        <f>HYPERLINK(_xlfn.XLOOKUP(I3331,LEGEND!B:B,LEGEND!I:I))</f>
        <v>-</v>
      </c>
      <c r="V3331" s="51" t="s">
        <v>9442</v>
      </c>
      <c r="W3331" s="63" t="s">
        <v>71</v>
      </c>
      <c r="X3331" s="64">
        <v>50</v>
      </c>
      <c r="Y3331" s="64">
        <v>30</v>
      </c>
      <c r="Z3331" s="64">
        <v>75</v>
      </c>
      <c r="AA3331" s="84">
        <v>0.23</v>
      </c>
      <c r="AB3331" s="85">
        <v>1</v>
      </c>
      <c r="AC3331" s="85">
        <v>1</v>
      </c>
    </row>
    <row r="3332" spans="1:29" ht="25.5">
      <c r="A3332" s="1"/>
      <c r="B3332" s="6" t="s">
        <v>8777</v>
      </c>
      <c r="C3332" s="6" t="s">
        <v>8778</v>
      </c>
      <c r="D3332" s="6" t="s">
        <v>9082</v>
      </c>
      <c r="E3332" s="49" t="s">
        <v>9226</v>
      </c>
      <c r="F3332" s="6" t="s">
        <v>60</v>
      </c>
      <c r="G3332" s="6" t="s">
        <v>60</v>
      </c>
      <c r="H3332" s="6" t="s">
        <v>60</v>
      </c>
      <c r="I3332" s="60" t="s">
        <v>9379</v>
      </c>
      <c r="J3332" s="49" t="s">
        <v>9380</v>
      </c>
      <c r="K3332" s="6" t="s">
        <v>9381</v>
      </c>
      <c r="L3332" s="29">
        <f>IF($J$6="с учетом НДС",VLOOKUP(I3332,LEGEND!B:E,4,0)*(1-M3332),VLOOKUP(I3332,LEGEND!B:E,4,0)*(1-M3332)/1.2)</f>
        <v>950</v>
      </c>
      <c r="M3332" s="57">
        <f>IF(AND(B3332&lt;&gt;"1_Электроинструмент",B3332&lt;&gt;"2_Садовая техника"),$J$5,IF($J$4&lt;=20%,$J$4,IFERROR(VLOOKUP(S3332,LEGEND!$L$2:$M$5,2,FALSE),$J$4)))</f>
        <v>0</v>
      </c>
      <c r="N3332" s="48" t="s">
        <v>60</v>
      </c>
      <c r="O3332" s="6" t="s">
        <v>42</v>
      </c>
      <c r="P3332" s="49" t="s">
        <v>66</v>
      </c>
      <c r="Q3332" s="49" t="s">
        <v>473</v>
      </c>
      <c r="R3332" s="6" t="s">
        <v>60</v>
      </c>
      <c r="S3332" s="49" t="s">
        <v>60</v>
      </c>
      <c r="T3332" s="73" t="str">
        <f>IF(_xlfn.XLOOKUP(I3332,LEGEND!B:B,LEGEND!H:H)&lt;&gt;"-",HYPERLINK(_xlfn.XLOOKUP(I3332,LEGEND!B:B,LEGEND!H:H),"link"),_xlfn.XLOOKUP(I3332,LEGEND!B:B,LEGEND!H:H))</f>
        <v>-</v>
      </c>
      <c r="U3332" s="73" t="str">
        <f>HYPERLINK(_xlfn.XLOOKUP(I3332,LEGEND!B:B,LEGEND!I:I))</f>
        <v>-</v>
      </c>
      <c r="V3332" s="51" t="s">
        <v>9382</v>
      </c>
      <c r="W3332" s="63" t="s">
        <v>71</v>
      </c>
      <c r="X3332" s="64">
        <v>50</v>
      </c>
      <c r="Y3332" s="64">
        <v>33</v>
      </c>
      <c r="Z3332" s="64">
        <v>135</v>
      </c>
      <c r="AA3332" s="84">
        <v>0.25</v>
      </c>
      <c r="AB3332" s="85">
        <v>1</v>
      </c>
      <c r="AC3332" s="85">
        <v>1</v>
      </c>
    </row>
    <row r="3333" spans="1:29" ht="25.5">
      <c r="A3333" s="1"/>
      <c r="B3333" s="6" t="s">
        <v>8777</v>
      </c>
      <c r="C3333" s="6" t="s">
        <v>8778</v>
      </c>
      <c r="D3333" s="6" t="s">
        <v>9082</v>
      </c>
      <c r="E3333" s="49" t="s">
        <v>9226</v>
      </c>
      <c r="F3333" s="6" t="s">
        <v>60</v>
      </c>
      <c r="G3333" s="6" t="s">
        <v>60</v>
      </c>
      <c r="H3333" s="6" t="s">
        <v>60</v>
      </c>
      <c r="I3333" s="60" t="s">
        <v>9319</v>
      </c>
      <c r="J3333" s="49" t="s">
        <v>9320</v>
      </c>
      <c r="K3333" s="6" t="s">
        <v>9321</v>
      </c>
      <c r="L3333" s="29">
        <f>IF($J$6="с учетом НДС",VLOOKUP(I3333,LEGEND!B:E,4,0)*(1-M3333),VLOOKUP(I3333,LEGEND!B:E,4,0)*(1-M3333)/1.2)</f>
        <v>1010</v>
      </c>
      <c r="M3333" s="57">
        <f>IF(AND(B3333&lt;&gt;"1_Электроинструмент",B3333&lt;&gt;"2_Садовая техника"),$J$5,IF($J$4&lt;=20%,$J$4,IFERROR(VLOOKUP(S3333,LEGEND!$L$2:$M$5,2,FALSE),$J$4)))</f>
        <v>0</v>
      </c>
      <c r="N3333" s="48" t="s">
        <v>60</v>
      </c>
      <c r="O3333" s="6" t="s">
        <v>42</v>
      </c>
      <c r="P3333" s="49" t="s">
        <v>66</v>
      </c>
      <c r="Q3333" s="49" t="s">
        <v>473</v>
      </c>
      <c r="R3333" s="6" t="s">
        <v>60</v>
      </c>
      <c r="S3333" s="49" t="s">
        <v>60</v>
      </c>
      <c r="T3333" s="73" t="str">
        <f>IF(_xlfn.XLOOKUP(I3333,LEGEND!B:B,LEGEND!H:H)&lt;&gt;"-",HYPERLINK(_xlfn.XLOOKUP(I3333,LEGEND!B:B,LEGEND!H:H),"link"),_xlfn.XLOOKUP(I3333,LEGEND!B:B,LEGEND!H:H))</f>
        <v>-</v>
      </c>
      <c r="U3333" s="73" t="str">
        <f>HYPERLINK(_xlfn.XLOOKUP(I3333,LEGEND!B:B,LEGEND!I:I))</f>
        <v>-</v>
      </c>
      <c r="V3333" s="51" t="s">
        <v>9322</v>
      </c>
      <c r="W3333" s="63" t="s">
        <v>71</v>
      </c>
      <c r="X3333" s="64">
        <v>50</v>
      </c>
      <c r="Y3333" s="64">
        <v>43</v>
      </c>
      <c r="Z3333" s="64">
        <v>100</v>
      </c>
      <c r="AA3333" s="84">
        <v>0.15</v>
      </c>
      <c r="AB3333" s="85">
        <v>1</v>
      </c>
      <c r="AC3333" s="85">
        <v>1</v>
      </c>
    </row>
    <row r="3334" spans="1:29" ht="15">
      <c r="A3334" s="1"/>
      <c r="B3334" s="6" t="s">
        <v>8777</v>
      </c>
      <c r="C3334" s="6" t="s">
        <v>8778</v>
      </c>
      <c r="D3334" s="6" t="s">
        <v>9082</v>
      </c>
      <c r="E3334" s="49" t="s">
        <v>9226</v>
      </c>
      <c r="F3334" s="6" t="s">
        <v>60</v>
      </c>
      <c r="G3334" s="6" t="s">
        <v>60</v>
      </c>
      <c r="H3334" s="6" t="s">
        <v>60</v>
      </c>
      <c r="I3334" s="60" t="s">
        <v>9383</v>
      </c>
      <c r="J3334" s="49" t="s">
        <v>9384</v>
      </c>
      <c r="K3334" s="6" t="s">
        <v>9385</v>
      </c>
      <c r="L3334" s="29">
        <f>IF($J$6="с учетом НДС",VLOOKUP(I3334,LEGEND!B:E,4,0)*(1-M3334),VLOOKUP(I3334,LEGEND!B:E,4,0)*(1-M3334)/1.2)</f>
        <v>1030</v>
      </c>
      <c r="M3334" s="57">
        <f>IF(AND(B3334&lt;&gt;"1_Электроинструмент",B3334&lt;&gt;"2_Садовая техника"),$J$5,IF($J$4&lt;=20%,$J$4,IFERROR(VLOOKUP(S3334,LEGEND!$L$2:$M$5,2,FALSE),$J$4)))</f>
        <v>0</v>
      </c>
      <c r="N3334" s="48" t="s">
        <v>60</v>
      </c>
      <c r="O3334" s="6" t="s">
        <v>42</v>
      </c>
      <c r="P3334" s="49" t="s">
        <v>66</v>
      </c>
      <c r="Q3334" s="49" t="s">
        <v>473</v>
      </c>
      <c r="R3334" s="6" t="s">
        <v>60</v>
      </c>
      <c r="S3334" s="49" t="s">
        <v>60</v>
      </c>
      <c r="T3334" s="73" t="str">
        <f>IF(_xlfn.XLOOKUP(I3334,LEGEND!B:B,LEGEND!H:H)&lt;&gt;"-",HYPERLINK(_xlfn.XLOOKUP(I3334,LEGEND!B:B,LEGEND!H:H),"link"),_xlfn.XLOOKUP(I3334,LEGEND!B:B,LEGEND!H:H))</f>
        <v>-</v>
      </c>
      <c r="U3334" s="73" t="str">
        <f>HYPERLINK(_xlfn.XLOOKUP(I3334,LEGEND!B:B,LEGEND!I:I))</f>
        <v>-</v>
      </c>
      <c r="V3334" s="51" t="s">
        <v>9386</v>
      </c>
      <c r="W3334" s="63" t="s">
        <v>71</v>
      </c>
      <c r="X3334" s="64">
        <v>50</v>
      </c>
      <c r="Y3334" s="64">
        <v>33</v>
      </c>
      <c r="Z3334" s="64">
        <v>135</v>
      </c>
      <c r="AA3334" s="84">
        <v>0.25</v>
      </c>
      <c r="AB3334" s="85">
        <v>1</v>
      </c>
      <c r="AC3334" s="85">
        <v>1</v>
      </c>
    </row>
    <row r="3335" spans="1:29" ht="25.5">
      <c r="A3335" s="1"/>
      <c r="B3335" s="6" t="s">
        <v>8777</v>
      </c>
      <c r="C3335" s="6" t="s">
        <v>8778</v>
      </c>
      <c r="D3335" s="6" t="s">
        <v>9082</v>
      </c>
      <c r="E3335" s="49" t="s">
        <v>9226</v>
      </c>
      <c r="F3335" s="6" t="s">
        <v>60</v>
      </c>
      <c r="G3335" s="6" t="s">
        <v>60</v>
      </c>
      <c r="H3335" s="6" t="s">
        <v>60</v>
      </c>
      <c r="I3335" s="60" t="s">
        <v>9387</v>
      </c>
      <c r="J3335" s="49" t="s">
        <v>9388</v>
      </c>
      <c r="K3335" s="6" t="s">
        <v>9389</v>
      </c>
      <c r="L3335" s="29">
        <f>IF($J$6="с учетом НДС",VLOOKUP(I3335,LEGEND!B:E,4,0)*(1-M3335),VLOOKUP(I3335,LEGEND!B:E,4,0)*(1-M3335)/1.2)</f>
        <v>1120</v>
      </c>
      <c r="M3335" s="57">
        <f>IF(AND(B3335&lt;&gt;"1_Электроинструмент",B3335&lt;&gt;"2_Садовая техника"),$J$5,IF($J$4&lt;=20%,$J$4,IFERROR(VLOOKUP(S3335,LEGEND!$L$2:$M$5,2,FALSE),$J$4)))</f>
        <v>0</v>
      </c>
      <c r="N3335" s="48" t="s">
        <v>60</v>
      </c>
      <c r="O3335" s="6" t="s">
        <v>42</v>
      </c>
      <c r="P3335" s="49" t="s">
        <v>66</v>
      </c>
      <c r="Q3335" s="49" t="s">
        <v>473</v>
      </c>
      <c r="R3335" s="6" t="s">
        <v>60</v>
      </c>
      <c r="S3335" s="49" t="s">
        <v>60</v>
      </c>
      <c r="T3335" s="73" t="str">
        <f>IF(_xlfn.XLOOKUP(I3335,LEGEND!B:B,LEGEND!H:H)&lt;&gt;"-",HYPERLINK(_xlfn.XLOOKUP(I3335,LEGEND!B:B,LEGEND!H:H),"link"),_xlfn.XLOOKUP(I3335,LEGEND!B:B,LEGEND!H:H))</f>
        <v>-</v>
      </c>
      <c r="U3335" s="73" t="str">
        <f>HYPERLINK(_xlfn.XLOOKUP(I3335,LEGEND!B:B,LEGEND!I:I))</f>
        <v>-</v>
      </c>
      <c r="V3335" s="51" t="s">
        <v>9390</v>
      </c>
      <c r="W3335" s="63" t="s">
        <v>71</v>
      </c>
      <c r="X3335" s="64">
        <v>50</v>
      </c>
      <c r="Y3335" s="64">
        <v>36</v>
      </c>
      <c r="Z3335" s="64">
        <v>135</v>
      </c>
      <c r="AA3335" s="84">
        <v>0.25</v>
      </c>
      <c r="AB3335" s="85">
        <v>1</v>
      </c>
      <c r="AC3335" s="85">
        <v>1</v>
      </c>
    </row>
    <row r="3336" spans="1:29" ht="15">
      <c r="A3336" s="1"/>
      <c r="B3336" s="6" t="s">
        <v>8777</v>
      </c>
      <c r="C3336" s="6" t="s">
        <v>8778</v>
      </c>
      <c r="D3336" s="6" t="s">
        <v>9082</v>
      </c>
      <c r="E3336" s="49" t="s">
        <v>9226</v>
      </c>
      <c r="F3336" s="6" t="s">
        <v>60</v>
      </c>
      <c r="G3336" s="6" t="s">
        <v>60</v>
      </c>
      <c r="H3336" s="6" t="s">
        <v>60</v>
      </c>
      <c r="I3336" s="60" t="s">
        <v>9767</v>
      </c>
      <c r="J3336" s="49" t="s">
        <v>9768</v>
      </c>
      <c r="K3336" s="6" t="s">
        <v>9769</v>
      </c>
      <c r="L3336" s="29">
        <f>IF($J$6="с учетом НДС",VLOOKUP(I3336,LEGEND!B:E,4,0)*(1-M3336),VLOOKUP(I3336,LEGEND!B:E,4,0)*(1-M3336)/1.2)</f>
        <v>1120</v>
      </c>
      <c r="M3336" s="57">
        <f>IF(AND(B3336&lt;&gt;"1_Электроинструмент",B3336&lt;&gt;"2_Садовая техника"),$J$5,IF($J$4&lt;=20%,$J$4,IFERROR(VLOOKUP(S3336,LEGEND!$L$2:$M$5,2,FALSE),$J$4)))</f>
        <v>0</v>
      </c>
      <c r="N3336" s="48" t="s">
        <v>60</v>
      </c>
      <c r="O3336" s="6" t="s">
        <v>42</v>
      </c>
      <c r="P3336" s="49" t="s">
        <v>66</v>
      </c>
      <c r="Q3336" s="49" t="s">
        <v>473</v>
      </c>
      <c r="R3336" s="6" t="s">
        <v>60</v>
      </c>
      <c r="S3336" s="49" t="s">
        <v>60</v>
      </c>
      <c r="T3336" s="73" t="str">
        <f>IF(_xlfn.XLOOKUP(I3336,LEGEND!B:B,LEGEND!H:H)&lt;&gt;"-",HYPERLINK(_xlfn.XLOOKUP(I3336,LEGEND!B:B,LEGEND!H:H),"link"),_xlfn.XLOOKUP(I3336,LEGEND!B:B,LEGEND!H:H))</f>
        <v>-</v>
      </c>
      <c r="U3336" s="73" t="str">
        <f>HYPERLINK(_xlfn.XLOOKUP(I3336,LEGEND!B:B,LEGEND!I:I))</f>
        <v>-</v>
      </c>
      <c r="V3336" s="51" t="s">
        <v>9770</v>
      </c>
      <c r="W3336" s="63" t="s">
        <v>71</v>
      </c>
      <c r="X3336" s="64">
        <v>100</v>
      </c>
      <c r="Y3336" s="64">
        <v>32</v>
      </c>
      <c r="Z3336" s="64">
        <v>493</v>
      </c>
      <c r="AA3336" s="84">
        <v>0.28000000000000003</v>
      </c>
      <c r="AB3336" s="85">
        <v>1</v>
      </c>
      <c r="AC3336" s="85">
        <v>1</v>
      </c>
    </row>
    <row r="3337" spans="1:29" ht="15">
      <c r="A3337" s="1"/>
      <c r="B3337" s="6" t="s">
        <v>8777</v>
      </c>
      <c r="C3337" s="6" t="s">
        <v>8778</v>
      </c>
      <c r="D3337" s="6" t="s">
        <v>9082</v>
      </c>
      <c r="E3337" s="49" t="s">
        <v>9226</v>
      </c>
      <c r="F3337" s="6" t="s">
        <v>60</v>
      </c>
      <c r="G3337" s="6" t="s">
        <v>60</v>
      </c>
      <c r="H3337" s="6" t="s">
        <v>60</v>
      </c>
      <c r="I3337" s="60" t="s">
        <v>9391</v>
      </c>
      <c r="J3337" s="49" t="s">
        <v>9392</v>
      </c>
      <c r="K3337" s="6" t="s">
        <v>9393</v>
      </c>
      <c r="L3337" s="29">
        <f>IF($J$6="с учетом НДС",VLOOKUP(I3337,LEGEND!B:E,4,0)*(1-M3337),VLOOKUP(I3337,LEGEND!B:E,4,0)*(1-M3337)/1.2)</f>
        <v>1170</v>
      </c>
      <c r="M3337" s="57">
        <f>IF(AND(B3337&lt;&gt;"1_Электроинструмент",B3337&lt;&gt;"2_Садовая техника"),$J$5,IF($J$4&lt;=20%,$J$4,IFERROR(VLOOKUP(S3337,LEGEND!$L$2:$M$5,2,FALSE),$J$4)))</f>
        <v>0</v>
      </c>
      <c r="N3337" s="48" t="s">
        <v>60</v>
      </c>
      <c r="O3337" s="6" t="s">
        <v>42</v>
      </c>
      <c r="P3337" s="49" t="s">
        <v>66</v>
      </c>
      <c r="Q3337" s="49" t="s">
        <v>473</v>
      </c>
      <c r="R3337" s="6" t="s">
        <v>60</v>
      </c>
      <c r="S3337" s="49" t="s">
        <v>60</v>
      </c>
      <c r="T3337" s="73" t="str">
        <f>IF(_xlfn.XLOOKUP(I3337,LEGEND!B:B,LEGEND!H:H)&lt;&gt;"-",HYPERLINK(_xlfn.XLOOKUP(I3337,LEGEND!B:B,LEGEND!H:H),"link"),_xlfn.XLOOKUP(I3337,LEGEND!B:B,LEGEND!H:H))</f>
        <v>-</v>
      </c>
      <c r="U3337" s="73" t="str">
        <f>HYPERLINK(_xlfn.XLOOKUP(I3337,LEGEND!B:B,LEGEND!I:I))</f>
        <v>-</v>
      </c>
      <c r="V3337" s="51" t="s">
        <v>9394</v>
      </c>
      <c r="W3337" s="63" t="s">
        <v>71</v>
      </c>
      <c r="X3337" s="64">
        <v>50</v>
      </c>
      <c r="Y3337" s="64">
        <v>39</v>
      </c>
      <c r="Z3337" s="64">
        <v>135</v>
      </c>
      <c r="AA3337" s="84">
        <v>0.25</v>
      </c>
      <c r="AB3337" s="85">
        <v>1</v>
      </c>
      <c r="AC3337" s="85">
        <v>1</v>
      </c>
    </row>
    <row r="3338" spans="1:29" ht="25.5">
      <c r="A3338" s="1"/>
      <c r="B3338" s="6" t="s">
        <v>8777</v>
      </c>
      <c r="C3338" s="6" t="s">
        <v>8778</v>
      </c>
      <c r="D3338" s="6" t="s">
        <v>9082</v>
      </c>
      <c r="E3338" s="49" t="s">
        <v>9226</v>
      </c>
      <c r="F3338" s="6" t="s">
        <v>60</v>
      </c>
      <c r="G3338" s="6" t="s">
        <v>60</v>
      </c>
      <c r="H3338" s="6" t="s">
        <v>60</v>
      </c>
      <c r="I3338" s="60" t="s">
        <v>9447</v>
      </c>
      <c r="J3338" s="49" t="s">
        <v>9448</v>
      </c>
      <c r="K3338" s="6" t="s">
        <v>9449</v>
      </c>
      <c r="L3338" s="29">
        <f>IF($J$6="с учетом НДС",VLOOKUP(I3338,LEGEND!B:E,4,0)*(1-M3338),VLOOKUP(I3338,LEGEND!B:E,4,0)*(1-M3338)/1.2)</f>
        <v>1190</v>
      </c>
      <c r="M3338" s="57">
        <f>IF(AND(B3338&lt;&gt;"1_Электроинструмент",B3338&lt;&gt;"2_Садовая техника"),$J$5,IF($J$4&lt;=20%,$J$4,IFERROR(VLOOKUP(S3338,LEGEND!$L$2:$M$5,2,FALSE),$J$4)))</f>
        <v>0</v>
      </c>
      <c r="N3338" s="48" t="s">
        <v>60</v>
      </c>
      <c r="O3338" s="6" t="s">
        <v>42</v>
      </c>
      <c r="P3338" s="49" t="s">
        <v>66</v>
      </c>
      <c r="Q3338" s="49" t="s">
        <v>473</v>
      </c>
      <c r="R3338" s="6" t="s">
        <v>60</v>
      </c>
      <c r="S3338" s="49" t="s">
        <v>60</v>
      </c>
      <c r="T3338" s="73" t="str">
        <f>IF(_xlfn.XLOOKUP(I3338,LEGEND!B:B,LEGEND!H:H)&lt;&gt;"-",HYPERLINK(_xlfn.XLOOKUP(I3338,LEGEND!B:B,LEGEND!H:H),"link"),_xlfn.XLOOKUP(I3338,LEGEND!B:B,LEGEND!H:H))</f>
        <v>-</v>
      </c>
      <c r="U3338" s="73" t="str">
        <f>HYPERLINK(_xlfn.XLOOKUP(I3338,LEGEND!B:B,LEGEND!I:I))</f>
        <v>-</v>
      </c>
      <c r="V3338" s="51" t="s">
        <v>9450</v>
      </c>
      <c r="W3338" s="63" t="s">
        <v>71</v>
      </c>
      <c r="X3338" s="64">
        <v>50</v>
      </c>
      <c r="Y3338" s="64">
        <v>30</v>
      </c>
      <c r="Z3338" s="64">
        <v>75</v>
      </c>
      <c r="AA3338" s="84">
        <v>0.23</v>
      </c>
      <c r="AB3338" s="85">
        <v>1</v>
      </c>
      <c r="AC3338" s="85">
        <v>1</v>
      </c>
    </row>
    <row r="3339" spans="1:29" ht="15">
      <c r="A3339" s="1"/>
      <c r="B3339" s="6" t="s">
        <v>8777</v>
      </c>
      <c r="C3339" s="6" t="s">
        <v>8778</v>
      </c>
      <c r="D3339" s="6" t="s">
        <v>9082</v>
      </c>
      <c r="E3339" s="49" t="s">
        <v>9226</v>
      </c>
      <c r="F3339" s="6" t="s">
        <v>60</v>
      </c>
      <c r="G3339" s="6" t="s">
        <v>60</v>
      </c>
      <c r="H3339" s="6" t="s">
        <v>60</v>
      </c>
      <c r="I3339" s="60" t="s">
        <v>9451</v>
      </c>
      <c r="J3339" s="49" t="s">
        <v>9452</v>
      </c>
      <c r="K3339" s="6" t="s">
        <v>9453</v>
      </c>
      <c r="L3339" s="29">
        <f>IF($J$6="с учетом НДС",VLOOKUP(I3339,LEGEND!B:E,4,0)*(1-M3339),VLOOKUP(I3339,LEGEND!B:E,4,0)*(1-M3339)/1.2)</f>
        <v>1190</v>
      </c>
      <c r="M3339" s="57">
        <f>IF(AND(B3339&lt;&gt;"1_Электроинструмент",B3339&lt;&gt;"2_Садовая техника"),$J$5,IF($J$4&lt;=20%,$J$4,IFERROR(VLOOKUP(S3339,LEGEND!$L$2:$M$5,2,FALSE),$J$4)))</f>
        <v>0</v>
      </c>
      <c r="N3339" s="48" t="s">
        <v>60</v>
      </c>
      <c r="O3339" s="6" t="s">
        <v>42</v>
      </c>
      <c r="P3339" s="49" t="s">
        <v>66</v>
      </c>
      <c r="Q3339" s="49" t="s">
        <v>473</v>
      </c>
      <c r="R3339" s="6" t="s">
        <v>60</v>
      </c>
      <c r="S3339" s="49" t="s">
        <v>60</v>
      </c>
      <c r="T3339" s="73" t="str">
        <f>IF(_xlfn.XLOOKUP(I3339,LEGEND!B:B,LEGEND!H:H)&lt;&gt;"-",HYPERLINK(_xlfn.XLOOKUP(I3339,LEGEND!B:B,LEGEND!H:H),"link"),_xlfn.XLOOKUP(I3339,LEGEND!B:B,LEGEND!H:H))</f>
        <v>-</v>
      </c>
      <c r="U3339" s="73" t="str">
        <f>HYPERLINK(_xlfn.XLOOKUP(I3339,LEGEND!B:B,LEGEND!I:I))</f>
        <v>-</v>
      </c>
      <c r="V3339" s="51" t="s">
        <v>9454</v>
      </c>
      <c r="W3339" s="63" t="s">
        <v>71</v>
      </c>
      <c r="X3339" s="64">
        <v>44</v>
      </c>
      <c r="Y3339" s="64">
        <v>44</v>
      </c>
      <c r="Z3339" s="64">
        <v>53</v>
      </c>
      <c r="AA3339" s="84">
        <v>0.41</v>
      </c>
      <c r="AB3339" s="85">
        <v>1</v>
      </c>
      <c r="AC3339" s="85">
        <v>1</v>
      </c>
    </row>
    <row r="3340" spans="1:29" ht="15">
      <c r="A3340" s="1"/>
      <c r="B3340" s="6" t="s">
        <v>8777</v>
      </c>
      <c r="C3340" s="6" t="s">
        <v>8778</v>
      </c>
      <c r="D3340" s="6" t="s">
        <v>9082</v>
      </c>
      <c r="E3340" s="49" t="s">
        <v>9226</v>
      </c>
      <c r="F3340" s="6" t="s">
        <v>60</v>
      </c>
      <c r="G3340" s="6" t="s">
        <v>60</v>
      </c>
      <c r="H3340" s="6" t="s">
        <v>60</v>
      </c>
      <c r="I3340" s="60" t="s">
        <v>9455</v>
      </c>
      <c r="J3340" s="49" t="s">
        <v>9456</v>
      </c>
      <c r="K3340" s="6" t="s">
        <v>9457</v>
      </c>
      <c r="L3340" s="29">
        <f>IF($J$6="с учетом НДС",VLOOKUP(I3340,LEGEND!B:E,4,0)*(1-M3340),VLOOKUP(I3340,LEGEND!B:E,4,0)*(1-M3340)/1.2)</f>
        <v>1190</v>
      </c>
      <c r="M3340" s="57">
        <f>IF(AND(B3340&lt;&gt;"1_Электроинструмент",B3340&lt;&gt;"2_Садовая техника"),$J$5,IF($J$4&lt;=20%,$J$4,IFERROR(VLOOKUP(S3340,LEGEND!$L$2:$M$5,2,FALSE),$J$4)))</f>
        <v>0</v>
      </c>
      <c r="N3340" s="48" t="s">
        <v>60</v>
      </c>
      <c r="O3340" s="6" t="s">
        <v>42</v>
      </c>
      <c r="P3340" s="49" t="s">
        <v>66</v>
      </c>
      <c r="Q3340" s="49" t="s">
        <v>473</v>
      </c>
      <c r="R3340" s="6" t="s">
        <v>60</v>
      </c>
      <c r="S3340" s="49" t="s">
        <v>60</v>
      </c>
      <c r="T3340" s="73" t="str">
        <f>IF(_xlfn.XLOOKUP(I3340,LEGEND!B:B,LEGEND!H:H)&lt;&gt;"-",HYPERLINK(_xlfn.XLOOKUP(I3340,LEGEND!B:B,LEGEND!H:H),"link"),_xlfn.XLOOKUP(I3340,LEGEND!B:B,LEGEND!H:H))</f>
        <v>-</v>
      </c>
      <c r="U3340" s="73" t="str">
        <f>HYPERLINK(_xlfn.XLOOKUP(I3340,LEGEND!B:B,LEGEND!I:I))</f>
        <v>-</v>
      </c>
      <c r="V3340" s="51" t="s">
        <v>9458</v>
      </c>
      <c r="W3340" s="63" t="s">
        <v>71</v>
      </c>
      <c r="X3340" s="64">
        <v>44</v>
      </c>
      <c r="Y3340" s="64">
        <v>44</v>
      </c>
      <c r="Z3340" s="64">
        <v>53</v>
      </c>
      <c r="AA3340" s="84">
        <v>0.43</v>
      </c>
      <c r="AB3340" s="85">
        <v>1</v>
      </c>
      <c r="AC3340" s="85">
        <v>1</v>
      </c>
    </row>
    <row r="3341" spans="1:29" ht="15">
      <c r="A3341" s="1"/>
      <c r="B3341" s="6" t="s">
        <v>8777</v>
      </c>
      <c r="C3341" s="6" t="s">
        <v>8778</v>
      </c>
      <c r="D3341" s="6" t="s">
        <v>9082</v>
      </c>
      <c r="E3341" s="49" t="s">
        <v>9226</v>
      </c>
      <c r="F3341" s="6" t="s">
        <v>60</v>
      </c>
      <c r="G3341" s="6" t="s">
        <v>60</v>
      </c>
      <c r="H3341" s="6" t="s">
        <v>60</v>
      </c>
      <c r="I3341" s="60" t="s">
        <v>9463</v>
      </c>
      <c r="J3341" s="49" t="s">
        <v>9464</v>
      </c>
      <c r="K3341" s="6" t="s">
        <v>9465</v>
      </c>
      <c r="L3341" s="29">
        <f>IF($J$6="с учетом НДС",VLOOKUP(I3341,LEGEND!B:E,4,0)*(1-M3341),VLOOKUP(I3341,LEGEND!B:E,4,0)*(1-M3341)/1.2)</f>
        <v>1220</v>
      </c>
      <c r="M3341" s="57">
        <f>IF(AND(B3341&lt;&gt;"1_Электроинструмент",B3341&lt;&gt;"2_Садовая техника"),$J$5,IF($J$4&lt;=20%,$J$4,IFERROR(VLOOKUP(S3341,LEGEND!$L$2:$M$5,2,FALSE),$J$4)))</f>
        <v>0</v>
      </c>
      <c r="N3341" s="48" t="s">
        <v>60</v>
      </c>
      <c r="O3341" s="6" t="s">
        <v>42</v>
      </c>
      <c r="P3341" s="49" t="s">
        <v>66</v>
      </c>
      <c r="Q3341" s="49" t="s">
        <v>473</v>
      </c>
      <c r="R3341" s="6" t="s">
        <v>60</v>
      </c>
      <c r="S3341" s="49" t="s">
        <v>60</v>
      </c>
      <c r="T3341" s="73" t="str">
        <f>IF(_xlfn.XLOOKUP(I3341,LEGEND!B:B,LEGEND!H:H)&lt;&gt;"-",HYPERLINK(_xlfn.XLOOKUP(I3341,LEGEND!B:B,LEGEND!H:H),"link"),_xlfn.XLOOKUP(I3341,LEGEND!B:B,LEGEND!H:H))</f>
        <v>-</v>
      </c>
      <c r="U3341" s="73" t="str">
        <f>HYPERLINK(_xlfn.XLOOKUP(I3341,LEGEND!B:B,LEGEND!I:I))</f>
        <v>-</v>
      </c>
      <c r="V3341" s="51" t="s">
        <v>9466</v>
      </c>
      <c r="W3341" s="63" t="s">
        <v>71</v>
      </c>
      <c r="X3341" s="64">
        <v>44</v>
      </c>
      <c r="Y3341" s="64">
        <v>44</v>
      </c>
      <c r="Z3341" s="64">
        <v>53</v>
      </c>
      <c r="AA3341" s="84">
        <v>0.48</v>
      </c>
      <c r="AB3341" s="85">
        <v>1</v>
      </c>
      <c r="AC3341" s="85">
        <v>1</v>
      </c>
    </row>
    <row r="3342" spans="1:29" ht="15">
      <c r="A3342" s="1"/>
      <c r="B3342" s="6" t="s">
        <v>8777</v>
      </c>
      <c r="C3342" s="6" t="s">
        <v>8778</v>
      </c>
      <c r="D3342" s="6" t="s">
        <v>9082</v>
      </c>
      <c r="E3342" s="49" t="s">
        <v>9226</v>
      </c>
      <c r="F3342" s="6" t="s">
        <v>60</v>
      </c>
      <c r="G3342" s="6" t="s">
        <v>60</v>
      </c>
      <c r="H3342" s="6" t="s">
        <v>60</v>
      </c>
      <c r="I3342" s="60" t="s">
        <v>9395</v>
      </c>
      <c r="J3342" s="49" t="s">
        <v>9396</v>
      </c>
      <c r="K3342" s="6" t="s">
        <v>9397</v>
      </c>
      <c r="L3342" s="29">
        <f>IF($J$6="с учетом НДС",VLOOKUP(I3342,LEGEND!B:E,4,0)*(1-M3342),VLOOKUP(I3342,LEGEND!B:E,4,0)*(1-M3342)/1.2)</f>
        <v>1250</v>
      </c>
      <c r="M3342" s="57">
        <f>IF(AND(B3342&lt;&gt;"1_Электроинструмент",B3342&lt;&gt;"2_Садовая техника"),$J$5,IF($J$4&lt;=20%,$J$4,IFERROR(VLOOKUP(S3342,LEGEND!$L$2:$M$5,2,FALSE),$J$4)))</f>
        <v>0</v>
      </c>
      <c r="N3342" s="48" t="s">
        <v>60</v>
      </c>
      <c r="O3342" s="6" t="s">
        <v>42</v>
      </c>
      <c r="P3342" s="49" t="s">
        <v>66</v>
      </c>
      <c r="Q3342" s="49" t="s">
        <v>473</v>
      </c>
      <c r="R3342" s="6" t="s">
        <v>60</v>
      </c>
      <c r="S3342" s="49" t="s">
        <v>60</v>
      </c>
      <c r="T3342" s="73" t="str">
        <f>IF(_xlfn.XLOOKUP(I3342,LEGEND!B:B,LEGEND!H:H)&lt;&gt;"-",HYPERLINK(_xlfn.XLOOKUP(I3342,LEGEND!B:B,LEGEND!H:H),"link"),_xlfn.XLOOKUP(I3342,LEGEND!B:B,LEGEND!H:H))</f>
        <v>-</v>
      </c>
      <c r="U3342" s="73" t="str">
        <f>HYPERLINK(_xlfn.XLOOKUP(I3342,LEGEND!B:B,LEGEND!I:I))</f>
        <v>-</v>
      </c>
      <c r="V3342" s="51" t="s">
        <v>9398</v>
      </c>
      <c r="W3342" s="63" t="s">
        <v>71</v>
      </c>
      <c r="X3342" s="64">
        <v>50</v>
      </c>
      <c r="Y3342" s="64">
        <v>41</v>
      </c>
      <c r="Z3342" s="64">
        <v>135</v>
      </c>
      <c r="AA3342" s="84">
        <v>0.25</v>
      </c>
      <c r="AB3342" s="85">
        <v>1</v>
      </c>
      <c r="AC3342" s="85">
        <v>1</v>
      </c>
    </row>
    <row r="3343" spans="1:29" ht="15">
      <c r="A3343" s="1"/>
      <c r="B3343" s="6" t="s">
        <v>8777</v>
      </c>
      <c r="C3343" s="6" t="s">
        <v>8778</v>
      </c>
      <c r="D3343" s="6" t="s">
        <v>9082</v>
      </c>
      <c r="E3343" s="49" t="s">
        <v>9226</v>
      </c>
      <c r="F3343" s="6" t="s">
        <v>60</v>
      </c>
      <c r="G3343" s="6" t="s">
        <v>60</v>
      </c>
      <c r="H3343" s="6" t="s">
        <v>60</v>
      </c>
      <c r="I3343" s="60" t="s">
        <v>9467</v>
      </c>
      <c r="J3343" s="49" t="s">
        <v>9468</v>
      </c>
      <c r="K3343" s="6" t="s">
        <v>9469</v>
      </c>
      <c r="L3343" s="29">
        <f>IF($J$6="с учетом НДС",VLOOKUP(I3343,LEGEND!B:E,4,0)*(1-M3343),VLOOKUP(I3343,LEGEND!B:E,4,0)*(1-M3343)/1.2)</f>
        <v>1280</v>
      </c>
      <c r="M3343" s="57">
        <f>IF(AND(B3343&lt;&gt;"1_Электроинструмент",B3343&lt;&gt;"2_Садовая техника"),$J$5,IF($J$4&lt;=20%,$J$4,IFERROR(VLOOKUP(S3343,LEGEND!$L$2:$M$5,2,FALSE),$J$4)))</f>
        <v>0</v>
      </c>
      <c r="N3343" s="48" t="s">
        <v>60</v>
      </c>
      <c r="O3343" s="6" t="s">
        <v>42</v>
      </c>
      <c r="P3343" s="49" t="s">
        <v>66</v>
      </c>
      <c r="Q3343" s="49" t="s">
        <v>473</v>
      </c>
      <c r="R3343" s="6" t="s">
        <v>60</v>
      </c>
      <c r="S3343" s="49" t="s">
        <v>60</v>
      </c>
      <c r="T3343" s="73" t="str">
        <f>IF(_xlfn.XLOOKUP(I3343,LEGEND!B:B,LEGEND!H:H)&lt;&gt;"-",HYPERLINK(_xlfn.XLOOKUP(I3343,LEGEND!B:B,LEGEND!H:H),"link"),_xlfn.XLOOKUP(I3343,LEGEND!B:B,LEGEND!H:H))</f>
        <v>-</v>
      </c>
      <c r="U3343" s="73" t="str">
        <f>HYPERLINK(_xlfn.XLOOKUP(I3343,LEGEND!B:B,LEGEND!I:I))</f>
        <v>-</v>
      </c>
      <c r="V3343" s="51" t="s">
        <v>9470</v>
      </c>
      <c r="W3343" s="63" t="s">
        <v>71</v>
      </c>
      <c r="X3343" s="64">
        <v>44</v>
      </c>
      <c r="Y3343" s="64">
        <v>44</v>
      </c>
      <c r="Z3343" s="64">
        <v>53</v>
      </c>
      <c r="AA3343" s="84">
        <v>0.51</v>
      </c>
      <c r="AB3343" s="85">
        <v>1</v>
      </c>
      <c r="AC3343" s="85">
        <v>1</v>
      </c>
    </row>
    <row r="3344" spans="1:29" ht="15">
      <c r="A3344" s="1"/>
      <c r="B3344" s="6" t="s">
        <v>8777</v>
      </c>
      <c r="C3344" s="6" t="s">
        <v>8778</v>
      </c>
      <c r="D3344" s="6" t="s">
        <v>9082</v>
      </c>
      <c r="E3344" s="49" t="s">
        <v>9226</v>
      </c>
      <c r="F3344" s="6" t="s">
        <v>60</v>
      </c>
      <c r="G3344" s="6" t="s">
        <v>60</v>
      </c>
      <c r="H3344" s="6" t="s">
        <v>60</v>
      </c>
      <c r="I3344" s="60" t="s">
        <v>9471</v>
      </c>
      <c r="J3344" s="49" t="s">
        <v>9472</v>
      </c>
      <c r="K3344" s="6" t="s">
        <v>9473</v>
      </c>
      <c r="L3344" s="29">
        <f>IF($J$6="с учетом НДС",VLOOKUP(I3344,LEGEND!B:E,4,0)*(1-M3344),VLOOKUP(I3344,LEGEND!B:E,4,0)*(1-M3344)/1.2)</f>
        <v>1290</v>
      </c>
      <c r="M3344" s="57">
        <f>IF(AND(B3344&lt;&gt;"1_Электроинструмент",B3344&lt;&gt;"2_Садовая техника"),$J$5,IF($J$4&lt;=20%,$J$4,IFERROR(VLOOKUP(S3344,LEGEND!$L$2:$M$5,2,FALSE),$J$4)))</f>
        <v>0</v>
      </c>
      <c r="N3344" s="48" t="s">
        <v>60</v>
      </c>
      <c r="O3344" s="6" t="s">
        <v>42</v>
      </c>
      <c r="P3344" s="49" t="s">
        <v>66</v>
      </c>
      <c r="Q3344" s="49" t="s">
        <v>473</v>
      </c>
      <c r="R3344" s="6" t="s">
        <v>60</v>
      </c>
      <c r="S3344" s="49" t="s">
        <v>60</v>
      </c>
      <c r="T3344" s="73" t="str">
        <f>IF(_xlfn.XLOOKUP(I3344,LEGEND!B:B,LEGEND!H:H)&lt;&gt;"-",HYPERLINK(_xlfn.XLOOKUP(I3344,LEGEND!B:B,LEGEND!H:H),"link"),_xlfn.XLOOKUP(I3344,LEGEND!B:B,LEGEND!H:H))</f>
        <v>-</v>
      </c>
      <c r="U3344" s="73" t="str">
        <f>HYPERLINK(_xlfn.XLOOKUP(I3344,LEGEND!B:B,LEGEND!I:I))</f>
        <v>-</v>
      </c>
      <c r="V3344" s="51" t="s">
        <v>9474</v>
      </c>
      <c r="W3344" s="63" t="s">
        <v>71</v>
      </c>
      <c r="X3344" s="64">
        <v>44</v>
      </c>
      <c r="Y3344" s="64">
        <v>44</v>
      </c>
      <c r="Z3344" s="64">
        <v>53</v>
      </c>
      <c r="AA3344" s="84">
        <v>0.55000000000000004</v>
      </c>
      <c r="AB3344" s="85">
        <v>1</v>
      </c>
      <c r="AC3344" s="85">
        <v>1</v>
      </c>
    </row>
    <row r="3345" spans="1:29" ht="15">
      <c r="A3345" s="1"/>
      <c r="B3345" s="6" t="s">
        <v>8777</v>
      </c>
      <c r="C3345" s="6" t="s">
        <v>8778</v>
      </c>
      <c r="D3345" s="6" t="s">
        <v>9082</v>
      </c>
      <c r="E3345" s="49" t="s">
        <v>9226</v>
      </c>
      <c r="F3345" s="6" t="s">
        <v>60</v>
      </c>
      <c r="G3345" s="6" t="s">
        <v>60</v>
      </c>
      <c r="H3345" s="6" t="s">
        <v>60</v>
      </c>
      <c r="I3345" s="60" t="s">
        <v>9483</v>
      </c>
      <c r="J3345" s="49" t="s">
        <v>9484</v>
      </c>
      <c r="K3345" s="6" t="s">
        <v>9485</v>
      </c>
      <c r="L3345" s="29">
        <f>IF($J$6="с учетом НДС",VLOOKUP(I3345,LEGEND!B:E,4,0)*(1-M3345),VLOOKUP(I3345,LEGEND!B:E,4,0)*(1-M3345)/1.2)</f>
        <v>1280</v>
      </c>
      <c r="M3345" s="57">
        <f>IF(AND(B3345&lt;&gt;"1_Электроинструмент",B3345&lt;&gt;"2_Садовая техника"),$J$5,IF($J$4&lt;=20%,$J$4,IFERROR(VLOOKUP(S3345,LEGEND!$L$2:$M$5,2,FALSE),$J$4)))</f>
        <v>0</v>
      </c>
      <c r="N3345" s="48" t="s">
        <v>60</v>
      </c>
      <c r="O3345" s="6" t="s">
        <v>42</v>
      </c>
      <c r="P3345" s="49" t="s">
        <v>66</v>
      </c>
      <c r="Q3345" s="49" t="s">
        <v>473</v>
      </c>
      <c r="R3345" s="6" t="s">
        <v>60</v>
      </c>
      <c r="S3345" s="49" t="s">
        <v>60</v>
      </c>
      <c r="T3345" s="73" t="str">
        <f>IF(_xlfn.XLOOKUP(I3345,LEGEND!B:B,LEGEND!H:H)&lt;&gt;"-",HYPERLINK(_xlfn.XLOOKUP(I3345,LEGEND!B:B,LEGEND!H:H),"link"),_xlfn.XLOOKUP(I3345,LEGEND!B:B,LEGEND!H:H))</f>
        <v>-</v>
      </c>
      <c r="U3345" s="73" t="str">
        <f>HYPERLINK(_xlfn.XLOOKUP(I3345,LEGEND!B:B,LEGEND!I:I))</f>
        <v>-</v>
      </c>
      <c r="V3345" s="51" t="s">
        <v>9486</v>
      </c>
      <c r="W3345" s="63" t="s">
        <v>71</v>
      </c>
      <c r="X3345" s="64">
        <v>48</v>
      </c>
      <c r="Y3345" s="64">
        <v>48</v>
      </c>
      <c r="Z3345" s="64">
        <v>57</v>
      </c>
      <c r="AA3345" s="84">
        <v>0.65</v>
      </c>
      <c r="AB3345" s="85">
        <v>1</v>
      </c>
      <c r="AC3345" s="85">
        <v>1</v>
      </c>
    </row>
    <row r="3346" spans="1:29" ht="15">
      <c r="A3346" s="1"/>
      <c r="B3346" s="6" t="s">
        <v>8777</v>
      </c>
      <c r="C3346" s="6" t="s">
        <v>8778</v>
      </c>
      <c r="D3346" s="6" t="s">
        <v>9082</v>
      </c>
      <c r="E3346" s="49" t="s">
        <v>9226</v>
      </c>
      <c r="F3346" s="6" t="s">
        <v>60</v>
      </c>
      <c r="G3346" s="6" t="s">
        <v>60</v>
      </c>
      <c r="H3346" s="6" t="s">
        <v>60</v>
      </c>
      <c r="I3346" s="60" t="s">
        <v>9475</v>
      </c>
      <c r="J3346" s="49" t="s">
        <v>9476</v>
      </c>
      <c r="K3346" s="6" t="s">
        <v>9477</v>
      </c>
      <c r="L3346" s="29">
        <f>IF($J$6="с учетом НДС",VLOOKUP(I3346,LEGEND!B:E,4,0)*(1-M3346),VLOOKUP(I3346,LEGEND!B:E,4,0)*(1-M3346)/1.2)</f>
        <v>1290</v>
      </c>
      <c r="M3346" s="57">
        <f>IF(AND(B3346&lt;&gt;"1_Электроинструмент",B3346&lt;&gt;"2_Садовая техника"),$J$5,IF($J$4&lt;=20%,$J$4,IFERROR(VLOOKUP(S3346,LEGEND!$L$2:$M$5,2,FALSE),$J$4)))</f>
        <v>0</v>
      </c>
      <c r="N3346" s="48" t="s">
        <v>60</v>
      </c>
      <c r="O3346" s="6" t="s">
        <v>42</v>
      </c>
      <c r="P3346" s="49" t="s">
        <v>66</v>
      </c>
      <c r="Q3346" s="49" t="s">
        <v>473</v>
      </c>
      <c r="R3346" s="6" t="s">
        <v>60</v>
      </c>
      <c r="S3346" s="49" t="s">
        <v>60</v>
      </c>
      <c r="T3346" s="73" t="str">
        <f>IF(_xlfn.XLOOKUP(I3346,LEGEND!B:B,LEGEND!H:H)&lt;&gt;"-",HYPERLINK(_xlfn.XLOOKUP(I3346,LEGEND!B:B,LEGEND!H:H),"link"),_xlfn.XLOOKUP(I3346,LEGEND!B:B,LEGEND!H:H))</f>
        <v>-</v>
      </c>
      <c r="U3346" s="73" t="str">
        <f>HYPERLINK(_xlfn.XLOOKUP(I3346,LEGEND!B:B,LEGEND!I:I))</f>
        <v>-</v>
      </c>
      <c r="V3346" s="51" t="s">
        <v>9478</v>
      </c>
      <c r="W3346" s="63" t="s">
        <v>71</v>
      </c>
      <c r="X3346" s="64">
        <v>44</v>
      </c>
      <c r="Y3346" s="64">
        <v>44</v>
      </c>
      <c r="Z3346" s="64">
        <v>53</v>
      </c>
      <c r="AA3346" s="84">
        <v>0.61</v>
      </c>
      <c r="AB3346" s="85">
        <v>1</v>
      </c>
      <c r="AC3346" s="85">
        <v>1</v>
      </c>
    </row>
    <row r="3347" spans="1:29" ht="15">
      <c r="A3347" s="1"/>
      <c r="B3347" s="6" t="s">
        <v>8777</v>
      </c>
      <c r="C3347" s="6" t="s">
        <v>8778</v>
      </c>
      <c r="D3347" s="6" t="s">
        <v>9082</v>
      </c>
      <c r="E3347" s="49" t="s">
        <v>9226</v>
      </c>
      <c r="F3347" s="6" t="s">
        <v>60</v>
      </c>
      <c r="G3347" s="6" t="s">
        <v>60</v>
      </c>
      <c r="H3347" s="6" t="s">
        <v>60</v>
      </c>
      <c r="I3347" s="60" t="s">
        <v>9479</v>
      </c>
      <c r="J3347" s="49" t="s">
        <v>9480</v>
      </c>
      <c r="K3347" s="6" t="s">
        <v>9481</v>
      </c>
      <c r="L3347" s="29">
        <f>IF($J$6="с учетом НДС",VLOOKUP(I3347,LEGEND!B:E,4,0)*(1-M3347),VLOOKUP(I3347,LEGEND!B:E,4,0)*(1-M3347)/1.2)</f>
        <v>1310</v>
      </c>
      <c r="M3347" s="57">
        <f>IF(AND(B3347&lt;&gt;"1_Электроинструмент",B3347&lt;&gt;"2_Садовая техника"),$J$5,IF($J$4&lt;=20%,$J$4,IFERROR(VLOOKUP(S3347,LEGEND!$L$2:$M$5,2,FALSE),$J$4)))</f>
        <v>0</v>
      </c>
      <c r="N3347" s="48" t="s">
        <v>60</v>
      </c>
      <c r="O3347" s="6" t="s">
        <v>42</v>
      </c>
      <c r="P3347" s="49" t="s">
        <v>66</v>
      </c>
      <c r="Q3347" s="49" t="s">
        <v>473</v>
      </c>
      <c r="R3347" s="6" t="s">
        <v>60</v>
      </c>
      <c r="S3347" s="49" t="s">
        <v>60</v>
      </c>
      <c r="T3347" s="73" t="str">
        <f>IF(_xlfn.XLOOKUP(I3347,LEGEND!B:B,LEGEND!H:H)&lt;&gt;"-",HYPERLINK(_xlfn.XLOOKUP(I3347,LEGEND!B:B,LEGEND!H:H),"link"),_xlfn.XLOOKUP(I3347,LEGEND!B:B,LEGEND!H:H))</f>
        <v>-</v>
      </c>
      <c r="U3347" s="73" t="str">
        <f>HYPERLINK(_xlfn.XLOOKUP(I3347,LEGEND!B:B,LEGEND!I:I))</f>
        <v>-</v>
      </c>
      <c r="V3347" s="51" t="s">
        <v>9482</v>
      </c>
      <c r="W3347" s="63" t="s">
        <v>71</v>
      </c>
      <c r="X3347" s="64">
        <v>46</v>
      </c>
      <c r="Y3347" s="64">
        <v>46</v>
      </c>
      <c r="Z3347" s="64">
        <v>53</v>
      </c>
      <c r="AA3347" s="84">
        <v>0.64</v>
      </c>
      <c r="AB3347" s="85">
        <v>1</v>
      </c>
      <c r="AC3347" s="85">
        <v>1</v>
      </c>
    </row>
    <row r="3348" spans="1:29" ht="25.5">
      <c r="A3348" s="1"/>
      <c r="B3348" s="6" t="s">
        <v>8777</v>
      </c>
      <c r="C3348" s="6" t="s">
        <v>8778</v>
      </c>
      <c r="D3348" s="6" t="s">
        <v>9082</v>
      </c>
      <c r="E3348" s="49" t="s">
        <v>9226</v>
      </c>
      <c r="F3348" s="6" t="s">
        <v>60</v>
      </c>
      <c r="G3348" s="6" t="s">
        <v>60</v>
      </c>
      <c r="H3348" s="6" t="s">
        <v>60</v>
      </c>
      <c r="I3348" s="60" t="s">
        <v>9399</v>
      </c>
      <c r="J3348" s="49" t="s">
        <v>9400</v>
      </c>
      <c r="K3348" s="6" t="s">
        <v>9401</v>
      </c>
      <c r="L3348" s="29">
        <f>IF($J$6="с учетом НДС",VLOOKUP(I3348,LEGEND!B:E,4,0)*(1-M3348),VLOOKUP(I3348,LEGEND!B:E,4,0)*(1-M3348)/1.2)</f>
        <v>1330</v>
      </c>
      <c r="M3348" s="57">
        <f>IF(AND(B3348&lt;&gt;"1_Электроинструмент",B3348&lt;&gt;"2_Садовая техника"),$J$5,IF($J$4&lt;=20%,$J$4,IFERROR(VLOOKUP(S3348,LEGEND!$L$2:$M$5,2,FALSE),$J$4)))</f>
        <v>0</v>
      </c>
      <c r="N3348" s="48" t="s">
        <v>60</v>
      </c>
      <c r="O3348" s="6" t="s">
        <v>42</v>
      </c>
      <c r="P3348" s="49" t="s">
        <v>66</v>
      </c>
      <c r="Q3348" s="49" t="s">
        <v>473</v>
      </c>
      <c r="R3348" s="6" t="s">
        <v>60</v>
      </c>
      <c r="S3348" s="49" t="s">
        <v>60</v>
      </c>
      <c r="T3348" s="73" t="str">
        <f>IF(_xlfn.XLOOKUP(I3348,LEGEND!B:B,LEGEND!H:H)&lt;&gt;"-",HYPERLINK(_xlfn.XLOOKUP(I3348,LEGEND!B:B,LEGEND!H:H),"link"),_xlfn.XLOOKUP(I3348,LEGEND!B:B,LEGEND!H:H))</f>
        <v>-</v>
      </c>
      <c r="U3348" s="73" t="str">
        <f>HYPERLINK(_xlfn.XLOOKUP(I3348,LEGEND!B:B,LEGEND!I:I))</f>
        <v>-</v>
      </c>
      <c r="V3348" s="51" t="s">
        <v>9402</v>
      </c>
      <c r="W3348" s="63" t="s">
        <v>71</v>
      </c>
      <c r="X3348" s="64">
        <v>50</v>
      </c>
      <c r="Y3348" s="64">
        <v>41</v>
      </c>
      <c r="Z3348" s="64">
        <v>135</v>
      </c>
      <c r="AA3348" s="84">
        <v>0.25</v>
      </c>
      <c r="AB3348" s="85">
        <v>1</v>
      </c>
      <c r="AC3348" s="85">
        <v>1</v>
      </c>
    </row>
    <row r="3349" spans="1:29" ht="15">
      <c r="A3349" s="1"/>
      <c r="B3349" s="6" t="s">
        <v>8777</v>
      </c>
      <c r="C3349" s="6" t="s">
        <v>8778</v>
      </c>
      <c r="D3349" s="6" t="s">
        <v>9082</v>
      </c>
      <c r="E3349" s="49" t="s">
        <v>9226</v>
      </c>
      <c r="F3349" s="6" t="s">
        <v>60</v>
      </c>
      <c r="G3349" s="6" t="s">
        <v>60</v>
      </c>
      <c r="H3349" s="6" t="s">
        <v>60</v>
      </c>
      <c r="I3349" s="60" t="s">
        <v>9459</v>
      </c>
      <c r="J3349" s="49" t="s">
        <v>9460</v>
      </c>
      <c r="K3349" s="6" t="s">
        <v>9461</v>
      </c>
      <c r="L3349" s="29">
        <f>IF($J$6="с учетом НДС",VLOOKUP(I3349,LEGEND!B:E,4,0)*(1-M3349),VLOOKUP(I3349,LEGEND!B:E,4,0)*(1-M3349)/1.2)</f>
        <v>1330</v>
      </c>
      <c r="M3349" s="57">
        <f>IF(AND(B3349&lt;&gt;"1_Электроинструмент",B3349&lt;&gt;"2_Садовая техника"),$J$5,IF($J$4&lt;=20%,$J$4,IFERROR(VLOOKUP(S3349,LEGEND!$L$2:$M$5,2,FALSE),$J$4)))</f>
        <v>0</v>
      </c>
      <c r="N3349" s="48" t="s">
        <v>60</v>
      </c>
      <c r="O3349" s="6" t="s">
        <v>42</v>
      </c>
      <c r="P3349" s="49" t="s">
        <v>66</v>
      </c>
      <c r="Q3349" s="49" t="s">
        <v>473</v>
      </c>
      <c r="R3349" s="6" t="s">
        <v>60</v>
      </c>
      <c r="S3349" s="49" t="s">
        <v>60</v>
      </c>
      <c r="T3349" s="73" t="str">
        <f>IF(_xlfn.XLOOKUP(I3349,LEGEND!B:B,LEGEND!H:H)&lt;&gt;"-",HYPERLINK(_xlfn.XLOOKUP(I3349,LEGEND!B:B,LEGEND!H:H),"link"),_xlfn.XLOOKUP(I3349,LEGEND!B:B,LEGEND!H:H))</f>
        <v>-</v>
      </c>
      <c r="U3349" s="73" t="str">
        <f>HYPERLINK(_xlfn.XLOOKUP(I3349,LEGEND!B:B,LEGEND!I:I))</f>
        <v>-</v>
      </c>
      <c r="V3349" s="51" t="s">
        <v>9462</v>
      </c>
      <c r="W3349" s="63" t="s">
        <v>71</v>
      </c>
      <c r="X3349" s="64">
        <v>44</v>
      </c>
      <c r="Y3349" s="64">
        <v>44</v>
      </c>
      <c r="Z3349" s="64">
        <v>53</v>
      </c>
      <c r="AA3349" s="84">
        <v>0.47</v>
      </c>
      <c r="AB3349" s="85">
        <v>1</v>
      </c>
      <c r="AC3349" s="85">
        <v>1</v>
      </c>
    </row>
    <row r="3350" spans="1:29" ht="15">
      <c r="A3350" s="1"/>
      <c r="B3350" s="6" t="s">
        <v>8777</v>
      </c>
      <c r="C3350" s="6" t="s">
        <v>8778</v>
      </c>
      <c r="D3350" s="6" t="s">
        <v>9082</v>
      </c>
      <c r="E3350" s="49" t="s">
        <v>9226</v>
      </c>
      <c r="F3350" s="6" t="s">
        <v>60</v>
      </c>
      <c r="G3350" s="6" t="s">
        <v>60</v>
      </c>
      <c r="H3350" s="6" t="s">
        <v>60</v>
      </c>
      <c r="I3350" s="60" t="s">
        <v>9495</v>
      </c>
      <c r="J3350" s="49" t="s">
        <v>9496</v>
      </c>
      <c r="K3350" s="6" t="s">
        <v>9497</v>
      </c>
      <c r="L3350" s="29">
        <f>IF($J$6="с учетом НДС",VLOOKUP(I3350,LEGEND!B:E,4,0)*(1-M3350),VLOOKUP(I3350,LEGEND!B:E,4,0)*(1-M3350)/1.2)</f>
        <v>1390</v>
      </c>
      <c r="M3350" s="57">
        <f>IF(AND(B3350&lt;&gt;"1_Электроинструмент",B3350&lt;&gt;"2_Садовая техника"),$J$5,IF($J$4&lt;=20%,$J$4,IFERROR(VLOOKUP(S3350,LEGEND!$L$2:$M$5,2,FALSE),$J$4)))</f>
        <v>0</v>
      </c>
      <c r="N3350" s="48" t="s">
        <v>60</v>
      </c>
      <c r="O3350" s="6" t="s">
        <v>42</v>
      </c>
      <c r="P3350" s="49" t="s">
        <v>66</v>
      </c>
      <c r="Q3350" s="49" t="s">
        <v>473</v>
      </c>
      <c r="R3350" s="6" t="s">
        <v>60</v>
      </c>
      <c r="S3350" s="49" t="s">
        <v>60</v>
      </c>
      <c r="T3350" s="73" t="str">
        <f>IF(_xlfn.XLOOKUP(I3350,LEGEND!B:B,LEGEND!H:H)&lt;&gt;"-",HYPERLINK(_xlfn.XLOOKUP(I3350,LEGEND!B:B,LEGEND!H:H),"link"),_xlfn.XLOOKUP(I3350,LEGEND!B:B,LEGEND!H:H))</f>
        <v>-</v>
      </c>
      <c r="U3350" s="73" t="str">
        <f>HYPERLINK(_xlfn.XLOOKUP(I3350,LEGEND!B:B,LEGEND!I:I))</f>
        <v>-</v>
      </c>
      <c r="V3350" s="51" t="s">
        <v>9498</v>
      </c>
      <c r="W3350" s="63" t="s">
        <v>71</v>
      </c>
      <c r="X3350" s="64">
        <v>53</v>
      </c>
      <c r="Y3350" s="64">
        <v>53</v>
      </c>
      <c r="Z3350" s="64">
        <v>57</v>
      </c>
      <c r="AA3350" s="84">
        <v>0.74</v>
      </c>
      <c r="AB3350" s="85">
        <v>1</v>
      </c>
      <c r="AC3350" s="85">
        <v>1</v>
      </c>
    </row>
    <row r="3351" spans="1:29" ht="15">
      <c r="A3351" s="1"/>
      <c r="B3351" s="6" t="s">
        <v>8777</v>
      </c>
      <c r="C3351" s="6" t="s">
        <v>8778</v>
      </c>
      <c r="D3351" s="6" t="s">
        <v>9082</v>
      </c>
      <c r="E3351" s="49" t="s">
        <v>9226</v>
      </c>
      <c r="F3351" s="6" t="s">
        <v>60</v>
      </c>
      <c r="G3351" s="6" t="s">
        <v>60</v>
      </c>
      <c r="H3351" s="6" t="s">
        <v>60</v>
      </c>
      <c r="I3351" s="60" t="s">
        <v>9403</v>
      </c>
      <c r="J3351" s="49" t="s">
        <v>9404</v>
      </c>
      <c r="K3351" s="6" t="s">
        <v>9405</v>
      </c>
      <c r="L3351" s="29">
        <f>IF($J$6="с учетом НДС",VLOOKUP(I3351,LEGEND!B:E,4,0)*(1-M3351),VLOOKUP(I3351,LEGEND!B:E,4,0)*(1-M3351)/1.2)</f>
        <v>1390</v>
      </c>
      <c r="M3351" s="57">
        <f>IF(AND(B3351&lt;&gt;"1_Электроинструмент",B3351&lt;&gt;"2_Садовая техника"),$J$5,IF($J$4&lt;=20%,$J$4,IFERROR(VLOOKUP(S3351,LEGEND!$L$2:$M$5,2,FALSE),$J$4)))</f>
        <v>0</v>
      </c>
      <c r="N3351" s="48" t="s">
        <v>60</v>
      </c>
      <c r="O3351" s="6" t="s">
        <v>42</v>
      </c>
      <c r="P3351" s="49" t="s">
        <v>66</v>
      </c>
      <c r="Q3351" s="49" t="s">
        <v>473</v>
      </c>
      <c r="R3351" s="6" t="s">
        <v>60</v>
      </c>
      <c r="S3351" s="49" t="s">
        <v>60</v>
      </c>
      <c r="T3351" s="73" t="str">
        <f>IF(_xlfn.XLOOKUP(I3351,LEGEND!B:B,LEGEND!H:H)&lt;&gt;"-",HYPERLINK(_xlfn.XLOOKUP(I3351,LEGEND!B:B,LEGEND!H:H),"link"),_xlfn.XLOOKUP(I3351,LEGEND!B:B,LEGEND!H:H))</f>
        <v>-</v>
      </c>
      <c r="U3351" s="73" t="str">
        <f>HYPERLINK(_xlfn.XLOOKUP(I3351,LEGEND!B:B,LEGEND!I:I))</f>
        <v>-</v>
      </c>
      <c r="V3351" s="51" t="s">
        <v>9406</v>
      </c>
      <c r="W3351" s="63" t="s">
        <v>71</v>
      </c>
      <c r="X3351" s="64">
        <v>50</v>
      </c>
      <c r="Y3351" s="64">
        <v>41</v>
      </c>
      <c r="Z3351" s="64">
        <v>135</v>
      </c>
      <c r="AA3351" s="84">
        <v>0.25</v>
      </c>
      <c r="AB3351" s="85">
        <v>1</v>
      </c>
      <c r="AC3351" s="85">
        <v>1</v>
      </c>
    </row>
    <row r="3352" spans="1:29" ht="15">
      <c r="A3352" s="1"/>
      <c r="B3352" s="6" t="s">
        <v>8777</v>
      </c>
      <c r="C3352" s="6" t="s">
        <v>8778</v>
      </c>
      <c r="D3352" s="6" t="s">
        <v>9082</v>
      </c>
      <c r="E3352" s="49" t="s">
        <v>9226</v>
      </c>
      <c r="F3352" s="6" t="s">
        <v>60</v>
      </c>
      <c r="G3352" s="6" t="s">
        <v>60</v>
      </c>
      <c r="H3352" s="6" t="s">
        <v>60</v>
      </c>
      <c r="I3352" s="60" t="s">
        <v>9487</v>
      </c>
      <c r="J3352" s="49" t="s">
        <v>9488</v>
      </c>
      <c r="K3352" s="6" t="s">
        <v>9489</v>
      </c>
      <c r="L3352" s="29">
        <f>IF($J$6="с учетом НДС",VLOOKUP(I3352,LEGEND!B:E,4,0)*(1-M3352),VLOOKUP(I3352,LEGEND!B:E,4,0)*(1-M3352)/1.2)</f>
        <v>1400</v>
      </c>
      <c r="M3352" s="57">
        <f>IF(AND(B3352&lt;&gt;"1_Электроинструмент",B3352&lt;&gt;"2_Садовая техника"),$J$5,IF($J$4&lt;=20%,$J$4,IFERROR(VLOOKUP(S3352,LEGEND!$L$2:$M$5,2,FALSE),$J$4)))</f>
        <v>0</v>
      </c>
      <c r="N3352" s="48" t="s">
        <v>60</v>
      </c>
      <c r="O3352" s="6" t="s">
        <v>42</v>
      </c>
      <c r="P3352" s="49" t="s">
        <v>66</v>
      </c>
      <c r="Q3352" s="49" t="s">
        <v>473</v>
      </c>
      <c r="R3352" s="6" t="s">
        <v>60</v>
      </c>
      <c r="S3352" s="49" t="s">
        <v>60</v>
      </c>
      <c r="T3352" s="73" t="str">
        <f>IF(_xlfn.XLOOKUP(I3352,LEGEND!B:B,LEGEND!H:H)&lt;&gt;"-",HYPERLINK(_xlfn.XLOOKUP(I3352,LEGEND!B:B,LEGEND!H:H),"link"),_xlfn.XLOOKUP(I3352,LEGEND!B:B,LEGEND!H:H))</f>
        <v>-</v>
      </c>
      <c r="U3352" s="73" t="str">
        <f>HYPERLINK(_xlfn.XLOOKUP(I3352,LEGEND!B:B,LEGEND!I:I))</f>
        <v>-</v>
      </c>
      <c r="V3352" s="51" t="s">
        <v>9490</v>
      </c>
      <c r="W3352" s="63" t="s">
        <v>71</v>
      </c>
      <c r="X3352" s="64">
        <v>50</v>
      </c>
      <c r="Y3352" s="64">
        <v>50</v>
      </c>
      <c r="Z3352" s="64">
        <v>57</v>
      </c>
      <c r="AA3352" s="84">
        <v>0.66</v>
      </c>
      <c r="AB3352" s="85">
        <v>1</v>
      </c>
      <c r="AC3352" s="85">
        <v>1</v>
      </c>
    </row>
    <row r="3353" spans="1:29" ht="25.5">
      <c r="A3353" s="1"/>
      <c r="B3353" s="6" t="s">
        <v>8777</v>
      </c>
      <c r="C3353" s="6" t="s">
        <v>8778</v>
      </c>
      <c r="D3353" s="6" t="s">
        <v>9082</v>
      </c>
      <c r="E3353" s="49" t="s">
        <v>9226</v>
      </c>
      <c r="F3353" s="6" t="s">
        <v>60</v>
      </c>
      <c r="G3353" s="6" t="s">
        <v>60</v>
      </c>
      <c r="H3353" s="6" t="s">
        <v>60</v>
      </c>
      <c r="I3353" s="60" t="s">
        <v>9427</v>
      </c>
      <c r="J3353" s="49" t="s">
        <v>9428</v>
      </c>
      <c r="K3353" s="6" t="s">
        <v>9429</v>
      </c>
      <c r="L3353" s="29">
        <f>IF($J$6="с учетом НДС",VLOOKUP(I3353,LEGEND!B:E,4,0)*(1-M3353),VLOOKUP(I3353,LEGEND!B:E,4,0)*(1-M3353)/1.2)</f>
        <v>1440</v>
      </c>
      <c r="M3353" s="57">
        <f>IF(AND(B3353&lt;&gt;"1_Электроинструмент",B3353&lt;&gt;"2_Садовая техника"),$J$5,IF($J$4&lt;=20%,$J$4,IFERROR(VLOOKUP(S3353,LEGEND!$L$2:$M$5,2,FALSE),$J$4)))</f>
        <v>0</v>
      </c>
      <c r="N3353" s="48" t="s">
        <v>60</v>
      </c>
      <c r="O3353" s="6" t="s">
        <v>42</v>
      </c>
      <c r="P3353" s="49" t="s">
        <v>66</v>
      </c>
      <c r="Q3353" s="49" t="s">
        <v>473</v>
      </c>
      <c r="R3353" s="6" t="s">
        <v>60</v>
      </c>
      <c r="S3353" s="49" t="s">
        <v>60</v>
      </c>
      <c r="T3353" s="73" t="str">
        <f>IF(_xlfn.XLOOKUP(I3353,LEGEND!B:B,LEGEND!H:H)&lt;&gt;"-",HYPERLINK(_xlfn.XLOOKUP(I3353,LEGEND!B:B,LEGEND!H:H),"link"),_xlfn.XLOOKUP(I3353,LEGEND!B:B,LEGEND!H:H))</f>
        <v>-</v>
      </c>
      <c r="U3353" s="73" t="str">
        <f>HYPERLINK(_xlfn.XLOOKUP(I3353,LEGEND!B:B,LEGEND!I:I))</f>
        <v>-</v>
      </c>
      <c r="V3353" s="51" t="s">
        <v>9430</v>
      </c>
      <c r="W3353" s="63" t="s">
        <v>71</v>
      </c>
      <c r="X3353" s="64">
        <v>50</v>
      </c>
      <c r="Y3353" s="64">
        <v>30</v>
      </c>
      <c r="Z3353" s="64">
        <v>140</v>
      </c>
      <c r="AA3353" s="84">
        <v>0.6</v>
      </c>
      <c r="AB3353" s="85">
        <v>1</v>
      </c>
      <c r="AC3353" s="85">
        <v>1</v>
      </c>
    </row>
    <row r="3354" spans="1:29" ht="15">
      <c r="A3354" s="1"/>
      <c r="B3354" s="6" t="s">
        <v>8777</v>
      </c>
      <c r="C3354" s="6" t="s">
        <v>8778</v>
      </c>
      <c r="D3354" s="6" t="s">
        <v>9082</v>
      </c>
      <c r="E3354" s="49" t="s">
        <v>9226</v>
      </c>
      <c r="F3354" s="6" t="s">
        <v>60</v>
      </c>
      <c r="G3354" s="6" t="s">
        <v>60</v>
      </c>
      <c r="H3354" s="6" t="s">
        <v>60</v>
      </c>
      <c r="I3354" s="60" t="s">
        <v>9499</v>
      </c>
      <c r="J3354" s="49" t="s">
        <v>9500</v>
      </c>
      <c r="K3354" s="6" t="s">
        <v>9501</v>
      </c>
      <c r="L3354" s="29">
        <f>IF($J$6="с учетом НДС",VLOOKUP(I3354,LEGEND!B:E,4,0)*(1-M3354),VLOOKUP(I3354,LEGEND!B:E,4,0)*(1-M3354)/1.2)</f>
        <v>1460</v>
      </c>
      <c r="M3354" s="57">
        <f>IF(AND(B3354&lt;&gt;"1_Электроинструмент",B3354&lt;&gt;"2_Садовая техника"),$J$5,IF($J$4&lt;=20%,$J$4,IFERROR(VLOOKUP(S3354,LEGEND!$L$2:$M$5,2,FALSE),$J$4)))</f>
        <v>0</v>
      </c>
      <c r="N3354" s="48" t="s">
        <v>60</v>
      </c>
      <c r="O3354" s="6" t="s">
        <v>42</v>
      </c>
      <c r="P3354" s="49" t="s">
        <v>66</v>
      </c>
      <c r="Q3354" s="49" t="s">
        <v>473</v>
      </c>
      <c r="R3354" s="6" t="s">
        <v>60</v>
      </c>
      <c r="S3354" s="49" t="s">
        <v>60</v>
      </c>
      <c r="T3354" s="73" t="str">
        <f>IF(_xlfn.XLOOKUP(I3354,LEGEND!B:B,LEGEND!H:H)&lt;&gt;"-",HYPERLINK(_xlfn.XLOOKUP(I3354,LEGEND!B:B,LEGEND!H:H),"link"),_xlfn.XLOOKUP(I3354,LEGEND!B:B,LEGEND!H:H))</f>
        <v>-</v>
      </c>
      <c r="U3354" s="73" t="str">
        <f>HYPERLINK(_xlfn.XLOOKUP(I3354,LEGEND!B:B,LEGEND!I:I))</f>
        <v>-</v>
      </c>
      <c r="V3354" s="51" t="s">
        <v>9502</v>
      </c>
      <c r="W3354" s="63" t="s">
        <v>71</v>
      </c>
      <c r="X3354" s="64">
        <v>58</v>
      </c>
      <c r="Y3354" s="64">
        <v>58</v>
      </c>
      <c r="Z3354" s="64">
        <v>57</v>
      </c>
      <c r="AA3354" s="84">
        <v>0.76</v>
      </c>
      <c r="AB3354" s="85">
        <v>1</v>
      </c>
      <c r="AC3354" s="85">
        <v>1</v>
      </c>
    </row>
    <row r="3355" spans="1:29" ht="15">
      <c r="A3355" s="1"/>
      <c r="B3355" s="6" t="s">
        <v>8777</v>
      </c>
      <c r="C3355" s="6" t="s">
        <v>8778</v>
      </c>
      <c r="D3355" s="6" t="s">
        <v>9082</v>
      </c>
      <c r="E3355" s="49" t="s">
        <v>9226</v>
      </c>
      <c r="F3355" s="6" t="s">
        <v>60</v>
      </c>
      <c r="G3355" s="6" t="s">
        <v>60</v>
      </c>
      <c r="H3355" s="6" t="s">
        <v>60</v>
      </c>
      <c r="I3355" s="60" t="s">
        <v>9491</v>
      </c>
      <c r="J3355" s="49" t="s">
        <v>9492</v>
      </c>
      <c r="K3355" s="6" t="s">
        <v>9493</v>
      </c>
      <c r="L3355" s="29">
        <f>IF($J$6="с учетом НДС",VLOOKUP(I3355,LEGEND!B:E,4,0)*(1-M3355),VLOOKUP(I3355,LEGEND!B:E,4,0)*(1-M3355)/1.2)</f>
        <v>1470</v>
      </c>
      <c r="M3355" s="57">
        <f>IF(AND(B3355&lt;&gt;"1_Электроинструмент",B3355&lt;&gt;"2_Садовая техника"),$J$5,IF($J$4&lt;=20%,$J$4,IFERROR(VLOOKUP(S3355,LEGEND!$L$2:$M$5,2,FALSE),$J$4)))</f>
        <v>0</v>
      </c>
      <c r="N3355" s="48" t="s">
        <v>60</v>
      </c>
      <c r="O3355" s="6" t="s">
        <v>42</v>
      </c>
      <c r="P3355" s="49" t="s">
        <v>66</v>
      </c>
      <c r="Q3355" s="49" t="s">
        <v>473</v>
      </c>
      <c r="R3355" s="6" t="s">
        <v>60</v>
      </c>
      <c r="S3355" s="49" t="s">
        <v>60</v>
      </c>
      <c r="T3355" s="73" t="str">
        <f>IF(_xlfn.XLOOKUP(I3355,LEGEND!B:B,LEGEND!H:H)&lt;&gt;"-",HYPERLINK(_xlfn.XLOOKUP(I3355,LEGEND!B:B,LEGEND!H:H),"link"),_xlfn.XLOOKUP(I3355,LEGEND!B:B,LEGEND!H:H))</f>
        <v>-</v>
      </c>
      <c r="U3355" s="73" t="str">
        <f>HYPERLINK(_xlfn.XLOOKUP(I3355,LEGEND!B:B,LEGEND!I:I))</f>
        <v>-</v>
      </c>
      <c r="V3355" s="51" t="s">
        <v>9494</v>
      </c>
      <c r="W3355" s="63" t="s">
        <v>71</v>
      </c>
      <c r="X3355" s="64">
        <v>51</v>
      </c>
      <c r="Y3355" s="64">
        <v>51</v>
      </c>
      <c r="Z3355" s="64">
        <v>57</v>
      </c>
      <c r="AA3355" s="84">
        <v>0.67</v>
      </c>
      <c r="AB3355" s="85">
        <v>1</v>
      </c>
      <c r="AC3355" s="85">
        <v>1</v>
      </c>
    </row>
    <row r="3356" spans="1:29" ht="15">
      <c r="A3356" s="1"/>
      <c r="B3356" s="6" t="s">
        <v>8777</v>
      </c>
      <c r="C3356" s="6" t="s">
        <v>8778</v>
      </c>
      <c r="D3356" s="6" t="s">
        <v>9082</v>
      </c>
      <c r="E3356" s="49" t="s">
        <v>9226</v>
      </c>
      <c r="F3356" s="6" t="s">
        <v>60</v>
      </c>
      <c r="G3356" s="6" t="s">
        <v>60</v>
      </c>
      <c r="H3356" s="6" t="s">
        <v>60</v>
      </c>
      <c r="I3356" s="60" t="s">
        <v>9407</v>
      </c>
      <c r="J3356" s="49" t="s">
        <v>9408</v>
      </c>
      <c r="K3356" s="6" t="s">
        <v>9409</v>
      </c>
      <c r="L3356" s="29">
        <f>IF($J$6="с учетом НДС",VLOOKUP(I3356,LEGEND!B:E,4,0)*(1-M3356),VLOOKUP(I3356,LEGEND!B:E,4,0)*(1-M3356)/1.2)</f>
        <v>1500</v>
      </c>
      <c r="M3356" s="57">
        <f>IF(AND(B3356&lt;&gt;"1_Электроинструмент",B3356&lt;&gt;"2_Садовая техника"),$J$5,IF($J$4&lt;=20%,$J$4,IFERROR(VLOOKUP(S3356,LEGEND!$L$2:$M$5,2,FALSE),$J$4)))</f>
        <v>0</v>
      </c>
      <c r="N3356" s="48" t="s">
        <v>60</v>
      </c>
      <c r="O3356" s="6" t="s">
        <v>42</v>
      </c>
      <c r="P3356" s="49" t="s">
        <v>66</v>
      </c>
      <c r="Q3356" s="49" t="s">
        <v>473</v>
      </c>
      <c r="R3356" s="6" t="s">
        <v>60</v>
      </c>
      <c r="S3356" s="49" t="s">
        <v>60</v>
      </c>
      <c r="T3356" s="73" t="str">
        <f>IF(_xlfn.XLOOKUP(I3356,LEGEND!B:B,LEGEND!H:H)&lt;&gt;"-",HYPERLINK(_xlfn.XLOOKUP(I3356,LEGEND!B:B,LEGEND!H:H),"link"),_xlfn.XLOOKUP(I3356,LEGEND!B:B,LEGEND!H:H))</f>
        <v>-</v>
      </c>
      <c r="U3356" s="73" t="str">
        <f>HYPERLINK(_xlfn.XLOOKUP(I3356,LEGEND!B:B,LEGEND!I:I))</f>
        <v>-</v>
      </c>
      <c r="V3356" s="51" t="s">
        <v>9410</v>
      </c>
      <c r="W3356" s="63" t="s">
        <v>71</v>
      </c>
      <c r="X3356" s="64">
        <v>50</v>
      </c>
      <c r="Y3356" s="64">
        <v>43</v>
      </c>
      <c r="Z3356" s="64">
        <v>135</v>
      </c>
      <c r="AA3356" s="84">
        <v>0.25</v>
      </c>
      <c r="AB3356" s="85">
        <v>1</v>
      </c>
      <c r="AC3356" s="85">
        <v>1</v>
      </c>
    </row>
    <row r="3357" spans="1:29" ht="25.5">
      <c r="A3357" s="1"/>
      <c r="B3357" s="6" t="s">
        <v>8777</v>
      </c>
      <c r="C3357" s="6" t="s">
        <v>8778</v>
      </c>
      <c r="D3357" s="6" t="s">
        <v>9082</v>
      </c>
      <c r="E3357" s="49" t="s">
        <v>9226</v>
      </c>
      <c r="F3357" s="6" t="s">
        <v>60</v>
      </c>
      <c r="G3357" s="6" t="s">
        <v>60</v>
      </c>
      <c r="H3357" s="6" t="s">
        <v>60</v>
      </c>
      <c r="I3357" s="60" t="s">
        <v>9411</v>
      </c>
      <c r="J3357" s="49" t="s">
        <v>9412</v>
      </c>
      <c r="K3357" s="6" t="s">
        <v>9413</v>
      </c>
      <c r="L3357" s="29">
        <f>IF($J$6="с учетом НДС",VLOOKUP(I3357,LEGEND!B:E,4,0)*(1-M3357),VLOOKUP(I3357,LEGEND!B:E,4,0)*(1-M3357)/1.2)</f>
        <v>1560</v>
      </c>
      <c r="M3357" s="57">
        <f>IF(AND(B3357&lt;&gt;"1_Электроинструмент",B3357&lt;&gt;"2_Садовая техника"),$J$5,IF($J$4&lt;=20%,$J$4,IFERROR(VLOOKUP(S3357,LEGEND!$L$2:$M$5,2,FALSE),$J$4)))</f>
        <v>0</v>
      </c>
      <c r="N3357" s="48" t="s">
        <v>60</v>
      </c>
      <c r="O3357" s="6" t="s">
        <v>42</v>
      </c>
      <c r="P3357" s="49" t="s">
        <v>66</v>
      </c>
      <c r="Q3357" s="49" t="s">
        <v>473</v>
      </c>
      <c r="R3357" s="6" t="s">
        <v>60</v>
      </c>
      <c r="S3357" s="49" t="s">
        <v>60</v>
      </c>
      <c r="T3357" s="73" t="str">
        <f>IF(_xlfn.XLOOKUP(I3357,LEGEND!B:B,LEGEND!H:H)&lt;&gt;"-",HYPERLINK(_xlfn.XLOOKUP(I3357,LEGEND!B:B,LEGEND!H:H),"link"),_xlfn.XLOOKUP(I3357,LEGEND!B:B,LEGEND!H:H))</f>
        <v>-</v>
      </c>
      <c r="U3357" s="73" t="str">
        <f>HYPERLINK(_xlfn.XLOOKUP(I3357,LEGEND!B:B,LEGEND!I:I))</f>
        <v>-</v>
      </c>
      <c r="V3357" s="51" t="s">
        <v>9414</v>
      </c>
      <c r="W3357" s="63" t="s">
        <v>71</v>
      </c>
      <c r="X3357" s="64">
        <v>50</v>
      </c>
      <c r="Y3357" s="64">
        <v>43</v>
      </c>
      <c r="Z3357" s="64">
        <v>135</v>
      </c>
      <c r="AA3357" s="84">
        <v>0.25</v>
      </c>
      <c r="AB3357" s="85">
        <v>1</v>
      </c>
      <c r="AC3357" s="85">
        <v>1</v>
      </c>
    </row>
    <row r="3358" spans="1:29" ht="15">
      <c r="A3358" s="1"/>
      <c r="B3358" s="6" t="s">
        <v>8777</v>
      </c>
      <c r="C3358" s="6" t="s">
        <v>8778</v>
      </c>
      <c r="D3358" s="6" t="s">
        <v>9082</v>
      </c>
      <c r="E3358" s="49" t="s">
        <v>9226</v>
      </c>
      <c r="F3358" s="6" t="s">
        <v>60</v>
      </c>
      <c r="G3358" s="6" t="s">
        <v>60</v>
      </c>
      <c r="H3358" s="6" t="s">
        <v>60</v>
      </c>
      <c r="I3358" s="60" t="s">
        <v>9503</v>
      </c>
      <c r="J3358" s="49" t="s">
        <v>9504</v>
      </c>
      <c r="K3358" s="6" t="s">
        <v>9505</v>
      </c>
      <c r="L3358" s="29">
        <f>IF($J$6="с учетом НДС",VLOOKUP(I3358,LEGEND!B:E,4,0)*(1-M3358),VLOOKUP(I3358,LEGEND!B:E,4,0)*(1-M3358)/1.2)</f>
        <v>1570</v>
      </c>
      <c r="M3358" s="57">
        <f>IF(AND(B3358&lt;&gt;"1_Электроинструмент",B3358&lt;&gt;"2_Садовая техника"),$J$5,IF($J$4&lt;=20%,$J$4,IFERROR(VLOOKUP(S3358,LEGEND!$L$2:$M$5,2,FALSE),$J$4)))</f>
        <v>0</v>
      </c>
      <c r="N3358" s="48" t="s">
        <v>60</v>
      </c>
      <c r="O3358" s="6" t="s">
        <v>42</v>
      </c>
      <c r="P3358" s="49" t="s">
        <v>66</v>
      </c>
      <c r="Q3358" s="49" t="s">
        <v>473</v>
      </c>
      <c r="R3358" s="6" t="s">
        <v>60</v>
      </c>
      <c r="S3358" s="49" t="s">
        <v>60</v>
      </c>
      <c r="T3358" s="73" t="str">
        <f>IF(_xlfn.XLOOKUP(I3358,LEGEND!B:B,LEGEND!H:H)&lt;&gt;"-",HYPERLINK(_xlfn.XLOOKUP(I3358,LEGEND!B:B,LEGEND!H:H),"link"),_xlfn.XLOOKUP(I3358,LEGEND!B:B,LEGEND!H:H))</f>
        <v>-</v>
      </c>
      <c r="U3358" s="73" t="str">
        <f>HYPERLINK(_xlfn.XLOOKUP(I3358,LEGEND!B:B,LEGEND!I:I))</f>
        <v>-</v>
      </c>
      <c r="V3358" s="51" t="s">
        <v>9506</v>
      </c>
      <c r="W3358" s="63" t="s">
        <v>71</v>
      </c>
      <c r="X3358" s="64">
        <v>58</v>
      </c>
      <c r="Y3358" s="64">
        <v>58</v>
      </c>
      <c r="Z3358" s="64">
        <v>57</v>
      </c>
      <c r="AA3358" s="84">
        <v>0.78</v>
      </c>
      <c r="AB3358" s="85">
        <v>1</v>
      </c>
      <c r="AC3358" s="85">
        <v>1</v>
      </c>
    </row>
    <row r="3359" spans="1:29" ht="25.5">
      <c r="A3359" s="1"/>
      <c r="B3359" s="6" t="s">
        <v>8777</v>
      </c>
      <c r="C3359" s="6" t="s">
        <v>8778</v>
      </c>
      <c r="D3359" s="6" t="s">
        <v>9082</v>
      </c>
      <c r="E3359" s="49" t="s">
        <v>9226</v>
      </c>
      <c r="F3359" s="6" t="s">
        <v>60</v>
      </c>
      <c r="G3359" s="6" t="s">
        <v>60</v>
      </c>
      <c r="H3359" s="6" t="s">
        <v>60</v>
      </c>
      <c r="I3359" s="60" t="s">
        <v>9443</v>
      </c>
      <c r="J3359" s="49" t="s">
        <v>9444</v>
      </c>
      <c r="K3359" s="6" t="s">
        <v>9445</v>
      </c>
      <c r="L3359" s="29">
        <f>IF($J$6="с учетом НДС",VLOOKUP(I3359,LEGEND!B:E,4,0)*(1-M3359),VLOOKUP(I3359,LEGEND!B:E,4,0)*(1-M3359)/1.2)</f>
        <v>1580</v>
      </c>
      <c r="M3359" s="57">
        <f>IF(AND(B3359&lt;&gt;"1_Электроинструмент",B3359&lt;&gt;"2_Садовая техника"),$J$5,IF($J$4&lt;=20%,$J$4,IFERROR(VLOOKUP(S3359,LEGEND!$L$2:$M$5,2,FALSE),$J$4)))</f>
        <v>0</v>
      </c>
      <c r="N3359" s="48" t="s">
        <v>60</v>
      </c>
      <c r="O3359" s="6" t="s">
        <v>42</v>
      </c>
      <c r="P3359" s="49" t="s">
        <v>66</v>
      </c>
      <c r="Q3359" s="49" t="s">
        <v>473</v>
      </c>
      <c r="R3359" s="6" t="s">
        <v>60</v>
      </c>
      <c r="S3359" s="49" t="s">
        <v>60</v>
      </c>
      <c r="T3359" s="73" t="str">
        <f>IF(_xlfn.XLOOKUP(I3359,LEGEND!B:B,LEGEND!H:H)&lt;&gt;"-",HYPERLINK(_xlfn.XLOOKUP(I3359,LEGEND!B:B,LEGEND!H:H),"link"),_xlfn.XLOOKUP(I3359,LEGEND!B:B,LEGEND!H:H))</f>
        <v>-</v>
      </c>
      <c r="U3359" s="73" t="str">
        <f>HYPERLINK(_xlfn.XLOOKUP(I3359,LEGEND!B:B,LEGEND!I:I))</f>
        <v>-</v>
      </c>
      <c r="V3359" s="51" t="s">
        <v>9446</v>
      </c>
      <c r="W3359" s="63" t="s">
        <v>71</v>
      </c>
      <c r="X3359" s="64">
        <v>100</v>
      </c>
      <c r="Y3359" s="64">
        <v>50</v>
      </c>
      <c r="Z3359" s="64">
        <v>100</v>
      </c>
      <c r="AA3359" s="84">
        <v>0.9</v>
      </c>
      <c r="AB3359" s="85">
        <v>1</v>
      </c>
      <c r="AC3359" s="85">
        <v>1</v>
      </c>
    </row>
    <row r="3360" spans="1:29" ht="25.5">
      <c r="A3360" s="1"/>
      <c r="B3360" s="6" t="s">
        <v>8777</v>
      </c>
      <c r="C3360" s="6" t="s">
        <v>8778</v>
      </c>
      <c r="D3360" s="6" t="s">
        <v>9082</v>
      </c>
      <c r="E3360" s="49" t="s">
        <v>9226</v>
      </c>
      <c r="F3360" s="6" t="s">
        <v>60</v>
      </c>
      <c r="G3360" s="6" t="s">
        <v>60</v>
      </c>
      <c r="H3360" s="6" t="s">
        <v>60</v>
      </c>
      <c r="I3360" s="60" t="s">
        <v>9627</v>
      </c>
      <c r="J3360" s="49" t="s">
        <v>9628</v>
      </c>
      <c r="K3360" s="6" t="s">
        <v>9629</v>
      </c>
      <c r="L3360" s="29">
        <f>IF($J$6="с учетом НДС",VLOOKUP(I3360,LEGEND!B:E,4,0)*(1-M3360),VLOOKUP(I3360,LEGEND!B:E,4,0)*(1-M3360)/1.2)</f>
        <v>1650</v>
      </c>
      <c r="M3360" s="57">
        <f>IF(AND(B3360&lt;&gt;"1_Электроинструмент",B3360&lt;&gt;"2_Садовая техника"),$J$5,IF($J$4&lt;=20%,$J$4,IFERROR(VLOOKUP(S3360,LEGEND!$L$2:$M$5,2,FALSE),$J$4)))</f>
        <v>0</v>
      </c>
      <c r="N3360" s="48" t="s">
        <v>60</v>
      </c>
      <c r="O3360" s="6" t="s">
        <v>42</v>
      </c>
      <c r="P3360" s="49" t="s">
        <v>66</v>
      </c>
      <c r="Q3360" s="49" t="s">
        <v>473</v>
      </c>
      <c r="R3360" s="6" t="s">
        <v>60</v>
      </c>
      <c r="S3360" s="49" t="s">
        <v>60</v>
      </c>
      <c r="T3360" s="73" t="str">
        <f>IF(_xlfn.XLOOKUP(I3360,LEGEND!B:B,LEGEND!H:H)&lt;&gt;"-",HYPERLINK(_xlfn.XLOOKUP(I3360,LEGEND!B:B,LEGEND!H:H),"link"),_xlfn.XLOOKUP(I3360,LEGEND!B:B,LEGEND!H:H))</f>
        <v>-</v>
      </c>
      <c r="U3360" s="73" t="str">
        <f>HYPERLINK(_xlfn.XLOOKUP(I3360,LEGEND!B:B,LEGEND!I:I))</f>
        <v>-</v>
      </c>
      <c r="V3360" s="51" t="s">
        <v>9630</v>
      </c>
      <c r="W3360" s="63" t="s">
        <v>71</v>
      </c>
      <c r="X3360" s="64">
        <v>51</v>
      </c>
      <c r="Y3360" s="64">
        <v>51</v>
      </c>
      <c r="Z3360" s="64">
        <v>66</v>
      </c>
      <c r="AA3360" s="84">
        <v>0.25</v>
      </c>
      <c r="AB3360" s="85">
        <v>1</v>
      </c>
      <c r="AC3360" s="85">
        <v>1</v>
      </c>
    </row>
    <row r="3361" spans="1:29" ht="25.5">
      <c r="A3361" s="1"/>
      <c r="B3361" s="6" t="s">
        <v>8777</v>
      </c>
      <c r="C3361" s="6" t="s">
        <v>8778</v>
      </c>
      <c r="D3361" s="6" t="s">
        <v>9082</v>
      </c>
      <c r="E3361" s="49" t="s">
        <v>9226</v>
      </c>
      <c r="F3361" s="6" t="s">
        <v>60</v>
      </c>
      <c r="G3361" s="6" t="s">
        <v>60</v>
      </c>
      <c r="H3361" s="6" t="s">
        <v>60</v>
      </c>
      <c r="I3361" s="60" t="s">
        <v>9431</v>
      </c>
      <c r="J3361" s="49" t="s">
        <v>9432</v>
      </c>
      <c r="K3361" s="6" t="s">
        <v>9433</v>
      </c>
      <c r="L3361" s="29">
        <f>IF($J$6="с учетом НДС",VLOOKUP(I3361,LEGEND!B:E,4,0)*(1-M3361),VLOOKUP(I3361,LEGEND!B:E,4,0)*(1-M3361)/1.2)</f>
        <v>1660</v>
      </c>
      <c r="M3361" s="57">
        <f>IF(AND(B3361&lt;&gt;"1_Электроинструмент",B3361&lt;&gt;"2_Садовая техника"),$J$5,IF($J$4&lt;=20%,$J$4,IFERROR(VLOOKUP(S3361,LEGEND!$L$2:$M$5,2,FALSE),$J$4)))</f>
        <v>0</v>
      </c>
      <c r="N3361" s="48" t="s">
        <v>60</v>
      </c>
      <c r="O3361" s="6" t="s">
        <v>42</v>
      </c>
      <c r="P3361" s="49" t="s">
        <v>66</v>
      </c>
      <c r="Q3361" s="49" t="s">
        <v>473</v>
      </c>
      <c r="R3361" s="6" t="s">
        <v>60</v>
      </c>
      <c r="S3361" s="49" t="s">
        <v>60</v>
      </c>
      <c r="T3361" s="73" t="str">
        <f>IF(_xlfn.XLOOKUP(I3361,LEGEND!B:B,LEGEND!H:H)&lt;&gt;"-",HYPERLINK(_xlfn.XLOOKUP(I3361,LEGEND!B:B,LEGEND!H:H),"link"),_xlfn.XLOOKUP(I3361,LEGEND!B:B,LEGEND!H:H))</f>
        <v>-</v>
      </c>
      <c r="U3361" s="73" t="str">
        <f>HYPERLINK(_xlfn.XLOOKUP(I3361,LEGEND!B:B,LEGEND!I:I))</f>
        <v>-</v>
      </c>
      <c r="V3361" s="51" t="s">
        <v>9434</v>
      </c>
      <c r="W3361" s="63" t="s">
        <v>71</v>
      </c>
      <c r="X3361" s="64">
        <v>50</v>
      </c>
      <c r="Y3361" s="64">
        <v>30</v>
      </c>
      <c r="Z3361" s="64">
        <v>290</v>
      </c>
      <c r="AA3361" s="84">
        <v>0.7</v>
      </c>
      <c r="AB3361" s="85">
        <v>1</v>
      </c>
      <c r="AC3361" s="85">
        <v>1</v>
      </c>
    </row>
    <row r="3362" spans="1:29" ht="15">
      <c r="A3362" s="1"/>
      <c r="B3362" s="6" t="s">
        <v>8777</v>
      </c>
      <c r="C3362" s="6" t="s">
        <v>8778</v>
      </c>
      <c r="D3362" s="6" t="s">
        <v>9082</v>
      </c>
      <c r="E3362" s="49" t="s">
        <v>9226</v>
      </c>
      <c r="F3362" s="6" t="s">
        <v>60</v>
      </c>
      <c r="G3362" s="6" t="s">
        <v>60</v>
      </c>
      <c r="H3362" s="6" t="s">
        <v>60</v>
      </c>
      <c r="I3362" s="60" t="s">
        <v>9507</v>
      </c>
      <c r="J3362" s="49" t="s">
        <v>9508</v>
      </c>
      <c r="K3362" s="6" t="s">
        <v>9509</v>
      </c>
      <c r="L3362" s="29">
        <f>IF($J$6="с учетом НДС",VLOOKUP(I3362,LEGEND!B:E,4,0)*(1-M3362),VLOOKUP(I3362,LEGEND!B:E,4,0)*(1-M3362)/1.2)</f>
        <v>1660</v>
      </c>
      <c r="M3362" s="57">
        <f>IF(AND(B3362&lt;&gt;"1_Электроинструмент",B3362&lt;&gt;"2_Садовая техника"),$J$5,IF($J$4&lt;=20%,$J$4,IFERROR(VLOOKUP(S3362,LEGEND!$L$2:$M$5,2,FALSE),$J$4)))</f>
        <v>0</v>
      </c>
      <c r="N3362" s="48" t="s">
        <v>60</v>
      </c>
      <c r="O3362" s="6" t="s">
        <v>42</v>
      </c>
      <c r="P3362" s="49" t="s">
        <v>66</v>
      </c>
      <c r="Q3362" s="49" t="s">
        <v>473</v>
      </c>
      <c r="R3362" s="6" t="s">
        <v>60</v>
      </c>
      <c r="S3362" s="49" t="s">
        <v>60</v>
      </c>
      <c r="T3362" s="73" t="str">
        <f>IF(_xlfn.XLOOKUP(I3362,LEGEND!B:B,LEGEND!H:H)&lt;&gt;"-",HYPERLINK(_xlfn.XLOOKUP(I3362,LEGEND!B:B,LEGEND!H:H),"link"),_xlfn.XLOOKUP(I3362,LEGEND!B:B,LEGEND!H:H))</f>
        <v>-</v>
      </c>
      <c r="U3362" s="73" t="str">
        <f>HYPERLINK(_xlfn.XLOOKUP(I3362,LEGEND!B:B,LEGEND!I:I))</f>
        <v>-</v>
      </c>
      <c r="V3362" s="51" t="s">
        <v>9510</v>
      </c>
      <c r="W3362" s="63" t="s">
        <v>71</v>
      </c>
      <c r="X3362" s="64">
        <v>60</v>
      </c>
      <c r="Y3362" s="64">
        <v>60</v>
      </c>
      <c r="Z3362" s="64">
        <v>58</v>
      </c>
      <c r="AA3362" s="84">
        <v>0.88</v>
      </c>
      <c r="AB3362" s="85">
        <v>1</v>
      </c>
      <c r="AC3362" s="85">
        <v>1</v>
      </c>
    </row>
    <row r="3363" spans="1:29" ht="25.5">
      <c r="A3363" s="1"/>
      <c r="B3363" s="6" t="s">
        <v>8777</v>
      </c>
      <c r="C3363" s="6" t="s">
        <v>8778</v>
      </c>
      <c r="D3363" s="6" t="s">
        <v>9082</v>
      </c>
      <c r="E3363" s="49" t="s">
        <v>9226</v>
      </c>
      <c r="F3363" s="6" t="s">
        <v>60</v>
      </c>
      <c r="G3363" s="6" t="s">
        <v>60</v>
      </c>
      <c r="H3363" s="6" t="s">
        <v>60</v>
      </c>
      <c r="I3363" s="60" t="s">
        <v>9639</v>
      </c>
      <c r="J3363" s="49" t="s">
        <v>9640</v>
      </c>
      <c r="K3363" s="6" t="s">
        <v>9641</v>
      </c>
      <c r="L3363" s="29">
        <f>IF($J$6="с учетом НДС",VLOOKUP(I3363,LEGEND!B:E,4,0)*(1-M3363),VLOOKUP(I3363,LEGEND!B:E,4,0)*(1-M3363)/1.2)</f>
        <v>1720</v>
      </c>
      <c r="M3363" s="57">
        <f>IF(AND(B3363&lt;&gt;"1_Электроинструмент",B3363&lt;&gt;"2_Садовая техника"),$J$5,IF($J$4&lt;=20%,$J$4,IFERROR(VLOOKUP(S3363,LEGEND!$L$2:$M$5,2,FALSE),$J$4)))</f>
        <v>0</v>
      </c>
      <c r="N3363" s="48" t="s">
        <v>60</v>
      </c>
      <c r="O3363" s="6" t="s">
        <v>42</v>
      </c>
      <c r="P3363" s="49" t="s">
        <v>66</v>
      </c>
      <c r="Q3363" s="49" t="s">
        <v>473</v>
      </c>
      <c r="R3363" s="6" t="s">
        <v>60</v>
      </c>
      <c r="S3363" s="49" t="s">
        <v>60</v>
      </c>
      <c r="T3363" s="73" t="str">
        <f>IF(_xlfn.XLOOKUP(I3363,LEGEND!B:B,LEGEND!H:H)&lt;&gt;"-",HYPERLINK(_xlfn.XLOOKUP(I3363,LEGEND!B:B,LEGEND!H:H),"link"),_xlfn.XLOOKUP(I3363,LEGEND!B:B,LEGEND!H:H))</f>
        <v>-</v>
      </c>
      <c r="U3363" s="73" t="str">
        <f>HYPERLINK(_xlfn.XLOOKUP(I3363,LEGEND!B:B,LEGEND!I:I))</f>
        <v>-</v>
      </c>
      <c r="V3363" s="51" t="s">
        <v>9642</v>
      </c>
      <c r="W3363" s="63" t="s">
        <v>71</v>
      </c>
      <c r="X3363" s="64">
        <v>54</v>
      </c>
      <c r="Y3363" s="64">
        <v>54</v>
      </c>
      <c r="Z3363" s="64">
        <v>58</v>
      </c>
      <c r="AA3363" s="84">
        <v>0.53</v>
      </c>
      <c r="AB3363" s="85">
        <v>1</v>
      </c>
      <c r="AC3363" s="85">
        <v>1</v>
      </c>
    </row>
    <row r="3364" spans="1:29" ht="25.5">
      <c r="A3364" s="1"/>
      <c r="B3364" s="6" t="s">
        <v>8777</v>
      </c>
      <c r="C3364" s="6" t="s">
        <v>8778</v>
      </c>
      <c r="D3364" s="6" t="s">
        <v>9082</v>
      </c>
      <c r="E3364" s="49" t="s">
        <v>9226</v>
      </c>
      <c r="F3364" s="6" t="s">
        <v>60</v>
      </c>
      <c r="G3364" s="6" t="s">
        <v>60</v>
      </c>
      <c r="H3364" s="6" t="s">
        <v>60</v>
      </c>
      <c r="I3364" s="60" t="s">
        <v>9415</v>
      </c>
      <c r="J3364" s="49" t="s">
        <v>9416</v>
      </c>
      <c r="K3364" s="6" t="s">
        <v>9417</v>
      </c>
      <c r="L3364" s="29">
        <f>IF($J$6="с учетом НДС",VLOOKUP(I3364,LEGEND!B:E,4,0)*(1-M3364),VLOOKUP(I3364,LEGEND!B:E,4,0)*(1-M3364)/1.2)</f>
        <v>1730</v>
      </c>
      <c r="M3364" s="57">
        <f>IF(AND(B3364&lt;&gt;"1_Электроинструмент",B3364&lt;&gt;"2_Садовая техника"),$J$5,IF($J$4&lt;=20%,$J$4,IFERROR(VLOOKUP(S3364,LEGEND!$L$2:$M$5,2,FALSE),$J$4)))</f>
        <v>0</v>
      </c>
      <c r="N3364" s="48" t="s">
        <v>60</v>
      </c>
      <c r="O3364" s="6" t="s">
        <v>42</v>
      </c>
      <c r="P3364" s="49" t="s">
        <v>66</v>
      </c>
      <c r="Q3364" s="49" t="s">
        <v>473</v>
      </c>
      <c r="R3364" s="6" t="s">
        <v>60</v>
      </c>
      <c r="S3364" s="49" t="s">
        <v>60</v>
      </c>
      <c r="T3364" s="73" t="str">
        <f>IF(_xlfn.XLOOKUP(I3364,LEGEND!B:B,LEGEND!H:H)&lt;&gt;"-",HYPERLINK(_xlfn.XLOOKUP(I3364,LEGEND!B:B,LEGEND!H:H),"link"),_xlfn.XLOOKUP(I3364,LEGEND!B:B,LEGEND!H:H))</f>
        <v>-</v>
      </c>
      <c r="U3364" s="73" t="str">
        <f>HYPERLINK(_xlfn.XLOOKUP(I3364,LEGEND!B:B,LEGEND!I:I))</f>
        <v>-</v>
      </c>
      <c r="V3364" s="51" t="s">
        <v>9418</v>
      </c>
      <c r="W3364" s="63" t="s">
        <v>71</v>
      </c>
      <c r="X3364" s="64">
        <v>50</v>
      </c>
      <c r="Y3364" s="64">
        <v>43</v>
      </c>
      <c r="Z3364" s="64">
        <v>135</v>
      </c>
      <c r="AA3364" s="84">
        <v>0.25</v>
      </c>
      <c r="AB3364" s="85">
        <v>1</v>
      </c>
      <c r="AC3364" s="85">
        <v>1</v>
      </c>
    </row>
    <row r="3365" spans="1:29" ht="25.5">
      <c r="A3365" s="1"/>
      <c r="B3365" s="6" t="s">
        <v>8777</v>
      </c>
      <c r="C3365" s="6" t="s">
        <v>8778</v>
      </c>
      <c r="D3365" s="6" t="s">
        <v>9082</v>
      </c>
      <c r="E3365" s="49" t="s">
        <v>9226</v>
      </c>
      <c r="F3365" s="6" t="s">
        <v>60</v>
      </c>
      <c r="G3365" s="6" t="s">
        <v>60</v>
      </c>
      <c r="H3365" s="6" t="s">
        <v>60</v>
      </c>
      <c r="I3365" s="60" t="s">
        <v>9643</v>
      </c>
      <c r="J3365" s="49" t="s">
        <v>9644</v>
      </c>
      <c r="K3365" s="6" t="s">
        <v>9645</v>
      </c>
      <c r="L3365" s="29">
        <f>IF($J$6="с учетом НДС",VLOOKUP(I3365,LEGEND!B:E,4,0)*(1-M3365),VLOOKUP(I3365,LEGEND!B:E,4,0)*(1-M3365)/1.2)</f>
        <v>1730</v>
      </c>
      <c r="M3365" s="57">
        <f>IF(AND(B3365&lt;&gt;"1_Электроинструмент",B3365&lt;&gt;"2_Садовая техника"),$J$5,IF($J$4&lt;=20%,$J$4,IFERROR(VLOOKUP(S3365,LEGEND!$L$2:$M$5,2,FALSE),$J$4)))</f>
        <v>0</v>
      </c>
      <c r="N3365" s="48" t="s">
        <v>60</v>
      </c>
      <c r="O3365" s="6" t="s">
        <v>42</v>
      </c>
      <c r="P3365" s="49" t="s">
        <v>66</v>
      </c>
      <c r="Q3365" s="49" t="s">
        <v>473</v>
      </c>
      <c r="R3365" s="6" t="s">
        <v>60</v>
      </c>
      <c r="S3365" s="49" t="s">
        <v>60</v>
      </c>
      <c r="T3365" s="73" t="str">
        <f>IF(_xlfn.XLOOKUP(I3365,LEGEND!B:B,LEGEND!H:H)&lt;&gt;"-",HYPERLINK(_xlfn.XLOOKUP(I3365,LEGEND!B:B,LEGEND!H:H),"link"),_xlfn.XLOOKUP(I3365,LEGEND!B:B,LEGEND!H:H))</f>
        <v>-</v>
      </c>
      <c r="U3365" s="73" t="str">
        <f>HYPERLINK(_xlfn.XLOOKUP(I3365,LEGEND!B:B,LEGEND!I:I))</f>
        <v>-</v>
      </c>
      <c r="V3365" s="51" t="s">
        <v>9646</v>
      </c>
      <c r="W3365" s="63" t="s">
        <v>71</v>
      </c>
      <c r="X3365" s="64">
        <v>54</v>
      </c>
      <c r="Y3365" s="64">
        <v>54</v>
      </c>
      <c r="Z3365" s="64">
        <v>62</v>
      </c>
      <c r="AA3365" s="84">
        <v>0.54</v>
      </c>
      <c r="AB3365" s="85">
        <v>1</v>
      </c>
      <c r="AC3365" s="85">
        <v>1</v>
      </c>
    </row>
    <row r="3366" spans="1:29" ht="25.5">
      <c r="A3366" s="1"/>
      <c r="B3366" s="6" t="s">
        <v>8777</v>
      </c>
      <c r="C3366" s="6" t="s">
        <v>8778</v>
      </c>
      <c r="D3366" s="6" t="s">
        <v>9082</v>
      </c>
      <c r="E3366" s="49" t="s">
        <v>9226</v>
      </c>
      <c r="F3366" s="6" t="s">
        <v>60</v>
      </c>
      <c r="G3366" s="6" t="s">
        <v>60</v>
      </c>
      <c r="H3366" s="6" t="s">
        <v>60</v>
      </c>
      <c r="I3366" s="60" t="s">
        <v>9647</v>
      </c>
      <c r="J3366" s="49" t="s">
        <v>9648</v>
      </c>
      <c r="K3366" s="6" t="s">
        <v>9649</v>
      </c>
      <c r="L3366" s="29">
        <f>IF($J$6="с учетом НДС",VLOOKUP(I3366,LEGEND!B:E,4,0)*(1-M3366),VLOOKUP(I3366,LEGEND!B:E,4,0)*(1-M3366)/1.2)</f>
        <v>1750</v>
      </c>
      <c r="M3366" s="57">
        <f>IF(AND(B3366&lt;&gt;"1_Электроинструмент",B3366&lt;&gt;"2_Садовая техника"),$J$5,IF($J$4&lt;=20%,$J$4,IFERROR(VLOOKUP(S3366,LEGEND!$L$2:$M$5,2,FALSE),$J$4)))</f>
        <v>0</v>
      </c>
      <c r="N3366" s="48" t="s">
        <v>60</v>
      </c>
      <c r="O3366" s="6" t="s">
        <v>42</v>
      </c>
      <c r="P3366" s="49" t="s">
        <v>66</v>
      </c>
      <c r="Q3366" s="49" t="s">
        <v>473</v>
      </c>
      <c r="R3366" s="6" t="s">
        <v>60</v>
      </c>
      <c r="S3366" s="49" t="s">
        <v>60</v>
      </c>
      <c r="T3366" s="73" t="str">
        <f>IF(_xlfn.XLOOKUP(I3366,LEGEND!B:B,LEGEND!H:H)&lt;&gt;"-",HYPERLINK(_xlfn.XLOOKUP(I3366,LEGEND!B:B,LEGEND!H:H),"link"),_xlfn.XLOOKUP(I3366,LEGEND!B:B,LEGEND!H:H))</f>
        <v>-</v>
      </c>
      <c r="U3366" s="73" t="str">
        <f>HYPERLINK(_xlfn.XLOOKUP(I3366,LEGEND!B:B,LEGEND!I:I))</f>
        <v>-</v>
      </c>
      <c r="V3366" s="51" t="s">
        <v>9650</v>
      </c>
      <c r="W3366" s="63" t="s">
        <v>71</v>
      </c>
      <c r="X3366" s="64">
        <v>54</v>
      </c>
      <c r="Y3366" s="64">
        <v>54</v>
      </c>
      <c r="Z3366" s="64">
        <v>62</v>
      </c>
      <c r="AA3366" s="84">
        <v>0.6</v>
      </c>
      <c r="AB3366" s="85">
        <v>1</v>
      </c>
      <c r="AC3366" s="85">
        <v>1</v>
      </c>
    </row>
    <row r="3367" spans="1:29" ht="25.5">
      <c r="A3367" s="1"/>
      <c r="B3367" s="6" t="s">
        <v>8777</v>
      </c>
      <c r="C3367" s="6" t="s">
        <v>8778</v>
      </c>
      <c r="D3367" s="6" t="s">
        <v>9082</v>
      </c>
      <c r="E3367" s="49" t="s">
        <v>9226</v>
      </c>
      <c r="F3367" s="6" t="s">
        <v>60</v>
      </c>
      <c r="G3367" s="6" t="s">
        <v>60</v>
      </c>
      <c r="H3367" s="6" t="s">
        <v>60</v>
      </c>
      <c r="I3367" s="60" t="s">
        <v>9651</v>
      </c>
      <c r="J3367" s="49" t="s">
        <v>9652</v>
      </c>
      <c r="K3367" s="6" t="s">
        <v>9653</v>
      </c>
      <c r="L3367" s="29">
        <f>IF($J$6="с учетом НДС",VLOOKUP(I3367,LEGEND!B:E,4,0)*(1-M3367),VLOOKUP(I3367,LEGEND!B:E,4,0)*(1-M3367)/1.2)</f>
        <v>1750</v>
      </c>
      <c r="M3367" s="57">
        <f>IF(AND(B3367&lt;&gt;"1_Электроинструмент",B3367&lt;&gt;"2_Садовая техника"),$J$5,IF($J$4&lt;=20%,$J$4,IFERROR(VLOOKUP(S3367,LEGEND!$L$2:$M$5,2,FALSE),$J$4)))</f>
        <v>0</v>
      </c>
      <c r="N3367" s="48" t="s">
        <v>60</v>
      </c>
      <c r="O3367" s="6" t="s">
        <v>42</v>
      </c>
      <c r="P3367" s="49" t="s">
        <v>66</v>
      </c>
      <c r="Q3367" s="49" t="s">
        <v>473</v>
      </c>
      <c r="R3367" s="6" t="s">
        <v>60</v>
      </c>
      <c r="S3367" s="49" t="s">
        <v>60</v>
      </c>
      <c r="T3367" s="73" t="str">
        <f>IF(_xlfn.XLOOKUP(I3367,LEGEND!B:B,LEGEND!H:H)&lt;&gt;"-",HYPERLINK(_xlfn.XLOOKUP(I3367,LEGEND!B:B,LEGEND!H:H),"link"),_xlfn.XLOOKUP(I3367,LEGEND!B:B,LEGEND!H:H))</f>
        <v>-</v>
      </c>
      <c r="U3367" s="73" t="str">
        <f>HYPERLINK(_xlfn.XLOOKUP(I3367,LEGEND!B:B,LEGEND!I:I))</f>
        <v>-</v>
      </c>
      <c r="V3367" s="51" t="s">
        <v>9654</v>
      </c>
      <c r="W3367" s="63" t="s">
        <v>71</v>
      </c>
      <c r="X3367" s="64">
        <v>54</v>
      </c>
      <c r="Y3367" s="64">
        <v>54</v>
      </c>
      <c r="Z3367" s="64">
        <v>62</v>
      </c>
      <c r="AA3367" s="84">
        <v>0.63</v>
      </c>
      <c r="AB3367" s="85">
        <v>1</v>
      </c>
      <c r="AC3367" s="85">
        <v>1</v>
      </c>
    </row>
    <row r="3368" spans="1:29" ht="25.5">
      <c r="A3368" s="1"/>
      <c r="B3368" s="6" t="s">
        <v>8777</v>
      </c>
      <c r="C3368" s="6" t="s">
        <v>8778</v>
      </c>
      <c r="D3368" s="6" t="s">
        <v>9082</v>
      </c>
      <c r="E3368" s="49" t="s">
        <v>9226</v>
      </c>
      <c r="F3368" s="6" t="s">
        <v>60</v>
      </c>
      <c r="G3368" s="6" t="s">
        <v>60</v>
      </c>
      <c r="H3368" s="6" t="s">
        <v>60</v>
      </c>
      <c r="I3368" s="60" t="s">
        <v>9519</v>
      </c>
      <c r="J3368" s="49" t="s">
        <v>9520</v>
      </c>
      <c r="K3368" s="6" t="s">
        <v>9521</v>
      </c>
      <c r="L3368" s="29">
        <f>IF($J$6="с учетом НДС",VLOOKUP(I3368,LEGEND!B:E,4,0)*(1-M3368),VLOOKUP(I3368,LEGEND!B:E,4,0)*(1-M3368)/1.2)</f>
        <v>1780</v>
      </c>
      <c r="M3368" s="57">
        <f>IF(AND(B3368&lt;&gt;"1_Электроинструмент",B3368&lt;&gt;"2_Садовая техника"),$J$5,IF($J$4&lt;=20%,$J$4,IFERROR(VLOOKUP(S3368,LEGEND!$L$2:$M$5,2,FALSE),$J$4)))</f>
        <v>0</v>
      </c>
      <c r="N3368" s="48" t="s">
        <v>60</v>
      </c>
      <c r="O3368" s="6" t="s">
        <v>42</v>
      </c>
      <c r="P3368" s="49" t="s">
        <v>66</v>
      </c>
      <c r="Q3368" s="49" t="s">
        <v>473</v>
      </c>
      <c r="R3368" s="6" t="s">
        <v>60</v>
      </c>
      <c r="S3368" s="49" t="s">
        <v>60</v>
      </c>
      <c r="T3368" s="73" t="str">
        <f>IF(_xlfn.XLOOKUP(I3368,LEGEND!B:B,LEGEND!H:H)&lt;&gt;"-",HYPERLINK(_xlfn.XLOOKUP(I3368,LEGEND!B:B,LEGEND!H:H),"link"),_xlfn.XLOOKUP(I3368,LEGEND!B:B,LEGEND!H:H))</f>
        <v>-</v>
      </c>
      <c r="U3368" s="73" t="str">
        <f>HYPERLINK(_xlfn.XLOOKUP(I3368,LEGEND!B:B,LEGEND!I:I))</f>
        <v>-</v>
      </c>
      <c r="V3368" s="51" t="s">
        <v>9522</v>
      </c>
      <c r="W3368" s="63" t="s">
        <v>71</v>
      </c>
      <c r="X3368" s="64">
        <v>44</v>
      </c>
      <c r="Y3368" s="64">
        <v>44</v>
      </c>
      <c r="Z3368" s="64">
        <v>90</v>
      </c>
      <c r="AA3368" s="84">
        <v>0.51</v>
      </c>
      <c r="AB3368" s="85">
        <v>1</v>
      </c>
      <c r="AC3368" s="85">
        <v>1</v>
      </c>
    </row>
    <row r="3369" spans="1:29" ht="25.5">
      <c r="A3369" s="1"/>
      <c r="B3369" s="6" t="s">
        <v>8777</v>
      </c>
      <c r="C3369" s="6" t="s">
        <v>8778</v>
      </c>
      <c r="D3369" s="6" t="s">
        <v>9082</v>
      </c>
      <c r="E3369" s="49" t="s">
        <v>9226</v>
      </c>
      <c r="F3369" s="6" t="s">
        <v>60</v>
      </c>
      <c r="G3369" s="6" t="s">
        <v>60</v>
      </c>
      <c r="H3369" s="6" t="s">
        <v>60</v>
      </c>
      <c r="I3369" s="60" t="s">
        <v>9523</v>
      </c>
      <c r="J3369" s="49" t="s">
        <v>9524</v>
      </c>
      <c r="K3369" s="6" t="s">
        <v>9525</v>
      </c>
      <c r="L3369" s="29">
        <f>IF($J$6="с учетом НДС",VLOOKUP(I3369,LEGEND!B:E,4,0)*(1-M3369),VLOOKUP(I3369,LEGEND!B:E,4,0)*(1-M3369)/1.2)</f>
        <v>1780</v>
      </c>
      <c r="M3369" s="57">
        <f>IF(AND(B3369&lt;&gt;"1_Электроинструмент",B3369&lt;&gt;"2_Садовая техника"),$J$5,IF($J$4&lt;=20%,$J$4,IFERROR(VLOOKUP(S3369,LEGEND!$L$2:$M$5,2,FALSE),$J$4)))</f>
        <v>0</v>
      </c>
      <c r="N3369" s="48" t="s">
        <v>60</v>
      </c>
      <c r="O3369" s="6" t="s">
        <v>42</v>
      </c>
      <c r="P3369" s="49" t="s">
        <v>66</v>
      </c>
      <c r="Q3369" s="49" t="s">
        <v>473</v>
      </c>
      <c r="R3369" s="6" t="s">
        <v>60</v>
      </c>
      <c r="S3369" s="49" t="s">
        <v>60</v>
      </c>
      <c r="T3369" s="73" t="str">
        <f>IF(_xlfn.XLOOKUP(I3369,LEGEND!B:B,LEGEND!H:H)&lt;&gt;"-",HYPERLINK(_xlfn.XLOOKUP(I3369,LEGEND!B:B,LEGEND!H:H),"link"),_xlfn.XLOOKUP(I3369,LEGEND!B:B,LEGEND!H:H))</f>
        <v>-</v>
      </c>
      <c r="U3369" s="73" t="str">
        <f>HYPERLINK(_xlfn.XLOOKUP(I3369,LEGEND!B:B,LEGEND!I:I))</f>
        <v>-</v>
      </c>
      <c r="V3369" s="51" t="s">
        <v>9526</v>
      </c>
      <c r="W3369" s="63" t="s">
        <v>71</v>
      </c>
      <c r="X3369" s="64">
        <v>44</v>
      </c>
      <c r="Y3369" s="64">
        <v>44</v>
      </c>
      <c r="Z3369" s="64">
        <v>90</v>
      </c>
      <c r="AA3369" s="84">
        <v>0.53</v>
      </c>
      <c r="AB3369" s="85">
        <v>1</v>
      </c>
      <c r="AC3369" s="85">
        <v>1</v>
      </c>
    </row>
    <row r="3370" spans="1:29" ht="25.5">
      <c r="A3370" s="1"/>
      <c r="B3370" s="6" t="s">
        <v>8777</v>
      </c>
      <c r="C3370" s="6" t="s">
        <v>8778</v>
      </c>
      <c r="D3370" s="6" t="s">
        <v>9082</v>
      </c>
      <c r="E3370" s="49" t="s">
        <v>9226</v>
      </c>
      <c r="F3370" s="6" t="s">
        <v>60</v>
      </c>
      <c r="G3370" s="6" t="s">
        <v>60</v>
      </c>
      <c r="H3370" s="6" t="s">
        <v>60</v>
      </c>
      <c r="I3370" s="60" t="s">
        <v>9527</v>
      </c>
      <c r="J3370" s="49" t="s">
        <v>9528</v>
      </c>
      <c r="K3370" s="6" t="s">
        <v>9529</v>
      </c>
      <c r="L3370" s="29">
        <f>IF($J$6="с учетом НДС",VLOOKUP(I3370,LEGEND!B:E,4,0)*(1-M3370),VLOOKUP(I3370,LEGEND!B:E,4,0)*(1-M3370)/1.2)</f>
        <v>1780</v>
      </c>
      <c r="M3370" s="57">
        <f>IF(AND(B3370&lt;&gt;"1_Электроинструмент",B3370&lt;&gt;"2_Садовая техника"),$J$5,IF($J$4&lt;=20%,$J$4,IFERROR(VLOOKUP(S3370,LEGEND!$L$2:$M$5,2,FALSE),$J$4)))</f>
        <v>0</v>
      </c>
      <c r="N3370" s="48" t="s">
        <v>60</v>
      </c>
      <c r="O3370" s="6" t="s">
        <v>42</v>
      </c>
      <c r="P3370" s="49" t="s">
        <v>66</v>
      </c>
      <c r="Q3370" s="49" t="s">
        <v>473</v>
      </c>
      <c r="R3370" s="6" t="s">
        <v>60</v>
      </c>
      <c r="S3370" s="49" t="s">
        <v>60</v>
      </c>
      <c r="T3370" s="73" t="str">
        <f>IF(_xlfn.XLOOKUP(I3370,LEGEND!B:B,LEGEND!H:H)&lt;&gt;"-",HYPERLINK(_xlfn.XLOOKUP(I3370,LEGEND!B:B,LEGEND!H:H),"link"),_xlfn.XLOOKUP(I3370,LEGEND!B:B,LEGEND!H:H))</f>
        <v>-</v>
      </c>
      <c r="U3370" s="73" t="str">
        <f>HYPERLINK(_xlfn.XLOOKUP(I3370,LEGEND!B:B,LEGEND!I:I))</f>
        <v>-</v>
      </c>
      <c r="V3370" s="51" t="s">
        <v>9530</v>
      </c>
      <c r="W3370" s="63" t="s">
        <v>71</v>
      </c>
      <c r="X3370" s="64">
        <v>44</v>
      </c>
      <c r="Y3370" s="64">
        <v>44</v>
      </c>
      <c r="Z3370" s="64">
        <v>90</v>
      </c>
      <c r="AA3370" s="84">
        <v>0.56999999999999995</v>
      </c>
      <c r="AB3370" s="85">
        <v>1</v>
      </c>
      <c r="AC3370" s="85">
        <v>1</v>
      </c>
    </row>
    <row r="3371" spans="1:29" ht="25.5">
      <c r="A3371" s="1"/>
      <c r="B3371" s="6" t="s">
        <v>8777</v>
      </c>
      <c r="C3371" s="6" t="s">
        <v>8778</v>
      </c>
      <c r="D3371" s="6" t="s">
        <v>9082</v>
      </c>
      <c r="E3371" s="49" t="s">
        <v>9226</v>
      </c>
      <c r="F3371" s="6" t="s">
        <v>60</v>
      </c>
      <c r="G3371" s="6" t="s">
        <v>60</v>
      </c>
      <c r="H3371" s="6" t="s">
        <v>60</v>
      </c>
      <c r="I3371" s="60" t="s">
        <v>9531</v>
      </c>
      <c r="J3371" s="49" t="s">
        <v>9532</v>
      </c>
      <c r="K3371" s="6" t="s">
        <v>9533</v>
      </c>
      <c r="L3371" s="29">
        <f>IF($J$6="с учетом НДС",VLOOKUP(I3371,LEGEND!B:E,4,0)*(1-M3371),VLOOKUP(I3371,LEGEND!B:E,4,0)*(1-M3371)/1.2)</f>
        <v>1780</v>
      </c>
      <c r="M3371" s="57">
        <f>IF(AND(B3371&lt;&gt;"1_Электроинструмент",B3371&lt;&gt;"2_Садовая техника"),$J$5,IF($J$4&lt;=20%,$J$4,IFERROR(VLOOKUP(S3371,LEGEND!$L$2:$M$5,2,FALSE),$J$4)))</f>
        <v>0</v>
      </c>
      <c r="N3371" s="48" t="s">
        <v>60</v>
      </c>
      <c r="O3371" s="6" t="s">
        <v>42</v>
      </c>
      <c r="P3371" s="49" t="s">
        <v>66</v>
      </c>
      <c r="Q3371" s="49" t="s">
        <v>473</v>
      </c>
      <c r="R3371" s="6" t="s">
        <v>60</v>
      </c>
      <c r="S3371" s="49" t="s">
        <v>60</v>
      </c>
      <c r="T3371" s="73" t="str">
        <f>IF(_xlfn.XLOOKUP(I3371,LEGEND!B:B,LEGEND!H:H)&lt;&gt;"-",HYPERLINK(_xlfn.XLOOKUP(I3371,LEGEND!B:B,LEGEND!H:H),"link"),_xlfn.XLOOKUP(I3371,LEGEND!B:B,LEGEND!H:H))</f>
        <v>-</v>
      </c>
      <c r="U3371" s="73" t="str">
        <f>HYPERLINK(_xlfn.XLOOKUP(I3371,LEGEND!B:B,LEGEND!I:I))</f>
        <v>-</v>
      </c>
      <c r="V3371" s="51" t="s">
        <v>9534</v>
      </c>
      <c r="W3371" s="63" t="s">
        <v>71</v>
      </c>
      <c r="X3371" s="64">
        <v>44</v>
      </c>
      <c r="Y3371" s="64">
        <v>44</v>
      </c>
      <c r="Z3371" s="64">
        <v>90</v>
      </c>
      <c r="AA3371" s="84">
        <v>0.57999999999999996</v>
      </c>
      <c r="AB3371" s="85">
        <v>1</v>
      </c>
      <c r="AC3371" s="85">
        <v>1</v>
      </c>
    </row>
    <row r="3372" spans="1:29" ht="25.5">
      <c r="A3372" s="1"/>
      <c r="B3372" s="6" t="s">
        <v>8777</v>
      </c>
      <c r="C3372" s="6" t="s">
        <v>8778</v>
      </c>
      <c r="D3372" s="6" t="s">
        <v>9082</v>
      </c>
      <c r="E3372" s="49" t="s">
        <v>9226</v>
      </c>
      <c r="F3372" s="6" t="s">
        <v>60</v>
      </c>
      <c r="G3372" s="6" t="s">
        <v>60</v>
      </c>
      <c r="H3372" s="6" t="s">
        <v>60</v>
      </c>
      <c r="I3372" s="60" t="s">
        <v>9539</v>
      </c>
      <c r="J3372" s="49" t="s">
        <v>9540</v>
      </c>
      <c r="K3372" s="6" t="s">
        <v>9541</v>
      </c>
      <c r="L3372" s="29">
        <f>IF($J$6="с учетом НДС",VLOOKUP(I3372,LEGEND!B:E,4,0)*(1-M3372),VLOOKUP(I3372,LEGEND!B:E,4,0)*(1-M3372)/1.2)</f>
        <v>1780</v>
      </c>
      <c r="M3372" s="57">
        <f>IF(AND(B3372&lt;&gt;"1_Электроинструмент",B3372&lt;&gt;"2_Садовая техника"),$J$5,IF($J$4&lt;=20%,$J$4,IFERROR(VLOOKUP(S3372,LEGEND!$L$2:$M$5,2,FALSE),$J$4)))</f>
        <v>0</v>
      </c>
      <c r="N3372" s="48" t="s">
        <v>60</v>
      </c>
      <c r="O3372" s="6" t="s">
        <v>42</v>
      </c>
      <c r="P3372" s="49" t="s">
        <v>66</v>
      </c>
      <c r="Q3372" s="49" t="s">
        <v>473</v>
      </c>
      <c r="R3372" s="6" t="s">
        <v>60</v>
      </c>
      <c r="S3372" s="49" t="s">
        <v>60</v>
      </c>
      <c r="T3372" s="73" t="str">
        <f>IF(_xlfn.XLOOKUP(I3372,LEGEND!B:B,LEGEND!H:H)&lt;&gt;"-",HYPERLINK(_xlfn.XLOOKUP(I3372,LEGEND!B:B,LEGEND!H:H),"link"),_xlfn.XLOOKUP(I3372,LEGEND!B:B,LEGEND!H:H))</f>
        <v>-</v>
      </c>
      <c r="U3372" s="73" t="str">
        <f>HYPERLINK(_xlfn.XLOOKUP(I3372,LEGEND!B:B,LEGEND!I:I))</f>
        <v>-</v>
      </c>
      <c r="V3372" s="51" t="s">
        <v>9542</v>
      </c>
      <c r="W3372" s="63" t="s">
        <v>71</v>
      </c>
      <c r="X3372" s="64">
        <v>44</v>
      </c>
      <c r="Y3372" s="64">
        <v>44</v>
      </c>
      <c r="Z3372" s="64">
        <v>90</v>
      </c>
      <c r="AA3372" s="84">
        <v>0.65</v>
      </c>
      <c r="AB3372" s="85">
        <v>1</v>
      </c>
      <c r="AC3372" s="85">
        <v>1</v>
      </c>
    </row>
    <row r="3373" spans="1:29" ht="25.5">
      <c r="A3373" s="1"/>
      <c r="B3373" s="6" t="s">
        <v>8777</v>
      </c>
      <c r="C3373" s="6" t="s">
        <v>8778</v>
      </c>
      <c r="D3373" s="6" t="s">
        <v>9082</v>
      </c>
      <c r="E3373" s="49" t="s">
        <v>9226</v>
      </c>
      <c r="F3373" s="6" t="s">
        <v>60</v>
      </c>
      <c r="G3373" s="6" t="s">
        <v>60</v>
      </c>
      <c r="H3373" s="6" t="s">
        <v>60</v>
      </c>
      <c r="I3373" s="60" t="s">
        <v>9551</v>
      </c>
      <c r="J3373" s="49" t="s">
        <v>9552</v>
      </c>
      <c r="K3373" s="6" t="s">
        <v>9553</v>
      </c>
      <c r="L3373" s="29">
        <f>IF($J$6="с учетом НДС",VLOOKUP(I3373,LEGEND!B:E,4,0)*(1-M3373),VLOOKUP(I3373,LEGEND!B:E,4,0)*(1-M3373)/1.2)</f>
        <v>1780</v>
      </c>
      <c r="M3373" s="57">
        <f>IF(AND(B3373&lt;&gt;"1_Электроинструмент",B3373&lt;&gt;"2_Садовая техника"),$J$5,IF($J$4&lt;=20%,$J$4,IFERROR(VLOOKUP(S3373,LEGEND!$L$2:$M$5,2,FALSE),$J$4)))</f>
        <v>0</v>
      </c>
      <c r="N3373" s="48" t="s">
        <v>60</v>
      </c>
      <c r="O3373" s="6" t="s">
        <v>42</v>
      </c>
      <c r="P3373" s="49" t="s">
        <v>66</v>
      </c>
      <c r="Q3373" s="49" t="s">
        <v>473</v>
      </c>
      <c r="R3373" s="6" t="s">
        <v>60</v>
      </c>
      <c r="S3373" s="49" t="s">
        <v>60</v>
      </c>
      <c r="T3373" s="73" t="str">
        <f>IF(_xlfn.XLOOKUP(I3373,LEGEND!B:B,LEGEND!H:H)&lt;&gt;"-",HYPERLINK(_xlfn.XLOOKUP(I3373,LEGEND!B:B,LEGEND!H:H),"link"),_xlfn.XLOOKUP(I3373,LEGEND!B:B,LEGEND!H:H))</f>
        <v>-</v>
      </c>
      <c r="U3373" s="73" t="str">
        <f>HYPERLINK(_xlfn.XLOOKUP(I3373,LEGEND!B:B,LEGEND!I:I))</f>
        <v>-</v>
      </c>
      <c r="V3373" s="51" t="s">
        <v>9554</v>
      </c>
      <c r="W3373" s="63" t="s">
        <v>71</v>
      </c>
      <c r="X3373" s="64">
        <v>44</v>
      </c>
      <c r="Y3373" s="64">
        <v>44</v>
      </c>
      <c r="Z3373" s="64">
        <v>90</v>
      </c>
      <c r="AA3373" s="84">
        <v>0.75</v>
      </c>
      <c r="AB3373" s="85">
        <v>1</v>
      </c>
      <c r="AC3373" s="85">
        <v>1</v>
      </c>
    </row>
    <row r="3374" spans="1:29" ht="25.5">
      <c r="A3374" s="1"/>
      <c r="B3374" s="6" t="s">
        <v>8777</v>
      </c>
      <c r="C3374" s="6" t="s">
        <v>8778</v>
      </c>
      <c r="D3374" s="6" t="s">
        <v>9082</v>
      </c>
      <c r="E3374" s="49" t="s">
        <v>9226</v>
      </c>
      <c r="F3374" s="6" t="s">
        <v>60</v>
      </c>
      <c r="G3374" s="6" t="s">
        <v>60</v>
      </c>
      <c r="H3374" s="6" t="s">
        <v>60</v>
      </c>
      <c r="I3374" s="60" t="s">
        <v>9563</v>
      </c>
      <c r="J3374" s="49" t="s">
        <v>9564</v>
      </c>
      <c r="K3374" s="6" t="s">
        <v>9565</v>
      </c>
      <c r="L3374" s="29">
        <f>IF($J$6="с учетом НДС",VLOOKUP(I3374,LEGEND!B:E,4,0)*(1-M3374),VLOOKUP(I3374,LEGEND!B:E,4,0)*(1-M3374)/1.2)</f>
        <v>1780</v>
      </c>
      <c r="M3374" s="57">
        <f>IF(AND(B3374&lt;&gt;"1_Электроинструмент",B3374&lt;&gt;"2_Садовая техника"),$J$5,IF($J$4&lt;=20%,$J$4,IFERROR(VLOOKUP(S3374,LEGEND!$L$2:$M$5,2,FALSE),$J$4)))</f>
        <v>0</v>
      </c>
      <c r="N3374" s="48" t="s">
        <v>60</v>
      </c>
      <c r="O3374" s="6" t="s">
        <v>42</v>
      </c>
      <c r="P3374" s="49" t="s">
        <v>66</v>
      </c>
      <c r="Q3374" s="49" t="s">
        <v>473</v>
      </c>
      <c r="R3374" s="6" t="s">
        <v>60</v>
      </c>
      <c r="S3374" s="49" t="s">
        <v>60</v>
      </c>
      <c r="T3374" s="73" t="str">
        <f>IF(_xlfn.XLOOKUP(I3374,LEGEND!B:B,LEGEND!H:H)&lt;&gt;"-",HYPERLINK(_xlfn.XLOOKUP(I3374,LEGEND!B:B,LEGEND!H:H),"link"),_xlfn.XLOOKUP(I3374,LEGEND!B:B,LEGEND!H:H))</f>
        <v>-</v>
      </c>
      <c r="U3374" s="73" t="str">
        <f>HYPERLINK(_xlfn.XLOOKUP(I3374,LEGEND!B:B,LEGEND!I:I))</f>
        <v>-</v>
      </c>
      <c r="V3374" s="51" t="s">
        <v>9566</v>
      </c>
      <c r="W3374" s="63" t="s">
        <v>71</v>
      </c>
      <c r="X3374" s="64">
        <v>46</v>
      </c>
      <c r="Y3374" s="64">
        <v>46</v>
      </c>
      <c r="Z3374" s="64">
        <v>90</v>
      </c>
      <c r="AA3374" s="84">
        <v>0.84</v>
      </c>
      <c r="AB3374" s="85">
        <v>1</v>
      </c>
      <c r="AC3374" s="85">
        <v>1</v>
      </c>
    </row>
    <row r="3375" spans="1:29" ht="25.5">
      <c r="A3375" s="1"/>
      <c r="B3375" s="6" t="s">
        <v>8777</v>
      </c>
      <c r="C3375" s="6" t="s">
        <v>8778</v>
      </c>
      <c r="D3375" s="6" t="s">
        <v>9082</v>
      </c>
      <c r="E3375" s="49" t="s">
        <v>9226</v>
      </c>
      <c r="F3375" s="6" t="s">
        <v>60</v>
      </c>
      <c r="G3375" s="6" t="s">
        <v>60</v>
      </c>
      <c r="H3375" s="6" t="s">
        <v>60</v>
      </c>
      <c r="I3375" s="60" t="s">
        <v>9631</v>
      </c>
      <c r="J3375" s="49" t="s">
        <v>9632</v>
      </c>
      <c r="K3375" s="6" t="s">
        <v>9633</v>
      </c>
      <c r="L3375" s="29">
        <f>IF($J$6="с учетом НДС",VLOOKUP(I3375,LEGEND!B:E,4,0)*(1-M3375),VLOOKUP(I3375,LEGEND!B:E,4,0)*(1-M3375)/1.2)</f>
        <v>1770</v>
      </c>
      <c r="M3375" s="57">
        <f>IF(AND(B3375&lt;&gt;"1_Электроинструмент",B3375&lt;&gt;"2_Садовая техника"),$J$5,IF($J$4&lt;=20%,$J$4,IFERROR(VLOOKUP(S3375,LEGEND!$L$2:$M$5,2,FALSE),$J$4)))</f>
        <v>0</v>
      </c>
      <c r="N3375" s="48" t="s">
        <v>60</v>
      </c>
      <c r="O3375" s="6" t="s">
        <v>42</v>
      </c>
      <c r="P3375" s="49" t="s">
        <v>66</v>
      </c>
      <c r="Q3375" s="49" t="s">
        <v>473</v>
      </c>
      <c r="R3375" s="6" t="s">
        <v>60</v>
      </c>
      <c r="S3375" s="49" t="s">
        <v>60</v>
      </c>
      <c r="T3375" s="73" t="str">
        <f>IF(_xlfn.XLOOKUP(I3375,LEGEND!B:B,LEGEND!H:H)&lt;&gt;"-",HYPERLINK(_xlfn.XLOOKUP(I3375,LEGEND!B:B,LEGEND!H:H),"link"),_xlfn.XLOOKUP(I3375,LEGEND!B:B,LEGEND!H:H))</f>
        <v>-</v>
      </c>
      <c r="U3375" s="73" t="str">
        <f>HYPERLINK(_xlfn.XLOOKUP(I3375,LEGEND!B:B,LEGEND!I:I))</f>
        <v>-</v>
      </c>
      <c r="V3375" s="51" t="s">
        <v>9634</v>
      </c>
      <c r="W3375" s="63" t="s">
        <v>71</v>
      </c>
      <c r="X3375" s="64">
        <v>51</v>
      </c>
      <c r="Y3375" s="64">
        <v>51</v>
      </c>
      <c r="Z3375" s="64">
        <v>70</v>
      </c>
      <c r="AA3375" s="84">
        <v>0.39</v>
      </c>
      <c r="AB3375" s="85">
        <v>1</v>
      </c>
      <c r="AC3375" s="85">
        <v>1</v>
      </c>
    </row>
    <row r="3376" spans="1:29" ht="25.5">
      <c r="A3376" s="1"/>
      <c r="B3376" s="6" t="s">
        <v>8777</v>
      </c>
      <c r="C3376" s="6" t="s">
        <v>8778</v>
      </c>
      <c r="D3376" s="6" t="s">
        <v>9082</v>
      </c>
      <c r="E3376" s="49" t="s">
        <v>9226</v>
      </c>
      <c r="F3376" s="6" t="s">
        <v>60</v>
      </c>
      <c r="G3376" s="6" t="s">
        <v>60</v>
      </c>
      <c r="H3376" s="6" t="s">
        <v>60</v>
      </c>
      <c r="I3376" s="60" t="s">
        <v>9571</v>
      </c>
      <c r="J3376" s="49" t="s">
        <v>9572</v>
      </c>
      <c r="K3376" s="6" t="s">
        <v>9573</v>
      </c>
      <c r="L3376" s="29">
        <f>IF($J$6="с учетом НДС",VLOOKUP(I3376,LEGEND!B:E,4,0)*(1-M3376),VLOOKUP(I3376,LEGEND!B:E,4,0)*(1-M3376)/1.2)</f>
        <v>1790</v>
      </c>
      <c r="M3376" s="57">
        <f>IF(AND(B3376&lt;&gt;"1_Электроинструмент",B3376&lt;&gt;"2_Садовая техника"),$J$5,IF($J$4&lt;=20%,$J$4,IFERROR(VLOOKUP(S3376,LEGEND!$L$2:$M$5,2,FALSE),$J$4)))</f>
        <v>0</v>
      </c>
      <c r="N3376" s="48" t="s">
        <v>60</v>
      </c>
      <c r="O3376" s="6" t="s">
        <v>42</v>
      </c>
      <c r="P3376" s="49" t="s">
        <v>66</v>
      </c>
      <c r="Q3376" s="49" t="s">
        <v>473</v>
      </c>
      <c r="R3376" s="6" t="s">
        <v>60</v>
      </c>
      <c r="S3376" s="49" t="s">
        <v>60</v>
      </c>
      <c r="T3376" s="73" t="str">
        <f>IF(_xlfn.XLOOKUP(I3376,LEGEND!B:B,LEGEND!H:H)&lt;&gt;"-",HYPERLINK(_xlfn.XLOOKUP(I3376,LEGEND!B:B,LEGEND!H:H),"link"),_xlfn.XLOOKUP(I3376,LEGEND!B:B,LEGEND!H:H))</f>
        <v>-</v>
      </c>
      <c r="U3376" s="73" t="str">
        <f>HYPERLINK(_xlfn.XLOOKUP(I3376,LEGEND!B:B,LEGEND!I:I))</f>
        <v>-</v>
      </c>
      <c r="V3376" s="51" t="s">
        <v>9574</v>
      </c>
      <c r="W3376" s="63" t="s">
        <v>71</v>
      </c>
      <c r="X3376" s="64">
        <v>48</v>
      </c>
      <c r="Y3376" s="64">
        <v>48</v>
      </c>
      <c r="Z3376" s="64">
        <v>90</v>
      </c>
      <c r="AA3376" s="84">
        <v>0.88</v>
      </c>
      <c r="AB3376" s="85">
        <v>1</v>
      </c>
      <c r="AC3376" s="85">
        <v>1</v>
      </c>
    </row>
    <row r="3377" spans="1:29" ht="15">
      <c r="A3377" s="1"/>
      <c r="B3377" s="6" t="s">
        <v>8777</v>
      </c>
      <c r="C3377" s="6" t="s">
        <v>8778</v>
      </c>
      <c r="D3377" s="6" t="s">
        <v>9082</v>
      </c>
      <c r="E3377" s="49" t="s">
        <v>9226</v>
      </c>
      <c r="F3377" s="6" t="s">
        <v>60</v>
      </c>
      <c r="G3377" s="6" t="s">
        <v>60</v>
      </c>
      <c r="H3377" s="6" t="s">
        <v>60</v>
      </c>
      <c r="I3377" s="60" t="s">
        <v>9535</v>
      </c>
      <c r="J3377" s="49" t="s">
        <v>9536</v>
      </c>
      <c r="K3377" s="6" t="s">
        <v>9537</v>
      </c>
      <c r="L3377" s="29">
        <f>IF($J$6="с учетом НДС",VLOOKUP(I3377,LEGEND!B:E,4,0)*(1-M3377),VLOOKUP(I3377,LEGEND!B:E,4,0)*(1-M3377)/1.2)</f>
        <v>1800</v>
      </c>
      <c r="M3377" s="57">
        <f>IF(AND(B3377&lt;&gt;"1_Электроинструмент",B3377&lt;&gt;"2_Садовая техника"),$J$5,IF($J$4&lt;=20%,$J$4,IFERROR(VLOOKUP(S3377,LEGEND!$L$2:$M$5,2,FALSE),$J$4)))</f>
        <v>0</v>
      </c>
      <c r="N3377" s="48" t="s">
        <v>60</v>
      </c>
      <c r="O3377" s="6" t="s">
        <v>42</v>
      </c>
      <c r="P3377" s="49" t="s">
        <v>66</v>
      </c>
      <c r="Q3377" s="49" t="s">
        <v>473</v>
      </c>
      <c r="R3377" s="6" t="s">
        <v>60</v>
      </c>
      <c r="S3377" s="49" t="s">
        <v>60</v>
      </c>
      <c r="T3377" s="73" t="str">
        <f>IF(_xlfn.XLOOKUP(I3377,LEGEND!B:B,LEGEND!H:H)&lt;&gt;"-",HYPERLINK(_xlfn.XLOOKUP(I3377,LEGEND!B:B,LEGEND!H:H),"link"),_xlfn.XLOOKUP(I3377,LEGEND!B:B,LEGEND!H:H))</f>
        <v>-</v>
      </c>
      <c r="U3377" s="73" t="str">
        <f>HYPERLINK(_xlfn.XLOOKUP(I3377,LEGEND!B:B,LEGEND!I:I))</f>
        <v>-</v>
      </c>
      <c r="V3377" s="51" t="s">
        <v>9538</v>
      </c>
      <c r="W3377" s="63" t="s">
        <v>71</v>
      </c>
      <c r="X3377" s="64">
        <v>44</v>
      </c>
      <c r="Y3377" s="64">
        <v>44</v>
      </c>
      <c r="Z3377" s="64">
        <v>90</v>
      </c>
      <c r="AA3377" s="84">
        <v>0.61</v>
      </c>
      <c r="AB3377" s="85">
        <v>1</v>
      </c>
      <c r="AC3377" s="85">
        <v>1</v>
      </c>
    </row>
    <row r="3378" spans="1:29" ht="15">
      <c r="A3378" s="1"/>
      <c r="B3378" s="6" t="s">
        <v>8777</v>
      </c>
      <c r="C3378" s="6" t="s">
        <v>8778</v>
      </c>
      <c r="D3378" s="6" t="s">
        <v>9082</v>
      </c>
      <c r="E3378" s="49" t="s">
        <v>9226</v>
      </c>
      <c r="F3378" s="6" t="s">
        <v>60</v>
      </c>
      <c r="G3378" s="6" t="s">
        <v>60</v>
      </c>
      <c r="H3378" s="6" t="s">
        <v>60</v>
      </c>
      <c r="I3378" s="60" t="s">
        <v>9543</v>
      </c>
      <c r="J3378" s="49" t="s">
        <v>9544</v>
      </c>
      <c r="K3378" s="6" t="s">
        <v>9545</v>
      </c>
      <c r="L3378" s="29">
        <f>IF($J$6="с учетом НДС",VLOOKUP(I3378,LEGEND!B:E,4,0)*(1-M3378),VLOOKUP(I3378,LEGEND!B:E,4,0)*(1-M3378)/1.2)</f>
        <v>1800</v>
      </c>
      <c r="M3378" s="57">
        <f>IF(AND(B3378&lt;&gt;"1_Электроинструмент",B3378&lt;&gt;"2_Садовая техника"),$J$5,IF($J$4&lt;=20%,$J$4,IFERROR(VLOOKUP(S3378,LEGEND!$L$2:$M$5,2,FALSE),$J$4)))</f>
        <v>0</v>
      </c>
      <c r="N3378" s="48" t="s">
        <v>60</v>
      </c>
      <c r="O3378" s="6" t="s">
        <v>42</v>
      </c>
      <c r="P3378" s="49" t="s">
        <v>66</v>
      </c>
      <c r="Q3378" s="49" t="s">
        <v>473</v>
      </c>
      <c r="R3378" s="6" t="s">
        <v>60</v>
      </c>
      <c r="S3378" s="49" t="s">
        <v>60</v>
      </c>
      <c r="T3378" s="73" t="str">
        <f>IF(_xlfn.XLOOKUP(I3378,LEGEND!B:B,LEGEND!H:H)&lt;&gt;"-",HYPERLINK(_xlfn.XLOOKUP(I3378,LEGEND!B:B,LEGEND!H:H),"link"),_xlfn.XLOOKUP(I3378,LEGEND!B:B,LEGEND!H:H))</f>
        <v>-</v>
      </c>
      <c r="U3378" s="73" t="str">
        <f>HYPERLINK(_xlfn.XLOOKUP(I3378,LEGEND!B:B,LEGEND!I:I))</f>
        <v>-</v>
      </c>
      <c r="V3378" s="51" t="s">
        <v>9546</v>
      </c>
      <c r="W3378" s="63" t="s">
        <v>71</v>
      </c>
      <c r="X3378" s="64">
        <v>44</v>
      </c>
      <c r="Y3378" s="64">
        <v>44</v>
      </c>
      <c r="Z3378" s="64">
        <v>90</v>
      </c>
      <c r="AA3378" s="84">
        <v>0.71</v>
      </c>
      <c r="AB3378" s="85">
        <v>1</v>
      </c>
      <c r="AC3378" s="85">
        <v>1</v>
      </c>
    </row>
    <row r="3379" spans="1:29" ht="15">
      <c r="A3379" s="1"/>
      <c r="B3379" s="6" t="s">
        <v>8777</v>
      </c>
      <c r="C3379" s="6" t="s">
        <v>8778</v>
      </c>
      <c r="D3379" s="6" t="s">
        <v>9082</v>
      </c>
      <c r="E3379" s="49" t="s">
        <v>9226</v>
      </c>
      <c r="F3379" s="6" t="s">
        <v>60</v>
      </c>
      <c r="G3379" s="6" t="s">
        <v>60</v>
      </c>
      <c r="H3379" s="6" t="s">
        <v>60</v>
      </c>
      <c r="I3379" s="60" t="s">
        <v>9547</v>
      </c>
      <c r="J3379" s="49" t="s">
        <v>9548</v>
      </c>
      <c r="K3379" s="6" t="s">
        <v>9549</v>
      </c>
      <c r="L3379" s="29">
        <f>IF($J$6="с учетом НДС",VLOOKUP(I3379,LEGEND!B:E,4,0)*(1-M3379),VLOOKUP(I3379,LEGEND!B:E,4,0)*(1-M3379)/1.2)</f>
        <v>1800</v>
      </c>
      <c r="M3379" s="57">
        <f>IF(AND(B3379&lt;&gt;"1_Электроинструмент",B3379&lt;&gt;"2_Садовая техника"),$J$5,IF($J$4&lt;=20%,$J$4,IFERROR(VLOOKUP(S3379,LEGEND!$L$2:$M$5,2,FALSE),$J$4)))</f>
        <v>0</v>
      </c>
      <c r="N3379" s="48" t="s">
        <v>60</v>
      </c>
      <c r="O3379" s="6" t="s">
        <v>42</v>
      </c>
      <c r="P3379" s="49" t="s">
        <v>66</v>
      </c>
      <c r="Q3379" s="49" t="s">
        <v>473</v>
      </c>
      <c r="R3379" s="6" t="s">
        <v>60</v>
      </c>
      <c r="S3379" s="49" t="s">
        <v>60</v>
      </c>
      <c r="T3379" s="73" t="str">
        <f>IF(_xlfn.XLOOKUP(I3379,LEGEND!B:B,LEGEND!H:H)&lt;&gt;"-",HYPERLINK(_xlfn.XLOOKUP(I3379,LEGEND!B:B,LEGEND!H:H),"link"),_xlfn.XLOOKUP(I3379,LEGEND!B:B,LEGEND!H:H))</f>
        <v>-</v>
      </c>
      <c r="U3379" s="73" t="str">
        <f>HYPERLINK(_xlfn.XLOOKUP(I3379,LEGEND!B:B,LEGEND!I:I))</f>
        <v>-</v>
      </c>
      <c r="V3379" s="51" t="s">
        <v>9550</v>
      </c>
      <c r="W3379" s="63" t="s">
        <v>71</v>
      </c>
      <c r="X3379" s="64">
        <v>44</v>
      </c>
      <c r="Y3379" s="64">
        <v>44</v>
      </c>
      <c r="Z3379" s="64">
        <v>90</v>
      </c>
      <c r="AA3379" s="84">
        <v>0.74</v>
      </c>
      <c r="AB3379" s="85">
        <v>1</v>
      </c>
      <c r="AC3379" s="85">
        <v>1</v>
      </c>
    </row>
    <row r="3380" spans="1:29" ht="15">
      <c r="A3380" s="1"/>
      <c r="B3380" s="6" t="s">
        <v>8777</v>
      </c>
      <c r="C3380" s="6" t="s">
        <v>8778</v>
      </c>
      <c r="D3380" s="6" t="s">
        <v>9082</v>
      </c>
      <c r="E3380" s="49" t="s">
        <v>9226</v>
      </c>
      <c r="F3380" s="6" t="s">
        <v>60</v>
      </c>
      <c r="G3380" s="6" t="s">
        <v>60</v>
      </c>
      <c r="H3380" s="6" t="s">
        <v>60</v>
      </c>
      <c r="I3380" s="60" t="s">
        <v>9555</v>
      </c>
      <c r="J3380" s="49" t="s">
        <v>9556</v>
      </c>
      <c r="K3380" s="6" t="s">
        <v>9557</v>
      </c>
      <c r="L3380" s="29">
        <f>IF($J$6="с учетом НДС",VLOOKUP(I3380,LEGEND!B:E,4,0)*(1-M3380),VLOOKUP(I3380,LEGEND!B:E,4,0)*(1-M3380)/1.2)</f>
        <v>1800</v>
      </c>
      <c r="M3380" s="57">
        <f>IF(AND(B3380&lt;&gt;"1_Электроинструмент",B3380&lt;&gt;"2_Садовая техника"),$J$5,IF($J$4&lt;=20%,$J$4,IFERROR(VLOOKUP(S3380,LEGEND!$L$2:$M$5,2,FALSE),$J$4)))</f>
        <v>0</v>
      </c>
      <c r="N3380" s="48" t="s">
        <v>60</v>
      </c>
      <c r="O3380" s="6" t="s">
        <v>42</v>
      </c>
      <c r="P3380" s="49" t="s">
        <v>66</v>
      </c>
      <c r="Q3380" s="49" t="s">
        <v>473</v>
      </c>
      <c r="R3380" s="6" t="s">
        <v>60</v>
      </c>
      <c r="S3380" s="49" t="s">
        <v>60</v>
      </c>
      <c r="T3380" s="73" t="str">
        <f>IF(_xlfn.XLOOKUP(I3380,LEGEND!B:B,LEGEND!H:H)&lt;&gt;"-",HYPERLINK(_xlfn.XLOOKUP(I3380,LEGEND!B:B,LEGEND!H:H),"link"),_xlfn.XLOOKUP(I3380,LEGEND!B:B,LEGEND!H:H))</f>
        <v>-</v>
      </c>
      <c r="U3380" s="73" t="str">
        <f>HYPERLINK(_xlfn.XLOOKUP(I3380,LEGEND!B:B,LEGEND!I:I))</f>
        <v>-</v>
      </c>
      <c r="V3380" s="51" t="s">
        <v>9558</v>
      </c>
      <c r="W3380" s="63" t="s">
        <v>71</v>
      </c>
      <c r="X3380" s="64">
        <v>45</v>
      </c>
      <c r="Y3380" s="64">
        <v>45</v>
      </c>
      <c r="Z3380" s="64">
        <v>90</v>
      </c>
      <c r="AA3380" s="84">
        <v>0.76</v>
      </c>
      <c r="AB3380" s="85">
        <v>1</v>
      </c>
      <c r="AC3380" s="85">
        <v>1</v>
      </c>
    </row>
    <row r="3381" spans="1:29" ht="15">
      <c r="A3381" s="1"/>
      <c r="B3381" s="6" t="s">
        <v>8777</v>
      </c>
      <c r="C3381" s="6" t="s">
        <v>8778</v>
      </c>
      <c r="D3381" s="6" t="s">
        <v>9082</v>
      </c>
      <c r="E3381" s="49" t="s">
        <v>9226</v>
      </c>
      <c r="F3381" s="6" t="s">
        <v>60</v>
      </c>
      <c r="G3381" s="6" t="s">
        <v>60</v>
      </c>
      <c r="H3381" s="6" t="s">
        <v>60</v>
      </c>
      <c r="I3381" s="60" t="s">
        <v>9559</v>
      </c>
      <c r="J3381" s="49" t="s">
        <v>9560</v>
      </c>
      <c r="K3381" s="6" t="s">
        <v>9561</v>
      </c>
      <c r="L3381" s="29">
        <f>IF($J$6="с учетом НДС",VLOOKUP(I3381,LEGEND!B:E,4,0)*(1-M3381),VLOOKUP(I3381,LEGEND!B:E,4,0)*(1-M3381)/1.2)</f>
        <v>1800</v>
      </c>
      <c r="M3381" s="57">
        <f>IF(AND(B3381&lt;&gt;"1_Электроинструмент",B3381&lt;&gt;"2_Садовая техника"),$J$5,IF($J$4&lt;=20%,$J$4,IFERROR(VLOOKUP(S3381,LEGEND!$L$2:$M$5,2,FALSE),$J$4)))</f>
        <v>0</v>
      </c>
      <c r="N3381" s="48" t="s">
        <v>60</v>
      </c>
      <c r="O3381" s="6" t="s">
        <v>42</v>
      </c>
      <c r="P3381" s="49" t="s">
        <v>66</v>
      </c>
      <c r="Q3381" s="49" t="s">
        <v>473</v>
      </c>
      <c r="R3381" s="6" t="s">
        <v>60</v>
      </c>
      <c r="S3381" s="49" t="s">
        <v>60</v>
      </c>
      <c r="T3381" s="73" t="str">
        <f>IF(_xlfn.XLOOKUP(I3381,LEGEND!B:B,LEGEND!H:H)&lt;&gt;"-",HYPERLINK(_xlfn.XLOOKUP(I3381,LEGEND!B:B,LEGEND!H:H),"link"),_xlfn.XLOOKUP(I3381,LEGEND!B:B,LEGEND!H:H))</f>
        <v>-</v>
      </c>
      <c r="U3381" s="73" t="str">
        <f>HYPERLINK(_xlfn.XLOOKUP(I3381,LEGEND!B:B,LEGEND!I:I))</f>
        <v>-</v>
      </c>
      <c r="V3381" s="51" t="s">
        <v>9562</v>
      </c>
      <c r="W3381" s="63" t="s">
        <v>71</v>
      </c>
      <c r="X3381" s="64">
        <v>46</v>
      </c>
      <c r="Y3381" s="64">
        <v>46</v>
      </c>
      <c r="Z3381" s="64">
        <v>90</v>
      </c>
      <c r="AA3381" s="84">
        <v>0.77</v>
      </c>
      <c r="AB3381" s="85">
        <v>1</v>
      </c>
      <c r="AC3381" s="85">
        <v>1</v>
      </c>
    </row>
    <row r="3382" spans="1:29" ht="15">
      <c r="A3382" s="1"/>
      <c r="B3382" s="6" t="s">
        <v>8777</v>
      </c>
      <c r="C3382" s="6" t="s">
        <v>8778</v>
      </c>
      <c r="D3382" s="6" t="s">
        <v>9082</v>
      </c>
      <c r="E3382" s="49" t="s">
        <v>9226</v>
      </c>
      <c r="F3382" s="6" t="s">
        <v>60</v>
      </c>
      <c r="G3382" s="6" t="s">
        <v>60</v>
      </c>
      <c r="H3382" s="6" t="s">
        <v>60</v>
      </c>
      <c r="I3382" s="60" t="s">
        <v>9567</v>
      </c>
      <c r="J3382" s="49" t="s">
        <v>9568</v>
      </c>
      <c r="K3382" s="6" t="s">
        <v>9569</v>
      </c>
      <c r="L3382" s="29">
        <f>IF($J$6="с учетом НДС",VLOOKUP(I3382,LEGEND!B:E,4,0)*(1-M3382),VLOOKUP(I3382,LEGEND!B:E,4,0)*(1-M3382)/1.2)</f>
        <v>1800</v>
      </c>
      <c r="M3382" s="57">
        <f>IF(AND(B3382&lt;&gt;"1_Электроинструмент",B3382&lt;&gt;"2_Садовая техника"),$J$5,IF($J$4&lt;=20%,$J$4,IFERROR(VLOOKUP(S3382,LEGEND!$L$2:$M$5,2,FALSE),$J$4)))</f>
        <v>0</v>
      </c>
      <c r="N3382" s="48" t="s">
        <v>60</v>
      </c>
      <c r="O3382" s="6" t="s">
        <v>42</v>
      </c>
      <c r="P3382" s="49" t="s">
        <v>66</v>
      </c>
      <c r="Q3382" s="49" t="s">
        <v>473</v>
      </c>
      <c r="R3382" s="6" t="s">
        <v>60</v>
      </c>
      <c r="S3382" s="49" t="s">
        <v>60</v>
      </c>
      <c r="T3382" s="73" t="str">
        <f>IF(_xlfn.XLOOKUP(I3382,LEGEND!B:B,LEGEND!H:H)&lt;&gt;"-",HYPERLINK(_xlfn.XLOOKUP(I3382,LEGEND!B:B,LEGEND!H:H),"link"),_xlfn.XLOOKUP(I3382,LEGEND!B:B,LEGEND!H:H))</f>
        <v>-</v>
      </c>
      <c r="U3382" s="73" t="str">
        <f>HYPERLINK(_xlfn.XLOOKUP(I3382,LEGEND!B:B,LEGEND!I:I))</f>
        <v>-</v>
      </c>
      <c r="V3382" s="51" t="s">
        <v>9570</v>
      </c>
      <c r="W3382" s="63" t="s">
        <v>71</v>
      </c>
      <c r="X3382" s="64">
        <v>47</v>
      </c>
      <c r="Y3382" s="64">
        <v>47</v>
      </c>
      <c r="Z3382" s="64">
        <v>90</v>
      </c>
      <c r="AA3382" s="84">
        <v>0.86</v>
      </c>
      <c r="AB3382" s="85">
        <v>1</v>
      </c>
      <c r="AC3382" s="85">
        <v>1</v>
      </c>
    </row>
    <row r="3383" spans="1:29" ht="25.5">
      <c r="A3383" s="1"/>
      <c r="B3383" s="6" t="s">
        <v>8777</v>
      </c>
      <c r="C3383" s="6" t="s">
        <v>8778</v>
      </c>
      <c r="D3383" s="6" t="s">
        <v>9082</v>
      </c>
      <c r="E3383" s="49" t="s">
        <v>9226</v>
      </c>
      <c r="F3383" s="6" t="s">
        <v>60</v>
      </c>
      <c r="G3383" s="6" t="s">
        <v>60</v>
      </c>
      <c r="H3383" s="6" t="s">
        <v>60</v>
      </c>
      <c r="I3383" s="60" t="s">
        <v>9575</v>
      </c>
      <c r="J3383" s="49" t="s">
        <v>9576</v>
      </c>
      <c r="K3383" s="6" t="s">
        <v>9577</v>
      </c>
      <c r="L3383" s="29">
        <f>IF($J$6="с учетом НДС",VLOOKUP(I3383,LEGEND!B:E,4,0)*(1-M3383),VLOOKUP(I3383,LEGEND!B:E,4,0)*(1-M3383)/1.2)</f>
        <v>1790</v>
      </c>
      <c r="M3383" s="57">
        <f>IF(AND(B3383&lt;&gt;"1_Электроинструмент",B3383&lt;&gt;"2_Садовая техника"),$J$5,IF($J$4&lt;=20%,$J$4,IFERROR(VLOOKUP(S3383,LEGEND!$L$2:$M$5,2,FALSE),$J$4)))</f>
        <v>0</v>
      </c>
      <c r="N3383" s="48" t="s">
        <v>60</v>
      </c>
      <c r="O3383" s="6" t="s">
        <v>42</v>
      </c>
      <c r="P3383" s="49" t="s">
        <v>66</v>
      </c>
      <c r="Q3383" s="49" t="s">
        <v>473</v>
      </c>
      <c r="R3383" s="6" t="s">
        <v>60</v>
      </c>
      <c r="S3383" s="49" t="s">
        <v>60</v>
      </c>
      <c r="T3383" s="73" t="str">
        <f>IF(_xlfn.XLOOKUP(I3383,LEGEND!B:B,LEGEND!H:H)&lt;&gt;"-",HYPERLINK(_xlfn.XLOOKUP(I3383,LEGEND!B:B,LEGEND!H:H),"link"),_xlfn.XLOOKUP(I3383,LEGEND!B:B,LEGEND!H:H))</f>
        <v>-</v>
      </c>
      <c r="U3383" s="73" t="str">
        <f>HYPERLINK(_xlfn.XLOOKUP(I3383,LEGEND!B:B,LEGEND!I:I))</f>
        <v>-</v>
      </c>
      <c r="V3383" s="51" t="s">
        <v>9578</v>
      </c>
      <c r="W3383" s="63" t="s">
        <v>71</v>
      </c>
      <c r="X3383" s="64">
        <v>50</v>
      </c>
      <c r="Y3383" s="64">
        <v>50</v>
      </c>
      <c r="Z3383" s="64">
        <v>90</v>
      </c>
      <c r="AA3383" s="84">
        <v>0.89</v>
      </c>
      <c r="AB3383" s="85">
        <v>1</v>
      </c>
      <c r="AC3383" s="85">
        <v>1</v>
      </c>
    </row>
    <row r="3384" spans="1:29" ht="15">
      <c r="A3384" s="1"/>
      <c r="B3384" s="6" t="s">
        <v>8777</v>
      </c>
      <c r="C3384" s="6" t="s">
        <v>8778</v>
      </c>
      <c r="D3384" s="6" t="s">
        <v>9082</v>
      </c>
      <c r="E3384" s="49" t="s">
        <v>9226</v>
      </c>
      <c r="F3384" s="6" t="s">
        <v>60</v>
      </c>
      <c r="G3384" s="6" t="s">
        <v>60</v>
      </c>
      <c r="H3384" s="6" t="s">
        <v>60</v>
      </c>
      <c r="I3384" s="60" t="s">
        <v>9579</v>
      </c>
      <c r="J3384" s="49" t="s">
        <v>9580</v>
      </c>
      <c r="K3384" s="6" t="s">
        <v>9581</v>
      </c>
      <c r="L3384" s="29">
        <f>IF($J$6="с учетом НДС",VLOOKUP(I3384,LEGEND!B:E,4,0)*(1-M3384),VLOOKUP(I3384,LEGEND!B:E,4,0)*(1-M3384)/1.2)</f>
        <v>1830</v>
      </c>
      <c r="M3384" s="57">
        <f>IF(AND(B3384&lt;&gt;"1_Электроинструмент",B3384&lt;&gt;"2_Садовая техника"),$J$5,IF($J$4&lt;=20%,$J$4,IFERROR(VLOOKUP(S3384,LEGEND!$L$2:$M$5,2,FALSE),$J$4)))</f>
        <v>0</v>
      </c>
      <c r="N3384" s="48" t="s">
        <v>60</v>
      </c>
      <c r="O3384" s="6" t="s">
        <v>42</v>
      </c>
      <c r="P3384" s="49" t="s">
        <v>66</v>
      </c>
      <c r="Q3384" s="49" t="s">
        <v>473</v>
      </c>
      <c r="R3384" s="6" t="s">
        <v>60</v>
      </c>
      <c r="S3384" s="49" t="s">
        <v>60</v>
      </c>
      <c r="T3384" s="73" t="str">
        <f>IF(_xlfn.XLOOKUP(I3384,LEGEND!B:B,LEGEND!H:H)&lt;&gt;"-",HYPERLINK(_xlfn.XLOOKUP(I3384,LEGEND!B:B,LEGEND!H:H),"link"),_xlfn.XLOOKUP(I3384,LEGEND!B:B,LEGEND!H:H))</f>
        <v>-</v>
      </c>
      <c r="U3384" s="73" t="str">
        <f>HYPERLINK(_xlfn.XLOOKUP(I3384,LEGEND!B:B,LEGEND!I:I))</f>
        <v>-</v>
      </c>
      <c r="V3384" s="51" t="s">
        <v>9582</v>
      </c>
      <c r="W3384" s="63" t="s">
        <v>71</v>
      </c>
      <c r="X3384" s="64">
        <v>51</v>
      </c>
      <c r="Y3384" s="64">
        <v>51</v>
      </c>
      <c r="Z3384" s="64">
        <v>90</v>
      </c>
      <c r="AA3384" s="84">
        <v>0.9</v>
      </c>
      <c r="AB3384" s="85">
        <v>1</v>
      </c>
      <c r="AC3384" s="85">
        <v>1</v>
      </c>
    </row>
    <row r="3385" spans="1:29" ht="25.5">
      <c r="A3385" s="1"/>
      <c r="B3385" s="6" t="s">
        <v>8777</v>
      </c>
      <c r="C3385" s="6" t="s">
        <v>8778</v>
      </c>
      <c r="D3385" s="6" t="s">
        <v>9082</v>
      </c>
      <c r="E3385" s="49" t="s">
        <v>9226</v>
      </c>
      <c r="F3385" s="6" t="s">
        <v>60</v>
      </c>
      <c r="G3385" s="6" t="s">
        <v>60</v>
      </c>
      <c r="H3385" s="6" t="s">
        <v>60</v>
      </c>
      <c r="I3385" s="60" t="s">
        <v>9587</v>
      </c>
      <c r="J3385" s="49" t="s">
        <v>9588</v>
      </c>
      <c r="K3385" s="6" t="s">
        <v>9589</v>
      </c>
      <c r="L3385" s="29">
        <f>IF($J$6="с учетом НДС",VLOOKUP(I3385,LEGEND!B:E,4,0)*(1-M3385),VLOOKUP(I3385,LEGEND!B:E,4,0)*(1-M3385)/1.2)</f>
        <v>1830</v>
      </c>
      <c r="M3385" s="57">
        <f>IF(AND(B3385&lt;&gt;"1_Электроинструмент",B3385&lt;&gt;"2_Садовая техника"),$J$5,IF($J$4&lt;=20%,$J$4,IFERROR(VLOOKUP(S3385,LEGEND!$L$2:$M$5,2,FALSE),$J$4)))</f>
        <v>0</v>
      </c>
      <c r="N3385" s="48" t="s">
        <v>60</v>
      </c>
      <c r="O3385" s="6" t="s">
        <v>42</v>
      </c>
      <c r="P3385" s="49" t="s">
        <v>66</v>
      </c>
      <c r="Q3385" s="49" t="s">
        <v>473</v>
      </c>
      <c r="R3385" s="6" t="s">
        <v>60</v>
      </c>
      <c r="S3385" s="49" t="s">
        <v>60</v>
      </c>
      <c r="T3385" s="73" t="str">
        <f>IF(_xlfn.XLOOKUP(I3385,LEGEND!B:B,LEGEND!H:H)&lt;&gt;"-",HYPERLINK(_xlfn.XLOOKUP(I3385,LEGEND!B:B,LEGEND!H:H),"link"),_xlfn.XLOOKUP(I3385,LEGEND!B:B,LEGEND!H:H))</f>
        <v>-</v>
      </c>
      <c r="U3385" s="73" t="str">
        <f>HYPERLINK(_xlfn.XLOOKUP(I3385,LEGEND!B:B,LEGEND!I:I))</f>
        <v>-</v>
      </c>
      <c r="V3385" s="51" t="s">
        <v>9590</v>
      </c>
      <c r="W3385" s="63" t="s">
        <v>71</v>
      </c>
      <c r="X3385" s="64">
        <v>54</v>
      </c>
      <c r="Y3385" s="64">
        <v>54</v>
      </c>
      <c r="Z3385" s="64">
        <v>90</v>
      </c>
      <c r="AA3385" s="84">
        <v>0.92</v>
      </c>
      <c r="AB3385" s="85">
        <v>1</v>
      </c>
      <c r="AC3385" s="85">
        <v>1</v>
      </c>
    </row>
    <row r="3386" spans="1:29" ht="15">
      <c r="A3386" s="1"/>
      <c r="B3386" s="6" t="s">
        <v>8777</v>
      </c>
      <c r="C3386" s="6" t="s">
        <v>8778</v>
      </c>
      <c r="D3386" s="6" t="s">
        <v>9082</v>
      </c>
      <c r="E3386" s="49" t="s">
        <v>9226</v>
      </c>
      <c r="F3386" s="6" t="s">
        <v>60</v>
      </c>
      <c r="G3386" s="6" t="s">
        <v>60</v>
      </c>
      <c r="H3386" s="6" t="s">
        <v>60</v>
      </c>
      <c r="I3386" s="60" t="s">
        <v>9583</v>
      </c>
      <c r="J3386" s="49" t="s">
        <v>9584</v>
      </c>
      <c r="K3386" s="6" t="s">
        <v>9585</v>
      </c>
      <c r="L3386" s="29">
        <f>IF($J$6="с учетом НДС",VLOOKUP(I3386,LEGEND!B:E,4,0)*(1-M3386),VLOOKUP(I3386,LEGEND!B:E,4,0)*(1-M3386)/1.2)</f>
        <v>1860</v>
      </c>
      <c r="M3386" s="57">
        <f>IF(AND(B3386&lt;&gt;"1_Электроинструмент",B3386&lt;&gt;"2_Садовая техника"),$J$5,IF($J$4&lt;=20%,$J$4,IFERROR(VLOOKUP(S3386,LEGEND!$L$2:$M$5,2,FALSE),$J$4)))</f>
        <v>0</v>
      </c>
      <c r="N3386" s="48" t="s">
        <v>60</v>
      </c>
      <c r="O3386" s="6" t="s">
        <v>42</v>
      </c>
      <c r="P3386" s="49" t="s">
        <v>66</v>
      </c>
      <c r="Q3386" s="49" t="s">
        <v>473</v>
      </c>
      <c r="R3386" s="6" t="s">
        <v>60</v>
      </c>
      <c r="S3386" s="49" t="s">
        <v>60</v>
      </c>
      <c r="T3386" s="73" t="str">
        <f>IF(_xlfn.XLOOKUP(I3386,LEGEND!B:B,LEGEND!H:H)&lt;&gt;"-",HYPERLINK(_xlfn.XLOOKUP(I3386,LEGEND!B:B,LEGEND!H:H),"link"),_xlfn.XLOOKUP(I3386,LEGEND!B:B,LEGEND!H:H))</f>
        <v>-</v>
      </c>
      <c r="U3386" s="73" t="str">
        <f>HYPERLINK(_xlfn.XLOOKUP(I3386,LEGEND!B:B,LEGEND!I:I))</f>
        <v>-</v>
      </c>
      <c r="V3386" s="51" t="s">
        <v>9586</v>
      </c>
      <c r="W3386" s="63" t="s">
        <v>71</v>
      </c>
      <c r="X3386" s="64">
        <v>52</v>
      </c>
      <c r="Y3386" s="64">
        <v>52</v>
      </c>
      <c r="Z3386" s="64">
        <v>90</v>
      </c>
      <c r="AA3386" s="84">
        <v>0.91</v>
      </c>
      <c r="AB3386" s="85">
        <v>1</v>
      </c>
      <c r="AC3386" s="85">
        <v>1</v>
      </c>
    </row>
    <row r="3387" spans="1:29" ht="25.5">
      <c r="A3387" s="1"/>
      <c r="B3387" s="6" t="s">
        <v>8777</v>
      </c>
      <c r="C3387" s="6" t="s">
        <v>8778</v>
      </c>
      <c r="D3387" s="6" t="s">
        <v>9082</v>
      </c>
      <c r="E3387" s="49" t="s">
        <v>9226</v>
      </c>
      <c r="F3387" s="6" t="s">
        <v>60</v>
      </c>
      <c r="G3387" s="6" t="s">
        <v>60</v>
      </c>
      <c r="H3387" s="6" t="s">
        <v>60</v>
      </c>
      <c r="I3387" s="60" t="s">
        <v>9659</v>
      </c>
      <c r="J3387" s="49" t="s">
        <v>9660</v>
      </c>
      <c r="K3387" s="6" t="s">
        <v>9661</v>
      </c>
      <c r="L3387" s="29">
        <f>IF($J$6="с учетом НДС",VLOOKUP(I3387,LEGEND!B:E,4,0)*(1-M3387),VLOOKUP(I3387,LEGEND!B:E,4,0)*(1-M3387)/1.2)</f>
        <v>1860</v>
      </c>
      <c r="M3387" s="57">
        <f>IF(AND(B3387&lt;&gt;"1_Электроинструмент",B3387&lt;&gt;"2_Садовая техника"),$J$5,IF($J$4&lt;=20%,$J$4,IFERROR(VLOOKUP(S3387,LEGEND!$L$2:$M$5,2,FALSE),$J$4)))</f>
        <v>0</v>
      </c>
      <c r="N3387" s="48" t="s">
        <v>60</v>
      </c>
      <c r="O3387" s="6" t="s">
        <v>42</v>
      </c>
      <c r="P3387" s="49" t="s">
        <v>66</v>
      </c>
      <c r="Q3387" s="49" t="s">
        <v>473</v>
      </c>
      <c r="R3387" s="6" t="s">
        <v>60</v>
      </c>
      <c r="S3387" s="49" t="s">
        <v>60</v>
      </c>
      <c r="T3387" s="73" t="str">
        <f>IF(_xlfn.XLOOKUP(I3387,LEGEND!B:B,LEGEND!H:H)&lt;&gt;"-",HYPERLINK(_xlfn.XLOOKUP(I3387,LEGEND!B:B,LEGEND!H:H),"link"),_xlfn.XLOOKUP(I3387,LEGEND!B:B,LEGEND!H:H))</f>
        <v>-</v>
      </c>
      <c r="U3387" s="73" t="str">
        <f>HYPERLINK(_xlfn.XLOOKUP(I3387,LEGEND!B:B,LEGEND!I:I))</f>
        <v>-</v>
      </c>
      <c r="V3387" s="51" t="s">
        <v>9662</v>
      </c>
      <c r="W3387" s="63" t="s">
        <v>71</v>
      </c>
      <c r="X3387" s="64">
        <v>55</v>
      </c>
      <c r="Y3387" s="64">
        <v>55</v>
      </c>
      <c r="Z3387" s="64">
        <v>65</v>
      </c>
      <c r="AA3387" s="84">
        <v>0.68</v>
      </c>
      <c r="AB3387" s="85">
        <v>1</v>
      </c>
      <c r="AC3387" s="85">
        <v>1</v>
      </c>
    </row>
    <row r="3388" spans="1:29" ht="15">
      <c r="A3388" s="1"/>
      <c r="B3388" s="6" t="s">
        <v>8777</v>
      </c>
      <c r="C3388" s="6" t="s">
        <v>8778</v>
      </c>
      <c r="D3388" s="6" t="s">
        <v>9082</v>
      </c>
      <c r="E3388" s="49" t="s">
        <v>9226</v>
      </c>
      <c r="F3388" s="6" t="s">
        <v>60</v>
      </c>
      <c r="G3388" s="6" t="s">
        <v>60</v>
      </c>
      <c r="H3388" s="6" t="s">
        <v>60</v>
      </c>
      <c r="I3388" s="60" t="s">
        <v>9595</v>
      </c>
      <c r="J3388" s="49" t="s">
        <v>9596</v>
      </c>
      <c r="K3388" s="6" t="s">
        <v>9597</v>
      </c>
      <c r="L3388" s="29">
        <f>IF($J$6="с учетом НДС",VLOOKUP(I3388,LEGEND!B:E,4,0)*(1-M3388),VLOOKUP(I3388,LEGEND!B:E,4,0)*(1-M3388)/1.2)</f>
        <v>1880</v>
      </c>
      <c r="M3388" s="57">
        <f>IF(AND(B3388&lt;&gt;"1_Электроинструмент",B3388&lt;&gt;"2_Садовая техника"),$J$5,IF($J$4&lt;=20%,$J$4,IFERROR(VLOOKUP(S3388,LEGEND!$L$2:$M$5,2,FALSE),$J$4)))</f>
        <v>0</v>
      </c>
      <c r="N3388" s="48" t="s">
        <v>60</v>
      </c>
      <c r="O3388" s="6" t="s">
        <v>42</v>
      </c>
      <c r="P3388" s="49" t="s">
        <v>66</v>
      </c>
      <c r="Q3388" s="49" t="s">
        <v>473</v>
      </c>
      <c r="R3388" s="6" t="s">
        <v>60</v>
      </c>
      <c r="S3388" s="49" t="s">
        <v>60</v>
      </c>
      <c r="T3388" s="73" t="str">
        <f>IF(_xlfn.XLOOKUP(I3388,LEGEND!B:B,LEGEND!H:H)&lt;&gt;"-",HYPERLINK(_xlfn.XLOOKUP(I3388,LEGEND!B:B,LEGEND!H:H),"link"),_xlfn.XLOOKUP(I3388,LEGEND!B:B,LEGEND!H:H))</f>
        <v>-</v>
      </c>
      <c r="U3388" s="73" t="str">
        <f>HYPERLINK(_xlfn.XLOOKUP(I3388,LEGEND!B:B,LEGEND!I:I))</f>
        <v>-</v>
      </c>
      <c r="V3388" s="51" t="s">
        <v>9598</v>
      </c>
      <c r="W3388" s="63" t="s">
        <v>71</v>
      </c>
      <c r="X3388" s="64">
        <v>58</v>
      </c>
      <c r="Y3388" s="64">
        <v>58</v>
      </c>
      <c r="Z3388" s="64">
        <v>90</v>
      </c>
      <c r="AA3388" s="84">
        <v>0.95</v>
      </c>
      <c r="AB3388" s="85">
        <v>1</v>
      </c>
      <c r="AC3388" s="85">
        <v>1</v>
      </c>
    </row>
    <row r="3389" spans="1:29" ht="15">
      <c r="A3389" s="1"/>
      <c r="B3389" s="6" t="s">
        <v>8777</v>
      </c>
      <c r="C3389" s="6" t="s">
        <v>8778</v>
      </c>
      <c r="D3389" s="6" t="s">
        <v>9082</v>
      </c>
      <c r="E3389" s="49" t="s">
        <v>9226</v>
      </c>
      <c r="F3389" s="6" t="s">
        <v>60</v>
      </c>
      <c r="G3389" s="6" t="s">
        <v>60</v>
      </c>
      <c r="H3389" s="6" t="s">
        <v>60</v>
      </c>
      <c r="I3389" s="60" t="s">
        <v>9655</v>
      </c>
      <c r="J3389" s="49" t="s">
        <v>9656</v>
      </c>
      <c r="K3389" s="6" t="s">
        <v>9657</v>
      </c>
      <c r="L3389" s="29">
        <f>IF($J$6="с учетом НДС",VLOOKUP(I3389,LEGEND!B:E,4,0)*(1-M3389),VLOOKUP(I3389,LEGEND!B:E,4,0)*(1-M3389)/1.2)</f>
        <v>1880</v>
      </c>
      <c r="M3389" s="57">
        <f>IF(AND(B3389&lt;&gt;"1_Электроинструмент",B3389&lt;&gt;"2_Садовая техника"),$J$5,IF($J$4&lt;=20%,$J$4,IFERROR(VLOOKUP(S3389,LEGEND!$L$2:$M$5,2,FALSE),$J$4)))</f>
        <v>0</v>
      </c>
      <c r="N3389" s="48" t="s">
        <v>60</v>
      </c>
      <c r="O3389" s="6" t="s">
        <v>42</v>
      </c>
      <c r="P3389" s="49" t="s">
        <v>66</v>
      </c>
      <c r="Q3389" s="49" t="s">
        <v>473</v>
      </c>
      <c r="R3389" s="6" t="s">
        <v>60</v>
      </c>
      <c r="S3389" s="49" t="s">
        <v>60</v>
      </c>
      <c r="T3389" s="73" t="str">
        <f>IF(_xlfn.XLOOKUP(I3389,LEGEND!B:B,LEGEND!H:H)&lt;&gt;"-",HYPERLINK(_xlfn.XLOOKUP(I3389,LEGEND!B:B,LEGEND!H:H),"link"),_xlfn.XLOOKUP(I3389,LEGEND!B:B,LEGEND!H:H))</f>
        <v>-</v>
      </c>
      <c r="U3389" s="73" t="str">
        <f>HYPERLINK(_xlfn.XLOOKUP(I3389,LEGEND!B:B,LEGEND!I:I))</f>
        <v>-</v>
      </c>
      <c r="V3389" s="51" t="s">
        <v>9658</v>
      </c>
      <c r="W3389" s="63" t="s">
        <v>71</v>
      </c>
      <c r="X3389" s="64">
        <v>54</v>
      </c>
      <c r="Y3389" s="64">
        <v>54</v>
      </c>
      <c r="Z3389" s="64">
        <v>62</v>
      </c>
      <c r="AA3389" s="84">
        <v>0.64</v>
      </c>
      <c r="AB3389" s="85">
        <v>1</v>
      </c>
      <c r="AC3389" s="85">
        <v>1</v>
      </c>
    </row>
    <row r="3390" spans="1:29" ht="15">
      <c r="A3390" s="1"/>
      <c r="B3390" s="6" t="s">
        <v>8777</v>
      </c>
      <c r="C3390" s="6" t="s">
        <v>8778</v>
      </c>
      <c r="D3390" s="6" t="s">
        <v>9082</v>
      </c>
      <c r="E3390" s="49" t="s">
        <v>9226</v>
      </c>
      <c r="F3390" s="6" t="s">
        <v>60</v>
      </c>
      <c r="G3390" s="6" t="s">
        <v>60</v>
      </c>
      <c r="H3390" s="6" t="s">
        <v>60</v>
      </c>
      <c r="I3390" s="60" t="s">
        <v>9591</v>
      </c>
      <c r="J3390" s="49" t="s">
        <v>9592</v>
      </c>
      <c r="K3390" s="6" t="s">
        <v>9593</v>
      </c>
      <c r="L3390" s="29">
        <f>IF($J$6="с учетом НДС",VLOOKUP(I3390,LEGEND!B:E,4,0)*(1-M3390),VLOOKUP(I3390,LEGEND!B:E,4,0)*(1-M3390)/1.2)</f>
        <v>1890</v>
      </c>
      <c r="M3390" s="57">
        <f>IF(AND(B3390&lt;&gt;"1_Электроинструмент",B3390&lt;&gt;"2_Садовая техника"),$J$5,IF($J$4&lt;=20%,$J$4,IFERROR(VLOOKUP(S3390,LEGEND!$L$2:$M$5,2,FALSE),$J$4)))</f>
        <v>0</v>
      </c>
      <c r="N3390" s="48" t="s">
        <v>60</v>
      </c>
      <c r="O3390" s="6" t="s">
        <v>42</v>
      </c>
      <c r="P3390" s="49" t="s">
        <v>66</v>
      </c>
      <c r="Q3390" s="49" t="s">
        <v>473</v>
      </c>
      <c r="R3390" s="6" t="s">
        <v>60</v>
      </c>
      <c r="S3390" s="49" t="s">
        <v>60</v>
      </c>
      <c r="T3390" s="73" t="str">
        <f>IF(_xlfn.XLOOKUP(I3390,LEGEND!B:B,LEGEND!H:H)&lt;&gt;"-",HYPERLINK(_xlfn.XLOOKUP(I3390,LEGEND!B:B,LEGEND!H:H),"link"),_xlfn.XLOOKUP(I3390,LEGEND!B:B,LEGEND!H:H))</f>
        <v>-</v>
      </c>
      <c r="U3390" s="73" t="str">
        <f>HYPERLINK(_xlfn.XLOOKUP(I3390,LEGEND!B:B,LEGEND!I:I))</f>
        <v>-</v>
      </c>
      <c r="V3390" s="51" t="s">
        <v>9594</v>
      </c>
      <c r="W3390" s="63" t="s">
        <v>71</v>
      </c>
      <c r="X3390" s="64">
        <v>55</v>
      </c>
      <c r="Y3390" s="64">
        <v>55</v>
      </c>
      <c r="Z3390" s="64">
        <v>90</v>
      </c>
      <c r="AA3390" s="84">
        <v>0.93</v>
      </c>
      <c r="AB3390" s="85">
        <v>1</v>
      </c>
      <c r="AC3390" s="85">
        <v>1</v>
      </c>
    </row>
    <row r="3391" spans="1:29" ht="15">
      <c r="A3391" s="1"/>
      <c r="B3391" s="6" t="s">
        <v>8777</v>
      </c>
      <c r="C3391" s="6" t="s">
        <v>8778</v>
      </c>
      <c r="D3391" s="6" t="s">
        <v>9082</v>
      </c>
      <c r="E3391" s="49" t="s">
        <v>9226</v>
      </c>
      <c r="F3391" s="6" t="s">
        <v>60</v>
      </c>
      <c r="G3391" s="6" t="s">
        <v>60</v>
      </c>
      <c r="H3391" s="6" t="s">
        <v>60</v>
      </c>
      <c r="I3391" s="60" t="s">
        <v>9663</v>
      </c>
      <c r="J3391" s="49" t="s">
        <v>9664</v>
      </c>
      <c r="K3391" s="6" t="s">
        <v>9665</v>
      </c>
      <c r="L3391" s="29">
        <f>IF($J$6="с учетом НДС",VLOOKUP(I3391,LEGEND!B:E,4,0)*(1-M3391),VLOOKUP(I3391,LEGEND!B:E,4,0)*(1-M3391)/1.2)</f>
        <v>1900</v>
      </c>
      <c r="M3391" s="57">
        <f>IF(AND(B3391&lt;&gt;"1_Электроинструмент",B3391&lt;&gt;"2_Садовая техника"),$J$5,IF($J$4&lt;=20%,$J$4,IFERROR(VLOOKUP(S3391,LEGEND!$L$2:$M$5,2,FALSE),$J$4)))</f>
        <v>0</v>
      </c>
      <c r="N3391" s="48" t="s">
        <v>60</v>
      </c>
      <c r="O3391" s="6" t="s">
        <v>42</v>
      </c>
      <c r="P3391" s="49" t="s">
        <v>66</v>
      </c>
      <c r="Q3391" s="49" t="s">
        <v>473</v>
      </c>
      <c r="R3391" s="6" t="s">
        <v>60</v>
      </c>
      <c r="S3391" s="49" t="s">
        <v>60</v>
      </c>
      <c r="T3391" s="73" t="str">
        <f>IF(_xlfn.XLOOKUP(I3391,LEGEND!B:B,LEGEND!H:H)&lt;&gt;"-",HYPERLINK(_xlfn.XLOOKUP(I3391,LEGEND!B:B,LEGEND!H:H),"link"),_xlfn.XLOOKUP(I3391,LEGEND!B:B,LEGEND!H:H))</f>
        <v>-</v>
      </c>
      <c r="U3391" s="73" t="str">
        <f>HYPERLINK(_xlfn.XLOOKUP(I3391,LEGEND!B:B,LEGEND!I:I))</f>
        <v>-</v>
      </c>
      <c r="V3391" s="51" t="s">
        <v>9666</v>
      </c>
      <c r="W3391" s="63" t="s">
        <v>71</v>
      </c>
      <c r="X3391" s="64">
        <v>58</v>
      </c>
      <c r="Y3391" s="64">
        <v>58</v>
      </c>
      <c r="Z3391" s="64">
        <v>65</v>
      </c>
      <c r="AA3391" s="84">
        <v>0.72</v>
      </c>
      <c r="AB3391" s="85">
        <v>1</v>
      </c>
      <c r="AC3391" s="85">
        <v>1</v>
      </c>
    </row>
    <row r="3392" spans="1:29" ht="15">
      <c r="A3392" s="1"/>
      <c r="B3392" s="6" t="s">
        <v>8777</v>
      </c>
      <c r="C3392" s="6" t="s">
        <v>8778</v>
      </c>
      <c r="D3392" s="6" t="s">
        <v>9082</v>
      </c>
      <c r="E3392" s="49" t="s">
        <v>9226</v>
      </c>
      <c r="F3392" s="6" t="s">
        <v>60</v>
      </c>
      <c r="G3392" s="6" t="s">
        <v>60</v>
      </c>
      <c r="H3392" s="6" t="s">
        <v>60</v>
      </c>
      <c r="I3392" s="60" t="s">
        <v>9511</v>
      </c>
      <c r="J3392" s="49" t="s">
        <v>9512</v>
      </c>
      <c r="K3392" s="6" t="s">
        <v>9513</v>
      </c>
      <c r="L3392" s="29">
        <f>IF($J$6="с учетом НДС",VLOOKUP(I3392,LEGEND!B:E,4,0)*(1-M3392),VLOOKUP(I3392,LEGEND!B:E,4,0)*(1-M3392)/1.2)</f>
        <v>1920</v>
      </c>
      <c r="M3392" s="57">
        <f>IF(AND(B3392&lt;&gt;"1_Электроинструмент",B3392&lt;&gt;"2_Садовая техника"),$J$5,IF($J$4&lt;=20%,$J$4,IFERROR(VLOOKUP(S3392,LEGEND!$L$2:$M$5,2,FALSE),$J$4)))</f>
        <v>0</v>
      </c>
      <c r="N3392" s="48" t="s">
        <v>60</v>
      </c>
      <c r="O3392" s="6" t="s">
        <v>42</v>
      </c>
      <c r="P3392" s="49" t="s">
        <v>66</v>
      </c>
      <c r="Q3392" s="49" t="s">
        <v>473</v>
      </c>
      <c r="R3392" s="6" t="s">
        <v>60</v>
      </c>
      <c r="S3392" s="49" t="s">
        <v>60</v>
      </c>
      <c r="T3392" s="73" t="str">
        <f>IF(_xlfn.XLOOKUP(I3392,LEGEND!B:B,LEGEND!H:H)&lt;&gt;"-",HYPERLINK(_xlfn.XLOOKUP(I3392,LEGEND!B:B,LEGEND!H:H),"link"),_xlfn.XLOOKUP(I3392,LEGEND!B:B,LEGEND!H:H))</f>
        <v>-</v>
      </c>
      <c r="U3392" s="73" t="str">
        <f>HYPERLINK(_xlfn.XLOOKUP(I3392,LEGEND!B:B,LEGEND!I:I))</f>
        <v>-</v>
      </c>
      <c r="V3392" s="51" t="s">
        <v>9514</v>
      </c>
      <c r="W3392" s="63" t="s">
        <v>71</v>
      </c>
      <c r="X3392" s="64">
        <v>67</v>
      </c>
      <c r="Y3392" s="64">
        <v>67</v>
      </c>
      <c r="Z3392" s="64">
        <v>62</v>
      </c>
      <c r="AA3392" s="84">
        <v>1.01</v>
      </c>
      <c r="AB3392" s="85">
        <v>1</v>
      </c>
      <c r="AC3392" s="85">
        <v>1</v>
      </c>
    </row>
    <row r="3393" spans="1:29" ht="25.5">
      <c r="A3393" s="1"/>
      <c r="B3393" s="6" t="s">
        <v>8777</v>
      </c>
      <c r="C3393" s="6" t="s">
        <v>8778</v>
      </c>
      <c r="D3393" s="6" t="s">
        <v>9082</v>
      </c>
      <c r="E3393" s="49" t="s">
        <v>9226</v>
      </c>
      <c r="F3393" s="6" t="s">
        <v>60</v>
      </c>
      <c r="G3393" s="6" t="s">
        <v>60</v>
      </c>
      <c r="H3393" s="6" t="s">
        <v>60</v>
      </c>
      <c r="I3393" s="60" t="s">
        <v>9667</v>
      </c>
      <c r="J3393" s="49" t="s">
        <v>9668</v>
      </c>
      <c r="K3393" s="6" t="s">
        <v>9669</v>
      </c>
      <c r="L3393" s="29">
        <f>IF($J$6="с учетом НДС",VLOOKUP(I3393,LEGEND!B:E,4,0)*(1-M3393),VLOOKUP(I3393,LEGEND!B:E,4,0)*(1-M3393)/1.2)</f>
        <v>2020</v>
      </c>
      <c r="M3393" s="57">
        <f>IF(AND(B3393&lt;&gt;"1_Электроинструмент",B3393&lt;&gt;"2_Садовая техника"),$J$5,IF($J$4&lt;=20%,$J$4,IFERROR(VLOOKUP(S3393,LEGEND!$L$2:$M$5,2,FALSE),$J$4)))</f>
        <v>0</v>
      </c>
      <c r="N3393" s="48" t="s">
        <v>60</v>
      </c>
      <c r="O3393" s="6" t="s">
        <v>42</v>
      </c>
      <c r="P3393" s="49" t="s">
        <v>66</v>
      </c>
      <c r="Q3393" s="49" t="s">
        <v>473</v>
      </c>
      <c r="R3393" s="6" t="s">
        <v>60</v>
      </c>
      <c r="S3393" s="49" t="s">
        <v>60</v>
      </c>
      <c r="T3393" s="73" t="str">
        <f>IF(_xlfn.XLOOKUP(I3393,LEGEND!B:B,LEGEND!H:H)&lt;&gt;"-",HYPERLINK(_xlfn.XLOOKUP(I3393,LEGEND!B:B,LEGEND!H:H),"link"),_xlfn.XLOOKUP(I3393,LEGEND!B:B,LEGEND!H:H))</f>
        <v>-</v>
      </c>
      <c r="U3393" s="73" t="str">
        <f>HYPERLINK(_xlfn.XLOOKUP(I3393,LEGEND!B:B,LEGEND!I:I))</f>
        <v>-</v>
      </c>
      <c r="V3393" s="51" t="s">
        <v>9670</v>
      </c>
      <c r="W3393" s="63" t="s">
        <v>71</v>
      </c>
      <c r="X3393" s="64">
        <v>61</v>
      </c>
      <c r="Y3393" s="64">
        <v>61</v>
      </c>
      <c r="Z3393" s="64">
        <v>70</v>
      </c>
      <c r="AA3393" s="84">
        <v>0.93</v>
      </c>
      <c r="AB3393" s="85">
        <v>1</v>
      </c>
      <c r="AC3393" s="85">
        <v>1</v>
      </c>
    </row>
    <row r="3394" spans="1:29" ht="25.5">
      <c r="A3394" s="1"/>
      <c r="B3394" s="6" t="s">
        <v>8777</v>
      </c>
      <c r="C3394" s="6" t="s">
        <v>8778</v>
      </c>
      <c r="D3394" s="6" t="s">
        <v>9082</v>
      </c>
      <c r="E3394" s="49" t="s">
        <v>9226</v>
      </c>
      <c r="F3394" s="6" t="s">
        <v>60</v>
      </c>
      <c r="G3394" s="6" t="s">
        <v>60</v>
      </c>
      <c r="H3394" s="6" t="s">
        <v>60</v>
      </c>
      <c r="I3394" s="60" t="s">
        <v>9759</v>
      </c>
      <c r="J3394" s="49" t="s">
        <v>9760</v>
      </c>
      <c r="K3394" s="6" t="s">
        <v>9761</v>
      </c>
      <c r="L3394" s="29">
        <f>IF($J$6="с учетом НДС",VLOOKUP(I3394,LEGEND!B:E,4,0)*(1-M3394),VLOOKUP(I3394,LEGEND!B:E,4,0)*(1-M3394)/1.2)</f>
        <v>2070</v>
      </c>
      <c r="M3394" s="57">
        <f>IF(AND(B3394&lt;&gt;"1_Электроинструмент",B3394&lt;&gt;"2_Садовая техника"),$J$5,IF($J$4&lt;=20%,$J$4,IFERROR(VLOOKUP(S3394,LEGEND!$L$2:$M$5,2,FALSE),$J$4)))</f>
        <v>0</v>
      </c>
      <c r="N3394" s="48" t="s">
        <v>60</v>
      </c>
      <c r="O3394" s="6" t="s">
        <v>42</v>
      </c>
      <c r="P3394" s="49" t="s">
        <v>66</v>
      </c>
      <c r="Q3394" s="49" t="s">
        <v>473</v>
      </c>
      <c r="R3394" s="6" t="s">
        <v>60</v>
      </c>
      <c r="S3394" s="49" t="s">
        <v>60</v>
      </c>
      <c r="T3394" s="73" t="str">
        <f>IF(_xlfn.XLOOKUP(I3394,LEGEND!B:B,LEGEND!H:H)&lt;&gt;"-",HYPERLINK(_xlfn.XLOOKUP(I3394,LEGEND!B:B,LEGEND!H:H),"link"),_xlfn.XLOOKUP(I3394,LEGEND!B:B,LEGEND!H:H))</f>
        <v>-</v>
      </c>
      <c r="U3394" s="73" t="str">
        <f>HYPERLINK(_xlfn.XLOOKUP(I3394,LEGEND!B:B,LEGEND!I:I))</f>
        <v>-</v>
      </c>
      <c r="V3394" s="51" t="s">
        <v>9762</v>
      </c>
      <c r="W3394" s="63" t="s">
        <v>71</v>
      </c>
      <c r="X3394" s="64">
        <v>51</v>
      </c>
      <c r="Y3394" s="64">
        <v>51</v>
      </c>
      <c r="Z3394" s="64">
        <v>66</v>
      </c>
      <c r="AA3394" s="84">
        <v>0.57999999999999996</v>
      </c>
      <c r="AB3394" s="85">
        <v>1</v>
      </c>
      <c r="AC3394" s="85">
        <v>1</v>
      </c>
    </row>
    <row r="3395" spans="1:29" ht="15">
      <c r="A3395" s="1"/>
      <c r="B3395" s="6" t="s">
        <v>8777</v>
      </c>
      <c r="C3395" s="6" t="s">
        <v>8778</v>
      </c>
      <c r="D3395" s="6" t="s">
        <v>9082</v>
      </c>
      <c r="E3395" s="49" t="s">
        <v>9226</v>
      </c>
      <c r="F3395" s="6" t="s">
        <v>60</v>
      </c>
      <c r="G3395" s="6" t="s">
        <v>60</v>
      </c>
      <c r="H3395" s="6" t="s">
        <v>60</v>
      </c>
      <c r="I3395" s="60" t="s">
        <v>9419</v>
      </c>
      <c r="J3395" s="49" t="s">
        <v>9420</v>
      </c>
      <c r="K3395" s="6" t="s">
        <v>9421</v>
      </c>
      <c r="L3395" s="29">
        <f>IF($J$6="с учетом НДС",VLOOKUP(I3395,LEGEND!B:E,4,0)*(1-M3395),VLOOKUP(I3395,LEGEND!B:E,4,0)*(1-M3395)/1.2)</f>
        <v>2130</v>
      </c>
      <c r="M3395" s="57">
        <f>IF(AND(B3395&lt;&gt;"1_Электроинструмент",B3395&lt;&gt;"2_Садовая техника"),$J$5,IF($J$4&lt;=20%,$J$4,IFERROR(VLOOKUP(S3395,LEGEND!$L$2:$M$5,2,FALSE),$J$4)))</f>
        <v>0</v>
      </c>
      <c r="N3395" s="48" t="s">
        <v>60</v>
      </c>
      <c r="O3395" s="6" t="s">
        <v>42</v>
      </c>
      <c r="P3395" s="49" t="s">
        <v>66</v>
      </c>
      <c r="Q3395" s="49" t="s">
        <v>473</v>
      </c>
      <c r="R3395" s="6" t="s">
        <v>60</v>
      </c>
      <c r="S3395" s="49" t="s">
        <v>60</v>
      </c>
      <c r="T3395" s="73" t="str">
        <f>IF(_xlfn.XLOOKUP(I3395,LEGEND!B:B,LEGEND!H:H)&lt;&gt;"-",HYPERLINK(_xlfn.XLOOKUP(I3395,LEGEND!B:B,LEGEND!H:H),"link"),_xlfn.XLOOKUP(I3395,LEGEND!B:B,LEGEND!H:H))</f>
        <v>-</v>
      </c>
      <c r="U3395" s="73" t="str">
        <f>HYPERLINK(_xlfn.XLOOKUP(I3395,LEGEND!B:B,LEGEND!I:I))</f>
        <v>-</v>
      </c>
      <c r="V3395" s="51" t="s">
        <v>9422</v>
      </c>
      <c r="W3395" s="63" t="s">
        <v>71</v>
      </c>
      <c r="X3395" s="64">
        <v>50</v>
      </c>
      <c r="Y3395" s="64">
        <v>45</v>
      </c>
      <c r="Z3395" s="64">
        <v>135</v>
      </c>
      <c r="AA3395" s="84">
        <v>0.25</v>
      </c>
      <c r="AB3395" s="85">
        <v>1</v>
      </c>
      <c r="AC3395" s="85">
        <v>1</v>
      </c>
    </row>
    <row r="3396" spans="1:29" ht="15">
      <c r="A3396" s="1"/>
      <c r="B3396" s="6" t="s">
        <v>8777</v>
      </c>
      <c r="C3396" s="6" t="s">
        <v>8778</v>
      </c>
      <c r="D3396" s="6" t="s">
        <v>9082</v>
      </c>
      <c r="E3396" s="49" t="s">
        <v>9226</v>
      </c>
      <c r="F3396" s="6" t="s">
        <v>60</v>
      </c>
      <c r="G3396" s="6" t="s">
        <v>60</v>
      </c>
      <c r="H3396" s="6" t="s">
        <v>60</v>
      </c>
      <c r="I3396" s="60" t="s">
        <v>9423</v>
      </c>
      <c r="J3396" s="49" t="s">
        <v>9424</v>
      </c>
      <c r="K3396" s="6" t="s">
        <v>9425</v>
      </c>
      <c r="L3396" s="29">
        <f>IF($J$6="с учетом НДС",VLOOKUP(I3396,LEGEND!B:E,4,0)*(1-M3396),VLOOKUP(I3396,LEGEND!B:E,4,0)*(1-M3396)/1.2)</f>
        <v>2130</v>
      </c>
      <c r="M3396" s="57">
        <f>IF(AND(B3396&lt;&gt;"1_Электроинструмент",B3396&lt;&gt;"2_Садовая техника"),$J$5,IF($J$4&lt;=20%,$J$4,IFERROR(VLOOKUP(S3396,LEGEND!$L$2:$M$5,2,FALSE),$J$4)))</f>
        <v>0</v>
      </c>
      <c r="N3396" s="48" t="s">
        <v>60</v>
      </c>
      <c r="O3396" s="6" t="s">
        <v>42</v>
      </c>
      <c r="P3396" s="49" t="s">
        <v>66</v>
      </c>
      <c r="Q3396" s="49" t="s">
        <v>473</v>
      </c>
      <c r="R3396" s="6" t="s">
        <v>60</v>
      </c>
      <c r="S3396" s="49" t="s">
        <v>60</v>
      </c>
      <c r="T3396" s="73" t="str">
        <f>IF(_xlfn.XLOOKUP(I3396,LEGEND!B:B,LEGEND!H:H)&lt;&gt;"-",HYPERLINK(_xlfn.XLOOKUP(I3396,LEGEND!B:B,LEGEND!H:H),"link"),_xlfn.XLOOKUP(I3396,LEGEND!B:B,LEGEND!H:H))</f>
        <v>-</v>
      </c>
      <c r="U3396" s="73" t="str">
        <f>HYPERLINK(_xlfn.XLOOKUP(I3396,LEGEND!B:B,LEGEND!I:I))</f>
        <v>-</v>
      </c>
      <c r="V3396" s="51" t="s">
        <v>9426</v>
      </c>
      <c r="W3396" s="63" t="s">
        <v>71</v>
      </c>
      <c r="X3396" s="64">
        <v>50</v>
      </c>
      <c r="Y3396" s="64">
        <v>45</v>
      </c>
      <c r="Z3396" s="64">
        <v>135</v>
      </c>
      <c r="AA3396" s="84">
        <v>0.25</v>
      </c>
      <c r="AB3396" s="85">
        <v>1</v>
      </c>
      <c r="AC3396" s="85">
        <v>1</v>
      </c>
    </row>
    <row r="3397" spans="1:29" ht="15">
      <c r="A3397" s="1"/>
      <c r="B3397" s="6" t="s">
        <v>8777</v>
      </c>
      <c r="C3397" s="6" t="s">
        <v>8778</v>
      </c>
      <c r="D3397" s="6" t="s">
        <v>9082</v>
      </c>
      <c r="E3397" s="49" t="s">
        <v>9226</v>
      </c>
      <c r="F3397" s="6" t="s">
        <v>60</v>
      </c>
      <c r="G3397" s="6" t="s">
        <v>60</v>
      </c>
      <c r="H3397" s="6" t="s">
        <v>60</v>
      </c>
      <c r="I3397" s="60" t="s">
        <v>9515</v>
      </c>
      <c r="J3397" s="49" t="s">
        <v>9516</v>
      </c>
      <c r="K3397" s="6" t="s">
        <v>9517</v>
      </c>
      <c r="L3397" s="29">
        <f>IF($J$6="с учетом НДС",VLOOKUP(I3397,LEGEND!B:E,4,0)*(1-M3397),VLOOKUP(I3397,LEGEND!B:E,4,0)*(1-M3397)/1.2)</f>
        <v>2130</v>
      </c>
      <c r="M3397" s="57">
        <f>IF(AND(B3397&lt;&gt;"1_Электроинструмент",B3397&lt;&gt;"2_Садовая техника"),$J$5,IF($J$4&lt;=20%,$J$4,IFERROR(VLOOKUP(S3397,LEGEND!$L$2:$M$5,2,FALSE),$J$4)))</f>
        <v>0</v>
      </c>
      <c r="N3397" s="48" t="s">
        <v>60</v>
      </c>
      <c r="O3397" s="6" t="s">
        <v>42</v>
      </c>
      <c r="P3397" s="49" t="s">
        <v>66</v>
      </c>
      <c r="Q3397" s="49" t="s">
        <v>473</v>
      </c>
      <c r="R3397" s="6" t="s">
        <v>60</v>
      </c>
      <c r="S3397" s="49" t="s">
        <v>60</v>
      </c>
      <c r="T3397" s="73" t="str">
        <f>IF(_xlfn.XLOOKUP(I3397,LEGEND!B:B,LEGEND!H:H)&lt;&gt;"-",HYPERLINK(_xlfn.XLOOKUP(I3397,LEGEND!B:B,LEGEND!H:H),"link"),_xlfn.XLOOKUP(I3397,LEGEND!B:B,LEGEND!H:H))</f>
        <v>-</v>
      </c>
      <c r="U3397" s="73" t="str">
        <f>HYPERLINK(_xlfn.XLOOKUP(I3397,LEGEND!B:B,LEGEND!I:I))</f>
        <v>-</v>
      </c>
      <c r="V3397" s="51" t="s">
        <v>9518</v>
      </c>
      <c r="W3397" s="63" t="s">
        <v>71</v>
      </c>
      <c r="X3397" s="64">
        <v>72</v>
      </c>
      <c r="Y3397" s="64">
        <v>72</v>
      </c>
      <c r="Z3397" s="64">
        <v>65</v>
      </c>
      <c r="AA3397" s="84">
        <v>1.26</v>
      </c>
      <c r="AB3397" s="85">
        <v>1</v>
      </c>
      <c r="AC3397" s="85">
        <v>1</v>
      </c>
    </row>
    <row r="3398" spans="1:29" ht="15">
      <c r="A3398" s="1"/>
      <c r="B3398" s="6" t="s">
        <v>8777</v>
      </c>
      <c r="C3398" s="6" t="s">
        <v>8778</v>
      </c>
      <c r="D3398" s="6" t="s">
        <v>9082</v>
      </c>
      <c r="E3398" s="49" t="s">
        <v>9226</v>
      </c>
      <c r="F3398" s="6" t="s">
        <v>60</v>
      </c>
      <c r="G3398" s="6" t="s">
        <v>60</v>
      </c>
      <c r="H3398" s="6" t="s">
        <v>60</v>
      </c>
      <c r="I3398" s="60" t="s">
        <v>9671</v>
      </c>
      <c r="J3398" s="49" t="s">
        <v>9672</v>
      </c>
      <c r="K3398" s="6" t="s">
        <v>9673</v>
      </c>
      <c r="L3398" s="29">
        <f>IF($J$6="с учетом НДС",VLOOKUP(I3398,LEGEND!B:E,4,0)*(1-M3398),VLOOKUP(I3398,LEGEND!B:E,4,0)*(1-M3398)/1.2)</f>
        <v>2130</v>
      </c>
      <c r="M3398" s="57">
        <f>IF(AND(B3398&lt;&gt;"1_Электроинструмент",B3398&lt;&gt;"2_Садовая техника"),$J$5,IF($J$4&lt;=20%,$J$4,IFERROR(VLOOKUP(S3398,LEGEND!$L$2:$M$5,2,FALSE),$J$4)))</f>
        <v>0</v>
      </c>
      <c r="N3398" s="48" t="s">
        <v>60</v>
      </c>
      <c r="O3398" s="6" t="s">
        <v>42</v>
      </c>
      <c r="P3398" s="49" t="s">
        <v>66</v>
      </c>
      <c r="Q3398" s="49" t="s">
        <v>473</v>
      </c>
      <c r="R3398" s="6" t="s">
        <v>60</v>
      </c>
      <c r="S3398" s="49" t="s">
        <v>60</v>
      </c>
      <c r="T3398" s="73" t="str">
        <f>IF(_xlfn.XLOOKUP(I3398,LEGEND!B:B,LEGEND!H:H)&lt;&gt;"-",HYPERLINK(_xlfn.XLOOKUP(I3398,LEGEND!B:B,LEGEND!H:H),"link"),_xlfn.XLOOKUP(I3398,LEGEND!B:B,LEGEND!H:H))</f>
        <v>-</v>
      </c>
      <c r="U3398" s="73" t="str">
        <f>HYPERLINK(_xlfn.XLOOKUP(I3398,LEGEND!B:B,LEGEND!I:I))</f>
        <v>-</v>
      </c>
      <c r="V3398" s="51" t="s">
        <v>9674</v>
      </c>
      <c r="W3398" s="63" t="s">
        <v>71</v>
      </c>
      <c r="X3398" s="64">
        <v>64</v>
      </c>
      <c r="Y3398" s="64">
        <v>64</v>
      </c>
      <c r="Z3398" s="64">
        <v>70</v>
      </c>
      <c r="AA3398" s="84">
        <v>0.94</v>
      </c>
      <c r="AB3398" s="85">
        <v>1</v>
      </c>
      <c r="AC3398" s="85">
        <v>1</v>
      </c>
    </row>
    <row r="3399" spans="1:29" ht="25.5">
      <c r="A3399" s="1"/>
      <c r="B3399" s="6" t="s">
        <v>8777</v>
      </c>
      <c r="C3399" s="6" t="s">
        <v>8778</v>
      </c>
      <c r="D3399" s="6" t="s">
        <v>9082</v>
      </c>
      <c r="E3399" s="49" t="s">
        <v>9226</v>
      </c>
      <c r="F3399" s="6" t="s">
        <v>60</v>
      </c>
      <c r="G3399" s="6" t="s">
        <v>60</v>
      </c>
      <c r="H3399" s="6" t="s">
        <v>60</v>
      </c>
      <c r="I3399" s="60" t="s">
        <v>9607</v>
      </c>
      <c r="J3399" s="49" t="s">
        <v>9608</v>
      </c>
      <c r="K3399" s="6" t="s">
        <v>9609</v>
      </c>
      <c r="L3399" s="29">
        <f>IF($J$6="с учетом НДС",VLOOKUP(I3399,LEGEND!B:E,4,0)*(1-M3399),VLOOKUP(I3399,LEGEND!B:E,4,0)*(1-M3399)/1.2)</f>
        <v>2160</v>
      </c>
      <c r="M3399" s="57">
        <f>IF(AND(B3399&lt;&gt;"1_Электроинструмент",B3399&lt;&gt;"2_Садовая техника"),$J$5,IF($J$4&lt;=20%,$J$4,IFERROR(VLOOKUP(S3399,LEGEND!$L$2:$M$5,2,FALSE),$J$4)))</f>
        <v>0</v>
      </c>
      <c r="N3399" s="48" t="s">
        <v>60</v>
      </c>
      <c r="O3399" s="6" t="s">
        <v>42</v>
      </c>
      <c r="P3399" s="49" t="s">
        <v>66</v>
      </c>
      <c r="Q3399" s="49" t="s">
        <v>473</v>
      </c>
      <c r="R3399" s="6" t="s">
        <v>60</v>
      </c>
      <c r="S3399" s="49" t="s">
        <v>60</v>
      </c>
      <c r="T3399" s="73" t="str">
        <f>IF(_xlfn.XLOOKUP(I3399,LEGEND!B:B,LEGEND!H:H)&lt;&gt;"-",HYPERLINK(_xlfn.XLOOKUP(I3399,LEGEND!B:B,LEGEND!H:H),"link"),_xlfn.XLOOKUP(I3399,LEGEND!B:B,LEGEND!H:H))</f>
        <v>-</v>
      </c>
      <c r="U3399" s="73" t="str">
        <f>HYPERLINK(_xlfn.XLOOKUP(I3399,LEGEND!B:B,LEGEND!I:I))</f>
        <v>-</v>
      </c>
      <c r="V3399" s="51" t="s">
        <v>9610</v>
      </c>
      <c r="W3399" s="63" t="s">
        <v>71</v>
      </c>
      <c r="X3399" s="64">
        <v>60</v>
      </c>
      <c r="Y3399" s="64">
        <v>60</v>
      </c>
      <c r="Z3399" s="64">
        <v>90</v>
      </c>
      <c r="AA3399" s="84">
        <v>0.98</v>
      </c>
      <c r="AB3399" s="85">
        <v>1</v>
      </c>
      <c r="AC3399" s="85">
        <v>1</v>
      </c>
    </row>
    <row r="3400" spans="1:29" ht="15">
      <c r="A3400" s="1"/>
      <c r="B3400" s="6" t="s">
        <v>8777</v>
      </c>
      <c r="C3400" s="6" t="s">
        <v>8778</v>
      </c>
      <c r="D3400" s="6" t="s">
        <v>9082</v>
      </c>
      <c r="E3400" s="49" t="s">
        <v>9226</v>
      </c>
      <c r="F3400" s="6" t="s">
        <v>60</v>
      </c>
      <c r="G3400" s="6" t="s">
        <v>60</v>
      </c>
      <c r="H3400" s="6" t="s">
        <v>60</v>
      </c>
      <c r="I3400" s="60" t="s">
        <v>9599</v>
      </c>
      <c r="J3400" s="49" t="s">
        <v>9600</v>
      </c>
      <c r="K3400" s="6" t="s">
        <v>9601</v>
      </c>
      <c r="L3400" s="29">
        <f>IF($J$6="с учетом НДС",VLOOKUP(I3400,LEGEND!B:E,4,0)*(1-M3400),VLOOKUP(I3400,LEGEND!B:E,4,0)*(1-M3400)/1.2)</f>
        <v>2160</v>
      </c>
      <c r="M3400" s="57">
        <f>IF(AND(B3400&lt;&gt;"1_Электроинструмент",B3400&lt;&gt;"2_Садовая техника"),$J$5,IF($J$4&lt;=20%,$J$4,IFERROR(VLOOKUP(S3400,LEGEND!$L$2:$M$5,2,FALSE),$J$4)))</f>
        <v>0</v>
      </c>
      <c r="N3400" s="48" t="s">
        <v>60</v>
      </c>
      <c r="O3400" s="6" t="s">
        <v>42</v>
      </c>
      <c r="P3400" s="49" t="s">
        <v>66</v>
      </c>
      <c r="Q3400" s="49" t="s">
        <v>473</v>
      </c>
      <c r="R3400" s="6" t="s">
        <v>60</v>
      </c>
      <c r="S3400" s="49" t="s">
        <v>60</v>
      </c>
      <c r="T3400" s="73" t="str">
        <f>IF(_xlfn.XLOOKUP(I3400,LEGEND!B:B,LEGEND!H:H)&lt;&gt;"-",HYPERLINK(_xlfn.XLOOKUP(I3400,LEGEND!B:B,LEGEND!H:H),"link"),_xlfn.XLOOKUP(I3400,LEGEND!B:B,LEGEND!H:H))</f>
        <v>-</v>
      </c>
      <c r="U3400" s="73" t="str">
        <f>HYPERLINK(_xlfn.XLOOKUP(I3400,LEGEND!B:B,LEGEND!I:I))</f>
        <v>-</v>
      </c>
      <c r="V3400" s="51" t="s">
        <v>9602</v>
      </c>
      <c r="W3400" s="63" t="s">
        <v>71</v>
      </c>
      <c r="X3400" s="64">
        <v>58</v>
      </c>
      <c r="Y3400" s="64">
        <v>58</v>
      </c>
      <c r="Z3400" s="64">
        <v>90</v>
      </c>
      <c r="AA3400" s="84">
        <v>0.96</v>
      </c>
      <c r="AB3400" s="85">
        <v>1</v>
      </c>
      <c r="AC3400" s="85">
        <v>1</v>
      </c>
    </row>
    <row r="3401" spans="1:29" ht="15">
      <c r="A3401" s="1"/>
      <c r="B3401" s="6" t="s">
        <v>8777</v>
      </c>
      <c r="C3401" s="6" t="s">
        <v>8778</v>
      </c>
      <c r="D3401" s="6" t="s">
        <v>9082</v>
      </c>
      <c r="E3401" s="49" t="s">
        <v>9226</v>
      </c>
      <c r="F3401" s="6" t="s">
        <v>60</v>
      </c>
      <c r="G3401" s="6" t="s">
        <v>60</v>
      </c>
      <c r="H3401" s="6" t="s">
        <v>60</v>
      </c>
      <c r="I3401" s="60" t="s">
        <v>9603</v>
      </c>
      <c r="J3401" s="49" t="s">
        <v>9604</v>
      </c>
      <c r="K3401" s="6" t="s">
        <v>9605</v>
      </c>
      <c r="L3401" s="29">
        <f>IF($J$6="с учетом НДС",VLOOKUP(I3401,LEGEND!B:E,4,0)*(1-M3401),VLOOKUP(I3401,LEGEND!B:E,4,0)*(1-M3401)/1.2)</f>
        <v>2190</v>
      </c>
      <c r="M3401" s="57">
        <f>IF(AND(B3401&lt;&gt;"1_Электроинструмент",B3401&lt;&gt;"2_Садовая техника"),$J$5,IF($J$4&lt;=20%,$J$4,IFERROR(VLOOKUP(S3401,LEGEND!$L$2:$M$5,2,FALSE),$J$4)))</f>
        <v>0</v>
      </c>
      <c r="N3401" s="48" t="s">
        <v>60</v>
      </c>
      <c r="O3401" s="6" t="s">
        <v>42</v>
      </c>
      <c r="P3401" s="49" t="s">
        <v>66</v>
      </c>
      <c r="Q3401" s="49" t="s">
        <v>473</v>
      </c>
      <c r="R3401" s="6" t="s">
        <v>60</v>
      </c>
      <c r="S3401" s="49" t="s">
        <v>60</v>
      </c>
      <c r="T3401" s="73" t="str">
        <f>IF(_xlfn.XLOOKUP(I3401,LEGEND!B:B,LEGEND!H:H)&lt;&gt;"-",HYPERLINK(_xlfn.XLOOKUP(I3401,LEGEND!B:B,LEGEND!H:H),"link"),_xlfn.XLOOKUP(I3401,LEGEND!B:B,LEGEND!H:H))</f>
        <v>-</v>
      </c>
      <c r="U3401" s="73" t="str">
        <f>HYPERLINK(_xlfn.XLOOKUP(I3401,LEGEND!B:B,LEGEND!I:I))</f>
        <v>-</v>
      </c>
      <c r="V3401" s="51" t="s">
        <v>9606</v>
      </c>
      <c r="W3401" s="63" t="s">
        <v>71</v>
      </c>
      <c r="X3401" s="64">
        <v>60</v>
      </c>
      <c r="Y3401" s="64">
        <v>60</v>
      </c>
      <c r="Z3401" s="64">
        <v>90</v>
      </c>
      <c r="AA3401" s="84">
        <v>0.97</v>
      </c>
      <c r="AB3401" s="85">
        <v>1</v>
      </c>
      <c r="AC3401" s="85">
        <v>1</v>
      </c>
    </row>
    <row r="3402" spans="1:29" ht="25.5">
      <c r="A3402" s="1"/>
      <c r="B3402" s="6" t="s">
        <v>8777</v>
      </c>
      <c r="C3402" s="6" t="s">
        <v>8778</v>
      </c>
      <c r="D3402" s="6" t="s">
        <v>9082</v>
      </c>
      <c r="E3402" s="49" t="s">
        <v>9226</v>
      </c>
      <c r="F3402" s="6" t="s">
        <v>60</v>
      </c>
      <c r="G3402" s="6" t="s">
        <v>60</v>
      </c>
      <c r="H3402" s="6" t="s">
        <v>60</v>
      </c>
      <c r="I3402" s="60" t="s">
        <v>9675</v>
      </c>
      <c r="J3402" s="49" t="s">
        <v>9676</v>
      </c>
      <c r="K3402" s="6" t="s">
        <v>9677</v>
      </c>
      <c r="L3402" s="29">
        <f>IF($J$6="с учетом НДС",VLOOKUP(I3402,LEGEND!B:E,4,0)*(1-M3402),VLOOKUP(I3402,LEGEND!B:E,4,0)*(1-M3402)/1.2)</f>
        <v>2250</v>
      </c>
      <c r="M3402" s="57">
        <f>IF(AND(B3402&lt;&gt;"1_Электроинструмент",B3402&lt;&gt;"2_Садовая техника"),$J$5,IF($J$4&lt;=20%,$J$4,IFERROR(VLOOKUP(S3402,LEGEND!$L$2:$M$5,2,FALSE),$J$4)))</f>
        <v>0</v>
      </c>
      <c r="N3402" s="48" t="s">
        <v>60</v>
      </c>
      <c r="O3402" s="6" t="s">
        <v>42</v>
      </c>
      <c r="P3402" s="49" t="s">
        <v>66</v>
      </c>
      <c r="Q3402" s="49" t="s">
        <v>473</v>
      </c>
      <c r="R3402" s="6" t="s">
        <v>60</v>
      </c>
      <c r="S3402" s="49" t="s">
        <v>60</v>
      </c>
      <c r="T3402" s="73" t="str">
        <f>IF(_xlfn.XLOOKUP(I3402,LEGEND!B:B,LEGEND!H:H)&lt;&gt;"-",HYPERLINK(_xlfn.XLOOKUP(I3402,LEGEND!B:B,LEGEND!H:H),"link"),_xlfn.XLOOKUP(I3402,LEGEND!B:B,LEGEND!H:H))</f>
        <v>-</v>
      </c>
      <c r="U3402" s="73" t="str">
        <f>HYPERLINK(_xlfn.XLOOKUP(I3402,LEGEND!B:B,LEGEND!I:I))</f>
        <v>-</v>
      </c>
      <c r="V3402" s="51" t="s">
        <v>9678</v>
      </c>
      <c r="W3402" s="63" t="s">
        <v>71</v>
      </c>
      <c r="X3402" s="64">
        <v>68</v>
      </c>
      <c r="Y3402" s="64">
        <v>68</v>
      </c>
      <c r="Z3402" s="64">
        <v>75</v>
      </c>
      <c r="AA3402" s="84">
        <v>1.01</v>
      </c>
      <c r="AB3402" s="85">
        <v>1</v>
      </c>
      <c r="AC3402" s="85">
        <v>1</v>
      </c>
    </row>
    <row r="3403" spans="1:29" ht="25.5">
      <c r="A3403" s="1"/>
      <c r="B3403" s="6" t="s">
        <v>8777</v>
      </c>
      <c r="C3403" s="6" t="s">
        <v>8778</v>
      </c>
      <c r="D3403" s="6" t="s">
        <v>9082</v>
      </c>
      <c r="E3403" s="49" t="s">
        <v>9226</v>
      </c>
      <c r="F3403" s="6" t="s">
        <v>60</v>
      </c>
      <c r="G3403" s="6" t="s">
        <v>60</v>
      </c>
      <c r="H3403" s="6" t="s">
        <v>60</v>
      </c>
      <c r="I3403" s="60" t="s">
        <v>9611</v>
      </c>
      <c r="J3403" s="49" t="s">
        <v>9612</v>
      </c>
      <c r="K3403" s="6" t="s">
        <v>9613</v>
      </c>
      <c r="L3403" s="29">
        <f>IF($J$6="с учетом НДС",VLOOKUP(I3403,LEGEND!B:E,4,0)*(1-M3403),VLOOKUP(I3403,LEGEND!B:E,4,0)*(1-M3403)/1.2)</f>
        <v>2330</v>
      </c>
      <c r="M3403" s="57">
        <f>IF(AND(B3403&lt;&gt;"1_Электроинструмент",B3403&lt;&gt;"2_Садовая техника"),$J$5,IF($J$4&lt;=20%,$J$4,IFERROR(VLOOKUP(S3403,LEGEND!$L$2:$M$5,2,FALSE),$J$4)))</f>
        <v>0</v>
      </c>
      <c r="N3403" s="48" t="s">
        <v>60</v>
      </c>
      <c r="O3403" s="6" t="s">
        <v>42</v>
      </c>
      <c r="P3403" s="49" t="s">
        <v>66</v>
      </c>
      <c r="Q3403" s="49" t="s">
        <v>473</v>
      </c>
      <c r="R3403" s="6" t="s">
        <v>60</v>
      </c>
      <c r="S3403" s="49" t="s">
        <v>60</v>
      </c>
      <c r="T3403" s="73" t="str">
        <f>IF(_xlfn.XLOOKUP(I3403,LEGEND!B:B,LEGEND!H:H)&lt;&gt;"-",HYPERLINK(_xlfn.XLOOKUP(I3403,LEGEND!B:B,LEGEND!H:H),"link"),_xlfn.XLOOKUP(I3403,LEGEND!B:B,LEGEND!H:H))</f>
        <v>-</v>
      </c>
      <c r="U3403" s="73" t="str">
        <f>HYPERLINK(_xlfn.XLOOKUP(I3403,LEGEND!B:B,LEGEND!I:I))</f>
        <v>-</v>
      </c>
      <c r="V3403" s="51" t="s">
        <v>9614</v>
      </c>
      <c r="W3403" s="63" t="s">
        <v>71</v>
      </c>
      <c r="X3403" s="64">
        <v>67</v>
      </c>
      <c r="Y3403" s="64">
        <v>67</v>
      </c>
      <c r="Z3403" s="64">
        <v>90</v>
      </c>
      <c r="AA3403" s="84">
        <v>1.1100000000000001</v>
      </c>
      <c r="AB3403" s="85">
        <v>1</v>
      </c>
      <c r="AC3403" s="85">
        <v>1</v>
      </c>
    </row>
    <row r="3404" spans="1:29" ht="25.5">
      <c r="A3404" s="1"/>
      <c r="B3404" s="6" t="s">
        <v>8777</v>
      </c>
      <c r="C3404" s="6" t="s">
        <v>8778</v>
      </c>
      <c r="D3404" s="6" t="s">
        <v>9082</v>
      </c>
      <c r="E3404" s="49" t="s">
        <v>9226</v>
      </c>
      <c r="F3404" s="6" t="s">
        <v>60</v>
      </c>
      <c r="G3404" s="6" t="s">
        <v>60</v>
      </c>
      <c r="H3404" s="6" t="s">
        <v>60</v>
      </c>
      <c r="I3404" s="60" t="s">
        <v>9619</v>
      </c>
      <c r="J3404" s="49" t="s">
        <v>9620</v>
      </c>
      <c r="K3404" s="6" t="s">
        <v>9621</v>
      </c>
      <c r="L3404" s="29">
        <f>IF($J$6="с учетом НДС",VLOOKUP(I3404,LEGEND!B:E,4,0)*(1-M3404),VLOOKUP(I3404,LEGEND!B:E,4,0)*(1-M3404)/1.2)</f>
        <v>2460</v>
      </c>
      <c r="M3404" s="57">
        <f>IF(AND(B3404&lt;&gt;"1_Электроинструмент",B3404&lt;&gt;"2_Садовая техника"),$J$5,IF($J$4&lt;=20%,$J$4,IFERROR(VLOOKUP(S3404,LEGEND!$L$2:$M$5,2,FALSE),$J$4)))</f>
        <v>0</v>
      </c>
      <c r="N3404" s="48" t="s">
        <v>60</v>
      </c>
      <c r="O3404" s="6" t="s">
        <v>42</v>
      </c>
      <c r="P3404" s="49" t="s">
        <v>66</v>
      </c>
      <c r="Q3404" s="49" t="s">
        <v>473</v>
      </c>
      <c r="R3404" s="6" t="s">
        <v>60</v>
      </c>
      <c r="S3404" s="49" t="s">
        <v>60</v>
      </c>
      <c r="T3404" s="73" t="str">
        <f>IF(_xlfn.XLOOKUP(I3404,LEGEND!B:B,LEGEND!H:H)&lt;&gt;"-",HYPERLINK(_xlfn.XLOOKUP(I3404,LEGEND!B:B,LEGEND!H:H),"link"),_xlfn.XLOOKUP(I3404,LEGEND!B:B,LEGEND!H:H))</f>
        <v>-</v>
      </c>
      <c r="U3404" s="73" t="str">
        <f>HYPERLINK(_xlfn.XLOOKUP(I3404,LEGEND!B:B,LEGEND!I:I))</f>
        <v>-</v>
      </c>
      <c r="V3404" s="51" t="s">
        <v>9622</v>
      </c>
      <c r="W3404" s="63" t="s">
        <v>71</v>
      </c>
      <c r="X3404" s="64">
        <v>44</v>
      </c>
      <c r="Y3404" s="64">
        <v>44</v>
      </c>
      <c r="Z3404" s="64">
        <v>175</v>
      </c>
      <c r="AA3404" s="84">
        <v>0.9</v>
      </c>
      <c r="AB3404" s="85">
        <v>1</v>
      </c>
      <c r="AC3404" s="85">
        <v>1</v>
      </c>
    </row>
    <row r="3405" spans="1:29" ht="25.5">
      <c r="A3405" s="1"/>
      <c r="B3405" s="6" t="s">
        <v>8777</v>
      </c>
      <c r="C3405" s="6" t="s">
        <v>8778</v>
      </c>
      <c r="D3405" s="6" t="s">
        <v>9082</v>
      </c>
      <c r="E3405" s="49" t="s">
        <v>9226</v>
      </c>
      <c r="F3405" s="6" t="s">
        <v>60</v>
      </c>
      <c r="G3405" s="6" t="s">
        <v>60</v>
      </c>
      <c r="H3405" s="6" t="s">
        <v>60</v>
      </c>
      <c r="I3405" s="60" t="s">
        <v>9679</v>
      </c>
      <c r="J3405" s="49" t="s">
        <v>9680</v>
      </c>
      <c r="K3405" s="6" t="s">
        <v>9681</v>
      </c>
      <c r="L3405" s="29">
        <f>IF($J$6="с учетом НДС",VLOOKUP(I3405,LEGEND!B:E,4,0)*(1-M3405),VLOOKUP(I3405,LEGEND!B:E,4,0)*(1-M3405)/1.2)</f>
        <v>2540</v>
      </c>
      <c r="M3405" s="57">
        <f>IF(AND(B3405&lt;&gt;"1_Электроинструмент",B3405&lt;&gt;"2_Садовая техника"),$J$5,IF($J$4&lt;=20%,$J$4,IFERROR(VLOOKUP(S3405,LEGEND!$L$2:$M$5,2,FALSE),$J$4)))</f>
        <v>0</v>
      </c>
      <c r="N3405" s="48" t="s">
        <v>60</v>
      </c>
      <c r="O3405" s="6" t="s">
        <v>42</v>
      </c>
      <c r="P3405" s="49" t="s">
        <v>66</v>
      </c>
      <c r="Q3405" s="49" t="s">
        <v>473</v>
      </c>
      <c r="R3405" s="6" t="s">
        <v>60</v>
      </c>
      <c r="S3405" s="49" t="s">
        <v>60</v>
      </c>
      <c r="T3405" s="73" t="str">
        <f>IF(_xlfn.XLOOKUP(I3405,LEGEND!B:B,LEGEND!H:H)&lt;&gt;"-",HYPERLINK(_xlfn.XLOOKUP(I3405,LEGEND!B:B,LEGEND!H:H),"link"),_xlfn.XLOOKUP(I3405,LEGEND!B:B,LEGEND!H:H))</f>
        <v>-</v>
      </c>
      <c r="U3405" s="73" t="str">
        <f>HYPERLINK(_xlfn.XLOOKUP(I3405,LEGEND!B:B,LEGEND!I:I))</f>
        <v>-</v>
      </c>
      <c r="V3405" s="51" t="s">
        <v>9682</v>
      </c>
      <c r="W3405" s="63" t="s">
        <v>71</v>
      </c>
      <c r="X3405" s="64">
        <v>73</v>
      </c>
      <c r="Y3405" s="64">
        <v>73</v>
      </c>
      <c r="Z3405" s="64">
        <v>75</v>
      </c>
      <c r="AA3405" s="84">
        <v>1.071</v>
      </c>
      <c r="AB3405" s="85">
        <v>1</v>
      </c>
      <c r="AC3405" s="85">
        <v>1</v>
      </c>
    </row>
    <row r="3406" spans="1:29" ht="25.5">
      <c r="A3406" s="1"/>
      <c r="B3406" s="6" t="s">
        <v>8777</v>
      </c>
      <c r="C3406" s="6" t="s">
        <v>8778</v>
      </c>
      <c r="D3406" s="6" t="s">
        <v>9082</v>
      </c>
      <c r="E3406" s="49" t="s">
        <v>9226</v>
      </c>
      <c r="F3406" s="6" t="s">
        <v>60</v>
      </c>
      <c r="G3406" s="6" t="s">
        <v>60</v>
      </c>
      <c r="H3406" s="6" t="s">
        <v>60</v>
      </c>
      <c r="I3406" s="60" t="s">
        <v>9615</v>
      </c>
      <c r="J3406" s="49" t="s">
        <v>9616</v>
      </c>
      <c r="K3406" s="6" t="s">
        <v>9617</v>
      </c>
      <c r="L3406" s="29">
        <f>IF($J$6="с учетом НДС",VLOOKUP(I3406,LEGEND!B:E,4,0)*(1-M3406),VLOOKUP(I3406,LEGEND!B:E,4,0)*(1-M3406)/1.2)</f>
        <v>2740</v>
      </c>
      <c r="M3406" s="57">
        <f>IF(AND(B3406&lt;&gt;"1_Электроинструмент",B3406&lt;&gt;"2_Садовая техника"),$J$5,IF($J$4&lt;=20%,$J$4,IFERROR(VLOOKUP(S3406,LEGEND!$L$2:$M$5,2,FALSE),$J$4)))</f>
        <v>0</v>
      </c>
      <c r="N3406" s="48" t="s">
        <v>60</v>
      </c>
      <c r="O3406" s="6" t="s">
        <v>42</v>
      </c>
      <c r="P3406" s="49" t="s">
        <v>66</v>
      </c>
      <c r="Q3406" s="49" t="s">
        <v>473</v>
      </c>
      <c r="R3406" s="6" t="s">
        <v>60</v>
      </c>
      <c r="S3406" s="49" t="s">
        <v>60</v>
      </c>
      <c r="T3406" s="73" t="str">
        <f>IF(_xlfn.XLOOKUP(I3406,LEGEND!B:B,LEGEND!H:H)&lt;&gt;"-",HYPERLINK(_xlfn.XLOOKUP(I3406,LEGEND!B:B,LEGEND!H:H),"link"),_xlfn.XLOOKUP(I3406,LEGEND!B:B,LEGEND!H:H))</f>
        <v>-</v>
      </c>
      <c r="U3406" s="73" t="str">
        <f>HYPERLINK(_xlfn.XLOOKUP(I3406,LEGEND!B:B,LEGEND!I:I))</f>
        <v>-</v>
      </c>
      <c r="V3406" s="51" t="s">
        <v>9618</v>
      </c>
      <c r="W3406" s="63" t="s">
        <v>71</v>
      </c>
      <c r="X3406" s="64">
        <v>72</v>
      </c>
      <c r="Y3406" s="64">
        <v>72</v>
      </c>
      <c r="Z3406" s="64">
        <v>90</v>
      </c>
      <c r="AA3406" s="84">
        <v>1.36</v>
      </c>
      <c r="AB3406" s="85">
        <v>1</v>
      </c>
      <c r="AC3406" s="85">
        <v>1</v>
      </c>
    </row>
    <row r="3407" spans="1:29" ht="25.5">
      <c r="A3407" s="1"/>
      <c r="B3407" s="6" t="s">
        <v>8777</v>
      </c>
      <c r="C3407" s="6" t="s">
        <v>8778</v>
      </c>
      <c r="D3407" s="6" t="s">
        <v>9082</v>
      </c>
      <c r="E3407" s="49" t="s">
        <v>9226</v>
      </c>
      <c r="F3407" s="6" t="s">
        <v>60</v>
      </c>
      <c r="G3407" s="6" t="s">
        <v>60</v>
      </c>
      <c r="H3407" s="6" t="s">
        <v>60</v>
      </c>
      <c r="I3407" s="60" t="s">
        <v>9635</v>
      </c>
      <c r="J3407" s="49" t="s">
        <v>9636</v>
      </c>
      <c r="K3407" s="6" t="s">
        <v>9637</v>
      </c>
      <c r="L3407" s="29">
        <f>IF($J$6="с учетом НДС",VLOOKUP(I3407,LEGEND!B:E,4,0)*(1-M3407),VLOOKUP(I3407,LEGEND!B:E,4,0)*(1-M3407)/1.2)</f>
        <v>2780</v>
      </c>
      <c r="M3407" s="57">
        <f>IF(AND(B3407&lt;&gt;"1_Электроинструмент",B3407&lt;&gt;"2_Садовая техника"),$J$5,IF($J$4&lt;=20%,$J$4,IFERROR(VLOOKUP(S3407,LEGEND!$L$2:$M$5,2,FALSE),$J$4)))</f>
        <v>0</v>
      </c>
      <c r="N3407" s="48" t="s">
        <v>60</v>
      </c>
      <c r="O3407" s="6" t="s">
        <v>42</v>
      </c>
      <c r="P3407" s="49" t="s">
        <v>66</v>
      </c>
      <c r="Q3407" s="49" t="s">
        <v>473</v>
      </c>
      <c r="R3407" s="6" t="s">
        <v>60</v>
      </c>
      <c r="S3407" s="49" t="s">
        <v>60</v>
      </c>
      <c r="T3407" s="73" t="str">
        <f>IF(_xlfn.XLOOKUP(I3407,LEGEND!B:B,LEGEND!H:H)&lt;&gt;"-",HYPERLINK(_xlfn.XLOOKUP(I3407,LEGEND!B:B,LEGEND!H:H),"link"),_xlfn.XLOOKUP(I3407,LEGEND!B:B,LEGEND!H:H))</f>
        <v>-</v>
      </c>
      <c r="U3407" s="73" t="str">
        <f>HYPERLINK(_xlfn.XLOOKUP(I3407,LEGEND!B:B,LEGEND!I:I))</f>
        <v>-</v>
      </c>
      <c r="V3407" s="51" t="s">
        <v>9638</v>
      </c>
      <c r="W3407" s="63" t="s">
        <v>71</v>
      </c>
      <c r="X3407" s="64">
        <v>44</v>
      </c>
      <c r="Y3407" s="64">
        <v>44</v>
      </c>
      <c r="Z3407" s="64">
        <v>70</v>
      </c>
      <c r="AA3407" s="84">
        <v>0.39</v>
      </c>
      <c r="AB3407" s="85">
        <v>1</v>
      </c>
      <c r="AC3407" s="85">
        <v>1</v>
      </c>
    </row>
    <row r="3408" spans="1:29" ht="25.5">
      <c r="A3408" s="1"/>
      <c r="B3408" s="6" t="s">
        <v>8777</v>
      </c>
      <c r="C3408" s="6" t="s">
        <v>8778</v>
      </c>
      <c r="D3408" s="6" t="s">
        <v>9082</v>
      </c>
      <c r="E3408" s="49" t="s">
        <v>9226</v>
      </c>
      <c r="F3408" s="6" t="s">
        <v>60</v>
      </c>
      <c r="G3408" s="6" t="s">
        <v>60</v>
      </c>
      <c r="H3408" s="6" t="s">
        <v>60</v>
      </c>
      <c r="I3408" s="60" t="s">
        <v>9623</v>
      </c>
      <c r="J3408" s="49" t="s">
        <v>9624</v>
      </c>
      <c r="K3408" s="6" t="s">
        <v>9625</v>
      </c>
      <c r="L3408" s="29">
        <f>IF($J$6="с учетом НДС",VLOOKUP(I3408,LEGEND!B:E,4,0)*(1-M3408),VLOOKUP(I3408,LEGEND!B:E,4,0)*(1-M3408)/1.2)</f>
        <v>3050</v>
      </c>
      <c r="M3408" s="57">
        <f>IF(AND(B3408&lt;&gt;"1_Электроинструмент",B3408&lt;&gt;"2_Садовая техника"),$J$5,IF($J$4&lt;=20%,$J$4,IFERROR(VLOOKUP(S3408,LEGEND!$L$2:$M$5,2,FALSE),$J$4)))</f>
        <v>0</v>
      </c>
      <c r="N3408" s="48" t="s">
        <v>60</v>
      </c>
      <c r="O3408" s="6" t="s">
        <v>42</v>
      </c>
      <c r="P3408" s="49" t="s">
        <v>66</v>
      </c>
      <c r="Q3408" s="49" t="s">
        <v>473</v>
      </c>
      <c r="R3408" s="6" t="s">
        <v>60</v>
      </c>
      <c r="S3408" s="49" t="s">
        <v>60</v>
      </c>
      <c r="T3408" s="73" t="str">
        <f>IF(_xlfn.XLOOKUP(I3408,LEGEND!B:B,LEGEND!H:H)&lt;&gt;"-",HYPERLINK(_xlfn.XLOOKUP(I3408,LEGEND!B:B,LEGEND!H:H),"link"),_xlfn.XLOOKUP(I3408,LEGEND!B:B,LEGEND!H:H))</f>
        <v>-</v>
      </c>
      <c r="U3408" s="73" t="str">
        <f>HYPERLINK(_xlfn.XLOOKUP(I3408,LEGEND!B:B,LEGEND!I:I))</f>
        <v>-</v>
      </c>
      <c r="V3408" s="51" t="s">
        <v>9626</v>
      </c>
      <c r="W3408" s="63" t="s">
        <v>71</v>
      </c>
      <c r="X3408" s="64">
        <v>44</v>
      </c>
      <c r="Y3408" s="64">
        <v>44</v>
      </c>
      <c r="Z3408" s="64">
        <v>300</v>
      </c>
      <c r="AA3408" s="84">
        <v>1.1200000000000001</v>
      </c>
      <c r="AB3408" s="85">
        <v>1</v>
      </c>
      <c r="AC3408" s="85">
        <v>1</v>
      </c>
    </row>
    <row r="3409" spans="1:29" ht="25.5">
      <c r="A3409" s="1"/>
      <c r="B3409" s="6" t="s">
        <v>8777</v>
      </c>
      <c r="C3409" s="6" t="s">
        <v>8778</v>
      </c>
      <c r="D3409" s="6" t="s">
        <v>9082</v>
      </c>
      <c r="E3409" s="49" t="s">
        <v>9226</v>
      </c>
      <c r="F3409" s="6" t="s">
        <v>60</v>
      </c>
      <c r="G3409" s="6" t="s">
        <v>60</v>
      </c>
      <c r="H3409" s="6" t="s">
        <v>60</v>
      </c>
      <c r="I3409" s="60" t="s">
        <v>9683</v>
      </c>
      <c r="J3409" s="49" t="s">
        <v>9684</v>
      </c>
      <c r="K3409" s="6" t="s">
        <v>9685</v>
      </c>
      <c r="L3409" s="29">
        <f>IF($J$6="с учетом НДС",VLOOKUP(I3409,LEGEND!B:E,4,0)*(1-M3409),VLOOKUP(I3409,LEGEND!B:E,4,0)*(1-M3409)/1.2)</f>
        <v>3450</v>
      </c>
      <c r="M3409" s="57">
        <f>IF(AND(B3409&lt;&gt;"1_Электроинструмент",B3409&lt;&gt;"2_Садовая техника"),$J$5,IF($J$4&lt;=20%,$J$4,IFERROR(VLOOKUP(S3409,LEGEND!$L$2:$M$5,2,FALSE),$J$4)))</f>
        <v>0</v>
      </c>
      <c r="N3409" s="48" t="s">
        <v>60</v>
      </c>
      <c r="O3409" s="6" t="s">
        <v>42</v>
      </c>
      <c r="P3409" s="49" t="s">
        <v>66</v>
      </c>
      <c r="Q3409" s="49" t="s">
        <v>473</v>
      </c>
      <c r="R3409" s="6" t="s">
        <v>60</v>
      </c>
      <c r="S3409" s="49" t="s">
        <v>60</v>
      </c>
      <c r="T3409" s="73" t="str">
        <f>IF(_xlfn.XLOOKUP(I3409,LEGEND!B:B,LEGEND!H:H)&lt;&gt;"-",HYPERLINK(_xlfn.XLOOKUP(I3409,LEGEND!B:B,LEGEND!H:H),"link"),_xlfn.XLOOKUP(I3409,LEGEND!B:B,LEGEND!H:H))</f>
        <v>-</v>
      </c>
      <c r="U3409" s="73" t="str">
        <f>HYPERLINK(_xlfn.XLOOKUP(I3409,LEGEND!B:B,LEGEND!I:I))</f>
        <v>-</v>
      </c>
      <c r="V3409" s="51" t="s">
        <v>9686</v>
      </c>
      <c r="W3409" s="63" t="s">
        <v>71</v>
      </c>
      <c r="X3409" s="64">
        <v>82</v>
      </c>
      <c r="Y3409" s="64">
        <v>82</v>
      </c>
      <c r="Z3409" s="64">
        <v>83</v>
      </c>
      <c r="AA3409" s="84">
        <v>1.45</v>
      </c>
      <c r="AB3409" s="85">
        <v>1</v>
      </c>
      <c r="AC3409" s="85">
        <v>1</v>
      </c>
    </row>
    <row r="3410" spans="1:29" ht="15">
      <c r="A3410" s="1"/>
      <c r="B3410" s="6" t="s">
        <v>8777</v>
      </c>
      <c r="C3410" s="6" t="s">
        <v>8778</v>
      </c>
      <c r="D3410" s="6" t="s">
        <v>9082</v>
      </c>
      <c r="E3410" s="49" t="s">
        <v>9226</v>
      </c>
      <c r="F3410" s="6" t="s">
        <v>60</v>
      </c>
      <c r="G3410" s="6" t="s">
        <v>60</v>
      </c>
      <c r="H3410" s="6" t="s">
        <v>60</v>
      </c>
      <c r="I3410" s="60" t="s">
        <v>9699</v>
      </c>
      <c r="J3410" s="49" t="s">
        <v>9700</v>
      </c>
      <c r="K3410" s="6" t="s">
        <v>9701</v>
      </c>
      <c r="L3410" s="29">
        <f>IF($J$6="с учетом НДС",VLOOKUP(I3410,LEGEND!B:E,4,0)*(1-M3410),VLOOKUP(I3410,LEGEND!B:E,4,0)*(1-M3410)/1.2)</f>
        <v>3600</v>
      </c>
      <c r="M3410" s="57">
        <f>IF(AND(B3410&lt;&gt;"1_Электроинструмент",B3410&lt;&gt;"2_Садовая техника"),$J$5,IF($J$4&lt;=20%,$J$4,IFERROR(VLOOKUP(S3410,LEGEND!$L$2:$M$5,2,FALSE),$J$4)))</f>
        <v>0</v>
      </c>
      <c r="N3410" s="48" t="s">
        <v>60</v>
      </c>
      <c r="O3410" s="6" t="s">
        <v>42</v>
      </c>
      <c r="P3410" s="49" t="s">
        <v>66</v>
      </c>
      <c r="Q3410" s="49" t="s">
        <v>473</v>
      </c>
      <c r="R3410" s="6" t="s">
        <v>60</v>
      </c>
      <c r="S3410" s="49" t="s">
        <v>60</v>
      </c>
      <c r="T3410" s="73" t="str">
        <f>IF(_xlfn.XLOOKUP(I3410,LEGEND!B:B,LEGEND!H:H)&lt;&gt;"-",HYPERLINK(_xlfn.XLOOKUP(I3410,LEGEND!B:B,LEGEND!H:H),"link"),_xlfn.XLOOKUP(I3410,LEGEND!B:B,LEGEND!H:H))</f>
        <v>-</v>
      </c>
      <c r="U3410" s="73" t="str">
        <f>HYPERLINK(_xlfn.XLOOKUP(I3410,LEGEND!B:B,LEGEND!I:I))</f>
        <v>-</v>
      </c>
      <c r="V3410" s="51" t="s">
        <v>9702</v>
      </c>
      <c r="W3410" s="63" t="s">
        <v>71</v>
      </c>
      <c r="X3410" s="64">
        <v>54</v>
      </c>
      <c r="Y3410" s="64">
        <v>54</v>
      </c>
      <c r="Z3410" s="64">
        <v>92</v>
      </c>
      <c r="AA3410" s="84">
        <v>0.73</v>
      </c>
      <c r="AB3410" s="85">
        <v>1</v>
      </c>
      <c r="AC3410" s="85">
        <v>1</v>
      </c>
    </row>
    <row r="3411" spans="1:29" ht="15">
      <c r="A3411" s="1"/>
      <c r="B3411" s="6" t="s">
        <v>8777</v>
      </c>
      <c r="C3411" s="6" t="s">
        <v>8778</v>
      </c>
      <c r="D3411" s="6" t="s">
        <v>9082</v>
      </c>
      <c r="E3411" s="49" t="s">
        <v>9226</v>
      </c>
      <c r="F3411" s="6" t="s">
        <v>60</v>
      </c>
      <c r="G3411" s="6" t="s">
        <v>60</v>
      </c>
      <c r="H3411" s="6" t="s">
        <v>60</v>
      </c>
      <c r="I3411" s="60" t="s">
        <v>9703</v>
      </c>
      <c r="J3411" s="49" t="s">
        <v>9704</v>
      </c>
      <c r="K3411" s="6" t="s">
        <v>9705</v>
      </c>
      <c r="L3411" s="29">
        <f>IF($J$6="с учетом НДС",VLOOKUP(I3411,LEGEND!B:E,4,0)*(1-M3411),VLOOKUP(I3411,LEGEND!B:E,4,0)*(1-M3411)/1.2)</f>
        <v>3600</v>
      </c>
      <c r="M3411" s="57">
        <f>IF(AND(B3411&lt;&gt;"1_Электроинструмент",B3411&lt;&gt;"2_Садовая техника"),$J$5,IF($J$4&lt;=20%,$J$4,IFERROR(VLOOKUP(S3411,LEGEND!$L$2:$M$5,2,FALSE),$J$4)))</f>
        <v>0</v>
      </c>
      <c r="N3411" s="48" t="s">
        <v>60</v>
      </c>
      <c r="O3411" s="6" t="s">
        <v>42</v>
      </c>
      <c r="P3411" s="49" t="s">
        <v>66</v>
      </c>
      <c r="Q3411" s="49" t="s">
        <v>473</v>
      </c>
      <c r="R3411" s="6" t="s">
        <v>60</v>
      </c>
      <c r="S3411" s="49" t="s">
        <v>60</v>
      </c>
      <c r="T3411" s="73" t="str">
        <f>IF(_xlfn.XLOOKUP(I3411,LEGEND!B:B,LEGEND!H:H)&lt;&gt;"-",HYPERLINK(_xlfn.XLOOKUP(I3411,LEGEND!B:B,LEGEND!H:H),"link"),_xlfn.XLOOKUP(I3411,LEGEND!B:B,LEGEND!H:H))</f>
        <v>-</v>
      </c>
      <c r="U3411" s="73" t="str">
        <f>HYPERLINK(_xlfn.XLOOKUP(I3411,LEGEND!B:B,LEGEND!I:I))</f>
        <v>-</v>
      </c>
      <c r="V3411" s="51" t="s">
        <v>9706</v>
      </c>
      <c r="W3411" s="63" t="s">
        <v>71</v>
      </c>
      <c r="X3411" s="64">
        <v>54</v>
      </c>
      <c r="Y3411" s="64">
        <v>54</v>
      </c>
      <c r="Z3411" s="64">
        <v>92</v>
      </c>
      <c r="AA3411" s="84">
        <v>0.74</v>
      </c>
      <c r="AB3411" s="85">
        <v>1</v>
      </c>
      <c r="AC3411" s="85">
        <v>1</v>
      </c>
    </row>
    <row r="3412" spans="1:29" ht="15">
      <c r="A3412" s="1"/>
      <c r="B3412" s="6" t="s">
        <v>8777</v>
      </c>
      <c r="C3412" s="6" t="s">
        <v>8778</v>
      </c>
      <c r="D3412" s="6" t="s">
        <v>9082</v>
      </c>
      <c r="E3412" s="49" t="s">
        <v>9226</v>
      </c>
      <c r="F3412" s="6" t="s">
        <v>60</v>
      </c>
      <c r="G3412" s="6" t="s">
        <v>60</v>
      </c>
      <c r="H3412" s="6" t="s">
        <v>60</v>
      </c>
      <c r="I3412" s="60" t="s">
        <v>9707</v>
      </c>
      <c r="J3412" s="49" t="s">
        <v>9708</v>
      </c>
      <c r="K3412" s="6" t="s">
        <v>9709</v>
      </c>
      <c r="L3412" s="29">
        <f>IF($J$6="с учетом НДС",VLOOKUP(I3412,LEGEND!B:E,4,0)*(1-M3412),VLOOKUP(I3412,LEGEND!B:E,4,0)*(1-M3412)/1.2)</f>
        <v>3600</v>
      </c>
      <c r="M3412" s="57">
        <f>IF(AND(B3412&lt;&gt;"1_Электроинструмент",B3412&lt;&gt;"2_Садовая техника"),$J$5,IF($J$4&lt;=20%,$J$4,IFERROR(VLOOKUP(S3412,LEGEND!$L$2:$M$5,2,FALSE),$J$4)))</f>
        <v>0</v>
      </c>
      <c r="N3412" s="48" t="s">
        <v>60</v>
      </c>
      <c r="O3412" s="6" t="s">
        <v>42</v>
      </c>
      <c r="P3412" s="49" t="s">
        <v>66</v>
      </c>
      <c r="Q3412" s="49" t="s">
        <v>473</v>
      </c>
      <c r="R3412" s="6" t="s">
        <v>60</v>
      </c>
      <c r="S3412" s="49" t="s">
        <v>60</v>
      </c>
      <c r="T3412" s="73" t="str">
        <f>IF(_xlfn.XLOOKUP(I3412,LEGEND!B:B,LEGEND!H:H)&lt;&gt;"-",HYPERLINK(_xlfn.XLOOKUP(I3412,LEGEND!B:B,LEGEND!H:H),"link"),_xlfn.XLOOKUP(I3412,LEGEND!B:B,LEGEND!H:H))</f>
        <v>-</v>
      </c>
      <c r="U3412" s="73" t="str">
        <f>HYPERLINK(_xlfn.XLOOKUP(I3412,LEGEND!B:B,LEGEND!I:I))</f>
        <v>-</v>
      </c>
      <c r="V3412" s="51" t="s">
        <v>9710</v>
      </c>
      <c r="W3412" s="63" t="s">
        <v>71</v>
      </c>
      <c r="X3412" s="64">
        <v>54</v>
      </c>
      <c r="Y3412" s="64">
        <v>54</v>
      </c>
      <c r="Z3412" s="64">
        <v>92</v>
      </c>
      <c r="AA3412" s="84">
        <v>0.8</v>
      </c>
      <c r="AB3412" s="85">
        <v>1</v>
      </c>
      <c r="AC3412" s="85">
        <v>1</v>
      </c>
    </row>
    <row r="3413" spans="1:29" ht="15">
      <c r="A3413" s="1"/>
      <c r="B3413" s="6" t="s">
        <v>8777</v>
      </c>
      <c r="C3413" s="6" t="s">
        <v>8778</v>
      </c>
      <c r="D3413" s="6" t="s">
        <v>9082</v>
      </c>
      <c r="E3413" s="49" t="s">
        <v>9226</v>
      </c>
      <c r="F3413" s="6" t="s">
        <v>60</v>
      </c>
      <c r="G3413" s="6" t="s">
        <v>60</v>
      </c>
      <c r="H3413" s="6" t="s">
        <v>60</v>
      </c>
      <c r="I3413" s="60" t="s">
        <v>9719</v>
      </c>
      <c r="J3413" s="49" t="s">
        <v>9720</v>
      </c>
      <c r="K3413" s="6" t="s">
        <v>9721</v>
      </c>
      <c r="L3413" s="29">
        <f>IF($J$6="с учетом НДС",VLOOKUP(I3413,LEGEND!B:E,4,0)*(1-M3413),VLOOKUP(I3413,LEGEND!B:E,4,0)*(1-M3413)/1.2)</f>
        <v>3600</v>
      </c>
      <c r="M3413" s="57">
        <f>IF(AND(B3413&lt;&gt;"1_Электроинструмент",B3413&lt;&gt;"2_Садовая техника"),$J$5,IF($J$4&lt;=20%,$J$4,IFERROR(VLOOKUP(S3413,LEGEND!$L$2:$M$5,2,FALSE),$J$4)))</f>
        <v>0</v>
      </c>
      <c r="N3413" s="48" t="s">
        <v>60</v>
      </c>
      <c r="O3413" s="6" t="s">
        <v>42</v>
      </c>
      <c r="P3413" s="49" t="s">
        <v>66</v>
      </c>
      <c r="Q3413" s="49" t="s">
        <v>473</v>
      </c>
      <c r="R3413" s="6" t="s">
        <v>60</v>
      </c>
      <c r="S3413" s="49" t="s">
        <v>60</v>
      </c>
      <c r="T3413" s="73" t="str">
        <f>IF(_xlfn.XLOOKUP(I3413,LEGEND!B:B,LEGEND!H:H)&lt;&gt;"-",HYPERLINK(_xlfn.XLOOKUP(I3413,LEGEND!B:B,LEGEND!H:H),"link"),_xlfn.XLOOKUP(I3413,LEGEND!B:B,LEGEND!H:H))</f>
        <v>-</v>
      </c>
      <c r="U3413" s="73" t="str">
        <f>HYPERLINK(_xlfn.XLOOKUP(I3413,LEGEND!B:B,LEGEND!I:I))</f>
        <v>-</v>
      </c>
      <c r="V3413" s="51" t="s">
        <v>9722</v>
      </c>
      <c r="W3413" s="63" t="s">
        <v>71</v>
      </c>
      <c r="X3413" s="64">
        <v>55</v>
      </c>
      <c r="Y3413" s="64">
        <v>55</v>
      </c>
      <c r="Z3413" s="64">
        <v>92</v>
      </c>
      <c r="AA3413" s="84">
        <v>0.92</v>
      </c>
      <c r="AB3413" s="85">
        <v>1</v>
      </c>
      <c r="AC3413" s="85">
        <v>1</v>
      </c>
    </row>
    <row r="3414" spans="1:29" ht="15">
      <c r="A3414" s="1"/>
      <c r="B3414" s="6" t="s">
        <v>8777</v>
      </c>
      <c r="C3414" s="6" t="s">
        <v>8778</v>
      </c>
      <c r="D3414" s="6" t="s">
        <v>9082</v>
      </c>
      <c r="E3414" s="49" t="s">
        <v>9226</v>
      </c>
      <c r="F3414" s="6" t="s">
        <v>60</v>
      </c>
      <c r="G3414" s="6" t="s">
        <v>60</v>
      </c>
      <c r="H3414" s="6" t="s">
        <v>60</v>
      </c>
      <c r="I3414" s="60" t="s">
        <v>9715</v>
      </c>
      <c r="J3414" s="49" t="s">
        <v>9716</v>
      </c>
      <c r="K3414" s="6" t="s">
        <v>9717</v>
      </c>
      <c r="L3414" s="29">
        <f>IF($J$6="с учетом НДС",VLOOKUP(I3414,LEGEND!B:E,4,0)*(1-M3414),VLOOKUP(I3414,LEGEND!B:E,4,0)*(1-M3414)/1.2)</f>
        <v>3650</v>
      </c>
      <c r="M3414" s="57">
        <f>IF(AND(B3414&lt;&gt;"1_Электроинструмент",B3414&lt;&gt;"2_Садовая техника"),$J$5,IF($J$4&lt;=20%,$J$4,IFERROR(VLOOKUP(S3414,LEGEND!$L$2:$M$5,2,FALSE),$J$4)))</f>
        <v>0</v>
      </c>
      <c r="N3414" s="48" t="s">
        <v>60</v>
      </c>
      <c r="O3414" s="6" t="s">
        <v>42</v>
      </c>
      <c r="P3414" s="49" t="s">
        <v>66</v>
      </c>
      <c r="Q3414" s="49" t="s">
        <v>473</v>
      </c>
      <c r="R3414" s="6" t="s">
        <v>60</v>
      </c>
      <c r="S3414" s="49" t="s">
        <v>60</v>
      </c>
      <c r="T3414" s="73" t="str">
        <f>IF(_xlfn.XLOOKUP(I3414,LEGEND!B:B,LEGEND!H:H)&lt;&gt;"-",HYPERLINK(_xlfn.XLOOKUP(I3414,LEGEND!B:B,LEGEND!H:H),"link"),_xlfn.XLOOKUP(I3414,LEGEND!B:B,LEGEND!H:H))</f>
        <v>-</v>
      </c>
      <c r="U3414" s="73" t="str">
        <f>HYPERLINK(_xlfn.XLOOKUP(I3414,LEGEND!B:B,LEGEND!I:I))</f>
        <v>-</v>
      </c>
      <c r="V3414" s="51" t="s">
        <v>9718</v>
      </c>
      <c r="W3414" s="63" t="s">
        <v>71</v>
      </c>
      <c r="X3414" s="64">
        <v>54</v>
      </c>
      <c r="Y3414" s="64">
        <v>54</v>
      </c>
      <c r="Z3414" s="64">
        <v>92</v>
      </c>
      <c r="AA3414" s="84">
        <v>0.88</v>
      </c>
      <c r="AB3414" s="85">
        <v>1</v>
      </c>
      <c r="AC3414" s="85">
        <v>1</v>
      </c>
    </row>
    <row r="3415" spans="1:29" ht="15">
      <c r="A3415" s="1"/>
      <c r="B3415" s="6" t="s">
        <v>8777</v>
      </c>
      <c r="C3415" s="6" t="s">
        <v>8778</v>
      </c>
      <c r="D3415" s="6" t="s">
        <v>9082</v>
      </c>
      <c r="E3415" s="49" t="s">
        <v>9226</v>
      </c>
      <c r="F3415" s="6" t="s">
        <v>60</v>
      </c>
      <c r="G3415" s="6" t="s">
        <v>60</v>
      </c>
      <c r="H3415" s="6" t="s">
        <v>60</v>
      </c>
      <c r="I3415" s="60" t="s">
        <v>9711</v>
      </c>
      <c r="J3415" s="49" t="s">
        <v>9712</v>
      </c>
      <c r="K3415" s="6" t="s">
        <v>9713</v>
      </c>
      <c r="L3415" s="29">
        <f>IF($J$6="с учетом НДС",VLOOKUP(I3415,LEGEND!B:E,4,0)*(1-M3415),VLOOKUP(I3415,LEGEND!B:E,4,0)*(1-M3415)/1.2)</f>
        <v>3960</v>
      </c>
      <c r="M3415" s="57">
        <f>IF(AND(B3415&lt;&gt;"1_Электроинструмент",B3415&lt;&gt;"2_Садовая техника"),$J$5,IF($J$4&lt;=20%,$J$4,IFERROR(VLOOKUP(S3415,LEGEND!$L$2:$M$5,2,FALSE),$J$4)))</f>
        <v>0</v>
      </c>
      <c r="N3415" s="48" t="s">
        <v>60</v>
      </c>
      <c r="O3415" s="6" t="s">
        <v>42</v>
      </c>
      <c r="P3415" s="49" t="s">
        <v>66</v>
      </c>
      <c r="Q3415" s="49" t="s">
        <v>473</v>
      </c>
      <c r="R3415" s="6" t="s">
        <v>60</v>
      </c>
      <c r="S3415" s="49" t="s">
        <v>60</v>
      </c>
      <c r="T3415" s="73" t="str">
        <f>IF(_xlfn.XLOOKUP(I3415,LEGEND!B:B,LEGEND!H:H)&lt;&gt;"-",HYPERLINK(_xlfn.XLOOKUP(I3415,LEGEND!B:B,LEGEND!H:H),"link"),_xlfn.XLOOKUP(I3415,LEGEND!B:B,LEGEND!H:H))</f>
        <v>-</v>
      </c>
      <c r="U3415" s="73" t="str">
        <f>HYPERLINK(_xlfn.XLOOKUP(I3415,LEGEND!B:B,LEGEND!I:I))</f>
        <v>-</v>
      </c>
      <c r="V3415" s="51" t="s">
        <v>9714</v>
      </c>
      <c r="W3415" s="63" t="s">
        <v>71</v>
      </c>
      <c r="X3415" s="64">
        <v>54</v>
      </c>
      <c r="Y3415" s="64">
        <v>54</v>
      </c>
      <c r="Z3415" s="64">
        <v>92</v>
      </c>
      <c r="AA3415" s="84">
        <v>0.83</v>
      </c>
      <c r="AB3415" s="85">
        <v>1</v>
      </c>
      <c r="AC3415" s="85">
        <v>1</v>
      </c>
    </row>
    <row r="3416" spans="1:29" ht="25.5">
      <c r="A3416" s="1"/>
      <c r="B3416" s="6" t="s">
        <v>8777</v>
      </c>
      <c r="C3416" s="6" t="s">
        <v>8778</v>
      </c>
      <c r="D3416" s="6" t="s">
        <v>9082</v>
      </c>
      <c r="E3416" s="49" t="s">
        <v>9226</v>
      </c>
      <c r="F3416" s="6" t="s">
        <v>60</v>
      </c>
      <c r="G3416" s="6" t="s">
        <v>60</v>
      </c>
      <c r="H3416" s="6" t="s">
        <v>60</v>
      </c>
      <c r="I3416" s="60" t="s">
        <v>9751</v>
      </c>
      <c r="J3416" s="49" t="s">
        <v>9752</v>
      </c>
      <c r="K3416" s="6" t="s">
        <v>9753</v>
      </c>
      <c r="L3416" s="29">
        <f>IF($J$6="с учетом НДС",VLOOKUP(I3416,LEGEND!B:E,4,0)*(1-M3416),VLOOKUP(I3416,LEGEND!B:E,4,0)*(1-M3416)/1.2)</f>
        <v>3960</v>
      </c>
      <c r="M3416" s="57">
        <f>IF(AND(B3416&lt;&gt;"1_Электроинструмент",B3416&lt;&gt;"2_Садовая техника"),$J$5,IF($J$4&lt;=20%,$J$4,IFERROR(VLOOKUP(S3416,LEGEND!$L$2:$M$5,2,FALSE),$J$4)))</f>
        <v>0</v>
      </c>
      <c r="N3416" s="48" t="s">
        <v>60</v>
      </c>
      <c r="O3416" s="6" t="s">
        <v>42</v>
      </c>
      <c r="P3416" s="49" t="s">
        <v>66</v>
      </c>
      <c r="Q3416" s="49" t="s">
        <v>473</v>
      </c>
      <c r="R3416" s="6" t="s">
        <v>60</v>
      </c>
      <c r="S3416" s="49" t="s">
        <v>60</v>
      </c>
      <c r="T3416" s="73" t="str">
        <f>IF(_xlfn.XLOOKUP(I3416,LEGEND!B:B,LEGEND!H:H)&lt;&gt;"-",HYPERLINK(_xlfn.XLOOKUP(I3416,LEGEND!B:B,LEGEND!H:H),"link"),_xlfn.XLOOKUP(I3416,LEGEND!B:B,LEGEND!H:H))</f>
        <v>-</v>
      </c>
      <c r="U3416" s="73" t="str">
        <f>HYPERLINK(_xlfn.XLOOKUP(I3416,LEGEND!B:B,LEGEND!I:I))</f>
        <v>-</v>
      </c>
      <c r="V3416" s="51" t="s">
        <v>9754</v>
      </c>
      <c r="W3416" s="63" t="s">
        <v>71</v>
      </c>
      <c r="X3416" s="64">
        <v>54</v>
      </c>
      <c r="Y3416" s="64">
        <v>54</v>
      </c>
      <c r="Z3416" s="64">
        <v>175</v>
      </c>
      <c r="AA3416" s="84">
        <v>1.46</v>
      </c>
      <c r="AB3416" s="85">
        <v>1</v>
      </c>
      <c r="AC3416" s="85">
        <v>1</v>
      </c>
    </row>
    <row r="3417" spans="1:29" ht="15">
      <c r="A3417" s="1"/>
      <c r="B3417" s="6" t="s">
        <v>8777</v>
      </c>
      <c r="C3417" s="6" t="s">
        <v>8778</v>
      </c>
      <c r="D3417" s="6" t="s">
        <v>9082</v>
      </c>
      <c r="E3417" s="49" t="s">
        <v>9226</v>
      </c>
      <c r="F3417" s="6" t="s">
        <v>60</v>
      </c>
      <c r="G3417" s="6" t="s">
        <v>60</v>
      </c>
      <c r="H3417" s="6" t="s">
        <v>60</v>
      </c>
      <c r="I3417" s="60" t="s">
        <v>9763</v>
      </c>
      <c r="J3417" s="49" t="s">
        <v>9764</v>
      </c>
      <c r="K3417" s="6" t="s">
        <v>9765</v>
      </c>
      <c r="L3417" s="29">
        <f>IF($J$6="с учетом НДС",VLOOKUP(I3417,LEGEND!B:E,4,0)*(1-M3417),VLOOKUP(I3417,LEGEND!B:E,4,0)*(1-M3417)/1.2)</f>
        <v>3970</v>
      </c>
      <c r="M3417" s="57">
        <f>IF(AND(B3417&lt;&gt;"1_Электроинструмент",B3417&lt;&gt;"2_Садовая техника"),$J$5,IF($J$4&lt;=20%,$J$4,IFERROR(VLOOKUP(S3417,LEGEND!$L$2:$M$5,2,FALSE),$J$4)))</f>
        <v>0</v>
      </c>
      <c r="N3417" s="48" t="s">
        <v>60</v>
      </c>
      <c r="O3417" s="6" t="s">
        <v>42</v>
      </c>
      <c r="P3417" s="49" t="s">
        <v>66</v>
      </c>
      <c r="Q3417" s="49" t="s">
        <v>473</v>
      </c>
      <c r="R3417" s="6" t="s">
        <v>60</v>
      </c>
      <c r="S3417" s="49" t="s">
        <v>60</v>
      </c>
      <c r="T3417" s="73" t="str">
        <f>IF(_xlfn.XLOOKUP(I3417,LEGEND!B:B,LEGEND!H:H)&lt;&gt;"-",HYPERLINK(_xlfn.XLOOKUP(I3417,LEGEND!B:B,LEGEND!H:H),"link"),_xlfn.XLOOKUP(I3417,LEGEND!B:B,LEGEND!H:H))</f>
        <v>-</v>
      </c>
      <c r="U3417" s="73" t="str">
        <f>HYPERLINK(_xlfn.XLOOKUP(I3417,LEGEND!B:B,LEGEND!I:I))</f>
        <v>-</v>
      </c>
      <c r="V3417" s="51" t="s">
        <v>9766</v>
      </c>
      <c r="W3417" s="63" t="s">
        <v>71</v>
      </c>
      <c r="X3417" s="64">
        <v>54</v>
      </c>
      <c r="Y3417" s="64">
        <v>54</v>
      </c>
      <c r="Z3417" s="64">
        <v>70</v>
      </c>
      <c r="AA3417" s="84">
        <v>0.49</v>
      </c>
      <c r="AB3417" s="85">
        <v>1</v>
      </c>
      <c r="AC3417" s="85">
        <v>1</v>
      </c>
    </row>
    <row r="3418" spans="1:29" ht="25.5">
      <c r="A3418" s="1"/>
      <c r="B3418" s="6" t="s">
        <v>8777</v>
      </c>
      <c r="C3418" s="6" t="s">
        <v>8778</v>
      </c>
      <c r="D3418" s="6" t="s">
        <v>9082</v>
      </c>
      <c r="E3418" s="49" t="s">
        <v>9226</v>
      </c>
      <c r="F3418" s="6" t="s">
        <v>60</v>
      </c>
      <c r="G3418" s="6" t="s">
        <v>60</v>
      </c>
      <c r="H3418" s="6" t="s">
        <v>60</v>
      </c>
      <c r="I3418" s="60" t="s">
        <v>9687</v>
      </c>
      <c r="J3418" s="49" t="s">
        <v>9688</v>
      </c>
      <c r="K3418" s="6" t="s">
        <v>9689</v>
      </c>
      <c r="L3418" s="29">
        <f>IF($J$6="с учетом НДС",VLOOKUP(I3418,LEGEND!B:E,4,0)*(1-M3418),VLOOKUP(I3418,LEGEND!B:E,4,0)*(1-M3418)/1.2)</f>
        <v>4330</v>
      </c>
      <c r="M3418" s="57">
        <f>IF(AND(B3418&lt;&gt;"1_Электроинструмент",B3418&lt;&gt;"2_Садовая техника"),$J$5,IF($J$4&lt;=20%,$J$4,IFERROR(VLOOKUP(S3418,LEGEND!$L$2:$M$5,2,FALSE),$J$4)))</f>
        <v>0</v>
      </c>
      <c r="N3418" s="48" t="s">
        <v>60</v>
      </c>
      <c r="O3418" s="6" t="s">
        <v>42</v>
      </c>
      <c r="P3418" s="49" t="s">
        <v>66</v>
      </c>
      <c r="Q3418" s="49" t="s">
        <v>473</v>
      </c>
      <c r="R3418" s="6" t="s">
        <v>60</v>
      </c>
      <c r="S3418" s="49" t="s">
        <v>60</v>
      </c>
      <c r="T3418" s="73" t="str">
        <f>IF(_xlfn.XLOOKUP(I3418,LEGEND!B:B,LEGEND!H:H)&lt;&gt;"-",HYPERLINK(_xlfn.XLOOKUP(I3418,LEGEND!B:B,LEGEND!H:H),"link"),_xlfn.XLOOKUP(I3418,LEGEND!B:B,LEGEND!H:H))</f>
        <v>-</v>
      </c>
      <c r="U3418" s="73" t="str">
        <f>HYPERLINK(_xlfn.XLOOKUP(I3418,LEGEND!B:B,LEGEND!I:I))</f>
        <v>-</v>
      </c>
      <c r="V3418" s="51" t="s">
        <v>9690</v>
      </c>
      <c r="W3418" s="63" t="s">
        <v>71</v>
      </c>
      <c r="X3418" s="64">
        <v>86</v>
      </c>
      <c r="Y3418" s="64">
        <v>86</v>
      </c>
      <c r="Z3418" s="64">
        <v>87</v>
      </c>
      <c r="AA3418" s="84">
        <v>1.79</v>
      </c>
      <c r="AB3418" s="85">
        <v>1</v>
      </c>
      <c r="AC3418" s="85">
        <v>1</v>
      </c>
    </row>
    <row r="3419" spans="1:29" ht="25.5">
      <c r="A3419" s="1"/>
      <c r="B3419" s="6" t="s">
        <v>8777</v>
      </c>
      <c r="C3419" s="6" t="s">
        <v>8778</v>
      </c>
      <c r="D3419" s="6" t="s">
        <v>9082</v>
      </c>
      <c r="E3419" s="49" t="s">
        <v>9226</v>
      </c>
      <c r="F3419" s="6" t="s">
        <v>60</v>
      </c>
      <c r="G3419" s="6" t="s">
        <v>60</v>
      </c>
      <c r="H3419" s="6" t="s">
        <v>60</v>
      </c>
      <c r="I3419" s="60" t="s">
        <v>9691</v>
      </c>
      <c r="J3419" s="49" t="s">
        <v>9692</v>
      </c>
      <c r="K3419" s="6" t="s">
        <v>9693</v>
      </c>
      <c r="L3419" s="29">
        <f>IF($J$6="с учетом НДС",VLOOKUP(I3419,LEGEND!B:E,4,0)*(1-M3419),VLOOKUP(I3419,LEGEND!B:E,4,0)*(1-M3419)/1.2)</f>
        <v>4500</v>
      </c>
      <c r="M3419" s="57">
        <f>IF(AND(B3419&lt;&gt;"1_Электроинструмент",B3419&lt;&gt;"2_Садовая техника"),$J$5,IF($J$4&lt;=20%,$J$4,IFERROR(VLOOKUP(S3419,LEGEND!$L$2:$M$5,2,FALSE),$J$4)))</f>
        <v>0</v>
      </c>
      <c r="N3419" s="48" t="s">
        <v>60</v>
      </c>
      <c r="O3419" s="6" t="s">
        <v>42</v>
      </c>
      <c r="P3419" s="49" t="s">
        <v>66</v>
      </c>
      <c r="Q3419" s="49" t="s">
        <v>473</v>
      </c>
      <c r="R3419" s="6" t="s">
        <v>60</v>
      </c>
      <c r="S3419" s="49" t="s">
        <v>60</v>
      </c>
      <c r="T3419" s="73" t="str">
        <f>IF(_xlfn.XLOOKUP(I3419,LEGEND!B:B,LEGEND!H:H)&lt;&gt;"-",HYPERLINK(_xlfn.XLOOKUP(I3419,LEGEND!B:B,LEGEND!H:H),"link"),_xlfn.XLOOKUP(I3419,LEGEND!B:B,LEGEND!H:H))</f>
        <v>-</v>
      </c>
      <c r="U3419" s="73" t="str">
        <f>HYPERLINK(_xlfn.XLOOKUP(I3419,LEGEND!B:B,LEGEND!I:I))</f>
        <v>-</v>
      </c>
      <c r="V3419" s="51" t="s">
        <v>9694</v>
      </c>
      <c r="W3419" s="63" t="s">
        <v>71</v>
      </c>
      <c r="X3419" s="64">
        <v>92</v>
      </c>
      <c r="Y3419" s="64">
        <v>92</v>
      </c>
      <c r="Z3419" s="64">
        <v>90</v>
      </c>
      <c r="AA3419" s="84">
        <v>1.81</v>
      </c>
      <c r="AB3419" s="85">
        <v>1</v>
      </c>
      <c r="AC3419" s="85">
        <v>1</v>
      </c>
    </row>
    <row r="3420" spans="1:29" ht="25.5">
      <c r="A3420" s="1"/>
      <c r="B3420" s="6" t="s">
        <v>8777</v>
      </c>
      <c r="C3420" s="6" t="s">
        <v>8778</v>
      </c>
      <c r="D3420" s="6" t="s">
        <v>9082</v>
      </c>
      <c r="E3420" s="49" t="s">
        <v>9226</v>
      </c>
      <c r="F3420" s="6" t="s">
        <v>60</v>
      </c>
      <c r="G3420" s="6" t="s">
        <v>60</v>
      </c>
      <c r="H3420" s="6" t="s">
        <v>60</v>
      </c>
      <c r="I3420" s="60" t="s">
        <v>9755</v>
      </c>
      <c r="J3420" s="49" t="s">
        <v>9756</v>
      </c>
      <c r="K3420" s="6" t="s">
        <v>9757</v>
      </c>
      <c r="L3420" s="29">
        <f>IF($J$6="с учетом НДС",VLOOKUP(I3420,LEGEND!B:E,4,0)*(1-M3420),VLOOKUP(I3420,LEGEND!B:E,4,0)*(1-M3420)/1.2)</f>
        <v>4510</v>
      </c>
      <c r="M3420" s="57">
        <f>IF(AND(B3420&lt;&gt;"1_Электроинструмент",B3420&lt;&gt;"2_Садовая техника"),$J$5,IF($J$4&lt;=20%,$J$4,IFERROR(VLOOKUP(S3420,LEGEND!$L$2:$M$5,2,FALSE),$J$4)))</f>
        <v>0</v>
      </c>
      <c r="N3420" s="48" t="s">
        <v>60</v>
      </c>
      <c r="O3420" s="6" t="s">
        <v>42</v>
      </c>
      <c r="P3420" s="49" t="s">
        <v>66</v>
      </c>
      <c r="Q3420" s="49" t="s">
        <v>473</v>
      </c>
      <c r="R3420" s="6" t="s">
        <v>60</v>
      </c>
      <c r="S3420" s="49" t="s">
        <v>60</v>
      </c>
      <c r="T3420" s="73" t="str">
        <f>IF(_xlfn.XLOOKUP(I3420,LEGEND!B:B,LEGEND!H:H)&lt;&gt;"-",HYPERLINK(_xlfn.XLOOKUP(I3420,LEGEND!B:B,LEGEND!H:H),"link"),_xlfn.XLOOKUP(I3420,LEGEND!B:B,LEGEND!H:H))</f>
        <v>-</v>
      </c>
      <c r="U3420" s="73" t="str">
        <f>HYPERLINK(_xlfn.XLOOKUP(I3420,LEGEND!B:B,LEGEND!I:I))</f>
        <v>-</v>
      </c>
      <c r="V3420" s="51" t="s">
        <v>9758</v>
      </c>
      <c r="W3420" s="63" t="s">
        <v>71</v>
      </c>
      <c r="X3420" s="64">
        <v>54</v>
      </c>
      <c r="Y3420" s="64">
        <v>54</v>
      </c>
      <c r="Z3420" s="64">
        <v>300</v>
      </c>
      <c r="AA3420" s="84">
        <v>1.97</v>
      </c>
      <c r="AB3420" s="85">
        <v>1</v>
      </c>
      <c r="AC3420" s="85">
        <v>1</v>
      </c>
    </row>
    <row r="3421" spans="1:29" ht="25.5">
      <c r="A3421" s="1"/>
      <c r="B3421" s="6" t="s">
        <v>8777</v>
      </c>
      <c r="C3421" s="6" t="s">
        <v>8778</v>
      </c>
      <c r="D3421" s="6" t="s">
        <v>9082</v>
      </c>
      <c r="E3421" s="49" t="s">
        <v>9226</v>
      </c>
      <c r="F3421" s="6" t="s">
        <v>60</v>
      </c>
      <c r="G3421" s="6" t="s">
        <v>60</v>
      </c>
      <c r="H3421" s="6" t="s">
        <v>60</v>
      </c>
      <c r="I3421" s="60" t="s">
        <v>9695</v>
      </c>
      <c r="J3421" s="49" t="s">
        <v>9696</v>
      </c>
      <c r="K3421" s="6" t="s">
        <v>9697</v>
      </c>
      <c r="L3421" s="29">
        <f>IF($J$6="с учетом НДС",VLOOKUP(I3421,LEGEND!B:E,4,0)*(1-M3421),VLOOKUP(I3421,LEGEND!B:E,4,0)*(1-M3421)/1.2)</f>
        <v>4860</v>
      </c>
      <c r="M3421" s="57">
        <f>IF(AND(B3421&lt;&gt;"1_Электроинструмент",B3421&lt;&gt;"2_Садовая техника"),$J$5,IF($J$4&lt;=20%,$J$4,IFERROR(VLOOKUP(S3421,LEGEND!$L$2:$M$5,2,FALSE),$J$4)))</f>
        <v>0</v>
      </c>
      <c r="N3421" s="48" t="s">
        <v>60</v>
      </c>
      <c r="O3421" s="6" t="s">
        <v>42</v>
      </c>
      <c r="P3421" s="49" t="s">
        <v>66</v>
      </c>
      <c r="Q3421" s="49" t="s">
        <v>473</v>
      </c>
      <c r="R3421" s="6" t="s">
        <v>60</v>
      </c>
      <c r="S3421" s="49" t="s">
        <v>60</v>
      </c>
      <c r="T3421" s="73" t="str">
        <f>IF(_xlfn.XLOOKUP(I3421,LEGEND!B:B,LEGEND!H:H)&lt;&gt;"-",HYPERLINK(_xlfn.XLOOKUP(I3421,LEGEND!B:B,LEGEND!H:H),"link"),_xlfn.XLOOKUP(I3421,LEGEND!B:B,LEGEND!H:H))</f>
        <v>-</v>
      </c>
      <c r="U3421" s="73" t="str">
        <f>HYPERLINK(_xlfn.XLOOKUP(I3421,LEGEND!B:B,LEGEND!I:I))</f>
        <v>-</v>
      </c>
      <c r="V3421" s="51" t="s">
        <v>9698</v>
      </c>
      <c r="W3421" s="63" t="s">
        <v>71</v>
      </c>
      <c r="X3421" s="64">
        <v>97</v>
      </c>
      <c r="Y3421" s="64">
        <v>97</v>
      </c>
      <c r="Z3421" s="64">
        <v>93</v>
      </c>
      <c r="AA3421" s="84">
        <v>2.0499999999999998</v>
      </c>
      <c r="AB3421" s="85">
        <v>1</v>
      </c>
      <c r="AC3421" s="85">
        <v>1</v>
      </c>
    </row>
    <row r="3422" spans="1:29" ht="15">
      <c r="A3422" s="1"/>
      <c r="B3422" s="6" t="s">
        <v>8777</v>
      </c>
      <c r="C3422" s="6" t="s">
        <v>8778</v>
      </c>
      <c r="D3422" s="6" t="s">
        <v>9082</v>
      </c>
      <c r="E3422" s="49" t="s">
        <v>9226</v>
      </c>
      <c r="F3422" s="6" t="s">
        <v>60</v>
      </c>
      <c r="G3422" s="6" t="s">
        <v>60</v>
      </c>
      <c r="H3422" s="6" t="s">
        <v>60</v>
      </c>
      <c r="I3422" s="60" t="s">
        <v>9727</v>
      </c>
      <c r="J3422" s="49" t="s">
        <v>9728</v>
      </c>
      <c r="K3422" s="6" t="s">
        <v>9729</v>
      </c>
      <c r="L3422" s="29">
        <f>IF($J$6="с учетом НДС",VLOOKUP(I3422,LEGEND!B:E,4,0)*(1-M3422),VLOOKUP(I3422,LEGEND!B:E,4,0)*(1-M3422)/1.2)</f>
        <v>5100</v>
      </c>
      <c r="M3422" s="57">
        <f>IF(AND(B3422&lt;&gt;"1_Электроинструмент",B3422&lt;&gt;"2_Садовая техника"),$J$5,IF($J$4&lt;=20%,$J$4,IFERROR(VLOOKUP(S3422,LEGEND!$L$2:$M$5,2,FALSE),$J$4)))</f>
        <v>0</v>
      </c>
      <c r="N3422" s="48" t="s">
        <v>60</v>
      </c>
      <c r="O3422" s="6" t="s">
        <v>42</v>
      </c>
      <c r="P3422" s="49" t="s">
        <v>66</v>
      </c>
      <c r="Q3422" s="49" t="s">
        <v>473</v>
      </c>
      <c r="R3422" s="6" t="s">
        <v>60</v>
      </c>
      <c r="S3422" s="49" t="s">
        <v>60</v>
      </c>
      <c r="T3422" s="73" t="str">
        <f>IF(_xlfn.XLOOKUP(I3422,LEGEND!B:B,LEGEND!H:H)&lt;&gt;"-",HYPERLINK(_xlfn.XLOOKUP(I3422,LEGEND!B:B,LEGEND!H:H),"link"),_xlfn.XLOOKUP(I3422,LEGEND!B:B,LEGEND!H:H))</f>
        <v>-</v>
      </c>
      <c r="U3422" s="73" t="str">
        <f>HYPERLINK(_xlfn.XLOOKUP(I3422,LEGEND!B:B,LEGEND!I:I))</f>
        <v>-</v>
      </c>
      <c r="V3422" s="51" t="s">
        <v>9730</v>
      </c>
      <c r="W3422" s="63" t="s">
        <v>71</v>
      </c>
      <c r="X3422" s="64">
        <v>61</v>
      </c>
      <c r="Y3422" s="64">
        <v>61</v>
      </c>
      <c r="Z3422" s="64">
        <v>100</v>
      </c>
      <c r="AA3422" s="84">
        <v>1.1499999999999999</v>
      </c>
      <c r="AB3422" s="85">
        <v>1</v>
      </c>
      <c r="AC3422" s="85">
        <v>1</v>
      </c>
    </row>
    <row r="3423" spans="1:29" ht="15">
      <c r="A3423" s="1"/>
      <c r="B3423" s="6" t="s">
        <v>8777</v>
      </c>
      <c r="C3423" s="6" t="s">
        <v>8778</v>
      </c>
      <c r="D3423" s="6" t="s">
        <v>9082</v>
      </c>
      <c r="E3423" s="49" t="s">
        <v>9226</v>
      </c>
      <c r="F3423" s="6" t="s">
        <v>60</v>
      </c>
      <c r="G3423" s="6" t="s">
        <v>60</v>
      </c>
      <c r="H3423" s="6" t="s">
        <v>60</v>
      </c>
      <c r="I3423" s="60" t="s">
        <v>9787</v>
      </c>
      <c r="J3423" s="49" t="s">
        <v>9788</v>
      </c>
      <c r="K3423" s="6" t="s">
        <v>9789</v>
      </c>
      <c r="L3423" s="29">
        <f>IF($J$6="с учетом НДС",VLOOKUP(I3423,LEGEND!B:E,4,0)*(1-M3423),VLOOKUP(I3423,LEGEND!B:E,4,0)*(1-M3423)/1.2)</f>
        <v>5200</v>
      </c>
      <c r="M3423" s="57">
        <f>IF(AND(B3423&lt;&gt;"1_Электроинструмент",B3423&lt;&gt;"2_Садовая техника"),$J$5,IF($J$4&lt;=20%,$J$4,IFERROR(VLOOKUP(S3423,LEGEND!$L$2:$M$5,2,FALSE),$J$4)))</f>
        <v>0</v>
      </c>
      <c r="N3423" s="48" t="s">
        <v>60</v>
      </c>
      <c r="O3423" s="6" t="s">
        <v>42</v>
      </c>
      <c r="P3423" s="49" t="s">
        <v>66</v>
      </c>
      <c r="Q3423" s="49" t="s">
        <v>473</v>
      </c>
      <c r="R3423" s="6" t="s">
        <v>60</v>
      </c>
      <c r="S3423" s="49" t="s">
        <v>60</v>
      </c>
      <c r="T3423" s="73" t="str">
        <f>IF(_xlfn.XLOOKUP(I3423,LEGEND!B:B,LEGEND!H:H)&lt;&gt;"-",HYPERLINK(_xlfn.XLOOKUP(I3423,LEGEND!B:B,LEGEND!H:H),"link"),_xlfn.XLOOKUP(I3423,LEGEND!B:B,LEGEND!H:H))</f>
        <v>-</v>
      </c>
      <c r="U3423" s="73" t="str">
        <f>HYPERLINK(_xlfn.XLOOKUP(I3423,LEGEND!B:B,LEGEND!I:I))</f>
        <v>-</v>
      </c>
      <c r="V3423" s="51" t="s">
        <v>9790</v>
      </c>
      <c r="W3423" s="63" t="s">
        <v>71</v>
      </c>
      <c r="X3423" s="64">
        <v>320</v>
      </c>
      <c r="Y3423" s="64">
        <v>80</v>
      </c>
      <c r="Z3423" s="64">
        <v>290</v>
      </c>
      <c r="AA3423" s="84">
        <v>2.2000000000000002</v>
      </c>
      <c r="AB3423" s="85">
        <v>1</v>
      </c>
      <c r="AC3423" s="85">
        <v>1</v>
      </c>
    </row>
    <row r="3424" spans="1:29" ht="15">
      <c r="A3424" s="1"/>
      <c r="B3424" s="6" t="s">
        <v>8777</v>
      </c>
      <c r="C3424" s="6" t="s">
        <v>8778</v>
      </c>
      <c r="D3424" s="6" t="s">
        <v>9082</v>
      </c>
      <c r="E3424" s="49" t="s">
        <v>9226</v>
      </c>
      <c r="F3424" s="6" t="s">
        <v>60</v>
      </c>
      <c r="G3424" s="6" t="s">
        <v>60</v>
      </c>
      <c r="H3424" s="6" t="s">
        <v>60</v>
      </c>
      <c r="I3424" s="60" t="s">
        <v>9731</v>
      </c>
      <c r="J3424" s="49" t="s">
        <v>9732</v>
      </c>
      <c r="K3424" s="6" t="s">
        <v>9733</v>
      </c>
      <c r="L3424" s="29">
        <f>IF($J$6="с учетом НДС",VLOOKUP(I3424,LEGEND!B:E,4,0)*(1-M3424),VLOOKUP(I3424,LEGEND!B:E,4,0)*(1-M3424)/1.2)</f>
        <v>5600</v>
      </c>
      <c r="M3424" s="57">
        <f>IF(AND(B3424&lt;&gt;"1_Электроинструмент",B3424&lt;&gt;"2_Садовая техника"),$J$5,IF($J$4&lt;=20%,$J$4,IFERROR(VLOOKUP(S3424,LEGEND!$L$2:$M$5,2,FALSE),$J$4)))</f>
        <v>0</v>
      </c>
      <c r="N3424" s="48" t="s">
        <v>60</v>
      </c>
      <c r="O3424" s="6" t="s">
        <v>42</v>
      </c>
      <c r="P3424" s="49" t="s">
        <v>66</v>
      </c>
      <c r="Q3424" s="49" t="s">
        <v>473</v>
      </c>
      <c r="R3424" s="6" t="s">
        <v>60</v>
      </c>
      <c r="S3424" s="49" t="s">
        <v>60</v>
      </c>
      <c r="T3424" s="73" t="str">
        <f>IF(_xlfn.XLOOKUP(I3424,LEGEND!B:B,LEGEND!H:H)&lt;&gt;"-",HYPERLINK(_xlfn.XLOOKUP(I3424,LEGEND!B:B,LEGEND!H:H),"link"),_xlfn.XLOOKUP(I3424,LEGEND!B:B,LEGEND!H:H))</f>
        <v>-</v>
      </c>
      <c r="U3424" s="73" t="str">
        <f>HYPERLINK(_xlfn.XLOOKUP(I3424,LEGEND!B:B,LEGEND!I:I))</f>
        <v>-</v>
      </c>
      <c r="V3424" s="51" t="s">
        <v>9734</v>
      </c>
      <c r="W3424" s="63" t="s">
        <v>71</v>
      </c>
      <c r="X3424" s="64">
        <v>68</v>
      </c>
      <c r="Y3424" s="64">
        <v>68</v>
      </c>
      <c r="Z3424" s="64">
        <v>100</v>
      </c>
      <c r="AA3424" s="84">
        <v>1.21</v>
      </c>
      <c r="AB3424" s="85">
        <v>1</v>
      </c>
      <c r="AC3424" s="85">
        <v>1</v>
      </c>
    </row>
    <row r="3425" spans="1:29" ht="15">
      <c r="A3425" s="1"/>
      <c r="B3425" s="6" t="s">
        <v>8777</v>
      </c>
      <c r="C3425" s="6" t="s">
        <v>8778</v>
      </c>
      <c r="D3425" s="6" t="s">
        <v>9082</v>
      </c>
      <c r="E3425" s="49" t="s">
        <v>9226</v>
      </c>
      <c r="F3425" s="6" t="s">
        <v>60</v>
      </c>
      <c r="G3425" s="6" t="s">
        <v>60</v>
      </c>
      <c r="H3425" s="6" t="s">
        <v>60</v>
      </c>
      <c r="I3425" s="60" t="s">
        <v>9723</v>
      </c>
      <c r="J3425" s="49" t="s">
        <v>9724</v>
      </c>
      <c r="K3425" s="6" t="s">
        <v>9725</v>
      </c>
      <c r="L3425" s="29">
        <f>IF($J$6="с учетом НДС",VLOOKUP(I3425,LEGEND!B:E,4,0)*(1-M3425),VLOOKUP(I3425,LEGEND!B:E,4,0)*(1-M3425)/1.2)</f>
        <v>5700</v>
      </c>
      <c r="M3425" s="57">
        <f>IF(AND(B3425&lt;&gt;"1_Электроинструмент",B3425&lt;&gt;"2_Садовая техника"),$J$5,IF($J$4&lt;=20%,$J$4,IFERROR(VLOOKUP(S3425,LEGEND!$L$2:$M$5,2,FALSE),$J$4)))</f>
        <v>0</v>
      </c>
      <c r="N3425" s="48" t="s">
        <v>60</v>
      </c>
      <c r="O3425" s="6" t="s">
        <v>42</v>
      </c>
      <c r="P3425" s="49" t="s">
        <v>66</v>
      </c>
      <c r="Q3425" s="49" t="s">
        <v>473</v>
      </c>
      <c r="R3425" s="6" t="s">
        <v>60</v>
      </c>
      <c r="S3425" s="49" t="s">
        <v>60</v>
      </c>
      <c r="T3425" s="73" t="str">
        <f>IF(_xlfn.XLOOKUP(I3425,LEGEND!B:B,LEGEND!H:H)&lt;&gt;"-",HYPERLINK(_xlfn.XLOOKUP(I3425,LEGEND!B:B,LEGEND!H:H),"link"),_xlfn.XLOOKUP(I3425,LEGEND!B:B,LEGEND!H:H))</f>
        <v>-</v>
      </c>
      <c r="U3425" s="73" t="str">
        <f>HYPERLINK(_xlfn.XLOOKUP(I3425,LEGEND!B:B,LEGEND!I:I))</f>
        <v>-</v>
      </c>
      <c r="V3425" s="51" t="s">
        <v>9726</v>
      </c>
      <c r="W3425" s="63" t="s">
        <v>71</v>
      </c>
      <c r="X3425" s="64">
        <v>58</v>
      </c>
      <c r="Y3425" s="64">
        <v>58</v>
      </c>
      <c r="Z3425" s="64">
        <v>92</v>
      </c>
      <c r="AA3425" s="84">
        <v>0.93</v>
      </c>
      <c r="AB3425" s="85">
        <v>1</v>
      </c>
      <c r="AC3425" s="85">
        <v>1</v>
      </c>
    </row>
    <row r="3426" spans="1:29" ht="25.5">
      <c r="A3426" s="1"/>
      <c r="B3426" s="6" t="s">
        <v>8777</v>
      </c>
      <c r="C3426" s="6" t="s">
        <v>8778</v>
      </c>
      <c r="D3426" s="6" t="s">
        <v>9082</v>
      </c>
      <c r="E3426" s="49" t="s">
        <v>9226</v>
      </c>
      <c r="F3426" s="6" t="s">
        <v>60</v>
      </c>
      <c r="G3426" s="6" t="s">
        <v>60</v>
      </c>
      <c r="H3426" s="6" t="s">
        <v>60</v>
      </c>
      <c r="I3426" s="60" t="s">
        <v>9791</v>
      </c>
      <c r="J3426" s="49" t="s">
        <v>9792</v>
      </c>
      <c r="K3426" s="6" t="s">
        <v>9793</v>
      </c>
      <c r="L3426" s="29">
        <f>IF($J$6="с учетом НДС",VLOOKUP(I3426,LEGEND!B:E,4,0)*(1-M3426),VLOOKUP(I3426,LEGEND!B:E,4,0)*(1-M3426)/1.2)</f>
        <v>5900</v>
      </c>
      <c r="M3426" s="57">
        <f>IF(AND(B3426&lt;&gt;"1_Электроинструмент",B3426&lt;&gt;"2_Садовая техника"),$J$5,IF($J$4&lt;=20%,$J$4,IFERROR(VLOOKUP(S3426,LEGEND!$L$2:$M$5,2,FALSE),$J$4)))</f>
        <v>0</v>
      </c>
      <c r="N3426" s="48" t="s">
        <v>60</v>
      </c>
      <c r="O3426" s="6" t="s">
        <v>42</v>
      </c>
      <c r="P3426" s="49" t="s">
        <v>66</v>
      </c>
      <c r="Q3426" s="49" t="s">
        <v>473</v>
      </c>
      <c r="R3426" s="6" t="s">
        <v>60</v>
      </c>
      <c r="S3426" s="49" t="s">
        <v>60</v>
      </c>
      <c r="T3426" s="73" t="str">
        <f>IF(_xlfn.XLOOKUP(I3426,LEGEND!B:B,LEGEND!H:H)&lt;&gt;"-",HYPERLINK(_xlfn.XLOOKUP(I3426,LEGEND!B:B,LEGEND!H:H),"link"),_xlfn.XLOOKUP(I3426,LEGEND!B:B,LEGEND!H:H))</f>
        <v>-</v>
      </c>
      <c r="U3426" s="73" t="str">
        <f>HYPERLINK(_xlfn.XLOOKUP(I3426,LEGEND!B:B,LEGEND!I:I))</f>
        <v>-</v>
      </c>
      <c r="V3426" s="51" t="s">
        <v>9794</v>
      </c>
      <c r="W3426" s="63" t="s">
        <v>71</v>
      </c>
      <c r="X3426" s="64">
        <v>320</v>
      </c>
      <c r="Y3426" s="64">
        <v>80</v>
      </c>
      <c r="Z3426" s="64">
        <v>290</v>
      </c>
      <c r="AA3426" s="84">
        <v>2.2000000000000002</v>
      </c>
      <c r="AB3426" s="85">
        <v>1</v>
      </c>
      <c r="AC3426" s="85">
        <v>1</v>
      </c>
    </row>
    <row r="3427" spans="1:29" ht="15">
      <c r="A3427" s="1"/>
      <c r="B3427" s="6" t="s">
        <v>8777</v>
      </c>
      <c r="C3427" s="6" t="s">
        <v>8778</v>
      </c>
      <c r="D3427" s="6" t="s">
        <v>9082</v>
      </c>
      <c r="E3427" s="49" t="s">
        <v>9226</v>
      </c>
      <c r="F3427" s="6" t="s">
        <v>60</v>
      </c>
      <c r="G3427" s="6" t="s">
        <v>60</v>
      </c>
      <c r="H3427" s="6" t="s">
        <v>60</v>
      </c>
      <c r="I3427" s="60" t="s">
        <v>9735</v>
      </c>
      <c r="J3427" s="49" t="s">
        <v>9736</v>
      </c>
      <c r="K3427" s="6" t="s">
        <v>9737</v>
      </c>
      <c r="L3427" s="29">
        <f>IF($J$6="с учетом НДС",VLOOKUP(I3427,LEGEND!B:E,4,0)*(1-M3427),VLOOKUP(I3427,LEGEND!B:E,4,0)*(1-M3427)/1.2)</f>
        <v>6500</v>
      </c>
      <c r="M3427" s="57">
        <f>IF(AND(B3427&lt;&gt;"1_Электроинструмент",B3427&lt;&gt;"2_Садовая техника"),$J$5,IF($J$4&lt;=20%,$J$4,IFERROR(VLOOKUP(S3427,LEGEND!$L$2:$M$5,2,FALSE),$J$4)))</f>
        <v>0</v>
      </c>
      <c r="N3427" s="48" t="s">
        <v>60</v>
      </c>
      <c r="O3427" s="6" t="s">
        <v>42</v>
      </c>
      <c r="P3427" s="49" t="s">
        <v>66</v>
      </c>
      <c r="Q3427" s="49" t="s">
        <v>473</v>
      </c>
      <c r="R3427" s="6" t="s">
        <v>60</v>
      </c>
      <c r="S3427" s="49" t="s">
        <v>60</v>
      </c>
      <c r="T3427" s="73" t="str">
        <f>IF(_xlfn.XLOOKUP(I3427,LEGEND!B:B,LEGEND!H:H)&lt;&gt;"-",HYPERLINK(_xlfn.XLOOKUP(I3427,LEGEND!B:B,LEGEND!H:H),"link"),_xlfn.XLOOKUP(I3427,LEGEND!B:B,LEGEND!H:H))</f>
        <v>-</v>
      </c>
      <c r="U3427" s="73" t="str">
        <f>HYPERLINK(_xlfn.XLOOKUP(I3427,LEGEND!B:B,LEGEND!I:I))</f>
        <v>-</v>
      </c>
      <c r="V3427" s="51" t="s">
        <v>9738</v>
      </c>
      <c r="W3427" s="63" t="s">
        <v>71</v>
      </c>
      <c r="X3427" s="64">
        <v>73</v>
      </c>
      <c r="Y3427" s="64">
        <v>73</v>
      </c>
      <c r="Z3427" s="64">
        <v>100</v>
      </c>
      <c r="AA3427" s="84">
        <v>1.28</v>
      </c>
      <c r="AB3427" s="85">
        <v>1</v>
      </c>
      <c r="AC3427" s="85">
        <v>1</v>
      </c>
    </row>
    <row r="3428" spans="1:29" ht="15">
      <c r="A3428" s="1"/>
      <c r="B3428" s="6" t="s">
        <v>8777</v>
      </c>
      <c r="C3428" s="6" t="s">
        <v>8778</v>
      </c>
      <c r="D3428" s="6" t="s">
        <v>9082</v>
      </c>
      <c r="E3428" s="49" t="s">
        <v>9226</v>
      </c>
      <c r="F3428" s="6" t="s">
        <v>60</v>
      </c>
      <c r="G3428" s="6" t="s">
        <v>60</v>
      </c>
      <c r="H3428" s="6" t="s">
        <v>60</v>
      </c>
      <c r="I3428" s="60" t="s">
        <v>9739</v>
      </c>
      <c r="J3428" s="49" t="s">
        <v>9740</v>
      </c>
      <c r="K3428" s="6" t="s">
        <v>9741</v>
      </c>
      <c r="L3428" s="29">
        <f>IF($J$6="с учетом НДС",VLOOKUP(I3428,LEGEND!B:E,4,0)*(1-M3428),VLOOKUP(I3428,LEGEND!B:E,4,0)*(1-M3428)/1.2)</f>
        <v>7200</v>
      </c>
      <c r="M3428" s="57">
        <f>IF(AND(B3428&lt;&gt;"1_Электроинструмент",B3428&lt;&gt;"2_Садовая техника"),$J$5,IF($J$4&lt;=20%,$J$4,IFERROR(VLOOKUP(S3428,LEGEND!$L$2:$M$5,2,FALSE),$J$4)))</f>
        <v>0</v>
      </c>
      <c r="N3428" s="48" t="s">
        <v>60</v>
      </c>
      <c r="O3428" s="6" t="s">
        <v>42</v>
      </c>
      <c r="P3428" s="49" t="s">
        <v>66</v>
      </c>
      <c r="Q3428" s="49" t="s">
        <v>473</v>
      </c>
      <c r="R3428" s="6" t="s">
        <v>60</v>
      </c>
      <c r="S3428" s="49" t="s">
        <v>60</v>
      </c>
      <c r="T3428" s="73" t="str">
        <f>IF(_xlfn.XLOOKUP(I3428,LEGEND!B:B,LEGEND!H:H)&lt;&gt;"-",HYPERLINK(_xlfn.XLOOKUP(I3428,LEGEND!B:B,LEGEND!H:H),"link"),_xlfn.XLOOKUP(I3428,LEGEND!B:B,LEGEND!H:H))</f>
        <v>-</v>
      </c>
      <c r="U3428" s="73" t="str">
        <f>HYPERLINK(_xlfn.XLOOKUP(I3428,LEGEND!B:B,LEGEND!I:I))</f>
        <v>-</v>
      </c>
      <c r="V3428" s="51" t="s">
        <v>9742</v>
      </c>
      <c r="W3428" s="63" t="s">
        <v>71</v>
      </c>
      <c r="X3428" s="64">
        <v>82</v>
      </c>
      <c r="Y3428" s="64">
        <v>82</v>
      </c>
      <c r="Z3428" s="64">
        <v>100</v>
      </c>
      <c r="AA3428" s="84">
        <v>1.65</v>
      </c>
      <c r="AB3428" s="85">
        <v>1</v>
      </c>
      <c r="AC3428" s="85">
        <v>1</v>
      </c>
    </row>
    <row r="3429" spans="1:29" ht="15">
      <c r="A3429" s="1"/>
      <c r="B3429" s="6" t="s">
        <v>8777</v>
      </c>
      <c r="C3429" s="6" t="s">
        <v>8778</v>
      </c>
      <c r="D3429" s="6" t="s">
        <v>9082</v>
      </c>
      <c r="E3429" s="49" t="s">
        <v>9226</v>
      </c>
      <c r="F3429" s="6" t="s">
        <v>60</v>
      </c>
      <c r="G3429" s="6" t="s">
        <v>60</v>
      </c>
      <c r="H3429" s="6" t="s">
        <v>60</v>
      </c>
      <c r="I3429" s="60" t="s">
        <v>9743</v>
      </c>
      <c r="J3429" s="49" t="s">
        <v>9744</v>
      </c>
      <c r="K3429" s="6" t="s">
        <v>9745</v>
      </c>
      <c r="L3429" s="29">
        <f>IF($J$6="с учетом НДС",VLOOKUP(I3429,LEGEND!B:E,4,0)*(1-M3429),VLOOKUP(I3429,LEGEND!B:E,4,0)*(1-M3429)/1.2)</f>
        <v>9800</v>
      </c>
      <c r="M3429" s="57">
        <f>IF(AND(B3429&lt;&gt;"1_Электроинструмент",B3429&lt;&gt;"2_Садовая техника"),$J$5,IF($J$4&lt;=20%,$J$4,IFERROR(VLOOKUP(S3429,LEGEND!$L$2:$M$5,2,FALSE),$J$4)))</f>
        <v>0</v>
      </c>
      <c r="N3429" s="48" t="s">
        <v>60</v>
      </c>
      <c r="O3429" s="6" t="s">
        <v>42</v>
      </c>
      <c r="P3429" s="49" t="s">
        <v>66</v>
      </c>
      <c r="Q3429" s="49" t="s">
        <v>473</v>
      </c>
      <c r="R3429" s="6" t="s">
        <v>60</v>
      </c>
      <c r="S3429" s="49" t="s">
        <v>60</v>
      </c>
      <c r="T3429" s="73" t="str">
        <f>IF(_xlfn.XLOOKUP(I3429,LEGEND!B:B,LEGEND!H:H)&lt;&gt;"-",HYPERLINK(_xlfn.XLOOKUP(I3429,LEGEND!B:B,LEGEND!H:H),"link"),_xlfn.XLOOKUP(I3429,LEGEND!B:B,LEGEND!H:H))</f>
        <v>-</v>
      </c>
      <c r="U3429" s="73" t="str">
        <f>HYPERLINK(_xlfn.XLOOKUP(I3429,LEGEND!B:B,LEGEND!I:I))</f>
        <v>-</v>
      </c>
      <c r="V3429" s="51" t="s">
        <v>9746</v>
      </c>
      <c r="W3429" s="63" t="s">
        <v>71</v>
      </c>
      <c r="X3429" s="64">
        <v>86</v>
      </c>
      <c r="Y3429" s="64">
        <v>86</v>
      </c>
      <c r="Z3429" s="64">
        <v>120</v>
      </c>
      <c r="AA3429" s="84">
        <v>1.99</v>
      </c>
      <c r="AB3429" s="85">
        <v>1</v>
      </c>
      <c r="AC3429" s="85">
        <v>1</v>
      </c>
    </row>
    <row r="3430" spans="1:29" ht="15">
      <c r="A3430" s="1"/>
      <c r="B3430" s="6" t="s">
        <v>8777</v>
      </c>
      <c r="C3430" s="6" t="s">
        <v>8778</v>
      </c>
      <c r="D3430" s="6" t="s">
        <v>9082</v>
      </c>
      <c r="E3430" s="49" t="s">
        <v>9226</v>
      </c>
      <c r="F3430" s="6" t="s">
        <v>60</v>
      </c>
      <c r="G3430" s="6" t="s">
        <v>60</v>
      </c>
      <c r="H3430" s="6" t="s">
        <v>60</v>
      </c>
      <c r="I3430" s="60" t="s">
        <v>9747</v>
      </c>
      <c r="J3430" s="49" t="s">
        <v>9748</v>
      </c>
      <c r="K3430" s="6" t="s">
        <v>9749</v>
      </c>
      <c r="L3430" s="29">
        <f>IF($J$6="с учетом НДС",VLOOKUP(I3430,LEGEND!B:E,4,0)*(1-M3430),VLOOKUP(I3430,LEGEND!B:E,4,0)*(1-M3430)/1.2)</f>
        <v>10400</v>
      </c>
      <c r="M3430" s="57">
        <f>IF(AND(B3430&lt;&gt;"1_Электроинструмент",B3430&lt;&gt;"2_Садовая техника"),$J$5,IF($J$4&lt;=20%,$J$4,IFERROR(VLOOKUP(S3430,LEGEND!$L$2:$M$5,2,FALSE),$J$4)))</f>
        <v>0</v>
      </c>
      <c r="N3430" s="48" t="s">
        <v>60</v>
      </c>
      <c r="O3430" s="6" t="s">
        <v>42</v>
      </c>
      <c r="P3430" s="49" t="s">
        <v>66</v>
      </c>
      <c r="Q3430" s="49" t="s">
        <v>473</v>
      </c>
      <c r="R3430" s="6" t="s">
        <v>60</v>
      </c>
      <c r="S3430" s="49" t="s">
        <v>60</v>
      </c>
      <c r="T3430" s="73" t="str">
        <f>IF(_xlfn.XLOOKUP(I3430,LEGEND!B:B,LEGEND!H:H)&lt;&gt;"-",HYPERLINK(_xlfn.XLOOKUP(I3430,LEGEND!B:B,LEGEND!H:H),"link"),_xlfn.XLOOKUP(I3430,LEGEND!B:B,LEGEND!H:H))</f>
        <v>-</v>
      </c>
      <c r="U3430" s="73" t="str">
        <f>HYPERLINK(_xlfn.XLOOKUP(I3430,LEGEND!B:B,LEGEND!I:I))</f>
        <v>-</v>
      </c>
      <c r="V3430" s="51" t="s">
        <v>9750</v>
      </c>
      <c r="W3430" s="63" t="s">
        <v>71</v>
      </c>
      <c r="X3430" s="64">
        <v>92</v>
      </c>
      <c r="Y3430" s="64">
        <v>92</v>
      </c>
      <c r="Z3430" s="64">
        <v>125</v>
      </c>
      <c r="AA3430" s="84">
        <v>2.0099999999999998</v>
      </c>
      <c r="AB3430" s="85">
        <v>1</v>
      </c>
      <c r="AC3430" s="85">
        <v>1</v>
      </c>
    </row>
    <row r="3431" spans="1:29" ht="25.5">
      <c r="A3431" s="1"/>
      <c r="B3431" s="6" t="s">
        <v>8777</v>
      </c>
      <c r="C3431" s="6" t="s">
        <v>8778</v>
      </c>
      <c r="D3431" s="6" t="s">
        <v>9082</v>
      </c>
      <c r="E3431" s="49" t="s">
        <v>9226</v>
      </c>
      <c r="F3431" s="6" t="s">
        <v>4070</v>
      </c>
      <c r="G3431" s="6" t="s">
        <v>60</v>
      </c>
      <c r="H3431" s="6" t="s">
        <v>60</v>
      </c>
      <c r="I3431" s="60" t="s">
        <v>18192</v>
      </c>
      <c r="J3431" s="49" t="s">
        <v>18193</v>
      </c>
      <c r="K3431" s="6" t="s">
        <v>18194</v>
      </c>
      <c r="L3431" s="29">
        <f>IF($J$6="с учетом НДС",VLOOKUP(I3431,LEGEND!B:E,4,0)*(1-M3431),VLOOKUP(I3431,LEGEND!B:E,4,0)*(1-M3431)/1.2)</f>
        <v>3350</v>
      </c>
      <c r="M3431" s="57">
        <f>IF(AND(B3431&lt;&gt;"1_Электроинструмент",B3431&lt;&gt;"2_Садовая техника"),$J$5,IF($J$4&lt;=20%,$J$4,IFERROR(VLOOKUP(S3431,LEGEND!$L$2:$M$5,2,FALSE),$J$4)))</f>
        <v>0</v>
      </c>
      <c r="N3431" s="48" t="s">
        <v>60</v>
      </c>
      <c r="O3431" s="6" t="s">
        <v>60</v>
      </c>
      <c r="P3431" s="49" t="s">
        <v>66</v>
      </c>
      <c r="Q3431" s="49" t="s">
        <v>67</v>
      </c>
      <c r="R3431" s="6" t="s">
        <v>60</v>
      </c>
      <c r="S3431" s="49" t="s">
        <v>60</v>
      </c>
      <c r="T3431" s="73" t="str">
        <f>IF(_xlfn.XLOOKUP(I3431,LEGEND!B:B,LEGEND!H:H)&lt;&gt;"-",HYPERLINK(_xlfn.XLOOKUP(I3431,LEGEND!B:B,LEGEND!H:H),"link"),_xlfn.XLOOKUP(I3431,LEGEND!B:B,LEGEND!H:H))</f>
        <v>link</v>
      </c>
      <c r="U3431" s="73" t="str">
        <f>HYPERLINK(_xlfn.XLOOKUP(I3431,LEGEND!B:B,LEGEND!I:I))</f>
        <v>https://milwaukee-media-images.s3.amazonaws.com/hi/48660061--Hero_1.jpg</v>
      </c>
      <c r="V3431" s="51" t="s">
        <v>18195</v>
      </c>
      <c r="W3431" s="63" t="s">
        <v>71</v>
      </c>
      <c r="X3431" s="64">
        <v>32</v>
      </c>
      <c r="Y3431" s="64">
        <v>54</v>
      </c>
      <c r="Z3431" s="64">
        <v>32</v>
      </c>
      <c r="AA3431" s="84">
        <v>0.223</v>
      </c>
      <c r="AB3431" s="85">
        <v>1</v>
      </c>
      <c r="AC3431" s="85">
        <v>1</v>
      </c>
    </row>
    <row r="3432" spans="1:29" ht="25.5">
      <c r="A3432" s="1"/>
      <c r="B3432" s="6" t="s">
        <v>8777</v>
      </c>
      <c r="C3432" s="6" t="s">
        <v>8778</v>
      </c>
      <c r="D3432" s="6" t="s">
        <v>9082</v>
      </c>
      <c r="E3432" s="49" t="s">
        <v>9226</v>
      </c>
      <c r="F3432" s="6" t="s">
        <v>9084</v>
      </c>
      <c r="G3432" s="6" t="s">
        <v>60</v>
      </c>
      <c r="H3432" s="6" t="s">
        <v>60</v>
      </c>
      <c r="I3432" s="60" t="s">
        <v>17843</v>
      </c>
      <c r="J3432" s="49" t="s">
        <v>17844</v>
      </c>
      <c r="K3432" s="6" t="s">
        <v>17845</v>
      </c>
      <c r="L3432" s="29">
        <f>IF($J$6="с учетом НДС",VLOOKUP(I3432,LEGEND!B:E,4,0)*(1-M3432),VLOOKUP(I3432,LEGEND!B:E,4,0)*(1-M3432)/1.2)</f>
        <v>276</v>
      </c>
      <c r="M3432" s="57">
        <f>IF(AND(B3432&lt;&gt;"1_Электроинструмент",B3432&lt;&gt;"2_Садовая техника"),$J$5,IF($J$4&lt;=20%,$J$4,IFERROR(VLOOKUP(S3432,LEGEND!$L$2:$M$5,2,FALSE),$J$4)))</f>
        <v>0</v>
      </c>
      <c r="N3432" s="48" t="s">
        <v>60</v>
      </c>
      <c r="O3432" s="6" t="s">
        <v>60</v>
      </c>
      <c r="P3432" s="49" t="s">
        <v>66</v>
      </c>
      <c r="Q3432" s="49" t="s">
        <v>67</v>
      </c>
      <c r="R3432" s="6" t="s">
        <v>60</v>
      </c>
      <c r="S3432" s="49" t="s">
        <v>60</v>
      </c>
      <c r="T3432" s="73" t="str">
        <f>IF(_xlfn.XLOOKUP(I3432,LEGEND!B:B,LEGEND!H:H)&lt;&gt;"-",HYPERLINK(_xlfn.XLOOKUP(I3432,LEGEND!B:B,LEGEND!H:H),"link"),_xlfn.XLOOKUP(I3432,LEGEND!B:B,LEGEND!H:H))</f>
        <v>link</v>
      </c>
      <c r="U3432" s="73" t="str">
        <f>HYPERLINK(_xlfn.XLOOKUP(I3432,LEGEND!B:B,LEGEND!I:I))</f>
        <v>https://milwaukee-media-images.s3.amazonaws.com/hi/4932478008--Hero_1.jpg</v>
      </c>
      <c r="V3432" s="51" t="s">
        <v>17846</v>
      </c>
      <c r="W3432" s="63" t="s">
        <v>71</v>
      </c>
      <c r="X3432" s="64">
        <v>80</v>
      </c>
      <c r="Y3432" s="64">
        <v>50</v>
      </c>
      <c r="Z3432" s="64">
        <v>19</v>
      </c>
      <c r="AA3432" s="84">
        <v>3.7999999999999999E-2</v>
      </c>
      <c r="AB3432" s="85">
        <v>1</v>
      </c>
      <c r="AC3432" s="85">
        <v>1</v>
      </c>
    </row>
    <row r="3433" spans="1:29" ht="25.5">
      <c r="A3433" s="1"/>
      <c r="B3433" s="6" t="s">
        <v>8777</v>
      </c>
      <c r="C3433" s="6" t="s">
        <v>8778</v>
      </c>
      <c r="D3433" s="6" t="s">
        <v>9082</v>
      </c>
      <c r="E3433" s="49" t="s">
        <v>9226</v>
      </c>
      <c r="F3433" s="6" t="s">
        <v>9084</v>
      </c>
      <c r="G3433" s="6" t="s">
        <v>60</v>
      </c>
      <c r="H3433" s="6" t="s">
        <v>60</v>
      </c>
      <c r="I3433" s="60" t="s">
        <v>17847</v>
      </c>
      <c r="J3433" s="49" t="s">
        <v>17848</v>
      </c>
      <c r="K3433" s="6" t="s">
        <v>17849</v>
      </c>
      <c r="L3433" s="29">
        <f>IF($J$6="с учетом НДС",VLOOKUP(I3433,LEGEND!B:E,4,0)*(1-M3433),VLOOKUP(I3433,LEGEND!B:E,4,0)*(1-M3433)/1.2)</f>
        <v>276</v>
      </c>
      <c r="M3433" s="57">
        <f>IF(AND(B3433&lt;&gt;"1_Электроинструмент",B3433&lt;&gt;"2_Садовая техника"),$J$5,IF($J$4&lt;=20%,$J$4,IFERROR(VLOOKUP(S3433,LEGEND!$L$2:$M$5,2,FALSE),$J$4)))</f>
        <v>0</v>
      </c>
      <c r="N3433" s="48" t="s">
        <v>60</v>
      </c>
      <c r="O3433" s="6" t="s">
        <v>60</v>
      </c>
      <c r="P3433" s="49" t="s">
        <v>66</v>
      </c>
      <c r="Q3433" s="49" t="s">
        <v>67</v>
      </c>
      <c r="R3433" s="6" t="s">
        <v>60</v>
      </c>
      <c r="S3433" s="49" t="s">
        <v>60</v>
      </c>
      <c r="T3433" s="73" t="str">
        <f>IF(_xlfn.XLOOKUP(I3433,LEGEND!B:B,LEGEND!H:H)&lt;&gt;"-",HYPERLINK(_xlfn.XLOOKUP(I3433,LEGEND!B:B,LEGEND!H:H),"link"),_xlfn.XLOOKUP(I3433,LEGEND!B:B,LEGEND!H:H))</f>
        <v>link</v>
      </c>
      <c r="U3433" s="73" t="str">
        <f>HYPERLINK(_xlfn.XLOOKUP(I3433,LEGEND!B:B,LEGEND!I:I))</f>
        <v>https://milwaukee-media-images.s3.amazonaws.com/hi/4932478009--Hero_1.jpg</v>
      </c>
      <c r="V3433" s="51" t="s">
        <v>17850</v>
      </c>
      <c r="W3433" s="63" t="s">
        <v>71</v>
      </c>
      <c r="X3433" s="64">
        <v>80</v>
      </c>
      <c r="Y3433" s="64">
        <v>50</v>
      </c>
      <c r="Z3433" s="64">
        <v>23</v>
      </c>
      <c r="AA3433" s="84">
        <v>3.7999999999999999E-2</v>
      </c>
      <c r="AB3433" s="85">
        <v>1</v>
      </c>
      <c r="AC3433" s="85">
        <v>1</v>
      </c>
    </row>
    <row r="3434" spans="1:29" ht="25.5">
      <c r="A3434" s="1"/>
      <c r="B3434" s="6" t="s">
        <v>8777</v>
      </c>
      <c r="C3434" s="6" t="s">
        <v>8778</v>
      </c>
      <c r="D3434" s="6" t="s">
        <v>9082</v>
      </c>
      <c r="E3434" s="49" t="s">
        <v>9226</v>
      </c>
      <c r="F3434" s="6" t="s">
        <v>9084</v>
      </c>
      <c r="G3434" s="6" t="s">
        <v>60</v>
      </c>
      <c r="H3434" s="6" t="s">
        <v>60</v>
      </c>
      <c r="I3434" s="60" t="s">
        <v>17851</v>
      </c>
      <c r="J3434" s="49" t="s">
        <v>17852</v>
      </c>
      <c r="K3434" s="6" t="s">
        <v>17853</v>
      </c>
      <c r="L3434" s="29">
        <f>IF($J$6="с учетом НДС",VLOOKUP(I3434,LEGEND!B:E,4,0)*(1-M3434),VLOOKUP(I3434,LEGEND!B:E,4,0)*(1-M3434)/1.2)</f>
        <v>276</v>
      </c>
      <c r="M3434" s="57">
        <f>IF(AND(B3434&lt;&gt;"1_Электроинструмент",B3434&lt;&gt;"2_Садовая техника"),$J$5,IF($J$4&lt;=20%,$J$4,IFERROR(VLOOKUP(S3434,LEGEND!$L$2:$M$5,2,FALSE),$J$4)))</f>
        <v>0</v>
      </c>
      <c r="N3434" s="48" t="s">
        <v>60</v>
      </c>
      <c r="O3434" s="6" t="s">
        <v>60</v>
      </c>
      <c r="P3434" s="49" t="s">
        <v>66</v>
      </c>
      <c r="Q3434" s="49" t="s">
        <v>67</v>
      </c>
      <c r="R3434" s="6" t="s">
        <v>60</v>
      </c>
      <c r="S3434" s="49" t="s">
        <v>60</v>
      </c>
      <c r="T3434" s="73" t="str">
        <f>IF(_xlfn.XLOOKUP(I3434,LEGEND!B:B,LEGEND!H:H)&lt;&gt;"-",HYPERLINK(_xlfn.XLOOKUP(I3434,LEGEND!B:B,LEGEND!H:H),"link"),_xlfn.XLOOKUP(I3434,LEGEND!B:B,LEGEND!H:H))</f>
        <v>link</v>
      </c>
      <c r="U3434" s="73" t="str">
        <f>HYPERLINK(_xlfn.XLOOKUP(I3434,LEGEND!B:B,LEGEND!I:I))</f>
        <v>https://milwaukee-media-images.s3.amazonaws.com/hi/4932478010--Hero_1.jpg</v>
      </c>
      <c r="V3434" s="51" t="s">
        <v>17854</v>
      </c>
      <c r="W3434" s="63" t="s">
        <v>71</v>
      </c>
      <c r="X3434" s="64">
        <v>82</v>
      </c>
      <c r="Y3434" s="64">
        <v>50</v>
      </c>
      <c r="Z3434" s="64">
        <v>23</v>
      </c>
      <c r="AA3434" s="84">
        <v>4.2000000000000003E-2</v>
      </c>
      <c r="AB3434" s="85">
        <v>1</v>
      </c>
      <c r="AC3434" s="85">
        <v>1</v>
      </c>
    </row>
    <row r="3435" spans="1:29" ht="25.5">
      <c r="A3435" s="1"/>
      <c r="B3435" s="6" t="s">
        <v>8777</v>
      </c>
      <c r="C3435" s="6" t="s">
        <v>8778</v>
      </c>
      <c r="D3435" s="6" t="s">
        <v>9082</v>
      </c>
      <c r="E3435" s="49" t="s">
        <v>9226</v>
      </c>
      <c r="F3435" s="6" t="s">
        <v>9084</v>
      </c>
      <c r="G3435" s="6" t="s">
        <v>60</v>
      </c>
      <c r="H3435" s="6" t="s">
        <v>60</v>
      </c>
      <c r="I3435" s="60" t="s">
        <v>17855</v>
      </c>
      <c r="J3435" s="49" t="s">
        <v>17856</v>
      </c>
      <c r="K3435" s="6" t="s">
        <v>17857</v>
      </c>
      <c r="L3435" s="29">
        <f>IF($J$6="с учетом НДС",VLOOKUP(I3435,LEGEND!B:E,4,0)*(1-M3435),VLOOKUP(I3435,LEGEND!B:E,4,0)*(1-M3435)/1.2)</f>
        <v>276</v>
      </c>
      <c r="M3435" s="57">
        <f>IF(AND(B3435&lt;&gt;"1_Электроинструмент",B3435&lt;&gt;"2_Садовая техника"),$J$5,IF($J$4&lt;=20%,$J$4,IFERROR(VLOOKUP(S3435,LEGEND!$L$2:$M$5,2,FALSE),$J$4)))</f>
        <v>0</v>
      </c>
      <c r="N3435" s="48" t="s">
        <v>60</v>
      </c>
      <c r="O3435" s="6" t="s">
        <v>60</v>
      </c>
      <c r="P3435" s="49" t="s">
        <v>66</v>
      </c>
      <c r="Q3435" s="49" t="s">
        <v>67</v>
      </c>
      <c r="R3435" s="6" t="s">
        <v>60</v>
      </c>
      <c r="S3435" s="49" t="s">
        <v>60</v>
      </c>
      <c r="T3435" s="73" t="str">
        <f>IF(_xlfn.XLOOKUP(I3435,LEGEND!B:B,LEGEND!H:H)&lt;&gt;"-",HYPERLINK(_xlfn.XLOOKUP(I3435,LEGEND!B:B,LEGEND!H:H),"link"),_xlfn.XLOOKUP(I3435,LEGEND!B:B,LEGEND!H:H))</f>
        <v>link</v>
      </c>
      <c r="U3435" s="73" t="str">
        <f>HYPERLINK(_xlfn.XLOOKUP(I3435,LEGEND!B:B,LEGEND!I:I))</f>
        <v>https://milwaukee-media-images.s3.amazonaws.com/hi/4932478011--Hero_1.jpg</v>
      </c>
      <c r="V3435" s="51" t="s">
        <v>17858</v>
      </c>
      <c r="W3435" s="63" t="s">
        <v>71</v>
      </c>
      <c r="X3435" s="64">
        <v>83</v>
      </c>
      <c r="Y3435" s="64">
        <v>50</v>
      </c>
      <c r="Z3435" s="64">
        <v>22</v>
      </c>
      <c r="AA3435" s="84">
        <v>4.5999999999999999E-2</v>
      </c>
      <c r="AB3435" s="85">
        <v>1</v>
      </c>
      <c r="AC3435" s="85">
        <v>1</v>
      </c>
    </row>
    <row r="3436" spans="1:29" ht="15">
      <c r="A3436" s="1"/>
      <c r="B3436" s="6" t="s">
        <v>8777</v>
      </c>
      <c r="C3436" s="6" t="s">
        <v>8778</v>
      </c>
      <c r="D3436" s="6" t="s">
        <v>9082</v>
      </c>
      <c r="E3436" s="49" t="s">
        <v>9226</v>
      </c>
      <c r="F3436" s="6" t="s">
        <v>9084</v>
      </c>
      <c r="G3436" s="6" t="s">
        <v>60</v>
      </c>
      <c r="H3436" s="6" t="s">
        <v>60</v>
      </c>
      <c r="I3436" s="60" t="s">
        <v>17859</v>
      </c>
      <c r="J3436" s="49" t="s">
        <v>17860</v>
      </c>
      <c r="K3436" s="6" t="s">
        <v>17861</v>
      </c>
      <c r="L3436" s="29">
        <f>IF($J$6="с учетом НДС",VLOOKUP(I3436,LEGEND!B:E,4,0)*(1-M3436),VLOOKUP(I3436,LEGEND!B:E,4,0)*(1-M3436)/1.2)</f>
        <v>279</v>
      </c>
      <c r="M3436" s="57">
        <f>IF(AND(B3436&lt;&gt;"1_Электроинструмент",B3436&lt;&gt;"2_Садовая техника"),$J$5,IF($J$4&lt;=20%,$J$4,IFERROR(VLOOKUP(S3436,LEGEND!$L$2:$M$5,2,FALSE),$J$4)))</f>
        <v>0</v>
      </c>
      <c r="N3436" s="48" t="s">
        <v>60</v>
      </c>
      <c r="O3436" s="6" t="s">
        <v>60</v>
      </c>
      <c r="P3436" s="49" t="s">
        <v>66</v>
      </c>
      <c r="Q3436" s="49" t="s">
        <v>473</v>
      </c>
      <c r="R3436" s="6" t="s">
        <v>60</v>
      </c>
      <c r="S3436" s="49" t="s">
        <v>60</v>
      </c>
      <c r="T3436" s="73" t="str">
        <f>IF(_xlfn.XLOOKUP(I3436,LEGEND!B:B,LEGEND!H:H)&lt;&gt;"-",HYPERLINK(_xlfn.XLOOKUP(I3436,LEGEND!B:B,LEGEND!H:H),"link"),_xlfn.XLOOKUP(I3436,LEGEND!B:B,LEGEND!H:H))</f>
        <v>-</v>
      </c>
      <c r="U3436" s="73" t="str">
        <f>HYPERLINK(_xlfn.XLOOKUP(I3436,LEGEND!B:B,LEGEND!I:I))</f>
        <v>https://milwaukee-media-images.s3.amazonaws.com/hi/49170405--Hero_1.jpg</v>
      </c>
      <c r="V3436" s="51" t="s">
        <v>17862</v>
      </c>
      <c r="W3436" s="63" t="s">
        <v>2403</v>
      </c>
      <c r="X3436" s="64">
        <v>6</v>
      </c>
      <c r="Y3436" s="64">
        <v>6</v>
      </c>
      <c r="Z3436" s="64">
        <v>14</v>
      </c>
      <c r="AA3436" s="84">
        <v>6.0000000000000001E-3</v>
      </c>
      <c r="AB3436" s="85">
        <v>1</v>
      </c>
      <c r="AC3436" s="85">
        <v>1</v>
      </c>
    </row>
    <row r="3437" spans="1:29" ht="25.5">
      <c r="A3437" s="1"/>
      <c r="B3437" s="6" t="s">
        <v>8777</v>
      </c>
      <c r="C3437" s="6" t="s">
        <v>8778</v>
      </c>
      <c r="D3437" s="6" t="s">
        <v>9082</v>
      </c>
      <c r="E3437" s="49" t="s">
        <v>9226</v>
      </c>
      <c r="F3437" s="6" t="s">
        <v>9084</v>
      </c>
      <c r="G3437" s="6" t="s">
        <v>60</v>
      </c>
      <c r="H3437" s="6" t="s">
        <v>60</v>
      </c>
      <c r="I3437" s="60" t="s">
        <v>17863</v>
      </c>
      <c r="J3437" s="49" t="s">
        <v>17864</v>
      </c>
      <c r="K3437" s="6" t="s">
        <v>17865</v>
      </c>
      <c r="L3437" s="29">
        <f>IF($J$6="с учетом НДС",VLOOKUP(I3437,LEGEND!B:E,4,0)*(1-M3437),VLOOKUP(I3437,LEGEND!B:E,4,0)*(1-M3437)/1.2)</f>
        <v>291</v>
      </c>
      <c r="M3437" s="57">
        <f>IF(AND(B3437&lt;&gt;"1_Электроинструмент",B3437&lt;&gt;"2_Садовая техника"),$J$5,IF($J$4&lt;=20%,$J$4,IFERROR(VLOOKUP(S3437,LEGEND!$L$2:$M$5,2,FALSE),$J$4)))</f>
        <v>0</v>
      </c>
      <c r="N3437" s="48" t="s">
        <v>60</v>
      </c>
      <c r="O3437" s="6" t="s">
        <v>60</v>
      </c>
      <c r="P3437" s="49" t="s">
        <v>66</v>
      </c>
      <c r="Q3437" s="49" t="s">
        <v>67</v>
      </c>
      <c r="R3437" s="6" t="s">
        <v>60</v>
      </c>
      <c r="S3437" s="49" t="s">
        <v>60</v>
      </c>
      <c r="T3437" s="73" t="str">
        <f>IF(_xlfn.XLOOKUP(I3437,LEGEND!B:B,LEGEND!H:H)&lt;&gt;"-",HYPERLINK(_xlfn.XLOOKUP(I3437,LEGEND!B:B,LEGEND!H:H),"link"),_xlfn.XLOOKUP(I3437,LEGEND!B:B,LEGEND!H:H))</f>
        <v>link</v>
      </c>
      <c r="U3437" s="73" t="str">
        <f>HYPERLINK(_xlfn.XLOOKUP(I3437,LEGEND!B:B,LEGEND!I:I))</f>
        <v>https://milwaukee-media-images.s3.amazonaws.com/hi/4932478012--Hero_1.jpg</v>
      </c>
      <c r="V3437" s="51" t="s">
        <v>17866</v>
      </c>
      <c r="W3437" s="63" t="s">
        <v>71</v>
      </c>
      <c r="X3437" s="64">
        <v>82</v>
      </c>
      <c r="Y3437" s="64">
        <v>50</v>
      </c>
      <c r="Z3437" s="64">
        <v>18</v>
      </c>
      <c r="AA3437" s="84">
        <v>4.2000000000000003E-2</v>
      </c>
      <c r="AB3437" s="85">
        <v>1</v>
      </c>
      <c r="AC3437" s="85">
        <v>1</v>
      </c>
    </row>
    <row r="3438" spans="1:29" ht="25.5">
      <c r="A3438" s="1"/>
      <c r="B3438" s="6" t="s">
        <v>8777</v>
      </c>
      <c r="C3438" s="6" t="s">
        <v>8778</v>
      </c>
      <c r="D3438" s="6" t="s">
        <v>9082</v>
      </c>
      <c r="E3438" s="49" t="s">
        <v>9226</v>
      </c>
      <c r="F3438" s="6" t="s">
        <v>9084</v>
      </c>
      <c r="G3438" s="6" t="s">
        <v>60</v>
      </c>
      <c r="H3438" s="6" t="s">
        <v>60</v>
      </c>
      <c r="I3438" s="60" t="s">
        <v>17867</v>
      </c>
      <c r="J3438" s="49" t="s">
        <v>17868</v>
      </c>
      <c r="K3438" s="6" t="s">
        <v>17869</v>
      </c>
      <c r="L3438" s="29">
        <f>IF($J$6="с учетом НДС",VLOOKUP(I3438,LEGEND!B:E,4,0)*(1-M3438),VLOOKUP(I3438,LEGEND!B:E,4,0)*(1-M3438)/1.2)</f>
        <v>306</v>
      </c>
      <c r="M3438" s="57">
        <f>IF(AND(B3438&lt;&gt;"1_Электроинструмент",B3438&lt;&gt;"2_Садовая техника"),$J$5,IF($J$4&lt;=20%,$J$4,IFERROR(VLOOKUP(S3438,LEGEND!$L$2:$M$5,2,FALSE),$J$4)))</f>
        <v>0</v>
      </c>
      <c r="N3438" s="48" t="s">
        <v>60</v>
      </c>
      <c r="O3438" s="6" t="s">
        <v>60</v>
      </c>
      <c r="P3438" s="49" t="s">
        <v>66</v>
      </c>
      <c r="Q3438" s="49" t="s">
        <v>67</v>
      </c>
      <c r="R3438" s="6" t="s">
        <v>60</v>
      </c>
      <c r="S3438" s="49" t="s">
        <v>60</v>
      </c>
      <c r="T3438" s="73" t="str">
        <f>IF(_xlfn.XLOOKUP(I3438,LEGEND!B:B,LEGEND!H:H)&lt;&gt;"-",HYPERLINK(_xlfn.XLOOKUP(I3438,LEGEND!B:B,LEGEND!H:H),"link"),_xlfn.XLOOKUP(I3438,LEGEND!B:B,LEGEND!H:H))</f>
        <v>link</v>
      </c>
      <c r="U3438" s="73" t="str">
        <f>HYPERLINK(_xlfn.XLOOKUP(I3438,LEGEND!B:B,LEGEND!I:I))</f>
        <v>https://milwaukee-media-images.s3.amazonaws.com/hi/4932478013--Hero_1.jpg</v>
      </c>
      <c r="V3438" s="51" t="s">
        <v>17870</v>
      </c>
      <c r="W3438" s="63" t="s">
        <v>71</v>
      </c>
      <c r="X3438" s="64">
        <v>82</v>
      </c>
      <c r="Y3438" s="64">
        <v>50</v>
      </c>
      <c r="Z3438" s="64">
        <v>19</v>
      </c>
      <c r="AA3438" s="84">
        <v>4.2000000000000003E-2</v>
      </c>
      <c r="AB3438" s="85">
        <v>1</v>
      </c>
      <c r="AC3438" s="85">
        <v>1</v>
      </c>
    </row>
    <row r="3439" spans="1:29" ht="25.5">
      <c r="A3439" s="1"/>
      <c r="B3439" s="6" t="s">
        <v>8777</v>
      </c>
      <c r="C3439" s="6" t="s">
        <v>8778</v>
      </c>
      <c r="D3439" s="6" t="s">
        <v>9082</v>
      </c>
      <c r="E3439" s="49" t="s">
        <v>9226</v>
      </c>
      <c r="F3439" s="6" t="s">
        <v>9084</v>
      </c>
      <c r="G3439" s="6" t="s">
        <v>60</v>
      </c>
      <c r="H3439" s="6" t="s">
        <v>60</v>
      </c>
      <c r="I3439" s="60" t="s">
        <v>17871</v>
      </c>
      <c r="J3439" s="49" t="s">
        <v>17872</v>
      </c>
      <c r="K3439" s="6" t="s">
        <v>17873</v>
      </c>
      <c r="L3439" s="29">
        <f>IF($J$6="с учетом НДС",VLOOKUP(I3439,LEGEND!B:E,4,0)*(1-M3439),VLOOKUP(I3439,LEGEND!B:E,4,0)*(1-M3439)/1.2)</f>
        <v>306</v>
      </c>
      <c r="M3439" s="57">
        <f>IF(AND(B3439&lt;&gt;"1_Электроинструмент",B3439&lt;&gt;"2_Садовая техника"),$J$5,IF($J$4&lt;=20%,$J$4,IFERROR(VLOOKUP(S3439,LEGEND!$L$2:$M$5,2,FALSE),$J$4)))</f>
        <v>0</v>
      </c>
      <c r="N3439" s="48" t="s">
        <v>60</v>
      </c>
      <c r="O3439" s="6" t="s">
        <v>60</v>
      </c>
      <c r="P3439" s="49" t="s">
        <v>66</v>
      </c>
      <c r="Q3439" s="49" t="s">
        <v>67</v>
      </c>
      <c r="R3439" s="6" t="s">
        <v>60</v>
      </c>
      <c r="S3439" s="49" t="s">
        <v>60</v>
      </c>
      <c r="T3439" s="73" t="str">
        <f>IF(_xlfn.XLOOKUP(I3439,LEGEND!B:B,LEGEND!H:H)&lt;&gt;"-",HYPERLINK(_xlfn.XLOOKUP(I3439,LEGEND!B:B,LEGEND!H:H),"link"),_xlfn.XLOOKUP(I3439,LEGEND!B:B,LEGEND!H:H))</f>
        <v>link</v>
      </c>
      <c r="U3439" s="73" t="str">
        <f>HYPERLINK(_xlfn.XLOOKUP(I3439,LEGEND!B:B,LEGEND!I:I))</f>
        <v>https://milwaukee-media-images.s3.amazonaws.com/hi/4932478014--Hero_1.jpg</v>
      </c>
      <c r="V3439" s="51" t="s">
        <v>17874</v>
      </c>
      <c r="W3439" s="63" t="s">
        <v>71</v>
      </c>
      <c r="X3439" s="64">
        <v>82</v>
      </c>
      <c r="Y3439" s="64">
        <v>50</v>
      </c>
      <c r="Z3439" s="64">
        <v>21</v>
      </c>
      <c r="AA3439" s="84">
        <v>5.3999999999999999E-2</v>
      </c>
      <c r="AB3439" s="85">
        <v>1</v>
      </c>
      <c r="AC3439" s="85">
        <v>1</v>
      </c>
    </row>
    <row r="3440" spans="1:29" ht="25.5">
      <c r="A3440" s="1"/>
      <c r="B3440" s="6" t="s">
        <v>8777</v>
      </c>
      <c r="C3440" s="6" t="s">
        <v>8778</v>
      </c>
      <c r="D3440" s="6" t="s">
        <v>9082</v>
      </c>
      <c r="E3440" s="49" t="s">
        <v>9226</v>
      </c>
      <c r="F3440" s="6" t="s">
        <v>9084</v>
      </c>
      <c r="G3440" s="6" t="s">
        <v>60</v>
      </c>
      <c r="H3440" s="6" t="s">
        <v>60</v>
      </c>
      <c r="I3440" s="60" t="s">
        <v>17875</v>
      </c>
      <c r="J3440" s="49" t="s">
        <v>17876</v>
      </c>
      <c r="K3440" s="6" t="s">
        <v>17877</v>
      </c>
      <c r="L3440" s="29">
        <f>IF($J$6="с учетом НДС",VLOOKUP(I3440,LEGEND!B:E,4,0)*(1-M3440),VLOOKUP(I3440,LEGEND!B:E,4,0)*(1-M3440)/1.2)</f>
        <v>306</v>
      </c>
      <c r="M3440" s="57">
        <f>IF(AND(B3440&lt;&gt;"1_Электроинструмент",B3440&lt;&gt;"2_Садовая техника"),$J$5,IF($J$4&lt;=20%,$J$4,IFERROR(VLOOKUP(S3440,LEGEND!$L$2:$M$5,2,FALSE),$J$4)))</f>
        <v>0</v>
      </c>
      <c r="N3440" s="48" t="s">
        <v>60</v>
      </c>
      <c r="O3440" s="6" t="s">
        <v>60</v>
      </c>
      <c r="P3440" s="49" t="s">
        <v>66</v>
      </c>
      <c r="Q3440" s="49" t="s">
        <v>67</v>
      </c>
      <c r="R3440" s="6" t="s">
        <v>60</v>
      </c>
      <c r="S3440" s="49" t="s">
        <v>60</v>
      </c>
      <c r="T3440" s="73" t="str">
        <f>IF(_xlfn.XLOOKUP(I3440,LEGEND!B:B,LEGEND!H:H)&lt;&gt;"-",HYPERLINK(_xlfn.XLOOKUP(I3440,LEGEND!B:B,LEGEND!H:H),"link"),_xlfn.XLOOKUP(I3440,LEGEND!B:B,LEGEND!H:H))</f>
        <v>link</v>
      </c>
      <c r="U3440" s="73" t="str">
        <f>HYPERLINK(_xlfn.XLOOKUP(I3440,LEGEND!B:B,LEGEND!I:I))</f>
        <v>https://milwaukee-media-images.s3.amazonaws.com/hi/4932471661--Hero_1.jpg</v>
      </c>
      <c r="V3440" s="51" t="s">
        <v>17878</v>
      </c>
      <c r="W3440" s="63" t="s">
        <v>2678</v>
      </c>
      <c r="X3440" s="64">
        <v>40</v>
      </c>
      <c r="Y3440" s="64">
        <v>20</v>
      </c>
      <c r="Z3440" s="64">
        <v>20</v>
      </c>
      <c r="AA3440" s="84">
        <v>4.0000000000000001E-3</v>
      </c>
      <c r="AB3440" s="85">
        <v>1</v>
      </c>
      <c r="AC3440" s="85">
        <v>1</v>
      </c>
    </row>
    <row r="3441" spans="1:29" ht="25.5">
      <c r="A3441" s="1"/>
      <c r="B3441" s="6" t="s">
        <v>8777</v>
      </c>
      <c r="C3441" s="6" t="s">
        <v>8778</v>
      </c>
      <c r="D3441" s="6" t="s">
        <v>9082</v>
      </c>
      <c r="E3441" s="49" t="s">
        <v>9226</v>
      </c>
      <c r="F3441" s="6" t="s">
        <v>9084</v>
      </c>
      <c r="G3441" s="6" t="s">
        <v>60</v>
      </c>
      <c r="H3441" s="6" t="s">
        <v>60</v>
      </c>
      <c r="I3441" s="60" t="s">
        <v>17879</v>
      </c>
      <c r="J3441" s="49" t="s">
        <v>17880</v>
      </c>
      <c r="K3441" s="6" t="s">
        <v>17881</v>
      </c>
      <c r="L3441" s="29">
        <f>IF($J$6="с учетом НДС",VLOOKUP(I3441,LEGEND!B:E,4,0)*(1-M3441),VLOOKUP(I3441,LEGEND!B:E,4,0)*(1-M3441)/1.2)</f>
        <v>323</v>
      </c>
      <c r="M3441" s="57">
        <f>IF(AND(B3441&lt;&gt;"1_Электроинструмент",B3441&lt;&gt;"2_Садовая техника"),$J$5,IF($J$4&lt;=20%,$J$4,IFERROR(VLOOKUP(S3441,LEGEND!$L$2:$M$5,2,FALSE),$J$4)))</f>
        <v>0</v>
      </c>
      <c r="N3441" s="48" t="s">
        <v>60</v>
      </c>
      <c r="O3441" s="6" t="s">
        <v>60</v>
      </c>
      <c r="P3441" s="49" t="s">
        <v>66</v>
      </c>
      <c r="Q3441" s="49" t="s">
        <v>67</v>
      </c>
      <c r="R3441" s="6" t="s">
        <v>60</v>
      </c>
      <c r="S3441" s="49" t="s">
        <v>60</v>
      </c>
      <c r="T3441" s="73" t="str">
        <f>IF(_xlfn.XLOOKUP(I3441,LEGEND!B:B,LEGEND!H:H)&lt;&gt;"-",HYPERLINK(_xlfn.XLOOKUP(I3441,LEGEND!B:B,LEGEND!H:H),"link"),_xlfn.XLOOKUP(I3441,LEGEND!B:B,LEGEND!H:H))</f>
        <v>link</v>
      </c>
      <c r="U3441" s="73" t="str">
        <f>HYPERLINK(_xlfn.XLOOKUP(I3441,LEGEND!B:B,LEGEND!I:I))</f>
        <v>https://milwaukee-media-images.s3.amazonaws.com/hi/4932478015--Hero_1.jpg</v>
      </c>
      <c r="V3441" s="51" t="s">
        <v>17882</v>
      </c>
      <c r="W3441" s="63" t="s">
        <v>71</v>
      </c>
      <c r="X3441" s="64">
        <v>82</v>
      </c>
      <c r="Y3441" s="64">
        <v>50</v>
      </c>
      <c r="Z3441" s="64">
        <v>23</v>
      </c>
      <c r="AA3441" s="84">
        <v>6.8000000000000005E-2</v>
      </c>
      <c r="AB3441" s="85">
        <v>1</v>
      </c>
      <c r="AC3441" s="85">
        <v>1</v>
      </c>
    </row>
    <row r="3442" spans="1:29" ht="25.5">
      <c r="A3442" s="1"/>
      <c r="B3442" s="6" t="s">
        <v>8777</v>
      </c>
      <c r="C3442" s="6" t="s">
        <v>8778</v>
      </c>
      <c r="D3442" s="6" t="s">
        <v>9082</v>
      </c>
      <c r="E3442" s="49" t="s">
        <v>9226</v>
      </c>
      <c r="F3442" s="6" t="s">
        <v>9084</v>
      </c>
      <c r="G3442" s="6" t="s">
        <v>60</v>
      </c>
      <c r="H3442" s="6" t="s">
        <v>60</v>
      </c>
      <c r="I3442" s="60" t="s">
        <v>17883</v>
      </c>
      <c r="J3442" s="49" t="s">
        <v>17884</v>
      </c>
      <c r="K3442" s="6" t="s">
        <v>17885</v>
      </c>
      <c r="L3442" s="29">
        <f>IF($J$6="с учетом НДС",VLOOKUP(I3442,LEGEND!B:E,4,0)*(1-M3442),VLOOKUP(I3442,LEGEND!B:E,4,0)*(1-M3442)/1.2)</f>
        <v>323</v>
      </c>
      <c r="M3442" s="57">
        <f>IF(AND(B3442&lt;&gt;"1_Электроинструмент",B3442&lt;&gt;"2_Садовая техника"),$J$5,IF($J$4&lt;=20%,$J$4,IFERROR(VLOOKUP(S3442,LEGEND!$L$2:$M$5,2,FALSE),$J$4)))</f>
        <v>0</v>
      </c>
      <c r="N3442" s="48" t="s">
        <v>60</v>
      </c>
      <c r="O3442" s="6" t="s">
        <v>60</v>
      </c>
      <c r="P3442" s="49" t="s">
        <v>66</v>
      </c>
      <c r="Q3442" s="49" t="s">
        <v>67</v>
      </c>
      <c r="R3442" s="6" t="s">
        <v>60</v>
      </c>
      <c r="S3442" s="49" t="s">
        <v>60</v>
      </c>
      <c r="T3442" s="73" t="str">
        <f>IF(_xlfn.XLOOKUP(I3442,LEGEND!B:B,LEGEND!H:H)&lt;&gt;"-",HYPERLINK(_xlfn.XLOOKUP(I3442,LEGEND!B:B,LEGEND!H:H),"link"),_xlfn.XLOOKUP(I3442,LEGEND!B:B,LEGEND!H:H))</f>
        <v>link</v>
      </c>
      <c r="U3442" s="73" t="str">
        <f>HYPERLINK(_xlfn.XLOOKUP(I3442,LEGEND!B:B,LEGEND!I:I))</f>
        <v>https://milwaukee-media-images.s3.amazonaws.com/hi/4932478016--Hero_1.jpg</v>
      </c>
      <c r="V3442" s="51" t="s">
        <v>17886</v>
      </c>
      <c r="W3442" s="63" t="s">
        <v>71</v>
      </c>
      <c r="X3442" s="64">
        <v>89</v>
      </c>
      <c r="Y3442" s="64">
        <v>50</v>
      </c>
      <c r="Z3442" s="64">
        <v>29</v>
      </c>
      <c r="AA3442" s="84">
        <v>6.8000000000000005E-2</v>
      </c>
      <c r="AB3442" s="85">
        <v>1</v>
      </c>
      <c r="AC3442" s="85">
        <v>1</v>
      </c>
    </row>
    <row r="3443" spans="1:29" ht="25.5">
      <c r="A3443" s="1"/>
      <c r="B3443" s="6" t="s">
        <v>8777</v>
      </c>
      <c r="C3443" s="6" t="s">
        <v>8778</v>
      </c>
      <c r="D3443" s="6" t="s">
        <v>9082</v>
      </c>
      <c r="E3443" s="49" t="s">
        <v>9226</v>
      </c>
      <c r="F3443" s="6" t="s">
        <v>9084</v>
      </c>
      <c r="G3443" s="6" t="s">
        <v>60</v>
      </c>
      <c r="H3443" s="6" t="s">
        <v>60</v>
      </c>
      <c r="I3443" s="60" t="s">
        <v>17887</v>
      </c>
      <c r="J3443" s="49" t="s">
        <v>17888</v>
      </c>
      <c r="K3443" s="6" t="s">
        <v>17889</v>
      </c>
      <c r="L3443" s="29">
        <f>IF($J$6="с учетом НДС",VLOOKUP(I3443,LEGEND!B:E,4,0)*(1-M3443),VLOOKUP(I3443,LEGEND!B:E,4,0)*(1-M3443)/1.2)</f>
        <v>338</v>
      </c>
      <c r="M3443" s="57">
        <f>IF(AND(B3443&lt;&gt;"1_Электроинструмент",B3443&lt;&gt;"2_Садовая техника"),$J$5,IF($J$4&lt;=20%,$J$4,IFERROR(VLOOKUP(S3443,LEGEND!$L$2:$M$5,2,FALSE),$J$4)))</f>
        <v>0</v>
      </c>
      <c r="N3443" s="48" t="s">
        <v>60</v>
      </c>
      <c r="O3443" s="6" t="s">
        <v>60</v>
      </c>
      <c r="P3443" s="49" t="s">
        <v>66</v>
      </c>
      <c r="Q3443" s="49" t="s">
        <v>67</v>
      </c>
      <c r="R3443" s="6" t="s">
        <v>60</v>
      </c>
      <c r="S3443" s="49" t="s">
        <v>60</v>
      </c>
      <c r="T3443" s="73" t="str">
        <f>IF(_xlfn.XLOOKUP(I3443,LEGEND!B:B,LEGEND!H:H)&lt;&gt;"-",HYPERLINK(_xlfn.XLOOKUP(I3443,LEGEND!B:B,LEGEND!H:H),"link"),_xlfn.XLOOKUP(I3443,LEGEND!B:B,LEGEND!H:H))</f>
        <v>link</v>
      </c>
      <c r="U3443" s="73" t="str">
        <f>HYPERLINK(_xlfn.XLOOKUP(I3443,LEGEND!B:B,LEGEND!I:I))</f>
        <v>https://milwaukee-media-images.s3.amazonaws.com/hi/4932478017--Hero_1.jpg</v>
      </c>
      <c r="V3443" s="51" t="s">
        <v>17890</v>
      </c>
      <c r="W3443" s="63" t="s">
        <v>71</v>
      </c>
      <c r="X3443" s="64">
        <v>85</v>
      </c>
      <c r="Y3443" s="64">
        <v>50</v>
      </c>
      <c r="Z3443" s="64">
        <v>25</v>
      </c>
      <c r="AA3443" s="84">
        <v>8.2000000000000003E-2</v>
      </c>
      <c r="AB3443" s="85">
        <v>1</v>
      </c>
      <c r="AC3443" s="85">
        <v>1</v>
      </c>
    </row>
    <row r="3444" spans="1:29" ht="25.5">
      <c r="A3444" s="1"/>
      <c r="B3444" s="6" t="s">
        <v>8777</v>
      </c>
      <c r="C3444" s="6" t="s">
        <v>8778</v>
      </c>
      <c r="D3444" s="6" t="s">
        <v>9082</v>
      </c>
      <c r="E3444" s="49" t="s">
        <v>9226</v>
      </c>
      <c r="F3444" s="6" t="s">
        <v>9084</v>
      </c>
      <c r="G3444" s="6" t="s">
        <v>60</v>
      </c>
      <c r="H3444" s="6" t="s">
        <v>60</v>
      </c>
      <c r="I3444" s="60" t="s">
        <v>17891</v>
      </c>
      <c r="J3444" s="49" t="s">
        <v>17892</v>
      </c>
      <c r="K3444" s="6" t="s">
        <v>17893</v>
      </c>
      <c r="L3444" s="29">
        <f>IF($J$6="с учетом НДС",VLOOKUP(I3444,LEGEND!B:E,4,0)*(1-M3444),VLOOKUP(I3444,LEGEND!B:E,4,0)*(1-M3444)/1.2)</f>
        <v>353</v>
      </c>
      <c r="M3444" s="57">
        <f>IF(AND(B3444&lt;&gt;"1_Электроинструмент",B3444&lt;&gt;"2_Садовая техника"),$J$5,IF($J$4&lt;=20%,$J$4,IFERROR(VLOOKUP(S3444,LEGEND!$L$2:$M$5,2,FALSE),$J$4)))</f>
        <v>0</v>
      </c>
      <c r="N3444" s="48" t="s">
        <v>60</v>
      </c>
      <c r="O3444" s="6" t="s">
        <v>60</v>
      </c>
      <c r="P3444" s="49" t="s">
        <v>66</v>
      </c>
      <c r="Q3444" s="49" t="s">
        <v>67</v>
      </c>
      <c r="R3444" s="6" t="s">
        <v>60</v>
      </c>
      <c r="S3444" s="49" t="s">
        <v>60</v>
      </c>
      <c r="T3444" s="73" t="str">
        <f>IF(_xlfn.XLOOKUP(I3444,LEGEND!B:B,LEGEND!H:H)&lt;&gt;"-",HYPERLINK(_xlfn.XLOOKUP(I3444,LEGEND!B:B,LEGEND!H:H),"link"),_xlfn.XLOOKUP(I3444,LEGEND!B:B,LEGEND!H:H))</f>
        <v>link</v>
      </c>
      <c r="U3444" s="73" t="str">
        <f>HYPERLINK(_xlfn.XLOOKUP(I3444,LEGEND!B:B,LEGEND!I:I))</f>
        <v>https://milwaukee-media-images.s3.amazonaws.com/hi/4932478018--Hero_1.jpg</v>
      </c>
      <c r="V3444" s="51" t="s">
        <v>17894</v>
      </c>
      <c r="W3444" s="63" t="s">
        <v>71</v>
      </c>
      <c r="X3444" s="64">
        <v>84</v>
      </c>
      <c r="Y3444" s="64">
        <v>50</v>
      </c>
      <c r="Z3444" s="64">
        <v>27</v>
      </c>
      <c r="AA3444" s="84">
        <v>0.08</v>
      </c>
      <c r="AB3444" s="85">
        <v>1</v>
      </c>
      <c r="AC3444" s="85">
        <v>1</v>
      </c>
    </row>
    <row r="3445" spans="1:29" ht="25.5">
      <c r="A3445" s="1"/>
      <c r="B3445" s="6" t="s">
        <v>8777</v>
      </c>
      <c r="C3445" s="6" t="s">
        <v>8778</v>
      </c>
      <c r="D3445" s="6" t="s">
        <v>9082</v>
      </c>
      <c r="E3445" s="49" t="s">
        <v>9226</v>
      </c>
      <c r="F3445" s="6" t="s">
        <v>9084</v>
      </c>
      <c r="G3445" s="6" t="s">
        <v>60</v>
      </c>
      <c r="H3445" s="6" t="s">
        <v>60</v>
      </c>
      <c r="I3445" s="60" t="s">
        <v>17895</v>
      </c>
      <c r="J3445" s="49" t="s">
        <v>17896</v>
      </c>
      <c r="K3445" s="6" t="s">
        <v>17897</v>
      </c>
      <c r="L3445" s="29">
        <f>IF($J$6="с учетом НДС",VLOOKUP(I3445,LEGEND!B:E,4,0)*(1-M3445),VLOOKUP(I3445,LEGEND!B:E,4,0)*(1-M3445)/1.2)</f>
        <v>368</v>
      </c>
      <c r="M3445" s="57">
        <f>IF(AND(B3445&lt;&gt;"1_Электроинструмент",B3445&lt;&gt;"2_Садовая техника"),$J$5,IF($J$4&lt;=20%,$J$4,IFERROR(VLOOKUP(S3445,LEGEND!$L$2:$M$5,2,FALSE),$J$4)))</f>
        <v>0</v>
      </c>
      <c r="N3445" s="48" t="s">
        <v>60</v>
      </c>
      <c r="O3445" s="6" t="s">
        <v>60</v>
      </c>
      <c r="P3445" s="49" t="s">
        <v>66</v>
      </c>
      <c r="Q3445" s="49" t="s">
        <v>67</v>
      </c>
      <c r="R3445" s="6" t="s">
        <v>60</v>
      </c>
      <c r="S3445" s="49" t="s">
        <v>60</v>
      </c>
      <c r="T3445" s="73" t="str">
        <f>IF(_xlfn.XLOOKUP(I3445,LEGEND!B:B,LEGEND!H:H)&lt;&gt;"-",HYPERLINK(_xlfn.XLOOKUP(I3445,LEGEND!B:B,LEGEND!H:H),"link"),_xlfn.XLOOKUP(I3445,LEGEND!B:B,LEGEND!H:H))</f>
        <v>link</v>
      </c>
      <c r="U3445" s="73" t="str">
        <f>HYPERLINK(_xlfn.XLOOKUP(I3445,LEGEND!B:B,LEGEND!I:I))</f>
        <v>https://milwaukee-media-images.s3.amazonaws.com/hi/4932471662--Hero_1.jpg</v>
      </c>
      <c r="V3445" s="51" t="s">
        <v>17898</v>
      </c>
      <c r="W3445" s="63" t="s">
        <v>2678</v>
      </c>
      <c r="X3445" s="64">
        <v>40</v>
      </c>
      <c r="Y3445" s="64">
        <v>25</v>
      </c>
      <c r="Z3445" s="64">
        <v>60</v>
      </c>
      <c r="AA3445" s="84">
        <v>1.4E-2</v>
      </c>
      <c r="AB3445" s="85">
        <v>1</v>
      </c>
      <c r="AC3445" s="85">
        <v>1</v>
      </c>
    </row>
    <row r="3446" spans="1:29" ht="25.5">
      <c r="A3446" s="1"/>
      <c r="B3446" s="6" t="s">
        <v>8777</v>
      </c>
      <c r="C3446" s="6" t="s">
        <v>8778</v>
      </c>
      <c r="D3446" s="6" t="s">
        <v>9082</v>
      </c>
      <c r="E3446" s="49" t="s">
        <v>9226</v>
      </c>
      <c r="F3446" s="6" t="s">
        <v>9084</v>
      </c>
      <c r="G3446" s="6" t="s">
        <v>60</v>
      </c>
      <c r="H3446" s="6" t="s">
        <v>60</v>
      </c>
      <c r="I3446" s="60" t="s">
        <v>17899</v>
      </c>
      <c r="J3446" s="49" t="s">
        <v>17900</v>
      </c>
      <c r="K3446" s="6" t="s">
        <v>17901</v>
      </c>
      <c r="L3446" s="29">
        <f>IF($J$6="с учетом НДС",VLOOKUP(I3446,LEGEND!B:E,4,0)*(1-M3446),VLOOKUP(I3446,LEGEND!B:E,4,0)*(1-M3446)/1.2)</f>
        <v>368</v>
      </c>
      <c r="M3446" s="57">
        <f>IF(AND(B3446&lt;&gt;"1_Электроинструмент",B3446&lt;&gt;"2_Садовая техника"),$J$5,IF($J$4&lt;=20%,$J$4,IFERROR(VLOOKUP(S3446,LEGEND!$L$2:$M$5,2,FALSE),$J$4)))</f>
        <v>0</v>
      </c>
      <c r="N3446" s="48" t="s">
        <v>60</v>
      </c>
      <c r="O3446" s="6" t="s">
        <v>60</v>
      </c>
      <c r="P3446" s="49" t="s">
        <v>66</v>
      </c>
      <c r="Q3446" s="49" t="s">
        <v>67</v>
      </c>
      <c r="R3446" s="6" t="s">
        <v>60</v>
      </c>
      <c r="S3446" s="49" t="s">
        <v>60</v>
      </c>
      <c r="T3446" s="73" t="str">
        <f>IF(_xlfn.XLOOKUP(I3446,LEGEND!B:B,LEGEND!H:H)&lt;&gt;"-",HYPERLINK(_xlfn.XLOOKUP(I3446,LEGEND!B:B,LEGEND!H:H),"link"),_xlfn.XLOOKUP(I3446,LEGEND!B:B,LEGEND!H:H))</f>
        <v>link</v>
      </c>
      <c r="U3446" s="73" t="str">
        <f>HYPERLINK(_xlfn.XLOOKUP(I3446,LEGEND!B:B,LEGEND!I:I))</f>
        <v>https://milwaukee-media-images.s3.amazonaws.com/hi/4932471679--Hero_1.jpg</v>
      </c>
      <c r="V3446" s="51" t="s">
        <v>17902</v>
      </c>
      <c r="W3446" s="63" t="s">
        <v>2678</v>
      </c>
      <c r="X3446" s="64">
        <v>50</v>
      </c>
      <c r="Y3446" s="64">
        <v>5</v>
      </c>
      <c r="Z3446" s="64">
        <v>10</v>
      </c>
      <c r="AA3446" s="84">
        <v>1.2E-2</v>
      </c>
      <c r="AB3446" s="85">
        <v>1</v>
      </c>
      <c r="AC3446" s="85">
        <v>1</v>
      </c>
    </row>
    <row r="3447" spans="1:29" ht="25.5">
      <c r="A3447" s="1"/>
      <c r="B3447" s="6" t="s">
        <v>8777</v>
      </c>
      <c r="C3447" s="6" t="s">
        <v>8778</v>
      </c>
      <c r="D3447" s="6" t="s">
        <v>9082</v>
      </c>
      <c r="E3447" s="49" t="s">
        <v>9226</v>
      </c>
      <c r="F3447" s="6" t="s">
        <v>9084</v>
      </c>
      <c r="G3447" s="6" t="s">
        <v>60</v>
      </c>
      <c r="H3447" s="6" t="s">
        <v>60</v>
      </c>
      <c r="I3447" s="60" t="s">
        <v>17903</v>
      </c>
      <c r="J3447" s="49" t="s">
        <v>17904</v>
      </c>
      <c r="K3447" s="6" t="s">
        <v>17905</v>
      </c>
      <c r="L3447" s="29">
        <f>IF($J$6="с учетом НДС",VLOOKUP(I3447,LEGEND!B:E,4,0)*(1-M3447),VLOOKUP(I3447,LEGEND!B:E,4,0)*(1-M3447)/1.2)</f>
        <v>384</v>
      </c>
      <c r="M3447" s="57">
        <f>IF(AND(B3447&lt;&gt;"1_Электроинструмент",B3447&lt;&gt;"2_Садовая техника"),$J$5,IF($J$4&lt;=20%,$J$4,IFERROR(VLOOKUP(S3447,LEGEND!$L$2:$M$5,2,FALSE),$J$4)))</f>
        <v>0</v>
      </c>
      <c r="N3447" s="48" t="s">
        <v>60</v>
      </c>
      <c r="O3447" s="6" t="s">
        <v>60</v>
      </c>
      <c r="P3447" s="49" t="s">
        <v>66</v>
      </c>
      <c r="Q3447" s="49" t="s">
        <v>67</v>
      </c>
      <c r="R3447" s="6" t="s">
        <v>60</v>
      </c>
      <c r="S3447" s="49" t="s">
        <v>60</v>
      </c>
      <c r="T3447" s="73" t="str">
        <f>IF(_xlfn.XLOOKUP(I3447,LEGEND!B:B,LEGEND!H:H)&lt;&gt;"-",HYPERLINK(_xlfn.XLOOKUP(I3447,LEGEND!B:B,LEGEND!H:H),"link"),_xlfn.XLOOKUP(I3447,LEGEND!B:B,LEGEND!H:H))</f>
        <v>link</v>
      </c>
      <c r="U3447" s="73" t="str">
        <f>HYPERLINK(_xlfn.XLOOKUP(I3447,LEGEND!B:B,LEGEND!I:I))</f>
        <v>https://milwaukee-media-images.s3.amazonaws.com/hi/4932471659--Hero_1.jpg</v>
      </c>
      <c r="V3447" s="51" t="s">
        <v>17906</v>
      </c>
      <c r="W3447" s="63" t="s">
        <v>2678</v>
      </c>
      <c r="X3447" s="64">
        <v>20</v>
      </c>
      <c r="Y3447" s="64">
        <v>15</v>
      </c>
      <c r="Z3447" s="64">
        <v>20</v>
      </c>
      <c r="AA3447" s="84">
        <v>1.2E-2</v>
      </c>
      <c r="AB3447" s="85">
        <v>1</v>
      </c>
      <c r="AC3447" s="85">
        <v>1</v>
      </c>
    </row>
    <row r="3448" spans="1:29" ht="25.5">
      <c r="A3448" s="1"/>
      <c r="B3448" s="6" t="s">
        <v>8777</v>
      </c>
      <c r="C3448" s="6" t="s">
        <v>8778</v>
      </c>
      <c r="D3448" s="6" t="s">
        <v>9082</v>
      </c>
      <c r="E3448" s="49" t="s">
        <v>9226</v>
      </c>
      <c r="F3448" s="6" t="s">
        <v>9084</v>
      </c>
      <c r="G3448" s="6" t="s">
        <v>60</v>
      </c>
      <c r="H3448" s="6" t="s">
        <v>60</v>
      </c>
      <c r="I3448" s="60" t="s">
        <v>17907</v>
      </c>
      <c r="J3448" s="49" t="s">
        <v>17908</v>
      </c>
      <c r="K3448" s="6" t="s">
        <v>17909</v>
      </c>
      <c r="L3448" s="29">
        <f>IF($J$6="с учетом НДС",VLOOKUP(I3448,LEGEND!B:E,4,0)*(1-M3448),VLOOKUP(I3448,LEGEND!B:E,4,0)*(1-M3448)/1.2)</f>
        <v>399</v>
      </c>
      <c r="M3448" s="57">
        <f>IF(AND(B3448&lt;&gt;"1_Электроинструмент",B3448&lt;&gt;"2_Садовая техника"),$J$5,IF($J$4&lt;=20%,$J$4,IFERROR(VLOOKUP(S3448,LEGEND!$L$2:$M$5,2,FALSE),$J$4)))</f>
        <v>0</v>
      </c>
      <c r="N3448" s="48" t="s">
        <v>60</v>
      </c>
      <c r="O3448" s="6" t="s">
        <v>60</v>
      </c>
      <c r="P3448" s="49" t="s">
        <v>66</v>
      </c>
      <c r="Q3448" s="49" t="s">
        <v>67</v>
      </c>
      <c r="R3448" s="6" t="s">
        <v>60</v>
      </c>
      <c r="S3448" s="49" t="s">
        <v>60</v>
      </c>
      <c r="T3448" s="73" t="str">
        <f>IF(_xlfn.XLOOKUP(I3448,LEGEND!B:B,LEGEND!H:H)&lt;&gt;"-",HYPERLINK(_xlfn.XLOOKUP(I3448,LEGEND!B:B,LEGEND!H:H),"link"),_xlfn.XLOOKUP(I3448,LEGEND!B:B,LEGEND!H:H))</f>
        <v>link</v>
      </c>
      <c r="U3448" s="73" t="str">
        <f>HYPERLINK(_xlfn.XLOOKUP(I3448,LEGEND!B:B,LEGEND!I:I))</f>
        <v>https://milwaukee-media-images.s3.amazonaws.com/hi/4932478019--Hero_1.jpg</v>
      </c>
      <c r="V3448" s="51" t="s">
        <v>17910</v>
      </c>
      <c r="W3448" s="63" t="s">
        <v>71</v>
      </c>
      <c r="X3448" s="64">
        <v>85</v>
      </c>
      <c r="Y3448" s="64">
        <v>50</v>
      </c>
      <c r="Z3448" s="64">
        <v>29</v>
      </c>
      <c r="AA3448" s="84">
        <v>0.112</v>
      </c>
      <c r="AB3448" s="85">
        <v>1</v>
      </c>
      <c r="AC3448" s="85">
        <v>1</v>
      </c>
    </row>
    <row r="3449" spans="1:29" ht="25.5">
      <c r="A3449" s="1"/>
      <c r="B3449" s="6" t="s">
        <v>8777</v>
      </c>
      <c r="C3449" s="6" t="s">
        <v>8778</v>
      </c>
      <c r="D3449" s="6" t="s">
        <v>9082</v>
      </c>
      <c r="E3449" s="49" t="s">
        <v>9226</v>
      </c>
      <c r="F3449" s="6" t="s">
        <v>9084</v>
      </c>
      <c r="G3449" s="6" t="s">
        <v>60</v>
      </c>
      <c r="H3449" s="6" t="s">
        <v>60</v>
      </c>
      <c r="I3449" s="60" t="s">
        <v>17911</v>
      </c>
      <c r="J3449" s="49" t="s">
        <v>17912</v>
      </c>
      <c r="K3449" s="6" t="s">
        <v>17913</v>
      </c>
      <c r="L3449" s="29">
        <f>IF($J$6="с учетом НДС",VLOOKUP(I3449,LEGEND!B:E,4,0)*(1-M3449),VLOOKUP(I3449,LEGEND!B:E,4,0)*(1-M3449)/1.2)</f>
        <v>399</v>
      </c>
      <c r="M3449" s="57">
        <f>IF(AND(B3449&lt;&gt;"1_Электроинструмент",B3449&lt;&gt;"2_Садовая техника"),$J$5,IF($J$4&lt;=20%,$J$4,IFERROR(VLOOKUP(S3449,LEGEND!$L$2:$M$5,2,FALSE),$J$4)))</f>
        <v>0</v>
      </c>
      <c r="N3449" s="48" t="s">
        <v>60</v>
      </c>
      <c r="O3449" s="6" t="s">
        <v>60</v>
      </c>
      <c r="P3449" s="49" t="s">
        <v>66</v>
      </c>
      <c r="Q3449" s="49" t="s">
        <v>67</v>
      </c>
      <c r="R3449" s="6" t="s">
        <v>60</v>
      </c>
      <c r="S3449" s="49" t="s">
        <v>60</v>
      </c>
      <c r="T3449" s="73" t="str">
        <f>IF(_xlfn.XLOOKUP(I3449,LEGEND!B:B,LEGEND!H:H)&lt;&gt;"-",HYPERLINK(_xlfn.XLOOKUP(I3449,LEGEND!B:B,LEGEND!H:H),"link"),_xlfn.XLOOKUP(I3449,LEGEND!B:B,LEGEND!H:H))</f>
        <v>link</v>
      </c>
      <c r="U3449" s="73" t="str">
        <f>HYPERLINK(_xlfn.XLOOKUP(I3449,LEGEND!B:B,LEGEND!I:I))</f>
        <v>https://milwaukee-media-images.s3.amazonaws.com/hi/4932478034--Hero_1.jpg</v>
      </c>
      <c r="V3449" s="51" t="s">
        <v>17914</v>
      </c>
      <c r="W3449" s="63" t="s">
        <v>71</v>
      </c>
      <c r="X3449" s="64">
        <v>90</v>
      </c>
      <c r="Y3449" s="64">
        <v>50</v>
      </c>
      <c r="Z3449" s="64">
        <v>21</v>
      </c>
      <c r="AA3449" s="84">
        <v>5.8000000000000003E-2</v>
      </c>
      <c r="AB3449" s="85">
        <v>1</v>
      </c>
      <c r="AC3449" s="85">
        <v>1</v>
      </c>
    </row>
    <row r="3450" spans="1:29" ht="25.5">
      <c r="A3450" s="1"/>
      <c r="B3450" s="6" t="s">
        <v>8777</v>
      </c>
      <c r="C3450" s="6" t="s">
        <v>8778</v>
      </c>
      <c r="D3450" s="6" t="s">
        <v>9082</v>
      </c>
      <c r="E3450" s="49" t="s">
        <v>9226</v>
      </c>
      <c r="F3450" s="6" t="s">
        <v>9084</v>
      </c>
      <c r="G3450" s="6" t="s">
        <v>60</v>
      </c>
      <c r="H3450" s="6" t="s">
        <v>60</v>
      </c>
      <c r="I3450" s="60" t="s">
        <v>17915</v>
      </c>
      <c r="J3450" s="49" t="s">
        <v>17916</v>
      </c>
      <c r="K3450" s="6" t="s">
        <v>17917</v>
      </c>
      <c r="L3450" s="29">
        <f>IF($J$6="с учетом НДС",VLOOKUP(I3450,LEGEND!B:E,4,0)*(1-M3450),VLOOKUP(I3450,LEGEND!B:E,4,0)*(1-M3450)/1.2)</f>
        <v>399</v>
      </c>
      <c r="M3450" s="57">
        <f>IF(AND(B3450&lt;&gt;"1_Электроинструмент",B3450&lt;&gt;"2_Садовая техника"),$J$5,IF($J$4&lt;=20%,$J$4,IFERROR(VLOOKUP(S3450,LEGEND!$L$2:$M$5,2,FALSE),$J$4)))</f>
        <v>0</v>
      </c>
      <c r="N3450" s="48" t="s">
        <v>60</v>
      </c>
      <c r="O3450" s="6" t="s">
        <v>60</v>
      </c>
      <c r="P3450" s="49" t="s">
        <v>1556</v>
      </c>
      <c r="Q3450" s="49" t="s">
        <v>473</v>
      </c>
      <c r="R3450" s="6" t="s">
        <v>60</v>
      </c>
      <c r="S3450" s="49" t="s">
        <v>60</v>
      </c>
      <c r="T3450" s="73" t="str">
        <f>IF(_xlfn.XLOOKUP(I3450,LEGEND!B:B,LEGEND!H:H)&lt;&gt;"-",HYPERLINK(_xlfn.XLOOKUP(I3450,LEGEND!B:B,LEGEND!H:H),"link"),_xlfn.XLOOKUP(I3450,LEGEND!B:B,LEGEND!H:H))</f>
        <v>link</v>
      </c>
      <c r="U3450" s="73" t="str">
        <f>HYPERLINK(_xlfn.XLOOKUP(I3450,LEGEND!B:B,LEGEND!I:I))</f>
        <v>https://milwaukee-media-images.s3.amazonaws.com/hi/4932478035--Hero_1.jpg</v>
      </c>
      <c r="V3450" s="51" t="s">
        <v>17918</v>
      </c>
      <c r="W3450" s="63" t="s">
        <v>71</v>
      </c>
      <c r="X3450" s="64">
        <v>90</v>
      </c>
      <c r="Y3450" s="64">
        <v>50</v>
      </c>
      <c r="Z3450" s="64">
        <v>23</v>
      </c>
      <c r="AA3450" s="84">
        <v>0.06</v>
      </c>
      <c r="AB3450" s="85">
        <v>1</v>
      </c>
      <c r="AC3450" s="85">
        <v>1</v>
      </c>
    </row>
    <row r="3451" spans="1:29" ht="25.5">
      <c r="A3451" s="1"/>
      <c r="B3451" s="6" t="s">
        <v>8777</v>
      </c>
      <c r="C3451" s="6" t="s">
        <v>8778</v>
      </c>
      <c r="D3451" s="6" t="s">
        <v>9082</v>
      </c>
      <c r="E3451" s="49" t="s">
        <v>9226</v>
      </c>
      <c r="F3451" s="6" t="s">
        <v>9084</v>
      </c>
      <c r="G3451" s="6" t="s">
        <v>60</v>
      </c>
      <c r="H3451" s="6" t="s">
        <v>60</v>
      </c>
      <c r="I3451" s="60" t="s">
        <v>17919</v>
      </c>
      <c r="J3451" s="49" t="s">
        <v>17920</v>
      </c>
      <c r="K3451" s="6" t="s">
        <v>17921</v>
      </c>
      <c r="L3451" s="29">
        <f>IF($J$6="с учетом НДС",VLOOKUP(I3451,LEGEND!B:E,4,0)*(1-M3451),VLOOKUP(I3451,LEGEND!B:E,4,0)*(1-M3451)/1.2)</f>
        <v>399</v>
      </c>
      <c r="M3451" s="57">
        <f>IF(AND(B3451&lt;&gt;"1_Электроинструмент",B3451&lt;&gt;"2_Садовая техника"),$J$5,IF($J$4&lt;=20%,$J$4,IFERROR(VLOOKUP(S3451,LEGEND!$L$2:$M$5,2,FALSE),$J$4)))</f>
        <v>0</v>
      </c>
      <c r="N3451" s="48" t="s">
        <v>60</v>
      </c>
      <c r="O3451" s="6" t="s">
        <v>60</v>
      </c>
      <c r="P3451" s="49" t="s">
        <v>66</v>
      </c>
      <c r="Q3451" s="49" t="s">
        <v>67</v>
      </c>
      <c r="R3451" s="6" t="s">
        <v>60</v>
      </c>
      <c r="S3451" s="49" t="s">
        <v>60</v>
      </c>
      <c r="T3451" s="73" t="str">
        <f>IF(_xlfn.XLOOKUP(I3451,LEGEND!B:B,LEGEND!H:H)&lt;&gt;"-",HYPERLINK(_xlfn.XLOOKUP(I3451,LEGEND!B:B,LEGEND!H:H),"link"),_xlfn.XLOOKUP(I3451,LEGEND!B:B,LEGEND!H:H))</f>
        <v>link</v>
      </c>
      <c r="U3451" s="73" t="str">
        <f>HYPERLINK(_xlfn.XLOOKUP(I3451,LEGEND!B:B,LEGEND!I:I))</f>
        <v>https://milwaukee-media-images.s3.amazonaws.com/hi/4932478036--Hero_1.jpg</v>
      </c>
      <c r="V3451" s="51" t="s">
        <v>17922</v>
      </c>
      <c r="W3451" s="63" t="s">
        <v>71</v>
      </c>
      <c r="X3451" s="64">
        <v>91</v>
      </c>
      <c r="Y3451" s="64">
        <v>50</v>
      </c>
      <c r="Z3451" s="64">
        <v>24</v>
      </c>
      <c r="AA3451" s="84">
        <v>5.8000000000000003E-2</v>
      </c>
      <c r="AB3451" s="85">
        <v>1</v>
      </c>
      <c r="AC3451" s="85">
        <v>1</v>
      </c>
    </row>
    <row r="3452" spans="1:29" ht="25.5">
      <c r="A3452" s="1"/>
      <c r="B3452" s="6" t="s">
        <v>8777</v>
      </c>
      <c r="C3452" s="6" t="s">
        <v>8778</v>
      </c>
      <c r="D3452" s="6" t="s">
        <v>9082</v>
      </c>
      <c r="E3452" s="49" t="s">
        <v>9226</v>
      </c>
      <c r="F3452" s="6" t="s">
        <v>9084</v>
      </c>
      <c r="G3452" s="6" t="s">
        <v>60</v>
      </c>
      <c r="H3452" s="6" t="s">
        <v>60</v>
      </c>
      <c r="I3452" s="60" t="s">
        <v>17923</v>
      </c>
      <c r="J3452" s="49" t="s">
        <v>17924</v>
      </c>
      <c r="K3452" s="6" t="s">
        <v>17925</v>
      </c>
      <c r="L3452" s="29">
        <f>IF($J$6="с учетом НДС",VLOOKUP(I3452,LEGEND!B:E,4,0)*(1-M3452),VLOOKUP(I3452,LEGEND!B:E,4,0)*(1-M3452)/1.2)</f>
        <v>399</v>
      </c>
      <c r="M3452" s="57">
        <f>IF(AND(B3452&lt;&gt;"1_Электроинструмент",B3452&lt;&gt;"2_Садовая техника"),$J$5,IF($J$4&lt;=20%,$J$4,IFERROR(VLOOKUP(S3452,LEGEND!$L$2:$M$5,2,FALSE),$J$4)))</f>
        <v>0</v>
      </c>
      <c r="N3452" s="48" t="s">
        <v>60</v>
      </c>
      <c r="O3452" s="6" t="s">
        <v>60</v>
      </c>
      <c r="P3452" s="49" t="s">
        <v>66</v>
      </c>
      <c r="Q3452" s="49" t="s">
        <v>67</v>
      </c>
      <c r="R3452" s="6" t="s">
        <v>60</v>
      </c>
      <c r="S3452" s="49" t="s">
        <v>60</v>
      </c>
      <c r="T3452" s="73" t="str">
        <f>IF(_xlfn.XLOOKUP(I3452,LEGEND!B:B,LEGEND!H:H)&lt;&gt;"-",HYPERLINK(_xlfn.XLOOKUP(I3452,LEGEND!B:B,LEGEND!H:H),"link"),_xlfn.XLOOKUP(I3452,LEGEND!B:B,LEGEND!H:H))</f>
        <v>link</v>
      </c>
      <c r="U3452" s="73" t="str">
        <f>HYPERLINK(_xlfn.XLOOKUP(I3452,LEGEND!B:B,LEGEND!I:I))</f>
        <v>https://milwaukee-media-images.s3.amazonaws.com/hi/4932478037--Hero_1.jpg</v>
      </c>
      <c r="V3452" s="51" t="s">
        <v>17926</v>
      </c>
      <c r="W3452" s="63" t="s">
        <v>71</v>
      </c>
      <c r="X3452" s="64">
        <v>90</v>
      </c>
      <c r="Y3452" s="64">
        <v>50</v>
      </c>
      <c r="Z3452" s="64">
        <v>24</v>
      </c>
      <c r="AA3452" s="84">
        <v>5.8000000000000003E-2</v>
      </c>
      <c r="AB3452" s="85">
        <v>1</v>
      </c>
      <c r="AC3452" s="85">
        <v>1</v>
      </c>
    </row>
    <row r="3453" spans="1:29" ht="25.5">
      <c r="A3453" s="1"/>
      <c r="B3453" s="6" t="s">
        <v>8777</v>
      </c>
      <c r="C3453" s="6" t="s">
        <v>8778</v>
      </c>
      <c r="D3453" s="6" t="s">
        <v>9082</v>
      </c>
      <c r="E3453" s="49" t="s">
        <v>9226</v>
      </c>
      <c r="F3453" s="6" t="s">
        <v>9084</v>
      </c>
      <c r="G3453" s="6" t="s">
        <v>60</v>
      </c>
      <c r="H3453" s="6" t="s">
        <v>60</v>
      </c>
      <c r="I3453" s="60" t="s">
        <v>17927</v>
      </c>
      <c r="J3453" s="49" t="s">
        <v>17928</v>
      </c>
      <c r="K3453" s="6" t="s">
        <v>17929</v>
      </c>
      <c r="L3453" s="29">
        <f>IF($J$6="с учетом НДС",VLOOKUP(I3453,LEGEND!B:E,4,0)*(1-M3453),VLOOKUP(I3453,LEGEND!B:E,4,0)*(1-M3453)/1.2)</f>
        <v>399</v>
      </c>
      <c r="M3453" s="57">
        <f>IF(AND(B3453&lt;&gt;"1_Электроинструмент",B3453&lt;&gt;"2_Садовая техника"),$J$5,IF($J$4&lt;=20%,$J$4,IFERROR(VLOOKUP(S3453,LEGEND!$L$2:$M$5,2,FALSE),$J$4)))</f>
        <v>0</v>
      </c>
      <c r="N3453" s="48" t="s">
        <v>60</v>
      </c>
      <c r="O3453" s="6" t="s">
        <v>60</v>
      </c>
      <c r="P3453" s="49" t="s">
        <v>66</v>
      </c>
      <c r="Q3453" s="49" t="s">
        <v>67</v>
      </c>
      <c r="R3453" s="6" t="s">
        <v>60</v>
      </c>
      <c r="S3453" s="49" t="s">
        <v>60</v>
      </c>
      <c r="T3453" s="73" t="str">
        <f>IF(_xlfn.XLOOKUP(I3453,LEGEND!B:B,LEGEND!H:H)&lt;&gt;"-",HYPERLINK(_xlfn.XLOOKUP(I3453,LEGEND!B:B,LEGEND!H:H),"link"),_xlfn.XLOOKUP(I3453,LEGEND!B:B,LEGEND!H:H))</f>
        <v>link</v>
      </c>
      <c r="U3453" s="73" t="str">
        <f>HYPERLINK(_xlfn.XLOOKUP(I3453,LEGEND!B:B,LEGEND!I:I))</f>
        <v>https://milwaukee-media-images.s3.amazonaws.com/hi/4932478038--Hero_1.jpg</v>
      </c>
      <c r="V3453" s="51" t="s">
        <v>17930</v>
      </c>
      <c r="W3453" s="63" t="s">
        <v>71</v>
      </c>
      <c r="X3453" s="64">
        <v>88</v>
      </c>
      <c r="Y3453" s="64">
        <v>50</v>
      </c>
      <c r="Z3453" s="64">
        <v>21</v>
      </c>
      <c r="AA3453" s="84">
        <v>6.0999999999999999E-2</v>
      </c>
      <c r="AB3453" s="85">
        <v>1</v>
      </c>
      <c r="AC3453" s="85">
        <v>1</v>
      </c>
    </row>
    <row r="3454" spans="1:29" ht="25.5">
      <c r="A3454" s="1"/>
      <c r="B3454" s="6" t="s">
        <v>8777</v>
      </c>
      <c r="C3454" s="6" t="s">
        <v>8778</v>
      </c>
      <c r="D3454" s="6" t="s">
        <v>9082</v>
      </c>
      <c r="E3454" s="49" t="s">
        <v>9226</v>
      </c>
      <c r="F3454" s="6" t="s">
        <v>9084</v>
      </c>
      <c r="G3454" s="6" t="s">
        <v>60</v>
      </c>
      <c r="H3454" s="6" t="s">
        <v>60</v>
      </c>
      <c r="I3454" s="60" t="s">
        <v>17931</v>
      </c>
      <c r="J3454" s="49" t="s">
        <v>17932</v>
      </c>
      <c r="K3454" s="6" t="s">
        <v>17933</v>
      </c>
      <c r="L3454" s="29">
        <f>IF($J$6="с учетом НДС",VLOOKUP(I3454,LEGEND!B:E,4,0)*(1-M3454),VLOOKUP(I3454,LEGEND!B:E,4,0)*(1-M3454)/1.2)</f>
        <v>399</v>
      </c>
      <c r="M3454" s="57">
        <f>IF(AND(B3454&lt;&gt;"1_Электроинструмент",B3454&lt;&gt;"2_Садовая техника"),$J$5,IF($J$4&lt;=20%,$J$4,IFERROR(VLOOKUP(S3454,LEGEND!$L$2:$M$5,2,FALSE),$J$4)))</f>
        <v>0</v>
      </c>
      <c r="N3454" s="48" t="s">
        <v>60</v>
      </c>
      <c r="O3454" s="6" t="s">
        <v>60</v>
      </c>
      <c r="P3454" s="49" t="s">
        <v>66</v>
      </c>
      <c r="Q3454" s="49" t="s">
        <v>67</v>
      </c>
      <c r="R3454" s="6" t="s">
        <v>60</v>
      </c>
      <c r="S3454" s="49" t="s">
        <v>60</v>
      </c>
      <c r="T3454" s="73" t="str">
        <f>IF(_xlfn.XLOOKUP(I3454,LEGEND!B:B,LEGEND!H:H)&lt;&gt;"-",HYPERLINK(_xlfn.XLOOKUP(I3454,LEGEND!B:B,LEGEND!H:H),"link"),_xlfn.XLOOKUP(I3454,LEGEND!B:B,LEGEND!H:H))</f>
        <v>link</v>
      </c>
      <c r="U3454" s="73" t="str">
        <f>HYPERLINK(_xlfn.XLOOKUP(I3454,LEGEND!B:B,LEGEND!I:I))</f>
        <v>https://milwaukee-media-images.s3.amazonaws.com/hi/4932471660--Hero_1.jpg</v>
      </c>
      <c r="V3454" s="51" t="s">
        <v>17934</v>
      </c>
      <c r="W3454" s="63" t="s">
        <v>2678</v>
      </c>
      <c r="X3454" s="64">
        <v>60</v>
      </c>
      <c r="Y3454" s="64">
        <v>50</v>
      </c>
      <c r="Z3454" s="64">
        <v>50</v>
      </c>
      <c r="AA3454" s="84">
        <v>8.0000000000000002E-3</v>
      </c>
      <c r="AB3454" s="85">
        <v>1</v>
      </c>
      <c r="AC3454" s="85">
        <v>1</v>
      </c>
    </row>
    <row r="3455" spans="1:29" ht="25.5">
      <c r="A3455" s="1"/>
      <c r="B3455" s="6" t="s">
        <v>8777</v>
      </c>
      <c r="C3455" s="6" t="s">
        <v>8778</v>
      </c>
      <c r="D3455" s="6" t="s">
        <v>9082</v>
      </c>
      <c r="E3455" s="49" t="s">
        <v>9226</v>
      </c>
      <c r="F3455" s="6" t="s">
        <v>9084</v>
      </c>
      <c r="G3455" s="6" t="s">
        <v>60</v>
      </c>
      <c r="H3455" s="6" t="s">
        <v>60</v>
      </c>
      <c r="I3455" s="60" t="s">
        <v>17935</v>
      </c>
      <c r="J3455" s="49" t="s">
        <v>17936</v>
      </c>
      <c r="K3455" s="6" t="s">
        <v>17937</v>
      </c>
      <c r="L3455" s="29">
        <f>IF($J$6="с учетом НДС",VLOOKUP(I3455,LEGEND!B:E,4,0)*(1-M3455),VLOOKUP(I3455,LEGEND!B:E,4,0)*(1-M3455)/1.2)</f>
        <v>399</v>
      </c>
      <c r="M3455" s="57">
        <f>IF(AND(B3455&lt;&gt;"1_Электроинструмент",B3455&lt;&gt;"2_Садовая техника"),$J$5,IF($J$4&lt;=20%,$J$4,IFERROR(VLOOKUP(S3455,LEGEND!$L$2:$M$5,2,FALSE),$J$4)))</f>
        <v>0</v>
      </c>
      <c r="N3455" s="48" t="s">
        <v>60</v>
      </c>
      <c r="O3455" s="6" t="s">
        <v>60</v>
      </c>
      <c r="P3455" s="49" t="s">
        <v>66</v>
      </c>
      <c r="Q3455" s="49" t="s">
        <v>67</v>
      </c>
      <c r="R3455" s="6" t="s">
        <v>60</v>
      </c>
      <c r="S3455" s="49" t="s">
        <v>60</v>
      </c>
      <c r="T3455" s="73" t="str">
        <f>IF(_xlfn.XLOOKUP(I3455,LEGEND!B:B,LEGEND!H:H)&lt;&gt;"-",HYPERLINK(_xlfn.XLOOKUP(I3455,LEGEND!B:B,LEGEND!H:H),"link"),_xlfn.XLOOKUP(I3455,LEGEND!B:B,LEGEND!H:H))</f>
        <v>link</v>
      </c>
      <c r="U3455" s="73" t="str">
        <f>HYPERLINK(_xlfn.XLOOKUP(I3455,LEGEND!B:B,LEGEND!I:I))</f>
        <v>https://milwaukee-media-images.s3.amazonaws.com/hi/4932471678--Hero_1.jpg</v>
      </c>
      <c r="V3455" s="51" t="s">
        <v>17938</v>
      </c>
      <c r="W3455" s="63" t="s">
        <v>2678</v>
      </c>
      <c r="X3455" s="64">
        <v>60</v>
      </c>
      <c r="Y3455" s="64">
        <v>50</v>
      </c>
      <c r="Z3455" s="64">
        <v>50</v>
      </c>
      <c r="AA3455" s="84">
        <v>8.0000000000000002E-3</v>
      </c>
      <c r="AB3455" s="85">
        <v>1</v>
      </c>
      <c r="AC3455" s="85">
        <v>1</v>
      </c>
    </row>
    <row r="3456" spans="1:29" ht="25.5">
      <c r="A3456" s="1"/>
      <c r="B3456" s="6" t="s">
        <v>8777</v>
      </c>
      <c r="C3456" s="6" t="s">
        <v>8778</v>
      </c>
      <c r="D3456" s="6" t="s">
        <v>9082</v>
      </c>
      <c r="E3456" s="49" t="s">
        <v>9226</v>
      </c>
      <c r="F3456" s="6" t="s">
        <v>9084</v>
      </c>
      <c r="G3456" s="6" t="s">
        <v>60</v>
      </c>
      <c r="H3456" s="6" t="s">
        <v>60</v>
      </c>
      <c r="I3456" s="60" t="s">
        <v>17939</v>
      </c>
      <c r="J3456" s="49" t="s">
        <v>17940</v>
      </c>
      <c r="K3456" s="6" t="s">
        <v>17941</v>
      </c>
      <c r="L3456" s="29">
        <f>IF($J$6="с учетом НДС",VLOOKUP(I3456,LEGEND!B:E,4,0)*(1-M3456),VLOOKUP(I3456,LEGEND!B:E,4,0)*(1-M3456)/1.2)</f>
        <v>414</v>
      </c>
      <c r="M3456" s="57">
        <f>IF(AND(B3456&lt;&gt;"1_Электроинструмент",B3456&lt;&gt;"2_Садовая техника"),$J$5,IF($J$4&lt;=20%,$J$4,IFERROR(VLOOKUP(S3456,LEGEND!$L$2:$M$5,2,FALSE),$J$4)))</f>
        <v>0</v>
      </c>
      <c r="N3456" s="48" t="s">
        <v>60</v>
      </c>
      <c r="O3456" s="6" t="s">
        <v>60</v>
      </c>
      <c r="P3456" s="49" t="s">
        <v>66</v>
      </c>
      <c r="Q3456" s="49" t="s">
        <v>67</v>
      </c>
      <c r="R3456" s="6" t="s">
        <v>60</v>
      </c>
      <c r="S3456" s="49" t="s">
        <v>60</v>
      </c>
      <c r="T3456" s="73" t="str">
        <f>IF(_xlfn.XLOOKUP(I3456,LEGEND!B:B,LEGEND!H:H)&lt;&gt;"-",HYPERLINK(_xlfn.XLOOKUP(I3456,LEGEND!B:B,LEGEND!H:H),"link"),_xlfn.XLOOKUP(I3456,LEGEND!B:B,LEGEND!H:H))</f>
        <v>link</v>
      </c>
      <c r="U3456" s="73" t="str">
        <f>HYPERLINK(_xlfn.XLOOKUP(I3456,LEGEND!B:B,LEGEND!I:I))</f>
        <v>https://milwaukee-media-images.s3.amazonaws.com/hi/4932472283--Hero_1.jpg</v>
      </c>
      <c r="V3456" s="51" t="s">
        <v>17942</v>
      </c>
      <c r="W3456" s="63" t="s">
        <v>71</v>
      </c>
      <c r="X3456" s="64">
        <v>114</v>
      </c>
      <c r="Y3456" s="64">
        <v>44</v>
      </c>
      <c r="Z3456" s="64">
        <v>14</v>
      </c>
      <c r="AA3456" s="84">
        <v>0.04</v>
      </c>
      <c r="AB3456" s="85">
        <v>1</v>
      </c>
      <c r="AC3456" s="85">
        <v>1</v>
      </c>
    </row>
    <row r="3457" spans="1:29" ht="25.5">
      <c r="A3457" s="1"/>
      <c r="B3457" s="6" t="s">
        <v>8777</v>
      </c>
      <c r="C3457" s="6" t="s">
        <v>8778</v>
      </c>
      <c r="D3457" s="6" t="s">
        <v>9082</v>
      </c>
      <c r="E3457" s="49" t="s">
        <v>9226</v>
      </c>
      <c r="F3457" s="6" t="s">
        <v>9084</v>
      </c>
      <c r="G3457" s="6" t="s">
        <v>60</v>
      </c>
      <c r="H3457" s="6" t="s">
        <v>60</v>
      </c>
      <c r="I3457" s="60" t="s">
        <v>17943</v>
      </c>
      <c r="J3457" s="49" t="s">
        <v>17944</v>
      </c>
      <c r="K3457" s="6" t="s">
        <v>17945</v>
      </c>
      <c r="L3457" s="29">
        <f>IF($J$6="с учетом НДС",VLOOKUP(I3457,LEGEND!B:E,4,0)*(1-M3457),VLOOKUP(I3457,LEGEND!B:E,4,0)*(1-M3457)/1.2)</f>
        <v>414</v>
      </c>
      <c r="M3457" s="57">
        <f>IF(AND(B3457&lt;&gt;"1_Электроинструмент",B3457&lt;&gt;"2_Садовая техника"),$J$5,IF($J$4&lt;=20%,$J$4,IFERROR(VLOOKUP(S3457,LEGEND!$L$2:$M$5,2,FALSE),$J$4)))</f>
        <v>0</v>
      </c>
      <c r="N3457" s="48" t="s">
        <v>60</v>
      </c>
      <c r="O3457" s="6" t="s">
        <v>60</v>
      </c>
      <c r="P3457" s="49" t="s">
        <v>66</v>
      </c>
      <c r="Q3457" s="49" t="s">
        <v>67</v>
      </c>
      <c r="R3457" s="6" t="s">
        <v>60</v>
      </c>
      <c r="S3457" s="49" t="s">
        <v>60</v>
      </c>
      <c r="T3457" s="73" t="str">
        <f>IF(_xlfn.XLOOKUP(I3457,LEGEND!B:B,LEGEND!H:H)&lt;&gt;"-",HYPERLINK(_xlfn.XLOOKUP(I3457,LEGEND!B:B,LEGEND!H:H),"link"),_xlfn.XLOOKUP(I3457,LEGEND!B:B,LEGEND!H:H))</f>
        <v>link</v>
      </c>
      <c r="U3457" s="73" t="str">
        <f>HYPERLINK(_xlfn.XLOOKUP(I3457,LEGEND!B:B,LEGEND!I:I))</f>
        <v>https://milwaukee-media-images.s3.amazonaws.com/hi/4932472284--Hero_1.jpg</v>
      </c>
      <c r="V3457" s="51" t="s">
        <v>17946</v>
      </c>
      <c r="W3457" s="63" t="s">
        <v>71</v>
      </c>
      <c r="X3457" s="64">
        <v>112</v>
      </c>
      <c r="Y3457" s="64">
        <v>44</v>
      </c>
      <c r="Z3457" s="64">
        <v>14</v>
      </c>
      <c r="AA3457" s="84">
        <v>4.2000000000000003E-2</v>
      </c>
      <c r="AB3457" s="85">
        <v>1</v>
      </c>
      <c r="AC3457" s="85">
        <v>1</v>
      </c>
    </row>
    <row r="3458" spans="1:29" ht="25.5">
      <c r="A3458" s="1"/>
      <c r="B3458" s="6" t="s">
        <v>8777</v>
      </c>
      <c r="C3458" s="6" t="s">
        <v>8778</v>
      </c>
      <c r="D3458" s="6" t="s">
        <v>9082</v>
      </c>
      <c r="E3458" s="49" t="s">
        <v>9226</v>
      </c>
      <c r="F3458" s="6" t="s">
        <v>9084</v>
      </c>
      <c r="G3458" s="6" t="s">
        <v>60</v>
      </c>
      <c r="H3458" s="6" t="s">
        <v>60</v>
      </c>
      <c r="I3458" s="60" t="s">
        <v>17947</v>
      </c>
      <c r="J3458" s="49" t="s">
        <v>17948</v>
      </c>
      <c r="K3458" s="6" t="s">
        <v>17949</v>
      </c>
      <c r="L3458" s="29">
        <f>IF($J$6="с учетом НДС",VLOOKUP(I3458,LEGEND!B:E,4,0)*(1-M3458),VLOOKUP(I3458,LEGEND!B:E,4,0)*(1-M3458)/1.2)</f>
        <v>414</v>
      </c>
      <c r="M3458" s="57">
        <f>IF(AND(B3458&lt;&gt;"1_Электроинструмент",B3458&lt;&gt;"2_Садовая техника"),$J$5,IF($J$4&lt;=20%,$J$4,IFERROR(VLOOKUP(S3458,LEGEND!$L$2:$M$5,2,FALSE),$J$4)))</f>
        <v>0</v>
      </c>
      <c r="N3458" s="48" t="s">
        <v>60</v>
      </c>
      <c r="O3458" s="6" t="s">
        <v>60</v>
      </c>
      <c r="P3458" s="49" t="s">
        <v>66</v>
      </c>
      <c r="Q3458" s="49" t="s">
        <v>67</v>
      </c>
      <c r="R3458" s="6" t="s">
        <v>60</v>
      </c>
      <c r="S3458" s="49" t="s">
        <v>60</v>
      </c>
      <c r="T3458" s="73" t="str">
        <f>IF(_xlfn.XLOOKUP(I3458,LEGEND!B:B,LEGEND!H:H)&lt;&gt;"-",HYPERLINK(_xlfn.XLOOKUP(I3458,LEGEND!B:B,LEGEND!H:H),"link"),_xlfn.XLOOKUP(I3458,LEGEND!B:B,LEGEND!H:H))</f>
        <v>link</v>
      </c>
      <c r="U3458" s="73" t="str">
        <f>HYPERLINK(_xlfn.XLOOKUP(I3458,LEGEND!B:B,LEGEND!I:I))</f>
        <v>https://milwaukee-media-images.s3.amazonaws.com/hi/4932472285--Hero_1.jpg</v>
      </c>
      <c r="V3458" s="51" t="s">
        <v>17950</v>
      </c>
      <c r="W3458" s="63" t="s">
        <v>71</v>
      </c>
      <c r="X3458" s="64">
        <v>110</v>
      </c>
      <c r="Y3458" s="64">
        <v>43</v>
      </c>
      <c r="Z3458" s="64">
        <v>15</v>
      </c>
      <c r="AA3458" s="84">
        <v>0.04</v>
      </c>
      <c r="AB3458" s="85">
        <v>1</v>
      </c>
      <c r="AC3458" s="85">
        <v>1</v>
      </c>
    </row>
    <row r="3459" spans="1:29" ht="25.5">
      <c r="A3459" s="1"/>
      <c r="B3459" s="6" t="s">
        <v>8777</v>
      </c>
      <c r="C3459" s="6" t="s">
        <v>8778</v>
      </c>
      <c r="D3459" s="6" t="s">
        <v>9082</v>
      </c>
      <c r="E3459" s="49" t="s">
        <v>9226</v>
      </c>
      <c r="F3459" s="6" t="s">
        <v>9084</v>
      </c>
      <c r="G3459" s="6" t="s">
        <v>60</v>
      </c>
      <c r="H3459" s="6" t="s">
        <v>60</v>
      </c>
      <c r="I3459" s="60" t="s">
        <v>17951</v>
      </c>
      <c r="J3459" s="49" t="s">
        <v>17952</v>
      </c>
      <c r="K3459" s="6" t="s">
        <v>17953</v>
      </c>
      <c r="L3459" s="29">
        <f>IF($J$6="с учетом НДС",VLOOKUP(I3459,LEGEND!B:E,4,0)*(1-M3459),VLOOKUP(I3459,LEGEND!B:E,4,0)*(1-M3459)/1.2)</f>
        <v>414</v>
      </c>
      <c r="M3459" s="57">
        <f>IF(AND(B3459&lt;&gt;"1_Электроинструмент",B3459&lt;&gt;"2_Садовая техника"),$J$5,IF($J$4&lt;=20%,$J$4,IFERROR(VLOOKUP(S3459,LEGEND!$L$2:$M$5,2,FALSE),$J$4)))</f>
        <v>0</v>
      </c>
      <c r="N3459" s="48" t="s">
        <v>60</v>
      </c>
      <c r="O3459" s="6" t="s">
        <v>60</v>
      </c>
      <c r="P3459" s="49" t="s">
        <v>66</v>
      </c>
      <c r="Q3459" s="49" t="s">
        <v>67</v>
      </c>
      <c r="R3459" s="6" t="s">
        <v>60</v>
      </c>
      <c r="S3459" s="49" t="s">
        <v>60</v>
      </c>
      <c r="T3459" s="73" t="str">
        <f>IF(_xlfn.XLOOKUP(I3459,LEGEND!B:B,LEGEND!H:H)&lt;&gt;"-",HYPERLINK(_xlfn.XLOOKUP(I3459,LEGEND!B:B,LEGEND!H:H),"link"),_xlfn.XLOOKUP(I3459,LEGEND!B:B,LEGEND!H:H))</f>
        <v>link</v>
      </c>
      <c r="U3459" s="73" t="str">
        <f>HYPERLINK(_xlfn.XLOOKUP(I3459,LEGEND!B:B,LEGEND!I:I))</f>
        <v>https://milwaukee-media-images.s3.amazonaws.com/hi/4932472286--Hero_1.jpg</v>
      </c>
      <c r="V3459" s="51" t="s">
        <v>17954</v>
      </c>
      <c r="W3459" s="63" t="s">
        <v>71</v>
      </c>
      <c r="X3459" s="64">
        <v>111</v>
      </c>
      <c r="Y3459" s="64">
        <v>44</v>
      </c>
      <c r="Z3459" s="64">
        <v>14</v>
      </c>
      <c r="AA3459" s="84">
        <v>4.2000000000000003E-2</v>
      </c>
      <c r="AB3459" s="85">
        <v>1</v>
      </c>
      <c r="AC3459" s="85">
        <v>1</v>
      </c>
    </row>
    <row r="3460" spans="1:29" ht="25.5">
      <c r="A3460" s="1"/>
      <c r="B3460" s="6" t="s">
        <v>8777</v>
      </c>
      <c r="C3460" s="6" t="s">
        <v>8778</v>
      </c>
      <c r="D3460" s="6" t="s">
        <v>9082</v>
      </c>
      <c r="E3460" s="49" t="s">
        <v>9226</v>
      </c>
      <c r="F3460" s="6" t="s">
        <v>9084</v>
      </c>
      <c r="G3460" s="6" t="s">
        <v>60</v>
      </c>
      <c r="H3460" s="6" t="s">
        <v>60</v>
      </c>
      <c r="I3460" s="60" t="s">
        <v>17955</v>
      </c>
      <c r="J3460" s="49" t="s">
        <v>17956</v>
      </c>
      <c r="K3460" s="6" t="s">
        <v>17957</v>
      </c>
      <c r="L3460" s="29">
        <f>IF($J$6="с учетом НДС",VLOOKUP(I3460,LEGEND!B:E,4,0)*(1-M3460),VLOOKUP(I3460,LEGEND!B:E,4,0)*(1-M3460)/1.2)</f>
        <v>414</v>
      </c>
      <c r="M3460" s="57">
        <f>IF(AND(B3460&lt;&gt;"1_Электроинструмент",B3460&lt;&gt;"2_Садовая техника"),$J$5,IF($J$4&lt;=20%,$J$4,IFERROR(VLOOKUP(S3460,LEGEND!$L$2:$M$5,2,FALSE),$J$4)))</f>
        <v>0</v>
      </c>
      <c r="N3460" s="48" t="s">
        <v>60</v>
      </c>
      <c r="O3460" s="6" t="s">
        <v>60</v>
      </c>
      <c r="P3460" s="49" t="s">
        <v>66</v>
      </c>
      <c r="Q3460" s="49" t="s">
        <v>67</v>
      </c>
      <c r="R3460" s="6" t="s">
        <v>60</v>
      </c>
      <c r="S3460" s="49" t="s">
        <v>60</v>
      </c>
      <c r="T3460" s="73" t="str">
        <f>IF(_xlfn.XLOOKUP(I3460,LEGEND!B:B,LEGEND!H:H)&lt;&gt;"-",HYPERLINK(_xlfn.XLOOKUP(I3460,LEGEND!B:B,LEGEND!H:H),"link"),_xlfn.XLOOKUP(I3460,LEGEND!B:B,LEGEND!H:H))</f>
        <v>link</v>
      </c>
      <c r="U3460" s="73" t="str">
        <f>HYPERLINK(_xlfn.XLOOKUP(I3460,LEGEND!B:B,LEGEND!I:I))</f>
        <v>https://milwaukee-media-images.s3.amazonaws.com/hi/4932478000--Hero_1.jpg</v>
      </c>
      <c r="V3460" s="51" t="s">
        <v>17958</v>
      </c>
      <c r="W3460" s="63" t="s">
        <v>71</v>
      </c>
      <c r="X3460" s="64">
        <v>113</v>
      </c>
      <c r="Y3460" s="64">
        <v>44</v>
      </c>
      <c r="Z3460" s="64">
        <v>14</v>
      </c>
      <c r="AA3460" s="84">
        <v>4.2000000000000003E-2</v>
      </c>
      <c r="AB3460" s="85">
        <v>1</v>
      </c>
      <c r="AC3460" s="85">
        <v>1</v>
      </c>
    </row>
    <row r="3461" spans="1:29" ht="25.5">
      <c r="A3461" s="1"/>
      <c r="B3461" s="6" t="s">
        <v>8777</v>
      </c>
      <c r="C3461" s="6" t="s">
        <v>8778</v>
      </c>
      <c r="D3461" s="6" t="s">
        <v>9082</v>
      </c>
      <c r="E3461" s="49" t="s">
        <v>9226</v>
      </c>
      <c r="F3461" s="6" t="s">
        <v>9084</v>
      </c>
      <c r="G3461" s="6" t="s">
        <v>60</v>
      </c>
      <c r="H3461" s="6" t="s">
        <v>60</v>
      </c>
      <c r="I3461" s="60" t="s">
        <v>17959</v>
      </c>
      <c r="J3461" s="49" t="s">
        <v>17960</v>
      </c>
      <c r="K3461" s="6" t="s">
        <v>17961</v>
      </c>
      <c r="L3461" s="29">
        <f>IF($J$6="с учетом НДС",VLOOKUP(I3461,LEGEND!B:E,4,0)*(1-M3461),VLOOKUP(I3461,LEGEND!B:E,4,0)*(1-M3461)/1.2)</f>
        <v>414</v>
      </c>
      <c r="M3461" s="57">
        <f>IF(AND(B3461&lt;&gt;"1_Электроинструмент",B3461&lt;&gt;"2_Садовая техника"),$J$5,IF($J$4&lt;=20%,$J$4,IFERROR(VLOOKUP(S3461,LEGEND!$L$2:$M$5,2,FALSE),$J$4)))</f>
        <v>0</v>
      </c>
      <c r="N3461" s="48" t="s">
        <v>60</v>
      </c>
      <c r="O3461" s="6" t="s">
        <v>60</v>
      </c>
      <c r="P3461" s="49" t="s">
        <v>66</v>
      </c>
      <c r="Q3461" s="49" t="s">
        <v>67</v>
      </c>
      <c r="R3461" s="6" t="s">
        <v>60</v>
      </c>
      <c r="S3461" s="49" t="s">
        <v>60</v>
      </c>
      <c r="T3461" s="73" t="str">
        <f>IF(_xlfn.XLOOKUP(I3461,LEGEND!B:B,LEGEND!H:H)&lt;&gt;"-",HYPERLINK(_xlfn.XLOOKUP(I3461,LEGEND!B:B,LEGEND!H:H),"link"),_xlfn.XLOOKUP(I3461,LEGEND!B:B,LEGEND!H:H))</f>
        <v>link</v>
      </c>
      <c r="U3461" s="73" t="str">
        <f>HYPERLINK(_xlfn.XLOOKUP(I3461,LEGEND!B:B,LEGEND!I:I))</f>
        <v>https://milwaukee-media-images.s3.amazonaws.com/hi/4932478001--Hero_1.jpg</v>
      </c>
      <c r="V3461" s="51" t="s">
        <v>17962</v>
      </c>
      <c r="W3461" s="63" t="s">
        <v>71</v>
      </c>
      <c r="X3461" s="64">
        <v>114</v>
      </c>
      <c r="Y3461" s="64">
        <v>44</v>
      </c>
      <c r="Z3461" s="64">
        <v>14</v>
      </c>
      <c r="AA3461" s="84">
        <v>0.04</v>
      </c>
      <c r="AB3461" s="85">
        <v>1</v>
      </c>
      <c r="AC3461" s="85">
        <v>1</v>
      </c>
    </row>
    <row r="3462" spans="1:29" ht="25.5">
      <c r="A3462" s="1"/>
      <c r="B3462" s="6" t="s">
        <v>8777</v>
      </c>
      <c r="C3462" s="6" t="s">
        <v>8778</v>
      </c>
      <c r="D3462" s="6" t="s">
        <v>9082</v>
      </c>
      <c r="E3462" s="49" t="s">
        <v>9226</v>
      </c>
      <c r="F3462" s="6" t="s">
        <v>9084</v>
      </c>
      <c r="G3462" s="6" t="s">
        <v>60</v>
      </c>
      <c r="H3462" s="6" t="s">
        <v>60</v>
      </c>
      <c r="I3462" s="60" t="s">
        <v>17963</v>
      </c>
      <c r="J3462" s="49" t="s">
        <v>17964</v>
      </c>
      <c r="K3462" s="6" t="s">
        <v>17965</v>
      </c>
      <c r="L3462" s="29">
        <f>IF($J$6="с учетом НДС",VLOOKUP(I3462,LEGEND!B:E,4,0)*(1-M3462),VLOOKUP(I3462,LEGEND!B:E,4,0)*(1-M3462)/1.2)</f>
        <v>414</v>
      </c>
      <c r="M3462" s="57">
        <f>IF(AND(B3462&lt;&gt;"1_Электроинструмент",B3462&lt;&gt;"2_Садовая техника"),$J$5,IF($J$4&lt;=20%,$J$4,IFERROR(VLOOKUP(S3462,LEGEND!$L$2:$M$5,2,FALSE),$J$4)))</f>
        <v>0</v>
      </c>
      <c r="N3462" s="48" t="s">
        <v>60</v>
      </c>
      <c r="O3462" s="6" t="s">
        <v>60</v>
      </c>
      <c r="P3462" s="49" t="s">
        <v>66</v>
      </c>
      <c r="Q3462" s="49" t="s">
        <v>67</v>
      </c>
      <c r="R3462" s="6" t="s">
        <v>60</v>
      </c>
      <c r="S3462" s="49" t="s">
        <v>60</v>
      </c>
      <c r="T3462" s="73" t="str">
        <f>IF(_xlfn.XLOOKUP(I3462,LEGEND!B:B,LEGEND!H:H)&lt;&gt;"-",HYPERLINK(_xlfn.XLOOKUP(I3462,LEGEND!B:B,LEGEND!H:H),"link"),_xlfn.XLOOKUP(I3462,LEGEND!B:B,LEGEND!H:H))</f>
        <v>link</v>
      </c>
      <c r="U3462" s="73" t="str">
        <f>HYPERLINK(_xlfn.XLOOKUP(I3462,LEGEND!B:B,LEGEND!I:I))</f>
        <v>https://milwaukee-media-images.s3.amazonaws.com/hi/4932478002--Hero_1.jpg</v>
      </c>
      <c r="V3462" s="51" t="s">
        <v>17966</v>
      </c>
      <c r="W3462" s="63" t="s">
        <v>71</v>
      </c>
      <c r="X3462" s="64">
        <v>112</v>
      </c>
      <c r="Y3462" s="64">
        <v>44</v>
      </c>
      <c r="Z3462" s="64">
        <v>14</v>
      </c>
      <c r="AA3462" s="84">
        <v>0.04</v>
      </c>
      <c r="AB3462" s="85">
        <v>1</v>
      </c>
      <c r="AC3462" s="85">
        <v>1</v>
      </c>
    </row>
    <row r="3463" spans="1:29" ht="25.5">
      <c r="A3463" s="1"/>
      <c r="B3463" s="6" t="s">
        <v>8777</v>
      </c>
      <c r="C3463" s="6" t="s">
        <v>8778</v>
      </c>
      <c r="D3463" s="6" t="s">
        <v>9082</v>
      </c>
      <c r="E3463" s="49" t="s">
        <v>9226</v>
      </c>
      <c r="F3463" s="6" t="s">
        <v>9084</v>
      </c>
      <c r="G3463" s="6" t="s">
        <v>60</v>
      </c>
      <c r="H3463" s="6" t="s">
        <v>60</v>
      </c>
      <c r="I3463" s="60" t="s">
        <v>17967</v>
      </c>
      <c r="J3463" s="49" t="s">
        <v>17968</v>
      </c>
      <c r="K3463" s="6" t="s">
        <v>17969</v>
      </c>
      <c r="L3463" s="29">
        <f>IF($J$6="с учетом НДС",VLOOKUP(I3463,LEGEND!B:E,4,0)*(1-M3463),VLOOKUP(I3463,LEGEND!B:E,4,0)*(1-M3463)/1.2)</f>
        <v>414</v>
      </c>
      <c r="M3463" s="57">
        <f>IF(AND(B3463&lt;&gt;"1_Электроинструмент",B3463&lt;&gt;"2_Садовая техника"),$J$5,IF($J$4&lt;=20%,$J$4,IFERROR(VLOOKUP(S3463,LEGEND!$L$2:$M$5,2,FALSE),$J$4)))</f>
        <v>0</v>
      </c>
      <c r="N3463" s="48" t="s">
        <v>60</v>
      </c>
      <c r="O3463" s="6" t="s">
        <v>60</v>
      </c>
      <c r="P3463" s="49" t="s">
        <v>66</v>
      </c>
      <c r="Q3463" s="49" t="s">
        <v>67</v>
      </c>
      <c r="R3463" s="6" t="s">
        <v>60</v>
      </c>
      <c r="S3463" s="49" t="s">
        <v>60</v>
      </c>
      <c r="T3463" s="73" t="str">
        <f>IF(_xlfn.XLOOKUP(I3463,LEGEND!B:B,LEGEND!H:H)&lt;&gt;"-",HYPERLINK(_xlfn.XLOOKUP(I3463,LEGEND!B:B,LEGEND!H:H),"link"),_xlfn.XLOOKUP(I3463,LEGEND!B:B,LEGEND!H:H))</f>
        <v>link</v>
      </c>
      <c r="U3463" s="73" t="str">
        <f>HYPERLINK(_xlfn.XLOOKUP(I3463,LEGEND!B:B,LEGEND!I:I))</f>
        <v>https://milwaukee-media-images.s3.amazonaws.com/hi/4932478020--Hero_1.jpg</v>
      </c>
      <c r="V3463" s="51" t="s">
        <v>17970</v>
      </c>
      <c r="W3463" s="63" t="s">
        <v>71</v>
      </c>
      <c r="X3463" s="64">
        <v>85</v>
      </c>
      <c r="Y3463" s="64">
        <v>50</v>
      </c>
      <c r="Z3463" s="64">
        <v>30</v>
      </c>
      <c r="AA3463" s="84">
        <v>0.128</v>
      </c>
      <c r="AB3463" s="85">
        <v>1</v>
      </c>
      <c r="AC3463" s="85">
        <v>1</v>
      </c>
    </row>
    <row r="3464" spans="1:29" ht="25.5">
      <c r="A3464" s="1"/>
      <c r="B3464" s="6" t="s">
        <v>8777</v>
      </c>
      <c r="C3464" s="6" t="s">
        <v>8778</v>
      </c>
      <c r="D3464" s="6" t="s">
        <v>9082</v>
      </c>
      <c r="E3464" s="49" t="s">
        <v>9226</v>
      </c>
      <c r="F3464" s="6" t="s">
        <v>9084</v>
      </c>
      <c r="G3464" s="6" t="s">
        <v>60</v>
      </c>
      <c r="H3464" s="6" t="s">
        <v>60</v>
      </c>
      <c r="I3464" s="60" t="s">
        <v>17971</v>
      </c>
      <c r="J3464" s="49" t="s">
        <v>17972</v>
      </c>
      <c r="K3464" s="6" t="s">
        <v>17973</v>
      </c>
      <c r="L3464" s="29">
        <f>IF($J$6="с учетом НДС",VLOOKUP(I3464,LEGEND!B:E,4,0)*(1-M3464),VLOOKUP(I3464,LEGEND!B:E,4,0)*(1-M3464)/1.2)</f>
        <v>414</v>
      </c>
      <c r="M3464" s="57">
        <f>IF(AND(B3464&lt;&gt;"1_Электроинструмент",B3464&lt;&gt;"2_Садовая техника"),$J$5,IF($J$4&lt;=20%,$J$4,IFERROR(VLOOKUP(S3464,LEGEND!$L$2:$M$5,2,FALSE),$J$4)))</f>
        <v>0</v>
      </c>
      <c r="N3464" s="48" t="s">
        <v>60</v>
      </c>
      <c r="O3464" s="6" t="s">
        <v>60</v>
      </c>
      <c r="P3464" s="49" t="s">
        <v>66</v>
      </c>
      <c r="Q3464" s="49" t="s">
        <v>67</v>
      </c>
      <c r="R3464" s="6" t="s">
        <v>60</v>
      </c>
      <c r="S3464" s="49" t="s">
        <v>60</v>
      </c>
      <c r="T3464" s="73" t="str">
        <f>IF(_xlfn.XLOOKUP(I3464,LEGEND!B:B,LEGEND!H:H)&lt;&gt;"-",HYPERLINK(_xlfn.XLOOKUP(I3464,LEGEND!B:B,LEGEND!H:H),"link"),_xlfn.XLOOKUP(I3464,LEGEND!B:B,LEGEND!H:H))</f>
        <v>link</v>
      </c>
      <c r="U3464" s="73" t="str">
        <f>HYPERLINK(_xlfn.XLOOKUP(I3464,LEGEND!B:B,LEGEND!I:I))</f>
        <v>https://milwaukee-media-images.s3.amazonaws.com/hi/4932478039--Hero_1.jpg</v>
      </c>
      <c r="V3464" s="51" t="s">
        <v>17974</v>
      </c>
      <c r="W3464" s="63" t="s">
        <v>71</v>
      </c>
      <c r="X3464" s="64">
        <v>90</v>
      </c>
      <c r="Y3464" s="64">
        <v>50</v>
      </c>
      <c r="Z3464" s="64">
        <v>27</v>
      </c>
      <c r="AA3464" s="84">
        <v>7.8E-2</v>
      </c>
      <c r="AB3464" s="85">
        <v>1</v>
      </c>
      <c r="AC3464" s="85">
        <v>1</v>
      </c>
    </row>
    <row r="3465" spans="1:29" ht="25.5">
      <c r="A3465" s="1"/>
      <c r="B3465" s="6" t="s">
        <v>8777</v>
      </c>
      <c r="C3465" s="6" t="s">
        <v>8778</v>
      </c>
      <c r="D3465" s="6" t="s">
        <v>9082</v>
      </c>
      <c r="E3465" s="49" t="s">
        <v>9226</v>
      </c>
      <c r="F3465" s="6" t="s">
        <v>9084</v>
      </c>
      <c r="G3465" s="6" t="s">
        <v>60</v>
      </c>
      <c r="H3465" s="6" t="s">
        <v>60</v>
      </c>
      <c r="I3465" s="60" t="s">
        <v>17975</v>
      </c>
      <c r="J3465" s="49" t="s">
        <v>17976</v>
      </c>
      <c r="K3465" s="6" t="s">
        <v>17977</v>
      </c>
      <c r="L3465" s="29">
        <f>IF($J$6="с учетом НДС",VLOOKUP(I3465,LEGEND!B:E,4,0)*(1-M3465),VLOOKUP(I3465,LEGEND!B:E,4,0)*(1-M3465)/1.2)</f>
        <v>414</v>
      </c>
      <c r="M3465" s="57">
        <f>IF(AND(B3465&lt;&gt;"1_Электроинструмент",B3465&lt;&gt;"2_Садовая техника"),$J$5,IF($J$4&lt;=20%,$J$4,IFERROR(VLOOKUP(S3465,LEGEND!$L$2:$M$5,2,FALSE),$J$4)))</f>
        <v>0</v>
      </c>
      <c r="N3465" s="48" t="s">
        <v>60</v>
      </c>
      <c r="O3465" s="6" t="s">
        <v>60</v>
      </c>
      <c r="P3465" s="49" t="s">
        <v>66</v>
      </c>
      <c r="Q3465" s="49" t="s">
        <v>67</v>
      </c>
      <c r="R3465" s="6" t="s">
        <v>60</v>
      </c>
      <c r="S3465" s="49" t="s">
        <v>60</v>
      </c>
      <c r="T3465" s="73" t="str">
        <f>IF(_xlfn.XLOOKUP(I3465,LEGEND!B:B,LEGEND!H:H)&lt;&gt;"-",HYPERLINK(_xlfn.XLOOKUP(I3465,LEGEND!B:B,LEGEND!H:H),"link"),_xlfn.XLOOKUP(I3465,LEGEND!B:B,LEGEND!H:H))</f>
        <v>link</v>
      </c>
      <c r="U3465" s="73" t="str">
        <f>HYPERLINK(_xlfn.XLOOKUP(I3465,LEGEND!B:B,LEGEND!I:I))</f>
        <v>https://milwaukee-media-images.s3.amazonaws.com/hi/4932478040--Hero_1.jpg</v>
      </c>
      <c r="V3465" s="51" t="s">
        <v>17978</v>
      </c>
      <c r="W3465" s="63" t="s">
        <v>71</v>
      </c>
      <c r="X3465" s="64">
        <v>90</v>
      </c>
      <c r="Y3465" s="64">
        <v>50</v>
      </c>
      <c r="Z3465" s="64">
        <v>24</v>
      </c>
      <c r="AA3465" s="84">
        <v>8.2000000000000003E-2</v>
      </c>
      <c r="AB3465" s="85">
        <v>1</v>
      </c>
      <c r="AC3465" s="85">
        <v>1</v>
      </c>
    </row>
    <row r="3466" spans="1:29" ht="25.5">
      <c r="A3466" s="1"/>
      <c r="B3466" s="6" t="s">
        <v>8777</v>
      </c>
      <c r="C3466" s="6" t="s">
        <v>8778</v>
      </c>
      <c r="D3466" s="6" t="s">
        <v>9082</v>
      </c>
      <c r="E3466" s="49" t="s">
        <v>9226</v>
      </c>
      <c r="F3466" s="6" t="s">
        <v>9084</v>
      </c>
      <c r="G3466" s="6" t="s">
        <v>60</v>
      </c>
      <c r="H3466" s="6" t="s">
        <v>60</v>
      </c>
      <c r="I3466" s="60" t="s">
        <v>17979</v>
      </c>
      <c r="J3466" s="49" t="s">
        <v>17980</v>
      </c>
      <c r="K3466" s="6" t="s">
        <v>17981</v>
      </c>
      <c r="L3466" s="29">
        <f>IF($J$6="с учетом НДС",VLOOKUP(I3466,LEGEND!B:E,4,0)*(1-M3466),VLOOKUP(I3466,LEGEND!B:E,4,0)*(1-M3466)/1.2)</f>
        <v>414</v>
      </c>
      <c r="M3466" s="57">
        <f>IF(AND(B3466&lt;&gt;"1_Электроинструмент",B3466&lt;&gt;"2_Садовая техника"),$J$5,IF($J$4&lt;=20%,$J$4,IFERROR(VLOOKUP(S3466,LEGEND!$L$2:$M$5,2,FALSE),$J$4)))</f>
        <v>0</v>
      </c>
      <c r="N3466" s="48" t="s">
        <v>60</v>
      </c>
      <c r="O3466" s="6" t="s">
        <v>60</v>
      </c>
      <c r="P3466" s="49" t="s">
        <v>66</v>
      </c>
      <c r="Q3466" s="49" t="s">
        <v>67</v>
      </c>
      <c r="R3466" s="6" t="s">
        <v>60</v>
      </c>
      <c r="S3466" s="49" t="s">
        <v>60</v>
      </c>
      <c r="T3466" s="73" t="str">
        <f>IF(_xlfn.XLOOKUP(I3466,LEGEND!B:B,LEGEND!H:H)&lt;&gt;"-",HYPERLINK(_xlfn.XLOOKUP(I3466,LEGEND!B:B,LEGEND!H:H),"link"),_xlfn.XLOOKUP(I3466,LEGEND!B:B,LEGEND!H:H))</f>
        <v>link</v>
      </c>
      <c r="U3466" s="73" t="str">
        <f>HYPERLINK(_xlfn.XLOOKUP(I3466,LEGEND!B:B,LEGEND!I:I))</f>
        <v>https://milwaukee-media-images.s3.amazonaws.com/hi/4932478041--Hero_1.jpg</v>
      </c>
      <c r="V3466" s="51" t="s">
        <v>17982</v>
      </c>
      <c r="W3466" s="63" t="s">
        <v>71</v>
      </c>
      <c r="X3466" s="64">
        <v>91</v>
      </c>
      <c r="Y3466" s="64">
        <v>50</v>
      </c>
      <c r="Z3466" s="64">
        <v>22</v>
      </c>
      <c r="AA3466" s="84">
        <v>8.2000000000000003E-2</v>
      </c>
      <c r="AB3466" s="85">
        <v>1</v>
      </c>
      <c r="AC3466" s="85">
        <v>1</v>
      </c>
    </row>
    <row r="3467" spans="1:29" ht="25.5">
      <c r="A3467" s="1"/>
      <c r="B3467" s="6" t="s">
        <v>8777</v>
      </c>
      <c r="C3467" s="6" t="s">
        <v>8778</v>
      </c>
      <c r="D3467" s="6" t="s">
        <v>9082</v>
      </c>
      <c r="E3467" s="49" t="s">
        <v>9226</v>
      </c>
      <c r="F3467" s="6" t="s">
        <v>9084</v>
      </c>
      <c r="G3467" s="6" t="s">
        <v>60</v>
      </c>
      <c r="H3467" s="6" t="s">
        <v>60</v>
      </c>
      <c r="I3467" s="60" t="s">
        <v>17983</v>
      </c>
      <c r="J3467" s="49" t="s">
        <v>17984</v>
      </c>
      <c r="K3467" s="6" t="s">
        <v>17985</v>
      </c>
      <c r="L3467" s="29">
        <f>IF($J$6="с учетом НДС",VLOOKUP(I3467,LEGEND!B:E,4,0)*(1-M3467),VLOOKUP(I3467,LEGEND!B:E,4,0)*(1-M3467)/1.2)</f>
        <v>429</v>
      </c>
      <c r="M3467" s="57">
        <f>IF(AND(B3467&lt;&gt;"1_Электроинструмент",B3467&lt;&gt;"2_Садовая техника"),$J$5,IF($J$4&lt;=20%,$J$4,IFERROR(VLOOKUP(S3467,LEGEND!$L$2:$M$5,2,FALSE),$J$4)))</f>
        <v>0</v>
      </c>
      <c r="N3467" s="48" t="s">
        <v>60</v>
      </c>
      <c r="O3467" s="6" t="s">
        <v>60</v>
      </c>
      <c r="P3467" s="49" t="s">
        <v>66</v>
      </c>
      <c r="Q3467" s="49" t="s">
        <v>67</v>
      </c>
      <c r="R3467" s="6" t="s">
        <v>60</v>
      </c>
      <c r="S3467" s="49" t="s">
        <v>60</v>
      </c>
      <c r="T3467" s="73" t="str">
        <f>IF(_xlfn.XLOOKUP(I3467,LEGEND!B:B,LEGEND!H:H)&lt;&gt;"-",HYPERLINK(_xlfn.XLOOKUP(I3467,LEGEND!B:B,LEGEND!H:H),"link"),_xlfn.XLOOKUP(I3467,LEGEND!B:B,LEGEND!H:H))</f>
        <v>link</v>
      </c>
      <c r="U3467" s="73" t="str">
        <f>HYPERLINK(_xlfn.XLOOKUP(I3467,LEGEND!B:B,LEGEND!I:I))</f>
        <v>https://milwaukee-media-images.s3.amazonaws.com/hi/4932478003--Hero_1.jpg</v>
      </c>
      <c r="V3467" s="51" t="s">
        <v>17986</v>
      </c>
      <c r="W3467" s="63" t="s">
        <v>71</v>
      </c>
      <c r="X3467" s="64">
        <v>112</v>
      </c>
      <c r="Y3467" s="64">
        <v>44</v>
      </c>
      <c r="Z3467" s="64">
        <v>15</v>
      </c>
      <c r="AA3467" s="84">
        <v>4.2000000000000003E-2</v>
      </c>
      <c r="AB3467" s="85">
        <v>1</v>
      </c>
      <c r="AC3467" s="85">
        <v>1</v>
      </c>
    </row>
    <row r="3468" spans="1:29" ht="25.5">
      <c r="A3468" s="1"/>
      <c r="B3468" s="6" t="s">
        <v>8777</v>
      </c>
      <c r="C3468" s="6" t="s">
        <v>8778</v>
      </c>
      <c r="D3468" s="6" t="s">
        <v>9082</v>
      </c>
      <c r="E3468" s="49" t="s">
        <v>9226</v>
      </c>
      <c r="F3468" s="6" t="s">
        <v>9084</v>
      </c>
      <c r="G3468" s="6" t="s">
        <v>60</v>
      </c>
      <c r="H3468" s="6" t="s">
        <v>60</v>
      </c>
      <c r="I3468" s="60" t="s">
        <v>17987</v>
      </c>
      <c r="J3468" s="49" t="s">
        <v>17988</v>
      </c>
      <c r="K3468" s="6" t="s">
        <v>17989</v>
      </c>
      <c r="L3468" s="29">
        <f>IF($J$6="с учетом НДС",VLOOKUP(I3468,LEGEND!B:E,4,0)*(1-M3468),VLOOKUP(I3468,LEGEND!B:E,4,0)*(1-M3468)/1.2)</f>
        <v>429</v>
      </c>
      <c r="M3468" s="57">
        <f>IF(AND(B3468&lt;&gt;"1_Электроинструмент",B3468&lt;&gt;"2_Садовая техника"),$J$5,IF($J$4&lt;=20%,$J$4,IFERROR(VLOOKUP(S3468,LEGEND!$L$2:$M$5,2,FALSE),$J$4)))</f>
        <v>0</v>
      </c>
      <c r="N3468" s="48" t="s">
        <v>60</v>
      </c>
      <c r="O3468" s="6" t="s">
        <v>60</v>
      </c>
      <c r="P3468" s="49" t="s">
        <v>1556</v>
      </c>
      <c r="Q3468" s="49" t="s">
        <v>473</v>
      </c>
      <c r="R3468" s="6" t="s">
        <v>60</v>
      </c>
      <c r="S3468" s="49" t="s">
        <v>60</v>
      </c>
      <c r="T3468" s="73" t="str">
        <f>IF(_xlfn.XLOOKUP(I3468,LEGEND!B:B,LEGEND!H:H)&lt;&gt;"-",HYPERLINK(_xlfn.XLOOKUP(I3468,LEGEND!B:B,LEGEND!H:H),"link"),_xlfn.XLOOKUP(I3468,LEGEND!B:B,LEGEND!H:H))</f>
        <v>-</v>
      </c>
      <c r="U3468" s="73" t="str">
        <f>HYPERLINK(_xlfn.XLOOKUP(I3468,LEGEND!B:B,LEGEND!I:I))</f>
        <v>-</v>
      </c>
      <c r="V3468" s="51" t="s">
        <v>17990</v>
      </c>
      <c r="W3468" s="63" t="s">
        <v>71</v>
      </c>
      <c r="X3468" s="64">
        <v>91</v>
      </c>
      <c r="Y3468" s="64">
        <v>50</v>
      </c>
      <c r="Z3468" s="64">
        <v>25</v>
      </c>
      <c r="AA3468" s="84">
        <v>9.8000000000000004E-2</v>
      </c>
      <c r="AB3468" s="85">
        <v>1</v>
      </c>
      <c r="AC3468" s="85">
        <v>1</v>
      </c>
    </row>
    <row r="3469" spans="1:29" ht="25.5">
      <c r="A3469" s="1"/>
      <c r="B3469" s="6" t="s">
        <v>8777</v>
      </c>
      <c r="C3469" s="6" t="s">
        <v>8778</v>
      </c>
      <c r="D3469" s="6" t="s">
        <v>9082</v>
      </c>
      <c r="E3469" s="49" t="s">
        <v>9226</v>
      </c>
      <c r="F3469" s="6" t="s">
        <v>9084</v>
      </c>
      <c r="G3469" s="6" t="s">
        <v>60</v>
      </c>
      <c r="H3469" s="6" t="s">
        <v>60</v>
      </c>
      <c r="I3469" s="60" t="s">
        <v>17991</v>
      </c>
      <c r="J3469" s="49" t="s">
        <v>17992</v>
      </c>
      <c r="K3469" s="6" t="s">
        <v>17993</v>
      </c>
      <c r="L3469" s="29">
        <f>IF($J$6="с учетом НДС",VLOOKUP(I3469,LEGEND!B:E,4,0)*(1-M3469),VLOOKUP(I3469,LEGEND!B:E,4,0)*(1-M3469)/1.2)</f>
        <v>429</v>
      </c>
      <c r="M3469" s="57">
        <f>IF(AND(B3469&lt;&gt;"1_Электроинструмент",B3469&lt;&gt;"2_Садовая техника"),$J$5,IF($J$4&lt;=20%,$J$4,IFERROR(VLOOKUP(S3469,LEGEND!$L$2:$M$5,2,FALSE),$J$4)))</f>
        <v>0</v>
      </c>
      <c r="N3469" s="48" t="s">
        <v>60</v>
      </c>
      <c r="O3469" s="6" t="s">
        <v>60</v>
      </c>
      <c r="P3469" s="49" t="s">
        <v>66</v>
      </c>
      <c r="Q3469" s="49" t="s">
        <v>67</v>
      </c>
      <c r="R3469" s="6" t="s">
        <v>60</v>
      </c>
      <c r="S3469" s="49" t="s">
        <v>60</v>
      </c>
      <c r="T3469" s="73" t="str">
        <f>IF(_xlfn.XLOOKUP(I3469,LEGEND!B:B,LEGEND!H:H)&lt;&gt;"-",HYPERLINK(_xlfn.XLOOKUP(I3469,LEGEND!B:B,LEGEND!H:H),"link"),_xlfn.XLOOKUP(I3469,LEGEND!B:B,LEGEND!H:H))</f>
        <v>link</v>
      </c>
      <c r="U3469" s="73" t="str">
        <f>HYPERLINK(_xlfn.XLOOKUP(I3469,LEGEND!B:B,LEGEND!I:I))</f>
        <v>https://milwaukee-media-images.s3.amazonaws.com/hi/4932478043--Hero_1.jpg</v>
      </c>
      <c r="V3469" s="51" t="s">
        <v>17994</v>
      </c>
      <c r="W3469" s="63" t="s">
        <v>71</v>
      </c>
      <c r="X3469" s="64">
        <v>90</v>
      </c>
      <c r="Y3469" s="64">
        <v>50</v>
      </c>
      <c r="Z3469" s="64">
        <v>25</v>
      </c>
      <c r="AA3469" s="84">
        <v>9.8000000000000004E-2</v>
      </c>
      <c r="AB3469" s="85">
        <v>1</v>
      </c>
      <c r="AC3469" s="85">
        <v>1</v>
      </c>
    </row>
    <row r="3470" spans="1:29" ht="25.5">
      <c r="A3470" s="1"/>
      <c r="B3470" s="6" t="s">
        <v>8777</v>
      </c>
      <c r="C3470" s="6" t="s">
        <v>8778</v>
      </c>
      <c r="D3470" s="6" t="s">
        <v>9082</v>
      </c>
      <c r="E3470" s="49" t="s">
        <v>9226</v>
      </c>
      <c r="F3470" s="6" t="s">
        <v>9084</v>
      </c>
      <c r="G3470" s="6" t="s">
        <v>60</v>
      </c>
      <c r="H3470" s="6" t="s">
        <v>60</v>
      </c>
      <c r="I3470" s="60" t="s">
        <v>17995</v>
      </c>
      <c r="J3470" s="49" t="s">
        <v>17996</v>
      </c>
      <c r="K3470" s="6" t="s">
        <v>17997</v>
      </c>
      <c r="L3470" s="29">
        <f>IF($J$6="с учетом НДС",VLOOKUP(I3470,LEGEND!B:E,4,0)*(1-M3470),VLOOKUP(I3470,LEGEND!B:E,4,0)*(1-M3470)/1.2)</f>
        <v>445</v>
      </c>
      <c r="M3470" s="57">
        <f>IF(AND(B3470&lt;&gt;"1_Электроинструмент",B3470&lt;&gt;"2_Садовая техника"),$J$5,IF($J$4&lt;=20%,$J$4,IFERROR(VLOOKUP(S3470,LEGEND!$L$2:$M$5,2,FALSE),$J$4)))</f>
        <v>0</v>
      </c>
      <c r="N3470" s="48" t="s">
        <v>60</v>
      </c>
      <c r="O3470" s="6" t="s">
        <v>60</v>
      </c>
      <c r="P3470" s="49" t="s">
        <v>66</v>
      </c>
      <c r="Q3470" s="49" t="s">
        <v>67</v>
      </c>
      <c r="R3470" s="6" t="s">
        <v>60</v>
      </c>
      <c r="S3470" s="49" t="s">
        <v>60</v>
      </c>
      <c r="T3470" s="73" t="str">
        <f>IF(_xlfn.XLOOKUP(I3470,LEGEND!B:B,LEGEND!H:H)&lt;&gt;"-",HYPERLINK(_xlfn.XLOOKUP(I3470,LEGEND!B:B,LEGEND!H:H),"link"),_xlfn.XLOOKUP(I3470,LEGEND!B:B,LEGEND!H:H))</f>
        <v>link</v>
      </c>
      <c r="U3470" s="73" t="str">
        <f>HYPERLINK(_xlfn.XLOOKUP(I3470,LEGEND!B:B,LEGEND!I:I))</f>
        <v>https://milwaukee-media-images.s3.amazonaws.com/hi/4932478004--Hero_1.jpg</v>
      </c>
      <c r="V3470" s="51" t="s">
        <v>17998</v>
      </c>
      <c r="W3470" s="63" t="s">
        <v>71</v>
      </c>
      <c r="X3470" s="64">
        <v>11.1</v>
      </c>
      <c r="Y3470" s="64">
        <v>44</v>
      </c>
      <c r="Z3470" s="64">
        <v>16</v>
      </c>
      <c r="AA3470" s="84">
        <v>4.3999999999999997E-2</v>
      </c>
      <c r="AB3470" s="85">
        <v>1</v>
      </c>
      <c r="AC3470" s="85">
        <v>1</v>
      </c>
    </row>
    <row r="3471" spans="1:29" ht="25.5">
      <c r="A3471" s="1"/>
      <c r="B3471" s="6" t="s">
        <v>8777</v>
      </c>
      <c r="C3471" s="6" t="s">
        <v>8778</v>
      </c>
      <c r="D3471" s="6" t="s">
        <v>9082</v>
      </c>
      <c r="E3471" s="49" t="s">
        <v>9226</v>
      </c>
      <c r="F3471" s="6" t="s">
        <v>9084</v>
      </c>
      <c r="G3471" s="6" t="s">
        <v>60</v>
      </c>
      <c r="H3471" s="6" t="s">
        <v>60</v>
      </c>
      <c r="I3471" s="60" t="s">
        <v>17999</v>
      </c>
      <c r="J3471" s="49" t="s">
        <v>18000</v>
      </c>
      <c r="K3471" s="6" t="s">
        <v>18001</v>
      </c>
      <c r="L3471" s="29">
        <f>IF($J$6="с учетом НДС",VLOOKUP(I3471,LEGEND!B:E,4,0)*(1-M3471),VLOOKUP(I3471,LEGEND!B:E,4,0)*(1-M3471)/1.2)</f>
        <v>445</v>
      </c>
      <c r="M3471" s="57">
        <f>IF(AND(B3471&lt;&gt;"1_Электроинструмент",B3471&lt;&gt;"2_Садовая техника"),$J$5,IF($J$4&lt;=20%,$J$4,IFERROR(VLOOKUP(S3471,LEGEND!$L$2:$M$5,2,FALSE),$J$4)))</f>
        <v>0</v>
      </c>
      <c r="N3471" s="48" t="s">
        <v>60</v>
      </c>
      <c r="O3471" s="6" t="s">
        <v>60</v>
      </c>
      <c r="P3471" s="49" t="s">
        <v>66</v>
      </c>
      <c r="Q3471" s="49" t="s">
        <v>67</v>
      </c>
      <c r="R3471" s="6" t="s">
        <v>60</v>
      </c>
      <c r="S3471" s="49" t="s">
        <v>60</v>
      </c>
      <c r="T3471" s="73" t="str">
        <f>IF(_xlfn.XLOOKUP(I3471,LEGEND!B:B,LEGEND!H:H)&lt;&gt;"-",HYPERLINK(_xlfn.XLOOKUP(I3471,LEGEND!B:B,LEGEND!H:H),"link"),_xlfn.XLOOKUP(I3471,LEGEND!B:B,LEGEND!H:H))</f>
        <v>link</v>
      </c>
      <c r="U3471" s="73" t="str">
        <f>HYPERLINK(_xlfn.XLOOKUP(I3471,LEGEND!B:B,LEGEND!I:I))</f>
        <v>https://milwaukee-media-images.s3.amazonaws.com/hi/4932478021--Hero_1.jpg</v>
      </c>
      <c r="V3471" s="51" t="s">
        <v>18002</v>
      </c>
      <c r="W3471" s="63" t="s">
        <v>71</v>
      </c>
      <c r="X3471" s="64">
        <v>116</v>
      </c>
      <c r="Y3471" s="64">
        <v>50</v>
      </c>
      <c r="Z3471" s="64">
        <v>20</v>
      </c>
      <c r="AA3471" s="84">
        <v>8.7999999999999995E-2</v>
      </c>
      <c r="AB3471" s="85">
        <v>1</v>
      </c>
      <c r="AC3471" s="85">
        <v>1</v>
      </c>
    </row>
    <row r="3472" spans="1:29" ht="25.5">
      <c r="A3472" s="1"/>
      <c r="B3472" s="6" t="s">
        <v>8777</v>
      </c>
      <c r="C3472" s="6" t="s">
        <v>8778</v>
      </c>
      <c r="D3472" s="6" t="s">
        <v>9082</v>
      </c>
      <c r="E3472" s="49" t="s">
        <v>9226</v>
      </c>
      <c r="F3472" s="6" t="s">
        <v>9084</v>
      </c>
      <c r="G3472" s="6" t="s">
        <v>60</v>
      </c>
      <c r="H3472" s="6" t="s">
        <v>60</v>
      </c>
      <c r="I3472" s="60" t="s">
        <v>18003</v>
      </c>
      <c r="J3472" s="49" t="s">
        <v>18004</v>
      </c>
      <c r="K3472" s="6" t="s">
        <v>18005</v>
      </c>
      <c r="L3472" s="29">
        <f>IF($J$6="с учетом НДС",VLOOKUP(I3472,LEGEND!B:E,4,0)*(1-M3472),VLOOKUP(I3472,LEGEND!B:E,4,0)*(1-M3472)/1.2)</f>
        <v>445</v>
      </c>
      <c r="M3472" s="57">
        <f>IF(AND(B3472&lt;&gt;"1_Электроинструмент",B3472&lt;&gt;"2_Садовая техника"),$J$5,IF($J$4&lt;=20%,$J$4,IFERROR(VLOOKUP(S3472,LEGEND!$L$2:$M$5,2,FALSE),$J$4)))</f>
        <v>0</v>
      </c>
      <c r="N3472" s="48" t="s">
        <v>60</v>
      </c>
      <c r="O3472" s="6" t="s">
        <v>60</v>
      </c>
      <c r="P3472" s="49" t="s">
        <v>66</v>
      </c>
      <c r="Q3472" s="49" t="s">
        <v>67</v>
      </c>
      <c r="R3472" s="6" t="s">
        <v>60</v>
      </c>
      <c r="S3472" s="49" t="s">
        <v>60</v>
      </c>
      <c r="T3472" s="73" t="str">
        <f>IF(_xlfn.XLOOKUP(I3472,LEGEND!B:B,LEGEND!H:H)&lt;&gt;"-",HYPERLINK(_xlfn.XLOOKUP(I3472,LEGEND!B:B,LEGEND!H:H),"link"),_xlfn.XLOOKUP(I3472,LEGEND!B:B,LEGEND!H:H))</f>
        <v>link</v>
      </c>
      <c r="U3472" s="73" t="str">
        <f>HYPERLINK(_xlfn.XLOOKUP(I3472,LEGEND!B:B,LEGEND!I:I))</f>
        <v>https://milwaukee-media-images.s3.amazonaws.com/hi/4932478022--Hero_1.jpg</v>
      </c>
      <c r="V3472" s="51" t="s">
        <v>18006</v>
      </c>
      <c r="W3472" s="63" t="s">
        <v>71</v>
      </c>
      <c r="X3472" s="64">
        <v>115</v>
      </c>
      <c r="Y3472" s="64">
        <v>49</v>
      </c>
      <c r="Z3472" s="64">
        <v>22</v>
      </c>
      <c r="AA3472" s="84">
        <v>8.7999999999999995E-2</v>
      </c>
      <c r="AB3472" s="85">
        <v>1</v>
      </c>
      <c r="AC3472" s="85">
        <v>1</v>
      </c>
    </row>
    <row r="3473" spans="1:29" ht="25.5">
      <c r="A3473" s="1"/>
      <c r="B3473" s="6" t="s">
        <v>8777</v>
      </c>
      <c r="C3473" s="6" t="s">
        <v>8778</v>
      </c>
      <c r="D3473" s="6" t="s">
        <v>9082</v>
      </c>
      <c r="E3473" s="49" t="s">
        <v>9226</v>
      </c>
      <c r="F3473" s="6" t="s">
        <v>9084</v>
      </c>
      <c r="G3473" s="6" t="s">
        <v>60</v>
      </c>
      <c r="H3473" s="6" t="s">
        <v>60</v>
      </c>
      <c r="I3473" s="60" t="s">
        <v>18007</v>
      </c>
      <c r="J3473" s="49" t="s">
        <v>18008</v>
      </c>
      <c r="K3473" s="6" t="s">
        <v>18009</v>
      </c>
      <c r="L3473" s="29">
        <f>IF($J$6="с учетом НДС",VLOOKUP(I3473,LEGEND!B:E,4,0)*(1-M3473),VLOOKUP(I3473,LEGEND!B:E,4,0)*(1-M3473)/1.2)</f>
        <v>445</v>
      </c>
      <c r="M3473" s="57">
        <f>IF(AND(B3473&lt;&gt;"1_Электроинструмент",B3473&lt;&gt;"2_Садовая техника"),$J$5,IF($J$4&lt;=20%,$J$4,IFERROR(VLOOKUP(S3473,LEGEND!$L$2:$M$5,2,FALSE),$J$4)))</f>
        <v>0</v>
      </c>
      <c r="N3473" s="48" t="s">
        <v>60</v>
      </c>
      <c r="O3473" s="6" t="s">
        <v>60</v>
      </c>
      <c r="P3473" s="49" t="s">
        <v>66</v>
      </c>
      <c r="Q3473" s="49" t="s">
        <v>67</v>
      </c>
      <c r="R3473" s="6" t="s">
        <v>60</v>
      </c>
      <c r="S3473" s="49" t="s">
        <v>60</v>
      </c>
      <c r="T3473" s="73" t="str">
        <f>IF(_xlfn.XLOOKUP(I3473,LEGEND!B:B,LEGEND!H:H)&lt;&gt;"-",HYPERLINK(_xlfn.XLOOKUP(I3473,LEGEND!B:B,LEGEND!H:H),"link"),_xlfn.XLOOKUP(I3473,LEGEND!B:B,LEGEND!H:H))</f>
        <v>link</v>
      </c>
      <c r="U3473" s="73" t="str">
        <f>HYPERLINK(_xlfn.XLOOKUP(I3473,LEGEND!B:B,LEGEND!I:I))</f>
        <v>https://milwaukee-media-images.s3.amazonaws.com/hi/4932478023--Hero_1.jpg</v>
      </c>
      <c r="V3473" s="51" t="s">
        <v>18010</v>
      </c>
      <c r="W3473" s="63" t="s">
        <v>71</v>
      </c>
      <c r="X3473" s="64">
        <v>115</v>
      </c>
      <c r="Y3473" s="64">
        <v>50</v>
      </c>
      <c r="Z3473" s="64">
        <v>19</v>
      </c>
      <c r="AA3473" s="84">
        <v>8.5999999999999993E-2</v>
      </c>
      <c r="AB3473" s="85">
        <v>1</v>
      </c>
      <c r="AC3473" s="85">
        <v>1</v>
      </c>
    </row>
    <row r="3474" spans="1:29" ht="25.5">
      <c r="A3474" s="1"/>
      <c r="B3474" s="6" t="s">
        <v>8777</v>
      </c>
      <c r="C3474" s="6" t="s">
        <v>8778</v>
      </c>
      <c r="D3474" s="6" t="s">
        <v>9082</v>
      </c>
      <c r="E3474" s="49" t="s">
        <v>9226</v>
      </c>
      <c r="F3474" s="6" t="s">
        <v>9084</v>
      </c>
      <c r="G3474" s="6" t="s">
        <v>60</v>
      </c>
      <c r="H3474" s="6" t="s">
        <v>60</v>
      </c>
      <c r="I3474" s="60" t="s">
        <v>18011</v>
      </c>
      <c r="J3474" s="49" t="s">
        <v>18012</v>
      </c>
      <c r="K3474" s="6" t="s">
        <v>18013</v>
      </c>
      <c r="L3474" s="29">
        <f>IF($J$6="с учетом НДС",VLOOKUP(I3474,LEGEND!B:E,4,0)*(1-M3474),VLOOKUP(I3474,LEGEND!B:E,4,0)*(1-M3474)/1.2)</f>
        <v>445</v>
      </c>
      <c r="M3474" s="57">
        <f>IF(AND(B3474&lt;&gt;"1_Электроинструмент",B3474&lt;&gt;"2_Садовая техника"),$J$5,IF($J$4&lt;=20%,$J$4,IFERROR(VLOOKUP(S3474,LEGEND!$L$2:$M$5,2,FALSE),$J$4)))</f>
        <v>0</v>
      </c>
      <c r="N3474" s="48" t="s">
        <v>60</v>
      </c>
      <c r="O3474" s="6" t="s">
        <v>60</v>
      </c>
      <c r="P3474" s="49" t="s">
        <v>66</v>
      </c>
      <c r="Q3474" s="49" t="s">
        <v>67</v>
      </c>
      <c r="R3474" s="6" t="s">
        <v>60</v>
      </c>
      <c r="S3474" s="49" t="s">
        <v>60</v>
      </c>
      <c r="T3474" s="73" t="str">
        <f>IF(_xlfn.XLOOKUP(I3474,LEGEND!B:B,LEGEND!H:H)&lt;&gt;"-",HYPERLINK(_xlfn.XLOOKUP(I3474,LEGEND!B:B,LEGEND!H:H),"link"),_xlfn.XLOOKUP(I3474,LEGEND!B:B,LEGEND!H:H))</f>
        <v>link</v>
      </c>
      <c r="U3474" s="73" t="str">
        <f>HYPERLINK(_xlfn.XLOOKUP(I3474,LEGEND!B:B,LEGEND!I:I))</f>
        <v>https://milwaukee-media-images.s3.amazonaws.com/hi/4932478024--Hero_1.jpg</v>
      </c>
      <c r="V3474" s="51" t="s">
        <v>18014</v>
      </c>
      <c r="W3474" s="63" t="s">
        <v>71</v>
      </c>
      <c r="X3474" s="64">
        <v>114</v>
      </c>
      <c r="Y3474" s="64">
        <v>50</v>
      </c>
      <c r="Z3474" s="64">
        <v>23</v>
      </c>
      <c r="AA3474" s="84">
        <v>9.1999999999999998E-2</v>
      </c>
      <c r="AB3474" s="85">
        <v>1</v>
      </c>
      <c r="AC3474" s="85">
        <v>1</v>
      </c>
    </row>
    <row r="3475" spans="1:29" ht="25.5">
      <c r="A3475" s="1"/>
      <c r="B3475" s="6" t="s">
        <v>8777</v>
      </c>
      <c r="C3475" s="6" t="s">
        <v>8778</v>
      </c>
      <c r="D3475" s="6" t="s">
        <v>9082</v>
      </c>
      <c r="E3475" s="49" t="s">
        <v>9226</v>
      </c>
      <c r="F3475" s="6" t="s">
        <v>9084</v>
      </c>
      <c r="G3475" s="6" t="s">
        <v>60</v>
      </c>
      <c r="H3475" s="6" t="s">
        <v>60</v>
      </c>
      <c r="I3475" s="60" t="s">
        <v>18015</v>
      </c>
      <c r="J3475" s="49" t="s">
        <v>18016</v>
      </c>
      <c r="K3475" s="6" t="s">
        <v>18017</v>
      </c>
      <c r="L3475" s="29">
        <f>IF($J$6="с учетом НДС",VLOOKUP(I3475,LEGEND!B:E,4,0)*(1-M3475),VLOOKUP(I3475,LEGEND!B:E,4,0)*(1-M3475)/1.2)</f>
        <v>445</v>
      </c>
      <c r="M3475" s="57">
        <f>IF(AND(B3475&lt;&gt;"1_Электроинструмент",B3475&lt;&gt;"2_Садовая техника"),$J$5,IF($J$4&lt;=20%,$J$4,IFERROR(VLOOKUP(S3475,LEGEND!$L$2:$M$5,2,FALSE),$J$4)))</f>
        <v>0</v>
      </c>
      <c r="N3475" s="48" t="s">
        <v>60</v>
      </c>
      <c r="O3475" s="6" t="s">
        <v>60</v>
      </c>
      <c r="P3475" s="49" t="s">
        <v>66</v>
      </c>
      <c r="Q3475" s="49" t="s">
        <v>67</v>
      </c>
      <c r="R3475" s="6" t="s">
        <v>60</v>
      </c>
      <c r="S3475" s="49" t="s">
        <v>60</v>
      </c>
      <c r="T3475" s="73" t="str">
        <f>IF(_xlfn.XLOOKUP(I3475,LEGEND!B:B,LEGEND!H:H)&lt;&gt;"-",HYPERLINK(_xlfn.XLOOKUP(I3475,LEGEND!B:B,LEGEND!H:H),"link"),_xlfn.XLOOKUP(I3475,LEGEND!B:B,LEGEND!H:H))</f>
        <v>link</v>
      </c>
      <c r="U3475" s="73" t="str">
        <f>HYPERLINK(_xlfn.XLOOKUP(I3475,LEGEND!B:B,LEGEND!I:I))</f>
        <v>https://milwaukee-media-images.s3.amazonaws.com/hi/4932478025--Hero_1.jpg</v>
      </c>
      <c r="V3475" s="51" t="s">
        <v>18018</v>
      </c>
      <c r="W3475" s="63" t="s">
        <v>71</v>
      </c>
      <c r="X3475" s="64">
        <v>115</v>
      </c>
      <c r="Y3475" s="64">
        <v>50</v>
      </c>
      <c r="Z3475" s="64">
        <v>19</v>
      </c>
      <c r="AA3475" s="84">
        <v>7.8E-2</v>
      </c>
      <c r="AB3475" s="85">
        <v>1</v>
      </c>
      <c r="AC3475" s="85">
        <v>1</v>
      </c>
    </row>
    <row r="3476" spans="1:29" ht="25.5">
      <c r="A3476" s="1"/>
      <c r="B3476" s="6" t="s">
        <v>8777</v>
      </c>
      <c r="C3476" s="6" t="s">
        <v>8778</v>
      </c>
      <c r="D3476" s="6" t="s">
        <v>9082</v>
      </c>
      <c r="E3476" s="49" t="s">
        <v>9226</v>
      </c>
      <c r="F3476" s="6" t="s">
        <v>9084</v>
      </c>
      <c r="G3476" s="6" t="s">
        <v>60</v>
      </c>
      <c r="H3476" s="6" t="s">
        <v>60</v>
      </c>
      <c r="I3476" s="60" t="s">
        <v>18019</v>
      </c>
      <c r="J3476" s="49" t="s">
        <v>18020</v>
      </c>
      <c r="K3476" s="6" t="s">
        <v>18021</v>
      </c>
      <c r="L3476" s="29">
        <f>IF($J$6="с учетом НДС",VLOOKUP(I3476,LEGEND!B:E,4,0)*(1-M3476),VLOOKUP(I3476,LEGEND!B:E,4,0)*(1-M3476)/1.2)</f>
        <v>445</v>
      </c>
      <c r="M3476" s="57">
        <f>IF(AND(B3476&lt;&gt;"1_Электроинструмент",B3476&lt;&gt;"2_Садовая техника"),$J$5,IF($J$4&lt;=20%,$J$4,IFERROR(VLOOKUP(S3476,LEGEND!$L$2:$M$5,2,FALSE),$J$4)))</f>
        <v>0</v>
      </c>
      <c r="N3476" s="48" t="s">
        <v>60</v>
      </c>
      <c r="O3476" s="6" t="s">
        <v>60</v>
      </c>
      <c r="P3476" s="49" t="s">
        <v>66</v>
      </c>
      <c r="Q3476" s="49" t="s">
        <v>67</v>
      </c>
      <c r="R3476" s="6" t="s">
        <v>60</v>
      </c>
      <c r="S3476" s="49" t="s">
        <v>60</v>
      </c>
      <c r="T3476" s="73" t="str">
        <f>IF(_xlfn.XLOOKUP(I3476,LEGEND!B:B,LEGEND!H:H)&lt;&gt;"-",HYPERLINK(_xlfn.XLOOKUP(I3476,LEGEND!B:B,LEGEND!H:H),"link"),_xlfn.XLOOKUP(I3476,LEGEND!B:B,LEGEND!H:H))</f>
        <v>link</v>
      </c>
      <c r="U3476" s="73" t="str">
        <f>HYPERLINK(_xlfn.XLOOKUP(I3476,LEGEND!B:B,LEGEND!I:I))</f>
        <v>https://milwaukee-media-images.s3.amazonaws.com/hi/4932478052--Hero_1.jpg</v>
      </c>
      <c r="V3476" s="51" t="s">
        <v>18022</v>
      </c>
      <c r="W3476" s="63" t="s">
        <v>71</v>
      </c>
      <c r="X3476" s="64">
        <v>84</v>
      </c>
      <c r="Y3476" s="64">
        <v>50</v>
      </c>
      <c r="Z3476" s="64">
        <v>24</v>
      </c>
      <c r="AA3476" s="84">
        <v>4.8000000000000001E-2</v>
      </c>
      <c r="AB3476" s="85">
        <v>1</v>
      </c>
      <c r="AC3476" s="85">
        <v>1</v>
      </c>
    </row>
    <row r="3477" spans="1:29" ht="25.5">
      <c r="A3477" s="1"/>
      <c r="B3477" s="6" t="s">
        <v>8777</v>
      </c>
      <c r="C3477" s="6" t="s">
        <v>8778</v>
      </c>
      <c r="D3477" s="6" t="s">
        <v>9082</v>
      </c>
      <c r="E3477" s="49" t="s">
        <v>9226</v>
      </c>
      <c r="F3477" s="6" t="s">
        <v>9084</v>
      </c>
      <c r="G3477" s="6" t="s">
        <v>60</v>
      </c>
      <c r="H3477" s="6" t="s">
        <v>60</v>
      </c>
      <c r="I3477" s="60" t="s">
        <v>18023</v>
      </c>
      <c r="J3477" s="49" t="s">
        <v>18024</v>
      </c>
      <c r="K3477" s="6" t="s">
        <v>18025</v>
      </c>
      <c r="L3477" s="29">
        <f>IF($J$6="с учетом НДС",VLOOKUP(I3477,LEGEND!B:E,4,0)*(1-M3477),VLOOKUP(I3477,LEGEND!B:E,4,0)*(1-M3477)/1.2)</f>
        <v>460</v>
      </c>
      <c r="M3477" s="57">
        <f>IF(AND(B3477&lt;&gt;"1_Электроинструмент",B3477&lt;&gt;"2_Садовая техника"),$J$5,IF($J$4&lt;=20%,$J$4,IFERROR(VLOOKUP(S3477,LEGEND!$L$2:$M$5,2,FALSE),$J$4)))</f>
        <v>0</v>
      </c>
      <c r="N3477" s="48" t="s">
        <v>60</v>
      </c>
      <c r="O3477" s="6" t="s">
        <v>60</v>
      </c>
      <c r="P3477" s="49" t="s">
        <v>66</v>
      </c>
      <c r="Q3477" s="49" t="s">
        <v>67</v>
      </c>
      <c r="R3477" s="6" t="s">
        <v>60</v>
      </c>
      <c r="S3477" s="49" t="s">
        <v>60</v>
      </c>
      <c r="T3477" s="73" t="str">
        <f>IF(_xlfn.XLOOKUP(I3477,LEGEND!B:B,LEGEND!H:H)&lt;&gt;"-",HYPERLINK(_xlfn.XLOOKUP(I3477,LEGEND!B:B,LEGEND!H:H),"link"),_xlfn.XLOOKUP(I3477,LEGEND!B:B,LEGEND!H:H))</f>
        <v>link</v>
      </c>
      <c r="U3477" s="73" t="str">
        <f>HYPERLINK(_xlfn.XLOOKUP(I3477,LEGEND!B:B,LEGEND!I:I))</f>
        <v>https://milwaukee-media-images.s3.amazonaws.com/hi/4932478005--Hero_1.jpg</v>
      </c>
      <c r="V3477" s="51" t="s">
        <v>18026</v>
      </c>
      <c r="W3477" s="63" t="s">
        <v>71</v>
      </c>
      <c r="X3477" s="64">
        <v>112</v>
      </c>
      <c r="Y3477" s="64">
        <v>45</v>
      </c>
      <c r="Z3477" s="64">
        <v>18</v>
      </c>
      <c r="AA3477" s="84">
        <v>6.2E-2</v>
      </c>
      <c r="AB3477" s="85">
        <v>1</v>
      </c>
      <c r="AC3477" s="85">
        <v>1</v>
      </c>
    </row>
    <row r="3478" spans="1:29" ht="25.5">
      <c r="A3478" s="1"/>
      <c r="B3478" s="6" t="s">
        <v>8777</v>
      </c>
      <c r="C3478" s="6" t="s">
        <v>8778</v>
      </c>
      <c r="D3478" s="6" t="s">
        <v>9082</v>
      </c>
      <c r="E3478" s="49" t="s">
        <v>9226</v>
      </c>
      <c r="F3478" s="6" t="s">
        <v>9084</v>
      </c>
      <c r="G3478" s="6" t="s">
        <v>60</v>
      </c>
      <c r="H3478" s="6" t="s">
        <v>60</v>
      </c>
      <c r="I3478" s="60" t="s">
        <v>18027</v>
      </c>
      <c r="J3478" s="49" t="s">
        <v>18028</v>
      </c>
      <c r="K3478" s="6" t="s">
        <v>18029</v>
      </c>
      <c r="L3478" s="29">
        <f>IF($J$6="с учетом НДС",VLOOKUP(I3478,LEGEND!B:E,4,0)*(1-M3478),VLOOKUP(I3478,LEGEND!B:E,4,0)*(1-M3478)/1.2)</f>
        <v>460</v>
      </c>
      <c r="M3478" s="57">
        <f>IF(AND(B3478&lt;&gt;"1_Электроинструмент",B3478&lt;&gt;"2_Садовая техника"),$J$5,IF($J$4&lt;=20%,$J$4,IFERROR(VLOOKUP(S3478,LEGEND!$L$2:$M$5,2,FALSE),$J$4)))</f>
        <v>0</v>
      </c>
      <c r="N3478" s="48" t="s">
        <v>60</v>
      </c>
      <c r="O3478" s="6" t="s">
        <v>60</v>
      </c>
      <c r="P3478" s="49" t="s">
        <v>66</v>
      </c>
      <c r="Q3478" s="49" t="s">
        <v>67</v>
      </c>
      <c r="R3478" s="6" t="s">
        <v>60</v>
      </c>
      <c r="S3478" s="49" t="s">
        <v>60</v>
      </c>
      <c r="T3478" s="73" t="str">
        <f>IF(_xlfn.XLOOKUP(I3478,LEGEND!B:B,LEGEND!H:H)&lt;&gt;"-",HYPERLINK(_xlfn.XLOOKUP(I3478,LEGEND!B:B,LEGEND!H:H),"link"),_xlfn.XLOOKUP(I3478,LEGEND!B:B,LEGEND!H:H))</f>
        <v>link</v>
      </c>
      <c r="U3478" s="73" t="str">
        <f>HYPERLINK(_xlfn.XLOOKUP(I3478,LEGEND!B:B,LEGEND!I:I))</f>
        <v>https://milwaukee-media-images.s3.amazonaws.com/hi/4932478026--Hero_1.jpg</v>
      </c>
      <c r="V3478" s="51" t="s">
        <v>18030</v>
      </c>
      <c r="W3478" s="63" t="s">
        <v>71</v>
      </c>
      <c r="X3478" s="64">
        <v>116</v>
      </c>
      <c r="Y3478" s="64">
        <v>50</v>
      </c>
      <c r="Z3478" s="64">
        <v>24</v>
      </c>
      <c r="AA3478" s="84">
        <v>8.7999999999999995E-2</v>
      </c>
      <c r="AB3478" s="85">
        <v>1</v>
      </c>
      <c r="AC3478" s="85">
        <v>1</v>
      </c>
    </row>
    <row r="3479" spans="1:29" ht="25.5">
      <c r="A3479" s="1"/>
      <c r="B3479" s="6" t="s">
        <v>8777</v>
      </c>
      <c r="C3479" s="6" t="s">
        <v>8778</v>
      </c>
      <c r="D3479" s="6" t="s">
        <v>9082</v>
      </c>
      <c r="E3479" s="49" t="s">
        <v>9226</v>
      </c>
      <c r="F3479" s="6" t="s">
        <v>9084</v>
      </c>
      <c r="G3479" s="6" t="s">
        <v>60</v>
      </c>
      <c r="H3479" s="6" t="s">
        <v>60</v>
      </c>
      <c r="I3479" s="60" t="s">
        <v>18031</v>
      </c>
      <c r="J3479" s="49" t="s">
        <v>18032</v>
      </c>
      <c r="K3479" s="6" t="s">
        <v>18033</v>
      </c>
      <c r="L3479" s="29">
        <f>IF($J$6="с учетом НДС",VLOOKUP(I3479,LEGEND!B:E,4,0)*(1-M3479),VLOOKUP(I3479,LEGEND!B:E,4,0)*(1-M3479)/1.2)</f>
        <v>460</v>
      </c>
      <c r="M3479" s="57">
        <f>IF(AND(B3479&lt;&gt;"1_Электроинструмент",B3479&lt;&gt;"2_Садовая техника"),$J$5,IF($J$4&lt;=20%,$J$4,IFERROR(VLOOKUP(S3479,LEGEND!$L$2:$M$5,2,FALSE),$J$4)))</f>
        <v>0</v>
      </c>
      <c r="N3479" s="48" t="s">
        <v>60</v>
      </c>
      <c r="O3479" s="6" t="s">
        <v>60</v>
      </c>
      <c r="P3479" s="49" t="s">
        <v>66</v>
      </c>
      <c r="Q3479" s="49" t="s">
        <v>67</v>
      </c>
      <c r="R3479" s="6" t="s">
        <v>60</v>
      </c>
      <c r="S3479" s="49" t="s">
        <v>60</v>
      </c>
      <c r="T3479" s="73" t="str">
        <f>IF(_xlfn.XLOOKUP(I3479,LEGEND!B:B,LEGEND!H:H)&lt;&gt;"-",HYPERLINK(_xlfn.XLOOKUP(I3479,LEGEND!B:B,LEGEND!H:H),"link"),_xlfn.XLOOKUP(I3479,LEGEND!B:B,LEGEND!H:H))</f>
        <v>link</v>
      </c>
      <c r="U3479" s="73" t="str">
        <f>HYPERLINK(_xlfn.XLOOKUP(I3479,LEGEND!B:B,LEGEND!I:I))</f>
        <v>https://milwaukee-media-images.s3.amazonaws.com/hi/4932478027--Hero_1.jpg</v>
      </c>
      <c r="V3479" s="51" t="s">
        <v>18034</v>
      </c>
      <c r="W3479" s="63" t="s">
        <v>71</v>
      </c>
      <c r="X3479" s="64">
        <v>113</v>
      </c>
      <c r="Y3479" s="64">
        <v>50</v>
      </c>
      <c r="Z3479" s="64">
        <v>21</v>
      </c>
      <c r="AA3479" s="84">
        <v>0.109</v>
      </c>
      <c r="AB3479" s="85">
        <v>1</v>
      </c>
      <c r="AC3479" s="85">
        <v>1</v>
      </c>
    </row>
    <row r="3480" spans="1:29" ht="25.5">
      <c r="A3480" s="1"/>
      <c r="B3480" s="6" t="s">
        <v>8777</v>
      </c>
      <c r="C3480" s="6" t="s">
        <v>8778</v>
      </c>
      <c r="D3480" s="6" t="s">
        <v>9082</v>
      </c>
      <c r="E3480" s="49" t="s">
        <v>9226</v>
      </c>
      <c r="F3480" s="6" t="s">
        <v>9084</v>
      </c>
      <c r="G3480" s="6" t="s">
        <v>60</v>
      </c>
      <c r="H3480" s="6" t="s">
        <v>60</v>
      </c>
      <c r="I3480" s="60" t="s">
        <v>18035</v>
      </c>
      <c r="J3480" s="49" t="s">
        <v>18036</v>
      </c>
      <c r="K3480" s="6" t="s">
        <v>18037</v>
      </c>
      <c r="L3480" s="29">
        <f>IF($J$6="с учетом НДС",VLOOKUP(I3480,LEGEND!B:E,4,0)*(1-M3480),VLOOKUP(I3480,LEGEND!B:E,4,0)*(1-M3480)/1.2)</f>
        <v>475</v>
      </c>
      <c r="M3480" s="57">
        <f>IF(AND(B3480&lt;&gt;"1_Электроинструмент",B3480&lt;&gt;"2_Садовая техника"),$J$5,IF($J$4&lt;=20%,$J$4,IFERROR(VLOOKUP(S3480,LEGEND!$L$2:$M$5,2,FALSE),$J$4)))</f>
        <v>0</v>
      </c>
      <c r="N3480" s="48" t="s">
        <v>60</v>
      </c>
      <c r="O3480" s="6" t="s">
        <v>60</v>
      </c>
      <c r="P3480" s="49" t="s">
        <v>66</v>
      </c>
      <c r="Q3480" s="49" t="s">
        <v>67</v>
      </c>
      <c r="R3480" s="6" t="s">
        <v>60</v>
      </c>
      <c r="S3480" s="49" t="s">
        <v>60</v>
      </c>
      <c r="T3480" s="73" t="str">
        <f>IF(_xlfn.XLOOKUP(I3480,LEGEND!B:B,LEGEND!H:H)&lt;&gt;"-",HYPERLINK(_xlfn.XLOOKUP(I3480,LEGEND!B:B,LEGEND!H:H),"link"),_xlfn.XLOOKUP(I3480,LEGEND!B:B,LEGEND!H:H))</f>
        <v>link</v>
      </c>
      <c r="U3480" s="73" t="str">
        <f>HYPERLINK(_xlfn.XLOOKUP(I3480,LEGEND!B:B,LEGEND!I:I))</f>
        <v>https://milwaukee-media-images.s3.amazonaws.com/hi/4932478051--Hero_1.jpg</v>
      </c>
      <c r="V3480" s="51" t="s">
        <v>18038</v>
      </c>
      <c r="W3480" s="63" t="s">
        <v>71</v>
      </c>
      <c r="X3480" s="64">
        <v>90</v>
      </c>
      <c r="Y3480" s="64">
        <v>50</v>
      </c>
      <c r="Z3480" s="64">
        <v>26</v>
      </c>
      <c r="AA3480" s="84">
        <v>6.6000000000000003E-2</v>
      </c>
      <c r="AB3480" s="85">
        <v>1</v>
      </c>
      <c r="AC3480" s="85">
        <v>1</v>
      </c>
    </row>
    <row r="3481" spans="1:29" ht="25.5">
      <c r="A3481" s="1"/>
      <c r="B3481" s="6" t="s">
        <v>8777</v>
      </c>
      <c r="C3481" s="6" t="s">
        <v>8778</v>
      </c>
      <c r="D3481" s="6" t="s">
        <v>9082</v>
      </c>
      <c r="E3481" s="49" t="s">
        <v>9226</v>
      </c>
      <c r="F3481" s="6" t="s">
        <v>9084</v>
      </c>
      <c r="G3481" s="6" t="s">
        <v>60</v>
      </c>
      <c r="H3481" s="6" t="s">
        <v>60</v>
      </c>
      <c r="I3481" s="60" t="s">
        <v>18039</v>
      </c>
      <c r="J3481" s="49" t="s">
        <v>18040</v>
      </c>
      <c r="K3481" s="6" t="s">
        <v>18041</v>
      </c>
      <c r="L3481" s="29">
        <f>IF($J$6="с учетом НДС",VLOOKUP(I3481,LEGEND!B:E,4,0)*(1-M3481),VLOOKUP(I3481,LEGEND!B:E,4,0)*(1-M3481)/1.2)</f>
        <v>490</v>
      </c>
      <c r="M3481" s="57">
        <f>IF(AND(B3481&lt;&gt;"1_Электроинструмент",B3481&lt;&gt;"2_Садовая техника"),$J$5,IF($J$4&lt;=20%,$J$4,IFERROR(VLOOKUP(S3481,LEGEND!$L$2:$M$5,2,FALSE),$J$4)))</f>
        <v>0</v>
      </c>
      <c r="N3481" s="48" t="s">
        <v>60</v>
      </c>
      <c r="O3481" s="6" t="s">
        <v>60</v>
      </c>
      <c r="P3481" s="49" t="s">
        <v>66</v>
      </c>
      <c r="Q3481" s="49" t="s">
        <v>67</v>
      </c>
      <c r="R3481" s="6" t="s">
        <v>60</v>
      </c>
      <c r="S3481" s="49" t="s">
        <v>60</v>
      </c>
      <c r="T3481" s="73" t="str">
        <f>IF(_xlfn.XLOOKUP(I3481,LEGEND!B:B,LEGEND!H:H)&lt;&gt;"-",HYPERLINK(_xlfn.XLOOKUP(I3481,LEGEND!B:B,LEGEND!H:H),"link"),_xlfn.XLOOKUP(I3481,LEGEND!B:B,LEGEND!H:H))</f>
        <v>link</v>
      </c>
      <c r="U3481" s="73" t="str">
        <f>HYPERLINK(_xlfn.XLOOKUP(I3481,LEGEND!B:B,LEGEND!I:I))</f>
        <v>https://milwaukee-media-images.s3.amazonaws.com/hi/4932478006--Hero_1.jpg</v>
      </c>
      <c r="V3481" s="51" t="s">
        <v>18042</v>
      </c>
      <c r="W3481" s="63" t="s">
        <v>71</v>
      </c>
      <c r="X3481" s="64">
        <v>111</v>
      </c>
      <c r="Y3481" s="64">
        <v>44</v>
      </c>
      <c r="Z3481" s="64">
        <v>19</v>
      </c>
      <c r="AA3481" s="84">
        <v>6.8000000000000005E-2</v>
      </c>
      <c r="AB3481" s="85">
        <v>1</v>
      </c>
      <c r="AC3481" s="85">
        <v>1</v>
      </c>
    </row>
    <row r="3482" spans="1:29" ht="25.5">
      <c r="A3482" s="1"/>
      <c r="B3482" s="6" t="s">
        <v>8777</v>
      </c>
      <c r="C3482" s="6" t="s">
        <v>8778</v>
      </c>
      <c r="D3482" s="6" t="s">
        <v>9082</v>
      </c>
      <c r="E3482" s="49" t="s">
        <v>9226</v>
      </c>
      <c r="F3482" s="6" t="s">
        <v>9084</v>
      </c>
      <c r="G3482" s="6" t="s">
        <v>60</v>
      </c>
      <c r="H3482" s="6" t="s">
        <v>60</v>
      </c>
      <c r="I3482" s="60" t="s">
        <v>18043</v>
      </c>
      <c r="J3482" s="49" t="s">
        <v>18044</v>
      </c>
      <c r="K3482" s="6" t="s">
        <v>18045</v>
      </c>
      <c r="L3482" s="29">
        <f>IF($J$6="с учетом НДС",VLOOKUP(I3482,LEGEND!B:E,4,0)*(1-M3482),VLOOKUP(I3482,LEGEND!B:E,4,0)*(1-M3482)/1.2)</f>
        <v>490</v>
      </c>
      <c r="M3482" s="57">
        <f>IF(AND(B3482&lt;&gt;"1_Электроинструмент",B3482&lt;&gt;"2_Садовая техника"),$J$5,IF($J$4&lt;=20%,$J$4,IFERROR(VLOOKUP(S3482,LEGEND!$L$2:$M$5,2,FALSE),$J$4)))</f>
        <v>0</v>
      </c>
      <c r="N3482" s="48" t="s">
        <v>60</v>
      </c>
      <c r="O3482" s="6" t="s">
        <v>60</v>
      </c>
      <c r="P3482" s="49" t="s">
        <v>66</v>
      </c>
      <c r="Q3482" s="49" t="s">
        <v>67</v>
      </c>
      <c r="R3482" s="6" t="s">
        <v>60</v>
      </c>
      <c r="S3482" s="49" t="s">
        <v>60</v>
      </c>
      <c r="T3482" s="73" t="str">
        <f>IF(_xlfn.XLOOKUP(I3482,LEGEND!B:B,LEGEND!H:H)&lt;&gt;"-",HYPERLINK(_xlfn.XLOOKUP(I3482,LEGEND!B:B,LEGEND!H:H),"link"),_xlfn.XLOOKUP(I3482,LEGEND!B:B,LEGEND!H:H))</f>
        <v>link</v>
      </c>
      <c r="U3482" s="73" t="str">
        <f>HYPERLINK(_xlfn.XLOOKUP(I3482,LEGEND!B:B,LEGEND!I:I))</f>
        <v>https://milwaukee-media-images.s3.amazonaws.com/hi/4932478007--Hero_1.jpg</v>
      </c>
      <c r="V3482" s="51" t="s">
        <v>18046</v>
      </c>
      <c r="W3482" s="63" t="s">
        <v>71</v>
      </c>
      <c r="X3482" s="64">
        <v>112</v>
      </c>
      <c r="Y3482" s="64">
        <v>44</v>
      </c>
      <c r="Z3482" s="64">
        <v>19</v>
      </c>
      <c r="AA3482" s="84">
        <v>7.1999999999999995E-2</v>
      </c>
      <c r="AB3482" s="85">
        <v>1</v>
      </c>
      <c r="AC3482" s="85">
        <v>1</v>
      </c>
    </row>
    <row r="3483" spans="1:29" ht="25.5">
      <c r="A3483" s="1"/>
      <c r="B3483" s="6" t="s">
        <v>8777</v>
      </c>
      <c r="C3483" s="6" t="s">
        <v>8778</v>
      </c>
      <c r="D3483" s="6" t="s">
        <v>9082</v>
      </c>
      <c r="E3483" s="49" t="s">
        <v>9226</v>
      </c>
      <c r="F3483" s="6" t="s">
        <v>9084</v>
      </c>
      <c r="G3483" s="6" t="s">
        <v>60</v>
      </c>
      <c r="H3483" s="6" t="s">
        <v>60</v>
      </c>
      <c r="I3483" s="60" t="s">
        <v>18047</v>
      </c>
      <c r="J3483" s="49" t="s">
        <v>18048</v>
      </c>
      <c r="K3483" s="6" t="s">
        <v>18049</v>
      </c>
      <c r="L3483" s="29">
        <f>IF($J$6="с учетом НДС",VLOOKUP(I3483,LEGEND!B:E,4,0)*(1-M3483),VLOOKUP(I3483,LEGEND!B:E,4,0)*(1-M3483)/1.2)</f>
        <v>490</v>
      </c>
      <c r="M3483" s="57">
        <f>IF(AND(B3483&lt;&gt;"1_Электроинструмент",B3483&lt;&gt;"2_Садовая техника"),$J$5,IF($J$4&lt;=20%,$J$4,IFERROR(VLOOKUP(S3483,LEGEND!$L$2:$M$5,2,FALSE),$J$4)))</f>
        <v>0</v>
      </c>
      <c r="N3483" s="48" t="s">
        <v>60</v>
      </c>
      <c r="O3483" s="6" t="s">
        <v>60</v>
      </c>
      <c r="P3483" s="49" t="s">
        <v>66</v>
      </c>
      <c r="Q3483" s="49" t="s">
        <v>67</v>
      </c>
      <c r="R3483" s="6" t="s">
        <v>60</v>
      </c>
      <c r="S3483" s="49" t="s">
        <v>60</v>
      </c>
      <c r="T3483" s="73" t="str">
        <f>IF(_xlfn.XLOOKUP(I3483,LEGEND!B:B,LEGEND!H:H)&lt;&gt;"-",HYPERLINK(_xlfn.XLOOKUP(I3483,LEGEND!B:B,LEGEND!H:H),"link"),_xlfn.XLOOKUP(I3483,LEGEND!B:B,LEGEND!H:H))</f>
        <v>link</v>
      </c>
      <c r="U3483" s="73" t="str">
        <f>HYPERLINK(_xlfn.XLOOKUP(I3483,LEGEND!B:B,LEGEND!I:I))</f>
        <v>https://milwaukee-media-images.s3.amazonaws.com/hi/4932478044--Hero_1.jpg</v>
      </c>
      <c r="V3483" s="51" t="s">
        <v>18050</v>
      </c>
      <c r="W3483" s="63" t="s">
        <v>71</v>
      </c>
      <c r="X3483" s="64">
        <v>89</v>
      </c>
      <c r="Y3483" s="64">
        <v>50</v>
      </c>
      <c r="Z3483" s="64">
        <v>27</v>
      </c>
      <c r="AA3483" s="84">
        <v>0.105</v>
      </c>
      <c r="AB3483" s="85">
        <v>1</v>
      </c>
      <c r="AC3483" s="85">
        <v>1</v>
      </c>
    </row>
    <row r="3484" spans="1:29" ht="25.5">
      <c r="A3484" s="1"/>
      <c r="B3484" s="6" t="s">
        <v>8777</v>
      </c>
      <c r="C3484" s="6" t="s">
        <v>8778</v>
      </c>
      <c r="D3484" s="6" t="s">
        <v>9082</v>
      </c>
      <c r="E3484" s="49" t="s">
        <v>9226</v>
      </c>
      <c r="F3484" s="6" t="s">
        <v>9084</v>
      </c>
      <c r="G3484" s="6" t="s">
        <v>60</v>
      </c>
      <c r="H3484" s="6" t="s">
        <v>60</v>
      </c>
      <c r="I3484" s="60" t="s">
        <v>18051</v>
      </c>
      <c r="J3484" s="49" t="s">
        <v>18052</v>
      </c>
      <c r="K3484" s="6" t="s">
        <v>18053</v>
      </c>
      <c r="L3484" s="29">
        <f>IF($J$6="с учетом НДС",VLOOKUP(I3484,LEGEND!B:E,4,0)*(1-M3484),VLOOKUP(I3484,LEGEND!B:E,4,0)*(1-M3484)/1.2)</f>
        <v>490</v>
      </c>
      <c r="M3484" s="57">
        <f>IF(AND(B3484&lt;&gt;"1_Электроинструмент",B3484&lt;&gt;"2_Садовая техника"),$J$5,IF($J$4&lt;=20%,$J$4,IFERROR(VLOOKUP(S3484,LEGEND!$L$2:$M$5,2,FALSE),$J$4)))</f>
        <v>0</v>
      </c>
      <c r="N3484" s="48" t="s">
        <v>60</v>
      </c>
      <c r="O3484" s="6" t="s">
        <v>60</v>
      </c>
      <c r="P3484" s="49" t="s">
        <v>66</v>
      </c>
      <c r="Q3484" s="49" t="s">
        <v>67</v>
      </c>
      <c r="R3484" s="6" t="s">
        <v>60</v>
      </c>
      <c r="S3484" s="49" t="s">
        <v>60</v>
      </c>
      <c r="T3484" s="73" t="str">
        <f>IF(_xlfn.XLOOKUP(I3484,LEGEND!B:B,LEGEND!H:H)&lt;&gt;"-",HYPERLINK(_xlfn.XLOOKUP(I3484,LEGEND!B:B,LEGEND!H:H),"link"),_xlfn.XLOOKUP(I3484,LEGEND!B:B,LEGEND!H:H))</f>
        <v>link</v>
      </c>
      <c r="U3484" s="73" t="str">
        <f>HYPERLINK(_xlfn.XLOOKUP(I3484,LEGEND!B:B,LEGEND!I:I))</f>
        <v>https://milwaukee-media-images.s3.amazonaws.com/hi/4932478045--Hero_1.jpg</v>
      </c>
      <c r="V3484" s="51" t="s">
        <v>18054</v>
      </c>
      <c r="W3484" s="63" t="s">
        <v>71</v>
      </c>
      <c r="X3484" s="64">
        <v>92</v>
      </c>
      <c r="Y3484" s="64">
        <v>5</v>
      </c>
      <c r="Z3484" s="64">
        <v>32</v>
      </c>
      <c r="AA3484" s="84">
        <v>0.13200000000000001</v>
      </c>
      <c r="AB3484" s="85">
        <v>1</v>
      </c>
      <c r="AC3484" s="85">
        <v>1</v>
      </c>
    </row>
    <row r="3485" spans="1:29" ht="25.5">
      <c r="A3485" s="1"/>
      <c r="B3485" s="6" t="s">
        <v>8777</v>
      </c>
      <c r="C3485" s="6" t="s">
        <v>8778</v>
      </c>
      <c r="D3485" s="6" t="s">
        <v>9082</v>
      </c>
      <c r="E3485" s="49" t="s">
        <v>9226</v>
      </c>
      <c r="F3485" s="6" t="s">
        <v>9084</v>
      </c>
      <c r="G3485" s="6" t="s">
        <v>60</v>
      </c>
      <c r="H3485" s="6" t="s">
        <v>60</v>
      </c>
      <c r="I3485" s="60" t="s">
        <v>18055</v>
      </c>
      <c r="J3485" s="49" t="s">
        <v>18056</v>
      </c>
      <c r="K3485" s="6" t="s">
        <v>18057</v>
      </c>
      <c r="L3485" s="29">
        <f>IF($J$6="с учетом НДС",VLOOKUP(I3485,LEGEND!B:E,4,0)*(1-M3485),VLOOKUP(I3485,LEGEND!B:E,4,0)*(1-M3485)/1.2)</f>
        <v>510</v>
      </c>
      <c r="M3485" s="57">
        <f>IF(AND(B3485&lt;&gt;"1_Электроинструмент",B3485&lt;&gt;"2_Садовая техника"),$J$5,IF($J$4&lt;=20%,$J$4,IFERROR(VLOOKUP(S3485,LEGEND!$L$2:$M$5,2,FALSE),$J$4)))</f>
        <v>0</v>
      </c>
      <c r="N3485" s="48" t="s">
        <v>60</v>
      </c>
      <c r="O3485" s="6" t="s">
        <v>60</v>
      </c>
      <c r="P3485" s="49" t="s">
        <v>66</v>
      </c>
      <c r="Q3485" s="49" t="s">
        <v>67</v>
      </c>
      <c r="R3485" s="6" t="s">
        <v>60</v>
      </c>
      <c r="S3485" s="49" t="s">
        <v>60</v>
      </c>
      <c r="T3485" s="73" t="str">
        <f>IF(_xlfn.XLOOKUP(I3485,LEGEND!B:B,LEGEND!H:H)&lt;&gt;"-",HYPERLINK(_xlfn.XLOOKUP(I3485,LEGEND!B:B,LEGEND!H:H),"link"),_xlfn.XLOOKUP(I3485,LEGEND!B:B,LEGEND!H:H))</f>
        <v>link</v>
      </c>
      <c r="U3485" s="73" t="str">
        <f>HYPERLINK(_xlfn.XLOOKUP(I3485,LEGEND!B:B,LEGEND!I:I))</f>
        <v>https://milwaukee-media-images.s3.amazonaws.com/hi/4932478028--Hero_1.jpg</v>
      </c>
      <c r="V3485" s="51" t="s">
        <v>18058</v>
      </c>
      <c r="W3485" s="63" t="s">
        <v>71</v>
      </c>
      <c r="X3485" s="64">
        <v>115</v>
      </c>
      <c r="Y3485" s="64">
        <v>50</v>
      </c>
      <c r="Z3485" s="64">
        <v>23</v>
      </c>
      <c r="AA3485" s="84">
        <v>0.13200000000000001</v>
      </c>
      <c r="AB3485" s="85">
        <v>1</v>
      </c>
      <c r="AC3485" s="85">
        <v>1</v>
      </c>
    </row>
    <row r="3486" spans="1:29" ht="25.5">
      <c r="A3486" s="1"/>
      <c r="B3486" s="6" t="s">
        <v>8777</v>
      </c>
      <c r="C3486" s="6" t="s">
        <v>8778</v>
      </c>
      <c r="D3486" s="6" t="s">
        <v>9082</v>
      </c>
      <c r="E3486" s="49" t="s">
        <v>9226</v>
      </c>
      <c r="F3486" s="6" t="s">
        <v>9084</v>
      </c>
      <c r="G3486" s="6" t="s">
        <v>60</v>
      </c>
      <c r="H3486" s="6" t="s">
        <v>60</v>
      </c>
      <c r="I3486" s="60" t="s">
        <v>18059</v>
      </c>
      <c r="J3486" s="49" t="s">
        <v>18060</v>
      </c>
      <c r="K3486" s="6" t="s">
        <v>18061</v>
      </c>
      <c r="L3486" s="29">
        <f>IF($J$6="с учетом НДС",VLOOKUP(I3486,LEGEND!B:E,4,0)*(1-M3486),VLOOKUP(I3486,LEGEND!B:E,4,0)*(1-M3486)/1.2)</f>
        <v>510</v>
      </c>
      <c r="M3486" s="57">
        <f>IF(AND(B3486&lt;&gt;"1_Электроинструмент",B3486&lt;&gt;"2_Садовая техника"),$J$5,IF($J$4&lt;=20%,$J$4,IFERROR(VLOOKUP(S3486,LEGEND!$L$2:$M$5,2,FALSE),$J$4)))</f>
        <v>0</v>
      </c>
      <c r="N3486" s="48" t="s">
        <v>60</v>
      </c>
      <c r="O3486" s="6" t="s">
        <v>60</v>
      </c>
      <c r="P3486" s="49" t="s">
        <v>66</v>
      </c>
      <c r="Q3486" s="49" t="s">
        <v>67</v>
      </c>
      <c r="R3486" s="6" t="s">
        <v>60</v>
      </c>
      <c r="S3486" s="49" t="s">
        <v>60</v>
      </c>
      <c r="T3486" s="73" t="str">
        <f>IF(_xlfn.XLOOKUP(I3486,LEGEND!B:B,LEGEND!H:H)&lt;&gt;"-",HYPERLINK(_xlfn.XLOOKUP(I3486,LEGEND!B:B,LEGEND!H:H),"link"),_xlfn.XLOOKUP(I3486,LEGEND!B:B,LEGEND!H:H))</f>
        <v>link</v>
      </c>
      <c r="U3486" s="73" t="str">
        <f>HYPERLINK(_xlfn.XLOOKUP(I3486,LEGEND!B:B,LEGEND!I:I))</f>
        <v>https://milwaukee-media-images.s3.amazonaws.com/hi/4932478029--Hero_1.jpg</v>
      </c>
      <c r="V3486" s="51" t="s">
        <v>18062</v>
      </c>
      <c r="W3486" s="63" t="s">
        <v>71</v>
      </c>
      <c r="X3486" s="64">
        <v>115</v>
      </c>
      <c r="Y3486" s="64">
        <v>50</v>
      </c>
      <c r="Z3486" s="64">
        <v>23</v>
      </c>
      <c r="AA3486" s="84">
        <v>0.128</v>
      </c>
      <c r="AB3486" s="85">
        <v>1</v>
      </c>
      <c r="AC3486" s="85">
        <v>1</v>
      </c>
    </row>
    <row r="3487" spans="1:29" ht="25.5">
      <c r="A3487" s="1"/>
      <c r="B3487" s="6" t="s">
        <v>8777</v>
      </c>
      <c r="C3487" s="6" t="s">
        <v>8778</v>
      </c>
      <c r="D3487" s="6" t="s">
        <v>9082</v>
      </c>
      <c r="E3487" s="49" t="s">
        <v>9226</v>
      </c>
      <c r="F3487" s="6" t="s">
        <v>9084</v>
      </c>
      <c r="G3487" s="6" t="s">
        <v>60</v>
      </c>
      <c r="H3487" s="6" t="s">
        <v>60</v>
      </c>
      <c r="I3487" s="60" t="s">
        <v>18063</v>
      </c>
      <c r="J3487" s="49" t="s">
        <v>18064</v>
      </c>
      <c r="K3487" s="6" t="s">
        <v>18065</v>
      </c>
      <c r="L3487" s="29">
        <f>IF($J$6="с учетом НДС",VLOOKUP(I3487,LEGEND!B:E,4,0)*(1-M3487),VLOOKUP(I3487,LEGEND!B:E,4,0)*(1-M3487)/1.2)</f>
        <v>540</v>
      </c>
      <c r="M3487" s="57">
        <f>IF(AND(B3487&lt;&gt;"1_Электроинструмент",B3487&lt;&gt;"2_Садовая техника"),$J$5,IF($J$4&lt;=20%,$J$4,IFERROR(VLOOKUP(S3487,LEGEND!$L$2:$M$5,2,FALSE),$J$4)))</f>
        <v>0</v>
      </c>
      <c r="N3487" s="48" t="s">
        <v>60</v>
      </c>
      <c r="O3487" s="6" t="s">
        <v>60</v>
      </c>
      <c r="P3487" s="49" t="s">
        <v>66</v>
      </c>
      <c r="Q3487" s="49" t="s">
        <v>67</v>
      </c>
      <c r="R3487" s="6" t="s">
        <v>60</v>
      </c>
      <c r="S3487" s="49" t="s">
        <v>60</v>
      </c>
      <c r="T3487" s="73" t="str">
        <f>IF(_xlfn.XLOOKUP(I3487,LEGEND!B:B,LEGEND!H:H)&lt;&gt;"-",HYPERLINK(_xlfn.XLOOKUP(I3487,LEGEND!B:B,LEGEND!H:H),"link"),_xlfn.XLOOKUP(I3487,LEGEND!B:B,LEGEND!H:H))</f>
        <v>link</v>
      </c>
      <c r="U3487" s="73" t="str">
        <f>HYPERLINK(_xlfn.XLOOKUP(I3487,LEGEND!B:B,LEGEND!I:I))</f>
        <v>https://milwaukee-media-images.s3.amazonaws.com/hi/4932478046--Hero_1.jpg</v>
      </c>
      <c r="V3487" s="51" t="s">
        <v>18066</v>
      </c>
      <c r="W3487" s="63" t="s">
        <v>71</v>
      </c>
      <c r="X3487" s="64">
        <v>91</v>
      </c>
      <c r="Y3487" s="64">
        <v>50</v>
      </c>
      <c r="Z3487" s="64">
        <v>31</v>
      </c>
      <c r="AA3487" s="84">
        <v>0.154</v>
      </c>
      <c r="AB3487" s="85">
        <v>1</v>
      </c>
      <c r="AC3487" s="85">
        <v>1</v>
      </c>
    </row>
    <row r="3488" spans="1:29" ht="25.5">
      <c r="A3488" s="1"/>
      <c r="B3488" s="6" t="s">
        <v>8777</v>
      </c>
      <c r="C3488" s="6" t="s">
        <v>8778</v>
      </c>
      <c r="D3488" s="6" t="s">
        <v>9082</v>
      </c>
      <c r="E3488" s="49" t="s">
        <v>9226</v>
      </c>
      <c r="F3488" s="6" t="s">
        <v>9084</v>
      </c>
      <c r="G3488" s="6" t="s">
        <v>60</v>
      </c>
      <c r="H3488" s="6" t="s">
        <v>60</v>
      </c>
      <c r="I3488" s="60" t="s">
        <v>18067</v>
      </c>
      <c r="J3488" s="49" t="s">
        <v>18068</v>
      </c>
      <c r="K3488" s="6" t="s">
        <v>18069</v>
      </c>
      <c r="L3488" s="29">
        <f>IF($J$6="с учетом НДС",VLOOKUP(I3488,LEGEND!B:E,4,0)*(1-M3488),VLOOKUP(I3488,LEGEND!B:E,4,0)*(1-M3488)/1.2)</f>
        <v>550</v>
      </c>
      <c r="M3488" s="57">
        <f>IF(AND(B3488&lt;&gt;"1_Электроинструмент",B3488&lt;&gt;"2_Садовая техника"),$J$5,IF($J$4&lt;=20%,$J$4,IFERROR(VLOOKUP(S3488,LEGEND!$L$2:$M$5,2,FALSE),$J$4)))</f>
        <v>0</v>
      </c>
      <c r="N3488" s="48" t="s">
        <v>60</v>
      </c>
      <c r="O3488" s="6" t="s">
        <v>60</v>
      </c>
      <c r="P3488" s="49" t="s">
        <v>66</v>
      </c>
      <c r="Q3488" s="49" t="s">
        <v>67</v>
      </c>
      <c r="R3488" s="6" t="s">
        <v>60</v>
      </c>
      <c r="S3488" s="49" t="s">
        <v>60</v>
      </c>
      <c r="T3488" s="73" t="str">
        <f>IF(_xlfn.XLOOKUP(I3488,LEGEND!B:B,LEGEND!H:H)&lt;&gt;"-",HYPERLINK(_xlfn.XLOOKUP(I3488,LEGEND!B:B,LEGEND!H:H),"link"),_xlfn.XLOOKUP(I3488,LEGEND!B:B,LEGEND!H:H))</f>
        <v>link</v>
      </c>
      <c r="U3488" s="73" t="str">
        <f>HYPERLINK(_xlfn.XLOOKUP(I3488,LEGEND!B:B,LEGEND!I:I))</f>
        <v>https://milwaukee-media-images.s3.amazonaws.com/hi/4932478030--Hero_1.jpg</v>
      </c>
      <c r="V3488" s="51" t="s">
        <v>18070</v>
      </c>
      <c r="W3488" s="63" t="s">
        <v>71</v>
      </c>
      <c r="X3488" s="64">
        <v>115</v>
      </c>
      <c r="Y3488" s="64">
        <v>50</v>
      </c>
      <c r="Z3488" s="64">
        <v>27</v>
      </c>
      <c r="AA3488" s="84">
        <v>0.152</v>
      </c>
      <c r="AB3488" s="85">
        <v>1</v>
      </c>
      <c r="AC3488" s="85">
        <v>1</v>
      </c>
    </row>
    <row r="3489" spans="1:29" ht="25.5">
      <c r="A3489" s="1"/>
      <c r="B3489" s="6" t="s">
        <v>8777</v>
      </c>
      <c r="C3489" s="6" t="s">
        <v>8778</v>
      </c>
      <c r="D3489" s="6" t="s">
        <v>9082</v>
      </c>
      <c r="E3489" s="49" t="s">
        <v>9226</v>
      </c>
      <c r="F3489" s="6" t="s">
        <v>9084</v>
      </c>
      <c r="G3489" s="6" t="s">
        <v>60</v>
      </c>
      <c r="H3489" s="6" t="s">
        <v>60</v>
      </c>
      <c r="I3489" s="60" t="s">
        <v>18071</v>
      </c>
      <c r="J3489" s="49" t="s">
        <v>18072</v>
      </c>
      <c r="K3489" s="6" t="s">
        <v>18073</v>
      </c>
      <c r="L3489" s="29">
        <f>IF($J$6="с учетом НДС",VLOOKUP(I3489,LEGEND!B:E,4,0)*(1-M3489),VLOOKUP(I3489,LEGEND!B:E,4,0)*(1-M3489)/1.2)</f>
        <v>550</v>
      </c>
      <c r="M3489" s="57">
        <f>IF(AND(B3489&lt;&gt;"1_Электроинструмент",B3489&lt;&gt;"2_Садовая техника"),$J$5,IF($J$4&lt;=20%,$J$4,IFERROR(VLOOKUP(S3489,LEGEND!$L$2:$M$5,2,FALSE),$J$4)))</f>
        <v>0</v>
      </c>
      <c r="N3489" s="48" t="s">
        <v>60</v>
      </c>
      <c r="O3489" s="6" t="s">
        <v>60</v>
      </c>
      <c r="P3489" s="49" t="s">
        <v>66</v>
      </c>
      <c r="Q3489" s="49" t="s">
        <v>67</v>
      </c>
      <c r="R3489" s="6" t="s">
        <v>60</v>
      </c>
      <c r="S3489" s="49" t="s">
        <v>60</v>
      </c>
      <c r="T3489" s="73" t="str">
        <f>IF(_xlfn.XLOOKUP(I3489,LEGEND!B:B,LEGEND!H:H)&lt;&gt;"-",HYPERLINK(_xlfn.XLOOKUP(I3489,LEGEND!B:B,LEGEND!H:H),"link"),_xlfn.XLOOKUP(I3489,LEGEND!B:B,LEGEND!H:H))</f>
        <v>link</v>
      </c>
      <c r="U3489" s="73" t="str">
        <f>HYPERLINK(_xlfn.XLOOKUP(I3489,LEGEND!B:B,LEGEND!I:I))</f>
        <v>https://milwaukee-media-images.s3.amazonaws.com/hi/4932478031--Hero_1.jpg</v>
      </c>
      <c r="V3489" s="51" t="s">
        <v>18074</v>
      </c>
      <c r="W3489" s="63" t="s">
        <v>71</v>
      </c>
      <c r="X3489" s="64">
        <v>114</v>
      </c>
      <c r="Y3489" s="64">
        <v>50</v>
      </c>
      <c r="Z3489" s="64">
        <v>25</v>
      </c>
      <c r="AA3489" s="84">
        <v>0.156</v>
      </c>
      <c r="AB3489" s="85">
        <v>1</v>
      </c>
      <c r="AC3489" s="85">
        <v>1</v>
      </c>
    </row>
    <row r="3490" spans="1:29" ht="25.5">
      <c r="A3490" s="1"/>
      <c r="B3490" s="6" t="s">
        <v>8777</v>
      </c>
      <c r="C3490" s="6" t="s">
        <v>8778</v>
      </c>
      <c r="D3490" s="6" t="s">
        <v>9082</v>
      </c>
      <c r="E3490" s="49" t="s">
        <v>9226</v>
      </c>
      <c r="F3490" s="6" t="s">
        <v>9084</v>
      </c>
      <c r="G3490" s="6" t="s">
        <v>60</v>
      </c>
      <c r="H3490" s="6" t="s">
        <v>60</v>
      </c>
      <c r="I3490" s="60" t="s">
        <v>18075</v>
      </c>
      <c r="J3490" s="49" t="s">
        <v>18076</v>
      </c>
      <c r="K3490" s="6" t="s">
        <v>18077</v>
      </c>
      <c r="L3490" s="29">
        <f>IF($J$6="с учетом НДС",VLOOKUP(I3490,LEGEND!B:E,4,0)*(1-M3490),VLOOKUP(I3490,LEGEND!B:E,4,0)*(1-M3490)/1.2)</f>
        <v>570</v>
      </c>
      <c r="M3490" s="57">
        <f>IF(AND(B3490&lt;&gt;"1_Электроинструмент",B3490&lt;&gt;"2_Садовая техника"),$J$5,IF($J$4&lt;=20%,$J$4,IFERROR(VLOOKUP(S3490,LEGEND!$L$2:$M$5,2,FALSE),$J$4)))</f>
        <v>0</v>
      </c>
      <c r="N3490" s="48" t="s">
        <v>60</v>
      </c>
      <c r="O3490" s="6" t="s">
        <v>60</v>
      </c>
      <c r="P3490" s="49" t="s">
        <v>66</v>
      </c>
      <c r="Q3490" s="49" t="s">
        <v>67</v>
      </c>
      <c r="R3490" s="6" t="s">
        <v>60</v>
      </c>
      <c r="S3490" s="49" t="s">
        <v>60</v>
      </c>
      <c r="T3490" s="73" t="str">
        <f>IF(_xlfn.XLOOKUP(I3490,LEGEND!B:B,LEGEND!H:H)&lt;&gt;"-",HYPERLINK(_xlfn.XLOOKUP(I3490,LEGEND!B:B,LEGEND!H:H),"link"),_xlfn.XLOOKUP(I3490,LEGEND!B:B,LEGEND!H:H))</f>
        <v>link</v>
      </c>
      <c r="U3490" s="73" t="str">
        <f>HYPERLINK(_xlfn.XLOOKUP(I3490,LEGEND!B:B,LEGEND!I:I))</f>
        <v>https://milwaukee-media-images.s3.amazonaws.com/hi/4932478053--Hero_1.jpg</v>
      </c>
      <c r="V3490" s="51" t="s">
        <v>18078</v>
      </c>
      <c r="W3490" s="63" t="s">
        <v>71</v>
      </c>
      <c r="X3490" s="64">
        <v>92</v>
      </c>
      <c r="Y3490" s="64">
        <v>50</v>
      </c>
      <c r="Z3490" s="64">
        <v>28</v>
      </c>
      <c r="AA3490" s="84">
        <v>7.0000000000000007E-2</v>
      </c>
      <c r="AB3490" s="85">
        <v>1</v>
      </c>
      <c r="AC3490" s="85">
        <v>1</v>
      </c>
    </row>
    <row r="3491" spans="1:29" ht="25.5">
      <c r="A3491" s="1"/>
      <c r="B3491" s="6" t="s">
        <v>8777</v>
      </c>
      <c r="C3491" s="6" t="s">
        <v>8778</v>
      </c>
      <c r="D3491" s="6" t="s">
        <v>9082</v>
      </c>
      <c r="E3491" s="49" t="s">
        <v>9226</v>
      </c>
      <c r="F3491" s="6" t="s">
        <v>9084</v>
      </c>
      <c r="G3491" s="6" t="s">
        <v>60</v>
      </c>
      <c r="H3491" s="6" t="s">
        <v>60</v>
      </c>
      <c r="I3491" s="60" t="s">
        <v>18079</v>
      </c>
      <c r="J3491" s="49" t="s">
        <v>18080</v>
      </c>
      <c r="K3491" s="6" t="s">
        <v>18081</v>
      </c>
      <c r="L3491" s="29">
        <f>IF($J$6="с учетом НДС",VLOOKUP(I3491,LEGEND!B:E,4,0)*(1-M3491),VLOOKUP(I3491,LEGEND!B:E,4,0)*(1-M3491)/1.2)</f>
        <v>580</v>
      </c>
      <c r="M3491" s="57">
        <f>IF(AND(B3491&lt;&gt;"1_Электроинструмент",B3491&lt;&gt;"2_Садовая техника"),$J$5,IF($J$4&lt;=20%,$J$4,IFERROR(VLOOKUP(S3491,LEGEND!$L$2:$M$5,2,FALSE),$J$4)))</f>
        <v>0</v>
      </c>
      <c r="N3491" s="48" t="s">
        <v>60</v>
      </c>
      <c r="O3491" s="6" t="s">
        <v>60</v>
      </c>
      <c r="P3491" s="49" t="s">
        <v>66</v>
      </c>
      <c r="Q3491" s="49" t="s">
        <v>67</v>
      </c>
      <c r="R3491" s="6" t="s">
        <v>60</v>
      </c>
      <c r="S3491" s="49" t="s">
        <v>60</v>
      </c>
      <c r="T3491" s="73" t="str">
        <f>IF(_xlfn.XLOOKUP(I3491,LEGEND!B:B,LEGEND!H:H)&lt;&gt;"-",HYPERLINK(_xlfn.XLOOKUP(I3491,LEGEND!B:B,LEGEND!H:H),"link"),_xlfn.XLOOKUP(I3491,LEGEND!B:B,LEGEND!H:H))</f>
        <v>link</v>
      </c>
      <c r="U3491" s="73" t="str">
        <f>HYPERLINK(_xlfn.XLOOKUP(I3491,LEGEND!B:B,LEGEND!I:I))</f>
        <v>https://milwaukee-media-images.s3.amazonaws.com/hi/4932478032--Hero_1.jpg</v>
      </c>
      <c r="V3491" s="51" t="s">
        <v>18082</v>
      </c>
      <c r="W3491" s="63" t="s">
        <v>71</v>
      </c>
      <c r="X3491" s="64">
        <v>114</v>
      </c>
      <c r="Y3491" s="64">
        <v>50</v>
      </c>
      <c r="Z3491" s="64">
        <v>32</v>
      </c>
      <c r="AA3491" s="84">
        <v>0.20200000000000001</v>
      </c>
      <c r="AB3491" s="85">
        <v>1</v>
      </c>
      <c r="AC3491" s="85">
        <v>1</v>
      </c>
    </row>
    <row r="3492" spans="1:29" ht="25.5">
      <c r="A3492" s="1"/>
      <c r="B3492" s="6" t="s">
        <v>8777</v>
      </c>
      <c r="C3492" s="6" t="s">
        <v>8778</v>
      </c>
      <c r="D3492" s="6" t="s">
        <v>9082</v>
      </c>
      <c r="E3492" s="49" t="s">
        <v>9226</v>
      </c>
      <c r="F3492" s="6" t="s">
        <v>9084</v>
      </c>
      <c r="G3492" s="6" t="s">
        <v>60</v>
      </c>
      <c r="H3492" s="6" t="s">
        <v>60</v>
      </c>
      <c r="I3492" s="60" t="s">
        <v>18083</v>
      </c>
      <c r="J3492" s="49" t="s">
        <v>18084</v>
      </c>
      <c r="K3492" s="6" t="s">
        <v>18085</v>
      </c>
      <c r="L3492" s="29">
        <f>IF($J$6="с учетом НДС",VLOOKUP(I3492,LEGEND!B:E,4,0)*(1-M3492),VLOOKUP(I3492,LEGEND!B:E,4,0)*(1-M3492)/1.2)</f>
        <v>600</v>
      </c>
      <c r="M3492" s="57">
        <f>IF(AND(B3492&lt;&gt;"1_Электроинструмент",B3492&lt;&gt;"2_Садовая техника"),$J$5,IF($J$4&lt;=20%,$J$4,IFERROR(VLOOKUP(S3492,LEGEND!$L$2:$M$5,2,FALSE),$J$4)))</f>
        <v>0</v>
      </c>
      <c r="N3492" s="48" t="s">
        <v>60</v>
      </c>
      <c r="O3492" s="6" t="s">
        <v>60</v>
      </c>
      <c r="P3492" s="49" t="s">
        <v>66</v>
      </c>
      <c r="Q3492" s="49" t="s">
        <v>67</v>
      </c>
      <c r="R3492" s="6" t="s">
        <v>60</v>
      </c>
      <c r="S3492" s="49" t="s">
        <v>60</v>
      </c>
      <c r="T3492" s="73" t="str">
        <f>IF(_xlfn.XLOOKUP(I3492,LEGEND!B:B,LEGEND!H:H)&lt;&gt;"-",HYPERLINK(_xlfn.XLOOKUP(I3492,LEGEND!B:B,LEGEND!H:H),"link"),_xlfn.XLOOKUP(I3492,LEGEND!B:B,LEGEND!H:H))</f>
        <v>link</v>
      </c>
      <c r="U3492" s="73" t="str">
        <f>HYPERLINK(_xlfn.XLOOKUP(I3492,LEGEND!B:B,LEGEND!I:I))</f>
        <v>https://milwaukee-media-images.s3.amazonaws.com/hi/4932478047--Hero_1.jpg</v>
      </c>
      <c r="V3492" s="51" t="s">
        <v>18086</v>
      </c>
      <c r="W3492" s="63" t="s">
        <v>71</v>
      </c>
      <c r="X3492" s="64">
        <v>96</v>
      </c>
      <c r="Y3492" s="64">
        <v>50</v>
      </c>
      <c r="Z3492" s="64">
        <v>35</v>
      </c>
      <c r="AA3492" s="84">
        <v>0.184</v>
      </c>
      <c r="AB3492" s="85">
        <v>1</v>
      </c>
      <c r="AC3492" s="85">
        <v>1</v>
      </c>
    </row>
    <row r="3493" spans="1:29" ht="25.5">
      <c r="A3493" s="1"/>
      <c r="B3493" s="6" t="s">
        <v>8777</v>
      </c>
      <c r="C3493" s="6" t="s">
        <v>8778</v>
      </c>
      <c r="D3493" s="6" t="s">
        <v>9082</v>
      </c>
      <c r="E3493" s="49" t="s">
        <v>9226</v>
      </c>
      <c r="F3493" s="6" t="s">
        <v>9084</v>
      </c>
      <c r="G3493" s="6" t="s">
        <v>60</v>
      </c>
      <c r="H3493" s="6" t="s">
        <v>60</v>
      </c>
      <c r="I3493" s="60" t="s">
        <v>18087</v>
      </c>
      <c r="J3493" s="49" t="s">
        <v>18088</v>
      </c>
      <c r="K3493" s="6" t="s">
        <v>18089</v>
      </c>
      <c r="L3493" s="29">
        <f>IF($J$6="с учетом НДС",VLOOKUP(I3493,LEGEND!B:E,4,0)*(1-M3493),VLOOKUP(I3493,LEGEND!B:E,4,0)*(1-M3493)/1.2)</f>
        <v>660</v>
      </c>
      <c r="M3493" s="57">
        <f>IF(AND(B3493&lt;&gt;"1_Электроинструмент",B3493&lt;&gt;"2_Садовая техника"),$J$5,IF($J$4&lt;=20%,$J$4,IFERROR(VLOOKUP(S3493,LEGEND!$L$2:$M$5,2,FALSE),$J$4)))</f>
        <v>0</v>
      </c>
      <c r="N3493" s="48" t="s">
        <v>60</v>
      </c>
      <c r="O3493" s="6" t="s">
        <v>60</v>
      </c>
      <c r="P3493" s="49" t="s">
        <v>66</v>
      </c>
      <c r="Q3493" s="49" t="s">
        <v>67</v>
      </c>
      <c r="R3493" s="6" t="s">
        <v>60</v>
      </c>
      <c r="S3493" s="49" t="s">
        <v>60</v>
      </c>
      <c r="T3493" s="73" t="str">
        <f>IF(_xlfn.XLOOKUP(I3493,LEGEND!B:B,LEGEND!H:H)&lt;&gt;"-",HYPERLINK(_xlfn.XLOOKUP(I3493,LEGEND!B:B,LEGEND!H:H),"link"),_xlfn.XLOOKUP(I3493,LEGEND!B:B,LEGEND!H:H))</f>
        <v>link</v>
      </c>
      <c r="U3493" s="73" t="str">
        <f>HYPERLINK(_xlfn.XLOOKUP(I3493,LEGEND!B:B,LEGEND!I:I))</f>
        <v>https://milwaukee-media-images.s3.amazonaws.com/hi/4932478033--Hero_1.jpg</v>
      </c>
      <c r="V3493" s="51" t="s">
        <v>18090</v>
      </c>
      <c r="W3493" s="63" t="s">
        <v>71</v>
      </c>
      <c r="X3493" s="64">
        <v>113</v>
      </c>
      <c r="Y3493" s="64">
        <v>50</v>
      </c>
      <c r="Z3493" s="64">
        <v>33</v>
      </c>
      <c r="AA3493" s="84">
        <v>0.248</v>
      </c>
      <c r="AB3493" s="85">
        <v>1</v>
      </c>
      <c r="AC3493" s="85">
        <v>1</v>
      </c>
    </row>
    <row r="3494" spans="1:29" ht="25.5">
      <c r="A3494" s="1"/>
      <c r="B3494" s="6" t="s">
        <v>8777</v>
      </c>
      <c r="C3494" s="6" t="s">
        <v>8778</v>
      </c>
      <c r="D3494" s="6" t="s">
        <v>9082</v>
      </c>
      <c r="E3494" s="49" t="s">
        <v>9226</v>
      </c>
      <c r="F3494" s="6" t="s">
        <v>9084</v>
      </c>
      <c r="G3494" s="6" t="s">
        <v>60</v>
      </c>
      <c r="H3494" s="6" t="s">
        <v>60</v>
      </c>
      <c r="I3494" s="60" t="s">
        <v>18091</v>
      </c>
      <c r="J3494" s="49" t="s">
        <v>18092</v>
      </c>
      <c r="K3494" s="6" t="s">
        <v>18093</v>
      </c>
      <c r="L3494" s="29">
        <f>IF($J$6="с учетом НДС",VLOOKUP(I3494,LEGEND!B:E,4,0)*(1-M3494),VLOOKUP(I3494,LEGEND!B:E,4,0)*(1-M3494)/1.2)</f>
        <v>710</v>
      </c>
      <c r="M3494" s="57">
        <f>IF(AND(B3494&lt;&gt;"1_Электроинструмент",B3494&lt;&gt;"2_Садовая техника"),$J$5,IF($J$4&lt;=20%,$J$4,IFERROR(VLOOKUP(S3494,LEGEND!$L$2:$M$5,2,FALSE),$J$4)))</f>
        <v>0</v>
      </c>
      <c r="N3494" s="48" t="s">
        <v>60</v>
      </c>
      <c r="O3494" s="6" t="s">
        <v>60</v>
      </c>
      <c r="P3494" s="49" t="s">
        <v>66</v>
      </c>
      <c r="Q3494" s="49" t="s">
        <v>67</v>
      </c>
      <c r="R3494" s="6" t="s">
        <v>60</v>
      </c>
      <c r="S3494" s="49" t="s">
        <v>60</v>
      </c>
      <c r="T3494" s="73" t="str">
        <f>IF(_xlfn.XLOOKUP(I3494,LEGEND!B:B,LEGEND!H:H)&lt;&gt;"-",HYPERLINK(_xlfn.XLOOKUP(I3494,LEGEND!B:B,LEGEND!H:H),"link"),_xlfn.XLOOKUP(I3494,LEGEND!B:B,LEGEND!H:H))</f>
        <v>link</v>
      </c>
      <c r="U3494" s="73" t="str">
        <f>HYPERLINK(_xlfn.XLOOKUP(I3494,LEGEND!B:B,LEGEND!I:I))</f>
        <v>https://milwaukee-media-images.s3.amazonaws.com/hi/4932471737--Hero_1.jpg</v>
      </c>
      <c r="V3494" s="51" t="s">
        <v>18094</v>
      </c>
      <c r="W3494" s="63" t="s">
        <v>71</v>
      </c>
      <c r="X3494" s="64">
        <v>132</v>
      </c>
      <c r="Y3494" s="64">
        <v>48</v>
      </c>
      <c r="Z3494" s="64">
        <v>21</v>
      </c>
      <c r="AA3494" s="84">
        <v>0.182</v>
      </c>
      <c r="AB3494" s="85">
        <v>1</v>
      </c>
      <c r="AC3494" s="85">
        <v>1</v>
      </c>
    </row>
    <row r="3495" spans="1:29" ht="25.5">
      <c r="A3495" s="1"/>
      <c r="B3495" s="6" t="s">
        <v>8777</v>
      </c>
      <c r="C3495" s="6" t="s">
        <v>8778</v>
      </c>
      <c r="D3495" s="6" t="s">
        <v>9082</v>
      </c>
      <c r="E3495" s="49" t="s">
        <v>9226</v>
      </c>
      <c r="F3495" s="6" t="s">
        <v>9084</v>
      </c>
      <c r="G3495" s="6" t="s">
        <v>60</v>
      </c>
      <c r="H3495" s="6" t="s">
        <v>60</v>
      </c>
      <c r="I3495" s="60" t="s">
        <v>18095</v>
      </c>
      <c r="J3495" s="49" t="s">
        <v>17912</v>
      </c>
      <c r="K3495" s="6" t="s">
        <v>18096</v>
      </c>
      <c r="L3495" s="29">
        <f>IF($J$6="с учетом НДС",VLOOKUP(I3495,LEGEND!B:E,4,0)*(1-M3495),VLOOKUP(I3495,LEGEND!B:E,4,0)*(1-M3495)/1.2)</f>
        <v>710</v>
      </c>
      <c r="M3495" s="57">
        <f>IF(AND(B3495&lt;&gt;"1_Электроинструмент",B3495&lt;&gt;"2_Садовая техника"),$J$5,IF($J$4&lt;=20%,$J$4,IFERROR(VLOOKUP(S3495,LEGEND!$L$2:$M$5,2,FALSE),$J$4)))</f>
        <v>0</v>
      </c>
      <c r="N3495" s="48" t="s">
        <v>60</v>
      </c>
      <c r="O3495" s="6" t="s">
        <v>60</v>
      </c>
      <c r="P3495" s="49" t="s">
        <v>66</v>
      </c>
      <c r="Q3495" s="49" t="s">
        <v>67</v>
      </c>
      <c r="R3495" s="6" t="s">
        <v>60</v>
      </c>
      <c r="S3495" s="49" t="s">
        <v>60</v>
      </c>
      <c r="T3495" s="73" t="str">
        <f>IF(_xlfn.XLOOKUP(I3495,LEGEND!B:B,LEGEND!H:H)&lt;&gt;"-",HYPERLINK(_xlfn.XLOOKUP(I3495,LEGEND!B:B,LEGEND!H:H),"link"),_xlfn.XLOOKUP(I3495,LEGEND!B:B,LEGEND!H:H))</f>
        <v>link</v>
      </c>
      <c r="U3495" s="73" t="str">
        <f>HYPERLINK(_xlfn.XLOOKUP(I3495,LEGEND!B:B,LEGEND!I:I))</f>
        <v>https://milwaukee-media-images.s3.amazonaws.com/hi/4932352847--Hero_1.jpg</v>
      </c>
      <c r="V3495" s="51" t="s">
        <v>18097</v>
      </c>
      <c r="W3495" s="63" t="s">
        <v>71</v>
      </c>
      <c r="X3495" s="64">
        <v>50</v>
      </c>
      <c r="Y3495" s="64">
        <v>24</v>
      </c>
      <c r="Z3495" s="64">
        <v>132</v>
      </c>
      <c r="AA3495" s="84">
        <v>0.16</v>
      </c>
      <c r="AB3495" s="85">
        <v>1</v>
      </c>
      <c r="AC3495" s="85">
        <v>1</v>
      </c>
    </row>
    <row r="3496" spans="1:29" ht="25.5">
      <c r="A3496" s="1"/>
      <c r="B3496" s="6" t="s">
        <v>8777</v>
      </c>
      <c r="C3496" s="6" t="s">
        <v>8778</v>
      </c>
      <c r="D3496" s="6" t="s">
        <v>9082</v>
      </c>
      <c r="E3496" s="49" t="s">
        <v>9226</v>
      </c>
      <c r="F3496" s="6" t="s">
        <v>9084</v>
      </c>
      <c r="G3496" s="6" t="s">
        <v>60</v>
      </c>
      <c r="H3496" s="6" t="s">
        <v>60</v>
      </c>
      <c r="I3496" s="60" t="s">
        <v>18098</v>
      </c>
      <c r="J3496" s="49" t="s">
        <v>17916</v>
      </c>
      <c r="K3496" s="6" t="s">
        <v>18099</v>
      </c>
      <c r="L3496" s="29">
        <f>IF($J$6="с учетом НДС",VLOOKUP(I3496,LEGEND!B:E,4,0)*(1-M3496),VLOOKUP(I3496,LEGEND!B:E,4,0)*(1-M3496)/1.2)</f>
        <v>710</v>
      </c>
      <c r="M3496" s="57">
        <f>IF(AND(B3496&lt;&gt;"1_Электроинструмент",B3496&lt;&gt;"2_Садовая техника"),$J$5,IF($J$4&lt;=20%,$J$4,IFERROR(VLOOKUP(S3496,LEGEND!$L$2:$M$5,2,FALSE),$J$4)))</f>
        <v>0</v>
      </c>
      <c r="N3496" s="48" t="s">
        <v>60</v>
      </c>
      <c r="O3496" s="6" t="s">
        <v>60</v>
      </c>
      <c r="P3496" s="49" t="s">
        <v>66</v>
      </c>
      <c r="Q3496" s="49" t="s">
        <v>67</v>
      </c>
      <c r="R3496" s="6" t="s">
        <v>60</v>
      </c>
      <c r="S3496" s="49" t="s">
        <v>60</v>
      </c>
      <c r="T3496" s="73" t="str">
        <f>IF(_xlfn.XLOOKUP(I3496,LEGEND!B:B,LEGEND!H:H)&lt;&gt;"-",HYPERLINK(_xlfn.XLOOKUP(I3496,LEGEND!B:B,LEGEND!H:H),"link"),_xlfn.XLOOKUP(I3496,LEGEND!B:B,LEGEND!H:H))</f>
        <v>link</v>
      </c>
      <c r="U3496" s="73" t="str">
        <f>HYPERLINK(_xlfn.XLOOKUP(I3496,LEGEND!B:B,LEGEND!I:I))</f>
        <v>https://milwaukee-media-images.s3.amazonaws.com/hi/4932352848--Hero_1.jpg</v>
      </c>
      <c r="V3496" s="51" t="s">
        <v>18100</v>
      </c>
      <c r="W3496" s="63" t="s">
        <v>71</v>
      </c>
      <c r="X3496" s="64">
        <v>50</v>
      </c>
      <c r="Y3496" s="64">
        <v>24</v>
      </c>
      <c r="Z3496" s="64">
        <v>132</v>
      </c>
      <c r="AA3496" s="84">
        <v>0.16800000000000001</v>
      </c>
      <c r="AB3496" s="85">
        <v>1</v>
      </c>
      <c r="AC3496" s="85">
        <v>1</v>
      </c>
    </row>
    <row r="3497" spans="1:29" ht="25.5">
      <c r="A3497" s="1"/>
      <c r="B3497" s="6" t="s">
        <v>8777</v>
      </c>
      <c r="C3497" s="6" t="s">
        <v>8778</v>
      </c>
      <c r="D3497" s="6" t="s">
        <v>9082</v>
      </c>
      <c r="E3497" s="49" t="s">
        <v>9226</v>
      </c>
      <c r="F3497" s="6" t="s">
        <v>9084</v>
      </c>
      <c r="G3497" s="6" t="s">
        <v>60</v>
      </c>
      <c r="H3497" s="6" t="s">
        <v>60</v>
      </c>
      <c r="I3497" s="60" t="s">
        <v>18101</v>
      </c>
      <c r="J3497" s="49" t="s">
        <v>17920</v>
      </c>
      <c r="K3497" s="6" t="s">
        <v>18102</v>
      </c>
      <c r="L3497" s="29">
        <f>IF($J$6="с учетом НДС",VLOOKUP(I3497,LEGEND!B:E,4,0)*(1-M3497),VLOOKUP(I3497,LEGEND!B:E,4,0)*(1-M3497)/1.2)</f>
        <v>710</v>
      </c>
      <c r="M3497" s="57">
        <f>IF(AND(B3497&lt;&gt;"1_Электроинструмент",B3497&lt;&gt;"2_Садовая техника"),$J$5,IF($J$4&lt;=20%,$J$4,IFERROR(VLOOKUP(S3497,LEGEND!$L$2:$M$5,2,FALSE),$J$4)))</f>
        <v>0</v>
      </c>
      <c r="N3497" s="48" t="s">
        <v>60</v>
      </c>
      <c r="O3497" s="6" t="s">
        <v>60</v>
      </c>
      <c r="P3497" s="49" t="s">
        <v>66</v>
      </c>
      <c r="Q3497" s="49" t="s">
        <v>67</v>
      </c>
      <c r="R3497" s="6" t="s">
        <v>60</v>
      </c>
      <c r="S3497" s="49" t="s">
        <v>60</v>
      </c>
      <c r="T3497" s="73" t="str">
        <f>IF(_xlfn.XLOOKUP(I3497,LEGEND!B:B,LEGEND!H:H)&lt;&gt;"-",HYPERLINK(_xlfn.XLOOKUP(I3497,LEGEND!B:B,LEGEND!H:H),"link"),_xlfn.XLOOKUP(I3497,LEGEND!B:B,LEGEND!H:H))</f>
        <v>link</v>
      </c>
      <c r="U3497" s="73" t="str">
        <f>HYPERLINK(_xlfn.XLOOKUP(I3497,LEGEND!B:B,LEGEND!I:I))</f>
        <v>https://milwaukee-media-images.s3.amazonaws.com/hi/4932352849--Hero_1.jpg</v>
      </c>
      <c r="V3497" s="51" t="s">
        <v>18103</v>
      </c>
      <c r="W3497" s="63" t="s">
        <v>71</v>
      </c>
      <c r="X3497" s="64">
        <v>50</v>
      </c>
      <c r="Y3497" s="64">
        <v>24</v>
      </c>
      <c r="Z3497" s="64">
        <v>132</v>
      </c>
      <c r="AA3497" s="84">
        <v>0.161</v>
      </c>
      <c r="AB3497" s="85">
        <v>1</v>
      </c>
      <c r="AC3497" s="85">
        <v>1</v>
      </c>
    </row>
    <row r="3498" spans="1:29" ht="25.5">
      <c r="A3498" s="1"/>
      <c r="B3498" s="6" t="s">
        <v>8777</v>
      </c>
      <c r="C3498" s="6" t="s">
        <v>8778</v>
      </c>
      <c r="D3498" s="6" t="s">
        <v>9082</v>
      </c>
      <c r="E3498" s="49" t="s">
        <v>9226</v>
      </c>
      <c r="F3498" s="6" t="s">
        <v>9084</v>
      </c>
      <c r="G3498" s="6" t="s">
        <v>60</v>
      </c>
      <c r="H3498" s="6" t="s">
        <v>60</v>
      </c>
      <c r="I3498" s="60" t="s">
        <v>18104</v>
      </c>
      <c r="J3498" s="49" t="s">
        <v>17924</v>
      </c>
      <c r="K3498" s="6" t="s">
        <v>18105</v>
      </c>
      <c r="L3498" s="29">
        <f>IF($J$6="с учетом НДС",VLOOKUP(I3498,LEGEND!B:E,4,0)*(1-M3498),VLOOKUP(I3498,LEGEND!B:E,4,0)*(1-M3498)/1.2)</f>
        <v>710</v>
      </c>
      <c r="M3498" s="57">
        <f>IF(AND(B3498&lt;&gt;"1_Электроинструмент",B3498&lt;&gt;"2_Садовая техника"),$J$5,IF($J$4&lt;=20%,$J$4,IFERROR(VLOOKUP(S3498,LEGEND!$L$2:$M$5,2,FALSE),$J$4)))</f>
        <v>0</v>
      </c>
      <c r="N3498" s="48" t="s">
        <v>60</v>
      </c>
      <c r="O3498" s="6" t="s">
        <v>60</v>
      </c>
      <c r="P3498" s="49" t="s">
        <v>66</v>
      </c>
      <c r="Q3498" s="49" t="s">
        <v>67</v>
      </c>
      <c r="R3498" s="6" t="s">
        <v>60</v>
      </c>
      <c r="S3498" s="49" t="s">
        <v>60</v>
      </c>
      <c r="T3498" s="73" t="str">
        <f>IF(_xlfn.XLOOKUP(I3498,LEGEND!B:B,LEGEND!H:H)&lt;&gt;"-",HYPERLINK(_xlfn.XLOOKUP(I3498,LEGEND!B:B,LEGEND!H:H),"link"),_xlfn.XLOOKUP(I3498,LEGEND!B:B,LEGEND!H:H))</f>
        <v>link</v>
      </c>
      <c r="U3498" s="73" t="str">
        <f>HYPERLINK(_xlfn.XLOOKUP(I3498,LEGEND!B:B,LEGEND!I:I))</f>
        <v>https://milwaukee-media-images.s3.amazonaws.com/hi/4932352850--Hero_1.jpg</v>
      </c>
      <c r="V3498" s="51" t="s">
        <v>18106</v>
      </c>
      <c r="W3498" s="63" t="s">
        <v>71</v>
      </c>
      <c r="X3498" s="64">
        <v>50</v>
      </c>
      <c r="Y3498" s="64">
        <v>24</v>
      </c>
      <c r="Z3498" s="64">
        <v>132</v>
      </c>
      <c r="AA3498" s="84">
        <v>0.14499999999999999</v>
      </c>
      <c r="AB3498" s="85">
        <v>1</v>
      </c>
      <c r="AC3498" s="85">
        <v>1</v>
      </c>
    </row>
    <row r="3499" spans="1:29" ht="25.5">
      <c r="A3499" s="1"/>
      <c r="B3499" s="6" t="s">
        <v>8777</v>
      </c>
      <c r="C3499" s="6" t="s">
        <v>8778</v>
      </c>
      <c r="D3499" s="6" t="s">
        <v>9082</v>
      </c>
      <c r="E3499" s="49" t="s">
        <v>9226</v>
      </c>
      <c r="F3499" s="6" t="s">
        <v>9084</v>
      </c>
      <c r="G3499" s="6" t="s">
        <v>60</v>
      </c>
      <c r="H3499" s="6" t="s">
        <v>60</v>
      </c>
      <c r="I3499" s="60" t="s">
        <v>18107</v>
      </c>
      <c r="J3499" s="49" t="s">
        <v>18108</v>
      </c>
      <c r="K3499" s="6" t="s">
        <v>18109</v>
      </c>
      <c r="L3499" s="29">
        <f>IF($J$6="с учетом НДС",VLOOKUP(I3499,LEGEND!B:E,4,0)*(1-M3499),VLOOKUP(I3499,LEGEND!B:E,4,0)*(1-M3499)/1.2)</f>
        <v>740</v>
      </c>
      <c r="M3499" s="57">
        <f>IF(AND(B3499&lt;&gt;"1_Электроинструмент",B3499&lt;&gt;"2_Садовая техника"),$J$5,IF($J$4&lt;=20%,$J$4,IFERROR(VLOOKUP(S3499,LEGEND!$L$2:$M$5,2,FALSE),$J$4)))</f>
        <v>0</v>
      </c>
      <c r="N3499" s="48" t="s">
        <v>60</v>
      </c>
      <c r="O3499" s="6" t="s">
        <v>60</v>
      </c>
      <c r="P3499" s="49" t="s">
        <v>66</v>
      </c>
      <c r="Q3499" s="49" t="s">
        <v>67</v>
      </c>
      <c r="R3499" s="6" t="s">
        <v>60</v>
      </c>
      <c r="S3499" s="49" t="s">
        <v>60</v>
      </c>
      <c r="T3499" s="73" t="str">
        <f>IF(_xlfn.XLOOKUP(I3499,LEGEND!B:B,LEGEND!H:H)&lt;&gt;"-",HYPERLINK(_xlfn.XLOOKUP(I3499,LEGEND!B:B,LEGEND!H:H),"link"),_xlfn.XLOOKUP(I3499,LEGEND!B:B,LEGEND!H:H))</f>
        <v>link</v>
      </c>
      <c r="U3499" s="73" t="str">
        <f>HYPERLINK(_xlfn.XLOOKUP(I3499,LEGEND!B:B,LEGEND!I:I))</f>
        <v>https://milwaukee-media-images.s3.amazonaws.com/hi/4932478048--Hero_1.jpg</v>
      </c>
      <c r="V3499" s="51" t="s">
        <v>18110</v>
      </c>
      <c r="W3499" s="63" t="s">
        <v>71</v>
      </c>
      <c r="X3499" s="64">
        <v>96</v>
      </c>
      <c r="Y3499" s="64">
        <v>50</v>
      </c>
      <c r="Z3499" s="64">
        <v>37</v>
      </c>
      <c r="AA3499" s="84">
        <v>0.24199999999999999</v>
      </c>
      <c r="AB3499" s="85">
        <v>1</v>
      </c>
      <c r="AC3499" s="85">
        <v>1</v>
      </c>
    </row>
    <row r="3500" spans="1:29" ht="25.5">
      <c r="A3500" s="1"/>
      <c r="B3500" s="6" t="s">
        <v>8777</v>
      </c>
      <c r="C3500" s="6" t="s">
        <v>8778</v>
      </c>
      <c r="D3500" s="6" t="s">
        <v>9082</v>
      </c>
      <c r="E3500" s="49" t="s">
        <v>9226</v>
      </c>
      <c r="F3500" s="6" t="s">
        <v>9084</v>
      </c>
      <c r="G3500" s="6" t="s">
        <v>60</v>
      </c>
      <c r="H3500" s="6" t="s">
        <v>60</v>
      </c>
      <c r="I3500" s="60" t="s">
        <v>18111</v>
      </c>
      <c r="J3500" s="49" t="s">
        <v>17928</v>
      </c>
      <c r="K3500" s="6" t="s">
        <v>18112</v>
      </c>
      <c r="L3500" s="29">
        <f>IF($J$6="с учетом НДС",VLOOKUP(I3500,LEGEND!B:E,4,0)*(1-M3500),VLOOKUP(I3500,LEGEND!B:E,4,0)*(1-M3500)/1.2)</f>
        <v>740</v>
      </c>
      <c r="M3500" s="57">
        <f>IF(AND(B3500&lt;&gt;"1_Электроинструмент",B3500&lt;&gt;"2_Садовая техника"),$J$5,IF($J$4&lt;=20%,$J$4,IFERROR(VLOOKUP(S3500,LEGEND!$L$2:$M$5,2,FALSE),$J$4)))</f>
        <v>0</v>
      </c>
      <c r="N3500" s="48" t="s">
        <v>60</v>
      </c>
      <c r="O3500" s="6" t="s">
        <v>60</v>
      </c>
      <c r="P3500" s="49" t="s">
        <v>66</v>
      </c>
      <c r="Q3500" s="49" t="s">
        <v>67</v>
      </c>
      <c r="R3500" s="6" t="s">
        <v>60</v>
      </c>
      <c r="S3500" s="49" t="s">
        <v>60</v>
      </c>
      <c r="T3500" s="73" t="str">
        <f>IF(_xlfn.XLOOKUP(I3500,LEGEND!B:B,LEGEND!H:H)&lt;&gt;"-",HYPERLINK(_xlfn.XLOOKUP(I3500,LEGEND!B:B,LEGEND!H:H),"link"),_xlfn.XLOOKUP(I3500,LEGEND!B:B,LEGEND!H:H))</f>
        <v>link</v>
      </c>
      <c r="U3500" s="73" t="str">
        <f>HYPERLINK(_xlfn.XLOOKUP(I3500,LEGEND!B:B,LEGEND!I:I))</f>
        <v>https://milwaukee-media-images.s3.amazonaws.com/hi/4932352851--Hero_1.jpg</v>
      </c>
      <c r="V3500" s="51" t="s">
        <v>18113</v>
      </c>
      <c r="W3500" s="63" t="s">
        <v>71</v>
      </c>
      <c r="X3500" s="64">
        <v>50</v>
      </c>
      <c r="Y3500" s="64">
        <v>24</v>
      </c>
      <c r="Z3500" s="64">
        <v>132</v>
      </c>
      <c r="AA3500" s="84">
        <v>0.17100000000000001</v>
      </c>
      <c r="AB3500" s="85">
        <v>1</v>
      </c>
      <c r="AC3500" s="85">
        <v>1</v>
      </c>
    </row>
    <row r="3501" spans="1:29" ht="25.5">
      <c r="A3501" s="1"/>
      <c r="B3501" s="6" t="s">
        <v>8777</v>
      </c>
      <c r="C3501" s="6" t="s">
        <v>8778</v>
      </c>
      <c r="D3501" s="6" t="s">
        <v>9082</v>
      </c>
      <c r="E3501" s="49" t="s">
        <v>9226</v>
      </c>
      <c r="F3501" s="6" t="s">
        <v>9084</v>
      </c>
      <c r="G3501" s="6" t="s">
        <v>60</v>
      </c>
      <c r="H3501" s="6" t="s">
        <v>60</v>
      </c>
      <c r="I3501" s="60" t="s">
        <v>18114</v>
      </c>
      <c r="J3501" s="49" t="s">
        <v>17972</v>
      </c>
      <c r="K3501" s="6" t="s">
        <v>18115</v>
      </c>
      <c r="L3501" s="29">
        <f>IF($J$6="с учетом НДС",VLOOKUP(I3501,LEGEND!B:E,4,0)*(1-M3501),VLOOKUP(I3501,LEGEND!B:E,4,0)*(1-M3501)/1.2)</f>
        <v>740</v>
      </c>
      <c r="M3501" s="57">
        <f>IF(AND(B3501&lt;&gt;"1_Электроинструмент",B3501&lt;&gt;"2_Садовая техника"),$J$5,IF($J$4&lt;=20%,$J$4,IFERROR(VLOOKUP(S3501,LEGEND!$L$2:$M$5,2,FALSE),$J$4)))</f>
        <v>0</v>
      </c>
      <c r="N3501" s="48" t="s">
        <v>60</v>
      </c>
      <c r="O3501" s="6" t="s">
        <v>60</v>
      </c>
      <c r="P3501" s="49" t="s">
        <v>66</v>
      </c>
      <c r="Q3501" s="49" t="s">
        <v>67</v>
      </c>
      <c r="R3501" s="6" t="s">
        <v>60</v>
      </c>
      <c r="S3501" s="49" t="s">
        <v>60</v>
      </c>
      <c r="T3501" s="73" t="str">
        <f>IF(_xlfn.XLOOKUP(I3501,LEGEND!B:B,LEGEND!H:H)&lt;&gt;"-",HYPERLINK(_xlfn.XLOOKUP(I3501,LEGEND!B:B,LEGEND!H:H),"link"),_xlfn.XLOOKUP(I3501,LEGEND!B:B,LEGEND!H:H))</f>
        <v>link</v>
      </c>
      <c r="U3501" s="73" t="str">
        <f>HYPERLINK(_xlfn.XLOOKUP(I3501,LEGEND!B:B,LEGEND!I:I))</f>
        <v>https://milwaukee-media-images.s3.amazonaws.com/hi/4932352852--Hero_1.jpg</v>
      </c>
      <c r="V3501" s="51" t="s">
        <v>18116</v>
      </c>
      <c r="W3501" s="63" t="s">
        <v>71</v>
      </c>
      <c r="X3501" s="64">
        <v>50</v>
      </c>
      <c r="Y3501" s="64">
        <v>24</v>
      </c>
      <c r="Z3501" s="64">
        <v>132</v>
      </c>
      <c r="AA3501" s="84">
        <v>0.183</v>
      </c>
      <c r="AB3501" s="85">
        <v>1</v>
      </c>
      <c r="AC3501" s="85">
        <v>1</v>
      </c>
    </row>
    <row r="3502" spans="1:29" ht="25.5">
      <c r="A3502" s="1"/>
      <c r="B3502" s="6" t="s">
        <v>8777</v>
      </c>
      <c r="C3502" s="6" t="s">
        <v>8778</v>
      </c>
      <c r="D3502" s="6" t="s">
        <v>9082</v>
      </c>
      <c r="E3502" s="49" t="s">
        <v>9226</v>
      </c>
      <c r="F3502" s="6" t="s">
        <v>9084</v>
      </c>
      <c r="G3502" s="6" t="s">
        <v>60</v>
      </c>
      <c r="H3502" s="6" t="s">
        <v>60</v>
      </c>
      <c r="I3502" s="60" t="s">
        <v>18117</v>
      </c>
      <c r="J3502" s="49" t="s">
        <v>17980</v>
      </c>
      <c r="K3502" s="6" t="s">
        <v>18118</v>
      </c>
      <c r="L3502" s="29">
        <f>IF($J$6="с учетом НДС",VLOOKUP(I3502,LEGEND!B:E,4,0)*(1-M3502),VLOOKUP(I3502,LEGEND!B:E,4,0)*(1-M3502)/1.2)</f>
        <v>740</v>
      </c>
      <c r="M3502" s="57">
        <f>IF(AND(B3502&lt;&gt;"1_Электроинструмент",B3502&lt;&gt;"2_Садовая техника"),$J$5,IF($J$4&lt;=20%,$J$4,IFERROR(VLOOKUP(S3502,LEGEND!$L$2:$M$5,2,FALSE),$J$4)))</f>
        <v>0</v>
      </c>
      <c r="N3502" s="48" t="s">
        <v>60</v>
      </c>
      <c r="O3502" s="6" t="s">
        <v>60</v>
      </c>
      <c r="P3502" s="49" t="s">
        <v>66</v>
      </c>
      <c r="Q3502" s="49" t="s">
        <v>67</v>
      </c>
      <c r="R3502" s="6" t="s">
        <v>60</v>
      </c>
      <c r="S3502" s="49" t="s">
        <v>60</v>
      </c>
      <c r="T3502" s="73" t="str">
        <f>IF(_xlfn.XLOOKUP(I3502,LEGEND!B:B,LEGEND!H:H)&lt;&gt;"-",HYPERLINK(_xlfn.XLOOKUP(I3502,LEGEND!B:B,LEGEND!H:H),"link"),_xlfn.XLOOKUP(I3502,LEGEND!B:B,LEGEND!H:H))</f>
        <v>link</v>
      </c>
      <c r="U3502" s="73" t="str">
        <f>HYPERLINK(_xlfn.XLOOKUP(I3502,LEGEND!B:B,LEGEND!I:I))</f>
        <v>https://milwaukee-media-images.s3.amazonaws.com/hi/4932352853--Hero_1.jpg</v>
      </c>
      <c r="V3502" s="51" t="s">
        <v>18119</v>
      </c>
      <c r="W3502" s="63" t="s">
        <v>71</v>
      </c>
      <c r="X3502" s="64">
        <v>50</v>
      </c>
      <c r="Y3502" s="64">
        <v>24</v>
      </c>
      <c r="Z3502" s="64">
        <v>132</v>
      </c>
      <c r="AA3502" s="84">
        <v>0.16800000000000001</v>
      </c>
      <c r="AB3502" s="85">
        <v>1</v>
      </c>
      <c r="AC3502" s="85">
        <v>1</v>
      </c>
    </row>
    <row r="3503" spans="1:29" ht="25.5">
      <c r="A3503" s="1"/>
      <c r="B3503" s="6" t="s">
        <v>8777</v>
      </c>
      <c r="C3503" s="6" t="s">
        <v>8778</v>
      </c>
      <c r="D3503" s="6" t="s">
        <v>9082</v>
      </c>
      <c r="E3503" s="49" t="s">
        <v>9226</v>
      </c>
      <c r="F3503" s="6" t="s">
        <v>9084</v>
      </c>
      <c r="G3503" s="6" t="s">
        <v>60</v>
      </c>
      <c r="H3503" s="6" t="s">
        <v>60</v>
      </c>
      <c r="I3503" s="60" t="s">
        <v>18120</v>
      </c>
      <c r="J3503" s="49" t="s">
        <v>18121</v>
      </c>
      <c r="K3503" s="6" t="s">
        <v>18122</v>
      </c>
      <c r="L3503" s="29">
        <f>IF($J$6="с учетом НДС",VLOOKUP(I3503,LEGEND!B:E,4,0)*(1-M3503),VLOOKUP(I3503,LEGEND!B:E,4,0)*(1-M3503)/1.2)</f>
        <v>810</v>
      </c>
      <c r="M3503" s="57">
        <f>IF(AND(B3503&lt;&gt;"1_Электроинструмент",B3503&lt;&gt;"2_Садовая техника"),$J$5,IF($J$4&lt;=20%,$J$4,IFERROR(VLOOKUP(S3503,LEGEND!$L$2:$M$5,2,FALSE),$J$4)))</f>
        <v>0</v>
      </c>
      <c r="N3503" s="48" t="s">
        <v>60</v>
      </c>
      <c r="O3503" s="6" t="s">
        <v>60</v>
      </c>
      <c r="P3503" s="49" t="s">
        <v>66</v>
      </c>
      <c r="Q3503" s="49" t="s">
        <v>67</v>
      </c>
      <c r="R3503" s="6" t="s">
        <v>60</v>
      </c>
      <c r="S3503" s="49" t="s">
        <v>60</v>
      </c>
      <c r="T3503" s="73" t="str">
        <f>IF(_xlfn.XLOOKUP(I3503,LEGEND!B:B,LEGEND!H:H)&lt;&gt;"-",HYPERLINK(_xlfn.XLOOKUP(I3503,LEGEND!B:B,LEGEND!H:H),"link"),_xlfn.XLOOKUP(I3503,LEGEND!B:B,LEGEND!H:H))</f>
        <v>link</v>
      </c>
      <c r="U3503" s="73" t="str">
        <f>HYPERLINK(_xlfn.XLOOKUP(I3503,LEGEND!B:B,LEGEND!I:I))</f>
        <v>https://milwaukee-media-images.s3.amazonaws.com/hi/4932471738--Hero_1.jpg</v>
      </c>
      <c r="V3503" s="51" t="s">
        <v>18123</v>
      </c>
      <c r="W3503" s="63" t="s">
        <v>71</v>
      </c>
      <c r="X3503" s="64">
        <v>132</v>
      </c>
      <c r="Y3503" s="64">
        <v>48</v>
      </c>
      <c r="Z3503" s="64">
        <v>21</v>
      </c>
      <c r="AA3503" s="84">
        <v>0.191</v>
      </c>
      <c r="AB3503" s="85">
        <v>1</v>
      </c>
      <c r="AC3503" s="85">
        <v>1</v>
      </c>
    </row>
    <row r="3504" spans="1:29" ht="25.5">
      <c r="A3504" s="1"/>
      <c r="B3504" s="6" t="s">
        <v>8777</v>
      </c>
      <c r="C3504" s="6" t="s">
        <v>8778</v>
      </c>
      <c r="D3504" s="6" t="s">
        <v>9082</v>
      </c>
      <c r="E3504" s="49" t="s">
        <v>9226</v>
      </c>
      <c r="F3504" s="6" t="s">
        <v>9084</v>
      </c>
      <c r="G3504" s="6" t="s">
        <v>60</v>
      </c>
      <c r="H3504" s="6" t="s">
        <v>60</v>
      </c>
      <c r="I3504" s="60" t="s">
        <v>18124</v>
      </c>
      <c r="J3504" s="49" t="s">
        <v>17988</v>
      </c>
      <c r="K3504" s="6" t="s">
        <v>18125</v>
      </c>
      <c r="L3504" s="29">
        <f>IF($J$6="с учетом НДС",VLOOKUP(I3504,LEGEND!B:E,4,0)*(1-M3504),VLOOKUP(I3504,LEGEND!B:E,4,0)*(1-M3504)/1.2)</f>
        <v>830</v>
      </c>
      <c r="M3504" s="57">
        <f>IF(AND(B3504&lt;&gt;"1_Электроинструмент",B3504&lt;&gt;"2_Садовая техника"),$J$5,IF($J$4&lt;=20%,$J$4,IFERROR(VLOOKUP(S3504,LEGEND!$L$2:$M$5,2,FALSE),$J$4)))</f>
        <v>0</v>
      </c>
      <c r="N3504" s="48" t="s">
        <v>60</v>
      </c>
      <c r="O3504" s="6" t="s">
        <v>60</v>
      </c>
      <c r="P3504" s="49" t="s">
        <v>66</v>
      </c>
      <c r="Q3504" s="49" t="s">
        <v>67</v>
      </c>
      <c r="R3504" s="6" t="s">
        <v>60</v>
      </c>
      <c r="S3504" s="49" t="s">
        <v>60</v>
      </c>
      <c r="T3504" s="73" t="str">
        <f>IF(_xlfn.XLOOKUP(I3504,LEGEND!B:B,LEGEND!H:H)&lt;&gt;"-",HYPERLINK(_xlfn.XLOOKUP(I3504,LEGEND!B:B,LEGEND!H:H),"link"),_xlfn.XLOOKUP(I3504,LEGEND!B:B,LEGEND!H:H))</f>
        <v>link</v>
      </c>
      <c r="U3504" s="73" t="str">
        <f>HYPERLINK(_xlfn.XLOOKUP(I3504,LEGEND!B:B,LEGEND!I:I))</f>
        <v>https://milwaukee-media-images.s3.amazonaws.com/hi/4932352854--Hero_1.jpg</v>
      </c>
      <c r="V3504" s="51" t="s">
        <v>18126</v>
      </c>
      <c r="W3504" s="63" t="s">
        <v>71</v>
      </c>
      <c r="X3504" s="64">
        <v>50</v>
      </c>
      <c r="Y3504" s="64">
        <v>24</v>
      </c>
      <c r="Z3504" s="64">
        <v>132</v>
      </c>
      <c r="AA3504" s="84">
        <v>0.20499999999999999</v>
      </c>
      <c r="AB3504" s="85">
        <v>1</v>
      </c>
      <c r="AC3504" s="85">
        <v>1</v>
      </c>
    </row>
    <row r="3505" spans="1:29" ht="25.5">
      <c r="A3505" s="1"/>
      <c r="B3505" s="6" t="s">
        <v>8777</v>
      </c>
      <c r="C3505" s="6" t="s">
        <v>8778</v>
      </c>
      <c r="D3505" s="6" t="s">
        <v>9082</v>
      </c>
      <c r="E3505" s="49" t="s">
        <v>9226</v>
      </c>
      <c r="F3505" s="6" t="s">
        <v>9084</v>
      </c>
      <c r="G3505" s="6" t="s">
        <v>60</v>
      </c>
      <c r="H3505" s="6" t="s">
        <v>60</v>
      </c>
      <c r="I3505" s="60" t="s">
        <v>18127</v>
      </c>
      <c r="J3505" s="49" t="s">
        <v>18128</v>
      </c>
      <c r="K3505" s="6" t="s">
        <v>18129</v>
      </c>
      <c r="L3505" s="29">
        <f>IF($J$6="с учетом НДС",VLOOKUP(I3505,LEGEND!B:E,4,0)*(1-M3505),VLOOKUP(I3505,LEGEND!B:E,4,0)*(1-M3505)/1.2)</f>
        <v>860</v>
      </c>
      <c r="M3505" s="57">
        <f>IF(AND(B3505&lt;&gt;"1_Электроинструмент",B3505&lt;&gt;"2_Садовая техника"),$J$5,IF($J$4&lt;=20%,$J$4,IFERROR(VLOOKUP(S3505,LEGEND!$L$2:$M$5,2,FALSE),$J$4)))</f>
        <v>0</v>
      </c>
      <c r="N3505" s="48" t="s">
        <v>60</v>
      </c>
      <c r="O3505" s="6" t="s">
        <v>60</v>
      </c>
      <c r="P3505" s="49" t="s">
        <v>66</v>
      </c>
      <c r="Q3505" s="49" t="s">
        <v>67</v>
      </c>
      <c r="R3505" s="6" t="s">
        <v>60</v>
      </c>
      <c r="S3505" s="49" t="s">
        <v>60</v>
      </c>
      <c r="T3505" s="73" t="str">
        <f>IF(_xlfn.XLOOKUP(I3505,LEGEND!B:B,LEGEND!H:H)&lt;&gt;"-",HYPERLINK(_xlfn.XLOOKUP(I3505,LEGEND!B:B,LEGEND!H:H),"link"),_xlfn.XLOOKUP(I3505,LEGEND!B:B,LEGEND!H:H))</f>
        <v>link</v>
      </c>
      <c r="U3505" s="73" t="str">
        <f>HYPERLINK(_xlfn.XLOOKUP(I3505,LEGEND!B:B,LEGEND!I:I))</f>
        <v>https://milwaukee-media-images.s3.amazonaws.com/hi/4932478049--Hero_1.jpg</v>
      </c>
      <c r="V3505" s="51" t="s">
        <v>18130</v>
      </c>
      <c r="W3505" s="63" t="s">
        <v>71</v>
      </c>
      <c r="X3505" s="64">
        <v>96</v>
      </c>
      <c r="Y3505" s="64">
        <v>50</v>
      </c>
      <c r="Z3505" s="64">
        <v>37</v>
      </c>
      <c r="AA3505" s="84">
        <v>0.27800000000000002</v>
      </c>
      <c r="AB3505" s="85">
        <v>1</v>
      </c>
      <c r="AC3505" s="85">
        <v>1</v>
      </c>
    </row>
    <row r="3506" spans="1:29" ht="25.5">
      <c r="A3506" s="1"/>
      <c r="B3506" s="6" t="s">
        <v>8777</v>
      </c>
      <c r="C3506" s="6" t="s">
        <v>8778</v>
      </c>
      <c r="D3506" s="6" t="s">
        <v>9082</v>
      </c>
      <c r="E3506" s="49" t="s">
        <v>9226</v>
      </c>
      <c r="F3506" s="6" t="s">
        <v>9084</v>
      </c>
      <c r="G3506" s="6" t="s">
        <v>60</v>
      </c>
      <c r="H3506" s="6" t="s">
        <v>60</v>
      </c>
      <c r="I3506" s="60" t="s">
        <v>18131</v>
      </c>
      <c r="J3506" s="49" t="s">
        <v>18048</v>
      </c>
      <c r="K3506" s="6" t="s">
        <v>18132</v>
      </c>
      <c r="L3506" s="29">
        <f>IF($J$6="с учетом НДС",VLOOKUP(I3506,LEGEND!B:E,4,0)*(1-M3506),VLOOKUP(I3506,LEGEND!B:E,4,0)*(1-M3506)/1.2)</f>
        <v>860</v>
      </c>
      <c r="M3506" s="57">
        <f>IF(AND(B3506&lt;&gt;"1_Электроинструмент",B3506&lt;&gt;"2_Садовая техника"),$J$5,IF($J$4&lt;=20%,$J$4,IFERROR(VLOOKUP(S3506,LEGEND!$L$2:$M$5,2,FALSE),$J$4)))</f>
        <v>0</v>
      </c>
      <c r="N3506" s="48" t="s">
        <v>60</v>
      </c>
      <c r="O3506" s="6" t="s">
        <v>60</v>
      </c>
      <c r="P3506" s="49" t="s">
        <v>66</v>
      </c>
      <c r="Q3506" s="49" t="s">
        <v>67</v>
      </c>
      <c r="R3506" s="6" t="s">
        <v>60</v>
      </c>
      <c r="S3506" s="49" t="s">
        <v>60</v>
      </c>
      <c r="T3506" s="73" t="str">
        <f>IF(_xlfn.XLOOKUP(I3506,LEGEND!B:B,LEGEND!H:H)&lt;&gt;"-",HYPERLINK(_xlfn.XLOOKUP(I3506,LEGEND!B:B,LEGEND!H:H),"link"),_xlfn.XLOOKUP(I3506,LEGEND!B:B,LEGEND!H:H))</f>
        <v>link</v>
      </c>
      <c r="U3506" s="73" t="str">
        <f>HYPERLINK(_xlfn.XLOOKUP(I3506,LEGEND!B:B,LEGEND!I:I))</f>
        <v>https://milwaukee-media-images.s3.amazonaws.com/hi/4932352855--Hero_1.jpg</v>
      </c>
      <c r="V3506" s="51" t="s">
        <v>18133</v>
      </c>
      <c r="W3506" s="63" t="s">
        <v>71</v>
      </c>
      <c r="X3506" s="64">
        <v>50</v>
      </c>
      <c r="Y3506" s="64">
        <v>30</v>
      </c>
      <c r="Z3506" s="64">
        <v>132</v>
      </c>
      <c r="AA3506" s="84">
        <v>0.218</v>
      </c>
      <c r="AB3506" s="85">
        <v>1</v>
      </c>
      <c r="AC3506" s="85">
        <v>1</v>
      </c>
    </row>
    <row r="3507" spans="1:29" ht="25.5">
      <c r="A3507" s="1"/>
      <c r="B3507" s="6" t="s">
        <v>8777</v>
      </c>
      <c r="C3507" s="6" t="s">
        <v>8778</v>
      </c>
      <c r="D3507" s="6" t="s">
        <v>9082</v>
      </c>
      <c r="E3507" s="49" t="s">
        <v>9226</v>
      </c>
      <c r="F3507" s="6" t="s">
        <v>9084</v>
      </c>
      <c r="G3507" s="6" t="s">
        <v>60</v>
      </c>
      <c r="H3507" s="6" t="s">
        <v>60</v>
      </c>
      <c r="I3507" s="60" t="s">
        <v>18134</v>
      </c>
      <c r="J3507" s="49" t="s">
        <v>18052</v>
      </c>
      <c r="K3507" s="6" t="s">
        <v>18135</v>
      </c>
      <c r="L3507" s="29">
        <f>IF($J$6="с учетом НДС",VLOOKUP(I3507,LEGEND!B:E,4,0)*(1-M3507),VLOOKUP(I3507,LEGEND!B:E,4,0)*(1-M3507)/1.2)</f>
        <v>920</v>
      </c>
      <c r="M3507" s="57">
        <f>IF(AND(B3507&lt;&gt;"1_Электроинструмент",B3507&lt;&gt;"2_Садовая техника"),$J$5,IF($J$4&lt;=20%,$J$4,IFERROR(VLOOKUP(S3507,LEGEND!$L$2:$M$5,2,FALSE),$J$4)))</f>
        <v>0</v>
      </c>
      <c r="N3507" s="48" t="s">
        <v>60</v>
      </c>
      <c r="O3507" s="6" t="s">
        <v>60</v>
      </c>
      <c r="P3507" s="49" t="s">
        <v>66</v>
      </c>
      <c r="Q3507" s="49" t="s">
        <v>67</v>
      </c>
      <c r="R3507" s="6" t="s">
        <v>60</v>
      </c>
      <c r="S3507" s="49" t="s">
        <v>60</v>
      </c>
      <c r="T3507" s="73" t="str">
        <f>IF(_xlfn.XLOOKUP(I3507,LEGEND!B:B,LEGEND!H:H)&lt;&gt;"-",HYPERLINK(_xlfn.XLOOKUP(I3507,LEGEND!B:B,LEGEND!H:H),"link"),_xlfn.XLOOKUP(I3507,LEGEND!B:B,LEGEND!H:H))</f>
        <v>link</v>
      </c>
      <c r="U3507" s="73" t="str">
        <f>HYPERLINK(_xlfn.XLOOKUP(I3507,LEGEND!B:B,LEGEND!I:I))</f>
        <v>https://milwaukee-media-images.s3.amazonaws.com/hi/4932352856--Hero_1.jpg</v>
      </c>
      <c r="V3507" s="51" t="s">
        <v>18136</v>
      </c>
      <c r="W3507" s="63" t="s">
        <v>71</v>
      </c>
      <c r="X3507" s="64">
        <v>50</v>
      </c>
      <c r="Y3507" s="64">
        <v>32</v>
      </c>
      <c r="Z3507" s="64">
        <v>132</v>
      </c>
      <c r="AA3507" s="84">
        <v>0.28100000000000003</v>
      </c>
      <c r="AB3507" s="85">
        <v>1</v>
      </c>
      <c r="AC3507" s="85">
        <v>1</v>
      </c>
    </row>
    <row r="3508" spans="1:29" ht="25.5">
      <c r="A3508" s="1"/>
      <c r="B3508" s="6" t="s">
        <v>8777</v>
      </c>
      <c r="C3508" s="6" t="s">
        <v>8778</v>
      </c>
      <c r="D3508" s="6" t="s">
        <v>9082</v>
      </c>
      <c r="E3508" s="49" t="s">
        <v>9226</v>
      </c>
      <c r="F3508" s="6" t="s">
        <v>9084</v>
      </c>
      <c r="G3508" s="6" t="s">
        <v>60</v>
      </c>
      <c r="H3508" s="6" t="s">
        <v>60</v>
      </c>
      <c r="I3508" s="60" t="s">
        <v>18137</v>
      </c>
      <c r="J3508" s="49" t="s">
        <v>18064</v>
      </c>
      <c r="K3508" s="6" t="s">
        <v>18138</v>
      </c>
      <c r="L3508" s="29">
        <f>IF($J$6="с учетом НДС",VLOOKUP(I3508,LEGEND!B:E,4,0)*(1-M3508),VLOOKUP(I3508,LEGEND!B:E,4,0)*(1-M3508)/1.2)</f>
        <v>950</v>
      </c>
      <c r="M3508" s="57">
        <f>IF(AND(B3508&lt;&gt;"1_Электроинструмент",B3508&lt;&gt;"2_Садовая техника"),$J$5,IF($J$4&lt;=20%,$J$4,IFERROR(VLOOKUP(S3508,LEGEND!$L$2:$M$5,2,FALSE),$J$4)))</f>
        <v>0</v>
      </c>
      <c r="N3508" s="48" t="s">
        <v>60</v>
      </c>
      <c r="O3508" s="6" t="s">
        <v>60</v>
      </c>
      <c r="P3508" s="49" t="s">
        <v>66</v>
      </c>
      <c r="Q3508" s="49" t="s">
        <v>67</v>
      </c>
      <c r="R3508" s="6" t="s">
        <v>60</v>
      </c>
      <c r="S3508" s="49" t="s">
        <v>60</v>
      </c>
      <c r="T3508" s="73" t="str">
        <f>IF(_xlfn.XLOOKUP(I3508,LEGEND!B:B,LEGEND!H:H)&lt;&gt;"-",HYPERLINK(_xlfn.XLOOKUP(I3508,LEGEND!B:B,LEGEND!H:H),"link"),_xlfn.XLOOKUP(I3508,LEGEND!B:B,LEGEND!H:H))</f>
        <v>link</v>
      </c>
      <c r="U3508" s="73" t="str">
        <f>HYPERLINK(_xlfn.XLOOKUP(I3508,LEGEND!B:B,LEGEND!I:I))</f>
        <v>https://milwaukee-media-images.s3.amazonaws.com/hi/4932471166--Hero_1.jpg</v>
      </c>
      <c r="V3508" s="51" t="s">
        <v>18139</v>
      </c>
      <c r="W3508" s="63" t="s">
        <v>71</v>
      </c>
      <c r="X3508" s="64">
        <v>129</v>
      </c>
      <c r="Y3508" s="64">
        <v>50</v>
      </c>
      <c r="Z3508" s="64">
        <v>13</v>
      </c>
      <c r="AA3508" s="84">
        <v>0.59299999999999997</v>
      </c>
      <c r="AB3508" s="85">
        <v>1</v>
      </c>
      <c r="AC3508" s="85">
        <v>1</v>
      </c>
    </row>
    <row r="3509" spans="1:29" ht="25.5">
      <c r="A3509" s="1"/>
      <c r="B3509" s="6" t="s">
        <v>8777</v>
      </c>
      <c r="C3509" s="6" t="s">
        <v>8778</v>
      </c>
      <c r="D3509" s="6" t="s">
        <v>9082</v>
      </c>
      <c r="E3509" s="49" t="s">
        <v>9226</v>
      </c>
      <c r="F3509" s="6" t="s">
        <v>9084</v>
      </c>
      <c r="G3509" s="6" t="s">
        <v>60</v>
      </c>
      <c r="H3509" s="6" t="s">
        <v>60</v>
      </c>
      <c r="I3509" s="60" t="s">
        <v>18140</v>
      </c>
      <c r="J3509" s="49" t="s">
        <v>18141</v>
      </c>
      <c r="K3509" s="6" t="s">
        <v>18142</v>
      </c>
      <c r="L3509" s="29">
        <f>IF($J$6="с учетом НДС",VLOOKUP(I3509,LEGEND!B:E,4,0)*(1-M3509),VLOOKUP(I3509,LEGEND!B:E,4,0)*(1-M3509)/1.2)</f>
        <v>970</v>
      </c>
      <c r="M3509" s="57">
        <f>IF(AND(B3509&lt;&gt;"1_Электроинструмент",B3509&lt;&gt;"2_Садовая техника"),$J$5,IF($J$4&lt;=20%,$J$4,IFERROR(VLOOKUP(S3509,LEGEND!$L$2:$M$5,2,FALSE),$J$4)))</f>
        <v>0</v>
      </c>
      <c r="N3509" s="48" t="s">
        <v>60</v>
      </c>
      <c r="O3509" s="6" t="s">
        <v>60</v>
      </c>
      <c r="P3509" s="49" t="s">
        <v>66</v>
      </c>
      <c r="Q3509" s="49" t="s">
        <v>67</v>
      </c>
      <c r="R3509" s="6" t="s">
        <v>60</v>
      </c>
      <c r="S3509" s="49" t="s">
        <v>60</v>
      </c>
      <c r="T3509" s="73" t="str">
        <f>IF(_xlfn.XLOOKUP(I3509,LEGEND!B:B,LEGEND!H:H)&lt;&gt;"-",HYPERLINK(_xlfn.XLOOKUP(I3509,LEGEND!B:B,LEGEND!H:H),"link"),_xlfn.XLOOKUP(I3509,LEGEND!B:B,LEGEND!H:H))</f>
        <v>link</v>
      </c>
      <c r="U3509" s="73" t="str">
        <f>HYPERLINK(_xlfn.XLOOKUP(I3509,LEGEND!B:B,LEGEND!I:I))</f>
        <v>https://milwaukee-media-images.s3.amazonaws.com/hi/4932478055--Hero_1.jpg</v>
      </c>
      <c r="V3509" s="51" t="s">
        <v>18143</v>
      </c>
      <c r="W3509" s="63" t="s">
        <v>71</v>
      </c>
      <c r="X3509" s="64">
        <v>202</v>
      </c>
      <c r="Y3509" s="64">
        <v>50</v>
      </c>
      <c r="Z3509" s="64">
        <v>19</v>
      </c>
      <c r="AA3509" s="84">
        <v>0.152</v>
      </c>
      <c r="AB3509" s="85">
        <v>1</v>
      </c>
      <c r="AC3509" s="85">
        <v>1</v>
      </c>
    </row>
    <row r="3510" spans="1:29" ht="25.5">
      <c r="A3510" s="1"/>
      <c r="B3510" s="6" t="s">
        <v>8777</v>
      </c>
      <c r="C3510" s="6" t="s">
        <v>8778</v>
      </c>
      <c r="D3510" s="6" t="s">
        <v>9082</v>
      </c>
      <c r="E3510" s="49" t="s">
        <v>9226</v>
      </c>
      <c r="F3510" s="6" t="s">
        <v>9084</v>
      </c>
      <c r="G3510" s="6" t="s">
        <v>60</v>
      </c>
      <c r="H3510" s="6" t="s">
        <v>60</v>
      </c>
      <c r="I3510" s="60" t="s">
        <v>18144</v>
      </c>
      <c r="J3510" s="49" t="s">
        <v>18145</v>
      </c>
      <c r="K3510" s="6" t="s">
        <v>18146</v>
      </c>
      <c r="L3510" s="29">
        <f>IF($J$6="с учетом НДС",VLOOKUP(I3510,LEGEND!B:E,4,0)*(1-M3510),VLOOKUP(I3510,LEGEND!B:E,4,0)*(1-M3510)/1.2)</f>
        <v>1010</v>
      </c>
      <c r="M3510" s="57">
        <f>IF(AND(B3510&lt;&gt;"1_Электроинструмент",B3510&lt;&gt;"2_Садовая техника"),$J$5,IF($J$4&lt;=20%,$J$4,IFERROR(VLOOKUP(S3510,LEGEND!$L$2:$M$5,2,FALSE),$J$4)))</f>
        <v>0</v>
      </c>
      <c r="N3510" s="48" t="s">
        <v>60</v>
      </c>
      <c r="O3510" s="6" t="s">
        <v>60</v>
      </c>
      <c r="P3510" s="49" t="s">
        <v>66</v>
      </c>
      <c r="Q3510" s="49" t="s">
        <v>67</v>
      </c>
      <c r="R3510" s="6" t="s">
        <v>60</v>
      </c>
      <c r="S3510" s="49" t="s">
        <v>60</v>
      </c>
      <c r="T3510" s="73" t="str">
        <f>IF(_xlfn.XLOOKUP(I3510,LEGEND!B:B,LEGEND!H:H)&lt;&gt;"-",HYPERLINK(_xlfn.XLOOKUP(I3510,LEGEND!B:B,LEGEND!H:H),"link"),_xlfn.XLOOKUP(I3510,LEGEND!B:B,LEGEND!H:H))</f>
        <v>link</v>
      </c>
      <c r="U3510" s="73" t="str">
        <f>HYPERLINK(_xlfn.XLOOKUP(I3510,LEGEND!B:B,LEGEND!I:I))</f>
        <v>https://milwaukee-media-images.s3.amazonaws.com/hi/4932478050--Hero_1.jpg</v>
      </c>
      <c r="V3510" s="51" t="s">
        <v>18147</v>
      </c>
      <c r="W3510" s="63" t="s">
        <v>71</v>
      </c>
      <c r="X3510" s="64">
        <v>96</v>
      </c>
      <c r="Y3510" s="64">
        <v>50</v>
      </c>
      <c r="Z3510" s="64">
        <v>37</v>
      </c>
      <c r="AA3510" s="84">
        <v>0.28499999999999998</v>
      </c>
      <c r="AB3510" s="85">
        <v>1</v>
      </c>
      <c r="AC3510" s="85">
        <v>1</v>
      </c>
    </row>
    <row r="3511" spans="1:29" ht="25.5">
      <c r="A3511" s="1"/>
      <c r="B3511" s="6" t="s">
        <v>8777</v>
      </c>
      <c r="C3511" s="6" t="s">
        <v>8778</v>
      </c>
      <c r="D3511" s="6" t="s">
        <v>9082</v>
      </c>
      <c r="E3511" s="49" t="s">
        <v>9226</v>
      </c>
      <c r="F3511" s="6" t="s">
        <v>9084</v>
      </c>
      <c r="G3511" s="6" t="s">
        <v>60</v>
      </c>
      <c r="H3511" s="6" t="s">
        <v>60</v>
      </c>
      <c r="I3511" s="60" t="s">
        <v>18148</v>
      </c>
      <c r="J3511" s="49" t="s">
        <v>18084</v>
      </c>
      <c r="K3511" s="6" t="s">
        <v>18149</v>
      </c>
      <c r="L3511" s="29">
        <f>IF($J$6="с учетом НДС",VLOOKUP(I3511,LEGEND!B:E,4,0)*(1-M3511),VLOOKUP(I3511,LEGEND!B:E,4,0)*(1-M3511)/1.2)</f>
        <v>1120</v>
      </c>
      <c r="M3511" s="57">
        <f>IF(AND(B3511&lt;&gt;"1_Электроинструмент",B3511&lt;&gt;"2_Садовая техника"),$J$5,IF($J$4&lt;=20%,$J$4,IFERROR(VLOOKUP(S3511,LEGEND!$L$2:$M$5,2,FALSE),$J$4)))</f>
        <v>0</v>
      </c>
      <c r="N3511" s="48" t="s">
        <v>60</v>
      </c>
      <c r="O3511" s="6" t="s">
        <v>60</v>
      </c>
      <c r="P3511" s="49" t="s">
        <v>66</v>
      </c>
      <c r="Q3511" s="49" t="s">
        <v>67</v>
      </c>
      <c r="R3511" s="6" t="s">
        <v>60</v>
      </c>
      <c r="S3511" s="49" t="s">
        <v>60</v>
      </c>
      <c r="T3511" s="73" t="str">
        <f>IF(_xlfn.XLOOKUP(I3511,LEGEND!B:B,LEGEND!H:H)&lt;&gt;"-",HYPERLINK(_xlfn.XLOOKUP(I3511,LEGEND!B:B,LEGEND!H:H),"link"),_xlfn.XLOOKUP(I3511,LEGEND!B:B,LEGEND!H:H))</f>
        <v>link</v>
      </c>
      <c r="U3511" s="73" t="str">
        <f>HYPERLINK(_xlfn.XLOOKUP(I3511,LEGEND!B:B,LEGEND!I:I))</f>
        <v>https://milwaukee-media-images.s3.amazonaws.com/hi/4932352857--Hero_1.jpg</v>
      </c>
      <c r="V3511" s="51" t="s">
        <v>18150</v>
      </c>
      <c r="W3511" s="63" t="s">
        <v>71</v>
      </c>
      <c r="X3511" s="64">
        <v>50</v>
      </c>
      <c r="Y3511" s="64">
        <v>36</v>
      </c>
      <c r="Z3511" s="64">
        <v>132</v>
      </c>
      <c r="AA3511" s="84">
        <v>0.38300000000000001</v>
      </c>
      <c r="AB3511" s="85">
        <v>1</v>
      </c>
      <c r="AC3511" s="85">
        <v>1</v>
      </c>
    </row>
    <row r="3512" spans="1:29" ht="25.5">
      <c r="A3512" s="1"/>
      <c r="B3512" s="6" t="s">
        <v>8777</v>
      </c>
      <c r="C3512" s="6" t="s">
        <v>8778</v>
      </c>
      <c r="D3512" s="6" t="s">
        <v>9082</v>
      </c>
      <c r="E3512" s="49" t="s">
        <v>9226</v>
      </c>
      <c r="F3512" s="6" t="s">
        <v>9084</v>
      </c>
      <c r="G3512" s="6" t="s">
        <v>60</v>
      </c>
      <c r="H3512" s="6" t="s">
        <v>60</v>
      </c>
      <c r="I3512" s="60" t="s">
        <v>18151</v>
      </c>
      <c r="J3512" s="49" t="s">
        <v>18152</v>
      </c>
      <c r="K3512" s="6" t="s">
        <v>18153</v>
      </c>
      <c r="L3512" s="29">
        <f>IF($J$6="с учетом НДС",VLOOKUP(I3512,LEGEND!B:E,4,0)*(1-M3512),VLOOKUP(I3512,LEGEND!B:E,4,0)*(1-M3512)/1.2)</f>
        <v>1210</v>
      </c>
      <c r="M3512" s="57">
        <f>IF(AND(B3512&lt;&gt;"1_Электроинструмент",B3512&lt;&gt;"2_Садовая техника"),$J$5,IF($J$4&lt;=20%,$J$4,IFERROR(VLOOKUP(S3512,LEGEND!$L$2:$M$5,2,FALSE),$J$4)))</f>
        <v>0</v>
      </c>
      <c r="N3512" s="48" t="s">
        <v>60</v>
      </c>
      <c r="O3512" s="6" t="s">
        <v>60</v>
      </c>
      <c r="P3512" s="49" t="s">
        <v>66</v>
      </c>
      <c r="Q3512" s="49" t="s">
        <v>67</v>
      </c>
      <c r="R3512" s="6" t="s">
        <v>60</v>
      </c>
      <c r="S3512" s="49" t="s">
        <v>60</v>
      </c>
      <c r="T3512" s="73" t="str">
        <f>IF(_xlfn.XLOOKUP(I3512,LEGEND!B:B,LEGEND!H:H)&lt;&gt;"-",HYPERLINK(_xlfn.XLOOKUP(I3512,LEGEND!B:B,LEGEND!H:H),"link"),_xlfn.XLOOKUP(I3512,LEGEND!B:B,LEGEND!H:H))</f>
        <v>link</v>
      </c>
      <c r="U3512" s="73" t="str">
        <f>HYPERLINK(_xlfn.XLOOKUP(I3512,LEGEND!B:B,LEGEND!I:I))</f>
        <v>https://milwaukee-media-images.s3.amazonaws.com/hi/4932478056--Hero_1.jpg</v>
      </c>
      <c r="V3512" s="51" t="s">
        <v>18154</v>
      </c>
      <c r="W3512" s="63" t="s">
        <v>71</v>
      </c>
      <c r="X3512" s="64">
        <v>302</v>
      </c>
      <c r="Y3512" s="64">
        <v>50</v>
      </c>
      <c r="Z3512" s="64">
        <v>19</v>
      </c>
      <c r="AA3512" s="84">
        <v>0.24</v>
      </c>
      <c r="AB3512" s="85">
        <v>1</v>
      </c>
      <c r="AC3512" s="85">
        <v>1</v>
      </c>
    </row>
    <row r="3513" spans="1:29" ht="25.5">
      <c r="A3513" s="1"/>
      <c r="B3513" s="6" t="s">
        <v>8777</v>
      </c>
      <c r="C3513" s="6" t="s">
        <v>8778</v>
      </c>
      <c r="D3513" s="6" t="s">
        <v>9082</v>
      </c>
      <c r="E3513" s="49" t="s">
        <v>9226</v>
      </c>
      <c r="F3513" s="6" t="s">
        <v>9084</v>
      </c>
      <c r="G3513" s="6" t="s">
        <v>60</v>
      </c>
      <c r="H3513" s="6" t="s">
        <v>60</v>
      </c>
      <c r="I3513" s="60" t="s">
        <v>24176</v>
      </c>
      <c r="J3513" s="49" t="s">
        <v>24177</v>
      </c>
      <c r="K3513" s="6" t="s">
        <v>24178</v>
      </c>
      <c r="L3513" s="29">
        <f>IF($J$6="с учетом НДС",VLOOKUP(I3513,LEGEND!B:E,4,0)*(1-M3513),VLOOKUP(I3513,LEGEND!B:E,4,0)*(1-M3513)/1.2)</f>
        <v>1270</v>
      </c>
      <c r="M3513" s="57">
        <f>IF(AND(B3513&lt;&gt;"1_Электроинструмент",B3513&lt;&gt;"2_Садовая техника"),$J$5,IF($J$4&lt;=20%,$J$4,IFERROR(VLOOKUP(S3513,LEGEND!$L$2:$M$5,2,FALSE),$J$4)))</f>
        <v>0</v>
      </c>
      <c r="N3513" s="48" t="s">
        <v>60</v>
      </c>
      <c r="O3513" s="6" t="s">
        <v>60</v>
      </c>
      <c r="P3513" s="49" t="s">
        <v>1556</v>
      </c>
      <c r="Q3513" s="49" t="s">
        <v>473</v>
      </c>
      <c r="R3513" s="6" t="s">
        <v>60</v>
      </c>
      <c r="S3513" s="49" t="s">
        <v>60</v>
      </c>
      <c r="T3513" s="73" t="str">
        <f>IF(_xlfn.XLOOKUP(I3513,LEGEND!B:B,LEGEND!H:H)&lt;&gt;"-",HYPERLINK(_xlfn.XLOOKUP(I3513,LEGEND!B:B,LEGEND!H:H),"link"),_xlfn.XLOOKUP(I3513,LEGEND!B:B,LEGEND!H:H))</f>
        <v>-</v>
      </c>
      <c r="U3513" s="73" t="str">
        <f>HYPERLINK(_xlfn.XLOOKUP(I3513,LEGEND!B:B,LEGEND!I:I))</f>
        <v>-</v>
      </c>
      <c r="V3513" s="51" t="s">
        <v>24179</v>
      </c>
      <c r="W3513" s="63" t="s">
        <v>71</v>
      </c>
      <c r="X3513" s="64">
        <v>75</v>
      </c>
      <c r="Y3513" s="64">
        <v>100</v>
      </c>
      <c r="Z3513" s="64">
        <v>25</v>
      </c>
      <c r="AA3513" s="84">
        <v>0.109</v>
      </c>
      <c r="AB3513" s="85">
        <v>1</v>
      </c>
      <c r="AC3513" s="85">
        <v>1</v>
      </c>
    </row>
    <row r="3514" spans="1:29" ht="25.5">
      <c r="A3514" s="1"/>
      <c r="B3514" s="6" t="s">
        <v>8777</v>
      </c>
      <c r="C3514" s="6" t="s">
        <v>8778</v>
      </c>
      <c r="D3514" s="6" t="s">
        <v>9082</v>
      </c>
      <c r="E3514" s="49" t="s">
        <v>9226</v>
      </c>
      <c r="F3514" s="6" t="s">
        <v>9084</v>
      </c>
      <c r="G3514" s="6" t="s">
        <v>60</v>
      </c>
      <c r="H3514" s="6" t="s">
        <v>60</v>
      </c>
      <c r="I3514" s="60" t="s">
        <v>18155</v>
      </c>
      <c r="J3514" s="49" t="s">
        <v>18108</v>
      </c>
      <c r="K3514" s="6" t="s">
        <v>18156</v>
      </c>
      <c r="L3514" s="29">
        <f>IF($J$6="с учетом НДС",VLOOKUP(I3514,LEGEND!B:E,4,0)*(1-M3514),VLOOKUP(I3514,LEGEND!B:E,4,0)*(1-M3514)/1.2)</f>
        <v>1330</v>
      </c>
      <c r="M3514" s="57">
        <f>IF(AND(B3514&lt;&gt;"1_Электроинструмент",B3514&lt;&gt;"2_Садовая техника"),$J$5,IF($J$4&lt;=20%,$J$4,IFERROR(VLOOKUP(S3514,LEGEND!$L$2:$M$5,2,FALSE),$J$4)))</f>
        <v>0</v>
      </c>
      <c r="N3514" s="48" t="s">
        <v>60</v>
      </c>
      <c r="O3514" s="6" t="s">
        <v>60</v>
      </c>
      <c r="P3514" s="49" t="s">
        <v>66</v>
      </c>
      <c r="Q3514" s="49" t="s">
        <v>67</v>
      </c>
      <c r="R3514" s="6" t="s">
        <v>60</v>
      </c>
      <c r="S3514" s="49" t="s">
        <v>60</v>
      </c>
      <c r="T3514" s="73" t="str">
        <f>IF(_xlfn.XLOOKUP(I3514,LEGEND!B:B,LEGEND!H:H)&lt;&gt;"-",HYPERLINK(_xlfn.XLOOKUP(I3514,LEGEND!B:B,LEGEND!H:H),"link"),_xlfn.XLOOKUP(I3514,LEGEND!B:B,LEGEND!H:H))</f>
        <v>link</v>
      </c>
      <c r="U3514" s="73" t="str">
        <f>HYPERLINK(_xlfn.XLOOKUP(I3514,LEGEND!B:B,LEGEND!I:I))</f>
        <v>https://milwaukee-media-images.s3.amazonaws.com/hi/4932352858--Hero_1.jpg</v>
      </c>
      <c r="V3514" s="51" t="s">
        <v>18157</v>
      </c>
      <c r="W3514" s="63" t="s">
        <v>71</v>
      </c>
      <c r="X3514" s="64">
        <v>50</v>
      </c>
      <c r="Y3514" s="64">
        <v>40</v>
      </c>
      <c r="Z3514" s="64">
        <v>132</v>
      </c>
      <c r="AA3514" s="84">
        <v>0.40699999999999997</v>
      </c>
      <c r="AB3514" s="85">
        <v>1</v>
      </c>
      <c r="AC3514" s="85">
        <v>1</v>
      </c>
    </row>
    <row r="3515" spans="1:29" ht="25.5">
      <c r="A3515" s="1"/>
      <c r="B3515" s="6" t="s">
        <v>8777</v>
      </c>
      <c r="C3515" s="6" t="s">
        <v>8778</v>
      </c>
      <c r="D3515" s="6" t="s">
        <v>9082</v>
      </c>
      <c r="E3515" s="49" t="s">
        <v>9226</v>
      </c>
      <c r="F3515" s="6" t="s">
        <v>9084</v>
      </c>
      <c r="G3515" s="6" t="s">
        <v>60</v>
      </c>
      <c r="H3515" s="6" t="s">
        <v>60</v>
      </c>
      <c r="I3515" s="60" t="s">
        <v>18158</v>
      </c>
      <c r="J3515" s="49" t="s">
        <v>18159</v>
      </c>
      <c r="K3515" s="6" t="s">
        <v>18160</v>
      </c>
      <c r="L3515" s="29">
        <f>IF($J$6="с учетом НДС",VLOOKUP(I3515,LEGEND!B:E,4,0)*(1-M3515),VLOOKUP(I3515,LEGEND!B:E,4,0)*(1-M3515)/1.2)</f>
        <v>1370</v>
      </c>
      <c r="M3515" s="57">
        <f>IF(AND(B3515&lt;&gt;"1_Электроинструмент",B3515&lt;&gt;"2_Садовая техника"),$J$5,IF($J$4&lt;=20%,$J$4,IFERROR(VLOOKUP(S3515,LEGEND!$L$2:$M$5,2,FALSE),$J$4)))</f>
        <v>0</v>
      </c>
      <c r="N3515" s="48" t="s">
        <v>60</v>
      </c>
      <c r="O3515" s="6" t="s">
        <v>60</v>
      </c>
      <c r="P3515" s="49" t="s">
        <v>66</v>
      </c>
      <c r="Q3515" s="49" t="s">
        <v>67</v>
      </c>
      <c r="R3515" s="6" t="s">
        <v>60</v>
      </c>
      <c r="S3515" s="49" t="s">
        <v>60</v>
      </c>
      <c r="T3515" s="73" t="str">
        <f>IF(_xlfn.XLOOKUP(I3515,LEGEND!B:B,LEGEND!H:H)&lt;&gt;"-",HYPERLINK(_xlfn.XLOOKUP(I3515,LEGEND!B:B,LEGEND!H:H),"link"),_xlfn.XLOOKUP(I3515,LEGEND!B:B,LEGEND!H:H))</f>
        <v>link</v>
      </c>
      <c r="U3515" s="73" t="str">
        <f>HYPERLINK(_xlfn.XLOOKUP(I3515,LEGEND!B:B,LEGEND!I:I))</f>
        <v>https://milwaukee-media-images.s3.amazonaws.com/hi/4932471828--Hero_1.jpg</v>
      </c>
      <c r="V3515" s="51" t="s">
        <v>18161</v>
      </c>
      <c r="W3515" s="63" t="s">
        <v>71</v>
      </c>
      <c r="X3515" s="64">
        <v>75</v>
      </c>
      <c r="Y3515" s="64">
        <v>100</v>
      </c>
      <c r="Z3515" s="64">
        <v>26</v>
      </c>
      <c r="AA3515" s="84">
        <v>0.108</v>
      </c>
      <c r="AB3515" s="85">
        <v>1</v>
      </c>
      <c r="AC3515" s="85">
        <v>1</v>
      </c>
    </row>
    <row r="3516" spans="1:29" ht="25.5">
      <c r="A3516" s="1"/>
      <c r="B3516" s="6" t="s">
        <v>8777</v>
      </c>
      <c r="C3516" s="6" t="s">
        <v>8778</v>
      </c>
      <c r="D3516" s="6" t="s">
        <v>9082</v>
      </c>
      <c r="E3516" s="49" t="s">
        <v>9226</v>
      </c>
      <c r="F3516" s="6" t="s">
        <v>9084</v>
      </c>
      <c r="G3516" s="6" t="s">
        <v>60</v>
      </c>
      <c r="H3516" s="6" t="s">
        <v>60</v>
      </c>
      <c r="I3516" s="60" t="s">
        <v>18162</v>
      </c>
      <c r="J3516" s="49" t="s">
        <v>18163</v>
      </c>
      <c r="K3516" s="6" t="s">
        <v>18164</v>
      </c>
      <c r="L3516" s="29">
        <f>IF($J$6="с учетом НДС",VLOOKUP(I3516,LEGEND!B:E,4,0)*(1-M3516),VLOOKUP(I3516,LEGEND!B:E,4,0)*(1-M3516)/1.2)</f>
        <v>1440</v>
      </c>
      <c r="M3516" s="57">
        <f>IF(AND(B3516&lt;&gt;"1_Электроинструмент",B3516&lt;&gt;"2_Садовая техника"),$J$5,IF($J$4&lt;=20%,$J$4,IFERROR(VLOOKUP(S3516,LEGEND!$L$2:$M$5,2,FALSE),$J$4)))</f>
        <v>0</v>
      </c>
      <c r="N3516" s="48" t="s">
        <v>60</v>
      </c>
      <c r="O3516" s="6" t="s">
        <v>60</v>
      </c>
      <c r="P3516" s="49" t="s">
        <v>66</v>
      </c>
      <c r="Q3516" s="49" t="s">
        <v>67</v>
      </c>
      <c r="R3516" s="6" t="s">
        <v>60</v>
      </c>
      <c r="S3516" s="49" t="s">
        <v>60</v>
      </c>
      <c r="T3516" s="73" t="str">
        <f>IF(_xlfn.XLOOKUP(I3516,LEGEND!B:B,LEGEND!H:H)&lt;&gt;"-",HYPERLINK(_xlfn.XLOOKUP(I3516,LEGEND!B:B,LEGEND!H:H),"link"),_xlfn.XLOOKUP(I3516,LEGEND!B:B,LEGEND!H:H))</f>
        <v>-</v>
      </c>
      <c r="U3516" s="73" t="str">
        <f>HYPERLINK(_xlfn.XLOOKUP(I3516,LEGEND!B:B,LEGEND!I:I))</f>
        <v>-</v>
      </c>
      <c r="V3516" s="51" t="s">
        <v>18165</v>
      </c>
      <c r="W3516" s="63" t="s">
        <v>71</v>
      </c>
      <c r="X3516" s="64">
        <v>230</v>
      </c>
      <c r="Y3516" s="64">
        <v>50</v>
      </c>
      <c r="Z3516" s="64">
        <v>25</v>
      </c>
      <c r="AA3516" s="84">
        <v>0.27200000000000002</v>
      </c>
      <c r="AB3516" s="85">
        <v>1</v>
      </c>
      <c r="AC3516" s="85">
        <v>1</v>
      </c>
    </row>
    <row r="3517" spans="1:29" ht="25.5">
      <c r="A3517" s="1"/>
      <c r="B3517" s="6" t="s">
        <v>8777</v>
      </c>
      <c r="C3517" s="6" t="s">
        <v>8778</v>
      </c>
      <c r="D3517" s="6" t="s">
        <v>9082</v>
      </c>
      <c r="E3517" s="49" t="s">
        <v>9226</v>
      </c>
      <c r="F3517" s="6" t="s">
        <v>9084</v>
      </c>
      <c r="G3517" s="6" t="s">
        <v>60</v>
      </c>
      <c r="H3517" s="6" t="s">
        <v>60</v>
      </c>
      <c r="I3517" s="60" t="s">
        <v>18166</v>
      </c>
      <c r="J3517" s="49" t="s">
        <v>18128</v>
      </c>
      <c r="K3517" s="6" t="s">
        <v>18167</v>
      </c>
      <c r="L3517" s="29">
        <f>IF($J$6="с учетом НДС",VLOOKUP(I3517,LEGEND!B:E,4,0)*(1-M3517),VLOOKUP(I3517,LEGEND!B:E,4,0)*(1-M3517)/1.2)</f>
        <v>1560</v>
      </c>
      <c r="M3517" s="57">
        <f>IF(AND(B3517&lt;&gt;"1_Электроинструмент",B3517&lt;&gt;"2_Садовая техника"),$J$5,IF($J$4&lt;=20%,$J$4,IFERROR(VLOOKUP(S3517,LEGEND!$L$2:$M$5,2,FALSE),$J$4)))</f>
        <v>0</v>
      </c>
      <c r="N3517" s="48" t="s">
        <v>60</v>
      </c>
      <c r="O3517" s="6" t="s">
        <v>60</v>
      </c>
      <c r="P3517" s="49" t="s">
        <v>66</v>
      </c>
      <c r="Q3517" s="49" t="s">
        <v>67</v>
      </c>
      <c r="R3517" s="6" t="s">
        <v>60</v>
      </c>
      <c r="S3517" s="49" t="s">
        <v>60</v>
      </c>
      <c r="T3517" s="73" t="str">
        <f>IF(_xlfn.XLOOKUP(I3517,LEGEND!B:B,LEGEND!H:H)&lt;&gt;"-",HYPERLINK(_xlfn.XLOOKUP(I3517,LEGEND!B:B,LEGEND!H:H),"link"),_xlfn.XLOOKUP(I3517,LEGEND!B:B,LEGEND!H:H))</f>
        <v>link</v>
      </c>
      <c r="U3517" s="73" t="str">
        <f>HYPERLINK(_xlfn.XLOOKUP(I3517,LEGEND!B:B,LEGEND!I:I))</f>
        <v>https://milwaukee-media-images.s3.amazonaws.com/hi/4932352859--Hero_1.jpg</v>
      </c>
      <c r="V3517" s="51" t="s">
        <v>18168</v>
      </c>
      <c r="W3517" s="63" t="s">
        <v>71</v>
      </c>
      <c r="X3517" s="64">
        <v>50</v>
      </c>
      <c r="Y3517" s="64">
        <v>40</v>
      </c>
      <c r="Z3517" s="64">
        <v>132</v>
      </c>
      <c r="AA3517" s="84">
        <v>0.46200000000000002</v>
      </c>
      <c r="AB3517" s="85">
        <v>1</v>
      </c>
      <c r="AC3517" s="85">
        <v>1</v>
      </c>
    </row>
    <row r="3518" spans="1:29" ht="25.5">
      <c r="A3518" s="1"/>
      <c r="B3518" s="6" t="s">
        <v>8777</v>
      </c>
      <c r="C3518" s="6" t="s">
        <v>8778</v>
      </c>
      <c r="D3518" s="6" t="s">
        <v>9082</v>
      </c>
      <c r="E3518" s="49" t="s">
        <v>9226</v>
      </c>
      <c r="F3518" s="6" t="s">
        <v>9084</v>
      </c>
      <c r="G3518" s="6" t="s">
        <v>60</v>
      </c>
      <c r="H3518" s="6" t="s">
        <v>60</v>
      </c>
      <c r="I3518" s="60" t="s">
        <v>18169</v>
      </c>
      <c r="J3518" s="49" t="s">
        <v>18170</v>
      </c>
      <c r="K3518" s="6" t="s">
        <v>18171</v>
      </c>
      <c r="L3518" s="29">
        <f>IF($J$6="с учетом НДС",VLOOKUP(I3518,LEGEND!B:E,4,0)*(1-M3518),VLOOKUP(I3518,LEGEND!B:E,4,0)*(1-M3518)/1.2)</f>
        <v>1660</v>
      </c>
      <c r="M3518" s="57">
        <f>IF(AND(B3518&lt;&gt;"1_Электроинструмент",B3518&lt;&gt;"2_Садовая техника"),$J$5,IF($J$4&lt;=20%,$J$4,IFERROR(VLOOKUP(S3518,LEGEND!$L$2:$M$5,2,FALSE),$J$4)))</f>
        <v>0</v>
      </c>
      <c r="N3518" s="48" t="s">
        <v>60</v>
      </c>
      <c r="O3518" s="6" t="s">
        <v>60</v>
      </c>
      <c r="P3518" s="49" t="s">
        <v>1556</v>
      </c>
      <c r="Q3518" s="49" t="s">
        <v>473</v>
      </c>
      <c r="R3518" s="6" t="s">
        <v>60</v>
      </c>
      <c r="S3518" s="49" t="s">
        <v>60</v>
      </c>
      <c r="T3518" s="73" t="str">
        <f>IF(_xlfn.XLOOKUP(I3518,LEGEND!B:B,LEGEND!H:H)&lt;&gt;"-",HYPERLINK(_xlfn.XLOOKUP(I3518,LEGEND!B:B,LEGEND!H:H),"link"),_xlfn.XLOOKUP(I3518,LEGEND!B:B,LEGEND!H:H))</f>
        <v>link</v>
      </c>
      <c r="U3518" s="73" t="str">
        <f>HYPERLINK(_xlfn.XLOOKUP(I3518,LEGEND!B:B,LEGEND!I:I))</f>
        <v>https://milwaukee-media-images.s3.amazonaws.com/hi/4932478058--Hero_1.jpg</v>
      </c>
      <c r="V3518" s="51" t="s">
        <v>18172</v>
      </c>
      <c r="W3518" s="63" t="s">
        <v>71</v>
      </c>
      <c r="X3518" s="64">
        <v>300</v>
      </c>
      <c r="Y3518" s="64">
        <v>50</v>
      </c>
      <c r="Z3518" s="64">
        <v>30</v>
      </c>
      <c r="AA3518" s="84">
        <v>0.44</v>
      </c>
      <c r="AB3518" s="85">
        <v>1</v>
      </c>
      <c r="AC3518" s="85">
        <v>1</v>
      </c>
    </row>
    <row r="3519" spans="1:29" ht="25.5">
      <c r="A3519" s="1"/>
      <c r="B3519" s="6" t="s">
        <v>8777</v>
      </c>
      <c r="C3519" s="6" t="s">
        <v>8778</v>
      </c>
      <c r="D3519" s="6" t="s">
        <v>9082</v>
      </c>
      <c r="E3519" s="49" t="s">
        <v>9226</v>
      </c>
      <c r="F3519" s="6" t="s">
        <v>9084</v>
      </c>
      <c r="G3519" s="6" t="s">
        <v>60</v>
      </c>
      <c r="H3519" s="6" t="s">
        <v>60</v>
      </c>
      <c r="I3519" s="60" t="s">
        <v>18173</v>
      </c>
      <c r="J3519" s="49" t="s">
        <v>18145</v>
      </c>
      <c r="K3519" s="6" t="s">
        <v>18174</v>
      </c>
      <c r="L3519" s="29">
        <f>IF($J$6="с учетом НДС",VLOOKUP(I3519,LEGEND!B:E,4,0)*(1-M3519),VLOOKUP(I3519,LEGEND!B:E,4,0)*(1-M3519)/1.2)</f>
        <v>1730</v>
      </c>
      <c r="M3519" s="57">
        <f>IF(AND(B3519&lt;&gt;"1_Электроинструмент",B3519&lt;&gt;"2_Садовая техника"),$J$5,IF($J$4&lt;=20%,$J$4,IFERROR(VLOOKUP(S3519,LEGEND!$L$2:$M$5,2,FALSE),$J$4)))</f>
        <v>0</v>
      </c>
      <c r="N3519" s="48" t="s">
        <v>60</v>
      </c>
      <c r="O3519" s="6" t="s">
        <v>60</v>
      </c>
      <c r="P3519" s="49" t="s">
        <v>66</v>
      </c>
      <c r="Q3519" s="49" t="s">
        <v>67</v>
      </c>
      <c r="R3519" s="6" t="s">
        <v>60</v>
      </c>
      <c r="S3519" s="49" t="s">
        <v>60</v>
      </c>
      <c r="T3519" s="73" t="str">
        <f>IF(_xlfn.XLOOKUP(I3519,LEGEND!B:B,LEGEND!H:H)&lt;&gt;"-",HYPERLINK(_xlfn.XLOOKUP(I3519,LEGEND!B:B,LEGEND!H:H),"link"),_xlfn.XLOOKUP(I3519,LEGEND!B:B,LEGEND!H:H))</f>
        <v>link</v>
      </c>
      <c r="U3519" s="73" t="str">
        <f>HYPERLINK(_xlfn.XLOOKUP(I3519,LEGEND!B:B,LEGEND!I:I))</f>
        <v>https://milwaukee-media-images.s3.amazonaws.com/hi/4932352860--Hero_1.jpg</v>
      </c>
      <c r="V3519" s="51" t="s">
        <v>18175</v>
      </c>
      <c r="W3519" s="63" t="s">
        <v>71</v>
      </c>
      <c r="X3519" s="64">
        <v>50</v>
      </c>
      <c r="Y3519" s="64">
        <v>40</v>
      </c>
      <c r="Z3519" s="64">
        <v>132</v>
      </c>
      <c r="AA3519" s="84">
        <v>0.48899999999999999</v>
      </c>
      <c r="AB3519" s="85">
        <v>1</v>
      </c>
      <c r="AC3519" s="85">
        <v>1</v>
      </c>
    </row>
    <row r="3520" spans="1:29" ht="25.5">
      <c r="A3520" s="1"/>
      <c r="B3520" s="6" t="s">
        <v>8777</v>
      </c>
      <c r="C3520" s="6" t="s">
        <v>8778</v>
      </c>
      <c r="D3520" s="6" t="s">
        <v>9082</v>
      </c>
      <c r="E3520" s="49" t="s">
        <v>9226</v>
      </c>
      <c r="F3520" s="6" t="s">
        <v>9084</v>
      </c>
      <c r="G3520" s="6" t="s">
        <v>60</v>
      </c>
      <c r="H3520" s="6" t="s">
        <v>60</v>
      </c>
      <c r="I3520" s="60" t="s">
        <v>18176</v>
      </c>
      <c r="J3520" s="49" t="s">
        <v>18177</v>
      </c>
      <c r="K3520" s="6" t="s">
        <v>18178</v>
      </c>
      <c r="L3520" s="29">
        <f>IF($J$6="с учетом НДС",VLOOKUP(I3520,LEGEND!B:E,4,0)*(1-M3520),VLOOKUP(I3520,LEGEND!B:E,4,0)*(1-M3520)/1.2)</f>
        <v>1790</v>
      </c>
      <c r="M3520" s="57">
        <f>IF(AND(B3520&lt;&gt;"1_Электроинструмент",B3520&lt;&gt;"2_Садовая техника"),$J$5,IF($J$4&lt;=20%,$J$4,IFERROR(VLOOKUP(S3520,LEGEND!$L$2:$M$5,2,FALSE),$J$4)))</f>
        <v>0</v>
      </c>
      <c r="N3520" s="48" t="s">
        <v>60</v>
      </c>
      <c r="O3520" s="6" t="s">
        <v>60</v>
      </c>
      <c r="P3520" s="49" t="s">
        <v>66</v>
      </c>
      <c r="Q3520" s="49" t="s">
        <v>67</v>
      </c>
      <c r="R3520" s="6" t="s">
        <v>60</v>
      </c>
      <c r="S3520" s="49" t="s">
        <v>60</v>
      </c>
      <c r="T3520" s="73" t="str">
        <f>IF(_xlfn.XLOOKUP(I3520,LEGEND!B:B,LEGEND!H:H)&lt;&gt;"-",HYPERLINK(_xlfn.XLOOKUP(I3520,LEGEND!B:B,LEGEND!H:H),"link"),_xlfn.XLOOKUP(I3520,LEGEND!B:B,LEGEND!H:H))</f>
        <v>link</v>
      </c>
      <c r="U3520" s="73" t="str">
        <f>HYPERLINK(_xlfn.XLOOKUP(I3520,LEGEND!B:B,LEGEND!I:I))</f>
        <v>https://milwaukee-media-images.s3.amazonaws.com/hi/4932478288--Hero_1.jpg</v>
      </c>
      <c r="V3520" s="51" t="s">
        <v>18179</v>
      </c>
      <c r="W3520" s="63" t="s">
        <v>71</v>
      </c>
      <c r="X3520" s="64">
        <v>310</v>
      </c>
      <c r="Y3520" s="64">
        <v>126</v>
      </c>
      <c r="Z3520" s="64">
        <v>28</v>
      </c>
      <c r="AA3520" s="84">
        <v>0.51</v>
      </c>
      <c r="AB3520" s="85">
        <v>1</v>
      </c>
      <c r="AC3520" s="85">
        <v>1</v>
      </c>
    </row>
    <row r="3521" spans="1:29" ht="25.5">
      <c r="A3521" s="1"/>
      <c r="B3521" s="6" t="s">
        <v>8777</v>
      </c>
      <c r="C3521" s="6" t="s">
        <v>8778</v>
      </c>
      <c r="D3521" s="6" t="s">
        <v>9082</v>
      </c>
      <c r="E3521" s="49" t="s">
        <v>9226</v>
      </c>
      <c r="F3521" s="6" t="s">
        <v>9084</v>
      </c>
      <c r="G3521" s="6" t="s">
        <v>60</v>
      </c>
      <c r="H3521" s="6" t="s">
        <v>60</v>
      </c>
      <c r="I3521" s="60" t="s">
        <v>18180</v>
      </c>
      <c r="J3521" s="49" t="s">
        <v>18181</v>
      </c>
      <c r="K3521" s="6" t="s">
        <v>18182</v>
      </c>
      <c r="L3521" s="29">
        <f>IF($J$6="с учетом НДС",VLOOKUP(I3521,LEGEND!B:E,4,0)*(1-M3521),VLOOKUP(I3521,LEGEND!B:E,4,0)*(1-M3521)/1.2)</f>
        <v>2620</v>
      </c>
      <c r="M3521" s="57">
        <f>IF(AND(B3521&lt;&gt;"1_Электроинструмент",B3521&lt;&gt;"2_Садовая техника"),$J$5,IF($J$4&lt;=20%,$J$4,IFERROR(VLOOKUP(S3521,LEGEND!$L$2:$M$5,2,FALSE),$J$4)))</f>
        <v>0</v>
      </c>
      <c r="N3521" s="48" t="s">
        <v>60</v>
      </c>
      <c r="O3521" s="6" t="s">
        <v>60</v>
      </c>
      <c r="P3521" s="49" t="s">
        <v>66</v>
      </c>
      <c r="Q3521" s="49" t="s">
        <v>67</v>
      </c>
      <c r="R3521" s="6" t="s">
        <v>60</v>
      </c>
      <c r="S3521" s="49" t="s">
        <v>60</v>
      </c>
      <c r="T3521" s="73" t="str">
        <f>IF(_xlfn.XLOOKUP(I3521,LEGEND!B:B,LEGEND!H:H)&lt;&gt;"-",HYPERLINK(_xlfn.XLOOKUP(I3521,LEGEND!B:B,LEGEND!H:H),"link"),_xlfn.XLOOKUP(I3521,LEGEND!B:B,LEGEND!H:H))</f>
        <v>link</v>
      </c>
      <c r="U3521" s="73" t="str">
        <f>HYPERLINK(_xlfn.XLOOKUP(I3521,LEGEND!B:B,LEGEND!I:I))</f>
        <v>https://milwaukee-media-images.s3.amazonaws.com/hi/4932471657--Hero_1.jpg</v>
      </c>
      <c r="V3521" s="51" t="s">
        <v>18183</v>
      </c>
      <c r="W3521" s="63" t="s">
        <v>2678</v>
      </c>
      <c r="X3521" s="64">
        <v>60</v>
      </c>
      <c r="Y3521" s="64">
        <v>40</v>
      </c>
      <c r="Z3521" s="64">
        <v>130</v>
      </c>
      <c r="AA3521" s="84">
        <v>0.252</v>
      </c>
      <c r="AB3521" s="85">
        <v>1</v>
      </c>
      <c r="AC3521" s="85">
        <v>1</v>
      </c>
    </row>
    <row r="3522" spans="1:29" ht="25.5">
      <c r="A3522" s="1"/>
      <c r="B3522" s="6" t="s">
        <v>8777</v>
      </c>
      <c r="C3522" s="6" t="s">
        <v>8778</v>
      </c>
      <c r="D3522" s="6" t="s">
        <v>9082</v>
      </c>
      <c r="E3522" s="49" t="s">
        <v>9226</v>
      </c>
      <c r="F3522" s="6" t="s">
        <v>9084</v>
      </c>
      <c r="G3522" s="6" t="s">
        <v>60</v>
      </c>
      <c r="H3522" s="6" t="s">
        <v>60</v>
      </c>
      <c r="I3522" s="60" t="s">
        <v>18184</v>
      </c>
      <c r="J3522" s="49" t="s">
        <v>18185</v>
      </c>
      <c r="K3522" s="6" t="s">
        <v>18186</v>
      </c>
      <c r="L3522" s="29">
        <f>IF($J$6="с учетом НДС",VLOOKUP(I3522,LEGEND!B:E,4,0)*(1-M3522),VLOOKUP(I3522,LEGEND!B:E,4,0)*(1-M3522)/1.2)</f>
        <v>3140</v>
      </c>
      <c r="M3522" s="57">
        <f>IF(AND(B3522&lt;&gt;"1_Электроинструмент",B3522&lt;&gt;"2_Садовая техника"),$J$5,IF($J$4&lt;=20%,$J$4,IFERROR(VLOOKUP(S3522,LEGEND!$L$2:$M$5,2,FALSE),$J$4)))</f>
        <v>0</v>
      </c>
      <c r="N3522" s="48" t="s">
        <v>60</v>
      </c>
      <c r="O3522" s="6" t="s">
        <v>60</v>
      </c>
      <c r="P3522" s="49" t="s">
        <v>66</v>
      </c>
      <c r="Q3522" s="49" t="s">
        <v>67</v>
      </c>
      <c r="R3522" s="6" t="s">
        <v>60</v>
      </c>
      <c r="S3522" s="49" t="s">
        <v>60</v>
      </c>
      <c r="T3522" s="73" t="str">
        <f>IF(_xlfn.XLOOKUP(I3522,LEGEND!B:B,LEGEND!H:H)&lt;&gt;"-",HYPERLINK(_xlfn.XLOOKUP(I3522,LEGEND!B:B,LEGEND!H:H),"link"),_xlfn.XLOOKUP(I3522,LEGEND!B:B,LEGEND!H:H))</f>
        <v>link</v>
      </c>
      <c r="U3522" s="73" t="str">
        <f>HYPERLINK(_xlfn.XLOOKUP(I3522,LEGEND!B:B,LEGEND!I:I))</f>
        <v>https://milwaukee-media-images.s3.amazonaws.com/hi/4932478289--Hero_1.jpg</v>
      </c>
      <c r="V3522" s="51" t="s">
        <v>18187</v>
      </c>
      <c r="W3522" s="63" t="s">
        <v>71</v>
      </c>
      <c r="X3522" s="64">
        <v>310</v>
      </c>
      <c r="Y3522" s="64">
        <v>153</v>
      </c>
      <c r="Z3522" s="64">
        <v>28</v>
      </c>
      <c r="AA3522" s="84">
        <v>0.98</v>
      </c>
      <c r="AB3522" s="85">
        <v>1</v>
      </c>
      <c r="AC3522" s="85">
        <v>1</v>
      </c>
    </row>
    <row r="3523" spans="1:29" ht="25.5">
      <c r="A3523" s="1"/>
      <c r="B3523" s="6" t="s">
        <v>8777</v>
      </c>
      <c r="C3523" s="6" t="s">
        <v>8778</v>
      </c>
      <c r="D3523" s="6" t="s">
        <v>9082</v>
      </c>
      <c r="E3523" s="49" t="s">
        <v>9226</v>
      </c>
      <c r="F3523" s="6" t="s">
        <v>9084</v>
      </c>
      <c r="G3523" s="6" t="s">
        <v>60</v>
      </c>
      <c r="H3523" s="6" t="s">
        <v>60</v>
      </c>
      <c r="I3523" s="60" t="s">
        <v>18188</v>
      </c>
      <c r="J3523" s="49" t="s">
        <v>18189</v>
      </c>
      <c r="K3523" s="6" t="s">
        <v>18190</v>
      </c>
      <c r="L3523" s="29">
        <f>IF($J$6="с учетом НДС",VLOOKUP(I3523,LEGEND!B:E,4,0)*(1-M3523),VLOOKUP(I3523,LEGEND!B:E,4,0)*(1-M3523)/1.2)</f>
        <v>3250</v>
      </c>
      <c r="M3523" s="57">
        <f>IF(AND(B3523&lt;&gt;"1_Электроинструмент",B3523&lt;&gt;"2_Садовая техника"),$J$5,IF($J$4&lt;=20%,$J$4,IFERROR(VLOOKUP(S3523,LEGEND!$L$2:$M$5,2,FALSE),$J$4)))</f>
        <v>0</v>
      </c>
      <c r="N3523" s="48" t="s">
        <v>60</v>
      </c>
      <c r="O3523" s="6" t="s">
        <v>60</v>
      </c>
      <c r="P3523" s="49" t="s">
        <v>66</v>
      </c>
      <c r="Q3523" s="49" t="s">
        <v>67</v>
      </c>
      <c r="R3523" s="6" t="s">
        <v>60</v>
      </c>
      <c r="S3523" s="49" t="s">
        <v>60</v>
      </c>
      <c r="T3523" s="73" t="str">
        <f>IF(_xlfn.XLOOKUP(I3523,LEGEND!B:B,LEGEND!H:H)&lt;&gt;"-",HYPERLINK(_xlfn.XLOOKUP(I3523,LEGEND!B:B,LEGEND!H:H),"link"),_xlfn.XLOOKUP(I3523,LEGEND!B:B,LEGEND!H:H))</f>
        <v>link</v>
      </c>
      <c r="U3523" s="73" t="str">
        <f>HYPERLINK(_xlfn.XLOOKUP(I3523,LEGEND!B:B,LEGEND!I:I))</f>
        <v>https://milwaukee-media-images.s3.amazonaws.com/hi/4932471658--Hero_1.jpg</v>
      </c>
      <c r="V3523" s="51" t="s">
        <v>18191</v>
      </c>
      <c r="W3523" s="63" t="s">
        <v>2678</v>
      </c>
      <c r="X3523" s="64">
        <v>140</v>
      </c>
      <c r="Y3523" s="64">
        <v>35</v>
      </c>
      <c r="Z3523" s="64">
        <v>60</v>
      </c>
      <c r="AA3523" s="84">
        <v>0.39</v>
      </c>
      <c r="AB3523" s="85">
        <v>1</v>
      </c>
      <c r="AC3523" s="85">
        <v>1</v>
      </c>
    </row>
    <row r="3524" spans="1:29" ht="25.5">
      <c r="A3524" s="1"/>
      <c r="B3524" s="6" t="s">
        <v>8777</v>
      </c>
      <c r="C3524" s="6" t="s">
        <v>8778</v>
      </c>
      <c r="D3524" s="6" t="s">
        <v>9082</v>
      </c>
      <c r="E3524" s="49" t="s">
        <v>9226</v>
      </c>
      <c r="F3524" s="6" t="s">
        <v>9084</v>
      </c>
      <c r="G3524" s="6" t="s">
        <v>60</v>
      </c>
      <c r="H3524" s="6" t="s">
        <v>60</v>
      </c>
      <c r="I3524" s="60" t="s">
        <v>18196</v>
      </c>
      <c r="J3524" s="49" t="s">
        <v>18197</v>
      </c>
      <c r="K3524" s="6" t="s">
        <v>18198</v>
      </c>
      <c r="L3524" s="29">
        <f>IF($J$6="с учетом НДС",VLOOKUP(I3524,LEGEND!B:E,4,0)*(1-M3524),VLOOKUP(I3524,LEGEND!B:E,4,0)*(1-M3524)/1.2)</f>
        <v>3430</v>
      </c>
      <c r="M3524" s="57">
        <f>IF(AND(B3524&lt;&gt;"1_Электроинструмент",B3524&lt;&gt;"2_Садовая техника"),$J$5,IF($J$4&lt;=20%,$J$4,IFERROR(VLOOKUP(S3524,LEGEND!$L$2:$M$5,2,FALSE),$J$4)))</f>
        <v>0</v>
      </c>
      <c r="N3524" s="48" t="s">
        <v>60</v>
      </c>
      <c r="O3524" s="6" t="s">
        <v>60</v>
      </c>
      <c r="P3524" s="49" t="s">
        <v>66</v>
      </c>
      <c r="Q3524" s="49" t="s">
        <v>67</v>
      </c>
      <c r="R3524" s="6" t="s">
        <v>60</v>
      </c>
      <c r="S3524" s="49" t="s">
        <v>60</v>
      </c>
      <c r="T3524" s="73" t="str">
        <f>IF(_xlfn.XLOOKUP(I3524,LEGEND!B:B,LEGEND!H:H)&lt;&gt;"-",HYPERLINK(_xlfn.XLOOKUP(I3524,LEGEND!B:B,LEGEND!H:H),"link"),_xlfn.XLOOKUP(I3524,LEGEND!B:B,LEGEND!H:H))</f>
        <v>link</v>
      </c>
      <c r="U3524" s="73" t="str">
        <f>HYPERLINK(_xlfn.XLOOKUP(I3524,LEGEND!B:B,LEGEND!I:I))</f>
        <v>https://milwaukee-media-images.s3.amazonaws.com/hi/4932471642--Hero_1.jpg</v>
      </c>
      <c r="V3524" s="51" t="s">
        <v>18199</v>
      </c>
      <c r="W3524" s="63" t="s">
        <v>2678</v>
      </c>
      <c r="X3524" s="64">
        <v>170</v>
      </c>
      <c r="Y3524" s="64">
        <v>60</v>
      </c>
      <c r="Z3524" s="64">
        <v>40</v>
      </c>
      <c r="AA3524" s="84">
        <v>0.51400000000000001</v>
      </c>
      <c r="AB3524" s="85">
        <v>1</v>
      </c>
      <c r="AC3524" s="85">
        <v>1</v>
      </c>
    </row>
    <row r="3525" spans="1:29" ht="25.5">
      <c r="A3525" s="1"/>
      <c r="B3525" s="6" t="s">
        <v>8777</v>
      </c>
      <c r="C3525" s="6" t="s">
        <v>8778</v>
      </c>
      <c r="D3525" s="6" t="s">
        <v>9082</v>
      </c>
      <c r="E3525" s="49" t="s">
        <v>9226</v>
      </c>
      <c r="F3525" s="6" t="s">
        <v>9084</v>
      </c>
      <c r="G3525" s="6" t="s">
        <v>60</v>
      </c>
      <c r="H3525" s="6" t="s">
        <v>60</v>
      </c>
      <c r="I3525" s="60" t="s">
        <v>18200</v>
      </c>
      <c r="J3525" s="49" t="s">
        <v>18201</v>
      </c>
      <c r="K3525" s="6" t="s">
        <v>18202</v>
      </c>
      <c r="L3525" s="29">
        <f>IF($J$6="с учетом НДС",VLOOKUP(I3525,LEGEND!B:E,4,0)*(1-M3525),VLOOKUP(I3525,LEGEND!B:E,4,0)*(1-M3525)/1.2)</f>
        <v>3770</v>
      </c>
      <c r="M3525" s="57">
        <f>IF(AND(B3525&lt;&gt;"1_Электроинструмент",B3525&lt;&gt;"2_Садовая техника"),$J$5,IF($J$4&lt;=20%,$J$4,IFERROR(VLOOKUP(S3525,LEGEND!$L$2:$M$5,2,FALSE),$J$4)))</f>
        <v>0</v>
      </c>
      <c r="N3525" s="48" t="s">
        <v>60</v>
      </c>
      <c r="O3525" s="6" t="s">
        <v>60</v>
      </c>
      <c r="P3525" s="49" t="s">
        <v>66</v>
      </c>
      <c r="Q3525" s="49" t="s">
        <v>67</v>
      </c>
      <c r="R3525" s="6" t="s">
        <v>60</v>
      </c>
      <c r="S3525" s="49" t="s">
        <v>60</v>
      </c>
      <c r="T3525" s="73" t="str">
        <f>IF(_xlfn.XLOOKUP(I3525,LEGEND!B:B,LEGEND!H:H)&lt;&gt;"-",HYPERLINK(_xlfn.XLOOKUP(I3525,LEGEND!B:B,LEGEND!H:H),"link"),_xlfn.XLOOKUP(I3525,LEGEND!B:B,LEGEND!H:H))</f>
        <v>link</v>
      </c>
      <c r="U3525" s="73" t="str">
        <f>HYPERLINK(_xlfn.XLOOKUP(I3525,LEGEND!B:B,LEGEND!I:I))</f>
        <v>https://milwaukee-media-images.s3.amazonaws.com/hi/4932471663--Hero_1.jpg</v>
      </c>
      <c r="V3525" s="51" t="s">
        <v>18203</v>
      </c>
      <c r="W3525" s="63" t="s">
        <v>2678</v>
      </c>
      <c r="X3525" s="64">
        <v>60</v>
      </c>
      <c r="Y3525" s="64">
        <v>40</v>
      </c>
      <c r="Z3525" s="64">
        <v>60</v>
      </c>
      <c r="AA3525" s="84">
        <v>0.58399999999999996</v>
      </c>
      <c r="AB3525" s="85">
        <v>1</v>
      </c>
      <c r="AC3525" s="85">
        <v>1</v>
      </c>
    </row>
    <row r="3526" spans="1:29" ht="25.5">
      <c r="A3526" s="1"/>
      <c r="B3526" s="6" t="s">
        <v>8777</v>
      </c>
      <c r="C3526" s="6" t="s">
        <v>8778</v>
      </c>
      <c r="D3526" s="6" t="s">
        <v>9082</v>
      </c>
      <c r="E3526" s="49" t="s">
        <v>9226</v>
      </c>
      <c r="F3526" s="6" t="s">
        <v>9084</v>
      </c>
      <c r="G3526" s="6" t="s">
        <v>60</v>
      </c>
      <c r="H3526" s="6" t="s">
        <v>60</v>
      </c>
      <c r="I3526" s="60" t="s">
        <v>18204</v>
      </c>
      <c r="J3526" s="49" t="s">
        <v>18205</v>
      </c>
      <c r="K3526" s="6" t="s">
        <v>18206</v>
      </c>
      <c r="L3526" s="29">
        <f>IF($J$6="с учетом НДС",VLOOKUP(I3526,LEGEND!B:E,4,0)*(1-M3526),VLOOKUP(I3526,LEGEND!B:E,4,0)*(1-M3526)/1.2)</f>
        <v>3790</v>
      </c>
      <c r="M3526" s="57">
        <f>IF(AND(B3526&lt;&gt;"1_Электроинструмент",B3526&lt;&gt;"2_Садовая техника"),$J$5,IF($J$4&lt;=20%,$J$4,IFERROR(VLOOKUP(S3526,LEGEND!$L$2:$M$5,2,FALSE),$J$4)))</f>
        <v>0</v>
      </c>
      <c r="N3526" s="48" t="s">
        <v>60</v>
      </c>
      <c r="O3526" s="6" t="s">
        <v>60</v>
      </c>
      <c r="P3526" s="49" t="s">
        <v>66</v>
      </c>
      <c r="Q3526" s="49" t="s">
        <v>67</v>
      </c>
      <c r="R3526" s="6" t="s">
        <v>60</v>
      </c>
      <c r="S3526" s="49" t="s">
        <v>60</v>
      </c>
      <c r="T3526" s="73" t="str">
        <f>IF(_xlfn.XLOOKUP(I3526,LEGEND!B:B,LEGEND!H:H)&lt;&gt;"-",HYPERLINK(_xlfn.XLOOKUP(I3526,LEGEND!B:B,LEGEND!H:H),"link"),_xlfn.XLOOKUP(I3526,LEGEND!B:B,LEGEND!H:H))</f>
        <v>link</v>
      </c>
      <c r="U3526" s="73" t="str">
        <f>HYPERLINK(_xlfn.XLOOKUP(I3526,LEGEND!B:B,LEGEND!I:I))</f>
        <v>https://milwaukee-media-images.s3.amazonaws.com/hi/4932471645--Hero_1.jpg</v>
      </c>
      <c r="V3526" s="51" t="s">
        <v>18207</v>
      </c>
      <c r="W3526" s="63" t="s">
        <v>2678</v>
      </c>
      <c r="X3526" s="64">
        <v>170</v>
      </c>
      <c r="Y3526" s="64">
        <v>60</v>
      </c>
      <c r="Z3526" s="64">
        <v>40</v>
      </c>
      <c r="AA3526" s="84">
        <v>0.57799999999999996</v>
      </c>
      <c r="AB3526" s="85">
        <v>1</v>
      </c>
      <c r="AC3526" s="85">
        <v>1</v>
      </c>
    </row>
    <row r="3527" spans="1:29" ht="25.5">
      <c r="A3527" s="1"/>
      <c r="B3527" s="6" t="s">
        <v>8777</v>
      </c>
      <c r="C3527" s="6" t="s">
        <v>8778</v>
      </c>
      <c r="D3527" s="6" t="s">
        <v>9082</v>
      </c>
      <c r="E3527" s="49" t="s">
        <v>9226</v>
      </c>
      <c r="F3527" s="6" t="s">
        <v>9084</v>
      </c>
      <c r="G3527" s="6" t="s">
        <v>60</v>
      </c>
      <c r="H3527" s="6" t="s">
        <v>60</v>
      </c>
      <c r="I3527" s="60" t="s">
        <v>18208</v>
      </c>
      <c r="J3527" s="49" t="s">
        <v>18209</v>
      </c>
      <c r="K3527" s="6" t="s">
        <v>18210</v>
      </c>
      <c r="L3527" s="29">
        <f>IF($J$6="с учетом НДС",VLOOKUP(I3527,LEGEND!B:E,4,0)*(1-M3527),VLOOKUP(I3527,LEGEND!B:E,4,0)*(1-M3527)/1.2)</f>
        <v>3790</v>
      </c>
      <c r="M3527" s="57">
        <f>IF(AND(B3527&lt;&gt;"1_Электроинструмент",B3527&lt;&gt;"2_Садовая техника"),$J$5,IF($J$4&lt;=20%,$J$4,IFERROR(VLOOKUP(S3527,LEGEND!$L$2:$M$5,2,FALSE),$J$4)))</f>
        <v>0</v>
      </c>
      <c r="N3527" s="48" t="s">
        <v>60</v>
      </c>
      <c r="O3527" s="6" t="s">
        <v>60</v>
      </c>
      <c r="P3527" s="49" t="s">
        <v>66</v>
      </c>
      <c r="Q3527" s="49" t="s">
        <v>67</v>
      </c>
      <c r="R3527" s="6" t="s">
        <v>60</v>
      </c>
      <c r="S3527" s="49" t="s">
        <v>60</v>
      </c>
      <c r="T3527" s="73" t="str">
        <f>IF(_xlfn.XLOOKUP(I3527,LEGEND!B:B,LEGEND!H:H)&lt;&gt;"-",HYPERLINK(_xlfn.XLOOKUP(I3527,LEGEND!B:B,LEGEND!H:H),"link"),_xlfn.XLOOKUP(I3527,LEGEND!B:B,LEGEND!H:H))</f>
        <v>link</v>
      </c>
      <c r="U3527" s="73" t="str">
        <f>HYPERLINK(_xlfn.XLOOKUP(I3527,LEGEND!B:B,LEGEND!I:I))</f>
        <v>https://milwaukee-media-images.s3.amazonaws.com/hi/4932471646--Hero_1.jpg</v>
      </c>
      <c r="V3527" s="51" t="s">
        <v>18211</v>
      </c>
      <c r="W3527" s="63" t="s">
        <v>2678</v>
      </c>
      <c r="X3527" s="64">
        <v>160</v>
      </c>
      <c r="Y3527" s="64">
        <v>40</v>
      </c>
      <c r="Z3527" s="64">
        <v>60</v>
      </c>
      <c r="AA3527" s="84">
        <v>0.61799999999999999</v>
      </c>
      <c r="AB3527" s="85">
        <v>1</v>
      </c>
      <c r="AC3527" s="85">
        <v>1</v>
      </c>
    </row>
    <row r="3528" spans="1:29" ht="25.5">
      <c r="A3528" s="1"/>
      <c r="B3528" s="6" t="s">
        <v>8777</v>
      </c>
      <c r="C3528" s="6" t="s">
        <v>8778</v>
      </c>
      <c r="D3528" s="6" t="s">
        <v>9082</v>
      </c>
      <c r="E3528" s="49" t="s">
        <v>9226</v>
      </c>
      <c r="F3528" s="6" t="s">
        <v>9084</v>
      </c>
      <c r="G3528" s="6" t="s">
        <v>60</v>
      </c>
      <c r="H3528" s="6" t="s">
        <v>60</v>
      </c>
      <c r="I3528" s="60" t="s">
        <v>18212</v>
      </c>
      <c r="J3528" s="49" t="s">
        <v>18213</v>
      </c>
      <c r="K3528" s="6" t="s">
        <v>18214</v>
      </c>
      <c r="L3528" s="29">
        <f>IF($J$6="с учетом НДС",VLOOKUP(I3528,LEGEND!B:E,4,0)*(1-M3528),VLOOKUP(I3528,LEGEND!B:E,4,0)*(1-M3528)/1.2)</f>
        <v>3990</v>
      </c>
      <c r="M3528" s="57">
        <f>IF(AND(B3528&lt;&gt;"1_Электроинструмент",B3528&lt;&gt;"2_Садовая техника"),$J$5,IF($J$4&lt;=20%,$J$4,IFERROR(VLOOKUP(S3528,LEGEND!$L$2:$M$5,2,FALSE),$J$4)))</f>
        <v>0</v>
      </c>
      <c r="N3528" s="48" t="s">
        <v>60</v>
      </c>
      <c r="O3528" s="6" t="s">
        <v>60</v>
      </c>
      <c r="P3528" s="49" t="s">
        <v>66</v>
      </c>
      <c r="Q3528" s="49" t="s">
        <v>67</v>
      </c>
      <c r="R3528" s="6" t="s">
        <v>60</v>
      </c>
      <c r="S3528" s="49" t="s">
        <v>60</v>
      </c>
      <c r="T3528" s="73" t="str">
        <f>IF(_xlfn.XLOOKUP(I3528,LEGEND!B:B,LEGEND!H:H)&lt;&gt;"-",HYPERLINK(_xlfn.XLOOKUP(I3528,LEGEND!B:B,LEGEND!H:H),"link"),_xlfn.XLOOKUP(I3528,LEGEND!B:B,LEGEND!H:H))</f>
        <v>link</v>
      </c>
      <c r="U3528" s="73" t="str">
        <f>HYPERLINK(_xlfn.XLOOKUP(I3528,LEGEND!B:B,LEGEND!I:I))</f>
        <v>https://milwaukee-media-images.s3.amazonaws.com/hi/4932471664--Hero_1.jpg</v>
      </c>
      <c r="V3528" s="51" t="s">
        <v>18215</v>
      </c>
      <c r="W3528" s="63" t="s">
        <v>2678</v>
      </c>
      <c r="X3528" s="64">
        <v>40</v>
      </c>
      <c r="Y3528" s="64">
        <v>42</v>
      </c>
      <c r="Z3528" s="64">
        <v>60</v>
      </c>
      <c r="AA3528" s="84">
        <v>0.79</v>
      </c>
      <c r="AB3528" s="85">
        <v>1</v>
      </c>
      <c r="AC3528" s="85">
        <v>1</v>
      </c>
    </row>
    <row r="3529" spans="1:29" ht="25.5">
      <c r="A3529" s="1"/>
      <c r="B3529" s="6" t="s">
        <v>8777</v>
      </c>
      <c r="C3529" s="6" t="s">
        <v>8778</v>
      </c>
      <c r="D3529" s="6" t="s">
        <v>9082</v>
      </c>
      <c r="E3529" s="49" t="s">
        <v>9226</v>
      </c>
      <c r="F3529" s="6" t="s">
        <v>9084</v>
      </c>
      <c r="G3529" s="6" t="s">
        <v>60</v>
      </c>
      <c r="H3529" s="6" t="s">
        <v>60</v>
      </c>
      <c r="I3529" s="60" t="s">
        <v>18216</v>
      </c>
      <c r="J3529" s="49" t="s">
        <v>18217</v>
      </c>
      <c r="K3529" s="6" t="s">
        <v>18218</v>
      </c>
      <c r="L3529" s="29">
        <f>IF($J$6="с учетом НДС",VLOOKUP(I3529,LEGEND!B:E,4,0)*(1-M3529),VLOOKUP(I3529,LEGEND!B:E,4,0)*(1-M3529)/1.2)</f>
        <v>3990</v>
      </c>
      <c r="M3529" s="57">
        <f>IF(AND(B3529&lt;&gt;"1_Электроинструмент",B3529&lt;&gt;"2_Садовая техника"),$J$5,IF($J$4&lt;=20%,$J$4,IFERROR(VLOOKUP(S3529,LEGEND!$L$2:$M$5,2,FALSE),$J$4)))</f>
        <v>0</v>
      </c>
      <c r="N3529" s="48" t="s">
        <v>60</v>
      </c>
      <c r="O3529" s="6" t="s">
        <v>60</v>
      </c>
      <c r="P3529" s="49" t="s">
        <v>66</v>
      </c>
      <c r="Q3529" s="49" t="s">
        <v>67</v>
      </c>
      <c r="R3529" s="6" t="s">
        <v>60</v>
      </c>
      <c r="S3529" s="49" t="s">
        <v>60</v>
      </c>
      <c r="T3529" s="73" t="str">
        <f>IF(_xlfn.XLOOKUP(I3529,LEGEND!B:B,LEGEND!H:H)&lt;&gt;"-",HYPERLINK(_xlfn.XLOOKUP(I3529,LEGEND!B:B,LEGEND!H:H),"link"),_xlfn.XLOOKUP(I3529,LEGEND!B:B,LEGEND!H:H))</f>
        <v>link</v>
      </c>
      <c r="U3529" s="73" t="str">
        <f>HYPERLINK(_xlfn.XLOOKUP(I3529,LEGEND!B:B,LEGEND!I:I))</f>
        <v>https://milwaukee-media-images.s3.amazonaws.com/hi/4932471665--Hero_1.jpg</v>
      </c>
      <c r="V3529" s="51" t="s">
        <v>18219</v>
      </c>
      <c r="W3529" s="63" t="s">
        <v>2678</v>
      </c>
      <c r="X3529" s="64">
        <v>60</v>
      </c>
      <c r="Y3529" s="64">
        <v>50</v>
      </c>
      <c r="Z3529" s="64">
        <v>45</v>
      </c>
      <c r="AA3529" s="84">
        <v>0.65200000000000002</v>
      </c>
      <c r="AB3529" s="85">
        <v>1</v>
      </c>
      <c r="AC3529" s="85">
        <v>1</v>
      </c>
    </row>
    <row r="3530" spans="1:29" ht="25.5">
      <c r="A3530" s="1"/>
      <c r="B3530" s="6" t="s">
        <v>8777</v>
      </c>
      <c r="C3530" s="6" t="s">
        <v>8778</v>
      </c>
      <c r="D3530" s="6" t="s">
        <v>9082</v>
      </c>
      <c r="E3530" s="49" t="s">
        <v>9226</v>
      </c>
      <c r="F3530" s="6" t="s">
        <v>9084</v>
      </c>
      <c r="G3530" s="6" t="s">
        <v>60</v>
      </c>
      <c r="H3530" s="6" t="s">
        <v>60</v>
      </c>
      <c r="I3530" s="60" t="s">
        <v>18220</v>
      </c>
      <c r="J3530" s="49" t="s">
        <v>18221</v>
      </c>
      <c r="K3530" s="6" t="s">
        <v>18222</v>
      </c>
      <c r="L3530" s="29">
        <f>IF($J$6="с учетом НДС",VLOOKUP(I3530,LEGEND!B:E,4,0)*(1-M3530),VLOOKUP(I3530,LEGEND!B:E,4,0)*(1-M3530)/1.2)</f>
        <v>4090</v>
      </c>
      <c r="M3530" s="57">
        <f>IF(AND(B3530&lt;&gt;"1_Электроинструмент",B3530&lt;&gt;"2_Садовая техника"),$J$5,IF($J$4&lt;=20%,$J$4,IFERROR(VLOOKUP(S3530,LEGEND!$L$2:$M$5,2,FALSE),$J$4)))</f>
        <v>0</v>
      </c>
      <c r="N3530" s="48" t="s">
        <v>60</v>
      </c>
      <c r="O3530" s="6" t="s">
        <v>60</v>
      </c>
      <c r="P3530" s="49" t="s">
        <v>66</v>
      </c>
      <c r="Q3530" s="49" t="s">
        <v>67</v>
      </c>
      <c r="R3530" s="6" t="s">
        <v>60</v>
      </c>
      <c r="S3530" s="49" t="s">
        <v>60</v>
      </c>
      <c r="T3530" s="73" t="str">
        <f>IF(_xlfn.XLOOKUP(I3530,LEGEND!B:B,LEGEND!H:H)&lt;&gt;"-",HYPERLINK(_xlfn.XLOOKUP(I3530,LEGEND!B:B,LEGEND!H:H),"link"),_xlfn.XLOOKUP(I3530,LEGEND!B:B,LEGEND!H:H))</f>
        <v>link</v>
      </c>
      <c r="U3530" s="73" t="str">
        <f>HYPERLINK(_xlfn.XLOOKUP(I3530,LEGEND!B:B,LEGEND!I:I))</f>
        <v>https://milwaukee-media-images.s3.amazonaws.com/hi/4932471643--Hero_1.jpg</v>
      </c>
      <c r="V3530" s="51" t="s">
        <v>18223</v>
      </c>
      <c r="W3530" s="63" t="s">
        <v>2678</v>
      </c>
      <c r="X3530" s="64">
        <v>170</v>
      </c>
      <c r="Y3530" s="64">
        <v>60</v>
      </c>
      <c r="Z3530" s="64">
        <v>40</v>
      </c>
      <c r="AA3530" s="84">
        <v>0.53</v>
      </c>
      <c r="AB3530" s="85">
        <v>1</v>
      </c>
      <c r="AC3530" s="85">
        <v>1</v>
      </c>
    </row>
    <row r="3531" spans="1:29" ht="25.5">
      <c r="A3531" s="1"/>
      <c r="B3531" s="6" t="s">
        <v>8777</v>
      </c>
      <c r="C3531" s="6" t="s">
        <v>8778</v>
      </c>
      <c r="D3531" s="6" t="s">
        <v>9082</v>
      </c>
      <c r="E3531" s="49" t="s">
        <v>9226</v>
      </c>
      <c r="F3531" s="6" t="s">
        <v>9084</v>
      </c>
      <c r="G3531" s="6" t="s">
        <v>60</v>
      </c>
      <c r="H3531" s="6" t="s">
        <v>60</v>
      </c>
      <c r="I3531" s="60" t="s">
        <v>18224</v>
      </c>
      <c r="J3531" s="49" t="s">
        <v>18225</v>
      </c>
      <c r="K3531" s="6" t="s">
        <v>18226</v>
      </c>
      <c r="L3531" s="29">
        <f>IF($J$6="с учетом НДС",VLOOKUP(I3531,LEGEND!B:E,4,0)*(1-M3531),VLOOKUP(I3531,LEGEND!B:E,4,0)*(1-M3531)/1.2)</f>
        <v>4170</v>
      </c>
      <c r="M3531" s="57">
        <f>IF(AND(B3531&lt;&gt;"1_Электроинструмент",B3531&lt;&gt;"2_Садовая техника"),$J$5,IF($J$4&lt;=20%,$J$4,IFERROR(VLOOKUP(S3531,LEGEND!$L$2:$M$5,2,FALSE),$J$4)))</f>
        <v>0</v>
      </c>
      <c r="N3531" s="48" t="s">
        <v>60</v>
      </c>
      <c r="O3531" s="6" t="s">
        <v>60</v>
      </c>
      <c r="P3531" s="49" t="s">
        <v>66</v>
      </c>
      <c r="Q3531" s="49" t="s">
        <v>67</v>
      </c>
      <c r="R3531" s="6" t="s">
        <v>60</v>
      </c>
      <c r="S3531" s="49" t="s">
        <v>60</v>
      </c>
      <c r="T3531" s="73" t="str">
        <f>IF(_xlfn.XLOOKUP(I3531,LEGEND!B:B,LEGEND!H:H)&lt;&gt;"-",HYPERLINK(_xlfn.XLOOKUP(I3531,LEGEND!B:B,LEGEND!H:H),"link"),_xlfn.XLOOKUP(I3531,LEGEND!B:B,LEGEND!H:H))</f>
        <v>link</v>
      </c>
      <c r="U3531" s="73" t="str">
        <f>HYPERLINK(_xlfn.XLOOKUP(I3531,LEGEND!B:B,LEGEND!I:I))</f>
        <v>https://milwaukee-media-images.s3.amazonaws.com/hi/4932451568--Hero_1.jpg</v>
      </c>
      <c r="V3531" s="51" t="s">
        <v>18227</v>
      </c>
      <c r="W3531" s="63" t="s">
        <v>71</v>
      </c>
      <c r="X3531" s="64">
        <v>129</v>
      </c>
      <c r="Y3531" s="64">
        <v>146</v>
      </c>
      <c r="Z3531" s="64">
        <v>45</v>
      </c>
      <c r="AA3531" s="84">
        <v>0.84899999999999998</v>
      </c>
      <c r="AB3531" s="85">
        <v>1</v>
      </c>
      <c r="AC3531" s="85">
        <v>1</v>
      </c>
    </row>
    <row r="3532" spans="1:29" ht="25.5">
      <c r="A3532" s="1"/>
      <c r="B3532" s="6" t="s">
        <v>8777</v>
      </c>
      <c r="C3532" s="6" t="s">
        <v>8778</v>
      </c>
      <c r="D3532" s="6" t="s">
        <v>9082</v>
      </c>
      <c r="E3532" s="49" t="s">
        <v>9226</v>
      </c>
      <c r="F3532" s="6" t="s">
        <v>9084</v>
      </c>
      <c r="G3532" s="6" t="s">
        <v>60</v>
      </c>
      <c r="H3532" s="6" t="s">
        <v>60</v>
      </c>
      <c r="I3532" s="60" t="s">
        <v>18228</v>
      </c>
      <c r="J3532" s="49" t="s">
        <v>18229</v>
      </c>
      <c r="K3532" s="6" t="s">
        <v>18230</v>
      </c>
      <c r="L3532" s="29">
        <f>IF($J$6="с учетом НДС",VLOOKUP(I3532,LEGEND!B:E,4,0)*(1-M3532),VLOOKUP(I3532,LEGEND!B:E,4,0)*(1-M3532)/1.2)</f>
        <v>4220</v>
      </c>
      <c r="M3532" s="57">
        <f>IF(AND(B3532&lt;&gt;"1_Электроинструмент",B3532&lt;&gt;"2_Садовая техника"),$J$5,IF($J$4&lt;=20%,$J$4,IFERROR(VLOOKUP(S3532,LEGEND!$L$2:$M$5,2,FALSE),$J$4)))</f>
        <v>0</v>
      </c>
      <c r="N3532" s="48" t="s">
        <v>60</v>
      </c>
      <c r="O3532" s="6" t="s">
        <v>60</v>
      </c>
      <c r="P3532" s="49" t="s">
        <v>66</v>
      </c>
      <c r="Q3532" s="49" t="s">
        <v>67</v>
      </c>
      <c r="R3532" s="6" t="s">
        <v>60</v>
      </c>
      <c r="S3532" s="49" t="s">
        <v>60</v>
      </c>
      <c r="T3532" s="73" t="str">
        <f>IF(_xlfn.XLOOKUP(I3532,LEGEND!B:B,LEGEND!H:H)&lt;&gt;"-",HYPERLINK(_xlfn.XLOOKUP(I3532,LEGEND!B:B,LEGEND!H:H),"link"),_xlfn.XLOOKUP(I3532,LEGEND!B:B,LEGEND!H:H))</f>
        <v>link</v>
      </c>
      <c r="U3532" s="73" t="str">
        <f>HYPERLINK(_xlfn.XLOOKUP(I3532,LEGEND!B:B,LEGEND!I:I))</f>
        <v>https://milwaukee-media-images.s3.amazonaws.com/hi/4932471644--Hero_1.jpg</v>
      </c>
      <c r="V3532" s="51" t="s">
        <v>18231</v>
      </c>
      <c r="W3532" s="63" t="s">
        <v>2678</v>
      </c>
      <c r="X3532" s="64">
        <v>170</v>
      </c>
      <c r="Y3532" s="64">
        <v>60</v>
      </c>
      <c r="Z3532" s="64">
        <v>40</v>
      </c>
      <c r="AA3532" s="84">
        <v>0.56399999999999995</v>
      </c>
      <c r="AB3532" s="85">
        <v>1</v>
      </c>
      <c r="AC3532" s="85">
        <v>1</v>
      </c>
    </row>
    <row r="3533" spans="1:29" ht="25.5">
      <c r="A3533" s="1"/>
      <c r="B3533" s="6" t="s">
        <v>8777</v>
      </c>
      <c r="C3533" s="6" t="s">
        <v>8778</v>
      </c>
      <c r="D3533" s="6" t="s">
        <v>9082</v>
      </c>
      <c r="E3533" s="49" t="s">
        <v>9226</v>
      </c>
      <c r="F3533" s="6" t="s">
        <v>9084</v>
      </c>
      <c r="G3533" s="6" t="s">
        <v>60</v>
      </c>
      <c r="H3533" s="6" t="s">
        <v>60</v>
      </c>
      <c r="I3533" s="60" t="s">
        <v>18232</v>
      </c>
      <c r="J3533" s="49" t="s">
        <v>18233</v>
      </c>
      <c r="K3533" s="6" t="s">
        <v>18234</v>
      </c>
      <c r="L3533" s="29">
        <f>IF($J$6="с учетом НДС",VLOOKUP(I3533,LEGEND!B:E,4,0)*(1-M3533),VLOOKUP(I3533,LEGEND!B:E,4,0)*(1-M3533)/1.2)</f>
        <v>4220</v>
      </c>
      <c r="M3533" s="57">
        <f>IF(AND(B3533&lt;&gt;"1_Электроинструмент",B3533&lt;&gt;"2_Садовая техника"),$J$5,IF($J$4&lt;=20%,$J$4,IFERROR(VLOOKUP(S3533,LEGEND!$L$2:$M$5,2,FALSE),$J$4)))</f>
        <v>0</v>
      </c>
      <c r="N3533" s="48" t="s">
        <v>60</v>
      </c>
      <c r="O3533" s="6" t="s">
        <v>60</v>
      </c>
      <c r="P3533" s="49" t="s">
        <v>66</v>
      </c>
      <c r="Q3533" s="49" t="s">
        <v>67</v>
      </c>
      <c r="R3533" s="6" t="s">
        <v>60</v>
      </c>
      <c r="S3533" s="49" t="s">
        <v>60</v>
      </c>
      <c r="T3533" s="73" t="str">
        <f>IF(_xlfn.XLOOKUP(I3533,LEGEND!B:B,LEGEND!H:H)&lt;&gt;"-",HYPERLINK(_xlfn.XLOOKUP(I3533,LEGEND!B:B,LEGEND!H:H),"link"),_xlfn.XLOOKUP(I3533,LEGEND!B:B,LEGEND!H:H))</f>
        <v>link</v>
      </c>
      <c r="U3533" s="73" t="str">
        <f>HYPERLINK(_xlfn.XLOOKUP(I3533,LEGEND!B:B,LEGEND!I:I))</f>
        <v>https://milwaukee-media-images.s3.amazonaws.com/hi/4932471647--Hero_1.jpg</v>
      </c>
      <c r="V3533" s="51" t="s">
        <v>18235</v>
      </c>
      <c r="W3533" s="63" t="s">
        <v>2678</v>
      </c>
      <c r="X3533" s="64">
        <v>160</v>
      </c>
      <c r="Y3533" s="64">
        <v>40</v>
      </c>
      <c r="Z3533" s="64">
        <v>60</v>
      </c>
      <c r="AA3533" s="84">
        <v>0.61</v>
      </c>
      <c r="AB3533" s="85">
        <v>1</v>
      </c>
      <c r="AC3533" s="85">
        <v>1</v>
      </c>
    </row>
    <row r="3534" spans="1:29" ht="25.5">
      <c r="A3534" s="1"/>
      <c r="B3534" s="6" t="s">
        <v>8777</v>
      </c>
      <c r="C3534" s="6" t="s">
        <v>8778</v>
      </c>
      <c r="D3534" s="6" t="s">
        <v>9082</v>
      </c>
      <c r="E3534" s="49" t="s">
        <v>9226</v>
      </c>
      <c r="F3534" s="6" t="s">
        <v>9084</v>
      </c>
      <c r="G3534" s="6" t="s">
        <v>60</v>
      </c>
      <c r="H3534" s="6" t="s">
        <v>60</v>
      </c>
      <c r="I3534" s="60" t="s">
        <v>18236</v>
      </c>
      <c r="J3534" s="49" t="s">
        <v>18237</v>
      </c>
      <c r="K3534" s="6" t="s">
        <v>18238</v>
      </c>
      <c r="L3534" s="29">
        <f>IF($J$6="с учетом НДС",VLOOKUP(I3534,LEGEND!B:E,4,0)*(1-M3534),VLOOKUP(I3534,LEGEND!B:E,4,0)*(1-M3534)/1.2)</f>
        <v>4220</v>
      </c>
      <c r="M3534" s="57">
        <f>IF(AND(B3534&lt;&gt;"1_Электроинструмент",B3534&lt;&gt;"2_Садовая техника"),$J$5,IF($J$4&lt;=20%,$J$4,IFERROR(VLOOKUP(S3534,LEGEND!$L$2:$M$5,2,FALSE),$J$4)))</f>
        <v>0</v>
      </c>
      <c r="N3534" s="48" t="s">
        <v>60</v>
      </c>
      <c r="O3534" s="6" t="s">
        <v>60</v>
      </c>
      <c r="P3534" s="49" t="s">
        <v>66</v>
      </c>
      <c r="Q3534" s="49" t="s">
        <v>67</v>
      </c>
      <c r="R3534" s="6" t="s">
        <v>60</v>
      </c>
      <c r="S3534" s="49" t="s">
        <v>60</v>
      </c>
      <c r="T3534" s="73" t="str">
        <f>IF(_xlfn.XLOOKUP(I3534,LEGEND!B:B,LEGEND!H:H)&lt;&gt;"-",HYPERLINK(_xlfn.XLOOKUP(I3534,LEGEND!B:B,LEGEND!H:H),"link"),_xlfn.XLOOKUP(I3534,LEGEND!B:B,LEGEND!H:H))</f>
        <v>link</v>
      </c>
      <c r="U3534" s="73" t="str">
        <f>HYPERLINK(_xlfn.XLOOKUP(I3534,LEGEND!B:B,LEGEND!I:I))</f>
        <v>https://milwaukee-media-images.s3.amazonaws.com/hi/4932471648--Hero_1.jpg</v>
      </c>
      <c r="V3534" s="51" t="s">
        <v>18239</v>
      </c>
      <c r="W3534" s="63" t="s">
        <v>2678</v>
      </c>
      <c r="X3534" s="64">
        <v>60</v>
      </c>
      <c r="Y3534" s="64">
        <v>45</v>
      </c>
      <c r="Z3534" s="64">
        <v>160</v>
      </c>
      <c r="AA3534" s="84">
        <v>0.67600000000000005</v>
      </c>
      <c r="AB3534" s="85">
        <v>1</v>
      </c>
      <c r="AC3534" s="85">
        <v>1</v>
      </c>
    </row>
    <row r="3535" spans="1:29" ht="25.5">
      <c r="A3535" s="1"/>
      <c r="B3535" s="6" t="s">
        <v>8777</v>
      </c>
      <c r="C3535" s="6" t="s">
        <v>8778</v>
      </c>
      <c r="D3535" s="6" t="s">
        <v>9082</v>
      </c>
      <c r="E3535" s="49" t="s">
        <v>9226</v>
      </c>
      <c r="F3535" s="6" t="s">
        <v>9084</v>
      </c>
      <c r="G3535" s="6" t="s">
        <v>60</v>
      </c>
      <c r="H3535" s="6" t="s">
        <v>60</v>
      </c>
      <c r="I3535" s="60" t="s">
        <v>18240</v>
      </c>
      <c r="J3535" s="49" t="s">
        <v>18241</v>
      </c>
      <c r="K3535" s="6" t="s">
        <v>18242</v>
      </c>
      <c r="L3535" s="29">
        <f>IF($J$6="с учетом НДС",VLOOKUP(I3535,LEGEND!B:E,4,0)*(1-M3535),VLOOKUP(I3535,LEGEND!B:E,4,0)*(1-M3535)/1.2)</f>
        <v>4250</v>
      </c>
      <c r="M3535" s="57">
        <f>IF(AND(B3535&lt;&gt;"1_Электроинструмент",B3535&lt;&gt;"2_Садовая техника"),$J$5,IF($J$4&lt;=20%,$J$4,IFERROR(VLOOKUP(S3535,LEGEND!$L$2:$M$5,2,FALSE),$J$4)))</f>
        <v>0</v>
      </c>
      <c r="N3535" s="48" t="s">
        <v>60</v>
      </c>
      <c r="O3535" s="6" t="s">
        <v>60</v>
      </c>
      <c r="P3535" s="49" t="s">
        <v>66</v>
      </c>
      <c r="Q3535" s="49" t="s">
        <v>67</v>
      </c>
      <c r="R3535" s="6" t="s">
        <v>60</v>
      </c>
      <c r="S3535" s="49" t="s">
        <v>60</v>
      </c>
      <c r="T3535" s="73" t="str">
        <f>IF(_xlfn.XLOOKUP(I3535,LEGEND!B:B,LEGEND!H:H)&lt;&gt;"-",HYPERLINK(_xlfn.XLOOKUP(I3535,LEGEND!B:B,LEGEND!H:H),"link"),_xlfn.XLOOKUP(I3535,LEGEND!B:B,LEGEND!H:H))</f>
        <v>link</v>
      </c>
      <c r="U3535" s="73" t="str">
        <f>HYPERLINK(_xlfn.XLOOKUP(I3535,LEGEND!B:B,LEGEND!I:I))</f>
        <v>https://milwaukee-media-images.s3.amazonaws.com/hi/4932471649--Hero_1.jpg</v>
      </c>
      <c r="V3535" s="51" t="s">
        <v>18243</v>
      </c>
      <c r="W3535" s="63" t="s">
        <v>2678</v>
      </c>
      <c r="X3535" s="64">
        <v>60</v>
      </c>
      <c r="Y3535" s="64">
        <v>40</v>
      </c>
      <c r="Z3535" s="64">
        <v>160</v>
      </c>
      <c r="AA3535" s="84">
        <v>0.7</v>
      </c>
      <c r="AB3535" s="85">
        <v>1</v>
      </c>
      <c r="AC3535" s="85">
        <v>1</v>
      </c>
    </row>
    <row r="3536" spans="1:29" ht="25.5">
      <c r="A3536" s="1"/>
      <c r="B3536" s="6" t="s">
        <v>8777</v>
      </c>
      <c r="C3536" s="6" t="s">
        <v>8778</v>
      </c>
      <c r="D3536" s="6" t="s">
        <v>9082</v>
      </c>
      <c r="E3536" s="49" t="s">
        <v>9226</v>
      </c>
      <c r="F3536" s="6" t="s">
        <v>9084</v>
      </c>
      <c r="G3536" s="6" t="s">
        <v>60</v>
      </c>
      <c r="H3536" s="6" t="s">
        <v>60</v>
      </c>
      <c r="I3536" s="60" t="s">
        <v>18244</v>
      </c>
      <c r="J3536" s="49" t="s">
        <v>18245</v>
      </c>
      <c r="K3536" s="6" t="s">
        <v>18246</v>
      </c>
      <c r="L3536" s="29">
        <f>IF($J$6="с учетом НДС",VLOOKUP(I3536,LEGEND!B:E,4,0)*(1-M3536),VLOOKUP(I3536,LEGEND!B:E,4,0)*(1-M3536)/1.2)</f>
        <v>4250</v>
      </c>
      <c r="M3536" s="57">
        <f>IF(AND(B3536&lt;&gt;"1_Электроинструмент",B3536&lt;&gt;"2_Садовая техника"),$J$5,IF($J$4&lt;=20%,$J$4,IFERROR(VLOOKUP(S3536,LEGEND!$L$2:$M$5,2,FALSE),$J$4)))</f>
        <v>0</v>
      </c>
      <c r="N3536" s="48" t="s">
        <v>60</v>
      </c>
      <c r="O3536" s="6" t="s">
        <v>60</v>
      </c>
      <c r="P3536" s="49" t="s">
        <v>66</v>
      </c>
      <c r="Q3536" s="49" t="s">
        <v>67</v>
      </c>
      <c r="R3536" s="6" t="s">
        <v>60</v>
      </c>
      <c r="S3536" s="49" t="s">
        <v>60</v>
      </c>
      <c r="T3536" s="73" t="str">
        <f>IF(_xlfn.XLOOKUP(I3536,LEGEND!B:B,LEGEND!H:H)&lt;&gt;"-",HYPERLINK(_xlfn.XLOOKUP(I3536,LEGEND!B:B,LEGEND!H:H),"link"),_xlfn.XLOOKUP(I3536,LEGEND!B:B,LEGEND!H:H))</f>
        <v>link</v>
      </c>
      <c r="U3536" s="73" t="str">
        <f>HYPERLINK(_xlfn.XLOOKUP(I3536,LEGEND!B:B,LEGEND!I:I))</f>
        <v>https://milwaukee-media-images.s3.amazonaws.com/hi/4932471650--Hero_1.jpg</v>
      </c>
      <c r="V3536" s="51" t="s">
        <v>18247</v>
      </c>
      <c r="W3536" s="63" t="s">
        <v>2678</v>
      </c>
      <c r="X3536" s="64">
        <v>160</v>
      </c>
      <c r="Y3536" s="64">
        <v>40</v>
      </c>
      <c r="Z3536" s="64">
        <v>50</v>
      </c>
      <c r="AA3536" s="84">
        <v>0.754</v>
      </c>
      <c r="AB3536" s="85">
        <v>1</v>
      </c>
      <c r="AC3536" s="85">
        <v>1</v>
      </c>
    </row>
    <row r="3537" spans="1:29" ht="25.5">
      <c r="A3537" s="1"/>
      <c r="B3537" s="6" t="s">
        <v>8777</v>
      </c>
      <c r="C3537" s="6" t="s">
        <v>8778</v>
      </c>
      <c r="D3537" s="6" t="s">
        <v>9082</v>
      </c>
      <c r="E3537" s="49" t="s">
        <v>9226</v>
      </c>
      <c r="F3537" s="6" t="s">
        <v>9084</v>
      </c>
      <c r="G3537" s="6" t="s">
        <v>60</v>
      </c>
      <c r="H3537" s="6" t="s">
        <v>60</v>
      </c>
      <c r="I3537" s="60" t="s">
        <v>18248</v>
      </c>
      <c r="J3537" s="49" t="s">
        <v>18249</v>
      </c>
      <c r="K3537" s="6" t="s">
        <v>18250</v>
      </c>
      <c r="L3537" s="29">
        <f>IF($J$6="с учетом НДС",VLOOKUP(I3537,LEGEND!B:E,4,0)*(1-M3537),VLOOKUP(I3537,LEGEND!B:E,4,0)*(1-M3537)/1.2)</f>
        <v>4290</v>
      </c>
      <c r="M3537" s="57">
        <f>IF(AND(B3537&lt;&gt;"1_Электроинструмент",B3537&lt;&gt;"2_Садовая техника"),$J$5,IF($J$4&lt;=20%,$J$4,IFERROR(VLOOKUP(S3537,LEGEND!$L$2:$M$5,2,FALSE),$J$4)))</f>
        <v>0</v>
      </c>
      <c r="N3537" s="48" t="s">
        <v>60</v>
      </c>
      <c r="O3537" s="6" t="s">
        <v>60</v>
      </c>
      <c r="P3537" s="49" t="s">
        <v>66</v>
      </c>
      <c r="Q3537" s="49" t="s">
        <v>67</v>
      </c>
      <c r="R3537" s="6" t="s">
        <v>60</v>
      </c>
      <c r="S3537" s="49" t="s">
        <v>60</v>
      </c>
      <c r="T3537" s="73" t="str">
        <f>IF(_xlfn.XLOOKUP(I3537,LEGEND!B:B,LEGEND!H:H)&lt;&gt;"-",HYPERLINK(_xlfn.XLOOKUP(I3537,LEGEND!B:B,LEGEND!H:H),"link"),_xlfn.XLOOKUP(I3537,LEGEND!B:B,LEGEND!H:H))</f>
        <v>link</v>
      </c>
      <c r="U3537" s="73" t="str">
        <f>HYPERLINK(_xlfn.XLOOKUP(I3537,LEGEND!B:B,LEGEND!I:I))</f>
        <v>https://milwaukee-media-images.s3.amazonaws.com/hi/4932471666--Hero_1.jpg</v>
      </c>
      <c r="V3537" s="51" t="s">
        <v>18251</v>
      </c>
      <c r="W3537" s="63" t="s">
        <v>2678</v>
      </c>
      <c r="X3537" s="64">
        <v>70</v>
      </c>
      <c r="Y3537" s="64">
        <v>50</v>
      </c>
      <c r="Z3537" s="64">
        <v>50</v>
      </c>
      <c r="AA3537" s="84">
        <v>0.66</v>
      </c>
      <c r="AB3537" s="85">
        <v>1</v>
      </c>
      <c r="AC3537" s="85">
        <v>1</v>
      </c>
    </row>
    <row r="3538" spans="1:29" ht="25.5">
      <c r="A3538" s="1"/>
      <c r="B3538" s="6" t="s">
        <v>8777</v>
      </c>
      <c r="C3538" s="6" t="s">
        <v>8778</v>
      </c>
      <c r="D3538" s="6" t="s">
        <v>9082</v>
      </c>
      <c r="E3538" s="49" t="s">
        <v>9226</v>
      </c>
      <c r="F3538" s="6" t="s">
        <v>9084</v>
      </c>
      <c r="G3538" s="6" t="s">
        <v>60</v>
      </c>
      <c r="H3538" s="6" t="s">
        <v>60</v>
      </c>
      <c r="I3538" s="60" t="s">
        <v>18252</v>
      </c>
      <c r="J3538" s="49" t="s">
        <v>18253</v>
      </c>
      <c r="K3538" s="6" t="s">
        <v>18254</v>
      </c>
      <c r="L3538" s="29">
        <f>IF($J$6="с учетом НДС",VLOOKUP(I3538,LEGEND!B:E,4,0)*(1-M3538),VLOOKUP(I3538,LEGEND!B:E,4,0)*(1-M3538)/1.2)</f>
        <v>4480</v>
      </c>
      <c r="M3538" s="57">
        <f>IF(AND(B3538&lt;&gt;"1_Электроинструмент",B3538&lt;&gt;"2_Садовая техника"),$J$5,IF($J$4&lt;=20%,$J$4,IFERROR(VLOOKUP(S3538,LEGEND!$L$2:$M$5,2,FALSE),$J$4)))</f>
        <v>0</v>
      </c>
      <c r="N3538" s="48" t="s">
        <v>60</v>
      </c>
      <c r="O3538" s="6" t="s">
        <v>60</v>
      </c>
      <c r="P3538" s="49" t="s">
        <v>66</v>
      </c>
      <c r="Q3538" s="49" t="s">
        <v>67</v>
      </c>
      <c r="R3538" s="6" t="s">
        <v>60</v>
      </c>
      <c r="S3538" s="49" t="s">
        <v>60</v>
      </c>
      <c r="T3538" s="73" t="str">
        <f>IF(_xlfn.XLOOKUP(I3538,LEGEND!B:B,LEGEND!H:H)&lt;&gt;"-",HYPERLINK(_xlfn.XLOOKUP(I3538,LEGEND!B:B,LEGEND!H:H),"link"),_xlfn.XLOOKUP(I3538,LEGEND!B:B,LEGEND!H:H))</f>
        <v>link</v>
      </c>
      <c r="U3538" s="73" t="str">
        <f>HYPERLINK(_xlfn.XLOOKUP(I3538,LEGEND!B:B,LEGEND!I:I))</f>
        <v>https://milwaukee-media-images.s3.amazonaws.com/hi/4932471667--Hero_1.jpg</v>
      </c>
      <c r="V3538" s="51" t="s">
        <v>18255</v>
      </c>
      <c r="W3538" s="63" t="s">
        <v>2678</v>
      </c>
      <c r="X3538" s="64">
        <v>60</v>
      </c>
      <c r="Y3538" s="64">
        <v>45</v>
      </c>
      <c r="Z3538" s="64">
        <v>50</v>
      </c>
      <c r="AA3538" s="84">
        <v>0.72599999999999998</v>
      </c>
      <c r="AB3538" s="85">
        <v>1</v>
      </c>
      <c r="AC3538" s="85">
        <v>1</v>
      </c>
    </row>
    <row r="3539" spans="1:29" ht="25.5">
      <c r="A3539" s="1"/>
      <c r="B3539" s="6" t="s">
        <v>8777</v>
      </c>
      <c r="C3539" s="6" t="s">
        <v>8778</v>
      </c>
      <c r="D3539" s="6" t="s">
        <v>9082</v>
      </c>
      <c r="E3539" s="49" t="s">
        <v>9226</v>
      </c>
      <c r="F3539" s="6" t="s">
        <v>9084</v>
      </c>
      <c r="G3539" s="6" t="s">
        <v>60</v>
      </c>
      <c r="H3539" s="6" t="s">
        <v>60</v>
      </c>
      <c r="I3539" s="60" t="s">
        <v>18256</v>
      </c>
      <c r="J3539" s="49" t="s">
        <v>18257</v>
      </c>
      <c r="K3539" s="6" t="s">
        <v>18258</v>
      </c>
      <c r="L3539" s="29">
        <f>IF($J$6="с учетом НДС",VLOOKUP(I3539,LEGEND!B:E,4,0)*(1-M3539),VLOOKUP(I3539,LEGEND!B:E,4,0)*(1-M3539)/1.2)</f>
        <v>4800</v>
      </c>
      <c r="M3539" s="57">
        <f>IF(AND(B3539&lt;&gt;"1_Электроинструмент",B3539&lt;&gt;"2_Садовая техника"),$J$5,IF($J$4&lt;=20%,$J$4,IFERROR(VLOOKUP(S3539,LEGEND!$L$2:$M$5,2,FALSE),$J$4)))</f>
        <v>0</v>
      </c>
      <c r="N3539" s="48" t="s">
        <v>60</v>
      </c>
      <c r="O3539" s="6" t="s">
        <v>60</v>
      </c>
      <c r="P3539" s="49" t="s">
        <v>66</v>
      </c>
      <c r="Q3539" s="49" t="s">
        <v>67</v>
      </c>
      <c r="R3539" s="6" t="s">
        <v>60</v>
      </c>
      <c r="S3539" s="49" t="s">
        <v>60</v>
      </c>
      <c r="T3539" s="73" t="str">
        <f>IF(_xlfn.XLOOKUP(I3539,LEGEND!B:B,LEGEND!H:H)&lt;&gt;"-",HYPERLINK(_xlfn.XLOOKUP(I3539,LEGEND!B:B,LEGEND!H:H),"link"),_xlfn.XLOOKUP(I3539,LEGEND!B:B,LEGEND!H:H))</f>
        <v>link</v>
      </c>
      <c r="U3539" s="73" t="str">
        <f>HYPERLINK(_xlfn.XLOOKUP(I3539,LEGEND!B:B,LEGEND!I:I))</f>
        <v>https://milwaukee-media-images.s3.amazonaws.com/hi/4932471651--Hero_1.jpg</v>
      </c>
      <c r="V3539" s="51" t="s">
        <v>18259</v>
      </c>
      <c r="W3539" s="63" t="s">
        <v>2678</v>
      </c>
      <c r="X3539" s="64">
        <v>60</v>
      </c>
      <c r="Y3539" s="64">
        <v>40</v>
      </c>
      <c r="Z3539" s="64">
        <v>160</v>
      </c>
      <c r="AA3539" s="84">
        <v>0.84199999999999997</v>
      </c>
      <c r="AB3539" s="85">
        <v>1</v>
      </c>
      <c r="AC3539" s="85">
        <v>1</v>
      </c>
    </row>
    <row r="3540" spans="1:29" ht="25.5">
      <c r="A3540" s="1"/>
      <c r="B3540" s="6" t="s">
        <v>8777</v>
      </c>
      <c r="C3540" s="6" t="s">
        <v>8778</v>
      </c>
      <c r="D3540" s="6" t="s">
        <v>9082</v>
      </c>
      <c r="E3540" s="49" t="s">
        <v>9226</v>
      </c>
      <c r="F3540" s="6" t="s">
        <v>9084</v>
      </c>
      <c r="G3540" s="6" t="s">
        <v>60</v>
      </c>
      <c r="H3540" s="6" t="s">
        <v>60</v>
      </c>
      <c r="I3540" s="60" t="s">
        <v>18260</v>
      </c>
      <c r="J3540" s="49" t="s">
        <v>18261</v>
      </c>
      <c r="K3540" s="6" t="s">
        <v>18262</v>
      </c>
      <c r="L3540" s="29">
        <f>IF($J$6="с учетом НДС",VLOOKUP(I3540,LEGEND!B:E,4,0)*(1-M3540),VLOOKUP(I3540,LEGEND!B:E,4,0)*(1-M3540)/1.2)</f>
        <v>4860</v>
      </c>
      <c r="M3540" s="57">
        <f>IF(AND(B3540&lt;&gt;"1_Электроинструмент",B3540&lt;&gt;"2_Садовая техника"),$J$5,IF($J$4&lt;=20%,$J$4,IFERROR(VLOOKUP(S3540,LEGEND!$L$2:$M$5,2,FALSE),$J$4)))</f>
        <v>0</v>
      </c>
      <c r="N3540" s="48" t="s">
        <v>60</v>
      </c>
      <c r="O3540" s="6" t="s">
        <v>60</v>
      </c>
      <c r="P3540" s="49" t="s">
        <v>66</v>
      </c>
      <c r="Q3540" s="49" t="s">
        <v>67</v>
      </c>
      <c r="R3540" s="6" t="s">
        <v>60</v>
      </c>
      <c r="S3540" s="49" t="s">
        <v>60</v>
      </c>
      <c r="T3540" s="73" t="str">
        <f>IF(_xlfn.XLOOKUP(I3540,LEGEND!B:B,LEGEND!H:H)&lt;&gt;"-",HYPERLINK(_xlfn.XLOOKUP(I3540,LEGEND!B:B,LEGEND!H:H),"link"),_xlfn.XLOOKUP(I3540,LEGEND!B:B,LEGEND!H:H))</f>
        <v>link</v>
      </c>
      <c r="U3540" s="73" t="str">
        <f>HYPERLINK(_xlfn.XLOOKUP(I3540,LEGEND!B:B,LEGEND!I:I))</f>
        <v>https://milwaukee-media-images.s3.amazonaws.com/hi/4932471677--Hero_1.jpg</v>
      </c>
      <c r="V3540" s="51" t="s">
        <v>18263</v>
      </c>
      <c r="W3540" s="63" t="s">
        <v>2678</v>
      </c>
      <c r="X3540" s="64">
        <v>60</v>
      </c>
      <c r="Y3540" s="64">
        <v>30</v>
      </c>
      <c r="Z3540" s="64">
        <v>70</v>
      </c>
      <c r="AA3540" s="84">
        <v>0.45600000000000002</v>
      </c>
      <c r="AB3540" s="85">
        <v>1</v>
      </c>
      <c r="AC3540" s="85">
        <v>1</v>
      </c>
    </row>
    <row r="3541" spans="1:29" ht="25.5">
      <c r="A3541" s="1"/>
      <c r="B3541" s="6" t="s">
        <v>8777</v>
      </c>
      <c r="C3541" s="6" t="s">
        <v>8778</v>
      </c>
      <c r="D3541" s="6" t="s">
        <v>9082</v>
      </c>
      <c r="E3541" s="49" t="s">
        <v>9226</v>
      </c>
      <c r="F3541" s="6" t="s">
        <v>9084</v>
      </c>
      <c r="G3541" s="6" t="s">
        <v>60</v>
      </c>
      <c r="H3541" s="6" t="s">
        <v>60</v>
      </c>
      <c r="I3541" s="60" t="s">
        <v>18264</v>
      </c>
      <c r="J3541" s="49" t="s">
        <v>18265</v>
      </c>
      <c r="K3541" s="6" t="s">
        <v>18266</v>
      </c>
      <c r="L3541" s="29">
        <f>IF($J$6="с учетом НДС",VLOOKUP(I3541,LEGEND!B:E,4,0)*(1-M3541),VLOOKUP(I3541,LEGEND!B:E,4,0)*(1-M3541)/1.2)</f>
        <v>5100</v>
      </c>
      <c r="M3541" s="57">
        <f>IF(AND(B3541&lt;&gt;"1_Электроинструмент",B3541&lt;&gt;"2_Садовая техника"),$J$5,IF($J$4&lt;=20%,$J$4,IFERROR(VLOOKUP(S3541,LEGEND!$L$2:$M$5,2,FALSE),$J$4)))</f>
        <v>0</v>
      </c>
      <c r="N3541" s="48" t="s">
        <v>60</v>
      </c>
      <c r="O3541" s="6" t="s">
        <v>60</v>
      </c>
      <c r="P3541" s="49" t="s">
        <v>66</v>
      </c>
      <c r="Q3541" s="49" t="s">
        <v>67</v>
      </c>
      <c r="R3541" s="6" t="s">
        <v>60</v>
      </c>
      <c r="S3541" s="49" t="s">
        <v>60</v>
      </c>
      <c r="T3541" s="73" t="str">
        <f>IF(_xlfn.XLOOKUP(I3541,LEGEND!B:B,LEGEND!H:H)&lt;&gt;"-",HYPERLINK(_xlfn.XLOOKUP(I3541,LEGEND!B:B,LEGEND!H:H),"link"),_xlfn.XLOOKUP(I3541,LEGEND!B:B,LEGEND!H:H))</f>
        <v>link</v>
      </c>
      <c r="U3541" s="73" t="str">
        <f>HYPERLINK(_xlfn.XLOOKUP(I3541,LEGEND!B:B,LEGEND!I:I))</f>
        <v>https://milwaukee-media-images.s3.amazonaws.com/hi/4932471655--Hero_1.jpg</v>
      </c>
      <c r="V3541" s="51" t="s">
        <v>18267</v>
      </c>
      <c r="W3541" s="63" t="s">
        <v>2678</v>
      </c>
      <c r="X3541" s="64">
        <v>70</v>
      </c>
      <c r="Y3541" s="64">
        <v>50</v>
      </c>
      <c r="Z3541" s="64">
        <v>22</v>
      </c>
      <c r="AA3541" s="84">
        <v>0.78800000000000003</v>
      </c>
      <c r="AB3541" s="85">
        <v>1</v>
      </c>
      <c r="AC3541" s="85">
        <v>1</v>
      </c>
    </row>
    <row r="3542" spans="1:29" ht="25.5">
      <c r="A3542" s="1"/>
      <c r="B3542" s="6" t="s">
        <v>8777</v>
      </c>
      <c r="C3542" s="6" t="s">
        <v>8778</v>
      </c>
      <c r="D3542" s="6" t="s">
        <v>9082</v>
      </c>
      <c r="E3542" s="49" t="s">
        <v>9226</v>
      </c>
      <c r="F3542" s="6" t="s">
        <v>9084</v>
      </c>
      <c r="G3542" s="6" t="s">
        <v>60</v>
      </c>
      <c r="H3542" s="6" t="s">
        <v>60</v>
      </c>
      <c r="I3542" s="60" t="s">
        <v>18268</v>
      </c>
      <c r="J3542" s="49" t="s">
        <v>18269</v>
      </c>
      <c r="K3542" s="6" t="s">
        <v>18270</v>
      </c>
      <c r="L3542" s="29">
        <f>IF($J$6="с учетом НДС",VLOOKUP(I3542,LEGEND!B:E,4,0)*(1-M3542),VLOOKUP(I3542,LEGEND!B:E,4,0)*(1-M3542)/1.2)</f>
        <v>5200</v>
      </c>
      <c r="M3542" s="57">
        <f>IF(AND(B3542&lt;&gt;"1_Электроинструмент",B3542&lt;&gt;"2_Садовая техника"),$J$5,IF($J$4&lt;=20%,$J$4,IFERROR(VLOOKUP(S3542,LEGEND!$L$2:$M$5,2,FALSE),$J$4)))</f>
        <v>0</v>
      </c>
      <c r="N3542" s="48" t="s">
        <v>60</v>
      </c>
      <c r="O3542" s="6" t="s">
        <v>60</v>
      </c>
      <c r="P3542" s="49" t="s">
        <v>66</v>
      </c>
      <c r="Q3542" s="49" t="s">
        <v>67</v>
      </c>
      <c r="R3542" s="6" t="s">
        <v>60</v>
      </c>
      <c r="S3542" s="49" t="s">
        <v>60</v>
      </c>
      <c r="T3542" s="73" t="str">
        <f>IF(_xlfn.XLOOKUP(I3542,LEGEND!B:B,LEGEND!H:H)&lt;&gt;"-",HYPERLINK(_xlfn.XLOOKUP(I3542,LEGEND!B:B,LEGEND!H:H),"link"),_xlfn.XLOOKUP(I3542,LEGEND!B:B,LEGEND!H:H))</f>
        <v>link</v>
      </c>
      <c r="U3542" s="73" t="str">
        <f>HYPERLINK(_xlfn.XLOOKUP(I3542,LEGEND!B:B,LEGEND!I:I))</f>
        <v>https://milwaukee-media-images.s3.amazonaws.com/hi/4932471652--Hero_1.jpg</v>
      </c>
      <c r="V3542" s="51" t="s">
        <v>18271</v>
      </c>
      <c r="W3542" s="63" t="s">
        <v>2678</v>
      </c>
      <c r="X3542" s="64">
        <v>60</v>
      </c>
      <c r="Y3542" s="64">
        <v>45</v>
      </c>
      <c r="Z3542" s="64">
        <v>160</v>
      </c>
      <c r="AA3542" s="84">
        <v>0.98</v>
      </c>
      <c r="AB3542" s="85">
        <v>1</v>
      </c>
      <c r="AC3542" s="85">
        <v>1</v>
      </c>
    </row>
    <row r="3543" spans="1:29" ht="25.5">
      <c r="A3543" s="1"/>
      <c r="B3543" s="6" t="s">
        <v>8777</v>
      </c>
      <c r="C3543" s="6" t="s">
        <v>8778</v>
      </c>
      <c r="D3543" s="6" t="s">
        <v>9082</v>
      </c>
      <c r="E3543" s="49" t="s">
        <v>9226</v>
      </c>
      <c r="F3543" s="6" t="s">
        <v>9084</v>
      </c>
      <c r="G3543" s="6" t="s">
        <v>60</v>
      </c>
      <c r="H3543" s="6" t="s">
        <v>60</v>
      </c>
      <c r="I3543" s="60" t="s">
        <v>18272</v>
      </c>
      <c r="J3543" s="49" t="s">
        <v>18273</v>
      </c>
      <c r="K3543" s="6" t="s">
        <v>18274</v>
      </c>
      <c r="L3543" s="29">
        <f>IF($J$6="с учетом НДС",VLOOKUP(I3543,LEGEND!B:E,4,0)*(1-M3543),VLOOKUP(I3543,LEGEND!B:E,4,0)*(1-M3543)/1.2)</f>
        <v>5800</v>
      </c>
      <c r="M3543" s="57">
        <f>IF(AND(B3543&lt;&gt;"1_Электроинструмент",B3543&lt;&gt;"2_Садовая техника"),$J$5,IF($J$4&lt;=20%,$J$4,IFERROR(VLOOKUP(S3543,LEGEND!$L$2:$M$5,2,FALSE),$J$4)))</f>
        <v>0</v>
      </c>
      <c r="N3543" s="48" t="s">
        <v>60</v>
      </c>
      <c r="O3543" s="6" t="s">
        <v>60</v>
      </c>
      <c r="P3543" s="49" t="s">
        <v>66</v>
      </c>
      <c r="Q3543" s="49" t="s">
        <v>67</v>
      </c>
      <c r="R3543" s="6" t="s">
        <v>60</v>
      </c>
      <c r="S3543" s="49" t="s">
        <v>60</v>
      </c>
      <c r="T3543" s="73" t="str">
        <f>IF(_xlfn.XLOOKUP(I3543,LEGEND!B:B,LEGEND!H:H)&lt;&gt;"-",HYPERLINK(_xlfn.XLOOKUP(I3543,LEGEND!B:B,LEGEND!H:H),"link"),_xlfn.XLOOKUP(I3543,LEGEND!B:B,LEGEND!H:H))</f>
        <v>link</v>
      </c>
      <c r="U3543" s="73" t="str">
        <f>HYPERLINK(_xlfn.XLOOKUP(I3543,LEGEND!B:B,LEGEND!I:I))</f>
        <v>https://milwaukee-media-images.s3.amazonaws.com/hi/4932471668--Hero_1.jpg</v>
      </c>
      <c r="V3543" s="51" t="s">
        <v>18275</v>
      </c>
      <c r="W3543" s="63" t="s">
        <v>2678</v>
      </c>
      <c r="X3543" s="64">
        <v>50</v>
      </c>
      <c r="Y3543" s="64">
        <v>45</v>
      </c>
      <c r="Z3543" s="64">
        <v>65</v>
      </c>
      <c r="AA3543" s="84">
        <v>0.81200000000000006</v>
      </c>
      <c r="AB3543" s="85">
        <v>1</v>
      </c>
      <c r="AC3543" s="85">
        <v>1</v>
      </c>
    </row>
    <row r="3544" spans="1:29" ht="25.5">
      <c r="A3544" s="1"/>
      <c r="B3544" s="6" t="s">
        <v>8777</v>
      </c>
      <c r="C3544" s="6" t="s">
        <v>8778</v>
      </c>
      <c r="D3544" s="6" t="s">
        <v>9082</v>
      </c>
      <c r="E3544" s="49" t="s">
        <v>9226</v>
      </c>
      <c r="F3544" s="6" t="s">
        <v>9084</v>
      </c>
      <c r="G3544" s="6" t="s">
        <v>60</v>
      </c>
      <c r="H3544" s="6" t="s">
        <v>60</v>
      </c>
      <c r="I3544" s="60" t="s">
        <v>18276</v>
      </c>
      <c r="J3544" s="49" t="s">
        <v>18277</v>
      </c>
      <c r="K3544" s="6" t="s">
        <v>18278</v>
      </c>
      <c r="L3544" s="29">
        <f>IF($J$6="с учетом НДС",VLOOKUP(I3544,LEGEND!B:E,4,0)*(1-M3544),VLOOKUP(I3544,LEGEND!B:E,4,0)*(1-M3544)/1.2)</f>
        <v>6100</v>
      </c>
      <c r="M3544" s="57">
        <f>IF(AND(B3544&lt;&gt;"1_Электроинструмент",B3544&lt;&gt;"2_Садовая техника"),$J$5,IF($J$4&lt;=20%,$J$4,IFERROR(VLOOKUP(S3544,LEGEND!$L$2:$M$5,2,FALSE),$J$4)))</f>
        <v>0</v>
      </c>
      <c r="N3544" s="48" t="s">
        <v>60</v>
      </c>
      <c r="O3544" s="6" t="s">
        <v>60</v>
      </c>
      <c r="P3544" s="49" t="s">
        <v>66</v>
      </c>
      <c r="Q3544" s="49" t="s">
        <v>67</v>
      </c>
      <c r="R3544" s="6" t="s">
        <v>60</v>
      </c>
      <c r="S3544" s="49" t="s">
        <v>60</v>
      </c>
      <c r="T3544" s="73" t="str">
        <f>IF(_xlfn.XLOOKUP(I3544,LEGEND!B:B,LEGEND!H:H)&lt;&gt;"-",HYPERLINK(_xlfn.XLOOKUP(I3544,LEGEND!B:B,LEGEND!H:H),"link"),_xlfn.XLOOKUP(I3544,LEGEND!B:B,LEGEND!H:H))</f>
        <v>link</v>
      </c>
      <c r="U3544" s="73" t="str">
        <f>HYPERLINK(_xlfn.XLOOKUP(I3544,LEGEND!B:B,LEGEND!I:I))</f>
        <v>https://milwaukee-media-images.s3.amazonaws.com/hi/4932471653--Hero_1.jpg</v>
      </c>
      <c r="V3544" s="51" t="s">
        <v>18279</v>
      </c>
      <c r="W3544" s="63" t="s">
        <v>2678</v>
      </c>
      <c r="X3544" s="64">
        <v>170</v>
      </c>
      <c r="Y3544" s="64">
        <v>55</v>
      </c>
      <c r="Z3544" s="64">
        <v>60</v>
      </c>
      <c r="AA3544" s="84">
        <v>1.1140000000000001</v>
      </c>
      <c r="AB3544" s="85">
        <v>1</v>
      </c>
      <c r="AC3544" s="85">
        <v>1</v>
      </c>
    </row>
    <row r="3545" spans="1:29" ht="25.5">
      <c r="A3545" s="1"/>
      <c r="B3545" s="6" t="s">
        <v>8777</v>
      </c>
      <c r="C3545" s="6" t="s">
        <v>8778</v>
      </c>
      <c r="D3545" s="6" t="s">
        <v>9082</v>
      </c>
      <c r="E3545" s="49" t="s">
        <v>9226</v>
      </c>
      <c r="F3545" s="6" t="s">
        <v>9084</v>
      </c>
      <c r="G3545" s="6" t="s">
        <v>60</v>
      </c>
      <c r="H3545" s="6" t="s">
        <v>60</v>
      </c>
      <c r="I3545" s="60" t="s">
        <v>18280</v>
      </c>
      <c r="J3545" s="49" t="s">
        <v>18281</v>
      </c>
      <c r="K3545" s="6" t="s">
        <v>18282</v>
      </c>
      <c r="L3545" s="29">
        <f>IF($J$6="с учетом НДС",VLOOKUP(I3545,LEGEND!B:E,4,0)*(1-M3545),VLOOKUP(I3545,LEGEND!B:E,4,0)*(1-M3545)/1.2)</f>
        <v>6400</v>
      </c>
      <c r="M3545" s="57">
        <f>IF(AND(B3545&lt;&gt;"1_Электроинструмент",B3545&lt;&gt;"2_Садовая техника"),$J$5,IF($J$4&lt;=20%,$J$4,IFERROR(VLOOKUP(S3545,LEGEND!$L$2:$M$5,2,FALSE),$J$4)))</f>
        <v>0</v>
      </c>
      <c r="N3545" s="48" t="s">
        <v>60</v>
      </c>
      <c r="O3545" s="6" t="s">
        <v>60</v>
      </c>
      <c r="P3545" s="49" t="s">
        <v>66</v>
      </c>
      <c r="Q3545" s="49" t="s">
        <v>67</v>
      </c>
      <c r="R3545" s="6" t="s">
        <v>60</v>
      </c>
      <c r="S3545" s="49" t="s">
        <v>60</v>
      </c>
      <c r="T3545" s="73" t="str">
        <f>IF(_xlfn.XLOOKUP(I3545,LEGEND!B:B,LEGEND!H:H)&lt;&gt;"-",HYPERLINK(_xlfn.XLOOKUP(I3545,LEGEND!B:B,LEGEND!H:H),"link"),_xlfn.XLOOKUP(I3545,LEGEND!B:B,LEGEND!H:H))</f>
        <v>link</v>
      </c>
      <c r="U3545" s="73" t="str">
        <f>HYPERLINK(_xlfn.XLOOKUP(I3545,LEGEND!B:B,LEGEND!I:I))</f>
        <v>https://milwaukee-media-images.s3.amazonaws.com/hi/4932471669--Hero_1.jpg</v>
      </c>
      <c r="V3545" s="51" t="s">
        <v>18283</v>
      </c>
      <c r="W3545" s="63" t="s">
        <v>2678</v>
      </c>
      <c r="X3545" s="64">
        <v>70</v>
      </c>
      <c r="Y3545" s="64">
        <v>80</v>
      </c>
      <c r="Z3545" s="64">
        <v>60</v>
      </c>
      <c r="AA3545" s="84">
        <v>1.028</v>
      </c>
      <c r="AB3545" s="85">
        <v>1</v>
      </c>
      <c r="AC3545" s="85">
        <v>1</v>
      </c>
    </row>
    <row r="3546" spans="1:29" ht="25.5">
      <c r="A3546" s="1"/>
      <c r="B3546" s="6" t="s">
        <v>8777</v>
      </c>
      <c r="C3546" s="6" t="s">
        <v>8778</v>
      </c>
      <c r="D3546" s="6" t="s">
        <v>9082</v>
      </c>
      <c r="E3546" s="49" t="s">
        <v>9226</v>
      </c>
      <c r="F3546" s="6" t="s">
        <v>9084</v>
      </c>
      <c r="G3546" s="6" t="s">
        <v>60</v>
      </c>
      <c r="H3546" s="6" t="s">
        <v>60</v>
      </c>
      <c r="I3546" s="60" t="s">
        <v>18284</v>
      </c>
      <c r="J3546" s="49" t="s">
        <v>18285</v>
      </c>
      <c r="K3546" s="6" t="s">
        <v>18286</v>
      </c>
      <c r="L3546" s="29">
        <f>IF($J$6="с учетом НДС",VLOOKUP(I3546,LEGEND!B:E,4,0)*(1-M3546),VLOOKUP(I3546,LEGEND!B:E,4,0)*(1-M3546)/1.2)</f>
        <v>7100</v>
      </c>
      <c r="M3546" s="57">
        <f>IF(AND(B3546&lt;&gt;"1_Электроинструмент",B3546&lt;&gt;"2_Садовая техника"),$J$5,IF($J$4&lt;=20%,$J$4,IFERROR(VLOOKUP(S3546,LEGEND!$L$2:$M$5,2,FALSE),$J$4)))</f>
        <v>0</v>
      </c>
      <c r="N3546" s="48" t="s">
        <v>60</v>
      </c>
      <c r="O3546" s="6" t="s">
        <v>60</v>
      </c>
      <c r="P3546" s="49" t="s">
        <v>66</v>
      </c>
      <c r="Q3546" s="49" t="s">
        <v>67</v>
      </c>
      <c r="R3546" s="6" t="s">
        <v>60</v>
      </c>
      <c r="S3546" s="49" t="s">
        <v>60</v>
      </c>
      <c r="T3546" s="73" t="str">
        <f>IF(_xlfn.XLOOKUP(I3546,LEGEND!B:B,LEGEND!H:H)&lt;&gt;"-",HYPERLINK(_xlfn.XLOOKUP(I3546,LEGEND!B:B,LEGEND!H:H),"link"),_xlfn.XLOOKUP(I3546,LEGEND!B:B,LEGEND!H:H))</f>
        <v>link</v>
      </c>
      <c r="U3546" s="73" t="str">
        <f>HYPERLINK(_xlfn.XLOOKUP(I3546,LEGEND!B:B,LEGEND!I:I))</f>
        <v>https://milwaukee-media-images.s3.amazonaws.com/hi/4932471670--Hero_1.jpg</v>
      </c>
      <c r="V3546" s="51" t="s">
        <v>18287</v>
      </c>
      <c r="W3546" s="63" t="s">
        <v>2678</v>
      </c>
      <c r="X3546" s="64">
        <v>80</v>
      </c>
      <c r="Y3546" s="64">
        <v>80</v>
      </c>
      <c r="Z3546" s="64">
        <v>80</v>
      </c>
      <c r="AA3546" s="84">
        <v>1.1499999999999999</v>
      </c>
      <c r="AB3546" s="85">
        <v>1</v>
      </c>
      <c r="AC3546" s="85">
        <v>1</v>
      </c>
    </row>
    <row r="3547" spans="1:29" ht="38.25">
      <c r="A3547" s="1"/>
      <c r="B3547" s="6" t="s">
        <v>8777</v>
      </c>
      <c r="C3547" s="6" t="s">
        <v>8778</v>
      </c>
      <c r="D3547" s="6" t="s">
        <v>9082</v>
      </c>
      <c r="E3547" s="49" t="s">
        <v>9226</v>
      </c>
      <c r="F3547" s="6" t="s">
        <v>9084</v>
      </c>
      <c r="G3547" s="6" t="s">
        <v>60</v>
      </c>
      <c r="H3547" s="6" t="s">
        <v>60</v>
      </c>
      <c r="I3547" s="60" t="s">
        <v>18288</v>
      </c>
      <c r="J3547" s="49" t="s">
        <v>18289</v>
      </c>
      <c r="K3547" s="6" t="s">
        <v>18290</v>
      </c>
      <c r="L3547" s="29">
        <f>IF($J$6="с учетом НДС",VLOOKUP(I3547,LEGEND!B:E,4,0)*(1-M3547),VLOOKUP(I3547,LEGEND!B:E,4,0)*(1-M3547)/1.2)</f>
        <v>7100</v>
      </c>
      <c r="M3547" s="57">
        <f>IF(AND(B3547&lt;&gt;"1_Электроинструмент",B3547&lt;&gt;"2_Садовая техника"),$J$5,IF($J$4&lt;=20%,$J$4,IFERROR(VLOOKUP(S3547,LEGEND!$L$2:$M$5,2,FALSE),$J$4)))</f>
        <v>0</v>
      </c>
      <c r="N3547" s="48" t="s">
        <v>60</v>
      </c>
      <c r="O3547" s="6" t="s">
        <v>60</v>
      </c>
      <c r="P3547" s="49" t="s">
        <v>66</v>
      </c>
      <c r="Q3547" s="49" t="s">
        <v>67</v>
      </c>
      <c r="R3547" s="6" t="s">
        <v>60</v>
      </c>
      <c r="S3547" s="49" t="s">
        <v>60</v>
      </c>
      <c r="T3547" s="73" t="str">
        <f>IF(_xlfn.XLOOKUP(I3547,LEGEND!B:B,LEGEND!H:H)&lt;&gt;"-",HYPERLINK(_xlfn.XLOOKUP(I3547,LEGEND!B:B,LEGEND!H:H),"link"),_xlfn.XLOOKUP(I3547,LEGEND!B:B,LEGEND!H:H))</f>
        <v>link</v>
      </c>
      <c r="U3547" s="73" t="str">
        <f>HYPERLINK(_xlfn.XLOOKUP(I3547,LEGEND!B:B,LEGEND!I:I))</f>
        <v>https://milwaukee-media-images.s3.amazonaws.com/hi/4932478290--Hero_1.jpg</v>
      </c>
      <c r="V3547" s="51" t="s">
        <v>18291</v>
      </c>
      <c r="W3547" s="63" t="s">
        <v>71</v>
      </c>
      <c r="X3547" s="64">
        <v>312</v>
      </c>
      <c r="Y3547" s="64">
        <v>293</v>
      </c>
      <c r="Z3547" s="64">
        <v>79</v>
      </c>
      <c r="AA3547" s="84">
        <v>1.964</v>
      </c>
      <c r="AB3547" s="85">
        <v>1</v>
      </c>
      <c r="AC3547" s="85">
        <v>1</v>
      </c>
    </row>
    <row r="3548" spans="1:29" ht="25.5">
      <c r="A3548" s="1"/>
      <c r="B3548" s="6" t="s">
        <v>8777</v>
      </c>
      <c r="C3548" s="6" t="s">
        <v>8778</v>
      </c>
      <c r="D3548" s="6" t="s">
        <v>9082</v>
      </c>
      <c r="E3548" s="49" t="s">
        <v>9226</v>
      </c>
      <c r="F3548" s="6" t="s">
        <v>9084</v>
      </c>
      <c r="G3548" s="6" t="s">
        <v>60</v>
      </c>
      <c r="H3548" s="6" t="s">
        <v>60</v>
      </c>
      <c r="I3548" s="60" t="s">
        <v>18292</v>
      </c>
      <c r="J3548" s="49" t="s">
        <v>18293</v>
      </c>
      <c r="K3548" s="6" t="s">
        <v>18294</v>
      </c>
      <c r="L3548" s="29">
        <f>IF($J$6="с учетом НДС",VLOOKUP(I3548,LEGEND!B:E,4,0)*(1-M3548),VLOOKUP(I3548,LEGEND!B:E,4,0)*(1-M3548)/1.2)</f>
        <v>7300</v>
      </c>
      <c r="M3548" s="57">
        <f>IF(AND(B3548&lt;&gt;"1_Электроинструмент",B3548&lt;&gt;"2_Садовая техника"),$J$5,IF($J$4&lt;=20%,$J$4,IFERROR(VLOOKUP(S3548,LEGEND!$L$2:$M$5,2,FALSE),$J$4)))</f>
        <v>0</v>
      </c>
      <c r="N3548" s="48" t="s">
        <v>60</v>
      </c>
      <c r="O3548" s="6" t="s">
        <v>60</v>
      </c>
      <c r="P3548" s="49" t="s">
        <v>66</v>
      </c>
      <c r="Q3548" s="49" t="s">
        <v>67</v>
      </c>
      <c r="R3548" s="6" t="s">
        <v>60</v>
      </c>
      <c r="S3548" s="49" t="s">
        <v>60</v>
      </c>
      <c r="T3548" s="73" t="str">
        <f>IF(_xlfn.XLOOKUP(I3548,LEGEND!B:B,LEGEND!H:H)&lt;&gt;"-",HYPERLINK(_xlfn.XLOOKUP(I3548,LEGEND!B:B,LEGEND!H:H),"link"),_xlfn.XLOOKUP(I3548,LEGEND!B:B,LEGEND!H:H))</f>
        <v>link</v>
      </c>
      <c r="U3548" s="73" t="str">
        <f>HYPERLINK(_xlfn.XLOOKUP(I3548,LEGEND!B:B,LEGEND!I:I))</f>
        <v>https://milwaukee-media-images.s3.amazonaws.com/hi/4932471656--Hero_1.jpg</v>
      </c>
      <c r="V3548" s="51" t="s">
        <v>18295</v>
      </c>
      <c r="W3548" s="63" t="s">
        <v>2678</v>
      </c>
      <c r="X3548" s="64">
        <v>40</v>
      </c>
      <c r="Y3548" s="64">
        <v>30</v>
      </c>
      <c r="Z3548" s="64">
        <v>340</v>
      </c>
      <c r="AA3548" s="84">
        <v>1.1739999999999999</v>
      </c>
      <c r="AB3548" s="85">
        <v>1</v>
      </c>
      <c r="AC3548" s="85">
        <v>1</v>
      </c>
    </row>
    <row r="3549" spans="1:29" ht="25.5">
      <c r="A3549" s="1"/>
      <c r="B3549" s="6" t="s">
        <v>8777</v>
      </c>
      <c r="C3549" s="6" t="s">
        <v>8778</v>
      </c>
      <c r="D3549" s="6" t="s">
        <v>9082</v>
      </c>
      <c r="E3549" s="49" t="s">
        <v>9226</v>
      </c>
      <c r="F3549" s="6" t="s">
        <v>9084</v>
      </c>
      <c r="G3549" s="6" t="s">
        <v>60</v>
      </c>
      <c r="H3549" s="6" t="s">
        <v>60</v>
      </c>
      <c r="I3549" s="60" t="s">
        <v>18296</v>
      </c>
      <c r="J3549" s="49" t="s">
        <v>18297</v>
      </c>
      <c r="K3549" s="6" t="s">
        <v>18298</v>
      </c>
      <c r="L3549" s="29">
        <f>IF($J$6="с учетом НДС",VLOOKUP(I3549,LEGEND!B:E,4,0)*(1-M3549),VLOOKUP(I3549,LEGEND!B:E,4,0)*(1-M3549)/1.2)</f>
        <v>8000</v>
      </c>
      <c r="M3549" s="57">
        <f>IF(AND(B3549&lt;&gt;"1_Электроинструмент",B3549&lt;&gt;"2_Садовая техника"),$J$5,IF($J$4&lt;=20%,$J$4,IFERROR(VLOOKUP(S3549,LEGEND!$L$2:$M$5,2,FALSE),$J$4)))</f>
        <v>0</v>
      </c>
      <c r="N3549" s="48" t="s">
        <v>60</v>
      </c>
      <c r="O3549" s="6" t="s">
        <v>60</v>
      </c>
      <c r="P3549" s="49" t="s">
        <v>66</v>
      </c>
      <c r="Q3549" s="49" t="s">
        <v>67</v>
      </c>
      <c r="R3549" s="6" t="s">
        <v>60</v>
      </c>
      <c r="S3549" s="49" t="s">
        <v>60</v>
      </c>
      <c r="T3549" s="73" t="str">
        <f>IF(_xlfn.XLOOKUP(I3549,LEGEND!B:B,LEGEND!H:H)&lt;&gt;"-",HYPERLINK(_xlfn.XLOOKUP(I3549,LEGEND!B:B,LEGEND!H:H),"link"),_xlfn.XLOOKUP(I3549,LEGEND!B:B,LEGEND!H:H))</f>
        <v>link</v>
      </c>
      <c r="U3549" s="73" t="str">
        <f>HYPERLINK(_xlfn.XLOOKUP(I3549,LEGEND!B:B,LEGEND!I:I))</f>
        <v>https://milwaukee-media-images.s3.amazonaws.com/hi/4932471654--Hero_1.jpg</v>
      </c>
      <c r="V3549" s="51" t="s">
        <v>18299</v>
      </c>
      <c r="W3549" s="63" t="s">
        <v>2678</v>
      </c>
      <c r="X3549" s="64">
        <v>60</v>
      </c>
      <c r="Y3549" s="64">
        <v>70</v>
      </c>
      <c r="Z3549" s="64">
        <v>160</v>
      </c>
      <c r="AA3549" s="84">
        <v>1.3660000000000001</v>
      </c>
      <c r="AB3549" s="85">
        <v>1</v>
      </c>
      <c r="AC3549" s="85">
        <v>1</v>
      </c>
    </row>
    <row r="3550" spans="1:29" ht="25.5">
      <c r="A3550" s="1"/>
      <c r="B3550" s="6" t="s">
        <v>8777</v>
      </c>
      <c r="C3550" s="6" t="s">
        <v>8778</v>
      </c>
      <c r="D3550" s="6" t="s">
        <v>9082</v>
      </c>
      <c r="E3550" s="49" t="s">
        <v>9226</v>
      </c>
      <c r="F3550" s="6" t="s">
        <v>9084</v>
      </c>
      <c r="G3550" s="6" t="s">
        <v>60</v>
      </c>
      <c r="H3550" s="6" t="s">
        <v>60</v>
      </c>
      <c r="I3550" s="60" t="s">
        <v>18300</v>
      </c>
      <c r="J3550" s="49" t="s">
        <v>18301</v>
      </c>
      <c r="K3550" s="6" t="s">
        <v>18302</v>
      </c>
      <c r="L3550" s="29">
        <f>IF($J$6="с учетом НДС",VLOOKUP(I3550,LEGEND!B:E,4,0)*(1-M3550),VLOOKUP(I3550,LEGEND!B:E,4,0)*(1-M3550)/1.2)</f>
        <v>8600</v>
      </c>
      <c r="M3550" s="57">
        <f>IF(AND(B3550&lt;&gt;"1_Электроинструмент",B3550&lt;&gt;"2_Садовая техника"),$J$5,IF($J$4&lt;=20%,$J$4,IFERROR(VLOOKUP(S3550,LEGEND!$L$2:$M$5,2,FALSE),$J$4)))</f>
        <v>0</v>
      </c>
      <c r="N3550" s="48" t="s">
        <v>60</v>
      </c>
      <c r="O3550" s="6" t="s">
        <v>60</v>
      </c>
      <c r="P3550" s="49" t="s">
        <v>66</v>
      </c>
      <c r="Q3550" s="49" t="s">
        <v>67</v>
      </c>
      <c r="R3550" s="6" t="s">
        <v>60</v>
      </c>
      <c r="S3550" s="49" t="s">
        <v>60</v>
      </c>
      <c r="T3550" s="73" t="str">
        <f>IF(_xlfn.XLOOKUP(I3550,LEGEND!B:B,LEGEND!H:H)&lt;&gt;"-",HYPERLINK(_xlfn.XLOOKUP(I3550,LEGEND!B:B,LEGEND!H:H),"link"),_xlfn.XLOOKUP(I3550,LEGEND!B:B,LEGEND!H:H))</f>
        <v>link</v>
      </c>
      <c r="U3550" s="73" t="str">
        <f>HYPERLINK(_xlfn.XLOOKUP(I3550,LEGEND!B:B,LEGEND!I:I))</f>
        <v>https://milwaukee-media-images.s3.amazonaws.com/hi/4932471675--Hero_1.jpg</v>
      </c>
      <c r="V3550" s="51" t="s">
        <v>18303</v>
      </c>
      <c r="W3550" s="63" t="s">
        <v>2678</v>
      </c>
      <c r="X3550" s="64">
        <v>170</v>
      </c>
      <c r="Y3550" s="64">
        <v>60</v>
      </c>
      <c r="Z3550" s="64">
        <v>55</v>
      </c>
      <c r="AA3550" s="84">
        <v>1.494</v>
      </c>
      <c r="AB3550" s="85">
        <v>1</v>
      </c>
      <c r="AC3550" s="85">
        <v>1</v>
      </c>
    </row>
    <row r="3551" spans="1:29" ht="25.5">
      <c r="A3551" s="1"/>
      <c r="B3551" s="6" t="s">
        <v>8777</v>
      </c>
      <c r="C3551" s="6" t="s">
        <v>8778</v>
      </c>
      <c r="D3551" s="6" t="s">
        <v>9082</v>
      </c>
      <c r="E3551" s="49" t="s">
        <v>9226</v>
      </c>
      <c r="F3551" s="6" t="s">
        <v>9084</v>
      </c>
      <c r="G3551" s="6" t="s">
        <v>60</v>
      </c>
      <c r="H3551" s="6" t="s">
        <v>60</v>
      </c>
      <c r="I3551" s="60" t="s">
        <v>18304</v>
      </c>
      <c r="J3551" s="49" t="s">
        <v>18305</v>
      </c>
      <c r="K3551" s="6" t="s">
        <v>18306</v>
      </c>
      <c r="L3551" s="29">
        <f>IF($J$6="с учетом НДС",VLOOKUP(I3551,LEGEND!B:E,4,0)*(1-M3551),VLOOKUP(I3551,LEGEND!B:E,4,0)*(1-M3551)/1.2)</f>
        <v>8600</v>
      </c>
      <c r="M3551" s="57">
        <f>IF(AND(B3551&lt;&gt;"1_Электроинструмент",B3551&lt;&gt;"2_Садовая техника"),$J$5,IF($J$4&lt;=20%,$J$4,IFERROR(VLOOKUP(S3551,LEGEND!$L$2:$M$5,2,FALSE),$J$4)))</f>
        <v>0</v>
      </c>
      <c r="N3551" s="48" t="s">
        <v>60</v>
      </c>
      <c r="O3551" s="6" t="s">
        <v>60</v>
      </c>
      <c r="P3551" s="49" t="s">
        <v>66</v>
      </c>
      <c r="Q3551" s="49" t="s">
        <v>67</v>
      </c>
      <c r="R3551" s="6" t="s">
        <v>60</v>
      </c>
      <c r="S3551" s="49" t="s">
        <v>60</v>
      </c>
      <c r="T3551" s="73" t="str">
        <f>IF(_xlfn.XLOOKUP(I3551,LEGEND!B:B,LEGEND!H:H)&lt;&gt;"-",HYPERLINK(_xlfn.XLOOKUP(I3551,LEGEND!B:B,LEGEND!H:H),"link"),_xlfn.XLOOKUP(I3551,LEGEND!B:B,LEGEND!H:H))</f>
        <v>link</v>
      </c>
      <c r="U3551" s="73" t="str">
        <f>HYPERLINK(_xlfn.XLOOKUP(I3551,LEGEND!B:B,LEGEND!I:I))</f>
        <v>https://milwaukee-media-images.s3.amazonaws.com/hi/4932471671--Hero_1.jpg</v>
      </c>
      <c r="V3551" s="51" t="s">
        <v>18307</v>
      </c>
      <c r="W3551" s="63" t="s">
        <v>2678</v>
      </c>
      <c r="X3551" s="64">
        <v>70</v>
      </c>
      <c r="Y3551" s="64">
        <v>50</v>
      </c>
      <c r="Z3551" s="64">
        <v>80</v>
      </c>
      <c r="AA3551" s="84">
        <v>1.3540000000000001</v>
      </c>
      <c r="AB3551" s="85">
        <v>1</v>
      </c>
      <c r="AC3551" s="85">
        <v>1</v>
      </c>
    </row>
    <row r="3552" spans="1:29" ht="25.5">
      <c r="A3552" s="1"/>
      <c r="B3552" s="6" t="s">
        <v>8777</v>
      </c>
      <c r="C3552" s="6" t="s">
        <v>8778</v>
      </c>
      <c r="D3552" s="6" t="s">
        <v>9082</v>
      </c>
      <c r="E3552" s="49" t="s">
        <v>9226</v>
      </c>
      <c r="F3552" s="6" t="s">
        <v>9084</v>
      </c>
      <c r="G3552" s="6" t="s">
        <v>60</v>
      </c>
      <c r="H3552" s="6" t="s">
        <v>60</v>
      </c>
      <c r="I3552" s="60" t="s">
        <v>18308</v>
      </c>
      <c r="J3552" s="49" t="s">
        <v>18309</v>
      </c>
      <c r="K3552" s="6" t="s">
        <v>18310</v>
      </c>
      <c r="L3552" s="29">
        <f>IF($J$6="с учетом НДС",VLOOKUP(I3552,LEGEND!B:E,4,0)*(1-M3552),VLOOKUP(I3552,LEGEND!B:E,4,0)*(1-M3552)/1.2)</f>
        <v>8600</v>
      </c>
      <c r="M3552" s="57">
        <f>IF(AND(B3552&lt;&gt;"1_Электроинструмент",B3552&lt;&gt;"2_Садовая техника"),$J$5,IF($J$4&lt;=20%,$J$4,IFERROR(VLOOKUP(S3552,LEGEND!$L$2:$M$5,2,FALSE),$J$4)))</f>
        <v>0</v>
      </c>
      <c r="N3552" s="48" t="s">
        <v>60</v>
      </c>
      <c r="O3552" s="6" t="s">
        <v>60</v>
      </c>
      <c r="P3552" s="49" t="s">
        <v>66</v>
      </c>
      <c r="Q3552" s="49" t="s">
        <v>67</v>
      </c>
      <c r="R3552" s="6" t="s">
        <v>60</v>
      </c>
      <c r="S3552" s="49" t="s">
        <v>60</v>
      </c>
      <c r="T3552" s="73" t="str">
        <f>IF(_xlfn.XLOOKUP(I3552,LEGEND!B:B,LEGEND!H:H)&lt;&gt;"-",HYPERLINK(_xlfn.XLOOKUP(I3552,LEGEND!B:B,LEGEND!H:H),"link"),_xlfn.XLOOKUP(I3552,LEGEND!B:B,LEGEND!H:H))</f>
        <v>link</v>
      </c>
      <c r="U3552" s="73" t="str">
        <f>HYPERLINK(_xlfn.XLOOKUP(I3552,LEGEND!B:B,LEGEND!I:I))</f>
        <v>https://milwaukee-media-images.s3.amazonaws.com/hi/4932352862--Hero_1.jpg</v>
      </c>
      <c r="V3552" s="51" t="s">
        <v>18311</v>
      </c>
      <c r="W3552" s="63" t="s">
        <v>71</v>
      </c>
      <c r="X3552" s="64">
        <v>270</v>
      </c>
      <c r="Y3552" s="64">
        <v>199</v>
      </c>
      <c r="Z3552" s="64">
        <v>65</v>
      </c>
      <c r="AA3552" s="84">
        <v>1.35</v>
      </c>
      <c r="AB3552" s="85">
        <v>1</v>
      </c>
      <c r="AC3552" s="85">
        <v>1</v>
      </c>
    </row>
    <row r="3553" spans="1:29" ht="25.5">
      <c r="A3553" s="1"/>
      <c r="B3553" s="6" t="s">
        <v>8777</v>
      </c>
      <c r="C3553" s="6" t="s">
        <v>8778</v>
      </c>
      <c r="D3553" s="6" t="s">
        <v>9082</v>
      </c>
      <c r="E3553" s="49" t="s">
        <v>9226</v>
      </c>
      <c r="F3553" s="6" t="s">
        <v>9084</v>
      </c>
      <c r="G3553" s="6" t="s">
        <v>60</v>
      </c>
      <c r="H3553" s="6" t="s">
        <v>60</v>
      </c>
      <c r="I3553" s="60" t="s">
        <v>18312</v>
      </c>
      <c r="J3553" s="49" t="s">
        <v>18313</v>
      </c>
      <c r="K3553" s="6" t="s">
        <v>18314</v>
      </c>
      <c r="L3553" s="29">
        <f>IF($J$6="с учетом НДС",VLOOKUP(I3553,LEGEND!B:E,4,0)*(1-M3553),VLOOKUP(I3553,LEGEND!B:E,4,0)*(1-M3553)/1.2)</f>
        <v>10100</v>
      </c>
      <c r="M3553" s="57">
        <f>IF(AND(B3553&lt;&gt;"1_Электроинструмент",B3553&lt;&gt;"2_Садовая техника"),$J$5,IF($J$4&lt;=20%,$J$4,IFERROR(VLOOKUP(S3553,LEGEND!$L$2:$M$5,2,FALSE),$J$4)))</f>
        <v>0</v>
      </c>
      <c r="N3553" s="48" t="s">
        <v>60</v>
      </c>
      <c r="O3553" s="6" t="s">
        <v>60</v>
      </c>
      <c r="P3553" s="49" t="s">
        <v>66</v>
      </c>
      <c r="Q3553" s="49" t="s">
        <v>67</v>
      </c>
      <c r="R3553" s="6" t="s">
        <v>60</v>
      </c>
      <c r="S3553" s="49" t="s">
        <v>60</v>
      </c>
      <c r="T3553" s="73" t="str">
        <f>IF(_xlfn.XLOOKUP(I3553,LEGEND!B:B,LEGEND!H:H)&lt;&gt;"-",HYPERLINK(_xlfn.XLOOKUP(I3553,LEGEND!B:B,LEGEND!H:H),"link"),_xlfn.XLOOKUP(I3553,LEGEND!B:B,LEGEND!H:H))</f>
        <v>link</v>
      </c>
      <c r="U3553" s="73" t="str">
        <f>HYPERLINK(_xlfn.XLOOKUP(I3553,LEGEND!B:B,LEGEND!I:I))</f>
        <v>https://milwaukee-media-images.s3.amazonaws.com/hi/4932352861--Hero_1.jpg</v>
      </c>
      <c r="V3553" s="51" t="s">
        <v>18315</v>
      </c>
      <c r="W3553" s="63" t="s">
        <v>71</v>
      </c>
      <c r="X3553" s="64">
        <v>309</v>
      </c>
      <c r="Y3553" s="64">
        <v>86</v>
      </c>
      <c r="Z3553" s="64">
        <v>295</v>
      </c>
      <c r="AA3553" s="84">
        <v>2.59</v>
      </c>
      <c r="AB3553" s="85">
        <v>1</v>
      </c>
      <c r="AC3553" s="85">
        <v>1</v>
      </c>
    </row>
    <row r="3554" spans="1:29" ht="25.5">
      <c r="A3554" s="1"/>
      <c r="B3554" s="6" t="s">
        <v>8777</v>
      </c>
      <c r="C3554" s="6" t="s">
        <v>8778</v>
      </c>
      <c r="D3554" s="6" t="s">
        <v>9082</v>
      </c>
      <c r="E3554" s="49" t="s">
        <v>9226</v>
      </c>
      <c r="F3554" s="6" t="s">
        <v>9084</v>
      </c>
      <c r="G3554" s="6" t="s">
        <v>60</v>
      </c>
      <c r="H3554" s="6" t="s">
        <v>60</v>
      </c>
      <c r="I3554" s="60" t="s">
        <v>18316</v>
      </c>
      <c r="J3554" s="49" t="s">
        <v>18317</v>
      </c>
      <c r="K3554" s="6" t="s">
        <v>18318</v>
      </c>
      <c r="L3554" s="29">
        <f>IF($J$6="с учетом НДС",VLOOKUP(I3554,LEGEND!B:E,4,0)*(1-M3554),VLOOKUP(I3554,LEGEND!B:E,4,0)*(1-M3554)/1.2)</f>
        <v>12300</v>
      </c>
      <c r="M3554" s="57">
        <f>IF(AND(B3554&lt;&gt;"1_Электроинструмент",B3554&lt;&gt;"2_Садовая техника"),$J$5,IF($J$4&lt;=20%,$J$4,IFERROR(VLOOKUP(S3554,LEGEND!$L$2:$M$5,2,FALSE),$J$4)))</f>
        <v>0</v>
      </c>
      <c r="N3554" s="48" t="s">
        <v>60</v>
      </c>
      <c r="O3554" s="6" t="s">
        <v>60</v>
      </c>
      <c r="P3554" s="49" t="s">
        <v>66</v>
      </c>
      <c r="Q3554" s="49" t="s">
        <v>67</v>
      </c>
      <c r="R3554" s="6" t="s">
        <v>60</v>
      </c>
      <c r="S3554" s="49" t="s">
        <v>60</v>
      </c>
      <c r="T3554" s="73" t="str">
        <f>IF(_xlfn.XLOOKUP(I3554,LEGEND!B:B,LEGEND!H:H)&lt;&gt;"-",HYPERLINK(_xlfn.XLOOKUP(I3554,LEGEND!B:B,LEGEND!H:H),"link"),_xlfn.XLOOKUP(I3554,LEGEND!B:B,LEGEND!H:H))</f>
        <v>link</v>
      </c>
      <c r="U3554" s="73" t="str">
        <f>HYPERLINK(_xlfn.XLOOKUP(I3554,LEGEND!B:B,LEGEND!I:I))</f>
        <v>https://milwaukee-media-images.s3.amazonaws.com/hi/4932471672--Hero_1.jpg</v>
      </c>
      <c r="V3554" s="51" t="s">
        <v>18319</v>
      </c>
      <c r="W3554" s="63" t="s">
        <v>2678</v>
      </c>
      <c r="X3554" s="64">
        <v>85</v>
      </c>
      <c r="Y3554" s="64">
        <v>85</v>
      </c>
      <c r="Z3554" s="64">
        <v>85</v>
      </c>
      <c r="AA3554" s="84">
        <v>1.5840000000000001</v>
      </c>
      <c r="AB3554" s="85">
        <v>1</v>
      </c>
      <c r="AC3554" s="85">
        <v>1</v>
      </c>
    </row>
    <row r="3555" spans="1:29" ht="25.5">
      <c r="A3555" s="1"/>
      <c r="B3555" s="6" t="s">
        <v>8777</v>
      </c>
      <c r="C3555" s="6" t="s">
        <v>8778</v>
      </c>
      <c r="D3555" s="6" t="s">
        <v>9082</v>
      </c>
      <c r="E3555" s="49" t="s">
        <v>9226</v>
      </c>
      <c r="F3555" s="6" t="s">
        <v>9084</v>
      </c>
      <c r="G3555" s="6" t="s">
        <v>60</v>
      </c>
      <c r="H3555" s="6" t="s">
        <v>60</v>
      </c>
      <c r="I3555" s="60" t="s">
        <v>18320</v>
      </c>
      <c r="J3555" s="49" t="s">
        <v>18321</v>
      </c>
      <c r="K3555" s="6" t="s">
        <v>18322</v>
      </c>
      <c r="L3555" s="29">
        <f>IF($J$6="с учетом НДС",VLOOKUP(I3555,LEGEND!B:E,4,0)*(1-M3555),VLOOKUP(I3555,LEGEND!B:E,4,0)*(1-M3555)/1.2)</f>
        <v>13100</v>
      </c>
      <c r="M3555" s="57">
        <f>IF(AND(B3555&lt;&gt;"1_Электроинструмент",B3555&lt;&gt;"2_Садовая техника"),$J$5,IF($J$4&lt;=20%,$J$4,IFERROR(VLOOKUP(S3555,LEGEND!$L$2:$M$5,2,FALSE),$J$4)))</f>
        <v>0</v>
      </c>
      <c r="N3555" s="48" t="s">
        <v>60</v>
      </c>
      <c r="O3555" s="6" t="s">
        <v>60</v>
      </c>
      <c r="P3555" s="49" t="s">
        <v>66</v>
      </c>
      <c r="Q3555" s="49" t="s">
        <v>67</v>
      </c>
      <c r="R3555" s="6" t="s">
        <v>60</v>
      </c>
      <c r="S3555" s="49" t="s">
        <v>60</v>
      </c>
      <c r="T3555" s="73" t="str">
        <f>IF(_xlfn.XLOOKUP(I3555,LEGEND!B:B,LEGEND!H:H)&lt;&gt;"-",HYPERLINK(_xlfn.XLOOKUP(I3555,LEGEND!B:B,LEGEND!H:H),"link"),_xlfn.XLOOKUP(I3555,LEGEND!B:B,LEGEND!H:H))</f>
        <v>link</v>
      </c>
      <c r="U3555" s="73" t="str">
        <f>HYPERLINK(_xlfn.XLOOKUP(I3555,LEGEND!B:B,LEGEND!I:I))</f>
        <v>https://milwaukee-media-images.s3.amazonaws.com/hi/4932471673--Hero_1.jpg</v>
      </c>
      <c r="V3555" s="51" t="s">
        <v>18323</v>
      </c>
      <c r="W3555" s="63" t="s">
        <v>2678</v>
      </c>
      <c r="X3555" s="64">
        <v>90</v>
      </c>
      <c r="Y3555" s="64">
        <v>90</v>
      </c>
      <c r="Z3555" s="64">
        <v>90</v>
      </c>
      <c r="AA3555" s="84">
        <v>1.974</v>
      </c>
      <c r="AB3555" s="85">
        <v>1</v>
      </c>
      <c r="AC3555" s="85">
        <v>1</v>
      </c>
    </row>
    <row r="3556" spans="1:29" ht="25.5">
      <c r="A3556" s="1"/>
      <c r="B3556" s="6" t="s">
        <v>8777</v>
      </c>
      <c r="C3556" s="6" t="s">
        <v>8778</v>
      </c>
      <c r="D3556" s="6" t="s">
        <v>9082</v>
      </c>
      <c r="E3556" s="49" t="s">
        <v>9226</v>
      </c>
      <c r="F3556" s="6" t="s">
        <v>9084</v>
      </c>
      <c r="G3556" s="6" t="s">
        <v>60</v>
      </c>
      <c r="H3556" s="6" t="s">
        <v>60</v>
      </c>
      <c r="I3556" s="60" t="s">
        <v>18324</v>
      </c>
      <c r="J3556" s="49" t="s">
        <v>18325</v>
      </c>
      <c r="K3556" s="6" t="s">
        <v>18326</v>
      </c>
      <c r="L3556" s="29">
        <f>IF($J$6="с учетом НДС",VLOOKUP(I3556,LEGEND!B:E,4,0)*(1-M3556),VLOOKUP(I3556,LEGEND!B:E,4,0)*(1-M3556)/1.2)</f>
        <v>14200</v>
      </c>
      <c r="M3556" s="57">
        <f>IF(AND(B3556&lt;&gt;"1_Электроинструмент",B3556&lt;&gt;"2_Садовая техника"),$J$5,IF($J$4&lt;=20%,$J$4,IFERROR(VLOOKUP(S3556,LEGEND!$L$2:$M$5,2,FALSE),$J$4)))</f>
        <v>0</v>
      </c>
      <c r="N3556" s="48" t="s">
        <v>60</v>
      </c>
      <c r="O3556" s="6" t="s">
        <v>60</v>
      </c>
      <c r="P3556" s="49" t="s">
        <v>66</v>
      </c>
      <c r="Q3556" s="49" t="s">
        <v>67</v>
      </c>
      <c r="R3556" s="6" t="s">
        <v>60</v>
      </c>
      <c r="S3556" s="49" t="s">
        <v>60</v>
      </c>
      <c r="T3556" s="73" t="str">
        <f>IF(_xlfn.XLOOKUP(I3556,LEGEND!B:B,LEGEND!H:H)&lt;&gt;"-",HYPERLINK(_xlfn.XLOOKUP(I3556,LEGEND!B:B,LEGEND!H:H),"link"),_xlfn.XLOOKUP(I3556,LEGEND!B:B,LEGEND!H:H))</f>
        <v>link</v>
      </c>
      <c r="U3556" s="73" t="str">
        <f>HYPERLINK(_xlfn.XLOOKUP(I3556,LEGEND!B:B,LEGEND!I:I))</f>
        <v>https://milwaukee-media-images.s3.amazonaws.com/hi/4932471676--Hero_1.jpg</v>
      </c>
      <c r="V3556" s="51" t="s">
        <v>18327</v>
      </c>
      <c r="W3556" s="63" t="s">
        <v>2678</v>
      </c>
      <c r="X3556" s="64">
        <v>40</v>
      </c>
      <c r="Y3556" s="64">
        <v>25</v>
      </c>
      <c r="Z3556" s="64">
        <v>320</v>
      </c>
      <c r="AA3556" s="84">
        <v>2.44</v>
      </c>
      <c r="AB3556" s="85">
        <v>1</v>
      </c>
      <c r="AC3556" s="85">
        <v>1</v>
      </c>
    </row>
    <row r="3557" spans="1:29" ht="25.5">
      <c r="A3557" s="1"/>
      <c r="B3557" s="6" t="s">
        <v>8777</v>
      </c>
      <c r="C3557" s="6" t="s">
        <v>8778</v>
      </c>
      <c r="D3557" s="6" t="s">
        <v>9082</v>
      </c>
      <c r="E3557" s="49" t="s">
        <v>9226</v>
      </c>
      <c r="F3557" s="6" t="s">
        <v>9084</v>
      </c>
      <c r="G3557" s="6" t="s">
        <v>60</v>
      </c>
      <c r="H3557" s="6" t="s">
        <v>60</v>
      </c>
      <c r="I3557" s="60" t="s">
        <v>18328</v>
      </c>
      <c r="J3557" s="49" t="s">
        <v>18329</v>
      </c>
      <c r="K3557" s="6" t="s">
        <v>18330</v>
      </c>
      <c r="L3557" s="29">
        <f>IF($J$6="с учетом НДС",VLOOKUP(I3557,LEGEND!B:E,4,0)*(1-M3557),VLOOKUP(I3557,LEGEND!B:E,4,0)*(1-M3557)/1.2)</f>
        <v>14900</v>
      </c>
      <c r="M3557" s="57">
        <f>IF(AND(B3557&lt;&gt;"1_Электроинструмент",B3557&lt;&gt;"2_Садовая техника"),$J$5,IF($J$4&lt;=20%,$J$4,IFERROR(VLOOKUP(S3557,LEGEND!$L$2:$M$5,2,FALSE),$J$4)))</f>
        <v>0</v>
      </c>
      <c r="N3557" s="48" t="s">
        <v>60</v>
      </c>
      <c r="O3557" s="6" t="s">
        <v>60</v>
      </c>
      <c r="P3557" s="49" t="s">
        <v>66</v>
      </c>
      <c r="Q3557" s="49" t="s">
        <v>67</v>
      </c>
      <c r="R3557" s="6" t="s">
        <v>60</v>
      </c>
      <c r="S3557" s="49" t="s">
        <v>60</v>
      </c>
      <c r="T3557" s="73" t="str">
        <f>IF(_xlfn.XLOOKUP(I3557,LEGEND!B:B,LEGEND!H:H)&lt;&gt;"-",HYPERLINK(_xlfn.XLOOKUP(I3557,LEGEND!B:B,LEGEND!H:H),"link"),_xlfn.XLOOKUP(I3557,LEGEND!B:B,LEGEND!H:H))</f>
        <v>link</v>
      </c>
      <c r="U3557" s="73" t="str">
        <f>HYPERLINK(_xlfn.XLOOKUP(I3557,LEGEND!B:B,LEGEND!I:I))</f>
        <v>https://milwaukee-media-images.s3.amazonaws.com/hi/4932471674--Hero_1.jpg</v>
      </c>
      <c r="V3557" s="51" t="s">
        <v>18331</v>
      </c>
      <c r="W3557" s="63" t="s">
        <v>2678</v>
      </c>
      <c r="X3557" s="64">
        <v>95</v>
      </c>
      <c r="Y3557" s="64">
        <v>95</v>
      </c>
      <c r="Z3557" s="64">
        <v>95</v>
      </c>
      <c r="AA3557" s="84">
        <v>2.234</v>
      </c>
      <c r="AB3557" s="85">
        <v>1</v>
      </c>
      <c r="AC3557" s="85">
        <v>1</v>
      </c>
    </row>
    <row r="3558" spans="1:29" ht="25.5">
      <c r="A3558" s="1"/>
      <c r="B3558" s="6" t="s">
        <v>8777</v>
      </c>
      <c r="C3558" s="6" t="s">
        <v>8778</v>
      </c>
      <c r="D3558" s="6" t="s">
        <v>9082</v>
      </c>
      <c r="E3558" s="49" t="s">
        <v>9083</v>
      </c>
      <c r="F3558" s="6" t="s">
        <v>60</v>
      </c>
      <c r="G3558" s="6" t="s">
        <v>60</v>
      </c>
      <c r="H3558" s="6" t="s">
        <v>60</v>
      </c>
      <c r="I3558" s="60" t="s">
        <v>18604</v>
      </c>
      <c r="J3558" s="49" t="s">
        <v>18605</v>
      </c>
      <c r="K3558" s="6" t="s">
        <v>18606</v>
      </c>
      <c r="L3558" s="29">
        <f>IF($J$6="с учетом НДС",VLOOKUP(I3558,LEGEND!B:E,4,0)*(1-M3558),VLOOKUP(I3558,LEGEND!B:E,4,0)*(1-M3558)/1.2)</f>
        <v>670</v>
      </c>
      <c r="M3558" s="57">
        <f>IF(AND(B3558&lt;&gt;"1_Электроинструмент",B3558&lt;&gt;"2_Садовая техника"),$J$5,IF($J$4&lt;=20%,$J$4,IFERROR(VLOOKUP(S3558,LEGEND!$L$2:$M$5,2,FALSE),$J$4)))</f>
        <v>0</v>
      </c>
      <c r="N3558" s="48" t="s">
        <v>60</v>
      </c>
      <c r="O3558" s="6" t="s">
        <v>60</v>
      </c>
      <c r="P3558" s="49" t="s">
        <v>66</v>
      </c>
      <c r="Q3558" s="49" t="s">
        <v>67</v>
      </c>
      <c r="R3558" s="6" t="s">
        <v>60</v>
      </c>
      <c r="S3558" s="49" t="s">
        <v>60</v>
      </c>
      <c r="T3558" s="73" t="str">
        <f>IF(_xlfn.XLOOKUP(I3558,LEGEND!B:B,LEGEND!H:H)&lt;&gt;"-",HYPERLINK(_xlfn.XLOOKUP(I3558,LEGEND!B:B,LEGEND!H:H),"link"),_xlfn.XLOOKUP(I3558,LEGEND!B:B,LEGEND!H:H))</f>
        <v>-</v>
      </c>
      <c r="U3558" s="73" t="str">
        <f>HYPERLINK(_xlfn.XLOOKUP(I3558,LEGEND!B:B,LEGEND!I:I))</f>
        <v>-</v>
      </c>
      <c r="V3558" s="51" t="s">
        <v>18607</v>
      </c>
      <c r="W3558" s="63" t="s">
        <v>71</v>
      </c>
      <c r="X3558" s="64">
        <v>19</v>
      </c>
      <c r="Y3558" s="64">
        <v>75</v>
      </c>
      <c r="Z3558" s="64">
        <v>20</v>
      </c>
      <c r="AA3558" s="84">
        <v>7.1999999999999995E-2</v>
      </c>
      <c r="AB3558" s="85">
        <v>1</v>
      </c>
      <c r="AC3558" s="85">
        <v>1</v>
      </c>
    </row>
    <row r="3559" spans="1:29" ht="25.5">
      <c r="A3559" s="1"/>
      <c r="B3559" s="6" t="s">
        <v>8777</v>
      </c>
      <c r="C3559" s="6" t="s">
        <v>8778</v>
      </c>
      <c r="D3559" s="6" t="s">
        <v>9082</v>
      </c>
      <c r="E3559" s="49" t="s">
        <v>9083</v>
      </c>
      <c r="F3559" s="6" t="s">
        <v>9084</v>
      </c>
      <c r="G3559" s="6" t="s">
        <v>60</v>
      </c>
      <c r="H3559" s="6" t="s">
        <v>60</v>
      </c>
      <c r="I3559" s="60" t="s">
        <v>18332</v>
      </c>
      <c r="J3559" s="49" t="s">
        <v>18333</v>
      </c>
      <c r="K3559" s="6" t="s">
        <v>18334</v>
      </c>
      <c r="L3559" s="29">
        <f>IF($J$6="с учетом НДС",VLOOKUP(I3559,LEGEND!B:E,4,0)*(1-M3559),VLOOKUP(I3559,LEGEND!B:E,4,0)*(1-M3559)/1.2)</f>
        <v>100</v>
      </c>
      <c r="M3559" s="57">
        <f>IF(AND(B3559&lt;&gt;"1_Электроинструмент",B3559&lt;&gt;"2_Садовая техника"),$J$5,IF($J$4&lt;=20%,$J$4,IFERROR(VLOOKUP(S3559,LEGEND!$L$2:$M$5,2,FALSE),$J$4)))</f>
        <v>0</v>
      </c>
      <c r="N3559" s="48" t="s">
        <v>60</v>
      </c>
      <c r="O3559" s="6" t="s">
        <v>60</v>
      </c>
      <c r="P3559" s="49" t="s">
        <v>66</v>
      </c>
      <c r="Q3559" s="49" t="s">
        <v>67</v>
      </c>
      <c r="R3559" s="6" t="s">
        <v>60</v>
      </c>
      <c r="S3559" s="49" t="s">
        <v>60</v>
      </c>
      <c r="T3559" s="73" t="str">
        <f>IF(_xlfn.XLOOKUP(I3559,LEGEND!B:B,LEGEND!H:H)&lt;&gt;"-",HYPERLINK(_xlfn.XLOOKUP(I3559,LEGEND!B:B,LEGEND!H:H),"link"),_xlfn.XLOOKUP(I3559,LEGEND!B:B,LEGEND!H:H))</f>
        <v>link</v>
      </c>
      <c r="U3559" s="73" t="str">
        <f>HYPERLINK(_xlfn.XLOOKUP(I3559,LEGEND!B:B,LEGEND!I:I))</f>
        <v>https://milwaukee-media-images.s3.amazonaws.com/hi/4932471564--Hero_1.jpg</v>
      </c>
      <c r="V3559" s="51" t="s">
        <v>18335</v>
      </c>
      <c r="W3559" s="63" t="s">
        <v>71</v>
      </c>
      <c r="X3559" s="64">
        <v>47</v>
      </c>
      <c r="Y3559" s="64">
        <v>98</v>
      </c>
      <c r="Z3559" s="64">
        <v>7</v>
      </c>
      <c r="AA3559" s="84">
        <v>1.7999999999999999E-2</v>
      </c>
      <c r="AB3559" s="85">
        <v>1</v>
      </c>
      <c r="AC3559" s="85">
        <v>1</v>
      </c>
    </row>
    <row r="3560" spans="1:29" ht="25.5">
      <c r="A3560" s="1"/>
      <c r="B3560" s="6" t="s">
        <v>8777</v>
      </c>
      <c r="C3560" s="6" t="s">
        <v>8778</v>
      </c>
      <c r="D3560" s="6" t="s">
        <v>9082</v>
      </c>
      <c r="E3560" s="49" t="s">
        <v>9083</v>
      </c>
      <c r="F3560" s="6" t="s">
        <v>9084</v>
      </c>
      <c r="G3560" s="6" t="s">
        <v>60</v>
      </c>
      <c r="H3560" s="6" t="s">
        <v>60</v>
      </c>
      <c r="I3560" s="60" t="s">
        <v>18336</v>
      </c>
      <c r="J3560" s="49" t="s">
        <v>18337</v>
      </c>
      <c r="K3560" s="6" t="s">
        <v>18338</v>
      </c>
      <c r="L3560" s="29">
        <f>IF($J$6="с учетом НДС",VLOOKUP(I3560,LEGEND!B:E,4,0)*(1-M3560),VLOOKUP(I3560,LEGEND!B:E,4,0)*(1-M3560)/1.2)</f>
        <v>100</v>
      </c>
      <c r="M3560" s="57">
        <f>IF(AND(B3560&lt;&gt;"1_Электроинструмент",B3560&lt;&gt;"2_Садовая техника"),$J$5,IF($J$4&lt;=20%,$J$4,IFERROR(VLOOKUP(S3560,LEGEND!$L$2:$M$5,2,FALSE),$J$4)))</f>
        <v>0</v>
      </c>
      <c r="N3560" s="48" t="s">
        <v>60</v>
      </c>
      <c r="O3560" s="6" t="s">
        <v>60</v>
      </c>
      <c r="P3560" s="49" t="s">
        <v>66</v>
      </c>
      <c r="Q3560" s="49" t="s">
        <v>67</v>
      </c>
      <c r="R3560" s="6" t="s">
        <v>60</v>
      </c>
      <c r="S3560" s="49" t="s">
        <v>60</v>
      </c>
      <c r="T3560" s="73" t="str">
        <f>IF(_xlfn.XLOOKUP(I3560,LEGEND!B:B,LEGEND!H:H)&lt;&gt;"-",HYPERLINK(_xlfn.XLOOKUP(I3560,LEGEND!B:B,LEGEND!H:H),"link"),_xlfn.XLOOKUP(I3560,LEGEND!B:B,LEGEND!H:H))</f>
        <v>link</v>
      </c>
      <c r="U3560" s="73" t="str">
        <f>HYPERLINK(_xlfn.XLOOKUP(I3560,LEGEND!B:B,LEGEND!I:I))</f>
        <v>https://milwaukee-media-images.s3.amazonaws.com/hi/4932471566--Hero_1.jpg</v>
      </c>
      <c r="V3560" s="51" t="s">
        <v>18339</v>
      </c>
      <c r="W3560" s="63" t="s">
        <v>71</v>
      </c>
      <c r="X3560" s="64">
        <v>47</v>
      </c>
      <c r="Y3560" s="64">
        <v>98</v>
      </c>
      <c r="Z3560" s="64">
        <v>7</v>
      </c>
      <c r="AA3560" s="84">
        <v>1.0999999999999999E-2</v>
      </c>
      <c r="AB3560" s="85">
        <v>1</v>
      </c>
      <c r="AC3560" s="85">
        <v>1</v>
      </c>
    </row>
    <row r="3561" spans="1:29" ht="25.5">
      <c r="A3561" s="1"/>
      <c r="B3561" s="6" t="s">
        <v>8777</v>
      </c>
      <c r="C3561" s="6" t="s">
        <v>8778</v>
      </c>
      <c r="D3561" s="6" t="s">
        <v>9082</v>
      </c>
      <c r="E3561" s="49" t="s">
        <v>9083</v>
      </c>
      <c r="F3561" s="6" t="s">
        <v>9084</v>
      </c>
      <c r="G3561" s="6" t="s">
        <v>60</v>
      </c>
      <c r="H3561" s="6" t="s">
        <v>60</v>
      </c>
      <c r="I3561" s="60" t="s">
        <v>18340</v>
      </c>
      <c r="J3561" s="49" t="s">
        <v>18341</v>
      </c>
      <c r="K3561" s="6" t="s">
        <v>18342</v>
      </c>
      <c r="L3561" s="29">
        <f>IF($J$6="с учетом НДС",VLOOKUP(I3561,LEGEND!B:E,4,0)*(1-M3561),VLOOKUP(I3561,LEGEND!B:E,4,0)*(1-M3561)/1.2)</f>
        <v>100</v>
      </c>
      <c r="M3561" s="57">
        <f>IF(AND(B3561&lt;&gt;"1_Электроинструмент",B3561&lt;&gt;"2_Садовая техника"),$J$5,IF($J$4&lt;=20%,$J$4,IFERROR(VLOOKUP(S3561,LEGEND!$L$2:$M$5,2,FALSE),$J$4)))</f>
        <v>0</v>
      </c>
      <c r="N3561" s="48" t="s">
        <v>60</v>
      </c>
      <c r="O3561" s="6" t="s">
        <v>60</v>
      </c>
      <c r="P3561" s="49" t="s">
        <v>66</v>
      </c>
      <c r="Q3561" s="49" t="s">
        <v>67</v>
      </c>
      <c r="R3561" s="6" t="s">
        <v>60</v>
      </c>
      <c r="S3561" s="49" t="s">
        <v>60</v>
      </c>
      <c r="T3561" s="73" t="str">
        <f>IF(_xlfn.XLOOKUP(I3561,LEGEND!B:B,LEGEND!H:H)&lt;&gt;"-",HYPERLINK(_xlfn.XLOOKUP(I3561,LEGEND!B:B,LEGEND!H:H),"link"),_xlfn.XLOOKUP(I3561,LEGEND!B:B,LEGEND!H:H))</f>
        <v>link</v>
      </c>
      <c r="U3561" s="73" t="str">
        <f>HYPERLINK(_xlfn.XLOOKUP(I3561,LEGEND!B:B,LEGEND!I:I))</f>
        <v>https://milwaukee-media-images.s3.amazonaws.com/hi/4932471570--Hero_1.jpg</v>
      </c>
      <c r="V3561" s="51" t="s">
        <v>18343</v>
      </c>
      <c r="W3561" s="63" t="s">
        <v>71</v>
      </c>
      <c r="X3561" s="64">
        <v>47</v>
      </c>
      <c r="Y3561" s="64">
        <v>98</v>
      </c>
      <c r="Z3561" s="64">
        <v>7</v>
      </c>
      <c r="AA3561" s="84">
        <v>0.01</v>
      </c>
      <c r="AB3561" s="85">
        <v>1</v>
      </c>
      <c r="AC3561" s="85">
        <v>1</v>
      </c>
    </row>
    <row r="3562" spans="1:29" ht="25.5">
      <c r="A3562" s="1"/>
      <c r="B3562" s="6" t="s">
        <v>8777</v>
      </c>
      <c r="C3562" s="6" t="s">
        <v>8778</v>
      </c>
      <c r="D3562" s="6" t="s">
        <v>9082</v>
      </c>
      <c r="E3562" s="49" t="s">
        <v>9083</v>
      </c>
      <c r="F3562" s="6" t="s">
        <v>9084</v>
      </c>
      <c r="G3562" s="6" t="s">
        <v>60</v>
      </c>
      <c r="H3562" s="6" t="s">
        <v>60</v>
      </c>
      <c r="I3562" s="60" t="s">
        <v>18344</v>
      </c>
      <c r="J3562" s="49" t="s">
        <v>18345</v>
      </c>
      <c r="K3562" s="6" t="s">
        <v>18346</v>
      </c>
      <c r="L3562" s="29">
        <f>IF($J$6="с учетом НДС",VLOOKUP(I3562,LEGEND!B:E,4,0)*(1-M3562),VLOOKUP(I3562,LEGEND!B:E,4,0)*(1-M3562)/1.2)</f>
        <v>108</v>
      </c>
      <c r="M3562" s="57">
        <f>IF(AND(B3562&lt;&gt;"1_Электроинструмент",B3562&lt;&gt;"2_Садовая техника"),$J$5,IF($J$4&lt;=20%,$J$4,IFERROR(VLOOKUP(S3562,LEGEND!$L$2:$M$5,2,FALSE),$J$4)))</f>
        <v>0</v>
      </c>
      <c r="N3562" s="48" t="s">
        <v>60</v>
      </c>
      <c r="O3562" s="6" t="s">
        <v>60</v>
      </c>
      <c r="P3562" s="49" t="s">
        <v>66</v>
      </c>
      <c r="Q3562" s="49" t="s">
        <v>67</v>
      </c>
      <c r="R3562" s="6" t="s">
        <v>60</v>
      </c>
      <c r="S3562" s="49" t="s">
        <v>60</v>
      </c>
      <c r="T3562" s="73" t="str">
        <f>IF(_xlfn.XLOOKUP(I3562,LEGEND!B:B,LEGEND!H:H)&lt;&gt;"-",HYPERLINK(_xlfn.XLOOKUP(I3562,LEGEND!B:B,LEGEND!H:H),"link"),_xlfn.XLOOKUP(I3562,LEGEND!B:B,LEGEND!H:H))</f>
        <v>link</v>
      </c>
      <c r="U3562" s="73" t="str">
        <f>HYPERLINK(_xlfn.XLOOKUP(I3562,LEGEND!B:B,LEGEND!I:I))</f>
        <v>https://milwaukee-media-images.s3.amazonaws.com/hi/4932430891--Hero_1.jpg</v>
      </c>
      <c r="V3562" s="51" t="s">
        <v>18347</v>
      </c>
      <c r="W3562" s="63" t="s">
        <v>71</v>
      </c>
      <c r="X3562" s="64">
        <v>47</v>
      </c>
      <c r="Y3562" s="64">
        <v>98</v>
      </c>
      <c r="Z3562" s="64">
        <v>9</v>
      </c>
      <c r="AA3562" s="84">
        <v>1.9E-2</v>
      </c>
      <c r="AB3562" s="85">
        <v>2</v>
      </c>
      <c r="AC3562" s="85">
        <v>1</v>
      </c>
    </row>
    <row r="3563" spans="1:29" ht="25.5">
      <c r="A3563" s="1"/>
      <c r="B3563" s="6" t="s">
        <v>8777</v>
      </c>
      <c r="C3563" s="6" t="s">
        <v>8778</v>
      </c>
      <c r="D3563" s="6" t="s">
        <v>9082</v>
      </c>
      <c r="E3563" s="49" t="s">
        <v>9083</v>
      </c>
      <c r="F3563" s="6" t="s">
        <v>9084</v>
      </c>
      <c r="G3563" s="6" t="s">
        <v>60</v>
      </c>
      <c r="H3563" s="6" t="s">
        <v>60</v>
      </c>
      <c r="I3563" s="60" t="s">
        <v>18348</v>
      </c>
      <c r="J3563" s="49" t="s">
        <v>18349</v>
      </c>
      <c r="K3563" s="6" t="s">
        <v>18350</v>
      </c>
      <c r="L3563" s="29">
        <f>IF($J$6="с учетом НДС",VLOOKUP(I3563,LEGEND!B:E,4,0)*(1-M3563),VLOOKUP(I3563,LEGEND!B:E,4,0)*(1-M3563)/1.2)</f>
        <v>113</v>
      </c>
      <c r="M3563" s="57">
        <f>IF(AND(B3563&lt;&gt;"1_Электроинструмент",B3563&lt;&gt;"2_Садовая техника"),$J$5,IF($J$4&lt;=20%,$J$4,IFERROR(VLOOKUP(S3563,LEGEND!$L$2:$M$5,2,FALSE),$J$4)))</f>
        <v>0</v>
      </c>
      <c r="N3563" s="48" t="s">
        <v>60</v>
      </c>
      <c r="O3563" s="6" t="s">
        <v>60</v>
      </c>
      <c r="P3563" s="49" t="s">
        <v>66</v>
      </c>
      <c r="Q3563" s="49" t="s">
        <v>67</v>
      </c>
      <c r="R3563" s="6" t="s">
        <v>60</v>
      </c>
      <c r="S3563" s="49" t="s">
        <v>60</v>
      </c>
      <c r="T3563" s="73" t="str">
        <f>IF(_xlfn.XLOOKUP(I3563,LEGEND!B:B,LEGEND!H:H)&lt;&gt;"-",HYPERLINK(_xlfn.XLOOKUP(I3563,LEGEND!B:B,LEGEND!H:H),"link"),_xlfn.XLOOKUP(I3563,LEGEND!B:B,LEGEND!H:H))</f>
        <v>link</v>
      </c>
      <c r="U3563" s="73" t="str">
        <f>HYPERLINK(_xlfn.XLOOKUP(I3563,LEGEND!B:B,LEGEND!I:I))</f>
        <v>https://milwaukee-media-images.s3.amazonaws.com/hi/4932471567--Hero_1.jpg</v>
      </c>
      <c r="V3563" s="51" t="s">
        <v>18351</v>
      </c>
      <c r="W3563" s="63" t="s">
        <v>71</v>
      </c>
      <c r="X3563" s="64">
        <v>47</v>
      </c>
      <c r="Y3563" s="64">
        <v>98</v>
      </c>
      <c r="Z3563" s="64">
        <v>7</v>
      </c>
      <c r="AA3563" s="84">
        <v>1.0999999999999999E-2</v>
      </c>
      <c r="AB3563" s="85">
        <v>2</v>
      </c>
      <c r="AC3563" s="85">
        <v>1</v>
      </c>
    </row>
    <row r="3564" spans="1:29" ht="25.5">
      <c r="A3564" s="1"/>
      <c r="B3564" s="6" t="s">
        <v>8777</v>
      </c>
      <c r="C3564" s="6" t="s">
        <v>8778</v>
      </c>
      <c r="D3564" s="6" t="s">
        <v>9082</v>
      </c>
      <c r="E3564" s="49" t="s">
        <v>9083</v>
      </c>
      <c r="F3564" s="6" t="s">
        <v>9084</v>
      </c>
      <c r="G3564" s="6" t="s">
        <v>60</v>
      </c>
      <c r="H3564" s="6" t="s">
        <v>60</v>
      </c>
      <c r="I3564" s="60" t="s">
        <v>18352</v>
      </c>
      <c r="J3564" s="49" t="s">
        <v>18353</v>
      </c>
      <c r="K3564" s="6" t="s">
        <v>18354</v>
      </c>
      <c r="L3564" s="29">
        <f>IF($J$6="с учетом НДС",VLOOKUP(I3564,LEGEND!B:E,4,0)*(1-M3564),VLOOKUP(I3564,LEGEND!B:E,4,0)*(1-M3564)/1.2)</f>
        <v>113</v>
      </c>
      <c r="M3564" s="57">
        <f>IF(AND(B3564&lt;&gt;"1_Электроинструмент",B3564&lt;&gt;"2_Садовая техника"),$J$5,IF($J$4&lt;=20%,$J$4,IFERROR(VLOOKUP(S3564,LEGEND!$L$2:$M$5,2,FALSE),$J$4)))</f>
        <v>0</v>
      </c>
      <c r="N3564" s="48" t="s">
        <v>60</v>
      </c>
      <c r="O3564" s="6" t="s">
        <v>60</v>
      </c>
      <c r="P3564" s="49" t="s">
        <v>66</v>
      </c>
      <c r="Q3564" s="49" t="s">
        <v>67</v>
      </c>
      <c r="R3564" s="6" t="s">
        <v>60</v>
      </c>
      <c r="S3564" s="49" t="s">
        <v>60</v>
      </c>
      <c r="T3564" s="73" t="str">
        <f>IF(_xlfn.XLOOKUP(I3564,LEGEND!B:B,LEGEND!H:H)&lt;&gt;"-",HYPERLINK(_xlfn.XLOOKUP(I3564,LEGEND!B:B,LEGEND!H:H),"link"),_xlfn.XLOOKUP(I3564,LEGEND!B:B,LEGEND!H:H))</f>
        <v>link</v>
      </c>
      <c r="U3564" s="73" t="str">
        <f>HYPERLINK(_xlfn.XLOOKUP(I3564,LEGEND!B:B,LEGEND!I:I))</f>
        <v>https://milwaukee-media-images.s3.amazonaws.com/hi/4932471568--Hero_1.jpg</v>
      </c>
      <c r="V3564" s="51" t="s">
        <v>18355</v>
      </c>
      <c r="W3564" s="63" t="s">
        <v>71</v>
      </c>
      <c r="X3564" s="64">
        <v>47</v>
      </c>
      <c r="Y3564" s="64">
        <v>98</v>
      </c>
      <c r="Z3564" s="64">
        <v>7</v>
      </c>
      <c r="AA3564" s="84">
        <v>1.0999999999999999E-2</v>
      </c>
      <c r="AB3564" s="85">
        <v>2</v>
      </c>
      <c r="AC3564" s="85">
        <v>1</v>
      </c>
    </row>
    <row r="3565" spans="1:29" ht="25.5">
      <c r="A3565" s="1"/>
      <c r="B3565" s="6" t="s">
        <v>8777</v>
      </c>
      <c r="C3565" s="6" t="s">
        <v>8778</v>
      </c>
      <c r="D3565" s="6" t="s">
        <v>9082</v>
      </c>
      <c r="E3565" s="49" t="s">
        <v>9083</v>
      </c>
      <c r="F3565" s="6" t="s">
        <v>9084</v>
      </c>
      <c r="G3565" s="6" t="s">
        <v>60</v>
      </c>
      <c r="H3565" s="6" t="s">
        <v>60</v>
      </c>
      <c r="I3565" s="60" t="s">
        <v>18356</v>
      </c>
      <c r="J3565" s="49" t="s">
        <v>18357</v>
      </c>
      <c r="K3565" s="6" t="s">
        <v>18358</v>
      </c>
      <c r="L3565" s="29">
        <f>IF($J$6="с учетом НДС",VLOOKUP(I3565,LEGEND!B:E,4,0)*(1-M3565),VLOOKUP(I3565,LEGEND!B:E,4,0)*(1-M3565)/1.2)</f>
        <v>113</v>
      </c>
      <c r="M3565" s="57">
        <f>IF(AND(B3565&lt;&gt;"1_Электроинструмент",B3565&lt;&gt;"2_Садовая техника"),$J$5,IF($J$4&lt;=20%,$J$4,IFERROR(VLOOKUP(S3565,LEGEND!$L$2:$M$5,2,FALSE),$J$4)))</f>
        <v>0</v>
      </c>
      <c r="N3565" s="48" t="s">
        <v>60</v>
      </c>
      <c r="O3565" s="6" t="s">
        <v>60</v>
      </c>
      <c r="P3565" s="49" t="s">
        <v>66</v>
      </c>
      <c r="Q3565" s="49" t="s">
        <v>67</v>
      </c>
      <c r="R3565" s="6" t="s">
        <v>60</v>
      </c>
      <c r="S3565" s="49" t="s">
        <v>60</v>
      </c>
      <c r="T3565" s="73" t="str">
        <f>IF(_xlfn.XLOOKUP(I3565,LEGEND!B:B,LEGEND!H:H)&lt;&gt;"-",HYPERLINK(_xlfn.XLOOKUP(I3565,LEGEND!B:B,LEGEND!H:H),"link"),_xlfn.XLOOKUP(I3565,LEGEND!B:B,LEGEND!H:H))</f>
        <v>link</v>
      </c>
      <c r="U3565" s="73" t="str">
        <f>HYPERLINK(_xlfn.XLOOKUP(I3565,LEGEND!B:B,LEGEND!I:I))</f>
        <v>https://milwaukee-media-images.s3.amazonaws.com/hi/4932471569--Hero_1.jpg</v>
      </c>
      <c r="V3565" s="51" t="s">
        <v>18359</v>
      </c>
      <c r="W3565" s="63" t="s">
        <v>71</v>
      </c>
      <c r="X3565" s="64">
        <v>47</v>
      </c>
      <c r="Y3565" s="64">
        <v>98</v>
      </c>
      <c r="Z3565" s="64">
        <v>7</v>
      </c>
      <c r="AA3565" s="84">
        <v>1.0999999999999999E-2</v>
      </c>
      <c r="AB3565" s="85">
        <v>2</v>
      </c>
      <c r="AC3565" s="85">
        <v>1</v>
      </c>
    </row>
    <row r="3566" spans="1:29" ht="25.5">
      <c r="A3566" s="1"/>
      <c r="B3566" s="6" t="s">
        <v>8777</v>
      </c>
      <c r="C3566" s="6" t="s">
        <v>8778</v>
      </c>
      <c r="D3566" s="6" t="s">
        <v>9082</v>
      </c>
      <c r="E3566" s="49" t="s">
        <v>9083</v>
      </c>
      <c r="F3566" s="6" t="s">
        <v>9084</v>
      </c>
      <c r="G3566" s="6" t="s">
        <v>60</v>
      </c>
      <c r="H3566" s="6" t="s">
        <v>60</v>
      </c>
      <c r="I3566" s="60" t="s">
        <v>18360</v>
      </c>
      <c r="J3566" s="49" t="s">
        <v>18361</v>
      </c>
      <c r="K3566" s="6" t="s">
        <v>18362</v>
      </c>
      <c r="L3566" s="29">
        <f>IF($J$6="с учетом НДС",VLOOKUP(I3566,LEGEND!B:E,4,0)*(1-M3566),VLOOKUP(I3566,LEGEND!B:E,4,0)*(1-M3566)/1.2)</f>
        <v>113</v>
      </c>
      <c r="M3566" s="57">
        <f>IF(AND(B3566&lt;&gt;"1_Электроинструмент",B3566&lt;&gt;"2_Садовая техника"),$J$5,IF($J$4&lt;=20%,$J$4,IFERROR(VLOOKUP(S3566,LEGEND!$L$2:$M$5,2,FALSE),$J$4)))</f>
        <v>0</v>
      </c>
      <c r="N3566" s="48" t="s">
        <v>60</v>
      </c>
      <c r="O3566" s="6" t="s">
        <v>60</v>
      </c>
      <c r="P3566" s="49" t="s">
        <v>66</v>
      </c>
      <c r="Q3566" s="49" t="s">
        <v>67</v>
      </c>
      <c r="R3566" s="6" t="s">
        <v>60</v>
      </c>
      <c r="S3566" s="49" t="s">
        <v>60</v>
      </c>
      <c r="T3566" s="73" t="str">
        <f>IF(_xlfn.XLOOKUP(I3566,LEGEND!B:B,LEGEND!H:H)&lt;&gt;"-",HYPERLINK(_xlfn.XLOOKUP(I3566,LEGEND!B:B,LEGEND!H:H),"link"),_xlfn.XLOOKUP(I3566,LEGEND!B:B,LEGEND!H:H))</f>
        <v>link</v>
      </c>
      <c r="U3566" s="73" t="str">
        <f>HYPERLINK(_xlfn.XLOOKUP(I3566,LEGEND!B:B,LEGEND!I:I))</f>
        <v>https://milwaukee-media-images.s3.amazonaws.com/hi/4932471577--Hero_1.jpg</v>
      </c>
      <c r="V3566" s="51" t="s">
        <v>18363</v>
      </c>
      <c r="W3566" s="63" t="s">
        <v>71</v>
      </c>
      <c r="X3566" s="64">
        <v>47</v>
      </c>
      <c r="Y3566" s="64">
        <v>98</v>
      </c>
      <c r="Z3566" s="64">
        <v>7</v>
      </c>
      <c r="AA3566" s="84">
        <v>0.01</v>
      </c>
      <c r="AB3566" s="85">
        <v>2</v>
      </c>
      <c r="AC3566" s="85">
        <v>1</v>
      </c>
    </row>
    <row r="3567" spans="1:29" ht="25.5">
      <c r="A3567" s="1"/>
      <c r="B3567" s="6" t="s">
        <v>8777</v>
      </c>
      <c r="C3567" s="6" t="s">
        <v>8778</v>
      </c>
      <c r="D3567" s="6" t="s">
        <v>9082</v>
      </c>
      <c r="E3567" s="49" t="s">
        <v>9083</v>
      </c>
      <c r="F3567" s="6" t="s">
        <v>9084</v>
      </c>
      <c r="G3567" s="6" t="s">
        <v>60</v>
      </c>
      <c r="H3567" s="6" t="s">
        <v>60</v>
      </c>
      <c r="I3567" s="60" t="s">
        <v>18364</v>
      </c>
      <c r="J3567" s="49" t="s">
        <v>18365</v>
      </c>
      <c r="K3567" s="6" t="s">
        <v>18366</v>
      </c>
      <c r="L3567" s="29">
        <f>IF($J$6="с учетом НДС",VLOOKUP(I3567,LEGEND!B:E,4,0)*(1-M3567),VLOOKUP(I3567,LEGEND!B:E,4,0)*(1-M3567)/1.2)</f>
        <v>113</v>
      </c>
      <c r="M3567" s="57">
        <f>IF(AND(B3567&lt;&gt;"1_Электроинструмент",B3567&lt;&gt;"2_Садовая техника"),$J$5,IF($J$4&lt;=20%,$J$4,IFERROR(VLOOKUP(S3567,LEGEND!$L$2:$M$5,2,FALSE),$J$4)))</f>
        <v>0</v>
      </c>
      <c r="N3567" s="48" t="s">
        <v>60</v>
      </c>
      <c r="O3567" s="6" t="s">
        <v>60</v>
      </c>
      <c r="P3567" s="49" t="s">
        <v>66</v>
      </c>
      <c r="Q3567" s="49" t="s">
        <v>67</v>
      </c>
      <c r="R3567" s="6" t="s">
        <v>60</v>
      </c>
      <c r="S3567" s="49" t="s">
        <v>60</v>
      </c>
      <c r="T3567" s="73" t="str">
        <f>IF(_xlfn.XLOOKUP(I3567,LEGEND!B:B,LEGEND!H:H)&lt;&gt;"-",HYPERLINK(_xlfn.XLOOKUP(I3567,LEGEND!B:B,LEGEND!H:H),"link"),_xlfn.XLOOKUP(I3567,LEGEND!B:B,LEGEND!H:H))</f>
        <v>link</v>
      </c>
      <c r="U3567" s="73" t="str">
        <f>HYPERLINK(_xlfn.XLOOKUP(I3567,LEGEND!B:B,LEGEND!I:I))</f>
        <v>https://milwaukee-media-images.s3.amazonaws.com/hi/4932471578--Hero_1.jpg</v>
      </c>
      <c r="V3567" s="51" t="s">
        <v>18367</v>
      </c>
      <c r="W3567" s="63" t="s">
        <v>71</v>
      </c>
      <c r="X3567" s="64">
        <v>47</v>
      </c>
      <c r="Y3567" s="64">
        <v>98</v>
      </c>
      <c r="Z3567" s="64">
        <v>7</v>
      </c>
      <c r="AA3567" s="84">
        <v>1.0999999999999999E-2</v>
      </c>
      <c r="AB3567" s="85">
        <v>2</v>
      </c>
      <c r="AC3567" s="85">
        <v>1</v>
      </c>
    </row>
    <row r="3568" spans="1:29" ht="25.5">
      <c r="A3568" s="1"/>
      <c r="B3568" s="6" t="s">
        <v>8777</v>
      </c>
      <c r="C3568" s="6" t="s">
        <v>8778</v>
      </c>
      <c r="D3568" s="6" t="s">
        <v>9082</v>
      </c>
      <c r="E3568" s="49" t="s">
        <v>9083</v>
      </c>
      <c r="F3568" s="6" t="s">
        <v>9084</v>
      </c>
      <c r="G3568" s="6" t="s">
        <v>60</v>
      </c>
      <c r="H3568" s="6" t="s">
        <v>60</v>
      </c>
      <c r="I3568" s="60" t="s">
        <v>18368</v>
      </c>
      <c r="J3568" s="49" t="s">
        <v>18369</v>
      </c>
      <c r="K3568" s="6" t="s">
        <v>18370</v>
      </c>
      <c r="L3568" s="29">
        <f>IF($J$6="с учетом НДС",VLOOKUP(I3568,LEGEND!B:E,4,0)*(1-M3568),VLOOKUP(I3568,LEGEND!B:E,4,0)*(1-M3568)/1.2)</f>
        <v>113</v>
      </c>
      <c r="M3568" s="57">
        <f>IF(AND(B3568&lt;&gt;"1_Электроинструмент",B3568&lt;&gt;"2_Садовая техника"),$J$5,IF($J$4&lt;=20%,$J$4,IFERROR(VLOOKUP(S3568,LEGEND!$L$2:$M$5,2,FALSE),$J$4)))</f>
        <v>0</v>
      </c>
      <c r="N3568" s="48" t="s">
        <v>60</v>
      </c>
      <c r="O3568" s="6" t="s">
        <v>60</v>
      </c>
      <c r="P3568" s="49" t="s">
        <v>66</v>
      </c>
      <c r="Q3568" s="49" t="s">
        <v>67</v>
      </c>
      <c r="R3568" s="6" t="s">
        <v>60</v>
      </c>
      <c r="S3568" s="49" t="s">
        <v>60</v>
      </c>
      <c r="T3568" s="73" t="str">
        <f>IF(_xlfn.XLOOKUP(I3568,LEGEND!B:B,LEGEND!H:H)&lt;&gt;"-",HYPERLINK(_xlfn.XLOOKUP(I3568,LEGEND!B:B,LEGEND!H:H),"link"),_xlfn.XLOOKUP(I3568,LEGEND!B:B,LEGEND!H:H))</f>
        <v>link</v>
      </c>
      <c r="U3568" s="73" t="str">
        <f>HYPERLINK(_xlfn.XLOOKUP(I3568,LEGEND!B:B,LEGEND!I:I))</f>
        <v>https://milwaukee-media-images.s3.amazonaws.com/hi/4932471579--Hero_1.jpg</v>
      </c>
      <c r="V3568" s="51" t="s">
        <v>18371</v>
      </c>
      <c r="W3568" s="63" t="s">
        <v>71</v>
      </c>
      <c r="X3568" s="64">
        <v>47</v>
      </c>
      <c r="Y3568" s="64">
        <v>98</v>
      </c>
      <c r="Z3568" s="64">
        <v>7</v>
      </c>
      <c r="AA3568" s="84">
        <v>1.0999999999999999E-2</v>
      </c>
      <c r="AB3568" s="85">
        <v>2</v>
      </c>
      <c r="AC3568" s="85">
        <v>1</v>
      </c>
    </row>
    <row r="3569" spans="1:29" ht="25.5">
      <c r="A3569" s="1"/>
      <c r="B3569" s="6" t="s">
        <v>8777</v>
      </c>
      <c r="C3569" s="6" t="s">
        <v>8778</v>
      </c>
      <c r="D3569" s="6" t="s">
        <v>9082</v>
      </c>
      <c r="E3569" s="49" t="s">
        <v>9083</v>
      </c>
      <c r="F3569" s="6" t="s">
        <v>9084</v>
      </c>
      <c r="G3569" s="6" t="s">
        <v>60</v>
      </c>
      <c r="H3569" s="6" t="s">
        <v>60</v>
      </c>
      <c r="I3569" s="60" t="s">
        <v>18372</v>
      </c>
      <c r="J3569" s="49" t="s">
        <v>18373</v>
      </c>
      <c r="K3569" s="6" t="s">
        <v>18374</v>
      </c>
      <c r="L3569" s="29">
        <f>IF($J$6="с учетом НДС",VLOOKUP(I3569,LEGEND!B:E,4,0)*(1-M3569),VLOOKUP(I3569,LEGEND!B:E,4,0)*(1-M3569)/1.2)</f>
        <v>113</v>
      </c>
      <c r="M3569" s="57">
        <f>IF(AND(B3569&lt;&gt;"1_Электроинструмент",B3569&lt;&gt;"2_Садовая техника"),$J$5,IF($J$4&lt;=20%,$J$4,IFERROR(VLOOKUP(S3569,LEGEND!$L$2:$M$5,2,FALSE),$J$4)))</f>
        <v>0</v>
      </c>
      <c r="N3569" s="48" t="s">
        <v>60</v>
      </c>
      <c r="O3569" s="6" t="s">
        <v>60</v>
      </c>
      <c r="P3569" s="49" t="s">
        <v>66</v>
      </c>
      <c r="Q3569" s="49" t="s">
        <v>67</v>
      </c>
      <c r="R3569" s="6" t="s">
        <v>60</v>
      </c>
      <c r="S3569" s="49" t="s">
        <v>60</v>
      </c>
      <c r="T3569" s="73" t="str">
        <f>IF(_xlfn.XLOOKUP(I3569,LEGEND!B:B,LEGEND!H:H)&lt;&gt;"-",HYPERLINK(_xlfn.XLOOKUP(I3569,LEGEND!B:B,LEGEND!H:H),"link"),_xlfn.XLOOKUP(I3569,LEGEND!B:B,LEGEND!H:H))</f>
        <v>link</v>
      </c>
      <c r="U3569" s="73" t="str">
        <f>HYPERLINK(_xlfn.XLOOKUP(I3569,LEGEND!B:B,LEGEND!I:I))</f>
        <v>https://milwaukee-media-images.s3.amazonaws.com/hi/4932471580--Hero_1.jpg</v>
      </c>
      <c r="V3569" s="51" t="s">
        <v>18375</v>
      </c>
      <c r="W3569" s="63" t="s">
        <v>71</v>
      </c>
      <c r="X3569" s="64">
        <v>47</v>
      </c>
      <c r="Y3569" s="64">
        <v>98</v>
      </c>
      <c r="Z3569" s="64">
        <v>7</v>
      </c>
      <c r="AA3569" s="84">
        <v>1.0999999999999999E-2</v>
      </c>
      <c r="AB3569" s="85">
        <v>2</v>
      </c>
      <c r="AC3569" s="85">
        <v>1</v>
      </c>
    </row>
    <row r="3570" spans="1:29" ht="25.5">
      <c r="A3570" s="1"/>
      <c r="B3570" s="6" t="s">
        <v>8777</v>
      </c>
      <c r="C3570" s="6" t="s">
        <v>8778</v>
      </c>
      <c r="D3570" s="6" t="s">
        <v>9082</v>
      </c>
      <c r="E3570" s="49" t="s">
        <v>9083</v>
      </c>
      <c r="F3570" s="6" t="s">
        <v>9084</v>
      </c>
      <c r="G3570" s="6" t="s">
        <v>60</v>
      </c>
      <c r="H3570" s="6" t="s">
        <v>60</v>
      </c>
      <c r="I3570" s="60" t="s">
        <v>18376</v>
      </c>
      <c r="J3570" s="49" t="s">
        <v>18377</v>
      </c>
      <c r="K3570" s="6" t="s">
        <v>18378</v>
      </c>
      <c r="L3570" s="29">
        <f>IF($J$6="с учетом НДС",VLOOKUP(I3570,LEGEND!B:E,4,0)*(1-M3570),VLOOKUP(I3570,LEGEND!B:E,4,0)*(1-M3570)/1.2)</f>
        <v>113</v>
      </c>
      <c r="M3570" s="57">
        <f>IF(AND(B3570&lt;&gt;"1_Электроинструмент",B3570&lt;&gt;"2_Садовая техника"),$J$5,IF($J$4&lt;=20%,$J$4,IFERROR(VLOOKUP(S3570,LEGEND!$L$2:$M$5,2,FALSE),$J$4)))</f>
        <v>0</v>
      </c>
      <c r="N3570" s="48" t="s">
        <v>60</v>
      </c>
      <c r="O3570" s="6" t="s">
        <v>60</v>
      </c>
      <c r="P3570" s="49" t="s">
        <v>66</v>
      </c>
      <c r="Q3570" s="49" t="s">
        <v>67</v>
      </c>
      <c r="R3570" s="6" t="s">
        <v>60</v>
      </c>
      <c r="S3570" s="49" t="s">
        <v>60</v>
      </c>
      <c r="T3570" s="73" t="str">
        <f>IF(_xlfn.XLOOKUP(I3570,LEGEND!B:B,LEGEND!H:H)&lt;&gt;"-",HYPERLINK(_xlfn.XLOOKUP(I3570,LEGEND!B:B,LEGEND!H:H),"link"),_xlfn.XLOOKUP(I3570,LEGEND!B:B,LEGEND!H:H))</f>
        <v>link</v>
      </c>
      <c r="U3570" s="73" t="str">
        <f>HYPERLINK(_xlfn.XLOOKUP(I3570,LEGEND!B:B,LEGEND!I:I))</f>
        <v>https://milwaukee-media-images.s3.amazonaws.com/hi/4932471581--Hero_1.jpg</v>
      </c>
      <c r="V3570" s="51" t="s">
        <v>18379</v>
      </c>
      <c r="W3570" s="63" t="s">
        <v>71</v>
      </c>
      <c r="X3570" s="64">
        <v>47</v>
      </c>
      <c r="Y3570" s="64">
        <v>98</v>
      </c>
      <c r="Z3570" s="64">
        <v>7</v>
      </c>
      <c r="AA3570" s="84">
        <v>1.0999999999999999E-2</v>
      </c>
      <c r="AB3570" s="85">
        <v>2</v>
      </c>
      <c r="AC3570" s="85">
        <v>1</v>
      </c>
    </row>
    <row r="3571" spans="1:29" ht="25.5">
      <c r="A3571" s="1"/>
      <c r="B3571" s="6" t="s">
        <v>8777</v>
      </c>
      <c r="C3571" s="6" t="s">
        <v>8778</v>
      </c>
      <c r="D3571" s="6" t="s">
        <v>9082</v>
      </c>
      <c r="E3571" s="49" t="s">
        <v>9083</v>
      </c>
      <c r="F3571" s="6" t="s">
        <v>9084</v>
      </c>
      <c r="G3571" s="6" t="s">
        <v>60</v>
      </c>
      <c r="H3571" s="6" t="s">
        <v>60</v>
      </c>
      <c r="I3571" s="60" t="s">
        <v>18380</v>
      </c>
      <c r="J3571" s="49" t="s">
        <v>18381</v>
      </c>
      <c r="K3571" s="6" t="s">
        <v>18382</v>
      </c>
      <c r="L3571" s="29">
        <f>IF($J$6="с учетом НДС",VLOOKUP(I3571,LEGEND!B:E,4,0)*(1-M3571),VLOOKUP(I3571,LEGEND!B:E,4,0)*(1-M3571)/1.2)</f>
        <v>113</v>
      </c>
      <c r="M3571" s="57">
        <f>IF(AND(B3571&lt;&gt;"1_Электроинструмент",B3571&lt;&gt;"2_Садовая техника"),$J$5,IF($J$4&lt;=20%,$J$4,IFERROR(VLOOKUP(S3571,LEGEND!$L$2:$M$5,2,FALSE),$J$4)))</f>
        <v>0</v>
      </c>
      <c r="N3571" s="48" t="s">
        <v>60</v>
      </c>
      <c r="O3571" s="6" t="s">
        <v>60</v>
      </c>
      <c r="P3571" s="49" t="s">
        <v>66</v>
      </c>
      <c r="Q3571" s="49" t="s">
        <v>67</v>
      </c>
      <c r="R3571" s="6" t="s">
        <v>60</v>
      </c>
      <c r="S3571" s="49" t="s">
        <v>60</v>
      </c>
      <c r="T3571" s="73" t="str">
        <f>IF(_xlfn.XLOOKUP(I3571,LEGEND!B:B,LEGEND!H:H)&lt;&gt;"-",HYPERLINK(_xlfn.XLOOKUP(I3571,LEGEND!B:B,LEGEND!H:H),"link"),_xlfn.XLOOKUP(I3571,LEGEND!B:B,LEGEND!H:H))</f>
        <v>link</v>
      </c>
      <c r="U3571" s="73" t="str">
        <f>HYPERLINK(_xlfn.XLOOKUP(I3571,LEGEND!B:B,LEGEND!I:I))</f>
        <v>https://milwaukee-media-images.s3.amazonaws.com/hi/4932471582--Hero_1.jpg</v>
      </c>
      <c r="V3571" s="51" t="s">
        <v>18383</v>
      </c>
      <c r="W3571" s="63" t="s">
        <v>71</v>
      </c>
      <c r="X3571" s="64">
        <v>47</v>
      </c>
      <c r="Y3571" s="64">
        <v>98</v>
      </c>
      <c r="Z3571" s="64">
        <v>7</v>
      </c>
      <c r="AA3571" s="84">
        <v>1.2E-2</v>
      </c>
      <c r="AB3571" s="85">
        <v>2</v>
      </c>
      <c r="AC3571" s="85">
        <v>1</v>
      </c>
    </row>
    <row r="3572" spans="1:29" ht="25.5">
      <c r="A3572" s="1"/>
      <c r="B3572" s="6" t="s">
        <v>8777</v>
      </c>
      <c r="C3572" s="6" t="s">
        <v>8778</v>
      </c>
      <c r="D3572" s="6" t="s">
        <v>9082</v>
      </c>
      <c r="E3572" s="49" t="s">
        <v>9083</v>
      </c>
      <c r="F3572" s="6" t="s">
        <v>9084</v>
      </c>
      <c r="G3572" s="6" t="s">
        <v>60</v>
      </c>
      <c r="H3572" s="6" t="s">
        <v>60</v>
      </c>
      <c r="I3572" s="60" t="s">
        <v>18384</v>
      </c>
      <c r="J3572" s="49" t="s">
        <v>18385</v>
      </c>
      <c r="K3572" s="6" t="s">
        <v>18386</v>
      </c>
      <c r="L3572" s="29">
        <f>IF($J$6="с учетом НДС",VLOOKUP(I3572,LEGEND!B:E,4,0)*(1-M3572),VLOOKUP(I3572,LEGEND!B:E,4,0)*(1-M3572)/1.2)</f>
        <v>113</v>
      </c>
      <c r="M3572" s="57">
        <f>IF(AND(B3572&lt;&gt;"1_Электроинструмент",B3572&lt;&gt;"2_Садовая техника"),$J$5,IF($J$4&lt;=20%,$J$4,IFERROR(VLOOKUP(S3572,LEGEND!$L$2:$M$5,2,FALSE),$J$4)))</f>
        <v>0</v>
      </c>
      <c r="N3572" s="48" t="s">
        <v>60</v>
      </c>
      <c r="O3572" s="6" t="s">
        <v>60</v>
      </c>
      <c r="P3572" s="49" t="s">
        <v>66</v>
      </c>
      <c r="Q3572" s="49" t="s">
        <v>67</v>
      </c>
      <c r="R3572" s="6" t="s">
        <v>60</v>
      </c>
      <c r="S3572" s="49" t="s">
        <v>60</v>
      </c>
      <c r="T3572" s="73" t="str">
        <f>IF(_xlfn.XLOOKUP(I3572,LEGEND!B:B,LEGEND!H:H)&lt;&gt;"-",HYPERLINK(_xlfn.XLOOKUP(I3572,LEGEND!B:B,LEGEND!H:H),"link"),_xlfn.XLOOKUP(I3572,LEGEND!B:B,LEGEND!H:H))</f>
        <v>link</v>
      </c>
      <c r="U3572" s="73" t="str">
        <f>HYPERLINK(_xlfn.XLOOKUP(I3572,LEGEND!B:B,LEGEND!I:I))</f>
        <v>https://milwaukee-media-images.s3.amazonaws.com/hi/4932471583--Hero_1.jpg</v>
      </c>
      <c r="V3572" s="51" t="s">
        <v>18387</v>
      </c>
      <c r="W3572" s="63" t="s">
        <v>71</v>
      </c>
      <c r="X3572" s="64">
        <v>47</v>
      </c>
      <c r="Y3572" s="64">
        <v>98</v>
      </c>
      <c r="Z3572" s="64">
        <v>7</v>
      </c>
      <c r="AA3572" s="84">
        <v>1.2999999999999999E-2</v>
      </c>
      <c r="AB3572" s="85">
        <v>2</v>
      </c>
      <c r="AC3572" s="85">
        <v>1</v>
      </c>
    </row>
    <row r="3573" spans="1:29" ht="25.5">
      <c r="A3573" s="1"/>
      <c r="B3573" s="6" t="s">
        <v>8777</v>
      </c>
      <c r="C3573" s="6" t="s">
        <v>8778</v>
      </c>
      <c r="D3573" s="6" t="s">
        <v>9082</v>
      </c>
      <c r="E3573" s="49" t="s">
        <v>9083</v>
      </c>
      <c r="F3573" s="6" t="s">
        <v>9084</v>
      </c>
      <c r="G3573" s="6" t="s">
        <v>60</v>
      </c>
      <c r="H3573" s="6" t="s">
        <v>60</v>
      </c>
      <c r="I3573" s="60" t="s">
        <v>18388</v>
      </c>
      <c r="J3573" s="49" t="s">
        <v>18389</v>
      </c>
      <c r="K3573" s="6" t="s">
        <v>18390</v>
      </c>
      <c r="L3573" s="29">
        <f>IF($J$6="с учетом НДС",VLOOKUP(I3573,LEGEND!B:E,4,0)*(1-M3573),VLOOKUP(I3573,LEGEND!B:E,4,0)*(1-M3573)/1.2)</f>
        <v>113</v>
      </c>
      <c r="M3573" s="57">
        <f>IF(AND(B3573&lt;&gt;"1_Электроинструмент",B3573&lt;&gt;"2_Садовая техника"),$J$5,IF($J$4&lt;=20%,$J$4,IFERROR(VLOOKUP(S3573,LEGEND!$L$2:$M$5,2,FALSE),$J$4)))</f>
        <v>0</v>
      </c>
      <c r="N3573" s="48" t="s">
        <v>60</v>
      </c>
      <c r="O3573" s="6" t="s">
        <v>60</v>
      </c>
      <c r="P3573" s="49" t="s">
        <v>66</v>
      </c>
      <c r="Q3573" s="49" t="s">
        <v>67</v>
      </c>
      <c r="R3573" s="6" t="s">
        <v>60</v>
      </c>
      <c r="S3573" s="49" t="s">
        <v>60</v>
      </c>
      <c r="T3573" s="73" t="str">
        <f>IF(_xlfn.XLOOKUP(I3573,LEGEND!B:B,LEGEND!H:H)&lt;&gt;"-",HYPERLINK(_xlfn.XLOOKUP(I3573,LEGEND!B:B,LEGEND!H:H),"link"),_xlfn.XLOOKUP(I3573,LEGEND!B:B,LEGEND!H:H))</f>
        <v>link</v>
      </c>
      <c r="U3573" s="73" t="str">
        <f>HYPERLINK(_xlfn.XLOOKUP(I3573,LEGEND!B:B,LEGEND!I:I))</f>
        <v>https://milwaukee-media-images.s3.amazonaws.com/hi/4932471584--Hero_1.jpg</v>
      </c>
      <c r="V3573" s="51" t="s">
        <v>18391</v>
      </c>
      <c r="W3573" s="63" t="s">
        <v>71</v>
      </c>
      <c r="X3573" s="64">
        <v>47</v>
      </c>
      <c r="Y3573" s="64">
        <v>98</v>
      </c>
      <c r="Z3573" s="64">
        <v>7</v>
      </c>
      <c r="AA3573" s="84">
        <v>1.4E-2</v>
      </c>
      <c r="AB3573" s="85">
        <v>2</v>
      </c>
      <c r="AC3573" s="85">
        <v>1</v>
      </c>
    </row>
    <row r="3574" spans="1:29" ht="25.5">
      <c r="A3574" s="1"/>
      <c r="B3574" s="6" t="s">
        <v>8777</v>
      </c>
      <c r="C3574" s="6" t="s">
        <v>8778</v>
      </c>
      <c r="D3574" s="6" t="s">
        <v>9082</v>
      </c>
      <c r="E3574" s="49" t="s">
        <v>9083</v>
      </c>
      <c r="F3574" s="6" t="s">
        <v>9084</v>
      </c>
      <c r="G3574" s="6" t="s">
        <v>60</v>
      </c>
      <c r="H3574" s="6" t="s">
        <v>60</v>
      </c>
      <c r="I3574" s="60" t="s">
        <v>18392</v>
      </c>
      <c r="J3574" s="49" t="s">
        <v>18393</v>
      </c>
      <c r="K3574" s="6" t="s">
        <v>18394</v>
      </c>
      <c r="L3574" s="29">
        <f>IF($J$6="с учетом НДС",VLOOKUP(I3574,LEGEND!B:E,4,0)*(1-M3574),VLOOKUP(I3574,LEGEND!B:E,4,0)*(1-M3574)/1.2)</f>
        <v>113</v>
      </c>
      <c r="M3574" s="57">
        <f>IF(AND(B3574&lt;&gt;"1_Электроинструмент",B3574&lt;&gt;"2_Садовая техника"),$J$5,IF($J$4&lt;=20%,$J$4,IFERROR(VLOOKUP(S3574,LEGEND!$L$2:$M$5,2,FALSE),$J$4)))</f>
        <v>0</v>
      </c>
      <c r="N3574" s="48" t="s">
        <v>60</v>
      </c>
      <c r="O3574" s="6" t="s">
        <v>60</v>
      </c>
      <c r="P3574" s="49" t="s">
        <v>66</v>
      </c>
      <c r="Q3574" s="49" t="s">
        <v>67</v>
      </c>
      <c r="R3574" s="6" t="s">
        <v>60</v>
      </c>
      <c r="S3574" s="49" t="s">
        <v>60</v>
      </c>
      <c r="T3574" s="73" t="str">
        <f>IF(_xlfn.XLOOKUP(I3574,LEGEND!B:B,LEGEND!H:H)&lt;&gt;"-",HYPERLINK(_xlfn.XLOOKUP(I3574,LEGEND!B:B,LEGEND!H:H),"link"),_xlfn.XLOOKUP(I3574,LEGEND!B:B,LEGEND!H:H))</f>
        <v>link</v>
      </c>
      <c r="U3574" s="73" t="str">
        <f>HYPERLINK(_xlfn.XLOOKUP(I3574,LEGEND!B:B,LEGEND!I:I))</f>
        <v>https://milwaukee-media-images.s3.amazonaws.com/hi/4932471585--Hero_1.jpg</v>
      </c>
      <c r="V3574" s="51" t="s">
        <v>18395</v>
      </c>
      <c r="W3574" s="63" t="s">
        <v>71</v>
      </c>
      <c r="X3574" s="64">
        <v>47</v>
      </c>
      <c r="Y3574" s="64">
        <v>98</v>
      </c>
      <c r="Z3574" s="64">
        <v>7</v>
      </c>
      <c r="AA3574" s="84">
        <v>1.4999999999999999E-2</v>
      </c>
      <c r="AB3574" s="85">
        <v>2</v>
      </c>
      <c r="AC3574" s="85">
        <v>1</v>
      </c>
    </row>
    <row r="3575" spans="1:29" ht="25.5">
      <c r="A3575" s="1"/>
      <c r="B3575" s="6" t="s">
        <v>8777</v>
      </c>
      <c r="C3575" s="6" t="s">
        <v>8778</v>
      </c>
      <c r="D3575" s="6" t="s">
        <v>9082</v>
      </c>
      <c r="E3575" s="49" t="s">
        <v>9083</v>
      </c>
      <c r="F3575" s="6" t="s">
        <v>9084</v>
      </c>
      <c r="G3575" s="6" t="s">
        <v>60</v>
      </c>
      <c r="H3575" s="6" t="s">
        <v>60</v>
      </c>
      <c r="I3575" s="60" t="s">
        <v>18396</v>
      </c>
      <c r="J3575" s="49" t="s">
        <v>18397</v>
      </c>
      <c r="K3575" s="6" t="s">
        <v>18398</v>
      </c>
      <c r="L3575" s="29">
        <f>IF($J$6="с учетом НДС",VLOOKUP(I3575,LEGEND!B:E,4,0)*(1-M3575),VLOOKUP(I3575,LEGEND!B:E,4,0)*(1-M3575)/1.2)</f>
        <v>113</v>
      </c>
      <c r="M3575" s="57">
        <f>IF(AND(B3575&lt;&gt;"1_Электроинструмент",B3575&lt;&gt;"2_Садовая техника"),$J$5,IF($J$4&lt;=20%,$J$4,IFERROR(VLOOKUP(S3575,LEGEND!$L$2:$M$5,2,FALSE),$J$4)))</f>
        <v>0</v>
      </c>
      <c r="N3575" s="48" t="s">
        <v>60</v>
      </c>
      <c r="O3575" s="6" t="s">
        <v>60</v>
      </c>
      <c r="P3575" s="49" t="s">
        <v>66</v>
      </c>
      <c r="Q3575" s="49" t="s">
        <v>67</v>
      </c>
      <c r="R3575" s="6" t="s">
        <v>60</v>
      </c>
      <c r="S3575" s="49" t="s">
        <v>60</v>
      </c>
      <c r="T3575" s="73" t="str">
        <f>IF(_xlfn.XLOOKUP(I3575,LEGEND!B:B,LEGEND!H:H)&lt;&gt;"-",HYPERLINK(_xlfn.XLOOKUP(I3575,LEGEND!B:B,LEGEND!H:H),"link"),_xlfn.XLOOKUP(I3575,LEGEND!B:B,LEGEND!H:H))</f>
        <v>link</v>
      </c>
      <c r="U3575" s="73" t="str">
        <f>HYPERLINK(_xlfn.XLOOKUP(I3575,LEGEND!B:B,LEGEND!I:I))</f>
        <v>https://milwaukee-media-images.s3.amazonaws.com/hi/4932430854--Hero_1.jpg</v>
      </c>
      <c r="V3575" s="51" t="s">
        <v>18399</v>
      </c>
      <c r="W3575" s="63" t="s">
        <v>71</v>
      </c>
      <c r="X3575" s="64">
        <v>47</v>
      </c>
      <c r="Y3575" s="64">
        <v>98</v>
      </c>
      <c r="Z3575" s="64">
        <v>7</v>
      </c>
      <c r="AA3575" s="84">
        <v>1.2E-2</v>
      </c>
      <c r="AB3575" s="85">
        <v>1</v>
      </c>
      <c r="AC3575" s="85">
        <v>1</v>
      </c>
    </row>
    <row r="3576" spans="1:29" ht="25.5">
      <c r="A3576" s="1"/>
      <c r="B3576" s="6" t="s">
        <v>8777</v>
      </c>
      <c r="C3576" s="6" t="s">
        <v>8778</v>
      </c>
      <c r="D3576" s="6" t="s">
        <v>9082</v>
      </c>
      <c r="E3576" s="49" t="s">
        <v>9083</v>
      </c>
      <c r="F3576" s="6" t="s">
        <v>9084</v>
      </c>
      <c r="G3576" s="6" t="s">
        <v>60</v>
      </c>
      <c r="H3576" s="6" t="s">
        <v>60</v>
      </c>
      <c r="I3576" s="60" t="s">
        <v>18400</v>
      </c>
      <c r="J3576" s="49" t="s">
        <v>18401</v>
      </c>
      <c r="K3576" s="6" t="s">
        <v>18402</v>
      </c>
      <c r="L3576" s="29">
        <f>IF($J$6="с учетом НДС",VLOOKUP(I3576,LEGEND!B:E,4,0)*(1-M3576),VLOOKUP(I3576,LEGEND!B:E,4,0)*(1-M3576)/1.2)</f>
        <v>113</v>
      </c>
      <c r="M3576" s="57">
        <f>IF(AND(B3576&lt;&gt;"1_Электроинструмент",B3576&lt;&gt;"2_Садовая техника"),$J$5,IF($J$4&lt;=20%,$J$4,IFERROR(VLOOKUP(S3576,LEGEND!$L$2:$M$5,2,FALSE),$J$4)))</f>
        <v>0</v>
      </c>
      <c r="N3576" s="48" t="s">
        <v>60</v>
      </c>
      <c r="O3576" s="6" t="s">
        <v>60</v>
      </c>
      <c r="P3576" s="49" t="s">
        <v>66</v>
      </c>
      <c r="Q3576" s="49" t="s">
        <v>67</v>
      </c>
      <c r="R3576" s="6" t="s">
        <v>60</v>
      </c>
      <c r="S3576" s="49" t="s">
        <v>60</v>
      </c>
      <c r="T3576" s="73" t="str">
        <f>IF(_xlfn.XLOOKUP(I3576,LEGEND!B:B,LEGEND!H:H)&lt;&gt;"-",HYPERLINK(_xlfn.XLOOKUP(I3576,LEGEND!B:B,LEGEND!H:H),"link"),_xlfn.XLOOKUP(I3576,LEGEND!B:B,LEGEND!H:H))</f>
        <v>link</v>
      </c>
      <c r="U3576" s="73" t="str">
        <f>HYPERLINK(_xlfn.XLOOKUP(I3576,LEGEND!B:B,LEGEND!I:I))</f>
        <v>https://milwaukee-media-images.s3.amazonaws.com/hi/4932430858--Hero_1.jpg</v>
      </c>
      <c r="V3576" s="51" t="s">
        <v>18403</v>
      </c>
      <c r="W3576" s="63" t="s">
        <v>71</v>
      </c>
      <c r="X3576" s="64">
        <v>47</v>
      </c>
      <c r="Y3576" s="64">
        <v>98</v>
      </c>
      <c r="Z3576" s="64">
        <v>7</v>
      </c>
      <c r="AA3576" s="84">
        <v>1.2999999999999999E-2</v>
      </c>
      <c r="AB3576" s="85">
        <v>1</v>
      </c>
      <c r="AC3576" s="85">
        <v>1</v>
      </c>
    </row>
    <row r="3577" spans="1:29" ht="25.5">
      <c r="A3577" s="1"/>
      <c r="B3577" s="6" t="s">
        <v>8777</v>
      </c>
      <c r="C3577" s="6" t="s">
        <v>8778</v>
      </c>
      <c r="D3577" s="6" t="s">
        <v>9082</v>
      </c>
      <c r="E3577" s="49" t="s">
        <v>9083</v>
      </c>
      <c r="F3577" s="6" t="s">
        <v>9084</v>
      </c>
      <c r="G3577" s="6" t="s">
        <v>60</v>
      </c>
      <c r="H3577" s="6" t="s">
        <v>60</v>
      </c>
      <c r="I3577" s="60" t="s">
        <v>18404</v>
      </c>
      <c r="J3577" s="49" t="s">
        <v>18405</v>
      </c>
      <c r="K3577" s="6" t="s">
        <v>18406</v>
      </c>
      <c r="L3577" s="29">
        <f>IF($J$6="с учетом НДС",VLOOKUP(I3577,LEGEND!B:E,4,0)*(1-M3577),VLOOKUP(I3577,LEGEND!B:E,4,0)*(1-M3577)/1.2)</f>
        <v>113</v>
      </c>
      <c r="M3577" s="57">
        <f>IF(AND(B3577&lt;&gt;"1_Электроинструмент",B3577&lt;&gt;"2_Садовая техника"),$J$5,IF($J$4&lt;=20%,$J$4,IFERROR(VLOOKUP(S3577,LEGEND!$L$2:$M$5,2,FALSE),$J$4)))</f>
        <v>0</v>
      </c>
      <c r="N3577" s="48" t="s">
        <v>60</v>
      </c>
      <c r="O3577" s="6" t="s">
        <v>60</v>
      </c>
      <c r="P3577" s="49" t="s">
        <v>66</v>
      </c>
      <c r="Q3577" s="49" t="s">
        <v>67</v>
      </c>
      <c r="R3577" s="6" t="s">
        <v>60</v>
      </c>
      <c r="S3577" s="49" t="s">
        <v>60</v>
      </c>
      <c r="T3577" s="73" t="str">
        <f>IF(_xlfn.XLOOKUP(I3577,LEGEND!B:B,LEGEND!H:H)&lt;&gt;"-",HYPERLINK(_xlfn.XLOOKUP(I3577,LEGEND!B:B,LEGEND!H:H),"link"),_xlfn.XLOOKUP(I3577,LEGEND!B:B,LEGEND!H:H))</f>
        <v>link</v>
      </c>
      <c r="U3577" s="73" t="str">
        <f>HYPERLINK(_xlfn.XLOOKUP(I3577,LEGEND!B:B,LEGEND!I:I))</f>
        <v>https://milwaukee-media-images.s3.amazonaws.com/hi/4932430865--Hero_1.jpg</v>
      </c>
      <c r="V3577" s="51" t="s">
        <v>18407</v>
      </c>
      <c r="W3577" s="63" t="s">
        <v>71</v>
      </c>
      <c r="X3577" s="64">
        <v>47</v>
      </c>
      <c r="Y3577" s="64">
        <v>98</v>
      </c>
      <c r="Z3577" s="64">
        <v>7</v>
      </c>
      <c r="AA3577" s="84">
        <v>1.2E-2</v>
      </c>
      <c r="AB3577" s="85">
        <v>1</v>
      </c>
      <c r="AC3577" s="85">
        <v>1</v>
      </c>
    </row>
    <row r="3578" spans="1:29" ht="25.5">
      <c r="A3578" s="1"/>
      <c r="B3578" s="6" t="s">
        <v>8777</v>
      </c>
      <c r="C3578" s="6" t="s">
        <v>8778</v>
      </c>
      <c r="D3578" s="6" t="s">
        <v>9082</v>
      </c>
      <c r="E3578" s="49" t="s">
        <v>9083</v>
      </c>
      <c r="F3578" s="6" t="s">
        <v>9084</v>
      </c>
      <c r="G3578" s="6" t="s">
        <v>60</v>
      </c>
      <c r="H3578" s="6" t="s">
        <v>60</v>
      </c>
      <c r="I3578" s="60" t="s">
        <v>18408</v>
      </c>
      <c r="J3578" s="49" t="s">
        <v>18409</v>
      </c>
      <c r="K3578" s="6" t="s">
        <v>18410</v>
      </c>
      <c r="L3578" s="29">
        <f>IF($J$6="с учетом НДС",VLOOKUP(I3578,LEGEND!B:E,4,0)*(1-M3578),VLOOKUP(I3578,LEGEND!B:E,4,0)*(1-M3578)/1.2)</f>
        <v>113</v>
      </c>
      <c r="M3578" s="57">
        <f>IF(AND(B3578&lt;&gt;"1_Электроинструмент",B3578&lt;&gt;"2_Садовая техника"),$J$5,IF($J$4&lt;=20%,$J$4,IFERROR(VLOOKUP(S3578,LEGEND!$L$2:$M$5,2,FALSE),$J$4)))</f>
        <v>0</v>
      </c>
      <c r="N3578" s="48" t="s">
        <v>60</v>
      </c>
      <c r="O3578" s="6" t="s">
        <v>60</v>
      </c>
      <c r="P3578" s="49" t="s">
        <v>66</v>
      </c>
      <c r="Q3578" s="49" t="s">
        <v>67</v>
      </c>
      <c r="R3578" s="6" t="s">
        <v>60</v>
      </c>
      <c r="S3578" s="49" t="s">
        <v>60</v>
      </c>
      <c r="T3578" s="73" t="str">
        <f>IF(_xlfn.XLOOKUP(I3578,LEGEND!B:B,LEGEND!H:H)&lt;&gt;"-",HYPERLINK(_xlfn.XLOOKUP(I3578,LEGEND!B:B,LEGEND!H:H),"link"),_xlfn.XLOOKUP(I3578,LEGEND!B:B,LEGEND!H:H))</f>
        <v>link</v>
      </c>
      <c r="U3578" s="73" t="str">
        <f>HYPERLINK(_xlfn.XLOOKUP(I3578,LEGEND!B:B,LEGEND!I:I))</f>
        <v>https://milwaukee-media-images.s3.amazonaws.com/hi/4932430870--Hero_1.jpg</v>
      </c>
      <c r="V3578" s="51" t="s">
        <v>18411</v>
      </c>
      <c r="W3578" s="63" t="s">
        <v>71</v>
      </c>
      <c r="X3578" s="64">
        <v>47</v>
      </c>
      <c r="Y3578" s="64">
        <v>98</v>
      </c>
      <c r="Z3578" s="64">
        <v>7</v>
      </c>
      <c r="AA3578" s="84">
        <v>1.4E-2</v>
      </c>
      <c r="AB3578" s="85">
        <v>1</v>
      </c>
      <c r="AC3578" s="85">
        <v>1</v>
      </c>
    </row>
    <row r="3579" spans="1:29" ht="25.5">
      <c r="A3579" s="1"/>
      <c r="B3579" s="6" t="s">
        <v>8777</v>
      </c>
      <c r="C3579" s="6" t="s">
        <v>8778</v>
      </c>
      <c r="D3579" s="6" t="s">
        <v>9082</v>
      </c>
      <c r="E3579" s="49" t="s">
        <v>9083</v>
      </c>
      <c r="F3579" s="6" t="s">
        <v>9084</v>
      </c>
      <c r="G3579" s="6" t="s">
        <v>60</v>
      </c>
      <c r="H3579" s="6" t="s">
        <v>60</v>
      </c>
      <c r="I3579" s="60" t="s">
        <v>18412</v>
      </c>
      <c r="J3579" s="49" t="s">
        <v>18413</v>
      </c>
      <c r="K3579" s="6" t="s">
        <v>18414</v>
      </c>
      <c r="L3579" s="29">
        <f>IF($J$6="с учетом НДС",VLOOKUP(I3579,LEGEND!B:E,4,0)*(1-M3579),VLOOKUP(I3579,LEGEND!B:E,4,0)*(1-M3579)/1.2)</f>
        <v>113</v>
      </c>
      <c r="M3579" s="57">
        <f>IF(AND(B3579&lt;&gt;"1_Электроинструмент",B3579&lt;&gt;"2_Садовая техника"),$J$5,IF($J$4&lt;=20%,$J$4,IFERROR(VLOOKUP(S3579,LEGEND!$L$2:$M$5,2,FALSE),$J$4)))</f>
        <v>0</v>
      </c>
      <c r="N3579" s="48" t="s">
        <v>60</v>
      </c>
      <c r="O3579" s="6" t="s">
        <v>60</v>
      </c>
      <c r="P3579" s="49" t="s">
        <v>66</v>
      </c>
      <c r="Q3579" s="49" t="s">
        <v>67</v>
      </c>
      <c r="R3579" s="6" t="s">
        <v>60</v>
      </c>
      <c r="S3579" s="49" t="s">
        <v>60</v>
      </c>
      <c r="T3579" s="73" t="str">
        <f>IF(_xlfn.XLOOKUP(I3579,LEGEND!B:B,LEGEND!H:H)&lt;&gt;"-",HYPERLINK(_xlfn.XLOOKUP(I3579,LEGEND!B:B,LEGEND!H:H),"link"),_xlfn.XLOOKUP(I3579,LEGEND!B:B,LEGEND!H:H))</f>
        <v>link</v>
      </c>
      <c r="U3579" s="73" t="str">
        <f>HYPERLINK(_xlfn.XLOOKUP(I3579,LEGEND!B:B,LEGEND!I:I))</f>
        <v>https://milwaukee-media-images.s3.amazonaws.com/hi/4932430876--Hero_1.jpg</v>
      </c>
      <c r="V3579" s="51" t="s">
        <v>18415</v>
      </c>
      <c r="W3579" s="63" t="s">
        <v>71</v>
      </c>
      <c r="X3579" s="64">
        <v>47</v>
      </c>
      <c r="Y3579" s="64">
        <v>98</v>
      </c>
      <c r="Z3579" s="64">
        <v>7</v>
      </c>
      <c r="AA3579" s="84">
        <v>1.0999999999999999E-2</v>
      </c>
      <c r="AB3579" s="85">
        <v>1</v>
      </c>
      <c r="AC3579" s="85">
        <v>1</v>
      </c>
    </row>
    <row r="3580" spans="1:29" ht="25.5">
      <c r="A3580" s="1"/>
      <c r="B3580" s="6" t="s">
        <v>8777</v>
      </c>
      <c r="C3580" s="6" t="s">
        <v>8778</v>
      </c>
      <c r="D3580" s="6" t="s">
        <v>9082</v>
      </c>
      <c r="E3580" s="49" t="s">
        <v>9083</v>
      </c>
      <c r="F3580" s="6" t="s">
        <v>9084</v>
      </c>
      <c r="G3580" s="6" t="s">
        <v>60</v>
      </c>
      <c r="H3580" s="6" t="s">
        <v>60</v>
      </c>
      <c r="I3580" s="60" t="s">
        <v>18416</v>
      </c>
      <c r="J3580" s="49" t="s">
        <v>18417</v>
      </c>
      <c r="K3580" s="6" t="s">
        <v>18418</v>
      </c>
      <c r="L3580" s="29">
        <f>IF($J$6="с учетом НДС",VLOOKUP(I3580,LEGEND!B:E,4,0)*(1-M3580),VLOOKUP(I3580,LEGEND!B:E,4,0)*(1-M3580)/1.2)</f>
        <v>113</v>
      </c>
      <c r="M3580" s="57">
        <f>IF(AND(B3580&lt;&gt;"1_Электроинструмент",B3580&lt;&gt;"2_Садовая техника"),$J$5,IF($J$4&lt;=20%,$J$4,IFERROR(VLOOKUP(S3580,LEGEND!$L$2:$M$5,2,FALSE),$J$4)))</f>
        <v>0</v>
      </c>
      <c r="N3580" s="48" t="s">
        <v>60</v>
      </c>
      <c r="O3580" s="6" t="s">
        <v>60</v>
      </c>
      <c r="P3580" s="49" t="s">
        <v>66</v>
      </c>
      <c r="Q3580" s="49" t="s">
        <v>67</v>
      </c>
      <c r="R3580" s="6" t="s">
        <v>60</v>
      </c>
      <c r="S3580" s="49" t="s">
        <v>60</v>
      </c>
      <c r="T3580" s="73" t="str">
        <f>IF(_xlfn.XLOOKUP(I3580,LEGEND!B:B,LEGEND!H:H)&lt;&gt;"-",HYPERLINK(_xlfn.XLOOKUP(I3580,LEGEND!B:B,LEGEND!H:H),"link"),_xlfn.XLOOKUP(I3580,LEGEND!B:B,LEGEND!H:H))</f>
        <v>link</v>
      </c>
      <c r="U3580" s="73" t="str">
        <f>HYPERLINK(_xlfn.XLOOKUP(I3580,LEGEND!B:B,LEGEND!I:I))</f>
        <v>https://milwaukee-media-images.s3.amazonaws.com/hi/4932430881--Hero_1.jpg</v>
      </c>
      <c r="V3580" s="51" t="s">
        <v>18419</v>
      </c>
      <c r="W3580" s="63" t="s">
        <v>71</v>
      </c>
      <c r="X3580" s="64">
        <v>47</v>
      </c>
      <c r="Y3580" s="64">
        <v>98</v>
      </c>
      <c r="Z3580" s="64">
        <v>7</v>
      </c>
      <c r="AA3580" s="84">
        <v>1.2E-2</v>
      </c>
      <c r="AB3580" s="85">
        <v>1</v>
      </c>
      <c r="AC3580" s="85">
        <v>1</v>
      </c>
    </row>
    <row r="3581" spans="1:29" ht="25.5">
      <c r="A3581" s="1"/>
      <c r="B3581" s="6" t="s">
        <v>8777</v>
      </c>
      <c r="C3581" s="6" t="s">
        <v>8778</v>
      </c>
      <c r="D3581" s="6" t="s">
        <v>9082</v>
      </c>
      <c r="E3581" s="49" t="s">
        <v>9083</v>
      </c>
      <c r="F3581" s="6" t="s">
        <v>9084</v>
      </c>
      <c r="G3581" s="6" t="s">
        <v>60</v>
      </c>
      <c r="H3581" s="6" t="s">
        <v>60</v>
      </c>
      <c r="I3581" s="60" t="s">
        <v>18420</v>
      </c>
      <c r="J3581" s="49" t="s">
        <v>18421</v>
      </c>
      <c r="K3581" s="6" t="s">
        <v>18422</v>
      </c>
      <c r="L3581" s="29">
        <f>IF($J$6="с учетом НДС",VLOOKUP(I3581,LEGEND!B:E,4,0)*(1-M3581),VLOOKUP(I3581,LEGEND!B:E,4,0)*(1-M3581)/1.2)</f>
        <v>113</v>
      </c>
      <c r="M3581" s="57">
        <f>IF(AND(B3581&lt;&gt;"1_Электроинструмент",B3581&lt;&gt;"2_Садовая техника"),$J$5,IF($J$4&lt;=20%,$J$4,IFERROR(VLOOKUP(S3581,LEGEND!$L$2:$M$5,2,FALSE),$J$4)))</f>
        <v>0</v>
      </c>
      <c r="N3581" s="48" t="s">
        <v>60</v>
      </c>
      <c r="O3581" s="6" t="s">
        <v>60</v>
      </c>
      <c r="P3581" s="49" t="s">
        <v>66</v>
      </c>
      <c r="Q3581" s="49" t="s">
        <v>67</v>
      </c>
      <c r="R3581" s="6" t="s">
        <v>60</v>
      </c>
      <c r="S3581" s="49" t="s">
        <v>60</v>
      </c>
      <c r="T3581" s="73" t="str">
        <f>IF(_xlfn.XLOOKUP(I3581,LEGEND!B:B,LEGEND!H:H)&lt;&gt;"-",HYPERLINK(_xlfn.XLOOKUP(I3581,LEGEND!B:B,LEGEND!H:H),"link"),_xlfn.XLOOKUP(I3581,LEGEND!B:B,LEGEND!H:H))</f>
        <v>link</v>
      </c>
      <c r="U3581" s="73" t="str">
        <f>HYPERLINK(_xlfn.XLOOKUP(I3581,LEGEND!B:B,LEGEND!I:I))</f>
        <v>https://milwaukee-media-images.s3.amazonaws.com/hi/4932430887--Hero_1.jpg</v>
      </c>
      <c r="V3581" s="51" t="s">
        <v>18423</v>
      </c>
      <c r="W3581" s="63" t="s">
        <v>71</v>
      </c>
      <c r="X3581" s="64">
        <v>47</v>
      </c>
      <c r="Y3581" s="64">
        <v>98</v>
      </c>
      <c r="Z3581" s="64">
        <v>7</v>
      </c>
      <c r="AA3581" s="84">
        <v>1.2999999999999999E-2</v>
      </c>
      <c r="AB3581" s="85">
        <v>1</v>
      </c>
      <c r="AC3581" s="85">
        <v>1</v>
      </c>
    </row>
    <row r="3582" spans="1:29" ht="25.5">
      <c r="A3582" s="1"/>
      <c r="B3582" s="6" t="s">
        <v>8777</v>
      </c>
      <c r="C3582" s="6" t="s">
        <v>8778</v>
      </c>
      <c r="D3582" s="6" t="s">
        <v>9082</v>
      </c>
      <c r="E3582" s="49" t="s">
        <v>9083</v>
      </c>
      <c r="F3582" s="6" t="s">
        <v>9084</v>
      </c>
      <c r="G3582" s="6" t="s">
        <v>60</v>
      </c>
      <c r="H3582" s="6" t="s">
        <v>60</v>
      </c>
      <c r="I3582" s="60" t="s">
        <v>18424</v>
      </c>
      <c r="J3582" s="49" t="s">
        <v>18425</v>
      </c>
      <c r="K3582" s="6" t="s">
        <v>18426</v>
      </c>
      <c r="L3582" s="29">
        <f>IF($J$6="с учетом НДС",VLOOKUP(I3582,LEGEND!B:E,4,0)*(1-M3582),VLOOKUP(I3582,LEGEND!B:E,4,0)*(1-M3582)/1.2)</f>
        <v>113</v>
      </c>
      <c r="M3582" s="57">
        <f>IF(AND(B3582&lt;&gt;"1_Электроинструмент",B3582&lt;&gt;"2_Садовая техника"),$J$5,IF($J$4&lt;=20%,$J$4,IFERROR(VLOOKUP(S3582,LEGEND!$L$2:$M$5,2,FALSE),$J$4)))</f>
        <v>0</v>
      </c>
      <c r="N3582" s="48" t="s">
        <v>60</v>
      </c>
      <c r="O3582" s="6" t="s">
        <v>60</v>
      </c>
      <c r="P3582" s="49" t="s">
        <v>66</v>
      </c>
      <c r="Q3582" s="49" t="s">
        <v>67</v>
      </c>
      <c r="R3582" s="6" t="s">
        <v>60</v>
      </c>
      <c r="S3582" s="49" t="s">
        <v>60</v>
      </c>
      <c r="T3582" s="73" t="str">
        <f>IF(_xlfn.XLOOKUP(I3582,LEGEND!B:B,LEGEND!H:H)&lt;&gt;"-",HYPERLINK(_xlfn.XLOOKUP(I3582,LEGEND!B:B,LEGEND!H:H),"link"),_xlfn.XLOOKUP(I3582,LEGEND!B:B,LEGEND!H:H))</f>
        <v>link</v>
      </c>
      <c r="U3582" s="73" t="str">
        <f>HYPERLINK(_xlfn.XLOOKUP(I3582,LEGEND!B:B,LEGEND!I:I))</f>
        <v>https://milwaukee-media-images.s3.amazonaws.com/hi/4932430890--Hero_1.jpg</v>
      </c>
      <c r="V3582" s="51" t="s">
        <v>18427</v>
      </c>
      <c r="W3582" s="63" t="s">
        <v>71</v>
      </c>
      <c r="X3582" s="64">
        <v>47</v>
      </c>
      <c r="Y3582" s="64">
        <v>98</v>
      </c>
      <c r="Z3582" s="64">
        <v>7</v>
      </c>
      <c r="AA3582" s="84">
        <v>1.4999999999999999E-2</v>
      </c>
      <c r="AB3582" s="85">
        <v>1</v>
      </c>
      <c r="AC3582" s="85">
        <v>1</v>
      </c>
    </row>
    <row r="3583" spans="1:29" ht="25.5">
      <c r="A3583" s="1"/>
      <c r="B3583" s="6" t="s">
        <v>8777</v>
      </c>
      <c r="C3583" s="6" t="s">
        <v>8778</v>
      </c>
      <c r="D3583" s="6" t="s">
        <v>9082</v>
      </c>
      <c r="E3583" s="49" t="s">
        <v>9083</v>
      </c>
      <c r="F3583" s="6" t="s">
        <v>9084</v>
      </c>
      <c r="G3583" s="6" t="s">
        <v>60</v>
      </c>
      <c r="H3583" s="6" t="s">
        <v>60</v>
      </c>
      <c r="I3583" s="60" t="s">
        <v>18428</v>
      </c>
      <c r="J3583" s="49" t="s">
        <v>18429</v>
      </c>
      <c r="K3583" s="6" t="s">
        <v>18430</v>
      </c>
      <c r="L3583" s="29">
        <f>IF($J$6="с учетом НДС",VLOOKUP(I3583,LEGEND!B:E,4,0)*(1-M3583),VLOOKUP(I3583,LEGEND!B:E,4,0)*(1-M3583)/1.2)</f>
        <v>113</v>
      </c>
      <c r="M3583" s="57">
        <f>IF(AND(B3583&lt;&gt;"1_Электроинструмент",B3583&lt;&gt;"2_Садовая техника"),$J$5,IF($J$4&lt;=20%,$J$4,IFERROR(VLOOKUP(S3583,LEGEND!$L$2:$M$5,2,FALSE),$J$4)))</f>
        <v>0</v>
      </c>
      <c r="N3583" s="48" t="s">
        <v>60</v>
      </c>
      <c r="O3583" s="6" t="s">
        <v>60</v>
      </c>
      <c r="P3583" s="49" t="s">
        <v>66</v>
      </c>
      <c r="Q3583" s="49" t="s">
        <v>67</v>
      </c>
      <c r="R3583" s="6" t="s">
        <v>60</v>
      </c>
      <c r="S3583" s="49" t="s">
        <v>60</v>
      </c>
      <c r="T3583" s="73" t="str">
        <f>IF(_xlfn.XLOOKUP(I3583,LEGEND!B:B,LEGEND!H:H)&lt;&gt;"-",HYPERLINK(_xlfn.XLOOKUP(I3583,LEGEND!B:B,LEGEND!H:H),"link"),_xlfn.XLOOKUP(I3583,LEGEND!B:B,LEGEND!H:H))</f>
        <v>link</v>
      </c>
      <c r="U3583" s="73" t="str">
        <f>HYPERLINK(_xlfn.XLOOKUP(I3583,LEGEND!B:B,LEGEND!I:I))</f>
        <v>https://milwaukee-media-images.s3.amazonaws.com/hi/4932451286--Hero_1.jpg</v>
      </c>
      <c r="V3583" s="51" t="s">
        <v>18431</v>
      </c>
      <c r="W3583" s="63" t="s">
        <v>71</v>
      </c>
      <c r="X3583" s="64">
        <v>47</v>
      </c>
      <c r="Y3583" s="64">
        <v>98</v>
      </c>
      <c r="Z3583" s="64">
        <v>7</v>
      </c>
      <c r="AA3583" s="84">
        <v>1.2E-2</v>
      </c>
      <c r="AB3583" s="85">
        <v>1</v>
      </c>
      <c r="AC3583" s="85">
        <v>1</v>
      </c>
    </row>
    <row r="3584" spans="1:29" ht="25.5">
      <c r="A3584" s="1"/>
      <c r="B3584" s="6" t="s">
        <v>8777</v>
      </c>
      <c r="C3584" s="6" t="s">
        <v>8778</v>
      </c>
      <c r="D3584" s="6" t="s">
        <v>9082</v>
      </c>
      <c r="E3584" s="49" t="s">
        <v>9083</v>
      </c>
      <c r="F3584" s="6" t="s">
        <v>9084</v>
      </c>
      <c r="G3584" s="6" t="s">
        <v>60</v>
      </c>
      <c r="H3584" s="6" t="s">
        <v>60</v>
      </c>
      <c r="I3584" s="60" t="s">
        <v>18432</v>
      </c>
      <c r="J3584" s="49" t="s">
        <v>18433</v>
      </c>
      <c r="K3584" s="6" t="s">
        <v>18434</v>
      </c>
      <c r="L3584" s="29">
        <f>IF($J$6="с учетом НДС",VLOOKUP(I3584,LEGEND!B:E,4,0)*(1-M3584),VLOOKUP(I3584,LEGEND!B:E,4,0)*(1-M3584)/1.2)</f>
        <v>124</v>
      </c>
      <c r="M3584" s="57">
        <f>IF(AND(B3584&lt;&gt;"1_Электроинструмент",B3584&lt;&gt;"2_Садовая техника"),$J$5,IF($J$4&lt;=20%,$J$4,IFERROR(VLOOKUP(S3584,LEGEND!$L$2:$M$5,2,FALSE),$J$4)))</f>
        <v>0</v>
      </c>
      <c r="N3584" s="48" t="s">
        <v>60</v>
      </c>
      <c r="O3584" s="6" t="s">
        <v>60</v>
      </c>
      <c r="P3584" s="49" t="s">
        <v>66</v>
      </c>
      <c r="Q3584" s="49" t="s">
        <v>67</v>
      </c>
      <c r="R3584" s="6" t="s">
        <v>60</v>
      </c>
      <c r="S3584" s="49" t="s">
        <v>60</v>
      </c>
      <c r="T3584" s="73" t="str">
        <f>IF(_xlfn.XLOOKUP(I3584,LEGEND!B:B,LEGEND!H:H)&lt;&gt;"-",HYPERLINK(_xlfn.XLOOKUP(I3584,LEGEND!B:B,LEGEND!H:H),"link"),_xlfn.XLOOKUP(I3584,LEGEND!B:B,LEGEND!H:H))</f>
        <v>link</v>
      </c>
      <c r="U3584" s="73" t="str">
        <f>HYPERLINK(_xlfn.XLOOKUP(I3584,LEGEND!B:B,LEGEND!I:I))</f>
        <v>https://milwaukee-media-images.s3.amazonaws.com/hi/4932430850--Hero_1.jpg</v>
      </c>
      <c r="V3584" s="51" t="s">
        <v>18435</v>
      </c>
      <c r="W3584" s="63" t="s">
        <v>71</v>
      </c>
      <c r="X3584" s="64">
        <v>47</v>
      </c>
      <c r="Y3584" s="64">
        <v>98</v>
      </c>
      <c r="Z3584" s="64">
        <v>7</v>
      </c>
      <c r="AA3584" s="84">
        <v>1.2E-2</v>
      </c>
      <c r="AB3584" s="85">
        <v>2</v>
      </c>
      <c r="AC3584" s="85">
        <v>1</v>
      </c>
    </row>
    <row r="3585" spans="1:29" ht="25.5">
      <c r="A3585" s="1"/>
      <c r="B3585" s="6" t="s">
        <v>8777</v>
      </c>
      <c r="C3585" s="6" t="s">
        <v>8778</v>
      </c>
      <c r="D3585" s="6" t="s">
        <v>9082</v>
      </c>
      <c r="E3585" s="49" t="s">
        <v>9083</v>
      </c>
      <c r="F3585" s="6" t="s">
        <v>9084</v>
      </c>
      <c r="G3585" s="6" t="s">
        <v>60</v>
      </c>
      <c r="H3585" s="6" t="s">
        <v>60</v>
      </c>
      <c r="I3585" s="60" t="s">
        <v>18436</v>
      </c>
      <c r="J3585" s="49" t="s">
        <v>18437</v>
      </c>
      <c r="K3585" s="6" t="s">
        <v>18438</v>
      </c>
      <c r="L3585" s="29">
        <f>IF($J$6="с учетом НДС",VLOOKUP(I3585,LEGEND!B:E,4,0)*(1-M3585),VLOOKUP(I3585,LEGEND!B:E,4,0)*(1-M3585)/1.2)</f>
        <v>124</v>
      </c>
      <c r="M3585" s="57">
        <f>IF(AND(B3585&lt;&gt;"1_Электроинструмент",B3585&lt;&gt;"2_Садовая техника"),$J$5,IF($J$4&lt;=20%,$J$4,IFERROR(VLOOKUP(S3585,LEGEND!$L$2:$M$5,2,FALSE),$J$4)))</f>
        <v>0</v>
      </c>
      <c r="N3585" s="48" t="s">
        <v>60</v>
      </c>
      <c r="O3585" s="6" t="s">
        <v>60</v>
      </c>
      <c r="P3585" s="49" t="s">
        <v>66</v>
      </c>
      <c r="Q3585" s="49" t="s">
        <v>67</v>
      </c>
      <c r="R3585" s="6" t="s">
        <v>60</v>
      </c>
      <c r="S3585" s="49" t="s">
        <v>60</v>
      </c>
      <c r="T3585" s="73" t="str">
        <f>IF(_xlfn.XLOOKUP(I3585,LEGEND!B:B,LEGEND!H:H)&lt;&gt;"-",HYPERLINK(_xlfn.XLOOKUP(I3585,LEGEND!B:B,LEGEND!H:H),"link"),_xlfn.XLOOKUP(I3585,LEGEND!B:B,LEGEND!H:H))</f>
        <v>link</v>
      </c>
      <c r="U3585" s="73" t="str">
        <f>HYPERLINK(_xlfn.XLOOKUP(I3585,LEGEND!B:B,LEGEND!I:I))</f>
        <v>https://milwaukee-media-images.s3.amazonaws.com/hi/4932430852--Hero_1.jpg</v>
      </c>
      <c r="V3585" s="51" t="s">
        <v>18439</v>
      </c>
      <c r="W3585" s="63" t="s">
        <v>71</v>
      </c>
      <c r="X3585" s="64">
        <v>47</v>
      </c>
      <c r="Y3585" s="64">
        <v>98</v>
      </c>
      <c r="Z3585" s="64">
        <v>7</v>
      </c>
      <c r="AA3585" s="84">
        <v>1.2E-2</v>
      </c>
      <c r="AB3585" s="85">
        <v>2</v>
      </c>
      <c r="AC3585" s="85">
        <v>1</v>
      </c>
    </row>
    <row r="3586" spans="1:29" ht="25.5">
      <c r="A3586" s="1"/>
      <c r="B3586" s="6" t="s">
        <v>8777</v>
      </c>
      <c r="C3586" s="6" t="s">
        <v>8778</v>
      </c>
      <c r="D3586" s="6" t="s">
        <v>9082</v>
      </c>
      <c r="E3586" s="49" t="s">
        <v>9083</v>
      </c>
      <c r="F3586" s="6" t="s">
        <v>9084</v>
      </c>
      <c r="G3586" s="6" t="s">
        <v>60</v>
      </c>
      <c r="H3586" s="6" t="s">
        <v>60</v>
      </c>
      <c r="I3586" s="60" t="s">
        <v>18440</v>
      </c>
      <c r="J3586" s="49" t="s">
        <v>18441</v>
      </c>
      <c r="K3586" s="6" t="s">
        <v>18442</v>
      </c>
      <c r="L3586" s="29">
        <f>IF($J$6="с учетом НДС",VLOOKUP(I3586,LEGEND!B:E,4,0)*(1-M3586),VLOOKUP(I3586,LEGEND!B:E,4,0)*(1-M3586)/1.2)</f>
        <v>124</v>
      </c>
      <c r="M3586" s="57">
        <f>IF(AND(B3586&lt;&gt;"1_Электроинструмент",B3586&lt;&gt;"2_Садовая техника"),$J$5,IF($J$4&lt;=20%,$J$4,IFERROR(VLOOKUP(S3586,LEGEND!$L$2:$M$5,2,FALSE),$J$4)))</f>
        <v>0</v>
      </c>
      <c r="N3586" s="48" t="s">
        <v>60</v>
      </c>
      <c r="O3586" s="6" t="s">
        <v>60</v>
      </c>
      <c r="P3586" s="49" t="s">
        <v>66</v>
      </c>
      <c r="Q3586" s="49" t="s">
        <v>67</v>
      </c>
      <c r="R3586" s="6" t="s">
        <v>60</v>
      </c>
      <c r="S3586" s="49" t="s">
        <v>60</v>
      </c>
      <c r="T3586" s="73" t="str">
        <f>IF(_xlfn.XLOOKUP(I3586,LEGEND!B:B,LEGEND!H:H)&lt;&gt;"-",HYPERLINK(_xlfn.XLOOKUP(I3586,LEGEND!B:B,LEGEND!H:H),"link"),_xlfn.XLOOKUP(I3586,LEGEND!B:B,LEGEND!H:H))</f>
        <v>link</v>
      </c>
      <c r="U3586" s="73" t="str">
        <f>HYPERLINK(_xlfn.XLOOKUP(I3586,LEGEND!B:B,LEGEND!I:I))</f>
        <v>https://milwaukee-media-images.s3.amazonaws.com/hi/4932430857--Hero_1.jpg</v>
      </c>
      <c r="V3586" s="51" t="s">
        <v>18443</v>
      </c>
      <c r="W3586" s="63" t="s">
        <v>71</v>
      </c>
      <c r="X3586" s="64">
        <v>47</v>
      </c>
      <c r="Y3586" s="64">
        <v>98</v>
      </c>
      <c r="Z3586" s="64">
        <v>7</v>
      </c>
      <c r="AA3586" s="84">
        <v>1.4E-2</v>
      </c>
      <c r="AB3586" s="85">
        <v>2</v>
      </c>
      <c r="AC3586" s="85">
        <v>1</v>
      </c>
    </row>
    <row r="3587" spans="1:29" ht="25.5">
      <c r="A3587" s="1"/>
      <c r="B3587" s="6" t="s">
        <v>8777</v>
      </c>
      <c r="C3587" s="6" t="s">
        <v>8778</v>
      </c>
      <c r="D3587" s="6" t="s">
        <v>9082</v>
      </c>
      <c r="E3587" s="49" t="s">
        <v>9083</v>
      </c>
      <c r="F3587" s="6" t="s">
        <v>9084</v>
      </c>
      <c r="G3587" s="6" t="s">
        <v>60</v>
      </c>
      <c r="H3587" s="6" t="s">
        <v>60</v>
      </c>
      <c r="I3587" s="60" t="s">
        <v>18444</v>
      </c>
      <c r="J3587" s="49" t="s">
        <v>18445</v>
      </c>
      <c r="K3587" s="6" t="s">
        <v>18446</v>
      </c>
      <c r="L3587" s="29">
        <f>IF($J$6="с учетом НДС",VLOOKUP(I3587,LEGEND!B:E,4,0)*(1-M3587),VLOOKUP(I3587,LEGEND!B:E,4,0)*(1-M3587)/1.2)</f>
        <v>124</v>
      </c>
      <c r="M3587" s="57">
        <f>IF(AND(B3587&lt;&gt;"1_Электроинструмент",B3587&lt;&gt;"2_Садовая техника"),$J$5,IF($J$4&lt;=20%,$J$4,IFERROR(VLOOKUP(S3587,LEGEND!$L$2:$M$5,2,FALSE),$J$4)))</f>
        <v>0</v>
      </c>
      <c r="N3587" s="48" t="s">
        <v>60</v>
      </c>
      <c r="O3587" s="6" t="s">
        <v>60</v>
      </c>
      <c r="P3587" s="49" t="s">
        <v>66</v>
      </c>
      <c r="Q3587" s="49" t="s">
        <v>67</v>
      </c>
      <c r="R3587" s="6" t="s">
        <v>60</v>
      </c>
      <c r="S3587" s="49" t="s">
        <v>60</v>
      </c>
      <c r="T3587" s="73" t="str">
        <f>IF(_xlfn.XLOOKUP(I3587,LEGEND!B:B,LEGEND!H:H)&lt;&gt;"-",HYPERLINK(_xlfn.XLOOKUP(I3587,LEGEND!B:B,LEGEND!H:H),"link"),_xlfn.XLOOKUP(I3587,LEGEND!B:B,LEGEND!H:H))</f>
        <v>link</v>
      </c>
      <c r="U3587" s="73" t="str">
        <f>HYPERLINK(_xlfn.XLOOKUP(I3587,LEGEND!B:B,LEGEND!I:I))</f>
        <v>https://milwaukee-media-images.s3.amazonaws.com/hi/4932430860--Hero_1.jpg</v>
      </c>
      <c r="V3587" s="51" t="s">
        <v>18447</v>
      </c>
      <c r="W3587" s="63" t="s">
        <v>71</v>
      </c>
      <c r="X3587" s="64">
        <v>47</v>
      </c>
      <c r="Y3587" s="64">
        <v>98</v>
      </c>
      <c r="Z3587" s="64">
        <v>7</v>
      </c>
      <c r="AA3587" s="84">
        <v>6.8000000000000005E-2</v>
      </c>
      <c r="AB3587" s="85">
        <v>2</v>
      </c>
      <c r="AC3587" s="85">
        <v>1</v>
      </c>
    </row>
    <row r="3588" spans="1:29" ht="25.5">
      <c r="A3588" s="1"/>
      <c r="B3588" s="6" t="s">
        <v>8777</v>
      </c>
      <c r="C3588" s="6" t="s">
        <v>8778</v>
      </c>
      <c r="D3588" s="6" t="s">
        <v>9082</v>
      </c>
      <c r="E3588" s="49" t="s">
        <v>9083</v>
      </c>
      <c r="F3588" s="6" t="s">
        <v>9084</v>
      </c>
      <c r="G3588" s="6" t="s">
        <v>60</v>
      </c>
      <c r="H3588" s="6" t="s">
        <v>60</v>
      </c>
      <c r="I3588" s="60" t="s">
        <v>18448</v>
      </c>
      <c r="J3588" s="49" t="s">
        <v>18449</v>
      </c>
      <c r="K3588" s="6" t="s">
        <v>18450</v>
      </c>
      <c r="L3588" s="29">
        <f>IF($J$6="с учетом НДС",VLOOKUP(I3588,LEGEND!B:E,4,0)*(1-M3588),VLOOKUP(I3588,LEGEND!B:E,4,0)*(1-M3588)/1.2)</f>
        <v>124</v>
      </c>
      <c r="M3588" s="57">
        <f>IF(AND(B3588&lt;&gt;"1_Электроинструмент",B3588&lt;&gt;"2_Садовая техника"),$J$5,IF($J$4&lt;=20%,$J$4,IFERROR(VLOOKUP(S3588,LEGEND!$L$2:$M$5,2,FALSE),$J$4)))</f>
        <v>0</v>
      </c>
      <c r="N3588" s="48" t="s">
        <v>60</v>
      </c>
      <c r="O3588" s="6" t="s">
        <v>60</v>
      </c>
      <c r="P3588" s="49" t="s">
        <v>66</v>
      </c>
      <c r="Q3588" s="49" t="s">
        <v>67</v>
      </c>
      <c r="R3588" s="6" t="s">
        <v>60</v>
      </c>
      <c r="S3588" s="49" t="s">
        <v>60</v>
      </c>
      <c r="T3588" s="73" t="str">
        <f>IF(_xlfn.XLOOKUP(I3588,LEGEND!B:B,LEGEND!H:H)&lt;&gt;"-",HYPERLINK(_xlfn.XLOOKUP(I3588,LEGEND!B:B,LEGEND!H:H),"link"),_xlfn.XLOOKUP(I3588,LEGEND!B:B,LEGEND!H:H))</f>
        <v>link</v>
      </c>
      <c r="U3588" s="73" t="str">
        <f>HYPERLINK(_xlfn.XLOOKUP(I3588,LEGEND!B:B,LEGEND!I:I))</f>
        <v>https://milwaukee-media-images.s3.amazonaws.com/hi/4932430863--Hero_1.jpg</v>
      </c>
      <c r="V3588" s="51" t="s">
        <v>18451</v>
      </c>
      <c r="W3588" s="63" t="s">
        <v>71</v>
      </c>
      <c r="X3588" s="64">
        <v>47</v>
      </c>
      <c r="Y3588" s="64">
        <v>98</v>
      </c>
      <c r="Z3588" s="64">
        <v>7</v>
      </c>
      <c r="AA3588" s="84">
        <v>1.2999999999999999E-2</v>
      </c>
      <c r="AB3588" s="85">
        <v>2</v>
      </c>
      <c r="AC3588" s="85">
        <v>1</v>
      </c>
    </row>
    <row r="3589" spans="1:29" ht="25.5">
      <c r="A3589" s="1"/>
      <c r="B3589" s="6" t="s">
        <v>8777</v>
      </c>
      <c r="C3589" s="6" t="s">
        <v>8778</v>
      </c>
      <c r="D3589" s="6" t="s">
        <v>9082</v>
      </c>
      <c r="E3589" s="49" t="s">
        <v>9083</v>
      </c>
      <c r="F3589" s="6" t="s">
        <v>9084</v>
      </c>
      <c r="G3589" s="6" t="s">
        <v>60</v>
      </c>
      <c r="H3589" s="6" t="s">
        <v>60</v>
      </c>
      <c r="I3589" s="60" t="s">
        <v>18452</v>
      </c>
      <c r="J3589" s="49" t="s">
        <v>18453</v>
      </c>
      <c r="K3589" s="6" t="s">
        <v>18454</v>
      </c>
      <c r="L3589" s="29">
        <f>IF($J$6="с учетом НДС",VLOOKUP(I3589,LEGEND!B:E,4,0)*(1-M3589),VLOOKUP(I3589,LEGEND!B:E,4,0)*(1-M3589)/1.2)</f>
        <v>124</v>
      </c>
      <c r="M3589" s="57">
        <f>IF(AND(B3589&lt;&gt;"1_Электроинструмент",B3589&lt;&gt;"2_Садовая техника"),$J$5,IF($J$4&lt;=20%,$J$4,IFERROR(VLOOKUP(S3589,LEGEND!$L$2:$M$5,2,FALSE),$J$4)))</f>
        <v>0</v>
      </c>
      <c r="N3589" s="48" t="s">
        <v>60</v>
      </c>
      <c r="O3589" s="6" t="s">
        <v>60</v>
      </c>
      <c r="P3589" s="49" t="s">
        <v>66</v>
      </c>
      <c r="Q3589" s="49" t="s">
        <v>67</v>
      </c>
      <c r="R3589" s="6" t="s">
        <v>60</v>
      </c>
      <c r="S3589" s="49" t="s">
        <v>60</v>
      </c>
      <c r="T3589" s="73" t="str">
        <f>IF(_xlfn.XLOOKUP(I3589,LEGEND!B:B,LEGEND!H:H)&lt;&gt;"-",HYPERLINK(_xlfn.XLOOKUP(I3589,LEGEND!B:B,LEGEND!H:H),"link"),_xlfn.XLOOKUP(I3589,LEGEND!B:B,LEGEND!H:H))</f>
        <v>link</v>
      </c>
      <c r="U3589" s="73" t="str">
        <f>HYPERLINK(_xlfn.XLOOKUP(I3589,LEGEND!B:B,LEGEND!I:I))</f>
        <v>https://milwaukee-media-images.s3.amazonaws.com/hi/4932430868--Hero_1.jpg</v>
      </c>
      <c r="V3589" s="51" t="s">
        <v>18455</v>
      </c>
      <c r="W3589" s="63" t="s">
        <v>71</v>
      </c>
      <c r="X3589" s="64">
        <v>47</v>
      </c>
      <c r="Y3589" s="64">
        <v>98</v>
      </c>
      <c r="Z3589" s="64">
        <v>7</v>
      </c>
      <c r="AA3589" s="84">
        <v>1.2999999999999999E-2</v>
      </c>
      <c r="AB3589" s="85">
        <v>2</v>
      </c>
      <c r="AC3589" s="85">
        <v>1</v>
      </c>
    </row>
    <row r="3590" spans="1:29" ht="25.5">
      <c r="A3590" s="1"/>
      <c r="B3590" s="6" t="s">
        <v>8777</v>
      </c>
      <c r="C3590" s="6" t="s">
        <v>8778</v>
      </c>
      <c r="D3590" s="6" t="s">
        <v>9082</v>
      </c>
      <c r="E3590" s="49" t="s">
        <v>9083</v>
      </c>
      <c r="F3590" s="6" t="s">
        <v>9084</v>
      </c>
      <c r="G3590" s="6" t="s">
        <v>60</v>
      </c>
      <c r="H3590" s="6" t="s">
        <v>60</v>
      </c>
      <c r="I3590" s="60" t="s">
        <v>18456</v>
      </c>
      <c r="J3590" s="49" t="s">
        <v>18457</v>
      </c>
      <c r="K3590" s="6" t="s">
        <v>18458</v>
      </c>
      <c r="L3590" s="29">
        <f>IF($J$6="с учетом НДС",VLOOKUP(I3590,LEGEND!B:E,4,0)*(1-M3590),VLOOKUP(I3590,LEGEND!B:E,4,0)*(1-M3590)/1.2)</f>
        <v>124</v>
      </c>
      <c r="M3590" s="57">
        <f>IF(AND(B3590&lt;&gt;"1_Электроинструмент",B3590&lt;&gt;"2_Садовая техника"),$J$5,IF($J$4&lt;=20%,$J$4,IFERROR(VLOOKUP(S3590,LEGEND!$L$2:$M$5,2,FALSE),$J$4)))</f>
        <v>0</v>
      </c>
      <c r="N3590" s="48" t="s">
        <v>60</v>
      </c>
      <c r="O3590" s="6" t="s">
        <v>60</v>
      </c>
      <c r="P3590" s="49" t="s">
        <v>66</v>
      </c>
      <c r="Q3590" s="49" t="s">
        <v>67</v>
      </c>
      <c r="R3590" s="6" t="s">
        <v>60</v>
      </c>
      <c r="S3590" s="49" t="s">
        <v>60</v>
      </c>
      <c r="T3590" s="73" t="str">
        <f>IF(_xlfn.XLOOKUP(I3590,LEGEND!B:B,LEGEND!H:H)&lt;&gt;"-",HYPERLINK(_xlfn.XLOOKUP(I3590,LEGEND!B:B,LEGEND!H:H),"link"),_xlfn.XLOOKUP(I3590,LEGEND!B:B,LEGEND!H:H))</f>
        <v>link</v>
      </c>
      <c r="U3590" s="73" t="str">
        <f>HYPERLINK(_xlfn.XLOOKUP(I3590,LEGEND!B:B,LEGEND!I:I))</f>
        <v>https://milwaukee-media-images.s3.amazonaws.com/hi/4932430871--Hero_1.jpg</v>
      </c>
      <c r="V3590" s="51" t="s">
        <v>18459</v>
      </c>
      <c r="W3590" s="63" t="s">
        <v>71</v>
      </c>
      <c r="X3590" s="64">
        <v>47</v>
      </c>
      <c r="Y3590" s="64">
        <v>98</v>
      </c>
      <c r="Z3590" s="64">
        <v>7</v>
      </c>
      <c r="AA3590" s="84">
        <v>0.01</v>
      </c>
      <c r="AB3590" s="85">
        <v>2</v>
      </c>
      <c r="AC3590" s="85">
        <v>1</v>
      </c>
    </row>
    <row r="3591" spans="1:29" ht="25.5">
      <c r="A3591" s="1"/>
      <c r="B3591" s="6" t="s">
        <v>8777</v>
      </c>
      <c r="C3591" s="6" t="s">
        <v>8778</v>
      </c>
      <c r="D3591" s="6" t="s">
        <v>9082</v>
      </c>
      <c r="E3591" s="49" t="s">
        <v>9083</v>
      </c>
      <c r="F3591" s="6" t="s">
        <v>9084</v>
      </c>
      <c r="G3591" s="6" t="s">
        <v>60</v>
      </c>
      <c r="H3591" s="6" t="s">
        <v>60</v>
      </c>
      <c r="I3591" s="60" t="s">
        <v>18460</v>
      </c>
      <c r="J3591" s="49" t="s">
        <v>18461</v>
      </c>
      <c r="K3591" s="6" t="s">
        <v>18462</v>
      </c>
      <c r="L3591" s="29">
        <f>IF($J$6="с учетом НДС",VLOOKUP(I3591,LEGEND!B:E,4,0)*(1-M3591),VLOOKUP(I3591,LEGEND!B:E,4,0)*(1-M3591)/1.2)</f>
        <v>124</v>
      </c>
      <c r="M3591" s="57">
        <f>IF(AND(B3591&lt;&gt;"1_Электроинструмент",B3591&lt;&gt;"2_Садовая техника"),$J$5,IF($J$4&lt;=20%,$J$4,IFERROR(VLOOKUP(S3591,LEGEND!$L$2:$M$5,2,FALSE),$J$4)))</f>
        <v>0</v>
      </c>
      <c r="N3591" s="48" t="s">
        <v>60</v>
      </c>
      <c r="O3591" s="6" t="s">
        <v>60</v>
      </c>
      <c r="P3591" s="49" t="s">
        <v>66</v>
      </c>
      <c r="Q3591" s="49" t="s">
        <v>67</v>
      </c>
      <c r="R3591" s="6" t="s">
        <v>60</v>
      </c>
      <c r="S3591" s="49" t="s">
        <v>60</v>
      </c>
      <c r="T3591" s="73" t="str">
        <f>IF(_xlfn.XLOOKUP(I3591,LEGEND!B:B,LEGEND!H:H)&lt;&gt;"-",HYPERLINK(_xlfn.XLOOKUP(I3591,LEGEND!B:B,LEGEND!H:H),"link"),_xlfn.XLOOKUP(I3591,LEGEND!B:B,LEGEND!H:H))</f>
        <v>link</v>
      </c>
      <c r="U3591" s="73" t="str">
        <f>HYPERLINK(_xlfn.XLOOKUP(I3591,LEGEND!B:B,LEGEND!I:I))</f>
        <v>https://milwaukee-media-images.s3.amazonaws.com/hi/4932430872--Hero_1.jpg</v>
      </c>
      <c r="V3591" s="51" t="s">
        <v>18463</v>
      </c>
      <c r="W3591" s="63" t="s">
        <v>71</v>
      </c>
      <c r="X3591" s="64">
        <v>47</v>
      </c>
      <c r="Y3591" s="64">
        <v>98</v>
      </c>
      <c r="Z3591" s="64">
        <v>7</v>
      </c>
      <c r="AA3591" s="84">
        <v>1.0999999999999999E-2</v>
      </c>
      <c r="AB3591" s="85">
        <v>2</v>
      </c>
      <c r="AC3591" s="85">
        <v>1</v>
      </c>
    </row>
    <row r="3592" spans="1:29" ht="25.5">
      <c r="A3592" s="1"/>
      <c r="B3592" s="6" t="s">
        <v>8777</v>
      </c>
      <c r="C3592" s="6" t="s">
        <v>8778</v>
      </c>
      <c r="D3592" s="6" t="s">
        <v>9082</v>
      </c>
      <c r="E3592" s="49" t="s">
        <v>9083</v>
      </c>
      <c r="F3592" s="6" t="s">
        <v>9084</v>
      </c>
      <c r="G3592" s="6" t="s">
        <v>60</v>
      </c>
      <c r="H3592" s="6" t="s">
        <v>60</v>
      </c>
      <c r="I3592" s="60" t="s">
        <v>18464</v>
      </c>
      <c r="J3592" s="49" t="s">
        <v>18465</v>
      </c>
      <c r="K3592" s="6" t="s">
        <v>18466</v>
      </c>
      <c r="L3592" s="29">
        <f>IF($J$6="с учетом НДС",VLOOKUP(I3592,LEGEND!B:E,4,0)*(1-M3592),VLOOKUP(I3592,LEGEND!B:E,4,0)*(1-M3592)/1.2)</f>
        <v>124</v>
      </c>
      <c r="M3592" s="57">
        <f>IF(AND(B3592&lt;&gt;"1_Электроинструмент",B3592&lt;&gt;"2_Садовая техника"),$J$5,IF($J$4&lt;=20%,$J$4,IFERROR(VLOOKUP(S3592,LEGEND!$L$2:$M$5,2,FALSE),$J$4)))</f>
        <v>0</v>
      </c>
      <c r="N3592" s="48" t="s">
        <v>60</v>
      </c>
      <c r="O3592" s="6" t="s">
        <v>60</v>
      </c>
      <c r="P3592" s="49" t="s">
        <v>66</v>
      </c>
      <c r="Q3592" s="49" t="s">
        <v>67</v>
      </c>
      <c r="R3592" s="6" t="s">
        <v>60</v>
      </c>
      <c r="S3592" s="49" t="s">
        <v>60</v>
      </c>
      <c r="T3592" s="73" t="str">
        <f>IF(_xlfn.XLOOKUP(I3592,LEGEND!B:B,LEGEND!H:H)&lt;&gt;"-",HYPERLINK(_xlfn.XLOOKUP(I3592,LEGEND!B:B,LEGEND!H:H),"link"),_xlfn.XLOOKUP(I3592,LEGEND!B:B,LEGEND!H:H))</f>
        <v>link</v>
      </c>
      <c r="U3592" s="73" t="str">
        <f>HYPERLINK(_xlfn.XLOOKUP(I3592,LEGEND!B:B,LEGEND!I:I))</f>
        <v>https://milwaukee-media-images.s3.amazonaws.com/hi/4932430874--Hero_1.jpg</v>
      </c>
      <c r="V3592" s="51" t="s">
        <v>18467</v>
      </c>
      <c r="W3592" s="63" t="s">
        <v>71</v>
      </c>
      <c r="X3592" s="64">
        <v>47</v>
      </c>
      <c r="Y3592" s="64">
        <v>98</v>
      </c>
      <c r="Z3592" s="64">
        <v>7</v>
      </c>
      <c r="AA3592" s="84">
        <v>1.2E-2</v>
      </c>
      <c r="AB3592" s="85">
        <v>2</v>
      </c>
      <c r="AC3592" s="85">
        <v>1</v>
      </c>
    </row>
    <row r="3593" spans="1:29" ht="25.5">
      <c r="A3593" s="1"/>
      <c r="B3593" s="6" t="s">
        <v>8777</v>
      </c>
      <c r="C3593" s="6" t="s">
        <v>8778</v>
      </c>
      <c r="D3593" s="6" t="s">
        <v>9082</v>
      </c>
      <c r="E3593" s="49" t="s">
        <v>9083</v>
      </c>
      <c r="F3593" s="6" t="s">
        <v>9084</v>
      </c>
      <c r="G3593" s="6" t="s">
        <v>60</v>
      </c>
      <c r="H3593" s="6" t="s">
        <v>60</v>
      </c>
      <c r="I3593" s="60" t="s">
        <v>18468</v>
      </c>
      <c r="J3593" s="49" t="s">
        <v>18469</v>
      </c>
      <c r="K3593" s="6" t="s">
        <v>18470</v>
      </c>
      <c r="L3593" s="29">
        <f>IF($J$6="с учетом НДС",VLOOKUP(I3593,LEGEND!B:E,4,0)*(1-M3593),VLOOKUP(I3593,LEGEND!B:E,4,0)*(1-M3593)/1.2)</f>
        <v>124</v>
      </c>
      <c r="M3593" s="57">
        <f>IF(AND(B3593&lt;&gt;"1_Электроинструмент",B3593&lt;&gt;"2_Садовая техника"),$J$5,IF($J$4&lt;=20%,$J$4,IFERROR(VLOOKUP(S3593,LEGEND!$L$2:$M$5,2,FALSE),$J$4)))</f>
        <v>0</v>
      </c>
      <c r="N3593" s="48" t="s">
        <v>60</v>
      </c>
      <c r="O3593" s="6" t="s">
        <v>60</v>
      </c>
      <c r="P3593" s="49" t="s">
        <v>66</v>
      </c>
      <c r="Q3593" s="49" t="s">
        <v>67</v>
      </c>
      <c r="R3593" s="6" t="s">
        <v>60</v>
      </c>
      <c r="S3593" s="49" t="s">
        <v>60</v>
      </c>
      <c r="T3593" s="73" t="str">
        <f>IF(_xlfn.XLOOKUP(I3593,LEGEND!B:B,LEGEND!H:H)&lt;&gt;"-",HYPERLINK(_xlfn.XLOOKUP(I3593,LEGEND!B:B,LEGEND!H:H),"link"),_xlfn.XLOOKUP(I3593,LEGEND!B:B,LEGEND!H:H))</f>
        <v>link</v>
      </c>
      <c r="U3593" s="73" t="str">
        <f>HYPERLINK(_xlfn.XLOOKUP(I3593,LEGEND!B:B,LEGEND!I:I))</f>
        <v>https://milwaukee-media-images.s3.amazonaws.com/hi/4932430879--Hero_1.jpg</v>
      </c>
      <c r="V3593" s="51" t="s">
        <v>18471</v>
      </c>
      <c r="W3593" s="63" t="s">
        <v>71</v>
      </c>
      <c r="X3593" s="64">
        <v>47</v>
      </c>
      <c r="Y3593" s="64">
        <v>98</v>
      </c>
      <c r="Z3593" s="64">
        <v>7</v>
      </c>
      <c r="AA3593" s="84">
        <v>1.2E-2</v>
      </c>
      <c r="AB3593" s="85">
        <v>2</v>
      </c>
      <c r="AC3593" s="85">
        <v>1</v>
      </c>
    </row>
    <row r="3594" spans="1:29" ht="25.5">
      <c r="A3594" s="1"/>
      <c r="B3594" s="6" t="s">
        <v>8777</v>
      </c>
      <c r="C3594" s="6" t="s">
        <v>8778</v>
      </c>
      <c r="D3594" s="6" t="s">
        <v>9082</v>
      </c>
      <c r="E3594" s="49" t="s">
        <v>9083</v>
      </c>
      <c r="F3594" s="6" t="s">
        <v>9084</v>
      </c>
      <c r="G3594" s="6" t="s">
        <v>60</v>
      </c>
      <c r="H3594" s="6" t="s">
        <v>60</v>
      </c>
      <c r="I3594" s="60" t="s">
        <v>18472</v>
      </c>
      <c r="J3594" s="49" t="s">
        <v>18473</v>
      </c>
      <c r="K3594" s="6" t="s">
        <v>18474</v>
      </c>
      <c r="L3594" s="29">
        <f>IF($J$6="с учетом НДС",VLOOKUP(I3594,LEGEND!B:E,4,0)*(1-M3594),VLOOKUP(I3594,LEGEND!B:E,4,0)*(1-M3594)/1.2)</f>
        <v>124</v>
      </c>
      <c r="M3594" s="57">
        <f>IF(AND(B3594&lt;&gt;"1_Электроинструмент",B3594&lt;&gt;"2_Садовая техника"),$J$5,IF($J$4&lt;=20%,$J$4,IFERROR(VLOOKUP(S3594,LEGEND!$L$2:$M$5,2,FALSE),$J$4)))</f>
        <v>0</v>
      </c>
      <c r="N3594" s="48" t="s">
        <v>60</v>
      </c>
      <c r="O3594" s="6" t="s">
        <v>60</v>
      </c>
      <c r="P3594" s="49" t="s">
        <v>66</v>
      </c>
      <c r="Q3594" s="49" t="s">
        <v>67</v>
      </c>
      <c r="R3594" s="6" t="s">
        <v>60</v>
      </c>
      <c r="S3594" s="49" t="s">
        <v>60</v>
      </c>
      <c r="T3594" s="73" t="str">
        <f>IF(_xlfn.XLOOKUP(I3594,LEGEND!B:B,LEGEND!H:H)&lt;&gt;"-",HYPERLINK(_xlfn.XLOOKUP(I3594,LEGEND!B:B,LEGEND!H:H),"link"),_xlfn.XLOOKUP(I3594,LEGEND!B:B,LEGEND!H:H))</f>
        <v>link</v>
      </c>
      <c r="U3594" s="73" t="str">
        <f>HYPERLINK(_xlfn.XLOOKUP(I3594,LEGEND!B:B,LEGEND!I:I))</f>
        <v>https://milwaukee-media-images.s3.amazonaws.com/hi/4932430884--Hero_1.jpg</v>
      </c>
      <c r="V3594" s="51" t="s">
        <v>18475</v>
      </c>
      <c r="W3594" s="63" t="s">
        <v>71</v>
      </c>
      <c r="X3594" s="64">
        <v>47</v>
      </c>
      <c r="Y3594" s="64">
        <v>98</v>
      </c>
      <c r="Z3594" s="64">
        <v>7</v>
      </c>
      <c r="AA3594" s="84">
        <v>1.4E-2</v>
      </c>
      <c r="AB3594" s="85">
        <v>2</v>
      </c>
      <c r="AC3594" s="85">
        <v>1</v>
      </c>
    </row>
    <row r="3595" spans="1:29" ht="25.5">
      <c r="A3595" s="1"/>
      <c r="B3595" s="6" t="s">
        <v>8777</v>
      </c>
      <c r="C3595" s="6" t="s">
        <v>8778</v>
      </c>
      <c r="D3595" s="6" t="s">
        <v>9082</v>
      </c>
      <c r="E3595" s="49" t="s">
        <v>9083</v>
      </c>
      <c r="F3595" s="6" t="s">
        <v>9084</v>
      </c>
      <c r="G3595" s="6" t="s">
        <v>60</v>
      </c>
      <c r="H3595" s="6" t="s">
        <v>60</v>
      </c>
      <c r="I3595" s="60" t="s">
        <v>18476</v>
      </c>
      <c r="J3595" s="49" t="s">
        <v>18477</v>
      </c>
      <c r="K3595" s="6" t="s">
        <v>18478</v>
      </c>
      <c r="L3595" s="29">
        <f>IF($J$6="с учетом НДС",VLOOKUP(I3595,LEGEND!B:E,4,0)*(1-M3595),VLOOKUP(I3595,LEGEND!B:E,4,0)*(1-M3595)/1.2)</f>
        <v>124</v>
      </c>
      <c r="M3595" s="57">
        <f>IF(AND(B3595&lt;&gt;"1_Электроинструмент",B3595&lt;&gt;"2_Садовая техника"),$J$5,IF($J$4&lt;=20%,$J$4,IFERROR(VLOOKUP(S3595,LEGEND!$L$2:$M$5,2,FALSE),$J$4)))</f>
        <v>0</v>
      </c>
      <c r="N3595" s="48" t="s">
        <v>60</v>
      </c>
      <c r="O3595" s="6" t="s">
        <v>60</v>
      </c>
      <c r="P3595" s="49" t="s">
        <v>66</v>
      </c>
      <c r="Q3595" s="49" t="s">
        <v>67</v>
      </c>
      <c r="R3595" s="6" t="s">
        <v>60</v>
      </c>
      <c r="S3595" s="49" t="s">
        <v>60</v>
      </c>
      <c r="T3595" s="73" t="str">
        <f>IF(_xlfn.XLOOKUP(I3595,LEGEND!B:B,LEGEND!H:H)&lt;&gt;"-",HYPERLINK(_xlfn.XLOOKUP(I3595,LEGEND!B:B,LEGEND!H:H),"link"),_xlfn.XLOOKUP(I3595,LEGEND!B:B,LEGEND!H:H))</f>
        <v>link</v>
      </c>
      <c r="U3595" s="73" t="str">
        <f>HYPERLINK(_xlfn.XLOOKUP(I3595,LEGEND!B:B,LEGEND!I:I))</f>
        <v>https://milwaukee-media-images.s3.amazonaws.com/hi/4932430885--Hero_1.jpg</v>
      </c>
      <c r="V3595" s="51" t="s">
        <v>18479</v>
      </c>
      <c r="W3595" s="63" t="s">
        <v>71</v>
      </c>
      <c r="X3595" s="64">
        <v>47</v>
      </c>
      <c r="Y3595" s="64">
        <v>98</v>
      </c>
      <c r="Z3595" s="64">
        <v>7</v>
      </c>
      <c r="AA3595" s="84">
        <v>1.4E-2</v>
      </c>
      <c r="AB3595" s="85">
        <v>2</v>
      </c>
      <c r="AC3595" s="85">
        <v>1</v>
      </c>
    </row>
    <row r="3596" spans="1:29" ht="25.5">
      <c r="A3596" s="1"/>
      <c r="B3596" s="6" t="s">
        <v>8777</v>
      </c>
      <c r="C3596" s="6" t="s">
        <v>8778</v>
      </c>
      <c r="D3596" s="6" t="s">
        <v>9082</v>
      </c>
      <c r="E3596" s="49" t="s">
        <v>9083</v>
      </c>
      <c r="F3596" s="6" t="s">
        <v>9084</v>
      </c>
      <c r="G3596" s="6" t="s">
        <v>60</v>
      </c>
      <c r="H3596" s="6" t="s">
        <v>60</v>
      </c>
      <c r="I3596" s="60" t="s">
        <v>18480</v>
      </c>
      <c r="J3596" s="49" t="s">
        <v>18481</v>
      </c>
      <c r="K3596" s="6" t="s">
        <v>18482</v>
      </c>
      <c r="L3596" s="29">
        <f>IF($J$6="с учетом НДС",VLOOKUP(I3596,LEGEND!B:E,4,0)*(1-M3596),VLOOKUP(I3596,LEGEND!B:E,4,0)*(1-M3596)/1.2)</f>
        <v>124</v>
      </c>
      <c r="M3596" s="57">
        <f>IF(AND(B3596&lt;&gt;"1_Электроинструмент",B3596&lt;&gt;"2_Садовая техника"),$J$5,IF($J$4&lt;=20%,$J$4,IFERROR(VLOOKUP(S3596,LEGEND!$L$2:$M$5,2,FALSE),$J$4)))</f>
        <v>0</v>
      </c>
      <c r="N3596" s="48" t="s">
        <v>60</v>
      </c>
      <c r="O3596" s="6" t="s">
        <v>60</v>
      </c>
      <c r="P3596" s="49" t="s">
        <v>66</v>
      </c>
      <c r="Q3596" s="49" t="s">
        <v>67</v>
      </c>
      <c r="R3596" s="6" t="s">
        <v>60</v>
      </c>
      <c r="S3596" s="49" t="s">
        <v>60</v>
      </c>
      <c r="T3596" s="73" t="str">
        <f>IF(_xlfn.XLOOKUP(I3596,LEGEND!B:B,LEGEND!H:H)&lt;&gt;"-",HYPERLINK(_xlfn.XLOOKUP(I3596,LEGEND!B:B,LEGEND!H:H),"link"),_xlfn.XLOOKUP(I3596,LEGEND!B:B,LEGEND!H:H))</f>
        <v>link</v>
      </c>
      <c r="U3596" s="73" t="str">
        <f>HYPERLINK(_xlfn.XLOOKUP(I3596,LEGEND!B:B,LEGEND!I:I))</f>
        <v>https://milwaukee-media-images.s3.amazonaws.com/hi/4932430888--Hero_1.jpg</v>
      </c>
      <c r="V3596" s="51" t="s">
        <v>18483</v>
      </c>
      <c r="W3596" s="63" t="s">
        <v>71</v>
      </c>
      <c r="X3596" s="64">
        <v>47</v>
      </c>
      <c r="Y3596" s="64">
        <v>98</v>
      </c>
      <c r="Z3596" s="64">
        <v>7</v>
      </c>
      <c r="AA3596" s="84">
        <v>1.6E-2</v>
      </c>
      <c r="AB3596" s="85">
        <v>2</v>
      </c>
      <c r="AC3596" s="85">
        <v>1</v>
      </c>
    </row>
    <row r="3597" spans="1:29" ht="25.5">
      <c r="A3597" s="1"/>
      <c r="B3597" s="6" t="s">
        <v>8777</v>
      </c>
      <c r="C3597" s="6" t="s">
        <v>8778</v>
      </c>
      <c r="D3597" s="6" t="s">
        <v>9082</v>
      </c>
      <c r="E3597" s="49" t="s">
        <v>9083</v>
      </c>
      <c r="F3597" s="6" t="s">
        <v>9084</v>
      </c>
      <c r="G3597" s="6" t="s">
        <v>60</v>
      </c>
      <c r="H3597" s="6" t="s">
        <v>60</v>
      </c>
      <c r="I3597" s="60" t="s">
        <v>18484</v>
      </c>
      <c r="J3597" s="49" t="s">
        <v>18485</v>
      </c>
      <c r="K3597" s="6" t="s">
        <v>18486</v>
      </c>
      <c r="L3597" s="29">
        <f>IF($J$6="с учетом НДС",VLOOKUP(I3597,LEGEND!B:E,4,0)*(1-M3597),VLOOKUP(I3597,LEGEND!B:E,4,0)*(1-M3597)/1.2)</f>
        <v>124</v>
      </c>
      <c r="M3597" s="57">
        <f>IF(AND(B3597&lt;&gt;"1_Электроинструмент",B3597&lt;&gt;"2_Садовая техника"),$J$5,IF($J$4&lt;=20%,$J$4,IFERROR(VLOOKUP(S3597,LEGEND!$L$2:$M$5,2,FALSE),$J$4)))</f>
        <v>0</v>
      </c>
      <c r="N3597" s="48" t="s">
        <v>60</v>
      </c>
      <c r="O3597" s="6" t="s">
        <v>60</v>
      </c>
      <c r="P3597" s="49" t="s">
        <v>66</v>
      </c>
      <c r="Q3597" s="49" t="s">
        <v>67</v>
      </c>
      <c r="R3597" s="6" t="s">
        <v>60</v>
      </c>
      <c r="S3597" s="49" t="s">
        <v>60</v>
      </c>
      <c r="T3597" s="73" t="str">
        <f>IF(_xlfn.XLOOKUP(I3597,LEGEND!B:B,LEGEND!H:H)&lt;&gt;"-",HYPERLINK(_xlfn.XLOOKUP(I3597,LEGEND!B:B,LEGEND!H:H),"link"),_xlfn.XLOOKUP(I3597,LEGEND!B:B,LEGEND!H:H))</f>
        <v>link</v>
      </c>
      <c r="U3597" s="73" t="str">
        <f>HYPERLINK(_xlfn.XLOOKUP(I3597,LEGEND!B:B,LEGEND!I:I))</f>
        <v>https://milwaukee-media-images.s3.amazonaws.com/hi/4932430893--Hero_1.jpg</v>
      </c>
      <c r="V3597" s="51" t="s">
        <v>18487</v>
      </c>
      <c r="W3597" s="63" t="s">
        <v>71</v>
      </c>
      <c r="X3597" s="64">
        <v>47</v>
      </c>
      <c r="Y3597" s="64">
        <v>98</v>
      </c>
      <c r="Z3597" s="64">
        <v>7</v>
      </c>
      <c r="AA3597" s="84">
        <v>1.2999999999999999E-2</v>
      </c>
      <c r="AB3597" s="85">
        <v>2</v>
      </c>
      <c r="AC3597" s="85">
        <v>1</v>
      </c>
    </row>
    <row r="3598" spans="1:29" ht="25.5">
      <c r="A3598" s="1"/>
      <c r="B3598" s="6" t="s">
        <v>8777</v>
      </c>
      <c r="C3598" s="6" t="s">
        <v>8778</v>
      </c>
      <c r="D3598" s="6" t="s">
        <v>9082</v>
      </c>
      <c r="E3598" s="49" t="s">
        <v>9083</v>
      </c>
      <c r="F3598" s="6" t="s">
        <v>9084</v>
      </c>
      <c r="G3598" s="6" t="s">
        <v>60</v>
      </c>
      <c r="H3598" s="6" t="s">
        <v>60</v>
      </c>
      <c r="I3598" s="60" t="s">
        <v>18488</v>
      </c>
      <c r="J3598" s="49" t="s">
        <v>18489</v>
      </c>
      <c r="K3598" s="6" t="s">
        <v>18490</v>
      </c>
      <c r="L3598" s="29">
        <f>IF($J$6="с учетом НДС",VLOOKUP(I3598,LEGEND!B:E,4,0)*(1-M3598),VLOOKUP(I3598,LEGEND!B:E,4,0)*(1-M3598)/1.2)</f>
        <v>124</v>
      </c>
      <c r="M3598" s="57">
        <f>IF(AND(B3598&lt;&gt;"1_Электроинструмент",B3598&lt;&gt;"2_Садовая техника"),$J$5,IF($J$4&lt;=20%,$J$4,IFERROR(VLOOKUP(S3598,LEGEND!$L$2:$M$5,2,FALSE),$J$4)))</f>
        <v>0</v>
      </c>
      <c r="N3598" s="48" t="s">
        <v>60</v>
      </c>
      <c r="O3598" s="6" t="s">
        <v>60</v>
      </c>
      <c r="P3598" s="49" t="s">
        <v>66</v>
      </c>
      <c r="Q3598" s="49" t="s">
        <v>67</v>
      </c>
      <c r="R3598" s="6" t="s">
        <v>60</v>
      </c>
      <c r="S3598" s="49" t="s">
        <v>60</v>
      </c>
      <c r="T3598" s="73" t="str">
        <f>IF(_xlfn.XLOOKUP(I3598,LEGEND!B:B,LEGEND!H:H)&lt;&gt;"-",HYPERLINK(_xlfn.XLOOKUP(I3598,LEGEND!B:B,LEGEND!H:H),"link"),_xlfn.XLOOKUP(I3598,LEGEND!B:B,LEGEND!H:H))</f>
        <v>link</v>
      </c>
      <c r="U3598" s="73" t="str">
        <f>HYPERLINK(_xlfn.XLOOKUP(I3598,LEGEND!B:B,LEGEND!I:I))</f>
        <v>https://milwaukee-media-images.s3.amazonaws.com/hi/4932430894--Hero_1.jpg</v>
      </c>
      <c r="V3598" s="51" t="s">
        <v>18491</v>
      </c>
      <c r="W3598" s="63" t="s">
        <v>71</v>
      </c>
      <c r="X3598" s="64">
        <v>47</v>
      </c>
      <c r="Y3598" s="64">
        <v>98</v>
      </c>
      <c r="Z3598" s="64">
        <v>7</v>
      </c>
      <c r="AA3598" s="84">
        <v>1.4E-2</v>
      </c>
      <c r="AB3598" s="85">
        <v>2</v>
      </c>
      <c r="AC3598" s="85">
        <v>1</v>
      </c>
    </row>
    <row r="3599" spans="1:29" ht="25.5">
      <c r="A3599" s="1"/>
      <c r="B3599" s="6" t="s">
        <v>8777</v>
      </c>
      <c r="C3599" s="6" t="s">
        <v>8778</v>
      </c>
      <c r="D3599" s="6" t="s">
        <v>9082</v>
      </c>
      <c r="E3599" s="49" t="s">
        <v>9083</v>
      </c>
      <c r="F3599" s="6" t="s">
        <v>9084</v>
      </c>
      <c r="G3599" s="6" t="s">
        <v>60</v>
      </c>
      <c r="H3599" s="6" t="s">
        <v>60</v>
      </c>
      <c r="I3599" s="60" t="s">
        <v>18492</v>
      </c>
      <c r="J3599" s="49" t="s">
        <v>18493</v>
      </c>
      <c r="K3599" s="6" t="s">
        <v>18494</v>
      </c>
      <c r="L3599" s="29">
        <f>IF($J$6="с учетом НДС",VLOOKUP(I3599,LEGEND!B:E,4,0)*(1-M3599),VLOOKUP(I3599,LEGEND!B:E,4,0)*(1-M3599)/1.2)</f>
        <v>124</v>
      </c>
      <c r="M3599" s="57">
        <f>IF(AND(B3599&lt;&gt;"1_Электроинструмент",B3599&lt;&gt;"2_Садовая техника"),$J$5,IF($J$4&lt;=20%,$J$4,IFERROR(VLOOKUP(S3599,LEGEND!$L$2:$M$5,2,FALSE),$J$4)))</f>
        <v>0</v>
      </c>
      <c r="N3599" s="48" t="s">
        <v>60</v>
      </c>
      <c r="O3599" s="6" t="s">
        <v>60</v>
      </c>
      <c r="P3599" s="49" t="s">
        <v>66</v>
      </c>
      <c r="Q3599" s="49" t="s">
        <v>67</v>
      </c>
      <c r="R3599" s="6" t="s">
        <v>60</v>
      </c>
      <c r="S3599" s="49" t="s">
        <v>60</v>
      </c>
      <c r="T3599" s="73" t="str">
        <f>IF(_xlfn.XLOOKUP(I3599,LEGEND!B:B,LEGEND!H:H)&lt;&gt;"-",HYPERLINK(_xlfn.XLOOKUP(I3599,LEGEND!B:B,LEGEND!H:H),"link"),_xlfn.XLOOKUP(I3599,LEGEND!B:B,LEGEND!H:H))</f>
        <v>link</v>
      </c>
      <c r="U3599" s="73" t="str">
        <f>HYPERLINK(_xlfn.XLOOKUP(I3599,LEGEND!B:B,LEGEND!I:I))</f>
        <v>https://milwaukee-media-images.s3.amazonaws.com/hi/4932430895--Hero_1.jpg</v>
      </c>
      <c r="V3599" s="51" t="s">
        <v>18495</v>
      </c>
      <c r="W3599" s="63" t="s">
        <v>71</v>
      </c>
      <c r="X3599" s="64">
        <v>47</v>
      </c>
      <c r="Y3599" s="64">
        <v>98</v>
      </c>
      <c r="Z3599" s="64">
        <v>7</v>
      </c>
      <c r="AA3599" s="84">
        <v>1.2999999999999999E-2</v>
      </c>
      <c r="AB3599" s="85">
        <v>2</v>
      </c>
      <c r="AC3599" s="85">
        <v>1</v>
      </c>
    </row>
    <row r="3600" spans="1:29" ht="25.5">
      <c r="A3600" s="1"/>
      <c r="B3600" s="6" t="s">
        <v>8777</v>
      </c>
      <c r="C3600" s="6" t="s">
        <v>8778</v>
      </c>
      <c r="D3600" s="6" t="s">
        <v>9082</v>
      </c>
      <c r="E3600" s="49" t="s">
        <v>9083</v>
      </c>
      <c r="F3600" s="6" t="s">
        <v>9084</v>
      </c>
      <c r="G3600" s="6" t="s">
        <v>60</v>
      </c>
      <c r="H3600" s="6" t="s">
        <v>60</v>
      </c>
      <c r="I3600" s="60" t="s">
        <v>18496</v>
      </c>
      <c r="J3600" s="49" t="s">
        <v>18497</v>
      </c>
      <c r="K3600" s="6" t="s">
        <v>18498</v>
      </c>
      <c r="L3600" s="29">
        <f>IF($J$6="с учетом НДС",VLOOKUP(I3600,LEGEND!B:E,4,0)*(1-M3600),VLOOKUP(I3600,LEGEND!B:E,4,0)*(1-M3600)/1.2)</f>
        <v>124</v>
      </c>
      <c r="M3600" s="57">
        <f>IF(AND(B3600&lt;&gt;"1_Электроинструмент",B3600&lt;&gt;"2_Садовая техника"),$J$5,IF($J$4&lt;=20%,$J$4,IFERROR(VLOOKUP(S3600,LEGEND!$L$2:$M$5,2,FALSE),$J$4)))</f>
        <v>0</v>
      </c>
      <c r="N3600" s="48" t="s">
        <v>60</v>
      </c>
      <c r="O3600" s="6" t="s">
        <v>60</v>
      </c>
      <c r="P3600" s="49" t="s">
        <v>66</v>
      </c>
      <c r="Q3600" s="49" t="s">
        <v>67</v>
      </c>
      <c r="R3600" s="6" t="s">
        <v>60</v>
      </c>
      <c r="S3600" s="49" t="s">
        <v>60</v>
      </c>
      <c r="T3600" s="73" t="str">
        <f>IF(_xlfn.XLOOKUP(I3600,LEGEND!B:B,LEGEND!H:H)&lt;&gt;"-",HYPERLINK(_xlfn.XLOOKUP(I3600,LEGEND!B:B,LEGEND!H:H),"link"),_xlfn.XLOOKUP(I3600,LEGEND!B:B,LEGEND!H:H))</f>
        <v>link</v>
      </c>
      <c r="U3600" s="73" t="str">
        <f>HYPERLINK(_xlfn.XLOOKUP(I3600,LEGEND!B:B,LEGEND!I:I))</f>
        <v>https://milwaukee-media-images.s3.amazonaws.com/hi/4932430896--Hero_1.jpg</v>
      </c>
      <c r="V3600" s="51" t="s">
        <v>18499</v>
      </c>
      <c r="W3600" s="63" t="s">
        <v>71</v>
      </c>
      <c r="X3600" s="64">
        <v>47</v>
      </c>
      <c r="Y3600" s="64">
        <v>98</v>
      </c>
      <c r="Z3600" s="64">
        <v>7</v>
      </c>
      <c r="AA3600" s="84">
        <v>1.6E-2</v>
      </c>
      <c r="AB3600" s="85">
        <v>2</v>
      </c>
      <c r="AC3600" s="85">
        <v>1</v>
      </c>
    </row>
    <row r="3601" spans="1:29" ht="25.5">
      <c r="A3601" s="1"/>
      <c r="B3601" s="6" t="s">
        <v>8777</v>
      </c>
      <c r="C3601" s="6" t="s">
        <v>8778</v>
      </c>
      <c r="D3601" s="6" t="s">
        <v>9082</v>
      </c>
      <c r="E3601" s="49" t="s">
        <v>9083</v>
      </c>
      <c r="F3601" s="6" t="s">
        <v>9084</v>
      </c>
      <c r="G3601" s="6" t="s">
        <v>60</v>
      </c>
      <c r="H3601" s="6" t="s">
        <v>60</v>
      </c>
      <c r="I3601" s="60" t="s">
        <v>18500</v>
      </c>
      <c r="J3601" s="49" t="s">
        <v>18501</v>
      </c>
      <c r="K3601" s="6" t="s">
        <v>18502</v>
      </c>
      <c r="L3601" s="29">
        <f>IF($J$6="с учетом НДС",VLOOKUP(I3601,LEGEND!B:E,4,0)*(1-M3601),VLOOKUP(I3601,LEGEND!B:E,4,0)*(1-M3601)/1.2)</f>
        <v>124</v>
      </c>
      <c r="M3601" s="57">
        <f>IF(AND(B3601&lt;&gt;"1_Электроинструмент",B3601&lt;&gt;"2_Садовая техника"),$J$5,IF($J$4&lt;=20%,$J$4,IFERROR(VLOOKUP(S3601,LEGEND!$L$2:$M$5,2,FALSE),$J$4)))</f>
        <v>0</v>
      </c>
      <c r="N3601" s="48" t="s">
        <v>60</v>
      </c>
      <c r="O3601" s="6" t="s">
        <v>60</v>
      </c>
      <c r="P3601" s="49" t="s">
        <v>66</v>
      </c>
      <c r="Q3601" s="49" t="s">
        <v>67</v>
      </c>
      <c r="R3601" s="6" t="s">
        <v>60</v>
      </c>
      <c r="S3601" s="49" t="s">
        <v>60</v>
      </c>
      <c r="T3601" s="73" t="str">
        <f>IF(_xlfn.XLOOKUP(I3601,LEGEND!B:B,LEGEND!H:H)&lt;&gt;"-",HYPERLINK(_xlfn.XLOOKUP(I3601,LEGEND!B:B,LEGEND!H:H),"link"),_xlfn.XLOOKUP(I3601,LEGEND!B:B,LEGEND!H:H))</f>
        <v>link</v>
      </c>
      <c r="U3601" s="73" t="str">
        <f>HYPERLINK(_xlfn.XLOOKUP(I3601,LEGEND!B:B,LEGEND!I:I))</f>
        <v>https://milwaukee-media-images.s3.amazonaws.com/hi/4932430897--Hero_1.jpg</v>
      </c>
      <c r="V3601" s="51" t="s">
        <v>18503</v>
      </c>
      <c r="W3601" s="63" t="s">
        <v>71</v>
      </c>
      <c r="X3601" s="64">
        <v>47</v>
      </c>
      <c r="Y3601" s="64">
        <v>98</v>
      </c>
      <c r="Z3601" s="64">
        <v>7</v>
      </c>
      <c r="AA3601" s="84">
        <v>1.9E-2</v>
      </c>
      <c r="AB3601" s="85">
        <v>2</v>
      </c>
      <c r="AC3601" s="85">
        <v>1</v>
      </c>
    </row>
    <row r="3602" spans="1:29" ht="25.5">
      <c r="A3602" s="1"/>
      <c r="B3602" s="6" t="s">
        <v>8777</v>
      </c>
      <c r="C3602" s="6" t="s">
        <v>8778</v>
      </c>
      <c r="D3602" s="6" t="s">
        <v>9082</v>
      </c>
      <c r="E3602" s="49" t="s">
        <v>9083</v>
      </c>
      <c r="F3602" s="6" t="s">
        <v>9084</v>
      </c>
      <c r="G3602" s="6" t="s">
        <v>60</v>
      </c>
      <c r="H3602" s="6" t="s">
        <v>60</v>
      </c>
      <c r="I3602" s="60" t="s">
        <v>18504</v>
      </c>
      <c r="J3602" s="49" t="s">
        <v>18505</v>
      </c>
      <c r="K3602" s="6" t="s">
        <v>18506</v>
      </c>
      <c r="L3602" s="29">
        <f>IF($J$6="с учетом НДС",VLOOKUP(I3602,LEGEND!B:E,4,0)*(1-M3602),VLOOKUP(I3602,LEGEND!B:E,4,0)*(1-M3602)/1.2)</f>
        <v>124</v>
      </c>
      <c r="M3602" s="57">
        <f>IF(AND(B3602&lt;&gt;"1_Электроинструмент",B3602&lt;&gt;"2_Садовая техника"),$J$5,IF($J$4&lt;=20%,$J$4,IFERROR(VLOOKUP(S3602,LEGEND!$L$2:$M$5,2,FALSE),$J$4)))</f>
        <v>0</v>
      </c>
      <c r="N3602" s="48" t="s">
        <v>60</v>
      </c>
      <c r="O3602" s="6" t="s">
        <v>60</v>
      </c>
      <c r="P3602" s="49" t="s">
        <v>66</v>
      </c>
      <c r="Q3602" s="49" t="s">
        <v>67</v>
      </c>
      <c r="R3602" s="6" t="s">
        <v>60</v>
      </c>
      <c r="S3602" s="49" t="s">
        <v>60</v>
      </c>
      <c r="T3602" s="73" t="str">
        <f>IF(_xlfn.XLOOKUP(I3602,LEGEND!B:B,LEGEND!H:H)&lt;&gt;"-",HYPERLINK(_xlfn.XLOOKUP(I3602,LEGEND!B:B,LEGEND!H:H),"link"),_xlfn.XLOOKUP(I3602,LEGEND!B:B,LEGEND!H:H))</f>
        <v>link</v>
      </c>
      <c r="U3602" s="73" t="str">
        <f>HYPERLINK(_xlfn.XLOOKUP(I3602,LEGEND!B:B,LEGEND!I:I))</f>
        <v>https://milwaukee-media-images.s3.amazonaws.com/hi/4932430898--Hero_1.jpg</v>
      </c>
      <c r="V3602" s="51" t="s">
        <v>18507</v>
      </c>
      <c r="W3602" s="63" t="s">
        <v>71</v>
      </c>
      <c r="X3602" s="64">
        <v>47</v>
      </c>
      <c r="Y3602" s="64">
        <v>98</v>
      </c>
      <c r="Z3602" s="64">
        <v>8</v>
      </c>
      <c r="AA3602" s="84">
        <v>2.1000000000000001E-2</v>
      </c>
      <c r="AB3602" s="85">
        <v>2</v>
      </c>
      <c r="AC3602" s="85">
        <v>1</v>
      </c>
    </row>
    <row r="3603" spans="1:29" ht="25.5">
      <c r="A3603" s="1"/>
      <c r="B3603" s="6" t="s">
        <v>8777</v>
      </c>
      <c r="C3603" s="6" t="s">
        <v>8778</v>
      </c>
      <c r="D3603" s="6" t="s">
        <v>9082</v>
      </c>
      <c r="E3603" s="49" t="s">
        <v>9083</v>
      </c>
      <c r="F3603" s="6" t="s">
        <v>9084</v>
      </c>
      <c r="G3603" s="6" t="s">
        <v>60</v>
      </c>
      <c r="H3603" s="6" t="s">
        <v>60</v>
      </c>
      <c r="I3603" s="60" t="s">
        <v>18508</v>
      </c>
      <c r="J3603" s="49" t="s">
        <v>18509</v>
      </c>
      <c r="K3603" s="6" t="s">
        <v>18510</v>
      </c>
      <c r="L3603" s="29">
        <f>IF($J$6="с учетом НДС",VLOOKUP(I3603,LEGEND!B:E,4,0)*(1-M3603),VLOOKUP(I3603,LEGEND!B:E,4,0)*(1-M3603)/1.2)</f>
        <v>124</v>
      </c>
      <c r="M3603" s="57">
        <f>IF(AND(B3603&lt;&gt;"1_Электроинструмент",B3603&lt;&gt;"2_Садовая техника"),$J$5,IF($J$4&lt;=20%,$J$4,IFERROR(VLOOKUP(S3603,LEGEND!$L$2:$M$5,2,FALSE),$J$4)))</f>
        <v>0</v>
      </c>
      <c r="N3603" s="48" t="s">
        <v>60</v>
      </c>
      <c r="O3603" s="6" t="s">
        <v>60</v>
      </c>
      <c r="P3603" s="49" t="s">
        <v>66</v>
      </c>
      <c r="Q3603" s="49" t="s">
        <v>67</v>
      </c>
      <c r="R3603" s="6" t="s">
        <v>60</v>
      </c>
      <c r="S3603" s="49" t="s">
        <v>60</v>
      </c>
      <c r="T3603" s="73" t="str">
        <f>IF(_xlfn.XLOOKUP(I3603,LEGEND!B:B,LEGEND!H:H)&lt;&gt;"-",HYPERLINK(_xlfn.XLOOKUP(I3603,LEGEND!B:B,LEGEND!H:H),"link"),_xlfn.XLOOKUP(I3603,LEGEND!B:B,LEGEND!H:H))</f>
        <v>link</v>
      </c>
      <c r="U3603" s="73" t="str">
        <f>HYPERLINK(_xlfn.XLOOKUP(I3603,LEGEND!B:B,LEGEND!I:I))</f>
        <v>https://milwaukee-media-images.s3.amazonaws.com/hi/4932430899--Hero_1.jpg</v>
      </c>
      <c r="V3603" s="51" t="s">
        <v>18511</v>
      </c>
      <c r="W3603" s="63" t="s">
        <v>71</v>
      </c>
      <c r="X3603" s="64">
        <v>47</v>
      </c>
      <c r="Y3603" s="64">
        <v>98</v>
      </c>
      <c r="Z3603" s="64">
        <v>10</v>
      </c>
      <c r="AA3603" s="84">
        <v>2.8000000000000001E-2</v>
      </c>
      <c r="AB3603" s="85">
        <v>2</v>
      </c>
      <c r="AC3603" s="85">
        <v>1</v>
      </c>
    </row>
    <row r="3604" spans="1:29" ht="25.5">
      <c r="A3604" s="1"/>
      <c r="B3604" s="6" t="s">
        <v>8777</v>
      </c>
      <c r="C3604" s="6" t="s">
        <v>8778</v>
      </c>
      <c r="D3604" s="6" t="s">
        <v>9082</v>
      </c>
      <c r="E3604" s="49" t="s">
        <v>9083</v>
      </c>
      <c r="F3604" s="6" t="s">
        <v>9084</v>
      </c>
      <c r="G3604" s="6" t="s">
        <v>60</v>
      </c>
      <c r="H3604" s="6" t="s">
        <v>60</v>
      </c>
      <c r="I3604" s="60" t="s">
        <v>18512</v>
      </c>
      <c r="J3604" s="49" t="s">
        <v>18513</v>
      </c>
      <c r="K3604" s="6" t="s">
        <v>18514</v>
      </c>
      <c r="L3604" s="29">
        <f>IF($J$6="с учетом НДС",VLOOKUP(I3604,LEGEND!B:E,4,0)*(1-M3604),VLOOKUP(I3604,LEGEND!B:E,4,0)*(1-M3604)/1.2)</f>
        <v>124</v>
      </c>
      <c r="M3604" s="57">
        <f>IF(AND(B3604&lt;&gt;"1_Электроинструмент",B3604&lt;&gt;"2_Садовая техника"),$J$5,IF($J$4&lt;=20%,$J$4,IFERROR(VLOOKUP(S3604,LEGEND!$L$2:$M$5,2,FALSE),$J$4)))</f>
        <v>0</v>
      </c>
      <c r="N3604" s="48" t="s">
        <v>60</v>
      </c>
      <c r="O3604" s="6" t="s">
        <v>60</v>
      </c>
      <c r="P3604" s="49" t="s">
        <v>66</v>
      </c>
      <c r="Q3604" s="49" t="s">
        <v>67</v>
      </c>
      <c r="R3604" s="6" t="s">
        <v>60</v>
      </c>
      <c r="S3604" s="49" t="s">
        <v>60</v>
      </c>
      <c r="T3604" s="73" t="str">
        <f>IF(_xlfn.XLOOKUP(I3604,LEGEND!B:B,LEGEND!H:H)&lt;&gt;"-",HYPERLINK(_xlfn.XLOOKUP(I3604,LEGEND!B:B,LEGEND!H:H),"link"),_xlfn.XLOOKUP(I3604,LEGEND!B:B,LEGEND!H:H))</f>
        <v>link</v>
      </c>
      <c r="U3604" s="73" t="str">
        <f>HYPERLINK(_xlfn.XLOOKUP(I3604,LEGEND!B:B,LEGEND!I:I))</f>
        <v>https://milwaukee-media-images.s3.amazonaws.com/hi/4932430900--Hero_1.jpg</v>
      </c>
      <c r="V3604" s="51" t="s">
        <v>18515</v>
      </c>
      <c r="W3604" s="63" t="s">
        <v>71</v>
      </c>
      <c r="X3604" s="64">
        <v>47</v>
      </c>
      <c r="Y3604" s="64">
        <v>98</v>
      </c>
      <c r="Z3604" s="64">
        <v>13</v>
      </c>
      <c r="AA3604" s="84">
        <v>0.03</v>
      </c>
      <c r="AB3604" s="85">
        <v>2</v>
      </c>
      <c r="AC3604" s="85">
        <v>1</v>
      </c>
    </row>
    <row r="3605" spans="1:29" ht="25.5">
      <c r="A3605" s="1"/>
      <c r="B3605" s="6" t="s">
        <v>8777</v>
      </c>
      <c r="C3605" s="6" t="s">
        <v>8778</v>
      </c>
      <c r="D3605" s="6" t="s">
        <v>9082</v>
      </c>
      <c r="E3605" s="49" t="s">
        <v>9083</v>
      </c>
      <c r="F3605" s="6" t="s">
        <v>9084</v>
      </c>
      <c r="G3605" s="6" t="s">
        <v>60</v>
      </c>
      <c r="H3605" s="6" t="s">
        <v>60</v>
      </c>
      <c r="I3605" s="60" t="s">
        <v>18516</v>
      </c>
      <c r="J3605" s="49" t="s">
        <v>18517</v>
      </c>
      <c r="K3605" s="6" t="s">
        <v>18518</v>
      </c>
      <c r="L3605" s="29">
        <f>IF($J$6="с учетом НДС",VLOOKUP(I3605,LEGEND!B:E,4,0)*(1-M3605),VLOOKUP(I3605,LEGEND!B:E,4,0)*(1-M3605)/1.2)</f>
        <v>124</v>
      </c>
      <c r="M3605" s="57">
        <f>IF(AND(B3605&lt;&gt;"1_Электроинструмент",B3605&lt;&gt;"2_Садовая техника"),$J$5,IF($J$4&lt;=20%,$J$4,IFERROR(VLOOKUP(S3605,LEGEND!$L$2:$M$5,2,FALSE),$J$4)))</f>
        <v>0</v>
      </c>
      <c r="N3605" s="48" t="s">
        <v>60</v>
      </c>
      <c r="O3605" s="6" t="s">
        <v>60</v>
      </c>
      <c r="P3605" s="49" t="s">
        <v>66</v>
      </c>
      <c r="Q3605" s="49" t="s">
        <v>67</v>
      </c>
      <c r="R3605" s="6" t="s">
        <v>60</v>
      </c>
      <c r="S3605" s="49" t="s">
        <v>60</v>
      </c>
      <c r="T3605" s="73" t="str">
        <f>IF(_xlfn.XLOOKUP(I3605,LEGEND!B:B,LEGEND!H:H)&lt;&gt;"-",HYPERLINK(_xlfn.XLOOKUP(I3605,LEGEND!B:B,LEGEND!H:H),"link"),_xlfn.XLOOKUP(I3605,LEGEND!B:B,LEGEND!H:H))</f>
        <v>link</v>
      </c>
      <c r="U3605" s="73" t="str">
        <f>HYPERLINK(_xlfn.XLOOKUP(I3605,LEGEND!B:B,LEGEND!I:I))</f>
        <v>https://milwaukee-media-images.s3.amazonaws.com/hi/4932430901--Hero_1.jpg</v>
      </c>
      <c r="V3605" s="51" t="s">
        <v>18519</v>
      </c>
      <c r="W3605" s="63" t="s">
        <v>71</v>
      </c>
      <c r="X3605" s="64">
        <v>47</v>
      </c>
      <c r="Y3605" s="64">
        <v>98</v>
      </c>
      <c r="Z3605" s="64">
        <v>7</v>
      </c>
      <c r="AA3605" s="84">
        <v>1.2999999999999999E-2</v>
      </c>
      <c r="AB3605" s="85">
        <v>2</v>
      </c>
      <c r="AC3605" s="85">
        <v>1</v>
      </c>
    </row>
    <row r="3606" spans="1:29" ht="25.5">
      <c r="A3606" s="1"/>
      <c r="B3606" s="6" t="s">
        <v>8777</v>
      </c>
      <c r="C3606" s="6" t="s">
        <v>8778</v>
      </c>
      <c r="D3606" s="6" t="s">
        <v>9082</v>
      </c>
      <c r="E3606" s="49" t="s">
        <v>9083</v>
      </c>
      <c r="F3606" s="6" t="s">
        <v>9084</v>
      </c>
      <c r="G3606" s="6" t="s">
        <v>60</v>
      </c>
      <c r="H3606" s="6" t="s">
        <v>60</v>
      </c>
      <c r="I3606" s="60" t="s">
        <v>18520</v>
      </c>
      <c r="J3606" s="49" t="s">
        <v>18521</v>
      </c>
      <c r="K3606" s="6" t="s">
        <v>18522</v>
      </c>
      <c r="L3606" s="29">
        <f>IF($J$6="с учетом НДС",VLOOKUP(I3606,LEGEND!B:E,4,0)*(1-M3606),VLOOKUP(I3606,LEGEND!B:E,4,0)*(1-M3606)/1.2)</f>
        <v>124</v>
      </c>
      <c r="M3606" s="57">
        <f>IF(AND(B3606&lt;&gt;"1_Электроинструмент",B3606&lt;&gt;"2_Садовая техника"),$J$5,IF($J$4&lt;=20%,$J$4,IFERROR(VLOOKUP(S3606,LEGEND!$L$2:$M$5,2,FALSE),$J$4)))</f>
        <v>0</v>
      </c>
      <c r="N3606" s="48" t="s">
        <v>60</v>
      </c>
      <c r="O3606" s="6" t="s">
        <v>60</v>
      </c>
      <c r="P3606" s="49" t="s">
        <v>66</v>
      </c>
      <c r="Q3606" s="49" t="s">
        <v>67</v>
      </c>
      <c r="R3606" s="6" t="s">
        <v>60</v>
      </c>
      <c r="S3606" s="49" t="s">
        <v>60</v>
      </c>
      <c r="T3606" s="73" t="str">
        <f>IF(_xlfn.XLOOKUP(I3606,LEGEND!B:B,LEGEND!H:H)&lt;&gt;"-",HYPERLINK(_xlfn.XLOOKUP(I3606,LEGEND!B:B,LEGEND!H:H),"link"),_xlfn.XLOOKUP(I3606,LEGEND!B:B,LEGEND!H:H))</f>
        <v>link</v>
      </c>
      <c r="U3606" s="73" t="str">
        <f>HYPERLINK(_xlfn.XLOOKUP(I3606,LEGEND!B:B,LEGEND!I:I))</f>
        <v>https://milwaukee-media-images.s3.amazonaws.com/hi/4932430902--Hero_1.jpg</v>
      </c>
      <c r="V3606" s="51" t="s">
        <v>18523</v>
      </c>
      <c r="W3606" s="63" t="s">
        <v>71</v>
      </c>
      <c r="X3606" s="64">
        <v>47</v>
      </c>
      <c r="Y3606" s="64">
        <v>98</v>
      </c>
      <c r="Z3606" s="64">
        <v>7</v>
      </c>
      <c r="AA3606" s="84">
        <v>1.4E-2</v>
      </c>
      <c r="AB3606" s="85">
        <v>2</v>
      </c>
      <c r="AC3606" s="85">
        <v>1</v>
      </c>
    </row>
    <row r="3607" spans="1:29" ht="25.5">
      <c r="A3607" s="1"/>
      <c r="B3607" s="6" t="s">
        <v>8777</v>
      </c>
      <c r="C3607" s="6" t="s">
        <v>8778</v>
      </c>
      <c r="D3607" s="6" t="s">
        <v>9082</v>
      </c>
      <c r="E3607" s="49" t="s">
        <v>9083</v>
      </c>
      <c r="F3607" s="6" t="s">
        <v>9084</v>
      </c>
      <c r="G3607" s="6" t="s">
        <v>60</v>
      </c>
      <c r="H3607" s="6" t="s">
        <v>60</v>
      </c>
      <c r="I3607" s="60" t="s">
        <v>18524</v>
      </c>
      <c r="J3607" s="49" t="s">
        <v>18525</v>
      </c>
      <c r="K3607" s="6" t="s">
        <v>18526</v>
      </c>
      <c r="L3607" s="29">
        <f>IF($J$6="с учетом НДС",VLOOKUP(I3607,LEGEND!B:E,4,0)*(1-M3607),VLOOKUP(I3607,LEGEND!B:E,4,0)*(1-M3607)/1.2)</f>
        <v>124</v>
      </c>
      <c r="M3607" s="57">
        <f>IF(AND(B3607&lt;&gt;"1_Электроинструмент",B3607&lt;&gt;"2_Садовая техника"),$J$5,IF($J$4&lt;=20%,$J$4,IFERROR(VLOOKUP(S3607,LEGEND!$L$2:$M$5,2,FALSE),$J$4)))</f>
        <v>0</v>
      </c>
      <c r="N3607" s="48" t="s">
        <v>60</v>
      </c>
      <c r="O3607" s="6" t="s">
        <v>60</v>
      </c>
      <c r="P3607" s="49" t="s">
        <v>66</v>
      </c>
      <c r="Q3607" s="49" t="s">
        <v>67</v>
      </c>
      <c r="R3607" s="6" t="s">
        <v>60</v>
      </c>
      <c r="S3607" s="49" t="s">
        <v>60</v>
      </c>
      <c r="T3607" s="73" t="str">
        <f>IF(_xlfn.XLOOKUP(I3607,LEGEND!B:B,LEGEND!H:H)&lt;&gt;"-",HYPERLINK(_xlfn.XLOOKUP(I3607,LEGEND!B:B,LEGEND!H:H),"link"),_xlfn.XLOOKUP(I3607,LEGEND!B:B,LEGEND!H:H))</f>
        <v>link</v>
      </c>
      <c r="U3607" s="73" t="str">
        <f>HYPERLINK(_xlfn.XLOOKUP(I3607,LEGEND!B:B,LEGEND!I:I))</f>
        <v>https://milwaukee-media-images.s3.amazonaws.com/hi/4932430903--Hero_1.jpg</v>
      </c>
      <c r="V3607" s="51" t="s">
        <v>18527</v>
      </c>
      <c r="W3607" s="63" t="s">
        <v>71</v>
      </c>
      <c r="X3607" s="64">
        <v>47</v>
      </c>
      <c r="Y3607" s="64">
        <v>98</v>
      </c>
      <c r="Z3607" s="64">
        <v>7</v>
      </c>
      <c r="AA3607" s="84">
        <v>1.6E-2</v>
      </c>
      <c r="AB3607" s="85">
        <v>2</v>
      </c>
      <c r="AC3607" s="85">
        <v>1</v>
      </c>
    </row>
    <row r="3608" spans="1:29" ht="25.5">
      <c r="A3608" s="1"/>
      <c r="B3608" s="6" t="s">
        <v>8777</v>
      </c>
      <c r="C3608" s="6" t="s">
        <v>8778</v>
      </c>
      <c r="D3608" s="6" t="s">
        <v>9082</v>
      </c>
      <c r="E3608" s="49" t="s">
        <v>9083</v>
      </c>
      <c r="F3608" s="6" t="s">
        <v>9084</v>
      </c>
      <c r="G3608" s="6" t="s">
        <v>60</v>
      </c>
      <c r="H3608" s="6" t="s">
        <v>60</v>
      </c>
      <c r="I3608" s="60" t="s">
        <v>18528</v>
      </c>
      <c r="J3608" s="49" t="s">
        <v>18529</v>
      </c>
      <c r="K3608" s="6" t="s">
        <v>18530</v>
      </c>
      <c r="L3608" s="29">
        <f>IF($J$6="с учетом НДС",VLOOKUP(I3608,LEGEND!B:E,4,0)*(1-M3608),VLOOKUP(I3608,LEGEND!B:E,4,0)*(1-M3608)/1.2)</f>
        <v>135</v>
      </c>
      <c r="M3608" s="57">
        <f>IF(AND(B3608&lt;&gt;"1_Электроинструмент",B3608&lt;&gt;"2_Садовая техника"),$J$5,IF($J$4&lt;=20%,$J$4,IFERROR(VLOOKUP(S3608,LEGEND!$L$2:$M$5,2,FALSE),$J$4)))</f>
        <v>0</v>
      </c>
      <c r="N3608" s="48" t="s">
        <v>60</v>
      </c>
      <c r="O3608" s="6" t="s">
        <v>60</v>
      </c>
      <c r="P3608" s="49" t="s">
        <v>66</v>
      </c>
      <c r="Q3608" s="49" t="s">
        <v>67</v>
      </c>
      <c r="R3608" s="6" t="s">
        <v>60</v>
      </c>
      <c r="S3608" s="49" t="s">
        <v>60</v>
      </c>
      <c r="T3608" s="73" t="str">
        <f>IF(_xlfn.XLOOKUP(I3608,LEGEND!B:B,LEGEND!H:H)&lt;&gt;"-",HYPERLINK(_xlfn.XLOOKUP(I3608,LEGEND!B:B,LEGEND!H:H),"link"),_xlfn.XLOOKUP(I3608,LEGEND!B:B,LEGEND!H:H))</f>
        <v>link</v>
      </c>
      <c r="U3608" s="73" t="str">
        <f>HYPERLINK(_xlfn.XLOOKUP(I3608,LEGEND!B:B,LEGEND!I:I))</f>
        <v>https://milwaukee-media-images.s3.amazonaws.com/hi/4932471571--Hero_1.jpg</v>
      </c>
      <c r="V3608" s="51" t="s">
        <v>18531</v>
      </c>
      <c r="W3608" s="63" t="s">
        <v>71</v>
      </c>
      <c r="X3608" s="64">
        <v>47</v>
      </c>
      <c r="Y3608" s="64">
        <v>146</v>
      </c>
      <c r="Z3608" s="64">
        <v>7</v>
      </c>
      <c r="AA3608" s="84">
        <v>2.1000000000000001E-2</v>
      </c>
      <c r="AB3608" s="85">
        <v>1</v>
      </c>
      <c r="AC3608" s="85">
        <v>1</v>
      </c>
    </row>
    <row r="3609" spans="1:29" ht="25.5">
      <c r="A3609" s="1"/>
      <c r="B3609" s="6" t="s">
        <v>8777</v>
      </c>
      <c r="C3609" s="6" t="s">
        <v>8778</v>
      </c>
      <c r="D3609" s="6" t="s">
        <v>9082</v>
      </c>
      <c r="E3609" s="49" t="s">
        <v>9083</v>
      </c>
      <c r="F3609" s="6" t="s">
        <v>9084</v>
      </c>
      <c r="G3609" s="6" t="s">
        <v>60</v>
      </c>
      <c r="H3609" s="6" t="s">
        <v>60</v>
      </c>
      <c r="I3609" s="60" t="s">
        <v>18532</v>
      </c>
      <c r="J3609" s="49" t="s">
        <v>18533</v>
      </c>
      <c r="K3609" s="6" t="s">
        <v>18534</v>
      </c>
      <c r="L3609" s="29">
        <f>IF($J$6="с учетом НДС",VLOOKUP(I3609,LEGEND!B:E,4,0)*(1-M3609),VLOOKUP(I3609,LEGEND!B:E,4,0)*(1-M3609)/1.2)</f>
        <v>135</v>
      </c>
      <c r="M3609" s="57">
        <f>IF(AND(B3609&lt;&gt;"1_Электроинструмент",B3609&lt;&gt;"2_Садовая техника"),$J$5,IF($J$4&lt;=20%,$J$4,IFERROR(VLOOKUP(S3609,LEGEND!$L$2:$M$5,2,FALSE),$J$4)))</f>
        <v>0</v>
      </c>
      <c r="N3609" s="48" t="s">
        <v>60</v>
      </c>
      <c r="O3609" s="6" t="s">
        <v>60</v>
      </c>
      <c r="P3609" s="49" t="s">
        <v>66</v>
      </c>
      <c r="Q3609" s="49" t="s">
        <v>67</v>
      </c>
      <c r="R3609" s="6" t="s">
        <v>60</v>
      </c>
      <c r="S3609" s="49" t="s">
        <v>60</v>
      </c>
      <c r="T3609" s="73" t="str">
        <f>IF(_xlfn.XLOOKUP(I3609,LEGEND!B:B,LEGEND!H:H)&lt;&gt;"-",HYPERLINK(_xlfn.XLOOKUP(I3609,LEGEND!B:B,LEGEND!H:H),"link"),_xlfn.XLOOKUP(I3609,LEGEND!B:B,LEGEND!H:H))</f>
        <v>link</v>
      </c>
      <c r="U3609" s="73" t="str">
        <f>HYPERLINK(_xlfn.XLOOKUP(I3609,LEGEND!B:B,LEGEND!I:I))</f>
        <v>https://milwaukee-media-images.s3.amazonaws.com/hi/4932471575--Hero_1.jpg</v>
      </c>
      <c r="V3609" s="51" t="s">
        <v>18535</v>
      </c>
      <c r="W3609" s="63" t="s">
        <v>71</v>
      </c>
      <c r="X3609" s="64">
        <v>47</v>
      </c>
      <c r="Y3609" s="64">
        <v>146</v>
      </c>
      <c r="Z3609" s="64">
        <v>7</v>
      </c>
      <c r="AA3609" s="84">
        <v>2.4E-2</v>
      </c>
      <c r="AB3609" s="85">
        <v>1</v>
      </c>
      <c r="AC3609" s="85">
        <v>1</v>
      </c>
    </row>
    <row r="3610" spans="1:29" ht="25.5">
      <c r="A3610" s="1"/>
      <c r="B3610" s="6" t="s">
        <v>8777</v>
      </c>
      <c r="C3610" s="6" t="s">
        <v>8778</v>
      </c>
      <c r="D3610" s="6" t="s">
        <v>9082</v>
      </c>
      <c r="E3610" s="49" t="s">
        <v>9083</v>
      </c>
      <c r="F3610" s="6" t="s">
        <v>9084</v>
      </c>
      <c r="G3610" s="6" t="s">
        <v>60</v>
      </c>
      <c r="H3610" s="6" t="s">
        <v>60</v>
      </c>
      <c r="I3610" s="60" t="s">
        <v>18536</v>
      </c>
      <c r="J3610" s="49" t="s">
        <v>18537</v>
      </c>
      <c r="K3610" s="6" t="s">
        <v>18538</v>
      </c>
      <c r="L3610" s="29">
        <f>IF($J$6="с учетом НДС",VLOOKUP(I3610,LEGEND!B:E,4,0)*(1-M3610),VLOOKUP(I3610,LEGEND!B:E,4,0)*(1-M3610)/1.2)</f>
        <v>148</v>
      </c>
      <c r="M3610" s="57">
        <f>IF(AND(B3610&lt;&gt;"1_Электроинструмент",B3610&lt;&gt;"2_Садовая техника"),$J$5,IF($J$4&lt;=20%,$J$4,IFERROR(VLOOKUP(S3610,LEGEND!$L$2:$M$5,2,FALSE),$J$4)))</f>
        <v>0</v>
      </c>
      <c r="N3610" s="48" t="s">
        <v>60</v>
      </c>
      <c r="O3610" s="6" t="s">
        <v>60</v>
      </c>
      <c r="P3610" s="49" t="s">
        <v>66</v>
      </c>
      <c r="Q3610" s="49" t="s">
        <v>67</v>
      </c>
      <c r="R3610" s="6" t="s">
        <v>60</v>
      </c>
      <c r="S3610" s="49" t="s">
        <v>60</v>
      </c>
      <c r="T3610" s="73" t="str">
        <f>IF(_xlfn.XLOOKUP(I3610,LEGEND!B:B,LEGEND!H:H)&lt;&gt;"-",HYPERLINK(_xlfn.XLOOKUP(I3610,LEGEND!B:B,LEGEND!H:H),"link"),_xlfn.XLOOKUP(I3610,LEGEND!B:B,LEGEND!H:H))</f>
        <v>link</v>
      </c>
      <c r="U3610" s="73" t="str">
        <f>HYPERLINK(_xlfn.XLOOKUP(I3610,LEGEND!B:B,LEGEND!I:I))</f>
        <v>https://milwaukee-media-images.s3.amazonaws.com/hi/4932430851--Hero_1.jpg</v>
      </c>
      <c r="V3610" s="51" t="s">
        <v>18539</v>
      </c>
      <c r="W3610" s="63" t="s">
        <v>71</v>
      </c>
      <c r="X3610" s="64">
        <v>47</v>
      </c>
      <c r="Y3610" s="64">
        <v>146</v>
      </c>
      <c r="Z3610" s="64">
        <v>7</v>
      </c>
      <c r="AA3610" s="84">
        <v>0.02</v>
      </c>
      <c r="AB3610" s="85">
        <v>1</v>
      </c>
      <c r="AC3610" s="85">
        <v>1</v>
      </c>
    </row>
    <row r="3611" spans="1:29" ht="25.5">
      <c r="A3611" s="1"/>
      <c r="B3611" s="6" t="s">
        <v>8777</v>
      </c>
      <c r="C3611" s="6" t="s">
        <v>8778</v>
      </c>
      <c r="D3611" s="6" t="s">
        <v>9082</v>
      </c>
      <c r="E3611" s="49" t="s">
        <v>9083</v>
      </c>
      <c r="F3611" s="6" t="s">
        <v>9084</v>
      </c>
      <c r="G3611" s="6" t="s">
        <v>60</v>
      </c>
      <c r="H3611" s="6" t="s">
        <v>60</v>
      </c>
      <c r="I3611" s="60" t="s">
        <v>18540</v>
      </c>
      <c r="J3611" s="49" t="s">
        <v>18541</v>
      </c>
      <c r="K3611" s="6" t="s">
        <v>18542</v>
      </c>
      <c r="L3611" s="29">
        <f>IF($J$6="с учетом НДС",VLOOKUP(I3611,LEGEND!B:E,4,0)*(1-M3611),VLOOKUP(I3611,LEGEND!B:E,4,0)*(1-M3611)/1.2)</f>
        <v>148</v>
      </c>
      <c r="M3611" s="57">
        <f>IF(AND(B3611&lt;&gt;"1_Электроинструмент",B3611&lt;&gt;"2_Садовая техника"),$J$5,IF($J$4&lt;=20%,$J$4,IFERROR(VLOOKUP(S3611,LEGEND!$L$2:$M$5,2,FALSE),$J$4)))</f>
        <v>0</v>
      </c>
      <c r="N3611" s="48" t="s">
        <v>60</v>
      </c>
      <c r="O3611" s="6" t="s">
        <v>60</v>
      </c>
      <c r="P3611" s="49" t="s">
        <v>66</v>
      </c>
      <c r="Q3611" s="49" t="s">
        <v>67</v>
      </c>
      <c r="R3611" s="6" t="s">
        <v>60</v>
      </c>
      <c r="S3611" s="49" t="s">
        <v>60</v>
      </c>
      <c r="T3611" s="73" t="str">
        <f>IF(_xlfn.XLOOKUP(I3611,LEGEND!B:B,LEGEND!H:H)&lt;&gt;"-",HYPERLINK(_xlfn.XLOOKUP(I3611,LEGEND!B:B,LEGEND!H:H),"link"),_xlfn.XLOOKUP(I3611,LEGEND!B:B,LEGEND!H:H))</f>
        <v>link</v>
      </c>
      <c r="U3611" s="73" t="str">
        <f>HYPERLINK(_xlfn.XLOOKUP(I3611,LEGEND!B:B,LEGEND!I:I))</f>
        <v>https://milwaukee-media-images.s3.amazonaws.com/hi/4932430856--Hero_1.jpg</v>
      </c>
      <c r="V3611" s="51" t="s">
        <v>18543</v>
      </c>
      <c r="W3611" s="63" t="s">
        <v>71</v>
      </c>
      <c r="X3611" s="64">
        <v>47</v>
      </c>
      <c r="Y3611" s="64">
        <v>146</v>
      </c>
      <c r="Z3611" s="64">
        <v>7</v>
      </c>
      <c r="AA3611" s="84">
        <v>2.1999999999999999E-2</v>
      </c>
      <c r="AB3611" s="85">
        <v>1</v>
      </c>
      <c r="AC3611" s="85">
        <v>1</v>
      </c>
    </row>
    <row r="3612" spans="1:29" ht="25.5">
      <c r="A3612" s="1"/>
      <c r="B3612" s="6" t="s">
        <v>8777</v>
      </c>
      <c r="C3612" s="6" t="s">
        <v>8778</v>
      </c>
      <c r="D3612" s="6" t="s">
        <v>9082</v>
      </c>
      <c r="E3612" s="49" t="s">
        <v>9083</v>
      </c>
      <c r="F3612" s="6" t="s">
        <v>9084</v>
      </c>
      <c r="G3612" s="6" t="s">
        <v>60</v>
      </c>
      <c r="H3612" s="6" t="s">
        <v>60</v>
      </c>
      <c r="I3612" s="60" t="s">
        <v>18544</v>
      </c>
      <c r="J3612" s="49" t="s">
        <v>18545</v>
      </c>
      <c r="K3612" s="6" t="s">
        <v>18546</v>
      </c>
      <c r="L3612" s="29">
        <f>IF($J$6="с учетом НДС",VLOOKUP(I3612,LEGEND!B:E,4,0)*(1-M3612),VLOOKUP(I3612,LEGEND!B:E,4,0)*(1-M3612)/1.2)</f>
        <v>148</v>
      </c>
      <c r="M3612" s="57">
        <f>IF(AND(B3612&lt;&gt;"1_Электроинструмент",B3612&lt;&gt;"2_Садовая техника"),$J$5,IF($J$4&lt;=20%,$J$4,IFERROR(VLOOKUP(S3612,LEGEND!$L$2:$M$5,2,FALSE),$J$4)))</f>
        <v>0</v>
      </c>
      <c r="N3612" s="48" t="s">
        <v>60</v>
      </c>
      <c r="O3612" s="6" t="s">
        <v>60</v>
      </c>
      <c r="P3612" s="49" t="s">
        <v>66</v>
      </c>
      <c r="Q3612" s="49" t="s">
        <v>67</v>
      </c>
      <c r="R3612" s="6" t="s">
        <v>60</v>
      </c>
      <c r="S3612" s="49" t="s">
        <v>60</v>
      </c>
      <c r="T3612" s="73" t="str">
        <f>IF(_xlfn.XLOOKUP(I3612,LEGEND!B:B,LEGEND!H:H)&lt;&gt;"-",HYPERLINK(_xlfn.XLOOKUP(I3612,LEGEND!B:B,LEGEND!H:H),"link"),_xlfn.XLOOKUP(I3612,LEGEND!B:B,LEGEND!H:H))</f>
        <v>link</v>
      </c>
      <c r="U3612" s="73" t="str">
        <f>HYPERLINK(_xlfn.XLOOKUP(I3612,LEGEND!B:B,LEGEND!I:I))</f>
        <v>https://milwaukee-media-images.s3.amazonaws.com/hi/4932430859--Hero_1.jpg</v>
      </c>
      <c r="V3612" s="51" t="s">
        <v>18547</v>
      </c>
      <c r="W3612" s="63" t="s">
        <v>71</v>
      </c>
      <c r="X3612" s="64">
        <v>47</v>
      </c>
      <c r="Y3612" s="64">
        <v>146</v>
      </c>
      <c r="Z3612" s="64">
        <v>7</v>
      </c>
      <c r="AA3612" s="84">
        <v>2.4E-2</v>
      </c>
      <c r="AB3612" s="85">
        <v>1</v>
      </c>
      <c r="AC3612" s="85">
        <v>1</v>
      </c>
    </row>
    <row r="3613" spans="1:29" ht="25.5">
      <c r="A3613" s="1"/>
      <c r="B3613" s="6" t="s">
        <v>8777</v>
      </c>
      <c r="C3613" s="6" t="s">
        <v>8778</v>
      </c>
      <c r="D3613" s="6" t="s">
        <v>9082</v>
      </c>
      <c r="E3613" s="49" t="s">
        <v>9083</v>
      </c>
      <c r="F3613" s="6" t="s">
        <v>9084</v>
      </c>
      <c r="G3613" s="6" t="s">
        <v>60</v>
      </c>
      <c r="H3613" s="6" t="s">
        <v>60</v>
      </c>
      <c r="I3613" s="60" t="s">
        <v>18548</v>
      </c>
      <c r="J3613" s="49" t="s">
        <v>18549</v>
      </c>
      <c r="K3613" s="6" t="s">
        <v>18550</v>
      </c>
      <c r="L3613" s="29">
        <f>IF($J$6="с учетом НДС",VLOOKUP(I3613,LEGEND!B:E,4,0)*(1-M3613),VLOOKUP(I3613,LEGEND!B:E,4,0)*(1-M3613)/1.2)</f>
        <v>148</v>
      </c>
      <c r="M3613" s="57">
        <f>IF(AND(B3613&lt;&gt;"1_Электроинструмент",B3613&lt;&gt;"2_Садовая техника"),$J$5,IF($J$4&lt;=20%,$J$4,IFERROR(VLOOKUP(S3613,LEGEND!$L$2:$M$5,2,FALSE),$J$4)))</f>
        <v>0</v>
      </c>
      <c r="N3613" s="48" t="s">
        <v>60</v>
      </c>
      <c r="O3613" s="6" t="s">
        <v>60</v>
      </c>
      <c r="P3613" s="49" t="s">
        <v>66</v>
      </c>
      <c r="Q3613" s="49" t="s">
        <v>67</v>
      </c>
      <c r="R3613" s="6" t="s">
        <v>60</v>
      </c>
      <c r="S3613" s="49" t="s">
        <v>60</v>
      </c>
      <c r="T3613" s="73" t="str">
        <f>IF(_xlfn.XLOOKUP(I3613,LEGEND!B:B,LEGEND!H:H)&lt;&gt;"-",HYPERLINK(_xlfn.XLOOKUP(I3613,LEGEND!B:B,LEGEND!H:H),"link"),_xlfn.XLOOKUP(I3613,LEGEND!B:B,LEGEND!H:H))</f>
        <v>link</v>
      </c>
      <c r="U3613" s="73" t="str">
        <f>HYPERLINK(_xlfn.XLOOKUP(I3613,LEGEND!B:B,LEGEND!I:I))</f>
        <v>https://milwaukee-media-images.s3.amazonaws.com/hi/4932430862--Hero_1.jpg</v>
      </c>
      <c r="V3613" s="51" t="s">
        <v>18551</v>
      </c>
      <c r="W3613" s="63" t="s">
        <v>71</v>
      </c>
      <c r="X3613" s="64">
        <v>47</v>
      </c>
      <c r="Y3613" s="64">
        <v>146</v>
      </c>
      <c r="Z3613" s="64">
        <v>7</v>
      </c>
      <c r="AA3613" s="84">
        <v>2.1999999999999999E-2</v>
      </c>
      <c r="AB3613" s="85">
        <v>1</v>
      </c>
      <c r="AC3613" s="85">
        <v>1</v>
      </c>
    </row>
    <row r="3614" spans="1:29" ht="25.5">
      <c r="A3614" s="1"/>
      <c r="B3614" s="6" t="s">
        <v>8777</v>
      </c>
      <c r="C3614" s="6" t="s">
        <v>8778</v>
      </c>
      <c r="D3614" s="6" t="s">
        <v>9082</v>
      </c>
      <c r="E3614" s="49" t="s">
        <v>9083</v>
      </c>
      <c r="F3614" s="6" t="s">
        <v>9084</v>
      </c>
      <c r="G3614" s="6" t="s">
        <v>60</v>
      </c>
      <c r="H3614" s="6" t="s">
        <v>60</v>
      </c>
      <c r="I3614" s="60" t="s">
        <v>18552</v>
      </c>
      <c r="J3614" s="49" t="s">
        <v>18553</v>
      </c>
      <c r="K3614" s="6" t="s">
        <v>18554</v>
      </c>
      <c r="L3614" s="29">
        <f>IF($J$6="с учетом НДС",VLOOKUP(I3614,LEGEND!B:E,4,0)*(1-M3614),VLOOKUP(I3614,LEGEND!B:E,4,0)*(1-M3614)/1.2)</f>
        <v>148</v>
      </c>
      <c r="M3614" s="57">
        <f>IF(AND(B3614&lt;&gt;"1_Электроинструмент",B3614&lt;&gt;"2_Садовая техника"),$J$5,IF($J$4&lt;=20%,$J$4,IFERROR(VLOOKUP(S3614,LEGEND!$L$2:$M$5,2,FALSE),$J$4)))</f>
        <v>0</v>
      </c>
      <c r="N3614" s="48" t="s">
        <v>60</v>
      </c>
      <c r="O3614" s="6" t="s">
        <v>60</v>
      </c>
      <c r="P3614" s="49" t="s">
        <v>66</v>
      </c>
      <c r="Q3614" s="49" t="s">
        <v>67</v>
      </c>
      <c r="R3614" s="6" t="s">
        <v>60</v>
      </c>
      <c r="S3614" s="49" t="s">
        <v>60</v>
      </c>
      <c r="T3614" s="73" t="str">
        <f>IF(_xlfn.XLOOKUP(I3614,LEGEND!B:B,LEGEND!H:H)&lt;&gt;"-",HYPERLINK(_xlfn.XLOOKUP(I3614,LEGEND!B:B,LEGEND!H:H),"link"),_xlfn.XLOOKUP(I3614,LEGEND!B:B,LEGEND!H:H))</f>
        <v>link</v>
      </c>
      <c r="U3614" s="73" t="str">
        <f>HYPERLINK(_xlfn.XLOOKUP(I3614,LEGEND!B:B,LEGEND!I:I))</f>
        <v>https://milwaukee-media-images.s3.amazonaws.com/hi/4932430867--Hero_1.jpg</v>
      </c>
      <c r="V3614" s="51" t="s">
        <v>18555</v>
      </c>
      <c r="W3614" s="63" t="s">
        <v>71</v>
      </c>
      <c r="X3614" s="64">
        <v>47</v>
      </c>
      <c r="Y3614" s="64">
        <v>146</v>
      </c>
      <c r="Z3614" s="64">
        <v>7</v>
      </c>
      <c r="AA3614" s="84">
        <v>2.1000000000000001E-2</v>
      </c>
      <c r="AB3614" s="85">
        <v>1</v>
      </c>
      <c r="AC3614" s="85">
        <v>1</v>
      </c>
    </row>
    <row r="3615" spans="1:29" ht="25.5">
      <c r="A3615" s="1"/>
      <c r="B3615" s="6" t="s">
        <v>8777</v>
      </c>
      <c r="C3615" s="6" t="s">
        <v>8778</v>
      </c>
      <c r="D3615" s="6" t="s">
        <v>9082</v>
      </c>
      <c r="E3615" s="49" t="s">
        <v>9083</v>
      </c>
      <c r="F3615" s="6" t="s">
        <v>9084</v>
      </c>
      <c r="G3615" s="6" t="s">
        <v>60</v>
      </c>
      <c r="H3615" s="6" t="s">
        <v>60</v>
      </c>
      <c r="I3615" s="60" t="s">
        <v>18556</v>
      </c>
      <c r="J3615" s="49" t="s">
        <v>18557</v>
      </c>
      <c r="K3615" s="6" t="s">
        <v>18558</v>
      </c>
      <c r="L3615" s="29">
        <f>IF($J$6="с учетом НДС",VLOOKUP(I3615,LEGEND!B:E,4,0)*(1-M3615),VLOOKUP(I3615,LEGEND!B:E,4,0)*(1-M3615)/1.2)</f>
        <v>148</v>
      </c>
      <c r="M3615" s="57">
        <f>IF(AND(B3615&lt;&gt;"1_Электроинструмент",B3615&lt;&gt;"2_Садовая техника"),$J$5,IF($J$4&lt;=20%,$J$4,IFERROR(VLOOKUP(S3615,LEGEND!$L$2:$M$5,2,FALSE),$J$4)))</f>
        <v>0</v>
      </c>
      <c r="N3615" s="48" t="s">
        <v>60</v>
      </c>
      <c r="O3615" s="6" t="s">
        <v>60</v>
      </c>
      <c r="P3615" s="49" t="s">
        <v>66</v>
      </c>
      <c r="Q3615" s="49" t="s">
        <v>67</v>
      </c>
      <c r="R3615" s="6" t="s">
        <v>60</v>
      </c>
      <c r="S3615" s="49" t="s">
        <v>60</v>
      </c>
      <c r="T3615" s="73" t="str">
        <f>IF(_xlfn.XLOOKUP(I3615,LEGEND!B:B,LEGEND!H:H)&lt;&gt;"-",HYPERLINK(_xlfn.XLOOKUP(I3615,LEGEND!B:B,LEGEND!H:H),"link"),_xlfn.XLOOKUP(I3615,LEGEND!B:B,LEGEND!H:H))</f>
        <v>link</v>
      </c>
      <c r="U3615" s="73" t="str">
        <f>HYPERLINK(_xlfn.XLOOKUP(I3615,LEGEND!B:B,LEGEND!I:I))</f>
        <v>https://milwaukee-media-images.s3.amazonaws.com/hi/4932430878--Hero_1.jpg</v>
      </c>
      <c r="V3615" s="51" t="s">
        <v>18559</v>
      </c>
      <c r="W3615" s="63" t="s">
        <v>71</v>
      </c>
      <c r="X3615" s="64">
        <v>47</v>
      </c>
      <c r="Y3615" s="64">
        <v>146</v>
      </c>
      <c r="Z3615" s="64">
        <v>7</v>
      </c>
      <c r="AA3615" s="84">
        <v>2.1999999999999999E-2</v>
      </c>
      <c r="AB3615" s="85">
        <v>1</v>
      </c>
      <c r="AC3615" s="85">
        <v>1</v>
      </c>
    </row>
    <row r="3616" spans="1:29" ht="25.5">
      <c r="A3616" s="1"/>
      <c r="B3616" s="6" t="s">
        <v>8777</v>
      </c>
      <c r="C3616" s="6" t="s">
        <v>8778</v>
      </c>
      <c r="D3616" s="6" t="s">
        <v>9082</v>
      </c>
      <c r="E3616" s="49" t="s">
        <v>9083</v>
      </c>
      <c r="F3616" s="6" t="s">
        <v>9084</v>
      </c>
      <c r="G3616" s="6" t="s">
        <v>60</v>
      </c>
      <c r="H3616" s="6" t="s">
        <v>60</v>
      </c>
      <c r="I3616" s="60" t="s">
        <v>18560</v>
      </c>
      <c r="J3616" s="49" t="s">
        <v>18561</v>
      </c>
      <c r="K3616" s="6" t="s">
        <v>18562</v>
      </c>
      <c r="L3616" s="29">
        <f>IF($J$6="с учетом НДС",VLOOKUP(I3616,LEGEND!B:E,4,0)*(1-M3616),VLOOKUP(I3616,LEGEND!B:E,4,0)*(1-M3616)/1.2)</f>
        <v>148</v>
      </c>
      <c r="M3616" s="57">
        <f>IF(AND(B3616&lt;&gt;"1_Электроинструмент",B3616&lt;&gt;"2_Садовая техника"),$J$5,IF($J$4&lt;=20%,$J$4,IFERROR(VLOOKUP(S3616,LEGEND!$L$2:$M$5,2,FALSE),$J$4)))</f>
        <v>0</v>
      </c>
      <c r="N3616" s="48" t="s">
        <v>60</v>
      </c>
      <c r="O3616" s="6" t="s">
        <v>60</v>
      </c>
      <c r="P3616" s="49" t="s">
        <v>66</v>
      </c>
      <c r="Q3616" s="49" t="s">
        <v>67</v>
      </c>
      <c r="R3616" s="6" t="s">
        <v>60</v>
      </c>
      <c r="S3616" s="49" t="s">
        <v>60</v>
      </c>
      <c r="T3616" s="73" t="str">
        <f>IF(_xlfn.XLOOKUP(I3616,LEGEND!B:B,LEGEND!H:H)&lt;&gt;"-",HYPERLINK(_xlfn.XLOOKUP(I3616,LEGEND!B:B,LEGEND!H:H),"link"),_xlfn.XLOOKUP(I3616,LEGEND!B:B,LEGEND!H:H))</f>
        <v>link</v>
      </c>
      <c r="U3616" s="73" t="str">
        <f>HYPERLINK(_xlfn.XLOOKUP(I3616,LEGEND!B:B,LEGEND!I:I))</f>
        <v>https://milwaukee-media-images.s3.amazonaws.com/hi/4932430883--Hero_1.jpg</v>
      </c>
      <c r="V3616" s="51" t="s">
        <v>18563</v>
      </c>
      <c r="W3616" s="63" t="s">
        <v>71</v>
      </c>
      <c r="X3616" s="64">
        <v>47</v>
      </c>
      <c r="Y3616" s="64">
        <v>146</v>
      </c>
      <c r="Z3616" s="64">
        <v>7</v>
      </c>
      <c r="AA3616" s="84">
        <v>2.3E-2</v>
      </c>
      <c r="AB3616" s="85">
        <v>1</v>
      </c>
      <c r="AC3616" s="85">
        <v>1</v>
      </c>
    </row>
    <row r="3617" spans="1:29" ht="25.5">
      <c r="A3617" s="1"/>
      <c r="B3617" s="6" t="s">
        <v>8777</v>
      </c>
      <c r="C3617" s="6" t="s">
        <v>8778</v>
      </c>
      <c r="D3617" s="6" t="s">
        <v>9082</v>
      </c>
      <c r="E3617" s="49" t="s">
        <v>9083</v>
      </c>
      <c r="F3617" s="6" t="s">
        <v>9084</v>
      </c>
      <c r="G3617" s="6" t="s">
        <v>60</v>
      </c>
      <c r="H3617" s="6" t="s">
        <v>60</v>
      </c>
      <c r="I3617" s="60" t="s">
        <v>18564</v>
      </c>
      <c r="J3617" s="49" t="s">
        <v>18565</v>
      </c>
      <c r="K3617" s="6" t="s">
        <v>18566</v>
      </c>
      <c r="L3617" s="29">
        <f>IF($J$6="с учетом НДС",VLOOKUP(I3617,LEGEND!B:E,4,0)*(1-M3617),VLOOKUP(I3617,LEGEND!B:E,4,0)*(1-M3617)/1.2)</f>
        <v>154</v>
      </c>
      <c r="M3617" s="57">
        <f>IF(AND(B3617&lt;&gt;"1_Электроинструмент",B3617&lt;&gt;"2_Садовая техника"),$J$5,IF($J$4&lt;=20%,$J$4,IFERROR(VLOOKUP(S3617,LEGEND!$L$2:$M$5,2,FALSE),$J$4)))</f>
        <v>0</v>
      </c>
      <c r="N3617" s="48" t="s">
        <v>60</v>
      </c>
      <c r="O3617" s="6" t="s">
        <v>60</v>
      </c>
      <c r="P3617" s="49" t="s">
        <v>66</v>
      </c>
      <c r="Q3617" s="49" t="s">
        <v>67</v>
      </c>
      <c r="R3617" s="6" t="s">
        <v>60</v>
      </c>
      <c r="S3617" s="49" t="s">
        <v>60</v>
      </c>
      <c r="T3617" s="73" t="str">
        <f>IF(_xlfn.XLOOKUP(I3617,LEGEND!B:B,LEGEND!H:H)&lt;&gt;"-",HYPERLINK(_xlfn.XLOOKUP(I3617,LEGEND!B:B,LEGEND!H:H),"link"),_xlfn.XLOOKUP(I3617,LEGEND!B:B,LEGEND!H:H))</f>
        <v>-</v>
      </c>
      <c r="U3617" s="73" t="str">
        <f>HYPERLINK(_xlfn.XLOOKUP(I3617,LEGEND!B:B,LEGEND!I:I))</f>
        <v>https://milwaukee-media-images.s3.amazonaws.com/hi/4932471826--Hero_1.jpg</v>
      </c>
      <c r="V3617" s="51" t="s">
        <v>18567</v>
      </c>
      <c r="W3617" s="63" t="s">
        <v>71</v>
      </c>
      <c r="X3617" s="64">
        <v>47</v>
      </c>
      <c r="Y3617" s="64">
        <v>98</v>
      </c>
      <c r="Z3617" s="64">
        <v>13</v>
      </c>
      <c r="AA3617" s="84">
        <v>1.7999999999999999E-2</v>
      </c>
      <c r="AB3617" s="85">
        <v>1</v>
      </c>
      <c r="AC3617" s="85">
        <v>1</v>
      </c>
    </row>
    <row r="3618" spans="1:29" ht="25.5">
      <c r="A3618" s="1"/>
      <c r="B3618" s="6" t="s">
        <v>8777</v>
      </c>
      <c r="C3618" s="6" t="s">
        <v>8778</v>
      </c>
      <c r="D3618" s="6" t="s">
        <v>9082</v>
      </c>
      <c r="E3618" s="49" t="s">
        <v>9083</v>
      </c>
      <c r="F3618" s="6" t="s">
        <v>9084</v>
      </c>
      <c r="G3618" s="6" t="s">
        <v>60</v>
      </c>
      <c r="H3618" s="6" t="s">
        <v>60</v>
      </c>
      <c r="I3618" s="60" t="s">
        <v>18568</v>
      </c>
      <c r="J3618" s="49" t="s">
        <v>18569</v>
      </c>
      <c r="K3618" s="6" t="s">
        <v>18570</v>
      </c>
      <c r="L3618" s="29">
        <f>IF($J$6="с учетом НДС",VLOOKUP(I3618,LEGEND!B:E,4,0)*(1-M3618),VLOOKUP(I3618,LEGEND!B:E,4,0)*(1-M3618)/1.2)</f>
        <v>209</v>
      </c>
      <c r="M3618" s="57">
        <f>IF(AND(B3618&lt;&gt;"1_Электроинструмент",B3618&lt;&gt;"2_Садовая техника"),$J$5,IF($J$4&lt;=20%,$J$4,IFERROR(VLOOKUP(S3618,LEGEND!$L$2:$M$5,2,FALSE),$J$4)))</f>
        <v>0</v>
      </c>
      <c r="N3618" s="48" t="s">
        <v>60</v>
      </c>
      <c r="O3618" s="6" t="s">
        <v>60</v>
      </c>
      <c r="P3618" s="49" t="s">
        <v>66</v>
      </c>
      <c r="Q3618" s="49" t="s">
        <v>67</v>
      </c>
      <c r="R3618" s="6" t="s">
        <v>60</v>
      </c>
      <c r="S3618" s="49" t="s">
        <v>60</v>
      </c>
      <c r="T3618" s="73" t="str">
        <f>IF(_xlfn.XLOOKUP(I3618,LEGEND!B:B,LEGEND!H:H)&lt;&gt;"-",HYPERLINK(_xlfn.XLOOKUP(I3618,LEGEND!B:B,LEGEND!H:H),"link"),_xlfn.XLOOKUP(I3618,LEGEND!B:B,LEGEND!H:H))</f>
        <v>-</v>
      </c>
      <c r="U3618" s="73" t="str">
        <f>HYPERLINK(_xlfn.XLOOKUP(I3618,LEGEND!B:B,LEGEND!I:I))</f>
        <v>https://milwaukee-media-images.s3.amazonaws.com/hi/4932478054--Hero_1.jpg</v>
      </c>
      <c r="V3618" s="51" t="s">
        <v>18571</v>
      </c>
      <c r="W3618" s="63" t="s">
        <v>71</v>
      </c>
      <c r="X3618" s="64">
        <v>98</v>
      </c>
      <c r="Y3618" s="64">
        <v>48</v>
      </c>
      <c r="Z3618" s="64">
        <v>10</v>
      </c>
      <c r="AA3618" s="84">
        <v>2.1999999999999999E-2</v>
      </c>
      <c r="AB3618" s="85">
        <v>1</v>
      </c>
      <c r="AC3618" s="85">
        <v>1</v>
      </c>
    </row>
    <row r="3619" spans="1:29" ht="25.5">
      <c r="A3619" s="1"/>
      <c r="B3619" s="6" t="s">
        <v>8777</v>
      </c>
      <c r="C3619" s="6" t="s">
        <v>8778</v>
      </c>
      <c r="D3619" s="6" t="s">
        <v>9082</v>
      </c>
      <c r="E3619" s="49" t="s">
        <v>9083</v>
      </c>
      <c r="F3619" s="6" t="s">
        <v>9084</v>
      </c>
      <c r="G3619" s="6" t="s">
        <v>60</v>
      </c>
      <c r="H3619" s="6" t="s">
        <v>60</v>
      </c>
      <c r="I3619" s="60" t="s">
        <v>18572</v>
      </c>
      <c r="J3619" s="49" t="s">
        <v>18573</v>
      </c>
      <c r="K3619" s="6" t="s">
        <v>18574</v>
      </c>
      <c r="L3619" s="29">
        <f>IF($J$6="с учетом НДС",VLOOKUP(I3619,LEGEND!B:E,4,0)*(1-M3619),VLOOKUP(I3619,LEGEND!B:E,4,0)*(1-M3619)/1.2)</f>
        <v>276</v>
      </c>
      <c r="M3619" s="57">
        <f>IF(AND(B3619&lt;&gt;"1_Электроинструмент",B3619&lt;&gt;"2_Садовая техника"),$J$5,IF($J$4&lt;=20%,$J$4,IFERROR(VLOOKUP(S3619,LEGEND!$L$2:$M$5,2,FALSE),$J$4)))</f>
        <v>0</v>
      </c>
      <c r="N3619" s="48" t="s">
        <v>60</v>
      </c>
      <c r="O3619" s="6" t="s">
        <v>60</v>
      </c>
      <c r="P3619" s="49" t="s">
        <v>66</v>
      </c>
      <c r="Q3619" s="49" t="s">
        <v>67</v>
      </c>
      <c r="R3619" s="6" t="s">
        <v>60</v>
      </c>
      <c r="S3619" s="49" t="s">
        <v>60</v>
      </c>
      <c r="T3619" s="73" t="str">
        <f>IF(_xlfn.XLOOKUP(I3619,LEGEND!B:B,LEGEND!H:H)&lt;&gt;"-",HYPERLINK(_xlfn.XLOOKUP(I3619,LEGEND!B:B,LEGEND!H:H),"link"),_xlfn.XLOOKUP(I3619,LEGEND!B:B,LEGEND!H:H))</f>
        <v>link</v>
      </c>
      <c r="U3619" s="73" t="str">
        <f>HYPERLINK(_xlfn.XLOOKUP(I3619,LEGEND!B:B,LEGEND!I:I))</f>
        <v>https://milwaukee-media-images.s3.amazonaws.com/hi/4932471565--Hero_1.jpg</v>
      </c>
      <c r="V3619" s="51" t="s">
        <v>18575</v>
      </c>
      <c r="W3619" s="63" t="s">
        <v>71</v>
      </c>
      <c r="X3619" s="64">
        <v>47</v>
      </c>
      <c r="Y3619" s="64">
        <v>197</v>
      </c>
      <c r="Z3619" s="64">
        <v>7</v>
      </c>
      <c r="AA3619" s="84">
        <v>3.6999999999999998E-2</v>
      </c>
      <c r="AB3619" s="85">
        <v>1</v>
      </c>
      <c r="AC3619" s="85">
        <v>1</v>
      </c>
    </row>
    <row r="3620" spans="1:29" ht="25.5">
      <c r="A3620" s="1"/>
      <c r="B3620" s="6" t="s">
        <v>8777</v>
      </c>
      <c r="C3620" s="6" t="s">
        <v>8778</v>
      </c>
      <c r="D3620" s="6" t="s">
        <v>9082</v>
      </c>
      <c r="E3620" s="49" t="s">
        <v>9083</v>
      </c>
      <c r="F3620" s="6" t="s">
        <v>9084</v>
      </c>
      <c r="G3620" s="6" t="s">
        <v>60</v>
      </c>
      <c r="H3620" s="6" t="s">
        <v>60</v>
      </c>
      <c r="I3620" s="60" t="s">
        <v>18576</v>
      </c>
      <c r="J3620" s="49" t="s">
        <v>18577</v>
      </c>
      <c r="K3620" s="6" t="s">
        <v>18578</v>
      </c>
      <c r="L3620" s="29">
        <f>IF($J$6="с учетом НДС",VLOOKUP(I3620,LEGEND!B:E,4,0)*(1-M3620),VLOOKUP(I3620,LEGEND!B:E,4,0)*(1-M3620)/1.2)</f>
        <v>276</v>
      </c>
      <c r="M3620" s="57">
        <f>IF(AND(B3620&lt;&gt;"1_Электроинструмент",B3620&lt;&gt;"2_Садовая техника"),$J$5,IF($J$4&lt;=20%,$J$4,IFERROR(VLOOKUP(S3620,LEGEND!$L$2:$M$5,2,FALSE),$J$4)))</f>
        <v>0</v>
      </c>
      <c r="N3620" s="48" t="s">
        <v>60</v>
      </c>
      <c r="O3620" s="6" t="s">
        <v>60</v>
      </c>
      <c r="P3620" s="49" t="s">
        <v>66</v>
      </c>
      <c r="Q3620" s="49" t="s">
        <v>67</v>
      </c>
      <c r="R3620" s="6" t="s">
        <v>60</v>
      </c>
      <c r="S3620" s="49" t="s">
        <v>60</v>
      </c>
      <c r="T3620" s="73" t="str">
        <f>IF(_xlfn.XLOOKUP(I3620,LEGEND!B:B,LEGEND!H:H)&lt;&gt;"-",HYPERLINK(_xlfn.XLOOKUP(I3620,LEGEND!B:B,LEGEND!H:H),"link"),_xlfn.XLOOKUP(I3620,LEGEND!B:B,LEGEND!H:H))</f>
        <v>link</v>
      </c>
      <c r="U3620" s="73" t="str">
        <f>HYPERLINK(_xlfn.XLOOKUP(I3620,LEGEND!B:B,LEGEND!I:I))</f>
        <v>https://milwaukee-media-images.s3.amazonaws.com/hi/4932471572--Hero_1.jpg</v>
      </c>
      <c r="V3620" s="51" t="s">
        <v>18579</v>
      </c>
      <c r="W3620" s="63" t="s">
        <v>71</v>
      </c>
      <c r="X3620" s="64">
        <v>47</v>
      </c>
      <c r="Y3620" s="64">
        <v>197</v>
      </c>
      <c r="Z3620" s="64">
        <v>7</v>
      </c>
      <c r="AA3620" s="84">
        <v>3.5000000000000003E-2</v>
      </c>
      <c r="AB3620" s="85">
        <v>1</v>
      </c>
      <c r="AC3620" s="85">
        <v>1</v>
      </c>
    </row>
    <row r="3621" spans="1:29" ht="25.5">
      <c r="A3621" s="1"/>
      <c r="B3621" s="6" t="s">
        <v>8777</v>
      </c>
      <c r="C3621" s="6" t="s">
        <v>8778</v>
      </c>
      <c r="D3621" s="6" t="s">
        <v>9082</v>
      </c>
      <c r="E3621" s="49" t="s">
        <v>9083</v>
      </c>
      <c r="F3621" s="6" t="s">
        <v>9084</v>
      </c>
      <c r="G3621" s="6" t="s">
        <v>60</v>
      </c>
      <c r="H3621" s="6" t="s">
        <v>60</v>
      </c>
      <c r="I3621" s="60" t="s">
        <v>18580</v>
      </c>
      <c r="J3621" s="49" t="s">
        <v>18581</v>
      </c>
      <c r="K3621" s="6" t="s">
        <v>18582</v>
      </c>
      <c r="L3621" s="29">
        <f>IF($J$6="с учетом НДС",VLOOKUP(I3621,LEGEND!B:E,4,0)*(1-M3621),VLOOKUP(I3621,LEGEND!B:E,4,0)*(1-M3621)/1.2)</f>
        <v>276</v>
      </c>
      <c r="M3621" s="57">
        <f>IF(AND(B3621&lt;&gt;"1_Электроинструмент",B3621&lt;&gt;"2_Садовая техника"),$J$5,IF($J$4&lt;=20%,$J$4,IFERROR(VLOOKUP(S3621,LEGEND!$L$2:$M$5,2,FALSE),$J$4)))</f>
        <v>0</v>
      </c>
      <c r="N3621" s="48" t="s">
        <v>60</v>
      </c>
      <c r="O3621" s="6" t="s">
        <v>60</v>
      </c>
      <c r="P3621" s="49" t="s">
        <v>66</v>
      </c>
      <c r="Q3621" s="49" t="s">
        <v>67</v>
      </c>
      <c r="R3621" s="6" t="s">
        <v>60</v>
      </c>
      <c r="S3621" s="49" t="s">
        <v>60</v>
      </c>
      <c r="T3621" s="73" t="str">
        <f>IF(_xlfn.XLOOKUP(I3621,LEGEND!B:B,LEGEND!H:H)&lt;&gt;"-",HYPERLINK(_xlfn.XLOOKUP(I3621,LEGEND!B:B,LEGEND!H:H),"link"),_xlfn.XLOOKUP(I3621,LEGEND!B:B,LEGEND!H:H))</f>
        <v>link</v>
      </c>
      <c r="U3621" s="73" t="str">
        <f>HYPERLINK(_xlfn.XLOOKUP(I3621,LEGEND!B:B,LEGEND!I:I))</f>
        <v>https://milwaukee-media-images.s3.amazonaws.com/hi/4932471573--Hero_1.jpg</v>
      </c>
      <c r="V3621" s="51" t="s">
        <v>18583</v>
      </c>
      <c r="W3621" s="63" t="s">
        <v>71</v>
      </c>
      <c r="X3621" s="64">
        <v>47</v>
      </c>
      <c r="Y3621" s="64">
        <v>197</v>
      </c>
      <c r="Z3621" s="64">
        <v>7</v>
      </c>
      <c r="AA3621" s="84">
        <v>3.5999999999999997E-2</v>
      </c>
      <c r="AB3621" s="85">
        <v>1</v>
      </c>
      <c r="AC3621" s="85">
        <v>1</v>
      </c>
    </row>
    <row r="3622" spans="1:29" ht="25.5">
      <c r="A3622" s="1"/>
      <c r="B3622" s="6" t="s">
        <v>8777</v>
      </c>
      <c r="C3622" s="6" t="s">
        <v>8778</v>
      </c>
      <c r="D3622" s="6" t="s">
        <v>9082</v>
      </c>
      <c r="E3622" s="49" t="s">
        <v>9083</v>
      </c>
      <c r="F3622" s="6" t="s">
        <v>9084</v>
      </c>
      <c r="G3622" s="6" t="s">
        <v>60</v>
      </c>
      <c r="H3622" s="6" t="s">
        <v>60</v>
      </c>
      <c r="I3622" s="60" t="s">
        <v>18584</v>
      </c>
      <c r="J3622" s="49" t="s">
        <v>18585</v>
      </c>
      <c r="K3622" s="6" t="s">
        <v>18586</v>
      </c>
      <c r="L3622" s="29">
        <f>IF($J$6="с учетом НДС",VLOOKUP(I3622,LEGEND!B:E,4,0)*(1-M3622),VLOOKUP(I3622,LEGEND!B:E,4,0)*(1-M3622)/1.2)</f>
        <v>276</v>
      </c>
      <c r="M3622" s="57">
        <f>IF(AND(B3622&lt;&gt;"1_Электроинструмент",B3622&lt;&gt;"2_Садовая техника"),$J$5,IF($J$4&lt;=20%,$J$4,IFERROR(VLOOKUP(S3622,LEGEND!$L$2:$M$5,2,FALSE),$J$4)))</f>
        <v>0</v>
      </c>
      <c r="N3622" s="48" t="s">
        <v>60</v>
      </c>
      <c r="O3622" s="6" t="s">
        <v>60</v>
      </c>
      <c r="P3622" s="49" t="s">
        <v>66</v>
      </c>
      <c r="Q3622" s="49" t="s">
        <v>67</v>
      </c>
      <c r="R3622" s="6" t="s">
        <v>60</v>
      </c>
      <c r="S3622" s="49" t="s">
        <v>60</v>
      </c>
      <c r="T3622" s="73" t="str">
        <f>IF(_xlfn.XLOOKUP(I3622,LEGEND!B:B,LEGEND!H:H)&lt;&gt;"-",HYPERLINK(_xlfn.XLOOKUP(I3622,LEGEND!B:B,LEGEND!H:H),"link"),_xlfn.XLOOKUP(I3622,LEGEND!B:B,LEGEND!H:H))</f>
        <v>link</v>
      </c>
      <c r="U3622" s="73" t="str">
        <f>HYPERLINK(_xlfn.XLOOKUP(I3622,LEGEND!B:B,LEGEND!I:I))</f>
        <v>https://milwaukee-media-images.s3.amazonaws.com/hi/4932471928--Hero_1.jpg</v>
      </c>
      <c r="V3622" s="51" t="s">
        <v>18587</v>
      </c>
      <c r="W3622" s="63" t="s">
        <v>71</v>
      </c>
      <c r="X3622" s="64">
        <v>47</v>
      </c>
      <c r="Y3622" s="64">
        <v>197</v>
      </c>
      <c r="Z3622" s="64">
        <v>7</v>
      </c>
      <c r="AA3622" s="84">
        <v>3.3000000000000002E-2</v>
      </c>
      <c r="AB3622" s="85">
        <v>1</v>
      </c>
      <c r="AC3622" s="85">
        <v>1</v>
      </c>
    </row>
    <row r="3623" spans="1:29" ht="25.5">
      <c r="A3623" s="1"/>
      <c r="B3623" s="6" t="s">
        <v>8777</v>
      </c>
      <c r="C3623" s="6" t="s">
        <v>8778</v>
      </c>
      <c r="D3623" s="6" t="s">
        <v>9082</v>
      </c>
      <c r="E3623" s="49" t="s">
        <v>9083</v>
      </c>
      <c r="F3623" s="6" t="s">
        <v>9084</v>
      </c>
      <c r="G3623" s="6" t="s">
        <v>60</v>
      </c>
      <c r="H3623" s="6" t="s">
        <v>60</v>
      </c>
      <c r="I3623" s="60" t="s">
        <v>18588</v>
      </c>
      <c r="J3623" s="49" t="s">
        <v>18589</v>
      </c>
      <c r="K3623" s="6" t="s">
        <v>18590</v>
      </c>
      <c r="L3623" s="29">
        <f>IF($J$6="с учетом НДС",VLOOKUP(I3623,LEGEND!B:E,4,0)*(1-M3623),VLOOKUP(I3623,LEGEND!B:E,4,0)*(1-M3623)/1.2)</f>
        <v>276</v>
      </c>
      <c r="M3623" s="57">
        <f>IF(AND(B3623&lt;&gt;"1_Электроинструмент",B3623&lt;&gt;"2_Садовая техника"),$J$5,IF($J$4&lt;=20%,$J$4,IFERROR(VLOOKUP(S3623,LEGEND!$L$2:$M$5,2,FALSE),$J$4)))</f>
        <v>0</v>
      </c>
      <c r="N3623" s="48" t="s">
        <v>60</v>
      </c>
      <c r="O3623" s="6" t="s">
        <v>60</v>
      </c>
      <c r="P3623" s="49" t="s">
        <v>66</v>
      </c>
      <c r="Q3623" s="49" t="s">
        <v>67</v>
      </c>
      <c r="R3623" s="6" t="s">
        <v>60</v>
      </c>
      <c r="S3623" s="49" t="s">
        <v>60</v>
      </c>
      <c r="T3623" s="73" t="str">
        <f>IF(_xlfn.XLOOKUP(I3623,LEGEND!B:B,LEGEND!H:H)&lt;&gt;"-",HYPERLINK(_xlfn.XLOOKUP(I3623,LEGEND!B:B,LEGEND!H:H),"link"),_xlfn.XLOOKUP(I3623,LEGEND!B:B,LEGEND!H:H))</f>
        <v>link</v>
      </c>
      <c r="U3623" s="73" t="str">
        <f>HYPERLINK(_xlfn.XLOOKUP(I3623,LEGEND!B:B,LEGEND!I:I))</f>
        <v>https://milwaukee-media-images.s3.amazonaws.com/hi/4932471929--Hero_1.jpg</v>
      </c>
      <c r="V3623" s="51" t="s">
        <v>18591</v>
      </c>
      <c r="W3623" s="63" t="s">
        <v>71</v>
      </c>
      <c r="X3623" s="64">
        <v>47</v>
      </c>
      <c r="Y3623" s="64">
        <v>197</v>
      </c>
      <c r="Z3623" s="64">
        <v>7</v>
      </c>
      <c r="AA3623" s="84">
        <v>4.1000000000000002E-2</v>
      </c>
      <c r="AB3623" s="85">
        <v>1</v>
      </c>
      <c r="AC3623" s="85">
        <v>1</v>
      </c>
    </row>
    <row r="3624" spans="1:29" ht="25.5">
      <c r="A3624" s="1"/>
      <c r="B3624" s="6" t="s">
        <v>8777</v>
      </c>
      <c r="C3624" s="6" t="s">
        <v>8778</v>
      </c>
      <c r="D3624" s="6" t="s">
        <v>9082</v>
      </c>
      <c r="E3624" s="49" t="s">
        <v>9083</v>
      </c>
      <c r="F3624" s="6" t="s">
        <v>9084</v>
      </c>
      <c r="G3624" s="6" t="s">
        <v>60</v>
      </c>
      <c r="H3624" s="6" t="s">
        <v>60</v>
      </c>
      <c r="I3624" s="60" t="s">
        <v>18592</v>
      </c>
      <c r="J3624" s="49" t="s">
        <v>18593</v>
      </c>
      <c r="K3624" s="6" t="s">
        <v>18594</v>
      </c>
      <c r="L3624" s="29">
        <f>IF($J$6="с учетом НДС",VLOOKUP(I3624,LEGEND!B:E,4,0)*(1-M3624),VLOOKUP(I3624,LEGEND!B:E,4,0)*(1-M3624)/1.2)</f>
        <v>338</v>
      </c>
      <c r="M3624" s="57">
        <f>IF(AND(B3624&lt;&gt;"1_Электроинструмент",B3624&lt;&gt;"2_Садовая техника"),$J$5,IF($J$4&lt;=20%,$J$4,IFERROR(VLOOKUP(S3624,LEGEND!$L$2:$M$5,2,FALSE),$J$4)))</f>
        <v>0</v>
      </c>
      <c r="N3624" s="48" t="s">
        <v>60</v>
      </c>
      <c r="O3624" s="6" t="s">
        <v>60</v>
      </c>
      <c r="P3624" s="49" t="s">
        <v>66</v>
      </c>
      <c r="Q3624" s="49" t="s">
        <v>67</v>
      </c>
      <c r="R3624" s="6" t="s">
        <v>60</v>
      </c>
      <c r="S3624" s="49" t="s">
        <v>60</v>
      </c>
      <c r="T3624" s="73" t="str">
        <f>IF(_xlfn.XLOOKUP(I3624,LEGEND!B:B,LEGEND!H:H)&lt;&gt;"-",HYPERLINK(_xlfn.XLOOKUP(I3624,LEGEND!B:B,LEGEND!H:H),"link"),_xlfn.XLOOKUP(I3624,LEGEND!B:B,LEGEND!H:H))</f>
        <v>link</v>
      </c>
      <c r="U3624" s="73" t="str">
        <f>HYPERLINK(_xlfn.XLOOKUP(I3624,LEGEND!B:B,LEGEND!I:I))</f>
        <v>https://milwaukee-media-images.s3.amazonaws.com/hi/4932430478--Hero_1.jpg</v>
      </c>
      <c r="V3624" s="51" t="s">
        <v>18595</v>
      </c>
      <c r="W3624" s="63" t="s">
        <v>71</v>
      </c>
      <c r="X3624" s="64">
        <v>154</v>
      </c>
      <c r="Y3624" s="64">
        <v>124</v>
      </c>
      <c r="Z3624" s="64">
        <v>141</v>
      </c>
      <c r="AA3624" s="84">
        <v>2.9000000000000001E-2</v>
      </c>
      <c r="AB3624" s="85">
        <v>1</v>
      </c>
      <c r="AC3624" s="85">
        <v>100</v>
      </c>
    </row>
    <row r="3625" spans="1:29" ht="25.5">
      <c r="A3625" s="1"/>
      <c r="B3625" s="6" t="s">
        <v>8777</v>
      </c>
      <c r="C3625" s="6" t="s">
        <v>8778</v>
      </c>
      <c r="D3625" s="6" t="s">
        <v>9082</v>
      </c>
      <c r="E3625" s="49" t="s">
        <v>9083</v>
      </c>
      <c r="F3625" s="6" t="s">
        <v>9084</v>
      </c>
      <c r="G3625" s="6" t="s">
        <v>60</v>
      </c>
      <c r="H3625" s="6" t="s">
        <v>60</v>
      </c>
      <c r="I3625" s="60" t="s">
        <v>18596</v>
      </c>
      <c r="J3625" s="49" t="s">
        <v>18597</v>
      </c>
      <c r="K3625" s="6" t="s">
        <v>18598</v>
      </c>
      <c r="L3625" s="29">
        <f>IF($J$6="с учетом НДС",VLOOKUP(I3625,LEGEND!B:E,4,0)*(1-M3625),VLOOKUP(I3625,LEGEND!B:E,4,0)*(1-M3625)/1.2)</f>
        <v>368</v>
      </c>
      <c r="M3625" s="57">
        <f>IF(AND(B3625&lt;&gt;"1_Электроинструмент",B3625&lt;&gt;"2_Садовая техника"),$J$5,IF($J$4&lt;=20%,$J$4,IFERROR(VLOOKUP(S3625,LEGEND!$L$2:$M$5,2,FALSE),$J$4)))</f>
        <v>0</v>
      </c>
      <c r="N3625" s="48" t="s">
        <v>60</v>
      </c>
      <c r="O3625" s="6" t="s">
        <v>60</v>
      </c>
      <c r="P3625" s="49" t="s">
        <v>66</v>
      </c>
      <c r="Q3625" s="49" t="s">
        <v>67</v>
      </c>
      <c r="R3625" s="6" t="s">
        <v>60</v>
      </c>
      <c r="S3625" s="49" t="s">
        <v>60</v>
      </c>
      <c r="T3625" s="73" t="str">
        <f>IF(_xlfn.XLOOKUP(I3625,LEGEND!B:B,LEGEND!H:H)&lt;&gt;"-",HYPERLINK(_xlfn.XLOOKUP(I3625,LEGEND!B:B,LEGEND!H:H),"link"),_xlfn.XLOOKUP(I3625,LEGEND!B:B,LEGEND!H:H))</f>
        <v>link</v>
      </c>
      <c r="U3625" s="73" t="str">
        <f>HYPERLINK(_xlfn.XLOOKUP(I3625,LEGEND!B:B,LEGEND!I:I))</f>
        <v>https://milwaukee-media-images.s3.amazonaws.com/hi/4932352406--Hero_1.jpg</v>
      </c>
      <c r="V3625" s="51" t="s">
        <v>18599</v>
      </c>
      <c r="W3625" s="63" t="s">
        <v>71</v>
      </c>
      <c r="X3625" s="64">
        <v>47</v>
      </c>
      <c r="Y3625" s="64">
        <v>146</v>
      </c>
      <c r="Z3625" s="64">
        <v>11</v>
      </c>
      <c r="AA3625" s="84">
        <v>3.5000000000000003E-2</v>
      </c>
      <c r="AB3625" s="85">
        <v>1</v>
      </c>
      <c r="AC3625" s="85">
        <v>1</v>
      </c>
    </row>
    <row r="3626" spans="1:29" ht="25.5">
      <c r="A3626" s="1"/>
      <c r="B3626" s="6" t="s">
        <v>8777</v>
      </c>
      <c r="C3626" s="6" t="s">
        <v>8778</v>
      </c>
      <c r="D3626" s="6" t="s">
        <v>9082</v>
      </c>
      <c r="E3626" s="49" t="s">
        <v>9083</v>
      </c>
      <c r="F3626" s="6" t="s">
        <v>9084</v>
      </c>
      <c r="G3626" s="6" t="s">
        <v>60</v>
      </c>
      <c r="H3626" s="6" t="s">
        <v>60</v>
      </c>
      <c r="I3626" s="60" t="s">
        <v>18600</v>
      </c>
      <c r="J3626" s="49" t="s">
        <v>18601</v>
      </c>
      <c r="K3626" s="6" t="s">
        <v>18602</v>
      </c>
      <c r="L3626" s="29">
        <f>IF($J$6="с учетом НДС",VLOOKUP(I3626,LEGEND!B:E,4,0)*(1-M3626),VLOOKUP(I3626,LEGEND!B:E,4,0)*(1-M3626)/1.2)</f>
        <v>610</v>
      </c>
      <c r="M3626" s="57">
        <f>IF(AND(B3626&lt;&gt;"1_Электроинструмент",B3626&lt;&gt;"2_Садовая техника"),$J$5,IF($J$4&lt;=20%,$J$4,IFERROR(VLOOKUP(S3626,LEGEND!$L$2:$M$5,2,FALSE),$J$4)))</f>
        <v>0</v>
      </c>
      <c r="N3626" s="48" t="s">
        <v>60</v>
      </c>
      <c r="O3626" s="6" t="s">
        <v>60</v>
      </c>
      <c r="P3626" s="49" t="s">
        <v>66</v>
      </c>
      <c r="Q3626" s="49" t="s">
        <v>67</v>
      </c>
      <c r="R3626" s="6" t="s">
        <v>60</v>
      </c>
      <c r="S3626" s="49" t="s">
        <v>60</v>
      </c>
      <c r="T3626" s="73" t="str">
        <f>IF(_xlfn.XLOOKUP(I3626,LEGEND!B:B,LEGEND!H:H)&lt;&gt;"-",HYPERLINK(_xlfn.XLOOKUP(I3626,LEGEND!B:B,LEGEND!H:H),"link"),_xlfn.XLOOKUP(I3626,LEGEND!B:B,LEGEND!H:H))</f>
        <v>link</v>
      </c>
      <c r="U3626" s="73" t="str">
        <f>HYPERLINK(_xlfn.XLOOKUP(I3626,LEGEND!B:B,LEGEND!I:I))</f>
        <v>https://milwaukee-media-images.s3.amazonaws.com/hi/4932471822--Hero_1.jpg</v>
      </c>
      <c r="V3626" s="51" t="s">
        <v>18603</v>
      </c>
      <c r="W3626" s="63" t="s">
        <v>71</v>
      </c>
      <c r="X3626" s="64">
        <v>47</v>
      </c>
      <c r="Y3626" s="64">
        <v>222</v>
      </c>
      <c r="Z3626" s="64">
        <v>11</v>
      </c>
      <c r="AA3626" s="84">
        <v>7.1999999999999995E-2</v>
      </c>
      <c r="AB3626" s="85">
        <v>1</v>
      </c>
      <c r="AC3626" s="85">
        <v>1</v>
      </c>
    </row>
    <row r="3627" spans="1:29" ht="25.5">
      <c r="A3627" s="1"/>
      <c r="B3627" s="6" t="s">
        <v>8777</v>
      </c>
      <c r="C3627" s="6" t="s">
        <v>8778</v>
      </c>
      <c r="D3627" s="6" t="s">
        <v>9082</v>
      </c>
      <c r="E3627" s="49" t="s">
        <v>9083</v>
      </c>
      <c r="F3627" s="6" t="s">
        <v>9084</v>
      </c>
      <c r="G3627" s="6" t="s">
        <v>60</v>
      </c>
      <c r="H3627" s="6" t="s">
        <v>60</v>
      </c>
      <c r="I3627" s="60" t="s">
        <v>18608</v>
      </c>
      <c r="J3627" s="49" t="s">
        <v>18609</v>
      </c>
      <c r="K3627" s="6" t="s">
        <v>18610</v>
      </c>
      <c r="L3627" s="29">
        <f>IF($J$6="с учетом НДС",VLOOKUP(I3627,LEGEND!B:E,4,0)*(1-M3627),VLOOKUP(I3627,LEGEND!B:E,4,0)*(1-M3627)/1.2)</f>
        <v>710</v>
      </c>
      <c r="M3627" s="57">
        <f>IF(AND(B3627&lt;&gt;"1_Электроинструмент",B3627&lt;&gt;"2_Садовая техника"),$J$5,IF($J$4&lt;=20%,$J$4,IFERROR(VLOOKUP(S3627,LEGEND!$L$2:$M$5,2,FALSE),$J$4)))</f>
        <v>0</v>
      </c>
      <c r="N3627" s="48" t="s">
        <v>60</v>
      </c>
      <c r="O3627" s="6" t="s">
        <v>60</v>
      </c>
      <c r="P3627" s="49" t="s">
        <v>66</v>
      </c>
      <c r="Q3627" s="49" t="s">
        <v>67</v>
      </c>
      <c r="R3627" s="6" t="s">
        <v>60</v>
      </c>
      <c r="S3627" s="49" t="s">
        <v>60</v>
      </c>
      <c r="T3627" s="73" t="str">
        <f>IF(_xlfn.XLOOKUP(I3627,LEGEND!B:B,LEGEND!H:H)&lt;&gt;"-",HYPERLINK(_xlfn.XLOOKUP(I3627,LEGEND!B:B,LEGEND!H:H),"link"),_xlfn.XLOOKUP(I3627,LEGEND!B:B,LEGEND!H:H))</f>
        <v>link</v>
      </c>
      <c r="U3627" s="73" t="str">
        <f>HYPERLINK(_xlfn.XLOOKUP(I3627,LEGEND!B:B,LEGEND!I:I))</f>
        <v>https://milwaukee-media-images.s3.amazonaws.com/hi/4932459394--Hero_1.jpg</v>
      </c>
      <c r="V3627" s="51" t="s">
        <v>18611</v>
      </c>
      <c r="W3627" s="63" t="s">
        <v>71</v>
      </c>
      <c r="X3627" s="64">
        <v>51</v>
      </c>
      <c r="Y3627" s="64">
        <v>11</v>
      </c>
      <c r="Z3627" s="64">
        <v>164</v>
      </c>
      <c r="AA3627" s="84">
        <v>4.2999999999999997E-2</v>
      </c>
      <c r="AB3627" s="85">
        <v>1</v>
      </c>
      <c r="AC3627" s="85">
        <v>1</v>
      </c>
    </row>
    <row r="3628" spans="1:29" ht="25.5">
      <c r="A3628" s="1"/>
      <c r="B3628" s="6" t="s">
        <v>8777</v>
      </c>
      <c r="C3628" s="6" t="s">
        <v>8778</v>
      </c>
      <c r="D3628" s="6" t="s">
        <v>9082</v>
      </c>
      <c r="E3628" s="49" t="s">
        <v>9083</v>
      </c>
      <c r="F3628" s="6" t="s">
        <v>9084</v>
      </c>
      <c r="G3628" s="6" t="s">
        <v>60</v>
      </c>
      <c r="H3628" s="6" t="s">
        <v>60</v>
      </c>
      <c r="I3628" s="60" t="s">
        <v>18612</v>
      </c>
      <c r="J3628" s="49" t="s">
        <v>18613</v>
      </c>
      <c r="K3628" s="6" t="s">
        <v>18614</v>
      </c>
      <c r="L3628" s="29">
        <f>IF($J$6="с учетом НДС",VLOOKUP(I3628,LEGEND!B:E,4,0)*(1-M3628),VLOOKUP(I3628,LEGEND!B:E,4,0)*(1-M3628)/1.2)</f>
        <v>750</v>
      </c>
      <c r="M3628" s="57">
        <f>IF(AND(B3628&lt;&gt;"1_Электроинструмент",B3628&lt;&gt;"2_Садовая техника"),$J$5,IF($J$4&lt;=20%,$J$4,IFERROR(VLOOKUP(S3628,LEGEND!$L$2:$M$5,2,FALSE),$J$4)))</f>
        <v>0</v>
      </c>
      <c r="N3628" s="48" t="s">
        <v>60</v>
      </c>
      <c r="O3628" s="6" t="s">
        <v>60</v>
      </c>
      <c r="P3628" s="49" t="s">
        <v>66</v>
      </c>
      <c r="Q3628" s="49" t="s">
        <v>67</v>
      </c>
      <c r="R3628" s="6" t="s">
        <v>60</v>
      </c>
      <c r="S3628" s="49" t="s">
        <v>60</v>
      </c>
      <c r="T3628" s="73" t="str">
        <f>IF(_xlfn.XLOOKUP(I3628,LEGEND!B:B,LEGEND!H:H)&lt;&gt;"-",HYPERLINK(_xlfn.XLOOKUP(I3628,LEGEND!B:B,LEGEND!H:H),"link"),_xlfn.XLOOKUP(I3628,LEGEND!B:B,LEGEND!H:H))</f>
        <v>link</v>
      </c>
      <c r="U3628" s="73" t="str">
        <f>HYPERLINK(_xlfn.XLOOKUP(I3628,LEGEND!B:B,LEGEND!I:I))</f>
        <v>https://milwaukee-media-images.s3.amazonaws.com/hi/4932471823--Hero_1.jpg</v>
      </c>
      <c r="V3628" s="51" t="s">
        <v>18615</v>
      </c>
      <c r="W3628" s="63" t="s">
        <v>71</v>
      </c>
      <c r="X3628" s="64">
        <v>47</v>
      </c>
      <c r="Y3628" s="64">
        <v>370</v>
      </c>
      <c r="Z3628" s="64">
        <v>11</v>
      </c>
      <c r="AA3628" s="84">
        <v>0.20200000000000001</v>
      </c>
      <c r="AB3628" s="85">
        <v>1</v>
      </c>
      <c r="AC3628" s="85">
        <v>1</v>
      </c>
    </row>
    <row r="3629" spans="1:29" ht="25.5">
      <c r="A3629" s="1"/>
      <c r="B3629" s="6" t="s">
        <v>8777</v>
      </c>
      <c r="C3629" s="6" t="s">
        <v>8778</v>
      </c>
      <c r="D3629" s="6" t="s">
        <v>9082</v>
      </c>
      <c r="E3629" s="49" t="s">
        <v>9083</v>
      </c>
      <c r="F3629" s="6" t="s">
        <v>9084</v>
      </c>
      <c r="G3629" s="6" t="s">
        <v>60</v>
      </c>
      <c r="H3629" s="6" t="s">
        <v>60</v>
      </c>
      <c r="I3629" s="60" t="s">
        <v>18616</v>
      </c>
      <c r="J3629" s="49" t="s">
        <v>18617</v>
      </c>
      <c r="K3629" s="6" t="s">
        <v>18618</v>
      </c>
      <c r="L3629" s="29">
        <f>IF($J$6="с учетом НДС",VLOOKUP(I3629,LEGEND!B:E,4,0)*(1-M3629),VLOOKUP(I3629,LEGEND!B:E,4,0)*(1-M3629)/1.2)</f>
        <v>770</v>
      </c>
      <c r="M3629" s="57">
        <f>IF(AND(B3629&lt;&gt;"1_Электроинструмент",B3629&lt;&gt;"2_Садовая техника"),$J$5,IF($J$4&lt;=20%,$J$4,IFERROR(VLOOKUP(S3629,LEGEND!$L$2:$M$5,2,FALSE),$J$4)))</f>
        <v>0</v>
      </c>
      <c r="N3629" s="48" t="s">
        <v>60</v>
      </c>
      <c r="O3629" s="6" t="s">
        <v>60</v>
      </c>
      <c r="P3629" s="49" t="s">
        <v>66</v>
      </c>
      <c r="Q3629" s="49" t="s">
        <v>67</v>
      </c>
      <c r="R3629" s="6" t="s">
        <v>60</v>
      </c>
      <c r="S3629" s="49" t="s">
        <v>60</v>
      </c>
      <c r="T3629" s="73" t="str">
        <f>IF(_xlfn.XLOOKUP(I3629,LEGEND!B:B,LEGEND!H:H)&lt;&gt;"-",HYPERLINK(_xlfn.XLOOKUP(I3629,LEGEND!B:B,LEGEND!H:H),"link"),_xlfn.XLOOKUP(I3629,LEGEND!B:B,LEGEND!H:H))</f>
        <v>link</v>
      </c>
      <c r="U3629" s="73" t="str">
        <f>HYPERLINK(_xlfn.XLOOKUP(I3629,LEGEND!B:B,LEGEND!I:I))</f>
        <v>https://milwaukee-media-images.s3.amazonaws.com/hi/4932459393--Hero_1.jpg</v>
      </c>
      <c r="V3629" s="51" t="s">
        <v>18619</v>
      </c>
      <c r="W3629" s="63" t="s">
        <v>71</v>
      </c>
      <c r="X3629" s="64">
        <v>51</v>
      </c>
      <c r="Y3629" s="64">
        <v>10</v>
      </c>
      <c r="Z3629" s="64">
        <v>235</v>
      </c>
      <c r="AA3629" s="84">
        <v>8.1000000000000003E-2</v>
      </c>
      <c r="AB3629" s="85">
        <v>3</v>
      </c>
      <c r="AC3629" s="85">
        <v>1</v>
      </c>
    </row>
    <row r="3630" spans="1:29" ht="25.5">
      <c r="A3630" s="1"/>
      <c r="B3630" s="6" t="s">
        <v>8777</v>
      </c>
      <c r="C3630" s="6" t="s">
        <v>8778</v>
      </c>
      <c r="D3630" s="6" t="s">
        <v>9082</v>
      </c>
      <c r="E3630" s="49" t="s">
        <v>9083</v>
      </c>
      <c r="F3630" s="6" t="s">
        <v>9084</v>
      </c>
      <c r="G3630" s="6" t="s">
        <v>60</v>
      </c>
      <c r="H3630" s="6" t="s">
        <v>60</v>
      </c>
      <c r="I3630" s="60" t="s">
        <v>18620</v>
      </c>
      <c r="J3630" s="49" t="s">
        <v>18621</v>
      </c>
      <c r="K3630" s="6" t="s">
        <v>18622</v>
      </c>
      <c r="L3630" s="29">
        <f>IF($J$6="с учетом НДС",VLOOKUP(I3630,LEGEND!B:E,4,0)*(1-M3630),VLOOKUP(I3630,LEGEND!B:E,4,0)*(1-M3630)/1.2)</f>
        <v>780</v>
      </c>
      <c r="M3630" s="57">
        <f>IF(AND(B3630&lt;&gt;"1_Электроинструмент",B3630&lt;&gt;"2_Садовая техника"),$J$5,IF($J$4&lt;=20%,$J$4,IFERROR(VLOOKUP(S3630,LEGEND!$L$2:$M$5,2,FALSE),$J$4)))</f>
        <v>0</v>
      </c>
      <c r="N3630" s="48" t="s">
        <v>60</v>
      </c>
      <c r="O3630" s="6" t="s">
        <v>60</v>
      </c>
      <c r="P3630" s="49" t="s">
        <v>66</v>
      </c>
      <c r="Q3630" s="49" t="s">
        <v>67</v>
      </c>
      <c r="R3630" s="6" t="s">
        <v>60</v>
      </c>
      <c r="S3630" s="49" t="s">
        <v>60</v>
      </c>
      <c r="T3630" s="73" t="str">
        <f>IF(_xlfn.XLOOKUP(I3630,LEGEND!B:B,LEGEND!H:H)&lt;&gt;"-",HYPERLINK(_xlfn.XLOOKUP(I3630,LEGEND!B:B,LEGEND!H:H),"link"),_xlfn.XLOOKUP(I3630,LEGEND!B:B,LEGEND!H:H))</f>
        <v>-</v>
      </c>
      <c r="U3630" s="73" t="str">
        <f>HYPERLINK(_xlfn.XLOOKUP(I3630,LEGEND!B:B,LEGEND!I:I))</f>
        <v>-</v>
      </c>
      <c r="V3630" s="51" t="s">
        <v>18623</v>
      </c>
      <c r="W3630" s="63" t="s">
        <v>71</v>
      </c>
      <c r="X3630" s="64">
        <v>51</v>
      </c>
      <c r="Y3630" s="64">
        <v>24</v>
      </c>
      <c r="Z3630" s="64">
        <v>64</v>
      </c>
      <c r="AA3630" s="84">
        <v>0.158</v>
      </c>
      <c r="AB3630" s="85">
        <v>10</v>
      </c>
      <c r="AC3630" s="85">
        <v>1</v>
      </c>
    </row>
    <row r="3631" spans="1:29" ht="25.5">
      <c r="A3631" s="1"/>
      <c r="B3631" s="6" t="s">
        <v>8777</v>
      </c>
      <c r="C3631" s="6" t="s">
        <v>8778</v>
      </c>
      <c r="D3631" s="6" t="s">
        <v>9082</v>
      </c>
      <c r="E3631" s="49" t="s">
        <v>9083</v>
      </c>
      <c r="F3631" s="6" t="s">
        <v>9084</v>
      </c>
      <c r="G3631" s="6" t="s">
        <v>60</v>
      </c>
      <c r="H3631" s="6" t="s">
        <v>60</v>
      </c>
      <c r="I3631" s="60" t="s">
        <v>18624</v>
      </c>
      <c r="J3631" s="49" t="s">
        <v>18625</v>
      </c>
      <c r="K3631" s="6" t="s">
        <v>18626</v>
      </c>
      <c r="L3631" s="29">
        <f>IF($J$6="с учетом НДС",VLOOKUP(I3631,LEGEND!B:E,4,0)*(1-M3631),VLOOKUP(I3631,LEGEND!B:E,4,0)*(1-M3631)/1.2)</f>
        <v>780</v>
      </c>
      <c r="M3631" s="57">
        <f>IF(AND(B3631&lt;&gt;"1_Электроинструмент",B3631&lt;&gt;"2_Садовая техника"),$J$5,IF($J$4&lt;=20%,$J$4,IFERROR(VLOOKUP(S3631,LEGEND!$L$2:$M$5,2,FALSE),$J$4)))</f>
        <v>0</v>
      </c>
      <c r="N3631" s="48" t="s">
        <v>60</v>
      </c>
      <c r="O3631" s="6" t="s">
        <v>60</v>
      </c>
      <c r="P3631" s="49" t="s">
        <v>66</v>
      </c>
      <c r="Q3631" s="49" t="s">
        <v>67</v>
      </c>
      <c r="R3631" s="6" t="s">
        <v>60</v>
      </c>
      <c r="S3631" s="49" t="s">
        <v>60</v>
      </c>
      <c r="T3631" s="73" t="str">
        <f>IF(_xlfn.XLOOKUP(I3631,LEGEND!B:B,LEGEND!H:H)&lt;&gt;"-",HYPERLINK(_xlfn.XLOOKUP(I3631,LEGEND!B:B,LEGEND!H:H),"link"),_xlfn.XLOOKUP(I3631,LEGEND!B:B,LEGEND!H:H))</f>
        <v>link</v>
      </c>
      <c r="U3631" s="73" t="str">
        <f>HYPERLINK(_xlfn.XLOOKUP(I3631,LEGEND!B:B,LEGEND!I:I))</f>
        <v>https://milwaukee-media-images.s3.amazonaws.com/hi/4932352536--Hero_1.jpg</v>
      </c>
      <c r="V3631" s="51" t="s">
        <v>18627</v>
      </c>
      <c r="W3631" s="63" t="s">
        <v>4469</v>
      </c>
      <c r="X3631" s="64">
        <v>37</v>
      </c>
      <c r="Y3631" s="64">
        <v>150</v>
      </c>
      <c r="Z3631" s="64">
        <v>20</v>
      </c>
      <c r="AA3631" s="84">
        <v>3.4000000000000002E-2</v>
      </c>
      <c r="AB3631" s="85">
        <v>1</v>
      </c>
      <c r="AC3631" s="85">
        <v>1</v>
      </c>
    </row>
    <row r="3632" spans="1:29" ht="25.5">
      <c r="A3632" s="1"/>
      <c r="B3632" s="6" t="s">
        <v>8777</v>
      </c>
      <c r="C3632" s="6" t="s">
        <v>8778</v>
      </c>
      <c r="D3632" s="6" t="s">
        <v>9082</v>
      </c>
      <c r="E3632" s="49" t="s">
        <v>9083</v>
      </c>
      <c r="F3632" s="6" t="s">
        <v>9084</v>
      </c>
      <c r="G3632" s="6" t="s">
        <v>60</v>
      </c>
      <c r="H3632" s="6" t="s">
        <v>60</v>
      </c>
      <c r="I3632" s="60" t="s">
        <v>18628</v>
      </c>
      <c r="J3632" s="49" t="s">
        <v>18629</v>
      </c>
      <c r="K3632" s="6" t="s">
        <v>18630</v>
      </c>
      <c r="L3632" s="29">
        <f>IF($J$6="с учетом НДС",VLOOKUP(I3632,LEGEND!B:E,4,0)*(1-M3632),VLOOKUP(I3632,LEGEND!B:E,4,0)*(1-M3632)/1.2)</f>
        <v>780</v>
      </c>
      <c r="M3632" s="57">
        <f>IF(AND(B3632&lt;&gt;"1_Электроинструмент",B3632&lt;&gt;"2_Садовая техника"),$J$5,IF($J$4&lt;=20%,$J$4,IFERROR(VLOOKUP(S3632,LEGEND!$L$2:$M$5,2,FALSE),$J$4)))</f>
        <v>0</v>
      </c>
      <c r="N3632" s="48" t="s">
        <v>60</v>
      </c>
      <c r="O3632" s="6" t="s">
        <v>60</v>
      </c>
      <c r="P3632" s="49" t="s">
        <v>66</v>
      </c>
      <c r="Q3632" s="49" t="s">
        <v>67</v>
      </c>
      <c r="R3632" s="6" t="s">
        <v>60</v>
      </c>
      <c r="S3632" s="49" t="s">
        <v>60</v>
      </c>
      <c r="T3632" s="73" t="str">
        <f>IF(_xlfn.XLOOKUP(I3632,LEGEND!B:B,LEGEND!H:H)&lt;&gt;"-",HYPERLINK(_xlfn.XLOOKUP(I3632,LEGEND!B:B,LEGEND!H:H),"link"),_xlfn.XLOOKUP(I3632,LEGEND!B:B,LEGEND!H:H))</f>
        <v>link</v>
      </c>
      <c r="U3632" s="73" t="str">
        <f>HYPERLINK(_xlfn.XLOOKUP(I3632,LEGEND!B:B,LEGEND!I:I))</f>
        <v>https://milwaukee-media-images.s3.amazonaws.com/hi/4932352537--Hero_1.jpg</v>
      </c>
      <c r="V3632" s="51" t="s">
        <v>18631</v>
      </c>
      <c r="W3632" s="63" t="s">
        <v>4469</v>
      </c>
      <c r="X3632" s="64">
        <v>37</v>
      </c>
      <c r="Y3632" s="64">
        <v>150</v>
      </c>
      <c r="Z3632" s="64">
        <v>20</v>
      </c>
      <c r="AA3632" s="84">
        <v>3.6999999999999998E-2</v>
      </c>
      <c r="AB3632" s="85">
        <v>1</v>
      </c>
      <c r="AC3632" s="85">
        <v>1</v>
      </c>
    </row>
    <row r="3633" spans="1:29" ht="15">
      <c r="A3633" s="1"/>
      <c r="B3633" s="6" t="s">
        <v>8777</v>
      </c>
      <c r="C3633" s="6" t="s">
        <v>8778</v>
      </c>
      <c r="D3633" s="6" t="s">
        <v>9082</v>
      </c>
      <c r="E3633" s="49" t="s">
        <v>9083</v>
      </c>
      <c r="F3633" s="6" t="s">
        <v>9084</v>
      </c>
      <c r="G3633" s="6" t="s">
        <v>60</v>
      </c>
      <c r="H3633" s="6" t="s">
        <v>60</v>
      </c>
      <c r="I3633" s="60" t="s">
        <v>18632</v>
      </c>
      <c r="J3633" s="49" t="s">
        <v>18633</v>
      </c>
      <c r="K3633" s="6" t="s">
        <v>18634</v>
      </c>
      <c r="L3633" s="29">
        <f>IF($J$6="с учетом НДС",VLOOKUP(I3633,LEGEND!B:E,4,0)*(1-M3633),VLOOKUP(I3633,LEGEND!B:E,4,0)*(1-M3633)/1.2)</f>
        <v>780</v>
      </c>
      <c r="M3633" s="57">
        <f>IF(AND(B3633&lt;&gt;"1_Электроинструмент",B3633&lt;&gt;"2_Садовая техника"),$J$5,IF($J$4&lt;=20%,$J$4,IFERROR(VLOOKUP(S3633,LEGEND!$L$2:$M$5,2,FALSE),$J$4)))</f>
        <v>0</v>
      </c>
      <c r="N3633" s="48" t="s">
        <v>60</v>
      </c>
      <c r="O3633" s="6" t="s">
        <v>60</v>
      </c>
      <c r="P3633" s="49" t="s">
        <v>66</v>
      </c>
      <c r="Q3633" s="49" t="s">
        <v>473</v>
      </c>
      <c r="R3633" s="6" t="s">
        <v>60</v>
      </c>
      <c r="S3633" s="49" t="s">
        <v>60</v>
      </c>
      <c r="T3633" s="73" t="str">
        <f>IF(_xlfn.XLOOKUP(I3633,LEGEND!B:B,LEGEND!H:H)&lt;&gt;"-",HYPERLINK(_xlfn.XLOOKUP(I3633,LEGEND!B:B,LEGEND!H:H),"link"),_xlfn.XLOOKUP(I3633,LEGEND!B:B,LEGEND!H:H))</f>
        <v>link</v>
      </c>
      <c r="U3633" s="73" t="str">
        <f>HYPERLINK(_xlfn.XLOOKUP(I3633,LEGEND!B:B,LEGEND!I:I))</f>
        <v>https://milwaukee-media-images.s3.amazonaws.com/hi/4932352538--Hero_1.jpg</v>
      </c>
      <c r="V3633" s="51" t="s">
        <v>18635</v>
      </c>
      <c r="W3633" s="63" t="s">
        <v>4469</v>
      </c>
      <c r="X3633" s="64">
        <v>37</v>
      </c>
      <c r="Y3633" s="64">
        <v>150</v>
      </c>
      <c r="Z3633" s="64">
        <v>20</v>
      </c>
      <c r="AA3633" s="84">
        <v>3.5999999999999997E-2</v>
      </c>
      <c r="AB3633" s="85">
        <v>1</v>
      </c>
      <c r="AC3633" s="85">
        <v>1</v>
      </c>
    </row>
    <row r="3634" spans="1:29" ht="25.5">
      <c r="A3634" s="1"/>
      <c r="B3634" s="6" t="s">
        <v>8777</v>
      </c>
      <c r="C3634" s="6" t="s">
        <v>8778</v>
      </c>
      <c r="D3634" s="6" t="s">
        <v>9082</v>
      </c>
      <c r="E3634" s="49" t="s">
        <v>9083</v>
      </c>
      <c r="F3634" s="6" t="s">
        <v>9084</v>
      </c>
      <c r="G3634" s="6" t="s">
        <v>60</v>
      </c>
      <c r="H3634" s="6" t="s">
        <v>60</v>
      </c>
      <c r="I3634" s="60" t="s">
        <v>18636</v>
      </c>
      <c r="J3634" s="49" t="s">
        <v>18637</v>
      </c>
      <c r="K3634" s="6" t="s">
        <v>18638</v>
      </c>
      <c r="L3634" s="29">
        <f>IF($J$6="с учетом НДС",VLOOKUP(I3634,LEGEND!B:E,4,0)*(1-M3634),VLOOKUP(I3634,LEGEND!B:E,4,0)*(1-M3634)/1.2)</f>
        <v>800</v>
      </c>
      <c r="M3634" s="57">
        <f>IF(AND(B3634&lt;&gt;"1_Электроинструмент",B3634&lt;&gt;"2_Садовая техника"),$J$5,IF($J$4&lt;=20%,$J$4,IFERROR(VLOOKUP(S3634,LEGEND!$L$2:$M$5,2,FALSE),$J$4)))</f>
        <v>0</v>
      </c>
      <c r="N3634" s="48" t="s">
        <v>60</v>
      </c>
      <c r="O3634" s="6" t="s">
        <v>60</v>
      </c>
      <c r="P3634" s="49" t="s">
        <v>66</v>
      </c>
      <c r="Q3634" s="49" t="s">
        <v>67</v>
      </c>
      <c r="R3634" s="6" t="s">
        <v>60</v>
      </c>
      <c r="S3634" s="49" t="s">
        <v>60</v>
      </c>
      <c r="T3634" s="73" t="str">
        <f>IF(_xlfn.XLOOKUP(I3634,LEGEND!B:B,LEGEND!H:H)&lt;&gt;"-",HYPERLINK(_xlfn.XLOOKUP(I3634,LEGEND!B:B,LEGEND!H:H),"link"),_xlfn.XLOOKUP(I3634,LEGEND!B:B,LEGEND!H:H))</f>
        <v>link</v>
      </c>
      <c r="U3634" s="73" t="str">
        <f>HYPERLINK(_xlfn.XLOOKUP(I3634,LEGEND!B:B,LEGEND!I:I))</f>
        <v>https://milwaukee-media-images.s3.amazonaws.com/hi/4932373483--Hero_1.jpg</v>
      </c>
      <c r="V3634" s="51" t="s">
        <v>18639</v>
      </c>
      <c r="W3634" s="63" t="s">
        <v>4469</v>
      </c>
      <c r="X3634" s="64">
        <v>36</v>
      </c>
      <c r="Y3634" s="64">
        <v>20</v>
      </c>
      <c r="Z3634" s="64">
        <v>146</v>
      </c>
      <c r="AA3634" s="84">
        <v>3.4000000000000002E-2</v>
      </c>
      <c r="AB3634" s="85">
        <v>1</v>
      </c>
      <c r="AC3634" s="85">
        <v>1</v>
      </c>
    </row>
    <row r="3635" spans="1:29" ht="25.5">
      <c r="A3635" s="1"/>
      <c r="B3635" s="6" t="s">
        <v>8777</v>
      </c>
      <c r="C3635" s="6" t="s">
        <v>8778</v>
      </c>
      <c r="D3635" s="6" t="s">
        <v>9082</v>
      </c>
      <c r="E3635" s="49" t="s">
        <v>9083</v>
      </c>
      <c r="F3635" s="6" t="s">
        <v>9084</v>
      </c>
      <c r="G3635" s="6" t="s">
        <v>60</v>
      </c>
      <c r="H3635" s="6" t="s">
        <v>60</v>
      </c>
      <c r="I3635" s="60" t="s">
        <v>18640</v>
      </c>
      <c r="J3635" s="49" t="s">
        <v>18641</v>
      </c>
      <c r="K3635" s="6" t="s">
        <v>18642</v>
      </c>
      <c r="L3635" s="29">
        <f>IF($J$6="с учетом НДС",VLOOKUP(I3635,LEGEND!B:E,4,0)*(1-M3635),VLOOKUP(I3635,LEGEND!B:E,4,0)*(1-M3635)/1.2)</f>
        <v>800</v>
      </c>
      <c r="M3635" s="57">
        <f>IF(AND(B3635&lt;&gt;"1_Электроинструмент",B3635&lt;&gt;"2_Садовая техника"),$J$5,IF($J$4&lt;=20%,$J$4,IFERROR(VLOOKUP(S3635,LEGEND!$L$2:$M$5,2,FALSE),$J$4)))</f>
        <v>0</v>
      </c>
      <c r="N3635" s="48" t="s">
        <v>60</v>
      </c>
      <c r="O3635" s="6" t="s">
        <v>60</v>
      </c>
      <c r="P3635" s="49" t="s">
        <v>66</v>
      </c>
      <c r="Q3635" s="49" t="s">
        <v>67</v>
      </c>
      <c r="R3635" s="6" t="s">
        <v>60</v>
      </c>
      <c r="S3635" s="49" t="s">
        <v>60</v>
      </c>
      <c r="T3635" s="73" t="str">
        <f>IF(_xlfn.XLOOKUP(I3635,LEGEND!B:B,LEGEND!H:H)&lt;&gt;"-",HYPERLINK(_xlfn.XLOOKUP(I3635,LEGEND!B:B,LEGEND!H:H),"link"),_xlfn.XLOOKUP(I3635,LEGEND!B:B,LEGEND!H:H))</f>
        <v>link</v>
      </c>
      <c r="U3635" s="73" t="str">
        <f>HYPERLINK(_xlfn.XLOOKUP(I3635,LEGEND!B:B,LEGEND!I:I))</f>
        <v>https://milwaukee-media-images.s3.amazonaws.com/hi/4932430855--Hero_1.jpg</v>
      </c>
      <c r="V3635" s="51" t="s">
        <v>18643</v>
      </c>
      <c r="W3635" s="63" t="s">
        <v>71</v>
      </c>
      <c r="X3635" s="64">
        <v>51</v>
      </c>
      <c r="Y3635" s="64">
        <v>24</v>
      </c>
      <c r="Z3635" s="64">
        <v>64</v>
      </c>
      <c r="AA3635" s="84">
        <v>9.6000000000000002E-2</v>
      </c>
      <c r="AB3635" s="85">
        <v>10</v>
      </c>
      <c r="AC3635" s="85">
        <v>1</v>
      </c>
    </row>
    <row r="3636" spans="1:29" ht="25.5">
      <c r="A3636" s="1"/>
      <c r="B3636" s="6" t="s">
        <v>8777</v>
      </c>
      <c r="C3636" s="6" t="s">
        <v>8778</v>
      </c>
      <c r="D3636" s="6" t="s">
        <v>9082</v>
      </c>
      <c r="E3636" s="49" t="s">
        <v>9083</v>
      </c>
      <c r="F3636" s="6" t="s">
        <v>9084</v>
      </c>
      <c r="G3636" s="6" t="s">
        <v>60</v>
      </c>
      <c r="H3636" s="6" t="s">
        <v>60</v>
      </c>
      <c r="I3636" s="60" t="s">
        <v>18644</v>
      </c>
      <c r="J3636" s="49" t="s">
        <v>18645</v>
      </c>
      <c r="K3636" s="6" t="s">
        <v>18646</v>
      </c>
      <c r="L3636" s="29">
        <f>IF($J$6="с учетом НДС",VLOOKUP(I3636,LEGEND!B:E,4,0)*(1-M3636),VLOOKUP(I3636,LEGEND!B:E,4,0)*(1-M3636)/1.2)</f>
        <v>800</v>
      </c>
      <c r="M3636" s="57">
        <f>IF(AND(B3636&lt;&gt;"1_Электроинструмент",B3636&lt;&gt;"2_Садовая техника"),$J$5,IF($J$4&lt;=20%,$J$4,IFERROR(VLOOKUP(S3636,LEGEND!$L$2:$M$5,2,FALSE),$J$4)))</f>
        <v>0</v>
      </c>
      <c r="N3636" s="48" t="s">
        <v>60</v>
      </c>
      <c r="O3636" s="6" t="s">
        <v>60</v>
      </c>
      <c r="P3636" s="49" t="s">
        <v>66</v>
      </c>
      <c r="Q3636" s="49" t="s">
        <v>67</v>
      </c>
      <c r="R3636" s="6" t="s">
        <v>60</v>
      </c>
      <c r="S3636" s="49" t="s">
        <v>60</v>
      </c>
      <c r="T3636" s="73" t="str">
        <f>IF(_xlfn.XLOOKUP(I3636,LEGEND!B:B,LEGEND!H:H)&lt;&gt;"-",HYPERLINK(_xlfn.XLOOKUP(I3636,LEGEND!B:B,LEGEND!H:H),"link"),_xlfn.XLOOKUP(I3636,LEGEND!B:B,LEGEND!H:H))</f>
        <v>link</v>
      </c>
      <c r="U3636" s="73" t="str">
        <f>HYPERLINK(_xlfn.XLOOKUP(I3636,LEGEND!B:B,LEGEND!I:I))</f>
        <v>https://milwaukee-media-images.s3.amazonaws.com/hi/4932430866--Hero_1.jpg</v>
      </c>
      <c r="V3636" s="51" t="s">
        <v>18647</v>
      </c>
      <c r="W3636" s="63" t="s">
        <v>71</v>
      </c>
      <c r="X3636" s="64">
        <v>51</v>
      </c>
      <c r="Y3636" s="64">
        <v>24</v>
      </c>
      <c r="Z3636" s="64">
        <v>64</v>
      </c>
      <c r="AA3636" s="84">
        <v>9.5000000000000001E-2</v>
      </c>
      <c r="AB3636" s="85">
        <v>10</v>
      </c>
      <c r="AC3636" s="85">
        <v>1</v>
      </c>
    </row>
    <row r="3637" spans="1:29" ht="25.5">
      <c r="A3637" s="1"/>
      <c r="B3637" s="6" t="s">
        <v>8777</v>
      </c>
      <c r="C3637" s="6" t="s">
        <v>8778</v>
      </c>
      <c r="D3637" s="6" t="s">
        <v>9082</v>
      </c>
      <c r="E3637" s="49" t="s">
        <v>9083</v>
      </c>
      <c r="F3637" s="6" t="s">
        <v>9084</v>
      </c>
      <c r="G3637" s="6" t="s">
        <v>60</v>
      </c>
      <c r="H3637" s="6" t="s">
        <v>60</v>
      </c>
      <c r="I3637" s="60" t="s">
        <v>18648</v>
      </c>
      <c r="J3637" s="49" t="s">
        <v>18649</v>
      </c>
      <c r="K3637" s="6" t="s">
        <v>18650</v>
      </c>
      <c r="L3637" s="29">
        <f>IF($J$6="с учетом НДС",VLOOKUP(I3637,LEGEND!B:E,4,0)*(1-M3637),VLOOKUP(I3637,LEGEND!B:E,4,0)*(1-M3637)/1.2)</f>
        <v>800</v>
      </c>
      <c r="M3637" s="57">
        <f>IF(AND(B3637&lt;&gt;"1_Электроинструмент",B3637&lt;&gt;"2_Садовая техника"),$J$5,IF($J$4&lt;=20%,$J$4,IFERROR(VLOOKUP(S3637,LEGEND!$L$2:$M$5,2,FALSE),$J$4)))</f>
        <v>0</v>
      </c>
      <c r="N3637" s="48" t="s">
        <v>60</v>
      </c>
      <c r="O3637" s="6" t="s">
        <v>60</v>
      </c>
      <c r="P3637" s="49" t="s">
        <v>66</v>
      </c>
      <c r="Q3637" s="49" t="s">
        <v>67</v>
      </c>
      <c r="R3637" s="6" t="s">
        <v>60</v>
      </c>
      <c r="S3637" s="49" t="s">
        <v>60</v>
      </c>
      <c r="T3637" s="73" t="str">
        <f>IF(_xlfn.XLOOKUP(I3637,LEGEND!B:B,LEGEND!H:H)&lt;&gt;"-",HYPERLINK(_xlfn.XLOOKUP(I3637,LEGEND!B:B,LEGEND!H:H),"link"),_xlfn.XLOOKUP(I3637,LEGEND!B:B,LEGEND!H:H))</f>
        <v>link</v>
      </c>
      <c r="U3637" s="73" t="str">
        <f>HYPERLINK(_xlfn.XLOOKUP(I3637,LEGEND!B:B,LEGEND!I:I))</f>
        <v>https://milwaukee-media-images.s3.amazonaws.com/hi/4932430877--Hero_1.jpg</v>
      </c>
      <c r="V3637" s="51" t="s">
        <v>18651</v>
      </c>
      <c r="W3637" s="63" t="s">
        <v>71</v>
      </c>
      <c r="X3637" s="64">
        <v>51</v>
      </c>
      <c r="Y3637" s="64">
        <v>24</v>
      </c>
      <c r="Z3637" s="64">
        <v>64</v>
      </c>
      <c r="AA3637" s="84">
        <v>9.2999999999999999E-2</v>
      </c>
      <c r="AB3637" s="85">
        <v>10</v>
      </c>
      <c r="AC3637" s="85">
        <v>1</v>
      </c>
    </row>
    <row r="3638" spans="1:29" ht="25.5">
      <c r="A3638" s="1"/>
      <c r="B3638" s="6" t="s">
        <v>8777</v>
      </c>
      <c r="C3638" s="6" t="s">
        <v>8778</v>
      </c>
      <c r="D3638" s="6" t="s">
        <v>9082</v>
      </c>
      <c r="E3638" s="49" t="s">
        <v>9083</v>
      </c>
      <c r="F3638" s="6" t="s">
        <v>9084</v>
      </c>
      <c r="G3638" s="6" t="s">
        <v>60</v>
      </c>
      <c r="H3638" s="6" t="s">
        <v>60</v>
      </c>
      <c r="I3638" s="60" t="s">
        <v>18652</v>
      </c>
      <c r="J3638" s="49" t="s">
        <v>18653</v>
      </c>
      <c r="K3638" s="6" t="s">
        <v>18654</v>
      </c>
      <c r="L3638" s="29">
        <f>IF($J$6="с учетом НДС",VLOOKUP(I3638,LEGEND!B:E,4,0)*(1-M3638),VLOOKUP(I3638,LEGEND!B:E,4,0)*(1-M3638)/1.2)</f>
        <v>800</v>
      </c>
      <c r="M3638" s="57">
        <f>IF(AND(B3638&lt;&gt;"1_Электроинструмент",B3638&lt;&gt;"2_Садовая техника"),$J$5,IF($J$4&lt;=20%,$J$4,IFERROR(VLOOKUP(S3638,LEGEND!$L$2:$M$5,2,FALSE),$J$4)))</f>
        <v>0</v>
      </c>
      <c r="N3638" s="48" t="s">
        <v>60</v>
      </c>
      <c r="O3638" s="6" t="s">
        <v>60</v>
      </c>
      <c r="P3638" s="49" t="s">
        <v>66</v>
      </c>
      <c r="Q3638" s="49" t="s">
        <v>67</v>
      </c>
      <c r="R3638" s="6" t="s">
        <v>60</v>
      </c>
      <c r="S3638" s="49" t="s">
        <v>60</v>
      </c>
      <c r="T3638" s="73" t="str">
        <f>IF(_xlfn.XLOOKUP(I3638,LEGEND!B:B,LEGEND!H:H)&lt;&gt;"-",HYPERLINK(_xlfn.XLOOKUP(I3638,LEGEND!B:B,LEGEND!H:H),"link"),_xlfn.XLOOKUP(I3638,LEGEND!B:B,LEGEND!H:H))</f>
        <v>link</v>
      </c>
      <c r="U3638" s="73" t="str">
        <f>HYPERLINK(_xlfn.XLOOKUP(I3638,LEGEND!B:B,LEGEND!I:I))</f>
        <v>https://milwaukee-media-images.s3.amazonaws.com/hi/4932430882--Hero_1.jpg</v>
      </c>
      <c r="V3638" s="51" t="s">
        <v>18655</v>
      </c>
      <c r="W3638" s="63" t="s">
        <v>71</v>
      </c>
      <c r="X3638" s="64">
        <v>51</v>
      </c>
      <c r="Y3638" s="64">
        <v>24</v>
      </c>
      <c r="Z3638" s="64">
        <v>64</v>
      </c>
      <c r="AA3638" s="84">
        <v>9.9000000000000005E-2</v>
      </c>
      <c r="AB3638" s="85">
        <v>10</v>
      </c>
      <c r="AC3638" s="85">
        <v>1</v>
      </c>
    </row>
    <row r="3639" spans="1:29" ht="25.5">
      <c r="A3639" s="1"/>
      <c r="B3639" s="6" t="s">
        <v>8777</v>
      </c>
      <c r="C3639" s="6" t="s">
        <v>8778</v>
      </c>
      <c r="D3639" s="6" t="s">
        <v>9082</v>
      </c>
      <c r="E3639" s="49" t="s">
        <v>9083</v>
      </c>
      <c r="F3639" s="6" t="s">
        <v>9084</v>
      </c>
      <c r="G3639" s="6" t="s">
        <v>60</v>
      </c>
      <c r="H3639" s="6" t="s">
        <v>60</v>
      </c>
      <c r="I3639" s="60" t="s">
        <v>18656</v>
      </c>
      <c r="J3639" s="49" t="s">
        <v>18657</v>
      </c>
      <c r="K3639" s="6" t="s">
        <v>18658</v>
      </c>
      <c r="L3639" s="29">
        <f>IF($J$6="с учетом НДС",VLOOKUP(I3639,LEGEND!B:E,4,0)*(1-M3639),VLOOKUP(I3639,LEGEND!B:E,4,0)*(1-M3639)/1.2)</f>
        <v>810</v>
      </c>
      <c r="M3639" s="57">
        <f>IF(AND(B3639&lt;&gt;"1_Электроинструмент",B3639&lt;&gt;"2_Садовая техника"),$J$5,IF($J$4&lt;=20%,$J$4,IFERROR(VLOOKUP(S3639,LEGEND!$L$2:$M$5,2,FALSE),$J$4)))</f>
        <v>0</v>
      </c>
      <c r="N3639" s="48" t="s">
        <v>60</v>
      </c>
      <c r="O3639" s="6" t="s">
        <v>60</v>
      </c>
      <c r="P3639" s="49" t="s">
        <v>66</v>
      </c>
      <c r="Q3639" s="49" t="s">
        <v>67</v>
      </c>
      <c r="R3639" s="6" t="s">
        <v>60</v>
      </c>
      <c r="S3639" s="49" t="s">
        <v>60</v>
      </c>
      <c r="T3639" s="73" t="str">
        <f>IF(_xlfn.XLOOKUP(I3639,LEGEND!B:B,LEGEND!H:H)&lt;&gt;"-",HYPERLINK(_xlfn.XLOOKUP(I3639,LEGEND!B:B,LEGEND!H:H),"link"),_xlfn.XLOOKUP(I3639,LEGEND!B:B,LEGEND!H:H))</f>
        <v>link</v>
      </c>
      <c r="U3639" s="73" t="str">
        <f>HYPERLINK(_xlfn.XLOOKUP(I3639,LEGEND!B:B,LEGEND!I:I))</f>
        <v>https://milwaukee-media-images.s3.amazonaws.com/hi/4932459398--Hero_1.jpg</v>
      </c>
      <c r="V3639" s="51" t="s">
        <v>18659</v>
      </c>
      <c r="W3639" s="63" t="s">
        <v>71</v>
      </c>
      <c r="X3639" s="64">
        <v>89</v>
      </c>
      <c r="Y3639" s="64">
        <v>10</v>
      </c>
      <c r="Z3639" s="64">
        <v>10</v>
      </c>
      <c r="AA3639" s="84">
        <v>4.2999999999999997E-2</v>
      </c>
      <c r="AB3639" s="85">
        <v>1</v>
      </c>
      <c r="AC3639" s="85">
        <v>1</v>
      </c>
    </row>
    <row r="3640" spans="1:29" ht="25.5">
      <c r="A3640" s="1"/>
      <c r="B3640" s="6" t="s">
        <v>8777</v>
      </c>
      <c r="C3640" s="6" t="s">
        <v>8778</v>
      </c>
      <c r="D3640" s="6" t="s">
        <v>9082</v>
      </c>
      <c r="E3640" s="49" t="s">
        <v>9083</v>
      </c>
      <c r="F3640" s="6" t="s">
        <v>9084</v>
      </c>
      <c r="G3640" s="6" t="s">
        <v>60</v>
      </c>
      <c r="H3640" s="6" t="s">
        <v>60</v>
      </c>
      <c r="I3640" s="60" t="s">
        <v>18660</v>
      </c>
      <c r="J3640" s="49" t="s">
        <v>18661</v>
      </c>
      <c r="K3640" s="6" t="s">
        <v>18662</v>
      </c>
      <c r="L3640" s="29">
        <f>IF($J$6="с учетом НДС",VLOOKUP(I3640,LEGEND!B:E,4,0)*(1-M3640),VLOOKUP(I3640,LEGEND!B:E,4,0)*(1-M3640)/1.2)</f>
        <v>840</v>
      </c>
      <c r="M3640" s="57">
        <f>IF(AND(B3640&lt;&gt;"1_Электроинструмент",B3640&lt;&gt;"2_Садовая техника"),$J$5,IF($J$4&lt;=20%,$J$4,IFERROR(VLOOKUP(S3640,LEGEND!$L$2:$M$5,2,FALSE),$J$4)))</f>
        <v>0</v>
      </c>
      <c r="N3640" s="48" t="s">
        <v>60</v>
      </c>
      <c r="O3640" s="6" t="s">
        <v>60</v>
      </c>
      <c r="P3640" s="49" t="s">
        <v>66</v>
      </c>
      <c r="Q3640" s="49" t="s">
        <v>67</v>
      </c>
      <c r="R3640" s="6" t="s">
        <v>60</v>
      </c>
      <c r="S3640" s="49" t="s">
        <v>60</v>
      </c>
      <c r="T3640" s="73" t="str">
        <f>IF(_xlfn.XLOOKUP(I3640,LEGEND!B:B,LEGEND!H:H)&lt;&gt;"-",HYPERLINK(_xlfn.XLOOKUP(I3640,LEGEND!B:B,LEGEND!H:H),"link"),_xlfn.XLOOKUP(I3640,LEGEND!B:B,LEGEND!H:H))</f>
        <v>link</v>
      </c>
      <c r="U3640" s="73" t="str">
        <f>HYPERLINK(_xlfn.XLOOKUP(I3640,LEGEND!B:B,LEGEND!I:I))</f>
        <v>https://milwaukee-media-images.s3.amazonaws.com/hi/4932352539--Hero_1.jpg</v>
      </c>
      <c r="V3640" s="51" t="s">
        <v>18663</v>
      </c>
      <c r="W3640" s="63" t="s">
        <v>4469</v>
      </c>
      <c r="X3640" s="64">
        <v>42</v>
      </c>
      <c r="Y3640" s="64">
        <v>37</v>
      </c>
      <c r="Z3640" s="64">
        <v>148</v>
      </c>
      <c r="AA3640" s="84">
        <v>3.7999999999999999E-2</v>
      </c>
      <c r="AB3640" s="85">
        <v>1</v>
      </c>
      <c r="AC3640" s="85">
        <v>1</v>
      </c>
    </row>
    <row r="3641" spans="1:29" ht="15">
      <c r="A3641" s="1"/>
      <c r="B3641" s="6" t="s">
        <v>8777</v>
      </c>
      <c r="C3641" s="6" t="s">
        <v>8778</v>
      </c>
      <c r="D3641" s="6" t="s">
        <v>9082</v>
      </c>
      <c r="E3641" s="49" t="s">
        <v>9083</v>
      </c>
      <c r="F3641" s="6" t="s">
        <v>9084</v>
      </c>
      <c r="G3641" s="6" t="s">
        <v>60</v>
      </c>
      <c r="H3641" s="6" t="s">
        <v>60</v>
      </c>
      <c r="I3641" s="60" t="s">
        <v>18664</v>
      </c>
      <c r="J3641" s="49" t="s">
        <v>18665</v>
      </c>
      <c r="K3641" s="6" t="s">
        <v>18666</v>
      </c>
      <c r="L3641" s="29">
        <f>IF($J$6="с учетом НДС",VLOOKUP(I3641,LEGEND!B:E,4,0)*(1-M3641),VLOOKUP(I3641,LEGEND!B:E,4,0)*(1-M3641)/1.2)</f>
        <v>840</v>
      </c>
      <c r="M3641" s="57">
        <f>IF(AND(B3641&lt;&gt;"1_Электроинструмент",B3641&lt;&gt;"2_Садовая техника"),$J$5,IF($J$4&lt;=20%,$J$4,IFERROR(VLOOKUP(S3641,LEGEND!$L$2:$M$5,2,FALSE),$J$4)))</f>
        <v>0</v>
      </c>
      <c r="N3641" s="48" t="s">
        <v>60</v>
      </c>
      <c r="O3641" s="6" t="s">
        <v>60</v>
      </c>
      <c r="P3641" s="49" t="s">
        <v>66</v>
      </c>
      <c r="Q3641" s="49" t="s">
        <v>473</v>
      </c>
      <c r="R3641" s="6" t="s">
        <v>60</v>
      </c>
      <c r="S3641" s="49" t="s">
        <v>60</v>
      </c>
      <c r="T3641" s="73" t="str">
        <f>IF(_xlfn.XLOOKUP(I3641,LEGEND!B:B,LEGEND!H:H)&lt;&gt;"-",HYPERLINK(_xlfn.XLOOKUP(I3641,LEGEND!B:B,LEGEND!H:H),"link"),_xlfn.XLOOKUP(I3641,LEGEND!B:B,LEGEND!H:H))</f>
        <v>link</v>
      </c>
      <c r="U3641" s="73" t="str">
        <f>HYPERLINK(_xlfn.XLOOKUP(I3641,LEGEND!B:B,LEGEND!I:I))</f>
        <v>https://milwaukee-media-images.s3.amazonaws.com/hi/4932352540--Hero_1.jpg</v>
      </c>
      <c r="V3641" s="51" t="s">
        <v>18667</v>
      </c>
      <c r="W3641" s="63" t="s">
        <v>4469</v>
      </c>
      <c r="X3641" s="64">
        <v>37</v>
      </c>
      <c r="Y3641" s="64">
        <v>150</v>
      </c>
      <c r="Z3641" s="64">
        <v>20</v>
      </c>
      <c r="AA3641" s="84">
        <v>0.04</v>
      </c>
      <c r="AB3641" s="85">
        <v>1</v>
      </c>
      <c r="AC3641" s="85">
        <v>1</v>
      </c>
    </row>
    <row r="3642" spans="1:29" ht="25.5">
      <c r="A3642" s="1"/>
      <c r="B3642" s="6" t="s">
        <v>8777</v>
      </c>
      <c r="C3642" s="6" t="s">
        <v>8778</v>
      </c>
      <c r="D3642" s="6" t="s">
        <v>9082</v>
      </c>
      <c r="E3642" s="49" t="s">
        <v>9083</v>
      </c>
      <c r="F3642" s="6" t="s">
        <v>9084</v>
      </c>
      <c r="G3642" s="6" t="s">
        <v>60</v>
      </c>
      <c r="H3642" s="6" t="s">
        <v>60</v>
      </c>
      <c r="I3642" s="60" t="s">
        <v>18668</v>
      </c>
      <c r="J3642" s="49" t="s">
        <v>18669</v>
      </c>
      <c r="K3642" s="6" t="s">
        <v>18670</v>
      </c>
      <c r="L3642" s="29">
        <f>IF($J$6="с учетом НДС",VLOOKUP(I3642,LEGEND!B:E,4,0)*(1-M3642),VLOOKUP(I3642,LEGEND!B:E,4,0)*(1-M3642)/1.2)</f>
        <v>840</v>
      </c>
      <c r="M3642" s="57">
        <f>IF(AND(B3642&lt;&gt;"1_Электроинструмент",B3642&lt;&gt;"2_Садовая техника"),$J$5,IF($J$4&lt;=20%,$J$4,IFERROR(VLOOKUP(S3642,LEGEND!$L$2:$M$5,2,FALSE),$J$4)))</f>
        <v>0</v>
      </c>
      <c r="N3642" s="48" t="s">
        <v>60</v>
      </c>
      <c r="O3642" s="6" t="s">
        <v>60</v>
      </c>
      <c r="P3642" s="49" t="s">
        <v>66</v>
      </c>
      <c r="Q3642" s="49" t="s">
        <v>67</v>
      </c>
      <c r="R3642" s="6" t="s">
        <v>60</v>
      </c>
      <c r="S3642" s="49" t="s">
        <v>60</v>
      </c>
      <c r="T3642" s="73" t="str">
        <f>IF(_xlfn.XLOOKUP(I3642,LEGEND!B:B,LEGEND!H:H)&lt;&gt;"-",HYPERLINK(_xlfn.XLOOKUP(I3642,LEGEND!B:B,LEGEND!H:H),"link"),_xlfn.XLOOKUP(I3642,LEGEND!B:B,LEGEND!H:H))</f>
        <v>link</v>
      </c>
      <c r="U3642" s="73" t="str">
        <f>HYPERLINK(_xlfn.XLOOKUP(I3642,LEGEND!B:B,LEGEND!I:I))</f>
        <v>https://milwaukee-media-images.s3.amazonaws.com/hi/4932352541--Hero_1.jpg</v>
      </c>
      <c r="V3642" s="51" t="s">
        <v>18671</v>
      </c>
      <c r="W3642" s="63" t="s">
        <v>4469</v>
      </c>
      <c r="X3642" s="64">
        <v>36</v>
      </c>
      <c r="Y3642" s="64">
        <v>25</v>
      </c>
      <c r="Z3642" s="64">
        <v>145</v>
      </c>
      <c r="AA3642" s="84">
        <v>4.2000000000000003E-2</v>
      </c>
      <c r="AB3642" s="85">
        <v>1</v>
      </c>
      <c r="AC3642" s="85">
        <v>1</v>
      </c>
    </row>
    <row r="3643" spans="1:29" ht="15">
      <c r="A3643" s="1"/>
      <c r="B3643" s="6" t="s">
        <v>8777</v>
      </c>
      <c r="C3643" s="6" t="s">
        <v>8778</v>
      </c>
      <c r="D3643" s="6" t="s">
        <v>9082</v>
      </c>
      <c r="E3643" s="49" t="s">
        <v>9083</v>
      </c>
      <c r="F3643" s="6" t="s">
        <v>9084</v>
      </c>
      <c r="G3643" s="6" t="s">
        <v>60</v>
      </c>
      <c r="H3643" s="6" t="s">
        <v>60</v>
      </c>
      <c r="I3643" s="60" t="s">
        <v>18672</v>
      </c>
      <c r="J3643" s="49" t="s">
        <v>18673</v>
      </c>
      <c r="K3643" s="6" t="s">
        <v>18674</v>
      </c>
      <c r="L3643" s="29">
        <f>IF($J$6="с учетом НДС",VLOOKUP(I3643,LEGEND!B:E,4,0)*(1-M3643),VLOOKUP(I3643,LEGEND!B:E,4,0)*(1-M3643)/1.2)</f>
        <v>840</v>
      </c>
      <c r="M3643" s="57">
        <f>IF(AND(B3643&lt;&gt;"1_Электроинструмент",B3643&lt;&gt;"2_Садовая техника"),$J$5,IF($J$4&lt;=20%,$J$4,IFERROR(VLOOKUP(S3643,LEGEND!$L$2:$M$5,2,FALSE),$J$4)))</f>
        <v>0</v>
      </c>
      <c r="N3643" s="48" t="s">
        <v>60</v>
      </c>
      <c r="O3643" s="6" t="s">
        <v>60</v>
      </c>
      <c r="P3643" s="49" t="s">
        <v>66</v>
      </c>
      <c r="Q3643" s="49" t="s">
        <v>473</v>
      </c>
      <c r="R3643" s="6" t="s">
        <v>60</v>
      </c>
      <c r="S3643" s="49" t="s">
        <v>60</v>
      </c>
      <c r="T3643" s="73" t="str">
        <f>IF(_xlfn.XLOOKUP(I3643,LEGEND!B:B,LEGEND!H:H)&lt;&gt;"-",HYPERLINK(_xlfn.XLOOKUP(I3643,LEGEND!B:B,LEGEND!H:H),"link"),_xlfn.XLOOKUP(I3643,LEGEND!B:B,LEGEND!H:H))</f>
        <v>link</v>
      </c>
      <c r="U3643" s="73" t="str">
        <f>HYPERLINK(_xlfn.XLOOKUP(I3643,LEGEND!B:B,LEGEND!I:I))</f>
        <v>https://milwaukee-media-images.s3.amazonaws.com/hi/4932352542--Hero_1.jpg</v>
      </c>
      <c r="V3643" s="51" t="s">
        <v>18675</v>
      </c>
      <c r="W3643" s="63" t="s">
        <v>4469</v>
      </c>
      <c r="X3643" s="64">
        <v>36</v>
      </c>
      <c r="Y3643" s="64">
        <v>145</v>
      </c>
      <c r="Z3643" s="64">
        <v>25</v>
      </c>
      <c r="AA3643" s="84">
        <v>4.3999999999999997E-2</v>
      </c>
      <c r="AB3643" s="85">
        <v>1</v>
      </c>
      <c r="AC3643" s="85">
        <v>1</v>
      </c>
    </row>
    <row r="3644" spans="1:29" ht="25.5">
      <c r="A3644" s="1"/>
      <c r="B3644" s="6" t="s">
        <v>8777</v>
      </c>
      <c r="C3644" s="6" t="s">
        <v>8778</v>
      </c>
      <c r="D3644" s="6" t="s">
        <v>9082</v>
      </c>
      <c r="E3644" s="49" t="s">
        <v>9083</v>
      </c>
      <c r="F3644" s="6" t="s">
        <v>9084</v>
      </c>
      <c r="G3644" s="6" t="s">
        <v>60</v>
      </c>
      <c r="H3644" s="6" t="s">
        <v>60</v>
      </c>
      <c r="I3644" s="60" t="s">
        <v>18676</v>
      </c>
      <c r="J3644" s="49" t="s">
        <v>18677</v>
      </c>
      <c r="K3644" s="6" t="s">
        <v>18678</v>
      </c>
      <c r="L3644" s="29">
        <f>IF($J$6="с учетом НДС",VLOOKUP(I3644,LEGEND!B:E,4,0)*(1-M3644),VLOOKUP(I3644,LEGEND!B:E,4,0)*(1-M3644)/1.2)</f>
        <v>840</v>
      </c>
      <c r="M3644" s="57">
        <f>IF(AND(B3644&lt;&gt;"1_Электроинструмент",B3644&lt;&gt;"2_Садовая техника"),$J$5,IF($J$4&lt;=20%,$J$4,IFERROR(VLOOKUP(S3644,LEGEND!$L$2:$M$5,2,FALSE),$J$4)))</f>
        <v>0</v>
      </c>
      <c r="N3644" s="48" t="s">
        <v>60</v>
      </c>
      <c r="O3644" s="6" t="s">
        <v>60</v>
      </c>
      <c r="P3644" s="49" t="s">
        <v>66</v>
      </c>
      <c r="Q3644" s="49" t="s">
        <v>67</v>
      </c>
      <c r="R3644" s="6" t="s">
        <v>60</v>
      </c>
      <c r="S3644" s="49" t="s">
        <v>60</v>
      </c>
      <c r="T3644" s="73" t="str">
        <f>IF(_xlfn.XLOOKUP(I3644,LEGEND!B:B,LEGEND!H:H)&lt;&gt;"-",HYPERLINK(_xlfn.XLOOKUP(I3644,LEGEND!B:B,LEGEND!H:H),"link"),_xlfn.XLOOKUP(I3644,LEGEND!B:B,LEGEND!H:H))</f>
        <v>link</v>
      </c>
      <c r="U3644" s="73" t="str">
        <f>HYPERLINK(_xlfn.XLOOKUP(I3644,LEGEND!B:B,LEGEND!I:I))</f>
        <v>https://milwaukee-media-images.s3.amazonaws.com/hi/4932352543--Hero_1.jpg</v>
      </c>
      <c r="V3644" s="51" t="s">
        <v>18679</v>
      </c>
      <c r="W3644" s="63" t="s">
        <v>4469</v>
      </c>
      <c r="X3644" s="64">
        <v>42</v>
      </c>
      <c r="Y3644" s="64">
        <v>37</v>
      </c>
      <c r="Z3644" s="64">
        <v>148</v>
      </c>
      <c r="AA3644" s="84">
        <v>4.3999999999999997E-2</v>
      </c>
      <c r="AB3644" s="85">
        <v>1</v>
      </c>
      <c r="AC3644" s="85">
        <v>1</v>
      </c>
    </row>
    <row r="3645" spans="1:29" ht="25.5">
      <c r="A3645" s="1"/>
      <c r="B3645" s="6" t="s">
        <v>8777</v>
      </c>
      <c r="C3645" s="6" t="s">
        <v>8778</v>
      </c>
      <c r="D3645" s="6" t="s">
        <v>9082</v>
      </c>
      <c r="E3645" s="49" t="s">
        <v>9083</v>
      </c>
      <c r="F3645" s="6" t="s">
        <v>9084</v>
      </c>
      <c r="G3645" s="6" t="s">
        <v>60</v>
      </c>
      <c r="H3645" s="6" t="s">
        <v>60</v>
      </c>
      <c r="I3645" s="60" t="s">
        <v>18680</v>
      </c>
      <c r="J3645" s="49" t="s">
        <v>18681</v>
      </c>
      <c r="K3645" s="6" t="s">
        <v>18682</v>
      </c>
      <c r="L3645" s="29">
        <f>IF($J$6="с учетом НДС",VLOOKUP(I3645,LEGEND!B:E,4,0)*(1-M3645),VLOOKUP(I3645,LEGEND!B:E,4,0)*(1-M3645)/1.2)</f>
        <v>870</v>
      </c>
      <c r="M3645" s="57">
        <f>IF(AND(B3645&lt;&gt;"1_Электроинструмент",B3645&lt;&gt;"2_Садовая техника"),$J$5,IF($J$4&lt;=20%,$J$4,IFERROR(VLOOKUP(S3645,LEGEND!$L$2:$M$5,2,FALSE),$J$4)))</f>
        <v>0</v>
      </c>
      <c r="N3645" s="48" t="s">
        <v>60</v>
      </c>
      <c r="O3645" s="6" t="s">
        <v>60</v>
      </c>
      <c r="P3645" s="49" t="s">
        <v>66</v>
      </c>
      <c r="Q3645" s="49" t="s">
        <v>67</v>
      </c>
      <c r="R3645" s="6" t="s">
        <v>60</v>
      </c>
      <c r="S3645" s="49" t="s">
        <v>60</v>
      </c>
      <c r="T3645" s="73" t="str">
        <f>IF(_xlfn.XLOOKUP(I3645,LEGEND!B:B,LEGEND!H:H)&lt;&gt;"-",HYPERLINK(_xlfn.XLOOKUP(I3645,LEGEND!B:B,LEGEND!H:H),"link"),_xlfn.XLOOKUP(I3645,LEGEND!B:B,LEGEND!H:H))</f>
        <v>link</v>
      </c>
      <c r="U3645" s="73" t="str">
        <f>HYPERLINK(_xlfn.XLOOKUP(I3645,LEGEND!B:B,LEGEND!I:I))</f>
        <v>https://milwaukee-media-images.s3.amazonaws.com/hi/4932478063--Hero_1.jpg</v>
      </c>
      <c r="V3645" s="51" t="s">
        <v>18683</v>
      </c>
      <c r="W3645" s="63" t="s">
        <v>71</v>
      </c>
      <c r="X3645" s="64">
        <v>120</v>
      </c>
      <c r="Y3645" s="64">
        <v>50</v>
      </c>
      <c r="Z3645" s="64">
        <v>28</v>
      </c>
      <c r="AA3645" s="84">
        <v>7.3999999999999996E-2</v>
      </c>
      <c r="AB3645" s="85">
        <v>1</v>
      </c>
      <c r="AC3645" s="85">
        <v>1</v>
      </c>
    </row>
    <row r="3646" spans="1:29" ht="25.5">
      <c r="A3646" s="1"/>
      <c r="B3646" s="6" t="s">
        <v>8777</v>
      </c>
      <c r="C3646" s="6" t="s">
        <v>8778</v>
      </c>
      <c r="D3646" s="6" t="s">
        <v>9082</v>
      </c>
      <c r="E3646" s="49" t="s">
        <v>9083</v>
      </c>
      <c r="F3646" s="6" t="s">
        <v>9084</v>
      </c>
      <c r="G3646" s="6" t="s">
        <v>60</v>
      </c>
      <c r="H3646" s="6" t="s">
        <v>60</v>
      </c>
      <c r="I3646" s="60" t="s">
        <v>18684</v>
      </c>
      <c r="J3646" s="49" t="s">
        <v>18685</v>
      </c>
      <c r="K3646" s="6" t="s">
        <v>18686</v>
      </c>
      <c r="L3646" s="29">
        <f>IF($J$6="с учетом НДС",VLOOKUP(I3646,LEGEND!B:E,4,0)*(1-M3646),VLOOKUP(I3646,LEGEND!B:E,4,0)*(1-M3646)/1.2)</f>
        <v>870</v>
      </c>
      <c r="M3646" s="57">
        <f>IF(AND(B3646&lt;&gt;"1_Электроинструмент",B3646&lt;&gt;"2_Садовая техника"),$J$5,IF($J$4&lt;=20%,$J$4,IFERROR(VLOOKUP(S3646,LEGEND!$L$2:$M$5,2,FALSE),$J$4)))</f>
        <v>0</v>
      </c>
      <c r="N3646" s="48" t="s">
        <v>60</v>
      </c>
      <c r="O3646" s="6" t="s">
        <v>60</v>
      </c>
      <c r="P3646" s="49" t="s">
        <v>66</v>
      </c>
      <c r="Q3646" s="49" t="s">
        <v>67</v>
      </c>
      <c r="R3646" s="6" t="s">
        <v>60</v>
      </c>
      <c r="S3646" s="49" t="s">
        <v>60</v>
      </c>
      <c r="T3646" s="73" t="str">
        <f>IF(_xlfn.XLOOKUP(I3646,LEGEND!B:B,LEGEND!H:H)&lt;&gt;"-",HYPERLINK(_xlfn.XLOOKUP(I3646,LEGEND!B:B,LEGEND!H:H),"link"),_xlfn.XLOOKUP(I3646,LEGEND!B:B,LEGEND!H:H))</f>
        <v>link</v>
      </c>
      <c r="U3646" s="73" t="str">
        <f>HYPERLINK(_xlfn.XLOOKUP(I3646,LEGEND!B:B,LEGEND!I:I))</f>
        <v>https://milwaukee-media-images.s3.amazonaws.com/hi/4932478064--Hero_1.jpg</v>
      </c>
      <c r="V3646" s="51" t="s">
        <v>18687</v>
      </c>
      <c r="W3646" s="63" t="s">
        <v>71</v>
      </c>
      <c r="X3646" s="64">
        <v>120</v>
      </c>
      <c r="Y3646" s="64">
        <v>50</v>
      </c>
      <c r="Z3646" s="64">
        <v>27</v>
      </c>
      <c r="AA3646" s="84">
        <v>7.5999999999999998E-2</v>
      </c>
      <c r="AB3646" s="85">
        <v>1</v>
      </c>
      <c r="AC3646" s="85">
        <v>1</v>
      </c>
    </row>
    <row r="3647" spans="1:29" ht="25.5">
      <c r="A3647" s="1"/>
      <c r="B3647" s="6" t="s">
        <v>8777</v>
      </c>
      <c r="C3647" s="6" t="s">
        <v>8778</v>
      </c>
      <c r="D3647" s="6" t="s">
        <v>9082</v>
      </c>
      <c r="E3647" s="49" t="s">
        <v>9083</v>
      </c>
      <c r="F3647" s="6" t="s">
        <v>9084</v>
      </c>
      <c r="G3647" s="6" t="s">
        <v>60</v>
      </c>
      <c r="H3647" s="6" t="s">
        <v>60</v>
      </c>
      <c r="I3647" s="60" t="s">
        <v>18688</v>
      </c>
      <c r="J3647" s="49" t="s">
        <v>18689</v>
      </c>
      <c r="K3647" s="6" t="s">
        <v>18690</v>
      </c>
      <c r="L3647" s="29">
        <f>IF($J$6="с учетом НДС",VLOOKUP(I3647,LEGEND!B:E,4,0)*(1-M3647),VLOOKUP(I3647,LEGEND!B:E,4,0)*(1-M3647)/1.2)</f>
        <v>870</v>
      </c>
      <c r="M3647" s="57">
        <f>IF(AND(B3647&lt;&gt;"1_Электроинструмент",B3647&lt;&gt;"2_Садовая техника"),$J$5,IF($J$4&lt;=20%,$J$4,IFERROR(VLOOKUP(S3647,LEGEND!$L$2:$M$5,2,FALSE),$J$4)))</f>
        <v>0</v>
      </c>
      <c r="N3647" s="48" t="s">
        <v>60</v>
      </c>
      <c r="O3647" s="6" t="s">
        <v>60</v>
      </c>
      <c r="P3647" s="49" t="s">
        <v>66</v>
      </c>
      <c r="Q3647" s="49" t="s">
        <v>67</v>
      </c>
      <c r="R3647" s="6" t="s">
        <v>60</v>
      </c>
      <c r="S3647" s="49" t="s">
        <v>60</v>
      </c>
      <c r="T3647" s="73" t="str">
        <f>IF(_xlfn.XLOOKUP(I3647,LEGEND!B:B,LEGEND!H:H)&lt;&gt;"-",HYPERLINK(_xlfn.XLOOKUP(I3647,LEGEND!B:B,LEGEND!H:H),"link"),_xlfn.XLOOKUP(I3647,LEGEND!B:B,LEGEND!H:H))</f>
        <v>link</v>
      </c>
      <c r="U3647" s="73" t="str">
        <f>HYPERLINK(_xlfn.XLOOKUP(I3647,LEGEND!B:B,LEGEND!I:I))</f>
        <v>https://milwaukee-media-images.s3.amazonaws.com/hi/4932478065--Hero_1.jpg</v>
      </c>
      <c r="V3647" s="51" t="s">
        <v>18691</v>
      </c>
      <c r="W3647" s="63" t="s">
        <v>71</v>
      </c>
      <c r="X3647" s="64">
        <v>120</v>
      </c>
      <c r="Y3647" s="64">
        <v>50</v>
      </c>
      <c r="Z3647" s="64">
        <v>31</v>
      </c>
      <c r="AA3647" s="84">
        <v>8.4000000000000005E-2</v>
      </c>
      <c r="AB3647" s="85">
        <v>1</v>
      </c>
      <c r="AC3647" s="85">
        <v>1</v>
      </c>
    </row>
    <row r="3648" spans="1:29" ht="25.5">
      <c r="A3648" s="1"/>
      <c r="B3648" s="6" t="s">
        <v>8777</v>
      </c>
      <c r="C3648" s="6" t="s">
        <v>8778</v>
      </c>
      <c r="D3648" s="6" t="s">
        <v>9082</v>
      </c>
      <c r="E3648" s="49" t="s">
        <v>9083</v>
      </c>
      <c r="F3648" s="6" t="s">
        <v>9084</v>
      </c>
      <c r="G3648" s="6" t="s">
        <v>60</v>
      </c>
      <c r="H3648" s="6" t="s">
        <v>60</v>
      </c>
      <c r="I3648" s="60" t="s">
        <v>18692</v>
      </c>
      <c r="J3648" s="49" t="s">
        <v>18693</v>
      </c>
      <c r="K3648" s="6" t="s">
        <v>18694</v>
      </c>
      <c r="L3648" s="29">
        <f>IF($J$6="с учетом НДС",VLOOKUP(I3648,LEGEND!B:E,4,0)*(1-M3648),VLOOKUP(I3648,LEGEND!B:E,4,0)*(1-M3648)/1.2)</f>
        <v>890</v>
      </c>
      <c r="M3648" s="57">
        <f>IF(AND(B3648&lt;&gt;"1_Электроинструмент",B3648&lt;&gt;"2_Садовая техника"),$J$5,IF($J$4&lt;=20%,$J$4,IFERROR(VLOOKUP(S3648,LEGEND!$L$2:$M$5,2,FALSE),$J$4)))</f>
        <v>0</v>
      </c>
      <c r="N3648" s="48" t="s">
        <v>60</v>
      </c>
      <c r="O3648" s="6" t="s">
        <v>60</v>
      </c>
      <c r="P3648" s="49" t="s">
        <v>66</v>
      </c>
      <c r="Q3648" s="49" t="s">
        <v>67</v>
      </c>
      <c r="R3648" s="6" t="s">
        <v>60</v>
      </c>
      <c r="S3648" s="49" t="s">
        <v>60</v>
      </c>
      <c r="T3648" s="73" t="str">
        <f>IF(_xlfn.XLOOKUP(I3648,LEGEND!B:B,LEGEND!H:H)&lt;&gt;"-",HYPERLINK(_xlfn.XLOOKUP(I3648,LEGEND!B:B,LEGEND!H:H),"link"),_xlfn.XLOOKUP(I3648,LEGEND!B:B,LEGEND!H:H))</f>
        <v>link</v>
      </c>
      <c r="U3648" s="73" t="str">
        <f>HYPERLINK(_xlfn.XLOOKUP(I3648,LEGEND!B:B,LEGEND!I:I))</f>
        <v>https://milwaukee-media-images.s3.amazonaws.com/hi/4932478066--Hero_1.jpg</v>
      </c>
      <c r="V3648" s="51" t="s">
        <v>18695</v>
      </c>
      <c r="W3648" s="63" t="s">
        <v>71</v>
      </c>
      <c r="X3648" s="64">
        <v>119</v>
      </c>
      <c r="Y3648" s="64">
        <v>50</v>
      </c>
      <c r="Z3648" s="64">
        <v>29</v>
      </c>
      <c r="AA3648" s="84">
        <v>9.8000000000000004E-2</v>
      </c>
      <c r="AB3648" s="85">
        <v>1</v>
      </c>
      <c r="AC3648" s="85">
        <v>1</v>
      </c>
    </row>
    <row r="3649" spans="1:29" ht="25.5">
      <c r="A3649" s="1"/>
      <c r="B3649" s="6" t="s">
        <v>8777</v>
      </c>
      <c r="C3649" s="6" t="s">
        <v>8778</v>
      </c>
      <c r="D3649" s="6" t="s">
        <v>9082</v>
      </c>
      <c r="E3649" s="49" t="s">
        <v>9083</v>
      </c>
      <c r="F3649" s="6" t="s">
        <v>9084</v>
      </c>
      <c r="G3649" s="6" t="s">
        <v>60</v>
      </c>
      <c r="H3649" s="6" t="s">
        <v>60</v>
      </c>
      <c r="I3649" s="60" t="s">
        <v>18696</v>
      </c>
      <c r="J3649" s="49" t="s">
        <v>18697</v>
      </c>
      <c r="K3649" s="6" t="s">
        <v>18698</v>
      </c>
      <c r="L3649" s="29">
        <f>IF($J$6="с учетом НДС",VLOOKUP(I3649,LEGEND!B:E,4,0)*(1-M3649),VLOOKUP(I3649,LEGEND!B:E,4,0)*(1-M3649)/1.2)</f>
        <v>890</v>
      </c>
      <c r="M3649" s="57">
        <f>IF(AND(B3649&lt;&gt;"1_Электроинструмент",B3649&lt;&gt;"2_Садовая техника"),$J$5,IF($J$4&lt;=20%,$J$4,IFERROR(VLOOKUP(S3649,LEGEND!$L$2:$M$5,2,FALSE),$J$4)))</f>
        <v>0</v>
      </c>
      <c r="N3649" s="48" t="s">
        <v>60</v>
      </c>
      <c r="O3649" s="6" t="s">
        <v>60</v>
      </c>
      <c r="P3649" s="49" t="s">
        <v>66</v>
      </c>
      <c r="Q3649" s="49" t="s">
        <v>67</v>
      </c>
      <c r="R3649" s="6" t="s">
        <v>60</v>
      </c>
      <c r="S3649" s="49" t="s">
        <v>60</v>
      </c>
      <c r="T3649" s="73" t="str">
        <f>IF(_xlfn.XLOOKUP(I3649,LEGEND!B:B,LEGEND!H:H)&lt;&gt;"-",HYPERLINK(_xlfn.XLOOKUP(I3649,LEGEND!B:B,LEGEND!H:H),"link"),_xlfn.XLOOKUP(I3649,LEGEND!B:B,LEGEND!H:H))</f>
        <v>link</v>
      </c>
      <c r="U3649" s="73" t="str">
        <f>HYPERLINK(_xlfn.XLOOKUP(I3649,LEGEND!B:B,LEGEND!I:I))</f>
        <v>https://milwaukee-media-images.s3.amazonaws.com/hi/4932478059--Hero_1.jpg</v>
      </c>
      <c r="V3649" s="51" t="s">
        <v>18699</v>
      </c>
      <c r="W3649" s="63" t="s">
        <v>71</v>
      </c>
      <c r="X3649" s="64">
        <v>120</v>
      </c>
      <c r="Y3649" s="64">
        <v>50</v>
      </c>
      <c r="Z3649" s="64">
        <v>26</v>
      </c>
      <c r="AA3649" s="84">
        <v>7.3999999999999996E-2</v>
      </c>
      <c r="AB3649" s="85">
        <v>1</v>
      </c>
      <c r="AC3649" s="85">
        <v>1</v>
      </c>
    </row>
    <row r="3650" spans="1:29" ht="25.5">
      <c r="A3650" s="1"/>
      <c r="B3650" s="6" t="s">
        <v>8777</v>
      </c>
      <c r="C3650" s="6" t="s">
        <v>8778</v>
      </c>
      <c r="D3650" s="6" t="s">
        <v>9082</v>
      </c>
      <c r="E3650" s="49" t="s">
        <v>9083</v>
      </c>
      <c r="F3650" s="6" t="s">
        <v>9084</v>
      </c>
      <c r="G3650" s="6" t="s">
        <v>60</v>
      </c>
      <c r="H3650" s="6" t="s">
        <v>60</v>
      </c>
      <c r="I3650" s="60" t="s">
        <v>18700</v>
      </c>
      <c r="J3650" s="49" t="s">
        <v>18701</v>
      </c>
      <c r="K3650" s="6" t="s">
        <v>18702</v>
      </c>
      <c r="L3650" s="29">
        <f>IF($J$6="с учетом НДС",VLOOKUP(I3650,LEGEND!B:E,4,0)*(1-M3650),VLOOKUP(I3650,LEGEND!B:E,4,0)*(1-M3650)/1.2)</f>
        <v>890</v>
      </c>
      <c r="M3650" s="57">
        <f>IF(AND(B3650&lt;&gt;"1_Электроинструмент",B3650&lt;&gt;"2_Садовая техника"),$J$5,IF($J$4&lt;=20%,$J$4,IFERROR(VLOOKUP(S3650,LEGEND!$L$2:$M$5,2,FALSE),$J$4)))</f>
        <v>0</v>
      </c>
      <c r="N3650" s="48" t="s">
        <v>60</v>
      </c>
      <c r="O3650" s="6" t="s">
        <v>60</v>
      </c>
      <c r="P3650" s="49" t="s">
        <v>66</v>
      </c>
      <c r="Q3650" s="49" t="s">
        <v>67</v>
      </c>
      <c r="R3650" s="6" t="s">
        <v>60</v>
      </c>
      <c r="S3650" s="49" t="s">
        <v>60</v>
      </c>
      <c r="T3650" s="73" t="str">
        <f>IF(_xlfn.XLOOKUP(I3650,LEGEND!B:B,LEGEND!H:H)&lt;&gt;"-",HYPERLINK(_xlfn.XLOOKUP(I3650,LEGEND!B:B,LEGEND!H:H),"link"),_xlfn.XLOOKUP(I3650,LEGEND!B:B,LEGEND!H:H))</f>
        <v>link</v>
      </c>
      <c r="U3650" s="73" t="str">
        <f>HYPERLINK(_xlfn.XLOOKUP(I3650,LEGEND!B:B,LEGEND!I:I))</f>
        <v>https://milwaukee-media-images.s3.amazonaws.com/hi/4932478060--Hero_1.jpg</v>
      </c>
      <c r="V3650" s="51" t="s">
        <v>18703</v>
      </c>
      <c r="W3650" s="63" t="s">
        <v>71</v>
      </c>
      <c r="X3650" s="64">
        <v>119</v>
      </c>
      <c r="Y3650" s="64">
        <v>49</v>
      </c>
      <c r="Z3650" s="64">
        <v>25</v>
      </c>
      <c r="AA3650" s="84">
        <v>7.5999999999999998E-2</v>
      </c>
      <c r="AB3650" s="85">
        <v>1</v>
      </c>
      <c r="AC3650" s="85">
        <v>1</v>
      </c>
    </row>
    <row r="3651" spans="1:29" ht="25.5">
      <c r="A3651" s="1"/>
      <c r="B3651" s="6" t="s">
        <v>8777</v>
      </c>
      <c r="C3651" s="6" t="s">
        <v>8778</v>
      </c>
      <c r="D3651" s="6" t="s">
        <v>9082</v>
      </c>
      <c r="E3651" s="49" t="s">
        <v>9083</v>
      </c>
      <c r="F3651" s="6" t="s">
        <v>9084</v>
      </c>
      <c r="G3651" s="6" t="s">
        <v>60</v>
      </c>
      <c r="H3651" s="6" t="s">
        <v>60</v>
      </c>
      <c r="I3651" s="60" t="s">
        <v>18704</v>
      </c>
      <c r="J3651" s="49" t="s">
        <v>18705</v>
      </c>
      <c r="K3651" s="6" t="s">
        <v>18706</v>
      </c>
      <c r="L3651" s="29">
        <f>IF($J$6="с учетом НДС",VLOOKUP(I3651,LEGEND!B:E,4,0)*(1-M3651),VLOOKUP(I3651,LEGEND!B:E,4,0)*(1-M3651)/1.2)</f>
        <v>890</v>
      </c>
      <c r="M3651" s="57">
        <f>IF(AND(B3651&lt;&gt;"1_Электроинструмент",B3651&lt;&gt;"2_Садовая техника"),$J$5,IF($J$4&lt;=20%,$J$4,IFERROR(VLOOKUP(S3651,LEGEND!$L$2:$M$5,2,FALSE),$J$4)))</f>
        <v>0</v>
      </c>
      <c r="N3651" s="48" t="s">
        <v>60</v>
      </c>
      <c r="O3651" s="6" t="s">
        <v>60</v>
      </c>
      <c r="P3651" s="49" t="s">
        <v>66</v>
      </c>
      <c r="Q3651" s="49" t="s">
        <v>67</v>
      </c>
      <c r="R3651" s="6" t="s">
        <v>60</v>
      </c>
      <c r="S3651" s="49" t="s">
        <v>60</v>
      </c>
      <c r="T3651" s="73" t="str">
        <f>IF(_xlfn.XLOOKUP(I3651,LEGEND!B:B,LEGEND!H:H)&lt;&gt;"-",HYPERLINK(_xlfn.XLOOKUP(I3651,LEGEND!B:B,LEGEND!H:H),"link"),_xlfn.XLOOKUP(I3651,LEGEND!B:B,LEGEND!H:H))</f>
        <v>link</v>
      </c>
      <c r="U3651" s="73" t="str">
        <f>HYPERLINK(_xlfn.XLOOKUP(I3651,LEGEND!B:B,LEGEND!I:I))</f>
        <v>https://milwaukee-media-images.s3.amazonaws.com/hi/4932478061--Hero_1.jpg</v>
      </c>
      <c r="V3651" s="51" t="s">
        <v>18707</v>
      </c>
      <c r="W3651" s="63" t="s">
        <v>71</v>
      </c>
      <c r="X3651" s="64">
        <v>119</v>
      </c>
      <c r="Y3651" s="64">
        <v>50</v>
      </c>
      <c r="Z3651" s="64">
        <v>28</v>
      </c>
      <c r="AA3651" s="84">
        <v>8.4000000000000005E-2</v>
      </c>
      <c r="AB3651" s="85">
        <v>1</v>
      </c>
      <c r="AC3651" s="85">
        <v>1</v>
      </c>
    </row>
    <row r="3652" spans="1:29" ht="25.5">
      <c r="A3652" s="1"/>
      <c r="B3652" s="6" t="s">
        <v>8777</v>
      </c>
      <c r="C3652" s="6" t="s">
        <v>8778</v>
      </c>
      <c r="D3652" s="6" t="s">
        <v>9082</v>
      </c>
      <c r="E3652" s="49" t="s">
        <v>9083</v>
      </c>
      <c r="F3652" s="6" t="s">
        <v>9084</v>
      </c>
      <c r="G3652" s="6" t="s">
        <v>60</v>
      </c>
      <c r="H3652" s="6" t="s">
        <v>60</v>
      </c>
      <c r="I3652" s="60" t="s">
        <v>18708</v>
      </c>
      <c r="J3652" s="49" t="s">
        <v>18709</v>
      </c>
      <c r="K3652" s="6" t="s">
        <v>18710</v>
      </c>
      <c r="L3652" s="29">
        <f>IF($J$6="с учетом НДС",VLOOKUP(I3652,LEGEND!B:E,4,0)*(1-M3652),VLOOKUP(I3652,LEGEND!B:E,4,0)*(1-M3652)/1.2)</f>
        <v>940</v>
      </c>
      <c r="M3652" s="57">
        <f>IF(AND(B3652&lt;&gt;"1_Электроинструмент",B3652&lt;&gt;"2_Садовая техника"),$J$5,IF($J$4&lt;=20%,$J$4,IFERROR(VLOOKUP(S3652,LEGEND!$L$2:$M$5,2,FALSE),$J$4)))</f>
        <v>0</v>
      </c>
      <c r="N3652" s="48" t="s">
        <v>60</v>
      </c>
      <c r="O3652" s="6" t="s">
        <v>60</v>
      </c>
      <c r="P3652" s="49" t="s">
        <v>66</v>
      </c>
      <c r="Q3652" s="49" t="s">
        <v>67</v>
      </c>
      <c r="R3652" s="6" t="s">
        <v>60</v>
      </c>
      <c r="S3652" s="49" t="s">
        <v>60</v>
      </c>
      <c r="T3652" s="73" t="str">
        <f>IF(_xlfn.XLOOKUP(I3652,LEGEND!B:B,LEGEND!H:H)&lt;&gt;"-",HYPERLINK(_xlfn.XLOOKUP(I3652,LEGEND!B:B,LEGEND!H:H),"link"),_xlfn.XLOOKUP(I3652,LEGEND!B:B,LEGEND!H:H))</f>
        <v>link</v>
      </c>
      <c r="U3652" s="73" t="str">
        <f>HYPERLINK(_xlfn.XLOOKUP(I3652,LEGEND!B:B,LEGEND!I:I))</f>
        <v>https://milwaukee-media-images.s3.amazonaws.com/hi/4932478067--Hero_1.jpg</v>
      </c>
      <c r="V3652" s="51" t="s">
        <v>18711</v>
      </c>
      <c r="W3652" s="63" t="s">
        <v>71</v>
      </c>
      <c r="X3652" s="64">
        <v>120</v>
      </c>
      <c r="Y3652" s="64">
        <v>50</v>
      </c>
      <c r="Z3652" s="64">
        <v>24</v>
      </c>
      <c r="AA3652" s="84">
        <v>0.11</v>
      </c>
      <c r="AB3652" s="85">
        <v>1</v>
      </c>
      <c r="AC3652" s="85">
        <v>1</v>
      </c>
    </row>
    <row r="3653" spans="1:29" ht="25.5">
      <c r="A3653" s="1"/>
      <c r="B3653" s="6" t="s">
        <v>8777</v>
      </c>
      <c r="C3653" s="6" t="s">
        <v>8778</v>
      </c>
      <c r="D3653" s="6" t="s">
        <v>9082</v>
      </c>
      <c r="E3653" s="49" t="s">
        <v>9083</v>
      </c>
      <c r="F3653" s="6" t="s">
        <v>9084</v>
      </c>
      <c r="G3653" s="6" t="s">
        <v>60</v>
      </c>
      <c r="H3653" s="6" t="s">
        <v>60</v>
      </c>
      <c r="I3653" s="60" t="s">
        <v>18712</v>
      </c>
      <c r="J3653" s="49" t="s">
        <v>18713</v>
      </c>
      <c r="K3653" s="6" t="s">
        <v>18714</v>
      </c>
      <c r="L3653" s="29">
        <f>IF($J$6="с учетом НДС",VLOOKUP(I3653,LEGEND!B:E,4,0)*(1-M3653),VLOOKUP(I3653,LEGEND!B:E,4,0)*(1-M3653)/1.2)</f>
        <v>940</v>
      </c>
      <c r="M3653" s="57">
        <f>IF(AND(B3653&lt;&gt;"1_Электроинструмент",B3653&lt;&gt;"2_Садовая техника"),$J$5,IF($J$4&lt;=20%,$J$4,IFERROR(VLOOKUP(S3653,LEGEND!$L$2:$M$5,2,FALSE),$J$4)))</f>
        <v>0</v>
      </c>
      <c r="N3653" s="48" t="s">
        <v>60</v>
      </c>
      <c r="O3653" s="6" t="s">
        <v>60</v>
      </c>
      <c r="P3653" s="49" t="s">
        <v>66</v>
      </c>
      <c r="Q3653" s="49" t="s">
        <v>67</v>
      </c>
      <c r="R3653" s="6" t="s">
        <v>60</v>
      </c>
      <c r="S3653" s="49" t="s">
        <v>60</v>
      </c>
      <c r="T3653" s="73" t="str">
        <f>IF(_xlfn.XLOOKUP(I3653,LEGEND!B:B,LEGEND!H:H)&lt;&gt;"-",HYPERLINK(_xlfn.XLOOKUP(I3653,LEGEND!B:B,LEGEND!H:H),"link"),_xlfn.XLOOKUP(I3653,LEGEND!B:B,LEGEND!H:H))</f>
        <v>link</v>
      </c>
      <c r="U3653" s="73" t="str">
        <f>HYPERLINK(_xlfn.XLOOKUP(I3653,LEGEND!B:B,LEGEND!I:I))</f>
        <v>https://milwaukee-media-images.s3.amazonaws.com/hi/4932478062--Hero_1.jpg</v>
      </c>
      <c r="V3653" s="51" t="s">
        <v>18715</v>
      </c>
      <c r="W3653" s="63" t="s">
        <v>71</v>
      </c>
      <c r="X3653" s="64">
        <v>116</v>
      </c>
      <c r="Y3653" s="64">
        <v>50</v>
      </c>
      <c r="Z3653" s="64">
        <v>24</v>
      </c>
      <c r="AA3653" s="84">
        <v>8.5000000000000006E-2</v>
      </c>
      <c r="AB3653" s="85">
        <v>1</v>
      </c>
      <c r="AC3653" s="85">
        <v>1</v>
      </c>
    </row>
    <row r="3654" spans="1:29" ht="25.5">
      <c r="A3654" s="1"/>
      <c r="B3654" s="6" t="s">
        <v>8777</v>
      </c>
      <c r="C3654" s="6" t="s">
        <v>8778</v>
      </c>
      <c r="D3654" s="6" t="s">
        <v>9082</v>
      </c>
      <c r="E3654" s="49" t="s">
        <v>9083</v>
      </c>
      <c r="F3654" s="6" t="s">
        <v>9084</v>
      </c>
      <c r="G3654" s="6" t="s">
        <v>60</v>
      </c>
      <c r="H3654" s="6" t="s">
        <v>60</v>
      </c>
      <c r="I3654" s="60" t="s">
        <v>18716</v>
      </c>
      <c r="J3654" s="49" t="s">
        <v>18717</v>
      </c>
      <c r="K3654" s="6" t="s">
        <v>18718</v>
      </c>
      <c r="L3654" s="29">
        <f>IF($J$6="с учетом НДС",VLOOKUP(I3654,LEGEND!B:E,4,0)*(1-M3654),VLOOKUP(I3654,LEGEND!B:E,4,0)*(1-M3654)/1.2)</f>
        <v>940</v>
      </c>
      <c r="M3654" s="57">
        <f>IF(AND(B3654&lt;&gt;"1_Электроинструмент",B3654&lt;&gt;"2_Садовая техника"),$J$5,IF($J$4&lt;=20%,$J$4,IFERROR(VLOOKUP(S3654,LEGEND!$L$2:$M$5,2,FALSE),$J$4)))</f>
        <v>0</v>
      </c>
      <c r="N3654" s="48" t="s">
        <v>60</v>
      </c>
      <c r="O3654" s="6" t="s">
        <v>60</v>
      </c>
      <c r="P3654" s="49" t="s">
        <v>66</v>
      </c>
      <c r="Q3654" s="49" t="s">
        <v>67</v>
      </c>
      <c r="R3654" s="6" t="s">
        <v>60</v>
      </c>
      <c r="S3654" s="49" t="s">
        <v>60</v>
      </c>
      <c r="T3654" s="73" t="str">
        <f>IF(_xlfn.XLOOKUP(I3654,LEGEND!B:B,LEGEND!H:H)&lt;&gt;"-",HYPERLINK(_xlfn.XLOOKUP(I3654,LEGEND!B:B,LEGEND!H:H),"link"),_xlfn.XLOOKUP(I3654,LEGEND!B:B,LEGEND!H:H))</f>
        <v>link</v>
      </c>
      <c r="U3654" s="73" t="str">
        <f>HYPERLINK(_xlfn.XLOOKUP(I3654,LEGEND!B:B,LEGEND!I:I))</f>
        <v>https://milwaukee-media-images.s3.amazonaws.com/hi/4932471824--Hero_1.jpg</v>
      </c>
      <c r="V3654" s="51" t="s">
        <v>18719</v>
      </c>
      <c r="W3654" s="63" t="s">
        <v>71</v>
      </c>
      <c r="X3654" s="64">
        <v>51</v>
      </c>
      <c r="Y3654" s="64">
        <v>21</v>
      </c>
      <c r="Z3654" s="64">
        <v>224</v>
      </c>
      <c r="AA3654" s="84">
        <v>0.08</v>
      </c>
      <c r="AB3654" s="85">
        <v>1</v>
      </c>
      <c r="AC3654" s="85">
        <v>1</v>
      </c>
    </row>
    <row r="3655" spans="1:29" ht="25.5">
      <c r="A3655" s="1"/>
      <c r="B3655" s="6" t="s">
        <v>8777</v>
      </c>
      <c r="C3655" s="6" t="s">
        <v>8778</v>
      </c>
      <c r="D3655" s="6" t="s">
        <v>9082</v>
      </c>
      <c r="E3655" s="49" t="s">
        <v>9083</v>
      </c>
      <c r="F3655" s="6" t="s">
        <v>9084</v>
      </c>
      <c r="G3655" s="6" t="s">
        <v>60</v>
      </c>
      <c r="H3655" s="6" t="s">
        <v>60</v>
      </c>
      <c r="I3655" s="60" t="s">
        <v>18720</v>
      </c>
      <c r="J3655" s="49" t="s">
        <v>18721</v>
      </c>
      <c r="K3655" s="6" t="s">
        <v>18722</v>
      </c>
      <c r="L3655" s="29">
        <f>IF($J$6="с учетом НДС",VLOOKUP(I3655,LEGEND!B:E,4,0)*(1-M3655),VLOOKUP(I3655,LEGEND!B:E,4,0)*(1-M3655)/1.2)</f>
        <v>980</v>
      </c>
      <c r="M3655" s="57">
        <f>IF(AND(B3655&lt;&gt;"1_Электроинструмент",B3655&lt;&gt;"2_Садовая техника"),$J$5,IF($J$4&lt;=20%,$J$4,IFERROR(VLOOKUP(S3655,LEGEND!$L$2:$M$5,2,FALSE),$J$4)))</f>
        <v>0</v>
      </c>
      <c r="N3655" s="48" t="s">
        <v>60</v>
      </c>
      <c r="O3655" s="6" t="s">
        <v>60</v>
      </c>
      <c r="P3655" s="49" t="s">
        <v>66</v>
      </c>
      <c r="Q3655" s="49" t="s">
        <v>473</v>
      </c>
      <c r="R3655" s="6" t="s">
        <v>60</v>
      </c>
      <c r="S3655" s="49" t="s">
        <v>60</v>
      </c>
      <c r="T3655" s="73" t="str">
        <f>IF(_xlfn.XLOOKUP(I3655,LEGEND!B:B,LEGEND!H:H)&lt;&gt;"-",HYPERLINK(_xlfn.XLOOKUP(I3655,LEGEND!B:B,LEGEND!H:H),"link"),_xlfn.XLOOKUP(I3655,LEGEND!B:B,LEGEND!H:H))</f>
        <v>-</v>
      </c>
      <c r="U3655" s="73" t="str">
        <f>HYPERLINK(_xlfn.XLOOKUP(I3655,LEGEND!B:B,LEGEND!I:I))</f>
        <v>https://milwaukee-media-images.s3.amazonaws.com/hi/48323065--Hero_1.jpg</v>
      </c>
      <c r="V3655" s="51" t="s">
        <v>18723</v>
      </c>
      <c r="W3655" s="63" t="s">
        <v>2403</v>
      </c>
      <c r="X3655" s="64">
        <v>44</v>
      </c>
      <c r="Y3655" s="64">
        <v>12</v>
      </c>
      <c r="Z3655" s="64">
        <v>140</v>
      </c>
      <c r="AA3655" s="84">
        <v>4.2999999999999997E-2</v>
      </c>
      <c r="AB3655" s="85">
        <v>1</v>
      </c>
      <c r="AC3655" s="85">
        <v>1</v>
      </c>
    </row>
    <row r="3656" spans="1:29" ht="25.5">
      <c r="A3656" s="1"/>
      <c r="B3656" s="6" t="s">
        <v>8777</v>
      </c>
      <c r="C3656" s="6" t="s">
        <v>8778</v>
      </c>
      <c r="D3656" s="6" t="s">
        <v>9082</v>
      </c>
      <c r="E3656" s="49" t="s">
        <v>9083</v>
      </c>
      <c r="F3656" s="6" t="s">
        <v>9084</v>
      </c>
      <c r="G3656" s="6" t="s">
        <v>60</v>
      </c>
      <c r="H3656" s="6" t="s">
        <v>60</v>
      </c>
      <c r="I3656" s="60" t="s">
        <v>18724</v>
      </c>
      <c r="J3656" s="49" t="s">
        <v>18725</v>
      </c>
      <c r="K3656" s="6" t="s">
        <v>18726</v>
      </c>
      <c r="L3656" s="29">
        <f>IF($J$6="с учетом НДС",VLOOKUP(I3656,LEGEND!B:E,4,0)*(1-M3656),VLOOKUP(I3656,LEGEND!B:E,4,0)*(1-M3656)/1.2)</f>
        <v>1010</v>
      </c>
      <c r="M3656" s="57">
        <f>IF(AND(B3656&lt;&gt;"1_Электроинструмент",B3656&lt;&gt;"2_Садовая техника"),$J$5,IF($J$4&lt;=20%,$J$4,IFERROR(VLOOKUP(S3656,LEGEND!$L$2:$M$5,2,FALSE),$J$4)))</f>
        <v>0</v>
      </c>
      <c r="N3656" s="48" t="s">
        <v>60</v>
      </c>
      <c r="O3656" s="6" t="s">
        <v>60</v>
      </c>
      <c r="P3656" s="49" t="s">
        <v>66</v>
      </c>
      <c r="Q3656" s="49" t="s">
        <v>67</v>
      </c>
      <c r="R3656" s="6" t="s">
        <v>60</v>
      </c>
      <c r="S3656" s="49" t="s">
        <v>60</v>
      </c>
      <c r="T3656" s="73" t="str">
        <f>IF(_xlfn.XLOOKUP(I3656,LEGEND!B:B,LEGEND!H:H)&lt;&gt;"-",HYPERLINK(_xlfn.XLOOKUP(I3656,LEGEND!B:B,LEGEND!H:H),"link"),_xlfn.XLOOKUP(I3656,LEGEND!B:B,LEGEND!H:H))</f>
        <v>link</v>
      </c>
      <c r="U3656" s="73" t="str">
        <f>HYPERLINK(_xlfn.XLOOKUP(I3656,LEGEND!B:B,LEGEND!I:I))</f>
        <v>https://milwaukee-media-images.s3.amazonaws.com/hi/4932352544--Hero_1.jpg</v>
      </c>
      <c r="V3656" s="51" t="s">
        <v>18727</v>
      </c>
      <c r="W3656" s="63" t="s">
        <v>4469</v>
      </c>
      <c r="X3656" s="64">
        <v>36</v>
      </c>
      <c r="Y3656" s="64">
        <v>145</v>
      </c>
      <c r="Z3656" s="64">
        <v>25</v>
      </c>
      <c r="AA3656" s="84">
        <v>5.7000000000000002E-2</v>
      </c>
      <c r="AB3656" s="85">
        <v>1</v>
      </c>
      <c r="AC3656" s="85">
        <v>1</v>
      </c>
    </row>
    <row r="3657" spans="1:29" ht="38.25">
      <c r="A3657" s="1"/>
      <c r="B3657" s="6" t="s">
        <v>8777</v>
      </c>
      <c r="C3657" s="6" t="s">
        <v>8778</v>
      </c>
      <c r="D3657" s="6" t="s">
        <v>9082</v>
      </c>
      <c r="E3657" s="49" t="s">
        <v>9083</v>
      </c>
      <c r="F3657" s="6" t="s">
        <v>9084</v>
      </c>
      <c r="G3657" s="6" t="s">
        <v>60</v>
      </c>
      <c r="H3657" s="6" t="s">
        <v>60</v>
      </c>
      <c r="I3657" s="60" t="s">
        <v>9089</v>
      </c>
      <c r="J3657" s="49" t="s">
        <v>9090</v>
      </c>
      <c r="K3657" s="6" t="s">
        <v>9091</v>
      </c>
      <c r="L3657" s="29">
        <f>IF($J$6="с учетом НДС",VLOOKUP(I3657,LEGEND!B:E,4,0)*(1-M3657),VLOOKUP(I3657,LEGEND!B:E,4,0)*(1-M3657)/1.2)</f>
        <v>1030</v>
      </c>
      <c r="M3657" s="57">
        <f>IF(AND(B3657&lt;&gt;"1_Электроинструмент",B3657&lt;&gt;"2_Садовая техника"),$J$5,IF($J$4&lt;=20%,$J$4,IFERROR(VLOOKUP(S3657,LEGEND!$L$2:$M$5,2,FALSE),$J$4)))</f>
        <v>0</v>
      </c>
      <c r="N3657" s="48" t="s">
        <v>60</v>
      </c>
      <c r="O3657" s="6" t="s">
        <v>42</v>
      </c>
      <c r="P3657" s="49" t="s">
        <v>66</v>
      </c>
      <c r="Q3657" s="49" t="s">
        <v>473</v>
      </c>
      <c r="R3657" s="6" t="s">
        <v>60</v>
      </c>
      <c r="S3657" s="49" t="s">
        <v>60</v>
      </c>
      <c r="T3657" s="73" t="str">
        <f>IF(_xlfn.XLOOKUP(I3657,LEGEND!B:B,LEGEND!H:H)&lt;&gt;"-",HYPERLINK(_xlfn.XLOOKUP(I3657,LEGEND!B:B,LEGEND!H:H),"link"),_xlfn.XLOOKUP(I3657,LEGEND!B:B,LEGEND!H:H))</f>
        <v>-</v>
      </c>
      <c r="U3657" s="73" t="str">
        <f>HYPERLINK(_xlfn.XLOOKUP(I3657,LEGEND!B:B,LEGEND!I:I))</f>
        <v>-</v>
      </c>
      <c r="V3657" s="51" t="s">
        <v>9092</v>
      </c>
      <c r="W3657" s="63" t="s">
        <v>71</v>
      </c>
      <c r="X3657" s="64">
        <v>25</v>
      </c>
      <c r="Y3657" s="64">
        <v>51</v>
      </c>
      <c r="Z3657" s="64">
        <v>85</v>
      </c>
      <c r="AA3657" s="84">
        <v>0.127</v>
      </c>
      <c r="AB3657" s="85">
        <v>1</v>
      </c>
      <c r="AC3657" s="85">
        <v>5</v>
      </c>
    </row>
    <row r="3658" spans="1:29" ht="38.25">
      <c r="A3658" s="1"/>
      <c r="B3658" s="6" t="s">
        <v>8777</v>
      </c>
      <c r="C3658" s="6" t="s">
        <v>8778</v>
      </c>
      <c r="D3658" s="6" t="s">
        <v>9082</v>
      </c>
      <c r="E3658" s="49" t="s">
        <v>9083</v>
      </c>
      <c r="F3658" s="6" t="s">
        <v>9084</v>
      </c>
      <c r="G3658" s="6" t="s">
        <v>60</v>
      </c>
      <c r="H3658" s="6" t="s">
        <v>60</v>
      </c>
      <c r="I3658" s="60" t="s">
        <v>9093</v>
      </c>
      <c r="J3658" s="49" t="s">
        <v>9094</v>
      </c>
      <c r="K3658" s="6" t="s">
        <v>9095</v>
      </c>
      <c r="L3658" s="29">
        <f>IF($J$6="с учетом НДС",VLOOKUP(I3658,LEGEND!B:E,4,0)*(1-M3658),VLOOKUP(I3658,LEGEND!B:E,4,0)*(1-M3658)/1.2)</f>
        <v>1030</v>
      </c>
      <c r="M3658" s="57">
        <f>IF(AND(B3658&lt;&gt;"1_Электроинструмент",B3658&lt;&gt;"2_Садовая техника"),$J$5,IF($J$4&lt;=20%,$J$4,IFERROR(VLOOKUP(S3658,LEGEND!$L$2:$M$5,2,FALSE),$J$4)))</f>
        <v>0</v>
      </c>
      <c r="N3658" s="48" t="s">
        <v>60</v>
      </c>
      <c r="O3658" s="6" t="s">
        <v>42</v>
      </c>
      <c r="P3658" s="49" t="s">
        <v>66</v>
      </c>
      <c r="Q3658" s="49" t="s">
        <v>473</v>
      </c>
      <c r="R3658" s="6" t="s">
        <v>60</v>
      </c>
      <c r="S3658" s="49" t="s">
        <v>60</v>
      </c>
      <c r="T3658" s="73" t="str">
        <f>IF(_xlfn.XLOOKUP(I3658,LEGEND!B:B,LEGEND!H:H)&lt;&gt;"-",HYPERLINK(_xlfn.XLOOKUP(I3658,LEGEND!B:B,LEGEND!H:H),"link"),_xlfn.XLOOKUP(I3658,LEGEND!B:B,LEGEND!H:H))</f>
        <v>-</v>
      </c>
      <c r="U3658" s="73" t="str">
        <f>HYPERLINK(_xlfn.XLOOKUP(I3658,LEGEND!B:B,LEGEND!I:I))</f>
        <v>-</v>
      </c>
      <c r="V3658" s="51" t="s">
        <v>9096</v>
      </c>
      <c r="W3658" s="63" t="s">
        <v>71</v>
      </c>
      <c r="X3658" s="64">
        <v>25</v>
      </c>
      <c r="Y3658" s="64">
        <v>51</v>
      </c>
      <c r="Z3658" s="64">
        <v>85</v>
      </c>
      <c r="AA3658" s="84">
        <v>0.127</v>
      </c>
      <c r="AB3658" s="85">
        <v>1</v>
      </c>
      <c r="AC3658" s="85">
        <v>5</v>
      </c>
    </row>
    <row r="3659" spans="1:29" ht="38.25">
      <c r="A3659" s="1"/>
      <c r="B3659" s="6" t="s">
        <v>8777</v>
      </c>
      <c r="C3659" s="6" t="s">
        <v>8778</v>
      </c>
      <c r="D3659" s="6" t="s">
        <v>9082</v>
      </c>
      <c r="E3659" s="49" t="s">
        <v>9083</v>
      </c>
      <c r="F3659" s="6" t="s">
        <v>9084</v>
      </c>
      <c r="G3659" s="6" t="s">
        <v>60</v>
      </c>
      <c r="H3659" s="6" t="s">
        <v>60</v>
      </c>
      <c r="I3659" s="60" t="s">
        <v>9097</v>
      </c>
      <c r="J3659" s="49" t="s">
        <v>9098</v>
      </c>
      <c r="K3659" s="6" t="s">
        <v>9099</v>
      </c>
      <c r="L3659" s="29">
        <f>IF($J$6="с учетом НДС",VLOOKUP(I3659,LEGEND!B:E,4,0)*(1-M3659),VLOOKUP(I3659,LEGEND!B:E,4,0)*(1-M3659)/1.2)</f>
        <v>1030</v>
      </c>
      <c r="M3659" s="57">
        <f>IF(AND(B3659&lt;&gt;"1_Электроинструмент",B3659&lt;&gt;"2_Садовая техника"),$J$5,IF($J$4&lt;=20%,$J$4,IFERROR(VLOOKUP(S3659,LEGEND!$L$2:$M$5,2,FALSE),$J$4)))</f>
        <v>0</v>
      </c>
      <c r="N3659" s="48" t="s">
        <v>60</v>
      </c>
      <c r="O3659" s="6" t="s">
        <v>42</v>
      </c>
      <c r="P3659" s="49" t="s">
        <v>66</v>
      </c>
      <c r="Q3659" s="49" t="s">
        <v>473</v>
      </c>
      <c r="R3659" s="6" t="s">
        <v>60</v>
      </c>
      <c r="S3659" s="49" t="s">
        <v>60</v>
      </c>
      <c r="T3659" s="73" t="str">
        <f>IF(_xlfn.XLOOKUP(I3659,LEGEND!B:B,LEGEND!H:H)&lt;&gt;"-",HYPERLINK(_xlfn.XLOOKUP(I3659,LEGEND!B:B,LEGEND!H:H),"link"),_xlfn.XLOOKUP(I3659,LEGEND!B:B,LEGEND!H:H))</f>
        <v>-</v>
      </c>
      <c r="U3659" s="73" t="str">
        <f>HYPERLINK(_xlfn.XLOOKUP(I3659,LEGEND!B:B,LEGEND!I:I))</f>
        <v>-</v>
      </c>
      <c r="V3659" s="51" t="s">
        <v>9100</v>
      </c>
      <c r="W3659" s="63" t="s">
        <v>71</v>
      </c>
      <c r="X3659" s="64">
        <v>25</v>
      </c>
      <c r="Y3659" s="64">
        <v>51</v>
      </c>
      <c r="Z3659" s="64">
        <v>85</v>
      </c>
      <c r="AA3659" s="84">
        <v>0.127</v>
      </c>
      <c r="AB3659" s="85">
        <v>1</v>
      </c>
      <c r="AC3659" s="85">
        <v>5</v>
      </c>
    </row>
    <row r="3660" spans="1:29" ht="25.5">
      <c r="A3660" s="1"/>
      <c r="B3660" s="6" t="s">
        <v>8777</v>
      </c>
      <c r="C3660" s="6" t="s">
        <v>8778</v>
      </c>
      <c r="D3660" s="6" t="s">
        <v>9082</v>
      </c>
      <c r="E3660" s="49" t="s">
        <v>9083</v>
      </c>
      <c r="F3660" s="6" t="s">
        <v>9084</v>
      </c>
      <c r="G3660" s="6" t="s">
        <v>60</v>
      </c>
      <c r="H3660" s="6" t="s">
        <v>60</v>
      </c>
      <c r="I3660" s="60" t="s">
        <v>18728</v>
      </c>
      <c r="J3660" s="49" t="s">
        <v>18729</v>
      </c>
      <c r="K3660" s="6" t="s">
        <v>18730</v>
      </c>
      <c r="L3660" s="29">
        <f>IF($J$6="с учетом НДС",VLOOKUP(I3660,LEGEND!B:E,4,0)*(1-M3660),VLOOKUP(I3660,LEGEND!B:E,4,0)*(1-M3660)/1.2)</f>
        <v>1030</v>
      </c>
      <c r="M3660" s="57">
        <f>IF(AND(B3660&lt;&gt;"1_Электроинструмент",B3660&lt;&gt;"2_Садовая техника"),$J$5,IF($J$4&lt;=20%,$J$4,IFERROR(VLOOKUP(S3660,LEGEND!$L$2:$M$5,2,FALSE),$J$4)))</f>
        <v>0</v>
      </c>
      <c r="N3660" s="48" t="s">
        <v>60</v>
      </c>
      <c r="O3660" s="6" t="s">
        <v>60</v>
      </c>
      <c r="P3660" s="49" t="s">
        <v>66</v>
      </c>
      <c r="Q3660" s="49" t="s">
        <v>67</v>
      </c>
      <c r="R3660" s="6" t="s">
        <v>60</v>
      </c>
      <c r="S3660" s="49" t="s">
        <v>60</v>
      </c>
      <c r="T3660" s="73" t="str">
        <f>IF(_xlfn.XLOOKUP(I3660,LEGEND!B:B,LEGEND!H:H)&lt;&gt;"-",HYPERLINK(_xlfn.XLOOKUP(I3660,LEGEND!B:B,LEGEND!H:H),"link"),_xlfn.XLOOKUP(I3660,LEGEND!B:B,LEGEND!H:H))</f>
        <v>link</v>
      </c>
      <c r="U3660" s="73" t="str">
        <f>HYPERLINK(_xlfn.XLOOKUP(I3660,LEGEND!B:B,LEGEND!I:I))</f>
        <v>https://milwaukee-media-images.s3.amazonaws.com/hi/4932430861--Hero_1.jpg</v>
      </c>
      <c r="V3660" s="51" t="s">
        <v>18731</v>
      </c>
      <c r="W3660" s="63" t="s">
        <v>71</v>
      </c>
      <c r="X3660" s="64">
        <v>51</v>
      </c>
      <c r="Y3660" s="64">
        <v>24</v>
      </c>
      <c r="Z3660" s="64">
        <v>64</v>
      </c>
      <c r="AA3660" s="84">
        <v>0.109</v>
      </c>
      <c r="AB3660" s="85">
        <v>25</v>
      </c>
      <c r="AC3660" s="85">
        <v>1</v>
      </c>
    </row>
    <row r="3661" spans="1:29" ht="25.5">
      <c r="A3661" s="1"/>
      <c r="B3661" s="6" t="s">
        <v>8777</v>
      </c>
      <c r="C3661" s="6" t="s">
        <v>8778</v>
      </c>
      <c r="D3661" s="6" t="s">
        <v>9082</v>
      </c>
      <c r="E3661" s="49" t="s">
        <v>9083</v>
      </c>
      <c r="F3661" s="6" t="s">
        <v>9084</v>
      </c>
      <c r="G3661" s="6" t="s">
        <v>60</v>
      </c>
      <c r="H3661" s="6" t="s">
        <v>60</v>
      </c>
      <c r="I3661" s="60" t="s">
        <v>18732</v>
      </c>
      <c r="J3661" s="49" t="s">
        <v>18733</v>
      </c>
      <c r="K3661" s="6" t="s">
        <v>18734</v>
      </c>
      <c r="L3661" s="29">
        <f>IF($J$6="с учетом НДС",VLOOKUP(I3661,LEGEND!B:E,4,0)*(1-M3661),VLOOKUP(I3661,LEGEND!B:E,4,0)*(1-M3661)/1.2)</f>
        <v>1030</v>
      </c>
      <c r="M3661" s="57">
        <f>IF(AND(B3661&lt;&gt;"1_Электроинструмент",B3661&lt;&gt;"2_Садовая техника"),$J$5,IF($J$4&lt;=20%,$J$4,IFERROR(VLOOKUP(S3661,LEGEND!$L$2:$M$5,2,FALSE),$J$4)))</f>
        <v>0</v>
      </c>
      <c r="N3661" s="48" t="s">
        <v>60</v>
      </c>
      <c r="O3661" s="6" t="s">
        <v>60</v>
      </c>
      <c r="P3661" s="49" t="s">
        <v>66</v>
      </c>
      <c r="Q3661" s="49" t="s">
        <v>67</v>
      </c>
      <c r="R3661" s="6" t="s">
        <v>60</v>
      </c>
      <c r="S3661" s="49" t="s">
        <v>60</v>
      </c>
      <c r="T3661" s="73" t="str">
        <f>IF(_xlfn.XLOOKUP(I3661,LEGEND!B:B,LEGEND!H:H)&lt;&gt;"-",HYPERLINK(_xlfn.XLOOKUP(I3661,LEGEND!B:B,LEGEND!H:H),"link"),_xlfn.XLOOKUP(I3661,LEGEND!B:B,LEGEND!H:H))</f>
        <v>-</v>
      </c>
      <c r="U3661" s="73" t="str">
        <f>HYPERLINK(_xlfn.XLOOKUP(I3661,LEGEND!B:B,LEGEND!I:I))</f>
        <v>-</v>
      </c>
      <c r="V3661" s="51" t="s">
        <v>18735</v>
      </c>
      <c r="W3661" s="63" t="s">
        <v>71</v>
      </c>
      <c r="X3661" s="64">
        <v>51</v>
      </c>
      <c r="Y3661" s="64">
        <v>24</v>
      </c>
      <c r="Z3661" s="64">
        <v>64</v>
      </c>
      <c r="AA3661" s="84">
        <v>0.124</v>
      </c>
      <c r="AB3661" s="85">
        <v>25</v>
      </c>
      <c r="AC3661" s="85">
        <v>1</v>
      </c>
    </row>
    <row r="3662" spans="1:29" ht="25.5">
      <c r="A3662" s="1"/>
      <c r="B3662" s="6" t="s">
        <v>8777</v>
      </c>
      <c r="C3662" s="6" t="s">
        <v>8778</v>
      </c>
      <c r="D3662" s="6" t="s">
        <v>9082</v>
      </c>
      <c r="E3662" s="49" t="s">
        <v>9083</v>
      </c>
      <c r="F3662" s="6" t="s">
        <v>9084</v>
      </c>
      <c r="G3662" s="6" t="s">
        <v>60</v>
      </c>
      <c r="H3662" s="6" t="s">
        <v>60</v>
      </c>
      <c r="I3662" s="60" t="s">
        <v>18736</v>
      </c>
      <c r="J3662" s="49" t="s">
        <v>18737</v>
      </c>
      <c r="K3662" s="6" t="s">
        <v>18738</v>
      </c>
      <c r="L3662" s="29">
        <f>IF($J$6="с учетом НДС",VLOOKUP(I3662,LEGEND!B:E,4,0)*(1-M3662),VLOOKUP(I3662,LEGEND!B:E,4,0)*(1-M3662)/1.2)</f>
        <v>1030</v>
      </c>
      <c r="M3662" s="57">
        <f>IF(AND(B3662&lt;&gt;"1_Электроинструмент",B3662&lt;&gt;"2_Садовая техника"),$J$5,IF($J$4&lt;=20%,$J$4,IFERROR(VLOOKUP(S3662,LEGEND!$L$2:$M$5,2,FALSE),$J$4)))</f>
        <v>0</v>
      </c>
      <c r="N3662" s="48" t="s">
        <v>60</v>
      </c>
      <c r="O3662" s="6" t="s">
        <v>60</v>
      </c>
      <c r="P3662" s="49" t="s">
        <v>66</v>
      </c>
      <c r="Q3662" s="49" t="s">
        <v>67</v>
      </c>
      <c r="R3662" s="6" t="s">
        <v>60</v>
      </c>
      <c r="S3662" s="49" t="s">
        <v>60</v>
      </c>
      <c r="T3662" s="73" t="str">
        <f>IF(_xlfn.XLOOKUP(I3662,LEGEND!B:B,LEGEND!H:H)&lt;&gt;"-",HYPERLINK(_xlfn.XLOOKUP(I3662,LEGEND!B:B,LEGEND!H:H),"link"),_xlfn.XLOOKUP(I3662,LEGEND!B:B,LEGEND!H:H))</f>
        <v>link</v>
      </c>
      <c r="U3662" s="73" t="str">
        <f>HYPERLINK(_xlfn.XLOOKUP(I3662,LEGEND!B:B,LEGEND!I:I))</f>
        <v>https://milwaukee-media-images.s3.amazonaws.com/hi/4932430869--Hero_1.jpg</v>
      </c>
      <c r="V3662" s="51" t="s">
        <v>18739</v>
      </c>
      <c r="W3662" s="63" t="s">
        <v>71</v>
      </c>
      <c r="X3662" s="64">
        <v>51</v>
      </c>
      <c r="Y3662" s="64">
        <v>24</v>
      </c>
      <c r="Z3662" s="64">
        <v>64</v>
      </c>
      <c r="AA3662" s="84">
        <v>0.13900000000000001</v>
      </c>
      <c r="AB3662" s="85">
        <v>25</v>
      </c>
      <c r="AC3662" s="85">
        <v>1</v>
      </c>
    </row>
    <row r="3663" spans="1:29" ht="25.5">
      <c r="A3663" s="1"/>
      <c r="B3663" s="6" t="s">
        <v>8777</v>
      </c>
      <c r="C3663" s="6" t="s">
        <v>8778</v>
      </c>
      <c r="D3663" s="6" t="s">
        <v>9082</v>
      </c>
      <c r="E3663" s="49" t="s">
        <v>9083</v>
      </c>
      <c r="F3663" s="6" t="s">
        <v>9084</v>
      </c>
      <c r="G3663" s="6" t="s">
        <v>60</v>
      </c>
      <c r="H3663" s="6" t="s">
        <v>60</v>
      </c>
      <c r="I3663" s="60" t="s">
        <v>18740</v>
      </c>
      <c r="J3663" s="49" t="s">
        <v>18741</v>
      </c>
      <c r="K3663" s="6" t="s">
        <v>18742</v>
      </c>
      <c r="L3663" s="29">
        <f>IF($J$6="с учетом НДС",VLOOKUP(I3663,LEGEND!B:E,4,0)*(1-M3663),VLOOKUP(I3663,LEGEND!B:E,4,0)*(1-M3663)/1.2)</f>
        <v>1030</v>
      </c>
      <c r="M3663" s="57">
        <f>IF(AND(B3663&lt;&gt;"1_Электроинструмент",B3663&lt;&gt;"2_Садовая техника"),$J$5,IF($J$4&lt;=20%,$J$4,IFERROR(VLOOKUP(S3663,LEGEND!$L$2:$M$5,2,FALSE),$J$4)))</f>
        <v>0</v>
      </c>
      <c r="N3663" s="48" t="s">
        <v>60</v>
      </c>
      <c r="O3663" s="6" t="s">
        <v>60</v>
      </c>
      <c r="P3663" s="49" t="s">
        <v>66</v>
      </c>
      <c r="Q3663" s="49" t="s">
        <v>67</v>
      </c>
      <c r="R3663" s="6" t="s">
        <v>60</v>
      </c>
      <c r="S3663" s="49" t="s">
        <v>60</v>
      </c>
      <c r="T3663" s="73" t="str">
        <f>IF(_xlfn.XLOOKUP(I3663,LEGEND!B:B,LEGEND!H:H)&lt;&gt;"-",HYPERLINK(_xlfn.XLOOKUP(I3663,LEGEND!B:B,LEGEND!H:H),"link"),_xlfn.XLOOKUP(I3663,LEGEND!B:B,LEGEND!H:H))</f>
        <v>link</v>
      </c>
      <c r="U3663" s="73" t="str">
        <f>HYPERLINK(_xlfn.XLOOKUP(I3663,LEGEND!B:B,LEGEND!I:I))</f>
        <v>https://milwaukee-media-images.s3.amazonaws.com/hi/4932430873--Hero_1.jpg</v>
      </c>
      <c r="V3663" s="51" t="s">
        <v>18743</v>
      </c>
      <c r="W3663" s="63" t="s">
        <v>71</v>
      </c>
      <c r="X3663" s="64">
        <v>51</v>
      </c>
      <c r="Y3663" s="64">
        <v>24</v>
      </c>
      <c r="Z3663" s="64">
        <v>64</v>
      </c>
      <c r="AA3663" s="84">
        <v>0.107</v>
      </c>
      <c r="AB3663" s="85">
        <v>25</v>
      </c>
      <c r="AC3663" s="85">
        <v>1</v>
      </c>
    </row>
    <row r="3664" spans="1:29" ht="25.5">
      <c r="A3664" s="1"/>
      <c r="B3664" s="6" t="s">
        <v>8777</v>
      </c>
      <c r="C3664" s="6" t="s">
        <v>8778</v>
      </c>
      <c r="D3664" s="6" t="s">
        <v>9082</v>
      </c>
      <c r="E3664" s="49" t="s">
        <v>9083</v>
      </c>
      <c r="F3664" s="6" t="s">
        <v>9084</v>
      </c>
      <c r="G3664" s="6" t="s">
        <v>60</v>
      </c>
      <c r="H3664" s="6" t="s">
        <v>60</v>
      </c>
      <c r="I3664" s="60" t="s">
        <v>18744</v>
      </c>
      <c r="J3664" s="49" t="s">
        <v>18745</v>
      </c>
      <c r="K3664" s="6" t="s">
        <v>18746</v>
      </c>
      <c r="L3664" s="29">
        <f>IF($J$6="с учетом НДС",VLOOKUP(I3664,LEGEND!B:E,4,0)*(1-M3664),VLOOKUP(I3664,LEGEND!B:E,4,0)*(1-M3664)/1.2)</f>
        <v>1030</v>
      </c>
      <c r="M3664" s="57">
        <f>IF(AND(B3664&lt;&gt;"1_Электроинструмент",B3664&lt;&gt;"2_Садовая техника"),$J$5,IF($J$4&lt;=20%,$J$4,IFERROR(VLOOKUP(S3664,LEGEND!$L$2:$M$5,2,FALSE),$J$4)))</f>
        <v>0</v>
      </c>
      <c r="N3664" s="48" t="s">
        <v>60</v>
      </c>
      <c r="O3664" s="6" t="s">
        <v>60</v>
      </c>
      <c r="P3664" s="49" t="s">
        <v>66</v>
      </c>
      <c r="Q3664" s="49" t="s">
        <v>67</v>
      </c>
      <c r="R3664" s="6" t="s">
        <v>60</v>
      </c>
      <c r="S3664" s="49" t="s">
        <v>60</v>
      </c>
      <c r="T3664" s="73" t="str">
        <f>IF(_xlfn.XLOOKUP(I3664,LEGEND!B:B,LEGEND!H:H)&lt;&gt;"-",HYPERLINK(_xlfn.XLOOKUP(I3664,LEGEND!B:B,LEGEND!H:H),"link"),_xlfn.XLOOKUP(I3664,LEGEND!B:B,LEGEND!H:H))</f>
        <v>-</v>
      </c>
      <c r="U3664" s="73" t="str">
        <f>HYPERLINK(_xlfn.XLOOKUP(I3664,LEGEND!B:B,LEGEND!I:I))</f>
        <v>-</v>
      </c>
      <c r="V3664" s="51" t="s">
        <v>18747</v>
      </c>
      <c r="W3664" s="63" t="s">
        <v>71</v>
      </c>
      <c r="X3664" s="64">
        <v>51</v>
      </c>
      <c r="Y3664" s="64">
        <v>24</v>
      </c>
      <c r="Z3664" s="64">
        <v>64</v>
      </c>
      <c r="AA3664" s="84">
        <v>0.12</v>
      </c>
      <c r="AB3664" s="85">
        <v>25</v>
      </c>
      <c r="AC3664" s="85">
        <v>1</v>
      </c>
    </row>
    <row r="3665" spans="1:29" ht="25.5">
      <c r="A3665" s="1"/>
      <c r="B3665" s="6" t="s">
        <v>8777</v>
      </c>
      <c r="C3665" s="6" t="s">
        <v>8778</v>
      </c>
      <c r="D3665" s="6" t="s">
        <v>9082</v>
      </c>
      <c r="E3665" s="49" t="s">
        <v>9083</v>
      </c>
      <c r="F3665" s="6" t="s">
        <v>9084</v>
      </c>
      <c r="G3665" s="6" t="s">
        <v>60</v>
      </c>
      <c r="H3665" s="6" t="s">
        <v>60</v>
      </c>
      <c r="I3665" s="60" t="s">
        <v>18748</v>
      </c>
      <c r="J3665" s="49" t="s">
        <v>18749</v>
      </c>
      <c r="K3665" s="6" t="s">
        <v>18750</v>
      </c>
      <c r="L3665" s="29">
        <f>IF($J$6="с учетом НДС",VLOOKUP(I3665,LEGEND!B:E,4,0)*(1-M3665),VLOOKUP(I3665,LEGEND!B:E,4,0)*(1-M3665)/1.2)</f>
        <v>1030</v>
      </c>
      <c r="M3665" s="57">
        <f>IF(AND(B3665&lt;&gt;"1_Электроинструмент",B3665&lt;&gt;"2_Садовая техника"),$J$5,IF($J$4&lt;=20%,$J$4,IFERROR(VLOOKUP(S3665,LEGEND!$L$2:$M$5,2,FALSE),$J$4)))</f>
        <v>0</v>
      </c>
      <c r="N3665" s="48" t="s">
        <v>60</v>
      </c>
      <c r="O3665" s="6" t="s">
        <v>60</v>
      </c>
      <c r="P3665" s="49" t="s">
        <v>66</v>
      </c>
      <c r="Q3665" s="49" t="s">
        <v>67</v>
      </c>
      <c r="R3665" s="6" t="s">
        <v>60</v>
      </c>
      <c r="S3665" s="49" t="s">
        <v>60</v>
      </c>
      <c r="T3665" s="73" t="str">
        <f>IF(_xlfn.XLOOKUP(I3665,LEGEND!B:B,LEGEND!H:H)&lt;&gt;"-",HYPERLINK(_xlfn.XLOOKUP(I3665,LEGEND!B:B,LEGEND!H:H),"link"),_xlfn.XLOOKUP(I3665,LEGEND!B:B,LEGEND!H:H))</f>
        <v>-</v>
      </c>
      <c r="U3665" s="73" t="str">
        <f>HYPERLINK(_xlfn.XLOOKUP(I3665,LEGEND!B:B,LEGEND!I:I))</f>
        <v>-</v>
      </c>
      <c r="V3665" s="51" t="s">
        <v>18751</v>
      </c>
      <c r="W3665" s="63" t="s">
        <v>71</v>
      </c>
      <c r="X3665" s="64">
        <v>51</v>
      </c>
      <c r="Y3665" s="64">
        <v>24</v>
      </c>
      <c r="Z3665" s="64">
        <v>64</v>
      </c>
      <c r="AA3665" s="84">
        <v>0.124</v>
      </c>
      <c r="AB3665" s="85">
        <v>25</v>
      </c>
      <c r="AC3665" s="85">
        <v>1</v>
      </c>
    </row>
    <row r="3666" spans="1:29" ht="25.5">
      <c r="A3666" s="1"/>
      <c r="B3666" s="6" t="s">
        <v>8777</v>
      </c>
      <c r="C3666" s="6" t="s">
        <v>8778</v>
      </c>
      <c r="D3666" s="6" t="s">
        <v>9082</v>
      </c>
      <c r="E3666" s="49" t="s">
        <v>9083</v>
      </c>
      <c r="F3666" s="6" t="s">
        <v>9084</v>
      </c>
      <c r="G3666" s="6" t="s">
        <v>60</v>
      </c>
      <c r="H3666" s="6" t="s">
        <v>60</v>
      </c>
      <c r="I3666" s="60" t="s">
        <v>18752</v>
      </c>
      <c r="J3666" s="49" t="s">
        <v>18753</v>
      </c>
      <c r="K3666" s="6" t="s">
        <v>18754</v>
      </c>
      <c r="L3666" s="29">
        <f>IF($J$6="с учетом НДС",VLOOKUP(I3666,LEGEND!B:E,4,0)*(1-M3666),VLOOKUP(I3666,LEGEND!B:E,4,0)*(1-M3666)/1.2)</f>
        <v>1030</v>
      </c>
      <c r="M3666" s="57">
        <f>IF(AND(B3666&lt;&gt;"1_Электроинструмент",B3666&lt;&gt;"2_Садовая техника"),$J$5,IF($J$4&lt;=20%,$J$4,IFERROR(VLOOKUP(S3666,LEGEND!$L$2:$M$5,2,FALSE),$J$4)))</f>
        <v>0</v>
      </c>
      <c r="N3666" s="48" t="s">
        <v>60</v>
      </c>
      <c r="O3666" s="6" t="s">
        <v>60</v>
      </c>
      <c r="P3666" s="49" t="s">
        <v>66</v>
      </c>
      <c r="Q3666" s="49" t="s">
        <v>67</v>
      </c>
      <c r="R3666" s="6" t="s">
        <v>60</v>
      </c>
      <c r="S3666" s="49" t="s">
        <v>60</v>
      </c>
      <c r="T3666" s="73" t="str">
        <f>IF(_xlfn.XLOOKUP(I3666,LEGEND!B:B,LEGEND!H:H)&lt;&gt;"-",HYPERLINK(_xlfn.XLOOKUP(I3666,LEGEND!B:B,LEGEND!H:H),"link"),_xlfn.XLOOKUP(I3666,LEGEND!B:B,LEGEND!H:H))</f>
        <v>-</v>
      </c>
      <c r="U3666" s="73" t="str">
        <f>HYPERLINK(_xlfn.XLOOKUP(I3666,LEGEND!B:B,LEGEND!I:I))</f>
        <v>-</v>
      </c>
      <c r="V3666" s="51" t="s">
        <v>18755</v>
      </c>
      <c r="W3666" s="63" t="s">
        <v>71</v>
      </c>
      <c r="X3666" s="64">
        <v>51</v>
      </c>
      <c r="Y3666" s="64">
        <v>24</v>
      </c>
      <c r="Z3666" s="64">
        <v>64</v>
      </c>
      <c r="AA3666" s="84">
        <v>0.14299999999999999</v>
      </c>
      <c r="AB3666" s="85">
        <v>25</v>
      </c>
      <c r="AC3666" s="85">
        <v>1</v>
      </c>
    </row>
    <row r="3667" spans="1:29" ht="25.5">
      <c r="A3667" s="1"/>
      <c r="B3667" s="6" t="s">
        <v>8777</v>
      </c>
      <c r="C3667" s="6" t="s">
        <v>8778</v>
      </c>
      <c r="D3667" s="6" t="s">
        <v>9082</v>
      </c>
      <c r="E3667" s="49" t="s">
        <v>9083</v>
      </c>
      <c r="F3667" s="6" t="s">
        <v>9084</v>
      </c>
      <c r="G3667" s="6" t="s">
        <v>60</v>
      </c>
      <c r="H3667" s="6" t="s">
        <v>60</v>
      </c>
      <c r="I3667" s="60" t="s">
        <v>18756</v>
      </c>
      <c r="J3667" s="49" t="s">
        <v>18757</v>
      </c>
      <c r="K3667" s="6" t="s">
        <v>18758</v>
      </c>
      <c r="L3667" s="29">
        <f>IF($J$6="с учетом НДС",VLOOKUP(I3667,LEGEND!B:E,4,0)*(1-M3667),VLOOKUP(I3667,LEGEND!B:E,4,0)*(1-M3667)/1.2)</f>
        <v>1030</v>
      </c>
      <c r="M3667" s="57">
        <f>IF(AND(B3667&lt;&gt;"1_Электроинструмент",B3667&lt;&gt;"2_Садовая техника"),$J$5,IF($J$4&lt;=20%,$J$4,IFERROR(VLOOKUP(S3667,LEGEND!$L$2:$M$5,2,FALSE),$J$4)))</f>
        <v>0</v>
      </c>
      <c r="N3667" s="48" t="s">
        <v>60</v>
      </c>
      <c r="O3667" s="6" t="s">
        <v>60</v>
      </c>
      <c r="P3667" s="49" t="s">
        <v>66</v>
      </c>
      <c r="Q3667" s="49" t="s">
        <v>67</v>
      </c>
      <c r="R3667" s="6" t="s">
        <v>60</v>
      </c>
      <c r="S3667" s="49" t="s">
        <v>60</v>
      </c>
      <c r="T3667" s="73" t="str">
        <f>IF(_xlfn.XLOOKUP(I3667,LEGEND!B:B,LEGEND!H:H)&lt;&gt;"-",HYPERLINK(_xlfn.XLOOKUP(I3667,LEGEND!B:B,LEGEND!H:H),"link"),_xlfn.XLOOKUP(I3667,LEGEND!B:B,LEGEND!H:H))</f>
        <v>link</v>
      </c>
      <c r="U3667" s="73" t="str">
        <f>HYPERLINK(_xlfn.XLOOKUP(I3667,LEGEND!B:B,LEGEND!I:I))</f>
        <v>https://milwaukee-media-images.s3.amazonaws.com/hi/4932430889--Hero_1.jpg</v>
      </c>
      <c r="V3667" s="51" t="s">
        <v>18759</v>
      </c>
      <c r="W3667" s="63" t="s">
        <v>71</v>
      </c>
      <c r="X3667" s="64">
        <v>51</v>
      </c>
      <c r="Y3667" s="64">
        <v>24</v>
      </c>
      <c r="Z3667" s="64">
        <v>64</v>
      </c>
      <c r="AA3667" s="84">
        <v>0.152</v>
      </c>
      <c r="AB3667" s="85">
        <v>25</v>
      </c>
      <c r="AC3667" s="85">
        <v>1</v>
      </c>
    </row>
    <row r="3668" spans="1:29" ht="25.5">
      <c r="A3668" s="1"/>
      <c r="B3668" s="6" t="s">
        <v>8777</v>
      </c>
      <c r="C3668" s="6" t="s">
        <v>8778</v>
      </c>
      <c r="D3668" s="6" t="s">
        <v>9082</v>
      </c>
      <c r="E3668" s="49" t="s">
        <v>9083</v>
      </c>
      <c r="F3668" s="6" t="s">
        <v>9084</v>
      </c>
      <c r="G3668" s="6" t="s">
        <v>60</v>
      </c>
      <c r="H3668" s="6" t="s">
        <v>60</v>
      </c>
      <c r="I3668" s="60" t="s">
        <v>18760</v>
      </c>
      <c r="J3668" s="49" t="s">
        <v>18761</v>
      </c>
      <c r="K3668" s="6" t="s">
        <v>18762</v>
      </c>
      <c r="L3668" s="29">
        <f>IF($J$6="с учетом НДС",VLOOKUP(I3668,LEGEND!B:E,4,0)*(1-M3668),VLOOKUP(I3668,LEGEND!B:E,4,0)*(1-M3668)/1.2)</f>
        <v>1040</v>
      </c>
      <c r="M3668" s="57">
        <f>IF(AND(B3668&lt;&gt;"1_Электроинструмент",B3668&lt;&gt;"2_Садовая техника"),$J$5,IF($J$4&lt;=20%,$J$4,IFERROR(VLOOKUP(S3668,LEGEND!$L$2:$M$5,2,FALSE),$J$4)))</f>
        <v>0</v>
      </c>
      <c r="N3668" s="48" t="s">
        <v>60</v>
      </c>
      <c r="O3668" s="6" t="s">
        <v>60</v>
      </c>
      <c r="P3668" s="49" t="s">
        <v>66</v>
      </c>
      <c r="Q3668" s="49" t="s">
        <v>67</v>
      </c>
      <c r="R3668" s="6" t="s">
        <v>60</v>
      </c>
      <c r="S3668" s="49" t="s">
        <v>60</v>
      </c>
      <c r="T3668" s="73" t="str">
        <f>IF(_xlfn.XLOOKUP(I3668,LEGEND!B:B,LEGEND!H:H)&lt;&gt;"-",HYPERLINK(_xlfn.XLOOKUP(I3668,LEGEND!B:B,LEGEND!H:H),"link"),_xlfn.XLOOKUP(I3668,LEGEND!B:B,LEGEND!H:H))</f>
        <v>-</v>
      </c>
      <c r="U3668" s="73" t="str">
        <f>HYPERLINK(_xlfn.XLOOKUP(I3668,LEGEND!B:B,LEGEND!I:I))</f>
        <v>-</v>
      </c>
      <c r="V3668" s="51" t="s">
        <v>18763</v>
      </c>
      <c r="W3668" s="63" t="s">
        <v>71</v>
      </c>
      <c r="X3668" s="64">
        <v>51</v>
      </c>
      <c r="Y3668" s="64">
        <v>24</v>
      </c>
      <c r="Z3668" s="64">
        <v>64</v>
      </c>
      <c r="AA3668" s="84">
        <v>0.123</v>
      </c>
      <c r="AB3668" s="85">
        <v>25</v>
      </c>
      <c r="AC3668" s="85">
        <v>1</v>
      </c>
    </row>
    <row r="3669" spans="1:29" ht="25.5">
      <c r="A3669" s="1"/>
      <c r="B3669" s="6" t="s">
        <v>8777</v>
      </c>
      <c r="C3669" s="6" t="s">
        <v>8778</v>
      </c>
      <c r="D3669" s="6" t="s">
        <v>9082</v>
      </c>
      <c r="E3669" s="49" t="s">
        <v>9083</v>
      </c>
      <c r="F3669" s="6" t="s">
        <v>9084</v>
      </c>
      <c r="G3669" s="6" t="s">
        <v>60</v>
      </c>
      <c r="H3669" s="6" t="s">
        <v>60</v>
      </c>
      <c r="I3669" s="60" t="s">
        <v>18764</v>
      </c>
      <c r="J3669" s="49" t="s">
        <v>18765</v>
      </c>
      <c r="K3669" s="6" t="s">
        <v>18766</v>
      </c>
      <c r="L3669" s="29">
        <f>IF($J$6="с учетом НДС",VLOOKUP(I3669,LEGEND!B:E,4,0)*(1-M3669),VLOOKUP(I3669,LEGEND!B:E,4,0)*(1-M3669)/1.2)</f>
        <v>1060</v>
      </c>
      <c r="M3669" s="57">
        <f>IF(AND(B3669&lt;&gt;"1_Электроинструмент",B3669&lt;&gt;"2_Садовая техника"),$J$5,IF($J$4&lt;=20%,$J$4,IFERROR(VLOOKUP(S3669,LEGEND!$L$2:$M$5,2,FALSE),$J$4)))</f>
        <v>0</v>
      </c>
      <c r="N3669" s="48" t="s">
        <v>60</v>
      </c>
      <c r="O3669" s="6" t="s">
        <v>60</v>
      </c>
      <c r="P3669" s="49" t="s">
        <v>66</v>
      </c>
      <c r="Q3669" s="49" t="s">
        <v>67</v>
      </c>
      <c r="R3669" s="6" t="s">
        <v>60</v>
      </c>
      <c r="S3669" s="49" t="s">
        <v>60</v>
      </c>
      <c r="T3669" s="73" t="str">
        <f>IF(_xlfn.XLOOKUP(I3669,LEGEND!B:B,LEGEND!H:H)&lt;&gt;"-",HYPERLINK(_xlfn.XLOOKUP(I3669,LEGEND!B:B,LEGEND!H:H),"link"),_xlfn.XLOOKUP(I3669,LEGEND!B:B,LEGEND!H:H))</f>
        <v>link</v>
      </c>
      <c r="U3669" s="73" t="str">
        <f>HYPERLINK(_xlfn.XLOOKUP(I3669,LEGEND!B:B,LEGEND!I:I))</f>
        <v>https://milwaukee-media-images.s3.amazonaws.com/hi/4932352545--Hero_1.jpg</v>
      </c>
      <c r="V3669" s="51" t="s">
        <v>18767</v>
      </c>
      <c r="W3669" s="63" t="s">
        <v>4469</v>
      </c>
      <c r="X3669" s="64">
        <v>36</v>
      </c>
      <c r="Y3669" s="64">
        <v>25</v>
      </c>
      <c r="Z3669" s="64">
        <v>145</v>
      </c>
      <c r="AA3669" s="84">
        <v>6.2E-2</v>
      </c>
      <c r="AB3669" s="85">
        <v>1</v>
      </c>
      <c r="AC3669" s="85">
        <v>1</v>
      </c>
    </row>
    <row r="3670" spans="1:29" ht="25.5">
      <c r="A3670" s="1"/>
      <c r="B3670" s="6" t="s">
        <v>8777</v>
      </c>
      <c r="C3670" s="6" t="s">
        <v>8778</v>
      </c>
      <c r="D3670" s="6" t="s">
        <v>9082</v>
      </c>
      <c r="E3670" s="49" t="s">
        <v>9083</v>
      </c>
      <c r="F3670" s="6" t="s">
        <v>9084</v>
      </c>
      <c r="G3670" s="6" t="s">
        <v>60</v>
      </c>
      <c r="H3670" s="6" t="s">
        <v>60</v>
      </c>
      <c r="I3670" s="60" t="s">
        <v>18768</v>
      </c>
      <c r="J3670" s="49" t="s">
        <v>18769</v>
      </c>
      <c r="K3670" s="6" t="s">
        <v>18770</v>
      </c>
      <c r="L3670" s="29">
        <f>IF($J$6="с учетом НДС",VLOOKUP(I3670,LEGEND!B:E,4,0)*(1-M3670),VLOOKUP(I3670,LEGEND!B:E,4,0)*(1-M3670)/1.2)</f>
        <v>1070</v>
      </c>
      <c r="M3670" s="57">
        <f>IF(AND(B3670&lt;&gt;"1_Электроинструмент",B3670&lt;&gt;"2_Садовая техника"),$J$5,IF($J$4&lt;=20%,$J$4,IFERROR(VLOOKUP(S3670,LEGEND!$L$2:$M$5,2,FALSE),$J$4)))</f>
        <v>0</v>
      </c>
      <c r="N3670" s="48" t="s">
        <v>60</v>
      </c>
      <c r="O3670" s="6" t="s">
        <v>60</v>
      </c>
      <c r="P3670" s="49" t="s">
        <v>66</v>
      </c>
      <c r="Q3670" s="49" t="s">
        <v>67</v>
      </c>
      <c r="R3670" s="6" t="s">
        <v>60</v>
      </c>
      <c r="S3670" s="49" t="s">
        <v>60</v>
      </c>
      <c r="T3670" s="73" t="str">
        <f>IF(_xlfn.XLOOKUP(I3670,LEGEND!B:B,LEGEND!H:H)&lt;&gt;"-",HYPERLINK(_xlfn.XLOOKUP(I3670,LEGEND!B:B,LEGEND!H:H),"link"),_xlfn.XLOOKUP(I3670,LEGEND!B:B,LEGEND!H:H))</f>
        <v>link</v>
      </c>
      <c r="U3670" s="73" t="str">
        <f>HYPERLINK(_xlfn.XLOOKUP(I3670,LEGEND!B:B,LEGEND!I:I))</f>
        <v>https://milwaukee-media-images.s3.amazonaws.com/hi/4932471825--Hero_1.jpg</v>
      </c>
      <c r="V3670" s="51" t="s">
        <v>18771</v>
      </c>
      <c r="W3670" s="63" t="s">
        <v>71</v>
      </c>
      <c r="X3670" s="64">
        <v>51</v>
      </c>
      <c r="Y3670" s="64">
        <v>21</v>
      </c>
      <c r="Z3670" s="64">
        <v>377</v>
      </c>
      <c r="AA3670" s="84">
        <v>0.13700000000000001</v>
      </c>
      <c r="AB3670" s="85">
        <v>1</v>
      </c>
      <c r="AC3670" s="85">
        <v>1</v>
      </c>
    </row>
    <row r="3671" spans="1:29" ht="25.5">
      <c r="A3671" s="1"/>
      <c r="B3671" s="6" t="s">
        <v>8777</v>
      </c>
      <c r="C3671" s="6" t="s">
        <v>8778</v>
      </c>
      <c r="D3671" s="6" t="s">
        <v>9082</v>
      </c>
      <c r="E3671" s="49" t="s">
        <v>9083</v>
      </c>
      <c r="F3671" s="6" t="s">
        <v>9084</v>
      </c>
      <c r="G3671" s="6" t="s">
        <v>60</v>
      </c>
      <c r="H3671" s="6" t="s">
        <v>60</v>
      </c>
      <c r="I3671" s="60" t="s">
        <v>18772</v>
      </c>
      <c r="J3671" s="49" t="s">
        <v>18773</v>
      </c>
      <c r="K3671" s="6" t="s">
        <v>18774</v>
      </c>
      <c r="L3671" s="29">
        <f>IF($J$6="с учетом НДС",VLOOKUP(I3671,LEGEND!B:E,4,0)*(1-M3671),VLOOKUP(I3671,LEGEND!B:E,4,0)*(1-M3671)/1.2)</f>
        <v>1170</v>
      </c>
      <c r="M3671" s="57">
        <f>IF(AND(B3671&lt;&gt;"1_Электроинструмент",B3671&lt;&gt;"2_Садовая техника"),$J$5,IF($J$4&lt;=20%,$J$4,IFERROR(VLOOKUP(S3671,LEGEND!$L$2:$M$5,2,FALSE),$J$4)))</f>
        <v>0</v>
      </c>
      <c r="N3671" s="48" t="s">
        <v>60</v>
      </c>
      <c r="O3671" s="6" t="s">
        <v>60</v>
      </c>
      <c r="P3671" s="49" t="s">
        <v>66</v>
      </c>
      <c r="Q3671" s="49" t="s">
        <v>67</v>
      </c>
      <c r="R3671" s="6" t="s">
        <v>60</v>
      </c>
      <c r="S3671" s="49" t="s">
        <v>60</v>
      </c>
      <c r="T3671" s="73" t="str">
        <f>IF(_xlfn.XLOOKUP(I3671,LEGEND!B:B,LEGEND!H:H)&lt;&gt;"-",HYPERLINK(_xlfn.XLOOKUP(I3671,LEGEND!B:B,LEGEND!H:H),"link"),_xlfn.XLOOKUP(I3671,LEGEND!B:B,LEGEND!H:H))</f>
        <v>link</v>
      </c>
      <c r="U3671" s="73" t="str">
        <f>HYPERLINK(_xlfn.XLOOKUP(I3671,LEGEND!B:B,LEGEND!I:I))</f>
        <v>https://milwaukee-media-images.s3.amazonaws.com/hi/4932399586--Hero_1.jpg</v>
      </c>
      <c r="V3671" s="51" t="s">
        <v>18775</v>
      </c>
      <c r="W3671" s="63" t="s">
        <v>4469</v>
      </c>
      <c r="X3671" s="64">
        <v>120</v>
      </c>
      <c r="Y3671" s="64">
        <v>110</v>
      </c>
      <c r="Z3671" s="64">
        <v>10</v>
      </c>
      <c r="AA3671" s="84">
        <v>0.111</v>
      </c>
      <c r="AB3671" s="85">
        <v>25</v>
      </c>
      <c r="AC3671" s="85">
        <v>1</v>
      </c>
    </row>
    <row r="3672" spans="1:29" ht="25.5">
      <c r="A3672" s="1"/>
      <c r="B3672" s="6" t="s">
        <v>8777</v>
      </c>
      <c r="C3672" s="6" t="s">
        <v>8778</v>
      </c>
      <c r="D3672" s="6" t="s">
        <v>9082</v>
      </c>
      <c r="E3672" s="49" t="s">
        <v>9083</v>
      </c>
      <c r="F3672" s="6" t="s">
        <v>9084</v>
      </c>
      <c r="G3672" s="6" t="s">
        <v>60</v>
      </c>
      <c r="H3672" s="6" t="s">
        <v>60</v>
      </c>
      <c r="I3672" s="60" t="s">
        <v>18776</v>
      </c>
      <c r="J3672" s="49" t="s">
        <v>18777</v>
      </c>
      <c r="K3672" s="6" t="s">
        <v>18778</v>
      </c>
      <c r="L3672" s="29">
        <f>IF($J$6="с учетом НДС",VLOOKUP(I3672,LEGEND!B:E,4,0)*(1-M3672),VLOOKUP(I3672,LEGEND!B:E,4,0)*(1-M3672)/1.2)</f>
        <v>1170</v>
      </c>
      <c r="M3672" s="57">
        <f>IF(AND(B3672&lt;&gt;"1_Электроинструмент",B3672&lt;&gt;"2_Садовая техника"),$J$5,IF($J$4&lt;=20%,$J$4,IFERROR(VLOOKUP(S3672,LEGEND!$L$2:$M$5,2,FALSE),$J$4)))</f>
        <v>0</v>
      </c>
      <c r="N3672" s="48" t="s">
        <v>60</v>
      </c>
      <c r="O3672" s="6" t="s">
        <v>60</v>
      </c>
      <c r="P3672" s="49" t="s">
        <v>66</v>
      </c>
      <c r="Q3672" s="49" t="s">
        <v>67</v>
      </c>
      <c r="R3672" s="6" t="s">
        <v>60</v>
      </c>
      <c r="S3672" s="49" t="s">
        <v>60</v>
      </c>
      <c r="T3672" s="73" t="str">
        <f>IF(_xlfn.XLOOKUP(I3672,LEGEND!B:B,LEGEND!H:H)&lt;&gt;"-",HYPERLINK(_xlfn.XLOOKUP(I3672,LEGEND!B:B,LEGEND!H:H),"link"),_xlfn.XLOOKUP(I3672,LEGEND!B:B,LEGEND!H:H))</f>
        <v>link</v>
      </c>
      <c r="U3672" s="73" t="str">
        <f>HYPERLINK(_xlfn.XLOOKUP(I3672,LEGEND!B:B,LEGEND!I:I))</f>
        <v>https://milwaukee-media-images.s3.amazonaws.com/hi/4932399586--Hero_1.jpg</v>
      </c>
      <c r="V3672" s="51" t="s">
        <v>18779</v>
      </c>
      <c r="W3672" s="63" t="s">
        <v>4469</v>
      </c>
      <c r="X3672" s="64">
        <v>85</v>
      </c>
      <c r="Y3672" s="64">
        <v>50</v>
      </c>
      <c r="Z3672" s="64">
        <v>19</v>
      </c>
      <c r="AA3672" s="84">
        <v>0.128</v>
      </c>
      <c r="AB3672" s="85">
        <v>25</v>
      </c>
      <c r="AC3672" s="85">
        <v>1</v>
      </c>
    </row>
    <row r="3673" spans="1:29" ht="25.5">
      <c r="A3673" s="1"/>
      <c r="B3673" s="6" t="s">
        <v>8777</v>
      </c>
      <c r="C3673" s="6" t="s">
        <v>8778</v>
      </c>
      <c r="D3673" s="6" t="s">
        <v>9082</v>
      </c>
      <c r="E3673" s="49" t="s">
        <v>9083</v>
      </c>
      <c r="F3673" s="6" t="s">
        <v>9084</v>
      </c>
      <c r="G3673" s="6" t="s">
        <v>60</v>
      </c>
      <c r="H3673" s="6" t="s">
        <v>60</v>
      </c>
      <c r="I3673" s="60" t="s">
        <v>18780</v>
      </c>
      <c r="J3673" s="49" t="s">
        <v>18781</v>
      </c>
      <c r="K3673" s="6" t="s">
        <v>18782</v>
      </c>
      <c r="L3673" s="29">
        <f>IF($J$6="с учетом НДС",VLOOKUP(I3673,LEGEND!B:E,4,0)*(1-M3673),VLOOKUP(I3673,LEGEND!B:E,4,0)*(1-M3673)/1.2)</f>
        <v>1170</v>
      </c>
      <c r="M3673" s="57">
        <f>IF(AND(B3673&lt;&gt;"1_Электроинструмент",B3673&lt;&gt;"2_Садовая техника"),$J$5,IF($J$4&lt;=20%,$J$4,IFERROR(VLOOKUP(S3673,LEGEND!$L$2:$M$5,2,FALSE),$J$4)))</f>
        <v>0</v>
      </c>
      <c r="N3673" s="48" t="s">
        <v>60</v>
      </c>
      <c r="O3673" s="6" t="s">
        <v>60</v>
      </c>
      <c r="P3673" s="49" t="s">
        <v>66</v>
      </c>
      <c r="Q3673" s="49" t="s">
        <v>67</v>
      </c>
      <c r="R3673" s="6" t="s">
        <v>60</v>
      </c>
      <c r="S3673" s="49" t="s">
        <v>60</v>
      </c>
      <c r="T3673" s="73" t="str">
        <f>IF(_xlfn.XLOOKUP(I3673,LEGEND!B:B,LEGEND!H:H)&lt;&gt;"-",HYPERLINK(_xlfn.XLOOKUP(I3673,LEGEND!B:B,LEGEND!H:H),"link"),_xlfn.XLOOKUP(I3673,LEGEND!B:B,LEGEND!H:H))</f>
        <v>link</v>
      </c>
      <c r="U3673" s="73" t="str">
        <f>HYPERLINK(_xlfn.XLOOKUP(I3673,LEGEND!B:B,LEGEND!I:I))</f>
        <v>https://milwaukee-media-images.s3.amazonaws.com/hi/4932399588--Hero_1.jpg</v>
      </c>
      <c r="V3673" s="51" t="s">
        <v>18783</v>
      </c>
      <c r="W3673" s="63" t="s">
        <v>4469</v>
      </c>
      <c r="X3673" s="64">
        <v>120</v>
      </c>
      <c r="Y3673" s="64">
        <v>110</v>
      </c>
      <c r="Z3673" s="64">
        <v>10</v>
      </c>
      <c r="AA3673" s="84">
        <v>0.13600000000000001</v>
      </c>
      <c r="AB3673" s="85">
        <v>25</v>
      </c>
      <c r="AC3673" s="85">
        <v>1</v>
      </c>
    </row>
    <row r="3674" spans="1:29" ht="25.5">
      <c r="A3674" s="1"/>
      <c r="B3674" s="6" t="s">
        <v>8777</v>
      </c>
      <c r="C3674" s="6" t="s">
        <v>8778</v>
      </c>
      <c r="D3674" s="6" t="s">
        <v>9082</v>
      </c>
      <c r="E3674" s="49" t="s">
        <v>9083</v>
      </c>
      <c r="F3674" s="6" t="s">
        <v>9084</v>
      </c>
      <c r="G3674" s="6" t="s">
        <v>60</v>
      </c>
      <c r="H3674" s="6" t="s">
        <v>60</v>
      </c>
      <c r="I3674" s="60" t="s">
        <v>18784</v>
      </c>
      <c r="J3674" s="49" t="s">
        <v>18785</v>
      </c>
      <c r="K3674" s="6" t="s">
        <v>18786</v>
      </c>
      <c r="L3674" s="29">
        <f>IF($J$6="с учетом НДС",VLOOKUP(I3674,LEGEND!B:E,4,0)*(1-M3674),VLOOKUP(I3674,LEGEND!B:E,4,0)*(1-M3674)/1.2)</f>
        <v>1170</v>
      </c>
      <c r="M3674" s="57">
        <f>IF(AND(B3674&lt;&gt;"1_Электроинструмент",B3674&lt;&gt;"2_Садовая техника"),$J$5,IF($J$4&lt;=20%,$J$4,IFERROR(VLOOKUP(S3674,LEGEND!$L$2:$M$5,2,FALSE),$J$4)))</f>
        <v>0</v>
      </c>
      <c r="N3674" s="48" t="s">
        <v>60</v>
      </c>
      <c r="O3674" s="6" t="s">
        <v>60</v>
      </c>
      <c r="P3674" s="49" t="s">
        <v>66</v>
      </c>
      <c r="Q3674" s="49" t="s">
        <v>67</v>
      </c>
      <c r="R3674" s="6" t="s">
        <v>60</v>
      </c>
      <c r="S3674" s="49" t="s">
        <v>60</v>
      </c>
      <c r="T3674" s="73" t="str">
        <f>IF(_xlfn.XLOOKUP(I3674,LEGEND!B:B,LEGEND!H:H)&lt;&gt;"-",HYPERLINK(_xlfn.XLOOKUP(I3674,LEGEND!B:B,LEGEND!H:H),"link"),_xlfn.XLOOKUP(I3674,LEGEND!B:B,LEGEND!H:H))</f>
        <v>link</v>
      </c>
      <c r="U3674" s="73" t="str">
        <f>HYPERLINK(_xlfn.XLOOKUP(I3674,LEGEND!B:B,LEGEND!I:I))</f>
        <v>https://milwaukee-media-images.s3.amazonaws.com/hi/4932399590--Hero_1.jpg</v>
      </c>
      <c r="V3674" s="51" t="s">
        <v>18787</v>
      </c>
      <c r="W3674" s="63" t="s">
        <v>4469</v>
      </c>
      <c r="X3674" s="64">
        <v>120</v>
      </c>
      <c r="Y3674" s="64">
        <v>110</v>
      </c>
      <c r="Z3674" s="64">
        <v>10</v>
      </c>
      <c r="AA3674" s="84">
        <v>0.114</v>
      </c>
      <c r="AB3674" s="85">
        <v>25</v>
      </c>
      <c r="AC3674" s="85">
        <v>1</v>
      </c>
    </row>
    <row r="3675" spans="1:29" ht="25.5">
      <c r="A3675" s="1"/>
      <c r="B3675" s="6" t="s">
        <v>8777</v>
      </c>
      <c r="C3675" s="6" t="s">
        <v>8778</v>
      </c>
      <c r="D3675" s="6" t="s">
        <v>9082</v>
      </c>
      <c r="E3675" s="49" t="s">
        <v>9083</v>
      </c>
      <c r="F3675" s="6" t="s">
        <v>9084</v>
      </c>
      <c r="G3675" s="6" t="s">
        <v>60</v>
      </c>
      <c r="H3675" s="6" t="s">
        <v>60</v>
      </c>
      <c r="I3675" s="60" t="s">
        <v>18788</v>
      </c>
      <c r="J3675" s="49" t="s">
        <v>18789</v>
      </c>
      <c r="K3675" s="6" t="s">
        <v>18790</v>
      </c>
      <c r="L3675" s="29">
        <f>IF($J$6="с учетом НДС",VLOOKUP(I3675,LEGEND!B:E,4,0)*(1-M3675),VLOOKUP(I3675,LEGEND!B:E,4,0)*(1-M3675)/1.2)</f>
        <v>1170</v>
      </c>
      <c r="M3675" s="57">
        <f>IF(AND(B3675&lt;&gt;"1_Электроинструмент",B3675&lt;&gt;"2_Садовая техника"),$J$5,IF($J$4&lt;=20%,$J$4,IFERROR(VLOOKUP(S3675,LEGEND!$L$2:$M$5,2,FALSE),$J$4)))</f>
        <v>0</v>
      </c>
      <c r="N3675" s="48" t="s">
        <v>60</v>
      </c>
      <c r="O3675" s="6" t="s">
        <v>60</v>
      </c>
      <c r="P3675" s="49" t="s">
        <v>66</v>
      </c>
      <c r="Q3675" s="49" t="s">
        <v>67</v>
      </c>
      <c r="R3675" s="6" t="s">
        <v>60</v>
      </c>
      <c r="S3675" s="49" t="s">
        <v>60</v>
      </c>
      <c r="T3675" s="73" t="str">
        <f>IF(_xlfn.XLOOKUP(I3675,LEGEND!B:B,LEGEND!H:H)&lt;&gt;"-",HYPERLINK(_xlfn.XLOOKUP(I3675,LEGEND!B:B,LEGEND!H:H),"link"),_xlfn.XLOOKUP(I3675,LEGEND!B:B,LEGEND!H:H))</f>
        <v>link</v>
      </c>
      <c r="U3675" s="73" t="str">
        <f>HYPERLINK(_xlfn.XLOOKUP(I3675,LEGEND!B:B,LEGEND!I:I))</f>
        <v>https://milwaukee-media-images.s3.amazonaws.com/hi/4932399590--Hero_1.jpg</v>
      </c>
      <c r="V3675" s="51" t="s">
        <v>18791</v>
      </c>
      <c r="W3675" s="63" t="s">
        <v>4469</v>
      </c>
      <c r="X3675" s="64">
        <v>120</v>
      </c>
      <c r="Y3675" s="64">
        <v>110</v>
      </c>
      <c r="Z3675" s="64">
        <v>10</v>
      </c>
      <c r="AA3675" s="84">
        <v>0.122</v>
      </c>
      <c r="AB3675" s="85">
        <v>25</v>
      </c>
      <c r="AC3675" s="85">
        <v>1</v>
      </c>
    </row>
    <row r="3676" spans="1:29" ht="15">
      <c r="A3676" s="1"/>
      <c r="B3676" s="6" t="s">
        <v>8777</v>
      </c>
      <c r="C3676" s="6" t="s">
        <v>8778</v>
      </c>
      <c r="D3676" s="6" t="s">
        <v>9082</v>
      </c>
      <c r="E3676" s="49" t="s">
        <v>9083</v>
      </c>
      <c r="F3676" s="6" t="s">
        <v>9084</v>
      </c>
      <c r="G3676" s="6" t="s">
        <v>60</v>
      </c>
      <c r="H3676" s="6" t="s">
        <v>60</v>
      </c>
      <c r="I3676" s="60" t="s">
        <v>18792</v>
      </c>
      <c r="J3676" s="49" t="s">
        <v>18793</v>
      </c>
      <c r="K3676" s="6" t="s">
        <v>18794</v>
      </c>
      <c r="L3676" s="29">
        <f>IF($J$6="с учетом НДС",VLOOKUP(I3676,LEGEND!B:E,4,0)*(1-M3676),VLOOKUP(I3676,LEGEND!B:E,4,0)*(1-M3676)/1.2)</f>
        <v>1170</v>
      </c>
      <c r="M3676" s="57">
        <f>IF(AND(B3676&lt;&gt;"1_Электроинструмент",B3676&lt;&gt;"2_Садовая техника"),$J$5,IF($J$4&lt;=20%,$J$4,IFERROR(VLOOKUP(S3676,LEGEND!$L$2:$M$5,2,FALSE),$J$4)))</f>
        <v>0</v>
      </c>
      <c r="N3676" s="48" t="s">
        <v>60</v>
      </c>
      <c r="O3676" s="6" t="s">
        <v>60</v>
      </c>
      <c r="P3676" s="49" t="s">
        <v>66</v>
      </c>
      <c r="Q3676" s="49" t="s">
        <v>473</v>
      </c>
      <c r="R3676" s="6" t="s">
        <v>60</v>
      </c>
      <c r="S3676" s="49" t="s">
        <v>60</v>
      </c>
      <c r="T3676" s="73" t="str">
        <f>IF(_xlfn.XLOOKUP(I3676,LEGEND!B:B,LEGEND!H:H)&lt;&gt;"-",HYPERLINK(_xlfn.XLOOKUP(I3676,LEGEND!B:B,LEGEND!H:H),"link"),_xlfn.XLOOKUP(I3676,LEGEND!B:B,LEGEND!H:H))</f>
        <v>link</v>
      </c>
      <c r="U3676" s="73" t="str">
        <f>HYPERLINK(_xlfn.XLOOKUP(I3676,LEGEND!B:B,LEGEND!I:I))</f>
        <v>https://milwaukee-media-images.s3.amazonaws.com/hi/4932399590--Hero_1.jpg</v>
      </c>
      <c r="V3676" s="51" t="s">
        <v>18795</v>
      </c>
      <c r="W3676" s="63" t="s">
        <v>4469</v>
      </c>
      <c r="X3676" s="64">
        <v>120</v>
      </c>
      <c r="Y3676" s="64">
        <v>110</v>
      </c>
      <c r="Z3676" s="64">
        <v>10</v>
      </c>
      <c r="AA3676" s="84">
        <v>0.13600000000000001</v>
      </c>
      <c r="AB3676" s="85">
        <v>25</v>
      </c>
      <c r="AC3676" s="85">
        <v>1</v>
      </c>
    </row>
    <row r="3677" spans="1:29" ht="25.5">
      <c r="A3677" s="1"/>
      <c r="B3677" s="6" t="s">
        <v>8777</v>
      </c>
      <c r="C3677" s="6" t="s">
        <v>8778</v>
      </c>
      <c r="D3677" s="6" t="s">
        <v>9082</v>
      </c>
      <c r="E3677" s="49" t="s">
        <v>9083</v>
      </c>
      <c r="F3677" s="6" t="s">
        <v>9084</v>
      </c>
      <c r="G3677" s="6" t="s">
        <v>60</v>
      </c>
      <c r="H3677" s="6" t="s">
        <v>60</v>
      </c>
      <c r="I3677" s="60" t="s">
        <v>18796</v>
      </c>
      <c r="J3677" s="49" t="s">
        <v>18797</v>
      </c>
      <c r="K3677" s="6" t="s">
        <v>18798</v>
      </c>
      <c r="L3677" s="29">
        <f>IF($J$6="с учетом НДС",VLOOKUP(I3677,LEGEND!B:E,4,0)*(1-M3677),VLOOKUP(I3677,LEGEND!B:E,4,0)*(1-M3677)/1.2)</f>
        <v>1230</v>
      </c>
      <c r="M3677" s="57">
        <f>IF(AND(B3677&lt;&gt;"1_Электроинструмент",B3677&lt;&gt;"2_Садовая техника"),$J$5,IF($J$4&lt;=20%,$J$4,IFERROR(VLOOKUP(S3677,LEGEND!$L$2:$M$5,2,FALSE),$J$4)))</f>
        <v>0</v>
      </c>
      <c r="N3677" s="48" t="s">
        <v>60</v>
      </c>
      <c r="O3677" s="6" t="s">
        <v>60</v>
      </c>
      <c r="P3677" s="49" t="s">
        <v>66</v>
      </c>
      <c r="Q3677" s="49" t="s">
        <v>67</v>
      </c>
      <c r="R3677" s="6" t="s">
        <v>60</v>
      </c>
      <c r="S3677" s="49" t="s">
        <v>60</v>
      </c>
      <c r="T3677" s="73" t="str">
        <f>IF(_xlfn.XLOOKUP(I3677,LEGEND!B:B,LEGEND!H:H)&lt;&gt;"-",HYPERLINK(_xlfn.XLOOKUP(I3677,LEGEND!B:B,LEGEND!H:H),"link"),_xlfn.XLOOKUP(I3677,LEGEND!B:B,LEGEND!H:H))</f>
        <v>link</v>
      </c>
      <c r="U3677" s="73" t="str">
        <f>HYPERLINK(_xlfn.XLOOKUP(I3677,LEGEND!B:B,LEGEND!I:I))</f>
        <v>https://milwaukee-media-images.s3.amazonaws.com/hi/4932430892--Hero_1.jpg</v>
      </c>
      <c r="V3677" s="51" t="s">
        <v>18799</v>
      </c>
      <c r="W3677" s="63" t="s">
        <v>71</v>
      </c>
      <c r="X3677" s="64">
        <v>51</v>
      </c>
      <c r="Y3677" s="64">
        <v>24</v>
      </c>
      <c r="Z3677" s="64">
        <v>64</v>
      </c>
      <c r="AA3677" s="84">
        <v>0.13100000000000001</v>
      </c>
      <c r="AB3677" s="85">
        <v>15</v>
      </c>
      <c r="AC3677" s="85">
        <v>1</v>
      </c>
    </row>
    <row r="3678" spans="1:29" ht="15">
      <c r="A3678" s="1"/>
      <c r="B3678" s="6" t="s">
        <v>8777</v>
      </c>
      <c r="C3678" s="6" t="s">
        <v>8778</v>
      </c>
      <c r="D3678" s="6" t="s">
        <v>9082</v>
      </c>
      <c r="E3678" s="49" t="s">
        <v>9083</v>
      </c>
      <c r="F3678" s="6" t="s">
        <v>9084</v>
      </c>
      <c r="G3678" s="6" t="s">
        <v>60</v>
      </c>
      <c r="H3678" s="6" t="s">
        <v>60</v>
      </c>
      <c r="I3678" s="60" t="s">
        <v>18800</v>
      </c>
      <c r="J3678" s="49" t="s">
        <v>18801</v>
      </c>
      <c r="K3678" s="6" t="s">
        <v>18802</v>
      </c>
      <c r="L3678" s="29">
        <f>IF($J$6="с учетом НДС",VLOOKUP(I3678,LEGEND!B:E,4,0)*(1-M3678),VLOOKUP(I3678,LEGEND!B:E,4,0)*(1-M3678)/1.2)</f>
        <v>1300</v>
      </c>
      <c r="M3678" s="57">
        <f>IF(AND(B3678&lt;&gt;"1_Электроинструмент",B3678&lt;&gt;"2_Садовая техника"),$J$5,IF($J$4&lt;=20%,$J$4,IFERROR(VLOOKUP(S3678,LEGEND!$L$2:$M$5,2,FALSE),$J$4)))</f>
        <v>0</v>
      </c>
      <c r="N3678" s="48" t="s">
        <v>60</v>
      </c>
      <c r="O3678" s="6" t="s">
        <v>60</v>
      </c>
      <c r="P3678" s="49" t="s">
        <v>66</v>
      </c>
      <c r="Q3678" s="49" t="s">
        <v>473</v>
      </c>
      <c r="R3678" s="6" t="s">
        <v>60</v>
      </c>
      <c r="S3678" s="49" t="s">
        <v>60</v>
      </c>
      <c r="T3678" s="73" t="str">
        <f>IF(_xlfn.XLOOKUP(I3678,LEGEND!B:B,LEGEND!H:H)&lt;&gt;"-",HYPERLINK(_xlfn.XLOOKUP(I3678,LEGEND!B:B,LEGEND!H:H),"link"),_xlfn.XLOOKUP(I3678,LEGEND!B:B,LEGEND!H:H))</f>
        <v>link</v>
      </c>
      <c r="U3678" s="73" t="str">
        <f>HYPERLINK(_xlfn.XLOOKUP(I3678,LEGEND!B:B,LEGEND!I:I))</f>
        <v>https://milwaukee-media-images.s3.amazonaws.com/hi/4932399595--Hero_1.jpg</v>
      </c>
      <c r="V3678" s="51" t="s">
        <v>18803</v>
      </c>
      <c r="W3678" s="63" t="s">
        <v>4469</v>
      </c>
      <c r="X3678" s="64">
        <v>120</v>
      </c>
      <c r="Y3678" s="64">
        <v>110</v>
      </c>
      <c r="Z3678" s="64">
        <v>10</v>
      </c>
      <c r="AA3678" s="84">
        <v>0.107</v>
      </c>
      <c r="AB3678" s="85">
        <v>25</v>
      </c>
      <c r="AC3678" s="85">
        <v>1</v>
      </c>
    </row>
    <row r="3679" spans="1:29" ht="15">
      <c r="A3679" s="1"/>
      <c r="B3679" s="6" t="s">
        <v>8777</v>
      </c>
      <c r="C3679" s="6" t="s">
        <v>8778</v>
      </c>
      <c r="D3679" s="6" t="s">
        <v>9082</v>
      </c>
      <c r="E3679" s="49" t="s">
        <v>9083</v>
      </c>
      <c r="F3679" s="6" t="s">
        <v>9084</v>
      </c>
      <c r="G3679" s="6" t="s">
        <v>60</v>
      </c>
      <c r="H3679" s="6" t="s">
        <v>60</v>
      </c>
      <c r="I3679" s="60" t="s">
        <v>18804</v>
      </c>
      <c r="J3679" s="49" t="s">
        <v>18805</v>
      </c>
      <c r="K3679" s="6" t="s">
        <v>18806</v>
      </c>
      <c r="L3679" s="29">
        <f>IF($J$6="с учетом НДС",VLOOKUP(I3679,LEGEND!B:E,4,0)*(1-M3679),VLOOKUP(I3679,LEGEND!B:E,4,0)*(1-M3679)/1.2)</f>
        <v>1300</v>
      </c>
      <c r="M3679" s="57">
        <f>IF(AND(B3679&lt;&gt;"1_Электроинструмент",B3679&lt;&gt;"2_Садовая техника"),$J$5,IF($J$4&lt;=20%,$J$4,IFERROR(VLOOKUP(S3679,LEGEND!$L$2:$M$5,2,FALSE),$J$4)))</f>
        <v>0</v>
      </c>
      <c r="N3679" s="48" t="s">
        <v>60</v>
      </c>
      <c r="O3679" s="6" t="s">
        <v>60</v>
      </c>
      <c r="P3679" s="49" t="s">
        <v>66</v>
      </c>
      <c r="Q3679" s="49" t="s">
        <v>473</v>
      </c>
      <c r="R3679" s="6" t="s">
        <v>60</v>
      </c>
      <c r="S3679" s="49" t="s">
        <v>60</v>
      </c>
      <c r="T3679" s="73" t="str">
        <f>IF(_xlfn.XLOOKUP(I3679,LEGEND!B:B,LEGEND!H:H)&lt;&gt;"-",HYPERLINK(_xlfn.XLOOKUP(I3679,LEGEND!B:B,LEGEND!H:H),"link"),_xlfn.XLOOKUP(I3679,LEGEND!B:B,LEGEND!H:H))</f>
        <v>link</v>
      </c>
      <c r="U3679" s="73" t="str">
        <f>HYPERLINK(_xlfn.XLOOKUP(I3679,LEGEND!B:B,LEGEND!I:I))</f>
        <v>https://milwaukee-media-images.s3.amazonaws.com/hi/4932399595--Hero_1.jpg</v>
      </c>
      <c r="V3679" s="51" t="s">
        <v>18807</v>
      </c>
      <c r="W3679" s="63" t="s">
        <v>4469</v>
      </c>
      <c r="X3679" s="64">
        <v>120</v>
      </c>
      <c r="Y3679" s="64">
        <v>110</v>
      </c>
      <c r="Z3679" s="64">
        <v>10</v>
      </c>
      <c r="AA3679" s="84">
        <v>0.111</v>
      </c>
      <c r="AB3679" s="85">
        <v>25</v>
      </c>
      <c r="AC3679" s="85">
        <v>1</v>
      </c>
    </row>
    <row r="3680" spans="1:29" ht="15">
      <c r="A3680" s="1"/>
      <c r="B3680" s="6" t="s">
        <v>8777</v>
      </c>
      <c r="C3680" s="6" t="s">
        <v>8778</v>
      </c>
      <c r="D3680" s="6" t="s">
        <v>9082</v>
      </c>
      <c r="E3680" s="49" t="s">
        <v>9083</v>
      </c>
      <c r="F3680" s="6" t="s">
        <v>9084</v>
      </c>
      <c r="G3680" s="6" t="s">
        <v>60</v>
      </c>
      <c r="H3680" s="6" t="s">
        <v>60</v>
      </c>
      <c r="I3680" s="60" t="s">
        <v>18808</v>
      </c>
      <c r="J3680" s="49" t="s">
        <v>18809</v>
      </c>
      <c r="K3680" s="6" t="s">
        <v>18810</v>
      </c>
      <c r="L3680" s="29">
        <f>IF($J$6="с учетом НДС",VLOOKUP(I3680,LEGEND!B:E,4,0)*(1-M3680),VLOOKUP(I3680,LEGEND!B:E,4,0)*(1-M3680)/1.2)</f>
        <v>1300</v>
      </c>
      <c r="M3680" s="57">
        <f>IF(AND(B3680&lt;&gt;"1_Электроинструмент",B3680&lt;&gt;"2_Садовая техника"),$J$5,IF($J$4&lt;=20%,$J$4,IFERROR(VLOOKUP(S3680,LEGEND!$L$2:$M$5,2,FALSE),$J$4)))</f>
        <v>0</v>
      </c>
      <c r="N3680" s="48" t="s">
        <v>60</v>
      </c>
      <c r="O3680" s="6" t="s">
        <v>60</v>
      </c>
      <c r="P3680" s="49" t="s">
        <v>66</v>
      </c>
      <c r="Q3680" s="49" t="s">
        <v>473</v>
      </c>
      <c r="R3680" s="6" t="s">
        <v>60</v>
      </c>
      <c r="S3680" s="49" t="s">
        <v>60</v>
      </c>
      <c r="T3680" s="73" t="str">
        <f>IF(_xlfn.XLOOKUP(I3680,LEGEND!B:B,LEGEND!H:H)&lt;&gt;"-",HYPERLINK(_xlfn.XLOOKUP(I3680,LEGEND!B:B,LEGEND!H:H),"link"),_xlfn.XLOOKUP(I3680,LEGEND!B:B,LEGEND!H:H))</f>
        <v>link</v>
      </c>
      <c r="U3680" s="73" t="str">
        <f>HYPERLINK(_xlfn.XLOOKUP(I3680,LEGEND!B:B,LEGEND!I:I))</f>
        <v>https://milwaukee-media-images.s3.amazonaws.com/hi/4932399595--Hero_1.jpg</v>
      </c>
      <c r="V3680" s="51" t="s">
        <v>18811</v>
      </c>
      <c r="W3680" s="63" t="s">
        <v>4469</v>
      </c>
      <c r="X3680" s="64">
        <v>120</v>
      </c>
      <c r="Y3680" s="64">
        <v>110</v>
      </c>
      <c r="Z3680" s="64">
        <v>10</v>
      </c>
      <c r="AA3680" s="84">
        <v>0.121</v>
      </c>
      <c r="AB3680" s="85">
        <v>25</v>
      </c>
      <c r="AC3680" s="85">
        <v>1</v>
      </c>
    </row>
    <row r="3681" spans="1:29" ht="15">
      <c r="A3681" s="1"/>
      <c r="B3681" s="6" t="s">
        <v>8777</v>
      </c>
      <c r="C3681" s="6" t="s">
        <v>8778</v>
      </c>
      <c r="D3681" s="6" t="s">
        <v>9082</v>
      </c>
      <c r="E3681" s="49" t="s">
        <v>9083</v>
      </c>
      <c r="F3681" s="6" t="s">
        <v>9084</v>
      </c>
      <c r="G3681" s="6" t="s">
        <v>60</v>
      </c>
      <c r="H3681" s="6" t="s">
        <v>60</v>
      </c>
      <c r="I3681" s="60" t="s">
        <v>18812</v>
      </c>
      <c r="J3681" s="49" t="s">
        <v>18813</v>
      </c>
      <c r="K3681" s="6" t="s">
        <v>18814</v>
      </c>
      <c r="L3681" s="29">
        <f>IF($J$6="с учетом НДС",VLOOKUP(I3681,LEGEND!B:E,4,0)*(1-M3681),VLOOKUP(I3681,LEGEND!B:E,4,0)*(1-M3681)/1.2)</f>
        <v>1300</v>
      </c>
      <c r="M3681" s="57">
        <f>IF(AND(B3681&lt;&gt;"1_Электроинструмент",B3681&lt;&gt;"2_Садовая техника"),$J$5,IF($J$4&lt;=20%,$J$4,IFERROR(VLOOKUP(S3681,LEGEND!$L$2:$M$5,2,FALSE),$J$4)))</f>
        <v>0</v>
      </c>
      <c r="N3681" s="48" t="s">
        <v>60</v>
      </c>
      <c r="O3681" s="6" t="s">
        <v>60</v>
      </c>
      <c r="P3681" s="49" t="s">
        <v>66</v>
      </c>
      <c r="Q3681" s="49" t="s">
        <v>473</v>
      </c>
      <c r="R3681" s="6" t="s">
        <v>60</v>
      </c>
      <c r="S3681" s="49" t="s">
        <v>60</v>
      </c>
      <c r="T3681" s="73" t="str">
        <f>IF(_xlfn.XLOOKUP(I3681,LEGEND!B:B,LEGEND!H:H)&lt;&gt;"-",HYPERLINK(_xlfn.XLOOKUP(I3681,LEGEND!B:B,LEGEND!H:H),"link"),_xlfn.XLOOKUP(I3681,LEGEND!B:B,LEGEND!H:H))</f>
        <v>link</v>
      </c>
      <c r="U3681" s="73" t="str">
        <f>HYPERLINK(_xlfn.XLOOKUP(I3681,LEGEND!B:B,LEGEND!I:I))</f>
        <v>https://milwaukee-media-images.s3.amazonaws.com/hi/4932399595--Hero_1.jpg</v>
      </c>
      <c r="V3681" s="51" t="s">
        <v>18815</v>
      </c>
      <c r="W3681" s="63" t="s">
        <v>4469</v>
      </c>
      <c r="X3681" s="64">
        <v>120</v>
      </c>
      <c r="Y3681" s="64">
        <v>110</v>
      </c>
      <c r="Z3681" s="64">
        <v>10</v>
      </c>
      <c r="AA3681" s="84">
        <v>0.125</v>
      </c>
      <c r="AB3681" s="85">
        <v>25</v>
      </c>
      <c r="AC3681" s="85">
        <v>1</v>
      </c>
    </row>
    <row r="3682" spans="1:29" ht="15">
      <c r="A3682" s="1"/>
      <c r="B3682" s="6" t="s">
        <v>8777</v>
      </c>
      <c r="C3682" s="6" t="s">
        <v>8778</v>
      </c>
      <c r="D3682" s="6" t="s">
        <v>9082</v>
      </c>
      <c r="E3682" s="49" t="s">
        <v>9083</v>
      </c>
      <c r="F3682" s="6" t="s">
        <v>9084</v>
      </c>
      <c r="G3682" s="6" t="s">
        <v>60</v>
      </c>
      <c r="H3682" s="6" t="s">
        <v>60</v>
      </c>
      <c r="I3682" s="60" t="s">
        <v>18816</v>
      </c>
      <c r="J3682" s="49" t="s">
        <v>18817</v>
      </c>
      <c r="K3682" s="6" t="s">
        <v>18818</v>
      </c>
      <c r="L3682" s="29">
        <f>IF($J$6="с учетом НДС",VLOOKUP(I3682,LEGEND!B:E,4,0)*(1-M3682),VLOOKUP(I3682,LEGEND!B:E,4,0)*(1-M3682)/1.2)</f>
        <v>1300</v>
      </c>
      <c r="M3682" s="57">
        <f>IF(AND(B3682&lt;&gt;"1_Электроинструмент",B3682&lt;&gt;"2_Садовая техника"),$J$5,IF($J$4&lt;=20%,$J$4,IFERROR(VLOOKUP(S3682,LEGEND!$L$2:$M$5,2,FALSE),$J$4)))</f>
        <v>0</v>
      </c>
      <c r="N3682" s="48" t="s">
        <v>60</v>
      </c>
      <c r="O3682" s="6" t="s">
        <v>60</v>
      </c>
      <c r="P3682" s="49" t="s">
        <v>66</v>
      </c>
      <c r="Q3682" s="49" t="s">
        <v>473</v>
      </c>
      <c r="R3682" s="6" t="s">
        <v>60</v>
      </c>
      <c r="S3682" s="49" t="s">
        <v>60</v>
      </c>
      <c r="T3682" s="73" t="str">
        <f>IF(_xlfn.XLOOKUP(I3682,LEGEND!B:B,LEGEND!H:H)&lt;&gt;"-",HYPERLINK(_xlfn.XLOOKUP(I3682,LEGEND!B:B,LEGEND!H:H),"link"),_xlfn.XLOOKUP(I3682,LEGEND!B:B,LEGEND!H:H))</f>
        <v>link</v>
      </c>
      <c r="U3682" s="73" t="str">
        <f>HYPERLINK(_xlfn.XLOOKUP(I3682,LEGEND!B:B,LEGEND!I:I))</f>
        <v>https://milwaukee-media-images.s3.amazonaws.com/hi/4932399595--Hero_1.jpg</v>
      </c>
      <c r="V3682" s="51" t="s">
        <v>18819</v>
      </c>
      <c r="W3682" s="63" t="s">
        <v>4469</v>
      </c>
      <c r="X3682" s="64">
        <v>120</v>
      </c>
      <c r="Y3682" s="64">
        <v>110</v>
      </c>
      <c r="Z3682" s="64">
        <v>10</v>
      </c>
      <c r="AA3682" s="84">
        <v>0.13900000000000001</v>
      </c>
      <c r="AB3682" s="85">
        <v>25</v>
      </c>
      <c r="AC3682" s="85">
        <v>1</v>
      </c>
    </row>
    <row r="3683" spans="1:29" ht="15">
      <c r="A3683" s="1"/>
      <c r="B3683" s="6" t="s">
        <v>8777</v>
      </c>
      <c r="C3683" s="6" t="s">
        <v>8778</v>
      </c>
      <c r="D3683" s="6" t="s">
        <v>9082</v>
      </c>
      <c r="E3683" s="49" t="s">
        <v>9083</v>
      </c>
      <c r="F3683" s="6" t="s">
        <v>9084</v>
      </c>
      <c r="G3683" s="6" t="s">
        <v>60</v>
      </c>
      <c r="H3683" s="6" t="s">
        <v>60</v>
      </c>
      <c r="I3683" s="60" t="s">
        <v>18820</v>
      </c>
      <c r="J3683" s="49" t="s">
        <v>18821</v>
      </c>
      <c r="K3683" s="6" t="s">
        <v>18822</v>
      </c>
      <c r="L3683" s="29">
        <f>IF($J$6="с учетом НДС",VLOOKUP(I3683,LEGEND!B:E,4,0)*(1-M3683),VLOOKUP(I3683,LEGEND!B:E,4,0)*(1-M3683)/1.2)</f>
        <v>1300</v>
      </c>
      <c r="M3683" s="57">
        <f>IF(AND(B3683&lt;&gt;"1_Электроинструмент",B3683&lt;&gt;"2_Садовая техника"),$J$5,IF($J$4&lt;=20%,$J$4,IFERROR(VLOOKUP(S3683,LEGEND!$L$2:$M$5,2,FALSE),$J$4)))</f>
        <v>0</v>
      </c>
      <c r="N3683" s="48" t="s">
        <v>60</v>
      </c>
      <c r="O3683" s="6" t="s">
        <v>60</v>
      </c>
      <c r="P3683" s="49" t="s">
        <v>66</v>
      </c>
      <c r="Q3683" s="49" t="s">
        <v>473</v>
      </c>
      <c r="R3683" s="6" t="s">
        <v>60</v>
      </c>
      <c r="S3683" s="49" t="s">
        <v>60</v>
      </c>
      <c r="T3683" s="73" t="str">
        <f>IF(_xlfn.XLOOKUP(I3683,LEGEND!B:B,LEGEND!H:H)&lt;&gt;"-",HYPERLINK(_xlfn.XLOOKUP(I3683,LEGEND!B:B,LEGEND!H:H),"link"),_xlfn.XLOOKUP(I3683,LEGEND!B:B,LEGEND!H:H))</f>
        <v>link</v>
      </c>
      <c r="U3683" s="73" t="str">
        <f>HYPERLINK(_xlfn.XLOOKUP(I3683,LEGEND!B:B,LEGEND!I:I))</f>
        <v>https://milwaukee-media-images.s3.amazonaws.com/hi/4932399595--Hero_1.jpg</v>
      </c>
      <c r="V3683" s="51" t="s">
        <v>18823</v>
      </c>
      <c r="W3683" s="63" t="s">
        <v>4469</v>
      </c>
      <c r="X3683" s="64">
        <v>73</v>
      </c>
      <c r="Y3683" s="64">
        <v>52</v>
      </c>
      <c r="Z3683" s="64">
        <v>22</v>
      </c>
      <c r="AA3683" s="84">
        <v>0.16</v>
      </c>
      <c r="AB3683" s="85">
        <v>25</v>
      </c>
      <c r="AC3683" s="85">
        <v>1</v>
      </c>
    </row>
    <row r="3684" spans="1:29" ht="25.5">
      <c r="A3684" s="1"/>
      <c r="B3684" s="6" t="s">
        <v>8777</v>
      </c>
      <c r="C3684" s="6" t="s">
        <v>8778</v>
      </c>
      <c r="D3684" s="6" t="s">
        <v>9082</v>
      </c>
      <c r="E3684" s="49" t="s">
        <v>9083</v>
      </c>
      <c r="F3684" s="6" t="s">
        <v>9084</v>
      </c>
      <c r="G3684" s="6" t="s">
        <v>60</v>
      </c>
      <c r="H3684" s="6" t="s">
        <v>60</v>
      </c>
      <c r="I3684" s="60" t="s">
        <v>18824</v>
      </c>
      <c r="J3684" s="49" t="s">
        <v>18825</v>
      </c>
      <c r="K3684" s="6" t="s">
        <v>18826</v>
      </c>
      <c r="L3684" s="29">
        <f>IF($J$6="с учетом НДС",VLOOKUP(I3684,LEGEND!B:E,4,0)*(1-M3684),VLOOKUP(I3684,LEGEND!B:E,4,0)*(1-M3684)/1.2)</f>
        <v>1330</v>
      </c>
      <c r="M3684" s="57">
        <f>IF(AND(B3684&lt;&gt;"1_Электроинструмент",B3684&lt;&gt;"2_Садовая техника"),$J$5,IF($J$4&lt;=20%,$J$4,IFERROR(VLOOKUP(S3684,LEGEND!$L$2:$M$5,2,FALSE),$J$4)))</f>
        <v>0</v>
      </c>
      <c r="N3684" s="48" t="s">
        <v>60</v>
      </c>
      <c r="O3684" s="6" t="s">
        <v>60</v>
      </c>
      <c r="P3684" s="49" t="s">
        <v>66</v>
      </c>
      <c r="Q3684" s="49" t="s">
        <v>473</v>
      </c>
      <c r="R3684" s="6" t="s">
        <v>60</v>
      </c>
      <c r="S3684" s="49" t="s">
        <v>60</v>
      </c>
      <c r="T3684" s="73" t="str">
        <f>IF(_xlfn.XLOOKUP(I3684,LEGEND!B:B,LEGEND!H:H)&lt;&gt;"-",HYPERLINK(_xlfn.XLOOKUP(I3684,LEGEND!B:B,LEGEND!H:H),"link"),_xlfn.XLOOKUP(I3684,LEGEND!B:B,LEGEND!H:H))</f>
        <v>-</v>
      </c>
      <c r="U3684" s="73" t="str">
        <f>HYPERLINK(_xlfn.XLOOKUP(I3684,LEGEND!B:B,LEGEND!I:I))</f>
        <v>https://milwaukee-media-images.s3.amazonaws.com/hi/48323070--Hero_1.jpg</v>
      </c>
      <c r="V3684" s="51" t="s">
        <v>18827</v>
      </c>
      <c r="W3684" s="63" t="s">
        <v>2403</v>
      </c>
      <c r="X3684" s="64">
        <v>127</v>
      </c>
      <c r="Y3684" s="64">
        <v>43</v>
      </c>
      <c r="Z3684" s="64">
        <v>5</v>
      </c>
      <c r="AA3684" s="84">
        <v>3.5999999999999997E-2</v>
      </c>
      <c r="AB3684" s="85">
        <v>1</v>
      </c>
      <c r="AC3684" s="85">
        <v>1</v>
      </c>
    </row>
    <row r="3685" spans="1:29" ht="25.5">
      <c r="A3685" s="1"/>
      <c r="B3685" s="6" t="s">
        <v>8777</v>
      </c>
      <c r="C3685" s="6" t="s">
        <v>8778</v>
      </c>
      <c r="D3685" s="6" t="s">
        <v>9082</v>
      </c>
      <c r="E3685" s="49" t="s">
        <v>9083</v>
      </c>
      <c r="F3685" s="6" t="s">
        <v>9084</v>
      </c>
      <c r="G3685" s="6" t="s">
        <v>60</v>
      </c>
      <c r="H3685" s="6" t="s">
        <v>60</v>
      </c>
      <c r="I3685" s="60" t="s">
        <v>18828</v>
      </c>
      <c r="J3685" s="49" t="s">
        <v>18829</v>
      </c>
      <c r="K3685" s="6" t="s">
        <v>18830</v>
      </c>
      <c r="L3685" s="29">
        <f>IF($J$6="с учетом НДС",VLOOKUP(I3685,LEGEND!B:E,4,0)*(1-M3685),VLOOKUP(I3685,LEGEND!B:E,4,0)*(1-M3685)/1.2)</f>
        <v>1380</v>
      </c>
      <c r="M3685" s="57">
        <f>IF(AND(B3685&lt;&gt;"1_Электроинструмент",B3685&lt;&gt;"2_Садовая техника"),$J$5,IF($J$4&lt;=20%,$J$4,IFERROR(VLOOKUP(S3685,LEGEND!$L$2:$M$5,2,FALSE),$J$4)))</f>
        <v>0</v>
      </c>
      <c r="N3685" s="48" t="s">
        <v>60</v>
      </c>
      <c r="O3685" s="6" t="s">
        <v>60</v>
      </c>
      <c r="P3685" s="49" t="s">
        <v>66</v>
      </c>
      <c r="Q3685" s="49" t="s">
        <v>67</v>
      </c>
      <c r="R3685" s="6" t="s">
        <v>60</v>
      </c>
      <c r="S3685" s="49" t="s">
        <v>60</v>
      </c>
      <c r="T3685" s="73" t="str">
        <f>IF(_xlfn.XLOOKUP(I3685,LEGEND!B:B,LEGEND!H:H)&lt;&gt;"-",HYPERLINK(_xlfn.XLOOKUP(I3685,LEGEND!B:B,LEGEND!H:H),"link"),_xlfn.XLOOKUP(I3685,LEGEND!B:B,LEGEND!H:H))</f>
        <v>link</v>
      </c>
      <c r="U3685" s="73" t="str">
        <f>HYPERLINK(_xlfn.XLOOKUP(I3685,LEGEND!B:B,LEGEND!I:I))</f>
        <v>https://milwaukee-media-images.s3.amazonaws.com/hi/4932430179--Hero_1.jpg</v>
      </c>
      <c r="V3685" s="51" t="s">
        <v>18831</v>
      </c>
      <c r="W3685" s="63" t="s">
        <v>4469</v>
      </c>
      <c r="X3685" s="64">
        <v>150</v>
      </c>
      <c r="Y3685" s="64">
        <v>35</v>
      </c>
      <c r="Z3685" s="64">
        <v>20</v>
      </c>
      <c r="AA3685" s="84">
        <v>3.5999999999999997E-2</v>
      </c>
      <c r="AB3685" s="85">
        <v>1</v>
      </c>
      <c r="AC3685" s="85">
        <v>1</v>
      </c>
    </row>
    <row r="3686" spans="1:29" ht="25.5">
      <c r="A3686" s="1"/>
      <c r="B3686" s="6" t="s">
        <v>8777</v>
      </c>
      <c r="C3686" s="6" t="s">
        <v>8778</v>
      </c>
      <c r="D3686" s="6" t="s">
        <v>9082</v>
      </c>
      <c r="E3686" s="49" t="s">
        <v>9083</v>
      </c>
      <c r="F3686" s="6" t="s">
        <v>9084</v>
      </c>
      <c r="G3686" s="6" t="s">
        <v>60</v>
      </c>
      <c r="H3686" s="6" t="s">
        <v>60</v>
      </c>
      <c r="I3686" s="60" t="s">
        <v>18832</v>
      </c>
      <c r="J3686" s="49" t="s">
        <v>18833</v>
      </c>
      <c r="K3686" s="6" t="s">
        <v>18834</v>
      </c>
      <c r="L3686" s="29">
        <f>IF($J$6="с учетом НДС",VLOOKUP(I3686,LEGEND!B:E,4,0)*(1-M3686),VLOOKUP(I3686,LEGEND!B:E,4,0)*(1-M3686)/1.2)</f>
        <v>1410</v>
      </c>
      <c r="M3686" s="57">
        <f>IF(AND(B3686&lt;&gt;"1_Электроинструмент",B3686&lt;&gt;"2_Садовая техника"),$J$5,IF($J$4&lt;=20%,$J$4,IFERROR(VLOOKUP(S3686,LEGEND!$L$2:$M$5,2,FALSE),$J$4)))</f>
        <v>0</v>
      </c>
      <c r="N3686" s="48" t="s">
        <v>60</v>
      </c>
      <c r="O3686" s="6" t="s">
        <v>60</v>
      </c>
      <c r="P3686" s="49" t="s">
        <v>66</v>
      </c>
      <c r="Q3686" s="49" t="s">
        <v>67</v>
      </c>
      <c r="R3686" s="6" t="s">
        <v>60</v>
      </c>
      <c r="S3686" s="49" t="s">
        <v>60</v>
      </c>
      <c r="T3686" s="73" t="str">
        <f>IF(_xlfn.XLOOKUP(I3686,LEGEND!B:B,LEGEND!H:H)&lt;&gt;"-",HYPERLINK(_xlfn.XLOOKUP(I3686,LEGEND!B:B,LEGEND!H:H),"link"),_xlfn.XLOOKUP(I3686,LEGEND!B:B,LEGEND!H:H))</f>
        <v>link</v>
      </c>
      <c r="U3686" s="73" t="str">
        <f>HYPERLINK(_xlfn.XLOOKUP(I3686,LEGEND!B:B,LEGEND!I:I))</f>
        <v>https://milwaukee-media-images.s3.amazonaws.com/hi/4932352546--Hero_1.jpg</v>
      </c>
      <c r="V3686" s="51" t="s">
        <v>18835</v>
      </c>
      <c r="W3686" s="63" t="s">
        <v>4469</v>
      </c>
      <c r="X3686" s="64">
        <v>40</v>
      </c>
      <c r="Y3686" s="64">
        <v>150</v>
      </c>
      <c r="Z3686" s="64">
        <v>40</v>
      </c>
      <c r="AA3686" s="84">
        <v>0.09</v>
      </c>
      <c r="AB3686" s="85">
        <v>1</v>
      </c>
      <c r="AC3686" s="85">
        <v>1</v>
      </c>
    </row>
    <row r="3687" spans="1:29" ht="25.5">
      <c r="A3687" s="1"/>
      <c r="B3687" s="6" t="s">
        <v>8777</v>
      </c>
      <c r="C3687" s="6" t="s">
        <v>8778</v>
      </c>
      <c r="D3687" s="6" t="s">
        <v>9082</v>
      </c>
      <c r="E3687" s="49" t="s">
        <v>9083</v>
      </c>
      <c r="F3687" s="6" t="s">
        <v>9084</v>
      </c>
      <c r="G3687" s="6" t="s">
        <v>60</v>
      </c>
      <c r="H3687" s="6" t="s">
        <v>60</v>
      </c>
      <c r="I3687" s="60" t="s">
        <v>18836</v>
      </c>
      <c r="J3687" s="49" t="s">
        <v>18837</v>
      </c>
      <c r="K3687" s="6" t="s">
        <v>18838</v>
      </c>
      <c r="L3687" s="29">
        <f>IF($J$6="с учетом НДС",VLOOKUP(I3687,LEGEND!B:E,4,0)*(1-M3687),VLOOKUP(I3687,LEGEND!B:E,4,0)*(1-M3687)/1.2)</f>
        <v>1460</v>
      </c>
      <c r="M3687" s="57">
        <f>IF(AND(B3687&lt;&gt;"1_Электроинструмент",B3687&lt;&gt;"2_Садовая техника"),$J$5,IF($J$4&lt;=20%,$J$4,IFERROR(VLOOKUP(S3687,LEGEND!$L$2:$M$5,2,FALSE),$J$4)))</f>
        <v>0</v>
      </c>
      <c r="N3687" s="48" t="s">
        <v>60</v>
      </c>
      <c r="O3687" s="6" t="s">
        <v>60</v>
      </c>
      <c r="P3687" s="49" t="s">
        <v>66</v>
      </c>
      <c r="Q3687" s="49" t="s">
        <v>67</v>
      </c>
      <c r="R3687" s="6" t="s">
        <v>60</v>
      </c>
      <c r="S3687" s="49" t="s">
        <v>60</v>
      </c>
      <c r="T3687" s="73" t="str">
        <f>IF(_xlfn.XLOOKUP(I3687,LEGEND!B:B,LEGEND!H:H)&lt;&gt;"-",HYPERLINK(_xlfn.XLOOKUP(I3687,LEGEND!B:B,LEGEND!H:H),"link"),_xlfn.XLOOKUP(I3687,LEGEND!B:B,LEGEND!H:H))</f>
        <v>link</v>
      </c>
      <c r="U3687" s="73" t="str">
        <f>HYPERLINK(_xlfn.XLOOKUP(I3687,LEGEND!B:B,LEGEND!I:I))</f>
        <v>https://milwaukee-media-images.s3.amazonaws.com/hi/4932430904--Hero_1.jpg</v>
      </c>
      <c r="V3687" s="51" t="s">
        <v>18839</v>
      </c>
      <c r="W3687" s="63" t="s">
        <v>71</v>
      </c>
      <c r="X3687" s="64">
        <v>80</v>
      </c>
      <c r="Y3687" s="64">
        <v>80</v>
      </c>
      <c r="Z3687" s="64">
        <v>40</v>
      </c>
      <c r="AA3687" s="84">
        <v>0.22</v>
      </c>
      <c r="AB3687" s="85">
        <v>1</v>
      </c>
      <c r="AC3687" s="85">
        <v>10</v>
      </c>
    </row>
    <row r="3688" spans="1:29" ht="25.5">
      <c r="A3688" s="1"/>
      <c r="B3688" s="6" t="s">
        <v>8777</v>
      </c>
      <c r="C3688" s="6" t="s">
        <v>8778</v>
      </c>
      <c r="D3688" s="6" t="s">
        <v>9082</v>
      </c>
      <c r="E3688" s="49" t="s">
        <v>9083</v>
      </c>
      <c r="F3688" s="6" t="s">
        <v>9084</v>
      </c>
      <c r="G3688" s="6" t="s">
        <v>60</v>
      </c>
      <c r="H3688" s="6" t="s">
        <v>60</v>
      </c>
      <c r="I3688" s="60" t="s">
        <v>18840</v>
      </c>
      <c r="J3688" s="49" t="s">
        <v>18841</v>
      </c>
      <c r="K3688" s="6" t="s">
        <v>18842</v>
      </c>
      <c r="L3688" s="29">
        <f>IF($J$6="с учетом НДС",VLOOKUP(I3688,LEGEND!B:E,4,0)*(1-M3688),VLOOKUP(I3688,LEGEND!B:E,4,0)*(1-M3688)/1.2)</f>
        <v>1660</v>
      </c>
      <c r="M3688" s="57">
        <f>IF(AND(B3688&lt;&gt;"1_Электроинструмент",B3688&lt;&gt;"2_Садовая техника"),$J$5,IF($J$4&lt;=20%,$J$4,IFERROR(VLOOKUP(S3688,LEGEND!$L$2:$M$5,2,FALSE),$J$4)))</f>
        <v>0</v>
      </c>
      <c r="N3688" s="48" t="s">
        <v>60</v>
      </c>
      <c r="O3688" s="6" t="s">
        <v>60</v>
      </c>
      <c r="P3688" s="49" t="s">
        <v>66</v>
      </c>
      <c r="Q3688" s="49" t="s">
        <v>67</v>
      </c>
      <c r="R3688" s="6" t="s">
        <v>60</v>
      </c>
      <c r="S3688" s="49" t="s">
        <v>60</v>
      </c>
      <c r="T3688" s="73" t="str">
        <f>IF(_xlfn.XLOOKUP(I3688,LEGEND!B:B,LEGEND!H:H)&lt;&gt;"-",HYPERLINK(_xlfn.XLOOKUP(I3688,LEGEND!B:B,LEGEND!H:H),"link"),_xlfn.XLOOKUP(I3688,LEGEND!B:B,LEGEND!H:H))</f>
        <v>link</v>
      </c>
      <c r="U3688" s="73" t="str">
        <f>HYPERLINK(_xlfn.XLOOKUP(I3688,LEGEND!B:B,LEGEND!I:I))</f>
        <v>https://milwaukee-media-images.s3.amazonaws.com/hi/4932430910--Hero_1.jpg</v>
      </c>
      <c r="V3688" s="51" t="s">
        <v>18843</v>
      </c>
      <c r="W3688" s="63" t="s">
        <v>71</v>
      </c>
      <c r="X3688" s="64">
        <v>189</v>
      </c>
      <c r="Y3688" s="64">
        <v>99</v>
      </c>
      <c r="Z3688" s="64">
        <v>27</v>
      </c>
      <c r="AA3688" s="84">
        <v>0.16400000000000001</v>
      </c>
      <c r="AB3688" s="85">
        <v>1</v>
      </c>
      <c r="AC3688" s="85">
        <v>10</v>
      </c>
    </row>
    <row r="3689" spans="1:29" ht="25.5">
      <c r="A3689" s="1"/>
      <c r="B3689" s="6" t="s">
        <v>8777</v>
      </c>
      <c r="C3689" s="6" t="s">
        <v>8778</v>
      </c>
      <c r="D3689" s="6" t="s">
        <v>9082</v>
      </c>
      <c r="E3689" s="49" t="s">
        <v>9083</v>
      </c>
      <c r="F3689" s="6" t="s">
        <v>9084</v>
      </c>
      <c r="G3689" s="6" t="s">
        <v>60</v>
      </c>
      <c r="H3689" s="6" t="s">
        <v>60</v>
      </c>
      <c r="I3689" s="60" t="s">
        <v>18844</v>
      </c>
      <c r="J3689" s="49" t="s">
        <v>18845</v>
      </c>
      <c r="K3689" s="6" t="s">
        <v>18846</v>
      </c>
      <c r="L3689" s="29">
        <f>IF($J$6="с учетом НДС",VLOOKUP(I3689,LEGEND!B:E,4,0)*(1-M3689),VLOOKUP(I3689,LEGEND!B:E,4,0)*(1-M3689)/1.2)</f>
        <v>1700</v>
      </c>
      <c r="M3689" s="57">
        <f>IF(AND(B3689&lt;&gt;"1_Электроинструмент",B3689&lt;&gt;"2_Садовая техника"),$J$5,IF($J$4&lt;=20%,$J$4,IFERROR(VLOOKUP(S3689,LEGEND!$L$2:$M$5,2,FALSE),$J$4)))</f>
        <v>0</v>
      </c>
      <c r="N3689" s="48" t="s">
        <v>60</v>
      </c>
      <c r="O3689" s="6" t="s">
        <v>60</v>
      </c>
      <c r="P3689" s="49" t="s">
        <v>66</v>
      </c>
      <c r="Q3689" s="49" t="s">
        <v>67</v>
      </c>
      <c r="R3689" s="6" t="s">
        <v>60</v>
      </c>
      <c r="S3689" s="49" t="s">
        <v>60</v>
      </c>
      <c r="T3689" s="73" t="str">
        <f>IF(_xlfn.XLOOKUP(I3689,LEGEND!B:B,LEGEND!H:H)&lt;&gt;"-",HYPERLINK(_xlfn.XLOOKUP(I3689,LEGEND!B:B,LEGEND!H:H),"link"),_xlfn.XLOOKUP(I3689,LEGEND!B:B,LEGEND!H:H))</f>
        <v>link</v>
      </c>
      <c r="U3689" s="73" t="str">
        <f>HYPERLINK(_xlfn.XLOOKUP(I3689,LEGEND!B:B,LEGEND!I:I))</f>
        <v>https://milwaukee-media-images.s3.amazonaws.com/hi/4932471586--Hero_1.jpg</v>
      </c>
      <c r="V3689" s="51" t="s">
        <v>18847</v>
      </c>
      <c r="W3689" s="63" t="s">
        <v>71</v>
      </c>
      <c r="X3689" s="64">
        <v>107</v>
      </c>
      <c r="Y3689" s="64">
        <v>78</v>
      </c>
      <c r="Z3689" s="64">
        <v>47</v>
      </c>
      <c r="AA3689" s="84">
        <v>0.27600000000000002</v>
      </c>
      <c r="AB3689" s="85">
        <v>1</v>
      </c>
      <c r="AC3689" s="85">
        <v>1</v>
      </c>
    </row>
    <row r="3690" spans="1:29" ht="25.5">
      <c r="A3690" s="1"/>
      <c r="B3690" s="6" t="s">
        <v>8777</v>
      </c>
      <c r="C3690" s="6" t="s">
        <v>8778</v>
      </c>
      <c r="D3690" s="6" t="s">
        <v>9082</v>
      </c>
      <c r="E3690" s="49" t="s">
        <v>9083</v>
      </c>
      <c r="F3690" s="6" t="s">
        <v>9084</v>
      </c>
      <c r="G3690" s="6" t="s">
        <v>60</v>
      </c>
      <c r="H3690" s="6" t="s">
        <v>60</v>
      </c>
      <c r="I3690" s="60" t="s">
        <v>18848</v>
      </c>
      <c r="J3690" s="49" t="s">
        <v>18849</v>
      </c>
      <c r="K3690" s="6" t="s">
        <v>18850</v>
      </c>
      <c r="L3690" s="29">
        <f>IF($J$6="с учетом НДС",VLOOKUP(I3690,LEGEND!B:E,4,0)*(1-M3690),VLOOKUP(I3690,LEGEND!B:E,4,0)*(1-M3690)/1.2)</f>
        <v>1960</v>
      </c>
      <c r="M3690" s="57">
        <f>IF(AND(B3690&lt;&gt;"1_Электроинструмент",B3690&lt;&gt;"2_Садовая техника"),$J$5,IF($J$4&lt;=20%,$J$4,IFERROR(VLOOKUP(S3690,LEGEND!$L$2:$M$5,2,FALSE),$J$4)))</f>
        <v>0</v>
      </c>
      <c r="N3690" s="48" t="s">
        <v>60</v>
      </c>
      <c r="O3690" s="6" t="s">
        <v>60</v>
      </c>
      <c r="P3690" s="49" t="s">
        <v>66</v>
      </c>
      <c r="Q3690" s="49" t="s">
        <v>67</v>
      </c>
      <c r="R3690" s="6" t="s">
        <v>60</v>
      </c>
      <c r="S3690" s="49" t="s">
        <v>60</v>
      </c>
      <c r="T3690" s="73" t="str">
        <f>IF(_xlfn.XLOOKUP(I3690,LEGEND!B:B,LEGEND!H:H)&lt;&gt;"-",HYPERLINK(_xlfn.XLOOKUP(I3690,LEGEND!B:B,LEGEND!H:H),"link"),_xlfn.XLOOKUP(I3690,LEGEND!B:B,LEGEND!H:H))</f>
        <v>-</v>
      </c>
      <c r="U3690" s="73" t="str">
        <f>HYPERLINK(_xlfn.XLOOKUP(I3690,LEGEND!B:B,LEGEND!I:I))</f>
        <v>-</v>
      </c>
      <c r="V3690" s="51" t="s">
        <v>18851</v>
      </c>
      <c r="W3690" s="63" t="s">
        <v>71</v>
      </c>
      <c r="X3690" s="64">
        <v>250</v>
      </c>
      <c r="Y3690" s="64">
        <v>190</v>
      </c>
      <c r="Z3690" s="64">
        <v>50</v>
      </c>
      <c r="AA3690" s="84">
        <v>0.5</v>
      </c>
      <c r="AB3690" s="85">
        <v>1</v>
      </c>
      <c r="AC3690" s="85">
        <v>6</v>
      </c>
    </row>
    <row r="3691" spans="1:29" ht="15">
      <c r="A3691" s="1"/>
      <c r="B3691" s="6" t="s">
        <v>8777</v>
      </c>
      <c r="C3691" s="6" t="s">
        <v>8778</v>
      </c>
      <c r="D3691" s="6" t="s">
        <v>9082</v>
      </c>
      <c r="E3691" s="49" t="s">
        <v>9083</v>
      </c>
      <c r="F3691" s="6" t="s">
        <v>9084</v>
      </c>
      <c r="G3691" s="6" t="s">
        <v>60</v>
      </c>
      <c r="H3691" s="6" t="s">
        <v>60</v>
      </c>
      <c r="I3691" s="60" t="s">
        <v>18852</v>
      </c>
      <c r="J3691" s="49" t="s">
        <v>18853</v>
      </c>
      <c r="K3691" s="6" t="s">
        <v>18854</v>
      </c>
      <c r="L3691" s="29">
        <f>IF($J$6="с учетом НДС",VLOOKUP(I3691,LEGEND!B:E,4,0)*(1-M3691),VLOOKUP(I3691,LEGEND!B:E,4,0)*(1-M3691)/1.2)</f>
        <v>2100</v>
      </c>
      <c r="M3691" s="57">
        <f>IF(AND(B3691&lt;&gt;"1_Электроинструмент",B3691&lt;&gt;"2_Садовая техника"),$J$5,IF($J$4&lt;=20%,$J$4,IFERROR(VLOOKUP(S3691,LEGEND!$L$2:$M$5,2,FALSE),$J$4)))</f>
        <v>0</v>
      </c>
      <c r="N3691" s="48" t="s">
        <v>60</v>
      </c>
      <c r="O3691" s="6" t="s">
        <v>60</v>
      </c>
      <c r="P3691" s="49" t="s">
        <v>66</v>
      </c>
      <c r="Q3691" s="49" t="s">
        <v>473</v>
      </c>
      <c r="R3691" s="6" t="s">
        <v>60</v>
      </c>
      <c r="S3691" s="49" t="s">
        <v>60</v>
      </c>
      <c r="T3691" s="73" t="str">
        <f>IF(_xlfn.XLOOKUP(I3691,LEGEND!B:B,LEGEND!H:H)&lt;&gt;"-",HYPERLINK(_xlfn.XLOOKUP(I3691,LEGEND!B:B,LEGEND!H:H),"link"),_xlfn.XLOOKUP(I3691,LEGEND!B:B,LEGEND!H:H))</f>
        <v>link</v>
      </c>
      <c r="U3691" s="73" t="str">
        <f>HYPERLINK(_xlfn.XLOOKUP(I3691,LEGEND!B:B,LEGEND!I:I))</f>
        <v>https://milwaukee-media-images.s3.amazonaws.com/hi/4932399513--Hero_1.jpg</v>
      </c>
      <c r="V3691" s="51" t="s">
        <v>18855</v>
      </c>
      <c r="W3691" s="63" t="s">
        <v>4469</v>
      </c>
      <c r="X3691" s="64">
        <v>160</v>
      </c>
      <c r="Y3691" s="64">
        <v>90</v>
      </c>
      <c r="Z3691" s="64">
        <v>23</v>
      </c>
      <c r="AA3691" s="84">
        <v>0.14399999999999999</v>
      </c>
      <c r="AB3691" s="85">
        <v>1</v>
      </c>
      <c r="AC3691" s="85">
        <v>1</v>
      </c>
    </row>
    <row r="3692" spans="1:29" ht="25.5">
      <c r="A3692" s="1"/>
      <c r="B3692" s="6" t="s">
        <v>8777</v>
      </c>
      <c r="C3692" s="6" t="s">
        <v>8778</v>
      </c>
      <c r="D3692" s="6" t="s">
        <v>9082</v>
      </c>
      <c r="E3692" s="49" t="s">
        <v>9083</v>
      </c>
      <c r="F3692" s="6" t="s">
        <v>9084</v>
      </c>
      <c r="G3692" s="6" t="s">
        <v>60</v>
      </c>
      <c r="H3692" s="6" t="s">
        <v>60</v>
      </c>
      <c r="I3692" s="60" t="s">
        <v>18856</v>
      </c>
      <c r="J3692" s="49" t="s">
        <v>18857</v>
      </c>
      <c r="K3692" s="6" t="s">
        <v>18858</v>
      </c>
      <c r="L3692" s="29">
        <f>IF($J$6="с учетом НДС",VLOOKUP(I3692,LEGEND!B:E,4,0)*(1-M3692),VLOOKUP(I3692,LEGEND!B:E,4,0)*(1-M3692)/1.2)</f>
        <v>2190</v>
      </c>
      <c r="M3692" s="57">
        <f>IF(AND(B3692&lt;&gt;"1_Электроинструмент",B3692&lt;&gt;"2_Садовая техника"),$J$5,IF($J$4&lt;=20%,$J$4,IFERROR(VLOOKUP(S3692,LEGEND!$L$2:$M$5,2,FALSE),$J$4)))</f>
        <v>0</v>
      </c>
      <c r="N3692" s="48" t="s">
        <v>60</v>
      </c>
      <c r="O3692" s="6" t="s">
        <v>60</v>
      </c>
      <c r="P3692" s="49" t="s">
        <v>66</v>
      </c>
      <c r="Q3692" s="49" t="s">
        <v>67</v>
      </c>
      <c r="R3692" s="6" t="s">
        <v>60</v>
      </c>
      <c r="S3692" s="49" t="s">
        <v>60</v>
      </c>
      <c r="T3692" s="73" t="str">
        <f>IF(_xlfn.XLOOKUP(I3692,LEGEND!B:B,LEGEND!H:H)&lt;&gt;"-",HYPERLINK(_xlfn.XLOOKUP(I3692,LEGEND!B:B,LEGEND!H:H),"link"),_xlfn.XLOOKUP(I3692,LEGEND!B:B,LEGEND!H:H))</f>
        <v>link</v>
      </c>
      <c r="U3692" s="73" t="str">
        <f>HYPERLINK(_xlfn.XLOOKUP(I3692,LEGEND!B:B,LEGEND!I:I))</f>
        <v>https://milwaukee-media-images.s3.amazonaws.com/hi/4932464240--Hero_1.jpg</v>
      </c>
      <c r="V3692" s="51" t="s">
        <v>18859</v>
      </c>
      <c r="W3692" s="63" t="s">
        <v>71</v>
      </c>
      <c r="X3692" s="64">
        <v>107</v>
      </c>
      <c r="Y3692" s="64">
        <v>78</v>
      </c>
      <c r="Z3692" s="64">
        <v>47</v>
      </c>
      <c r="AA3692" s="84">
        <v>0.27500000000000002</v>
      </c>
      <c r="AB3692" s="85">
        <v>1</v>
      </c>
      <c r="AC3692" s="85">
        <v>12</v>
      </c>
    </row>
    <row r="3693" spans="1:29" ht="25.5">
      <c r="A3693" s="1"/>
      <c r="B3693" s="6" t="s">
        <v>8777</v>
      </c>
      <c r="C3693" s="6" t="s">
        <v>8778</v>
      </c>
      <c r="D3693" s="6" t="s">
        <v>9082</v>
      </c>
      <c r="E3693" s="49" t="s">
        <v>9083</v>
      </c>
      <c r="F3693" s="6" t="s">
        <v>9084</v>
      </c>
      <c r="G3693" s="6" t="s">
        <v>60</v>
      </c>
      <c r="H3693" s="6" t="s">
        <v>60</v>
      </c>
      <c r="I3693" s="60" t="s">
        <v>18860</v>
      </c>
      <c r="J3693" s="49" t="s">
        <v>18861</v>
      </c>
      <c r="K3693" s="6" t="s">
        <v>18862</v>
      </c>
      <c r="L3693" s="29">
        <f>IF($J$6="с учетом НДС",VLOOKUP(I3693,LEGEND!B:E,4,0)*(1-M3693),VLOOKUP(I3693,LEGEND!B:E,4,0)*(1-M3693)/1.2)</f>
        <v>3080</v>
      </c>
      <c r="M3693" s="57">
        <f>IF(AND(B3693&lt;&gt;"1_Электроинструмент",B3693&lt;&gt;"2_Садовая техника"),$J$5,IF($J$4&lt;=20%,$J$4,IFERROR(VLOOKUP(S3693,LEGEND!$L$2:$M$5,2,FALSE),$J$4)))</f>
        <v>0</v>
      </c>
      <c r="N3693" s="48" t="s">
        <v>60</v>
      </c>
      <c r="O3693" s="6" t="s">
        <v>60</v>
      </c>
      <c r="P3693" s="49" t="s">
        <v>66</v>
      </c>
      <c r="Q3693" s="49" t="s">
        <v>67</v>
      </c>
      <c r="R3693" s="6" t="s">
        <v>60</v>
      </c>
      <c r="S3693" s="49" t="s">
        <v>60</v>
      </c>
      <c r="T3693" s="73" t="str">
        <f>IF(_xlfn.XLOOKUP(I3693,LEGEND!B:B,LEGEND!H:H)&lt;&gt;"-",HYPERLINK(_xlfn.XLOOKUP(I3693,LEGEND!B:B,LEGEND!H:H),"link"),_xlfn.XLOOKUP(I3693,LEGEND!B:B,LEGEND!H:H))</f>
        <v>link</v>
      </c>
      <c r="U3693" s="73" t="str">
        <f>HYPERLINK(_xlfn.XLOOKUP(I3693,LEGEND!B:B,LEGEND!I:I))</f>
        <v>https://milwaukee-media-images.s3.amazonaws.com/hi/4932352747--Hero_1.jpg</v>
      </c>
      <c r="V3693" s="51" t="s">
        <v>18863</v>
      </c>
      <c r="W3693" s="63" t="s">
        <v>4469</v>
      </c>
      <c r="X3693" s="64">
        <v>100</v>
      </c>
      <c r="Y3693" s="64">
        <v>40</v>
      </c>
      <c r="Z3693" s="64">
        <v>110</v>
      </c>
      <c r="AA3693" s="84">
        <v>0.22</v>
      </c>
      <c r="AB3693" s="85">
        <v>1</v>
      </c>
      <c r="AC3693" s="85">
        <v>1</v>
      </c>
    </row>
    <row r="3694" spans="1:29" ht="25.5">
      <c r="A3694" s="1"/>
      <c r="B3694" s="6" t="s">
        <v>8777</v>
      </c>
      <c r="C3694" s="6" t="s">
        <v>8778</v>
      </c>
      <c r="D3694" s="6" t="s">
        <v>9082</v>
      </c>
      <c r="E3694" s="49" t="s">
        <v>9083</v>
      </c>
      <c r="F3694" s="6" t="s">
        <v>9084</v>
      </c>
      <c r="G3694" s="6" t="s">
        <v>60</v>
      </c>
      <c r="H3694" s="6" t="s">
        <v>60</v>
      </c>
      <c r="I3694" s="60" t="s">
        <v>18864</v>
      </c>
      <c r="J3694" s="49" t="s">
        <v>18865</v>
      </c>
      <c r="K3694" s="6" t="s">
        <v>18866</v>
      </c>
      <c r="L3694" s="29">
        <f>IF($J$6="с учетом НДС",VLOOKUP(I3694,LEGEND!B:E,4,0)*(1-M3694),VLOOKUP(I3694,LEGEND!B:E,4,0)*(1-M3694)/1.2)</f>
        <v>3240</v>
      </c>
      <c r="M3694" s="57">
        <f>IF(AND(B3694&lt;&gt;"1_Электроинструмент",B3694&lt;&gt;"2_Садовая техника"),$J$5,IF($J$4&lt;=20%,$J$4,IFERROR(VLOOKUP(S3694,LEGEND!$L$2:$M$5,2,FALSE),$J$4)))</f>
        <v>0</v>
      </c>
      <c r="N3694" s="48" t="s">
        <v>60</v>
      </c>
      <c r="O3694" s="6" t="s">
        <v>60</v>
      </c>
      <c r="P3694" s="49" t="s">
        <v>66</v>
      </c>
      <c r="Q3694" s="49" t="s">
        <v>67</v>
      </c>
      <c r="R3694" s="6" t="s">
        <v>60</v>
      </c>
      <c r="S3694" s="49" t="s">
        <v>60</v>
      </c>
      <c r="T3694" s="73" t="str">
        <f>IF(_xlfn.XLOOKUP(I3694,LEGEND!B:B,LEGEND!H:H)&lt;&gt;"-",HYPERLINK(_xlfn.XLOOKUP(I3694,LEGEND!B:B,LEGEND!H:H),"link"),_xlfn.XLOOKUP(I3694,LEGEND!B:B,LEGEND!H:H))</f>
        <v>link</v>
      </c>
      <c r="U3694" s="73" t="str">
        <f>HYPERLINK(_xlfn.XLOOKUP(I3694,LEGEND!B:B,LEGEND!I:I))</f>
        <v>https://milwaukee-media-images.s3.amazonaws.com/hi/4932430905--Hero_1.jpg</v>
      </c>
      <c r="V3694" s="51" t="s">
        <v>18867</v>
      </c>
      <c r="W3694" s="63" t="s">
        <v>71</v>
      </c>
      <c r="X3694" s="64">
        <v>197</v>
      </c>
      <c r="Y3694" s="64">
        <v>251</v>
      </c>
      <c r="Z3694" s="64">
        <v>54</v>
      </c>
      <c r="AA3694" s="84">
        <v>0.495</v>
      </c>
      <c r="AB3694" s="85">
        <v>1</v>
      </c>
      <c r="AC3694" s="85">
        <v>1</v>
      </c>
    </row>
    <row r="3695" spans="1:29" ht="25.5">
      <c r="A3695" s="1"/>
      <c r="B3695" s="6" t="s">
        <v>8777</v>
      </c>
      <c r="C3695" s="6" t="s">
        <v>8778</v>
      </c>
      <c r="D3695" s="6" t="s">
        <v>9082</v>
      </c>
      <c r="E3695" s="49" t="s">
        <v>9083</v>
      </c>
      <c r="F3695" s="6" t="s">
        <v>9084</v>
      </c>
      <c r="G3695" s="6" t="s">
        <v>60</v>
      </c>
      <c r="H3695" s="6" t="s">
        <v>60</v>
      </c>
      <c r="I3695" s="60" t="s">
        <v>18868</v>
      </c>
      <c r="J3695" s="49" t="s">
        <v>18869</v>
      </c>
      <c r="K3695" s="6" t="s">
        <v>18870</v>
      </c>
      <c r="L3695" s="29">
        <f>IF($J$6="с учетом НДС",VLOOKUP(I3695,LEGEND!B:E,4,0)*(1-M3695),VLOOKUP(I3695,LEGEND!B:E,4,0)*(1-M3695)/1.2)</f>
        <v>3310</v>
      </c>
      <c r="M3695" s="57">
        <f>IF(AND(B3695&lt;&gt;"1_Электроинструмент",B3695&lt;&gt;"2_Садовая техника"),$J$5,IF($J$4&lt;=20%,$J$4,IFERROR(VLOOKUP(S3695,LEGEND!$L$2:$M$5,2,FALSE),$J$4)))</f>
        <v>0</v>
      </c>
      <c r="N3695" s="48" t="s">
        <v>60</v>
      </c>
      <c r="O3695" s="6" t="s">
        <v>60</v>
      </c>
      <c r="P3695" s="49" t="s">
        <v>66</v>
      </c>
      <c r="Q3695" s="49" t="s">
        <v>67</v>
      </c>
      <c r="R3695" s="6" t="s">
        <v>60</v>
      </c>
      <c r="S3695" s="49" t="s">
        <v>60</v>
      </c>
      <c r="T3695" s="73" t="str">
        <f>IF(_xlfn.XLOOKUP(I3695,LEGEND!B:B,LEGEND!H:H)&lt;&gt;"-",HYPERLINK(_xlfn.XLOOKUP(I3695,LEGEND!B:B,LEGEND!H:H),"link"),_xlfn.XLOOKUP(I3695,LEGEND!B:B,LEGEND!H:H))</f>
        <v>-</v>
      </c>
      <c r="U3695" s="73" t="str">
        <f>HYPERLINK(_xlfn.XLOOKUP(I3695,LEGEND!B:B,LEGEND!I:I))</f>
        <v>https://milwaukee-media-images.s3.amazonaws.com/hi/49663004--Hero_1.jpg</v>
      </c>
      <c r="V3695" s="51" t="s">
        <v>18871</v>
      </c>
      <c r="W3695" s="63" t="s">
        <v>2403</v>
      </c>
      <c r="X3695" s="64">
        <v>130</v>
      </c>
      <c r="Y3695" s="64">
        <v>120</v>
      </c>
      <c r="Z3695" s="64">
        <v>15</v>
      </c>
      <c r="AA3695" s="84">
        <v>0.11</v>
      </c>
      <c r="AB3695" s="85">
        <v>1</v>
      </c>
      <c r="AC3695" s="85">
        <v>1</v>
      </c>
    </row>
    <row r="3696" spans="1:29" ht="25.5">
      <c r="A3696" s="1"/>
      <c r="B3696" s="6" t="s">
        <v>8777</v>
      </c>
      <c r="C3696" s="6" t="s">
        <v>8778</v>
      </c>
      <c r="D3696" s="6" t="s">
        <v>9082</v>
      </c>
      <c r="E3696" s="49" t="s">
        <v>9083</v>
      </c>
      <c r="F3696" s="6" t="s">
        <v>9084</v>
      </c>
      <c r="G3696" s="6" t="s">
        <v>60</v>
      </c>
      <c r="H3696" s="6" t="s">
        <v>60</v>
      </c>
      <c r="I3696" s="60" t="s">
        <v>18872</v>
      </c>
      <c r="J3696" s="49" t="s">
        <v>18873</v>
      </c>
      <c r="K3696" s="6" t="s">
        <v>18874</v>
      </c>
      <c r="L3696" s="29">
        <f>IF($J$6="с учетом НДС",VLOOKUP(I3696,LEGEND!B:E,4,0)*(1-M3696),VLOOKUP(I3696,LEGEND!B:E,4,0)*(1-M3696)/1.2)</f>
        <v>3390</v>
      </c>
      <c r="M3696" s="57">
        <f>IF(AND(B3696&lt;&gt;"1_Электроинструмент",B3696&lt;&gt;"2_Садовая техника"),$J$5,IF($J$4&lt;=20%,$J$4,IFERROR(VLOOKUP(S3696,LEGEND!$L$2:$M$5,2,FALSE),$J$4)))</f>
        <v>0</v>
      </c>
      <c r="N3696" s="48" t="s">
        <v>60</v>
      </c>
      <c r="O3696" s="6" t="s">
        <v>60</v>
      </c>
      <c r="P3696" s="49" t="s">
        <v>66</v>
      </c>
      <c r="Q3696" s="49" t="s">
        <v>67</v>
      </c>
      <c r="R3696" s="6" t="s">
        <v>60</v>
      </c>
      <c r="S3696" s="49" t="s">
        <v>60</v>
      </c>
      <c r="T3696" s="73" t="str">
        <f>IF(_xlfn.XLOOKUP(I3696,LEGEND!B:B,LEGEND!H:H)&lt;&gt;"-",HYPERLINK(_xlfn.XLOOKUP(I3696,LEGEND!B:B,LEGEND!H:H),"link"),_xlfn.XLOOKUP(I3696,LEGEND!B:B,LEGEND!H:H))</f>
        <v>link</v>
      </c>
      <c r="U3696" s="73" t="str">
        <f>HYPERLINK(_xlfn.XLOOKUP(I3696,LEGEND!B:B,LEGEND!I:I))</f>
        <v>https://milwaukee-media-images.s3.amazonaws.com/hi/4932430907--Hero_1.jpg</v>
      </c>
      <c r="V3696" s="51" t="s">
        <v>18875</v>
      </c>
      <c r="W3696" s="63" t="s">
        <v>71</v>
      </c>
      <c r="X3696" s="64">
        <v>40</v>
      </c>
      <c r="Y3696" s="64">
        <v>255</v>
      </c>
      <c r="Z3696" s="64">
        <v>265</v>
      </c>
      <c r="AA3696" s="84">
        <v>0.61</v>
      </c>
      <c r="AB3696" s="85">
        <v>1</v>
      </c>
      <c r="AC3696" s="85">
        <v>1</v>
      </c>
    </row>
    <row r="3697" spans="1:29" ht="38.25">
      <c r="A3697" s="1"/>
      <c r="B3697" s="6" t="s">
        <v>8777</v>
      </c>
      <c r="C3697" s="6" t="s">
        <v>8778</v>
      </c>
      <c r="D3697" s="6" t="s">
        <v>9082</v>
      </c>
      <c r="E3697" s="49" t="s">
        <v>9083</v>
      </c>
      <c r="F3697" s="6" t="s">
        <v>9084</v>
      </c>
      <c r="G3697" s="6" t="s">
        <v>60</v>
      </c>
      <c r="H3697" s="6" t="s">
        <v>60</v>
      </c>
      <c r="I3697" s="60" t="s">
        <v>9085</v>
      </c>
      <c r="J3697" s="49" t="s">
        <v>9086</v>
      </c>
      <c r="K3697" s="6" t="s">
        <v>9087</v>
      </c>
      <c r="L3697" s="29">
        <f>IF($J$6="с учетом НДС",VLOOKUP(I3697,LEGEND!B:E,4,0)*(1-M3697),VLOOKUP(I3697,LEGEND!B:E,4,0)*(1-M3697)/1.2)</f>
        <v>3410</v>
      </c>
      <c r="M3697" s="57">
        <f>IF(AND(B3697&lt;&gt;"1_Электроинструмент",B3697&lt;&gt;"2_Садовая техника"),$J$5,IF($J$4&lt;=20%,$J$4,IFERROR(VLOOKUP(S3697,LEGEND!$L$2:$M$5,2,FALSE),$J$4)))</f>
        <v>0</v>
      </c>
      <c r="N3697" s="48" t="s">
        <v>60</v>
      </c>
      <c r="O3697" s="6" t="s">
        <v>42</v>
      </c>
      <c r="P3697" s="49" t="s">
        <v>66</v>
      </c>
      <c r="Q3697" s="49" t="s">
        <v>473</v>
      </c>
      <c r="R3697" s="6" t="s">
        <v>60</v>
      </c>
      <c r="S3697" s="49" t="s">
        <v>60</v>
      </c>
      <c r="T3697" s="73" t="str">
        <f>IF(_xlfn.XLOOKUP(I3697,LEGEND!B:B,LEGEND!H:H)&lt;&gt;"-",HYPERLINK(_xlfn.XLOOKUP(I3697,LEGEND!B:B,LEGEND!H:H),"link"),_xlfn.XLOOKUP(I3697,LEGEND!B:B,LEGEND!H:H))</f>
        <v>-</v>
      </c>
      <c r="U3697" s="73" t="str">
        <f>HYPERLINK(_xlfn.XLOOKUP(I3697,LEGEND!B:B,LEGEND!I:I))</f>
        <v>-</v>
      </c>
      <c r="V3697" s="51" t="s">
        <v>9088</v>
      </c>
      <c r="W3697" s="63" t="s">
        <v>71</v>
      </c>
      <c r="X3697" s="64">
        <v>55</v>
      </c>
      <c r="Y3697" s="64">
        <v>250</v>
      </c>
      <c r="Z3697" s="64">
        <v>261</v>
      </c>
      <c r="AA3697" s="84">
        <v>0.8</v>
      </c>
      <c r="AB3697" s="85">
        <v>1</v>
      </c>
      <c r="AC3697" s="85">
        <v>6</v>
      </c>
    </row>
    <row r="3698" spans="1:29" ht="25.5">
      <c r="A3698" s="1"/>
      <c r="B3698" s="6" t="s">
        <v>8777</v>
      </c>
      <c r="C3698" s="6" t="s">
        <v>8778</v>
      </c>
      <c r="D3698" s="6" t="s">
        <v>9082</v>
      </c>
      <c r="E3698" s="49" t="s">
        <v>9083</v>
      </c>
      <c r="F3698" s="6" t="s">
        <v>9084</v>
      </c>
      <c r="G3698" s="6" t="s">
        <v>60</v>
      </c>
      <c r="H3698" s="6" t="s">
        <v>60</v>
      </c>
      <c r="I3698" s="60" t="s">
        <v>18876</v>
      </c>
      <c r="J3698" s="49" t="s">
        <v>18877</v>
      </c>
      <c r="K3698" s="6" t="s">
        <v>18878</v>
      </c>
      <c r="L3698" s="29">
        <f>IF($J$6="с учетом НДС",VLOOKUP(I3698,LEGEND!B:E,4,0)*(1-M3698),VLOOKUP(I3698,LEGEND!B:E,4,0)*(1-M3698)/1.2)</f>
        <v>3770</v>
      </c>
      <c r="M3698" s="57">
        <f>IF(AND(B3698&lt;&gt;"1_Электроинструмент",B3698&lt;&gt;"2_Садовая техника"),$J$5,IF($J$4&lt;=20%,$J$4,IFERROR(VLOOKUP(S3698,LEGEND!$L$2:$M$5,2,FALSE),$J$4)))</f>
        <v>0</v>
      </c>
      <c r="N3698" s="48" t="s">
        <v>60</v>
      </c>
      <c r="O3698" s="6" t="s">
        <v>60</v>
      </c>
      <c r="P3698" s="49" t="s">
        <v>66</v>
      </c>
      <c r="Q3698" s="49" t="s">
        <v>67</v>
      </c>
      <c r="R3698" s="6" t="s">
        <v>60</v>
      </c>
      <c r="S3698" s="49" t="s">
        <v>60</v>
      </c>
      <c r="T3698" s="73" t="str">
        <f>IF(_xlfn.XLOOKUP(I3698,LEGEND!B:B,LEGEND!H:H)&lt;&gt;"-",HYPERLINK(_xlfn.XLOOKUP(I3698,LEGEND!B:B,LEGEND!H:H),"link"),_xlfn.XLOOKUP(I3698,LEGEND!B:B,LEGEND!H:H))</f>
        <v>link</v>
      </c>
      <c r="U3698" s="73" t="str">
        <f>HYPERLINK(_xlfn.XLOOKUP(I3698,LEGEND!B:B,LEGEND!I:I))</f>
        <v>https://milwaukee-media-images.s3.amazonaws.com/hi/4932430906--Hero_1.jpg</v>
      </c>
      <c r="V3698" s="51" t="s">
        <v>18879</v>
      </c>
      <c r="W3698" s="63" t="s">
        <v>71</v>
      </c>
      <c r="X3698" s="64">
        <v>250</v>
      </c>
      <c r="Y3698" s="64">
        <v>261</v>
      </c>
      <c r="Z3698" s="64">
        <v>54</v>
      </c>
      <c r="AA3698" s="84">
        <v>0.623</v>
      </c>
      <c r="AB3698" s="85">
        <v>1</v>
      </c>
      <c r="AC3698" s="85">
        <v>1</v>
      </c>
    </row>
    <row r="3699" spans="1:29" ht="25.5">
      <c r="A3699" s="1"/>
      <c r="B3699" s="6" t="s">
        <v>8777</v>
      </c>
      <c r="C3699" s="6" t="s">
        <v>8778</v>
      </c>
      <c r="D3699" s="6" t="s">
        <v>9082</v>
      </c>
      <c r="E3699" s="49" t="s">
        <v>9083</v>
      </c>
      <c r="F3699" s="6" t="s">
        <v>9084</v>
      </c>
      <c r="G3699" s="6" t="s">
        <v>60</v>
      </c>
      <c r="H3699" s="6" t="s">
        <v>60</v>
      </c>
      <c r="I3699" s="60" t="s">
        <v>18880</v>
      </c>
      <c r="J3699" s="49" t="s">
        <v>18881</v>
      </c>
      <c r="K3699" s="6" t="s">
        <v>18882</v>
      </c>
      <c r="L3699" s="29">
        <f>IF($J$6="с учетом НДС",VLOOKUP(I3699,LEGEND!B:E,4,0)*(1-M3699),VLOOKUP(I3699,LEGEND!B:E,4,0)*(1-M3699)/1.2)</f>
        <v>4260</v>
      </c>
      <c r="M3699" s="57">
        <f>IF(AND(B3699&lt;&gt;"1_Электроинструмент",B3699&lt;&gt;"2_Садовая техника"),$J$5,IF($J$4&lt;=20%,$J$4,IFERROR(VLOOKUP(S3699,LEGEND!$L$2:$M$5,2,FALSE),$J$4)))</f>
        <v>0</v>
      </c>
      <c r="N3699" s="48" t="s">
        <v>60</v>
      </c>
      <c r="O3699" s="6" t="s">
        <v>60</v>
      </c>
      <c r="P3699" s="49" t="s">
        <v>66</v>
      </c>
      <c r="Q3699" s="49" t="s">
        <v>67</v>
      </c>
      <c r="R3699" s="6" t="s">
        <v>60</v>
      </c>
      <c r="S3699" s="49" t="s">
        <v>60</v>
      </c>
      <c r="T3699" s="73" t="str">
        <f>IF(_xlfn.XLOOKUP(I3699,LEGEND!B:B,LEGEND!H:H)&lt;&gt;"-",HYPERLINK(_xlfn.XLOOKUP(I3699,LEGEND!B:B,LEGEND!H:H),"link"),_xlfn.XLOOKUP(I3699,LEGEND!B:B,LEGEND!H:H))</f>
        <v>link</v>
      </c>
      <c r="U3699" s="73" t="str">
        <f>HYPERLINK(_xlfn.XLOOKUP(I3699,LEGEND!B:B,LEGEND!I:I))</f>
        <v>https://milwaukee-media-images.s3.amazonaws.com/hi/4932430908--Hero_1.jpg</v>
      </c>
      <c r="V3699" s="51" t="s">
        <v>18883</v>
      </c>
      <c r="W3699" s="63" t="s">
        <v>71</v>
      </c>
      <c r="X3699" s="64">
        <v>250</v>
      </c>
      <c r="Y3699" s="64">
        <v>261</v>
      </c>
      <c r="Z3699" s="64">
        <v>54</v>
      </c>
      <c r="AA3699" s="84">
        <v>0.66100000000000003</v>
      </c>
      <c r="AB3699" s="85">
        <v>1</v>
      </c>
      <c r="AC3699" s="85">
        <v>1</v>
      </c>
    </row>
    <row r="3700" spans="1:29" ht="25.5">
      <c r="A3700" s="1"/>
      <c r="B3700" s="6" t="s">
        <v>8777</v>
      </c>
      <c r="C3700" s="6" t="s">
        <v>8778</v>
      </c>
      <c r="D3700" s="6" t="s">
        <v>9082</v>
      </c>
      <c r="E3700" s="49" t="s">
        <v>9083</v>
      </c>
      <c r="F3700" s="6" t="s">
        <v>9084</v>
      </c>
      <c r="G3700" s="6" t="s">
        <v>60</v>
      </c>
      <c r="H3700" s="6" t="s">
        <v>60</v>
      </c>
      <c r="I3700" s="60" t="s">
        <v>18884</v>
      </c>
      <c r="J3700" s="49" t="s">
        <v>18885</v>
      </c>
      <c r="K3700" s="6" t="s">
        <v>18886</v>
      </c>
      <c r="L3700" s="29">
        <f>IF($J$6="с учетом НДС",VLOOKUP(I3700,LEGEND!B:E,4,0)*(1-M3700),VLOOKUP(I3700,LEGEND!B:E,4,0)*(1-M3700)/1.2)</f>
        <v>4620</v>
      </c>
      <c r="M3700" s="57">
        <f>IF(AND(B3700&lt;&gt;"1_Электроинструмент",B3700&lt;&gt;"2_Садовая техника"),$J$5,IF($J$4&lt;=20%,$J$4,IFERROR(VLOOKUP(S3700,LEGEND!$L$2:$M$5,2,FALSE),$J$4)))</f>
        <v>0</v>
      </c>
      <c r="N3700" s="48" t="s">
        <v>60</v>
      </c>
      <c r="O3700" s="6" t="s">
        <v>60</v>
      </c>
      <c r="P3700" s="49" t="s">
        <v>66</v>
      </c>
      <c r="Q3700" s="49" t="s">
        <v>67</v>
      </c>
      <c r="R3700" s="6" t="s">
        <v>60</v>
      </c>
      <c r="S3700" s="49" t="s">
        <v>60</v>
      </c>
      <c r="T3700" s="73" t="str">
        <f>IF(_xlfn.XLOOKUP(I3700,LEGEND!B:B,LEGEND!H:H)&lt;&gt;"-",HYPERLINK(_xlfn.XLOOKUP(I3700,LEGEND!B:B,LEGEND!H:H),"link"),_xlfn.XLOOKUP(I3700,LEGEND!B:B,LEGEND!H:H))</f>
        <v>link</v>
      </c>
      <c r="U3700" s="73" t="str">
        <f>HYPERLINK(_xlfn.XLOOKUP(I3700,LEGEND!B:B,LEGEND!I:I))</f>
        <v>https://milwaukee-media-images.s3.amazonaws.com/hi/4932471587--Hero_1.jpg</v>
      </c>
      <c r="V3700" s="51" t="s">
        <v>18887</v>
      </c>
      <c r="W3700" s="63" t="s">
        <v>71</v>
      </c>
      <c r="X3700" s="64">
        <v>250</v>
      </c>
      <c r="Y3700" s="64">
        <v>261</v>
      </c>
      <c r="Z3700" s="64">
        <v>54</v>
      </c>
      <c r="AA3700" s="84">
        <v>0.75</v>
      </c>
      <c r="AB3700" s="85">
        <v>1</v>
      </c>
      <c r="AC3700" s="85">
        <v>1</v>
      </c>
    </row>
    <row r="3701" spans="1:29" ht="25.5">
      <c r="A3701" s="1"/>
      <c r="B3701" s="6" t="s">
        <v>8777</v>
      </c>
      <c r="C3701" s="6" t="s">
        <v>8778</v>
      </c>
      <c r="D3701" s="6" t="s">
        <v>9082</v>
      </c>
      <c r="E3701" s="49" t="s">
        <v>9083</v>
      </c>
      <c r="F3701" s="6" t="s">
        <v>9084</v>
      </c>
      <c r="G3701" s="6" t="s">
        <v>60</v>
      </c>
      <c r="H3701" s="6" t="s">
        <v>60</v>
      </c>
      <c r="I3701" s="60" t="s">
        <v>18888</v>
      </c>
      <c r="J3701" s="49" t="s">
        <v>18889</v>
      </c>
      <c r="K3701" s="6" t="s">
        <v>18890</v>
      </c>
      <c r="L3701" s="29">
        <f>IF($J$6="с учетом НДС",VLOOKUP(I3701,LEGEND!B:E,4,0)*(1-M3701),VLOOKUP(I3701,LEGEND!B:E,4,0)*(1-M3701)/1.2)</f>
        <v>4770</v>
      </c>
      <c r="M3701" s="57">
        <f>IF(AND(B3701&lt;&gt;"1_Электроинструмент",B3701&lt;&gt;"2_Садовая техника"),$J$5,IF($J$4&lt;=20%,$J$4,IFERROR(VLOOKUP(S3701,LEGEND!$L$2:$M$5,2,FALSE),$J$4)))</f>
        <v>0</v>
      </c>
      <c r="N3701" s="48" t="s">
        <v>60</v>
      </c>
      <c r="O3701" s="6" t="s">
        <v>60</v>
      </c>
      <c r="P3701" s="49" t="s">
        <v>66</v>
      </c>
      <c r="Q3701" s="49" t="s">
        <v>67</v>
      </c>
      <c r="R3701" s="6" t="s">
        <v>60</v>
      </c>
      <c r="S3701" s="49" t="s">
        <v>60</v>
      </c>
      <c r="T3701" s="73" t="str">
        <f>IF(_xlfn.XLOOKUP(I3701,LEGEND!B:B,LEGEND!H:H)&lt;&gt;"-",HYPERLINK(_xlfn.XLOOKUP(I3701,LEGEND!B:B,LEGEND!H:H),"link"),_xlfn.XLOOKUP(I3701,LEGEND!B:B,LEGEND!H:H))</f>
        <v>link</v>
      </c>
      <c r="U3701" s="73" t="str">
        <f>HYPERLINK(_xlfn.XLOOKUP(I3701,LEGEND!B:B,LEGEND!I:I))</f>
        <v>https://milwaukee-media-images.s3.amazonaws.com/hi/4932471588--Hero_1.jpg</v>
      </c>
      <c r="V3701" s="51" t="s">
        <v>18891</v>
      </c>
      <c r="W3701" s="63" t="s">
        <v>71</v>
      </c>
      <c r="X3701" s="64">
        <v>250</v>
      </c>
      <c r="Y3701" s="64">
        <v>261</v>
      </c>
      <c r="Z3701" s="64">
        <v>54</v>
      </c>
      <c r="AA3701" s="84">
        <v>0.76700000000000002</v>
      </c>
      <c r="AB3701" s="85">
        <v>1</v>
      </c>
      <c r="AC3701" s="85">
        <v>1</v>
      </c>
    </row>
    <row r="3702" spans="1:29" ht="25.5">
      <c r="A3702" s="1"/>
      <c r="B3702" s="6" t="s">
        <v>8777</v>
      </c>
      <c r="C3702" s="6" t="s">
        <v>8778</v>
      </c>
      <c r="D3702" s="6" t="s">
        <v>9082</v>
      </c>
      <c r="E3702" s="49" t="s">
        <v>9083</v>
      </c>
      <c r="F3702" s="6" t="s">
        <v>9084</v>
      </c>
      <c r="G3702" s="6" t="s">
        <v>60</v>
      </c>
      <c r="H3702" s="6" t="s">
        <v>60</v>
      </c>
      <c r="I3702" s="60" t="s">
        <v>18892</v>
      </c>
      <c r="J3702" s="49" t="s">
        <v>18893</v>
      </c>
      <c r="K3702" s="6" t="s">
        <v>18894</v>
      </c>
      <c r="L3702" s="29">
        <f>IF($J$6="с учетом НДС",VLOOKUP(I3702,LEGEND!B:E,4,0)*(1-M3702),VLOOKUP(I3702,LEGEND!B:E,4,0)*(1-M3702)/1.2)</f>
        <v>5300</v>
      </c>
      <c r="M3702" s="57">
        <f>IF(AND(B3702&lt;&gt;"1_Электроинструмент",B3702&lt;&gt;"2_Садовая техника"),$J$5,IF($J$4&lt;=20%,$J$4,IFERROR(VLOOKUP(S3702,LEGEND!$L$2:$M$5,2,FALSE),$J$4)))</f>
        <v>0</v>
      </c>
      <c r="N3702" s="48" t="s">
        <v>60</v>
      </c>
      <c r="O3702" s="6" t="s">
        <v>60</v>
      </c>
      <c r="P3702" s="49" t="s">
        <v>66</v>
      </c>
      <c r="Q3702" s="49" t="s">
        <v>67</v>
      </c>
      <c r="R3702" s="6" t="s">
        <v>60</v>
      </c>
      <c r="S3702" s="49" t="s">
        <v>60</v>
      </c>
      <c r="T3702" s="73" t="str">
        <f>IF(_xlfn.XLOOKUP(I3702,LEGEND!B:B,LEGEND!H:H)&lt;&gt;"-",HYPERLINK(_xlfn.XLOOKUP(I3702,LEGEND!B:B,LEGEND!H:H),"link"),_xlfn.XLOOKUP(I3702,LEGEND!B:B,LEGEND!H:H))</f>
        <v>link</v>
      </c>
      <c r="U3702" s="73" t="str">
        <f>HYPERLINK(_xlfn.XLOOKUP(I3702,LEGEND!B:B,LEGEND!I:I))</f>
        <v>https://milwaukee-media-images.s3.amazonaws.com/hi/4932352822--Hero_1.jpg</v>
      </c>
      <c r="V3702" s="51" t="s">
        <v>18895</v>
      </c>
      <c r="W3702" s="63" t="s">
        <v>4469</v>
      </c>
      <c r="X3702" s="64">
        <v>120</v>
      </c>
      <c r="Y3702" s="64">
        <v>140</v>
      </c>
      <c r="Z3702" s="64">
        <v>40</v>
      </c>
      <c r="AA3702" s="84">
        <v>0.32300000000000001</v>
      </c>
      <c r="AB3702" s="85">
        <v>1</v>
      </c>
      <c r="AC3702" s="85">
        <v>1</v>
      </c>
    </row>
    <row r="3703" spans="1:29" ht="15">
      <c r="A3703" s="1"/>
      <c r="B3703" s="6" t="s">
        <v>8777</v>
      </c>
      <c r="C3703" s="6" t="s">
        <v>8778</v>
      </c>
      <c r="D3703" s="6" t="s">
        <v>9082</v>
      </c>
      <c r="E3703" s="49" t="s">
        <v>9083</v>
      </c>
      <c r="F3703" s="6" t="s">
        <v>9084</v>
      </c>
      <c r="G3703" s="6" t="s">
        <v>60</v>
      </c>
      <c r="H3703" s="6" t="s">
        <v>60</v>
      </c>
      <c r="I3703" s="60" t="s">
        <v>18896</v>
      </c>
      <c r="J3703" s="49" t="s">
        <v>18897</v>
      </c>
      <c r="K3703" s="6" t="s">
        <v>18898</v>
      </c>
      <c r="L3703" s="29">
        <f>IF($J$6="с учетом НДС",VLOOKUP(I3703,LEGEND!B:E,4,0)*(1-M3703),VLOOKUP(I3703,LEGEND!B:E,4,0)*(1-M3703)/1.2)</f>
        <v>116300</v>
      </c>
      <c r="M3703" s="57">
        <f>IF(AND(B3703&lt;&gt;"1_Электроинструмент",B3703&lt;&gt;"2_Садовая техника"),$J$5,IF($J$4&lt;=20%,$J$4,IFERROR(VLOOKUP(S3703,LEGEND!$L$2:$M$5,2,FALSE),$J$4)))</f>
        <v>0</v>
      </c>
      <c r="N3703" s="48" t="s">
        <v>60</v>
      </c>
      <c r="O3703" s="6" t="s">
        <v>60</v>
      </c>
      <c r="P3703" s="49" t="s">
        <v>66</v>
      </c>
      <c r="Q3703" s="49" t="s">
        <v>473</v>
      </c>
      <c r="R3703" s="6" t="s">
        <v>60</v>
      </c>
      <c r="S3703" s="49" t="s">
        <v>60</v>
      </c>
      <c r="T3703" s="73" t="str">
        <f>IF(_xlfn.XLOOKUP(I3703,LEGEND!B:B,LEGEND!H:H)&lt;&gt;"-",HYPERLINK(_xlfn.XLOOKUP(I3703,LEGEND!B:B,LEGEND!H:H),"link"),_xlfn.XLOOKUP(I3703,LEGEND!B:B,LEGEND!H:H))</f>
        <v>-</v>
      </c>
      <c r="U3703" s="73" t="str">
        <f>HYPERLINK(_xlfn.XLOOKUP(I3703,LEGEND!B:B,LEGEND!I:I))</f>
        <v>-</v>
      </c>
      <c r="V3703" s="51" t="s">
        <v>18899</v>
      </c>
      <c r="W3703" s="63" t="s">
        <v>71</v>
      </c>
      <c r="X3703" s="64">
        <v>280</v>
      </c>
      <c r="Y3703" s="64">
        <v>500</v>
      </c>
      <c r="Z3703" s="64">
        <v>730</v>
      </c>
      <c r="AA3703" s="84">
        <v>17.100000000000001</v>
      </c>
      <c r="AB3703" s="85">
        <v>1</v>
      </c>
      <c r="AC3703" s="85">
        <v>1</v>
      </c>
    </row>
    <row r="3704" spans="1:29" ht="38.25">
      <c r="A3704" s="1"/>
      <c r="B3704" s="6" t="s">
        <v>8777</v>
      </c>
      <c r="C3704" s="6" t="s">
        <v>8778</v>
      </c>
      <c r="D3704" s="6" t="s">
        <v>9082</v>
      </c>
      <c r="E3704" s="49" t="s">
        <v>18900</v>
      </c>
      <c r="F3704" s="6" t="s">
        <v>9084</v>
      </c>
      <c r="G3704" s="6" t="s">
        <v>60</v>
      </c>
      <c r="H3704" s="6" t="s">
        <v>60</v>
      </c>
      <c r="I3704" s="60" t="s">
        <v>18901</v>
      </c>
      <c r="J3704" s="49" t="s">
        <v>18902</v>
      </c>
      <c r="K3704" s="6" t="s">
        <v>18903</v>
      </c>
      <c r="L3704" s="29">
        <f>IF($J$6="с учетом НДС",VLOOKUP(I3704,LEGEND!B:E,4,0)*(1-M3704),VLOOKUP(I3704,LEGEND!B:E,4,0)*(1-M3704)/1.2)</f>
        <v>2410</v>
      </c>
      <c r="M3704" s="57">
        <f>IF(AND(B3704&lt;&gt;"1_Электроинструмент",B3704&lt;&gt;"2_Садовая техника"),$J$5,IF($J$4&lt;=20%,$J$4,IFERROR(VLOOKUP(S3704,LEGEND!$L$2:$M$5,2,FALSE),$J$4)))</f>
        <v>0</v>
      </c>
      <c r="N3704" s="48" t="s">
        <v>60</v>
      </c>
      <c r="O3704" s="6" t="s">
        <v>60</v>
      </c>
      <c r="P3704" s="49" t="s">
        <v>66</v>
      </c>
      <c r="Q3704" s="49" t="s">
        <v>67</v>
      </c>
      <c r="R3704" s="6" t="s">
        <v>60</v>
      </c>
      <c r="S3704" s="49" t="s">
        <v>60</v>
      </c>
      <c r="T3704" s="73" t="str">
        <f>IF(_xlfn.XLOOKUP(I3704,LEGEND!B:B,LEGEND!H:H)&lt;&gt;"-",HYPERLINK(_xlfn.XLOOKUP(I3704,LEGEND!B:B,LEGEND!H:H),"link"),_xlfn.XLOOKUP(I3704,LEGEND!B:B,LEGEND!H:H))</f>
        <v>link</v>
      </c>
      <c r="U3704" s="73" t="str">
        <f>HYPERLINK(_xlfn.XLOOKUP(I3704,LEGEND!B:B,LEGEND!I:I))</f>
        <v>https://milwaukee-media-images.s3.amazonaws.com/hi/4932459781--Hero_1.jpg</v>
      </c>
      <c r="V3704" s="51" t="s">
        <v>18904</v>
      </c>
      <c r="W3704" s="63" t="s">
        <v>71</v>
      </c>
      <c r="X3704" s="64">
        <v>194</v>
      </c>
      <c r="Y3704" s="64">
        <v>105</v>
      </c>
      <c r="Z3704" s="64">
        <v>29</v>
      </c>
      <c r="AA3704" s="84">
        <v>0.217</v>
      </c>
      <c r="AB3704" s="85">
        <v>1</v>
      </c>
      <c r="AC3704" s="85">
        <v>1</v>
      </c>
    </row>
    <row r="3705" spans="1:29" ht="38.25">
      <c r="A3705" s="1"/>
      <c r="B3705" s="6" t="s">
        <v>8777</v>
      </c>
      <c r="C3705" s="6" t="s">
        <v>8778</v>
      </c>
      <c r="D3705" s="6" t="s">
        <v>9082</v>
      </c>
      <c r="E3705" s="49" t="s">
        <v>18900</v>
      </c>
      <c r="F3705" s="6" t="s">
        <v>9084</v>
      </c>
      <c r="G3705" s="6" t="s">
        <v>60</v>
      </c>
      <c r="H3705" s="6" t="s">
        <v>60</v>
      </c>
      <c r="I3705" s="60" t="s">
        <v>18905</v>
      </c>
      <c r="J3705" s="49" t="s">
        <v>18906</v>
      </c>
      <c r="K3705" s="6" t="s">
        <v>18907</v>
      </c>
      <c r="L3705" s="29">
        <f>IF($J$6="с учетом НДС",VLOOKUP(I3705,LEGEND!B:E,4,0)*(1-M3705),VLOOKUP(I3705,LEGEND!B:E,4,0)*(1-M3705)/1.2)</f>
        <v>2510</v>
      </c>
      <c r="M3705" s="57">
        <f>IF(AND(B3705&lt;&gt;"1_Электроинструмент",B3705&lt;&gt;"2_Садовая техника"),$J$5,IF($J$4&lt;=20%,$J$4,IFERROR(VLOOKUP(S3705,LEGEND!$L$2:$M$5,2,FALSE),$J$4)))</f>
        <v>0</v>
      </c>
      <c r="N3705" s="48" t="s">
        <v>60</v>
      </c>
      <c r="O3705" s="6" t="s">
        <v>60</v>
      </c>
      <c r="P3705" s="49" t="s">
        <v>66</v>
      </c>
      <c r="Q3705" s="49" t="s">
        <v>67</v>
      </c>
      <c r="R3705" s="6" t="s">
        <v>60</v>
      </c>
      <c r="S3705" s="49" t="s">
        <v>60</v>
      </c>
      <c r="T3705" s="73" t="str">
        <f>IF(_xlfn.XLOOKUP(I3705,LEGEND!B:B,LEGEND!H:H)&lt;&gt;"-",HYPERLINK(_xlfn.XLOOKUP(I3705,LEGEND!B:B,LEGEND!H:H),"link"),_xlfn.XLOOKUP(I3705,LEGEND!B:B,LEGEND!H:H))</f>
        <v>link</v>
      </c>
      <c r="U3705" s="73" t="str">
        <f>HYPERLINK(_xlfn.XLOOKUP(I3705,LEGEND!B:B,LEGEND!I:I))</f>
        <v>https://milwaukee-media-images.s3.amazonaws.com/hi/4932471274--Hero_1.jpg</v>
      </c>
      <c r="V3705" s="51" t="s">
        <v>18908</v>
      </c>
      <c r="W3705" s="63" t="s">
        <v>71</v>
      </c>
      <c r="X3705" s="64">
        <v>207</v>
      </c>
      <c r="Y3705" s="64">
        <v>121</v>
      </c>
      <c r="Z3705" s="64">
        <v>37</v>
      </c>
      <c r="AA3705" s="84">
        <v>0.25600000000000001</v>
      </c>
      <c r="AB3705" s="85">
        <v>1</v>
      </c>
      <c r="AC3705" s="85">
        <v>12</v>
      </c>
    </row>
    <row r="3706" spans="1:29" ht="38.25">
      <c r="A3706" s="1"/>
      <c r="B3706" s="6" t="s">
        <v>8777</v>
      </c>
      <c r="C3706" s="6" t="s">
        <v>8778</v>
      </c>
      <c r="D3706" s="6" t="s">
        <v>9082</v>
      </c>
      <c r="E3706" s="49" t="s">
        <v>18900</v>
      </c>
      <c r="F3706" s="6" t="s">
        <v>9084</v>
      </c>
      <c r="G3706" s="6" t="s">
        <v>60</v>
      </c>
      <c r="H3706" s="6" t="s">
        <v>60</v>
      </c>
      <c r="I3706" s="60" t="s">
        <v>18909</v>
      </c>
      <c r="J3706" s="49" t="s">
        <v>18910</v>
      </c>
      <c r="K3706" s="6" t="s">
        <v>18911</v>
      </c>
      <c r="L3706" s="29">
        <f>IF($J$6="с учетом НДС",VLOOKUP(I3706,LEGEND!B:E,4,0)*(1-M3706),VLOOKUP(I3706,LEGEND!B:E,4,0)*(1-M3706)/1.2)</f>
        <v>8200</v>
      </c>
      <c r="M3706" s="57">
        <f>IF(AND(B3706&lt;&gt;"1_Электроинструмент",B3706&lt;&gt;"2_Садовая техника"),$J$5,IF($J$4&lt;=20%,$J$4,IFERROR(VLOOKUP(S3706,LEGEND!$L$2:$M$5,2,FALSE),$J$4)))</f>
        <v>0</v>
      </c>
      <c r="N3706" s="48" t="s">
        <v>60</v>
      </c>
      <c r="O3706" s="6" t="s">
        <v>60</v>
      </c>
      <c r="P3706" s="49" t="s">
        <v>66</v>
      </c>
      <c r="Q3706" s="49" t="s">
        <v>67</v>
      </c>
      <c r="R3706" s="6" t="s">
        <v>60</v>
      </c>
      <c r="S3706" s="49" t="s">
        <v>60</v>
      </c>
      <c r="T3706" s="73" t="str">
        <f>IF(_xlfn.XLOOKUP(I3706,LEGEND!B:B,LEGEND!H:H)&lt;&gt;"-",HYPERLINK(_xlfn.XLOOKUP(I3706,LEGEND!B:B,LEGEND!H:H),"link"),_xlfn.XLOOKUP(I3706,LEGEND!B:B,LEGEND!H:H))</f>
        <v>link</v>
      </c>
      <c r="U3706" s="73" t="str">
        <f>HYPERLINK(_xlfn.XLOOKUP(I3706,LEGEND!B:B,LEGEND!I:I))</f>
        <v>https://milwaukee-media-images.s3.amazonaws.com/hi/4932352320--Hero_1.jpg</v>
      </c>
      <c r="V3706" s="51" t="s">
        <v>18912</v>
      </c>
      <c r="W3706" s="63" t="s">
        <v>2678</v>
      </c>
      <c r="X3706" s="64">
        <v>48</v>
      </c>
      <c r="Y3706" s="64">
        <v>170</v>
      </c>
      <c r="Z3706" s="64">
        <v>250</v>
      </c>
      <c r="AA3706" s="84">
        <v>0.47299999999999998</v>
      </c>
      <c r="AB3706" s="85">
        <v>1</v>
      </c>
      <c r="AC3706" s="85">
        <v>1</v>
      </c>
    </row>
    <row r="3707" spans="1:29" ht="38.25">
      <c r="A3707" s="1"/>
      <c r="B3707" s="6" t="s">
        <v>8777</v>
      </c>
      <c r="C3707" s="6" t="s">
        <v>8778</v>
      </c>
      <c r="D3707" s="6" t="s">
        <v>9082</v>
      </c>
      <c r="E3707" s="49" t="s">
        <v>18900</v>
      </c>
      <c r="F3707" s="6" t="s">
        <v>9084</v>
      </c>
      <c r="G3707" s="6" t="s">
        <v>60</v>
      </c>
      <c r="H3707" s="6" t="s">
        <v>60</v>
      </c>
      <c r="I3707" s="60" t="s">
        <v>18913</v>
      </c>
      <c r="J3707" s="49" t="s">
        <v>18914</v>
      </c>
      <c r="K3707" s="6" t="s">
        <v>18915</v>
      </c>
      <c r="L3707" s="29">
        <f>IF($J$6="с учетом НДС",VLOOKUP(I3707,LEGEND!B:E,4,0)*(1-M3707),VLOOKUP(I3707,LEGEND!B:E,4,0)*(1-M3707)/1.2)</f>
        <v>51600</v>
      </c>
      <c r="M3707" s="57">
        <f>IF(AND(B3707&lt;&gt;"1_Электроинструмент",B3707&lt;&gt;"2_Садовая техника"),$J$5,IF($J$4&lt;=20%,$J$4,IFERROR(VLOOKUP(S3707,LEGEND!$L$2:$M$5,2,FALSE),$J$4)))</f>
        <v>0</v>
      </c>
      <c r="N3707" s="48" t="s">
        <v>60</v>
      </c>
      <c r="O3707" s="6" t="s">
        <v>60</v>
      </c>
      <c r="P3707" s="49" t="s">
        <v>66</v>
      </c>
      <c r="Q3707" s="49" t="s">
        <v>473</v>
      </c>
      <c r="R3707" s="6" t="s">
        <v>60</v>
      </c>
      <c r="S3707" s="49" t="s">
        <v>60</v>
      </c>
      <c r="T3707" s="73" t="str">
        <f>IF(_xlfn.XLOOKUP(I3707,LEGEND!B:B,LEGEND!H:H)&lt;&gt;"-",HYPERLINK(_xlfn.XLOOKUP(I3707,LEGEND!B:B,LEGEND!H:H),"link"),_xlfn.XLOOKUP(I3707,LEGEND!B:B,LEGEND!H:H))</f>
        <v>-</v>
      </c>
      <c r="U3707" s="73" t="str">
        <f>HYPERLINK(_xlfn.XLOOKUP(I3707,LEGEND!B:B,LEGEND!I:I))</f>
        <v>-</v>
      </c>
      <c r="V3707" s="51" t="s">
        <v>18916</v>
      </c>
      <c r="W3707" s="63" t="s">
        <v>2678</v>
      </c>
      <c r="X3707" s="64">
        <v>180</v>
      </c>
      <c r="Y3707" s="64">
        <v>300</v>
      </c>
      <c r="Z3707" s="64">
        <v>260</v>
      </c>
      <c r="AA3707" s="84">
        <v>3.3079999999999998</v>
      </c>
      <c r="AB3707" s="85">
        <v>6</v>
      </c>
      <c r="AC3707" s="85">
        <v>1</v>
      </c>
    </row>
    <row r="3708" spans="1:29" ht="25.5">
      <c r="A3708" s="1"/>
      <c r="B3708" s="6" t="s">
        <v>8777</v>
      </c>
      <c r="C3708" s="6" t="s">
        <v>8778</v>
      </c>
      <c r="D3708" s="6" t="s">
        <v>8918</v>
      </c>
      <c r="E3708" s="49" t="s">
        <v>12769</v>
      </c>
      <c r="F3708" s="6" t="s">
        <v>4070</v>
      </c>
      <c r="G3708" s="6" t="s">
        <v>60</v>
      </c>
      <c r="H3708" s="6" t="s">
        <v>60</v>
      </c>
      <c r="I3708" s="60" t="s">
        <v>18917</v>
      </c>
      <c r="J3708" s="49" t="s">
        <v>18918</v>
      </c>
      <c r="K3708" s="6" t="s">
        <v>18919</v>
      </c>
      <c r="L3708" s="29">
        <f>IF($J$6="с учетом НДС",VLOOKUP(I3708,LEGEND!B:E,4,0)*(1-M3708),VLOOKUP(I3708,LEGEND!B:E,4,0)*(1-M3708)/1.2)</f>
        <v>6200</v>
      </c>
      <c r="M3708" s="57">
        <f>IF(AND(B3708&lt;&gt;"1_Электроинструмент",B3708&lt;&gt;"2_Садовая техника"),$J$5,IF($J$4&lt;=20%,$J$4,IFERROR(VLOOKUP(S3708,LEGEND!$L$2:$M$5,2,FALSE),$J$4)))</f>
        <v>0</v>
      </c>
      <c r="N3708" s="48" t="s">
        <v>60</v>
      </c>
      <c r="O3708" s="6" t="s">
        <v>60</v>
      </c>
      <c r="P3708" s="49" t="s">
        <v>66</v>
      </c>
      <c r="Q3708" s="49" t="s">
        <v>473</v>
      </c>
      <c r="R3708" s="6" t="s">
        <v>60</v>
      </c>
      <c r="S3708" s="49" t="s">
        <v>60</v>
      </c>
      <c r="T3708" s="73" t="str">
        <f>IF(_xlfn.XLOOKUP(I3708,LEGEND!B:B,LEGEND!H:H)&lt;&gt;"-",HYPERLINK(_xlfn.XLOOKUP(I3708,LEGEND!B:B,LEGEND!H:H),"link"),_xlfn.XLOOKUP(I3708,LEGEND!B:B,LEGEND!H:H))</f>
        <v>-</v>
      </c>
      <c r="U3708" s="73" t="str">
        <f>HYPERLINK(_xlfn.XLOOKUP(I3708,LEGEND!B:B,LEGEND!I:I))</f>
        <v>https://milwaukee-media-images.s3.amazonaws.com/hi/4932455280--Hero_1.jpg</v>
      </c>
      <c r="V3708" s="51" t="s">
        <v>18920</v>
      </c>
      <c r="W3708" s="63" t="s">
        <v>1189</v>
      </c>
      <c r="X3708" s="64">
        <v>420</v>
      </c>
      <c r="Y3708" s="64">
        <v>80</v>
      </c>
      <c r="Z3708" s="64">
        <v>135</v>
      </c>
      <c r="AA3708" s="84">
        <v>1.1200000000000001</v>
      </c>
      <c r="AB3708" s="85">
        <v>1</v>
      </c>
      <c r="AC3708" s="85">
        <v>1</v>
      </c>
    </row>
    <row r="3709" spans="1:29" ht="25.5">
      <c r="A3709" s="1"/>
      <c r="B3709" s="6" t="s">
        <v>8777</v>
      </c>
      <c r="C3709" s="6" t="s">
        <v>8778</v>
      </c>
      <c r="D3709" s="6" t="s">
        <v>8918</v>
      </c>
      <c r="E3709" s="49" t="s">
        <v>8919</v>
      </c>
      <c r="F3709" s="6" t="s">
        <v>60</v>
      </c>
      <c r="G3709" s="6" t="s">
        <v>60</v>
      </c>
      <c r="H3709" s="6" t="s">
        <v>60</v>
      </c>
      <c r="I3709" s="60" t="s">
        <v>8920</v>
      </c>
      <c r="J3709" s="49" t="s">
        <v>8921</v>
      </c>
      <c r="K3709" s="6" t="s">
        <v>8922</v>
      </c>
      <c r="L3709" s="29">
        <f>IF($J$6="с учетом НДС",VLOOKUP(I3709,LEGEND!B:E,4,0)*(1-M3709),VLOOKUP(I3709,LEGEND!B:E,4,0)*(1-M3709)/1.2)</f>
        <v>1810</v>
      </c>
      <c r="M3709" s="57">
        <f>IF(AND(B3709&lt;&gt;"1_Электроинструмент",B3709&lt;&gt;"2_Садовая техника"),$J$5,IF($J$4&lt;=20%,$J$4,IFERROR(VLOOKUP(S3709,LEGEND!$L$2:$M$5,2,FALSE),$J$4)))</f>
        <v>0</v>
      </c>
      <c r="N3709" s="48" t="s">
        <v>60</v>
      </c>
      <c r="O3709" s="6" t="s">
        <v>42</v>
      </c>
      <c r="P3709" s="49" t="s">
        <v>66</v>
      </c>
      <c r="Q3709" s="49" t="s">
        <v>67</v>
      </c>
      <c r="R3709" s="6" t="s">
        <v>60</v>
      </c>
      <c r="S3709" s="49" t="s">
        <v>60</v>
      </c>
      <c r="T3709" s="73" t="str">
        <f>IF(_xlfn.XLOOKUP(I3709,LEGEND!B:B,LEGEND!H:H)&lt;&gt;"-",HYPERLINK(_xlfn.XLOOKUP(I3709,LEGEND!B:B,LEGEND!H:H),"link"),_xlfn.XLOOKUP(I3709,LEGEND!B:B,LEGEND!H:H))</f>
        <v>link</v>
      </c>
      <c r="U3709" s="73" t="str">
        <f>HYPERLINK(_xlfn.XLOOKUP(I3709,LEGEND!B:B,LEGEND!I:I))</f>
        <v>-</v>
      </c>
      <c r="V3709" s="51" t="s">
        <v>8923</v>
      </c>
      <c r="W3709" s="63" t="s">
        <v>1189</v>
      </c>
      <c r="X3709" s="64">
        <v>10</v>
      </c>
      <c r="Y3709" s="64">
        <v>110</v>
      </c>
      <c r="Z3709" s="64">
        <v>100</v>
      </c>
      <c r="AA3709" s="84">
        <v>0.25</v>
      </c>
      <c r="AB3709" s="85">
        <v>1</v>
      </c>
      <c r="AC3709" s="85">
        <v>1</v>
      </c>
    </row>
    <row r="3710" spans="1:29" ht="25.5">
      <c r="A3710" s="1"/>
      <c r="B3710" s="6" t="s">
        <v>8777</v>
      </c>
      <c r="C3710" s="6" t="s">
        <v>8778</v>
      </c>
      <c r="D3710" s="6" t="s">
        <v>8918</v>
      </c>
      <c r="E3710" s="49" t="s">
        <v>8919</v>
      </c>
      <c r="F3710" s="6" t="s">
        <v>60</v>
      </c>
      <c r="G3710" s="6" t="s">
        <v>60</v>
      </c>
      <c r="H3710" s="6" t="s">
        <v>60</v>
      </c>
      <c r="I3710" s="60" t="s">
        <v>9109</v>
      </c>
      <c r="J3710" s="49" t="s">
        <v>9110</v>
      </c>
      <c r="K3710" s="6" t="s">
        <v>9111</v>
      </c>
      <c r="L3710" s="29">
        <f>IF($J$6="с учетом НДС",VLOOKUP(I3710,LEGEND!B:E,4,0)*(1-M3710),VLOOKUP(I3710,LEGEND!B:E,4,0)*(1-M3710)/1.2)</f>
        <v>2670</v>
      </c>
      <c r="M3710" s="57">
        <f>IF(AND(B3710&lt;&gt;"1_Электроинструмент",B3710&lt;&gt;"2_Садовая техника"),$J$5,IF($J$4&lt;=20%,$J$4,IFERROR(VLOOKUP(S3710,LEGEND!$L$2:$M$5,2,FALSE),$J$4)))</f>
        <v>0</v>
      </c>
      <c r="N3710" s="48" t="s">
        <v>60</v>
      </c>
      <c r="O3710" s="6" t="s">
        <v>42</v>
      </c>
      <c r="P3710" s="49" t="s">
        <v>66</v>
      </c>
      <c r="Q3710" s="49" t="s">
        <v>473</v>
      </c>
      <c r="R3710" s="6" t="s">
        <v>60</v>
      </c>
      <c r="S3710" s="49" t="s">
        <v>60</v>
      </c>
      <c r="T3710" s="73" t="str">
        <f>IF(_xlfn.XLOOKUP(I3710,LEGEND!B:B,LEGEND!H:H)&lt;&gt;"-",HYPERLINK(_xlfn.XLOOKUP(I3710,LEGEND!B:B,LEGEND!H:H),"link"),_xlfn.XLOOKUP(I3710,LEGEND!B:B,LEGEND!H:H))</f>
        <v>link</v>
      </c>
      <c r="U3710" s="73" t="str">
        <f>HYPERLINK(_xlfn.XLOOKUP(I3710,LEGEND!B:B,LEGEND!I:I))</f>
        <v>-</v>
      </c>
      <c r="V3710" s="51" t="s">
        <v>9112</v>
      </c>
      <c r="W3710" s="63" t="s">
        <v>1189</v>
      </c>
      <c r="X3710" s="64">
        <v>10</v>
      </c>
      <c r="Y3710" s="64">
        <v>152</v>
      </c>
      <c r="Z3710" s="64">
        <v>180</v>
      </c>
      <c r="AA3710" s="84">
        <v>0.55000000000000004</v>
      </c>
      <c r="AB3710" s="85">
        <v>1</v>
      </c>
      <c r="AC3710" s="85">
        <v>1</v>
      </c>
    </row>
    <row r="3711" spans="1:29" ht="25.5">
      <c r="A3711" s="1"/>
      <c r="B3711" s="6" t="s">
        <v>8777</v>
      </c>
      <c r="C3711" s="6" t="s">
        <v>8778</v>
      </c>
      <c r="D3711" s="6" t="s">
        <v>8918</v>
      </c>
      <c r="E3711" s="49" t="s">
        <v>8919</v>
      </c>
      <c r="F3711" s="6" t="s">
        <v>60</v>
      </c>
      <c r="G3711" s="6" t="s">
        <v>60</v>
      </c>
      <c r="H3711" s="6" t="s">
        <v>60</v>
      </c>
      <c r="I3711" s="60" t="s">
        <v>19054</v>
      </c>
      <c r="J3711" s="49" t="s">
        <v>19055</v>
      </c>
      <c r="K3711" s="6" t="s">
        <v>19056</v>
      </c>
      <c r="L3711" s="29">
        <f>IF($J$6="с учетом НДС",VLOOKUP(I3711,LEGEND!B:E,4,0)*(1-M3711),VLOOKUP(I3711,LEGEND!B:E,4,0)*(1-M3711)/1.2)</f>
        <v>3060</v>
      </c>
      <c r="M3711" s="57">
        <f>IF(AND(B3711&lt;&gt;"1_Электроинструмент",B3711&lt;&gt;"2_Садовая техника"),$J$5,IF($J$4&lt;=20%,$J$4,IFERROR(VLOOKUP(S3711,LEGEND!$L$2:$M$5,2,FALSE),$J$4)))</f>
        <v>0</v>
      </c>
      <c r="N3711" s="48" t="s">
        <v>60</v>
      </c>
      <c r="O3711" s="6" t="s">
        <v>60</v>
      </c>
      <c r="P3711" s="49" t="s">
        <v>66</v>
      </c>
      <c r="Q3711" s="49" t="s">
        <v>67</v>
      </c>
      <c r="R3711" s="6" t="s">
        <v>60</v>
      </c>
      <c r="S3711" s="49" t="s">
        <v>60</v>
      </c>
      <c r="T3711" s="73" t="str">
        <f>IF(_xlfn.XLOOKUP(I3711,LEGEND!B:B,LEGEND!H:H)&lt;&gt;"-",HYPERLINK(_xlfn.XLOOKUP(I3711,LEGEND!B:B,LEGEND!H:H),"link"),_xlfn.XLOOKUP(I3711,LEGEND!B:B,LEGEND!H:H))</f>
        <v>link</v>
      </c>
      <c r="U3711" s="73" t="str">
        <f>HYPERLINK(_xlfn.XLOOKUP(I3711,LEGEND!B:B,LEGEND!I:I))</f>
        <v>https://milwaukee-media-images.s3.amazonaws.com/hi/4932479212--Hero_1.jpg</v>
      </c>
      <c r="V3711" s="51" t="s">
        <v>19057</v>
      </c>
      <c r="W3711" s="63" t="s">
        <v>1189</v>
      </c>
      <c r="X3711" s="64">
        <v>385</v>
      </c>
      <c r="Y3711" s="64">
        <v>18</v>
      </c>
      <c r="Z3711" s="64">
        <v>20</v>
      </c>
      <c r="AA3711" s="84">
        <v>0.94399999999999995</v>
      </c>
      <c r="AB3711" s="85">
        <v>1</v>
      </c>
      <c r="AC3711" s="85">
        <v>1</v>
      </c>
    </row>
    <row r="3712" spans="1:29" ht="25.5">
      <c r="A3712" s="1"/>
      <c r="B3712" s="6" t="s">
        <v>8777</v>
      </c>
      <c r="C3712" s="6" t="s">
        <v>8778</v>
      </c>
      <c r="D3712" s="6" t="s">
        <v>8918</v>
      </c>
      <c r="E3712" s="49" t="s">
        <v>8919</v>
      </c>
      <c r="F3712" s="6" t="s">
        <v>60</v>
      </c>
      <c r="G3712" s="6" t="s">
        <v>60</v>
      </c>
      <c r="H3712" s="6" t="s">
        <v>60</v>
      </c>
      <c r="I3712" s="60" t="s">
        <v>19066</v>
      </c>
      <c r="J3712" s="49" t="s">
        <v>19067</v>
      </c>
      <c r="K3712" s="6" t="s">
        <v>19068</v>
      </c>
      <c r="L3712" s="29">
        <f>IF($J$6="с учетом НДС",VLOOKUP(I3712,LEGEND!B:E,4,0)*(1-M3712),VLOOKUP(I3712,LEGEND!B:E,4,0)*(1-M3712)/1.2)</f>
        <v>3150</v>
      </c>
      <c r="M3712" s="57">
        <f>IF(AND(B3712&lt;&gt;"1_Электроинструмент",B3712&lt;&gt;"2_Садовая техника"),$J$5,IF($J$4&lt;=20%,$J$4,IFERROR(VLOOKUP(S3712,LEGEND!$L$2:$M$5,2,FALSE),$J$4)))</f>
        <v>0</v>
      </c>
      <c r="N3712" s="48" t="s">
        <v>60</v>
      </c>
      <c r="O3712" s="6" t="s">
        <v>60</v>
      </c>
      <c r="P3712" s="49" t="s">
        <v>66</v>
      </c>
      <c r="Q3712" s="49" t="s">
        <v>67</v>
      </c>
      <c r="R3712" s="6" t="s">
        <v>60</v>
      </c>
      <c r="S3712" s="49" t="s">
        <v>60</v>
      </c>
      <c r="T3712" s="73" t="str">
        <f>IF(_xlfn.XLOOKUP(I3712,LEGEND!B:B,LEGEND!H:H)&lt;&gt;"-",HYPERLINK(_xlfn.XLOOKUP(I3712,LEGEND!B:B,LEGEND!H:H),"link"),_xlfn.XLOOKUP(I3712,LEGEND!B:B,LEGEND!H:H))</f>
        <v>link</v>
      </c>
      <c r="U3712" s="73" t="str">
        <f>HYPERLINK(_xlfn.XLOOKUP(I3712,LEGEND!B:B,LEGEND!I:I))</f>
        <v>https://milwaukee-media-images.s3.amazonaws.com/hi/4932479214--Hero_1.jpg</v>
      </c>
      <c r="V3712" s="51" t="s">
        <v>19069</v>
      </c>
      <c r="W3712" s="63" t="s">
        <v>1189</v>
      </c>
      <c r="X3712" s="64">
        <v>373</v>
      </c>
      <c r="Y3712" s="64">
        <v>23</v>
      </c>
      <c r="Z3712" s="64">
        <v>20</v>
      </c>
      <c r="AA3712" s="84">
        <v>0.93600000000000005</v>
      </c>
      <c r="AB3712" s="85">
        <v>1</v>
      </c>
      <c r="AC3712" s="85">
        <v>1</v>
      </c>
    </row>
    <row r="3713" spans="1:29" ht="25.5">
      <c r="A3713" s="1"/>
      <c r="B3713" s="6" t="s">
        <v>8777</v>
      </c>
      <c r="C3713" s="6" t="s">
        <v>8778</v>
      </c>
      <c r="D3713" s="6" t="s">
        <v>8918</v>
      </c>
      <c r="E3713" s="49" t="s">
        <v>8919</v>
      </c>
      <c r="F3713" s="6" t="s">
        <v>60</v>
      </c>
      <c r="G3713" s="6" t="s">
        <v>60</v>
      </c>
      <c r="H3713" s="6" t="s">
        <v>60</v>
      </c>
      <c r="I3713" s="60" t="s">
        <v>19078</v>
      </c>
      <c r="J3713" s="49" t="s">
        <v>19079</v>
      </c>
      <c r="K3713" s="6" t="s">
        <v>19080</v>
      </c>
      <c r="L3713" s="29">
        <f>IF($J$6="с учетом НДС",VLOOKUP(I3713,LEGEND!B:E,4,0)*(1-M3713),VLOOKUP(I3713,LEGEND!B:E,4,0)*(1-M3713)/1.2)</f>
        <v>3640</v>
      </c>
      <c r="M3713" s="57">
        <f>IF(AND(B3713&lt;&gt;"1_Электроинструмент",B3713&lt;&gt;"2_Садовая техника"),$J$5,IF($J$4&lt;=20%,$J$4,IFERROR(VLOOKUP(S3713,LEGEND!$L$2:$M$5,2,FALSE),$J$4)))</f>
        <v>0</v>
      </c>
      <c r="N3713" s="48" t="s">
        <v>60</v>
      </c>
      <c r="O3713" s="6" t="s">
        <v>60</v>
      </c>
      <c r="P3713" s="49" t="s">
        <v>66</v>
      </c>
      <c r="Q3713" s="49" t="s">
        <v>67</v>
      </c>
      <c r="R3713" s="6" t="s">
        <v>60</v>
      </c>
      <c r="S3713" s="49" t="s">
        <v>60</v>
      </c>
      <c r="T3713" s="73" t="str">
        <f>IF(_xlfn.XLOOKUP(I3713,LEGEND!B:B,LEGEND!H:H)&lt;&gt;"-",HYPERLINK(_xlfn.XLOOKUP(I3713,LEGEND!B:B,LEGEND!H:H),"link"),_xlfn.XLOOKUP(I3713,LEGEND!B:B,LEGEND!H:H))</f>
        <v>link</v>
      </c>
      <c r="U3713" s="73" t="str">
        <f>HYPERLINK(_xlfn.XLOOKUP(I3713,LEGEND!B:B,LEGEND!I:I))</f>
        <v>https://milwaukee-media-images.s3.amazonaws.com/hi/4932479216--Hero_1.jpg</v>
      </c>
      <c r="V3713" s="51" t="s">
        <v>19081</v>
      </c>
      <c r="W3713" s="63" t="s">
        <v>1189</v>
      </c>
      <c r="X3713" s="64">
        <v>300</v>
      </c>
      <c r="Y3713" s="64">
        <v>49</v>
      </c>
      <c r="Z3713" s="64">
        <v>20</v>
      </c>
      <c r="AA3713" s="84">
        <v>0.74</v>
      </c>
      <c r="AB3713" s="85">
        <v>1</v>
      </c>
      <c r="AC3713" s="85">
        <v>1</v>
      </c>
    </row>
    <row r="3714" spans="1:29" ht="25.5">
      <c r="A3714" s="1"/>
      <c r="B3714" s="6" t="s">
        <v>8777</v>
      </c>
      <c r="C3714" s="6" t="s">
        <v>8778</v>
      </c>
      <c r="D3714" s="6" t="s">
        <v>8918</v>
      </c>
      <c r="E3714" s="49" t="s">
        <v>8919</v>
      </c>
      <c r="F3714" s="6" t="s">
        <v>60</v>
      </c>
      <c r="G3714" s="6" t="s">
        <v>60</v>
      </c>
      <c r="H3714" s="6" t="s">
        <v>60</v>
      </c>
      <c r="I3714" s="60" t="s">
        <v>19098</v>
      </c>
      <c r="J3714" s="49" t="s">
        <v>19099</v>
      </c>
      <c r="K3714" s="6" t="s">
        <v>19100</v>
      </c>
      <c r="L3714" s="29">
        <f>IF($J$6="с учетом НДС",VLOOKUP(I3714,LEGEND!B:E,4,0)*(1-M3714),VLOOKUP(I3714,LEGEND!B:E,4,0)*(1-M3714)/1.2)</f>
        <v>4130</v>
      </c>
      <c r="M3714" s="57">
        <f>IF(AND(B3714&lt;&gt;"1_Электроинструмент",B3714&lt;&gt;"2_Садовая техника"),$J$5,IF($J$4&lt;=20%,$J$4,IFERROR(VLOOKUP(S3714,LEGEND!$L$2:$M$5,2,FALSE),$J$4)))</f>
        <v>0</v>
      </c>
      <c r="N3714" s="48" t="s">
        <v>60</v>
      </c>
      <c r="O3714" s="6" t="s">
        <v>60</v>
      </c>
      <c r="P3714" s="49" t="s">
        <v>66</v>
      </c>
      <c r="Q3714" s="49" t="s">
        <v>67</v>
      </c>
      <c r="R3714" s="6" t="s">
        <v>60</v>
      </c>
      <c r="S3714" s="49" t="s">
        <v>60</v>
      </c>
      <c r="T3714" s="73" t="str">
        <f>IF(_xlfn.XLOOKUP(I3714,LEGEND!B:B,LEGEND!H:H)&lt;&gt;"-",HYPERLINK(_xlfn.XLOOKUP(I3714,LEGEND!B:B,LEGEND!H:H),"link"),_xlfn.XLOOKUP(I3714,LEGEND!B:B,LEGEND!H:H))</f>
        <v>link</v>
      </c>
      <c r="U3714" s="73" t="str">
        <f>HYPERLINK(_xlfn.XLOOKUP(I3714,LEGEND!B:B,LEGEND!I:I))</f>
        <v>https://milwaukee-media-images.s3.amazonaws.com/hi/4932479213--Hero_1.jpg</v>
      </c>
      <c r="V3714" s="51" t="s">
        <v>19101</v>
      </c>
      <c r="W3714" s="63" t="s">
        <v>1189</v>
      </c>
      <c r="X3714" s="64">
        <v>605</v>
      </c>
      <c r="Y3714" s="64">
        <v>18</v>
      </c>
      <c r="Z3714" s="64">
        <v>22</v>
      </c>
      <c r="AA3714" s="84">
        <v>1.56</v>
      </c>
      <c r="AB3714" s="85">
        <v>1</v>
      </c>
      <c r="AC3714" s="85">
        <v>1</v>
      </c>
    </row>
    <row r="3715" spans="1:29" ht="25.5">
      <c r="A3715" s="1"/>
      <c r="B3715" s="6" t="s">
        <v>8777</v>
      </c>
      <c r="C3715" s="6" t="s">
        <v>8778</v>
      </c>
      <c r="D3715" s="6" t="s">
        <v>8918</v>
      </c>
      <c r="E3715" s="49" t="s">
        <v>8919</v>
      </c>
      <c r="F3715" s="6" t="s">
        <v>60</v>
      </c>
      <c r="G3715" s="6" t="s">
        <v>60</v>
      </c>
      <c r="H3715" s="6" t="s">
        <v>60</v>
      </c>
      <c r="I3715" s="60" t="s">
        <v>19102</v>
      </c>
      <c r="J3715" s="49" t="s">
        <v>19103</v>
      </c>
      <c r="K3715" s="6" t="s">
        <v>19104</v>
      </c>
      <c r="L3715" s="29">
        <f>IF($J$6="с учетом НДС",VLOOKUP(I3715,LEGEND!B:E,4,0)*(1-M3715),VLOOKUP(I3715,LEGEND!B:E,4,0)*(1-M3715)/1.2)</f>
        <v>4190</v>
      </c>
      <c r="M3715" s="57">
        <f>IF(AND(B3715&lt;&gt;"1_Электроинструмент",B3715&lt;&gt;"2_Садовая техника"),$J$5,IF($J$4&lt;=20%,$J$4,IFERROR(VLOOKUP(S3715,LEGEND!$L$2:$M$5,2,FALSE),$J$4)))</f>
        <v>0</v>
      </c>
      <c r="N3715" s="48" t="s">
        <v>60</v>
      </c>
      <c r="O3715" s="6" t="s">
        <v>60</v>
      </c>
      <c r="P3715" s="49" t="s">
        <v>66</v>
      </c>
      <c r="Q3715" s="49" t="s">
        <v>67</v>
      </c>
      <c r="R3715" s="6" t="s">
        <v>60</v>
      </c>
      <c r="S3715" s="49" t="s">
        <v>60</v>
      </c>
      <c r="T3715" s="73" t="str">
        <f>IF(_xlfn.XLOOKUP(I3715,LEGEND!B:B,LEGEND!H:H)&lt;&gt;"-",HYPERLINK(_xlfn.XLOOKUP(I3715,LEGEND!B:B,LEGEND!H:H),"link"),_xlfn.XLOOKUP(I3715,LEGEND!B:B,LEGEND!H:H))</f>
        <v>link</v>
      </c>
      <c r="U3715" s="73" t="str">
        <f>HYPERLINK(_xlfn.XLOOKUP(I3715,LEGEND!B:B,LEGEND!I:I))</f>
        <v>https://milwaukee-media-images.s3.amazonaws.com/hi/4932479215--Hero_1.jpg</v>
      </c>
      <c r="V3715" s="51" t="s">
        <v>19105</v>
      </c>
      <c r="W3715" s="63" t="s">
        <v>1189</v>
      </c>
      <c r="X3715" s="64">
        <v>594</v>
      </c>
      <c r="Y3715" s="64">
        <v>25</v>
      </c>
      <c r="Z3715" s="64">
        <v>20</v>
      </c>
      <c r="AA3715" s="84">
        <v>1.5569999999999999</v>
      </c>
      <c r="AB3715" s="85">
        <v>1</v>
      </c>
      <c r="AC3715" s="85">
        <v>1</v>
      </c>
    </row>
    <row r="3716" spans="1:29" ht="25.5">
      <c r="A3716" s="1"/>
      <c r="B3716" s="6" t="s">
        <v>8777</v>
      </c>
      <c r="C3716" s="6" t="s">
        <v>8778</v>
      </c>
      <c r="D3716" s="6" t="s">
        <v>8918</v>
      </c>
      <c r="E3716" s="49" t="s">
        <v>8919</v>
      </c>
      <c r="F3716" s="6" t="s">
        <v>60</v>
      </c>
      <c r="G3716" s="6" t="s">
        <v>60</v>
      </c>
      <c r="H3716" s="6" t="s">
        <v>60</v>
      </c>
      <c r="I3716" s="60" t="s">
        <v>19106</v>
      </c>
      <c r="J3716" s="49" t="s">
        <v>19107</v>
      </c>
      <c r="K3716" s="6" t="s">
        <v>19108</v>
      </c>
      <c r="L3716" s="29">
        <f>IF($J$6="с учетом НДС",VLOOKUP(I3716,LEGEND!B:E,4,0)*(1-M3716),VLOOKUP(I3716,LEGEND!B:E,4,0)*(1-M3716)/1.2)</f>
        <v>4660</v>
      </c>
      <c r="M3716" s="57">
        <f>IF(AND(B3716&lt;&gt;"1_Электроинструмент",B3716&lt;&gt;"2_Садовая техника"),$J$5,IF($J$4&lt;=20%,$J$4,IFERROR(VLOOKUP(S3716,LEGEND!$L$2:$M$5,2,FALSE),$J$4)))</f>
        <v>0</v>
      </c>
      <c r="N3716" s="48" t="s">
        <v>60</v>
      </c>
      <c r="O3716" s="6" t="s">
        <v>60</v>
      </c>
      <c r="P3716" s="49" t="s">
        <v>66</v>
      </c>
      <c r="Q3716" s="49" t="s">
        <v>67</v>
      </c>
      <c r="R3716" s="6" t="s">
        <v>60</v>
      </c>
      <c r="S3716" s="49" t="s">
        <v>60</v>
      </c>
      <c r="T3716" s="73" t="str">
        <f>IF(_xlfn.XLOOKUP(I3716,LEGEND!B:B,LEGEND!H:H)&lt;&gt;"-",HYPERLINK(_xlfn.XLOOKUP(I3716,LEGEND!B:B,LEGEND!H:H),"link"),_xlfn.XLOOKUP(I3716,LEGEND!B:B,LEGEND!H:H))</f>
        <v>link</v>
      </c>
      <c r="U3716" s="73" t="str">
        <f>HYPERLINK(_xlfn.XLOOKUP(I3716,LEGEND!B:B,LEGEND!I:I))</f>
        <v>https://milwaukee-media-images.s3.amazonaws.com/hi/4932479217--Hero_1.jpg</v>
      </c>
      <c r="V3716" s="51" t="s">
        <v>19109</v>
      </c>
      <c r="W3716" s="63" t="s">
        <v>1189</v>
      </c>
      <c r="X3716" s="64">
        <v>300</v>
      </c>
      <c r="Y3716" s="64">
        <v>74</v>
      </c>
      <c r="Z3716" s="64">
        <v>20</v>
      </c>
      <c r="AA3716" s="84">
        <v>0.84399999999999997</v>
      </c>
      <c r="AB3716" s="85">
        <v>1</v>
      </c>
      <c r="AC3716" s="85">
        <v>1</v>
      </c>
    </row>
    <row r="3717" spans="1:29" ht="25.5">
      <c r="A3717" s="1"/>
      <c r="B3717" s="6" t="s">
        <v>8777</v>
      </c>
      <c r="C3717" s="6" t="s">
        <v>8778</v>
      </c>
      <c r="D3717" s="6" t="s">
        <v>8918</v>
      </c>
      <c r="E3717" s="49" t="s">
        <v>8919</v>
      </c>
      <c r="F3717" s="6" t="s">
        <v>60</v>
      </c>
      <c r="G3717" s="6" t="s">
        <v>60</v>
      </c>
      <c r="H3717" s="6" t="s">
        <v>60</v>
      </c>
      <c r="I3717" s="60" t="s">
        <v>19110</v>
      </c>
      <c r="J3717" s="49" t="s">
        <v>19111</v>
      </c>
      <c r="K3717" s="6" t="s">
        <v>19112</v>
      </c>
      <c r="L3717" s="29">
        <f>IF($J$6="с учетом НДС",VLOOKUP(I3717,LEGEND!B:E,4,0)*(1-M3717),VLOOKUP(I3717,LEGEND!B:E,4,0)*(1-M3717)/1.2)</f>
        <v>4700</v>
      </c>
      <c r="M3717" s="57">
        <f>IF(AND(B3717&lt;&gt;"1_Электроинструмент",B3717&lt;&gt;"2_Садовая техника"),$J$5,IF($J$4&lt;=20%,$J$4,IFERROR(VLOOKUP(S3717,LEGEND!$L$2:$M$5,2,FALSE),$J$4)))</f>
        <v>0</v>
      </c>
      <c r="N3717" s="48" t="s">
        <v>60</v>
      </c>
      <c r="O3717" s="6" t="s">
        <v>60</v>
      </c>
      <c r="P3717" s="49" t="s">
        <v>66</v>
      </c>
      <c r="Q3717" s="49" t="s">
        <v>67</v>
      </c>
      <c r="R3717" s="6" t="s">
        <v>60</v>
      </c>
      <c r="S3717" s="49" t="s">
        <v>60</v>
      </c>
      <c r="T3717" s="73" t="str">
        <f>IF(_xlfn.XLOOKUP(I3717,LEGEND!B:B,LEGEND!H:H)&lt;&gt;"-",HYPERLINK(_xlfn.XLOOKUP(I3717,LEGEND!B:B,LEGEND!H:H),"link"),_xlfn.XLOOKUP(I3717,LEGEND!B:B,LEGEND!H:H))</f>
        <v>link</v>
      </c>
      <c r="U3717" s="73" t="str">
        <f>HYPERLINK(_xlfn.XLOOKUP(I3717,LEGEND!B:B,LEGEND!I:I))</f>
        <v>https://milwaukee-media-images.s3.amazonaws.com/hi/4932479219--Hero_1.jpg</v>
      </c>
      <c r="V3717" s="51" t="s">
        <v>19113</v>
      </c>
      <c r="W3717" s="63" t="s">
        <v>1189</v>
      </c>
      <c r="X3717" s="64">
        <v>305</v>
      </c>
      <c r="Y3717" s="64">
        <v>18</v>
      </c>
      <c r="Z3717" s="64">
        <v>20</v>
      </c>
      <c r="AA3717" s="84">
        <v>0.76</v>
      </c>
      <c r="AB3717" s="85">
        <v>1</v>
      </c>
      <c r="AC3717" s="85">
        <v>1</v>
      </c>
    </row>
    <row r="3718" spans="1:29" ht="25.5">
      <c r="A3718" s="1"/>
      <c r="B3718" s="6" t="s">
        <v>8777</v>
      </c>
      <c r="C3718" s="6" t="s">
        <v>8778</v>
      </c>
      <c r="D3718" s="6" t="s">
        <v>8918</v>
      </c>
      <c r="E3718" s="49" t="s">
        <v>8919</v>
      </c>
      <c r="F3718" s="6" t="s">
        <v>60</v>
      </c>
      <c r="G3718" s="6" t="s">
        <v>60</v>
      </c>
      <c r="H3718" s="6" t="s">
        <v>60</v>
      </c>
      <c r="I3718" s="60" t="s">
        <v>19162</v>
      </c>
      <c r="J3718" s="49" t="s">
        <v>19163</v>
      </c>
      <c r="K3718" s="6" t="s">
        <v>19164</v>
      </c>
      <c r="L3718" s="29">
        <f>IF($J$6="с учетом НДС",VLOOKUP(I3718,LEGEND!B:E,4,0)*(1-M3718),VLOOKUP(I3718,LEGEND!B:E,4,0)*(1-M3718)/1.2)</f>
        <v>8800</v>
      </c>
      <c r="M3718" s="57">
        <f>IF(AND(B3718&lt;&gt;"1_Электроинструмент",B3718&lt;&gt;"2_Садовая техника"),$J$5,IF($J$4&lt;=20%,$J$4,IFERROR(VLOOKUP(S3718,LEGEND!$L$2:$M$5,2,FALSE),$J$4)))</f>
        <v>0</v>
      </c>
      <c r="N3718" s="48" t="s">
        <v>60</v>
      </c>
      <c r="O3718" s="6" t="s">
        <v>60</v>
      </c>
      <c r="P3718" s="49" t="s">
        <v>66</v>
      </c>
      <c r="Q3718" s="49" t="s">
        <v>67</v>
      </c>
      <c r="R3718" s="6" t="s">
        <v>60</v>
      </c>
      <c r="S3718" s="49" t="s">
        <v>60</v>
      </c>
      <c r="T3718" s="73" t="str">
        <f>IF(_xlfn.XLOOKUP(I3718,LEGEND!B:B,LEGEND!H:H)&lt;&gt;"-",HYPERLINK(_xlfn.XLOOKUP(I3718,LEGEND!B:B,LEGEND!H:H),"link"),_xlfn.XLOOKUP(I3718,LEGEND!B:B,LEGEND!H:H))</f>
        <v>link</v>
      </c>
      <c r="U3718" s="73" t="str">
        <f>HYPERLINK(_xlfn.XLOOKUP(I3718,LEGEND!B:B,LEGEND!I:I))</f>
        <v>https://milwaukee-media-images.s3.amazonaws.com/hi/4932479225--Hero_1.jpg</v>
      </c>
      <c r="V3718" s="51" t="s">
        <v>19165</v>
      </c>
      <c r="W3718" s="63" t="s">
        <v>1189</v>
      </c>
      <c r="X3718" s="64">
        <v>412</v>
      </c>
      <c r="Y3718" s="64">
        <v>78</v>
      </c>
      <c r="Z3718" s="64">
        <v>30</v>
      </c>
      <c r="AA3718" s="84">
        <v>1.956</v>
      </c>
      <c r="AB3718" s="85">
        <v>1</v>
      </c>
      <c r="AC3718" s="85">
        <v>1</v>
      </c>
    </row>
    <row r="3719" spans="1:29" ht="25.5">
      <c r="A3719" s="1"/>
      <c r="B3719" s="6" t="s">
        <v>8777</v>
      </c>
      <c r="C3719" s="6" t="s">
        <v>8778</v>
      </c>
      <c r="D3719" s="6" t="s">
        <v>8918</v>
      </c>
      <c r="E3719" s="49" t="s">
        <v>8919</v>
      </c>
      <c r="F3719" s="6" t="s">
        <v>60</v>
      </c>
      <c r="G3719" s="6" t="s">
        <v>60</v>
      </c>
      <c r="H3719" s="6" t="s">
        <v>60</v>
      </c>
      <c r="I3719" s="60" t="s">
        <v>19170</v>
      </c>
      <c r="J3719" s="49" t="s">
        <v>19171</v>
      </c>
      <c r="K3719" s="6" t="s">
        <v>19172</v>
      </c>
      <c r="L3719" s="29">
        <f>IF($J$6="с учетом НДС",VLOOKUP(I3719,LEGEND!B:E,4,0)*(1-M3719),VLOOKUP(I3719,LEGEND!B:E,4,0)*(1-M3719)/1.2)</f>
        <v>9100</v>
      </c>
      <c r="M3719" s="57">
        <f>IF(AND(B3719&lt;&gt;"1_Электроинструмент",B3719&lt;&gt;"2_Садовая техника"),$J$5,IF($J$4&lt;=20%,$J$4,IFERROR(VLOOKUP(S3719,LEGEND!$L$2:$M$5,2,FALSE),$J$4)))</f>
        <v>0</v>
      </c>
      <c r="N3719" s="48" t="s">
        <v>60</v>
      </c>
      <c r="O3719" s="6" t="s">
        <v>60</v>
      </c>
      <c r="P3719" s="49" t="s">
        <v>66</v>
      </c>
      <c r="Q3719" s="49" t="s">
        <v>67</v>
      </c>
      <c r="R3719" s="6" t="s">
        <v>60</v>
      </c>
      <c r="S3719" s="49" t="s">
        <v>60</v>
      </c>
      <c r="T3719" s="73" t="str">
        <f>IF(_xlfn.XLOOKUP(I3719,LEGEND!B:B,LEGEND!H:H)&lt;&gt;"-",HYPERLINK(_xlfn.XLOOKUP(I3719,LEGEND!B:B,LEGEND!H:H),"link"),_xlfn.XLOOKUP(I3719,LEGEND!B:B,LEGEND!H:H))</f>
        <v>link</v>
      </c>
      <c r="U3719" s="73" t="str">
        <f>HYPERLINK(_xlfn.XLOOKUP(I3719,LEGEND!B:B,LEGEND!I:I))</f>
        <v>https://milwaukee-media-images.s3.amazonaws.com/hi/4932479220--Hero_1.jpg</v>
      </c>
      <c r="V3719" s="51" t="s">
        <v>19173</v>
      </c>
      <c r="W3719" s="63" t="s">
        <v>1189</v>
      </c>
      <c r="X3719" s="64">
        <v>122</v>
      </c>
      <c r="Y3719" s="64">
        <v>122</v>
      </c>
      <c r="Z3719" s="64">
        <v>22</v>
      </c>
      <c r="AA3719" s="84">
        <v>1.9550000000000001</v>
      </c>
      <c r="AB3719" s="85">
        <v>1</v>
      </c>
      <c r="AC3719" s="85">
        <v>1</v>
      </c>
    </row>
    <row r="3720" spans="1:29" ht="25.5">
      <c r="A3720" s="1"/>
      <c r="B3720" s="6" t="s">
        <v>8777</v>
      </c>
      <c r="C3720" s="6" t="s">
        <v>8778</v>
      </c>
      <c r="D3720" s="6" t="s">
        <v>8918</v>
      </c>
      <c r="E3720" s="49" t="s">
        <v>8919</v>
      </c>
      <c r="F3720" s="6" t="s">
        <v>60</v>
      </c>
      <c r="G3720" s="6" t="s">
        <v>60</v>
      </c>
      <c r="H3720" s="6" t="s">
        <v>60</v>
      </c>
      <c r="I3720" s="60" t="s">
        <v>19174</v>
      </c>
      <c r="J3720" s="49" t="s">
        <v>19175</v>
      </c>
      <c r="K3720" s="6" t="s">
        <v>19176</v>
      </c>
      <c r="L3720" s="29">
        <f>IF($J$6="с учетом НДС",VLOOKUP(I3720,LEGEND!B:E,4,0)*(1-M3720),VLOOKUP(I3720,LEGEND!B:E,4,0)*(1-M3720)/1.2)</f>
        <v>9900</v>
      </c>
      <c r="M3720" s="57">
        <f>IF(AND(B3720&lt;&gt;"1_Электроинструмент",B3720&lt;&gt;"2_Садовая техника"),$J$5,IF($J$4&lt;=20%,$J$4,IFERROR(VLOOKUP(S3720,LEGEND!$L$2:$M$5,2,FALSE),$J$4)))</f>
        <v>0</v>
      </c>
      <c r="N3720" s="48" t="s">
        <v>60</v>
      </c>
      <c r="O3720" s="6" t="s">
        <v>60</v>
      </c>
      <c r="P3720" s="49" t="s">
        <v>66</v>
      </c>
      <c r="Q3720" s="49" t="s">
        <v>67</v>
      </c>
      <c r="R3720" s="6" t="s">
        <v>60</v>
      </c>
      <c r="S3720" s="49" t="s">
        <v>60</v>
      </c>
      <c r="T3720" s="73" t="str">
        <f>IF(_xlfn.XLOOKUP(I3720,LEGEND!B:B,LEGEND!H:H)&lt;&gt;"-",HYPERLINK(_xlfn.XLOOKUP(I3720,LEGEND!B:B,LEGEND!H:H),"link"),_xlfn.XLOOKUP(I3720,LEGEND!B:B,LEGEND!H:H))</f>
        <v>link</v>
      </c>
      <c r="U3720" s="73" t="str">
        <f>HYPERLINK(_xlfn.XLOOKUP(I3720,LEGEND!B:B,LEGEND!I:I))</f>
        <v>https://milwaukee-media-images.s3.amazonaws.com/hi/4932479226--Hero_1.jpg</v>
      </c>
      <c r="V3720" s="51" t="s">
        <v>19177</v>
      </c>
      <c r="W3720" s="63" t="s">
        <v>1189</v>
      </c>
      <c r="X3720" s="64">
        <v>360</v>
      </c>
      <c r="Y3720" s="64">
        <v>33</v>
      </c>
      <c r="Z3720" s="64">
        <v>360</v>
      </c>
      <c r="AA3720" s="84">
        <v>2.0539999999999998</v>
      </c>
      <c r="AB3720" s="85">
        <v>1</v>
      </c>
      <c r="AC3720" s="85">
        <v>1</v>
      </c>
    </row>
    <row r="3721" spans="1:29" ht="25.5">
      <c r="A3721" s="1"/>
      <c r="B3721" s="6" t="s">
        <v>8777</v>
      </c>
      <c r="C3721" s="6" t="s">
        <v>8778</v>
      </c>
      <c r="D3721" s="6" t="s">
        <v>8918</v>
      </c>
      <c r="E3721" s="49" t="s">
        <v>8919</v>
      </c>
      <c r="F3721" s="6" t="s">
        <v>60</v>
      </c>
      <c r="G3721" s="6" t="s">
        <v>60</v>
      </c>
      <c r="H3721" s="6" t="s">
        <v>60</v>
      </c>
      <c r="I3721" s="60" t="s">
        <v>19178</v>
      </c>
      <c r="J3721" s="49" t="s">
        <v>19179</v>
      </c>
      <c r="K3721" s="6" t="s">
        <v>19180</v>
      </c>
      <c r="L3721" s="29">
        <f>IF($J$6="с учетом НДС",VLOOKUP(I3721,LEGEND!B:E,4,0)*(1-M3721),VLOOKUP(I3721,LEGEND!B:E,4,0)*(1-M3721)/1.2)</f>
        <v>10000</v>
      </c>
      <c r="M3721" s="57">
        <f>IF(AND(B3721&lt;&gt;"1_Электроинструмент",B3721&lt;&gt;"2_Садовая техника"),$J$5,IF($J$4&lt;=20%,$J$4,IFERROR(VLOOKUP(S3721,LEGEND!$L$2:$M$5,2,FALSE),$J$4)))</f>
        <v>0</v>
      </c>
      <c r="N3721" s="48" t="s">
        <v>60</v>
      </c>
      <c r="O3721" s="6" t="s">
        <v>60</v>
      </c>
      <c r="P3721" s="49" t="s">
        <v>66</v>
      </c>
      <c r="Q3721" s="49" t="s">
        <v>67</v>
      </c>
      <c r="R3721" s="6" t="s">
        <v>60</v>
      </c>
      <c r="S3721" s="49" t="s">
        <v>60</v>
      </c>
      <c r="T3721" s="73" t="str">
        <f>IF(_xlfn.XLOOKUP(I3721,LEGEND!B:B,LEGEND!H:H)&lt;&gt;"-",HYPERLINK(_xlfn.XLOOKUP(I3721,LEGEND!B:B,LEGEND!H:H),"link"),_xlfn.XLOOKUP(I3721,LEGEND!B:B,LEGEND!H:H))</f>
        <v>link</v>
      </c>
      <c r="U3721" s="73" t="str">
        <f>HYPERLINK(_xlfn.XLOOKUP(I3721,LEGEND!B:B,LEGEND!I:I))</f>
        <v>https://milwaukee-media-images.s3.amazonaws.com/hi/4932479218--Hero_1.jpg</v>
      </c>
      <c r="V3721" s="51" t="s">
        <v>19181</v>
      </c>
      <c r="W3721" s="63" t="s">
        <v>1189</v>
      </c>
      <c r="X3721" s="64">
        <v>445</v>
      </c>
      <c r="Y3721" s="64">
        <v>97</v>
      </c>
      <c r="Z3721" s="64">
        <v>30</v>
      </c>
      <c r="AA3721" s="84">
        <v>1.996</v>
      </c>
      <c r="AB3721" s="85">
        <v>1</v>
      </c>
      <c r="AC3721" s="85">
        <v>1</v>
      </c>
    </row>
    <row r="3722" spans="1:29" ht="25.5">
      <c r="A3722" s="1"/>
      <c r="B3722" s="6" t="s">
        <v>8777</v>
      </c>
      <c r="C3722" s="6" t="s">
        <v>8778</v>
      </c>
      <c r="D3722" s="6" t="s">
        <v>8918</v>
      </c>
      <c r="E3722" s="49" t="s">
        <v>8919</v>
      </c>
      <c r="F3722" s="6" t="s">
        <v>60</v>
      </c>
      <c r="G3722" s="6" t="s">
        <v>60</v>
      </c>
      <c r="H3722" s="6" t="s">
        <v>60</v>
      </c>
      <c r="I3722" s="60" t="s">
        <v>8928</v>
      </c>
      <c r="J3722" s="49" t="s">
        <v>8929</v>
      </c>
      <c r="K3722" s="6" t="s">
        <v>8930</v>
      </c>
      <c r="L3722" s="29">
        <f>IF($J$6="с учетом НДС",VLOOKUP(I3722,LEGEND!B:E,4,0)*(1-M3722),VLOOKUP(I3722,LEGEND!B:E,4,0)*(1-M3722)/1.2)</f>
        <v>10300</v>
      </c>
      <c r="M3722" s="57">
        <f>IF(AND(B3722&lt;&gt;"1_Электроинструмент",B3722&lt;&gt;"2_Садовая техника"),$J$5,IF($J$4&lt;=20%,$J$4,IFERROR(VLOOKUP(S3722,LEGEND!$L$2:$M$5,2,FALSE),$J$4)))</f>
        <v>0</v>
      </c>
      <c r="N3722" s="48" t="s">
        <v>60</v>
      </c>
      <c r="O3722" s="6" t="s">
        <v>42</v>
      </c>
      <c r="P3722" s="49" t="s">
        <v>66</v>
      </c>
      <c r="Q3722" s="49" t="s">
        <v>473</v>
      </c>
      <c r="R3722" s="6" t="s">
        <v>60</v>
      </c>
      <c r="S3722" s="49" t="s">
        <v>60</v>
      </c>
      <c r="T3722" s="73" t="str">
        <f>IF(_xlfn.XLOOKUP(I3722,LEGEND!B:B,LEGEND!H:H)&lt;&gt;"-",HYPERLINK(_xlfn.XLOOKUP(I3722,LEGEND!B:B,LEGEND!H:H),"link"),_xlfn.XLOOKUP(I3722,LEGEND!B:B,LEGEND!H:H))</f>
        <v>link</v>
      </c>
      <c r="U3722" s="73" t="str">
        <f>HYPERLINK(_xlfn.XLOOKUP(I3722,LEGEND!B:B,LEGEND!I:I))</f>
        <v>https://milwaukee-media-images.s3.amazonaws.com/hi/4932479245--Hero_1.jpg</v>
      </c>
      <c r="V3722" s="51" t="s">
        <v>8931</v>
      </c>
      <c r="W3722" s="63" t="s">
        <v>1189</v>
      </c>
      <c r="X3722" s="64">
        <v>405</v>
      </c>
      <c r="Y3722" s="64">
        <v>115</v>
      </c>
      <c r="Z3722" s="64">
        <v>36</v>
      </c>
      <c r="AA3722" s="84">
        <v>2.71</v>
      </c>
      <c r="AB3722" s="85">
        <v>1</v>
      </c>
      <c r="AC3722" s="85">
        <v>1</v>
      </c>
    </row>
    <row r="3723" spans="1:29" ht="38.25">
      <c r="A3723" s="1"/>
      <c r="B3723" s="6" t="s">
        <v>8777</v>
      </c>
      <c r="C3723" s="6" t="s">
        <v>8778</v>
      </c>
      <c r="D3723" s="6" t="s">
        <v>8918</v>
      </c>
      <c r="E3723" s="49" t="s">
        <v>8919</v>
      </c>
      <c r="F3723" s="6" t="s">
        <v>60</v>
      </c>
      <c r="G3723" s="6" t="s">
        <v>60</v>
      </c>
      <c r="H3723" s="6" t="s">
        <v>60</v>
      </c>
      <c r="I3723" s="60" t="s">
        <v>8924</v>
      </c>
      <c r="J3723" s="49" t="s">
        <v>8925</v>
      </c>
      <c r="K3723" s="6" t="s">
        <v>8926</v>
      </c>
      <c r="L3723" s="29">
        <f>IF($J$6="с учетом НДС",VLOOKUP(I3723,LEGEND!B:E,4,0)*(1-M3723),VLOOKUP(I3723,LEGEND!B:E,4,0)*(1-M3723)/1.2)</f>
        <v>11000</v>
      </c>
      <c r="M3723" s="57">
        <f>IF(AND(B3723&lt;&gt;"1_Электроинструмент",B3723&lt;&gt;"2_Садовая техника"),$J$5,IF($J$4&lt;=20%,$J$4,IFERROR(VLOOKUP(S3723,LEGEND!$L$2:$M$5,2,FALSE),$J$4)))</f>
        <v>0</v>
      </c>
      <c r="N3723" s="48" t="s">
        <v>60</v>
      </c>
      <c r="O3723" s="6" t="s">
        <v>42</v>
      </c>
      <c r="P3723" s="49" t="s">
        <v>66</v>
      </c>
      <c r="Q3723" s="49" t="s">
        <v>473</v>
      </c>
      <c r="R3723" s="6" t="s">
        <v>60</v>
      </c>
      <c r="S3723" s="49" t="s">
        <v>60</v>
      </c>
      <c r="T3723" s="73" t="str">
        <f>IF(_xlfn.XLOOKUP(I3723,LEGEND!B:B,LEGEND!H:H)&lt;&gt;"-",HYPERLINK(_xlfn.XLOOKUP(I3723,LEGEND!B:B,LEGEND!H:H),"link"),_xlfn.XLOOKUP(I3723,LEGEND!B:B,LEGEND!H:H))</f>
        <v>link</v>
      </c>
      <c r="U3723" s="73" t="str">
        <f>HYPERLINK(_xlfn.XLOOKUP(I3723,LEGEND!B:B,LEGEND!I:I))</f>
        <v>https://milwaukee-media-images.s3.amazonaws.com/hi/4932479244--Hero_1.jpg</v>
      </c>
      <c r="V3723" s="51" t="s">
        <v>8927</v>
      </c>
      <c r="W3723" s="63" t="s">
        <v>1189</v>
      </c>
      <c r="X3723" s="64">
        <v>405</v>
      </c>
      <c r="Y3723" s="64">
        <v>121</v>
      </c>
      <c r="Z3723" s="64">
        <v>67</v>
      </c>
      <c r="AA3723" s="84">
        <v>2.6</v>
      </c>
      <c r="AB3723" s="85">
        <v>1</v>
      </c>
      <c r="AC3723" s="85">
        <v>1</v>
      </c>
    </row>
    <row r="3724" spans="1:29" ht="25.5">
      <c r="A3724" s="1"/>
      <c r="B3724" s="6" t="s">
        <v>8777</v>
      </c>
      <c r="C3724" s="6" t="s">
        <v>8778</v>
      </c>
      <c r="D3724" s="6" t="s">
        <v>8918</v>
      </c>
      <c r="E3724" s="49" t="s">
        <v>8919</v>
      </c>
      <c r="F3724" s="6" t="s">
        <v>60</v>
      </c>
      <c r="G3724" s="6" t="s">
        <v>60</v>
      </c>
      <c r="H3724" s="6" t="s">
        <v>60</v>
      </c>
      <c r="I3724" s="60" t="s">
        <v>19198</v>
      </c>
      <c r="J3724" s="49" t="s">
        <v>19199</v>
      </c>
      <c r="K3724" s="6" t="s">
        <v>19200</v>
      </c>
      <c r="L3724" s="29">
        <f>IF($J$6="с учетом НДС",VLOOKUP(I3724,LEGEND!B:E,4,0)*(1-M3724),VLOOKUP(I3724,LEGEND!B:E,4,0)*(1-M3724)/1.2)</f>
        <v>12200</v>
      </c>
      <c r="M3724" s="57">
        <f>IF(AND(B3724&lt;&gt;"1_Электроинструмент",B3724&lt;&gt;"2_Садовая техника"),$J$5,IF($J$4&lt;=20%,$J$4,IFERROR(VLOOKUP(S3724,LEGEND!$L$2:$M$5,2,FALSE),$J$4)))</f>
        <v>0</v>
      </c>
      <c r="N3724" s="48" t="s">
        <v>60</v>
      </c>
      <c r="O3724" s="6" t="s">
        <v>60</v>
      </c>
      <c r="P3724" s="49" t="s">
        <v>66</v>
      </c>
      <c r="Q3724" s="49" t="s">
        <v>67</v>
      </c>
      <c r="R3724" s="6" t="s">
        <v>60</v>
      </c>
      <c r="S3724" s="49" t="s">
        <v>60</v>
      </c>
      <c r="T3724" s="73" t="str">
        <f>IF(_xlfn.XLOOKUP(I3724,LEGEND!B:B,LEGEND!H:H)&lt;&gt;"-",HYPERLINK(_xlfn.XLOOKUP(I3724,LEGEND!B:B,LEGEND!H:H),"link"),_xlfn.XLOOKUP(I3724,LEGEND!B:B,LEGEND!H:H))</f>
        <v>link</v>
      </c>
      <c r="U3724" s="73" t="str">
        <f>HYPERLINK(_xlfn.XLOOKUP(I3724,LEGEND!B:B,LEGEND!I:I))</f>
        <v>https://milwaukee-media-images.s3.amazonaws.com/hi/4932479221--Hero_1.jpg</v>
      </c>
      <c r="V3724" s="51" t="s">
        <v>19201</v>
      </c>
      <c r="W3724" s="63" t="s">
        <v>1189</v>
      </c>
      <c r="X3724" s="64">
        <v>400</v>
      </c>
      <c r="Y3724" s="64">
        <v>121</v>
      </c>
      <c r="Z3724" s="64">
        <v>30</v>
      </c>
      <c r="AA3724" s="84">
        <v>2.8620000000000001</v>
      </c>
      <c r="AB3724" s="85">
        <v>1</v>
      </c>
      <c r="AC3724" s="85">
        <v>1</v>
      </c>
    </row>
    <row r="3725" spans="1:29" ht="25.5">
      <c r="A3725" s="1"/>
      <c r="B3725" s="6" t="s">
        <v>8777</v>
      </c>
      <c r="C3725" s="6" t="s">
        <v>8778</v>
      </c>
      <c r="D3725" s="6" t="s">
        <v>8918</v>
      </c>
      <c r="E3725" s="49" t="s">
        <v>8919</v>
      </c>
      <c r="F3725" s="6" t="s">
        <v>60</v>
      </c>
      <c r="G3725" s="6" t="s">
        <v>60</v>
      </c>
      <c r="H3725" s="6" t="s">
        <v>60</v>
      </c>
      <c r="I3725" s="60" t="s">
        <v>19210</v>
      </c>
      <c r="J3725" s="49" t="s">
        <v>19211</v>
      </c>
      <c r="K3725" s="6" t="s">
        <v>19212</v>
      </c>
      <c r="L3725" s="29">
        <f>IF($J$6="с учетом НДС",VLOOKUP(I3725,LEGEND!B:E,4,0)*(1-M3725),VLOOKUP(I3725,LEGEND!B:E,4,0)*(1-M3725)/1.2)</f>
        <v>13300</v>
      </c>
      <c r="M3725" s="57">
        <f>IF(AND(B3725&lt;&gt;"1_Электроинструмент",B3725&lt;&gt;"2_Садовая техника"),$J$5,IF($J$4&lt;=20%,$J$4,IFERROR(VLOOKUP(S3725,LEGEND!$L$2:$M$5,2,FALSE),$J$4)))</f>
        <v>0</v>
      </c>
      <c r="N3725" s="48" t="s">
        <v>60</v>
      </c>
      <c r="O3725" s="6" t="s">
        <v>60</v>
      </c>
      <c r="P3725" s="49" t="s">
        <v>66</v>
      </c>
      <c r="Q3725" s="49" t="s">
        <v>67</v>
      </c>
      <c r="R3725" s="6" t="s">
        <v>60</v>
      </c>
      <c r="S3725" s="49" t="s">
        <v>60</v>
      </c>
      <c r="T3725" s="73" t="str">
        <f>IF(_xlfn.XLOOKUP(I3725,LEGEND!B:B,LEGEND!H:H)&lt;&gt;"-",HYPERLINK(_xlfn.XLOOKUP(I3725,LEGEND!B:B,LEGEND!H:H),"link"),_xlfn.XLOOKUP(I3725,LEGEND!B:B,LEGEND!H:H))</f>
        <v>link</v>
      </c>
      <c r="U3725" s="73" t="str">
        <f>HYPERLINK(_xlfn.XLOOKUP(I3725,LEGEND!B:B,LEGEND!I:I))</f>
        <v>https://milwaukee-media-images.s3.amazonaws.com/hi/4932479222--Hero_1.jpg</v>
      </c>
      <c r="V3725" s="51" t="s">
        <v>19213</v>
      </c>
      <c r="W3725" s="63" t="s">
        <v>1189</v>
      </c>
      <c r="X3725" s="64">
        <v>445</v>
      </c>
      <c r="Y3725" s="64">
        <v>112</v>
      </c>
      <c r="Z3725" s="64">
        <v>33</v>
      </c>
      <c r="AA3725" s="84">
        <v>3.2160000000000002</v>
      </c>
      <c r="AB3725" s="85">
        <v>1</v>
      </c>
      <c r="AC3725" s="85">
        <v>1</v>
      </c>
    </row>
    <row r="3726" spans="1:29" ht="25.5">
      <c r="A3726" s="1"/>
      <c r="B3726" s="6" t="s">
        <v>8777</v>
      </c>
      <c r="C3726" s="6" t="s">
        <v>8778</v>
      </c>
      <c r="D3726" s="6" t="s">
        <v>8918</v>
      </c>
      <c r="E3726" s="49" t="s">
        <v>8919</v>
      </c>
      <c r="F3726" s="6" t="s">
        <v>60</v>
      </c>
      <c r="G3726" s="6" t="s">
        <v>60</v>
      </c>
      <c r="H3726" s="6" t="s">
        <v>60</v>
      </c>
      <c r="I3726" s="60" t="s">
        <v>19214</v>
      </c>
      <c r="J3726" s="49" t="s">
        <v>19215</v>
      </c>
      <c r="K3726" s="6" t="s">
        <v>19216</v>
      </c>
      <c r="L3726" s="29">
        <f>IF($J$6="с учетом НДС",VLOOKUP(I3726,LEGEND!B:E,4,0)*(1-M3726),VLOOKUP(I3726,LEGEND!B:E,4,0)*(1-M3726)/1.2)</f>
        <v>13900</v>
      </c>
      <c r="M3726" s="57">
        <f>IF(AND(B3726&lt;&gt;"1_Электроинструмент",B3726&lt;&gt;"2_Садовая техника"),$J$5,IF($J$4&lt;=20%,$J$4,IFERROR(VLOOKUP(S3726,LEGEND!$L$2:$M$5,2,FALSE),$J$4)))</f>
        <v>0</v>
      </c>
      <c r="N3726" s="48" t="s">
        <v>60</v>
      </c>
      <c r="O3726" s="6" t="s">
        <v>60</v>
      </c>
      <c r="P3726" s="49" t="s">
        <v>66</v>
      </c>
      <c r="Q3726" s="49" t="s">
        <v>67</v>
      </c>
      <c r="R3726" s="6" t="s">
        <v>60</v>
      </c>
      <c r="S3726" s="49" t="s">
        <v>60</v>
      </c>
      <c r="T3726" s="73" t="str">
        <f>IF(_xlfn.XLOOKUP(I3726,LEGEND!B:B,LEGEND!H:H)&lt;&gt;"-",HYPERLINK(_xlfn.XLOOKUP(I3726,LEGEND!B:B,LEGEND!H:H),"link"),_xlfn.XLOOKUP(I3726,LEGEND!B:B,LEGEND!H:H))</f>
        <v>link</v>
      </c>
      <c r="U3726" s="73" t="str">
        <f>HYPERLINK(_xlfn.XLOOKUP(I3726,LEGEND!B:B,LEGEND!I:I))</f>
        <v>https://milwaukee-media-images.s3.amazonaws.com/hi/4932479223--Hero_1.jpg</v>
      </c>
      <c r="V3726" s="51" t="s">
        <v>19217</v>
      </c>
      <c r="W3726" s="63" t="s">
        <v>1189</v>
      </c>
      <c r="X3726" s="64">
        <v>388</v>
      </c>
      <c r="Y3726" s="64">
        <v>35</v>
      </c>
      <c r="Z3726" s="64">
        <v>40</v>
      </c>
      <c r="AA3726" s="84">
        <v>2.35</v>
      </c>
      <c r="AB3726" s="85">
        <v>1</v>
      </c>
      <c r="AC3726" s="85">
        <v>1</v>
      </c>
    </row>
    <row r="3727" spans="1:29" ht="25.5">
      <c r="A3727" s="1"/>
      <c r="B3727" s="6" t="s">
        <v>8777</v>
      </c>
      <c r="C3727" s="6" t="s">
        <v>8778</v>
      </c>
      <c r="D3727" s="6" t="s">
        <v>8918</v>
      </c>
      <c r="E3727" s="49" t="s">
        <v>8919</v>
      </c>
      <c r="F3727" s="6" t="s">
        <v>60</v>
      </c>
      <c r="G3727" s="6" t="s">
        <v>60</v>
      </c>
      <c r="H3727" s="6" t="s">
        <v>60</v>
      </c>
      <c r="I3727" s="60" t="s">
        <v>9105</v>
      </c>
      <c r="J3727" s="49" t="s">
        <v>9106</v>
      </c>
      <c r="K3727" s="6" t="s">
        <v>9107</v>
      </c>
      <c r="L3727" s="29">
        <f>IF($J$6="с учетом НДС",VLOOKUP(I3727,LEGEND!B:E,4,0)*(1-M3727),VLOOKUP(I3727,LEGEND!B:E,4,0)*(1-M3727)/1.2)</f>
        <v>14100</v>
      </c>
      <c r="M3727" s="57">
        <f>IF(AND(B3727&lt;&gt;"1_Электроинструмент",B3727&lt;&gt;"2_Садовая техника"),$J$5,IF($J$4&lt;=20%,$J$4,IFERROR(VLOOKUP(S3727,LEGEND!$L$2:$M$5,2,FALSE),$J$4)))</f>
        <v>0</v>
      </c>
      <c r="N3727" s="48" t="s">
        <v>60</v>
      </c>
      <c r="O3727" s="6" t="s">
        <v>42</v>
      </c>
      <c r="P3727" s="49" t="s">
        <v>66</v>
      </c>
      <c r="Q3727" s="49" t="s">
        <v>473</v>
      </c>
      <c r="R3727" s="6" t="s">
        <v>60</v>
      </c>
      <c r="S3727" s="49" t="s">
        <v>60</v>
      </c>
      <c r="T3727" s="73" t="str">
        <f>IF(_xlfn.XLOOKUP(I3727,LEGEND!B:B,LEGEND!H:H)&lt;&gt;"-",HYPERLINK(_xlfn.XLOOKUP(I3727,LEGEND!B:B,LEGEND!H:H),"link"),_xlfn.XLOOKUP(I3727,LEGEND!B:B,LEGEND!H:H))</f>
        <v>link</v>
      </c>
      <c r="U3727" s="73" t="str">
        <f>HYPERLINK(_xlfn.XLOOKUP(I3727,LEGEND!B:B,LEGEND!I:I))</f>
        <v>https://milwaukee-media-images.s3.amazonaws.com/hi/4932480474--Hero_1.jpg</v>
      </c>
      <c r="V3727" s="51" t="s">
        <v>9108</v>
      </c>
      <c r="W3727" s="63" t="s">
        <v>1189</v>
      </c>
      <c r="X3727" s="64">
        <v>20</v>
      </c>
      <c r="Y3727" s="64">
        <v>152</v>
      </c>
      <c r="Z3727" s="64">
        <v>635</v>
      </c>
      <c r="AA3727" s="84">
        <v>1.5</v>
      </c>
      <c r="AB3727" s="85">
        <v>1</v>
      </c>
      <c r="AC3727" s="85">
        <v>1</v>
      </c>
    </row>
    <row r="3728" spans="1:29" ht="25.5">
      <c r="A3728" s="1"/>
      <c r="B3728" s="6" t="s">
        <v>8777</v>
      </c>
      <c r="C3728" s="6" t="s">
        <v>8778</v>
      </c>
      <c r="D3728" s="6" t="s">
        <v>8918</v>
      </c>
      <c r="E3728" s="49" t="s">
        <v>8919</v>
      </c>
      <c r="F3728" s="6" t="s">
        <v>60</v>
      </c>
      <c r="G3728" s="6" t="s">
        <v>60</v>
      </c>
      <c r="H3728" s="6" t="s">
        <v>60</v>
      </c>
      <c r="I3728" s="60" t="s">
        <v>19218</v>
      </c>
      <c r="J3728" s="49" t="s">
        <v>19219</v>
      </c>
      <c r="K3728" s="6" t="s">
        <v>19220</v>
      </c>
      <c r="L3728" s="29">
        <f>IF($J$6="с учетом НДС",VLOOKUP(I3728,LEGEND!B:E,4,0)*(1-M3728),VLOOKUP(I3728,LEGEND!B:E,4,0)*(1-M3728)/1.2)</f>
        <v>23200</v>
      </c>
      <c r="M3728" s="57">
        <f>IF(AND(B3728&lt;&gt;"1_Электроинструмент",B3728&lt;&gt;"2_Садовая техника"),$J$5,IF($J$4&lt;=20%,$J$4,IFERROR(VLOOKUP(S3728,LEGEND!$L$2:$M$5,2,FALSE),$J$4)))</f>
        <v>0</v>
      </c>
      <c r="N3728" s="48" t="s">
        <v>60</v>
      </c>
      <c r="O3728" s="6" t="s">
        <v>60</v>
      </c>
      <c r="P3728" s="49" t="s">
        <v>66</v>
      </c>
      <c r="Q3728" s="49" t="s">
        <v>67</v>
      </c>
      <c r="R3728" s="6" t="s">
        <v>60</v>
      </c>
      <c r="S3728" s="49" t="s">
        <v>60</v>
      </c>
      <c r="T3728" s="73" t="str">
        <f>IF(_xlfn.XLOOKUP(I3728,LEGEND!B:B,LEGEND!H:H)&lt;&gt;"-",HYPERLINK(_xlfn.XLOOKUP(I3728,LEGEND!B:B,LEGEND!H:H),"link"),_xlfn.XLOOKUP(I3728,LEGEND!B:B,LEGEND!H:H))</f>
        <v>link</v>
      </c>
      <c r="U3728" s="73" t="str">
        <f>HYPERLINK(_xlfn.XLOOKUP(I3728,LEGEND!B:B,LEGEND!I:I))</f>
        <v>https://milwaukee-media-images.s3.amazonaws.com/hi/4932479224--Hero_1.jpg</v>
      </c>
      <c r="V3728" s="51" t="s">
        <v>19221</v>
      </c>
      <c r="W3728" s="63" t="s">
        <v>1189</v>
      </c>
      <c r="X3728" s="64">
        <v>200</v>
      </c>
      <c r="Y3728" s="64">
        <v>200</v>
      </c>
      <c r="Z3728" s="64">
        <v>72</v>
      </c>
      <c r="AA3728" s="84">
        <v>9.9879999999999995</v>
      </c>
      <c r="AB3728" s="85">
        <v>1</v>
      </c>
      <c r="AC3728" s="85">
        <v>1</v>
      </c>
    </row>
    <row r="3729" spans="1:29" ht="25.5">
      <c r="A3729" s="1"/>
      <c r="B3729" s="6" t="s">
        <v>8777</v>
      </c>
      <c r="C3729" s="6" t="s">
        <v>8778</v>
      </c>
      <c r="D3729" s="6" t="s">
        <v>8918</v>
      </c>
      <c r="E3729" s="49" t="s">
        <v>8919</v>
      </c>
      <c r="F3729" s="6" t="s">
        <v>18921</v>
      </c>
      <c r="G3729" s="6" t="s">
        <v>60</v>
      </c>
      <c r="H3729" s="6" t="s">
        <v>60</v>
      </c>
      <c r="I3729" s="60" t="s">
        <v>18922</v>
      </c>
      <c r="J3729" s="49" t="s">
        <v>18923</v>
      </c>
      <c r="K3729" s="6" t="s">
        <v>18924</v>
      </c>
      <c r="L3729" s="29">
        <f>IF($J$6="с учетом НДС",VLOOKUP(I3729,LEGEND!B:E,4,0)*(1-M3729),VLOOKUP(I3729,LEGEND!B:E,4,0)*(1-M3729)/1.2)</f>
        <v>620</v>
      </c>
      <c r="M3729" s="57">
        <f>IF(AND(B3729&lt;&gt;"1_Электроинструмент",B3729&lt;&gt;"2_Садовая техника"),$J$5,IF($J$4&lt;=20%,$J$4,IFERROR(VLOOKUP(S3729,LEGEND!$L$2:$M$5,2,FALSE),$J$4)))</f>
        <v>0</v>
      </c>
      <c r="N3729" s="48" t="s">
        <v>60</v>
      </c>
      <c r="O3729" s="6" t="s">
        <v>60</v>
      </c>
      <c r="P3729" s="49" t="s">
        <v>66</v>
      </c>
      <c r="Q3729" s="49" t="s">
        <v>67</v>
      </c>
      <c r="R3729" s="6" t="s">
        <v>60</v>
      </c>
      <c r="S3729" s="49" t="s">
        <v>60</v>
      </c>
      <c r="T3729" s="73" t="str">
        <f>IF(_xlfn.XLOOKUP(I3729,LEGEND!B:B,LEGEND!H:H)&lt;&gt;"-",HYPERLINK(_xlfn.XLOOKUP(I3729,LEGEND!B:B,LEGEND!H:H),"link"),_xlfn.XLOOKUP(I3729,LEGEND!B:B,LEGEND!H:H))</f>
        <v>link</v>
      </c>
      <c r="U3729" s="73" t="str">
        <f>HYPERLINK(_xlfn.XLOOKUP(I3729,LEGEND!B:B,LEGEND!I:I))</f>
        <v>https://milwaukee-media-images.s3.amazonaws.com/hi/4932451732--Hero_1.jpg</v>
      </c>
      <c r="V3729" s="51" t="s">
        <v>18925</v>
      </c>
      <c r="W3729" s="63" t="s">
        <v>1189</v>
      </c>
      <c r="X3729" s="64">
        <v>28</v>
      </c>
      <c r="Y3729" s="64">
        <v>40</v>
      </c>
      <c r="Z3729" s="64">
        <v>243</v>
      </c>
      <c r="AA3729" s="84">
        <v>0.104</v>
      </c>
      <c r="AB3729" s="85">
        <v>1</v>
      </c>
      <c r="AC3729" s="85">
        <v>1</v>
      </c>
    </row>
    <row r="3730" spans="1:29" ht="38.25">
      <c r="A3730" s="1"/>
      <c r="B3730" s="6" t="s">
        <v>8777</v>
      </c>
      <c r="C3730" s="6" t="s">
        <v>8778</v>
      </c>
      <c r="D3730" s="6" t="s">
        <v>8918</v>
      </c>
      <c r="E3730" s="49" t="s">
        <v>8919</v>
      </c>
      <c r="F3730" s="6" t="s">
        <v>18921</v>
      </c>
      <c r="G3730" s="6" t="s">
        <v>60</v>
      </c>
      <c r="H3730" s="6" t="s">
        <v>60</v>
      </c>
      <c r="I3730" s="60" t="s">
        <v>18926</v>
      </c>
      <c r="J3730" s="49" t="s">
        <v>18927</v>
      </c>
      <c r="K3730" s="6" t="s">
        <v>18928</v>
      </c>
      <c r="L3730" s="29">
        <f>IF($J$6="с учетом НДС",VLOOKUP(I3730,LEGEND!B:E,4,0)*(1-M3730),VLOOKUP(I3730,LEGEND!B:E,4,0)*(1-M3730)/1.2)</f>
        <v>770</v>
      </c>
      <c r="M3730" s="57">
        <f>IF(AND(B3730&lt;&gt;"1_Электроинструмент",B3730&lt;&gt;"2_Садовая техника"),$J$5,IF($J$4&lt;=20%,$J$4,IFERROR(VLOOKUP(S3730,LEGEND!$L$2:$M$5,2,FALSE),$J$4)))</f>
        <v>0</v>
      </c>
      <c r="N3730" s="48" t="s">
        <v>60</v>
      </c>
      <c r="O3730" s="6" t="s">
        <v>60</v>
      </c>
      <c r="P3730" s="49" t="s">
        <v>66</v>
      </c>
      <c r="Q3730" s="49" t="s">
        <v>67</v>
      </c>
      <c r="R3730" s="6" t="s">
        <v>60</v>
      </c>
      <c r="S3730" s="49" t="s">
        <v>60</v>
      </c>
      <c r="T3730" s="73" t="str">
        <f>IF(_xlfn.XLOOKUP(I3730,LEGEND!B:B,LEGEND!H:H)&lt;&gt;"-",HYPERLINK(_xlfn.XLOOKUP(I3730,LEGEND!B:B,LEGEND!H:H),"link"),_xlfn.XLOOKUP(I3730,LEGEND!B:B,LEGEND!H:H))</f>
        <v>link</v>
      </c>
      <c r="U3730" s="73" t="str">
        <f>HYPERLINK(_xlfn.XLOOKUP(I3730,LEGEND!B:B,LEGEND!I:I))</f>
        <v>https://milwaukee-media-images.s3.amazonaws.com/hi/4932478263--Hero_1.jpg</v>
      </c>
      <c r="V3730" s="51" t="s">
        <v>18929</v>
      </c>
      <c r="W3730" s="63" t="s">
        <v>1189</v>
      </c>
      <c r="X3730" s="64">
        <v>335</v>
      </c>
      <c r="Y3730" s="64">
        <v>46</v>
      </c>
      <c r="Z3730" s="64">
        <v>20</v>
      </c>
      <c r="AA3730" s="84">
        <v>0.23799999999999999</v>
      </c>
      <c r="AB3730" s="85">
        <v>1</v>
      </c>
      <c r="AC3730" s="85">
        <v>1</v>
      </c>
    </row>
    <row r="3731" spans="1:29" ht="25.5">
      <c r="A3731" s="1"/>
      <c r="B3731" s="6" t="s">
        <v>8777</v>
      </c>
      <c r="C3731" s="6" t="s">
        <v>8778</v>
      </c>
      <c r="D3731" s="6" t="s">
        <v>8918</v>
      </c>
      <c r="E3731" s="49" t="s">
        <v>8919</v>
      </c>
      <c r="F3731" s="6" t="s">
        <v>18921</v>
      </c>
      <c r="G3731" s="6" t="s">
        <v>60</v>
      </c>
      <c r="H3731" s="6" t="s">
        <v>60</v>
      </c>
      <c r="I3731" s="60" t="s">
        <v>18930</v>
      </c>
      <c r="J3731" s="49" t="s">
        <v>18931</v>
      </c>
      <c r="K3731" s="6" t="s">
        <v>18932</v>
      </c>
      <c r="L3731" s="29">
        <f>IF($J$6="с учетом НДС",VLOOKUP(I3731,LEGEND!B:E,4,0)*(1-M3731),VLOOKUP(I3731,LEGEND!B:E,4,0)*(1-M3731)/1.2)</f>
        <v>890</v>
      </c>
      <c r="M3731" s="57">
        <f>IF(AND(B3731&lt;&gt;"1_Электроинструмент",B3731&lt;&gt;"2_Садовая техника"),$J$5,IF($J$4&lt;=20%,$J$4,IFERROR(VLOOKUP(S3731,LEGEND!$L$2:$M$5,2,FALSE),$J$4)))</f>
        <v>0</v>
      </c>
      <c r="N3731" s="48" t="s">
        <v>60</v>
      </c>
      <c r="O3731" s="6" t="s">
        <v>60</v>
      </c>
      <c r="P3731" s="49" t="s">
        <v>66</v>
      </c>
      <c r="Q3731" s="49" t="s">
        <v>67</v>
      </c>
      <c r="R3731" s="6" t="s">
        <v>60</v>
      </c>
      <c r="S3731" s="49" t="s">
        <v>60</v>
      </c>
      <c r="T3731" s="73" t="str">
        <f>IF(_xlfn.XLOOKUP(I3731,LEGEND!B:B,LEGEND!H:H)&lt;&gt;"-",HYPERLINK(_xlfn.XLOOKUP(I3731,LEGEND!B:B,LEGEND!H:H),"link"),_xlfn.XLOOKUP(I3731,LEGEND!B:B,LEGEND!H:H))</f>
        <v>link</v>
      </c>
      <c r="U3731" s="73" t="str">
        <f>HYPERLINK(_xlfn.XLOOKUP(I3731,LEGEND!B:B,LEGEND!I:I))</f>
        <v>https://milwaukee-media-images.s3.amazonaws.com/hi/4932339625--Hero_1.jpg</v>
      </c>
      <c r="V3731" s="51" t="s">
        <v>18933</v>
      </c>
      <c r="W3731" s="63" t="s">
        <v>1189</v>
      </c>
      <c r="X3731" s="64">
        <v>37</v>
      </c>
      <c r="Y3731" s="64">
        <v>37</v>
      </c>
      <c r="Z3731" s="64">
        <v>310</v>
      </c>
      <c r="AA3731" s="84">
        <v>0.251</v>
      </c>
      <c r="AB3731" s="85">
        <v>1</v>
      </c>
      <c r="AC3731" s="85">
        <v>1</v>
      </c>
    </row>
    <row r="3732" spans="1:29" ht="25.5">
      <c r="A3732" s="1"/>
      <c r="B3732" s="6" t="s">
        <v>8777</v>
      </c>
      <c r="C3732" s="6" t="s">
        <v>8778</v>
      </c>
      <c r="D3732" s="6" t="s">
        <v>8918</v>
      </c>
      <c r="E3732" s="49" t="s">
        <v>8919</v>
      </c>
      <c r="F3732" s="6" t="s">
        <v>18921</v>
      </c>
      <c r="G3732" s="6" t="s">
        <v>60</v>
      </c>
      <c r="H3732" s="6" t="s">
        <v>60</v>
      </c>
      <c r="I3732" s="60" t="s">
        <v>18934</v>
      </c>
      <c r="J3732" s="49" t="s">
        <v>18935</v>
      </c>
      <c r="K3732" s="6" t="s">
        <v>18936</v>
      </c>
      <c r="L3732" s="29">
        <f>IF($J$6="с учетом НДС",VLOOKUP(I3732,LEGEND!B:E,4,0)*(1-M3732),VLOOKUP(I3732,LEGEND!B:E,4,0)*(1-M3732)/1.2)</f>
        <v>890</v>
      </c>
      <c r="M3732" s="57">
        <f>IF(AND(B3732&lt;&gt;"1_Электроинструмент",B3732&lt;&gt;"2_Садовая техника"),$J$5,IF($J$4&lt;=20%,$J$4,IFERROR(VLOOKUP(S3732,LEGEND!$L$2:$M$5,2,FALSE),$J$4)))</f>
        <v>0</v>
      </c>
      <c r="N3732" s="48" t="s">
        <v>60</v>
      </c>
      <c r="O3732" s="6" t="s">
        <v>60</v>
      </c>
      <c r="P3732" s="49" t="s">
        <v>66</v>
      </c>
      <c r="Q3732" s="49" t="s">
        <v>67</v>
      </c>
      <c r="R3732" s="6" t="s">
        <v>60</v>
      </c>
      <c r="S3732" s="49" t="s">
        <v>60</v>
      </c>
      <c r="T3732" s="73" t="str">
        <f>IF(_xlfn.XLOOKUP(I3732,LEGEND!B:B,LEGEND!H:H)&lt;&gt;"-",HYPERLINK(_xlfn.XLOOKUP(I3732,LEGEND!B:B,LEGEND!H:H),"link"),_xlfn.XLOOKUP(I3732,LEGEND!B:B,LEGEND!H:H))</f>
        <v>link</v>
      </c>
      <c r="U3732" s="73" t="str">
        <f>HYPERLINK(_xlfn.XLOOKUP(I3732,LEGEND!B:B,LEGEND!I:I))</f>
        <v>https://milwaukee-media-images.s3.amazonaws.com/hi/4932339626--Hero_1.jpg</v>
      </c>
      <c r="V3732" s="51" t="s">
        <v>18937</v>
      </c>
      <c r="W3732" s="63" t="s">
        <v>1189</v>
      </c>
      <c r="X3732" s="64">
        <v>37</v>
      </c>
      <c r="Y3732" s="64">
        <v>37</v>
      </c>
      <c r="Z3732" s="64">
        <v>305</v>
      </c>
      <c r="AA3732" s="84">
        <v>0.254</v>
      </c>
      <c r="AB3732" s="85">
        <v>1</v>
      </c>
      <c r="AC3732" s="85">
        <v>1</v>
      </c>
    </row>
    <row r="3733" spans="1:29" ht="25.5">
      <c r="A3733" s="1"/>
      <c r="B3733" s="6" t="s">
        <v>8777</v>
      </c>
      <c r="C3733" s="6" t="s">
        <v>8778</v>
      </c>
      <c r="D3733" s="6" t="s">
        <v>8918</v>
      </c>
      <c r="E3733" s="49" t="s">
        <v>8919</v>
      </c>
      <c r="F3733" s="6" t="s">
        <v>18921</v>
      </c>
      <c r="G3733" s="6" t="s">
        <v>60</v>
      </c>
      <c r="H3733" s="6" t="s">
        <v>60</v>
      </c>
      <c r="I3733" s="60" t="s">
        <v>18938</v>
      </c>
      <c r="J3733" s="49" t="s">
        <v>18939</v>
      </c>
      <c r="K3733" s="6" t="s">
        <v>18940</v>
      </c>
      <c r="L3733" s="29">
        <f>IF($J$6="с учетом НДС",VLOOKUP(I3733,LEGEND!B:E,4,0)*(1-M3733),VLOOKUP(I3733,LEGEND!B:E,4,0)*(1-M3733)/1.2)</f>
        <v>920</v>
      </c>
      <c r="M3733" s="57">
        <f>IF(AND(B3733&lt;&gt;"1_Электроинструмент",B3733&lt;&gt;"2_Садовая техника"),$J$5,IF($J$4&lt;=20%,$J$4,IFERROR(VLOOKUP(S3733,LEGEND!$L$2:$M$5,2,FALSE),$J$4)))</f>
        <v>0</v>
      </c>
      <c r="N3733" s="48" t="s">
        <v>60</v>
      </c>
      <c r="O3733" s="6" t="s">
        <v>60</v>
      </c>
      <c r="P3733" s="49" t="s">
        <v>66</v>
      </c>
      <c r="Q3733" s="49" t="s">
        <v>67</v>
      </c>
      <c r="R3733" s="6" t="s">
        <v>60</v>
      </c>
      <c r="S3733" s="49" t="s">
        <v>60</v>
      </c>
      <c r="T3733" s="73" t="str">
        <f>IF(_xlfn.XLOOKUP(I3733,LEGEND!B:B,LEGEND!H:H)&lt;&gt;"-",HYPERLINK(_xlfn.XLOOKUP(I3733,LEGEND!B:B,LEGEND!H:H),"link"),_xlfn.XLOOKUP(I3733,LEGEND!B:B,LEGEND!H:H))</f>
        <v>link</v>
      </c>
      <c r="U3733" s="73" t="str">
        <f>HYPERLINK(_xlfn.XLOOKUP(I3733,LEGEND!B:B,LEGEND!I:I))</f>
        <v>https://milwaukee-media-images.s3.amazonaws.com/hi/4932478262--Hero_1.jpg</v>
      </c>
      <c r="V3733" s="51" t="s">
        <v>18941</v>
      </c>
      <c r="W3733" s="63" t="s">
        <v>1189</v>
      </c>
      <c r="X3733" s="64">
        <v>344</v>
      </c>
      <c r="Y3733" s="64">
        <v>45</v>
      </c>
      <c r="Z3733" s="64">
        <v>15</v>
      </c>
      <c r="AA3733" s="84">
        <v>0.23599999999999999</v>
      </c>
      <c r="AB3733" s="85">
        <v>1</v>
      </c>
      <c r="AC3733" s="85">
        <v>1</v>
      </c>
    </row>
    <row r="3734" spans="1:29" ht="25.5">
      <c r="A3734" s="1"/>
      <c r="B3734" s="6" t="s">
        <v>8777</v>
      </c>
      <c r="C3734" s="6" t="s">
        <v>8778</v>
      </c>
      <c r="D3734" s="6" t="s">
        <v>8918</v>
      </c>
      <c r="E3734" s="49" t="s">
        <v>8919</v>
      </c>
      <c r="F3734" s="6" t="s">
        <v>18921</v>
      </c>
      <c r="G3734" s="6" t="s">
        <v>60</v>
      </c>
      <c r="H3734" s="6" t="s">
        <v>60</v>
      </c>
      <c r="I3734" s="60" t="s">
        <v>18942</v>
      </c>
      <c r="J3734" s="49" t="s">
        <v>18943</v>
      </c>
      <c r="K3734" s="6" t="s">
        <v>18944</v>
      </c>
      <c r="L3734" s="29">
        <f>IF($J$6="с учетом НДС",VLOOKUP(I3734,LEGEND!B:E,4,0)*(1-M3734),VLOOKUP(I3734,LEGEND!B:E,4,0)*(1-M3734)/1.2)</f>
        <v>1200</v>
      </c>
      <c r="M3734" s="57">
        <f>IF(AND(B3734&lt;&gt;"1_Электроинструмент",B3734&lt;&gt;"2_Садовая техника"),$J$5,IF($J$4&lt;=20%,$J$4,IFERROR(VLOOKUP(S3734,LEGEND!$L$2:$M$5,2,FALSE),$J$4)))</f>
        <v>0</v>
      </c>
      <c r="N3734" s="48" t="s">
        <v>60</v>
      </c>
      <c r="O3734" s="6" t="s">
        <v>60</v>
      </c>
      <c r="P3734" s="49" t="s">
        <v>66</v>
      </c>
      <c r="Q3734" s="49" t="s">
        <v>67</v>
      </c>
      <c r="R3734" s="6" t="s">
        <v>60</v>
      </c>
      <c r="S3734" s="49" t="s">
        <v>60</v>
      </c>
      <c r="T3734" s="73" t="str">
        <f>IF(_xlfn.XLOOKUP(I3734,LEGEND!B:B,LEGEND!H:H)&lt;&gt;"-",HYPERLINK(_xlfn.XLOOKUP(I3734,LEGEND!B:B,LEGEND!H:H),"link"),_xlfn.XLOOKUP(I3734,LEGEND!B:B,LEGEND!H:H))</f>
        <v>link</v>
      </c>
      <c r="U3734" s="73" t="str">
        <f>HYPERLINK(_xlfn.XLOOKUP(I3734,LEGEND!B:B,LEGEND!I:I))</f>
        <v>https://milwaukee-media-images.s3.amazonaws.com/hi/4932367146--Hero_1.jpg</v>
      </c>
      <c r="V3734" s="51" t="s">
        <v>18945</v>
      </c>
      <c r="W3734" s="63" t="s">
        <v>1189</v>
      </c>
      <c r="X3734" s="64">
        <v>28</v>
      </c>
      <c r="Y3734" s="64">
        <v>42</v>
      </c>
      <c r="Z3734" s="64">
        <v>312</v>
      </c>
      <c r="AA3734" s="84">
        <v>0.28699999999999998</v>
      </c>
      <c r="AB3734" s="85">
        <v>1</v>
      </c>
      <c r="AC3734" s="85">
        <v>1</v>
      </c>
    </row>
    <row r="3735" spans="1:29" ht="25.5">
      <c r="A3735" s="1"/>
      <c r="B3735" s="6" t="s">
        <v>8777</v>
      </c>
      <c r="C3735" s="6" t="s">
        <v>8778</v>
      </c>
      <c r="D3735" s="6" t="s">
        <v>8918</v>
      </c>
      <c r="E3735" s="49" t="s">
        <v>8919</v>
      </c>
      <c r="F3735" s="6" t="s">
        <v>18921</v>
      </c>
      <c r="G3735" s="6" t="s">
        <v>60</v>
      </c>
      <c r="H3735" s="6" t="s">
        <v>60</v>
      </c>
      <c r="I3735" s="60" t="s">
        <v>18946</v>
      </c>
      <c r="J3735" s="49" t="s">
        <v>18947</v>
      </c>
      <c r="K3735" s="6" t="s">
        <v>18948</v>
      </c>
      <c r="L3735" s="29">
        <f>IF($J$6="с учетом НДС",VLOOKUP(I3735,LEGEND!B:E,4,0)*(1-M3735),VLOOKUP(I3735,LEGEND!B:E,4,0)*(1-M3735)/1.2)</f>
        <v>1230</v>
      </c>
      <c r="M3735" s="57">
        <f>IF(AND(B3735&lt;&gt;"1_Электроинструмент",B3735&lt;&gt;"2_Садовая техника"),$J$5,IF($J$4&lt;=20%,$J$4,IFERROR(VLOOKUP(S3735,LEGEND!$L$2:$M$5,2,FALSE),$J$4)))</f>
        <v>0</v>
      </c>
      <c r="N3735" s="48" t="s">
        <v>60</v>
      </c>
      <c r="O3735" s="6" t="s">
        <v>60</v>
      </c>
      <c r="P3735" s="49" t="s">
        <v>66</v>
      </c>
      <c r="Q3735" s="49" t="s">
        <v>67</v>
      </c>
      <c r="R3735" s="6" t="s">
        <v>60</v>
      </c>
      <c r="S3735" s="49" t="s">
        <v>60</v>
      </c>
      <c r="T3735" s="73" t="str">
        <f>IF(_xlfn.XLOOKUP(I3735,LEGEND!B:B,LEGEND!H:H)&lt;&gt;"-",HYPERLINK(_xlfn.XLOOKUP(I3735,LEGEND!B:B,LEGEND!H:H),"link"),_xlfn.XLOOKUP(I3735,LEGEND!B:B,LEGEND!H:H))</f>
        <v>link</v>
      </c>
      <c r="U3735" s="73" t="str">
        <f>HYPERLINK(_xlfn.XLOOKUP(I3735,LEGEND!B:B,LEGEND!I:I))</f>
        <v>https://milwaukee-media-images.s3.amazonaws.com/hi/4932451731--Hero_1.jpg</v>
      </c>
      <c r="V3735" s="51" t="s">
        <v>18949</v>
      </c>
      <c r="W3735" s="63" t="s">
        <v>1189</v>
      </c>
      <c r="X3735" s="64">
        <v>28</v>
      </c>
      <c r="Y3735" s="64">
        <v>33</v>
      </c>
      <c r="Z3735" s="64">
        <v>250</v>
      </c>
      <c r="AA3735" s="84">
        <v>9.4E-2</v>
      </c>
      <c r="AB3735" s="85">
        <v>1</v>
      </c>
      <c r="AC3735" s="85">
        <v>1</v>
      </c>
    </row>
    <row r="3736" spans="1:29" ht="25.5">
      <c r="A3736" s="1"/>
      <c r="B3736" s="6" t="s">
        <v>8777</v>
      </c>
      <c r="C3736" s="6" t="s">
        <v>8778</v>
      </c>
      <c r="D3736" s="6" t="s">
        <v>8918</v>
      </c>
      <c r="E3736" s="49" t="s">
        <v>8919</v>
      </c>
      <c r="F3736" s="6" t="s">
        <v>18921</v>
      </c>
      <c r="G3736" s="6" t="s">
        <v>60</v>
      </c>
      <c r="H3736" s="6" t="s">
        <v>60</v>
      </c>
      <c r="I3736" s="60" t="s">
        <v>18950</v>
      </c>
      <c r="J3736" s="49" t="s">
        <v>18951</v>
      </c>
      <c r="K3736" s="6" t="s">
        <v>18952</v>
      </c>
      <c r="L3736" s="29">
        <f>IF($J$6="с учетом НДС",VLOOKUP(I3736,LEGEND!B:E,4,0)*(1-M3736),VLOOKUP(I3736,LEGEND!B:E,4,0)*(1-M3736)/1.2)</f>
        <v>1280</v>
      </c>
      <c r="M3736" s="57">
        <f>IF(AND(B3736&lt;&gt;"1_Электроинструмент",B3736&lt;&gt;"2_Садовая техника"),$J$5,IF($J$4&lt;=20%,$J$4,IFERROR(VLOOKUP(S3736,LEGEND!$L$2:$M$5,2,FALSE),$J$4)))</f>
        <v>0</v>
      </c>
      <c r="N3736" s="48" t="s">
        <v>60</v>
      </c>
      <c r="O3736" s="6" t="s">
        <v>60</v>
      </c>
      <c r="P3736" s="49" t="s">
        <v>66</v>
      </c>
      <c r="Q3736" s="49" t="s">
        <v>67</v>
      </c>
      <c r="R3736" s="6" t="s">
        <v>60</v>
      </c>
      <c r="S3736" s="49" t="s">
        <v>60</v>
      </c>
      <c r="T3736" s="73" t="str">
        <f>IF(_xlfn.XLOOKUP(I3736,LEGEND!B:B,LEGEND!H:H)&lt;&gt;"-",HYPERLINK(_xlfn.XLOOKUP(I3736,LEGEND!B:B,LEGEND!H:H),"link"),_xlfn.XLOOKUP(I3736,LEGEND!B:B,LEGEND!H:H))</f>
        <v>link</v>
      </c>
      <c r="U3736" s="73" t="str">
        <f>HYPERLINK(_xlfn.XLOOKUP(I3736,LEGEND!B:B,LEGEND!I:I))</f>
        <v>https://milwaukee-media-images.s3.amazonaws.com/hi/4932343734--Hero_1.jpg</v>
      </c>
      <c r="V3736" s="51" t="s">
        <v>18953</v>
      </c>
      <c r="W3736" s="63" t="s">
        <v>1189</v>
      </c>
      <c r="X3736" s="64">
        <v>337</v>
      </c>
      <c r="Y3736" s="64">
        <v>36</v>
      </c>
      <c r="Z3736" s="64">
        <v>5</v>
      </c>
      <c r="AA3736" s="84">
        <v>0.49</v>
      </c>
      <c r="AB3736" s="85">
        <v>1</v>
      </c>
      <c r="AC3736" s="85">
        <v>1</v>
      </c>
    </row>
    <row r="3737" spans="1:29" ht="25.5">
      <c r="A3737" s="1"/>
      <c r="B3737" s="6" t="s">
        <v>8777</v>
      </c>
      <c r="C3737" s="6" t="s">
        <v>8778</v>
      </c>
      <c r="D3737" s="6" t="s">
        <v>8918</v>
      </c>
      <c r="E3737" s="49" t="s">
        <v>8919</v>
      </c>
      <c r="F3737" s="6" t="s">
        <v>18921</v>
      </c>
      <c r="G3737" s="6" t="s">
        <v>60</v>
      </c>
      <c r="H3737" s="6" t="s">
        <v>60</v>
      </c>
      <c r="I3737" s="60" t="s">
        <v>18954</v>
      </c>
      <c r="J3737" s="49" t="s">
        <v>18955</v>
      </c>
      <c r="K3737" s="6" t="s">
        <v>18956</v>
      </c>
      <c r="L3737" s="29">
        <f>IF($J$6="с учетом НДС",VLOOKUP(I3737,LEGEND!B:E,4,0)*(1-M3737),VLOOKUP(I3737,LEGEND!B:E,4,0)*(1-M3737)/1.2)</f>
        <v>1300</v>
      </c>
      <c r="M3737" s="57">
        <f>IF(AND(B3737&lt;&gt;"1_Электроинструмент",B3737&lt;&gt;"2_Садовая техника"),$J$5,IF($J$4&lt;=20%,$J$4,IFERROR(VLOOKUP(S3737,LEGEND!$L$2:$M$5,2,FALSE),$J$4)))</f>
        <v>0</v>
      </c>
      <c r="N3737" s="48" t="s">
        <v>60</v>
      </c>
      <c r="O3737" s="6" t="s">
        <v>60</v>
      </c>
      <c r="P3737" s="49" t="s">
        <v>66</v>
      </c>
      <c r="Q3737" s="49" t="s">
        <v>67</v>
      </c>
      <c r="R3737" s="6" t="s">
        <v>60</v>
      </c>
      <c r="S3737" s="49" t="s">
        <v>60</v>
      </c>
      <c r="T3737" s="73" t="str">
        <f>IF(_xlfn.XLOOKUP(I3737,LEGEND!B:B,LEGEND!H:H)&lt;&gt;"-",HYPERLINK(_xlfn.XLOOKUP(I3737,LEGEND!B:B,LEGEND!H:H),"link"),_xlfn.XLOOKUP(I3737,LEGEND!B:B,LEGEND!H:H))</f>
        <v>link</v>
      </c>
      <c r="U3737" s="73" t="str">
        <f>HYPERLINK(_xlfn.XLOOKUP(I3737,LEGEND!B:B,LEGEND!I:I))</f>
        <v>https://milwaukee-media-images.s3.amazonaws.com/hi/4932353424--Hero_1.jpg</v>
      </c>
      <c r="V3737" s="51" t="s">
        <v>18957</v>
      </c>
      <c r="W3737" s="63" t="s">
        <v>1189</v>
      </c>
      <c r="X3737" s="64">
        <v>310</v>
      </c>
      <c r="Y3737" s="64">
        <v>40</v>
      </c>
      <c r="Z3737" s="64">
        <v>25</v>
      </c>
      <c r="AA3737" s="84">
        <v>0.33400000000000002</v>
      </c>
      <c r="AB3737" s="85">
        <v>1</v>
      </c>
      <c r="AC3737" s="85">
        <v>1</v>
      </c>
    </row>
    <row r="3738" spans="1:29" ht="25.5">
      <c r="A3738" s="1"/>
      <c r="B3738" s="6" t="s">
        <v>8777</v>
      </c>
      <c r="C3738" s="6" t="s">
        <v>8778</v>
      </c>
      <c r="D3738" s="6" t="s">
        <v>8918</v>
      </c>
      <c r="E3738" s="49" t="s">
        <v>8919</v>
      </c>
      <c r="F3738" s="6" t="s">
        <v>18921</v>
      </c>
      <c r="G3738" s="6" t="s">
        <v>60</v>
      </c>
      <c r="H3738" s="6" t="s">
        <v>60</v>
      </c>
      <c r="I3738" s="60" t="s">
        <v>18958</v>
      </c>
      <c r="J3738" s="49" t="s">
        <v>18959</v>
      </c>
      <c r="K3738" s="6" t="s">
        <v>18960</v>
      </c>
      <c r="L3738" s="29">
        <f>IF($J$6="с учетом НДС",VLOOKUP(I3738,LEGEND!B:E,4,0)*(1-M3738),VLOOKUP(I3738,LEGEND!B:E,4,0)*(1-M3738)/1.2)</f>
        <v>1380</v>
      </c>
      <c r="M3738" s="57">
        <f>IF(AND(B3738&lt;&gt;"1_Электроинструмент",B3738&lt;&gt;"2_Садовая техника"),$J$5,IF($J$4&lt;=20%,$J$4,IFERROR(VLOOKUP(S3738,LEGEND!$L$2:$M$5,2,FALSE),$J$4)))</f>
        <v>0</v>
      </c>
      <c r="N3738" s="48" t="s">
        <v>60</v>
      </c>
      <c r="O3738" s="6" t="s">
        <v>60</v>
      </c>
      <c r="P3738" s="49" t="s">
        <v>66</v>
      </c>
      <c r="Q3738" s="49" t="s">
        <v>67</v>
      </c>
      <c r="R3738" s="6" t="s">
        <v>60</v>
      </c>
      <c r="S3738" s="49" t="s">
        <v>60</v>
      </c>
      <c r="T3738" s="73" t="str">
        <f>IF(_xlfn.XLOOKUP(I3738,LEGEND!B:B,LEGEND!H:H)&lt;&gt;"-",HYPERLINK(_xlfn.XLOOKUP(I3738,LEGEND!B:B,LEGEND!H:H),"link"),_xlfn.XLOOKUP(I3738,LEGEND!B:B,LEGEND!H:H))</f>
        <v>link</v>
      </c>
      <c r="U3738" s="73" t="str">
        <f>HYPERLINK(_xlfn.XLOOKUP(I3738,LEGEND!B:B,LEGEND!I:I))</f>
        <v>https://milwaukee-media-images.s3.amazonaws.com/hi/4932343737--Hero_1.jpg</v>
      </c>
      <c r="V3738" s="51" t="s">
        <v>18961</v>
      </c>
      <c r="W3738" s="63" t="s">
        <v>1189</v>
      </c>
      <c r="X3738" s="64">
        <v>275</v>
      </c>
      <c r="Y3738" s="64">
        <v>24</v>
      </c>
      <c r="Z3738" s="64">
        <v>18</v>
      </c>
      <c r="AA3738" s="84">
        <v>0.5</v>
      </c>
      <c r="AB3738" s="85">
        <v>1</v>
      </c>
      <c r="AC3738" s="85">
        <v>1</v>
      </c>
    </row>
    <row r="3739" spans="1:29" ht="25.5">
      <c r="A3739" s="1"/>
      <c r="B3739" s="6" t="s">
        <v>8777</v>
      </c>
      <c r="C3739" s="6" t="s">
        <v>8778</v>
      </c>
      <c r="D3739" s="6" t="s">
        <v>8918</v>
      </c>
      <c r="E3739" s="49" t="s">
        <v>8919</v>
      </c>
      <c r="F3739" s="6" t="s">
        <v>18921</v>
      </c>
      <c r="G3739" s="6" t="s">
        <v>60</v>
      </c>
      <c r="H3739" s="6" t="s">
        <v>60</v>
      </c>
      <c r="I3739" s="60" t="s">
        <v>18962</v>
      </c>
      <c r="J3739" s="49" t="s">
        <v>18963</v>
      </c>
      <c r="K3739" s="6" t="s">
        <v>18964</v>
      </c>
      <c r="L3739" s="29">
        <f>IF($J$6="с учетом НДС",VLOOKUP(I3739,LEGEND!B:E,4,0)*(1-M3739),VLOOKUP(I3739,LEGEND!B:E,4,0)*(1-M3739)/1.2)</f>
        <v>1500</v>
      </c>
      <c r="M3739" s="57">
        <f>IF(AND(B3739&lt;&gt;"1_Электроинструмент",B3739&lt;&gt;"2_Садовая техника"),$J$5,IF($J$4&lt;=20%,$J$4,IFERROR(VLOOKUP(S3739,LEGEND!$L$2:$M$5,2,FALSE),$J$4)))</f>
        <v>0</v>
      </c>
      <c r="N3739" s="48" t="s">
        <v>60</v>
      </c>
      <c r="O3739" s="6" t="s">
        <v>60</v>
      </c>
      <c r="P3739" s="49" t="s">
        <v>66</v>
      </c>
      <c r="Q3739" s="49" t="s">
        <v>67</v>
      </c>
      <c r="R3739" s="6" t="s">
        <v>60</v>
      </c>
      <c r="S3739" s="49" t="s">
        <v>60</v>
      </c>
      <c r="T3739" s="73" t="str">
        <f>IF(_xlfn.XLOOKUP(I3739,LEGEND!B:B,LEGEND!H:H)&lt;&gt;"-",HYPERLINK(_xlfn.XLOOKUP(I3739,LEGEND!B:B,LEGEND!H:H),"link"),_xlfn.XLOOKUP(I3739,LEGEND!B:B,LEGEND!H:H))</f>
        <v>link</v>
      </c>
      <c r="U3739" s="73" t="str">
        <f>HYPERLINK(_xlfn.XLOOKUP(I3739,LEGEND!B:B,LEGEND!I:I))</f>
        <v>https://milwaukee-media-images.s3.amazonaws.com/hi/4932343735--Hero_1.jpg</v>
      </c>
      <c r="V3739" s="51" t="s">
        <v>18965</v>
      </c>
      <c r="W3739" s="63" t="s">
        <v>1189</v>
      </c>
      <c r="X3739" s="64">
        <v>450</v>
      </c>
      <c r="Y3739" s="64">
        <v>37</v>
      </c>
      <c r="Z3739" s="64">
        <v>5</v>
      </c>
      <c r="AA3739" s="84">
        <v>0.71</v>
      </c>
      <c r="AB3739" s="85">
        <v>1</v>
      </c>
      <c r="AC3739" s="85">
        <v>1</v>
      </c>
    </row>
    <row r="3740" spans="1:29" ht="25.5">
      <c r="A3740" s="1"/>
      <c r="B3740" s="6" t="s">
        <v>8777</v>
      </c>
      <c r="C3740" s="6" t="s">
        <v>8778</v>
      </c>
      <c r="D3740" s="6" t="s">
        <v>8918</v>
      </c>
      <c r="E3740" s="49" t="s">
        <v>8919</v>
      </c>
      <c r="F3740" s="6" t="s">
        <v>18921</v>
      </c>
      <c r="G3740" s="6" t="s">
        <v>60</v>
      </c>
      <c r="H3740" s="6" t="s">
        <v>60</v>
      </c>
      <c r="I3740" s="60" t="s">
        <v>18966</v>
      </c>
      <c r="J3740" s="49" t="s">
        <v>18967</v>
      </c>
      <c r="K3740" s="6" t="s">
        <v>18968</v>
      </c>
      <c r="L3740" s="29">
        <f>IF($J$6="с учетом НДС",VLOOKUP(I3740,LEGEND!B:E,4,0)*(1-M3740),VLOOKUP(I3740,LEGEND!B:E,4,0)*(1-M3740)/1.2)</f>
        <v>1500</v>
      </c>
      <c r="M3740" s="57">
        <f>IF(AND(B3740&lt;&gt;"1_Электроинструмент",B3740&lt;&gt;"2_Садовая техника"),$J$5,IF($J$4&lt;=20%,$J$4,IFERROR(VLOOKUP(S3740,LEGEND!$L$2:$M$5,2,FALSE),$J$4)))</f>
        <v>0</v>
      </c>
      <c r="N3740" s="48" t="s">
        <v>60</v>
      </c>
      <c r="O3740" s="6" t="s">
        <v>60</v>
      </c>
      <c r="P3740" s="49" t="s">
        <v>66</v>
      </c>
      <c r="Q3740" s="49" t="s">
        <v>67</v>
      </c>
      <c r="R3740" s="6" t="s">
        <v>60</v>
      </c>
      <c r="S3740" s="49" t="s">
        <v>60</v>
      </c>
      <c r="T3740" s="73" t="str">
        <f>IF(_xlfn.XLOOKUP(I3740,LEGEND!B:B,LEGEND!H:H)&lt;&gt;"-",HYPERLINK(_xlfn.XLOOKUP(I3740,LEGEND!B:B,LEGEND!H:H),"link"),_xlfn.XLOOKUP(I3740,LEGEND!B:B,LEGEND!H:H))</f>
        <v>link</v>
      </c>
      <c r="U3740" s="73" t="str">
        <f>HYPERLINK(_xlfn.XLOOKUP(I3740,LEGEND!B:B,LEGEND!I:I))</f>
        <v>https://milwaukee-media-images.s3.amazonaws.com/hi/4932343738--Hero_1.jpg</v>
      </c>
      <c r="V3740" s="51" t="s">
        <v>18969</v>
      </c>
      <c r="W3740" s="63" t="s">
        <v>1189</v>
      </c>
      <c r="X3740" s="64">
        <v>453</v>
      </c>
      <c r="Y3740" s="64">
        <v>35</v>
      </c>
      <c r="Z3740" s="64">
        <v>18</v>
      </c>
      <c r="AA3740" s="84">
        <v>0.72</v>
      </c>
      <c r="AB3740" s="85">
        <v>1</v>
      </c>
      <c r="AC3740" s="85">
        <v>1</v>
      </c>
    </row>
    <row r="3741" spans="1:29" ht="25.5">
      <c r="A3741" s="1"/>
      <c r="B3741" s="6" t="s">
        <v>8777</v>
      </c>
      <c r="C3741" s="6" t="s">
        <v>8778</v>
      </c>
      <c r="D3741" s="6" t="s">
        <v>8918</v>
      </c>
      <c r="E3741" s="49" t="s">
        <v>8919</v>
      </c>
      <c r="F3741" s="6" t="s">
        <v>18921</v>
      </c>
      <c r="G3741" s="6" t="s">
        <v>60</v>
      </c>
      <c r="H3741" s="6" t="s">
        <v>60</v>
      </c>
      <c r="I3741" s="60" t="s">
        <v>18970</v>
      </c>
      <c r="J3741" s="49" t="s">
        <v>18971</v>
      </c>
      <c r="K3741" s="6" t="s">
        <v>18972</v>
      </c>
      <c r="L3741" s="29">
        <f>IF($J$6="с учетом НДС",VLOOKUP(I3741,LEGEND!B:E,4,0)*(1-M3741),VLOOKUP(I3741,LEGEND!B:E,4,0)*(1-M3741)/1.2)</f>
        <v>1970</v>
      </c>
      <c r="M3741" s="57">
        <f>IF(AND(B3741&lt;&gt;"1_Электроинструмент",B3741&lt;&gt;"2_Садовая техника"),$J$5,IF($J$4&lt;=20%,$J$4,IFERROR(VLOOKUP(S3741,LEGEND!$L$2:$M$5,2,FALSE),$J$4)))</f>
        <v>0</v>
      </c>
      <c r="N3741" s="48" t="s">
        <v>60</v>
      </c>
      <c r="O3741" s="6" t="s">
        <v>60</v>
      </c>
      <c r="P3741" s="49" t="s">
        <v>66</v>
      </c>
      <c r="Q3741" s="49" t="s">
        <v>67</v>
      </c>
      <c r="R3741" s="6" t="s">
        <v>60</v>
      </c>
      <c r="S3741" s="49" t="s">
        <v>60</v>
      </c>
      <c r="T3741" s="73" t="str">
        <f>IF(_xlfn.XLOOKUP(I3741,LEGEND!B:B,LEGEND!H:H)&lt;&gt;"-",HYPERLINK(_xlfn.XLOOKUP(I3741,LEGEND!B:B,LEGEND!H:H),"link"),_xlfn.XLOOKUP(I3741,LEGEND!B:B,LEGEND!H:H))</f>
        <v>link</v>
      </c>
      <c r="U3741" s="73" t="str">
        <f>HYPERLINK(_xlfn.XLOOKUP(I3741,LEGEND!B:B,LEGEND!I:I))</f>
        <v>https://milwaukee-media-images.s3.amazonaws.com/hi/4932339627--Hero_1.jpg</v>
      </c>
      <c r="V3741" s="51" t="s">
        <v>18973</v>
      </c>
      <c r="W3741" s="63" t="s">
        <v>1189</v>
      </c>
      <c r="X3741" s="64">
        <v>310</v>
      </c>
      <c r="Y3741" s="64">
        <v>37</v>
      </c>
      <c r="Z3741" s="64">
        <v>20</v>
      </c>
      <c r="AA3741" s="84">
        <v>0.33100000000000002</v>
      </c>
      <c r="AB3741" s="85">
        <v>1</v>
      </c>
      <c r="AC3741" s="85">
        <v>1</v>
      </c>
    </row>
    <row r="3742" spans="1:29" ht="25.5">
      <c r="A3742" s="1"/>
      <c r="B3742" s="6" t="s">
        <v>8777</v>
      </c>
      <c r="C3742" s="6" t="s">
        <v>8778</v>
      </c>
      <c r="D3742" s="6" t="s">
        <v>8918</v>
      </c>
      <c r="E3742" s="49" t="s">
        <v>8919</v>
      </c>
      <c r="F3742" s="6" t="s">
        <v>18921</v>
      </c>
      <c r="G3742" s="6" t="s">
        <v>60</v>
      </c>
      <c r="H3742" s="6" t="s">
        <v>60</v>
      </c>
      <c r="I3742" s="60" t="s">
        <v>18974</v>
      </c>
      <c r="J3742" s="49" t="s">
        <v>18975</v>
      </c>
      <c r="K3742" s="6" t="s">
        <v>18976</v>
      </c>
      <c r="L3742" s="29">
        <f>IF($J$6="с учетом НДС",VLOOKUP(I3742,LEGEND!B:E,4,0)*(1-M3742),VLOOKUP(I3742,LEGEND!B:E,4,0)*(1-M3742)/1.2)</f>
        <v>2000</v>
      </c>
      <c r="M3742" s="57">
        <f>IF(AND(B3742&lt;&gt;"1_Электроинструмент",B3742&lt;&gt;"2_Садовая техника"),$J$5,IF($J$4&lt;=20%,$J$4,IFERROR(VLOOKUP(S3742,LEGEND!$L$2:$M$5,2,FALSE),$J$4)))</f>
        <v>0</v>
      </c>
      <c r="N3742" s="48" t="s">
        <v>60</v>
      </c>
      <c r="O3742" s="6" t="s">
        <v>60</v>
      </c>
      <c r="P3742" s="49" t="s">
        <v>66</v>
      </c>
      <c r="Q3742" s="49" t="s">
        <v>67</v>
      </c>
      <c r="R3742" s="6" t="s">
        <v>60</v>
      </c>
      <c r="S3742" s="49" t="s">
        <v>60</v>
      </c>
      <c r="T3742" s="73" t="str">
        <f>IF(_xlfn.XLOOKUP(I3742,LEGEND!B:B,LEGEND!H:H)&lt;&gt;"-",HYPERLINK(_xlfn.XLOOKUP(I3742,LEGEND!B:B,LEGEND!H:H),"link"),_xlfn.XLOOKUP(I3742,LEGEND!B:B,LEGEND!H:H))</f>
        <v>link</v>
      </c>
      <c r="U3742" s="73" t="str">
        <f>HYPERLINK(_xlfn.XLOOKUP(I3742,LEGEND!B:B,LEGEND!I:I))</f>
        <v>https://milwaukee-media-images.s3.amazonaws.com/hi/4932343736--Hero_1.jpg</v>
      </c>
      <c r="V3742" s="51" t="s">
        <v>18977</v>
      </c>
      <c r="W3742" s="63" t="s">
        <v>1189</v>
      </c>
      <c r="X3742" s="64">
        <v>600</v>
      </c>
      <c r="Y3742" s="64">
        <v>18</v>
      </c>
      <c r="Z3742" s="64">
        <v>18</v>
      </c>
      <c r="AA3742" s="84">
        <v>1.1000000000000001</v>
      </c>
      <c r="AB3742" s="85">
        <v>1</v>
      </c>
      <c r="AC3742" s="85">
        <v>1</v>
      </c>
    </row>
    <row r="3743" spans="1:29" ht="25.5">
      <c r="A3743" s="1"/>
      <c r="B3743" s="6" t="s">
        <v>8777</v>
      </c>
      <c r="C3743" s="6" t="s">
        <v>8778</v>
      </c>
      <c r="D3743" s="6" t="s">
        <v>8918</v>
      </c>
      <c r="E3743" s="49" t="s">
        <v>8919</v>
      </c>
      <c r="F3743" s="6" t="s">
        <v>18921</v>
      </c>
      <c r="G3743" s="6" t="s">
        <v>60</v>
      </c>
      <c r="H3743" s="6" t="s">
        <v>60</v>
      </c>
      <c r="I3743" s="60" t="s">
        <v>18978</v>
      </c>
      <c r="J3743" s="49" t="s">
        <v>18979</v>
      </c>
      <c r="K3743" s="6" t="s">
        <v>18980</v>
      </c>
      <c r="L3743" s="29">
        <f>IF($J$6="с учетом НДС",VLOOKUP(I3743,LEGEND!B:E,4,0)*(1-M3743),VLOOKUP(I3743,LEGEND!B:E,4,0)*(1-M3743)/1.2)</f>
        <v>2020</v>
      </c>
      <c r="M3743" s="57">
        <f>IF(AND(B3743&lt;&gt;"1_Электроинструмент",B3743&lt;&gt;"2_Садовая техника"),$J$5,IF($J$4&lt;=20%,$J$4,IFERROR(VLOOKUP(S3743,LEGEND!$L$2:$M$5,2,FALSE),$J$4)))</f>
        <v>0</v>
      </c>
      <c r="N3743" s="48" t="s">
        <v>60</v>
      </c>
      <c r="O3743" s="6" t="s">
        <v>60</v>
      </c>
      <c r="P3743" s="49" t="s">
        <v>66</v>
      </c>
      <c r="Q3743" s="49" t="s">
        <v>67</v>
      </c>
      <c r="R3743" s="6" t="s">
        <v>60</v>
      </c>
      <c r="S3743" s="49" t="s">
        <v>60</v>
      </c>
      <c r="T3743" s="73" t="str">
        <f>IF(_xlfn.XLOOKUP(I3743,LEGEND!B:B,LEGEND!H:H)&lt;&gt;"-",HYPERLINK(_xlfn.XLOOKUP(I3743,LEGEND!B:B,LEGEND!H:H),"link"),_xlfn.XLOOKUP(I3743,LEGEND!B:B,LEGEND!H:H))</f>
        <v>link</v>
      </c>
      <c r="U3743" s="73" t="str">
        <f>HYPERLINK(_xlfn.XLOOKUP(I3743,LEGEND!B:B,LEGEND!I:I))</f>
        <v>https://milwaukee-media-images.s3.amazonaws.com/hi/4932343739--Hero_1.jpg</v>
      </c>
      <c r="V3743" s="51" t="s">
        <v>18981</v>
      </c>
      <c r="W3743" s="63" t="s">
        <v>1189</v>
      </c>
      <c r="X3743" s="64">
        <v>600</v>
      </c>
      <c r="Y3743" s="64">
        <v>25</v>
      </c>
      <c r="Z3743" s="64">
        <v>18</v>
      </c>
      <c r="AA3743" s="84">
        <v>1.1200000000000001</v>
      </c>
      <c r="AB3743" s="85">
        <v>1</v>
      </c>
      <c r="AC3743" s="85">
        <v>1</v>
      </c>
    </row>
    <row r="3744" spans="1:29" ht="25.5">
      <c r="A3744" s="1"/>
      <c r="B3744" s="6" t="s">
        <v>8777</v>
      </c>
      <c r="C3744" s="6" t="s">
        <v>8778</v>
      </c>
      <c r="D3744" s="6" t="s">
        <v>8918</v>
      </c>
      <c r="E3744" s="49" t="s">
        <v>8919</v>
      </c>
      <c r="F3744" s="6" t="s">
        <v>18921</v>
      </c>
      <c r="G3744" s="6" t="s">
        <v>60</v>
      </c>
      <c r="H3744" s="6" t="s">
        <v>60</v>
      </c>
      <c r="I3744" s="60" t="s">
        <v>18982</v>
      </c>
      <c r="J3744" s="49" t="s">
        <v>18983</v>
      </c>
      <c r="K3744" s="6" t="s">
        <v>18984</v>
      </c>
      <c r="L3744" s="29">
        <f>IF($J$6="с учетом НДС",VLOOKUP(I3744,LEGEND!B:E,4,0)*(1-M3744),VLOOKUP(I3744,LEGEND!B:E,4,0)*(1-M3744)/1.2)</f>
        <v>2040</v>
      </c>
      <c r="M3744" s="57">
        <f>IF(AND(B3744&lt;&gt;"1_Электроинструмент",B3744&lt;&gt;"2_Садовая техника"),$J$5,IF($J$4&lt;=20%,$J$4,IFERROR(VLOOKUP(S3744,LEGEND!$L$2:$M$5,2,FALSE),$J$4)))</f>
        <v>0</v>
      </c>
      <c r="N3744" s="48" t="s">
        <v>60</v>
      </c>
      <c r="O3744" s="6" t="s">
        <v>60</v>
      </c>
      <c r="P3744" s="49" t="s">
        <v>66</v>
      </c>
      <c r="Q3744" s="49" t="s">
        <v>473</v>
      </c>
      <c r="R3744" s="6" t="s">
        <v>60</v>
      </c>
      <c r="S3744" s="49" t="s">
        <v>60</v>
      </c>
      <c r="T3744" s="73" t="str">
        <f>IF(_xlfn.XLOOKUP(I3744,LEGEND!B:B,LEGEND!H:H)&lt;&gt;"-",HYPERLINK(_xlfn.XLOOKUP(I3744,LEGEND!B:B,LEGEND!H:H),"link"),_xlfn.XLOOKUP(I3744,LEGEND!B:B,LEGEND!H:H))</f>
        <v>-</v>
      </c>
      <c r="U3744" s="73" t="str">
        <f>HYPERLINK(_xlfn.XLOOKUP(I3744,LEGEND!B:B,LEGEND!I:I))</f>
        <v>https://milwaukee-media-images.s3.amazonaws.com/hi/4932455144--Hero_1.jpg</v>
      </c>
      <c r="V3744" s="51" t="s">
        <v>18985</v>
      </c>
      <c r="W3744" s="63" t="s">
        <v>1189</v>
      </c>
      <c r="X3744" s="64">
        <v>455</v>
      </c>
      <c r="Y3744" s="64">
        <v>35</v>
      </c>
      <c r="Z3744" s="64">
        <v>20</v>
      </c>
      <c r="AA3744" s="84">
        <v>0.71199999999999997</v>
      </c>
      <c r="AB3744" s="85">
        <v>1</v>
      </c>
      <c r="AC3744" s="85">
        <v>1</v>
      </c>
    </row>
    <row r="3745" spans="1:29" ht="25.5">
      <c r="A3745" s="1"/>
      <c r="B3745" s="6" t="s">
        <v>8777</v>
      </c>
      <c r="C3745" s="6" t="s">
        <v>8778</v>
      </c>
      <c r="D3745" s="6" t="s">
        <v>8918</v>
      </c>
      <c r="E3745" s="49" t="s">
        <v>8919</v>
      </c>
      <c r="F3745" s="6" t="s">
        <v>18921</v>
      </c>
      <c r="G3745" s="6" t="s">
        <v>60</v>
      </c>
      <c r="H3745" s="6" t="s">
        <v>60</v>
      </c>
      <c r="I3745" s="60" t="s">
        <v>18986</v>
      </c>
      <c r="J3745" s="49" t="s">
        <v>18987</v>
      </c>
      <c r="K3745" s="6" t="s">
        <v>18988</v>
      </c>
      <c r="L3745" s="29">
        <f>IF($J$6="с учетом НДС",VLOOKUP(I3745,LEGEND!B:E,4,0)*(1-M3745),VLOOKUP(I3745,LEGEND!B:E,4,0)*(1-M3745)/1.2)</f>
        <v>2040</v>
      </c>
      <c r="M3745" s="57">
        <f>IF(AND(B3745&lt;&gt;"1_Электроинструмент",B3745&lt;&gt;"2_Садовая техника"),$J$5,IF($J$4&lt;=20%,$J$4,IFERROR(VLOOKUP(S3745,LEGEND!$L$2:$M$5,2,FALSE),$J$4)))</f>
        <v>0</v>
      </c>
      <c r="N3745" s="48" t="s">
        <v>60</v>
      </c>
      <c r="O3745" s="6" t="s">
        <v>60</v>
      </c>
      <c r="P3745" s="49" t="s">
        <v>66</v>
      </c>
      <c r="Q3745" s="49" t="s">
        <v>473</v>
      </c>
      <c r="R3745" s="6" t="s">
        <v>60</v>
      </c>
      <c r="S3745" s="49" t="s">
        <v>60</v>
      </c>
      <c r="T3745" s="73" t="str">
        <f>IF(_xlfn.XLOOKUP(I3745,LEGEND!B:B,LEGEND!H:H)&lt;&gt;"-",HYPERLINK(_xlfn.XLOOKUP(I3745,LEGEND!B:B,LEGEND!H:H),"link"),_xlfn.XLOOKUP(I3745,LEGEND!B:B,LEGEND!H:H))</f>
        <v>-</v>
      </c>
      <c r="U3745" s="73" t="str">
        <f>HYPERLINK(_xlfn.XLOOKUP(I3745,LEGEND!B:B,LEGEND!I:I))</f>
        <v>https://milwaukee-media-images.s3.amazonaws.com/hi/4932455145--Hero_1.jpg</v>
      </c>
      <c r="V3745" s="51" t="s">
        <v>18989</v>
      </c>
      <c r="W3745" s="63" t="s">
        <v>1189</v>
      </c>
      <c r="X3745" s="64">
        <v>455</v>
      </c>
      <c r="Y3745" s="64">
        <v>35</v>
      </c>
      <c r="Z3745" s="64">
        <v>25</v>
      </c>
      <c r="AA3745" s="84">
        <v>0.72799999999999998</v>
      </c>
      <c r="AB3745" s="85">
        <v>1</v>
      </c>
      <c r="AC3745" s="85">
        <v>1</v>
      </c>
    </row>
    <row r="3746" spans="1:29" ht="25.5">
      <c r="A3746" s="1"/>
      <c r="B3746" s="6" t="s">
        <v>8777</v>
      </c>
      <c r="C3746" s="6" t="s">
        <v>8778</v>
      </c>
      <c r="D3746" s="6" t="s">
        <v>8918</v>
      </c>
      <c r="E3746" s="49" t="s">
        <v>8919</v>
      </c>
      <c r="F3746" s="6" t="s">
        <v>18921</v>
      </c>
      <c r="G3746" s="6" t="s">
        <v>60</v>
      </c>
      <c r="H3746" s="6" t="s">
        <v>60</v>
      </c>
      <c r="I3746" s="60" t="s">
        <v>18990</v>
      </c>
      <c r="J3746" s="49" t="s">
        <v>18991</v>
      </c>
      <c r="K3746" s="6" t="s">
        <v>18992</v>
      </c>
      <c r="L3746" s="29">
        <f>IF($J$6="с учетом НДС",VLOOKUP(I3746,LEGEND!B:E,4,0)*(1-M3746),VLOOKUP(I3746,LEGEND!B:E,4,0)*(1-M3746)/1.2)</f>
        <v>2290</v>
      </c>
      <c r="M3746" s="57">
        <f>IF(AND(B3746&lt;&gt;"1_Электроинструмент",B3746&lt;&gt;"2_Садовая техника"),$J$5,IF($J$4&lt;=20%,$J$4,IFERROR(VLOOKUP(S3746,LEGEND!$L$2:$M$5,2,FALSE),$J$4)))</f>
        <v>0</v>
      </c>
      <c r="N3746" s="48" t="s">
        <v>60</v>
      </c>
      <c r="O3746" s="6" t="s">
        <v>60</v>
      </c>
      <c r="P3746" s="49" t="s">
        <v>66</v>
      </c>
      <c r="Q3746" s="49" t="s">
        <v>67</v>
      </c>
      <c r="R3746" s="6" t="s">
        <v>60</v>
      </c>
      <c r="S3746" s="49" t="s">
        <v>60</v>
      </c>
      <c r="T3746" s="73" t="str">
        <f>IF(_xlfn.XLOOKUP(I3746,LEGEND!B:B,LEGEND!H:H)&lt;&gt;"-",HYPERLINK(_xlfn.XLOOKUP(I3746,LEGEND!B:B,LEGEND!H:H),"link"),_xlfn.XLOOKUP(I3746,LEGEND!B:B,LEGEND!H:H))</f>
        <v>link</v>
      </c>
      <c r="U3746" s="73" t="str">
        <f>HYPERLINK(_xlfn.XLOOKUP(I3746,LEGEND!B:B,LEGEND!I:I))</f>
        <v>https://milwaukee-media-images.s3.amazonaws.com/hi/4932478264--Hero_1.jpg</v>
      </c>
      <c r="V3746" s="51" t="s">
        <v>18993</v>
      </c>
      <c r="W3746" s="63" t="s">
        <v>1189</v>
      </c>
      <c r="X3746" s="64">
        <v>344</v>
      </c>
      <c r="Y3746" s="64">
        <v>47</v>
      </c>
      <c r="Z3746" s="64">
        <v>17</v>
      </c>
      <c r="AA3746" s="84">
        <v>0.41199999999999998</v>
      </c>
      <c r="AB3746" s="85">
        <v>1</v>
      </c>
      <c r="AC3746" s="85">
        <v>1</v>
      </c>
    </row>
    <row r="3747" spans="1:29" ht="25.5">
      <c r="A3747" s="1"/>
      <c r="B3747" s="6" t="s">
        <v>8777</v>
      </c>
      <c r="C3747" s="6" t="s">
        <v>8778</v>
      </c>
      <c r="D3747" s="6" t="s">
        <v>8918</v>
      </c>
      <c r="E3747" s="49" t="s">
        <v>8919</v>
      </c>
      <c r="F3747" s="6" t="s">
        <v>18921</v>
      </c>
      <c r="G3747" s="6" t="s">
        <v>60</v>
      </c>
      <c r="H3747" s="6" t="s">
        <v>60</v>
      </c>
      <c r="I3747" s="60" t="s">
        <v>18994</v>
      </c>
      <c r="J3747" s="49" t="s">
        <v>18995</v>
      </c>
      <c r="K3747" s="6" t="s">
        <v>18996</v>
      </c>
      <c r="L3747" s="29">
        <f>IF($J$6="с учетом НДС",VLOOKUP(I3747,LEGEND!B:E,4,0)*(1-M3747),VLOOKUP(I3747,LEGEND!B:E,4,0)*(1-M3747)/1.2)</f>
        <v>2350</v>
      </c>
      <c r="M3747" s="57">
        <f>IF(AND(B3747&lt;&gt;"1_Электроинструмент",B3747&lt;&gt;"2_Садовая техника"),$J$5,IF($J$4&lt;=20%,$J$4,IFERROR(VLOOKUP(S3747,LEGEND!$L$2:$M$5,2,FALSE),$J$4)))</f>
        <v>0</v>
      </c>
      <c r="N3747" s="48" t="s">
        <v>60</v>
      </c>
      <c r="O3747" s="6" t="s">
        <v>60</v>
      </c>
      <c r="P3747" s="49" t="s">
        <v>66</v>
      </c>
      <c r="Q3747" s="49" t="s">
        <v>67</v>
      </c>
      <c r="R3747" s="6" t="s">
        <v>60</v>
      </c>
      <c r="S3747" s="49" t="s">
        <v>60</v>
      </c>
      <c r="T3747" s="73" t="str">
        <f>IF(_xlfn.XLOOKUP(I3747,LEGEND!B:B,LEGEND!H:H)&lt;&gt;"-",HYPERLINK(_xlfn.XLOOKUP(I3747,LEGEND!B:B,LEGEND!H:H),"link"),_xlfn.XLOOKUP(I3747,LEGEND!B:B,LEGEND!H:H))</f>
        <v>link</v>
      </c>
      <c r="U3747" s="73" t="str">
        <f>HYPERLINK(_xlfn.XLOOKUP(I3747,LEGEND!B:B,LEGEND!I:I))</f>
        <v>https://milwaukee-media-images.s3.amazonaws.com/hi/4932352344--Hero_1.jpg</v>
      </c>
      <c r="V3747" s="51" t="s">
        <v>18997</v>
      </c>
      <c r="W3747" s="63" t="s">
        <v>1189</v>
      </c>
      <c r="X3747" s="64">
        <v>28</v>
      </c>
      <c r="Y3747" s="64">
        <v>76</v>
      </c>
      <c r="Z3747" s="64">
        <v>260</v>
      </c>
      <c r="AA3747" s="84">
        <v>0.28000000000000003</v>
      </c>
      <c r="AB3747" s="85">
        <v>1</v>
      </c>
      <c r="AC3747" s="85">
        <v>1</v>
      </c>
    </row>
    <row r="3748" spans="1:29" ht="38.25">
      <c r="A3748" s="1"/>
      <c r="B3748" s="6" t="s">
        <v>8777</v>
      </c>
      <c r="C3748" s="6" t="s">
        <v>8778</v>
      </c>
      <c r="D3748" s="6" t="s">
        <v>8918</v>
      </c>
      <c r="E3748" s="49" t="s">
        <v>8919</v>
      </c>
      <c r="F3748" s="6" t="s">
        <v>18921</v>
      </c>
      <c r="G3748" s="6" t="s">
        <v>60</v>
      </c>
      <c r="H3748" s="6" t="s">
        <v>60</v>
      </c>
      <c r="I3748" s="60" t="s">
        <v>18998</v>
      </c>
      <c r="J3748" s="49" t="s">
        <v>18999</v>
      </c>
      <c r="K3748" s="6" t="s">
        <v>19000</v>
      </c>
      <c r="L3748" s="29">
        <f>IF($J$6="с учетом НДС",VLOOKUP(I3748,LEGEND!B:E,4,0)*(1-M3748),VLOOKUP(I3748,LEGEND!B:E,4,0)*(1-M3748)/1.2)</f>
        <v>2410</v>
      </c>
      <c r="M3748" s="57">
        <f>IF(AND(B3748&lt;&gt;"1_Электроинструмент",B3748&lt;&gt;"2_Садовая техника"),$J$5,IF($J$4&lt;=20%,$J$4,IFERROR(VLOOKUP(S3748,LEGEND!$L$2:$M$5,2,FALSE),$J$4)))</f>
        <v>0</v>
      </c>
      <c r="N3748" s="48" t="s">
        <v>60</v>
      </c>
      <c r="O3748" s="6" t="s">
        <v>60</v>
      </c>
      <c r="P3748" s="49" t="s">
        <v>66</v>
      </c>
      <c r="Q3748" s="49" t="s">
        <v>67</v>
      </c>
      <c r="R3748" s="6" t="s">
        <v>60</v>
      </c>
      <c r="S3748" s="49" t="s">
        <v>60</v>
      </c>
      <c r="T3748" s="73" t="str">
        <f>IF(_xlfn.XLOOKUP(I3748,LEGEND!B:B,LEGEND!H:H)&lt;&gt;"-",HYPERLINK(_xlfn.XLOOKUP(I3748,LEGEND!B:B,LEGEND!H:H),"link"),_xlfn.XLOOKUP(I3748,LEGEND!B:B,LEGEND!H:H))</f>
        <v>link</v>
      </c>
      <c r="U3748" s="73" t="str">
        <f>HYPERLINK(_xlfn.XLOOKUP(I3748,LEGEND!B:B,LEGEND!I:I))</f>
        <v>https://milwaukee-media-images.s3.amazonaws.com/hi/4932478265--Hero_1.jpg</v>
      </c>
      <c r="V3748" s="51" t="s">
        <v>19001</v>
      </c>
      <c r="W3748" s="63" t="s">
        <v>1189</v>
      </c>
      <c r="X3748" s="64">
        <v>335</v>
      </c>
      <c r="Y3748" s="64">
        <v>45</v>
      </c>
      <c r="Z3748" s="64">
        <v>15</v>
      </c>
      <c r="AA3748" s="84">
        <v>0.378</v>
      </c>
      <c r="AB3748" s="85">
        <v>1</v>
      </c>
      <c r="AC3748" s="85">
        <v>1</v>
      </c>
    </row>
    <row r="3749" spans="1:29" ht="25.5">
      <c r="A3749" s="1"/>
      <c r="B3749" s="6" t="s">
        <v>8777</v>
      </c>
      <c r="C3749" s="6" t="s">
        <v>8778</v>
      </c>
      <c r="D3749" s="6" t="s">
        <v>8918</v>
      </c>
      <c r="E3749" s="49" t="s">
        <v>8919</v>
      </c>
      <c r="F3749" s="6" t="s">
        <v>18921</v>
      </c>
      <c r="G3749" s="6" t="s">
        <v>60</v>
      </c>
      <c r="H3749" s="6" t="s">
        <v>60</v>
      </c>
      <c r="I3749" s="60" t="s">
        <v>19002</v>
      </c>
      <c r="J3749" s="49" t="s">
        <v>19003</v>
      </c>
      <c r="K3749" s="6" t="s">
        <v>19004</v>
      </c>
      <c r="L3749" s="29">
        <f>IF($J$6="с учетом НДС",VLOOKUP(I3749,LEGEND!B:E,4,0)*(1-M3749),VLOOKUP(I3749,LEGEND!B:E,4,0)*(1-M3749)/1.2)</f>
        <v>2480</v>
      </c>
      <c r="M3749" s="57">
        <f>IF(AND(B3749&lt;&gt;"1_Электроинструмент",B3749&lt;&gt;"2_Садовая техника"),$J$5,IF($J$4&lt;=20%,$J$4,IFERROR(VLOOKUP(S3749,LEGEND!$L$2:$M$5,2,FALSE),$J$4)))</f>
        <v>0</v>
      </c>
      <c r="N3749" s="48" t="s">
        <v>60</v>
      </c>
      <c r="O3749" s="6" t="s">
        <v>60</v>
      </c>
      <c r="P3749" s="49" t="s">
        <v>66</v>
      </c>
      <c r="Q3749" s="49" t="s">
        <v>67</v>
      </c>
      <c r="R3749" s="6" t="s">
        <v>60</v>
      </c>
      <c r="S3749" s="49" t="s">
        <v>60</v>
      </c>
      <c r="T3749" s="73" t="str">
        <f>IF(_xlfn.XLOOKUP(I3749,LEGEND!B:B,LEGEND!H:H)&lt;&gt;"-",HYPERLINK(_xlfn.XLOOKUP(I3749,LEGEND!B:B,LEGEND!H:H),"link"),_xlfn.XLOOKUP(I3749,LEGEND!B:B,LEGEND!H:H))</f>
        <v>link</v>
      </c>
      <c r="U3749" s="73" t="str">
        <f>HYPERLINK(_xlfn.XLOOKUP(I3749,LEGEND!B:B,LEGEND!I:I))</f>
        <v>https://milwaukee-media-images.s3.amazonaws.com/hi/4932478271--Hero_1.jpg</v>
      </c>
      <c r="V3749" s="51" t="s">
        <v>19005</v>
      </c>
      <c r="W3749" s="63" t="s">
        <v>1189</v>
      </c>
      <c r="X3749" s="64">
        <v>305</v>
      </c>
      <c r="Y3749" s="64">
        <v>50</v>
      </c>
      <c r="Z3749" s="64">
        <v>34</v>
      </c>
      <c r="AA3749" s="84">
        <v>0.67600000000000005</v>
      </c>
      <c r="AB3749" s="85">
        <v>1</v>
      </c>
      <c r="AC3749" s="85">
        <v>1</v>
      </c>
    </row>
    <row r="3750" spans="1:29" ht="25.5">
      <c r="A3750" s="1"/>
      <c r="B3750" s="6" t="s">
        <v>8777</v>
      </c>
      <c r="C3750" s="6" t="s">
        <v>8778</v>
      </c>
      <c r="D3750" s="6" t="s">
        <v>8918</v>
      </c>
      <c r="E3750" s="49" t="s">
        <v>8919</v>
      </c>
      <c r="F3750" s="6" t="s">
        <v>18921</v>
      </c>
      <c r="G3750" s="6" t="s">
        <v>60</v>
      </c>
      <c r="H3750" s="6" t="s">
        <v>60</v>
      </c>
      <c r="I3750" s="60" t="s">
        <v>19006</v>
      </c>
      <c r="J3750" s="49" t="s">
        <v>19007</v>
      </c>
      <c r="K3750" s="6" t="s">
        <v>19008</v>
      </c>
      <c r="L3750" s="29">
        <f>IF($J$6="с учетом НДС",VLOOKUP(I3750,LEGEND!B:E,4,0)*(1-M3750),VLOOKUP(I3750,LEGEND!B:E,4,0)*(1-M3750)/1.2)</f>
        <v>2520</v>
      </c>
      <c r="M3750" s="57">
        <f>IF(AND(B3750&lt;&gt;"1_Электроинструмент",B3750&lt;&gt;"2_Садовая техника"),$J$5,IF($J$4&lt;=20%,$J$4,IFERROR(VLOOKUP(S3750,LEGEND!$L$2:$M$5,2,FALSE),$J$4)))</f>
        <v>0</v>
      </c>
      <c r="N3750" s="48" t="s">
        <v>60</v>
      </c>
      <c r="O3750" s="6" t="s">
        <v>60</v>
      </c>
      <c r="P3750" s="49" t="s">
        <v>66</v>
      </c>
      <c r="Q3750" s="49" t="s">
        <v>67</v>
      </c>
      <c r="R3750" s="6" t="s">
        <v>60</v>
      </c>
      <c r="S3750" s="49" t="s">
        <v>60</v>
      </c>
      <c r="T3750" s="73" t="str">
        <f>IF(_xlfn.XLOOKUP(I3750,LEGEND!B:B,LEGEND!H:H)&lt;&gt;"-",HYPERLINK(_xlfn.XLOOKUP(I3750,LEGEND!B:B,LEGEND!H:H),"link"),_xlfn.XLOOKUP(I3750,LEGEND!B:B,LEGEND!H:H))</f>
        <v>link</v>
      </c>
      <c r="U3750" s="73" t="str">
        <f>HYPERLINK(_xlfn.XLOOKUP(I3750,LEGEND!B:B,LEGEND!I:I))</f>
        <v>https://milwaukee-media-images.s3.amazonaws.com/hi/4932343743--Hero_1.jpg</v>
      </c>
      <c r="V3750" s="51" t="s">
        <v>19009</v>
      </c>
      <c r="W3750" s="63" t="s">
        <v>1189</v>
      </c>
      <c r="X3750" s="64">
        <v>460</v>
      </c>
      <c r="Y3750" s="64">
        <v>50</v>
      </c>
      <c r="Z3750" s="64">
        <v>20</v>
      </c>
      <c r="AA3750" s="84">
        <v>0.8</v>
      </c>
      <c r="AB3750" s="85">
        <v>1</v>
      </c>
      <c r="AC3750" s="85">
        <v>1</v>
      </c>
    </row>
    <row r="3751" spans="1:29" ht="25.5">
      <c r="A3751" s="1"/>
      <c r="B3751" s="6" t="s">
        <v>8777</v>
      </c>
      <c r="C3751" s="6" t="s">
        <v>8778</v>
      </c>
      <c r="D3751" s="6" t="s">
        <v>8918</v>
      </c>
      <c r="E3751" s="49" t="s">
        <v>8919</v>
      </c>
      <c r="F3751" s="6" t="s">
        <v>18921</v>
      </c>
      <c r="G3751" s="6" t="s">
        <v>60</v>
      </c>
      <c r="H3751" s="6" t="s">
        <v>60</v>
      </c>
      <c r="I3751" s="60" t="s">
        <v>19010</v>
      </c>
      <c r="J3751" s="49" t="s">
        <v>19011</v>
      </c>
      <c r="K3751" s="6" t="s">
        <v>19012</v>
      </c>
      <c r="L3751" s="29">
        <f>IF($J$6="с учетом НДС",VLOOKUP(I3751,LEGEND!B:E,4,0)*(1-M3751),VLOOKUP(I3751,LEGEND!B:E,4,0)*(1-M3751)/1.2)</f>
        <v>2530</v>
      </c>
      <c r="M3751" s="57">
        <f>IF(AND(B3751&lt;&gt;"1_Электроинструмент",B3751&lt;&gt;"2_Садовая техника"),$J$5,IF($J$4&lt;=20%,$J$4,IFERROR(VLOOKUP(S3751,LEGEND!$L$2:$M$5,2,FALSE),$J$4)))</f>
        <v>0</v>
      </c>
      <c r="N3751" s="48" t="s">
        <v>60</v>
      </c>
      <c r="O3751" s="6" t="s">
        <v>60</v>
      </c>
      <c r="P3751" s="49" t="s">
        <v>66</v>
      </c>
      <c r="Q3751" s="49" t="s">
        <v>67</v>
      </c>
      <c r="R3751" s="6" t="s">
        <v>60</v>
      </c>
      <c r="S3751" s="49" t="s">
        <v>60</v>
      </c>
      <c r="T3751" s="73" t="str">
        <f>IF(_xlfn.XLOOKUP(I3751,LEGEND!B:B,LEGEND!H:H)&lt;&gt;"-",HYPERLINK(_xlfn.XLOOKUP(I3751,LEGEND!B:B,LEGEND!H:H),"link"),_xlfn.XLOOKUP(I3751,LEGEND!B:B,LEGEND!H:H))</f>
        <v>link</v>
      </c>
      <c r="U3751" s="73" t="str">
        <f>HYPERLINK(_xlfn.XLOOKUP(I3751,LEGEND!B:B,LEGEND!I:I))</f>
        <v>https://milwaukee-media-images.s3.amazonaws.com/hi/4932343744--Hero_1.jpg</v>
      </c>
      <c r="V3751" s="51" t="s">
        <v>19013</v>
      </c>
      <c r="W3751" s="63" t="s">
        <v>1189</v>
      </c>
      <c r="X3751" s="64">
        <v>300</v>
      </c>
      <c r="Y3751" s="64">
        <v>74</v>
      </c>
      <c r="Z3751" s="64">
        <v>20</v>
      </c>
      <c r="AA3751" s="84">
        <v>0.65</v>
      </c>
      <c r="AB3751" s="85">
        <v>1</v>
      </c>
      <c r="AC3751" s="85">
        <v>1</v>
      </c>
    </row>
    <row r="3752" spans="1:29" ht="25.5">
      <c r="A3752" s="1"/>
      <c r="B3752" s="6" t="s">
        <v>8777</v>
      </c>
      <c r="C3752" s="6" t="s">
        <v>8778</v>
      </c>
      <c r="D3752" s="6" t="s">
        <v>8918</v>
      </c>
      <c r="E3752" s="49" t="s">
        <v>8919</v>
      </c>
      <c r="F3752" s="6" t="s">
        <v>18921</v>
      </c>
      <c r="G3752" s="6" t="s">
        <v>60</v>
      </c>
      <c r="H3752" s="6" t="s">
        <v>60</v>
      </c>
      <c r="I3752" s="60" t="s">
        <v>19014</v>
      </c>
      <c r="J3752" s="49" t="s">
        <v>19015</v>
      </c>
      <c r="K3752" s="6" t="s">
        <v>19016</v>
      </c>
      <c r="L3752" s="29">
        <f>IF($J$6="с учетом НДС",VLOOKUP(I3752,LEGEND!B:E,4,0)*(1-M3752),VLOOKUP(I3752,LEGEND!B:E,4,0)*(1-M3752)/1.2)</f>
        <v>2550</v>
      </c>
      <c r="M3752" s="57">
        <f>IF(AND(B3752&lt;&gt;"1_Электроинструмент",B3752&lt;&gt;"2_Садовая техника"),$J$5,IF($J$4&lt;=20%,$J$4,IFERROR(VLOOKUP(S3752,LEGEND!$L$2:$M$5,2,FALSE),$J$4)))</f>
        <v>0</v>
      </c>
      <c r="N3752" s="48" t="s">
        <v>60</v>
      </c>
      <c r="O3752" s="6" t="s">
        <v>60</v>
      </c>
      <c r="P3752" s="49" t="s">
        <v>1556</v>
      </c>
      <c r="Q3752" s="49" t="s">
        <v>473</v>
      </c>
      <c r="R3752" s="6" t="s">
        <v>60</v>
      </c>
      <c r="S3752" s="49" t="s">
        <v>60</v>
      </c>
      <c r="T3752" s="73" t="str">
        <f>IF(_xlfn.XLOOKUP(I3752,LEGEND!B:B,LEGEND!H:H)&lt;&gt;"-",HYPERLINK(_xlfn.XLOOKUP(I3752,LEGEND!B:B,LEGEND!H:H),"link"),_xlfn.XLOOKUP(I3752,LEGEND!B:B,LEGEND!H:H))</f>
        <v>-</v>
      </c>
      <c r="U3752" s="73" t="str">
        <f>HYPERLINK(_xlfn.XLOOKUP(I3752,LEGEND!B:B,LEGEND!I:I))</f>
        <v>-</v>
      </c>
      <c r="V3752" s="51" t="s">
        <v>19017</v>
      </c>
      <c r="W3752" s="63" t="s">
        <v>1189</v>
      </c>
      <c r="X3752" s="64">
        <v>490</v>
      </c>
      <c r="Y3752" s="64">
        <v>45</v>
      </c>
      <c r="Z3752" s="64">
        <v>30</v>
      </c>
      <c r="AA3752" s="84">
        <v>0.70599999999999996</v>
      </c>
      <c r="AB3752" s="85">
        <v>1</v>
      </c>
      <c r="AC3752" s="85">
        <v>1</v>
      </c>
    </row>
    <row r="3753" spans="1:29" ht="25.5">
      <c r="A3753" s="1"/>
      <c r="B3753" s="6" t="s">
        <v>8777</v>
      </c>
      <c r="C3753" s="6" t="s">
        <v>8778</v>
      </c>
      <c r="D3753" s="6" t="s">
        <v>8918</v>
      </c>
      <c r="E3753" s="49" t="s">
        <v>8919</v>
      </c>
      <c r="F3753" s="6" t="s">
        <v>18921</v>
      </c>
      <c r="G3753" s="6" t="s">
        <v>60</v>
      </c>
      <c r="H3753" s="6" t="s">
        <v>60</v>
      </c>
      <c r="I3753" s="60" t="s">
        <v>19018</v>
      </c>
      <c r="J3753" s="49" t="s">
        <v>19019</v>
      </c>
      <c r="K3753" s="6" t="s">
        <v>19020</v>
      </c>
      <c r="L3753" s="29">
        <f>IF($J$6="с учетом НДС",VLOOKUP(I3753,LEGEND!B:E,4,0)*(1-M3753),VLOOKUP(I3753,LEGEND!B:E,4,0)*(1-M3753)/1.2)</f>
        <v>2630</v>
      </c>
      <c r="M3753" s="57">
        <f>IF(AND(B3753&lt;&gt;"1_Электроинструмент",B3753&lt;&gt;"2_Садовая техника"),$J$5,IF($J$4&lt;=20%,$J$4,IFERROR(VLOOKUP(S3753,LEGEND!$L$2:$M$5,2,FALSE),$J$4)))</f>
        <v>0</v>
      </c>
      <c r="N3753" s="48" t="s">
        <v>60</v>
      </c>
      <c r="O3753" s="6" t="s">
        <v>60</v>
      </c>
      <c r="P3753" s="49" t="s">
        <v>1556</v>
      </c>
      <c r="Q3753" s="49" t="s">
        <v>473</v>
      </c>
      <c r="R3753" s="6" t="s">
        <v>60</v>
      </c>
      <c r="S3753" s="49" t="s">
        <v>60</v>
      </c>
      <c r="T3753" s="73" t="str">
        <f>IF(_xlfn.XLOOKUP(I3753,LEGEND!B:B,LEGEND!H:H)&lt;&gt;"-",HYPERLINK(_xlfn.XLOOKUP(I3753,LEGEND!B:B,LEGEND!H:H),"link"),_xlfn.XLOOKUP(I3753,LEGEND!B:B,LEGEND!H:H))</f>
        <v>link</v>
      </c>
      <c r="U3753" s="73" t="str">
        <f>HYPERLINK(_xlfn.XLOOKUP(I3753,LEGEND!B:B,LEGEND!I:I))</f>
        <v>https://milwaukee-media-images.s3.amazonaws.com/hi/4932459282--Hero_1.jpg</v>
      </c>
      <c r="V3753" s="51" t="s">
        <v>19021</v>
      </c>
      <c r="W3753" s="63" t="s">
        <v>1189</v>
      </c>
      <c r="X3753" s="64">
        <v>490</v>
      </c>
      <c r="Y3753" s="64">
        <v>45</v>
      </c>
      <c r="Z3753" s="64">
        <v>30</v>
      </c>
      <c r="AA3753" s="84">
        <v>0.71</v>
      </c>
      <c r="AB3753" s="85">
        <v>1</v>
      </c>
      <c r="AC3753" s="85">
        <v>1</v>
      </c>
    </row>
    <row r="3754" spans="1:29" ht="25.5">
      <c r="A3754" s="1"/>
      <c r="B3754" s="6" t="s">
        <v>8777</v>
      </c>
      <c r="C3754" s="6" t="s">
        <v>8778</v>
      </c>
      <c r="D3754" s="6" t="s">
        <v>8918</v>
      </c>
      <c r="E3754" s="49" t="s">
        <v>8919</v>
      </c>
      <c r="F3754" s="6" t="s">
        <v>18921</v>
      </c>
      <c r="G3754" s="6" t="s">
        <v>60</v>
      </c>
      <c r="H3754" s="6" t="s">
        <v>60</v>
      </c>
      <c r="I3754" s="60" t="s">
        <v>19022</v>
      </c>
      <c r="J3754" s="49" t="s">
        <v>19023</v>
      </c>
      <c r="K3754" s="6" t="s">
        <v>19024</v>
      </c>
      <c r="L3754" s="29">
        <f>IF($J$6="с учетом НДС",VLOOKUP(I3754,LEGEND!B:E,4,0)*(1-M3754),VLOOKUP(I3754,LEGEND!B:E,4,0)*(1-M3754)/1.2)</f>
        <v>2630</v>
      </c>
      <c r="M3754" s="57">
        <f>IF(AND(B3754&lt;&gt;"1_Электроинструмент",B3754&lt;&gt;"2_Садовая техника"),$J$5,IF($J$4&lt;=20%,$J$4,IFERROR(VLOOKUP(S3754,LEGEND!$L$2:$M$5,2,FALSE),$J$4)))</f>
        <v>0</v>
      </c>
      <c r="N3754" s="48" t="s">
        <v>60</v>
      </c>
      <c r="O3754" s="6" t="s">
        <v>60</v>
      </c>
      <c r="P3754" s="49" t="s">
        <v>66</v>
      </c>
      <c r="Q3754" s="49" t="s">
        <v>67</v>
      </c>
      <c r="R3754" s="6" t="s">
        <v>60</v>
      </c>
      <c r="S3754" s="49" t="s">
        <v>60</v>
      </c>
      <c r="T3754" s="73" t="str">
        <f>IF(_xlfn.XLOOKUP(I3754,LEGEND!B:B,LEGEND!H:H)&lt;&gt;"-",HYPERLINK(_xlfn.XLOOKUP(I3754,LEGEND!B:B,LEGEND!H:H),"link"),_xlfn.XLOOKUP(I3754,LEGEND!B:B,LEGEND!H:H))</f>
        <v>link</v>
      </c>
      <c r="U3754" s="73" t="str">
        <f>HYPERLINK(_xlfn.XLOOKUP(I3754,LEGEND!B:B,LEGEND!I:I))</f>
        <v>https://milwaukee-media-images.s3.amazonaws.com/hi/4932478270--Hero_1.jpg</v>
      </c>
      <c r="V3754" s="51" t="s">
        <v>19025</v>
      </c>
      <c r="W3754" s="63" t="s">
        <v>1189</v>
      </c>
      <c r="X3754" s="64">
        <v>475</v>
      </c>
      <c r="Y3754" s="64">
        <v>50</v>
      </c>
      <c r="Z3754" s="64">
        <v>22</v>
      </c>
      <c r="AA3754" s="84">
        <v>0.754</v>
      </c>
      <c r="AB3754" s="85">
        <v>1</v>
      </c>
      <c r="AC3754" s="85">
        <v>1</v>
      </c>
    </row>
    <row r="3755" spans="1:29" ht="38.25">
      <c r="A3755" s="1"/>
      <c r="B3755" s="6" t="s">
        <v>8777</v>
      </c>
      <c r="C3755" s="6" t="s">
        <v>8778</v>
      </c>
      <c r="D3755" s="6" t="s">
        <v>8918</v>
      </c>
      <c r="E3755" s="49" t="s">
        <v>8919</v>
      </c>
      <c r="F3755" s="6" t="s">
        <v>18921</v>
      </c>
      <c r="G3755" s="6" t="s">
        <v>60</v>
      </c>
      <c r="H3755" s="6" t="s">
        <v>60</v>
      </c>
      <c r="I3755" s="60" t="s">
        <v>19026</v>
      </c>
      <c r="J3755" s="49" t="s">
        <v>19027</v>
      </c>
      <c r="K3755" s="6" t="s">
        <v>19028</v>
      </c>
      <c r="L3755" s="29">
        <f>IF($J$6="с учетом НДС",VLOOKUP(I3755,LEGEND!B:E,4,0)*(1-M3755),VLOOKUP(I3755,LEGEND!B:E,4,0)*(1-M3755)/1.2)</f>
        <v>2640</v>
      </c>
      <c r="M3755" s="57">
        <f>IF(AND(B3755&lt;&gt;"1_Электроинструмент",B3755&lt;&gt;"2_Садовая техника"),$J$5,IF($J$4&lt;=20%,$J$4,IFERROR(VLOOKUP(S3755,LEGEND!$L$2:$M$5,2,FALSE),$J$4)))</f>
        <v>0</v>
      </c>
      <c r="N3755" s="48" t="s">
        <v>60</v>
      </c>
      <c r="O3755" s="6" t="s">
        <v>60</v>
      </c>
      <c r="P3755" s="49" t="s">
        <v>66</v>
      </c>
      <c r="Q3755" s="49" t="s">
        <v>67</v>
      </c>
      <c r="R3755" s="6" t="s">
        <v>60</v>
      </c>
      <c r="S3755" s="49" t="s">
        <v>60</v>
      </c>
      <c r="T3755" s="73" t="str">
        <f>IF(_xlfn.XLOOKUP(I3755,LEGEND!B:B,LEGEND!H:H)&lt;&gt;"-",HYPERLINK(_xlfn.XLOOKUP(I3755,LEGEND!B:B,LEGEND!H:H),"link"),_xlfn.XLOOKUP(I3755,LEGEND!B:B,LEGEND!H:H))</f>
        <v>link</v>
      </c>
      <c r="U3755" s="73" t="str">
        <f>HYPERLINK(_xlfn.XLOOKUP(I3755,LEGEND!B:B,LEGEND!I:I))</f>
        <v>https://milwaukee-media-images.s3.amazonaws.com/hi/4932478267--Hero_1.jpg</v>
      </c>
      <c r="V3755" s="51" t="s">
        <v>19029</v>
      </c>
      <c r="W3755" s="63" t="s">
        <v>1189</v>
      </c>
      <c r="X3755" s="64">
        <v>490</v>
      </c>
      <c r="Y3755" s="64">
        <v>45</v>
      </c>
      <c r="Z3755" s="64">
        <v>27</v>
      </c>
      <c r="AA3755" s="84">
        <v>0.68200000000000005</v>
      </c>
      <c r="AB3755" s="85">
        <v>1</v>
      </c>
      <c r="AC3755" s="85">
        <v>1</v>
      </c>
    </row>
    <row r="3756" spans="1:29" ht="25.5">
      <c r="A3756" s="1"/>
      <c r="B3756" s="6" t="s">
        <v>8777</v>
      </c>
      <c r="C3756" s="6" t="s">
        <v>8778</v>
      </c>
      <c r="D3756" s="6" t="s">
        <v>8918</v>
      </c>
      <c r="E3756" s="49" t="s">
        <v>8919</v>
      </c>
      <c r="F3756" s="6" t="s">
        <v>18921</v>
      </c>
      <c r="G3756" s="6" t="s">
        <v>60</v>
      </c>
      <c r="H3756" s="6" t="s">
        <v>60</v>
      </c>
      <c r="I3756" s="60" t="s">
        <v>19030</v>
      </c>
      <c r="J3756" s="49" t="s">
        <v>19031</v>
      </c>
      <c r="K3756" s="6" t="s">
        <v>19032</v>
      </c>
      <c r="L3756" s="29">
        <f>IF($J$6="с учетом НДС",VLOOKUP(I3756,LEGEND!B:E,4,0)*(1-M3756),VLOOKUP(I3756,LEGEND!B:E,4,0)*(1-M3756)/1.2)</f>
        <v>2660</v>
      </c>
      <c r="M3756" s="57">
        <f>IF(AND(B3756&lt;&gt;"1_Электроинструмент",B3756&lt;&gt;"2_Садовая техника"),$J$5,IF($J$4&lt;=20%,$J$4,IFERROR(VLOOKUP(S3756,LEGEND!$L$2:$M$5,2,FALSE),$J$4)))</f>
        <v>0</v>
      </c>
      <c r="N3756" s="48" t="s">
        <v>60</v>
      </c>
      <c r="O3756" s="6" t="s">
        <v>60</v>
      </c>
      <c r="P3756" s="49" t="s">
        <v>66</v>
      </c>
      <c r="Q3756" s="49" t="s">
        <v>67</v>
      </c>
      <c r="R3756" s="6" t="s">
        <v>60</v>
      </c>
      <c r="S3756" s="49" t="s">
        <v>60</v>
      </c>
      <c r="T3756" s="73" t="str">
        <f>IF(_xlfn.XLOOKUP(I3756,LEGEND!B:B,LEGEND!H:H)&lt;&gt;"-",HYPERLINK(_xlfn.XLOOKUP(I3756,LEGEND!B:B,LEGEND!H:H),"link"),_xlfn.XLOOKUP(I3756,LEGEND!B:B,LEGEND!H:H))</f>
        <v>link</v>
      </c>
      <c r="U3756" s="73" t="str">
        <f>HYPERLINK(_xlfn.XLOOKUP(I3756,LEGEND!B:B,LEGEND!I:I))</f>
        <v>https://milwaukee-media-images.s3.amazonaws.com/hi/4932478266--Hero_1.jpg</v>
      </c>
      <c r="V3756" s="51" t="s">
        <v>19033</v>
      </c>
      <c r="W3756" s="63" t="s">
        <v>1189</v>
      </c>
      <c r="X3756" s="64">
        <v>486</v>
      </c>
      <c r="Y3756" s="64">
        <v>45</v>
      </c>
      <c r="Z3756" s="64">
        <v>20</v>
      </c>
      <c r="AA3756" s="84">
        <v>0.64400000000000002</v>
      </c>
      <c r="AB3756" s="85">
        <v>1</v>
      </c>
      <c r="AC3756" s="85">
        <v>1</v>
      </c>
    </row>
    <row r="3757" spans="1:29" ht="25.5">
      <c r="A3757" s="1"/>
      <c r="B3757" s="6" t="s">
        <v>8777</v>
      </c>
      <c r="C3757" s="6" t="s">
        <v>8778</v>
      </c>
      <c r="D3757" s="6" t="s">
        <v>8918</v>
      </c>
      <c r="E3757" s="49" t="s">
        <v>8919</v>
      </c>
      <c r="F3757" s="6" t="s">
        <v>18921</v>
      </c>
      <c r="G3757" s="6" t="s">
        <v>60</v>
      </c>
      <c r="H3757" s="6" t="s">
        <v>60</v>
      </c>
      <c r="I3757" s="60" t="s">
        <v>19034</v>
      </c>
      <c r="J3757" s="49" t="s">
        <v>19035</v>
      </c>
      <c r="K3757" s="6" t="s">
        <v>19036</v>
      </c>
      <c r="L3757" s="29">
        <f>IF($J$6="с учетом НДС",VLOOKUP(I3757,LEGEND!B:E,4,0)*(1-M3757),VLOOKUP(I3757,LEGEND!B:E,4,0)*(1-M3757)/1.2)</f>
        <v>2710</v>
      </c>
      <c r="M3757" s="57">
        <f>IF(AND(B3757&lt;&gt;"1_Электроинструмент",B3757&lt;&gt;"2_Садовая техника"),$J$5,IF($J$4&lt;=20%,$J$4,IFERROR(VLOOKUP(S3757,LEGEND!$L$2:$M$5,2,FALSE),$J$4)))</f>
        <v>0</v>
      </c>
      <c r="N3757" s="48" t="s">
        <v>60</v>
      </c>
      <c r="O3757" s="6" t="s">
        <v>60</v>
      </c>
      <c r="P3757" s="49" t="s">
        <v>66</v>
      </c>
      <c r="Q3757" s="49" t="s">
        <v>67</v>
      </c>
      <c r="R3757" s="6" t="s">
        <v>60</v>
      </c>
      <c r="S3757" s="49" t="s">
        <v>60</v>
      </c>
      <c r="T3757" s="73" t="str">
        <f>IF(_xlfn.XLOOKUP(I3757,LEGEND!B:B,LEGEND!H:H)&lt;&gt;"-",HYPERLINK(_xlfn.XLOOKUP(I3757,LEGEND!B:B,LEGEND!H:H),"link"),_xlfn.XLOOKUP(I3757,LEGEND!B:B,LEGEND!H:H))</f>
        <v>link</v>
      </c>
      <c r="U3757" s="73" t="str">
        <f>HYPERLINK(_xlfn.XLOOKUP(I3757,LEGEND!B:B,LEGEND!I:I))</f>
        <v>https://milwaukee-media-images.s3.amazonaws.com/hi/4932478268--Hero_1.jpg</v>
      </c>
      <c r="V3757" s="51" t="s">
        <v>19037</v>
      </c>
      <c r="W3757" s="63" t="s">
        <v>1189</v>
      </c>
      <c r="X3757" s="64">
        <v>470</v>
      </c>
      <c r="Y3757" s="64">
        <v>55</v>
      </c>
      <c r="Z3757" s="64">
        <v>20</v>
      </c>
      <c r="AA3757" s="84">
        <v>0.81200000000000006</v>
      </c>
      <c r="AB3757" s="85">
        <v>1</v>
      </c>
      <c r="AC3757" s="85">
        <v>1</v>
      </c>
    </row>
    <row r="3758" spans="1:29" ht="25.5">
      <c r="A3758" s="1"/>
      <c r="B3758" s="6" t="s">
        <v>8777</v>
      </c>
      <c r="C3758" s="6" t="s">
        <v>8778</v>
      </c>
      <c r="D3758" s="6" t="s">
        <v>8918</v>
      </c>
      <c r="E3758" s="49" t="s">
        <v>8919</v>
      </c>
      <c r="F3758" s="6" t="s">
        <v>18921</v>
      </c>
      <c r="G3758" s="6" t="s">
        <v>60</v>
      </c>
      <c r="H3758" s="6" t="s">
        <v>60</v>
      </c>
      <c r="I3758" s="60" t="s">
        <v>19038</v>
      </c>
      <c r="J3758" s="49" t="s">
        <v>19039</v>
      </c>
      <c r="K3758" s="6" t="s">
        <v>19040</v>
      </c>
      <c r="L3758" s="29">
        <f>IF($J$6="с учетом НДС",VLOOKUP(I3758,LEGEND!B:E,4,0)*(1-M3758),VLOOKUP(I3758,LEGEND!B:E,4,0)*(1-M3758)/1.2)</f>
        <v>2730</v>
      </c>
      <c r="M3758" s="57">
        <f>IF(AND(B3758&lt;&gt;"1_Электроинструмент",B3758&lt;&gt;"2_Садовая техника"),$J$5,IF($J$4&lt;=20%,$J$4,IFERROR(VLOOKUP(S3758,LEGEND!$L$2:$M$5,2,FALSE),$J$4)))</f>
        <v>0</v>
      </c>
      <c r="N3758" s="48" t="s">
        <v>60</v>
      </c>
      <c r="O3758" s="6" t="s">
        <v>60</v>
      </c>
      <c r="P3758" s="49" t="s">
        <v>66</v>
      </c>
      <c r="Q3758" s="49" t="s">
        <v>67</v>
      </c>
      <c r="R3758" s="6" t="s">
        <v>60</v>
      </c>
      <c r="S3758" s="49" t="s">
        <v>60</v>
      </c>
      <c r="T3758" s="73" t="str">
        <f>IF(_xlfn.XLOOKUP(I3758,LEGEND!B:B,LEGEND!H:H)&lt;&gt;"-",HYPERLINK(_xlfn.XLOOKUP(I3758,LEGEND!B:B,LEGEND!H:H),"link"),_xlfn.XLOOKUP(I3758,LEGEND!B:B,LEGEND!H:H))</f>
        <v>link</v>
      </c>
      <c r="U3758" s="73" t="str">
        <f>HYPERLINK(_xlfn.XLOOKUP(I3758,LEGEND!B:B,LEGEND!I:I))</f>
        <v>https://milwaukee-media-images.s3.amazonaws.com/hi/4932478269--Hero_1.jpg</v>
      </c>
      <c r="V3758" s="51" t="s">
        <v>19041</v>
      </c>
      <c r="W3758" s="63" t="s">
        <v>1189</v>
      </c>
      <c r="X3758" s="64">
        <v>390</v>
      </c>
      <c r="Y3758" s="64">
        <v>76</v>
      </c>
      <c r="Z3758" s="64">
        <v>26</v>
      </c>
      <c r="AA3758" s="84">
        <v>0.754</v>
      </c>
      <c r="AB3758" s="85">
        <v>1</v>
      </c>
      <c r="AC3758" s="85">
        <v>1</v>
      </c>
    </row>
    <row r="3759" spans="1:29" ht="25.5">
      <c r="A3759" s="1"/>
      <c r="B3759" s="6" t="s">
        <v>8777</v>
      </c>
      <c r="C3759" s="6" t="s">
        <v>8778</v>
      </c>
      <c r="D3759" s="6" t="s">
        <v>8918</v>
      </c>
      <c r="E3759" s="49" t="s">
        <v>8919</v>
      </c>
      <c r="F3759" s="6" t="s">
        <v>18921</v>
      </c>
      <c r="G3759" s="6" t="s">
        <v>60</v>
      </c>
      <c r="H3759" s="6" t="s">
        <v>60</v>
      </c>
      <c r="I3759" s="60" t="s">
        <v>19042</v>
      </c>
      <c r="J3759" s="49" t="s">
        <v>19043</v>
      </c>
      <c r="K3759" s="6" t="s">
        <v>19044</v>
      </c>
      <c r="L3759" s="29">
        <f>IF($J$6="с учетом НДС",VLOOKUP(I3759,LEGEND!B:E,4,0)*(1-M3759),VLOOKUP(I3759,LEGEND!B:E,4,0)*(1-M3759)/1.2)</f>
        <v>2870</v>
      </c>
      <c r="M3759" s="57">
        <f>IF(AND(B3759&lt;&gt;"1_Электроинструмент",B3759&lt;&gt;"2_Садовая техника"),$J$5,IF($J$4&lt;=20%,$J$4,IFERROR(VLOOKUP(S3759,LEGEND!$L$2:$M$5,2,FALSE),$J$4)))</f>
        <v>0</v>
      </c>
      <c r="N3759" s="48" t="s">
        <v>60</v>
      </c>
      <c r="O3759" s="6" t="s">
        <v>60</v>
      </c>
      <c r="P3759" s="49" t="s">
        <v>66</v>
      </c>
      <c r="Q3759" s="49" t="s">
        <v>67</v>
      </c>
      <c r="R3759" s="6" t="s">
        <v>60</v>
      </c>
      <c r="S3759" s="49" t="s">
        <v>60</v>
      </c>
      <c r="T3759" s="73" t="str">
        <f>IF(_xlfn.XLOOKUP(I3759,LEGEND!B:B,LEGEND!H:H)&lt;&gt;"-",HYPERLINK(_xlfn.XLOOKUP(I3759,LEGEND!B:B,LEGEND!H:H),"link"),_xlfn.XLOOKUP(I3759,LEGEND!B:B,LEGEND!H:H))</f>
        <v>link</v>
      </c>
      <c r="U3759" s="73" t="str">
        <f>HYPERLINK(_xlfn.XLOOKUP(I3759,LEGEND!B:B,LEGEND!I:I))</f>
        <v>https://milwaukee-media-images.s3.amazonaws.com/hi/4932430001--Hero_1.jpg</v>
      </c>
      <c r="V3759" s="51" t="s">
        <v>19045</v>
      </c>
      <c r="W3759" s="63" t="s">
        <v>1189</v>
      </c>
      <c r="X3759" s="64">
        <v>32</v>
      </c>
      <c r="Y3759" s="64">
        <v>55</v>
      </c>
      <c r="Z3759" s="64">
        <v>276</v>
      </c>
      <c r="AA3759" s="84">
        <v>0.82299999999999995</v>
      </c>
      <c r="AB3759" s="85">
        <v>1</v>
      </c>
      <c r="AC3759" s="85">
        <v>1</v>
      </c>
    </row>
    <row r="3760" spans="1:29" ht="25.5">
      <c r="A3760" s="1"/>
      <c r="B3760" s="6" t="s">
        <v>8777</v>
      </c>
      <c r="C3760" s="6" t="s">
        <v>8778</v>
      </c>
      <c r="D3760" s="6" t="s">
        <v>8918</v>
      </c>
      <c r="E3760" s="49" t="s">
        <v>8919</v>
      </c>
      <c r="F3760" s="6" t="s">
        <v>18921</v>
      </c>
      <c r="G3760" s="6" t="s">
        <v>60</v>
      </c>
      <c r="H3760" s="6" t="s">
        <v>60</v>
      </c>
      <c r="I3760" s="60" t="s">
        <v>19046</v>
      </c>
      <c r="J3760" s="49" t="s">
        <v>19047</v>
      </c>
      <c r="K3760" s="6" t="s">
        <v>19048</v>
      </c>
      <c r="L3760" s="29">
        <f>IF($J$6="с учетом НДС",VLOOKUP(I3760,LEGEND!B:E,4,0)*(1-M3760),VLOOKUP(I3760,LEGEND!B:E,4,0)*(1-M3760)/1.2)</f>
        <v>2880</v>
      </c>
      <c r="M3760" s="57">
        <f>IF(AND(B3760&lt;&gt;"1_Электроинструмент",B3760&lt;&gt;"2_Садовая техника"),$J$5,IF($J$4&lt;=20%,$J$4,IFERROR(VLOOKUP(S3760,LEGEND!$L$2:$M$5,2,FALSE),$J$4)))</f>
        <v>0</v>
      </c>
      <c r="N3760" s="48" t="s">
        <v>60</v>
      </c>
      <c r="O3760" s="6" t="s">
        <v>60</v>
      </c>
      <c r="P3760" s="49" t="s">
        <v>66</v>
      </c>
      <c r="Q3760" s="49" t="s">
        <v>67</v>
      </c>
      <c r="R3760" s="6" t="s">
        <v>60</v>
      </c>
      <c r="S3760" s="49" t="s">
        <v>60</v>
      </c>
      <c r="T3760" s="73" t="str">
        <f>IF(_xlfn.XLOOKUP(I3760,LEGEND!B:B,LEGEND!H:H)&lt;&gt;"-",HYPERLINK(_xlfn.XLOOKUP(I3760,LEGEND!B:B,LEGEND!H:H),"link"),_xlfn.XLOOKUP(I3760,LEGEND!B:B,LEGEND!H:H))</f>
        <v>link</v>
      </c>
      <c r="U3760" s="73" t="str">
        <f>HYPERLINK(_xlfn.XLOOKUP(I3760,LEGEND!B:B,LEGEND!I:I))</f>
        <v>https://milwaukee-media-images.s3.amazonaws.com/hi/4932399234--Hero_1.jpg</v>
      </c>
      <c r="V3760" s="51" t="s">
        <v>19049</v>
      </c>
      <c r="W3760" s="63" t="s">
        <v>1189</v>
      </c>
      <c r="X3760" s="64">
        <v>360</v>
      </c>
      <c r="Y3760" s="64">
        <v>35</v>
      </c>
      <c r="Z3760" s="64">
        <v>25</v>
      </c>
      <c r="AA3760" s="84">
        <v>0.625</v>
      </c>
      <c r="AB3760" s="85">
        <v>1</v>
      </c>
      <c r="AC3760" s="85">
        <v>1</v>
      </c>
    </row>
    <row r="3761" spans="1:29" ht="25.5">
      <c r="A3761" s="1"/>
      <c r="B3761" s="6" t="s">
        <v>8777</v>
      </c>
      <c r="C3761" s="6" t="s">
        <v>8778</v>
      </c>
      <c r="D3761" s="6" t="s">
        <v>8918</v>
      </c>
      <c r="E3761" s="49" t="s">
        <v>8919</v>
      </c>
      <c r="F3761" s="6" t="s">
        <v>18921</v>
      </c>
      <c r="G3761" s="6" t="s">
        <v>60</v>
      </c>
      <c r="H3761" s="6" t="s">
        <v>60</v>
      </c>
      <c r="I3761" s="60" t="s">
        <v>19050</v>
      </c>
      <c r="J3761" s="49" t="s">
        <v>19051</v>
      </c>
      <c r="K3761" s="6" t="s">
        <v>19052</v>
      </c>
      <c r="L3761" s="29">
        <f>IF($J$6="с учетом НДС",VLOOKUP(I3761,LEGEND!B:E,4,0)*(1-M3761),VLOOKUP(I3761,LEGEND!B:E,4,0)*(1-M3761)/1.2)</f>
        <v>2910</v>
      </c>
      <c r="M3761" s="57">
        <f>IF(AND(B3761&lt;&gt;"1_Электроинструмент",B3761&lt;&gt;"2_Садовая техника"),$J$5,IF($J$4&lt;=20%,$J$4,IFERROR(VLOOKUP(S3761,LEGEND!$L$2:$M$5,2,FALSE),$J$4)))</f>
        <v>0</v>
      </c>
      <c r="N3761" s="48" t="s">
        <v>60</v>
      </c>
      <c r="O3761" s="6" t="s">
        <v>60</v>
      </c>
      <c r="P3761" s="49" t="s">
        <v>66</v>
      </c>
      <c r="Q3761" s="49" t="s">
        <v>67</v>
      </c>
      <c r="R3761" s="6" t="s">
        <v>60</v>
      </c>
      <c r="S3761" s="49" t="s">
        <v>60</v>
      </c>
      <c r="T3761" s="73" t="str">
        <f>IF(_xlfn.XLOOKUP(I3761,LEGEND!B:B,LEGEND!H:H)&lt;&gt;"-",HYPERLINK(_xlfn.XLOOKUP(I3761,LEGEND!B:B,LEGEND!H:H),"link"),_xlfn.XLOOKUP(I3761,LEGEND!B:B,LEGEND!H:H))</f>
        <v>link</v>
      </c>
      <c r="U3761" s="73" t="str">
        <f>HYPERLINK(_xlfn.XLOOKUP(I3761,LEGEND!B:B,LEGEND!I:I))</f>
        <v>https://milwaukee-media-images.s3.amazonaws.com/hi/4932343740--Hero_1.jpg</v>
      </c>
      <c r="V3761" s="51" t="s">
        <v>19053</v>
      </c>
      <c r="W3761" s="63" t="s">
        <v>1189</v>
      </c>
      <c r="X3761" s="64">
        <v>295</v>
      </c>
      <c r="Y3761" s="64">
        <v>25</v>
      </c>
      <c r="Z3761" s="64">
        <v>32</v>
      </c>
      <c r="AA3761" s="84">
        <v>0.55000000000000004</v>
      </c>
      <c r="AB3761" s="85">
        <v>1</v>
      </c>
      <c r="AC3761" s="85">
        <v>1</v>
      </c>
    </row>
    <row r="3762" spans="1:29" ht="25.5">
      <c r="A3762" s="1"/>
      <c r="B3762" s="6" t="s">
        <v>8777</v>
      </c>
      <c r="C3762" s="6" t="s">
        <v>8778</v>
      </c>
      <c r="D3762" s="6" t="s">
        <v>8918</v>
      </c>
      <c r="E3762" s="49" t="s">
        <v>8919</v>
      </c>
      <c r="F3762" s="6" t="s">
        <v>18921</v>
      </c>
      <c r="G3762" s="6" t="s">
        <v>60</v>
      </c>
      <c r="H3762" s="6" t="s">
        <v>60</v>
      </c>
      <c r="I3762" s="60" t="s">
        <v>19058</v>
      </c>
      <c r="J3762" s="49" t="s">
        <v>19059</v>
      </c>
      <c r="K3762" s="6" t="s">
        <v>19060</v>
      </c>
      <c r="L3762" s="29">
        <f>IF($J$6="с учетом НДС",VLOOKUP(I3762,LEGEND!B:E,4,0)*(1-M3762),VLOOKUP(I3762,LEGEND!B:E,4,0)*(1-M3762)/1.2)</f>
        <v>3100</v>
      </c>
      <c r="M3762" s="57">
        <f>IF(AND(B3762&lt;&gt;"1_Электроинструмент",B3762&lt;&gt;"2_Садовая техника"),$J$5,IF($J$4&lt;=20%,$J$4,IFERROR(VLOOKUP(S3762,LEGEND!$L$2:$M$5,2,FALSE),$J$4)))</f>
        <v>0</v>
      </c>
      <c r="N3762" s="48" t="s">
        <v>60</v>
      </c>
      <c r="O3762" s="6" t="s">
        <v>60</v>
      </c>
      <c r="P3762" s="49" t="s">
        <v>1556</v>
      </c>
      <c r="Q3762" s="49" t="s">
        <v>473</v>
      </c>
      <c r="R3762" s="6" t="s">
        <v>60</v>
      </c>
      <c r="S3762" s="49" t="s">
        <v>60</v>
      </c>
      <c r="T3762" s="73" t="str">
        <f>IF(_xlfn.XLOOKUP(I3762,LEGEND!B:B,LEGEND!H:H)&lt;&gt;"-",HYPERLINK(_xlfn.XLOOKUP(I3762,LEGEND!B:B,LEGEND!H:H),"link"),_xlfn.XLOOKUP(I3762,LEGEND!B:B,LEGEND!H:H))</f>
        <v>link</v>
      </c>
      <c r="U3762" s="73" t="str">
        <f>HYPERLINK(_xlfn.XLOOKUP(I3762,LEGEND!B:B,LEGEND!I:I))</f>
        <v>https://milwaukee-media-images.s3.amazonaws.com/hi/4932399251--Hero_1.jpg</v>
      </c>
      <c r="V3762" s="51" t="s">
        <v>19061</v>
      </c>
      <c r="W3762" s="63" t="s">
        <v>1189</v>
      </c>
      <c r="X3762" s="64">
        <v>380</v>
      </c>
      <c r="Y3762" s="64">
        <v>21</v>
      </c>
      <c r="Z3762" s="64">
        <v>25</v>
      </c>
      <c r="AA3762" s="84">
        <v>0.95</v>
      </c>
      <c r="AB3762" s="85">
        <v>1</v>
      </c>
      <c r="AC3762" s="85">
        <v>1</v>
      </c>
    </row>
    <row r="3763" spans="1:29" ht="25.5">
      <c r="A3763" s="1"/>
      <c r="B3763" s="6" t="s">
        <v>8777</v>
      </c>
      <c r="C3763" s="6" t="s">
        <v>8778</v>
      </c>
      <c r="D3763" s="6" t="s">
        <v>8918</v>
      </c>
      <c r="E3763" s="49" t="s">
        <v>8919</v>
      </c>
      <c r="F3763" s="6" t="s">
        <v>18921</v>
      </c>
      <c r="G3763" s="6" t="s">
        <v>60</v>
      </c>
      <c r="H3763" s="6" t="s">
        <v>60</v>
      </c>
      <c r="I3763" s="60" t="s">
        <v>19062</v>
      </c>
      <c r="J3763" s="49" t="s">
        <v>19063</v>
      </c>
      <c r="K3763" s="6" t="s">
        <v>19064</v>
      </c>
      <c r="L3763" s="29">
        <f>IF($J$6="с учетом НДС",VLOOKUP(I3763,LEGEND!B:E,4,0)*(1-M3763),VLOOKUP(I3763,LEGEND!B:E,4,0)*(1-M3763)/1.2)</f>
        <v>3100</v>
      </c>
      <c r="M3763" s="57">
        <f>IF(AND(B3763&lt;&gt;"1_Электроинструмент",B3763&lt;&gt;"2_Садовая техника"),$J$5,IF($J$4&lt;=20%,$J$4,IFERROR(VLOOKUP(S3763,LEGEND!$L$2:$M$5,2,FALSE),$J$4)))</f>
        <v>0</v>
      </c>
      <c r="N3763" s="48" t="s">
        <v>60</v>
      </c>
      <c r="O3763" s="6" t="s">
        <v>60</v>
      </c>
      <c r="P3763" s="49" t="s">
        <v>1556</v>
      </c>
      <c r="Q3763" s="49" t="s">
        <v>473</v>
      </c>
      <c r="R3763" s="6" t="s">
        <v>60</v>
      </c>
      <c r="S3763" s="49" t="s">
        <v>60</v>
      </c>
      <c r="T3763" s="73" t="str">
        <f>IF(_xlfn.XLOOKUP(I3763,LEGEND!B:B,LEGEND!H:H)&lt;&gt;"-",HYPERLINK(_xlfn.XLOOKUP(I3763,LEGEND!B:B,LEGEND!H:H),"link"),_xlfn.XLOOKUP(I3763,LEGEND!B:B,LEGEND!H:H))</f>
        <v>link</v>
      </c>
      <c r="U3763" s="73" t="str">
        <f>HYPERLINK(_xlfn.XLOOKUP(I3763,LEGEND!B:B,LEGEND!I:I))</f>
        <v>https://milwaukee-media-images.s3.amazonaws.com/hi/4932399256--Hero_1.jpg</v>
      </c>
      <c r="V3763" s="51" t="s">
        <v>19065</v>
      </c>
      <c r="W3763" s="63" t="s">
        <v>1189</v>
      </c>
      <c r="X3763" s="64">
        <v>380</v>
      </c>
      <c r="Y3763" s="64">
        <v>25</v>
      </c>
      <c r="Z3763" s="64">
        <v>25</v>
      </c>
      <c r="AA3763" s="84">
        <v>0.96499999999999997</v>
      </c>
      <c r="AB3763" s="85">
        <v>1</v>
      </c>
      <c r="AC3763" s="85">
        <v>1</v>
      </c>
    </row>
    <row r="3764" spans="1:29" ht="25.5">
      <c r="A3764" s="1"/>
      <c r="B3764" s="6" t="s">
        <v>8777</v>
      </c>
      <c r="C3764" s="6" t="s">
        <v>8778</v>
      </c>
      <c r="D3764" s="6" t="s">
        <v>8918</v>
      </c>
      <c r="E3764" s="49" t="s">
        <v>8919</v>
      </c>
      <c r="F3764" s="6" t="s">
        <v>18921</v>
      </c>
      <c r="G3764" s="6" t="s">
        <v>60</v>
      </c>
      <c r="H3764" s="6" t="s">
        <v>60</v>
      </c>
      <c r="I3764" s="60" t="s">
        <v>19070</v>
      </c>
      <c r="J3764" s="49" t="s">
        <v>19071</v>
      </c>
      <c r="K3764" s="6" t="s">
        <v>19072</v>
      </c>
      <c r="L3764" s="29">
        <f>IF($J$6="с учетом НДС",VLOOKUP(I3764,LEGEND!B:E,4,0)*(1-M3764),VLOOKUP(I3764,LEGEND!B:E,4,0)*(1-M3764)/1.2)</f>
        <v>3220</v>
      </c>
      <c r="M3764" s="57">
        <f>IF(AND(B3764&lt;&gt;"1_Электроинструмент",B3764&lt;&gt;"2_Садовая техника"),$J$5,IF($J$4&lt;=20%,$J$4,IFERROR(VLOOKUP(S3764,LEGEND!$L$2:$M$5,2,FALSE),$J$4)))</f>
        <v>0</v>
      </c>
      <c r="N3764" s="48" t="s">
        <v>60</v>
      </c>
      <c r="O3764" s="6" t="s">
        <v>60</v>
      </c>
      <c r="P3764" s="49" t="s">
        <v>66</v>
      </c>
      <c r="Q3764" s="49" t="s">
        <v>67</v>
      </c>
      <c r="R3764" s="6" t="s">
        <v>60</v>
      </c>
      <c r="S3764" s="49" t="s">
        <v>60</v>
      </c>
      <c r="T3764" s="73" t="str">
        <f>IF(_xlfn.XLOOKUP(I3764,LEGEND!B:B,LEGEND!H:H)&lt;&gt;"-",HYPERLINK(_xlfn.XLOOKUP(I3764,LEGEND!B:B,LEGEND!H:H),"link"),_xlfn.XLOOKUP(I3764,LEGEND!B:B,LEGEND!H:H))</f>
        <v>link</v>
      </c>
      <c r="U3764" s="73" t="str">
        <f>HYPERLINK(_xlfn.XLOOKUP(I3764,LEGEND!B:B,LEGEND!I:I))</f>
        <v>https://milwaukee-media-images.s3.amazonaws.com/hi/4932399252--Hero_1.jpg</v>
      </c>
      <c r="V3764" s="51" t="s">
        <v>19073</v>
      </c>
      <c r="W3764" s="63" t="s">
        <v>1189</v>
      </c>
      <c r="X3764" s="64">
        <v>450</v>
      </c>
      <c r="Y3764" s="64">
        <v>21</v>
      </c>
      <c r="Z3764" s="64">
        <v>25</v>
      </c>
      <c r="AA3764" s="84">
        <v>1.1599999999999999</v>
      </c>
      <c r="AB3764" s="85">
        <v>1</v>
      </c>
      <c r="AC3764" s="85">
        <v>1</v>
      </c>
    </row>
    <row r="3765" spans="1:29" ht="15">
      <c r="A3765" s="1"/>
      <c r="B3765" s="6" t="s">
        <v>8777</v>
      </c>
      <c r="C3765" s="6" t="s">
        <v>8778</v>
      </c>
      <c r="D3765" s="6" t="s">
        <v>8918</v>
      </c>
      <c r="E3765" s="49" t="s">
        <v>8919</v>
      </c>
      <c r="F3765" s="6" t="s">
        <v>18921</v>
      </c>
      <c r="G3765" s="6" t="s">
        <v>60</v>
      </c>
      <c r="H3765" s="6" t="s">
        <v>60</v>
      </c>
      <c r="I3765" s="60" t="s">
        <v>19074</v>
      </c>
      <c r="J3765" s="49" t="s">
        <v>19075</v>
      </c>
      <c r="K3765" s="6" t="s">
        <v>19076</v>
      </c>
      <c r="L3765" s="29">
        <f>IF($J$6="с учетом НДС",VLOOKUP(I3765,LEGEND!B:E,4,0)*(1-M3765),VLOOKUP(I3765,LEGEND!B:E,4,0)*(1-M3765)/1.2)</f>
        <v>3220</v>
      </c>
      <c r="M3765" s="57">
        <f>IF(AND(B3765&lt;&gt;"1_Электроинструмент",B3765&lt;&gt;"2_Садовая техника"),$J$5,IF($J$4&lt;=20%,$J$4,IFERROR(VLOOKUP(S3765,LEGEND!$L$2:$M$5,2,FALSE),$J$4)))</f>
        <v>0</v>
      </c>
      <c r="N3765" s="48" t="s">
        <v>60</v>
      </c>
      <c r="O3765" s="6" t="s">
        <v>60</v>
      </c>
      <c r="P3765" s="49" t="s">
        <v>66</v>
      </c>
      <c r="Q3765" s="49" t="s">
        <v>473</v>
      </c>
      <c r="R3765" s="6" t="s">
        <v>60</v>
      </c>
      <c r="S3765" s="49" t="s">
        <v>60</v>
      </c>
      <c r="T3765" s="73" t="str">
        <f>IF(_xlfn.XLOOKUP(I3765,LEGEND!B:B,LEGEND!H:H)&lt;&gt;"-",HYPERLINK(_xlfn.XLOOKUP(I3765,LEGEND!B:B,LEGEND!H:H),"link"),_xlfn.XLOOKUP(I3765,LEGEND!B:B,LEGEND!H:H))</f>
        <v>link</v>
      </c>
      <c r="U3765" s="73" t="str">
        <f>HYPERLINK(_xlfn.XLOOKUP(I3765,LEGEND!B:B,LEGEND!I:I))</f>
        <v>https://milwaukee-media-images.s3.amazonaws.com/hi/4932399257--Hero_1.jpg</v>
      </c>
      <c r="V3765" s="51" t="s">
        <v>19077</v>
      </c>
      <c r="W3765" s="63" t="s">
        <v>1189</v>
      </c>
      <c r="X3765" s="64">
        <v>446</v>
      </c>
      <c r="Y3765" s="64">
        <v>27</v>
      </c>
      <c r="Z3765" s="64">
        <v>24</v>
      </c>
      <c r="AA3765" s="84">
        <v>1.1679999999999999</v>
      </c>
      <c r="AB3765" s="85">
        <v>1</v>
      </c>
      <c r="AC3765" s="85">
        <v>1</v>
      </c>
    </row>
    <row r="3766" spans="1:29" ht="25.5">
      <c r="A3766" s="1"/>
      <c r="B3766" s="6" t="s">
        <v>8777</v>
      </c>
      <c r="C3766" s="6" t="s">
        <v>8778</v>
      </c>
      <c r="D3766" s="6" t="s">
        <v>8918</v>
      </c>
      <c r="E3766" s="49" t="s">
        <v>8919</v>
      </c>
      <c r="F3766" s="6" t="s">
        <v>18921</v>
      </c>
      <c r="G3766" s="6" t="s">
        <v>60</v>
      </c>
      <c r="H3766" s="6" t="s">
        <v>60</v>
      </c>
      <c r="I3766" s="60" t="s">
        <v>19082</v>
      </c>
      <c r="J3766" s="49" t="s">
        <v>19083</v>
      </c>
      <c r="K3766" s="6" t="s">
        <v>19084</v>
      </c>
      <c r="L3766" s="29">
        <f>IF($J$6="с учетом НДС",VLOOKUP(I3766,LEGEND!B:E,4,0)*(1-M3766),VLOOKUP(I3766,LEGEND!B:E,4,0)*(1-M3766)/1.2)</f>
        <v>3950</v>
      </c>
      <c r="M3766" s="57">
        <f>IF(AND(B3766&lt;&gt;"1_Электроинструмент",B3766&lt;&gt;"2_Садовая техника"),$J$5,IF($J$4&lt;=20%,$J$4,IFERROR(VLOOKUP(S3766,LEGEND!$L$2:$M$5,2,FALSE),$J$4)))</f>
        <v>0</v>
      </c>
      <c r="N3766" s="48" t="s">
        <v>60</v>
      </c>
      <c r="O3766" s="6" t="s">
        <v>60</v>
      </c>
      <c r="P3766" s="49" t="s">
        <v>1556</v>
      </c>
      <c r="Q3766" s="49" t="s">
        <v>473</v>
      </c>
      <c r="R3766" s="6" t="s">
        <v>60</v>
      </c>
      <c r="S3766" s="49" t="s">
        <v>60</v>
      </c>
      <c r="T3766" s="73" t="str">
        <f>IF(_xlfn.XLOOKUP(I3766,LEGEND!B:B,LEGEND!H:H)&lt;&gt;"-",HYPERLINK(_xlfn.XLOOKUP(I3766,LEGEND!B:B,LEGEND!H:H),"link"),_xlfn.XLOOKUP(I3766,LEGEND!B:B,LEGEND!H:H))</f>
        <v>link</v>
      </c>
      <c r="U3766" s="73" t="str">
        <f>HYPERLINK(_xlfn.XLOOKUP(I3766,LEGEND!B:B,LEGEND!I:I))</f>
        <v>https://milwaukee-media-images.s3.amazonaws.com/hi/4932399253--Hero_1.jpg</v>
      </c>
      <c r="V3766" s="51" t="s">
        <v>19085</v>
      </c>
      <c r="W3766" s="63" t="s">
        <v>1189</v>
      </c>
      <c r="X3766" s="64">
        <v>600</v>
      </c>
      <c r="Y3766" s="64">
        <v>21</v>
      </c>
      <c r="Z3766" s="64">
        <v>25</v>
      </c>
      <c r="AA3766" s="84">
        <v>1.595</v>
      </c>
      <c r="AB3766" s="85">
        <v>1</v>
      </c>
      <c r="AC3766" s="85">
        <v>1</v>
      </c>
    </row>
    <row r="3767" spans="1:29" ht="25.5">
      <c r="A3767" s="1"/>
      <c r="B3767" s="6" t="s">
        <v>8777</v>
      </c>
      <c r="C3767" s="6" t="s">
        <v>8778</v>
      </c>
      <c r="D3767" s="6" t="s">
        <v>8918</v>
      </c>
      <c r="E3767" s="49" t="s">
        <v>8919</v>
      </c>
      <c r="F3767" s="6" t="s">
        <v>18921</v>
      </c>
      <c r="G3767" s="6" t="s">
        <v>60</v>
      </c>
      <c r="H3767" s="6" t="s">
        <v>60</v>
      </c>
      <c r="I3767" s="60" t="s">
        <v>19086</v>
      </c>
      <c r="J3767" s="49" t="s">
        <v>19087</v>
      </c>
      <c r="K3767" s="6" t="s">
        <v>19088</v>
      </c>
      <c r="L3767" s="29">
        <f>IF($J$6="с учетом НДС",VLOOKUP(I3767,LEGEND!B:E,4,0)*(1-M3767),VLOOKUP(I3767,LEGEND!B:E,4,0)*(1-M3767)/1.2)</f>
        <v>3950</v>
      </c>
      <c r="M3767" s="57">
        <f>IF(AND(B3767&lt;&gt;"1_Электроинструмент",B3767&lt;&gt;"2_Садовая техника"),$J$5,IF($J$4&lt;=20%,$J$4,IFERROR(VLOOKUP(S3767,LEGEND!$L$2:$M$5,2,FALSE),$J$4)))</f>
        <v>0</v>
      </c>
      <c r="N3767" s="48" t="s">
        <v>60</v>
      </c>
      <c r="O3767" s="6" t="s">
        <v>60</v>
      </c>
      <c r="P3767" s="49" t="s">
        <v>1556</v>
      </c>
      <c r="Q3767" s="49" t="s">
        <v>473</v>
      </c>
      <c r="R3767" s="6" t="s">
        <v>60</v>
      </c>
      <c r="S3767" s="49" t="s">
        <v>60</v>
      </c>
      <c r="T3767" s="73" t="str">
        <f>IF(_xlfn.XLOOKUP(I3767,LEGEND!B:B,LEGEND!H:H)&lt;&gt;"-",HYPERLINK(_xlfn.XLOOKUP(I3767,LEGEND!B:B,LEGEND!H:H),"link"),_xlfn.XLOOKUP(I3767,LEGEND!B:B,LEGEND!H:H))</f>
        <v>-</v>
      </c>
      <c r="U3767" s="73" t="str">
        <f>HYPERLINK(_xlfn.XLOOKUP(I3767,LEGEND!B:B,LEGEND!I:I))</f>
        <v>-</v>
      </c>
      <c r="V3767" s="51" t="s">
        <v>19089</v>
      </c>
      <c r="W3767" s="63" t="s">
        <v>1189</v>
      </c>
      <c r="X3767" s="64">
        <v>600</v>
      </c>
      <c r="Y3767" s="64">
        <v>25</v>
      </c>
      <c r="Z3767" s="64">
        <v>25</v>
      </c>
      <c r="AA3767" s="84">
        <v>1.615</v>
      </c>
      <c r="AB3767" s="85">
        <v>1</v>
      </c>
      <c r="AC3767" s="85">
        <v>1</v>
      </c>
    </row>
    <row r="3768" spans="1:29" ht="25.5">
      <c r="A3768" s="1"/>
      <c r="B3768" s="6" t="s">
        <v>8777</v>
      </c>
      <c r="C3768" s="6" t="s">
        <v>8778</v>
      </c>
      <c r="D3768" s="6" t="s">
        <v>8918</v>
      </c>
      <c r="E3768" s="49" t="s">
        <v>8919</v>
      </c>
      <c r="F3768" s="6" t="s">
        <v>18921</v>
      </c>
      <c r="G3768" s="6" t="s">
        <v>60</v>
      </c>
      <c r="H3768" s="6" t="s">
        <v>60</v>
      </c>
      <c r="I3768" s="60" t="s">
        <v>19090</v>
      </c>
      <c r="J3768" s="49" t="s">
        <v>19091</v>
      </c>
      <c r="K3768" s="6" t="s">
        <v>19092</v>
      </c>
      <c r="L3768" s="29">
        <f>IF($J$6="с учетом НДС",VLOOKUP(I3768,LEGEND!B:E,4,0)*(1-M3768),VLOOKUP(I3768,LEGEND!B:E,4,0)*(1-M3768)/1.2)</f>
        <v>4080</v>
      </c>
      <c r="M3768" s="57">
        <f>IF(AND(B3768&lt;&gt;"1_Электроинструмент",B3768&lt;&gt;"2_Садовая техника"),$J$5,IF($J$4&lt;=20%,$J$4,IFERROR(VLOOKUP(S3768,LEGEND!$L$2:$M$5,2,FALSE),$J$4)))</f>
        <v>0</v>
      </c>
      <c r="N3768" s="48" t="s">
        <v>60</v>
      </c>
      <c r="O3768" s="6" t="s">
        <v>60</v>
      </c>
      <c r="P3768" s="49" t="s">
        <v>66</v>
      </c>
      <c r="Q3768" s="49" t="s">
        <v>67</v>
      </c>
      <c r="R3768" s="6" t="s">
        <v>60</v>
      </c>
      <c r="S3768" s="49" t="s">
        <v>60</v>
      </c>
      <c r="T3768" s="73" t="str">
        <f>IF(_xlfn.XLOOKUP(I3768,LEGEND!B:B,LEGEND!H:H)&lt;&gt;"-",HYPERLINK(_xlfn.XLOOKUP(I3768,LEGEND!B:B,LEGEND!H:H),"link"),_xlfn.XLOOKUP(I3768,LEGEND!B:B,LEGEND!H:H))</f>
        <v>-</v>
      </c>
      <c r="U3768" s="73" t="str">
        <f>HYPERLINK(_xlfn.XLOOKUP(I3768,LEGEND!B:B,LEGEND!I:I))</f>
        <v>-</v>
      </c>
      <c r="V3768" s="51" t="s">
        <v>19093</v>
      </c>
      <c r="W3768" s="63" t="s">
        <v>1189</v>
      </c>
      <c r="X3768" s="64">
        <v>385</v>
      </c>
      <c r="Y3768" s="64">
        <v>230</v>
      </c>
      <c r="Z3768" s="64">
        <v>95</v>
      </c>
      <c r="AA3768" s="84">
        <v>1.516</v>
      </c>
      <c r="AB3768" s="85">
        <v>5</v>
      </c>
      <c r="AC3768" s="85">
        <v>1</v>
      </c>
    </row>
    <row r="3769" spans="1:29" ht="25.5">
      <c r="A3769" s="1"/>
      <c r="B3769" s="6" t="s">
        <v>8777</v>
      </c>
      <c r="C3769" s="6" t="s">
        <v>8778</v>
      </c>
      <c r="D3769" s="6" t="s">
        <v>8918</v>
      </c>
      <c r="E3769" s="49" t="s">
        <v>8919</v>
      </c>
      <c r="F3769" s="6" t="s">
        <v>18921</v>
      </c>
      <c r="G3769" s="6" t="s">
        <v>60</v>
      </c>
      <c r="H3769" s="6" t="s">
        <v>60</v>
      </c>
      <c r="I3769" s="60" t="s">
        <v>19094</v>
      </c>
      <c r="J3769" s="49" t="s">
        <v>19095</v>
      </c>
      <c r="K3769" s="6" t="s">
        <v>19096</v>
      </c>
      <c r="L3769" s="29">
        <f>IF($J$6="с учетом НДС",VLOOKUP(I3769,LEGEND!B:E,4,0)*(1-M3769),VLOOKUP(I3769,LEGEND!B:E,4,0)*(1-M3769)/1.2)</f>
        <v>4080</v>
      </c>
      <c r="M3769" s="57">
        <f>IF(AND(B3769&lt;&gt;"1_Электроинструмент",B3769&lt;&gt;"2_Садовая техника"),$J$5,IF($J$4&lt;=20%,$J$4,IFERROR(VLOOKUP(S3769,LEGEND!$L$2:$M$5,2,FALSE),$J$4)))</f>
        <v>0</v>
      </c>
      <c r="N3769" s="48" t="s">
        <v>60</v>
      </c>
      <c r="O3769" s="6" t="s">
        <v>60</v>
      </c>
      <c r="P3769" s="49" t="s">
        <v>66</v>
      </c>
      <c r="Q3769" s="49" t="s">
        <v>67</v>
      </c>
      <c r="R3769" s="6" t="s">
        <v>60</v>
      </c>
      <c r="S3769" s="49" t="s">
        <v>60</v>
      </c>
      <c r="T3769" s="73" t="str">
        <f>IF(_xlfn.XLOOKUP(I3769,LEGEND!B:B,LEGEND!H:H)&lt;&gt;"-",HYPERLINK(_xlfn.XLOOKUP(I3769,LEGEND!B:B,LEGEND!H:H),"link"),_xlfn.XLOOKUP(I3769,LEGEND!B:B,LEGEND!H:H))</f>
        <v>-</v>
      </c>
      <c r="U3769" s="73" t="str">
        <f>HYPERLINK(_xlfn.XLOOKUP(I3769,LEGEND!B:B,LEGEND!I:I))</f>
        <v>-</v>
      </c>
      <c r="V3769" s="51" t="s">
        <v>19097</v>
      </c>
      <c r="W3769" s="63" t="s">
        <v>1189</v>
      </c>
      <c r="X3769" s="64">
        <v>385</v>
      </c>
      <c r="Y3769" s="64">
        <v>228</v>
      </c>
      <c r="Z3769" s="64">
        <v>92</v>
      </c>
      <c r="AA3769" s="84">
        <v>1.552</v>
      </c>
      <c r="AB3769" s="85">
        <v>5</v>
      </c>
      <c r="AC3769" s="85">
        <v>1</v>
      </c>
    </row>
    <row r="3770" spans="1:29" ht="15">
      <c r="A3770" s="1"/>
      <c r="B3770" s="6" t="s">
        <v>8777</v>
      </c>
      <c r="C3770" s="6" t="s">
        <v>8778</v>
      </c>
      <c r="D3770" s="6" t="s">
        <v>8918</v>
      </c>
      <c r="E3770" s="49" t="s">
        <v>8919</v>
      </c>
      <c r="F3770" s="6" t="s">
        <v>18921</v>
      </c>
      <c r="G3770" s="6" t="s">
        <v>60</v>
      </c>
      <c r="H3770" s="6" t="s">
        <v>60</v>
      </c>
      <c r="I3770" s="60" t="s">
        <v>19114</v>
      </c>
      <c r="J3770" s="49" t="s">
        <v>19115</v>
      </c>
      <c r="K3770" s="6" t="s">
        <v>19116</v>
      </c>
      <c r="L3770" s="29">
        <f>IF($J$6="с учетом НДС",VLOOKUP(I3770,LEGEND!B:E,4,0)*(1-M3770),VLOOKUP(I3770,LEGEND!B:E,4,0)*(1-M3770)/1.2)</f>
        <v>4850</v>
      </c>
      <c r="M3770" s="57">
        <f>IF(AND(B3770&lt;&gt;"1_Электроинструмент",B3770&lt;&gt;"2_Садовая техника"),$J$5,IF($J$4&lt;=20%,$J$4,IFERROR(VLOOKUP(S3770,LEGEND!$L$2:$M$5,2,FALSE),$J$4)))</f>
        <v>0</v>
      </c>
      <c r="N3770" s="48" t="s">
        <v>60</v>
      </c>
      <c r="O3770" s="6" t="s">
        <v>60</v>
      </c>
      <c r="P3770" s="49" t="s">
        <v>66</v>
      </c>
      <c r="Q3770" s="49" t="s">
        <v>473</v>
      </c>
      <c r="R3770" s="6" t="s">
        <v>60</v>
      </c>
      <c r="S3770" s="49" t="s">
        <v>60</v>
      </c>
      <c r="T3770" s="73" t="str">
        <f>IF(_xlfn.XLOOKUP(I3770,LEGEND!B:B,LEGEND!H:H)&lt;&gt;"-",HYPERLINK(_xlfn.XLOOKUP(I3770,LEGEND!B:B,LEGEND!H:H),"link"),_xlfn.XLOOKUP(I3770,LEGEND!B:B,LEGEND!H:H))</f>
        <v>link</v>
      </c>
      <c r="U3770" s="73" t="str">
        <f>HYPERLINK(_xlfn.XLOOKUP(I3770,LEGEND!B:B,LEGEND!I:I))</f>
        <v>https://milwaukee-media-images.s3.amazonaws.com/hi/4932343745--Hero_1.jpg</v>
      </c>
      <c r="V3770" s="51" t="s">
        <v>19117</v>
      </c>
      <c r="W3770" s="63" t="s">
        <v>1189</v>
      </c>
      <c r="X3770" s="64">
        <v>345</v>
      </c>
      <c r="Y3770" s="64">
        <v>110</v>
      </c>
      <c r="Z3770" s="64">
        <v>18</v>
      </c>
      <c r="AA3770" s="84">
        <v>0.91</v>
      </c>
      <c r="AB3770" s="85">
        <v>1</v>
      </c>
      <c r="AC3770" s="85">
        <v>1</v>
      </c>
    </row>
    <row r="3771" spans="1:29" ht="25.5">
      <c r="A3771" s="1"/>
      <c r="B3771" s="6" t="s">
        <v>8777</v>
      </c>
      <c r="C3771" s="6" t="s">
        <v>8778</v>
      </c>
      <c r="D3771" s="6" t="s">
        <v>8918</v>
      </c>
      <c r="E3771" s="49" t="s">
        <v>8919</v>
      </c>
      <c r="F3771" s="6" t="s">
        <v>18921</v>
      </c>
      <c r="G3771" s="6" t="s">
        <v>60</v>
      </c>
      <c r="H3771" s="6" t="s">
        <v>60</v>
      </c>
      <c r="I3771" s="60" t="s">
        <v>19118</v>
      </c>
      <c r="J3771" s="49" t="s">
        <v>19119</v>
      </c>
      <c r="K3771" s="6" t="s">
        <v>19120</v>
      </c>
      <c r="L3771" s="29">
        <f>IF($J$6="с учетом НДС",VLOOKUP(I3771,LEGEND!B:E,4,0)*(1-M3771),VLOOKUP(I3771,LEGEND!B:E,4,0)*(1-M3771)/1.2)</f>
        <v>4910</v>
      </c>
      <c r="M3771" s="57">
        <f>IF(AND(B3771&lt;&gt;"1_Электроинструмент",B3771&lt;&gt;"2_Садовая техника"),$J$5,IF($J$4&lt;=20%,$J$4,IFERROR(VLOOKUP(S3771,LEGEND!$L$2:$M$5,2,FALSE),$J$4)))</f>
        <v>0</v>
      </c>
      <c r="N3771" s="48" t="s">
        <v>60</v>
      </c>
      <c r="O3771" s="6" t="s">
        <v>60</v>
      </c>
      <c r="P3771" s="49" t="s">
        <v>1556</v>
      </c>
      <c r="Q3771" s="49" t="s">
        <v>473</v>
      </c>
      <c r="R3771" s="6" t="s">
        <v>60</v>
      </c>
      <c r="S3771" s="49" t="s">
        <v>60</v>
      </c>
      <c r="T3771" s="73" t="str">
        <f>IF(_xlfn.XLOOKUP(I3771,LEGEND!B:B,LEGEND!H:H)&lt;&gt;"-",HYPERLINK(_xlfn.XLOOKUP(I3771,LEGEND!B:B,LEGEND!H:H),"link"),_xlfn.XLOOKUP(I3771,LEGEND!B:B,LEGEND!H:H))</f>
        <v>link</v>
      </c>
      <c r="U3771" s="73" t="str">
        <f>HYPERLINK(_xlfn.XLOOKUP(I3771,LEGEND!B:B,LEGEND!I:I))</f>
        <v>https://milwaukee-media-images.s3.amazonaws.com/hi/4932399260--Hero_1.jpg</v>
      </c>
      <c r="V3771" s="51" t="s">
        <v>19121</v>
      </c>
      <c r="W3771" s="63" t="s">
        <v>1189</v>
      </c>
      <c r="X3771" s="64">
        <v>300</v>
      </c>
      <c r="Y3771" s="64">
        <v>50</v>
      </c>
      <c r="Z3771" s="64">
        <v>25</v>
      </c>
      <c r="AA3771" s="84">
        <v>0.81100000000000005</v>
      </c>
      <c r="AB3771" s="85">
        <v>1</v>
      </c>
      <c r="AC3771" s="85">
        <v>1</v>
      </c>
    </row>
    <row r="3772" spans="1:29" ht="25.5">
      <c r="A3772" s="1"/>
      <c r="B3772" s="6" t="s">
        <v>8777</v>
      </c>
      <c r="C3772" s="6" t="s">
        <v>8778</v>
      </c>
      <c r="D3772" s="6" t="s">
        <v>8918</v>
      </c>
      <c r="E3772" s="49" t="s">
        <v>8919</v>
      </c>
      <c r="F3772" s="6" t="s">
        <v>18921</v>
      </c>
      <c r="G3772" s="6" t="s">
        <v>60</v>
      </c>
      <c r="H3772" s="6" t="s">
        <v>60</v>
      </c>
      <c r="I3772" s="60" t="s">
        <v>24068</v>
      </c>
      <c r="J3772" s="49" t="s">
        <v>24069</v>
      </c>
      <c r="K3772" s="6" t="s">
        <v>24070</v>
      </c>
      <c r="L3772" s="29">
        <f>IF($J$6="с учетом НДС",VLOOKUP(I3772,LEGEND!B:E,4,0)*(1-M3772),VLOOKUP(I3772,LEGEND!B:E,4,0)*(1-M3772)/1.2)</f>
        <v>4970</v>
      </c>
      <c r="M3772" s="57">
        <f>IF(AND(B3772&lt;&gt;"1_Электроинструмент",B3772&lt;&gt;"2_Садовая техника"),$J$5,IF($J$4&lt;=20%,$J$4,IFERROR(VLOOKUP(S3772,LEGEND!$L$2:$M$5,2,FALSE),$J$4)))</f>
        <v>0</v>
      </c>
      <c r="N3772" s="48" t="s">
        <v>60</v>
      </c>
      <c r="O3772" s="6" t="s">
        <v>42</v>
      </c>
      <c r="P3772" s="49" t="s">
        <v>66</v>
      </c>
      <c r="Q3772" s="49" t="s">
        <v>67</v>
      </c>
      <c r="R3772" s="6" t="s">
        <v>60</v>
      </c>
      <c r="S3772" s="49" t="s">
        <v>60</v>
      </c>
      <c r="T3772" s="73" t="str">
        <f>IF(_xlfn.XLOOKUP(I3772,LEGEND!B:B,LEGEND!H:H)&lt;&gt;"-",HYPERLINK(_xlfn.XLOOKUP(I3772,LEGEND!B:B,LEGEND!H:H),"link"),_xlfn.XLOOKUP(I3772,LEGEND!B:B,LEGEND!H:H))</f>
        <v>link</v>
      </c>
      <c r="U3772" s="73" t="str">
        <f>HYPERLINK(_xlfn.XLOOKUP(I3772,LEGEND!B:B,LEGEND!I:I))</f>
        <v>https://milwaukee-media-images.s3.amazonaws.com/hi/4932479900--Hero_1.jpg</v>
      </c>
      <c r="V3772" s="51" t="s">
        <v>24071</v>
      </c>
      <c r="W3772" s="63" t="s">
        <v>1189</v>
      </c>
      <c r="X3772" s="64">
        <v>55</v>
      </c>
      <c r="Y3772" s="64">
        <v>20</v>
      </c>
      <c r="Z3772" s="64">
        <v>307</v>
      </c>
      <c r="AA3772" s="84">
        <v>0.372</v>
      </c>
      <c r="AB3772" s="85">
        <v>1</v>
      </c>
      <c r="AC3772" s="85">
        <v>1</v>
      </c>
    </row>
    <row r="3773" spans="1:29" ht="25.5">
      <c r="A3773" s="1"/>
      <c r="B3773" s="6" t="s">
        <v>8777</v>
      </c>
      <c r="C3773" s="6" t="s">
        <v>8778</v>
      </c>
      <c r="D3773" s="6" t="s">
        <v>8918</v>
      </c>
      <c r="E3773" s="49" t="s">
        <v>8919</v>
      </c>
      <c r="F3773" s="6" t="s">
        <v>18921</v>
      </c>
      <c r="G3773" s="6" t="s">
        <v>60</v>
      </c>
      <c r="H3773" s="6" t="s">
        <v>60</v>
      </c>
      <c r="I3773" s="60" t="s">
        <v>19122</v>
      </c>
      <c r="J3773" s="49" t="s">
        <v>19123</v>
      </c>
      <c r="K3773" s="6" t="s">
        <v>19124</v>
      </c>
      <c r="L3773" s="29">
        <f>IF($J$6="с учетом НДС",VLOOKUP(I3773,LEGEND!B:E,4,0)*(1-M3773),VLOOKUP(I3773,LEGEND!B:E,4,0)*(1-M3773)/1.2)</f>
        <v>5000</v>
      </c>
      <c r="M3773" s="57">
        <f>IF(AND(B3773&lt;&gt;"1_Электроинструмент",B3773&lt;&gt;"2_Садовая техника"),$J$5,IF($J$4&lt;=20%,$J$4,IFERROR(VLOOKUP(S3773,LEGEND!$L$2:$M$5,2,FALSE),$J$4)))</f>
        <v>0</v>
      </c>
      <c r="N3773" s="48" t="s">
        <v>60</v>
      </c>
      <c r="O3773" s="6" t="s">
        <v>60</v>
      </c>
      <c r="P3773" s="49" t="s">
        <v>1556</v>
      </c>
      <c r="Q3773" s="49" t="s">
        <v>473</v>
      </c>
      <c r="R3773" s="6" t="s">
        <v>60</v>
      </c>
      <c r="S3773" s="49" t="s">
        <v>60</v>
      </c>
      <c r="T3773" s="73" t="str">
        <f>IF(_xlfn.XLOOKUP(I3773,LEGEND!B:B,LEGEND!H:H)&lt;&gt;"-",HYPERLINK(_xlfn.XLOOKUP(I3773,LEGEND!B:B,LEGEND!H:H),"link"),_xlfn.XLOOKUP(I3773,LEGEND!B:B,LEGEND!H:H))</f>
        <v>link</v>
      </c>
      <c r="U3773" s="73" t="str">
        <f>HYPERLINK(_xlfn.XLOOKUP(I3773,LEGEND!B:B,LEGEND!I:I))</f>
        <v>https://milwaukee-media-images.s3.amazonaws.com/hi/4932399261--Hero_1.jpg</v>
      </c>
      <c r="V3773" s="51" t="s">
        <v>19125</v>
      </c>
      <c r="W3773" s="63" t="s">
        <v>1189</v>
      </c>
      <c r="X3773" s="64">
        <v>300</v>
      </c>
      <c r="Y3773" s="64">
        <v>75</v>
      </c>
      <c r="Z3773" s="64">
        <v>25</v>
      </c>
      <c r="AA3773" s="84">
        <v>0.88500000000000001</v>
      </c>
      <c r="AB3773" s="85">
        <v>1</v>
      </c>
      <c r="AC3773" s="85">
        <v>1</v>
      </c>
    </row>
    <row r="3774" spans="1:29" ht="25.5">
      <c r="A3774" s="1"/>
      <c r="B3774" s="6" t="s">
        <v>8777</v>
      </c>
      <c r="C3774" s="6" t="s">
        <v>8778</v>
      </c>
      <c r="D3774" s="6" t="s">
        <v>8918</v>
      </c>
      <c r="E3774" s="49" t="s">
        <v>8919</v>
      </c>
      <c r="F3774" s="6" t="s">
        <v>18921</v>
      </c>
      <c r="G3774" s="6" t="s">
        <v>60</v>
      </c>
      <c r="H3774" s="6" t="s">
        <v>60</v>
      </c>
      <c r="I3774" s="60" t="s">
        <v>19126</v>
      </c>
      <c r="J3774" s="49" t="s">
        <v>19127</v>
      </c>
      <c r="K3774" s="6" t="s">
        <v>19128</v>
      </c>
      <c r="L3774" s="29">
        <f>IF($J$6="с учетом НДС",VLOOKUP(I3774,LEGEND!B:E,4,0)*(1-M3774),VLOOKUP(I3774,LEGEND!B:E,4,0)*(1-M3774)/1.2)</f>
        <v>5300</v>
      </c>
      <c r="M3774" s="57">
        <f>IF(AND(B3774&lt;&gt;"1_Электроинструмент",B3774&lt;&gt;"2_Садовая техника"),$J$5,IF($J$4&lt;=20%,$J$4,IFERROR(VLOOKUP(S3774,LEGEND!$L$2:$M$5,2,FALSE),$J$4)))</f>
        <v>0</v>
      </c>
      <c r="N3774" s="48" t="s">
        <v>60</v>
      </c>
      <c r="O3774" s="6" t="s">
        <v>60</v>
      </c>
      <c r="P3774" s="49" t="s">
        <v>66</v>
      </c>
      <c r="Q3774" s="49" t="s">
        <v>67</v>
      </c>
      <c r="R3774" s="6" t="s">
        <v>60</v>
      </c>
      <c r="S3774" s="49" t="s">
        <v>60</v>
      </c>
      <c r="T3774" s="73" t="str">
        <f>IF(_xlfn.XLOOKUP(I3774,LEGEND!B:B,LEGEND!H:H)&lt;&gt;"-",HYPERLINK(_xlfn.XLOOKUP(I3774,LEGEND!B:B,LEGEND!H:H),"link"),_xlfn.XLOOKUP(I3774,LEGEND!B:B,LEGEND!H:H))</f>
        <v>link</v>
      </c>
      <c r="U3774" s="73" t="str">
        <f>HYPERLINK(_xlfn.XLOOKUP(I3774,LEGEND!B:B,LEGEND!I:I))</f>
        <v>https://milwaukee-media-images.s3.amazonaws.com/hi/4932464162--Hero_1.jpg</v>
      </c>
      <c r="V3774" s="51" t="s">
        <v>19129</v>
      </c>
      <c r="W3774" s="63" t="s">
        <v>1189</v>
      </c>
      <c r="X3774" s="64">
        <v>400</v>
      </c>
      <c r="Y3774" s="64">
        <v>38</v>
      </c>
      <c r="Z3774" s="64">
        <v>38</v>
      </c>
      <c r="AA3774" s="84">
        <v>1.5780000000000001</v>
      </c>
      <c r="AB3774" s="85">
        <v>1</v>
      </c>
      <c r="AC3774" s="85">
        <v>1</v>
      </c>
    </row>
    <row r="3775" spans="1:29" ht="25.5">
      <c r="A3775" s="1"/>
      <c r="B3775" s="6" t="s">
        <v>8777</v>
      </c>
      <c r="C3775" s="6" t="s">
        <v>8778</v>
      </c>
      <c r="D3775" s="6" t="s">
        <v>8918</v>
      </c>
      <c r="E3775" s="49" t="s">
        <v>8919</v>
      </c>
      <c r="F3775" s="6" t="s">
        <v>18921</v>
      </c>
      <c r="G3775" s="6" t="s">
        <v>60</v>
      </c>
      <c r="H3775" s="6" t="s">
        <v>60</v>
      </c>
      <c r="I3775" s="60" t="s">
        <v>19130</v>
      </c>
      <c r="J3775" s="49" t="s">
        <v>19131</v>
      </c>
      <c r="K3775" s="6" t="s">
        <v>19132</v>
      </c>
      <c r="L3775" s="29">
        <f>IF($J$6="с учетом НДС",VLOOKUP(I3775,LEGEND!B:E,4,0)*(1-M3775),VLOOKUP(I3775,LEGEND!B:E,4,0)*(1-M3775)/1.2)</f>
        <v>5500</v>
      </c>
      <c r="M3775" s="57">
        <f>IF(AND(B3775&lt;&gt;"1_Электроинструмент",B3775&lt;&gt;"2_Садовая техника"),$J$5,IF($J$4&lt;=20%,$J$4,IFERROR(VLOOKUP(S3775,LEGEND!$L$2:$M$5,2,FALSE),$J$4)))</f>
        <v>0</v>
      </c>
      <c r="N3775" s="48" t="s">
        <v>60</v>
      </c>
      <c r="O3775" s="6" t="s">
        <v>60</v>
      </c>
      <c r="P3775" s="49" t="s">
        <v>66</v>
      </c>
      <c r="Q3775" s="49" t="s">
        <v>67</v>
      </c>
      <c r="R3775" s="6" t="s">
        <v>60</v>
      </c>
      <c r="S3775" s="49" t="s">
        <v>60</v>
      </c>
      <c r="T3775" s="73" t="str">
        <f>IF(_xlfn.XLOOKUP(I3775,LEGEND!B:B,LEGEND!H:H)&lt;&gt;"-",HYPERLINK(_xlfn.XLOOKUP(I3775,LEGEND!B:B,LEGEND!H:H),"link"),_xlfn.XLOOKUP(I3775,LEGEND!B:B,LEGEND!H:H))</f>
        <v>link</v>
      </c>
      <c r="U3775" s="73" t="str">
        <f>HYPERLINK(_xlfn.XLOOKUP(I3775,LEGEND!B:B,LEGEND!I:I))</f>
        <v>https://milwaukee-media-images.s3.amazonaws.com/hi/4932459774--Hero_1.jpg</v>
      </c>
      <c r="V3775" s="51" t="s">
        <v>19133</v>
      </c>
      <c r="W3775" s="63" t="s">
        <v>1189</v>
      </c>
      <c r="X3775" s="64">
        <v>400</v>
      </c>
      <c r="Y3775" s="64">
        <v>30</v>
      </c>
      <c r="Z3775" s="64">
        <v>30</v>
      </c>
      <c r="AA3775" s="84">
        <v>1.8939999999999999</v>
      </c>
      <c r="AB3775" s="85">
        <v>1</v>
      </c>
      <c r="AC3775" s="85">
        <v>1</v>
      </c>
    </row>
    <row r="3776" spans="1:29" ht="25.5">
      <c r="A3776" s="1"/>
      <c r="B3776" s="6" t="s">
        <v>8777</v>
      </c>
      <c r="C3776" s="6" t="s">
        <v>8778</v>
      </c>
      <c r="D3776" s="6" t="s">
        <v>8918</v>
      </c>
      <c r="E3776" s="49" t="s">
        <v>8919</v>
      </c>
      <c r="F3776" s="6" t="s">
        <v>18921</v>
      </c>
      <c r="G3776" s="6" t="s">
        <v>60</v>
      </c>
      <c r="H3776" s="6" t="s">
        <v>60</v>
      </c>
      <c r="I3776" s="60" t="s">
        <v>19134</v>
      </c>
      <c r="J3776" s="49" t="s">
        <v>19135</v>
      </c>
      <c r="K3776" s="6" t="s">
        <v>19136</v>
      </c>
      <c r="L3776" s="29">
        <f>IF($J$6="с учетом НДС",VLOOKUP(I3776,LEGEND!B:E,4,0)*(1-M3776),VLOOKUP(I3776,LEGEND!B:E,4,0)*(1-M3776)/1.2)</f>
        <v>5800</v>
      </c>
      <c r="M3776" s="57">
        <f>IF(AND(B3776&lt;&gt;"1_Электроинструмент",B3776&lt;&gt;"2_Садовая техника"),$J$5,IF($J$4&lt;=20%,$J$4,IFERROR(VLOOKUP(S3776,LEGEND!$L$2:$M$5,2,FALSE),$J$4)))</f>
        <v>0</v>
      </c>
      <c r="N3776" s="48" t="s">
        <v>60</v>
      </c>
      <c r="O3776" s="6" t="s">
        <v>60</v>
      </c>
      <c r="P3776" s="49" t="s">
        <v>66</v>
      </c>
      <c r="Q3776" s="49" t="s">
        <v>67</v>
      </c>
      <c r="R3776" s="6" t="s">
        <v>60</v>
      </c>
      <c r="S3776" s="49" t="s">
        <v>60</v>
      </c>
      <c r="T3776" s="73" t="str">
        <f>IF(_xlfn.XLOOKUP(I3776,LEGEND!B:B,LEGEND!H:H)&lt;&gt;"-",HYPERLINK(_xlfn.XLOOKUP(I3776,LEGEND!B:B,LEGEND!H:H),"link"),_xlfn.XLOOKUP(I3776,LEGEND!B:B,LEGEND!H:H))</f>
        <v>link</v>
      </c>
      <c r="U3776" s="73" t="str">
        <f>HYPERLINK(_xlfn.XLOOKUP(I3776,LEGEND!B:B,LEGEND!I:I))</f>
        <v>https://milwaukee-media-images.s3.amazonaws.com/hi/4932459775--Hero_1.jpg</v>
      </c>
      <c r="V3776" s="51" t="s">
        <v>19137</v>
      </c>
      <c r="W3776" s="63" t="s">
        <v>1189</v>
      </c>
      <c r="X3776" s="64">
        <v>395</v>
      </c>
      <c r="Y3776" s="64">
        <v>35</v>
      </c>
      <c r="Z3776" s="64">
        <v>30</v>
      </c>
      <c r="AA3776" s="84">
        <v>1.972</v>
      </c>
      <c r="AB3776" s="85">
        <v>1</v>
      </c>
      <c r="AC3776" s="85">
        <v>1</v>
      </c>
    </row>
    <row r="3777" spans="1:29" ht="25.5">
      <c r="A3777" s="1"/>
      <c r="B3777" s="6" t="s">
        <v>8777</v>
      </c>
      <c r="C3777" s="6" t="s">
        <v>8778</v>
      </c>
      <c r="D3777" s="6" t="s">
        <v>8918</v>
      </c>
      <c r="E3777" s="49" t="s">
        <v>8919</v>
      </c>
      <c r="F3777" s="6" t="s">
        <v>18921</v>
      </c>
      <c r="G3777" s="6" t="s">
        <v>60</v>
      </c>
      <c r="H3777" s="6" t="s">
        <v>60</v>
      </c>
      <c r="I3777" s="60" t="s">
        <v>19138</v>
      </c>
      <c r="J3777" s="49" t="s">
        <v>19139</v>
      </c>
      <c r="K3777" s="6" t="s">
        <v>19140</v>
      </c>
      <c r="L3777" s="29">
        <f>IF($J$6="с учетом НДС",VLOOKUP(I3777,LEGEND!B:E,4,0)*(1-M3777),VLOOKUP(I3777,LEGEND!B:E,4,0)*(1-M3777)/1.2)</f>
        <v>6000</v>
      </c>
      <c r="M3777" s="57">
        <f>IF(AND(B3777&lt;&gt;"1_Электроинструмент",B3777&lt;&gt;"2_Садовая техника"),$J$5,IF($J$4&lt;=20%,$J$4,IFERROR(VLOOKUP(S3777,LEGEND!$L$2:$M$5,2,FALSE),$J$4)))</f>
        <v>0</v>
      </c>
      <c r="N3777" s="48" t="s">
        <v>60</v>
      </c>
      <c r="O3777" s="6" t="s">
        <v>60</v>
      </c>
      <c r="P3777" s="49" t="s">
        <v>66</v>
      </c>
      <c r="Q3777" s="49" t="s">
        <v>67</v>
      </c>
      <c r="R3777" s="6" t="s">
        <v>60</v>
      </c>
      <c r="S3777" s="49" t="s">
        <v>60</v>
      </c>
      <c r="T3777" s="73" t="str">
        <f>IF(_xlfn.XLOOKUP(I3777,LEGEND!B:B,LEGEND!H:H)&lt;&gt;"-",HYPERLINK(_xlfn.XLOOKUP(I3777,LEGEND!B:B,LEGEND!H:H),"link"),_xlfn.XLOOKUP(I3777,LEGEND!B:B,LEGEND!H:H))</f>
        <v>link</v>
      </c>
      <c r="U3777" s="73" t="str">
        <f>HYPERLINK(_xlfn.XLOOKUP(I3777,LEGEND!B:B,LEGEND!I:I))</f>
        <v>https://milwaukee-media-images.s3.amazonaws.com/hi/4932464163--Hero_1.jpg</v>
      </c>
      <c r="V3777" s="51" t="s">
        <v>19141</v>
      </c>
      <c r="W3777" s="63" t="s">
        <v>1189</v>
      </c>
      <c r="X3777" s="64">
        <v>400</v>
      </c>
      <c r="Y3777" s="64">
        <v>38</v>
      </c>
      <c r="Z3777" s="64">
        <v>38</v>
      </c>
      <c r="AA3777" s="84">
        <v>1.65</v>
      </c>
      <c r="AB3777" s="85">
        <v>1</v>
      </c>
      <c r="AC3777" s="85">
        <v>1</v>
      </c>
    </row>
    <row r="3778" spans="1:29" ht="25.5">
      <c r="A3778" s="1"/>
      <c r="B3778" s="6" t="s">
        <v>8777</v>
      </c>
      <c r="C3778" s="6" t="s">
        <v>8778</v>
      </c>
      <c r="D3778" s="6" t="s">
        <v>8918</v>
      </c>
      <c r="E3778" s="49" t="s">
        <v>8919</v>
      </c>
      <c r="F3778" s="6" t="s">
        <v>18921</v>
      </c>
      <c r="G3778" s="6" t="s">
        <v>60</v>
      </c>
      <c r="H3778" s="6" t="s">
        <v>60</v>
      </c>
      <c r="I3778" s="60" t="s">
        <v>19142</v>
      </c>
      <c r="J3778" s="49" t="s">
        <v>19143</v>
      </c>
      <c r="K3778" s="6" t="s">
        <v>19144</v>
      </c>
      <c r="L3778" s="29">
        <f>IF($J$6="с учетом НДС",VLOOKUP(I3778,LEGEND!B:E,4,0)*(1-M3778),VLOOKUP(I3778,LEGEND!B:E,4,0)*(1-M3778)/1.2)</f>
        <v>6200</v>
      </c>
      <c r="M3778" s="57">
        <f>IF(AND(B3778&lt;&gt;"1_Электроинструмент",B3778&lt;&gt;"2_Садовая техника"),$J$5,IF($J$4&lt;=20%,$J$4,IFERROR(VLOOKUP(S3778,LEGEND!$L$2:$M$5,2,FALSE),$J$4)))</f>
        <v>0</v>
      </c>
      <c r="N3778" s="48" t="s">
        <v>60</v>
      </c>
      <c r="O3778" s="6" t="s">
        <v>60</v>
      </c>
      <c r="P3778" s="49" t="s">
        <v>66</v>
      </c>
      <c r="Q3778" s="49" t="s">
        <v>473</v>
      </c>
      <c r="R3778" s="6" t="s">
        <v>60</v>
      </c>
      <c r="S3778" s="49" t="s">
        <v>60</v>
      </c>
      <c r="T3778" s="73" t="str">
        <f>IF(_xlfn.XLOOKUP(I3778,LEGEND!B:B,LEGEND!H:H)&lt;&gt;"-",HYPERLINK(_xlfn.XLOOKUP(I3778,LEGEND!B:B,LEGEND!H:H),"link"),_xlfn.XLOOKUP(I3778,LEGEND!B:B,LEGEND!H:H))</f>
        <v>-</v>
      </c>
      <c r="U3778" s="73" t="str">
        <f>HYPERLINK(_xlfn.XLOOKUP(I3778,LEGEND!B:B,LEGEND!I:I))</f>
        <v>https://milwaukee-media-images.s3.amazonaws.com/hi/4932455275--Hero_1.jpg</v>
      </c>
      <c r="V3778" s="51" t="s">
        <v>19145</v>
      </c>
      <c r="W3778" s="63" t="s">
        <v>1189</v>
      </c>
      <c r="X3778" s="64">
        <v>420</v>
      </c>
      <c r="Y3778" s="64">
        <v>80</v>
      </c>
      <c r="Z3778" s="64">
        <v>135</v>
      </c>
      <c r="AA3778" s="84">
        <v>1.1339999999999999</v>
      </c>
      <c r="AB3778" s="85">
        <v>1</v>
      </c>
      <c r="AC3778" s="85">
        <v>1</v>
      </c>
    </row>
    <row r="3779" spans="1:29" ht="25.5">
      <c r="A3779" s="1"/>
      <c r="B3779" s="6" t="s">
        <v>8777</v>
      </c>
      <c r="C3779" s="6" t="s">
        <v>8778</v>
      </c>
      <c r="D3779" s="6" t="s">
        <v>8918</v>
      </c>
      <c r="E3779" s="49" t="s">
        <v>8919</v>
      </c>
      <c r="F3779" s="6" t="s">
        <v>18921</v>
      </c>
      <c r="G3779" s="6" t="s">
        <v>60</v>
      </c>
      <c r="H3779" s="6" t="s">
        <v>60</v>
      </c>
      <c r="I3779" s="60" t="s">
        <v>19146</v>
      </c>
      <c r="J3779" s="49" t="s">
        <v>19147</v>
      </c>
      <c r="K3779" s="6" t="s">
        <v>19148</v>
      </c>
      <c r="L3779" s="29">
        <f>IF($J$6="с учетом НДС",VLOOKUP(I3779,LEGEND!B:E,4,0)*(1-M3779),VLOOKUP(I3779,LEGEND!B:E,4,0)*(1-M3779)/1.2)</f>
        <v>7000</v>
      </c>
      <c r="M3779" s="57">
        <f>IF(AND(B3779&lt;&gt;"1_Электроинструмент",B3779&lt;&gt;"2_Садовая техника"),$J$5,IF($J$4&lt;=20%,$J$4,IFERROR(VLOOKUP(S3779,LEGEND!$L$2:$M$5,2,FALSE),$J$4)))</f>
        <v>0</v>
      </c>
      <c r="N3779" s="48" t="s">
        <v>60</v>
      </c>
      <c r="O3779" s="6" t="s">
        <v>60</v>
      </c>
      <c r="P3779" s="49" t="s">
        <v>66</v>
      </c>
      <c r="Q3779" s="49" t="s">
        <v>67</v>
      </c>
      <c r="R3779" s="6" t="s">
        <v>60</v>
      </c>
      <c r="S3779" s="49" t="s">
        <v>60</v>
      </c>
      <c r="T3779" s="73" t="str">
        <f>IF(_xlfn.XLOOKUP(I3779,LEGEND!B:B,LEGEND!H:H)&lt;&gt;"-",HYPERLINK(_xlfn.XLOOKUP(I3779,LEGEND!B:B,LEGEND!H:H),"link"),_xlfn.XLOOKUP(I3779,LEGEND!B:B,LEGEND!H:H))</f>
        <v>-</v>
      </c>
      <c r="U3779" s="73" t="str">
        <f>HYPERLINK(_xlfn.XLOOKUP(I3779,LEGEND!B:B,LEGEND!I:I))</f>
        <v>-</v>
      </c>
      <c r="V3779" s="51" t="s">
        <v>19149</v>
      </c>
      <c r="W3779" s="63" t="s">
        <v>1189</v>
      </c>
      <c r="X3779" s="64">
        <v>533</v>
      </c>
      <c r="Y3779" s="64">
        <v>177</v>
      </c>
      <c r="Z3779" s="64">
        <v>74</v>
      </c>
      <c r="AA3779" s="84">
        <v>3.8420000000000001</v>
      </c>
      <c r="AB3779" s="85">
        <v>5</v>
      </c>
      <c r="AC3779" s="85">
        <v>1</v>
      </c>
    </row>
    <row r="3780" spans="1:29" ht="25.5">
      <c r="A3780" s="1"/>
      <c r="B3780" s="6" t="s">
        <v>8777</v>
      </c>
      <c r="C3780" s="6" t="s">
        <v>8778</v>
      </c>
      <c r="D3780" s="6" t="s">
        <v>8918</v>
      </c>
      <c r="E3780" s="49" t="s">
        <v>8919</v>
      </c>
      <c r="F3780" s="6" t="s">
        <v>18921</v>
      </c>
      <c r="G3780" s="6" t="s">
        <v>60</v>
      </c>
      <c r="H3780" s="6" t="s">
        <v>60</v>
      </c>
      <c r="I3780" s="60" t="s">
        <v>19150</v>
      </c>
      <c r="J3780" s="49" t="s">
        <v>19151</v>
      </c>
      <c r="K3780" s="6" t="s">
        <v>19152</v>
      </c>
      <c r="L3780" s="29">
        <f>IF($J$6="с учетом НДС",VLOOKUP(I3780,LEGEND!B:E,4,0)*(1-M3780),VLOOKUP(I3780,LEGEND!B:E,4,0)*(1-M3780)/1.2)</f>
        <v>7100</v>
      </c>
      <c r="M3780" s="57">
        <f>IF(AND(B3780&lt;&gt;"1_Электроинструмент",B3780&lt;&gt;"2_Садовая техника"),$J$5,IF($J$4&lt;=20%,$J$4,IFERROR(VLOOKUP(S3780,LEGEND!$L$2:$M$5,2,FALSE),$J$4)))</f>
        <v>0</v>
      </c>
      <c r="N3780" s="48" t="s">
        <v>60</v>
      </c>
      <c r="O3780" s="6" t="s">
        <v>60</v>
      </c>
      <c r="P3780" s="49" t="s">
        <v>66</v>
      </c>
      <c r="Q3780" s="49" t="s">
        <v>67</v>
      </c>
      <c r="R3780" s="6" t="s">
        <v>60</v>
      </c>
      <c r="S3780" s="49" t="s">
        <v>60</v>
      </c>
      <c r="T3780" s="73" t="str">
        <f>IF(_xlfn.XLOOKUP(I3780,LEGEND!B:B,LEGEND!H:H)&lt;&gt;"-",HYPERLINK(_xlfn.XLOOKUP(I3780,LEGEND!B:B,LEGEND!H:H),"link"),_xlfn.XLOOKUP(I3780,LEGEND!B:B,LEGEND!H:H))</f>
        <v>-</v>
      </c>
      <c r="U3780" s="73" t="str">
        <f>HYPERLINK(_xlfn.XLOOKUP(I3780,LEGEND!B:B,LEGEND!I:I))</f>
        <v>-</v>
      </c>
      <c r="V3780" s="51" t="s">
        <v>19153</v>
      </c>
      <c r="W3780" s="63" t="s">
        <v>1189</v>
      </c>
      <c r="X3780" s="64">
        <v>535</v>
      </c>
      <c r="Y3780" s="64">
        <v>180</v>
      </c>
      <c r="Z3780" s="64">
        <v>75</v>
      </c>
      <c r="AA3780" s="84">
        <v>3.9140000000000001</v>
      </c>
      <c r="AB3780" s="85">
        <v>5</v>
      </c>
      <c r="AC3780" s="85">
        <v>1</v>
      </c>
    </row>
    <row r="3781" spans="1:29" ht="25.5">
      <c r="A3781" s="1"/>
      <c r="B3781" s="6" t="s">
        <v>8777</v>
      </c>
      <c r="C3781" s="6" t="s">
        <v>8778</v>
      </c>
      <c r="D3781" s="6" t="s">
        <v>8918</v>
      </c>
      <c r="E3781" s="49" t="s">
        <v>8919</v>
      </c>
      <c r="F3781" s="6" t="s">
        <v>18921</v>
      </c>
      <c r="G3781" s="6" t="s">
        <v>60</v>
      </c>
      <c r="H3781" s="6" t="s">
        <v>60</v>
      </c>
      <c r="I3781" s="60" t="s">
        <v>19154</v>
      </c>
      <c r="J3781" s="49" t="s">
        <v>19155</v>
      </c>
      <c r="K3781" s="6" t="s">
        <v>19156</v>
      </c>
      <c r="L3781" s="29">
        <f>IF($J$6="с учетом НДС",VLOOKUP(I3781,LEGEND!B:E,4,0)*(1-M3781),VLOOKUP(I3781,LEGEND!B:E,4,0)*(1-M3781)/1.2)</f>
        <v>7300</v>
      </c>
      <c r="M3781" s="57">
        <f>IF(AND(B3781&lt;&gt;"1_Электроинструмент",B3781&lt;&gt;"2_Садовая техника"),$J$5,IF($J$4&lt;=20%,$J$4,IFERROR(VLOOKUP(S3781,LEGEND!$L$2:$M$5,2,FALSE),$J$4)))</f>
        <v>0</v>
      </c>
      <c r="N3781" s="48" t="s">
        <v>60</v>
      </c>
      <c r="O3781" s="6" t="s">
        <v>60</v>
      </c>
      <c r="P3781" s="49" t="s">
        <v>66</v>
      </c>
      <c r="Q3781" s="49" t="s">
        <v>67</v>
      </c>
      <c r="R3781" s="6" t="s">
        <v>60</v>
      </c>
      <c r="S3781" s="49" t="s">
        <v>60</v>
      </c>
      <c r="T3781" s="73" t="str">
        <f>IF(_xlfn.XLOOKUP(I3781,LEGEND!B:B,LEGEND!H:H)&lt;&gt;"-",HYPERLINK(_xlfn.XLOOKUP(I3781,LEGEND!B:B,LEGEND!H:H),"link"),_xlfn.XLOOKUP(I3781,LEGEND!B:B,LEGEND!H:H))</f>
        <v>link</v>
      </c>
      <c r="U3781" s="73" t="str">
        <f>HYPERLINK(_xlfn.XLOOKUP(I3781,LEGEND!B:B,LEGEND!I:I))</f>
        <v>https://milwaukee-media-images.s3.amazonaws.com/hi/4932343747--Hero_1.jpg</v>
      </c>
      <c r="V3781" s="51" t="s">
        <v>19157</v>
      </c>
      <c r="W3781" s="63" t="s">
        <v>1189</v>
      </c>
      <c r="X3781" s="64">
        <v>400</v>
      </c>
      <c r="Y3781" s="64">
        <v>110</v>
      </c>
      <c r="Z3781" s="64">
        <v>25</v>
      </c>
      <c r="AA3781" s="84">
        <v>1.22</v>
      </c>
      <c r="AB3781" s="85">
        <v>1</v>
      </c>
      <c r="AC3781" s="85">
        <v>1</v>
      </c>
    </row>
    <row r="3782" spans="1:29" ht="25.5">
      <c r="A3782" s="1"/>
      <c r="B3782" s="6" t="s">
        <v>8777</v>
      </c>
      <c r="C3782" s="6" t="s">
        <v>8778</v>
      </c>
      <c r="D3782" s="6" t="s">
        <v>8918</v>
      </c>
      <c r="E3782" s="49" t="s">
        <v>8919</v>
      </c>
      <c r="F3782" s="6" t="s">
        <v>18921</v>
      </c>
      <c r="G3782" s="6" t="s">
        <v>60</v>
      </c>
      <c r="H3782" s="6" t="s">
        <v>60</v>
      </c>
      <c r="I3782" s="60" t="s">
        <v>19158</v>
      </c>
      <c r="J3782" s="49" t="s">
        <v>19159</v>
      </c>
      <c r="K3782" s="6" t="s">
        <v>19160</v>
      </c>
      <c r="L3782" s="29">
        <f>IF($J$6="с учетом НДС",VLOOKUP(I3782,LEGEND!B:E,4,0)*(1-M3782),VLOOKUP(I3782,LEGEND!B:E,4,0)*(1-M3782)/1.2)</f>
        <v>7500</v>
      </c>
      <c r="M3782" s="57">
        <f>IF(AND(B3782&lt;&gt;"1_Электроинструмент",B3782&lt;&gt;"2_Садовая техника"),$J$5,IF($J$4&lt;=20%,$J$4,IFERROR(VLOOKUP(S3782,LEGEND!$L$2:$M$5,2,FALSE),$J$4)))</f>
        <v>0</v>
      </c>
      <c r="N3782" s="48" t="s">
        <v>60</v>
      </c>
      <c r="O3782" s="6" t="s">
        <v>60</v>
      </c>
      <c r="P3782" s="49" t="s">
        <v>66</v>
      </c>
      <c r="Q3782" s="49" t="s">
        <v>67</v>
      </c>
      <c r="R3782" s="6" t="s">
        <v>60</v>
      </c>
      <c r="S3782" s="49" t="s">
        <v>60</v>
      </c>
      <c r="T3782" s="73" t="str">
        <f>IF(_xlfn.XLOOKUP(I3782,LEGEND!B:B,LEGEND!H:H)&lt;&gt;"-",HYPERLINK(_xlfn.XLOOKUP(I3782,LEGEND!B:B,LEGEND!H:H),"link"),_xlfn.XLOOKUP(I3782,LEGEND!B:B,LEGEND!H:H))</f>
        <v>link</v>
      </c>
      <c r="U3782" s="73" t="str">
        <f>HYPERLINK(_xlfn.XLOOKUP(I3782,LEGEND!B:B,LEGEND!I:I))</f>
        <v>https://milwaukee-media-images.s3.amazonaws.com/hi/4932478273--Hero_1.jpg</v>
      </c>
      <c r="V3782" s="51" t="s">
        <v>19161</v>
      </c>
      <c r="W3782" s="63" t="s">
        <v>1189</v>
      </c>
      <c r="X3782" s="64">
        <v>265</v>
      </c>
      <c r="Y3782" s="64">
        <v>143</v>
      </c>
      <c r="Z3782" s="64">
        <v>50</v>
      </c>
      <c r="AA3782" s="84">
        <v>2.2999999999999998</v>
      </c>
      <c r="AB3782" s="85">
        <v>10</v>
      </c>
      <c r="AC3782" s="85">
        <v>1</v>
      </c>
    </row>
    <row r="3783" spans="1:29" ht="25.5">
      <c r="A3783" s="1"/>
      <c r="B3783" s="6" t="s">
        <v>8777</v>
      </c>
      <c r="C3783" s="6" t="s">
        <v>8778</v>
      </c>
      <c r="D3783" s="6" t="s">
        <v>8918</v>
      </c>
      <c r="E3783" s="49" t="s">
        <v>8919</v>
      </c>
      <c r="F3783" s="6" t="s">
        <v>18921</v>
      </c>
      <c r="G3783" s="6" t="s">
        <v>60</v>
      </c>
      <c r="H3783" s="6" t="s">
        <v>60</v>
      </c>
      <c r="I3783" s="60" t="s">
        <v>19166</v>
      </c>
      <c r="J3783" s="49" t="s">
        <v>19167</v>
      </c>
      <c r="K3783" s="6" t="s">
        <v>19168</v>
      </c>
      <c r="L3783" s="29">
        <f>IF($J$6="с учетом НДС",VLOOKUP(I3783,LEGEND!B:E,4,0)*(1-M3783),VLOOKUP(I3783,LEGEND!B:E,4,0)*(1-M3783)/1.2)</f>
        <v>9000</v>
      </c>
      <c r="M3783" s="57">
        <f>IF(AND(B3783&lt;&gt;"1_Электроинструмент",B3783&lt;&gt;"2_Садовая техника"),$J$5,IF($J$4&lt;=20%,$J$4,IFERROR(VLOOKUP(S3783,LEGEND!$L$2:$M$5,2,FALSE),$J$4)))</f>
        <v>0</v>
      </c>
      <c r="N3783" s="48" t="s">
        <v>60</v>
      </c>
      <c r="O3783" s="6" t="s">
        <v>60</v>
      </c>
      <c r="P3783" s="49" t="s">
        <v>66</v>
      </c>
      <c r="Q3783" s="49" t="s">
        <v>67</v>
      </c>
      <c r="R3783" s="6" t="s">
        <v>60</v>
      </c>
      <c r="S3783" s="49" t="s">
        <v>60</v>
      </c>
      <c r="T3783" s="73" t="str">
        <f>IF(_xlfn.XLOOKUP(I3783,LEGEND!B:B,LEGEND!H:H)&lt;&gt;"-",HYPERLINK(_xlfn.XLOOKUP(I3783,LEGEND!B:B,LEGEND!H:H),"link"),_xlfn.XLOOKUP(I3783,LEGEND!B:B,LEGEND!H:H))</f>
        <v>link</v>
      </c>
      <c r="U3783" s="73" t="str">
        <f>HYPERLINK(_xlfn.XLOOKUP(I3783,LEGEND!B:B,LEGEND!I:I))</f>
        <v>https://milwaukee-media-images.s3.amazonaws.com/hi/4932478272--Hero_1.jpg</v>
      </c>
      <c r="V3783" s="51" t="s">
        <v>19169</v>
      </c>
      <c r="W3783" s="63" t="s">
        <v>1189</v>
      </c>
      <c r="X3783" s="64">
        <v>265</v>
      </c>
      <c r="Y3783" s="64">
        <v>144</v>
      </c>
      <c r="Z3783" s="64">
        <v>45</v>
      </c>
      <c r="AA3783" s="84">
        <v>2.29</v>
      </c>
      <c r="AB3783" s="85">
        <v>10</v>
      </c>
      <c r="AC3783" s="85">
        <v>1</v>
      </c>
    </row>
    <row r="3784" spans="1:29" ht="25.5">
      <c r="A3784" s="1"/>
      <c r="B3784" s="6" t="s">
        <v>8777</v>
      </c>
      <c r="C3784" s="6" t="s">
        <v>8778</v>
      </c>
      <c r="D3784" s="6" t="s">
        <v>8918</v>
      </c>
      <c r="E3784" s="49" t="s">
        <v>8919</v>
      </c>
      <c r="F3784" s="6" t="s">
        <v>18921</v>
      </c>
      <c r="G3784" s="6" t="s">
        <v>60</v>
      </c>
      <c r="H3784" s="6" t="s">
        <v>60</v>
      </c>
      <c r="I3784" s="60" t="s">
        <v>19182</v>
      </c>
      <c r="J3784" s="49" t="s">
        <v>19183</v>
      </c>
      <c r="K3784" s="6" t="s">
        <v>19184</v>
      </c>
      <c r="L3784" s="29">
        <f>IF($J$6="с учетом НДС",VLOOKUP(I3784,LEGEND!B:E,4,0)*(1-M3784),VLOOKUP(I3784,LEGEND!B:E,4,0)*(1-M3784)/1.2)</f>
        <v>10300</v>
      </c>
      <c r="M3784" s="57">
        <f>IF(AND(B3784&lt;&gt;"1_Электроинструмент",B3784&lt;&gt;"2_Садовая техника"),$J$5,IF($J$4&lt;=20%,$J$4,IFERROR(VLOOKUP(S3784,LEGEND!$L$2:$M$5,2,FALSE),$J$4)))</f>
        <v>0</v>
      </c>
      <c r="N3784" s="48" t="s">
        <v>60</v>
      </c>
      <c r="O3784" s="6" t="s">
        <v>60</v>
      </c>
      <c r="P3784" s="49" t="s">
        <v>1556</v>
      </c>
      <c r="Q3784" s="49" t="s">
        <v>473</v>
      </c>
      <c r="R3784" s="6" t="s">
        <v>60</v>
      </c>
      <c r="S3784" s="49" t="s">
        <v>60</v>
      </c>
      <c r="T3784" s="73" t="str">
        <f>IF(_xlfn.XLOOKUP(I3784,LEGEND!B:B,LEGEND!H:H)&lt;&gt;"-",HYPERLINK(_xlfn.XLOOKUP(I3784,LEGEND!B:B,LEGEND!H:H),"link"),_xlfn.XLOOKUP(I3784,LEGEND!B:B,LEGEND!H:H))</f>
        <v>-</v>
      </c>
      <c r="U3784" s="73" t="str">
        <f>HYPERLINK(_xlfn.XLOOKUP(I3784,LEGEND!B:B,LEGEND!I:I))</f>
        <v>-</v>
      </c>
      <c r="V3784" s="51" t="s">
        <v>19185</v>
      </c>
      <c r="W3784" s="63" t="s">
        <v>1189</v>
      </c>
      <c r="X3784" s="64">
        <v>400</v>
      </c>
      <c r="Y3784" s="64">
        <v>95</v>
      </c>
      <c r="Z3784" s="64">
        <v>40</v>
      </c>
      <c r="AA3784" s="84">
        <v>1.694</v>
      </c>
      <c r="AB3784" s="85">
        <v>1</v>
      </c>
      <c r="AC3784" s="85">
        <v>1</v>
      </c>
    </row>
    <row r="3785" spans="1:29" ht="25.5">
      <c r="A3785" s="1"/>
      <c r="B3785" s="6" t="s">
        <v>8777</v>
      </c>
      <c r="C3785" s="6" t="s">
        <v>8778</v>
      </c>
      <c r="D3785" s="6" t="s">
        <v>8918</v>
      </c>
      <c r="E3785" s="49" t="s">
        <v>8919</v>
      </c>
      <c r="F3785" s="6" t="s">
        <v>18921</v>
      </c>
      <c r="G3785" s="6" t="s">
        <v>60</v>
      </c>
      <c r="H3785" s="6" t="s">
        <v>60</v>
      </c>
      <c r="I3785" s="60" t="s">
        <v>19186</v>
      </c>
      <c r="J3785" s="49" t="s">
        <v>19187</v>
      </c>
      <c r="K3785" s="6" t="s">
        <v>19188</v>
      </c>
      <c r="L3785" s="29">
        <f>IF($J$6="с учетом НДС",VLOOKUP(I3785,LEGEND!B:E,4,0)*(1-M3785),VLOOKUP(I3785,LEGEND!B:E,4,0)*(1-M3785)/1.2)</f>
        <v>11000</v>
      </c>
      <c r="M3785" s="57">
        <f>IF(AND(B3785&lt;&gt;"1_Электроинструмент",B3785&lt;&gt;"2_Садовая техника"),$J$5,IF($J$4&lt;=20%,$J$4,IFERROR(VLOOKUP(S3785,LEGEND!$L$2:$M$5,2,FALSE),$J$4)))</f>
        <v>0</v>
      </c>
      <c r="N3785" s="48" t="s">
        <v>60</v>
      </c>
      <c r="O3785" s="6" t="s">
        <v>60</v>
      </c>
      <c r="P3785" s="49" t="s">
        <v>66</v>
      </c>
      <c r="Q3785" s="49" t="s">
        <v>473</v>
      </c>
      <c r="R3785" s="6" t="s">
        <v>60</v>
      </c>
      <c r="S3785" s="49" t="s">
        <v>60</v>
      </c>
      <c r="T3785" s="73" t="str">
        <f>IF(_xlfn.XLOOKUP(I3785,LEGEND!B:B,LEGEND!H:H)&lt;&gt;"-",HYPERLINK(_xlfn.XLOOKUP(I3785,LEGEND!B:B,LEGEND!H:H),"link"),_xlfn.XLOOKUP(I3785,LEGEND!B:B,LEGEND!H:H))</f>
        <v>link</v>
      </c>
      <c r="U3785" s="73" t="str">
        <f>HYPERLINK(_xlfn.XLOOKUP(I3785,LEGEND!B:B,LEGEND!I:I))</f>
        <v>https://milwaukee-media-images.s3.amazonaws.com/hi/4932464165--Hero_1.jpg</v>
      </c>
      <c r="V3785" s="51" t="s">
        <v>19189</v>
      </c>
      <c r="W3785" s="63" t="s">
        <v>1189</v>
      </c>
      <c r="X3785" s="64">
        <v>400</v>
      </c>
      <c r="Y3785" s="64">
        <v>100</v>
      </c>
      <c r="Z3785" s="64">
        <v>30</v>
      </c>
      <c r="AA3785" s="84">
        <v>1.94</v>
      </c>
      <c r="AB3785" s="85">
        <v>1</v>
      </c>
      <c r="AC3785" s="85">
        <v>1</v>
      </c>
    </row>
    <row r="3786" spans="1:29" ht="25.5">
      <c r="A3786" s="1"/>
      <c r="B3786" s="6" t="s">
        <v>8777</v>
      </c>
      <c r="C3786" s="6" t="s">
        <v>8778</v>
      </c>
      <c r="D3786" s="6" t="s">
        <v>8918</v>
      </c>
      <c r="E3786" s="49" t="s">
        <v>8919</v>
      </c>
      <c r="F3786" s="6" t="s">
        <v>18921</v>
      </c>
      <c r="G3786" s="6" t="s">
        <v>60</v>
      </c>
      <c r="H3786" s="6" t="s">
        <v>60</v>
      </c>
      <c r="I3786" s="60" t="s">
        <v>19190</v>
      </c>
      <c r="J3786" s="49" t="s">
        <v>19191</v>
      </c>
      <c r="K3786" s="6" t="s">
        <v>19192</v>
      </c>
      <c r="L3786" s="29">
        <f>IF($J$6="с учетом НДС",VLOOKUP(I3786,LEGEND!B:E,4,0)*(1-M3786),VLOOKUP(I3786,LEGEND!B:E,4,0)*(1-M3786)/1.2)</f>
        <v>11400</v>
      </c>
      <c r="M3786" s="57">
        <f>IF(AND(B3786&lt;&gt;"1_Электроинструмент",B3786&lt;&gt;"2_Садовая техника"),$J$5,IF($J$4&lt;=20%,$J$4,IFERROR(VLOOKUP(S3786,LEGEND!$L$2:$M$5,2,FALSE),$J$4)))</f>
        <v>0</v>
      </c>
      <c r="N3786" s="48" t="s">
        <v>60</v>
      </c>
      <c r="O3786" s="6" t="s">
        <v>60</v>
      </c>
      <c r="P3786" s="49" t="s">
        <v>66</v>
      </c>
      <c r="Q3786" s="49" t="s">
        <v>67</v>
      </c>
      <c r="R3786" s="6" t="s">
        <v>60</v>
      </c>
      <c r="S3786" s="49" t="s">
        <v>60</v>
      </c>
      <c r="T3786" s="73" t="str">
        <f>IF(_xlfn.XLOOKUP(I3786,LEGEND!B:B,LEGEND!H:H)&lt;&gt;"-",HYPERLINK(_xlfn.XLOOKUP(I3786,LEGEND!B:B,LEGEND!H:H),"link"),_xlfn.XLOOKUP(I3786,LEGEND!B:B,LEGEND!H:H))</f>
        <v>link</v>
      </c>
      <c r="U3786" s="73" t="str">
        <f>HYPERLINK(_xlfn.XLOOKUP(I3786,LEGEND!B:B,LEGEND!I:I))</f>
        <v>https://milwaukee-media-images.s3.amazonaws.com/hi/4932472030--Hero_1.jpg</v>
      </c>
      <c r="V3786" s="51" t="s">
        <v>19193</v>
      </c>
      <c r="W3786" s="63" t="s">
        <v>1189</v>
      </c>
      <c r="X3786" s="64">
        <v>260</v>
      </c>
      <c r="Y3786" s="64">
        <v>10</v>
      </c>
      <c r="Z3786" s="64">
        <v>35</v>
      </c>
      <c r="AA3786" s="84">
        <v>0.192</v>
      </c>
      <c r="AB3786" s="85">
        <v>1</v>
      </c>
      <c r="AC3786" s="85">
        <v>1</v>
      </c>
    </row>
    <row r="3787" spans="1:29" ht="25.5">
      <c r="A3787" s="1"/>
      <c r="B3787" s="6" t="s">
        <v>8777</v>
      </c>
      <c r="C3787" s="6" t="s">
        <v>8778</v>
      </c>
      <c r="D3787" s="6" t="s">
        <v>8918</v>
      </c>
      <c r="E3787" s="49" t="s">
        <v>8919</v>
      </c>
      <c r="F3787" s="6" t="s">
        <v>18921</v>
      </c>
      <c r="G3787" s="6" t="s">
        <v>60</v>
      </c>
      <c r="H3787" s="6" t="s">
        <v>60</v>
      </c>
      <c r="I3787" s="60" t="s">
        <v>19194</v>
      </c>
      <c r="J3787" s="49" t="s">
        <v>19195</v>
      </c>
      <c r="K3787" s="6" t="s">
        <v>19196</v>
      </c>
      <c r="L3787" s="29">
        <f>IF($J$6="с учетом НДС",VLOOKUP(I3787,LEGEND!B:E,4,0)*(1-M3787),VLOOKUP(I3787,LEGEND!B:E,4,0)*(1-M3787)/1.2)</f>
        <v>12000</v>
      </c>
      <c r="M3787" s="57">
        <f>IF(AND(B3787&lt;&gt;"1_Электроинструмент",B3787&lt;&gt;"2_Садовая техника"),$J$5,IF($J$4&lt;=20%,$J$4,IFERROR(VLOOKUP(S3787,LEGEND!$L$2:$M$5,2,FALSE),$J$4)))</f>
        <v>0</v>
      </c>
      <c r="N3787" s="48" t="s">
        <v>60</v>
      </c>
      <c r="O3787" s="6" t="s">
        <v>60</v>
      </c>
      <c r="P3787" s="49" t="s">
        <v>66</v>
      </c>
      <c r="Q3787" s="49" t="s">
        <v>67</v>
      </c>
      <c r="R3787" s="6" t="s">
        <v>60</v>
      </c>
      <c r="S3787" s="49" t="s">
        <v>60</v>
      </c>
      <c r="T3787" s="73" t="str">
        <f>IF(_xlfn.XLOOKUP(I3787,LEGEND!B:B,LEGEND!H:H)&lt;&gt;"-",HYPERLINK(_xlfn.XLOOKUP(I3787,LEGEND!B:B,LEGEND!H:H),"link"),_xlfn.XLOOKUP(I3787,LEGEND!B:B,LEGEND!H:H))</f>
        <v>link</v>
      </c>
      <c r="U3787" s="73" t="str">
        <f>HYPERLINK(_xlfn.XLOOKUP(I3787,LEGEND!B:B,LEGEND!I:I))</f>
        <v>https://milwaukee-media-images.s3.amazonaws.com/hi/4932472029--Hero_1.jpg</v>
      </c>
      <c r="V3787" s="51" t="s">
        <v>19197</v>
      </c>
      <c r="W3787" s="63" t="s">
        <v>1189</v>
      </c>
      <c r="X3787" s="64">
        <v>190</v>
      </c>
      <c r="Y3787" s="64">
        <v>10</v>
      </c>
      <c r="Z3787" s="64">
        <v>35</v>
      </c>
      <c r="AA3787" s="84">
        <v>0.11600000000000001</v>
      </c>
      <c r="AB3787" s="85">
        <v>1</v>
      </c>
      <c r="AC3787" s="85">
        <v>1</v>
      </c>
    </row>
    <row r="3788" spans="1:29" ht="25.5">
      <c r="A3788" s="1"/>
      <c r="B3788" s="6" t="s">
        <v>8777</v>
      </c>
      <c r="C3788" s="6" t="s">
        <v>8778</v>
      </c>
      <c r="D3788" s="6" t="s">
        <v>8918</v>
      </c>
      <c r="E3788" s="49" t="s">
        <v>8919</v>
      </c>
      <c r="F3788" s="6" t="s">
        <v>18921</v>
      </c>
      <c r="G3788" s="6" t="s">
        <v>60</v>
      </c>
      <c r="H3788" s="6" t="s">
        <v>60</v>
      </c>
      <c r="I3788" s="60" t="s">
        <v>19202</v>
      </c>
      <c r="J3788" s="49" t="s">
        <v>19203</v>
      </c>
      <c r="K3788" s="6" t="s">
        <v>19204</v>
      </c>
      <c r="L3788" s="29">
        <f>IF($J$6="с учетом НДС",VLOOKUP(I3788,LEGEND!B:E,4,0)*(1-M3788),VLOOKUP(I3788,LEGEND!B:E,4,0)*(1-M3788)/1.2)</f>
        <v>12800</v>
      </c>
      <c r="M3788" s="57">
        <f>IF(AND(B3788&lt;&gt;"1_Электроинструмент",B3788&lt;&gt;"2_Садовая техника"),$J$5,IF($J$4&lt;=20%,$J$4,IFERROR(VLOOKUP(S3788,LEGEND!$L$2:$M$5,2,FALSE),$J$4)))</f>
        <v>0</v>
      </c>
      <c r="N3788" s="48" t="s">
        <v>60</v>
      </c>
      <c r="O3788" s="6" t="s">
        <v>60</v>
      </c>
      <c r="P3788" s="49" t="s">
        <v>66</v>
      </c>
      <c r="Q3788" s="49" t="s">
        <v>67</v>
      </c>
      <c r="R3788" s="6" t="s">
        <v>60</v>
      </c>
      <c r="S3788" s="49" t="s">
        <v>60</v>
      </c>
      <c r="T3788" s="73" t="str">
        <f>IF(_xlfn.XLOOKUP(I3788,LEGEND!B:B,LEGEND!H:H)&lt;&gt;"-",HYPERLINK(_xlfn.XLOOKUP(I3788,LEGEND!B:B,LEGEND!H:H),"link"),_xlfn.XLOOKUP(I3788,LEGEND!B:B,LEGEND!H:H))</f>
        <v>link</v>
      </c>
      <c r="U3788" s="73" t="str">
        <f>HYPERLINK(_xlfn.XLOOKUP(I3788,LEGEND!B:B,LEGEND!I:I))</f>
        <v>https://milwaukee-media-images.s3.amazonaws.com/hi/4932472031--Hero_1.jpg</v>
      </c>
      <c r="V3788" s="51" t="s">
        <v>19205</v>
      </c>
      <c r="W3788" s="63" t="s">
        <v>1189</v>
      </c>
      <c r="X3788" s="64">
        <v>335</v>
      </c>
      <c r="Y3788" s="64">
        <v>20</v>
      </c>
      <c r="Z3788" s="64">
        <v>35</v>
      </c>
      <c r="AA3788" s="84">
        <v>0.45</v>
      </c>
      <c r="AB3788" s="85">
        <v>1</v>
      </c>
      <c r="AC3788" s="85">
        <v>1</v>
      </c>
    </row>
    <row r="3789" spans="1:29" ht="25.5">
      <c r="A3789" s="1"/>
      <c r="B3789" s="6" t="s">
        <v>8777</v>
      </c>
      <c r="C3789" s="6" t="s">
        <v>8778</v>
      </c>
      <c r="D3789" s="6" t="s">
        <v>8918</v>
      </c>
      <c r="E3789" s="49" t="s">
        <v>8919</v>
      </c>
      <c r="F3789" s="6" t="s">
        <v>18921</v>
      </c>
      <c r="G3789" s="6" t="s">
        <v>60</v>
      </c>
      <c r="H3789" s="6" t="s">
        <v>60</v>
      </c>
      <c r="I3789" s="60" t="s">
        <v>19206</v>
      </c>
      <c r="J3789" s="49" t="s">
        <v>19207</v>
      </c>
      <c r="K3789" s="6" t="s">
        <v>19208</v>
      </c>
      <c r="L3789" s="29">
        <f>IF($J$6="с учетом НДС",VLOOKUP(I3789,LEGEND!B:E,4,0)*(1-M3789),VLOOKUP(I3789,LEGEND!B:E,4,0)*(1-M3789)/1.2)</f>
        <v>13000</v>
      </c>
      <c r="M3789" s="57">
        <f>IF(AND(B3789&lt;&gt;"1_Электроинструмент",B3789&lt;&gt;"2_Садовая техника"),$J$5,IF($J$4&lt;=20%,$J$4,IFERROR(VLOOKUP(S3789,LEGEND!$L$2:$M$5,2,FALSE),$J$4)))</f>
        <v>0</v>
      </c>
      <c r="N3789" s="48" t="s">
        <v>60</v>
      </c>
      <c r="O3789" s="6" t="s">
        <v>60</v>
      </c>
      <c r="P3789" s="49" t="s">
        <v>66</v>
      </c>
      <c r="Q3789" s="49" t="s">
        <v>473</v>
      </c>
      <c r="R3789" s="6" t="s">
        <v>60</v>
      </c>
      <c r="S3789" s="49" t="s">
        <v>60</v>
      </c>
      <c r="T3789" s="73" t="str">
        <f>IF(_xlfn.XLOOKUP(I3789,LEGEND!B:B,LEGEND!H:H)&lt;&gt;"-",HYPERLINK(_xlfn.XLOOKUP(I3789,LEGEND!B:B,LEGEND!H:H),"link"),_xlfn.XLOOKUP(I3789,LEGEND!B:B,LEGEND!H:H))</f>
        <v>link</v>
      </c>
      <c r="U3789" s="73" t="str">
        <f>HYPERLINK(_xlfn.XLOOKUP(I3789,LEGEND!B:B,LEGEND!I:I))</f>
        <v>https://milwaukee-media-images.s3.amazonaws.com/hi/4932459776--Hero_1.jpg</v>
      </c>
      <c r="V3789" s="51" t="s">
        <v>19209</v>
      </c>
      <c r="W3789" s="63" t="s">
        <v>1189</v>
      </c>
      <c r="X3789" s="64">
        <v>400</v>
      </c>
      <c r="Y3789" s="64">
        <v>80</v>
      </c>
      <c r="Z3789" s="64">
        <v>30</v>
      </c>
      <c r="AA3789" s="84">
        <v>2.3460000000000001</v>
      </c>
      <c r="AB3789" s="85">
        <v>1</v>
      </c>
      <c r="AC3789" s="85">
        <v>1</v>
      </c>
    </row>
    <row r="3790" spans="1:29" ht="15">
      <c r="A3790" s="1"/>
      <c r="B3790" s="6" t="s">
        <v>8777</v>
      </c>
      <c r="C3790" s="6" t="s">
        <v>8778</v>
      </c>
      <c r="D3790" s="6" t="s">
        <v>8918</v>
      </c>
      <c r="E3790" s="49" t="s">
        <v>8919</v>
      </c>
      <c r="F3790" s="6" t="s">
        <v>18921</v>
      </c>
      <c r="G3790" s="6" t="s">
        <v>60</v>
      </c>
      <c r="H3790" s="6" t="s">
        <v>60</v>
      </c>
      <c r="I3790" s="60" t="s">
        <v>19222</v>
      </c>
      <c r="J3790" s="49" t="s">
        <v>19223</v>
      </c>
      <c r="K3790" s="6" t="s">
        <v>19224</v>
      </c>
      <c r="L3790" s="29">
        <f>IF($J$6="с учетом НДС",VLOOKUP(I3790,LEGEND!B:E,4,0)*(1-M3790),VLOOKUP(I3790,LEGEND!B:E,4,0)*(1-M3790)/1.2)</f>
        <v>27300</v>
      </c>
      <c r="M3790" s="57">
        <f>IF(AND(B3790&lt;&gt;"1_Электроинструмент",B3790&lt;&gt;"2_Садовая техника"),$J$5,IF($J$4&lt;=20%,$J$4,IFERROR(VLOOKUP(S3790,LEGEND!$L$2:$M$5,2,FALSE),$J$4)))</f>
        <v>0</v>
      </c>
      <c r="N3790" s="48" t="s">
        <v>60</v>
      </c>
      <c r="O3790" s="6" t="s">
        <v>60</v>
      </c>
      <c r="P3790" s="49" t="s">
        <v>66</v>
      </c>
      <c r="Q3790" s="49" t="s">
        <v>473</v>
      </c>
      <c r="R3790" s="6" t="s">
        <v>60</v>
      </c>
      <c r="S3790" s="49" t="s">
        <v>60</v>
      </c>
      <c r="T3790" s="73" t="str">
        <f>IF(_xlfn.XLOOKUP(I3790,LEGEND!B:B,LEGEND!H:H)&lt;&gt;"-",HYPERLINK(_xlfn.XLOOKUP(I3790,LEGEND!B:B,LEGEND!H:H),"link"),_xlfn.XLOOKUP(I3790,LEGEND!B:B,LEGEND!H:H))</f>
        <v>link</v>
      </c>
      <c r="U3790" s="73" t="str">
        <f>HYPERLINK(_xlfn.XLOOKUP(I3790,LEGEND!B:B,LEGEND!I:I))</f>
        <v>https://milwaukee-media-images.s3.amazonaws.com/hi/4932399302--Hero_1.jpg</v>
      </c>
      <c r="V3790" s="51" t="s">
        <v>19225</v>
      </c>
      <c r="W3790" s="63" t="s">
        <v>1189</v>
      </c>
      <c r="X3790" s="64">
        <v>390</v>
      </c>
      <c r="Y3790" s="64">
        <v>110</v>
      </c>
      <c r="Z3790" s="64">
        <v>70</v>
      </c>
      <c r="AA3790" s="84">
        <v>14.53</v>
      </c>
      <c r="AB3790" s="85">
        <v>20</v>
      </c>
      <c r="AC3790" s="85">
        <v>1</v>
      </c>
    </row>
    <row r="3791" spans="1:29" ht="15">
      <c r="A3791" s="1"/>
      <c r="B3791" s="6" t="s">
        <v>8777</v>
      </c>
      <c r="C3791" s="6" t="s">
        <v>8778</v>
      </c>
      <c r="D3791" s="6" t="s">
        <v>8918</v>
      </c>
      <c r="E3791" s="49" t="s">
        <v>8919</v>
      </c>
      <c r="F3791" s="6" t="s">
        <v>18921</v>
      </c>
      <c r="G3791" s="6" t="s">
        <v>60</v>
      </c>
      <c r="H3791" s="6" t="s">
        <v>60</v>
      </c>
      <c r="I3791" s="60" t="s">
        <v>19226</v>
      </c>
      <c r="J3791" s="49" t="s">
        <v>19227</v>
      </c>
      <c r="K3791" s="6" t="s">
        <v>19228</v>
      </c>
      <c r="L3791" s="29">
        <f>IF($J$6="с учетом НДС",VLOOKUP(I3791,LEGEND!B:E,4,0)*(1-M3791),VLOOKUP(I3791,LEGEND!B:E,4,0)*(1-M3791)/1.2)</f>
        <v>27300</v>
      </c>
      <c r="M3791" s="57">
        <f>IF(AND(B3791&lt;&gt;"1_Электроинструмент",B3791&lt;&gt;"2_Садовая техника"),$J$5,IF($J$4&lt;=20%,$J$4,IFERROR(VLOOKUP(S3791,LEGEND!$L$2:$M$5,2,FALSE),$J$4)))</f>
        <v>0</v>
      </c>
      <c r="N3791" s="48" t="s">
        <v>60</v>
      </c>
      <c r="O3791" s="6" t="s">
        <v>60</v>
      </c>
      <c r="P3791" s="49" t="s">
        <v>66</v>
      </c>
      <c r="Q3791" s="49" t="s">
        <v>473</v>
      </c>
      <c r="R3791" s="6" t="s">
        <v>60</v>
      </c>
      <c r="S3791" s="49" t="s">
        <v>60</v>
      </c>
      <c r="T3791" s="73" t="str">
        <f>IF(_xlfn.XLOOKUP(I3791,LEGEND!B:B,LEGEND!H:H)&lt;&gt;"-",HYPERLINK(_xlfn.XLOOKUP(I3791,LEGEND!B:B,LEGEND!H:H),"link"),_xlfn.XLOOKUP(I3791,LEGEND!B:B,LEGEND!H:H))</f>
        <v>link</v>
      </c>
      <c r="U3791" s="73" t="str">
        <f>HYPERLINK(_xlfn.XLOOKUP(I3791,LEGEND!B:B,LEGEND!I:I))</f>
        <v>https://milwaukee-media-images.s3.amazonaws.com/hi/4932399303--Hero_1.jpg</v>
      </c>
      <c r="V3791" s="51" t="s">
        <v>19229</v>
      </c>
      <c r="W3791" s="63" t="s">
        <v>1189</v>
      </c>
      <c r="X3791" s="64">
        <v>390</v>
      </c>
      <c r="Y3791" s="64">
        <v>110</v>
      </c>
      <c r="Z3791" s="64">
        <v>70</v>
      </c>
      <c r="AA3791" s="84">
        <v>14.53</v>
      </c>
      <c r="AB3791" s="85">
        <v>20</v>
      </c>
      <c r="AC3791" s="85">
        <v>1</v>
      </c>
    </row>
    <row r="3792" spans="1:29" ht="38.25">
      <c r="A3792" s="1"/>
      <c r="B3792" s="6" t="s">
        <v>8777</v>
      </c>
      <c r="C3792" s="6" t="s">
        <v>8778</v>
      </c>
      <c r="D3792" s="6" t="s">
        <v>8918</v>
      </c>
      <c r="E3792" s="49" t="s">
        <v>8919</v>
      </c>
      <c r="F3792" s="6" t="s">
        <v>18921</v>
      </c>
      <c r="G3792" s="6" t="s">
        <v>60</v>
      </c>
      <c r="H3792" s="6" t="s">
        <v>60</v>
      </c>
      <c r="I3792" s="60" t="s">
        <v>19230</v>
      </c>
      <c r="J3792" s="49" t="s">
        <v>19231</v>
      </c>
      <c r="K3792" s="6" t="s">
        <v>19232</v>
      </c>
      <c r="L3792" s="29">
        <f>IF($J$6="с учетом НДС",VLOOKUP(I3792,LEGEND!B:E,4,0)*(1-M3792),VLOOKUP(I3792,LEGEND!B:E,4,0)*(1-M3792)/1.2)</f>
        <v>44400</v>
      </c>
      <c r="M3792" s="57">
        <f>IF(AND(B3792&lt;&gt;"1_Электроинструмент",B3792&lt;&gt;"2_Садовая техника"),$J$5,IF($J$4&lt;=20%,$J$4,IFERROR(VLOOKUP(S3792,LEGEND!$L$2:$M$5,2,FALSE),$J$4)))</f>
        <v>0</v>
      </c>
      <c r="N3792" s="48" t="s">
        <v>60</v>
      </c>
      <c r="O3792" s="6" t="s">
        <v>60</v>
      </c>
      <c r="P3792" s="49" t="s">
        <v>66</v>
      </c>
      <c r="Q3792" s="49" t="s">
        <v>67</v>
      </c>
      <c r="R3792" s="6" t="s">
        <v>60</v>
      </c>
      <c r="S3792" s="49" t="s">
        <v>60</v>
      </c>
      <c r="T3792" s="73" t="str">
        <f>IF(_xlfn.XLOOKUP(I3792,LEGEND!B:B,LEGEND!H:H)&lt;&gt;"-",HYPERLINK(_xlfn.XLOOKUP(I3792,LEGEND!B:B,LEGEND!H:H),"link"),_xlfn.XLOOKUP(I3792,LEGEND!B:B,LEGEND!H:H))</f>
        <v>link</v>
      </c>
      <c r="U3792" s="73" t="str">
        <f>HYPERLINK(_xlfn.XLOOKUP(I3792,LEGEND!B:B,LEGEND!I:I))</f>
        <v>https://milwaukee-media-images.s3.amazonaws.com/hi/4932478275--Hero_1.jpg</v>
      </c>
      <c r="V3792" s="51" t="s">
        <v>19233</v>
      </c>
      <c r="W3792" s="63" t="s">
        <v>1189</v>
      </c>
      <c r="X3792" s="64">
        <v>531</v>
      </c>
      <c r="Y3792" s="64">
        <v>72</v>
      </c>
      <c r="Z3792" s="64">
        <v>180</v>
      </c>
      <c r="AA3792" s="84">
        <v>13.678000000000001</v>
      </c>
      <c r="AB3792" s="85">
        <v>20</v>
      </c>
      <c r="AC3792" s="85">
        <v>1</v>
      </c>
    </row>
    <row r="3793" spans="1:29" ht="25.5">
      <c r="A3793" s="1"/>
      <c r="B3793" s="6" t="s">
        <v>8777</v>
      </c>
      <c r="C3793" s="6" t="s">
        <v>8778</v>
      </c>
      <c r="D3793" s="6" t="s">
        <v>8918</v>
      </c>
      <c r="E3793" s="49" t="s">
        <v>8919</v>
      </c>
      <c r="F3793" s="6" t="s">
        <v>18921</v>
      </c>
      <c r="G3793" s="6" t="s">
        <v>60</v>
      </c>
      <c r="H3793" s="6" t="s">
        <v>60</v>
      </c>
      <c r="I3793" s="60" t="s">
        <v>19234</v>
      </c>
      <c r="J3793" s="49" t="s">
        <v>19235</v>
      </c>
      <c r="K3793" s="6" t="s">
        <v>19236</v>
      </c>
      <c r="L3793" s="29">
        <f>IF($J$6="с учетом НДС",VLOOKUP(I3793,LEGEND!B:E,4,0)*(1-M3793),VLOOKUP(I3793,LEGEND!B:E,4,0)*(1-M3793)/1.2)</f>
        <v>50800</v>
      </c>
      <c r="M3793" s="57">
        <f>IF(AND(B3793&lt;&gt;"1_Электроинструмент",B3793&lt;&gt;"2_Садовая техника"),$J$5,IF($J$4&lt;=20%,$J$4,IFERROR(VLOOKUP(S3793,LEGEND!$L$2:$M$5,2,FALSE),$J$4)))</f>
        <v>0</v>
      </c>
      <c r="N3793" s="48" t="s">
        <v>60</v>
      </c>
      <c r="O3793" s="6" t="s">
        <v>60</v>
      </c>
      <c r="P3793" s="49" t="s">
        <v>66</v>
      </c>
      <c r="Q3793" s="49" t="s">
        <v>67</v>
      </c>
      <c r="R3793" s="6" t="s">
        <v>60</v>
      </c>
      <c r="S3793" s="49" t="s">
        <v>60</v>
      </c>
      <c r="T3793" s="73" t="str">
        <f>IF(_xlfn.XLOOKUP(I3793,LEGEND!B:B,LEGEND!H:H)&lt;&gt;"-",HYPERLINK(_xlfn.XLOOKUP(I3793,LEGEND!B:B,LEGEND!H:H),"link"),_xlfn.XLOOKUP(I3793,LEGEND!B:B,LEGEND!H:H))</f>
        <v>link</v>
      </c>
      <c r="U3793" s="73" t="str">
        <f>HYPERLINK(_xlfn.XLOOKUP(I3793,LEGEND!B:B,LEGEND!I:I))</f>
        <v>https://milwaukee-media-images.s3.amazonaws.com/hi/4932478274--Hero_1.jpg</v>
      </c>
      <c r="V3793" s="51" t="s">
        <v>19237</v>
      </c>
      <c r="W3793" s="63" t="s">
        <v>1189</v>
      </c>
      <c r="X3793" s="64">
        <v>500</v>
      </c>
      <c r="Y3793" s="64">
        <v>185</v>
      </c>
      <c r="Z3793" s="64">
        <v>70</v>
      </c>
      <c r="AA3793" s="84">
        <v>12.874000000000001</v>
      </c>
      <c r="AB3793" s="85">
        <v>20</v>
      </c>
      <c r="AC3793" s="85">
        <v>1</v>
      </c>
    </row>
    <row r="3794" spans="1:29" ht="25.5">
      <c r="A3794" s="1"/>
      <c r="B3794" s="6" t="s">
        <v>8777</v>
      </c>
      <c r="C3794" s="6" t="s">
        <v>8778</v>
      </c>
      <c r="D3794" s="6" t="s">
        <v>8918</v>
      </c>
      <c r="E3794" s="49" t="s">
        <v>8919</v>
      </c>
      <c r="F3794" s="6" t="s">
        <v>18921</v>
      </c>
      <c r="G3794" s="6" t="s">
        <v>60</v>
      </c>
      <c r="H3794" s="6" t="s">
        <v>60</v>
      </c>
      <c r="I3794" s="60" t="s">
        <v>19238</v>
      </c>
      <c r="J3794" s="49" t="s">
        <v>19239</v>
      </c>
      <c r="K3794" s="6" t="s">
        <v>19240</v>
      </c>
      <c r="L3794" s="29">
        <f>IF($J$6="с учетом НДС",VLOOKUP(I3794,LEGEND!B:E,4,0)*(1-M3794),VLOOKUP(I3794,LEGEND!B:E,4,0)*(1-M3794)/1.2)</f>
        <v>51100</v>
      </c>
      <c r="M3794" s="57">
        <f>IF(AND(B3794&lt;&gt;"1_Электроинструмент",B3794&lt;&gt;"2_Садовая техника"),$J$5,IF($J$4&lt;=20%,$J$4,IFERROR(VLOOKUP(S3794,LEGEND!$L$2:$M$5,2,FALSE),$J$4)))</f>
        <v>0</v>
      </c>
      <c r="N3794" s="48" t="s">
        <v>60</v>
      </c>
      <c r="O3794" s="6" t="s">
        <v>60</v>
      </c>
      <c r="P3794" s="49" t="s">
        <v>1556</v>
      </c>
      <c r="Q3794" s="49" t="s">
        <v>473</v>
      </c>
      <c r="R3794" s="6" t="s">
        <v>60</v>
      </c>
      <c r="S3794" s="49" t="s">
        <v>60</v>
      </c>
      <c r="T3794" s="73" t="str">
        <f>IF(_xlfn.XLOOKUP(I3794,LEGEND!B:B,LEGEND!H:H)&lt;&gt;"-",HYPERLINK(_xlfn.XLOOKUP(I3794,LEGEND!B:B,LEGEND!H:H),"link"),_xlfn.XLOOKUP(I3794,LEGEND!B:B,LEGEND!H:H))</f>
        <v>link</v>
      </c>
      <c r="U3794" s="73" t="str">
        <f>HYPERLINK(_xlfn.XLOOKUP(I3794,LEGEND!B:B,LEGEND!I:I))</f>
        <v>https://milwaukee-media-images.s3.amazonaws.com/hi/4932459343--Hero_1.jpg</v>
      </c>
      <c r="V3794" s="51" t="s">
        <v>19241</v>
      </c>
      <c r="W3794" s="63" t="s">
        <v>1189</v>
      </c>
      <c r="X3794" s="64">
        <v>535</v>
      </c>
      <c r="Y3794" s="64">
        <v>185</v>
      </c>
      <c r="Z3794" s="64">
        <v>70</v>
      </c>
      <c r="AA3794" s="84">
        <v>14.25</v>
      </c>
      <c r="AB3794" s="85">
        <v>20</v>
      </c>
      <c r="AC3794" s="85">
        <v>1</v>
      </c>
    </row>
    <row r="3795" spans="1:29" ht="15">
      <c r="A3795" s="1"/>
      <c r="B3795" s="6" t="s">
        <v>8777</v>
      </c>
      <c r="C3795" s="6" t="s">
        <v>8778</v>
      </c>
      <c r="D3795" s="6" t="s">
        <v>8918</v>
      </c>
      <c r="E3795" s="49" t="s">
        <v>19242</v>
      </c>
      <c r="F3795" s="6" t="s">
        <v>4070</v>
      </c>
      <c r="G3795" s="6" t="s">
        <v>60</v>
      </c>
      <c r="H3795" s="6" t="s">
        <v>60</v>
      </c>
      <c r="I3795" s="60" t="s">
        <v>19259</v>
      </c>
      <c r="J3795" s="49" t="s">
        <v>19260</v>
      </c>
      <c r="K3795" s="6" t="s">
        <v>19261</v>
      </c>
      <c r="L3795" s="29">
        <f>IF($J$6="с учетом НДС",VLOOKUP(I3795,LEGEND!B:E,4,0)*(1-M3795),VLOOKUP(I3795,LEGEND!B:E,4,0)*(1-M3795)/1.2)</f>
        <v>2680</v>
      </c>
      <c r="M3795" s="57">
        <f>IF(AND(B3795&lt;&gt;"1_Электроинструмент",B3795&lt;&gt;"2_Садовая техника"),$J$5,IF($J$4&lt;=20%,$J$4,IFERROR(VLOOKUP(S3795,LEGEND!$L$2:$M$5,2,FALSE),$J$4)))</f>
        <v>0</v>
      </c>
      <c r="N3795" s="48" t="s">
        <v>60</v>
      </c>
      <c r="O3795" s="6" t="s">
        <v>60</v>
      </c>
      <c r="P3795" s="49" t="s">
        <v>66</v>
      </c>
      <c r="Q3795" s="49" t="s">
        <v>473</v>
      </c>
      <c r="R3795" s="6" t="s">
        <v>60</v>
      </c>
      <c r="S3795" s="49" t="s">
        <v>60</v>
      </c>
      <c r="T3795" s="73" t="str">
        <f>IF(_xlfn.XLOOKUP(I3795,LEGEND!B:B,LEGEND!H:H)&lt;&gt;"-",HYPERLINK(_xlfn.XLOOKUP(I3795,LEGEND!B:B,LEGEND!H:H),"link"),_xlfn.XLOOKUP(I3795,LEGEND!B:B,LEGEND!H:H))</f>
        <v>link</v>
      </c>
      <c r="U3795" s="73" t="str">
        <f>HYPERLINK(_xlfn.XLOOKUP(I3795,LEGEND!B:B,LEGEND!I:I))</f>
        <v>https://milwaukee-media-images.s3.amazonaws.com/hi/4932352300--Hero_01.jpg</v>
      </c>
      <c r="V3795" s="51" t="s">
        <v>19262</v>
      </c>
      <c r="W3795" s="63" t="s">
        <v>1189</v>
      </c>
      <c r="X3795" s="64">
        <v>175</v>
      </c>
      <c r="Y3795" s="64">
        <v>10</v>
      </c>
      <c r="Z3795" s="64">
        <v>15</v>
      </c>
      <c r="AA3795" s="84">
        <v>0.17399999999999999</v>
      </c>
      <c r="AB3795" s="85">
        <v>1</v>
      </c>
      <c r="AC3795" s="85">
        <v>1</v>
      </c>
    </row>
    <row r="3796" spans="1:29" ht="25.5">
      <c r="A3796" s="1"/>
      <c r="B3796" s="6" t="s">
        <v>8777</v>
      </c>
      <c r="C3796" s="6" t="s">
        <v>8778</v>
      </c>
      <c r="D3796" s="6" t="s">
        <v>8918</v>
      </c>
      <c r="E3796" s="49" t="s">
        <v>19242</v>
      </c>
      <c r="F3796" s="6" t="s">
        <v>4070</v>
      </c>
      <c r="G3796" s="6" t="s">
        <v>60</v>
      </c>
      <c r="H3796" s="6" t="s">
        <v>60</v>
      </c>
      <c r="I3796" s="60" t="s">
        <v>19267</v>
      </c>
      <c r="J3796" s="49" t="s">
        <v>14111</v>
      </c>
      <c r="K3796" s="6" t="s">
        <v>19268</v>
      </c>
      <c r="L3796" s="29">
        <f>IF($J$6="с учетом НДС",VLOOKUP(I3796,LEGEND!B:E,4,0)*(1-M3796),VLOOKUP(I3796,LEGEND!B:E,4,0)*(1-M3796)/1.2)</f>
        <v>3220</v>
      </c>
      <c r="M3796" s="57">
        <f>IF(AND(B3796&lt;&gt;"1_Электроинструмент",B3796&lt;&gt;"2_Садовая техника"),$J$5,IF($J$4&lt;=20%,$J$4,IFERROR(VLOOKUP(S3796,LEGEND!$L$2:$M$5,2,FALSE),$J$4)))</f>
        <v>0</v>
      </c>
      <c r="N3796" s="48" t="s">
        <v>60</v>
      </c>
      <c r="O3796" s="6" t="s">
        <v>60</v>
      </c>
      <c r="P3796" s="49" t="s">
        <v>66</v>
      </c>
      <c r="Q3796" s="49" t="s">
        <v>67</v>
      </c>
      <c r="R3796" s="6" t="s">
        <v>60</v>
      </c>
      <c r="S3796" s="49" t="s">
        <v>60</v>
      </c>
      <c r="T3796" s="73" t="str">
        <f>IF(_xlfn.XLOOKUP(I3796,LEGEND!B:B,LEGEND!H:H)&lt;&gt;"-",HYPERLINK(_xlfn.XLOOKUP(I3796,LEGEND!B:B,LEGEND!H:H),"link"),_xlfn.XLOOKUP(I3796,LEGEND!B:B,LEGEND!H:H))</f>
        <v>link</v>
      </c>
      <c r="U3796" s="73" t="str">
        <f>HYPERLINK(_xlfn.XLOOKUP(I3796,LEGEND!B:B,LEGEND!I:I))</f>
        <v>https://milwaukee-media-images.s3.amazonaws.com/hi/4932352299--Hero_01.jpg</v>
      </c>
      <c r="V3796" s="51" t="s">
        <v>19269</v>
      </c>
      <c r="W3796" s="63" t="s">
        <v>71</v>
      </c>
      <c r="X3796" s="64">
        <v>85</v>
      </c>
      <c r="Y3796" s="64">
        <v>52</v>
      </c>
      <c r="Z3796" s="64">
        <v>52</v>
      </c>
      <c r="AA3796" s="84">
        <v>0.17299999999999999</v>
      </c>
      <c r="AB3796" s="85">
        <v>1</v>
      </c>
      <c r="AC3796" s="85">
        <v>1</v>
      </c>
    </row>
    <row r="3797" spans="1:29" ht="25.5">
      <c r="A3797" s="1"/>
      <c r="B3797" s="6" t="s">
        <v>8777</v>
      </c>
      <c r="C3797" s="6" t="s">
        <v>8778</v>
      </c>
      <c r="D3797" s="6" t="s">
        <v>8918</v>
      </c>
      <c r="E3797" s="49" t="s">
        <v>19242</v>
      </c>
      <c r="F3797" s="6" t="s">
        <v>18921</v>
      </c>
      <c r="G3797" s="6" t="s">
        <v>60</v>
      </c>
      <c r="H3797" s="6" t="s">
        <v>60</v>
      </c>
      <c r="I3797" s="60" t="s">
        <v>24233</v>
      </c>
      <c r="J3797" s="49" t="s">
        <v>24234</v>
      </c>
      <c r="K3797" s="6" t="s">
        <v>24235</v>
      </c>
      <c r="L3797" s="29">
        <f>IF($J$6="с учетом НДС",VLOOKUP(I3797,LEGEND!B:E,4,0)*(1-M3797),VLOOKUP(I3797,LEGEND!B:E,4,0)*(1-M3797)/1.2)</f>
        <v>1380</v>
      </c>
      <c r="M3797" s="57">
        <f>IF(AND(B3797&lt;&gt;"1_Электроинструмент",B3797&lt;&gt;"2_Садовая техника"),$J$5,IF($J$4&lt;=20%,$J$4,IFERROR(VLOOKUP(S3797,LEGEND!$L$2:$M$5,2,FALSE),$J$4)))</f>
        <v>0</v>
      </c>
      <c r="N3797" s="48" t="s">
        <v>60</v>
      </c>
      <c r="O3797" s="6" t="s">
        <v>60</v>
      </c>
      <c r="P3797" s="49" t="s">
        <v>1556</v>
      </c>
      <c r="Q3797" s="49" t="s">
        <v>473</v>
      </c>
      <c r="R3797" s="6" t="s">
        <v>60</v>
      </c>
      <c r="S3797" s="49" t="s">
        <v>60</v>
      </c>
      <c r="T3797" s="73" t="str">
        <f>IF(_xlfn.XLOOKUP(I3797,LEGEND!B:B,LEGEND!H:H)&lt;&gt;"-",HYPERLINK(_xlfn.XLOOKUP(I3797,LEGEND!B:B,LEGEND!H:H),"link"),_xlfn.XLOOKUP(I3797,LEGEND!B:B,LEGEND!H:H))</f>
        <v>link</v>
      </c>
      <c r="U3797" s="73" t="str">
        <f>HYPERLINK(_xlfn.XLOOKUP(I3797,LEGEND!B:B,LEGEND!I:I))</f>
        <v>https://milwaukee-media-images.s3.amazonaws.com/hi/4932464910--Hero_1.jpg</v>
      </c>
      <c r="V3797" s="51" t="s">
        <v>24236</v>
      </c>
      <c r="W3797" s="63" t="s">
        <v>1189</v>
      </c>
      <c r="X3797" s="64">
        <v>220</v>
      </c>
      <c r="Y3797" s="64">
        <v>20</v>
      </c>
      <c r="Z3797" s="64">
        <v>20</v>
      </c>
      <c r="AA3797" s="84">
        <v>0.35499999999999998</v>
      </c>
      <c r="AB3797" s="85">
        <v>1</v>
      </c>
      <c r="AC3797" s="85">
        <v>1</v>
      </c>
    </row>
    <row r="3798" spans="1:29" ht="15">
      <c r="A3798" s="1"/>
      <c r="B3798" s="6" t="s">
        <v>8777</v>
      </c>
      <c r="C3798" s="6" t="s">
        <v>8778</v>
      </c>
      <c r="D3798" s="6" t="s">
        <v>8918</v>
      </c>
      <c r="E3798" s="49" t="s">
        <v>19242</v>
      </c>
      <c r="F3798" s="6" t="s">
        <v>18921</v>
      </c>
      <c r="G3798" s="6" t="s">
        <v>60</v>
      </c>
      <c r="H3798" s="6" t="s">
        <v>60</v>
      </c>
      <c r="I3798" s="60" t="s">
        <v>19243</v>
      </c>
      <c r="J3798" s="49" t="s">
        <v>19244</v>
      </c>
      <c r="K3798" s="6" t="s">
        <v>19245</v>
      </c>
      <c r="L3798" s="29">
        <f>IF($J$6="с учетом НДС",VLOOKUP(I3798,LEGEND!B:E,4,0)*(1-M3798),VLOOKUP(I3798,LEGEND!B:E,4,0)*(1-M3798)/1.2)</f>
        <v>1560</v>
      </c>
      <c r="M3798" s="57">
        <f>IF(AND(B3798&lt;&gt;"1_Электроинструмент",B3798&lt;&gt;"2_Садовая техника"),$J$5,IF($J$4&lt;=20%,$J$4,IFERROR(VLOOKUP(S3798,LEGEND!$L$2:$M$5,2,FALSE),$J$4)))</f>
        <v>0</v>
      </c>
      <c r="N3798" s="48" t="s">
        <v>60</v>
      </c>
      <c r="O3798" s="6" t="s">
        <v>60</v>
      </c>
      <c r="P3798" s="49" t="s">
        <v>66</v>
      </c>
      <c r="Q3798" s="49" t="s">
        <v>473</v>
      </c>
      <c r="R3798" s="6" t="s">
        <v>60</v>
      </c>
      <c r="S3798" s="49" t="s">
        <v>60</v>
      </c>
      <c r="T3798" s="73" t="str">
        <f>IF(_xlfn.XLOOKUP(I3798,LEGEND!B:B,LEGEND!H:H)&lt;&gt;"-",HYPERLINK(_xlfn.XLOOKUP(I3798,LEGEND!B:B,LEGEND!H:H),"link"),_xlfn.XLOOKUP(I3798,LEGEND!B:B,LEGEND!H:H))</f>
        <v>link</v>
      </c>
      <c r="U3798" s="73" t="str">
        <f>HYPERLINK(_xlfn.XLOOKUP(I3798,LEGEND!B:B,LEGEND!I:I))</f>
        <v>https://milwaukee-media-images.s3.amazonaws.com/hi/4932352920--Hero_1.jpg</v>
      </c>
      <c r="V3798" s="51" t="s">
        <v>19246</v>
      </c>
      <c r="W3798" s="63" t="s">
        <v>1189</v>
      </c>
      <c r="X3798" s="64">
        <v>390</v>
      </c>
      <c r="Y3798" s="64">
        <v>120</v>
      </c>
      <c r="Z3798" s="64">
        <v>40</v>
      </c>
      <c r="AA3798" s="84">
        <v>8.5999999999999993E-2</v>
      </c>
      <c r="AB3798" s="85">
        <v>1</v>
      </c>
      <c r="AC3798" s="85">
        <v>1</v>
      </c>
    </row>
    <row r="3799" spans="1:29" ht="15">
      <c r="A3799" s="1"/>
      <c r="B3799" s="6" t="s">
        <v>8777</v>
      </c>
      <c r="C3799" s="6" t="s">
        <v>8778</v>
      </c>
      <c r="D3799" s="6" t="s">
        <v>8918</v>
      </c>
      <c r="E3799" s="49" t="s">
        <v>19242</v>
      </c>
      <c r="F3799" s="6" t="s">
        <v>18921</v>
      </c>
      <c r="G3799" s="6" t="s">
        <v>60</v>
      </c>
      <c r="H3799" s="6" t="s">
        <v>60</v>
      </c>
      <c r="I3799" s="60" t="s">
        <v>19247</v>
      </c>
      <c r="J3799" s="49" t="s">
        <v>19248</v>
      </c>
      <c r="K3799" s="6" t="s">
        <v>19249</v>
      </c>
      <c r="L3799" s="29">
        <f>IF($J$6="с учетом НДС",VLOOKUP(I3799,LEGEND!B:E,4,0)*(1-M3799),VLOOKUP(I3799,LEGEND!B:E,4,0)*(1-M3799)/1.2)</f>
        <v>2160</v>
      </c>
      <c r="M3799" s="57">
        <f>IF(AND(B3799&lt;&gt;"1_Электроинструмент",B3799&lt;&gt;"2_Садовая техника"),$J$5,IF($J$4&lt;=20%,$J$4,IFERROR(VLOOKUP(S3799,LEGEND!$L$2:$M$5,2,FALSE),$J$4)))</f>
        <v>0</v>
      </c>
      <c r="N3799" s="48" t="s">
        <v>60</v>
      </c>
      <c r="O3799" s="6" t="s">
        <v>60</v>
      </c>
      <c r="P3799" s="49" t="s">
        <v>66</v>
      </c>
      <c r="Q3799" s="49" t="s">
        <v>473</v>
      </c>
      <c r="R3799" s="6" t="s">
        <v>60</v>
      </c>
      <c r="S3799" s="49" t="s">
        <v>60</v>
      </c>
      <c r="T3799" s="73" t="str">
        <f>IF(_xlfn.XLOOKUP(I3799,LEGEND!B:B,LEGEND!H:H)&lt;&gt;"-",HYPERLINK(_xlfn.XLOOKUP(I3799,LEGEND!B:B,LEGEND!H:H),"link"),_xlfn.XLOOKUP(I3799,LEGEND!B:B,LEGEND!H:H))</f>
        <v>link</v>
      </c>
      <c r="U3799" s="73" t="str">
        <f>HYPERLINK(_xlfn.XLOOKUP(I3799,LEGEND!B:B,LEGEND!I:I))</f>
        <v>https://milwaukee-media-images.s3.amazonaws.com/hi/4932399275--Hero_01.jpg</v>
      </c>
      <c r="V3799" s="51" t="s">
        <v>19250</v>
      </c>
      <c r="W3799" s="63" t="s">
        <v>4191</v>
      </c>
      <c r="X3799" s="64">
        <v>505</v>
      </c>
      <c r="Y3799" s="64">
        <v>110</v>
      </c>
      <c r="Z3799" s="64">
        <v>70</v>
      </c>
      <c r="AA3799" s="84">
        <v>0.3</v>
      </c>
      <c r="AB3799" s="85">
        <v>1</v>
      </c>
      <c r="AC3799" s="85">
        <v>1</v>
      </c>
    </row>
    <row r="3800" spans="1:29" ht="15">
      <c r="A3800" s="1"/>
      <c r="B3800" s="6" t="s">
        <v>8777</v>
      </c>
      <c r="C3800" s="6" t="s">
        <v>8778</v>
      </c>
      <c r="D3800" s="6" t="s">
        <v>8918</v>
      </c>
      <c r="E3800" s="49" t="s">
        <v>19242</v>
      </c>
      <c r="F3800" s="6" t="s">
        <v>18921</v>
      </c>
      <c r="G3800" s="6" t="s">
        <v>60</v>
      </c>
      <c r="H3800" s="6" t="s">
        <v>60</v>
      </c>
      <c r="I3800" s="60" t="s">
        <v>19251</v>
      </c>
      <c r="J3800" s="49" t="s">
        <v>19252</v>
      </c>
      <c r="K3800" s="6" t="s">
        <v>19253</v>
      </c>
      <c r="L3800" s="29">
        <f>IF($J$6="с учетом НДС",VLOOKUP(I3800,LEGEND!B:E,4,0)*(1-M3800),VLOOKUP(I3800,LEGEND!B:E,4,0)*(1-M3800)/1.2)</f>
        <v>2340</v>
      </c>
      <c r="M3800" s="57">
        <f>IF(AND(B3800&lt;&gt;"1_Электроинструмент",B3800&lt;&gt;"2_Садовая техника"),$J$5,IF($J$4&lt;=20%,$J$4,IFERROR(VLOOKUP(S3800,LEGEND!$L$2:$M$5,2,FALSE),$J$4)))</f>
        <v>0</v>
      </c>
      <c r="N3800" s="48" t="s">
        <v>60</v>
      </c>
      <c r="O3800" s="6" t="s">
        <v>60</v>
      </c>
      <c r="P3800" s="49" t="s">
        <v>66</v>
      </c>
      <c r="Q3800" s="49" t="s">
        <v>473</v>
      </c>
      <c r="R3800" s="6" t="s">
        <v>60</v>
      </c>
      <c r="S3800" s="49" t="s">
        <v>60</v>
      </c>
      <c r="T3800" s="73" t="str">
        <f>IF(_xlfn.XLOOKUP(I3800,LEGEND!B:B,LEGEND!H:H)&lt;&gt;"-",HYPERLINK(_xlfn.XLOOKUP(I3800,LEGEND!B:B,LEGEND!H:H),"link"),_xlfn.XLOOKUP(I3800,LEGEND!B:B,LEGEND!H:H))</f>
        <v>link</v>
      </c>
      <c r="U3800" s="73" t="str">
        <f>HYPERLINK(_xlfn.XLOOKUP(I3800,LEGEND!B:B,LEGEND!I:I))</f>
        <v>https://milwaukee-media-images.s3.amazonaws.com/hi/4932399280--Hero_1.jpg</v>
      </c>
      <c r="V3800" s="51" t="s">
        <v>19254</v>
      </c>
      <c r="W3800" s="63" t="s">
        <v>1189</v>
      </c>
      <c r="X3800" s="64">
        <v>300</v>
      </c>
      <c r="Y3800" s="64">
        <v>21</v>
      </c>
      <c r="Z3800" s="64">
        <v>25</v>
      </c>
      <c r="AA3800" s="84">
        <v>0.78</v>
      </c>
      <c r="AB3800" s="85">
        <v>1</v>
      </c>
      <c r="AC3800" s="85">
        <v>1</v>
      </c>
    </row>
    <row r="3801" spans="1:29" ht="15">
      <c r="A3801" s="1"/>
      <c r="B3801" s="6" t="s">
        <v>8777</v>
      </c>
      <c r="C3801" s="6" t="s">
        <v>8778</v>
      </c>
      <c r="D3801" s="6" t="s">
        <v>8918</v>
      </c>
      <c r="E3801" s="49" t="s">
        <v>19242</v>
      </c>
      <c r="F3801" s="6" t="s">
        <v>18921</v>
      </c>
      <c r="G3801" s="6" t="s">
        <v>60</v>
      </c>
      <c r="H3801" s="6" t="s">
        <v>60</v>
      </c>
      <c r="I3801" s="60" t="s">
        <v>19255</v>
      </c>
      <c r="J3801" s="49" t="s">
        <v>19256</v>
      </c>
      <c r="K3801" s="6" t="s">
        <v>19257</v>
      </c>
      <c r="L3801" s="29">
        <f>IF($J$6="с учетом НДС",VLOOKUP(I3801,LEGEND!B:E,4,0)*(1-M3801),VLOOKUP(I3801,LEGEND!B:E,4,0)*(1-M3801)/1.2)</f>
        <v>2450</v>
      </c>
      <c r="M3801" s="57">
        <f>IF(AND(B3801&lt;&gt;"1_Электроинструмент",B3801&lt;&gt;"2_Садовая техника"),$J$5,IF($J$4&lt;=20%,$J$4,IFERROR(VLOOKUP(S3801,LEGEND!$L$2:$M$5,2,FALSE),$J$4)))</f>
        <v>0</v>
      </c>
      <c r="N3801" s="48" t="s">
        <v>60</v>
      </c>
      <c r="O3801" s="6" t="s">
        <v>60</v>
      </c>
      <c r="P3801" s="49" t="s">
        <v>66</v>
      </c>
      <c r="Q3801" s="49" t="s">
        <v>473</v>
      </c>
      <c r="R3801" s="6" t="s">
        <v>60</v>
      </c>
      <c r="S3801" s="49" t="s">
        <v>60</v>
      </c>
      <c r="T3801" s="73" t="str">
        <f>IF(_xlfn.XLOOKUP(I3801,LEGEND!B:B,LEGEND!H:H)&lt;&gt;"-",HYPERLINK(_xlfn.XLOOKUP(I3801,LEGEND!B:B,LEGEND!H:H),"link"),_xlfn.XLOOKUP(I3801,LEGEND!B:B,LEGEND!H:H))</f>
        <v>link</v>
      </c>
      <c r="U3801" s="73" t="str">
        <f>HYPERLINK(_xlfn.XLOOKUP(I3801,LEGEND!B:B,LEGEND!I:I))</f>
        <v>https://milwaukee-media-images.s3.amazonaws.com/hi/4932399273--Hero_01.jpg</v>
      </c>
      <c r="V3801" s="51" t="s">
        <v>19258</v>
      </c>
      <c r="W3801" s="63" t="s">
        <v>1189</v>
      </c>
      <c r="X3801" s="64">
        <v>180</v>
      </c>
      <c r="Y3801" s="64">
        <v>150</v>
      </c>
      <c r="Z3801" s="64">
        <v>2</v>
      </c>
      <c r="AA3801" s="84">
        <v>0.42399999999999999</v>
      </c>
      <c r="AB3801" s="85">
        <v>1</v>
      </c>
      <c r="AC3801" s="85">
        <v>1</v>
      </c>
    </row>
    <row r="3802" spans="1:29" ht="15">
      <c r="A3802" s="1"/>
      <c r="B3802" s="6" t="s">
        <v>8777</v>
      </c>
      <c r="C3802" s="6" t="s">
        <v>8778</v>
      </c>
      <c r="D3802" s="6" t="s">
        <v>8918</v>
      </c>
      <c r="E3802" s="49" t="s">
        <v>19242</v>
      </c>
      <c r="F3802" s="6" t="s">
        <v>18921</v>
      </c>
      <c r="G3802" s="6" t="s">
        <v>60</v>
      </c>
      <c r="H3802" s="6" t="s">
        <v>60</v>
      </c>
      <c r="I3802" s="60" t="s">
        <v>19263</v>
      </c>
      <c r="J3802" s="49" t="s">
        <v>19264</v>
      </c>
      <c r="K3802" s="6" t="s">
        <v>19265</v>
      </c>
      <c r="L3802" s="29">
        <f>IF($J$6="с учетом НДС",VLOOKUP(I3802,LEGEND!B:E,4,0)*(1-M3802),VLOOKUP(I3802,LEGEND!B:E,4,0)*(1-M3802)/1.2)</f>
        <v>2930</v>
      </c>
      <c r="M3802" s="57">
        <f>IF(AND(B3802&lt;&gt;"1_Электроинструмент",B3802&lt;&gt;"2_Садовая техника"),$J$5,IF($J$4&lt;=20%,$J$4,IFERROR(VLOOKUP(S3802,LEGEND!$L$2:$M$5,2,FALSE),$J$4)))</f>
        <v>0</v>
      </c>
      <c r="N3802" s="48" t="s">
        <v>60</v>
      </c>
      <c r="O3802" s="6" t="s">
        <v>60</v>
      </c>
      <c r="P3802" s="49" t="s">
        <v>66</v>
      </c>
      <c r="Q3802" s="49" t="s">
        <v>473</v>
      </c>
      <c r="R3802" s="6" t="s">
        <v>60</v>
      </c>
      <c r="S3802" s="49" t="s">
        <v>60</v>
      </c>
      <c r="T3802" s="73" t="str">
        <f>IF(_xlfn.XLOOKUP(I3802,LEGEND!B:B,LEGEND!H:H)&lt;&gt;"-",HYPERLINK(_xlfn.XLOOKUP(I3802,LEGEND!B:B,LEGEND!H:H),"link"),_xlfn.XLOOKUP(I3802,LEGEND!B:B,LEGEND!H:H))</f>
        <v>link</v>
      </c>
      <c r="U3802" s="73" t="str">
        <f>HYPERLINK(_xlfn.XLOOKUP(I3802,LEGEND!B:B,LEGEND!I:I))</f>
        <v>https://milwaukee-media-images.s3.amazonaws.com/hi/4932399281--Hero_1.jpg</v>
      </c>
      <c r="V3802" s="51" t="s">
        <v>19266</v>
      </c>
      <c r="W3802" s="63" t="s">
        <v>1189</v>
      </c>
      <c r="X3802" s="64">
        <v>450</v>
      </c>
      <c r="Y3802" s="64">
        <v>21</v>
      </c>
      <c r="Z3802" s="64">
        <v>25</v>
      </c>
      <c r="AA3802" s="84">
        <v>1.22</v>
      </c>
      <c r="AB3802" s="85">
        <v>1</v>
      </c>
      <c r="AC3802" s="85">
        <v>1</v>
      </c>
    </row>
    <row r="3803" spans="1:29" ht="25.5">
      <c r="A3803" s="1"/>
      <c r="B3803" s="6" t="s">
        <v>8777</v>
      </c>
      <c r="C3803" s="6" t="s">
        <v>8778</v>
      </c>
      <c r="D3803" s="6" t="s">
        <v>8918</v>
      </c>
      <c r="E3803" s="49" t="s">
        <v>19242</v>
      </c>
      <c r="F3803" s="6" t="s">
        <v>18921</v>
      </c>
      <c r="G3803" s="6" t="s">
        <v>60</v>
      </c>
      <c r="H3803" s="6" t="s">
        <v>60</v>
      </c>
      <c r="I3803" s="60" t="s">
        <v>19270</v>
      </c>
      <c r="J3803" s="49" t="s">
        <v>19271</v>
      </c>
      <c r="K3803" s="6" t="s">
        <v>19272</v>
      </c>
      <c r="L3803" s="29">
        <f>IF($J$6="с учетом НДС",VLOOKUP(I3803,LEGEND!B:E,4,0)*(1-M3803),VLOOKUP(I3803,LEGEND!B:E,4,0)*(1-M3803)/1.2)</f>
        <v>3550</v>
      </c>
      <c r="M3803" s="57">
        <f>IF(AND(B3803&lt;&gt;"1_Электроинструмент",B3803&lt;&gt;"2_Садовая техника"),$J$5,IF($J$4&lt;=20%,$J$4,IFERROR(VLOOKUP(S3803,LEGEND!$L$2:$M$5,2,FALSE),$J$4)))</f>
        <v>0</v>
      </c>
      <c r="N3803" s="48" t="s">
        <v>60</v>
      </c>
      <c r="O3803" s="6" t="s">
        <v>60</v>
      </c>
      <c r="P3803" s="49" t="s">
        <v>66</v>
      </c>
      <c r="Q3803" s="49" t="s">
        <v>67</v>
      </c>
      <c r="R3803" s="6" t="s">
        <v>60</v>
      </c>
      <c r="S3803" s="49" t="s">
        <v>60</v>
      </c>
      <c r="T3803" s="73" t="str">
        <f>IF(_xlfn.XLOOKUP(I3803,LEGEND!B:B,LEGEND!H:H)&lt;&gt;"-",HYPERLINK(_xlfn.XLOOKUP(I3803,LEGEND!B:B,LEGEND!H:H),"link"),_xlfn.XLOOKUP(I3803,LEGEND!B:B,LEGEND!H:H))</f>
        <v>link</v>
      </c>
      <c r="U3803" s="73" t="str">
        <f>HYPERLINK(_xlfn.XLOOKUP(I3803,LEGEND!B:B,LEGEND!I:I))</f>
        <v>https://milwaukee-media-images.s3.amazonaws.com/hi/4932343771--Hero_1.jpg</v>
      </c>
      <c r="V3803" s="51" t="s">
        <v>19273</v>
      </c>
      <c r="W3803" s="63" t="s">
        <v>1189</v>
      </c>
      <c r="X3803" s="64">
        <v>360</v>
      </c>
      <c r="Y3803" s="64">
        <v>37</v>
      </c>
      <c r="Z3803" s="64">
        <v>20</v>
      </c>
      <c r="AA3803" s="84">
        <v>0.57499999999999996</v>
      </c>
      <c r="AB3803" s="85">
        <v>1</v>
      </c>
      <c r="AC3803" s="85">
        <v>1</v>
      </c>
    </row>
    <row r="3804" spans="1:29" ht="25.5">
      <c r="A3804" s="1"/>
      <c r="B3804" s="6" t="s">
        <v>8777</v>
      </c>
      <c r="C3804" s="6" t="s">
        <v>8778</v>
      </c>
      <c r="D3804" s="6" t="s">
        <v>8918</v>
      </c>
      <c r="E3804" s="49" t="s">
        <v>19242</v>
      </c>
      <c r="F3804" s="6" t="s">
        <v>18921</v>
      </c>
      <c r="G3804" s="6" t="s">
        <v>60</v>
      </c>
      <c r="H3804" s="6" t="s">
        <v>60</v>
      </c>
      <c r="I3804" s="60" t="s">
        <v>19274</v>
      </c>
      <c r="J3804" s="49" t="s">
        <v>19275</v>
      </c>
      <c r="K3804" s="6" t="s">
        <v>19276</v>
      </c>
      <c r="L3804" s="29">
        <f>IF($J$6="с учетом НДС",VLOOKUP(I3804,LEGEND!B:E,4,0)*(1-M3804),VLOOKUP(I3804,LEGEND!B:E,4,0)*(1-M3804)/1.2)</f>
        <v>3670</v>
      </c>
      <c r="M3804" s="57">
        <f>IF(AND(B3804&lt;&gt;"1_Электроинструмент",B3804&lt;&gt;"2_Садовая техника"),$J$5,IF($J$4&lt;=20%,$J$4,IFERROR(VLOOKUP(S3804,LEGEND!$L$2:$M$5,2,FALSE),$J$4)))</f>
        <v>0</v>
      </c>
      <c r="N3804" s="48" t="s">
        <v>60</v>
      </c>
      <c r="O3804" s="6" t="s">
        <v>60</v>
      </c>
      <c r="P3804" s="49" t="s">
        <v>66</v>
      </c>
      <c r="Q3804" s="49" t="s">
        <v>473</v>
      </c>
      <c r="R3804" s="6" t="s">
        <v>60</v>
      </c>
      <c r="S3804" s="49" t="s">
        <v>60</v>
      </c>
      <c r="T3804" s="73" t="str">
        <f>IF(_xlfn.XLOOKUP(I3804,LEGEND!B:B,LEGEND!H:H)&lt;&gt;"-",HYPERLINK(_xlfn.XLOOKUP(I3804,LEGEND!B:B,LEGEND!H:H),"link"),_xlfn.XLOOKUP(I3804,LEGEND!B:B,LEGEND!H:H))</f>
        <v>link</v>
      </c>
      <c r="U3804" s="73" t="str">
        <f>HYPERLINK(_xlfn.XLOOKUP(I3804,LEGEND!B:B,LEGEND!I:I))</f>
        <v>https://milwaukee-media-images.s3.amazonaws.com/hi/4932464167--Hero_1.jpg</v>
      </c>
      <c r="V3804" s="51" t="s">
        <v>19277</v>
      </c>
      <c r="W3804" s="63" t="s">
        <v>1189</v>
      </c>
      <c r="X3804" s="64">
        <v>250</v>
      </c>
      <c r="Y3804" s="64">
        <v>40</v>
      </c>
      <c r="Z3804" s="64">
        <v>40</v>
      </c>
      <c r="AA3804" s="84">
        <v>0.86</v>
      </c>
      <c r="AB3804" s="85">
        <v>1</v>
      </c>
      <c r="AC3804" s="85">
        <v>1</v>
      </c>
    </row>
    <row r="3805" spans="1:29" ht="25.5">
      <c r="A3805" s="1"/>
      <c r="B3805" s="6" t="s">
        <v>8777</v>
      </c>
      <c r="C3805" s="6" t="s">
        <v>8778</v>
      </c>
      <c r="D3805" s="6" t="s">
        <v>8918</v>
      </c>
      <c r="E3805" s="49" t="s">
        <v>19242</v>
      </c>
      <c r="F3805" s="6" t="s">
        <v>18921</v>
      </c>
      <c r="G3805" s="6" t="s">
        <v>60</v>
      </c>
      <c r="H3805" s="6" t="s">
        <v>60</v>
      </c>
      <c r="I3805" s="60" t="s">
        <v>19278</v>
      </c>
      <c r="J3805" s="49" t="s">
        <v>19279</v>
      </c>
      <c r="K3805" s="6" t="s">
        <v>19280</v>
      </c>
      <c r="L3805" s="29">
        <f>IF($J$6="с учетом НДС",VLOOKUP(I3805,LEGEND!B:E,4,0)*(1-M3805),VLOOKUP(I3805,LEGEND!B:E,4,0)*(1-M3805)/1.2)</f>
        <v>4140</v>
      </c>
      <c r="M3805" s="57">
        <f>IF(AND(B3805&lt;&gt;"1_Электроинструмент",B3805&lt;&gt;"2_Садовая техника"),$J$5,IF($J$4&lt;=20%,$J$4,IFERROR(VLOOKUP(S3805,LEGEND!$L$2:$M$5,2,FALSE),$J$4)))</f>
        <v>0</v>
      </c>
      <c r="N3805" s="48" t="s">
        <v>60</v>
      </c>
      <c r="O3805" s="6" t="s">
        <v>60</v>
      </c>
      <c r="P3805" s="49" t="s">
        <v>66</v>
      </c>
      <c r="Q3805" s="49" t="s">
        <v>67</v>
      </c>
      <c r="R3805" s="6" t="s">
        <v>60</v>
      </c>
      <c r="S3805" s="49" t="s">
        <v>60</v>
      </c>
      <c r="T3805" s="73" t="str">
        <f>IF(_xlfn.XLOOKUP(I3805,LEGEND!B:B,LEGEND!H:H)&lt;&gt;"-",HYPERLINK(_xlfn.XLOOKUP(I3805,LEGEND!B:B,LEGEND!H:H),"link"),_xlfn.XLOOKUP(I3805,LEGEND!B:B,LEGEND!H:H))</f>
        <v>-</v>
      </c>
      <c r="U3805" s="73" t="str">
        <f>HYPERLINK(_xlfn.XLOOKUP(I3805,LEGEND!B:B,LEGEND!I:I))</f>
        <v>https://milwaukee-media-images.s3.amazonaws.com/hi/4932451354--Hero_1.jpg</v>
      </c>
      <c r="V3805" s="51" t="s">
        <v>19281</v>
      </c>
      <c r="W3805" s="63" t="s">
        <v>1189</v>
      </c>
      <c r="X3805" s="64">
        <v>25</v>
      </c>
      <c r="Y3805" s="64">
        <v>35</v>
      </c>
      <c r="Z3805" s="64">
        <v>320</v>
      </c>
      <c r="AA3805" s="84">
        <v>0.64100000000000001</v>
      </c>
      <c r="AB3805" s="85">
        <v>1</v>
      </c>
      <c r="AC3805" s="85">
        <v>1</v>
      </c>
    </row>
    <row r="3806" spans="1:29" ht="25.5">
      <c r="A3806" s="1"/>
      <c r="B3806" s="6" t="s">
        <v>8777</v>
      </c>
      <c r="C3806" s="6" t="s">
        <v>8778</v>
      </c>
      <c r="D3806" s="6" t="s">
        <v>8918</v>
      </c>
      <c r="E3806" s="49" t="s">
        <v>19242</v>
      </c>
      <c r="F3806" s="6" t="s">
        <v>18921</v>
      </c>
      <c r="G3806" s="6" t="s">
        <v>60</v>
      </c>
      <c r="H3806" s="6" t="s">
        <v>60</v>
      </c>
      <c r="I3806" s="60" t="s">
        <v>19282</v>
      </c>
      <c r="J3806" s="49" t="s">
        <v>19283</v>
      </c>
      <c r="K3806" s="6" t="s">
        <v>19284</v>
      </c>
      <c r="L3806" s="29">
        <f>IF($J$6="с учетом НДС",VLOOKUP(I3806,LEGEND!B:E,4,0)*(1-M3806),VLOOKUP(I3806,LEGEND!B:E,4,0)*(1-M3806)/1.2)</f>
        <v>4140</v>
      </c>
      <c r="M3806" s="57">
        <f>IF(AND(B3806&lt;&gt;"1_Электроинструмент",B3806&lt;&gt;"2_Садовая техника"),$J$5,IF($J$4&lt;=20%,$J$4,IFERROR(VLOOKUP(S3806,LEGEND!$L$2:$M$5,2,FALSE),$J$4)))</f>
        <v>0</v>
      </c>
      <c r="N3806" s="48" t="s">
        <v>60</v>
      </c>
      <c r="O3806" s="6" t="s">
        <v>60</v>
      </c>
      <c r="P3806" s="49" t="s">
        <v>66</v>
      </c>
      <c r="Q3806" s="49" t="s">
        <v>67</v>
      </c>
      <c r="R3806" s="6" t="s">
        <v>60</v>
      </c>
      <c r="S3806" s="49" t="s">
        <v>60</v>
      </c>
      <c r="T3806" s="73" t="str">
        <f>IF(_xlfn.XLOOKUP(I3806,LEGEND!B:B,LEGEND!H:H)&lt;&gt;"-",HYPERLINK(_xlfn.XLOOKUP(I3806,LEGEND!B:B,LEGEND!H:H),"link"),_xlfn.XLOOKUP(I3806,LEGEND!B:B,LEGEND!H:H))</f>
        <v>-</v>
      </c>
      <c r="U3806" s="73" t="str">
        <f>HYPERLINK(_xlfn.XLOOKUP(I3806,LEGEND!B:B,LEGEND!I:I))</f>
        <v>https://milwaukee-media-images.s3.amazonaws.com/hi/4932451355--Hero_1.jpg</v>
      </c>
      <c r="V3806" s="51" t="s">
        <v>19285</v>
      </c>
      <c r="W3806" s="63" t="s">
        <v>1189</v>
      </c>
      <c r="X3806" s="64">
        <v>30</v>
      </c>
      <c r="Y3806" s="64">
        <v>35</v>
      </c>
      <c r="Z3806" s="64">
        <v>320</v>
      </c>
      <c r="AA3806" s="84">
        <v>0.68799999999999994</v>
      </c>
      <c r="AB3806" s="85">
        <v>1</v>
      </c>
      <c r="AC3806" s="85">
        <v>1</v>
      </c>
    </row>
    <row r="3807" spans="1:29" ht="25.5">
      <c r="A3807" s="1"/>
      <c r="B3807" s="6" t="s">
        <v>8777</v>
      </c>
      <c r="C3807" s="6" t="s">
        <v>8778</v>
      </c>
      <c r="D3807" s="6" t="s">
        <v>8918</v>
      </c>
      <c r="E3807" s="49" t="s">
        <v>19242</v>
      </c>
      <c r="F3807" s="6" t="s">
        <v>18921</v>
      </c>
      <c r="G3807" s="6" t="s">
        <v>60</v>
      </c>
      <c r="H3807" s="6" t="s">
        <v>60</v>
      </c>
      <c r="I3807" s="60" t="s">
        <v>19286</v>
      </c>
      <c r="J3807" s="49" t="s">
        <v>19287</v>
      </c>
      <c r="K3807" s="6" t="s">
        <v>19288</v>
      </c>
      <c r="L3807" s="29">
        <f>IF($J$6="с учетом НДС",VLOOKUP(I3807,LEGEND!B:E,4,0)*(1-M3807),VLOOKUP(I3807,LEGEND!B:E,4,0)*(1-M3807)/1.2)</f>
        <v>5000</v>
      </c>
      <c r="M3807" s="57">
        <f>IF(AND(B3807&lt;&gt;"1_Электроинструмент",B3807&lt;&gt;"2_Садовая техника"),$J$5,IF($J$4&lt;=20%,$J$4,IFERROR(VLOOKUP(S3807,LEGEND!$L$2:$M$5,2,FALSE),$J$4)))</f>
        <v>0</v>
      </c>
      <c r="N3807" s="48" t="s">
        <v>60</v>
      </c>
      <c r="O3807" s="6" t="s">
        <v>60</v>
      </c>
      <c r="P3807" s="49" t="s">
        <v>66</v>
      </c>
      <c r="Q3807" s="49" t="s">
        <v>67</v>
      </c>
      <c r="R3807" s="6" t="s">
        <v>60</v>
      </c>
      <c r="S3807" s="49" t="s">
        <v>60</v>
      </c>
      <c r="T3807" s="73" t="str">
        <f>IF(_xlfn.XLOOKUP(I3807,LEGEND!B:B,LEGEND!H:H)&lt;&gt;"-",HYPERLINK(_xlfn.XLOOKUP(I3807,LEGEND!B:B,LEGEND!H:H),"link"),_xlfn.XLOOKUP(I3807,LEGEND!B:B,LEGEND!H:H))</f>
        <v>-</v>
      </c>
      <c r="U3807" s="73" t="str">
        <f>HYPERLINK(_xlfn.XLOOKUP(I3807,LEGEND!B:B,LEGEND!I:I))</f>
        <v>https://milwaukee-media-images.s3.amazonaws.com/hi/4932451356--Hero_1.jpg</v>
      </c>
      <c r="V3807" s="51" t="s">
        <v>19289</v>
      </c>
      <c r="W3807" s="63" t="s">
        <v>1189</v>
      </c>
      <c r="X3807" s="64">
        <v>35</v>
      </c>
      <c r="Y3807" s="64">
        <v>35</v>
      </c>
      <c r="Z3807" s="64">
        <v>320</v>
      </c>
      <c r="AA3807" s="84">
        <v>0.82199999999999995</v>
      </c>
      <c r="AB3807" s="85">
        <v>1</v>
      </c>
      <c r="AC3807" s="85">
        <v>1</v>
      </c>
    </row>
    <row r="3808" spans="1:29" ht="15">
      <c r="A3808" s="1"/>
      <c r="B3808" s="6" t="s">
        <v>8777</v>
      </c>
      <c r="C3808" s="6" t="s">
        <v>8778</v>
      </c>
      <c r="D3808" s="6" t="s">
        <v>8918</v>
      </c>
      <c r="E3808" s="49" t="s">
        <v>19242</v>
      </c>
      <c r="F3808" s="6" t="s">
        <v>18921</v>
      </c>
      <c r="G3808" s="6" t="s">
        <v>60</v>
      </c>
      <c r="H3808" s="6" t="s">
        <v>60</v>
      </c>
      <c r="I3808" s="60" t="s">
        <v>19290</v>
      </c>
      <c r="J3808" s="49" t="s">
        <v>19291</v>
      </c>
      <c r="K3808" s="6" t="s">
        <v>19292</v>
      </c>
      <c r="L3808" s="29">
        <f>IF($J$6="с учетом НДС",VLOOKUP(I3808,LEGEND!B:E,4,0)*(1-M3808),VLOOKUP(I3808,LEGEND!B:E,4,0)*(1-M3808)/1.2)</f>
        <v>6600</v>
      </c>
      <c r="M3808" s="57">
        <f>IF(AND(B3808&lt;&gt;"1_Электроинструмент",B3808&lt;&gt;"2_Садовая техника"),$J$5,IF($J$4&lt;=20%,$J$4,IFERROR(VLOOKUP(S3808,LEGEND!$L$2:$M$5,2,FALSE),$J$4)))</f>
        <v>0</v>
      </c>
      <c r="N3808" s="48" t="s">
        <v>60</v>
      </c>
      <c r="O3808" s="6" t="s">
        <v>60</v>
      </c>
      <c r="P3808" s="49" t="s">
        <v>66</v>
      </c>
      <c r="Q3808" s="49" t="s">
        <v>473</v>
      </c>
      <c r="R3808" s="6" t="s">
        <v>60</v>
      </c>
      <c r="S3808" s="49" t="s">
        <v>60</v>
      </c>
      <c r="T3808" s="73" t="str">
        <f>IF(_xlfn.XLOOKUP(I3808,LEGEND!B:B,LEGEND!H:H)&lt;&gt;"-",HYPERLINK(_xlfn.XLOOKUP(I3808,LEGEND!B:B,LEGEND!H:H),"link"),_xlfn.XLOOKUP(I3808,LEGEND!B:B,LEGEND!H:H))</f>
        <v>link</v>
      </c>
      <c r="U3808" s="73" t="str">
        <f>HYPERLINK(_xlfn.XLOOKUP(I3808,LEGEND!B:B,LEGEND!I:I))</f>
        <v>https://milwaukee-media-images.s3.amazonaws.com/hi/4932352919--Hero_1.jpg</v>
      </c>
      <c r="V3808" s="51" t="s">
        <v>19293</v>
      </c>
      <c r="W3808" s="63" t="s">
        <v>1189</v>
      </c>
      <c r="X3808" s="64">
        <v>28</v>
      </c>
      <c r="Y3808" s="64">
        <v>100</v>
      </c>
      <c r="Z3808" s="64">
        <v>315</v>
      </c>
      <c r="AA3808" s="84">
        <v>0.41199999999999998</v>
      </c>
      <c r="AB3808" s="85">
        <v>1</v>
      </c>
      <c r="AC3808" s="85">
        <v>1</v>
      </c>
    </row>
    <row r="3809" spans="1:29" ht="15">
      <c r="A3809" s="1"/>
      <c r="B3809" s="6" t="s">
        <v>8777</v>
      </c>
      <c r="C3809" s="6" t="s">
        <v>8778</v>
      </c>
      <c r="D3809" s="6" t="s">
        <v>8918</v>
      </c>
      <c r="E3809" s="49" t="s">
        <v>19242</v>
      </c>
      <c r="F3809" s="6" t="s">
        <v>18921</v>
      </c>
      <c r="G3809" s="6" t="s">
        <v>60</v>
      </c>
      <c r="H3809" s="6" t="s">
        <v>60</v>
      </c>
      <c r="I3809" s="60" t="s">
        <v>19294</v>
      </c>
      <c r="J3809" s="49" t="s">
        <v>19295</v>
      </c>
      <c r="K3809" s="6" t="s">
        <v>19296</v>
      </c>
      <c r="L3809" s="29">
        <f>IF($J$6="с учетом НДС",VLOOKUP(I3809,LEGEND!B:E,4,0)*(1-M3809),VLOOKUP(I3809,LEGEND!B:E,4,0)*(1-M3809)/1.2)</f>
        <v>9400</v>
      </c>
      <c r="M3809" s="57">
        <f>IF(AND(B3809&lt;&gt;"1_Электроинструмент",B3809&lt;&gt;"2_Садовая техника"),$J$5,IF($J$4&lt;=20%,$J$4,IFERROR(VLOOKUP(S3809,LEGEND!$L$2:$M$5,2,FALSE),$J$4)))</f>
        <v>0</v>
      </c>
      <c r="N3809" s="48" t="s">
        <v>60</v>
      </c>
      <c r="O3809" s="6" t="s">
        <v>60</v>
      </c>
      <c r="P3809" s="49" t="s">
        <v>66</v>
      </c>
      <c r="Q3809" s="49" t="s">
        <v>473</v>
      </c>
      <c r="R3809" s="6" t="s">
        <v>60</v>
      </c>
      <c r="S3809" s="49" t="s">
        <v>60</v>
      </c>
      <c r="T3809" s="73" t="str">
        <f>IF(_xlfn.XLOOKUP(I3809,LEGEND!B:B,LEGEND!H:H)&lt;&gt;"-",HYPERLINK(_xlfn.XLOOKUP(I3809,LEGEND!B:B,LEGEND!H:H),"link"),_xlfn.XLOOKUP(I3809,LEGEND!B:B,LEGEND!H:H))</f>
        <v>link</v>
      </c>
      <c r="U3809" s="73" t="str">
        <f>HYPERLINK(_xlfn.XLOOKUP(I3809,LEGEND!B:B,LEGEND!I:I))</f>
        <v>https://milwaukee-media-images.s3.amazonaws.com/hi/4932399265--Hero_1.jpg</v>
      </c>
      <c r="V3809" s="51" t="s">
        <v>19297</v>
      </c>
      <c r="W3809" s="63" t="s">
        <v>1189</v>
      </c>
      <c r="X3809" s="64">
        <v>505</v>
      </c>
      <c r="Y3809" s="64">
        <v>110</v>
      </c>
      <c r="Z3809" s="64">
        <v>70</v>
      </c>
      <c r="AA3809" s="84">
        <v>0.56499999999999995</v>
      </c>
      <c r="AB3809" s="85">
        <v>1</v>
      </c>
      <c r="AC3809" s="85">
        <v>1</v>
      </c>
    </row>
    <row r="3810" spans="1:29" ht="15">
      <c r="A3810" s="1"/>
      <c r="B3810" s="6" t="s">
        <v>8777</v>
      </c>
      <c r="C3810" s="6" t="s">
        <v>8778</v>
      </c>
      <c r="D3810" s="6" t="s">
        <v>8918</v>
      </c>
      <c r="E3810" s="49" t="s">
        <v>19242</v>
      </c>
      <c r="F3810" s="6" t="s">
        <v>18921</v>
      </c>
      <c r="G3810" s="6" t="s">
        <v>60</v>
      </c>
      <c r="H3810" s="6" t="s">
        <v>60</v>
      </c>
      <c r="I3810" s="60" t="s">
        <v>19298</v>
      </c>
      <c r="J3810" s="49" t="s">
        <v>19299</v>
      </c>
      <c r="K3810" s="6" t="s">
        <v>19300</v>
      </c>
      <c r="L3810" s="29">
        <f>IF($J$6="с учетом НДС",VLOOKUP(I3810,LEGEND!B:E,4,0)*(1-M3810),VLOOKUP(I3810,LEGEND!B:E,4,0)*(1-M3810)/1.2)</f>
        <v>9900</v>
      </c>
      <c r="M3810" s="57">
        <f>IF(AND(B3810&lt;&gt;"1_Электроинструмент",B3810&lt;&gt;"2_Садовая техника"),$J$5,IF($J$4&lt;=20%,$J$4,IFERROR(VLOOKUP(S3810,LEGEND!$L$2:$M$5,2,FALSE),$J$4)))</f>
        <v>0</v>
      </c>
      <c r="N3810" s="48" t="s">
        <v>60</v>
      </c>
      <c r="O3810" s="6" t="s">
        <v>60</v>
      </c>
      <c r="P3810" s="49" t="s">
        <v>66</v>
      </c>
      <c r="Q3810" s="49" t="s">
        <v>473</v>
      </c>
      <c r="R3810" s="6" t="s">
        <v>60</v>
      </c>
      <c r="S3810" s="49" t="s">
        <v>60</v>
      </c>
      <c r="T3810" s="73" t="str">
        <f>IF(_xlfn.XLOOKUP(I3810,LEGEND!B:B,LEGEND!H:H)&lt;&gt;"-",HYPERLINK(_xlfn.XLOOKUP(I3810,LEGEND!B:B,LEGEND!H:H),"link"),_xlfn.XLOOKUP(I3810,LEGEND!B:B,LEGEND!H:H))</f>
        <v>link</v>
      </c>
      <c r="U3810" s="73" t="str">
        <f>HYPERLINK(_xlfn.XLOOKUP(I3810,LEGEND!B:B,LEGEND!I:I))</f>
        <v>https://milwaukee-media-images.s3.amazonaws.com/hi/4932399269--Hero_1.jpg</v>
      </c>
      <c r="V3810" s="51" t="s">
        <v>19301</v>
      </c>
      <c r="W3810" s="63" t="s">
        <v>1189</v>
      </c>
      <c r="X3810" s="64">
        <v>505</v>
      </c>
      <c r="Y3810" s="64">
        <v>110</v>
      </c>
      <c r="Z3810" s="64">
        <v>70</v>
      </c>
      <c r="AA3810" s="84">
        <v>0.6</v>
      </c>
      <c r="AB3810" s="85">
        <v>1</v>
      </c>
      <c r="AC3810" s="85">
        <v>1</v>
      </c>
    </row>
    <row r="3811" spans="1:29" ht="25.5">
      <c r="A3811" s="1"/>
      <c r="B3811" s="6" t="s">
        <v>8777</v>
      </c>
      <c r="C3811" s="6" t="s">
        <v>8778</v>
      </c>
      <c r="D3811" s="6" t="s">
        <v>8918</v>
      </c>
      <c r="E3811" s="49" t="s">
        <v>19242</v>
      </c>
      <c r="F3811" s="6" t="s">
        <v>18921</v>
      </c>
      <c r="G3811" s="6" t="s">
        <v>60</v>
      </c>
      <c r="H3811" s="6" t="s">
        <v>60</v>
      </c>
      <c r="I3811" s="60" t="s">
        <v>19302</v>
      </c>
      <c r="J3811" s="49" t="s">
        <v>19303</v>
      </c>
      <c r="K3811" s="6" t="s">
        <v>19304</v>
      </c>
      <c r="L3811" s="29">
        <f>IF($J$6="с учетом НДС",VLOOKUP(I3811,LEGEND!B:E,4,0)*(1-M3811),VLOOKUP(I3811,LEGEND!B:E,4,0)*(1-M3811)/1.2)</f>
        <v>11000</v>
      </c>
      <c r="M3811" s="57">
        <f>IF(AND(B3811&lt;&gt;"1_Электроинструмент",B3811&lt;&gt;"2_Садовая техника"),$J$5,IF($J$4&lt;=20%,$J$4,IFERROR(VLOOKUP(S3811,LEGEND!$L$2:$M$5,2,FALSE),$J$4)))</f>
        <v>0</v>
      </c>
      <c r="N3811" s="48" t="s">
        <v>60</v>
      </c>
      <c r="O3811" s="6" t="s">
        <v>60</v>
      </c>
      <c r="P3811" s="49" t="s">
        <v>66</v>
      </c>
      <c r="Q3811" s="49" t="s">
        <v>67</v>
      </c>
      <c r="R3811" s="6" t="s">
        <v>60</v>
      </c>
      <c r="S3811" s="49" t="s">
        <v>60</v>
      </c>
      <c r="T3811" s="73" t="str">
        <f>IF(_xlfn.XLOOKUP(I3811,LEGEND!B:B,LEGEND!H:H)&lt;&gt;"-",HYPERLINK(_xlfn.XLOOKUP(I3811,LEGEND!B:B,LEGEND!H:H),"link"),_xlfn.XLOOKUP(I3811,LEGEND!B:B,LEGEND!H:H))</f>
        <v>-</v>
      </c>
      <c r="U3811" s="73" t="str">
        <f>HYPERLINK(_xlfn.XLOOKUP(I3811,LEGEND!B:B,LEGEND!I:I))</f>
        <v>https://milwaukee-media-images.s3.amazonaws.com/hi/4932352918--Hero_1.jpg</v>
      </c>
      <c r="V3811" s="51" t="s">
        <v>19305</v>
      </c>
      <c r="W3811" s="63" t="s">
        <v>1189</v>
      </c>
      <c r="X3811" s="64">
        <v>290</v>
      </c>
      <c r="Y3811" s="64">
        <v>50</v>
      </c>
      <c r="Z3811" s="64">
        <v>50</v>
      </c>
      <c r="AA3811" s="84">
        <v>1.19</v>
      </c>
      <c r="AB3811" s="85">
        <v>1</v>
      </c>
      <c r="AC3811" s="85">
        <v>1</v>
      </c>
    </row>
    <row r="3812" spans="1:29" ht="15">
      <c r="A3812" s="1"/>
      <c r="B3812" s="6" t="s">
        <v>8777</v>
      </c>
      <c r="C3812" s="6" t="s">
        <v>8778</v>
      </c>
      <c r="D3812" s="6" t="s">
        <v>8918</v>
      </c>
      <c r="E3812" s="49" t="s">
        <v>19242</v>
      </c>
      <c r="F3812" s="6" t="s">
        <v>18921</v>
      </c>
      <c r="G3812" s="6" t="s">
        <v>60</v>
      </c>
      <c r="H3812" s="6" t="s">
        <v>60</v>
      </c>
      <c r="I3812" s="60" t="s">
        <v>19306</v>
      </c>
      <c r="J3812" s="49" t="s">
        <v>19307</v>
      </c>
      <c r="K3812" s="6" t="s">
        <v>19308</v>
      </c>
      <c r="L3812" s="29">
        <f>IF($J$6="с учетом НДС",VLOOKUP(I3812,LEGEND!B:E,4,0)*(1-M3812),VLOOKUP(I3812,LEGEND!B:E,4,0)*(1-M3812)/1.2)</f>
        <v>14100</v>
      </c>
      <c r="M3812" s="57">
        <f>IF(AND(B3812&lt;&gt;"1_Электроинструмент",B3812&lt;&gt;"2_Садовая техника"),$J$5,IF($J$4&lt;=20%,$J$4,IFERROR(VLOOKUP(S3812,LEGEND!$L$2:$M$5,2,FALSE),$J$4)))</f>
        <v>0</v>
      </c>
      <c r="N3812" s="48" t="s">
        <v>60</v>
      </c>
      <c r="O3812" s="6" t="s">
        <v>60</v>
      </c>
      <c r="P3812" s="49" t="s">
        <v>66</v>
      </c>
      <c r="Q3812" s="49" t="s">
        <v>473</v>
      </c>
      <c r="R3812" s="6" t="s">
        <v>60</v>
      </c>
      <c r="S3812" s="49" t="s">
        <v>60</v>
      </c>
      <c r="T3812" s="73" t="str">
        <f>IF(_xlfn.XLOOKUP(I3812,LEGEND!B:B,LEGEND!H:H)&lt;&gt;"-",HYPERLINK(_xlfn.XLOOKUP(I3812,LEGEND!B:B,LEGEND!H:H),"link"),_xlfn.XLOOKUP(I3812,LEGEND!B:B,LEGEND!H:H))</f>
        <v>link</v>
      </c>
      <c r="U3812" s="73" t="str">
        <f>HYPERLINK(_xlfn.XLOOKUP(I3812,LEGEND!B:B,LEGEND!I:I))</f>
        <v>https://milwaukee-media-images.s3.amazonaws.com/hi/4932399272--Hero_01.jpg</v>
      </c>
      <c r="V3812" s="51" t="s">
        <v>19309</v>
      </c>
      <c r="W3812" s="63" t="s">
        <v>1189</v>
      </c>
      <c r="X3812" s="64">
        <v>270</v>
      </c>
      <c r="Y3812" s="64">
        <v>152</v>
      </c>
      <c r="Z3812" s="64">
        <v>31</v>
      </c>
      <c r="AA3812" s="84">
        <v>2.0499999999999998</v>
      </c>
      <c r="AB3812" s="85">
        <v>1</v>
      </c>
      <c r="AC3812" s="85">
        <v>1</v>
      </c>
    </row>
    <row r="3813" spans="1:29" ht="25.5">
      <c r="A3813" s="1"/>
      <c r="B3813" s="6" t="s">
        <v>8777</v>
      </c>
      <c r="C3813" s="6" t="s">
        <v>8778</v>
      </c>
      <c r="D3813" s="6" t="s">
        <v>8918</v>
      </c>
      <c r="E3813" s="49" t="s">
        <v>19242</v>
      </c>
      <c r="F3813" s="6" t="s">
        <v>18921</v>
      </c>
      <c r="G3813" s="6" t="s">
        <v>60</v>
      </c>
      <c r="H3813" s="6" t="s">
        <v>60</v>
      </c>
      <c r="I3813" s="60" t="s">
        <v>19310</v>
      </c>
      <c r="J3813" s="49" t="s">
        <v>19311</v>
      </c>
      <c r="K3813" s="6" t="s">
        <v>19312</v>
      </c>
      <c r="L3813" s="29">
        <f>IF($J$6="с учетом НДС",VLOOKUP(I3813,LEGEND!B:E,4,0)*(1-M3813),VLOOKUP(I3813,LEGEND!B:E,4,0)*(1-M3813)/1.2)</f>
        <v>26400</v>
      </c>
      <c r="M3813" s="57">
        <f>IF(AND(B3813&lt;&gt;"1_Электроинструмент",B3813&lt;&gt;"2_Садовая техника"),$J$5,IF($J$4&lt;=20%,$J$4,IFERROR(VLOOKUP(S3813,LEGEND!$L$2:$M$5,2,FALSE),$J$4)))</f>
        <v>0</v>
      </c>
      <c r="N3813" s="48" t="s">
        <v>60</v>
      </c>
      <c r="O3813" s="6" t="s">
        <v>60</v>
      </c>
      <c r="P3813" s="49" t="s">
        <v>1556</v>
      </c>
      <c r="Q3813" s="49" t="s">
        <v>473</v>
      </c>
      <c r="R3813" s="6" t="s">
        <v>60</v>
      </c>
      <c r="S3813" s="49" t="s">
        <v>60</v>
      </c>
      <c r="T3813" s="73" t="str">
        <f>IF(_xlfn.XLOOKUP(I3813,LEGEND!B:B,LEGEND!H:H)&lt;&gt;"-",HYPERLINK(_xlfn.XLOOKUP(I3813,LEGEND!B:B,LEGEND!H:H),"link"),_xlfn.XLOOKUP(I3813,LEGEND!B:B,LEGEND!H:H))</f>
        <v>-</v>
      </c>
      <c r="U3813" s="73" t="str">
        <f>HYPERLINK(_xlfn.XLOOKUP(I3813,LEGEND!B:B,LEGEND!I:I))</f>
        <v>-</v>
      </c>
      <c r="V3813" s="51" t="s">
        <v>19313</v>
      </c>
      <c r="W3813" s="63" t="s">
        <v>1189</v>
      </c>
      <c r="X3813" s="64">
        <v>385</v>
      </c>
      <c r="Y3813" s="64">
        <v>45</v>
      </c>
      <c r="Z3813" s="64">
        <v>45</v>
      </c>
      <c r="AA3813" s="84">
        <v>2.3420000000000001</v>
      </c>
      <c r="AB3813" s="85">
        <v>1</v>
      </c>
      <c r="AC3813" s="85">
        <v>1</v>
      </c>
    </row>
    <row r="3814" spans="1:29" ht="25.5">
      <c r="A3814" s="1"/>
      <c r="B3814" s="6" t="s">
        <v>8777</v>
      </c>
      <c r="C3814" s="6" t="s">
        <v>8778</v>
      </c>
      <c r="D3814" s="6" t="s">
        <v>8918</v>
      </c>
      <c r="E3814" s="49" t="s">
        <v>19242</v>
      </c>
      <c r="F3814" s="6" t="s">
        <v>18921</v>
      </c>
      <c r="G3814" s="6" t="s">
        <v>60</v>
      </c>
      <c r="H3814" s="6" t="s">
        <v>60</v>
      </c>
      <c r="I3814" s="60" t="s">
        <v>19314</v>
      </c>
      <c r="J3814" s="49" t="s">
        <v>19315</v>
      </c>
      <c r="K3814" s="6" t="s">
        <v>19316</v>
      </c>
      <c r="L3814" s="29">
        <f>IF($J$6="с учетом НДС",VLOOKUP(I3814,LEGEND!B:E,4,0)*(1-M3814),VLOOKUP(I3814,LEGEND!B:E,4,0)*(1-M3814)/1.2)</f>
        <v>49900</v>
      </c>
      <c r="M3814" s="57">
        <f>IF(AND(B3814&lt;&gt;"1_Электроинструмент",B3814&lt;&gt;"2_Садовая техника"),$J$5,IF($J$4&lt;=20%,$J$4,IFERROR(VLOOKUP(S3814,LEGEND!$L$2:$M$5,2,FALSE),$J$4)))</f>
        <v>0</v>
      </c>
      <c r="N3814" s="48" t="s">
        <v>60</v>
      </c>
      <c r="O3814" s="6" t="s">
        <v>60</v>
      </c>
      <c r="P3814" s="49" t="s">
        <v>1556</v>
      </c>
      <c r="Q3814" s="49" t="s">
        <v>473</v>
      </c>
      <c r="R3814" s="6" t="s">
        <v>60</v>
      </c>
      <c r="S3814" s="49" t="s">
        <v>60</v>
      </c>
      <c r="T3814" s="73" t="str">
        <f>IF(_xlfn.XLOOKUP(I3814,LEGEND!B:B,LEGEND!H:H)&lt;&gt;"-",HYPERLINK(_xlfn.XLOOKUP(I3814,LEGEND!B:B,LEGEND!H:H),"link"),_xlfn.XLOOKUP(I3814,LEGEND!B:B,LEGEND!H:H))</f>
        <v>-</v>
      </c>
      <c r="U3814" s="73" t="str">
        <f>HYPERLINK(_xlfn.XLOOKUP(I3814,LEGEND!B:B,LEGEND!I:I))</f>
        <v>-</v>
      </c>
      <c r="V3814" s="51" t="s">
        <v>19317</v>
      </c>
      <c r="W3814" s="63" t="s">
        <v>1189</v>
      </c>
      <c r="X3814" s="64">
        <v>285</v>
      </c>
      <c r="Y3814" s="64">
        <v>225</v>
      </c>
      <c r="Z3814" s="64">
        <v>10</v>
      </c>
      <c r="AA3814" s="84">
        <v>9.7880000000000003</v>
      </c>
      <c r="AB3814" s="85">
        <v>1</v>
      </c>
      <c r="AC3814" s="85">
        <v>1</v>
      </c>
    </row>
    <row r="3815" spans="1:29" ht="38.25">
      <c r="A3815" s="1"/>
      <c r="B3815" s="6" t="s">
        <v>8777</v>
      </c>
      <c r="C3815" s="6" t="s">
        <v>8778</v>
      </c>
      <c r="D3815" s="6" t="s">
        <v>19318</v>
      </c>
      <c r="E3815" s="49" t="s">
        <v>19319</v>
      </c>
      <c r="F3815" s="6" t="s">
        <v>4578</v>
      </c>
      <c r="G3815" s="6" t="s">
        <v>60</v>
      </c>
      <c r="H3815" s="6" t="s">
        <v>60</v>
      </c>
      <c r="I3815" s="60" t="s">
        <v>19320</v>
      </c>
      <c r="J3815" s="49" t="s">
        <v>19321</v>
      </c>
      <c r="K3815" s="6" t="s">
        <v>19322</v>
      </c>
      <c r="L3815" s="29">
        <f>IF($J$6="с учетом НДС",VLOOKUP(I3815,LEGEND!B:E,4,0)*(1-M3815),VLOOKUP(I3815,LEGEND!B:E,4,0)*(1-M3815)/1.2)</f>
        <v>439</v>
      </c>
      <c r="M3815" s="57">
        <f>IF(AND(B3815&lt;&gt;"1_Электроинструмент",B3815&lt;&gt;"2_Садовая техника"),$J$5,IF($J$4&lt;=20%,$J$4,IFERROR(VLOOKUP(S3815,LEGEND!$L$2:$M$5,2,FALSE),$J$4)))</f>
        <v>0</v>
      </c>
      <c r="N3815" s="48" t="s">
        <v>60</v>
      </c>
      <c r="O3815" s="6" t="s">
        <v>60</v>
      </c>
      <c r="P3815" s="49" t="s">
        <v>66</v>
      </c>
      <c r="Q3815" s="49" t="s">
        <v>67</v>
      </c>
      <c r="R3815" s="6" t="s">
        <v>60</v>
      </c>
      <c r="S3815" s="49" t="s">
        <v>60</v>
      </c>
      <c r="T3815" s="73" t="str">
        <f>IF(_xlfn.XLOOKUP(I3815,LEGEND!B:B,LEGEND!H:H)&lt;&gt;"-",HYPERLINK(_xlfn.XLOOKUP(I3815,LEGEND!B:B,LEGEND!H:H),"link"),_xlfn.XLOOKUP(I3815,LEGEND!B:B,LEGEND!H:H))</f>
        <v>link</v>
      </c>
      <c r="U3815" s="73" t="str">
        <f>HYPERLINK(_xlfn.XLOOKUP(I3815,LEGEND!B:B,LEGEND!I:I))</f>
        <v>https://milwaukee-media-images.s3.amazonaws.com/hi/4932430490--Hero_01.jpg</v>
      </c>
      <c r="V3815" s="51" t="s">
        <v>19323</v>
      </c>
      <c r="W3815" s="63" t="s">
        <v>71</v>
      </c>
      <c r="X3815" s="64">
        <v>190</v>
      </c>
      <c r="Y3815" s="64">
        <v>115</v>
      </c>
      <c r="Z3815" s="64">
        <v>28</v>
      </c>
      <c r="AA3815" s="84">
        <v>1.2E-2</v>
      </c>
      <c r="AB3815" s="85">
        <v>1</v>
      </c>
      <c r="AC3815" s="85">
        <v>1</v>
      </c>
    </row>
    <row r="3816" spans="1:29" ht="38.25">
      <c r="A3816" s="1"/>
      <c r="B3816" s="6" t="s">
        <v>8777</v>
      </c>
      <c r="C3816" s="6" t="s">
        <v>8778</v>
      </c>
      <c r="D3816" s="6" t="s">
        <v>19318</v>
      </c>
      <c r="E3816" s="49" t="s">
        <v>19319</v>
      </c>
      <c r="F3816" s="6" t="s">
        <v>4578</v>
      </c>
      <c r="G3816" s="6" t="s">
        <v>60</v>
      </c>
      <c r="H3816" s="6" t="s">
        <v>60</v>
      </c>
      <c r="I3816" s="60" t="s">
        <v>19324</v>
      </c>
      <c r="J3816" s="49" t="s">
        <v>19325</v>
      </c>
      <c r="K3816" s="6" t="s">
        <v>19326</v>
      </c>
      <c r="L3816" s="29">
        <f>IF($J$6="с учетом НДС",VLOOKUP(I3816,LEGEND!B:E,4,0)*(1-M3816),VLOOKUP(I3816,LEGEND!B:E,4,0)*(1-M3816)/1.2)</f>
        <v>469</v>
      </c>
      <c r="M3816" s="57">
        <f>IF(AND(B3816&lt;&gt;"1_Электроинструмент",B3816&lt;&gt;"2_Садовая техника"),$J$5,IF($J$4&lt;=20%,$J$4,IFERROR(VLOOKUP(S3816,LEGEND!$L$2:$M$5,2,FALSE),$J$4)))</f>
        <v>0</v>
      </c>
      <c r="N3816" s="48" t="s">
        <v>60</v>
      </c>
      <c r="O3816" s="6" t="s">
        <v>60</v>
      </c>
      <c r="P3816" s="49" t="s">
        <v>66</v>
      </c>
      <c r="Q3816" s="49" t="s">
        <v>67</v>
      </c>
      <c r="R3816" s="6" t="s">
        <v>60</v>
      </c>
      <c r="S3816" s="49" t="s">
        <v>60</v>
      </c>
      <c r="T3816" s="73" t="str">
        <f>IF(_xlfn.XLOOKUP(I3816,LEGEND!B:B,LEGEND!H:H)&lt;&gt;"-",HYPERLINK(_xlfn.XLOOKUP(I3816,LEGEND!B:B,LEGEND!H:H),"link"),_xlfn.XLOOKUP(I3816,LEGEND!B:B,LEGEND!H:H))</f>
        <v>link</v>
      </c>
      <c r="U3816" s="73" t="str">
        <f>HYPERLINK(_xlfn.XLOOKUP(I3816,LEGEND!B:B,LEGEND!I:I))</f>
        <v>https://milwaukee-media-images.s3.amazonaws.com/hi/4932430489--Hero_01.jpg</v>
      </c>
      <c r="V3816" s="51" t="s">
        <v>19327</v>
      </c>
      <c r="W3816" s="63" t="s">
        <v>71</v>
      </c>
      <c r="X3816" s="64">
        <v>185</v>
      </c>
      <c r="Y3816" s="64">
        <v>117</v>
      </c>
      <c r="Z3816" s="64">
        <v>28</v>
      </c>
      <c r="AA3816" s="84">
        <v>1.2E-2</v>
      </c>
      <c r="AB3816" s="85">
        <v>1</v>
      </c>
      <c r="AC3816" s="85">
        <v>1</v>
      </c>
    </row>
    <row r="3817" spans="1:29" ht="38.25">
      <c r="A3817" s="1"/>
      <c r="B3817" s="6" t="s">
        <v>8777</v>
      </c>
      <c r="C3817" s="6" t="s">
        <v>8778</v>
      </c>
      <c r="D3817" s="6" t="s">
        <v>19318</v>
      </c>
      <c r="E3817" s="49" t="s">
        <v>19319</v>
      </c>
      <c r="F3817" s="6" t="s">
        <v>4578</v>
      </c>
      <c r="G3817" s="6" t="s">
        <v>60</v>
      </c>
      <c r="H3817" s="6" t="s">
        <v>60</v>
      </c>
      <c r="I3817" s="60" t="s">
        <v>19328</v>
      </c>
      <c r="J3817" s="49" t="s">
        <v>19329</v>
      </c>
      <c r="K3817" s="6" t="s">
        <v>19330</v>
      </c>
      <c r="L3817" s="29">
        <f>IF($J$6="с учетом НДС",VLOOKUP(I3817,LEGEND!B:E,4,0)*(1-M3817),VLOOKUP(I3817,LEGEND!B:E,4,0)*(1-M3817)/1.2)</f>
        <v>600</v>
      </c>
      <c r="M3817" s="57">
        <f>IF(AND(B3817&lt;&gt;"1_Электроинструмент",B3817&lt;&gt;"2_Садовая техника"),$J$5,IF($J$4&lt;=20%,$J$4,IFERROR(VLOOKUP(S3817,LEGEND!$L$2:$M$5,2,FALSE),$J$4)))</f>
        <v>0</v>
      </c>
      <c r="N3817" s="48" t="s">
        <v>60</v>
      </c>
      <c r="O3817" s="6" t="s">
        <v>60</v>
      </c>
      <c r="P3817" s="49" t="s">
        <v>66</v>
      </c>
      <c r="Q3817" s="49" t="s">
        <v>67</v>
      </c>
      <c r="R3817" s="6" t="s">
        <v>60</v>
      </c>
      <c r="S3817" s="49" t="s">
        <v>60</v>
      </c>
      <c r="T3817" s="73" t="str">
        <f>IF(_xlfn.XLOOKUP(I3817,LEGEND!B:B,LEGEND!H:H)&lt;&gt;"-",HYPERLINK(_xlfn.XLOOKUP(I3817,LEGEND!B:B,LEGEND!H:H),"link"),_xlfn.XLOOKUP(I3817,LEGEND!B:B,LEGEND!H:H))</f>
        <v>link</v>
      </c>
      <c r="U3817" s="73" t="str">
        <f>HYPERLINK(_xlfn.XLOOKUP(I3817,LEGEND!B:B,LEGEND!I:I))</f>
        <v>https://milwaukee-media-images.s3.amazonaws.com/hi/4932430492--Hero_01.jpg</v>
      </c>
      <c r="V3817" s="51" t="s">
        <v>19331</v>
      </c>
      <c r="W3817" s="63" t="s">
        <v>71</v>
      </c>
      <c r="X3817" s="64">
        <v>119</v>
      </c>
      <c r="Y3817" s="64">
        <v>95</v>
      </c>
      <c r="Z3817" s="64">
        <v>35</v>
      </c>
      <c r="AA3817" s="84">
        <v>3.7999999999999999E-2</v>
      </c>
      <c r="AB3817" s="85">
        <v>1</v>
      </c>
      <c r="AC3817" s="85">
        <v>1</v>
      </c>
    </row>
    <row r="3818" spans="1:29" ht="38.25">
      <c r="A3818" s="1"/>
      <c r="B3818" s="6" t="s">
        <v>8777</v>
      </c>
      <c r="C3818" s="6" t="s">
        <v>8778</v>
      </c>
      <c r="D3818" s="6" t="s">
        <v>19318</v>
      </c>
      <c r="E3818" s="49" t="s">
        <v>19319</v>
      </c>
      <c r="F3818" s="6" t="s">
        <v>4578</v>
      </c>
      <c r="G3818" s="6" t="s">
        <v>60</v>
      </c>
      <c r="H3818" s="6" t="s">
        <v>60</v>
      </c>
      <c r="I3818" s="60" t="s">
        <v>19332</v>
      </c>
      <c r="J3818" s="49" t="s">
        <v>19333</v>
      </c>
      <c r="K3818" s="6" t="s">
        <v>19334</v>
      </c>
      <c r="L3818" s="29">
        <f>IF($J$6="с учетом НДС",VLOOKUP(I3818,LEGEND!B:E,4,0)*(1-M3818),VLOOKUP(I3818,LEGEND!B:E,4,0)*(1-M3818)/1.2)</f>
        <v>630</v>
      </c>
      <c r="M3818" s="57">
        <f>IF(AND(B3818&lt;&gt;"1_Электроинструмент",B3818&lt;&gt;"2_Садовая техника"),$J$5,IF($J$4&lt;=20%,$J$4,IFERROR(VLOOKUP(S3818,LEGEND!$L$2:$M$5,2,FALSE),$J$4)))</f>
        <v>0</v>
      </c>
      <c r="N3818" s="48" t="s">
        <v>60</v>
      </c>
      <c r="O3818" s="6" t="s">
        <v>60</v>
      </c>
      <c r="P3818" s="49" t="s">
        <v>66</v>
      </c>
      <c r="Q3818" s="49" t="s">
        <v>67</v>
      </c>
      <c r="R3818" s="6" t="s">
        <v>60</v>
      </c>
      <c r="S3818" s="49" t="s">
        <v>60</v>
      </c>
      <c r="T3818" s="73" t="str">
        <f>IF(_xlfn.XLOOKUP(I3818,LEGEND!B:B,LEGEND!H:H)&lt;&gt;"-",HYPERLINK(_xlfn.XLOOKUP(I3818,LEGEND!B:B,LEGEND!H:H),"link"),_xlfn.XLOOKUP(I3818,LEGEND!B:B,LEGEND!H:H))</f>
        <v>link</v>
      </c>
      <c r="U3818" s="73" t="str">
        <f>HYPERLINK(_xlfn.XLOOKUP(I3818,LEGEND!B:B,LEGEND!I:I))</f>
        <v>https://milwaukee-media-images.s3.amazonaws.com/hi/4932430488--Hero_01.jpg</v>
      </c>
      <c r="V3818" s="51" t="s">
        <v>19335</v>
      </c>
      <c r="W3818" s="63" t="s">
        <v>71</v>
      </c>
      <c r="X3818" s="64">
        <v>185</v>
      </c>
      <c r="Y3818" s="64">
        <v>115</v>
      </c>
      <c r="Z3818" s="64">
        <v>35</v>
      </c>
      <c r="AA3818" s="84">
        <v>0.04</v>
      </c>
      <c r="AB3818" s="85">
        <v>1</v>
      </c>
      <c r="AC3818" s="85">
        <v>1</v>
      </c>
    </row>
    <row r="3819" spans="1:29" ht="38.25">
      <c r="A3819" s="1"/>
      <c r="B3819" s="6" t="s">
        <v>8777</v>
      </c>
      <c r="C3819" s="6" t="s">
        <v>8778</v>
      </c>
      <c r="D3819" s="6" t="s">
        <v>19318</v>
      </c>
      <c r="E3819" s="49" t="s">
        <v>19319</v>
      </c>
      <c r="F3819" s="6" t="s">
        <v>4578</v>
      </c>
      <c r="G3819" s="6" t="s">
        <v>60</v>
      </c>
      <c r="H3819" s="6" t="s">
        <v>60</v>
      </c>
      <c r="I3819" s="60" t="s">
        <v>19336</v>
      </c>
      <c r="J3819" s="49" t="s">
        <v>19337</v>
      </c>
      <c r="K3819" s="6" t="s">
        <v>19338</v>
      </c>
      <c r="L3819" s="29">
        <f>IF($J$6="с учетом НДС",VLOOKUP(I3819,LEGEND!B:E,4,0)*(1-M3819),VLOOKUP(I3819,LEGEND!B:E,4,0)*(1-M3819)/1.2)</f>
        <v>640</v>
      </c>
      <c r="M3819" s="57">
        <f>IF(AND(B3819&lt;&gt;"1_Электроинструмент",B3819&lt;&gt;"2_Садовая техника"),$J$5,IF($J$4&lt;=20%,$J$4,IFERROR(VLOOKUP(S3819,LEGEND!$L$2:$M$5,2,FALSE),$J$4)))</f>
        <v>0</v>
      </c>
      <c r="N3819" s="48" t="s">
        <v>60</v>
      </c>
      <c r="O3819" s="6" t="s">
        <v>60</v>
      </c>
      <c r="P3819" s="49" t="s">
        <v>66</v>
      </c>
      <c r="Q3819" s="49" t="s">
        <v>473</v>
      </c>
      <c r="R3819" s="6" t="s">
        <v>60</v>
      </c>
      <c r="S3819" s="49" t="s">
        <v>60</v>
      </c>
      <c r="T3819" s="73" t="str">
        <f>IF(_xlfn.XLOOKUP(I3819,LEGEND!B:B,LEGEND!H:H)&lt;&gt;"-",HYPERLINK(_xlfn.XLOOKUP(I3819,LEGEND!B:B,LEGEND!H:H),"link"),_xlfn.XLOOKUP(I3819,LEGEND!B:B,LEGEND!H:H))</f>
        <v>link</v>
      </c>
      <c r="U3819" s="73" t="str">
        <f>HYPERLINK(_xlfn.XLOOKUP(I3819,LEGEND!B:B,LEGEND!I:I))</f>
        <v>https://milwaukee-media-images.s3.amazonaws.com/hi/4932345760--Hero_1.jpg</v>
      </c>
      <c r="V3819" s="51" t="s">
        <v>19339</v>
      </c>
      <c r="W3819" s="63" t="s">
        <v>19340</v>
      </c>
      <c r="X3819" s="64">
        <v>140</v>
      </c>
      <c r="Y3819" s="64">
        <v>170</v>
      </c>
      <c r="Z3819" s="64">
        <v>10</v>
      </c>
      <c r="AA3819" s="84">
        <v>7.0000000000000007E-2</v>
      </c>
      <c r="AB3819" s="85">
        <v>1</v>
      </c>
      <c r="AC3819" s="85">
        <v>1</v>
      </c>
    </row>
    <row r="3820" spans="1:29" ht="38.25">
      <c r="A3820" s="1"/>
      <c r="B3820" s="6" t="s">
        <v>8777</v>
      </c>
      <c r="C3820" s="6" t="s">
        <v>8778</v>
      </c>
      <c r="D3820" s="6" t="s">
        <v>19318</v>
      </c>
      <c r="E3820" s="49" t="s">
        <v>19319</v>
      </c>
      <c r="F3820" s="6" t="s">
        <v>4578</v>
      </c>
      <c r="G3820" s="6" t="s">
        <v>60</v>
      </c>
      <c r="H3820" s="6" t="s">
        <v>60</v>
      </c>
      <c r="I3820" s="60" t="s">
        <v>19341</v>
      </c>
      <c r="J3820" s="49" t="s">
        <v>19342</v>
      </c>
      <c r="K3820" s="6" t="s">
        <v>19343</v>
      </c>
      <c r="L3820" s="29">
        <f>IF($J$6="с учетом НДС",VLOOKUP(I3820,LEGEND!B:E,4,0)*(1-M3820),VLOOKUP(I3820,LEGEND!B:E,4,0)*(1-M3820)/1.2)</f>
        <v>760</v>
      </c>
      <c r="M3820" s="57">
        <f>IF(AND(B3820&lt;&gt;"1_Электроинструмент",B3820&lt;&gt;"2_Садовая техника"),$J$5,IF($J$4&lt;=20%,$J$4,IFERROR(VLOOKUP(S3820,LEGEND!$L$2:$M$5,2,FALSE),$J$4)))</f>
        <v>0</v>
      </c>
      <c r="N3820" s="48" t="s">
        <v>60</v>
      </c>
      <c r="O3820" s="6" t="s">
        <v>60</v>
      </c>
      <c r="P3820" s="49" t="s">
        <v>66</v>
      </c>
      <c r="Q3820" s="49" t="s">
        <v>67</v>
      </c>
      <c r="R3820" s="6" t="s">
        <v>60</v>
      </c>
      <c r="S3820" s="49" t="s">
        <v>60</v>
      </c>
      <c r="T3820" s="73" t="str">
        <f>IF(_xlfn.XLOOKUP(I3820,LEGEND!B:B,LEGEND!H:H)&lt;&gt;"-",HYPERLINK(_xlfn.XLOOKUP(I3820,LEGEND!B:B,LEGEND!H:H),"link"),_xlfn.XLOOKUP(I3820,LEGEND!B:B,LEGEND!H:H))</f>
        <v>link</v>
      </c>
      <c r="U3820" s="73" t="str">
        <f>HYPERLINK(_xlfn.XLOOKUP(I3820,LEGEND!B:B,LEGEND!I:I))</f>
        <v>https://milwaukee-media-images.s3.amazonaws.com/hi/4932430838--Hero_1.jpg</v>
      </c>
      <c r="V3820" s="51" t="s">
        <v>19344</v>
      </c>
      <c r="W3820" s="63" t="s">
        <v>71</v>
      </c>
      <c r="X3820" s="64">
        <v>154</v>
      </c>
      <c r="Y3820" s="64">
        <v>115</v>
      </c>
      <c r="Z3820" s="64">
        <v>29</v>
      </c>
      <c r="AA3820" s="84">
        <v>2.7E-2</v>
      </c>
      <c r="AB3820" s="85">
        <v>1</v>
      </c>
      <c r="AC3820" s="85">
        <v>1</v>
      </c>
    </row>
    <row r="3821" spans="1:29" ht="38.25">
      <c r="A3821" s="1"/>
      <c r="B3821" s="6" t="s">
        <v>8777</v>
      </c>
      <c r="C3821" s="6" t="s">
        <v>8778</v>
      </c>
      <c r="D3821" s="6" t="s">
        <v>19318</v>
      </c>
      <c r="E3821" s="49" t="s">
        <v>19319</v>
      </c>
      <c r="F3821" s="6" t="s">
        <v>4578</v>
      </c>
      <c r="G3821" s="6" t="s">
        <v>60</v>
      </c>
      <c r="H3821" s="6" t="s">
        <v>60</v>
      </c>
      <c r="I3821" s="60" t="s">
        <v>19345</v>
      </c>
      <c r="J3821" s="49" t="s">
        <v>19346</v>
      </c>
      <c r="K3821" s="6" t="s">
        <v>19347</v>
      </c>
      <c r="L3821" s="29">
        <f>IF($J$6="с учетом НДС",VLOOKUP(I3821,LEGEND!B:E,4,0)*(1-M3821),VLOOKUP(I3821,LEGEND!B:E,4,0)*(1-M3821)/1.2)</f>
        <v>940</v>
      </c>
      <c r="M3821" s="57">
        <f>IF(AND(B3821&lt;&gt;"1_Электроинструмент",B3821&lt;&gt;"2_Садовая техника"),$J$5,IF($J$4&lt;=20%,$J$4,IFERROR(VLOOKUP(S3821,LEGEND!$L$2:$M$5,2,FALSE),$J$4)))</f>
        <v>0</v>
      </c>
      <c r="N3821" s="48" t="s">
        <v>60</v>
      </c>
      <c r="O3821" s="6" t="s">
        <v>60</v>
      </c>
      <c r="P3821" s="49" t="s">
        <v>66</v>
      </c>
      <c r="Q3821" s="49" t="s">
        <v>473</v>
      </c>
      <c r="R3821" s="6" t="s">
        <v>60</v>
      </c>
      <c r="S3821" s="49" t="s">
        <v>60</v>
      </c>
      <c r="T3821" s="73" t="str">
        <f>IF(_xlfn.XLOOKUP(I3821,LEGEND!B:B,LEGEND!H:H)&lt;&gt;"-",HYPERLINK(_xlfn.XLOOKUP(I3821,LEGEND!B:B,LEGEND!H:H),"link"),_xlfn.XLOOKUP(I3821,LEGEND!B:B,LEGEND!H:H))</f>
        <v>link</v>
      </c>
      <c r="U3821" s="73" t="str">
        <f>HYPERLINK(_xlfn.XLOOKUP(I3821,LEGEND!B:B,LEGEND!I:I))</f>
        <v>https://milwaukee-media-images.s3.amazonaws.com/hi/4932345761--Hero_1.jpg</v>
      </c>
      <c r="V3821" s="51" t="s">
        <v>19348</v>
      </c>
      <c r="W3821" s="63" t="s">
        <v>19340</v>
      </c>
      <c r="X3821" s="64">
        <v>140</v>
      </c>
      <c r="Y3821" s="64">
        <v>170</v>
      </c>
      <c r="Z3821" s="64">
        <v>10</v>
      </c>
      <c r="AA3821" s="84">
        <v>7.4999999999999997E-2</v>
      </c>
      <c r="AB3821" s="85">
        <v>1</v>
      </c>
      <c r="AC3821" s="85">
        <v>1</v>
      </c>
    </row>
    <row r="3822" spans="1:29" ht="38.25">
      <c r="A3822" s="1"/>
      <c r="B3822" s="6" t="s">
        <v>8777</v>
      </c>
      <c r="C3822" s="6" t="s">
        <v>8778</v>
      </c>
      <c r="D3822" s="6" t="s">
        <v>19318</v>
      </c>
      <c r="E3822" s="49" t="s">
        <v>19319</v>
      </c>
      <c r="F3822" s="6" t="s">
        <v>4578</v>
      </c>
      <c r="G3822" s="6" t="s">
        <v>60</v>
      </c>
      <c r="H3822" s="6" t="s">
        <v>60</v>
      </c>
      <c r="I3822" s="60" t="s">
        <v>19349</v>
      </c>
      <c r="J3822" s="49" t="s">
        <v>19350</v>
      </c>
      <c r="K3822" s="6" t="s">
        <v>19351</v>
      </c>
      <c r="L3822" s="29">
        <f>IF($J$6="с учетом НДС",VLOOKUP(I3822,LEGEND!B:E,4,0)*(1-M3822),VLOOKUP(I3822,LEGEND!B:E,4,0)*(1-M3822)/1.2)</f>
        <v>1080</v>
      </c>
      <c r="M3822" s="57">
        <f>IF(AND(B3822&lt;&gt;"1_Электроинструмент",B3822&lt;&gt;"2_Садовая техника"),$J$5,IF($J$4&lt;=20%,$J$4,IFERROR(VLOOKUP(S3822,LEGEND!$L$2:$M$5,2,FALSE),$J$4)))</f>
        <v>0</v>
      </c>
      <c r="N3822" s="48" t="s">
        <v>60</v>
      </c>
      <c r="O3822" s="6" t="s">
        <v>60</v>
      </c>
      <c r="P3822" s="49" t="s">
        <v>66</v>
      </c>
      <c r="Q3822" s="49" t="s">
        <v>473</v>
      </c>
      <c r="R3822" s="6" t="s">
        <v>60</v>
      </c>
      <c r="S3822" s="49" t="s">
        <v>60</v>
      </c>
      <c r="T3822" s="73" t="str">
        <f>IF(_xlfn.XLOOKUP(I3822,LEGEND!B:B,LEGEND!H:H)&lt;&gt;"-",HYPERLINK(_xlfn.XLOOKUP(I3822,LEGEND!B:B,LEGEND!H:H),"link"),_xlfn.XLOOKUP(I3822,LEGEND!B:B,LEGEND!H:H))</f>
        <v>link</v>
      </c>
      <c r="U3822" s="73" t="str">
        <f>HYPERLINK(_xlfn.XLOOKUP(I3822,LEGEND!B:B,LEGEND!I:I))</f>
        <v>https://milwaukee-media-images.s3.amazonaws.com/hi/4932352744--Hero_1.jpg</v>
      </c>
      <c r="V3822" s="51" t="s">
        <v>19352</v>
      </c>
      <c r="W3822" s="63" t="s">
        <v>19340</v>
      </c>
      <c r="X3822" s="64">
        <v>200</v>
      </c>
      <c r="Y3822" s="64">
        <v>210</v>
      </c>
      <c r="Z3822" s="64">
        <v>10</v>
      </c>
      <c r="AA3822" s="84">
        <v>0.16</v>
      </c>
      <c r="AB3822" s="85">
        <v>1</v>
      </c>
      <c r="AC3822" s="85">
        <v>1</v>
      </c>
    </row>
    <row r="3823" spans="1:29" ht="38.25">
      <c r="A3823" s="1"/>
      <c r="B3823" s="6" t="s">
        <v>8777</v>
      </c>
      <c r="C3823" s="6" t="s">
        <v>8778</v>
      </c>
      <c r="D3823" s="6" t="s">
        <v>19318</v>
      </c>
      <c r="E3823" s="49" t="s">
        <v>19319</v>
      </c>
      <c r="F3823" s="6" t="s">
        <v>4578</v>
      </c>
      <c r="G3823" s="6" t="s">
        <v>60</v>
      </c>
      <c r="H3823" s="6" t="s">
        <v>60</v>
      </c>
      <c r="I3823" s="60" t="s">
        <v>19353</v>
      </c>
      <c r="J3823" s="49" t="s">
        <v>19354</v>
      </c>
      <c r="K3823" s="6" t="s">
        <v>19355</v>
      </c>
      <c r="L3823" s="29">
        <f>IF($J$6="с учетом НДС",VLOOKUP(I3823,LEGEND!B:E,4,0)*(1-M3823),VLOOKUP(I3823,LEGEND!B:E,4,0)*(1-M3823)/1.2)</f>
        <v>1100</v>
      </c>
      <c r="M3823" s="57">
        <f>IF(AND(B3823&lt;&gt;"1_Электроинструмент",B3823&lt;&gt;"2_Садовая техника"),$J$5,IF($J$4&lt;=20%,$J$4,IFERROR(VLOOKUP(S3823,LEGEND!$L$2:$M$5,2,FALSE),$J$4)))</f>
        <v>0</v>
      </c>
      <c r="N3823" s="48" t="s">
        <v>60</v>
      </c>
      <c r="O3823" s="6" t="s">
        <v>60</v>
      </c>
      <c r="P3823" s="49" t="s">
        <v>66</v>
      </c>
      <c r="Q3823" s="49" t="s">
        <v>473</v>
      </c>
      <c r="R3823" s="6" t="s">
        <v>60</v>
      </c>
      <c r="S3823" s="49" t="s">
        <v>60</v>
      </c>
      <c r="T3823" s="73" t="str">
        <f>IF(_xlfn.XLOOKUP(I3823,LEGEND!B:B,LEGEND!H:H)&lt;&gt;"-",HYPERLINK(_xlfn.XLOOKUP(I3823,LEGEND!B:B,LEGEND!H:H),"link"),_xlfn.XLOOKUP(I3823,LEGEND!B:B,LEGEND!H:H))</f>
        <v>link</v>
      </c>
      <c r="U3823" s="73" t="str">
        <f>HYPERLINK(_xlfn.XLOOKUP(I3823,LEGEND!B:B,LEGEND!I:I))</f>
        <v>https://milwaukee-media-images.s3.amazonaws.com/hi/4932345758--Hero_1.jpg</v>
      </c>
      <c r="V3823" s="51" t="s">
        <v>19356</v>
      </c>
      <c r="W3823" s="63" t="s">
        <v>19340</v>
      </c>
      <c r="X3823" s="64">
        <v>200</v>
      </c>
      <c r="Y3823" s="64">
        <v>210</v>
      </c>
      <c r="Z3823" s="64">
        <v>10</v>
      </c>
      <c r="AA3823" s="84">
        <v>0.16</v>
      </c>
      <c r="AB3823" s="85">
        <v>1</v>
      </c>
      <c r="AC3823" s="85">
        <v>1</v>
      </c>
    </row>
    <row r="3824" spans="1:29" ht="38.25">
      <c r="A3824" s="1"/>
      <c r="B3824" s="6" t="s">
        <v>8777</v>
      </c>
      <c r="C3824" s="6" t="s">
        <v>8778</v>
      </c>
      <c r="D3824" s="6" t="s">
        <v>19318</v>
      </c>
      <c r="E3824" s="49" t="s">
        <v>19319</v>
      </c>
      <c r="F3824" s="6" t="s">
        <v>4578</v>
      </c>
      <c r="G3824" s="6" t="s">
        <v>60</v>
      </c>
      <c r="H3824" s="6" t="s">
        <v>60</v>
      </c>
      <c r="I3824" s="60" t="s">
        <v>19357</v>
      </c>
      <c r="J3824" s="49" t="s">
        <v>19358</v>
      </c>
      <c r="K3824" s="6" t="s">
        <v>19359</v>
      </c>
      <c r="L3824" s="29">
        <f>IF($J$6="с учетом НДС",VLOOKUP(I3824,LEGEND!B:E,4,0)*(1-M3824),VLOOKUP(I3824,LEGEND!B:E,4,0)*(1-M3824)/1.2)</f>
        <v>1230</v>
      </c>
      <c r="M3824" s="57">
        <f>IF(AND(B3824&lt;&gt;"1_Электроинструмент",B3824&lt;&gt;"2_Садовая техника"),$J$5,IF($J$4&lt;=20%,$J$4,IFERROR(VLOOKUP(S3824,LEGEND!$L$2:$M$5,2,FALSE),$J$4)))</f>
        <v>0</v>
      </c>
      <c r="N3824" s="48" t="s">
        <v>60</v>
      </c>
      <c r="O3824" s="6" t="s">
        <v>60</v>
      </c>
      <c r="P3824" s="49" t="s">
        <v>66</v>
      </c>
      <c r="Q3824" s="49" t="s">
        <v>473</v>
      </c>
      <c r="R3824" s="6" t="s">
        <v>60</v>
      </c>
      <c r="S3824" s="49" t="s">
        <v>60</v>
      </c>
      <c r="T3824" s="73" t="str">
        <f>IF(_xlfn.XLOOKUP(I3824,LEGEND!B:B,LEGEND!H:H)&lt;&gt;"-",HYPERLINK(_xlfn.XLOOKUP(I3824,LEGEND!B:B,LEGEND!H:H),"link"),_xlfn.XLOOKUP(I3824,LEGEND!B:B,LEGEND!H:H))</f>
        <v>-</v>
      </c>
      <c r="U3824" s="73" t="str">
        <f>HYPERLINK(_xlfn.XLOOKUP(I3824,LEGEND!B:B,LEGEND!I:I))</f>
        <v>https://milwaukee-media-images.s3.amazonaws.com/hi/4932430398--Hero_1.jpg</v>
      </c>
      <c r="V3824" s="51" t="s">
        <v>19360</v>
      </c>
      <c r="W3824" s="63" t="s">
        <v>1189</v>
      </c>
      <c r="X3824" s="64">
        <v>240</v>
      </c>
      <c r="Y3824" s="64">
        <v>220</v>
      </c>
      <c r="Z3824" s="64">
        <v>40</v>
      </c>
      <c r="AA3824" s="84">
        <v>0.124</v>
      </c>
      <c r="AB3824" s="85">
        <v>1</v>
      </c>
      <c r="AC3824" s="85">
        <v>1</v>
      </c>
    </row>
    <row r="3825" spans="1:29" ht="38.25">
      <c r="A3825" s="1"/>
      <c r="B3825" s="6" t="s">
        <v>8777</v>
      </c>
      <c r="C3825" s="6" t="s">
        <v>8778</v>
      </c>
      <c r="D3825" s="6" t="s">
        <v>19318</v>
      </c>
      <c r="E3825" s="49" t="s">
        <v>19319</v>
      </c>
      <c r="F3825" s="6" t="s">
        <v>4578</v>
      </c>
      <c r="G3825" s="6" t="s">
        <v>60</v>
      </c>
      <c r="H3825" s="6" t="s">
        <v>60</v>
      </c>
      <c r="I3825" s="60" t="s">
        <v>19361</v>
      </c>
      <c r="J3825" s="49" t="s">
        <v>19362</v>
      </c>
      <c r="K3825" s="6" t="s">
        <v>19363</v>
      </c>
      <c r="L3825" s="29">
        <f>IF($J$6="с учетом НДС",VLOOKUP(I3825,LEGEND!B:E,4,0)*(1-M3825),VLOOKUP(I3825,LEGEND!B:E,4,0)*(1-M3825)/1.2)</f>
        <v>2090</v>
      </c>
      <c r="M3825" s="57">
        <f>IF(AND(B3825&lt;&gt;"1_Электроинструмент",B3825&lt;&gt;"2_Садовая техника"),$J$5,IF($J$4&lt;=20%,$J$4,IFERROR(VLOOKUP(S3825,LEGEND!$L$2:$M$5,2,FALSE),$J$4)))</f>
        <v>0</v>
      </c>
      <c r="N3825" s="48" t="s">
        <v>60</v>
      </c>
      <c r="O3825" s="6" t="s">
        <v>60</v>
      </c>
      <c r="P3825" s="49" t="s">
        <v>66</v>
      </c>
      <c r="Q3825" s="49" t="s">
        <v>67</v>
      </c>
      <c r="R3825" s="6" t="s">
        <v>60</v>
      </c>
      <c r="S3825" s="49" t="s">
        <v>60</v>
      </c>
      <c r="T3825" s="73" t="str">
        <f>IF(_xlfn.XLOOKUP(I3825,LEGEND!B:B,LEGEND!H:H)&lt;&gt;"-",HYPERLINK(_xlfn.XLOOKUP(I3825,LEGEND!B:B,LEGEND!H:H),"link"),_xlfn.XLOOKUP(I3825,LEGEND!B:B,LEGEND!H:H))</f>
        <v>-</v>
      </c>
      <c r="U3825" s="73" t="str">
        <f>HYPERLINK(_xlfn.XLOOKUP(I3825,LEGEND!B:B,LEGEND!I:I))</f>
        <v>https://milwaukee-media-images.s3.amazonaws.com/hi/4932430394--Hero_1.jpg</v>
      </c>
      <c r="V3825" s="51" t="s">
        <v>19364</v>
      </c>
      <c r="W3825" s="63" t="s">
        <v>71</v>
      </c>
      <c r="X3825" s="64">
        <v>240</v>
      </c>
      <c r="Y3825" s="64">
        <v>240</v>
      </c>
      <c r="Z3825" s="64">
        <v>40</v>
      </c>
      <c r="AA3825" s="84">
        <v>0.1</v>
      </c>
      <c r="AB3825" s="85">
        <v>1</v>
      </c>
      <c r="AC3825" s="85">
        <v>1</v>
      </c>
    </row>
    <row r="3826" spans="1:29" ht="25.5">
      <c r="A3826" s="1"/>
      <c r="B3826" s="6" t="s">
        <v>8777</v>
      </c>
      <c r="C3826" s="6" t="s">
        <v>8778</v>
      </c>
      <c r="D3826" s="6" t="s">
        <v>19318</v>
      </c>
      <c r="E3826" s="49" t="s">
        <v>19365</v>
      </c>
      <c r="F3826" s="6" t="s">
        <v>4070</v>
      </c>
      <c r="G3826" s="6" t="s">
        <v>60</v>
      </c>
      <c r="H3826" s="6" t="s">
        <v>60</v>
      </c>
      <c r="I3826" s="60" t="s">
        <v>19682</v>
      </c>
      <c r="J3826" s="49" t="s">
        <v>19683</v>
      </c>
      <c r="K3826" s="6" t="s">
        <v>19684</v>
      </c>
      <c r="L3826" s="29">
        <f>IF($J$6="с учетом НДС",VLOOKUP(I3826,LEGEND!B:E,4,0)*(1-M3826),VLOOKUP(I3826,LEGEND!B:E,4,0)*(1-M3826)/1.2)</f>
        <v>2840</v>
      </c>
      <c r="M3826" s="57">
        <f>IF(AND(B3826&lt;&gt;"1_Электроинструмент",B3826&lt;&gt;"2_Садовая техника"),$J$5,IF($J$4&lt;=20%,$J$4,IFERROR(VLOOKUP(S3826,LEGEND!$L$2:$M$5,2,FALSE),$J$4)))</f>
        <v>0</v>
      </c>
      <c r="N3826" s="48" t="s">
        <v>60</v>
      </c>
      <c r="O3826" s="6" t="s">
        <v>60</v>
      </c>
      <c r="P3826" s="49" t="s">
        <v>66</v>
      </c>
      <c r="Q3826" s="49" t="s">
        <v>67</v>
      </c>
      <c r="R3826" s="6" t="s">
        <v>60</v>
      </c>
      <c r="S3826" s="49" t="s">
        <v>60</v>
      </c>
      <c r="T3826" s="73" t="str">
        <f>IF(_xlfn.XLOOKUP(I3826,LEGEND!B:B,LEGEND!H:H)&lt;&gt;"-",HYPERLINK(_xlfn.XLOOKUP(I3826,LEGEND!B:B,LEGEND!H:H),"link"),_xlfn.XLOOKUP(I3826,LEGEND!B:B,LEGEND!H:H))</f>
        <v>link</v>
      </c>
      <c r="U3826" s="73" t="str">
        <f>HYPERLINK(_xlfn.XLOOKUP(I3826,LEGEND!B:B,LEGEND!I:I))</f>
        <v>https://milwaukee-media-images.s3.amazonaws.com/hi/4932357591--Hero_1.jpg</v>
      </c>
      <c r="V3826" s="51" t="s">
        <v>19685</v>
      </c>
      <c r="W3826" s="63" t="s">
        <v>19340</v>
      </c>
      <c r="X3826" s="64">
        <v>185</v>
      </c>
      <c r="Y3826" s="64">
        <v>156</v>
      </c>
      <c r="Z3826" s="64">
        <v>63</v>
      </c>
      <c r="AA3826" s="84">
        <v>0.32100000000000001</v>
      </c>
      <c r="AB3826" s="85">
        <v>1</v>
      </c>
      <c r="AC3826" s="85">
        <v>1</v>
      </c>
    </row>
    <row r="3827" spans="1:29" ht="25.5">
      <c r="A3827" s="1"/>
      <c r="B3827" s="6" t="s">
        <v>8777</v>
      </c>
      <c r="C3827" s="6" t="s">
        <v>8778</v>
      </c>
      <c r="D3827" s="6" t="s">
        <v>19318</v>
      </c>
      <c r="E3827" s="49" t="s">
        <v>19365</v>
      </c>
      <c r="F3827" s="6" t="s">
        <v>4578</v>
      </c>
      <c r="G3827" s="6" t="s">
        <v>60</v>
      </c>
      <c r="H3827" s="6" t="s">
        <v>60</v>
      </c>
      <c r="I3827" s="60" t="s">
        <v>19366</v>
      </c>
      <c r="J3827" s="49" t="s">
        <v>19367</v>
      </c>
      <c r="K3827" s="6" t="s">
        <v>19368</v>
      </c>
      <c r="L3827" s="29">
        <f>IF($J$6="с учетом НДС",VLOOKUP(I3827,LEGEND!B:E,4,0)*(1-M3827),VLOOKUP(I3827,LEGEND!B:E,4,0)*(1-M3827)/1.2)</f>
        <v>249</v>
      </c>
      <c r="M3827" s="57">
        <f>IF(AND(B3827&lt;&gt;"1_Электроинструмент",B3827&lt;&gt;"2_Садовая техника"),$J$5,IF($J$4&lt;=20%,$J$4,IFERROR(VLOOKUP(S3827,LEGEND!$L$2:$M$5,2,FALSE),$J$4)))</f>
        <v>0</v>
      </c>
      <c r="N3827" s="48" t="s">
        <v>60</v>
      </c>
      <c r="O3827" s="6" t="s">
        <v>60</v>
      </c>
      <c r="P3827" s="49" t="s">
        <v>66</v>
      </c>
      <c r="Q3827" s="49" t="s">
        <v>67</v>
      </c>
      <c r="R3827" s="6" t="s">
        <v>60</v>
      </c>
      <c r="S3827" s="49" t="s">
        <v>60</v>
      </c>
      <c r="T3827" s="73" t="str">
        <f>IF(_xlfn.XLOOKUP(I3827,LEGEND!B:B,LEGEND!H:H)&lt;&gt;"-",HYPERLINK(_xlfn.XLOOKUP(I3827,LEGEND!B:B,LEGEND!H:H),"link"),_xlfn.XLOOKUP(I3827,LEGEND!B:B,LEGEND!H:H))</f>
        <v>-</v>
      </c>
      <c r="U3827" s="73" t="str">
        <f>HYPERLINK(_xlfn.XLOOKUP(I3827,LEGEND!B:B,LEGEND!I:I))</f>
        <v>https://milwaukee-media-images.s3.amazonaws.com/hi/4932358492--Hero_1.jpg</v>
      </c>
      <c r="V3827" s="51" t="s">
        <v>19369</v>
      </c>
      <c r="W3827" s="63" t="s">
        <v>17014</v>
      </c>
      <c r="X3827" s="64">
        <v>105</v>
      </c>
      <c r="Y3827" s="64">
        <v>95</v>
      </c>
      <c r="Z3827" s="64">
        <v>10</v>
      </c>
      <c r="AA3827" s="84">
        <v>3.2000000000000001E-2</v>
      </c>
      <c r="AB3827" s="85">
        <v>5</v>
      </c>
      <c r="AC3827" s="85">
        <v>1</v>
      </c>
    </row>
    <row r="3828" spans="1:29" ht="25.5">
      <c r="A3828" s="1"/>
      <c r="B3828" s="6" t="s">
        <v>8777</v>
      </c>
      <c r="C3828" s="6" t="s">
        <v>8778</v>
      </c>
      <c r="D3828" s="6" t="s">
        <v>19318</v>
      </c>
      <c r="E3828" s="49" t="s">
        <v>19365</v>
      </c>
      <c r="F3828" s="6" t="s">
        <v>4578</v>
      </c>
      <c r="G3828" s="6" t="s">
        <v>60</v>
      </c>
      <c r="H3828" s="6" t="s">
        <v>60</v>
      </c>
      <c r="I3828" s="60" t="s">
        <v>19370</v>
      </c>
      <c r="J3828" s="49" t="s">
        <v>19371</v>
      </c>
      <c r="K3828" s="6" t="s">
        <v>19372</v>
      </c>
      <c r="L3828" s="29">
        <f>IF($J$6="с учетом НДС",VLOOKUP(I3828,LEGEND!B:E,4,0)*(1-M3828),VLOOKUP(I3828,LEGEND!B:E,4,0)*(1-M3828)/1.2)</f>
        <v>249</v>
      </c>
      <c r="M3828" s="57">
        <f>IF(AND(B3828&lt;&gt;"1_Электроинструмент",B3828&lt;&gt;"2_Садовая техника"),$J$5,IF($J$4&lt;=20%,$J$4,IFERROR(VLOOKUP(S3828,LEGEND!$L$2:$M$5,2,FALSE),$J$4)))</f>
        <v>0</v>
      </c>
      <c r="N3828" s="48" t="s">
        <v>60</v>
      </c>
      <c r="O3828" s="6" t="s">
        <v>60</v>
      </c>
      <c r="P3828" s="49" t="s">
        <v>66</v>
      </c>
      <c r="Q3828" s="49" t="s">
        <v>473</v>
      </c>
      <c r="R3828" s="6" t="s">
        <v>60</v>
      </c>
      <c r="S3828" s="49" t="s">
        <v>60</v>
      </c>
      <c r="T3828" s="73" t="str">
        <f>IF(_xlfn.XLOOKUP(I3828,LEGEND!B:B,LEGEND!H:H)&lt;&gt;"-",HYPERLINK(_xlfn.XLOOKUP(I3828,LEGEND!B:B,LEGEND!H:H),"link"),_xlfn.XLOOKUP(I3828,LEGEND!B:B,LEGEND!H:H))</f>
        <v>-</v>
      </c>
      <c r="U3828" s="73" t="str">
        <f>HYPERLINK(_xlfn.XLOOKUP(I3828,LEGEND!B:B,LEGEND!I:I))</f>
        <v>https://milwaukee-media-images.s3.amazonaws.com/hi/4932358493--Hero_1.jpg</v>
      </c>
      <c r="V3828" s="51" t="s">
        <v>19373</v>
      </c>
      <c r="W3828" s="63" t="s">
        <v>17014</v>
      </c>
      <c r="X3828" s="64">
        <v>100</v>
      </c>
      <c r="Y3828" s="64">
        <v>110</v>
      </c>
      <c r="Z3828" s="64">
        <v>130</v>
      </c>
      <c r="AA3828" s="84">
        <v>2.8000000000000001E-2</v>
      </c>
      <c r="AB3828" s="85">
        <v>5</v>
      </c>
      <c r="AC3828" s="85">
        <v>1</v>
      </c>
    </row>
    <row r="3829" spans="1:29" ht="25.5">
      <c r="A3829" s="1"/>
      <c r="B3829" s="6" t="s">
        <v>8777</v>
      </c>
      <c r="C3829" s="6" t="s">
        <v>8778</v>
      </c>
      <c r="D3829" s="6" t="s">
        <v>19318</v>
      </c>
      <c r="E3829" s="49" t="s">
        <v>19365</v>
      </c>
      <c r="F3829" s="6" t="s">
        <v>4578</v>
      </c>
      <c r="G3829" s="6" t="s">
        <v>60</v>
      </c>
      <c r="H3829" s="6" t="s">
        <v>60</v>
      </c>
      <c r="I3829" s="60" t="s">
        <v>19374</v>
      </c>
      <c r="J3829" s="49" t="s">
        <v>19375</v>
      </c>
      <c r="K3829" s="6" t="s">
        <v>19376</v>
      </c>
      <c r="L3829" s="29">
        <f>IF($J$6="с учетом НДС",VLOOKUP(I3829,LEGEND!B:E,4,0)*(1-M3829),VLOOKUP(I3829,LEGEND!B:E,4,0)*(1-M3829)/1.2)</f>
        <v>249</v>
      </c>
      <c r="M3829" s="57">
        <f>IF(AND(B3829&lt;&gt;"1_Электроинструмент",B3829&lt;&gt;"2_Садовая техника"),$J$5,IF($J$4&lt;=20%,$J$4,IFERROR(VLOOKUP(S3829,LEGEND!$L$2:$M$5,2,FALSE),$J$4)))</f>
        <v>0</v>
      </c>
      <c r="N3829" s="48" t="s">
        <v>60</v>
      </c>
      <c r="O3829" s="6" t="s">
        <v>60</v>
      </c>
      <c r="P3829" s="49" t="s">
        <v>66</v>
      </c>
      <c r="Q3829" s="49" t="s">
        <v>67</v>
      </c>
      <c r="R3829" s="6" t="s">
        <v>60</v>
      </c>
      <c r="S3829" s="49" t="s">
        <v>60</v>
      </c>
      <c r="T3829" s="73" t="str">
        <f>IF(_xlfn.XLOOKUP(I3829,LEGEND!B:B,LEGEND!H:H)&lt;&gt;"-",HYPERLINK(_xlfn.XLOOKUP(I3829,LEGEND!B:B,LEGEND!H:H),"link"),_xlfn.XLOOKUP(I3829,LEGEND!B:B,LEGEND!H:H))</f>
        <v>-</v>
      </c>
      <c r="U3829" s="73" t="str">
        <f>HYPERLINK(_xlfn.XLOOKUP(I3829,LEGEND!B:B,LEGEND!I:I))</f>
        <v>https://milwaukee-media-images.s3.amazonaws.com/hi/4932358494--Hero_1.jpg</v>
      </c>
      <c r="V3829" s="51" t="s">
        <v>19377</v>
      </c>
      <c r="W3829" s="63" t="s">
        <v>17014</v>
      </c>
      <c r="X3829" s="64">
        <v>105</v>
      </c>
      <c r="Y3829" s="64">
        <v>95</v>
      </c>
      <c r="Z3829" s="64">
        <v>10</v>
      </c>
      <c r="AA3829" s="84">
        <v>2.4E-2</v>
      </c>
      <c r="AB3829" s="85">
        <v>5</v>
      </c>
      <c r="AC3829" s="85">
        <v>1</v>
      </c>
    </row>
    <row r="3830" spans="1:29" ht="25.5">
      <c r="A3830" s="1"/>
      <c r="B3830" s="6" t="s">
        <v>8777</v>
      </c>
      <c r="C3830" s="6" t="s">
        <v>8778</v>
      </c>
      <c r="D3830" s="6" t="s">
        <v>19318</v>
      </c>
      <c r="E3830" s="49" t="s">
        <v>19365</v>
      </c>
      <c r="F3830" s="6" t="s">
        <v>4578</v>
      </c>
      <c r="G3830" s="6" t="s">
        <v>60</v>
      </c>
      <c r="H3830" s="6" t="s">
        <v>60</v>
      </c>
      <c r="I3830" s="60" t="s">
        <v>19378</v>
      </c>
      <c r="J3830" s="49" t="s">
        <v>19379</v>
      </c>
      <c r="K3830" s="6" t="s">
        <v>19380</v>
      </c>
      <c r="L3830" s="29">
        <f>IF($J$6="с учетом НДС",VLOOKUP(I3830,LEGEND!B:E,4,0)*(1-M3830),VLOOKUP(I3830,LEGEND!B:E,4,0)*(1-M3830)/1.2)</f>
        <v>249</v>
      </c>
      <c r="M3830" s="57">
        <f>IF(AND(B3830&lt;&gt;"1_Электроинструмент",B3830&lt;&gt;"2_Садовая техника"),$J$5,IF($J$4&lt;=20%,$J$4,IFERROR(VLOOKUP(S3830,LEGEND!$L$2:$M$5,2,FALSE),$J$4)))</f>
        <v>0</v>
      </c>
      <c r="N3830" s="48" t="s">
        <v>60</v>
      </c>
      <c r="O3830" s="6" t="s">
        <v>60</v>
      </c>
      <c r="P3830" s="49" t="s">
        <v>66</v>
      </c>
      <c r="Q3830" s="49" t="s">
        <v>473</v>
      </c>
      <c r="R3830" s="6" t="s">
        <v>60</v>
      </c>
      <c r="S3830" s="49" t="s">
        <v>60</v>
      </c>
      <c r="T3830" s="73" t="str">
        <f>IF(_xlfn.XLOOKUP(I3830,LEGEND!B:B,LEGEND!H:H)&lt;&gt;"-",HYPERLINK(_xlfn.XLOOKUP(I3830,LEGEND!B:B,LEGEND!H:H),"link"),_xlfn.XLOOKUP(I3830,LEGEND!B:B,LEGEND!H:H))</f>
        <v>-</v>
      </c>
      <c r="U3830" s="73" t="str">
        <f>HYPERLINK(_xlfn.XLOOKUP(I3830,LEGEND!B:B,LEGEND!I:I))</f>
        <v>https://milwaukee-media-images.s3.amazonaws.com/hi/4932358495--Hero_1.jpg</v>
      </c>
      <c r="V3830" s="51" t="s">
        <v>19381</v>
      </c>
      <c r="W3830" s="63" t="s">
        <v>17014</v>
      </c>
      <c r="X3830" s="64">
        <v>105</v>
      </c>
      <c r="Y3830" s="64">
        <v>95</v>
      </c>
      <c r="Z3830" s="64">
        <v>10</v>
      </c>
      <c r="AA3830" s="84">
        <v>2.3E-2</v>
      </c>
      <c r="AB3830" s="85">
        <v>5</v>
      </c>
      <c r="AC3830" s="85">
        <v>1</v>
      </c>
    </row>
    <row r="3831" spans="1:29" ht="25.5">
      <c r="A3831" s="1"/>
      <c r="B3831" s="6" t="s">
        <v>8777</v>
      </c>
      <c r="C3831" s="6" t="s">
        <v>8778</v>
      </c>
      <c r="D3831" s="6" t="s">
        <v>19318</v>
      </c>
      <c r="E3831" s="49" t="s">
        <v>19365</v>
      </c>
      <c r="F3831" s="6" t="s">
        <v>4578</v>
      </c>
      <c r="G3831" s="6" t="s">
        <v>60</v>
      </c>
      <c r="H3831" s="6" t="s">
        <v>60</v>
      </c>
      <c r="I3831" s="60" t="s">
        <v>19382</v>
      </c>
      <c r="J3831" s="49" t="s">
        <v>19383</v>
      </c>
      <c r="K3831" s="6" t="s">
        <v>19384</v>
      </c>
      <c r="L3831" s="29">
        <f>IF($J$6="с учетом НДС",VLOOKUP(I3831,LEGEND!B:E,4,0)*(1-M3831),VLOOKUP(I3831,LEGEND!B:E,4,0)*(1-M3831)/1.2)</f>
        <v>249</v>
      </c>
      <c r="M3831" s="57">
        <f>IF(AND(B3831&lt;&gt;"1_Электроинструмент",B3831&lt;&gt;"2_Садовая техника"),$J$5,IF($J$4&lt;=20%,$J$4,IFERROR(VLOOKUP(S3831,LEGEND!$L$2:$M$5,2,FALSE),$J$4)))</f>
        <v>0</v>
      </c>
      <c r="N3831" s="48" t="s">
        <v>60</v>
      </c>
      <c r="O3831" s="6" t="s">
        <v>60</v>
      </c>
      <c r="P3831" s="49" t="s">
        <v>66</v>
      </c>
      <c r="Q3831" s="49" t="s">
        <v>473</v>
      </c>
      <c r="R3831" s="6" t="s">
        <v>60</v>
      </c>
      <c r="S3831" s="49" t="s">
        <v>60</v>
      </c>
      <c r="T3831" s="73" t="str">
        <f>IF(_xlfn.XLOOKUP(I3831,LEGEND!B:B,LEGEND!H:H)&lt;&gt;"-",HYPERLINK(_xlfn.XLOOKUP(I3831,LEGEND!B:B,LEGEND!H:H),"link"),_xlfn.XLOOKUP(I3831,LEGEND!B:B,LEGEND!H:H))</f>
        <v>-</v>
      </c>
      <c r="U3831" s="73" t="str">
        <f>HYPERLINK(_xlfn.XLOOKUP(I3831,LEGEND!B:B,LEGEND!I:I))</f>
        <v>https://milwaukee-media-images.s3.amazonaws.com/hi/4932358496--Hero_1.jpg</v>
      </c>
      <c r="V3831" s="51" t="s">
        <v>19385</v>
      </c>
      <c r="W3831" s="63" t="s">
        <v>17014</v>
      </c>
      <c r="X3831" s="64">
        <v>105</v>
      </c>
      <c r="Y3831" s="64">
        <v>95</v>
      </c>
      <c r="Z3831" s="64">
        <v>10</v>
      </c>
      <c r="AA3831" s="84">
        <v>2.5000000000000001E-2</v>
      </c>
      <c r="AB3831" s="85">
        <v>5</v>
      </c>
      <c r="AC3831" s="85">
        <v>1</v>
      </c>
    </row>
    <row r="3832" spans="1:29" ht="25.5">
      <c r="A3832" s="1"/>
      <c r="B3832" s="6" t="s">
        <v>8777</v>
      </c>
      <c r="C3832" s="6" t="s">
        <v>8778</v>
      </c>
      <c r="D3832" s="6" t="s">
        <v>19318</v>
      </c>
      <c r="E3832" s="49" t="s">
        <v>19365</v>
      </c>
      <c r="F3832" s="6" t="s">
        <v>4578</v>
      </c>
      <c r="G3832" s="6" t="s">
        <v>60</v>
      </c>
      <c r="H3832" s="6" t="s">
        <v>60</v>
      </c>
      <c r="I3832" s="60" t="s">
        <v>19386</v>
      </c>
      <c r="J3832" s="49" t="s">
        <v>19387</v>
      </c>
      <c r="K3832" s="6" t="s">
        <v>19388</v>
      </c>
      <c r="L3832" s="29">
        <f>IF($J$6="с учетом НДС",VLOOKUP(I3832,LEGEND!B:E,4,0)*(1-M3832),VLOOKUP(I3832,LEGEND!B:E,4,0)*(1-M3832)/1.2)</f>
        <v>264</v>
      </c>
      <c r="M3832" s="57">
        <f>IF(AND(B3832&lt;&gt;"1_Электроинструмент",B3832&lt;&gt;"2_Садовая техника"),$J$5,IF($J$4&lt;=20%,$J$4,IFERROR(VLOOKUP(S3832,LEGEND!$L$2:$M$5,2,FALSE),$J$4)))</f>
        <v>0</v>
      </c>
      <c r="N3832" s="48" t="s">
        <v>60</v>
      </c>
      <c r="O3832" s="6" t="s">
        <v>60</v>
      </c>
      <c r="P3832" s="49" t="s">
        <v>66</v>
      </c>
      <c r="Q3832" s="49" t="s">
        <v>67</v>
      </c>
      <c r="R3832" s="6" t="s">
        <v>60</v>
      </c>
      <c r="S3832" s="49" t="s">
        <v>60</v>
      </c>
      <c r="T3832" s="73" t="str">
        <f>IF(_xlfn.XLOOKUP(I3832,LEGEND!B:B,LEGEND!H:H)&lt;&gt;"-",HYPERLINK(_xlfn.XLOOKUP(I3832,LEGEND!B:B,LEGEND!H:H),"link"),_xlfn.XLOOKUP(I3832,LEGEND!B:B,LEGEND!H:H))</f>
        <v>link</v>
      </c>
      <c r="U3832" s="73" t="str">
        <f>HYPERLINK(_xlfn.XLOOKUP(I3832,LEGEND!B:B,LEGEND!I:I))</f>
        <v>https://milwaukee-media-images.s3.amazonaws.com/hi/4932367742--Hero_1.jpg</v>
      </c>
      <c r="V3832" s="51" t="s">
        <v>19389</v>
      </c>
      <c r="W3832" s="63" t="s">
        <v>17014</v>
      </c>
      <c r="X3832" s="64">
        <v>160</v>
      </c>
      <c r="Y3832" s="64">
        <v>130</v>
      </c>
      <c r="Z3832" s="64">
        <v>20</v>
      </c>
      <c r="AA3832" s="84">
        <v>4.4999999999999998E-2</v>
      </c>
      <c r="AB3832" s="85">
        <v>5</v>
      </c>
      <c r="AC3832" s="85">
        <v>1</v>
      </c>
    </row>
    <row r="3833" spans="1:29" ht="25.5">
      <c r="A3833" s="1"/>
      <c r="B3833" s="6" t="s">
        <v>8777</v>
      </c>
      <c r="C3833" s="6" t="s">
        <v>8778</v>
      </c>
      <c r="D3833" s="6" t="s">
        <v>19318</v>
      </c>
      <c r="E3833" s="49" t="s">
        <v>19365</v>
      </c>
      <c r="F3833" s="6" t="s">
        <v>4578</v>
      </c>
      <c r="G3833" s="6" t="s">
        <v>60</v>
      </c>
      <c r="H3833" s="6" t="s">
        <v>60</v>
      </c>
      <c r="I3833" s="60" t="s">
        <v>19390</v>
      </c>
      <c r="J3833" s="49" t="s">
        <v>19391</v>
      </c>
      <c r="K3833" s="6" t="s">
        <v>19392</v>
      </c>
      <c r="L3833" s="29">
        <f>IF($J$6="с учетом НДС",VLOOKUP(I3833,LEGEND!B:E,4,0)*(1-M3833),VLOOKUP(I3833,LEGEND!B:E,4,0)*(1-M3833)/1.2)</f>
        <v>264</v>
      </c>
      <c r="M3833" s="57">
        <f>IF(AND(B3833&lt;&gt;"1_Электроинструмент",B3833&lt;&gt;"2_Садовая техника"),$J$5,IF($J$4&lt;=20%,$J$4,IFERROR(VLOOKUP(S3833,LEGEND!$L$2:$M$5,2,FALSE),$J$4)))</f>
        <v>0</v>
      </c>
      <c r="N3833" s="48" t="s">
        <v>60</v>
      </c>
      <c r="O3833" s="6" t="s">
        <v>60</v>
      </c>
      <c r="P3833" s="49" t="s">
        <v>66</v>
      </c>
      <c r="Q3833" s="49" t="s">
        <v>67</v>
      </c>
      <c r="R3833" s="6" t="s">
        <v>60</v>
      </c>
      <c r="S3833" s="49" t="s">
        <v>60</v>
      </c>
      <c r="T3833" s="73" t="str">
        <f>IF(_xlfn.XLOOKUP(I3833,LEGEND!B:B,LEGEND!H:H)&lt;&gt;"-",HYPERLINK(_xlfn.XLOOKUP(I3833,LEGEND!B:B,LEGEND!H:H),"link"),_xlfn.XLOOKUP(I3833,LEGEND!B:B,LEGEND!H:H))</f>
        <v>link</v>
      </c>
      <c r="U3833" s="73" t="str">
        <f>HYPERLINK(_xlfn.XLOOKUP(I3833,LEGEND!B:B,LEGEND!I:I))</f>
        <v>https://milwaukee-media-images.s3.amazonaws.com/hi/4932367743--Hero_1.jpg</v>
      </c>
      <c r="V3833" s="51" t="s">
        <v>19393</v>
      </c>
      <c r="W3833" s="63" t="s">
        <v>17014</v>
      </c>
      <c r="X3833" s="64">
        <v>160</v>
      </c>
      <c r="Y3833" s="64">
        <v>130</v>
      </c>
      <c r="Z3833" s="64">
        <v>20</v>
      </c>
      <c r="AA3833" s="84">
        <v>0.04</v>
      </c>
      <c r="AB3833" s="85">
        <v>5</v>
      </c>
      <c r="AC3833" s="85">
        <v>1</v>
      </c>
    </row>
    <row r="3834" spans="1:29" ht="25.5">
      <c r="A3834" s="1"/>
      <c r="B3834" s="6" t="s">
        <v>8777</v>
      </c>
      <c r="C3834" s="6" t="s">
        <v>8778</v>
      </c>
      <c r="D3834" s="6" t="s">
        <v>19318</v>
      </c>
      <c r="E3834" s="49" t="s">
        <v>19365</v>
      </c>
      <c r="F3834" s="6" t="s">
        <v>4578</v>
      </c>
      <c r="G3834" s="6" t="s">
        <v>60</v>
      </c>
      <c r="H3834" s="6" t="s">
        <v>60</v>
      </c>
      <c r="I3834" s="60" t="s">
        <v>19394</v>
      </c>
      <c r="J3834" s="49" t="s">
        <v>19395</v>
      </c>
      <c r="K3834" s="6" t="s">
        <v>19396</v>
      </c>
      <c r="L3834" s="29">
        <f>IF($J$6="с учетом НДС",VLOOKUP(I3834,LEGEND!B:E,4,0)*(1-M3834),VLOOKUP(I3834,LEGEND!B:E,4,0)*(1-M3834)/1.2)</f>
        <v>264</v>
      </c>
      <c r="M3834" s="57">
        <f>IF(AND(B3834&lt;&gt;"1_Электроинструмент",B3834&lt;&gt;"2_Садовая техника"),$J$5,IF($J$4&lt;=20%,$J$4,IFERROR(VLOOKUP(S3834,LEGEND!$L$2:$M$5,2,FALSE),$J$4)))</f>
        <v>0</v>
      </c>
      <c r="N3834" s="48" t="s">
        <v>60</v>
      </c>
      <c r="O3834" s="6" t="s">
        <v>60</v>
      </c>
      <c r="P3834" s="49" t="s">
        <v>66</v>
      </c>
      <c r="Q3834" s="49" t="s">
        <v>67</v>
      </c>
      <c r="R3834" s="6" t="s">
        <v>60</v>
      </c>
      <c r="S3834" s="49" t="s">
        <v>60</v>
      </c>
      <c r="T3834" s="73" t="str">
        <f>IF(_xlfn.XLOOKUP(I3834,LEGEND!B:B,LEGEND!H:H)&lt;&gt;"-",HYPERLINK(_xlfn.XLOOKUP(I3834,LEGEND!B:B,LEGEND!H:H),"link"),_xlfn.XLOOKUP(I3834,LEGEND!B:B,LEGEND!H:H))</f>
        <v>link</v>
      </c>
      <c r="U3834" s="73" t="str">
        <f>HYPERLINK(_xlfn.XLOOKUP(I3834,LEGEND!B:B,LEGEND!I:I))</f>
        <v>https://milwaukee-media-images.s3.amazonaws.com/hi/4932367744--Hero_1.jpg</v>
      </c>
      <c r="V3834" s="51" t="s">
        <v>19397</v>
      </c>
      <c r="W3834" s="63" t="s">
        <v>17014</v>
      </c>
      <c r="X3834" s="64">
        <v>160</v>
      </c>
      <c r="Y3834" s="64">
        <v>130</v>
      </c>
      <c r="Z3834" s="64">
        <v>20</v>
      </c>
      <c r="AA3834" s="84">
        <v>0.04</v>
      </c>
      <c r="AB3834" s="85">
        <v>5</v>
      </c>
      <c r="AC3834" s="85">
        <v>1</v>
      </c>
    </row>
    <row r="3835" spans="1:29" ht="25.5">
      <c r="A3835" s="1"/>
      <c r="B3835" s="6" t="s">
        <v>8777</v>
      </c>
      <c r="C3835" s="6" t="s">
        <v>8778</v>
      </c>
      <c r="D3835" s="6" t="s">
        <v>19318</v>
      </c>
      <c r="E3835" s="49" t="s">
        <v>19365</v>
      </c>
      <c r="F3835" s="6" t="s">
        <v>4578</v>
      </c>
      <c r="G3835" s="6" t="s">
        <v>60</v>
      </c>
      <c r="H3835" s="6" t="s">
        <v>60</v>
      </c>
      <c r="I3835" s="60" t="s">
        <v>19398</v>
      </c>
      <c r="J3835" s="49" t="s">
        <v>19399</v>
      </c>
      <c r="K3835" s="6" t="s">
        <v>19400</v>
      </c>
      <c r="L3835" s="29">
        <f>IF($J$6="с учетом НДС",VLOOKUP(I3835,LEGEND!B:E,4,0)*(1-M3835),VLOOKUP(I3835,LEGEND!B:E,4,0)*(1-M3835)/1.2)</f>
        <v>264</v>
      </c>
      <c r="M3835" s="57">
        <f>IF(AND(B3835&lt;&gt;"1_Электроинструмент",B3835&lt;&gt;"2_Садовая техника"),$J$5,IF($J$4&lt;=20%,$J$4,IFERROR(VLOOKUP(S3835,LEGEND!$L$2:$M$5,2,FALSE),$J$4)))</f>
        <v>0</v>
      </c>
      <c r="N3835" s="48" t="s">
        <v>60</v>
      </c>
      <c r="O3835" s="6" t="s">
        <v>60</v>
      </c>
      <c r="P3835" s="49" t="s">
        <v>66</v>
      </c>
      <c r="Q3835" s="49" t="s">
        <v>67</v>
      </c>
      <c r="R3835" s="6" t="s">
        <v>60</v>
      </c>
      <c r="S3835" s="49" t="s">
        <v>60</v>
      </c>
      <c r="T3835" s="73" t="str">
        <f>IF(_xlfn.XLOOKUP(I3835,LEGEND!B:B,LEGEND!H:H)&lt;&gt;"-",HYPERLINK(_xlfn.XLOOKUP(I3835,LEGEND!B:B,LEGEND!H:H),"link"),_xlfn.XLOOKUP(I3835,LEGEND!B:B,LEGEND!H:H))</f>
        <v>link</v>
      </c>
      <c r="U3835" s="73" t="str">
        <f>HYPERLINK(_xlfn.XLOOKUP(I3835,LEGEND!B:B,LEGEND!I:I))</f>
        <v>https://milwaukee-media-images.s3.amazonaws.com/hi/4932367745--Hero_1.jpg</v>
      </c>
      <c r="V3835" s="51" t="s">
        <v>19401</v>
      </c>
      <c r="W3835" s="63" t="s">
        <v>17014</v>
      </c>
      <c r="X3835" s="64">
        <v>110</v>
      </c>
      <c r="Y3835" s="64">
        <v>110</v>
      </c>
      <c r="Z3835" s="64">
        <v>10</v>
      </c>
      <c r="AA3835" s="84">
        <v>4.2000000000000003E-2</v>
      </c>
      <c r="AB3835" s="85">
        <v>5</v>
      </c>
      <c r="AC3835" s="85">
        <v>1</v>
      </c>
    </row>
    <row r="3836" spans="1:29" ht="25.5">
      <c r="A3836" s="1"/>
      <c r="B3836" s="6" t="s">
        <v>8777</v>
      </c>
      <c r="C3836" s="6" t="s">
        <v>8778</v>
      </c>
      <c r="D3836" s="6" t="s">
        <v>19318</v>
      </c>
      <c r="E3836" s="49" t="s">
        <v>19365</v>
      </c>
      <c r="F3836" s="6" t="s">
        <v>4578</v>
      </c>
      <c r="G3836" s="6" t="s">
        <v>60</v>
      </c>
      <c r="H3836" s="6" t="s">
        <v>60</v>
      </c>
      <c r="I3836" s="60" t="s">
        <v>19402</v>
      </c>
      <c r="J3836" s="49" t="s">
        <v>19403</v>
      </c>
      <c r="K3836" s="6" t="s">
        <v>19404</v>
      </c>
      <c r="L3836" s="29">
        <f>IF($J$6="с учетом НДС",VLOOKUP(I3836,LEGEND!B:E,4,0)*(1-M3836),VLOOKUP(I3836,LEGEND!B:E,4,0)*(1-M3836)/1.2)</f>
        <v>279</v>
      </c>
      <c r="M3836" s="57">
        <f>IF(AND(B3836&lt;&gt;"1_Электроинструмент",B3836&lt;&gt;"2_Садовая техника"),$J$5,IF($J$4&lt;=20%,$J$4,IFERROR(VLOOKUP(S3836,LEGEND!$L$2:$M$5,2,FALSE),$J$4)))</f>
        <v>0</v>
      </c>
      <c r="N3836" s="48" t="s">
        <v>60</v>
      </c>
      <c r="O3836" s="6" t="s">
        <v>60</v>
      </c>
      <c r="P3836" s="49" t="s">
        <v>66</v>
      </c>
      <c r="Q3836" s="49" t="s">
        <v>67</v>
      </c>
      <c r="R3836" s="6" t="s">
        <v>60</v>
      </c>
      <c r="S3836" s="49" t="s">
        <v>60</v>
      </c>
      <c r="T3836" s="73" t="str">
        <f>IF(_xlfn.XLOOKUP(I3836,LEGEND!B:B,LEGEND!H:H)&lt;&gt;"-",HYPERLINK(_xlfn.XLOOKUP(I3836,LEGEND!B:B,LEGEND!H:H),"link"),_xlfn.XLOOKUP(I3836,LEGEND!B:B,LEGEND!H:H))</f>
        <v>link</v>
      </c>
      <c r="U3836" s="73" t="str">
        <f>HYPERLINK(_xlfn.XLOOKUP(I3836,LEGEND!B:B,LEGEND!I:I))</f>
        <v>https://milwaukee-media-images.s3.amazonaws.com/hi/4932367741--Hero_1.jpg</v>
      </c>
      <c r="V3836" s="51" t="s">
        <v>19405</v>
      </c>
      <c r="W3836" s="63" t="s">
        <v>17014</v>
      </c>
      <c r="X3836" s="64">
        <v>160</v>
      </c>
      <c r="Y3836" s="64">
        <v>130</v>
      </c>
      <c r="Z3836" s="64">
        <v>20</v>
      </c>
      <c r="AA3836" s="84">
        <v>5.5E-2</v>
      </c>
      <c r="AB3836" s="85">
        <v>5</v>
      </c>
      <c r="AC3836" s="85">
        <v>1</v>
      </c>
    </row>
    <row r="3837" spans="1:29" ht="25.5">
      <c r="A3837" s="1"/>
      <c r="B3837" s="6" t="s">
        <v>8777</v>
      </c>
      <c r="C3837" s="6" t="s">
        <v>8778</v>
      </c>
      <c r="D3837" s="6" t="s">
        <v>19318</v>
      </c>
      <c r="E3837" s="49" t="s">
        <v>19365</v>
      </c>
      <c r="F3837" s="6" t="s">
        <v>4578</v>
      </c>
      <c r="G3837" s="6" t="s">
        <v>60</v>
      </c>
      <c r="H3837" s="6" t="s">
        <v>60</v>
      </c>
      <c r="I3837" s="60" t="s">
        <v>19406</v>
      </c>
      <c r="J3837" s="49" t="s">
        <v>19407</v>
      </c>
      <c r="K3837" s="6" t="s">
        <v>19408</v>
      </c>
      <c r="L3837" s="29">
        <f>IF($J$6="с учетом НДС",VLOOKUP(I3837,LEGEND!B:E,4,0)*(1-M3837),VLOOKUP(I3837,LEGEND!B:E,4,0)*(1-M3837)/1.2)</f>
        <v>308</v>
      </c>
      <c r="M3837" s="57">
        <f>IF(AND(B3837&lt;&gt;"1_Электроинструмент",B3837&lt;&gt;"2_Садовая техника"),$J$5,IF($J$4&lt;=20%,$J$4,IFERROR(VLOOKUP(S3837,LEGEND!$L$2:$M$5,2,FALSE),$J$4)))</f>
        <v>0</v>
      </c>
      <c r="N3837" s="48" t="s">
        <v>60</v>
      </c>
      <c r="O3837" s="6" t="s">
        <v>60</v>
      </c>
      <c r="P3837" s="49" t="s">
        <v>66</v>
      </c>
      <c r="Q3837" s="49" t="s">
        <v>473</v>
      </c>
      <c r="R3837" s="6" t="s">
        <v>60</v>
      </c>
      <c r="S3837" s="49" t="s">
        <v>60</v>
      </c>
      <c r="T3837" s="73" t="str">
        <f>IF(_xlfn.XLOOKUP(I3837,LEGEND!B:B,LEGEND!H:H)&lt;&gt;"-",HYPERLINK(_xlfn.XLOOKUP(I3837,LEGEND!B:B,LEGEND!H:H),"link"),_xlfn.XLOOKUP(I3837,LEGEND!B:B,LEGEND!H:H))</f>
        <v>-</v>
      </c>
      <c r="U3837" s="73" t="str">
        <f>HYPERLINK(_xlfn.XLOOKUP(I3837,LEGEND!B:B,LEGEND!I:I))</f>
        <v>https://milwaukee-media-images.s3.amazonaws.com/hi/4932351667--Hero_1.jpg</v>
      </c>
      <c r="V3837" s="51" t="s">
        <v>19409</v>
      </c>
      <c r="W3837" s="63" t="s">
        <v>17014</v>
      </c>
      <c r="X3837" s="64">
        <v>142</v>
      </c>
      <c r="Y3837" s="64">
        <v>116</v>
      </c>
      <c r="Z3837" s="64">
        <v>16</v>
      </c>
      <c r="AA3837" s="84">
        <v>8.1000000000000003E-2</v>
      </c>
      <c r="AB3837" s="85">
        <v>10</v>
      </c>
      <c r="AC3837" s="85">
        <v>1</v>
      </c>
    </row>
    <row r="3838" spans="1:29" ht="25.5">
      <c r="A3838" s="1"/>
      <c r="B3838" s="6" t="s">
        <v>8777</v>
      </c>
      <c r="C3838" s="6" t="s">
        <v>8778</v>
      </c>
      <c r="D3838" s="6" t="s">
        <v>19318</v>
      </c>
      <c r="E3838" s="49" t="s">
        <v>19365</v>
      </c>
      <c r="F3838" s="6" t="s">
        <v>4578</v>
      </c>
      <c r="G3838" s="6" t="s">
        <v>60</v>
      </c>
      <c r="H3838" s="6" t="s">
        <v>60</v>
      </c>
      <c r="I3838" s="60" t="s">
        <v>19410</v>
      </c>
      <c r="J3838" s="49" t="s">
        <v>19411</v>
      </c>
      <c r="K3838" s="6" t="s">
        <v>19412</v>
      </c>
      <c r="L3838" s="29">
        <f>IF($J$6="с учетом НДС",VLOOKUP(I3838,LEGEND!B:E,4,0)*(1-M3838),VLOOKUP(I3838,LEGEND!B:E,4,0)*(1-M3838)/1.2)</f>
        <v>308</v>
      </c>
      <c r="M3838" s="57">
        <f>IF(AND(B3838&lt;&gt;"1_Электроинструмент",B3838&lt;&gt;"2_Садовая техника"),$J$5,IF($J$4&lt;=20%,$J$4,IFERROR(VLOOKUP(S3838,LEGEND!$L$2:$M$5,2,FALSE),$J$4)))</f>
        <v>0</v>
      </c>
      <c r="N3838" s="48" t="s">
        <v>60</v>
      </c>
      <c r="O3838" s="6" t="s">
        <v>60</v>
      </c>
      <c r="P3838" s="49" t="s">
        <v>66</v>
      </c>
      <c r="Q3838" s="49" t="s">
        <v>473</v>
      </c>
      <c r="R3838" s="6" t="s">
        <v>60</v>
      </c>
      <c r="S3838" s="49" t="s">
        <v>60</v>
      </c>
      <c r="T3838" s="73" t="str">
        <f>IF(_xlfn.XLOOKUP(I3838,LEGEND!B:B,LEGEND!H:H)&lt;&gt;"-",HYPERLINK(_xlfn.XLOOKUP(I3838,LEGEND!B:B,LEGEND!H:H),"link"),_xlfn.XLOOKUP(I3838,LEGEND!B:B,LEGEND!H:H))</f>
        <v>-</v>
      </c>
      <c r="U3838" s="73" t="str">
        <f>HYPERLINK(_xlfn.XLOOKUP(I3838,LEGEND!B:B,LEGEND!I:I))</f>
        <v>https://milwaukee-media-images.s3.amazonaws.com/hi/4932351668--Hero_1.jpg</v>
      </c>
      <c r="V3838" s="51" t="s">
        <v>19413</v>
      </c>
      <c r="W3838" s="63" t="s">
        <v>17014</v>
      </c>
      <c r="X3838" s="64">
        <v>142</v>
      </c>
      <c r="Y3838" s="64">
        <v>116</v>
      </c>
      <c r="Z3838" s="64">
        <v>16</v>
      </c>
      <c r="AA3838" s="84">
        <v>6.5000000000000002E-2</v>
      </c>
      <c r="AB3838" s="85">
        <v>10</v>
      </c>
      <c r="AC3838" s="85">
        <v>1</v>
      </c>
    </row>
    <row r="3839" spans="1:29" ht="25.5">
      <c r="A3839" s="1"/>
      <c r="B3839" s="6" t="s">
        <v>8777</v>
      </c>
      <c r="C3839" s="6" t="s">
        <v>8778</v>
      </c>
      <c r="D3839" s="6" t="s">
        <v>19318</v>
      </c>
      <c r="E3839" s="49" t="s">
        <v>19365</v>
      </c>
      <c r="F3839" s="6" t="s">
        <v>4578</v>
      </c>
      <c r="G3839" s="6" t="s">
        <v>60</v>
      </c>
      <c r="H3839" s="6" t="s">
        <v>60</v>
      </c>
      <c r="I3839" s="60" t="s">
        <v>19414</v>
      </c>
      <c r="J3839" s="49" t="s">
        <v>19415</v>
      </c>
      <c r="K3839" s="6" t="s">
        <v>19416</v>
      </c>
      <c r="L3839" s="29">
        <f>IF($J$6="с учетом НДС",VLOOKUP(I3839,LEGEND!B:E,4,0)*(1-M3839),VLOOKUP(I3839,LEGEND!B:E,4,0)*(1-M3839)/1.2)</f>
        <v>308</v>
      </c>
      <c r="M3839" s="57">
        <f>IF(AND(B3839&lt;&gt;"1_Электроинструмент",B3839&lt;&gt;"2_Садовая техника"),$J$5,IF($J$4&lt;=20%,$J$4,IFERROR(VLOOKUP(S3839,LEGEND!$L$2:$M$5,2,FALSE),$J$4)))</f>
        <v>0</v>
      </c>
      <c r="N3839" s="48" t="s">
        <v>60</v>
      </c>
      <c r="O3839" s="6" t="s">
        <v>60</v>
      </c>
      <c r="P3839" s="49" t="s">
        <v>66</v>
      </c>
      <c r="Q3839" s="49" t="s">
        <v>473</v>
      </c>
      <c r="R3839" s="6" t="s">
        <v>60</v>
      </c>
      <c r="S3839" s="49" t="s">
        <v>60</v>
      </c>
      <c r="T3839" s="73" t="str">
        <f>IF(_xlfn.XLOOKUP(I3839,LEGEND!B:B,LEGEND!H:H)&lt;&gt;"-",HYPERLINK(_xlfn.XLOOKUP(I3839,LEGEND!B:B,LEGEND!H:H),"link"),_xlfn.XLOOKUP(I3839,LEGEND!B:B,LEGEND!H:H))</f>
        <v>-</v>
      </c>
      <c r="U3839" s="73" t="str">
        <f>HYPERLINK(_xlfn.XLOOKUP(I3839,LEGEND!B:B,LEGEND!I:I))</f>
        <v>https://milwaukee-media-images.s3.amazonaws.com/hi/4932351669--Hero_1.jpg</v>
      </c>
      <c r="V3839" s="51" t="s">
        <v>19417</v>
      </c>
      <c r="W3839" s="63" t="s">
        <v>17014</v>
      </c>
      <c r="X3839" s="64">
        <v>142</v>
      </c>
      <c r="Y3839" s="64">
        <v>116</v>
      </c>
      <c r="Z3839" s="64">
        <v>16</v>
      </c>
      <c r="AA3839" s="84">
        <v>6.5000000000000002E-2</v>
      </c>
      <c r="AB3839" s="85">
        <v>10</v>
      </c>
      <c r="AC3839" s="85">
        <v>1</v>
      </c>
    </row>
    <row r="3840" spans="1:29" ht="25.5">
      <c r="A3840" s="1"/>
      <c r="B3840" s="6" t="s">
        <v>8777</v>
      </c>
      <c r="C3840" s="6" t="s">
        <v>8778</v>
      </c>
      <c r="D3840" s="6" t="s">
        <v>19318</v>
      </c>
      <c r="E3840" s="49" t="s">
        <v>19365</v>
      </c>
      <c r="F3840" s="6" t="s">
        <v>4578</v>
      </c>
      <c r="G3840" s="6" t="s">
        <v>60</v>
      </c>
      <c r="H3840" s="6" t="s">
        <v>60</v>
      </c>
      <c r="I3840" s="60" t="s">
        <v>19418</v>
      </c>
      <c r="J3840" s="49" t="s">
        <v>19419</v>
      </c>
      <c r="K3840" s="6" t="s">
        <v>19420</v>
      </c>
      <c r="L3840" s="29">
        <f>IF($J$6="с учетом НДС",VLOOKUP(I3840,LEGEND!B:E,4,0)*(1-M3840),VLOOKUP(I3840,LEGEND!B:E,4,0)*(1-M3840)/1.2)</f>
        <v>308</v>
      </c>
      <c r="M3840" s="57">
        <f>IF(AND(B3840&lt;&gt;"1_Электроинструмент",B3840&lt;&gt;"2_Садовая техника"),$J$5,IF($J$4&lt;=20%,$J$4,IFERROR(VLOOKUP(S3840,LEGEND!$L$2:$M$5,2,FALSE),$J$4)))</f>
        <v>0</v>
      </c>
      <c r="N3840" s="48" t="s">
        <v>60</v>
      </c>
      <c r="O3840" s="6" t="s">
        <v>60</v>
      </c>
      <c r="P3840" s="49" t="s">
        <v>66</v>
      </c>
      <c r="Q3840" s="49" t="s">
        <v>473</v>
      </c>
      <c r="R3840" s="6" t="s">
        <v>60</v>
      </c>
      <c r="S3840" s="49" t="s">
        <v>60</v>
      </c>
      <c r="T3840" s="73" t="str">
        <f>IF(_xlfn.XLOOKUP(I3840,LEGEND!B:B,LEGEND!H:H)&lt;&gt;"-",HYPERLINK(_xlfn.XLOOKUP(I3840,LEGEND!B:B,LEGEND!H:H),"link"),_xlfn.XLOOKUP(I3840,LEGEND!B:B,LEGEND!H:H))</f>
        <v>-</v>
      </c>
      <c r="U3840" s="73" t="str">
        <f>HYPERLINK(_xlfn.XLOOKUP(I3840,LEGEND!B:B,LEGEND!I:I))</f>
        <v>https://milwaukee-media-images.s3.amazonaws.com/hi/4932351670--Hero_1.jpg</v>
      </c>
      <c r="V3840" s="51" t="s">
        <v>19421</v>
      </c>
      <c r="W3840" s="63" t="s">
        <v>17014</v>
      </c>
      <c r="X3840" s="64">
        <v>142</v>
      </c>
      <c r="Y3840" s="64">
        <v>116</v>
      </c>
      <c r="Z3840" s="64">
        <v>16</v>
      </c>
      <c r="AA3840" s="84">
        <v>7.6999999999999999E-2</v>
      </c>
      <c r="AB3840" s="85">
        <v>10</v>
      </c>
      <c r="AC3840" s="85">
        <v>1</v>
      </c>
    </row>
    <row r="3841" spans="1:29" ht="25.5">
      <c r="A3841" s="1"/>
      <c r="B3841" s="6" t="s">
        <v>8777</v>
      </c>
      <c r="C3841" s="6" t="s">
        <v>8778</v>
      </c>
      <c r="D3841" s="6" t="s">
        <v>19318</v>
      </c>
      <c r="E3841" s="49" t="s">
        <v>19365</v>
      </c>
      <c r="F3841" s="6" t="s">
        <v>4578</v>
      </c>
      <c r="G3841" s="6" t="s">
        <v>60</v>
      </c>
      <c r="H3841" s="6" t="s">
        <v>60</v>
      </c>
      <c r="I3841" s="60" t="s">
        <v>19422</v>
      </c>
      <c r="J3841" s="49" t="s">
        <v>19423</v>
      </c>
      <c r="K3841" s="6" t="s">
        <v>19424</v>
      </c>
      <c r="L3841" s="29">
        <f>IF($J$6="с учетом НДС",VLOOKUP(I3841,LEGEND!B:E,4,0)*(1-M3841),VLOOKUP(I3841,LEGEND!B:E,4,0)*(1-M3841)/1.2)</f>
        <v>308</v>
      </c>
      <c r="M3841" s="57">
        <f>IF(AND(B3841&lt;&gt;"1_Электроинструмент",B3841&lt;&gt;"2_Садовая техника"),$J$5,IF($J$4&lt;=20%,$J$4,IFERROR(VLOOKUP(S3841,LEGEND!$L$2:$M$5,2,FALSE),$J$4)))</f>
        <v>0</v>
      </c>
      <c r="N3841" s="48" t="s">
        <v>60</v>
      </c>
      <c r="O3841" s="6" t="s">
        <v>60</v>
      </c>
      <c r="P3841" s="49" t="s">
        <v>66</v>
      </c>
      <c r="Q3841" s="49" t="s">
        <v>67</v>
      </c>
      <c r="R3841" s="6" t="s">
        <v>60</v>
      </c>
      <c r="S3841" s="49" t="s">
        <v>60</v>
      </c>
      <c r="T3841" s="73" t="str">
        <f>IF(_xlfn.XLOOKUP(I3841,LEGEND!B:B,LEGEND!H:H)&lt;&gt;"-",HYPERLINK(_xlfn.XLOOKUP(I3841,LEGEND!B:B,LEGEND!H:H),"link"),_xlfn.XLOOKUP(I3841,LEGEND!B:B,LEGEND!H:H))</f>
        <v>link</v>
      </c>
      <c r="U3841" s="73" t="str">
        <f>HYPERLINK(_xlfn.XLOOKUP(I3841,LEGEND!B:B,LEGEND!I:I))</f>
        <v>https://milwaukee-media-images.s3.amazonaws.com/hi/4932367740--Hero_1.jpg</v>
      </c>
      <c r="V3841" s="51" t="s">
        <v>19425</v>
      </c>
      <c r="W3841" s="63" t="s">
        <v>17014</v>
      </c>
      <c r="X3841" s="64">
        <v>160</v>
      </c>
      <c r="Y3841" s="64">
        <v>130</v>
      </c>
      <c r="Z3841" s="64">
        <v>20</v>
      </c>
      <c r="AA3841" s="84">
        <v>7.4999999999999997E-2</v>
      </c>
      <c r="AB3841" s="85">
        <v>5</v>
      </c>
      <c r="AC3841" s="85">
        <v>1</v>
      </c>
    </row>
    <row r="3842" spans="1:29" ht="25.5">
      <c r="A3842" s="1"/>
      <c r="B3842" s="6" t="s">
        <v>8777</v>
      </c>
      <c r="C3842" s="6" t="s">
        <v>8778</v>
      </c>
      <c r="D3842" s="6" t="s">
        <v>19318</v>
      </c>
      <c r="E3842" s="49" t="s">
        <v>19365</v>
      </c>
      <c r="F3842" s="6" t="s">
        <v>4578</v>
      </c>
      <c r="G3842" s="6" t="s">
        <v>60</v>
      </c>
      <c r="H3842" s="6" t="s">
        <v>60</v>
      </c>
      <c r="I3842" s="60" t="s">
        <v>19426</v>
      </c>
      <c r="J3842" s="49" t="s">
        <v>19427</v>
      </c>
      <c r="K3842" s="6" t="s">
        <v>19428</v>
      </c>
      <c r="L3842" s="29">
        <f>IF($J$6="с учетом НДС",VLOOKUP(I3842,LEGEND!B:E,4,0)*(1-M3842),VLOOKUP(I3842,LEGEND!B:E,4,0)*(1-M3842)/1.2)</f>
        <v>323</v>
      </c>
      <c r="M3842" s="57">
        <f>IF(AND(B3842&lt;&gt;"1_Электроинструмент",B3842&lt;&gt;"2_Садовая техника"),$J$5,IF($J$4&lt;=20%,$J$4,IFERROR(VLOOKUP(S3842,LEGEND!$L$2:$M$5,2,FALSE),$J$4)))</f>
        <v>0</v>
      </c>
      <c r="N3842" s="48" t="s">
        <v>60</v>
      </c>
      <c r="O3842" s="6" t="s">
        <v>60</v>
      </c>
      <c r="P3842" s="49" t="s">
        <v>66</v>
      </c>
      <c r="Q3842" s="49" t="s">
        <v>473</v>
      </c>
      <c r="R3842" s="6" t="s">
        <v>60</v>
      </c>
      <c r="S3842" s="49" t="s">
        <v>60</v>
      </c>
      <c r="T3842" s="73" t="str">
        <f>IF(_xlfn.XLOOKUP(I3842,LEGEND!B:B,LEGEND!H:H)&lt;&gt;"-",HYPERLINK(_xlfn.XLOOKUP(I3842,LEGEND!B:B,LEGEND!H:H),"link"),_xlfn.XLOOKUP(I3842,LEGEND!B:B,LEGEND!H:H))</f>
        <v>-</v>
      </c>
      <c r="U3842" s="73" t="str">
        <f>HYPERLINK(_xlfn.XLOOKUP(I3842,LEGEND!B:B,LEGEND!I:I))</f>
        <v>https://milwaukee-media-images.s3.amazonaws.com/hi/4932351666--Hero_1.jpg</v>
      </c>
      <c r="V3842" s="51" t="s">
        <v>19429</v>
      </c>
      <c r="W3842" s="63" t="s">
        <v>17014</v>
      </c>
      <c r="X3842" s="64">
        <v>142</v>
      </c>
      <c r="Y3842" s="64">
        <v>116</v>
      </c>
      <c r="Z3842" s="64">
        <v>16</v>
      </c>
      <c r="AA3842" s="84">
        <v>0.09</v>
      </c>
      <c r="AB3842" s="85">
        <v>10</v>
      </c>
      <c r="AC3842" s="85">
        <v>1</v>
      </c>
    </row>
    <row r="3843" spans="1:29" ht="25.5">
      <c r="A3843" s="1"/>
      <c r="B3843" s="6" t="s">
        <v>8777</v>
      </c>
      <c r="C3843" s="6" t="s">
        <v>8778</v>
      </c>
      <c r="D3843" s="6" t="s">
        <v>19318</v>
      </c>
      <c r="E3843" s="49" t="s">
        <v>19365</v>
      </c>
      <c r="F3843" s="6" t="s">
        <v>4578</v>
      </c>
      <c r="G3843" s="6" t="s">
        <v>60</v>
      </c>
      <c r="H3843" s="6" t="s">
        <v>60</v>
      </c>
      <c r="I3843" s="60" t="s">
        <v>19430</v>
      </c>
      <c r="J3843" s="49" t="s">
        <v>19431</v>
      </c>
      <c r="K3843" s="6" t="s">
        <v>19432</v>
      </c>
      <c r="L3843" s="29">
        <f>IF($J$6="с учетом НДС",VLOOKUP(I3843,LEGEND!B:E,4,0)*(1-M3843),VLOOKUP(I3843,LEGEND!B:E,4,0)*(1-M3843)/1.2)</f>
        <v>323</v>
      </c>
      <c r="M3843" s="57">
        <f>IF(AND(B3843&lt;&gt;"1_Электроинструмент",B3843&lt;&gt;"2_Садовая техника"),$J$5,IF($J$4&lt;=20%,$J$4,IFERROR(VLOOKUP(S3843,LEGEND!$L$2:$M$5,2,FALSE),$J$4)))</f>
        <v>0</v>
      </c>
      <c r="N3843" s="48" t="s">
        <v>60</v>
      </c>
      <c r="O3843" s="6" t="s">
        <v>60</v>
      </c>
      <c r="P3843" s="49" t="s">
        <v>66</v>
      </c>
      <c r="Q3843" s="49" t="s">
        <v>67</v>
      </c>
      <c r="R3843" s="6" t="s">
        <v>60</v>
      </c>
      <c r="S3843" s="49" t="s">
        <v>60</v>
      </c>
      <c r="T3843" s="73" t="str">
        <f>IF(_xlfn.XLOOKUP(I3843,LEGEND!B:B,LEGEND!H:H)&lt;&gt;"-",HYPERLINK(_xlfn.XLOOKUP(I3843,LEGEND!B:B,LEGEND!H:H),"link"),_xlfn.XLOOKUP(I3843,LEGEND!B:B,LEGEND!H:H))</f>
        <v>link</v>
      </c>
      <c r="U3843" s="73" t="str">
        <f>HYPERLINK(_xlfn.XLOOKUP(I3843,LEGEND!B:B,LEGEND!I:I))</f>
        <v>https://milwaukee-media-images.s3.amazonaws.com/hi/4932371593--Hero_1.jpg</v>
      </c>
      <c r="V3843" s="51" t="s">
        <v>19433</v>
      </c>
      <c r="W3843" s="63" t="s">
        <v>17014</v>
      </c>
      <c r="X3843" s="64">
        <v>188</v>
      </c>
      <c r="Y3843" s="64">
        <v>151</v>
      </c>
      <c r="Z3843" s="64">
        <v>10</v>
      </c>
      <c r="AA3843" s="84">
        <v>6.4000000000000001E-2</v>
      </c>
      <c r="AB3843" s="85">
        <v>5</v>
      </c>
      <c r="AC3843" s="85">
        <v>1</v>
      </c>
    </row>
    <row r="3844" spans="1:29" ht="25.5">
      <c r="A3844" s="1"/>
      <c r="B3844" s="6" t="s">
        <v>8777</v>
      </c>
      <c r="C3844" s="6" t="s">
        <v>8778</v>
      </c>
      <c r="D3844" s="6" t="s">
        <v>19318</v>
      </c>
      <c r="E3844" s="49" t="s">
        <v>19365</v>
      </c>
      <c r="F3844" s="6" t="s">
        <v>4578</v>
      </c>
      <c r="G3844" s="6" t="s">
        <v>60</v>
      </c>
      <c r="H3844" s="6" t="s">
        <v>60</v>
      </c>
      <c r="I3844" s="60" t="s">
        <v>19434</v>
      </c>
      <c r="J3844" s="49" t="s">
        <v>19435</v>
      </c>
      <c r="K3844" s="6" t="s">
        <v>19436</v>
      </c>
      <c r="L3844" s="29">
        <f>IF($J$6="с учетом НДС",VLOOKUP(I3844,LEGEND!B:E,4,0)*(1-M3844),VLOOKUP(I3844,LEGEND!B:E,4,0)*(1-M3844)/1.2)</f>
        <v>323</v>
      </c>
      <c r="M3844" s="57">
        <f>IF(AND(B3844&lt;&gt;"1_Электроинструмент",B3844&lt;&gt;"2_Садовая техника"),$J$5,IF($J$4&lt;=20%,$J$4,IFERROR(VLOOKUP(S3844,LEGEND!$L$2:$M$5,2,FALSE),$J$4)))</f>
        <v>0</v>
      </c>
      <c r="N3844" s="48" t="s">
        <v>60</v>
      </c>
      <c r="O3844" s="6" t="s">
        <v>60</v>
      </c>
      <c r="P3844" s="49" t="s">
        <v>66</v>
      </c>
      <c r="Q3844" s="49" t="s">
        <v>67</v>
      </c>
      <c r="R3844" s="6" t="s">
        <v>60</v>
      </c>
      <c r="S3844" s="49" t="s">
        <v>60</v>
      </c>
      <c r="T3844" s="73" t="str">
        <f>IF(_xlfn.XLOOKUP(I3844,LEGEND!B:B,LEGEND!H:H)&lt;&gt;"-",HYPERLINK(_xlfn.XLOOKUP(I3844,LEGEND!B:B,LEGEND!H:H),"link"),_xlfn.XLOOKUP(I3844,LEGEND!B:B,LEGEND!H:H))</f>
        <v>link</v>
      </c>
      <c r="U3844" s="73" t="str">
        <f>HYPERLINK(_xlfn.XLOOKUP(I3844,LEGEND!B:B,LEGEND!I:I))</f>
        <v>https://milwaukee-media-images.s3.amazonaws.com/hi/4932371594--Hero_1.jpg</v>
      </c>
      <c r="V3844" s="51" t="s">
        <v>19437</v>
      </c>
      <c r="W3844" s="63" t="s">
        <v>17014</v>
      </c>
      <c r="X3844" s="64">
        <v>185</v>
      </c>
      <c r="Y3844" s="64">
        <v>151</v>
      </c>
      <c r="Z3844" s="64">
        <v>10</v>
      </c>
      <c r="AA3844" s="84">
        <v>6.8000000000000005E-2</v>
      </c>
      <c r="AB3844" s="85">
        <v>5</v>
      </c>
      <c r="AC3844" s="85">
        <v>1</v>
      </c>
    </row>
    <row r="3845" spans="1:29" ht="25.5">
      <c r="A3845" s="1"/>
      <c r="B3845" s="6" t="s">
        <v>8777</v>
      </c>
      <c r="C3845" s="6" t="s">
        <v>8778</v>
      </c>
      <c r="D3845" s="6" t="s">
        <v>19318</v>
      </c>
      <c r="E3845" s="49" t="s">
        <v>19365</v>
      </c>
      <c r="F3845" s="6" t="s">
        <v>4578</v>
      </c>
      <c r="G3845" s="6" t="s">
        <v>60</v>
      </c>
      <c r="H3845" s="6" t="s">
        <v>60</v>
      </c>
      <c r="I3845" s="60" t="s">
        <v>19438</v>
      </c>
      <c r="J3845" s="49" t="s">
        <v>19439</v>
      </c>
      <c r="K3845" s="6" t="s">
        <v>19440</v>
      </c>
      <c r="L3845" s="29">
        <f>IF($J$6="с учетом НДС",VLOOKUP(I3845,LEGEND!B:E,4,0)*(1-M3845),VLOOKUP(I3845,LEGEND!B:E,4,0)*(1-M3845)/1.2)</f>
        <v>323</v>
      </c>
      <c r="M3845" s="57">
        <f>IF(AND(B3845&lt;&gt;"1_Электроинструмент",B3845&lt;&gt;"2_Садовая техника"),$J$5,IF($J$4&lt;=20%,$J$4,IFERROR(VLOOKUP(S3845,LEGEND!$L$2:$M$5,2,FALSE),$J$4)))</f>
        <v>0</v>
      </c>
      <c r="N3845" s="48" t="s">
        <v>60</v>
      </c>
      <c r="O3845" s="6" t="s">
        <v>60</v>
      </c>
      <c r="P3845" s="49" t="s">
        <v>66</v>
      </c>
      <c r="Q3845" s="49" t="s">
        <v>67</v>
      </c>
      <c r="R3845" s="6" t="s">
        <v>60</v>
      </c>
      <c r="S3845" s="49" t="s">
        <v>60</v>
      </c>
      <c r="T3845" s="73" t="str">
        <f>IF(_xlfn.XLOOKUP(I3845,LEGEND!B:B,LEGEND!H:H)&lt;&gt;"-",HYPERLINK(_xlfn.XLOOKUP(I3845,LEGEND!B:B,LEGEND!H:H),"link"),_xlfn.XLOOKUP(I3845,LEGEND!B:B,LEGEND!H:H))</f>
        <v>link</v>
      </c>
      <c r="U3845" s="73" t="str">
        <f>HYPERLINK(_xlfn.XLOOKUP(I3845,LEGEND!B:B,LEGEND!I:I))</f>
        <v>https://milwaukee-media-images.s3.amazonaws.com/hi/4932371595--Hero_1.jpg</v>
      </c>
      <c r="V3845" s="51" t="s">
        <v>19441</v>
      </c>
      <c r="W3845" s="63" t="s">
        <v>17014</v>
      </c>
      <c r="X3845" s="64">
        <v>185</v>
      </c>
      <c r="Y3845" s="64">
        <v>151</v>
      </c>
      <c r="Z3845" s="64">
        <v>10</v>
      </c>
      <c r="AA3845" s="84">
        <v>6.5000000000000002E-2</v>
      </c>
      <c r="AB3845" s="85">
        <v>5</v>
      </c>
      <c r="AC3845" s="85">
        <v>1</v>
      </c>
    </row>
    <row r="3846" spans="1:29" ht="25.5">
      <c r="A3846" s="1"/>
      <c r="B3846" s="6" t="s">
        <v>8777</v>
      </c>
      <c r="C3846" s="6" t="s">
        <v>8778</v>
      </c>
      <c r="D3846" s="6" t="s">
        <v>19318</v>
      </c>
      <c r="E3846" s="49" t="s">
        <v>19365</v>
      </c>
      <c r="F3846" s="6" t="s">
        <v>4578</v>
      </c>
      <c r="G3846" s="6" t="s">
        <v>60</v>
      </c>
      <c r="H3846" s="6" t="s">
        <v>60</v>
      </c>
      <c r="I3846" s="60" t="s">
        <v>19442</v>
      </c>
      <c r="J3846" s="49" t="s">
        <v>19443</v>
      </c>
      <c r="K3846" s="6" t="s">
        <v>19444</v>
      </c>
      <c r="L3846" s="29">
        <f>IF($J$6="с учетом НДС",VLOOKUP(I3846,LEGEND!B:E,4,0)*(1-M3846),VLOOKUP(I3846,LEGEND!B:E,4,0)*(1-M3846)/1.2)</f>
        <v>336</v>
      </c>
      <c r="M3846" s="57">
        <f>IF(AND(B3846&lt;&gt;"1_Электроинструмент",B3846&lt;&gt;"2_Садовая техника"),$J$5,IF($J$4&lt;=20%,$J$4,IFERROR(VLOOKUP(S3846,LEGEND!$L$2:$M$5,2,FALSE),$J$4)))</f>
        <v>0</v>
      </c>
      <c r="N3846" s="48" t="s">
        <v>60</v>
      </c>
      <c r="O3846" s="6" t="s">
        <v>60</v>
      </c>
      <c r="P3846" s="49" t="s">
        <v>66</v>
      </c>
      <c r="Q3846" s="49" t="s">
        <v>473</v>
      </c>
      <c r="R3846" s="6" t="s">
        <v>60</v>
      </c>
      <c r="S3846" s="49" t="s">
        <v>60</v>
      </c>
      <c r="T3846" s="73" t="str">
        <f>IF(_xlfn.XLOOKUP(I3846,LEGEND!B:B,LEGEND!H:H)&lt;&gt;"-",HYPERLINK(_xlfn.XLOOKUP(I3846,LEGEND!B:B,LEGEND!H:H),"link"),_xlfn.XLOOKUP(I3846,LEGEND!B:B,LEGEND!H:H))</f>
        <v>-</v>
      </c>
      <c r="U3846" s="73" t="str">
        <f>HYPERLINK(_xlfn.XLOOKUP(I3846,LEGEND!B:B,LEGEND!I:I))</f>
        <v>https://milwaukee-media-images.s3.amazonaws.com/hi/4932305179--Hero_1.jpg</v>
      </c>
      <c r="V3846" s="51" t="s">
        <v>19445</v>
      </c>
      <c r="W3846" s="63" t="s">
        <v>17014</v>
      </c>
      <c r="X3846" s="64">
        <v>230</v>
      </c>
      <c r="Y3846" s="64">
        <v>100</v>
      </c>
      <c r="Z3846" s="64">
        <v>10</v>
      </c>
      <c r="AA3846" s="84">
        <v>7.4999999999999997E-2</v>
      </c>
      <c r="AB3846" s="85">
        <v>10</v>
      </c>
      <c r="AC3846" s="85">
        <v>1</v>
      </c>
    </row>
    <row r="3847" spans="1:29" ht="25.5">
      <c r="A3847" s="1"/>
      <c r="B3847" s="6" t="s">
        <v>8777</v>
      </c>
      <c r="C3847" s="6" t="s">
        <v>8778</v>
      </c>
      <c r="D3847" s="6" t="s">
        <v>19318</v>
      </c>
      <c r="E3847" s="49" t="s">
        <v>19365</v>
      </c>
      <c r="F3847" s="6" t="s">
        <v>4578</v>
      </c>
      <c r="G3847" s="6" t="s">
        <v>60</v>
      </c>
      <c r="H3847" s="6" t="s">
        <v>60</v>
      </c>
      <c r="I3847" s="60" t="s">
        <v>19446</v>
      </c>
      <c r="J3847" s="49" t="s">
        <v>19447</v>
      </c>
      <c r="K3847" s="6" t="s">
        <v>19448</v>
      </c>
      <c r="L3847" s="29">
        <f>IF($J$6="с учетом НДС",VLOOKUP(I3847,LEGEND!B:E,4,0)*(1-M3847),VLOOKUP(I3847,LEGEND!B:E,4,0)*(1-M3847)/1.2)</f>
        <v>336</v>
      </c>
      <c r="M3847" s="57">
        <f>IF(AND(B3847&lt;&gt;"1_Электроинструмент",B3847&lt;&gt;"2_Садовая техника"),$J$5,IF($J$4&lt;=20%,$J$4,IFERROR(VLOOKUP(S3847,LEGEND!$L$2:$M$5,2,FALSE),$J$4)))</f>
        <v>0</v>
      </c>
      <c r="N3847" s="48" t="s">
        <v>60</v>
      </c>
      <c r="O3847" s="6" t="s">
        <v>60</v>
      </c>
      <c r="P3847" s="49" t="s">
        <v>66</v>
      </c>
      <c r="Q3847" s="49" t="s">
        <v>67</v>
      </c>
      <c r="R3847" s="6" t="s">
        <v>60</v>
      </c>
      <c r="S3847" s="49" t="s">
        <v>60</v>
      </c>
      <c r="T3847" s="73" t="str">
        <f>IF(_xlfn.XLOOKUP(I3847,LEGEND!B:B,LEGEND!H:H)&lt;&gt;"-",HYPERLINK(_xlfn.XLOOKUP(I3847,LEGEND!B:B,LEGEND!H:H),"link"),_xlfn.XLOOKUP(I3847,LEGEND!B:B,LEGEND!H:H))</f>
        <v>link</v>
      </c>
      <c r="U3847" s="73" t="str">
        <f>HYPERLINK(_xlfn.XLOOKUP(I3847,LEGEND!B:B,LEGEND!I:I))</f>
        <v>https://milwaukee-media-images.s3.amazonaws.com/hi/4932371592--Hero_1.jpg</v>
      </c>
      <c r="V3847" s="51" t="s">
        <v>19449</v>
      </c>
      <c r="W3847" s="63" t="s">
        <v>17014</v>
      </c>
      <c r="X3847" s="64">
        <v>60</v>
      </c>
      <c r="Y3847" s="64">
        <v>152</v>
      </c>
      <c r="Z3847" s="64">
        <v>190</v>
      </c>
      <c r="AA3847" s="84">
        <v>7.3999999999999996E-2</v>
      </c>
      <c r="AB3847" s="85">
        <v>5</v>
      </c>
      <c r="AC3847" s="85">
        <v>1</v>
      </c>
    </row>
    <row r="3848" spans="1:29" ht="25.5">
      <c r="A3848" s="1"/>
      <c r="B3848" s="6" t="s">
        <v>8777</v>
      </c>
      <c r="C3848" s="6" t="s">
        <v>8778</v>
      </c>
      <c r="D3848" s="6" t="s">
        <v>19318</v>
      </c>
      <c r="E3848" s="49" t="s">
        <v>19365</v>
      </c>
      <c r="F3848" s="6" t="s">
        <v>4578</v>
      </c>
      <c r="G3848" s="6" t="s">
        <v>60</v>
      </c>
      <c r="H3848" s="6" t="s">
        <v>60</v>
      </c>
      <c r="I3848" s="60" t="s">
        <v>19450</v>
      </c>
      <c r="J3848" s="49" t="s">
        <v>19451</v>
      </c>
      <c r="K3848" s="6" t="s">
        <v>19452</v>
      </c>
      <c r="L3848" s="29">
        <f>IF($J$6="с учетом НДС",VLOOKUP(I3848,LEGEND!B:E,4,0)*(1-M3848),VLOOKUP(I3848,LEGEND!B:E,4,0)*(1-M3848)/1.2)</f>
        <v>351</v>
      </c>
      <c r="M3848" s="57">
        <f>IF(AND(B3848&lt;&gt;"1_Электроинструмент",B3848&lt;&gt;"2_Садовая техника"),$J$5,IF($J$4&lt;=20%,$J$4,IFERROR(VLOOKUP(S3848,LEGEND!$L$2:$M$5,2,FALSE),$J$4)))</f>
        <v>0</v>
      </c>
      <c r="N3848" s="48" t="s">
        <v>60</v>
      </c>
      <c r="O3848" s="6" t="s">
        <v>60</v>
      </c>
      <c r="P3848" s="49" t="s">
        <v>66</v>
      </c>
      <c r="Q3848" s="49" t="s">
        <v>473</v>
      </c>
      <c r="R3848" s="6" t="s">
        <v>60</v>
      </c>
      <c r="S3848" s="49" t="s">
        <v>60</v>
      </c>
      <c r="T3848" s="73" t="str">
        <f>IF(_xlfn.XLOOKUP(I3848,LEGEND!B:B,LEGEND!H:H)&lt;&gt;"-",HYPERLINK(_xlfn.XLOOKUP(I3848,LEGEND!B:B,LEGEND!H:H),"link"),_xlfn.XLOOKUP(I3848,LEGEND!B:B,LEGEND!H:H))</f>
        <v>-</v>
      </c>
      <c r="U3848" s="73" t="str">
        <f>HYPERLINK(_xlfn.XLOOKUP(I3848,LEGEND!B:B,LEGEND!I:I))</f>
        <v>https://milwaukee-media-images.s3.amazonaws.com/hi/4932305178--Hero_1.jpg</v>
      </c>
      <c r="V3848" s="51" t="s">
        <v>19453</v>
      </c>
      <c r="W3848" s="63" t="s">
        <v>17014</v>
      </c>
      <c r="X3848" s="64">
        <v>230</v>
      </c>
      <c r="Y3848" s="64">
        <v>100</v>
      </c>
      <c r="Z3848" s="64">
        <v>10</v>
      </c>
      <c r="AA3848" s="84">
        <v>7.4999999999999997E-2</v>
      </c>
      <c r="AB3848" s="85">
        <v>10</v>
      </c>
      <c r="AC3848" s="85">
        <v>1</v>
      </c>
    </row>
    <row r="3849" spans="1:29" ht="25.5">
      <c r="A3849" s="1"/>
      <c r="B3849" s="6" t="s">
        <v>8777</v>
      </c>
      <c r="C3849" s="6" t="s">
        <v>8778</v>
      </c>
      <c r="D3849" s="6" t="s">
        <v>19318</v>
      </c>
      <c r="E3849" s="49" t="s">
        <v>19365</v>
      </c>
      <c r="F3849" s="6" t="s">
        <v>4578</v>
      </c>
      <c r="G3849" s="6" t="s">
        <v>60</v>
      </c>
      <c r="H3849" s="6" t="s">
        <v>60</v>
      </c>
      <c r="I3849" s="60" t="s">
        <v>19454</v>
      </c>
      <c r="J3849" s="49" t="s">
        <v>19455</v>
      </c>
      <c r="K3849" s="6" t="s">
        <v>19456</v>
      </c>
      <c r="L3849" s="29">
        <f>IF($J$6="с учетом НДС",VLOOKUP(I3849,LEGEND!B:E,4,0)*(1-M3849),VLOOKUP(I3849,LEGEND!B:E,4,0)*(1-M3849)/1.2)</f>
        <v>351</v>
      </c>
      <c r="M3849" s="57">
        <f>IF(AND(B3849&lt;&gt;"1_Электроинструмент",B3849&lt;&gt;"2_Садовая техника"),$J$5,IF($J$4&lt;=20%,$J$4,IFERROR(VLOOKUP(S3849,LEGEND!$L$2:$M$5,2,FALSE),$J$4)))</f>
        <v>0</v>
      </c>
      <c r="N3849" s="48" t="s">
        <v>60</v>
      </c>
      <c r="O3849" s="6" t="s">
        <v>60</v>
      </c>
      <c r="P3849" s="49" t="s">
        <v>66</v>
      </c>
      <c r="Q3849" s="49" t="s">
        <v>67</v>
      </c>
      <c r="R3849" s="6" t="s">
        <v>60</v>
      </c>
      <c r="S3849" s="49" t="s">
        <v>60</v>
      </c>
      <c r="T3849" s="73" t="str">
        <f>IF(_xlfn.XLOOKUP(I3849,LEGEND!B:B,LEGEND!H:H)&lt;&gt;"-",HYPERLINK(_xlfn.XLOOKUP(I3849,LEGEND!B:B,LEGEND!H:H),"link"),_xlfn.XLOOKUP(I3849,LEGEND!B:B,LEGEND!H:H))</f>
        <v>link</v>
      </c>
      <c r="U3849" s="73" t="str">
        <f>HYPERLINK(_xlfn.XLOOKUP(I3849,LEGEND!B:B,LEGEND!I:I))</f>
        <v>https://milwaukee-media-images.s3.amazonaws.com/hi/4932371591--Hero_1.jpg</v>
      </c>
      <c r="V3849" s="51" t="s">
        <v>19457</v>
      </c>
      <c r="W3849" s="63" t="s">
        <v>17014</v>
      </c>
      <c r="X3849" s="64">
        <v>175</v>
      </c>
      <c r="Y3849" s="64">
        <v>151</v>
      </c>
      <c r="Z3849" s="64">
        <v>10</v>
      </c>
      <c r="AA3849" s="84">
        <v>0.08</v>
      </c>
      <c r="AB3849" s="85">
        <v>5</v>
      </c>
      <c r="AC3849" s="85">
        <v>1</v>
      </c>
    </row>
    <row r="3850" spans="1:29" ht="25.5">
      <c r="A3850" s="1"/>
      <c r="B3850" s="6" t="s">
        <v>8777</v>
      </c>
      <c r="C3850" s="6" t="s">
        <v>8778</v>
      </c>
      <c r="D3850" s="6" t="s">
        <v>19318</v>
      </c>
      <c r="E3850" s="49" t="s">
        <v>19365</v>
      </c>
      <c r="F3850" s="6" t="s">
        <v>4578</v>
      </c>
      <c r="G3850" s="6" t="s">
        <v>60</v>
      </c>
      <c r="H3850" s="6" t="s">
        <v>60</v>
      </c>
      <c r="I3850" s="60" t="s">
        <v>19458</v>
      </c>
      <c r="J3850" s="49" t="s">
        <v>19459</v>
      </c>
      <c r="K3850" s="6" t="s">
        <v>19460</v>
      </c>
      <c r="L3850" s="29">
        <f>IF($J$6="с учетом НДС",VLOOKUP(I3850,LEGEND!B:E,4,0)*(1-M3850),VLOOKUP(I3850,LEGEND!B:E,4,0)*(1-M3850)/1.2)</f>
        <v>366</v>
      </c>
      <c r="M3850" s="57">
        <f>IF(AND(B3850&lt;&gt;"1_Электроинструмент",B3850&lt;&gt;"2_Садовая техника"),$J$5,IF($J$4&lt;=20%,$J$4,IFERROR(VLOOKUP(S3850,LEGEND!$L$2:$M$5,2,FALSE),$J$4)))</f>
        <v>0</v>
      </c>
      <c r="N3850" s="48" t="s">
        <v>60</v>
      </c>
      <c r="O3850" s="6" t="s">
        <v>60</v>
      </c>
      <c r="P3850" s="49" t="s">
        <v>1556</v>
      </c>
      <c r="Q3850" s="49" t="s">
        <v>473</v>
      </c>
      <c r="R3850" s="6" t="s">
        <v>60</v>
      </c>
      <c r="S3850" s="49" t="s">
        <v>60</v>
      </c>
      <c r="T3850" s="73" t="str">
        <f>IF(_xlfn.XLOOKUP(I3850,LEGEND!B:B,LEGEND!H:H)&lt;&gt;"-",HYPERLINK(_xlfn.XLOOKUP(I3850,LEGEND!B:B,LEGEND!H:H),"link"),_xlfn.XLOOKUP(I3850,LEGEND!B:B,LEGEND!H:H))</f>
        <v>link</v>
      </c>
      <c r="U3850" s="73" t="str">
        <f>HYPERLINK(_xlfn.XLOOKUP(I3850,LEGEND!B:B,LEGEND!I:I))</f>
        <v>https://milwaukee-media-images.s3.amazonaws.com/hi/48902060--Hero_01.jpg</v>
      </c>
      <c r="V3850" s="51" t="s">
        <v>19461</v>
      </c>
      <c r="W3850" s="63" t="s">
        <v>71</v>
      </c>
      <c r="X3850" s="64">
        <v>112</v>
      </c>
      <c r="Y3850" s="64">
        <v>21</v>
      </c>
      <c r="Z3850" s="64">
        <v>182</v>
      </c>
      <c r="AA3850" s="84">
        <v>5.6000000000000001E-2</v>
      </c>
      <c r="AB3850" s="85">
        <v>8</v>
      </c>
      <c r="AC3850" s="85">
        <v>1</v>
      </c>
    </row>
    <row r="3851" spans="1:29" ht="25.5">
      <c r="A3851" s="1"/>
      <c r="B3851" s="6" t="s">
        <v>8777</v>
      </c>
      <c r="C3851" s="6" t="s">
        <v>8778</v>
      </c>
      <c r="D3851" s="6" t="s">
        <v>19318</v>
      </c>
      <c r="E3851" s="49" t="s">
        <v>19365</v>
      </c>
      <c r="F3851" s="6" t="s">
        <v>4578</v>
      </c>
      <c r="G3851" s="6" t="s">
        <v>60</v>
      </c>
      <c r="H3851" s="6" t="s">
        <v>60</v>
      </c>
      <c r="I3851" s="60" t="s">
        <v>19462</v>
      </c>
      <c r="J3851" s="49" t="s">
        <v>19463</v>
      </c>
      <c r="K3851" s="6" t="s">
        <v>19464</v>
      </c>
      <c r="L3851" s="29">
        <f>IF($J$6="с учетом НДС",VLOOKUP(I3851,LEGEND!B:E,4,0)*(1-M3851),VLOOKUP(I3851,LEGEND!B:E,4,0)*(1-M3851)/1.2)</f>
        <v>366</v>
      </c>
      <c r="M3851" s="57">
        <f>IF(AND(B3851&lt;&gt;"1_Электроинструмент",B3851&lt;&gt;"2_Садовая техника"),$J$5,IF($J$4&lt;=20%,$J$4,IFERROR(VLOOKUP(S3851,LEGEND!$L$2:$M$5,2,FALSE),$J$4)))</f>
        <v>0</v>
      </c>
      <c r="N3851" s="48" t="s">
        <v>60</v>
      </c>
      <c r="O3851" s="6" t="s">
        <v>60</v>
      </c>
      <c r="P3851" s="49" t="s">
        <v>1556</v>
      </c>
      <c r="Q3851" s="49" t="s">
        <v>473</v>
      </c>
      <c r="R3851" s="6" t="s">
        <v>60</v>
      </c>
      <c r="S3851" s="49" t="s">
        <v>60</v>
      </c>
      <c r="T3851" s="73" t="str">
        <f>IF(_xlfn.XLOOKUP(I3851,LEGEND!B:B,LEGEND!H:H)&lt;&gt;"-",HYPERLINK(_xlfn.XLOOKUP(I3851,LEGEND!B:B,LEGEND!H:H),"link"),_xlfn.XLOOKUP(I3851,LEGEND!B:B,LEGEND!H:H))</f>
        <v>-</v>
      </c>
      <c r="U3851" s="73" t="str">
        <f>HYPERLINK(_xlfn.XLOOKUP(I3851,LEGEND!B:B,LEGEND!I:I))</f>
        <v>-</v>
      </c>
      <c r="V3851" s="51" t="s">
        <v>19465</v>
      </c>
      <c r="W3851" s="63" t="s">
        <v>71</v>
      </c>
      <c r="X3851" s="64">
        <v>112</v>
      </c>
      <c r="Y3851" s="64">
        <v>21</v>
      </c>
      <c r="Z3851" s="64">
        <v>182</v>
      </c>
      <c r="AA3851" s="84">
        <v>5.3999999999999999E-2</v>
      </c>
      <c r="AB3851" s="85">
        <v>8</v>
      </c>
      <c r="AC3851" s="85">
        <v>1</v>
      </c>
    </row>
    <row r="3852" spans="1:29" ht="25.5">
      <c r="A3852" s="1"/>
      <c r="B3852" s="6" t="s">
        <v>8777</v>
      </c>
      <c r="C3852" s="6" t="s">
        <v>8778</v>
      </c>
      <c r="D3852" s="6" t="s">
        <v>19318</v>
      </c>
      <c r="E3852" s="49" t="s">
        <v>19365</v>
      </c>
      <c r="F3852" s="6" t="s">
        <v>4578</v>
      </c>
      <c r="G3852" s="6" t="s">
        <v>60</v>
      </c>
      <c r="H3852" s="6" t="s">
        <v>60</v>
      </c>
      <c r="I3852" s="60" t="s">
        <v>19466</v>
      </c>
      <c r="J3852" s="49" t="s">
        <v>19467</v>
      </c>
      <c r="K3852" s="6" t="s">
        <v>19468</v>
      </c>
      <c r="L3852" s="29">
        <f>IF($J$6="с учетом НДС",VLOOKUP(I3852,LEGEND!B:E,4,0)*(1-M3852),VLOOKUP(I3852,LEGEND!B:E,4,0)*(1-M3852)/1.2)</f>
        <v>366</v>
      </c>
      <c r="M3852" s="57">
        <f>IF(AND(B3852&lt;&gt;"1_Электроинструмент",B3852&lt;&gt;"2_Садовая техника"),$J$5,IF($J$4&lt;=20%,$J$4,IFERROR(VLOOKUP(S3852,LEGEND!$L$2:$M$5,2,FALSE),$J$4)))</f>
        <v>0</v>
      </c>
      <c r="N3852" s="48" t="s">
        <v>60</v>
      </c>
      <c r="O3852" s="6" t="s">
        <v>60</v>
      </c>
      <c r="P3852" s="49" t="s">
        <v>1556</v>
      </c>
      <c r="Q3852" s="49" t="s">
        <v>473</v>
      </c>
      <c r="R3852" s="6" t="s">
        <v>60</v>
      </c>
      <c r="S3852" s="49" t="s">
        <v>60</v>
      </c>
      <c r="T3852" s="73" t="str">
        <f>IF(_xlfn.XLOOKUP(I3852,LEGEND!B:B,LEGEND!H:H)&lt;&gt;"-",HYPERLINK(_xlfn.XLOOKUP(I3852,LEGEND!B:B,LEGEND!H:H),"link"),_xlfn.XLOOKUP(I3852,LEGEND!B:B,LEGEND!H:H))</f>
        <v>link</v>
      </c>
      <c r="U3852" s="73" t="str">
        <f>HYPERLINK(_xlfn.XLOOKUP(I3852,LEGEND!B:B,LEGEND!I:I))</f>
        <v>https://milwaukee-media-images.s3.amazonaws.com/hi/48902120--Hero_1.jpg</v>
      </c>
      <c r="V3852" s="51" t="s">
        <v>19469</v>
      </c>
      <c r="W3852" s="63" t="s">
        <v>71</v>
      </c>
      <c r="X3852" s="64">
        <v>112</v>
      </c>
      <c r="Y3852" s="64">
        <v>21</v>
      </c>
      <c r="Z3852" s="64">
        <v>182</v>
      </c>
      <c r="AA3852" s="84">
        <v>4.7E-2</v>
      </c>
      <c r="AB3852" s="85">
        <v>8</v>
      </c>
      <c r="AC3852" s="85">
        <v>1</v>
      </c>
    </row>
    <row r="3853" spans="1:29" ht="25.5">
      <c r="A3853" s="1"/>
      <c r="B3853" s="6" t="s">
        <v>8777</v>
      </c>
      <c r="C3853" s="6" t="s">
        <v>8778</v>
      </c>
      <c r="D3853" s="6" t="s">
        <v>19318</v>
      </c>
      <c r="E3853" s="49" t="s">
        <v>19365</v>
      </c>
      <c r="F3853" s="6" t="s">
        <v>4578</v>
      </c>
      <c r="G3853" s="6" t="s">
        <v>60</v>
      </c>
      <c r="H3853" s="6" t="s">
        <v>60</v>
      </c>
      <c r="I3853" s="60" t="s">
        <v>19470</v>
      </c>
      <c r="J3853" s="49" t="s">
        <v>19471</v>
      </c>
      <c r="K3853" s="6" t="s">
        <v>19472</v>
      </c>
      <c r="L3853" s="29">
        <f>IF($J$6="с учетом НДС",VLOOKUP(I3853,LEGEND!B:E,4,0)*(1-M3853),VLOOKUP(I3853,LEGEND!B:E,4,0)*(1-M3853)/1.2)</f>
        <v>366</v>
      </c>
      <c r="M3853" s="57">
        <f>IF(AND(B3853&lt;&gt;"1_Электроинструмент",B3853&lt;&gt;"2_Садовая техника"),$J$5,IF($J$4&lt;=20%,$J$4,IFERROR(VLOOKUP(S3853,LEGEND!$L$2:$M$5,2,FALSE),$J$4)))</f>
        <v>0</v>
      </c>
      <c r="N3853" s="48" t="s">
        <v>60</v>
      </c>
      <c r="O3853" s="6" t="s">
        <v>60</v>
      </c>
      <c r="P3853" s="49" t="s">
        <v>1556</v>
      </c>
      <c r="Q3853" s="49" t="s">
        <v>473</v>
      </c>
      <c r="R3853" s="6" t="s">
        <v>60</v>
      </c>
      <c r="S3853" s="49" t="s">
        <v>60</v>
      </c>
      <c r="T3853" s="73" t="str">
        <f>IF(_xlfn.XLOOKUP(I3853,LEGEND!B:B,LEGEND!H:H)&lt;&gt;"-",HYPERLINK(_xlfn.XLOOKUP(I3853,LEGEND!B:B,LEGEND!H:H),"link"),_xlfn.XLOOKUP(I3853,LEGEND!B:B,LEGEND!H:H))</f>
        <v>link</v>
      </c>
      <c r="U3853" s="73" t="str">
        <f>HYPERLINK(_xlfn.XLOOKUP(I3853,LEGEND!B:B,LEGEND!I:I))</f>
        <v>https://milwaukee-media-images.s3.amazonaws.com/hi/48902240--Hero_1.jpg</v>
      </c>
      <c r="V3853" s="51" t="s">
        <v>19473</v>
      </c>
      <c r="W3853" s="63" t="s">
        <v>71</v>
      </c>
      <c r="X3853" s="64">
        <v>112</v>
      </c>
      <c r="Y3853" s="64">
        <v>21</v>
      </c>
      <c r="Z3853" s="64">
        <v>182</v>
      </c>
      <c r="AA3853" s="84">
        <v>4.2999999999999997E-2</v>
      </c>
      <c r="AB3853" s="85">
        <v>8</v>
      </c>
      <c r="AC3853" s="85">
        <v>1</v>
      </c>
    </row>
    <row r="3854" spans="1:29" ht="25.5">
      <c r="A3854" s="1"/>
      <c r="B3854" s="6" t="s">
        <v>8777</v>
      </c>
      <c r="C3854" s="6" t="s">
        <v>8778</v>
      </c>
      <c r="D3854" s="6" t="s">
        <v>19318</v>
      </c>
      <c r="E3854" s="49" t="s">
        <v>19365</v>
      </c>
      <c r="F3854" s="6" t="s">
        <v>4578</v>
      </c>
      <c r="G3854" s="6" t="s">
        <v>60</v>
      </c>
      <c r="H3854" s="6" t="s">
        <v>60</v>
      </c>
      <c r="I3854" s="60" t="s">
        <v>19474</v>
      </c>
      <c r="J3854" s="49" t="s">
        <v>19475</v>
      </c>
      <c r="K3854" s="6" t="s">
        <v>19476</v>
      </c>
      <c r="L3854" s="29">
        <f>IF($J$6="с учетом НДС",VLOOKUP(I3854,LEGEND!B:E,4,0)*(1-M3854),VLOOKUP(I3854,LEGEND!B:E,4,0)*(1-M3854)/1.2)</f>
        <v>366</v>
      </c>
      <c r="M3854" s="57">
        <f>IF(AND(B3854&lt;&gt;"1_Электроинструмент",B3854&lt;&gt;"2_Садовая техника"),$J$5,IF($J$4&lt;=20%,$J$4,IFERROR(VLOOKUP(S3854,LEGEND!$L$2:$M$5,2,FALSE),$J$4)))</f>
        <v>0</v>
      </c>
      <c r="N3854" s="48" t="s">
        <v>60</v>
      </c>
      <c r="O3854" s="6" t="s">
        <v>60</v>
      </c>
      <c r="P3854" s="49" t="s">
        <v>66</v>
      </c>
      <c r="Q3854" s="49" t="s">
        <v>473</v>
      </c>
      <c r="R3854" s="6" t="s">
        <v>60</v>
      </c>
      <c r="S3854" s="49" t="s">
        <v>60</v>
      </c>
      <c r="T3854" s="73" t="str">
        <f>IF(_xlfn.XLOOKUP(I3854,LEGEND!B:B,LEGEND!H:H)&lt;&gt;"-",HYPERLINK(_xlfn.XLOOKUP(I3854,LEGEND!B:B,LEGEND!H:H),"link"),_xlfn.XLOOKUP(I3854,LEGEND!B:B,LEGEND!H:H))</f>
        <v>-</v>
      </c>
      <c r="U3854" s="73" t="str">
        <f>HYPERLINK(_xlfn.XLOOKUP(I3854,LEGEND!B:B,LEGEND!I:I))</f>
        <v>https://milwaukee-media-images.s3.amazonaws.com/hi/4932305177--Hero_1.jpg</v>
      </c>
      <c r="V3854" s="51" t="s">
        <v>19477</v>
      </c>
      <c r="W3854" s="63" t="s">
        <v>17014</v>
      </c>
      <c r="X3854" s="64">
        <v>230</v>
      </c>
      <c r="Y3854" s="64">
        <v>100</v>
      </c>
      <c r="Z3854" s="64">
        <v>10</v>
      </c>
      <c r="AA3854" s="84">
        <v>0.1</v>
      </c>
      <c r="AB3854" s="85">
        <v>10</v>
      </c>
      <c r="AC3854" s="85">
        <v>1</v>
      </c>
    </row>
    <row r="3855" spans="1:29" ht="25.5">
      <c r="A3855" s="1"/>
      <c r="B3855" s="6" t="s">
        <v>8777</v>
      </c>
      <c r="C3855" s="6" t="s">
        <v>8778</v>
      </c>
      <c r="D3855" s="6" t="s">
        <v>19318</v>
      </c>
      <c r="E3855" s="49" t="s">
        <v>19365</v>
      </c>
      <c r="F3855" s="6" t="s">
        <v>4578</v>
      </c>
      <c r="G3855" s="6" t="s">
        <v>60</v>
      </c>
      <c r="H3855" s="6" t="s">
        <v>60</v>
      </c>
      <c r="I3855" s="60" t="s">
        <v>19478</v>
      </c>
      <c r="J3855" s="49" t="s">
        <v>19479</v>
      </c>
      <c r="K3855" s="6" t="s">
        <v>19480</v>
      </c>
      <c r="L3855" s="29">
        <f>IF($J$6="с учетом НДС",VLOOKUP(I3855,LEGEND!B:E,4,0)*(1-M3855),VLOOKUP(I3855,LEGEND!B:E,4,0)*(1-M3855)/1.2)</f>
        <v>381</v>
      </c>
      <c r="M3855" s="57">
        <f>IF(AND(B3855&lt;&gt;"1_Электроинструмент",B3855&lt;&gt;"2_Садовая техника"),$J$5,IF($J$4&lt;=20%,$J$4,IFERROR(VLOOKUP(S3855,LEGEND!$L$2:$M$5,2,FALSE),$J$4)))</f>
        <v>0</v>
      </c>
      <c r="N3855" s="48" t="s">
        <v>60</v>
      </c>
      <c r="O3855" s="6" t="s">
        <v>60</v>
      </c>
      <c r="P3855" s="49" t="s">
        <v>66</v>
      </c>
      <c r="Q3855" s="49" t="s">
        <v>473</v>
      </c>
      <c r="R3855" s="6" t="s">
        <v>60</v>
      </c>
      <c r="S3855" s="49" t="s">
        <v>60</v>
      </c>
      <c r="T3855" s="73" t="str">
        <f>IF(_xlfn.XLOOKUP(I3855,LEGEND!B:B,LEGEND!H:H)&lt;&gt;"-",HYPERLINK(_xlfn.XLOOKUP(I3855,LEGEND!B:B,LEGEND!H:H),"link"),_xlfn.XLOOKUP(I3855,LEGEND!B:B,LEGEND!H:H))</f>
        <v>link</v>
      </c>
      <c r="U3855" s="73" t="str">
        <f>HYPERLINK(_xlfn.XLOOKUP(I3855,LEGEND!B:B,LEGEND!I:I))</f>
        <v>https://milwaukee-media-images.s3.amazonaws.com/hi/4932371590--Hero_1.jpg</v>
      </c>
      <c r="V3855" s="51" t="s">
        <v>19481</v>
      </c>
      <c r="W3855" s="63" t="s">
        <v>17014</v>
      </c>
      <c r="X3855" s="64">
        <v>182</v>
      </c>
      <c r="Y3855" s="64">
        <v>151</v>
      </c>
      <c r="Z3855" s="64">
        <v>10</v>
      </c>
      <c r="AA3855" s="84">
        <v>0.11</v>
      </c>
      <c r="AB3855" s="85">
        <v>5</v>
      </c>
      <c r="AC3855" s="85">
        <v>1</v>
      </c>
    </row>
    <row r="3856" spans="1:29" ht="25.5">
      <c r="A3856" s="1"/>
      <c r="B3856" s="6" t="s">
        <v>8777</v>
      </c>
      <c r="C3856" s="6" t="s">
        <v>8778</v>
      </c>
      <c r="D3856" s="6" t="s">
        <v>19318</v>
      </c>
      <c r="E3856" s="49" t="s">
        <v>19365</v>
      </c>
      <c r="F3856" s="6" t="s">
        <v>4578</v>
      </c>
      <c r="G3856" s="6" t="s">
        <v>60</v>
      </c>
      <c r="H3856" s="6" t="s">
        <v>60</v>
      </c>
      <c r="I3856" s="60" t="s">
        <v>19482</v>
      </c>
      <c r="J3856" s="49" t="s">
        <v>19483</v>
      </c>
      <c r="K3856" s="6" t="s">
        <v>19484</v>
      </c>
      <c r="L3856" s="29">
        <f>IF($J$6="с учетом НДС",VLOOKUP(I3856,LEGEND!B:E,4,0)*(1-M3856),VLOOKUP(I3856,LEGEND!B:E,4,0)*(1-M3856)/1.2)</f>
        <v>395</v>
      </c>
      <c r="M3856" s="57">
        <f>IF(AND(B3856&lt;&gt;"1_Электроинструмент",B3856&lt;&gt;"2_Садовая техника"),$J$5,IF($J$4&lt;=20%,$J$4,IFERROR(VLOOKUP(S3856,LEGEND!$L$2:$M$5,2,FALSE),$J$4)))</f>
        <v>0</v>
      </c>
      <c r="N3856" s="48" t="s">
        <v>60</v>
      </c>
      <c r="O3856" s="6" t="s">
        <v>60</v>
      </c>
      <c r="P3856" s="49" t="s">
        <v>66</v>
      </c>
      <c r="Q3856" s="49" t="s">
        <v>473</v>
      </c>
      <c r="R3856" s="6" t="s">
        <v>60</v>
      </c>
      <c r="S3856" s="49" t="s">
        <v>60</v>
      </c>
      <c r="T3856" s="73" t="str">
        <f>IF(_xlfn.XLOOKUP(I3856,LEGEND!B:B,LEGEND!H:H)&lt;&gt;"-",HYPERLINK(_xlfn.XLOOKUP(I3856,LEGEND!B:B,LEGEND!H:H),"link"),_xlfn.XLOOKUP(I3856,LEGEND!B:B,LEGEND!H:H))</f>
        <v>-</v>
      </c>
      <c r="U3856" s="73" t="str">
        <f>HYPERLINK(_xlfn.XLOOKUP(I3856,LEGEND!B:B,LEGEND!I:I))</f>
        <v>https://milwaukee-media-images.s3.amazonaws.com/hi/4932305176--Hero_1.jpg</v>
      </c>
      <c r="V3856" s="51" t="s">
        <v>19485</v>
      </c>
      <c r="W3856" s="63" t="s">
        <v>17014</v>
      </c>
      <c r="X3856" s="64">
        <v>230</v>
      </c>
      <c r="Y3856" s="64">
        <v>100</v>
      </c>
      <c r="Z3856" s="64">
        <v>10</v>
      </c>
      <c r="AA3856" s="84">
        <v>0.13</v>
      </c>
      <c r="AB3856" s="85">
        <v>10</v>
      </c>
      <c r="AC3856" s="85">
        <v>1</v>
      </c>
    </row>
    <row r="3857" spans="1:29" ht="25.5">
      <c r="A3857" s="1"/>
      <c r="B3857" s="6" t="s">
        <v>8777</v>
      </c>
      <c r="C3857" s="6" t="s">
        <v>8778</v>
      </c>
      <c r="D3857" s="6" t="s">
        <v>19318</v>
      </c>
      <c r="E3857" s="49" t="s">
        <v>19365</v>
      </c>
      <c r="F3857" s="6" t="s">
        <v>4578</v>
      </c>
      <c r="G3857" s="6" t="s">
        <v>60</v>
      </c>
      <c r="H3857" s="6" t="s">
        <v>60</v>
      </c>
      <c r="I3857" s="60" t="s">
        <v>19486</v>
      </c>
      <c r="J3857" s="49" t="s">
        <v>19487</v>
      </c>
      <c r="K3857" s="6" t="s">
        <v>19488</v>
      </c>
      <c r="L3857" s="29">
        <f>IF($J$6="с учетом НДС",VLOOKUP(I3857,LEGEND!B:E,4,0)*(1-M3857),VLOOKUP(I3857,LEGEND!B:E,4,0)*(1-M3857)/1.2)</f>
        <v>410</v>
      </c>
      <c r="M3857" s="57">
        <f>IF(AND(B3857&lt;&gt;"1_Электроинструмент",B3857&lt;&gt;"2_Садовая техника"),$J$5,IF($J$4&lt;=20%,$J$4,IFERROR(VLOOKUP(S3857,LEGEND!$L$2:$M$5,2,FALSE),$J$4)))</f>
        <v>0</v>
      </c>
      <c r="N3857" s="48" t="s">
        <v>60</v>
      </c>
      <c r="O3857" s="6" t="s">
        <v>60</v>
      </c>
      <c r="P3857" s="49" t="s">
        <v>66</v>
      </c>
      <c r="Q3857" s="49" t="s">
        <v>473</v>
      </c>
      <c r="R3857" s="6" t="s">
        <v>60</v>
      </c>
      <c r="S3857" s="49" t="s">
        <v>60</v>
      </c>
      <c r="T3857" s="73" t="str">
        <f>IF(_xlfn.XLOOKUP(I3857,LEGEND!B:B,LEGEND!H:H)&lt;&gt;"-",HYPERLINK(_xlfn.XLOOKUP(I3857,LEGEND!B:B,LEGEND!H:H),"link"),_xlfn.XLOOKUP(I3857,LEGEND!B:B,LEGEND!H:H))</f>
        <v>-</v>
      </c>
      <c r="U3857" s="73" t="str">
        <f>HYPERLINK(_xlfn.XLOOKUP(I3857,LEGEND!B:B,LEGEND!I:I))</f>
        <v>https://milwaukee-media-images.s3.amazonaws.com/hi/4932430816--Hero_1.jpg</v>
      </c>
      <c r="V3857" s="51" t="s">
        <v>19489</v>
      </c>
      <c r="W3857" s="63" t="s">
        <v>17014</v>
      </c>
      <c r="X3857" s="64">
        <v>170</v>
      </c>
      <c r="Y3857" s="64">
        <v>115</v>
      </c>
      <c r="Z3857" s="64">
        <v>15</v>
      </c>
      <c r="AA3857" s="84">
        <v>8.4000000000000005E-2</v>
      </c>
      <c r="AB3857" s="85">
        <v>10</v>
      </c>
      <c r="AC3857" s="85">
        <v>1</v>
      </c>
    </row>
    <row r="3858" spans="1:29" ht="25.5">
      <c r="A3858" s="1"/>
      <c r="B3858" s="6" t="s">
        <v>8777</v>
      </c>
      <c r="C3858" s="6" t="s">
        <v>8778</v>
      </c>
      <c r="D3858" s="6" t="s">
        <v>19318</v>
      </c>
      <c r="E3858" s="49" t="s">
        <v>19365</v>
      </c>
      <c r="F3858" s="6" t="s">
        <v>4578</v>
      </c>
      <c r="G3858" s="6" t="s">
        <v>60</v>
      </c>
      <c r="H3858" s="6" t="s">
        <v>60</v>
      </c>
      <c r="I3858" s="60" t="s">
        <v>19490</v>
      </c>
      <c r="J3858" s="49" t="s">
        <v>19491</v>
      </c>
      <c r="K3858" s="6" t="s">
        <v>19492</v>
      </c>
      <c r="L3858" s="29">
        <f>IF($J$6="с учетом НДС",VLOOKUP(I3858,LEGEND!B:E,4,0)*(1-M3858),VLOOKUP(I3858,LEGEND!B:E,4,0)*(1-M3858)/1.2)</f>
        <v>410</v>
      </c>
      <c r="M3858" s="57">
        <f>IF(AND(B3858&lt;&gt;"1_Электроинструмент",B3858&lt;&gt;"2_Садовая техника"),$J$5,IF($J$4&lt;=20%,$J$4,IFERROR(VLOOKUP(S3858,LEGEND!$L$2:$M$5,2,FALSE),$J$4)))</f>
        <v>0</v>
      </c>
      <c r="N3858" s="48" t="s">
        <v>60</v>
      </c>
      <c r="O3858" s="6" t="s">
        <v>60</v>
      </c>
      <c r="P3858" s="49" t="s">
        <v>66</v>
      </c>
      <c r="Q3858" s="49" t="s">
        <v>473</v>
      </c>
      <c r="R3858" s="6" t="s">
        <v>60</v>
      </c>
      <c r="S3858" s="49" t="s">
        <v>60</v>
      </c>
      <c r="T3858" s="73" t="str">
        <f>IF(_xlfn.XLOOKUP(I3858,LEGEND!B:B,LEGEND!H:H)&lt;&gt;"-",HYPERLINK(_xlfn.XLOOKUP(I3858,LEGEND!B:B,LEGEND!H:H),"link"),_xlfn.XLOOKUP(I3858,LEGEND!B:B,LEGEND!H:H))</f>
        <v>-</v>
      </c>
      <c r="U3858" s="73" t="str">
        <f>HYPERLINK(_xlfn.XLOOKUP(I3858,LEGEND!B:B,LEGEND!I:I))</f>
        <v>https://milwaukee-media-images.s3.amazonaws.com/hi/4932430817--Hero_1.jpg</v>
      </c>
      <c r="V3858" s="51" t="s">
        <v>19493</v>
      </c>
      <c r="W3858" s="63" t="s">
        <v>17014</v>
      </c>
      <c r="X3858" s="64">
        <v>170</v>
      </c>
      <c r="Y3858" s="64">
        <v>115</v>
      </c>
      <c r="Z3858" s="64">
        <v>15</v>
      </c>
      <c r="AA3858" s="84">
        <v>6.8000000000000005E-2</v>
      </c>
      <c r="AB3858" s="85">
        <v>10</v>
      </c>
      <c r="AC3858" s="85">
        <v>1</v>
      </c>
    </row>
    <row r="3859" spans="1:29" ht="25.5">
      <c r="A3859" s="1"/>
      <c r="B3859" s="6" t="s">
        <v>8777</v>
      </c>
      <c r="C3859" s="6" t="s">
        <v>8778</v>
      </c>
      <c r="D3859" s="6" t="s">
        <v>19318</v>
      </c>
      <c r="E3859" s="49" t="s">
        <v>19365</v>
      </c>
      <c r="F3859" s="6" t="s">
        <v>4578</v>
      </c>
      <c r="G3859" s="6" t="s">
        <v>60</v>
      </c>
      <c r="H3859" s="6" t="s">
        <v>60</v>
      </c>
      <c r="I3859" s="60" t="s">
        <v>19494</v>
      </c>
      <c r="J3859" s="49" t="s">
        <v>19495</v>
      </c>
      <c r="K3859" s="6" t="s">
        <v>19496</v>
      </c>
      <c r="L3859" s="29">
        <f>IF($J$6="с учетом НДС",VLOOKUP(I3859,LEGEND!B:E,4,0)*(1-M3859),VLOOKUP(I3859,LEGEND!B:E,4,0)*(1-M3859)/1.2)</f>
        <v>410</v>
      </c>
      <c r="M3859" s="57">
        <f>IF(AND(B3859&lt;&gt;"1_Электроинструмент",B3859&lt;&gt;"2_Садовая техника"),$J$5,IF($J$4&lt;=20%,$J$4,IFERROR(VLOOKUP(S3859,LEGEND!$L$2:$M$5,2,FALSE),$J$4)))</f>
        <v>0</v>
      </c>
      <c r="N3859" s="48" t="s">
        <v>60</v>
      </c>
      <c r="O3859" s="6" t="s">
        <v>60</v>
      </c>
      <c r="P3859" s="49" t="s">
        <v>66</v>
      </c>
      <c r="Q3859" s="49" t="s">
        <v>473</v>
      </c>
      <c r="R3859" s="6" t="s">
        <v>60</v>
      </c>
      <c r="S3859" s="49" t="s">
        <v>60</v>
      </c>
      <c r="T3859" s="73" t="str">
        <f>IF(_xlfn.XLOOKUP(I3859,LEGEND!B:B,LEGEND!H:H)&lt;&gt;"-",HYPERLINK(_xlfn.XLOOKUP(I3859,LEGEND!B:B,LEGEND!H:H),"link"),_xlfn.XLOOKUP(I3859,LEGEND!B:B,LEGEND!H:H))</f>
        <v>-</v>
      </c>
      <c r="U3859" s="73" t="str">
        <f>HYPERLINK(_xlfn.XLOOKUP(I3859,LEGEND!B:B,LEGEND!I:I))</f>
        <v>https://milwaukee-media-images.s3.amazonaws.com/hi/4932430818--Hero_1.jpg</v>
      </c>
      <c r="V3859" s="51" t="s">
        <v>19497</v>
      </c>
      <c r="W3859" s="63" t="s">
        <v>17014</v>
      </c>
      <c r="X3859" s="64">
        <v>170</v>
      </c>
      <c r="Y3859" s="64">
        <v>115</v>
      </c>
      <c r="Z3859" s="64">
        <v>15</v>
      </c>
      <c r="AA3859" s="84">
        <v>6.6000000000000003E-2</v>
      </c>
      <c r="AB3859" s="85">
        <v>10</v>
      </c>
      <c r="AC3859" s="85">
        <v>1</v>
      </c>
    </row>
    <row r="3860" spans="1:29" ht="25.5">
      <c r="A3860" s="1"/>
      <c r="B3860" s="6" t="s">
        <v>8777</v>
      </c>
      <c r="C3860" s="6" t="s">
        <v>8778</v>
      </c>
      <c r="D3860" s="6" t="s">
        <v>19318</v>
      </c>
      <c r="E3860" s="49" t="s">
        <v>19365</v>
      </c>
      <c r="F3860" s="6" t="s">
        <v>4578</v>
      </c>
      <c r="G3860" s="6" t="s">
        <v>60</v>
      </c>
      <c r="H3860" s="6" t="s">
        <v>60</v>
      </c>
      <c r="I3860" s="60" t="s">
        <v>19498</v>
      </c>
      <c r="J3860" s="49" t="s">
        <v>19499</v>
      </c>
      <c r="K3860" s="6" t="s">
        <v>19500</v>
      </c>
      <c r="L3860" s="29">
        <f>IF($J$6="с учетом НДС",VLOOKUP(I3860,LEGEND!B:E,4,0)*(1-M3860),VLOOKUP(I3860,LEGEND!B:E,4,0)*(1-M3860)/1.2)</f>
        <v>425</v>
      </c>
      <c r="M3860" s="57">
        <f>IF(AND(B3860&lt;&gt;"1_Электроинструмент",B3860&lt;&gt;"2_Садовая техника"),$J$5,IF($J$4&lt;=20%,$J$4,IFERROR(VLOOKUP(S3860,LEGEND!$L$2:$M$5,2,FALSE),$J$4)))</f>
        <v>0</v>
      </c>
      <c r="N3860" s="48" t="s">
        <v>60</v>
      </c>
      <c r="O3860" s="6" t="s">
        <v>60</v>
      </c>
      <c r="P3860" s="49" t="s">
        <v>66</v>
      </c>
      <c r="Q3860" s="49" t="s">
        <v>67</v>
      </c>
      <c r="R3860" s="6" t="s">
        <v>60</v>
      </c>
      <c r="S3860" s="49" t="s">
        <v>60</v>
      </c>
      <c r="T3860" s="73" t="str">
        <f>IF(_xlfn.XLOOKUP(I3860,LEGEND!B:B,LEGEND!H:H)&lt;&gt;"-",HYPERLINK(_xlfn.XLOOKUP(I3860,LEGEND!B:B,LEGEND!H:H),"link"),_xlfn.XLOOKUP(I3860,LEGEND!B:B,LEGEND!H:H))</f>
        <v>-</v>
      </c>
      <c r="U3860" s="73" t="str">
        <f>HYPERLINK(_xlfn.XLOOKUP(I3860,LEGEND!B:B,LEGEND!I:I))</f>
        <v>https://milwaukee-media-images.s3.amazonaws.com/hi/4932430815--Hero_1.jpg</v>
      </c>
      <c r="V3860" s="51" t="s">
        <v>19501</v>
      </c>
      <c r="W3860" s="63" t="s">
        <v>17014</v>
      </c>
      <c r="X3860" s="64">
        <v>170</v>
      </c>
      <c r="Y3860" s="64">
        <v>115</v>
      </c>
      <c r="Z3860" s="64">
        <v>15</v>
      </c>
      <c r="AA3860" s="84">
        <v>9.4E-2</v>
      </c>
      <c r="AB3860" s="85">
        <v>10</v>
      </c>
      <c r="AC3860" s="85">
        <v>1</v>
      </c>
    </row>
    <row r="3861" spans="1:29" ht="25.5">
      <c r="A3861" s="1"/>
      <c r="B3861" s="6" t="s">
        <v>8777</v>
      </c>
      <c r="C3861" s="6" t="s">
        <v>8778</v>
      </c>
      <c r="D3861" s="6" t="s">
        <v>19318</v>
      </c>
      <c r="E3861" s="49" t="s">
        <v>19365</v>
      </c>
      <c r="F3861" s="6" t="s">
        <v>4578</v>
      </c>
      <c r="G3861" s="6" t="s">
        <v>60</v>
      </c>
      <c r="H3861" s="6" t="s">
        <v>60</v>
      </c>
      <c r="I3861" s="60" t="s">
        <v>19502</v>
      </c>
      <c r="J3861" s="49" t="s">
        <v>19503</v>
      </c>
      <c r="K3861" s="6" t="s">
        <v>19504</v>
      </c>
      <c r="L3861" s="29">
        <f>IF($J$6="с учетом НДС",VLOOKUP(I3861,LEGEND!B:E,4,0)*(1-M3861),VLOOKUP(I3861,LEGEND!B:E,4,0)*(1-M3861)/1.2)</f>
        <v>484</v>
      </c>
      <c r="M3861" s="57">
        <f>IF(AND(B3861&lt;&gt;"1_Электроинструмент",B3861&lt;&gt;"2_Садовая техника"),$J$5,IF($J$4&lt;=20%,$J$4,IFERROR(VLOOKUP(S3861,LEGEND!$L$2:$M$5,2,FALSE),$J$4)))</f>
        <v>0</v>
      </c>
      <c r="N3861" s="48" t="s">
        <v>60</v>
      </c>
      <c r="O3861" s="6" t="s">
        <v>60</v>
      </c>
      <c r="P3861" s="49" t="s">
        <v>66</v>
      </c>
      <c r="Q3861" s="49" t="s">
        <v>473</v>
      </c>
      <c r="R3861" s="6" t="s">
        <v>60</v>
      </c>
      <c r="S3861" s="49" t="s">
        <v>60</v>
      </c>
      <c r="T3861" s="73" t="str">
        <f>IF(_xlfn.XLOOKUP(I3861,LEGEND!B:B,LEGEND!H:H)&lt;&gt;"-",HYPERLINK(_xlfn.XLOOKUP(I3861,LEGEND!B:B,LEGEND!H:H),"link"),_xlfn.XLOOKUP(I3861,LEGEND!B:B,LEGEND!H:H))</f>
        <v>-</v>
      </c>
      <c r="U3861" s="73" t="str">
        <f>HYPERLINK(_xlfn.XLOOKUP(I3861,LEGEND!B:B,LEGEND!I:I))</f>
        <v>https://milwaukee-media-images.s3.amazonaws.com/hi/4932430820--Hero_1.jpg</v>
      </c>
      <c r="V3861" s="51" t="s">
        <v>19505</v>
      </c>
      <c r="W3861" s="63" t="s">
        <v>17014</v>
      </c>
      <c r="X3861" s="64">
        <v>170</v>
      </c>
      <c r="Y3861" s="64">
        <v>115</v>
      </c>
      <c r="Z3861" s="64">
        <v>15</v>
      </c>
      <c r="AA3861" s="84">
        <v>9.4E-2</v>
      </c>
      <c r="AB3861" s="85">
        <v>10</v>
      </c>
      <c r="AC3861" s="85">
        <v>1</v>
      </c>
    </row>
    <row r="3862" spans="1:29" ht="25.5">
      <c r="A3862" s="1"/>
      <c r="B3862" s="6" t="s">
        <v>8777</v>
      </c>
      <c r="C3862" s="6" t="s">
        <v>8778</v>
      </c>
      <c r="D3862" s="6" t="s">
        <v>19318</v>
      </c>
      <c r="E3862" s="49" t="s">
        <v>19365</v>
      </c>
      <c r="F3862" s="6" t="s">
        <v>4578</v>
      </c>
      <c r="G3862" s="6" t="s">
        <v>60</v>
      </c>
      <c r="H3862" s="6" t="s">
        <v>60</v>
      </c>
      <c r="I3862" s="60" t="s">
        <v>19506</v>
      </c>
      <c r="J3862" s="49" t="s">
        <v>19507</v>
      </c>
      <c r="K3862" s="6" t="s">
        <v>19508</v>
      </c>
      <c r="L3862" s="29">
        <f>IF($J$6="с учетом НДС",VLOOKUP(I3862,LEGEND!B:E,4,0)*(1-M3862),VLOOKUP(I3862,LEGEND!B:E,4,0)*(1-M3862)/1.2)</f>
        <v>484</v>
      </c>
      <c r="M3862" s="57">
        <f>IF(AND(B3862&lt;&gt;"1_Электроинструмент",B3862&lt;&gt;"2_Садовая техника"),$J$5,IF($J$4&lt;=20%,$J$4,IFERROR(VLOOKUP(S3862,LEGEND!$L$2:$M$5,2,FALSE),$J$4)))</f>
        <v>0</v>
      </c>
      <c r="N3862" s="48" t="s">
        <v>60</v>
      </c>
      <c r="O3862" s="6" t="s">
        <v>60</v>
      </c>
      <c r="P3862" s="49" t="s">
        <v>66</v>
      </c>
      <c r="Q3862" s="49" t="s">
        <v>473</v>
      </c>
      <c r="R3862" s="6" t="s">
        <v>60</v>
      </c>
      <c r="S3862" s="49" t="s">
        <v>60</v>
      </c>
      <c r="T3862" s="73" t="str">
        <f>IF(_xlfn.XLOOKUP(I3862,LEGEND!B:B,LEGEND!H:H)&lt;&gt;"-",HYPERLINK(_xlfn.XLOOKUP(I3862,LEGEND!B:B,LEGEND!H:H),"link"),_xlfn.XLOOKUP(I3862,LEGEND!B:B,LEGEND!H:H))</f>
        <v>-</v>
      </c>
      <c r="U3862" s="73" t="str">
        <f>HYPERLINK(_xlfn.XLOOKUP(I3862,LEGEND!B:B,LEGEND!I:I))</f>
        <v>https://milwaukee-media-images.s3.amazonaws.com/hi/4932430821--Hero_1.jpg</v>
      </c>
      <c r="V3862" s="51" t="s">
        <v>19509</v>
      </c>
      <c r="W3862" s="63" t="s">
        <v>17014</v>
      </c>
      <c r="X3862" s="64">
        <v>170</v>
      </c>
      <c r="Y3862" s="64">
        <v>115</v>
      </c>
      <c r="Z3862" s="64">
        <v>15</v>
      </c>
      <c r="AA3862" s="84">
        <v>6.8000000000000005E-2</v>
      </c>
      <c r="AB3862" s="85">
        <v>10</v>
      </c>
      <c r="AC3862" s="85">
        <v>1</v>
      </c>
    </row>
    <row r="3863" spans="1:29" ht="25.5">
      <c r="A3863" s="1"/>
      <c r="B3863" s="6" t="s">
        <v>8777</v>
      </c>
      <c r="C3863" s="6" t="s">
        <v>8778</v>
      </c>
      <c r="D3863" s="6" t="s">
        <v>19318</v>
      </c>
      <c r="E3863" s="49" t="s">
        <v>19365</v>
      </c>
      <c r="F3863" s="6" t="s">
        <v>4578</v>
      </c>
      <c r="G3863" s="6" t="s">
        <v>60</v>
      </c>
      <c r="H3863" s="6" t="s">
        <v>60</v>
      </c>
      <c r="I3863" s="60" t="s">
        <v>19510</v>
      </c>
      <c r="J3863" s="49" t="s">
        <v>19511</v>
      </c>
      <c r="K3863" s="6" t="s">
        <v>19512</v>
      </c>
      <c r="L3863" s="29">
        <f>IF($J$6="с учетом НДС",VLOOKUP(I3863,LEGEND!B:E,4,0)*(1-M3863),VLOOKUP(I3863,LEGEND!B:E,4,0)*(1-M3863)/1.2)</f>
        <v>484</v>
      </c>
      <c r="M3863" s="57">
        <f>IF(AND(B3863&lt;&gt;"1_Электроинструмент",B3863&lt;&gt;"2_Садовая техника"),$J$5,IF($J$4&lt;=20%,$J$4,IFERROR(VLOOKUP(S3863,LEGEND!$L$2:$M$5,2,FALSE),$J$4)))</f>
        <v>0</v>
      </c>
      <c r="N3863" s="48" t="s">
        <v>60</v>
      </c>
      <c r="O3863" s="6" t="s">
        <v>60</v>
      </c>
      <c r="P3863" s="49" t="s">
        <v>66</v>
      </c>
      <c r="Q3863" s="49" t="s">
        <v>473</v>
      </c>
      <c r="R3863" s="6" t="s">
        <v>60</v>
      </c>
      <c r="S3863" s="49" t="s">
        <v>60</v>
      </c>
      <c r="T3863" s="73" t="str">
        <f>IF(_xlfn.XLOOKUP(I3863,LEGEND!B:B,LEGEND!H:H)&lt;&gt;"-",HYPERLINK(_xlfn.XLOOKUP(I3863,LEGEND!B:B,LEGEND!H:H),"link"),_xlfn.XLOOKUP(I3863,LEGEND!B:B,LEGEND!H:H))</f>
        <v>-</v>
      </c>
      <c r="U3863" s="73" t="str">
        <f>HYPERLINK(_xlfn.XLOOKUP(I3863,LEGEND!B:B,LEGEND!I:I))</f>
        <v>https://milwaukee-media-images.s3.amazonaws.com/hi/4932430822--Hero_1.jpg</v>
      </c>
      <c r="V3863" s="51" t="s">
        <v>19513</v>
      </c>
      <c r="W3863" s="63" t="s">
        <v>17014</v>
      </c>
      <c r="X3863" s="64">
        <v>170</v>
      </c>
      <c r="Y3863" s="64">
        <v>115</v>
      </c>
      <c r="Z3863" s="64">
        <v>15</v>
      </c>
      <c r="AA3863" s="84">
        <v>7.5999999999999998E-2</v>
      </c>
      <c r="AB3863" s="85">
        <v>10</v>
      </c>
      <c r="AC3863" s="85">
        <v>1</v>
      </c>
    </row>
    <row r="3864" spans="1:29" ht="25.5">
      <c r="A3864" s="1"/>
      <c r="B3864" s="6" t="s">
        <v>8777</v>
      </c>
      <c r="C3864" s="6" t="s">
        <v>8778</v>
      </c>
      <c r="D3864" s="6" t="s">
        <v>19318</v>
      </c>
      <c r="E3864" s="49" t="s">
        <v>19365</v>
      </c>
      <c r="F3864" s="6" t="s">
        <v>4578</v>
      </c>
      <c r="G3864" s="6" t="s">
        <v>60</v>
      </c>
      <c r="H3864" s="6" t="s">
        <v>60</v>
      </c>
      <c r="I3864" s="60" t="s">
        <v>19514</v>
      </c>
      <c r="J3864" s="49" t="s">
        <v>19515</v>
      </c>
      <c r="K3864" s="6" t="s">
        <v>19516</v>
      </c>
      <c r="L3864" s="29">
        <f>IF($J$6="с учетом НДС",VLOOKUP(I3864,LEGEND!B:E,4,0)*(1-M3864),VLOOKUP(I3864,LEGEND!B:E,4,0)*(1-M3864)/1.2)</f>
        <v>498</v>
      </c>
      <c r="M3864" s="57">
        <f>IF(AND(B3864&lt;&gt;"1_Электроинструмент",B3864&lt;&gt;"2_Садовая техника"),$J$5,IF($J$4&lt;=20%,$J$4,IFERROR(VLOOKUP(S3864,LEGEND!$L$2:$M$5,2,FALSE),$J$4)))</f>
        <v>0</v>
      </c>
      <c r="N3864" s="48" t="s">
        <v>60</v>
      </c>
      <c r="O3864" s="6" t="s">
        <v>60</v>
      </c>
      <c r="P3864" s="49" t="s">
        <v>66</v>
      </c>
      <c r="Q3864" s="49" t="s">
        <v>473</v>
      </c>
      <c r="R3864" s="6" t="s">
        <v>60</v>
      </c>
      <c r="S3864" s="49" t="s">
        <v>60</v>
      </c>
      <c r="T3864" s="73" t="str">
        <f>IF(_xlfn.XLOOKUP(I3864,LEGEND!B:B,LEGEND!H:H)&lt;&gt;"-",HYPERLINK(_xlfn.XLOOKUP(I3864,LEGEND!B:B,LEGEND!H:H),"link"),_xlfn.XLOOKUP(I3864,LEGEND!B:B,LEGEND!H:H))</f>
        <v>-</v>
      </c>
      <c r="U3864" s="73" t="str">
        <f>HYPERLINK(_xlfn.XLOOKUP(I3864,LEGEND!B:B,LEGEND!I:I))</f>
        <v>https://milwaukee-media-images.s3.amazonaws.com/hi/4932430819--Hero_1.jpg</v>
      </c>
      <c r="V3864" s="51" t="s">
        <v>19517</v>
      </c>
      <c r="W3864" s="63" t="s">
        <v>17014</v>
      </c>
      <c r="X3864" s="64">
        <v>170</v>
      </c>
      <c r="Y3864" s="64">
        <v>115</v>
      </c>
      <c r="Z3864" s="64">
        <v>15</v>
      </c>
      <c r="AA3864" s="84">
        <v>0.1</v>
      </c>
      <c r="AB3864" s="85">
        <v>10</v>
      </c>
      <c r="AC3864" s="85">
        <v>1</v>
      </c>
    </row>
    <row r="3865" spans="1:29" ht="25.5">
      <c r="A3865" s="1"/>
      <c r="B3865" s="6" t="s">
        <v>8777</v>
      </c>
      <c r="C3865" s="6" t="s">
        <v>8778</v>
      </c>
      <c r="D3865" s="6" t="s">
        <v>19318</v>
      </c>
      <c r="E3865" s="49" t="s">
        <v>19365</v>
      </c>
      <c r="F3865" s="6" t="s">
        <v>4578</v>
      </c>
      <c r="G3865" s="6" t="s">
        <v>60</v>
      </c>
      <c r="H3865" s="6" t="s">
        <v>60</v>
      </c>
      <c r="I3865" s="60" t="s">
        <v>19518</v>
      </c>
      <c r="J3865" s="49" t="s">
        <v>19519</v>
      </c>
      <c r="K3865" s="6" t="s">
        <v>19520</v>
      </c>
      <c r="L3865" s="29">
        <f>IF($J$6="с учетом НДС",VLOOKUP(I3865,LEGEND!B:E,4,0)*(1-M3865),VLOOKUP(I3865,LEGEND!B:E,4,0)*(1-M3865)/1.2)</f>
        <v>530</v>
      </c>
      <c r="M3865" s="57">
        <f>IF(AND(B3865&lt;&gt;"1_Электроинструмент",B3865&lt;&gt;"2_Садовая техника"),$J$5,IF($J$4&lt;=20%,$J$4,IFERROR(VLOOKUP(S3865,LEGEND!$L$2:$M$5,2,FALSE),$J$4)))</f>
        <v>0</v>
      </c>
      <c r="N3865" s="48" t="s">
        <v>60</v>
      </c>
      <c r="O3865" s="6" t="s">
        <v>60</v>
      </c>
      <c r="P3865" s="49" t="s">
        <v>66</v>
      </c>
      <c r="Q3865" s="49" t="s">
        <v>67</v>
      </c>
      <c r="R3865" s="6" t="s">
        <v>60</v>
      </c>
      <c r="S3865" s="49" t="s">
        <v>60</v>
      </c>
      <c r="T3865" s="73" t="str">
        <f>IF(_xlfn.XLOOKUP(I3865,LEGEND!B:B,LEGEND!H:H)&lt;&gt;"-",HYPERLINK(_xlfn.XLOOKUP(I3865,LEGEND!B:B,LEGEND!H:H),"link"),_xlfn.XLOOKUP(I3865,LEGEND!B:B,LEGEND!H:H))</f>
        <v>link</v>
      </c>
      <c r="U3865" s="73" t="str">
        <f>HYPERLINK(_xlfn.XLOOKUP(I3865,LEGEND!B:B,LEGEND!I:I))</f>
        <v>https://milwaukee-media-images.s3.amazonaws.com/hi/4932312101--Hero_1.jpg</v>
      </c>
      <c r="V3865" s="51" t="s">
        <v>19521</v>
      </c>
      <c r="W3865" s="63" t="s">
        <v>17014</v>
      </c>
      <c r="X3865" s="64">
        <v>130</v>
      </c>
      <c r="Y3865" s="64">
        <v>101</v>
      </c>
      <c r="Z3865" s="64">
        <v>50</v>
      </c>
      <c r="AA3865" s="84">
        <v>0.154</v>
      </c>
      <c r="AB3865" s="85">
        <v>3</v>
      </c>
      <c r="AC3865" s="85">
        <v>1</v>
      </c>
    </row>
    <row r="3866" spans="1:29" ht="25.5">
      <c r="A3866" s="1"/>
      <c r="B3866" s="6" t="s">
        <v>8777</v>
      </c>
      <c r="C3866" s="6" t="s">
        <v>8778</v>
      </c>
      <c r="D3866" s="6" t="s">
        <v>19318</v>
      </c>
      <c r="E3866" s="49" t="s">
        <v>19365</v>
      </c>
      <c r="F3866" s="6" t="s">
        <v>4578</v>
      </c>
      <c r="G3866" s="6" t="s">
        <v>60</v>
      </c>
      <c r="H3866" s="6" t="s">
        <v>60</v>
      </c>
      <c r="I3866" s="60" t="s">
        <v>19522</v>
      </c>
      <c r="J3866" s="49" t="s">
        <v>19523</v>
      </c>
      <c r="K3866" s="6" t="s">
        <v>19524</v>
      </c>
      <c r="L3866" s="29">
        <f>IF($J$6="с учетом НДС",VLOOKUP(I3866,LEGEND!B:E,4,0)*(1-M3866),VLOOKUP(I3866,LEGEND!B:E,4,0)*(1-M3866)/1.2)</f>
        <v>530</v>
      </c>
      <c r="M3866" s="57">
        <f>IF(AND(B3866&lt;&gt;"1_Электроинструмент",B3866&lt;&gt;"2_Садовая техника"),$J$5,IF($J$4&lt;=20%,$J$4,IFERROR(VLOOKUP(S3866,LEGEND!$L$2:$M$5,2,FALSE),$J$4)))</f>
        <v>0</v>
      </c>
      <c r="N3866" s="48" t="s">
        <v>60</v>
      </c>
      <c r="O3866" s="6" t="s">
        <v>60</v>
      </c>
      <c r="P3866" s="49" t="s">
        <v>66</v>
      </c>
      <c r="Q3866" s="49" t="s">
        <v>67</v>
      </c>
      <c r="R3866" s="6" t="s">
        <v>60</v>
      </c>
      <c r="S3866" s="49" t="s">
        <v>60</v>
      </c>
      <c r="T3866" s="73" t="str">
        <f>IF(_xlfn.XLOOKUP(I3866,LEGEND!B:B,LEGEND!H:H)&lt;&gt;"-",HYPERLINK(_xlfn.XLOOKUP(I3866,LEGEND!B:B,LEGEND!H:H),"link"),_xlfn.XLOOKUP(I3866,LEGEND!B:B,LEGEND!H:H))</f>
        <v>link</v>
      </c>
      <c r="U3866" s="73" t="str">
        <f>HYPERLINK(_xlfn.XLOOKUP(I3866,LEGEND!B:B,LEGEND!I:I))</f>
        <v>https://milwaukee-media-images.s3.amazonaws.com/hi/4932312102--Hero_1.jpg</v>
      </c>
      <c r="V3866" s="51" t="s">
        <v>19525</v>
      </c>
      <c r="W3866" s="63" t="s">
        <v>17014</v>
      </c>
      <c r="X3866" s="64">
        <v>130</v>
      </c>
      <c r="Y3866" s="64">
        <v>101</v>
      </c>
      <c r="Z3866" s="64">
        <v>50</v>
      </c>
      <c r="AA3866" s="84">
        <v>0.14499999999999999</v>
      </c>
      <c r="AB3866" s="85">
        <v>3</v>
      </c>
      <c r="AC3866" s="85">
        <v>1</v>
      </c>
    </row>
    <row r="3867" spans="1:29" ht="25.5">
      <c r="A3867" s="1"/>
      <c r="B3867" s="6" t="s">
        <v>8777</v>
      </c>
      <c r="C3867" s="6" t="s">
        <v>8778</v>
      </c>
      <c r="D3867" s="6" t="s">
        <v>19318</v>
      </c>
      <c r="E3867" s="49" t="s">
        <v>19365</v>
      </c>
      <c r="F3867" s="6" t="s">
        <v>4578</v>
      </c>
      <c r="G3867" s="6" t="s">
        <v>60</v>
      </c>
      <c r="H3867" s="6" t="s">
        <v>60</v>
      </c>
      <c r="I3867" s="60" t="s">
        <v>19526</v>
      </c>
      <c r="J3867" s="49" t="s">
        <v>19527</v>
      </c>
      <c r="K3867" s="6" t="s">
        <v>19528</v>
      </c>
      <c r="L3867" s="29">
        <f>IF($J$6="с учетом НДС",VLOOKUP(I3867,LEGEND!B:E,4,0)*(1-M3867),VLOOKUP(I3867,LEGEND!B:E,4,0)*(1-M3867)/1.2)</f>
        <v>530</v>
      </c>
      <c r="M3867" s="57">
        <f>IF(AND(B3867&lt;&gt;"1_Электроинструмент",B3867&lt;&gt;"2_Садовая техника"),$J$5,IF($J$4&lt;=20%,$J$4,IFERROR(VLOOKUP(S3867,LEGEND!$L$2:$M$5,2,FALSE),$J$4)))</f>
        <v>0</v>
      </c>
      <c r="N3867" s="48" t="s">
        <v>60</v>
      </c>
      <c r="O3867" s="6" t="s">
        <v>60</v>
      </c>
      <c r="P3867" s="49" t="s">
        <v>66</v>
      </c>
      <c r="Q3867" s="49" t="s">
        <v>67</v>
      </c>
      <c r="R3867" s="6" t="s">
        <v>60</v>
      </c>
      <c r="S3867" s="49" t="s">
        <v>60</v>
      </c>
      <c r="T3867" s="73" t="str">
        <f>IF(_xlfn.XLOOKUP(I3867,LEGEND!B:B,LEGEND!H:H)&lt;&gt;"-",HYPERLINK(_xlfn.XLOOKUP(I3867,LEGEND!B:B,LEGEND!H:H),"link"),_xlfn.XLOOKUP(I3867,LEGEND!B:B,LEGEND!H:H))</f>
        <v>link</v>
      </c>
      <c r="U3867" s="73" t="str">
        <f>HYPERLINK(_xlfn.XLOOKUP(I3867,LEGEND!B:B,LEGEND!I:I))</f>
        <v>https://milwaukee-media-images.s3.amazonaws.com/hi/4932312103--Hero_1.jpg</v>
      </c>
      <c r="V3867" s="51" t="s">
        <v>19529</v>
      </c>
      <c r="W3867" s="63" t="s">
        <v>17014</v>
      </c>
      <c r="X3867" s="64">
        <v>130</v>
      </c>
      <c r="Y3867" s="64">
        <v>101</v>
      </c>
      <c r="Z3867" s="64">
        <v>50</v>
      </c>
      <c r="AA3867" s="84">
        <v>0.12</v>
      </c>
      <c r="AB3867" s="85">
        <v>3</v>
      </c>
      <c r="AC3867" s="85">
        <v>1</v>
      </c>
    </row>
    <row r="3868" spans="1:29" ht="25.5">
      <c r="A3868" s="1"/>
      <c r="B3868" s="6" t="s">
        <v>8777</v>
      </c>
      <c r="C3868" s="6" t="s">
        <v>8778</v>
      </c>
      <c r="D3868" s="6" t="s">
        <v>19318</v>
      </c>
      <c r="E3868" s="49" t="s">
        <v>19365</v>
      </c>
      <c r="F3868" s="6" t="s">
        <v>4578</v>
      </c>
      <c r="G3868" s="6" t="s">
        <v>60</v>
      </c>
      <c r="H3868" s="6" t="s">
        <v>60</v>
      </c>
      <c r="I3868" s="60" t="s">
        <v>19530</v>
      </c>
      <c r="J3868" s="49" t="s">
        <v>19531</v>
      </c>
      <c r="K3868" s="6" t="s">
        <v>19532</v>
      </c>
      <c r="L3868" s="29">
        <f>IF($J$6="с учетом НДС",VLOOKUP(I3868,LEGEND!B:E,4,0)*(1-M3868),VLOOKUP(I3868,LEGEND!B:E,4,0)*(1-M3868)/1.2)</f>
        <v>530</v>
      </c>
      <c r="M3868" s="57">
        <f>IF(AND(B3868&lt;&gt;"1_Электроинструмент",B3868&lt;&gt;"2_Садовая техника"),$J$5,IF($J$4&lt;=20%,$J$4,IFERROR(VLOOKUP(S3868,LEGEND!$L$2:$M$5,2,FALSE),$J$4)))</f>
        <v>0</v>
      </c>
      <c r="N3868" s="48" t="s">
        <v>60</v>
      </c>
      <c r="O3868" s="6" t="s">
        <v>60</v>
      </c>
      <c r="P3868" s="49" t="s">
        <v>66</v>
      </c>
      <c r="Q3868" s="49" t="s">
        <v>67</v>
      </c>
      <c r="R3868" s="6" t="s">
        <v>60</v>
      </c>
      <c r="S3868" s="49" t="s">
        <v>60</v>
      </c>
      <c r="T3868" s="73" t="str">
        <f>IF(_xlfn.XLOOKUP(I3868,LEGEND!B:B,LEGEND!H:H)&lt;&gt;"-",HYPERLINK(_xlfn.XLOOKUP(I3868,LEGEND!B:B,LEGEND!H:H),"link"),_xlfn.XLOOKUP(I3868,LEGEND!B:B,LEGEND!H:H))</f>
        <v>link</v>
      </c>
      <c r="U3868" s="73" t="str">
        <f>HYPERLINK(_xlfn.XLOOKUP(I3868,LEGEND!B:B,LEGEND!I:I))</f>
        <v>https://milwaukee-media-images.s3.amazonaws.com/hi/4932312104--Hero_1.jpg</v>
      </c>
      <c r="V3868" s="51" t="s">
        <v>19533</v>
      </c>
      <c r="W3868" s="63" t="s">
        <v>17014</v>
      </c>
      <c r="X3868" s="64">
        <v>130</v>
      </c>
      <c r="Y3868" s="64">
        <v>101</v>
      </c>
      <c r="Z3868" s="64">
        <v>50</v>
      </c>
      <c r="AA3868" s="84">
        <v>0.13900000000000001</v>
      </c>
      <c r="AB3868" s="85">
        <v>3</v>
      </c>
      <c r="AC3868" s="85">
        <v>1</v>
      </c>
    </row>
    <row r="3869" spans="1:29" ht="25.5">
      <c r="A3869" s="1"/>
      <c r="B3869" s="6" t="s">
        <v>8777</v>
      </c>
      <c r="C3869" s="6" t="s">
        <v>8778</v>
      </c>
      <c r="D3869" s="6" t="s">
        <v>19318</v>
      </c>
      <c r="E3869" s="49" t="s">
        <v>19365</v>
      </c>
      <c r="F3869" s="6" t="s">
        <v>4578</v>
      </c>
      <c r="G3869" s="6" t="s">
        <v>60</v>
      </c>
      <c r="H3869" s="6" t="s">
        <v>60</v>
      </c>
      <c r="I3869" s="60" t="s">
        <v>19534</v>
      </c>
      <c r="J3869" s="49" t="s">
        <v>19535</v>
      </c>
      <c r="K3869" s="6" t="s">
        <v>19536</v>
      </c>
      <c r="L3869" s="29">
        <f>IF($J$6="с учетом НДС",VLOOKUP(I3869,LEGEND!B:E,4,0)*(1-M3869),VLOOKUP(I3869,LEGEND!B:E,4,0)*(1-M3869)/1.2)</f>
        <v>540</v>
      </c>
      <c r="M3869" s="57">
        <f>IF(AND(B3869&lt;&gt;"1_Электроинструмент",B3869&lt;&gt;"2_Садовая техника"),$J$5,IF($J$4&lt;=20%,$J$4,IFERROR(VLOOKUP(S3869,LEGEND!$L$2:$M$5,2,FALSE),$J$4)))</f>
        <v>0</v>
      </c>
      <c r="N3869" s="48" t="s">
        <v>60</v>
      </c>
      <c r="O3869" s="6" t="s">
        <v>60</v>
      </c>
      <c r="P3869" s="49" t="s">
        <v>66</v>
      </c>
      <c r="Q3869" s="49" t="s">
        <v>67</v>
      </c>
      <c r="R3869" s="6" t="s">
        <v>60</v>
      </c>
      <c r="S3869" s="49" t="s">
        <v>60</v>
      </c>
      <c r="T3869" s="73" t="str">
        <f>IF(_xlfn.XLOOKUP(I3869,LEGEND!B:B,LEGEND!H:H)&lt;&gt;"-",HYPERLINK(_xlfn.XLOOKUP(I3869,LEGEND!B:B,LEGEND!H:H),"link"),_xlfn.XLOOKUP(I3869,LEGEND!B:B,LEGEND!H:H))</f>
        <v>link</v>
      </c>
      <c r="U3869" s="73" t="str">
        <f>HYPERLINK(_xlfn.XLOOKUP(I3869,LEGEND!B:B,LEGEND!I:I))</f>
        <v>https://milwaukee-media-images.s3.amazonaws.com/hi/4932312100--Hero_1.jpg</v>
      </c>
      <c r="V3869" s="51" t="s">
        <v>19537</v>
      </c>
      <c r="W3869" s="63" t="s">
        <v>17014</v>
      </c>
      <c r="X3869" s="64">
        <v>130</v>
      </c>
      <c r="Y3869" s="64">
        <v>101</v>
      </c>
      <c r="Z3869" s="64">
        <v>50</v>
      </c>
      <c r="AA3869" s="84">
        <v>0.19500000000000001</v>
      </c>
      <c r="AB3869" s="85">
        <v>3</v>
      </c>
      <c r="AC3869" s="85">
        <v>1</v>
      </c>
    </row>
    <row r="3870" spans="1:29" ht="25.5">
      <c r="A3870" s="1"/>
      <c r="B3870" s="6" t="s">
        <v>8777</v>
      </c>
      <c r="C3870" s="6" t="s">
        <v>8778</v>
      </c>
      <c r="D3870" s="6" t="s">
        <v>19318</v>
      </c>
      <c r="E3870" s="49" t="s">
        <v>19365</v>
      </c>
      <c r="F3870" s="6" t="s">
        <v>4578</v>
      </c>
      <c r="G3870" s="6" t="s">
        <v>60</v>
      </c>
      <c r="H3870" s="6" t="s">
        <v>60</v>
      </c>
      <c r="I3870" s="60" t="s">
        <v>19538</v>
      </c>
      <c r="J3870" s="49" t="s">
        <v>19539</v>
      </c>
      <c r="K3870" s="6" t="s">
        <v>19540</v>
      </c>
      <c r="L3870" s="29">
        <f>IF($J$6="с учетом НДС",VLOOKUP(I3870,LEGEND!B:E,4,0)*(1-M3870),VLOOKUP(I3870,LEGEND!B:E,4,0)*(1-M3870)/1.2)</f>
        <v>560</v>
      </c>
      <c r="M3870" s="57">
        <f>IF(AND(B3870&lt;&gt;"1_Электроинструмент",B3870&lt;&gt;"2_Садовая техника"),$J$5,IF($J$4&lt;=20%,$J$4,IFERROR(VLOOKUP(S3870,LEGEND!$L$2:$M$5,2,FALSE),$J$4)))</f>
        <v>0</v>
      </c>
      <c r="N3870" s="48" t="s">
        <v>60</v>
      </c>
      <c r="O3870" s="6" t="s">
        <v>60</v>
      </c>
      <c r="P3870" s="49" t="s">
        <v>66</v>
      </c>
      <c r="Q3870" s="49" t="s">
        <v>67</v>
      </c>
      <c r="R3870" s="6" t="s">
        <v>60</v>
      </c>
      <c r="S3870" s="49" t="s">
        <v>60</v>
      </c>
      <c r="T3870" s="73" t="str">
        <f>IF(_xlfn.XLOOKUP(I3870,LEGEND!B:B,LEGEND!H:H)&lt;&gt;"-",HYPERLINK(_xlfn.XLOOKUP(I3870,LEGEND!B:B,LEGEND!H:H),"link"),_xlfn.XLOOKUP(I3870,LEGEND!B:B,LEGEND!H:H))</f>
        <v>link</v>
      </c>
      <c r="U3870" s="73" t="str">
        <f>HYPERLINK(_xlfn.XLOOKUP(I3870,LEGEND!B:B,LEGEND!I:I))</f>
        <v>https://milwaukee-media-images.s3.amazonaws.com/hi/4932312099--Hero_1.jpg</v>
      </c>
      <c r="V3870" s="51" t="s">
        <v>19541</v>
      </c>
      <c r="W3870" s="63" t="s">
        <v>17014</v>
      </c>
      <c r="X3870" s="64">
        <v>130</v>
      </c>
      <c r="Y3870" s="64">
        <v>101</v>
      </c>
      <c r="Z3870" s="64">
        <v>50</v>
      </c>
      <c r="AA3870" s="84">
        <v>0.23200000000000001</v>
      </c>
      <c r="AB3870" s="85">
        <v>3</v>
      </c>
      <c r="AC3870" s="85">
        <v>1</v>
      </c>
    </row>
    <row r="3871" spans="1:29" ht="25.5">
      <c r="A3871" s="1"/>
      <c r="B3871" s="6" t="s">
        <v>8777</v>
      </c>
      <c r="C3871" s="6" t="s">
        <v>8778</v>
      </c>
      <c r="D3871" s="6" t="s">
        <v>19318</v>
      </c>
      <c r="E3871" s="49" t="s">
        <v>19365</v>
      </c>
      <c r="F3871" s="6" t="s">
        <v>4578</v>
      </c>
      <c r="G3871" s="6" t="s">
        <v>60</v>
      </c>
      <c r="H3871" s="6" t="s">
        <v>60</v>
      </c>
      <c r="I3871" s="60" t="s">
        <v>19542</v>
      </c>
      <c r="J3871" s="49" t="s">
        <v>19543</v>
      </c>
      <c r="K3871" s="6" t="s">
        <v>19544</v>
      </c>
      <c r="L3871" s="29">
        <f>IF($J$6="с учетом НДС",VLOOKUP(I3871,LEGEND!B:E,4,0)*(1-M3871),VLOOKUP(I3871,LEGEND!B:E,4,0)*(1-M3871)/1.2)</f>
        <v>640</v>
      </c>
      <c r="M3871" s="57">
        <f>IF(AND(B3871&lt;&gt;"1_Электроинструмент",B3871&lt;&gt;"2_Садовая техника"),$J$5,IF($J$4&lt;=20%,$J$4,IFERROR(VLOOKUP(S3871,LEGEND!$L$2:$M$5,2,FALSE),$J$4)))</f>
        <v>0</v>
      </c>
      <c r="N3871" s="48" t="s">
        <v>60</v>
      </c>
      <c r="O3871" s="6" t="s">
        <v>60</v>
      </c>
      <c r="P3871" s="49" t="s">
        <v>66</v>
      </c>
      <c r="Q3871" s="49" t="s">
        <v>67</v>
      </c>
      <c r="R3871" s="6" t="s">
        <v>60</v>
      </c>
      <c r="S3871" s="49" t="s">
        <v>60</v>
      </c>
      <c r="T3871" s="73" t="str">
        <f>IF(_xlfn.XLOOKUP(I3871,LEGEND!B:B,LEGEND!H:H)&lt;&gt;"-",HYPERLINK(_xlfn.XLOOKUP(I3871,LEGEND!B:B,LEGEND!H:H),"link"),_xlfn.XLOOKUP(I3871,LEGEND!B:B,LEGEND!H:H))</f>
        <v>link</v>
      </c>
      <c r="U3871" s="73" t="str">
        <f>HYPERLINK(_xlfn.XLOOKUP(I3871,LEGEND!B:B,LEGEND!I:I))</f>
        <v>https://milwaukee-media-images.s3.amazonaws.com/hi/4932312477--Hero_1.jpg</v>
      </c>
      <c r="V3871" s="51" t="s">
        <v>19545</v>
      </c>
      <c r="W3871" s="63" t="s">
        <v>17014</v>
      </c>
      <c r="X3871" s="64">
        <v>130</v>
      </c>
      <c r="Y3871" s="64">
        <v>77</v>
      </c>
      <c r="Z3871" s="64">
        <v>55</v>
      </c>
      <c r="AA3871" s="84">
        <v>0.17399999999999999</v>
      </c>
      <c r="AB3871" s="85">
        <v>5</v>
      </c>
      <c r="AC3871" s="85">
        <v>1</v>
      </c>
    </row>
    <row r="3872" spans="1:29" ht="25.5">
      <c r="A3872" s="1"/>
      <c r="B3872" s="6" t="s">
        <v>8777</v>
      </c>
      <c r="C3872" s="6" t="s">
        <v>8778</v>
      </c>
      <c r="D3872" s="6" t="s">
        <v>19318</v>
      </c>
      <c r="E3872" s="49" t="s">
        <v>19365</v>
      </c>
      <c r="F3872" s="6" t="s">
        <v>4578</v>
      </c>
      <c r="G3872" s="6" t="s">
        <v>60</v>
      </c>
      <c r="H3872" s="6" t="s">
        <v>60</v>
      </c>
      <c r="I3872" s="60" t="s">
        <v>19546</v>
      </c>
      <c r="J3872" s="49" t="s">
        <v>19547</v>
      </c>
      <c r="K3872" s="6" t="s">
        <v>19548</v>
      </c>
      <c r="L3872" s="29">
        <f>IF($J$6="с учетом НДС",VLOOKUP(I3872,LEGEND!B:E,4,0)*(1-M3872),VLOOKUP(I3872,LEGEND!B:E,4,0)*(1-M3872)/1.2)</f>
        <v>640</v>
      </c>
      <c r="M3872" s="57">
        <f>IF(AND(B3872&lt;&gt;"1_Электроинструмент",B3872&lt;&gt;"2_Садовая техника"),$J$5,IF($J$4&lt;=20%,$J$4,IFERROR(VLOOKUP(S3872,LEGEND!$L$2:$M$5,2,FALSE),$J$4)))</f>
        <v>0</v>
      </c>
      <c r="N3872" s="48" t="s">
        <v>60</v>
      </c>
      <c r="O3872" s="6" t="s">
        <v>60</v>
      </c>
      <c r="P3872" s="49" t="s">
        <v>66</v>
      </c>
      <c r="Q3872" s="49" t="s">
        <v>473</v>
      </c>
      <c r="R3872" s="6" t="s">
        <v>60</v>
      </c>
      <c r="S3872" s="49" t="s">
        <v>60</v>
      </c>
      <c r="T3872" s="73" t="str">
        <f>IF(_xlfn.XLOOKUP(I3872,LEGEND!B:B,LEGEND!H:H)&lt;&gt;"-",HYPERLINK(_xlfn.XLOOKUP(I3872,LEGEND!B:B,LEGEND!H:H),"link"),_xlfn.XLOOKUP(I3872,LEGEND!B:B,LEGEND!H:H))</f>
        <v>link</v>
      </c>
      <c r="U3872" s="73" t="str">
        <f>HYPERLINK(_xlfn.XLOOKUP(I3872,LEGEND!B:B,LEGEND!I:I))</f>
        <v>https://milwaukee-media-images.s3.amazonaws.com/hi/4932312478--Hero_1.jpg</v>
      </c>
      <c r="V3872" s="51" t="s">
        <v>19549</v>
      </c>
      <c r="W3872" s="63" t="s">
        <v>17014</v>
      </c>
      <c r="X3872" s="64">
        <v>130</v>
      </c>
      <c r="Y3872" s="64">
        <v>77</v>
      </c>
      <c r="Z3872" s="64">
        <v>55</v>
      </c>
      <c r="AA3872" s="84">
        <v>0.17</v>
      </c>
      <c r="AB3872" s="85">
        <v>5</v>
      </c>
      <c r="AC3872" s="85">
        <v>1</v>
      </c>
    </row>
    <row r="3873" spans="1:29" ht="25.5">
      <c r="A3873" s="1"/>
      <c r="B3873" s="6" t="s">
        <v>8777</v>
      </c>
      <c r="C3873" s="6" t="s">
        <v>8778</v>
      </c>
      <c r="D3873" s="6" t="s">
        <v>19318</v>
      </c>
      <c r="E3873" s="49" t="s">
        <v>19365</v>
      </c>
      <c r="F3873" s="6" t="s">
        <v>4578</v>
      </c>
      <c r="G3873" s="6" t="s">
        <v>60</v>
      </c>
      <c r="H3873" s="6" t="s">
        <v>60</v>
      </c>
      <c r="I3873" s="60" t="s">
        <v>19550</v>
      </c>
      <c r="J3873" s="49" t="s">
        <v>19551</v>
      </c>
      <c r="K3873" s="6" t="s">
        <v>19552</v>
      </c>
      <c r="L3873" s="29">
        <f>IF($J$6="с учетом НДС",VLOOKUP(I3873,LEGEND!B:E,4,0)*(1-M3873),VLOOKUP(I3873,LEGEND!B:E,4,0)*(1-M3873)/1.2)</f>
        <v>640</v>
      </c>
      <c r="M3873" s="57">
        <f>IF(AND(B3873&lt;&gt;"1_Электроинструмент",B3873&lt;&gt;"2_Садовая техника"),$J$5,IF($J$4&lt;=20%,$J$4,IFERROR(VLOOKUP(S3873,LEGEND!$L$2:$M$5,2,FALSE),$J$4)))</f>
        <v>0</v>
      </c>
      <c r="N3873" s="48" t="s">
        <v>60</v>
      </c>
      <c r="O3873" s="6" t="s">
        <v>60</v>
      </c>
      <c r="P3873" s="49" t="s">
        <v>66</v>
      </c>
      <c r="Q3873" s="49" t="s">
        <v>473</v>
      </c>
      <c r="R3873" s="6" t="s">
        <v>60</v>
      </c>
      <c r="S3873" s="49" t="s">
        <v>60</v>
      </c>
      <c r="T3873" s="73" t="str">
        <f>IF(_xlfn.XLOOKUP(I3873,LEGEND!B:B,LEGEND!H:H)&lt;&gt;"-",HYPERLINK(_xlfn.XLOOKUP(I3873,LEGEND!B:B,LEGEND!H:H),"link"),_xlfn.XLOOKUP(I3873,LEGEND!B:B,LEGEND!H:H))</f>
        <v>link</v>
      </c>
      <c r="U3873" s="73" t="str">
        <f>HYPERLINK(_xlfn.XLOOKUP(I3873,LEGEND!B:B,LEGEND!I:I))</f>
        <v>https://milwaukee-media-images.s3.amazonaws.com/hi/4932312479--Hero_1.jpg</v>
      </c>
      <c r="V3873" s="51" t="s">
        <v>19553</v>
      </c>
      <c r="W3873" s="63" t="s">
        <v>17014</v>
      </c>
      <c r="X3873" s="64">
        <v>130</v>
      </c>
      <c r="Y3873" s="64">
        <v>77</v>
      </c>
      <c r="Z3873" s="64">
        <v>55</v>
      </c>
      <c r="AA3873" s="84">
        <v>0.16500000000000001</v>
      </c>
      <c r="AB3873" s="85">
        <v>5</v>
      </c>
      <c r="AC3873" s="85">
        <v>1</v>
      </c>
    </row>
    <row r="3874" spans="1:29" ht="25.5">
      <c r="A3874" s="1"/>
      <c r="B3874" s="6" t="s">
        <v>8777</v>
      </c>
      <c r="C3874" s="6" t="s">
        <v>8778</v>
      </c>
      <c r="D3874" s="6" t="s">
        <v>19318</v>
      </c>
      <c r="E3874" s="49" t="s">
        <v>19365</v>
      </c>
      <c r="F3874" s="6" t="s">
        <v>4578</v>
      </c>
      <c r="G3874" s="6" t="s">
        <v>60</v>
      </c>
      <c r="H3874" s="6" t="s">
        <v>60</v>
      </c>
      <c r="I3874" s="60" t="s">
        <v>19554</v>
      </c>
      <c r="J3874" s="49" t="s">
        <v>19555</v>
      </c>
      <c r="K3874" s="6" t="s">
        <v>19556</v>
      </c>
      <c r="L3874" s="29">
        <f>IF($J$6="с учетом НДС",VLOOKUP(I3874,LEGEND!B:E,4,0)*(1-M3874),VLOOKUP(I3874,LEGEND!B:E,4,0)*(1-M3874)/1.2)</f>
        <v>640</v>
      </c>
      <c r="M3874" s="57">
        <f>IF(AND(B3874&lt;&gt;"1_Электроинструмент",B3874&lt;&gt;"2_Садовая техника"),$J$5,IF($J$4&lt;=20%,$J$4,IFERROR(VLOOKUP(S3874,LEGEND!$L$2:$M$5,2,FALSE),$J$4)))</f>
        <v>0</v>
      </c>
      <c r="N3874" s="48" t="s">
        <v>60</v>
      </c>
      <c r="O3874" s="6" t="s">
        <v>60</v>
      </c>
      <c r="P3874" s="49" t="s">
        <v>66</v>
      </c>
      <c r="Q3874" s="49" t="s">
        <v>473</v>
      </c>
      <c r="R3874" s="6" t="s">
        <v>60</v>
      </c>
      <c r="S3874" s="49" t="s">
        <v>60</v>
      </c>
      <c r="T3874" s="73" t="str">
        <f>IF(_xlfn.XLOOKUP(I3874,LEGEND!B:B,LEGEND!H:H)&lt;&gt;"-",HYPERLINK(_xlfn.XLOOKUP(I3874,LEGEND!B:B,LEGEND!H:H),"link"),_xlfn.XLOOKUP(I3874,LEGEND!B:B,LEGEND!H:H))</f>
        <v>link</v>
      </c>
      <c r="U3874" s="73" t="str">
        <f>HYPERLINK(_xlfn.XLOOKUP(I3874,LEGEND!B:B,LEGEND!I:I))</f>
        <v>https://milwaukee-media-images.s3.amazonaws.com/hi/4932312480--Hero_1.jpg</v>
      </c>
      <c r="V3874" s="51" t="s">
        <v>19557</v>
      </c>
      <c r="W3874" s="63" t="s">
        <v>17014</v>
      </c>
      <c r="X3874" s="64">
        <v>130</v>
      </c>
      <c r="Y3874" s="64">
        <v>77</v>
      </c>
      <c r="Z3874" s="64">
        <v>55</v>
      </c>
      <c r="AA3874" s="84">
        <v>0.159</v>
      </c>
      <c r="AB3874" s="85">
        <v>5</v>
      </c>
      <c r="AC3874" s="85">
        <v>1</v>
      </c>
    </row>
    <row r="3875" spans="1:29" ht="25.5">
      <c r="A3875" s="1"/>
      <c r="B3875" s="6" t="s">
        <v>8777</v>
      </c>
      <c r="C3875" s="6" t="s">
        <v>8778</v>
      </c>
      <c r="D3875" s="6" t="s">
        <v>19318</v>
      </c>
      <c r="E3875" s="49" t="s">
        <v>19365</v>
      </c>
      <c r="F3875" s="6" t="s">
        <v>4578</v>
      </c>
      <c r="G3875" s="6" t="s">
        <v>60</v>
      </c>
      <c r="H3875" s="6" t="s">
        <v>60</v>
      </c>
      <c r="I3875" s="60" t="s">
        <v>19558</v>
      </c>
      <c r="J3875" s="49" t="s">
        <v>19559</v>
      </c>
      <c r="K3875" s="6" t="s">
        <v>19560</v>
      </c>
      <c r="L3875" s="29">
        <f>IF($J$6="с учетом НДС",VLOOKUP(I3875,LEGEND!B:E,4,0)*(1-M3875),VLOOKUP(I3875,LEGEND!B:E,4,0)*(1-M3875)/1.2)</f>
        <v>660</v>
      </c>
      <c r="M3875" s="57">
        <f>IF(AND(B3875&lt;&gt;"1_Электроинструмент",B3875&lt;&gt;"2_Садовая техника"),$J$5,IF($J$4&lt;=20%,$J$4,IFERROR(VLOOKUP(S3875,LEGEND!$L$2:$M$5,2,FALSE),$J$4)))</f>
        <v>0</v>
      </c>
      <c r="N3875" s="48" t="s">
        <v>60</v>
      </c>
      <c r="O3875" s="6" t="s">
        <v>60</v>
      </c>
      <c r="P3875" s="49" t="s">
        <v>66</v>
      </c>
      <c r="Q3875" s="49" t="s">
        <v>473</v>
      </c>
      <c r="R3875" s="6" t="s">
        <v>60</v>
      </c>
      <c r="S3875" s="49" t="s">
        <v>60</v>
      </c>
      <c r="T3875" s="73" t="str">
        <f>IF(_xlfn.XLOOKUP(I3875,LEGEND!B:B,LEGEND!H:H)&lt;&gt;"-",HYPERLINK(_xlfn.XLOOKUP(I3875,LEGEND!B:B,LEGEND!H:H),"link"),_xlfn.XLOOKUP(I3875,LEGEND!B:B,LEGEND!H:H))</f>
        <v>link</v>
      </c>
      <c r="U3875" s="73" t="str">
        <f>HYPERLINK(_xlfn.XLOOKUP(I3875,LEGEND!B:B,LEGEND!I:I))</f>
        <v>https://milwaukee-media-images.s3.amazonaws.com/hi/4932312476--Hero_1.jpg</v>
      </c>
      <c r="V3875" s="51" t="s">
        <v>19561</v>
      </c>
      <c r="W3875" s="63" t="s">
        <v>17014</v>
      </c>
      <c r="X3875" s="64">
        <v>130</v>
      </c>
      <c r="Y3875" s="64">
        <v>77</v>
      </c>
      <c r="Z3875" s="64">
        <v>55</v>
      </c>
      <c r="AA3875" s="84">
        <v>0.22</v>
      </c>
      <c r="AB3875" s="85">
        <v>5</v>
      </c>
      <c r="AC3875" s="85">
        <v>1</v>
      </c>
    </row>
    <row r="3876" spans="1:29" ht="25.5">
      <c r="A3876" s="1"/>
      <c r="B3876" s="6" t="s">
        <v>8777</v>
      </c>
      <c r="C3876" s="6" t="s">
        <v>8778</v>
      </c>
      <c r="D3876" s="6" t="s">
        <v>19318</v>
      </c>
      <c r="E3876" s="49" t="s">
        <v>19365</v>
      </c>
      <c r="F3876" s="6" t="s">
        <v>4578</v>
      </c>
      <c r="G3876" s="6" t="s">
        <v>60</v>
      </c>
      <c r="H3876" s="6" t="s">
        <v>60</v>
      </c>
      <c r="I3876" s="60" t="s">
        <v>19562</v>
      </c>
      <c r="J3876" s="49" t="s">
        <v>19563</v>
      </c>
      <c r="K3876" s="6" t="s">
        <v>19564</v>
      </c>
      <c r="L3876" s="29">
        <f>IF($J$6="с учетом НДС",VLOOKUP(I3876,LEGEND!B:E,4,0)*(1-M3876),VLOOKUP(I3876,LEGEND!B:E,4,0)*(1-M3876)/1.2)</f>
        <v>690</v>
      </c>
      <c r="M3876" s="57">
        <f>IF(AND(B3876&lt;&gt;"1_Электроинструмент",B3876&lt;&gt;"2_Садовая техника"),$J$5,IF($J$4&lt;=20%,$J$4,IFERROR(VLOOKUP(S3876,LEGEND!$L$2:$M$5,2,FALSE),$J$4)))</f>
        <v>0</v>
      </c>
      <c r="N3876" s="48" t="s">
        <v>60</v>
      </c>
      <c r="O3876" s="6" t="s">
        <v>60</v>
      </c>
      <c r="P3876" s="49" t="s">
        <v>66</v>
      </c>
      <c r="Q3876" s="49" t="s">
        <v>67</v>
      </c>
      <c r="R3876" s="6" t="s">
        <v>60</v>
      </c>
      <c r="S3876" s="49" t="s">
        <v>60</v>
      </c>
      <c r="T3876" s="73" t="str">
        <f>IF(_xlfn.XLOOKUP(I3876,LEGEND!B:B,LEGEND!H:H)&lt;&gt;"-",HYPERLINK(_xlfn.XLOOKUP(I3876,LEGEND!B:B,LEGEND!H:H),"link"),_xlfn.XLOOKUP(I3876,LEGEND!B:B,LEGEND!H:H))</f>
        <v>link</v>
      </c>
      <c r="U3876" s="73" t="str">
        <f>HYPERLINK(_xlfn.XLOOKUP(I3876,LEGEND!B:B,LEGEND!I:I))</f>
        <v>https://milwaukee-media-images.s3.amazonaws.com/hi/4932312475--Hero_1.jpg</v>
      </c>
      <c r="V3876" s="51" t="s">
        <v>19565</v>
      </c>
      <c r="W3876" s="63" t="s">
        <v>17014</v>
      </c>
      <c r="X3876" s="64">
        <v>130</v>
      </c>
      <c r="Y3876" s="64">
        <v>77</v>
      </c>
      <c r="Z3876" s="64">
        <v>55</v>
      </c>
      <c r="AA3876" s="84">
        <v>0.27400000000000002</v>
      </c>
      <c r="AB3876" s="85">
        <v>5</v>
      </c>
      <c r="AC3876" s="85">
        <v>1</v>
      </c>
    </row>
    <row r="3877" spans="1:29" ht="25.5">
      <c r="A3877" s="1"/>
      <c r="B3877" s="6" t="s">
        <v>8777</v>
      </c>
      <c r="C3877" s="6" t="s">
        <v>8778</v>
      </c>
      <c r="D3877" s="6" t="s">
        <v>19318</v>
      </c>
      <c r="E3877" s="49" t="s">
        <v>19365</v>
      </c>
      <c r="F3877" s="6" t="s">
        <v>4578</v>
      </c>
      <c r="G3877" s="6" t="s">
        <v>60</v>
      </c>
      <c r="H3877" s="6" t="s">
        <v>60</v>
      </c>
      <c r="I3877" s="60" t="s">
        <v>19566</v>
      </c>
      <c r="J3877" s="49" t="s">
        <v>19567</v>
      </c>
      <c r="K3877" s="6" t="s">
        <v>19568</v>
      </c>
      <c r="L3877" s="29">
        <f>IF($J$6="с учетом НДС",VLOOKUP(I3877,LEGEND!B:E,4,0)*(1-M3877),VLOOKUP(I3877,LEGEND!B:E,4,0)*(1-M3877)/1.2)</f>
        <v>890</v>
      </c>
      <c r="M3877" s="57">
        <f>IF(AND(B3877&lt;&gt;"1_Электроинструмент",B3877&lt;&gt;"2_Садовая техника"),$J$5,IF($J$4&lt;=20%,$J$4,IFERROR(VLOOKUP(S3877,LEGEND!$L$2:$M$5,2,FALSE),$J$4)))</f>
        <v>0</v>
      </c>
      <c r="N3877" s="48" t="s">
        <v>60</v>
      </c>
      <c r="O3877" s="6" t="s">
        <v>60</v>
      </c>
      <c r="P3877" s="49" t="s">
        <v>66</v>
      </c>
      <c r="Q3877" s="49" t="s">
        <v>67</v>
      </c>
      <c r="R3877" s="6" t="s">
        <v>60</v>
      </c>
      <c r="S3877" s="49" t="s">
        <v>60</v>
      </c>
      <c r="T3877" s="73" t="str">
        <f>IF(_xlfn.XLOOKUP(I3877,LEGEND!B:B,LEGEND!H:H)&lt;&gt;"-",HYPERLINK(_xlfn.XLOOKUP(I3877,LEGEND!B:B,LEGEND!H:H),"link"),_xlfn.XLOOKUP(I3877,LEGEND!B:B,LEGEND!H:H))</f>
        <v>link</v>
      </c>
      <c r="U3877" s="73" t="str">
        <f>HYPERLINK(_xlfn.XLOOKUP(I3877,LEGEND!B:B,LEGEND!I:I))</f>
        <v>https://milwaukee-media-images.s3.amazonaws.com/hi/4932371398--Hero_1.jpg</v>
      </c>
      <c r="V3877" s="51" t="s">
        <v>19569</v>
      </c>
      <c r="W3877" s="63" t="s">
        <v>17014</v>
      </c>
      <c r="X3877" s="64">
        <v>155</v>
      </c>
      <c r="Y3877" s="64">
        <v>155</v>
      </c>
      <c r="Z3877" s="64">
        <v>61</v>
      </c>
      <c r="AA3877" s="84">
        <v>0.23</v>
      </c>
      <c r="AB3877" s="85">
        <v>25</v>
      </c>
      <c r="AC3877" s="85">
        <v>1</v>
      </c>
    </row>
    <row r="3878" spans="1:29" ht="25.5">
      <c r="A3878" s="1"/>
      <c r="B3878" s="6" t="s">
        <v>8777</v>
      </c>
      <c r="C3878" s="6" t="s">
        <v>8778</v>
      </c>
      <c r="D3878" s="6" t="s">
        <v>19318</v>
      </c>
      <c r="E3878" s="49" t="s">
        <v>19365</v>
      </c>
      <c r="F3878" s="6" t="s">
        <v>4578</v>
      </c>
      <c r="G3878" s="6" t="s">
        <v>60</v>
      </c>
      <c r="H3878" s="6" t="s">
        <v>60</v>
      </c>
      <c r="I3878" s="60" t="s">
        <v>19570</v>
      </c>
      <c r="J3878" s="49" t="s">
        <v>19571</v>
      </c>
      <c r="K3878" s="6" t="s">
        <v>19572</v>
      </c>
      <c r="L3878" s="29">
        <f>IF($J$6="с учетом НДС",VLOOKUP(I3878,LEGEND!B:E,4,0)*(1-M3878),VLOOKUP(I3878,LEGEND!B:E,4,0)*(1-M3878)/1.2)</f>
        <v>890</v>
      </c>
      <c r="M3878" s="57">
        <f>IF(AND(B3878&lt;&gt;"1_Электроинструмент",B3878&lt;&gt;"2_Садовая техника"),$J$5,IF($J$4&lt;=20%,$J$4,IFERROR(VLOOKUP(S3878,LEGEND!$L$2:$M$5,2,FALSE),$J$4)))</f>
        <v>0</v>
      </c>
      <c r="N3878" s="48" t="s">
        <v>60</v>
      </c>
      <c r="O3878" s="6" t="s">
        <v>60</v>
      </c>
      <c r="P3878" s="49" t="s">
        <v>66</v>
      </c>
      <c r="Q3878" s="49" t="s">
        <v>67</v>
      </c>
      <c r="R3878" s="6" t="s">
        <v>60</v>
      </c>
      <c r="S3878" s="49" t="s">
        <v>60</v>
      </c>
      <c r="T3878" s="73" t="str">
        <f>IF(_xlfn.XLOOKUP(I3878,LEGEND!B:B,LEGEND!H:H)&lt;&gt;"-",HYPERLINK(_xlfn.XLOOKUP(I3878,LEGEND!B:B,LEGEND!H:H),"link"),_xlfn.XLOOKUP(I3878,LEGEND!B:B,LEGEND!H:H))</f>
        <v>link</v>
      </c>
      <c r="U3878" s="73" t="str">
        <f>HYPERLINK(_xlfn.XLOOKUP(I3878,LEGEND!B:B,LEGEND!I:I))</f>
        <v>https://milwaukee-media-images.s3.amazonaws.com/hi/4932371399--Hero_1.jpg</v>
      </c>
      <c r="V3878" s="51" t="s">
        <v>19573</v>
      </c>
      <c r="W3878" s="63" t="s">
        <v>17014</v>
      </c>
      <c r="X3878" s="64">
        <v>155</v>
      </c>
      <c r="Y3878" s="64">
        <v>155</v>
      </c>
      <c r="Z3878" s="64">
        <v>61</v>
      </c>
      <c r="AA3878" s="84">
        <v>0.21</v>
      </c>
      <c r="AB3878" s="85">
        <v>25</v>
      </c>
      <c r="AC3878" s="85">
        <v>1</v>
      </c>
    </row>
    <row r="3879" spans="1:29" ht="25.5">
      <c r="A3879" s="1"/>
      <c r="B3879" s="6" t="s">
        <v>8777</v>
      </c>
      <c r="C3879" s="6" t="s">
        <v>8778</v>
      </c>
      <c r="D3879" s="6" t="s">
        <v>19318</v>
      </c>
      <c r="E3879" s="49" t="s">
        <v>19365</v>
      </c>
      <c r="F3879" s="6" t="s">
        <v>4578</v>
      </c>
      <c r="G3879" s="6" t="s">
        <v>60</v>
      </c>
      <c r="H3879" s="6" t="s">
        <v>60</v>
      </c>
      <c r="I3879" s="60" t="s">
        <v>19574</v>
      </c>
      <c r="J3879" s="49" t="s">
        <v>19575</v>
      </c>
      <c r="K3879" s="6" t="s">
        <v>19576</v>
      </c>
      <c r="L3879" s="29">
        <f>IF($J$6="с учетом НДС",VLOOKUP(I3879,LEGEND!B:E,4,0)*(1-M3879),VLOOKUP(I3879,LEGEND!B:E,4,0)*(1-M3879)/1.2)</f>
        <v>890</v>
      </c>
      <c r="M3879" s="57">
        <f>IF(AND(B3879&lt;&gt;"1_Электроинструмент",B3879&lt;&gt;"2_Садовая техника"),$J$5,IF($J$4&lt;=20%,$J$4,IFERROR(VLOOKUP(S3879,LEGEND!$L$2:$M$5,2,FALSE),$J$4)))</f>
        <v>0</v>
      </c>
      <c r="N3879" s="48" t="s">
        <v>60</v>
      </c>
      <c r="O3879" s="6" t="s">
        <v>60</v>
      </c>
      <c r="P3879" s="49" t="s">
        <v>66</v>
      </c>
      <c r="Q3879" s="49" t="s">
        <v>67</v>
      </c>
      <c r="R3879" s="6" t="s">
        <v>60</v>
      </c>
      <c r="S3879" s="49" t="s">
        <v>60</v>
      </c>
      <c r="T3879" s="73" t="str">
        <f>IF(_xlfn.XLOOKUP(I3879,LEGEND!B:B,LEGEND!H:H)&lt;&gt;"-",HYPERLINK(_xlfn.XLOOKUP(I3879,LEGEND!B:B,LEGEND!H:H),"link"),_xlfn.XLOOKUP(I3879,LEGEND!B:B,LEGEND!H:H))</f>
        <v>link</v>
      </c>
      <c r="U3879" s="73" t="str">
        <f>HYPERLINK(_xlfn.XLOOKUP(I3879,LEGEND!B:B,LEGEND!I:I))</f>
        <v>https://milwaukee-media-images.s3.amazonaws.com/hi/4932371400--Hero_1.jpg</v>
      </c>
      <c r="V3879" s="51" t="s">
        <v>19577</v>
      </c>
      <c r="W3879" s="63" t="s">
        <v>17014</v>
      </c>
      <c r="X3879" s="64">
        <v>155</v>
      </c>
      <c r="Y3879" s="64">
        <v>155</v>
      </c>
      <c r="Z3879" s="64">
        <v>61</v>
      </c>
      <c r="AA3879" s="84">
        <v>0.20200000000000001</v>
      </c>
      <c r="AB3879" s="85">
        <v>25</v>
      </c>
      <c r="AC3879" s="85">
        <v>1</v>
      </c>
    </row>
    <row r="3880" spans="1:29" ht="25.5">
      <c r="A3880" s="1"/>
      <c r="B3880" s="6" t="s">
        <v>8777</v>
      </c>
      <c r="C3880" s="6" t="s">
        <v>8778</v>
      </c>
      <c r="D3880" s="6" t="s">
        <v>19318</v>
      </c>
      <c r="E3880" s="49" t="s">
        <v>19365</v>
      </c>
      <c r="F3880" s="6" t="s">
        <v>4578</v>
      </c>
      <c r="G3880" s="6" t="s">
        <v>60</v>
      </c>
      <c r="H3880" s="6" t="s">
        <v>60</v>
      </c>
      <c r="I3880" s="60" t="s">
        <v>19578</v>
      </c>
      <c r="J3880" s="49" t="s">
        <v>19579</v>
      </c>
      <c r="K3880" s="6" t="s">
        <v>19580</v>
      </c>
      <c r="L3880" s="29">
        <f>IF($J$6="с учетом НДС",VLOOKUP(I3880,LEGEND!B:E,4,0)*(1-M3880),VLOOKUP(I3880,LEGEND!B:E,4,0)*(1-M3880)/1.2)</f>
        <v>910</v>
      </c>
      <c r="M3880" s="57">
        <f>IF(AND(B3880&lt;&gt;"1_Электроинструмент",B3880&lt;&gt;"2_Садовая техника"),$J$5,IF($J$4&lt;=20%,$J$4,IFERROR(VLOOKUP(S3880,LEGEND!$L$2:$M$5,2,FALSE),$J$4)))</f>
        <v>0</v>
      </c>
      <c r="N3880" s="48" t="s">
        <v>60</v>
      </c>
      <c r="O3880" s="6" t="s">
        <v>60</v>
      </c>
      <c r="P3880" s="49" t="s">
        <v>66</v>
      </c>
      <c r="Q3880" s="49" t="s">
        <v>67</v>
      </c>
      <c r="R3880" s="6" t="s">
        <v>60</v>
      </c>
      <c r="S3880" s="49" t="s">
        <v>60</v>
      </c>
      <c r="T3880" s="73" t="str">
        <f>IF(_xlfn.XLOOKUP(I3880,LEGEND!B:B,LEGEND!H:H)&lt;&gt;"-",HYPERLINK(_xlfn.XLOOKUP(I3880,LEGEND!B:B,LEGEND!H:H),"link"),_xlfn.XLOOKUP(I3880,LEGEND!B:B,LEGEND!H:H))</f>
        <v>link</v>
      </c>
      <c r="U3880" s="73" t="str">
        <f>HYPERLINK(_xlfn.XLOOKUP(I3880,LEGEND!B:B,LEGEND!I:I))</f>
        <v>https://milwaukee-media-images.s3.amazonaws.com/hi/4932371397--Hero_1.jpg</v>
      </c>
      <c r="V3880" s="51" t="s">
        <v>19581</v>
      </c>
      <c r="W3880" s="63" t="s">
        <v>17014</v>
      </c>
      <c r="X3880" s="64">
        <v>155</v>
      </c>
      <c r="Y3880" s="64">
        <v>155</v>
      </c>
      <c r="Z3880" s="64">
        <v>61</v>
      </c>
      <c r="AA3880" s="84">
        <v>0.245</v>
      </c>
      <c r="AB3880" s="85">
        <v>25</v>
      </c>
      <c r="AC3880" s="85">
        <v>1</v>
      </c>
    </row>
    <row r="3881" spans="1:29" ht="25.5">
      <c r="A3881" s="1"/>
      <c r="B3881" s="6" t="s">
        <v>8777</v>
      </c>
      <c r="C3881" s="6" t="s">
        <v>8778</v>
      </c>
      <c r="D3881" s="6" t="s">
        <v>19318</v>
      </c>
      <c r="E3881" s="49" t="s">
        <v>19365</v>
      </c>
      <c r="F3881" s="6" t="s">
        <v>4578</v>
      </c>
      <c r="G3881" s="6" t="s">
        <v>60</v>
      </c>
      <c r="H3881" s="6" t="s">
        <v>60</v>
      </c>
      <c r="I3881" s="60" t="s">
        <v>19582</v>
      </c>
      <c r="J3881" s="49" t="s">
        <v>19583</v>
      </c>
      <c r="K3881" s="6" t="s">
        <v>19584</v>
      </c>
      <c r="L3881" s="29">
        <f>IF($J$6="с учетом НДС",VLOOKUP(I3881,LEGEND!B:E,4,0)*(1-M3881),VLOOKUP(I3881,LEGEND!B:E,4,0)*(1-M3881)/1.2)</f>
        <v>920</v>
      </c>
      <c r="M3881" s="57">
        <f>IF(AND(B3881&lt;&gt;"1_Электроинструмент",B3881&lt;&gt;"2_Садовая техника"),$J$5,IF($J$4&lt;=20%,$J$4,IFERROR(VLOOKUP(S3881,LEGEND!$L$2:$M$5,2,FALSE),$J$4)))</f>
        <v>0</v>
      </c>
      <c r="N3881" s="48" t="s">
        <v>60</v>
      </c>
      <c r="O3881" s="6" t="s">
        <v>60</v>
      </c>
      <c r="P3881" s="49" t="s">
        <v>66</v>
      </c>
      <c r="Q3881" s="49" t="s">
        <v>67</v>
      </c>
      <c r="R3881" s="6" t="s">
        <v>60</v>
      </c>
      <c r="S3881" s="49" t="s">
        <v>60</v>
      </c>
      <c r="T3881" s="73" t="str">
        <f>IF(_xlfn.XLOOKUP(I3881,LEGEND!B:B,LEGEND!H:H)&lt;&gt;"-",HYPERLINK(_xlfn.XLOOKUP(I3881,LEGEND!B:B,LEGEND!H:H),"link"),_xlfn.XLOOKUP(I3881,LEGEND!B:B,LEGEND!H:H))</f>
        <v>link</v>
      </c>
      <c r="U3881" s="73" t="str">
        <f>HYPERLINK(_xlfn.XLOOKUP(I3881,LEGEND!B:B,LEGEND!I:I))</f>
        <v>https://milwaukee-media-images.s3.amazonaws.com/hi/4932371396--Hero_1.jpg</v>
      </c>
      <c r="V3881" s="51" t="s">
        <v>19585</v>
      </c>
      <c r="W3881" s="63" t="s">
        <v>17014</v>
      </c>
      <c r="X3881" s="64">
        <v>155</v>
      </c>
      <c r="Y3881" s="64">
        <v>155</v>
      </c>
      <c r="Z3881" s="64">
        <v>61</v>
      </c>
      <c r="AA3881" s="84">
        <v>0.26</v>
      </c>
      <c r="AB3881" s="85">
        <v>25</v>
      </c>
      <c r="AC3881" s="85">
        <v>1</v>
      </c>
    </row>
    <row r="3882" spans="1:29" ht="25.5">
      <c r="A3882" s="1"/>
      <c r="B3882" s="6" t="s">
        <v>8777</v>
      </c>
      <c r="C3882" s="6" t="s">
        <v>8778</v>
      </c>
      <c r="D3882" s="6" t="s">
        <v>19318</v>
      </c>
      <c r="E3882" s="49" t="s">
        <v>19365</v>
      </c>
      <c r="F3882" s="6" t="s">
        <v>4578</v>
      </c>
      <c r="G3882" s="6" t="s">
        <v>60</v>
      </c>
      <c r="H3882" s="6" t="s">
        <v>60</v>
      </c>
      <c r="I3882" s="60" t="s">
        <v>19586</v>
      </c>
      <c r="J3882" s="49" t="s">
        <v>19587</v>
      </c>
      <c r="K3882" s="6" t="s">
        <v>19588</v>
      </c>
      <c r="L3882" s="29">
        <f>IF($J$6="с учетом НДС",VLOOKUP(I3882,LEGEND!B:E,4,0)*(1-M3882),VLOOKUP(I3882,LEGEND!B:E,4,0)*(1-M3882)/1.2)</f>
        <v>940</v>
      </c>
      <c r="M3882" s="57">
        <f>IF(AND(B3882&lt;&gt;"1_Электроинструмент",B3882&lt;&gt;"2_Садовая техника"),$J$5,IF($J$4&lt;=20%,$J$4,IFERROR(VLOOKUP(S3882,LEGEND!$L$2:$M$5,2,FALSE),$J$4)))</f>
        <v>0</v>
      </c>
      <c r="N3882" s="48" t="s">
        <v>60</v>
      </c>
      <c r="O3882" s="6" t="s">
        <v>60</v>
      </c>
      <c r="P3882" s="49" t="s">
        <v>66</v>
      </c>
      <c r="Q3882" s="49" t="s">
        <v>473</v>
      </c>
      <c r="R3882" s="6" t="s">
        <v>60</v>
      </c>
      <c r="S3882" s="49" t="s">
        <v>60</v>
      </c>
      <c r="T3882" s="73" t="str">
        <f>IF(_xlfn.XLOOKUP(I3882,LEGEND!B:B,LEGEND!H:H)&lt;&gt;"-",HYPERLINK(_xlfn.XLOOKUP(I3882,LEGEND!B:B,LEGEND!H:H),"link"),_xlfn.XLOOKUP(I3882,LEGEND!B:B,LEGEND!H:H))</f>
        <v>-</v>
      </c>
      <c r="U3882" s="73" t="str">
        <f>HYPERLINK(_xlfn.XLOOKUP(I3882,LEGEND!B:B,LEGEND!I:I))</f>
        <v>https://milwaukee-media-images.s3.amazonaws.com/hi/4932355142--Hero_1.jpg</v>
      </c>
      <c r="V3882" s="51" t="s">
        <v>19589</v>
      </c>
      <c r="W3882" s="63" t="s">
        <v>17014</v>
      </c>
      <c r="X3882" s="64">
        <v>80</v>
      </c>
      <c r="Y3882" s="64">
        <v>120</v>
      </c>
      <c r="Z3882" s="64">
        <v>185</v>
      </c>
      <c r="AA3882" s="84">
        <v>6.5000000000000002E-2</v>
      </c>
      <c r="AB3882" s="85">
        <v>10</v>
      </c>
      <c r="AC3882" s="85">
        <v>1</v>
      </c>
    </row>
    <row r="3883" spans="1:29" ht="25.5">
      <c r="A3883" s="1"/>
      <c r="B3883" s="6" t="s">
        <v>8777</v>
      </c>
      <c r="C3883" s="6" t="s">
        <v>8778</v>
      </c>
      <c r="D3883" s="6" t="s">
        <v>19318</v>
      </c>
      <c r="E3883" s="49" t="s">
        <v>19365</v>
      </c>
      <c r="F3883" s="6" t="s">
        <v>4578</v>
      </c>
      <c r="G3883" s="6" t="s">
        <v>60</v>
      </c>
      <c r="H3883" s="6" t="s">
        <v>60</v>
      </c>
      <c r="I3883" s="60" t="s">
        <v>19590</v>
      </c>
      <c r="J3883" s="49" t="s">
        <v>19591</v>
      </c>
      <c r="K3883" s="6" t="s">
        <v>19592</v>
      </c>
      <c r="L3883" s="29">
        <f>IF($J$6="с учетом НДС",VLOOKUP(I3883,LEGEND!B:E,4,0)*(1-M3883),VLOOKUP(I3883,LEGEND!B:E,4,0)*(1-M3883)/1.2)</f>
        <v>940</v>
      </c>
      <c r="M3883" s="57">
        <f>IF(AND(B3883&lt;&gt;"1_Электроинструмент",B3883&lt;&gt;"2_Садовая техника"),$J$5,IF($J$4&lt;=20%,$J$4,IFERROR(VLOOKUP(S3883,LEGEND!$L$2:$M$5,2,FALSE),$J$4)))</f>
        <v>0</v>
      </c>
      <c r="N3883" s="48" t="s">
        <v>60</v>
      </c>
      <c r="O3883" s="6" t="s">
        <v>60</v>
      </c>
      <c r="P3883" s="49" t="s">
        <v>66</v>
      </c>
      <c r="Q3883" s="49" t="s">
        <v>473</v>
      </c>
      <c r="R3883" s="6" t="s">
        <v>60</v>
      </c>
      <c r="S3883" s="49" t="s">
        <v>60</v>
      </c>
      <c r="T3883" s="73" t="str">
        <f>IF(_xlfn.XLOOKUP(I3883,LEGEND!B:B,LEGEND!H:H)&lt;&gt;"-",HYPERLINK(_xlfn.XLOOKUP(I3883,LEGEND!B:B,LEGEND!H:H),"link"),_xlfn.XLOOKUP(I3883,LEGEND!B:B,LEGEND!H:H))</f>
        <v>-</v>
      </c>
      <c r="U3883" s="73" t="str">
        <f>HYPERLINK(_xlfn.XLOOKUP(I3883,LEGEND!B:B,LEGEND!I:I))</f>
        <v>https://milwaukee-media-images.s3.amazonaws.com/hi/4932355143--Hero_1.jpg</v>
      </c>
      <c r="V3883" s="51" t="s">
        <v>19593</v>
      </c>
      <c r="W3883" s="63" t="s">
        <v>17014</v>
      </c>
      <c r="X3883" s="64">
        <v>90</v>
      </c>
      <c r="Y3883" s="64">
        <v>120</v>
      </c>
      <c r="Z3883" s="64">
        <v>185</v>
      </c>
      <c r="AA3883" s="84">
        <v>7.0999999999999994E-2</v>
      </c>
      <c r="AB3883" s="85">
        <v>10</v>
      </c>
      <c r="AC3883" s="85">
        <v>1</v>
      </c>
    </row>
    <row r="3884" spans="1:29" ht="25.5">
      <c r="A3884" s="1"/>
      <c r="B3884" s="6" t="s">
        <v>8777</v>
      </c>
      <c r="C3884" s="6" t="s">
        <v>8778</v>
      </c>
      <c r="D3884" s="6" t="s">
        <v>19318</v>
      </c>
      <c r="E3884" s="49" t="s">
        <v>19365</v>
      </c>
      <c r="F3884" s="6" t="s">
        <v>4578</v>
      </c>
      <c r="G3884" s="6" t="s">
        <v>60</v>
      </c>
      <c r="H3884" s="6" t="s">
        <v>60</v>
      </c>
      <c r="I3884" s="60" t="s">
        <v>19594</v>
      </c>
      <c r="J3884" s="49" t="s">
        <v>19595</v>
      </c>
      <c r="K3884" s="6" t="s">
        <v>19596</v>
      </c>
      <c r="L3884" s="29">
        <f>IF($J$6="с учетом НДС",VLOOKUP(I3884,LEGEND!B:E,4,0)*(1-M3884),VLOOKUP(I3884,LEGEND!B:E,4,0)*(1-M3884)/1.2)</f>
        <v>940</v>
      </c>
      <c r="M3884" s="57">
        <f>IF(AND(B3884&lt;&gt;"1_Электроинструмент",B3884&lt;&gt;"2_Садовая техника"),$J$5,IF($J$4&lt;=20%,$J$4,IFERROR(VLOOKUP(S3884,LEGEND!$L$2:$M$5,2,FALSE),$J$4)))</f>
        <v>0</v>
      </c>
      <c r="N3884" s="48" t="s">
        <v>60</v>
      </c>
      <c r="O3884" s="6" t="s">
        <v>60</v>
      </c>
      <c r="P3884" s="49" t="s">
        <v>66</v>
      </c>
      <c r="Q3884" s="49" t="s">
        <v>473</v>
      </c>
      <c r="R3884" s="6" t="s">
        <v>60</v>
      </c>
      <c r="S3884" s="49" t="s">
        <v>60</v>
      </c>
      <c r="T3884" s="73" t="str">
        <f>IF(_xlfn.XLOOKUP(I3884,LEGEND!B:B,LEGEND!H:H)&lt;&gt;"-",HYPERLINK(_xlfn.XLOOKUP(I3884,LEGEND!B:B,LEGEND!H:H),"link"),_xlfn.XLOOKUP(I3884,LEGEND!B:B,LEGEND!H:H))</f>
        <v>-</v>
      </c>
      <c r="U3884" s="73" t="str">
        <f>HYPERLINK(_xlfn.XLOOKUP(I3884,LEGEND!B:B,LEGEND!I:I))</f>
        <v>https://milwaukee-media-images.s3.amazonaws.com/hi/4932355144--Hero_1.jpg</v>
      </c>
      <c r="V3884" s="51" t="s">
        <v>19597</v>
      </c>
      <c r="W3884" s="63" t="s">
        <v>17014</v>
      </c>
      <c r="X3884" s="64">
        <v>90</v>
      </c>
      <c r="Y3884" s="64">
        <v>120</v>
      </c>
      <c r="Z3884" s="64">
        <v>185</v>
      </c>
      <c r="AA3884" s="84">
        <v>6.7000000000000004E-2</v>
      </c>
      <c r="AB3884" s="85">
        <v>10</v>
      </c>
      <c r="AC3884" s="85">
        <v>1</v>
      </c>
    </row>
    <row r="3885" spans="1:29" ht="25.5">
      <c r="A3885" s="1"/>
      <c r="B3885" s="6" t="s">
        <v>8777</v>
      </c>
      <c r="C3885" s="6" t="s">
        <v>8778</v>
      </c>
      <c r="D3885" s="6" t="s">
        <v>19318</v>
      </c>
      <c r="E3885" s="49" t="s">
        <v>19365</v>
      </c>
      <c r="F3885" s="6" t="s">
        <v>4578</v>
      </c>
      <c r="G3885" s="6" t="s">
        <v>60</v>
      </c>
      <c r="H3885" s="6" t="s">
        <v>60</v>
      </c>
      <c r="I3885" s="60" t="s">
        <v>19598</v>
      </c>
      <c r="J3885" s="49" t="s">
        <v>19599</v>
      </c>
      <c r="K3885" s="6" t="s">
        <v>19600</v>
      </c>
      <c r="L3885" s="29">
        <f>IF($J$6="с учетом НДС",VLOOKUP(I3885,LEGEND!B:E,4,0)*(1-M3885),VLOOKUP(I3885,LEGEND!B:E,4,0)*(1-M3885)/1.2)</f>
        <v>950</v>
      </c>
      <c r="M3885" s="57">
        <f>IF(AND(B3885&lt;&gt;"1_Электроинструмент",B3885&lt;&gt;"2_Садовая техника"),$J$5,IF($J$4&lt;=20%,$J$4,IFERROR(VLOOKUP(S3885,LEGEND!$L$2:$M$5,2,FALSE),$J$4)))</f>
        <v>0</v>
      </c>
      <c r="N3885" s="48" t="s">
        <v>60</v>
      </c>
      <c r="O3885" s="6" t="s">
        <v>60</v>
      </c>
      <c r="P3885" s="49" t="s">
        <v>66</v>
      </c>
      <c r="Q3885" s="49" t="s">
        <v>473</v>
      </c>
      <c r="R3885" s="6" t="s">
        <v>60</v>
      </c>
      <c r="S3885" s="49" t="s">
        <v>60</v>
      </c>
      <c r="T3885" s="73" t="str">
        <f>IF(_xlfn.XLOOKUP(I3885,LEGEND!B:B,LEGEND!H:H)&lt;&gt;"-",HYPERLINK(_xlfn.XLOOKUP(I3885,LEGEND!B:B,LEGEND!H:H),"link"),_xlfn.XLOOKUP(I3885,LEGEND!B:B,LEGEND!H:H))</f>
        <v>-</v>
      </c>
      <c r="U3885" s="73" t="str">
        <f>HYPERLINK(_xlfn.XLOOKUP(I3885,LEGEND!B:B,LEGEND!I:I))</f>
        <v>https://milwaukee-media-images.s3.amazonaws.com/hi/4932355140--Hero_1.jpg</v>
      </c>
      <c r="V3885" s="51" t="s">
        <v>19601</v>
      </c>
      <c r="W3885" s="63" t="s">
        <v>17014</v>
      </c>
      <c r="X3885" s="64">
        <v>80</v>
      </c>
      <c r="Y3885" s="64">
        <v>120</v>
      </c>
      <c r="Z3885" s="64">
        <v>185</v>
      </c>
      <c r="AA3885" s="84">
        <v>9.0999999999999998E-2</v>
      </c>
      <c r="AB3885" s="85">
        <v>10</v>
      </c>
      <c r="AC3885" s="85">
        <v>1</v>
      </c>
    </row>
    <row r="3886" spans="1:29" ht="25.5">
      <c r="A3886" s="1"/>
      <c r="B3886" s="6" t="s">
        <v>8777</v>
      </c>
      <c r="C3886" s="6" t="s">
        <v>8778</v>
      </c>
      <c r="D3886" s="6" t="s">
        <v>19318</v>
      </c>
      <c r="E3886" s="49" t="s">
        <v>19365</v>
      </c>
      <c r="F3886" s="6" t="s">
        <v>4578</v>
      </c>
      <c r="G3886" s="6" t="s">
        <v>60</v>
      </c>
      <c r="H3886" s="6" t="s">
        <v>60</v>
      </c>
      <c r="I3886" s="60" t="s">
        <v>19602</v>
      </c>
      <c r="J3886" s="49" t="s">
        <v>19603</v>
      </c>
      <c r="K3886" s="6" t="s">
        <v>19604</v>
      </c>
      <c r="L3886" s="29">
        <f>IF($J$6="с учетом НДС",VLOOKUP(I3886,LEGEND!B:E,4,0)*(1-M3886),VLOOKUP(I3886,LEGEND!B:E,4,0)*(1-M3886)/1.2)</f>
        <v>950</v>
      </c>
      <c r="M3886" s="57">
        <f>IF(AND(B3886&lt;&gt;"1_Электроинструмент",B3886&lt;&gt;"2_Садовая техника"),$J$5,IF($J$4&lt;=20%,$J$4,IFERROR(VLOOKUP(S3886,LEGEND!$L$2:$M$5,2,FALSE),$J$4)))</f>
        <v>0</v>
      </c>
      <c r="N3886" s="48" t="s">
        <v>60</v>
      </c>
      <c r="O3886" s="6" t="s">
        <v>60</v>
      </c>
      <c r="P3886" s="49" t="s">
        <v>66</v>
      </c>
      <c r="Q3886" s="49" t="s">
        <v>473</v>
      </c>
      <c r="R3886" s="6" t="s">
        <v>60</v>
      </c>
      <c r="S3886" s="49" t="s">
        <v>60</v>
      </c>
      <c r="T3886" s="73" t="str">
        <f>IF(_xlfn.XLOOKUP(I3886,LEGEND!B:B,LEGEND!H:H)&lt;&gt;"-",HYPERLINK(_xlfn.XLOOKUP(I3886,LEGEND!B:B,LEGEND!H:H),"link"),_xlfn.XLOOKUP(I3886,LEGEND!B:B,LEGEND!H:H))</f>
        <v>-</v>
      </c>
      <c r="U3886" s="73" t="str">
        <f>HYPERLINK(_xlfn.XLOOKUP(I3886,LEGEND!B:B,LEGEND!I:I))</f>
        <v>https://milwaukee-media-images.s3.amazonaws.com/hi/4932355141--Hero_1.jpg</v>
      </c>
      <c r="V3886" s="51" t="s">
        <v>19605</v>
      </c>
      <c r="W3886" s="63" t="s">
        <v>17014</v>
      </c>
      <c r="X3886" s="64">
        <v>90</v>
      </c>
      <c r="Y3886" s="64">
        <v>120</v>
      </c>
      <c r="Z3886" s="64">
        <v>185</v>
      </c>
      <c r="AA3886" s="84">
        <v>7.9000000000000001E-2</v>
      </c>
      <c r="AB3886" s="85">
        <v>10</v>
      </c>
      <c r="AC3886" s="85">
        <v>1</v>
      </c>
    </row>
    <row r="3887" spans="1:29" ht="25.5">
      <c r="A3887" s="1"/>
      <c r="B3887" s="6" t="s">
        <v>8777</v>
      </c>
      <c r="C3887" s="6" t="s">
        <v>8778</v>
      </c>
      <c r="D3887" s="6" t="s">
        <v>19318</v>
      </c>
      <c r="E3887" s="49" t="s">
        <v>19365</v>
      </c>
      <c r="F3887" s="6" t="s">
        <v>4578</v>
      </c>
      <c r="G3887" s="6" t="s">
        <v>60</v>
      </c>
      <c r="H3887" s="6" t="s">
        <v>60</v>
      </c>
      <c r="I3887" s="60" t="s">
        <v>19606</v>
      </c>
      <c r="J3887" s="49" t="s">
        <v>19607</v>
      </c>
      <c r="K3887" s="6" t="s">
        <v>19608</v>
      </c>
      <c r="L3887" s="29">
        <f>IF($J$6="с учетом НДС",VLOOKUP(I3887,LEGEND!B:E,4,0)*(1-M3887),VLOOKUP(I3887,LEGEND!B:E,4,0)*(1-M3887)/1.2)</f>
        <v>1050</v>
      </c>
      <c r="M3887" s="57">
        <f>IF(AND(B3887&lt;&gt;"1_Электроинструмент",B3887&lt;&gt;"2_Садовая техника"),$J$5,IF($J$4&lt;=20%,$J$4,IFERROR(VLOOKUP(S3887,LEGEND!$L$2:$M$5,2,FALSE),$J$4)))</f>
        <v>0</v>
      </c>
      <c r="N3887" s="48" t="s">
        <v>60</v>
      </c>
      <c r="O3887" s="6" t="s">
        <v>60</v>
      </c>
      <c r="P3887" s="49" t="s">
        <v>66</v>
      </c>
      <c r="Q3887" s="49" t="s">
        <v>67</v>
      </c>
      <c r="R3887" s="6" t="s">
        <v>60</v>
      </c>
      <c r="S3887" s="49" t="s">
        <v>60</v>
      </c>
      <c r="T3887" s="73" t="str">
        <f>IF(_xlfn.XLOOKUP(I3887,LEGEND!B:B,LEGEND!H:H)&lt;&gt;"-",HYPERLINK(_xlfn.XLOOKUP(I3887,LEGEND!B:B,LEGEND!H:H),"link"),_xlfn.XLOOKUP(I3887,LEGEND!B:B,LEGEND!H:H))</f>
        <v>link</v>
      </c>
      <c r="U3887" s="73" t="str">
        <f>HYPERLINK(_xlfn.XLOOKUP(I3887,LEGEND!B:B,LEGEND!I:I))</f>
        <v>https://milwaukee-media-images.s3.amazonaws.com/hi/4932371470--Hero_1.jpg</v>
      </c>
      <c r="V3887" s="51" t="s">
        <v>19609</v>
      </c>
      <c r="W3887" s="63" t="s">
        <v>17014</v>
      </c>
      <c r="X3887" s="64">
        <v>155</v>
      </c>
      <c r="Y3887" s="64">
        <v>155</v>
      </c>
      <c r="Z3887" s="64">
        <v>61</v>
      </c>
      <c r="AA3887" s="84">
        <v>0.36599999999999999</v>
      </c>
      <c r="AB3887" s="85">
        <v>25</v>
      </c>
      <c r="AC3887" s="85">
        <v>1</v>
      </c>
    </row>
    <row r="3888" spans="1:29" ht="25.5">
      <c r="A3888" s="1"/>
      <c r="B3888" s="6" t="s">
        <v>8777</v>
      </c>
      <c r="C3888" s="6" t="s">
        <v>8778</v>
      </c>
      <c r="D3888" s="6" t="s">
        <v>19318</v>
      </c>
      <c r="E3888" s="49" t="s">
        <v>19365</v>
      </c>
      <c r="F3888" s="6" t="s">
        <v>4578</v>
      </c>
      <c r="G3888" s="6" t="s">
        <v>60</v>
      </c>
      <c r="H3888" s="6" t="s">
        <v>60</v>
      </c>
      <c r="I3888" s="60" t="s">
        <v>19610</v>
      </c>
      <c r="J3888" s="49" t="s">
        <v>19611</v>
      </c>
      <c r="K3888" s="6" t="s">
        <v>19612</v>
      </c>
      <c r="L3888" s="29">
        <f>IF($J$6="с учетом НДС",VLOOKUP(I3888,LEGEND!B:E,4,0)*(1-M3888),VLOOKUP(I3888,LEGEND!B:E,4,0)*(1-M3888)/1.2)</f>
        <v>1080</v>
      </c>
      <c r="M3888" s="57">
        <f>IF(AND(B3888&lt;&gt;"1_Электроинструмент",B3888&lt;&gt;"2_Садовая техника"),$J$5,IF($J$4&lt;=20%,$J$4,IFERROR(VLOOKUP(S3888,LEGEND!$L$2:$M$5,2,FALSE),$J$4)))</f>
        <v>0</v>
      </c>
      <c r="N3888" s="48" t="s">
        <v>60</v>
      </c>
      <c r="O3888" s="6" t="s">
        <v>60</v>
      </c>
      <c r="P3888" s="49" t="s">
        <v>66</v>
      </c>
      <c r="Q3888" s="49" t="s">
        <v>473</v>
      </c>
      <c r="R3888" s="6" t="s">
        <v>60</v>
      </c>
      <c r="S3888" s="49" t="s">
        <v>60</v>
      </c>
      <c r="T3888" s="73" t="str">
        <f>IF(_xlfn.XLOOKUP(I3888,LEGEND!B:B,LEGEND!H:H)&lt;&gt;"-",HYPERLINK(_xlfn.XLOOKUP(I3888,LEGEND!B:B,LEGEND!H:H),"link"),_xlfn.XLOOKUP(I3888,LEGEND!B:B,LEGEND!H:H))</f>
        <v>link</v>
      </c>
      <c r="U3888" s="73" t="str">
        <f>HYPERLINK(_xlfn.XLOOKUP(I3888,LEGEND!B:B,LEGEND!I:I))</f>
        <v>https://milwaukee-media-images.s3.amazonaws.com/hi/4932341613--Hero_1.jpg</v>
      </c>
      <c r="V3888" s="51" t="s">
        <v>19613</v>
      </c>
      <c r="W3888" s="63" t="s">
        <v>17014</v>
      </c>
      <c r="X3888" s="64">
        <v>315</v>
      </c>
      <c r="Y3888" s="64">
        <v>100</v>
      </c>
      <c r="Z3888" s="64">
        <v>50</v>
      </c>
      <c r="AA3888" s="84">
        <v>0.26500000000000001</v>
      </c>
      <c r="AB3888" s="85">
        <v>5</v>
      </c>
      <c r="AC3888" s="85">
        <v>1</v>
      </c>
    </row>
    <row r="3889" spans="1:29" ht="25.5">
      <c r="A3889" s="1"/>
      <c r="B3889" s="6" t="s">
        <v>8777</v>
      </c>
      <c r="C3889" s="6" t="s">
        <v>8778</v>
      </c>
      <c r="D3889" s="6" t="s">
        <v>19318</v>
      </c>
      <c r="E3889" s="49" t="s">
        <v>19365</v>
      </c>
      <c r="F3889" s="6" t="s">
        <v>4578</v>
      </c>
      <c r="G3889" s="6" t="s">
        <v>60</v>
      </c>
      <c r="H3889" s="6" t="s">
        <v>60</v>
      </c>
      <c r="I3889" s="60" t="s">
        <v>19614</v>
      </c>
      <c r="J3889" s="49" t="s">
        <v>19615</v>
      </c>
      <c r="K3889" s="6" t="s">
        <v>19616</v>
      </c>
      <c r="L3889" s="29">
        <f>IF($J$6="с учетом НДС",VLOOKUP(I3889,LEGEND!B:E,4,0)*(1-M3889),VLOOKUP(I3889,LEGEND!B:E,4,0)*(1-M3889)/1.2)</f>
        <v>1080</v>
      </c>
      <c r="M3889" s="57">
        <f>IF(AND(B3889&lt;&gt;"1_Электроинструмент",B3889&lt;&gt;"2_Садовая техника"),$J$5,IF($J$4&lt;=20%,$J$4,IFERROR(VLOOKUP(S3889,LEGEND!$L$2:$M$5,2,FALSE),$J$4)))</f>
        <v>0</v>
      </c>
      <c r="N3889" s="48" t="s">
        <v>60</v>
      </c>
      <c r="O3889" s="6" t="s">
        <v>60</v>
      </c>
      <c r="P3889" s="49" t="s">
        <v>66</v>
      </c>
      <c r="Q3889" s="49" t="s">
        <v>473</v>
      </c>
      <c r="R3889" s="6" t="s">
        <v>60</v>
      </c>
      <c r="S3889" s="49" t="s">
        <v>60</v>
      </c>
      <c r="T3889" s="73" t="str">
        <f>IF(_xlfn.XLOOKUP(I3889,LEGEND!B:B,LEGEND!H:H)&lt;&gt;"-",HYPERLINK(_xlfn.XLOOKUP(I3889,LEGEND!B:B,LEGEND!H:H),"link"),_xlfn.XLOOKUP(I3889,LEGEND!B:B,LEGEND!H:H))</f>
        <v>link</v>
      </c>
      <c r="U3889" s="73" t="str">
        <f>HYPERLINK(_xlfn.XLOOKUP(I3889,LEGEND!B:B,LEGEND!I:I))</f>
        <v>https://milwaukee-media-images.s3.amazonaws.com/hi/4932341614--Hero_1.jpg</v>
      </c>
      <c r="V3889" s="51" t="s">
        <v>19617</v>
      </c>
      <c r="W3889" s="63" t="s">
        <v>17014</v>
      </c>
      <c r="X3889" s="64">
        <v>316</v>
      </c>
      <c r="Y3889" s="64">
        <v>100</v>
      </c>
      <c r="Z3889" s="64">
        <v>50</v>
      </c>
      <c r="AA3889" s="84">
        <v>0.216</v>
      </c>
      <c r="AB3889" s="85">
        <v>5</v>
      </c>
      <c r="AC3889" s="85">
        <v>1</v>
      </c>
    </row>
    <row r="3890" spans="1:29" ht="25.5">
      <c r="A3890" s="1"/>
      <c r="B3890" s="6" t="s">
        <v>8777</v>
      </c>
      <c r="C3890" s="6" t="s">
        <v>8778</v>
      </c>
      <c r="D3890" s="6" t="s">
        <v>19318</v>
      </c>
      <c r="E3890" s="49" t="s">
        <v>19365</v>
      </c>
      <c r="F3890" s="6" t="s">
        <v>4578</v>
      </c>
      <c r="G3890" s="6" t="s">
        <v>60</v>
      </c>
      <c r="H3890" s="6" t="s">
        <v>60</v>
      </c>
      <c r="I3890" s="60" t="s">
        <v>19618</v>
      </c>
      <c r="J3890" s="49" t="s">
        <v>19619</v>
      </c>
      <c r="K3890" s="6" t="s">
        <v>19620</v>
      </c>
      <c r="L3890" s="29">
        <f>IF($J$6="с учетом НДС",VLOOKUP(I3890,LEGEND!B:E,4,0)*(1-M3890),VLOOKUP(I3890,LEGEND!B:E,4,0)*(1-M3890)/1.2)</f>
        <v>1080</v>
      </c>
      <c r="M3890" s="57">
        <f>IF(AND(B3890&lt;&gt;"1_Электроинструмент",B3890&lt;&gt;"2_Садовая техника"),$J$5,IF($J$4&lt;=20%,$J$4,IFERROR(VLOOKUP(S3890,LEGEND!$L$2:$M$5,2,FALSE),$J$4)))</f>
        <v>0</v>
      </c>
      <c r="N3890" s="48" t="s">
        <v>60</v>
      </c>
      <c r="O3890" s="6" t="s">
        <v>60</v>
      </c>
      <c r="P3890" s="49" t="s">
        <v>66</v>
      </c>
      <c r="Q3890" s="49" t="s">
        <v>67</v>
      </c>
      <c r="R3890" s="6" t="s">
        <v>60</v>
      </c>
      <c r="S3890" s="49" t="s">
        <v>60</v>
      </c>
      <c r="T3890" s="73" t="str">
        <f>IF(_xlfn.XLOOKUP(I3890,LEGEND!B:B,LEGEND!H:H)&lt;&gt;"-",HYPERLINK(_xlfn.XLOOKUP(I3890,LEGEND!B:B,LEGEND!H:H),"link"),_xlfn.XLOOKUP(I3890,LEGEND!B:B,LEGEND!H:H))</f>
        <v>link</v>
      </c>
      <c r="U3890" s="73" t="str">
        <f>HYPERLINK(_xlfn.XLOOKUP(I3890,LEGEND!B:B,LEGEND!I:I))</f>
        <v>https://milwaukee-media-images.s3.amazonaws.com/hi/4932341615--Hero_1.jpg</v>
      </c>
      <c r="V3890" s="51" t="s">
        <v>19621</v>
      </c>
      <c r="W3890" s="63" t="s">
        <v>17014</v>
      </c>
      <c r="X3890" s="64">
        <v>315</v>
      </c>
      <c r="Y3890" s="64">
        <v>100</v>
      </c>
      <c r="Z3890" s="64">
        <v>50</v>
      </c>
      <c r="AA3890" s="84">
        <v>0.215</v>
      </c>
      <c r="AB3890" s="85">
        <v>5</v>
      </c>
      <c r="AC3890" s="85">
        <v>1</v>
      </c>
    </row>
    <row r="3891" spans="1:29" ht="25.5">
      <c r="A3891" s="1"/>
      <c r="B3891" s="6" t="s">
        <v>8777</v>
      </c>
      <c r="C3891" s="6" t="s">
        <v>8778</v>
      </c>
      <c r="D3891" s="6" t="s">
        <v>19318</v>
      </c>
      <c r="E3891" s="49" t="s">
        <v>19365</v>
      </c>
      <c r="F3891" s="6" t="s">
        <v>4578</v>
      </c>
      <c r="G3891" s="6" t="s">
        <v>60</v>
      </c>
      <c r="H3891" s="6" t="s">
        <v>60</v>
      </c>
      <c r="I3891" s="60" t="s">
        <v>19622</v>
      </c>
      <c r="J3891" s="49" t="s">
        <v>19623</v>
      </c>
      <c r="K3891" s="6" t="s">
        <v>19624</v>
      </c>
      <c r="L3891" s="29">
        <f>IF($J$6="с учетом НДС",VLOOKUP(I3891,LEGEND!B:E,4,0)*(1-M3891),VLOOKUP(I3891,LEGEND!B:E,4,0)*(1-M3891)/1.2)</f>
        <v>1110</v>
      </c>
      <c r="M3891" s="57">
        <f>IF(AND(B3891&lt;&gt;"1_Электроинструмент",B3891&lt;&gt;"2_Садовая техника"),$J$5,IF($J$4&lt;=20%,$J$4,IFERROR(VLOOKUP(S3891,LEGEND!$L$2:$M$5,2,FALSE),$J$4)))</f>
        <v>0</v>
      </c>
      <c r="N3891" s="48" t="s">
        <v>60</v>
      </c>
      <c r="O3891" s="6" t="s">
        <v>60</v>
      </c>
      <c r="P3891" s="49" t="s">
        <v>66</v>
      </c>
      <c r="Q3891" s="49" t="s">
        <v>67</v>
      </c>
      <c r="R3891" s="6" t="s">
        <v>60</v>
      </c>
      <c r="S3891" s="49" t="s">
        <v>60</v>
      </c>
      <c r="T3891" s="73" t="str">
        <f>IF(_xlfn.XLOOKUP(I3891,LEGEND!B:B,LEGEND!H:H)&lt;&gt;"-",HYPERLINK(_xlfn.XLOOKUP(I3891,LEGEND!B:B,LEGEND!H:H),"link"),_xlfn.XLOOKUP(I3891,LEGEND!B:B,LEGEND!H:H))</f>
        <v>link</v>
      </c>
      <c r="U3891" s="73" t="str">
        <f>HYPERLINK(_xlfn.XLOOKUP(I3891,LEGEND!B:B,LEGEND!I:I))</f>
        <v>https://milwaukee-media-images.s3.amazonaws.com/hi/4932341612--Hero_1.jpg</v>
      </c>
      <c r="V3891" s="51" t="s">
        <v>19625</v>
      </c>
      <c r="W3891" s="63" t="s">
        <v>17014</v>
      </c>
      <c r="X3891" s="64">
        <v>315</v>
      </c>
      <c r="Y3891" s="64">
        <v>100</v>
      </c>
      <c r="Z3891" s="64">
        <v>50</v>
      </c>
      <c r="AA3891" s="84">
        <v>0.27900000000000003</v>
      </c>
      <c r="AB3891" s="85">
        <v>5</v>
      </c>
      <c r="AC3891" s="85">
        <v>1</v>
      </c>
    </row>
    <row r="3892" spans="1:29" ht="25.5">
      <c r="A3892" s="1"/>
      <c r="B3892" s="6" t="s">
        <v>8777</v>
      </c>
      <c r="C3892" s="6" t="s">
        <v>8778</v>
      </c>
      <c r="D3892" s="6" t="s">
        <v>19318</v>
      </c>
      <c r="E3892" s="49" t="s">
        <v>19365</v>
      </c>
      <c r="F3892" s="6" t="s">
        <v>4578</v>
      </c>
      <c r="G3892" s="6" t="s">
        <v>60</v>
      </c>
      <c r="H3892" s="6" t="s">
        <v>60</v>
      </c>
      <c r="I3892" s="60" t="s">
        <v>19626</v>
      </c>
      <c r="J3892" s="49" t="s">
        <v>19627</v>
      </c>
      <c r="K3892" s="6" t="s">
        <v>19628</v>
      </c>
      <c r="L3892" s="29">
        <f>IF($J$6="с учетом НДС",VLOOKUP(I3892,LEGEND!B:E,4,0)*(1-M3892),VLOOKUP(I3892,LEGEND!B:E,4,0)*(1-M3892)/1.2)</f>
        <v>1140</v>
      </c>
      <c r="M3892" s="57">
        <f>IF(AND(B3892&lt;&gt;"1_Электроинструмент",B3892&lt;&gt;"2_Садовая техника"),$J$5,IF($J$4&lt;=20%,$J$4,IFERROR(VLOOKUP(S3892,LEGEND!$L$2:$M$5,2,FALSE),$J$4)))</f>
        <v>0</v>
      </c>
      <c r="N3892" s="48" t="s">
        <v>60</v>
      </c>
      <c r="O3892" s="6" t="s">
        <v>60</v>
      </c>
      <c r="P3892" s="49" t="s">
        <v>66</v>
      </c>
      <c r="Q3892" s="49" t="s">
        <v>473</v>
      </c>
      <c r="R3892" s="6" t="s">
        <v>60</v>
      </c>
      <c r="S3892" s="49" t="s">
        <v>60</v>
      </c>
      <c r="T3892" s="73" t="str">
        <f>IF(_xlfn.XLOOKUP(I3892,LEGEND!B:B,LEGEND!H:H)&lt;&gt;"-",HYPERLINK(_xlfn.XLOOKUP(I3892,LEGEND!B:B,LEGEND!H:H),"link"),_xlfn.XLOOKUP(I3892,LEGEND!B:B,LEGEND!H:H))</f>
        <v>link</v>
      </c>
      <c r="U3892" s="73" t="str">
        <f>HYPERLINK(_xlfn.XLOOKUP(I3892,LEGEND!B:B,LEGEND!I:I))</f>
        <v>https://milwaukee-media-images.s3.amazonaws.com/hi/4932341611--Hero_1.jpg</v>
      </c>
      <c r="V3892" s="51" t="s">
        <v>19629</v>
      </c>
      <c r="W3892" s="63" t="s">
        <v>17014</v>
      </c>
      <c r="X3892" s="64">
        <v>315</v>
      </c>
      <c r="Y3892" s="64">
        <v>100</v>
      </c>
      <c r="Z3892" s="64">
        <v>50</v>
      </c>
      <c r="AA3892" s="84">
        <v>0.32200000000000001</v>
      </c>
      <c r="AB3892" s="85">
        <v>5</v>
      </c>
      <c r="AC3892" s="85">
        <v>1</v>
      </c>
    </row>
    <row r="3893" spans="1:29" ht="25.5">
      <c r="A3893" s="1"/>
      <c r="B3893" s="6" t="s">
        <v>8777</v>
      </c>
      <c r="C3893" s="6" t="s">
        <v>8778</v>
      </c>
      <c r="D3893" s="6" t="s">
        <v>19318</v>
      </c>
      <c r="E3893" s="49" t="s">
        <v>19365</v>
      </c>
      <c r="F3893" s="6" t="s">
        <v>4578</v>
      </c>
      <c r="G3893" s="6" t="s">
        <v>60</v>
      </c>
      <c r="H3893" s="6" t="s">
        <v>60</v>
      </c>
      <c r="I3893" s="60" t="s">
        <v>19630</v>
      </c>
      <c r="J3893" s="49" t="s">
        <v>19631</v>
      </c>
      <c r="K3893" s="6" t="s">
        <v>19632</v>
      </c>
      <c r="L3893" s="29">
        <f>IF($J$6="с учетом НДС",VLOOKUP(I3893,LEGEND!B:E,4,0)*(1-M3893),VLOOKUP(I3893,LEGEND!B:E,4,0)*(1-M3893)/1.2)</f>
        <v>1200</v>
      </c>
      <c r="M3893" s="57">
        <f>IF(AND(B3893&lt;&gt;"1_Электроинструмент",B3893&lt;&gt;"2_Садовая техника"),$J$5,IF($J$4&lt;=20%,$J$4,IFERROR(VLOOKUP(S3893,LEGEND!$L$2:$M$5,2,FALSE),$J$4)))</f>
        <v>0</v>
      </c>
      <c r="N3893" s="48" t="s">
        <v>60</v>
      </c>
      <c r="O3893" s="6" t="s">
        <v>60</v>
      </c>
      <c r="P3893" s="49" t="s">
        <v>66</v>
      </c>
      <c r="Q3893" s="49" t="s">
        <v>473</v>
      </c>
      <c r="R3893" s="6" t="s">
        <v>60</v>
      </c>
      <c r="S3893" s="49" t="s">
        <v>60</v>
      </c>
      <c r="T3893" s="73" t="str">
        <f>IF(_xlfn.XLOOKUP(I3893,LEGEND!B:B,LEGEND!H:H)&lt;&gt;"-",HYPERLINK(_xlfn.XLOOKUP(I3893,LEGEND!B:B,LEGEND!H:H),"link"),_xlfn.XLOOKUP(I3893,LEGEND!B:B,LEGEND!H:H))</f>
        <v>link</v>
      </c>
      <c r="U3893" s="73" t="str">
        <f>HYPERLINK(_xlfn.XLOOKUP(I3893,LEGEND!B:B,LEGEND!I:I))</f>
        <v>https://milwaukee-media-images.s3.amazonaws.com/hi/4932355068--Hero_1.jpg</v>
      </c>
      <c r="V3893" s="51" t="s">
        <v>19633</v>
      </c>
      <c r="W3893" s="63" t="s">
        <v>17014</v>
      </c>
      <c r="X3893" s="64">
        <v>292</v>
      </c>
      <c r="Y3893" s="64">
        <v>100</v>
      </c>
      <c r="Z3893" s="64">
        <v>50</v>
      </c>
      <c r="AA3893" s="84">
        <v>0.28499999999999998</v>
      </c>
      <c r="AB3893" s="85">
        <v>5</v>
      </c>
      <c r="AC3893" s="85">
        <v>1</v>
      </c>
    </row>
    <row r="3894" spans="1:29" ht="25.5">
      <c r="A3894" s="1"/>
      <c r="B3894" s="6" t="s">
        <v>8777</v>
      </c>
      <c r="C3894" s="6" t="s">
        <v>8778</v>
      </c>
      <c r="D3894" s="6" t="s">
        <v>19318</v>
      </c>
      <c r="E3894" s="49" t="s">
        <v>19365</v>
      </c>
      <c r="F3894" s="6" t="s">
        <v>4578</v>
      </c>
      <c r="G3894" s="6" t="s">
        <v>60</v>
      </c>
      <c r="H3894" s="6" t="s">
        <v>60</v>
      </c>
      <c r="I3894" s="60" t="s">
        <v>19634</v>
      </c>
      <c r="J3894" s="49" t="s">
        <v>19635</v>
      </c>
      <c r="K3894" s="6" t="s">
        <v>19636</v>
      </c>
      <c r="L3894" s="29">
        <f>IF($J$6="с учетом НДС",VLOOKUP(I3894,LEGEND!B:E,4,0)*(1-M3894),VLOOKUP(I3894,LEGEND!B:E,4,0)*(1-M3894)/1.2)</f>
        <v>1220</v>
      </c>
      <c r="M3894" s="57">
        <f>IF(AND(B3894&lt;&gt;"1_Электроинструмент",B3894&lt;&gt;"2_Садовая техника"),$J$5,IF($J$4&lt;=20%,$J$4,IFERROR(VLOOKUP(S3894,LEGEND!$L$2:$M$5,2,FALSE),$J$4)))</f>
        <v>0</v>
      </c>
      <c r="N3894" s="48" t="s">
        <v>60</v>
      </c>
      <c r="O3894" s="6" t="s">
        <v>60</v>
      </c>
      <c r="P3894" s="49" t="s">
        <v>66</v>
      </c>
      <c r="Q3894" s="49" t="s">
        <v>67</v>
      </c>
      <c r="R3894" s="6" t="s">
        <v>60</v>
      </c>
      <c r="S3894" s="49" t="s">
        <v>60</v>
      </c>
      <c r="T3894" s="73" t="str">
        <f>IF(_xlfn.XLOOKUP(I3894,LEGEND!B:B,LEGEND!H:H)&lt;&gt;"-",HYPERLINK(_xlfn.XLOOKUP(I3894,LEGEND!B:B,LEGEND!H:H),"link"),_xlfn.XLOOKUP(I3894,LEGEND!B:B,LEGEND!H:H))</f>
        <v>link</v>
      </c>
      <c r="U3894" s="73" t="str">
        <f>HYPERLINK(_xlfn.XLOOKUP(I3894,LEGEND!B:B,LEGEND!I:I))</f>
        <v>https://milwaukee-media-images.s3.amazonaws.com/hi/4932355069--Hero_1.jpg</v>
      </c>
      <c r="V3894" s="51" t="s">
        <v>19637</v>
      </c>
      <c r="W3894" s="63" t="s">
        <v>17014</v>
      </c>
      <c r="X3894" s="64">
        <v>292</v>
      </c>
      <c r="Y3894" s="64">
        <v>100</v>
      </c>
      <c r="Z3894" s="64">
        <v>50</v>
      </c>
      <c r="AA3894" s="84">
        <v>0.255</v>
      </c>
      <c r="AB3894" s="85">
        <v>5</v>
      </c>
      <c r="AC3894" s="85">
        <v>1</v>
      </c>
    </row>
    <row r="3895" spans="1:29" ht="25.5">
      <c r="A3895" s="1"/>
      <c r="B3895" s="6" t="s">
        <v>8777</v>
      </c>
      <c r="C3895" s="6" t="s">
        <v>8778</v>
      </c>
      <c r="D3895" s="6" t="s">
        <v>19318</v>
      </c>
      <c r="E3895" s="49" t="s">
        <v>19365</v>
      </c>
      <c r="F3895" s="6" t="s">
        <v>4578</v>
      </c>
      <c r="G3895" s="6" t="s">
        <v>60</v>
      </c>
      <c r="H3895" s="6" t="s">
        <v>60</v>
      </c>
      <c r="I3895" s="60" t="s">
        <v>19638</v>
      </c>
      <c r="J3895" s="49" t="s">
        <v>19639</v>
      </c>
      <c r="K3895" s="6" t="s">
        <v>19640</v>
      </c>
      <c r="L3895" s="29">
        <f>IF($J$6="с учетом НДС",VLOOKUP(I3895,LEGEND!B:E,4,0)*(1-M3895),VLOOKUP(I3895,LEGEND!B:E,4,0)*(1-M3895)/1.2)</f>
        <v>1220</v>
      </c>
      <c r="M3895" s="57">
        <f>IF(AND(B3895&lt;&gt;"1_Электроинструмент",B3895&lt;&gt;"2_Садовая техника"),$J$5,IF($J$4&lt;=20%,$J$4,IFERROR(VLOOKUP(S3895,LEGEND!$L$2:$M$5,2,FALSE),$J$4)))</f>
        <v>0</v>
      </c>
      <c r="N3895" s="48" t="s">
        <v>60</v>
      </c>
      <c r="O3895" s="6" t="s">
        <v>60</v>
      </c>
      <c r="P3895" s="49" t="s">
        <v>66</v>
      </c>
      <c r="Q3895" s="49" t="s">
        <v>473</v>
      </c>
      <c r="R3895" s="6" t="s">
        <v>60</v>
      </c>
      <c r="S3895" s="49" t="s">
        <v>60</v>
      </c>
      <c r="T3895" s="73" t="str">
        <f>IF(_xlfn.XLOOKUP(I3895,LEGEND!B:B,LEGEND!H:H)&lt;&gt;"-",HYPERLINK(_xlfn.XLOOKUP(I3895,LEGEND!B:B,LEGEND!H:H),"link"),_xlfn.XLOOKUP(I3895,LEGEND!B:B,LEGEND!H:H))</f>
        <v>link</v>
      </c>
      <c r="U3895" s="73" t="str">
        <f>HYPERLINK(_xlfn.XLOOKUP(I3895,LEGEND!B:B,LEGEND!I:I))</f>
        <v>https://milwaukee-media-images.s3.amazonaws.com/hi/4932355070--Hero_1.jpg</v>
      </c>
      <c r="V3895" s="51" t="s">
        <v>19641</v>
      </c>
      <c r="W3895" s="63" t="s">
        <v>17014</v>
      </c>
      <c r="X3895" s="64">
        <v>292</v>
      </c>
      <c r="Y3895" s="64">
        <v>100</v>
      </c>
      <c r="Z3895" s="64">
        <v>50</v>
      </c>
      <c r="AA3895" s="84">
        <v>0.20499999999999999</v>
      </c>
      <c r="AB3895" s="85">
        <v>5</v>
      </c>
      <c r="AC3895" s="85">
        <v>1</v>
      </c>
    </row>
    <row r="3896" spans="1:29" ht="25.5">
      <c r="A3896" s="1"/>
      <c r="B3896" s="6" t="s">
        <v>8777</v>
      </c>
      <c r="C3896" s="6" t="s">
        <v>8778</v>
      </c>
      <c r="D3896" s="6" t="s">
        <v>19318</v>
      </c>
      <c r="E3896" s="49" t="s">
        <v>19365</v>
      </c>
      <c r="F3896" s="6" t="s">
        <v>4578</v>
      </c>
      <c r="G3896" s="6" t="s">
        <v>60</v>
      </c>
      <c r="H3896" s="6" t="s">
        <v>60</v>
      </c>
      <c r="I3896" s="60" t="s">
        <v>19642</v>
      </c>
      <c r="J3896" s="49" t="s">
        <v>19643</v>
      </c>
      <c r="K3896" s="6" t="s">
        <v>19644</v>
      </c>
      <c r="L3896" s="29">
        <f>IF($J$6="с учетом НДС",VLOOKUP(I3896,LEGEND!B:E,4,0)*(1-M3896),VLOOKUP(I3896,LEGEND!B:E,4,0)*(1-M3896)/1.2)</f>
        <v>1220</v>
      </c>
      <c r="M3896" s="57">
        <f>IF(AND(B3896&lt;&gt;"1_Электроинструмент",B3896&lt;&gt;"2_Садовая техника"),$J$5,IF($J$4&lt;=20%,$J$4,IFERROR(VLOOKUP(S3896,LEGEND!$L$2:$M$5,2,FALSE),$J$4)))</f>
        <v>0</v>
      </c>
      <c r="N3896" s="48" t="s">
        <v>60</v>
      </c>
      <c r="O3896" s="6" t="s">
        <v>60</v>
      </c>
      <c r="P3896" s="49" t="s">
        <v>66</v>
      </c>
      <c r="Q3896" s="49" t="s">
        <v>473</v>
      </c>
      <c r="R3896" s="6" t="s">
        <v>60</v>
      </c>
      <c r="S3896" s="49" t="s">
        <v>60</v>
      </c>
      <c r="T3896" s="73" t="str">
        <f>IF(_xlfn.XLOOKUP(I3896,LEGEND!B:B,LEGEND!H:H)&lt;&gt;"-",HYPERLINK(_xlfn.XLOOKUP(I3896,LEGEND!B:B,LEGEND!H:H),"link"),_xlfn.XLOOKUP(I3896,LEGEND!B:B,LEGEND!H:H))</f>
        <v>link</v>
      </c>
      <c r="U3896" s="73" t="str">
        <f>HYPERLINK(_xlfn.XLOOKUP(I3896,LEGEND!B:B,LEGEND!I:I))</f>
        <v>https://milwaukee-media-images.s3.amazonaws.com/hi/4932355071--Hero_1.jpg</v>
      </c>
      <c r="V3896" s="51" t="s">
        <v>19645</v>
      </c>
      <c r="W3896" s="63" t="s">
        <v>17014</v>
      </c>
      <c r="X3896" s="64">
        <v>292</v>
      </c>
      <c r="Y3896" s="64">
        <v>100</v>
      </c>
      <c r="Z3896" s="64">
        <v>50</v>
      </c>
      <c r="AA3896" s="84">
        <v>0.21</v>
      </c>
      <c r="AB3896" s="85">
        <v>5</v>
      </c>
      <c r="AC3896" s="85">
        <v>1</v>
      </c>
    </row>
    <row r="3897" spans="1:29" ht="25.5">
      <c r="A3897" s="1"/>
      <c r="B3897" s="6" t="s">
        <v>8777</v>
      </c>
      <c r="C3897" s="6" t="s">
        <v>8778</v>
      </c>
      <c r="D3897" s="6" t="s">
        <v>19318</v>
      </c>
      <c r="E3897" s="49" t="s">
        <v>19365</v>
      </c>
      <c r="F3897" s="6" t="s">
        <v>4578</v>
      </c>
      <c r="G3897" s="6" t="s">
        <v>60</v>
      </c>
      <c r="H3897" s="6" t="s">
        <v>60</v>
      </c>
      <c r="I3897" s="60" t="s">
        <v>19646</v>
      </c>
      <c r="J3897" s="49" t="s">
        <v>19647</v>
      </c>
      <c r="K3897" s="6" t="s">
        <v>19648</v>
      </c>
      <c r="L3897" s="29">
        <f>IF($J$6="с учетом НДС",VLOOKUP(I3897,LEGEND!B:E,4,0)*(1-M3897),VLOOKUP(I3897,LEGEND!B:E,4,0)*(1-M3897)/1.2)</f>
        <v>1230</v>
      </c>
      <c r="M3897" s="57">
        <f>IF(AND(B3897&lt;&gt;"1_Электроинструмент",B3897&lt;&gt;"2_Садовая техника"),$J$5,IF($J$4&lt;=20%,$J$4,IFERROR(VLOOKUP(S3897,LEGEND!$L$2:$M$5,2,FALSE),$J$4)))</f>
        <v>0</v>
      </c>
      <c r="N3897" s="48" t="s">
        <v>60</v>
      </c>
      <c r="O3897" s="6" t="s">
        <v>60</v>
      </c>
      <c r="P3897" s="49" t="s">
        <v>66</v>
      </c>
      <c r="Q3897" s="49" t="s">
        <v>473</v>
      </c>
      <c r="R3897" s="6" t="s">
        <v>60</v>
      </c>
      <c r="S3897" s="49" t="s">
        <v>60</v>
      </c>
      <c r="T3897" s="73" t="str">
        <f>IF(_xlfn.XLOOKUP(I3897,LEGEND!B:B,LEGEND!H:H)&lt;&gt;"-",HYPERLINK(_xlfn.XLOOKUP(I3897,LEGEND!B:B,LEGEND!H:H),"link"),_xlfn.XLOOKUP(I3897,LEGEND!B:B,LEGEND!H:H))</f>
        <v>link</v>
      </c>
      <c r="U3897" s="73" t="str">
        <f>HYPERLINK(_xlfn.XLOOKUP(I3897,LEGEND!B:B,LEGEND!I:I))</f>
        <v>https://milwaukee-media-images.s3.amazonaws.com/hi/4932355067--Hero_1.jpg</v>
      </c>
      <c r="V3897" s="51" t="s">
        <v>19649</v>
      </c>
      <c r="W3897" s="63" t="s">
        <v>17014</v>
      </c>
      <c r="X3897" s="64">
        <v>130</v>
      </c>
      <c r="Y3897" s="64">
        <v>101</v>
      </c>
      <c r="Z3897" s="64">
        <v>50</v>
      </c>
      <c r="AA3897" s="84">
        <v>0.30499999999999999</v>
      </c>
      <c r="AB3897" s="85">
        <v>5</v>
      </c>
      <c r="AC3897" s="85">
        <v>1</v>
      </c>
    </row>
    <row r="3898" spans="1:29" ht="25.5">
      <c r="A3898" s="1"/>
      <c r="B3898" s="6" t="s">
        <v>8777</v>
      </c>
      <c r="C3898" s="6" t="s">
        <v>8778</v>
      </c>
      <c r="D3898" s="6" t="s">
        <v>19318</v>
      </c>
      <c r="E3898" s="49" t="s">
        <v>19365</v>
      </c>
      <c r="F3898" s="6" t="s">
        <v>4578</v>
      </c>
      <c r="G3898" s="6" t="s">
        <v>60</v>
      </c>
      <c r="H3898" s="6" t="s">
        <v>60</v>
      </c>
      <c r="I3898" s="60" t="s">
        <v>19650</v>
      </c>
      <c r="J3898" s="49" t="s">
        <v>19651</v>
      </c>
      <c r="K3898" s="6" t="s">
        <v>19652</v>
      </c>
      <c r="L3898" s="29">
        <f>IF($J$6="с учетом НДС",VLOOKUP(I3898,LEGEND!B:E,4,0)*(1-M3898),VLOOKUP(I3898,LEGEND!B:E,4,0)*(1-M3898)/1.2)</f>
        <v>1230</v>
      </c>
      <c r="M3898" s="57">
        <f>IF(AND(B3898&lt;&gt;"1_Электроинструмент",B3898&lt;&gt;"2_Садовая техника"),$J$5,IF($J$4&lt;=20%,$J$4,IFERROR(VLOOKUP(S3898,LEGEND!$L$2:$M$5,2,FALSE),$J$4)))</f>
        <v>0</v>
      </c>
      <c r="N3898" s="48" t="s">
        <v>60</v>
      </c>
      <c r="O3898" s="6" t="s">
        <v>60</v>
      </c>
      <c r="P3898" s="49" t="s">
        <v>66</v>
      </c>
      <c r="Q3898" s="49" t="s">
        <v>67</v>
      </c>
      <c r="R3898" s="6" t="s">
        <v>60</v>
      </c>
      <c r="S3898" s="49" t="s">
        <v>60</v>
      </c>
      <c r="T3898" s="73" t="str">
        <f>IF(_xlfn.XLOOKUP(I3898,LEGEND!B:B,LEGEND!H:H)&lt;&gt;"-",HYPERLINK(_xlfn.XLOOKUP(I3898,LEGEND!B:B,LEGEND!H:H),"link"),_xlfn.XLOOKUP(I3898,LEGEND!B:B,LEGEND!H:H))</f>
        <v>link</v>
      </c>
      <c r="U3898" s="73" t="str">
        <f>HYPERLINK(_xlfn.XLOOKUP(I3898,LEGEND!B:B,LEGEND!I:I))</f>
        <v>https://milwaukee-media-images.s3.amazonaws.com/hi/4932371598--Hero_1.jpg</v>
      </c>
      <c r="V3898" s="51" t="s">
        <v>19653</v>
      </c>
      <c r="W3898" s="63" t="s">
        <v>17014</v>
      </c>
      <c r="X3898" s="64">
        <v>155</v>
      </c>
      <c r="Y3898" s="64">
        <v>155</v>
      </c>
      <c r="Z3898" s="64">
        <v>61</v>
      </c>
      <c r="AA3898" s="84">
        <v>0.28000000000000003</v>
      </c>
      <c r="AB3898" s="85">
        <v>25</v>
      </c>
      <c r="AC3898" s="85">
        <v>1</v>
      </c>
    </row>
    <row r="3899" spans="1:29" ht="25.5">
      <c r="A3899" s="1"/>
      <c r="B3899" s="6" t="s">
        <v>8777</v>
      </c>
      <c r="C3899" s="6" t="s">
        <v>8778</v>
      </c>
      <c r="D3899" s="6" t="s">
        <v>19318</v>
      </c>
      <c r="E3899" s="49" t="s">
        <v>19365</v>
      </c>
      <c r="F3899" s="6" t="s">
        <v>4578</v>
      </c>
      <c r="G3899" s="6" t="s">
        <v>60</v>
      </c>
      <c r="H3899" s="6" t="s">
        <v>60</v>
      </c>
      <c r="I3899" s="60" t="s">
        <v>19654</v>
      </c>
      <c r="J3899" s="49" t="s">
        <v>19655</v>
      </c>
      <c r="K3899" s="6" t="s">
        <v>19656</v>
      </c>
      <c r="L3899" s="29">
        <f>IF($J$6="с учетом НДС",VLOOKUP(I3899,LEGEND!B:E,4,0)*(1-M3899),VLOOKUP(I3899,LEGEND!B:E,4,0)*(1-M3899)/1.2)</f>
        <v>1230</v>
      </c>
      <c r="M3899" s="57">
        <f>IF(AND(B3899&lt;&gt;"1_Электроинструмент",B3899&lt;&gt;"2_Садовая техника"),$J$5,IF($J$4&lt;=20%,$J$4,IFERROR(VLOOKUP(S3899,LEGEND!$L$2:$M$5,2,FALSE),$J$4)))</f>
        <v>0</v>
      </c>
      <c r="N3899" s="48" t="s">
        <v>60</v>
      </c>
      <c r="O3899" s="6" t="s">
        <v>60</v>
      </c>
      <c r="P3899" s="49" t="s">
        <v>66</v>
      </c>
      <c r="Q3899" s="49" t="s">
        <v>67</v>
      </c>
      <c r="R3899" s="6" t="s">
        <v>60</v>
      </c>
      <c r="S3899" s="49" t="s">
        <v>60</v>
      </c>
      <c r="T3899" s="73" t="str">
        <f>IF(_xlfn.XLOOKUP(I3899,LEGEND!B:B,LEGEND!H:H)&lt;&gt;"-",HYPERLINK(_xlfn.XLOOKUP(I3899,LEGEND!B:B,LEGEND!H:H),"link"),_xlfn.XLOOKUP(I3899,LEGEND!B:B,LEGEND!H:H))</f>
        <v>link</v>
      </c>
      <c r="U3899" s="73" t="str">
        <f>HYPERLINK(_xlfn.XLOOKUP(I3899,LEGEND!B:B,LEGEND!I:I))</f>
        <v>https://milwaukee-media-images.s3.amazonaws.com/hi/4932371599--Hero_1.jpg</v>
      </c>
      <c r="V3899" s="51" t="s">
        <v>19657</v>
      </c>
      <c r="W3899" s="63" t="s">
        <v>17014</v>
      </c>
      <c r="X3899" s="64">
        <v>155</v>
      </c>
      <c r="Y3899" s="64">
        <v>155</v>
      </c>
      <c r="Z3899" s="64">
        <v>61</v>
      </c>
      <c r="AA3899" s="84">
        <v>0.22</v>
      </c>
      <c r="AB3899" s="85">
        <v>25</v>
      </c>
      <c r="AC3899" s="85">
        <v>1</v>
      </c>
    </row>
    <row r="3900" spans="1:29" ht="25.5">
      <c r="A3900" s="1"/>
      <c r="B3900" s="6" t="s">
        <v>8777</v>
      </c>
      <c r="C3900" s="6" t="s">
        <v>8778</v>
      </c>
      <c r="D3900" s="6" t="s">
        <v>19318</v>
      </c>
      <c r="E3900" s="49" t="s">
        <v>19365</v>
      </c>
      <c r="F3900" s="6" t="s">
        <v>4578</v>
      </c>
      <c r="G3900" s="6" t="s">
        <v>60</v>
      </c>
      <c r="H3900" s="6" t="s">
        <v>60</v>
      </c>
      <c r="I3900" s="60" t="s">
        <v>19658</v>
      </c>
      <c r="J3900" s="49" t="s">
        <v>19659</v>
      </c>
      <c r="K3900" s="6" t="s">
        <v>19660</v>
      </c>
      <c r="L3900" s="29">
        <f>IF($J$6="с учетом НДС",VLOOKUP(I3900,LEGEND!B:E,4,0)*(1-M3900),VLOOKUP(I3900,LEGEND!B:E,4,0)*(1-M3900)/1.2)</f>
        <v>1230</v>
      </c>
      <c r="M3900" s="57">
        <f>IF(AND(B3900&lt;&gt;"1_Электроинструмент",B3900&lt;&gt;"2_Садовая техника"),$J$5,IF($J$4&lt;=20%,$J$4,IFERROR(VLOOKUP(S3900,LEGEND!$L$2:$M$5,2,FALSE),$J$4)))</f>
        <v>0</v>
      </c>
      <c r="N3900" s="48" t="s">
        <v>60</v>
      </c>
      <c r="O3900" s="6" t="s">
        <v>60</v>
      </c>
      <c r="P3900" s="49" t="s">
        <v>66</v>
      </c>
      <c r="Q3900" s="49" t="s">
        <v>67</v>
      </c>
      <c r="R3900" s="6" t="s">
        <v>60</v>
      </c>
      <c r="S3900" s="49" t="s">
        <v>60</v>
      </c>
      <c r="T3900" s="73" t="str">
        <f>IF(_xlfn.XLOOKUP(I3900,LEGEND!B:B,LEGEND!H:H)&lt;&gt;"-",HYPERLINK(_xlfn.XLOOKUP(I3900,LEGEND!B:B,LEGEND!H:H),"link"),_xlfn.XLOOKUP(I3900,LEGEND!B:B,LEGEND!H:H))</f>
        <v>link</v>
      </c>
      <c r="U3900" s="73" t="str">
        <f>HYPERLINK(_xlfn.XLOOKUP(I3900,LEGEND!B:B,LEGEND!I:I))</f>
        <v>https://milwaukee-media-images.s3.amazonaws.com/hi/4932371600--Hero_1.jpg</v>
      </c>
      <c r="V3900" s="51" t="s">
        <v>19661</v>
      </c>
      <c r="W3900" s="63" t="s">
        <v>17014</v>
      </c>
      <c r="X3900" s="64">
        <v>155</v>
      </c>
      <c r="Y3900" s="64">
        <v>155</v>
      </c>
      <c r="Z3900" s="64">
        <v>61</v>
      </c>
      <c r="AA3900" s="84">
        <v>0.28000000000000003</v>
      </c>
      <c r="AB3900" s="85">
        <v>25</v>
      </c>
      <c r="AC3900" s="85">
        <v>1</v>
      </c>
    </row>
    <row r="3901" spans="1:29" ht="25.5">
      <c r="A3901" s="1"/>
      <c r="B3901" s="6" t="s">
        <v>8777</v>
      </c>
      <c r="C3901" s="6" t="s">
        <v>8778</v>
      </c>
      <c r="D3901" s="6" t="s">
        <v>19318</v>
      </c>
      <c r="E3901" s="49" t="s">
        <v>19365</v>
      </c>
      <c r="F3901" s="6" t="s">
        <v>4578</v>
      </c>
      <c r="G3901" s="6" t="s">
        <v>60</v>
      </c>
      <c r="H3901" s="6" t="s">
        <v>60</v>
      </c>
      <c r="I3901" s="60" t="s">
        <v>19662</v>
      </c>
      <c r="J3901" s="49" t="s">
        <v>19663</v>
      </c>
      <c r="K3901" s="6" t="s">
        <v>19664</v>
      </c>
      <c r="L3901" s="29">
        <f>IF($J$6="с учетом НДС",VLOOKUP(I3901,LEGEND!B:E,4,0)*(1-M3901),VLOOKUP(I3901,LEGEND!B:E,4,0)*(1-M3901)/1.2)</f>
        <v>1230</v>
      </c>
      <c r="M3901" s="57">
        <f>IF(AND(B3901&lt;&gt;"1_Электроинструмент",B3901&lt;&gt;"2_Садовая техника"),$J$5,IF($J$4&lt;=20%,$J$4,IFERROR(VLOOKUP(S3901,LEGEND!$L$2:$M$5,2,FALSE),$J$4)))</f>
        <v>0</v>
      </c>
      <c r="N3901" s="48" t="s">
        <v>60</v>
      </c>
      <c r="O3901" s="6" t="s">
        <v>60</v>
      </c>
      <c r="P3901" s="49" t="s">
        <v>66</v>
      </c>
      <c r="Q3901" s="49" t="s">
        <v>67</v>
      </c>
      <c r="R3901" s="6" t="s">
        <v>60</v>
      </c>
      <c r="S3901" s="49" t="s">
        <v>60</v>
      </c>
      <c r="T3901" s="73" t="str">
        <f>IF(_xlfn.XLOOKUP(I3901,LEGEND!B:B,LEGEND!H:H)&lt;&gt;"-",HYPERLINK(_xlfn.XLOOKUP(I3901,LEGEND!B:B,LEGEND!H:H),"link"),_xlfn.XLOOKUP(I3901,LEGEND!B:B,LEGEND!H:H))</f>
        <v>link</v>
      </c>
      <c r="U3901" s="73" t="str">
        <f>HYPERLINK(_xlfn.XLOOKUP(I3901,LEGEND!B:B,LEGEND!I:I))</f>
        <v>https://milwaukee-media-images.s3.amazonaws.com/hi/4932371601--Hero_1.jpg</v>
      </c>
      <c r="V3901" s="51" t="s">
        <v>19665</v>
      </c>
      <c r="W3901" s="63" t="s">
        <v>17014</v>
      </c>
      <c r="X3901" s="64">
        <v>155</v>
      </c>
      <c r="Y3901" s="64">
        <v>155</v>
      </c>
      <c r="Z3901" s="64">
        <v>61</v>
      </c>
      <c r="AA3901" s="84">
        <v>0.22</v>
      </c>
      <c r="AB3901" s="85">
        <v>25</v>
      </c>
      <c r="AC3901" s="85">
        <v>1</v>
      </c>
    </row>
    <row r="3902" spans="1:29" ht="25.5">
      <c r="A3902" s="1"/>
      <c r="B3902" s="6" t="s">
        <v>8777</v>
      </c>
      <c r="C3902" s="6" t="s">
        <v>8778</v>
      </c>
      <c r="D3902" s="6" t="s">
        <v>19318</v>
      </c>
      <c r="E3902" s="49" t="s">
        <v>19365</v>
      </c>
      <c r="F3902" s="6" t="s">
        <v>4578</v>
      </c>
      <c r="G3902" s="6" t="s">
        <v>60</v>
      </c>
      <c r="H3902" s="6" t="s">
        <v>60</v>
      </c>
      <c r="I3902" s="60" t="s">
        <v>19666</v>
      </c>
      <c r="J3902" s="49" t="s">
        <v>19667</v>
      </c>
      <c r="K3902" s="6" t="s">
        <v>19668</v>
      </c>
      <c r="L3902" s="29">
        <f>IF($J$6="с учетом НДС",VLOOKUP(I3902,LEGEND!B:E,4,0)*(1-M3902),VLOOKUP(I3902,LEGEND!B:E,4,0)*(1-M3902)/1.2)</f>
        <v>1250</v>
      </c>
      <c r="M3902" s="57">
        <f>IF(AND(B3902&lt;&gt;"1_Электроинструмент",B3902&lt;&gt;"2_Садовая техника"),$J$5,IF($J$4&lt;=20%,$J$4,IFERROR(VLOOKUP(S3902,LEGEND!$L$2:$M$5,2,FALSE),$J$4)))</f>
        <v>0</v>
      </c>
      <c r="N3902" s="48" t="s">
        <v>60</v>
      </c>
      <c r="O3902" s="6" t="s">
        <v>60</v>
      </c>
      <c r="P3902" s="49" t="s">
        <v>66</v>
      </c>
      <c r="Q3902" s="49" t="s">
        <v>67</v>
      </c>
      <c r="R3902" s="6" t="s">
        <v>60</v>
      </c>
      <c r="S3902" s="49" t="s">
        <v>60</v>
      </c>
      <c r="T3902" s="73" t="str">
        <f>IF(_xlfn.XLOOKUP(I3902,LEGEND!B:B,LEGEND!H:H)&lt;&gt;"-",HYPERLINK(_xlfn.XLOOKUP(I3902,LEGEND!B:B,LEGEND!H:H),"link"),_xlfn.XLOOKUP(I3902,LEGEND!B:B,LEGEND!H:H))</f>
        <v>link</v>
      </c>
      <c r="U3902" s="73" t="str">
        <f>HYPERLINK(_xlfn.XLOOKUP(I3902,LEGEND!B:B,LEGEND!I:I))</f>
        <v>https://milwaukee-media-images.s3.amazonaws.com/hi/4932341610--Hero_1.jpg</v>
      </c>
      <c r="V3902" s="51" t="s">
        <v>19669</v>
      </c>
      <c r="W3902" s="63" t="s">
        <v>17014</v>
      </c>
      <c r="X3902" s="64">
        <v>315</v>
      </c>
      <c r="Y3902" s="64">
        <v>100</v>
      </c>
      <c r="Z3902" s="64">
        <v>50</v>
      </c>
      <c r="AA3902" s="84">
        <v>0.42899999999999999</v>
      </c>
      <c r="AB3902" s="85">
        <v>5</v>
      </c>
      <c r="AC3902" s="85">
        <v>1</v>
      </c>
    </row>
    <row r="3903" spans="1:29" ht="25.5">
      <c r="A3903" s="1"/>
      <c r="B3903" s="6" t="s">
        <v>8777</v>
      </c>
      <c r="C3903" s="6" t="s">
        <v>8778</v>
      </c>
      <c r="D3903" s="6" t="s">
        <v>19318</v>
      </c>
      <c r="E3903" s="49" t="s">
        <v>19365</v>
      </c>
      <c r="F3903" s="6" t="s">
        <v>4578</v>
      </c>
      <c r="G3903" s="6" t="s">
        <v>60</v>
      </c>
      <c r="H3903" s="6" t="s">
        <v>60</v>
      </c>
      <c r="I3903" s="60" t="s">
        <v>19670</v>
      </c>
      <c r="J3903" s="49" t="s">
        <v>19671</v>
      </c>
      <c r="K3903" s="6" t="s">
        <v>19672</v>
      </c>
      <c r="L3903" s="29">
        <f>IF($J$6="с учетом НДС",VLOOKUP(I3903,LEGEND!B:E,4,0)*(1-M3903),VLOOKUP(I3903,LEGEND!B:E,4,0)*(1-M3903)/1.2)</f>
        <v>1250</v>
      </c>
      <c r="M3903" s="57">
        <f>IF(AND(B3903&lt;&gt;"1_Электроинструмент",B3903&lt;&gt;"2_Садовая техника"),$J$5,IF($J$4&lt;=20%,$J$4,IFERROR(VLOOKUP(S3903,LEGEND!$L$2:$M$5,2,FALSE),$J$4)))</f>
        <v>0</v>
      </c>
      <c r="N3903" s="48" t="s">
        <v>60</v>
      </c>
      <c r="O3903" s="6" t="s">
        <v>60</v>
      </c>
      <c r="P3903" s="49" t="s">
        <v>66</v>
      </c>
      <c r="Q3903" s="49" t="s">
        <v>67</v>
      </c>
      <c r="R3903" s="6" t="s">
        <v>60</v>
      </c>
      <c r="S3903" s="49" t="s">
        <v>60</v>
      </c>
      <c r="T3903" s="73" t="str">
        <f>IF(_xlfn.XLOOKUP(I3903,LEGEND!B:B,LEGEND!H:H)&lt;&gt;"-",HYPERLINK(_xlfn.XLOOKUP(I3903,LEGEND!B:B,LEGEND!H:H),"link"),_xlfn.XLOOKUP(I3903,LEGEND!B:B,LEGEND!H:H))</f>
        <v>link</v>
      </c>
      <c r="U3903" s="73" t="str">
        <f>HYPERLINK(_xlfn.XLOOKUP(I3903,LEGEND!B:B,LEGEND!I:I))</f>
        <v>https://milwaukee-media-images.s3.amazonaws.com/hi/4932355066--Hero_1.jpg</v>
      </c>
      <c r="V3903" s="51" t="s">
        <v>19673</v>
      </c>
      <c r="W3903" s="63" t="s">
        <v>17014</v>
      </c>
      <c r="X3903" s="64">
        <v>292</v>
      </c>
      <c r="Y3903" s="64">
        <v>100</v>
      </c>
      <c r="Z3903" s="64">
        <v>50</v>
      </c>
      <c r="AA3903" s="84">
        <v>0.4</v>
      </c>
      <c r="AB3903" s="85">
        <v>5</v>
      </c>
      <c r="AC3903" s="85">
        <v>1</v>
      </c>
    </row>
    <row r="3904" spans="1:29" ht="25.5">
      <c r="A3904" s="1"/>
      <c r="B3904" s="6" t="s">
        <v>8777</v>
      </c>
      <c r="C3904" s="6" t="s">
        <v>8778</v>
      </c>
      <c r="D3904" s="6" t="s">
        <v>19318</v>
      </c>
      <c r="E3904" s="49" t="s">
        <v>19365</v>
      </c>
      <c r="F3904" s="6" t="s">
        <v>4578</v>
      </c>
      <c r="G3904" s="6" t="s">
        <v>60</v>
      </c>
      <c r="H3904" s="6" t="s">
        <v>60</v>
      </c>
      <c r="I3904" s="60" t="s">
        <v>19674</v>
      </c>
      <c r="J3904" s="49" t="s">
        <v>19675</v>
      </c>
      <c r="K3904" s="6" t="s">
        <v>19676</v>
      </c>
      <c r="L3904" s="29">
        <f>IF($J$6="с учетом НДС",VLOOKUP(I3904,LEGEND!B:E,4,0)*(1-M3904),VLOOKUP(I3904,LEGEND!B:E,4,0)*(1-M3904)/1.2)</f>
        <v>1330</v>
      </c>
      <c r="M3904" s="57">
        <f>IF(AND(B3904&lt;&gt;"1_Электроинструмент",B3904&lt;&gt;"2_Садовая техника"),$J$5,IF($J$4&lt;=20%,$J$4,IFERROR(VLOOKUP(S3904,LEGEND!$L$2:$M$5,2,FALSE),$J$4)))</f>
        <v>0</v>
      </c>
      <c r="N3904" s="48" t="s">
        <v>60</v>
      </c>
      <c r="O3904" s="6" t="s">
        <v>60</v>
      </c>
      <c r="P3904" s="49" t="s">
        <v>66</v>
      </c>
      <c r="Q3904" s="49" t="s">
        <v>67</v>
      </c>
      <c r="R3904" s="6" t="s">
        <v>60</v>
      </c>
      <c r="S3904" s="49" t="s">
        <v>60</v>
      </c>
      <c r="T3904" s="73" t="str">
        <f>IF(_xlfn.XLOOKUP(I3904,LEGEND!B:B,LEGEND!H:H)&lt;&gt;"-",HYPERLINK(_xlfn.XLOOKUP(I3904,LEGEND!B:B,LEGEND!H:H),"link"),_xlfn.XLOOKUP(I3904,LEGEND!B:B,LEGEND!H:H))</f>
        <v>link</v>
      </c>
      <c r="U3904" s="73" t="str">
        <f>HYPERLINK(_xlfn.XLOOKUP(I3904,LEGEND!B:B,LEGEND!I:I))</f>
        <v>https://milwaukee-media-images.s3.amazonaws.com/hi/4932371599--Hero_1.jpg</v>
      </c>
      <c r="V3904" s="51" t="s">
        <v>19677</v>
      </c>
      <c r="W3904" s="63" t="s">
        <v>17014</v>
      </c>
      <c r="X3904" s="64">
        <v>155</v>
      </c>
      <c r="Y3904" s="64">
        <v>155</v>
      </c>
      <c r="Z3904" s="64">
        <v>61</v>
      </c>
      <c r="AA3904" s="84">
        <v>0.3</v>
      </c>
      <c r="AB3904" s="85">
        <v>25</v>
      </c>
      <c r="AC3904" s="85">
        <v>1</v>
      </c>
    </row>
    <row r="3905" spans="1:29" ht="25.5">
      <c r="A3905" s="1"/>
      <c r="B3905" s="6" t="s">
        <v>8777</v>
      </c>
      <c r="C3905" s="6" t="s">
        <v>8778</v>
      </c>
      <c r="D3905" s="6" t="s">
        <v>19318</v>
      </c>
      <c r="E3905" s="49" t="s">
        <v>19365</v>
      </c>
      <c r="F3905" s="6" t="s">
        <v>4578</v>
      </c>
      <c r="G3905" s="6" t="s">
        <v>60</v>
      </c>
      <c r="H3905" s="6" t="s">
        <v>60</v>
      </c>
      <c r="I3905" s="60" t="s">
        <v>19678</v>
      </c>
      <c r="J3905" s="49" t="s">
        <v>19679</v>
      </c>
      <c r="K3905" s="6" t="s">
        <v>19680</v>
      </c>
      <c r="L3905" s="29">
        <f>IF($J$6="с учетом НДС",VLOOKUP(I3905,LEGEND!B:E,4,0)*(1-M3905),VLOOKUP(I3905,LEGEND!B:E,4,0)*(1-M3905)/1.2)</f>
        <v>1480</v>
      </c>
      <c r="M3905" s="57">
        <f>IF(AND(B3905&lt;&gt;"1_Электроинструмент",B3905&lt;&gt;"2_Садовая техника"),$J$5,IF($J$4&lt;=20%,$J$4,IFERROR(VLOOKUP(S3905,LEGEND!$L$2:$M$5,2,FALSE),$J$4)))</f>
        <v>0</v>
      </c>
      <c r="N3905" s="48" t="s">
        <v>60</v>
      </c>
      <c r="O3905" s="6" t="s">
        <v>60</v>
      </c>
      <c r="P3905" s="49" t="s">
        <v>66</v>
      </c>
      <c r="Q3905" s="49" t="s">
        <v>67</v>
      </c>
      <c r="R3905" s="6" t="s">
        <v>60</v>
      </c>
      <c r="S3905" s="49" t="s">
        <v>60</v>
      </c>
      <c r="T3905" s="73" t="str">
        <f>IF(_xlfn.XLOOKUP(I3905,LEGEND!B:B,LEGEND!H:H)&lt;&gt;"-",HYPERLINK(_xlfn.XLOOKUP(I3905,LEGEND!B:B,LEGEND!H:H),"link"),_xlfn.XLOOKUP(I3905,LEGEND!B:B,LEGEND!H:H))</f>
        <v>link</v>
      </c>
      <c r="U3905" s="73" t="str">
        <f>HYPERLINK(_xlfn.XLOOKUP(I3905,LEGEND!B:B,LEGEND!I:I))</f>
        <v>https://milwaukee-media-images.s3.amazonaws.com/hi/4932371596--Hero_1.jpg</v>
      </c>
      <c r="V3905" s="51" t="s">
        <v>19681</v>
      </c>
      <c r="W3905" s="63" t="s">
        <v>17014</v>
      </c>
      <c r="X3905" s="64">
        <v>155</v>
      </c>
      <c r="Y3905" s="64">
        <v>155</v>
      </c>
      <c r="Z3905" s="64">
        <v>61</v>
      </c>
      <c r="AA3905" s="84">
        <v>0.42</v>
      </c>
      <c r="AB3905" s="85">
        <v>25</v>
      </c>
      <c r="AC3905" s="85">
        <v>1</v>
      </c>
    </row>
    <row r="3906" spans="1:29" ht="25.5">
      <c r="A3906" s="1"/>
      <c r="B3906" s="6" t="s">
        <v>8777</v>
      </c>
      <c r="C3906" s="6" t="s">
        <v>8778</v>
      </c>
      <c r="D3906" s="6" t="s">
        <v>19318</v>
      </c>
      <c r="E3906" s="49" t="s">
        <v>19686</v>
      </c>
      <c r="F3906" s="6" t="s">
        <v>4578</v>
      </c>
      <c r="G3906" s="6" t="s">
        <v>60</v>
      </c>
      <c r="H3906" s="6" t="s">
        <v>60</v>
      </c>
      <c r="I3906" s="60" t="s">
        <v>19687</v>
      </c>
      <c r="J3906" s="49" t="s">
        <v>19688</v>
      </c>
      <c r="K3906" s="6" t="s">
        <v>19689</v>
      </c>
      <c r="L3906" s="29">
        <f>IF($J$6="с учетом НДС",VLOOKUP(I3906,LEGEND!B:E,4,0)*(1-M3906),VLOOKUP(I3906,LEGEND!B:E,4,0)*(1-M3906)/1.2)</f>
        <v>670</v>
      </c>
      <c r="M3906" s="57">
        <f>IF(AND(B3906&lt;&gt;"1_Электроинструмент",B3906&lt;&gt;"2_Садовая техника"),$J$5,IF($J$4&lt;=20%,$J$4,IFERROR(VLOOKUP(S3906,LEGEND!$L$2:$M$5,2,FALSE),$J$4)))</f>
        <v>0</v>
      </c>
      <c r="N3906" s="48" t="s">
        <v>60</v>
      </c>
      <c r="O3906" s="6" t="s">
        <v>60</v>
      </c>
      <c r="P3906" s="49" t="s">
        <v>66</v>
      </c>
      <c r="Q3906" s="49" t="s">
        <v>67</v>
      </c>
      <c r="R3906" s="6" t="s">
        <v>60</v>
      </c>
      <c r="S3906" s="49" t="s">
        <v>60</v>
      </c>
      <c r="T3906" s="73" t="str">
        <f>IF(_xlfn.XLOOKUP(I3906,LEGEND!B:B,LEGEND!H:H)&lt;&gt;"-",HYPERLINK(_xlfn.XLOOKUP(I3906,LEGEND!B:B,LEGEND!H:H),"link"),_xlfn.XLOOKUP(I3906,LEGEND!B:B,LEGEND!H:H))</f>
        <v>-</v>
      </c>
      <c r="U3906" s="73" t="str">
        <f>HYPERLINK(_xlfn.XLOOKUP(I3906,LEGEND!B:B,LEGEND!I:I))</f>
        <v>https://milwaukee-media-images.s3.amazonaws.com/hi/4932373163--Hero_1.jpg</v>
      </c>
      <c r="V3906" s="51" t="s">
        <v>19690</v>
      </c>
      <c r="W3906" s="63" t="s">
        <v>19340</v>
      </c>
      <c r="X3906" s="64">
        <v>230</v>
      </c>
      <c r="Y3906" s="64">
        <v>200</v>
      </c>
      <c r="Z3906" s="64">
        <v>6</v>
      </c>
      <c r="AA3906" s="84">
        <v>3.6999999999999998E-2</v>
      </c>
      <c r="AB3906" s="85">
        <v>1</v>
      </c>
      <c r="AC3906" s="85">
        <v>1</v>
      </c>
    </row>
    <row r="3907" spans="1:29" ht="25.5">
      <c r="A3907" s="1"/>
      <c r="B3907" s="6" t="s">
        <v>8777</v>
      </c>
      <c r="C3907" s="6" t="s">
        <v>8778</v>
      </c>
      <c r="D3907" s="6" t="s">
        <v>19318</v>
      </c>
      <c r="E3907" s="49" t="s">
        <v>19686</v>
      </c>
      <c r="F3907" s="6" t="s">
        <v>4578</v>
      </c>
      <c r="G3907" s="6" t="s">
        <v>60</v>
      </c>
      <c r="H3907" s="6" t="s">
        <v>60</v>
      </c>
      <c r="I3907" s="60" t="s">
        <v>19691</v>
      </c>
      <c r="J3907" s="49" t="s">
        <v>19692</v>
      </c>
      <c r="K3907" s="6" t="s">
        <v>19693</v>
      </c>
      <c r="L3907" s="29">
        <f>IF($J$6="с учетом НДС",VLOOKUP(I3907,LEGEND!B:E,4,0)*(1-M3907),VLOOKUP(I3907,LEGEND!B:E,4,0)*(1-M3907)/1.2)</f>
        <v>970</v>
      </c>
      <c r="M3907" s="57">
        <f>IF(AND(B3907&lt;&gt;"1_Электроинструмент",B3907&lt;&gt;"2_Садовая техника"),$J$5,IF($J$4&lt;=20%,$J$4,IFERROR(VLOOKUP(S3907,LEGEND!$L$2:$M$5,2,FALSE),$J$4)))</f>
        <v>0</v>
      </c>
      <c r="N3907" s="48" t="s">
        <v>60</v>
      </c>
      <c r="O3907" s="6" t="s">
        <v>60</v>
      </c>
      <c r="P3907" s="49" t="s">
        <v>66</v>
      </c>
      <c r="Q3907" s="49" t="s">
        <v>473</v>
      </c>
      <c r="R3907" s="6" t="s">
        <v>60</v>
      </c>
      <c r="S3907" s="49" t="s">
        <v>60</v>
      </c>
      <c r="T3907" s="73" t="str">
        <f>IF(_xlfn.XLOOKUP(I3907,LEGEND!B:B,LEGEND!H:H)&lt;&gt;"-",HYPERLINK(_xlfn.XLOOKUP(I3907,LEGEND!B:B,LEGEND!H:H),"link"),_xlfn.XLOOKUP(I3907,LEGEND!B:B,LEGEND!H:H))</f>
        <v>-</v>
      </c>
      <c r="U3907" s="73" t="str">
        <f>HYPERLINK(_xlfn.XLOOKUP(I3907,LEGEND!B:B,LEGEND!I:I))</f>
        <v>https://milwaukee-media-images.s3.amazonaws.com/hi/4932430397--Hero_1.jpg</v>
      </c>
      <c r="V3907" s="51" t="s">
        <v>19694</v>
      </c>
      <c r="W3907" s="63" t="s">
        <v>1189</v>
      </c>
      <c r="X3907" s="64">
        <v>240</v>
      </c>
      <c r="Y3907" s="64">
        <v>220</v>
      </c>
      <c r="Z3907" s="64">
        <v>40</v>
      </c>
      <c r="AA3907" s="84">
        <v>0.04</v>
      </c>
      <c r="AB3907" s="85">
        <v>1</v>
      </c>
      <c r="AC3907" s="85">
        <v>1</v>
      </c>
    </row>
    <row r="3908" spans="1:29" ht="25.5">
      <c r="A3908" s="1"/>
      <c r="B3908" s="6" t="s">
        <v>8777</v>
      </c>
      <c r="C3908" s="6" t="s">
        <v>8778</v>
      </c>
      <c r="D3908" s="6" t="s">
        <v>19318</v>
      </c>
      <c r="E3908" s="49" t="s">
        <v>19686</v>
      </c>
      <c r="F3908" s="6" t="s">
        <v>4578</v>
      </c>
      <c r="G3908" s="6" t="s">
        <v>60</v>
      </c>
      <c r="H3908" s="6" t="s">
        <v>60</v>
      </c>
      <c r="I3908" s="60" t="s">
        <v>19695</v>
      </c>
      <c r="J3908" s="49" t="s">
        <v>19696</v>
      </c>
      <c r="K3908" s="6" t="s">
        <v>19697</v>
      </c>
      <c r="L3908" s="29">
        <f>IF($J$6="с учетом НДС",VLOOKUP(I3908,LEGEND!B:E,4,0)*(1-M3908),VLOOKUP(I3908,LEGEND!B:E,4,0)*(1-M3908)/1.2)</f>
        <v>1050</v>
      </c>
      <c r="M3908" s="57">
        <f>IF(AND(B3908&lt;&gt;"1_Электроинструмент",B3908&lt;&gt;"2_Садовая техника"),$J$5,IF($J$4&lt;=20%,$J$4,IFERROR(VLOOKUP(S3908,LEGEND!$L$2:$M$5,2,FALSE),$J$4)))</f>
        <v>0</v>
      </c>
      <c r="N3908" s="48" t="s">
        <v>60</v>
      </c>
      <c r="O3908" s="6" t="s">
        <v>60</v>
      </c>
      <c r="P3908" s="49" t="s">
        <v>66</v>
      </c>
      <c r="Q3908" s="49" t="s">
        <v>67</v>
      </c>
      <c r="R3908" s="6" t="s">
        <v>60</v>
      </c>
      <c r="S3908" s="49" t="s">
        <v>60</v>
      </c>
      <c r="T3908" s="73" t="str">
        <f>IF(_xlfn.XLOOKUP(I3908,LEGEND!B:B,LEGEND!H:H)&lt;&gt;"-",HYPERLINK(_xlfn.XLOOKUP(I3908,LEGEND!B:B,LEGEND!H:H),"link"),_xlfn.XLOOKUP(I3908,LEGEND!B:B,LEGEND!H:H))</f>
        <v>link</v>
      </c>
      <c r="U3908" s="73" t="str">
        <f>HYPERLINK(_xlfn.XLOOKUP(I3908,LEGEND!B:B,LEGEND!I:I))</f>
        <v>https://milwaukee-media-images.s3.amazonaws.com/hi/4932373165--Hero_1.jpg</v>
      </c>
      <c r="V3908" s="51" t="s">
        <v>19698</v>
      </c>
      <c r="W3908" s="63" t="s">
        <v>19340</v>
      </c>
      <c r="X3908" s="64">
        <v>360</v>
      </c>
      <c r="Y3908" s="64">
        <v>250</v>
      </c>
      <c r="Z3908" s="64">
        <v>50</v>
      </c>
      <c r="AA3908" s="84">
        <v>5.7000000000000002E-2</v>
      </c>
      <c r="AB3908" s="85">
        <v>1</v>
      </c>
      <c r="AC3908" s="85">
        <v>1</v>
      </c>
    </row>
    <row r="3909" spans="1:29" ht="25.5">
      <c r="A3909" s="1"/>
      <c r="B3909" s="6" t="s">
        <v>8777</v>
      </c>
      <c r="C3909" s="6" t="s">
        <v>8778</v>
      </c>
      <c r="D3909" s="6" t="s">
        <v>19318</v>
      </c>
      <c r="E3909" s="49" t="s">
        <v>19686</v>
      </c>
      <c r="F3909" s="6" t="s">
        <v>4578</v>
      </c>
      <c r="G3909" s="6" t="s">
        <v>60</v>
      </c>
      <c r="H3909" s="6" t="s">
        <v>60</v>
      </c>
      <c r="I3909" s="60" t="s">
        <v>19699</v>
      </c>
      <c r="J3909" s="49" t="s">
        <v>19700</v>
      </c>
      <c r="K3909" s="6" t="s">
        <v>19701</v>
      </c>
      <c r="L3909" s="29">
        <f>IF($J$6="с учетом НДС",VLOOKUP(I3909,LEGEND!B:E,4,0)*(1-M3909),VLOOKUP(I3909,LEGEND!B:E,4,0)*(1-M3909)/1.2)</f>
        <v>1050</v>
      </c>
      <c r="M3909" s="57">
        <f>IF(AND(B3909&lt;&gt;"1_Электроинструмент",B3909&lt;&gt;"2_Садовая техника"),$J$5,IF($J$4&lt;=20%,$J$4,IFERROR(VLOOKUP(S3909,LEGEND!$L$2:$M$5,2,FALSE),$J$4)))</f>
        <v>0</v>
      </c>
      <c r="N3909" s="48" t="s">
        <v>60</v>
      </c>
      <c r="O3909" s="6" t="s">
        <v>60</v>
      </c>
      <c r="P3909" s="49" t="s">
        <v>66</v>
      </c>
      <c r="Q3909" s="49" t="s">
        <v>67</v>
      </c>
      <c r="R3909" s="6" t="s">
        <v>60</v>
      </c>
      <c r="S3909" s="49" t="s">
        <v>60</v>
      </c>
      <c r="T3909" s="73" t="str">
        <f>IF(_xlfn.XLOOKUP(I3909,LEGEND!B:B,LEGEND!H:H)&lt;&gt;"-",HYPERLINK(_xlfn.XLOOKUP(I3909,LEGEND!B:B,LEGEND!H:H),"link"),_xlfn.XLOOKUP(I3909,LEGEND!B:B,LEGEND!H:H))</f>
        <v>-</v>
      </c>
      <c r="U3909" s="73" t="str">
        <f>HYPERLINK(_xlfn.XLOOKUP(I3909,LEGEND!B:B,LEGEND!I:I))</f>
        <v>https://milwaukee-media-images.s3.amazonaws.com/hi/4932373186--Hero_1.jpg</v>
      </c>
      <c r="V3909" s="51" t="s">
        <v>19702</v>
      </c>
      <c r="W3909" s="63" t="s">
        <v>19340</v>
      </c>
      <c r="X3909" s="64">
        <v>360</v>
      </c>
      <c r="Y3909" s="64">
        <v>250</v>
      </c>
      <c r="Z3909" s="64">
        <v>50</v>
      </c>
      <c r="AA3909" s="84">
        <v>5.7000000000000002E-2</v>
      </c>
      <c r="AB3909" s="85">
        <v>1</v>
      </c>
      <c r="AC3909" s="85">
        <v>1</v>
      </c>
    </row>
    <row r="3910" spans="1:29" ht="25.5">
      <c r="A3910" s="1"/>
      <c r="B3910" s="6" t="s">
        <v>8777</v>
      </c>
      <c r="C3910" s="6" t="s">
        <v>8778</v>
      </c>
      <c r="D3910" s="6" t="s">
        <v>19318</v>
      </c>
      <c r="E3910" s="49" t="s">
        <v>19686</v>
      </c>
      <c r="F3910" s="6" t="s">
        <v>4578</v>
      </c>
      <c r="G3910" s="6" t="s">
        <v>60</v>
      </c>
      <c r="H3910" s="6" t="s">
        <v>60</v>
      </c>
      <c r="I3910" s="60" t="s">
        <v>19703</v>
      </c>
      <c r="J3910" s="49" t="s">
        <v>19704</v>
      </c>
      <c r="K3910" s="6" t="s">
        <v>19705</v>
      </c>
      <c r="L3910" s="29">
        <f>IF($J$6="с учетом НДС",VLOOKUP(I3910,LEGEND!B:E,4,0)*(1-M3910),VLOOKUP(I3910,LEGEND!B:E,4,0)*(1-M3910)/1.2)</f>
        <v>1220</v>
      </c>
      <c r="M3910" s="57">
        <f>IF(AND(B3910&lt;&gt;"1_Электроинструмент",B3910&lt;&gt;"2_Садовая техника"),$J$5,IF($J$4&lt;=20%,$J$4,IFERROR(VLOOKUP(S3910,LEGEND!$L$2:$M$5,2,FALSE),$J$4)))</f>
        <v>0</v>
      </c>
      <c r="N3910" s="48" t="s">
        <v>60</v>
      </c>
      <c r="O3910" s="6" t="s">
        <v>60</v>
      </c>
      <c r="P3910" s="49" t="s">
        <v>66</v>
      </c>
      <c r="Q3910" s="49" t="s">
        <v>67</v>
      </c>
      <c r="R3910" s="6" t="s">
        <v>60</v>
      </c>
      <c r="S3910" s="49" t="s">
        <v>60</v>
      </c>
      <c r="T3910" s="73" t="str">
        <f>IF(_xlfn.XLOOKUP(I3910,LEGEND!B:B,LEGEND!H:H)&lt;&gt;"-",HYPERLINK(_xlfn.XLOOKUP(I3910,LEGEND!B:B,LEGEND!H:H),"link"),_xlfn.XLOOKUP(I3910,LEGEND!B:B,LEGEND!H:H))</f>
        <v>link</v>
      </c>
      <c r="U3910" s="73" t="str">
        <f>HYPERLINK(_xlfn.XLOOKUP(I3910,LEGEND!B:B,LEGEND!I:I))</f>
        <v>https://milwaukee-media-images.s3.amazonaws.com/hi/4932373164--Hero_1.jpg</v>
      </c>
      <c r="V3910" s="51" t="s">
        <v>19706</v>
      </c>
      <c r="W3910" s="63" t="s">
        <v>19340</v>
      </c>
      <c r="X3910" s="64">
        <v>240</v>
      </c>
      <c r="Y3910" s="64">
        <v>200</v>
      </c>
      <c r="Z3910" s="64">
        <v>13</v>
      </c>
      <c r="AA3910" s="84">
        <v>4.8000000000000001E-2</v>
      </c>
      <c r="AB3910" s="85">
        <v>1</v>
      </c>
      <c r="AC3910" s="85">
        <v>1</v>
      </c>
    </row>
    <row r="3911" spans="1:29" ht="25.5">
      <c r="A3911" s="1"/>
      <c r="B3911" s="6" t="s">
        <v>8777</v>
      </c>
      <c r="C3911" s="6" t="s">
        <v>8778</v>
      </c>
      <c r="D3911" s="6" t="s">
        <v>19318</v>
      </c>
      <c r="E3911" s="49" t="s">
        <v>19686</v>
      </c>
      <c r="F3911" s="6" t="s">
        <v>4578</v>
      </c>
      <c r="G3911" s="6" t="s">
        <v>60</v>
      </c>
      <c r="H3911" s="6" t="s">
        <v>60</v>
      </c>
      <c r="I3911" s="60" t="s">
        <v>19707</v>
      </c>
      <c r="J3911" s="49" t="s">
        <v>19708</v>
      </c>
      <c r="K3911" s="6" t="s">
        <v>19709</v>
      </c>
      <c r="L3911" s="29">
        <f>IF($J$6="с учетом НДС",VLOOKUP(I3911,LEGEND!B:E,4,0)*(1-M3911),VLOOKUP(I3911,LEGEND!B:E,4,0)*(1-M3911)/1.2)</f>
        <v>1360</v>
      </c>
      <c r="M3911" s="57">
        <f>IF(AND(B3911&lt;&gt;"1_Электроинструмент",B3911&lt;&gt;"2_Садовая техника"),$J$5,IF($J$4&lt;=20%,$J$4,IFERROR(VLOOKUP(S3911,LEGEND!$L$2:$M$5,2,FALSE),$J$4)))</f>
        <v>0</v>
      </c>
      <c r="N3911" s="48" t="s">
        <v>60</v>
      </c>
      <c r="O3911" s="6" t="s">
        <v>60</v>
      </c>
      <c r="P3911" s="49" t="s">
        <v>66</v>
      </c>
      <c r="Q3911" s="49" t="s">
        <v>473</v>
      </c>
      <c r="R3911" s="6" t="s">
        <v>60</v>
      </c>
      <c r="S3911" s="49" t="s">
        <v>60</v>
      </c>
      <c r="T3911" s="73" t="str">
        <f>IF(_xlfn.XLOOKUP(I3911,LEGEND!B:B,LEGEND!H:H)&lt;&gt;"-",HYPERLINK(_xlfn.XLOOKUP(I3911,LEGEND!B:B,LEGEND!H:H),"link"),_xlfn.XLOOKUP(I3911,LEGEND!B:B,LEGEND!H:H))</f>
        <v>-</v>
      </c>
      <c r="U3911" s="73" t="str">
        <f>HYPERLINK(_xlfn.XLOOKUP(I3911,LEGEND!B:B,LEGEND!I:I))</f>
        <v>https://milwaukee-media-images.s3.amazonaws.com/hi/4932430396--Hero_1.jpg</v>
      </c>
      <c r="V3911" s="51" t="s">
        <v>19710</v>
      </c>
      <c r="W3911" s="63" t="s">
        <v>1189</v>
      </c>
      <c r="X3911" s="64">
        <v>240</v>
      </c>
      <c r="Y3911" s="64">
        <v>220</v>
      </c>
      <c r="Z3911" s="64">
        <v>40</v>
      </c>
      <c r="AA3911" s="84">
        <v>0.04</v>
      </c>
      <c r="AB3911" s="85">
        <v>1</v>
      </c>
      <c r="AC3911" s="85">
        <v>1</v>
      </c>
    </row>
    <row r="3912" spans="1:29" ht="25.5">
      <c r="A3912" s="1"/>
      <c r="B3912" s="6" t="s">
        <v>8777</v>
      </c>
      <c r="C3912" s="6" t="s">
        <v>8778</v>
      </c>
      <c r="D3912" s="6" t="s">
        <v>19318</v>
      </c>
      <c r="E3912" s="49" t="s">
        <v>19686</v>
      </c>
      <c r="F3912" s="6" t="s">
        <v>4578</v>
      </c>
      <c r="G3912" s="6" t="s">
        <v>60</v>
      </c>
      <c r="H3912" s="6" t="s">
        <v>60</v>
      </c>
      <c r="I3912" s="60" t="s">
        <v>19711</v>
      </c>
      <c r="J3912" s="49" t="s">
        <v>19712</v>
      </c>
      <c r="K3912" s="6" t="s">
        <v>19713</v>
      </c>
      <c r="L3912" s="29">
        <f>IF($J$6="с учетом НДС",VLOOKUP(I3912,LEGEND!B:E,4,0)*(1-M3912),VLOOKUP(I3912,LEGEND!B:E,4,0)*(1-M3912)/1.2)</f>
        <v>1540</v>
      </c>
      <c r="M3912" s="57">
        <f>IF(AND(B3912&lt;&gt;"1_Электроинструмент",B3912&lt;&gt;"2_Садовая техника"),$J$5,IF($J$4&lt;=20%,$J$4,IFERROR(VLOOKUP(S3912,LEGEND!$L$2:$M$5,2,FALSE),$J$4)))</f>
        <v>0</v>
      </c>
      <c r="N3912" s="48" t="s">
        <v>60</v>
      </c>
      <c r="O3912" s="6" t="s">
        <v>60</v>
      </c>
      <c r="P3912" s="49" t="s">
        <v>66</v>
      </c>
      <c r="Q3912" s="49" t="s">
        <v>67</v>
      </c>
      <c r="R3912" s="6" t="s">
        <v>60</v>
      </c>
      <c r="S3912" s="49" t="s">
        <v>60</v>
      </c>
      <c r="T3912" s="73" t="str">
        <f>IF(_xlfn.XLOOKUP(I3912,LEGEND!B:B,LEGEND!H:H)&lt;&gt;"-",HYPERLINK(_xlfn.XLOOKUP(I3912,LEGEND!B:B,LEGEND!H:H),"link"),_xlfn.XLOOKUP(I3912,LEGEND!B:B,LEGEND!H:H))</f>
        <v>-</v>
      </c>
      <c r="U3912" s="73" t="str">
        <f>HYPERLINK(_xlfn.XLOOKUP(I3912,LEGEND!B:B,LEGEND!I:I))</f>
        <v>https://milwaukee-media-images.s3.amazonaws.com/hi/4932430395--Hero_1.jpg</v>
      </c>
      <c r="V3912" s="51" t="s">
        <v>19714</v>
      </c>
      <c r="W3912" s="63" t="s">
        <v>1189</v>
      </c>
      <c r="X3912" s="64">
        <v>240</v>
      </c>
      <c r="Y3912" s="64">
        <v>220</v>
      </c>
      <c r="Z3912" s="64">
        <v>40</v>
      </c>
      <c r="AA3912" s="84">
        <v>5.8000000000000003E-2</v>
      </c>
      <c r="AB3912" s="85">
        <v>1</v>
      </c>
      <c r="AC3912" s="85">
        <v>1</v>
      </c>
    </row>
    <row r="3913" spans="1:29" ht="25.5">
      <c r="A3913" s="1"/>
      <c r="B3913" s="6" t="s">
        <v>8777</v>
      </c>
      <c r="C3913" s="6" t="s">
        <v>8778</v>
      </c>
      <c r="D3913" s="6" t="s">
        <v>19318</v>
      </c>
      <c r="E3913" s="49" t="s">
        <v>19686</v>
      </c>
      <c r="F3913" s="6" t="s">
        <v>4578</v>
      </c>
      <c r="G3913" s="6" t="s">
        <v>60</v>
      </c>
      <c r="H3913" s="6" t="s">
        <v>60</v>
      </c>
      <c r="I3913" s="60" t="s">
        <v>19715</v>
      </c>
      <c r="J3913" s="49" t="s">
        <v>19716</v>
      </c>
      <c r="K3913" s="6" t="s">
        <v>19717</v>
      </c>
      <c r="L3913" s="29">
        <f>IF($J$6="с учетом НДС",VLOOKUP(I3913,LEGEND!B:E,4,0)*(1-M3913),VLOOKUP(I3913,LEGEND!B:E,4,0)*(1-M3913)/1.2)</f>
        <v>1930</v>
      </c>
      <c r="M3913" s="57">
        <f>IF(AND(B3913&lt;&gt;"1_Электроинструмент",B3913&lt;&gt;"2_Садовая техника"),$J$5,IF($J$4&lt;=20%,$J$4,IFERROR(VLOOKUP(S3913,LEGEND!$L$2:$M$5,2,FALSE),$J$4)))</f>
        <v>0</v>
      </c>
      <c r="N3913" s="48" t="s">
        <v>60</v>
      </c>
      <c r="O3913" s="6" t="s">
        <v>60</v>
      </c>
      <c r="P3913" s="49" t="s">
        <v>66</v>
      </c>
      <c r="Q3913" s="49" t="s">
        <v>67</v>
      </c>
      <c r="R3913" s="6" t="s">
        <v>60</v>
      </c>
      <c r="S3913" s="49" t="s">
        <v>60</v>
      </c>
      <c r="T3913" s="73" t="str">
        <f>IF(_xlfn.XLOOKUP(I3913,LEGEND!B:B,LEGEND!H:H)&lt;&gt;"-",HYPERLINK(_xlfn.XLOOKUP(I3913,LEGEND!B:B,LEGEND!H:H),"link"),_xlfn.XLOOKUP(I3913,LEGEND!B:B,LEGEND!H:H))</f>
        <v>-</v>
      </c>
      <c r="U3913" s="73" t="str">
        <f>HYPERLINK(_xlfn.XLOOKUP(I3913,LEGEND!B:B,LEGEND!I:I))</f>
        <v>https://milwaukee-media-images.s3.amazonaws.com/hi/4932373161--Hero_1.jpg</v>
      </c>
      <c r="V3913" s="51" t="s">
        <v>19718</v>
      </c>
      <c r="W3913" s="63" t="s">
        <v>19340</v>
      </c>
      <c r="X3913" s="64">
        <v>400</v>
      </c>
      <c r="Y3913" s="64">
        <v>250</v>
      </c>
      <c r="Z3913" s="64">
        <v>44</v>
      </c>
      <c r="AA3913" s="84">
        <v>0.14799999999999999</v>
      </c>
      <c r="AB3913" s="85">
        <v>1</v>
      </c>
      <c r="AC3913" s="85">
        <v>1</v>
      </c>
    </row>
    <row r="3914" spans="1:29" ht="38.25">
      <c r="A3914" s="1"/>
      <c r="B3914" s="6" t="s">
        <v>8777</v>
      </c>
      <c r="C3914" s="6" t="s">
        <v>8778</v>
      </c>
      <c r="D3914" s="6" t="s">
        <v>19719</v>
      </c>
      <c r="E3914" s="49" t="s">
        <v>19720</v>
      </c>
      <c r="F3914" s="6" t="s">
        <v>9038</v>
      </c>
      <c r="G3914" s="6" t="s">
        <v>60</v>
      </c>
      <c r="H3914" s="6" t="s">
        <v>60</v>
      </c>
      <c r="I3914" s="60" t="s">
        <v>19721</v>
      </c>
      <c r="J3914" s="49" t="s">
        <v>19722</v>
      </c>
      <c r="K3914" s="6" t="s">
        <v>19723</v>
      </c>
      <c r="L3914" s="29">
        <f>IF($J$6="с учетом НДС",VLOOKUP(I3914,LEGEND!B:E,4,0)*(1-M3914),VLOOKUP(I3914,LEGEND!B:E,4,0)*(1-M3914)/1.2)</f>
        <v>950</v>
      </c>
      <c r="M3914" s="57">
        <f>IF(AND(B3914&lt;&gt;"1_Электроинструмент",B3914&lt;&gt;"2_Садовая техника"),$J$5,IF($J$4&lt;=20%,$J$4,IFERROR(VLOOKUP(S3914,LEGEND!$L$2:$M$5,2,FALSE),$J$4)))</f>
        <v>0</v>
      </c>
      <c r="N3914" s="48" t="s">
        <v>60</v>
      </c>
      <c r="O3914" s="6" t="s">
        <v>60</v>
      </c>
      <c r="P3914" s="49" t="s">
        <v>66</v>
      </c>
      <c r="Q3914" s="49" t="s">
        <v>67</v>
      </c>
      <c r="R3914" s="6" t="s">
        <v>60</v>
      </c>
      <c r="S3914" s="49" t="s">
        <v>60</v>
      </c>
      <c r="T3914" s="73" t="str">
        <f>IF(_xlfn.XLOOKUP(I3914,LEGEND!B:B,LEGEND!H:H)&lt;&gt;"-",HYPERLINK(_xlfn.XLOOKUP(I3914,LEGEND!B:B,LEGEND!H:H),"link"),_xlfn.XLOOKUP(I3914,LEGEND!B:B,LEGEND!H:H))</f>
        <v>link</v>
      </c>
      <c r="U3914" s="73" t="str">
        <f>HYPERLINK(_xlfn.XLOOKUP(I3914,LEGEND!B:B,LEGEND!I:I))</f>
        <v>https://milwaukee-media-images.s3.amazonaws.com/hi/4932273484--Hero_1.jpg</v>
      </c>
      <c r="V3914" s="51" t="s">
        <v>19724</v>
      </c>
      <c r="W3914" s="63" t="s">
        <v>1189</v>
      </c>
      <c r="X3914" s="64">
        <v>50</v>
      </c>
      <c r="Y3914" s="64">
        <v>115</v>
      </c>
      <c r="Z3914" s="64">
        <v>136</v>
      </c>
      <c r="AA3914" s="84">
        <v>2.1999999999999999E-2</v>
      </c>
      <c r="AB3914" s="85">
        <v>1</v>
      </c>
      <c r="AC3914" s="85">
        <v>1</v>
      </c>
    </row>
    <row r="3915" spans="1:29" ht="38.25">
      <c r="A3915" s="1"/>
      <c r="B3915" s="6" t="s">
        <v>8777</v>
      </c>
      <c r="C3915" s="6" t="s">
        <v>8778</v>
      </c>
      <c r="D3915" s="6" t="s">
        <v>19719</v>
      </c>
      <c r="E3915" s="49" t="s">
        <v>19720</v>
      </c>
      <c r="F3915" s="6" t="s">
        <v>9038</v>
      </c>
      <c r="G3915" s="6" t="s">
        <v>60</v>
      </c>
      <c r="H3915" s="6" t="s">
        <v>60</v>
      </c>
      <c r="I3915" s="60" t="s">
        <v>19725</v>
      </c>
      <c r="J3915" s="49" t="s">
        <v>19726</v>
      </c>
      <c r="K3915" s="6" t="s">
        <v>19727</v>
      </c>
      <c r="L3915" s="29">
        <f>IF($J$6="с учетом НДС",VLOOKUP(I3915,LEGEND!B:E,4,0)*(1-M3915),VLOOKUP(I3915,LEGEND!B:E,4,0)*(1-M3915)/1.2)</f>
        <v>1130</v>
      </c>
      <c r="M3915" s="57">
        <f>IF(AND(B3915&lt;&gt;"1_Электроинструмент",B3915&lt;&gt;"2_Садовая техника"),$J$5,IF($J$4&lt;=20%,$J$4,IFERROR(VLOOKUP(S3915,LEGEND!$L$2:$M$5,2,FALSE),$J$4)))</f>
        <v>0</v>
      </c>
      <c r="N3915" s="48" t="s">
        <v>60</v>
      </c>
      <c r="O3915" s="6" t="s">
        <v>60</v>
      </c>
      <c r="P3915" s="49" t="s">
        <v>66</v>
      </c>
      <c r="Q3915" s="49" t="s">
        <v>67</v>
      </c>
      <c r="R3915" s="6" t="s">
        <v>60</v>
      </c>
      <c r="S3915" s="49" t="s">
        <v>60</v>
      </c>
      <c r="T3915" s="73" t="str">
        <f>IF(_xlfn.XLOOKUP(I3915,LEGEND!B:B,LEGEND!H:H)&lt;&gt;"-",HYPERLINK(_xlfn.XLOOKUP(I3915,LEGEND!B:B,LEGEND!H:H),"link"),_xlfn.XLOOKUP(I3915,LEGEND!B:B,LEGEND!H:H))</f>
        <v>link</v>
      </c>
      <c r="U3915" s="73" t="str">
        <f>HYPERLINK(_xlfn.XLOOKUP(I3915,LEGEND!B:B,LEGEND!I:I))</f>
        <v>https://milwaukee-media-images.s3.amazonaws.com/hi/4932316243--Hero_1.jpg</v>
      </c>
      <c r="V3915" s="51" t="s">
        <v>19728</v>
      </c>
      <c r="W3915" s="63" t="s">
        <v>1189</v>
      </c>
      <c r="X3915" s="64">
        <v>160</v>
      </c>
      <c r="Y3915" s="64">
        <v>5</v>
      </c>
      <c r="Z3915" s="64">
        <v>90</v>
      </c>
      <c r="AA3915" s="84">
        <v>2.4E-2</v>
      </c>
      <c r="AB3915" s="85">
        <v>1</v>
      </c>
      <c r="AC3915" s="85">
        <v>1</v>
      </c>
    </row>
    <row r="3916" spans="1:29" ht="25.5">
      <c r="A3916" s="1"/>
      <c r="B3916" s="6" t="s">
        <v>8777</v>
      </c>
      <c r="C3916" s="6" t="s">
        <v>8778</v>
      </c>
      <c r="D3916" s="6" t="s">
        <v>19719</v>
      </c>
      <c r="E3916" s="49" t="s">
        <v>19729</v>
      </c>
      <c r="F3916" s="6" t="s">
        <v>9038</v>
      </c>
      <c r="G3916" s="6" t="s">
        <v>60</v>
      </c>
      <c r="H3916" s="6" t="s">
        <v>60</v>
      </c>
      <c r="I3916" s="60" t="s">
        <v>19730</v>
      </c>
      <c r="J3916" s="49" t="s">
        <v>19731</v>
      </c>
      <c r="K3916" s="6" t="s">
        <v>19732</v>
      </c>
      <c r="L3916" s="29">
        <f>IF($J$6="с учетом НДС",VLOOKUP(I3916,LEGEND!B:E,4,0)*(1-M3916),VLOOKUP(I3916,LEGEND!B:E,4,0)*(1-M3916)/1.2)</f>
        <v>10100</v>
      </c>
      <c r="M3916" s="57">
        <f>IF(AND(B3916&lt;&gt;"1_Электроинструмент",B3916&lt;&gt;"2_Садовая техника"),$J$5,IF($J$4&lt;=20%,$J$4,IFERROR(VLOOKUP(S3916,LEGEND!$L$2:$M$5,2,FALSE),$J$4)))</f>
        <v>0</v>
      </c>
      <c r="N3916" s="48" t="s">
        <v>60</v>
      </c>
      <c r="O3916" s="6" t="s">
        <v>60</v>
      </c>
      <c r="P3916" s="49" t="s">
        <v>66</v>
      </c>
      <c r="Q3916" s="49" t="s">
        <v>67</v>
      </c>
      <c r="R3916" s="6" t="s">
        <v>60</v>
      </c>
      <c r="S3916" s="49" t="s">
        <v>60</v>
      </c>
      <c r="T3916" s="73" t="str">
        <f>IF(_xlfn.XLOOKUP(I3916,LEGEND!B:B,LEGEND!H:H)&lt;&gt;"-",HYPERLINK(_xlfn.XLOOKUP(I3916,LEGEND!B:B,LEGEND!H:H),"link"),_xlfn.XLOOKUP(I3916,LEGEND!B:B,LEGEND!H:H))</f>
        <v>link</v>
      </c>
      <c r="U3916" s="73" t="str">
        <f>HYPERLINK(_xlfn.XLOOKUP(I3916,LEGEND!B:B,LEGEND!I:I))</f>
        <v>https://milwaukee-media-images.s3.amazonaws.com/hi/4932451668--Hero_1.jpg</v>
      </c>
      <c r="V3916" s="51" t="s">
        <v>19733</v>
      </c>
      <c r="W3916" s="63" t="s">
        <v>71</v>
      </c>
      <c r="X3916" s="64">
        <v>222</v>
      </c>
      <c r="Y3916" s="64">
        <v>192</v>
      </c>
      <c r="Z3916" s="64">
        <v>60</v>
      </c>
      <c r="AA3916" s="84">
        <v>0.96799999999999997</v>
      </c>
      <c r="AB3916" s="85">
        <v>1</v>
      </c>
      <c r="AC3916" s="85">
        <v>1</v>
      </c>
    </row>
    <row r="3917" spans="1:29" ht="25.5">
      <c r="A3917" s="1"/>
      <c r="B3917" s="6" t="s">
        <v>8777</v>
      </c>
      <c r="C3917" s="6" t="s">
        <v>8778</v>
      </c>
      <c r="D3917" s="6" t="s">
        <v>8450</v>
      </c>
      <c r="E3917" s="49" t="s">
        <v>19734</v>
      </c>
      <c r="F3917" s="6" t="s">
        <v>60</v>
      </c>
      <c r="G3917" s="6" t="s">
        <v>60</v>
      </c>
      <c r="H3917" s="6" t="s">
        <v>60</v>
      </c>
      <c r="I3917" s="60" t="s">
        <v>19945</v>
      </c>
      <c r="J3917" s="49" t="s">
        <v>19946</v>
      </c>
      <c r="K3917" s="6" t="s">
        <v>19947</v>
      </c>
      <c r="L3917" s="29">
        <f>IF($J$6="с учетом НДС",VLOOKUP(I3917,LEGEND!B:E,4,0)*(1-M3917),VLOOKUP(I3917,LEGEND!B:E,4,0)*(1-M3917)/1.2)</f>
        <v>3310</v>
      </c>
      <c r="M3917" s="57">
        <f>IF(AND(B3917&lt;&gt;"1_Электроинструмент",B3917&lt;&gt;"2_Садовая техника"),$J$5,IF($J$4&lt;=20%,$J$4,IFERROR(VLOOKUP(S3917,LEGEND!$L$2:$M$5,2,FALSE),$J$4)))</f>
        <v>0</v>
      </c>
      <c r="N3917" s="48" t="s">
        <v>60</v>
      </c>
      <c r="O3917" s="6" t="s">
        <v>60</v>
      </c>
      <c r="P3917" s="49" t="s">
        <v>66</v>
      </c>
      <c r="Q3917" s="49" t="s">
        <v>67</v>
      </c>
      <c r="R3917" s="6" t="s">
        <v>60</v>
      </c>
      <c r="S3917" s="49" t="s">
        <v>60</v>
      </c>
      <c r="T3917" s="73" t="str">
        <f>IF(_xlfn.XLOOKUP(I3917,LEGEND!B:B,LEGEND!H:H)&lt;&gt;"-",HYPERLINK(_xlfn.XLOOKUP(I3917,LEGEND!B:B,LEGEND!H:H),"link"),_xlfn.XLOOKUP(I3917,LEGEND!B:B,LEGEND!H:H))</f>
        <v>-</v>
      </c>
      <c r="U3917" s="73" t="str">
        <f>HYPERLINK(_xlfn.XLOOKUP(I3917,LEGEND!B:B,LEGEND!I:I))</f>
        <v>https://milwaukee-media-images.s3.amazonaws.com/hi/4932479088--Pack_1.jpg</v>
      </c>
      <c r="V3917" s="51" t="s">
        <v>19948</v>
      </c>
      <c r="W3917" s="63" t="s">
        <v>1189</v>
      </c>
      <c r="X3917" s="64">
        <v>15</v>
      </c>
      <c r="Y3917" s="64">
        <v>75</v>
      </c>
      <c r="Z3917" s="64">
        <v>135</v>
      </c>
      <c r="AA3917" s="84">
        <v>0.24</v>
      </c>
      <c r="AB3917" s="85">
        <v>1</v>
      </c>
      <c r="AC3917" s="85">
        <v>1</v>
      </c>
    </row>
    <row r="3918" spans="1:29" ht="25.5">
      <c r="A3918" s="1"/>
      <c r="B3918" s="6" t="s">
        <v>8777</v>
      </c>
      <c r="C3918" s="6" t="s">
        <v>8778</v>
      </c>
      <c r="D3918" s="6" t="s">
        <v>8450</v>
      </c>
      <c r="E3918" s="49" t="s">
        <v>19734</v>
      </c>
      <c r="F3918" s="6" t="s">
        <v>19735</v>
      </c>
      <c r="G3918" s="6" t="s">
        <v>60</v>
      </c>
      <c r="H3918" s="6" t="s">
        <v>60</v>
      </c>
      <c r="I3918" s="60" t="s">
        <v>19736</v>
      </c>
      <c r="J3918" s="49" t="s">
        <v>19737</v>
      </c>
      <c r="K3918" s="6" t="s">
        <v>19738</v>
      </c>
      <c r="L3918" s="29">
        <f>IF($J$6="с учетом НДС",VLOOKUP(I3918,LEGEND!B:E,4,0)*(1-M3918),VLOOKUP(I3918,LEGEND!B:E,4,0)*(1-M3918)/1.2)</f>
        <v>379</v>
      </c>
      <c r="M3918" s="57">
        <f>IF(AND(B3918&lt;&gt;"1_Электроинструмент",B3918&lt;&gt;"2_Садовая техника"),$J$5,IF($J$4&lt;=20%,$J$4,IFERROR(VLOOKUP(S3918,LEGEND!$L$2:$M$5,2,FALSE),$J$4)))</f>
        <v>0</v>
      </c>
      <c r="N3918" s="48" t="s">
        <v>60</v>
      </c>
      <c r="O3918" s="6" t="s">
        <v>60</v>
      </c>
      <c r="P3918" s="49" t="s">
        <v>66</v>
      </c>
      <c r="Q3918" s="49" t="s">
        <v>67</v>
      </c>
      <c r="R3918" s="6" t="s">
        <v>60</v>
      </c>
      <c r="S3918" s="49" t="s">
        <v>60</v>
      </c>
      <c r="T3918" s="73" t="str">
        <f>IF(_xlfn.XLOOKUP(I3918,LEGEND!B:B,LEGEND!H:H)&lt;&gt;"-",HYPERLINK(_xlfn.XLOOKUP(I3918,LEGEND!B:B,LEGEND!H:H),"link"),_xlfn.XLOOKUP(I3918,LEGEND!B:B,LEGEND!H:H))</f>
        <v>link</v>
      </c>
      <c r="U3918" s="73" t="str">
        <f>HYPERLINK(_xlfn.XLOOKUP(I3918,LEGEND!B:B,LEGEND!I:I))</f>
        <v>https://milwaukee-media-images.s3.amazonaws.com/hi/4932254071--Hero_1.jpg</v>
      </c>
      <c r="V3918" s="51" t="s">
        <v>19739</v>
      </c>
      <c r="W3918" s="63" t="s">
        <v>1189</v>
      </c>
      <c r="X3918" s="64">
        <v>35</v>
      </c>
      <c r="Y3918" s="64">
        <v>80</v>
      </c>
      <c r="Z3918" s="64">
        <v>170</v>
      </c>
      <c r="AA3918" s="84">
        <v>0.04</v>
      </c>
      <c r="AB3918" s="85">
        <v>5</v>
      </c>
      <c r="AC3918" s="85">
        <v>1</v>
      </c>
    </row>
    <row r="3919" spans="1:29" ht="25.5">
      <c r="A3919" s="1"/>
      <c r="B3919" s="6" t="s">
        <v>8777</v>
      </c>
      <c r="C3919" s="6" t="s">
        <v>8778</v>
      </c>
      <c r="D3919" s="6" t="s">
        <v>8450</v>
      </c>
      <c r="E3919" s="49" t="s">
        <v>19734</v>
      </c>
      <c r="F3919" s="6" t="s">
        <v>19735</v>
      </c>
      <c r="G3919" s="6" t="s">
        <v>60</v>
      </c>
      <c r="H3919" s="6" t="s">
        <v>60</v>
      </c>
      <c r="I3919" s="60" t="s">
        <v>19740</v>
      </c>
      <c r="J3919" s="49" t="s">
        <v>19741</v>
      </c>
      <c r="K3919" s="6" t="s">
        <v>19742</v>
      </c>
      <c r="L3919" s="29">
        <f>IF($J$6="с учетом НДС",VLOOKUP(I3919,LEGEND!B:E,4,0)*(1-M3919),VLOOKUP(I3919,LEGEND!B:E,4,0)*(1-M3919)/1.2)</f>
        <v>468</v>
      </c>
      <c r="M3919" s="57">
        <f>IF(AND(B3919&lt;&gt;"1_Электроинструмент",B3919&lt;&gt;"2_Садовая техника"),$J$5,IF($J$4&lt;=20%,$J$4,IFERROR(VLOOKUP(S3919,LEGEND!$L$2:$M$5,2,FALSE),$J$4)))</f>
        <v>0</v>
      </c>
      <c r="N3919" s="48" t="s">
        <v>60</v>
      </c>
      <c r="O3919" s="6" t="s">
        <v>60</v>
      </c>
      <c r="P3919" s="49" t="s">
        <v>66</v>
      </c>
      <c r="Q3919" s="49" t="s">
        <v>67</v>
      </c>
      <c r="R3919" s="6" t="s">
        <v>60</v>
      </c>
      <c r="S3919" s="49" t="s">
        <v>60</v>
      </c>
      <c r="T3919" s="73" t="str">
        <f>IF(_xlfn.XLOOKUP(I3919,LEGEND!B:B,LEGEND!H:H)&lt;&gt;"-",HYPERLINK(_xlfn.XLOOKUP(I3919,LEGEND!B:B,LEGEND!H:H),"link"),_xlfn.XLOOKUP(I3919,LEGEND!B:B,LEGEND!H:H))</f>
        <v>link</v>
      </c>
      <c r="U3919" s="73" t="str">
        <f>HYPERLINK(_xlfn.XLOOKUP(I3919,LEGEND!B:B,LEGEND!I:I))</f>
        <v>https://milwaukee-media-images.s3.amazonaws.com/hi/4932213116--Hero_1.jpg</v>
      </c>
      <c r="V3919" s="51" t="s">
        <v>19743</v>
      </c>
      <c r="W3919" s="63" t="s">
        <v>1189</v>
      </c>
      <c r="X3919" s="64">
        <v>20</v>
      </c>
      <c r="Y3919" s="64">
        <v>80</v>
      </c>
      <c r="Z3919" s="64">
        <v>170</v>
      </c>
      <c r="AA3919" s="84">
        <v>0.04</v>
      </c>
      <c r="AB3919" s="85">
        <v>5</v>
      </c>
      <c r="AC3919" s="85">
        <v>1</v>
      </c>
    </row>
    <row r="3920" spans="1:29" ht="25.5">
      <c r="A3920" s="1"/>
      <c r="B3920" s="6" t="s">
        <v>8777</v>
      </c>
      <c r="C3920" s="6" t="s">
        <v>8778</v>
      </c>
      <c r="D3920" s="6" t="s">
        <v>8450</v>
      </c>
      <c r="E3920" s="49" t="s">
        <v>19734</v>
      </c>
      <c r="F3920" s="6" t="s">
        <v>19735</v>
      </c>
      <c r="G3920" s="6" t="s">
        <v>60</v>
      </c>
      <c r="H3920" s="6" t="s">
        <v>60</v>
      </c>
      <c r="I3920" s="60" t="s">
        <v>19744</v>
      </c>
      <c r="J3920" s="49" t="s">
        <v>19745</v>
      </c>
      <c r="K3920" s="6" t="s">
        <v>19746</v>
      </c>
      <c r="L3920" s="29">
        <f>IF($J$6="с учетом НДС",VLOOKUP(I3920,LEGEND!B:E,4,0)*(1-M3920),VLOOKUP(I3920,LEGEND!B:E,4,0)*(1-M3920)/1.2)</f>
        <v>469</v>
      </c>
      <c r="M3920" s="57">
        <f>IF(AND(B3920&lt;&gt;"1_Электроинструмент",B3920&lt;&gt;"2_Садовая техника"),$J$5,IF($J$4&lt;=20%,$J$4,IFERROR(VLOOKUP(S3920,LEGEND!$L$2:$M$5,2,FALSE),$J$4)))</f>
        <v>0</v>
      </c>
      <c r="N3920" s="48" t="s">
        <v>60</v>
      </c>
      <c r="O3920" s="6" t="s">
        <v>60</v>
      </c>
      <c r="P3920" s="49" t="s">
        <v>66</v>
      </c>
      <c r="Q3920" s="49" t="s">
        <v>67</v>
      </c>
      <c r="R3920" s="6" t="s">
        <v>60</v>
      </c>
      <c r="S3920" s="49" t="s">
        <v>60</v>
      </c>
      <c r="T3920" s="73" t="str">
        <f>IF(_xlfn.XLOOKUP(I3920,LEGEND!B:B,LEGEND!H:H)&lt;&gt;"-",HYPERLINK(_xlfn.XLOOKUP(I3920,LEGEND!B:B,LEGEND!H:H),"link"),_xlfn.XLOOKUP(I3920,LEGEND!B:B,LEGEND!H:H))</f>
        <v>link</v>
      </c>
      <c r="U3920" s="73" t="str">
        <f>HYPERLINK(_xlfn.XLOOKUP(I3920,LEGEND!B:B,LEGEND!I:I))</f>
        <v>https://milwaukee-media-images.s3.amazonaws.com/hi/4932274353--Hero_1.jpg</v>
      </c>
      <c r="V3920" s="51" t="s">
        <v>19747</v>
      </c>
      <c r="W3920" s="63" t="s">
        <v>1189</v>
      </c>
      <c r="X3920" s="64">
        <v>115</v>
      </c>
      <c r="Y3920" s="64">
        <v>4</v>
      </c>
      <c r="Z3920" s="64">
        <v>130</v>
      </c>
      <c r="AA3920" s="84">
        <v>0.03</v>
      </c>
      <c r="AB3920" s="85">
        <v>5</v>
      </c>
      <c r="AC3920" s="85">
        <v>1</v>
      </c>
    </row>
    <row r="3921" spans="1:29" ht="25.5">
      <c r="A3921" s="1"/>
      <c r="B3921" s="6" t="s">
        <v>8777</v>
      </c>
      <c r="C3921" s="6" t="s">
        <v>8778</v>
      </c>
      <c r="D3921" s="6" t="s">
        <v>8450</v>
      </c>
      <c r="E3921" s="49" t="s">
        <v>19734</v>
      </c>
      <c r="F3921" s="6" t="s">
        <v>19735</v>
      </c>
      <c r="G3921" s="6" t="s">
        <v>60</v>
      </c>
      <c r="H3921" s="6" t="s">
        <v>60</v>
      </c>
      <c r="I3921" s="60" t="s">
        <v>19748</v>
      </c>
      <c r="J3921" s="49" t="s">
        <v>19749</v>
      </c>
      <c r="K3921" s="6" t="s">
        <v>19750</v>
      </c>
      <c r="L3921" s="29">
        <f>IF($J$6="с учетом НДС",VLOOKUP(I3921,LEGEND!B:E,4,0)*(1-M3921),VLOOKUP(I3921,LEGEND!B:E,4,0)*(1-M3921)/1.2)</f>
        <v>481</v>
      </c>
      <c r="M3921" s="57">
        <f>IF(AND(B3921&lt;&gt;"1_Электроинструмент",B3921&lt;&gt;"2_Садовая техника"),$J$5,IF($J$4&lt;=20%,$J$4,IFERROR(VLOOKUP(S3921,LEGEND!$L$2:$M$5,2,FALSE),$J$4)))</f>
        <v>0</v>
      </c>
      <c r="N3921" s="48" t="s">
        <v>60</v>
      </c>
      <c r="O3921" s="6" t="s">
        <v>60</v>
      </c>
      <c r="P3921" s="49" t="s">
        <v>66</v>
      </c>
      <c r="Q3921" s="49" t="s">
        <v>67</v>
      </c>
      <c r="R3921" s="6" t="s">
        <v>60</v>
      </c>
      <c r="S3921" s="49" t="s">
        <v>60</v>
      </c>
      <c r="T3921" s="73" t="str">
        <f>IF(_xlfn.XLOOKUP(I3921,LEGEND!B:B,LEGEND!H:H)&lt;&gt;"-",HYPERLINK(_xlfn.XLOOKUP(I3921,LEGEND!B:B,LEGEND!H:H),"link"),_xlfn.XLOOKUP(I3921,LEGEND!B:B,LEGEND!H:H))</f>
        <v>link</v>
      </c>
      <c r="U3921" s="73" t="str">
        <f>HYPERLINK(_xlfn.XLOOKUP(I3921,LEGEND!B:B,LEGEND!I:I))</f>
        <v>https://milwaukee-media-images.s3.amazonaws.com/hi/4932254063--Hero_1.jpg</v>
      </c>
      <c r="V3921" s="51" t="s">
        <v>19751</v>
      </c>
      <c r="W3921" s="63" t="s">
        <v>1189</v>
      </c>
      <c r="X3921" s="64">
        <v>20</v>
      </c>
      <c r="Y3921" s="64">
        <v>80</v>
      </c>
      <c r="Z3921" s="64">
        <v>170</v>
      </c>
      <c r="AA3921" s="84">
        <v>0.03</v>
      </c>
      <c r="AB3921" s="85">
        <v>5</v>
      </c>
      <c r="AC3921" s="85">
        <v>1</v>
      </c>
    </row>
    <row r="3922" spans="1:29" ht="25.5">
      <c r="A3922" s="1"/>
      <c r="B3922" s="6" t="s">
        <v>8777</v>
      </c>
      <c r="C3922" s="6" t="s">
        <v>8778</v>
      </c>
      <c r="D3922" s="6" t="s">
        <v>8450</v>
      </c>
      <c r="E3922" s="49" t="s">
        <v>19734</v>
      </c>
      <c r="F3922" s="6" t="s">
        <v>19735</v>
      </c>
      <c r="G3922" s="6" t="s">
        <v>60</v>
      </c>
      <c r="H3922" s="6" t="s">
        <v>60</v>
      </c>
      <c r="I3922" s="60" t="s">
        <v>19752</v>
      </c>
      <c r="J3922" s="49" t="s">
        <v>19753</v>
      </c>
      <c r="K3922" s="6" t="s">
        <v>19754</v>
      </c>
      <c r="L3922" s="29">
        <f>IF($J$6="с учетом НДС",VLOOKUP(I3922,LEGEND!B:E,4,0)*(1-M3922),VLOOKUP(I3922,LEGEND!B:E,4,0)*(1-M3922)/1.2)</f>
        <v>484</v>
      </c>
      <c r="M3922" s="57">
        <f>IF(AND(B3922&lt;&gt;"1_Электроинструмент",B3922&lt;&gt;"2_Садовая техника"),$J$5,IF($J$4&lt;=20%,$J$4,IFERROR(VLOOKUP(S3922,LEGEND!$L$2:$M$5,2,FALSE),$J$4)))</f>
        <v>0</v>
      </c>
      <c r="N3922" s="48" t="s">
        <v>60</v>
      </c>
      <c r="O3922" s="6" t="s">
        <v>60</v>
      </c>
      <c r="P3922" s="49" t="s">
        <v>66</v>
      </c>
      <c r="Q3922" s="49" t="s">
        <v>67</v>
      </c>
      <c r="R3922" s="6" t="s">
        <v>60</v>
      </c>
      <c r="S3922" s="49" t="s">
        <v>60</v>
      </c>
      <c r="T3922" s="73" t="str">
        <f>IF(_xlfn.XLOOKUP(I3922,LEGEND!B:B,LEGEND!H:H)&lt;&gt;"-",HYPERLINK(_xlfn.XLOOKUP(I3922,LEGEND!B:B,LEGEND!H:H),"link"),_xlfn.XLOOKUP(I3922,LEGEND!B:B,LEGEND!H:H))</f>
        <v>link</v>
      </c>
      <c r="U3922" s="73" t="str">
        <f>HYPERLINK(_xlfn.XLOOKUP(I3922,LEGEND!B:B,LEGEND!I:I))</f>
        <v>https://milwaukee-media-images.s3.amazonaws.com/hi/4932254064--Hero_1.jpg</v>
      </c>
      <c r="V3922" s="51" t="s">
        <v>19755</v>
      </c>
      <c r="W3922" s="63" t="s">
        <v>1189</v>
      </c>
      <c r="X3922" s="64">
        <v>20</v>
      </c>
      <c r="Y3922" s="64">
        <v>80</v>
      </c>
      <c r="Z3922" s="64">
        <v>170</v>
      </c>
      <c r="AA3922" s="84">
        <v>0.03</v>
      </c>
      <c r="AB3922" s="85">
        <v>5</v>
      </c>
      <c r="AC3922" s="85">
        <v>1</v>
      </c>
    </row>
    <row r="3923" spans="1:29" ht="25.5">
      <c r="A3923" s="1"/>
      <c r="B3923" s="6" t="s">
        <v>8777</v>
      </c>
      <c r="C3923" s="6" t="s">
        <v>8778</v>
      </c>
      <c r="D3923" s="6" t="s">
        <v>8450</v>
      </c>
      <c r="E3923" s="49" t="s">
        <v>19734</v>
      </c>
      <c r="F3923" s="6" t="s">
        <v>19735</v>
      </c>
      <c r="G3923" s="6" t="s">
        <v>60</v>
      </c>
      <c r="H3923" s="6" t="s">
        <v>60</v>
      </c>
      <c r="I3923" s="60" t="s">
        <v>19756</v>
      </c>
      <c r="J3923" s="49" t="s">
        <v>19757</v>
      </c>
      <c r="K3923" s="6" t="s">
        <v>19758</v>
      </c>
      <c r="L3923" s="29">
        <f>IF($J$6="с учетом НДС",VLOOKUP(I3923,LEGEND!B:E,4,0)*(1-M3923),VLOOKUP(I3923,LEGEND!B:E,4,0)*(1-M3923)/1.2)</f>
        <v>484</v>
      </c>
      <c r="M3923" s="57">
        <f>IF(AND(B3923&lt;&gt;"1_Электроинструмент",B3923&lt;&gt;"2_Садовая техника"),$J$5,IF($J$4&lt;=20%,$J$4,IFERROR(VLOOKUP(S3923,LEGEND!$L$2:$M$5,2,FALSE),$J$4)))</f>
        <v>0</v>
      </c>
      <c r="N3923" s="48" t="s">
        <v>60</v>
      </c>
      <c r="O3923" s="6" t="s">
        <v>60</v>
      </c>
      <c r="P3923" s="49" t="s">
        <v>66</v>
      </c>
      <c r="Q3923" s="49" t="s">
        <v>67</v>
      </c>
      <c r="R3923" s="6" t="s">
        <v>60</v>
      </c>
      <c r="S3923" s="49" t="s">
        <v>60</v>
      </c>
      <c r="T3923" s="73" t="str">
        <f>IF(_xlfn.XLOOKUP(I3923,LEGEND!B:B,LEGEND!H:H)&lt;&gt;"-",HYPERLINK(_xlfn.XLOOKUP(I3923,LEGEND!B:B,LEGEND!H:H),"link"),_xlfn.XLOOKUP(I3923,LEGEND!B:B,LEGEND!H:H))</f>
        <v>link</v>
      </c>
      <c r="U3923" s="73" t="str">
        <f>HYPERLINK(_xlfn.XLOOKUP(I3923,LEGEND!B:B,LEGEND!I:I))</f>
        <v>https://milwaukee-media-images.s3.amazonaws.com/hi/4932274652--Hero_1.jpg</v>
      </c>
      <c r="V3923" s="51" t="s">
        <v>19759</v>
      </c>
      <c r="W3923" s="63" t="s">
        <v>1189</v>
      </c>
      <c r="X3923" s="64">
        <v>115</v>
      </c>
      <c r="Y3923" s="64">
        <v>4</v>
      </c>
      <c r="Z3923" s="64">
        <v>120</v>
      </c>
      <c r="AA3923" s="84">
        <v>0.02</v>
      </c>
      <c r="AB3923" s="85">
        <v>5</v>
      </c>
      <c r="AC3923" s="85">
        <v>1</v>
      </c>
    </row>
    <row r="3924" spans="1:29" ht="25.5">
      <c r="A3924" s="1"/>
      <c r="B3924" s="6" t="s">
        <v>8777</v>
      </c>
      <c r="C3924" s="6" t="s">
        <v>8778</v>
      </c>
      <c r="D3924" s="6" t="s">
        <v>8450</v>
      </c>
      <c r="E3924" s="49" t="s">
        <v>19734</v>
      </c>
      <c r="F3924" s="6" t="s">
        <v>19735</v>
      </c>
      <c r="G3924" s="6" t="s">
        <v>60</v>
      </c>
      <c r="H3924" s="6" t="s">
        <v>60</v>
      </c>
      <c r="I3924" s="60" t="s">
        <v>19760</v>
      </c>
      <c r="J3924" s="49" t="s">
        <v>19761</v>
      </c>
      <c r="K3924" s="6" t="s">
        <v>19762</v>
      </c>
      <c r="L3924" s="29">
        <f>IF($J$6="с учетом НДС",VLOOKUP(I3924,LEGEND!B:E,4,0)*(1-M3924),VLOOKUP(I3924,LEGEND!B:E,4,0)*(1-M3924)/1.2)</f>
        <v>495</v>
      </c>
      <c r="M3924" s="57">
        <f>IF(AND(B3924&lt;&gt;"1_Электроинструмент",B3924&lt;&gt;"2_Садовая техника"),$J$5,IF($J$4&lt;=20%,$J$4,IFERROR(VLOOKUP(S3924,LEGEND!$L$2:$M$5,2,FALSE),$J$4)))</f>
        <v>0</v>
      </c>
      <c r="N3924" s="48" t="s">
        <v>60</v>
      </c>
      <c r="O3924" s="6" t="s">
        <v>60</v>
      </c>
      <c r="P3924" s="49" t="s">
        <v>66</v>
      </c>
      <c r="Q3924" s="49" t="s">
        <v>67</v>
      </c>
      <c r="R3924" s="6" t="s">
        <v>60</v>
      </c>
      <c r="S3924" s="49" t="s">
        <v>60</v>
      </c>
      <c r="T3924" s="73" t="str">
        <f>IF(_xlfn.XLOOKUP(I3924,LEGEND!B:B,LEGEND!H:H)&lt;&gt;"-",HYPERLINK(_xlfn.XLOOKUP(I3924,LEGEND!B:B,LEGEND!H:H),"link"),_xlfn.XLOOKUP(I3924,LEGEND!B:B,LEGEND!H:H))</f>
        <v>link</v>
      </c>
      <c r="U3924" s="73" t="str">
        <f>HYPERLINK(_xlfn.XLOOKUP(I3924,LEGEND!B:B,LEGEND!I:I))</f>
        <v>https://milwaukee-media-images.s3.amazonaws.com/hi/4932346078--Hero_1.jpg</v>
      </c>
      <c r="V3924" s="51" t="s">
        <v>19763</v>
      </c>
      <c r="W3924" s="63" t="s">
        <v>1189</v>
      </c>
      <c r="X3924" s="64">
        <v>170</v>
      </c>
      <c r="Y3924" s="64">
        <v>80</v>
      </c>
      <c r="Z3924" s="64">
        <v>3</v>
      </c>
      <c r="AA3924" s="84">
        <v>0.03</v>
      </c>
      <c r="AB3924" s="85">
        <v>5</v>
      </c>
      <c r="AC3924" s="85">
        <v>1</v>
      </c>
    </row>
    <row r="3925" spans="1:29" ht="25.5">
      <c r="A3925" s="1"/>
      <c r="B3925" s="6" t="s">
        <v>8777</v>
      </c>
      <c r="C3925" s="6" t="s">
        <v>8778</v>
      </c>
      <c r="D3925" s="6" t="s">
        <v>8450</v>
      </c>
      <c r="E3925" s="49" t="s">
        <v>19734</v>
      </c>
      <c r="F3925" s="6" t="s">
        <v>19735</v>
      </c>
      <c r="G3925" s="6" t="s">
        <v>60</v>
      </c>
      <c r="H3925" s="6" t="s">
        <v>60</v>
      </c>
      <c r="I3925" s="60" t="s">
        <v>19764</v>
      </c>
      <c r="J3925" s="49" t="s">
        <v>19765</v>
      </c>
      <c r="K3925" s="6" t="s">
        <v>19766</v>
      </c>
      <c r="L3925" s="29">
        <f>IF($J$6="с учетом НДС",VLOOKUP(I3925,LEGEND!B:E,4,0)*(1-M3925),VLOOKUP(I3925,LEGEND!B:E,4,0)*(1-M3925)/1.2)</f>
        <v>510</v>
      </c>
      <c r="M3925" s="57">
        <f>IF(AND(B3925&lt;&gt;"1_Электроинструмент",B3925&lt;&gt;"2_Садовая техника"),$J$5,IF($J$4&lt;=20%,$J$4,IFERROR(VLOOKUP(S3925,LEGEND!$L$2:$M$5,2,FALSE),$J$4)))</f>
        <v>0</v>
      </c>
      <c r="N3925" s="48" t="s">
        <v>60</v>
      </c>
      <c r="O3925" s="6" t="s">
        <v>60</v>
      </c>
      <c r="P3925" s="49" t="s">
        <v>66</v>
      </c>
      <c r="Q3925" s="49" t="s">
        <v>67</v>
      </c>
      <c r="R3925" s="6" t="s">
        <v>60</v>
      </c>
      <c r="S3925" s="49" t="s">
        <v>60</v>
      </c>
      <c r="T3925" s="73" t="str">
        <f>IF(_xlfn.XLOOKUP(I3925,LEGEND!B:B,LEGEND!H:H)&lt;&gt;"-",HYPERLINK(_xlfn.XLOOKUP(I3925,LEGEND!B:B,LEGEND!H:H),"link"),_xlfn.XLOOKUP(I3925,LEGEND!B:B,LEGEND!H:H))</f>
        <v>link</v>
      </c>
      <c r="U3925" s="73" t="str">
        <f>HYPERLINK(_xlfn.XLOOKUP(I3925,LEGEND!B:B,LEGEND!I:I))</f>
        <v>https://milwaukee-media-images.s3.amazonaws.com/hi/4932254061--Hero_1.jpg</v>
      </c>
      <c r="V3925" s="51" t="s">
        <v>19767</v>
      </c>
      <c r="W3925" s="63" t="s">
        <v>1189</v>
      </c>
      <c r="X3925" s="64">
        <v>20</v>
      </c>
      <c r="Y3925" s="64">
        <v>80</v>
      </c>
      <c r="Z3925" s="64">
        <v>170</v>
      </c>
      <c r="AA3925" s="84">
        <v>0.04</v>
      </c>
      <c r="AB3925" s="85">
        <v>5</v>
      </c>
      <c r="AC3925" s="85">
        <v>1</v>
      </c>
    </row>
    <row r="3926" spans="1:29" ht="25.5">
      <c r="A3926" s="1"/>
      <c r="B3926" s="6" t="s">
        <v>8777</v>
      </c>
      <c r="C3926" s="6" t="s">
        <v>8778</v>
      </c>
      <c r="D3926" s="6" t="s">
        <v>8450</v>
      </c>
      <c r="E3926" s="49" t="s">
        <v>19734</v>
      </c>
      <c r="F3926" s="6" t="s">
        <v>19735</v>
      </c>
      <c r="G3926" s="6" t="s">
        <v>60</v>
      </c>
      <c r="H3926" s="6" t="s">
        <v>60</v>
      </c>
      <c r="I3926" s="60" t="s">
        <v>19768</v>
      </c>
      <c r="J3926" s="49" t="s">
        <v>19769</v>
      </c>
      <c r="K3926" s="6" t="s">
        <v>19770</v>
      </c>
      <c r="L3926" s="29">
        <f>IF($J$6="с учетом НДС",VLOOKUP(I3926,LEGEND!B:E,4,0)*(1-M3926),VLOOKUP(I3926,LEGEND!B:E,4,0)*(1-M3926)/1.2)</f>
        <v>510</v>
      </c>
      <c r="M3926" s="57">
        <f>IF(AND(B3926&lt;&gt;"1_Электроинструмент",B3926&lt;&gt;"2_Садовая техника"),$J$5,IF($J$4&lt;=20%,$J$4,IFERROR(VLOOKUP(S3926,LEGEND!$L$2:$M$5,2,FALSE),$J$4)))</f>
        <v>0</v>
      </c>
      <c r="N3926" s="48" t="s">
        <v>60</v>
      </c>
      <c r="O3926" s="6" t="s">
        <v>60</v>
      </c>
      <c r="P3926" s="49" t="s">
        <v>66</v>
      </c>
      <c r="Q3926" s="49" t="s">
        <v>67</v>
      </c>
      <c r="R3926" s="6" t="s">
        <v>60</v>
      </c>
      <c r="S3926" s="49" t="s">
        <v>60</v>
      </c>
      <c r="T3926" s="73" t="str">
        <f>IF(_xlfn.XLOOKUP(I3926,LEGEND!B:B,LEGEND!H:H)&lt;&gt;"-",HYPERLINK(_xlfn.XLOOKUP(I3926,LEGEND!B:B,LEGEND!H:H),"link"),_xlfn.XLOOKUP(I3926,LEGEND!B:B,LEGEND!H:H))</f>
        <v>link</v>
      </c>
      <c r="U3926" s="73" t="str">
        <f>HYPERLINK(_xlfn.XLOOKUP(I3926,LEGEND!B:B,LEGEND!I:I))</f>
        <v>https://milwaukee-media-images.s3.amazonaws.com/hi/4932346082--Hero_1.jpg</v>
      </c>
      <c r="V3926" s="51" t="s">
        <v>19771</v>
      </c>
      <c r="W3926" s="63" t="s">
        <v>1189</v>
      </c>
      <c r="X3926" s="64">
        <v>135</v>
      </c>
      <c r="Y3926" s="64">
        <v>115</v>
      </c>
      <c r="Z3926" s="64">
        <v>3</v>
      </c>
      <c r="AA3926" s="84">
        <v>2.5000000000000001E-2</v>
      </c>
      <c r="AB3926" s="85">
        <v>5</v>
      </c>
      <c r="AC3926" s="85">
        <v>1</v>
      </c>
    </row>
    <row r="3927" spans="1:29" ht="25.5">
      <c r="A3927" s="1"/>
      <c r="B3927" s="6" t="s">
        <v>8777</v>
      </c>
      <c r="C3927" s="6" t="s">
        <v>8778</v>
      </c>
      <c r="D3927" s="6" t="s">
        <v>8450</v>
      </c>
      <c r="E3927" s="49" t="s">
        <v>19734</v>
      </c>
      <c r="F3927" s="6" t="s">
        <v>19735</v>
      </c>
      <c r="G3927" s="6" t="s">
        <v>60</v>
      </c>
      <c r="H3927" s="6" t="s">
        <v>60</v>
      </c>
      <c r="I3927" s="60" t="s">
        <v>19772</v>
      </c>
      <c r="J3927" s="49" t="s">
        <v>19773</v>
      </c>
      <c r="K3927" s="6" t="s">
        <v>19774</v>
      </c>
      <c r="L3927" s="29">
        <f>IF($J$6="с учетом НДС",VLOOKUP(I3927,LEGEND!B:E,4,0)*(1-M3927),VLOOKUP(I3927,LEGEND!B:E,4,0)*(1-M3927)/1.2)</f>
        <v>530</v>
      </c>
      <c r="M3927" s="57">
        <f>IF(AND(B3927&lt;&gt;"1_Электроинструмент",B3927&lt;&gt;"2_Садовая техника"),$J$5,IF($J$4&lt;=20%,$J$4,IFERROR(VLOOKUP(S3927,LEGEND!$L$2:$M$5,2,FALSE),$J$4)))</f>
        <v>0</v>
      </c>
      <c r="N3927" s="48" t="s">
        <v>60</v>
      </c>
      <c r="O3927" s="6" t="s">
        <v>60</v>
      </c>
      <c r="P3927" s="49" t="s">
        <v>66</v>
      </c>
      <c r="Q3927" s="49" t="s">
        <v>67</v>
      </c>
      <c r="R3927" s="6" t="s">
        <v>60</v>
      </c>
      <c r="S3927" s="49" t="s">
        <v>60</v>
      </c>
      <c r="T3927" s="73" t="str">
        <f>IF(_xlfn.XLOOKUP(I3927,LEGEND!B:B,LEGEND!H:H)&lt;&gt;"-",HYPERLINK(_xlfn.XLOOKUP(I3927,LEGEND!B:B,LEGEND!H:H),"link"),_xlfn.XLOOKUP(I3927,LEGEND!B:B,LEGEND!H:H))</f>
        <v>-</v>
      </c>
      <c r="U3927" s="73" t="str">
        <f>HYPERLINK(_xlfn.XLOOKUP(I3927,LEGEND!B:B,LEGEND!I:I))</f>
        <v>https://milwaukee-media-images.s3.amazonaws.com/hi/4932345825--Hero_1.jpg</v>
      </c>
      <c r="V3927" s="51" t="s">
        <v>19775</v>
      </c>
      <c r="W3927" s="63" t="s">
        <v>1189</v>
      </c>
      <c r="X3927" s="64">
        <v>20</v>
      </c>
      <c r="Y3927" s="64">
        <v>80</v>
      </c>
      <c r="Z3927" s="64">
        <v>170</v>
      </c>
      <c r="AA3927" s="84">
        <v>3.5000000000000003E-2</v>
      </c>
      <c r="AB3927" s="85">
        <v>1</v>
      </c>
      <c r="AC3927" s="85">
        <v>1</v>
      </c>
    </row>
    <row r="3928" spans="1:29" ht="25.5">
      <c r="A3928" s="1"/>
      <c r="B3928" s="6" t="s">
        <v>8777</v>
      </c>
      <c r="C3928" s="6" t="s">
        <v>8778</v>
      </c>
      <c r="D3928" s="6" t="s">
        <v>8450</v>
      </c>
      <c r="E3928" s="49" t="s">
        <v>19734</v>
      </c>
      <c r="F3928" s="6" t="s">
        <v>19735</v>
      </c>
      <c r="G3928" s="6" t="s">
        <v>60</v>
      </c>
      <c r="H3928" s="6" t="s">
        <v>60</v>
      </c>
      <c r="I3928" s="60" t="s">
        <v>19776</v>
      </c>
      <c r="J3928" s="49" t="s">
        <v>19777</v>
      </c>
      <c r="K3928" s="6" t="s">
        <v>19778</v>
      </c>
      <c r="L3928" s="29">
        <f>IF($J$6="с учетом НДС",VLOOKUP(I3928,LEGEND!B:E,4,0)*(1-M3928),VLOOKUP(I3928,LEGEND!B:E,4,0)*(1-M3928)/1.2)</f>
        <v>530</v>
      </c>
      <c r="M3928" s="57">
        <f>IF(AND(B3928&lt;&gt;"1_Электроинструмент",B3928&lt;&gt;"2_Садовая техника"),$J$5,IF($J$4&lt;=20%,$J$4,IFERROR(VLOOKUP(S3928,LEGEND!$L$2:$M$5,2,FALSE),$J$4)))</f>
        <v>0</v>
      </c>
      <c r="N3928" s="48" t="s">
        <v>60</v>
      </c>
      <c r="O3928" s="6" t="s">
        <v>60</v>
      </c>
      <c r="P3928" s="49" t="s">
        <v>66</v>
      </c>
      <c r="Q3928" s="49" t="s">
        <v>473</v>
      </c>
      <c r="R3928" s="6" t="s">
        <v>60</v>
      </c>
      <c r="S3928" s="49" t="s">
        <v>60</v>
      </c>
      <c r="T3928" s="73" t="str">
        <f>IF(_xlfn.XLOOKUP(I3928,LEGEND!B:B,LEGEND!H:H)&lt;&gt;"-",HYPERLINK(_xlfn.XLOOKUP(I3928,LEGEND!B:B,LEGEND!H:H),"link"),_xlfn.XLOOKUP(I3928,LEGEND!B:B,LEGEND!H:H))</f>
        <v>link</v>
      </c>
      <c r="U3928" s="73" t="str">
        <f>HYPERLINK(_xlfn.XLOOKUP(I3928,LEGEND!B:B,LEGEND!I:I))</f>
        <v>https://milwaukee-media-images.s3.amazonaws.com/hi/4932354508--Hero_1.jpg</v>
      </c>
      <c r="V3928" s="51" t="s">
        <v>19779</v>
      </c>
      <c r="W3928" s="63" t="s">
        <v>1189</v>
      </c>
      <c r="X3928" s="64">
        <v>170</v>
      </c>
      <c r="Y3928" s="64">
        <v>80</v>
      </c>
      <c r="Z3928" s="64">
        <v>3</v>
      </c>
      <c r="AA3928" s="84">
        <v>3.5000000000000003E-2</v>
      </c>
      <c r="AB3928" s="85">
        <v>5</v>
      </c>
      <c r="AC3928" s="85">
        <v>1</v>
      </c>
    </row>
    <row r="3929" spans="1:29" ht="25.5">
      <c r="A3929" s="1"/>
      <c r="B3929" s="6" t="s">
        <v>8777</v>
      </c>
      <c r="C3929" s="6" t="s">
        <v>8778</v>
      </c>
      <c r="D3929" s="6" t="s">
        <v>8450</v>
      </c>
      <c r="E3929" s="49" t="s">
        <v>19734</v>
      </c>
      <c r="F3929" s="6" t="s">
        <v>19735</v>
      </c>
      <c r="G3929" s="6" t="s">
        <v>60</v>
      </c>
      <c r="H3929" s="6" t="s">
        <v>60</v>
      </c>
      <c r="I3929" s="60" t="s">
        <v>19780</v>
      </c>
      <c r="J3929" s="49" t="s">
        <v>19781</v>
      </c>
      <c r="K3929" s="6" t="s">
        <v>19782</v>
      </c>
      <c r="L3929" s="29">
        <f>IF($J$6="с учетом НДС",VLOOKUP(I3929,LEGEND!B:E,4,0)*(1-M3929),VLOOKUP(I3929,LEGEND!B:E,4,0)*(1-M3929)/1.2)</f>
        <v>540</v>
      </c>
      <c r="M3929" s="57">
        <f>IF(AND(B3929&lt;&gt;"1_Электроинструмент",B3929&lt;&gt;"2_Садовая техника"),$J$5,IF($J$4&lt;=20%,$J$4,IFERROR(VLOOKUP(S3929,LEGEND!$L$2:$M$5,2,FALSE),$J$4)))</f>
        <v>0</v>
      </c>
      <c r="N3929" s="48" t="s">
        <v>60</v>
      </c>
      <c r="O3929" s="6" t="s">
        <v>60</v>
      </c>
      <c r="P3929" s="49" t="s">
        <v>66</v>
      </c>
      <c r="Q3929" s="49" t="s">
        <v>67</v>
      </c>
      <c r="R3929" s="6" t="s">
        <v>60</v>
      </c>
      <c r="S3929" s="49" t="s">
        <v>60</v>
      </c>
      <c r="T3929" s="73" t="str">
        <f>IF(_xlfn.XLOOKUP(I3929,LEGEND!B:B,LEGEND!H:H)&lt;&gt;"-",HYPERLINK(_xlfn.XLOOKUP(I3929,LEGEND!B:B,LEGEND!H:H),"link"),_xlfn.XLOOKUP(I3929,LEGEND!B:B,LEGEND!H:H))</f>
        <v>link</v>
      </c>
      <c r="U3929" s="73" t="str">
        <f>HYPERLINK(_xlfn.XLOOKUP(I3929,LEGEND!B:B,LEGEND!I:I))</f>
        <v>https://milwaukee-media-images.s3.amazonaws.com/hi/4932274351--Hero_1.jpg</v>
      </c>
      <c r="V3929" s="51" t="s">
        <v>19783</v>
      </c>
      <c r="W3929" s="63" t="s">
        <v>1189</v>
      </c>
      <c r="X3929" s="64">
        <v>12</v>
      </c>
      <c r="Y3929" s="64">
        <v>80</v>
      </c>
      <c r="Z3929" s="64">
        <v>170</v>
      </c>
      <c r="AA3929" s="84">
        <v>3.5000000000000003E-2</v>
      </c>
      <c r="AB3929" s="85">
        <v>5</v>
      </c>
      <c r="AC3929" s="85">
        <v>1</v>
      </c>
    </row>
    <row r="3930" spans="1:29" ht="25.5">
      <c r="A3930" s="1"/>
      <c r="B3930" s="6" t="s">
        <v>8777</v>
      </c>
      <c r="C3930" s="6" t="s">
        <v>8778</v>
      </c>
      <c r="D3930" s="6" t="s">
        <v>8450</v>
      </c>
      <c r="E3930" s="49" t="s">
        <v>19734</v>
      </c>
      <c r="F3930" s="6" t="s">
        <v>19735</v>
      </c>
      <c r="G3930" s="6" t="s">
        <v>60</v>
      </c>
      <c r="H3930" s="6" t="s">
        <v>60</v>
      </c>
      <c r="I3930" s="60" t="s">
        <v>19784</v>
      </c>
      <c r="J3930" s="49" t="s">
        <v>19785</v>
      </c>
      <c r="K3930" s="6" t="s">
        <v>19786</v>
      </c>
      <c r="L3930" s="29">
        <f>IF($J$6="с учетом НДС",VLOOKUP(I3930,LEGEND!B:E,4,0)*(1-M3930),VLOOKUP(I3930,LEGEND!B:E,4,0)*(1-M3930)/1.2)</f>
        <v>550</v>
      </c>
      <c r="M3930" s="57">
        <f>IF(AND(B3930&lt;&gt;"1_Электроинструмент",B3930&lt;&gt;"2_Садовая техника"),$J$5,IF($J$4&lt;=20%,$J$4,IFERROR(VLOOKUP(S3930,LEGEND!$L$2:$M$5,2,FALSE),$J$4)))</f>
        <v>0</v>
      </c>
      <c r="N3930" s="48" t="s">
        <v>60</v>
      </c>
      <c r="O3930" s="6" t="s">
        <v>60</v>
      </c>
      <c r="P3930" s="49" t="s">
        <v>66</v>
      </c>
      <c r="Q3930" s="49" t="s">
        <v>67</v>
      </c>
      <c r="R3930" s="6" t="s">
        <v>60</v>
      </c>
      <c r="S3930" s="49" t="s">
        <v>60</v>
      </c>
      <c r="T3930" s="73" t="str">
        <f>IF(_xlfn.XLOOKUP(I3930,LEGEND!B:B,LEGEND!H:H)&lt;&gt;"-",HYPERLINK(_xlfn.XLOOKUP(I3930,LEGEND!B:B,LEGEND!H:H),"link"),_xlfn.XLOOKUP(I3930,LEGEND!B:B,LEGEND!H:H))</f>
        <v>-</v>
      </c>
      <c r="U3930" s="73" t="str">
        <f>HYPERLINK(_xlfn.XLOOKUP(I3930,LEGEND!B:B,LEGEND!I:I))</f>
        <v>https://milwaukee-media-images.s3.amazonaws.com/hi/4932346079--Hero_1.jpg</v>
      </c>
      <c r="V3930" s="51" t="s">
        <v>19787</v>
      </c>
      <c r="W3930" s="63" t="s">
        <v>1189</v>
      </c>
      <c r="X3930" s="64">
        <v>170</v>
      </c>
      <c r="Y3930" s="64">
        <v>79</v>
      </c>
      <c r="Z3930" s="64">
        <v>5</v>
      </c>
      <c r="AA3930" s="84">
        <v>3.5000000000000003E-2</v>
      </c>
      <c r="AB3930" s="85">
        <v>5</v>
      </c>
      <c r="AC3930" s="85">
        <v>1</v>
      </c>
    </row>
    <row r="3931" spans="1:29" ht="25.5">
      <c r="A3931" s="1"/>
      <c r="B3931" s="6" t="s">
        <v>8777</v>
      </c>
      <c r="C3931" s="6" t="s">
        <v>8778</v>
      </c>
      <c r="D3931" s="6" t="s">
        <v>8450</v>
      </c>
      <c r="E3931" s="49" t="s">
        <v>19734</v>
      </c>
      <c r="F3931" s="6" t="s">
        <v>19735</v>
      </c>
      <c r="G3931" s="6" t="s">
        <v>60</v>
      </c>
      <c r="H3931" s="6" t="s">
        <v>60</v>
      </c>
      <c r="I3931" s="60" t="s">
        <v>19788</v>
      </c>
      <c r="J3931" s="49" t="s">
        <v>19789</v>
      </c>
      <c r="K3931" s="6" t="s">
        <v>19790</v>
      </c>
      <c r="L3931" s="29">
        <f>IF($J$6="с учетом НДС",VLOOKUP(I3931,LEGEND!B:E,4,0)*(1-M3931),VLOOKUP(I3931,LEGEND!B:E,4,0)*(1-M3931)/1.2)</f>
        <v>550</v>
      </c>
      <c r="M3931" s="57">
        <f>IF(AND(B3931&lt;&gt;"1_Электроинструмент",B3931&lt;&gt;"2_Садовая техника"),$J$5,IF($J$4&lt;=20%,$J$4,IFERROR(VLOOKUP(S3931,LEGEND!$L$2:$M$5,2,FALSE),$J$4)))</f>
        <v>0</v>
      </c>
      <c r="N3931" s="48" t="s">
        <v>60</v>
      </c>
      <c r="O3931" s="6" t="s">
        <v>60</v>
      </c>
      <c r="P3931" s="49" t="s">
        <v>66</v>
      </c>
      <c r="Q3931" s="49" t="s">
        <v>67</v>
      </c>
      <c r="R3931" s="6" t="s">
        <v>60</v>
      </c>
      <c r="S3931" s="49" t="s">
        <v>60</v>
      </c>
      <c r="T3931" s="73" t="str">
        <f>IF(_xlfn.XLOOKUP(I3931,LEGEND!B:B,LEGEND!H:H)&lt;&gt;"-",HYPERLINK(_xlfn.XLOOKUP(I3931,LEGEND!B:B,LEGEND!H:H),"link"),_xlfn.XLOOKUP(I3931,LEGEND!B:B,LEGEND!H:H))</f>
        <v>-</v>
      </c>
      <c r="U3931" s="73" t="str">
        <f>HYPERLINK(_xlfn.XLOOKUP(I3931,LEGEND!B:B,LEGEND!I:I))</f>
        <v>https://milwaukee-media-images.s3.amazonaws.com/hi/4932373392--Hero_1.jpg</v>
      </c>
      <c r="V3931" s="51" t="s">
        <v>19791</v>
      </c>
      <c r="W3931" s="63" t="s">
        <v>1189</v>
      </c>
      <c r="X3931" s="64">
        <v>170</v>
      </c>
      <c r="Y3931" s="64">
        <v>80</v>
      </c>
      <c r="Z3931" s="64">
        <v>3</v>
      </c>
      <c r="AA3931" s="84">
        <v>2.1000000000000001E-2</v>
      </c>
      <c r="AB3931" s="85">
        <v>5</v>
      </c>
      <c r="AC3931" s="85">
        <v>1</v>
      </c>
    </row>
    <row r="3932" spans="1:29" ht="25.5">
      <c r="A3932" s="1"/>
      <c r="B3932" s="6" t="s">
        <v>8777</v>
      </c>
      <c r="C3932" s="6" t="s">
        <v>8778</v>
      </c>
      <c r="D3932" s="6" t="s">
        <v>8450</v>
      </c>
      <c r="E3932" s="49" t="s">
        <v>19734</v>
      </c>
      <c r="F3932" s="6" t="s">
        <v>19735</v>
      </c>
      <c r="G3932" s="6" t="s">
        <v>60</v>
      </c>
      <c r="H3932" s="6" t="s">
        <v>60</v>
      </c>
      <c r="I3932" s="60" t="s">
        <v>19792</v>
      </c>
      <c r="J3932" s="49" t="s">
        <v>19793</v>
      </c>
      <c r="K3932" s="6" t="s">
        <v>19794</v>
      </c>
      <c r="L3932" s="29">
        <f>IF($J$6="с учетом НДС",VLOOKUP(I3932,LEGEND!B:E,4,0)*(1-M3932),VLOOKUP(I3932,LEGEND!B:E,4,0)*(1-M3932)/1.2)</f>
        <v>580</v>
      </c>
      <c r="M3932" s="57">
        <f>IF(AND(B3932&lt;&gt;"1_Электроинструмент",B3932&lt;&gt;"2_Садовая техника"),$J$5,IF($J$4&lt;=20%,$J$4,IFERROR(VLOOKUP(S3932,LEGEND!$L$2:$M$5,2,FALSE),$J$4)))</f>
        <v>0</v>
      </c>
      <c r="N3932" s="48" t="s">
        <v>60</v>
      </c>
      <c r="O3932" s="6" t="s">
        <v>60</v>
      </c>
      <c r="P3932" s="49" t="s">
        <v>66</v>
      </c>
      <c r="Q3932" s="49" t="s">
        <v>67</v>
      </c>
      <c r="R3932" s="6" t="s">
        <v>60</v>
      </c>
      <c r="S3932" s="49" t="s">
        <v>60</v>
      </c>
      <c r="T3932" s="73" t="str">
        <f>IF(_xlfn.XLOOKUP(I3932,LEGEND!B:B,LEGEND!H:H)&lt;&gt;"-",HYPERLINK(_xlfn.XLOOKUP(I3932,LEGEND!B:B,LEGEND!H:H),"link"),_xlfn.XLOOKUP(I3932,LEGEND!B:B,LEGEND!H:H))</f>
        <v>link</v>
      </c>
      <c r="U3932" s="73" t="str">
        <f>HYPERLINK(_xlfn.XLOOKUP(I3932,LEGEND!B:B,LEGEND!I:I))</f>
        <v>https://milwaukee-media-images.s3.amazonaws.com/hi/4932274650--Hero_1.jpg</v>
      </c>
      <c r="V3932" s="51" t="s">
        <v>19795</v>
      </c>
      <c r="W3932" s="63" t="s">
        <v>1189</v>
      </c>
      <c r="X3932" s="64">
        <v>115</v>
      </c>
      <c r="Y3932" s="64">
        <v>2</v>
      </c>
      <c r="Z3932" s="64">
        <v>120</v>
      </c>
      <c r="AA3932" s="84">
        <v>2.7E-2</v>
      </c>
      <c r="AB3932" s="85">
        <v>5</v>
      </c>
      <c r="AC3932" s="85">
        <v>1</v>
      </c>
    </row>
    <row r="3933" spans="1:29" ht="25.5">
      <c r="A3933" s="1"/>
      <c r="B3933" s="6" t="s">
        <v>8777</v>
      </c>
      <c r="C3933" s="6" t="s">
        <v>8778</v>
      </c>
      <c r="D3933" s="6" t="s">
        <v>8450</v>
      </c>
      <c r="E3933" s="49" t="s">
        <v>19734</v>
      </c>
      <c r="F3933" s="6" t="s">
        <v>19735</v>
      </c>
      <c r="G3933" s="6" t="s">
        <v>60</v>
      </c>
      <c r="H3933" s="6" t="s">
        <v>60</v>
      </c>
      <c r="I3933" s="60" t="s">
        <v>19796</v>
      </c>
      <c r="J3933" s="49" t="s">
        <v>19797</v>
      </c>
      <c r="K3933" s="6" t="s">
        <v>19798</v>
      </c>
      <c r="L3933" s="29">
        <f>IF($J$6="с учетом НДС",VLOOKUP(I3933,LEGEND!B:E,4,0)*(1-M3933),VLOOKUP(I3933,LEGEND!B:E,4,0)*(1-M3933)/1.2)</f>
        <v>580</v>
      </c>
      <c r="M3933" s="57">
        <f>IF(AND(B3933&lt;&gt;"1_Электроинструмент",B3933&lt;&gt;"2_Садовая техника"),$J$5,IF($J$4&lt;=20%,$J$4,IFERROR(VLOOKUP(S3933,LEGEND!$L$2:$M$5,2,FALSE),$J$4)))</f>
        <v>0</v>
      </c>
      <c r="N3933" s="48" t="s">
        <v>60</v>
      </c>
      <c r="O3933" s="6" t="s">
        <v>60</v>
      </c>
      <c r="P3933" s="49" t="s">
        <v>66</v>
      </c>
      <c r="Q3933" s="49" t="s">
        <v>473</v>
      </c>
      <c r="R3933" s="6" t="s">
        <v>60</v>
      </c>
      <c r="S3933" s="49" t="s">
        <v>60</v>
      </c>
      <c r="T3933" s="73" t="str">
        <f>IF(_xlfn.XLOOKUP(I3933,LEGEND!B:B,LEGEND!H:H)&lt;&gt;"-",HYPERLINK(_xlfn.XLOOKUP(I3933,LEGEND!B:B,LEGEND!H:H),"link"),_xlfn.XLOOKUP(I3933,LEGEND!B:B,LEGEND!H:H))</f>
        <v>link</v>
      </c>
      <c r="U3933" s="73" t="str">
        <f>HYPERLINK(_xlfn.XLOOKUP(I3933,LEGEND!B:B,LEGEND!I:I))</f>
        <v>https://milwaukee-media-images.s3.amazonaws.com/hi/4932354506--Hero_1.jpg</v>
      </c>
      <c r="V3933" s="51" t="s">
        <v>19799</v>
      </c>
      <c r="W3933" s="63" t="s">
        <v>1189</v>
      </c>
      <c r="X3933" s="64">
        <v>170</v>
      </c>
      <c r="Y3933" s="64">
        <v>880</v>
      </c>
      <c r="Z3933" s="64">
        <v>3</v>
      </c>
      <c r="AA3933" s="84">
        <v>3.5000000000000003E-2</v>
      </c>
      <c r="AB3933" s="85">
        <v>5</v>
      </c>
      <c r="AC3933" s="85">
        <v>1</v>
      </c>
    </row>
    <row r="3934" spans="1:29" ht="25.5">
      <c r="A3934" s="1"/>
      <c r="B3934" s="6" t="s">
        <v>8777</v>
      </c>
      <c r="C3934" s="6" t="s">
        <v>8778</v>
      </c>
      <c r="D3934" s="6" t="s">
        <v>8450</v>
      </c>
      <c r="E3934" s="49" t="s">
        <v>19734</v>
      </c>
      <c r="F3934" s="6" t="s">
        <v>19735</v>
      </c>
      <c r="G3934" s="6" t="s">
        <v>60</v>
      </c>
      <c r="H3934" s="6" t="s">
        <v>60</v>
      </c>
      <c r="I3934" s="60" t="s">
        <v>19800</v>
      </c>
      <c r="J3934" s="49" t="s">
        <v>19801</v>
      </c>
      <c r="K3934" s="6" t="s">
        <v>19802</v>
      </c>
      <c r="L3934" s="29">
        <f>IF($J$6="с учетом НДС",VLOOKUP(I3934,LEGEND!B:E,4,0)*(1-M3934),VLOOKUP(I3934,LEGEND!B:E,4,0)*(1-M3934)/1.2)</f>
        <v>620</v>
      </c>
      <c r="M3934" s="57">
        <f>IF(AND(B3934&lt;&gt;"1_Электроинструмент",B3934&lt;&gt;"2_Садовая техника"),$J$5,IF($J$4&lt;=20%,$J$4,IFERROR(VLOOKUP(S3934,LEGEND!$L$2:$M$5,2,FALSE),$J$4)))</f>
        <v>0</v>
      </c>
      <c r="N3934" s="48" t="s">
        <v>60</v>
      </c>
      <c r="O3934" s="6" t="s">
        <v>60</v>
      </c>
      <c r="P3934" s="49" t="s">
        <v>66</v>
      </c>
      <c r="Q3934" s="49" t="s">
        <v>67</v>
      </c>
      <c r="R3934" s="6" t="s">
        <v>60</v>
      </c>
      <c r="S3934" s="49" t="s">
        <v>60</v>
      </c>
      <c r="T3934" s="73" t="str">
        <f>IF(_xlfn.XLOOKUP(I3934,LEGEND!B:B,LEGEND!H:H)&lt;&gt;"-",HYPERLINK(_xlfn.XLOOKUP(I3934,LEGEND!B:B,LEGEND!H:H),"link"),_xlfn.XLOOKUP(I3934,LEGEND!B:B,LEGEND!H:H))</f>
        <v>-</v>
      </c>
      <c r="U3934" s="73" t="str">
        <f>HYPERLINK(_xlfn.XLOOKUP(I3934,LEGEND!B:B,LEGEND!I:I))</f>
        <v>https://milwaukee-media-images.s3.amazonaws.com/hi/4932213231--Hero_1.jpg</v>
      </c>
      <c r="V3934" s="51" t="s">
        <v>19803</v>
      </c>
      <c r="W3934" s="63" t="s">
        <v>4191</v>
      </c>
      <c r="X3934" s="64">
        <v>140</v>
      </c>
      <c r="Y3934" s="64">
        <v>80</v>
      </c>
      <c r="Z3934" s="64">
        <v>2</v>
      </c>
      <c r="AA3934" s="84">
        <v>1.2E-2</v>
      </c>
      <c r="AB3934" s="85">
        <v>1</v>
      </c>
      <c r="AC3934" s="85">
        <v>1</v>
      </c>
    </row>
    <row r="3935" spans="1:29" ht="25.5">
      <c r="A3935" s="1"/>
      <c r="B3935" s="6" t="s">
        <v>8777</v>
      </c>
      <c r="C3935" s="6" t="s">
        <v>8778</v>
      </c>
      <c r="D3935" s="6" t="s">
        <v>8450</v>
      </c>
      <c r="E3935" s="49" t="s">
        <v>19734</v>
      </c>
      <c r="F3935" s="6" t="s">
        <v>19735</v>
      </c>
      <c r="G3935" s="6" t="s">
        <v>60</v>
      </c>
      <c r="H3935" s="6" t="s">
        <v>60</v>
      </c>
      <c r="I3935" s="60" t="s">
        <v>19804</v>
      </c>
      <c r="J3935" s="49" t="s">
        <v>19805</v>
      </c>
      <c r="K3935" s="6" t="s">
        <v>19806</v>
      </c>
      <c r="L3935" s="29">
        <f>IF($J$6="с учетом НДС",VLOOKUP(I3935,LEGEND!B:E,4,0)*(1-M3935),VLOOKUP(I3935,LEGEND!B:E,4,0)*(1-M3935)/1.2)</f>
        <v>620</v>
      </c>
      <c r="M3935" s="57">
        <f>IF(AND(B3935&lt;&gt;"1_Электроинструмент",B3935&lt;&gt;"2_Садовая техника"),$J$5,IF($J$4&lt;=20%,$J$4,IFERROR(VLOOKUP(S3935,LEGEND!$L$2:$M$5,2,FALSE),$J$4)))</f>
        <v>0</v>
      </c>
      <c r="N3935" s="48" t="s">
        <v>60</v>
      </c>
      <c r="O3935" s="6" t="s">
        <v>60</v>
      </c>
      <c r="P3935" s="49" t="s">
        <v>66</v>
      </c>
      <c r="Q3935" s="49" t="s">
        <v>67</v>
      </c>
      <c r="R3935" s="6" t="s">
        <v>60</v>
      </c>
      <c r="S3935" s="49" t="s">
        <v>60</v>
      </c>
      <c r="T3935" s="73" t="str">
        <f>IF(_xlfn.XLOOKUP(I3935,LEGEND!B:B,LEGEND!H:H)&lt;&gt;"-",HYPERLINK(_xlfn.XLOOKUP(I3935,LEGEND!B:B,LEGEND!H:H),"link"),_xlfn.XLOOKUP(I3935,LEGEND!B:B,LEGEND!H:H))</f>
        <v>-</v>
      </c>
      <c r="U3935" s="73" t="str">
        <f>HYPERLINK(_xlfn.XLOOKUP(I3935,LEGEND!B:B,LEGEND!I:I))</f>
        <v>https://milwaukee-media-images.s3.amazonaws.com/hi/4932213232--Hero_1.jpg</v>
      </c>
      <c r="V3935" s="51" t="s">
        <v>19807</v>
      </c>
      <c r="W3935" s="63" t="s">
        <v>4191</v>
      </c>
      <c r="X3935" s="64">
        <v>130</v>
      </c>
      <c r="Y3935" s="64">
        <v>115</v>
      </c>
      <c r="Z3935" s="64">
        <v>2</v>
      </c>
      <c r="AA3935" s="84">
        <v>1.4999999999999999E-2</v>
      </c>
      <c r="AB3935" s="85">
        <v>1</v>
      </c>
      <c r="AC3935" s="85">
        <v>1</v>
      </c>
    </row>
    <row r="3936" spans="1:29" ht="25.5">
      <c r="A3936" s="1"/>
      <c r="B3936" s="6" t="s">
        <v>8777</v>
      </c>
      <c r="C3936" s="6" t="s">
        <v>8778</v>
      </c>
      <c r="D3936" s="6" t="s">
        <v>8450</v>
      </c>
      <c r="E3936" s="49" t="s">
        <v>19734</v>
      </c>
      <c r="F3936" s="6" t="s">
        <v>19735</v>
      </c>
      <c r="G3936" s="6" t="s">
        <v>60</v>
      </c>
      <c r="H3936" s="6" t="s">
        <v>60</v>
      </c>
      <c r="I3936" s="60" t="s">
        <v>19808</v>
      </c>
      <c r="J3936" s="49" t="s">
        <v>19809</v>
      </c>
      <c r="K3936" s="6" t="s">
        <v>19810</v>
      </c>
      <c r="L3936" s="29">
        <f>IF($J$6="с учетом НДС",VLOOKUP(I3936,LEGEND!B:E,4,0)*(1-M3936),VLOOKUP(I3936,LEGEND!B:E,4,0)*(1-M3936)/1.2)</f>
        <v>640</v>
      </c>
      <c r="M3936" s="57">
        <f>IF(AND(B3936&lt;&gt;"1_Электроинструмент",B3936&lt;&gt;"2_Садовая техника"),$J$5,IF($J$4&lt;=20%,$J$4,IFERROR(VLOOKUP(S3936,LEGEND!$L$2:$M$5,2,FALSE),$J$4)))</f>
        <v>0</v>
      </c>
      <c r="N3936" s="48" t="s">
        <v>60</v>
      </c>
      <c r="O3936" s="6" t="s">
        <v>60</v>
      </c>
      <c r="P3936" s="49" t="s">
        <v>66</v>
      </c>
      <c r="Q3936" s="49" t="s">
        <v>67</v>
      </c>
      <c r="R3936" s="6" t="s">
        <v>60</v>
      </c>
      <c r="S3936" s="49" t="s">
        <v>60</v>
      </c>
      <c r="T3936" s="73" t="str">
        <f>IF(_xlfn.XLOOKUP(I3936,LEGEND!B:B,LEGEND!H:H)&lt;&gt;"-",HYPERLINK(_xlfn.XLOOKUP(I3936,LEGEND!B:B,LEGEND!H:H),"link"),_xlfn.XLOOKUP(I3936,LEGEND!B:B,LEGEND!H:H))</f>
        <v>link</v>
      </c>
      <c r="U3936" s="73" t="str">
        <f>HYPERLINK(_xlfn.XLOOKUP(I3936,LEGEND!B:B,LEGEND!I:I))</f>
        <v>https://milwaukee-media-images.s3.amazonaws.com/hi/4932274315--Hero_1.jpg</v>
      </c>
      <c r="V3936" s="51" t="s">
        <v>19811</v>
      </c>
      <c r="W3936" s="63" t="s">
        <v>1189</v>
      </c>
      <c r="X3936" s="64">
        <v>12</v>
      </c>
      <c r="Y3936" s="64">
        <v>80</v>
      </c>
      <c r="Z3936" s="64">
        <v>170</v>
      </c>
      <c r="AA3936" s="84">
        <v>3.7999999999999999E-2</v>
      </c>
      <c r="AB3936" s="85">
        <v>5</v>
      </c>
      <c r="AC3936" s="85">
        <v>1</v>
      </c>
    </row>
    <row r="3937" spans="1:29" ht="25.5">
      <c r="A3937" s="1"/>
      <c r="B3937" s="6" t="s">
        <v>8777</v>
      </c>
      <c r="C3937" s="6" t="s">
        <v>8778</v>
      </c>
      <c r="D3937" s="6" t="s">
        <v>8450</v>
      </c>
      <c r="E3937" s="49" t="s">
        <v>19734</v>
      </c>
      <c r="F3937" s="6" t="s">
        <v>19735</v>
      </c>
      <c r="G3937" s="6" t="s">
        <v>60</v>
      </c>
      <c r="H3937" s="6" t="s">
        <v>60</v>
      </c>
      <c r="I3937" s="60" t="s">
        <v>19884</v>
      </c>
      <c r="J3937" s="49" t="s">
        <v>19885</v>
      </c>
      <c r="K3937" s="6" t="s">
        <v>19886</v>
      </c>
      <c r="L3937" s="29">
        <f>IF($J$6="с учетом НДС",VLOOKUP(I3937,LEGEND!B:E,4,0)*(1-M3937),VLOOKUP(I3937,LEGEND!B:E,4,0)*(1-M3937)/1.2)</f>
        <v>630</v>
      </c>
      <c r="M3937" s="57">
        <f>IF(AND(B3937&lt;&gt;"1_Электроинструмент",B3937&lt;&gt;"2_Садовая техника"),$J$5,IF($J$4&lt;=20%,$J$4,IFERROR(VLOOKUP(S3937,LEGEND!$L$2:$M$5,2,FALSE),$J$4)))</f>
        <v>0</v>
      </c>
      <c r="N3937" s="48" t="s">
        <v>60</v>
      </c>
      <c r="O3937" s="6" t="s">
        <v>60</v>
      </c>
      <c r="P3937" s="49" t="s">
        <v>66</v>
      </c>
      <c r="Q3937" s="49" t="s">
        <v>67</v>
      </c>
      <c r="R3937" s="6" t="s">
        <v>60</v>
      </c>
      <c r="S3937" s="49" t="s">
        <v>60</v>
      </c>
      <c r="T3937" s="73" t="str">
        <f>IF(_xlfn.XLOOKUP(I3937,LEGEND!B:B,LEGEND!H:H)&lt;&gt;"-",HYPERLINK(_xlfn.XLOOKUP(I3937,LEGEND!B:B,LEGEND!H:H),"link"),_xlfn.XLOOKUP(I3937,LEGEND!B:B,LEGEND!H:H))</f>
        <v>link</v>
      </c>
      <c r="U3937" s="73" t="str">
        <f>HYPERLINK(_xlfn.XLOOKUP(I3937,LEGEND!B:B,LEGEND!I:I))</f>
        <v>https://milwaukee-media-images.s3.amazonaws.com/hi/4932265312--Hero_1.jpg</v>
      </c>
      <c r="V3937" s="51" t="s">
        <v>19887</v>
      </c>
      <c r="W3937" s="63" t="s">
        <v>1189</v>
      </c>
      <c r="X3937" s="64">
        <v>130</v>
      </c>
      <c r="Y3937" s="64">
        <v>111</v>
      </c>
      <c r="Z3937" s="64">
        <v>3</v>
      </c>
      <c r="AA3937" s="84">
        <v>3.1E-2</v>
      </c>
      <c r="AB3937" s="85">
        <v>5</v>
      </c>
      <c r="AC3937" s="85">
        <v>1</v>
      </c>
    </row>
    <row r="3938" spans="1:29" ht="25.5">
      <c r="A3938" s="1"/>
      <c r="B3938" s="6" t="s">
        <v>8777</v>
      </c>
      <c r="C3938" s="6" t="s">
        <v>8778</v>
      </c>
      <c r="D3938" s="6" t="s">
        <v>8450</v>
      </c>
      <c r="E3938" s="49" t="s">
        <v>19734</v>
      </c>
      <c r="F3938" s="6" t="s">
        <v>19735</v>
      </c>
      <c r="G3938" s="6" t="s">
        <v>60</v>
      </c>
      <c r="H3938" s="6" t="s">
        <v>60</v>
      </c>
      <c r="I3938" s="60" t="s">
        <v>19812</v>
      </c>
      <c r="J3938" s="49" t="s">
        <v>19813</v>
      </c>
      <c r="K3938" s="6" t="s">
        <v>19814</v>
      </c>
      <c r="L3938" s="29">
        <f>IF($J$6="с учетом НДС",VLOOKUP(I3938,LEGEND!B:E,4,0)*(1-M3938),VLOOKUP(I3938,LEGEND!B:E,4,0)*(1-M3938)/1.2)</f>
        <v>680</v>
      </c>
      <c r="M3938" s="57">
        <f>IF(AND(B3938&lt;&gt;"1_Электроинструмент",B3938&lt;&gt;"2_Садовая техника"),$J$5,IF($J$4&lt;=20%,$J$4,IFERROR(VLOOKUP(S3938,LEGEND!$L$2:$M$5,2,FALSE),$J$4)))</f>
        <v>0</v>
      </c>
      <c r="N3938" s="48" t="s">
        <v>60</v>
      </c>
      <c r="O3938" s="6" t="s">
        <v>60</v>
      </c>
      <c r="P3938" s="49" t="s">
        <v>66</v>
      </c>
      <c r="Q3938" s="49" t="s">
        <v>67</v>
      </c>
      <c r="R3938" s="6" t="s">
        <v>60</v>
      </c>
      <c r="S3938" s="49" t="s">
        <v>60</v>
      </c>
      <c r="T3938" s="73" t="str">
        <f>IF(_xlfn.XLOOKUP(I3938,LEGEND!B:B,LEGEND!H:H)&lt;&gt;"-",HYPERLINK(_xlfn.XLOOKUP(I3938,LEGEND!B:B,LEGEND!H:H),"link"),_xlfn.XLOOKUP(I3938,LEGEND!B:B,LEGEND!H:H))</f>
        <v>link</v>
      </c>
      <c r="U3938" s="73" t="str">
        <f>HYPERLINK(_xlfn.XLOOKUP(I3938,LEGEND!B:B,LEGEND!I:I))</f>
        <v>https://milwaukee-media-images.s3.amazonaws.com/hi/4932345826--Hero_1.jpg</v>
      </c>
      <c r="V3938" s="51" t="s">
        <v>19815</v>
      </c>
      <c r="W3938" s="63" t="s">
        <v>1189</v>
      </c>
      <c r="X3938" s="64">
        <v>171</v>
      </c>
      <c r="Y3938" s="64">
        <v>80</v>
      </c>
      <c r="Z3938" s="64">
        <v>2</v>
      </c>
      <c r="AA3938" s="84">
        <v>3.5000000000000003E-2</v>
      </c>
      <c r="AB3938" s="85">
        <v>5</v>
      </c>
      <c r="AC3938" s="85">
        <v>1</v>
      </c>
    </row>
    <row r="3939" spans="1:29" ht="25.5">
      <c r="A3939" s="1"/>
      <c r="B3939" s="6" t="s">
        <v>8777</v>
      </c>
      <c r="C3939" s="6" t="s">
        <v>8778</v>
      </c>
      <c r="D3939" s="6" t="s">
        <v>8450</v>
      </c>
      <c r="E3939" s="49" t="s">
        <v>19734</v>
      </c>
      <c r="F3939" s="6" t="s">
        <v>19735</v>
      </c>
      <c r="G3939" s="6" t="s">
        <v>60</v>
      </c>
      <c r="H3939" s="6" t="s">
        <v>60</v>
      </c>
      <c r="I3939" s="60" t="s">
        <v>19816</v>
      </c>
      <c r="J3939" s="49" t="s">
        <v>19817</v>
      </c>
      <c r="K3939" s="6" t="s">
        <v>19818</v>
      </c>
      <c r="L3939" s="29">
        <f>IF($J$6="с учетом НДС",VLOOKUP(I3939,LEGEND!B:E,4,0)*(1-M3939),VLOOKUP(I3939,LEGEND!B:E,4,0)*(1-M3939)/1.2)</f>
        <v>680</v>
      </c>
      <c r="M3939" s="57">
        <f>IF(AND(B3939&lt;&gt;"1_Электроинструмент",B3939&lt;&gt;"2_Садовая техника"),$J$5,IF($J$4&lt;=20%,$J$4,IFERROR(VLOOKUP(S3939,LEGEND!$L$2:$M$5,2,FALSE),$J$4)))</f>
        <v>0</v>
      </c>
      <c r="N3939" s="48" t="s">
        <v>60</v>
      </c>
      <c r="O3939" s="6" t="s">
        <v>60</v>
      </c>
      <c r="P3939" s="49" t="s">
        <v>66</v>
      </c>
      <c r="Q3939" s="49" t="s">
        <v>67</v>
      </c>
      <c r="R3939" s="6" t="s">
        <v>60</v>
      </c>
      <c r="S3939" s="49" t="s">
        <v>60</v>
      </c>
      <c r="T3939" s="73" t="str">
        <f>IF(_xlfn.XLOOKUP(I3939,LEGEND!B:B,LEGEND!H:H)&lt;&gt;"-",HYPERLINK(_xlfn.XLOOKUP(I3939,LEGEND!B:B,LEGEND!H:H),"link"),_xlfn.XLOOKUP(I3939,LEGEND!B:B,LEGEND!H:H))</f>
        <v>link</v>
      </c>
      <c r="U3939" s="73" t="str">
        <f>HYPERLINK(_xlfn.XLOOKUP(I3939,LEGEND!B:B,LEGEND!I:I))</f>
        <v>https://milwaukee-media-images.s3.amazonaws.com/hi/4932346081--Hero_1.jpg</v>
      </c>
      <c r="V3939" s="51" t="s">
        <v>19819</v>
      </c>
      <c r="W3939" s="63" t="s">
        <v>1189</v>
      </c>
      <c r="X3939" s="64">
        <v>153</v>
      </c>
      <c r="Y3939" s="64">
        <v>78</v>
      </c>
      <c r="Z3939" s="64">
        <v>2</v>
      </c>
      <c r="AA3939" s="84">
        <v>0.03</v>
      </c>
      <c r="AB3939" s="85">
        <v>5</v>
      </c>
      <c r="AC3939" s="85">
        <v>1</v>
      </c>
    </row>
    <row r="3940" spans="1:29" ht="25.5">
      <c r="A3940" s="1"/>
      <c r="B3940" s="6" t="s">
        <v>8777</v>
      </c>
      <c r="C3940" s="6" t="s">
        <v>8778</v>
      </c>
      <c r="D3940" s="6" t="s">
        <v>8450</v>
      </c>
      <c r="E3940" s="49" t="s">
        <v>19734</v>
      </c>
      <c r="F3940" s="6" t="s">
        <v>19735</v>
      </c>
      <c r="G3940" s="6" t="s">
        <v>60</v>
      </c>
      <c r="H3940" s="6" t="s">
        <v>60</v>
      </c>
      <c r="I3940" s="60" t="s">
        <v>19820</v>
      </c>
      <c r="J3940" s="49" t="s">
        <v>19821</v>
      </c>
      <c r="K3940" s="6" t="s">
        <v>19822</v>
      </c>
      <c r="L3940" s="29">
        <f>IF($J$6="с учетом НДС",VLOOKUP(I3940,LEGEND!B:E,4,0)*(1-M3940),VLOOKUP(I3940,LEGEND!B:E,4,0)*(1-M3940)/1.2)</f>
        <v>700</v>
      </c>
      <c r="M3940" s="57">
        <f>IF(AND(B3940&lt;&gt;"1_Электроинструмент",B3940&lt;&gt;"2_Садовая техника"),$J$5,IF($J$4&lt;=20%,$J$4,IFERROR(VLOOKUP(S3940,LEGEND!$L$2:$M$5,2,FALSE),$J$4)))</f>
        <v>0</v>
      </c>
      <c r="N3940" s="48" t="s">
        <v>60</v>
      </c>
      <c r="O3940" s="6" t="s">
        <v>60</v>
      </c>
      <c r="P3940" s="49" t="s">
        <v>66</v>
      </c>
      <c r="Q3940" s="49" t="s">
        <v>67</v>
      </c>
      <c r="R3940" s="6" t="s">
        <v>60</v>
      </c>
      <c r="S3940" s="49" t="s">
        <v>60</v>
      </c>
      <c r="T3940" s="73" t="str">
        <f>IF(_xlfn.XLOOKUP(I3940,LEGEND!B:B,LEGEND!H:H)&lt;&gt;"-",HYPERLINK(_xlfn.XLOOKUP(I3940,LEGEND!B:B,LEGEND!H:H),"link"),_xlfn.XLOOKUP(I3940,LEGEND!B:B,LEGEND!H:H))</f>
        <v>link</v>
      </c>
      <c r="U3940" s="73" t="str">
        <f>HYPERLINK(_xlfn.XLOOKUP(I3940,LEGEND!B:B,LEGEND!I:I))</f>
        <v>https://milwaukee-media-images.s3.amazonaws.com/hi/4932340011--Hero_1.jpg</v>
      </c>
      <c r="V3940" s="51" t="s">
        <v>19823</v>
      </c>
      <c r="W3940" s="63" t="s">
        <v>1189</v>
      </c>
      <c r="X3940" s="64">
        <v>135</v>
      </c>
      <c r="Y3940" s="64">
        <v>115</v>
      </c>
      <c r="Z3940" s="64">
        <v>2</v>
      </c>
      <c r="AA3940" s="84">
        <v>2.9000000000000001E-2</v>
      </c>
      <c r="AB3940" s="85">
        <v>5</v>
      </c>
      <c r="AC3940" s="85">
        <v>1</v>
      </c>
    </row>
    <row r="3941" spans="1:29" ht="25.5">
      <c r="A3941" s="1"/>
      <c r="B3941" s="6" t="s">
        <v>8777</v>
      </c>
      <c r="C3941" s="6" t="s">
        <v>8778</v>
      </c>
      <c r="D3941" s="6" t="s">
        <v>8450</v>
      </c>
      <c r="E3941" s="49" t="s">
        <v>19734</v>
      </c>
      <c r="F3941" s="6" t="s">
        <v>19735</v>
      </c>
      <c r="G3941" s="6" t="s">
        <v>60</v>
      </c>
      <c r="H3941" s="6" t="s">
        <v>60</v>
      </c>
      <c r="I3941" s="60" t="s">
        <v>19824</v>
      </c>
      <c r="J3941" s="49" t="s">
        <v>19825</v>
      </c>
      <c r="K3941" s="6" t="s">
        <v>19826</v>
      </c>
      <c r="L3941" s="29">
        <f>IF($J$6="с учетом НДС",VLOOKUP(I3941,LEGEND!B:E,4,0)*(1-M3941),VLOOKUP(I3941,LEGEND!B:E,4,0)*(1-M3941)/1.2)</f>
        <v>700</v>
      </c>
      <c r="M3941" s="57">
        <f>IF(AND(B3941&lt;&gt;"1_Электроинструмент",B3941&lt;&gt;"2_Садовая техника"),$J$5,IF($J$4&lt;=20%,$J$4,IFERROR(VLOOKUP(S3941,LEGEND!$L$2:$M$5,2,FALSE),$J$4)))</f>
        <v>0</v>
      </c>
      <c r="N3941" s="48" t="s">
        <v>60</v>
      </c>
      <c r="O3941" s="6" t="s">
        <v>60</v>
      </c>
      <c r="P3941" s="49" t="s">
        <v>66</v>
      </c>
      <c r="Q3941" s="49" t="s">
        <v>67</v>
      </c>
      <c r="R3941" s="6" t="s">
        <v>60</v>
      </c>
      <c r="S3941" s="49" t="s">
        <v>60</v>
      </c>
      <c r="T3941" s="73" t="str">
        <f>IF(_xlfn.XLOOKUP(I3941,LEGEND!B:B,LEGEND!H:H)&lt;&gt;"-",HYPERLINK(_xlfn.XLOOKUP(I3941,LEGEND!B:B,LEGEND!H:H),"link"),_xlfn.XLOOKUP(I3941,LEGEND!B:B,LEGEND!H:H))</f>
        <v>link</v>
      </c>
      <c r="U3941" s="73" t="str">
        <f>HYPERLINK(_xlfn.XLOOKUP(I3941,LEGEND!B:B,LEGEND!I:I))</f>
        <v>https://milwaukee-media-images.s3.amazonaws.com/hi/4932340012--Hero_1.jpg</v>
      </c>
      <c r="V3941" s="51" t="s">
        <v>19827</v>
      </c>
      <c r="W3941" s="63" t="s">
        <v>1189</v>
      </c>
      <c r="X3941" s="64">
        <v>135</v>
      </c>
      <c r="Y3941" s="64">
        <v>115</v>
      </c>
      <c r="Z3941" s="64">
        <v>2</v>
      </c>
      <c r="AA3941" s="84">
        <v>3.2000000000000001E-2</v>
      </c>
      <c r="AB3941" s="85">
        <v>5</v>
      </c>
      <c r="AC3941" s="85">
        <v>1</v>
      </c>
    </row>
    <row r="3942" spans="1:29" ht="25.5">
      <c r="A3942" s="1"/>
      <c r="B3942" s="6" t="s">
        <v>8777</v>
      </c>
      <c r="C3942" s="6" t="s">
        <v>8778</v>
      </c>
      <c r="D3942" s="6" t="s">
        <v>8450</v>
      </c>
      <c r="E3942" s="49" t="s">
        <v>19734</v>
      </c>
      <c r="F3942" s="6" t="s">
        <v>19735</v>
      </c>
      <c r="G3942" s="6" t="s">
        <v>60</v>
      </c>
      <c r="H3942" s="6" t="s">
        <v>60</v>
      </c>
      <c r="I3942" s="60" t="s">
        <v>19828</v>
      </c>
      <c r="J3942" s="49" t="s">
        <v>19829</v>
      </c>
      <c r="K3942" s="6" t="s">
        <v>19830</v>
      </c>
      <c r="L3942" s="29">
        <f>IF($J$6="с учетом НДС",VLOOKUP(I3942,LEGEND!B:E,4,0)*(1-M3942),VLOOKUP(I3942,LEGEND!B:E,4,0)*(1-M3942)/1.2)</f>
        <v>710</v>
      </c>
      <c r="M3942" s="57">
        <f>IF(AND(B3942&lt;&gt;"1_Электроинструмент",B3942&lt;&gt;"2_Садовая техника"),$J$5,IF($J$4&lt;=20%,$J$4,IFERROR(VLOOKUP(S3942,LEGEND!$L$2:$M$5,2,FALSE),$J$4)))</f>
        <v>0</v>
      </c>
      <c r="N3942" s="48" t="s">
        <v>60</v>
      </c>
      <c r="O3942" s="6" t="s">
        <v>60</v>
      </c>
      <c r="P3942" s="49" t="s">
        <v>66</v>
      </c>
      <c r="Q3942" s="49" t="s">
        <v>67</v>
      </c>
      <c r="R3942" s="6" t="s">
        <v>60</v>
      </c>
      <c r="S3942" s="49" t="s">
        <v>60</v>
      </c>
      <c r="T3942" s="73" t="str">
        <f>IF(_xlfn.XLOOKUP(I3942,LEGEND!B:B,LEGEND!H:H)&lt;&gt;"-",HYPERLINK(_xlfn.XLOOKUP(I3942,LEGEND!B:B,LEGEND!H:H),"link"),_xlfn.XLOOKUP(I3942,LEGEND!B:B,LEGEND!H:H))</f>
        <v>-</v>
      </c>
      <c r="U3942" s="73" t="str">
        <f>HYPERLINK(_xlfn.XLOOKUP(I3942,LEGEND!B:B,LEGEND!I:I))</f>
        <v>https://milwaukee-media-images.s3.amazonaws.com/hi/4932373080--Hero_1.jpg</v>
      </c>
      <c r="V3942" s="51" t="s">
        <v>19831</v>
      </c>
      <c r="W3942" s="63" t="s">
        <v>1189</v>
      </c>
      <c r="X3942" s="64">
        <v>170</v>
      </c>
      <c r="Y3942" s="64">
        <v>80</v>
      </c>
      <c r="Z3942" s="64">
        <v>3</v>
      </c>
      <c r="AA3942" s="84">
        <v>4.4999999999999998E-2</v>
      </c>
      <c r="AB3942" s="85">
        <v>5</v>
      </c>
      <c r="AC3942" s="85">
        <v>1</v>
      </c>
    </row>
    <row r="3943" spans="1:29" ht="25.5">
      <c r="A3943" s="1"/>
      <c r="B3943" s="6" t="s">
        <v>8777</v>
      </c>
      <c r="C3943" s="6" t="s">
        <v>8778</v>
      </c>
      <c r="D3943" s="6" t="s">
        <v>8450</v>
      </c>
      <c r="E3943" s="49" t="s">
        <v>19734</v>
      </c>
      <c r="F3943" s="6" t="s">
        <v>19735</v>
      </c>
      <c r="G3943" s="6" t="s">
        <v>60</v>
      </c>
      <c r="H3943" s="6" t="s">
        <v>60</v>
      </c>
      <c r="I3943" s="60" t="s">
        <v>19832</v>
      </c>
      <c r="J3943" s="49" t="s">
        <v>19833</v>
      </c>
      <c r="K3943" s="6" t="s">
        <v>19834</v>
      </c>
      <c r="L3943" s="29">
        <f>IF($J$6="с учетом НДС",VLOOKUP(I3943,LEGEND!B:E,4,0)*(1-M3943),VLOOKUP(I3943,LEGEND!B:E,4,0)*(1-M3943)/1.2)</f>
        <v>800</v>
      </c>
      <c r="M3943" s="57">
        <f>IF(AND(B3943&lt;&gt;"1_Электроинструмент",B3943&lt;&gt;"2_Садовая техника"),$J$5,IF($J$4&lt;=20%,$J$4,IFERROR(VLOOKUP(S3943,LEGEND!$L$2:$M$5,2,FALSE),$J$4)))</f>
        <v>0</v>
      </c>
      <c r="N3943" s="48" t="s">
        <v>60</v>
      </c>
      <c r="O3943" s="6" t="s">
        <v>60</v>
      </c>
      <c r="P3943" s="49" t="s">
        <v>66</v>
      </c>
      <c r="Q3943" s="49" t="s">
        <v>67</v>
      </c>
      <c r="R3943" s="6" t="s">
        <v>60</v>
      </c>
      <c r="S3943" s="49" t="s">
        <v>60</v>
      </c>
      <c r="T3943" s="73" t="str">
        <f>IF(_xlfn.XLOOKUP(I3943,LEGEND!B:B,LEGEND!H:H)&lt;&gt;"-",HYPERLINK(_xlfn.XLOOKUP(I3943,LEGEND!B:B,LEGEND!H:H),"link"),_xlfn.XLOOKUP(I3943,LEGEND!B:B,LEGEND!H:H))</f>
        <v>link</v>
      </c>
      <c r="U3943" s="73" t="str">
        <f>HYPERLINK(_xlfn.XLOOKUP(I3943,LEGEND!B:B,LEGEND!I:I))</f>
        <v>https://milwaukee-media-images.s3.amazonaws.com/hi/4932399307--Hero_1.jpg</v>
      </c>
      <c r="V3943" s="51" t="s">
        <v>19835</v>
      </c>
      <c r="W3943" s="63" t="s">
        <v>1189</v>
      </c>
      <c r="X3943" s="64">
        <v>78</v>
      </c>
      <c r="Y3943" s="64">
        <v>1</v>
      </c>
      <c r="Z3943" s="64">
        <v>200</v>
      </c>
      <c r="AA3943" s="84">
        <v>5.3999999999999999E-2</v>
      </c>
      <c r="AB3943" s="85">
        <v>5</v>
      </c>
      <c r="AC3943" s="85">
        <v>1</v>
      </c>
    </row>
    <row r="3944" spans="1:29" ht="25.5">
      <c r="A3944" s="1"/>
      <c r="B3944" s="6" t="s">
        <v>8777</v>
      </c>
      <c r="C3944" s="6" t="s">
        <v>8778</v>
      </c>
      <c r="D3944" s="6" t="s">
        <v>8450</v>
      </c>
      <c r="E3944" s="49" t="s">
        <v>19734</v>
      </c>
      <c r="F3944" s="6" t="s">
        <v>19735</v>
      </c>
      <c r="G3944" s="6" t="s">
        <v>60</v>
      </c>
      <c r="H3944" s="6" t="s">
        <v>60</v>
      </c>
      <c r="I3944" s="60" t="s">
        <v>19836</v>
      </c>
      <c r="J3944" s="49" t="s">
        <v>19837</v>
      </c>
      <c r="K3944" s="6" t="s">
        <v>19838</v>
      </c>
      <c r="L3944" s="29">
        <f>IF($J$6="с учетом НДС",VLOOKUP(I3944,LEGEND!B:E,4,0)*(1-M3944),VLOOKUP(I3944,LEGEND!B:E,4,0)*(1-M3944)/1.2)</f>
        <v>800</v>
      </c>
      <c r="M3944" s="57">
        <f>IF(AND(B3944&lt;&gt;"1_Электроинструмент",B3944&lt;&gt;"2_Садовая техника"),$J$5,IF($J$4&lt;=20%,$J$4,IFERROR(VLOOKUP(S3944,LEGEND!$L$2:$M$5,2,FALSE),$J$4)))</f>
        <v>0</v>
      </c>
      <c r="N3944" s="48" t="s">
        <v>60</v>
      </c>
      <c r="O3944" s="6" t="s">
        <v>60</v>
      </c>
      <c r="P3944" s="49" t="s">
        <v>66</v>
      </c>
      <c r="Q3944" s="49" t="s">
        <v>67</v>
      </c>
      <c r="R3944" s="6" t="s">
        <v>60</v>
      </c>
      <c r="S3944" s="49" t="s">
        <v>60</v>
      </c>
      <c r="T3944" s="73" t="str">
        <f>IF(_xlfn.XLOOKUP(I3944,LEGEND!B:B,LEGEND!H:H)&lt;&gt;"-",HYPERLINK(_xlfn.XLOOKUP(I3944,LEGEND!B:B,LEGEND!H:H),"link"),_xlfn.XLOOKUP(I3944,LEGEND!B:B,LEGEND!H:H))</f>
        <v>link</v>
      </c>
      <c r="U3944" s="73" t="str">
        <f>HYPERLINK(_xlfn.XLOOKUP(I3944,LEGEND!B:B,LEGEND!I:I))</f>
        <v>https://milwaukee-media-images.s3.amazonaws.com/hi/4932430141--Hero_1.jpg</v>
      </c>
      <c r="V3944" s="51" t="s">
        <v>19839</v>
      </c>
      <c r="W3944" s="63" t="s">
        <v>1189</v>
      </c>
      <c r="X3944" s="64">
        <v>50</v>
      </c>
      <c r="Y3944" s="64">
        <v>80</v>
      </c>
      <c r="Z3944" s="64">
        <v>170</v>
      </c>
      <c r="AA3944" s="84">
        <v>4.2000000000000003E-2</v>
      </c>
      <c r="AB3944" s="85">
        <v>5</v>
      </c>
      <c r="AC3944" s="85">
        <v>1</v>
      </c>
    </row>
    <row r="3945" spans="1:29" ht="25.5">
      <c r="A3945" s="1"/>
      <c r="B3945" s="6" t="s">
        <v>8777</v>
      </c>
      <c r="C3945" s="6" t="s">
        <v>8778</v>
      </c>
      <c r="D3945" s="6" t="s">
        <v>8450</v>
      </c>
      <c r="E3945" s="49" t="s">
        <v>19734</v>
      </c>
      <c r="F3945" s="6" t="s">
        <v>19735</v>
      </c>
      <c r="G3945" s="6" t="s">
        <v>60</v>
      </c>
      <c r="H3945" s="6" t="s">
        <v>60</v>
      </c>
      <c r="I3945" s="60" t="s">
        <v>19840</v>
      </c>
      <c r="J3945" s="49" t="s">
        <v>19841</v>
      </c>
      <c r="K3945" s="6" t="s">
        <v>19842</v>
      </c>
      <c r="L3945" s="29">
        <f>IF($J$6="с учетом НДС",VLOOKUP(I3945,LEGEND!B:E,4,0)*(1-M3945),VLOOKUP(I3945,LEGEND!B:E,4,0)*(1-M3945)/1.2)</f>
        <v>830</v>
      </c>
      <c r="M3945" s="57">
        <f>IF(AND(B3945&lt;&gt;"1_Электроинструмент",B3945&lt;&gt;"2_Садовая техника"),$J$5,IF($J$4&lt;=20%,$J$4,IFERROR(VLOOKUP(S3945,LEGEND!$L$2:$M$5,2,FALSE),$J$4)))</f>
        <v>0</v>
      </c>
      <c r="N3945" s="48" t="s">
        <v>60</v>
      </c>
      <c r="O3945" s="6" t="s">
        <v>60</v>
      </c>
      <c r="P3945" s="49" t="s">
        <v>66</v>
      </c>
      <c r="Q3945" s="49" t="s">
        <v>67</v>
      </c>
      <c r="R3945" s="6" t="s">
        <v>60</v>
      </c>
      <c r="S3945" s="49" t="s">
        <v>60</v>
      </c>
      <c r="T3945" s="73" t="str">
        <f>IF(_xlfn.XLOOKUP(I3945,LEGEND!B:B,LEGEND!H:H)&lt;&gt;"-",HYPERLINK(_xlfn.XLOOKUP(I3945,LEGEND!B:B,LEGEND!H:H),"link"),_xlfn.XLOOKUP(I3945,LEGEND!B:B,LEGEND!H:H))</f>
        <v>link</v>
      </c>
      <c r="U3945" s="73" t="str">
        <f>HYPERLINK(_xlfn.XLOOKUP(I3945,LEGEND!B:B,LEGEND!I:I))</f>
        <v>https://milwaukee-media-images.s3.amazonaws.com/hi/4932430142--Hero_1.jpg</v>
      </c>
      <c r="V3945" s="51" t="s">
        <v>19843</v>
      </c>
      <c r="W3945" s="63" t="s">
        <v>1189</v>
      </c>
      <c r="X3945" s="64">
        <v>50</v>
      </c>
      <c r="Y3945" s="64">
        <v>80</v>
      </c>
      <c r="Z3945" s="64">
        <v>170</v>
      </c>
      <c r="AA3945" s="84">
        <v>4.5999999999999999E-2</v>
      </c>
      <c r="AB3945" s="85">
        <v>5</v>
      </c>
      <c r="AC3945" s="85">
        <v>1</v>
      </c>
    </row>
    <row r="3946" spans="1:29" ht="25.5">
      <c r="A3946" s="1"/>
      <c r="B3946" s="6" t="s">
        <v>8777</v>
      </c>
      <c r="C3946" s="6" t="s">
        <v>8778</v>
      </c>
      <c r="D3946" s="6" t="s">
        <v>8450</v>
      </c>
      <c r="E3946" s="49" t="s">
        <v>19734</v>
      </c>
      <c r="F3946" s="6" t="s">
        <v>19735</v>
      </c>
      <c r="G3946" s="6" t="s">
        <v>60</v>
      </c>
      <c r="H3946" s="6" t="s">
        <v>60</v>
      </c>
      <c r="I3946" s="60" t="s">
        <v>19844</v>
      </c>
      <c r="J3946" s="49" t="s">
        <v>19845</v>
      </c>
      <c r="K3946" s="6" t="s">
        <v>19846</v>
      </c>
      <c r="L3946" s="29">
        <f>IF($J$6="с учетом НДС",VLOOKUP(I3946,LEGEND!B:E,4,0)*(1-M3946),VLOOKUP(I3946,LEGEND!B:E,4,0)*(1-M3946)/1.2)</f>
        <v>880</v>
      </c>
      <c r="M3946" s="57">
        <f>IF(AND(B3946&lt;&gt;"1_Электроинструмент",B3946&lt;&gt;"2_Садовая техника"),$J$5,IF($J$4&lt;=20%,$J$4,IFERROR(VLOOKUP(S3946,LEGEND!$L$2:$M$5,2,FALSE),$J$4)))</f>
        <v>0</v>
      </c>
      <c r="N3946" s="48" t="s">
        <v>60</v>
      </c>
      <c r="O3946" s="6" t="s">
        <v>60</v>
      </c>
      <c r="P3946" s="49" t="s">
        <v>66</v>
      </c>
      <c r="Q3946" s="49" t="s">
        <v>67</v>
      </c>
      <c r="R3946" s="6" t="s">
        <v>60</v>
      </c>
      <c r="S3946" s="49" t="s">
        <v>60</v>
      </c>
      <c r="T3946" s="73" t="str">
        <f>IF(_xlfn.XLOOKUP(I3946,LEGEND!B:B,LEGEND!H:H)&lt;&gt;"-",HYPERLINK(_xlfn.XLOOKUP(I3946,LEGEND!B:B,LEGEND!H:H),"link"),_xlfn.XLOOKUP(I3946,LEGEND!B:B,LEGEND!H:H))</f>
        <v>link</v>
      </c>
      <c r="U3946" s="73" t="str">
        <f>HYPERLINK(_xlfn.XLOOKUP(I3946,LEGEND!B:B,LEGEND!I:I))</f>
        <v>https://milwaukee-media-images.s3.amazonaws.com/hi/4932274653--Hero_1.jpg</v>
      </c>
      <c r="V3946" s="51" t="s">
        <v>19847</v>
      </c>
      <c r="W3946" s="63" t="s">
        <v>1189</v>
      </c>
      <c r="X3946" s="64">
        <v>115</v>
      </c>
      <c r="Y3946" s="64">
        <v>2</v>
      </c>
      <c r="Z3946" s="64">
        <v>200</v>
      </c>
      <c r="AA3946" s="84">
        <v>5.2999999999999999E-2</v>
      </c>
      <c r="AB3946" s="85">
        <v>5</v>
      </c>
      <c r="AC3946" s="85">
        <v>1</v>
      </c>
    </row>
    <row r="3947" spans="1:29" ht="25.5">
      <c r="A3947" s="1"/>
      <c r="B3947" s="6" t="s">
        <v>8777</v>
      </c>
      <c r="C3947" s="6" t="s">
        <v>8778</v>
      </c>
      <c r="D3947" s="6" t="s">
        <v>8450</v>
      </c>
      <c r="E3947" s="49" t="s">
        <v>19734</v>
      </c>
      <c r="F3947" s="6" t="s">
        <v>19735</v>
      </c>
      <c r="G3947" s="6" t="s">
        <v>60</v>
      </c>
      <c r="H3947" s="6" t="s">
        <v>60</v>
      </c>
      <c r="I3947" s="60" t="s">
        <v>19848</v>
      </c>
      <c r="J3947" s="49" t="s">
        <v>19849</v>
      </c>
      <c r="K3947" s="6" t="s">
        <v>19850</v>
      </c>
      <c r="L3947" s="29">
        <f>IF($J$6="с учетом НДС",VLOOKUP(I3947,LEGEND!B:E,4,0)*(1-M3947),VLOOKUP(I3947,LEGEND!B:E,4,0)*(1-M3947)/1.2)</f>
        <v>880</v>
      </c>
      <c r="M3947" s="57">
        <f>IF(AND(B3947&lt;&gt;"1_Электроинструмент",B3947&lt;&gt;"2_Садовая техника"),$J$5,IF($J$4&lt;=20%,$J$4,IFERROR(VLOOKUP(S3947,LEGEND!$L$2:$M$5,2,FALSE),$J$4)))</f>
        <v>0</v>
      </c>
      <c r="N3947" s="48" t="s">
        <v>60</v>
      </c>
      <c r="O3947" s="6" t="s">
        <v>60</v>
      </c>
      <c r="P3947" s="49" t="s">
        <v>66</v>
      </c>
      <c r="Q3947" s="49" t="s">
        <v>67</v>
      </c>
      <c r="R3947" s="6" t="s">
        <v>60</v>
      </c>
      <c r="S3947" s="49" t="s">
        <v>60</v>
      </c>
      <c r="T3947" s="73" t="str">
        <f>IF(_xlfn.XLOOKUP(I3947,LEGEND!B:B,LEGEND!H:H)&lt;&gt;"-",HYPERLINK(_xlfn.XLOOKUP(I3947,LEGEND!B:B,LEGEND!H:H),"link"),_xlfn.XLOOKUP(I3947,LEGEND!B:B,LEGEND!H:H))</f>
        <v>link</v>
      </c>
      <c r="U3947" s="73" t="str">
        <f>HYPERLINK(_xlfn.XLOOKUP(I3947,LEGEND!B:B,LEGEND!I:I))</f>
        <v>https://milwaukee-media-images.s3.amazonaws.com/hi/4932274654--Hero_1.jpg</v>
      </c>
      <c r="V3947" s="51" t="s">
        <v>19851</v>
      </c>
      <c r="W3947" s="63" t="s">
        <v>1189</v>
      </c>
      <c r="X3947" s="64">
        <v>115</v>
      </c>
      <c r="Y3947" s="64">
        <v>2</v>
      </c>
      <c r="Z3947" s="64">
        <v>200</v>
      </c>
      <c r="AA3947" s="84">
        <v>5.5E-2</v>
      </c>
      <c r="AB3947" s="85">
        <v>5</v>
      </c>
      <c r="AC3947" s="85">
        <v>1</v>
      </c>
    </row>
    <row r="3948" spans="1:29" ht="25.5">
      <c r="A3948" s="1"/>
      <c r="B3948" s="6" t="s">
        <v>8777</v>
      </c>
      <c r="C3948" s="6" t="s">
        <v>8778</v>
      </c>
      <c r="D3948" s="6" t="s">
        <v>8450</v>
      </c>
      <c r="E3948" s="49" t="s">
        <v>19734</v>
      </c>
      <c r="F3948" s="6" t="s">
        <v>19735</v>
      </c>
      <c r="G3948" s="6" t="s">
        <v>60</v>
      </c>
      <c r="H3948" s="6" t="s">
        <v>60</v>
      </c>
      <c r="I3948" s="60" t="s">
        <v>19852</v>
      </c>
      <c r="J3948" s="49" t="s">
        <v>19853</v>
      </c>
      <c r="K3948" s="6" t="s">
        <v>19854</v>
      </c>
      <c r="L3948" s="29">
        <f>IF($J$6="с учетом НДС",VLOOKUP(I3948,LEGEND!B:E,4,0)*(1-M3948),VLOOKUP(I3948,LEGEND!B:E,4,0)*(1-M3948)/1.2)</f>
        <v>920</v>
      </c>
      <c r="M3948" s="57">
        <f>IF(AND(B3948&lt;&gt;"1_Электроинструмент",B3948&lt;&gt;"2_Садовая техника"),$J$5,IF($J$4&lt;=20%,$J$4,IFERROR(VLOOKUP(S3948,LEGEND!$L$2:$M$5,2,FALSE),$J$4)))</f>
        <v>0</v>
      </c>
      <c r="N3948" s="48" t="s">
        <v>60</v>
      </c>
      <c r="O3948" s="6" t="s">
        <v>60</v>
      </c>
      <c r="P3948" s="49" t="s">
        <v>66</v>
      </c>
      <c r="Q3948" s="49" t="s">
        <v>67</v>
      </c>
      <c r="R3948" s="6" t="s">
        <v>60</v>
      </c>
      <c r="S3948" s="49" t="s">
        <v>60</v>
      </c>
      <c r="T3948" s="73" t="str">
        <f>IF(_xlfn.XLOOKUP(I3948,LEGEND!B:B,LEGEND!H:H)&lt;&gt;"-",HYPERLINK(_xlfn.XLOOKUP(I3948,LEGEND!B:B,LEGEND!H:H),"link"),_xlfn.XLOOKUP(I3948,LEGEND!B:B,LEGEND!H:H))</f>
        <v>link</v>
      </c>
      <c r="U3948" s="73" t="str">
        <f>HYPERLINK(_xlfn.XLOOKUP(I3948,LEGEND!B:B,LEGEND!I:I))</f>
        <v>https://milwaukee-media-images.s3.amazonaws.com/hi/4932311633--Hero_1.jpg</v>
      </c>
      <c r="V3948" s="51" t="s">
        <v>19855</v>
      </c>
      <c r="W3948" s="63" t="s">
        <v>1189</v>
      </c>
      <c r="X3948" s="64">
        <v>50</v>
      </c>
      <c r="Y3948" s="64">
        <v>80</v>
      </c>
      <c r="Z3948" s="64">
        <v>200</v>
      </c>
      <c r="AA3948" s="84">
        <v>5.3999999999999999E-2</v>
      </c>
      <c r="AB3948" s="85">
        <v>5</v>
      </c>
      <c r="AC3948" s="85">
        <v>1</v>
      </c>
    </row>
    <row r="3949" spans="1:29" ht="25.5">
      <c r="A3949" s="1"/>
      <c r="B3949" s="6" t="s">
        <v>8777</v>
      </c>
      <c r="C3949" s="6" t="s">
        <v>8778</v>
      </c>
      <c r="D3949" s="6" t="s">
        <v>8450</v>
      </c>
      <c r="E3949" s="49" t="s">
        <v>19734</v>
      </c>
      <c r="F3949" s="6" t="s">
        <v>19735</v>
      </c>
      <c r="G3949" s="6" t="s">
        <v>60</v>
      </c>
      <c r="H3949" s="6" t="s">
        <v>60</v>
      </c>
      <c r="I3949" s="60" t="s">
        <v>19856</v>
      </c>
      <c r="J3949" s="49" t="s">
        <v>19857</v>
      </c>
      <c r="K3949" s="6" t="s">
        <v>19858</v>
      </c>
      <c r="L3949" s="29">
        <f>IF($J$6="с учетом НДС",VLOOKUP(I3949,LEGEND!B:E,4,0)*(1-M3949),VLOOKUP(I3949,LEGEND!B:E,4,0)*(1-M3949)/1.2)</f>
        <v>980</v>
      </c>
      <c r="M3949" s="57">
        <f>IF(AND(B3949&lt;&gt;"1_Электроинструмент",B3949&lt;&gt;"2_Садовая техника"),$J$5,IF($J$4&lt;=20%,$J$4,IFERROR(VLOOKUP(S3949,LEGEND!$L$2:$M$5,2,FALSE),$J$4)))</f>
        <v>0</v>
      </c>
      <c r="N3949" s="48" t="s">
        <v>60</v>
      </c>
      <c r="O3949" s="6" t="s">
        <v>60</v>
      </c>
      <c r="P3949" s="49" t="s">
        <v>66</v>
      </c>
      <c r="Q3949" s="49" t="s">
        <v>67</v>
      </c>
      <c r="R3949" s="6" t="s">
        <v>60</v>
      </c>
      <c r="S3949" s="49" t="s">
        <v>60</v>
      </c>
      <c r="T3949" s="73" t="str">
        <f>IF(_xlfn.XLOOKUP(I3949,LEGEND!B:B,LEGEND!H:H)&lt;&gt;"-",HYPERLINK(_xlfn.XLOOKUP(I3949,LEGEND!B:B,LEGEND!H:H),"link"),_xlfn.XLOOKUP(I3949,LEGEND!B:B,LEGEND!H:H))</f>
        <v>link</v>
      </c>
      <c r="U3949" s="73" t="str">
        <f>HYPERLINK(_xlfn.XLOOKUP(I3949,LEGEND!B:B,LEGEND!I:I))</f>
        <v>https://milwaukee-media-images.s3.amazonaws.com/hi/4932373391--Hero_1.jpg</v>
      </c>
      <c r="V3949" s="51" t="s">
        <v>19859</v>
      </c>
      <c r="W3949" s="63" t="s">
        <v>1189</v>
      </c>
      <c r="X3949" s="64">
        <v>170</v>
      </c>
      <c r="Y3949" s="64">
        <v>80</v>
      </c>
      <c r="Z3949" s="64">
        <v>3</v>
      </c>
      <c r="AA3949" s="84">
        <v>3.7999999999999999E-2</v>
      </c>
      <c r="AB3949" s="85">
        <v>5</v>
      </c>
      <c r="AC3949" s="85">
        <v>1</v>
      </c>
    </row>
    <row r="3950" spans="1:29" ht="25.5">
      <c r="A3950" s="1"/>
      <c r="B3950" s="6" t="s">
        <v>8777</v>
      </c>
      <c r="C3950" s="6" t="s">
        <v>8778</v>
      </c>
      <c r="D3950" s="6" t="s">
        <v>8450</v>
      </c>
      <c r="E3950" s="49" t="s">
        <v>19734</v>
      </c>
      <c r="F3950" s="6" t="s">
        <v>19735</v>
      </c>
      <c r="G3950" s="6" t="s">
        <v>60</v>
      </c>
      <c r="H3950" s="6" t="s">
        <v>60</v>
      </c>
      <c r="I3950" s="60" t="s">
        <v>19860</v>
      </c>
      <c r="J3950" s="49" t="s">
        <v>19861</v>
      </c>
      <c r="K3950" s="6" t="s">
        <v>19862</v>
      </c>
      <c r="L3950" s="29">
        <f>IF($J$6="с учетом НДС",VLOOKUP(I3950,LEGEND!B:E,4,0)*(1-M3950),VLOOKUP(I3950,LEGEND!B:E,4,0)*(1-M3950)/1.2)</f>
        <v>1000</v>
      </c>
      <c r="M3950" s="57">
        <f>IF(AND(B3950&lt;&gt;"1_Электроинструмент",B3950&lt;&gt;"2_Садовая техника"),$J$5,IF($J$4&lt;=20%,$J$4,IFERROR(VLOOKUP(S3950,LEGEND!$L$2:$M$5,2,FALSE),$J$4)))</f>
        <v>0</v>
      </c>
      <c r="N3950" s="48" t="s">
        <v>60</v>
      </c>
      <c r="O3950" s="6" t="s">
        <v>60</v>
      </c>
      <c r="P3950" s="49" t="s">
        <v>66</v>
      </c>
      <c r="Q3950" s="49" t="s">
        <v>67</v>
      </c>
      <c r="R3950" s="6" t="s">
        <v>60</v>
      </c>
      <c r="S3950" s="49" t="s">
        <v>60</v>
      </c>
      <c r="T3950" s="73" t="str">
        <f>IF(_xlfn.XLOOKUP(I3950,LEGEND!B:B,LEGEND!H:H)&lt;&gt;"-",HYPERLINK(_xlfn.XLOOKUP(I3950,LEGEND!B:B,LEGEND!H:H),"link"),_xlfn.XLOOKUP(I3950,LEGEND!B:B,LEGEND!H:H))</f>
        <v>link</v>
      </c>
      <c r="U3950" s="73" t="str">
        <f>HYPERLINK(_xlfn.XLOOKUP(I3950,LEGEND!B:B,LEGEND!I:I))</f>
        <v>https://milwaukee-media-images.s3.amazonaws.com/hi/4932346071--Hero_1.jpg</v>
      </c>
      <c r="V3950" s="51" t="s">
        <v>19863</v>
      </c>
      <c r="W3950" s="63" t="s">
        <v>1189</v>
      </c>
      <c r="X3950" s="64">
        <v>200</v>
      </c>
      <c r="Y3950" s="64">
        <v>79</v>
      </c>
      <c r="Z3950" s="64">
        <v>1</v>
      </c>
      <c r="AA3950" s="84">
        <v>4.4999999999999998E-2</v>
      </c>
      <c r="AB3950" s="85">
        <v>5</v>
      </c>
      <c r="AC3950" s="85">
        <v>1</v>
      </c>
    </row>
    <row r="3951" spans="1:29" ht="25.5">
      <c r="A3951" s="1"/>
      <c r="B3951" s="6" t="s">
        <v>8777</v>
      </c>
      <c r="C3951" s="6" t="s">
        <v>8778</v>
      </c>
      <c r="D3951" s="6" t="s">
        <v>8450</v>
      </c>
      <c r="E3951" s="49" t="s">
        <v>19734</v>
      </c>
      <c r="F3951" s="6" t="s">
        <v>19735</v>
      </c>
      <c r="G3951" s="6" t="s">
        <v>60</v>
      </c>
      <c r="H3951" s="6" t="s">
        <v>60</v>
      </c>
      <c r="I3951" s="60" t="s">
        <v>19864</v>
      </c>
      <c r="J3951" s="49" t="s">
        <v>19865</v>
      </c>
      <c r="K3951" s="6" t="s">
        <v>19866</v>
      </c>
      <c r="L3951" s="29">
        <f>IF($J$6="с учетом НДС",VLOOKUP(I3951,LEGEND!B:E,4,0)*(1-M3951),VLOOKUP(I3951,LEGEND!B:E,4,0)*(1-M3951)/1.2)</f>
        <v>1030</v>
      </c>
      <c r="M3951" s="57">
        <f>IF(AND(B3951&lt;&gt;"1_Электроинструмент",B3951&lt;&gt;"2_Садовая техника"),$J$5,IF($J$4&lt;=20%,$J$4,IFERROR(VLOOKUP(S3951,LEGEND!$L$2:$M$5,2,FALSE),$J$4)))</f>
        <v>0</v>
      </c>
      <c r="N3951" s="48" t="s">
        <v>60</v>
      </c>
      <c r="O3951" s="6" t="s">
        <v>60</v>
      </c>
      <c r="P3951" s="49" t="s">
        <v>66</v>
      </c>
      <c r="Q3951" s="49" t="s">
        <v>67</v>
      </c>
      <c r="R3951" s="6" t="s">
        <v>60</v>
      </c>
      <c r="S3951" s="49" t="s">
        <v>60</v>
      </c>
      <c r="T3951" s="73" t="str">
        <f>IF(_xlfn.XLOOKUP(I3951,LEGEND!B:B,LEGEND!H:H)&lt;&gt;"-",HYPERLINK(_xlfn.XLOOKUP(I3951,LEGEND!B:B,LEGEND!H:H),"link"),_xlfn.XLOOKUP(I3951,LEGEND!B:B,LEGEND!H:H))</f>
        <v>-</v>
      </c>
      <c r="U3951" s="73" t="str">
        <f>HYPERLINK(_xlfn.XLOOKUP(I3951,LEGEND!B:B,LEGEND!I:I))</f>
        <v>https://milwaukee-media-images.s3.amazonaws.com/hi/4932348072--Hero_1.jpg</v>
      </c>
      <c r="V3951" s="51" t="s">
        <v>19867</v>
      </c>
      <c r="W3951" s="63" t="s">
        <v>1189</v>
      </c>
      <c r="X3951" s="64">
        <v>200</v>
      </c>
      <c r="Y3951" s="64">
        <v>80</v>
      </c>
      <c r="Z3951" s="64">
        <v>2</v>
      </c>
      <c r="AA3951" s="84">
        <v>5.2999999999999999E-2</v>
      </c>
      <c r="AB3951" s="85">
        <v>5</v>
      </c>
      <c r="AC3951" s="85">
        <v>1</v>
      </c>
    </row>
    <row r="3952" spans="1:29" ht="25.5">
      <c r="A3952" s="1"/>
      <c r="B3952" s="6" t="s">
        <v>8777</v>
      </c>
      <c r="C3952" s="6" t="s">
        <v>8778</v>
      </c>
      <c r="D3952" s="6" t="s">
        <v>8450</v>
      </c>
      <c r="E3952" s="49" t="s">
        <v>19734</v>
      </c>
      <c r="F3952" s="6" t="s">
        <v>19735</v>
      </c>
      <c r="G3952" s="6" t="s">
        <v>60</v>
      </c>
      <c r="H3952" s="6" t="s">
        <v>60</v>
      </c>
      <c r="I3952" s="60" t="s">
        <v>19868</v>
      </c>
      <c r="J3952" s="49" t="s">
        <v>19869</v>
      </c>
      <c r="K3952" s="6" t="s">
        <v>19870</v>
      </c>
      <c r="L3952" s="29">
        <f>IF($J$6="с учетом НДС",VLOOKUP(I3952,LEGEND!B:E,4,0)*(1-M3952),VLOOKUP(I3952,LEGEND!B:E,4,0)*(1-M3952)/1.2)</f>
        <v>1040</v>
      </c>
      <c r="M3952" s="57">
        <f>IF(AND(B3952&lt;&gt;"1_Электроинструмент",B3952&lt;&gt;"2_Садовая техника"),$J$5,IF($J$4&lt;=20%,$J$4,IFERROR(VLOOKUP(S3952,LEGEND!$L$2:$M$5,2,FALSE),$J$4)))</f>
        <v>0</v>
      </c>
      <c r="N3952" s="48" t="s">
        <v>60</v>
      </c>
      <c r="O3952" s="6" t="s">
        <v>60</v>
      </c>
      <c r="P3952" s="49" t="s">
        <v>66</v>
      </c>
      <c r="Q3952" s="49" t="s">
        <v>67</v>
      </c>
      <c r="R3952" s="6" t="s">
        <v>60</v>
      </c>
      <c r="S3952" s="49" t="s">
        <v>60</v>
      </c>
      <c r="T3952" s="73" t="str">
        <f>IF(_xlfn.XLOOKUP(I3952,LEGEND!B:B,LEGEND!H:H)&lt;&gt;"-",HYPERLINK(_xlfn.XLOOKUP(I3952,LEGEND!B:B,LEGEND!H:H),"link"),_xlfn.XLOOKUP(I3952,LEGEND!B:B,LEGEND!H:H))</f>
        <v>link</v>
      </c>
      <c r="U3952" s="73" t="str">
        <f>HYPERLINK(_xlfn.XLOOKUP(I3952,LEGEND!B:B,LEGEND!I:I))</f>
        <v>https://milwaukee-media-images.s3.amazonaws.com/hi/4932399306--Hero_1.jpg</v>
      </c>
      <c r="V3952" s="51" t="s">
        <v>19871</v>
      </c>
      <c r="W3952" s="63" t="s">
        <v>1189</v>
      </c>
      <c r="X3952" s="64">
        <v>200</v>
      </c>
      <c r="Y3952" s="64">
        <v>80</v>
      </c>
      <c r="Z3952" s="64">
        <v>3</v>
      </c>
      <c r="AA3952" s="84">
        <v>4.5999999999999999E-2</v>
      </c>
      <c r="AB3952" s="85">
        <v>5</v>
      </c>
      <c r="AC3952" s="85">
        <v>1</v>
      </c>
    </row>
    <row r="3953" spans="1:29" ht="25.5">
      <c r="A3953" s="1"/>
      <c r="B3953" s="6" t="s">
        <v>8777</v>
      </c>
      <c r="C3953" s="6" t="s">
        <v>8778</v>
      </c>
      <c r="D3953" s="6" t="s">
        <v>8450</v>
      </c>
      <c r="E3953" s="49" t="s">
        <v>19734</v>
      </c>
      <c r="F3953" s="6" t="s">
        <v>19735</v>
      </c>
      <c r="G3953" s="6" t="s">
        <v>60</v>
      </c>
      <c r="H3953" s="6" t="s">
        <v>60</v>
      </c>
      <c r="I3953" s="60" t="s">
        <v>19872</v>
      </c>
      <c r="J3953" s="49" t="s">
        <v>19873</v>
      </c>
      <c r="K3953" s="6" t="s">
        <v>19874</v>
      </c>
      <c r="L3953" s="29">
        <f>IF($J$6="с учетом НДС",VLOOKUP(I3953,LEGEND!B:E,4,0)*(1-M3953),VLOOKUP(I3953,LEGEND!B:E,4,0)*(1-M3953)/1.2)</f>
        <v>1060</v>
      </c>
      <c r="M3953" s="57">
        <f>IF(AND(B3953&lt;&gt;"1_Электроинструмент",B3953&lt;&gt;"2_Садовая техника"),$J$5,IF($J$4&lt;=20%,$J$4,IFERROR(VLOOKUP(S3953,LEGEND!$L$2:$M$5,2,FALSE),$J$4)))</f>
        <v>0</v>
      </c>
      <c r="N3953" s="48" t="s">
        <v>60</v>
      </c>
      <c r="O3953" s="6" t="s">
        <v>60</v>
      </c>
      <c r="P3953" s="49" t="s">
        <v>66</v>
      </c>
      <c r="Q3953" s="49" t="s">
        <v>67</v>
      </c>
      <c r="R3953" s="6" t="s">
        <v>60</v>
      </c>
      <c r="S3953" s="49" t="s">
        <v>60</v>
      </c>
      <c r="T3953" s="73" t="str">
        <f>IF(_xlfn.XLOOKUP(I3953,LEGEND!B:B,LEGEND!H:H)&lt;&gt;"-",HYPERLINK(_xlfn.XLOOKUP(I3953,LEGEND!B:B,LEGEND!H:H),"link"),_xlfn.XLOOKUP(I3953,LEGEND!B:B,LEGEND!H:H))</f>
        <v>link</v>
      </c>
      <c r="U3953" s="73" t="str">
        <f>HYPERLINK(_xlfn.XLOOKUP(I3953,LEGEND!B:B,LEGEND!I:I))</f>
        <v>https://milwaukee-media-images.s3.amazonaws.com/hi/4932274651--Hero_1.jpg</v>
      </c>
      <c r="V3953" s="51" t="s">
        <v>19875</v>
      </c>
      <c r="W3953" s="63" t="s">
        <v>1189</v>
      </c>
      <c r="X3953" s="64">
        <v>12</v>
      </c>
      <c r="Y3953" s="64">
        <v>80</v>
      </c>
      <c r="Z3953" s="64">
        <v>170</v>
      </c>
      <c r="AA3953" s="84">
        <v>0.04</v>
      </c>
      <c r="AB3953" s="85">
        <v>5</v>
      </c>
      <c r="AC3953" s="85">
        <v>1</v>
      </c>
    </row>
    <row r="3954" spans="1:29" ht="25.5">
      <c r="A3954" s="1"/>
      <c r="B3954" s="6" t="s">
        <v>8777</v>
      </c>
      <c r="C3954" s="6" t="s">
        <v>8778</v>
      </c>
      <c r="D3954" s="6" t="s">
        <v>8450</v>
      </c>
      <c r="E3954" s="49" t="s">
        <v>19734</v>
      </c>
      <c r="F3954" s="6" t="s">
        <v>19735</v>
      </c>
      <c r="G3954" s="6" t="s">
        <v>60</v>
      </c>
      <c r="H3954" s="6" t="s">
        <v>60</v>
      </c>
      <c r="I3954" s="60" t="s">
        <v>19876</v>
      </c>
      <c r="J3954" s="49" t="s">
        <v>19877</v>
      </c>
      <c r="K3954" s="6" t="s">
        <v>19878</v>
      </c>
      <c r="L3954" s="29">
        <f>IF($J$6="с учетом НДС",VLOOKUP(I3954,LEGEND!B:E,4,0)*(1-M3954),VLOOKUP(I3954,LEGEND!B:E,4,0)*(1-M3954)/1.2)</f>
        <v>1070</v>
      </c>
      <c r="M3954" s="57">
        <f>IF(AND(B3954&lt;&gt;"1_Электроинструмент",B3954&lt;&gt;"2_Садовая техника"),$J$5,IF($J$4&lt;=20%,$J$4,IFERROR(VLOOKUP(S3954,LEGEND!$L$2:$M$5,2,FALSE),$J$4)))</f>
        <v>0</v>
      </c>
      <c r="N3954" s="48" t="s">
        <v>60</v>
      </c>
      <c r="O3954" s="6" t="s">
        <v>60</v>
      </c>
      <c r="P3954" s="49" t="s">
        <v>66</v>
      </c>
      <c r="Q3954" s="49" t="s">
        <v>67</v>
      </c>
      <c r="R3954" s="6" t="s">
        <v>60</v>
      </c>
      <c r="S3954" s="49" t="s">
        <v>60</v>
      </c>
      <c r="T3954" s="73" t="str">
        <f>IF(_xlfn.XLOOKUP(I3954,LEGEND!B:B,LEGEND!H:H)&lt;&gt;"-",HYPERLINK(_xlfn.XLOOKUP(I3954,LEGEND!B:B,LEGEND!H:H),"link"),_xlfn.XLOOKUP(I3954,LEGEND!B:B,LEGEND!H:H))</f>
        <v>link</v>
      </c>
      <c r="U3954" s="73" t="str">
        <f>HYPERLINK(_xlfn.XLOOKUP(I3954,LEGEND!B:B,LEGEND!I:I))</f>
        <v>https://milwaukee-media-images.s3.amazonaws.com/hi/4932430143--Hero_1.jpg</v>
      </c>
      <c r="V3954" s="51" t="s">
        <v>19879</v>
      </c>
      <c r="W3954" s="63" t="s">
        <v>1189</v>
      </c>
      <c r="X3954" s="64">
        <v>50</v>
      </c>
      <c r="Y3954" s="64">
        <v>80</v>
      </c>
      <c r="Z3954" s="64">
        <v>170</v>
      </c>
      <c r="AA3954" s="84">
        <v>3.4000000000000002E-2</v>
      </c>
      <c r="AB3954" s="85">
        <v>5</v>
      </c>
      <c r="AC3954" s="85">
        <v>1</v>
      </c>
    </row>
    <row r="3955" spans="1:29" ht="25.5">
      <c r="A3955" s="1"/>
      <c r="B3955" s="6" t="s">
        <v>8777</v>
      </c>
      <c r="C3955" s="6" t="s">
        <v>8778</v>
      </c>
      <c r="D3955" s="6" t="s">
        <v>8450</v>
      </c>
      <c r="E3955" s="49" t="s">
        <v>19734</v>
      </c>
      <c r="F3955" s="6" t="s">
        <v>19735</v>
      </c>
      <c r="G3955" s="6" t="s">
        <v>60</v>
      </c>
      <c r="H3955" s="6" t="s">
        <v>60</v>
      </c>
      <c r="I3955" s="60" t="s">
        <v>19880</v>
      </c>
      <c r="J3955" s="49" t="s">
        <v>19881</v>
      </c>
      <c r="K3955" s="6" t="s">
        <v>19882</v>
      </c>
      <c r="L3955" s="29">
        <f>IF($J$6="с учетом НДС",VLOOKUP(I3955,LEGEND!B:E,4,0)*(1-M3955),VLOOKUP(I3955,LEGEND!B:E,4,0)*(1-M3955)/1.2)</f>
        <v>1090</v>
      </c>
      <c r="M3955" s="57">
        <f>IF(AND(B3955&lt;&gt;"1_Электроинструмент",B3955&lt;&gt;"2_Садовая техника"),$J$5,IF($J$4&lt;=20%,$J$4,IFERROR(VLOOKUP(S3955,LEGEND!$L$2:$M$5,2,FALSE),$J$4)))</f>
        <v>0</v>
      </c>
      <c r="N3955" s="48" t="s">
        <v>60</v>
      </c>
      <c r="O3955" s="6" t="s">
        <v>60</v>
      </c>
      <c r="P3955" s="49" t="s">
        <v>66</v>
      </c>
      <c r="Q3955" s="49" t="s">
        <v>67</v>
      </c>
      <c r="R3955" s="6" t="s">
        <v>60</v>
      </c>
      <c r="S3955" s="49" t="s">
        <v>60</v>
      </c>
      <c r="T3955" s="73" t="str">
        <f>IF(_xlfn.XLOOKUP(I3955,LEGEND!B:B,LEGEND!H:H)&lt;&gt;"-",HYPERLINK(_xlfn.XLOOKUP(I3955,LEGEND!B:B,LEGEND!H:H),"link"),_xlfn.XLOOKUP(I3955,LEGEND!B:B,LEGEND!H:H))</f>
        <v>-</v>
      </c>
      <c r="U3955" s="73" t="str">
        <f>HYPERLINK(_xlfn.XLOOKUP(I3955,LEGEND!B:B,LEGEND!I:I))</f>
        <v>https://milwaukee-media-images.s3.amazonaws.com/hi/4932373083--Hero_1.jpg</v>
      </c>
      <c r="V3955" s="51" t="s">
        <v>19883</v>
      </c>
      <c r="W3955" s="63" t="s">
        <v>1189</v>
      </c>
      <c r="X3955" s="64">
        <v>170</v>
      </c>
      <c r="Y3955" s="64">
        <v>80</v>
      </c>
      <c r="Z3955" s="64">
        <v>3</v>
      </c>
      <c r="AA3955" s="84">
        <v>3.2000000000000001E-2</v>
      </c>
      <c r="AB3955" s="85">
        <v>5</v>
      </c>
      <c r="AC3955" s="85">
        <v>1</v>
      </c>
    </row>
    <row r="3956" spans="1:29" ht="25.5">
      <c r="A3956" s="1"/>
      <c r="B3956" s="6" t="s">
        <v>8777</v>
      </c>
      <c r="C3956" s="6" t="s">
        <v>8778</v>
      </c>
      <c r="D3956" s="6" t="s">
        <v>8450</v>
      </c>
      <c r="E3956" s="49" t="s">
        <v>19734</v>
      </c>
      <c r="F3956" s="6" t="s">
        <v>19735</v>
      </c>
      <c r="G3956" s="6" t="s">
        <v>60</v>
      </c>
      <c r="H3956" s="6" t="s">
        <v>60</v>
      </c>
      <c r="I3956" s="60" t="s">
        <v>19888</v>
      </c>
      <c r="J3956" s="49" t="s">
        <v>19889</v>
      </c>
      <c r="K3956" s="6" t="s">
        <v>19890</v>
      </c>
      <c r="L3956" s="29">
        <f>IF($J$6="с учетом НДС",VLOOKUP(I3956,LEGEND!B:E,4,0)*(1-M3956),VLOOKUP(I3956,LEGEND!B:E,4,0)*(1-M3956)/1.2)</f>
        <v>1100</v>
      </c>
      <c r="M3956" s="57">
        <f>IF(AND(B3956&lt;&gt;"1_Электроинструмент",B3956&lt;&gt;"2_Садовая техника"),$J$5,IF($J$4&lt;=20%,$J$4,IFERROR(VLOOKUP(S3956,LEGEND!$L$2:$M$5,2,FALSE),$J$4)))</f>
        <v>0</v>
      </c>
      <c r="N3956" s="48" t="s">
        <v>60</v>
      </c>
      <c r="O3956" s="6" t="s">
        <v>60</v>
      </c>
      <c r="P3956" s="49" t="s">
        <v>66</v>
      </c>
      <c r="Q3956" s="49" t="s">
        <v>67</v>
      </c>
      <c r="R3956" s="6" t="s">
        <v>60</v>
      </c>
      <c r="S3956" s="49" t="s">
        <v>60</v>
      </c>
      <c r="T3956" s="73" t="str">
        <f>IF(_xlfn.XLOOKUP(I3956,LEGEND!B:B,LEGEND!H:H)&lt;&gt;"-",HYPERLINK(_xlfn.XLOOKUP(I3956,LEGEND!B:B,LEGEND!H:H),"link"),_xlfn.XLOOKUP(I3956,LEGEND!B:B,LEGEND!H:H))</f>
        <v>link</v>
      </c>
      <c r="U3956" s="73" t="str">
        <f>HYPERLINK(_xlfn.XLOOKUP(I3956,LEGEND!B:B,LEGEND!I:I))</f>
        <v>https://milwaukee-media-images.s3.amazonaws.com/hi/4932373390--Hero_1.jpg</v>
      </c>
      <c r="V3956" s="51" t="s">
        <v>19891</v>
      </c>
      <c r="W3956" s="63" t="s">
        <v>1189</v>
      </c>
      <c r="X3956" s="64">
        <v>170</v>
      </c>
      <c r="Y3956" s="64">
        <v>80</v>
      </c>
      <c r="Z3956" s="64">
        <v>3</v>
      </c>
      <c r="AA3956" s="84">
        <v>3.4000000000000002E-2</v>
      </c>
      <c r="AB3956" s="85">
        <v>5</v>
      </c>
      <c r="AC3956" s="85">
        <v>1</v>
      </c>
    </row>
    <row r="3957" spans="1:29" ht="25.5">
      <c r="A3957" s="1"/>
      <c r="B3957" s="6" t="s">
        <v>8777</v>
      </c>
      <c r="C3957" s="6" t="s">
        <v>8778</v>
      </c>
      <c r="D3957" s="6" t="s">
        <v>8450</v>
      </c>
      <c r="E3957" s="49" t="s">
        <v>19734</v>
      </c>
      <c r="F3957" s="6" t="s">
        <v>19735</v>
      </c>
      <c r="G3957" s="6" t="s">
        <v>60</v>
      </c>
      <c r="H3957" s="6" t="s">
        <v>60</v>
      </c>
      <c r="I3957" s="60" t="s">
        <v>19892</v>
      </c>
      <c r="J3957" s="49" t="s">
        <v>19893</v>
      </c>
      <c r="K3957" s="6" t="s">
        <v>19894</v>
      </c>
      <c r="L3957" s="29">
        <f>IF($J$6="с учетом НДС",VLOOKUP(I3957,LEGEND!B:E,4,0)*(1-M3957),VLOOKUP(I3957,LEGEND!B:E,4,0)*(1-M3957)/1.2)</f>
        <v>1230</v>
      </c>
      <c r="M3957" s="57">
        <f>IF(AND(B3957&lt;&gt;"1_Электроинструмент",B3957&lt;&gt;"2_Садовая техника"),$J$5,IF($J$4&lt;=20%,$J$4,IFERROR(VLOOKUP(S3957,LEGEND!$L$2:$M$5,2,FALSE),$J$4)))</f>
        <v>0</v>
      </c>
      <c r="N3957" s="48" t="s">
        <v>60</v>
      </c>
      <c r="O3957" s="6" t="s">
        <v>60</v>
      </c>
      <c r="P3957" s="49" t="s">
        <v>66</v>
      </c>
      <c r="Q3957" s="49" t="s">
        <v>67</v>
      </c>
      <c r="R3957" s="6" t="s">
        <v>60</v>
      </c>
      <c r="S3957" s="49" t="s">
        <v>60</v>
      </c>
      <c r="T3957" s="73" t="str">
        <f>IF(_xlfn.XLOOKUP(I3957,LEGEND!B:B,LEGEND!H:H)&lt;&gt;"-",HYPERLINK(_xlfn.XLOOKUP(I3957,LEGEND!B:B,LEGEND!H:H),"link"),_xlfn.XLOOKUP(I3957,LEGEND!B:B,LEGEND!H:H))</f>
        <v>-</v>
      </c>
      <c r="U3957" s="73" t="str">
        <f>HYPERLINK(_xlfn.XLOOKUP(I3957,LEGEND!B:B,LEGEND!I:I))</f>
        <v>https://milwaukee-media-images.s3.amazonaws.com/hi/4932373388--Hero_1.jpg</v>
      </c>
      <c r="V3957" s="51" t="s">
        <v>19895</v>
      </c>
      <c r="W3957" s="63" t="s">
        <v>1189</v>
      </c>
      <c r="X3957" s="64">
        <v>200</v>
      </c>
      <c r="Y3957" s="64">
        <v>80</v>
      </c>
      <c r="Z3957" s="64">
        <v>2</v>
      </c>
      <c r="AA3957" s="84">
        <v>5.5E-2</v>
      </c>
      <c r="AB3957" s="85">
        <v>5</v>
      </c>
      <c r="AC3957" s="85">
        <v>1</v>
      </c>
    </row>
    <row r="3958" spans="1:29" ht="25.5">
      <c r="A3958" s="1"/>
      <c r="B3958" s="6" t="s">
        <v>8777</v>
      </c>
      <c r="C3958" s="6" t="s">
        <v>8778</v>
      </c>
      <c r="D3958" s="6" t="s">
        <v>8450</v>
      </c>
      <c r="E3958" s="49" t="s">
        <v>19734</v>
      </c>
      <c r="F3958" s="6" t="s">
        <v>19735</v>
      </c>
      <c r="G3958" s="6" t="s">
        <v>60</v>
      </c>
      <c r="H3958" s="6" t="s">
        <v>60</v>
      </c>
      <c r="I3958" s="60" t="s">
        <v>19896</v>
      </c>
      <c r="J3958" s="49" t="s">
        <v>19897</v>
      </c>
      <c r="K3958" s="6" t="s">
        <v>19898</v>
      </c>
      <c r="L3958" s="29">
        <f>IF($J$6="с учетом НДС",VLOOKUP(I3958,LEGEND!B:E,4,0)*(1-M3958),VLOOKUP(I3958,LEGEND!B:E,4,0)*(1-M3958)/1.2)</f>
        <v>1240</v>
      </c>
      <c r="M3958" s="57">
        <f>IF(AND(B3958&lt;&gt;"1_Электроинструмент",B3958&lt;&gt;"2_Садовая техника"),$J$5,IF($J$4&lt;=20%,$J$4,IFERROR(VLOOKUP(S3958,LEGEND!$L$2:$M$5,2,FALSE),$J$4)))</f>
        <v>0</v>
      </c>
      <c r="N3958" s="48" t="s">
        <v>60</v>
      </c>
      <c r="O3958" s="6" t="s">
        <v>60</v>
      </c>
      <c r="P3958" s="49" t="s">
        <v>66</v>
      </c>
      <c r="Q3958" s="49" t="s">
        <v>67</v>
      </c>
      <c r="R3958" s="6" t="s">
        <v>60</v>
      </c>
      <c r="S3958" s="49" t="s">
        <v>60</v>
      </c>
      <c r="T3958" s="73" t="str">
        <f>IF(_xlfn.XLOOKUP(I3958,LEGEND!B:B,LEGEND!H:H)&lt;&gt;"-",HYPERLINK(_xlfn.XLOOKUP(I3958,LEGEND!B:B,LEGEND!H:H),"link"),_xlfn.XLOOKUP(I3958,LEGEND!B:B,LEGEND!H:H))</f>
        <v>-</v>
      </c>
      <c r="U3958" s="73" t="str">
        <f>HYPERLINK(_xlfn.XLOOKUP(I3958,LEGEND!B:B,LEGEND!I:I))</f>
        <v>https://milwaukee-media-images.s3.amazonaws.com/hi/4932399308--Hero_1.jpg</v>
      </c>
      <c r="V3958" s="51" t="s">
        <v>19899</v>
      </c>
      <c r="W3958" s="63" t="s">
        <v>2403</v>
      </c>
      <c r="X3958" s="64">
        <v>170</v>
      </c>
      <c r="Y3958" s="64">
        <v>80</v>
      </c>
      <c r="Z3958" s="64">
        <v>3</v>
      </c>
      <c r="AA3958" s="84">
        <v>1.4E-2</v>
      </c>
      <c r="AB3958" s="85">
        <v>1</v>
      </c>
      <c r="AC3958" s="85">
        <v>1</v>
      </c>
    </row>
    <row r="3959" spans="1:29" ht="25.5">
      <c r="A3959" s="1"/>
      <c r="B3959" s="6" t="s">
        <v>8777</v>
      </c>
      <c r="C3959" s="6" t="s">
        <v>8778</v>
      </c>
      <c r="D3959" s="6" t="s">
        <v>8450</v>
      </c>
      <c r="E3959" s="49" t="s">
        <v>19734</v>
      </c>
      <c r="F3959" s="6" t="s">
        <v>19735</v>
      </c>
      <c r="G3959" s="6" t="s">
        <v>60</v>
      </c>
      <c r="H3959" s="6" t="s">
        <v>60</v>
      </c>
      <c r="I3959" s="60" t="s">
        <v>19900</v>
      </c>
      <c r="J3959" s="49" t="s">
        <v>19901</v>
      </c>
      <c r="K3959" s="6" t="s">
        <v>19902</v>
      </c>
      <c r="L3959" s="29">
        <f>IF($J$6="с учетом НДС",VLOOKUP(I3959,LEGEND!B:E,4,0)*(1-M3959),VLOOKUP(I3959,LEGEND!B:E,4,0)*(1-M3959)/1.2)</f>
        <v>1300</v>
      </c>
      <c r="M3959" s="57">
        <f>IF(AND(B3959&lt;&gt;"1_Электроинструмент",B3959&lt;&gt;"2_Садовая техника"),$J$5,IF($J$4&lt;=20%,$J$4,IFERROR(VLOOKUP(S3959,LEGEND!$L$2:$M$5,2,FALSE),$J$4)))</f>
        <v>0</v>
      </c>
      <c r="N3959" s="48" t="s">
        <v>60</v>
      </c>
      <c r="O3959" s="6" t="s">
        <v>60</v>
      </c>
      <c r="P3959" s="49" t="s">
        <v>66</v>
      </c>
      <c r="Q3959" s="49" t="s">
        <v>67</v>
      </c>
      <c r="R3959" s="6" t="s">
        <v>60</v>
      </c>
      <c r="S3959" s="49" t="s">
        <v>60</v>
      </c>
      <c r="T3959" s="73" t="str">
        <f>IF(_xlfn.XLOOKUP(I3959,LEGEND!B:B,LEGEND!H:H)&lt;&gt;"-",HYPERLINK(_xlfn.XLOOKUP(I3959,LEGEND!B:B,LEGEND!H:H),"link"),_xlfn.XLOOKUP(I3959,LEGEND!B:B,LEGEND!H:H))</f>
        <v>-</v>
      </c>
      <c r="U3959" s="73" t="str">
        <f>HYPERLINK(_xlfn.XLOOKUP(I3959,LEGEND!B:B,LEGEND!I:I))</f>
        <v>https://milwaukee-media-images.s3.amazonaws.com/hi/4932373387--Hero_1.jpg</v>
      </c>
      <c r="V3959" s="51" t="s">
        <v>19903</v>
      </c>
      <c r="W3959" s="63" t="s">
        <v>2403</v>
      </c>
      <c r="X3959" s="64">
        <v>200</v>
      </c>
      <c r="Y3959" s="64">
        <v>80</v>
      </c>
      <c r="Z3959" s="64">
        <v>3</v>
      </c>
      <c r="AA3959" s="84">
        <v>1.7000000000000001E-2</v>
      </c>
      <c r="AB3959" s="85">
        <v>1</v>
      </c>
      <c r="AC3959" s="85">
        <v>1</v>
      </c>
    </row>
    <row r="3960" spans="1:29" ht="25.5">
      <c r="A3960" s="1"/>
      <c r="B3960" s="6" t="s">
        <v>8777</v>
      </c>
      <c r="C3960" s="6" t="s">
        <v>8778</v>
      </c>
      <c r="D3960" s="6" t="s">
        <v>8450</v>
      </c>
      <c r="E3960" s="49" t="s">
        <v>19734</v>
      </c>
      <c r="F3960" s="6" t="s">
        <v>19735</v>
      </c>
      <c r="G3960" s="6" t="s">
        <v>60</v>
      </c>
      <c r="H3960" s="6" t="s">
        <v>60</v>
      </c>
      <c r="I3960" s="60" t="s">
        <v>19904</v>
      </c>
      <c r="J3960" s="49" t="s">
        <v>19905</v>
      </c>
      <c r="K3960" s="6" t="s">
        <v>19906</v>
      </c>
      <c r="L3960" s="29">
        <f>IF($J$6="с учетом НДС",VLOOKUP(I3960,LEGEND!B:E,4,0)*(1-M3960),VLOOKUP(I3960,LEGEND!B:E,4,0)*(1-M3960)/1.2)</f>
        <v>1320</v>
      </c>
      <c r="M3960" s="57">
        <f>IF(AND(B3960&lt;&gt;"1_Электроинструмент",B3960&lt;&gt;"2_Садовая техника"),$J$5,IF($J$4&lt;=20%,$J$4,IFERROR(VLOOKUP(S3960,LEGEND!$L$2:$M$5,2,FALSE),$J$4)))</f>
        <v>0</v>
      </c>
      <c r="N3960" s="48" t="s">
        <v>60</v>
      </c>
      <c r="O3960" s="6" t="s">
        <v>60</v>
      </c>
      <c r="P3960" s="49" t="s">
        <v>66</v>
      </c>
      <c r="Q3960" s="49" t="s">
        <v>67</v>
      </c>
      <c r="R3960" s="6" t="s">
        <v>60</v>
      </c>
      <c r="S3960" s="49" t="s">
        <v>60</v>
      </c>
      <c r="T3960" s="73" t="str">
        <f>IF(_xlfn.XLOOKUP(I3960,LEGEND!B:B,LEGEND!H:H)&lt;&gt;"-",HYPERLINK(_xlfn.XLOOKUP(I3960,LEGEND!B:B,LEGEND!H:H),"link"),_xlfn.XLOOKUP(I3960,LEGEND!B:B,LEGEND!H:H))</f>
        <v>link</v>
      </c>
      <c r="U3960" s="73" t="str">
        <f>HYPERLINK(_xlfn.XLOOKUP(I3960,LEGEND!B:B,LEGEND!I:I))</f>
        <v>https://milwaukee-media-images.s3.amazonaws.com/hi/4932373086--Hero_1.jpg</v>
      </c>
      <c r="V3960" s="51" t="s">
        <v>19907</v>
      </c>
      <c r="W3960" s="63" t="s">
        <v>1189</v>
      </c>
      <c r="X3960" s="64">
        <v>250</v>
      </c>
      <c r="Y3960" s="64">
        <v>80</v>
      </c>
      <c r="Z3960" s="64">
        <v>3</v>
      </c>
      <c r="AA3960" s="84">
        <v>0.08</v>
      </c>
      <c r="AB3960" s="85">
        <v>5</v>
      </c>
      <c r="AC3960" s="85">
        <v>1</v>
      </c>
    </row>
    <row r="3961" spans="1:29" ht="25.5">
      <c r="A3961" s="1"/>
      <c r="B3961" s="6" t="s">
        <v>8777</v>
      </c>
      <c r="C3961" s="6" t="s">
        <v>8778</v>
      </c>
      <c r="D3961" s="6" t="s">
        <v>8450</v>
      </c>
      <c r="E3961" s="49" t="s">
        <v>19734</v>
      </c>
      <c r="F3961" s="6" t="s">
        <v>19735</v>
      </c>
      <c r="G3961" s="6" t="s">
        <v>60</v>
      </c>
      <c r="H3961" s="6" t="s">
        <v>60</v>
      </c>
      <c r="I3961" s="60" t="s">
        <v>19908</v>
      </c>
      <c r="J3961" s="49" t="s">
        <v>19909</v>
      </c>
      <c r="K3961" s="6" t="s">
        <v>19910</v>
      </c>
      <c r="L3961" s="29">
        <f>IF($J$6="с учетом НДС",VLOOKUP(I3961,LEGEND!B:E,4,0)*(1-M3961),VLOOKUP(I3961,LEGEND!B:E,4,0)*(1-M3961)/1.2)</f>
        <v>2270</v>
      </c>
      <c r="M3961" s="57">
        <f>IF(AND(B3961&lt;&gt;"1_Электроинструмент",B3961&lt;&gt;"2_Садовая техника"),$J$5,IF($J$4&lt;=20%,$J$4,IFERROR(VLOOKUP(S3961,LEGEND!$L$2:$M$5,2,FALSE),$J$4)))</f>
        <v>0</v>
      </c>
      <c r="N3961" s="48" t="s">
        <v>60</v>
      </c>
      <c r="O3961" s="6" t="s">
        <v>60</v>
      </c>
      <c r="P3961" s="49" t="s">
        <v>66</v>
      </c>
      <c r="Q3961" s="49" t="s">
        <v>67</v>
      </c>
      <c r="R3961" s="6" t="s">
        <v>60</v>
      </c>
      <c r="S3961" s="49" t="s">
        <v>60</v>
      </c>
      <c r="T3961" s="73" t="str">
        <f>IF(_xlfn.XLOOKUP(I3961,LEGEND!B:B,LEGEND!H:H)&lt;&gt;"-",HYPERLINK(_xlfn.XLOOKUP(I3961,LEGEND!B:B,LEGEND!H:H),"link"),_xlfn.XLOOKUP(I3961,LEGEND!B:B,LEGEND!H:H))</f>
        <v>link</v>
      </c>
      <c r="U3961" s="73" t="str">
        <f>HYPERLINK(_xlfn.XLOOKUP(I3961,LEGEND!B:B,LEGEND!I:I))</f>
        <v>https://milwaukee-media-images.s3.amazonaws.com/hi/4932373487--Hero_1.jpg</v>
      </c>
      <c r="V3961" s="51" t="s">
        <v>19911</v>
      </c>
      <c r="W3961" s="63" t="s">
        <v>1189</v>
      </c>
      <c r="X3961" s="64">
        <v>120</v>
      </c>
      <c r="Y3961" s="64">
        <v>80</v>
      </c>
      <c r="Z3961" s="64">
        <v>8</v>
      </c>
      <c r="AA3961" s="84">
        <v>0.16200000000000001</v>
      </c>
      <c r="AB3961" s="85">
        <v>25</v>
      </c>
      <c r="AC3961" s="85">
        <v>1</v>
      </c>
    </row>
    <row r="3962" spans="1:29" ht="25.5">
      <c r="A3962" s="1"/>
      <c r="B3962" s="6" t="s">
        <v>8777</v>
      </c>
      <c r="C3962" s="6" t="s">
        <v>8778</v>
      </c>
      <c r="D3962" s="6" t="s">
        <v>8450</v>
      </c>
      <c r="E3962" s="49" t="s">
        <v>19734</v>
      </c>
      <c r="F3962" s="6" t="s">
        <v>19735</v>
      </c>
      <c r="G3962" s="6" t="s">
        <v>60</v>
      </c>
      <c r="H3962" s="6" t="s">
        <v>60</v>
      </c>
      <c r="I3962" s="60" t="s">
        <v>19912</v>
      </c>
      <c r="J3962" s="49" t="s">
        <v>19913</v>
      </c>
      <c r="K3962" s="6" t="s">
        <v>19914</v>
      </c>
      <c r="L3962" s="29">
        <f>IF($J$6="с учетом НДС",VLOOKUP(I3962,LEGEND!B:E,4,0)*(1-M3962),VLOOKUP(I3962,LEGEND!B:E,4,0)*(1-M3962)/1.2)</f>
        <v>2300</v>
      </c>
      <c r="M3962" s="57">
        <f>IF(AND(B3962&lt;&gt;"1_Электроинструмент",B3962&lt;&gt;"2_Садовая техника"),$J$5,IF($J$4&lt;=20%,$J$4,IFERROR(VLOOKUP(S3962,LEGEND!$L$2:$M$5,2,FALSE),$J$4)))</f>
        <v>0</v>
      </c>
      <c r="N3962" s="48" t="s">
        <v>60</v>
      </c>
      <c r="O3962" s="6" t="s">
        <v>60</v>
      </c>
      <c r="P3962" s="49" t="s">
        <v>66</v>
      </c>
      <c r="Q3962" s="49" t="s">
        <v>67</v>
      </c>
      <c r="R3962" s="6" t="s">
        <v>60</v>
      </c>
      <c r="S3962" s="49" t="s">
        <v>60</v>
      </c>
      <c r="T3962" s="73" t="str">
        <f>IF(_xlfn.XLOOKUP(I3962,LEGEND!B:B,LEGEND!H:H)&lt;&gt;"-",HYPERLINK(_xlfn.XLOOKUP(I3962,LEGEND!B:B,LEGEND!H:H),"link"),_xlfn.XLOOKUP(I3962,LEGEND!B:B,LEGEND!H:H))</f>
        <v>link</v>
      </c>
      <c r="U3962" s="73" t="str">
        <f>HYPERLINK(_xlfn.XLOOKUP(I3962,LEGEND!B:B,LEGEND!I:I))</f>
        <v>https://milwaukee-media-images.s3.amazonaws.com/hi/4932354745--Hero_1.jpg</v>
      </c>
      <c r="V3962" s="51" t="s">
        <v>19915</v>
      </c>
      <c r="W3962" s="63" t="s">
        <v>1189</v>
      </c>
      <c r="X3962" s="64">
        <v>250</v>
      </c>
      <c r="Y3962" s="64">
        <v>80</v>
      </c>
      <c r="Z3962" s="64">
        <v>3</v>
      </c>
      <c r="AA3962" s="84">
        <v>6.6000000000000003E-2</v>
      </c>
      <c r="AB3962" s="85">
        <v>5</v>
      </c>
      <c r="AC3962" s="85">
        <v>1</v>
      </c>
    </row>
    <row r="3963" spans="1:29" ht="25.5">
      <c r="A3963" s="1"/>
      <c r="B3963" s="6" t="s">
        <v>8777</v>
      </c>
      <c r="C3963" s="6" t="s">
        <v>8778</v>
      </c>
      <c r="D3963" s="6" t="s">
        <v>8450</v>
      </c>
      <c r="E3963" s="49" t="s">
        <v>19734</v>
      </c>
      <c r="F3963" s="6" t="s">
        <v>19735</v>
      </c>
      <c r="G3963" s="6" t="s">
        <v>60</v>
      </c>
      <c r="H3963" s="6" t="s">
        <v>60</v>
      </c>
      <c r="I3963" s="60" t="s">
        <v>19916</v>
      </c>
      <c r="J3963" s="49" t="s">
        <v>19917</v>
      </c>
      <c r="K3963" s="6" t="s">
        <v>19918</v>
      </c>
      <c r="L3963" s="29">
        <f>IF($J$6="с учетом НДС",VLOOKUP(I3963,LEGEND!B:E,4,0)*(1-M3963),VLOOKUP(I3963,LEGEND!B:E,4,0)*(1-M3963)/1.2)</f>
        <v>2350</v>
      </c>
      <c r="M3963" s="57">
        <f>IF(AND(B3963&lt;&gt;"1_Электроинструмент",B3963&lt;&gt;"2_Садовая техника"),$J$5,IF($J$4&lt;=20%,$J$4,IFERROR(VLOOKUP(S3963,LEGEND!$L$2:$M$5,2,FALSE),$J$4)))</f>
        <v>0</v>
      </c>
      <c r="N3963" s="48" t="s">
        <v>60</v>
      </c>
      <c r="O3963" s="6" t="s">
        <v>60</v>
      </c>
      <c r="P3963" s="49" t="s">
        <v>66</v>
      </c>
      <c r="Q3963" s="49" t="s">
        <v>473</v>
      </c>
      <c r="R3963" s="6" t="s">
        <v>60</v>
      </c>
      <c r="S3963" s="49" t="s">
        <v>60</v>
      </c>
      <c r="T3963" s="73" t="str">
        <f>IF(_xlfn.XLOOKUP(I3963,LEGEND!B:B,LEGEND!H:H)&lt;&gt;"-",HYPERLINK(_xlfn.XLOOKUP(I3963,LEGEND!B:B,LEGEND!H:H),"link"),_xlfn.XLOOKUP(I3963,LEGEND!B:B,LEGEND!H:H))</f>
        <v>link</v>
      </c>
      <c r="U3963" s="73" t="str">
        <f>HYPERLINK(_xlfn.XLOOKUP(I3963,LEGEND!B:B,LEGEND!I:I))</f>
        <v>https://milwaukee-media-images.s3.amazonaws.com/hi/4932373486--Hero_1.jpg</v>
      </c>
      <c r="V3963" s="51" t="s">
        <v>19919</v>
      </c>
      <c r="W3963" s="63" t="s">
        <v>1189</v>
      </c>
      <c r="X3963" s="64">
        <v>120</v>
      </c>
      <c r="Y3963" s="64">
        <v>80</v>
      </c>
      <c r="Z3963" s="64">
        <v>8</v>
      </c>
      <c r="AA3963" s="84">
        <v>0.114</v>
      </c>
      <c r="AB3963" s="85">
        <v>25</v>
      </c>
      <c r="AC3963" s="85">
        <v>1</v>
      </c>
    </row>
    <row r="3964" spans="1:29" ht="25.5">
      <c r="A3964" s="1"/>
      <c r="B3964" s="6" t="s">
        <v>8777</v>
      </c>
      <c r="C3964" s="6" t="s">
        <v>8778</v>
      </c>
      <c r="D3964" s="6" t="s">
        <v>8450</v>
      </c>
      <c r="E3964" s="49" t="s">
        <v>19734</v>
      </c>
      <c r="F3964" s="6" t="s">
        <v>19735</v>
      </c>
      <c r="G3964" s="6" t="s">
        <v>60</v>
      </c>
      <c r="H3964" s="6" t="s">
        <v>60</v>
      </c>
      <c r="I3964" s="60" t="s">
        <v>19920</v>
      </c>
      <c r="J3964" s="49" t="s">
        <v>19921</v>
      </c>
      <c r="K3964" s="6" t="s">
        <v>19922</v>
      </c>
      <c r="L3964" s="29">
        <f>IF($J$6="с учетом НДС",VLOOKUP(I3964,LEGEND!B:E,4,0)*(1-M3964),VLOOKUP(I3964,LEGEND!B:E,4,0)*(1-M3964)/1.2)</f>
        <v>2360</v>
      </c>
      <c r="M3964" s="57">
        <f>IF(AND(B3964&lt;&gt;"1_Электроинструмент",B3964&lt;&gt;"2_Садовая техника"),$J$5,IF($J$4&lt;=20%,$J$4,IFERROR(VLOOKUP(S3964,LEGEND!$L$2:$M$5,2,FALSE),$J$4)))</f>
        <v>0</v>
      </c>
      <c r="N3964" s="48" t="s">
        <v>60</v>
      </c>
      <c r="O3964" s="6" t="s">
        <v>60</v>
      </c>
      <c r="P3964" s="49" t="s">
        <v>66</v>
      </c>
      <c r="Q3964" s="49" t="s">
        <v>67</v>
      </c>
      <c r="R3964" s="6" t="s">
        <v>60</v>
      </c>
      <c r="S3964" s="49" t="s">
        <v>60</v>
      </c>
      <c r="T3964" s="73" t="str">
        <f>IF(_xlfn.XLOOKUP(I3964,LEGEND!B:B,LEGEND!H:H)&lt;&gt;"-",HYPERLINK(_xlfn.XLOOKUP(I3964,LEGEND!B:B,LEGEND!H:H),"link"),_xlfn.XLOOKUP(I3964,LEGEND!B:B,LEGEND!H:H))</f>
        <v>-</v>
      </c>
      <c r="U3964" s="73" t="str">
        <f>HYPERLINK(_xlfn.XLOOKUP(I3964,LEGEND!B:B,LEGEND!I:I))</f>
        <v>https://milwaukee-media-images.s3.amazonaws.com/hi/4932373393--Hero_1.jpg</v>
      </c>
      <c r="V3964" s="51" t="s">
        <v>19923</v>
      </c>
      <c r="W3964" s="63" t="s">
        <v>19924</v>
      </c>
      <c r="X3964" s="64">
        <v>170</v>
      </c>
      <c r="Y3964" s="64">
        <v>54</v>
      </c>
      <c r="Z3964" s="64">
        <v>3</v>
      </c>
      <c r="AA3964" s="84">
        <v>1.9E-2</v>
      </c>
      <c r="AB3964" s="85">
        <v>2</v>
      </c>
      <c r="AC3964" s="85">
        <v>1</v>
      </c>
    </row>
    <row r="3965" spans="1:29" ht="25.5">
      <c r="A3965" s="1"/>
      <c r="B3965" s="6" t="s">
        <v>8777</v>
      </c>
      <c r="C3965" s="6" t="s">
        <v>8778</v>
      </c>
      <c r="D3965" s="6" t="s">
        <v>8450</v>
      </c>
      <c r="E3965" s="49" t="s">
        <v>19734</v>
      </c>
      <c r="F3965" s="6" t="s">
        <v>19735</v>
      </c>
      <c r="G3965" s="6" t="s">
        <v>60</v>
      </c>
      <c r="H3965" s="6" t="s">
        <v>60</v>
      </c>
      <c r="I3965" s="60" t="s">
        <v>19925</v>
      </c>
      <c r="J3965" s="49" t="s">
        <v>19926</v>
      </c>
      <c r="K3965" s="6" t="s">
        <v>19927</v>
      </c>
      <c r="L3965" s="29">
        <f>IF($J$6="с учетом НДС",VLOOKUP(I3965,LEGEND!B:E,4,0)*(1-M3965),VLOOKUP(I3965,LEGEND!B:E,4,0)*(1-M3965)/1.2)</f>
        <v>2360</v>
      </c>
      <c r="M3965" s="57">
        <f>IF(AND(B3965&lt;&gt;"1_Электроинструмент",B3965&lt;&gt;"2_Садовая техника"),$J$5,IF($J$4&lt;=20%,$J$4,IFERROR(VLOOKUP(S3965,LEGEND!$L$2:$M$5,2,FALSE),$J$4)))</f>
        <v>0</v>
      </c>
      <c r="N3965" s="48" t="s">
        <v>60</v>
      </c>
      <c r="O3965" s="6" t="s">
        <v>60</v>
      </c>
      <c r="P3965" s="49" t="s">
        <v>1556</v>
      </c>
      <c r="Q3965" s="49" t="s">
        <v>473</v>
      </c>
      <c r="R3965" s="6" t="s">
        <v>60</v>
      </c>
      <c r="S3965" s="49" t="s">
        <v>60</v>
      </c>
      <c r="T3965" s="73" t="str">
        <f>IF(_xlfn.XLOOKUP(I3965,LEGEND!B:B,LEGEND!H:H)&lt;&gt;"-",HYPERLINK(_xlfn.XLOOKUP(I3965,LEGEND!B:B,LEGEND!H:H),"link"),_xlfn.XLOOKUP(I3965,LEGEND!B:B,LEGEND!H:H))</f>
        <v>-</v>
      </c>
      <c r="U3965" s="73" t="str">
        <f>HYPERLINK(_xlfn.XLOOKUP(I3965,LEGEND!B:B,LEGEND!I:I))</f>
        <v>-</v>
      </c>
      <c r="V3965" s="51" t="s">
        <v>19928</v>
      </c>
      <c r="W3965" s="63" t="s">
        <v>1189</v>
      </c>
      <c r="X3965" s="64">
        <v>170</v>
      </c>
      <c r="Y3965" s="64">
        <v>80</v>
      </c>
      <c r="Z3965" s="64">
        <v>3</v>
      </c>
      <c r="AA3965" s="84">
        <v>1.4999999999999999E-2</v>
      </c>
      <c r="AB3965" s="85">
        <v>2</v>
      </c>
      <c r="AC3965" s="85">
        <v>1</v>
      </c>
    </row>
    <row r="3966" spans="1:29" ht="25.5">
      <c r="A3966" s="1"/>
      <c r="B3966" s="6" t="s">
        <v>8777</v>
      </c>
      <c r="C3966" s="6" t="s">
        <v>8778</v>
      </c>
      <c r="D3966" s="6" t="s">
        <v>8450</v>
      </c>
      <c r="E3966" s="49" t="s">
        <v>19734</v>
      </c>
      <c r="F3966" s="6" t="s">
        <v>19735</v>
      </c>
      <c r="G3966" s="6" t="s">
        <v>60</v>
      </c>
      <c r="H3966" s="6" t="s">
        <v>60</v>
      </c>
      <c r="I3966" s="60" t="s">
        <v>19929</v>
      </c>
      <c r="J3966" s="49" t="s">
        <v>19930</v>
      </c>
      <c r="K3966" s="6" t="s">
        <v>19931</v>
      </c>
      <c r="L3966" s="29">
        <f>IF($J$6="с учетом НДС",VLOOKUP(I3966,LEGEND!B:E,4,0)*(1-M3966),VLOOKUP(I3966,LEGEND!B:E,4,0)*(1-M3966)/1.2)</f>
        <v>2390</v>
      </c>
      <c r="M3966" s="57">
        <f>IF(AND(B3966&lt;&gt;"1_Электроинструмент",B3966&lt;&gt;"2_Садовая техника"),$J$5,IF($J$4&lt;=20%,$J$4,IFERROR(VLOOKUP(S3966,LEGEND!$L$2:$M$5,2,FALSE),$J$4)))</f>
        <v>0</v>
      </c>
      <c r="N3966" s="48" t="s">
        <v>60</v>
      </c>
      <c r="O3966" s="6" t="s">
        <v>60</v>
      </c>
      <c r="P3966" s="49" t="s">
        <v>66</v>
      </c>
      <c r="Q3966" s="49" t="s">
        <v>473</v>
      </c>
      <c r="R3966" s="6" t="s">
        <v>60</v>
      </c>
      <c r="S3966" s="49" t="s">
        <v>60</v>
      </c>
      <c r="T3966" s="73" t="str">
        <f>IF(_xlfn.XLOOKUP(I3966,LEGEND!B:B,LEGEND!H:H)&lt;&gt;"-",HYPERLINK(_xlfn.XLOOKUP(I3966,LEGEND!B:B,LEGEND!H:H),"link"),_xlfn.XLOOKUP(I3966,LEGEND!B:B,LEGEND!H:H))</f>
        <v>link</v>
      </c>
      <c r="U3966" s="73" t="str">
        <f>HYPERLINK(_xlfn.XLOOKUP(I3966,LEGEND!B:B,LEGEND!I:I))</f>
        <v>https://milwaukee-media-images.s3.amazonaws.com/hi/4932373492--Hero_1.jpg</v>
      </c>
      <c r="V3966" s="51" t="s">
        <v>19932</v>
      </c>
      <c r="W3966" s="63" t="s">
        <v>1189</v>
      </c>
      <c r="X3966" s="64">
        <v>120</v>
      </c>
      <c r="Y3966" s="64">
        <v>80</v>
      </c>
      <c r="Z3966" s="64">
        <v>8</v>
      </c>
      <c r="AA3966" s="84">
        <v>0.13400000000000001</v>
      </c>
      <c r="AB3966" s="85">
        <v>25</v>
      </c>
      <c r="AC3966" s="85">
        <v>1</v>
      </c>
    </row>
    <row r="3967" spans="1:29" ht="25.5">
      <c r="A3967" s="1"/>
      <c r="B3967" s="6" t="s">
        <v>8777</v>
      </c>
      <c r="C3967" s="6" t="s">
        <v>8778</v>
      </c>
      <c r="D3967" s="6" t="s">
        <v>8450</v>
      </c>
      <c r="E3967" s="49" t="s">
        <v>19734</v>
      </c>
      <c r="F3967" s="6" t="s">
        <v>19735</v>
      </c>
      <c r="G3967" s="6" t="s">
        <v>60</v>
      </c>
      <c r="H3967" s="6" t="s">
        <v>60</v>
      </c>
      <c r="I3967" s="60" t="s">
        <v>19933</v>
      </c>
      <c r="J3967" s="49" t="s">
        <v>19934</v>
      </c>
      <c r="K3967" s="6" t="s">
        <v>19935</v>
      </c>
      <c r="L3967" s="29">
        <f>IF($J$6="с учетом НДС",VLOOKUP(I3967,LEGEND!B:E,4,0)*(1-M3967),VLOOKUP(I3967,LEGEND!B:E,4,0)*(1-M3967)/1.2)</f>
        <v>2420</v>
      </c>
      <c r="M3967" s="57">
        <f>IF(AND(B3967&lt;&gt;"1_Электроинструмент",B3967&lt;&gt;"2_Садовая техника"),$J$5,IF($J$4&lt;=20%,$J$4,IFERROR(VLOOKUP(S3967,LEGEND!$L$2:$M$5,2,FALSE),$J$4)))</f>
        <v>0</v>
      </c>
      <c r="N3967" s="48" t="s">
        <v>60</v>
      </c>
      <c r="O3967" s="6" t="s">
        <v>60</v>
      </c>
      <c r="P3967" s="49" t="s">
        <v>66</v>
      </c>
      <c r="Q3967" s="49" t="s">
        <v>67</v>
      </c>
      <c r="R3967" s="6" t="s">
        <v>60</v>
      </c>
      <c r="S3967" s="49" t="s">
        <v>60</v>
      </c>
      <c r="T3967" s="73" t="str">
        <f>IF(_xlfn.XLOOKUP(I3967,LEGEND!B:B,LEGEND!H:H)&lt;&gt;"-",HYPERLINK(_xlfn.XLOOKUP(I3967,LEGEND!B:B,LEGEND!H:H),"link"),_xlfn.XLOOKUP(I3967,LEGEND!B:B,LEGEND!H:H))</f>
        <v>-</v>
      </c>
      <c r="U3967" s="73" t="str">
        <f>HYPERLINK(_xlfn.XLOOKUP(I3967,LEGEND!B:B,LEGEND!I:I))</f>
        <v>https://milwaukee-media-images.s3.amazonaws.com/hi/4932430144--Hero_1.jpg</v>
      </c>
      <c r="V3967" s="51" t="s">
        <v>19936</v>
      </c>
      <c r="W3967" s="63" t="s">
        <v>1189</v>
      </c>
      <c r="X3967" s="64">
        <v>245</v>
      </c>
      <c r="Y3967" s="64">
        <v>80</v>
      </c>
      <c r="Z3967" s="64">
        <v>2</v>
      </c>
      <c r="AA3967" s="84">
        <v>7.8E-2</v>
      </c>
      <c r="AB3967" s="85">
        <v>5</v>
      </c>
      <c r="AC3967" s="85">
        <v>1</v>
      </c>
    </row>
    <row r="3968" spans="1:29" ht="25.5">
      <c r="A3968" s="1"/>
      <c r="B3968" s="6" t="s">
        <v>8777</v>
      </c>
      <c r="C3968" s="6" t="s">
        <v>8778</v>
      </c>
      <c r="D3968" s="6" t="s">
        <v>8450</v>
      </c>
      <c r="E3968" s="49" t="s">
        <v>19734</v>
      </c>
      <c r="F3968" s="6" t="s">
        <v>19735</v>
      </c>
      <c r="G3968" s="6" t="s">
        <v>60</v>
      </c>
      <c r="H3968" s="6" t="s">
        <v>60</v>
      </c>
      <c r="I3968" s="60" t="s">
        <v>19937</v>
      </c>
      <c r="J3968" s="49" t="s">
        <v>19938</v>
      </c>
      <c r="K3968" s="6" t="s">
        <v>19939</v>
      </c>
      <c r="L3968" s="29">
        <f>IF($J$6="с учетом НДС",VLOOKUP(I3968,LEGEND!B:E,4,0)*(1-M3968),VLOOKUP(I3968,LEGEND!B:E,4,0)*(1-M3968)/1.2)</f>
        <v>2540</v>
      </c>
      <c r="M3968" s="57">
        <f>IF(AND(B3968&lt;&gt;"1_Электроинструмент",B3968&lt;&gt;"2_Садовая техника"),$J$5,IF($J$4&lt;=20%,$J$4,IFERROR(VLOOKUP(S3968,LEGEND!$L$2:$M$5,2,FALSE),$J$4)))</f>
        <v>0</v>
      </c>
      <c r="N3968" s="48" t="s">
        <v>60</v>
      </c>
      <c r="O3968" s="6" t="s">
        <v>60</v>
      </c>
      <c r="P3968" s="49" t="s">
        <v>66</v>
      </c>
      <c r="Q3968" s="49" t="s">
        <v>67</v>
      </c>
      <c r="R3968" s="6" t="s">
        <v>60</v>
      </c>
      <c r="S3968" s="49" t="s">
        <v>60</v>
      </c>
      <c r="T3968" s="73" t="str">
        <f>IF(_xlfn.XLOOKUP(I3968,LEGEND!B:B,LEGEND!H:H)&lt;&gt;"-",HYPERLINK(_xlfn.XLOOKUP(I3968,LEGEND!B:B,LEGEND!H:H),"link"),_xlfn.XLOOKUP(I3968,LEGEND!B:B,LEGEND!H:H))</f>
        <v>link</v>
      </c>
      <c r="U3968" s="73" t="str">
        <f>HYPERLINK(_xlfn.XLOOKUP(I3968,LEGEND!B:B,LEGEND!I:I))</f>
        <v>https://milwaukee-media-images.s3.amazonaws.com/hi/4932373489--Hero_1.jpg</v>
      </c>
      <c r="V3968" s="51" t="s">
        <v>19940</v>
      </c>
      <c r="W3968" s="63" t="s">
        <v>1189</v>
      </c>
      <c r="X3968" s="64">
        <v>120</v>
      </c>
      <c r="Y3968" s="64">
        <v>80</v>
      </c>
      <c r="Z3968" s="64">
        <v>8</v>
      </c>
      <c r="AA3968" s="84">
        <v>0.161</v>
      </c>
      <c r="AB3968" s="85">
        <v>25</v>
      </c>
      <c r="AC3968" s="85">
        <v>1</v>
      </c>
    </row>
    <row r="3969" spans="1:29" ht="25.5">
      <c r="A3969" s="1"/>
      <c r="B3969" s="6" t="s">
        <v>8777</v>
      </c>
      <c r="C3969" s="6" t="s">
        <v>8778</v>
      </c>
      <c r="D3969" s="6" t="s">
        <v>8450</v>
      </c>
      <c r="E3969" s="49" t="s">
        <v>19734</v>
      </c>
      <c r="F3969" s="6" t="s">
        <v>19735</v>
      </c>
      <c r="G3969" s="6" t="s">
        <v>60</v>
      </c>
      <c r="H3969" s="6" t="s">
        <v>60</v>
      </c>
      <c r="I3969" s="60" t="s">
        <v>19941</v>
      </c>
      <c r="J3969" s="49" t="s">
        <v>19942</v>
      </c>
      <c r="K3969" s="6" t="s">
        <v>19943</v>
      </c>
      <c r="L3969" s="29">
        <f>IF($J$6="с учетом НДС",VLOOKUP(I3969,LEGEND!B:E,4,0)*(1-M3969),VLOOKUP(I3969,LEGEND!B:E,4,0)*(1-M3969)/1.2)</f>
        <v>2540</v>
      </c>
      <c r="M3969" s="57">
        <f>IF(AND(B3969&lt;&gt;"1_Электроинструмент",B3969&lt;&gt;"2_Садовая техника"),$J$5,IF($J$4&lt;=20%,$J$4,IFERROR(VLOOKUP(S3969,LEGEND!$L$2:$M$5,2,FALSE),$J$4)))</f>
        <v>0</v>
      </c>
      <c r="N3969" s="48" t="s">
        <v>60</v>
      </c>
      <c r="O3969" s="6" t="s">
        <v>60</v>
      </c>
      <c r="P3969" s="49" t="s">
        <v>66</v>
      </c>
      <c r="Q3969" s="49" t="s">
        <v>473</v>
      </c>
      <c r="R3969" s="6" t="s">
        <v>60</v>
      </c>
      <c r="S3969" s="49" t="s">
        <v>60</v>
      </c>
      <c r="T3969" s="73" t="str">
        <f>IF(_xlfn.XLOOKUP(I3969,LEGEND!B:B,LEGEND!H:H)&lt;&gt;"-",HYPERLINK(_xlfn.XLOOKUP(I3969,LEGEND!B:B,LEGEND!H:H),"link"),_xlfn.XLOOKUP(I3969,LEGEND!B:B,LEGEND!H:H))</f>
        <v>link</v>
      </c>
      <c r="U3969" s="73" t="str">
        <f>HYPERLINK(_xlfn.XLOOKUP(I3969,LEGEND!B:B,LEGEND!I:I))</f>
        <v>https://milwaukee-media-images.s3.amazonaws.com/hi/4932373490--Hero_1.jpg</v>
      </c>
      <c r="V3969" s="51" t="s">
        <v>19944</v>
      </c>
      <c r="W3969" s="63" t="s">
        <v>1189</v>
      </c>
      <c r="X3969" s="64">
        <v>120</v>
      </c>
      <c r="Y3969" s="64">
        <v>80</v>
      </c>
      <c r="Z3969" s="64">
        <v>8</v>
      </c>
      <c r="AA3969" s="84">
        <v>0.153</v>
      </c>
      <c r="AB3969" s="85">
        <v>25</v>
      </c>
      <c r="AC3969" s="85">
        <v>1</v>
      </c>
    </row>
    <row r="3970" spans="1:29" ht="25.5">
      <c r="A3970" s="1"/>
      <c r="B3970" s="6" t="s">
        <v>8777</v>
      </c>
      <c r="C3970" s="6" t="s">
        <v>8778</v>
      </c>
      <c r="D3970" s="6" t="s">
        <v>8450</v>
      </c>
      <c r="E3970" s="49" t="s">
        <v>19734</v>
      </c>
      <c r="F3970" s="6" t="s">
        <v>19735</v>
      </c>
      <c r="G3970" s="6" t="s">
        <v>60</v>
      </c>
      <c r="H3970" s="6" t="s">
        <v>60</v>
      </c>
      <c r="I3970" s="60" t="s">
        <v>19949</v>
      </c>
      <c r="J3970" s="49" t="s">
        <v>19950</v>
      </c>
      <c r="K3970" s="6" t="s">
        <v>19951</v>
      </c>
      <c r="L3970" s="29">
        <f>IF($J$6="с учетом НДС",VLOOKUP(I3970,LEGEND!B:E,4,0)*(1-M3970),VLOOKUP(I3970,LEGEND!B:E,4,0)*(1-M3970)/1.2)</f>
        <v>6300</v>
      </c>
      <c r="M3970" s="57">
        <f>IF(AND(B3970&lt;&gt;"1_Электроинструмент",B3970&lt;&gt;"2_Садовая техника"),$J$5,IF($J$4&lt;=20%,$J$4,IFERROR(VLOOKUP(S3970,LEGEND!$L$2:$M$5,2,FALSE),$J$4)))</f>
        <v>0</v>
      </c>
      <c r="N3970" s="48" t="s">
        <v>60</v>
      </c>
      <c r="O3970" s="6" t="s">
        <v>60</v>
      </c>
      <c r="P3970" s="49" t="s">
        <v>66</v>
      </c>
      <c r="Q3970" s="49" t="s">
        <v>473</v>
      </c>
      <c r="R3970" s="6" t="s">
        <v>60</v>
      </c>
      <c r="S3970" s="49" t="s">
        <v>60</v>
      </c>
      <c r="T3970" s="73" t="str">
        <f>IF(_xlfn.XLOOKUP(I3970,LEGEND!B:B,LEGEND!H:H)&lt;&gt;"-",HYPERLINK(_xlfn.XLOOKUP(I3970,LEGEND!B:B,LEGEND!H:H),"link"),_xlfn.XLOOKUP(I3970,LEGEND!B:B,LEGEND!H:H))</f>
        <v>link</v>
      </c>
      <c r="U3970" s="73" t="str">
        <f>HYPERLINK(_xlfn.XLOOKUP(I3970,LEGEND!B:B,LEGEND!I:I))</f>
        <v>https://milwaukee-media-images.s3.amazonaws.com/hi/4932430461--Hero_1.jpg</v>
      </c>
      <c r="V3970" s="51" t="s">
        <v>19952</v>
      </c>
      <c r="W3970" s="63" t="s">
        <v>1189</v>
      </c>
      <c r="X3970" s="64">
        <v>130</v>
      </c>
      <c r="Y3970" s="64">
        <v>50</v>
      </c>
      <c r="Z3970" s="64">
        <v>50</v>
      </c>
      <c r="AA3970" s="84">
        <v>0.64</v>
      </c>
      <c r="AB3970" s="85">
        <v>100</v>
      </c>
      <c r="AC3970" s="85">
        <v>1</v>
      </c>
    </row>
    <row r="3971" spans="1:29" ht="25.5">
      <c r="A3971" s="1"/>
      <c r="B3971" s="6" t="s">
        <v>8777</v>
      </c>
      <c r="C3971" s="6" t="s">
        <v>8778</v>
      </c>
      <c r="D3971" s="6" t="s">
        <v>8450</v>
      </c>
      <c r="E3971" s="49" t="s">
        <v>19953</v>
      </c>
      <c r="F3971" s="6" t="s">
        <v>19954</v>
      </c>
      <c r="G3971" s="6" t="s">
        <v>60</v>
      </c>
      <c r="H3971" s="6" t="s">
        <v>60</v>
      </c>
      <c r="I3971" s="60" t="s">
        <v>19955</v>
      </c>
      <c r="J3971" s="49" t="s">
        <v>19956</v>
      </c>
      <c r="K3971" s="6" t="s">
        <v>19957</v>
      </c>
      <c r="L3971" s="29">
        <f>IF($J$6="с учетом НДС",VLOOKUP(I3971,LEGEND!B:E,4,0)*(1-M3971),VLOOKUP(I3971,LEGEND!B:E,4,0)*(1-M3971)/1.2)</f>
        <v>2080</v>
      </c>
      <c r="M3971" s="57">
        <f>IF(AND(B3971&lt;&gt;"1_Электроинструмент",B3971&lt;&gt;"2_Садовая техника"),$J$5,IF($J$4&lt;=20%,$J$4,IFERROR(VLOOKUP(S3971,LEGEND!$L$2:$M$5,2,FALSE),$J$4)))</f>
        <v>0</v>
      </c>
      <c r="N3971" s="48" t="s">
        <v>60</v>
      </c>
      <c r="O3971" s="6" t="s">
        <v>60</v>
      </c>
      <c r="P3971" s="49" t="s">
        <v>66</v>
      </c>
      <c r="Q3971" s="49" t="s">
        <v>67</v>
      </c>
      <c r="R3971" s="6" t="s">
        <v>60</v>
      </c>
      <c r="S3971" s="49" t="s">
        <v>60</v>
      </c>
      <c r="T3971" s="73" t="str">
        <f>IF(_xlfn.XLOOKUP(I3971,LEGEND!B:B,LEGEND!H:H)&lt;&gt;"-",HYPERLINK(_xlfn.XLOOKUP(I3971,LEGEND!B:B,LEGEND!H:H),"link"),_xlfn.XLOOKUP(I3971,LEGEND!B:B,LEGEND!H:H))</f>
        <v>link</v>
      </c>
      <c r="U3971" s="73" t="str">
        <f>HYPERLINK(_xlfn.XLOOKUP(I3971,LEGEND!B:B,LEGEND!I:I))</f>
        <v>https://milwaukee-media-images.s3.amazonaws.com/hi/48390572--Hero_1.jpg</v>
      </c>
      <c r="V3971" s="51" t="s">
        <v>19958</v>
      </c>
      <c r="W3971" s="63" t="s">
        <v>2403</v>
      </c>
      <c r="X3971" s="64">
        <v>255</v>
      </c>
      <c r="Y3971" s="64">
        <v>180</v>
      </c>
      <c r="Z3971" s="64">
        <v>20</v>
      </c>
      <c r="AA3971" s="84">
        <v>0.16</v>
      </c>
      <c r="AB3971" s="85">
        <v>3</v>
      </c>
      <c r="AC3971" s="85">
        <v>1</v>
      </c>
    </row>
    <row r="3972" spans="1:29" ht="25.5">
      <c r="A3972" s="1"/>
      <c r="B3972" s="6" t="s">
        <v>8777</v>
      </c>
      <c r="C3972" s="6" t="s">
        <v>8778</v>
      </c>
      <c r="D3972" s="6" t="s">
        <v>8450</v>
      </c>
      <c r="E3972" s="49" t="s">
        <v>19953</v>
      </c>
      <c r="F3972" s="6" t="s">
        <v>19954</v>
      </c>
      <c r="G3972" s="6" t="s">
        <v>60</v>
      </c>
      <c r="H3972" s="6" t="s">
        <v>60</v>
      </c>
      <c r="I3972" s="60" t="s">
        <v>19959</v>
      </c>
      <c r="J3972" s="49" t="s">
        <v>19960</v>
      </c>
      <c r="K3972" s="6" t="s">
        <v>19961</v>
      </c>
      <c r="L3972" s="29">
        <f>IF($J$6="с учетом НДС",VLOOKUP(I3972,LEGEND!B:E,4,0)*(1-M3972),VLOOKUP(I3972,LEGEND!B:E,4,0)*(1-M3972)/1.2)</f>
        <v>2130</v>
      </c>
      <c r="M3972" s="57">
        <f>IF(AND(B3972&lt;&gt;"1_Электроинструмент",B3972&lt;&gt;"2_Садовая техника"),$J$5,IF($J$4&lt;=20%,$J$4,IFERROR(VLOOKUP(S3972,LEGEND!$L$2:$M$5,2,FALSE),$J$4)))</f>
        <v>0</v>
      </c>
      <c r="N3972" s="48" t="s">
        <v>60</v>
      </c>
      <c r="O3972" s="6" t="s">
        <v>60</v>
      </c>
      <c r="P3972" s="49" t="s">
        <v>66</v>
      </c>
      <c r="Q3972" s="49" t="s">
        <v>67</v>
      </c>
      <c r="R3972" s="6" t="s">
        <v>60</v>
      </c>
      <c r="S3972" s="49" t="s">
        <v>60</v>
      </c>
      <c r="T3972" s="73" t="str">
        <f>IF(_xlfn.XLOOKUP(I3972,LEGEND!B:B,LEGEND!H:H)&lt;&gt;"-",HYPERLINK(_xlfn.XLOOKUP(I3972,LEGEND!B:B,LEGEND!H:H),"link"),_xlfn.XLOOKUP(I3972,LEGEND!B:B,LEGEND!H:H))</f>
        <v>-</v>
      </c>
      <c r="U3972" s="73" t="str">
        <f>HYPERLINK(_xlfn.XLOOKUP(I3972,LEGEND!B:B,LEGEND!I:I))</f>
        <v>-</v>
      </c>
      <c r="V3972" s="51" t="s">
        <v>19962</v>
      </c>
      <c r="W3972" s="63" t="s">
        <v>2403</v>
      </c>
      <c r="X3972" s="64">
        <v>260</v>
      </c>
      <c r="Y3972" s="64">
        <v>180</v>
      </c>
      <c r="Z3972" s="64">
        <v>20</v>
      </c>
      <c r="AA3972" s="84">
        <v>0.16400000000000001</v>
      </c>
      <c r="AB3972" s="85">
        <v>3</v>
      </c>
      <c r="AC3972" s="85">
        <v>1</v>
      </c>
    </row>
    <row r="3973" spans="1:29" ht="25.5">
      <c r="A3973" s="1"/>
      <c r="B3973" s="6" t="s">
        <v>8777</v>
      </c>
      <c r="C3973" s="6" t="s">
        <v>8778</v>
      </c>
      <c r="D3973" s="6" t="s">
        <v>8450</v>
      </c>
      <c r="E3973" s="49" t="s">
        <v>19953</v>
      </c>
      <c r="F3973" s="6" t="s">
        <v>19954</v>
      </c>
      <c r="G3973" s="6" t="s">
        <v>60</v>
      </c>
      <c r="H3973" s="6" t="s">
        <v>60</v>
      </c>
      <c r="I3973" s="60" t="s">
        <v>19963</v>
      </c>
      <c r="J3973" s="49" t="s">
        <v>19964</v>
      </c>
      <c r="K3973" s="6" t="s">
        <v>19965</v>
      </c>
      <c r="L3973" s="29">
        <f>IF($J$6="с учетом НДС",VLOOKUP(I3973,LEGEND!B:E,4,0)*(1-M3973),VLOOKUP(I3973,LEGEND!B:E,4,0)*(1-M3973)/1.2)</f>
        <v>2520</v>
      </c>
      <c r="M3973" s="57">
        <f>IF(AND(B3973&lt;&gt;"1_Электроинструмент",B3973&lt;&gt;"2_Садовая техника"),$J$5,IF($J$4&lt;=20%,$J$4,IFERROR(VLOOKUP(S3973,LEGEND!$L$2:$M$5,2,FALSE),$J$4)))</f>
        <v>0</v>
      </c>
      <c r="N3973" s="48" t="s">
        <v>60</v>
      </c>
      <c r="O3973" s="6" t="s">
        <v>60</v>
      </c>
      <c r="P3973" s="49" t="s">
        <v>66</v>
      </c>
      <c r="Q3973" s="49" t="s">
        <v>67</v>
      </c>
      <c r="R3973" s="6" t="s">
        <v>60</v>
      </c>
      <c r="S3973" s="49" t="s">
        <v>60</v>
      </c>
      <c r="T3973" s="73" t="str">
        <f>IF(_xlfn.XLOOKUP(I3973,LEGEND!B:B,LEGEND!H:H)&lt;&gt;"-",HYPERLINK(_xlfn.XLOOKUP(I3973,LEGEND!B:B,LEGEND!H:H),"link"),_xlfn.XLOOKUP(I3973,LEGEND!B:B,LEGEND!H:H))</f>
        <v>link</v>
      </c>
      <c r="U3973" s="73" t="str">
        <f>HYPERLINK(_xlfn.XLOOKUP(I3973,LEGEND!B:B,LEGEND!I:I))</f>
        <v>https://milwaukee-media-images.s3.amazonaws.com/hi/48390519--Hero_1.jpg</v>
      </c>
      <c r="V3973" s="51" t="s">
        <v>19966</v>
      </c>
      <c r="W3973" s="63" t="s">
        <v>2403</v>
      </c>
      <c r="X3973" s="64">
        <v>178</v>
      </c>
      <c r="Y3973" s="64">
        <v>20</v>
      </c>
      <c r="Z3973" s="64">
        <v>382</v>
      </c>
      <c r="AA3973" s="84">
        <v>0.216</v>
      </c>
      <c r="AB3973" s="85">
        <v>3</v>
      </c>
      <c r="AC3973" s="85">
        <v>1</v>
      </c>
    </row>
    <row r="3974" spans="1:29" ht="25.5">
      <c r="A3974" s="1"/>
      <c r="B3974" s="6" t="s">
        <v>8777</v>
      </c>
      <c r="C3974" s="6" t="s">
        <v>8778</v>
      </c>
      <c r="D3974" s="6" t="s">
        <v>8450</v>
      </c>
      <c r="E3974" s="49" t="s">
        <v>19953</v>
      </c>
      <c r="F3974" s="6" t="s">
        <v>19954</v>
      </c>
      <c r="G3974" s="6" t="s">
        <v>60</v>
      </c>
      <c r="H3974" s="6" t="s">
        <v>60</v>
      </c>
      <c r="I3974" s="60" t="s">
        <v>19967</v>
      </c>
      <c r="J3974" s="49" t="s">
        <v>19968</v>
      </c>
      <c r="K3974" s="6" t="s">
        <v>19969</v>
      </c>
      <c r="L3974" s="29">
        <f>IF($J$6="с учетом НДС",VLOOKUP(I3974,LEGEND!B:E,4,0)*(1-M3974),VLOOKUP(I3974,LEGEND!B:E,4,0)*(1-M3974)/1.2)</f>
        <v>2520</v>
      </c>
      <c r="M3974" s="57">
        <f>IF(AND(B3974&lt;&gt;"1_Электроинструмент",B3974&lt;&gt;"2_Садовая техника"),$J$5,IF($J$4&lt;=20%,$J$4,IFERROR(VLOOKUP(S3974,LEGEND!$L$2:$M$5,2,FALSE),$J$4)))</f>
        <v>0</v>
      </c>
      <c r="N3974" s="48" t="s">
        <v>60</v>
      </c>
      <c r="O3974" s="6" t="s">
        <v>60</v>
      </c>
      <c r="P3974" s="49" t="s">
        <v>66</v>
      </c>
      <c r="Q3974" s="49" t="s">
        <v>67</v>
      </c>
      <c r="R3974" s="6" t="s">
        <v>60</v>
      </c>
      <c r="S3974" s="49" t="s">
        <v>60</v>
      </c>
      <c r="T3974" s="73" t="str">
        <f>IF(_xlfn.XLOOKUP(I3974,LEGEND!B:B,LEGEND!H:H)&lt;&gt;"-",HYPERLINK(_xlfn.XLOOKUP(I3974,LEGEND!B:B,LEGEND!H:H),"link"),_xlfn.XLOOKUP(I3974,LEGEND!B:B,LEGEND!H:H))</f>
        <v>link</v>
      </c>
      <c r="U3974" s="73" t="str">
        <f>HYPERLINK(_xlfn.XLOOKUP(I3974,LEGEND!B:B,LEGEND!I:I))</f>
        <v>https://milwaukee-media-images.s3.amazonaws.com/hi/48390529--Hero_1.jpg</v>
      </c>
      <c r="V3974" s="51" t="s">
        <v>19970</v>
      </c>
      <c r="W3974" s="63" t="s">
        <v>2403</v>
      </c>
      <c r="X3974" s="64">
        <v>178</v>
      </c>
      <c r="Y3974" s="64">
        <v>20</v>
      </c>
      <c r="Z3974" s="64">
        <v>382</v>
      </c>
      <c r="AA3974" s="84">
        <v>0.20499999999999999</v>
      </c>
      <c r="AB3974" s="85">
        <v>3</v>
      </c>
      <c r="AC3974" s="85">
        <v>1</v>
      </c>
    </row>
    <row r="3975" spans="1:29" ht="25.5">
      <c r="A3975" s="1"/>
      <c r="B3975" s="6" t="s">
        <v>8777</v>
      </c>
      <c r="C3975" s="6" t="s">
        <v>8778</v>
      </c>
      <c r="D3975" s="6" t="s">
        <v>8450</v>
      </c>
      <c r="E3975" s="49" t="s">
        <v>19953</v>
      </c>
      <c r="F3975" s="6" t="s">
        <v>19954</v>
      </c>
      <c r="G3975" s="6" t="s">
        <v>60</v>
      </c>
      <c r="H3975" s="6" t="s">
        <v>60</v>
      </c>
      <c r="I3975" s="60" t="s">
        <v>19971</v>
      </c>
      <c r="J3975" s="49" t="s">
        <v>19972</v>
      </c>
      <c r="K3975" s="6" t="s">
        <v>19973</v>
      </c>
      <c r="L3975" s="29">
        <f>IF($J$6="с учетом НДС",VLOOKUP(I3975,LEGEND!B:E,4,0)*(1-M3975),VLOOKUP(I3975,LEGEND!B:E,4,0)*(1-M3975)/1.2)</f>
        <v>2520</v>
      </c>
      <c r="M3975" s="57">
        <f>IF(AND(B3975&lt;&gt;"1_Электроинструмент",B3975&lt;&gt;"2_Садовая техника"),$J$5,IF($J$4&lt;=20%,$J$4,IFERROR(VLOOKUP(S3975,LEGEND!$L$2:$M$5,2,FALSE),$J$4)))</f>
        <v>0</v>
      </c>
      <c r="N3975" s="48" t="s">
        <v>60</v>
      </c>
      <c r="O3975" s="6" t="s">
        <v>60</v>
      </c>
      <c r="P3975" s="49" t="s">
        <v>66</v>
      </c>
      <c r="Q3975" s="49" t="s">
        <v>67</v>
      </c>
      <c r="R3975" s="6" t="s">
        <v>60</v>
      </c>
      <c r="S3975" s="49" t="s">
        <v>60</v>
      </c>
      <c r="T3975" s="73" t="str">
        <f>IF(_xlfn.XLOOKUP(I3975,LEGEND!B:B,LEGEND!H:H)&lt;&gt;"-",HYPERLINK(_xlfn.XLOOKUP(I3975,LEGEND!B:B,LEGEND!H:H),"link"),_xlfn.XLOOKUP(I3975,LEGEND!B:B,LEGEND!H:H))</f>
        <v>link</v>
      </c>
      <c r="U3975" s="73" t="str">
        <f>HYPERLINK(_xlfn.XLOOKUP(I3975,LEGEND!B:B,LEGEND!I:I))</f>
        <v>https://milwaukee-media-images.s3.amazonaws.com/hi/48390539--Hero_1.jpg</v>
      </c>
      <c r="V3975" s="51" t="s">
        <v>19974</v>
      </c>
      <c r="W3975" s="63" t="s">
        <v>2403</v>
      </c>
      <c r="X3975" s="64">
        <v>388</v>
      </c>
      <c r="Y3975" s="64">
        <v>182</v>
      </c>
      <c r="Z3975" s="64">
        <v>24</v>
      </c>
      <c r="AA3975" s="84">
        <v>0.215</v>
      </c>
      <c r="AB3975" s="85">
        <v>3</v>
      </c>
      <c r="AC3975" s="85">
        <v>1</v>
      </c>
    </row>
    <row r="3976" spans="1:29" ht="25.5">
      <c r="A3976" s="1"/>
      <c r="B3976" s="6" t="s">
        <v>8777</v>
      </c>
      <c r="C3976" s="6" t="s">
        <v>8778</v>
      </c>
      <c r="D3976" s="6" t="s">
        <v>8450</v>
      </c>
      <c r="E3976" s="49" t="s">
        <v>19953</v>
      </c>
      <c r="F3976" s="6" t="s">
        <v>19954</v>
      </c>
      <c r="G3976" s="6" t="s">
        <v>60</v>
      </c>
      <c r="H3976" s="6" t="s">
        <v>60</v>
      </c>
      <c r="I3976" s="60" t="s">
        <v>19975</v>
      </c>
      <c r="J3976" s="49" t="s">
        <v>19976</v>
      </c>
      <c r="K3976" s="6" t="s">
        <v>19977</v>
      </c>
      <c r="L3976" s="29">
        <f>IF($J$6="с учетом НДС",VLOOKUP(I3976,LEGEND!B:E,4,0)*(1-M3976),VLOOKUP(I3976,LEGEND!B:E,4,0)*(1-M3976)/1.2)</f>
        <v>2560</v>
      </c>
      <c r="M3976" s="57">
        <f>IF(AND(B3976&lt;&gt;"1_Электроинструмент",B3976&lt;&gt;"2_Садовая техника"),$J$5,IF($J$4&lt;=20%,$J$4,IFERROR(VLOOKUP(S3976,LEGEND!$L$2:$M$5,2,FALSE),$J$4)))</f>
        <v>0</v>
      </c>
      <c r="N3976" s="48" t="s">
        <v>60</v>
      </c>
      <c r="O3976" s="6" t="s">
        <v>60</v>
      </c>
      <c r="P3976" s="49" t="s">
        <v>66</v>
      </c>
      <c r="Q3976" s="49" t="s">
        <v>67</v>
      </c>
      <c r="R3976" s="6" t="s">
        <v>60</v>
      </c>
      <c r="S3976" s="49" t="s">
        <v>60</v>
      </c>
      <c r="T3976" s="73" t="str">
        <f>IF(_xlfn.XLOOKUP(I3976,LEGEND!B:B,LEGEND!H:H)&lt;&gt;"-",HYPERLINK(_xlfn.XLOOKUP(I3976,LEGEND!B:B,LEGEND!H:H),"link"),_xlfn.XLOOKUP(I3976,LEGEND!B:B,LEGEND!H:H))</f>
        <v>-</v>
      </c>
      <c r="U3976" s="73" t="str">
        <f>HYPERLINK(_xlfn.XLOOKUP(I3976,LEGEND!B:B,LEGEND!I:I))</f>
        <v>-</v>
      </c>
      <c r="V3976" s="51" t="s">
        <v>19978</v>
      </c>
      <c r="W3976" s="63" t="s">
        <v>2403</v>
      </c>
      <c r="X3976" s="64">
        <v>390</v>
      </c>
      <c r="Y3976" s="64">
        <v>180</v>
      </c>
      <c r="Z3976" s="64">
        <v>20</v>
      </c>
      <c r="AA3976" s="84">
        <v>0.224</v>
      </c>
      <c r="AB3976" s="85">
        <v>3</v>
      </c>
      <c r="AC3976" s="85">
        <v>1</v>
      </c>
    </row>
    <row r="3977" spans="1:29" ht="25.5">
      <c r="A3977" s="1"/>
      <c r="B3977" s="6" t="s">
        <v>8777</v>
      </c>
      <c r="C3977" s="6" t="s">
        <v>8778</v>
      </c>
      <c r="D3977" s="6" t="s">
        <v>8450</v>
      </c>
      <c r="E3977" s="49" t="s">
        <v>19953</v>
      </c>
      <c r="F3977" s="6" t="s">
        <v>19954</v>
      </c>
      <c r="G3977" s="6" t="s">
        <v>60</v>
      </c>
      <c r="H3977" s="6" t="s">
        <v>60</v>
      </c>
      <c r="I3977" s="60" t="s">
        <v>19979</v>
      </c>
      <c r="J3977" s="49" t="s">
        <v>19980</v>
      </c>
      <c r="K3977" s="6" t="s">
        <v>19981</v>
      </c>
      <c r="L3977" s="29">
        <f>IF($J$6="с учетом НДС",VLOOKUP(I3977,LEGEND!B:E,4,0)*(1-M3977),VLOOKUP(I3977,LEGEND!B:E,4,0)*(1-M3977)/1.2)</f>
        <v>2570</v>
      </c>
      <c r="M3977" s="57">
        <f>IF(AND(B3977&lt;&gt;"1_Электроинструмент",B3977&lt;&gt;"2_Садовая техника"),$J$5,IF($J$4&lt;=20%,$J$4,IFERROR(VLOOKUP(S3977,LEGEND!$L$2:$M$5,2,FALSE),$J$4)))</f>
        <v>0</v>
      </c>
      <c r="N3977" s="48" t="s">
        <v>60</v>
      </c>
      <c r="O3977" s="6" t="s">
        <v>60</v>
      </c>
      <c r="P3977" s="49" t="s">
        <v>66</v>
      </c>
      <c r="Q3977" s="49" t="s">
        <v>67</v>
      </c>
      <c r="R3977" s="6" t="s">
        <v>60</v>
      </c>
      <c r="S3977" s="49" t="s">
        <v>60</v>
      </c>
      <c r="T3977" s="73" t="str">
        <f>IF(_xlfn.XLOOKUP(I3977,LEGEND!B:B,LEGEND!H:H)&lt;&gt;"-",HYPERLINK(_xlfn.XLOOKUP(I3977,LEGEND!B:B,LEGEND!H:H),"link"),_xlfn.XLOOKUP(I3977,LEGEND!B:B,LEGEND!H:H))</f>
        <v>-</v>
      </c>
      <c r="U3977" s="73" t="str">
        <f>HYPERLINK(_xlfn.XLOOKUP(I3977,LEGEND!B:B,LEGEND!I:I))</f>
        <v>-</v>
      </c>
      <c r="V3977" s="51" t="s">
        <v>19982</v>
      </c>
      <c r="W3977" s="63" t="s">
        <v>2403</v>
      </c>
      <c r="X3977" s="64">
        <v>390</v>
      </c>
      <c r="Y3977" s="64">
        <v>180</v>
      </c>
      <c r="Z3977" s="64">
        <v>20</v>
      </c>
      <c r="AA3977" s="84">
        <v>0.22</v>
      </c>
      <c r="AB3977" s="85">
        <v>3</v>
      </c>
      <c r="AC3977" s="85">
        <v>1</v>
      </c>
    </row>
    <row r="3978" spans="1:29" ht="25.5">
      <c r="A3978" s="1"/>
      <c r="B3978" s="6" t="s">
        <v>8777</v>
      </c>
      <c r="C3978" s="6" t="s">
        <v>8778</v>
      </c>
      <c r="D3978" s="6" t="s">
        <v>8450</v>
      </c>
      <c r="E3978" s="49" t="s">
        <v>19953</v>
      </c>
      <c r="F3978" s="6" t="s">
        <v>19954</v>
      </c>
      <c r="G3978" s="6" t="s">
        <v>60</v>
      </c>
      <c r="H3978" s="6" t="s">
        <v>60</v>
      </c>
      <c r="I3978" s="60" t="s">
        <v>19983</v>
      </c>
      <c r="J3978" s="49" t="s">
        <v>19984</v>
      </c>
      <c r="K3978" s="6" t="s">
        <v>19985</v>
      </c>
      <c r="L3978" s="29">
        <f>IF($J$6="с учетом НДС",VLOOKUP(I3978,LEGEND!B:E,4,0)*(1-M3978),VLOOKUP(I3978,LEGEND!B:E,4,0)*(1-M3978)/1.2)</f>
        <v>2920</v>
      </c>
      <c r="M3978" s="57">
        <f>IF(AND(B3978&lt;&gt;"1_Электроинструмент",B3978&lt;&gt;"2_Садовая техника"),$J$5,IF($J$4&lt;=20%,$J$4,IFERROR(VLOOKUP(S3978,LEGEND!$L$2:$M$5,2,FALSE),$J$4)))</f>
        <v>0</v>
      </c>
      <c r="N3978" s="48" t="s">
        <v>60</v>
      </c>
      <c r="O3978" s="6" t="s">
        <v>60</v>
      </c>
      <c r="P3978" s="49" t="s">
        <v>66</v>
      </c>
      <c r="Q3978" s="49" t="s">
        <v>67</v>
      </c>
      <c r="R3978" s="6" t="s">
        <v>60</v>
      </c>
      <c r="S3978" s="49" t="s">
        <v>60</v>
      </c>
      <c r="T3978" s="73" t="str">
        <f>IF(_xlfn.XLOOKUP(I3978,LEGEND!B:B,LEGEND!H:H)&lt;&gt;"-",HYPERLINK(_xlfn.XLOOKUP(I3978,LEGEND!B:B,LEGEND!H:H),"link"),_xlfn.XLOOKUP(I3978,LEGEND!B:B,LEGEND!H:H))</f>
        <v>-</v>
      </c>
      <c r="U3978" s="73" t="str">
        <f>HYPERLINK(_xlfn.XLOOKUP(I3978,LEGEND!B:B,LEGEND!I:I))</f>
        <v>-</v>
      </c>
      <c r="V3978" s="51" t="s">
        <v>19986</v>
      </c>
      <c r="W3978" s="63" t="s">
        <v>2403</v>
      </c>
      <c r="X3978" s="64">
        <v>500</v>
      </c>
      <c r="Y3978" s="64">
        <v>180</v>
      </c>
      <c r="Z3978" s="64">
        <v>20</v>
      </c>
      <c r="AA3978" s="84">
        <v>0.27200000000000002</v>
      </c>
      <c r="AB3978" s="85">
        <v>3</v>
      </c>
      <c r="AC3978" s="85">
        <v>1</v>
      </c>
    </row>
    <row r="3979" spans="1:29" ht="25.5">
      <c r="A3979" s="1"/>
      <c r="B3979" s="6" t="s">
        <v>8777</v>
      </c>
      <c r="C3979" s="6" t="s">
        <v>8778</v>
      </c>
      <c r="D3979" s="6" t="s">
        <v>8450</v>
      </c>
      <c r="E3979" s="49" t="s">
        <v>19953</v>
      </c>
      <c r="F3979" s="6" t="s">
        <v>19954</v>
      </c>
      <c r="G3979" s="6" t="s">
        <v>60</v>
      </c>
      <c r="H3979" s="6" t="s">
        <v>60</v>
      </c>
      <c r="I3979" s="60" t="s">
        <v>19987</v>
      </c>
      <c r="J3979" s="49" t="s">
        <v>19988</v>
      </c>
      <c r="K3979" s="6" t="s">
        <v>19989</v>
      </c>
      <c r="L3979" s="29">
        <f>IF($J$6="с учетом НДС",VLOOKUP(I3979,LEGEND!B:E,4,0)*(1-M3979),VLOOKUP(I3979,LEGEND!B:E,4,0)*(1-M3979)/1.2)</f>
        <v>2930</v>
      </c>
      <c r="M3979" s="57">
        <f>IF(AND(B3979&lt;&gt;"1_Электроинструмент",B3979&lt;&gt;"2_Садовая техника"),$J$5,IF($J$4&lt;=20%,$J$4,IFERROR(VLOOKUP(S3979,LEGEND!$L$2:$M$5,2,FALSE),$J$4)))</f>
        <v>0</v>
      </c>
      <c r="N3979" s="48" t="s">
        <v>60</v>
      </c>
      <c r="O3979" s="6" t="s">
        <v>60</v>
      </c>
      <c r="P3979" s="49" t="s">
        <v>66</v>
      </c>
      <c r="Q3979" s="49" t="s">
        <v>67</v>
      </c>
      <c r="R3979" s="6" t="s">
        <v>60</v>
      </c>
      <c r="S3979" s="49" t="s">
        <v>60</v>
      </c>
      <c r="T3979" s="73" t="str">
        <f>IF(_xlfn.XLOOKUP(I3979,LEGEND!B:B,LEGEND!H:H)&lt;&gt;"-",HYPERLINK(_xlfn.XLOOKUP(I3979,LEGEND!B:B,LEGEND!H:H),"link"),_xlfn.XLOOKUP(I3979,LEGEND!B:B,LEGEND!H:H))</f>
        <v>link</v>
      </c>
      <c r="U3979" s="73" t="str">
        <f>HYPERLINK(_xlfn.XLOOKUP(I3979,LEGEND!B:B,LEGEND!I:I))</f>
        <v>https://milwaukee-media-images.s3.amazonaws.com/hi/48390501--Hero_1.jpg</v>
      </c>
      <c r="V3979" s="51" t="s">
        <v>19990</v>
      </c>
      <c r="W3979" s="63" t="s">
        <v>2403</v>
      </c>
      <c r="X3979" s="64">
        <v>508</v>
      </c>
      <c r="Y3979" s="64">
        <v>177</v>
      </c>
      <c r="Z3979" s="64">
        <v>18</v>
      </c>
      <c r="AA3979" s="84">
        <v>0.24</v>
      </c>
      <c r="AB3979" s="85">
        <v>3</v>
      </c>
      <c r="AC3979" s="85">
        <v>1</v>
      </c>
    </row>
    <row r="3980" spans="1:29" ht="25.5">
      <c r="A3980" s="1"/>
      <c r="B3980" s="6" t="s">
        <v>8777</v>
      </c>
      <c r="C3980" s="6" t="s">
        <v>8778</v>
      </c>
      <c r="D3980" s="6" t="s">
        <v>8450</v>
      </c>
      <c r="E3980" s="49" t="s">
        <v>19953</v>
      </c>
      <c r="F3980" s="6" t="s">
        <v>19954</v>
      </c>
      <c r="G3980" s="6" t="s">
        <v>60</v>
      </c>
      <c r="H3980" s="6" t="s">
        <v>60</v>
      </c>
      <c r="I3980" s="60" t="s">
        <v>19991</v>
      </c>
      <c r="J3980" s="49" t="s">
        <v>19992</v>
      </c>
      <c r="K3980" s="6" t="s">
        <v>19993</v>
      </c>
      <c r="L3980" s="29">
        <f>IF($J$6="с учетом НДС",VLOOKUP(I3980,LEGEND!B:E,4,0)*(1-M3980),VLOOKUP(I3980,LEGEND!B:E,4,0)*(1-M3980)/1.2)</f>
        <v>2930</v>
      </c>
      <c r="M3980" s="57">
        <f>IF(AND(B3980&lt;&gt;"1_Электроинструмент",B3980&lt;&gt;"2_Садовая техника"),$J$5,IF($J$4&lt;=20%,$J$4,IFERROR(VLOOKUP(S3980,LEGEND!$L$2:$M$5,2,FALSE),$J$4)))</f>
        <v>0</v>
      </c>
      <c r="N3980" s="48" t="s">
        <v>60</v>
      </c>
      <c r="O3980" s="6" t="s">
        <v>60</v>
      </c>
      <c r="P3980" s="49" t="s">
        <v>66</v>
      </c>
      <c r="Q3980" s="49" t="s">
        <v>67</v>
      </c>
      <c r="R3980" s="6" t="s">
        <v>60</v>
      </c>
      <c r="S3980" s="49" t="s">
        <v>60</v>
      </c>
      <c r="T3980" s="73" t="str">
        <f>IF(_xlfn.XLOOKUP(I3980,LEGEND!B:B,LEGEND!H:H)&lt;&gt;"-",HYPERLINK(_xlfn.XLOOKUP(I3980,LEGEND!B:B,LEGEND!H:H),"link"),_xlfn.XLOOKUP(I3980,LEGEND!B:B,LEGEND!H:H))</f>
        <v>link</v>
      </c>
      <c r="U3980" s="73" t="str">
        <f>HYPERLINK(_xlfn.XLOOKUP(I3980,LEGEND!B:B,LEGEND!I:I))</f>
        <v>https://milwaukee-media-images.s3.amazonaws.com/hi/48390511--Hero_1.jpg</v>
      </c>
      <c r="V3980" s="51" t="s">
        <v>19994</v>
      </c>
      <c r="W3980" s="63" t="s">
        <v>2403</v>
      </c>
      <c r="X3980" s="64">
        <v>508</v>
      </c>
      <c r="Y3980" s="64">
        <v>177</v>
      </c>
      <c r="Z3980" s="64">
        <v>18</v>
      </c>
      <c r="AA3980" s="84">
        <v>0.28000000000000003</v>
      </c>
      <c r="AB3980" s="85">
        <v>3</v>
      </c>
      <c r="AC3980" s="85">
        <v>1</v>
      </c>
    </row>
    <row r="3981" spans="1:29" ht="25.5">
      <c r="A3981" s="1"/>
      <c r="B3981" s="6" t="s">
        <v>8777</v>
      </c>
      <c r="C3981" s="6" t="s">
        <v>8778</v>
      </c>
      <c r="D3981" s="6" t="s">
        <v>8450</v>
      </c>
      <c r="E3981" s="49" t="s">
        <v>19953</v>
      </c>
      <c r="F3981" s="6" t="s">
        <v>19954</v>
      </c>
      <c r="G3981" s="6" t="s">
        <v>60</v>
      </c>
      <c r="H3981" s="6" t="s">
        <v>60</v>
      </c>
      <c r="I3981" s="60" t="s">
        <v>19995</v>
      </c>
      <c r="J3981" s="49" t="s">
        <v>19996</v>
      </c>
      <c r="K3981" s="6" t="s">
        <v>19997</v>
      </c>
      <c r="L3981" s="29">
        <f>IF($J$6="с учетом НДС",VLOOKUP(I3981,LEGEND!B:E,4,0)*(1-M3981),VLOOKUP(I3981,LEGEND!B:E,4,0)*(1-M3981)/1.2)</f>
        <v>2930</v>
      </c>
      <c r="M3981" s="57">
        <f>IF(AND(B3981&lt;&gt;"1_Электроинструмент",B3981&lt;&gt;"2_Садовая техника"),$J$5,IF($J$4&lt;=20%,$J$4,IFERROR(VLOOKUP(S3981,LEGEND!$L$2:$M$5,2,FALSE),$J$4)))</f>
        <v>0</v>
      </c>
      <c r="N3981" s="48" t="s">
        <v>60</v>
      </c>
      <c r="O3981" s="6" t="s">
        <v>60</v>
      </c>
      <c r="P3981" s="49" t="s">
        <v>66</v>
      </c>
      <c r="Q3981" s="49" t="s">
        <v>67</v>
      </c>
      <c r="R3981" s="6" t="s">
        <v>60</v>
      </c>
      <c r="S3981" s="49" t="s">
        <v>60</v>
      </c>
      <c r="T3981" s="73" t="str">
        <f>IF(_xlfn.XLOOKUP(I3981,LEGEND!B:B,LEGEND!H:H)&lt;&gt;"-",HYPERLINK(_xlfn.XLOOKUP(I3981,LEGEND!B:B,LEGEND!H:H),"link"),_xlfn.XLOOKUP(I3981,LEGEND!B:B,LEGEND!H:H))</f>
        <v>link</v>
      </c>
      <c r="U3981" s="73" t="str">
        <f>HYPERLINK(_xlfn.XLOOKUP(I3981,LEGEND!B:B,LEGEND!I:I))</f>
        <v>https://milwaukee-media-images.s3.amazonaws.com/hi/48390521--Hero_1.jpg</v>
      </c>
      <c r="V3981" s="51" t="s">
        <v>19998</v>
      </c>
      <c r="W3981" s="63" t="s">
        <v>2403</v>
      </c>
      <c r="X3981" s="64">
        <v>496</v>
      </c>
      <c r="Y3981" s="64">
        <v>182</v>
      </c>
      <c r="Z3981" s="64">
        <v>24</v>
      </c>
      <c r="AA3981" s="84">
        <v>0.26100000000000001</v>
      </c>
      <c r="AB3981" s="85">
        <v>3</v>
      </c>
      <c r="AC3981" s="85">
        <v>1</v>
      </c>
    </row>
    <row r="3982" spans="1:29" ht="25.5">
      <c r="A3982" s="1"/>
      <c r="B3982" s="6" t="s">
        <v>8777</v>
      </c>
      <c r="C3982" s="6" t="s">
        <v>8778</v>
      </c>
      <c r="D3982" s="6" t="s">
        <v>8450</v>
      </c>
      <c r="E3982" s="49" t="s">
        <v>19953</v>
      </c>
      <c r="F3982" s="6" t="s">
        <v>19954</v>
      </c>
      <c r="G3982" s="6" t="s">
        <v>60</v>
      </c>
      <c r="H3982" s="6" t="s">
        <v>60</v>
      </c>
      <c r="I3982" s="60" t="s">
        <v>19999</v>
      </c>
      <c r="J3982" s="49" t="s">
        <v>20000</v>
      </c>
      <c r="K3982" s="6" t="s">
        <v>20001</v>
      </c>
      <c r="L3982" s="29">
        <f>IF($J$6="с учетом НДС",VLOOKUP(I3982,LEGEND!B:E,4,0)*(1-M3982),VLOOKUP(I3982,LEGEND!B:E,4,0)*(1-M3982)/1.2)</f>
        <v>2930</v>
      </c>
      <c r="M3982" s="57">
        <f>IF(AND(B3982&lt;&gt;"1_Электроинструмент",B3982&lt;&gt;"2_Садовая техника"),$J$5,IF($J$4&lt;=20%,$J$4,IFERROR(VLOOKUP(S3982,LEGEND!$L$2:$M$5,2,FALSE),$J$4)))</f>
        <v>0</v>
      </c>
      <c r="N3982" s="48" t="s">
        <v>60</v>
      </c>
      <c r="O3982" s="6" t="s">
        <v>60</v>
      </c>
      <c r="P3982" s="49" t="s">
        <v>66</v>
      </c>
      <c r="Q3982" s="49" t="s">
        <v>67</v>
      </c>
      <c r="R3982" s="6" t="s">
        <v>60</v>
      </c>
      <c r="S3982" s="49" t="s">
        <v>60</v>
      </c>
      <c r="T3982" s="73" t="str">
        <f>IF(_xlfn.XLOOKUP(I3982,LEGEND!B:B,LEGEND!H:H)&lt;&gt;"-",HYPERLINK(_xlfn.XLOOKUP(I3982,LEGEND!B:B,LEGEND!H:H),"link"),_xlfn.XLOOKUP(I3982,LEGEND!B:B,LEGEND!H:H))</f>
        <v>link</v>
      </c>
      <c r="U3982" s="73" t="str">
        <f>HYPERLINK(_xlfn.XLOOKUP(I3982,LEGEND!B:B,LEGEND!I:I))</f>
        <v>https://milwaukee-media-images.s3.amazonaws.com/hi/48390531--Hero_1.jpg</v>
      </c>
      <c r="V3982" s="51" t="s">
        <v>20002</v>
      </c>
      <c r="W3982" s="63" t="s">
        <v>2403</v>
      </c>
      <c r="X3982" s="64">
        <v>508</v>
      </c>
      <c r="Y3982" s="64">
        <v>177</v>
      </c>
      <c r="Z3982" s="64">
        <v>18</v>
      </c>
      <c r="AA3982" s="84">
        <v>0.28000000000000003</v>
      </c>
      <c r="AB3982" s="85">
        <v>3</v>
      </c>
      <c r="AC3982" s="85">
        <v>1</v>
      </c>
    </row>
    <row r="3983" spans="1:29" ht="25.5">
      <c r="A3983" s="1"/>
      <c r="B3983" s="6" t="s">
        <v>8777</v>
      </c>
      <c r="C3983" s="6" t="s">
        <v>8778</v>
      </c>
      <c r="D3983" s="6" t="s">
        <v>8450</v>
      </c>
      <c r="E3983" s="49" t="s">
        <v>19953</v>
      </c>
      <c r="F3983" s="6" t="s">
        <v>19954</v>
      </c>
      <c r="G3983" s="6" t="s">
        <v>60</v>
      </c>
      <c r="H3983" s="6" t="s">
        <v>60</v>
      </c>
      <c r="I3983" s="60" t="s">
        <v>20003</v>
      </c>
      <c r="J3983" s="49" t="s">
        <v>20004</v>
      </c>
      <c r="K3983" s="6" t="s">
        <v>20005</v>
      </c>
      <c r="L3983" s="29">
        <f>IF($J$6="с учетом НДС",VLOOKUP(I3983,LEGEND!B:E,4,0)*(1-M3983),VLOOKUP(I3983,LEGEND!B:E,4,0)*(1-M3983)/1.2)</f>
        <v>3010</v>
      </c>
      <c r="M3983" s="57">
        <f>IF(AND(B3983&lt;&gt;"1_Электроинструмент",B3983&lt;&gt;"2_Садовая техника"),$J$5,IF($J$4&lt;=20%,$J$4,IFERROR(VLOOKUP(S3983,LEGEND!$L$2:$M$5,2,FALSE),$J$4)))</f>
        <v>0</v>
      </c>
      <c r="N3983" s="48" t="s">
        <v>60</v>
      </c>
      <c r="O3983" s="6" t="s">
        <v>60</v>
      </c>
      <c r="P3983" s="49" t="s">
        <v>66</v>
      </c>
      <c r="Q3983" s="49" t="s">
        <v>67</v>
      </c>
      <c r="R3983" s="6" t="s">
        <v>60</v>
      </c>
      <c r="S3983" s="49" t="s">
        <v>60</v>
      </c>
      <c r="T3983" s="73" t="str">
        <f>IF(_xlfn.XLOOKUP(I3983,LEGEND!B:B,LEGEND!H:H)&lt;&gt;"-",HYPERLINK(_xlfn.XLOOKUP(I3983,LEGEND!B:B,LEGEND!H:H),"link"),_xlfn.XLOOKUP(I3983,LEGEND!B:B,LEGEND!H:H))</f>
        <v>-</v>
      </c>
      <c r="U3983" s="73" t="str">
        <f>HYPERLINK(_xlfn.XLOOKUP(I3983,LEGEND!B:B,LEGEND!I:I))</f>
        <v>-</v>
      </c>
      <c r="V3983" s="51" t="s">
        <v>20006</v>
      </c>
      <c r="W3983" s="63" t="s">
        <v>2403</v>
      </c>
      <c r="X3983" s="64">
        <v>520</v>
      </c>
      <c r="Y3983" s="64">
        <v>180</v>
      </c>
      <c r="Z3983" s="64">
        <v>20</v>
      </c>
      <c r="AA3983" s="84">
        <v>0.27800000000000002</v>
      </c>
      <c r="AB3983" s="85">
        <v>3</v>
      </c>
      <c r="AC3983" s="85">
        <v>1</v>
      </c>
    </row>
    <row r="3984" spans="1:29" ht="25.5">
      <c r="A3984" s="1"/>
      <c r="B3984" s="6" t="s">
        <v>8777</v>
      </c>
      <c r="C3984" s="6" t="s">
        <v>8778</v>
      </c>
      <c r="D3984" s="6" t="s">
        <v>8450</v>
      </c>
      <c r="E3984" s="49" t="s">
        <v>19953</v>
      </c>
      <c r="F3984" s="6" t="s">
        <v>19954</v>
      </c>
      <c r="G3984" s="6" t="s">
        <v>60</v>
      </c>
      <c r="H3984" s="6" t="s">
        <v>60</v>
      </c>
      <c r="I3984" s="60" t="s">
        <v>20007</v>
      </c>
      <c r="J3984" s="49" t="s">
        <v>20008</v>
      </c>
      <c r="K3984" s="6" t="s">
        <v>20009</v>
      </c>
      <c r="L3984" s="29">
        <f>IF($J$6="с учетом НДС",VLOOKUP(I3984,LEGEND!B:E,4,0)*(1-M3984),VLOOKUP(I3984,LEGEND!B:E,4,0)*(1-M3984)/1.2)</f>
        <v>20600</v>
      </c>
      <c r="M3984" s="57">
        <f>IF(AND(B3984&lt;&gt;"1_Электроинструмент",B3984&lt;&gt;"2_Садовая техника"),$J$5,IF($J$4&lt;=20%,$J$4,IFERROR(VLOOKUP(S3984,LEGEND!$L$2:$M$5,2,FALSE),$J$4)))</f>
        <v>0</v>
      </c>
      <c r="N3984" s="48" t="s">
        <v>60</v>
      </c>
      <c r="O3984" s="6" t="s">
        <v>60</v>
      </c>
      <c r="P3984" s="49" t="s">
        <v>66</v>
      </c>
      <c r="Q3984" s="49" t="s">
        <v>67</v>
      </c>
      <c r="R3984" s="6" t="s">
        <v>60</v>
      </c>
      <c r="S3984" s="49" t="s">
        <v>60</v>
      </c>
      <c r="T3984" s="73" t="str">
        <f>IF(_xlfn.XLOOKUP(I3984,LEGEND!B:B,LEGEND!H:H)&lt;&gt;"-",HYPERLINK(_xlfn.XLOOKUP(I3984,LEGEND!B:B,LEGEND!H:H),"link"),_xlfn.XLOOKUP(I3984,LEGEND!B:B,LEGEND!H:H))</f>
        <v>-</v>
      </c>
      <c r="U3984" s="73" t="str">
        <f>HYPERLINK(_xlfn.XLOOKUP(I3984,LEGEND!B:B,LEGEND!I:I))</f>
        <v>-</v>
      </c>
      <c r="V3984" s="51" t="s">
        <v>20010</v>
      </c>
      <c r="W3984" s="63" t="s">
        <v>2403</v>
      </c>
      <c r="X3984" s="64">
        <v>360</v>
      </c>
      <c r="Y3984" s="64">
        <v>210</v>
      </c>
      <c r="Z3984" s="64">
        <v>20</v>
      </c>
      <c r="AA3984" s="84">
        <v>1.1859999999999999</v>
      </c>
      <c r="AB3984" s="85">
        <v>25</v>
      </c>
      <c r="AC3984" s="85">
        <v>1</v>
      </c>
    </row>
    <row r="3985" spans="1:29" ht="25.5">
      <c r="A3985" s="1"/>
      <c r="B3985" s="6" t="s">
        <v>8777</v>
      </c>
      <c r="C3985" s="6" t="s">
        <v>8778</v>
      </c>
      <c r="D3985" s="6" t="s">
        <v>8450</v>
      </c>
      <c r="E3985" s="49" t="s">
        <v>19953</v>
      </c>
      <c r="F3985" s="6" t="s">
        <v>19954</v>
      </c>
      <c r="G3985" s="6" t="s">
        <v>60</v>
      </c>
      <c r="H3985" s="6" t="s">
        <v>60</v>
      </c>
      <c r="I3985" s="60" t="s">
        <v>20011</v>
      </c>
      <c r="J3985" s="49" t="s">
        <v>20012</v>
      </c>
      <c r="K3985" s="6" t="s">
        <v>20013</v>
      </c>
      <c r="L3985" s="29">
        <f>IF($J$6="с учетом НДС",VLOOKUP(I3985,LEGEND!B:E,4,0)*(1-M3985),VLOOKUP(I3985,LEGEND!B:E,4,0)*(1-M3985)/1.2)</f>
        <v>20600</v>
      </c>
      <c r="M3985" s="57">
        <f>IF(AND(B3985&lt;&gt;"1_Электроинструмент",B3985&lt;&gt;"2_Садовая техника"),$J$5,IF($J$4&lt;=20%,$J$4,IFERROR(VLOOKUP(S3985,LEGEND!$L$2:$M$5,2,FALSE),$J$4)))</f>
        <v>0</v>
      </c>
      <c r="N3985" s="48" t="s">
        <v>60</v>
      </c>
      <c r="O3985" s="6" t="s">
        <v>60</v>
      </c>
      <c r="P3985" s="49" t="s">
        <v>66</v>
      </c>
      <c r="Q3985" s="49" t="s">
        <v>473</v>
      </c>
      <c r="R3985" s="6" t="s">
        <v>60</v>
      </c>
      <c r="S3985" s="49" t="s">
        <v>60</v>
      </c>
      <c r="T3985" s="73" t="str">
        <f>IF(_xlfn.XLOOKUP(I3985,LEGEND!B:B,LEGEND!H:H)&lt;&gt;"-",HYPERLINK(_xlfn.XLOOKUP(I3985,LEGEND!B:B,LEGEND!H:H),"link"),_xlfn.XLOOKUP(I3985,LEGEND!B:B,LEGEND!H:H))</f>
        <v>-</v>
      </c>
      <c r="U3985" s="73" t="str">
        <f>HYPERLINK(_xlfn.XLOOKUP(I3985,LEGEND!B:B,LEGEND!I:I))</f>
        <v>-</v>
      </c>
      <c r="V3985" s="51" t="s">
        <v>20014</v>
      </c>
      <c r="W3985" s="63" t="s">
        <v>2403</v>
      </c>
      <c r="X3985" s="64">
        <v>360</v>
      </c>
      <c r="Y3985" s="64">
        <v>200</v>
      </c>
      <c r="Z3985" s="64">
        <v>20</v>
      </c>
      <c r="AA3985" s="84">
        <v>1.204</v>
      </c>
      <c r="AB3985" s="85">
        <v>25</v>
      </c>
      <c r="AC3985" s="85">
        <v>1</v>
      </c>
    </row>
    <row r="3986" spans="1:29" ht="25.5">
      <c r="A3986" s="1"/>
      <c r="B3986" s="6" t="s">
        <v>8777</v>
      </c>
      <c r="C3986" s="6" t="s">
        <v>8778</v>
      </c>
      <c r="D3986" s="6" t="s">
        <v>8450</v>
      </c>
      <c r="E3986" s="49" t="s">
        <v>19953</v>
      </c>
      <c r="F3986" s="6" t="s">
        <v>19954</v>
      </c>
      <c r="G3986" s="6" t="s">
        <v>60</v>
      </c>
      <c r="H3986" s="6" t="s">
        <v>60</v>
      </c>
      <c r="I3986" s="60" t="s">
        <v>20015</v>
      </c>
      <c r="J3986" s="49" t="s">
        <v>20016</v>
      </c>
      <c r="K3986" s="6" t="s">
        <v>20017</v>
      </c>
      <c r="L3986" s="29">
        <f>IF($J$6="с учетом НДС",VLOOKUP(I3986,LEGEND!B:E,4,0)*(1-M3986),VLOOKUP(I3986,LEGEND!B:E,4,0)*(1-M3986)/1.2)</f>
        <v>24300</v>
      </c>
      <c r="M3986" s="57">
        <f>IF(AND(B3986&lt;&gt;"1_Электроинструмент",B3986&lt;&gt;"2_Садовая техника"),$J$5,IF($J$4&lt;=20%,$J$4,IFERROR(VLOOKUP(S3986,LEGEND!$L$2:$M$5,2,FALSE),$J$4)))</f>
        <v>0</v>
      </c>
      <c r="N3986" s="48" t="s">
        <v>60</v>
      </c>
      <c r="O3986" s="6" t="s">
        <v>60</v>
      </c>
      <c r="P3986" s="49" t="s">
        <v>66</v>
      </c>
      <c r="Q3986" s="49" t="s">
        <v>473</v>
      </c>
      <c r="R3986" s="6" t="s">
        <v>60</v>
      </c>
      <c r="S3986" s="49" t="s">
        <v>60</v>
      </c>
      <c r="T3986" s="73" t="str">
        <f>IF(_xlfn.XLOOKUP(I3986,LEGEND!B:B,LEGEND!H:H)&lt;&gt;"-",HYPERLINK(_xlfn.XLOOKUP(I3986,LEGEND!B:B,LEGEND!H:H),"link"),_xlfn.XLOOKUP(I3986,LEGEND!B:B,LEGEND!H:H))</f>
        <v>-</v>
      </c>
      <c r="U3986" s="73" t="str">
        <f>HYPERLINK(_xlfn.XLOOKUP(I3986,LEGEND!B:B,LEGEND!I:I))</f>
        <v>-</v>
      </c>
      <c r="V3986" s="51" t="s">
        <v>20018</v>
      </c>
      <c r="W3986" s="63" t="s">
        <v>2403</v>
      </c>
      <c r="X3986" s="64">
        <v>450</v>
      </c>
      <c r="Y3986" s="64">
        <v>270</v>
      </c>
      <c r="Z3986" s="64">
        <v>20</v>
      </c>
      <c r="AA3986" s="84">
        <v>1.536</v>
      </c>
      <c r="AB3986" s="85">
        <v>25</v>
      </c>
      <c r="AC3986" s="85">
        <v>1</v>
      </c>
    </row>
    <row r="3987" spans="1:29" ht="25.5">
      <c r="A3987" s="1"/>
      <c r="B3987" s="6" t="s">
        <v>8777</v>
      </c>
      <c r="C3987" s="6" t="s">
        <v>8778</v>
      </c>
      <c r="D3987" s="6" t="s">
        <v>8450</v>
      </c>
      <c r="E3987" s="49" t="s">
        <v>19953</v>
      </c>
      <c r="F3987" s="6" t="s">
        <v>19954</v>
      </c>
      <c r="G3987" s="6" t="s">
        <v>60</v>
      </c>
      <c r="H3987" s="6" t="s">
        <v>60</v>
      </c>
      <c r="I3987" s="60" t="s">
        <v>20019</v>
      </c>
      <c r="J3987" s="49" t="s">
        <v>20020</v>
      </c>
      <c r="K3987" s="6" t="s">
        <v>20021</v>
      </c>
      <c r="L3987" s="29">
        <f>IF($J$6="с учетом НДС",VLOOKUP(I3987,LEGEND!B:E,4,0)*(1-M3987),VLOOKUP(I3987,LEGEND!B:E,4,0)*(1-M3987)/1.2)</f>
        <v>24300</v>
      </c>
      <c r="M3987" s="57">
        <f>IF(AND(B3987&lt;&gt;"1_Электроинструмент",B3987&lt;&gt;"2_Садовая техника"),$J$5,IF($J$4&lt;=20%,$J$4,IFERROR(VLOOKUP(S3987,LEGEND!$L$2:$M$5,2,FALSE),$J$4)))</f>
        <v>0</v>
      </c>
      <c r="N3987" s="48" t="s">
        <v>60</v>
      </c>
      <c r="O3987" s="6" t="s">
        <v>60</v>
      </c>
      <c r="P3987" s="49" t="s">
        <v>66</v>
      </c>
      <c r="Q3987" s="49" t="s">
        <v>67</v>
      </c>
      <c r="R3987" s="6" t="s">
        <v>60</v>
      </c>
      <c r="S3987" s="49" t="s">
        <v>60</v>
      </c>
      <c r="T3987" s="73" t="str">
        <f>IF(_xlfn.XLOOKUP(I3987,LEGEND!B:B,LEGEND!H:H)&lt;&gt;"-",HYPERLINK(_xlfn.XLOOKUP(I3987,LEGEND!B:B,LEGEND!H:H),"link"),_xlfn.XLOOKUP(I3987,LEGEND!B:B,LEGEND!H:H))</f>
        <v>-</v>
      </c>
      <c r="U3987" s="73" t="str">
        <f>HYPERLINK(_xlfn.XLOOKUP(I3987,LEGEND!B:B,LEGEND!I:I))</f>
        <v>-</v>
      </c>
      <c r="V3987" s="51" t="s">
        <v>20022</v>
      </c>
      <c r="W3987" s="63" t="s">
        <v>2403</v>
      </c>
      <c r="X3987" s="64">
        <v>450</v>
      </c>
      <c r="Y3987" s="64">
        <v>270</v>
      </c>
      <c r="Z3987" s="64">
        <v>20</v>
      </c>
      <c r="AA3987" s="84">
        <v>1.512</v>
      </c>
      <c r="AB3987" s="85">
        <v>25</v>
      </c>
      <c r="AC3987" s="85">
        <v>1</v>
      </c>
    </row>
    <row r="3988" spans="1:29" ht="25.5">
      <c r="A3988" s="1"/>
      <c r="B3988" s="6" t="s">
        <v>8777</v>
      </c>
      <c r="C3988" s="6" t="s">
        <v>8778</v>
      </c>
      <c r="D3988" s="6" t="s">
        <v>8450</v>
      </c>
      <c r="E3988" s="49" t="s">
        <v>9051</v>
      </c>
      <c r="F3988" s="6" t="s">
        <v>60</v>
      </c>
      <c r="G3988" s="6" t="s">
        <v>60</v>
      </c>
      <c r="H3988" s="6" t="s">
        <v>60</v>
      </c>
      <c r="I3988" s="60" t="s">
        <v>23932</v>
      </c>
      <c r="J3988" s="49" t="s">
        <v>23933</v>
      </c>
      <c r="K3988" s="6" t="s">
        <v>23934</v>
      </c>
      <c r="L3988" s="29">
        <f>IF($J$6="с учетом НДС",VLOOKUP(I3988,LEGEND!B:E,4,0)*(1-M3988),VLOOKUP(I3988,LEGEND!B:E,4,0)*(1-M3988)/1.2)</f>
        <v>3900</v>
      </c>
      <c r="M3988" s="57">
        <f>IF(AND(B3988&lt;&gt;"1_Электроинструмент",B3988&lt;&gt;"2_Садовая техника"),$J$5,IF($J$4&lt;=20%,$J$4,IFERROR(VLOOKUP(S3988,LEGEND!$L$2:$M$5,2,FALSE),$J$4)))</f>
        <v>0</v>
      </c>
      <c r="N3988" s="48" t="s">
        <v>60</v>
      </c>
      <c r="O3988" s="6" t="s">
        <v>42</v>
      </c>
      <c r="P3988" s="49" t="s">
        <v>66</v>
      </c>
      <c r="Q3988" s="49" t="s">
        <v>67</v>
      </c>
      <c r="R3988" s="6" t="s">
        <v>60</v>
      </c>
      <c r="S3988" s="49" t="s">
        <v>60</v>
      </c>
      <c r="T3988" s="73" t="str">
        <f>IF(_xlfn.XLOOKUP(I3988,LEGEND!B:B,LEGEND!H:H)&lt;&gt;"-",HYPERLINK(_xlfn.XLOOKUP(I3988,LEGEND!B:B,LEGEND!H:H),"link"),_xlfn.XLOOKUP(I3988,LEGEND!B:B,LEGEND!H:H))</f>
        <v>link</v>
      </c>
      <c r="U3988" s="73" t="str">
        <f>HYPERLINK(_xlfn.XLOOKUP(I3988,LEGEND!B:B,LEGEND!I:I))</f>
        <v>-</v>
      </c>
      <c r="V3988" s="51" t="s">
        <v>23935</v>
      </c>
      <c r="W3988" s="63" t="s">
        <v>71</v>
      </c>
      <c r="X3988" s="64">
        <v>201</v>
      </c>
      <c r="Y3988" s="64">
        <v>2</v>
      </c>
      <c r="Z3988" s="64">
        <v>242</v>
      </c>
      <c r="AA3988" s="84">
        <v>0.23200000000000001</v>
      </c>
      <c r="AB3988" s="85">
        <v>1</v>
      </c>
      <c r="AC3988" s="85">
        <v>1</v>
      </c>
    </row>
    <row r="3989" spans="1:29" ht="25.5">
      <c r="A3989" s="1"/>
      <c r="B3989" s="6" t="s">
        <v>8777</v>
      </c>
      <c r="C3989" s="6" t="s">
        <v>8778</v>
      </c>
      <c r="D3989" s="6" t="s">
        <v>8450</v>
      </c>
      <c r="E3989" s="49" t="s">
        <v>9051</v>
      </c>
      <c r="F3989" s="6" t="s">
        <v>4070</v>
      </c>
      <c r="G3989" s="6" t="s">
        <v>60</v>
      </c>
      <c r="H3989" s="6" t="s">
        <v>60</v>
      </c>
      <c r="I3989" s="60" t="s">
        <v>20127</v>
      </c>
      <c r="J3989" s="49" t="s">
        <v>20128</v>
      </c>
      <c r="K3989" s="6" t="s">
        <v>20129</v>
      </c>
      <c r="L3989" s="29">
        <f>IF($J$6="с учетом НДС",VLOOKUP(I3989,LEGEND!B:E,4,0)*(1-M3989),VLOOKUP(I3989,LEGEND!B:E,4,0)*(1-M3989)/1.2)</f>
        <v>3990</v>
      </c>
      <c r="M3989" s="57">
        <f>IF(AND(B3989&lt;&gt;"1_Электроинструмент",B3989&lt;&gt;"2_Садовая техника"),$J$5,IF($J$4&lt;=20%,$J$4,IFERROR(VLOOKUP(S3989,LEGEND!$L$2:$M$5,2,FALSE),$J$4)))</f>
        <v>0</v>
      </c>
      <c r="N3989" s="48" t="s">
        <v>60</v>
      </c>
      <c r="O3989" s="6" t="s">
        <v>60</v>
      </c>
      <c r="P3989" s="49" t="s">
        <v>66</v>
      </c>
      <c r="Q3989" s="49" t="s">
        <v>473</v>
      </c>
      <c r="R3989" s="6" t="s">
        <v>60</v>
      </c>
      <c r="S3989" s="49" t="s">
        <v>60</v>
      </c>
      <c r="T3989" s="73" t="str">
        <f>IF(_xlfn.XLOOKUP(I3989,LEGEND!B:B,LEGEND!H:H)&lt;&gt;"-",HYPERLINK(_xlfn.XLOOKUP(I3989,LEGEND!B:B,LEGEND!H:H),"link"),_xlfn.XLOOKUP(I3989,LEGEND!B:B,LEGEND!H:H))</f>
        <v>link</v>
      </c>
      <c r="U3989" s="73" t="str">
        <f>HYPERLINK(_xlfn.XLOOKUP(I3989,LEGEND!B:B,LEGEND!I:I))</f>
        <v>https://milwaukee-media-images.s3.amazonaws.com/hi/4932361072--Hero_1.jpg</v>
      </c>
      <c r="V3989" s="51" t="s">
        <v>20130</v>
      </c>
      <c r="W3989" s="63" t="s">
        <v>1189</v>
      </c>
      <c r="X3989" s="64">
        <v>210</v>
      </c>
      <c r="Y3989" s="64">
        <v>210</v>
      </c>
      <c r="Z3989" s="64">
        <v>5</v>
      </c>
      <c r="AA3989" s="84">
        <v>0.17799999999999999</v>
      </c>
      <c r="AB3989" s="85">
        <v>1</v>
      </c>
      <c r="AC3989" s="85">
        <v>1</v>
      </c>
    </row>
    <row r="3990" spans="1:29" ht="25.5">
      <c r="A3990" s="1"/>
      <c r="B3990" s="6" t="s">
        <v>8777</v>
      </c>
      <c r="C3990" s="6" t="s">
        <v>8778</v>
      </c>
      <c r="D3990" s="6" t="s">
        <v>8450</v>
      </c>
      <c r="E3990" s="49" t="s">
        <v>9051</v>
      </c>
      <c r="F3990" s="6" t="s">
        <v>9038</v>
      </c>
      <c r="G3990" s="6" t="s">
        <v>60</v>
      </c>
      <c r="H3990" s="6" t="s">
        <v>60</v>
      </c>
      <c r="I3990" s="60" t="s">
        <v>24353</v>
      </c>
      <c r="J3990" s="49" t="s">
        <v>24354</v>
      </c>
      <c r="K3990" s="6" t="s">
        <v>24355</v>
      </c>
      <c r="L3990" s="29">
        <f>IF($J$6="с учетом НДС",VLOOKUP(I3990,LEGEND!B:E,4,0)*(1-M3990),VLOOKUP(I3990,LEGEND!B:E,4,0)*(1-M3990)/1.2)</f>
        <v>1540</v>
      </c>
      <c r="M3990" s="57">
        <f>IF(AND(B3990&lt;&gt;"1_Электроинструмент",B3990&lt;&gt;"2_Садовая техника"),$J$5,IF($J$4&lt;=20%,$J$4,IFERROR(VLOOKUP(S3990,LEGEND!$L$2:$M$5,2,FALSE),$J$4)))</f>
        <v>0</v>
      </c>
      <c r="N3990" s="48" t="s">
        <v>60</v>
      </c>
      <c r="O3990" s="6" t="s">
        <v>60</v>
      </c>
      <c r="P3990" s="49" t="s">
        <v>1556</v>
      </c>
      <c r="Q3990" s="49" t="s">
        <v>473</v>
      </c>
      <c r="R3990" s="6" t="s">
        <v>60</v>
      </c>
      <c r="S3990" s="49" t="s">
        <v>60</v>
      </c>
      <c r="T3990" s="73" t="str">
        <f>IF(_xlfn.XLOOKUP(I3990,LEGEND!B:B,LEGEND!H:H)&lt;&gt;"-",HYPERLINK(_xlfn.XLOOKUP(I3990,LEGEND!B:B,LEGEND!H:H),"link"),_xlfn.XLOOKUP(I3990,LEGEND!B:B,LEGEND!H:H))</f>
        <v>-</v>
      </c>
      <c r="U3990" s="73" t="str">
        <f>HYPERLINK(_xlfn.XLOOKUP(I3990,LEGEND!B:B,LEGEND!I:I))</f>
        <v>-</v>
      </c>
      <c r="V3990" s="51" t="s">
        <v>24356</v>
      </c>
      <c r="W3990" s="63" t="s">
        <v>71</v>
      </c>
      <c r="X3990" s="64">
        <v>290</v>
      </c>
      <c r="Y3990" s="64">
        <v>320</v>
      </c>
      <c r="Z3990" s="64">
        <v>10</v>
      </c>
      <c r="AA3990" s="84">
        <v>0.67600000000000005</v>
      </c>
      <c r="AB3990" s="85">
        <v>1</v>
      </c>
      <c r="AC3990" s="85">
        <v>1</v>
      </c>
    </row>
    <row r="3991" spans="1:29" ht="25.5">
      <c r="A3991" s="1"/>
      <c r="B3991" s="6" t="s">
        <v>8777</v>
      </c>
      <c r="C3991" s="6" t="s">
        <v>8778</v>
      </c>
      <c r="D3991" s="6" t="s">
        <v>8450</v>
      </c>
      <c r="E3991" s="49" t="s">
        <v>9051</v>
      </c>
      <c r="F3991" s="6" t="s">
        <v>9038</v>
      </c>
      <c r="G3991" s="6" t="s">
        <v>60</v>
      </c>
      <c r="H3991" s="6" t="s">
        <v>60</v>
      </c>
      <c r="I3991" s="60" t="s">
        <v>24357</v>
      </c>
      <c r="J3991" s="49" t="s">
        <v>24358</v>
      </c>
      <c r="K3991" s="6" t="s">
        <v>24359</v>
      </c>
      <c r="L3991" s="29">
        <f>IF($J$6="с учетом НДС",VLOOKUP(I3991,LEGEND!B:E,4,0)*(1-M3991),VLOOKUP(I3991,LEGEND!B:E,4,0)*(1-M3991)/1.2)</f>
        <v>1720</v>
      </c>
      <c r="M3991" s="57">
        <f>IF(AND(B3991&lt;&gt;"1_Электроинструмент",B3991&lt;&gt;"2_Садовая техника"),$J$5,IF($J$4&lt;=20%,$J$4,IFERROR(VLOOKUP(S3991,LEGEND!$L$2:$M$5,2,FALSE),$J$4)))</f>
        <v>0</v>
      </c>
      <c r="N3991" s="48" t="s">
        <v>60</v>
      </c>
      <c r="O3991" s="6" t="s">
        <v>60</v>
      </c>
      <c r="P3991" s="49" t="s">
        <v>1556</v>
      </c>
      <c r="Q3991" s="49" t="s">
        <v>473</v>
      </c>
      <c r="R3991" s="6" t="s">
        <v>60</v>
      </c>
      <c r="S3991" s="49" t="s">
        <v>60</v>
      </c>
      <c r="T3991" s="73" t="str">
        <f>IF(_xlfn.XLOOKUP(I3991,LEGEND!B:B,LEGEND!H:H)&lt;&gt;"-",HYPERLINK(_xlfn.XLOOKUP(I3991,LEGEND!B:B,LEGEND!H:H),"link"),_xlfn.XLOOKUP(I3991,LEGEND!B:B,LEGEND!H:H))</f>
        <v>-</v>
      </c>
      <c r="U3991" s="73" t="str">
        <f>HYPERLINK(_xlfn.XLOOKUP(I3991,LEGEND!B:B,LEGEND!I:I))</f>
        <v>-</v>
      </c>
      <c r="V3991" s="51" t="s">
        <v>24360</v>
      </c>
      <c r="W3991" s="63" t="s">
        <v>71</v>
      </c>
      <c r="X3991" s="64">
        <v>290</v>
      </c>
      <c r="Y3991" s="64">
        <v>320</v>
      </c>
      <c r="Z3991" s="64">
        <v>10</v>
      </c>
      <c r="AA3991" s="84">
        <v>0.68</v>
      </c>
      <c r="AB3991" s="85">
        <v>1</v>
      </c>
      <c r="AC3991" s="85">
        <v>1</v>
      </c>
    </row>
    <row r="3992" spans="1:29" ht="38.25">
      <c r="A3992" s="1"/>
      <c r="B3992" s="6" t="s">
        <v>8777</v>
      </c>
      <c r="C3992" s="6" t="s">
        <v>8778</v>
      </c>
      <c r="D3992" s="6" t="s">
        <v>8450</v>
      </c>
      <c r="E3992" s="49" t="s">
        <v>9051</v>
      </c>
      <c r="F3992" s="6" t="s">
        <v>9038</v>
      </c>
      <c r="G3992" s="6" t="s">
        <v>60</v>
      </c>
      <c r="H3992" s="6" t="s">
        <v>60</v>
      </c>
      <c r="I3992" s="60" t="s">
        <v>20023</v>
      </c>
      <c r="J3992" s="49" t="s">
        <v>20024</v>
      </c>
      <c r="K3992" s="6" t="s">
        <v>20025</v>
      </c>
      <c r="L3992" s="29">
        <f>IF($J$6="с учетом НДС",VLOOKUP(I3992,LEGEND!B:E,4,0)*(1-M3992),VLOOKUP(I3992,LEGEND!B:E,4,0)*(1-M3992)/1.2)</f>
        <v>1780</v>
      </c>
      <c r="M3992" s="57">
        <f>IF(AND(B3992&lt;&gt;"1_Электроинструмент",B3992&lt;&gt;"2_Садовая техника"),$J$5,IF($J$4&lt;=20%,$J$4,IFERROR(VLOOKUP(S3992,LEGEND!$L$2:$M$5,2,FALSE),$J$4)))</f>
        <v>0</v>
      </c>
      <c r="N3992" s="48" t="s">
        <v>60</v>
      </c>
      <c r="O3992" s="6" t="s">
        <v>60</v>
      </c>
      <c r="P3992" s="49" t="s">
        <v>66</v>
      </c>
      <c r="Q3992" s="49" t="s">
        <v>67</v>
      </c>
      <c r="R3992" s="6" t="s">
        <v>60</v>
      </c>
      <c r="S3992" s="49" t="s">
        <v>60</v>
      </c>
      <c r="T3992" s="73" t="str">
        <f>IF(_xlfn.XLOOKUP(I3992,LEGEND!B:B,LEGEND!H:H)&lt;&gt;"-",HYPERLINK(_xlfn.XLOOKUP(I3992,LEGEND!B:B,LEGEND!H:H),"link"),_xlfn.XLOOKUP(I3992,LEGEND!B:B,LEGEND!H:H))</f>
        <v>link</v>
      </c>
      <c r="U3992" s="73" t="str">
        <f>HYPERLINK(_xlfn.XLOOKUP(I3992,LEGEND!B:B,LEGEND!I:I))</f>
        <v>https://milwaukee-media-images.s3.amazonaws.com/hi/4932471310--Hero_1.jpg</v>
      </c>
      <c r="V3992" s="51" t="s">
        <v>20026</v>
      </c>
      <c r="W3992" s="63" t="s">
        <v>71</v>
      </c>
      <c r="X3992" s="64">
        <v>213</v>
      </c>
      <c r="Y3992" s="64">
        <v>177</v>
      </c>
      <c r="Z3992" s="64">
        <v>3</v>
      </c>
      <c r="AA3992" s="84">
        <v>0.16500000000000001</v>
      </c>
      <c r="AB3992" s="85">
        <v>1</v>
      </c>
      <c r="AC3992" s="85">
        <v>1</v>
      </c>
    </row>
    <row r="3993" spans="1:29" ht="25.5">
      <c r="A3993" s="1"/>
      <c r="B3993" s="6" t="s">
        <v>8777</v>
      </c>
      <c r="C3993" s="6" t="s">
        <v>8778</v>
      </c>
      <c r="D3993" s="6" t="s">
        <v>8450</v>
      </c>
      <c r="E3993" s="49" t="s">
        <v>9051</v>
      </c>
      <c r="F3993" s="6" t="s">
        <v>9038</v>
      </c>
      <c r="G3993" s="6" t="s">
        <v>60</v>
      </c>
      <c r="H3993" s="6" t="s">
        <v>60</v>
      </c>
      <c r="I3993" s="60" t="s">
        <v>20027</v>
      </c>
      <c r="J3993" s="49" t="s">
        <v>20028</v>
      </c>
      <c r="K3993" s="6" t="s">
        <v>20029</v>
      </c>
      <c r="L3993" s="29">
        <f>IF($J$6="с учетом НДС",VLOOKUP(I3993,LEGEND!B:E,4,0)*(1-M3993),VLOOKUP(I3993,LEGEND!B:E,4,0)*(1-M3993)/1.2)</f>
        <v>1920</v>
      </c>
      <c r="M3993" s="57">
        <f>IF(AND(B3993&lt;&gt;"1_Электроинструмент",B3993&lt;&gt;"2_Садовая техника"),$J$5,IF($J$4&lt;=20%,$J$4,IFERROR(VLOOKUP(S3993,LEGEND!$L$2:$M$5,2,FALSE),$J$4)))</f>
        <v>0</v>
      </c>
      <c r="N3993" s="48" t="s">
        <v>60</v>
      </c>
      <c r="O3993" s="6" t="s">
        <v>60</v>
      </c>
      <c r="P3993" s="49" t="s">
        <v>1556</v>
      </c>
      <c r="Q3993" s="49" t="s">
        <v>473</v>
      </c>
      <c r="R3993" s="6" t="s">
        <v>60</v>
      </c>
      <c r="S3993" s="49" t="s">
        <v>60</v>
      </c>
      <c r="T3993" s="73" t="str">
        <f>IF(_xlfn.XLOOKUP(I3993,LEGEND!B:B,LEGEND!H:H)&lt;&gt;"-",HYPERLINK(_xlfn.XLOOKUP(I3993,LEGEND!B:B,LEGEND!H:H),"link"),_xlfn.XLOOKUP(I3993,LEGEND!B:B,LEGEND!H:H))</f>
        <v>-</v>
      </c>
      <c r="U3993" s="73" t="str">
        <f>HYPERLINK(_xlfn.XLOOKUP(I3993,LEGEND!B:B,LEGEND!I:I))</f>
        <v>-</v>
      </c>
      <c r="V3993" s="51" t="s">
        <v>20030</v>
      </c>
      <c r="W3993" s="63" t="s">
        <v>71</v>
      </c>
      <c r="X3993" s="64">
        <v>279</v>
      </c>
      <c r="Y3993" s="64">
        <v>250</v>
      </c>
      <c r="Z3993" s="64">
        <v>11</v>
      </c>
      <c r="AA3993" s="84">
        <v>0.42</v>
      </c>
      <c r="AB3993" s="85">
        <v>1</v>
      </c>
      <c r="AC3993" s="85">
        <v>1</v>
      </c>
    </row>
    <row r="3994" spans="1:29" ht="25.5">
      <c r="A3994" s="1"/>
      <c r="B3994" s="6" t="s">
        <v>8777</v>
      </c>
      <c r="C3994" s="6" t="s">
        <v>8778</v>
      </c>
      <c r="D3994" s="6" t="s">
        <v>8450</v>
      </c>
      <c r="E3994" s="49" t="s">
        <v>9051</v>
      </c>
      <c r="F3994" s="6" t="s">
        <v>9038</v>
      </c>
      <c r="G3994" s="6" t="s">
        <v>60</v>
      </c>
      <c r="H3994" s="6" t="s">
        <v>60</v>
      </c>
      <c r="I3994" s="60" t="s">
        <v>24325</v>
      </c>
      <c r="J3994" s="49" t="s">
        <v>24326</v>
      </c>
      <c r="K3994" s="6" t="s">
        <v>24327</v>
      </c>
      <c r="L3994" s="29">
        <f>IF($J$6="с учетом НДС",VLOOKUP(I3994,LEGEND!B:E,4,0)*(1-M3994),VLOOKUP(I3994,LEGEND!B:E,4,0)*(1-M3994)/1.2)</f>
        <v>2120</v>
      </c>
      <c r="M3994" s="57">
        <f>IF(AND(B3994&lt;&gt;"1_Электроинструмент",B3994&lt;&gt;"2_Садовая техника"),$J$5,IF($J$4&lt;=20%,$J$4,IFERROR(VLOOKUP(S3994,LEGEND!$L$2:$M$5,2,FALSE),$J$4)))</f>
        <v>0</v>
      </c>
      <c r="N3994" s="48" t="s">
        <v>60</v>
      </c>
      <c r="O3994" s="6" t="s">
        <v>60</v>
      </c>
      <c r="P3994" s="49" t="s">
        <v>1556</v>
      </c>
      <c r="Q3994" s="49" t="s">
        <v>473</v>
      </c>
      <c r="R3994" s="6" t="s">
        <v>60</v>
      </c>
      <c r="S3994" s="49" t="s">
        <v>60</v>
      </c>
      <c r="T3994" s="73" t="str">
        <f>IF(_xlfn.XLOOKUP(I3994,LEGEND!B:B,LEGEND!H:H)&lt;&gt;"-",HYPERLINK(_xlfn.XLOOKUP(I3994,LEGEND!B:B,LEGEND!H:H),"link"),_xlfn.XLOOKUP(I3994,LEGEND!B:B,LEGEND!H:H))</f>
        <v>-</v>
      </c>
      <c r="U3994" s="73" t="str">
        <f>HYPERLINK(_xlfn.XLOOKUP(I3994,LEGEND!B:B,LEGEND!I:I))</f>
        <v>-</v>
      </c>
      <c r="V3994" s="51" t="s">
        <v>24328</v>
      </c>
      <c r="W3994" s="63" t="s">
        <v>1339</v>
      </c>
      <c r="X3994" s="64">
        <v>260</v>
      </c>
      <c r="Y3994" s="64">
        <v>290</v>
      </c>
      <c r="Z3994" s="64">
        <v>7</v>
      </c>
      <c r="AA3994" s="84">
        <v>0.28999999999999998</v>
      </c>
      <c r="AB3994" s="85">
        <v>1</v>
      </c>
      <c r="AC3994" s="85">
        <v>1</v>
      </c>
    </row>
    <row r="3995" spans="1:29" ht="38.25">
      <c r="A3995" s="1"/>
      <c r="B3995" s="6" t="s">
        <v>8777</v>
      </c>
      <c r="C3995" s="6" t="s">
        <v>8778</v>
      </c>
      <c r="D3995" s="6" t="s">
        <v>8450</v>
      </c>
      <c r="E3995" s="49" t="s">
        <v>9051</v>
      </c>
      <c r="F3995" s="6" t="s">
        <v>9038</v>
      </c>
      <c r="G3995" s="6" t="s">
        <v>60</v>
      </c>
      <c r="H3995" s="6" t="s">
        <v>60</v>
      </c>
      <c r="I3995" s="60" t="s">
        <v>20031</v>
      </c>
      <c r="J3995" s="49" t="s">
        <v>20032</v>
      </c>
      <c r="K3995" s="6" t="s">
        <v>20033</v>
      </c>
      <c r="L3995" s="29">
        <f>IF($J$6="с учетом НДС",VLOOKUP(I3995,LEGEND!B:E,4,0)*(1-M3995),VLOOKUP(I3995,LEGEND!B:E,4,0)*(1-M3995)/1.2)</f>
        <v>2150</v>
      </c>
      <c r="M3995" s="57">
        <f>IF(AND(B3995&lt;&gt;"1_Электроинструмент",B3995&lt;&gt;"2_Садовая техника"),$J$5,IF($J$4&lt;=20%,$J$4,IFERROR(VLOOKUP(S3995,LEGEND!$L$2:$M$5,2,FALSE),$J$4)))</f>
        <v>0</v>
      </c>
      <c r="N3995" s="48" t="s">
        <v>60</v>
      </c>
      <c r="O3995" s="6" t="s">
        <v>60</v>
      </c>
      <c r="P3995" s="49" t="s">
        <v>66</v>
      </c>
      <c r="Q3995" s="49" t="s">
        <v>67</v>
      </c>
      <c r="R3995" s="6" t="s">
        <v>60</v>
      </c>
      <c r="S3995" s="49" t="s">
        <v>60</v>
      </c>
      <c r="T3995" s="73" t="str">
        <f>IF(_xlfn.XLOOKUP(I3995,LEGEND!B:B,LEGEND!H:H)&lt;&gt;"-",HYPERLINK(_xlfn.XLOOKUP(I3995,LEGEND!B:B,LEGEND!H:H),"link"),_xlfn.XLOOKUP(I3995,LEGEND!B:B,LEGEND!H:H))</f>
        <v>link</v>
      </c>
      <c r="U3995" s="73" t="str">
        <f>HYPERLINK(_xlfn.XLOOKUP(I3995,LEGEND!B:B,LEGEND!I:I))</f>
        <v>https://milwaukee-media-images.s3.amazonaws.com/hi/4932471311--Hero_1.jpg</v>
      </c>
      <c r="V3995" s="51" t="s">
        <v>20034</v>
      </c>
      <c r="W3995" s="63" t="s">
        <v>71</v>
      </c>
      <c r="X3995" s="64">
        <v>242</v>
      </c>
      <c r="Y3995" s="64">
        <v>202</v>
      </c>
      <c r="Z3995" s="64">
        <v>3</v>
      </c>
      <c r="AA3995" s="84">
        <v>0.23</v>
      </c>
      <c r="AB3995" s="85">
        <v>1</v>
      </c>
      <c r="AC3995" s="85">
        <v>1</v>
      </c>
    </row>
    <row r="3996" spans="1:29" ht="38.25">
      <c r="A3996" s="1"/>
      <c r="B3996" s="6" t="s">
        <v>8777</v>
      </c>
      <c r="C3996" s="6" t="s">
        <v>8778</v>
      </c>
      <c r="D3996" s="6" t="s">
        <v>8450</v>
      </c>
      <c r="E3996" s="49" t="s">
        <v>9051</v>
      </c>
      <c r="F3996" s="6" t="s">
        <v>9038</v>
      </c>
      <c r="G3996" s="6" t="s">
        <v>60</v>
      </c>
      <c r="H3996" s="6" t="s">
        <v>60</v>
      </c>
      <c r="I3996" s="60" t="s">
        <v>20035</v>
      </c>
      <c r="J3996" s="49" t="s">
        <v>20036</v>
      </c>
      <c r="K3996" s="6" t="s">
        <v>20037</v>
      </c>
      <c r="L3996" s="29">
        <f>IF($J$6="с учетом НДС",VLOOKUP(I3996,LEGEND!B:E,4,0)*(1-M3996),VLOOKUP(I3996,LEGEND!B:E,4,0)*(1-M3996)/1.2)</f>
        <v>2220</v>
      </c>
      <c r="M3996" s="57">
        <f>IF(AND(B3996&lt;&gt;"1_Электроинструмент",B3996&lt;&gt;"2_Садовая техника"),$J$5,IF($J$4&lt;=20%,$J$4,IFERROR(VLOOKUP(S3996,LEGEND!$L$2:$M$5,2,FALSE),$J$4)))</f>
        <v>0</v>
      </c>
      <c r="N3996" s="48" t="s">
        <v>60</v>
      </c>
      <c r="O3996" s="6" t="s">
        <v>60</v>
      </c>
      <c r="P3996" s="49" t="s">
        <v>66</v>
      </c>
      <c r="Q3996" s="49" t="s">
        <v>67</v>
      </c>
      <c r="R3996" s="6" t="s">
        <v>60</v>
      </c>
      <c r="S3996" s="49" t="s">
        <v>60</v>
      </c>
      <c r="T3996" s="73" t="str">
        <f>IF(_xlfn.XLOOKUP(I3996,LEGEND!B:B,LEGEND!H:H)&lt;&gt;"-",HYPERLINK(_xlfn.XLOOKUP(I3996,LEGEND!B:B,LEGEND!H:H),"link"),_xlfn.XLOOKUP(I3996,LEGEND!B:B,LEGEND!H:H))</f>
        <v>link</v>
      </c>
      <c r="U3996" s="73" t="str">
        <f>HYPERLINK(_xlfn.XLOOKUP(I3996,LEGEND!B:B,LEGEND!I:I))</f>
        <v>https://milwaukee-media-images.s3.amazonaws.com/hi/4932471931--Hero_1.jpg</v>
      </c>
      <c r="V3996" s="51" t="s">
        <v>20038</v>
      </c>
      <c r="W3996" s="63" t="s">
        <v>71</v>
      </c>
      <c r="X3996" s="64">
        <v>242</v>
      </c>
      <c r="Y3996" s="64">
        <v>202</v>
      </c>
      <c r="Z3996" s="64">
        <v>3</v>
      </c>
      <c r="AA3996" s="84">
        <v>0.22500000000000001</v>
      </c>
      <c r="AB3996" s="85">
        <v>1</v>
      </c>
      <c r="AC3996" s="85">
        <v>1</v>
      </c>
    </row>
    <row r="3997" spans="1:29" ht="25.5">
      <c r="A3997" s="1"/>
      <c r="B3997" s="6" t="s">
        <v>8777</v>
      </c>
      <c r="C3997" s="6" t="s">
        <v>8778</v>
      </c>
      <c r="D3997" s="6" t="s">
        <v>8450</v>
      </c>
      <c r="E3997" s="49" t="s">
        <v>9051</v>
      </c>
      <c r="F3997" s="6" t="s">
        <v>9038</v>
      </c>
      <c r="G3997" s="6" t="s">
        <v>60</v>
      </c>
      <c r="H3997" s="6" t="s">
        <v>60</v>
      </c>
      <c r="I3997" s="60" t="s">
        <v>20039</v>
      </c>
      <c r="J3997" s="49" t="s">
        <v>20040</v>
      </c>
      <c r="K3997" s="6" t="s">
        <v>20041</v>
      </c>
      <c r="L3997" s="29">
        <f>IF($J$6="с учетом НДС",VLOOKUP(I3997,LEGEND!B:E,4,0)*(1-M3997),VLOOKUP(I3997,LEGEND!B:E,4,0)*(1-M3997)/1.2)</f>
        <v>2320</v>
      </c>
      <c r="M3997" s="57">
        <f>IF(AND(B3997&lt;&gt;"1_Электроинструмент",B3997&lt;&gt;"2_Садовая техника"),$J$5,IF($J$4&lt;=20%,$J$4,IFERROR(VLOOKUP(S3997,LEGEND!$L$2:$M$5,2,FALSE),$J$4)))</f>
        <v>0</v>
      </c>
      <c r="N3997" s="48" t="s">
        <v>60</v>
      </c>
      <c r="O3997" s="6" t="s">
        <v>60</v>
      </c>
      <c r="P3997" s="49" t="s">
        <v>66</v>
      </c>
      <c r="Q3997" s="49" t="s">
        <v>67</v>
      </c>
      <c r="R3997" s="6" t="s">
        <v>60</v>
      </c>
      <c r="S3997" s="49" t="s">
        <v>60</v>
      </c>
      <c r="T3997" s="73" t="str">
        <f>IF(_xlfn.XLOOKUP(I3997,LEGEND!B:B,LEGEND!H:H)&lt;&gt;"-",HYPERLINK(_xlfn.XLOOKUP(I3997,LEGEND!B:B,LEGEND!H:H),"link"),_xlfn.XLOOKUP(I3997,LEGEND!B:B,LEGEND!H:H))</f>
        <v>link</v>
      </c>
      <c r="U3997" s="73" t="str">
        <f>HYPERLINK(_xlfn.XLOOKUP(I3997,LEGEND!B:B,LEGEND!I:I))</f>
        <v>https://milwaukee-media-images.s3.amazonaws.com/hi/4932471378--Hero_1.jpg</v>
      </c>
      <c r="V3997" s="51" t="s">
        <v>20042</v>
      </c>
      <c r="W3997" s="63" t="s">
        <v>71</v>
      </c>
      <c r="X3997" s="64">
        <v>264</v>
      </c>
      <c r="Y3997" s="64">
        <v>223</v>
      </c>
      <c r="Z3997" s="64">
        <v>3</v>
      </c>
      <c r="AA3997" s="84">
        <v>0.28199999999999997</v>
      </c>
      <c r="AB3997" s="85">
        <v>1</v>
      </c>
      <c r="AC3997" s="85">
        <v>1</v>
      </c>
    </row>
    <row r="3998" spans="1:29" ht="38.25">
      <c r="A3998" s="1"/>
      <c r="B3998" s="6" t="s">
        <v>8777</v>
      </c>
      <c r="C3998" s="6" t="s">
        <v>8778</v>
      </c>
      <c r="D3998" s="6" t="s">
        <v>8450</v>
      </c>
      <c r="E3998" s="49" t="s">
        <v>9051</v>
      </c>
      <c r="F3998" s="6" t="s">
        <v>9038</v>
      </c>
      <c r="G3998" s="6" t="s">
        <v>60</v>
      </c>
      <c r="H3998" s="6" t="s">
        <v>60</v>
      </c>
      <c r="I3998" s="60" t="s">
        <v>20043</v>
      </c>
      <c r="J3998" s="49" t="s">
        <v>20044</v>
      </c>
      <c r="K3998" s="6" t="s">
        <v>20045</v>
      </c>
      <c r="L3998" s="29">
        <f>IF($J$6="с учетом НДС",VLOOKUP(I3998,LEGEND!B:E,4,0)*(1-M3998),VLOOKUP(I3998,LEGEND!B:E,4,0)*(1-M3998)/1.2)</f>
        <v>2330</v>
      </c>
      <c r="M3998" s="57">
        <f>IF(AND(B3998&lt;&gt;"1_Электроинструмент",B3998&lt;&gt;"2_Садовая техника"),$J$5,IF($J$4&lt;=20%,$J$4,IFERROR(VLOOKUP(S3998,LEGEND!$L$2:$M$5,2,FALSE),$J$4)))</f>
        <v>0</v>
      </c>
      <c r="N3998" s="48" t="s">
        <v>60</v>
      </c>
      <c r="O3998" s="6" t="s">
        <v>60</v>
      </c>
      <c r="P3998" s="49" t="s">
        <v>66</v>
      </c>
      <c r="Q3998" s="49" t="s">
        <v>67</v>
      </c>
      <c r="R3998" s="6" t="s">
        <v>60</v>
      </c>
      <c r="S3998" s="49" t="s">
        <v>60</v>
      </c>
      <c r="T3998" s="73" t="str">
        <f>IF(_xlfn.XLOOKUP(I3998,LEGEND!B:B,LEGEND!H:H)&lt;&gt;"-",HYPERLINK(_xlfn.XLOOKUP(I3998,LEGEND!B:B,LEGEND!H:H),"link"),_xlfn.XLOOKUP(I3998,LEGEND!B:B,LEGEND!H:H))</f>
        <v>link</v>
      </c>
      <c r="U3998" s="73" t="str">
        <f>HYPERLINK(_xlfn.XLOOKUP(I3998,LEGEND!B:B,LEGEND!I:I))</f>
        <v>https://milwaukee-media-images.s3.amazonaws.com/hi/4932471297--Hero_1.jpg</v>
      </c>
      <c r="V3998" s="51" t="s">
        <v>20046</v>
      </c>
      <c r="W3998" s="63" t="s">
        <v>71</v>
      </c>
      <c r="X3998" s="64">
        <v>264</v>
      </c>
      <c r="Y3998" s="64">
        <v>223</v>
      </c>
      <c r="Z3998" s="64">
        <v>3</v>
      </c>
      <c r="AA3998" s="84">
        <v>0.27700000000000002</v>
      </c>
      <c r="AB3998" s="85">
        <v>1</v>
      </c>
      <c r="AC3998" s="85">
        <v>1</v>
      </c>
    </row>
    <row r="3999" spans="1:29" ht="38.25">
      <c r="A3999" s="1"/>
      <c r="B3999" s="6" t="s">
        <v>8777</v>
      </c>
      <c r="C3999" s="6" t="s">
        <v>8778</v>
      </c>
      <c r="D3999" s="6" t="s">
        <v>8450</v>
      </c>
      <c r="E3999" s="49" t="s">
        <v>9051</v>
      </c>
      <c r="F3999" s="6" t="s">
        <v>9038</v>
      </c>
      <c r="G3999" s="6" t="s">
        <v>60</v>
      </c>
      <c r="H3999" s="6" t="s">
        <v>60</v>
      </c>
      <c r="I3999" s="60" t="s">
        <v>20047</v>
      </c>
      <c r="J3999" s="49" t="s">
        <v>20048</v>
      </c>
      <c r="K3999" s="6" t="s">
        <v>20049</v>
      </c>
      <c r="L3999" s="29">
        <f>IF($J$6="с учетом НДС",VLOOKUP(I3999,LEGEND!B:E,4,0)*(1-M3999),VLOOKUP(I3999,LEGEND!B:E,4,0)*(1-M3999)/1.2)</f>
        <v>2470</v>
      </c>
      <c r="M3999" s="57">
        <f>IF(AND(B3999&lt;&gt;"1_Электроинструмент",B3999&lt;&gt;"2_Садовая техника"),$J$5,IF($J$4&lt;=20%,$J$4,IFERROR(VLOOKUP(S3999,LEGEND!$L$2:$M$5,2,FALSE),$J$4)))</f>
        <v>0</v>
      </c>
      <c r="N3999" s="48" t="s">
        <v>60</v>
      </c>
      <c r="O3999" s="6" t="s">
        <v>60</v>
      </c>
      <c r="P3999" s="49" t="s">
        <v>66</v>
      </c>
      <c r="Q3999" s="49" t="s">
        <v>67</v>
      </c>
      <c r="R3999" s="6" t="s">
        <v>60</v>
      </c>
      <c r="S3999" s="49" t="s">
        <v>60</v>
      </c>
      <c r="T3999" s="73" t="str">
        <f>IF(_xlfn.XLOOKUP(I3999,LEGEND!B:B,LEGEND!H:H)&lt;&gt;"-",HYPERLINK(_xlfn.XLOOKUP(I3999,LEGEND!B:B,LEGEND!H:H),"link"),_xlfn.XLOOKUP(I3999,LEGEND!B:B,LEGEND!H:H))</f>
        <v>link</v>
      </c>
      <c r="U3999" s="73" t="str">
        <f>HYPERLINK(_xlfn.XLOOKUP(I3999,LEGEND!B:B,LEGEND!I:I))</f>
        <v>https://milwaukee-media-images.s3.amazonaws.com/hi/4932471290--Hero_1.jpg</v>
      </c>
      <c r="V3999" s="51" t="s">
        <v>20050</v>
      </c>
      <c r="W3999" s="63" t="s">
        <v>71</v>
      </c>
      <c r="X3999" s="64">
        <v>242</v>
      </c>
      <c r="Y3999" s="64">
        <v>202</v>
      </c>
      <c r="Z3999" s="64">
        <v>3</v>
      </c>
      <c r="AA3999" s="84">
        <v>0.27</v>
      </c>
      <c r="AB3999" s="85">
        <v>1</v>
      </c>
      <c r="AC3999" s="85">
        <v>1</v>
      </c>
    </row>
    <row r="4000" spans="1:29" ht="25.5">
      <c r="A4000" s="1"/>
      <c r="B4000" s="6" t="s">
        <v>8777</v>
      </c>
      <c r="C4000" s="6" t="s">
        <v>8778</v>
      </c>
      <c r="D4000" s="6" t="s">
        <v>8450</v>
      </c>
      <c r="E4000" s="49" t="s">
        <v>9051</v>
      </c>
      <c r="F4000" s="6" t="s">
        <v>9038</v>
      </c>
      <c r="G4000" s="6" t="s">
        <v>60</v>
      </c>
      <c r="H4000" s="6" t="s">
        <v>60</v>
      </c>
      <c r="I4000" s="60" t="s">
        <v>20051</v>
      </c>
      <c r="J4000" s="49" t="s">
        <v>20052</v>
      </c>
      <c r="K4000" s="6" t="s">
        <v>20053</v>
      </c>
      <c r="L4000" s="29">
        <f>IF($J$6="с учетом НДС",VLOOKUP(I4000,LEGEND!B:E,4,0)*(1-M4000),VLOOKUP(I4000,LEGEND!B:E,4,0)*(1-M4000)/1.2)</f>
        <v>2470</v>
      </c>
      <c r="M4000" s="57">
        <f>IF(AND(B4000&lt;&gt;"1_Электроинструмент",B4000&lt;&gt;"2_Садовая техника"),$J$5,IF($J$4&lt;=20%,$J$4,IFERROR(VLOOKUP(S4000,LEGEND!$L$2:$M$5,2,FALSE),$J$4)))</f>
        <v>0</v>
      </c>
      <c r="N4000" s="48" t="s">
        <v>60</v>
      </c>
      <c r="O4000" s="6" t="s">
        <v>60</v>
      </c>
      <c r="P4000" s="49" t="s">
        <v>66</v>
      </c>
      <c r="Q4000" s="49" t="s">
        <v>67</v>
      </c>
      <c r="R4000" s="6" t="s">
        <v>60</v>
      </c>
      <c r="S4000" s="49" t="s">
        <v>60</v>
      </c>
      <c r="T4000" s="73" t="str">
        <f>IF(_xlfn.XLOOKUP(I4000,LEGEND!B:B,LEGEND!H:H)&lt;&gt;"-",HYPERLINK(_xlfn.XLOOKUP(I4000,LEGEND!B:B,LEGEND!H:H),"link"),_xlfn.XLOOKUP(I4000,LEGEND!B:B,LEGEND!H:H))</f>
        <v>link</v>
      </c>
      <c r="U4000" s="73" t="str">
        <f>HYPERLINK(_xlfn.XLOOKUP(I4000,LEGEND!B:B,LEGEND!I:I))</f>
        <v>https://milwaukee-media-images.s3.amazonaws.com/hi/4932471294--Hero_1.jpg</v>
      </c>
      <c r="V4000" s="51" t="s">
        <v>20054</v>
      </c>
      <c r="W4000" s="63" t="s">
        <v>71</v>
      </c>
      <c r="X4000" s="64">
        <v>242</v>
      </c>
      <c r="Y4000" s="64">
        <v>202</v>
      </c>
      <c r="Z4000" s="64">
        <v>3</v>
      </c>
      <c r="AA4000" s="84">
        <v>0.28499999999999998</v>
      </c>
      <c r="AB4000" s="85">
        <v>1</v>
      </c>
      <c r="AC4000" s="85">
        <v>1</v>
      </c>
    </row>
    <row r="4001" spans="1:29" ht="38.25">
      <c r="A4001" s="1"/>
      <c r="B4001" s="6" t="s">
        <v>8777</v>
      </c>
      <c r="C4001" s="6" t="s">
        <v>8778</v>
      </c>
      <c r="D4001" s="6" t="s">
        <v>8450</v>
      </c>
      <c r="E4001" s="49" t="s">
        <v>9051</v>
      </c>
      <c r="F4001" s="6" t="s">
        <v>9038</v>
      </c>
      <c r="G4001" s="6" t="s">
        <v>60</v>
      </c>
      <c r="H4001" s="6" t="s">
        <v>60</v>
      </c>
      <c r="I4001" s="60" t="s">
        <v>20055</v>
      </c>
      <c r="J4001" s="49" t="s">
        <v>20056</v>
      </c>
      <c r="K4001" s="6" t="s">
        <v>20057</v>
      </c>
      <c r="L4001" s="29">
        <f>IF($J$6="с учетом НДС",VLOOKUP(I4001,LEGEND!B:E,4,0)*(1-M4001),VLOOKUP(I4001,LEGEND!B:E,4,0)*(1-M4001)/1.2)</f>
        <v>2500</v>
      </c>
      <c r="M4001" s="57">
        <f>IF(AND(B4001&lt;&gt;"1_Электроинструмент",B4001&lt;&gt;"2_Садовая техника"),$J$5,IF($J$4&lt;=20%,$J$4,IFERROR(VLOOKUP(S4001,LEGEND!$L$2:$M$5,2,FALSE),$J$4)))</f>
        <v>0</v>
      </c>
      <c r="N4001" s="48" t="s">
        <v>60</v>
      </c>
      <c r="O4001" s="6" t="s">
        <v>60</v>
      </c>
      <c r="P4001" s="49" t="s">
        <v>66</v>
      </c>
      <c r="Q4001" s="49" t="s">
        <v>67</v>
      </c>
      <c r="R4001" s="6" t="s">
        <v>60</v>
      </c>
      <c r="S4001" s="49" t="s">
        <v>60</v>
      </c>
      <c r="T4001" s="73" t="str">
        <f>IF(_xlfn.XLOOKUP(I4001,LEGEND!B:B,LEGEND!H:H)&lt;&gt;"-",HYPERLINK(_xlfn.XLOOKUP(I4001,LEGEND!B:B,LEGEND!H:H),"link"),_xlfn.XLOOKUP(I4001,LEGEND!B:B,LEGEND!H:H))</f>
        <v>link</v>
      </c>
      <c r="U4001" s="73" t="str">
        <f>HYPERLINK(_xlfn.XLOOKUP(I4001,LEGEND!B:B,LEGEND!I:I))</f>
        <v>https://milwaukee-media-images.s3.amazonaws.com/hi/4932471312--Hero_1.jpg</v>
      </c>
      <c r="V4001" s="51" t="s">
        <v>20058</v>
      </c>
      <c r="W4001" s="63" t="s">
        <v>71</v>
      </c>
      <c r="X4001" s="64">
        <v>242</v>
      </c>
      <c r="Y4001" s="64">
        <v>202</v>
      </c>
      <c r="Z4001" s="64">
        <v>3</v>
      </c>
      <c r="AA4001" s="84">
        <v>0.23499999999999999</v>
      </c>
      <c r="AB4001" s="85">
        <v>1</v>
      </c>
      <c r="AC4001" s="85">
        <v>1</v>
      </c>
    </row>
    <row r="4002" spans="1:29" ht="38.25">
      <c r="A4002" s="1"/>
      <c r="B4002" s="6" t="s">
        <v>8777</v>
      </c>
      <c r="C4002" s="6" t="s">
        <v>8778</v>
      </c>
      <c r="D4002" s="6" t="s">
        <v>8450</v>
      </c>
      <c r="E4002" s="49" t="s">
        <v>9051</v>
      </c>
      <c r="F4002" s="6" t="s">
        <v>9038</v>
      </c>
      <c r="G4002" s="6" t="s">
        <v>60</v>
      </c>
      <c r="H4002" s="6" t="s">
        <v>60</v>
      </c>
      <c r="I4002" s="60" t="s">
        <v>20059</v>
      </c>
      <c r="J4002" s="49" t="s">
        <v>20060</v>
      </c>
      <c r="K4002" s="6" t="s">
        <v>20061</v>
      </c>
      <c r="L4002" s="29">
        <f>IF($J$6="с учетом НДС",VLOOKUP(I4002,LEGEND!B:E,4,0)*(1-M4002),VLOOKUP(I4002,LEGEND!B:E,4,0)*(1-M4002)/1.2)</f>
        <v>2590</v>
      </c>
      <c r="M4002" s="57">
        <f>IF(AND(B4002&lt;&gt;"1_Электроинструмент",B4002&lt;&gt;"2_Садовая техника"),$J$5,IF($J$4&lt;=20%,$J$4,IFERROR(VLOOKUP(S4002,LEGEND!$L$2:$M$5,2,FALSE),$J$4)))</f>
        <v>0</v>
      </c>
      <c r="N4002" s="48" t="s">
        <v>60</v>
      </c>
      <c r="O4002" s="6" t="s">
        <v>60</v>
      </c>
      <c r="P4002" s="49" t="s">
        <v>66</v>
      </c>
      <c r="Q4002" s="49" t="s">
        <v>67</v>
      </c>
      <c r="R4002" s="6" t="s">
        <v>60</v>
      </c>
      <c r="S4002" s="49" t="s">
        <v>60</v>
      </c>
      <c r="T4002" s="73" t="str">
        <f>IF(_xlfn.XLOOKUP(I4002,LEGEND!B:B,LEGEND!H:H)&lt;&gt;"-",HYPERLINK(_xlfn.XLOOKUP(I4002,LEGEND!B:B,LEGEND!H:H),"link"),_xlfn.XLOOKUP(I4002,LEGEND!B:B,LEGEND!H:H))</f>
        <v>link</v>
      </c>
      <c r="U4002" s="73" t="str">
        <f>HYPERLINK(_xlfn.XLOOKUP(I4002,LEGEND!B:B,LEGEND!I:I))</f>
        <v>https://milwaukee-media-images.s3.amazonaws.com/hi/4932471932--Hero_1.jpg</v>
      </c>
      <c r="V4002" s="51" t="s">
        <v>20062</v>
      </c>
      <c r="W4002" s="63" t="s">
        <v>71</v>
      </c>
      <c r="X4002" s="64">
        <v>242</v>
      </c>
      <c r="Y4002" s="64">
        <v>202</v>
      </c>
      <c r="Z4002" s="64">
        <v>3</v>
      </c>
      <c r="AA4002" s="84">
        <v>0.23400000000000001</v>
      </c>
      <c r="AB4002" s="85">
        <v>1</v>
      </c>
      <c r="AC4002" s="85">
        <v>1</v>
      </c>
    </row>
    <row r="4003" spans="1:29" ht="38.25">
      <c r="A4003" s="1"/>
      <c r="B4003" s="6" t="s">
        <v>8777</v>
      </c>
      <c r="C4003" s="6" t="s">
        <v>8778</v>
      </c>
      <c r="D4003" s="6" t="s">
        <v>8450</v>
      </c>
      <c r="E4003" s="49" t="s">
        <v>9051</v>
      </c>
      <c r="F4003" s="6" t="s">
        <v>9038</v>
      </c>
      <c r="G4003" s="6" t="s">
        <v>60</v>
      </c>
      <c r="H4003" s="6" t="s">
        <v>60</v>
      </c>
      <c r="I4003" s="60" t="s">
        <v>20067</v>
      </c>
      <c r="J4003" s="49" t="s">
        <v>20068</v>
      </c>
      <c r="K4003" s="6" t="s">
        <v>20069</v>
      </c>
      <c r="L4003" s="29">
        <f>IF($J$6="с учетом НДС",VLOOKUP(I4003,LEGEND!B:E,4,0)*(1-M4003),VLOOKUP(I4003,LEGEND!B:E,4,0)*(1-M4003)/1.2)</f>
        <v>2960</v>
      </c>
      <c r="M4003" s="57">
        <f>IF(AND(B4003&lt;&gt;"1_Электроинструмент",B4003&lt;&gt;"2_Садовая техника"),$J$5,IF($J$4&lt;=20%,$J$4,IFERROR(VLOOKUP(S4003,LEGEND!$L$2:$M$5,2,FALSE),$J$4)))</f>
        <v>0</v>
      </c>
      <c r="N4003" s="48" t="s">
        <v>60</v>
      </c>
      <c r="O4003" s="6" t="s">
        <v>60</v>
      </c>
      <c r="P4003" s="49" t="s">
        <v>66</v>
      </c>
      <c r="Q4003" s="49" t="s">
        <v>67</v>
      </c>
      <c r="R4003" s="6" t="s">
        <v>60</v>
      </c>
      <c r="S4003" s="49" t="s">
        <v>60</v>
      </c>
      <c r="T4003" s="73" t="str">
        <f>IF(_xlfn.XLOOKUP(I4003,LEGEND!B:B,LEGEND!H:H)&lt;&gt;"-",HYPERLINK(_xlfn.XLOOKUP(I4003,LEGEND!B:B,LEGEND!H:H),"link"),_xlfn.XLOOKUP(I4003,LEGEND!B:B,LEGEND!H:H))</f>
        <v>link</v>
      </c>
      <c r="U4003" s="73" t="str">
        <f>HYPERLINK(_xlfn.XLOOKUP(I4003,LEGEND!B:B,LEGEND!I:I))</f>
        <v>https://milwaukee-media-images.s3.amazonaws.com/hi/4932471301--Hero_1.jpg</v>
      </c>
      <c r="V4003" s="51" t="s">
        <v>20070</v>
      </c>
      <c r="W4003" s="63" t="s">
        <v>71</v>
      </c>
      <c r="X4003" s="64">
        <v>264</v>
      </c>
      <c r="Y4003" s="64">
        <v>223</v>
      </c>
      <c r="Z4003" s="64">
        <v>3</v>
      </c>
      <c r="AA4003" s="84">
        <v>0.29699999999999999</v>
      </c>
      <c r="AB4003" s="85">
        <v>1</v>
      </c>
      <c r="AC4003" s="85">
        <v>1</v>
      </c>
    </row>
    <row r="4004" spans="1:29" ht="38.25">
      <c r="A4004" s="1"/>
      <c r="B4004" s="6" t="s">
        <v>8777</v>
      </c>
      <c r="C4004" s="6" t="s">
        <v>8778</v>
      </c>
      <c r="D4004" s="6" t="s">
        <v>8450</v>
      </c>
      <c r="E4004" s="49" t="s">
        <v>9051</v>
      </c>
      <c r="F4004" s="6" t="s">
        <v>9038</v>
      </c>
      <c r="G4004" s="6" t="s">
        <v>60</v>
      </c>
      <c r="H4004" s="6" t="s">
        <v>60</v>
      </c>
      <c r="I4004" s="60" t="s">
        <v>20063</v>
      </c>
      <c r="J4004" s="49" t="s">
        <v>20064</v>
      </c>
      <c r="K4004" s="6" t="s">
        <v>20065</v>
      </c>
      <c r="L4004" s="29">
        <f>IF($J$6="с учетом НДС",VLOOKUP(I4004,LEGEND!B:E,4,0)*(1-M4004),VLOOKUP(I4004,LEGEND!B:E,4,0)*(1-M4004)/1.2)</f>
        <v>2990</v>
      </c>
      <c r="M4004" s="57">
        <f>IF(AND(B4004&lt;&gt;"1_Электроинструмент",B4004&lt;&gt;"2_Садовая техника"),$J$5,IF($J$4&lt;=20%,$J$4,IFERROR(VLOOKUP(S4004,LEGEND!$L$2:$M$5,2,FALSE),$J$4)))</f>
        <v>0</v>
      </c>
      <c r="N4004" s="48" t="s">
        <v>60</v>
      </c>
      <c r="O4004" s="6" t="s">
        <v>60</v>
      </c>
      <c r="P4004" s="49" t="s">
        <v>66</v>
      </c>
      <c r="Q4004" s="49" t="s">
        <v>67</v>
      </c>
      <c r="R4004" s="6" t="s">
        <v>60</v>
      </c>
      <c r="S4004" s="49" t="s">
        <v>60</v>
      </c>
      <c r="T4004" s="73" t="str">
        <f>IF(_xlfn.XLOOKUP(I4004,LEGEND!B:B,LEGEND!H:H)&lt;&gt;"-",HYPERLINK(_xlfn.XLOOKUP(I4004,LEGEND!B:B,LEGEND!H:H),"link"),_xlfn.XLOOKUP(I4004,LEGEND!B:B,LEGEND!H:H))</f>
        <v>link</v>
      </c>
      <c r="U4004" s="73" t="str">
        <f>HYPERLINK(_xlfn.XLOOKUP(I4004,LEGEND!B:B,LEGEND!I:I))</f>
        <v>https://milwaukee-media-images.s3.amazonaws.com/hi/4932471300--Hero_1.jpg</v>
      </c>
      <c r="V4004" s="51" t="s">
        <v>20066</v>
      </c>
      <c r="W4004" s="63" t="s">
        <v>71</v>
      </c>
      <c r="X4004" s="64">
        <v>266</v>
      </c>
      <c r="Y4004" s="64">
        <v>222</v>
      </c>
      <c r="Z4004" s="64">
        <v>8</v>
      </c>
      <c r="AA4004" s="84">
        <v>0.3</v>
      </c>
      <c r="AB4004" s="85">
        <v>1</v>
      </c>
      <c r="AC4004" s="85">
        <v>1</v>
      </c>
    </row>
    <row r="4005" spans="1:29" ht="38.25">
      <c r="A4005" s="1"/>
      <c r="B4005" s="6" t="s">
        <v>8777</v>
      </c>
      <c r="C4005" s="6" t="s">
        <v>8778</v>
      </c>
      <c r="D4005" s="6" t="s">
        <v>8450</v>
      </c>
      <c r="E4005" s="49" t="s">
        <v>9051</v>
      </c>
      <c r="F4005" s="6" t="s">
        <v>9038</v>
      </c>
      <c r="G4005" s="6" t="s">
        <v>60</v>
      </c>
      <c r="H4005" s="6" t="s">
        <v>60</v>
      </c>
      <c r="I4005" s="60" t="s">
        <v>20071</v>
      </c>
      <c r="J4005" s="49" t="s">
        <v>20072</v>
      </c>
      <c r="K4005" s="6" t="s">
        <v>20073</v>
      </c>
      <c r="L4005" s="29">
        <f>IF($J$6="с учетом НДС",VLOOKUP(I4005,LEGEND!B:E,4,0)*(1-M4005),VLOOKUP(I4005,LEGEND!B:E,4,0)*(1-M4005)/1.2)</f>
        <v>3070</v>
      </c>
      <c r="M4005" s="57">
        <f>IF(AND(B4005&lt;&gt;"1_Электроинструмент",B4005&lt;&gt;"2_Садовая техника"),$J$5,IF($J$4&lt;=20%,$J$4,IFERROR(VLOOKUP(S4005,LEGEND!$L$2:$M$5,2,FALSE),$J$4)))</f>
        <v>0</v>
      </c>
      <c r="N4005" s="48" t="s">
        <v>60</v>
      </c>
      <c r="O4005" s="6" t="s">
        <v>60</v>
      </c>
      <c r="P4005" s="49" t="s">
        <v>66</v>
      </c>
      <c r="Q4005" s="49" t="s">
        <v>67</v>
      </c>
      <c r="R4005" s="6" t="s">
        <v>60</v>
      </c>
      <c r="S4005" s="49" t="s">
        <v>60</v>
      </c>
      <c r="T4005" s="73" t="str">
        <f>IF(_xlfn.XLOOKUP(I4005,LEGEND!B:B,LEGEND!H:H)&lt;&gt;"-",HYPERLINK(_xlfn.XLOOKUP(I4005,LEGEND!B:B,LEGEND!H:H),"link"),_xlfn.XLOOKUP(I4005,LEGEND!B:B,LEGEND!H:H))</f>
        <v>link</v>
      </c>
      <c r="U4005" s="73" t="str">
        <f>HYPERLINK(_xlfn.XLOOKUP(I4005,LEGEND!B:B,LEGEND!I:I))</f>
        <v>https://milwaukee-media-images.s3.amazonaws.com/hi/4932478095--Hero_1.jpg</v>
      </c>
      <c r="V4005" s="51" t="s">
        <v>20074</v>
      </c>
      <c r="W4005" s="63" t="s">
        <v>71</v>
      </c>
      <c r="X4005" s="64">
        <v>298</v>
      </c>
      <c r="Y4005" s="64">
        <v>252</v>
      </c>
      <c r="Z4005" s="64">
        <v>3</v>
      </c>
      <c r="AA4005" s="84">
        <v>0.41199999999999998</v>
      </c>
      <c r="AB4005" s="85">
        <v>1</v>
      </c>
      <c r="AC4005" s="85">
        <v>1</v>
      </c>
    </row>
    <row r="4006" spans="1:29" ht="38.25">
      <c r="A4006" s="1"/>
      <c r="B4006" s="6" t="s">
        <v>8777</v>
      </c>
      <c r="C4006" s="6" t="s">
        <v>8778</v>
      </c>
      <c r="D4006" s="6" t="s">
        <v>8450</v>
      </c>
      <c r="E4006" s="49" t="s">
        <v>9051</v>
      </c>
      <c r="F4006" s="6" t="s">
        <v>9038</v>
      </c>
      <c r="G4006" s="6" t="s">
        <v>60</v>
      </c>
      <c r="H4006" s="6" t="s">
        <v>60</v>
      </c>
      <c r="I4006" s="60" t="s">
        <v>20075</v>
      </c>
      <c r="J4006" s="49" t="s">
        <v>20076</v>
      </c>
      <c r="K4006" s="6" t="s">
        <v>20077</v>
      </c>
      <c r="L4006" s="29">
        <f>IF($J$6="с учетом НДС",VLOOKUP(I4006,LEGEND!B:E,4,0)*(1-M4006),VLOOKUP(I4006,LEGEND!B:E,4,0)*(1-M4006)/1.2)</f>
        <v>3080</v>
      </c>
      <c r="M4006" s="57">
        <f>IF(AND(B4006&lt;&gt;"1_Электроинструмент",B4006&lt;&gt;"2_Садовая техника"),$J$5,IF($J$4&lt;=20%,$J$4,IFERROR(VLOOKUP(S4006,LEGEND!$L$2:$M$5,2,FALSE),$J$4)))</f>
        <v>0</v>
      </c>
      <c r="N4006" s="48" t="s">
        <v>60</v>
      </c>
      <c r="O4006" s="6" t="s">
        <v>60</v>
      </c>
      <c r="P4006" s="49" t="s">
        <v>66</v>
      </c>
      <c r="Q4006" s="49" t="s">
        <v>67</v>
      </c>
      <c r="R4006" s="6" t="s">
        <v>60</v>
      </c>
      <c r="S4006" s="49" t="s">
        <v>60</v>
      </c>
      <c r="T4006" s="73" t="str">
        <f>IF(_xlfn.XLOOKUP(I4006,LEGEND!B:B,LEGEND!H:H)&lt;&gt;"-",HYPERLINK(_xlfn.XLOOKUP(I4006,LEGEND!B:B,LEGEND!H:H),"link"),_xlfn.XLOOKUP(I4006,LEGEND!B:B,LEGEND!H:H))</f>
        <v>link</v>
      </c>
      <c r="U4006" s="73" t="str">
        <f>HYPERLINK(_xlfn.XLOOKUP(I4006,LEGEND!B:B,LEGEND!I:I))</f>
        <v>https://milwaukee-media-images.s3.amazonaws.com/hi/4932471291--Hero_1.jpg</v>
      </c>
      <c r="V4006" s="51" t="s">
        <v>20078</v>
      </c>
      <c r="W4006" s="63" t="s">
        <v>71</v>
      </c>
      <c r="X4006" s="64">
        <v>242</v>
      </c>
      <c r="Y4006" s="64">
        <v>202</v>
      </c>
      <c r="Z4006" s="64">
        <v>3</v>
      </c>
      <c r="AA4006" s="84">
        <v>0.28000000000000003</v>
      </c>
      <c r="AB4006" s="85">
        <v>1</v>
      </c>
      <c r="AC4006" s="85">
        <v>1</v>
      </c>
    </row>
    <row r="4007" spans="1:29" ht="25.5">
      <c r="A4007" s="1"/>
      <c r="B4007" s="6" t="s">
        <v>8777</v>
      </c>
      <c r="C4007" s="6" t="s">
        <v>8778</v>
      </c>
      <c r="D4007" s="6" t="s">
        <v>8450</v>
      </c>
      <c r="E4007" s="49" t="s">
        <v>9051</v>
      </c>
      <c r="F4007" s="6" t="s">
        <v>9038</v>
      </c>
      <c r="G4007" s="6" t="s">
        <v>60</v>
      </c>
      <c r="H4007" s="6" t="s">
        <v>60</v>
      </c>
      <c r="I4007" s="60" t="s">
        <v>20079</v>
      </c>
      <c r="J4007" s="49" t="s">
        <v>20080</v>
      </c>
      <c r="K4007" s="6" t="s">
        <v>20081</v>
      </c>
      <c r="L4007" s="29">
        <f>IF($J$6="с учетом НДС",VLOOKUP(I4007,LEGEND!B:E,4,0)*(1-M4007),VLOOKUP(I4007,LEGEND!B:E,4,0)*(1-M4007)/1.2)</f>
        <v>3100</v>
      </c>
      <c r="M4007" s="57">
        <f>IF(AND(B4007&lt;&gt;"1_Электроинструмент",B4007&lt;&gt;"2_Садовая техника"),$J$5,IF($J$4&lt;=20%,$J$4,IFERROR(VLOOKUP(S4007,LEGEND!$L$2:$M$5,2,FALSE),$J$4)))</f>
        <v>0</v>
      </c>
      <c r="N4007" s="48" t="s">
        <v>60</v>
      </c>
      <c r="O4007" s="6" t="s">
        <v>60</v>
      </c>
      <c r="P4007" s="49" t="s">
        <v>66</v>
      </c>
      <c r="Q4007" s="49" t="s">
        <v>67</v>
      </c>
      <c r="R4007" s="6" t="s">
        <v>60</v>
      </c>
      <c r="S4007" s="49" t="s">
        <v>60</v>
      </c>
      <c r="T4007" s="73" t="str">
        <f>IF(_xlfn.XLOOKUP(I4007,LEGEND!B:B,LEGEND!H:H)&lt;&gt;"-",HYPERLINK(_xlfn.XLOOKUP(I4007,LEGEND!B:B,LEGEND!H:H),"link"),_xlfn.XLOOKUP(I4007,LEGEND!B:B,LEGEND!H:H))</f>
        <v>link</v>
      </c>
      <c r="U4007" s="73" t="str">
        <f>HYPERLINK(_xlfn.XLOOKUP(I4007,LEGEND!B:B,LEGEND!I:I))</f>
        <v>https://milwaukee-media-images.s3.amazonaws.com/hi/4932471295--Hero_1.jpg</v>
      </c>
      <c r="V4007" s="51" t="s">
        <v>20082</v>
      </c>
      <c r="W4007" s="63" t="s">
        <v>71</v>
      </c>
      <c r="X4007" s="64">
        <v>242</v>
      </c>
      <c r="Y4007" s="64">
        <v>202</v>
      </c>
      <c r="Z4007" s="64">
        <v>3</v>
      </c>
      <c r="AA4007" s="84">
        <v>0.29499999999999998</v>
      </c>
      <c r="AB4007" s="85">
        <v>1</v>
      </c>
      <c r="AC4007" s="85">
        <v>1</v>
      </c>
    </row>
    <row r="4008" spans="1:29" ht="25.5">
      <c r="A4008" s="1"/>
      <c r="B4008" s="6" t="s">
        <v>8777</v>
      </c>
      <c r="C4008" s="6" t="s">
        <v>8778</v>
      </c>
      <c r="D4008" s="6" t="s">
        <v>8450</v>
      </c>
      <c r="E4008" s="49" t="s">
        <v>9051</v>
      </c>
      <c r="F4008" s="6" t="s">
        <v>9038</v>
      </c>
      <c r="G4008" s="6" t="s">
        <v>60</v>
      </c>
      <c r="H4008" s="6" t="s">
        <v>60</v>
      </c>
      <c r="I4008" s="60" t="s">
        <v>24329</v>
      </c>
      <c r="J4008" s="49" t="s">
        <v>24330</v>
      </c>
      <c r="K4008" s="6" t="s">
        <v>24331</v>
      </c>
      <c r="L4008" s="29">
        <f>IF($J$6="с учетом НДС",VLOOKUP(I4008,LEGEND!B:E,4,0)*(1-M4008),VLOOKUP(I4008,LEGEND!B:E,4,0)*(1-M4008)/1.2)</f>
        <v>3110</v>
      </c>
      <c r="M4008" s="57">
        <f>IF(AND(B4008&lt;&gt;"1_Электроинструмент",B4008&lt;&gt;"2_Садовая техника"),$J$5,IF($J$4&lt;=20%,$J$4,IFERROR(VLOOKUP(S4008,LEGEND!$L$2:$M$5,2,FALSE),$J$4)))</f>
        <v>0</v>
      </c>
      <c r="N4008" s="48" t="s">
        <v>60</v>
      </c>
      <c r="O4008" s="6" t="s">
        <v>60</v>
      </c>
      <c r="P4008" s="49" t="s">
        <v>1556</v>
      </c>
      <c r="Q4008" s="49" t="s">
        <v>473</v>
      </c>
      <c r="R4008" s="6" t="s">
        <v>60</v>
      </c>
      <c r="S4008" s="49" t="s">
        <v>60</v>
      </c>
      <c r="T4008" s="73" t="str">
        <f>IF(_xlfn.XLOOKUP(I4008,LEGEND!B:B,LEGEND!H:H)&lt;&gt;"-",HYPERLINK(_xlfn.XLOOKUP(I4008,LEGEND!B:B,LEGEND!H:H),"link"),_xlfn.XLOOKUP(I4008,LEGEND!B:B,LEGEND!H:H))</f>
        <v>-</v>
      </c>
      <c r="U4008" s="73" t="str">
        <f>HYPERLINK(_xlfn.XLOOKUP(I4008,LEGEND!B:B,LEGEND!I:I))</f>
        <v>-</v>
      </c>
      <c r="V4008" s="51" t="s">
        <v>24332</v>
      </c>
      <c r="W4008" s="63" t="s">
        <v>1189</v>
      </c>
      <c r="X4008" s="64">
        <v>320</v>
      </c>
      <c r="Y4008" s="64">
        <v>280</v>
      </c>
      <c r="Z4008" s="64">
        <v>7</v>
      </c>
      <c r="AA4008" s="84">
        <v>0.44</v>
      </c>
      <c r="AB4008" s="85">
        <v>1</v>
      </c>
      <c r="AC4008" s="85">
        <v>1</v>
      </c>
    </row>
    <row r="4009" spans="1:29" ht="38.25">
      <c r="A4009" s="1"/>
      <c r="B4009" s="6" t="s">
        <v>8777</v>
      </c>
      <c r="C4009" s="6" t="s">
        <v>8778</v>
      </c>
      <c r="D4009" s="6" t="s">
        <v>8450</v>
      </c>
      <c r="E4009" s="49" t="s">
        <v>9051</v>
      </c>
      <c r="F4009" s="6" t="s">
        <v>9038</v>
      </c>
      <c r="G4009" s="6" t="s">
        <v>60</v>
      </c>
      <c r="H4009" s="6" t="s">
        <v>60</v>
      </c>
      <c r="I4009" s="60" t="s">
        <v>20083</v>
      </c>
      <c r="J4009" s="49" t="s">
        <v>20084</v>
      </c>
      <c r="K4009" s="6" t="s">
        <v>20085</v>
      </c>
      <c r="L4009" s="29">
        <f>IF($J$6="с учетом НДС",VLOOKUP(I4009,LEGEND!B:E,4,0)*(1-M4009),VLOOKUP(I4009,LEGEND!B:E,4,0)*(1-M4009)/1.2)</f>
        <v>3170</v>
      </c>
      <c r="M4009" s="57">
        <f>IF(AND(B4009&lt;&gt;"1_Электроинструмент",B4009&lt;&gt;"2_Садовая техника"),$J$5,IF($J$4&lt;=20%,$J$4,IFERROR(VLOOKUP(S4009,LEGEND!$L$2:$M$5,2,FALSE),$J$4)))</f>
        <v>0</v>
      </c>
      <c r="N4009" s="48" t="s">
        <v>60</v>
      </c>
      <c r="O4009" s="6" t="s">
        <v>60</v>
      </c>
      <c r="P4009" s="49" t="s">
        <v>66</v>
      </c>
      <c r="Q4009" s="49" t="s">
        <v>67</v>
      </c>
      <c r="R4009" s="6" t="s">
        <v>60</v>
      </c>
      <c r="S4009" s="49" t="s">
        <v>60</v>
      </c>
      <c r="T4009" s="73" t="str">
        <f>IF(_xlfn.XLOOKUP(I4009,LEGEND!B:B,LEGEND!H:H)&lt;&gt;"-",HYPERLINK(_xlfn.XLOOKUP(I4009,LEGEND!B:B,LEGEND!H:H),"link"),_xlfn.XLOOKUP(I4009,LEGEND!B:B,LEGEND!H:H))</f>
        <v>link</v>
      </c>
      <c r="U4009" s="73" t="str">
        <f>HYPERLINK(_xlfn.XLOOKUP(I4009,LEGEND!B:B,LEGEND!I:I))</f>
        <v>https://milwaukee-media-images.s3.amazonaws.com/hi/4932471324--Hero_1.jpg</v>
      </c>
      <c r="V4009" s="51" t="s">
        <v>20086</v>
      </c>
      <c r="W4009" s="63" t="s">
        <v>71</v>
      </c>
      <c r="X4009" s="64">
        <v>299</v>
      </c>
      <c r="Y4009" s="64">
        <v>253</v>
      </c>
      <c r="Z4009" s="64">
        <v>3</v>
      </c>
      <c r="AA4009" s="84">
        <v>0.495</v>
      </c>
      <c r="AB4009" s="85">
        <v>1</v>
      </c>
      <c r="AC4009" s="85">
        <v>1</v>
      </c>
    </row>
    <row r="4010" spans="1:29" ht="25.5">
      <c r="A4010" s="1"/>
      <c r="B4010" s="6" t="s">
        <v>8777</v>
      </c>
      <c r="C4010" s="6" t="s">
        <v>8778</v>
      </c>
      <c r="D4010" s="6" t="s">
        <v>8450</v>
      </c>
      <c r="E4010" s="49" t="s">
        <v>9051</v>
      </c>
      <c r="F4010" s="6" t="s">
        <v>9038</v>
      </c>
      <c r="G4010" s="6" t="s">
        <v>60</v>
      </c>
      <c r="H4010" s="6" t="s">
        <v>60</v>
      </c>
      <c r="I4010" s="60" t="s">
        <v>20087</v>
      </c>
      <c r="J4010" s="49" t="s">
        <v>20088</v>
      </c>
      <c r="K4010" s="6" t="s">
        <v>20089</v>
      </c>
      <c r="L4010" s="29">
        <f>IF($J$6="с учетом НДС",VLOOKUP(I4010,LEGEND!B:E,4,0)*(1-M4010),VLOOKUP(I4010,LEGEND!B:E,4,0)*(1-M4010)/1.2)</f>
        <v>3200</v>
      </c>
      <c r="M4010" s="57">
        <f>IF(AND(B4010&lt;&gt;"1_Электроинструмент",B4010&lt;&gt;"2_Садовая техника"),$J$5,IF($J$4&lt;=20%,$J$4,IFERROR(VLOOKUP(S4010,LEGEND!$L$2:$M$5,2,FALSE),$J$4)))</f>
        <v>0</v>
      </c>
      <c r="N4010" s="48" t="s">
        <v>60</v>
      </c>
      <c r="O4010" s="6" t="s">
        <v>60</v>
      </c>
      <c r="P4010" s="49" t="s">
        <v>66</v>
      </c>
      <c r="Q4010" s="49" t="s">
        <v>67</v>
      </c>
      <c r="R4010" s="6" t="s">
        <v>60</v>
      </c>
      <c r="S4010" s="49" t="s">
        <v>60</v>
      </c>
      <c r="T4010" s="73" t="str">
        <f>IF(_xlfn.XLOOKUP(I4010,LEGEND!B:B,LEGEND!H:H)&lt;&gt;"-",HYPERLINK(_xlfn.XLOOKUP(I4010,LEGEND!B:B,LEGEND!H:H),"link"),_xlfn.XLOOKUP(I4010,LEGEND!B:B,LEGEND!H:H))</f>
        <v>link</v>
      </c>
      <c r="U4010" s="73" t="str">
        <f>HYPERLINK(_xlfn.XLOOKUP(I4010,LEGEND!B:B,LEGEND!I:I))</f>
        <v>https://milwaukee-media-images.s3.amazonaws.com/hi/4932471379--Hero_1.jpg</v>
      </c>
      <c r="V4010" s="51" t="s">
        <v>20090</v>
      </c>
      <c r="W4010" s="63" t="s">
        <v>71</v>
      </c>
      <c r="X4010" s="64">
        <v>264</v>
      </c>
      <c r="Y4010" s="64">
        <v>223</v>
      </c>
      <c r="Z4010" s="64">
        <v>3</v>
      </c>
      <c r="AA4010" s="84">
        <v>0.35199999999999998</v>
      </c>
      <c r="AB4010" s="85">
        <v>1</v>
      </c>
      <c r="AC4010" s="85">
        <v>1</v>
      </c>
    </row>
    <row r="4011" spans="1:29" ht="38.25">
      <c r="A4011" s="1"/>
      <c r="B4011" s="6" t="s">
        <v>8777</v>
      </c>
      <c r="C4011" s="6" t="s">
        <v>8778</v>
      </c>
      <c r="D4011" s="6" t="s">
        <v>8450</v>
      </c>
      <c r="E4011" s="49" t="s">
        <v>9051</v>
      </c>
      <c r="F4011" s="6" t="s">
        <v>9038</v>
      </c>
      <c r="G4011" s="6" t="s">
        <v>60</v>
      </c>
      <c r="H4011" s="6" t="s">
        <v>60</v>
      </c>
      <c r="I4011" s="60" t="s">
        <v>20091</v>
      </c>
      <c r="J4011" s="49" t="s">
        <v>20092</v>
      </c>
      <c r="K4011" s="6" t="s">
        <v>20093</v>
      </c>
      <c r="L4011" s="29">
        <f>IF($J$6="с учетом НДС",VLOOKUP(I4011,LEGEND!B:E,4,0)*(1-M4011),VLOOKUP(I4011,LEGEND!B:E,4,0)*(1-M4011)/1.2)</f>
        <v>3200</v>
      </c>
      <c r="M4011" s="57">
        <f>IF(AND(B4011&lt;&gt;"1_Электроинструмент",B4011&lt;&gt;"2_Садовая техника"),$J$5,IF($J$4&lt;=20%,$J$4,IFERROR(VLOOKUP(S4011,LEGEND!$L$2:$M$5,2,FALSE),$J$4)))</f>
        <v>0</v>
      </c>
      <c r="N4011" s="48" t="s">
        <v>60</v>
      </c>
      <c r="O4011" s="6" t="s">
        <v>60</v>
      </c>
      <c r="P4011" s="49" t="s">
        <v>66</v>
      </c>
      <c r="Q4011" s="49" t="s">
        <v>67</v>
      </c>
      <c r="R4011" s="6" t="s">
        <v>60</v>
      </c>
      <c r="S4011" s="49" t="s">
        <v>60</v>
      </c>
      <c r="T4011" s="73" t="str">
        <f>IF(_xlfn.XLOOKUP(I4011,LEGEND!B:B,LEGEND!H:H)&lt;&gt;"-",HYPERLINK(_xlfn.XLOOKUP(I4011,LEGEND!B:B,LEGEND!H:H),"link"),_xlfn.XLOOKUP(I4011,LEGEND!B:B,LEGEND!H:H))</f>
        <v>link</v>
      </c>
      <c r="U4011" s="73" t="str">
        <f>HYPERLINK(_xlfn.XLOOKUP(I4011,LEGEND!B:B,LEGEND!I:I))</f>
        <v>https://milwaukee-media-images.s3.amazonaws.com/hi/4932471298--Hero_1.jpg</v>
      </c>
      <c r="V4011" s="51" t="s">
        <v>20094</v>
      </c>
      <c r="W4011" s="63" t="s">
        <v>71</v>
      </c>
      <c r="X4011" s="64">
        <v>264</v>
      </c>
      <c r="Y4011" s="64">
        <v>223</v>
      </c>
      <c r="Z4011" s="64">
        <v>3</v>
      </c>
      <c r="AA4011" s="84">
        <v>0.36699999999999999</v>
      </c>
      <c r="AB4011" s="85">
        <v>1</v>
      </c>
      <c r="AC4011" s="85">
        <v>1</v>
      </c>
    </row>
    <row r="4012" spans="1:29" ht="38.25">
      <c r="A4012" s="1"/>
      <c r="B4012" s="6" t="s">
        <v>8777</v>
      </c>
      <c r="C4012" s="6" t="s">
        <v>8778</v>
      </c>
      <c r="D4012" s="6" t="s">
        <v>8450</v>
      </c>
      <c r="E4012" s="49" t="s">
        <v>9051</v>
      </c>
      <c r="F4012" s="6" t="s">
        <v>9038</v>
      </c>
      <c r="G4012" s="6" t="s">
        <v>60</v>
      </c>
      <c r="H4012" s="6" t="s">
        <v>60</v>
      </c>
      <c r="I4012" s="60" t="s">
        <v>20095</v>
      </c>
      <c r="J4012" s="49" t="s">
        <v>20096</v>
      </c>
      <c r="K4012" s="6" t="s">
        <v>20097</v>
      </c>
      <c r="L4012" s="29">
        <f>IF($J$6="с учетом НДС",VLOOKUP(I4012,LEGEND!B:E,4,0)*(1-M4012),VLOOKUP(I4012,LEGEND!B:E,4,0)*(1-M4012)/1.2)</f>
        <v>3310</v>
      </c>
      <c r="M4012" s="57">
        <f>IF(AND(B4012&lt;&gt;"1_Электроинструмент",B4012&lt;&gt;"2_Садовая техника"),$J$5,IF($J$4&lt;=20%,$J$4,IFERROR(VLOOKUP(S4012,LEGEND!$L$2:$M$5,2,FALSE),$J$4)))</f>
        <v>0</v>
      </c>
      <c r="N4012" s="48" t="s">
        <v>60</v>
      </c>
      <c r="O4012" s="6" t="s">
        <v>60</v>
      </c>
      <c r="P4012" s="49" t="s">
        <v>66</v>
      </c>
      <c r="Q4012" s="49" t="s">
        <v>67</v>
      </c>
      <c r="R4012" s="6" t="s">
        <v>60</v>
      </c>
      <c r="S4012" s="49" t="s">
        <v>60</v>
      </c>
      <c r="T4012" s="73" t="str">
        <f>IF(_xlfn.XLOOKUP(I4012,LEGEND!B:B,LEGEND!H:H)&lt;&gt;"-",HYPERLINK(_xlfn.XLOOKUP(I4012,LEGEND!B:B,LEGEND!H:H),"link"),_xlfn.XLOOKUP(I4012,LEGEND!B:B,LEGEND!H:H))</f>
        <v>link</v>
      </c>
      <c r="U4012" s="73" t="str">
        <f>HYPERLINK(_xlfn.XLOOKUP(I4012,LEGEND!B:B,LEGEND!I:I))</f>
        <v>https://milwaukee-media-images.s3.amazonaws.com/hi/4932471292--Hero_1.jpg</v>
      </c>
      <c r="V4012" s="51" t="s">
        <v>20098</v>
      </c>
      <c r="W4012" s="63" t="s">
        <v>71</v>
      </c>
      <c r="X4012" s="64">
        <v>242</v>
      </c>
      <c r="Y4012" s="64">
        <v>202</v>
      </c>
      <c r="Z4012" s="64">
        <v>3</v>
      </c>
      <c r="AA4012" s="84">
        <v>0.28000000000000003</v>
      </c>
      <c r="AB4012" s="85">
        <v>1</v>
      </c>
      <c r="AC4012" s="85">
        <v>1</v>
      </c>
    </row>
    <row r="4013" spans="1:29" ht="38.25">
      <c r="A4013" s="1"/>
      <c r="B4013" s="6" t="s">
        <v>8777</v>
      </c>
      <c r="C4013" s="6" t="s">
        <v>8778</v>
      </c>
      <c r="D4013" s="6" t="s">
        <v>8450</v>
      </c>
      <c r="E4013" s="49" t="s">
        <v>9051</v>
      </c>
      <c r="F4013" s="6" t="s">
        <v>9038</v>
      </c>
      <c r="G4013" s="6" t="s">
        <v>60</v>
      </c>
      <c r="H4013" s="6" t="s">
        <v>60</v>
      </c>
      <c r="I4013" s="60" t="s">
        <v>20099</v>
      </c>
      <c r="J4013" s="49" t="s">
        <v>20100</v>
      </c>
      <c r="K4013" s="6" t="s">
        <v>20101</v>
      </c>
      <c r="L4013" s="29">
        <f>IF($J$6="с учетом НДС",VLOOKUP(I4013,LEGEND!B:E,4,0)*(1-M4013),VLOOKUP(I4013,LEGEND!B:E,4,0)*(1-M4013)/1.2)</f>
        <v>3310</v>
      </c>
      <c r="M4013" s="57">
        <f>IF(AND(B4013&lt;&gt;"1_Электроинструмент",B4013&lt;&gt;"2_Садовая техника"),$J$5,IF($J$4&lt;=20%,$J$4,IFERROR(VLOOKUP(S4013,LEGEND!$L$2:$M$5,2,FALSE),$J$4)))</f>
        <v>0</v>
      </c>
      <c r="N4013" s="48" t="s">
        <v>60</v>
      </c>
      <c r="O4013" s="6" t="s">
        <v>60</v>
      </c>
      <c r="P4013" s="49" t="s">
        <v>66</v>
      </c>
      <c r="Q4013" s="49" t="s">
        <v>67</v>
      </c>
      <c r="R4013" s="6" t="s">
        <v>60</v>
      </c>
      <c r="S4013" s="49" t="s">
        <v>60</v>
      </c>
      <c r="T4013" s="73" t="str">
        <f>IF(_xlfn.XLOOKUP(I4013,LEGEND!B:B,LEGEND!H:H)&lt;&gt;"-",HYPERLINK(_xlfn.XLOOKUP(I4013,LEGEND!B:B,LEGEND!H:H),"link"),_xlfn.XLOOKUP(I4013,LEGEND!B:B,LEGEND!H:H))</f>
        <v>link</v>
      </c>
      <c r="U4013" s="73" t="str">
        <f>HYPERLINK(_xlfn.XLOOKUP(I4013,LEGEND!B:B,LEGEND!I:I))</f>
        <v>https://milwaukee-media-images.s3.amazonaws.com/hi/4932471296--Hero_1.jpg</v>
      </c>
      <c r="V4013" s="51" t="s">
        <v>20102</v>
      </c>
      <c r="W4013" s="63" t="s">
        <v>71</v>
      </c>
      <c r="X4013" s="64">
        <v>242</v>
      </c>
      <c r="Y4013" s="64">
        <v>202</v>
      </c>
      <c r="Z4013" s="64">
        <v>3</v>
      </c>
      <c r="AA4013" s="84">
        <v>0.29499999999999998</v>
      </c>
      <c r="AB4013" s="85">
        <v>1</v>
      </c>
      <c r="AC4013" s="85">
        <v>1</v>
      </c>
    </row>
    <row r="4014" spans="1:29" ht="25.5">
      <c r="A4014" s="1"/>
      <c r="B4014" s="6" t="s">
        <v>8777</v>
      </c>
      <c r="C4014" s="6" t="s">
        <v>8778</v>
      </c>
      <c r="D4014" s="6" t="s">
        <v>8450</v>
      </c>
      <c r="E4014" s="49" t="s">
        <v>9051</v>
      </c>
      <c r="F4014" s="6" t="s">
        <v>9038</v>
      </c>
      <c r="G4014" s="6" t="s">
        <v>60</v>
      </c>
      <c r="H4014" s="6" t="s">
        <v>60</v>
      </c>
      <c r="I4014" s="60" t="s">
        <v>20103</v>
      </c>
      <c r="J4014" s="49" t="s">
        <v>20104</v>
      </c>
      <c r="K4014" s="6" t="s">
        <v>20105</v>
      </c>
      <c r="L4014" s="29">
        <f>IF($J$6="с учетом НДС",VLOOKUP(I4014,LEGEND!B:E,4,0)*(1-M4014),VLOOKUP(I4014,LEGEND!B:E,4,0)*(1-M4014)/1.2)</f>
        <v>3360</v>
      </c>
      <c r="M4014" s="57">
        <f>IF(AND(B4014&lt;&gt;"1_Электроинструмент",B4014&lt;&gt;"2_Садовая техника"),$J$5,IF($J$4&lt;=20%,$J$4,IFERROR(VLOOKUP(S4014,LEGEND!$L$2:$M$5,2,FALSE),$J$4)))</f>
        <v>0</v>
      </c>
      <c r="N4014" s="48" t="s">
        <v>60</v>
      </c>
      <c r="O4014" s="6" t="s">
        <v>60</v>
      </c>
      <c r="P4014" s="49" t="s">
        <v>66</v>
      </c>
      <c r="Q4014" s="49" t="s">
        <v>67</v>
      </c>
      <c r="R4014" s="6" t="s">
        <v>60</v>
      </c>
      <c r="S4014" s="49" t="s">
        <v>60</v>
      </c>
      <c r="T4014" s="73" t="str">
        <f>IF(_xlfn.XLOOKUP(I4014,LEGEND!B:B,LEGEND!H:H)&lt;&gt;"-",HYPERLINK(_xlfn.XLOOKUP(I4014,LEGEND!B:B,LEGEND!H:H),"link"),_xlfn.XLOOKUP(I4014,LEGEND!B:B,LEGEND!H:H))</f>
        <v>link</v>
      </c>
      <c r="U4014" s="73" t="str">
        <f>HYPERLINK(_xlfn.XLOOKUP(I4014,LEGEND!B:B,LEGEND!I:I))</f>
        <v>https://milwaukee-media-images.s3.amazonaws.com/hi/4932399909--Hero_1.jpg</v>
      </c>
      <c r="V4014" s="51" t="s">
        <v>20106</v>
      </c>
      <c r="W4014" s="63" t="s">
        <v>1339</v>
      </c>
      <c r="X4014" s="64">
        <v>230</v>
      </c>
      <c r="Y4014" s="64">
        <v>220</v>
      </c>
      <c r="Z4014" s="64">
        <v>15</v>
      </c>
      <c r="AA4014" s="84">
        <v>0.318</v>
      </c>
      <c r="AB4014" s="85">
        <v>1</v>
      </c>
      <c r="AC4014" s="85">
        <v>1</v>
      </c>
    </row>
    <row r="4015" spans="1:29" ht="38.25">
      <c r="A4015" s="1"/>
      <c r="B4015" s="6" t="s">
        <v>8777</v>
      </c>
      <c r="C4015" s="6" t="s">
        <v>8778</v>
      </c>
      <c r="D4015" s="6" t="s">
        <v>8450</v>
      </c>
      <c r="E4015" s="49" t="s">
        <v>9051</v>
      </c>
      <c r="F4015" s="6" t="s">
        <v>9038</v>
      </c>
      <c r="G4015" s="6" t="s">
        <v>60</v>
      </c>
      <c r="H4015" s="6" t="s">
        <v>60</v>
      </c>
      <c r="I4015" s="60" t="s">
        <v>20107</v>
      </c>
      <c r="J4015" s="49" t="s">
        <v>20108</v>
      </c>
      <c r="K4015" s="6" t="s">
        <v>20109</v>
      </c>
      <c r="L4015" s="29">
        <f>IF($J$6="с учетом НДС",VLOOKUP(I4015,LEGEND!B:E,4,0)*(1-M4015),VLOOKUP(I4015,LEGEND!B:E,4,0)*(1-M4015)/1.2)</f>
        <v>3560</v>
      </c>
      <c r="M4015" s="57">
        <f>IF(AND(B4015&lt;&gt;"1_Электроинструмент",B4015&lt;&gt;"2_Садовая техника"),$J$5,IF($J$4&lt;=20%,$J$4,IFERROR(VLOOKUP(S4015,LEGEND!$L$2:$M$5,2,FALSE),$J$4)))</f>
        <v>0</v>
      </c>
      <c r="N4015" s="48" t="s">
        <v>60</v>
      </c>
      <c r="O4015" s="6" t="s">
        <v>60</v>
      </c>
      <c r="P4015" s="49" t="s">
        <v>66</v>
      </c>
      <c r="Q4015" s="49" t="s">
        <v>67</v>
      </c>
      <c r="R4015" s="6" t="s">
        <v>60</v>
      </c>
      <c r="S4015" s="49" t="s">
        <v>60</v>
      </c>
      <c r="T4015" s="73" t="str">
        <f>IF(_xlfn.XLOOKUP(I4015,LEGEND!B:B,LEGEND!H:H)&lt;&gt;"-",HYPERLINK(_xlfn.XLOOKUP(I4015,LEGEND!B:B,LEGEND!H:H),"link"),_xlfn.XLOOKUP(I4015,LEGEND!B:B,LEGEND!H:H))</f>
        <v>link</v>
      </c>
      <c r="U4015" s="73" t="str">
        <f>HYPERLINK(_xlfn.XLOOKUP(I4015,LEGEND!B:B,LEGEND!I:I))</f>
        <v>https://milwaukee-media-images.s3.amazonaws.com/hi/4932471380--Hero_1.jpg</v>
      </c>
      <c r="V4015" s="51" t="s">
        <v>20110</v>
      </c>
      <c r="W4015" s="63" t="s">
        <v>71</v>
      </c>
      <c r="X4015" s="64">
        <v>264</v>
      </c>
      <c r="Y4015" s="64">
        <v>223</v>
      </c>
      <c r="Z4015" s="64">
        <v>3</v>
      </c>
      <c r="AA4015" s="84">
        <v>0.36699999999999999</v>
      </c>
      <c r="AB4015" s="85">
        <v>1</v>
      </c>
      <c r="AC4015" s="85">
        <v>1</v>
      </c>
    </row>
    <row r="4016" spans="1:29" ht="25.5">
      <c r="A4016" s="1"/>
      <c r="B4016" s="6" t="s">
        <v>8777</v>
      </c>
      <c r="C4016" s="6" t="s">
        <v>8778</v>
      </c>
      <c r="D4016" s="6" t="s">
        <v>8450</v>
      </c>
      <c r="E4016" s="49" t="s">
        <v>9051</v>
      </c>
      <c r="F4016" s="6" t="s">
        <v>9038</v>
      </c>
      <c r="G4016" s="6" t="s">
        <v>60</v>
      </c>
      <c r="H4016" s="6" t="s">
        <v>60</v>
      </c>
      <c r="I4016" s="60" t="s">
        <v>24333</v>
      </c>
      <c r="J4016" s="49" t="s">
        <v>24334</v>
      </c>
      <c r="K4016" s="6" t="s">
        <v>24335</v>
      </c>
      <c r="L4016" s="29">
        <f>IF($J$6="с учетом НДС",VLOOKUP(I4016,LEGEND!B:E,4,0)*(1-M4016),VLOOKUP(I4016,LEGEND!B:E,4,0)*(1-M4016)/1.2)</f>
        <v>3710</v>
      </c>
      <c r="M4016" s="57">
        <f>IF(AND(B4016&lt;&gt;"1_Электроинструмент",B4016&lt;&gt;"2_Садовая техника"),$J$5,IF($J$4&lt;=20%,$J$4,IFERROR(VLOOKUP(S4016,LEGEND!$L$2:$M$5,2,FALSE),$J$4)))</f>
        <v>0</v>
      </c>
      <c r="N4016" s="48" t="s">
        <v>60</v>
      </c>
      <c r="O4016" s="6" t="s">
        <v>60</v>
      </c>
      <c r="P4016" s="49" t="s">
        <v>1556</v>
      </c>
      <c r="Q4016" s="49" t="s">
        <v>473</v>
      </c>
      <c r="R4016" s="6" t="s">
        <v>60</v>
      </c>
      <c r="S4016" s="49" t="s">
        <v>60</v>
      </c>
      <c r="T4016" s="73" t="str">
        <f>IF(_xlfn.XLOOKUP(I4016,LEGEND!B:B,LEGEND!H:H)&lt;&gt;"-",HYPERLINK(_xlfn.XLOOKUP(I4016,LEGEND!B:B,LEGEND!H:H),"link"),_xlfn.XLOOKUP(I4016,LEGEND!B:B,LEGEND!H:H))</f>
        <v>-</v>
      </c>
      <c r="U4016" s="73" t="str">
        <f>HYPERLINK(_xlfn.XLOOKUP(I4016,LEGEND!B:B,LEGEND!I:I))</f>
        <v>-</v>
      </c>
      <c r="V4016" s="51" t="s">
        <v>24336</v>
      </c>
      <c r="W4016" s="63" t="s">
        <v>1189</v>
      </c>
      <c r="X4016" s="64">
        <v>320</v>
      </c>
      <c r="Y4016" s="64">
        <v>280</v>
      </c>
      <c r="Z4016" s="64">
        <v>6</v>
      </c>
      <c r="AA4016" s="84">
        <v>0.51600000000000001</v>
      </c>
      <c r="AB4016" s="85">
        <v>1</v>
      </c>
      <c r="AC4016" s="85">
        <v>1</v>
      </c>
    </row>
    <row r="4017" spans="1:29" ht="38.25">
      <c r="A4017" s="1"/>
      <c r="B4017" s="6" t="s">
        <v>8777</v>
      </c>
      <c r="C4017" s="6" t="s">
        <v>8778</v>
      </c>
      <c r="D4017" s="6" t="s">
        <v>8450</v>
      </c>
      <c r="E4017" s="49" t="s">
        <v>9051</v>
      </c>
      <c r="F4017" s="6" t="s">
        <v>9038</v>
      </c>
      <c r="G4017" s="6" t="s">
        <v>60</v>
      </c>
      <c r="H4017" s="6" t="s">
        <v>60</v>
      </c>
      <c r="I4017" s="60" t="s">
        <v>20111</v>
      </c>
      <c r="J4017" s="49" t="s">
        <v>20112</v>
      </c>
      <c r="K4017" s="6" t="s">
        <v>20113</v>
      </c>
      <c r="L4017" s="29">
        <f>IF($J$6="с учетом НДС",VLOOKUP(I4017,LEGEND!B:E,4,0)*(1-M4017),VLOOKUP(I4017,LEGEND!B:E,4,0)*(1-M4017)/1.2)</f>
        <v>3740</v>
      </c>
      <c r="M4017" s="57">
        <f>IF(AND(B4017&lt;&gt;"1_Электроинструмент",B4017&lt;&gt;"2_Садовая техника"),$J$5,IF($J$4&lt;=20%,$J$4,IFERROR(VLOOKUP(S4017,LEGEND!$L$2:$M$5,2,FALSE),$J$4)))</f>
        <v>0</v>
      </c>
      <c r="N4017" s="48" t="s">
        <v>60</v>
      </c>
      <c r="O4017" s="6" t="s">
        <v>60</v>
      </c>
      <c r="P4017" s="49" t="s">
        <v>66</v>
      </c>
      <c r="Q4017" s="49" t="s">
        <v>67</v>
      </c>
      <c r="R4017" s="6" t="s">
        <v>60</v>
      </c>
      <c r="S4017" s="49" t="s">
        <v>60</v>
      </c>
      <c r="T4017" s="73" t="str">
        <f>IF(_xlfn.XLOOKUP(I4017,LEGEND!B:B,LEGEND!H:H)&lt;&gt;"-",HYPERLINK(_xlfn.XLOOKUP(I4017,LEGEND!B:B,LEGEND!H:H),"link"),_xlfn.XLOOKUP(I4017,LEGEND!B:B,LEGEND!H:H))</f>
        <v>link</v>
      </c>
      <c r="U4017" s="73" t="str">
        <f>HYPERLINK(_xlfn.XLOOKUP(I4017,LEGEND!B:B,LEGEND!I:I))</f>
        <v>https://milwaukee-media-images.s3.amazonaws.com/hi/4932471314--Hero_1.jpg</v>
      </c>
      <c r="V4017" s="51" t="s">
        <v>20114</v>
      </c>
      <c r="W4017" s="63" t="s">
        <v>71</v>
      </c>
      <c r="X4017" s="64">
        <v>264</v>
      </c>
      <c r="Y4017" s="64">
        <v>223</v>
      </c>
      <c r="Z4017" s="64">
        <v>3</v>
      </c>
      <c r="AA4017" s="84">
        <v>0.41</v>
      </c>
      <c r="AB4017" s="85">
        <v>1</v>
      </c>
      <c r="AC4017" s="85">
        <v>1</v>
      </c>
    </row>
    <row r="4018" spans="1:29" ht="51">
      <c r="A4018" s="1"/>
      <c r="B4018" s="6" t="s">
        <v>8777</v>
      </c>
      <c r="C4018" s="6" t="s">
        <v>8778</v>
      </c>
      <c r="D4018" s="6" t="s">
        <v>8450</v>
      </c>
      <c r="E4018" s="49" t="s">
        <v>9051</v>
      </c>
      <c r="F4018" s="6" t="s">
        <v>9038</v>
      </c>
      <c r="G4018" s="6" t="s">
        <v>60</v>
      </c>
      <c r="H4018" s="6" t="s">
        <v>60</v>
      </c>
      <c r="I4018" s="60" t="s">
        <v>20115</v>
      </c>
      <c r="J4018" s="49" t="s">
        <v>20116</v>
      </c>
      <c r="K4018" s="6" t="s">
        <v>20117</v>
      </c>
      <c r="L4018" s="29">
        <f>IF($J$6="с учетом НДС",VLOOKUP(I4018,LEGEND!B:E,4,0)*(1-M4018),VLOOKUP(I4018,LEGEND!B:E,4,0)*(1-M4018)/1.2)</f>
        <v>3820</v>
      </c>
      <c r="M4018" s="57">
        <f>IF(AND(B4018&lt;&gt;"1_Электроинструмент",B4018&lt;&gt;"2_Садовая техника"),$J$5,IF($J$4&lt;=20%,$J$4,IFERROR(VLOOKUP(S4018,LEGEND!$L$2:$M$5,2,FALSE),$J$4)))</f>
        <v>0</v>
      </c>
      <c r="N4018" s="48" t="s">
        <v>60</v>
      </c>
      <c r="O4018" s="6" t="s">
        <v>60</v>
      </c>
      <c r="P4018" s="49" t="s">
        <v>66</v>
      </c>
      <c r="Q4018" s="49" t="s">
        <v>67</v>
      </c>
      <c r="R4018" s="6" t="s">
        <v>60</v>
      </c>
      <c r="S4018" s="49" t="s">
        <v>60</v>
      </c>
      <c r="T4018" s="73" t="str">
        <f>IF(_xlfn.XLOOKUP(I4018,LEGEND!B:B,LEGEND!H:H)&lt;&gt;"-",HYPERLINK(_xlfn.XLOOKUP(I4018,LEGEND!B:B,LEGEND!H:H),"link"),_xlfn.XLOOKUP(I4018,LEGEND!B:B,LEGEND!H:H))</f>
        <v>link</v>
      </c>
      <c r="U4018" s="73" t="str">
        <f>HYPERLINK(_xlfn.XLOOKUP(I4018,LEGEND!B:B,LEGEND!I:I))</f>
        <v>https://milwaukee-media-images.s3.amazonaws.com/hi/4932471299--Hero_1.jpg</v>
      </c>
      <c r="V4018" s="51" t="s">
        <v>20118</v>
      </c>
      <c r="W4018" s="63" t="s">
        <v>71</v>
      </c>
      <c r="X4018" s="64">
        <v>264</v>
      </c>
      <c r="Y4018" s="64">
        <v>223</v>
      </c>
      <c r="Z4018" s="64">
        <v>3</v>
      </c>
      <c r="AA4018" s="84">
        <v>0.39200000000000002</v>
      </c>
      <c r="AB4018" s="85">
        <v>1</v>
      </c>
      <c r="AC4018" s="85">
        <v>1</v>
      </c>
    </row>
    <row r="4019" spans="1:29" ht="38.25">
      <c r="A4019" s="1"/>
      <c r="B4019" s="6" t="s">
        <v>8777</v>
      </c>
      <c r="C4019" s="6" t="s">
        <v>8778</v>
      </c>
      <c r="D4019" s="6" t="s">
        <v>8450</v>
      </c>
      <c r="E4019" s="49" t="s">
        <v>9051</v>
      </c>
      <c r="F4019" s="6" t="s">
        <v>9038</v>
      </c>
      <c r="G4019" s="6" t="s">
        <v>60</v>
      </c>
      <c r="H4019" s="6" t="s">
        <v>60</v>
      </c>
      <c r="I4019" s="60" t="s">
        <v>20119</v>
      </c>
      <c r="J4019" s="49" t="s">
        <v>20120</v>
      </c>
      <c r="K4019" s="6" t="s">
        <v>20121</v>
      </c>
      <c r="L4019" s="29">
        <f>IF($J$6="с учетом НДС",VLOOKUP(I4019,LEGEND!B:E,4,0)*(1-M4019),VLOOKUP(I4019,LEGEND!B:E,4,0)*(1-M4019)/1.2)</f>
        <v>3830</v>
      </c>
      <c r="M4019" s="57">
        <f>IF(AND(B4019&lt;&gt;"1_Электроинструмент",B4019&lt;&gt;"2_Садовая техника"),$J$5,IF($J$4&lt;=20%,$J$4,IFERROR(VLOOKUP(S4019,LEGEND!$L$2:$M$5,2,FALSE),$J$4)))</f>
        <v>0</v>
      </c>
      <c r="N4019" s="48" t="s">
        <v>60</v>
      </c>
      <c r="O4019" s="6" t="s">
        <v>60</v>
      </c>
      <c r="P4019" s="49" t="s">
        <v>66</v>
      </c>
      <c r="Q4019" s="49" t="s">
        <v>67</v>
      </c>
      <c r="R4019" s="6" t="s">
        <v>60</v>
      </c>
      <c r="S4019" s="49" t="s">
        <v>60</v>
      </c>
      <c r="T4019" s="73" t="str">
        <f>IF(_xlfn.XLOOKUP(I4019,LEGEND!B:B,LEGEND!H:H)&lt;&gt;"-",HYPERLINK(_xlfn.XLOOKUP(I4019,LEGEND!B:B,LEGEND!H:H),"link"),_xlfn.XLOOKUP(I4019,LEGEND!B:B,LEGEND!H:H))</f>
        <v>link</v>
      </c>
      <c r="U4019" s="73" t="str">
        <f>HYPERLINK(_xlfn.XLOOKUP(I4019,LEGEND!B:B,LEGEND!I:I))</f>
        <v>https://milwaukee-media-images.s3.amazonaws.com/hi/4932471315--Hero_1.jpg</v>
      </c>
      <c r="V4019" s="51" t="s">
        <v>20122</v>
      </c>
      <c r="W4019" s="63" t="s">
        <v>71</v>
      </c>
      <c r="X4019" s="64">
        <v>299</v>
      </c>
      <c r="Y4019" s="64">
        <v>253</v>
      </c>
      <c r="Z4019" s="64">
        <v>3</v>
      </c>
      <c r="AA4019" s="84">
        <v>0.51500000000000001</v>
      </c>
      <c r="AB4019" s="85">
        <v>1</v>
      </c>
      <c r="AC4019" s="85">
        <v>1</v>
      </c>
    </row>
    <row r="4020" spans="1:29" ht="25.5">
      <c r="A4020" s="1"/>
      <c r="B4020" s="6" t="s">
        <v>8777</v>
      </c>
      <c r="C4020" s="6" t="s">
        <v>8778</v>
      </c>
      <c r="D4020" s="6" t="s">
        <v>8450</v>
      </c>
      <c r="E4020" s="49" t="s">
        <v>9051</v>
      </c>
      <c r="F4020" s="6" t="s">
        <v>9038</v>
      </c>
      <c r="G4020" s="6" t="s">
        <v>60</v>
      </c>
      <c r="H4020" s="6" t="s">
        <v>60</v>
      </c>
      <c r="I4020" s="60" t="s">
        <v>9113</v>
      </c>
      <c r="J4020" s="49" t="s">
        <v>9114</v>
      </c>
      <c r="K4020" s="6" t="s">
        <v>9115</v>
      </c>
      <c r="L4020" s="29">
        <f>IF($J$6="с учетом НДС",VLOOKUP(I4020,LEGEND!B:E,4,0)*(1-M4020),VLOOKUP(I4020,LEGEND!B:E,4,0)*(1-M4020)/1.2)</f>
        <v>3860</v>
      </c>
      <c r="M4020" s="57">
        <f>IF(AND(B4020&lt;&gt;"1_Электроинструмент",B4020&lt;&gt;"2_Садовая техника"),$J$5,IF($J$4&lt;=20%,$J$4,IFERROR(VLOOKUP(S4020,LEGEND!$L$2:$M$5,2,FALSE),$J$4)))</f>
        <v>0</v>
      </c>
      <c r="N4020" s="48" t="s">
        <v>60</v>
      </c>
      <c r="O4020" s="6" t="s">
        <v>42</v>
      </c>
      <c r="P4020" s="49" t="s">
        <v>66</v>
      </c>
      <c r="Q4020" s="49" t="s">
        <v>473</v>
      </c>
      <c r="R4020" s="6" t="s">
        <v>60</v>
      </c>
      <c r="S4020" s="49" t="s">
        <v>60</v>
      </c>
      <c r="T4020" s="73" t="str">
        <f>IF(_xlfn.XLOOKUP(I4020,LEGEND!B:B,LEGEND!H:H)&lt;&gt;"-",HYPERLINK(_xlfn.XLOOKUP(I4020,LEGEND!B:B,LEGEND!H:H),"link"),_xlfn.XLOOKUP(I4020,LEGEND!B:B,LEGEND!H:H))</f>
        <v>-</v>
      </c>
      <c r="U4020" s="73" t="str">
        <f>HYPERLINK(_xlfn.XLOOKUP(I4020,LEGEND!B:B,LEGEND!I:I))</f>
        <v>-</v>
      </c>
      <c r="V4020" s="51" t="s">
        <v>9116</v>
      </c>
      <c r="W4020" s="63" t="s">
        <v>71</v>
      </c>
      <c r="X4020" s="64">
        <v>10</v>
      </c>
      <c r="Y4020" s="64">
        <v>230</v>
      </c>
      <c r="Z4020" s="64">
        <v>296</v>
      </c>
      <c r="AA4020" s="84">
        <v>1.2</v>
      </c>
      <c r="AB4020" s="85">
        <v>1</v>
      </c>
      <c r="AC4020" s="85">
        <v>1</v>
      </c>
    </row>
    <row r="4021" spans="1:29" ht="38.25">
      <c r="A4021" s="1"/>
      <c r="B4021" s="6" t="s">
        <v>8777</v>
      </c>
      <c r="C4021" s="6" t="s">
        <v>8778</v>
      </c>
      <c r="D4021" s="6" t="s">
        <v>8450</v>
      </c>
      <c r="E4021" s="49" t="s">
        <v>9051</v>
      </c>
      <c r="F4021" s="6" t="s">
        <v>9038</v>
      </c>
      <c r="G4021" s="6" t="s">
        <v>60</v>
      </c>
      <c r="H4021" s="6" t="s">
        <v>60</v>
      </c>
      <c r="I4021" s="60" t="s">
        <v>20123</v>
      </c>
      <c r="J4021" s="49" t="s">
        <v>20124</v>
      </c>
      <c r="K4021" s="6" t="s">
        <v>20125</v>
      </c>
      <c r="L4021" s="29">
        <f>IF($J$6="с учетом НДС",VLOOKUP(I4021,LEGEND!B:E,4,0)*(1-M4021),VLOOKUP(I4021,LEGEND!B:E,4,0)*(1-M4021)/1.2)</f>
        <v>3860</v>
      </c>
      <c r="M4021" s="57">
        <f>IF(AND(B4021&lt;&gt;"1_Электроинструмент",B4021&lt;&gt;"2_Садовая техника"),$J$5,IF($J$4&lt;=20%,$J$4,IFERROR(VLOOKUP(S4021,LEGEND!$L$2:$M$5,2,FALSE),$J$4)))</f>
        <v>0</v>
      </c>
      <c r="N4021" s="48" t="s">
        <v>60</v>
      </c>
      <c r="O4021" s="6" t="s">
        <v>60</v>
      </c>
      <c r="P4021" s="49" t="s">
        <v>66</v>
      </c>
      <c r="Q4021" s="49" t="s">
        <v>67</v>
      </c>
      <c r="R4021" s="6" t="s">
        <v>60</v>
      </c>
      <c r="S4021" s="49" t="s">
        <v>60</v>
      </c>
      <c r="T4021" s="73" t="str">
        <f>IF(_xlfn.XLOOKUP(I4021,LEGEND!B:B,LEGEND!H:H)&lt;&gt;"-",HYPERLINK(_xlfn.XLOOKUP(I4021,LEGEND!B:B,LEGEND!H:H),"link"),_xlfn.XLOOKUP(I4021,LEGEND!B:B,LEGEND!H:H))</f>
        <v>link</v>
      </c>
      <c r="U4021" s="73" t="str">
        <f>HYPERLINK(_xlfn.XLOOKUP(I4021,LEGEND!B:B,LEGEND!I:I))</f>
        <v>https://milwaukee-media-images.s3.amazonaws.com/hi/4932471305--Hero_1.jpg</v>
      </c>
      <c r="V4021" s="51" t="s">
        <v>20126</v>
      </c>
      <c r="W4021" s="63" t="s">
        <v>71</v>
      </c>
      <c r="X4021" s="64">
        <v>349</v>
      </c>
      <c r="Y4021" s="64">
        <v>299</v>
      </c>
      <c r="Z4021" s="64">
        <v>6</v>
      </c>
      <c r="AA4021" s="84">
        <v>0.65500000000000003</v>
      </c>
      <c r="AB4021" s="85">
        <v>1</v>
      </c>
      <c r="AC4021" s="85">
        <v>1</v>
      </c>
    </row>
    <row r="4022" spans="1:29" ht="25.5">
      <c r="A4022" s="1"/>
      <c r="B4022" s="6" t="s">
        <v>8777</v>
      </c>
      <c r="C4022" s="6" t="s">
        <v>8778</v>
      </c>
      <c r="D4022" s="6" t="s">
        <v>8450</v>
      </c>
      <c r="E4022" s="49" t="s">
        <v>9051</v>
      </c>
      <c r="F4022" s="6" t="s">
        <v>9038</v>
      </c>
      <c r="G4022" s="6" t="s">
        <v>60</v>
      </c>
      <c r="H4022" s="6" t="s">
        <v>60</v>
      </c>
      <c r="I4022" s="60" t="s">
        <v>24341</v>
      </c>
      <c r="J4022" s="49" t="s">
        <v>24342</v>
      </c>
      <c r="K4022" s="6" t="s">
        <v>24343</v>
      </c>
      <c r="L4022" s="29">
        <f>IF($J$6="с учетом НДС",VLOOKUP(I4022,LEGEND!B:E,4,0)*(1-M4022),VLOOKUP(I4022,LEGEND!B:E,4,0)*(1-M4022)/1.2)</f>
        <v>4000</v>
      </c>
      <c r="M4022" s="57">
        <f>IF(AND(B4022&lt;&gt;"1_Электроинструмент",B4022&lt;&gt;"2_Садовая техника"),$J$5,IF($J$4&lt;=20%,$J$4,IFERROR(VLOOKUP(S4022,LEGEND!$L$2:$M$5,2,FALSE),$J$4)))</f>
        <v>0</v>
      </c>
      <c r="N4022" s="48" t="s">
        <v>60</v>
      </c>
      <c r="O4022" s="6" t="s">
        <v>60</v>
      </c>
      <c r="P4022" s="49" t="s">
        <v>1556</v>
      </c>
      <c r="Q4022" s="49" t="s">
        <v>473</v>
      </c>
      <c r="R4022" s="6" t="s">
        <v>60</v>
      </c>
      <c r="S4022" s="49" t="s">
        <v>60</v>
      </c>
      <c r="T4022" s="73" t="str">
        <f>IF(_xlfn.XLOOKUP(I4022,LEGEND!B:B,LEGEND!H:H)&lt;&gt;"-",HYPERLINK(_xlfn.XLOOKUP(I4022,LEGEND!B:B,LEGEND!H:H),"link"),_xlfn.XLOOKUP(I4022,LEGEND!B:B,LEGEND!H:H))</f>
        <v>-</v>
      </c>
      <c r="U4022" s="73" t="str">
        <f>HYPERLINK(_xlfn.XLOOKUP(I4022,LEGEND!B:B,LEGEND!I:I))</f>
        <v>-</v>
      </c>
      <c r="V4022" s="51" t="s">
        <v>24344</v>
      </c>
      <c r="W4022" s="63" t="s">
        <v>1189</v>
      </c>
      <c r="X4022" s="64">
        <v>294</v>
      </c>
      <c r="Y4022" s="64">
        <v>255</v>
      </c>
      <c r="Z4022" s="64">
        <v>10</v>
      </c>
      <c r="AA4022" s="84">
        <v>0.63</v>
      </c>
      <c r="AB4022" s="85">
        <v>1</v>
      </c>
      <c r="AC4022" s="85">
        <v>1</v>
      </c>
    </row>
    <row r="4023" spans="1:29" ht="25.5">
      <c r="A4023" s="1"/>
      <c r="B4023" s="6" t="s">
        <v>8777</v>
      </c>
      <c r="C4023" s="6" t="s">
        <v>8778</v>
      </c>
      <c r="D4023" s="6" t="s">
        <v>8450</v>
      </c>
      <c r="E4023" s="49" t="s">
        <v>9051</v>
      </c>
      <c r="F4023" s="6" t="s">
        <v>9038</v>
      </c>
      <c r="G4023" s="6" t="s">
        <v>60</v>
      </c>
      <c r="H4023" s="6" t="s">
        <v>60</v>
      </c>
      <c r="I4023" s="60" t="s">
        <v>9133</v>
      </c>
      <c r="J4023" s="49" t="s">
        <v>9134</v>
      </c>
      <c r="K4023" s="6" t="s">
        <v>9135</v>
      </c>
      <c r="L4023" s="29">
        <f>IF($J$6="с учетом НДС",VLOOKUP(I4023,LEGEND!B:E,4,0)*(1-M4023),VLOOKUP(I4023,LEGEND!B:E,4,0)*(1-M4023)/1.2)</f>
        <v>4200</v>
      </c>
      <c r="M4023" s="57">
        <f>IF(AND(B4023&lt;&gt;"1_Электроинструмент",B4023&lt;&gt;"2_Садовая техника"),$J$5,IF($J$4&lt;=20%,$J$4,IFERROR(VLOOKUP(S4023,LEGEND!$L$2:$M$5,2,FALSE),$J$4)))</f>
        <v>0</v>
      </c>
      <c r="N4023" s="48" t="s">
        <v>60</v>
      </c>
      <c r="O4023" s="6" t="s">
        <v>42</v>
      </c>
      <c r="P4023" s="49" t="s">
        <v>66</v>
      </c>
      <c r="Q4023" s="49" t="s">
        <v>473</v>
      </c>
      <c r="R4023" s="6" t="s">
        <v>60</v>
      </c>
      <c r="S4023" s="49" t="s">
        <v>60</v>
      </c>
      <c r="T4023" s="73" t="str">
        <f>IF(_xlfn.XLOOKUP(I4023,LEGEND!B:B,LEGEND!H:H)&lt;&gt;"-",HYPERLINK(_xlfn.XLOOKUP(I4023,LEGEND!B:B,LEGEND!H:H),"link"),_xlfn.XLOOKUP(I4023,LEGEND!B:B,LEGEND!H:H))</f>
        <v>-</v>
      </c>
      <c r="U4023" s="73" t="str">
        <f>HYPERLINK(_xlfn.XLOOKUP(I4023,LEGEND!B:B,LEGEND!I:I))</f>
        <v>-</v>
      </c>
      <c r="V4023" s="51" t="s">
        <v>9136</v>
      </c>
      <c r="W4023" s="63" t="s">
        <v>71</v>
      </c>
      <c r="X4023" s="64">
        <v>267</v>
      </c>
      <c r="Y4023" s="64">
        <v>443</v>
      </c>
      <c r="Z4023" s="64">
        <v>14</v>
      </c>
      <c r="AA4023" s="84">
        <v>0.21</v>
      </c>
      <c r="AB4023" s="85">
        <v>1</v>
      </c>
      <c r="AC4023" s="85">
        <v>1</v>
      </c>
    </row>
    <row r="4024" spans="1:29" ht="25.5">
      <c r="A4024" s="1"/>
      <c r="B4024" s="6" t="s">
        <v>8777</v>
      </c>
      <c r="C4024" s="6" t="s">
        <v>8778</v>
      </c>
      <c r="D4024" s="6" t="s">
        <v>8450</v>
      </c>
      <c r="E4024" s="49" t="s">
        <v>9051</v>
      </c>
      <c r="F4024" s="6" t="s">
        <v>9038</v>
      </c>
      <c r="G4024" s="6" t="s">
        <v>60</v>
      </c>
      <c r="H4024" s="6" t="s">
        <v>60</v>
      </c>
      <c r="I4024" s="60" t="s">
        <v>20131</v>
      </c>
      <c r="J4024" s="49" t="s">
        <v>20132</v>
      </c>
      <c r="K4024" s="6" t="s">
        <v>20133</v>
      </c>
      <c r="L4024" s="29">
        <f>IF($J$6="с учетом НДС",VLOOKUP(I4024,LEGEND!B:E,4,0)*(1-M4024),VLOOKUP(I4024,LEGEND!B:E,4,0)*(1-M4024)/1.2)</f>
        <v>4200</v>
      </c>
      <c r="M4024" s="57">
        <f>IF(AND(B4024&lt;&gt;"1_Электроинструмент",B4024&lt;&gt;"2_Садовая техника"),$J$5,IF($J$4&lt;=20%,$J$4,IFERROR(VLOOKUP(S4024,LEGEND!$L$2:$M$5,2,FALSE),$J$4)))</f>
        <v>0</v>
      </c>
      <c r="N4024" s="48" t="s">
        <v>60</v>
      </c>
      <c r="O4024" s="6" t="s">
        <v>60</v>
      </c>
      <c r="P4024" s="49" t="s">
        <v>66</v>
      </c>
      <c r="Q4024" s="49" t="s">
        <v>67</v>
      </c>
      <c r="R4024" s="6" t="s">
        <v>60</v>
      </c>
      <c r="S4024" s="49" t="s">
        <v>60</v>
      </c>
      <c r="T4024" s="73" t="str">
        <f>IF(_xlfn.XLOOKUP(I4024,LEGEND!B:B,LEGEND!H:H)&lt;&gt;"-",HYPERLINK(_xlfn.XLOOKUP(I4024,LEGEND!B:B,LEGEND!H:H),"link"),_xlfn.XLOOKUP(I4024,LEGEND!B:B,LEGEND!H:H))</f>
        <v>link</v>
      </c>
      <c r="U4024" s="73" t="str">
        <f>HYPERLINK(_xlfn.XLOOKUP(I4024,LEGEND!B:B,LEGEND!I:I))</f>
        <v>https://milwaukee-media-images.s3.amazonaws.com/hi/48404215--Hero_1.jpg</v>
      </c>
      <c r="V4024" s="51" t="s">
        <v>20134</v>
      </c>
      <c r="W4024" s="63" t="s">
        <v>71</v>
      </c>
      <c r="X4024" s="64">
        <v>250</v>
      </c>
      <c r="Y4024" s="64">
        <v>215</v>
      </c>
      <c r="Z4024" s="64">
        <v>13</v>
      </c>
      <c r="AA4024" s="84">
        <v>0.22800000000000001</v>
      </c>
      <c r="AB4024" s="85">
        <v>1</v>
      </c>
      <c r="AC4024" s="85">
        <v>1</v>
      </c>
    </row>
    <row r="4025" spans="1:29" ht="38.25">
      <c r="A4025" s="1"/>
      <c r="B4025" s="6" t="s">
        <v>8777</v>
      </c>
      <c r="C4025" s="6" t="s">
        <v>8778</v>
      </c>
      <c r="D4025" s="6" t="s">
        <v>8450</v>
      </c>
      <c r="E4025" s="49" t="s">
        <v>9051</v>
      </c>
      <c r="F4025" s="6" t="s">
        <v>9038</v>
      </c>
      <c r="G4025" s="6" t="s">
        <v>60</v>
      </c>
      <c r="H4025" s="6" t="s">
        <v>60</v>
      </c>
      <c r="I4025" s="60" t="s">
        <v>20135</v>
      </c>
      <c r="J4025" s="49" t="s">
        <v>20136</v>
      </c>
      <c r="K4025" s="6" t="s">
        <v>20137</v>
      </c>
      <c r="L4025" s="29">
        <f>IF($J$6="с учетом НДС",VLOOKUP(I4025,LEGEND!B:E,4,0)*(1-M4025),VLOOKUP(I4025,LEGEND!B:E,4,0)*(1-M4025)/1.2)</f>
        <v>4290</v>
      </c>
      <c r="M4025" s="57">
        <f>IF(AND(B4025&lt;&gt;"1_Электроинструмент",B4025&lt;&gt;"2_Садовая техника"),$J$5,IF($J$4&lt;=20%,$J$4,IFERROR(VLOOKUP(S4025,LEGEND!$L$2:$M$5,2,FALSE),$J$4)))</f>
        <v>0</v>
      </c>
      <c r="N4025" s="48" t="s">
        <v>60</v>
      </c>
      <c r="O4025" s="6" t="s">
        <v>60</v>
      </c>
      <c r="P4025" s="49" t="s">
        <v>66</v>
      </c>
      <c r="Q4025" s="49" t="s">
        <v>67</v>
      </c>
      <c r="R4025" s="6" t="s">
        <v>60</v>
      </c>
      <c r="S4025" s="49" t="s">
        <v>60</v>
      </c>
      <c r="T4025" s="73" t="str">
        <f>IF(_xlfn.XLOOKUP(I4025,LEGEND!B:B,LEGEND!H:H)&lt;&gt;"-",HYPERLINK(_xlfn.XLOOKUP(I4025,LEGEND!B:B,LEGEND!H:H),"link"),_xlfn.XLOOKUP(I4025,LEGEND!B:B,LEGEND!H:H))</f>
        <v>link</v>
      </c>
      <c r="U4025" s="73" t="str">
        <f>HYPERLINK(_xlfn.XLOOKUP(I4025,LEGEND!B:B,LEGEND!I:I))</f>
        <v>https://milwaukee-media-images.s3.amazonaws.com/hi/4932471306--Hero_1.jpg</v>
      </c>
      <c r="V4025" s="51" t="s">
        <v>20138</v>
      </c>
      <c r="W4025" s="63" t="s">
        <v>71</v>
      </c>
      <c r="X4025" s="64">
        <v>350</v>
      </c>
      <c r="Y4025" s="64">
        <v>299</v>
      </c>
      <c r="Z4025" s="64">
        <v>7</v>
      </c>
      <c r="AA4025" s="84">
        <v>0.66</v>
      </c>
      <c r="AB4025" s="85">
        <v>1</v>
      </c>
      <c r="AC4025" s="85">
        <v>1</v>
      </c>
    </row>
    <row r="4026" spans="1:29" ht="51">
      <c r="A4026" s="1"/>
      <c r="B4026" s="6" t="s">
        <v>8777</v>
      </c>
      <c r="C4026" s="6" t="s">
        <v>8778</v>
      </c>
      <c r="D4026" s="6" t="s">
        <v>8450</v>
      </c>
      <c r="E4026" s="49" t="s">
        <v>9051</v>
      </c>
      <c r="F4026" s="6" t="s">
        <v>9038</v>
      </c>
      <c r="G4026" s="6" t="s">
        <v>60</v>
      </c>
      <c r="H4026" s="6" t="s">
        <v>60</v>
      </c>
      <c r="I4026" s="60" t="s">
        <v>20139</v>
      </c>
      <c r="J4026" s="49" t="s">
        <v>20140</v>
      </c>
      <c r="K4026" s="6" t="s">
        <v>20141</v>
      </c>
      <c r="L4026" s="29">
        <f>IF($J$6="с учетом НДС",VLOOKUP(I4026,LEGEND!B:E,4,0)*(1-M4026),VLOOKUP(I4026,LEGEND!B:E,4,0)*(1-M4026)/1.2)</f>
        <v>4430</v>
      </c>
      <c r="M4026" s="57">
        <f>IF(AND(B4026&lt;&gt;"1_Электроинструмент",B4026&lt;&gt;"2_Садовая техника"),$J$5,IF($J$4&lt;=20%,$J$4,IFERROR(VLOOKUP(S4026,LEGEND!$L$2:$M$5,2,FALSE),$J$4)))</f>
        <v>0</v>
      </c>
      <c r="N4026" s="48" t="s">
        <v>60</v>
      </c>
      <c r="O4026" s="6" t="s">
        <v>60</v>
      </c>
      <c r="P4026" s="49" t="s">
        <v>66</v>
      </c>
      <c r="Q4026" s="49" t="s">
        <v>67</v>
      </c>
      <c r="R4026" s="6" t="s">
        <v>60</v>
      </c>
      <c r="S4026" s="49" t="s">
        <v>60</v>
      </c>
      <c r="T4026" s="73" t="str">
        <f>IF(_xlfn.XLOOKUP(I4026,LEGEND!B:B,LEGEND!H:H)&lt;&gt;"-",HYPERLINK(_xlfn.XLOOKUP(I4026,LEGEND!B:B,LEGEND!H:H),"link"),_xlfn.XLOOKUP(I4026,LEGEND!B:B,LEGEND!H:H))</f>
        <v>link</v>
      </c>
      <c r="U4026" s="73" t="str">
        <f>HYPERLINK(_xlfn.XLOOKUP(I4026,LEGEND!B:B,LEGEND!I:I))</f>
        <v>https://milwaukee-media-images.s3.amazonaws.com/hi/4932471303--Hero_1.jpg</v>
      </c>
      <c r="V4026" s="51" t="s">
        <v>20142</v>
      </c>
      <c r="W4026" s="63" t="s">
        <v>71</v>
      </c>
      <c r="X4026" s="64">
        <v>264</v>
      </c>
      <c r="Y4026" s="64">
        <v>223</v>
      </c>
      <c r="Z4026" s="64">
        <v>3</v>
      </c>
      <c r="AA4026" s="84">
        <v>0.41699999999999998</v>
      </c>
      <c r="AB4026" s="85">
        <v>1</v>
      </c>
      <c r="AC4026" s="85">
        <v>1</v>
      </c>
    </row>
    <row r="4027" spans="1:29" ht="38.25">
      <c r="A4027" s="1"/>
      <c r="B4027" s="6" t="s">
        <v>8777</v>
      </c>
      <c r="C4027" s="6" t="s">
        <v>8778</v>
      </c>
      <c r="D4027" s="6" t="s">
        <v>8450</v>
      </c>
      <c r="E4027" s="49" t="s">
        <v>9051</v>
      </c>
      <c r="F4027" s="6" t="s">
        <v>9038</v>
      </c>
      <c r="G4027" s="6" t="s">
        <v>60</v>
      </c>
      <c r="H4027" s="6" t="s">
        <v>60</v>
      </c>
      <c r="I4027" s="60" t="s">
        <v>20143</v>
      </c>
      <c r="J4027" s="49" t="s">
        <v>20144</v>
      </c>
      <c r="K4027" s="6" t="s">
        <v>20145</v>
      </c>
      <c r="L4027" s="29">
        <f>IF($J$6="с учетом НДС",VLOOKUP(I4027,LEGEND!B:E,4,0)*(1-M4027),VLOOKUP(I4027,LEGEND!B:E,4,0)*(1-M4027)/1.2)</f>
        <v>4460</v>
      </c>
      <c r="M4027" s="57">
        <f>IF(AND(B4027&lt;&gt;"1_Электроинструмент",B4027&lt;&gt;"2_Садовая техника"),$J$5,IF($J$4&lt;=20%,$J$4,IFERROR(VLOOKUP(S4027,LEGEND!$L$2:$M$5,2,FALSE),$J$4)))</f>
        <v>0</v>
      </c>
      <c r="N4027" s="48" t="s">
        <v>60</v>
      </c>
      <c r="O4027" s="6" t="s">
        <v>60</v>
      </c>
      <c r="P4027" s="49" t="s">
        <v>66</v>
      </c>
      <c r="Q4027" s="49" t="s">
        <v>67</v>
      </c>
      <c r="R4027" s="6" t="s">
        <v>60</v>
      </c>
      <c r="S4027" s="49" t="s">
        <v>60</v>
      </c>
      <c r="T4027" s="73" t="str">
        <f>IF(_xlfn.XLOOKUP(I4027,LEGEND!B:B,LEGEND!H:H)&lt;&gt;"-",HYPERLINK(_xlfn.XLOOKUP(I4027,LEGEND!B:B,LEGEND!H:H),"link"),_xlfn.XLOOKUP(I4027,LEGEND!B:B,LEGEND!H:H))</f>
        <v>link</v>
      </c>
      <c r="U4027" s="73" t="str">
        <f>HYPERLINK(_xlfn.XLOOKUP(I4027,LEGEND!B:B,LEGEND!I:I))</f>
        <v>https://milwaukee-media-images.s3.amazonaws.com/hi/4932471316--Hero_1.jpg</v>
      </c>
      <c r="V4027" s="51" t="s">
        <v>20146</v>
      </c>
      <c r="W4027" s="63" t="s">
        <v>71</v>
      </c>
      <c r="X4027" s="64">
        <v>299</v>
      </c>
      <c r="Y4027" s="64">
        <v>253</v>
      </c>
      <c r="Z4027" s="64">
        <v>3</v>
      </c>
      <c r="AA4027" s="84">
        <v>0.53500000000000003</v>
      </c>
      <c r="AB4027" s="85">
        <v>1</v>
      </c>
      <c r="AC4027" s="85">
        <v>1</v>
      </c>
    </row>
    <row r="4028" spans="1:29" ht="38.25">
      <c r="A4028" s="1"/>
      <c r="B4028" s="6" t="s">
        <v>8777</v>
      </c>
      <c r="C4028" s="6" t="s">
        <v>8778</v>
      </c>
      <c r="D4028" s="6" t="s">
        <v>8450</v>
      </c>
      <c r="E4028" s="49" t="s">
        <v>9051</v>
      </c>
      <c r="F4028" s="6" t="s">
        <v>9038</v>
      </c>
      <c r="G4028" s="6" t="s">
        <v>60</v>
      </c>
      <c r="H4028" s="6" t="s">
        <v>60</v>
      </c>
      <c r="I4028" s="60" t="s">
        <v>20147</v>
      </c>
      <c r="J4028" s="49" t="s">
        <v>20148</v>
      </c>
      <c r="K4028" s="6" t="s">
        <v>20149</v>
      </c>
      <c r="L4028" s="29">
        <f>IF($J$6="с учетом НДС",VLOOKUP(I4028,LEGEND!B:E,4,0)*(1-M4028),VLOOKUP(I4028,LEGEND!B:E,4,0)*(1-M4028)/1.2)</f>
        <v>4460</v>
      </c>
      <c r="M4028" s="57">
        <f>IF(AND(B4028&lt;&gt;"1_Электроинструмент",B4028&lt;&gt;"2_Садовая техника"),$J$5,IF($J$4&lt;=20%,$J$4,IFERROR(VLOOKUP(S4028,LEGEND!$L$2:$M$5,2,FALSE),$J$4)))</f>
        <v>0</v>
      </c>
      <c r="N4028" s="48" t="s">
        <v>60</v>
      </c>
      <c r="O4028" s="6" t="s">
        <v>60</v>
      </c>
      <c r="P4028" s="49" t="s">
        <v>66</v>
      </c>
      <c r="Q4028" s="49" t="s">
        <v>67</v>
      </c>
      <c r="R4028" s="6" t="s">
        <v>60</v>
      </c>
      <c r="S4028" s="49" t="s">
        <v>60</v>
      </c>
      <c r="T4028" s="73" t="str">
        <f>IF(_xlfn.XLOOKUP(I4028,LEGEND!B:B,LEGEND!H:H)&lt;&gt;"-",HYPERLINK(_xlfn.XLOOKUP(I4028,LEGEND!B:B,LEGEND!H:H),"link"),_xlfn.XLOOKUP(I4028,LEGEND!B:B,LEGEND!H:H))</f>
        <v>link</v>
      </c>
      <c r="U4028" s="73" t="str">
        <f>HYPERLINK(_xlfn.XLOOKUP(I4028,LEGEND!B:B,LEGEND!I:I))</f>
        <v>https://milwaukee-media-images.s3.amazonaws.com/hi/4932471325--Hero_1.jpg</v>
      </c>
      <c r="V4028" s="51" t="s">
        <v>20150</v>
      </c>
      <c r="W4028" s="63" t="s">
        <v>71</v>
      </c>
      <c r="X4028" s="64">
        <v>299</v>
      </c>
      <c r="Y4028" s="64">
        <v>253</v>
      </c>
      <c r="Z4028" s="64">
        <v>3</v>
      </c>
      <c r="AA4028" s="84">
        <v>0.55500000000000005</v>
      </c>
      <c r="AB4028" s="85">
        <v>1</v>
      </c>
      <c r="AC4028" s="85">
        <v>1</v>
      </c>
    </row>
    <row r="4029" spans="1:29" ht="38.25">
      <c r="A4029" s="1"/>
      <c r="B4029" s="6" t="s">
        <v>8777</v>
      </c>
      <c r="C4029" s="6" t="s">
        <v>8778</v>
      </c>
      <c r="D4029" s="6" t="s">
        <v>8450</v>
      </c>
      <c r="E4029" s="49" t="s">
        <v>9051</v>
      </c>
      <c r="F4029" s="6" t="s">
        <v>9038</v>
      </c>
      <c r="G4029" s="6" t="s">
        <v>60</v>
      </c>
      <c r="H4029" s="6" t="s">
        <v>60</v>
      </c>
      <c r="I4029" s="60" t="s">
        <v>20151</v>
      </c>
      <c r="J4029" s="49" t="s">
        <v>20152</v>
      </c>
      <c r="K4029" s="6" t="s">
        <v>20153</v>
      </c>
      <c r="L4029" s="29">
        <f>IF($J$6="с учетом НДС",VLOOKUP(I4029,LEGEND!B:E,4,0)*(1-M4029),VLOOKUP(I4029,LEGEND!B:E,4,0)*(1-M4029)/1.2)</f>
        <v>4850</v>
      </c>
      <c r="M4029" s="57">
        <f>IF(AND(B4029&lt;&gt;"1_Электроинструмент",B4029&lt;&gt;"2_Садовая техника"),$J$5,IF($J$4&lt;=20%,$J$4,IFERROR(VLOOKUP(S4029,LEGEND!$L$2:$M$5,2,FALSE),$J$4)))</f>
        <v>0</v>
      </c>
      <c r="N4029" s="48" t="s">
        <v>60</v>
      </c>
      <c r="O4029" s="6" t="s">
        <v>60</v>
      </c>
      <c r="P4029" s="49" t="s">
        <v>66</v>
      </c>
      <c r="Q4029" s="49" t="s">
        <v>67</v>
      </c>
      <c r="R4029" s="6" t="s">
        <v>60</v>
      </c>
      <c r="S4029" s="49" t="s">
        <v>60</v>
      </c>
      <c r="T4029" s="73" t="str">
        <f>IF(_xlfn.XLOOKUP(I4029,LEGEND!B:B,LEGEND!H:H)&lt;&gt;"-",HYPERLINK(_xlfn.XLOOKUP(I4029,LEGEND!B:B,LEGEND!H:H),"link"),_xlfn.XLOOKUP(I4029,LEGEND!B:B,LEGEND!H:H))</f>
        <v>link</v>
      </c>
      <c r="U4029" s="73" t="str">
        <f>HYPERLINK(_xlfn.XLOOKUP(I4029,LEGEND!B:B,LEGEND!I:I))</f>
        <v>https://milwaukee-media-images.s3.amazonaws.com/hi/4932471307--Hero_1.jpg</v>
      </c>
      <c r="V4029" s="51" t="s">
        <v>20154</v>
      </c>
      <c r="W4029" s="63" t="s">
        <v>71</v>
      </c>
      <c r="X4029" s="64">
        <v>350</v>
      </c>
      <c r="Y4029" s="64">
        <v>299</v>
      </c>
      <c r="Z4029" s="64">
        <v>7</v>
      </c>
      <c r="AA4029" s="84">
        <v>0.68</v>
      </c>
      <c r="AB4029" s="85">
        <v>1</v>
      </c>
      <c r="AC4029" s="85">
        <v>1</v>
      </c>
    </row>
    <row r="4030" spans="1:29" ht="38.25">
      <c r="A4030" s="1"/>
      <c r="B4030" s="6" t="s">
        <v>8777</v>
      </c>
      <c r="C4030" s="6" t="s">
        <v>8778</v>
      </c>
      <c r="D4030" s="6" t="s">
        <v>8450</v>
      </c>
      <c r="E4030" s="49" t="s">
        <v>9051</v>
      </c>
      <c r="F4030" s="6" t="s">
        <v>9038</v>
      </c>
      <c r="G4030" s="6" t="s">
        <v>60</v>
      </c>
      <c r="H4030" s="6" t="s">
        <v>60</v>
      </c>
      <c r="I4030" s="60" t="s">
        <v>20155</v>
      </c>
      <c r="J4030" s="49" t="s">
        <v>20156</v>
      </c>
      <c r="K4030" s="6" t="s">
        <v>20157</v>
      </c>
      <c r="L4030" s="29">
        <f>IF($J$6="с учетом НДС",VLOOKUP(I4030,LEGEND!B:E,4,0)*(1-M4030),VLOOKUP(I4030,LEGEND!B:E,4,0)*(1-M4030)/1.2)</f>
        <v>4850</v>
      </c>
      <c r="M4030" s="57">
        <f>IF(AND(B4030&lt;&gt;"1_Электроинструмент",B4030&lt;&gt;"2_Садовая техника"),$J$5,IF($J$4&lt;=20%,$J$4,IFERROR(VLOOKUP(S4030,LEGEND!$L$2:$M$5,2,FALSE),$J$4)))</f>
        <v>0</v>
      </c>
      <c r="N4030" s="48" t="s">
        <v>60</v>
      </c>
      <c r="O4030" s="6" t="s">
        <v>60</v>
      </c>
      <c r="P4030" s="49" t="s">
        <v>66</v>
      </c>
      <c r="Q4030" s="49" t="s">
        <v>67</v>
      </c>
      <c r="R4030" s="6" t="s">
        <v>60</v>
      </c>
      <c r="S4030" s="49" t="s">
        <v>60</v>
      </c>
      <c r="T4030" s="73" t="str">
        <f>IF(_xlfn.XLOOKUP(I4030,LEGEND!B:B,LEGEND!H:H)&lt;&gt;"-",HYPERLINK(_xlfn.XLOOKUP(I4030,LEGEND!B:B,LEGEND!H:H),"link"),_xlfn.XLOOKUP(I4030,LEGEND!B:B,LEGEND!H:H))</f>
        <v>link</v>
      </c>
      <c r="U4030" s="73" t="str">
        <f>HYPERLINK(_xlfn.XLOOKUP(I4030,LEGEND!B:B,LEGEND!I:I))</f>
        <v>https://milwaukee-media-images.s3.amazonaws.com/hi/4932471317--Hero_1.jpg</v>
      </c>
      <c r="V4030" s="51" t="s">
        <v>20158</v>
      </c>
      <c r="W4030" s="63" t="s">
        <v>71</v>
      </c>
      <c r="X4030" s="64">
        <v>299</v>
      </c>
      <c r="Y4030" s="64">
        <v>253</v>
      </c>
      <c r="Z4030" s="64">
        <v>3</v>
      </c>
      <c r="AA4030" s="84">
        <v>0.435</v>
      </c>
      <c r="AB4030" s="85">
        <v>1</v>
      </c>
      <c r="AC4030" s="85">
        <v>1</v>
      </c>
    </row>
    <row r="4031" spans="1:29" ht="25.5">
      <c r="A4031" s="1"/>
      <c r="B4031" s="6" t="s">
        <v>8777</v>
      </c>
      <c r="C4031" s="6" t="s">
        <v>8778</v>
      </c>
      <c r="D4031" s="6" t="s">
        <v>8450</v>
      </c>
      <c r="E4031" s="49" t="s">
        <v>9051</v>
      </c>
      <c r="F4031" s="6" t="s">
        <v>9038</v>
      </c>
      <c r="G4031" s="6" t="s">
        <v>60</v>
      </c>
      <c r="H4031" s="6" t="s">
        <v>60</v>
      </c>
      <c r="I4031" s="60" t="s">
        <v>24321</v>
      </c>
      <c r="J4031" s="49" t="s">
        <v>24322</v>
      </c>
      <c r="K4031" s="6" t="s">
        <v>24323</v>
      </c>
      <c r="L4031" s="29">
        <f>IF($J$6="с учетом НДС",VLOOKUP(I4031,LEGEND!B:E,4,0)*(1-M4031),VLOOKUP(I4031,LEGEND!B:E,4,0)*(1-M4031)/1.2)</f>
        <v>5100</v>
      </c>
      <c r="M4031" s="57">
        <f>IF(AND(B4031&lt;&gt;"1_Электроинструмент",B4031&lt;&gt;"2_Садовая техника"),$J$5,IF($J$4&lt;=20%,$J$4,IFERROR(VLOOKUP(S4031,LEGEND!$L$2:$M$5,2,FALSE),$J$4)))</f>
        <v>0</v>
      </c>
      <c r="N4031" s="48" t="s">
        <v>60</v>
      </c>
      <c r="O4031" s="6" t="s">
        <v>60</v>
      </c>
      <c r="P4031" s="49" t="s">
        <v>1556</v>
      </c>
      <c r="Q4031" s="49" t="s">
        <v>473</v>
      </c>
      <c r="R4031" s="6" t="s">
        <v>60</v>
      </c>
      <c r="S4031" s="49" t="s">
        <v>60</v>
      </c>
      <c r="T4031" s="73" t="str">
        <f>IF(_xlfn.XLOOKUP(I4031,LEGEND!B:B,LEGEND!H:H)&lt;&gt;"-",HYPERLINK(_xlfn.XLOOKUP(I4031,LEGEND!B:B,LEGEND!H:H),"link"),_xlfn.XLOOKUP(I4031,LEGEND!B:B,LEGEND!H:H))</f>
        <v>-</v>
      </c>
      <c r="U4031" s="73" t="str">
        <f>HYPERLINK(_xlfn.XLOOKUP(I4031,LEGEND!B:B,LEGEND!I:I))</f>
        <v>-</v>
      </c>
      <c r="V4031" s="51" t="s">
        <v>24324</v>
      </c>
      <c r="W4031" s="63" t="s">
        <v>1189</v>
      </c>
      <c r="X4031" s="64">
        <v>205</v>
      </c>
      <c r="Y4031" s="64">
        <v>246</v>
      </c>
      <c r="Z4031" s="64">
        <v>5</v>
      </c>
      <c r="AA4031" s="84">
        <v>0.318</v>
      </c>
      <c r="AB4031" s="85">
        <v>1</v>
      </c>
      <c r="AC4031" s="85">
        <v>1</v>
      </c>
    </row>
    <row r="4032" spans="1:29" ht="25.5">
      <c r="A4032" s="1"/>
      <c r="B4032" s="6" t="s">
        <v>8777</v>
      </c>
      <c r="C4032" s="6" t="s">
        <v>8778</v>
      </c>
      <c r="D4032" s="6" t="s">
        <v>8450</v>
      </c>
      <c r="E4032" s="49" t="s">
        <v>9051</v>
      </c>
      <c r="F4032" s="6" t="s">
        <v>9038</v>
      </c>
      <c r="G4032" s="6" t="s">
        <v>60</v>
      </c>
      <c r="H4032" s="6" t="s">
        <v>60</v>
      </c>
      <c r="I4032" s="60" t="s">
        <v>20159</v>
      </c>
      <c r="J4032" s="49" t="s">
        <v>20160</v>
      </c>
      <c r="K4032" s="6" t="s">
        <v>20161</v>
      </c>
      <c r="L4032" s="29">
        <f>IF($J$6="с учетом НДС",VLOOKUP(I4032,LEGEND!B:E,4,0)*(1-M4032),VLOOKUP(I4032,LEGEND!B:E,4,0)*(1-M4032)/1.2)</f>
        <v>5300</v>
      </c>
      <c r="M4032" s="57">
        <f>IF(AND(B4032&lt;&gt;"1_Электроинструмент",B4032&lt;&gt;"2_Садовая техника"),$J$5,IF($J$4&lt;=20%,$J$4,IFERROR(VLOOKUP(S4032,LEGEND!$L$2:$M$5,2,FALSE),$J$4)))</f>
        <v>0</v>
      </c>
      <c r="N4032" s="48" t="s">
        <v>60</v>
      </c>
      <c r="O4032" s="6" t="s">
        <v>60</v>
      </c>
      <c r="P4032" s="49" t="s">
        <v>66</v>
      </c>
      <c r="Q4032" s="49" t="s">
        <v>67</v>
      </c>
      <c r="R4032" s="6" t="s">
        <v>60</v>
      </c>
      <c r="S4032" s="49" t="s">
        <v>60</v>
      </c>
      <c r="T4032" s="73" t="str">
        <f>IF(_xlfn.XLOOKUP(I4032,LEGEND!B:B,LEGEND!H:H)&lt;&gt;"-",HYPERLINK(_xlfn.XLOOKUP(I4032,LEGEND!B:B,LEGEND!H:H),"link"),_xlfn.XLOOKUP(I4032,LEGEND!B:B,LEGEND!H:H))</f>
        <v>link</v>
      </c>
      <c r="U4032" s="73" t="str">
        <f>HYPERLINK(_xlfn.XLOOKUP(I4032,LEGEND!B:B,LEGEND!I:I))</f>
        <v>https://milwaukee-media-images.s3.amazonaws.com/hi/4932471308--Hero_1.jpg</v>
      </c>
      <c r="V4032" s="51" t="s">
        <v>20162</v>
      </c>
      <c r="W4032" s="63" t="s">
        <v>71</v>
      </c>
      <c r="X4032" s="64">
        <v>350</v>
      </c>
      <c r="Y4032" s="64">
        <v>299</v>
      </c>
      <c r="Z4032" s="64">
        <v>7</v>
      </c>
      <c r="AA4032" s="84">
        <v>0.67</v>
      </c>
      <c r="AB4032" s="85">
        <v>1</v>
      </c>
      <c r="AC4032" s="85">
        <v>1</v>
      </c>
    </row>
    <row r="4033" spans="1:29" ht="25.5">
      <c r="A4033" s="1"/>
      <c r="B4033" s="6" t="s">
        <v>8777</v>
      </c>
      <c r="C4033" s="6" t="s">
        <v>8778</v>
      </c>
      <c r="D4033" s="6" t="s">
        <v>8450</v>
      </c>
      <c r="E4033" s="49" t="s">
        <v>9051</v>
      </c>
      <c r="F4033" s="6" t="s">
        <v>9038</v>
      </c>
      <c r="G4033" s="6" t="s">
        <v>60</v>
      </c>
      <c r="H4033" s="6" t="s">
        <v>60</v>
      </c>
      <c r="I4033" s="60" t="s">
        <v>20163</v>
      </c>
      <c r="J4033" s="49" t="s">
        <v>20164</v>
      </c>
      <c r="K4033" s="6" t="s">
        <v>20165</v>
      </c>
      <c r="L4033" s="29">
        <f>IF($J$6="с учетом НДС",VLOOKUP(I4033,LEGEND!B:E,4,0)*(1-M4033),VLOOKUP(I4033,LEGEND!B:E,4,0)*(1-M4033)/1.2)</f>
        <v>5300</v>
      </c>
      <c r="M4033" s="57">
        <f>IF(AND(B4033&lt;&gt;"1_Электроинструмент",B4033&lt;&gt;"2_Садовая техника"),$J$5,IF($J$4&lt;=20%,$J$4,IFERROR(VLOOKUP(S4033,LEGEND!$L$2:$M$5,2,FALSE),$J$4)))</f>
        <v>0</v>
      </c>
      <c r="N4033" s="48" t="s">
        <v>60</v>
      </c>
      <c r="O4033" s="6" t="s">
        <v>60</v>
      </c>
      <c r="P4033" s="49" t="s">
        <v>66</v>
      </c>
      <c r="Q4033" s="49" t="s">
        <v>67</v>
      </c>
      <c r="R4033" s="6" t="s">
        <v>60</v>
      </c>
      <c r="S4033" s="49" t="s">
        <v>60</v>
      </c>
      <c r="T4033" s="73" t="str">
        <f>IF(_xlfn.XLOOKUP(I4033,LEGEND!B:B,LEGEND!H:H)&lt;&gt;"-",HYPERLINK(_xlfn.XLOOKUP(I4033,LEGEND!B:B,LEGEND!H:H),"link"),_xlfn.XLOOKUP(I4033,LEGEND!B:B,LEGEND!H:H))</f>
        <v>link</v>
      </c>
      <c r="U4033" s="73" t="str">
        <f>HYPERLINK(_xlfn.XLOOKUP(I4033,LEGEND!B:B,LEGEND!I:I))</f>
        <v>https://milwaukee-media-images.s3.amazonaws.com/hi/48404070--Hero_1.jpg</v>
      </c>
      <c r="V4033" s="51" t="s">
        <v>20166</v>
      </c>
      <c r="W4033" s="63" t="s">
        <v>1339</v>
      </c>
      <c r="X4033" s="64">
        <v>215</v>
      </c>
      <c r="Y4033" s="64">
        <v>175</v>
      </c>
      <c r="Z4033" s="64">
        <v>80</v>
      </c>
      <c r="AA4033" s="84">
        <v>0.16</v>
      </c>
      <c r="AB4033" s="85">
        <v>1</v>
      </c>
      <c r="AC4033" s="85">
        <v>1</v>
      </c>
    </row>
    <row r="4034" spans="1:29" ht="25.5">
      <c r="A4034" s="1"/>
      <c r="B4034" s="6" t="s">
        <v>8777</v>
      </c>
      <c r="C4034" s="6" t="s">
        <v>8778</v>
      </c>
      <c r="D4034" s="6" t="s">
        <v>8450</v>
      </c>
      <c r="E4034" s="49" t="s">
        <v>9051</v>
      </c>
      <c r="F4034" s="6" t="s">
        <v>9038</v>
      </c>
      <c r="G4034" s="6" t="s">
        <v>60</v>
      </c>
      <c r="H4034" s="6" t="s">
        <v>60</v>
      </c>
      <c r="I4034" s="60" t="s">
        <v>24317</v>
      </c>
      <c r="J4034" s="49" t="s">
        <v>24318</v>
      </c>
      <c r="K4034" s="6" t="s">
        <v>24319</v>
      </c>
      <c r="L4034" s="29">
        <f>IF($J$6="с учетом НДС",VLOOKUP(I4034,LEGEND!B:E,4,0)*(1-M4034),VLOOKUP(I4034,LEGEND!B:E,4,0)*(1-M4034)/1.2)</f>
        <v>5400</v>
      </c>
      <c r="M4034" s="57">
        <f>IF(AND(B4034&lt;&gt;"1_Электроинструмент",B4034&lt;&gt;"2_Садовая техника"),$J$5,IF($J$4&lt;=20%,$J$4,IFERROR(VLOOKUP(S4034,LEGEND!$L$2:$M$5,2,FALSE),$J$4)))</f>
        <v>0</v>
      </c>
      <c r="N4034" s="48" t="s">
        <v>60</v>
      </c>
      <c r="O4034" s="6" t="s">
        <v>60</v>
      </c>
      <c r="P4034" s="49" t="s">
        <v>1556</v>
      </c>
      <c r="Q4034" s="49" t="s">
        <v>473</v>
      </c>
      <c r="R4034" s="6" t="s">
        <v>60</v>
      </c>
      <c r="S4034" s="49" t="s">
        <v>60</v>
      </c>
      <c r="T4034" s="73" t="str">
        <f>IF(_xlfn.XLOOKUP(I4034,LEGEND!B:B,LEGEND!H:H)&lt;&gt;"-",HYPERLINK(_xlfn.XLOOKUP(I4034,LEGEND!B:B,LEGEND!H:H),"link"),_xlfn.XLOOKUP(I4034,LEGEND!B:B,LEGEND!H:H))</f>
        <v>-</v>
      </c>
      <c r="U4034" s="73" t="str">
        <f>HYPERLINK(_xlfn.XLOOKUP(I4034,LEGEND!B:B,LEGEND!I:I))</f>
        <v>-</v>
      </c>
      <c r="V4034" s="51" t="s">
        <v>24320</v>
      </c>
      <c r="W4034" s="63" t="s">
        <v>1189</v>
      </c>
      <c r="X4034" s="64">
        <v>150</v>
      </c>
      <c r="Y4034" s="64">
        <v>206</v>
      </c>
      <c r="Z4034" s="64">
        <v>245</v>
      </c>
      <c r="AA4034" s="84">
        <v>0.318</v>
      </c>
      <c r="AB4034" s="85">
        <v>1</v>
      </c>
      <c r="AC4034" s="85">
        <v>1</v>
      </c>
    </row>
    <row r="4035" spans="1:29" ht="25.5">
      <c r="A4035" s="1"/>
      <c r="B4035" s="6" t="s">
        <v>8777</v>
      </c>
      <c r="C4035" s="6" t="s">
        <v>8778</v>
      </c>
      <c r="D4035" s="6" t="s">
        <v>8450</v>
      </c>
      <c r="E4035" s="49" t="s">
        <v>9051</v>
      </c>
      <c r="F4035" s="6" t="s">
        <v>9038</v>
      </c>
      <c r="G4035" s="6" t="s">
        <v>60</v>
      </c>
      <c r="H4035" s="6" t="s">
        <v>60</v>
      </c>
      <c r="I4035" s="60" t="s">
        <v>9052</v>
      </c>
      <c r="J4035" s="49" t="s">
        <v>9053</v>
      </c>
      <c r="K4035" s="6" t="s">
        <v>9054</v>
      </c>
      <c r="L4035" s="29">
        <f>IF($J$6="с учетом НДС",VLOOKUP(I4035,LEGEND!B:E,4,0)*(1-M4035),VLOOKUP(I4035,LEGEND!B:E,4,0)*(1-M4035)/1.2)</f>
        <v>5700</v>
      </c>
      <c r="M4035" s="57">
        <f>IF(AND(B4035&lt;&gt;"1_Электроинструмент",B4035&lt;&gt;"2_Садовая техника"),$J$5,IF($J$4&lt;=20%,$J$4,IFERROR(VLOOKUP(S4035,LEGEND!$L$2:$M$5,2,FALSE),$J$4)))</f>
        <v>0</v>
      </c>
      <c r="N4035" s="48" t="s">
        <v>60</v>
      </c>
      <c r="O4035" s="6" t="s">
        <v>42</v>
      </c>
      <c r="P4035" s="49" t="s">
        <v>66</v>
      </c>
      <c r="Q4035" s="49" t="s">
        <v>473</v>
      </c>
      <c r="R4035" s="6" t="s">
        <v>60</v>
      </c>
      <c r="S4035" s="49" t="s">
        <v>60</v>
      </c>
      <c r="T4035" s="73" t="str">
        <f>IF(_xlfn.XLOOKUP(I4035,LEGEND!B:B,LEGEND!H:H)&lt;&gt;"-",HYPERLINK(_xlfn.XLOOKUP(I4035,LEGEND!B:B,LEGEND!H:H),"link"),_xlfn.XLOOKUP(I4035,LEGEND!B:B,LEGEND!H:H))</f>
        <v>link</v>
      </c>
      <c r="U4035" s="73" t="str">
        <f>HYPERLINK(_xlfn.XLOOKUP(I4035,LEGEND!B:B,LEGEND!I:I))</f>
        <v>-</v>
      </c>
      <c r="V4035" s="51" t="s">
        <v>9055</v>
      </c>
      <c r="W4035" s="63" t="s">
        <v>71</v>
      </c>
      <c r="X4035" s="64">
        <v>296</v>
      </c>
      <c r="Y4035" s="64">
        <v>398</v>
      </c>
      <c r="Z4035" s="64">
        <v>16</v>
      </c>
      <c r="AA4035" s="84">
        <v>0.6</v>
      </c>
      <c r="AB4035" s="85">
        <v>1</v>
      </c>
      <c r="AC4035" s="85">
        <v>1</v>
      </c>
    </row>
    <row r="4036" spans="1:29" ht="38.25">
      <c r="A4036" s="1"/>
      <c r="B4036" s="6" t="s">
        <v>8777</v>
      </c>
      <c r="C4036" s="6" t="s">
        <v>8778</v>
      </c>
      <c r="D4036" s="6" t="s">
        <v>8450</v>
      </c>
      <c r="E4036" s="49" t="s">
        <v>9051</v>
      </c>
      <c r="F4036" s="6" t="s">
        <v>9038</v>
      </c>
      <c r="G4036" s="6" t="s">
        <v>60</v>
      </c>
      <c r="H4036" s="6" t="s">
        <v>60</v>
      </c>
      <c r="I4036" s="60" t="s">
        <v>20167</v>
      </c>
      <c r="J4036" s="49" t="s">
        <v>20168</v>
      </c>
      <c r="K4036" s="6" t="s">
        <v>20169</v>
      </c>
      <c r="L4036" s="29">
        <f>IF($J$6="с учетом НДС",VLOOKUP(I4036,LEGEND!B:E,4,0)*(1-M4036),VLOOKUP(I4036,LEGEND!B:E,4,0)*(1-M4036)/1.2)</f>
        <v>5700</v>
      </c>
      <c r="M4036" s="57">
        <f>IF(AND(B4036&lt;&gt;"1_Электроинструмент",B4036&lt;&gt;"2_Садовая техника"),$J$5,IF($J$4&lt;=20%,$J$4,IFERROR(VLOOKUP(S4036,LEGEND!$L$2:$M$5,2,FALSE),$J$4)))</f>
        <v>0</v>
      </c>
      <c r="N4036" s="48" t="s">
        <v>60</v>
      </c>
      <c r="O4036" s="6" t="s">
        <v>60</v>
      </c>
      <c r="P4036" s="49" t="s">
        <v>66</v>
      </c>
      <c r="Q4036" s="49" t="s">
        <v>67</v>
      </c>
      <c r="R4036" s="6" t="s">
        <v>60</v>
      </c>
      <c r="S4036" s="49" t="s">
        <v>60</v>
      </c>
      <c r="T4036" s="73" t="str">
        <f>IF(_xlfn.XLOOKUP(I4036,LEGEND!B:B,LEGEND!H:H)&lt;&gt;"-",HYPERLINK(_xlfn.XLOOKUP(I4036,LEGEND!B:B,LEGEND!H:H),"link"),_xlfn.XLOOKUP(I4036,LEGEND!B:B,LEGEND!H:H))</f>
        <v>link</v>
      </c>
      <c r="U4036" s="73" t="str">
        <f>HYPERLINK(_xlfn.XLOOKUP(I4036,LEGEND!B:B,LEGEND!I:I))</f>
        <v>https://milwaukee-media-images.s3.amazonaws.com/hi/4932471309--Hero_1.jpg</v>
      </c>
      <c r="V4036" s="51" t="s">
        <v>20170</v>
      </c>
      <c r="W4036" s="63" t="s">
        <v>71</v>
      </c>
      <c r="X4036" s="64">
        <v>350</v>
      </c>
      <c r="Y4036" s="64">
        <v>299</v>
      </c>
      <c r="Z4036" s="64">
        <v>7</v>
      </c>
      <c r="AA4036" s="84">
        <v>0.67500000000000004</v>
      </c>
      <c r="AB4036" s="85">
        <v>1</v>
      </c>
      <c r="AC4036" s="85">
        <v>1</v>
      </c>
    </row>
    <row r="4037" spans="1:29" ht="25.5">
      <c r="A4037" s="1"/>
      <c r="B4037" s="6" t="s">
        <v>8777</v>
      </c>
      <c r="C4037" s="6" t="s">
        <v>8778</v>
      </c>
      <c r="D4037" s="6" t="s">
        <v>8450</v>
      </c>
      <c r="E4037" s="49" t="s">
        <v>9051</v>
      </c>
      <c r="F4037" s="6" t="s">
        <v>9038</v>
      </c>
      <c r="G4037" s="6" t="s">
        <v>60</v>
      </c>
      <c r="H4037" s="6" t="s">
        <v>60</v>
      </c>
      <c r="I4037" s="60" t="s">
        <v>24313</v>
      </c>
      <c r="J4037" s="49" t="s">
        <v>24314</v>
      </c>
      <c r="K4037" s="6" t="s">
        <v>24315</v>
      </c>
      <c r="L4037" s="29">
        <f>IF($J$6="с учетом НДС",VLOOKUP(I4037,LEGEND!B:E,4,0)*(1-M4037),VLOOKUP(I4037,LEGEND!B:E,4,0)*(1-M4037)/1.2)</f>
        <v>5700</v>
      </c>
      <c r="M4037" s="57">
        <f>IF(AND(B4037&lt;&gt;"1_Электроинструмент",B4037&lt;&gt;"2_Садовая техника"),$J$5,IF($J$4&lt;=20%,$J$4,IFERROR(VLOOKUP(S4037,LEGEND!$L$2:$M$5,2,FALSE),$J$4)))</f>
        <v>0</v>
      </c>
      <c r="N4037" s="48" t="s">
        <v>60</v>
      </c>
      <c r="O4037" s="6" t="s">
        <v>60</v>
      </c>
      <c r="P4037" s="49" t="s">
        <v>1556</v>
      </c>
      <c r="Q4037" s="49" t="s">
        <v>473</v>
      </c>
      <c r="R4037" s="6" t="s">
        <v>60</v>
      </c>
      <c r="S4037" s="49" t="s">
        <v>60</v>
      </c>
      <c r="T4037" s="73" t="str">
        <f>IF(_xlfn.XLOOKUP(I4037,LEGEND!B:B,LEGEND!H:H)&lt;&gt;"-",HYPERLINK(_xlfn.XLOOKUP(I4037,LEGEND!B:B,LEGEND!H:H),"link"),_xlfn.XLOOKUP(I4037,LEGEND!B:B,LEGEND!H:H))</f>
        <v>-</v>
      </c>
      <c r="U4037" s="73" t="str">
        <f>HYPERLINK(_xlfn.XLOOKUP(I4037,LEGEND!B:B,LEGEND!I:I))</f>
        <v>-</v>
      </c>
      <c r="V4037" s="51" t="s">
        <v>24316</v>
      </c>
      <c r="W4037" s="63" t="s">
        <v>1189</v>
      </c>
      <c r="X4037" s="64">
        <v>243</v>
      </c>
      <c r="Y4037" s="64">
        <v>206</v>
      </c>
      <c r="Z4037" s="64">
        <v>8</v>
      </c>
      <c r="AA4037" s="84">
        <v>0.39700000000000002</v>
      </c>
      <c r="AB4037" s="85">
        <v>1</v>
      </c>
      <c r="AC4037" s="85">
        <v>1</v>
      </c>
    </row>
    <row r="4038" spans="1:29" ht="25.5">
      <c r="A4038" s="1"/>
      <c r="B4038" s="6" t="s">
        <v>8777</v>
      </c>
      <c r="C4038" s="6" t="s">
        <v>8778</v>
      </c>
      <c r="D4038" s="6" t="s">
        <v>8450</v>
      </c>
      <c r="E4038" s="49" t="s">
        <v>9051</v>
      </c>
      <c r="F4038" s="6" t="s">
        <v>9038</v>
      </c>
      <c r="G4038" s="6" t="s">
        <v>60</v>
      </c>
      <c r="H4038" s="6" t="s">
        <v>60</v>
      </c>
      <c r="I4038" s="60" t="s">
        <v>24345</v>
      </c>
      <c r="J4038" s="49" t="s">
        <v>24346</v>
      </c>
      <c r="K4038" s="6" t="s">
        <v>24347</v>
      </c>
      <c r="L4038" s="29">
        <f>IF($J$6="с учетом НДС",VLOOKUP(I4038,LEGEND!B:E,4,0)*(1-M4038),VLOOKUP(I4038,LEGEND!B:E,4,0)*(1-M4038)/1.2)</f>
        <v>5700</v>
      </c>
      <c r="M4038" s="57">
        <f>IF(AND(B4038&lt;&gt;"1_Электроинструмент",B4038&lt;&gt;"2_Садовая техника"),$J$5,IF($J$4&lt;=20%,$J$4,IFERROR(VLOOKUP(S4038,LEGEND!$L$2:$M$5,2,FALSE),$J$4)))</f>
        <v>0</v>
      </c>
      <c r="N4038" s="48" t="s">
        <v>60</v>
      </c>
      <c r="O4038" s="6" t="s">
        <v>60</v>
      </c>
      <c r="P4038" s="49" t="s">
        <v>1556</v>
      </c>
      <c r="Q4038" s="49" t="s">
        <v>473</v>
      </c>
      <c r="R4038" s="6" t="s">
        <v>60</v>
      </c>
      <c r="S4038" s="49" t="s">
        <v>60</v>
      </c>
      <c r="T4038" s="73" t="str">
        <f>IF(_xlfn.XLOOKUP(I4038,LEGEND!B:B,LEGEND!H:H)&lt;&gt;"-",HYPERLINK(_xlfn.XLOOKUP(I4038,LEGEND!B:B,LEGEND!H:H),"link"),_xlfn.XLOOKUP(I4038,LEGEND!B:B,LEGEND!H:H))</f>
        <v>-</v>
      </c>
      <c r="U4038" s="73" t="str">
        <f>HYPERLINK(_xlfn.XLOOKUP(I4038,LEGEND!B:B,LEGEND!I:I))</f>
        <v>-</v>
      </c>
      <c r="V4038" s="51" t="s">
        <v>24348</v>
      </c>
      <c r="W4038" s="63" t="s">
        <v>1189</v>
      </c>
      <c r="X4038" s="64">
        <v>290</v>
      </c>
      <c r="Y4038" s="64">
        <v>255</v>
      </c>
      <c r="Z4038" s="64">
        <v>10</v>
      </c>
      <c r="AA4038" s="84">
        <v>0.61</v>
      </c>
      <c r="AB4038" s="85">
        <v>1</v>
      </c>
      <c r="AC4038" s="85">
        <v>1</v>
      </c>
    </row>
    <row r="4039" spans="1:29" ht="51">
      <c r="A4039" s="1"/>
      <c r="B4039" s="6" t="s">
        <v>8777</v>
      </c>
      <c r="C4039" s="6" t="s">
        <v>8778</v>
      </c>
      <c r="D4039" s="6" t="s">
        <v>8450</v>
      </c>
      <c r="E4039" s="49" t="s">
        <v>9051</v>
      </c>
      <c r="F4039" s="6" t="s">
        <v>9038</v>
      </c>
      <c r="G4039" s="6" t="s">
        <v>60</v>
      </c>
      <c r="H4039" s="6" t="s">
        <v>60</v>
      </c>
      <c r="I4039" s="60" t="s">
        <v>20171</v>
      </c>
      <c r="J4039" s="49" t="s">
        <v>20172</v>
      </c>
      <c r="K4039" s="6" t="s">
        <v>20173</v>
      </c>
      <c r="L4039" s="29">
        <f>IF($J$6="с учетом НДС",VLOOKUP(I4039,LEGEND!B:E,4,0)*(1-M4039),VLOOKUP(I4039,LEGEND!B:E,4,0)*(1-M4039)/1.2)</f>
        <v>5800</v>
      </c>
      <c r="M4039" s="57">
        <f>IF(AND(B4039&lt;&gt;"1_Электроинструмент",B4039&lt;&gt;"2_Садовая техника"),$J$5,IF($J$4&lt;=20%,$J$4,IFERROR(VLOOKUP(S4039,LEGEND!$L$2:$M$5,2,FALSE),$J$4)))</f>
        <v>0</v>
      </c>
      <c r="N4039" s="48" t="s">
        <v>60</v>
      </c>
      <c r="O4039" s="6" t="s">
        <v>60</v>
      </c>
      <c r="P4039" s="49" t="s">
        <v>66</v>
      </c>
      <c r="Q4039" s="49" t="s">
        <v>67</v>
      </c>
      <c r="R4039" s="6" t="s">
        <v>60</v>
      </c>
      <c r="S4039" s="49" t="s">
        <v>60</v>
      </c>
      <c r="T4039" s="73" t="str">
        <f>IF(_xlfn.XLOOKUP(I4039,LEGEND!B:B,LEGEND!H:H)&lt;&gt;"-",HYPERLINK(_xlfn.XLOOKUP(I4039,LEGEND!B:B,LEGEND!H:H),"link"),_xlfn.XLOOKUP(I4039,LEGEND!B:B,LEGEND!H:H))</f>
        <v>link</v>
      </c>
      <c r="U4039" s="73" t="str">
        <f>HYPERLINK(_xlfn.XLOOKUP(I4039,LEGEND!B:B,LEGEND!I:I))</f>
        <v>https://milwaukee-media-images.s3.amazonaws.com/hi/4932471319--Hero_1.jpg</v>
      </c>
      <c r="V4039" s="51" t="s">
        <v>20174</v>
      </c>
      <c r="W4039" s="63" t="s">
        <v>71</v>
      </c>
      <c r="X4039" s="64">
        <v>299</v>
      </c>
      <c r="Y4039" s="64">
        <v>253</v>
      </c>
      <c r="Z4039" s="64">
        <v>3</v>
      </c>
      <c r="AA4039" s="84">
        <v>0.54</v>
      </c>
      <c r="AB4039" s="85">
        <v>1</v>
      </c>
      <c r="AC4039" s="85">
        <v>1</v>
      </c>
    </row>
    <row r="4040" spans="1:29" ht="25.5">
      <c r="A4040" s="1"/>
      <c r="B4040" s="6" t="s">
        <v>8777</v>
      </c>
      <c r="C4040" s="6" t="s">
        <v>8778</v>
      </c>
      <c r="D4040" s="6" t="s">
        <v>8450</v>
      </c>
      <c r="E4040" s="49" t="s">
        <v>9051</v>
      </c>
      <c r="F4040" s="6" t="s">
        <v>9038</v>
      </c>
      <c r="G4040" s="6" t="s">
        <v>60</v>
      </c>
      <c r="H4040" s="6" t="s">
        <v>60</v>
      </c>
      <c r="I4040" s="60" t="s">
        <v>20175</v>
      </c>
      <c r="J4040" s="49" t="s">
        <v>20176</v>
      </c>
      <c r="K4040" s="6" t="s">
        <v>20177</v>
      </c>
      <c r="L4040" s="29">
        <f>IF($J$6="с учетом НДС",VLOOKUP(I4040,LEGEND!B:E,4,0)*(1-M4040),VLOOKUP(I4040,LEGEND!B:E,4,0)*(1-M4040)/1.2)</f>
        <v>5800</v>
      </c>
      <c r="M4040" s="57">
        <f>IF(AND(B4040&lt;&gt;"1_Электроинструмент",B4040&lt;&gt;"2_Садовая техника"),$J$5,IF($J$4&lt;=20%,$J$4,IFERROR(VLOOKUP(S4040,LEGEND!$L$2:$M$5,2,FALSE),$J$4)))</f>
        <v>0</v>
      </c>
      <c r="N4040" s="48" t="s">
        <v>60</v>
      </c>
      <c r="O4040" s="6" t="s">
        <v>60</v>
      </c>
      <c r="P4040" s="49" t="s">
        <v>66</v>
      </c>
      <c r="Q4040" s="49" t="s">
        <v>67</v>
      </c>
      <c r="R4040" s="6" t="s">
        <v>60</v>
      </c>
      <c r="S4040" s="49" t="s">
        <v>60</v>
      </c>
      <c r="T4040" s="73" t="str">
        <f>IF(_xlfn.XLOOKUP(I4040,LEGEND!B:B,LEGEND!H:H)&lt;&gt;"-",HYPERLINK(_xlfn.XLOOKUP(I4040,LEGEND!B:B,LEGEND!H:H),"link"),_xlfn.XLOOKUP(I4040,LEGEND!B:B,LEGEND!H:H))</f>
        <v>link</v>
      </c>
      <c r="U4040" s="73" t="str">
        <f>HYPERLINK(_xlfn.XLOOKUP(I4040,LEGEND!B:B,LEGEND!I:I))</f>
        <v>https://milwaukee-media-images.s3.amazonaws.com/hi/48404075--Hero_1.jpg</v>
      </c>
      <c r="V4040" s="51" t="s">
        <v>20178</v>
      </c>
      <c r="W4040" s="63" t="s">
        <v>71</v>
      </c>
      <c r="X4040" s="64">
        <v>200</v>
      </c>
      <c r="Y4040" s="64">
        <v>175</v>
      </c>
      <c r="Z4040" s="64">
        <v>8</v>
      </c>
      <c r="AA4040" s="84">
        <v>0.184</v>
      </c>
      <c r="AB4040" s="85">
        <v>1</v>
      </c>
      <c r="AC4040" s="85">
        <v>1</v>
      </c>
    </row>
    <row r="4041" spans="1:29" ht="25.5">
      <c r="A4041" s="1"/>
      <c r="B4041" s="6" t="s">
        <v>8777</v>
      </c>
      <c r="C4041" s="6" t="s">
        <v>8778</v>
      </c>
      <c r="D4041" s="6" t="s">
        <v>8450</v>
      </c>
      <c r="E4041" s="49" t="s">
        <v>9051</v>
      </c>
      <c r="F4041" s="6" t="s">
        <v>9038</v>
      </c>
      <c r="G4041" s="6" t="s">
        <v>60</v>
      </c>
      <c r="H4041" s="6" t="s">
        <v>60</v>
      </c>
      <c r="I4041" s="60" t="s">
        <v>24349</v>
      </c>
      <c r="J4041" s="49" t="s">
        <v>24350</v>
      </c>
      <c r="K4041" s="6" t="s">
        <v>24351</v>
      </c>
      <c r="L4041" s="29">
        <f>IF($J$6="с учетом НДС",VLOOKUP(I4041,LEGEND!B:E,4,0)*(1-M4041),VLOOKUP(I4041,LEGEND!B:E,4,0)*(1-M4041)/1.2)</f>
        <v>6500</v>
      </c>
      <c r="M4041" s="57">
        <f>IF(AND(B4041&lt;&gt;"1_Электроинструмент",B4041&lt;&gt;"2_Садовая техника"),$J$5,IF($J$4&lt;=20%,$J$4,IFERROR(VLOOKUP(S4041,LEGEND!$L$2:$M$5,2,FALSE),$J$4)))</f>
        <v>0</v>
      </c>
      <c r="N4041" s="48" t="s">
        <v>60</v>
      </c>
      <c r="O4041" s="6" t="s">
        <v>60</v>
      </c>
      <c r="P4041" s="49" t="s">
        <v>1556</v>
      </c>
      <c r="Q4041" s="49" t="s">
        <v>473</v>
      </c>
      <c r="R4041" s="6" t="s">
        <v>60</v>
      </c>
      <c r="S4041" s="49" t="s">
        <v>60</v>
      </c>
      <c r="T4041" s="73" t="str">
        <f>IF(_xlfn.XLOOKUP(I4041,LEGEND!B:B,LEGEND!H:H)&lt;&gt;"-",HYPERLINK(_xlfn.XLOOKUP(I4041,LEGEND!B:B,LEGEND!H:H),"link"),_xlfn.XLOOKUP(I4041,LEGEND!B:B,LEGEND!H:H))</f>
        <v>-</v>
      </c>
      <c r="U4041" s="73" t="str">
        <f>HYPERLINK(_xlfn.XLOOKUP(I4041,LEGEND!B:B,LEGEND!I:I))</f>
        <v>-</v>
      </c>
      <c r="V4041" s="51" t="s">
        <v>24352</v>
      </c>
      <c r="W4041" s="63" t="s">
        <v>1189</v>
      </c>
      <c r="X4041" s="64">
        <v>275</v>
      </c>
      <c r="Y4041" s="64">
        <v>6</v>
      </c>
      <c r="Z4041" s="64">
        <v>310</v>
      </c>
      <c r="AA4041" s="84">
        <v>0.74199999999999999</v>
      </c>
      <c r="AB4041" s="85">
        <v>1</v>
      </c>
      <c r="AC4041" s="85">
        <v>1</v>
      </c>
    </row>
    <row r="4042" spans="1:29" ht="25.5">
      <c r="A4042" s="1"/>
      <c r="B4042" s="6" t="s">
        <v>8777</v>
      </c>
      <c r="C4042" s="6" t="s">
        <v>8778</v>
      </c>
      <c r="D4042" s="6" t="s">
        <v>8450</v>
      </c>
      <c r="E4042" s="49" t="s">
        <v>9051</v>
      </c>
      <c r="F4042" s="6" t="s">
        <v>9038</v>
      </c>
      <c r="G4042" s="6" t="s">
        <v>60</v>
      </c>
      <c r="H4042" s="6" t="s">
        <v>60</v>
      </c>
      <c r="I4042" s="60" t="s">
        <v>20179</v>
      </c>
      <c r="J4042" s="49" t="s">
        <v>20180</v>
      </c>
      <c r="K4042" s="6" t="s">
        <v>20181</v>
      </c>
      <c r="L4042" s="29">
        <f>IF($J$6="с учетом НДС",VLOOKUP(I4042,LEGEND!B:E,4,0)*(1-M4042),VLOOKUP(I4042,LEGEND!B:E,4,0)*(1-M4042)/1.2)</f>
        <v>6500</v>
      </c>
      <c r="M4042" s="57">
        <f>IF(AND(B4042&lt;&gt;"1_Электроинструмент",B4042&lt;&gt;"2_Садовая техника"),$J$5,IF($J$4&lt;=20%,$J$4,IFERROR(VLOOKUP(S4042,LEGEND!$L$2:$M$5,2,FALSE),$J$4)))</f>
        <v>0</v>
      </c>
      <c r="N4042" s="48" t="s">
        <v>60</v>
      </c>
      <c r="O4042" s="6" t="s">
        <v>60</v>
      </c>
      <c r="P4042" s="49" t="s">
        <v>66</v>
      </c>
      <c r="Q4042" s="49" t="s">
        <v>67</v>
      </c>
      <c r="R4042" s="6" t="s">
        <v>60</v>
      </c>
      <c r="S4042" s="49" t="s">
        <v>60</v>
      </c>
      <c r="T4042" s="73" t="str">
        <f>IF(_xlfn.XLOOKUP(I4042,LEGEND!B:B,LEGEND!H:H)&lt;&gt;"-",HYPERLINK(_xlfn.XLOOKUP(I4042,LEGEND!B:B,LEGEND!H:H),"link"),_xlfn.XLOOKUP(I4042,LEGEND!B:B,LEGEND!H:H))</f>
        <v>link</v>
      </c>
      <c r="U4042" s="73" t="str">
        <f>HYPERLINK(_xlfn.XLOOKUP(I4042,LEGEND!B:B,LEGEND!I:I))</f>
        <v>https://milwaukee-media-images.s3.amazonaws.com/hi/48404220--Hero_1.jpg</v>
      </c>
      <c r="V4042" s="51" t="s">
        <v>20182</v>
      </c>
      <c r="W4042" s="63" t="s">
        <v>71</v>
      </c>
      <c r="X4042" s="64">
        <v>245</v>
      </c>
      <c r="Y4042" s="64">
        <v>210</v>
      </c>
      <c r="Z4042" s="64">
        <v>1</v>
      </c>
      <c r="AA4042" s="84">
        <v>0.25800000000000001</v>
      </c>
      <c r="AB4042" s="85">
        <v>1</v>
      </c>
      <c r="AC4042" s="85">
        <v>1</v>
      </c>
    </row>
    <row r="4043" spans="1:29" ht="25.5">
      <c r="A4043" s="1"/>
      <c r="B4043" s="6" t="s">
        <v>8777</v>
      </c>
      <c r="C4043" s="6" t="s">
        <v>8778</v>
      </c>
      <c r="D4043" s="6" t="s">
        <v>8450</v>
      </c>
      <c r="E4043" s="49" t="s">
        <v>9051</v>
      </c>
      <c r="F4043" s="6" t="s">
        <v>9038</v>
      </c>
      <c r="G4043" s="6" t="s">
        <v>60</v>
      </c>
      <c r="H4043" s="6" t="s">
        <v>60</v>
      </c>
      <c r="I4043" s="60" t="s">
        <v>24337</v>
      </c>
      <c r="J4043" s="49" t="s">
        <v>24338</v>
      </c>
      <c r="K4043" s="6" t="s">
        <v>24339</v>
      </c>
      <c r="L4043" s="29">
        <f>IF($J$6="с учетом НДС",VLOOKUP(I4043,LEGEND!B:E,4,0)*(1-M4043),VLOOKUP(I4043,LEGEND!B:E,4,0)*(1-M4043)/1.2)</f>
        <v>6500</v>
      </c>
      <c r="M4043" s="57">
        <f>IF(AND(B4043&lt;&gt;"1_Электроинструмент",B4043&lt;&gt;"2_Садовая техника"),$J$5,IF($J$4&lt;=20%,$J$4,IFERROR(VLOOKUP(S4043,LEGEND!$L$2:$M$5,2,FALSE),$J$4)))</f>
        <v>0</v>
      </c>
      <c r="N4043" s="48" t="s">
        <v>60</v>
      </c>
      <c r="O4043" s="6" t="s">
        <v>60</v>
      </c>
      <c r="P4043" s="49" t="s">
        <v>1556</v>
      </c>
      <c r="Q4043" s="49" t="s">
        <v>473</v>
      </c>
      <c r="R4043" s="6" t="s">
        <v>60</v>
      </c>
      <c r="S4043" s="49" t="s">
        <v>60</v>
      </c>
      <c r="T4043" s="73" t="str">
        <f>IF(_xlfn.XLOOKUP(I4043,LEGEND!B:B,LEGEND!H:H)&lt;&gt;"-",HYPERLINK(_xlfn.XLOOKUP(I4043,LEGEND!B:B,LEGEND!H:H),"link"),_xlfn.XLOOKUP(I4043,LEGEND!B:B,LEGEND!H:H))</f>
        <v>-</v>
      </c>
      <c r="U4043" s="73" t="str">
        <f>HYPERLINK(_xlfn.XLOOKUP(I4043,LEGEND!B:B,LEGEND!I:I))</f>
        <v>-</v>
      </c>
      <c r="V4043" s="51" t="s">
        <v>24340</v>
      </c>
      <c r="W4043" s="63" t="s">
        <v>1189</v>
      </c>
      <c r="X4043" s="64">
        <v>293</v>
      </c>
      <c r="Y4043" s="64">
        <v>257</v>
      </c>
      <c r="Z4043" s="64">
        <v>9</v>
      </c>
      <c r="AA4043" s="84">
        <v>0.68400000000000005</v>
      </c>
      <c r="AB4043" s="85">
        <v>1</v>
      </c>
      <c r="AC4043" s="85">
        <v>1</v>
      </c>
    </row>
    <row r="4044" spans="1:29" ht="25.5">
      <c r="A4044" s="1"/>
      <c r="B4044" s="6" t="s">
        <v>8777</v>
      </c>
      <c r="C4044" s="6" t="s">
        <v>8778</v>
      </c>
      <c r="D4044" s="6" t="s">
        <v>8450</v>
      </c>
      <c r="E4044" s="49" t="s">
        <v>9051</v>
      </c>
      <c r="F4044" s="6" t="s">
        <v>9038</v>
      </c>
      <c r="G4044" s="6" t="s">
        <v>60</v>
      </c>
      <c r="H4044" s="6" t="s">
        <v>60</v>
      </c>
      <c r="I4044" s="60" t="s">
        <v>20183</v>
      </c>
      <c r="J4044" s="49" t="s">
        <v>20184</v>
      </c>
      <c r="K4044" s="6" t="s">
        <v>20185</v>
      </c>
      <c r="L4044" s="29">
        <f>IF($J$6="с учетом НДС",VLOOKUP(I4044,LEGEND!B:E,4,0)*(1-M4044),VLOOKUP(I4044,LEGEND!B:E,4,0)*(1-M4044)/1.2)</f>
        <v>6900</v>
      </c>
      <c r="M4044" s="57">
        <f>IF(AND(B4044&lt;&gt;"1_Электроинструмент",B4044&lt;&gt;"2_Садовая техника"),$J$5,IF($J$4&lt;=20%,$J$4,IFERROR(VLOOKUP(S4044,LEGEND!$L$2:$M$5,2,FALSE),$J$4)))</f>
        <v>0</v>
      </c>
      <c r="N4044" s="48" t="s">
        <v>60</v>
      </c>
      <c r="O4044" s="6" t="s">
        <v>60</v>
      </c>
      <c r="P4044" s="49" t="s">
        <v>66</v>
      </c>
      <c r="Q4044" s="49" t="s">
        <v>67</v>
      </c>
      <c r="R4044" s="6" t="s">
        <v>60</v>
      </c>
      <c r="S4044" s="49" t="s">
        <v>60</v>
      </c>
      <c r="T4044" s="73" t="str">
        <f>IF(_xlfn.XLOOKUP(I4044,LEGEND!B:B,LEGEND!H:H)&lt;&gt;"-",HYPERLINK(_xlfn.XLOOKUP(I4044,LEGEND!B:B,LEGEND!H:H),"link"),_xlfn.XLOOKUP(I4044,LEGEND!B:B,LEGEND!H:H))</f>
        <v>link</v>
      </c>
      <c r="U4044" s="73" t="str">
        <f>HYPERLINK(_xlfn.XLOOKUP(I4044,LEGEND!B:B,LEGEND!I:I))</f>
        <v>https://milwaukee-media-images.s3.amazonaws.com/hi/4932472015--Hero_1.jpg</v>
      </c>
      <c r="V4044" s="51" t="s">
        <v>20186</v>
      </c>
      <c r="W4044" s="63" t="s">
        <v>71</v>
      </c>
      <c r="X4044" s="64">
        <v>350</v>
      </c>
      <c r="Y4044" s="64">
        <v>299</v>
      </c>
      <c r="Z4044" s="64">
        <v>7</v>
      </c>
      <c r="AA4044" s="84">
        <v>0.8</v>
      </c>
      <c r="AB4044" s="85">
        <v>1</v>
      </c>
      <c r="AC4044" s="85">
        <v>1</v>
      </c>
    </row>
    <row r="4045" spans="1:29" ht="25.5">
      <c r="A4045" s="1"/>
      <c r="B4045" s="6" t="s">
        <v>8777</v>
      </c>
      <c r="C4045" s="6" t="s">
        <v>8778</v>
      </c>
      <c r="D4045" s="6" t="s">
        <v>8450</v>
      </c>
      <c r="E4045" s="49" t="s">
        <v>9051</v>
      </c>
      <c r="F4045" s="6" t="s">
        <v>9038</v>
      </c>
      <c r="G4045" s="6" t="s">
        <v>60</v>
      </c>
      <c r="H4045" s="6" t="s">
        <v>60</v>
      </c>
      <c r="I4045" s="60" t="s">
        <v>20187</v>
      </c>
      <c r="J4045" s="49" t="s">
        <v>20188</v>
      </c>
      <c r="K4045" s="6" t="s">
        <v>20189</v>
      </c>
      <c r="L4045" s="29">
        <f>IF($J$6="с учетом НДС",VLOOKUP(I4045,LEGEND!B:E,4,0)*(1-M4045),VLOOKUP(I4045,LEGEND!B:E,4,0)*(1-M4045)/1.2)</f>
        <v>6900</v>
      </c>
      <c r="M4045" s="57">
        <f>IF(AND(B4045&lt;&gt;"1_Электроинструмент",B4045&lt;&gt;"2_Садовая техника"),$J$5,IF($J$4&lt;=20%,$J$4,IFERROR(VLOOKUP(S4045,LEGEND!$L$2:$M$5,2,FALSE),$J$4)))</f>
        <v>0</v>
      </c>
      <c r="N4045" s="48" t="s">
        <v>60</v>
      </c>
      <c r="O4045" s="6" t="s">
        <v>60</v>
      </c>
      <c r="P4045" s="49" t="s">
        <v>1556</v>
      </c>
      <c r="Q4045" s="49" t="s">
        <v>473</v>
      </c>
      <c r="R4045" s="6" t="s">
        <v>60</v>
      </c>
      <c r="S4045" s="49" t="s">
        <v>60</v>
      </c>
      <c r="T4045" s="73" t="str">
        <f>IF(_xlfn.XLOOKUP(I4045,LEGEND!B:B,LEGEND!H:H)&lt;&gt;"-",HYPERLINK(_xlfn.XLOOKUP(I4045,LEGEND!B:B,LEGEND!H:H),"link"),_xlfn.XLOOKUP(I4045,LEGEND!B:B,LEGEND!H:H))</f>
        <v>-</v>
      </c>
      <c r="U4045" s="73" t="str">
        <f>HYPERLINK(_xlfn.XLOOKUP(I4045,LEGEND!B:B,LEGEND!I:I))</f>
        <v>-</v>
      </c>
      <c r="V4045" s="51" t="s">
        <v>20190</v>
      </c>
      <c r="W4045" s="63" t="s">
        <v>1339</v>
      </c>
      <c r="X4045" s="64">
        <v>282</v>
      </c>
      <c r="Y4045" s="64">
        <v>250</v>
      </c>
      <c r="Z4045" s="64">
        <v>282</v>
      </c>
      <c r="AA4045" s="84">
        <v>0.29499999999999998</v>
      </c>
      <c r="AB4045" s="85">
        <v>1</v>
      </c>
      <c r="AC4045" s="85">
        <v>1</v>
      </c>
    </row>
    <row r="4046" spans="1:29" ht="25.5">
      <c r="A4046" s="1"/>
      <c r="B4046" s="6" t="s">
        <v>8777</v>
      </c>
      <c r="C4046" s="6" t="s">
        <v>8778</v>
      </c>
      <c r="D4046" s="6" t="s">
        <v>8450</v>
      </c>
      <c r="E4046" s="49" t="s">
        <v>9051</v>
      </c>
      <c r="F4046" s="6" t="s">
        <v>9038</v>
      </c>
      <c r="G4046" s="6" t="s">
        <v>60</v>
      </c>
      <c r="H4046" s="6" t="s">
        <v>60</v>
      </c>
      <c r="I4046" s="60" t="s">
        <v>20191</v>
      </c>
      <c r="J4046" s="49" t="s">
        <v>20192</v>
      </c>
      <c r="K4046" s="6" t="s">
        <v>20193</v>
      </c>
      <c r="L4046" s="29">
        <f>IF($J$6="с учетом НДС",VLOOKUP(I4046,LEGEND!B:E,4,0)*(1-M4046),VLOOKUP(I4046,LEGEND!B:E,4,0)*(1-M4046)/1.2)</f>
        <v>7000</v>
      </c>
      <c r="M4046" s="57">
        <f>IF(AND(B4046&lt;&gt;"1_Электроинструмент",B4046&lt;&gt;"2_Садовая техника"),$J$5,IF($J$4&lt;=20%,$J$4,IFERROR(VLOOKUP(S4046,LEGEND!$L$2:$M$5,2,FALSE),$J$4)))</f>
        <v>0</v>
      </c>
      <c r="N4046" s="48" t="s">
        <v>60</v>
      </c>
      <c r="O4046" s="6" t="s">
        <v>60</v>
      </c>
      <c r="P4046" s="49" t="s">
        <v>66</v>
      </c>
      <c r="Q4046" s="49" t="s">
        <v>67</v>
      </c>
      <c r="R4046" s="6" t="s">
        <v>60</v>
      </c>
      <c r="S4046" s="49" t="s">
        <v>60</v>
      </c>
      <c r="T4046" s="73" t="str">
        <f>IF(_xlfn.XLOOKUP(I4046,LEGEND!B:B,LEGEND!H:H)&lt;&gt;"-",HYPERLINK(_xlfn.XLOOKUP(I4046,LEGEND!B:B,LEGEND!H:H),"link"),_xlfn.XLOOKUP(I4046,LEGEND!B:B,LEGEND!H:H))</f>
        <v>link</v>
      </c>
      <c r="U4046" s="73" t="str">
        <f>HYPERLINK(_xlfn.XLOOKUP(I4046,LEGEND!B:B,LEGEND!I:I))</f>
        <v>https://milwaukee-media-images.s3.amazonaws.com/hi/48404225--Hero_1.jpg</v>
      </c>
      <c r="V4046" s="51" t="s">
        <v>20194</v>
      </c>
      <c r="W4046" s="63" t="s">
        <v>71</v>
      </c>
      <c r="X4046" s="64">
        <v>270</v>
      </c>
      <c r="Y4046" s="64">
        <v>230</v>
      </c>
      <c r="Z4046" s="64">
        <v>1</v>
      </c>
      <c r="AA4046" s="84">
        <v>0.29199999999999998</v>
      </c>
      <c r="AB4046" s="85">
        <v>1</v>
      </c>
      <c r="AC4046" s="85">
        <v>1</v>
      </c>
    </row>
    <row r="4047" spans="1:29" ht="38.25">
      <c r="A4047" s="1"/>
      <c r="B4047" s="6" t="s">
        <v>8777</v>
      </c>
      <c r="C4047" s="6" t="s">
        <v>8778</v>
      </c>
      <c r="D4047" s="6" t="s">
        <v>8450</v>
      </c>
      <c r="E4047" s="49" t="s">
        <v>9051</v>
      </c>
      <c r="F4047" s="6" t="s">
        <v>9038</v>
      </c>
      <c r="G4047" s="6" t="s">
        <v>60</v>
      </c>
      <c r="H4047" s="6" t="s">
        <v>60</v>
      </c>
      <c r="I4047" s="60" t="s">
        <v>20195</v>
      </c>
      <c r="J4047" s="49" t="s">
        <v>20196</v>
      </c>
      <c r="K4047" s="6" t="s">
        <v>20197</v>
      </c>
      <c r="L4047" s="29">
        <f>IF($J$6="с учетом НДС",VLOOKUP(I4047,LEGEND!B:E,4,0)*(1-M4047),VLOOKUP(I4047,LEGEND!B:E,4,0)*(1-M4047)/1.2)</f>
        <v>7100</v>
      </c>
      <c r="M4047" s="57">
        <f>IF(AND(B4047&lt;&gt;"1_Электроинструмент",B4047&lt;&gt;"2_Садовая техника"),$J$5,IF($J$4&lt;=20%,$J$4,IFERROR(VLOOKUP(S4047,LEGEND!$L$2:$M$5,2,FALSE),$J$4)))</f>
        <v>0</v>
      </c>
      <c r="N4047" s="48" t="s">
        <v>60</v>
      </c>
      <c r="O4047" s="6" t="s">
        <v>60</v>
      </c>
      <c r="P4047" s="49" t="s">
        <v>66</v>
      </c>
      <c r="Q4047" s="49" t="s">
        <v>67</v>
      </c>
      <c r="R4047" s="6" t="s">
        <v>60</v>
      </c>
      <c r="S4047" s="49" t="s">
        <v>60</v>
      </c>
      <c r="T4047" s="73" t="str">
        <f>IF(_xlfn.XLOOKUP(I4047,LEGEND!B:B,LEGEND!H:H)&lt;&gt;"-",HYPERLINK(_xlfn.XLOOKUP(I4047,LEGEND!B:B,LEGEND!H:H),"link"),_xlfn.XLOOKUP(I4047,LEGEND!B:B,LEGEND!H:H))</f>
        <v>link</v>
      </c>
      <c r="U4047" s="73" t="str">
        <f>HYPERLINK(_xlfn.XLOOKUP(I4047,LEGEND!B:B,LEGEND!I:I))</f>
        <v>https://milwaukee-media-images.s3.amazonaws.com/hi/4932471320--Hero_1.jpg</v>
      </c>
      <c r="V4047" s="51" t="s">
        <v>20198</v>
      </c>
      <c r="W4047" s="63" t="s">
        <v>71</v>
      </c>
      <c r="X4047" s="64">
        <v>350</v>
      </c>
      <c r="Y4047" s="64">
        <v>299</v>
      </c>
      <c r="Z4047" s="64">
        <v>7</v>
      </c>
      <c r="AA4047" s="84">
        <v>0.97499999999999998</v>
      </c>
      <c r="AB4047" s="85">
        <v>1</v>
      </c>
      <c r="AC4047" s="85">
        <v>1</v>
      </c>
    </row>
    <row r="4048" spans="1:29" ht="25.5">
      <c r="A4048" s="1"/>
      <c r="B4048" s="6" t="s">
        <v>8777</v>
      </c>
      <c r="C4048" s="6" t="s">
        <v>8778</v>
      </c>
      <c r="D4048" s="6" t="s">
        <v>8450</v>
      </c>
      <c r="E4048" s="49" t="s">
        <v>9051</v>
      </c>
      <c r="F4048" s="6" t="s">
        <v>9038</v>
      </c>
      <c r="G4048" s="6" t="s">
        <v>60</v>
      </c>
      <c r="H4048" s="6" t="s">
        <v>60</v>
      </c>
      <c r="I4048" s="60" t="s">
        <v>24365</v>
      </c>
      <c r="J4048" s="49" t="s">
        <v>24366</v>
      </c>
      <c r="K4048" s="6" t="s">
        <v>24367</v>
      </c>
      <c r="L4048" s="29">
        <f>IF($J$6="с учетом НДС",VLOOKUP(I4048,LEGEND!B:E,4,0)*(1-M4048),VLOOKUP(I4048,LEGEND!B:E,4,0)*(1-M4048)/1.2)</f>
        <v>7100</v>
      </c>
      <c r="M4048" s="57">
        <f>IF(AND(B4048&lt;&gt;"1_Электроинструмент",B4048&lt;&gt;"2_Садовая техника"),$J$5,IF($J$4&lt;=20%,$J$4,IFERROR(VLOOKUP(S4048,LEGEND!$L$2:$M$5,2,FALSE),$J$4)))</f>
        <v>0</v>
      </c>
      <c r="N4048" s="48" t="s">
        <v>60</v>
      </c>
      <c r="O4048" s="6" t="s">
        <v>60</v>
      </c>
      <c r="P4048" s="49" t="s">
        <v>1556</v>
      </c>
      <c r="Q4048" s="49" t="s">
        <v>473</v>
      </c>
      <c r="R4048" s="6" t="s">
        <v>60</v>
      </c>
      <c r="S4048" s="49" t="s">
        <v>60</v>
      </c>
      <c r="T4048" s="73" t="str">
        <f>IF(_xlfn.XLOOKUP(I4048,LEGEND!B:B,LEGEND!H:H)&lt;&gt;"-",HYPERLINK(_xlfn.XLOOKUP(I4048,LEGEND!B:B,LEGEND!H:H),"link"),_xlfn.XLOOKUP(I4048,LEGEND!B:B,LEGEND!H:H))</f>
        <v>-</v>
      </c>
      <c r="U4048" s="73" t="str">
        <f>HYPERLINK(_xlfn.XLOOKUP(I4048,LEGEND!B:B,LEGEND!I:I))</f>
        <v>-</v>
      </c>
      <c r="V4048" s="51" t="s">
        <v>24368</v>
      </c>
      <c r="W4048" s="63" t="s">
        <v>1189</v>
      </c>
      <c r="X4048" s="64">
        <v>35</v>
      </c>
      <c r="Y4048" s="64">
        <v>270</v>
      </c>
      <c r="Z4048" s="64">
        <v>320</v>
      </c>
      <c r="AA4048" s="84">
        <v>0.91700000000000004</v>
      </c>
      <c r="AB4048" s="85">
        <v>1</v>
      </c>
      <c r="AC4048" s="85">
        <v>1</v>
      </c>
    </row>
    <row r="4049" spans="1:29" ht="25.5">
      <c r="A4049" s="1"/>
      <c r="B4049" s="6" t="s">
        <v>8777</v>
      </c>
      <c r="C4049" s="6" t="s">
        <v>8778</v>
      </c>
      <c r="D4049" s="6" t="s">
        <v>8450</v>
      </c>
      <c r="E4049" s="49" t="s">
        <v>9051</v>
      </c>
      <c r="F4049" s="6" t="s">
        <v>9038</v>
      </c>
      <c r="G4049" s="6" t="s">
        <v>60</v>
      </c>
      <c r="H4049" s="6" t="s">
        <v>60</v>
      </c>
      <c r="I4049" s="60" t="s">
        <v>20199</v>
      </c>
      <c r="J4049" s="49" t="s">
        <v>20200</v>
      </c>
      <c r="K4049" s="6" t="s">
        <v>20201</v>
      </c>
      <c r="L4049" s="29">
        <f>IF($J$6="с учетом НДС",VLOOKUP(I4049,LEGEND!B:E,4,0)*(1-M4049),VLOOKUP(I4049,LEGEND!B:E,4,0)*(1-M4049)/1.2)</f>
        <v>7200</v>
      </c>
      <c r="M4049" s="57">
        <f>IF(AND(B4049&lt;&gt;"1_Электроинструмент",B4049&lt;&gt;"2_Садовая техника"),$J$5,IF($J$4&lt;=20%,$J$4,IFERROR(VLOOKUP(S4049,LEGEND!$L$2:$M$5,2,FALSE),$J$4)))</f>
        <v>0</v>
      </c>
      <c r="N4049" s="48" t="s">
        <v>60</v>
      </c>
      <c r="O4049" s="6" t="s">
        <v>60</v>
      </c>
      <c r="P4049" s="49" t="s">
        <v>66</v>
      </c>
      <c r="Q4049" s="49" t="s">
        <v>67</v>
      </c>
      <c r="R4049" s="6" t="s">
        <v>60</v>
      </c>
      <c r="S4049" s="49" t="s">
        <v>60</v>
      </c>
      <c r="T4049" s="73" t="str">
        <f>IF(_xlfn.XLOOKUP(I4049,LEGEND!B:B,LEGEND!H:H)&lt;&gt;"-",HYPERLINK(_xlfn.XLOOKUP(I4049,LEGEND!B:B,LEGEND!H:H),"link"),_xlfn.XLOOKUP(I4049,LEGEND!B:B,LEGEND!H:H))</f>
        <v>link</v>
      </c>
      <c r="U4049" s="73" t="str">
        <f>HYPERLINK(_xlfn.XLOOKUP(I4049,LEGEND!B:B,LEGEND!I:I))</f>
        <v>https://milwaukee-media-images.s3.amazonaws.com/hi/4932472016--Hero_1.jpg</v>
      </c>
      <c r="V4049" s="51" t="s">
        <v>20202</v>
      </c>
      <c r="W4049" s="63" t="s">
        <v>71</v>
      </c>
      <c r="X4049" s="64">
        <v>350</v>
      </c>
      <c r="Y4049" s="64">
        <v>299</v>
      </c>
      <c r="Z4049" s="64">
        <v>7</v>
      </c>
      <c r="AA4049" s="84">
        <v>0.81499999999999995</v>
      </c>
      <c r="AB4049" s="85">
        <v>1</v>
      </c>
      <c r="AC4049" s="85">
        <v>1</v>
      </c>
    </row>
    <row r="4050" spans="1:29" ht="25.5">
      <c r="A4050" s="1"/>
      <c r="B4050" s="6" t="s">
        <v>8777</v>
      </c>
      <c r="C4050" s="6" t="s">
        <v>8778</v>
      </c>
      <c r="D4050" s="6" t="s">
        <v>8450</v>
      </c>
      <c r="E4050" s="49" t="s">
        <v>9051</v>
      </c>
      <c r="F4050" s="6" t="s">
        <v>9038</v>
      </c>
      <c r="G4050" s="6" t="s">
        <v>60</v>
      </c>
      <c r="H4050" s="6" t="s">
        <v>60</v>
      </c>
      <c r="I4050" s="60" t="s">
        <v>20203</v>
      </c>
      <c r="J4050" s="49" t="s">
        <v>20204</v>
      </c>
      <c r="K4050" s="6" t="s">
        <v>20205</v>
      </c>
      <c r="L4050" s="29">
        <f>IF($J$6="с учетом НДС",VLOOKUP(I4050,LEGEND!B:E,4,0)*(1-M4050),VLOOKUP(I4050,LEGEND!B:E,4,0)*(1-M4050)/1.2)</f>
        <v>7600</v>
      </c>
      <c r="M4050" s="57">
        <f>IF(AND(B4050&lt;&gt;"1_Электроинструмент",B4050&lt;&gt;"2_Садовая техника"),$J$5,IF($J$4&lt;=20%,$J$4,IFERROR(VLOOKUP(S4050,LEGEND!$L$2:$M$5,2,FALSE),$J$4)))</f>
        <v>0</v>
      </c>
      <c r="N4050" s="48" t="s">
        <v>60</v>
      </c>
      <c r="O4050" s="6" t="s">
        <v>60</v>
      </c>
      <c r="P4050" s="49" t="s">
        <v>66</v>
      </c>
      <c r="Q4050" s="49" t="s">
        <v>67</v>
      </c>
      <c r="R4050" s="6" t="s">
        <v>60</v>
      </c>
      <c r="S4050" s="49" t="s">
        <v>60</v>
      </c>
      <c r="T4050" s="73" t="str">
        <f>IF(_xlfn.XLOOKUP(I4050,LEGEND!B:B,LEGEND!H:H)&lt;&gt;"-",HYPERLINK(_xlfn.XLOOKUP(I4050,LEGEND!B:B,LEGEND!H:H),"link"),_xlfn.XLOOKUP(I4050,LEGEND!B:B,LEGEND!H:H))</f>
        <v>link</v>
      </c>
      <c r="U4050" s="73" t="str">
        <f>HYPERLINK(_xlfn.XLOOKUP(I4050,LEGEND!B:B,LEGEND!I:I))</f>
        <v>https://milwaukee-media-images.s3.amazonaws.com/hi/48404515--Hero_1.jpg</v>
      </c>
      <c r="V4050" s="51" t="s">
        <v>20206</v>
      </c>
      <c r="W4050" s="63" t="s">
        <v>1339</v>
      </c>
      <c r="X4050" s="64">
        <v>18</v>
      </c>
      <c r="Y4050" s="64">
        <v>250</v>
      </c>
      <c r="Z4050" s="64">
        <v>283</v>
      </c>
      <c r="AA4050" s="84">
        <v>0.41199999999999998</v>
      </c>
      <c r="AB4050" s="85">
        <v>1</v>
      </c>
      <c r="AC4050" s="85">
        <v>1</v>
      </c>
    </row>
    <row r="4051" spans="1:29" ht="25.5">
      <c r="A4051" s="1"/>
      <c r="B4051" s="6" t="s">
        <v>8777</v>
      </c>
      <c r="C4051" s="6" t="s">
        <v>8778</v>
      </c>
      <c r="D4051" s="6" t="s">
        <v>8450</v>
      </c>
      <c r="E4051" s="49" t="s">
        <v>9051</v>
      </c>
      <c r="F4051" s="6" t="s">
        <v>9038</v>
      </c>
      <c r="G4051" s="6" t="s">
        <v>60</v>
      </c>
      <c r="H4051" s="6" t="s">
        <v>60</v>
      </c>
      <c r="I4051" s="60" t="s">
        <v>20207</v>
      </c>
      <c r="J4051" s="49" t="s">
        <v>20208</v>
      </c>
      <c r="K4051" s="6" t="s">
        <v>20209</v>
      </c>
      <c r="L4051" s="29">
        <f>IF($J$6="с учетом НДС",VLOOKUP(I4051,LEGEND!B:E,4,0)*(1-M4051),VLOOKUP(I4051,LEGEND!B:E,4,0)*(1-M4051)/1.2)</f>
        <v>7800</v>
      </c>
      <c r="M4051" s="57">
        <f>IF(AND(B4051&lt;&gt;"1_Электроинструмент",B4051&lt;&gt;"2_Садовая техника"),$J$5,IF($J$4&lt;=20%,$J$4,IFERROR(VLOOKUP(S4051,LEGEND!$L$2:$M$5,2,FALSE),$J$4)))</f>
        <v>0</v>
      </c>
      <c r="N4051" s="48" t="s">
        <v>60</v>
      </c>
      <c r="O4051" s="6" t="s">
        <v>60</v>
      </c>
      <c r="P4051" s="49" t="s">
        <v>66</v>
      </c>
      <c r="Q4051" s="49" t="s">
        <v>67</v>
      </c>
      <c r="R4051" s="6" t="s">
        <v>60</v>
      </c>
      <c r="S4051" s="49" t="s">
        <v>60</v>
      </c>
      <c r="T4051" s="73" t="str">
        <f>IF(_xlfn.XLOOKUP(I4051,LEGEND!B:B,LEGEND!H:H)&lt;&gt;"-",HYPERLINK(_xlfn.XLOOKUP(I4051,LEGEND!B:B,LEGEND!H:H),"link"),_xlfn.XLOOKUP(I4051,LEGEND!B:B,LEGEND!H:H))</f>
        <v>link</v>
      </c>
      <c r="U4051" s="73" t="str">
        <f>HYPERLINK(_xlfn.XLOOKUP(I4051,LEGEND!B:B,LEGEND!I:I))</f>
        <v>https://milwaukee-media-images.s3.amazonaws.com/hi/48404345--Hero_1.jpg</v>
      </c>
      <c r="V4051" s="51" t="s">
        <v>20210</v>
      </c>
      <c r="W4051" s="63" t="s">
        <v>71</v>
      </c>
      <c r="X4051" s="64">
        <v>295</v>
      </c>
      <c r="Y4051" s="64">
        <v>255</v>
      </c>
      <c r="Z4051" s="64">
        <v>1</v>
      </c>
      <c r="AA4051" s="84">
        <v>0.48799999999999999</v>
      </c>
      <c r="AB4051" s="85">
        <v>1</v>
      </c>
      <c r="AC4051" s="85">
        <v>1</v>
      </c>
    </row>
    <row r="4052" spans="1:29" ht="38.25">
      <c r="A4052" s="1"/>
      <c r="B4052" s="6" t="s">
        <v>8777</v>
      </c>
      <c r="C4052" s="6" t="s">
        <v>8778</v>
      </c>
      <c r="D4052" s="6" t="s">
        <v>8450</v>
      </c>
      <c r="E4052" s="49" t="s">
        <v>9051</v>
      </c>
      <c r="F4052" s="6" t="s">
        <v>9038</v>
      </c>
      <c r="G4052" s="6" t="s">
        <v>60</v>
      </c>
      <c r="H4052" s="6" t="s">
        <v>60</v>
      </c>
      <c r="I4052" s="60" t="s">
        <v>20211</v>
      </c>
      <c r="J4052" s="49" t="s">
        <v>20212</v>
      </c>
      <c r="K4052" s="6" t="s">
        <v>20213</v>
      </c>
      <c r="L4052" s="29">
        <f>IF($J$6="с учетом НДС",VLOOKUP(I4052,LEGEND!B:E,4,0)*(1-M4052),VLOOKUP(I4052,LEGEND!B:E,4,0)*(1-M4052)/1.2)</f>
        <v>8200</v>
      </c>
      <c r="M4052" s="57">
        <f>IF(AND(B4052&lt;&gt;"1_Электроинструмент",B4052&lt;&gt;"2_Садовая техника"),$J$5,IF($J$4&lt;=20%,$J$4,IFERROR(VLOOKUP(S4052,LEGEND!$L$2:$M$5,2,FALSE),$J$4)))</f>
        <v>0</v>
      </c>
      <c r="N4052" s="48" t="s">
        <v>60</v>
      </c>
      <c r="O4052" s="6" t="s">
        <v>60</v>
      </c>
      <c r="P4052" s="49" t="s">
        <v>66</v>
      </c>
      <c r="Q4052" s="49" t="s">
        <v>67</v>
      </c>
      <c r="R4052" s="6" t="s">
        <v>60</v>
      </c>
      <c r="S4052" s="49" t="s">
        <v>60</v>
      </c>
      <c r="T4052" s="73" t="str">
        <f>IF(_xlfn.XLOOKUP(I4052,LEGEND!B:B,LEGEND!H:H)&lt;&gt;"-",HYPERLINK(_xlfn.XLOOKUP(I4052,LEGEND!B:B,LEGEND!H:H),"link"),_xlfn.XLOOKUP(I4052,LEGEND!B:B,LEGEND!H:H))</f>
        <v>link</v>
      </c>
      <c r="U4052" s="73" t="str">
        <f>HYPERLINK(_xlfn.XLOOKUP(I4052,LEGEND!B:B,LEGEND!I:I))</f>
        <v>https://milwaukee-media-images.s3.amazonaws.com/hi/4932471318--Hero_1.jpg</v>
      </c>
      <c r="V4052" s="51" t="s">
        <v>20214</v>
      </c>
      <c r="W4052" s="63" t="s">
        <v>71</v>
      </c>
      <c r="X4052" s="64">
        <v>350</v>
      </c>
      <c r="Y4052" s="64">
        <v>299</v>
      </c>
      <c r="Z4052" s="64">
        <v>7</v>
      </c>
      <c r="AA4052" s="84">
        <v>0.98899999999999999</v>
      </c>
      <c r="AB4052" s="85">
        <v>1</v>
      </c>
      <c r="AC4052" s="85">
        <v>1</v>
      </c>
    </row>
    <row r="4053" spans="1:29" ht="25.5">
      <c r="A4053" s="1"/>
      <c r="B4053" s="6" t="s">
        <v>8777</v>
      </c>
      <c r="C4053" s="6" t="s">
        <v>8778</v>
      </c>
      <c r="D4053" s="6" t="s">
        <v>8450</v>
      </c>
      <c r="E4053" s="49" t="s">
        <v>9051</v>
      </c>
      <c r="F4053" s="6" t="s">
        <v>9038</v>
      </c>
      <c r="G4053" s="6" t="s">
        <v>60</v>
      </c>
      <c r="H4053" s="6" t="s">
        <v>60</v>
      </c>
      <c r="I4053" s="60" t="s">
        <v>9056</v>
      </c>
      <c r="J4053" s="49" t="s">
        <v>9057</v>
      </c>
      <c r="K4053" s="6" t="s">
        <v>9058</v>
      </c>
      <c r="L4053" s="29">
        <f>IF($J$6="с учетом НДС",VLOOKUP(I4053,LEGEND!B:E,4,0)*(1-M4053),VLOOKUP(I4053,LEGEND!B:E,4,0)*(1-M4053)/1.2)</f>
        <v>8400</v>
      </c>
      <c r="M4053" s="57">
        <f>IF(AND(B4053&lt;&gt;"1_Электроинструмент",B4053&lt;&gt;"2_Садовая техника"),$J$5,IF($J$4&lt;=20%,$J$4,IFERROR(VLOOKUP(S4053,LEGEND!$L$2:$M$5,2,FALSE),$J$4)))</f>
        <v>0</v>
      </c>
      <c r="N4053" s="48" t="s">
        <v>60</v>
      </c>
      <c r="O4053" s="6" t="s">
        <v>42</v>
      </c>
      <c r="P4053" s="49" t="s">
        <v>66</v>
      </c>
      <c r="Q4053" s="49" t="s">
        <v>473</v>
      </c>
      <c r="R4053" s="6" t="s">
        <v>60</v>
      </c>
      <c r="S4053" s="49" t="s">
        <v>60</v>
      </c>
      <c r="T4053" s="73" t="str">
        <f>IF(_xlfn.XLOOKUP(I4053,LEGEND!B:B,LEGEND!H:H)&lt;&gt;"-",HYPERLINK(_xlfn.XLOOKUP(I4053,LEGEND!B:B,LEGEND!H:H),"link"),_xlfn.XLOOKUP(I4053,LEGEND!B:B,LEGEND!H:H))</f>
        <v>link</v>
      </c>
      <c r="U4053" s="73" t="str">
        <f>HYPERLINK(_xlfn.XLOOKUP(I4053,LEGEND!B:B,LEGEND!I:I))</f>
        <v>-</v>
      </c>
      <c r="V4053" s="51" t="s">
        <v>9059</v>
      </c>
      <c r="W4053" s="63" t="s">
        <v>71</v>
      </c>
      <c r="X4053" s="64">
        <v>628</v>
      </c>
      <c r="Y4053" s="64">
        <v>676</v>
      </c>
      <c r="Z4053" s="64">
        <v>18</v>
      </c>
      <c r="AA4053" s="84">
        <v>0.98</v>
      </c>
      <c r="AB4053" s="85">
        <v>1</v>
      </c>
      <c r="AC4053" s="85">
        <v>1</v>
      </c>
    </row>
    <row r="4054" spans="1:29" ht="25.5">
      <c r="A4054" s="1"/>
      <c r="B4054" s="6" t="s">
        <v>8777</v>
      </c>
      <c r="C4054" s="6" t="s">
        <v>8778</v>
      </c>
      <c r="D4054" s="6" t="s">
        <v>8450</v>
      </c>
      <c r="E4054" s="49" t="s">
        <v>9051</v>
      </c>
      <c r="F4054" s="6" t="s">
        <v>9038</v>
      </c>
      <c r="G4054" s="6" t="s">
        <v>60</v>
      </c>
      <c r="H4054" s="6" t="s">
        <v>60</v>
      </c>
      <c r="I4054" s="60" t="s">
        <v>20215</v>
      </c>
      <c r="J4054" s="49" t="s">
        <v>20216</v>
      </c>
      <c r="K4054" s="6" t="s">
        <v>20217</v>
      </c>
      <c r="L4054" s="29">
        <f>IF($J$6="с учетом НДС",VLOOKUP(I4054,LEGEND!B:E,4,0)*(1-M4054),VLOOKUP(I4054,LEGEND!B:E,4,0)*(1-M4054)/1.2)</f>
        <v>9200</v>
      </c>
      <c r="M4054" s="57">
        <f>IF(AND(B4054&lt;&gt;"1_Электроинструмент",B4054&lt;&gt;"2_Садовая техника"),$J$5,IF($J$4&lt;=20%,$J$4,IFERROR(VLOOKUP(S4054,LEGEND!$L$2:$M$5,2,FALSE),$J$4)))</f>
        <v>0</v>
      </c>
      <c r="N4054" s="48" t="s">
        <v>60</v>
      </c>
      <c r="O4054" s="6" t="s">
        <v>60</v>
      </c>
      <c r="P4054" s="49" t="s">
        <v>66</v>
      </c>
      <c r="Q4054" s="49" t="s">
        <v>473</v>
      </c>
      <c r="R4054" s="6" t="s">
        <v>60</v>
      </c>
      <c r="S4054" s="49" t="s">
        <v>60</v>
      </c>
      <c r="T4054" s="73" t="str">
        <f>IF(_xlfn.XLOOKUP(I4054,LEGEND!B:B,LEGEND!H:H)&lt;&gt;"-",HYPERLINK(_xlfn.XLOOKUP(I4054,LEGEND!B:B,LEGEND!H:H),"link"),_xlfn.XLOOKUP(I4054,LEGEND!B:B,LEGEND!H:H))</f>
        <v>link</v>
      </c>
      <c r="U4054" s="73" t="str">
        <f>HYPERLINK(_xlfn.XLOOKUP(I4054,LEGEND!B:B,LEGEND!I:I))</f>
        <v>https://milwaukee-media-images.s3.amazonaws.com/hi/48404017--Hero_1.jpg</v>
      </c>
      <c r="V4054" s="51" t="s">
        <v>20218</v>
      </c>
      <c r="W4054" s="63" t="s">
        <v>1339</v>
      </c>
      <c r="X4054" s="64">
        <v>250</v>
      </c>
      <c r="Y4054" s="64">
        <v>280</v>
      </c>
      <c r="Z4054" s="64">
        <v>10</v>
      </c>
      <c r="AA4054" s="84">
        <v>0.35</v>
      </c>
      <c r="AB4054" s="85">
        <v>1</v>
      </c>
      <c r="AC4054" s="85">
        <v>1</v>
      </c>
    </row>
    <row r="4055" spans="1:29" ht="38.25">
      <c r="A4055" s="1"/>
      <c r="B4055" s="6" t="s">
        <v>8777</v>
      </c>
      <c r="C4055" s="6" t="s">
        <v>8778</v>
      </c>
      <c r="D4055" s="6" t="s">
        <v>8450</v>
      </c>
      <c r="E4055" s="49" t="s">
        <v>9051</v>
      </c>
      <c r="F4055" s="6" t="s">
        <v>9038</v>
      </c>
      <c r="G4055" s="6" t="s">
        <v>60</v>
      </c>
      <c r="H4055" s="6" t="s">
        <v>60</v>
      </c>
      <c r="I4055" s="60" t="s">
        <v>20219</v>
      </c>
      <c r="J4055" s="49" t="s">
        <v>20220</v>
      </c>
      <c r="K4055" s="6" t="s">
        <v>20221</v>
      </c>
      <c r="L4055" s="29">
        <f>IF($J$6="с учетом НДС",VLOOKUP(I4055,LEGEND!B:E,4,0)*(1-M4055),VLOOKUP(I4055,LEGEND!B:E,4,0)*(1-M4055)/1.2)</f>
        <v>9300</v>
      </c>
      <c r="M4055" s="57">
        <f>IF(AND(B4055&lt;&gt;"1_Электроинструмент",B4055&lt;&gt;"2_Садовая техника"),$J$5,IF($J$4&lt;=20%,$J$4,IFERROR(VLOOKUP(S4055,LEGEND!$L$2:$M$5,2,FALSE),$J$4)))</f>
        <v>0</v>
      </c>
      <c r="N4055" s="48" t="s">
        <v>60</v>
      </c>
      <c r="O4055" s="6" t="s">
        <v>60</v>
      </c>
      <c r="P4055" s="49" t="s">
        <v>66</v>
      </c>
      <c r="Q4055" s="49" t="s">
        <v>67</v>
      </c>
      <c r="R4055" s="6" t="s">
        <v>60</v>
      </c>
      <c r="S4055" s="49" t="s">
        <v>60</v>
      </c>
      <c r="T4055" s="73" t="str">
        <f>IF(_xlfn.XLOOKUP(I4055,LEGEND!B:B,LEGEND!H:H)&lt;&gt;"-",HYPERLINK(_xlfn.XLOOKUP(I4055,LEGEND!B:B,LEGEND!H:H),"link"),_xlfn.XLOOKUP(I4055,LEGEND!B:B,LEGEND!H:H))</f>
        <v>link</v>
      </c>
      <c r="U4055" s="73" t="str">
        <f>HYPERLINK(_xlfn.XLOOKUP(I4055,LEGEND!B:B,LEGEND!I:I))</f>
        <v>https://milwaukee-media-images.s3.amazonaws.com/hi/4932471304--Hero_1.jpg</v>
      </c>
      <c r="V4055" s="51" t="s">
        <v>20222</v>
      </c>
      <c r="W4055" s="63" t="s">
        <v>71</v>
      </c>
      <c r="X4055" s="64">
        <v>264</v>
      </c>
      <c r="Y4055" s="64">
        <v>223</v>
      </c>
      <c r="Z4055" s="64">
        <v>3</v>
      </c>
      <c r="AA4055" s="84">
        <v>0.33</v>
      </c>
      <c r="AB4055" s="85">
        <v>1</v>
      </c>
      <c r="AC4055" s="85">
        <v>1</v>
      </c>
    </row>
    <row r="4056" spans="1:29" ht="25.5">
      <c r="A4056" s="1"/>
      <c r="B4056" s="6" t="s">
        <v>8777</v>
      </c>
      <c r="C4056" s="6" t="s">
        <v>8778</v>
      </c>
      <c r="D4056" s="6" t="s">
        <v>8450</v>
      </c>
      <c r="E4056" s="49" t="s">
        <v>9051</v>
      </c>
      <c r="F4056" s="6" t="s">
        <v>9038</v>
      </c>
      <c r="G4056" s="6" t="s">
        <v>60</v>
      </c>
      <c r="H4056" s="6" t="s">
        <v>60</v>
      </c>
      <c r="I4056" s="60" t="s">
        <v>20223</v>
      </c>
      <c r="J4056" s="49" t="s">
        <v>20224</v>
      </c>
      <c r="K4056" s="6" t="s">
        <v>20225</v>
      </c>
      <c r="L4056" s="29">
        <f>IF($J$6="с учетом НДС",VLOOKUP(I4056,LEGEND!B:E,4,0)*(1-M4056),VLOOKUP(I4056,LEGEND!B:E,4,0)*(1-M4056)/1.2)</f>
        <v>9400</v>
      </c>
      <c r="M4056" s="57">
        <f>IF(AND(B4056&lt;&gt;"1_Электроинструмент",B4056&lt;&gt;"2_Садовая техника"),$J$5,IF($J$4&lt;=20%,$J$4,IFERROR(VLOOKUP(S4056,LEGEND!$L$2:$M$5,2,FALSE),$J$4)))</f>
        <v>0</v>
      </c>
      <c r="N4056" s="48" t="s">
        <v>60</v>
      </c>
      <c r="O4056" s="6" t="s">
        <v>60</v>
      </c>
      <c r="P4056" s="49" t="s">
        <v>66</v>
      </c>
      <c r="Q4056" s="49" t="s">
        <v>67</v>
      </c>
      <c r="R4056" s="6" t="s">
        <v>60</v>
      </c>
      <c r="S4056" s="49" t="s">
        <v>60</v>
      </c>
      <c r="T4056" s="73" t="str">
        <f>IF(_xlfn.XLOOKUP(I4056,LEGEND!B:B,LEGEND!H:H)&lt;&gt;"-",HYPERLINK(_xlfn.XLOOKUP(I4056,LEGEND!B:B,LEGEND!H:H),"link"),_xlfn.XLOOKUP(I4056,LEGEND!B:B,LEGEND!H:H))</f>
        <v>link</v>
      </c>
      <c r="U4056" s="73" t="str">
        <f>HYPERLINK(_xlfn.XLOOKUP(I4056,LEGEND!B:B,LEGEND!I:I))</f>
        <v>https://milwaukee-media-images.s3.amazonaws.com/hi/48404520--Hero_1.jpg</v>
      </c>
      <c r="V4056" s="51" t="s">
        <v>20226</v>
      </c>
      <c r="W4056" s="63" t="s">
        <v>1339</v>
      </c>
      <c r="X4056" s="64">
        <v>35</v>
      </c>
      <c r="Y4056" s="64">
        <v>250</v>
      </c>
      <c r="Z4056" s="64">
        <v>283</v>
      </c>
      <c r="AA4056" s="84">
        <v>0.42</v>
      </c>
      <c r="AB4056" s="85">
        <v>1</v>
      </c>
      <c r="AC4056" s="85">
        <v>1</v>
      </c>
    </row>
    <row r="4057" spans="1:29" ht="38.25">
      <c r="A4057" s="1"/>
      <c r="B4057" s="6" t="s">
        <v>8777</v>
      </c>
      <c r="C4057" s="6" t="s">
        <v>8778</v>
      </c>
      <c r="D4057" s="6" t="s">
        <v>8450</v>
      </c>
      <c r="E4057" s="49" t="s">
        <v>9051</v>
      </c>
      <c r="F4057" s="6" t="s">
        <v>9038</v>
      </c>
      <c r="G4057" s="6" t="s">
        <v>60</v>
      </c>
      <c r="H4057" s="6" t="s">
        <v>60</v>
      </c>
      <c r="I4057" s="60" t="s">
        <v>20227</v>
      </c>
      <c r="J4057" s="49" t="s">
        <v>20228</v>
      </c>
      <c r="K4057" s="6" t="s">
        <v>20229</v>
      </c>
      <c r="L4057" s="29">
        <f>IF($J$6="с учетом НДС",VLOOKUP(I4057,LEGEND!B:E,4,0)*(1-M4057),VLOOKUP(I4057,LEGEND!B:E,4,0)*(1-M4057)/1.2)</f>
        <v>9700</v>
      </c>
      <c r="M4057" s="57">
        <f>IF(AND(B4057&lt;&gt;"1_Электроинструмент",B4057&lt;&gt;"2_Садовая техника"),$J$5,IF($J$4&lt;=20%,$J$4,IFERROR(VLOOKUP(S4057,LEGEND!$L$2:$M$5,2,FALSE),$J$4)))</f>
        <v>0</v>
      </c>
      <c r="N4057" s="48" t="s">
        <v>60</v>
      </c>
      <c r="O4057" s="6" t="s">
        <v>60</v>
      </c>
      <c r="P4057" s="49" t="s">
        <v>66</v>
      </c>
      <c r="Q4057" s="49" t="s">
        <v>67</v>
      </c>
      <c r="R4057" s="6" t="s">
        <v>60</v>
      </c>
      <c r="S4057" s="49" t="s">
        <v>60</v>
      </c>
      <c r="T4057" s="73" t="str">
        <f>IF(_xlfn.XLOOKUP(I4057,LEGEND!B:B,LEGEND!H:H)&lt;&gt;"-",HYPERLINK(_xlfn.XLOOKUP(I4057,LEGEND!B:B,LEGEND!H:H),"link"),_xlfn.XLOOKUP(I4057,LEGEND!B:B,LEGEND!H:H))</f>
        <v>link</v>
      </c>
      <c r="U4057" s="73" t="str">
        <f>HYPERLINK(_xlfn.XLOOKUP(I4057,LEGEND!B:B,LEGEND!I:I))</f>
        <v>https://milwaukee-media-images.s3.amazonaws.com/hi/4932471293--Hero_1.jpg</v>
      </c>
      <c r="V4057" s="51" t="s">
        <v>20230</v>
      </c>
      <c r="W4057" s="63" t="s">
        <v>71</v>
      </c>
      <c r="X4057" s="64">
        <v>242</v>
      </c>
      <c r="Y4057" s="64">
        <v>202</v>
      </c>
      <c r="Z4057" s="64">
        <v>3</v>
      </c>
      <c r="AA4057" s="84">
        <v>0.3</v>
      </c>
      <c r="AB4057" s="85">
        <v>1</v>
      </c>
      <c r="AC4057" s="85">
        <v>1</v>
      </c>
    </row>
    <row r="4058" spans="1:29" ht="25.5">
      <c r="A4058" s="1"/>
      <c r="B4058" s="6" t="s">
        <v>8777</v>
      </c>
      <c r="C4058" s="6" t="s">
        <v>8778</v>
      </c>
      <c r="D4058" s="6" t="s">
        <v>8450</v>
      </c>
      <c r="E4058" s="49" t="s">
        <v>9051</v>
      </c>
      <c r="F4058" s="6" t="s">
        <v>9038</v>
      </c>
      <c r="G4058" s="6" t="s">
        <v>60</v>
      </c>
      <c r="H4058" s="6" t="s">
        <v>60</v>
      </c>
      <c r="I4058" s="60" t="s">
        <v>24369</v>
      </c>
      <c r="J4058" s="49" t="s">
        <v>24370</v>
      </c>
      <c r="K4058" s="6" t="s">
        <v>24371</v>
      </c>
      <c r="L4058" s="29">
        <f>IF($J$6="с учетом НДС",VLOOKUP(I4058,LEGEND!B:E,4,0)*(1-M4058),VLOOKUP(I4058,LEGEND!B:E,4,0)*(1-M4058)/1.2)</f>
        <v>9800</v>
      </c>
      <c r="M4058" s="57">
        <f>IF(AND(B4058&lt;&gt;"1_Электроинструмент",B4058&lt;&gt;"2_Садовая техника"),$J$5,IF($J$4&lt;=20%,$J$4,IFERROR(VLOOKUP(S4058,LEGEND!$L$2:$M$5,2,FALSE),$J$4)))</f>
        <v>0</v>
      </c>
      <c r="N4058" s="48" t="s">
        <v>60</v>
      </c>
      <c r="O4058" s="6" t="s">
        <v>60</v>
      </c>
      <c r="P4058" s="49" t="s">
        <v>1556</v>
      </c>
      <c r="Q4058" s="49" t="s">
        <v>473</v>
      </c>
      <c r="R4058" s="6" t="s">
        <v>60</v>
      </c>
      <c r="S4058" s="49" t="s">
        <v>60</v>
      </c>
      <c r="T4058" s="73" t="str">
        <f>IF(_xlfn.XLOOKUP(I4058,LEGEND!B:B,LEGEND!H:H)&lt;&gt;"-",HYPERLINK(_xlfn.XLOOKUP(I4058,LEGEND!B:B,LEGEND!H:H),"link"),_xlfn.XLOOKUP(I4058,LEGEND!B:B,LEGEND!H:H))</f>
        <v>-</v>
      </c>
      <c r="U4058" s="73" t="str">
        <f>HYPERLINK(_xlfn.XLOOKUP(I4058,LEGEND!B:B,LEGEND!I:I))</f>
        <v>-</v>
      </c>
      <c r="V4058" s="51" t="s">
        <v>24372</v>
      </c>
      <c r="W4058" s="63" t="s">
        <v>1189</v>
      </c>
      <c r="X4058" s="64">
        <v>359</v>
      </c>
      <c r="Y4058" s="64">
        <v>364</v>
      </c>
      <c r="Z4058" s="64">
        <v>10</v>
      </c>
      <c r="AA4058" s="84">
        <v>1.33</v>
      </c>
      <c r="AB4058" s="85">
        <v>1</v>
      </c>
      <c r="AC4058" s="85">
        <v>1</v>
      </c>
    </row>
    <row r="4059" spans="1:29" ht="38.25">
      <c r="A4059" s="1"/>
      <c r="B4059" s="6" t="s">
        <v>8777</v>
      </c>
      <c r="C4059" s="6" t="s">
        <v>8778</v>
      </c>
      <c r="D4059" s="6" t="s">
        <v>8450</v>
      </c>
      <c r="E4059" s="49" t="s">
        <v>9051</v>
      </c>
      <c r="F4059" s="6" t="s">
        <v>9038</v>
      </c>
      <c r="G4059" s="6" t="s">
        <v>60</v>
      </c>
      <c r="H4059" s="6" t="s">
        <v>60</v>
      </c>
      <c r="I4059" s="60" t="s">
        <v>20231</v>
      </c>
      <c r="J4059" s="49" t="s">
        <v>20232</v>
      </c>
      <c r="K4059" s="6" t="s">
        <v>20233</v>
      </c>
      <c r="L4059" s="29">
        <f>IF($J$6="с учетом НДС",VLOOKUP(I4059,LEGEND!B:E,4,0)*(1-M4059),VLOOKUP(I4059,LEGEND!B:E,4,0)*(1-M4059)/1.2)</f>
        <v>10000</v>
      </c>
      <c r="M4059" s="57">
        <f>IF(AND(B4059&lt;&gt;"1_Электроинструмент",B4059&lt;&gt;"2_Садовая техника"),$J$5,IF($J$4&lt;=20%,$J$4,IFERROR(VLOOKUP(S4059,LEGEND!$L$2:$M$5,2,FALSE),$J$4)))</f>
        <v>0</v>
      </c>
      <c r="N4059" s="48" t="s">
        <v>60</v>
      </c>
      <c r="O4059" s="6" t="s">
        <v>60</v>
      </c>
      <c r="P4059" s="49" t="s">
        <v>66</v>
      </c>
      <c r="Q4059" s="49" t="s">
        <v>67</v>
      </c>
      <c r="R4059" s="6" t="s">
        <v>60</v>
      </c>
      <c r="S4059" s="49" t="s">
        <v>60</v>
      </c>
      <c r="T4059" s="73" t="str">
        <f>IF(_xlfn.XLOOKUP(I4059,LEGEND!B:B,LEGEND!H:H)&lt;&gt;"-",HYPERLINK(_xlfn.XLOOKUP(I4059,LEGEND!B:B,LEGEND!H:H),"link"),_xlfn.XLOOKUP(I4059,LEGEND!B:B,LEGEND!H:H))</f>
        <v>link</v>
      </c>
      <c r="U4059" s="73" t="str">
        <f>HYPERLINK(_xlfn.XLOOKUP(I4059,LEGEND!B:B,LEGEND!I:I))</f>
        <v>https://milwaukee-media-images.s3.amazonaws.com/hi/4932471321--Hero_1.jpg</v>
      </c>
      <c r="V4059" s="51" t="s">
        <v>20234</v>
      </c>
      <c r="W4059" s="63" t="s">
        <v>71</v>
      </c>
      <c r="X4059" s="64">
        <v>391</v>
      </c>
      <c r="Y4059" s="64">
        <v>350</v>
      </c>
      <c r="Z4059" s="64">
        <v>7</v>
      </c>
      <c r="AA4059" s="84">
        <v>1.4</v>
      </c>
      <c r="AB4059" s="85">
        <v>1</v>
      </c>
      <c r="AC4059" s="85">
        <v>1</v>
      </c>
    </row>
    <row r="4060" spans="1:29" ht="25.5">
      <c r="A4060" s="1"/>
      <c r="B4060" s="6" t="s">
        <v>8777</v>
      </c>
      <c r="C4060" s="6" t="s">
        <v>8778</v>
      </c>
      <c r="D4060" s="6" t="s">
        <v>8450</v>
      </c>
      <c r="E4060" s="49" t="s">
        <v>9051</v>
      </c>
      <c r="F4060" s="6" t="s">
        <v>9038</v>
      </c>
      <c r="G4060" s="6" t="s">
        <v>60</v>
      </c>
      <c r="H4060" s="6" t="s">
        <v>60</v>
      </c>
      <c r="I4060" s="60" t="s">
        <v>24361</v>
      </c>
      <c r="J4060" s="49" t="s">
        <v>24362</v>
      </c>
      <c r="K4060" s="6" t="s">
        <v>24363</v>
      </c>
      <c r="L4060" s="29">
        <f>IF($J$6="с учетом НДС",VLOOKUP(I4060,LEGEND!B:E,4,0)*(1-M4060),VLOOKUP(I4060,LEGEND!B:E,4,0)*(1-M4060)/1.2)</f>
        <v>10200</v>
      </c>
      <c r="M4060" s="57">
        <f>IF(AND(B4060&lt;&gt;"1_Электроинструмент",B4060&lt;&gt;"2_Садовая техника"),$J$5,IF($J$4&lt;=20%,$J$4,IFERROR(VLOOKUP(S4060,LEGEND!$L$2:$M$5,2,FALSE),$J$4)))</f>
        <v>0</v>
      </c>
      <c r="N4060" s="48" t="s">
        <v>60</v>
      </c>
      <c r="O4060" s="6" t="s">
        <v>60</v>
      </c>
      <c r="P4060" s="49" t="s">
        <v>1556</v>
      </c>
      <c r="Q4060" s="49" t="s">
        <v>473</v>
      </c>
      <c r="R4060" s="6" t="s">
        <v>60</v>
      </c>
      <c r="S4060" s="49" t="s">
        <v>60</v>
      </c>
      <c r="T4060" s="73" t="str">
        <f>IF(_xlfn.XLOOKUP(I4060,LEGEND!B:B,LEGEND!H:H)&lt;&gt;"-",HYPERLINK(_xlfn.XLOOKUP(I4060,LEGEND!B:B,LEGEND!H:H),"link"),_xlfn.XLOOKUP(I4060,LEGEND!B:B,LEGEND!H:H))</f>
        <v>-</v>
      </c>
      <c r="U4060" s="73" t="str">
        <f>HYPERLINK(_xlfn.XLOOKUP(I4060,LEGEND!B:B,LEGEND!I:I))</f>
        <v>-</v>
      </c>
      <c r="V4060" s="51" t="s">
        <v>24364</v>
      </c>
      <c r="W4060" s="63" t="s">
        <v>1189</v>
      </c>
      <c r="X4060" s="64">
        <v>359</v>
      </c>
      <c r="Y4060" s="64">
        <v>364</v>
      </c>
      <c r="Z4060" s="64">
        <v>22</v>
      </c>
      <c r="AA4060" s="84">
        <v>0.93300000000000005</v>
      </c>
      <c r="AB4060" s="85">
        <v>1</v>
      </c>
      <c r="AC4060" s="85">
        <v>1</v>
      </c>
    </row>
    <row r="4061" spans="1:29" ht="51">
      <c r="A4061" s="1"/>
      <c r="B4061" s="6" t="s">
        <v>8777</v>
      </c>
      <c r="C4061" s="6" t="s">
        <v>8778</v>
      </c>
      <c r="D4061" s="6" t="s">
        <v>8450</v>
      </c>
      <c r="E4061" s="49" t="s">
        <v>9051</v>
      </c>
      <c r="F4061" s="6" t="s">
        <v>9038</v>
      </c>
      <c r="G4061" s="6" t="s">
        <v>60</v>
      </c>
      <c r="H4061" s="6" t="s">
        <v>60</v>
      </c>
      <c r="I4061" s="60" t="s">
        <v>20235</v>
      </c>
      <c r="J4061" s="49" t="s">
        <v>20236</v>
      </c>
      <c r="K4061" s="6" t="s">
        <v>20237</v>
      </c>
      <c r="L4061" s="29">
        <f>IF($J$6="с учетом НДС",VLOOKUP(I4061,LEGEND!B:E,4,0)*(1-M4061),VLOOKUP(I4061,LEGEND!B:E,4,0)*(1-M4061)/1.2)</f>
        <v>12200</v>
      </c>
      <c r="M4061" s="57">
        <f>IF(AND(B4061&lt;&gt;"1_Электроинструмент",B4061&lt;&gt;"2_Садовая техника"),$J$5,IF($J$4&lt;=20%,$J$4,IFERROR(VLOOKUP(S4061,LEGEND!$L$2:$M$5,2,FALSE),$J$4)))</f>
        <v>0</v>
      </c>
      <c r="N4061" s="48" t="s">
        <v>60</v>
      </c>
      <c r="O4061" s="6" t="s">
        <v>60</v>
      </c>
      <c r="P4061" s="49" t="s">
        <v>66</v>
      </c>
      <c r="Q4061" s="49" t="s">
        <v>67</v>
      </c>
      <c r="R4061" s="6" t="s">
        <v>60</v>
      </c>
      <c r="S4061" s="49" t="s">
        <v>60</v>
      </c>
      <c r="T4061" s="73" t="str">
        <f>IF(_xlfn.XLOOKUP(I4061,LEGEND!B:B,LEGEND!H:H)&lt;&gt;"-",HYPERLINK(_xlfn.XLOOKUP(I4061,LEGEND!B:B,LEGEND!H:H),"link"),_xlfn.XLOOKUP(I4061,LEGEND!B:B,LEGEND!H:H))</f>
        <v>link</v>
      </c>
      <c r="U4061" s="73" t="str">
        <f>HYPERLINK(_xlfn.XLOOKUP(I4061,LEGEND!B:B,LEGEND!I:I))</f>
        <v>https://milwaukee-media-images.s3.amazonaws.com/hi/4932471323--Hero_1.jpg</v>
      </c>
      <c r="V4061" s="51" t="s">
        <v>20238</v>
      </c>
      <c r="W4061" s="63" t="s">
        <v>71</v>
      </c>
      <c r="X4061" s="64">
        <v>391</v>
      </c>
      <c r="Y4061" s="64">
        <v>350</v>
      </c>
      <c r="Z4061" s="64">
        <v>7</v>
      </c>
      <c r="AA4061" s="84">
        <v>1.42</v>
      </c>
      <c r="AB4061" s="85">
        <v>1</v>
      </c>
      <c r="AC4061" s="85">
        <v>1</v>
      </c>
    </row>
    <row r="4062" spans="1:29" ht="38.25">
      <c r="A4062" s="1"/>
      <c r="B4062" s="6" t="s">
        <v>8777</v>
      </c>
      <c r="C4062" s="6" t="s">
        <v>8778</v>
      </c>
      <c r="D4062" s="6" t="s">
        <v>8450</v>
      </c>
      <c r="E4062" s="49" t="s">
        <v>9051</v>
      </c>
      <c r="F4062" s="6" t="s">
        <v>9038</v>
      </c>
      <c r="G4062" s="6" t="s">
        <v>60</v>
      </c>
      <c r="H4062" s="6" t="s">
        <v>60</v>
      </c>
      <c r="I4062" s="60" t="s">
        <v>20239</v>
      </c>
      <c r="J4062" s="49" t="s">
        <v>20240</v>
      </c>
      <c r="K4062" s="6" t="s">
        <v>20241</v>
      </c>
      <c r="L4062" s="29">
        <f>IF($J$6="с учетом НДС",VLOOKUP(I4062,LEGEND!B:E,4,0)*(1-M4062),VLOOKUP(I4062,LEGEND!B:E,4,0)*(1-M4062)/1.2)</f>
        <v>12500</v>
      </c>
      <c r="M4062" s="57">
        <f>IF(AND(B4062&lt;&gt;"1_Электроинструмент",B4062&lt;&gt;"2_Садовая техника"),$J$5,IF($J$4&lt;=20%,$J$4,IFERROR(VLOOKUP(S4062,LEGEND!$L$2:$M$5,2,FALSE),$J$4)))</f>
        <v>0</v>
      </c>
      <c r="N4062" s="48" t="s">
        <v>60</v>
      </c>
      <c r="O4062" s="6" t="s">
        <v>60</v>
      </c>
      <c r="P4062" s="49" t="s">
        <v>66</v>
      </c>
      <c r="Q4062" s="49" t="s">
        <v>67</v>
      </c>
      <c r="R4062" s="6" t="s">
        <v>60</v>
      </c>
      <c r="S4062" s="49" t="s">
        <v>60</v>
      </c>
      <c r="T4062" s="73" t="str">
        <f>IF(_xlfn.XLOOKUP(I4062,LEGEND!B:B,LEGEND!H:H)&lt;&gt;"-",HYPERLINK(_xlfn.XLOOKUP(I4062,LEGEND!B:B,LEGEND!H:H),"link"),_xlfn.XLOOKUP(I4062,LEGEND!B:B,LEGEND!H:H))</f>
        <v>link</v>
      </c>
      <c r="U4062" s="73" t="str">
        <f>HYPERLINK(_xlfn.XLOOKUP(I4062,LEGEND!B:B,LEGEND!I:I))</f>
        <v>https://milwaukee-media-images.s3.amazonaws.com/hi/4932471322--Hero_1.jpg</v>
      </c>
      <c r="V4062" s="51" t="s">
        <v>20242</v>
      </c>
      <c r="W4062" s="63" t="s">
        <v>71</v>
      </c>
      <c r="X4062" s="64">
        <v>391</v>
      </c>
      <c r="Y4062" s="64">
        <v>350</v>
      </c>
      <c r="Z4062" s="64">
        <v>7</v>
      </c>
      <c r="AA4062" s="84">
        <v>1.43</v>
      </c>
      <c r="AB4062" s="85">
        <v>1</v>
      </c>
      <c r="AC4062" s="85">
        <v>1</v>
      </c>
    </row>
    <row r="4063" spans="1:29" ht="25.5">
      <c r="A4063" s="1"/>
      <c r="B4063" s="6" t="s">
        <v>8777</v>
      </c>
      <c r="C4063" s="6" t="s">
        <v>8778</v>
      </c>
      <c r="D4063" s="6" t="s">
        <v>8450</v>
      </c>
      <c r="E4063" s="49" t="s">
        <v>9051</v>
      </c>
      <c r="F4063" s="6" t="s">
        <v>9038</v>
      </c>
      <c r="G4063" s="6" t="s">
        <v>60</v>
      </c>
      <c r="H4063" s="6" t="s">
        <v>60</v>
      </c>
      <c r="I4063" s="60" t="s">
        <v>9060</v>
      </c>
      <c r="J4063" s="49" t="s">
        <v>9061</v>
      </c>
      <c r="K4063" s="6" t="s">
        <v>9062</v>
      </c>
      <c r="L4063" s="29">
        <f>IF($J$6="с учетом НДС",VLOOKUP(I4063,LEGEND!B:E,4,0)*(1-M4063),VLOOKUP(I4063,LEGEND!B:E,4,0)*(1-M4063)/1.2)</f>
        <v>13800</v>
      </c>
      <c r="M4063" s="57">
        <f>IF(AND(B4063&lt;&gt;"1_Электроинструмент",B4063&lt;&gt;"2_Садовая техника"),$J$5,IF($J$4&lt;=20%,$J$4,IFERROR(VLOOKUP(S4063,LEGEND!$L$2:$M$5,2,FALSE),$J$4)))</f>
        <v>0</v>
      </c>
      <c r="N4063" s="48" t="s">
        <v>60</v>
      </c>
      <c r="O4063" s="6" t="s">
        <v>42</v>
      </c>
      <c r="P4063" s="49" t="s">
        <v>66</v>
      </c>
      <c r="Q4063" s="49" t="s">
        <v>473</v>
      </c>
      <c r="R4063" s="6" t="s">
        <v>60</v>
      </c>
      <c r="S4063" s="49" t="s">
        <v>60</v>
      </c>
      <c r="T4063" s="73" t="str">
        <f>IF(_xlfn.XLOOKUP(I4063,LEGEND!B:B,LEGEND!H:H)&lt;&gt;"-",HYPERLINK(_xlfn.XLOOKUP(I4063,LEGEND!B:B,LEGEND!H:H),"link"),_xlfn.XLOOKUP(I4063,LEGEND!B:B,LEGEND!H:H))</f>
        <v>link</v>
      </c>
      <c r="U4063" s="73" t="str">
        <f>HYPERLINK(_xlfn.XLOOKUP(I4063,LEGEND!B:B,LEGEND!I:I))</f>
        <v>-</v>
      </c>
      <c r="V4063" s="51" t="s">
        <v>9063</v>
      </c>
      <c r="W4063" s="63" t="s">
        <v>71</v>
      </c>
      <c r="X4063" s="64">
        <v>502</v>
      </c>
      <c r="Y4063" s="64">
        <v>676</v>
      </c>
      <c r="Z4063" s="64">
        <v>17</v>
      </c>
      <c r="AA4063" s="84">
        <v>1.86</v>
      </c>
      <c r="AB4063" s="85">
        <v>1</v>
      </c>
      <c r="AC4063" s="85">
        <v>1</v>
      </c>
    </row>
    <row r="4064" spans="1:29" ht="38.25">
      <c r="A4064" s="1"/>
      <c r="B4064" s="6" t="s">
        <v>8777</v>
      </c>
      <c r="C4064" s="6" t="s">
        <v>8778</v>
      </c>
      <c r="D4064" s="6" t="s">
        <v>8450</v>
      </c>
      <c r="E4064" s="49" t="s">
        <v>9037</v>
      </c>
      <c r="F4064" s="6" t="s">
        <v>9038</v>
      </c>
      <c r="G4064" s="6" t="s">
        <v>60</v>
      </c>
      <c r="H4064" s="6" t="s">
        <v>60</v>
      </c>
      <c r="I4064" s="60" t="s">
        <v>20243</v>
      </c>
      <c r="J4064" s="49" t="s">
        <v>20244</v>
      </c>
      <c r="K4064" s="6" t="s">
        <v>20245</v>
      </c>
      <c r="L4064" s="29">
        <f>IF($J$6="с учетом НДС",VLOOKUP(I4064,LEGEND!B:E,4,0)*(1-M4064),VLOOKUP(I4064,LEGEND!B:E,4,0)*(1-M4064)/1.2)</f>
        <v>870</v>
      </c>
      <c r="M4064" s="57">
        <f>IF(AND(B4064&lt;&gt;"1_Электроинструмент",B4064&lt;&gt;"2_Садовая техника"),$J$5,IF($J$4&lt;=20%,$J$4,IFERROR(VLOOKUP(S4064,LEGEND!$L$2:$M$5,2,FALSE),$J$4)))</f>
        <v>0</v>
      </c>
      <c r="N4064" s="48" t="s">
        <v>60</v>
      </c>
      <c r="O4064" s="6" t="s">
        <v>60</v>
      </c>
      <c r="P4064" s="49" t="s">
        <v>66</v>
      </c>
      <c r="Q4064" s="49" t="s">
        <v>67</v>
      </c>
      <c r="R4064" s="6" t="s">
        <v>60</v>
      </c>
      <c r="S4064" s="49" t="s">
        <v>60</v>
      </c>
      <c r="T4064" s="73" t="str">
        <f>IF(_xlfn.XLOOKUP(I4064,LEGEND!B:B,LEGEND!H:H)&lt;&gt;"-",HYPERLINK(_xlfn.XLOOKUP(I4064,LEGEND!B:B,LEGEND!H:H),"link"),_xlfn.XLOOKUP(I4064,LEGEND!B:B,LEGEND!H:H))</f>
        <v>link</v>
      </c>
      <c r="U4064" s="73" t="str">
        <f>HYPERLINK(_xlfn.XLOOKUP(I4064,LEGEND!B:B,LEGEND!I:I))</f>
        <v>https://milwaukee-media-images.s3.amazonaws.com/hi/48906071--Hero_01.jpg</v>
      </c>
      <c r="V4064" s="51" t="s">
        <v>20246</v>
      </c>
      <c r="W4064" s="63" t="s">
        <v>1189</v>
      </c>
      <c r="X4064" s="64">
        <v>152</v>
      </c>
      <c r="Y4064" s="64">
        <v>100</v>
      </c>
      <c r="Z4064" s="64">
        <v>10</v>
      </c>
      <c r="AA4064" s="84">
        <v>3.4000000000000002E-2</v>
      </c>
      <c r="AB4064" s="85">
        <v>6</v>
      </c>
      <c r="AC4064" s="85">
        <v>1</v>
      </c>
    </row>
    <row r="4065" spans="1:29" ht="38.25">
      <c r="A4065" s="1"/>
      <c r="B4065" s="6" t="s">
        <v>8777</v>
      </c>
      <c r="C4065" s="6" t="s">
        <v>8778</v>
      </c>
      <c r="D4065" s="6" t="s">
        <v>8450</v>
      </c>
      <c r="E4065" s="49" t="s">
        <v>9037</v>
      </c>
      <c r="F4065" s="6" t="s">
        <v>9038</v>
      </c>
      <c r="G4065" s="6" t="s">
        <v>60</v>
      </c>
      <c r="H4065" s="6" t="s">
        <v>60</v>
      </c>
      <c r="I4065" s="60" t="s">
        <v>20247</v>
      </c>
      <c r="J4065" s="49" t="s">
        <v>20248</v>
      </c>
      <c r="K4065" s="6" t="s">
        <v>20249</v>
      </c>
      <c r="L4065" s="29">
        <f>IF($J$6="с учетом НДС",VLOOKUP(I4065,LEGEND!B:E,4,0)*(1-M4065),VLOOKUP(I4065,LEGEND!B:E,4,0)*(1-M4065)/1.2)</f>
        <v>870</v>
      </c>
      <c r="M4065" s="57">
        <f>IF(AND(B4065&lt;&gt;"1_Электроинструмент",B4065&lt;&gt;"2_Садовая техника"),$J$5,IF($J$4&lt;=20%,$J$4,IFERROR(VLOOKUP(S4065,LEGEND!$L$2:$M$5,2,FALSE),$J$4)))</f>
        <v>0</v>
      </c>
      <c r="N4065" s="48" t="s">
        <v>60</v>
      </c>
      <c r="O4065" s="6" t="s">
        <v>60</v>
      </c>
      <c r="P4065" s="49" t="s">
        <v>66</v>
      </c>
      <c r="Q4065" s="49" t="s">
        <v>67</v>
      </c>
      <c r="R4065" s="6" t="s">
        <v>60</v>
      </c>
      <c r="S4065" s="49" t="s">
        <v>60</v>
      </c>
      <c r="T4065" s="73" t="str">
        <f>IF(_xlfn.XLOOKUP(I4065,LEGEND!B:B,LEGEND!H:H)&lt;&gt;"-",HYPERLINK(_xlfn.XLOOKUP(I4065,LEGEND!B:B,LEGEND!H:H),"link"),_xlfn.XLOOKUP(I4065,LEGEND!B:B,LEGEND!H:H))</f>
        <v>link</v>
      </c>
      <c r="U4065" s="73" t="str">
        <f>HYPERLINK(_xlfn.XLOOKUP(I4065,LEGEND!B:B,LEGEND!I:I))</f>
        <v>https://milwaukee-media-images.s3.amazonaws.com/hi/48906072--Hero_1.jpg</v>
      </c>
      <c r="V4065" s="51" t="s">
        <v>20250</v>
      </c>
      <c r="W4065" s="63" t="s">
        <v>1189</v>
      </c>
      <c r="X4065" s="64">
        <v>149</v>
      </c>
      <c r="Y4065" s="64">
        <v>99</v>
      </c>
      <c r="Z4065" s="64">
        <v>13</v>
      </c>
      <c r="AA4065" s="84">
        <v>3.2000000000000001E-2</v>
      </c>
      <c r="AB4065" s="85">
        <v>6</v>
      </c>
      <c r="AC4065" s="85">
        <v>1</v>
      </c>
    </row>
    <row r="4066" spans="1:29" ht="38.25">
      <c r="A4066" s="1"/>
      <c r="B4066" s="6" t="s">
        <v>8777</v>
      </c>
      <c r="C4066" s="6" t="s">
        <v>8778</v>
      </c>
      <c r="D4066" s="6" t="s">
        <v>8450</v>
      </c>
      <c r="E4066" s="49" t="s">
        <v>9037</v>
      </c>
      <c r="F4066" s="6" t="s">
        <v>9038</v>
      </c>
      <c r="G4066" s="6" t="s">
        <v>60</v>
      </c>
      <c r="H4066" s="6" t="s">
        <v>60</v>
      </c>
      <c r="I4066" s="60" t="s">
        <v>20251</v>
      </c>
      <c r="J4066" s="49" t="s">
        <v>20252</v>
      </c>
      <c r="K4066" s="6" t="s">
        <v>20253</v>
      </c>
      <c r="L4066" s="29">
        <f>IF($J$6="с учетом НДС",VLOOKUP(I4066,LEGEND!B:E,4,0)*(1-M4066),VLOOKUP(I4066,LEGEND!B:E,4,0)*(1-M4066)/1.2)</f>
        <v>870</v>
      </c>
      <c r="M4066" s="57">
        <f>IF(AND(B4066&lt;&gt;"1_Электроинструмент",B4066&lt;&gt;"2_Садовая техника"),$J$5,IF($J$4&lt;=20%,$J$4,IFERROR(VLOOKUP(S4066,LEGEND!$L$2:$M$5,2,FALSE),$J$4)))</f>
        <v>0</v>
      </c>
      <c r="N4066" s="48" t="s">
        <v>60</v>
      </c>
      <c r="O4066" s="6" t="s">
        <v>60</v>
      </c>
      <c r="P4066" s="49" t="s">
        <v>66</v>
      </c>
      <c r="Q4066" s="49" t="s">
        <v>67</v>
      </c>
      <c r="R4066" s="6" t="s">
        <v>60</v>
      </c>
      <c r="S4066" s="49" t="s">
        <v>60</v>
      </c>
      <c r="T4066" s="73" t="str">
        <f>IF(_xlfn.XLOOKUP(I4066,LEGEND!B:B,LEGEND!H:H)&lt;&gt;"-",HYPERLINK(_xlfn.XLOOKUP(I4066,LEGEND!B:B,LEGEND!H:H),"link"),_xlfn.XLOOKUP(I4066,LEGEND!B:B,LEGEND!H:H))</f>
        <v>link</v>
      </c>
      <c r="U4066" s="73" t="str">
        <f>HYPERLINK(_xlfn.XLOOKUP(I4066,LEGEND!B:B,LEGEND!I:I))</f>
        <v>https://milwaukee-media-images.s3.amazonaws.com/hi/48906073--Hero_1.jpg</v>
      </c>
      <c r="V4066" s="51" t="s">
        <v>20254</v>
      </c>
      <c r="W4066" s="63" t="s">
        <v>1189</v>
      </c>
      <c r="X4066" s="64">
        <v>153</v>
      </c>
      <c r="Y4066" s="64">
        <v>101</v>
      </c>
      <c r="Z4066" s="64">
        <v>10</v>
      </c>
      <c r="AA4066" s="84">
        <v>2.5999999999999999E-2</v>
      </c>
      <c r="AB4066" s="85">
        <v>6</v>
      </c>
      <c r="AC4066" s="85">
        <v>1</v>
      </c>
    </row>
    <row r="4067" spans="1:29" ht="38.25">
      <c r="A4067" s="1"/>
      <c r="B4067" s="6" t="s">
        <v>8777</v>
      </c>
      <c r="C4067" s="6" t="s">
        <v>8778</v>
      </c>
      <c r="D4067" s="6" t="s">
        <v>8450</v>
      </c>
      <c r="E4067" s="49" t="s">
        <v>9037</v>
      </c>
      <c r="F4067" s="6" t="s">
        <v>9038</v>
      </c>
      <c r="G4067" s="6" t="s">
        <v>60</v>
      </c>
      <c r="H4067" s="6" t="s">
        <v>60</v>
      </c>
      <c r="I4067" s="60" t="s">
        <v>20255</v>
      </c>
      <c r="J4067" s="49" t="s">
        <v>20256</v>
      </c>
      <c r="K4067" s="6" t="s">
        <v>20257</v>
      </c>
      <c r="L4067" s="29">
        <f>IF($J$6="с учетом НДС",VLOOKUP(I4067,LEGEND!B:E,4,0)*(1-M4067),VLOOKUP(I4067,LEGEND!B:E,4,0)*(1-M4067)/1.2)</f>
        <v>870</v>
      </c>
      <c r="M4067" s="57">
        <f>IF(AND(B4067&lt;&gt;"1_Электроинструмент",B4067&lt;&gt;"2_Садовая техника"),$J$5,IF($J$4&lt;=20%,$J$4,IFERROR(VLOOKUP(S4067,LEGEND!$L$2:$M$5,2,FALSE),$J$4)))</f>
        <v>0</v>
      </c>
      <c r="N4067" s="48" t="s">
        <v>60</v>
      </c>
      <c r="O4067" s="6" t="s">
        <v>60</v>
      </c>
      <c r="P4067" s="49" t="s">
        <v>66</v>
      </c>
      <c r="Q4067" s="49" t="s">
        <v>67</v>
      </c>
      <c r="R4067" s="6" t="s">
        <v>60</v>
      </c>
      <c r="S4067" s="49" t="s">
        <v>60</v>
      </c>
      <c r="T4067" s="73" t="str">
        <f>IF(_xlfn.XLOOKUP(I4067,LEGEND!B:B,LEGEND!H:H)&lt;&gt;"-",HYPERLINK(_xlfn.XLOOKUP(I4067,LEGEND!B:B,LEGEND!H:H),"link"),_xlfn.XLOOKUP(I4067,LEGEND!B:B,LEGEND!H:H))</f>
        <v>link</v>
      </c>
      <c r="U4067" s="73" t="str">
        <f>HYPERLINK(_xlfn.XLOOKUP(I4067,LEGEND!B:B,LEGEND!I:I))</f>
        <v>https://milwaukee-media-images.s3.amazonaws.com/hi/48906074--Hero_1.jpg</v>
      </c>
      <c r="V4067" s="51" t="s">
        <v>20258</v>
      </c>
      <c r="W4067" s="63" t="s">
        <v>1189</v>
      </c>
      <c r="X4067" s="64">
        <v>152</v>
      </c>
      <c r="Y4067" s="64">
        <v>100</v>
      </c>
      <c r="Z4067" s="64">
        <v>13</v>
      </c>
      <c r="AA4067" s="84">
        <v>2.1999999999999999E-2</v>
      </c>
      <c r="AB4067" s="85">
        <v>6</v>
      </c>
      <c r="AC4067" s="85">
        <v>1</v>
      </c>
    </row>
    <row r="4068" spans="1:29" ht="38.25">
      <c r="A4068" s="1"/>
      <c r="B4068" s="6" t="s">
        <v>8777</v>
      </c>
      <c r="C4068" s="6" t="s">
        <v>8778</v>
      </c>
      <c r="D4068" s="6" t="s">
        <v>8450</v>
      </c>
      <c r="E4068" s="49" t="s">
        <v>9037</v>
      </c>
      <c r="F4068" s="6" t="s">
        <v>9038</v>
      </c>
      <c r="G4068" s="6" t="s">
        <v>60</v>
      </c>
      <c r="H4068" s="6" t="s">
        <v>60</v>
      </c>
      <c r="I4068" s="60" t="s">
        <v>20259</v>
      </c>
      <c r="J4068" s="49" t="s">
        <v>20260</v>
      </c>
      <c r="K4068" s="6" t="s">
        <v>20261</v>
      </c>
      <c r="L4068" s="29">
        <f>IF($J$6="с учетом НДС",VLOOKUP(I4068,LEGEND!B:E,4,0)*(1-M4068),VLOOKUP(I4068,LEGEND!B:E,4,0)*(1-M4068)/1.2)</f>
        <v>870</v>
      </c>
      <c r="M4068" s="57">
        <f>IF(AND(B4068&lt;&gt;"1_Электроинструмент",B4068&lt;&gt;"2_Садовая техника"),$J$5,IF($J$4&lt;=20%,$J$4,IFERROR(VLOOKUP(S4068,LEGEND!$L$2:$M$5,2,FALSE),$J$4)))</f>
        <v>0</v>
      </c>
      <c r="N4068" s="48" t="s">
        <v>60</v>
      </c>
      <c r="O4068" s="6" t="s">
        <v>60</v>
      </c>
      <c r="P4068" s="49" t="s">
        <v>66</v>
      </c>
      <c r="Q4068" s="49" t="s">
        <v>67</v>
      </c>
      <c r="R4068" s="6" t="s">
        <v>60</v>
      </c>
      <c r="S4068" s="49" t="s">
        <v>60</v>
      </c>
      <c r="T4068" s="73" t="str">
        <f>IF(_xlfn.XLOOKUP(I4068,LEGEND!B:B,LEGEND!H:H)&lt;&gt;"-",HYPERLINK(_xlfn.XLOOKUP(I4068,LEGEND!B:B,LEGEND!H:H),"link"),_xlfn.XLOOKUP(I4068,LEGEND!B:B,LEGEND!H:H))</f>
        <v>link</v>
      </c>
      <c r="U4068" s="73" t="str">
        <f>HYPERLINK(_xlfn.XLOOKUP(I4068,LEGEND!B:B,LEGEND!I:I))</f>
        <v>https://milwaukee-media-images.s3.amazonaws.com/hi/48906075--Hero_1.jpg</v>
      </c>
      <c r="V4068" s="51" t="s">
        <v>20262</v>
      </c>
      <c r="W4068" s="63" t="s">
        <v>1189</v>
      </c>
      <c r="X4068" s="64">
        <v>150</v>
      </c>
      <c r="Y4068" s="64">
        <v>100</v>
      </c>
      <c r="Z4068" s="64">
        <v>7</v>
      </c>
      <c r="AA4068" s="84">
        <v>0.02</v>
      </c>
      <c r="AB4068" s="85">
        <v>6</v>
      </c>
      <c r="AC4068" s="85">
        <v>1</v>
      </c>
    </row>
    <row r="4069" spans="1:29" ht="38.25">
      <c r="A4069" s="1"/>
      <c r="B4069" s="6" t="s">
        <v>8777</v>
      </c>
      <c r="C4069" s="6" t="s">
        <v>8778</v>
      </c>
      <c r="D4069" s="6" t="s">
        <v>8450</v>
      </c>
      <c r="E4069" s="49" t="s">
        <v>9037</v>
      </c>
      <c r="F4069" s="6" t="s">
        <v>9038</v>
      </c>
      <c r="G4069" s="6" t="s">
        <v>60</v>
      </c>
      <c r="H4069" s="6" t="s">
        <v>60</v>
      </c>
      <c r="I4069" s="60" t="s">
        <v>20263</v>
      </c>
      <c r="J4069" s="49" t="s">
        <v>20264</v>
      </c>
      <c r="K4069" s="6" t="s">
        <v>20265</v>
      </c>
      <c r="L4069" s="29">
        <f>IF($J$6="с учетом НДС",VLOOKUP(I4069,LEGEND!B:E,4,0)*(1-M4069),VLOOKUP(I4069,LEGEND!B:E,4,0)*(1-M4069)/1.2)</f>
        <v>1130</v>
      </c>
      <c r="M4069" s="57">
        <f>IF(AND(B4069&lt;&gt;"1_Электроинструмент",B4069&lt;&gt;"2_Садовая техника"),$J$5,IF($J$4&lt;=20%,$J$4,IFERROR(VLOOKUP(S4069,LEGEND!$L$2:$M$5,2,FALSE),$J$4)))</f>
        <v>0</v>
      </c>
      <c r="N4069" s="48" t="s">
        <v>60</v>
      </c>
      <c r="O4069" s="6" t="s">
        <v>60</v>
      </c>
      <c r="P4069" s="49" t="s">
        <v>66</v>
      </c>
      <c r="Q4069" s="49" t="s">
        <v>67</v>
      </c>
      <c r="R4069" s="6" t="s">
        <v>60</v>
      </c>
      <c r="S4069" s="49" t="s">
        <v>60</v>
      </c>
      <c r="T4069" s="73" t="str">
        <f>IF(_xlfn.XLOOKUP(I4069,LEGEND!B:B,LEGEND!H:H)&lt;&gt;"-",HYPERLINK(_xlfn.XLOOKUP(I4069,LEGEND!B:B,LEGEND!H:H),"link"),_xlfn.XLOOKUP(I4069,LEGEND!B:B,LEGEND!H:H))</f>
        <v>link</v>
      </c>
      <c r="U4069" s="73" t="str">
        <f>HYPERLINK(_xlfn.XLOOKUP(I4069,LEGEND!B:B,LEGEND!I:I))</f>
        <v>https://milwaukee-media-images.s3.amazonaws.com/hi/48906001--Hero_1.jpg</v>
      </c>
      <c r="V4069" s="51" t="s">
        <v>20266</v>
      </c>
      <c r="W4069" s="63" t="s">
        <v>1189</v>
      </c>
      <c r="X4069" s="64">
        <v>172</v>
      </c>
      <c r="Y4069" s="64">
        <v>95</v>
      </c>
      <c r="Z4069" s="64">
        <v>18</v>
      </c>
      <c r="AA4069" s="84">
        <v>0.04</v>
      </c>
      <c r="AB4069" s="85">
        <v>1</v>
      </c>
      <c r="AC4069" s="85">
        <v>1</v>
      </c>
    </row>
    <row r="4070" spans="1:29" ht="38.25">
      <c r="A4070" s="1"/>
      <c r="B4070" s="6" t="s">
        <v>8777</v>
      </c>
      <c r="C4070" s="6" t="s">
        <v>8778</v>
      </c>
      <c r="D4070" s="6" t="s">
        <v>8450</v>
      </c>
      <c r="E4070" s="49" t="s">
        <v>9037</v>
      </c>
      <c r="F4070" s="6" t="s">
        <v>9038</v>
      </c>
      <c r="G4070" s="6" t="s">
        <v>60</v>
      </c>
      <c r="H4070" s="6" t="s">
        <v>60</v>
      </c>
      <c r="I4070" s="60" t="s">
        <v>9117</v>
      </c>
      <c r="J4070" s="49" t="s">
        <v>9118</v>
      </c>
      <c r="K4070" s="6" t="s">
        <v>9119</v>
      </c>
      <c r="L4070" s="29">
        <f>IF($J$6="с учетом НДС",VLOOKUP(I4070,LEGEND!B:E,4,0)*(1-M4070),VLOOKUP(I4070,LEGEND!B:E,4,0)*(1-M4070)/1.2)</f>
        <v>1150</v>
      </c>
      <c r="M4070" s="57">
        <f>IF(AND(B4070&lt;&gt;"1_Электроинструмент",B4070&lt;&gt;"2_Садовая техника"),$J$5,IF($J$4&lt;=20%,$J$4,IFERROR(VLOOKUP(S4070,LEGEND!$L$2:$M$5,2,FALSE),$J$4)))</f>
        <v>0</v>
      </c>
      <c r="N4070" s="48" t="s">
        <v>60</v>
      </c>
      <c r="O4070" s="6" t="s">
        <v>42</v>
      </c>
      <c r="P4070" s="49" t="s">
        <v>66</v>
      </c>
      <c r="Q4070" s="49" t="s">
        <v>473</v>
      </c>
      <c r="R4070" s="6" t="s">
        <v>60</v>
      </c>
      <c r="S4070" s="49" t="s">
        <v>60</v>
      </c>
      <c r="T4070" s="73" t="str">
        <f>IF(_xlfn.XLOOKUP(I4070,LEGEND!B:B,LEGEND!H:H)&lt;&gt;"-",HYPERLINK(_xlfn.XLOOKUP(I4070,LEGEND!B:B,LEGEND!H:H),"link"),_xlfn.XLOOKUP(I4070,LEGEND!B:B,LEGEND!H:H))</f>
        <v>-</v>
      </c>
      <c r="U4070" s="73" t="str">
        <f>HYPERLINK(_xlfn.XLOOKUP(I4070,LEGEND!B:B,LEGEND!I:I))</f>
        <v>-</v>
      </c>
      <c r="V4070" s="51" t="s">
        <v>9120</v>
      </c>
      <c r="W4070" s="63" t="s">
        <v>71</v>
      </c>
      <c r="X4070" s="64">
        <v>40</v>
      </c>
      <c r="Y4070" s="64">
        <v>190</v>
      </c>
      <c r="Z4070" s="64">
        <v>290</v>
      </c>
      <c r="AA4070" s="84">
        <v>0.5</v>
      </c>
      <c r="AB4070" s="85">
        <v>1</v>
      </c>
      <c r="AC4070" s="85">
        <v>1</v>
      </c>
    </row>
    <row r="4071" spans="1:29" ht="38.25">
      <c r="A4071" s="1"/>
      <c r="B4071" s="6" t="s">
        <v>8777</v>
      </c>
      <c r="C4071" s="6" t="s">
        <v>8778</v>
      </c>
      <c r="D4071" s="6" t="s">
        <v>8450</v>
      </c>
      <c r="E4071" s="49" t="s">
        <v>9037</v>
      </c>
      <c r="F4071" s="6" t="s">
        <v>9038</v>
      </c>
      <c r="G4071" s="6" t="s">
        <v>60</v>
      </c>
      <c r="H4071" s="6" t="s">
        <v>60</v>
      </c>
      <c r="I4071" s="60" t="s">
        <v>20267</v>
      </c>
      <c r="J4071" s="49" t="s">
        <v>20268</v>
      </c>
      <c r="K4071" s="6" t="s">
        <v>20269</v>
      </c>
      <c r="L4071" s="29">
        <f>IF($J$6="с учетом НДС",VLOOKUP(I4071,LEGEND!B:E,4,0)*(1-M4071),VLOOKUP(I4071,LEGEND!B:E,4,0)*(1-M4071)/1.2)</f>
        <v>1200</v>
      </c>
      <c r="M4071" s="57">
        <f>IF(AND(B4071&lt;&gt;"1_Электроинструмент",B4071&lt;&gt;"2_Садовая техника"),$J$5,IF($J$4&lt;=20%,$J$4,IFERROR(VLOOKUP(S4071,LEGEND!$L$2:$M$5,2,FALSE),$J$4)))</f>
        <v>0</v>
      </c>
      <c r="N4071" s="48" t="s">
        <v>60</v>
      </c>
      <c r="O4071" s="6" t="s">
        <v>60</v>
      </c>
      <c r="P4071" s="49" t="s">
        <v>66</v>
      </c>
      <c r="Q4071" s="49" t="s">
        <v>67</v>
      </c>
      <c r="R4071" s="6" t="s">
        <v>60</v>
      </c>
      <c r="S4071" s="49" t="s">
        <v>60</v>
      </c>
      <c r="T4071" s="73" t="str">
        <f>IF(_xlfn.XLOOKUP(I4071,LEGEND!B:B,LEGEND!H:H)&lt;&gt;"-",HYPERLINK(_xlfn.XLOOKUP(I4071,LEGEND!B:B,LEGEND!H:H),"link"),_xlfn.XLOOKUP(I4071,LEGEND!B:B,LEGEND!H:H))</f>
        <v>link</v>
      </c>
      <c r="U4071" s="73" t="str">
        <f>HYPERLINK(_xlfn.XLOOKUP(I4071,LEGEND!B:B,LEGEND!I:I))</f>
        <v>https://milwaukee-media-images.s3.amazonaws.com/hi/48906021--Hero_1.jpg</v>
      </c>
      <c r="V4071" s="51" t="s">
        <v>20270</v>
      </c>
      <c r="W4071" s="63" t="s">
        <v>1189</v>
      </c>
      <c r="X4071" s="64">
        <v>173</v>
      </c>
      <c r="Y4071" s="64">
        <v>96</v>
      </c>
      <c r="Z4071" s="64">
        <v>20</v>
      </c>
      <c r="AA4071" s="84">
        <v>0.04</v>
      </c>
      <c r="AB4071" s="85">
        <v>1</v>
      </c>
      <c r="AC4071" s="85">
        <v>1</v>
      </c>
    </row>
    <row r="4072" spans="1:29" ht="38.25">
      <c r="A4072" s="1"/>
      <c r="B4072" s="6" t="s">
        <v>8777</v>
      </c>
      <c r="C4072" s="6" t="s">
        <v>8778</v>
      </c>
      <c r="D4072" s="6" t="s">
        <v>8450</v>
      </c>
      <c r="E4072" s="49" t="s">
        <v>9037</v>
      </c>
      <c r="F4072" s="6" t="s">
        <v>9038</v>
      </c>
      <c r="G4072" s="6" t="s">
        <v>60</v>
      </c>
      <c r="H4072" s="6" t="s">
        <v>60</v>
      </c>
      <c r="I4072" s="60" t="s">
        <v>20271</v>
      </c>
      <c r="J4072" s="49" t="s">
        <v>20272</v>
      </c>
      <c r="K4072" s="6" t="s">
        <v>20273</v>
      </c>
      <c r="L4072" s="29">
        <f>IF($J$6="с учетом НДС",VLOOKUP(I4072,LEGEND!B:E,4,0)*(1-M4072),VLOOKUP(I4072,LEGEND!B:E,4,0)*(1-M4072)/1.2)</f>
        <v>1210</v>
      </c>
      <c r="M4072" s="57">
        <f>IF(AND(B4072&lt;&gt;"1_Электроинструмент",B4072&lt;&gt;"2_Садовая техника"),$J$5,IF($J$4&lt;=20%,$J$4,IFERROR(VLOOKUP(S4072,LEGEND!$L$2:$M$5,2,FALSE),$J$4)))</f>
        <v>0</v>
      </c>
      <c r="N4072" s="48" t="s">
        <v>60</v>
      </c>
      <c r="O4072" s="6" t="s">
        <v>60</v>
      </c>
      <c r="P4072" s="49" t="s">
        <v>66</v>
      </c>
      <c r="Q4072" s="49" t="s">
        <v>67</v>
      </c>
      <c r="R4072" s="6" t="s">
        <v>60</v>
      </c>
      <c r="S4072" s="49" t="s">
        <v>60</v>
      </c>
      <c r="T4072" s="73" t="str">
        <f>IF(_xlfn.XLOOKUP(I4072,LEGEND!B:B,LEGEND!H:H)&lt;&gt;"-",HYPERLINK(_xlfn.XLOOKUP(I4072,LEGEND!B:B,LEGEND!H:H),"link"),_xlfn.XLOOKUP(I4072,LEGEND!B:B,LEGEND!H:H))</f>
        <v>link</v>
      </c>
      <c r="U4072" s="73" t="str">
        <f>HYPERLINK(_xlfn.XLOOKUP(I4072,LEGEND!B:B,LEGEND!I:I))</f>
        <v>https://milwaukee-media-images.s3.amazonaws.com/hi/48906011--Hero_1.jpg</v>
      </c>
      <c r="V4072" s="51" t="s">
        <v>20274</v>
      </c>
      <c r="W4072" s="63" t="s">
        <v>1189</v>
      </c>
      <c r="X4072" s="64">
        <v>174</v>
      </c>
      <c r="Y4072" s="64">
        <v>97</v>
      </c>
      <c r="Z4072" s="64">
        <v>8</v>
      </c>
      <c r="AA4072" s="84">
        <v>0.04</v>
      </c>
      <c r="AB4072" s="85">
        <v>1</v>
      </c>
      <c r="AC4072" s="85">
        <v>1</v>
      </c>
    </row>
    <row r="4073" spans="1:29" ht="38.25">
      <c r="A4073" s="1"/>
      <c r="B4073" s="6" t="s">
        <v>8777</v>
      </c>
      <c r="C4073" s="6" t="s">
        <v>8778</v>
      </c>
      <c r="D4073" s="6" t="s">
        <v>8450</v>
      </c>
      <c r="E4073" s="49" t="s">
        <v>9037</v>
      </c>
      <c r="F4073" s="6" t="s">
        <v>9038</v>
      </c>
      <c r="G4073" s="6" t="s">
        <v>60</v>
      </c>
      <c r="H4073" s="6" t="s">
        <v>60</v>
      </c>
      <c r="I4073" s="60" t="s">
        <v>20275</v>
      </c>
      <c r="J4073" s="49" t="s">
        <v>20276</v>
      </c>
      <c r="K4073" s="6" t="s">
        <v>20277</v>
      </c>
      <c r="L4073" s="29">
        <f>IF($J$6="с учетом НДС",VLOOKUP(I4073,LEGEND!B:E,4,0)*(1-M4073),VLOOKUP(I4073,LEGEND!B:E,4,0)*(1-M4073)/1.2)</f>
        <v>1210</v>
      </c>
      <c r="M4073" s="57">
        <f>IF(AND(B4073&lt;&gt;"1_Электроинструмент",B4073&lt;&gt;"2_Садовая техника"),$J$5,IF($J$4&lt;=20%,$J$4,IFERROR(VLOOKUP(S4073,LEGEND!$L$2:$M$5,2,FALSE),$J$4)))</f>
        <v>0</v>
      </c>
      <c r="N4073" s="48" t="s">
        <v>60</v>
      </c>
      <c r="O4073" s="6" t="s">
        <v>60</v>
      </c>
      <c r="P4073" s="49" t="s">
        <v>66</v>
      </c>
      <c r="Q4073" s="49" t="s">
        <v>67</v>
      </c>
      <c r="R4073" s="6" t="s">
        <v>60</v>
      </c>
      <c r="S4073" s="49" t="s">
        <v>60</v>
      </c>
      <c r="T4073" s="73" t="str">
        <f>IF(_xlfn.XLOOKUP(I4073,LEGEND!B:B,LEGEND!H:H)&lt;&gt;"-",HYPERLINK(_xlfn.XLOOKUP(I4073,LEGEND!B:B,LEGEND!H:H),"link"),_xlfn.XLOOKUP(I4073,LEGEND!B:B,LEGEND!H:H))</f>
        <v>link</v>
      </c>
      <c r="U4073" s="73" t="str">
        <f>HYPERLINK(_xlfn.XLOOKUP(I4073,LEGEND!B:B,LEGEND!I:I))</f>
        <v>https://milwaukee-media-images.s3.amazonaws.com/hi/48906031--Hero_1.jpg</v>
      </c>
      <c r="V4073" s="51" t="s">
        <v>20278</v>
      </c>
      <c r="W4073" s="63" t="s">
        <v>1189</v>
      </c>
      <c r="X4073" s="64">
        <v>172</v>
      </c>
      <c r="Y4073" s="64">
        <v>97</v>
      </c>
      <c r="Z4073" s="64">
        <v>18</v>
      </c>
      <c r="AA4073" s="84">
        <v>0.04</v>
      </c>
      <c r="AB4073" s="85">
        <v>1</v>
      </c>
      <c r="AC4073" s="85">
        <v>1</v>
      </c>
    </row>
    <row r="4074" spans="1:29" ht="38.25">
      <c r="A4074" s="1"/>
      <c r="B4074" s="6" t="s">
        <v>8777</v>
      </c>
      <c r="C4074" s="6" t="s">
        <v>8778</v>
      </c>
      <c r="D4074" s="6" t="s">
        <v>8450</v>
      </c>
      <c r="E4074" s="49" t="s">
        <v>9037</v>
      </c>
      <c r="F4074" s="6" t="s">
        <v>9038</v>
      </c>
      <c r="G4074" s="6" t="s">
        <v>60</v>
      </c>
      <c r="H4074" s="6" t="s">
        <v>60</v>
      </c>
      <c r="I4074" s="60" t="s">
        <v>9047</v>
      </c>
      <c r="J4074" s="49" t="s">
        <v>9048</v>
      </c>
      <c r="K4074" s="6" t="s">
        <v>9049</v>
      </c>
      <c r="L4074" s="29">
        <f>IF($J$6="с учетом НДС",VLOOKUP(I4074,LEGEND!B:E,4,0)*(1-M4074),VLOOKUP(I4074,LEGEND!B:E,4,0)*(1-M4074)/1.2)</f>
        <v>1280</v>
      </c>
      <c r="M4074" s="57">
        <f>IF(AND(B4074&lt;&gt;"1_Электроинструмент",B4074&lt;&gt;"2_Садовая техника"),$J$5,IF($J$4&lt;=20%,$J$4,IFERROR(VLOOKUP(S4074,LEGEND!$L$2:$M$5,2,FALSE),$J$4)))</f>
        <v>0</v>
      </c>
      <c r="N4074" s="48" t="s">
        <v>60</v>
      </c>
      <c r="O4074" s="6" t="s">
        <v>42</v>
      </c>
      <c r="P4074" s="49" t="s">
        <v>66</v>
      </c>
      <c r="Q4074" s="49" t="s">
        <v>473</v>
      </c>
      <c r="R4074" s="6" t="s">
        <v>60</v>
      </c>
      <c r="S4074" s="49" t="s">
        <v>60</v>
      </c>
      <c r="T4074" s="73" t="str">
        <f>IF(_xlfn.XLOOKUP(I4074,LEGEND!B:B,LEGEND!H:H)&lt;&gt;"-",HYPERLINK(_xlfn.XLOOKUP(I4074,LEGEND!B:B,LEGEND!H:H),"link"),_xlfn.XLOOKUP(I4074,LEGEND!B:B,LEGEND!H:H))</f>
        <v>link</v>
      </c>
      <c r="U4074" s="73" t="str">
        <f>HYPERLINK(_xlfn.XLOOKUP(I4074,LEGEND!B:B,LEGEND!I:I))</f>
        <v>https://milwaukee-media-images.s3.amazonaws.com/hi/48906000--Hero_1.jpg</v>
      </c>
      <c r="V4074" s="51" t="s">
        <v>9050</v>
      </c>
      <c r="W4074" s="63" t="s">
        <v>1189</v>
      </c>
      <c r="X4074" s="64">
        <v>15</v>
      </c>
      <c r="Y4074" s="64">
        <v>100</v>
      </c>
      <c r="Z4074" s="64">
        <v>175</v>
      </c>
      <c r="AA4074" s="84">
        <v>0.05</v>
      </c>
      <c r="AB4074" s="85">
        <v>1</v>
      </c>
      <c r="AC4074" s="85">
        <v>1</v>
      </c>
    </row>
    <row r="4075" spans="1:29" ht="38.25">
      <c r="A4075" s="1"/>
      <c r="B4075" s="6" t="s">
        <v>8777</v>
      </c>
      <c r="C4075" s="6" t="s">
        <v>8778</v>
      </c>
      <c r="D4075" s="6" t="s">
        <v>8450</v>
      </c>
      <c r="E4075" s="49" t="s">
        <v>9037</v>
      </c>
      <c r="F4075" s="6" t="s">
        <v>9038</v>
      </c>
      <c r="G4075" s="6" t="s">
        <v>60</v>
      </c>
      <c r="H4075" s="6" t="s">
        <v>60</v>
      </c>
      <c r="I4075" s="60" t="s">
        <v>20279</v>
      </c>
      <c r="J4075" s="49" t="s">
        <v>20280</v>
      </c>
      <c r="K4075" s="6" t="s">
        <v>20281</v>
      </c>
      <c r="L4075" s="29">
        <f>IF($J$6="с учетом НДС",VLOOKUP(I4075,LEGEND!B:E,4,0)*(1-M4075),VLOOKUP(I4075,LEGEND!B:E,4,0)*(1-M4075)/1.2)</f>
        <v>1330</v>
      </c>
      <c r="M4075" s="57">
        <f>IF(AND(B4075&lt;&gt;"1_Электроинструмент",B4075&lt;&gt;"2_Садовая техника"),$J$5,IF($J$4&lt;=20%,$J$4,IFERROR(VLOOKUP(S4075,LEGEND!$L$2:$M$5,2,FALSE),$J$4)))</f>
        <v>0</v>
      </c>
      <c r="N4075" s="48" t="s">
        <v>60</v>
      </c>
      <c r="O4075" s="6" t="s">
        <v>60</v>
      </c>
      <c r="P4075" s="49" t="s">
        <v>66</v>
      </c>
      <c r="Q4075" s="49" t="s">
        <v>67</v>
      </c>
      <c r="R4075" s="6" t="s">
        <v>60</v>
      </c>
      <c r="S4075" s="49" t="s">
        <v>60</v>
      </c>
      <c r="T4075" s="73" t="str">
        <f>IF(_xlfn.XLOOKUP(I4075,LEGEND!B:B,LEGEND!H:H)&lt;&gt;"-",HYPERLINK(_xlfn.XLOOKUP(I4075,LEGEND!B:B,LEGEND!H:H),"link"),_xlfn.XLOOKUP(I4075,LEGEND!B:B,LEGEND!H:H))</f>
        <v>link</v>
      </c>
      <c r="U4075" s="73" t="str">
        <f>HYPERLINK(_xlfn.XLOOKUP(I4075,LEGEND!B:B,LEGEND!I:I))</f>
        <v>https://milwaukee-media-images.s3.amazonaws.com/hi/48906035--Hero_1.jpg</v>
      </c>
      <c r="V4075" s="51" t="s">
        <v>20282</v>
      </c>
      <c r="W4075" s="63" t="s">
        <v>1189</v>
      </c>
      <c r="X4075" s="64">
        <v>173</v>
      </c>
      <c r="Y4075" s="64">
        <v>98</v>
      </c>
      <c r="Z4075" s="64">
        <v>12</v>
      </c>
      <c r="AA4075" s="84">
        <v>4.2000000000000003E-2</v>
      </c>
      <c r="AB4075" s="85">
        <v>1</v>
      </c>
      <c r="AC4075" s="85">
        <v>1</v>
      </c>
    </row>
    <row r="4076" spans="1:29" ht="38.25">
      <c r="A4076" s="1"/>
      <c r="B4076" s="6" t="s">
        <v>8777</v>
      </c>
      <c r="C4076" s="6" t="s">
        <v>8778</v>
      </c>
      <c r="D4076" s="6" t="s">
        <v>8450</v>
      </c>
      <c r="E4076" s="49" t="s">
        <v>9037</v>
      </c>
      <c r="F4076" s="6" t="s">
        <v>9038</v>
      </c>
      <c r="G4076" s="6" t="s">
        <v>60</v>
      </c>
      <c r="H4076" s="6" t="s">
        <v>60</v>
      </c>
      <c r="I4076" s="60" t="s">
        <v>20283</v>
      </c>
      <c r="J4076" s="49" t="s">
        <v>20284</v>
      </c>
      <c r="K4076" s="6" t="s">
        <v>20285</v>
      </c>
      <c r="L4076" s="29">
        <f>IF($J$6="с учетом НДС",VLOOKUP(I4076,LEGEND!B:E,4,0)*(1-M4076),VLOOKUP(I4076,LEGEND!B:E,4,0)*(1-M4076)/1.2)</f>
        <v>1350</v>
      </c>
      <c r="M4076" s="57">
        <f>IF(AND(B4076&lt;&gt;"1_Электроинструмент",B4076&lt;&gt;"2_Садовая техника"),$J$5,IF($J$4&lt;=20%,$J$4,IFERROR(VLOOKUP(S4076,LEGEND!$L$2:$M$5,2,FALSE),$J$4)))</f>
        <v>0</v>
      </c>
      <c r="N4076" s="48" t="s">
        <v>60</v>
      </c>
      <c r="O4076" s="6" t="s">
        <v>60</v>
      </c>
      <c r="P4076" s="49" t="s">
        <v>66</v>
      </c>
      <c r="Q4076" s="49" t="s">
        <v>67</v>
      </c>
      <c r="R4076" s="6" t="s">
        <v>60</v>
      </c>
      <c r="S4076" s="49" t="s">
        <v>60</v>
      </c>
      <c r="T4076" s="73" t="str">
        <f>IF(_xlfn.XLOOKUP(I4076,LEGEND!B:B,LEGEND!H:H)&lt;&gt;"-",HYPERLINK(_xlfn.XLOOKUP(I4076,LEGEND!B:B,LEGEND!H:H),"link"),_xlfn.XLOOKUP(I4076,LEGEND!B:B,LEGEND!H:H))</f>
        <v>link</v>
      </c>
      <c r="U4076" s="73" t="str">
        <f>HYPERLINK(_xlfn.XLOOKUP(I4076,LEGEND!B:B,LEGEND!I:I))</f>
        <v>https://milwaukee-media-images.s3.amazonaws.com/hi/48906005--Hero_1.jpg</v>
      </c>
      <c r="V4076" s="51" t="s">
        <v>20286</v>
      </c>
      <c r="W4076" s="63" t="s">
        <v>1189</v>
      </c>
      <c r="X4076" s="64">
        <v>173</v>
      </c>
      <c r="Y4076" s="64">
        <v>97</v>
      </c>
      <c r="Z4076" s="64">
        <v>12</v>
      </c>
      <c r="AA4076" s="84">
        <v>0.04</v>
      </c>
      <c r="AB4076" s="85">
        <v>1</v>
      </c>
      <c r="AC4076" s="85">
        <v>1</v>
      </c>
    </row>
    <row r="4077" spans="1:29" ht="38.25">
      <c r="A4077" s="1"/>
      <c r="B4077" s="6" t="s">
        <v>8777</v>
      </c>
      <c r="C4077" s="6" t="s">
        <v>8778</v>
      </c>
      <c r="D4077" s="6" t="s">
        <v>8450</v>
      </c>
      <c r="E4077" s="49" t="s">
        <v>9037</v>
      </c>
      <c r="F4077" s="6" t="s">
        <v>9038</v>
      </c>
      <c r="G4077" s="6" t="s">
        <v>60</v>
      </c>
      <c r="H4077" s="6" t="s">
        <v>60</v>
      </c>
      <c r="I4077" s="60" t="s">
        <v>20287</v>
      </c>
      <c r="J4077" s="49" t="s">
        <v>20288</v>
      </c>
      <c r="K4077" s="6" t="s">
        <v>20289</v>
      </c>
      <c r="L4077" s="29">
        <f>IF($J$6="с учетом НДС",VLOOKUP(I4077,LEGEND!B:E,4,0)*(1-M4077),VLOOKUP(I4077,LEGEND!B:E,4,0)*(1-M4077)/1.2)</f>
        <v>1350</v>
      </c>
      <c r="M4077" s="57">
        <f>IF(AND(B4077&lt;&gt;"1_Электроинструмент",B4077&lt;&gt;"2_Садовая техника"),$J$5,IF($J$4&lt;=20%,$J$4,IFERROR(VLOOKUP(S4077,LEGEND!$L$2:$M$5,2,FALSE),$J$4)))</f>
        <v>0</v>
      </c>
      <c r="N4077" s="48" t="s">
        <v>60</v>
      </c>
      <c r="O4077" s="6" t="s">
        <v>60</v>
      </c>
      <c r="P4077" s="49" t="s">
        <v>66</v>
      </c>
      <c r="Q4077" s="49" t="s">
        <v>67</v>
      </c>
      <c r="R4077" s="6" t="s">
        <v>60</v>
      </c>
      <c r="S4077" s="49" t="s">
        <v>60</v>
      </c>
      <c r="T4077" s="73" t="str">
        <f>IF(_xlfn.XLOOKUP(I4077,LEGEND!B:B,LEGEND!H:H)&lt;&gt;"-",HYPERLINK(_xlfn.XLOOKUP(I4077,LEGEND!B:B,LEGEND!H:H),"link"),_xlfn.XLOOKUP(I4077,LEGEND!B:B,LEGEND!H:H))</f>
        <v>link</v>
      </c>
      <c r="U4077" s="73" t="str">
        <f>HYPERLINK(_xlfn.XLOOKUP(I4077,LEGEND!B:B,LEGEND!I:I))</f>
        <v>https://milwaukee-media-images.s3.amazonaws.com/hi/48906061--Hero_1.jpg</v>
      </c>
      <c r="V4077" s="51" t="s">
        <v>20290</v>
      </c>
      <c r="W4077" s="63" t="s">
        <v>1189</v>
      </c>
      <c r="X4077" s="64">
        <v>172</v>
      </c>
      <c r="Y4077" s="64">
        <v>97</v>
      </c>
      <c r="Z4077" s="64">
        <v>15</v>
      </c>
      <c r="AA4077" s="84">
        <v>0.04</v>
      </c>
      <c r="AB4077" s="85">
        <v>1</v>
      </c>
      <c r="AC4077" s="85">
        <v>1</v>
      </c>
    </row>
    <row r="4078" spans="1:29" ht="38.25">
      <c r="A4078" s="1"/>
      <c r="B4078" s="6" t="s">
        <v>8777</v>
      </c>
      <c r="C4078" s="6" t="s">
        <v>8778</v>
      </c>
      <c r="D4078" s="6" t="s">
        <v>8450</v>
      </c>
      <c r="E4078" s="49" t="s">
        <v>9037</v>
      </c>
      <c r="F4078" s="6" t="s">
        <v>9038</v>
      </c>
      <c r="G4078" s="6" t="s">
        <v>60</v>
      </c>
      <c r="H4078" s="6" t="s">
        <v>60</v>
      </c>
      <c r="I4078" s="60" t="s">
        <v>20291</v>
      </c>
      <c r="J4078" s="49" t="s">
        <v>20292</v>
      </c>
      <c r="K4078" s="6" t="s">
        <v>20293</v>
      </c>
      <c r="L4078" s="29">
        <f>IF($J$6="с учетом НДС",VLOOKUP(I4078,LEGEND!B:E,4,0)*(1-M4078),VLOOKUP(I4078,LEGEND!B:E,4,0)*(1-M4078)/1.2)</f>
        <v>1390</v>
      </c>
      <c r="M4078" s="57">
        <f>IF(AND(B4078&lt;&gt;"1_Электроинструмент",B4078&lt;&gt;"2_Садовая техника"),$J$5,IF($J$4&lt;=20%,$J$4,IFERROR(VLOOKUP(S4078,LEGEND!$L$2:$M$5,2,FALSE),$J$4)))</f>
        <v>0</v>
      </c>
      <c r="N4078" s="48" t="s">
        <v>60</v>
      </c>
      <c r="O4078" s="6" t="s">
        <v>60</v>
      </c>
      <c r="P4078" s="49" t="s">
        <v>66</v>
      </c>
      <c r="Q4078" s="49" t="s">
        <v>67</v>
      </c>
      <c r="R4078" s="6" t="s">
        <v>60</v>
      </c>
      <c r="S4078" s="49" t="s">
        <v>60</v>
      </c>
      <c r="T4078" s="73" t="str">
        <f>IF(_xlfn.XLOOKUP(I4078,LEGEND!B:B,LEGEND!H:H)&lt;&gt;"-",HYPERLINK(_xlfn.XLOOKUP(I4078,LEGEND!B:B,LEGEND!H:H),"link"),_xlfn.XLOOKUP(I4078,LEGEND!B:B,LEGEND!H:H))</f>
        <v>link</v>
      </c>
      <c r="U4078" s="73" t="str">
        <f>HYPERLINK(_xlfn.XLOOKUP(I4078,LEGEND!B:B,LEGEND!I:I))</f>
        <v>https://milwaukee-media-images.s3.amazonaws.com/hi/48906063--Hero_1.jpg</v>
      </c>
      <c r="V4078" s="51" t="s">
        <v>20294</v>
      </c>
      <c r="W4078" s="63" t="s">
        <v>1189</v>
      </c>
      <c r="X4078" s="64">
        <v>173</v>
      </c>
      <c r="Y4078" s="64">
        <v>98</v>
      </c>
      <c r="Z4078" s="64">
        <v>13</v>
      </c>
      <c r="AA4078" s="84">
        <v>0.04</v>
      </c>
      <c r="AB4078" s="85">
        <v>1</v>
      </c>
      <c r="AC4078" s="85">
        <v>1</v>
      </c>
    </row>
    <row r="4079" spans="1:29" ht="38.25">
      <c r="A4079" s="1"/>
      <c r="B4079" s="6" t="s">
        <v>8777</v>
      </c>
      <c r="C4079" s="6" t="s">
        <v>8778</v>
      </c>
      <c r="D4079" s="6" t="s">
        <v>8450</v>
      </c>
      <c r="E4079" s="49" t="s">
        <v>9037</v>
      </c>
      <c r="F4079" s="6" t="s">
        <v>9038</v>
      </c>
      <c r="G4079" s="6" t="s">
        <v>60</v>
      </c>
      <c r="H4079" s="6" t="s">
        <v>60</v>
      </c>
      <c r="I4079" s="60" t="s">
        <v>20295</v>
      </c>
      <c r="J4079" s="49" t="s">
        <v>20296</v>
      </c>
      <c r="K4079" s="6" t="s">
        <v>20297</v>
      </c>
      <c r="L4079" s="29">
        <f>IF($J$6="с учетом НДС",VLOOKUP(I4079,LEGEND!B:E,4,0)*(1-M4079),VLOOKUP(I4079,LEGEND!B:E,4,0)*(1-M4079)/1.2)</f>
        <v>1400</v>
      </c>
      <c r="M4079" s="57">
        <f>IF(AND(B4079&lt;&gt;"1_Электроинструмент",B4079&lt;&gt;"2_Садовая техника"),$J$5,IF($J$4&lt;=20%,$J$4,IFERROR(VLOOKUP(S4079,LEGEND!$L$2:$M$5,2,FALSE),$J$4)))</f>
        <v>0</v>
      </c>
      <c r="N4079" s="48" t="s">
        <v>60</v>
      </c>
      <c r="O4079" s="6" t="s">
        <v>60</v>
      </c>
      <c r="P4079" s="49" t="s">
        <v>66</v>
      </c>
      <c r="Q4079" s="49" t="s">
        <v>67</v>
      </c>
      <c r="R4079" s="6" t="s">
        <v>60</v>
      </c>
      <c r="S4079" s="49" t="s">
        <v>60</v>
      </c>
      <c r="T4079" s="73" t="str">
        <f>IF(_xlfn.XLOOKUP(I4079,LEGEND!B:B,LEGEND!H:H)&lt;&gt;"-",HYPERLINK(_xlfn.XLOOKUP(I4079,LEGEND!B:B,LEGEND!H:H),"link"),_xlfn.XLOOKUP(I4079,LEGEND!B:B,LEGEND!H:H))</f>
        <v>link</v>
      </c>
      <c r="U4079" s="73" t="str">
        <f>HYPERLINK(_xlfn.XLOOKUP(I4079,LEGEND!B:B,LEGEND!I:I))</f>
        <v>https://milwaukee-media-images.s3.amazonaws.com/hi/48906015--Hero_1.jpg</v>
      </c>
      <c r="V4079" s="51" t="s">
        <v>20298</v>
      </c>
      <c r="W4079" s="63" t="s">
        <v>1189</v>
      </c>
      <c r="X4079" s="64">
        <v>174</v>
      </c>
      <c r="Y4079" s="64">
        <v>97</v>
      </c>
      <c r="Z4079" s="64">
        <v>8</v>
      </c>
      <c r="AA4079" s="84">
        <v>4.2000000000000003E-2</v>
      </c>
      <c r="AB4079" s="85">
        <v>1</v>
      </c>
      <c r="AC4079" s="85">
        <v>1</v>
      </c>
    </row>
    <row r="4080" spans="1:29" ht="38.25">
      <c r="A4080" s="1"/>
      <c r="B4080" s="6" t="s">
        <v>8777</v>
      </c>
      <c r="C4080" s="6" t="s">
        <v>8778</v>
      </c>
      <c r="D4080" s="6" t="s">
        <v>8450</v>
      </c>
      <c r="E4080" s="49" t="s">
        <v>9037</v>
      </c>
      <c r="F4080" s="6" t="s">
        <v>9038</v>
      </c>
      <c r="G4080" s="6" t="s">
        <v>60</v>
      </c>
      <c r="H4080" s="6" t="s">
        <v>60</v>
      </c>
      <c r="I4080" s="60" t="s">
        <v>20299</v>
      </c>
      <c r="J4080" s="49" t="s">
        <v>20300</v>
      </c>
      <c r="K4080" s="6" t="s">
        <v>20301</v>
      </c>
      <c r="L4080" s="29">
        <f>IF($J$6="с учетом НДС",VLOOKUP(I4080,LEGEND!B:E,4,0)*(1-M4080),VLOOKUP(I4080,LEGEND!B:E,4,0)*(1-M4080)/1.2)</f>
        <v>1400</v>
      </c>
      <c r="M4080" s="57">
        <f>IF(AND(B4080&lt;&gt;"1_Электроинструмент",B4080&lt;&gt;"2_Садовая техника"),$J$5,IF($J$4&lt;=20%,$J$4,IFERROR(VLOOKUP(S4080,LEGEND!$L$2:$M$5,2,FALSE),$J$4)))</f>
        <v>0</v>
      </c>
      <c r="N4080" s="48" t="s">
        <v>60</v>
      </c>
      <c r="O4080" s="6" t="s">
        <v>60</v>
      </c>
      <c r="P4080" s="49" t="s">
        <v>66</v>
      </c>
      <c r="Q4080" s="49" t="s">
        <v>67</v>
      </c>
      <c r="R4080" s="6" t="s">
        <v>60</v>
      </c>
      <c r="S4080" s="49" t="s">
        <v>60</v>
      </c>
      <c r="T4080" s="73" t="str">
        <f>IF(_xlfn.XLOOKUP(I4080,LEGEND!B:B,LEGEND!H:H)&lt;&gt;"-",HYPERLINK(_xlfn.XLOOKUP(I4080,LEGEND!B:B,LEGEND!H:H),"link"),_xlfn.XLOOKUP(I4080,LEGEND!B:B,LEGEND!H:H))</f>
        <v>link</v>
      </c>
      <c r="U4080" s="73" t="str">
        <f>HYPERLINK(_xlfn.XLOOKUP(I4080,LEGEND!B:B,LEGEND!I:I))</f>
        <v>https://milwaukee-media-images.s3.amazonaws.com/hi/48906027--Hero_1.jpg</v>
      </c>
      <c r="V4080" s="51" t="s">
        <v>20302</v>
      </c>
      <c r="W4080" s="63" t="s">
        <v>1189</v>
      </c>
      <c r="X4080" s="64">
        <v>173</v>
      </c>
      <c r="Y4080" s="64">
        <v>95</v>
      </c>
      <c r="Z4080" s="64">
        <v>12</v>
      </c>
      <c r="AA4080" s="84">
        <v>0.04</v>
      </c>
      <c r="AB4080" s="85">
        <v>1</v>
      </c>
      <c r="AC4080" s="85">
        <v>1</v>
      </c>
    </row>
    <row r="4081" spans="1:29" ht="38.25">
      <c r="A4081" s="1"/>
      <c r="B4081" s="6" t="s">
        <v>8777</v>
      </c>
      <c r="C4081" s="6" t="s">
        <v>8778</v>
      </c>
      <c r="D4081" s="6" t="s">
        <v>8450</v>
      </c>
      <c r="E4081" s="49" t="s">
        <v>9037</v>
      </c>
      <c r="F4081" s="6" t="s">
        <v>9038</v>
      </c>
      <c r="G4081" s="6" t="s">
        <v>60</v>
      </c>
      <c r="H4081" s="6" t="s">
        <v>60</v>
      </c>
      <c r="I4081" s="60" t="s">
        <v>20303</v>
      </c>
      <c r="J4081" s="49" t="s">
        <v>20304</v>
      </c>
      <c r="K4081" s="6" t="s">
        <v>20305</v>
      </c>
      <c r="L4081" s="29">
        <f>IF($J$6="с учетом НДС",VLOOKUP(I4081,LEGEND!B:E,4,0)*(1-M4081),VLOOKUP(I4081,LEGEND!B:E,4,0)*(1-M4081)/1.2)</f>
        <v>1460</v>
      </c>
      <c r="M4081" s="57">
        <f>IF(AND(B4081&lt;&gt;"1_Электроинструмент",B4081&lt;&gt;"2_Садовая техника"),$J$5,IF($J$4&lt;=20%,$J$4,IFERROR(VLOOKUP(S4081,LEGEND!$L$2:$M$5,2,FALSE),$J$4)))</f>
        <v>0</v>
      </c>
      <c r="N4081" s="48" t="s">
        <v>60</v>
      </c>
      <c r="O4081" s="6" t="s">
        <v>60</v>
      </c>
      <c r="P4081" s="49" t="s">
        <v>66</v>
      </c>
      <c r="Q4081" s="49" t="s">
        <v>67</v>
      </c>
      <c r="R4081" s="6" t="s">
        <v>60</v>
      </c>
      <c r="S4081" s="49" t="s">
        <v>60</v>
      </c>
      <c r="T4081" s="73" t="str">
        <f>IF(_xlfn.XLOOKUP(I4081,LEGEND!B:B,LEGEND!H:H)&lt;&gt;"-",HYPERLINK(_xlfn.XLOOKUP(I4081,LEGEND!B:B,LEGEND!H:H),"link"),_xlfn.XLOOKUP(I4081,LEGEND!B:B,LEGEND!H:H))</f>
        <v>link</v>
      </c>
      <c r="U4081" s="73" t="str">
        <f>HYPERLINK(_xlfn.XLOOKUP(I4081,LEGEND!B:B,LEGEND!I:I))</f>
        <v>https://milwaukee-media-images.s3.amazonaws.com/hi/48906070--Hero_1.jpg</v>
      </c>
      <c r="V4081" s="51" t="s">
        <v>20306</v>
      </c>
      <c r="W4081" s="63" t="s">
        <v>1189</v>
      </c>
      <c r="X4081" s="64">
        <v>172</v>
      </c>
      <c r="Y4081" s="64">
        <v>122</v>
      </c>
      <c r="Z4081" s="64">
        <v>22</v>
      </c>
      <c r="AA4081" s="84">
        <v>5.6000000000000001E-2</v>
      </c>
      <c r="AB4081" s="85">
        <v>1</v>
      </c>
      <c r="AC4081" s="85">
        <v>1</v>
      </c>
    </row>
    <row r="4082" spans="1:29" ht="38.25">
      <c r="A4082" s="1"/>
      <c r="B4082" s="6" t="s">
        <v>8777</v>
      </c>
      <c r="C4082" s="6" t="s">
        <v>8778</v>
      </c>
      <c r="D4082" s="6" t="s">
        <v>8450</v>
      </c>
      <c r="E4082" s="49" t="s">
        <v>9037</v>
      </c>
      <c r="F4082" s="6" t="s">
        <v>9038</v>
      </c>
      <c r="G4082" s="6" t="s">
        <v>60</v>
      </c>
      <c r="H4082" s="6" t="s">
        <v>60</v>
      </c>
      <c r="I4082" s="60" t="s">
        <v>20307</v>
      </c>
      <c r="J4082" s="49" t="s">
        <v>20308</v>
      </c>
      <c r="K4082" s="6" t="s">
        <v>20309</v>
      </c>
      <c r="L4082" s="29">
        <f>IF($J$6="с учетом НДС",VLOOKUP(I4082,LEGEND!B:E,4,0)*(1-M4082),VLOOKUP(I4082,LEGEND!B:E,4,0)*(1-M4082)/1.2)</f>
        <v>1490</v>
      </c>
      <c r="M4082" s="57">
        <f>IF(AND(B4082&lt;&gt;"1_Электроинструмент",B4082&lt;&gt;"2_Садовая техника"),$J$5,IF($J$4&lt;=20%,$J$4,IFERROR(VLOOKUP(S4082,LEGEND!$L$2:$M$5,2,FALSE),$J$4)))</f>
        <v>0</v>
      </c>
      <c r="N4082" s="48" t="s">
        <v>60</v>
      </c>
      <c r="O4082" s="6" t="s">
        <v>60</v>
      </c>
      <c r="P4082" s="49" t="s">
        <v>66</v>
      </c>
      <c r="Q4082" s="49" t="s">
        <v>67</v>
      </c>
      <c r="R4082" s="6" t="s">
        <v>60</v>
      </c>
      <c r="S4082" s="49" t="s">
        <v>60</v>
      </c>
      <c r="T4082" s="73" t="str">
        <f>IF(_xlfn.XLOOKUP(I4082,LEGEND!B:B,LEGEND!H:H)&lt;&gt;"-",HYPERLINK(_xlfn.XLOOKUP(I4082,LEGEND!B:B,LEGEND!H:H),"link"),_xlfn.XLOOKUP(I4082,LEGEND!B:B,LEGEND!H:H))</f>
        <v>link</v>
      </c>
      <c r="U4082" s="73" t="str">
        <f>HYPERLINK(_xlfn.XLOOKUP(I4082,LEGEND!B:B,LEGEND!I:I))</f>
        <v>https://milwaukee-media-images.s3.amazonaws.com/hi/48906062--Hero_1.jpg</v>
      </c>
      <c r="V4082" s="51" t="s">
        <v>20310</v>
      </c>
      <c r="W4082" s="63" t="s">
        <v>1189</v>
      </c>
      <c r="X4082" s="64">
        <v>172</v>
      </c>
      <c r="Y4082" s="64">
        <v>98</v>
      </c>
      <c r="Z4082" s="64">
        <v>12</v>
      </c>
      <c r="AA4082" s="84">
        <v>0.05</v>
      </c>
      <c r="AB4082" s="85">
        <v>1</v>
      </c>
      <c r="AC4082" s="85">
        <v>1</v>
      </c>
    </row>
    <row r="4083" spans="1:29" ht="38.25">
      <c r="A4083" s="1"/>
      <c r="B4083" s="6" t="s">
        <v>8777</v>
      </c>
      <c r="C4083" s="6" t="s">
        <v>8778</v>
      </c>
      <c r="D4083" s="6" t="s">
        <v>8450</v>
      </c>
      <c r="E4083" s="49" t="s">
        <v>9037</v>
      </c>
      <c r="F4083" s="6" t="s">
        <v>9038</v>
      </c>
      <c r="G4083" s="6" t="s">
        <v>60</v>
      </c>
      <c r="H4083" s="6" t="s">
        <v>60</v>
      </c>
      <c r="I4083" s="60" t="s">
        <v>20311</v>
      </c>
      <c r="J4083" s="49" t="s">
        <v>20312</v>
      </c>
      <c r="K4083" s="6" t="s">
        <v>20313</v>
      </c>
      <c r="L4083" s="29">
        <f>IF($J$6="с учетом НДС",VLOOKUP(I4083,LEGEND!B:E,4,0)*(1-M4083),VLOOKUP(I4083,LEGEND!B:E,4,0)*(1-M4083)/1.2)</f>
        <v>1550</v>
      </c>
      <c r="M4083" s="57">
        <f>IF(AND(B4083&lt;&gt;"1_Электроинструмент",B4083&lt;&gt;"2_Садовая техника"),$J$5,IF($J$4&lt;=20%,$J$4,IFERROR(VLOOKUP(S4083,LEGEND!$L$2:$M$5,2,FALSE),$J$4)))</f>
        <v>0</v>
      </c>
      <c r="N4083" s="48" t="s">
        <v>60</v>
      </c>
      <c r="O4083" s="6" t="s">
        <v>60</v>
      </c>
      <c r="P4083" s="49" t="s">
        <v>66</v>
      </c>
      <c r="Q4083" s="49" t="s">
        <v>67</v>
      </c>
      <c r="R4083" s="6" t="s">
        <v>60</v>
      </c>
      <c r="S4083" s="49" t="s">
        <v>60</v>
      </c>
      <c r="T4083" s="73" t="str">
        <f>IF(_xlfn.XLOOKUP(I4083,LEGEND!B:B,LEGEND!H:H)&lt;&gt;"-",HYPERLINK(_xlfn.XLOOKUP(I4083,LEGEND!B:B,LEGEND!H:H),"link"),_xlfn.XLOOKUP(I4083,LEGEND!B:B,LEGEND!H:H))</f>
        <v>link</v>
      </c>
      <c r="U4083" s="73" t="str">
        <f>HYPERLINK(_xlfn.XLOOKUP(I4083,LEGEND!B:B,LEGEND!I:I))</f>
        <v>https://milwaukee-media-images.s3.amazonaws.com/hi/48906017--Hero_1.jpg</v>
      </c>
      <c r="V4083" s="51" t="s">
        <v>20314</v>
      </c>
      <c r="W4083" s="63" t="s">
        <v>1189</v>
      </c>
      <c r="X4083" s="64">
        <v>173</v>
      </c>
      <c r="Y4083" s="64">
        <v>92</v>
      </c>
      <c r="Z4083" s="64">
        <v>18</v>
      </c>
      <c r="AA4083" s="84">
        <v>0.04</v>
      </c>
      <c r="AB4083" s="85">
        <v>1</v>
      </c>
      <c r="AC4083" s="85">
        <v>1</v>
      </c>
    </row>
    <row r="4084" spans="1:29" ht="51">
      <c r="A4084" s="1"/>
      <c r="B4084" s="6" t="s">
        <v>8777</v>
      </c>
      <c r="C4084" s="6" t="s">
        <v>8778</v>
      </c>
      <c r="D4084" s="6" t="s">
        <v>8450</v>
      </c>
      <c r="E4084" s="49" t="s">
        <v>9037</v>
      </c>
      <c r="F4084" s="6" t="s">
        <v>9038</v>
      </c>
      <c r="G4084" s="6" t="s">
        <v>60</v>
      </c>
      <c r="H4084" s="6" t="s">
        <v>60</v>
      </c>
      <c r="I4084" s="60" t="s">
        <v>20315</v>
      </c>
      <c r="J4084" s="49" t="s">
        <v>20316</v>
      </c>
      <c r="K4084" s="6" t="s">
        <v>20317</v>
      </c>
      <c r="L4084" s="29">
        <f>IF($J$6="с учетом НДС",VLOOKUP(I4084,LEGEND!B:E,4,0)*(1-M4084),VLOOKUP(I4084,LEGEND!B:E,4,0)*(1-M4084)/1.2)</f>
        <v>2170</v>
      </c>
      <c r="M4084" s="57">
        <f>IF(AND(B4084&lt;&gt;"1_Электроинструмент",B4084&lt;&gt;"2_Садовая техника"),$J$5,IF($J$4&lt;=20%,$J$4,IFERROR(VLOOKUP(S4084,LEGEND!$L$2:$M$5,2,FALSE),$J$4)))</f>
        <v>0</v>
      </c>
      <c r="N4084" s="48" t="s">
        <v>60</v>
      </c>
      <c r="O4084" s="6" t="s">
        <v>60</v>
      </c>
      <c r="P4084" s="49" t="s">
        <v>66</v>
      </c>
      <c r="Q4084" s="49" t="s">
        <v>67</v>
      </c>
      <c r="R4084" s="6" t="s">
        <v>60</v>
      </c>
      <c r="S4084" s="49" t="s">
        <v>60</v>
      </c>
      <c r="T4084" s="73" t="str">
        <f>IF(_xlfn.XLOOKUP(I4084,LEGEND!B:B,LEGEND!H:H)&lt;&gt;"-",HYPERLINK(_xlfn.XLOOKUP(I4084,LEGEND!B:B,LEGEND!H:H),"link"),_xlfn.XLOOKUP(I4084,LEGEND!B:B,LEGEND!H:H))</f>
        <v>link</v>
      </c>
      <c r="U4084" s="73" t="str">
        <f>HYPERLINK(_xlfn.XLOOKUP(I4084,LEGEND!B:B,LEGEND!I:I))</f>
        <v>https://milwaukee-media-images.s3.amazonaws.com/hi/48906040--Hero_1.jpg</v>
      </c>
      <c r="V4084" s="51" t="s">
        <v>20318</v>
      </c>
      <c r="W4084" s="63" t="s">
        <v>1189</v>
      </c>
      <c r="X4084" s="64">
        <v>172</v>
      </c>
      <c r="Y4084" s="64">
        <v>96</v>
      </c>
      <c r="Z4084" s="64">
        <v>15</v>
      </c>
      <c r="AA4084" s="84">
        <v>4.3999999999999997E-2</v>
      </c>
      <c r="AB4084" s="85">
        <v>1</v>
      </c>
      <c r="AC4084" s="85">
        <v>1</v>
      </c>
    </row>
    <row r="4085" spans="1:29" ht="38.25">
      <c r="A4085" s="1"/>
      <c r="B4085" s="6" t="s">
        <v>8777</v>
      </c>
      <c r="C4085" s="6" t="s">
        <v>8778</v>
      </c>
      <c r="D4085" s="6" t="s">
        <v>8450</v>
      </c>
      <c r="E4085" s="49" t="s">
        <v>9037</v>
      </c>
      <c r="F4085" s="6" t="s">
        <v>9038</v>
      </c>
      <c r="G4085" s="6" t="s">
        <v>60</v>
      </c>
      <c r="H4085" s="6" t="s">
        <v>60</v>
      </c>
      <c r="I4085" s="60" t="s">
        <v>20319</v>
      </c>
      <c r="J4085" s="49" t="s">
        <v>20320</v>
      </c>
      <c r="K4085" s="6" t="s">
        <v>20321</v>
      </c>
      <c r="L4085" s="29">
        <f>IF($J$6="с учетом НДС",VLOOKUP(I4085,LEGEND!B:E,4,0)*(1-M4085),VLOOKUP(I4085,LEGEND!B:E,4,0)*(1-M4085)/1.2)</f>
        <v>2200</v>
      </c>
      <c r="M4085" s="57">
        <f>IF(AND(B4085&lt;&gt;"1_Электроинструмент",B4085&lt;&gt;"2_Садовая техника"),$J$5,IF($J$4&lt;=20%,$J$4,IFERROR(VLOOKUP(S4085,LEGEND!$L$2:$M$5,2,FALSE),$J$4)))</f>
        <v>0</v>
      </c>
      <c r="N4085" s="48" t="s">
        <v>60</v>
      </c>
      <c r="O4085" s="6" t="s">
        <v>60</v>
      </c>
      <c r="P4085" s="49" t="s">
        <v>66</v>
      </c>
      <c r="Q4085" s="49" t="s">
        <v>67</v>
      </c>
      <c r="R4085" s="6" t="s">
        <v>60</v>
      </c>
      <c r="S4085" s="49" t="s">
        <v>60</v>
      </c>
      <c r="T4085" s="73" t="str">
        <f>IF(_xlfn.XLOOKUP(I4085,LEGEND!B:B,LEGEND!H:H)&lt;&gt;"-",HYPERLINK(_xlfn.XLOOKUP(I4085,LEGEND!B:B,LEGEND!H:H),"link"),_xlfn.XLOOKUP(I4085,LEGEND!B:B,LEGEND!H:H))</f>
        <v>link</v>
      </c>
      <c r="U4085" s="73" t="str">
        <f>HYPERLINK(_xlfn.XLOOKUP(I4085,LEGEND!B:B,LEGEND!I:I))</f>
        <v>https://milwaukee-media-images.s3.amazonaws.com/hi/48906038--Hero_1.jpg</v>
      </c>
      <c r="V4085" s="51" t="s">
        <v>20322</v>
      </c>
      <c r="W4085" s="63" t="s">
        <v>1189</v>
      </c>
      <c r="X4085" s="64">
        <v>173</v>
      </c>
      <c r="Y4085" s="64">
        <v>96</v>
      </c>
      <c r="Z4085" s="64">
        <v>15</v>
      </c>
      <c r="AA4085" s="84">
        <v>4.8000000000000001E-2</v>
      </c>
      <c r="AB4085" s="85">
        <v>1</v>
      </c>
      <c r="AC4085" s="85">
        <v>1</v>
      </c>
    </row>
    <row r="4086" spans="1:29" ht="38.25">
      <c r="A4086" s="1"/>
      <c r="B4086" s="6" t="s">
        <v>8777</v>
      </c>
      <c r="C4086" s="6" t="s">
        <v>8778</v>
      </c>
      <c r="D4086" s="6" t="s">
        <v>8450</v>
      </c>
      <c r="E4086" s="49" t="s">
        <v>9037</v>
      </c>
      <c r="F4086" s="6" t="s">
        <v>9038</v>
      </c>
      <c r="G4086" s="6" t="s">
        <v>60</v>
      </c>
      <c r="H4086" s="6" t="s">
        <v>60</v>
      </c>
      <c r="I4086" s="60" t="s">
        <v>20323</v>
      </c>
      <c r="J4086" s="49" t="s">
        <v>20324</v>
      </c>
      <c r="K4086" s="6" t="s">
        <v>20325</v>
      </c>
      <c r="L4086" s="29">
        <f>IF($J$6="с учетом НДС",VLOOKUP(I4086,LEGEND!B:E,4,0)*(1-M4086),VLOOKUP(I4086,LEGEND!B:E,4,0)*(1-M4086)/1.2)</f>
        <v>2300</v>
      </c>
      <c r="M4086" s="57">
        <f>IF(AND(B4086&lt;&gt;"1_Электроинструмент",B4086&lt;&gt;"2_Садовая техника"),$J$5,IF($J$4&lt;=20%,$J$4,IFERROR(VLOOKUP(S4086,LEGEND!$L$2:$M$5,2,FALSE),$J$4)))</f>
        <v>0</v>
      </c>
      <c r="N4086" s="48" t="s">
        <v>60</v>
      </c>
      <c r="O4086" s="6" t="s">
        <v>60</v>
      </c>
      <c r="P4086" s="49" t="s">
        <v>66</v>
      </c>
      <c r="Q4086" s="49" t="s">
        <v>67</v>
      </c>
      <c r="R4086" s="6" t="s">
        <v>60</v>
      </c>
      <c r="S4086" s="49" t="s">
        <v>60</v>
      </c>
      <c r="T4086" s="73" t="str">
        <f>IF(_xlfn.XLOOKUP(I4086,LEGEND!B:B,LEGEND!H:H)&lt;&gt;"-",HYPERLINK(_xlfn.XLOOKUP(I4086,LEGEND!B:B,LEGEND!H:H),"link"),_xlfn.XLOOKUP(I4086,LEGEND!B:B,LEGEND!H:H))</f>
        <v>link</v>
      </c>
      <c r="U4086" s="73" t="str">
        <f>HYPERLINK(_xlfn.XLOOKUP(I4086,LEGEND!B:B,LEGEND!I:I))</f>
        <v>https://milwaukee-media-images.s3.amazonaws.com/hi/48906054--Hero_1.jpg</v>
      </c>
      <c r="V4086" s="51" t="s">
        <v>20326</v>
      </c>
      <c r="W4086" s="63" t="s">
        <v>1189</v>
      </c>
      <c r="X4086" s="64">
        <v>173</v>
      </c>
      <c r="Y4086" s="64">
        <v>122</v>
      </c>
      <c r="Z4086" s="64">
        <v>25</v>
      </c>
      <c r="AA4086" s="84">
        <v>6.6000000000000003E-2</v>
      </c>
      <c r="AB4086" s="85">
        <v>1</v>
      </c>
      <c r="AC4086" s="85">
        <v>1</v>
      </c>
    </row>
    <row r="4087" spans="1:29" ht="51">
      <c r="A4087" s="1"/>
      <c r="B4087" s="6" t="s">
        <v>8777</v>
      </c>
      <c r="C4087" s="6" t="s">
        <v>8778</v>
      </c>
      <c r="D4087" s="6" t="s">
        <v>8450</v>
      </c>
      <c r="E4087" s="49" t="s">
        <v>9037</v>
      </c>
      <c r="F4087" s="6" t="s">
        <v>9038</v>
      </c>
      <c r="G4087" s="6" t="s">
        <v>60</v>
      </c>
      <c r="H4087" s="6" t="s">
        <v>60</v>
      </c>
      <c r="I4087" s="60" t="s">
        <v>20327</v>
      </c>
      <c r="J4087" s="49" t="s">
        <v>20328</v>
      </c>
      <c r="K4087" s="6" t="s">
        <v>20329</v>
      </c>
      <c r="L4087" s="29">
        <f>IF($J$6="с учетом НДС",VLOOKUP(I4087,LEGEND!B:E,4,0)*(1-M4087),VLOOKUP(I4087,LEGEND!B:E,4,0)*(1-M4087)/1.2)</f>
        <v>2500</v>
      </c>
      <c r="M4087" s="57">
        <f>IF(AND(B4087&lt;&gt;"1_Электроинструмент",B4087&lt;&gt;"2_Садовая техника"),$J$5,IF($J$4&lt;=20%,$J$4,IFERROR(VLOOKUP(S4087,LEGEND!$L$2:$M$5,2,FALSE),$J$4)))</f>
        <v>0</v>
      </c>
      <c r="N4087" s="48" t="s">
        <v>60</v>
      </c>
      <c r="O4087" s="6" t="s">
        <v>60</v>
      </c>
      <c r="P4087" s="49" t="s">
        <v>66</v>
      </c>
      <c r="Q4087" s="49" t="s">
        <v>67</v>
      </c>
      <c r="R4087" s="6" t="s">
        <v>60</v>
      </c>
      <c r="S4087" s="49" t="s">
        <v>60</v>
      </c>
      <c r="T4087" s="73" t="str">
        <f>IF(_xlfn.XLOOKUP(I4087,LEGEND!B:B,LEGEND!H:H)&lt;&gt;"-",HYPERLINK(_xlfn.XLOOKUP(I4087,LEGEND!B:B,LEGEND!H:H),"link"),_xlfn.XLOOKUP(I4087,LEGEND!B:B,LEGEND!H:H))</f>
        <v>link</v>
      </c>
      <c r="U4087" s="73" t="str">
        <f>HYPERLINK(_xlfn.XLOOKUP(I4087,LEGEND!B:B,LEGEND!I:I))</f>
        <v>https://milwaukee-media-images.s3.amazonaws.com/hi/48906051--Hero_1.jpg</v>
      </c>
      <c r="V4087" s="51" t="s">
        <v>20330</v>
      </c>
      <c r="W4087" s="63" t="s">
        <v>1189</v>
      </c>
      <c r="X4087" s="64">
        <v>173</v>
      </c>
      <c r="Y4087" s="64">
        <v>97</v>
      </c>
      <c r="Z4087" s="64">
        <v>12</v>
      </c>
      <c r="AA4087" s="84">
        <v>4.5999999999999999E-2</v>
      </c>
      <c r="AB4087" s="85">
        <v>1</v>
      </c>
      <c r="AC4087" s="85">
        <v>1</v>
      </c>
    </row>
    <row r="4088" spans="1:29" ht="38.25">
      <c r="A4088" s="1"/>
      <c r="B4088" s="6" t="s">
        <v>8777</v>
      </c>
      <c r="C4088" s="6" t="s">
        <v>8778</v>
      </c>
      <c r="D4088" s="6" t="s">
        <v>8450</v>
      </c>
      <c r="E4088" s="49" t="s">
        <v>9037</v>
      </c>
      <c r="F4088" s="6" t="s">
        <v>9038</v>
      </c>
      <c r="G4088" s="6" t="s">
        <v>60</v>
      </c>
      <c r="H4088" s="6" t="s">
        <v>60</v>
      </c>
      <c r="I4088" s="60" t="s">
        <v>20331</v>
      </c>
      <c r="J4088" s="49" t="s">
        <v>20332</v>
      </c>
      <c r="K4088" s="6" t="s">
        <v>20333</v>
      </c>
      <c r="L4088" s="29">
        <f>IF($J$6="с учетом НДС",VLOOKUP(I4088,LEGEND!B:E,4,0)*(1-M4088),VLOOKUP(I4088,LEGEND!B:E,4,0)*(1-M4088)/1.2)</f>
        <v>2890</v>
      </c>
      <c r="M4088" s="57">
        <f>IF(AND(B4088&lt;&gt;"1_Электроинструмент",B4088&lt;&gt;"2_Садовая техника"),$J$5,IF($J$4&lt;=20%,$J$4,IFERROR(VLOOKUP(S4088,LEGEND!$L$2:$M$5,2,FALSE),$J$4)))</f>
        <v>0</v>
      </c>
      <c r="N4088" s="48" t="s">
        <v>60</v>
      </c>
      <c r="O4088" s="6" t="s">
        <v>60</v>
      </c>
      <c r="P4088" s="49" t="s">
        <v>66</v>
      </c>
      <c r="Q4088" s="49" t="s">
        <v>67</v>
      </c>
      <c r="R4088" s="6" t="s">
        <v>60</v>
      </c>
      <c r="S4088" s="49" t="s">
        <v>60</v>
      </c>
      <c r="T4088" s="73" t="str">
        <f>IF(_xlfn.XLOOKUP(I4088,LEGEND!B:B,LEGEND!H:H)&lt;&gt;"-",HYPERLINK(_xlfn.XLOOKUP(I4088,LEGEND!B:B,LEGEND!H:H),"link"),_xlfn.XLOOKUP(I4088,LEGEND!B:B,LEGEND!H:H))</f>
        <v>link</v>
      </c>
      <c r="U4088" s="73" t="str">
        <f>HYPERLINK(_xlfn.XLOOKUP(I4088,LEGEND!B:B,LEGEND!I:I))</f>
        <v>https://milwaukee-media-images.s3.amazonaws.com/hi/48906060--Hero_1.jpg</v>
      </c>
      <c r="V4088" s="51" t="s">
        <v>20334</v>
      </c>
      <c r="W4088" s="63" t="s">
        <v>1189</v>
      </c>
      <c r="X4088" s="64">
        <v>172</v>
      </c>
      <c r="Y4088" s="64">
        <v>97</v>
      </c>
      <c r="Z4088" s="64">
        <v>14</v>
      </c>
      <c r="AA4088" s="84">
        <v>4.2000000000000003E-2</v>
      </c>
      <c r="AB4088" s="85">
        <v>1</v>
      </c>
      <c r="AC4088" s="85">
        <v>1</v>
      </c>
    </row>
    <row r="4089" spans="1:29" ht="51">
      <c r="A4089" s="1"/>
      <c r="B4089" s="6" t="s">
        <v>8777</v>
      </c>
      <c r="C4089" s="6" t="s">
        <v>8778</v>
      </c>
      <c r="D4089" s="6" t="s">
        <v>8450</v>
      </c>
      <c r="E4089" s="49" t="s">
        <v>9037</v>
      </c>
      <c r="F4089" s="6" t="s">
        <v>9038</v>
      </c>
      <c r="G4089" s="6" t="s">
        <v>60</v>
      </c>
      <c r="H4089" s="6" t="s">
        <v>60</v>
      </c>
      <c r="I4089" s="60" t="s">
        <v>20335</v>
      </c>
      <c r="J4089" s="49" t="s">
        <v>20336</v>
      </c>
      <c r="K4089" s="6" t="s">
        <v>20337</v>
      </c>
      <c r="L4089" s="29">
        <f>IF($J$6="с учетом НДС",VLOOKUP(I4089,LEGEND!B:E,4,0)*(1-M4089),VLOOKUP(I4089,LEGEND!B:E,4,0)*(1-M4089)/1.2)</f>
        <v>2930</v>
      </c>
      <c r="M4089" s="57">
        <f>IF(AND(B4089&lt;&gt;"1_Электроинструмент",B4089&lt;&gt;"2_Садовая техника"),$J$5,IF($J$4&lt;=20%,$J$4,IFERROR(VLOOKUP(S4089,LEGEND!$L$2:$M$5,2,FALSE),$J$4)))</f>
        <v>0</v>
      </c>
      <c r="N4089" s="48" t="s">
        <v>60</v>
      </c>
      <c r="O4089" s="6" t="s">
        <v>60</v>
      </c>
      <c r="P4089" s="49" t="s">
        <v>66</v>
      </c>
      <c r="Q4089" s="49" t="s">
        <v>67</v>
      </c>
      <c r="R4089" s="6" t="s">
        <v>60</v>
      </c>
      <c r="S4089" s="49" t="s">
        <v>60</v>
      </c>
      <c r="T4089" s="73" t="str">
        <f>IF(_xlfn.XLOOKUP(I4089,LEGEND!B:B,LEGEND!H:H)&lt;&gt;"-",HYPERLINK(_xlfn.XLOOKUP(I4089,LEGEND!B:B,LEGEND!H:H),"link"),_xlfn.XLOOKUP(I4089,LEGEND!B:B,LEGEND!H:H))</f>
        <v>link</v>
      </c>
      <c r="U4089" s="73" t="str">
        <f>HYPERLINK(_xlfn.XLOOKUP(I4089,LEGEND!B:B,LEGEND!I:I))</f>
        <v>https://milwaukee-media-images.s3.amazonaws.com/hi/48906050--Hero_1.jpg</v>
      </c>
      <c r="V4089" s="51" t="s">
        <v>20338</v>
      </c>
      <c r="W4089" s="63" t="s">
        <v>1189</v>
      </c>
      <c r="X4089" s="64">
        <v>172</v>
      </c>
      <c r="Y4089" s="64">
        <v>96</v>
      </c>
      <c r="Z4089" s="64">
        <v>9</v>
      </c>
      <c r="AA4089" s="84">
        <v>3.7999999999999999E-2</v>
      </c>
      <c r="AB4089" s="85">
        <v>1</v>
      </c>
      <c r="AC4089" s="85">
        <v>1</v>
      </c>
    </row>
    <row r="4090" spans="1:29" ht="38.25">
      <c r="A4090" s="1"/>
      <c r="B4090" s="6" t="s">
        <v>8777</v>
      </c>
      <c r="C4090" s="6" t="s">
        <v>8778</v>
      </c>
      <c r="D4090" s="6" t="s">
        <v>8450</v>
      </c>
      <c r="E4090" s="49" t="s">
        <v>9037</v>
      </c>
      <c r="F4090" s="6" t="s">
        <v>9038</v>
      </c>
      <c r="G4090" s="6" t="s">
        <v>60</v>
      </c>
      <c r="H4090" s="6" t="s">
        <v>60</v>
      </c>
      <c r="I4090" s="60" t="s">
        <v>20339</v>
      </c>
      <c r="J4090" s="49" t="s">
        <v>20340</v>
      </c>
      <c r="K4090" s="6" t="s">
        <v>20341</v>
      </c>
      <c r="L4090" s="29">
        <f>IF($J$6="с учетом НДС",VLOOKUP(I4090,LEGEND!B:E,4,0)*(1-M4090),VLOOKUP(I4090,LEGEND!B:E,4,0)*(1-M4090)/1.2)</f>
        <v>4150</v>
      </c>
      <c r="M4090" s="57">
        <f>IF(AND(B4090&lt;&gt;"1_Электроинструмент",B4090&lt;&gt;"2_Садовая техника"),$J$5,IF($J$4&lt;=20%,$J$4,IFERROR(VLOOKUP(S4090,LEGEND!$L$2:$M$5,2,FALSE),$J$4)))</f>
        <v>0</v>
      </c>
      <c r="N4090" s="48" t="s">
        <v>60</v>
      </c>
      <c r="O4090" s="6" t="s">
        <v>60</v>
      </c>
      <c r="P4090" s="49" t="s">
        <v>66</v>
      </c>
      <c r="Q4090" s="49" t="s">
        <v>67</v>
      </c>
      <c r="R4090" s="6" t="s">
        <v>60</v>
      </c>
      <c r="S4090" s="49" t="s">
        <v>60</v>
      </c>
      <c r="T4090" s="73" t="str">
        <f>IF(_xlfn.XLOOKUP(I4090,LEGEND!B:B,LEGEND!H:H)&lt;&gt;"-",HYPERLINK(_xlfn.XLOOKUP(I4090,LEGEND!B:B,LEGEND!H:H),"link"),_xlfn.XLOOKUP(I4090,LEGEND!B:B,LEGEND!H:H))</f>
        <v>link</v>
      </c>
      <c r="U4090" s="73" t="str">
        <f>HYPERLINK(_xlfn.XLOOKUP(I4090,LEGEND!B:B,LEGEND!I:I))</f>
        <v>https://milwaukee-media-images.s3.amazonaws.com/hi/48906039--Hero_1.jpg</v>
      </c>
      <c r="V4090" s="51" t="s">
        <v>20342</v>
      </c>
      <c r="W4090" s="63" t="s">
        <v>1189</v>
      </c>
      <c r="X4090" s="64">
        <v>172</v>
      </c>
      <c r="Y4090" s="64">
        <v>122</v>
      </c>
      <c r="Z4090" s="64">
        <v>13</v>
      </c>
      <c r="AA4090" s="84">
        <v>6.2E-2</v>
      </c>
      <c r="AB4090" s="85">
        <v>1</v>
      </c>
      <c r="AC4090" s="85">
        <v>1</v>
      </c>
    </row>
    <row r="4091" spans="1:29" ht="38.25">
      <c r="A4091" s="1"/>
      <c r="B4091" s="6" t="s">
        <v>8777</v>
      </c>
      <c r="C4091" s="6" t="s">
        <v>8778</v>
      </c>
      <c r="D4091" s="6" t="s">
        <v>8450</v>
      </c>
      <c r="E4091" s="49" t="s">
        <v>9037</v>
      </c>
      <c r="F4091" s="6" t="s">
        <v>9038</v>
      </c>
      <c r="G4091" s="6" t="s">
        <v>60</v>
      </c>
      <c r="H4091" s="6" t="s">
        <v>60</v>
      </c>
      <c r="I4091" s="60" t="s">
        <v>9039</v>
      </c>
      <c r="J4091" s="49" t="s">
        <v>9040</v>
      </c>
      <c r="K4091" s="6" t="s">
        <v>9041</v>
      </c>
      <c r="L4091" s="29">
        <f>IF($J$6="с учетом НДС",VLOOKUP(I4091,LEGEND!B:E,4,0)*(1-M4091),VLOOKUP(I4091,LEGEND!B:E,4,0)*(1-M4091)/1.2)</f>
        <v>6600</v>
      </c>
      <c r="M4091" s="57">
        <f>IF(AND(B4091&lt;&gt;"1_Электроинструмент",B4091&lt;&gt;"2_Садовая техника"),$J$5,IF($J$4&lt;=20%,$J$4,IFERROR(VLOOKUP(S4091,LEGEND!$L$2:$M$5,2,FALSE),$J$4)))</f>
        <v>0</v>
      </c>
      <c r="N4091" s="48" t="s">
        <v>60</v>
      </c>
      <c r="O4091" s="6" t="s">
        <v>42</v>
      </c>
      <c r="P4091" s="49" t="s">
        <v>66</v>
      </c>
      <c r="Q4091" s="49" t="s">
        <v>473</v>
      </c>
      <c r="R4091" s="6" t="s">
        <v>60</v>
      </c>
      <c r="S4091" s="49" t="s">
        <v>60</v>
      </c>
      <c r="T4091" s="73" t="str">
        <f>IF(_xlfn.XLOOKUP(I4091,LEGEND!B:B,LEGEND!H:H)&lt;&gt;"-",HYPERLINK(_xlfn.XLOOKUP(I4091,LEGEND!B:B,LEGEND!H:H),"link"),_xlfn.XLOOKUP(I4091,LEGEND!B:B,LEGEND!H:H))</f>
        <v>link</v>
      </c>
      <c r="U4091" s="73" t="str">
        <f>HYPERLINK(_xlfn.XLOOKUP(I4091,LEGEND!B:B,LEGEND!I:I))</f>
        <v>https://milwaukee-media-images.s3.amazonaws.com/hi/48906114--Hero_1.jpg</v>
      </c>
      <c r="V4091" s="51" t="s">
        <v>9042</v>
      </c>
      <c r="W4091" s="63" t="s">
        <v>1189</v>
      </c>
      <c r="X4091" s="64">
        <v>28</v>
      </c>
      <c r="Y4091" s="64">
        <v>170</v>
      </c>
      <c r="Z4091" s="64">
        <v>165</v>
      </c>
      <c r="AA4091" s="84">
        <v>0.17</v>
      </c>
      <c r="AB4091" s="85">
        <v>1</v>
      </c>
      <c r="AC4091" s="85">
        <v>1</v>
      </c>
    </row>
    <row r="4092" spans="1:29" ht="51">
      <c r="A4092" s="1"/>
      <c r="B4092" s="6" t="s">
        <v>8777</v>
      </c>
      <c r="C4092" s="6" t="s">
        <v>8778</v>
      </c>
      <c r="D4092" s="6" t="s">
        <v>8450</v>
      </c>
      <c r="E4092" s="49" t="s">
        <v>9037</v>
      </c>
      <c r="F4092" s="6" t="s">
        <v>9038</v>
      </c>
      <c r="G4092" s="6" t="s">
        <v>60</v>
      </c>
      <c r="H4092" s="6" t="s">
        <v>60</v>
      </c>
      <c r="I4092" s="60" t="s">
        <v>20343</v>
      </c>
      <c r="J4092" s="49" t="s">
        <v>20344</v>
      </c>
      <c r="K4092" s="6" t="s">
        <v>20345</v>
      </c>
      <c r="L4092" s="29">
        <f>IF($J$6="с учетом НДС",VLOOKUP(I4092,LEGEND!B:E,4,0)*(1-M4092),VLOOKUP(I4092,LEGEND!B:E,4,0)*(1-M4092)/1.2)</f>
        <v>6600</v>
      </c>
      <c r="M4092" s="57">
        <f>IF(AND(B4092&lt;&gt;"1_Электроинструмент",B4092&lt;&gt;"2_Садовая техника"),$J$5,IF($J$4&lt;=20%,$J$4,IFERROR(VLOOKUP(S4092,LEGEND!$L$2:$M$5,2,FALSE),$J$4)))</f>
        <v>0</v>
      </c>
      <c r="N4092" s="48" t="s">
        <v>60</v>
      </c>
      <c r="O4092" s="6" t="s">
        <v>60</v>
      </c>
      <c r="P4092" s="49" t="s">
        <v>66</v>
      </c>
      <c r="Q4092" s="49" t="s">
        <v>67</v>
      </c>
      <c r="R4092" s="6" t="s">
        <v>60</v>
      </c>
      <c r="S4092" s="49" t="s">
        <v>60</v>
      </c>
      <c r="T4092" s="73" t="str">
        <f>IF(_xlfn.XLOOKUP(I4092,LEGEND!B:B,LEGEND!H:H)&lt;&gt;"-",HYPERLINK(_xlfn.XLOOKUP(I4092,LEGEND!B:B,LEGEND!H:H),"link"),_xlfn.XLOOKUP(I4092,LEGEND!B:B,LEGEND!H:H))</f>
        <v>link</v>
      </c>
      <c r="U4092" s="73" t="str">
        <f>HYPERLINK(_xlfn.XLOOKUP(I4092,LEGEND!B:B,LEGEND!I:I))</f>
        <v>https://milwaukee-media-images.s3.amazonaws.com/hi/48906053--Hero_1.jpg</v>
      </c>
      <c r="V4092" s="51" t="s">
        <v>20346</v>
      </c>
      <c r="W4092" s="63" t="s">
        <v>1189</v>
      </c>
      <c r="X4092" s="64">
        <v>173</v>
      </c>
      <c r="Y4092" s="64">
        <v>96</v>
      </c>
      <c r="Z4092" s="64">
        <v>12</v>
      </c>
      <c r="AA4092" s="84">
        <v>5.8000000000000003E-2</v>
      </c>
      <c r="AB4092" s="85">
        <v>1</v>
      </c>
      <c r="AC4092" s="85">
        <v>1</v>
      </c>
    </row>
    <row r="4093" spans="1:29" ht="38.25">
      <c r="A4093" s="1"/>
      <c r="B4093" s="6" t="s">
        <v>8777</v>
      </c>
      <c r="C4093" s="6" t="s">
        <v>8778</v>
      </c>
      <c r="D4093" s="6" t="s">
        <v>8450</v>
      </c>
      <c r="E4093" s="49" t="s">
        <v>9037</v>
      </c>
      <c r="F4093" s="6" t="s">
        <v>9038</v>
      </c>
      <c r="G4093" s="6" t="s">
        <v>60</v>
      </c>
      <c r="H4093" s="6" t="s">
        <v>60</v>
      </c>
      <c r="I4093" s="60" t="s">
        <v>9043</v>
      </c>
      <c r="J4093" s="49" t="s">
        <v>9044</v>
      </c>
      <c r="K4093" s="6" t="s">
        <v>9045</v>
      </c>
      <c r="L4093" s="29">
        <f>IF($J$6="с учетом НДС",VLOOKUP(I4093,LEGEND!B:E,4,0)*(1-M4093),VLOOKUP(I4093,LEGEND!B:E,4,0)*(1-M4093)/1.2)</f>
        <v>6700</v>
      </c>
      <c r="M4093" s="57">
        <f>IF(AND(B4093&lt;&gt;"1_Электроинструмент",B4093&lt;&gt;"2_Садовая техника"),$J$5,IF($J$4&lt;=20%,$J$4,IFERROR(VLOOKUP(S4093,LEGEND!$L$2:$M$5,2,FALSE),$J$4)))</f>
        <v>0</v>
      </c>
      <c r="N4093" s="48" t="s">
        <v>60</v>
      </c>
      <c r="O4093" s="6" t="s">
        <v>42</v>
      </c>
      <c r="P4093" s="49" t="s">
        <v>66</v>
      </c>
      <c r="Q4093" s="49" t="s">
        <v>473</v>
      </c>
      <c r="R4093" s="6" t="s">
        <v>60</v>
      </c>
      <c r="S4093" s="49" t="s">
        <v>60</v>
      </c>
      <c r="T4093" s="73" t="str">
        <f>IF(_xlfn.XLOOKUP(I4093,LEGEND!B:B,LEGEND!H:H)&lt;&gt;"-",HYPERLINK(_xlfn.XLOOKUP(I4093,LEGEND!B:B,LEGEND!H:H),"link"),_xlfn.XLOOKUP(I4093,LEGEND!B:B,LEGEND!H:H))</f>
        <v>link</v>
      </c>
      <c r="U4093" s="73" t="str">
        <f>HYPERLINK(_xlfn.XLOOKUP(I4093,LEGEND!B:B,LEGEND!I:I))</f>
        <v>https://milwaukee-media-images.s3.amazonaws.com/hi/48906115--Hero_1.jpg</v>
      </c>
      <c r="V4093" s="51" t="s">
        <v>9046</v>
      </c>
      <c r="W4093" s="63" t="s">
        <v>1189</v>
      </c>
      <c r="X4093" s="64">
        <v>28</v>
      </c>
      <c r="Y4093" s="64">
        <v>170</v>
      </c>
      <c r="Z4093" s="64">
        <v>165</v>
      </c>
      <c r="AA4093" s="84">
        <v>0.17</v>
      </c>
      <c r="AB4093" s="85">
        <v>1</v>
      </c>
      <c r="AC4093" s="85">
        <v>1</v>
      </c>
    </row>
    <row r="4094" spans="1:29" ht="38.25">
      <c r="A4094" s="1"/>
      <c r="B4094" s="6" t="s">
        <v>8777</v>
      </c>
      <c r="C4094" s="6" t="s">
        <v>8778</v>
      </c>
      <c r="D4094" s="6" t="s">
        <v>8450</v>
      </c>
      <c r="E4094" s="49" t="s">
        <v>9037</v>
      </c>
      <c r="F4094" s="6" t="s">
        <v>9038</v>
      </c>
      <c r="G4094" s="6" t="s">
        <v>60</v>
      </c>
      <c r="H4094" s="6" t="s">
        <v>60</v>
      </c>
      <c r="I4094" s="60" t="s">
        <v>20347</v>
      </c>
      <c r="J4094" s="49" t="s">
        <v>20348</v>
      </c>
      <c r="K4094" s="6" t="s">
        <v>20349</v>
      </c>
      <c r="L4094" s="29">
        <f>IF($J$6="с учетом НДС",VLOOKUP(I4094,LEGEND!B:E,4,0)*(1-M4094),VLOOKUP(I4094,LEGEND!B:E,4,0)*(1-M4094)/1.2)</f>
        <v>7200</v>
      </c>
      <c r="M4094" s="57">
        <f>IF(AND(B4094&lt;&gt;"1_Электроинструмент",B4094&lt;&gt;"2_Садовая техника"),$J$5,IF($J$4&lt;=20%,$J$4,IFERROR(VLOOKUP(S4094,LEGEND!$L$2:$M$5,2,FALSE),$J$4)))</f>
        <v>0</v>
      </c>
      <c r="N4094" s="48" t="s">
        <v>60</v>
      </c>
      <c r="O4094" s="6" t="s">
        <v>60</v>
      </c>
      <c r="P4094" s="49" t="s">
        <v>1556</v>
      </c>
      <c r="Q4094" s="49" t="s">
        <v>473</v>
      </c>
      <c r="R4094" s="6" t="s">
        <v>60</v>
      </c>
      <c r="S4094" s="49" t="s">
        <v>60</v>
      </c>
      <c r="T4094" s="73" t="str">
        <f>IF(_xlfn.XLOOKUP(I4094,LEGEND!B:B,LEGEND!H:H)&lt;&gt;"-",HYPERLINK(_xlfn.XLOOKUP(I4094,LEGEND!B:B,LEGEND!H:H),"link"),_xlfn.XLOOKUP(I4094,LEGEND!B:B,LEGEND!H:H))</f>
        <v>-</v>
      </c>
      <c r="U4094" s="73" t="str">
        <f>HYPERLINK(_xlfn.XLOOKUP(I4094,LEGEND!B:B,LEGEND!I:I))</f>
        <v>https://milwaukee-media-images.s3.amazonaws.com/hi/48904015--Hero_1.jpg</v>
      </c>
      <c r="V4094" s="51" t="s">
        <v>20350</v>
      </c>
      <c r="W4094" s="63" t="s">
        <v>2403</v>
      </c>
      <c r="X4094" s="64">
        <v>172</v>
      </c>
      <c r="Y4094" s="64">
        <v>100</v>
      </c>
      <c r="Z4094" s="64">
        <v>40</v>
      </c>
      <c r="AA4094" s="84">
        <v>0.23200000000000001</v>
      </c>
      <c r="AB4094" s="85">
        <v>10</v>
      </c>
      <c r="AC4094" s="85">
        <v>1</v>
      </c>
    </row>
    <row r="4095" spans="1:29" ht="38.25">
      <c r="A4095" s="1"/>
      <c r="B4095" s="6" t="s">
        <v>8777</v>
      </c>
      <c r="C4095" s="6" t="s">
        <v>8778</v>
      </c>
      <c r="D4095" s="6" t="s">
        <v>8450</v>
      </c>
      <c r="E4095" s="49" t="s">
        <v>9037</v>
      </c>
      <c r="F4095" s="6" t="s">
        <v>9038</v>
      </c>
      <c r="G4095" s="6" t="s">
        <v>60</v>
      </c>
      <c r="H4095" s="6" t="s">
        <v>60</v>
      </c>
      <c r="I4095" s="60" t="s">
        <v>20351</v>
      </c>
      <c r="J4095" s="49" t="s">
        <v>20352</v>
      </c>
      <c r="K4095" s="6" t="s">
        <v>20353</v>
      </c>
      <c r="L4095" s="29">
        <f>IF($J$6="с учетом НДС",VLOOKUP(I4095,LEGEND!B:E,4,0)*(1-M4095),VLOOKUP(I4095,LEGEND!B:E,4,0)*(1-M4095)/1.2)</f>
        <v>8000</v>
      </c>
      <c r="M4095" s="57">
        <f>IF(AND(B4095&lt;&gt;"1_Электроинструмент",B4095&lt;&gt;"2_Садовая техника"),$J$5,IF($J$4&lt;=20%,$J$4,IFERROR(VLOOKUP(S4095,LEGEND!$L$2:$M$5,2,FALSE),$J$4)))</f>
        <v>0</v>
      </c>
      <c r="N4095" s="48" t="s">
        <v>60</v>
      </c>
      <c r="O4095" s="6" t="s">
        <v>60</v>
      </c>
      <c r="P4095" s="49" t="s">
        <v>66</v>
      </c>
      <c r="Q4095" s="49" t="s">
        <v>67</v>
      </c>
      <c r="R4095" s="6" t="s">
        <v>60</v>
      </c>
      <c r="S4095" s="49" t="s">
        <v>60</v>
      </c>
      <c r="T4095" s="73" t="str">
        <f>IF(_xlfn.XLOOKUP(I4095,LEGEND!B:B,LEGEND!H:H)&lt;&gt;"-",HYPERLINK(_xlfn.XLOOKUP(I4095,LEGEND!B:B,LEGEND!H:H),"link"),_xlfn.XLOOKUP(I4095,LEGEND!B:B,LEGEND!H:H))</f>
        <v>link</v>
      </c>
      <c r="U4095" s="73" t="str">
        <f>HYPERLINK(_xlfn.XLOOKUP(I4095,LEGEND!B:B,LEGEND!I:I))</f>
        <v>https://milwaukee-media-images.s3.amazonaws.com/hi/48906004--Hero_1.jpg</v>
      </c>
      <c r="V4095" s="51" t="s">
        <v>20354</v>
      </c>
      <c r="W4095" s="63" t="s">
        <v>1189</v>
      </c>
      <c r="X4095" s="64">
        <v>173</v>
      </c>
      <c r="Y4095" s="64">
        <v>92</v>
      </c>
      <c r="Z4095" s="64">
        <v>48</v>
      </c>
      <c r="AA4095" s="84">
        <v>0.23</v>
      </c>
      <c r="AB4095" s="85">
        <v>10</v>
      </c>
      <c r="AC4095" s="85">
        <v>1</v>
      </c>
    </row>
    <row r="4096" spans="1:29" ht="38.25">
      <c r="A4096" s="1"/>
      <c r="B4096" s="6" t="s">
        <v>8777</v>
      </c>
      <c r="C4096" s="6" t="s">
        <v>8778</v>
      </c>
      <c r="D4096" s="6" t="s">
        <v>8450</v>
      </c>
      <c r="E4096" s="49" t="s">
        <v>9037</v>
      </c>
      <c r="F4096" s="6" t="s">
        <v>9038</v>
      </c>
      <c r="G4096" s="6" t="s">
        <v>60</v>
      </c>
      <c r="H4096" s="6" t="s">
        <v>60</v>
      </c>
      <c r="I4096" s="60" t="s">
        <v>20355</v>
      </c>
      <c r="J4096" s="49" t="s">
        <v>20356</v>
      </c>
      <c r="K4096" s="6" t="s">
        <v>20357</v>
      </c>
      <c r="L4096" s="29">
        <f>IF($J$6="с учетом НДС",VLOOKUP(I4096,LEGEND!B:E,4,0)*(1-M4096),VLOOKUP(I4096,LEGEND!B:E,4,0)*(1-M4096)/1.2)</f>
        <v>8700</v>
      </c>
      <c r="M4096" s="57">
        <f>IF(AND(B4096&lt;&gt;"1_Электроинструмент",B4096&lt;&gt;"2_Садовая техника"),$J$5,IF($J$4&lt;=20%,$J$4,IFERROR(VLOOKUP(S4096,LEGEND!$L$2:$M$5,2,FALSE),$J$4)))</f>
        <v>0</v>
      </c>
      <c r="N4096" s="48" t="s">
        <v>60</v>
      </c>
      <c r="O4096" s="6" t="s">
        <v>60</v>
      </c>
      <c r="P4096" s="49" t="s">
        <v>66</v>
      </c>
      <c r="Q4096" s="49" t="s">
        <v>67</v>
      </c>
      <c r="R4096" s="6" t="s">
        <v>60</v>
      </c>
      <c r="S4096" s="49" t="s">
        <v>60</v>
      </c>
      <c r="T4096" s="73" t="str">
        <f>IF(_xlfn.XLOOKUP(I4096,LEGEND!B:B,LEGEND!H:H)&lt;&gt;"-",HYPERLINK(_xlfn.XLOOKUP(I4096,LEGEND!B:B,LEGEND!H:H),"link"),_xlfn.XLOOKUP(I4096,LEGEND!B:B,LEGEND!H:H))</f>
        <v>link</v>
      </c>
      <c r="U4096" s="73" t="str">
        <f>HYPERLINK(_xlfn.XLOOKUP(I4096,LEGEND!B:B,LEGEND!I:I))</f>
        <v>https://milwaukee-media-images.s3.amazonaws.com/hi/48906024--Hero_1.jpg</v>
      </c>
      <c r="V4096" s="51" t="s">
        <v>20358</v>
      </c>
      <c r="W4096" s="63" t="s">
        <v>1189</v>
      </c>
      <c r="X4096" s="64">
        <v>173</v>
      </c>
      <c r="Y4096" s="64">
        <v>96</v>
      </c>
      <c r="Z4096" s="64">
        <v>48</v>
      </c>
      <c r="AA4096" s="84">
        <v>0.248</v>
      </c>
      <c r="AB4096" s="85">
        <v>10</v>
      </c>
      <c r="AC4096" s="85">
        <v>1</v>
      </c>
    </row>
    <row r="4097" spans="1:29" ht="38.25">
      <c r="A4097" s="1"/>
      <c r="B4097" s="6" t="s">
        <v>8777</v>
      </c>
      <c r="C4097" s="6" t="s">
        <v>8778</v>
      </c>
      <c r="D4097" s="6" t="s">
        <v>8450</v>
      </c>
      <c r="E4097" s="49" t="s">
        <v>9037</v>
      </c>
      <c r="F4097" s="6" t="s">
        <v>9038</v>
      </c>
      <c r="G4097" s="6" t="s">
        <v>60</v>
      </c>
      <c r="H4097" s="6" t="s">
        <v>60</v>
      </c>
      <c r="I4097" s="60" t="s">
        <v>20359</v>
      </c>
      <c r="J4097" s="49" t="s">
        <v>20360</v>
      </c>
      <c r="K4097" s="6" t="s">
        <v>20361</v>
      </c>
      <c r="L4097" s="29">
        <f>IF($J$6="с учетом НДС",VLOOKUP(I4097,LEGEND!B:E,4,0)*(1-M4097),VLOOKUP(I4097,LEGEND!B:E,4,0)*(1-M4097)/1.2)</f>
        <v>8900</v>
      </c>
      <c r="M4097" s="57">
        <f>IF(AND(B4097&lt;&gt;"1_Электроинструмент",B4097&lt;&gt;"2_Садовая техника"),$J$5,IF($J$4&lt;=20%,$J$4,IFERROR(VLOOKUP(S4097,LEGEND!$L$2:$M$5,2,FALSE),$J$4)))</f>
        <v>0</v>
      </c>
      <c r="N4097" s="48" t="s">
        <v>60</v>
      </c>
      <c r="O4097" s="6" t="s">
        <v>60</v>
      </c>
      <c r="P4097" s="49" t="s">
        <v>66</v>
      </c>
      <c r="Q4097" s="49" t="s">
        <v>67</v>
      </c>
      <c r="R4097" s="6" t="s">
        <v>60</v>
      </c>
      <c r="S4097" s="49" t="s">
        <v>60</v>
      </c>
      <c r="T4097" s="73" t="str">
        <f>IF(_xlfn.XLOOKUP(I4097,LEGEND!B:B,LEGEND!H:H)&lt;&gt;"-",HYPERLINK(_xlfn.XLOOKUP(I4097,LEGEND!B:B,LEGEND!H:H),"link"),_xlfn.XLOOKUP(I4097,LEGEND!B:B,LEGEND!H:H))</f>
        <v>link</v>
      </c>
      <c r="U4097" s="73" t="str">
        <f>HYPERLINK(_xlfn.XLOOKUP(I4097,LEGEND!B:B,LEGEND!I:I))</f>
        <v>https://milwaukee-media-images.s3.amazonaws.com/hi/48906014--Hero_1.jpg</v>
      </c>
      <c r="V4097" s="51" t="s">
        <v>20362</v>
      </c>
      <c r="W4097" s="63" t="s">
        <v>1189</v>
      </c>
      <c r="X4097" s="64">
        <v>172</v>
      </c>
      <c r="Y4097" s="64">
        <v>98</v>
      </c>
      <c r="Z4097" s="64">
        <v>45</v>
      </c>
      <c r="AA4097" s="84">
        <v>0.246</v>
      </c>
      <c r="AB4097" s="85">
        <v>10</v>
      </c>
      <c r="AC4097" s="85">
        <v>1</v>
      </c>
    </row>
    <row r="4098" spans="1:29" ht="38.25">
      <c r="A4098" s="1"/>
      <c r="B4098" s="6" t="s">
        <v>8777</v>
      </c>
      <c r="C4098" s="6" t="s">
        <v>8778</v>
      </c>
      <c r="D4098" s="6" t="s">
        <v>8450</v>
      </c>
      <c r="E4098" s="49" t="s">
        <v>9037</v>
      </c>
      <c r="F4098" s="6" t="s">
        <v>9038</v>
      </c>
      <c r="G4098" s="6" t="s">
        <v>60</v>
      </c>
      <c r="H4098" s="6" t="s">
        <v>60</v>
      </c>
      <c r="I4098" s="60" t="s">
        <v>20363</v>
      </c>
      <c r="J4098" s="49" t="s">
        <v>20364</v>
      </c>
      <c r="K4098" s="6" t="s">
        <v>20365</v>
      </c>
      <c r="L4098" s="29">
        <f>IF($J$6="с учетом НДС",VLOOKUP(I4098,LEGEND!B:E,4,0)*(1-M4098),VLOOKUP(I4098,LEGEND!B:E,4,0)*(1-M4098)/1.2)</f>
        <v>8900</v>
      </c>
      <c r="M4098" s="57">
        <f>IF(AND(B4098&lt;&gt;"1_Электроинструмент",B4098&lt;&gt;"2_Садовая техника"),$J$5,IF($J$4&lt;=20%,$J$4,IFERROR(VLOOKUP(S4098,LEGEND!$L$2:$M$5,2,FALSE),$J$4)))</f>
        <v>0</v>
      </c>
      <c r="N4098" s="48" t="s">
        <v>60</v>
      </c>
      <c r="O4098" s="6" t="s">
        <v>60</v>
      </c>
      <c r="P4098" s="49" t="s">
        <v>66</v>
      </c>
      <c r="Q4098" s="49" t="s">
        <v>67</v>
      </c>
      <c r="R4098" s="6" t="s">
        <v>60</v>
      </c>
      <c r="S4098" s="49" t="s">
        <v>60</v>
      </c>
      <c r="T4098" s="73" t="str">
        <f>IF(_xlfn.XLOOKUP(I4098,LEGEND!B:B,LEGEND!H:H)&lt;&gt;"-",HYPERLINK(_xlfn.XLOOKUP(I4098,LEGEND!B:B,LEGEND!H:H),"link"),_xlfn.XLOOKUP(I4098,LEGEND!B:B,LEGEND!H:H))</f>
        <v>link</v>
      </c>
      <c r="U4098" s="73" t="str">
        <f>HYPERLINK(_xlfn.XLOOKUP(I4098,LEGEND!B:B,LEGEND!I:I))</f>
        <v>https://milwaukee-media-images.s3.amazonaws.com/hi/48906034--Hero_1.jpg</v>
      </c>
      <c r="V4098" s="51" t="s">
        <v>20366</v>
      </c>
      <c r="W4098" s="63" t="s">
        <v>1189</v>
      </c>
      <c r="X4098" s="64">
        <v>173</v>
      </c>
      <c r="Y4098" s="64">
        <v>96</v>
      </c>
      <c r="Z4098" s="64">
        <v>50</v>
      </c>
      <c r="AA4098" s="84">
        <v>0.248</v>
      </c>
      <c r="AB4098" s="85">
        <v>10</v>
      </c>
      <c r="AC4098" s="85">
        <v>1</v>
      </c>
    </row>
    <row r="4099" spans="1:29" ht="38.25">
      <c r="A4099" s="1"/>
      <c r="B4099" s="6" t="s">
        <v>8777</v>
      </c>
      <c r="C4099" s="6" t="s">
        <v>8778</v>
      </c>
      <c r="D4099" s="6" t="s">
        <v>8450</v>
      </c>
      <c r="E4099" s="49" t="s">
        <v>9037</v>
      </c>
      <c r="F4099" s="6" t="s">
        <v>9038</v>
      </c>
      <c r="G4099" s="6" t="s">
        <v>60</v>
      </c>
      <c r="H4099" s="6" t="s">
        <v>60</v>
      </c>
      <c r="I4099" s="60" t="s">
        <v>20367</v>
      </c>
      <c r="J4099" s="49" t="s">
        <v>20368</v>
      </c>
      <c r="K4099" s="6" t="s">
        <v>20369</v>
      </c>
      <c r="L4099" s="29">
        <f>IF($J$6="с учетом НДС",VLOOKUP(I4099,LEGEND!B:E,4,0)*(1-M4099),VLOOKUP(I4099,LEGEND!B:E,4,0)*(1-M4099)/1.2)</f>
        <v>9900</v>
      </c>
      <c r="M4099" s="57">
        <f>IF(AND(B4099&lt;&gt;"1_Электроинструмент",B4099&lt;&gt;"2_Садовая техника"),$J$5,IF($J$4&lt;=20%,$J$4,IFERROR(VLOOKUP(S4099,LEGEND!$L$2:$M$5,2,FALSE),$J$4)))</f>
        <v>0</v>
      </c>
      <c r="N4099" s="48" t="s">
        <v>60</v>
      </c>
      <c r="O4099" s="6" t="s">
        <v>60</v>
      </c>
      <c r="P4099" s="49" t="s">
        <v>1556</v>
      </c>
      <c r="Q4099" s="49" t="s">
        <v>473</v>
      </c>
      <c r="R4099" s="6" t="s">
        <v>60</v>
      </c>
      <c r="S4099" s="49" t="s">
        <v>60</v>
      </c>
      <c r="T4099" s="73" t="str">
        <f>IF(_xlfn.XLOOKUP(I4099,LEGEND!B:B,LEGEND!H:H)&lt;&gt;"-",HYPERLINK(_xlfn.XLOOKUP(I4099,LEGEND!B:B,LEGEND!H:H),"link"),_xlfn.XLOOKUP(I4099,LEGEND!B:B,LEGEND!H:H))</f>
        <v>-</v>
      </c>
      <c r="U4099" s="73" t="str">
        <f>HYPERLINK(_xlfn.XLOOKUP(I4099,LEGEND!B:B,LEGEND!I:I))</f>
        <v>https://milwaukee-media-images.s3.amazonaws.com/hi/48904055--Hero_1.jpg</v>
      </c>
      <c r="V4099" s="51" t="s">
        <v>20370</v>
      </c>
      <c r="W4099" s="63" t="s">
        <v>2403</v>
      </c>
      <c r="X4099" s="64">
        <v>172</v>
      </c>
      <c r="Y4099" s="64">
        <v>100</v>
      </c>
      <c r="Z4099" s="64">
        <v>40</v>
      </c>
      <c r="AA4099" s="84">
        <v>0.224</v>
      </c>
      <c r="AB4099" s="85">
        <v>10</v>
      </c>
      <c r="AC4099" s="85">
        <v>1</v>
      </c>
    </row>
    <row r="4100" spans="1:29" ht="51">
      <c r="A4100" s="1"/>
      <c r="B4100" s="6" t="s">
        <v>8777</v>
      </c>
      <c r="C4100" s="6" t="s">
        <v>8778</v>
      </c>
      <c r="D4100" s="6" t="s">
        <v>8450</v>
      </c>
      <c r="E4100" s="49" t="s">
        <v>9037</v>
      </c>
      <c r="F4100" s="6" t="s">
        <v>9038</v>
      </c>
      <c r="G4100" s="6" t="s">
        <v>60</v>
      </c>
      <c r="H4100" s="6" t="s">
        <v>60</v>
      </c>
      <c r="I4100" s="60" t="s">
        <v>20371</v>
      </c>
      <c r="J4100" s="49" t="s">
        <v>20372</v>
      </c>
      <c r="K4100" s="6" t="s">
        <v>20373</v>
      </c>
      <c r="L4100" s="29">
        <f>IF($J$6="с учетом НДС",VLOOKUP(I4100,LEGEND!B:E,4,0)*(1-M4100),VLOOKUP(I4100,LEGEND!B:E,4,0)*(1-M4100)/1.2)</f>
        <v>10000</v>
      </c>
      <c r="M4100" s="57">
        <f>IF(AND(B4100&lt;&gt;"1_Электроинструмент",B4100&lt;&gt;"2_Садовая техника"),$J$5,IF($J$4&lt;=20%,$J$4,IFERROR(VLOOKUP(S4100,LEGEND!$L$2:$M$5,2,FALSE),$J$4)))</f>
        <v>0</v>
      </c>
      <c r="N4100" s="48" t="s">
        <v>60</v>
      </c>
      <c r="O4100" s="6" t="s">
        <v>60</v>
      </c>
      <c r="P4100" s="49" t="s">
        <v>66</v>
      </c>
      <c r="Q4100" s="49" t="s">
        <v>67</v>
      </c>
      <c r="R4100" s="6" t="s">
        <v>60</v>
      </c>
      <c r="S4100" s="49" t="s">
        <v>60</v>
      </c>
      <c r="T4100" s="73" t="str">
        <f>IF(_xlfn.XLOOKUP(I4100,LEGEND!B:B,LEGEND!H:H)&lt;&gt;"-",HYPERLINK(_xlfn.XLOOKUP(I4100,LEGEND!B:B,LEGEND!H:H),"link"),_xlfn.XLOOKUP(I4100,LEGEND!B:B,LEGEND!H:H))</f>
        <v>link</v>
      </c>
      <c r="U4100" s="73" t="str">
        <f>HYPERLINK(_xlfn.XLOOKUP(I4100,LEGEND!B:B,LEGEND!I:I))</f>
        <v>https://milwaukee-media-images.s3.amazonaws.com/hi/48906052--Hero_1.jpg</v>
      </c>
      <c r="V4100" s="51" t="s">
        <v>20374</v>
      </c>
      <c r="W4100" s="63" t="s">
        <v>1189</v>
      </c>
      <c r="X4100" s="64">
        <v>173</v>
      </c>
      <c r="Y4100" s="64">
        <v>97</v>
      </c>
      <c r="Z4100" s="64">
        <v>14</v>
      </c>
      <c r="AA4100" s="84">
        <v>3.7999999999999999E-2</v>
      </c>
      <c r="AB4100" s="85">
        <v>1</v>
      </c>
      <c r="AC4100" s="85">
        <v>1</v>
      </c>
    </row>
    <row r="4101" spans="1:29" ht="38.25">
      <c r="A4101" s="1"/>
      <c r="B4101" s="6" t="s">
        <v>8777</v>
      </c>
      <c r="C4101" s="6" t="s">
        <v>8778</v>
      </c>
      <c r="D4101" s="6" t="s">
        <v>8450</v>
      </c>
      <c r="E4101" s="49" t="s">
        <v>9037</v>
      </c>
      <c r="F4101" s="6" t="s">
        <v>9038</v>
      </c>
      <c r="G4101" s="6" t="s">
        <v>60</v>
      </c>
      <c r="H4101" s="6" t="s">
        <v>60</v>
      </c>
      <c r="I4101" s="60" t="s">
        <v>20375</v>
      </c>
      <c r="J4101" s="49" t="s">
        <v>20376</v>
      </c>
      <c r="K4101" s="6" t="s">
        <v>20377</v>
      </c>
      <c r="L4101" s="29">
        <f>IF($J$6="с учетом НДС",VLOOKUP(I4101,LEGEND!B:E,4,0)*(1-M4101),VLOOKUP(I4101,LEGEND!B:E,4,0)*(1-M4101)/1.2)</f>
        <v>12300</v>
      </c>
      <c r="M4101" s="57">
        <f>IF(AND(B4101&lt;&gt;"1_Электроинструмент",B4101&lt;&gt;"2_Садовая техника"),$J$5,IF($J$4&lt;=20%,$J$4,IFERROR(VLOOKUP(S4101,LEGEND!$L$2:$M$5,2,FALSE),$J$4)))</f>
        <v>0</v>
      </c>
      <c r="N4101" s="48" t="s">
        <v>60</v>
      </c>
      <c r="O4101" s="6" t="s">
        <v>60</v>
      </c>
      <c r="P4101" s="49" t="s">
        <v>66</v>
      </c>
      <c r="Q4101" s="49" t="s">
        <v>67</v>
      </c>
      <c r="R4101" s="6" t="s">
        <v>60</v>
      </c>
      <c r="S4101" s="49" t="s">
        <v>60</v>
      </c>
      <c r="T4101" s="73" t="str">
        <f>IF(_xlfn.XLOOKUP(I4101,LEGEND!B:B,LEGEND!H:H)&lt;&gt;"-",HYPERLINK(_xlfn.XLOOKUP(I4101,LEGEND!B:B,LEGEND!H:H),"link"),_xlfn.XLOOKUP(I4101,LEGEND!B:B,LEGEND!H:H))</f>
        <v>link</v>
      </c>
      <c r="U4101" s="73" t="str">
        <f>HYPERLINK(_xlfn.XLOOKUP(I4101,LEGEND!B:B,LEGEND!I:I))</f>
        <v>https://milwaukee-media-images.s3.amazonaws.com/hi/48906019--Hero_1.jpg</v>
      </c>
      <c r="V4101" s="51" t="s">
        <v>20378</v>
      </c>
      <c r="W4101" s="63" t="s">
        <v>1189</v>
      </c>
      <c r="X4101" s="64">
        <v>173</v>
      </c>
      <c r="Y4101" s="64">
        <v>98</v>
      </c>
      <c r="Z4101" s="64">
        <v>39</v>
      </c>
      <c r="AA4101" s="84">
        <v>0.246</v>
      </c>
      <c r="AB4101" s="85">
        <v>10</v>
      </c>
      <c r="AC4101" s="85">
        <v>1</v>
      </c>
    </row>
    <row r="4102" spans="1:29" ht="38.25">
      <c r="A4102" s="1"/>
      <c r="B4102" s="6" t="s">
        <v>8777</v>
      </c>
      <c r="C4102" s="6" t="s">
        <v>8778</v>
      </c>
      <c r="D4102" s="6" t="s">
        <v>8450</v>
      </c>
      <c r="E4102" s="49" t="s">
        <v>9037</v>
      </c>
      <c r="F4102" s="6" t="s">
        <v>9038</v>
      </c>
      <c r="G4102" s="6" t="s">
        <v>60</v>
      </c>
      <c r="H4102" s="6" t="s">
        <v>60</v>
      </c>
      <c r="I4102" s="60" t="s">
        <v>20379</v>
      </c>
      <c r="J4102" s="49" t="s">
        <v>20380</v>
      </c>
      <c r="K4102" s="6" t="s">
        <v>20381</v>
      </c>
      <c r="L4102" s="29">
        <f>IF($J$6="с учетом НДС",VLOOKUP(I4102,LEGEND!B:E,4,0)*(1-M4102),VLOOKUP(I4102,LEGEND!B:E,4,0)*(1-M4102)/1.2)</f>
        <v>15300</v>
      </c>
      <c r="M4102" s="57">
        <f>IF(AND(B4102&lt;&gt;"1_Электроинструмент",B4102&lt;&gt;"2_Садовая техника"),$J$5,IF($J$4&lt;=20%,$J$4,IFERROR(VLOOKUP(S4102,LEGEND!$L$2:$M$5,2,FALSE),$J$4)))</f>
        <v>0</v>
      </c>
      <c r="N4102" s="48" t="s">
        <v>60</v>
      </c>
      <c r="O4102" s="6" t="s">
        <v>60</v>
      </c>
      <c r="P4102" s="49" t="s">
        <v>66</v>
      </c>
      <c r="Q4102" s="49" t="s">
        <v>67</v>
      </c>
      <c r="R4102" s="6" t="s">
        <v>60</v>
      </c>
      <c r="S4102" s="49" t="s">
        <v>60</v>
      </c>
      <c r="T4102" s="73" t="str">
        <f>IF(_xlfn.XLOOKUP(I4102,LEGEND!B:B,LEGEND!H:H)&lt;&gt;"-",HYPERLINK(_xlfn.XLOOKUP(I4102,LEGEND!B:B,LEGEND!H:H),"link"),_xlfn.XLOOKUP(I4102,LEGEND!B:B,LEGEND!H:H))</f>
        <v>link</v>
      </c>
      <c r="U4102" s="73" t="str">
        <f>HYPERLINK(_xlfn.XLOOKUP(I4102,LEGEND!B:B,LEGEND!I:I))</f>
        <v>https://milwaukee-media-images.s3.amazonaws.com/hi/48906088--Hero_1.jpg</v>
      </c>
      <c r="V4102" s="51" t="s">
        <v>20382</v>
      </c>
      <c r="W4102" s="63" t="s">
        <v>1189</v>
      </c>
      <c r="X4102" s="64">
        <v>175</v>
      </c>
      <c r="Y4102" s="64">
        <v>173</v>
      </c>
      <c r="Z4102" s="64">
        <v>55</v>
      </c>
      <c r="AA4102" s="84">
        <v>0.41899999999999998</v>
      </c>
      <c r="AB4102" s="85">
        <v>1</v>
      </c>
      <c r="AC4102" s="85">
        <v>1</v>
      </c>
    </row>
    <row r="4103" spans="1:29" ht="38.25">
      <c r="A4103" s="1"/>
      <c r="B4103" s="6" t="s">
        <v>8777</v>
      </c>
      <c r="C4103" s="6" t="s">
        <v>8778</v>
      </c>
      <c r="D4103" s="6" t="s">
        <v>8450</v>
      </c>
      <c r="E4103" s="49" t="s">
        <v>9037</v>
      </c>
      <c r="F4103" s="6" t="s">
        <v>9038</v>
      </c>
      <c r="G4103" s="6" t="s">
        <v>60</v>
      </c>
      <c r="H4103" s="6" t="s">
        <v>60</v>
      </c>
      <c r="I4103" s="60" t="s">
        <v>20383</v>
      </c>
      <c r="J4103" s="49" t="s">
        <v>20384</v>
      </c>
      <c r="K4103" s="6" t="s">
        <v>20385</v>
      </c>
      <c r="L4103" s="29">
        <f>IF($J$6="с учетом НДС",VLOOKUP(I4103,LEGEND!B:E,4,0)*(1-M4103),VLOOKUP(I4103,LEGEND!B:E,4,0)*(1-M4103)/1.2)</f>
        <v>17700</v>
      </c>
      <c r="M4103" s="57">
        <f>IF(AND(B4103&lt;&gt;"1_Электроинструмент",B4103&lt;&gt;"2_Садовая техника"),$J$5,IF($J$4&lt;=20%,$J$4,IFERROR(VLOOKUP(S4103,LEGEND!$L$2:$M$5,2,FALSE),$J$4)))</f>
        <v>0</v>
      </c>
      <c r="N4103" s="48" t="s">
        <v>60</v>
      </c>
      <c r="O4103" s="6" t="s">
        <v>60</v>
      </c>
      <c r="P4103" s="49" t="s">
        <v>66</v>
      </c>
      <c r="Q4103" s="49" t="s">
        <v>67</v>
      </c>
      <c r="R4103" s="6" t="s">
        <v>60</v>
      </c>
      <c r="S4103" s="49" t="s">
        <v>60</v>
      </c>
      <c r="T4103" s="73" t="str">
        <f>IF(_xlfn.XLOOKUP(I4103,LEGEND!B:B,LEGEND!H:H)&lt;&gt;"-",HYPERLINK(_xlfn.XLOOKUP(I4103,LEGEND!B:B,LEGEND!H:H),"link"),_xlfn.XLOOKUP(I4103,LEGEND!B:B,LEGEND!H:H))</f>
        <v>link</v>
      </c>
      <c r="U4103" s="73" t="str">
        <f>HYPERLINK(_xlfn.XLOOKUP(I4103,LEGEND!B:B,LEGEND!I:I))</f>
        <v>https://milwaukee-media-images.s3.amazonaws.com/hi/48906090--Hero_1.jpg</v>
      </c>
      <c r="V4103" s="51" t="s">
        <v>20386</v>
      </c>
      <c r="W4103" s="63" t="s">
        <v>1189</v>
      </c>
      <c r="X4103" s="64">
        <v>178</v>
      </c>
      <c r="Y4103" s="64">
        <v>173</v>
      </c>
      <c r="Z4103" s="64">
        <v>54</v>
      </c>
      <c r="AA4103" s="84">
        <v>0.47299999999999998</v>
      </c>
      <c r="AB4103" s="85">
        <v>1</v>
      </c>
      <c r="AC4103" s="85">
        <v>1</v>
      </c>
    </row>
    <row r="4104" spans="1:29" ht="38.25">
      <c r="A4104" s="1"/>
      <c r="B4104" s="6" t="s">
        <v>8777</v>
      </c>
      <c r="C4104" s="6" t="s">
        <v>8778</v>
      </c>
      <c r="D4104" s="6" t="s">
        <v>8450</v>
      </c>
      <c r="E4104" s="49" t="s">
        <v>9037</v>
      </c>
      <c r="F4104" s="6" t="s">
        <v>9038</v>
      </c>
      <c r="G4104" s="6" t="s">
        <v>60</v>
      </c>
      <c r="H4104" s="6" t="s">
        <v>60</v>
      </c>
      <c r="I4104" s="60" t="s">
        <v>9153</v>
      </c>
      <c r="J4104" s="49" t="s">
        <v>9154</v>
      </c>
      <c r="K4104" s="6" t="s">
        <v>9155</v>
      </c>
      <c r="L4104" s="29">
        <f>IF($J$6="с учетом НДС",VLOOKUP(I4104,LEGEND!B:E,4,0)*(1-M4104),VLOOKUP(I4104,LEGEND!B:E,4,0)*(1-M4104)/1.2)</f>
        <v>43800</v>
      </c>
      <c r="M4104" s="57">
        <f>IF(AND(B4104&lt;&gt;"1_Электроинструмент",B4104&lt;&gt;"2_Садовая техника"),$J$5,IF($J$4&lt;=20%,$J$4,IFERROR(VLOOKUP(S4104,LEGEND!$L$2:$M$5,2,FALSE),$J$4)))</f>
        <v>0</v>
      </c>
      <c r="N4104" s="48" t="s">
        <v>60</v>
      </c>
      <c r="O4104" s="6" t="s">
        <v>42</v>
      </c>
      <c r="P4104" s="49" t="s">
        <v>66</v>
      </c>
      <c r="Q4104" s="49" t="s">
        <v>473</v>
      </c>
      <c r="R4104" s="6" t="s">
        <v>60</v>
      </c>
      <c r="S4104" s="49" t="s">
        <v>60</v>
      </c>
      <c r="T4104" s="73" t="str">
        <f>IF(_xlfn.XLOOKUP(I4104,LEGEND!B:B,LEGEND!H:H)&lt;&gt;"-",HYPERLINK(_xlfn.XLOOKUP(I4104,LEGEND!B:B,LEGEND!H:H),"link"),_xlfn.XLOOKUP(I4104,LEGEND!B:B,LEGEND!H:H))</f>
        <v>-</v>
      </c>
      <c r="U4104" s="73" t="str">
        <f>HYPERLINK(_xlfn.XLOOKUP(I4104,LEGEND!B:B,LEGEND!I:I))</f>
        <v>-</v>
      </c>
      <c r="V4104" s="51" t="s">
        <v>9156</v>
      </c>
      <c r="W4104" s="63" t="s">
        <v>1189</v>
      </c>
      <c r="X4104" s="64">
        <v>120</v>
      </c>
      <c r="Y4104" s="64">
        <v>70</v>
      </c>
      <c r="Z4104" s="64">
        <v>70</v>
      </c>
      <c r="AA4104" s="84">
        <v>1.3</v>
      </c>
      <c r="AB4104" s="85">
        <v>50</v>
      </c>
      <c r="AC4104" s="85">
        <v>1</v>
      </c>
    </row>
    <row r="4105" spans="1:29" ht="38.25">
      <c r="A4105" s="1"/>
      <c r="B4105" s="6" t="s">
        <v>8777</v>
      </c>
      <c r="C4105" s="6" t="s">
        <v>8778</v>
      </c>
      <c r="D4105" s="6" t="s">
        <v>8450</v>
      </c>
      <c r="E4105" s="49" t="s">
        <v>9037</v>
      </c>
      <c r="F4105" s="6" t="s">
        <v>9038</v>
      </c>
      <c r="G4105" s="6" t="s">
        <v>60</v>
      </c>
      <c r="H4105" s="6" t="s">
        <v>60</v>
      </c>
      <c r="I4105" s="60" t="s">
        <v>9157</v>
      </c>
      <c r="J4105" s="49" t="s">
        <v>9158</v>
      </c>
      <c r="K4105" s="6" t="s">
        <v>9159</v>
      </c>
      <c r="L4105" s="29">
        <f>IF($J$6="с учетом НДС",VLOOKUP(I4105,LEGEND!B:E,4,0)*(1-M4105),VLOOKUP(I4105,LEGEND!B:E,4,0)*(1-M4105)/1.2)</f>
        <v>44400</v>
      </c>
      <c r="M4105" s="57">
        <f>IF(AND(B4105&lt;&gt;"1_Электроинструмент",B4105&lt;&gt;"2_Садовая техника"),$J$5,IF($J$4&lt;=20%,$J$4,IFERROR(VLOOKUP(S4105,LEGEND!$L$2:$M$5,2,FALSE),$J$4)))</f>
        <v>0</v>
      </c>
      <c r="N4105" s="48" t="s">
        <v>60</v>
      </c>
      <c r="O4105" s="6" t="s">
        <v>42</v>
      </c>
      <c r="P4105" s="49" t="s">
        <v>66</v>
      </c>
      <c r="Q4105" s="49" t="s">
        <v>473</v>
      </c>
      <c r="R4105" s="6" t="s">
        <v>60</v>
      </c>
      <c r="S4105" s="49" t="s">
        <v>60</v>
      </c>
      <c r="T4105" s="73" t="str">
        <f>IF(_xlfn.XLOOKUP(I4105,LEGEND!B:B,LEGEND!H:H)&lt;&gt;"-",HYPERLINK(_xlfn.XLOOKUP(I4105,LEGEND!B:B,LEGEND!H:H),"link"),_xlfn.XLOOKUP(I4105,LEGEND!B:B,LEGEND!H:H))</f>
        <v>-</v>
      </c>
      <c r="U4105" s="73" t="str">
        <f>HYPERLINK(_xlfn.XLOOKUP(I4105,LEGEND!B:B,LEGEND!I:I))</f>
        <v>-</v>
      </c>
      <c r="V4105" s="51" t="s">
        <v>9160</v>
      </c>
      <c r="W4105" s="63" t="s">
        <v>1189</v>
      </c>
      <c r="X4105" s="64">
        <v>120</v>
      </c>
      <c r="Y4105" s="64">
        <v>70</v>
      </c>
      <c r="Z4105" s="64">
        <v>70</v>
      </c>
      <c r="AA4105" s="84">
        <v>1.3</v>
      </c>
      <c r="AB4105" s="85">
        <v>50</v>
      </c>
      <c r="AC4105" s="85">
        <v>1</v>
      </c>
    </row>
    <row r="4106" spans="1:29" ht="38.25">
      <c r="A4106" s="1"/>
      <c r="B4106" s="6" t="s">
        <v>8777</v>
      </c>
      <c r="C4106" s="6" t="s">
        <v>8778</v>
      </c>
      <c r="D4106" s="6" t="s">
        <v>8450</v>
      </c>
      <c r="E4106" s="49" t="s">
        <v>9037</v>
      </c>
      <c r="F4106" s="6" t="s">
        <v>9038</v>
      </c>
      <c r="G4106" s="6" t="s">
        <v>60</v>
      </c>
      <c r="H4106" s="6" t="s">
        <v>60</v>
      </c>
      <c r="I4106" s="60" t="s">
        <v>9149</v>
      </c>
      <c r="J4106" s="49" t="s">
        <v>9150</v>
      </c>
      <c r="K4106" s="6" t="s">
        <v>9151</v>
      </c>
      <c r="L4106" s="29">
        <f>IF($J$6="с учетом НДС",VLOOKUP(I4106,LEGEND!B:E,4,0)*(1-M4106),VLOOKUP(I4106,LEGEND!B:E,4,0)*(1-M4106)/1.2)</f>
        <v>54000</v>
      </c>
      <c r="M4106" s="57">
        <f>IF(AND(B4106&lt;&gt;"1_Электроинструмент",B4106&lt;&gt;"2_Садовая техника"),$J$5,IF($J$4&lt;=20%,$J$4,IFERROR(VLOOKUP(S4106,LEGEND!$L$2:$M$5,2,FALSE),$J$4)))</f>
        <v>0</v>
      </c>
      <c r="N4106" s="48" t="s">
        <v>60</v>
      </c>
      <c r="O4106" s="6" t="s">
        <v>42</v>
      </c>
      <c r="P4106" s="49" t="s">
        <v>66</v>
      </c>
      <c r="Q4106" s="49" t="s">
        <v>473</v>
      </c>
      <c r="R4106" s="6" t="s">
        <v>60</v>
      </c>
      <c r="S4106" s="49" t="s">
        <v>60</v>
      </c>
      <c r="T4106" s="73" t="str">
        <f>IF(_xlfn.XLOOKUP(I4106,LEGEND!B:B,LEGEND!H:H)&lt;&gt;"-",HYPERLINK(_xlfn.XLOOKUP(I4106,LEGEND!B:B,LEGEND!H:H),"link"),_xlfn.XLOOKUP(I4106,LEGEND!B:B,LEGEND!H:H))</f>
        <v>-</v>
      </c>
      <c r="U4106" s="73" t="str">
        <f>HYPERLINK(_xlfn.XLOOKUP(I4106,LEGEND!B:B,LEGEND!I:I))</f>
        <v>-</v>
      </c>
      <c r="V4106" s="51" t="s">
        <v>9152</v>
      </c>
      <c r="W4106" s="63" t="s">
        <v>1189</v>
      </c>
      <c r="X4106" s="64">
        <v>120</v>
      </c>
      <c r="Y4106" s="64">
        <v>70</v>
      </c>
      <c r="Z4106" s="64">
        <v>70</v>
      </c>
      <c r="AA4106" s="84">
        <v>1.3</v>
      </c>
      <c r="AB4106" s="85">
        <v>50</v>
      </c>
      <c r="AC4106" s="85">
        <v>1</v>
      </c>
    </row>
    <row r="4107" spans="1:29" ht="38.25">
      <c r="A4107" s="1"/>
      <c r="B4107" s="6" t="s">
        <v>8777</v>
      </c>
      <c r="C4107" s="6" t="s">
        <v>8778</v>
      </c>
      <c r="D4107" s="6" t="s">
        <v>8450</v>
      </c>
      <c r="E4107" s="49" t="s">
        <v>9037</v>
      </c>
      <c r="F4107" s="6" t="s">
        <v>9038</v>
      </c>
      <c r="G4107" s="6" t="s">
        <v>60</v>
      </c>
      <c r="H4107" s="6" t="s">
        <v>60</v>
      </c>
      <c r="I4107" s="60" t="s">
        <v>9161</v>
      </c>
      <c r="J4107" s="49" t="s">
        <v>9162</v>
      </c>
      <c r="K4107" s="6" t="s">
        <v>9163</v>
      </c>
      <c r="L4107" s="29">
        <f>IF($J$6="с учетом НДС",VLOOKUP(I4107,LEGEND!B:E,4,0)*(1-M4107),VLOOKUP(I4107,LEGEND!B:E,4,0)*(1-M4107)/1.2)</f>
        <v>63900</v>
      </c>
      <c r="M4107" s="57">
        <f>IF(AND(B4107&lt;&gt;"1_Электроинструмент",B4107&lt;&gt;"2_Садовая техника"),$J$5,IF($J$4&lt;=20%,$J$4,IFERROR(VLOOKUP(S4107,LEGEND!$L$2:$M$5,2,FALSE),$J$4)))</f>
        <v>0</v>
      </c>
      <c r="N4107" s="48" t="s">
        <v>60</v>
      </c>
      <c r="O4107" s="6" t="s">
        <v>42</v>
      </c>
      <c r="P4107" s="49" t="s">
        <v>66</v>
      </c>
      <c r="Q4107" s="49" t="s">
        <v>473</v>
      </c>
      <c r="R4107" s="6" t="s">
        <v>60</v>
      </c>
      <c r="S4107" s="49" t="s">
        <v>60</v>
      </c>
      <c r="T4107" s="73" t="str">
        <f>IF(_xlfn.XLOOKUP(I4107,LEGEND!B:B,LEGEND!H:H)&lt;&gt;"-",HYPERLINK(_xlfn.XLOOKUP(I4107,LEGEND!B:B,LEGEND!H:H),"link"),_xlfn.XLOOKUP(I4107,LEGEND!B:B,LEGEND!H:H))</f>
        <v>-</v>
      </c>
      <c r="U4107" s="73" t="str">
        <f>HYPERLINK(_xlfn.XLOOKUP(I4107,LEGEND!B:B,LEGEND!I:I))</f>
        <v>-</v>
      </c>
      <c r="V4107" s="51" t="s">
        <v>9164</v>
      </c>
      <c r="W4107" s="63" t="s">
        <v>1189</v>
      </c>
      <c r="X4107" s="64">
        <v>120</v>
      </c>
      <c r="Y4107" s="64">
        <v>80</v>
      </c>
      <c r="Z4107" s="64">
        <v>80</v>
      </c>
      <c r="AA4107" s="84">
        <v>1.5</v>
      </c>
      <c r="AB4107" s="85">
        <v>50</v>
      </c>
      <c r="AC4107" s="85">
        <v>1</v>
      </c>
    </row>
    <row r="4108" spans="1:29" ht="38.25">
      <c r="A4108" s="1"/>
      <c r="B4108" s="6" t="s">
        <v>8777</v>
      </c>
      <c r="C4108" s="6" t="s">
        <v>8778</v>
      </c>
      <c r="D4108" s="6" t="s">
        <v>8450</v>
      </c>
      <c r="E4108" s="49" t="s">
        <v>9037</v>
      </c>
      <c r="F4108" s="6" t="s">
        <v>9038</v>
      </c>
      <c r="G4108" s="6" t="s">
        <v>60</v>
      </c>
      <c r="H4108" s="6" t="s">
        <v>60</v>
      </c>
      <c r="I4108" s="60" t="s">
        <v>9165</v>
      </c>
      <c r="J4108" s="49" t="s">
        <v>9166</v>
      </c>
      <c r="K4108" s="6" t="s">
        <v>9167</v>
      </c>
      <c r="L4108" s="29">
        <f>IF($J$6="с учетом НДС",VLOOKUP(I4108,LEGEND!B:E,4,0)*(1-M4108),VLOOKUP(I4108,LEGEND!B:E,4,0)*(1-M4108)/1.2)</f>
        <v>66500</v>
      </c>
      <c r="M4108" s="57">
        <f>IF(AND(B4108&lt;&gt;"1_Электроинструмент",B4108&lt;&gt;"2_Садовая техника"),$J$5,IF($J$4&lt;=20%,$J$4,IFERROR(VLOOKUP(S4108,LEGEND!$L$2:$M$5,2,FALSE),$J$4)))</f>
        <v>0</v>
      </c>
      <c r="N4108" s="48" t="s">
        <v>60</v>
      </c>
      <c r="O4108" s="6" t="s">
        <v>42</v>
      </c>
      <c r="P4108" s="49" t="s">
        <v>66</v>
      </c>
      <c r="Q4108" s="49" t="s">
        <v>473</v>
      </c>
      <c r="R4108" s="6" t="s">
        <v>60</v>
      </c>
      <c r="S4108" s="49" t="s">
        <v>60</v>
      </c>
      <c r="T4108" s="73" t="str">
        <f>IF(_xlfn.XLOOKUP(I4108,LEGEND!B:B,LEGEND!H:H)&lt;&gt;"-",HYPERLINK(_xlfn.XLOOKUP(I4108,LEGEND!B:B,LEGEND!H:H),"link"),_xlfn.XLOOKUP(I4108,LEGEND!B:B,LEGEND!H:H))</f>
        <v>-</v>
      </c>
      <c r="U4108" s="73" t="str">
        <f>HYPERLINK(_xlfn.XLOOKUP(I4108,LEGEND!B:B,LEGEND!I:I))</f>
        <v>-</v>
      </c>
      <c r="V4108" s="51" t="s">
        <v>9168</v>
      </c>
      <c r="W4108" s="63" t="s">
        <v>1189</v>
      </c>
      <c r="X4108" s="64">
        <v>120</v>
      </c>
      <c r="Y4108" s="64">
        <v>80</v>
      </c>
      <c r="Z4108" s="64">
        <v>80</v>
      </c>
      <c r="AA4108" s="84">
        <v>1.5</v>
      </c>
      <c r="AB4108" s="85">
        <v>50</v>
      </c>
      <c r="AC4108" s="85">
        <v>1</v>
      </c>
    </row>
    <row r="4109" spans="1:29" ht="25.5">
      <c r="A4109" s="1"/>
      <c r="B4109" s="6" t="s">
        <v>8777</v>
      </c>
      <c r="C4109" s="6" t="s">
        <v>8778</v>
      </c>
      <c r="D4109" s="6" t="s">
        <v>8450</v>
      </c>
      <c r="E4109" s="49" t="s">
        <v>20387</v>
      </c>
      <c r="F4109" s="6" t="s">
        <v>4070</v>
      </c>
      <c r="G4109" s="6" t="s">
        <v>60</v>
      </c>
      <c r="H4109" s="6" t="s">
        <v>60</v>
      </c>
      <c r="I4109" s="60" t="s">
        <v>20388</v>
      </c>
      <c r="J4109" s="49" t="s">
        <v>20389</v>
      </c>
      <c r="K4109" s="6" t="s">
        <v>20390</v>
      </c>
      <c r="L4109" s="29">
        <f>IF($J$6="с учетом НДС",VLOOKUP(I4109,LEGEND!B:E,4,0)*(1-M4109),VLOOKUP(I4109,LEGEND!B:E,4,0)*(1-M4109)/1.2)</f>
        <v>16400</v>
      </c>
      <c r="M4109" s="57">
        <f>IF(AND(B4109&lt;&gt;"1_Электроинструмент",B4109&lt;&gt;"2_Садовая техника"),$J$5,IF($J$4&lt;=20%,$J$4,IFERROR(VLOOKUP(S4109,LEGEND!$L$2:$M$5,2,FALSE),$J$4)))</f>
        <v>0</v>
      </c>
      <c r="N4109" s="48" t="s">
        <v>60</v>
      </c>
      <c r="O4109" s="6" t="s">
        <v>60</v>
      </c>
      <c r="P4109" s="49" t="s">
        <v>66</v>
      </c>
      <c r="Q4109" s="49" t="s">
        <v>473</v>
      </c>
      <c r="R4109" s="6" t="s">
        <v>60</v>
      </c>
      <c r="S4109" s="49" t="s">
        <v>60</v>
      </c>
      <c r="T4109" s="73" t="str">
        <f>IF(_xlfn.XLOOKUP(I4109,LEGEND!B:B,LEGEND!H:H)&lt;&gt;"-",HYPERLINK(_xlfn.XLOOKUP(I4109,LEGEND!B:B,LEGEND!H:H),"link"),_xlfn.XLOOKUP(I4109,LEGEND!B:B,LEGEND!H:H))</f>
        <v>link</v>
      </c>
      <c r="U4109" s="73" t="str">
        <f>HYPERLINK(_xlfn.XLOOKUP(I4109,LEGEND!B:B,LEGEND!I:I))</f>
        <v>https://milwaukee-media-images.s3.amazonaws.com/hi/4932451265--Hero_1.jpg</v>
      </c>
      <c r="V4109" s="51" t="s">
        <v>20391</v>
      </c>
      <c r="W4109" s="63" t="s">
        <v>20392</v>
      </c>
      <c r="X4109" s="64">
        <v>1400</v>
      </c>
      <c r="Y4109" s="64">
        <v>200</v>
      </c>
      <c r="Z4109" s="64">
        <v>50</v>
      </c>
      <c r="AA4109" s="84">
        <v>3.6</v>
      </c>
      <c r="AB4109" s="85">
        <v>1</v>
      </c>
      <c r="AC4109" s="85">
        <v>1</v>
      </c>
    </row>
    <row r="4110" spans="1:29" ht="25.5">
      <c r="A4110" s="1"/>
      <c r="B4110" s="6" t="s">
        <v>8777</v>
      </c>
      <c r="C4110" s="6" t="s">
        <v>8778</v>
      </c>
      <c r="D4110" s="6" t="s">
        <v>8450</v>
      </c>
      <c r="E4110" s="49" t="s">
        <v>20393</v>
      </c>
      <c r="F4110" s="6" t="s">
        <v>19954</v>
      </c>
      <c r="G4110" s="6" t="s">
        <v>60</v>
      </c>
      <c r="H4110" s="6" t="s">
        <v>60</v>
      </c>
      <c r="I4110" s="60" t="s">
        <v>20394</v>
      </c>
      <c r="J4110" s="49" t="s">
        <v>20395</v>
      </c>
      <c r="K4110" s="6" t="s">
        <v>20396</v>
      </c>
      <c r="L4110" s="29">
        <f>IF($J$6="с учетом НДС",VLOOKUP(I4110,LEGEND!B:E,4,0)*(1-M4110),VLOOKUP(I4110,LEGEND!B:E,4,0)*(1-M4110)/1.2)</f>
        <v>530</v>
      </c>
      <c r="M4110" s="57">
        <f>IF(AND(B4110&lt;&gt;"1_Электроинструмент",B4110&lt;&gt;"2_Садовая техника"),$J$5,IF($J$4&lt;=20%,$J$4,IFERROR(VLOOKUP(S4110,LEGEND!$L$2:$M$5,2,FALSE),$J$4)))</f>
        <v>0</v>
      </c>
      <c r="N4110" s="48" t="s">
        <v>60</v>
      </c>
      <c r="O4110" s="6" t="s">
        <v>60</v>
      </c>
      <c r="P4110" s="49" t="s">
        <v>66</v>
      </c>
      <c r="Q4110" s="49" t="s">
        <v>67</v>
      </c>
      <c r="R4110" s="6" t="s">
        <v>60</v>
      </c>
      <c r="S4110" s="49" t="s">
        <v>60</v>
      </c>
      <c r="T4110" s="73" t="str">
        <f>IF(_xlfn.XLOOKUP(I4110,LEGEND!B:B,LEGEND!H:H)&lt;&gt;"-",HYPERLINK(_xlfn.XLOOKUP(I4110,LEGEND!B:B,LEGEND!H:H),"link"),_xlfn.XLOOKUP(I4110,LEGEND!B:B,LEGEND!H:H))</f>
        <v>-</v>
      </c>
      <c r="U4110" s="73" t="str">
        <f>HYPERLINK(_xlfn.XLOOKUP(I4110,LEGEND!B:B,LEGEND!I:I))</f>
        <v>https://milwaukee-media-images.s3.amazonaws.com/hi/48001640--Hero_1.jpg</v>
      </c>
      <c r="V4110" s="51" t="s">
        <v>20397</v>
      </c>
      <c r="W4110" s="63" t="s">
        <v>2403</v>
      </c>
      <c r="X4110" s="64">
        <v>180</v>
      </c>
      <c r="Y4110" s="64">
        <v>55</v>
      </c>
      <c r="Z4110" s="64">
        <v>15</v>
      </c>
      <c r="AA4110" s="84">
        <v>1.7000000000000001E-2</v>
      </c>
      <c r="AB4110" s="85">
        <v>1</v>
      </c>
      <c r="AC4110" s="85">
        <v>1</v>
      </c>
    </row>
    <row r="4111" spans="1:29" ht="25.5">
      <c r="A4111" s="1"/>
      <c r="B4111" s="6" t="s">
        <v>8777</v>
      </c>
      <c r="C4111" s="6" t="s">
        <v>8778</v>
      </c>
      <c r="D4111" s="6" t="s">
        <v>8450</v>
      </c>
      <c r="E4111" s="49" t="s">
        <v>20393</v>
      </c>
      <c r="F4111" s="6" t="s">
        <v>19954</v>
      </c>
      <c r="G4111" s="6" t="s">
        <v>60</v>
      </c>
      <c r="H4111" s="6" t="s">
        <v>60</v>
      </c>
      <c r="I4111" s="60" t="s">
        <v>20398</v>
      </c>
      <c r="J4111" s="49" t="s">
        <v>20399</v>
      </c>
      <c r="K4111" s="6" t="s">
        <v>20400</v>
      </c>
      <c r="L4111" s="29">
        <f>IF($J$6="с учетом НДС",VLOOKUP(I4111,LEGEND!B:E,4,0)*(1-M4111),VLOOKUP(I4111,LEGEND!B:E,4,0)*(1-M4111)/1.2)</f>
        <v>620</v>
      </c>
      <c r="M4111" s="57">
        <f>IF(AND(B4111&lt;&gt;"1_Электроинструмент",B4111&lt;&gt;"2_Садовая техника"),$J$5,IF($J$4&lt;=20%,$J$4,IFERROR(VLOOKUP(S4111,LEGEND!$L$2:$M$5,2,FALSE),$J$4)))</f>
        <v>0</v>
      </c>
      <c r="N4111" s="48" t="s">
        <v>60</v>
      </c>
      <c r="O4111" s="6" t="s">
        <v>60</v>
      </c>
      <c r="P4111" s="49" t="s">
        <v>66</v>
      </c>
      <c r="Q4111" s="49" t="s">
        <v>67</v>
      </c>
      <c r="R4111" s="6" t="s">
        <v>60</v>
      </c>
      <c r="S4111" s="49" t="s">
        <v>60</v>
      </c>
      <c r="T4111" s="73" t="str">
        <f>IF(_xlfn.XLOOKUP(I4111,LEGEND!B:B,LEGEND!H:H)&lt;&gt;"-",HYPERLINK(_xlfn.XLOOKUP(I4111,LEGEND!B:B,LEGEND!H:H),"link"),_xlfn.XLOOKUP(I4111,LEGEND!B:B,LEGEND!H:H))</f>
        <v>link</v>
      </c>
      <c r="U4111" s="73" t="str">
        <f>HYPERLINK(_xlfn.XLOOKUP(I4111,LEGEND!B:B,LEGEND!I:I))</f>
        <v>https://milwaukee-media-images.s3.amazonaws.com/hi/48001075--Hero_1.jpg</v>
      </c>
      <c r="V4111" s="51" t="s">
        <v>20401</v>
      </c>
      <c r="W4111" s="63" t="s">
        <v>1189</v>
      </c>
      <c r="X4111" s="64">
        <v>25</v>
      </c>
      <c r="Y4111" s="64">
        <v>50</v>
      </c>
      <c r="Z4111" s="64">
        <v>235</v>
      </c>
      <c r="AA4111" s="84">
        <v>6.8000000000000005E-2</v>
      </c>
      <c r="AB4111" s="85">
        <v>3</v>
      </c>
      <c r="AC4111" s="85">
        <v>1</v>
      </c>
    </row>
    <row r="4112" spans="1:29" ht="25.5">
      <c r="A4112" s="1"/>
      <c r="B4112" s="6" t="s">
        <v>8777</v>
      </c>
      <c r="C4112" s="6" t="s">
        <v>8778</v>
      </c>
      <c r="D4112" s="6" t="s">
        <v>8450</v>
      </c>
      <c r="E4112" s="49" t="s">
        <v>20393</v>
      </c>
      <c r="F4112" s="6" t="s">
        <v>19954</v>
      </c>
      <c r="G4112" s="6" t="s">
        <v>60</v>
      </c>
      <c r="H4112" s="6" t="s">
        <v>60</v>
      </c>
      <c r="I4112" s="60" t="s">
        <v>20402</v>
      </c>
      <c r="J4112" s="49" t="s">
        <v>20403</v>
      </c>
      <c r="K4112" s="6" t="s">
        <v>20400</v>
      </c>
      <c r="L4112" s="29">
        <f>IF($J$6="с учетом НДС",VLOOKUP(I4112,LEGEND!B:E,4,0)*(1-M4112),VLOOKUP(I4112,LEGEND!B:E,4,0)*(1-M4112)/1.2)</f>
        <v>640</v>
      </c>
      <c r="M4112" s="57">
        <f>IF(AND(B4112&lt;&gt;"1_Электроинструмент",B4112&lt;&gt;"2_Садовая техника"),$J$5,IF($J$4&lt;=20%,$J$4,IFERROR(VLOOKUP(S4112,LEGEND!$L$2:$M$5,2,FALSE),$J$4)))</f>
        <v>0</v>
      </c>
      <c r="N4112" s="48" t="s">
        <v>60</v>
      </c>
      <c r="O4112" s="6" t="s">
        <v>60</v>
      </c>
      <c r="P4112" s="49" t="s">
        <v>66</v>
      </c>
      <c r="Q4112" s="49" t="s">
        <v>67</v>
      </c>
      <c r="R4112" s="6" t="s">
        <v>60</v>
      </c>
      <c r="S4112" s="49" t="s">
        <v>60</v>
      </c>
      <c r="T4112" s="73" t="str">
        <f>IF(_xlfn.XLOOKUP(I4112,LEGEND!B:B,LEGEND!H:H)&lt;&gt;"-",HYPERLINK(_xlfn.XLOOKUP(I4112,LEGEND!B:B,LEGEND!H:H),"link"),_xlfn.XLOOKUP(I4112,LEGEND!B:B,LEGEND!H:H))</f>
        <v>link</v>
      </c>
      <c r="U4112" s="73" t="str">
        <f>HYPERLINK(_xlfn.XLOOKUP(I4112,LEGEND!B:B,LEGEND!I:I))</f>
        <v>https://milwaukee-media-images.s3.amazonaws.com/hi/48001076--Hero_1.jpg</v>
      </c>
      <c r="V4112" s="51" t="s">
        <v>20404</v>
      </c>
      <c r="W4112" s="63" t="s">
        <v>1189</v>
      </c>
      <c r="X4112" s="64">
        <v>235</v>
      </c>
      <c r="Y4112" s="64">
        <v>50</v>
      </c>
      <c r="Z4112" s="64">
        <v>4</v>
      </c>
      <c r="AA4112" s="84">
        <v>5.6000000000000001E-2</v>
      </c>
      <c r="AB4112" s="85">
        <v>3</v>
      </c>
      <c r="AC4112" s="85">
        <v>1</v>
      </c>
    </row>
    <row r="4113" spans="1:29" ht="25.5">
      <c r="A4113" s="1"/>
      <c r="B4113" s="6" t="s">
        <v>8777</v>
      </c>
      <c r="C4113" s="6" t="s">
        <v>8778</v>
      </c>
      <c r="D4113" s="6" t="s">
        <v>8450</v>
      </c>
      <c r="E4113" s="49" t="s">
        <v>20393</v>
      </c>
      <c r="F4113" s="6" t="s">
        <v>19954</v>
      </c>
      <c r="G4113" s="6" t="s">
        <v>60</v>
      </c>
      <c r="H4113" s="6" t="s">
        <v>60</v>
      </c>
      <c r="I4113" s="60" t="s">
        <v>20405</v>
      </c>
      <c r="J4113" s="49" t="s">
        <v>20406</v>
      </c>
      <c r="K4113" s="6" t="s">
        <v>20407</v>
      </c>
      <c r="L4113" s="29">
        <f>IF($J$6="с учетом НДС",VLOOKUP(I4113,LEGEND!B:E,4,0)*(1-M4113),VLOOKUP(I4113,LEGEND!B:E,4,0)*(1-M4113)/1.2)</f>
        <v>710</v>
      </c>
      <c r="M4113" s="57">
        <f>IF(AND(B4113&lt;&gt;"1_Электроинструмент",B4113&lt;&gt;"2_Садовая техника"),$J$5,IF($J$4&lt;=20%,$J$4,IFERROR(VLOOKUP(S4113,LEGEND!$L$2:$M$5,2,FALSE),$J$4)))</f>
        <v>0</v>
      </c>
      <c r="N4113" s="48" t="s">
        <v>60</v>
      </c>
      <c r="O4113" s="6" t="s">
        <v>60</v>
      </c>
      <c r="P4113" s="49" t="s">
        <v>66</v>
      </c>
      <c r="Q4113" s="49" t="s">
        <v>67</v>
      </c>
      <c r="R4113" s="6" t="s">
        <v>60</v>
      </c>
      <c r="S4113" s="49" t="s">
        <v>60</v>
      </c>
      <c r="T4113" s="73" t="str">
        <f>IF(_xlfn.XLOOKUP(I4113,LEGEND!B:B,LEGEND!H:H)&lt;&gt;"-",HYPERLINK(_xlfn.XLOOKUP(I4113,LEGEND!B:B,LEGEND!H:H),"link"),_xlfn.XLOOKUP(I4113,LEGEND!B:B,LEGEND!H:H))</f>
        <v>link</v>
      </c>
      <c r="U4113" s="73" t="str">
        <f>HYPERLINK(_xlfn.XLOOKUP(I4113,LEGEND!B:B,LEGEND!I:I))</f>
        <v>https://milwaukee-media-images.s3.amazonaws.com/hi/49005456--Hero_1.jpg</v>
      </c>
      <c r="V4113" s="51" t="s">
        <v>20408</v>
      </c>
      <c r="W4113" s="63" t="s">
        <v>71</v>
      </c>
      <c r="X4113" s="64">
        <v>220</v>
      </c>
      <c r="Y4113" s="64">
        <v>100</v>
      </c>
      <c r="Z4113" s="64">
        <v>10</v>
      </c>
      <c r="AA4113" s="84">
        <v>9.8000000000000004E-2</v>
      </c>
      <c r="AB4113" s="85">
        <v>1</v>
      </c>
      <c r="AC4113" s="85">
        <v>1</v>
      </c>
    </row>
    <row r="4114" spans="1:29" ht="25.5">
      <c r="A4114" s="1"/>
      <c r="B4114" s="6" t="s">
        <v>8777</v>
      </c>
      <c r="C4114" s="6" t="s">
        <v>8778</v>
      </c>
      <c r="D4114" s="6" t="s">
        <v>8450</v>
      </c>
      <c r="E4114" s="49" t="s">
        <v>20393</v>
      </c>
      <c r="F4114" s="6" t="s">
        <v>19954</v>
      </c>
      <c r="G4114" s="6" t="s">
        <v>60</v>
      </c>
      <c r="H4114" s="6" t="s">
        <v>60</v>
      </c>
      <c r="I4114" s="60" t="s">
        <v>20409</v>
      </c>
      <c r="J4114" s="49" t="s">
        <v>20410</v>
      </c>
      <c r="K4114" s="6" t="s">
        <v>20411</v>
      </c>
      <c r="L4114" s="29">
        <f>IF($J$6="с учетом НДС",VLOOKUP(I4114,LEGEND!B:E,4,0)*(1-M4114),VLOOKUP(I4114,LEGEND!B:E,4,0)*(1-M4114)/1.2)</f>
        <v>870</v>
      </c>
      <c r="M4114" s="57">
        <f>IF(AND(B4114&lt;&gt;"1_Электроинструмент",B4114&lt;&gt;"2_Садовая техника"),$J$5,IF($J$4&lt;=20%,$J$4,IFERROR(VLOOKUP(S4114,LEGEND!$L$2:$M$5,2,FALSE),$J$4)))</f>
        <v>0</v>
      </c>
      <c r="N4114" s="48" t="s">
        <v>60</v>
      </c>
      <c r="O4114" s="6" t="s">
        <v>60</v>
      </c>
      <c r="P4114" s="49" t="s">
        <v>66</v>
      </c>
      <c r="Q4114" s="49" t="s">
        <v>67</v>
      </c>
      <c r="R4114" s="6" t="s">
        <v>60</v>
      </c>
      <c r="S4114" s="49" t="s">
        <v>60</v>
      </c>
      <c r="T4114" s="73" t="str">
        <f>IF(_xlfn.XLOOKUP(I4114,LEGEND!B:B,LEGEND!H:H)&lt;&gt;"-",HYPERLINK(_xlfn.XLOOKUP(I4114,LEGEND!B:B,LEGEND!H:H),"link"),_xlfn.XLOOKUP(I4114,LEGEND!B:B,LEGEND!H:H))</f>
        <v>link</v>
      </c>
      <c r="U4114" s="73" t="str">
        <f>HYPERLINK(_xlfn.XLOOKUP(I4114,LEGEND!B:B,LEGEND!I:I))</f>
        <v>https://milwaukee-media-images.s3.amazonaws.com/hi/48004184--Hero_1.jpg</v>
      </c>
      <c r="V4114" s="51" t="s">
        <v>20412</v>
      </c>
      <c r="W4114" s="63" t="s">
        <v>2403</v>
      </c>
      <c r="X4114" s="64">
        <v>35</v>
      </c>
      <c r="Y4114" s="64">
        <v>50</v>
      </c>
      <c r="Z4114" s="64">
        <v>251</v>
      </c>
      <c r="AA4114" s="84">
        <v>0.10199999999999999</v>
      </c>
      <c r="AB4114" s="85">
        <v>5</v>
      </c>
      <c r="AC4114" s="85">
        <v>1</v>
      </c>
    </row>
    <row r="4115" spans="1:29" ht="25.5">
      <c r="A4115" s="1"/>
      <c r="B4115" s="6" t="s">
        <v>8777</v>
      </c>
      <c r="C4115" s="6" t="s">
        <v>8778</v>
      </c>
      <c r="D4115" s="6" t="s">
        <v>8450</v>
      </c>
      <c r="E4115" s="49" t="s">
        <v>20393</v>
      </c>
      <c r="F4115" s="6" t="s">
        <v>19954</v>
      </c>
      <c r="G4115" s="6" t="s">
        <v>60</v>
      </c>
      <c r="H4115" s="6" t="s">
        <v>60</v>
      </c>
      <c r="I4115" s="60" t="s">
        <v>20413</v>
      </c>
      <c r="J4115" s="49" t="s">
        <v>20414</v>
      </c>
      <c r="K4115" s="6" t="s">
        <v>20415</v>
      </c>
      <c r="L4115" s="29">
        <f>IF($J$6="с учетом НДС",VLOOKUP(I4115,LEGEND!B:E,4,0)*(1-M4115),VLOOKUP(I4115,LEGEND!B:E,4,0)*(1-M4115)/1.2)</f>
        <v>930</v>
      </c>
      <c r="M4115" s="57">
        <f>IF(AND(B4115&lt;&gt;"1_Электроинструмент",B4115&lt;&gt;"2_Садовая техника"),$J$5,IF($J$4&lt;=20%,$J$4,IFERROR(VLOOKUP(S4115,LEGEND!$L$2:$M$5,2,FALSE),$J$4)))</f>
        <v>0</v>
      </c>
      <c r="N4115" s="48" t="s">
        <v>60</v>
      </c>
      <c r="O4115" s="6" t="s">
        <v>60</v>
      </c>
      <c r="P4115" s="49" t="s">
        <v>66</v>
      </c>
      <c r="Q4115" s="49" t="s">
        <v>67</v>
      </c>
      <c r="R4115" s="6" t="s">
        <v>60</v>
      </c>
      <c r="S4115" s="49" t="s">
        <v>60</v>
      </c>
      <c r="T4115" s="73" t="str">
        <f>IF(_xlfn.XLOOKUP(I4115,LEGEND!B:B,LEGEND!H:H)&lt;&gt;"-",HYPERLINK(_xlfn.XLOOKUP(I4115,LEGEND!B:B,LEGEND!H:H),"link"),_xlfn.XLOOKUP(I4115,LEGEND!B:B,LEGEND!H:H))</f>
        <v>link</v>
      </c>
      <c r="U4115" s="73" t="str">
        <f>HYPERLINK(_xlfn.XLOOKUP(I4115,LEGEND!B:B,LEGEND!I:I))</f>
        <v>https://milwaukee-media-images.s3.amazonaws.com/hi/48001079--Hero_1.jpg</v>
      </c>
      <c r="V4115" s="51" t="s">
        <v>20416</v>
      </c>
      <c r="W4115" s="63" t="s">
        <v>1189</v>
      </c>
      <c r="X4115" s="64">
        <v>369</v>
      </c>
      <c r="Y4115" s="64">
        <v>50</v>
      </c>
      <c r="Z4115" s="64">
        <v>10</v>
      </c>
      <c r="AA4115" s="84">
        <v>0.152</v>
      </c>
      <c r="AB4115" s="85">
        <v>3</v>
      </c>
      <c r="AC4115" s="85">
        <v>1</v>
      </c>
    </row>
    <row r="4116" spans="1:29" ht="25.5">
      <c r="A4116" s="1"/>
      <c r="B4116" s="6" t="s">
        <v>8777</v>
      </c>
      <c r="C4116" s="6" t="s">
        <v>8778</v>
      </c>
      <c r="D4116" s="6" t="s">
        <v>8450</v>
      </c>
      <c r="E4116" s="49" t="s">
        <v>20393</v>
      </c>
      <c r="F4116" s="6" t="s">
        <v>19954</v>
      </c>
      <c r="G4116" s="6" t="s">
        <v>60</v>
      </c>
      <c r="H4116" s="6" t="s">
        <v>60</v>
      </c>
      <c r="I4116" s="60" t="s">
        <v>20417</v>
      </c>
      <c r="J4116" s="49" t="s">
        <v>20418</v>
      </c>
      <c r="K4116" s="6" t="s">
        <v>20419</v>
      </c>
      <c r="L4116" s="29">
        <f>IF($J$6="с учетом НДС",VLOOKUP(I4116,LEGEND!B:E,4,0)*(1-M4116),VLOOKUP(I4116,LEGEND!B:E,4,0)*(1-M4116)/1.2)</f>
        <v>930</v>
      </c>
      <c r="M4116" s="57">
        <f>IF(AND(B4116&lt;&gt;"1_Электроинструмент",B4116&lt;&gt;"2_Садовая техника"),$J$5,IF($J$4&lt;=20%,$J$4,IFERROR(VLOOKUP(S4116,LEGEND!$L$2:$M$5,2,FALSE),$J$4)))</f>
        <v>0</v>
      </c>
      <c r="N4116" s="48" t="s">
        <v>60</v>
      </c>
      <c r="O4116" s="6" t="s">
        <v>60</v>
      </c>
      <c r="P4116" s="49" t="s">
        <v>66</v>
      </c>
      <c r="Q4116" s="49" t="s">
        <v>67</v>
      </c>
      <c r="R4116" s="6" t="s">
        <v>60</v>
      </c>
      <c r="S4116" s="49" t="s">
        <v>60</v>
      </c>
      <c r="T4116" s="73" t="str">
        <f>IF(_xlfn.XLOOKUP(I4116,LEGEND!B:B,LEGEND!H:H)&lt;&gt;"-",HYPERLINK(_xlfn.XLOOKUP(I4116,LEGEND!B:B,LEGEND!H:H),"link"),_xlfn.XLOOKUP(I4116,LEGEND!B:B,LEGEND!H:H))</f>
        <v>-</v>
      </c>
      <c r="U4116" s="73" t="str">
        <f>HYPERLINK(_xlfn.XLOOKUP(I4116,LEGEND!B:B,LEGEND!I:I))</f>
        <v>https://milwaukee-media-images.s3.amazonaws.com/hi/48005292--Hero_1.jpg</v>
      </c>
      <c r="V4116" s="51" t="s">
        <v>20420</v>
      </c>
      <c r="W4116" s="63" t="s">
        <v>2403</v>
      </c>
      <c r="X4116" s="64">
        <v>225</v>
      </c>
      <c r="Y4116" s="64">
        <v>50</v>
      </c>
      <c r="Z4116" s="64">
        <v>20</v>
      </c>
      <c r="AA4116" s="84">
        <v>0.10199999999999999</v>
      </c>
      <c r="AB4116" s="85">
        <v>5</v>
      </c>
      <c r="AC4116" s="85">
        <v>1</v>
      </c>
    </row>
    <row r="4117" spans="1:29" ht="25.5">
      <c r="A4117" s="1"/>
      <c r="B4117" s="6" t="s">
        <v>8777</v>
      </c>
      <c r="C4117" s="6" t="s">
        <v>8778</v>
      </c>
      <c r="D4117" s="6" t="s">
        <v>8450</v>
      </c>
      <c r="E4117" s="49" t="s">
        <v>20393</v>
      </c>
      <c r="F4117" s="6" t="s">
        <v>19954</v>
      </c>
      <c r="G4117" s="6" t="s">
        <v>60</v>
      </c>
      <c r="H4117" s="6" t="s">
        <v>60</v>
      </c>
      <c r="I4117" s="60" t="s">
        <v>20421</v>
      </c>
      <c r="J4117" s="49" t="s">
        <v>20422</v>
      </c>
      <c r="K4117" s="6" t="s">
        <v>20423</v>
      </c>
      <c r="L4117" s="29">
        <f>IF($J$6="с учетом НДС",VLOOKUP(I4117,LEGEND!B:E,4,0)*(1-M4117),VLOOKUP(I4117,LEGEND!B:E,4,0)*(1-M4117)/1.2)</f>
        <v>950</v>
      </c>
      <c r="M4117" s="57">
        <f>IF(AND(B4117&lt;&gt;"1_Электроинструмент",B4117&lt;&gt;"2_Садовая техника"),$J$5,IF($J$4&lt;=20%,$J$4,IFERROR(VLOOKUP(S4117,LEGEND!$L$2:$M$5,2,FALSE),$J$4)))</f>
        <v>0</v>
      </c>
      <c r="N4117" s="48" t="s">
        <v>60</v>
      </c>
      <c r="O4117" s="6" t="s">
        <v>60</v>
      </c>
      <c r="P4117" s="49" t="s">
        <v>66</v>
      </c>
      <c r="Q4117" s="49" t="s">
        <v>67</v>
      </c>
      <c r="R4117" s="6" t="s">
        <v>60</v>
      </c>
      <c r="S4117" s="49" t="s">
        <v>60</v>
      </c>
      <c r="T4117" s="73" t="str">
        <f>IF(_xlfn.XLOOKUP(I4117,LEGEND!B:B,LEGEND!H:H)&lt;&gt;"-",HYPERLINK(_xlfn.XLOOKUP(I4117,LEGEND!B:B,LEGEND!H:H),"link"),_xlfn.XLOOKUP(I4117,LEGEND!B:B,LEGEND!H:H))</f>
        <v>link</v>
      </c>
      <c r="U4117" s="73" t="str">
        <f>HYPERLINK(_xlfn.XLOOKUP(I4117,LEGEND!B:B,LEGEND!I:I))</f>
        <v>https://milwaukee-media-images.s3.amazonaws.com/hi/48005182--Hero_1.jpg</v>
      </c>
      <c r="V4117" s="51" t="s">
        <v>20424</v>
      </c>
      <c r="W4117" s="63" t="s">
        <v>2403</v>
      </c>
      <c r="X4117" s="64">
        <v>21</v>
      </c>
      <c r="Y4117" s="64">
        <v>50</v>
      </c>
      <c r="Z4117" s="64">
        <v>225</v>
      </c>
      <c r="AA4117" s="84">
        <v>0.10199999999999999</v>
      </c>
      <c r="AB4117" s="85">
        <v>5</v>
      </c>
      <c r="AC4117" s="85">
        <v>1</v>
      </c>
    </row>
    <row r="4118" spans="1:29" ht="25.5">
      <c r="A4118" s="1"/>
      <c r="B4118" s="6" t="s">
        <v>8777</v>
      </c>
      <c r="C4118" s="6" t="s">
        <v>8778</v>
      </c>
      <c r="D4118" s="6" t="s">
        <v>8450</v>
      </c>
      <c r="E4118" s="49" t="s">
        <v>20393</v>
      </c>
      <c r="F4118" s="6" t="s">
        <v>19954</v>
      </c>
      <c r="G4118" s="6" t="s">
        <v>60</v>
      </c>
      <c r="H4118" s="6" t="s">
        <v>60</v>
      </c>
      <c r="I4118" s="60" t="s">
        <v>20425</v>
      </c>
      <c r="J4118" s="49" t="s">
        <v>20426</v>
      </c>
      <c r="K4118" s="6" t="s">
        <v>20427</v>
      </c>
      <c r="L4118" s="29">
        <f>IF($J$6="с учетом НДС",VLOOKUP(I4118,LEGEND!B:E,4,0)*(1-M4118),VLOOKUP(I4118,LEGEND!B:E,4,0)*(1-M4118)/1.2)</f>
        <v>960</v>
      </c>
      <c r="M4118" s="57">
        <f>IF(AND(B4118&lt;&gt;"1_Электроинструмент",B4118&lt;&gt;"2_Садовая техника"),$J$5,IF($J$4&lt;=20%,$J$4,IFERROR(VLOOKUP(S4118,LEGEND!$L$2:$M$5,2,FALSE),$J$4)))</f>
        <v>0</v>
      </c>
      <c r="N4118" s="48" t="s">
        <v>60</v>
      </c>
      <c r="O4118" s="6" t="s">
        <v>60</v>
      </c>
      <c r="P4118" s="49" t="s">
        <v>66</v>
      </c>
      <c r="Q4118" s="49" t="s">
        <v>67</v>
      </c>
      <c r="R4118" s="6" t="s">
        <v>60</v>
      </c>
      <c r="S4118" s="49" t="s">
        <v>60</v>
      </c>
      <c r="T4118" s="73" t="str">
        <f>IF(_xlfn.XLOOKUP(I4118,LEGEND!B:B,LEGEND!H:H)&lt;&gt;"-",HYPERLINK(_xlfn.XLOOKUP(I4118,LEGEND!B:B,LEGEND!H:H),"link"),_xlfn.XLOOKUP(I4118,LEGEND!B:B,LEGEND!H:H))</f>
        <v>link</v>
      </c>
      <c r="U4118" s="73" t="str">
        <f>HYPERLINK(_xlfn.XLOOKUP(I4118,LEGEND!B:B,LEGEND!I:I))</f>
        <v>https://milwaukee-media-images.s3.amazonaws.com/hi/48005184--Hero_1.jpg</v>
      </c>
      <c r="V4118" s="51" t="s">
        <v>20428</v>
      </c>
      <c r="W4118" s="63" t="s">
        <v>2403</v>
      </c>
      <c r="X4118" s="64">
        <v>21</v>
      </c>
      <c r="Y4118" s="64">
        <v>50</v>
      </c>
      <c r="Z4118" s="64">
        <v>225</v>
      </c>
      <c r="AA4118" s="84">
        <v>0.10199999999999999</v>
      </c>
      <c r="AB4118" s="85">
        <v>5</v>
      </c>
      <c r="AC4118" s="85">
        <v>1</v>
      </c>
    </row>
    <row r="4119" spans="1:29" ht="25.5">
      <c r="A4119" s="1"/>
      <c r="B4119" s="6" t="s">
        <v>8777</v>
      </c>
      <c r="C4119" s="6" t="s">
        <v>8778</v>
      </c>
      <c r="D4119" s="6" t="s">
        <v>8450</v>
      </c>
      <c r="E4119" s="49" t="s">
        <v>20393</v>
      </c>
      <c r="F4119" s="6" t="s">
        <v>19954</v>
      </c>
      <c r="G4119" s="6" t="s">
        <v>60</v>
      </c>
      <c r="H4119" s="6" t="s">
        <v>60</v>
      </c>
      <c r="I4119" s="60" t="s">
        <v>20429</v>
      </c>
      <c r="J4119" s="49" t="s">
        <v>20430</v>
      </c>
      <c r="K4119" s="6" t="s">
        <v>20431</v>
      </c>
      <c r="L4119" s="29">
        <f>IF($J$6="с учетом НДС",VLOOKUP(I4119,LEGEND!B:E,4,0)*(1-M4119),VLOOKUP(I4119,LEGEND!B:E,4,0)*(1-M4119)/1.2)</f>
        <v>980</v>
      </c>
      <c r="M4119" s="57">
        <f>IF(AND(B4119&lt;&gt;"1_Электроинструмент",B4119&lt;&gt;"2_Садовая техника"),$J$5,IF($J$4&lt;=20%,$J$4,IFERROR(VLOOKUP(S4119,LEGEND!$L$2:$M$5,2,FALSE),$J$4)))</f>
        <v>0</v>
      </c>
      <c r="N4119" s="48" t="s">
        <v>60</v>
      </c>
      <c r="O4119" s="6" t="s">
        <v>60</v>
      </c>
      <c r="P4119" s="49" t="s">
        <v>66</v>
      </c>
      <c r="Q4119" s="49" t="s">
        <v>67</v>
      </c>
      <c r="R4119" s="6" t="s">
        <v>60</v>
      </c>
      <c r="S4119" s="49" t="s">
        <v>60</v>
      </c>
      <c r="T4119" s="73" t="str">
        <f>IF(_xlfn.XLOOKUP(I4119,LEGEND!B:B,LEGEND!H:H)&lt;&gt;"-",HYPERLINK(_xlfn.XLOOKUP(I4119,LEGEND!B:B,LEGEND!H:H),"link"),_xlfn.XLOOKUP(I4119,LEGEND!B:B,LEGEND!H:H))</f>
        <v>-</v>
      </c>
      <c r="U4119" s="73" t="str">
        <f>HYPERLINK(_xlfn.XLOOKUP(I4119,LEGEND!B:B,LEGEND!I:I))</f>
        <v>https://milwaukee-media-images.s3.amazonaws.com/hi/48005092--Hero_1.jpg</v>
      </c>
      <c r="V4119" s="51" t="s">
        <v>20432</v>
      </c>
      <c r="W4119" s="63" t="s">
        <v>2403</v>
      </c>
      <c r="X4119" s="64">
        <v>222</v>
      </c>
      <c r="Y4119" s="64">
        <v>50</v>
      </c>
      <c r="Z4119" s="64">
        <v>20</v>
      </c>
      <c r="AA4119" s="84">
        <v>0.1</v>
      </c>
      <c r="AB4119" s="85">
        <v>5</v>
      </c>
      <c r="AC4119" s="85">
        <v>1</v>
      </c>
    </row>
    <row r="4120" spans="1:29" ht="25.5">
      <c r="A4120" s="1"/>
      <c r="B4120" s="6" t="s">
        <v>8777</v>
      </c>
      <c r="C4120" s="6" t="s">
        <v>8778</v>
      </c>
      <c r="D4120" s="6" t="s">
        <v>8450</v>
      </c>
      <c r="E4120" s="49" t="s">
        <v>20393</v>
      </c>
      <c r="F4120" s="6" t="s">
        <v>19954</v>
      </c>
      <c r="G4120" s="6" t="s">
        <v>60</v>
      </c>
      <c r="H4120" s="6" t="s">
        <v>60</v>
      </c>
      <c r="I4120" s="60" t="s">
        <v>20433</v>
      </c>
      <c r="J4120" s="49" t="s">
        <v>20434</v>
      </c>
      <c r="K4120" s="6" t="s">
        <v>20435</v>
      </c>
      <c r="L4120" s="29">
        <f>IF($J$6="с учетом НДС",VLOOKUP(I4120,LEGEND!B:E,4,0)*(1-M4120),VLOOKUP(I4120,LEGEND!B:E,4,0)*(1-M4120)/1.2)</f>
        <v>980</v>
      </c>
      <c r="M4120" s="57">
        <f>IF(AND(B4120&lt;&gt;"1_Электроинструмент",B4120&lt;&gt;"2_Садовая техника"),$J$5,IF($J$4&lt;=20%,$J$4,IFERROR(VLOOKUP(S4120,LEGEND!$L$2:$M$5,2,FALSE),$J$4)))</f>
        <v>0</v>
      </c>
      <c r="N4120" s="48" t="s">
        <v>60</v>
      </c>
      <c r="O4120" s="6" t="s">
        <v>60</v>
      </c>
      <c r="P4120" s="49" t="s">
        <v>66</v>
      </c>
      <c r="Q4120" s="49" t="s">
        <v>67</v>
      </c>
      <c r="R4120" s="6" t="s">
        <v>60</v>
      </c>
      <c r="S4120" s="49" t="s">
        <v>60</v>
      </c>
      <c r="T4120" s="73" t="str">
        <f>IF(_xlfn.XLOOKUP(I4120,LEGEND!B:B,LEGEND!H:H)&lt;&gt;"-",HYPERLINK(_xlfn.XLOOKUP(I4120,LEGEND!B:B,LEGEND!H:H),"link"),_xlfn.XLOOKUP(I4120,LEGEND!B:B,LEGEND!H:H))</f>
        <v>link</v>
      </c>
      <c r="U4120" s="73" t="str">
        <f>HYPERLINK(_xlfn.XLOOKUP(I4120,LEGEND!B:B,LEGEND!I:I))</f>
        <v>https://milwaukee-media-images.s3.amazonaws.com/hi/48005186--Hero_1.jpg</v>
      </c>
      <c r="V4120" s="51" t="s">
        <v>20436</v>
      </c>
      <c r="W4120" s="63" t="s">
        <v>2403</v>
      </c>
      <c r="X4120" s="64">
        <v>21</v>
      </c>
      <c r="Y4120" s="64">
        <v>50</v>
      </c>
      <c r="Z4120" s="64">
        <v>225</v>
      </c>
      <c r="AA4120" s="84">
        <v>0.10199999999999999</v>
      </c>
      <c r="AB4120" s="85">
        <v>5</v>
      </c>
      <c r="AC4120" s="85">
        <v>1</v>
      </c>
    </row>
    <row r="4121" spans="1:29" ht="25.5">
      <c r="A4121" s="1"/>
      <c r="B4121" s="6" t="s">
        <v>8777</v>
      </c>
      <c r="C4121" s="6" t="s">
        <v>8778</v>
      </c>
      <c r="D4121" s="6" t="s">
        <v>8450</v>
      </c>
      <c r="E4121" s="49" t="s">
        <v>20393</v>
      </c>
      <c r="F4121" s="6" t="s">
        <v>19954</v>
      </c>
      <c r="G4121" s="6" t="s">
        <v>60</v>
      </c>
      <c r="H4121" s="6" t="s">
        <v>60</v>
      </c>
      <c r="I4121" s="60" t="s">
        <v>20437</v>
      </c>
      <c r="J4121" s="49" t="s">
        <v>20438</v>
      </c>
      <c r="K4121" s="6" t="s">
        <v>20439</v>
      </c>
      <c r="L4121" s="29">
        <f>IF($J$6="с учетом НДС",VLOOKUP(I4121,LEGEND!B:E,4,0)*(1-M4121),VLOOKUP(I4121,LEGEND!B:E,4,0)*(1-M4121)/1.2)</f>
        <v>990</v>
      </c>
      <c r="M4121" s="57">
        <f>IF(AND(B4121&lt;&gt;"1_Электроинструмент",B4121&lt;&gt;"2_Садовая техника"),$J$5,IF($J$4&lt;=20%,$J$4,IFERROR(VLOOKUP(S4121,LEGEND!$L$2:$M$5,2,FALSE),$J$4)))</f>
        <v>0</v>
      </c>
      <c r="N4121" s="48" t="s">
        <v>60</v>
      </c>
      <c r="O4121" s="6" t="s">
        <v>60</v>
      </c>
      <c r="P4121" s="49" t="s">
        <v>66</v>
      </c>
      <c r="Q4121" s="49" t="s">
        <v>67</v>
      </c>
      <c r="R4121" s="6" t="s">
        <v>60</v>
      </c>
      <c r="S4121" s="49" t="s">
        <v>60</v>
      </c>
      <c r="T4121" s="73" t="str">
        <f>IF(_xlfn.XLOOKUP(I4121,LEGEND!B:B,LEGEND!H:H)&lt;&gt;"-",HYPERLINK(_xlfn.XLOOKUP(I4121,LEGEND!B:B,LEGEND!H:H),"link"),_xlfn.XLOOKUP(I4121,LEGEND!B:B,LEGEND!H:H))</f>
        <v>link</v>
      </c>
      <c r="U4121" s="73" t="str">
        <f>HYPERLINK(_xlfn.XLOOKUP(I4121,LEGEND!B:B,LEGEND!I:I))</f>
        <v>https://milwaukee-media-images.s3.amazonaws.com/hi/48004182--Hero_1.jpg</v>
      </c>
      <c r="V4121" s="51" t="s">
        <v>20440</v>
      </c>
      <c r="W4121" s="63" t="s">
        <v>2403</v>
      </c>
      <c r="X4121" s="64">
        <v>225</v>
      </c>
      <c r="Y4121" s="64">
        <v>50</v>
      </c>
      <c r="Z4121" s="64">
        <v>20</v>
      </c>
      <c r="AA4121" s="84">
        <v>0.10199999999999999</v>
      </c>
      <c r="AB4121" s="85">
        <v>5</v>
      </c>
      <c r="AC4121" s="85">
        <v>1</v>
      </c>
    </row>
    <row r="4122" spans="1:29" ht="25.5">
      <c r="A4122" s="1"/>
      <c r="B4122" s="6" t="s">
        <v>8777</v>
      </c>
      <c r="C4122" s="6" t="s">
        <v>8778</v>
      </c>
      <c r="D4122" s="6" t="s">
        <v>8450</v>
      </c>
      <c r="E4122" s="49" t="s">
        <v>20393</v>
      </c>
      <c r="F4122" s="6" t="s">
        <v>19954</v>
      </c>
      <c r="G4122" s="6" t="s">
        <v>60</v>
      </c>
      <c r="H4122" s="6" t="s">
        <v>60</v>
      </c>
      <c r="I4122" s="60" t="s">
        <v>20441</v>
      </c>
      <c r="J4122" s="49" t="s">
        <v>20442</v>
      </c>
      <c r="K4122" s="6" t="s">
        <v>20443</v>
      </c>
      <c r="L4122" s="29">
        <f>IF($J$6="с учетом НДС",VLOOKUP(I4122,LEGEND!B:E,4,0)*(1-M4122),VLOOKUP(I4122,LEGEND!B:E,4,0)*(1-M4122)/1.2)</f>
        <v>1020</v>
      </c>
      <c r="M4122" s="57">
        <f>IF(AND(B4122&lt;&gt;"1_Электроинструмент",B4122&lt;&gt;"2_Садовая техника"),$J$5,IF($J$4&lt;=20%,$J$4,IFERROR(VLOOKUP(S4122,LEGEND!$L$2:$M$5,2,FALSE),$J$4)))</f>
        <v>0</v>
      </c>
      <c r="N4122" s="48" t="s">
        <v>60</v>
      </c>
      <c r="O4122" s="6" t="s">
        <v>60</v>
      </c>
      <c r="P4122" s="49" t="s">
        <v>66</v>
      </c>
      <c r="Q4122" s="49" t="s">
        <v>67</v>
      </c>
      <c r="R4122" s="6" t="s">
        <v>60</v>
      </c>
      <c r="S4122" s="49" t="s">
        <v>60</v>
      </c>
      <c r="T4122" s="73" t="str">
        <f>IF(_xlfn.XLOOKUP(I4122,LEGEND!B:B,LEGEND!H:H)&lt;&gt;"-",HYPERLINK(_xlfn.XLOOKUP(I4122,LEGEND!B:B,LEGEND!H:H),"link"),_xlfn.XLOOKUP(I4122,LEGEND!B:B,LEGEND!H:H))</f>
        <v>link</v>
      </c>
      <c r="U4122" s="73" t="str">
        <f>HYPERLINK(_xlfn.XLOOKUP(I4122,LEGEND!B:B,LEGEND!I:I))</f>
        <v>https://milwaukee-media-images.s3.amazonaws.com/hi/48005162--Hero_1.jpg</v>
      </c>
      <c r="V4122" s="51" t="s">
        <v>20444</v>
      </c>
      <c r="W4122" s="63" t="s">
        <v>2403</v>
      </c>
      <c r="X4122" s="64">
        <v>180</v>
      </c>
      <c r="Y4122" s="64">
        <v>55</v>
      </c>
      <c r="Z4122" s="64">
        <v>20</v>
      </c>
      <c r="AA4122" s="84">
        <v>3.5999999999999997E-2</v>
      </c>
      <c r="AB4122" s="85">
        <v>5</v>
      </c>
      <c r="AC4122" s="85">
        <v>1</v>
      </c>
    </row>
    <row r="4123" spans="1:29" ht="25.5">
      <c r="A4123" s="1"/>
      <c r="B4123" s="6" t="s">
        <v>8777</v>
      </c>
      <c r="C4123" s="6" t="s">
        <v>8778</v>
      </c>
      <c r="D4123" s="6" t="s">
        <v>8450</v>
      </c>
      <c r="E4123" s="49" t="s">
        <v>20393</v>
      </c>
      <c r="F4123" s="6" t="s">
        <v>19954</v>
      </c>
      <c r="G4123" s="6" t="s">
        <v>60</v>
      </c>
      <c r="H4123" s="6" t="s">
        <v>60</v>
      </c>
      <c r="I4123" s="60" t="s">
        <v>20445</v>
      </c>
      <c r="J4123" s="49" t="s">
        <v>20446</v>
      </c>
      <c r="K4123" s="6" t="s">
        <v>20447</v>
      </c>
      <c r="L4123" s="29">
        <f>IF($J$6="с учетом НДС",VLOOKUP(I4123,LEGEND!B:E,4,0)*(1-M4123),VLOOKUP(I4123,LEGEND!B:E,4,0)*(1-M4123)/1.2)</f>
        <v>1020</v>
      </c>
      <c r="M4123" s="57">
        <f>IF(AND(B4123&lt;&gt;"1_Электроинструмент",B4123&lt;&gt;"2_Садовая техника"),$J$5,IF($J$4&lt;=20%,$J$4,IFERROR(VLOOKUP(S4123,LEGEND!$L$2:$M$5,2,FALSE),$J$4)))</f>
        <v>0</v>
      </c>
      <c r="N4123" s="48" t="s">
        <v>60</v>
      </c>
      <c r="O4123" s="6" t="s">
        <v>60</v>
      </c>
      <c r="P4123" s="49" t="s">
        <v>66</v>
      </c>
      <c r="Q4123" s="49" t="s">
        <v>67</v>
      </c>
      <c r="R4123" s="6" t="s">
        <v>60</v>
      </c>
      <c r="S4123" s="49" t="s">
        <v>60</v>
      </c>
      <c r="T4123" s="73" t="str">
        <f>IF(_xlfn.XLOOKUP(I4123,LEGEND!B:B,LEGEND!H:H)&lt;&gt;"-",HYPERLINK(_xlfn.XLOOKUP(I4123,LEGEND!B:B,LEGEND!H:H),"link"),_xlfn.XLOOKUP(I4123,LEGEND!B:B,LEGEND!H:H))</f>
        <v>link</v>
      </c>
      <c r="U4123" s="73" t="str">
        <f>HYPERLINK(_xlfn.XLOOKUP(I4123,LEGEND!B:B,LEGEND!I:I))</f>
        <v>https://milwaukee-media-images.s3.amazonaws.com/hi/48005183--Hero_1.jpg</v>
      </c>
      <c r="V4123" s="51" t="s">
        <v>20448</v>
      </c>
      <c r="W4123" s="63" t="s">
        <v>2403</v>
      </c>
      <c r="X4123" s="64">
        <v>176</v>
      </c>
      <c r="Y4123" s="64">
        <v>50</v>
      </c>
      <c r="Z4123" s="64">
        <v>20</v>
      </c>
      <c r="AA4123" s="84">
        <v>6.6000000000000003E-2</v>
      </c>
      <c r="AB4123" s="85">
        <v>5</v>
      </c>
      <c r="AC4123" s="85">
        <v>1</v>
      </c>
    </row>
    <row r="4124" spans="1:29" ht="25.5">
      <c r="A4124" s="1"/>
      <c r="B4124" s="6" t="s">
        <v>8777</v>
      </c>
      <c r="C4124" s="6" t="s">
        <v>8778</v>
      </c>
      <c r="D4124" s="6" t="s">
        <v>8450</v>
      </c>
      <c r="E4124" s="49" t="s">
        <v>20393</v>
      </c>
      <c r="F4124" s="6" t="s">
        <v>19954</v>
      </c>
      <c r="G4124" s="6" t="s">
        <v>60</v>
      </c>
      <c r="H4124" s="6" t="s">
        <v>60</v>
      </c>
      <c r="I4124" s="60" t="s">
        <v>20449</v>
      </c>
      <c r="J4124" s="49" t="s">
        <v>20450</v>
      </c>
      <c r="K4124" s="6" t="s">
        <v>20451</v>
      </c>
      <c r="L4124" s="29">
        <f>IF($J$6="с учетом НДС",VLOOKUP(I4124,LEGEND!B:E,4,0)*(1-M4124),VLOOKUP(I4124,LEGEND!B:E,4,0)*(1-M4124)/1.2)</f>
        <v>1020</v>
      </c>
      <c r="M4124" s="57">
        <f>IF(AND(B4124&lt;&gt;"1_Электроинструмент",B4124&lt;&gt;"2_Садовая техника"),$J$5,IF($J$4&lt;=20%,$J$4,IFERROR(VLOOKUP(S4124,LEGEND!$L$2:$M$5,2,FALSE),$J$4)))</f>
        <v>0</v>
      </c>
      <c r="N4124" s="48" t="s">
        <v>60</v>
      </c>
      <c r="O4124" s="6" t="s">
        <v>60</v>
      </c>
      <c r="P4124" s="49" t="s">
        <v>66</v>
      </c>
      <c r="Q4124" s="49" t="s">
        <v>67</v>
      </c>
      <c r="R4124" s="6" t="s">
        <v>60</v>
      </c>
      <c r="S4124" s="49" t="s">
        <v>60</v>
      </c>
      <c r="T4124" s="73" t="str">
        <f>IF(_xlfn.XLOOKUP(I4124,LEGEND!B:B,LEGEND!H:H)&lt;&gt;"-",HYPERLINK(_xlfn.XLOOKUP(I4124,LEGEND!B:B,LEGEND!H:H),"link"),_xlfn.XLOOKUP(I4124,LEGEND!B:B,LEGEND!H:H))</f>
        <v>link</v>
      </c>
      <c r="U4124" s="73" t="str">
        <f>HYPERLINK(_xlfn.XLOOKUP(I4124,LEGEND!B:B,LEGEND!I:I))</f>
        <v>https://milwaukee-media-images.s3.amazonaws.com/hi/49005614--Hero_1.jpg</v>
      </c>
      <c r="V4124" s="51" t="s">
        <v>20452</v>
      </c>
      <c r="W4124" s="63" t="s">
        <v>2403</v>
      </c>
      <c r="X4124" s="64">
        <v>45</v>
      </c>
      <c r="Y4124" s="64">
        <v>241</v>
      </c>
      <c r="Z4124" s="64">
        <v>8</v>
      </c>
      <c r="AA4124" s="84">
        <v>9.9000000000000005E-2</v>
      </c>
      <c r="AB4124" s="85">
        <v>5</v>
      </c>
      <c r="AC4124" s="85">
        <v>1</v>
      </c>
    </row>
    <row r="4125" spans="1:29" ht="25.5">
      <c r="A4125" s="1"/>
      <c r="B4125" s="6" t="s">
        <v>8777</v>
      </c>
      <c r="C4125" s="6" t="s">
        <v>8778</v>
      </c>
      <c r="D4125" s="6" t="s">
        <v>8450</v>
      </c>
      <c r="E4125" s="49" t="s">
        <v>20393</v>
      </c>
      <c r="F4125" s="6" t="s">
        <v>19954</v>
      </c>
      <c r="G4125" s="6" t="s">
        <v>60</v>
      </c>
      <c r="H4125" s="6" t="s">
        <v>60</v>
      </c>
      <c r="I4125" s="60" t="s">
        <v>20453</v>
      </c>
      <c r="J4125" s="49" t="s">
        <v>20454</v>
      </c>
      <c r="K4125" s="6" t="s">
        <v>20455</v>
      </c>
      <c r="L4125" s="29">
        <f>IF($J$6="с учетом НДС",VLOOKUP(I4125,LEGEND!B:E,4,0)*(1-M4125),VLOOKUP(I4125,LEGEND!B:E,4,0)*(1-M4125)/1.2)</f>
        <v>1040</v>
      </c>
      <c r="M4125" s="57">
        <f>IF(AND(B4125&lt;&gt;"1_Электроинструмент",B4125&lt;&gt;"2_Садовая техника"),$J$5,IF($J$4&lt;=20%,$J$4,IFERROR(VLOOKUP(S4125,LEGEND!$L$2:$M$5,2,FALSE),$J$4)))</f>
        <v>0</v>
      </c>
      <c r="N4125" s="48" t="s">
        <v>60</v>
      </c>
      <c r="O4125" s="6" t="s">
        <v>60</v>
      </c>
      <c r="P4125" s="49" t="s">
        <v>66</v>
      </c>
      <c r="Q4125" s="49" t="s">
        <v>67</v>
      </c>
      <c r="R4125" s="6" t="s">
        <v>60</v>
      </c>
      <c r="S4125" s="49" t="s">
        <v>60</v>
      </c>
      <c r="T4125" s="73" t="str">
        <f>IF(_xlfn.XLOOKUP(I4125,LEGEND!B:B,LEGEND!H:H)&lt;&gt;"-",HYPERLINK(_xlfn.XLOOKUP(I4125,LEGEND!B:B,LEGEND!H:H),"link"),_xlfn.XLOOKUP(I4125,LEGEND!B:B,LEGEND!H:H))</f>
        <v>link</v>
      </c>
      <c r="U4125" s="73" t="str">
        <f>HYPERLINK(_xlfn.XLOOKUP(I4125,LEGEND!B:B,LEGEND!I:I))</f>
        <v>https://milwaukee-media-images.s3.amazonaws.com/hi/48005185--Hero_1.jpg</v>
      </c>
      <c r="V4125" s="51" t="s">
        <v>20456</v>
      </c>
      <c r="W4125" s="63" t="s">
        <v>2403</v>
      </c>
      <c r="X4125" s="64">
        <v>175</v>
      </c>
      <c r="Y4125" s="64">
        <v>50</v>
      </c>
      <c r="Z4125" s="64">
        <v>20</v>
      </c>
      <c r="AA4125" s="84">
        <v>6.6000000000000003E-2</v>
      </c>
      <c r="AB4125" s="85">
        <v>5</v>
      </c>
      <c r="AC4125" s="85">
        <v>1</v>
      </c>
    </row>
    <row r="4126" spans="1:29" ht="25.5">
      <c r="A4126" s="1"/>
      <c r="B4126" s="6" t="s">
        <v>8777</v>
      </c>
      <c r="C4126" s="6" t="s">
        <v>8778</v>
      </c>
      <c r="D4126" s="6" t="s">
        <v>8450</v>
      </c>
      <c r="E4126" s="49" t="s">
        <v>20393</v>
      </c>
      <c r="F4126" s="6" t="s">
        <v>19954</v>
      </c>
      <c r="G4126" s="6" t="s">
        <v>60</v>
      </c>
      <c r="H4126" s="6" t="s">
        <v>60</v>
      </c>
      <c r="I4126" s="60" t="s">
        <v>20457</v>
      </c>
      <c r="J4126" s="49" t="s">
        <v>20458</v>
      </c>
      <c r="K4126" s="6" t="s">
        <v>20459</v>
      </c>
      <c r="L4126" s="29">
        <f>IF($J$6="с учетом НДС",VLOOKUP(I4126,LEGEND!B:E,4,0)*(1-M4126),VLOOKUP(I4126,LEGEND!B:E,4,0)*(1-M4126)/1.2)</f>
        <v>1040</v>
      </c>
      <c r="M4126" s="57">
        <f>IF(AND(B4126&lt;&gt;"1_Электроинструмент",B4126&lt;&gt;"2_Садовая техника"),$J$5,IF($J$4&lt;=20%,$J$4,IFERROR(VLOOKUP(S4126,LEGEND!$L$2:$M$5,2,FALSE),$J$4)))</f>
        <v>0</v>
      </c>
      <c r="N4126" s="48" t="s">
        <v>60</v>
      </c>
      <c r="O4126" s="6" t="s">
        <v>60</v>
      </c>
      <c r="P4126" s="49" t="s">
        <v>66</v>
      </c>
      <c r="Q4126" s="49" t="s">
        <v>67</v>
      </c>
      <c r="R4126" s="6" t="s">
        <v>60</v>
      </c>
      <c r="S4126" s="49" t="s">
        <v>60</v>
      </c>
      <c r="T4126" s="73" t="str">
        <f>IF(_xlfn.XLOOKUP(I4126,LEGEND!B:B,LEGEND!H:H)&lt;&gt;"-",HYPERLINK(_xlfn.XLOOKUP(I4126,LEGEND!B:B,LEGEND!H:H),"link"),_xlfn.XLOOKUP(I4126,LEGEND!B:B,LEGEND!H:H))</f>
        <v>link</v>
      </c>
      <c r="U4126" s="73" t="str">
        <f>HYPERLINK(_xlfn.XLOOKUP(I4126,LEGEND!B:B,LEGEND!I:I))</f>
        <v>https://milwaukee-media-images.s3.amazonaws.com/hi/49005460--Hero_1.jpg</v>
      </c>
      <c r="V4126" s="51" t="s">
        <v>20460</v>
      </c>
      <c r="W4126" s="63" t="s">
        <v>2403</v>
      </c>
      <c r="X4126" s="64">
        <v>44</v>
      </c>
      <c r="Y4126" s="64">
        <v>191</v>
      </c>
      <c r="Z4126" s="64">
        <v>8</v>
      </c>
      <c r="AA4126" s="84">
        <v>6.4000000000000001E-2</v>
      </c>
      <c r="AB4126" s="85">
        <v>5</v>
      </c>
      <c r="AC4126" s="85">
        <v>1</v>
      </c>
    </row>
    <row r="4127" spans="1:29" ht="25.5">
      <c r="A4127" s="1"/>
      <c r="B4127" s="6" t="s">
        <v>8777</v>
      </c>
      <c r="C4127" s="6" t="s">
        <v>8778</v>
      </c>
      <c r="D4127" s="6" t="s">
        <v>8450</v>
      </c>
      <c r="E4127" s="49" t="s">
        <v>20393</v>
      </c>
      <c r="F4127" s="6" t="s">
        <v>19954</v>
      </c>
      <c r="G4127" s="6" t="s">
        <v>60</v>
      </c>
      <c r="H4127" s="6" t="s">
        <v>60</v>
      </c>
      <c r="I4127" s="60" t="s">
        <v>20461</v>
      </c>
      <c r="J4127" s="49" t="s">
        <v>20462</v>
      </c>
      <c r="K4127" s="6" t="s">
        <v>20463</v>
      </c>
      <c r="L4127" s="29">
        <f>IF($J$6="с учетом НДС",VLOOKUP(I4127,LEGEND!B:E,4,0)*(1-M4127),VLOOKUP(I4127,LEGEND!B:E,4,0)*(1-M4127)/1.2)</f>
        <v>1050</v>
      </c>
      <c r="M4127" s="57">
        <f>IF(AND(B4127&lt;&gt;"1_Электроинструмент",B4127&lt;&gt;"2_Садовая техника"),$J$5,IF($J$4&lt;=20%,$J$4,IFERROR(VLOOKUP(S4127,LEGEND!$L$2:$M$5,2,FALSE),$J$4)))</f>
        <v>0</v>
      </c>
      <c r="N4127" s="48" t="s">
        <v>60</v>
      </c>
      <c r="O4127" s="6" t="s">
        <v>60</v>
      </c>
      <c r="P4127" s="49" t="s">
        <v>66</v>
      </c>
      <c r="Q4127" s="49" t="s">
        <v>67</v>
      </c>
      <c r="R4127" s="6" t="s">
        <v>60</v>
      </c>
      <c r="S4127" s="49" t="s">
        <v>60</v>
      </c>
      <c r="T4127" s="73" t="str">
        <f>IF(_xlfn.XLOOKUP(I4127,LEGEND!B:B,LEGEND!H:H)&lt;&gt;"-",HYPERLINK(_xlfn.XLOOKUP(I4127,LEGEND!B:B,LEGEND!H:H),"link"),_xlfn.XLOOKUP(I4127,LEGEND!B:B,LEGEND!H:H))</f>
        <v>link</v>
      </c>
      <c r="U4127" s="73" t="str">
        <f>HYPERLINK(_xlfn.XLOOKUP(I4127,LEGEND!B:B,LEGEND!I:I))</f>
        <v>https://milwaukee-media-images.s3.amazonaws.com/hi/48001420--Hero_1.jpg</v>
      </c>
      <c r="V4127" s="51" t="s">
        <v>20464</v>
      </c>
      <c r="W4127" s="63" t="s">
        <v>4191</v>
      </c>
      <c r="X4127" s="64">
        <v>53</v>
      </c>
      <c r="Y4127" s="64">
        <v>53</v>
      </c>
      <c r="Z4127" s="64">
        <v>228</v>
      </c>
      <c r="AA4127" s="84">
        <v>7.1999999999999995E-2</v>
      </c>
      <c r="AB4127" s="85">
        <v>3</v>
      </c>
      <c r="AC4127" s="85">
        <v>1</v>
      </c>
    </row>
    <row r="4128" spans="1:29" ht="25.5">
      <c r="A4128" s="1"/>
      <c r="B4128" s="6" t="s">
        <v>8777</v>
      </c>
      <c r="C4128" s="6" t="s">
        <v>8778</v>
      </c>
      <c r="D4128" s="6" t="s">
        <v>8450</v>
      </c>
      <c r="E4128" s="49" t="s">
        <v>20393</v>
      </c>
      <c r="F4128" s="6" t="s">
        <v>19954</v>
      </c>
      <c r="G4128" s="6" t="s">
        <v>60</v>
      </c>
      <c r="H4128" s="6" t="s">
        <v>60</v>
      </c>
      <c r="I4128" s="60" t="s">
        <v>20465</v>
      </c>
      <c r="J4128" s="49" t="s">
        <v>20466</v>
      </c>
      <c r="K4128" s="6" t="s">
        <v>20467</v>
      </c>
      <c r="L4128" s="29">
        <f>IF($J$6="с учетом НДС",VLOOKUP(I4128,LEGEND!B:E,4,0)*(1-M4128),VLOOKUP(I4128,LEGEND!B:E,4,0)*(1-M4128)/1.2)</f>
        <v>1050</v>
      </c>
      <c r="M4128" s="57">
        <f>IF(AND(B4128&lt;&gt;"1_Электроинструмент",B4128&lt;&gt;"2_Садовая техника"),$J$5,IF($J$4&lt;=20%,$J$4,IFERROR(VLOOKUP(S4128,LEGEND!$L$2:$M$5,2,FALSE),$J$4)))</f>
        <v>0</v>
      </c>
      <c r="N4128" s="48" t="s">
        <v>60</v>
      </c>
      <c r="O4128" s="6" t="s">
        <v>60</v>
      </c>
      <c r="P4128" s="49" t="s">
        <v>66</v>
      </c>
      <c r="Q4128" s="49" t="s">
        <v>67</v>
      </c>
      <c r="R4128" s="6" t="s">
        <v>60</v>
      </c>
      <c r="S4128" s="49" t="s">
        <v>60</v>
      </c>
      <c r="T4128" s="73" t="str">
        <f>IF(_xlfn.XLOOKUP(I4128,LEGEND!B:B,LEGEND!H:H)&lt;&gt;"-",HYPERLINK(_xlfn.XLOOKUP(I4128,LEGEND!B:B,LEGEND!H:H),"link"),_xlfn.XLOOKUP(I4128,LEGEND!B:B,LEGEND!H:H))</f>
        <v>link</v>
      </c>
      <c r="U4128" s="73" t="str">
        <f>HYPERLINK(_xlfn.XLOOKUP(I4128,LEGEND!B:B,LEGEND!I:I))</f>
        <v>https://milwaukee-media-images.s3.amazonaws.com/hi/49005418--Hero_1.jpg</v>
      </c>
      <c r="V4128" s="51" t="s">
        <v>20468</v>
      </c>
      <c r="W4128" s="63" t="s">
        <v>2403</v>
      </c>
      <c r="X4128" s="64">
        <v>44</v>
      </c>
      <c r="Y4128" s="64">
        <v>191</v>
      </c>
      <c r="Z4128" s="64">
        <v>8</v>
      </c>
      <c r="AA4128" s="84">
        <v>6.4000000000000001E-2</v>
      </c>
      <c r="AB4128" s="85">
        <v>5</v>
      </c>
      <c r="AC4128" s="85">
        <v>1</v>
      </c>
    </row>
    <row r="4129" spans="1:29" ht="25.5">
      <c r="A4129" s="1"/>
      <c r="B4129" s="6" t="s">
        <v>8777</v>
      </c>
      <c r="C4129" s="6" t="s">
        <v>8778</v>
      </c>
      <c r="D4129" s="6" t="s">
        <v>8450</v>
      </c>
      <c r="E4129" s="49" t="s">
        <v>20393</v>
      </c>
      <c r="F4129" s="6" t="s">
        <v>19954</v>
      </c>
      <c r="G4129" s="6" t="s">
        <v>60</v>
      </c>
      <c r="H4129" s="6" t="s">
        <v>60</v>
      </c>
      <c r="I4129" s="60" t="s">
        <v>20469</v>
      </c>
      <c r="J4129" s="49" t="s">
        <v>20470</v>
      </c>
      <c r="K4129" s="6" t="s">
        <v>20471</v>
      </c>
      <c r="L4129" s="29">
        <f>IF($J$6="с учетом НДС",VLOOKUP(I4129,LEGEND!B:E,4,0)*(1-M4129),VLOOKUP(I4129,LEGEND!B:E,4,0)*(1-M4129)/1.2)</f>
        <v>1050</v>
      </c>
      <c r="M4129" s="57">
        <f>IF(AND(B4129&lt;&gt;"1_Электроинструмент",B4129&lt;&gt;"2_Садовая техника"),$J$5,IF($J$4&lt;=20%,$J$4,IFERROR(VLOOKUP(S4129,LEGEND!$L$2:$M$5,2,FALSE),$J$4)))</f>
        <v>0</v>
      </c>
      <c r="N4129" s="48" t="s">
        <v>60</v>
      </c>
      <c r="O4129" s="6" t="s">
        <v>60</v>
      </c>
      <c r="P4129" s="49" t="s">
        <v>66</v>
      </c>
      <c r="Q4129" s="49" t="s">
        <v>67</v>
      </c>
      <c r="R4129" s="6" t="s">
        <v>60</v>
      </c>
      <c r="S4129" s="49" t="s">
        <v>60</v>
      </c>
      <c r="T4129" s="73" t="str">
        <f>IF(_xlfn.XLOOKUP(I4129,LEGEND!B:B,LEGEND!H:H)&lt;&gt;"-",HYPERLINK(_xlfn.XLOOKUP(I4129,LEGEND!B:B,LEGEND!H:H),"link"),_xlfn.XLOOKUP(I4129,LEGEND!B:B,LEGEND!H:H))</f>
        <v>link</v>
      </c>
      <c r="U4129" s="73" t="str">
        <f>HYPERLINK(_xlfn.XLOOKUP(I4129,LEGEND!B:B,LEGEND!I:I))</f>
        <v>https://milwaukee-media-images.s3.amazonaws.com/hi/49005424--Hero_1.jpg</v>
      </c>
      <c r="V4129" s="51" t="s">
        <v>20472</v>
      </c>
      <c r="W4129" s="63" t="s">
        <v>2403</v>
      </c>
      <c r="X4129" s="64">
        <v>44</v>
      </c>
      <c r="Y4129" s="64">
        <v>191</v>
      </c>
      <c r="Z4129" s="64">
        <v>8</v>
      </c>
      <c r="AA4129" s="84">
        <v>6.4000000000000001E-2</v>
      </c>
      <c r="AB4129" s="85">
        <v>5</v>
      </c>
      <c r="AC4129" s="85">
        <v>1</v>
      </c>
    </row>
    <row r="4130" spans="1:29" ht="25.5">
      <c r="A4130" s="1"/>
      <c r="B4130" s="6" t="s">
        <v>8777</v>
      </c>
      <c r="C4130" s="6" t="s">
        <v>8778</v>
      </c>
      <c r="D4130" s="6" t="s">
        <v>8450</v>
      </c>
      <c r="E4130" s="49" t="s">
        <v>20393</v>
      </c>
      <c r="F4130" s="6" t="s">
        <v>19954</v>
      </c>
      <c r="G4130" s="6" t="s">
        <v>60</v>
      </c>
      <c r="H4130" s="6" t="s">
        <v>60</v>
      </c>
      <c r="I4130" s="60" t="s">
        <v>20473</v>
      </c>
      <c r="J4130" s="49" t="s">
        <v>20474</v>
      </c>
      <c r="K4130" s="6" t="s">
        <v>20475</v>
      </c>
      <c r="L4130" s="29">
        <f>IF($J$6="с учетом НДС",VLOOKUP(I4130,LEGEND!B:E,4,0)*(1-M4130),VLOOKUP(I4130,LEGEND!B:E,4,0)*(1-M4130)/1.2)</f>
        <v>1060</v>
      </c>
      <c r="M4130" s="57">
        <f>IF(AND(B4130&lt;&gt;"1_Электроинструмент",B4130&lt;&gt;"2_Садовая техника"),$J$5,IF($J$4&lt;=20%,$J$4,IFERROR(VLOOKUP(S4130,LEGEND!$L$2:$M$5,2,FALSE),$J$4)))</f>
        <v>0</v>
      </c>
      <c r="N4130" s="48" t="s">
        <v>60</v>
      </c>
      <c r="O4130" s="6" t="s">
        <v>60</v>
      </c>
      <c r="P4130" s="49" t="s">
        <v>66</v>
      </c>
      <c r="Q4130" s="49" t="s">
        <v>67</v>
      </c>
      <c r="R4130" s="6" t="s">
        <v>60</v>
      </c>
      <c r="S4130" s="49" t="s">
        <v>60</v>
      </c>
      <c r="T4130" s="73" t="str">
        <f>IF(_xlfn.XLOOKUP(I4130,LEGEND!B:B,LEGEND!H:H)&lt;&gt;"-",HYPERLINK(_xlfn.XLOOKUP(I4130,LEGEND!B:B,LEGEND!H:H),"link"),_xlfn.XLOOKUP(I4130,LEGEND!B:B,LEGEND!H:H))</f>
        <v>-</v>
      </c>
      <c r="U4130" s="73" t="str">
        <f>HYPERLINK(_xlfn.XLOOKUP(I4130,LEGEND!B:B,LEGEND!I:I))</f>
        <v>https://milwaukee-media-images.s3.amazonaws.com/hi/48005784--Hero_1.jpg</v>
      </c>
      <c r="V4130" s="51" t="s">
        <v>20476</v>
      </c>
      <c r="W4130" s="63" t="s">
        <v>2403</v>
      </c>
      <c r="X4130" s="64">
        <v>21</v>
      </c>
      <c r="Y4130" s="64">
        <v>50</v>
      </c>
      <c r="Z4130" s="64">
        <v>225</v>
      </c>
      <c r="AA4130" s="84">
        <v>0.154</v>
      </c>
      <c r="AB4130" s="85">
        <v>5</v>
      </c>
      <c r="AC4130" s="85">
        <v>1</v>
      </c>
    </row>
    <row r="4131" spans="1:29" ht="25.5">
      <c r="A4131" s="1"/>
      <c r="B4131" s="6" t="s">
        <v>8777</v>
      </c>
      <c r="C4131" s="6" t="s">
        <v>8778</v>
      </c>
      <c r="D4131" s="6" t="s">
        <v>8450</v>
      </c>
      <c r="E4131" s="49" t="s">
        <v>20393</v>
      </c>
      <c r="F4131" s="6" t="s">
        <v>19954</v>
      </c>
      <c r="G4131" s="6" t="s">
        <v>60</v>
      </c>
      <c r="H4131" s="6" t="s">
        <v>60</v>
      </c>
      <c r="I4131" s="60" t="s">
        <v>20477</v>
      </c>
      <c r="J4131" s="49" t="s">
        <v>20478</v>
      </c>
      <c r="K4131" s="6" t="s">
        <v>20479</v>
      </c>
      <c r="L4131" s="29">
        <f>IF($J$6="с учетом НДС",VLOOKUP(I4131,LEGEND!B:E,4,0)*(1-M4131),VLOOKUP(I4131,LEGEND!B:E,4,0)*(1-M4131)/1.2)</f>
        <v>1060</v>
      </c>
      <c r="M4131" s="57">
        <f>IF(AND(B4131&lt;&gt;"1_Электроинструмент",B4131&lt;&gt;"2_Садовая техника"),$J$5,IF($J$4&lt;=20%,$J$4,IFERROR(VLOOKUP(S4131,LEGEND!$L$2:$M$5,2,FALSE),$J$4)))</f>
        <v>0</v>
      </c>
      <c r="N4131" s="48" t="s">
        <v>60</v>
      </c>
      <c r="O4131" s="6" t="s">
        <v>60</v>
      </c>
      <c r="P4131" s="49" t="s">
        <v>66</v>
      </c>
      <c r="Q4131" s="49" t="s">
        <v>67</v>
      </c>
      <c r="R4131" s="6" t="s">
        <v>60</v>
      </c>
      <c r="S4131" s="49" t="s">
        <v>60</v>
      </c>
      <c r="T4131" s="73" t="str">
        <f>IF(_xlfn.XLOOKUP(I4131,LEGEND!B:B,LEGEND!H:H)&lt;&gt;"-",HYPERLINK(_xlfn.XLOOKUP(I4131,LEGEND!B:B,LEGEND!H:H),"link"),_xlfn.XLOOKUP(I4131,LEGEND!B:B,LEGEND!H:H))</f>
        <v>link</v>
      </c>
      <c r="U4131" s="73" t="str">
        <f>HYPERLINK(_xlfn.XLOOKUP(I4131,LEGEND!B:B,LEGEND!I:I))</f>
        <v>https://milwaukee-media-images.s3.amazonaws.com/hi/48005181--Hero_1.jpg</v>
      </c>
      <c r="V4131" s="51" t="s">
        <v>20480</v>
      </c>
      <c r="W4131" s="63" t="s">
        <v>2403</v>
      </c>
      <c r="X4131" s="64">
        <v>175</v>
      </c>
      <c r="Y4131" s="64">
        <v>50</v>
      </c>
      <c r="Z4131" s="64">
        <v>20</v>
      </c>
      <c r="AA4131" s="84">
        <v>6.6000000000000003E-2</v>
      </c>
      <c r="AB4131" s="85">
        <v>5</v>
      </c>
      <c r="AC4131" s="85">
        <v>1</v>
      </c>
    </row>
    <row r="4132" spans="1:29" ht="25.5">
      <c r="A4132" s="1"/>
      <c r="B4132" s="6" t="s">
        <v>8777</v>
      </c>
      <c r="C4132" s="6" t="s">
        <v>8778</v>
      </c>
      <c r="D4132" s="6" t="s">
        <v>8450</v>
      </c>
      <c r="E4132" s="49" t="s">
        <v>20393</v>
      </c>
      <c r="F4132" s="6" t="s">
        <v>19954</v>
      </c>
      <c r="G4132" s="6" t="s">
        <v>60</v>
      </c>
      <c r="H4132" s="6" t="s">
        <v>60</v>
      </c>
      <c r="I4132" s="60" t="s">
        <v>20481</v>
      </c>
      <c r="J4132" s="49" t="s">
        <v>20482</v>
      </c>
      <c r="K4132" s="6" t="s">
        <v>20483</v>
      </c>
      <c r="L4132" s="29">
        <f>IF($J$6="с учетом НДС",VLOOKUP(I4132,LEGEND!B:E,4,0)*(1-M4132),VLOOKUP(I4132,LEGEND!B:E,4,0)*(1-M4132)/1.2)</f>
        <v>1090</v>
      </c>
      <c r="M4132" s="57">
        <f>IF(AND(B4132&lt;&gt;"1_Электроинструмент",B4132&lt;&gt;"2_Садовая техника"),$J$5,IF($J$4&lt;=20%,$J$4,IFERROR(VLOOKUP(S4132,LEGEND!$L$2:$M$5,2,FALSE),$J$4)))</f>
        <v>0</v>
      </c>
      <c r="N4132" s="48" t="s">
        <v>60</v>
      </c>
      <c r="O4132" s="6" t="s">
        <v>60</v>
      </c>
      <c r="P4132" s="49" t="s">
        <v>66</v>
      </c>
      <c r="Q4132" s="49" t="s">
        <v>67</v>
      </c>
      <c r="R4132" s="6" t="s">
        <v>60</v>
      </c>
      <c r="S4132" s="49" t="s">
        <v>60</v>
      </c>
      <c r="T4132" s="73" t="str">
        <f>IF(_xlfn.XLOOKUP(I4132,LEGEND!B:B,LEGEND!H:H)&lt;&gt;"-",HYPERLINK(_xlfn.XLOOKUP(I4132,LEGEND!B:B,LEGEND!H:H),"link"),_xlfn.XLOOKUP(I4132,LEGEND!B:B,LEGEND!H:H))</f>
        <v>-</v>
      </c>
      <c r="U4132" s="73" t="str">
        <f>HYPERLINK(_xlfn.XLOOKUP(I4132,LEGEND!B:B,LEGEND!I:I))</f>
        <v>https://milwaukee-media-images.s3.amazonaws.com/hi/48005712--Hero_1.jpg</v>
      </c>
      <c r="V4132" s="51" t="s">
        <v>20484</v>
      </c>
      <c r="W4132" s="63" t="s">
        <v>2403</v>
      </c>
      <c r="X4132" s="64">
        <v>21</v>
      </c>
      <c r="Y4132" s="64">
        <v>50</v>
      </c>
      <c r="Z4132" s="64">
        <v>225</v>
      </c>
      <c r="AA4132" s="84">
        <v>0.15</v>
      </c>
      <c r="AB4132" s="85">
        <v>5</v>
      </c>
      <c r="AC4132" s="85">
        <v>1</v>
      </c>
    </row>
    <row r="4133" spans="1:29" ht="25.5">
      <c r="A4133" s="1"/>
      <c r="B4133" s="6" t="s">
        <v>8777</v>
      </c>
      <c r="C4133" s="6" t="s">
        <v>8778</v>
      </c>
      <c r="D4133" s="6" t="s">
        <v>8450</v>
      </c>
      <c r="E4133" s="49" t="s">
        <v>20393</v>
      </c>
      <c r="F4133" s="6" t="s">
        <v>19954</v>
      </c>
      <c r="G4133" s="6" t="s">
        <v>60</v>
      </c>
      <c r="H4133" s="6" t="s">
        <v>60</v>
      </c>
      <c r="I4133" s="60" t="s">
        <v>20485</v>
      </c>
      <c r="J4133" s="49" t="s">
        <v>20486</v>
      </c>
      <c r="K4133" s="6" t="s">
        <v>20487</v>
      </c>
      <c r="L4133" s="29">
        <f>IF($J$6="с учетом НДС",VLOOKUP(I4133,LEGEND!B:E,4,0)*(1-M4133),VLOOKUP(I4133,LEGEND!B:E,4,0)*(1-M4133)/1.2)</f>
        <v>1090</v>
      </c>
      <c r="M4133" s="57">
        <f>IF(AND(B4133&lt;&gt;"1_Электроинструмент",B4133&lt;&gt;"2_Садовая техника"),$J$5,IF($J$4&lt;=20%,$J$4,IFERROR(VLOOKUP(S4133,LEGEND!$L$2:$M$5,2,FALSE),$J$4)))</f>
        <v>0</v>
      </c>
      <c r="N4133" s="48" t="s">
        <v>60</v>
      </c>
      <c r="O4133" s="6" t="s">
        <v>60</v>
      </c>
      <c r="P4133" s="49" t="s">
        <v>66</v>
      </c>
      <c r="Q4133" s="49" t="s">
        <v>67</v>
      </c>
      <c r="R4133" s="6" t="s">
        <v>60</v>
      </c>
      <c r="S4133" s="49" t="s">
        <v>60</v>
      </c>
      <c r="T4133" s="73" t="str">
        <f>IF(_xlfn.XLOOKUP(I4133,LEGEND!B:B,LEGEND!H:H)&lt;&gt;"-",HYPERLINK(_xlfn.XLOOKUP(I4133,LEGEND!B:B,LEGEND!H:H),"link"),_xlfn.XLOOKUP(I4133,LEGEND!B:B,LEGEND!H:H))</f>
        <v>-</v>
      </c>
      <c r="U4133" s="73" t="str">
        <f>HYPERLINK(_xlfn.XLOOKUP(I4133,LEGEND!B:B,LEGEND!I:I))</f>
        <v>https://milwaukee-media-images.s3.amazonaws.com/hi/48005782--Hero_1.jpg</v>
      </c>
      <c r="V4133" s="51" t="s">
        <v>20488</v>
      </c>
      <c r="W4133" s="63" t="s">
        <v>2403</v>
      </c>
      <c r="X4133" s="64">
        <v>21</v>
      </c>
      <c r="Y4133" s="64">
        <v>50</v>
      </c>
      <c r="Z4133" s="64">
        <v>225</v>
      </c>
      <c r="AA4133" s="84">
        <v>0.154</v>
      </c>
      <c r="AB4133" s="85">
        <v>5</v>
      </c>
      <c r="AC4133" s="85">
        <v>1</v>
      </c>
    </row>
    <row r="4134" spans="1:29" ht="25.5">
      <c r="A4134" s="1"/>
      <c r="B4134" s="6" t="s">
        <v>8777</v>
      </c>
      <c r="C4134" s="6" t="s">
        <v>8778</v>
      </c>
      <c r="D4134" s="6" t="s">
        <v>8450</v>
      </c>
      <c r="E4134" s="49" t="s">
        <v>20393</v>
      </c>
      <c r="F4134" s="6" t="s">
        <v>19954</v>
      </c>
      <c r="G4134" s="6" t="s">
        <v>60</v>
      </c>
      <c r="H4134" s="6" t="s">
        <v>60</v>
      </c>
      <c r="I4134" s="60" t="s">
        <v>20489</v>
      </c>
      <c r="J4134" s="49" t="s">
        <v>20490</v>
      </c>
      <c r="K4134" s="6" t="s">
        <v>20491</v>
      </c>
      <c r="L4134" s="29">
        <f>IF($J$6="с учетом НДС",VLOOKUP(I4134,LEGEND!B:E,4,0)*(1-M4134),VLOOKUP(I4134,LEGEND!B:E,4,0)*(1-M4134)/1.2)</f>
        <v>1110</v>
      </c>
      <c r="M4134" s="57">
        <f>IF(AND(B4134&lt;&gt;"1_Электроинструмент",B4134&lt;&gt;"2_Садовая техника"),$J$5,IF($J$4&lt;=20%,$J$4,IFERROR(VLOOKUP(S4134,LEGEND!$L$2:$M$5,2,FALSE),$J$4)))</f>
        <v>0</v>
      </c>
      <c r="N4134" s="48" t="s">
        <v>60</v>
      </c>
      <c r="O4134" s="6" t="s">
        <v>60</v>
      </c>
      <c r="P4134" s="49" t="s">
        <v>66</v>
      </c>
      <c r="Q4134" s="49" t="s">
        <v>67</v>
      </c>
      <c r="R4134" s="6" t="s">
        <v>60</v>
      </c>
      <c r="S4134" s="49" t="s">
        <v>60</v>
      </c>
      <c r="T4134" s="73" t="str">
        <f>IF(_xlfn.XLOOKUP(I4134,LEGEND!B:B,LEGEND!H:H)&lt;&gt;"-",HYPERLINK(_xlfn.XLOOKUP(I4134,LEGEND!B:B,LEGEND!H:H),"link"),_xlfn.XLOOKUP(I4134,LEGEND!B:B,LEGEND!H:H))</f>
        <v>link</v>
      </c>
      <c r="U4134" s="73" t="str">
        <f>HYPERLINK(_xlfn.XLOOKUP(I4134,LEGEND!B:B,LEGEND!I:I))</f>
        <v>https://milwaukee-media-images.s3.amazonaws.com/hi/48001082--Hero_1.jpg</v>
      </c>
      <c r="V4134" s="51" t="s">
        <v>20492</v>
      </c>
      <c r="W4134" s="63" t="s">
        <v>1189</v>
      </c>
      <c r="X4134" s="64">
        <v>370</v>
      </c>
      <c r="Y4134" s="64">
        <v>50</v>
      </c>
      <c r="Z4134" s="64">
        <v>3</v>
      </c>
      <c r="AA4134" s="84">
        <v>7.3999999999999996E-2</v>
      </c>
      <c r="AB4134" s="85">
        <v>1</v>
      </c>
      <c r="AC4134" s="85">
        <v>1</v>
      </c>
    </row>
    <row r="4135" spans="1:29" ht="25.5">
      <c r="A4135" s="1"/>
      <c r="B4135" s="6" t="s">
        <v>8777</v>
      </c>
      <c r="C4135" s="6" t="s">
        <v>8778</v>
      </c>
      <c r="D4135" s="6" t="s">
        <v>8450</v>
      </c>
      <c r="E4135" s="49" t="s">
        <v>20393</v>
      </c>
      <c r="F4135" s="6" t="s">
        <v>19954</v>
      </c>
      <c r="G4135" s="6" t="s">
        <v>60</v>
      </c>
      <c r="H4135" s="6" t="s">
        <v>60</v>
      </c>
      <c r="I4135" s="60" t="s">
        <v>20493</v>
      </c>
      <c r="J4135" s="49" t="s">
        <v>20494</v>
      </c>
      <c r="K4135" s="6" t="s">
        <v>20495</v>
      </c>
      <c r="L4135" s="29">
        <f>IF($J$6="с учетом НДС",VLOOKUP(I4135,LEGEND!B:E,4,0)*(1-M4135),VLOOKUP(I4135,LEGEND!B:E,4,0)*(1-M4135)/1.2)</f>
        <v>1120</v>
      </c>
      <c r="M4135" s="57">
        <f>IF(AND(B4135&lt;&gt;"1_Электроинструмент",B4135&lt;&gt;"2_Садовая техника"),$J$5,IF($J$4&lt;=20%,$J$4,IFERROR(VLOOKUP(S4135,LEGEND!$L$2:$M$5,2,FALSE),$J$4)))</f>
        <v>0</v>
      </c>
      <c r="N4135" s="48" t="s">
        <v>60</v>
      </c>
      <c r="O4135" s="6" t="s">
        <v>60</v>
      </c>
      <c r="P4135" s="49" t="s">
        <v>66</v>
      </c>
      <c r="Q4135" s="49" t="s">
        <v>67</v>
      </c>
      <c r="R4135" s="6" t="s">
        <v>60</v>
      </c>
      <c r="S4135" s="49" t="s">
        <v>60</v>
      </c>
      <c r="T4135" s="73" t="str">
        <f>IF(_xlfn.XLOOKUP(I4135,LEGEND!B:B,LEGEND!H:H)&lt;&gt;"-",HYPERLINK(_xlfn.XLOOKUP(I4135,LEGEND!B:B,LEGEND!H:H),"link"),_xlfn.XLOOKUP(I4135,LEGEND!B:B,LEGEND!H:H))</f>
        <v>-</v>
      </c>
      <c r="U4135" s="73" t="str">
        <f>HYPERLINK(_xlfn.XLOOKUP(I4135,LEGEND!B:B,LEGEND!I:I))</f>
        <v>https://milwaukee-media-images.s3.amazonaws.com/hi/48004784--Hero_1.jpg</v>
      </c>
      <c r="V4135" s="51" t="s">
        <v>20496</v>
      </c>
      <c r="W4135" s="63" t="s">
        <v>2403</v>
      </c>
      <c r="X4135" s="64">
        <v>226</v>
      </c>
      <c r="Y4135" s="64">
        <v>53</v>
      </c>
      <c r="Z4135" s="64">
        <v>20</v>
      </c>
      <c r="AA4135" s="84">
        <v>0.156</v>
      </c>
      <c r="AB4135" s="85">
        <v>5</v>
      </c>
      <c r="AC4135" s="85">
        <v>1</v>
      </c>
    </row>
    <row r="4136" spans="1:29" ht="25.5">
      <c r="A4136" s="1"/>
      <c r="B4136" s="6" t="s">
        <v>8777</v>
      </c>
      <c r="C4136" s="6" t="s">
        <v>8778</v>
      </c>
      <c r="D4136" s="6" t="s">
        <v>8450</v>
      </c>
      <c r="E4136" s="49" t="s">
        <v>20393</v>
      </c>
      <c r="F4136" s="6" t="s">
        <v>19954</v>
      </c>
      <c r="G4136" s="6" t="s">
        <v>60</v>
      </c>
      <c r="H4136" s="6" t="s">
        <v>60</v>
      </c>
      <c r="I4136" s="60" t="s">
        <v>20497</v>
      </c>
      <c r="J4136" s="49" t="s">
        <v>20498</v>
      </c>
      <c r="K4136" s="6" t="s">
        <v>20499</v>
      </c>
      <c r="L4136" s="29">
        <f>IF($J$6="с учетом НДС",VLOOKUP(I4136,LEGEND!B:E,4,0)*(1-M4136),VLOOKUP(I4136,LEGEND!B:E,4,0)*(1-M4136)/1.2)</f>
        <v>1170</v>
      </c>
      <c r="M4136" s="57">
        <f>IF(AND(B4136&lt;&gt;"1_Электроинструмент",B4136&lt;&gt;"2_Садовая техника"),$J$5,IF($J$4&lt;=20%,$J$4,IFERROR(VLOOKUP(S4136,LEGEND!$L$2:$M$5,2,FALSE),$J$4)))</f>
        <v>0</v>
      </c>
      <c r="N4136" s="48" t="s">
        <v>60</v>
      </c>
      <c r="O4136" s="6" t="s">
        <v>60</v>
      </c>
      <c r="P4136" s="49" t="s">
        <v>66</v>
      </c>
      <c r="Q4136" s="49" t="s">
        <v>67</v>
      </c>
      <c r="R4136" s="6" t="s">
        <v>60</v>
      </c>
      <c r="S4136" s="49" t="s">
        <v>60</v>
      </c>
      <c r="T4136" s="73" t="str">
        <f>IF(_xlfn.XLOOKUP(I4136,LEGEND!B:B,LEGEND!H:H)&lt;&gt;"-",HYPERLINK(_xlfn.XLOOKUP(I4136,LEGEND!B:B,LEGEND!H:H),"link"),_xlfn.XLOOKUP(I4136,LEGEND!B:B,LEGEND!H:H))</f>
        <v>-</v>
      </c>
      <c r="U4136" s="73" t="str">
        <f>HYPERLINK(_xlfn.XLOOKUP(I4136,LEGEND!B:B,LEGEND!I:I))</f>
        <v>https://milwaukee-media-images.s3.amazonaws.com/hi/48005091--Hero_1.jpg</v>
      </c>
      <c r="V4136" s="51" t="s">
        <v>20500</v>
      </c>
      <c r="W4136" s="63" t="s">
        <v>2403</v>
      </c>
      <c r="X4136" s="64">
        <v>227</v>
      </c>
      <c r="Y4136" s="64">
        <v>50</v>
      </c>
      <c r="Z4136" s="64">
        <v>20</v>
      </c>
      <c r="AA4136" s="84">
        <v>0.13600000000000001</v>
      </c>
      <c r="AB4136" s="85">
        <v>5</v>
      </c>
      <c r="AC4136" s="85">
        <v>1</v>
      </c>
    </row>
    <row r="4137" spans="1:29" ht="25.5">
      <c r="A4137" s="1"/>
      <c r="B4137" s="6" t="s">
        <v>8777</v>
      </c>
      <c r="C4137" s="6" t="s">
        <v>8778</v>
      </c>
      <c r="D4137" s="6" t="s">
        <v>8450</v>
      </c>
      <c r="E4137" s="49" t="s">
        <v>20393</v>
      </c>
      <c r="F4137" s="6" t="s">
        <v>19954</v>
      </c>
      <c r="G4137" s="6" t="s">
        <v>60</v>
      </c>
      <c r="H4137" s="6" t="s">
        <v>60</v>
      </c>
      <c r="I4137" s="60" t="s">
        <v>20501</v>
      </c>
      <c r="J4137" s="49" t="s">
        <v>20502</v>
      </c>
      <c r="K4137" s="6" t="s">
        <v>20503</v>
      </c>
      <c r="L4137" s="29">
        <f>IF($J$6="с учетом НДС",VLOOKUP(I4137,LEGEND!B:E,4,0)*(1-M4137),VLOOKUP(I4137,LEGEND!B:E,4,0)*(1-M4137)/1.2)</f>
        <v>1210</v>
      </c>
      <c r="M4137" s="57">
        <f>IF(AND(B4137&lt;&gt;"1_Электроинструмент",B4137&lt;&gt;"2_Садовая техника"),$J$5,IF($J$4&lt;=20%,$J$4,IFERROR(VLOOKUP(S4137,LEGEND!$L$2:$M$5,2,FALSE),$J$4)))</f>
        <v>0</v>
      </c>
      <c r="N4137" s="48" t="s">
        <v>60</v>
      </c>
      <c r="O4137" s="6" t="s">
        <v>60</v>
      </c>
      <c r="P4137" s="49" t="s">
        <v>66</v>
      </c>
      <c r="Q4137" s="49" t="s">
        <v>67</v>
      </c>
      <c r="R4137" s="6" t="s">
        <v>60</v>
      </c>
      <c r="S4137" s="49" t="s">
        <v>60</v>
      </c>
      <c r="T4137" s="73" t="str">
        <f>IF(_xlfn.XLOOKUP(I4137,LEGEND!B:B,LEGEND!H:H)&lt;&gt;"-",HYPERLINK(_xlfn.XLOOKUP(I4137,LEGEND!B:B,LEGEND!H:H),"link"),_xlfn.XLOOKUP(I4137,LEGEND!B:B,LEGEND!H:H))</f>
        <v>link</v>
      </c>
      <c r="U4137" s="73" t="str">
        <f>HYPERLINK(_xlfn.XLOOKUP(I4137,LEGEND!B:B,LEGEND!I:I))</f>
        <v>https://milwaukee-media-images.s3.amazonaws.com/hi/48005035--Hero_1.jpg</v>
      </c>
      <c r="V4137" s="51" t="s">
        <v>20504</v>
      </c>
      <c r="W4137" s="63" t="s">
        <v>2403</v>
      </c>
      <c r="X4137" s="64">
        <v>35</v>
      </c>
      <c r="Y4137" s="64">
        <v>52</v>
      </c>
      <c r="Z4137" s="64">
        <v>236</v>
      </c>
      <c r="AA4137" s="84">
        <v>0.1</v>
      </c>
      <c r="AB4137" s="85">
        <v>5</v>
      </c>
      <c r="AC4137" s="85">
        <v>1</v>
      </c>
    </row>
    <row r="4138" spans="1:29" ht="25.5">
      <c r="A4138" s="1"/>
      <c r="B4138" s="6" t="s">
        <v>8777</v>
      </c>
      <c r="C4138" s="6" t="s">
        <v>8778</v>
      </c>
      <c r="D4138" s="6" t="s">
        <v>8450</v>
      </c>
      <c r="E4138" s="49" t="s">
        <v>20393</v>
      </c>
      <c r="F4138" s="6" t="s">
        <v>19954</v>
      </c>
      <c r="G4138" s="6" t="s">
        <v>60</v>
      </c>
      <c r="H4138" s="6" t="s">
        <v>60</v>
      </c>
      <c r="I4138" s="60" t="s">
        <v>20505</v>
      </c>
      <c r="J4138" s="49" t="s">
        <v>20506</v>
      </c>
      <c r="K4138" s="6" t="s">
        <v>20507</v>
      </c>
      <c r="L4138" s="29">
        <f>IF($J$6="с учетом НДС",VLOOKUP(I4138,LEGEND!B:E,4,0)*(1-M4138),VLOOKUP(I4138,LEGEND!B:E,4,0)*(1-M4138)/1.2)</f>
        <v>1230</v>
      </c>
      <c r="M4138" s="57">
        <f>IF(AND(B4138&lt;&gt;"1_Электроинструмент",B4138&lt;&gt;"2_Садовая техника"),$J$5,IF($J$4&lt;=20%,$J$4,IFERROR(VLOOKUP(S4138,LEGEND!$L$2:$M$5,2,FALSE),$J$4)))</f>
        <v>0</v>
      </c>
      <c r="N4138" s="48" t="s">
        <v>60</v>
      </c>
      <c r="O4138" s="6" t="s">
        <v>60</v>
      </c>
      <c r="P4138" s="49" t="s">
        <v>66</v>
      </c>
      <c r="Q4138" s="49" t="s">
        <v>67</v>
      </c>
      <c r="R4138" s="6" t="s">
        <v>60</v>
      </c>
      <c r="S4138" s="49" t="s">
        <v>60</v>
      </c>
      <c r="T4138" s="73" t="str">
        <f>IF(_xlfn.XLOOKUP(I4138,LEGEND!B:B,LEGEND!H:H)&lt;&gt;"-",HYPERLINK(_xlfn.XLOOKUP(I4138,LEGEND!B:B,LEGEND!H:H),"link"),_xlfn.XLOOKUP(I4138,LEGEND!B:B,LEGEND!H:H))</f>
        <v>link</v>
      </c>
      <c r="U4138" s="73" t="str">
        <f>HYPERLINK(_xlfn.XLOOKUP(I4138,LEGEND!B:B,LEGEND!I:I))</f>
        <v>https://milwaukee-media-images.s3.amazonaws.com/hi/48001084--Hero_1.jpg</v>
      </c>
      <c r="V4138" s="51" t="s">
        <v>20508</v>
      </c>
      <c r="W4138" s="63" t="s">
        <v>1189</v>
      </c>
      <c r="X4138" s="64">
        <v>370</v>
      </c>
      <c r="Y4138" s="64">
        <v>50</v>
      </c>
      <c r="Z4138" s="64">
        <v>2</v>
      </c>
      <c r="AA4138" s="84">
        <v>0.06</v>
      </c>
      <c r="AB4138" s="85">
        <v>1</v>
      </c>
      <c r="AC4138" s="85">
        <v>1</v>
      </c>
    </row>
    <row r="4139" spans="1:29" ht="25.5">
      <c r="A4139" s="1"/>
      <c r="B4139" s="6" t="s">
        <v>8777</v>
      </c>
      <c r="C4139" s="6" t="s">
        <v>8778</v>
      </c>
      <c r="D4139" s="6" t="s">
        <v>8450</v>
      </c>
      <c r="E4139" s="49" t="s">
        <v>20393</v>
      </c>
      <c r="F4139" s="6" t="s">
        <v>19954</v>
      </c>
      <c r="G4139" s="6" t="s">
        <v>60</v>
      </c>
      <c r="H4139" s="6" t="s">
        <v>60</v>
      </c>
      <c r="I4139" s="60" t="s">
        <v>20509</v>
      </c>
      <c r="J4139" s="49" t="s">
        <v>20510</v>
      </c>
      <c r="K4139" s="6" t="s">
        <v>20511</v>
      </c>
      <c r="L4139" s="29">
        <f>IF($J$6="с учетом НДС",VLOOKUP(I4139,LEGEND!B:E,4,0)*(1-M4139),VLOOKUP(I4139,LEGEND!B:E,4,0)*(1-M4139)/1.2)</f>
        <v>1230</v>
      </c>
      <c r="M4139" s="57">
        <f>IF(AND(B4139&lt;&gt;"1_Электроинструмент",B4139&lt;&gt;"2_Садовая техника"),$J$5,IF($J$4&lt;=20%,$J$4,IFERROR(VLOOKUP(S4139,LEGEND!$L$2:$M$5,2,FALSE),$J$4)))</f>
        <v>0</v>
      </c>
      <c r="N4139" s="48" t="s">
        <v>60</v>
      </c>
      <c r="O4139" s="6" t="s">
        <v>60</v>
      </c>
      <c r="P4139" s="49" t="s">
        <v>66</v>
      </c>
      <c r="Q4139" s="49" t="s">
        <v>67</v>
      </c>
      <c r="R4139" s="6" t="s">
        <v>60</v>
      </c>
      <c r="S4139" s="49" t="s">
        <v>60</v>
      </c>
      <c r="T4139" s="73" t="str">
        <f>IF(_xlfn.XLOOKUP(I4139,LEGEND!B:B,LEGEND!H:H)&lt;&gt;"-",HYPERLINK(_xlfn.XLOOKUP(I4139,LEGEND!B:B,LEGEND!H:H),"link"),_xlfn.XLOOKUP(I4139,LEGEND!B:B,LEGEND!H:H))</f>
        <v>-</v>
      </c>
      <c r="U4139" s="73" t="str">
        <f>HYPERLINK(_xlfn.XLOOKUP(I4139,LEGEND!B:B,LEGEND!I:I))</f>
        <v>https://milwaukee-media-images.s3.amazonaws.com/hi/48004712--Hero_1.jpg</v>
      </c>
      <c r="V4139" s="51" t="s">
        <v>20512</v>
      </c>
      <c r="W4139" s="63" t="s">
        <v>2403</v>
      </c>
      <c r="X4139" s="64">
        <v>35</v>
      </c>
      <c r="Y4139" s="64">
        <v>50</v>
      </c>
      <c r="Z4139" s="64">
        <v>225</v>
      </c>
      <c r="AA4139" s="84">
        <v>0.152</v>
      </c>
      <c r="AB4139" s="85">
        <v>5</v>
      </c>
      <c r="AC4139" s="85">
        <v>1</v>
      </c>
    </row>
    <row r="4140" spans="1:29" ht="25.5">
      <c r="A4140" s="1"/>
      <c r="B4140" s="6" t="s">
        <v>8777</v>
      </c>
      <c r="C4140" s="6" t="s">
        <v>8778</v>
      </c>
      <c r="D4140" s="6" t="s">
        <v>8450</v>
      </c>
      <c r="E4140" s="49" t="s">
        <v>20393</v>
      </c>
      <c r="F4140" s="6" t="s">
        <v>19954</v>
      </c>
      <c r="G4140" s="6" t="s">
        <v>60</v>
      </c>
      <c r="H4140" s="6" t="s">
        <v>60</v>
      </c>
      <c r="I4140" s="60" t="s">
        <v>20513</v>
      </c>
      <c r="J4140" s="49" t="s">
        <v>20514</v>
      </c>
      <c r="K4140" s="6" t="s">
        <v>20515</v>
      </c>
      <c r="L4140" s="29">
        <f>IF($J$6="с учетом НДС",VLOOKUP(I4140,LEGEND!B:E,4,0)*(1-M4140),VLOOKUP(I4140,LEGEND!B:E,4,0)*(1-M4140)/1.2)</f>
        <v>1230</v>
      </c>
      <c r="M4140" s="57">
        <f>IF(AND(B4140&lt;&gt;"1_Электроинструмент",B4140&lt;&gt;"2_Садовая техника"),$J$5,IF($J$4&lt;=20%,$J$4,IFERROR(VLOOKUP(S4140,LEGEND!$L$2:$M$5,2,FALSE),$J$4)))</f>
        <v>0</v>
      </c>
      <c r="N4140" s="48" t="s">
        <v>60</v>
      </c>
      <c r="O4140" s="6" t="s">
        <v>60</v>
      </c>
      <c r="P4140" s="49" t="s">
        <v>66</v>
      </c>
      <c r="Q4140" s="49" t="s">
        <v>67</v>
      </c>
      <c r="R4140" s="6" t="s">
        <v>60</v>
      </c>
      <c r="S4140" s="49" t="s">
        <v>60</v>
      </c>
      <c r="T4140" s="73" t="str">
        <f>IF(_xlfn.XLOOKUP(I4140,LEGEND!B:B,LEGEND!H:H)&lt;&gt;"-",HYPERLINK(_xlfn.XLOOKUP(I4140,LEGEND!B:B,LEGEND!H:H),"link"),_xlfn.XLOOKUP(I4140,LEGEND!B:B,LEGEND!H:H))</f>
        <v>-</v>
      </c>
      <c r="U4140" s="73" t="str">
        <f>HYPERLINK(_xlfn.XLOOKUP(I4140,LEGEND!B:B,LEGEND!I:I))</f>
        <v>https://milwaukee-media-images.s3.amazonaws.com/hi/48004782--Hero_1.jpg</v>
      </c>
      <c r="V4140" s="51" t="s">
        <v>20516</v>
      </c>
      <c r="W4140" s="63" t="s">
        <v>2403</v>
      </c>
      <c r="X4140" s="64">
        <v>226</v>
      </c>
      <c r="Y4140" s="64">
        <v>50</v>
      </c>
      <c r="Z4140" s="64">
        <v>19</v>
      </c>
      <c r="AA4140" s="84">
        <v>0.156</v>
      </c>
      <c r="AB4140" s="85">
        <v>5</v>
      </c>
      <c r="AC4140" s="85">
        <v>1</v>
      </c>
    </row>
    <row r="4141" spans="1:29" ht="25.5">
      <c r="A4141" s="1"/>
      <c r="B4141" s="6" t="s">
        <v>8777</v>
      </c>
      <c r="C4141" s="6" t="s">
        <v>8778</v>
      </c>
      <c r="D4141" s="6" t="s">
        <v>8450</v>
      </c>
      <c r="E4141" s="49" t="s">
        <v>20393</v>
      </c>
      <c r="F4141" s="6" t="s">
        <v>19954</v>
      </c>
      <c r="G4141" s="6" t="s">
        <v>60</v>
      </c>
      <c r="H4141" s="6" t="s">
        <v>60</v>
      </c>
      <c r="I4141" s="60" t="s">
        <v>20517</v>
      </c>
      <c r="J4141" s="49" t="s">
        <v>20518</v>
      </c>
      <c r="K4141" s="6" t="s">
        <v>20519</v>
      </c>
      <c r="L4141" s="29">
        <f>IF($J$6="с учетом НДС",VLOOKUP(I4141,LEGEND!B:E,4,0)*(1-M4141),VLOOKUP(I4141,LEGEND!B:E,4,0)*(1-M4141)/1.2)</f>
        <v>1240</v>
      </c>
      <c r="M4141" s="57">
        <f>IF(AND(B4141&lt;&gt;"1_Электроинструмент",B4141&lt;&gt;"2_Садовая техника"),$J$5,IF($J$4&lt;=20%,$J$4,IFERROR(VLOOKUP(S4141,LEGEND!$L$2:$M$5,2,FALSE),$J$4)))</f>
        <v>0</v>
      </c>
      <c r="N4141" s="48" t="s">
        <v>60</v>
      </c>
      <c r="O4141" s="6" t="s">
        <v>60</v>
      </c>
      <c r="P4141" s="49" t="s">
        <v>66</v>
      </c>
      <c r="Q4141" s="49" t="s">
        <v>67</v>
      </c>
      <c r="R4141" s="6" t="s">
        <v>60</v>
      </c>
      <c r="S4141" s="49" t="s">
        <v>60</v>
      </c>
      <c r="T4141" s="73" t="str">
        <f>IF(_xlfn.XLOOKUP(I4141,LEGEND!B:B,LEGEND!H:H)&lt;&gt;"-",HYPERLINK(_xlfn.XLOOKUP(I4141,LEGEND!B:B,LEGEND!H:H),"link"),_xlfn.XLOOKUP(I4141,LEGEND!B:B,LEGEND!H:H))</f>
        <v>-</v>
      </c>
      <c r="U4141" s="73" t="str">
        <f>HYPERLINK(_xlfn.XLOOKUP(I4141,LEGEND!B:B,LEGEND!I:I))</f>
        <v>https://milwaukee-media-images.s3.amazonaws.com/hi/48005293--Hero_1.jpg</v>
      </c>
      <c r="V4141" s="51" t="s">
        <v>20520</v>
      </c>
      <c r="W4141" s="63" t="s">
        <v>2403</v>
      </c>
      <c r="X4141" s="64">
        <v>302</v>
      </c>
      <c r="Y4141" s="64">
        <v>52</v>
      </c>
      <c r="Z4141" s="64">
        <v>20</v>
      </c>
      <c r="AA4141" s="84">
        <v>0.14099999999999999</v>
      </c>
      <c r="AB4141" s="85">
        <v>5</v>
      </c>
      <c r="AC4141" s="85">
        <v>1</v>
      </c>
    </row>
    <row r="4142" spans="1:29" ht="25.5">
      <c r="A4142" s="1"/>
      <c r="B4142" s="6" t="s">
        <v>8777</v>
      </c>
      <c r="C4142" s="6" t="s">
        <v>8778</v>
      </c>
      <c r="D4142" s="6" t="s">
        <v>8450</v>
      </c>
      <c r="E4142" s="49" t="s">
        <v>20393</v>
      </c>
      <c r="F4142" s="6" t="s">
        <v>19954</v>
      </c>
      <c r="G4142" s="6" t="s">
        <v>60</v>
      </c>
      <c r="H4142" s="6" t="s">
        <v>60</v>
      </c>
      <c r="I4142" s="60" t="s">
        <v>20521</v>
      </c>
      <c r="J4142" s="49" t="s">
        <v>20522</v>
      </c>
      <c r="K4142" s="6" t="s">
        <v>20523</v>
      </c>
      <c r="L4142" s="29">
        <f>IF($J$6="с учетом НДС",VLOOKUP(I4142,LEGEND!B:E,4,0)*(1-M4142),VLOOKUP(I4142,LEGEND!B:E,4,0)*(1-M4142)/1.2)</f>
        <v>1270</v>
      </c>
      <c r="M4142" s="57">
        <f>IF(AND(B4142&lt;&gt;"1_Электроинструмент",B4142&lt;&gt;"2_Садовая техника"),$J$5,IF($J$4&lt;=20%,$J$4,IFERROR(VLOOKUP(S4142,LEGEND!$L$2:$M$5,2,FALSE),$J$4)))</f>
        <v>0</v>
      </c>
      <c r="N4142" s="48" t="s">
        <v>60</v>
      </c>
      <c r="O4142" s="6" t="s">
        <v>60</v>
      </c>
      <c r="P4142" s="49" t="s">
        <v>66</v>
      </c>
      <c r="Q4142" s="49" t="s">
        <v>67</v>
      </c>
      <c r="R4142" s="6" t="s">
        <v>60</v>
      </c>
      <c r="S4142" s="49" t="s">
        <v>60</v>
      </c>
      <c r="T4142" s="73" t="str">
        <f>IF(_xlfn.XLOOKUP(I4142,LEGEND!B:B,LEGEND!H:H)&lt;&gt;"-",HYPERLINK(_xlfn.XLOOKUP(I4142,LEGEND!B:B,LEGEND!H:H),"link"),_xlfn.XLOOKUP(I4142,LEGEND!B:B,LEGEND!H:H))</f>
        <v>link</v>
      </c>
      <c r="U4142" s="73" t="str">
        <f>HYPERLINK(_xlfn.XLOOKUP(I4142,LEGEND!B:B,LEGEND!I:I))</f>
        <v>https://milwaukee-media-images.s3.amazonaws.com/hi/48001077--Hero_1.jpg</v>
      </c>
      <c r="V4142" s="51" t="s">
        <v>20524</v>
      </c>
      <c r="W4142" s="63" t="s">
        <v>1189</v>
      </c>
      <c r="X4142" s="64">
        <v>25</v>
      </c>
      <c r="Y4142" s="64">
        <v>50</v>
      </c>
      <c r="Z4142" s="64">
        <v>370</v>
      </c>
      <c r="AA4142" s="84">
        <v>0.106</v>
      </c>
      <c r="AB4142" s="85">
        <v>3</v>
      </c>
      <c r="AC4142" s="85">
        <v>1</v>
      </c>
    </row>
    <row r="4143" spans="1:29" ht="25.5">
      <c r="A4143" s="1"/>
      <c r="B4143" s="6" t="s">
        <v>8777</v>
      </c>
      <c r="C4143" s="6" t="s">
        <v>8778</v>
      </c>
      <c r="D4143" s="6" t="s">
        <v>8450</v>
      </c>
      <c r="E4143" s="49" t="s">
        <v>20393</v>
      </c>
      <c r="F4143" s="6" t="s">
        <v>19954</v>
      </c>
      <c r="G4143" s="6" t="s">
        <v>60</v>
      </c>
      <c r="H4143" s="6" t="s">
        <v>60</v>
      </c>
      <c r="I4143" s="60" t="s">
        <v>20525</v>
      </c>
      <c r="J4143" s="49" t="s">
        <v>20526</v>
      </c>
      <c r="K4143" s="6" t="s">
        <v>20527</v>
      </c>
      <c r="L4143" s="29">
        <f>IF($J$6="с учетом НДС",VLOOKUP(I4143,LEGEND!B:E,4,0)*(1-M4143),VLOOKUP(I4143,LEGEND!B:E,4,0)*(1-M4143)/1.2)</f>
        <v>1270</v>
      </c>
      <c r="M4143" s="57">
        <f>IF(AND(B4143&lt;&gt;"1_Электроинструмент",B4143&lt;&gt;"2_Садовая техника"),$J$5,IF($J$4&lt;=20%,$J$4,IFERROR(VLOOKUP(S4143,LEGEND!$L$2:$M$5,2,FALSE),$J$4)))</f>
        <v>0</v>
      </c>
      <c r="N4143" s="48" t="s">
        <v>60</v>
      </c>
      <c r="O4143" s="6" t="s">
        <v>60</v>
      </c>
      <c r="P4143" s="49" t="s">
        <v>66</v>
      </c>
      <c r="Q4143" s="49" t="s">
        <v>67</v>
      </c>
      <c r="R4143" s="6" t="s">
        <v>60</v>
      </c>
      <c r="S4143" s="49" t="s">
        <v>60</v>
      </c>
      <c r="T4143" s="73" t="str">
        <f>IF(_xlfn.XLOOKUP(I4143,LEGEND!B:B,LEGEND!H:H)&lt;&gt;"-",HYPERLINK(_xlfn.XLOOKUP(I4143,LEGEND!B:B,LEGEND!H:H),"link"),_xlfn.XLOOKUP(I4143,LEGEND!B:B,LEGEND!H:H))</f>
        <v>-</v>
      </c>
      <c r="U4143" s="73" t="str">
        <f>HYPERLINK(_xlfn.XLOOKUP(I4143,LEGEND!B:B,LEGEND!I:I))</f>
        <v>https://milwaukee-media-images.s3.amazonaws.com/hi/48005052--Hero_1.jpg</v>
      </c>
      <c r="V4143" s="51" t="s">
        <v>20528</v>
      </c>
      <c r="W4143" s="63" t="s">
        <v>2403</v>
      </c>
      <c r="X4143" s="64">
        <v>225</v>
      </c>
      <c r="Y4143" s="64">
        <v>50</v>
      </c>
      <c r="Z4143" s="64">
        <v>20</v>
      </c>
      <c r="AA4143" s="84">
        <v>7.1999999999999995E-2</v>
      </c>
      <c r="AB4143" s="85">
        <v>5</v>
      </c>
      <c r="AC4143" s="85">
        <v>1</v>
      </c>
    </row>
    <row r="4144" spans="1:29" ht="25.5">
      <c r="A4144" s="1"/>
      <c r="B4144" s="6" t="s">
        <v>8777</v>
      </c>
      <c r="C4144" s="6" t="s">
        <v>8778</v>
      </c>
      <c r="D4144" s="6" t="s">
        <v>8450</v>
      </c>
      <c r="E4144" s="49" t="s">
        <v>20393</v>
      </c>
      <c r="F4144" s="6" t="s">
        <v>19954</v>
      </c>
      <c r="G4144" s="6" t="s">
        <v>60</v>
      </c>
      <c r="H4144" s="6" t="s">
        <v>60</v>
      </c>
      <c r="I4144" s="60" t="s">
        <v>20529</v>
      </c>
      <c r="J4144" s="49" t="s">
        <v>20530</v>
      </c>
      <c r="K4144" s="6" t="s">
        <v>20531</v>
      </c>
      <c r="L4144" s="29">
        <f>IF($J$6="с учетом НДС",VLOOKUP(I4144,LEGEND!B:E,4,0)*(1-M4144),VLOOKUP(I4144,LEGEND!B:E,4,0)*(1-M4144)/1.2)</f>
        <v>1360</v>
      </c>
      <c r="M4144" s="57">
        <f>IF(AND(B4144&lt;&gt;"1_Электроинструмент",B4144&lt;&gt;"2_Садовая техника"),$J$5,IF($J$4&lt;=20%,$J$4,IFERROR(VLOOKUP(S4144,LEGEND!$L$2:$M$5,2,FALSE),$J$4)))</f>
        <v>0</v>
      </c>
      <c r="N4144" s="48" t="s">
        <v>60</v>
      </c>
      <c r="O4144" s="6" t="s">
        <v>60</v>
      </c>
      <c r="P4144" s="49" t="s">
        <v>66</v>
      </c>
      <c r="Q4144" s="49" t="s">
        <v>67</v>
      </c>
      <c r="R4144" s="6" t="s">
        <v>60</v>
      </c>
      <c r="S4144" s="49" t="s">
        <v>60</v>
      </c>
      <c r="T4144" s="73" t="str">
        <f>IF(_xlfn.XLOOKUP(I4144,LEGEND!B:B,LEGEND!H:H)&lt;&gt;"-",HYPERLINK(_xlfn.XLOOKUP(I4144,LEGEND!B:B,LEGEND!H:H),"link"),_xlfn.XLOOKUP(I4144,LEGEND!B:B,LEGEND!H:H))</f>
        <v>link</v>
      </c>
      <c r="U4144" s="73" t="str">
        <f>HYPERLINK(_xlfn.XLOOKUP(I4144,LEGEND!B:B,LEGEND!I:I))</f>
        <v>https://milwaukee-media-images.s3.amazonaws.com/hi/48005021--Hero_1.jpg</v>
      </c>
      <c r="V4144" s="51" t="s">
        <v>20532</v>
      </c>
      <c r="W4144" s="63" t="s">
        <v>2403</v>
      </c>
      <c r="X4144" s="64">
        <v>227</v>
      </c>
      <c r="Y4144" s="64">
        <v>50</v>
      </c>
      <c r="Z4144" s="64">
        <v>20</v>
      </c>
      <c r="AA4144" s="84">
        <v>0.17199999999999999</v>
      </c>
      <c r="AB4144" s="85">
        <v>5</v>
      </c>
      <c r="AC4144" s="85">
        <v>1</v>
      </c>
    </row>
    <row r="4145" spans="1:29" ht="25.5">
      <c r="A4145" s="1"/>
      <c r="B4145" s="6" t="s">
        <v>8777</v>
      </c>
      <c r="C4145" s="6" t="s">
        <v>8778</v>
      </c>
      <c r="D4145" s="6" t="s">
        <v>8450</v>
      </c>
      <c r="E4145" s="49" t="s">
        <v>20393</v>
      </c>
      <c r="F4145" s="6" t="s">
        <v>19954</v>
      </c>
      <c r="G4145" s="6" t="s">
        <v>60</v>
      </c>
      <c r="H4145" s="6" t="s">
        <v>60</v>
      </c>
      <c r="I4145" s="60" t="s">
        <v>20533</v>
      </c>
      <c r="J4145" s="49" t="s">
        <v>20534</v>
      </c>
      <c r="K4145" s="6" t="s">
        <v>20535</v>
      </c>
      <c r="L4145" s="29">
        <f>IF($J$6="с учетом НДС",VLOOKUP(I4145,LEGEND!B:E,4,0)*(1-M4145),VLOOKUP(I4145,LEGEND!B:E,4,0)*(1-M4145)/1.2)</f>
        <v>1360</v>
      </c>
      <c r="M4145" s="57">
        <f>IF(AND(B4145&lt;&gt;"1_Электроинструмент",B4145&lt;&gt;"2_Садовая техника"),$J$5,IF($J$4&lt;=20%,$J$4,IFERROR(VLOOKUP(S4145,LEGEND!$L$2:$M$5,2,FALSE),$J$4)))</f>
        <v>0</v>
      </c>
      <c r="N4145" s="48" t="s">
        <v>60</v>
      </c>
      <c r="O4145" s="6" t="s">
        <v>60</v>
      </c>
      <c r="P4145" s="49" t="s">
        <v>66</v>
      </c>
      <c r="Q4145" s="49" t="s">
        <v>67</v>
      </c>
      <c r="R4145" s="6" t="s">
        <v>60</v>
      </c>
      <c r="S4145" s="49" t="s">
        <v>60</v>
      </c>
      <c r="T4145" s="73" t="str">
        <f>IF(_xlfn.XLOOKUP(I4145,LEGEND!B:B,LEGEND!H:H)&lt;&gt;"-",HYPERLINK(_xlfn.XLOOKUP(I4145,LEGEND!B:B,LEGEND!H:H),"link"),_xlfn.XLOOKUP(I4145,LEGEND!B:B,LEGEND!H:H))</f>
        <v>link</v>
      </c>
      <c r="U4145" s="73" t="str">
        <f>HYPERLINK(_xlfn.XLOOKUP(I4145,LEGEND!B:B,LEGEND!I:I))</f>
        <v>https://milwaukee-media-images.s3.amazonaws.com/hi/48005187--Hero_1.jpg</v>
      </c>
      <c r="V4145" s="51" t="s">
        <v>20536</v>
      </c>
      <c r="W4145" s="63" t="s">
        <v>2403</v>
      </c>
      <c r="X4145" s="64">
        <v>21</v>
      </c>
      <c r="Y4145" s="64">
        <v>55</v>
      </c>
      <c r="Z4145" s="64">
        <v>350</v>
      </c>
      <c r="AA4145" s="84">
        <v>0.154</v>
      </c>
      <c r="AB4145" s="85">
        <v>5</v>
      </c>
      <c r="AC4145" s="85">
        <v>1</v>
      </c>
    </row>
    <row r="4146" spans="1:29" ht="25.5">
      <c r="A4146" s="1"/>
      <c r="B4146" s="6" t="s">
        <v>8777</v>
      </c>
      <c r="C4146" s="6" t="s">
        <v>8778</v>
      </c>
      <c r="D4146" s="6" t="s">
        <v>8450</v>
      </c>
      <c r="E4146" s="49" t="s">
        <v>20393</v>
      </c>
      <c r="F4146" s="6" t="s">
        <v>19954</v>
      </c>
      <c r="G4146" s="6" t="s">
        <v>60</v>
      </c>
      <c r="H4146" s="6" t="s">
        <v>60</v>
      </c>
      <c r="I4146" s="60" t="s">
        <v>20537</v>
      </c>
      <c r="J4146" s="49" t="s">
        <v>20538</v>
      </c>
      <c r="K4146" s="6" t="s">
        <v>20539</v>
      </c>
      <c r="L4146" s="29">
        <f>IF($J$6="с учетом НДС",VLOOKUP(I4146,LEGEND!B:E,4,0)*(1-M4146),VLOOKUP(I4146,LEGEND!B:E,4,0)*(1-M4146)/1.2)</f>
        <v>1360</v>
      </c>
      <c r="M4146" s="57">
        <f>IF(AND(B4146&lt;&gt;"1_Электроинструмент",B4146&lt;&gt;"2_Садовая техника"),$J$5,IF($J$4&lt;=20%,$J$4,IFERROR(VLOOKUP(S4146,LEGEND!$L$2:$M$5,2,FALSE),$J$4)))</f>
        <v>0</v>
      </c>
      <c r="N4146" s="48" t="s">
        <v>60</v>
      </c>
      <c r="O4146" s="6" t="s">
        <v>60</v>
      </c>
      <c r="P4146" s="49" t="s">
        <v>66</v>
      </c>
      <c r="Q4146" s="49" t="s">
        <v>67</v>
      </c>
      <c r="R4146" s="6" t="s">
        <v>60</v>
      </c>
      <c r="S4146" s="49" t="s">
        <v>60</v>
      </c>
      <c r="T4146" s="73" t="str">
        <f>IF(_xlfn.XLOOKUP(I4146,LEGEND!B:B,LEGEND!H:H)&lt;&gt;"-",HYPERLINK(_xlfn.XLOOKUP(I4146,LEGEND!B:B,LEGEND!H:H),"link"),_xlfn.XLOOKUP(I4146,LEGEND!B:B,LEGEND!H:H))</f>
        <v>link</v>
      </c>
      <c r="U4146" s="73" t="str">
        <f>HYPERLINK(_xlfn.XLOOKUP(I4146,LEGEND!B:B,LEGEND!I:I))</f>
        <v>https://milwaukee-media-images.s3.amazonaws.com/hi/48005188--Hero_1.jpg</v>
      </c>
      <c r="V4146" s="51" t="s">
        <v>20540</v>
      </c>
      <c r="W4146" s="63" t="s">
        <v>2403</v>
      </c>
      <c r="X4146" s="64">
        <v>21</v>
      </c>
      <c r="Y4146" s="64">
        <v>50</v>
      </c>
      <c r="Z4146" s="64">
        <v>350</v>
      </c>
      <c r="AA4146" s="84">
        <v>0.158</v>
      </c>
      <c r="AB4146" s="85">
        <v>5</v>
      </c>
      <c r="AC4146" s="85">
        <v>1</v>
      </c>
    </row>
    <row r="4147" spans="1:29" ht="25.5">
      <c r="A4147" s="1"/>
      <c r="B4147" s="6" t="s">
        <v>8777</v>
      </c>
      <c r="C4147" s="6" t="s">
        <v>8778</v>
      </c>
      <c r="D4147" s="6" t="s">
        <v>8450</v>
      </c>
      <c r="E4147" s="49" t="s">
        <v>20393</v>
      </c>
      <c r="F4147" s="6" t="s">
        <v>19954</v>
      </c>
      <c r="G4147" s="6" t="s">
        <v>60</v>
      </c>
      <c r="H4147" s="6" t="s">
        <v>60</v>
      </c>
      <c r="I4147" s="60" t="s">
        <v>20541</v>
      </c>
      <c r="J4147" s="49" t="s">
        <v>20542</v>
      </c>
      <c r="K4147" s="6" t="s">
        <v>20543</v>
      </c>
      <c r="L4147" s="29">
        <f>IF($J$6="с учетом НДС",VLOOKUP(I4147,LEGEND!B:E,4,0)*(1-M4147),VLOOKUP(I4147,LEGEND!B:E,4,0)*(1-M4147)/1.2)</f>
        <v>1380</v>
      </c>
      <c r="M4147" s="57">
        <f>IF(AND(B4147&lt;&gt;"1_Электроинструмент",B4147&lt;&gt;"2_Садовая техника"),$J$5,IF($J$4&lt;=20%,$J$4,IFERROR(VLOOKUP(S4147,LEGEND!$L$2:$M$5,2,FALSE),$J$4)))</f>
        <v>0</v>
      </c>
      <c r="N4147" s="48" t="s">
        <v>60</v>
      </c>
      <c r="O4147" s="6" t="s">
        <v>60</v>
      </c>
      <c r="P4147" s="49" t="s">
        <v>66</v>
      </c>
      <c r="Q4147" s="49" t="s">
        <v>67</v>
      </c>
      <c r="R4147" s="6" t="s">
        <v>60</v>
      </c>
      <c r="S4147" s="49" t="s">
        <v>60</v>
      </c>
      <c r="T4147" s="73" t="str">
        <f>IF(_xlfn.XLOOKUP(I4147,LEGEND!B:B,LEGEND!H:H)&lt;&gt;"-",HYPERLINK(_xlfn.XLOOKUP(I4147,LEGEND!B:B,LEGEND!H:H),"link"),_xlfn.XLOOKUP(I4147,LEGEND!B:B,LEGEND!H:H))</f>
        <v>link</v>
      </c>
      <c r="U4147" s="73" t="str">
        <f>HYPERLINK(_xlfn.XLOOKUP(I4147,LEGEND!B:B,LEGEND!I:I))</f>
        <v>https://milwaukee-media-images.s3.amazonaws.com/hi/48001430--Hero_1.jpg</v>
      </c>
      <c r="V4147" s="51" t="s">
        <v>20544</v>
      </c>
      <c r="W4147" s="63" t="s">
        <v>4191</v>
      </c>
      <c r="X4147" s="64">
        <v>52</v>
      </c>
      <c r="Y4147" s="64">
        <v>52</v>
      </c>
      <c r="Z4147" s="64">
        <v>304</v>
      </c>
      <c r="AA4147" s="84">
        <v>0.126</v>
      </c>
      <c r="AB4147" s="85">
        <v>3</v>
      </c>
      <c r="AC4147" s="85">
        <v>1</v>
      </c>
    </row>
    <row r="4148" spans="1:29" ht="25.5">
      <c r="A4148" s="1"/>
      <c r="B4148" s="6" t="s">
        <v>8777</v>
      </c>
      <c r="C4148" s="6" t="s">
        <v>8778</v>
      </c>
      <c r="D4148" s="6" t="s">
        <v>8450</v>
      </c>
      <c r="E4148" s="49" t="s">
        <v>20393</v>
      </c>
      <c r="F4148" s="6" t="s">
        <v>19954</v>
      </c>
      <c r="G4148" s="6" t="s">
        <v>60</v>
      </c>
      <c r="H4148" s="6" t="s">
        <v>60</v>
      </c>
      <c r="I4148" s="60" t="s">
        <v>20545</v>
      </c>
      <c r="J4148" s="49" t="s">
        <v>20546</v>
      </c>
      <c r="K4148" s="6" t="s">
        <v>20547</v>
      </c>
      <c r="L4148" s="29">
        <f>IF($J$6="с учетом НДС",VLOOKUP(I4148,LEGEND!B:E,4,0)*(1-M4148),VLOOKUP(I4148,LEGEND!B:E,4,0)*(1-M4148)/1.2)</f>
        <v>1420</v>
      </c>
      <c r="M4148" s="57">
        <f>IF(AND(B4148&lt;&gt;"1_Электроинструмент",B4148&lt;&gt;"2_Садовая техника"),$J$5,IF($J$4&lt;=20%,$J$4,IFERROR(VLOOKUP(S4148,LEGEND!$L$2:$M$5,2,FALSE),$J$4)))</f>
        <v>0</v>
      </c>
      <c r="N4148" s="48" t="s">
        <v>60</v>
      </c>
      <c r="O4148" s="6" t="s">
        <v>60</v>
      </c>
      <c r="P4148" s="49" t="s">
        <v>66</v>
      </c>
      <c r="Q4148" s="49" t="s">
        <v>67</v>
      </c>
      <c r="R4148" s="6" t="s">
        <v>60</v>
      </c>
      <c r="S4148" s="49" t="s">
        <v>60</v>
      </c>
      <c r="T4148" s="73" t="str">
        <f>IF(_xlfn.XLOOKUP(I4148,LEGEND!B:B,LEGEND!H:H)&lt;&gt;"-",HYPERLINK(_xlfn.XLOOKUP(I4148,LEGEND!B:B,LEGEND!H:H),"link"),_xlfn.XLOOKUP(I4148,LEGEND!B:B,LEGEND!H:H))</f>
        <v>link</v>
      </c>
      <c r="U4148" s="73" t="str">
        <f>HYPERLINK(_xlfn.XLOOKUP(I4148,LEGEND!B:B,LEGEND!I:I))</f>
        <v>https://milwaukee-media-images.s3.amazonaws.com/hi/48001083--Hero_1.jpg</v>
      </c>
      <c r="V4148" s="51" t="s">
        <v>20548</v>
      </c>
      <c r="W4148" s="63" t="s">
        <v>1189</v>
      </c>
      <c r="X4148" s="64">
        <v>480</v>
      </c>
      <c r="Y4148" s="64">
        <v>49</v>
      </c>
      <c r="Z4148" s="64">
        <v>2</v>
      </c>
      <c r="AA4148" s="84">
        <v>9.6000000000000002E-2</v>
      </c>
      <c r="AB4148" s="85">
        <v>1</v>
      </c>
      <c r="AC4148" s="85">
        <v>1</v>
      </c>
    </row>
    <row r="4149" spans="1:29" ht="25.5">
      <c r="A4149" s="1"/>
      <c r="B4149" s="6" t="s">
        <v>8777</v>
      </c>
      <c r="C4149" s="6" t="s">
        <v>8778</v>
      </c>
      <c r="D4149" s="6" t="s">
        <v>8450</v>
      </c>
      <c r="E4149" s="49" t="s">
        <v>20393</v>
      </c>
      <c r="F4149" s="6" t="s">
        <v>19954</v>
      </c>
      <c r="G4149" s="6" t="s">
        <v>60</v>
      </c>
      <c r="H4149" s="6" t="s">
        <v>60</v>
      </c>
      <c r="I4149" s="60" t="s">
        <v>20549</v>
      </c>
      <c r="J4149" s="49" t="s">
        <v>20550</v>
      </c>
      <c r="K4149" s="6" t="s">
        <v>20551</v>
      </c>
      <c r="L4149" s="29">
        <f>IF($J$6="с учетом НДС",VLOOKUP(I4149,LEGEND!B:E,4,0)*(1-M4149),VLOOKUP(I4149,LEGEND!B:E,4,0)*(1-M4149)/1.2)</f>
        <v>1430</v>
      </c>
      <c r="M4149" s="57">
        <f>IF(AND(B4149&lt;&gt;"1_Электроинструмент",B4149&lt;&gt;"2_Садовая техника"),$J$5,IF($J$4&lt;=20%,$J$4,IFERROR(VLOOKUP(S4149,LEGEND!$L$2:$M$5,2,FALSE),$J$4)))</f>
        <v>0</v>
      </c>
      <c r="N4149" s="48" t="s">
        <v>60</v>
      </c>
      <c r="O4149" s="6" t="s">
        <v>60</v>
      </c>
      <c r="P4149" s="49" t="s">
        <v>66</v>
      </c>
      <c r="Q4149" s="49" t="s">
        <v>67</v>
      </c>
      <c r="R4149" s="6" t="s">
        <v>60</v>
      </c>
      <c r="S4149" s="49" t="s">
        <v>60</v>
      </c>
      <c r="T4149" s="73" t="str">
        <f>IF(_xlfn.XLOOKUP(I4149,LEGEND!B:B,LEGEND!H:H)&lt;&gt;"-",HYPERLINK(_xlfn.XLOOKUP(I4149,LEGEND!B:B,LEGEND!H:H),"link"),_xlfn.XLOOKUP(I4149,LEGEND!B:B,LEGEND!H:H))</f>
        <v>link</v>
      </c>
      <c r="U4149" s="73" t="str">
        <f>HYPERLINK(_xlfn.XLOOKUP(I4149,LEGEND!B:B,LEGEND!I:I))</f>
        <v>https://milwaukee-media-images.s3.amazonaws.com/hi/48004188--Hero_1.jpg</v>
      </c>
      <c r="V4149" s="51" t="s">
        <v>20552</v>
      </c>
      <c r="W4149" s="63" t="s">
        <v>2403</v>
      </c>
      <c r="X4149" s="64">
        <v>35</v>
      </c>
      <c r="Y4149" s="64">
        <v>52</v>
      </c>
      <c r="Z4149" s="64">
        <v>303</v>
      </c>
      <c r="AA4149" s="84">
        <v>0.154</v>
      </c>
      <c r="AB4149" s="85">
        <v>5</v>
      </c>
      <c r="AC4149" s="85">
        <v>1</v>
      </c>
    </row>
    <row r="4150" spans="1:29" ht="25.5">
      <c r="A4150" s="1"/>
      <c r="B4150" s="6" t="s">
        <v>8777</v>
      </c>
      <c r="C4150" s="6" t="s">
        <v>8778</v>
      </c>
      <c r="D4150" s="6" t="s">
        <v>8450</v>
      </c>
      <c r="E4150" s="49" t="s">
        <v>20393</v>
      </c>
      <c r="F4150" s="6" t="s">
        <v>19954</v>
      </c>
      <c r="G4150" s="6" t="s">
        <v>60</v>
      </c>
      <c r="H4150" s="6" t="s">
        <v>60</v>
      </c>
      <c r="I4150" s="60" t="s">
        <v>20553</v>
      </c>
      <c r="J4150" s="49" t="s">
        <v>20554</v>
      </c>
      <c r="K4150" s="6" t="s">
        <v>20555</v>
      </c>
      <c r="L4150" s="29">
        <f>IF($J$6="с учетом НДС",VLOOKUP(I4150,LEGEND!B:E,4,0)*(1-M4150),VLOOKUP(I4150,LEGEND!B:E,4,0)*(1-M4150)/1.2)</f>
        <v>1450</v>
      </c>
      <c r="M4150" s="57">
        <f>IF(AND(B4150&lt;&gt;"1_Электроинструмент",B4150&lt;&gt;"2_Садовая техника"),$J$5,IF($J$4&lt;=20%,$J$4,IFERROR(VLOOKUP(S4150,LEGEND!$L$2:$M$5,2,FALSE),$J$4)))</f>
        <v>0</v>
      </c>
      <c r="N4150" s="48" t="s">
        <v>60</v>
      </c>
      <c r="O4150" s="6" t="s">
        <v>60</v>
      </c>
      <c r="P4150" s="49" t="s">
        <v>66</v>
      </c>
      <c r="Q4150" s="49" t="s">
        <v>67</v>
      </c>
      <c r="R4150" s="6" t="s">
        <v>60</v>
      </c>
      <c r="S4150" s="49" t="s">
        <v>60</v>
      </c>
      <c r="T4150" s="73" t="str">
        <f>IF(_xlfn.XLOOKUP(I4150,LEGEND!B:B,LEGEND!H:H)&lt;&gt;"-",HYPERLINK(_xlfn.XLOOKUP(I4150,LEGEND!B:B,LEGEND!H:H),"link"),_xlfn.XLOOKUP(I4150,LEGEND!B:B,LEGEND!H:H))</f>
        <v>link</v>
      </c>
      <c r="U4150" s="73" t="str">
        <f>HYPERLINK(_xlfn.XLOOKUP(I4150,LEGEND!B:B,LEGEND!I:I))</f>
        <v>https://milwaukee-media-images.s3.amazonaws.com/hi/48004187--Hero_1.jpg</v>
      </c>
      <c r="V4150" s="51" t="s">
        <v>20556</v>
      </c>
      <c r="W4150" s="63" t="s">
        <v>2403</v>
      </c>
      <c r="X4150" s="64">
        <v>35</v>
      </c>
      <c r="Y4150" s="64">
        <v>52</v>
      </c>
      <c r="Z4150" s="64">
        <v>303</v>
      </c>
      <c r="AA4150" s="84">
        <v>0.156</v>
      </c>
      <c r="AB4150" s="85">
        <v>5</v>
      </c>
      <c r="AC4150" s="85">
        <v>1</v>
      </c>
    </row>
    <row r="4151" spans="1:29" ht="25.5">
      <c r="A4151" s="1"/>
      <c r="B4151" s="6" t="s">
        <v>8777</v>
      </c>
      <c r="C4151" s="6" t="s">
        <v>8778</v>
      </c>
      <c r="D4151" s="6" t="s">
        <v>8450</v>
      </c>
      <c r="E4151" s="49" t="s">
        <v>20393</v>
      </c>
      <c r="F4151" s="6" t="s">
        <v>19954</v>
      </c>
      <c r="G4151" s="6" t="s">
        <v>60</v>
      </c>
      <c r="H4151" s="6" t="s">
        <v>60</v>
      </c>
      <c r="I4151" s="60" t="s">
        <v>20557</v>
      </c>
      <c r="J4151" s="49" t="s">
        <v>20558</v>
      </c>
      <c r="K4151" s="6" t="s">
        <v>20559</v>
      </c>
      <c r="L4151" s="29">
        <f>IF($J$6="с учетом НДС",VLOOKUP(I4151,LEGEND!B:E,4,0)*(1-M4151),VLOOKUP(I4151,LEGEND!B:E,4,0)*(1-M4151)/1.2)</f>
        <v>1450</v>
      </c>
      <c r="M4151" s="57">
        <f>IF(AND(B4151&lt;&gt;"1_Электроинструмент",B4151&lt;&gt;"2_Садовая техника"),$J$5,IF($J$4&lt;=20%,$J$4,IFERROR(VLOOKUP(S4151,LEGEND!$L$2:$M$5,2,FALSE),$J$4)))</f>
        <v>0</v>
      </c>
      <c r="N4151" s="48" t="s">
        <v>60</v>
      </c>
      <c r="O4151" s="6" t="s">
        <v>60</v>
      </c>
      <c r="P4151" s="49" t="s">
        <v>66</v>
      </c>
      <c r="Q4151" s="49" t="s">
        <v>67</v>
      </c>
      <c r="R4151" s="6" t="s">
        <v>60</v>
      </c>
      <c r="S4151" s="49" t="s">
        <v>60</v>
      </c>
      <c r="T4151" s="73" t="str">
        <f>IF(_xlfn.XLOOKUP(I4151,LEGEND!B:B,LEGEND!H:H)&lt;&gt;"-",HYPERLINK(_xlfn.XLOOKUP(I4151,LEGEND!B:B,LEGEND!H:H),"link"),_xlfn.XLOOKUP(I4151,LEGEND!B:B,LEGEND!H:H))</f>
        <v>link</v>
      </c>
      <c r="U4151" s="73" t="str">
        <f>HYPERLINK(_xlfn.XLOOKUP(I4151,LEGEND!B:B,LEGEND!I:I))</f>
        <v>https://milwaukee-media-images.s3.amazonaws.com/hi/49005450--Hero_1.jpg</v>
      </c>
      <c r="V4151" s="51" t="s">
        <v>20560</v>
      </c>
      <c r="W4151" s="63" t="s">
        <v>4191</v>
      </c>
      <c r="X4151" s="64">
        <v>220</v>
      </c>
      <c r="Y4151" s="64">
        <v>100</v>
      </c>
      <c r="Z4151" s="64">
        <v>20</v>
      </c>
      <c r="AA4151" s="84">
        <v>8.5999999999999993E-2</v>
      </c>
      <c r="AB4151" s="85">
        <v>1</v>
      </c>
      <c r="AC4151" s="85">
        <v>1</v>
      </c>
    </row>
    <row r="4152" spans="1:29" ht="25.5">
      <c r="A4152" s="1"/>
      <c r="B4152" s="6" t="s">
        <v>8777</v>
      </c>
      <c r="C4152" s="6" t="s">
        <v>8778</v>
      </c>
      <c r="D4152" s="6" t="s">
        <v>8450</v>
      </c>
      <c r="E4152" s="49" t="s">
        <v>20393</v>
      </c>
      <c r="F4152" s="6" t="s">
        <v>19954</v>
      </c>
      <c r="G4152" s="6" t="s">
        <v>60</v>
      </c>
      <c r="H4152" s="6" t="s">
        <v>60</v>
      </c>
      <c r="I4152" s="60" t="s">
        <v>20561</v>
      </c>
      <c r="J4152" s="49" t="s">
        <v>20562</v>
      </c>
      <c r="K4152" s="6" t="s">
        <v>20563</v>
      </c>
      <c r="L4152" s="29">
        <f>IF($J$6="с учетом НДС",VLOOKUP(I4152,LEGEND!B:E,4,0)*(1-M4152),VLOOKUP(I4152,LEGEND!B:E,4,0)*(1-M4152)/1.2)</f>
        <v>1510</v>
      </c>
      <c r="M4152" s="57">
        <f>IF(AND(B4152&lt;&gt;"1_Электроинструмент",B4152&lt;&gt;"2_Садовая техника"),$J$5,IF($J$4&lt;=20%,$J$4,IFERROR(VLOOKUP(S4152,LEGEND!$L$2:$M$5,2,FALSE),$J$4)))</f>
        <v>0</v>
      </c>
      <c r="N4152" s="48" t="s">
        <v>60</v>
      </c>
      <c r="O4152" s="6" t="s">
        <v>60</v>
      </c>
      <c r="P4152" s="49" t="s">
        <v>66</v>
      </c>
      <c r="Q4152" s="49" t="s">
        <v>67</v>
      </c>
      <c r="R4152" s="6" t="s">
        <v>60</v>
      </c>
      <c r="S4152" s="49" t="s">
        <v>60</v>
      </c>
      <c r="T4152" s="73" t="str">
        <f>IF(_xlfn.XLOOKUP(I4152,LEGEND!B:B,LEGEND!H:H)&lt;&gt;"-",HYPERLINK(_xlfn.XLOOKUP(I4152,LEGEND!B:B,LEGEND!H:H),"link"),_xlfn.XLOOKUP(I4152,LEGEND!B:B,LEGEND!H:H))</f>
        <v>link</v>
      </c>
      <c r="U4152" s="73" t="str">
        <f>HYPERLINK(_xlfn.XLOOKUP(I4152,LEGEND!B:B,LEGEND!I:I))</f>
        <v>https://milwaukee-media-images.s3.amazonaws.com/hi/48005701--Hero_1.jpg</v>
      </c>
      <c r="V4152" s="51" t="s">
        <v>20564</v>
      </c>
      <c r="W4152" s="63" t="s">
        <v>2403</v>
      </c>
      <c r="X4152" s="64">
        <v>225</v>
      </c>
      <c r="Y4152" s="64">
        <v>50</v>
      </c>
      <c r="Z4152" s="64">
        <v>20</v>
      </c>
      <c r="AA4152" s="84">
        <v>0.17399999999999999</v>
      </c>
      <c r="AB4152" s="85">
        <v>5</v>
      </c>
      <c r="AC4152" s="85">
        <v>1</v>
      </c>
    </row>
    <row r="4153" spans="1:29" ht="25.5">
      <c r="A4153" s="1"/>
      <c r="B4153" s="6" t="s">
        <v>8777</v>
      </c>
      <c r="C4153" s="6" t="s">
        <v>8778</v>
      </c>
      <c r="D4153" s="6" t="s">
        <v>8450</v>
      </c>
      <c r="E4153" s="49" t="s">
        <v>20393</v>
      </c>
      <c r="F4153" s="6" t="s">
        <v>19954</v>
      </c>
      <c r="G4153" s="6" t="s">
        <v>60</v>
      </c>
      <c r="H4153" s="6" t="s">
        <v>60</v>
      </c>
      <c r="I4153" s="60" t="s">
        <v>20565</v>
      </c>
      <c r="J4153" s="49" t="s">
        <v>20566</v>
      </c>
      <c r="K4153" s="6" t="s">
        <v>20567</v>
      </c>
      <c r="L4153" s="29">
        <f>IF($J$6="с учетом НДС",VLOOKUP(I4153,LEGEND!B:E,4,0)*(1-M4153),VLOOKUP(I4153,LEGEND!B:E,4,0)*(1-M4153)/1.2)</f>
        <v>1510</v>
      </c>
      <c r="M4153" s="57">
        <f>IF(AND(B4153&lt;&gt;"1_Электроинструмент",B4153&lt;&gt;"2_Садовая техника"),$J$5,IF($J$4&lt;=20%,$J$4,IFERROR(VLOOKUP(S4153,LEGEND!$L$2:$M$5,2,FALSE),$J$4)))</f>
        <v>0</v>
      </c>
      <c r="N4153" s="48" t="s">
        <v>60</v>
      </c>
      <c r="O4153" s="6" t="s">
        <v>60</v>
      </c>
      <c r="P4153" s="49" t="s">
        <v>66</v>
      </c>
      <c r="Q4153" s="49" t="s">
        <v>67</v>
      </c>
      <c r="R4153" s="6" t="s">
        <v>60</v>
      </c>
      <c r="S4153" s="49" t="s">
        <v>60</v>
      </c>
      <c r="T4153" s="73" t="str">
        <f>IF(_xlfn.XLOOKUP(I4153,LEGEND!B:B,LEGEND!H:H)&lt;&gt;"-",HYPERLINK(_xlfn.XLOOKUP(I4153,LEGEND!B:B,LEGEND!H:H),"link"),_xlfn.XLOOKUP(I4153,LEGEND!B:B,LEGEND!H:H))</f>
        <v>link</v>
      </c>
      <c r="U4153" s="73" t="str">
        <f>HYPERLINK(_xlfn.XLOOKUP(I4153,LEGEND!B:B,LEGEND!I:I))</f>
        <v>https://milwaukee-media-images.s3.amazonaws.com/hi/48001078--Hero_1.jpg</v>
      </c>
      <c r="V4153" s="51" t="s">
        <v>20568</v>
      </c>
      <c r="W4153" s="63" t="s">
        <v>1189</v>
      </c>
      <c r="X4153" s="64">
        <v>340</v>
      </c>
      <c r="Y4153" s="64">
        <v>50</v>
      </c>
      <c r="Z4153" s="64">
        <v>5</v>
      </c>
      <c r="AA4153" s="84">
        <v>0.108</v>
      </c>
      <c r="AB4153" s="85">
        <v>3</v>
      </c>
      <c r="AC4153" s="85">
        <v>1</v>
      </c>
    </row>
    <row r="4154" spans="1:29" ht="25.5">
      <c r="A4154" s="1"/>
      <c r="B4154" s="6" t="s">
        <v>8777</v>
      </c>
      <c r="C4154" s="6" t="s">
        <v>8778</v>
      </c>
      <c r="D4154" s="6" t="s">
        <v>8450</v>
      </c>
      <c r="E4154" s="49" t="s">
        <v>20393</v>
      </c>
      <c r="F4154" s="6" t="s">
        <v>19954</v>
      </c>
      <c r="G4154" s="6" t="s">
        <v>60</v>
      </c>
      <c r="H4154" s="6" t="s">
        <v>60</v>
      </c>
      <c r="I4154" s="60" t="s">
        <v>20569</v>
      </c>
      <c r="J4154" s="49" t="s">
        <v>20570</v>
      </c>
      <c r="K4154" s="6" t="s">
        <v>20571</v>
      </c>
      <c r="L4154" s="29">
        <f>IF($J$6="с учетом НДС",VLOOKUP(I4154,LEGEND!B:E,4,0)*(1-M4154),VLOOKUP(I4154,LEGEND!B:E,4,0)*(1-M4154)/1.2)</f>
        <v>1540</v>
      </c>
      <c r="M4154" s="57">
        <f>IF(AND(B4154&lt;&gt;"1_Электроинструмент",B4154&lt;&gt;"2_Садовая техника"),$J$5,IF($J$4&lt;=20%,$J$4,IFERROR(VLOOKUP(S4154,LEGEND!$L$2:$M$5,2,FALSE),$J$4)))</f>
        <v>0</v>
      </c>
      <c r="N4154" s="48" t="s">
        <v>60</v>
      </c>
      <c r="O4154" s="6" t="s">
        <v>60</v>
      </c>
      <c r="P4154" s="49" t="s">
        <v>66</v>
      </c>
      <c r="Q4154" s="49" t="s">
        <v>67</v>
      </c>
      <c r="R4154" s="6" t="s">
        <v>60</v>
      </c>
      <c r="S4154" s="49" t="s">
        <v>60</v>
      </c>
      <c r="T4154" s="73" t="str">
        <f>IF(_xlfn.XLOOKUP(I4154,LEGEND!B:B,LEGEND!H:H)&lt;&gt;"-",HYPERLINK(_xlfn.XLOOKUP(I4154,LEGEND!B:B,LEGEND!H:H),"link"),_xlfn.XLOOKUP(I4154,LEGEND!B:B,LEGEND!H:H))</f>
        <v>link</v>
      </c>
      <c r="U4154" s="73" t="str">
        <f>HYPERLINK(_xlfn.XLOOKUP(I4154,LEGEND!B:B,LEGEND!I:I))</f>
        <v>https://milwaukee-media-images.s3.amazonaws.com/hi/48001450--Hero_1.jpg</v>
      </c>
      <c r="V4154" s="51" t="s">
        <v>20572</v>
      </c>
      <c r="W4154" s="63" t="s">
        <v>2403</v>
      </c>
      <c r="X4154" s="64">
        <v>305</v>
      </c>
      <c r="Y4154" s="64">
        <v>55</v>
      </c>
      <c r="Z4154" s="64">
        <v>10</v>
      </c>
      <c r="AA4154" s="84">
        <v>0.06</v>
      </c>
      <c r="AB4154" s="85">
        <v>1</v>
      </c>
      <c r="AC4154" s="85">
        <v>1</v>
      </c>
    </row>
    <row r="4155" spans="1:29" ht="25.5">
      <c r="A4155" s="1"/>
      <c r="B4155" s="6" t="s">
        <v>8777</v>
      </c>
      <c r="C4155" s="6" t="s">
        <v>8778</v>
      </c>
      <c r="D4155" s="6" t="s">
        <v>8450</v>
      </c>
      <c r="E4155" s="49" t="s">
        <v>20393</v>
      </c>
      <c r="F4155" s="6" t="s">
        <v>19954</v>
      </c>
      <c r="G4155" s="6" t="s">
        <v>60</v>
      </c>
      <c r="H4155" s="6" t="s">
        <v>60</v>
      </c>
      <c r="I4155" s="60" t="s">
        <v>20573</v>
      </c>
      <c r="J4155" s="49" t="s">
        <v>20574</v>
      </c>
      <c r="K4155" s="6" t="s">
        <v>20575</v>
      </c>
      <c r="L4155" s="29">
        <f>IF($J$6="с учетом НДС",VLOOKUP(I4155,LEGEND!B:E,4,0)*(1-M4155),VLOOKUP(I4155,LEGEND!B:E,4,0)*(1-M4155)/1.2)</f>
        <v>1550</v>
      </c>
      <c r="M4155" s="57">
        <f>IF(AND(B4155&lt;&gt;"1_Электроинструмент",B4155&lt;&gt;"2_Садовая техника"),$J$5,IF($J$4&lt;=20%,$J$4,IFERROR(VLOOKUP(S4155,LEGEND!$L$2:$M$5,2,FALSE),$J$4)))</f>
        <v>0</v>
      </c>
      <c r="N4155" s="48" t="s">
        <v>60</v>
      </c>
      <c r="O4155" s="6" t="s">
        <v>60</v>
      </c>
      <c r="P4155" s="49" t="s">
        <v>66</v>
      </c>
      <c r="Q4155" s="49" t="s">
        <v>67</v>
      </c>
      <c r="R4155" s="6" t="s">
        <v>60</v>
      </c>
      <c r="S4155" s="49" t="s">
        <v>60</v>
      </c>
      <c r="T4155" s="73" t="str">
        <f>IF(_xlfn.XLOOKUP(I4155,LEGEND!B:B,LEGEND!H:H)&lt;&gt;"-",HYPERLINK(_xlfn.XLOOKUP(I4155,LEGEND!B:B,LEGEND!H:H),"link"),_xlfn.XLOOKUP(I4155,LEGEND!B:B,LEGEND!H:H))</f>
        <v>-</v>
      </c>
      <c r="U4155" s="73" t="str">
        <f>HYPERLINK(_xlfn.XLOOKUP(I4155,LEGEND!B:B,LEGEND!I:I))</f>
        <v>https://milwaukee-media-images.s3.amazonaws.com/hi/48005788--Hero_1.jpg</v>
      </c>
      <c r="V4155" s="51" t="s">
        <v>20576</v>
      </c>
      <c r="W4155" s="63" t="s">
        <v>2403</v>
      </c>
      <c r="X4155" s="64">
        <v>35</v>
      </c>
      <c r="Y4155" s="64">
        <v>52</v>
      </c>
      <c r="Z4155" s="64">
        <v>303</v>
      </c>
      <c r="AA4155" s="84">
        <v>0.24399999999999999</v>
      </c>
      <c r="AB4155" s="85">
        <v>5</v>
      </c>
      <c r="AC4155" s="85">
        <v>1</v>
      </c>
    </row>
    <row r="4156" spans="1:29" ht="25.5">
      <c r="A4156" s="1"/>
      <c r="B4156" s="6" t="s">
        <v>8777</v>
      </c>
      <c r="C4156" s="6" t="s">
        <v>8778</v>
      </c>
      <c r="D4156" s="6" t="s">
        <v>8450</v>
      </c>
      <c r="E4156" s="49" t="s">
        <v>20393</v>
      </c>
      <c r="F4156" s="6" t="s">
        <v>19954</v>
      </c>
      <c r="G4156" s="6" t="s">
        <v>60</v>
      </c>
      <c r="H4156" s="6" t="s">
        <v>60</v>
      </c>
      <c r="I4156" s="60" t="s">
        <v>20577</v>
      </c>
      <c r="J4156" s="49" t="s">
        <v>20578</v>
      </c>
      <c r="K4156" s="6" t="s">
        <v>20579</v>
      </c>
      <c r="L4156" s="29">
        <f>IF($J$6="с учетом НДС",VLOOKUP(I4156,LEGEND!B:E,4,0)*(1-M4156),VLOOKUP(I4156,LEGEND!B:E,4,0)*(1-M4156)/1.2)</f>
        <v>1550</v>
      </c>
      <c r="M4156" s="57">
        <f>IF(AND(B4156&lt;&gt;"1_Электроинструмент",B4156&lt;&gt;"2_Садовая техника"),$J$5,IF($J$4&lt;=20%,$J$4,IFERROR(VLOOKUP(S4156,LEGEND!$L$2:$M$5,2,FALSE),$J$4)))</f>
        <v>0</v>
      </c>
      <c r="N4156" s="48" t="s">
        <v>60</v>
      </c>
      <c r="O4156" s="6" t="s">
        <v>60</v>
      </c>
      <c r="P4156" s="49" t="s">
        <v>1556</v>
      </c>
      <c r="Q4156" s="49" t="s">
        <v>473</v>
      </c>
      <c r="R4156" s="6" t="s">
        <v>60</v>
      </c>
      <c r="S4156" s="49" t="s">
        <v>60</v>
      </c>
      <c r="T4156" s="73" t="str">
        <f>IF(_xlfn.XLOOKUP(I4156,LEGEND!B:B,LEGEND!H:H)&lt;&gt;"-",HYPERLINK(_xlfn.XLOOKUP(I4156,LEGEND!B:B,LEGEND!H:H),"link"),_xlfn.XLOOKUP(I4156,LEGEND!B:B,LEGEND!H:H))</f>
        <v>-</v>
      </c>
      <c r="U4156" s="73" t="str">
        <f>HYPERLINK(_xlfn.XLOOKUP(I4156,LEGEND!B:B,LEGEND!I:I))</f>
        <v>https://milwaukee-media-images.s3.amazonaws.com/hi/48009787--Hero_1.jpg</v>
      </c>
      <c r="V4156" s="51" t="s">
        <v>20580</v>
      </c>
      <c r="W4156" s="63" t="s">
        <v>2403</v>
      </c>
      <c r="X4156" s="64">
        <v>304</v>
      </c>
      <c r="Y4156" s="64">
        <v>51</v>
      </c>
      <c r="Z4156" s="64">
        <v>23</v>
      </c>
      <c r="AA4156" s="84">
        <v>0.28399999999999997</v>
      </c>
      <c r="AB4156" s="85">
        <v>6</v>
      </c>
      <c r="AC4156" s="85">
        <v>1</v>
      </c>
    </row>
    <row r="4157" spans="1:29" ht="25.5">
      <c r="A4157" s="1"/>
      <c r="B4157" s="6" t="s">
        <v>8777</v>
      </c>
      <c r="C4157" s="6" t="s">
        <v>8778</v>
      </c>
      <c r="D4157" s="6" t="s">
        <v>8450</v>
      </c>
      <c r="E4157" s="49" t="s">
        <v>20393</v>
      </c>
      <c r="F4157" s="6" t="s">
        <v>19954</v>
      </c>
      <c r="G4157" s="6" t="s">
        <v>60</v>
      </c>
      <c r="H4157" s="6" t="s">
        <v>60</v>
      </c>
      <c r="I4157" s="60" t="s">
        <v>20581</v>
      </c>
      <c r="J4157" s="49" t="s">
        <v>20582</v>
      </c>
      <c r="K4157" s="6" t="s">
        <v>20583</v>
      </c>
      <c r="L4157" s="29">
        <f>IF($J$6="с учетом НДС",VLOOKUP(I4157,LEGEND!B:E,4,0)*(1-M4157),VLOOKUP(I4157,LEGEND!B:E,4,0)*(1-M4157)/1.2)</f>
        <v>1570</v>
      </c>
      <c r="M4157" s="57">
        <f>IF(AND(B4157&lt;&gt;"1_Электроинструмент",B4157&lt;&gt;"2_Садовая техника"),$J$5,IF($J$4&lt;=20%,$J$4,IFERROR(VLOOKUP(S4157,LEGEND!$L$2:$M$5,2,FALSE),$J$4)))</f>
        <v>0</v>
      </c>
      <c r="N4157" s="48" t="s">
        <v>60</v>
      </c>
      <c r="O4157" s="6" t="s">
        <v>60</v>
      </c>
      <c r="P4157" s="49" t="s">
        <v>66</v>
      </c>
      <c r="Q4157" s="49" t="s">
        <v>67</v>
      </c>
      <c r="R4157" s="6" t="s">
        <v>60</v>
      </c>
      <c r="S4157" s="49" t="s">
        <v>60</v>
      </c>
      <c r="T4157" s="73" t="str">
        <f>IF(_xlfn.XLOOKUP(I4157,LEGEND!B:B,LEGEND!H:H)&lt;&gt;"-",HYPERLINK(_xlfn.XLOOKUP(I4157,LEGEND!B:B,LEGEND!H:H),"link"),_xlfn.XLOOKUP(I4157,LEGEND!B:B,LEGEND!H:H))</f>
        <v>-</v>
      </c>
      <c r="U4157" s="73" t="str">
        <f>HYPERLINK(_xlfn.XLOOKUP(I4157,LEGEND!B:B,LEGEND!I:I))</f>
        <v>https://milwaukee-media-images.s3.amazonaws.com/hi/48001630--Hero_1.jpg</v>
      </c>
      <c r="V4157" s="51" t="s">
        <v>20584</v>
      </c>
      <c r="W4157" s="63" t="s">
        <v>2403</v>
      </c>
      <c r="X4157" s="64">
        <v>175</v>
      </c>
      <c r="Y4157" s="64">
        <v>50</v>
      </c>
      <c r="Z4157" s="64">
        <v>15</v>
      </c>
      <c r="AA4157" s="84">
        <v>4.2999999999999997E-2</v>
      </c>
      <c r="AB4157" s="85">
        <v>5</v>
      </c>
      <c r="AC4157" s="85">
        <v>1</v>
      </c>
    </row>
    <row r="4158" spans="1:29" ht="25.5">
      <c r="A4158" s="1"/>
      <c r="B4158" s="6" t="s">
        <v>8777</v>
      </c>
      <c r="C4158" s="6" t="s">
        <v>8778</v>
      </c>
      <c r="D4158" s="6" t="s">
        <v>8450</v>
      </c>
      <c r="E4158" s="49" t="s">
        <v>20393</v>
      </c>
      <c r="F4158" s="6" t="s">
        <v>19954</v>
      </c>
      <c r="G4158" s="6" t="s">
        <v>60</v>
      </c>
      <c r="H4158" s="6" t="s">
        <v>60</v>
      </c>
      <c r="I4158" s="60" t="s">
        <v>20585</v>
      </c>
      <c r="J4158" s="49" t="s">
        <v>20586</v>
      </c>
      <c r="K4158" s="6" t="s">
        <v>20587</v>
      </c>
      <c r="L4158" s="29">
        <f>IF($J$6="с учетом НДС",VLOOKUP(I4158,LEGEND!B:E,4,0)*(1-M4158),VLOOKUP(I4158,LEGEND!B:E,4,0)*(1-M4158)/1.2)</f>
        <v>1570</v>
      </c>
      <c r="M4158" s="57">
        <f>IF(AND(B4158&lt;&gt;"1_Электроинструмент",B4158&lt;&gt;"2_Садовая техника"),$J$5,IF($J$4&lt;=20%,$J$4,IFERROR(VLOOKUP(S4158,LEGEND!$L$2:$M$5,2,FALSE),$J$4)))</f>
        <v>0</v>
      </c>
      <c r="N4158" s="48" t="s">
        <v>60</v>
      </c>
      <c r="O4158" s="6" t="s">
        <v>60</v>
      </c>
      <c r="P4158" s="49" t="s">
        <v>66</v>
      </c>
      <c r="Q4158" s="49" t="s">
        <v>67</v>
      </c>
      <c r="R4158" s="6" t="s">
        <v>60</v>
      </c>
      <c r="S4158" s="49" t="s">
        <v>60</v>
      </c>
      <c r="T4158" s="73" t="str">
        <f>IF(_xlfn.XLOOKUP(I4158,LEGEND!B:B,LEGEND!H:H)&lt;&gt;"-",HYPERLINK(_xlfn.XLOOKUP(I4158,LEGEND!B:B,LEGEND!H:H),"link"),_xlfn.XLOOKUP(I4158,LEGEND!B:B,LEGEND!H:H))</f>
        <v>-</v>
      </c>
      <c r="U4158" s="73" t="str">
        <f>HYPERLINK(_xlfn.XLOOKUP(I4158,LEGEND!B:B,LEGEND!I:I))</f>
        <v>https://milwaukee-media-images.s3.amazonaws.com/hi/48005713--Hero_1.jpg</v>
      </c>
      <c r="V4158" s="51" t="s">
        <v>20588</v>
      </c>
      <c r="W4158" s="63" t="s">
        <v>2403</v>
      </c>
      <c r="X4158" s="64">
        <v>302</v>
      </c>
      <c r="Y4158" s="64">
        <v>52</v>
      </c>
      <c r="Z4158" s="64">
        <v>20</v>
      </c>
      <c r="AA4158" s="84">
        <v>0.23599999999999999</v>
      </c>
      <c r="AB4158" s="85">
        <v>5</v>
      </c>
      <c r="AC4158" s="85">
        <v>1</v>
      </c>
    </row>
    <row r="4159" spans="1:29" ht="25.5">
      <c r="A4159" s="1"/>
      <c r="B4159" s="6" t="s">
        <v>8777</v>
      </c>
      <c r="C4159" s="6" t="s">
        <v>8778</v>
      </c>
      <c r="D4159" s="6" t="s">
        <v>8450</v>
      </c>
      <c r="E4159" s="49" t="s">
        <v>20393</v>
      </c>
      <c r="F4159" s="6" t="s">
        <v>19954</v>
      </c>
      <c r="G4159" s="6" t="s">
        <v>60</v>
      </c>
      <c r="H4159" s="6" t="s">
        <v>60</v>
      </c>
      <c r="I4159" s="60" t="s">
        <v>20589</v>
      </c>
      <c r="J4159" s="49" t="s">
        <v>20590</v>
      </c>
      <c r="K4159" s="6" t="s">
        <v>20591</v>
      </c>
      <c r="L4159" s="29">
        <f>IF($J$6="с учетом НДС",VLOOKUP(I4159,LEGEND!B:E,4,0)*(1-M4159),VLOOKUP(I4159,LEGEND!B:E,4,0)*(1-M4159)/1.2)</f>
        <v>1570</v>
      </c>
      <c r="M4159" s="57">
        <f>IF(AND(B4159&lt;&gt;"1_Электроинструмент",B4159&lt;&gt;"2_Садовая техника"),$J$5,IF($J$4&lt;=20%,$J$4,IFERROR(VLOOKUP(S4159,LEGEND!$L$2:$M$5,2,FALSE),$J$4)))</f>
        <v>0</v>
      </c>
      <c r="N4159" s="48" t="s">
        <v>60</v>
      </c>
      <c r="O4159" s="6" t="s">
        <v>60</v>
      </c>
      <c r="P4159" s="49" t="s">
        <v>66</v>
      </c>
      <c r="Q4159" s="49" t="s">
        <v>67</v>
      </c>
      <c r="R4159" s="6" t="s">
        <v>60</v>
      </c>
      <c r="S4159" s="49" t="s">
        <v>60</v>
      </c>
      <c r="T4159" s="73" t="str">
        <f>IF(_xlfn.XLOOKUP(I4159,LEGEND!B:B,LEGEND!H:H)&lt;&gt;"-",HYPERLINK(_xlfn.XLOOKUP(I4159,LEGEND!B:B,LEGEND!H:H),"link"),_xlfn.XLOOKUP(I4159,LEGEND!B:B,LEGEND!H:H))</f>
        <v>-</v>
      </c>
      <c r="U4159" s="73" t="str">
        <f>HYPERLINK(_xlfn.XLOOKUP(I4159,LEGEND!B:B,LEGEND!I:I))</f>
        <v>https://milwaukee-media-images.s3.amazonaws.com/hi/48005787--Hero_1.jpg</v>
      </c>
      <c r="V4159" s="51" t="s">
        <v>20592</v>
      </c>
      <c r="W4159" s="63" t="s">
        <v>2403</v>
      </c>
      <c r="X4159" s="64">
        <v>35</v>
      </c>
      <c r="Y4159" s="64">
        <v>52</v>
      </c>
      <c r="Z4159" s="64">
        <v>303</v>
      </c>
      <c r="AA4159" s="84">
        <v>0.24</v>
      </c>
      <c r="AB4159" s="85">
        <v>5</v>
      </c>
      <c r="AC4159" s="85">
        <v>1</v>
      </c>
    </row>
    <row r="4160" spans="1:29" ht="25.5">
      <c r="A4160" s="1"/>
      <c r="B4160" s="6" t="s">
        <v>8777</v>
      </c>
      <c r="C4160" s="6" t="s">
        <v>8778</v>
      </c>
      <c r="D4160" s="6" t="s">
        <v>8450</v>
      </c>
      <c r="E4160" s="49" t="s">
        <v>20393</v>
      </c>
      <c r="F4160" s="6" t="s">
        <v>19954</v>
      </c>
      <c r="G4160" s="6" t="s">
        <v>60</v>
      </c>
      <c r="H4160" s="6" t="s">
        <v>60</v>
      </c>
      <c r="I4160" s="60" t="s">
        <v>20593</v>
      </c>
      <c r="J4160" s="49" t="s">
        <v>20594</v>
      </c>
      <c r="K4160" s="6" t="s">
        <v>20595</v>
      </c>
      <c r="L4160" s="29">
        <f>IF($J$6="с учетом НДС",VLOOKUP(I4160,LEGEND!B:E,4,0)*(1-M4160),VLOOKUP(I4160,LEGEND!B:E,4,0)*(1-M4160)/1.2)</f>
        <v>1570</v>
      </c>
      <c r="M4160" s="57">
        <f>IF(AND(B4160&lt;&gt;"1_Электроинструмент",B4160&lt;&gt;"2_Садовая техника"),$J$5,IF($J$4&lt;=20%,$J$4,IFERROR(VLOOKUP(S4160,LEGEND!$L$2:$M$5,2,FALSE),$J$4)))</f>
        <v>0</v>
      </c>
      <c r="N4160" s="48" t="s">
        <v>60</v>
      </c>
      <c r="O4160" s="6" t="s">
        <v>60</v>
      </c>
      <c r="P4160" s="49" t="s">
        <v>1556</v>
      </c>
      <c r="Q4160" s="49" t="s">
        <v>473</v>
      </c>
      <c r="R4160" s="6" t="s">
        <v>60</v>
      </c>
      <c r="S4160" s="49" t="s">
        <v>60</v>
      </c>
      <c r="T4160" s="73" t="str">
        <f>IF(_xlfn.XLOOKUP(I4160,LEGEND!B:B,LEGEND!H:H)&lt;&gt;"-",HYPERLINK(_xlfn.XLOOKUP(I4160,LEGEND!B:B,LEGEND!H:H),"link"),_xlfn.XLOOKUP(I4160,LEGEND!B:B,LEGEND!H:H))</f>
        <v>-</v>
      </c>
      <c r="U4160" s="73" t="str">
        <f>HYPERLINK(_xlfn.XLOOKUP(I4160,LEGEND!B:B,LEGEND!I:I))</f>
        <v>https://milwaukee-media-images.s3.amazonaws.com/hi/48009788--Hero_1.jpg</v>
      </c>
      <c r="V4160" s="51" t="s">
        <v>20596</v>
      </c>
      <c r="W4160" s="63" t="s">
        <v>2403</v>
      </c>
      <c r="X4160" s="64">
        <v>303</v>
      </c>
      <c r="Y4160" s="64">
        <v>52</v>
      </c>
      <c r="Z4160" s="64">
        <v>20</v>
      </c>
      <c r="AA4160" s="84">
        <v>0.28799999999999998</v>
      </c>
      <c r="AB4160" s="85">
        <v>6</v>
      </c>
      <c r="AC4160" s="85">
        <v>1</v>
      </c>
    </row>
    <row r="4161" spans="1:29" ht="25.5">
      <c r="A4161" s="1"/>
      <c r="B4161" s="6" t="s">
        <v>8777</v>
      </c>
      <c r="C4161" s="6" t="s">
        <v>8778</v>
      </c>
      <c r="D4161" s="6" t="s">
        <v>8450</v>
      </c>
      <c r="E4161" s="49" t="s">
        <v>20393</v>
      </c>
      <c r="F4161" s="6" t="s">
        <v>19954</v>
      </c>
      <c r="G4161" s="6" t="s">
        <v>60</v>
      </c>
      <c r="H4161" s="6" t="s">
        <v>60</v>
      </c>
      <c r="I4161" s="60" t="s">
        <v>20597</v>
      </c>
      <c r="J4161" s="49" t="s">
        <v>20598</v>
      </c>
      <c r="K4161" s="6" t="s">
        <v>20599</v>
      </c>
      <c r="L4161" s="29">
        <f>IF($J$6="с учетом НДС",VLOOKUP(I4161,LEGEND!B:E,4,0)*(1-M4161),VLOOKUP(I4161,LEGEND!B:E,4,0)*(1-M4161)/1.2)</f>
        <v>1600</v>
      </c>
      <c r="M4161" s="57">
        <f>IF(AND(B4161&lt;&gt;"1_Электроинструмент",B4161&lt;&gt;"2_Садовая техника"),$J$5,IF($J$4&lt;=20%,$J$4,IFERROR(VLOOKUP(S4161,LEGEND!$L$2:$M$5,2,FALSE),$J$4)))</f>
        <v>0</v>
      </c>
      <c r="N4161" s="48" t="s">
        <v>60</v>
      </c>
      <c r="O4161" s="6" t="s">
        <v>60</v>
      </c>
      <c r="P4161" s="49" t="s">
        <v>66</v>
      </c>
      <c r="Q4161" s="49" t="s">
        <v>67</v>
      </c>
      <c r="R4161" s="6" t="s">
        <v>60</v>
      </c>
      <c r="S4161" s="49" t="s">
        <v>60</v>
      </c>
      <c r="T4161" s="73" t="str">
        <f>IF(_xlfn.XLOOKUP(I4161,LEGEND!B:B,LEGEND!H:H)&lt;&gt;"-",HYPERLINK(_xlfn.XLOOKUP(I4161,LEGEND!B:B,LEGEND!H:H),"link"),_xlfn.XLOOKUP(I4161,LEGEND!B:B,LEGEND!H:H))</f>
        <v>-</v>
      </c>
      <c r="U4161" s="73" t="str">
        <f>HYPERLINK(_xlfn.XLOOKUP(I4161,LEGEND!B:B,LEGEND!I:I))</f>
        <v>https://milwaukee-media-images.s3.amazonaws.com/hi/48004788--Hero_1.jpg</v>
      </c>
      <c r="V4161" s="51" t="s">
        <v>20600</v>
      </c>
      <c r="W4161" s="63" t="s">
        <v>2403</v>
      </c>
      <c r="X4161" s="64">
        <v>35</v>
      </c>
      <c r="Y4161" s="64">
        <v>52</v>
      </c>
      <c r="Z4161" s="64">
        <v>303</v>
      </c>
      <c r="AA4161" s="84">
        <v>0.23799999999999999</v>
      </c>
      <c r="AB4161" s="85">
        <v>5</v>
      </c>
      <c r="AC4161" s="85">
        <v>1</v>
      </c>
    </row>
    <row r="4162" spans="1:29" ht="25.5">
      <c r="A4162" s="1"/>
      <c r="B4162" s="6" t="s">
        <v>8777</v>
      </c>
      <c r="C4162" s="6" t="s">
        <v>8778</v>
      </c>
      <c r="D4162" s="6" t="s">
        <v>8450</v>
      </c>
      <c r="E4162" s="49" t="s">
        <v>20393</v>
      </c>
      <c r="F4162" s="6" t="s">
        <v>19954</v>
      </c>
      <c r="G4162" s="6" t="s">
        <v>60</v>
      </c>
      <c r="H4162" s="6" t="s">
        <v>60</v>
      </c>
      <c r="I4162" s="60" t="s">
        <v>20601</v>
      </c>
      <c r="J4162" s="49" t="s">
        <v>20602</v>
      </c>
      <c r="K4162" s="6" t="s">
        <v>20603</v>
      </c>
      <c r="L4162" s="29">
        <f>IF($J$6="с учетом НДС",VLOOKUP(I4162,LEGEND!B:E,4,0)*(1-M4162),VLOOKUP(I4162,LEGEND!B:E,4,0)*(1-M4162)/1.2)</f>
        <v>1600</v>
      </c>
      <c r="M4162" s="57">
        <f>IF(AND(B4162&lt;&gt;"1_Электроинструмент",B4162&lt;&gt;"2_Садовая техника"),$J$5,IF($J$4&lt;=20%,$J$4,IFERROR(VLOOKUP(S4162,LEGEND!$L$2:$M$5,2,FALSE),$J$4)))</f>
        <v>0</v>
      </c>
      <c r="N4162" s="48" t="s">
        <v>60</v>
      </c>
      <c r="O4162" s="6" t="s">
        <v>60</v>
      </c>
      <c r="P4162" s="49" t="s">
        <v>66</v>
      </c>
      <c r="Q4162" s="49" t="s">
        <v>67</v>
      </c>
      <c r="R4162" s="6" t="s">
        <v>60</v>
      </c>
      <c r="S4162" s="49" t="s">
        <v>60</v>
      </c>
      <c r="T4162" s="73" t="str">
        <f>IF(_xlfn.XLOOKUP(I4162,LEGEND!B:B,LEGEND!H:H)&lt;&gt;"-",HYPERLINK(_xlfn.XLOOKUP(I4162,LEGEND!B:B,LEGEND!H:H),"link"),_xlfn.XLOOKUP(I4162,LEGEND!B:B,LEGEND!H:H))</f>
        <v>link</v>
      </c>
      <c r="U4162" s="73" t="str">
        <f>HYPERLINK(_xlfn.XLOOKUP(I4162,LEGEND!B:B,LEGEND!I:I))</f>
        <v>https://milwaukee-media-images.s3.amazonaws.com/hi/49005455--Hero_1.jpg</v>
      </c>
      <c r="V4162" s="51" t="s">
        <v>20604</v>
      </c>
      <c r="W4162" s="63" t="s">
        <v>71</v>
      </c>
      <c r="X4162" s="64">
        <v>225</v>
      </c>
      <c r="Y4162" s="64">
        <v>160</v>
      </c>
      <c r="Z4162" s="64">
        <v>15</v>
      </c>
      <c r="AA4162" s="84">
        <v>0.156</v>
      </c>
      <c r="AB4162" s="85">
        <v>1</v>
      </c>
      <c r="AC4162" s="85">
        <v>1</v>
      </c>
    </row>
    <row r="4163" spans="1:29" ht="25.5">
      <c r="A4163" s="1"/>
      <c r="B4163" s="6" t="s">
        <v>8777</v>
      </c>
      <c r="C4163" s="6" t="s">
        <v>8778</v>
      </c>
      <c r="D4163" s="6" t="s">
        <v>8450</v>
      </c>
      <c r="E4163" s="49" t="s">
        <v>20393</v>
      </c>
      <c r="F4163" s="6" t="s">
        <v>19954</v>
      </c>
      <c r="G4163" s="6" t="s">
        <v>60</v>
      </c>
      <c r="H4163" s="6" t="s">
        <v>60</v>
      </c>
      <c r="I4163" s="60" t="s">
        <v>20605</v>
      </c>
      <c r="J4163" s="49" t="s">
        <v>20606</v>
      </c>
      <c r="K4163" s="6" t="s">
        <v>20607</v>
      </c>
      <c r="L4163" s="29">
        <f>IF($J$6="с учетом НДС",VLOOKUP(I4163,LEGEND!B:E,4,0)*(1-M4163),VLOOKUP(I4163,LEGEND!B:E,4,0)*(1-M4163)/1.2)</f>
        <v>1670</v>
      </c>
      <c r="M4163" s="57">
        <f>IF(AND(B4163&lt;&gt;"1_Электроинструмент",B4163&lt;&gt;"2_Садовая техника"),$J$5,IF($J$4&lt;=20%,$J$4,IFERROR(VLOOKUP(S4163,LEGEND!$L$2:$M$5,2,FALSE),$J$4)))</f>
        <v>0</v>
      </c>
      <c r="N4163" s="48" t="s">
        <v>60</v>
      </c>
      <c r="O4163" s="6" t="s">
        <v>60</v>
      </c>
      <c r="P4163" s="49" t="s">
        <v>66</v>
      </c>
      <c r="Q4163" s="49" t="s">
        <v>67</v>
      </c>
      <c r="R4163" s="6" t="s">
        <v>60</v>
      </c>
      <c r="S4163" s="49" t="s">
        <v>60</v>
      </c>
      <c r="T4163" s="73" t="str">
        <f>IF(_xlfn.XLOOKUP(I4163,LEGEND!B:B,LEGEND!H:H)&lt;&gt;"-",HYPERLINK(_xlfn.XLOOKUP(I4163,LEGEND!B:B,LEGEND!H:H),"link"),_xlfn.XLOOKUP(I4163,LEGEND!B:B,LEGEND!H:H))</f>
        <v>-</v>
      </c>
      <c r="U4163" s="73" t="str">
        <f>HYPERLINK(_xlfn.XLOOKUP(I4163,LEGEND!B:B,LEGEND!I:I))</f>
        <v>https://milwaukee-media-images.s3.amazonaws.com/hi/48005241--Hero_1.jpg</v>
      </c>
      <c r="V4163" s="51" t="s">
        <v>20608</v>
      </c>
      <c r="W4163" s="63" t="s">
        <v>2403</v>
      </c>
      <c r="X4163" s="64">
        <v>228</v>
      </c>
      <c r="Y4163" s="64">
        <v>52</v>
      </c>
      <c r="Z4163" s="64">
        <v>13</v>
      </c>
      <c r="AA4163" s="84">
        <v>4.5999999999999999E-2</v>
      </c>
      <c r="AB4163" s="85">
        <v>1</v>
      </c>
      <c r="AC4163" s="85">
        <v>1</v>
      </c>
    </row>
    <row r="4164" spans="1:29" ht="25.5">
      <c r="A4164" s="1"/>
      <c r="B4164" s="6" t="s">
        <v>8777</v>
      </c>
      <c r="C4164" s="6" t="s">
        <v>8778</v>
      </c>
      <c r="D4164" s="6" t="s">
        <v>8450</v>
      </c>
      <c r="E4164" s="49" t="s">
        <v>20393</v>
      </c>
      <c r="F4164" s="6" t="s">
        <v>19954</v>
      </c>
      <c r="G4164" s="6" t="s">
        <v>60</v>
      </c>
      <c r="H4164" s="6" t="s">
        <v>60</v>
      </c>
      <c r="I4164" s="60" t="s">
        <v>20609</v>
      </c>
      <c r="J4164" s="49" t="s">
        <v>20610</v>
      </c>
      <c r="K4164" s="6" t="s">
        <v>20611</v>
      </c>
      <c r="L4164" s="29">
        <f>IF($J$6="с учетом НДС",VLOOKUP(I4164,LEGEND!B:E,4,0)*(1-M4164),VLOOKUP(I4164,LEGEND!B:E,4,0)*(1-M4164)/1.2)</f>
        <v>1670</v>
      </c>
      <c r="M4164" s="57">
        <f>IF(AND(B4164&lt;&gt;"1_Электроинструмент",B4164&lt;&gt;"2_Садовая техника"),$J$5,IF($J$4&lt;=20%,$J$4,IFERROR(VLOOKUP(S4164,LEGEND!$L$2:$M$5,2,FALSE),$J$4)))</f>
        <v>0</v>
      </c>
      <c r="N4164" s="48" t="s">
        <v>60</v>
      </c>
      <c r="O4164" s="6" t="s">
        <v>60</v>
      </c>
      <c r="P4164" s="49" t="s">
        <v>66</v>
      </c>
      <c r="Q4164" s="49" t="s">
        <v>67</v>
      </c>
      <c r="R4164" s="6" t="s">
        <v>60</v>
      </c>
      <c r="S4164" s="49" t="s">
        <v>60</v>
      </c>
      <c r="T4164" s="73" t="str">
        <f>IF(_xlfn.XLOOKUP(I4164,LEGEND!B:B,LEGEND!H:H)&lt;&gt;"-",HYPERLINK(_xlfn.XLOOKUP(I4164,LEGEND!B:B,LEGEND!H:H),"link"),_xlfn.XLOOKUP(I4164,LEGEND!B:B,LEGEND!H:H))</f>
        <v>-</v>
      </c>
      <c r="U4164" s="73" t="str">
        <f>HYPERLINK(_xlfn.XLOOKUP(I4164,LEGEND!B:B,LEGEND!I:I))</f>
        <v>https://milwaukee-media-images.s3.amazonaws.com/hi/48004787--Hero_1.jpg</v>
      </c>
      <c r="V4164" s="51" t="s">
        <v>20612</v>
      </c>
      <c r="W4164" s="63" t="s">
        <v>2403</v>
      </c>
      <c r="X4164" s="64">
        <v>35</v>
      </c>
      <c r="Y4164" s="64">
        <v>52</v>
      </c>
      <c r="Z4164" s="64">
        <v>303</v>
      </c>
      <c r="AA4164" s="84">
        <v>0.23799999999999999</v>
      </c>
      <c r="AB4164" s="85">
        <v>5</v>
      </c>
      <c r="AC4164" s="85">
        <v>1</v>
      </c>
    </row>
    <row r="4165" spans="1:29" ht="25.5">
      <c r="A4165" s="1"/>
      <c r="B4165" s="6" t="s">
        <v>8777</v>
      </c>
      <c r="C4165" s="6" t="s">
        <v>8778</v>
      </c>
      <c r="D4165" s="6" t="s">
        <v>8450</v>
      </c>
      <c r="E4165" s="49" t="s">
        <v>20393</v>
      </c>
      <c r="F4165" s="6" t="s">
        <v>19954</v>
      </c>
      <c r="G4165" s="6" t="s">
        <v>60</v>
      </c>
      <c r="H4165" s="6" t="s">
        <v>60</v>
      </c>
      <c r="I4165" s="60" t="s">
        <v>20613</v>
      </c>
      <c r="J4165" s="49" t="s">
        <v>20614</v>
      </c>
      <c r="K4165" s="6" t="s">
        <v>20615</v>
      </c>
      <c r="L4165" s="29">
        <f>IF($J$6="с учетом НДС",VLOOKUP(I4165,LEGEND!B:E,4,0)*(1-M4165),VLOOKUP(I4165,LEGEND!B:E,4,0)*(1-M4165)/1.2)</f>
        <v>1690</v>
      </c>
      <c r="M4165" s="57">
        <f>IF(AND(B4165&lt;&gt;"1_Электроинструмент",B4165&lt;&gt;"2_Садовая техника"),$J$5,IF($J$4&lt;=20%,$J$4,IFERROR(VLOOKUP(S4165,LEGEND!$L$2:$M$5,2,FALSE),$J$4)))</f>
        <v>0</v>
      </c>
      <c r="N4165" s="48" t="s">
        <v>60</v>
      </c>
      <c r="O4165" s="6" t="s">
        <v>60</v>
      </c>
      <c r="P4165" s="49" t="s">
        <v>66</v>
      </c>
      <c r="Q4165" s="49" t="s">
        <v>67</v>
      </c>
      <c r="R4165" s="6" t="s">
        <v>60</v>
      </c>
      <c r="S4165" s="49" t="s">
        <v>60</v>
      </c>
      <c r="T4165" s="73" t="str">
        <f>IF(_xlfn.XLOOKUP(I4165,LEGEND!B:B,LEGEND!H:H)&lt;&gt;"-",HYPERLINK(_xlfn.XLOOKUP(I4165,LEGEND!B:B,LEGEND!H:H),"link"),_xlfn.XLOOKUP(I4165,LEGEND!B:B,LEGEND!H:H))</f>
        <v>link</v>
      </c>
      <c r="U4165" s="73" t="str">
        <f>HYPERLINK(_xlfn.XLOOKUP(I4165,LEGEND!B:B,LEGEND!I:I))</f>
        <v>https://milwaukee-media-images.s3.amazonaws.com/hi/48001600--Hero_1.jpg</v>
      </c>
      <c r="V4165" s="51" t="s">
        <v>20616</v>
      </c>
      <c r="W4165" s="63" t="s">
        <v>2403</v>
      </c>
      <c r="X4165" s="64">
        <v>370</v>
      </c>
      <c r="Y4165" s="64">
        <v>75</v>
      </c>
      <c r="Z4165" s="64">
        <v>10</v>
      </c>
      <c r="AA4165" s="84">
        <v>0.122</v>
      </c>
      <c r="AB4165" s="85">
        <v>1</v>
      </c>
      <c r="AC4165" s="85">
        <v>1</v>
      </c>
    </row>
    <row r="4166" spans="1:29" ht="25.5">
      <c r="A4166" s="1"/>
      <c r="B4166" s="6" t="s">
        <v>8777</v>
      </c>
      <c r="C4166" s="6" t="s">
        <v>8778</v>
      </c>
      <c r="D4166" s="6" t="s">
        <v>8450</v>
      </c>
      <c r="E4166" s="49" t="s">
        <v>20393</v>
      </c>
      <c r="F4166" s="6" t="s">
        <v>19954</v>
      </c>
      <c r="G4166" s="6" t="s">
        <v>60</v>
      </c>
      <c r="H4166" s="6" t="s">
        <v>60</v>
      </c>
      <c r="I4166" s="60" t="s">
        <v>20617</v>
      </c>
      <c r="J4166" s="49" t="s">
        <v>20618</v>
      </c>
      <c r="K4166" s="6" t="s">
        <v>20619</v>
      </c>
      <c r="L4166" s="29">
        <f>IF($J$6="с учетом НДС",VLOOKUP(I4166,LEGEND!B:E,4,0)*(1-M4166),VLOOKUP(I4166,LEGEND!B:E,4,0)*(1-M4166)/1.2)</f>
        <v>1690</v>
      </c>
      <c r="M4166" s="57">
        <f>IF(AND(B4166&lt;&gt;"1_Электроинструмент",B4166&lt;&gt;"2_Садовая техника"),$J$5,IF($J$4&lt;=20%,$J$4,IFERROR(VLOOKUP(S4166,LEGEND!$L$2:$M$5,2,FALSE),$J$4)))</f>
        <v>0</v>
      </c>
      <c r="N4166" s="48" t="s">
        <v>60</v>
      </c>
      <c r="O4166" s="6" t="s">
        <v>60</v>
      </c>
      <c r="P4166" s="49" t="s">
        <v>66</v>
      </c>
      <c r="Q4166" s="49" t="s">
        <v>67</v>
      </c>
      <c r="R4166" s="6" t="s">
        <v>60</v>
      </c>
      <c r="S4166" s="49" t="s">
        <v>60</v>
      </c>
      <c r="T4166" s="73" t="str">
        <f>IF(_xlfn.XLOOKUP(I4166,LEGEND!B:B,LEGEND!H:H)&lt;&gt;"-",HYPERLINK(_xlfn.XLOOKUP(I4166,LEGEND!B:B,LEGEND!H:H),"link"),_xlfn.XLOOKUP(I4166,LEGEND!B:B,LEGEND!H:H))</f>
        <v>-</v>
      </c>
      <c r="U4166" s="73" t="str">
        <f>HYPERLINK(_xlfn.XLOOKUP(I4166,LEGEND!B:B,LEGEND!I:I))</f>
        <v>https://milwaukee-media-images.s3.amazonaws.com/hi/48004713--Hero_1.jpg</v>
      </c>
      <c r="V4166" s="51" t="s">
        <v>20620</v>
      </c>
      <c r="W4166" s="63" t="s">
        <v>2403</v>
      </c>
      <c r="X4166" s="64">
        <v>35</v>
      </c>
      <c r="Y4166" s="64">
        <v>52</v>
      </c>
      <c r="Z4166" s="64">
        <v>303</v>
      </c>
      <c r="AA4166" s="84">
        <v>0.23799999999999999</v>
      </c>
      <c r="AB4166" s="85">
        <v>5</v>
      </c>
      <c r="AC4166" s="85">
        <v>1</v>
      </c>
    </row>
    <row r="4167" spans="1:29" ht="25.5">
      <c r="A4167" s="1"/>
      <c r="B4167" s="6" t="s">
        <v>8777</v>
      </c>
      <c r="C4167" s="6" t="s">
        <v>8778</v>
      </c>
      <c r="D4167" s="6" t="s">
        <v>8450</v>
      </c>
      <c r="E4167" s="49" t="s">
        <v>20393</v>
      </c>
      <c r="F4167" s="6" t="s">
        <v>19954</v>
      </c>
      <c r="G4167" s="6" t="s">
        <v>60</v>
      </c>
      <c r="H4167" s="6" t="s">
        <v>60</v>
      </c>
      <c r="I4167" s="60" t="s">
        <v>20621</v>
      </c>
      <c r="J4167" s="49" t="s">
        <v>20622</v>
      </c>
      <c r="K4167" s="6" t="s">
        <v>20623</v>
      </c>
      <c r="L4167" s="29">
        <f>IF($J$6="с учетом НДС",VLOOKUP(I4167,LEGEND!B:E,4,0)*(1-M4167),VLOOKUP(I4167,LEGEND!B:E,4,0)*(1-M4167)/1.2)</f>
        <v>1760</v>
      </c>
      <c r="M4167" s="57">
        <f>IF(AND(B4167&lt;&gt;"1_Электроинструмент",B4167&lt;&gt;"2_Садовая техника"),$J$5,IF($J$4&lt;=20%,$J$4,IFERROR(VLOOKUP(S4167,LEGEND!$L$2:$M$5,2,FALSE),$J$4)))</f>
        <v>0</v>
      </c>
      <c r="N4167" s="48" t="s">
        <v>60</v>
      </c>
      <c r="O4167" s="6" t="s">
        <v>60</v>
      </c>
      <c r="P4167" s="49" t="s">
        <v>66</v>
      </c>
      <c r="Q4167" s="49" t="s">
        <v>67</v>
      </c>
      <c r="R4167" s="6" t="s">
        <v>60</v>
      </c>
      <c r="S4167" s="49" t="s">
        <v>60</v>
      </c>
      <c r="T4167" s="73" t="str">
        <f>IF(_xlfn.XLOOKUP(I4167,LEGEND!B:B,LEGEND!H:H)&lt;&gt;"-",HYPERLINK(_xlfn.XLOOKUP(I4167,LEGEND!B:B,LEGEND!H:H),"link"),_xlfn.XLOOKUP(I4167,LEGEND!B:B,LEGEND!H:H))</f>
        <v>-</v>
      </c>
      <c r="U4167" s="73" t="str">
        <f>HYPERLINK(_xlfn.XLOOKUP(I4167,LEGEND!B:B,LEGEND!I:I))</f>
        <v>https://milwaukee-media-images.s3.amazonaws.com/hi/48005093--Hero_1.jpg</v>
      </c>
      <c r="V4167" s="51" t="s">
        <v>20624</v>
      </c>
      <c r="W4167" s="63" t="s">
        <v>2403</v>
      </c>
      <c r="X4167" s="64">
        <v>300</v>
      </c>
      <c r="Y4167" s="64">
        <v>50</v>
      </c>
      <c r="Z4167" s="64">
        <v>20</v>
      </c>
      <c r="AA4167" s="84">
        <v>0.19</v>
      </c>
      <c r="AB4167" s="85">
        <v>5</v>
      </c>
      <c r="AC4167" s="85">
        <v>1</v>
      </c>
    </row>
    <row r="4168" spans="1:29" ht="25.5">
      <c r="A4168" s="1"/>
      <c r="B4168" s="6" t="s">
        <v>8777</v>
      </c>
      <c r="C4168" s="6" t="s">
        <v>8778</v>
      </c>
      <c r="D4168" s="6" t="s">
        <v>8450</v>
      </c>
      <c r="E4168" s="49" t="s">
        <v>20393</v>
      </c>
      <c r="F4168" s="6" t="s">
        <v>19954</v>
      </c>
      <c r="G4168" s="6" t="s">
        <v>60</v>
      </c>
      <c r="H4168" s="6" t="s">
        <v>60</v>
      </c>
      <c r="I4168" s="60" t="s">
        <v>20625</v>
      </c>
      <c r="J4168" s="49" t="s">
        <v>20626</v>
      </c>
      <c r="K4168" s="6" t="s">
        <v>20627</v>
      </c>
      <c r="L4168" s="29">
        <f>IF($J$6="с учетом НДС",VLOOKUP(I4168,LEGEND!B:E,4,0)*(1-M4168),VLOOKUP(I4168,LEGEND!B:E,4,0)*(1-M4168)/1.2)</f>
        <v>1770</v>
      </c>
      <c r="M4168" s="57">
        <f>IF(AND(B4168&lt;&gt;"1_Электроинструмент",B4168&lt;&gt;"2_Садовая техника"),$J$5,IF($J$4&lt;=20%,$J$4,IFERROR(VLOOKUP(S4168,LEGEND!$L$2:$M$5,2,FALSE),$J$4)))</f>
        <v>0</v>
      </c>
      <c r="N4168" s="48" t="s">
        <v>60</v>
      </c>
      <c r="O4168" s="6" t="s">
        <v>60</v>
      </c>
      <c r="P4168" s="49" t="s">
        <v>66</v>
      </c>
      <c r="Q4168" s="49" t="s">
        <v>67</v>
      </c>
      <c r="R4168" s="6" t="s">
        <v>60</v>
      </c>
      <c r="S4168" s="49" t="s">
        <v>60</v>
      </c>
      <c r="T4168" s="73" t="str">
        <f>IF(_xlfn.XLOOKUP(I4168,LEGEND!B:B,LEGEND!H:H)&lt;&gt;"-",HYPERLINK(_xlfn.XLOOKUP(I4168,LEGEND!B:B,LEGEND!H:H),"link"),_xlfn.XLOOKUP(I4168,LEGEND!B:B,LEGEND!H:H))</f>
        <v>link</v>
      </c>
      <c r="U4168" s="73" t="str">
        <f>HYPERLINK(_xlfn.XLOOKUP(I4168,LEGEND!B:B,LEGEND!I:I))</f>
        <v>https://milwaukee-media-images.s3.amazonaws.com/hi/48005189--Hero_1.jpg</v>
      </c>
      <c r="V4168" s="51" t="s">
        <v>20628</v>
      </c>
      <c r="W4168" s="63" t="s">
        <v>2403</v>
      </c>
      <c r="X4168" s="64">
        <v>21</v>
      </c>
      <c r="Y4168" s="64">
        <v>50</v>
      </c>
      <c r="Z4168" s="64">
        <v>380</v>
      </c>
      <c r="AA4168" s="84">
        <v>0.216</v>
      </c>
      <c r="AB4168" s="85">
        <v>5</v>
      </c>
      <c r="AC4168" s="85">
        <v>1</v>
      </c>
    </row>
    <row r="4169" spans="1:29" ht="25.5">
      <c r="A4169" s="1"/>
      <c r="B4169" s="6" t="s">
        <v>8777</v>
      </c>
      <c r="C4169" s="6" t="s">
        <v>8778</v>
      </c>
      <c r="D4169" s="6" t="s">
        <v>8450</v>
      </c>
      <c r="E4169" s="49" t="s">
        <v>20393</v>
      </c>
      <c r="F4169" s="6" t="s">
        <v>19954</v>
      </c>
      <c r="G4169" s="6" t="s">
        <v>60</v>
      </c>
      <c r="H4169" s="6" t="s">
        <v>60</v>
      </c>
      <c r="I4169" s="60" t="s">
        <v>20629</v>
      </c>
      <c r="J4169" s="49" t="s">
        <v>20630</v>
      </c>
      <c r="K4169" s="6" t="s">
        <v>20631</v>
      </c>
      <c r="L4169" s="29">
        <f>IF($J$6="с учетом НДС",VLOOKUP(I4169,LEGEND!B:E,4,0)*(1-M4169),VLOOKUP(I4169,LEGEND!B:E,4,0)*(1-M4169)/1.2)</f>
        <v>1820</v>
      </c>
      <c r="M4169" s="57">
        <f>IF(AND(B4169&lt;&gt;"1_Электроинструмент",B4169&lt;&gt;"2_Садовая техника"),$J$5,IF($J$4&lt;=20%,$J$4,IFERROR(VLOOKUP(S4169,LEGEND!$L$2:$M$5,2,FALSE),$J$4)))</f>
        <v>0</v>
      </c>
      <c r="N4169" s="48" t="s">
        <v>60</v>
      </c>
      <c r="O4169" s="6" t="s">
        <v>60</v>
      </c>
      <c r="P4169" s="49" t="s">
        <v>66</v>
      </c>
      <c r="Q4169" s="49" t="s">
        <v>67</v>
      </c>
      <c r="R4169" s="6" t="s">
        <v>60</v>
      </c>
      <c r="S4169" s="49" t="s">
        <v>60</v>
      </c>
      <c r="T4169" s="73" t="str">
        <f>IF(_xlfn.XLOOKUP(I4169,LEGEND!B:B,LEGEND!H:H)&lt;&gt;"-",HYPERLINK(_xlfn.XLOOKUP(I4169,LEGEND!B:B,LEGEND!H:H),"link"),_xlfn.XLOOKUP(I4169,LEGEND!B:B,LEGEND!H:H))</f>
        <v>link</v>
      </c>
      <c r="U4169" s="73" t="str">
        <f>HYPERLINK(_xlfn.XLOOKUP(I4169,LEGEND!B:B,LEGEND!I:I))</f>
        <v>https://milwaukee-media-images.s3.amazonaws.com/hi/48005036--Hero_1.jpg</v>
      </c>
      <c r="V4169" s="51" t="s">
        <v>20632</v>
      </c>
      <c r="W4169" s="63" t="s">
        <v>2403</v>
      </c>
      <c r="X4169" s="64">
        <v>35</v>
      </c>
      <c r="Y4169" s="64">
        <v>52</v>
      </c>
      <c r="Z4169" s="64">
        <v>303</v>
      </c>
      <c r="AA4169" s="84">
        <v>0.17399999999999999</v>
      </c>
      <c r="AB4169" s="85">
        <v>5</v>
      </c>
      <c r="AC4169" s="85">
        <v>1</v>
      </c>
    </row>
    <row r="4170" spans="1:29" ht="25.5">
      <c r="A4170" s="1"/>
      <c r="B4170" s="6" t="s">
        <v>8777</v>
      </c>
      <c r="C4170" s="6" t="s">
        <v>8778</v>
      </c>
      <c r="D4170" s="6" t="s">
        <v>8450</v>
      </c>
      <c r="E4170" s="49" t="s">
        <v>20393</v>
      </c>
      <c r="F4170" s="6" t="s">
        <v>19954</v>
      </c>
      <c r="G4170" s="6" t="s">
        <v>60</v>
      </c>
      <c r="H4170" s="6" t="s">
        <v>60</v>
      </c>
      <c r="I4170" s="60" t="s">
        <v>20633</v>
      </c>
      <c r="J4170" s="49" t="s">
        <v>20634</v>
      </c>
      <c r="K4170" s="6" t="s">
        <v>20635</v>
      </c>
      <c r="L4170" s="29">
        <f>IF($J$6="с учетом НДС",VLOOKUP(I4170,LEGEND!B:E,4,0)*(1-M4170),VLOOKUP(I4170,LEGEND!B:E,4,0)*(1-M4170)/1.2)</f>
        <v>1890</v>
      </c>
      <c r="M4170" s="57">
        <f>IF(AND(B4170&lt;&gt;"1_Электроинструмент",B4170&lt;&gt;"2_Садовая техника"),$J$5,IF($J$4&lt;=20%,$J$4,IFERROR(VLOOKUP(S4170,LEGEND!$L$2:$M$5,2,FALSE),$J$4)))</f>
        <v>0</v>
      </c>
      <c r="N4170" s="48" t="s">
        <v>60</v>
      </c>
      <c r="O4170" s="6" t="s">
        <v>60</v>
      </c>
      <c r="P4170" s="49" t="s">
        <v>66</v>
      </c>
      <c r="Q4170" s="49" t="s">
        <v>67</v>
      </c>
      <c r="R4170" s="6" t="s">
        <v>60</v>
      </c>
      <c r="S4170" s="49" t="s">
        <v>60</v>
      </c>
      <c r="T4170" s="73" t="str">
        <f>IF(_xlfn.XLOOKUP(I4170,LEGEND!B:B,LEGEND!H:H)&lt;&gt;"-",HYPERLINK(_xlfn.XLOOKUP(I4170,LEGEND!B:B,LEGEND!H:H),"link"),_xlfn.XLOOKUP(I4170,LEGEND!B:B,LEGEND!H:H))</f>
        <v>-</v>
      </c>
      <c r="U4170" s="73" t="str">
        <f>HYPERLINK(_xlfn.XLOOKUP(I4170,LEGEND!B:B,LEGEND!I:I))</f>
        <v>https://milwaukee-media-images.s3.amazonaws.com/hi/48005194--Hero_1.jpg</v>
      </c>
      <c r="V4170" s="51" t="s">
        <v>20636</v>
      </c>
      <c r="W4170" s="63" t="s">
        <v>2403</v>
      </c>
      <c r="X4170" s="64">
        <v>380</v>
      </c>
      <c r="Y4170" s="64">
        <v>52</v>
      </c>
      <c r="Z4170" s="64">
        <v>20</v>
      </c>
      <c r="AA4170" s="84">
        <v>0.22</v>
      </c>
      <c r="AB4170" s="85">
        <v>5</v>
      </c>
      <c r="AC4170" s="85">
        <v>1</v>
      </c>
    </row>
    <row r="4171" spans="1:29" ht="25.5">
      <c r="A4171" s="1"/>
      <c r="B4171" s="6" t="s">
        <v>8777</v>
      </c>
      <c r="C4171" s="6" t="s">
        <v>8778</v>
      </c>
      <c r="D4171" s="6" t="s">
        <v>8450</v>
      </c>
      <c r="E4171" s="49" t="s">
        <v>20393</v>
      </c>
      <c r="F4171" s="6" t="s">
        <v>19954</v>
      </c>
      <c r="G4171" s="6" t="s">
        <v>60</v>
      </c>
      <c r="H4171" s="6" t="s">
        <v>60</v>
      </c>
      <c r="I4171" s="60" t="s">
        <v>20637</v>
      </c>
      <c r="J4171" s="49" t="s">
        <v>20638</v>
      </c>
      <c r="K4171" s="6" t="s">
        <v>20639</v>
      </c>
      <c r="L4171" s="29">
        <f>IF($J$6="с учетом НДС",VLOOKUP(I4171,LEGEND!B:E,4,0)*(1-M4171),VLOOKUP(I4171,LEGEND!B:E,4,0)*(1-M4171)/1.2)</f>
        <v>1970</v>
      </c>
      <c r="M4171" s="57">
        <f>IF(AND(B4171&lt;&gt;"1_Электроинструмент",B4171&lt;&gt;"2_Садовая техника"),$J$5,IF($J$4&lt;=20%,$J$4,IFERROR(VLOOKUP(S4171,LEGEND!$L$2:$M$5,2,FALSE),$J$4)))</f>
        <v>0</v>
      </c>
      <c r="N4171" s="48" t="s">
        <v>60</v>
      </c>
      <c r="O4171" s="6" t="s">
        <v>60</v>
      </c>
      <c r="P4171" s="49" t="s">
        <v>66</v>
      </c>
      <c r="Q4171" s="49" t="s">
        <v>67</v>
      </c>
      <c r="R4171" s="6" t="s">
        <v>60</v>
      </c>
      <c r="S4171" s="49" t="s">
        <v>60</v>
      </c>
      <c r="T4171" s="73" t="str">
        <f>IF(_xlfn.XLOOKUP(I4171,LEGEND!B:B,LEGEND!H:H)&lt;&gt;"-",HYPERLINK(_xlfn.XLOOKUP(I4171,LEGEND!B:B,LEGEND!H:H),"link"),_xlfn.XLOOKUP(I4171,LEGEND!B:B,LEGEND!H:H))</f>
        <v>-</v>
      </c>
      <c r="U4171" s="73" t="str">
        <f>HYPERLINK(_xlfn.XLOOKUP(I4171,LEGEND!B:B,LEGEND!I:I))</f>
        <v>https://milwaukee-media-images.s3.amazonaws.com/hi/48005221--Hero_1.jpg</v>
      </c>
      <c r="V4171" s="51" t="s">
        <v>20640</v>
      </c>
      <c r="W4171" s="63" t="s">
        <v>2403</v>
      </c>
      <c r="X4171" s="64">
        <v>21</v>
      </c>
      <c r="Y4171" s="64">
        <v>55</v>
      </c>
      <c r="Z4171" s="64">
        <v>230</v>
      </c>
      <c r="AA4171" s="84">
        <v>3.7999999999999999E-2</v>
      </c>
      <c r="AB4171" s="85">
        <v>1</v>
      </c>
      <c r="AC4171" s="85">
        <v>1</v>
      </c>
    </row>
    <row r="4172" spans="1:29" ht="25.5">
      <c r="A4172" s="1"/>
      <c r="B4172" s="6" t="s">
        <v>8777</v>
      </c>
      <c r="C4172" s="6" t="s">
        <v>8778</v>
      </c>
      <c r="D4172" s="6" t="s">
        <v>8450</v>
      </c>
      <c r="E4172" s="49" t="s">
        <v>20393</v>
      </c>
      <c r="F4172" s="6" t="s">
        <v>19954</v>
      </c>
      <c r="G4172" s="6" t="s">
        <v>60</v>
      </c>
      <c r="H4172" s="6" t="s">
        <v>60</v>
      </c>
      <c r="I4172" s="60" t="s">
        <v>20641</v>
      </c>
      <c r="J4172" s="49" t="s">
        <v>20642</v>
      </c>
      <c r="K4172" s="6" t="s">
        <v>20643</v>
      </c>
      <c r="L4172" s="29">
        <f>IF($J$6="с учетом НДС",VLOOKUP(I4172,LEGEND!B:E,4,0)*(1-M4172),VLOOKUP(I4172,LEGEND!B:E,4,0)*(1-M4172)/1.2)</f>
        <v>1980</v>
      </c>
      <c r="M4172" s="57">
        <f>IF(AND(B4172&lt;&gt;"1_Электроинструмент",B4172&lt;&gt;"2_Садовая техника"),$J$5,IF($J$4&lt;=20%,$J$4,IFERROR(VLOOKUP(S4172,LEGEND!$L$2:$M$5,2,FALSE),$J$4)))</f>
        <v>0</v>
      </c>
      <c r="N4172" s="48" t="s">
        <v>60</v>
      </c>
      <c r="O4172" s="6" t="s">
        <v>60</v>
      </c>
      <c r="P4172" s="49" t="s">
        <v>66</v>
      </c>
      <c r="Q4172" s="49" t="s">
        <v>67</v>
      </c>
      <c r="R4172" s="6" t="s">
        <v>60</v>
      </c>
      <c r="S4172" s="49" t="s">
        <v>60</v>
      </c>
      <c r="T4172" s="73" t="str">
        <f>IF(_xlfn.XLOOKUP(I4172,LEGEND!B:B,LEGEND!H:H)&lt;&gt;"-",HYPERLINK(_xlfn.XLOOKUP(I4172,LEGEND!B:B,LEGEND!H:H),"link"),_xlfn.XLOOKUP(I4172,LEGEND!B:B,LEGEND!H:H))</f>
        <v>-</v>
      </c>
      <c r="U4172" s="73" t="str">
        <f>HYPERLINK(_xlfn.XLOOKUP(I4172,LEGEND!B:B,LEGEND!I:I))</f>
        <v>https://milwaukee-media-images.s3.amazonaws.com/hi/48005789--Hero_1.jpg</v>
      </c>
      <c r="V4172" s="51" t="s">
        <v>20644</v>
      </c>
      <c r="W4172" s="63" t="s">
        <v>2403</v>
      </c>
      <c r="X4172" s="64">
        <v>50</v>
      </c>
      <c r="Y4172" s="64">
        <v>50</v>
      </c>
      <c r="Z4172" s="64">
        <v>378</v>
      </c>
      <c r="AA4172" s="84">
        <v>0.32600000000000001</v>
      </c>
      <c r="AB4172" s="85">
        <v>5</v>
      </c>
      <c r="AC4172" s="85">
        <v>1</v>
      </c>
    </row>
    <row r="4173" spans="1:29" ht="25.5">
      <c r="A4173" s="1"/>
      <c r="B4173" s="6" t="s">
        <v>8777</v>
      </c>
      <c r="C4173" s="6" t="s">
        <v>8778</v>
      </c>
      <c r="D4173" s="6" t="s">
        <v>8450</v>
      </c>
      <c r="E4173" s="49" t="s">
        <v>20393</v>
      </c>
      <c r="F4173" s="6" t="s">
        <v>19954</v>
      </c>
      <c r="G4173" s="6" t="s">
        <v>60</v>
      </c>
      <c r="H4173" s="6" t="s">
        <v>60</v>
      </c>
      <c r="I4173" s="60" t="s">
        <v>20645</v>
      </c>
      <c r="J4173" s="49" t="s">
        <v>20646</v>
      </c>
      <c r="K4173" s="6" t="s">
        <v>20647</v>
      </c>
      <c r="L4173" s="29">
        <f>IF($J$6="с учетом НДС",VLOOKUP(I4173,LEGEND!B:E,4,0)*(1-M4173),VLOOKUP(I4173,LEGEND!B:E,4,0)*(1-M4173)/1.2)</f>
        <v>2070</v>
      </c>
      <c r="M4173" s="57">
        <f>IF(AND(B4173&lt;&gt;"1_Электроинструмент",B4173&lt;&gt;"2_Садовая техника"),$J$5,IF($J$4&lt;=20%,$J$4,IFERROR(VLOOKUP(S4173,LEGEND!$L$2:$M$5,2,FALSE),$J$4)))</f>
        <v>0</v>
      </c>
      <c r="N4173" s="48" t="s">
        <v>60</v>
      </c>
      <c r="O4173" s="6" t="s">
        <v>60</v>
      </c>
      <c r="P4173" s="49" t="s">
        <v>66</v>
      </c>
      <c r="Q4173" s="49" t="s">
        <v>67</v>
      </c>
      <c r="R4173" s="6" t="s">
        <v>60</v>
      </c>
      <c r="S4173" s="49" t="s">
        <v>60</v>
      </c>
      <c r="T4173" s="73" t="str">
        <f>IF(_xlfn.XLOOKUP(I4173,LEGEND!B:B,LEGEND!H:H)&lt;&gt;"-",HYPERLINK(_xlfn.XLOOKUP(I4173,LEGEND!B:B,LEGEND!H:H),"link"),_xlfn.XLOOKUP(I4173,LEGEND!B:B,LEGEND!H:H))</f>
        <v>link</v>
      </c>
      <c r="U4173" s="73" t="str">
        <f>HYPERLINK(_xlfn.XLOOKUP(I4173,LEGEND!B:B,LEGEND!I:I))</f>
        <v>https://milwaukee-media-images.s3.amazonaws.com/hi/48005026--Hero_1.jpg</v>
      </c>
      <c r="V4173" s="51" t="s">
        <v>20648</v>
      </c>
      <c r="W4173" s="63" t="s">
        <v>2403</v>
      </c>
      <c r="X4173" s="64">
        <v>35</v>
      </c>
      <c r="Y4173" s="64">
        <v>52</v>
      </c>
      <c r="Z4173" s="64">
        <v>305</v>
      </c>
      <c r="AA4173" s="84">
        <v>0.24</v>
      </c>
      <c r="AB4173" s="85">
        <v>5</v>
      </c>
      <c r="AC4173" s="85">
        <v>1</v>
      </c>
    </row>
    <row r="4174" spans="1:29" ht="25.5">
      <c r="A4174" s="1"/>
      <c r="B4174" s="6" t="s">
        <v>8777</v>
      </c>
      <c r="C4174" s="6" t="s">
        <v>8778</v>
      </c>
      <c r="D4174" s="6" t="s">
        <v>8450</v>
      </c>
      <c r="E4174" s="49" t="s">
        <v>20393</v>
      </c>
      <c r="F4174" s="6" t="s">
        <v>19954</v>
      </c>
      <c r="G4174" s="6" t="s">
        <v>60</v>
      </c>
      <c r="H4174" s="6" t="s">
        <v>60</v>
      </c>
      <c r="I4174" s="60" t="s">
        <v>20649</v>
      </c>
      <c r="J4174" s="49" t="s">
        <v>20650</v>
      </c>
      <c r="K4174" s="6" t="s">
        <v>20651</v>
      </c>
      <c r="L4174" s="29">
        <f>IF($J$6="с учетом НДС",VLOOKUP(I4174,LEGEND!B:E,4,0)*(1-M4174),VLOOKUP(I4174,LEGEND!B:E,4,0)*(1-M4174)/1.2)</f>
        <v>2180</v>
      </c>
      <c r="M4174" s="57">
        <f>IF(AND(B4174&lt;&gt;"1_Электроинструмент",B4174&lt;&gt;"2_Садовая техника"),$J$5,IF($J$4&lt;=20%,$J$4,IFERROR(VLOOKUP(S4174,LEGEND!$L$2:$M$5,2,FALSE),$J$4)))</f>
        <v>0</v>
      </c>
      <c r="N4174" s="48" t="s">
        <v>60</v>
      </c>
      <c r="O4174" s="6" t="s">
        <v>60</v>
      </c>
      <c r="P4174" s="49" t="s">
        <v>66</v>
      </c>
      <c r="Q4174" s="49" t="s">
        <v>67</v>
      </c>
      <c r="R4174" s="6" t="s">
        <v>60</v>
      </c>
      <c r="S4174" s="49" t="s">
        <v>60</v>
      </c>
      <c r="T4174" s="73" t="str">
        <f>IF(_xlfn.XLOOKUP(I4174,LEGEND!B:B,LEGEND!H:H)&lt;&gt;"-",HYPERLINK(_xlfn.XLOOKUP(I4174,LEGEND!B:B,LEGEND!H:H),"link"),_xlfn.XLOOKUP(I4174,LEGEND!B:B,LEGEND!H:H))</f>
        <v>link</v>
      </c>
      <c r="U4174" s="73" t="str">
        <f>HYPERLINK(_xlfn.XLOOKUP(I4174,LEGEND!B:B,LEGEND!I:I))</f>
        <v>https://milwaukee-media-images.s3.amazonaws.com/hi/48005706--Hero_1.jpg</v>
      </c>
      <c r="V4174" s="51" t="s">
        <v>20652</v>
      </c>
      <c r="W4174" s="63" t="s">
        <v>2403</v>
      </c>
      <c r="X4174" s="64">
        <v>50</v>
      </c>
      <c r="Y4174" s="64">
        <v>60</v>
      </c>
      <c r="Z4174" s="64">
        <v>255</v>
      </c>
      <c r="AA4174" s="84">
        <v>0.28999999999999998</v>
      </c>
      <c r="AB4174" s="85">
        <v>5</v>
      </c>
      <c r="AC4174" s="85">
        <v>1</v>
      </c>
    </row>
    <row r="4175" spans="1:29" ht="25.5">
      <c r="A4175" s="1"/>
      <c r="B4175" s="6" t="s">
        <v>8777</v>
      </c>
      <c r="C4175" s="6" t="s">
        <v>8778</v>
      </c>
      <c r="D4175" s="6" t="s">
        <v>8450</v>
      </c>
      <c r="E4175" s="49" t="s">
        <v>20393</v>
      </c>
      <c r="F4175" s="6" t="s">
        <v>19954</v>
      </c>
      <c r="G4175" s="6" t="s">
        <v>60</v>
      </c>
      <c r="H4175" s="6" t="s">
        <v>60</v>
      </c>
      <c r="I4175" s="60" t="s">
        <v>20653</v>
      </c>
      <c r="J4175" s="49" t="s">
        <v>20654</v>
      </c>
      <c r="K4175" s="6" t="s">
        <v>20655</v>
      </c>
      <c r="L4175" s="29">
        <f>IF($J$6="с учетом НДС",VLOOKUP(I4175,LEGEND!B:E,4,0)*(1-M4175),VLOOKUP(I4175,LEGEND!B:E,4,0)*(1-M4175)/1.2)</f>
        <v>2190</v>
      </c>
      <c r="M4175" s="57">
        <f>IF(AND(B4175&lt;&gt;"1_Электроинструмент",B4175&lt;&gt;"2_Садовая техника"),$J$5,IF($J$4&lt;=20%,$J$4,IFERROR(VLOOKUP(S4175,LEGEND!$L$2:$M$5,2,FALSE),$J$4)))</f>
        <v>0</v>
      </c>
      <c r="N4175" s="48" t="s">
        <v>60</v>
      </c>
      <c r="O4175" s="6" t="s">
        <v>60</v>
      </c>
      <c r="P4175" s="49" t="s">
        <v>66</v>
      </c>
      <c r="Q4175" s="49" t="s">
        <v>67</v>
      </c>
      <c r="R4175" s="6" t="s">
        <v>60</v>
      </c>
      <c r="S4175" s="49" t="s">
        <v>60</v>
      </c>
      <c r="T4175" s="73" t="str">
        <f>IF(_xlfn.XLOOKUP(I4175,LEGEND!B:B,LEGEND!H:H)&lt;&gt;"-",HYPERLINK(_xlfn.XLOOKUP(I4175,LEGEND!B:B,LEGEND!H:H),"link"),_xlfn.XLOOKUP(I4175,LEGEND!B:B,LEGEND!H:H))</f>
        <v>-</v>
      </c>
      <c r="U4175" s="73" t="str">
        <f>HYPERLINK(_xlfn.XLOOKUP(I4175,LEGEND!B:B,LEGEND!I:I))</f>
        <v>https://milwaukee-media-images.s3.amazonaws.com/hi/48005201--Hero_1.jpg</v>
      </c>
      <c r="V4175" s="51" t="s">
        <v>20656</v>
      </c>
      <c r="W4175" s="63" t="s">
        <v>2403</v>
      </c>
      <c r="X4175" s="64">
        <v>10</v>
      </c>
      <c r="Y4175" s="64">
        <v>50</v>
      </c>
      <c r="Z4175" s="64">
        <v>225</v>
      </c>
      <c r="AA4175" s="84">
        <v>0.05</v>
      </c>
      <c r="AB4175" s="85">
        <v>1</v>
      </c>
      <c r="AC4175" s="85">
        <v>1</v>
      </c>
    </row>
    <row r="4176" spans="1:29" ht="25.5">
      <c r="A4176" s="1"/>
      <c r="B4176" s="6" t="s">
        <v>8777</v>
      </c>
      <c r="C4176" s="6" t="s">
        <v>8778</v>
      </c>
      <c r="D4176" s="6" t="s">
        <v>8450</v>
      </c>
      <c r="E4176" s="49" t="s">
        <v>20393</v>
      </c>
      <c r="F4176" s="6" t="s">
        <v>19954</v>
      </c>
      <c r="G4176" s="6" t="s">
        <v>60</v>
      </c>
      <c r="H4176" s="6" t="s">
        <v>60</v>
      </c>
      <c r="I4176" s="60" t="s">
        <v>20657</v>
      </c>
      <c r="J4176" s="49" t="s">
        <v>20658</v>
      </c>
      <c r="K4176" s="6" t="s">
        <v>20659</v>
      </c>
      <c r="L4176" s="29">
        <f>IF($J$6="с учетом НДС",VLOOKUP(I4176,LEGEND!B:E,4,0)*(1-M4176),VLOOKUP(I4176,LEGEND!B:E,4,0)*(1-M4176)/1.2)</f>
        <v>2200</v>
      </c>
      <c r="M4176" s="57">
        <f>IF(AND(B4176&lt;&gt;"1_Электроинструмент",B4176&lt;&gt;"2_Садовая техника"),$J$5,IF($J$4&lt;=20%,$J$4,IFERROR(VLOOKUP(S4176,LEGEND!$L$2:$M$5,2,FALSE),$J$4)))</f>
        <v>0</v>
      </c>
      <c r="N4176" s="48" t="s">
        <v>60</v>
      </c>
      <c r="O4176" s="6" t="s">
        <v>60</v>
      </c>
      <c r="P4176" s="49" t="s">
        <v>66</v>
      </c>
      <c r="Q4176" s="49" t="s">
        <v>67</v>
      </c>
      <c r="R4176" s="6" t="s">
        <v>60</v>
      </c>
      <c r="S4176" s="49" t="s">
        <v>60</v>
      </c>
      <c r="T4176" s="73" t="str">
        <f>IF(_xlfn.XLOOKUP(I4176,LEGEND!B:B,LEGEND!H:H)&lt;&gt;"-",HYPERLINK(_xlfn.XLOOKUP(I4176,LEGEND!B:B,LEGEND!H:H),"link"),_xlfn.XLOOKUP(I4176,LEGEND!B:B,LEGEND!H:H))</f>
        <v>link</v>
      </c>
      <c r="U4176" s="73" t="str">
        <f>HYPERLINK(_xlfn.XLOOKUP(I4176,LEGEND!B:B,LEGEND!I:I))</f>
        <v>https://milwaukee-media-images.s3.amazonaws.com/hi/49222205--Hero_1.jpg</v>
      </c>
      <c r="V4176" s="51" t="s">
        <v>20660</v>
      </c>
      <c r="W4176" s="63" t="s">
        <v>2403</v>
      </c>
      <c r="X4176" s="64">
        <v>75</v>
      </c>
      <c r="Y4176" s="64">
        <v>172</v>
      </c>
      <c r="Z4176" s="64">
        <v>305</v>
      </c>
      <c r="AA4176" s="84">
        <v>0.28199999999999997</v>
      </c>
      <c r="AB4176" s="85">
        <v>1</v>
      </c>
      <c r="AC4176" s="85">
        <v>1</v>
      </c>
    </row>
    <row r="4177" spans="1:29" ht="25.5">
      <c r="A4177" s="1"/>
      <c r="B4177" s="6" t="s">
        <v>8777</v>
      </c>
      <c r="C4177" s="6" t="s">
        <v>8778</v>
      </c>
      <c r="D4177" s="6" t="s">
        <v>8450</v>
      </c>
      <c r="E4177" s="49" t="s">
        <v>20393</v>
      </c>
      <c r="F4177" s="6" t="s">
        <v>19954</v>
      </c>
      <c r="G4177" s="6" t="s">
        <v>60</v>
      </c>
      <c r="H4177" s="6" t="s">
        <v>60</v>
      </c>
      <c r="I4177" s="60" t="s">
        <v>20661</v>
      </c>
      <c r="J4177" s="49" t="s">
        <v>20662</v>
      </c>
      <c r="K4177" s="6" t="s">
        <v>20663</v>
      </c>
      <c r="L4177" s="29">
        <f>IF($J$6="с учетом НДС",VLOOKUP(I4177,LEGEND!B:E,4,0)*(1-M4177),VLOOKUP(I4177,LEGEND!B:E,4,0)*(1-M4177)/1.2)</f>
        <v>2200</v>
      </c>
      <c r="M4177" s="57">
        <f>IF(AND(B4177&lt;&gt;"1_Электроинструмент",B4177&lt;&gt;"2_Садовая техника"),$J$5,IF($J$4&lt;=20%,$J$4,IFERROR(VLOOKUP(S4177,LEGEND!$L$2:$M$5,2,FALSE),$J$4)))</f>
        <v>0</v>
      </c>
      <c r="N4177" s="48" t="s">
        <v>60</v>
      </c>
      <c r="O4177" s="6" t="s">
        <v>60</v>
      </c>
      <c r="P4177" s="49" t="s">
        <v>66</v>
      </c>
      <c r="Q4177" s="49" t="s">
        <v>67</v>
      </c>
      <c r="R4177" s="6" t="s">
        <v>60</v>
      </c>
      <c r="S4177" s="49" t="s">
        <v>60</v>
      </c>
      <c r="T4177" s="73" t="str">
        <f>IF(_xlfn.XLOOKUP(I4177,LEGEND!B:B,LEGEND!H:H)&lt;&gt;"-",HYPERLINK(_xlfn.XLOOKUP(I4177,LEGEND!B:B,LEGEND!H:H),"link"),_xlfn.XLOOKUP(I4177,LEGEND!B:B,LEGEND!H:H))</f>
        <v>-</v>
      </c>
      <c r="U4177" s="73" t="str">
        <f>HYPERLINK(_xlfn.XLOOKUP(I4177,LEGEND!B:B,LEGEND!I:I))</f>
        <v>https://milwaukee-media-images.s3.amazonaws.com/hi/48005094--Hero_1.jpg</v>
      </c>
      <c r="V4177" s="51" t="s">
        <v>20664</v>
      </c>
      <c r="W4177" s="63" t="s">
        <v>2403</v>
      </c>
      <c r="X4177" s="64">
        <v>377</v>
      </c>
      <c r="Y4177" s="64">
        <v>50</v>
      </c>
      <c r="Z4177" s="64">
        <v>20</v>
      </c>
      <c r="AA4177" s="84">
        <v>0.254</v>
      </c>
      <c r="AB4177" s="85">
        <v>5</v>
      </c>
      <c r="AC4177" s="85">
        <v>1</v>
      </c>
    </row>
    <row r="4178" spans="1:29" ht="25.5">
      <c r="A4178" s="1"/>
      <c r="B4178" s="6" t="s">
        <v>8777</v>
      </c>
      <c r="C4178" s="6" t="s">
        <v>8778</v>
      </c>
      <c r="D4178" s="6" t="s">
        <v>8450</v>
      </c>
      <c r="E4178" s="49" t="s">
        <v>20393</v>
      </c>
      <c r="F4178" s="6" t="s">
        <v>19954</v>
      </c>
      <c r="G4178" s="6" t="s">
        <v>60</v>
      </c>
      <c r="H4178" s="6" t="s">
        <v>60</v>
      </c>
      <c r="I4178" s="60" t="s">
        <v>20665</v>
      </c>
      <c r="J4178" s="49" t="s">
        <v>20666</v>
      </c>
      <c r="K4178" s="6" t="s">
        <v>20667</v>
      </c>
      <c r="L4178" s="29">
        <f>IF($J$6="с учетом НДС",VLOOKUP(I4178,LEGEND!B:E,4,0)*(1-M4178),VLOOKUP(I4178,LEGEND!B:E,4,0)*(1-M4178)/1.2)</f>
        <v>2230</v>
      </c>
      <c r="M4178" s="57">
        <f>IF(AND(B4178&lt;&gt;"1_Электроинструмент",B4178&lt;&gt;"2_Садовая техника"),$J$5,IF($J$4&lt;=20%,$J$4,IFERROR(VLOOKUP(S4178,LEGEND!$L$2:$M$5,2,FALSE),$J$4)))</f>
        <v>0</v>
      </c>
      <c r="N4178" s="48" t="s">
        <v>60</v>
      </c>
      <c r="O4178" s="6" t="s">
        <v>60</v>
      </c>
      <c r="P4178" s="49" t="s">
        <v>66</v>
      </c>
      <c r="Q4178" s="49" t="s">
        <v>67</v>
      </c>
      <c r="R4178" s="6" t="s">
        <v>60</v>
      </c>
      <c r="S4178" s="49" t="s">
        <v>60</v>
      </c>
      <c r="T4178" s="73" t="str">
        <f>IF(_xlfn.XLOOKUP(I4178,LEGEND!B:B,LEGEND!H:H)&lt;&gt;"-",HYPERLINK(_xlfn.XLOOKUP(I4178,LEGEND!B:B,LEGEND!H:H),"link"),_xlfn.XLOOKUP(I4178,LEGEND!B:B,LEGEND!H:H))</f>
        <v>-</v>
      </c>
      <c r="U4178" s="73" t="str">
        <f>HYPERLINK(_xlfn.XLOOKUP(I4178,LEGEND!B:B,LEGEND!I:I))</f>
        <v>https://milwaukee-media-images.s3.amazonaws.com/hi/48005242--Hero_1.jpg</v>
      </c>
      <c r="V4178" s="51" t="s">
        <v>20668</v>
      </c>
      <c r="W4178" s="63" t="s">
        <v>2403</v>
      </c>
      <c r="X4178" s="64">
        <v>304</v>
      </c>
      <c r="Y4178" s="64">
        <v>53</v>
      </c>
      <c r="Z4178" s="64">
        <v>13</v>
      </c>
      <c r="AA4178" s="84">
        <v>7.0000000000000007E-2</v>
      </c>
      <c r="AB4178" s="85">
        <v>1</v>
      </c>
      <c r="AC4178" s="85">
        <v>1</v>
      </c>
    </row>
    <row r="4179" spans="1:29" ht="25.5">
      <c r="A4179" s="1"/>
      <c r="B4179" s="6" t="s">
        <v>8777</v>
      </c>
      <c r="C4179" s="6" t="s">
        <v>8778</v>
      </c>
      <c r="D4179" s="6" t="s">
        <v>8450</v>
      </c>
      <c r="E4179" s="49" t="s">
        <v>20393</v>
      </c>
      <c r="F4179" s="6" t="s">
        <v>19954</v>
      </c>
      <c r="G4179" s="6" t="s">
        <v>60</v>
      </c>
      <c r="H4179" s="6" t="s">
        <v>60</v>
      </c>
      <c r="I4179" s="60" t="s">
        <v>20669</v>
      </c>
      <c r="J4179" s="49" t="s">
        <v>20670</v>
      </c>
      <c r="K4179" s="6" t="s">
        <v>20671</v>
      </c>
      <c r="L4179" s="29">
        <f>IF($J$6="с учетом НДС",VLOOKUP(I4179,LEGEND!B:E,4,0)*(1-M4179),VLOOKUP(I4179,LEGEND!B:E,4,0)*(1-M4179)/1.2)</f>
        <v>2230</v>
      </c>
      <c r="M4179" s="57">
        <f>IF(AND(B4179&lt;&gt;"1_Электроинструмент",B4179&lt;&gt;"2_Садовая техника"),$J$5,IF($J$4&lt;=20%,$J$4,IFERROR(VLOOKUP(S4179,LEGEND!$L$2:$M$5,2,FALSE),$J$4)))</f>
        <v>0</v>
      </c>
      <c r="N4179" s="48" t="s">
        <v>60</v>
      </c>
      <c r="O4179" s="6" t="s">
        <v>60</v>
      </c>
      <c r="P4179" s="49" t="s">
        <v>66</v>
      </c>
      <c r="Q4179" s="49" t="s">
        <v>67</v>
      </c>
      <c r="R4179" s="6" t="s">
        <v>60</v>
      </c>
      <c r="S4179" s="49" t="s">
        <v>60</v>
      </c>
      <c r="T4179" s="73" t="str">
        <f>IF(_xlfn.XLOOKUP(I4179,LEGEND!B:B,LEGEND!H:H)&lt;&gt;"-",HYPERLINK(_xlfn.XLOOKUP(I4179,LEGEND!B:B,LEGEND!H:H),"link"),_xlfn.XLOOKUP(I4179,LEGEND!B:B,LEGEND!H:H))</f>
        <v>link</v>
      </c>
      <c r="U4179" s="73" t="str">
        <f>HYPERLINK(_xlfn.XLOOKUP(I4179,LEGEND!B:B,LEGEND!I:I))</f>
        <v>https://milwaukee-media-images.s3.amazonaws.com/hi/48005037--Hero_1.jpg</v>
      </c>
      <c r="V4179" s="51" t="s">
        <v>20672</v>
      </c>
      <c r="W4179" s="63" t="s">
        <v>2403</v>
      </c>
      <c r="X4179" s="64">
        <v>380</v>
      </c>
      <c r="Y4179" s="64">
        <v>54</v>
      </c>
      <c r="Z4179" s="64">
        <v>20</v>
      </c>
      <c r="AA4179" s="84">
        <v>0.248</v>
      </c>
      <c r="AB4179" s="85">
        <v>5</v>
      </c>
      <c r="AC4179" s="85">
        <v>1</v>
      </c>
    </row>
    <row r="4180" spans="1:29" ht="25.5">
      <c r="A4180" s="1"/>
      <c r="B4180" s="6" t="s">
        <v>8777</v>
      </c>
      <c r="C4180" s="6" t="s">
        <v>8778</v>
      </c>
      <c r="D4180" s="6" t="s">
        <v>8450</v>
      </c>
      <c r="E4180" s="49" t="s">
        <v>20393</v>
      </c>
      <c r="F4180" s="6" t="s">
        <v>19954</v>
      </c>
      <c r="G4180" s="6" t="s">
        <v>60</v>
      </c>
      <c r="H4180" s="6" t="s">
        <v>60</v>
      </c>
      <c r="I4180" s="60" t="s">
        <v>20673</v>
      </c>
      <c r="J4180" s="49" t="s">
        <v>20674</v>
      </c>
      <c r="K4180" s="6" t="s">
        <v>20675</v>
      </c>
      <c r="L4180" s="29">
        <f>IF($J$6="с учетом НДС",VLOOKUP(I4180,LEGEND!B:E,4,0)*(1-M4180),VLOOKUP(I4180,LEGEND!B:E,4,0)*(1-M4180)/1.2)</f>
        <v>2320</v>
      </c>
      <c r="M4180" s="57">
        <f>IF(AND(B4180&lt;&gt;"1_Электроинструмент",B4180&lt;&gt;"2_Садовая техника"),$J$5,IF($J$4&lt;=20%,$J$4,IFERROR(VLOOKUP(S4180,LEGEND!$L$2:$M$5,2,FALSE),$J$4)))</f>
        <v>0</v>
      </c>
      <c r="N4180" s="48" t="s">
        <v>60</v>
      </c>
      <c r="O4180" s="6" t="s">
        <v>60</v>
      </c>
      <c r="P4180" s="49" t="s">
        <v>66</v>
      </c>
      <c r="Q4180" s="49" t="s">
        <v>67</v>
      </c>
      <c r="R4180" s="6" t="s">
        <v>60</v>
      </c>
      <c r="S4180" s="49" t="s">
        <v>60</v>
      </c>
      <c r="T4180" s="73" t="str">
        <f>IF(_xlfn.XLOOKUP(I4180,LEGEND!B:B,LEGEND!H:H)&lt;&gt;"-",HYPERLINK(_xlfn.XLOOKUP(I4180,LEGEND!B:B,LEGEND!H:H),"link"),_xlfn.XLOOKUP(I4180,LEGEND!B:B,LEGEND!H:H))</f>
        <v>-</v>
      </c>
      <c r="U4180" s="73" t="str">
        <f>HYPERLINK(_xlfn.XLOOKUP(I4180,LEGEND!B:B,LEGEND!I:I))</f>
        <v>https://milwaukee-media-images.s3.amazonaws.com/hi/48005714--Hero_1.jpg</v>
      </c>
      <c r="V4180" s="51" t="s">
        <v>20676</v>
      </c>
      <c r="W4180" s="63" t="s">
        <v>2403</v>
      </c>
      <c r="X4180" s="64">
        <v>370</v>
      </c>
      <c r="Y4180" s="64">
        <v>50</v>
      </c>
      <c r="Z4180" s="64">
        <v>25</v>
      </c>
      <c r="AA4180" s="84">
        <v>0.33</v>
      </c>
      <c r="AB4180" s="85">
        <v>5</v>
      </c>
      <c r="AC4180" s="85">
        <v>1</v>
      </c>
    </row>
    <row r="4181" spans="1:29" ht="25.5">
      <c r="A4181" s="1"/>
      <c r="B4181" s="6" t="s">
        <v>8777</v>
      </c>
      <c r="C4181" s="6" t="s">
        <v>8778</v>
      </c>
      <c r="D4181" s="6" t="s">
        <v>8450</v>
      </c>
      <c r="E4181" s="49" t="s">
        <v>20393</v>
      </c>
      <c r="F4181" s="6" t="s">
        <v>19954</v>
      </c>
      <c r="G4181" s="6" t="s">
        <v>60</v>
      </c>
      <c r="H4181" s="6" t="s">
        <v>60</v>
      </c>
      <c r="I4181" s="60" t="s">
        <v>20677</v>
      </c>
      <c r="J4181" s="49" t="s">
        <v>20678</v>
      </c>
      <c r="K4181" s="6" t="s">
        <v>20679</v>
      </c>
      <c r="L4181" s="29">
        <f>IF($J$6="с учетом НДС",VLOOKUP(I4181,LEGEND!B:E,4,0)*(1-M4181),VLOOKUP(I4181,LEGEND!B:E,4,0)*(1-M4181)/1.2)</f>
        <v>2410</v>
      </c>
      <c r="M4181" s="57">
        <f>IF(AND(B4181&lt;&gt;"1_Электроинструмент",B4181&lt;&gt;"2_Садовая техника"),$J$5,IF($J$4&lt;=20%,$J$4,IFERROR(VLOOKUP(S4181,LEGEND!$L$2:$M$5,2,FALSE),$J$4)))</f>
        <v>0</v>
      </c>
      <c r="N4181" s="48" t="s">
        <v>60</v>
      </c>
      <c r="O4181" s="6" t="s">
        <v>60</v>
      </c>
      <c r="P4181" s="49" t="s">
        <v>66</v>
      </c>
      <c r="Q4181" s="49" t="s">
        <v>67</v>
      </c>
      <c r="R4181" s="6" t="s">
        <v>60</v>
      </c>
      <c r="S4181" s="49" t="s">
        <v>60</v>
      </c>
      <c r="T4181" s="73" t="str">
        <f>IF(_xlfn.XLOOKUP(I4181,LEGEND!B:B,LEGEND!H:H)&lt;&gt;"-",HYPERLINK(_xlfn.XLOOKUP(I4181,LEGEND!B:B,LEGEND!H:H),"link"),_xlfn.XLOOKUP(I4181,LEGEND!B:B,LEGEND!H:H))</f>
        <v>-</v>
      </c>
      <c r="U4181" s="73" t="str">
        <f>HYPERLINK(_xlfn.XLOOKUP(I4181,LEGEND!B:B,LEGEND!I:I))</f>
        <v>https://milwaukee-media-images.s3.amazonaws.com/hi/48005226--Hero_1.jpg</v>
      </c>
      <c r="V4181" s="51" t="s">
        <v>20680</v>
      </c>
      <c r="W4181" s="63" t="s">
        <v>2403</v>
      </c>
      <c r="X4181" s="64">
        <v>35</v>
      </c>
      <c r="Y4181" s="64">
        <v>52</v>
      </c>
      <c r="Z4181" s="64">
        <v>305</v>
      </c>
      <c r="AA4181" s="84">
        <v>6.4000000000000001E-2</v>
      </c>
      <c r="AB4181" s="85">
        <v>1</v>
      </c>
      <c r="AC4181" s="85">
        <v>1</v>
      </c>
    </row>
    <row r="4182" spans="1:29" ht="25.5">
      <c r="A4182" s="1"/>
      <c r="B4182" s="6" t="s">
        <v>8777</v>
      </c>
      <c r="C4182" s="6" t="s">
        <v>8778</v>
      </c>
      <c r="D4182" s="6" t="s">
        <v>8450</v>
      </c>
      <c r="E4182" s="49" t="s">
        <v>20393</v>
      </c>
      <c r="F4182" s="6" t="s">
        <v>19954</v>
      </c>
      <c r="G4182" s="6" t="s">
        <v>60</v>
      </c>
      <c r="H4182" s="6" t="s">
        <v>60</v>
      </c>
      <c r="I4182" s="60" t="s">
        <v>20693</v>
      </c>
      <c r="J4182" s="49" t="s">
        <v>20694</v>
      </c>
      <c r="K4182" s="6" t="s">
        <v>20695</v>
      </c>
      <c r="L4182" s="29">
        <f>IF($J$6="с учетом НДС",VLOOKUP(I4182,LEGEND!B:E,4,0)*(1-M4182),VLOOKUP(I4182,LEGEND!B:E,4,0)*(1-M4182)/1.2)</f>
        <v>2560</v>
      </c>
      <c r="M4182" s="57">
        <f>IF(AND(B4182&lt;&gt;"1_Электроинструмент",B4182&lt;&gt;"2_Садовая техника"),$J$5,IF($J$4&lt;=20%,$J$4,IFERROR(VLOOKUP(S4182,LEGEND!$L$2:$M$5,2,FALSE),$J$4)))</f>
        <v>0</v>
      </c>
      <c r="N4182" s="48" t="s">
        <v>60</v>
      </c>
      <c r="O4182" s="6" t="s">
        <v>60</v>
      </c>
      <c r="P4182" s="49" t="s">
        <v>66</v>
      </c>
      <c r="Q4182" s="49" t="s">
        <v>67</v>
      </c>
      <c r="R4182" s="6" t="s">
        <v>60</v>
      </c>
      <c r="S4182" s="49" t="s">
        <v>60</v>
      </c>
      <c r="T4182" s="73" t="str">
        <f>IF(_xlfn.XLOOKUP(I4182,LEGEND!B:B,LEGEND!H:H)&lt;&gt;"-",HYPERLINK(_xlfn.XLOOKUP(I4182,LEGEND!B:B,LEGEND!H:H),"link"),_xlfn.XLOOKUP(I4182,LEGEND!B:B,LEGEND!H:H))</f>
        <v>link</v>
      </c>
      <c r="U4182" s="73" t="str">
        <f>HYPERLINK(_xlfn.XLOOKUP(I4182,LEGEND!B:B,LEGEND!I:I))</f>
        <v>https://milwaukee-media-images.s3.amazonaws.com/hi/48390630--Hero_1.jpg</v>
      </c>
      <c r="V4182" s="51" t="s">
        <v>20696</v>
      </c>
      <c r="W4182" s="63" t="s">
        <v>2403</v>
      </c>
      <c r="X4182" s="64">
        <v>386</v>
      </c>
      <c r="Y4182" s="64">
        <v>180</v>
      </c>
      <c r="Z4182" s="64">
        <v>20</v>
      </c>
      <c r="AA4182" s="84">
        <v>0.19800000000000001</v>
      </c>
      <c r="AB4182" s="85">
        <v>3</v>
      </c>
      <c r="AC4182" s="85">
        <v>1</v>
      </c>
    </row>
    <row r="4183" spans="1:29" ht="25.5">
      <c r="A4183" s="1"/>
      <c r="B4183" s="6" t="s">
        <v>8777</v>
      </c>
      <c r="C4183" s="6" t="s">
        <v>8778</v>
      </c>
      <c r="D4183" s="6" t="s">
        <v>8450</v>
      </c>
      <c r="E4183" s="49" t="s">
        <v>20393</v>
      </c>
      <c r="F4183" s="6" t="s">
        <v>19954</v>
      </c>
      <c r="G4183" s="6" t="s">
        <v>60</v>
      </c>
      <c r="H4183" s="6" t="s">
        <v>60</v>
      </c>
      <c r="I4183" s="60" t="s">
        <v>20697</v>
      </c>
      <c r="J4183" s="49" t="s">
        <v>20698</v>
      </c>
      <c r="K4183" s="6" t="s">
        <v>20699</v>
      </c>
      <c r="L4183" s="29">
        <f>IF($J$6="с учетом НДС",VLOOKUP(I4183,LEGEND!B:E,4,0)*(1-M4183),VLOOKUP(I4183,LEGEND!B:E,4,0)*(1-M4183)/1.2)</f>
        <v>2560</v>
      </c>
      <c r="M4183" s="57">
        <f>IF(AND(B4183&lt;&gt;"1_Электроинструмент",B4183&lt;&gt;"2_Садовая техника"),$J$5,IF($J$4&lt;=20%,$J$4,IFERROR(VLOOKUP(S4183,LEGEND!$L$2:$M$5,2,FALSE),$J$4)))</f>
        <v>0</v>
      </c>
      <c r="N4183" s="48" t="s">
        <v>60</v>
      </c>
      <c r="O4183" s="6" t="s">
        <v>60</v>
      </c>
      <c r="P4183" s="49" t="s">
        <v>66</v>
      </c>
      <c r="Q4183" s="49" t="s">
        <v>67</v>
      </c>
      <c r="R4183" s="6" t="s">
        <v>60</v>
      </c>
      <c r="S4183" s="49" t="s">
        <v>60</v>
      </c>
      <c r="T4183" s="73" t="str">
        <f>IF(_xlfn.XLOOKUP(I4183,LEGEND!B:B,LEGEND!H:H)&lt;&gt;"-",HYPERLINK(_xlfn.XLOOKUP(I4183,LEGEND!B:B,LEGEND!H:H),"link"),_xlfn.XLOOKUP(I4183,LEGEND!B:B,LEGEND!H:H))</f>
        <v>link</v>
      </c>
      <c r="U4183" s="73" t="str">
        <f>HYPERLINK(_xlfn.XLOOKUP(I4183,LEGEND!B:B,LEGEND!I:I))</f>
        <v>https://milwaukee-media-images.s3.amazonaws.com/hi/48390631--Hero_1.jpg</v>
      </c>
      <c r="V4183" s="51" t="s">
        <v>20700</v>
      </c>
      <c r="W4183" s="63" t="s">
        <v>2403</v>
      </c>
      <c r="X4183" s="64">
        <v>384</v>
      </c>
      <c r="Y4183" s="64">
        <v>180</v>
      </c>
      <c r="Z4183" s="64">
        <v>20</v>
      </c>
      <c r="AA4183" s="84">
        <v>0.19800000000000001</v>
      </c>
      <c r="AB4183" s="85">
        <v>3</v>
      </c>
      <c r="AC4183" s="85">
        <v>1</v>
      </c>
    </row>
    <row r="4184" spans="1:29" ht="25.5">
      <c r="A4184" s="1"/>
      <c r="B4184" s="6" t="s">
        <v>8777</v>
      </c>
      <c r="C4184" s="6" t="s">
        <v>8778</v>
      </c>
      <c r="D4184" s="6" t="s">
        <v>8450</v>
      </c>
      <c r="E4184" s="49" t="s">
        <v>20393</v>
      </c>
      <c r="F4184" s="6" t="s">
        <v>19954</v>
      </c>
      <c r="G4184" s="6" t="s">
        <v>60</v>
      </c>
      <c r="H4184" s="6" t="s">
        <v>60</v>
      </c>
      <c r="I4184" s="60" t="s">
        <v>20681</v>
      </c>
      <c r="J4184" s="49" t="s">
        <v>20682</v>
      </c>
      <c r="K4184" s="6" t="s">
        <v>20683</v>
      </c>
      <c r="L4184" s="29">
        <f>IF($J$6="с учетом НДС",VLOOKUP(I4184,LEGEND!B:E,4,0)*(1-M4184),VLOOKUP(I4184,LEGEND!B:E,4,0)*(1-M4184)/1.2)</f>
        <v>2620</v>
      </c>
      <c r="M4184" s="57">
        <f>IF(AND(B4184&lt;&gt;"1_Электроинструмент",B4184&lt;&gt;"2_Садовая техника"),$J$5,IF($J$4&lt;=20%,$J$4,IFERROR(VLOOKUP(S4184,LEGEND!$L$2:$M$5,2,FALSE),$J$4)))</f>
        <v>0</v>
      </c>
      <c r="N4184" s="48" t="s">
        <v>60</v>
      </c>
      <c r="O4184" s="6" t="s">
        <v>60</v>
      </c>
      <c r="P4184" s="49" t="s">
        <v>66</v>
      </c>
      <c r="Q4184" s="49" t="s">
        <v>67</v>
      </c>
      <c r="R4184" s="6" t="s">
        <v>60</v>
      </c>
      <c r="S4184" s="49" t="s">
        <v>60</v>
      </c>
      <c r="T4184" s="73" t="str">
        <f>IF(_xlfn.XLOOKUP(I4184,LEGEND!B:B,LEGEND!H:H)&lt;&gt;"-",HYPERLINK(_xlfn.XLOOKUP(I4184,LEGEND!B:B,LEGEND!H:H),"link"),_xlfn.XLOOKUP(I4184,LEGEND!B:B,LEGEND!H:H))</f>
        <v>link</v>
      </c>
      <c r="U4184" s="73" t="str">
        <f>HYPERLINK(_xlfn.XLOOKUP(I4184,LEGEND!B:B,LEGEND!I:I))</f>
        <v>https://milwaukee-media-images.s3.amazonaws.com/hi/48005027--Hero_1.jpg</v>
      </c>
      <c r="V4184" s="51" t="s">
        <v>20684</v>
      </c>
      <c r="W4184" s="63" t="s">
        <v>2403</v>
      </c>
      <c r="X4184" s="64">
        <v>380</v>
      </c>
      <c r="Y4184" s="64">
        <v>50</v>
      </c>
      <c r="Z4184" s="64">
        <v>20</v>
      </c>
      <c r="AA4184" s="84">
        <v>0.40799999999999997</v>
      </c>
      <c r="AB4184" s="85">
        <v>5</v>
      </c>
      <c r="AC4184" s="85">
        <v>1</v>
      </c>
    </row>
    <row r="4185" spans="1:29" ht="25.5">
      <c r="A4185" s="1"/>
      <c r="B4185" s="6" t="s">
        <v>8777</v>
      </c>
      <c r="C4185" s="6" t="s">
        <v>8778</v>
      </c>
      <c r="D4185" s="6" t="s">
        <v>8450</v>
      </c>
      <c r="E4185" s="49" t="s">
        <v>20393</v>
      </c>
      <c r="F4185" s="6" t="s">
        <v>19954</v>
      </c>
      <c r="G4185" s="6" t="s">
        <v>60</v>
      </c>
      <c r="H4185" s="6" t="s">
        <v>60</v>
      </c>
      <c r="I4185" s="60" t="s">
        <v>20685</v>
      </c>
      <c r="J4185" s="49" t="s">
        <v>20686</v>
      </c>
      <c r="K4185" s="6" t="s">
        <v>20687</v>
      </c>
      <c r="L4185" s="29">
        <f>IF($J$6="с учетом НДС",VLOOKUP(I4185,LEGEND!B:E,4,0)*(1-M4185),VLOOKUP(I4185,LEGEND!B:E,4,0)*(1-M4185)/1.2)</f>
        <v>2680</v>
      </c>
      <c r="M4185" s="57">
        <f>IF(AND(B4185&lt;&gt;"1_Электроинструмент",B4185&lt;&gt;"2_Садовая техника"),$J$5,IF($J$4&lt;=20%,$J$4,IFERROR(VLOOKUP(S4185,LEGEND!$L$2:$M$5,2,FALSE),$J$4)))</f>
        <v>0</v>
      </c>
      <c r="N4185" s="48" t="s">
        <v>60</v>
      </c>
      <c r="O4185" s="6" t="s">
        <v>60</v>
      </c>
      <c r="P4185" s="49" t="s">
        <v>66</v>
      </c>
      <c r="Q4185" s="49" t="s">
        <v>67</v>
      </c>
      <c r="R4185" s="6" t="s">
        <v>60</v>
      </c>
      <c r="S4185" s="49" t="s">
        <v>60</v>
      </c>
      <c r="T4185" s="73" t="str">
        <f>IF(_xlfn.XLOOKUP(I4185,LEGEND!B:B,LEGEND!H:H)&lt;&gt;"-",HYPERLINK(_xlfn.XLOOKUP(I4185,LEGEND!B:B,LEGEND!H:H),"link"),_xlfn.XLOOKUP(I4185,LEGEND!B:B,LEGEND!H:H))</f>
        <v>-</v>
      </c>
      <c r="U4185" s="73" t="str">
        <f>HYPERLINK(_xlfn.XLOOKUP(I4185,LEGEND!B:B,LEGEND!I:I))</f>
        <v>https://milwaukee-media-images.s3.amazonaws.com/hi/48005202--Hero_1.jpg</v>
      </c>
      <c r="V4185" s="51" t="s">
        <v>20688</v>
      </c>
      <c r="W4185" s="63" t="s">
        <v>2403</v>
      </c>
      <c r="X4185" s="64">
        <v>35</v>
      </c>
      <c r="Y4185" s="64">
        <v>52</v>
      </c>
      <c r="Z4185" s="64">
        <v>305</v>
      </c>
      <c r="AA4185" s="84">
        <v>0.08</v>
      </c>
      <c r="AB4185" s="85">
        <v>1</v>
      </c>
      <c r="AC4185" s="85">
        <v>1</v>
      </c>
    </row>
    <row r="4186" spans="1:29" ht="25.5">
      <c r="A4186" s="1"/>
      <c r="B4186" s="6" t="s">
        <v>8777</v>
      </c>
      <c r="C4186" s="6" t="s">
        <v>8778</v>
      </c>
      <c r="D4186" s="6" t="s">
        <v>8450</v>
      </c>
      <c r="E4186" s="49" t="s">
        <v>20393</v>
      </c>
      <c r="F4186" s="6" t="s">
        <v>19954</v>
      </c>
      <c r="G4186" s="6" t="s">
        <v>60</v>
      </c>
      <c r="H4186" s="6" t="s">
        <v>60</v>
      </c>
      <c r="I4186" s="60" t="s">
        <v>20689</v>
      </c>
      <c r="J4186" s="49" t="s">
        <v>20690</v>
      </c>
      <c r="K4186" s="6" t="s">
        <v>20691</v>
      </c>
      <c r="L4186" s="29">
        <f>IF($J$6="с учетом НДС",VLOOKUP(I4186,LEGEND!B:E,4,0)*(1-M4186),VLOOKUP(I4186,LEGEND!B:E,4,0)*(1-M4186)/1.2)</f>
        <v>2690</v>
      </c>
      <c r="M4186" s="57">
        <f>IF(AND(B4186&lt;&gt;"1_Электроинструмент",B4186&lt;&gt;"2_Садовая техника"),$J$5,IF($J$4&lt;=20%,$J$4,IFERROR(VLOOKUP(S4186,LEGEND!$L$2:$M$5,2,FALSE),$J$4)))</f>
        <v>0</v>
      </c>
      <c r="N4186" s="48" t="s">
        <v>60</v>
      </c>
      <c r="O4186" s="6" t="s">
        <v>60</v>
      </c>
      <c r="P4186" s="49" t="s">
        <v>66</v>
      </c>
      <c r="Q4186" s="49" t="s">
        <v>67</v>
      </c>
      <c r="R4186" s="6" t="s">
        <v>60</v>
      </c>
      <c r="S4186" s="49" t="s">
        <v>60</v>
      </c>
      <c r="T4186" s="73" t="str">
        <f>IF(_xlfn.XLOOKUP(I4186,LEGEND!B:B,LEGEND!H:H)&lt;&gt;"-",HYPERLINK(_xlfn.XLOOKUP(I4186,LEGEND!B:B,LEGEND!H:H),"link"),_xlfn.XLOOKUP(I4186,LEGEND!B:B,LEGEND!H:H))</f>
        <v>link</v>
      </c>
      <c r="U4186" s="73" t="str">
        <f>HYPERLINK(_xlfn.XLOOKUP(I4186,LEGEND!B:B,LEGEND!I:I))</f>
        <v>https://milwaukee-media-images.s3.amazonaws.com/hi/48005016--Hero_1.jpg</v>
      </c>
      <c r="V4186" s="51" t="s">
        <v>20692</v>
      </c>
      <c r="W4186" s="63" t="s">
        <v>19924</v>
      </c>
      <c r="X4186" s="64">
        <v>300</v>
      </c>
      <c r="Y4186" s="64">
        <v>50</v>
      </c>
      <c r="Z4186" s="64">
        <v>20</v>
      </c>
      <c r="AA4186" s="84">
        <v>0.16800000000000001</v>
      </c>
      <c r="AB4186" s="85">
        <v>5</v>
      </c>
      <c r="AC4186" s="85">
        <v>1</v>
      </c>
    </row>
    <row r="4187" spans="1:29" ht="25.5">
      <c r="A4187" s="1"/>
      <c r="B4187" s="6" t="s">
        <v>8777</v>
      </c>
      <c r="C4187" s="6" t="s">
        <v>8778</v>
      </c>
      <c r="D4187" s="6" t="s">
        <v>8450</v>
      </c>
      <c r="E4187" s="49" t="s">
        <v>20393</v>
      </c>
      <c r="F4187" s="6" t="s">
        <v>19954</v>
      </c>
      <c r="G4187" s="6" t="s">
        <v>60</v>
      </c>
      <c r="H4187" s="6" t="s">
        <v>60</v>
      </c>
      <c r="I4187" s="60" t="s">
        <v>20701</v>
      </c>
      <c r="J4187" s="49" t="s">
        <v>20702</v>
      </c>
      <c r="K4187" s="6" t="s">
        <v>20703</v>
      </c>
      <c r="L4187" s="29">
        <f>IF($J$6="с учетом НДС",VLOOKUP(I4187,LEGEND!B:E,4,0)*(1-M4187),VLOOKUP(I4187,LEGEND!B:E,4,0)*(1-M4187)/1.2)</f>
        <v>2780</v>
      </c>
      <c r="M4187" s="57">
        <f>IF(AND(B4187&lt;&gt;"1_Электроинструмент",B4187&lt;&gt;"2_Садовая техника"),$J$5,IF($J$4&lt;=20%,$J$4,IFERROR(VLOOKUP(S4187,LEGEND!$L$2:$M$5,2,FALSE),$J$4)))</f>
        <v>0</v>
      </c>
      <c r="N4187" s="48" t="s">
        <v>60</v>
      </c>
      <c r="O4187" s="6" t="s">
        <v>60</v>
      </c>
      <c r="P4187" s="49" t="s">
        <v>66</v>
      </c>
      <c r="Q4187" s="49" t="s">
        <v>67</v>
      </c>
      <c r="R4187" s="6" t="s">
        <v>60</v>
      </c>
      <c r="S4187" s="49" t="s">
        <v>60</v>
      </c>
      <c r="T4187" s="73" t="str">
        <f>IF(_xlfn.XLOOKUP(I4187,LEGEND!B:B,LEGEND!H:H)&lt;&gt;"-",HYPERLINK(_xlfn.XLOOKUP(I4187,LEGEND!B:B,LEGEND!H:H),"link"),_xlfn.XLOOKUP(I4187,LEGEND!B:B,LEGEND!H:H))</f>
        <v>-</v>
      </c>
      <c r="U4187" s="73" t="str">
        <f>HYPERLINK(_xlfn.XLOOKUP(I4187,LEGEND!B:B,LEGEND!I:I))</f>
        <v>https://milwaukee-media-images.s3.amazonaws.com/hi/48005243--Hero_1.jpg</v>
      </c>
      <c r="V4187" s="51" t="s">
        <v>20704</v>
      </c>
      <c r="W4187" s="63" t="s">
        <v>2403</v>
      </c>
      <c r="X4187" s="64">
        <v>378</v>
      </c>
      <c r="Y4187" s="64">
        <v>52</v>
      </c>
      <c r="Z4187" s="64">
        <v>13</v>
      </c>
      <c r="AA4187" s="84">
        <v>9.6000000000000002E-2</v>
      </c>
      <c r="AB4187" s="85">
        <v>1</v>
      </c>
      <c r="AC4187" s="85">
        <v>1</v>
      </c>
    </row>
    <row r="4188" spans="1:29" ht="25.5">
      <c r="A4188" s="1"/>
      <c r="B4188" s="6" t="s">
        <v>8777</v>
      </c>
      <c r="C4188" s="6" t="s">
        <v>8778</v>
      </c>
      <c r="D4188" s="6" t="s">
        <v>8450</v>
      </c>
      <c r="E4188" s="49" t="s">
        <v>20393</v>
      </c>
      <c r="F4188" s="6" t="s">
        <v>19954</v>
      </c>
      <c r="G4188" s="6" t="s">
        <v>60</v>
      </c>
      <c r="H4188" s="6" t="s">
        <v>60</v>
      </c>
      <c r="I4188" s="60" t="s">
        <v>20705</v>
      </c>
      <c r="J4188" s="49" t="s">
        <v>20706</v>
      </c>
      <c r="K4188" s="6" t="s">
        <v>20707</v>
      </c>
      <c r="L4188" s="29">
        <f>IF($J$6="с учетом НДС",VLOOKUP(I4188,LEGEND!B:E,4,0)*(1-M4188),VLOOKUP(I4188,LEGEND!B:E,4,0)*(1-M4188)/1.2)</f>
        <v>2780</v>
      </c>
      <c r="M4188" s="57">
        <f>IF(AND(B4188&lt;&gt;"1_Электроинструмент",B4188&lt;&gt;"2_Садовая техника"),$J$5,IF($J$4&lt;=20%,$J$4,IFERROR(VLOOKUP(S4188,LEGEND!$L$2:$M$5,2,FALSE),$J$4)))</f>
        <v>0</v>
      </c>
      <c r="N4188" s="48" t="s">
        <v>60</v>
      </c>
      <c r="O4188" s="6" t="s">
        <v>60</v>
      </c>
      <c r="P4188" s="49" t="s">
        <v>66</v>
      </c>
      <c r="Q4188" s="49" t="s">
        <v>67</v>
      </c>
      <c r="R4188" s="6" t="s">
        <v>60</v>
      </c>
      <c r="S4188" s="49" t="s">
        <v>60</v>
      </c>
      <c r="T4188" s="73" t="str">
        <f>IF(_xlfn.XLOOKUP(I4188,LEGEND!B:B,LEGEND!H:H)&lt;&gt;"-",HYPERLINK(_xlfn.XLOOKUP(I4188,LEGEND!B:B,LEGEND!H:H),"link"),_xlfn.XLOOKUP(I4188,LEGEND!B:B,LEGEND!H:H))</f>
        <v>link</v>
      </c>
      <c r="U4188" s="73" t="str">
        <f>HYPERLINK(_xlfn.XLOOKUP(I4188,LEGEND!B:B,LEGEND!I:I))</f>
        <v>https://milwaukee-media-images.s3.amazonaws.com/hi/48005711--Hero_1.jpg</v>
      </c>
      <c r="V4188" s="51" t="s">
        <v>20708</v>
      </c>
      <c r="W4188" s="63" t="s">
        <v>2403</v>
      </c>
      <c r="X4188" s="64">
        <v>35</v>
      </c>
      <c r="Y4188" s="64">
        <v>52</v>
      </c>
      <c r="Z4188" s="64">
        <v>380</v>
      </c>
      <c r="AA4188" s="84">
        <v>0.42599999999999999</v>
      </c>
      <c r="AB4188" s="85">
        <v>5</v>
      </c>
      <c r="AC4188" s="85">
        <v>1</v>
      </c>
    </row>
    <row r="4189" spans="1:29" ht="25.5">
      <c r="A4189" s="1"/>
      <c r="B4189" s="6" t="s">
        <v>8777</v>
      </c>
      <c r="C4189" s="6" t="s">
        <v>8778</v>
      </c>
      <c r="D4189" s="6" t="s">
        <v>8450</v>
      </c>
      <c r="E4189" s="49" t="s">
        <v>20393</v>
      </c>
      <c r="F4189" s="6" t="s">
        <v>19954</v>
      </c>
      <c r="G4189" s="6" t="s">
        <v>60</v>
      </c>
      <c r="H4189" s="6" t="s">
        <v>60</v>
      </c>
      <c r="I4189" s="60" t="s">
        <v>20709</v>
      </c>
      <c r="J4189" s="49" t="s">
        <v>20710</v>
      </c>
      <c r="K4189" s="6" t="s">
        <v>20711</v>
      </c>
      <c r="L4189" s="29">
        <f>IF($J$6="с учетом НДС",VLOOKUP(I4189,LEGEND!B:E,4,0)*(1-M4189),VLOOKUP(I4189,LEGEND!B:E,4,0)*(1-M4189)/1.2)</f>
        <v>2820</v>
      </c>
      <c r="M4189" s="57">
        <f>IF(AND(B4189&lt;&gt;"1_Электроинструмент",B4189&lt;&gt;"2_Садовая техника"),$J$5,IF($J$4&lt;=20%,$J$4,IFERROR(VLOOKUP(S4189,LEGEND!$L$2:$M$5,2,FALSE),$J$4)))</f>
        <v>0</v>
      </c>
      <c r="N4189" s="48" t="s">
        <v>60</v>
      </c>
      <c r="O4189" s="6" t="s">
        <v>60</v>
      </c>
      <c r="P4189" s="49" t="s">
        <v>66</v>
      </c>
      <c r="Q4189" s="49" t="s">
        <v>67</v>
      </c>
      <c r="R4189" s="6" t="s">
        <v>60</v>
      </c>
      <c r="S4189" s="49" t="s">
        <v>60</v>
      </c>
      <c r="T4189" s="73" t="str">
        <f>IF(_xlfn.XLOOKUP(I4189,LEGEND!B:B,LEGEND!H:H)&lt;&gt;"-",HYPERLINK(_xlfn.XLOOKUP(I4189,LEGEND!B:B,LEGEND!H:H),"link"),_xlfn.XLOOKUP(I4189,LEGEND!B:B,LEGEND!H:H))</f>
        <v>-</v>
      </c>
      <c r="U4189" s="73" t="str">
        <f>HYPERLINK(_xlfn.XLOOKUP(I4189,LEGEND!B:B,LEGEND!I:I))</f>
        <v>https://milwaukee-media-images.s3.amazonaws.com/hi/48005227--Hero_1.jpg</v>
      </c>
      <c r="V4189" s="51" t="s">
        <v>20712</v>
      </c>
      <c r="W4189" s="63" t="s">
        <v>2403</v>
      </c>
      <c r="X4189" s="64">
        <v>21</v>
      </c>
      <c r="Y4189" s="64">
        <v>50</v>
      </c>
      <c r="Z4189" s="64">
        <v>380</v>
      </c>
      <c r="AA4189" s="84">
        <v>0.1</v>
      </c>
      <c r="AB4189" s="85">
        <v>1</v>
      </c>
      <c r="AC4189" s="85">
        <v>1</v>
      </c>
    </row>
    <row r="4190" spans="1:29" ht="25.5">
      <c r="A4190" s="1"/>
      <c r="B4190" s="6" t="s">
        <v>8777</v>
      </c>
      <c r="C4190" s="6" t="s">
        <v>8778</v>
      </c>
      <c r="D4190" s="6" t="s">
        <v>8450</v>
      </c>
      <c r="E4190" s="49" t="s">
        <v>20393</v>
      </c>
      <c r="F4190" s="6" t="s">
        <v>19954</v>
      </c>
      <c r="G4190" s="6" t="s">
        <v>60</v>
      </c>
      <c r="H4190" s="6" t="s">
        <v>60</v>
      </c>
      <c r="I4190" s="60" t="s">
        <v>20713</v>
      </c>
      <c r="J4190" s="49" t="s">
        <v>20714</v>
      </c>
      <c r="K4190" s="6" t="s">
        <v>20715</v>
      </c>
      <c r="L4190" s="29">
        <f>IF($J$6="с учетом НДС",VLOOKUP(I4190,LEGEND!B:E,4,0)*(1-M4190),VLOOKUP(I4190,LEGEND!B:E,4,0)*(1-M4190)/1.2)</f>
        <v>2870</v>
      </c>
      <c r="M4190" s="57">
        <f>IF(AND(B4190&lt;&gt;"1_Электроинструмент",B4190&lt;&gt;"2_Садовая техника"),$J$5,IF($J$4&lt;=20%,$J$4,IFERROR(VLOOKUP(S4190,LEGEND!$L$2:$M$5,2,FALSE),$J$4)))</f>
        <v>0</v>
      </c>
      <c r="N4190" s="48" t="s">
        <v>60</v>
      </c>
      <c r="O4190" s="6" t="s">
        <v>60</v>
      </c>
      <c r="P4190" s="49" t="s">
        <v>66</v>
      </c>
      <c r="Q4190" s="49" t="s">
        <v>67</v>
      </c>
      <c r="R4190" s="6" t="s">
        <v>60</v>
      </c>
      <c r="S4190" s="49" t="s">
        <v>60</v>
      </c>
      <c r="T4190" s="73" t="str">
        <f>IF(_xlfn.XLOOKUP(I4190,LEGEND!B:B,LEGEND!H:H)&lt;&gt;"-",HYPERLINK(_xlfn.XLOOKUP(I4190,LEGEND!B:B,LEGEND!H:H),"link"),_xlfn.XLOOKUP(I4190,LEGEND!B:B,LEGEND!H:H))</f>
        <v>-</v>
      </c>
      <c r="U4190" s="73" t="str">
        <f>HYPERLINK(_xlfn.XLOOKUP(I4190,LEGEND!B:B,LEGEND!I:I))</f>
        <v>https://milwaukee-media-images.s3.amazonaws.com/hi/48005261--Hero_1.jpg</v>
      </c>
      <c r="V4190" s="51" t="s">
        <v>20716</v>
      </c>
      <c r="W4190" s="63" t="s">
        <v>2403</v>
      </c>
      <c r="X4190" s="64">
        <v>200</v>
      </c>
      <c r="Y4190" s="64">
        <v>45</v>
      </c>
      <c r="Z4190" s="64">
        <v>35</v>
      </c>
      <c r="AA4190" s="84">
        <v>4.4999999999999998E-2</v>
      </c>
      <c r="AB4190" s="85">
        <v>1</v>
      </c>
      <c r="AC4190" s="85">
        <v>1</v>
      </c>
    </row>
    <row r="4191" spans="1:29" ht="25.5">
      <c r="A4191" s="1"/>
      <c r="B4191" s="6" t="s">
        <v>8777</v>
      </c>
      <c r="C4191" s="6" t="s">
        <v>8778</v>
      </c>
      <c r="D4191" s="6" t="s">
        <v>8450</v>
      </c>
      <c r="E4191" s="49" t="s">
        <v>20393</v>
      </c>
      <c r="F4191" s="6" t="s">
        <v>19954</v>
      </c>
      <c r="G4191" s="6" t="s">
        <v>60</v>
      </c>
      <c r="H4191" s="6" t="s">
        <v>60</v>
      </c>
      <c r="I4191" s="60" t="s">
        <v>20717</v>
      </c>
      <c r="J4191" s="49" t="s">
        <v>20718</v>
      </c>
      <c r="K4191" s="6" t="s">
        <v>20719</v>
      </c>
      <c r="L4191" s="29">
        <f>IF($J$6="с учетом НДС",VLOOKUP(I4191,LEGEND!B:E,4,0)*(1-M4191),VLOOKUP(I4191,LEGEND!B:E,4,0)*(1-M4191)/1.2)</f>
        <v>2940</v>
      </c>
      <c r="M4191" s="57">
        <f>IF(AND(B4191&lt;&gt;"1_Электроинструмент",B4191&lt;&gt;"2_Садовая техника"),$J$5,IF($J$4&lt;=20%,$J$4,IFERROR(VLOOKUP(S4191,LEGEND!$L$2:$M$5,2,FALSE),$J$4)))</f>
        <v>0</v>
      </c>
      <c r="N4191" s="48" t="s">
        <v>60</v>
      </c>
      <c r="O4191" s="6" t="s">
        <v>60</v>
      </c>
      <c r="P4191" s="49" t="s">
        <v>66</v>
      </c>
      <c r="Q4191" s="49" t="s">
        <v>67</v>
      </c>
      <c r="R4191" s="6" t="s">
        <v>60</v>
      </c>
      <c r="S4191" s="49" t="s">
        <v>60</v>
      </c>
      <c r="T4191" s="73" t="str">
        <f>IF(_xlfn.XLOOKUP(I4191,LEGEND!B:B,LEGEND!H:H)&lt;&gt;"-",HYPERLINK(_xlfn.XLOOKUP(I4191,LEGEND!B:B,LEGEND!H:H),"link"),_xlfn.XLOOKUP(I4191,LEGEND!B:B,LEGEND!H:H))</f>
        <v>link</v>
      </c>
      <c r="U4191" s="73" t="str">
        <f>HYPERLINK(_xlfn.XLOOKUP(I4191,LEGEND!B:B,LEGEND!I:I))</f>
        <v>https://milwaukee-media-images.s3.amazonaws.com/hi/49220220--Hero_1.jpg</v>
      </c>
      <c r="V4191" s="51" t="s">
        <v>20720</v>
      </c>
      <c r="W4191" s="63" t="s">
        <v>2403</v>
      </c>
      <c r="X4191" s="64">
        <v>19</v>
      </c>
      <c r="Y4191" s="64">
        <v>152</v>
      </c>
      <c r="Z4191" s="64">
        <v>241</v>
      </c>
      <c r="AA4191" s="84">
        <v>0.22700000000000001</v>
      </c>
      <c r="AB4191" s="85">
        <v>1</v>
      </c>
      <c r="AC4191" s="85">
        <v>1</v>
      </c>
    </row>
    <row r="4192" spans="1:29" ht="25.5">
      <c r="A4192" s="1"/>
      <c r="B4192" s="6" t="s">
        <v>8777</v>
      </c>
      <c r="C4192" s="6" t="s">
        <v>8778</v>
      </c>
      <c r="D4192" s="6" t="s">
        <v>8450</v>
      </c>
      <c r="E4192" s="49" t="s">
        <v>20393</v>
      </c>
      <c r="F4192" s="6" t="s">
        <v>19954</v>
      </c>
      <c r="G4192" s="6" t="s">
        <v>60</v>
      </c>
      <c r="H4192" s="6" t="s">
        <v>60</v>
      </c>
      <c r="I4192" s="60" t="s">
        <v>20721</v>
      </c>
      <c r="J4192" s="49" t="s">
        <v>20722</v>
      </c>
      <c r="K4192" s="6" t="s">
        <v>20723</v>
      </c>
      <c r="L4192" s="29">
        <f>IF($J$6="с учетом НДС",VLOOKUP(I4192,LEGEND!B:E,4,0)*(1-M4192),VLOOKUP(I4192,LEGEND!B:E,4,0)*(1-M4192)/1.2)</f>
        <v>2990</v>
      </c>
      <c r="M4192" s="57">
        <f>IF(AND(B4192&lt;&gt;"1_Электроинструмент",B4192&lt;&gt;"2_Садовая техника"),$J$5,IF($J$4&lt;=20%,$J$4,IFERROR(VLOOKUP(S4192,LEGEND!$L$2:$M$5,2,FALSE),$J$4)))</f>
        <v>0</v>
      </c>
      <c r="N4192" s="48" t="s">
        <v>60</v>
      </c>
      <c r="O4192" s="6" t="s">
        <v>60</v>
      </c>
      <c r="P4192" s="49" t="s">
        <v>66</v>
      </c>
      <c r="Q4192" s="49" t="s">
        <v>67</v>
      </c>
      <c r="R4192" s="6" t="s">
        <v>60</v>
      </c>
      <c r="S4192" s="49" t="s">
        <v>60</v>
      </c>
      <c r="T4192" s="73" t="str">
        <f>IF(_xlfn.XLOOKUP(I4192,LEGEND!B:B,LEGEND!H:H)&lt;&gt;"-",HYPERLINK(_xlfn.XLOOKUP(I4192,LEGEND!B:B,LEGEND!H:H),"link"),_xlfn.XLOOKUP(I4192,LEGEND!B:B,LEGEND!H:H))</f>
        <v>link</v>
      </c>
      <c r="U4192" s="73" t="str">
        <f>HYPERLINK(_xlfn.XLOOKUP(I4192,LEGEND!B:B,LEGEND!I:I))</f>
        <v>https://milwaukee-media-images.s3.amazonaws.com/hi/49222211--Hero_1.jpg</v>
      </c>
      <c r="V4192" s="51" t="s">
        <v>20724</v>
      </c>
      <c r="W4192" s="63" t="s">
        <v>2403</v>
      </c>
      <c r="X4192" s="64">
        <v>75</v>
      </c>
      <c r="Y4192" s="64">
        <v>140</v>
      </c>
      <c r="Z4192" s="64">
        <v>300</v>
      </c>
      <c r="AA4192" s="84">
        <v>0.34799999999999998</v>
      </c>
      <c r="AB4192" s="85">
        <v>1</v>
      </c>
      <c r="AC4192" s="85">
        <v>1</v>
      </c>
    </row>
    <row r="4193" spans="1:29" ht="25.5">
      <c r="A4193" s="1"/>
      <c r="B4193" s="6" t="s">
        <v>8777</v>
      </c>
      <c r="C4193" s="6" t="s">
        <v>8778</v>
      </c>
      <c r="D4193" s="6" t="s">
        <v>8450</v>
      </c>
      <c r="E4193" s="49" t="s">
        <v>20393</v>
      </c>
      <c r="F4193" s="6" t="s">
        <v>19954</v>
      </c>
      <c r="G4193" s="6" t="s">
        <v>60</v>
      </c>
      <c r="H4193" s="6" t="s">
        <v>60</v>
      </c>
      <c r="I4193" s="60" t="s">
        <v>20725</v>
      </c>
      <c r="J4193" s="49" t="s">
        <v>20726</v>
      </c>
      <c r="K4193" s="6" t="s">
        <v>20727</v>
      </c>
      <c r="L4193" s="29">
        <f>IF($J$6="с учетом НДС",VLOOKUP(I4193,LEGEND!B:E,4,0)*(1-M4193),VLOOKUP(I4193,LEGEND!B:E,4,0)*(1-M4193)/1.2)</f>
        <v>3210</v>
      </c>
      <c r="M4193" s="57">
        <f>IF(AND(B4193&lt;&gt;"1_Электроинструмент",B4193&lt;&gt;"2_Садовая техника"),$J$5,IF($J$4&lt;=20%,$J$4,IFERROR(VLOOKUP(S4193,LEGEND!$L$2:$M$5,2,FALSE),$J$4)))</f>
        <v>0</v>
      </c>
      <c r="N4193" s="48" t="s">
        <v>60</v>
      </c>
      <c r="O4193" s="6" t="s">
        <v>60</v>
      </c>
      <c r="P4193" s="49" t="s">
        <v>66</v>
      </c>
      <c r="Q4193" s="49" t="s">
        <v>67</v>
      </c>
      <c r="R4193" s="6" t="s">
        <v>60</v>
      </c>
      <c r="S4193" s="49" t="s">
        <v>60</v>
      </c>
      <c r="T4193" s="73" t="str">
        <f>IF(_xlfn.XLOOKUP(I4193,LEGEND!B:B,LEGEND!H:H)&lt;&gt;"-",HYPERLINK(_xlfn.XLOOKUP(I4193,LEGEND!B:B,LEGEND!H:H),"link"),_xlfn.XLOOKUP(I4193,LEGEND!B:B,LEGEND!H:H))</f>
        <v>-</v>
      </c>
      <c r="U4193" s="73" t="str">
        <f>HYPERLINK(_xlfn.XLOOKUP(I4193,LEGEND!B:B,LEGEND!I:I))</f>
        <v>https://milwaukee-media-images.s3.amazonaws.com/hi/48005203--Hero_1.jpg</v>
      </c>
      <c r="V4193" s="51" t="s">
        <v>20728</v>
      </c>
      <c r="W4193" s="63" t="s">
        <v>2403</v>
      </c>
      <c r="X4193" s="64">
        <v>380</v>
      </c>
      <c r="Y4193" s="64">
        <v>54</v>
      </c>
      <c r="Z4193" s="64">
        <v>13</v>
      </c>
      <c r="AA4193" s="84">
        <v>9.8000000000000004E-2</v>
      </c>
      <c r="AB4193" s="85">
        <v>1</v>
      </c>
      <c r="AC4193" s="85">
        <v>1</v>
      </c>
    </row>
    <row r="4194" spans="1:29" ht="25.5">
      <c r="A4194" s="1"/>
      <c r="B4194" s="6" t="s">
        <v>8777</v>
      </c>
      <c r="C4194" s="6" t="s">
        <v>8778</v>
      </c>
      <c r="D4194" s="6" t="s">
        <v>8450</v>
      </c>
      <c r="E4194" s="49" t="s">
        <v>20393</v>
      </c>
      <c r="F4194" s="6" t="s">
        <v>19954</v>
      </c>
      <c r="G4194" s="6" t="s">
        <v>60</v>
      </c>
      <c r="H4194" s="6" t="s">
        <v>60</v>
      </c>
      <c r="I4194" s="60" t="s">
        <v>20729</v>
      </c>
      <c r="J4194" s="49" t="s">
        <v>20730</v>
      </c>
      <c r="K4194" s="6" t="s">
        <v>20731</v>
      </c>
      <c r="L4194" s="29">
        <f>IF($J$6="с учетом НДС",VLOOKUP(I4194,LEGEND!B:E,4,0)*(1-M4194),VLOOKUP(I4194,LEGEND!B:E,4,0)*(1-M4194)/1.2)</f>
        <v>3270</v>
      </c>
      <c r="M4194" s="57">
        <f>IF(AND(B4194&lt;&gt;"1_Электроинструмент",B4194&lt;&gt;"2_Садовая техника"),$J$5,IF($J$4&lt;=20%,$J$4,IFERROR(VLOOKUP(S4194,LEGEND!$L$2:$M$5,2,FALSE),$J$4)))</f>
        <v>0</v>
      </c>
      <c r="N4194" s="48" t="s">
        <v>60</v>
      </c>
      <c r="O4194" s="6" t="s">
        <v>60</v>
      </c>
      <c r="P4194" s="49" t="s">
        <v>66</v>
      </c>
      <c r="Q4194" s="49" t="s">
        <v>67</v>
      </c>
      <c r="R4194" s="6" t="s">
        <v>60</v>
      </c>
      <c r="S4194" s="49" t="s">
        <v>60</v>
      </c>
      <c r="T4194" s="73" t="str">
        <f>IF(_xlfn.XLOOKUP(I4194,LEGEND!B:B,LEGEND!H:H)&lt;&gt;"-",HYPERLINK(_xlfn.XLOOKUP(I4194,LEGEND!B:B,LEGEND!H:H),"link"),_xlfn.XLOOKUP(I4194,LEGEND!B:B,LEGEND!H:H))</f>
        <v>link</v>
      </c>
      <c r="U4194" s="73" t="str">
        <f>HYPERLINK(_xlfn.XLOOKUP(I4194,LEGEND!B:B,LEGEND!I:I))</f>
        <v>https://milwaukee-media-images.s3.amazonaws.com/hi/48001080--Hero_1.jpg</v>
      </c>
      <c r="V4194" s="51" t="s">
        <v>20732</v>
      </c>
      <c r="W4194" s="63" t="s">
        <v>2403</v>
      </c>
      <c r="X4194" s="64">
        <v>370</v>
      </c>
      <c r="Y4194" s="64">
        <v>50</v>
      </c>
      <c r="Z4194" s="64">
        <v>2</v>
      </c>
      <c r="AA4194" s="84">
        <v>6.2E-2</v>
      </c>
      <c r="AB4194" s="85">
        <v>1</v>
      </c>
      <c r="AC4194" s="85">
        <v>1</v>
      </c>
    </row>
    <row r="4195" spans="1:29" ht="25.5">
      <c r="A4195" s="1"/>
      <c r="B4195" s="6" t="s">
        <v>8777</v>
      </c>
      <c r="C4195" s="6" t="s">
        <v>8778</v>
      </c>
      <c r="D4195" s="6" t="s">
        <v>8450</v>
      </c>
      <c r="E4195" s="49" t="s">
        <v>20393</v>
      </c>
      <c r="F4195" s="6" t="s">
        <v>19954</v>
      </c>
      <c r="G4195" s="6" t="s">
        <v>60</v>
      </c>
      <c r="H4195" s="6" t="s">
        <v>60</v>
      </c>
      <c r="I4195" s="60" t="s">
        <v>20733</v>
      </c>
      <c r="J4195" s="49" t="s">
        <v>20734</v>
      </c>
      <c r="K4195" s="6" t="s">
        <v>20735</v>
      </c>
      <c r="L4195" s="29">
        <f>IF($J$6="с учетом НДС",VLOOKUP(I4195,LEGEND!B:E,4,0)*(1-M4195),VLOOKUP(I4195,LEGEND!B:E,4,0)*(1-M4195)/1.2)</f>
        <v>3280</v>
      </c>
      <c r="M4195" s="57">
        <f>IF(AND(B4195&lt;&gt;"1_Электроинструмент",B4195&lt;&gt;"2_Садовая техника"),$J$5,IF($J$4&lt;=20%,$J$4,IFERROR(VLOOKUP(S4195,LEGEND!$L$2:$M$5,2,FALSE),$J$4)))</f>
        <v>0</v>
      </c>
      <c r="N4195" s="48" t="s">
        <v>60</v>
      </c>
      <c r="O4195" s="6" t="s">
        <v>60</v>
      </c>
      <c r="P4195" s="49" t="s">
        <v>66</v>
      </c>
      <c r="Q4195" s="49" t="s">
        <v>67</v>
      </c>
      <c r="R4195" s="6" t="s">
        <v>60</v>
      </c>
      <c r="S4195" s="49" t="s">
        <v>60</v>
      </c>
      <c r="T4195" s="73" t="str">
        <f>IF(_xlfn.XLOOKUP(I4195,LEGEND!B:B,LEGEND!H:H)&lt;&gt;"-",HYPERLINK(_xlfn.XLOOKUP(I4195,LEGEND!B:B,LEGEND!H:H),"link"),_xlfn.XLOOKUP(I4195,LEGEND!B:B,LEGEND!H:H))</f>
        <v>link</v>
      </c>
      <c r="U4195" s="73" t="str">
        <f>HYPERLINK(_xlfn.XLOOKUP(I4195,LEGEND!B:B,LEGEND!I:I))</f>
        <v>https://milwaukee-media-images.s3.amazonaws.com/hi/4932471693--Hero_1.jpg</v>
      </c>
      <c r="V4195" s="51" t="s">
        <v>20736</v>
      </c>
      <c r="W4195" s="63" t="s">
        <v>20737</v>
      </c>
      <c r="X4195" s="64">
        <v>280</v>
      </c>
      <c r="Y4195" s="64">
        <v>62</v>
      </c>
      <c r="Z4195" s="64">
        <v>35</v>
      </c>
      <c r="AA4195" s="84">
        <v>0.12</v>
      </c>
      <c r="AB4195" s="85">
        <v>2</v>
      </c>
      <c r="AC4195" s="85">
        <v>1</v>
      </c>
    </row>
    <row r="4196" spans="1:29" ht="25.5">
      <c r="A4196" s="1"/>
      <c r="B4196" s="6" t="s">
        <v>8777</v>
      </c>
      <c r="C4196" s="6" t="s">
        <v>8778</v>
      </c>
      <c r="D4196" s="6" t="s">
        <v>8450</v>
      </c>
      <c r="E4196" s="49" t="s">
        <v>20393</v>
      </c>
      <c r="F4196" s="6" t="s">
        <v>19954</v>
      </c>
      <c r="G4196" s="6" t="s">
        <v>60</v>
      </c>
      <c r="H4196" s="6" t="s">
        <v>60</v>
      </c>
      <c r="I4196" s="60" t="s">
        <v>20738</v>
      </c>
      <c r="J4196" s="49" t="s">
        <v>20739</v>
      </c>
      <c r="K4196" s="6" t="s">
        <v>20740</v>
      </c>
      <c r="L4196" s="29">
        <f>IF($J$6="с учетом НДС",VLOOKUP(I4196,LEGEND!B:E,4,0)*(1-M4196),VLOOKUP(I4196,LEGEND!B:E,4,0)*(1-M4196)/1.2)</f>
        <v>3810</v>
      </c>
      <c r="M4196" s="57">
        <f>IF(AND(B4196&lt;&gt;"1_Электроинструмент",B4196&lt;&gt;"2_Садовая техника"),$J$5,IF($J$4&lt;=20%,$J$4,IFERROR(VLOOKUP(S4196,LEGEND!$L$2:$M$5,2,FALSE),$J$4)))</f>
        <v>0</v>
      </c>
      <c r="N4196" s="48" t="s">
        <v>60</v>
      </c>
      <c r="O4196" s="6" t="s">
        <v>60</v>
      </c>
      <c r="P4196" s="49" t="s">
        <v>66</v>
      </c>
      <c r="Q4196" s="49" t="s">
        <v>67</v>
      </c>
      <c r="R4196" s="6" t="s">
        <v>60</v>
      </c>
      <c r="S4196" s="49" t="s">
        <v>60</v>
      </c>
      <c r="T4196" s="73" t="str">
        <f>IF(_xlfn.XLOOKUP(I4196,LEGEND!B:B,LEGEND!H:H)&lt;&gt;"-",HYPERLINK(_xlfn.XLOOKUP(I4196,LEGEND!B:B,LEGEND!H:H),"link"),_xlfn.XLOOKUP(I4196,LEGEND!B:B,LEGEND!H:H))</f>
        <v>-</v>
      </c>
      <c r="U4196" s="73" t="str">
        <f>HYPERLINK(_xlfn.XLOOKUP(I4196,LEGEND!B:B,LEGEND!I:I))</f>
        <v>https://milwaukee-media-images.s3.amazonaws.com/hi/48005262--Hero_1.jpg</v>
      </c>
      <c r="V4196" s="51" t="s">
        <v>20741</v>
      </c>
      <c r="W4196" s="63" t="s">
        <v>2403</v>
      </c>
      <c r="X4196" s="64">
        <v>300</v>
      </c>
      <c r="Y4196" s="64">
        <v>45</v>
      </c>
      <c r="Z4196" s="64">
        <v>35</v>
      </c>
      <c r="AA4196" s="84">
        <v>0.08</v>
      </c>
      <c r="AB4196" s="85">
        <v>1</v>
      </c>
      <c r="AC4196" s="85">
        <v>1</v>
      </c>
    </row>
    <row r="4197" spans="1:29" ht="25.5">
      <c r="A4197" s="1"/>
      <c r="B4197" s="6" t="s">
        <v>8777</v>
      </c>
      <c r="C4197" s="6" t="s">
        <v>8778</v>
      </c>
      <c r="D4197" s="6" t="s">
        <v>8450</v>
      </c>
      <c r="E4197" s="49" t="s">
        <v>20393</v>
      </c>
      <c r="F4197" s="6" t="s">
        <v>19954</v>
      </c>
      <c r="G4197" s="6" t="s">
        <v>60</v>
      </c>
      <c r="H4197" s="6" t="s">
        <v>60</v>
      </c>
      <c r="I4197" s="60" t="s">
        <v>20742</v>
      </c>
      <c r="J4197" s="49" t="s">
        <v>20743</v>
      </c>
      <c r="K4197" s="6" t="s">
        <v>20744</v>
      </c>
      <c r="L4197" s="29">
        <f>IF($J$6="с учетом НДС",VLOOKUP(I4197,LEGEND!B:E,4,0)*(1-M4197),VLOOKUP(I4197,LEGEND!B:E,4,0)*(1-M4197)/1.2)</f>
        <v>4380</v>
      </c>
      <c r="M4197" s="57">
        <f>IF(AND(B4197&lt;&gt;"1_Электроинструмент",B4197&lt;&gt;"2_Садовая техника"),$J$5,IF($J$4&lt;=20%,$J$4,IFERROR(VLOOKUP(S4197,LEGEND!$L$2:$M$5,2,FALSE),$J$4)))</f>
        <v>0</v>
      </c>
      <c r="N4197" s="48" t="s">
        <v>60</v>
      </c>
      <c r="O4197" s="6" t="s">
        <v>60</v>
      </c>
      <c r="P4197" s="49" t="s">
        <v>66</v>
      </c>
      <c r="Q4197" s="49" t="s">
        <v>67</v>
      </c>
      <c r="R4197" s="6" t="s">
        <v>60</v>
      </c>
      <c r="S4197" s="49" t="s">
        <v>60</v>
      </c>
      <c r="T4197" s="73" t="str">
        <f>IF(_xlfn.XLOOKUP(I4197,LEGEND!B:B,LEGEND!H:H)&lt;&gt;"-",HYPERLINK(_xlfn.XLOOKUP(I4197,LEGEND!B:B,LEGEND!H:H),"link"),_xlfn.XLOOKUP(I4197,LEGEND!B:B,LEGEND!H:H))</f>
        <v>link</v>
      </c>
      <c r="U4197" s="73" t="str">
        <f>HYPERLINK(_xlfn.XLOOKUP(I4197,LEGEND!B:B,LEGEND!I:I))</f>
        <v>https://milwaukee-media-images.s3.amazonaws.com/hi/48001460--Hero_1.jpg</v>
      </c>
      <c r="V4197" s="51" t="s">
        <v>20745</v>
      </c>
      <c r="W4197" s="63" t="s">
        <v>20746</v>
      </c>
      <c r="X4197" s="64">
        <v>65</v>
      </c>
      <c r="Y4197" s="64">
        <v>50</v>
      </c>
      <c r="Z4197" s="64">
        <v>2</v>
      </c>
      <c r="AA4197" s="84">
        <v>0.28000000000000003</v>
      </c>
      <c r="AB4197" s="85">
        <v>1</v>
      </c>
      <c r="AC4197" s="85">
        <v>1</v>
      </c>
    </row>
    <row r="4198" spans="1:29" ht="25.5">
      <c r="A4198" s="1"/>
      <c r="B4198" s="6" t="s">
        <v>8777</v>
      </c>
      <c r="C4198" s="6" t="s">
        <v>8778</v>
      </c>
      <c r="D4198" s="6" t="s">
        <v>8450</v>
      </c>
      <c r="E4198" s="49" t="s">
        <v>20393</v>
      </c>
      <c r="F4198" s="6" t="s">
        <v>19954</v>
      </c>
      <c r="G4198" s="6" t="s">
        <v>60</v>
      </c>
      <c r="H4198" s="6" t="s">
        <v>60</v>
      </c>
      <c r="I4198" s="60" t="s">
        <v>20747</v>
      </c>
      <c r="J4198" s="49" t="s">
        <v>20748</v>
      </c>
      <c r="K4198" s="6" t="s">
        <v>20749</v>
      </c>
      <c r="L4198" s="29">
        <f>IF($J$6="с учетом НДС",VLOOKUP(I4198,LEGEND!B:E,4,0)*(1-M4198),VLOOKUP(I4198,LEGEND!B:E,4,0)*(1-M4198)/1.2)</f>
        <v>4700</v>
      </c>
      <c r="M4198" s="57">
        <f>IF(AND(B4198&lt;&gt;"1_Электроинструмент",B4198&lt;&gt;"2_Садовая техника"),$J$5,IF($J$4&lt;=20%,$J$4,IFERROR(VLOOKUP(S4198,LEGEND!$L$2:$M$5,2,FALSE),$J$4)))</f>
        <v>0</v>
      </c>
      <c r="N4198" s="48" t="s">
        <v>60</v>
      </c>
      <c r="O4198" s="6" t="s">
        <v>60</v>
      </c>
      <c r="P4198" s="49" t="s">
        <v>66</v>
      </c>
      <c r="Q4198" s="49" t="s">
        <v>67</v>
      </c>
      <c r="R4198" s="6" t="s">
        <v>60</v>
      </c>
      <c r="S4198" s="49" t="s">
        <v>60</v>
      </c>
      <c r="T4198" s="73" t="str">
        <f>IF(_xlfn.XLOOKUP(I4198,LEGEND!B:B,LEGEND!H:H)&lt;&gt;"-",HYPERLINK(_xlfn.XLOOKUP(I4198,LEGEND!B:B,LEGEND!H:H),"link"),_xlfn.XLOOKUP(I4198,LEGEND!B:B,LEGEND!H:H))</f>
        <v>link</v>
      </c>
      <c r="U4198" s="73" t="str">
        <f>HYPERLINK(_xlfn.XLOOKUP(I4198,LEGEND!B:B,LEGEND!I:I))</f>
        <v>https://milwaukee-media-images.s3.amazonaws.com/hi/OLD49222229--Hero_1.jpg</v>
      </c>
      <c r="V4198" s="51" t="s">
        <v>20750</v>
      </c>
      <c r="W4198" s="63" t="s">
        <v>2403</v>
      </c>
      <c r="X4198" s="64">
        <v>310</v>
      </c>
      <c r="Y4198" s="64">
        <v>180</v>
      </c>
      <c r="Z4198" s="64">
        <v>40</v>
      </c>
      <c r="AA4198" s="84">
        <v>0.59599999999999997</v>
      </c>
      <c r="AB4198" s="85">
        <v>1</v>
      </c>
      <c r="AC4198" s="85">
        <v>1</v>
      </c>
    </row>
    <row r="4199" spans="1:29" ht="25.5">
      <c r="A4199" s="1"/>
      <c r="B4199" s="6" t="s">
        <v>8777</v>
      </c>
      <c r="C4199" s="6" t="s">
        <v>8778</v>
      </c>
      <c r="D4199" s="6" t="s">
        <v>8450</v>
      </c>
      <c r="E4199" s="49" t="s">
        <v>20393</v>
      </c>
      <c r="F4199" s="6" t="s">
        <v>19954</v>
      </c>
      <c r="G4199" s="6" t="s">
        <v>60</v>
      </c>
      <c r="H4199" s="6" t="s">
        <v>60</v>
      </c>
      <c r="I4199" s="60" t="s">
        <v>20751</v>
      </c>
      <c r="J4199" s="49" t="s">
        <v>20752</v>
      </c>
      <c r="K4199" s="6" t="s">
        <v>20753</v>
      </c>
      <c r="L4199" s="29">
        <f>IF($J$6="с учетом НДС",VLOOKUP(I4199,LEGEND!B:E,4,0)*(1-M4199),VLOOKUP(I4199,LEGEND!B:E,4,0)*(1-M4199)/1.2)</f>
        <v>4730</v>
      </c>
      <c r="M4199" s="57">
        <f>IF(AND(B4199&lt;&gt;"1_Электроинструмент",B4199&lt;&gt;"2_Садовая техника"),$J$5,IF($J$4&lt;=20%,$J$4,IFERROR(VLOOKUP(S4199,LEGEND!$L$2:$M$5,2,FALSE),$J$4)))</f>
        <v>0</v>
      </c>
      <c r="N4199" s="48" t="s">
        <v>60</v>
      </c>
      <c r="O4199" s="6" t="s">
        <v>60</v>
      </c>
      <c r="P4199" s="49" t="s">
        <v>66</v>
      </c>
      <c r="Q4199" s="49" t="s">
        <v>67</v>
      </c>
      <c r="R4199" s="6" t="s">
        <v>60</v>
      </c>
      <c r="S4199" s="49" t="s">
        <v>60</v>
      </c>
      <c r="T4199" s="73" t="str">
        <f>IF(_xlfn.XLOOKUP(I4199,LEGEND!B:B,LEGEND!H:H)&lt;&gt;"-",HYPERLINK(_xlfn.XLOOKUP(I4199,LEGEND!B:B,LEGEND!H:H),"link"),_xlfn.XLOOKUP(I4199,LEGEND!B:B,LEGEND!H:H))</f>
        <v>-</v>
      </c>
      <c r="U4199" s="73" t="str">
        <f>HYPERLINK(_xlfn.XLOOKUP(I4199,LEGEND!B:B,LEGEND!I:I))</f>
        <v>https://milwaukee-media-images.s3.amazonaws.com/hi/48005263--Hero_1.jpg</v>
      </c>
      <c r="V4199" s="51" t="s">
        <v>20754</v>
      </c>
      <c r="W4199" s="63" t="s">
        <v>2403</v>
      </c>
      <c r="X4199" s="64">
        <v>380</v>
      </c>
      <c r="Y4199" s="64">
        <v>54</v>
      </c>
      <c r="Z4199" s="64">
        <v>18</v>
      </c>
      <c r="AA4199" s="84">
        <v>0.1</v>
      </c>
      <c r="AB4199" s="85">
        <v>1</v>
      </c>
      <c r="AC4199" s="85">
        <v>1</v>
      </c>
    </row>
    <row r="4200" spans="1:29" ht="25.5">
      <c r="A4200" s="1"/>
      <c r="B4200" s="6" t="s">
        <v>8777</v>
      </c>
      <c r="C4200" s="6" t="s">
        <v>8778</v>
      </c>
      <c r="D4200" s="6" t="s">
        <v>8450</v>
      </c>
      <c r="E4200" s="49" t="s">
        <v>20393</v>
      </c>
      <c r="F4200" s="6" t="s">
        <v>19954</v>
      </c>
      <c r="G4200" s="6" t="s">
        <v>60</v>
      </c>
      <c r="H4200" s="6" t="s">
        <v>60</v>
      </c>
      <c r="I4200" s="60" t="s">
        <v>20755</v>
      </c>
      <c r="J4200" s="49" t="s">
        <v>20756</v>
      </c>
      <c r="K4200" s="6" t="s">
        <v>20757</v>
      </c>
      <c r="L4200" s="29">
        <f>IF($J$6="с учетом НДС",VLOOKUP(I4200,LEGEND!B:E,4,0)*(1-M4200),VLOOKUP(I4200,LEGEND!B:E,4,0)*(1-M4200)/1.2)</f>
        <v>5000</v>
      </c>
      <c r="M4200" s="57">
        <f>IF(AND(B4200&lt;&gt;"1_Электроинструмент",B4200&lt;&gt;"2_Садовая техника"),$J$5,IF($J$4&lt;=20%,$J$4,IFERROR(VLOOKUP(S4200,LEGEND!$L$2:$M$5,2,FALSE),$J$4)))</f>
        <v>0</v>
      </c>
      <c r="N4200" s="48" t="s">
        <v>60</v>
      </c>
      <c r="O4200" s="6" t="s">
        <v>60</v>
      </c>
      <c r="P4200" s="49" t="s">
        <v>66</v>
      </c>
      <c r="Q4200" s="49" t="s">
        <v>67</v>
      </c>
      <c r="R4200" s="6" t="s">
        <v>60</v>
      </c>
      <c r="S4200" s="49" t="s">
        <v>60</v>
      </c>
      <c r="T4200" s="73" t="str">
        <f>IF(_xlfn.XLOOKUP(I4200,LEGEND!B:B,LEGEND!H:H)&lt;&gt;"-",HYPERLINK(_xlfn.XLOOKUP(I4200,LEGEND!B:B,LEGEND!H:H),"link"),_xlfn.XLOOKUP(I4200,LEGEND!B:B,LEGEND!H:H))</f>
        <v>-</v>
      </c>
      <c r="U4200" s="73" t="str">
        <f>HYPERLINK(_xlfn.XLOOKUP(I4200,LEGEND!B:B,LEGEND!I:I))</f>
        <v>https://milwaukee-media-images.s3.amazonaws.com/hi/48008784--Hero_1.jpg</v>
      </c>
      <c r="V4200" s="51" t="s">
        <v>20758</v>
      </c>
      <c r="W4200" s="63" t="s">
        <v>2403</v>
      </c>
      <c r="X4200" s="64">
        <v>179</v>
      </c>
      <c r="Y4200" s="64">
        <v>60</v>
      </c>
      <c r="Z4200" s="64">
        <v>30</v>
      </c>
      <c r="AA4200" s="84">
        <v>0.72399999999999998</v>
      </c>
      <c r="AB4200" s="85">
        <v>25</v>
      </c>
      <c r="AC4200" s="85">
        <v>1</v>
      </c>
    </row>
    <row r="4201" spans="1:29" ht="25.5">
      <c r="A4201" s="1"/>
      <c r="B4201" s="6" t="s">
        <v>8777</v>
      </c>
      <c r="C4201" s="6" t="s">
        <v>8778</v>
      </c>
      <c r="D4201" s="6" t="s">
        <v>8450</v>
      </c>
      <c r="E4201" s="49" t="s">
        <v>20393</v>
      </c>
      <c r="F4201" s="6" t="s">
        <v>19954</v>
      </c>
      <c r="G4201" s="6" t="s">
        <v>60</v>
      </c>
      <c r="H4201" s="6" t="s">
        <v>60</v>
      </c>
      <c r="I4201" s="60" t="s">
        <v>20759</v>
      </c>
      <c r="J4201" s="49" t="s">
        <v>20760</v>
      </c>
      <c r="K4201" s="6" t="s">
        <v>20761</v>
      </c>
      <c r="L4201" s="29">
        <f>IF($J$6="с учетом НДС",VLOOKUP(I4201,LEGEND!B:E,4,0)*(1-M4201),VLOOKUP(I4201,LEGEND!B:E,4,0)*(1-M4201)/1.2)</f>
        <v>5200</v>
      </c>
      <c r="M4201" s="57">
        <f>IF(AND(B4201&lt;&gt;"1_Электроинструмент",B4201&lt;&gt;"2_Садовая техника"),$J$5,IF($J$4&lt;=20%,$J$4,IFERROR(VLOOKUP(S4201,LEGEND!$L$2:$M$5,2,FALSE),$J$4)))</f>
        <v>0</v>
      </c>
      <c r="N4201" s="48" t="s">
        <v>60</v>
      </c>
      <c r="O4201" s="6" t="s">
        <v>60</v>
      </c>
      <c r="P4201" s="49" t="s">
        <v>66</v>
      </c>
      <c r="Q4201" s="49" t="s">
        <v>473</v>
      </c>
      <c r="R4201" s="6" t="s">
        <v>60</v>
      </c>
      <c r="S4201" s="49" t="s">
        <v>60</v>
      </c>
      <c r="T4201" s="73" t="str">
        <f>IF(_xlfn.XLOOKUP(I4201,LEGEND!B:B,LEGEND!H:H)&lt;&gt;"-",HYPERLINK(_xlfn.XLOOKUP(I4201,LEGEND!B:B,LEGEND!H:H),"link"),_xlfn.XLOOKUP(I4201,LEGEND!B:B,LEGEND!H:H))</f>
        <v>-</v>
      </c>
      <c r="U4201" s="73" t="str">
        <f>HYPERLINK(_xlfn.XLOOKUP(I4201,LEGEND!B:B,LEGEND!I:I))</f>
        <v>https://milwaukee-media-images.s3.amazonaws.com/hi/48008712--Hero_1.jpg</v>
      </c>
      <c r="V4201" s="51" t="s">
        <v>20762</v>
      </c>
      <c r="W4201" s="63" t="s">
        <v>2403</v>
      </c>
      <c r="X4201" s="64">
        <v>175</v>
      </c>
      <c r="Y4201" s="64">
        <v>60</v>
      </c>
      <c r="Z4201" s="64">
        <v>31</v>
      </c>
      <c r="AA4201" s="84">
        <v>0.69399999999999995</v>
      </c>
      <c r="AB4201" s="85">
        <v>25</v>
      </c>
      <c r="AC4201" s="85">
        <v>1</v>
      </c>
    </row>
    <row r="4202" spans="1:29" ht="25.5">
      <c r="A4202" s="1"/>
      <c r="B4202" s="6" t="s">
        <v>8777</v>
      </c>
      <c r="C4202" s="6" t="s">
        <v>8778</v>
      </c>
      <c r="D4202" s="6" t="s">
        <v>8450</v>
      </c>
      <c r="E4202" s="49" t="s">
        <v>20393</v>
      </c>
      <c r="F4202" s="6" t="s">
        <v>19954</v>
      </c>
      <c r="G4202" s="6" t="s">
        <v>60</v>
      </c>
      <c r="H4202" s="6" t="s">
        <v>60</v>
      </c>
      <c r="I4202" s="60" t="s">
        <v>20763</v>
      </c>
      <c r="J4202" s="49" t="s">
        <v>20764</v>
      </c>
      <c r="K4202" s="6" t="s">
        <v>20765</v>
      </c>
      <c r="L4202" s="29">
        <f>IF($J$6="с учетом НДС",VLOOKUP(I4202,LEGEND!B:E,4,0)*(1-M4202),VLOOKUP(I4202,LEGEND!B:E,4,0)*(1-M4202)/1.2)</f>
        <v>5200</v>
      </c>
      <c r="M4202" s="57">
        <f>IF(AND(B4202&lt;&gt;"1_Электроинструмент",B4202&lt;&gt;"2_Садовая техника"),$J$5,IF($J$4&lt;=20%,$J$4,IFERROR(VLOOKUP(S4202,LEGEND!$L$2:$M$5,2,FALSE),$J$4)))</f>
        <v>0</v>
      </c>
      <c r="N4202" s="48" t="s">
        <v>60</v>
      </c>
      <c r="O4202" s="6" t="s">
        <v>60</v>
      </c>
      <c r="P4202" s="49" t="s">
        <v>66</v>
      </c>
      <c r="Q4202" s="49" t="s">
        <v>67</v>
      </c>
      <c r="R4202" s="6" t="s">
        <v>60</v>
      </c>
      <c r="S4202" s="49" t="s">
        <v>60</v>
      </c>
      <c r="T4202" s="73" t="str">
        <f>IF(_xlfn.XLOOKUP(I4202,LEGEND!B:B,LEGEND!H:H)&lt;&gt;"-",HYPERLINK(_xlfn.XLOOKUP(I4202,LEGEND!B:B,LEGEND!H:H),"link"),_xlfn.XLOOKUP(I4202,LEGEND!B:B,LEGEND!H:H))</f>
        <v>-</v>
      </c>
      <c r="U4202" s="73" t="str">
        <f>HYPERLINK(_xlfn.XLOOKUP(I4202,LEGEND!B:B,LEGEND!I:I))</f>
        <v>https://milwaukee-media-images.s3.amazonaws.com/hi/48008782--Hero_1.jpg</v>
      </c>
      <c r="V4202" s="51" t="s">
        <v>20766</v>
      </c>
      <c r="W4202" s="63" t="s">
        <v>2403</v>
      </c>
      <c r="X4202" s="64">
        <v>175</v>
      </c>
      <c r="Y4202" s="64">
        <v>60</v>
      </c>
      <c r="Z4202" s="64">
        <v>30</v>
      </c>
      <c r="AA4202" s="84">
        <v>0.71599999999999997</v>
      </c>
      <c r="AB4202" s="85">
        <v>25</v>
      </c>
      <c r="AC4202" s="85">
        <v>1</v>
      </c>
    </row>
    <row r="4203" spans="1:29" ht="25.5">
      <c r="A4203" s="1"/>
      <c r="B4203" s="6" t="s">
        <v>8777</v>
      </c>
      <c r="C4203" s="6" t="s">
        <v>8778</v>
      </c>
      <c r="D4203" s="6" t="s">
        <v>8450</v>
      </c>
      <c r="E4203" s="49" t="s">
        <v>20393</v>
      </c>
      <c r="F4203" s="6" t="s">
        <v>19954</v>
      </c>
      <c r="G4203" s="6" t="s">
        <v>60</v>
      </c>
      <c r="H4203" s="6" t="s">
        <v>60</v>
      </c>
      <c r="I4203" s="60" t="s">
        <v>20767</v>
      </c>
      <c r="J4203" s="49" t="s">
        <v>20768</v>
      </c>
      <c r="K4203" s="6" t="s">
        <v>20769</v>
      </c>
      <c r="L4203" s="29">
        <f>IF($J$6="с учетом НДС",VLOOKUP(I4203,LEGEND!B:E,4,0)*(1-M4203),VLOOKUP(I4203,LEGEND!B:E,4,0)*(1-M4203)/1.2)</f>
        <v>6400</v>
      </c>
      <c r="M4203" s="57">
        <f>IF(AND(B4203&lt;&gt;"1_Электроинструмент",B4203&lt;&gt;"2_Садовая техника"),$J$5,IF($J$4&lt;=20%,$J$4,IFERROR(VLOOKUP(S4203,LEGEND!$L$2:$M$5,2,FALSE),$J$4)))</f>
        <v>0</v>
      </c>
      <c r="N4203" s="48" t="s">
        <v>60</v>
      </c>
      <c r="O4203" s="6" t="s">
        <v>60</v>
      </c>
      <c r="P4203" s="49" t="s">
        <v>66</v>
      </c>
      <c r="Q4203" s="49" t="s">
        <v>67</v>
      </c>
      <c r="R4203" s="6" t="s">
        <v>60</v>
      </c>
      <c r="S4203" s="49" t="s">
        <v>60</v>
      </c>
      <c r="T4203" s="73" t="str">
        <f>IF(_xlfn.XLOOKUP(I4203,LEGEND!B:B,LEGEND!H:H)&lt;&gt;"-",HYPERLINK(_xlfn.XLOOKUP(I4203,LEGEND!B:B,LEGEND!H:H),"link"),_xlfn.XLOOKUP(I4203,LEGEND!B:B,LEGEND!H:H))</f>
        <v>link</v>
      </c>
      <c r="U4203" s="73" t="str">
        <f>HYPERLINK(_xlfn.XLOOKUP(I4203,LEGEND!B:B,LEGEND!I:I))</f>
        <v>https://milwaukee-media-images.s3.amazonaws.com/hi/48008021--Hero_1.jpg</v>
      </c>
      <c r="V4203" s="51" t="s">
        <v>20770</v>
      </c>
      <c r="W4203" s="63" t="s">
        <v>2403</v>
      </c>
      <c r="X4203" s="64">
        <v>176</v>
      </c>
      <c r="Y4203" s="64">
        <v>60</v>
      </c>
      <c r="Z4203" s="64">
        <v>30</v>
      </c>
      <c r="AA4203" s="84">
        <v>0.80400000000000005</v>
      </c>
      <c r="AB4203" s="85">
        <v>25</v>
      </c>
      <c r="AC4203" s="85">
        <v>1</v>
      </c>
    </row>
    <row r="4204" spans="1:29" ht="25.5">
      <c r="A4204" s="1"/>
      <c r="B4204" s="6" t="s">
        <v>8777</v>
      </c>
      <c r="C4204" s="6" t="s">
        <v>8778</v>
      </c>
      <c r="D4204" s="6" t="s">
        <v>8450</v>
      </c>
      <c r="E4204" s="49" t="s">
        <v>20393</v>
      </c>
      <c r="F4204" s="6" t="s">
        <v>19954</v>
      </c>
      <c r="G4204" s="6" t="s">
        <v>60</v>
      </c>
      <c r="H4204" s="6" t="s">
        <v>60</v>
      </c>
      <c r="I4204" s="60" t="s">
        <v>20771</v>
      </c>
      <c r="J4204" s="49" t="s">
        <v>20772</v>
      </c>
      <c r="K4204" s="6" t="s">
        <v>20773</v>
      </c>
      <c r="L4204" s="29">
        <f>IF($J$6="с учетом НДС",VLOOKUP(I4204,LEGEND!B:E,4,0)*(1-M4204),VLOOKUP(I4204,LEGEND!B:E,4,0)*(1-M4204)/1.2)</f>
        <v>6500</v>
      </c>
      <c r="M4204" s="57">
        <f>IF(AND(B4204&lt;&gt;"1_Электроинструмент",B4204&lt;&gt;"2_Садовая техника"),$J$5,IF($J$4&lt;=20%,$J$4,IFERROR(VLOOKUP(S4204,LEGEND!$L$2:$M$5,2,FALSE),$J$4)))</f>
        <v>0</v>
      </c>
      <c r="N4204" s="48" t="s">
        <v>60</v>
      </c>
      <c r="O4204" s="6" t="s">
        <v>60</v>
      </c>
      <c r="P4204" s="49" t="s">
        <v>66</v>
      </c>
      <c r="Q4204" s="49" t="s">
        <v>67</v>
      </c>
      <c r="R4204" s="6" t="s">
        <v>60</v>
      </c>
      <c r="S4204" s="49" t="s">
        <v>60</v>
      </c>
      <c r="T4204" s="73" t="str">
        <f>IF(_xlfn.XLOOKUP(I4204,LEGEND!B:B,LEGEND!H:H)&lt;&gt;"-",HYPERLINK(_xlfn.XLOOKUP(I4204,LEGEND!B:B,LEGEND!H:H),"link"),_xlfn.XLOOKUP(I4204,LEGEND!B:B,LEGEND!H:H))</f>
        <v>link</v>
      </c>
      <c r="U4204" s="73" t="str">
        <f>HYPERLINK(_xlfn.XLOOKUP(I4204,LEGEND!B:B,LEGEND!I:I))</f>
        <v>https://milwaukee-media-images.s3.amazonaws.com/hi/49222231--Hero_1.jpg</v>
      </c>
      <c r="V4204" s="51" t="s">
        <v>20774</v>
      </c>
      <c r="W4204" s="63" t="s">
        <v>2403</v>
      </c>
      <c r="X4204" s="64">
        <v>306</v>
      </c>
      <c r="Y4204" s="64">
        <v>177</v>
      </c>
      <c r="Z4204" s="64">
        <v>38</v>
      </c>
      <c r="AA4204" s="84">
        <v>0.624</v>
      </c>
      <c r="AB4204" s="85">
        <v>1</v>
      </c>
      <c r="AC4204" s="85">
        <v>1</v>
      </c>
    </row>
    <row r="4205" spans="1:29" ht="25.5">
      <c r="A4205" s="1"/>
      <c r="B4205" s="6" t="s">
        <v>8777</v>
      </c>
      <c r="C4205" s="6" t="s">
        <v>8778</v>
      </c>
      <c r="D4205" s="6" t="s">
        <v>8450</v>
      </c>
      <c r="E4205" s="49" t="s">
        <v>20393</v>
      </c>
      <c r="F4205" s="6" t="s">
        <v>19954</v>
      </c>
      <c r="G4205" s="6" t="s">
        <v>60</v>
      </c>
      <c r="H4205" s="6" t="s">
        <v>60</v>
      </c>
      <c r="I4205" s="60" t="s">
        <v>20775</v>
      </c>
      <c r="J4205" s="49" t="s">
        <v>20776</v>
      </c>
      <c r="K4205" s="6" t="s">
        <v>20777</v>
      </c>
      <c r="L4205" s="29">
        <f>IF($J$6="с учетом НДС",VLOOKUP(I4205,LEGEND!B:E,4,0)*(1-M4205),VLOOKUP(I4205,LEGEND!B:E,4,0)*(1-M4205)/1.2)</f>
        <v>7300</v>
      </c>
      <c r="M4205" s="57">
        <f>IF(AND(B4205&lt;&gt;"1_Электроинструмент",B4205&lt;&gt;"2_Садовая техника"),$J$5,IF($J$4&lt;=20%,$J$4,IFERROR(VLOOKUP(S4205,LEGEND!$L$2:$M$5,2,FALSE),$J$4)))</f>
        <v>0</v>
      </c>
      <c r="N4205" s="48" t="s">
        <v>60</v>
      </c>
      <c r="O4205" s="6" t="s">
        <v>60</v>
      </c>
      <c r="P4205" s="49" t="s">
        <v>66</v>
      </c>
      <c r="Q4205" s="49" t="s">
        <v>67</v>
      </c>
      <c r="R4205" s="6" t="s">
        <v>60</v>
      </c>
      <c r="S4205" s="49" t="s">
        <v>60</v>
      </c>
      <c r="T4205" s="73" t="str">
        <f>IF(_xlfn.XLOOKUP(I4205,LEGEND!B:B,LEGEND!H:H)&lt;&gt;"-",HYPERLINK(_xlfn.XLOOKUP(I4205,LEGEND!B:B,LEGEND!H:H),"link"),_xlfn.XLOOKUP(I4205,LEGEND!B:B,LEGEND!H:H))</f>
        <v>-</v>
      </c>
      <c r="U4205" s="73" t="str">
        <f>HYPERLINK(_xlfn.XLOOKUP(I4205,LEGEND!B:B,LEGEND!I:I))</f>
        <v>https://milwaukee-media-images.s3.amazonaws.com/hi/48008788--Hero_1.jpg</v>
      </c>
      <c r="V4205" s="51" t="s">
        <v>20778</v>
      </c>
      <c r="W4205" s="63" t="s">
        <v>2403</v>
      </c>
      <c r="X4205" s="64">
        <v>250</v>
      </c>
      <c r="Y4205" s="64">
        <v>60</v>
      </c>
      <c r="Z4205" s="64">
        <v>30</v>
      </c>
      <c r="AA4205" s="84">
        <v>1.1459999999999999</v>
      </c>
      <c r="AB4205" s="85">
        <v>25</v>
      </c>
      <c r="AC4205" s="85">
        <v>1</v>
      </c>
    </row>
    <row r="4206" spans="1:29" ht="25.5">
      <c r="A4206" s="1"/>
      <c r="B4206" s="6" t="s">
        <v>8777</v>
      </c>
      <c r="C4206" s="6" t="s">
        <v>8778</v>
      </c>
      <c r="D4206" s="6" t="s">
        <v>8450</v>
      </c>
      <c r="E4206" s="49" t="s">
        <v>20393</v>
      </c>
      <c r="F4206" s="6" t="s">
        <v>19954</v>
      </c>
      <c r="G4206" s="6" t="s">
        <v>60</v>
      </c>
      <c r="H4206" s="6" t="s">
        <v>60</v>
      </c>
      <c r="I4206" s="60" t="s">
        <v>20779</v>
      </c>
      <c r="J4206" s="49" t="s">
        <v>20780</v>
      </c>
      <c r="K4206" s="6" t="s">
        <v>20781</v>
      </c>
      <c r="L4206" s="29">
        <f>IF($J$6="с учетом НДС",VLOOKUP(I4206,LEGEND!B:E,4,0)*(1-M4206),VLOOKUP(I4206,LEGEND!B:E,4,0)*(1-M4206)/1.2)</f>
        <v>7500</v>
      </c>
      <c r="M4206" s="57">
        <f>IF(AND(B4206&lt;&gt;"1_Электроинструмент",B4206&lt;&gt;"2_Садовая техника"),$J$5,IF($J$4&lt;=20%,$J$4,IFERROR(VLOOKUP(S4206,LEGEND!$L$2:$M$5,2,FALSE),$J$4)))</f>
        <v>0</v>
      </c>
      <c r="N4206" s="48" t="s">
        <v>60</v>
      </c>
      <c r="O4206" s="6" t="s">
        <v>60</v>
      </c>
      <c r="P4206" s="49" t="s">
        <v>66</v>
      </c>
      <c r="Q4206" s="49" t="s">
        <v>67</v>
      </c>
      <c r="R4206" s="6" t="s">
        <v>60</v>
      </c>
      <c r="S4206" s="49" t="s">
        <v>60</v>
      </c>
      <c r="T4206" s="73" t="str">
        <f>IF(_xlfn.XLOOKUP(I4206,LEGEND!B:B,LEGEND!H:H)&lt;&gt;"-",HYPERLINK(_xlfn.XLOOKUP(I4206,LEGEND!B:B,LEGEND!H:H),"link"),_xlfn.XLOOKUP(I4206,LEGEND!B:B,LEGEND!H:H))</f>
        <v>-</v>
      </c>
      <c r="U4206" s="73" t="str">
        <f>HYPERLINK(_xlfn.XLOOKUP(I4206,LEGEND!B:B,LEGEND!I:I))</f>
        <v>https://milwaukee-media-images.s3.amazonaws.com/hi/48008713--Hero_1.jpg</v>
      </c>
      <c r="V4206" s="51" t="s">
        <v>20782</v>
      </c>
      <c r="W4206" s="63" t="s">
        <v>2403</v>
      </c>
      <c r="X4206" s="64">
        <v>250</v>
      </c>
      <c r="Y4206" s="64">
        <v>60</v>
      </c>
      <c r="Z4206" s="64">
        <v>35</v>
      </c>
      <c r="AA4206" s="84">
        <v>1.1240000000000001</v>
      </c>
      <c r="AB4206" s="85">
        <v>25</v>
      </c>
      <c r="AC4206" s="85">
        <v>1</v>
      </c>
    </row>
    <row r="4207" spans="1:29" ht="25.5">
      <c r="A4207" s="1"/>
      <c r="B4207" s="6" t="s">
        <v>8777</v>
      </c>
      <c r="C4207" s="6" t="s">
        <v>8778</v>
      </c>
      <c r="D4207" s="6" t="s">
        <v>8450</v>
      </c>
      <c r="E4207" s="49" t="s">
        <v>20393</v>
      </c>
      <c r="F4207" s="6" t="s">
        <v>19954</v>
      </c>
      <c r="G4207" s="6" t="s">
        <v>60</v>
      </c>
      <c r="H4207" s="6" t="s">
        <v>60</v>
      </c>
      <c r="I4207" s="60" t="s">
        <v>20783</v>
      </c>
      <c r="J4207" s="49" t="s">
        <v>20784</v>
      </c>
      <c r="K4207" s="6" t="s">
        <v>20785</v>
      </c>
      <c r="L4207" s="29">
        <f>IF($J$6="с учетом НДС",VLOOKUP(I4207,LEGEND!B:E,4,0)*(1-M4207),VLOOKUP(I4207,LEGEND!B:E,4,0)*(1-M4207)/1.2)</f>
        <v>7500</v>
      </c>
      <c r="M4207" s="57">
        <f>IF(AND(B4207&lt;&gt;"1_Электроинструмент",B4207&lt;&gt;"2_Садовая техника"),$J$5,IF($J$4&lt;=20%,$J$4,IFERROR(VLOOKUP(S4207,LEGEND!$L$2:$M$5,2,FALSE),$J$4)))</f>
        <v>0</v>
      </c>
      <c r="N4207" s="48" t="s">
        <v>60</v>
      </c>
      <c r="O4207" s="6" t="s">
        <v>60</v>
      </c>
      <c r="P4207" s="49" t="s">
        <v>66</v>
      </c>
      <c r="Q4207" s="49" t="s">
        <v>67</v>
      </c>
      <c r="R4207" s="6" t="s">
        <v>60</v>
      </c>
      <c r="S4207" s="49" t="s">
        <v>60</v>
      </c>
      <c r="T4207" s="73" t="str">
        <f>IF(_xlfn.XLOOKUP(I4207,LEGEND!B:B,LEGEND!H:H)&lt;&gt;"-",HYPERLINK(_xlfn.XLOOKUP(I4207,LEGEND!B:B,LEGEND!H:H),"link"),_xlfn.XLOOKUP(I4207,LEGEND!B:B,LEGEND!H:H))</f>
        <v>-</v>
      </c>
      <c r="U4207" s="73" t="str">
        <f>HYPERLINK(_xlfn.XLOOKUP(I4207,LEGEND!B:B,LEGEND!I:I))</f>
        <v>https://milwaukee-media-images.s3.amazonaws.com/hi/48008787--Hero_1.jpg</v>
      </c>
      <c r="V4207" s="51" t="s">
        <v>20786</v>
      </c>
      <c r="W4207" s="63" t="s">
        <v>2403</v>
      </c>
      <c r="X4207" s="64">
        <v>260</v>
      </c>
      <c r="Y4207" s="64">
        <v>60</v>
      </c>
      <c r="Z4207" s="64">
        <v>35</v>
      </c>
      <c r="AA4207" s="84">
        <v>1.1599999999999999</v>
      </c>
      <c r="AB4207" s="85">
        <v>25</v>
      </c>
      <c r="AC4207" s="85">
        <v>1</v>
      </c>
    </row>
    <row r="4208" spans="1:29" ht="25.5">
      <c r="A4208" s="1"/>
      <c r="B4208" s="6" t="s">
        <v>8777</v>
      </c>
      <c r="C4208" s="6" t="s">
        <v>8778</v>
      </c>
      <c r="D4208" s="6" t="s">
        <v>8450</v>
      </c>
      <c r="E4208" s="49" t="s">
        <v>20393</v>
      </c>
      <c r="F4208" s="6" t="s">
        <v>19954</v>
      </c>
      <c r="G4208" s="6" t="s">
        <v>60</v>
      </c>
      <c r="H4208" s="6" t="s">
        <v>60</v>
      </c>
      <c r="I4208" s="60" t="s">
        <v>20787</v>
      </c>
      <c r="J4208" s="49" t="s">
        <v>20788</v>
      </c>
      <c r="K4208" s="6" t="s">
        <v>20789</v>
      </c>
      <c r="L4208" s="29">
        <f>IF($J$6="с учетом НДС",VLOOKUP(I4208,LEGEND!B:E,4,0)*(1-M4208),VLOOKUP(I4208,LEGEND!B:E,4,0)*(1-M4208)/1.2)</f>
        <v>7500</v>
      </c>
      <c r="M4208" s="57">
        <f>IF(AND(B4208&lt;&gt;"1_Электроинструмент",B4208&lt;&gt;"2_Садовая техника"),$J$5,IF($J$4&lt;=20%,$J$4,IFERROR(VLOOKUP(S4208,LEGEND!$L$2:$M$5,2,FALSE),$J$4)))</f>
        <v>0</v>
      </c>
      <c r="N4208" s="48" t="s">
        <v>60</v>
      </c>
      <c r="O4208" s="6" t="s">
        <v>60</v>
      </c>
      <c r="P4208" s="49" t="s">
        <v>66</v>
      </c>
      <c r="Q4208" s="49" t="s">
        <v>67</v>
      </c>
      <c r="R4208" s="6" t="s">
        <v>60</v>
      </c>
      <c r="S4208" s="49" t="s">
        <v>60</v>
      </c>
      <c r="T4208" s="73" t="str">
        <f>IF(_xlfn.XLOOKUP(I4208,LEGEND!B:B,LEGEND!H:H)&lt;&gt;"-",HYPERLINK(_xlfn.XLOOKUP(I4208,LEGEND!B:B,LEGEND!H:H),"link"),_xlfn.XLOOKUP(I4208,LEGEND!B:B,LEGEND!H:H))</f>
        <v>-</v>
      </c>
      <c r="U4208" s="73" t="str">
        <f>HYPERLINK(_xlfn.XLOOKUP(I4208,LEGEND!B:B,LEGEND!I:I))</f>
        <v>https://milwaukee-media-images.s3.amazonaws.com/hi/48005541--Hero_1.jpg</v>
      </c>
      <c r="V4208" s="51" t="s">
        <v>20790</v>
      </c>
      <c r="W4208" s="63" t="s">
        <v>2403</v>
      </c>
      <c r="X4208" s="64">
        <v>228</v>
      </c>
      <c r="Y4208" s="64">
        <v>53</v>
      </c>
      <c r="Z4208" s="64">
        <v>18</v>
      </c>
      <c r="AA4208" s="84">
        <v>0.158</v>
      </c>
      <c r="AB4208" s="85">
        <v>5</v>
      </c>
      <c r="AC4208" s="85">
        <v>1</v>
      </c>
    </row>
    <row r="4209" spans="1:29" ht="25.5">
      <c r="A4209" s="1"/>
      <c r="B4209" s="6" t="s">
        <v>8777</v>
      </c>
      <c r="C4209" s="6" t="s">
        <v>8778</v>
      </c>
      <c r="D4209" s="6" t="s">
        <v>8450</v>
      </c>
      <c r="E4209" s="49" t="s">
        <v>20393</v>
      </c>
      <c r="F4209" s="6" t="s">
        <v>19954</v>
      </c>
      <c r="G4209" s="6" t="s">
        <v>60</v>
      </c>
      <c r="H4209" s="6" t="s">
        <v>60</v>
      </c>
      <c r="I4209" s="60" t="s">
        <v>20791</v>
      </c>
      <c r="J4209" s="49" t="s">
        <v>20792</v>
      </c>
      <c r="K4209" s="6" t="s">
        <v>20793</v>
      </c>
      <c r="L4209" s="29">
        <f>IF($J$6="с учетом НДС",VLOOKUP(I4209,LEGEND!B:E,4,0)*(1-M4209),VLOOKUP(I4209,LEGEND!B:E,4,0)*(1-M4209)/1.2)</f>
        <v>8700</v>
      </c>
      <c r="M4209" s="57">
        <f>IF(AND(B4209&lt;&gt;"1_Электроинструмент",B4209&lt;&gt;"2_Садовая техника"),$J$5,IF($J$4&lt;=20%,$J$4,IFERROR(VLOOKUP(S4209,LEGEND!$L$2:$M$5,2,FALSE),$J$4)))</f>
        <v>0</v>
      </c>
      <c r="N4209" s="48" t="s">
        <v>60</v>
      </c>
      <c r="O4209" s="6" t="s">
        <v>60</v>
      </c>
      <c r="P4209" s="49" t="s">
        <v>66</v>
      </c>
      <c r="Q4209" s="49" t="s">
        <v>473</v>
      </c>
      <c r="R4209" s="6" t="s">
        <v>60</v>
      </c>
      <c r="S4209" s="49" t="s">
        <v>60</v>
      </c>
      <c r="T4209" s="73" t="str">
        <f>IF(_xlfn.XLOOKUP(I4209,LEGEND!B:B,LEGEND!H:H)&lt;&gt;"-",HYPERLINK(_xlfn.XLOOKUP(I4209,LEGEND!B:B,LEGEND!H:H),"link"),_xlfn.XLOOKUP(I4209,LEGEND!B:B,LEGEND!H:H))</f>
        <v>-</v>
      </c>
      <c r="U4209" s="73" t="str">
        <f>HYPERLINK(_xlfn.XLOOKUP(I4209,LEGEND!B:B,LEGEND!I:I))</f>
        <v>https://milwaukee-media-images.s3.amazonaws.com/hi/48005521--Hero_1.jpg</v>
      </c>
      <c r="V4209" s="51" t="s">
        <v>20794</v>
      </c>
      <c r="W4209" s="63" t="s">
        <v>2403</v>
      </c>
      <c r="X4209" s="64">
        <v>10</v>
      </c>
      <c r="Y4209" s="64">
        <v>55</v>
      </c>
      <c r="Z4209" s="64">
        <v>230</v>
      </c>
      <c r="AA4209" s="84">
        <v>0.13400000000000001</v>
      </c>
      <c r="AB4209" s="85">
        <v>5</v>
      </c>
      <c r="AC4209" s="85">
        <v>1</v>
      </c>
    </row>
    <row r="4210" spans="1:29" ht="25.5">
      <c r="A4210" s="1"/>
      <c r="B4210" s="6" t="s">
        <v>8777</v>
      </c>
      <c r="C4210" s="6" t="s">
        <v>8778</v>
      </c>
      <c r="D4210" s="6" t="s">
        <v>8450</v>
      </c>
      <c r="E4210" s="49" t="s">
        <v>20393</v>
      </c>
      <c r="F4210" s="6" t="s">
        <v>19954</v>
      </c>
      <c r="G4210" s="6" t="s">
        <v>60</v>
      </c>
      <c r="H4210" s="6" t="s">
        <v>60</v>
      </c>
      <c r="I4210" s="60" t="s">
        <v>20795</v>
      </c>
      <c r="J4210" s="49" t="s">
        <v>20796</v>
      </c>
      <c r="K4210" s="6" t="s">
        <v>20797</v>
      </c>
      <c r="L4210" s="29">
        <f>IF($J$6="с учетом НДС",VLOOKUP(I4210,LEGEND!B:E,4,0)*(1-M4210),VLOOKUP(I4210,LEGEND!B:E,4,0)*(1-M4210)/1.2)</f>
        <v>9100</v>
      </c>
      <c r="M4210" s="57">
        <f>IF(AND(B4210&lt;&gt;"1_Электроинструмент",B4210&lt;&gt;"2_Садовая техника"),$J$5,IF($J$4&lt;=20%,$J$4,IFERROR(VLOOKUP(S4210,LEGEND!$L$2:$M$5,2,FALSE),$J$4)))</f>
        <v>0</v>
      </c>
      <c r="N4210" s="48" t="s">
        <v>60</v>
      </c>
      <c r="O4210" s="6" t="s">
        <v>60</v>
      </c>
      <c r="P4210" s="49" t="s">
        <v>66</v>
      </c>
      <c r="Q4210" s="49" t="s">
        <v>473</v>
      </c>
      <c r="R4210" s="6" t="s">
        <v>60</v>
      </c>
      <c r="S4210" s="49" t="s">
        <v>60</v>
      </c>
      <c r="T4210" s="73" t="str">
        <f>IF(_xlfn.XLOOKUP(I4210,LEGEND!B:B,LEGEND!H:H)&lt;&gt;"-",HYPERLINK(_xlfn.XLOOKUP(I4210,LEGEND!B:B,LEGEND!H:H),"link"),_xlfn.XLOOKUP(I4210,LEGEND!B:B,LEGEND!H:H))</f>
        <v>link</v>
      </c>
      <c r="U4210" s="73" t="str">
        <f>HYPERLINK(_xlfn.XLOOKUP(I4210,LEGEND!B:B,LEGEND!I:I))</f>
        <v>https://milwaukee-media-images.s3.amazonaws.com/hi/48016182--Hero_1.jpg</v>
      </c>
      <c r="V4210" s="51" t="s">
        <v>20798</v>
      </c>
      <c r="W4210" s="63" t="s">
        <v>2403</v>
      </c>
      <c r="X4210" s="64">
        <v>175</v>
      </c>
      <c r="Y4210" s="64">
        <v>50</v>
      </c>
      <c r="Z4210" s="64">
        <v>50</v>
      </c>
      <c r="AA4210" s="84">
        <v>0.86399999999999999</v>
      </c>
      <c r="AB4210" s="85">
        <v>50</v>
      </c>
      <c r="AC4210" s="85">
        <v>1</v>
      </c>
    </row>
    <row r="4211" spans="1:29" ht="25.5">
      <c r="A4211" s="1"/>
      <c r="B4211" s="6" t="s">
        <v>8777</v>
      </c>
      <c r="C4211" s="6" t="s">
        <v>8778</v>
      </c>
      <c r="D4211" s="6" t="s">
        <v>8450</v>
      </c>
      <c r="E4211" s="49" t="s">
        <v>20393</v>
      </c>
      <c r="F4211" s="6" t="s">
        <v>19954</v>
      </c>
      <c r="G4211" s="6" t="s">
        <v>60</v>
      </c>
      <c r="H4211" s="6" t="s">
        <v>60</v>
      </c>
      <c r="I4211" s="60" t="s">
        <v>20799</v>
      </c>
      <c r="J4211" s="49" t="s">
        <v>20800</v>
      </c>
      <c r="K4211" s="6" t="s">
        <v>20801</v>
      </c>
      <c r="L4211" s="29">
        <f>IF($J$6="с учетом НДС",VLOOKUP(I4211,LEGEND!B:E,4,0)*(1-M4211),VLOOKUP(I4211,LEGEND!B:E,4,0)*(1-M4211)/1.2)</f>
        <v>9200</v>
      </c>
      <c r="M4211" s="57">
        <f>IF(AND(B4211&lt;&gt;"1_Электроинструмент",B4211&lt;&gt;"2_Садовая техника"),$J$5,IF($J$4&lt;=20%,$J$4,IFERROR(VLOOKUP(S4211,LEGEND!$L$2:$M$5,2,FALSE),$J$4)))</f>
        <v>0</v>
      </c>
      <c r="N4211" s="48" t="s">
        <v>60</v>
      </c>
      <c r="O4211" s="6" t="s">
        <v>60</v>
      </c>
      <c r="P4211" s="49" t="s">
        <v>66</v>
      </c>
      <c r="Q4211" s="49" t="s">
        <v>473</v>
      </c>
      <c r="R4211" s="6" t="s">
        <v>60</v>
      </c>
      <c r="S4211" s="49" t="s">
        <v>60</v>
      </c>
      <c r="T4211" s="73" t="str">
        <f>IF(_xlfn.XLOOKUP(I4211,LEGEND!B:B,LEGEND!H:H)&lt;&gt;"-",HYPERLINK(_xlfn.XLOOKUP(I4211,LEGEND!B:B,LEGEND!H:H),"link"),_xlfn.XLOOKUP(I4211,LEGEND!B:B,LEGEND!H:H))</f>
        <v>link</v>
      </c>
      <c r="U4211" s="73" t="str">
        <f>HYPERLINK(_xlfn.XLOOKUP(I4211,LEGEND!B:B,LEGEND!I:I))</f>
        <v>https://milwaukee-media-images.s3.amazonaws.com/hi/48016184--Hero_1.jpg</v>
      </c>
      <c r="V4211" s="51" t="s">
        <v>20802</v>
      </c>
      <c r="W4211" s="63" t="s">
        <v>2403</v>
      </c>
      <c r="X4211" s="64">
        <v>175</v>
      </c>
      <c r="Y4211" s="64">
        <v>50</v>
      </c>
      <c r="Z4211" s="64">
        <v>50</v>
      </c>
      <c r="AA4211" s="84">
        <v>0.89400000000000002</v>
      </c>
      <c r="AB4211" s="85">
        <v>50</v>
      </c>
      <c r="AC4211" s="85">
        <v>1</v>
      </c>
    </row>
    <row r="4212" spans="1:29" ht="25.5">
      <c r="A4212" s="1"/>
      <c r="B4212" s="6" t="s">
        <v>8777</v>
      </c>
      <c r="C4212" s="6" t="s">
        <v>8778</v>
      </c>
      <c r="D4212" s="6" t="s">
        <v>8450</v>
      </c>
      <c r="E4212" s="49" t="s">
        <v>20393</v>
      </c>
      <c r="F4212" s="6" t="s">
        <v>19954</v>
      </c>
      <c r="G4212" s="6" t="s">
        <v>60</v>
      </c>
      <c r="H4212" s="6" t="s">
        <v>60</v>
      </c>
      <c r="I4212" s="60" t="s">
        <v>20803</v>
      </c>
      <c r="J4212" s="49" t="s">
        <v>20804</v>
      </c>
      <c r="K4212" s="6" t="s">
        <v>20805</v>
      </c>
      <c r="L4212" s="29">
        <f>IF($J$6="с учетом НДС",VLOOKUP(I4212,LEGEND!B:E,4,0)*(1-M4212),VLOOKUP(I4212,LEGEND!B:E,4,0)*(1-M4212)/1.2)</f>
        <v>9400</v>
      </c>
      <c r="M4212" s="57">
        <f>IF(AND(B4212&lt;&gt;"1_Электроинструмент",B4212&lt;&gt;"2_Садовая техника"),$J$5,IF($J$4&lt;=20%,$J$4,IFERROR(VLOOKUP(S4212,LEGEND!$L$2:$M$5,2,FALSE),$J$4)))</f>
        <v>0</v>
      </c>
      <c r="N4212" s="48" t="s">
        <v>60</v>
      </c>
      <c r="O4212" s="6" t="s">
        <v>60</v>
      </c>
      <c r="P4212" s="49" t="s">
        <v>66</v>
      </c>
      <c r="Q4212" s="49" t="s">
        <v>67</v>
      </c>
      <c r="R4212" s="6" t="s">
        <v>60</v>
      </c>
      <c r="S4212" s="49" t="s">
        <v>60</v>
      </c>
      <c r="T4212" s="73" t="str">
        <f>IF(_xlfn.XLOOKUP(I4212,LEGEND!B:B,LEGEND!H:H)&lt;&gt;"-",HYPERLINK(_xlfn.XLOOKUP(I4212,LEGEND!B:B,LEGEND!H:H),"link"),_xlfn.XLOOKUP(I4212,LEGEND!B:B,LEGEND!H:H))</f>
        <v>-</v>
      </c>
      <c r="U4212" s="73" t="str">
        <f>HYPERLINK(_xlfn.XLOOKUP(I4212,LEGEND!B:B,LEGEND!I:I))</f>
        <v>https://milwaukee-media-images.s3.amazonaws.com/hi/48008789--Hero_1.jpg</v>
      </c>
      <c r="V4212" s="51" t="s">
        <v>20806</v>
      </c>
      <c r="W4212" s="63" t="s">
        <v>2403</v>
      </c>
      <c r="X4212" s="64">
        <v>330</v>
      </c>
      <c r="Y4212" s="64">
        <v>60</v>
      </c>
      <c r="Z4212" s="64">
        <v>35</v>
      </c>
      <c r="AA4212" s="84">
        <v>1.556</v>
      </c>
      <c r="AB4212" s="85">
        <v>25</v>
      </c>
      <c r="AC4212" s="85">
        <v>1</v>
      </c>
    </row>
    <row r="4213" spans="1:29" ht="25.5">
      <c r="A4213" s="1"/>
      <c r="B4213" s="6" t="s">
        <v>8777</v>
      </c>
      <c r="C4213" s="6" t="s">
        <v>8778</v>
      </c>
      <c r="D4213" s="6" t="s">
        <v>8450</v>
      </c>
      <c r="E4213" s="49" t="s">
        <v>20393</v>
      </c>
      <c r="F4213" s="6" t="s">
        <v>19954</v>
      </c>
      <c r="G4213" s="6" t="s">
        <v>60</v>
      </c>
      <c r="H4213" s="6" t="s">
        <v>60</v>
      </c>
      <c r="I4213" s="60" t="s">
        <v>20807</v>
      </c>
      <c r="J4213" s="49" t="s">
        <v>20808</v>
      </c>
      <c r="K4213" s="6" t="s">
        <v>20809</v>
      </c>
      <c r="L4213" s="29">
        <f>IF($J$6="с учетом НДС",VLOOKUP(I4213,LEGEND!B:E,4,0)*(1-M4213),VLOOKUP(I4213,LEGEND!B:E,4,0)*(1-M4213)/1.2)</f>
        <v>9500</v>
      </c>
      <c r="M4213" s="57">
        <f>IF(AND(B4213&lt;&gt;"1_Электроинструмент",B4213&lt;&gt;"2_Садовая техника"),$J$5,IF($J$4&lt;=20%,$J$4,IFERROR(VLOOKUP(S4213,LEGEND!$L$2:$M$5,2,FALSE),$J$4)))</f>
        <v>0</v>
      </c>
      <c r="N4213" s="48" t="s">
        <v>60</v>
      </c>
      <c r="O4213" s="6" t="s">
        <v>60</v>
      </c>
      <c r="P4213" s="49" t="s">
        <v>66</v>
      </c>
      <c r="Q4213" s="49" t="s">
        <v>473</v>
      </c>
      <c r="R4213" s="6" t="s">
        <v>60</v>
      </c>
      <c r="S4213" s="49" t="s">
        <v>60</v>
      </c>
      <c r="T4213" s="73" t="str">
        <f>IF(_xlfn.XLOOKUP(I4213,LEGEND!B:B,LEGEND!H:H)&lt;&gt;"-",HYPERLINK(_xlfn.XLOOKUP(I4213,LEGEND!B:B,LEGEND!H:H),"link"),_xlfn.XLOOKUP(I4213,LEGEND!B:B,LEGEND!H:H))</f>
        <v>-</v>
      </c>
      <c r="U4213" s="73" t="str">
        <f>HYPERLINK(_xlfn.XLOOKUP(I4213,LEGEND!B:B,LEGEND!I:I))</f>
        <v>https://milwaukee-media-images.s3.amazonaws.com/hi/48016292--Hero_1.jpg</v>
      </c>
      <c r="V4213" s="51" t="s">
        <v>20810</v>
      </c>
      <c r="W4213" s="63" t="s">
        <v>2403</v>
      </c>
      <c r="X4213" s="64">
        <v>175</v>
      </c>
      <c r="Y4213" s="64">
        <v>50</v>
      </c>
      <c r="Z4213" s="64">
        <v>50</v>
      </c>
      <c r="AA4213" s="84">
        <v>0.9</v>
      </c>
      <c r="AB4213" s="85">
        <v>50</v>
      </c>
      <c r="AC4213" s="85">
        <v>1</v>
      </c>
    </row>
    <row r="4214" spans="1:29" ht="25.5">
      <c r="A4214" s="1"/>
      <c r="B4214" s="6" t="s">
        <v>8777</v>
      </c>
      <c r="C4214" s="6" t="s">
        <v>8778</v>
      </c>
      <c r="D4214" s="6" t="s">
        <v>8450</v>
      </c>
      <c r="E4214" s="49" t="s">
        <v>20393</v>
      </c>
      <c r="F4214" s="6" t="s">
        <v>19954</v>
      </c>
      <c r="G4214" s="6" t="s">
        <v>60</v>
      </c>
      <c r="H4214" s="6" t="s">
        <v>60</v>
      </c>
      <c r="I4214" s="60" t="s">
        <v>20811</v>
      </c>
      <c r="J4214" s="49" t="s">
        <v>20812</v>
      </c>
      <c r="K4214" s="6" t="s">
        <v>20813</v>
      </c>
      <c r="L4214" s="29">
        <f>IF($J$6="с учетом НДС",VLOOKUP(I4214,LEGEND!B:E,4,0)*(1-M4214),VLOOKUP(I4214,LEGEND!B:E,4,0)*(1-M4214)/1.2)</f>
        <v>9700</v>
      </c>
      <c r="M4214" s="57">
        <f>IF(AND(B4214&lt;&gt;"1_Электроинструмент",B4214&lt;&gt;"2_Садовая техника"),$J$5,IF($J$4&lt;=20%,$J$4,IFERROR(VLOOKUP(S4214,LEGEND!$L$2:$M$5,2,FALSE),$J$4)))</f>
        <v>0</v>
      </c>
      <c r="N4214" s="48" t="s">
        <v>60</v>
      </c>
      <c r="O4214" s="6" t="s">
        <v>60</v>
      </c>
      <c r="P4214" s="49" t="s">
        <v>66</v>
      </c>
      <c r="Q4214" s="49" t="s">
        <v>67</v>
      </c>
      <c r="R4214" s="6" t="s">
        <v>60</v>
      </c>
      <c r="S4214" s="49" t="s">
        <v>60</v>
      </c>
      <c r="T4214" s="73" t="str">
        <f>IF(_xlfn.XLOOKUP(I4214,LEGEND!B:B,LEGEND!H:H)&lt;&gt;"-",HYPERLINK(_xlfn.XLOOKUP(I4214,LEGEND!B:B,LEGEND!H:H),"link"),_xlfn.XLOOKUP(I4214,LEGEND!B:B,LEGEND!H:H))</f>
        <v>-</v>
      </c>
      <c r="U4214" s="73" t="str">
        <f>HYPERLINK(_xlfn.XLOOKUP(I4214,LEGEND!B:B,LEGEND!I:I))</f>
        <v>https://milwaukee-media-images.s3.amazonaws.com/hi/48005501--Hero_1.jpg</v>
      </c>
      <c r="V4214" s="51" t="s">
        <v>20814</v>
      </c>
      <c r="W4214" s="63" t="s">
        <v>2403</v>
      </c>
      <c r="X4214" s="64">
        <v>230</v>
      </c>
      <c r="Y4214" s="64">
        <v>50</v>
      </c>
      <c r="Z4214" s="64">
        <v>30</v>
      </c>
      <c r="AA4214" s="84">
        <v>0.186</v>
      </c>
      <c r="AB4214" s="85">
        <v>5</v>
      </c>
      <c r="AC4214" s="85">
        <v>1</v>
      </c>
    </row>
    <row r="4215" spans="1:29" ht="25.5">
      <c r="A4215" s="1"/>
      <c r="B4215" s="6" t="s">
        <v>8777</v>
      </c>
      <c r="C4215" s="6" t="s">
        <v>8778</v>
      </c>
      <c r="D4215" s="6" t="s">
        <v>8450</v>
      </c>
      <c r="E4215" s="49" t="s">
        <v>20393</v>
      </c>
      <c r="F4215" s="6" t="s">
        <v>19954</v>
      </c>
      <c r="G4215" s="6" t="s">
        <v>60</v>
      </c>
      <c r="H4215" s="6" t="s">
        <v>60</v>
      </c>
      <c r="I4215" s="60" t="s">
        <v>20815</v>
      </c>
      <c r="J4215" s="49" t="s">
        <v>20816</v>
      </c>
      <c r="K4215" s="6" t="s">
        <v>20817</v>
      </c>
      <c r="L4215" s="29">
        <f>IF($J$6="с учетом НДС",VLOOKUP(I4215,LEGEND!B:E,4,0)*(1-M4215),VLOOKUP(I4215,LEGEND!B:E,4,0)*(1-M4215)/1.2)</f>
        <v>10000</v>
      </c>
      <c r="M4215" s="57">
        <f>IF(AND(B4215&lt;&gt;"1_Электроинструмент",B4215&lt;&gt;"2_Садовая техника"),$J$5,IF($J$4&lt;=20%,$J$4,IFERROR(VLOOKUP(S4215,LEGEND!$L$2:$M$5,2,FALSE),$J$4)))</f>
        <v>0</v>
      </c>
      <c r="N4215" s="48" t="s">
        <v>60</v>
      </c>
      <c r="O4215" s="6" t="s">
        <v>60</v>
      </c>
      <c r="P4215" s="49" t="s">
        <v>66</v>
      </c>
      <c r="Q4215" s="49" t="s">
        <v>67</v>
      </c>
      <c r="R4215" s="6" t="s">
        <v>60</v>
      </c>
      <c r="S4215" s="49" t="s">
        <v>60</v>
      </c>
      <c r="T4215" s="73" t="str">
        <f>IF(_xlfn.XLOOKUP(I4215,LEGEND!B:B,LEGEND!H:H)&lt;&gt;"-",HYPERLINK(_xlfn.XLOOKUP(I4215,LEGEND!B:B,LEGEND!H:H),"link"),_xlfn.XLOOKUP(I4215,LEGEND!B:B,LEGEND!H:H))</f>
        <v>-</v>
      </c>
      <c r="U4215" s="73" t="str">
        <f>HYPERLINK(_xlfn.XLOOKUP(I4215,LEGEND!B:B,LEGEND!I:I))</f>
        <v>https://milwaukee-media-images.s3.amazonaws.com/hi/48005542--Hero_1.jpg</v>
      </c>
      <c r="V4215" s="51" t="s">
        <v>20818</v>
      </c>
      <c r="W4215" s="63" t="s">
        <v>2403</v>
      </c>
      <c r="X4215" s="64">
        <v>304</v>
      </c>
      <c r="Y4215" s="64">
        <v>54</v>
      </c>
      <c r="Z4215" s="64">
        <v>18</v>
      </c>
      <c r="AA4215" s="84">
        <v>0.26</v>
      </c>
      <c r="AB4215" s="85">
        <v>5</v>
      </c>
      <c r="AC4215" s="85">
        <v>1</v>
      </c>
    </row>
    <row r="4216" spans="1:29" ht="25.5">
      <c r="A4216" s="1"/>
      <c r="B4216" s="6" t="s">
        <v>8777</v>
      </c>
      <c r="C4216" s="6" t="s">
        <v>8778</v>
      </c>
      <c r="D4216" s="6" t="s">
        <v>8450</v>
      </c>
      <c r="E4216" s="49" t="s">
        <v>20393</v>
      </c>
      <c r="F4216" s="6" t="s">
        <v>19954</v>
      </c>
      <c r="G4216" s="6" t="s">
        <v>60</v>
      </c>
      <c r="H4216" s="6" t="s">
        <v>60</v>
      </c>
      <c r="I4216" s="60" t="s">
        <v>20819</v>
      </c>
      <c r="J4216" s="49" t="s">
        <v>20820</v>
      </c>
      <c r="K4216" s="6" t="s">
        <v>20821</v>
      </c>
      <c r="L4216" s="29">
        <f>IF($J$6="с учетом НДС",VLOOKUP(I4216,LEGEND!B:E,4,0)*(1-M4216),VLOOKUP(I4216,LEGEND!B:E,4,0)*(1-M4216)/1.2)</f>
        <v>10500</v>
      </c>
      <c r="M4216" s="57">
        <f>IF(AND(B4216&lt;&gt;"1_Электроинструмент",B4216&lt;&gt;"2_Садовая техника"),$J$5,IF($J$4&lt;=20%,$J$4,IFERROR(VLOOKUP(S4216,LEGEND!$L$2:$M$5,2,FALSE),$J$4)))</f>
        <v>0</v>
      </c>
      <c r="N4216" s="48" t="s">
        <v>60</v>
      </c>
      <c r="O4216" s="6" t="s">
        <v>60</v>
      </c>
      <c r="P4216" s="49" t="s">
        <v>66</v>
      </c>
      <c r="Q4216" s="49" t="s">
        <v>67</v>
      </c>
      <c r="R4216" s="6" t="s">
        <v>60</v>
      </c>
      <c r="S4216" s="49" t="s">
        <v>60</v>
      </c>
      <c r="T4216" s="73" t="str">
        <f>IF(_xlfn.XLOOKUP(I4216,LEGEND!B:B,LEGEND!H:H)&lt;&gt;"-",HYPERLINK(_xlfn.XLOOKUP(I4216,LEGEND!B:B,LEGEND!H:H),"link"),_xlfn.XLOOKUP(I4216,LEGEND!B:B,LEGEND!H:H))</f>
        <v>-</v>
      </c>
      <c r="U4216" s="73" t="str">
        <f>HYPERLINK(_xlfn.XLOOKUP(I4216,LEGEND!B:B,LEGEND!I:I))</f>
        <v>-</v>
      </c>
      <c r="V4216" s="51" t="s">
        <v>20822</v>
      </c>
      <c r="W4216" s="63" t="s">
        <v>2403</v>
      </c>
      <c r="X4216" s="64">
        <v>255</v>
      </c>
      <c r="Y4216" s="64">
        <v>60</v>
      </c>
      <c r="Z4216" s="64">
        <v>31</v>
      </c>
      <c r="AA4216" s="84">
        <v>1.194</v>
      </c>
      <c r="AB4216" s="85">
        <v>25</v>
      </c>
      <c r="AC4216" s="85">
        <v>1</v>
      </c>
    </row>
    <row r="4217" spans="1:29" ht="25.5">
      <c r="A4217" s="1"/>
      <c r="B4217" s="6" t="s">
        <v>8777</v>
      </c>
      <c r="C4217" s="6" t="s">
        <v>8778</v>
      </c>
      <c r="D4217" s="6" t="s">
        <v>8450</v>
      </c>
      <c r="E4217" s="49" t="s">
        <v>20393</v>
      </c>
      <c r="F4217" s="6" t="s">
        <v>19954</v>
      </c>
      <c r="G4217" s="6" t="s">
        <v>60</v>
      </c>
      <c r="H4217" s="6" t="s">
        <v>60</v>
      </c>
      <c r="I4217" s="60" t="s">
        <v>20823</v>
      </c>
      <c r="J4217" s="49" t="s">
        <v>20824</v>
      </c>
      <c r="K4217" s="6" t="s">
        <v>20825</v>
      </c>
      <c r="L4217" s="29">
        <f>IF($J$6="с учетом НДС",VLOOKUP(I4217,LEGEND!B:E,4,0)*(1-M4217),VLOOKUP(I4217,LEGEND!B:E,4,0)*(1-M4217)/1.2)</f>
        <v>10500</v>
      </c>
      <c r="M4217" s="57">
        <f>IF(AND(B4217&lt;&gt;"1_Электроинструмент",B4217&lt;&gt;"2_Садовая техника"),$J$5,IF($J$4&lt;=20%,$J$4,IFERROR(VLOOKUP(S4217,LEGEND!$L$2:$M$5,2,FALSE),$J$4)))</f>
        <v>0</v>
      </c>
      <c r="N4217" s="48" t="s">
        <v>60</v>
      </c>
      <c r="O4217" s="6" t="s">
        <v>60</v>
      </c>
      <c r="P4217" s="49" t="s">
        <v>66</v>
      </c>
      <c r="Q4217" s="49" t="s">
        <v>67</v>
      </c>
      <c r="R4217" s="6" t="s">
        <v>60</v>
      </c>
      <c r="S4217" s="49" t="s">
        <v>60</v>
      </c>
      <c r="T4217" s="73" t="str">
        <f>IF(_xlfn.XLOOKUP(I4217,LEGEND!B:B,LEGEND!H:H)&lt;&gt;"-",HYPERLINK(_xlfn.XLOOKUP(I4217,LEGEND!B:B,LEGEND!H:H),"link"),_xlfn.XLOOKUP(I4217,LEGEND!B:B,LEGEND!H:H))</f>
        <v>link</v>
      </c>
      <c r="U4217" s="73" t="str">
        <f>HYPERLINK(_xlfn.XLOOKUP(I4217,LEGEND!B:B,LEGEND!I:I))</f>
        <v>https://milwaukee-media-images.s3.amazonaws.com/hi/48008026--Hero_1.jpg</v>
      </c>
      <c r="V4217" s="51" t="s">
        <v>20826</v>
      </c>
      <c r="W4217" s="63" t="s">
        <v>2403</v>
      </c>
      <c r="X4217" s="64">
        <v>225</v>
      </c>
      <c r="Y4217" s="64">
        <v>60</v>
      </c>
      <c r="Z4217" s="64">
        <v>30</v>
      </c>
      <c r="AA4217" s="84">
        <v>1.161</v>
      </c>
      <c r="AB4217" s="85">
        <v>25</v>
      </c>
      <c r="AC4217" s="85">
        <v>1</v>
      </c>
    </row>
    <row r="4218" spans="1:29" ht="25.5">
      <c r="A4218" s="1"/>
      <c r="B4218" s="6" t="s">
        <v>8777</v>
      </c>
      <c r="C4218" s="6" t="s">
        <v>8778</v>
      </c>
      <c r="D4218" s="6" t="s">
        <v>8450</v>
      </c>
      <c r="E4218" s="49" t="s">
        <v>20393</v>
      </c>
      <c r="F4218" s="6" t="s">
        <v>19954</v>
      </c>
      <c r="G4218" s="6" t="s">
        <v>60</v>
      </c>
      <c r="H4218" s="6" t="s">
        <v>60</v>
      </c>
      <c r="I4218" s="60" t="s">
        <v>20827</v>
      </c>
      <c r="J4218" s="49" t="s">
        <v>20828</v>
      </c>
      <c r="K4218" s="6" t="s">
        <v>20829</v>
      </c>
      <c r="L4218" s="29">
        <f>IF($J$6="с учетом НДС",VLOOKUP(I4218,LEGEND!B:E,4,0)*(1-M4218),VLOOKUP(I4218,LEGEND!B:E,4,0)*(1-M4218)/1.2)</f>
        <v>10800</v>
      </c>
      <c r="M4218" s="57">
        <f>IF(AND(B4218&lt;&gt;"1_Электроинструмент",B4218&lt;&gt;"2_Садовая техника"),$J$5,IF($J$4&lt;=20%,$J$4,IFERROR(VLOOKUP(S4218,LEGEND!$L$2:$M$5,2,FALSE),$J$4)))</f>
        <v>0</v>
      </c>
      <c r="N4218" s="48" t="s">
        <v>60</v>
      </c>
      <c r="O4218" s="6" t="s">
        <v>60</v>
      </c>
      <c r="P4218" s="49" t="s">
        <v>66</v>
      </c>
      <c r="Q4218" s="49" t="s">
        <v>473</v>
      </c>
      <c r="R4218" s="6" t="s">
        <v>60</v>
      </c>
      <c r="S4218" s="49" t="s">
        <v>60</v>
      </c>
      <c r="T4218" s="73" t="str">
        <f>IF(_xlfn.XLOOKUP(I4218,LEGEND!B:B,LEGEND!H:H)&lt;&gt;"-",HYPERLINK(_xlfn.XLOOKUP(I4218,LEGEND!B:B,LEGEND!H:H),"link"),_xlfn.XLOOKUP(I4218,LEGEND!B:B,LEGEND!H:H))</f>
        <v>-</v>
      </c>
      <c r="U4218" s="73" t="str">
        <f>HYPERLINK(_xlfn.XLOOKUP(I4218,LEGEND!B:B,LEGEND!I:I))</f>
        <v>https://milwaukee-media-images.s3.amazonaws.com/hi/48005526--Hero_1.jpg</v>
      </c>
      <c r="V4218" s="51" t="s">
        <v>20830</v>
      </c>
      <c r="W4218" s="63" t="s">
        <v>2403</v>
      </c>
      <c r="X4218" s="64">
        <v>10</v>
      </c>
      <c r="Y4218" s="64">
        <v>52</v>
      </c>
      <c r="Z4218" s="64">
        <v>305</v>
      </c>
      <c r="AA4218" s="84">
        <v>0.23200000000000001</v>
      </c>
      <c r="AB4218" s="85">
        <v>5</v>
      </c>
      <c r="AC4218" s="85">
        <v>1</v>
      </c>
    </row>
    <row r="4219" spans="1:29" ht="25.5">
      <c r="A4219" s="1"/>
      <c r="B4219" s="6" t="s">
        <v>8777</v>
      </c>
      <c r="C4219" s="6" t="s">
        <v>8778</v>
      </c>
      <c r="D4219" s="6" t="s">
        <v>8450</v>
      </c>
      <c r="E4219" s="49" t="s">
        <v>20393</v>
      </c>
      <c r="F4219" s="6" t="s">
        <v>19954</v>
      </c>
      <c r="G4219" s="6" t="s">
        <v>60</v>
      </c>
      <c r="H4219" s="6" t="s">
        <v>60</v>
      </c>
      <c r="I4219" s="60" t="s">
        <v>20831</v>
      </c>
      <c r="J4219" s="49" t="s">
        <v>20832</v>
      </c>
      <c r="K4219" s="6" t="s">
        <v>20833</v>
      </c>
      <c r="L4219" s="29">
        <f>IF($J$6="с учетом НДС",VLOOKUP(I4219,LEGEND!B:E,4,0)*(1-M4219),VLOOKUP(I4219,LEGEND!B:E,4,0)*(1-M4219)/1.2)</f>
        <v>11500</v>
      </c>
      <c r="M4219" s="57">
        <f>IF(AND(B4219&lt;&gt;"1_Электроинструмент",B4219&lt;&gt;"2_Садовая техника"),$J$5,IF($J$4&lt;=20%,$J$4,IFERROR(VLOOKUP(S4219,LEGEND!$L$2:$M$5,2,FALSE),$J$4)))</f>
        <v>0</v>
      </c>
      <c r="N4219" s="48" t="s">
        <v>60</v>
      </c>
      <c r="O4219" s="6" t="s">
        <v>60</v>
      </c>
      <c r="P4219" s="49" t="s">
        <v>66</v>
      </c>
      <c r="Q4219" s="49" t="s">
        <v>67</v>
      </c>
      <c r="R4219" s="6" t="s">
        <v>60</v>
      </c>
      <c r="S4219" s="49" t="s">
        <v>60</v>
      </c>
      <c r="T4219" s="73" t="str">
        <f>IF(_xlfn.XLOOKUP(I4219,LEGEND!B:B,LEGEND!H:H)&lt;&gt;"-",HYPERLINK(_xlfn.XLOOKUP(I4219,LEGEND!B:B,LEGEND!H:H),"link"),_xlfn.XLOOKUP(I4219,LEGEND!B:B,LEGEND!H:H))</f>
        <v>link</v>
      </c>
      <c r="U4219" s="73" t="str">
        <f>HYPERLINK(_xlfn.XLOOKUP(I4219,LEGEND!B:B,LEGEND!I:I))</f>
        <v>https://milwaukee-media-images.s3.amazonaws.com/hi/49222206--Hero_1.jpg</v>
      </c>
      <c r="V4219" s="51" t="s">
        <v>20834</v>
      </c>
      <c r="W4219" s="63" t="s">
        <v>2403</v>
      </c>
      <c r="X4219" s="64">
        <v>307</v>
      </c>
      <c r="Y4219" s="64">
        <v>180</v>
      </c>
      <c r="Z4219" s="64">
        <v>16</v>
      </c>
      <c r="AA4219" s="84">
        <v>0.29799999999999999</v>
      </c>
      <c r="AB4219" s="85">
        <v>1</v>
      </c>
      <c r="AC4219" s="85">
        <v>1</v>
      </c>
    </row>
    <row r="4220" spans="1:29" ht="25.5">
      <c r="A4220" s="1"/>
      <c r="B4220" s="6" t="s">
        <v>8777</v>
      </c>
      <c r="C4220" s="6" t="s">
        <v>8778</v>
      </c>
      <c r="D4220" s="6" t="s">
        <v>8450</v>
      </c>
      <c r="E4220" s="49" t="s">
        <v>20393</v>
      </c>
      <c r="F4220" s="6" t="s">
        <v>19954</v>
      </c>
      <c r="G4220" s="6" t="s">
        <v>60</v>
      </c>
      <c r="H4220" s="6" t="s">
        <v>60</v>
      </c>
      <c r="I4220" s="60" t="s">
        <v>20835</v>
      </c>
      <c r="J4220" s="49" t="s">
        <v>20836</v>
      </c>
      <c r="K4220" s="6" t="s">
        <v>20837</v>
      </c>
      <c r="L4220" s="29">
        <f>IF($J$6="с учетом НДС",VLOOKUP(I4220,LEGEND!B:E,4,0)*(1-M4220),VLOOKUP(I4220,LEGEND!B:E,4,0)*(1-M4220)/1.2)</f>
        <v>11600</v>
      </c>
      <c r="M4220" s="57">
        <f>IF(AND(B4220&lt;&gt;"1_Электроинструмент",B4220&lt;&gt;"2_Садовая техника"),$J$5,IF($J$4&lt;=20%,$J$4,IFERROR(VLOOKUP(S4220,LEGEND!$L$2:$M$5,2,FALSE),$J$4)))</f>
        <v>0</v>
      </c>
      <c r="N4220" s="48" t="s">
        <v>60</v>
      </c>
      <c r="O4220" s="6" t="s">
        <v>60</v>
      </c>
      <c r="P4220" s="49" t="s">
        <v>66</v>
      </c>
      <c r="Q4220" s="49" t="s">
        <v>67</v>
      </c>
      <c r="R4220" s="6" t="s">
        <v>60</v>
      </c>
      <c r="S4220" s="49" t="s">
        <v>60</v>
      </c>
      <c r="T4220" s="73" t="str">
        <f>IF(_xlfn.XLOOKUP(I4220,LEGEND!B:B,LEGEND!H:H)&lt;&gt;"-",HYPERLINK(_xlfn.XLOOKUP(I4220,LEGEND!B:B,LEGEND!H:H),"link"),_xlfn.XLOOKUP(I4220,LEGEND!B:B,LEGEND!H:H))</f>
        <v>-</v>
      </c>
      <c r="U4220" s="73" t="str">
        <f>HYPERLINK(_xlfn.XLOOKUP(I4220,LEGEND!B:B,LEGEND!I:I))</f>
        <v>https://milwaukee-media-images.s3.amazonaws.com/hi/48016293--Hero_1.jpg</v>
      </c>
      <c r="V4220" s="51" t="s">
        <v>20838</v>
      </c>
      <c r="W4220" s="63" t="s">
        <v>2403</v>
      </c>
      <c r="X4220" s="64">
        <v>223</v>
      </c>
      <c r="Y4220" s="64">
        <v>49</v>
      </c>
      <c r="Z4220" s="64">
        <v>49</v>
      </c>
      <c r="AA4220" s="84">
        <v>1.248</v>
      </c>
      <c r="AB4220" s="85">
        <v>50</v>
      </c>
      <c r="AC4220" s="85">
        <v>1</v>
      </c>
    </row>
    <row r="4221" spans="1:29" ht="25.5">
      <c r="A4221" s="1"/>
      <c r="B4221" s="6" t="s">
        <v>8777</v>
      </c>
      <c r="C4221" s="6" t="s">
        <v>8778</v>
      </c>
      <c r="D4221" s="6" t="s">
        <v>8450</v>
      </c>
      <c r="E4221" s="49" t="s">
        <v>20393</v>
      </c>
      <c r="F4221" s="6" t="s">
        <v>19954</v>
      </c>
      <c r="G4221" s="6" t="s">
        <v>60</v>
      </c>
      <c r="H4221" s="6" t="s">
        <v>60</v>
      </c>
      <c r="I4221" s="60" t="s">
        <v>20839</v>
      </c>
      <c r="J4221" s="49" t="s">
        <v>20840</v>
      </c>
      <c r="K4221" s="6" t="s">
        <v>20841</v>
      </c>
      <c r="L4221" s="29">
        <f>IF($J$6="с учетом НДС",VLOOKUP(I4221,LEGEND!B:E,4,0)*(1-M4221),VLOOKUP(I4221,LEGEND!B:E,4,0)*(1-M4221)/1.2)</f>
        <v>11600</v>
      </c>
      <c r="M4221" s="57">
        <f>IF(AND(B4221&lt;&gt;"1_Электроинструмент",B4221&lt;&gt;"2_Садовая техника"),$J$5,IF($J$4&lt;=20%,$J$4,IFERROR(VLOOKUP(S4221,LEGEND!$L$2:$M$5,2,FALSE),$J$4)))</f>
        <v>0</v>
      </c>
      <c r="N4221" s="48" t="s">
        <v>60</v>
      </c>
      <c r="O4221" s="6" t="s">
        <v>60</v>
      </c>
      <c r="P4221" s="49" t="s">
        <v>66</v>
      </c>
      <c r="Q4221" s="49" t="s">
        <v>473</v>
      </c>
      <c r="R4221" s="6" t="s">
        <v>60</v>
      </c>
      <c r="S4221" s="49" t="s">
        <v>60</v>
      </c>
      <c r="T4221" s="73" t="str">
        <f>IF(_xlfn.XLOOKUP(I4221,LEGEND!B:B,LEGEND!H:H)&lt;&gt;"-",HYPERLINK(_xlfn.XLOOKUP(I4221,LEGEND!B:B,LEGEND!H:H),"link"),_xlfn.XLOOKUP(I4221,LEGEND!B:B,LEGEND!H:H))</f>
        <v>-</v>
      </c>
      <c r="U4221" s="73" t="str">
        <f>HYPERLINK(_xlfn.XLOOKUP(I4221,LEGEND!B:B,LEGEND!I:I))</f>
        <v>https://milwaukee-media-images.s3.amazonaws.com/hi/48016091--Hero_1.jpg</v>
      </c>
      <c r="V4221" s="51" t="s">
        <v>20842</v>
      </c>
      <c r="W4221" s="63" t="s">
        <v>2403</v>
      </c>
      <c r="X4221" s="64">
        <v>175</v>
      </c>
      <c r="Y4221" s="64">
        <v>50</v>
      </c>
      <c r="Z4221" s="64">
        <v>20</v>
      </c>
      <c r="AA4221" s="84">
        <v>1.226</v>
      </c>
      <c r="AB4221" s="85">
        <v>50</v>
      </c>
      <c r="AC4221" s="85">
        <v>1</v>
      </c>
    </row>
    <row r="4222" spans="1:29" ht="25.5">
      <c r="A4222" s="1"/>
      <c r="B4222" s="6" t="s">
        <v>8777</v>
      </c>
      <c r="C4222" s="6" t="s">
        <v>8778</v>
      </c>
      <c r="D4222" s="6" t="s">
        <v>8450</v>
      </c>
      <c r="E4222" s="49" t="s">
        <v>20393</v>
      </c>
      <c r="F4222" s="6" t="s">
        <v>19954</v>
      </c>
      <c r="G4222" s="6" t="s">
        <v>60</v>
      </c>
      <c r="H4222" s="6" t="s">
        <v>60</v>
      </c>
      <c r="I4222" s="60" t="s">
        <v>20843</v>
      </c>
      <c r="J4222" s="49" t="s">
        <v>20844</v>
      </c>
      <c r="K4222" s="6" t="s">
        <v>20845</v>
      </c>
      <c r="L4222" s="29">
        <f>IF($J$6="с учетом НДС",VLOOKUP(I4222,LEGEND!B:E,4,0)*(1-M4222),VLOOKUP(I4222,LEGEND!B:E,4,0)*(1-M4222)/1.2)</f>
        <v>11600</v>
      </c>
      <c r="M4222" s="57">
        <f>IF(AND(B4222&lt;&gt;"1_Электроинструмент",B4222&lt;&gt;"2_Садовая техника"),$J$5,IF($J$4&lt;=20%,$J$4,IFERROR(VLOOKUP(S4222,LEGEND!$L$2:$M$5,2,FALSE),$J$4)))</f>
        <v>0</v>
      </c>
      <c r="N4222" s="48" t="s">
        <v>60</v>
      </c>
      <c r="O4222" s="6" t="s">
        <v>60</v>
      </c>
      <c r="P4222" s="49" t="s">
        <v>66</v>
      </c>
      <c r="Q4222" s="49" t="s">
        <v>67</v>
      </c>
      <c r="R4222" s="6" t="s">
        <v>60</v>
      </c>
      <c r="S4222" s="49" t="s">
        <v>60</v>
      </c>
      <c r="T4222" s="73" t="str">
        <f>IF(_xlfn.XLOOKUP(I4222,LEGEND!B:B,LEGEND!H:H)&lt;&gt;"-",HYPERLINK(_xlfn.XLOOKUP(I4222,LEGEND!B:B,LEGEND!H:H),"link"),_xlfn.XLOOKUP(I4222,LEGEND!B:B,LEGEND!H:H))</f>
        <v>-</v>
      </c>
      <c r="U4222" s="73" t="str">
        <f>HYPERLINK(_xlfn.XLOOKUP(I4222,LEGEND!B:B,LEGEND!I:I))</f>
        <v>https://milwaukee-media-images.s3.amazonaws.com/hi/48005561--Hero_1.jpg</v>
      </c>
      <c r="V4222" s="51" t="s">
        <v>20846</v>
      </c>
      <c r="W4222" s="63" t="s">
        <v>2403</v>
      </c>
      <c r="X4222" s="64">
        <v>200</v>
      </c>
      <c r="Y4222" s="64">
        <v>60</v>
      </c>
      <c r="Z4222" s="64">
        <v>55</v>
      </c>
      <c r="AA4222" s="84">
        <v>0.18</v>
      </c>
      <c r="AB4222" s="85">
        <v>5</v>
      </c>
      <c r="AC4222" s="85">
        <v>1</v>
      </c>
    </row>
    <row r="4223" spans="1:29" ht="25.5">
      <c r="A4223" s="1"/>
      <c r="B4223" s="6" t="s">
        <v>8777</v>
      </c>
      <c r="C4223" s="6" t="s">
        <v>8778</v>
      </c>
      <c r="D4223" s="6" t="s">
        <v>8450</v>
      </c>
      <c r="E4223" s="49" t="s">
        <v>20393</v>
      </c>
      <c r="F4223" s="6" t="s">
        <v>19954</v>
      </c>
      <c r="G4223" s="6" t="s">
        <v>60</v>
      </c>
      <c r="H4223" s="6" t="s">
        <v>60</v>
      </c>
      <c r="I4223" s="60" t="s">
        <v>20847</v>
      </c>
      <c r="J4223" s="49" t="s">
        <v>20848</v>
      </c>
      <c r="K4223" s="6" t="s">
        <v>20849</v>
      </c>
      <c r="L4223" s="29">
        <f>IF($J$6="с учетом НДС",VLOOKUP(I4223,LEGEND!B:E,4,0)*(1-M4223),VLOOKUP(I4223,LEGEND!B:E,4,0)*(1-M4223)/1.2)</f>
        <v>12200</v>
      </c>
      <c r="M4223" s="57">
        <f>IF(AND(B4223&lt;&gt;"1_Электроинструмент",B4223&lt;&gt;"2_Садовая техника"),$J$5,IF($J$4&lt;=20%,$J$4,IFERROR(VLOOKUP(S4223,LEGEND!$L$2:$M$5,2,FALSE),$J$4)))</f>
        <v>0</v>
      </c>
      <c r="N4223" s="48" t="s">
        <v>60</v>
      </c>
      <c r="O4223" s="6" t="s">
        <v>60</v>
      </c>
      <c r="P4223" s="49" t="s">
        <v>66</v>
      </c>
      <c r="Q4223" s="49" t="s">
        <v>67</v>
      </c>
      <c r="R4223" s="6" t="s">
        <v>60</v>
      </c>
      <c r="S4223" s="49" t="s">
        <v>60</v>
      </c>
      <c r="T4223" s="73" t="str">
        <f>IF(_xlfn.XLOOKUP(I4223,LEGEND!B:B,LEGEND!H:H)&lt;&gt;"-",HYPERLINK(_xlfn.XLOOKUP(I4223,LEGEND!B:B,LEGEND!H:H),"link"),_xlfn.XLOOKUP(I4223,LEGEND!B:B,LEGEND!H:H))</f>
        <v>-</v>
      </c>
      <c r="U4223" s="73" t="str">
        <f>HYPERLINK(_xlfn.XLOOKUP(I4223,LEGEND!B:B,LEGEND!I:I))</f>
        <v>https://milwaukee-media-images.s3.amazonaws.com/hi/48005502--Hero_1.jpg</v>
      </c>
      <c r="V4223" s="51" t="s">
        <v>20850</v>
      </c>
      <c r="W4223" s="63" t="s">
        <v>2403</v>
      </c>
      <c r="X4223" s="64">
        <v>10</v>
      </c>
      <c r="Y4223" s="64">
        <v>52</v>
      </c>
      <c r="Z4223" s="64">
        <v>305</v>
      </c>
      <c r="AA4223" s="84">
        <v>0.28199999999999997</v>
      </c>
      <c r="AB4223" s="85">
        <v>5</v>
      </c>
      <c r="AC4223" s="85">
        <v>1</v>
      </c>
    </row>
    <row r="4224" spans="1:29" ht="25.5">
      <c r="A4224" s="1"/>
      <c r="B4224" s="6" t="s">
        <v>8777</v>
      </c>
      <c r="C4224" s="6" t="s">
        <v>8778</v>
      </c>
      <c r="D4224" s="6" t="s">
        <v>8450</v>
      </c>
      <c r="E4224" s="49" t="s">
        <v>20393</v>
      </c>
      <c r="F4224" s="6" t="s">
        <v>19954</v>
      </c>
      <c r="G4224" s="6" t="s">
        <v>60</v>
      </c>
      <c r="H4224" s="6" t="s">
        <v>60</v>
      </c>
      <c r="I4224" s="60" t="s">
        <v>20851</v>
      </c>
      <c r="J4224" s="49" t="s">
        <v>20852</v>
      </c>
      <c r="K4224" s="6" t="s">
        <v>20853</v>
      </c>
      <c r="L4224" s="29">
        <f>IF($J$6="с учетом НДС",VLOOKUP(I4224,LEGEND!B:E,4,0)*(1-M4224),VLOOKUP(I4224,LEGEND!B:E,4,0)*(1-M4224)/1.2)</f>
        <v>12500</v>
      </c>
      <c r="M4224" s="57">
        <f>IF(AND(B4224&lt;&gt;"1_Электроинструмент",B4224&lt;&gt;"2_Садовая техника"),$J$5,IF($J$4&lt;=20%,$J$4,IFERROR(VLOOKUP(S4224,LEGEND!$L$2:$M$5,2,FALSE),$J$4)))</f>
        <v>0</v>
      </c>
      <c r="N4224" s="48" t="s">
        <v>60</v>
      </c>
      <c r="O4224" s="6" t="s">
        <v>60</v>
      </c>
      <c r="P4224" s="49" t="s">
        <v>66</v>
      </c>
      <c r="Q4224" s="49" t="s">
        <v>67</v>
      </c>
      <c r="R4224" s="6" t="s">
        <v>60</v>
      </c>
      <c r="S4224" s="49" t="s">
        <v>60</v>
      </c>
      <c r="T4224" s="73" t="str">
        <f>IF(_xlfn.XLOOKUP(I4224,LEGEND!B:B,LEGEND!H:H)&lt;&gt;"-",HYPERLINK(_xlfn.XLOOKUP(I4224,LEGEND!B:B,LEGEND!H:H),"link"),_xlfn.XLOOKUP(I4224,LEGEND!B:B,LEGEND!H:H))</f>
        <v>-</v>
      </c>
      <c r="U4224" s="73" t="str">
        <f>HYPERLINK(_xlfn.XLOOKUP(I4224,LEGEND!B:B,LEGEND!I:I))</f>
        <v>https://milwaukee-media-images.s3.amazonaws.com/hi/48005543--Hero_1.jpg</v>
      </c>
      <c r="V4224" s="51" t="s">
        <v>20854</v>
      </c>
      <c r="W4224" s="63" t="s">
        <v>2403</v>
      </c>
      <c r="X4224" s="64">
        <v>377</v>
      </c>
      <c r="Y4224" s="64">
        <v>52</v>
      </c>
      <c r="Z4224" s="64">
        <v>18</v>
      </c>
      <c r="AA4224" s="84">
        <v>0.36199999999999999</v>
      </c>
      <c r="AB4224" s="85">
        <v>5</v>
      </c>
      <c r="AC4224" s="85">
        <v>1</v>
      </c>
    </row>
    <row r="4225" spans="1:29" ht="25.5">
      <c r="A4225" s="1"/>
      <c r="B4225" s="6" t="s">
        <v>8777</v>
      </c>
      <c r="C4225" s="6" t="s">
        <v>8778</v>
      </c>
      <c r="D4225" s="6" t="s">
        <v>8450</v>
      </c>
      <c r="E4225" s="49" t="s">
        <v>20393</v>
      </c>
      <c r="F4225" s="6" t="s">
        <v>19954</v>
      </c>
      <c r="G4225" s="6" t="s">
        <v>60</v>
      </c>
      <c r="H4225" s="6" t="s">
        <v>60</v>
      </c>
      <c r="I4225" s="60" t="s">
        <v>20855</v>
      </c>
      <c r="J4225" s="49" t="s">
        <v>20856</v>
      </c>
      <c r="K4225" s="6" t="s">
        <v>20857</v>
      </c>
      <c r="L4225" s="29">
        <f>IF($J$6="с учетом НДС",VLOOKUP(I4225,LEGEND!B:E,4,0)*(1-M4225),VLOOKUP(I4225,LEGEND!B:E,4,0)*(1-M4225)/1.2)</f>
        <v>12700</v>
      </c>
      <c r="M4225" s="57">
        <f>IF(AND(B4225&lt;&gt;"1_Электроинструмент",B4225&lt;&gt;"2_Садовая техника"),$J$5,IF($J$4&lt;=20%,$J$4,IFERROR(VLOOKUP(S4225,LEGEND!$L$2:$M$5,2,FALSE),$J$4)))</f>
        <v>0</v>
      </c>
      <c r="N4225" s="48" t="s">
        <v>60</v>
      </c>
      <c r="O4225" s="6" t="s">
        <v>60</v>
      </c>
      <c r="P4225" s="49" t="s">
        <v>66</v>
      </c>
      <c r="Q4225" s="49" t="s">
        <v>67</v>
      </c>
      <c r="R4225" s="6" t="s">
        <v>60</v>
      </c>
      <c r="S4225" s="49" t="s">
        <v>60</v>
      </c>
      <c r="T4225" s="73" t="str">
        <f>IF(_xlfn.XLOOKUP(I4225,LEGEND!B:B,LEGEND!H:H)&lt;&gt;"-",HYPERLINK(_xlfn.XLOOKUP(I4225,LEGEND!B:B,LEGEND!H:H),"link"),_xlfn.XLOOKUP(I4225,LEGEND!B:B,LEGEND!H:H))</f>
        <v>link</v>
      </c>
      <c r="U4225" s="73" t="str">
        <f>HYPERLINK(_xlfn.XLOOKUP(I4225,LEGEND!B:B,LEGEND!I:I))</f>
        <v>https://milwaukee-media-images.s3.amazonaws.com/hi/48008027--Hero_1.jpg</v>
      </c>
      <c r="V4225" s="51" t="s">
        <v>20858</v>
      </c>
      <c r="W4225" s="63" t="s">
        <v>2403</v>
      </c>
      <c r="X4225" s="64">
        <v>330</v>
      </c>
      <c r="Y4225" s="64">
        <v>60</v>
      </c>
      <c r="Z4225" s="64">
        <v>34</v>
      </c>
      <c r="AA4225" s="84">
        <v>1.966</v>
      </c>
      <c r="AB4225" s="85">
        <v>25</v>
      </c>
      <c r="AC4225" s="85">
        <v>1</v>
      </c>
    </row>
    <row r="4226" spans="1:29" ht="25.5">
      <c r="A4226" s="1"/>
      <c r="B4226" s="6" t="s">
        <v>8777</v>
      </c>
      <c r="C4226" s="6" t="s">
        <v>8778</v>
      </c>
      <c r="D4226" s="6" t="s">
        <v>8450</v>
      </c>
      <c r="E4226" s="49" t="s">
        <v>20393</v>
      </c>
      <c r="F4226" s="6" t="s">
        <v>19954</v>
      </c>
      <c r="G4226" s="6" t="s">
        <v>60</v>
      </c>
      <c r="H4226" s="6" t="s">
        <v>60</v>
      </c>
      <c r="I4226" s="60" t="s">
        <v>20859</v>
      </c>
      <c r="J4226" s="49" t="s">
        <v>20860</v>
      </c>
      <c r="K4226" s="6" t="s">
        <v>20861</v>
      </c>
      <c r="L4226" s="29">
        <f>IF($J$6="с учетом НДС",VLOOKUP(I4226,LEGEND!B:E,4,0)*(1-M4226),VLOOKUP(I4226,LEGEND!B:E,4,0)*(1-M4226)/1.2)</f>
        <v>12700</v>
      </c>
      <c r="M4226" s="57">
        <f>IF(AND(B4226&lt;&gt;"1_Электроинструмент",B4226&lt;&gt;"2_Садовая техника"),$J$5,IF($J$4&lt;=20%,$J$4,IFERROR(VLOOKUP(S4226,LEGEND!$L$2:$M$5,2,FALSE),$J$4)))</f>
        <v>0</v>
      </c>
      <c r="N4226" s="48" t="s">
        <v>60</v>
      </c>
      <c r="O4226" s="6" t="s">
        <v>60</v>
      </c>
      <c r="P4226" s="49" t="s">
        <v>66</v>
      </c>
      <c r="Q4226" s="49" t="s">
        <v>473</v>
      </c>
      <c r="R4226" s="6" t="s">
        <v>60</v>
      </c>
      <c r="S4226" s="49" t="s">
        <v>60</v>
      </c>
      <c r="T4226" s="73" t="str">
        <f>IF(_xlfn.XLOOKUP(I4226,LEGEND!B:B,LEGEND!H:H)&lt;&gt;"-",HYPERLINK(_xlfn.XLOOKUP(I4226,LEGEND!B:B,LEGEND!H:H),"link"),_xlfn.XLOOKUP(I4226,LEGEND!B:B,LEGEND!H:H))</f>
        <v>-</v>
      </c>
      <c r="U4226" s="73" t="str">
        <f>HYPERLINK(_xlfn.XLOOKUP(I4226,LEGEND!B:B,LEGEND!I:I))</f>
        <v>https://milwaukee-media-images.s3.amazonaws.com/hi/48005527--Hero_1.jpg</v>
      </c>
      <c r="V4226" s="51" t="s">
        <v>20862</v>
      </c>
      <c r="W4226" s="63" t="s">
        <v>2403</v>
      </c>
      <c r="X4226" s="64">
        <v>10</v>
      </c>
      <c r="Y4226" s="64">
        <v>50</v>
      </c>
      <c r="Z4226" s="64">
        <v>380</v>
      </c>
      <c r="AA4226" s="84">
        <v>0.32600000000000001</v>
      </c>
      <c r="AB4226" s="85">
        <v>5</v>
      </c>
      <c r="AC4226" s="85">
        <v>1</v>
      </c>
    </row>
    <row r="4227" spans="1:29" ht="25.5">
      <c r="A4227" s="1"/>
      <c r="B4227" s="6" t="s">
        <v>8777</v>
      </c>
      <c r="C4227" s="6" t="s">
        <v>8778</v>
      </c>
      <c r="D4227" s="6" t="s">
        <v>8450</v>
      </c>
      <c r="E4227" s="49" t="s">
        <v>20393</v>
      </c>
      <c r="F4227" s="6" t="s">
        <v>19954</v>
      </c>
      <c r="G4227" s="6" t="s">
        <v>60</v>
      </c>
      <c r="H4227" s="6" t="s">
        <v>60</v>
      </c>
      <c r="I4227" s="60" t="s">
        <v>20863</v>
      </c>
      <c r="J4227" s="49" t="s">
        <v>20864</v>
      </c>
      <c r="K4227" s="6" t="s">
        <v>20865</v>
      </c>
      <c r="L4227" s="29">
        <f>IF($J$6="с учетом НДС",VLOOKUP(I4227,LEGEND!B:E,4,0)*(1-M4227),VLOOKUP(I4227,LEGEND!B:E,4,0)*(1-M4227)/1.2)</f>
        <v>12900</v>
      </c>
      <c r="M4227" s="57">
        <f>IF(AND(B4227&lt;&gt;"1_Электроинструмент",B4227&lt;&gt;"2_Садовая техника"),$J$5,IF($J$4&lt;=20%,$J$4,IFERROR(VLOOKUP(S4227,LEGEND!$L$2:$M$5,2,FALSE),$J$4)))</f>
        <v>0</v>
      </c>
      <c r="N4227" s="48" t="s">
        <v>60</v>
      </c>
      <c r="O4227" s="6" t="s">
        <v>60</v>
      </c>
      <c r="P4227" s="49" t="s">
        <v>66</v>
      </c>
      <c r="Q4227" s="49" t="s">
        <v>473</v>
      </c>
      <c r="R4227" s="6" t="s">
        <v>60</v>
      </c>
      <c r="S4227" s="49" t="s">
        <v>60</v>
      </c>
      <c r="T4227" s="73" t="str">
        <f>IF(_xlfn.XLOOKUP(I4227,LEGEND!B:B,LEGEND!H:H)&lt;&gt;"-",HYPERLINK(_xlfn.XLOOKUP(I4227,LEGEND!B:B,LEGEND!H:H),"link"),_xlfn.XLOOKUP(I4227,LEGEND!B:B,LEGEND!H:H))</f>
        <v>link</v>
      </c>
      <c r="U4227" s="73" t="str">
        <f>HYPERLINK(_xlfn.XLOOKUP(I4227,LEGEND!B:B,LEGEND!I:I))</f>
        <v>https://milwaukee-media-images.s3.amazonaws.com/hi/4932478111--Hero_1.jpg</v>
      </c>
      <c r="V4227" s="51" t="s">
        <v>20866</v>
      </c>
      <c r="W4227" s="63" t="s">
        <v>1189</v>
      </c>
      <c r="X4227" s="64">
        <v>250</v>
      </c>
      <c r="Y4227" s="64">
        <v>80</v>
      </c>
      <c r="Z4227" s="64">
        <v>80</v>
      </c>
      <c r="AA4227" s="84">
        <v>1.8</v>
      </c>
      <c r="AB4227" s="85">
        <v>50</v>
      </c>
      <c r="AC4227" s="85">
        <v>1</v>
      </c>
    </row>
    <row r="4228" spans="1:29" ht="25.5">
      <c r="A4228" s="1"/>
      <c r="B4228" s="6" t="s">
        <v>8777</v>
      </c>
      <c r="C4228" s="6" t="s">
        <v>8778</v>
      </c>
      <c r="D4228" s="6" t="s">
        <v>8450</v>
      </c>
      <c r="E4228" s="49" t="s">
        <v>20393</v>
      </c>
      <c r="F4228" s="6" t="s">
        <v>19954</v>
      </c>
      <c r="G4228" s="6" t="s">
        <v>60</v>
      </c>
      <c r="H4228" s="6" t="s">
        <v>60</v>
      </c>
      <c r="I4228" s="60" t="s">
        <v>20867</v>
      </c>
      <c r="J4228" s="49" t="s">
        <v>20868</v>
      </c>
      <c r="K4228" s="6" t="s">
        <v>20869</v>
      </c>
      <c r="L4228" s="29">
        <f>IF($J$6="с учетом НДС",VLOOKUP(I4228,LEGEND!B:E,4,0)*(1-M4228),VLOOKUP(I4228,LEGEND!B:E,4,0)*(1-M4228)/1.2)</f>
        <v>13200</v>
      </c>
      <c r="M4228" s="57">
        <f>IF(AND(B4228&lt;&gt;"1_Электроинструмент",B4228&lt;&gt;"2_Садовая техника"),$J$5,IF($J$4&lt;=20%,$J$4,IFERROR(VLOOKUP(S4228,LEGEND!$L$2:$M$5,2,FALSE),$J$4)))</f>
        <v>0</v>
      </c>
      <c r="N4228" s="48" t="s">
        <v>60</v>
      </c>
      <c r="O4228" s="6" t="s">
        <v>60</v>
      </c>
      <c r="P4228" s="49" t="s">
        <v>66</v>
      </c>
      <c r="Q4228" s="49" t="s">
        <v>473</v>
      </c>
      <c r="R4228" s="6" t="s">
        <v>60</v>
      </c>
      <c r="S4228" s="49" t="s">
        <v>60</v>
      </c>
      <c r="T4228" s="73" t="str">
        <f>IF(_xlfn.XLOOKUP(I4228,LEGEND!B:B,LEGEND!H:H)&lt;&gt;"-",HYPERLINK(_xlfn.XLOOKUP(I4228,LEGEND!B:B,LEGEND!H:H),"link"),_xlfn.XLOOKUP(I4228,LEGEND!B:B,LEGEND!H:H))</f>
        <v>link</v>
      </c>
      <c r="U4228" s="73" t="str">
        <f>HYPERLINK(_xlfn.XLOOKUP(I4228,LEGEND!B:B,LEGEND!I:I))</f>
        <v>https://milwaukee-media-images.s3.amazonaws.com/hi/48016188--Hero_1.jpg</v>
      </c>
      <c r="V4228" s="51" t="s">
        <v>20870</v>
      </c>
      <c r="W4228" s="63" t="s">
        <v>2403</v>
      </c>
      <c r="X4228" s="64">
        <v>250</v>
      </c>
      <c r="Y4228" s="64">
        <v>50</v>
      </c>
      <c r="Z4228" s="64">
        <v>20</v>
      </c>
      <c r="AA4228" s="84">
        <v>1.3939999999999999</v>
      </c>
      <c r="AB4228" s="85">
        <v>50</v>
      </c>
      <c r="AC4228" s="85">
        <v>1</v>
      </c>
    </row>
    <row r="4229" spans="1:29" ht="25.5">
      <c r="A4229" s="1"/>
      <c r="B4229" s="6" t="s">
        <v>8777</v>
      </c>
      <c r="C4229" s="6" t="s">
        <v>8778</v>
      </c>
      <c r="D4229" s="6" t="s">
        <v>8450</v>
      </c>
      <c r="E4229" s="49" t="s">
        <v>20393</v>
      </c>
      <c r="F4229" s="6" t="s">
        <v>19954</v>
      </c>
      <c r="G4229" s="6" t="s">
        <v>60</v>
      </c>
      <c r="H4229" s="6" t="s">
        <v>60</v>
      </c>
      <c r="I4229" s="60" t="s">
        <v>20871</v>
      </c>
      <c r="J4229" s="49" t="s">
        <v>20872</v>
      </c>
      <c r="K4229" s="6" t="s">
        <v>20873</v>
      </c>
      <c r="L4229" s="29">
        <f>IF($J$6="с учетом НДС",VLOOKUP(I4229,LEGEND!B:E,4,0)*(1-M4229),VLOOKUP(I4229,LEGEND!B:E,4,0)*(1-M4229)/1.2)</f>
        <v>13200</v>
      </c>
      <c r="M4229" s="57">
        <f>IF(AND(B4229&lt;&gt;"1_Электроинструмент",B4229&lt;&gt;"2_Садовая техника"),$J$5,IF($J$4&lt;=20%,$J$4,IFERROR(VLOOKUP(S4229,LEGEND!$L$2:$M$5,2,FALSE),$J$4)))</f>
        <v>0</v>
      </c>
      <c r="N4229" s="48" t="s">
        <v>60</v>
      </c>
      <c r="O4229" s="6" t="s">
        <v>60</v>
      </c>
      <c r="P4229" s="49" t="s">
        <v>66</v>
      </c>
      <c r="Q4229" s="49" t="s">
        <v>473</v>
      </c>
      <c r="R4229" s="6" t="s">
        <v>60</v>
      </c>
      <c r="S4229" s="49" t="s">
        <v>60</v>
      </c>
      <c r="T4229" s="73" t="str">
        <f>IF(_xlfn.XLOOKUP(I4229,LEGEND!B:B,LEGEND!H:H)&lt;&gt;"-",HYPERLINK(_xlfn.XLOOKUP(I4229,LEGEND!B:B,LEGEND!H:H),"link"),_xlfn.XLOOKUP(I4229,LEGEND!B:B,LEGEND!H:H))</f>
        <v>link</v>
      </c>
      <c r="U4229" s="73" t="str">
        <f>HYPERLINK(_xlfn.XLOOKUP(I4229,LEGEND!B:B,LEGEND!I:I))</f>
        <v>https://milwaukee-media-images.s3.amazonaws.com/hi/48016187--Hero_1.jpg</v>
      </c>
      <c r="V4229" s="51" t="s">
        <v>20874</v>
      </c>
      <c r="W4229" s="63" t="s">
        <v>2403</v>
      </c>
      <c r="X4229" s="64">
        <v>250</v>
      </c>
      <c r="Y4229" s="64">
        <v>50</v>
      </c>
      <c r="Z4229" s="64">
        <v>50</v>
      </c>
      <c r="AA4229" s="84">
        <v>1.4059999999999999</v>
      </c>
      <c r="AB4229" s="85">
        <v>50</v>
      </c>
      <c r="AC4229" s="85">
        <v>1</v>
      </c>
    </row>
    <row r="4230" spans="1:29" ht="25.5">
      <c r="A4230" s="1"/>
      <c r="B4230" s="6" t="s">
        <v>8777</v>
      </c>
      <c r="C4230" s="6" t="s">
        <v>8778</v>
      </c>
      <c r="D4230" s="6" t="s">
        <v>8450</v>
      </c>
      <c r="E4230" s="49" t="s">
        <v>20393</v>
      </c>
      <c r="F4230" s="6" t="s">
        <v>19954</v>
      </c>
      <c r="G4230" s="6" t="s">
        <v>60</v>
      </c>
      <c r="H4230" s="6" t="s">
        <v>60</v>
      </c>
      <c r="I4230" s="60" t="s">
        <v>20875</v>
      </c>
      <c r="J4230" s="49" t="s">
        <v>20876</v>
      </c>
      <c r="K4230" s="6" t="s">
        <v>20877</v>
      </c>
      <c r="L4230" s="29">
        <f>IF($J$6="с учетом НДС",VLOOKUP(I4230,LEGEND!B:E,4,0)*(1-M4230),VLOOKUP(I4230,LEGEND!B:E,4,0)*(1-M4230)/1.2)</f>
        <v>13400</v>
      </c>
      <c r="M4230" s="57">
        <f>IF(AND(B4230&lt;&gt;"1_Электроинструмент",B4230&lt;&gt;"2_Садовая техника"),$J$5,IF($J$4&lt;=20%,$J$4,IFERROR(VLOOKUP(S4230,LEGEND!$L$2:$M$5,2,FALSE),$J$4)))</f>
        <v>0</v>
      </c>
      <c r="N4230" s="48" t="s">
        <v>60</v>
      </c>
      <c r="O4230" s="6" t="s">
        <v>60</v>
      </c>
      <c r="P4230" s="49" t="s">
        <v>66</v>
      </c>
      <c r="Q4230" s="49" t="s">
        <v>67</v>
      </c>
      <c r="R4230" s="6" t="s">
        <v>60</v>
      </c>
      <c r="S4230" s="49" t="s">
        <v>60</v>
      </c>
      <c r="T4230" s="73" t="str">
        <f>IF(_xlfn.XLOOKUP(I4230,LEGEND!B:B,LEGEND!H:H)&lt;&gt;"-",HYPERLINK(_xlfn.XLOOKUP(I4230,LEGEND!B:B,LEGEND!H:H),"link"),_xlfn.XLOOKUP(I4230,LEGEND!B:B,LEGEND!H:H))</f>
        <v>link</v>
      </c>
      <c r="U4230" s="73" t="str">
        <f>HYPERLINK(_xlfn.XLOOKUP(I4230,LEGEND!B:B,LEGEND!I:I))</f>
        <v>https://milwaukee-media-images.s3.amazonaws.com/hi/48005706--Rendering_1.jpg</v>
      </c>
      <c r="V4230" s="51" t="s">
        <v>20878</v>
      </c>
      <c r="W4230" s="63" t="s">
        <v>2403</v>
      </c>
      <c r="X4230" s="64">
        <v>330</v>
      </c>
      <c r="Y4230" s="64">
        <v>61</v>
      </c>
      <c r="Z4230" s="64">
        <v>33</v>
      </c>
      <c r="AA4230" s="84">
        <v>1.6679999999999999</v>
      </c>
      <c r="AB4230" s="85">
        <v>25</v>
      </c>
      <c r="AC4230" s="85">
        <v>1</v>
      </c>
    </row>
    <row r="4231" spans="1:29" ht="25.5">
      <c r="A4231" s="1"/>
      <c r="B4231" s="6" t="s">
        <v>8777</v>
      </c>
      <c r="C4231" s="6" t="s">
        <v>8778</v>
      </c>
      <c r="D4231" s="6" t="s">
        <v>8450</v>
      </c>
      <c r="E4231" s="49" t="s">
        <v>20393</v>
      </c>
      <c r="F4231" s="6" t="s">
        <v>19954</v>
      </c>
      <c r="G4231" s="6" t="s">
        <v>60</v>
      </c>
      <c r="H4231" s="6" t="s">
        <v>60</v>
      </c>
      <c r="I4231" s="60" t="s">
        <v>20879</v>
      </c>
      <c r="J4231" s="49" t="s">
        <v>20880</v>
      </c>
      <c r="K4231" s="6" t="s">
        <v>20881</v>
      </c>
      <c r="L4231" s="29">
        <f>IF($J$6="с учетом НДС",VLOOKUP(I4231,LEGEND!B:E,4,0)*(1-M4231),VLOOKUP(I4231,LEGEND!B:E,4,0)*(1-M4231)/1.2)</f>
        <v>14500</v>
      </c>
      <c r="M4231" s="57">
        <f>IF(AND(B4231&lt;&gt;"1_Электроинструмент",B4231&lt;&gt;"2_Садовая техника"),$J$5,IF($J$4&lt;=20%,$J$4,IFERROR(VLOOKUP(S4231,LEGEND!$L$2:$M$5,2,FALSE),$J$4)))</f>
        <v>0</v>
      </c>
      <c r="N4231" s="48" t="s">
        <v>60</v>
      </c>
      <c r="O4231" s="6" t="s">
        <v>60</v>
      </c>
      <c r="P4231" s="49" t="s">
        <v>66</v>
      </c>
      <c r="Q4231" s="49" t="s">
        <v>67</v>
      </c>
      <c r="R4231" s="6" t="s">
        <v>60</v>
      </c>
      <c r="S4231" s="49" t="s">
        <v>60</v>
      </c>
      <c r="T4231" s="73" t="str">
        <f>IF(_xlfn.XLOOKUP(I4231,LEGEND!B:B,LEGEND!H:H)&lt;&gt;"-",HYPERLINK(_xlfn.XLOOKUP(I4231,LEGEND!B:B,LEGEND!H:H),"link"),_xlfn.XLOOKUP(I4231,LEGEND!B:B,LEGEND!H:H))</f>
        <v>-</v>
      </c>
      <c r="U4231" s="73" t="str">
        <f>HYPERLINK(_xlfn.XLOOKUP(I4231,LEGEND!B:B,LEGEND!I:I))</f>
        <v>https://milwaukee-media-images.s3.amazonaws.com/hi/48005503--Hero_1.jpg</v>
      </c>
      <c r="V4231" s="51" t="s">
        <v>20882</v>
      </c>
      <c r="W4231" s="63" t="s">
        <v>2403</v>
      </c>
      <c r="X4231" s="64">
        <v>380</v>
      </c>
      <c r="Y4231" s="64">
        <v>54</v>
      </c>
      <c r="Z4231" s="64">
        <v>20</v>
      </c>
      <c r="AA4231" s="84">
        <v>0.38400000000000001</v>
      </c>
      <c r="AB4231" s="85">
        <v>5</v>
      </c>
      <c r="AC4231" s="85">
        <v>1</v>
      </c>
    </row>
    <row r="4232" spans="1:29" ht="25.5">
      <c r="A4232" s="1"/>
      <c r="B4232" s="6" t="s">
        <v>8777</v>
      </c>
      <c r="C4232" s="6" t="s">
        <v>8778</v>
      </c>
      <c r="D4232" s="6" t="s">
        <v>8450</v>
      </c>
      <c r="E4232" s="49" t="s">
        <v>20393</v>
      </c>
      <c r="F4232" s="6" t="s">
        <v>19954</v>
      </c>
      <c r="G4232" s="6" t="s">
        <v>60</v>
      </c>
      <c r="H4232" s="6" t="s">
        <v>60</v>
      </c>
      <c r="I4232" s="60" t="s">
        <v>20883</v>
      </c>
      <c r="J4232" s="49" t="s">
        <v>20884</v>
      </c>
      <c r="K4232" s="6" t="s">
        <v>20885</v>
      </c>
      <c r="L4232" s="29">
        <f>IF($J$6="с учетом НДС",VLOOKUP(I4232,LEGEND!B:E,4,0)*(1-M4232),VLOOKUP(I4232,LEGEND!B:E,4,0)*(1-M4232)/1.2)</f>
        <v>15800</v>
      </c>
      <c r="M4232" s="57">
        <f>IF(AND(B4232&lt;&gt;"1_Электроинструмент",B4232&lt;&gt;"2_Садовая техника"),$J$5,IF($J$4&lt;=20%,$J$4,IFERROR(VLOOKUP(S4232,LEGEND!$L$2:$M$5,2,FALSE),$J$4)))</f>
        <v>0</v>
      </c>
      <c r="N4232" s="48" t="s">
        <v>60</v>
      </c>
      <c r="O4232" s="6" t="s">
        <v>60</v>
      </c>
      <c r="P4232" s="49" t="s">
        <v>66</v>
      </c>
      <c r="Q4232" s="49" t="s">
        <v>67</v>
      </c>
      <c r="R4232" s="6" t="s">
        <v>60</v>
      </c>
      <c r="S4232" s="49" t="s">
        <v>60</v>
      </c>
      <c r="T4232" s="73" t="str">
        <f>IF(_xlfn.XLOOKUP(I4232,LEGEND!B:B,LEGEND!H:H)&lt;&gt;"-",HYPERLINK(_xlfn.XLOOKUP(I4232,LEGEND!B:B,LEGEND!H:H),"link"),_xlfn.XLOOKUP(I4232,LEGEND!B:B,LEGEND!H:H))</f>
        <v>-</v>
      </c>
      <c r="U4232" s="73" t="str">
        <f>HYPERLINK(_xlfn.XLOOKUP(I4232,LEGEND!B:B,LEGEND!I:I))</f>
        <v>https://milwaukee-media-images.s3.amazonaws.com/hi/48005562--Hero_1.jpg</v>
      </c>
      <c r="V4232" s="51" t="s">
        <v>20886</v>
      </c>
      <c r="W4232" s="63" t="s">
        <v>2403</v>
      </c>
      <c r="X4232" s="64">
        <v>300</v>
      </c>
      <c r="Y4232" s="64">
        <v>60</v>
      </c>
      <c r="Z4232" s="64">
        <v>55</v>
      </c>
      <c r="AA4232" s="84">
        <v>0.28000000000000003</v>
      </c>
      <c r="AB4232" s="85">
        <v>5</v>
      </c>
      <c r="AC4232" s="85">
        <v>1</v>
      </c>
    </row>
    <row r="4233" spans="1:29" ht="25.5">
      <c r="A4233" s="1"/>
      <c r="B4233" s="6" t="s">
        <v>8777</v>
      </c>
      <c r="C4233" s="6" t="s">
        <v>8778</v>
      </c>
      <c r="D4233" s="6" t="s">
        <v>8450</v>
      </c>
      <c r="E4233" s="49" t="s">
        <v>20393</v>
      </c>
      <c r="F4233" s="6" t="s">
        <v>19954</v>
      </c>
      <c r="G4233" s="6" t="s">
        <v>60</v>
      </c>
      <c r="H4233" s="6" t="s">
        <v>60</v>
      </c>
      <c r="I4233" s="60" t="s">
        <v>20887</v>
      </c>
      <c r="J4233" s="49" t="s">
        <v>20888</v>
      </c>
      <c r="K4233" s="6" t="s">
        <v>20889</v>
      </c>
      <c r="L4233" s="29">
        <f>IF($J$6="с учетом НДС",VLOOKUP(I4233,LEGEND!B:E,4,0)*(1-M4233),VLOOKUP(I4233,LEGEND!B:E,4,0)*(1-M4233)/1.2)</f>
        <v>16200</v>
      </c>
      <c r="M4233" s="57">
        <f>IF(AND(B4233&lt;&gt;"1_Электроинструмент",B4233&lt;&gt;"2_Садовая техника"),$J$5,IF($J$4&lt;=20%,$J$4,IFERROR(VLOOKUP(S4233,LEGEND!$L$2:$M$5,2,FALSE),$J$4)))</f>
        <v>0</v>
      </c>
      <c r="N4233" s="48" t="s">
        <v>60</v>
      </c>
      <c r="O4233" s="6" t="s">
        <v>60</v>
      </c>
      <c r="P4233" s="49" t="s">
        <v>66</v>
      </c>
      <c r="Q4233" s="49" t="s">
        <v>473</v>
      </c>
      <c r="R4233" s="6" t="s">
        <v>60</v>
      </c>
      <c r="S4233" s="49" t="s">
        <v>60</v>
      </c>
      <c r="T4233" s="73" t="str">
        <f>IF(_xlfn.XLOOKUP(I4233,LEGEND!B:B,LEGEND!H:H)&lt;&gt;"-",HYPERLINK(_xlfn.XLOOKUP(I4233,LEGEND!B:B,LEGEND!H:H),"link"),_xlfn.XLOOKUP(I4233,LEGEND!B:B,LEGEND!H:H))</f>
        <v>link</v>
      </c>
      <c r="U4233" s="73" t="str">
        <f>HYPERLINK(_xlfn.XLOOKUP(I4233,LEGEND!B:B,LEGEND!I:I))</f>
        <v>https://milwaukee-media-images.s3.amazonaws.com/hi/48016189--Hero_1.jpg</v>
      </c>
      <c r="V4233" s="51" t="s">
        <v>20890</v>
      </c>
      <c r="W4233" s="63" t="s">
        <v>2403</v>
      </c>
      <c r="X4233" s="64">
        <v>325</v>
      </c>
      <c r="Y4233" s="64">
        <v>50</v>
      </c>
      <c r="Z4233" s="64">
        <v>50</v>
      </c>
      <c r="AA4233" s="84">
        <v>1.9159999999999999</v>
      </c>
      <c r="AB4233" s="85">
        <v>50</v>
      </c>
      <c r="AC4233" s="85">
        <v>1</v>
      </c>
    </row>
    <row r="4234" spans="1:29" ht="25.5">
      <c r="A4234" s="1"/>
      <c r="B4234" s="6" t="s">
        <v>8777</v>
      </c>
      <c r="C4234" s="6" t="s">
        <v>8778</v>
      </c>
      <c r="D4234" s="6" t="s">
        <v>8450</v>
      </c>
      <c r="E4234" s="49" t="s">
        <v>20393</v>
      </c>
      <c r="F4234" s="6" t="s">
        <v>19954</v>
      </c>
      <c r="G4234" s="6" t="s">
        <v>60</v>
      </c>
      <c r="H4234" s="6" t="s">
        <v>60</v>
      </c>
      <c r="I4234" s="60" t="s">
        <v>20891</v>
      </c>
      <c r="J4234" s="49" t="s">
        <v>20892</v>
      </c>
      <c r="K4234" s="6" t="s">
        <v>20893</v>
      </c>
      <c r="L4234" s="29">
        <f>IF($J$6="с учетом НДС",VLOOKUP(I4234,LEGEND!B:E,4,0)*(1-M4234),VLOOKUP(I4234,LEGEND!B:E,4,0)*(1-M4234)/1.2)</f>
        <v>16600</v>
      </c>
      <c r="M4234" s="57">
        <f>IF(AND(B4234&lt;&gt;"1_Электроинструмент",B4234&lt;&gt;"2_Садовая техника"),$J$5,IF($J$4&lt;=20%,$J$4,IFERROR(VLOOKUP(S4234,LEGEND!$L$2:$M$5,2,FALSE),$J$4)))</f>
        <v>0</v>
      </c>
      <c r="N4234" s="48" t="s">
        <v>60</v>
      </c>
      <c r="O4234" s="6" t="s">
        <v>60</v>
      </c>
      <c r="P4234" s="49" t="s">
        <v>66</v>
      </c>
      <c r="Q4234" s="49" t="s">
        <v>67</v>
      </c>
      <c r="R4234" s="6" t="s">
        <v>60</v>
      </c>
      <c r="S4234" s="49" t="s">
        <v>60</v>
      </c>
      <c r="T4234" s="73" t="str">
        <f>IF(_xlfn.XLOOKUP(I4234,LEGEND!B:B,LEGEND!H:H)&lt;&gt;"-",HYPERLINK(_xlfn.XLOOKUP(I4234,LEGEND!B:B,LEGEND!H:H),"link"),_xlfn.XLOOKUP(I4234,LEGEND!B:B,LEGEND!H:H))</f>
        <v>-</v>
      </c>
      <c r="U4234" s="73" t="str">
        <f>HYPERLINK(_xlfn.XLOOKUP(I4234,LEGEND!B:B,LEGEND!I:I))</f>
        <v>-</v>
      </c>
      <c r="V4234" s="51" t="s">
        <v>20894</v>
      </c>
      <c r="W4234" s="63" t="s">
        <v>2403</v>
      </c>
      <c r="X4234" s="64">
        <v>50</v>
      </c>
      <c r="Y4234" s="64">
        <v>50</v>
      </c>
      <c r="Z4234" s="64">
        <v>260</v>
      </c>
      <c r="AA4234" s="84">
        <v>2.2679999999999998</v>
      </c>
      <c r="AB4234" s="85">
        <v>50</v>
      </c>
      <c r="AC4234" s="85">
        <v>1</v>
      </c>
    </row>
    <row r="4235" spans="1:29" ht="25.5">
      <c r="A4235" s="1"/>
      <c r="B4235" s="6" t="s">
        <v>8777</v>
      </c>
      <c r="C4235" s="6" t="s">
        <v>8778</v>
      </c>
      <c r="D4235" s="6" t="s">
        <v>8450</v>
      </c>
      <c r="E4235" s="49" t="s">
        <v>20393</v>
      </c>
      <c r="F4235" s="6" t="s">
        <v>19954</v>
      </c>
      <c r="G4235" s="6" t="s">
        <v>60</v>
      </c>
      <c r="H4235" s="6" t="s">
        <v>60</v>
      </c>
      <c r="I4235" s="60" t="s">
        <v>20895</v>
      </c>
      <c r="J4235" s="49" t="s">
        <v>20896</v>
      </c>
      <c r="K4235" s="6" t="s">
        <v>20897</v>
      </c>
      <c r="L4235" s="29">
        <f>IF($J$6="с учетом НДС",VLOOKUP(I4235,LEGEND!B:E,4,0)*(1-M4235),VLOOKUP(I4235,LEGEND!B:E,4,0)*(1-M4235)/1.2)</f>
        <v>17200</v>
      </c>
      <c r="M4235" s="57">
        <f>IF(AND(B4235&lt;&gt;"1_Электроинструмент",B4235&lt;&gt;"2_Садовая техника"),$J$5,IF($J$4&lt;=20%,$J$4,IFERROR(VLOOKUP(S4235,LEGEND!$L$2:$M$5,2,FALSE),$J$4)))</f>
        <v>0</v>
      </c>
      <c r="N4235" s="48" t="s">
        <v>60</v>
      </c>
      <c r="O4235" s="6" t="s">
        <v>60</v>
      </c>
      <c r="P4235" s="49" t="s">
        <v>66</v>
      </c>
      <c r="Q4235" s="49" t="s">
        <v>473</v>
      </c>
      <c r="R4235" s="6" t="s">
        <v>60</v>
      </c>
      <c r="S4235" s="49" t="s">
        <v>60</v>
      </c>
      <c r="T4235" s="73" t="str">
        <f>IF(_xlfn.XLOOKUP(I4235,LEGEND!B:B,LEGEND!H:H)&lt;&gt;"-",HYPERLINK(_xlfn.XLOOKUP(I4235,LEGEND!B:B,LEGEND!H:H),"link"),_xlfn.XLOOKUP(I4235,LEGEND!B:B,LEGEND!H:H))</f>
        <v>-</v>
      </c>
      <c r="U4235" s="73" t="str">
        <f>HYPERLINK(_xlfn.XLOOKUP(I4235,LEGEND!B:B,LEGEND!I:I))</f>
        <v>https://milwaukee-media-images.s3.amazonaws.com/hi/48016093--Hero_1.jpg</v>
      </c>
      <c r="V4235" s="51" t="s">
        <v>20898</v>
      </c>
      <c r="W4235" s="63" t="s">
        <v>2403</v>
      </c>
      <c r="X4235" s="64">
        <v>235</v>
      </c>
      <c r="Y4235" s="64">
        <v>50</v>
      </c>
      <c r="Z4235" s="64">
        <v>50</v>
      </c>
      <c r="AA4235" s="84">
        <v>1.752</v>
      </c>
      <c r="AB4235" s="85">
        <v>50</v>
      </c>
      <c r="AC4235" s="85">
        <v>1</v>
      </c>
    </row>
    <row r="4236" spans="1:29" ht="25.5">
      <c r="A4236" s="1"/>
      <c r="B4236" s="6" t="s">
        <v>8777</v>
      </c>
      <c r="C4236" s="6" t="s">
        <v>8778</v>
      </c>
      <c r="D4236" s="6" t="s">
        <v>8450</v>
      </c>
      <c r="E4236" s="49" t="s">
        <v>20393</v>
      </c>
      <c r="F4236" s="6" t="s">
        <v>19954</v>
      </c>
      <c r="G4236" s="6" t="s">
        <v>60</v>
      </c>
      <c r="H4236" s="6" t="s">
        <v>60</v>
      </c>
      <c r="I4236" s="60" t="s">
        <v>20899</v>
      </c>
      <c r="J4236" s="49" t="s">
        <v>20900</v>
      </c>
      <c r="K4236" s="6" t="s">
        <v>20901</v>
      </c>
      <c r="L4236" s="29">
        <f>IF($J$6="с учетом НДС",VLOOKUP(I4236,LEGEND!B:E,4,0)*(1-M4236),VLOOKUP(I4236,LEGEND!B:E,4,0)*(1-M4236)/1.2)</f>
        <v>19800</v>
      </c>
      <c r="M4236" s="57">
        <f>IF(AND(B4236&lt;&gt;"1_Электроинструмент",B4236&lt;&gt;"2_Садовая техника"),$J$5,IF($J$4&lt;=20%,$J$4,IFERROR(VLOOKUP(S4236,LEGEND!$L$2:$M$5,2,FALSE),$J$4)))</f>
        <v>0</v>
      </c>
      <c r="N4236" s="48" t="s">
        <v>60</v>
      </c>
      <c r="O4236" s="6" t="s">
        <v>60</v>
      </c>
      <c r="P4236" s="49" t="s">
        <v>66</v>
      </c>
      <c r="Q4236" s="49" t="s">
        <v>67</v>
      </c>
      <c r="R4236" s="6" t="s">
        <v>60</v>
      </c>
      <c r="S4236" s="49" t="s">
        <v>60</v>
      </c>
      <c r="T4236" s="73" t="str">
        <f>IF(_xlfn.XLOOKUP(I4236,LEGEND!B:B,LEGEND!H:H)&lt;&gt;"-",HYPERLINK(_xlfn.XLOOKUP(I4236,LEGEND!B:B,LEGEND!H:H),"link"),_xlfn.XLOOKUP(I4236,LEGEND!B:B,LEGEND!H:H))</f>
        <v>-</v>
      </c>
      <c r="U4236" s="73" t="str">
        <f>HYPERLINK(_xlfn.XLOOKUP(I4236,LEGEND!B:B,LEGEND!I:I))</f>
        <v>https://milwaukee-media-images.s3.amazonaws.com/hi/48005563--Hero_1.jpg</v>
      </c>
      <c r="V4236" s="51" t="s">
        <v>20902</v>
      </c>
      <c r="W4236" s="63" t="s">
        <v>2403</v>
      </c>
      <c r="X4236" s="64">
        <v>380</v>
      </c>
      <c r="Y4236" s="64">
        <v>52</v>
      </c>
      <c r="Z4236" s="64">
        <v>18</v>
      </c>
      <c r="AA4236" s="84">
        <v>0.38600000000000001</v>
      </c>
      <c r="AB4236" s="85">
        <v>5</v>
      </c>
      <c r="AC4236" s="85">
        <v>1</v>
      </c>
    </row>
    <row r="4237" spans="1:29" ht="25.5">
      <c r="A4237" s="1"/>
      <c r="B4237" s="6" t="s">
        <v>8777</v>
      </c>
      <c r="C4237" s="6" t="s">
        <v>8778</v>
      </c>
      <c r="D4237" s="6" t="s">
        <v>8450</v>
      </c>
      <c r="E4237" s="49" t="s">
        <v>20393</v>
      </c>
      <c r="F4237" s="6" t="s">
        <v>19954</v>
      </c>
      <c r="G4237" s="6" t="s">
        <v>60</v>
      </c>
      <c r="H4237" s="6" t="s">
        <v>60</v>
      </c>
      <c r="I4237" s="60" t="s">
        <v>20907</v>
      </c>
      <c r="J4237" s="49" t="s">
        <v>20908</v>
      </c>
      <c r="K4237" s="6" t="s">
        <v>20909</v>
      </c>
      <c r="L4237" s="29">
        <f>IF($J$6="с учетом НДС",VLOOKUP(I4237,LEGEND!B:E,4,0)*(1-M4237),VLOOKUP(I4237,LEGEND!B:E,4,0)*(1-M4237)/1.2)</f>
        <v>20300</v>
      </c>
      <c r="M4237" s="57">
        <f>IF(AND(B4237&lt;&gt;"1_Электроинструмент",B4237&lt;&gt;"2_Садовая техника"),$J$5,IF($J$4&lt;=20%,$J$4,IFERROR(VLOOKUP(S4237,LEGEND!$L$2:$M$5,2,FALSE),$J$4)))</f>
        <v>0</v>
      </c>
      <c r="N4237" s="48" t="s">
        <v>60</v>
      </c>
      <c r="O4237" s="6" t="s">
        <v>60</v>
      </c>
      <c r="P4237" s="49" t="s">
        <v>66</v>
      </c>
      <c r="Q4237" s="49" t="s">
        <v>473</v>
      </c>
      <c r="R4237" s="6" t="s">
        <v>60</v>
      </c>
      <c r="S4237" s="49" t="s">
        <v>60</v>
      </c>
      <c r="T4237" s="73" t="str">
        <f>IF(_xlfn.XLOOKUP(I4237,LEGEND!B:B,LEGEND!H:H)&lt;&gt;"-",HYPERLINK(_xlfn.XLOOKUP(I4237,LEGEND!B:B,LEGEND!H:H),"link"),_xlfn.XLOOKUP(I4237,LEGEND!B:B,LEGEND!H:H))</f>
        <v>link</v>
      </c>
      <c r="U4237" s="73" t="str">
        <f>HYPERLINK(_xlfn.XLOOKUP(I4237,LEGEND!B:B,LEGEND!I:I))</f>
        <v>https://milwaukee-media-images.s3.amazonaws.com/hi/48390635--Hero_1.jpg</v>
      </c>
      <c r="V4237" s="51" t="s">
        <v>20910</v>
      </c>
      <c r="W4237" s="63" t="s">
        <v>2403</v>
      </c>
      <c r="X4237" s="64">
        <v>353</v>
      </c>
      <c r="Y4237" s="64">
        <v>22</v>
      </c>
      <c r="Z4237" s="64">
        <v>211</v>
      </c>
      <c r="AA4237" s="84">
        <v>1.048</v>
      </c>
      <c r="AB4237" s="85">
        <v>25</v>
      </c>
      <c r="AC4237" s="85">
        <v>1</v>
      </c>
    </row>
    <row r="4238" spans="1:29" ht="25.5">
      <c r="A4238" s="1"/>
      <c r="B4238" s="6" t="s">
        <v>8777</v>
      </c>
      <c r="C4238" s="6" t="s">
        <v>8778</v>
      </c>
      <c r="D4238" s="6" t="s">
        <v>8450</v>
      </c>
      <c r="E4238" s="49" t="s">
        <v>20393</v>
      </c>
      <c r="F4238" s="6" t="s">
        <v>19954</v>
      </c>
      <c r="G4238" s="6" t="s">
        <v>60</v>
      </c>
      <c r="H4238" s="6" t="s">
        <v>60</v>
      </c>
      <c r="I4238" s="60" t="s">
        <v>20911</v>
      </c>
      <c r="J4238" s="49" t="s">
        <v>20912</v>
      </c>
      <c r="K4238" s="6" t="s">
        <v>20913</v>
      </c>
      <c r="L4238" s="29">
        <f>IF($J$6="с учетом НДС",VLOOKUP(I4238,LEGEND!B:E,4,0)*(1-M4238),VLOOKUP(I4238,LEGEND!B:E,4,0)*(1-M4238)/1.2)</f>
        <v>20300</v>
      </c>
      <c r="M4238" s="57">
        <f>IF(AND(B4238&lt;&gt;"1_Электроинструмент",B4238&lt;&gt;"2_Садовая техника"),$J$5,IF($J$4&lt;=20%,$J$4,IFERROR(VLOOKUP(S4238,LEGEND!$L$2:$M$5,2,FALSE),$J$4)))</f>
        <v>0</v>
      </c>
      <c r="N4238" s="48" t="s">
        <v>60</v>
      </c>
      <c r="O4238" s="6" t="s">
        <v>60</v>
      </c>
      <c r="P4238" s="49" t="s">
        <v>66</v>
      </c>
      <c r="Q4238" s="49" t="s">
        <v>473</v>
      </c>
      <c r="R4238" s="6" t="s">
        <v>60</v>
      </c>
      <c r="S4238" s="49" t="s">
        <v>60</v>
      </c>
      <c r="T4238" s="73" t="str">
        <f>IF(_xlfn.XLOOKUP(I4238,LEGEND!B:B,LEGEND!H:H)&lt;&gt;"-",HYPERLINK(_xlfn.XLOOKUP(I4238,LEGEND!B:B,LEGEND!H:H),"link"),_xlfn.XLOOKUP(I4238,LEGEND!B:B,LEGEND!H:H))</f>
        <v>link</v>
      </c>
      <c r="U4238" s="73" t="str">
        <f>HYPERLINK(_xlfn.XLOOKUP(I4238,LEGEND!B:B,LEGEND!I:I))</f>
        <v>https://milwaukee-media-images.s3.amazonaws.com/hi/48390636--Hero_1.jpg</v>
      </c>
      <c r="V4238" s="51" t="s">
        <v>20914</v>
      </c>
      <c r="W4238" s="63" t="s">
        <v>2403</v>
      </c>
      <c r="X4238" s="64">
        <v>353</v>
      </c>
      <c r="Y4238" s="64">
        <v>21</v>
      </c>
      <c r="Z4238" s="64">
        <v>207</v>
      </c>
      <c r="AA4238" s="84">
        <v>1.048</v>
      </c>
      <c r="AB4238" s="85">
        <v>25</v>
      </c>
      <c r="AC4238" s="85">
        <v>1</v>
      </c>
    </row>
    <row r="4239" spans="1:29" ht="25.5">
      <c r="A4239" s="1"/>
      <c r="B4239" s="6" t="s">
        <v>8777</v>
      </c>
      <c r="C4239" s="6" t="s">
        <v>8778</v>
      </c>
      <c r="D4239" s="6" t="s">
        <v>8450</v>
      </c>
      <c r="E4239" s="49" t="s">
        <v>20393</v>
      </c>
      <c r="F4239" s="6" t="s">
        <v>19954</v>
      </c>
      <c r="G4239" s="6" t="s">
        <v>60</v>
      </c>
      <c r="H4239" s="6" t="s">
        <v>60</v>
      </c>
      <c r="I4239" s="60" t="s">
        <v>20903</v>
      </c>
      <c r="J4239" s="49" t="s">
        <v>20904</v>
      </c>
      <c r="K4239" s="6" t="s">
        <v>20905</v>
      </c>
      <c r="L4239" s="29">
        <f>IF($J$6="с учетом НДС",VLOOKUP(I4239,LEGEND!B:E,4,0)*(1-M4239),VLOOKUP(I4239,LEGEND!B:E,4,0)*(1-M4239)/1.2)</f>
        <v>20600</v>
      </c>
      <c r="M4239" s="57">
        <f>IF(AND(B4239&lt;&gt;"1_Электроинструмент",B4239&lt;&gt;"2_Садовая техника"),$J$5,IF($J$4&lt;=20%,$J$4,IFERROR(VLOOKUP(S4239,LEGEND!$L$2:$M$5,2,FALSE),$J$4)))</f>
        <v>0</v>
      </c>
      <c r="N4239" s="48" t="s">
        <v>60</v>
      </c>
      <c r="O4239" s="6" t="s">
        <v>60</v>
      </c>
      <c r="P4239" s="49" t="s">
        <v>66</v>
      </c>
      <c r="Q4239" s="49" t="s">
        <v>473</v>
      </c>
      <c r="R4239" s="6" t="s">
        <v>60</v>
      </c>
      <c r="S4239" s="49" t="s">
        <v>60</v>
      </c>
      <c r="T4239" s="73" t="str">
        <f>IF(_xlfn.XLOOKUP(I4239,LEGEND!B:B,LEGEND!H:H)&lt;&gt;"-",HYPERLINK(_xlfn.XLOOKUP(I4239,LEGEND!B:B,LEGEND!H:H),"link"),_xlfn.XLOOKUP(I4239,LEGEND!B:B,LEGEND!H:H))</f>
        <v>-</v>
      </c>
      <c r="U4239" s="73" t="str">
        <f>HYPERLINK(_xlfn.XLOOKUP(I4239,LEGEND!B:B,LEGEND!I:I))</f>
        <v>https://milwaukee-media-images.s3.amazonaws.com/hi/48016094--Hero_1.jpg</v>
      </c>
      <c r="V4239" s="51" t="s">
        <v>20906</v>
      </c>
      <c r="W4239" s="63" t="s">
        <v>2403</v>
      </c>
      <c r="X4239" s="64">
        <v>330</v>
      </c>
      <c r="Y4239" s="64">
        <v>50</v>
      </c>
      <c r="Z4239" s="64">
        <v>50</v>
      </c>
      <c r="AA4239" s="84">
        <v>2.2999999999999998</v>
      </c>
      <c r="AB4239" s="85">
        <v>50</v>
      </c>
      <c r="AC4239" s="85">
        <v>1</v>
      </c>
    </row>
    <row r="4240" spans="1:29" ht="25.5">
      <c r="A4240" s="1"/>
      <c r="B4240" s="6" t="s">
        <v>8777</v>
      </c>
      <c r="C4240" s="6" t="s">
        <v>8778</v>
      </c>
      <c r="D4240" s="6" t="s">
        <v>8450</v>
      </c>
      <c r="E4240" s="49" t="s">
        <v>20393</v>
      </c>
      <c r="F4240" s="6" t="s">
        <v>19954</v>
      </c>
      <c r="G4240" s="6" t="s">
        <v>60</v>
      </c>
      <c r="H4240" s="6" t="s">
        <v>60</v>
      </c>
      <c r="I4240" s="60" t="s">
        <v>20915</v>
      </c>
      <c r="J4240" s="49" t="s">
        <v>20916</v>
      </c>
      <c r="K4240" s="6" t="s">
        <v>20917</v>
      </c>
      <c r="L4240" s="29">
        <f>IF($J$6="с учетом НДС",VLOOKUP(I4240,LEGEND!B:E,4,0)*(1-M4240),VLOOKUP(I4240,LEGEND!B:E,4,0)*(1-M4240)/1.2)</f>
        <v>136900</v>
      </c>
      <c r="M4240" s="57">
        <f>IF(AND(B4240&lt;&gt;"1_Электроинструмент",B4240&lt;&gt;"2_Садовая техника"),$J$5,IF($J$4&lt;=20%,$J$4,IFERROR(VLOOKUP(S4240,LEGEND!$L$2:$M$5,2,FALSE),$J$4)))</f>
        <v>0</v>
      </c>
      <c r="N4240" s="48" t="s">
        <v>60</v>
      </c>
      <c r="O4240" s="6" t="s">
        <v>60</v>
      </c>
      <c r="P4240" s="49" t="s">
        <v>66</v>
      </c>
      <c r="Q4240" s="49" t="s">
        <v>473</v>
      </c>
      <c r="R4240" s="6" t="s">
        <v>60</v>
      </c>
      <c r="S4240" s="49" t="s">
        <v>60</v>
      </c>
      <c r="T4240" s="73" t="str">
        <f>IF(_xlfn.XLOOKUP(I4240,LEGEND!B:B,LEGEND!H:H)&lt;&gt;"-",HYPERLINK(_xlfn.XLOOKUP(I4240,LEGEND!B:B,LEGEND!H:H),"link"),_xlfn.XLOOKUP(I4240,LEGEND!B:B,LEGEND!H:H))</f>
        <v>-</v>
      </c>
      <c r="U4240" s="73" t="str">
        <f>HYPERLINK(_xlfn.XLOOKUP(I4240,LEGEND!B:B,LEGEND!I:I))</f>
        <v>https://milwaukee-media-images.s3.amazonaws.com/hi/48016000--Hero_1.jpg</v>
      </c>
      <c r="V4240" s="51" t="s">
        <v>20918</v>
      </c>
      <c r="W4240" s="63" t="s">
        <v>2403</v>
      </c>
      <c r="X4240" s="64">
        <v>220</v>
      </c>
      <c r="Y4240" s="64">
        <v>210</v>
      </c>
      <c r="Z4240" s="64">
        <v>95</v>
      </c>
      <c r="AA4240" s="84">
        <v>18.48</v>
      </c>
      <c r="AB4240" s="85">
        <v>500</v>
      </c>
      <c r="AC4240" s="85">
        <v>1</v>
      </c>
    </row>
    <row r="4241" spans="1:29" ht="25.5">
      <c r="A4241" s="1"/>
      <c r="B4241" s="6" t="s">
        <v>8777</v>
      </c>
      <c r="C4241" s="6" t="s">
        <v>8778</v>
      </c>
      <c r="D4241" s="6" t="s">
        <v>8450</v>
      </c>
      <c r="E4241" s="49" t="s">
        <v>20393</v>
      </c>
      <c r="F4241" s="6" t="s">
        <v>19954</v>
      </c>
      <c r="G4241" s="6" t="s">
        <v>60</v>
      </c>
      <c r="H4241" s="6" t="s">
        <v>60</v>
      </c>
      <c r="I4241" s="60" t="s">
        <v>20919</v>
      </c>
      <c r="J4241" s="49" t="s">
        <v>20920</v>
      </c>
      <c r="K4241" s="6" t="s">
        <v>20921</v>
      </c>
      <c r="L4241" s="29">
        <f>IF($J$6="с учетом НДС",VLOOKUP(I4241,LEGEND!B:E,4,0)*(1-M4241),VLOOKUP(I4241,LEGEND!B:E,4,0)*(1-M4241)/1.2)</f>
        <v>164100</v>
      </c>
      <c r="M4241" s="57">
        <f>IF(AND(B4241&lt;&gt;"1_Электроинструмент",B4241&lt;&gt;"2_Садовая техника"),$J$5,IF($J$4&lt;=20%,$J$4,IFERROR(VLOOKUP(S4241,LEGEND!$L$2:$M$5,2,FALSE),$J$4)))</f>
        <v>0</v>
      </c>
      <c r="N4241" s="48" t="s">
        <v>60</v>
      </c>
      <c r="O4241" s="6" t="s">
        <v>60</v>
      </c>
      <c r="P4241" s="49" t="s">
        <v>66</v>
      </c>
      <c r="Q4241" s="49" t="s">
        <v>473</v>
      </c>
      <c r="R4241" s="6" t="s">
        <v>60</v>
      </c>
      <c r="S4241" s="49" t="s">
        <v>60</v>
      </c>
      <c r="T4241" s="73" t="str">
        <f>IF(_xlfn.XLOOKUP(I4241,LEGEND!B:B,LEGEND!H:H)&lt;&gt;"-",HYPERLINK(_xlfn.XLOOKUP(I4241,LEGEND!B:B,LEGEND!H:H),"link"),_xlfn.XLOOKUP(I4241,LEGEND!B:B,LEGEND!H:H))</f>
        <v>-</v>
      </c>
      <c r="U4241" s="73" t="str">
        <f>HYPERLINK(_xlfn.XLOOKUP(I4241,LEGEND!B:B,LEGEND!I:I))</f>
        <v>-</v>
      </c>
      <c r="V4241" s="51" t="s">
        <v>20922</v>
      </c>
      <c r="W4241" s="63" t="s">
        <v>2403</v>
      </c>
      <c r="X4241" s="64">
        <v>77</v>
      </c>
      <c r="Y4241" s="64">
        <v>60</v>
      </c>
      <c r="Z4241" s="64">
        <v>60</v>
      </c>
      <c r="AA4241" s="84">
        <v>23.7</v>
      </c>
      <c r="AB4241" s="85">
        <v>1</v>
      </c>
      <c r="AC4241" s="85">
        <v>1</v>
      </c>
    </row>
    <row r="4242" spans="1:29" ht="25.5">
      <c r="A4242" s="1"/>
      <c r="B4242" s="6" t="s">
        <v>8777</v>
      </c>
      <c r="C4242" s="6" t="s">
        <v>8778</v>
      </c>
      <c r="D4242" s="6" t="s">
        <v>8821</v>
      </c>
      <c r="E4242" s="49" t="s">
        <v>1277</v>
      </c>
      <c r="F4242" s="6" t="s">
        <v>4070</v>
      </c>
      <c r="G4242" s="6" t="s">
        <v>60</v>
      </c>
      <c r="H4242" s="6" t="s">
        <v>60</v>
      </c>
      <c r="I4242" s="60" t="s">
        <v>20923</v>
      </c>
      <c r="J4242" s="49" t="s">
        <v>20924</v>
      </c>
      <c r="K4242" s="6" t="s">
        <v>20925</v>
      </c>
      <c r="L4242" s="29">
        <f>IF($J$6="с учетом НДС",VLOOKUP(I4242,LEGEND!B:E,4,0)*(1-M4242),VLOOKUP(I4242,LEGEND!B:E,4,0)*(1-M4242)/1.2)</f>
        <v>400</v>
      </c>
      <c r="M4242" s="57">
        <f>IF(AND(B4242&lt;&gt;"1_Электроинструмент",B4242&lt;&gt;"2_Садовая техника"),$J$5,IF($J$4&lt;=20%,$J$4,IFERROR(VLOOKUP(S4242,LEGEND!$L$2:$M$5,2,FALSE),$J$4)))</f>
        <v>0</v>
      </c>
      <c r="N4242" s="48" t="s">
        <v>60</v>
      </c>
      <c r="O4242" s="6" t="s">
        <v>60</v>
      </c>
      <c r="P4242" s="49" t="s">
        <v>66</v>
      </c>
      <c r="Q4242" s="49" t="s">
        <v>67</v>
      </c>
      <c r="R4242" s="6" t="s">
        <v>60</v>
      </c>
      <c r="S4242" s="49" t="s">
        <v>60</v>
      </c>
      <c r="T4242" s="73" t="str">
        <f>IF(_xlfn.XLOOKUP(I4242,LEGEND!B:B,LEGEND!H:H)&lt;&gt;"-",HYPERLINK(_xlfn.XLOOKUP(I4242,LEGEND!B:B,LEGEND!H:H),"link"),_xlfn.XLOOKUP(I4242,LEGEND!B:B,LEGEND!H:H))</f>
        <v>-</v>
      </c>
      <c r="U4242" s="73" t="str">
        <f>HYPERLINK(_xlfn.XLOOKUP(I4242,LEGEND!B:B,LEGEND!I:I))</f>
        <v>https://milwaukee-media-images.s3.amazonaws.com/hi/4932345628--Hero_1.jpg</v>
      </c>
      <c r="V4242" s="51" t="s">
        <v>20926</v>
      </c>
      <c r="W4242" s="63" t="s">
        <v>1189</v>
      </c>
      <c r="X4242" s="64">
        <v>115</v>
      </c>
      <c r="Y4242" s="64">
        <v>50</v>
      </c>
      <c r="Z4242" s="64">
        <v>10</v>
      </c>
      <c r="AA4242" s="84">
        <v>6.7000000000000004E-2</v>
      </c>
      <c r="AB4242" s="85">
        <v>1</v>
      </c>
      <c r="AC4242" s="85">
        <v>1</v>
      </c>
    </row>
    <row r="4243" spans="1:29" ht="15">
      <c r="A4243" s="1"/>
      <c r="B4243" s="6" t="s">
        <v>8777</v>
      </c>
      <c r="C4243" s="6" t="s">
        <v>8778</v>
      </c>
      <c r="D4243" s="6" t="s">
        <v>8821</v>
      </c>
      <c r="E4243" s="49" t="s">
        <v>1277</v>
      </c>
      <c r="F4243" s="6" t="s">
        <v>4070</v>
      </c>
      <c r="G4243" s="6" t="s">
        <v>60</v>
      </c>
      <c r="H4243" s="6" t="s">
        <v>60</v>
      </c>
      <c r="I4243" s="60" t="s">
        <v>20927</v>
      </c>
      <c r="J4243" s="49" t="s">
        <v>20928</v>
      </c>
      <c r="K4243" s="6" t="s">
        <v>20929</v>
      </c>
      <c r="L4243" s="29">
        <f>IF($J$6="с учетом НДС",VLOOKUP(I4243,LEGEND!B:E,4,0)*(1-M4243),VLOOKUP(I4243,LEGEND!B:E,4,0)*(1-M4243)/1.2)</f>
        <v>400</v>
      </c>
      <c r="M4243" s="57">
        <f>IF(AND(B4243&lt;&gt;"1_Электроинструмент",B4243&lt;&gt;"2_Садовая техника"),$J$5,IF($J$4&lt;=20%,$J$4,IFERROR(VLOOKUP(S4243,LEGEND!$L$2:$M$5,2,FALSE),$J$4)))</f>
        <v>0</v>
      </c>
      <c r="N4243" s="48" t="s">
        <v>60</v>
      </c>
      <c r="O4243" s="6" t="s">
        <v>60</v>
      </c>
      <c r="P4243" s="49" t="s">
        <v>66</v>
      </c>
      <c r="Q4243" s="49" t="s">
        <v>473</v>
      </c>
      <c r="R4243" s="6" t="s">
        <v>60</v>
      </c>
      <c r="S4243" s="49" t="s">
        <v>60</v>
      </c>
      <c r="T4243" s="73" t="str">
        <f>IF(_xlfn.XLOOKUP(I4243,LEGEND!B:B,LEGEND!H:H)&lt;&gt;"-",HYPERLINK(_xlfn.XLOOKUP(I4243,LEGEND!B:B,LEGEND!H:H),"link"),_xlfn.XLOOKUP(I4243,LEGEND!B:B,LEGEND!H:H))</f>
        <v>-</v>
      </c>
      <c r="U4243" s="73" t="str">
        <f>HYPERLINK(_xlfn.XLOOKUP(I4243,LEGEND!B:B,LEGEND!I:I))</f>
        <v>https://milwaukee-media-images.s3.amazonaws.com/hi/4932367712--Hero_1.jpg</v>
      </c>
      <c r="V4243" s="51" t="s">
        <v>20930</v>
      </c>
      <c r="W4243" s="63" t="s">
        <v>1189</v>
      </c>
      <c r="X4243" s="64">
        <v>240</v>
      </c>
      <c r="Y4243" s="64">
        <v>12</v>
      </c>
      <c r="Z4243" s="64">
        <v>46</v>
      </c>
      <c r="AA4243" s="84">
        <v>0.19</v>
      </c>
      <c r="AB4243" s="85">
        <v>1</v>
      </c>
      <c r="AC4243" s="85">
        <v>1</v>
      </c>
    </row>
    <row r="4244" spans="1:29" ht="15">
      <c r="A4244" s="1"/>
      <c r="B4244" s="6" t="s">
        <v>8777</v>
      </c>
      <c r="C4244" s="6" t="s">
        <v>8778</v>
      </c>
      <c r="D4244" s="6" t="s">
        <v>8821</v>
      </c>
      <c r="E4244" s="49" t="s">
        <v>1277</v>
      </c>
      <c r="F4244" s="6" t="s">
        <v>4070</v>
      </c>
      <c r="G4244" s="6" t="s">
        <v>60</v>
      </c>
      <c r="H4244" s="6" t="s">
        <v>60</v>
      </c>
      <c r="I4244" s="60" t="s">
        <v>20931</v>
      </c>
      <c r="J4244" s="49" t="s">
        <v>20932</v>
      </c>
      <c r="K4244" s="6" t="s">
        <v>20933</v>
      </c>
      <c r="L4244" s="29">
        <f>IF($J$6="с учетом НДС",VLOOKUP(I4244,LEGEND!B:E,4,0)*(1-M4244),VLOOKUP(I4244,LEGEND!B:E,4,0)*(1-M4244)/1.2)</f>
        <v>400</v>
      </c>
      <c r="M4244" s="57">
        <f>IF(AND(B4244&lt;&gt;"1_Электроинструмент",B4244&lt;&gt;"2_Садовая техника"),$J$5,IF($J$4&lt;=20%,$J$4,IFERROR(VLOOKUP(S4244,LEGEND!$L$2:$M$5,2,FALSE),$J$4)))</f>
        <v>0</v>
      </c>
      <c r="N4244" s="48" t="s">
        <v>60</v>
      </c>
      <c r="O4244" s="6" t="s">
        <v>60</v>
      </c>
      <c r="P4244" s="49" t="s">
        <v>66</v>
      </c>
      <c r="Q4244" s="49" t="s">
        <v>473</v>
      </c>
      <c r="R4244" s="6" t="s">
        <v>60</v>
      </c>
      <c r="S4244" s="49" t="s">
        <v>60</v>
      </c>
      <c r="T4244" s="73" t="str">
        <f>IF(_xlfn.XLOOKUP(I4244,LEGEND!B:B,LEGEND!H:H)&lt;&gt;"-",HYPERLINK(_xlfn.XLOOKUP(I4244,LEGEND!B:B,LEGEND!H:H),"link"),_xlfn.XLOOKUP(I4244,LEGEND!B:B,LEGEND!H:H))</f>
        <v>link</v>
      </c>
      <c r="U4244" s="73" t="str">
        <f>HYPERLINK(_xlfn.XLOOKUP(I4244,LEGEND!B:B,LEGEND!I:I))</f>
        <v>https://milwaukee-media-images.s3.amazonaws.com/hi/4932345627--Hero_1.jpg</v>
      </c>
      <c r="V4244" s="51" t="s">
        <v>20934</v>
      </c>
      <c r="W4244" s="63" t="s">
        <v>19340</v>
      </c>
      <c r="X4244" s="64">
        <v>70</v>
      </c>
      <c r="Y4244" s="64">
        <v>130</v>
      </c>
      <c r="Z4244" s="64">
        <v>13</v>
      </c>
      <c r="AA4244" s="84">
        <v>7.1999999999999995E-2</v>
      </c>
      <c r="AB4244" s="85">
        <v>1</v>
      </c>
      <c r="AC4244" s="85">
        <v>1</v>
      </c>
    </row>
    <row r="4245" spans="1:29" ht="25.5">
      <c r="A4245" s="1"/>
      <c r="B4245" s="6" t="s">
        <v>8777</v>
      </c>
      <c r="C4245" s="6" t="s">
        <v>8778</v>
      </c>
      <c r="D4245" s="6" t="s">
        <v>8821</v>
      </c>
      <c r="E4245" s="49" t="s">
        <v>1277</v>
      </c>
      <c r="F4245" s="6" t="s">
        <v>4070</v>
      </c>
      <c r="G4245" s="6" t="s">
        <v>60</v>
      </c>
      <c r="H4245" s="6" t="s">
        <v>60</v>
      </c>
      <c r="I4245" s="60" t="s">
        <v>20935</v>
      </c>
      <c r="J4245" s="49" t="s">
        <v>20936</v>
      </c>
      <c r="K4245" s="6" t="s">
        <v>20937</v>
      </c>
      <c r="L4245" s="29">
        <f>IF($J$6="с учетом НДС",VLOOKUP(I4245,LEGEND!B:E,4,0)*(1-M4245),VLOOKUP(I4245,LEGEND!B:E,4,0)*(1-M4245)/1.2)</f>
        <v>400</v>
      </c>
      <c r="M4245" s="57">
        <f>IF(AND(B4245&lt;&gt;"1_Электроинструмент",B4245&lt;&gt;"2_Садовая техника"),$J$5,IF($J$4&lt;=20%,$J$4,IFERROR(VLOOKUP(S4245,LEGEND!$L$2:$M$5,2,FALSE),$J$4)))</f>
        <v>0</v>
      </c>
      <c r="N4245" s="48" t="s">
        <v>60</v>
      </c>
      <c r="O4245" s="6" t="s">
        <v>60</v>
      </c>
      <c r="P4245" s="49" t="s">
        <v>66</v>
      </c>
      <c r="Q4245" s="49" t="s">
        <v>473</v>
      </c>
      <c r="R4245" s="6" t="s">
        <v>60</v>
      </c>
      <c r="S4245" s="49" t="s">
        <v>60</v>
      </c>
      <c r="T4245" s="73" t="str">
        <f>IF(_xlfn.XLOOKUP(I4245,LEGEND!B:B,LEGEND!H:H)&lt;&gt;"-",HYPERLINK(_xlfn.XLOOKUP(I4245,LEGEND!B:B,LEGEND!H:H),"link"),_xlfn.XLOOKUP(I4245,LEGEND!B:B,LEGEND!H:H))</f>
        <v>-</v>
      </c>
      <c r="U4245" s="73" t="str">
        <f>HYPERLINK(_xlfn.XLOOKUP(I4245,LEGEND!B:B,LEGEND!I:I))</f>
        <v>https://milwaukee-media-images.s3.amazonaws.com/hi/4932371469--Hero_1.jpg</v>
      </c>
      <c r="V4245" s="51" t="s">
        <v>20938</v>
      </c>
      <c r="W4245" s="63" t="s">
        <v>1189</v>
      </c>
      <c r="X4245" s="64">
        <v>210</v>
      </c>
      <c r="Y4245" s="64">
        <v>60</v>
      </c>
      <c r="Z4245" s="64">
        <v>45</v>
      </c>
      <c r="AA4245" s="84">
        <v>0.19</v>
      </c>
      <c r="AB4245" s="85">
        <v>1</v>
      </c>
      <c r="AC4245" s="85">
        <v>1</v>
      </c>
    </row>
    <row r="4246" spans="1:29" ht="25.5">
      <c r="A4246" s="1"/>
      <c r="B4246" s="6" t="s">
        <v>8777</v>
      </c>
      <c r="C4246" s="6" t="s">
        <v>8778</v>
      </c>
      <c r="D4246" s="6" t="s">
        <v>8821</v>
      </c>
      <c r="E4246" s="49" t="s">
        <v>1277</v>
      </c>
      <c r="F4246" s="6" t="s">
        <v>4070</v>
      </c>
      <c r="G4246" s="6" t="s">
        <v>60</v>
      </c>
      <c r="H4246" s="6" t="s">
        <v>60</v>
      </c>
      <c r="I4246" s="60" t="s">
        <v>24225</v>
      </c>
      <c r="J4246" s="49" t="s">
        <v>24226</v>
      </c>
      <c r="K4246" s="6" t="s">
        <v>24227</v>
      </c>
      <c r="L4246" s="29">
        <f>IF($J$6="с учетом НДС",VLOOKUP(I4246,LEGEND!B:E,4,0)*(1-M4246),VLOOKUP(I4246,LEGEND!B:E,4,0)*(1-M4246)/1.2)</f>
        <v>550</v>
      </c>
      <c r="M4246" s="57">
        <f>IF(AND(B4246&lt;&gt;"1_Электроинструмент",B4246&lt;&gt;"2_Садовая техника"),$J$5,IF($J$4&lt;=20%,$J$4,IFERROR(VLOOKUP(S4246,LEGEND!$L$2:$M$5,2,FALSE),$J$4)))</f>
        <v>0</v>
      </c>
      <c r="N4246" s="48" t="s">
        <v>60</v>
      </c>
      <c r="O4246" s="6" t="s">
        <v>60</v>
      </c>
      <c r="P4246" s="49" t="s">
        <v>1556</v>
      </c>
      <c r="Q4246" s="49" t="s">
        <v>473</v>
      </c>
      <c r="R4246" s="6" t="s">
        <v>60</v>
      </c>
      <c r="S4246" s="49" t="s">
        <v>60</v>
      </c>
      <c r="T4246" s="73" t="str">
        <f>IF(_xlfn.XLOOKUP(I4246,LEGEND!B:B,LEGEND!H:H)&lt;&gt;"-",HYPERLINK(_xlfn.XLOOKUP(I4246,LEGEND!B:B,LEGEND!H:H),"link"),_xlfn.XLOOKUP(I4246,LEGEND!B:B,LEGEND!H:H))</f>
        <v>-</v>
      </c>
      <c r="U4246" s="73" t="str">
        <f>HYPERLINK(_xlfn.XLOOKUP(I4246,LEGEND!B:B,LEGEND!I:I))</f>
        <v>-</v>
      </c>
      <c r="V4246" s="51" t="s">
        <v>24228</v>
      </c>
      <c r="W4246" s="63" t="s">
        <v>71</v>
      </c>
      <c r="X4246" s="64">
        <v>45</v>
      </c>
      <c r="Y4246" s="64">
        <v>45</v>
      </c>
      <c r="Z4246" s="64">
        <v>10</v>
      </c>
      <c r="AA4246" s="84">
        <v>5.6000000000000001E-2</v>
      </c>
      <c r="AB4246" s="85">
        <v>1</v>
      </c>
      <c r="AC4246" s="85">
        <v>1</v>
      </c>
    </row>
    <row r="4247" spans="1:29" ht="25.5">
      <c r="A4247" s="1"/>
      <c r="B4247" s="6" t="s">
        <v>8777</v>
      </c>
      <c r="C4247" s="6" t="s">
        <v>8778</v>
      </c>
      <c r="D4247" s="6" t="s">
        <v>8821</v>
      </c>
      <c r="E4247" s="49" t="s">
        <v>1277</v>
      </c>
      <c r="F4247" s="6" t="s">
        <v>4070</v>
      </c>
      <c r="G4247" s="6" t="s">
        <v>60</v>
      </c>
      <c r="H4247" s="6" t="s">
        <v>60</v>
      </c>
      <c r="I4247" s="60" t="s">
        <v>20939</v>
      </c>
      <c r="J4247" s="49" t="s">
        <v>20940</v>
      </c>
      <c r="K4247" s="6" t="s">
        <v>20941</v>
      </c>
      <c r="L4247" s="29">
        <f>IF($J$6="с учетом НДС",VLOOKUP(I4247,LEGEND!B:E,4,0)*(1-M4247),VLOOKUP(I4247,LEGEND!B:E,4,0)*(1-M4247)/1.2)</f>
        <v>800</v>
      </c>
      <c r="M4247" s="57">
        <f>IF(AND(B4247&lt;&gt;"1_Электроинструмент",B4247&lt;&gt;"2_Садовая техника"),$J$5,IF($J$4&lt;=20%,$J$4,IFERROR(VLOOKUP(S4247,LEGEND!$L$2:$M$5,2,FALSE),$J$4)))</f>
        <v>0</v>
      </c>
      <c r="N4247" s="48" t="s">
        <v>60</v>
      </c>
      <c r="O4247" s="6" t="s">
        <v>60</v>
      </c>
      <c r="P4247" s="49" t="s">
        <v>66</v>
      </c>
      <c r="Q4247" s="49" t="s">
        <v>67</v>
      </c>
      <c r="R4247" s="6" t="s">
        <v>60</v>
      </c>
      <c r="S4247" s="49" t="s">
        <v>60</v>
      </c>
      <c r="T4247" s="73" t="str">
        <f>IF(_xlfn.XLOOKUP(I4247,LEGEND!B:B,LEGEND!H:H)&lt;&gt;"-",HYPERLINK(_xlfn.XLOOKUP(I4247,LEGEND!B:B,LEGEND!H:H),"link"),_xlfn.XLOOKUP(I4247,LEGEND!B:B,LEGEND!H:H))</f>
        <v>link</v>
      </c>
      <c r="U4247" s="73" t="str">
        <f>HYPERLINK(_xlfn.XLOOKUP(I4247,LEGEND!B:B,LEGEND!I:I))</f>
        <v>https://milwaukee-media-images.s3.amazonaws.com/hi/4932352473--Hero_1.jpg</v>
      </c>
      <c r="V4247" s="51" t="s">
        <v>20942</v>
      </c>
      <c r="W4247" s="63" t="s">
        <v>71</v>
      </c>
      <c r="X4247" s="64">
        <v>10</v>
      </c>
      <c r="Y4247" s="64">
        <v>100</v>
      </c>
      <c r="Z4247" s="64">
        <v>150</v>
      </c>
      <c r="AA4247" s="84">
        <v>8.6999999999999994E-2</v>
      </c>
      <c r="AB4247" s="85">
        <v>1</v>
      </c>
      <c r="AC4247" s="85">
        <v>1</v>
      </c>
    </row>
    <row r="4248" spans="1:29" ht="25.5">
      <c r="A4248" s="1"/>
      <c r="B4248" s="6" t="s">
        <v>8777</v>
      </c>
      <c r="C4248" s="6" t="s">
        <v>8778</v>
      </c>
      <c r="D4248" s="6" t="s">
        <v>8821</v>
      </c>
      <c r="E4248" s="49" t="s">
        <v>1277</v>
      </c>
      <c r="F4248" s="6" t="s">
        <v>4070</v>
      </c>
      <c r="G4248" s="6" t="s">
        <v>60</v>
      </c>
      <c r="H4248" s="6" t="s">
        <v>60</v>
      </c>
      <c r="I4248" s="60" t="s">
        <v>20943</v>
      </c>
      <c r="J4248" s="49" t="s">
        <v>20944</v>
      </c>
      <c r="K4248" s="6" t="s">
        <v>20945</v>
      </c>
      <c r="L4248" s="29">
        <f>IF($J$6="с учетом НДС",VLOOKUP(I4248,LEGEND!B:E,4,0)*(1-M4248),VLOOKUP(I4248,LEGEND!B:E,4,0)*(1-M4248)/1.2)</f>
        <v>800</v>
      </c>
      <c r="M4248" s="57">
        <f>IF(AND(B4248&lt;&gt;"1_Электроинструмент",B4248&lt;&gt;"2_Садовая техника"),$J$5,IF($J$4&lt;=20%,$J$4,IFERROR(VLOOKUP(S4248,LEGEND!$L$2:$M$5,2,FALSE),$J$4)))</f>
        <v>0</v>
      </c>
      <c r="N4248" s="48" t="s">
        <v>60</v>
      </c>
      <c r="O4248" s="6" t="s">
        <v>60</v>
      </c>
      <c r="P4248" s="49" t="s">
        <v>66</v>
      </c>
      <c r="Q4248" s="49" t="s">
        <v>473</v>
      </c>
      <c r="R4248" s="6" t="s">
        <v>60</v>
      </c>
      <c r="S4248" s="49" t="s">
        <v>60</v>
      </c>
      <c r="T4248" s="73" t="str">
        <f>IF(_xlfn.XLOOKUP(I4248,LEGEND!B:B,LEGEND!H:H)&lt;&gt;"-",HYPERLINK(_xlfn.XLOOKUP(I4248,LEGEND!B:B,LEGEND!H:H),"link"),_xlfn.XLOOKUP(I4248,LEGEND!B:B,LEGEND!H:H))</f>
        <v>link</v>
      </c>
      <c r="U4248" s="73" t="str">
        <f>HYPERLINK(_xlfn.XLOOKUP(I4248,LEGEND!B:B,LEGEND!I:I))</f>
        <v>https://milwaukee-media-images.s3.amazonaws.com/hi/4932345712--Hero_1.jpg</v>
      </c>
      <c r="V4248" s="51" t="s">
        <v>20946</v>
      </c>
      <c r="W4248" s="63" t="s">
        <v>1189</v>
      </c>
      <c r="X4248" s="64">
        <v>220</v>
      </c>
      <c r="Y4248" s="64">
        <v>50</v>
      </c>
      <c r="Z4248" s="64">
        <v>10</v>
      </c>
      <c r="AA4248" s="84">
        <v>0.09</v>
      </c>
      <c r="AB4248" s="85">
        <v>1</v>
      </c>
      <c r="AC4248" s="85">
        <v>1</v>
      </c>
    </row>
    <row r="4249" spans="1:29" ht="25.5">
      <c r="A4249" s="1"/>
      <c r="B4249" s="6" t="s">
        <v>8777</v>
      </c>
      <c r="C4249" s="6" t="s">
        <v>8778</v>
      </c>
      <c r="D4249" s="6" t="s">
        <v>8821</v>
      </c>
      <c r="E4249" s="49" t="s">
        <v>1277</v>
      </c>
      <c r="F4249" s="6" t="s">
        <v>4070</v>
      </c>
      <c r="G4249" s="6" t="s">
        <v>60</v>
      </c>
      <c r="H4249" s="6" t="s">
        <v>60</v>
      </c>
      <c r="I4249" s="60" t="s">
        <v>20947</v>
      </c>
      <c r="J4249" s="49" t="s">
        <v>20948</v>
      </c>
      <c r="K4249" s="6" t="s">
        <v>20949</v>
      </c>
      <c r="L4249" s="29">
        <f>IF($J$6="с учетом НДС",VLOOKUP(I4249,LEGEND!B:E,4,0)*(1-M4249),VLOOKUP(I4249,LEGEND!B:E,4,0)*(1-M4249)/1.2)</f>
        <v>930</v>
      </c>
      <c r="M4249" s="57">
        <f>IF(AND(B4249&lt;&gt;"1_Электроинструмент",B4249&lt;&gt;"2_Садовая техника"),$J$5,IF($J$4&lt;=20%,$J$4,IFERROR(VLOOKUP(S4249,LEGEND!$L$2:$M$5,2,FALSE),$J$4)))</f>
        <v>0</v>
      </c>
      <c r="N4249" s="48" t="s">
        <v>60</v>
      </c>
      <c r="O4249" s="6" t="s">
        <v>60</v>
      </c>
      <c r="P4249" s="49" t="s">
        <v>66</v>
      </c>
      <c r="Q4249" s="49" t="s">
        <v>67</v>
      </c>
      <c r="R4249" s="6" t="s">
        <v>60</v>
      </c>
      <c r="S4249" s="49" t="s">
        <v>60</v>
      </c>
      <c r="T4249" s="73" t="str">
        <f>IF(_xlfn.XLOOKUP(I4249,LEGEND!B:B,LEGEND!H:H)&lt;&gt;"-",HYPERLINK(_xlfn.XLOOKUP(I4249,LEGEND!B:B,LEGEND!H:H),"link"),_xlfn.XLOOKUP(I4249,LEGEND!B:B,LEGEND!H:H))</f>
        <v>link</v>
      </c>
      <c r="U4249" s="73" t="str">
        <f>HYPERLINK(_xlfn.XLOOKUP(I4249,LEGEND!B:B,LEGEND!I:I))</f>
        <v>https://milwaukee-media-images.s3.amazonaws.com/hi/48380010--Hero_1.jpg</v>
      </c>
      <c r="V4249" s="51" t="s">
        <v>20950</v>
      </c>
      <c r="W4249" s="63" t="s">
        <v>2403</v>
      </c>
      <c r="X4249" s="64">
        <v>133</v>
      </c>
      <c r="Y4249" s="64">
        <v>83</v>
      </c>
      <c r="Z4249" s="64">
        <v>5</v>
      </c>
      <c r="AA4249" s="84">
        <v>2.3E-2</v>
      </c>
      <c r="AB4249" s="85">
        <v>1</v>
      </c>
      <c r="AC4249" s="85">
        <v>1</v>
      </c>
    </row>
    <row r="4250" spans="1:29" ht="15">
      <c r="A4250" s="1"/>
      <c r="B4250" s="6" t="s">
        <v>8777</v>
      </c>
      <c r="C4250" s="6" t="s">
        <v>8778</v>
      </c>
      <c r="D4250" s="6" t="s">
        <v>8821</v>
      </c>
      <c r="E4250" s="49" t="s">
        <v>1277</v>
      </c>
      <c r="F4250" s="6" t="s">
        <v>4070</v>
      </c>
      <c r="G4250" s="6" t="s">
        <v>60</v>
      </c>
      <c r="H4250" s="6" t="s">
        <v>60</v>
      </c>
      <c r="I4250" s="60" t="s">
        <v>20955</v>
      </c>
      <c r="J4250" s="49" t="s">
        <v>20956</v>
      </c>
      <c r="K4250" s="6" t="s">
        <v>20957</v>
      </c>
      <c r="L4250" s="29">
        <f>IF($J$6="с учетом НДС",VLOOKUP(I4250,LEGEND!B:E,4,0)*(1-M4250),VLOOKUP(I4250,LEGEND!B:E,4,0)*(1-M4250)/1.2)</f>
        <v>1470</v>
      </c>
      <c r="M4250" s="57">
        <f>IF(AND(B4250&lt;&gt;"1_Электроинструмент",B4250&lt;&gt;"2_Садовая техника"),$J$5,IF($J$4&lt;=20%,$J$4,IFERROR(VLOOKUP(S4250,LEGEND!$L$2:$M$5,2,FALSE),$J$4)))</f>
        <v>0</v>
      </c>
      <c r="N4250" s="48" t="s">
        <v>60</v>
      </c>
      <c r="O4250" s="6" t="s">
        <v>60</v>
      </c>
      <c r="P4250" s="49" t="s">
        <v>66</v>
      </c>
      <c r="Q4250" s="49" t="s">
        <v>473</v>
      </c>
      <c r="R4250" s="6" t="s">
        <v>60</v>
      </c>
      <c r="S4250" s="49" t="s">
        <v>60</v>
      </c>
      <c r="T4250" s="73" t="str">
        <f>IF(_xlfn.XLOOKUP(I4250,LEGEND!B:B,LEGEND!H:H)&lt;&gt;"-",HYPERLINK(_xlfn.XLOOKUP(I4250,LEGEND!B:B,LEGEND!H:H),"link"),_xlfn.XLOOKUP(I4250,LEGEND!B:B,LEGEND!H:H))</f>
        <v>link</v>
      </c>
      <c r="U4250" s="73" t="str">
        <f>HYPERLINK(_xlfn.XLOOKUP(I4250,LEGEND!B:B,LEGEND!I:I))</f>
        <v>https://milwaukee-media-images.s3.amazonaws.com/hi/4932334667--Hero_1.jpg</v>
      </c>
      <c r="V4250" s="51" t="s">
        <v>20958</v>
      </c>
      <c r="W4250" s="63" t="s">
        <v>2772</v>
      </c>
      <c r="X4250" s="64">
        <v>85</v>
      </c>
      <c r="Y4250" s="64">
        <v>40</v>
      </c>
      <c r="Z4250" s="64">
        <v>40</v>
      </c>
      <c r="AA4250" s="84">
        <v>9.4E-2</v>
      </c>
      <c r="AB4250" s="85">
        <v>1</v>
      </c>
      <c r="AC4250" s="85">
        <v>1</v>
      </c>
    </row>
    <row r="4251" spans="1:29" ht="15">
      <c r="A4251" s="1"/>
      <c r="B4251" s="6" t="s">
        <v>8777</v>
      </c>
      <c r="C4251" s="6" t="s">
        <v>8778</v>
      </c>
      <c r="D4251" s="6" t="s">
        <v>8821</v>
      </c>
      <c r="E4251" s="49" t="s">
        <v>1277</v>
      </c>
      <c r="F4251" s="6" t="s">
        <v>4070</v>
      </c>
      <c r="G4251" s="6" t="s">
        <v>60</v>
      </c>
      <c r="H4251" s="6" t="s">
        <v>60</v>
      </c>
      <c r="I4251" s="60" t="s">
        <v>20959</v>
      </c>
      <c r="J4251" s="49" t="s">
        <v>20960</v>
      </c>
      <c r="K4251" s="6" t="s">
        <v>20961</v>
      </c>
      <c r="L4251" s="29">
        <f>IF($J$6="с учетом НДС",VLOOKUP(I4251,LEGEND!B:E,4,0)*(1-M4251),VLOOKUP(I4251,LEGEND!B:E,4,0)*(1-M4251)/1.2)</f>
        <v>1860</v>
      </c>
      <c r="M4251" s="57">
        <f>IF(AND(B4251&lt;&gt;"1_Электроинструмент",B4251&lt;&gt;"2_Садовая техника"),$J$5,IF($J$4&lt;=20%,$J$4,IFERROR(VLOOKUP(S4251,LEGEND!$L$2:$M$5,2,FALSE),$J$4)))</f>
        <v>0</v>
      </c>
      <c r="N4251" s="48" t="s">
        <v>60</v>
      </c>
      <c r="O4251" s="6" t="s">
        <v>60</v>
      </c>
      <c r="P4251" s="49" t="s">
        <v>66</v>
      </c>
      <c r="Q4251" s="49" t="s">
        <v>473</v>
      </c>
      <c r="R4251" s="6" t="s">
        <v>60</v>
      </c>
      <c r="S4251" s="49" t="s">
        <v>60</v>
      </c>
      <c r="T4251" s="73" t="str">
        <f>IF(_xlfn.XLOOKUP(I4251,LEGEND!B:B,LEGEND!H:H)&lt;&gt;"-",HYPERLINK(_xlfn.XLOOKUP(I4251,LEGEND!B:B,LEGEND!H:H),"link"),_xlfn.XLOOKUP(I4251,LEGEND!B:B,LEGEND!H:H))</f>
        <v>-</v>
      </c>
      <c r="U4251" s="73" t="str">
        <f>HYPERLINK(_xlfn.XLOOKUP(I4251,LEGEND!B:B,LEGEND!I:I))</f>
        <v>https://milwaukee-media-images.s3.amazonaws.com/hi/4932345710--Hero_1.jpg</v>
      </c>
      <c r="V4251" s="51" t="s">
        <v>20962</v>
      </c>
      <c r="W4251" s="63" t="s">
        <v>1189</v>
      </c>
      <c r="X4251" s="64">
        <v>340</v>
      </c>
      <c r="Y4251" s="64">
        <v>70</v>
      </c>
      <c r="Z4251" s="64">
        <v>8</v>
      </c>
      <c r="AA4251" s="84">
        <v>0.21</v>
      </c>
      <c r="AB4251" s="85">
        <v>1</v>
      </c>
      <c r="AC4251" s="85">
        <v>1</v>
      </c>
    </row>
    <row r="4252" spans="1:29" ht="25.5">
      <c r="A4252" s="1"/>
      <c r="B4252" s="6" t="s">
        <v>8777</v>
      </c>
      <c r="C4252" s="6" t="s">
        <v>8778</v>
      </c>
      <c r="D4252" s="6" t="s">
        <v>8821</v>
      </c>
      <c r="E4252" s="49" t="s">
        <v>1277</v>
      </c>
      <c r="F4252" s="6" t="s">
        <v>4070</v>
      </c>
      <c r="G4252" s="6" t="s">
        <v>60</v>
      </c>
      <c r="H4252" s="6" t="s">
        <v>60</v>
      </c>
      <c r="I4252" s="60" t="s">
        <v>20963</v>
      </c>
      <c r="J4252" s="49" t="s">
        <v>20964</v>
      </c>
      <c r="K4252" s="6" t="s">
        <v>20965</v>
      </c>
      <c r="L4252" s="29">
        <f>IF($J$6="с учетом НДС",VLOOKUP(I4252,LEGEND!B:E,4,0)*(1-M4252),VLOOKUP(I4252,LEGEND!B:E,4,0)*(1-M4252)/1.2)</f>
        <v>2000</v>
      </c>
      <c r="M4252" s="57">
        <f>IF(AND(B4252&lt;&gt;"1_Электроинструмент",B4252&lt;&gt;"2_Садовая техника"),$J$5,IF($J$4&lt;=20%,$J$4,IFERROR(VLOOKUP(S4252,LEGEND!$L$2:$M$5,2,FALSE),$J$4)))</f>
        <v>0</v>
      </c>
      <c r="N4252" s="48" t="s">
        <v>60</v>
      </c>
      <c r="O4252" s="6" t="s">
        <v>60</v>
      </c>
      <c r="P4252" s="49" t="s">
        <v>66</v>
      </c>
      <c r="Q4252" s="49" t="s">
        <v>67</v>
      </c>
      <c r="R4252" s="6" t="s">
        <v>60</v>
      </c>
      <c r="S4252" s="49" t="s">
        <v>60</v>
      </c>
      <c r="T4252" s="73" t="str">
        <f>IF(_xlfn.XLOOKUP(I4252,LEGEND!B:B,LEGEND!H:H)&lt;&gt;"-",HYPERLINK(_xlfn.XLOOKUP(I4252,LEGEND!B:B,LEGEND!H:H),"link"),_xlfn.XLOOKUP(I4252,LEGEND!B:B,LEGEND!H:H))</f>
        <v>-</v>
      </c>
      <c r="U4252" s="73" t="str">
        <f>HYPERLINK(_xlfn.XLOOKUP(I4252,LEGEND!B:B,LEGEND!I:I))</f>
        <v>https://milwaukee-media-images.s3.amazonaws.com/hi/4932399991--Hero_1.jpg</v>
      </c>
      <c r="V4252" s="51" t="s">
        <v>20966</v>
      </c>
      <c r="W4252" s="63" t="s">
        <v>2772</v>
      </c>
      <c r="X4252" s="64">
        <v>290</v>
      </c>
      <c r="Y4252" s="64">
        <v>140</v>
      </c>
      <c r="Z4252" s="64">
        <v>70</v>
      </c>
      <c r="AA4252" s="84">
        <v>0.193</v>
      </c>
      <c r="AB4252" s="85">
        <v>1</v>
      </c>
      <c r="AC4252" s="85">
        <v>1</v>
      </c>
    </row>
    <row r="4253" spans="1:29" ht="15">
      <c r="A4253" s="1"/>
      <c r="B4253" s="6" t="s">
        <v>8777</v>
      </c>
      <c r="C4253" s="6" t="s">
        <v>8778</v>
      </c>
      <c r="D4253" s="6" t="s">
        <v>8821</v>
      </c>
      <c r="E4253" s="49" t="s">
        <v>1277</v>
      </c>
      <c r="F4253" s="6" t="s">
        <v>4070</v>
      </c>
      <c r="G4253" s="6" t="s">
        <v>60</v>
      </c>
      <c r="H4253" s="6" t="s">
        <v>60</v>
      </c>
      <c r="I4253" s="60" t="s">
        <v>20967</v>
      </c>
      <c r="J4253" s="49" t="s">
        <v>20968</v>
      </c>
      <c r="K4253" s="6" t="s">
        <v>20969</v>
      </c>
      <c r="L4253" s="29">
        <f>IF($J$6="с учетом НДС",VLOOKUP(I4253,LEGEND!B:E,4,0)*(1-M4253),VLOOKUP(I4253,LEGEND!B:E,4,0)*(1-M4253)/1.2)</f>
        <v>2000</v>
      </c>
      <c r="M4253" s="57">
        <f>IF(AND(B4253&lt;&gt;"1_Электроинструмент",B4253&lt;&gt;"2_Садовая техника"),$J$5,IF($J$4&lt;=20%,$J$4,IFERROR(VLOOKUP(S4253,LEGEND!$L$2:$M$5,2,FALSE),$J$4)))</f>
        <v>0</v>
      </c>
      <c r="N4253" s="48" t="s">
        <v>60</v>
      </c>
      <c r="O4253" s="6" t="s">
        <v>60</v>
      </c>
      <c r="P4253" s="49" t="s">
        <v>66</v>
      </c>
      <c r="Q4253" s="49" t="s">
        <v>473</v>
      </c>
      <c r="R4253" s="6" t="s">
        <v>60</v>
      </c>
      <c r="S4253" s="49" t="s">
        <v>60</v>
      </c>
      <c r="T4253" s="73" t="str">
        <f>IF(_xlfn.XLOOKUP(I4253,LEGEND!B:B,LEGEND!H:H)&lt;&gt;"-",HYPERLINK(_xlfn.XLOOKUP(I4253,LEGEND!B:B,LEGEND!H:H),"link"),_xlfn.XLOOKUP(I4253,LEGEND!B:B,LEGEND!H:H))</f>
        <v>-</v>
      </c>
      <c r="U4253" s="73" t="str">
        <f>HYPERLINK(_xlfn.XLOOKUP(I4253,LEGEND!B:B,LEGEND!I:I))</f>
        <v>https://milwaukee-media-images.s3.amazonaws.com/hi/4932399992--Hero_1.jpg</v>
      </c>
      <c r="V4253" s="51" t="s">
        <v>20970</v>
      </c>
      <c r="W4253" s="63" t="s">
        <v>2772</v>
      </c>
      <c r="X4253" s="64">
        <v>290</v>
      </c>
      <c r="Y4253" s="64">
        <v>140</v>
      </c>
      <c r="Z4253" s="64">
        <v>70</v>
      </c>
      <c r="AA4253" s="84">
        <v>0.193</v>
      </c>
      <c r="AB4253" s="85">
        <v>1</v>
      </c>
      <c r="AC4253" s="85">
        <v>1</v>
      </c>
    </row>
    <row r="4254" spans="1:29" ht="15">
      <c r="A4254" s="1"/>
      <c r="B4254" s="6" t="s">
        <v>8777</v>
      </c>
      <c r="C4254" s="6" t="s">
        <v>8778</v>
      </c>
      <c r="D4254" s="6" t="s">
        <v>8821</v>
      </c>
      <c r="E4254" s="49" t="s">
        <v>1277</v>
      </c>
      <c r="F4254" s="6" t="s">
        <v>4070</v>
      </c>
      <c r="G4254" s="6" t="s">
        <v>60</v>
      </c>
      <c r="H4254" s="6" t="s">
        <v>60</v>
      </c>
      <c r="I4254" s="60" t="s">
        <v>20971</v>
      </c>
      <c r="J4254" s="49" t="s">
        <v>20972</v>
      </c>
      <c r="K4254" s="6" t="s">
        <v>20973</v>
      </c>
      <c r="L4254" s="29">
        <f>IF($J$6="с учетом НДС",VLOOKUP(I4254,LEGEND!B:E,4,0)*(1-M4254),VLOOKUP(I4254,LEGEND!B:E,4,0)*(1-M4254)/1.2)</f>
        <v>2660</v>
      </c>
      <c r="M4254" s="57">
        <f>IF(AND(B4254&lt;&gt;"1_Электроинструмент",B4254&lt;&gt;"2_Садовая техника"),$J$5,IF($J$4&lt;=20%,$J$4,IFERROR(VLOOKUP(S4254,LEGEND!$L$2:$M$5,2,FALSE),$J$4)))</f>
        <v>0</v>
      </c>
      <c r="N4254" s="48" t="s">
        <v>60</v>
      </c>
      <c r="O4254" s="6" t="s">
        <v>60</v>
      </c>
      <c r="P4254" s="49" t="s">
        <v>66</v>
      </c>
      <c r="Q4254" s="49" t="s">
        <v>473</v>
      </c>
      <c r="R4254" s="6" t="s">
        <v>60</v>
      </c>
      <c r="S4254" s="49" t="s">
        <v>60</v>
      </c>
      <c r="T4254" s="73" t="str">
        <f>IF(_xlfn.XLOOKUP(I4254,LEGEND!B:B,LEGEND!H:H)&lt;&gt;"-",HYPERLINK(_xlfn.XLOOKUP(I4254,LEGEND!B:B,LEGEND!H:H),"link"),_xlfn.XLOOKUP(I4254,LEGEND!B:B,LEGEND!H:H))</f>
        <v>link</v>
      </c>
      <c r="U4254" s="73" t="str">
        <f>HYPERLINK(_xlfn.XLOOKUP(I4254,LEGEND!B:B,LEGEND!I:I))</f>
        <v>https://milwaukee-media-images.s3.amazonaws.com/hi/49964705--Hero_1.jpg</v>
      </c>
      <c r="V4254" s="51" t="s">
        <v>20974</v>
      </c>
      <c r="W4254" s="63" t="s">
        <v>71</v>
      </c>
      <c r="X4254" s="64">
        <v>72</v>
      </c>
      <c r="Y4254" s="64">
        <v>17</v>
      </c>
      <c r="Z4254" s="64">
        <v>298</v>
      </c>
      <c r="AA4254" s="84">
        <v>0.88400000000000001</v>
      </c>
      <c r="AB4254" s="85">
        <v>1</v>
      </c>
      <c r="AC4254" s="85">
        <v>1</v>
      </c>
    </row>
    <row r="4255" spans="1:29" ht="15">
      <c r="A4255" s="1"/>
      <c r="B4255" s="6" t="s">
        <v>8777</v>
      </c>
      <c r="C4255" s="6" t="s">
        <v>8778</v>
      </c>
      <c r="D4255" s="6" t="s">
        <v>8821</v>
      </c>
      <c r="E4255" s="49" t="s">
        <v>1277</v>
      </c>
      <c r="F4255" s="6" t="s">
        <v>4070</v>
      </c>
      <c r="G4255" s="6" t="s">
        <v>60</v>
      </c>
      <c r="H4255" s="6" t="s">
        <v>60</v>
      </c>
      <c r="I4255" s="60" t="s">
        <v>20975</v>
      </c>
      <c r="J4255" s="49" t="s">
        <v>20976</v>
      </c>
      <c r="K4255" s="6" t="s">
        <v>20977</v>
      </c>
      <c r="L4255" s="29">
        <f>IF($J$6="с учетом НДС",VLOOKUP(I4255,LEGEND!B:E,4,0)*(1-M4255),VLOOKUP(I4255,LEGEND!B:E,4,0)*(1-M4255)/1.2)</f>
        <v>3990</v>
      </c>
      <c r="M4255" s="57">
        <f>IF(AND(B4255&lt;&gt;"1_Электроинструмент",B4255&lt;&gt;"2_Садовая техника"),$J$5,IF($J$4&lt;=20%,$J$4,IFERROR(VLOOKUP(S4255,LEGEND!$L$2:$M$5,2,FALSE),$J$4)))</f>
        <v>0</v>
      </c>
      <c r="N4255" s="48" t="s">
        <v>60</v>
      </c>
      <c r="O4255" s="6" t="s">
        <v>60</v>
      </c>
      <c r="P4255" s="49" t="s">
        <v>66</v>
      </c>
      <c r="Q4255" s="49" t="s">
        <v>473</v>
      </c>
      <c r="R4255" s="6" t="s">
        <v>60</v>
      </c>
      <c r="S4255" s="49" t="s">
        <v>60</v>
      </c>
      <c r="T4255" s="73" t="str">
        <f>IF(_xlfn.XLOOKUP(I4255,LEGEND!B:B,LEGEND!H:H)&lt;&gt;"-",HYPERLINK(_xlfn.XLOOKUP(I4255,LEGEND!B:B,LEGEND!H:H),"link"),_xlfn.XLOOKUP(I4255,LEGEND!B:B,LEGEND!H:H))</f>
        <v>link</v>
      </c>
      <c r="U4255" s="73" t="str">
        <f>HYPERLINK(_xlfn.XLOOKUP(I4255,LEGEND!B:B,LEGEND!I:I))</f>
        <v>https://milwaukee-media-images.s3.amazonaws.com/hi/4932308838--Hero_1.jpg</v>
      </c>
      <c r="V4255" s="51" t="s">
        <v>20978</v>
      </c>
      <c r="W4255" s="63" t="s">
        <v>19924</v>
      </c>
      <c r="X4255" s="64">
        <v>16</v>
      </c>
      <c r="Y4255" s="64">
        <v>5</v>
      </c>
      <c r="Z4255" s="64">
        <v>11</v>
      </c>
      <c r="AA4255" s="84">
        <v>1.0999999999999999E-2</v>
      </c>
      <c r="AB4255" s="85">
        <v>1</v>
      </c>
      <c r="AC4255" s="85">
        <v>1</v>
      </c>
    </row>
    <row r="4256" spans="1:29" ht="15">
      <c r="A4256" s="1"/>
      <c r="B4256" s="6" t="s">
        <v>8777</v>
      </c>
      <c r="C4256" s="6" t="s">
        <v>8778</v>
      </c>
      <c r="D4256" s="6" t="s">
        <v>8821</v>
      </c>
      <c r="E4256" s="49" t="s">
        <v>1277</v>
      </c>
      <c r="F4256" s="6" t="s">
        <v>4070</v>
      </c>
      <c r="G4256" s="6" t="s">
        <v>60</v>
      </c>
      <c r="H4256" s="6" t="s">
        <v>60</v>
      </c>
      <c r="I4256" s="60" t="s">
        <v>20979</v>
      </c>
      <c r="J4256" s="49" t="s">
        <v>20980</v>
      </c>
      <c r="K4256" s="6" t="s">
        <v>20981</v>
      </c>
      <c r="L4256" s="29">
        <f>IF($J$6="с учетом НДС",VLOOKUP(I4256,LEGEND!B:E,4,0)*(1-M4256),VLOOKUP(I4256,LEGEND!B:E,4,0)*(1-M4256)/1.2)</f>
        <v>3990</v>
      </c>
      <c r="M4256" s="57">
        <f>IF(AND(B4256&lt;&gt;"1_Электроинструмент",B4256&lt;&gt;"2_Садовая техника"),$J$5,IF($J$4&lt;=20%,$J$4,IFERROR(VLOOKUP(S4256,LEGEND!$L$2:$M$5,2,FALSE),$J$4)))</f>
        <v>0</v>
      </c>
      <c r="N4256" s="48" t="s">
        <v>60</v>
      </c>
      <c r="O4256" s="6" t="s">
        <v>60</v>
      </c>
      <c r="P4256" s="49" t="s">
        <v>66</v>
      </c>
      <c r="Q4256" s="49" t="s">
        <v>473</v>
      </c>
      <c r="R4256" s="6" t="s">
        <v>60</v>
      </c>
      <c r="S4256" s="49" t="s">
        <v>60</v>
      </c>
      <c r="T4256" s="73" t="str">
        <f>IF(_xlfn.XLOOKUP(I4256,LEGEND!B:B,LEGEND!H:H)&lt;&gt;"-",HYPERLINK(_xlfn.XLOOKUP(I4256,LEGEND!B:B,LEGEND!H:H),"link"),_xlfn.XLOOKUP(I4256,LEGEND!B:B,LEGEND!H:H))</f>
        <v>link</v>
      </c>
      <c r="U4256" s="73" t="str">
        <f>HYPERLINK(_xlfn.XLOOKUP(I4256,LEGEND!B:B,LEGEND!I:I))</f>
        <v>https://milwaukee-media-images.s3.amazonaws.com/hi/4932308837--Hero_1.jpg</v>
      </c>
      <c r="V4256" s="51" t="s">
        <v>20982</v>
      </c>
      <c r="W4256" s="63" t="s">
        <v>19924</v>
      </c>
      <c r="X4256" s="64">
        <v>12</v>
      </c>
      <c r="Y4256" s="64">
        <v>12</v>
      </c>
      <c r="Z4256" s="64">
        <v>5</v>
      </c>
      <c r="AA4256" s="84">
        <v>4.0000000000000001E-3</v>
      </c>
      <c r="AB4256" s="85">
        <v>1</v>
      </c>
      <c r="AC4256" s="85">
        <v>1</v>
      </c>
    </row>
    <row r="4257" spans="1:29" ht="15">
      <c r="A4257" s="1"/>
      <c r="B4257" s="6" t="s">
        <v>8777</v>
      </c>
      <c r="C4257" s="6" t="s">
        <v>8778</v>
      </c>
      <c r="D4257" s="6" t="s">
        <v>8821</v>
      </c>
      <c r="E4257" s="49" t="s">
        <v>1277</v>
      </c>
      <c r="F4257" s="6" t="s">
        <v>4070</v>
      </c>
      <c r="G4257" s="6" t="s">
        <v>60</v>
      </c>
      <c r="H4257" s="6" t="s">
        <v>60</v>
      </c>
      <c r="I4257" s="60" t="s">
        <v>20983</v>
      </c>
      <c r="J4257" s="49" t="s">
        <v>20984</v>
      </c>
      <c r="K4257" s="6" t="s">
        <v>20985</v>
      </c>
      <c r="L4257" s="29">
        <f>IF($J$6="с учетом НДС",VLOOKUP(I4257,LEGEND!B:E,4,0)*(1-M4257),VLOOKUP(I4257,LEGEND!B:E,4,0)*(1-M4257)/1.2)</f>
        <v>4130</v>
      </c>
      <c r="M4257" s="57">
        <f>IF(AND(B4257&lt;&gt;"1_Электроинструмент",B4257&lt;&gt;"2_Садовая техника"),$J$5,IF($J$4&lt;=20%,$J$4,IFERROR(VLOOKUP(S4257,LEGEND!$L$2:$M$5,2,FALSE),$J$4)))</f>
        <v>0</v>
      </c>
      <c r="N4257" s="48" t="s">
        <v>60</v>
      </c>
      <c r="O4257" s="6" t="s">
        <v>60</v>
      </c>
      <c r="P4257" s="49" t="s">
        <v>66</v>
      </c>
      <c r="Q4257" s="49" t="s">
        <v>473</v>
      </c>
      <c r="R4257" s="6" t="s">
        <v>60</v>
      </c>
      <c r="S4257" s="49" t="s">
        <v>60</v>
      </c>
      <c r="T4257" s="73" t="str">
        <f>IF(_xlfn.XLOOKUP(I4257,LEGEND!B:B,LEGEND!H:H)&lt;&gt;"-",HYPERLINK(_xlfn.XLOOKUP(I4257,LEGEND!B:B,LEGEND!H:H),"link"),_xlfn.XLOOKUP(I4257,LEGEND!B:B,LEGEND!H:H))</f>
        <v>link</v>
      </c>
      <c r="U4257" s="73" t="str">
        <f>HYPERLINK(_xlfn.XLOOKUP(I4257,LEGEND!B:B,LEGEND!I:I))</f>
        <v>https://milwaukee-media-images.s3.amazonaws.com/hi/4932430171--Hero_1.jpg</v>
      </c>
      <c r="V4257" s="51" t="s">
        <v>20986</v>
      </c>
      <c r="W4257" s="63" t="s">
        <v>19924</v>
      </c>
      <c r="X4257" s="64">
        <v>14</v>
      </c>
      <c r="Y4257" s="64">
        <v>4</v>
      </c>
      <c r="Z4257" s="64">
        <v>14</v>
      </c>
      <c r="AA4257" s="84">
        <v>1.2999999999999999E-2</v>
      </c>
      <c r="AB4257" s="85">
        <v>1</v>
      </c>
      <c r="AC4257" s="85">
        <v>1</v>
      </c>
    </row>
    <row r="4258" spans="1:29" ht="15">
      <c r="A4258" s="1"/>
      <c r="B4258" s="6" t="s">
        <v>8777</v>
      </c>
      <c r="C4258" s="6" t="s">
        <v>8778</v>
      </c>
      <c r="D4258" s="6" t="s">
        <v>8821</v>
      </c>
      <c r="E4258" s="49" t="s">
        <v>1277</v>
      </c>
      <c r="F4258" s="6" t="s">
        <v>4070</v>
      </c>
      <c r="G4258" s="6" t="s">
        <v>60</v>
      </c>
      <c r="H4258" s="6" t="s">
        <v>60</v>
      </c>
      <c r="I4258" s="60" t="s">
        <v>20987</v>
      </c>
      <c r="J4258" s="49" t="s">
        <v>20988</v>
      </c>
      <c r="K4258" s="6" t="s">
        <v>20989</v>
      </c>
      <c r="L4258" s="29">
        <f>IF($J$6="с учетом НДС",VLOOKUP(I4258,LEGEND!B:E,4,0)*(1-M4258),VLOOKUP(I4258,LEGEND!B:E,4,0)*(1-M4258)/1.2)</f>
        <v>4970</v>
      </c>
      <c r="M4258" s="57">
        <f>IF(AND(B4258&lt;&gt;"1_Электроинструмент",B4258&lt;&gt;"2_Садовая техника"),$J$5,IF($J$4&lt;=20%,$J$4,IFERROR(VLOOKUP(S4258,LEGEND!$L$2:$M$5,2,FALSE),$J$4)))</f>
        <v>0</v>
      </c>
      <c r="N4258" s="48" t="s">
        <v>60</v>
      </c>
      <c r="O4258" s="6" t="s">
        <v>60</v>
      </c>
      <c r="P4258" s="49" t="s">
        <v>66</v>
      </c>
      <c r="Q4258" s="49" t="s">
        <v>473</v>
      </c>
      <c r="R4258" s="6" t="s">
        <v>60</v>
      </c>
      <c r="S4258" s="49" t="s">
        <v>60</v>
      </c>
      <c r="T4258" s="73" t="str">
        <f>IF(_xlfn.XLOOKUP(I4258,LEGEND!B:B,LEGEND!H:H)&lt;&gt;"-",HYPERLINK(_xlfn.XLOOKUP(I4258,LEGEND!B:B,LEGEND!H:H),"link"),_xlfn.XLOOKUP(I4258,LEGEND!B:B,LEGEND!H:H))</f>
        <v>-</v>
      </c>
      <c r="U4258" s="73" t="str">
        <f>HYPERLINK(_xlfn.XLOOKUP(I4258,LEGEND!B:B,LEGEND!I:I))</f>
        <v>https://milwaukee-media-images.s3.amazonaws.com/hi/4932351632--Hero_1.jpg</v>
      </c>
      <c r="V4258" s="51" t="s">
        <v>20990</v>
      </c>
      <c r="W4258" s="63" t="s">
        <v>2772</v>
      </c>
      <c r="X4258" s="64">
        <v>100</v>
      </c>
      <c r="Y4258" s="64">
        <v>75</v>
      </c>
      <c r="Z4258" s="64">
        <v>51</v>
      </c>
      <c r="AA4258" s="84">
        <v>0.432</v>
      </c>
      <c r="AB4258" s="85">
        <v>1</v>
      </c>
      <c r="AC4258" s="85">
        <v>1</v>
      </c>
    </row>
    <row r="4259" spans="1:29" ht="25.5">
      <c r="A4259" s="1"/>
      <c r="B4259" s="6" t="s">
        <v>8777</v>
      </c>
      <c r="C4259" s="6" t="s">
        <v>8778</v>
      </c>
      <c r="D4259" s="6" t="s">
        <v>8821</v>
      </c>
      <c r="E4259" s="49" t="s">
        <v>1277</v>
      </c>
      <c r="F4259" s="6" t="s">
        <v>4070</v>
      </c>
      <c r="G4259" s="6" t="s">
        <v>60</v>
      </c>
      <c r="H4259" s="6" t="s">
        <v>60</v>
      </c>
      <c r="I4259" s="60" t="s">
        <v>20991</v>
      </c>
      <c r="J4259" s="49" t="s">
        <v>20992</v>
      </c>
      <c r="K4259" s="6" t="s">
        <v>20993</v>
      </c>
      <c r="L4259" s="29">
        <f>IF($J$6="с учетом НДС",VLOOKUP(I4259,LEGEND!B:E,4,0)*(1-M4259),VLOOKUP(I4259,LEGEND!B:E,4,0)*(1-M4259)/1.2)</f>
        <v>6700</v>
      </c>
      <c r="M4259" s="57">
        <f>IF(AND(B4259&lt;&gt;"1_Электроинструмент",B4259&lt;&gt;"2_Садовая техника"),$J$5,IF($J$4&lt;=20%,$J$4,IFERROR(VLOOKUP(S4259,LEGEND!$L$2:$M$5,2,FALSE),$J$4)))</f>
        <v>0</v>
      </c>
      <c r="N4259" s="48" t="s">
        <v>60</v>
      </c>
      <c r="O4259" s="6" t="s">
        <v>60</v>
      </c>
      <c r="P4259" s="49" t="s">
        <v>66</v>
      </c>
      <c r="Q4259" s="49" t="s">
        <v>67</v>
      </c>
      <c r="R4259" s="6" t="s">
        <v>60</v>
      </c>
      <c r="S4259" s="49" t="s">
        <v>60</v>
      </c>
      <c r="T4259" s="73" t="str">
        <f>IF(_xlfn.XLOOKUP(I4259,LEGEND!B:B,LEGEND!H:H)&lt;&gt;"-",HYPERLINK(_xlfn.XLOOKUP(I4259,LEGEND!B:B,LEGEND!H:H),"link"),_xlfn.XLOOKUP(I4259,LEGEND!B:B,LEGEND!H:H))</f>
        <v>link</v>
      </c>
      <c r="U4259" s="73" t="str">
        <f>HYPERLINK(_xlfn.XLOOKUP(I4259,LEGEND!B:B,LEGEND!I:I))</f>
        <v>https://milwaukee-media-images.s3.amazonaws.com/hi/4932430070--Hero_1.jpg</v>
      </c>
      <c r="V4259" s="51" t="s">
        <v>20994</v>
      </c>
      <c r="W4259" s="63" t="s">
        <v>71</v>
      </c>
      <c r="X4259" s="64">
        <v>205</v>
      </c>
      <c r="Y4259" s="64">
        <v>150</v>
      </c>
      <c r="Z4259" s="64">
        <v>35</v>
      </c>
      <c r="AA4259" s="84">
        <v>0.76</v>
      </c>
      <c r="AB4259" s="85">
        <v>1</v>
      </c>
      <c r="AC4259" s="85">
        <v>1</v>
      </c>
    </row>
    <row r="4260" spans="1:29" ht="15">
      <c r="A4260" s="1"/>
      <c r="B4260" s="6" t="s">
        <v>8777</v>
      </c>
      <c r="C4260" s="6" t="s">
        <v>8778</v>
      </c>
      <c r="D4260" s="6" t="s">
        <v>8821</v>
      </c>
      <c r="E4260" s="49" t="s">
        <v>1277</v>
      </c>
      <c r="F4260" s="6" t="s">
        <v>4070</v>
      </c>
      <c r="G4260" s="6" t="s">
        <v>60</v>
      </c>
      <c r="H4260" s="6" t="s">
        <v>60</v>
      </c>
      <c r="I4260" s="60" t="s">
        <v>20995</v>
      </c>
      <c r="J4260" s="49" t="s">
        <v>20996</v>
      </c>
      <c r="K4260" s="6" t="s">
        <v>20997</v>
      </c>
      <c r="L4260" s="29">
        <f>IF($J$6="с учетом НДС",VLOOKUP(I4260,LEGEND!B:E,4,0)*(1-M4260),VLOOKUP(I4260,LEGEND!B:E,4,0)*(1-M4260)/1.2)</f>
        <v>8900</v>
      </c>
      <c r="M4260" s="57">
        <f>IF(AND(B4260&lt;&gt;"1_Электроинструмент",B4260&lt;&gt;"2_Садовая техника"),$J$5,IF($J$4&lt;=20%,$J$4,IFERROR(VLOOKUP(S4260,LEGEND!$L$2:$M$5,2,FALSE),$J$4)))</f>
        <v>0</v>
      </c>
      <c r="N4260" s="48" t="s">
        <v>60</v>
      </c>
      <c r="O4260" s="6" t="s">
        <v>60</v>
      </c>
      <c r="P4260" s="49" t="s">
        <v>66</v>
      </c>
      <c r="Q4260" s="49" t="s">
        <v>473</v>
      </c>
      <c r="R4260" s="6" t="s">
        <v>60</v>
      </c>
      <c r="S4260" s="49" t="s">
        <v>60</v>
      </c>
      <c r="T4260" s="73" t="str">
        <f>IF(_xlfn.XLOOKUP(I4260,LEGEND!B:B,LEGEND!H:H)&lt;&gt;"-",HYPERLINK(_xlfn.XLOOKUP(I4260,LEGEND!B:B,LEGEND!H:H),"link"),_xlfn.XLOOKUP(I4260,LEGEND!B:B,LEGEND!H:H))</f>
        <v>link</v>
      </c>
      <c r="U4260" s="73" t="str">
        <f>HYPERLINK(_xlfn.XLOOKUP(I4260,LEGEND!B:B,LEGEND!I:I))</f>
        <v>https://milwaukee-media-images.s3.amazonaws.com/hi/4932430172--Hero_1.jpg</v>
      </c>
      <c r="V4260" s="51" t="s">
        <v>20998</v>
      </c>
      <c r="W4260" s="63" t="s">
        <v>19924</v>
      </c>
      <c r="X4260" s="64">
        <v>140</v>
      </c>
      <c r="Y4260" s="64">
        <v>70</v>
      </c>
      <c r="Z4260" s="64">
        <v>6</v>
      </c>
      <c r="AA4260" s="84">
        <v>2.8000000000000001E-2</v>
      </c>
      <c r="AB4260" s="85">
        <v>1</v>
      </c>
      <c r="AC4260" s="85">
        <v>1</v>
      </c>
    </row>
    <row r="4261" spans="1:29" ht="25.5">
      <c r="A4261" s="1"/>
      <c r="B4261" s="6" t="s">
        <v>8777</v>
      </c>
      <c r="C4261" s="6" t="s">
        <v>8778</v>
      </c>
      <c r="D4261" s="6" t="s">
        <v>8821</v>
      </c>
      <c r="E4261" s="49" t="s">
        <v>1277</v>
      </c>
      <c r="F4261" s="6" t="s">
        <v>4070</v>
      </c>
      <c r="G4261" s="6" t="s">
        <v>60</v>
      </c>
      <c r="H4261" s="6" t="s">
        <v>60</v>
      </c>
      <c r="I4261" s="60" t="s">
        <v>20999</v>
      </c>
      <c r="J4261" s="49" t="s">
        <v>21000</v>
      </c>
      <c r="K4261" s="6" t="s">
        <v>21001</v>
      </c>
      <c r="L4261" s="29">
        <f>IF($J$6="с учетом НДС",VLOOKUP(I4261,LEGEND!B:E,4,0)*(1-M4261),VLOOKUP(I4261,LEGEND!B:E,4,0)*(1-M4261)/1.2)</f>
        <v>9100</v>
      </c>
      <c r="M4261" s="57">
        <f>IF(AND(B4261&lt;&gt;"1_Электроинструмент",B4261&lt;&gt;"2_Садовая техника"),$J$5,IF($J$4&lt;=20%,$J$4,IFERROR(VLOOKUP(S4261,LEGEND!$L$2:$M$5,2,FALSE),$J$4)))</f>
        <v>0</v>
      </c>
      <c r="N4261" s="48" t="s">
        <v>60</v>
      </c>
      <c r="O4261" s="6" t="s">
        <v>60</v>
      </c>
      <c r="P4261" s="49" t="s">
        <v>66</v>
      </c>
      <c r="Q4261" s="49" t="s">
        <v>473</v>
      </c>
      <c r="R4261" s="6" t="s">
        <v>60</v>
      </c>
      <c r="S4261" s="49" t="s">
        <v>60</v>
      </c>
      <c r="T4261" s="73" t="str">
        <f>IF(_xlfn.XLOOKUP(I4261,LEGEND!B:B,LEGEND!H:H)&lt;&gt;"-",HYPERLINK(_xlfn.XLOOKUP(I4261,LEGEND!B:B,LEGEND!H:H),"link"),_xlfn.XLOOKUP(I4261,LEGEND!B:B,LEGEND!H:H))</f>
        <v>link</v>
      </c>
      <c r="U4261" s="73" t="str">
        <f>HYPERLINK(_xlfn.XLOOKUP(I4261,LEGEND!B:B,LEGEND!I:I))</f>
        <v>https://milwaukee-media-images.s3.amazonaws.com/hi/4932279565--Hero_1.jpg</v>
      </c>
      <c r="V4261" s="51" t="s">
        <v>21002</v>
      </c>
      <c r="W4261" s="63" t="s">
        <v>21003</v>
      </c>
      <c r="X4261" s="64">
        <v>15</v>
      </c>
      <c r="Y4261" s="64">
        <v>15</v>
      </c>
      <c r="Z4261" s="64">
        <v>30</v>
      </c>
      <c r="AA4261" s="84">
        <v>2.5000000000000001E-2</v>
      </c>
      <c r="AB4261" s="85">
        <v>1</v>
      </c>
      <c r="AC4261" s="85">
        <v>1</v>
      </c>
    </row>
    <row r="4262" spans="1:29" ht="38.25">
      <c r="A4262" s="1"/>
      <c r="B4262" s="6" t="s">
        <v>8777</v>
      </c>
      <c r="C4262" s="6" t="s">
        <v>8778</v>
      </c>
      <c r="D4262" s="6" t="s">
        <v>8821</v>
      </c>
      <c r="E4262" s="49" t="s">
        <v>1277</v>
      </c>
      <c r="F4262" s="6" t="s">
        <v>4070</v>
      </c>
      <c r="G4262" s="6" t="s">
        <v>60</v>
      </c>
      <c r="H4262" s="6" t="s">
        <v>60</v>
      </c>
      <c r="I4262" s="60" t="s">
        <v>21004</v>
      </c>
      <c r="J4262" s="49" t="s">
        <v>21005</v>
      </c>
      <c r="K4262" s="6" t="s">
        <v>21001</v>
      </c>
      <c r="L4262" s="29">
        <f>IF($J$6="с учетом НДС",VLOOKUP(I4262,LEGEND!B:E,4,0)*(1-M4262),VLOOKUP(I4262,LEGEND!B:E,4,0)*(1-M4262)/1.2)</f>
        <v>9100</v>
      </c>
      <c r="M4262" s="57">
        <f>IF(AND(B4262&lt;&gt;"1_Электроинструмент",B4262&lt;&gt;"2_Садовая техника"),$J$5,IF($J$4&lt;=20%,$J$4,IFERROR(VLOOKUP(S4262,LEGEND!$L$2:$M$5,2,FALSE),$J$4)))</f>
        <v>0</v>
      </c>
      <c r="N4262" s="48" t="s">
        <v>60</v>
      </c>
      <c r="O4262" s="6" t="s">
        <v>60</v>
      </c>
      <c r="P4262" s="49" t="s">
        <v>66</v>
      </c>
      <c r="Q4262" s="49" t="s">
        <v>473</v>
      </c>
      <c r="R4262" s="6" t="s">
        <v>60</v>
      </c>
      <c r="S4262" s="49" t="s">
        <v>60</v>
      </c>
      <c r="T4262" s="73" t="str">
        <f>IF(_xlfn.XLOOKUP(I4262,LEGEND!B:B,LEGEND!H:H)&lt;&gt;"-",HYPERLINK(_xlfn.XLOOKUP(I4262,LEGEND!B:B,LEGEND!H:H),"link"),_xlfn.XLOOKUP(I4262,LEGEND!B:B,LEGEND!H:H))</f>
        <v>link</v>
      </c>
      <c r="U4262" s="73" t="str">
        <f>HYPERLINK(_xlfn.XLOOKUP(I4262,LEGEND!B:B,LEGEND!I:I))</f>
        <v>https://milwaukee-media-images.s3.amazonaws.com/hi/4932279498--Hero_1.jpg</v>
      </c>
      <c r="V4262" s="51" t="s">
        <v>21006</v>
      </c>
      <c r="W4262" s="63" t="s">
        <v>19924</v>
      </c>
      <c r="X4262" s="64">
        <v>15</v>
      </c>
      <c r="Y4262" s="64">
        <v>15</v>
      </c>
      <c r="Z4262" s="64">
        <v>25</v>
      </c>
      <c r="AA4262" s="84">
        <v>2.4E-2</v>
      </c>
      <c r="AB4262" s="85">
        <v>1</v>
      </c>
      <c r="AC4262" s="85">
        <v>1</v>
      </c>
    </row>
    <row r="4263" spans="1:29" ht="25.5">
      <c r="A4263" s="1"/>
      <c r="B4263" s="6" t="s">
        <v>8777</v>
      </c>
      <c r="C4263" s="6" t="s">
        <v>8778</v>
      </c>
      <c r="D4263" s="6" t="s">
        <v>8821</v>
      </c>
      <c r="E4263" s="49" t="s">
        <v>1277</v>
      </c>
      <c r="F4263" s="6" t="s">
        <v>4578</v>
      </c>
      <c r="G4263" s="6" t="s">
        <v>60</v>
      </c>
      <c r="H4263" s="6" t="s">
        <v>60</v>
      </c>
      <c r="I4263" s="60" t="s">
        <v>20951</v>
      </c>
      <c r="J4263" s="49" t="s">
        <v>20952</v>
      </c>
      <c r="K4263" s="6" t="s">
        <v>20953</v>
      </c>
      <c r="L4263" s="29">
        <f>IF($J$6="с учетом НДС",VLOOKUP(I4263,LEGEND!B:E,4,0)*(1-M4263),VLOOKUP(I4263,LEGEND!B:E,4,0)*(1-M4263)/1.2)</f>
        <v>1460</v>
      </c>
      <c r="M4263" s="57">
        <f>IF(AND(B4263&lt;&gt;"1_Электроинструмент",B4263&lt;&gt;"2_Садовая техника"),$J$5,IF($J$4&lt;=20%,$J$4,IFERROR(VLOOKUP(S4263,LEGEND!$L$2:$M$5,2,FALSE),$J$4)))</f>
        <v>0</v>
      </c>
      <c r="N4263" s="48" t="s">
        <v>60</v>
      </c>
      <c r="O4263" s="6" t="s">
        <v>60</v>
      </c>
      <c r="P4263" s="49" t="s">
        <v>66</v>
      </c>
      <c r="Q4263" s="49" t="s">
        <v>67</v>
      </c>
      <c r="R4263" s="6" t="s">
        <v>60</v>
      </c>
      <c r="S4263" s="49" t="s">
        <v>60</v>
      </c>
      <c r="T4263" s="73" t="str">
        <f>IF(_xlfn.XLOOKUP(I4263,LEGEND!B:B,LEGEND!H:H)&lt;&gt;"-",HYPERLINK(_xlfn.XLOOKUP(I4263,LEGEND!B:B,LEGEND!H:H),"link"),_xlfn.XLOOKUP(I4263,LEGEND!B:B,LEGEND!H:H))</f>
        <v>link</v>
      </c>
      <c r="U4263" s="73" t="str">
        <f>HYPERLINK(_xlfn.XLOOKUP(I4263,LEGEND!B:B,LEGEND!I:I))</f>
        <v>https://milwaukee-media-images.s3.amazonaws.com/hi/4932464610--Hero_1.jpg</v>
      </c>
      <c r="V4263" s="51" t="s">
        <v>20954</v>
      </c>
      <c r="W4263" s="63" t="s">
        <v>71</v>
      </c>
      <c r="X4263" s="64">
        <v>300</v>
      </c>
      <c r="Y4263" s="64">
        <v>200</v>
      </c>
      <c r="Z4263" s="64">
        <v>200</v>
      </c>
      <c r="AA4263" s="84">
        <v>0.111</v>
      </c>
      <c r="AB4263" s="85">
        <v>1</v>
      </c>
      <c r="AC4263" s="85">
        <v>1</v>
      </c>
    </row>
    <row r="4264" spans="1:29" ht="25.5">
      <c r="A4264" s="1"/>
      <c r="B4264" s="6" t="s">
        <v>8777</v>
      </c>
      <c r="C4264" s="6" t="s">
        <v>8778</v>
      </c>
      <c r="D4264" s="6" t="s">
        <v>8821</v>
      </c>
      <c r="E4264" s="49" t="s">
        <v>12769</v>
      </c>
      <c r="F4264" s="6" t="s">
        <v>4070</v>
      </c>
      <c r="G4264" s="6" t="s">
        <v>60</v>
      </c>
      <c r="H4264" s="6" t="s">
        <v>60</v>
      </c>
      <c r="I4264" s="60" t="s">
        <v>24237</v>
      </c>
      <c r="J4264" s="49" t="s">
        <v>24238</v>
      </c>
      <c r="K4264" s="6" t="s">
        <v>24239</v>
      </c>
      <c r="L4264" s="29">
        <f>IF($J$6="с учетом НДС",VLOOKUP(I4264,LEGEND!B:E,4,0)*(1-M4264),VLOOKUP(I4264,LEGEND!B:E,4,0)*(1-M4264)/1.2)</f>
        <v>31600</v>
      </c>
      <c r="M4264" s="57">
        <f>IF(AND(B4264&lt;&gt;"1_Электроинструмент",B4264&lt;&gt;"2_Садовая техника"),$J$5,IF($J$4&lt;=20%,$J$4,IFERROR(VLOOKUP(S4264,LEGEND!$L$2:$M$5,2,FALSE),$J$4)))</f>
        <v>0</v>
      </c>
      <c r="N4264" s="48" t="s">
        <v>60</v>
      </c>
      <c r="O4264" s="6" t="s">
        <v>60</v>
      </c>
      <c r="P4264" s="49" t="s">
        <v>1556</v>
      </c>
      <c r="Q4264" s="49" t="s">
        <v>473</v>
      </c>
      <c r="R4264" s="6" t="s">
        <v>60</v>
      </c>
      <c r="S4264" s="49" t="s">
        <v>60</v>
      </c>
      <c r="T4264" s="73" t="str">
        <f>IF(_xlfn.XLOOKUP(I4264,LEGEND!B:B,LEGEND!H:H)&lt;&gt;"-",HYPERLINK(_xlfn.XLOOKUP(I4264,LEGEND!B:B,LEGEND!H:H),"link"),_xlfn.XLOOKUP(I4264,LEGEND!B:B,LEGEND!H:H))</f>
        <v>-</v>
      </c>
      <c r="U4264" s="73" t="str">
        <f>HYPERLINK(_xlfn.XLOOKUP(I4264,LEGEND!B:B,LEGEND!I:I))</f>
        <v>-</v>
      </c>
      <c r="V4264" s="51" t="s">
        <v>24240</v>
      </c>
      <c r="W4264" s="63" t="s">
        <v>2772</v>
      </c>
      <c r="X4264" s="64">
        <v>390</v>
      </c>
      <c r="Y4264" s="64">
        <v>380</v>
      </c>
      <c r="Z4264" s="64">
        <v>180</v>
      </c>
      <c r="AA4264" s="84">
        <v>4</v>
      </c>
      <c r="AB4264" s="85">
        <v>1</v>
      </c>
      <c r="AC4264" s="85">
        <v>1</v>
      </c>
    </row>
    <row r="4265" spans="1:29" ht="25.5">
      <c r="A4265" s="1"/>
      <c r="B4265" s="6" t="s">
        <v>8777</v>
      </c>
      <c r="C4265" s="6" t="s">
        <v>8778</v>
      </c>
      <c r="D4265" s="6" t="s">
        <v>8821</v>
      </c>
      <c r="E4265" s="49" t="s">
        <v>8822</v>
      </c>
      <c r="F4265" s="6" t="s">
        <v>60</v>
      </c>
      <c r="G4265" s="6" t="s">
        <v>60</v>
      </c>
      <c r="H4265" s="6" t="s">
        <v>60</v>
      </c>
      <c r="I4265" s="60" t="s">
        <v>21099</v>
      </c>
      <c r="J4265" s="49" t="s">
        <v>21100</v>
      </c>
      <c r="K4265" s="6" t="s">
        <v>21101</v>
      </c>
      <c r="L4265" s="29">
        <f>IF($J$6="с учетом НДС",VLOOKUP(I4265,LEGEND!B:E,4,0)*(1-M4265),VLOOKUP(I4265,LEGEND!B:E,4,0)*(1-M4265)/1.2)</f>
        <v>1500</v>
      </c>
      <c r="M4265" s="57">
        <f>IF(AND(B4265&lt;&gt;"1_Электроинструмент",B4265&lt;&gt;"2_Садовая техника"),$J$5,IF($J$4&lt;=20%,$J$4,IFERROR(VLOOKUP(S4265,LEGEND!$L$2:$M$5,2,FALSE),$J$4)))</f>
        <v>0</v>
      </c>
      <c r="N4265" s="48" t="s">
        <v>60</v>
      </c>
      <c r="O4265" s="6" t="s">
        <v>60</v>
      </c>
      <c r="P4265" s="49" t="s">
        <v>66</v>
      </c>
      <c r="Q4265" s="49" t="s">
        <v>67</v>
      </c>
      <c r="R4265" s="6" t="s">
        <v>60</v>
      </c>
      <c r="S4265" s="49" t="s">
        <v>60</v>
      </c>
      <c r="T4265" s="73" t="str">
        <f>IF(_xlfn.XLOOKUP(I4265,LEGEND!B:B,LEGEND!H:H)&lt;&gt;"-",HYPERLINK(_xlfn.XLOOKUP(I4265,LEGEND!B:B,LEGEND!H:H),"link"),_xlfn.XLOOKUP(I4265,LEGEND!B:B,LEGEND!H:H))</f>
        <v>link</v>
      </c>
      <c r="U4265" s="73" t="str">
        <f>HYPERLINK(_xlfn.XLOOKUP(I4265,LEGEND!B:B,LEGEND!I:I))</f>
        <v>https://milwaukee-media-images.s3.amazonaws.com/hi/4932478997--Hero_1.jpg</v>
      </c>
      <c r="V4265" s="51" t="s">
        <v>21102</v>
      </c>
      <c r="W4265" s="63" t="s">
        <v>1189</v>
      </c>
      <c r="X4265" s="64">
        <v>136</v>
      </c>
      <c r="Y4265" s="64">
        <v>136</v>
      </c>
      <c r="Z4265" s="64">
        <v>25</v>
      </c>
      <c r="AA4265" s="84">
        <v>0.33800000000000002</v>
      </c>
      <c r="AB4265" s="85">
        <v>10</v>
      </c>
      <c r="AC4265" s="85">
        <v>1</v>
      </c>
    </row>
    <row r="4266" spans="1:29" ht="25.5">
      <c r="A4266" s="1"/>
      <c r="B4266" s="6" t="s">
        <v>8777</v>
      </c>
      <c r="C4266" s="6" t="s">
        <v>8778</v>
      </c>
      <c r="D4266" s="6" t="s">
        <v>8821</v>
      </c>
      <c r="E4266" s="49" t="s">
        <v>8822</v>
      </c>
      <c r="F4266" s="6" t="s">
        <v>60</v>
      </c>
      <c r="G4266" s="6" t="s">
        <v>60</v>
      </c>
      <c r="H4266" s="6" t="s">
        <v>60</v>
      </c>
      <c r="I4266" s="60" t="s">
        <v>21107</v>
      </c>
      <c r="J4266" s="49" t="s">
        <v>21108</v>
      </c>
      <c r="K4266" s="6" t="s">
        <v>21109</v>
      </c>
      <c r="L4266" s="29">
        <f>IF($J$6="с учетом НДС",VLOOKUP(I4266,LEGEND!B:E,4,0)*(1-M4266),VLOOKUP(I4266,LEGEND!B:E,4,0)*(1-M4266)/1.2)</f>
        <v>1560</v>
      </c>
      <c r="M4266" s="57">
        <f>IF(AND(B4266&lt;&gt;"1_Электроинструмент",B4266&lt;&gt;"2_Садовая техника"),$J$5,IF($J$4&lt;=20%,$J$4,IFERROR(VLOOKUP(S4266,LEGEND!$L$2:$M$5,2,FALSE),$J$4)))</f>
        <v>0</v>
      </c>
      <c r="N4266" s="48" t="s">
        <v>60</v>
      </c>
      <c r="O4266" s="6" t="s">
        <v>60</v>
      </c>
      <c r="P4266" s="49" t="s">
        <v>66</v>
      </c>
      <c r="Q4266" s="49" t="s">
        <v>67</v>
      </c>
      <c r="R4266" s="6" t="s">
        <v>60</v>
      </c>
      <c r="S4266" s="49" t="s">
        <v>60</v>
      </c>
      <c r="T4266" s="73" t="str">
        <f>IF(_xlfn.XLOOKUP(I4266,LEGEND!B:B,LEGEND!H:H)&lt;&gt;"-",HYPERLINK(_xlfn.XLOOKUP(I4266,LEGEND!B:B,LEGEND!H:H),"link"),_xlfn.XLOOKUP(I4266,LEGEND!B:B,LEGEND!H:H))</f>
        <v>link</v>
      </c>
      <c r="U4266" s="73" t="str">
        <f>HYPERLINK(_xlfn.XLOOKUP(I4266,LEGEND!B:B,LEGEND!I:I))</f>
        <v>https://milwaukee-media-images.s3.amazonaws.com/hi/4932478998--Hero_1.jpg</v>
      </c>
      <c r="V4266" s="51" t="s">
        <v>21110</v>
      </c>
      <c r="W4266" s="63" t="s">
        <v>1189</v>
      </c>
      <c r="X4266" s="64">
        <v>136</v>
      </c>
      <c r="Y4266" s="64">
        <v>136</v>
      </c>
      <c r="Z4266" s="64">
        <v>25</v>
      </c>
      <c r="AA4266" s="84">
        <v>0.36799999999999999</v>
      </c>
      <c r="AB4266" s="85">
        <v>10</v>
      </c>
      <c r="AC4266" s="85">
        <v>1</v>
      </c>
    </row>
    <row r="4267" spans="1:29" ht="25.5">
      <c r="A4267" s="1"/>
      <c r="B4267" s="6" t="s">
        <v>8777</v>
      </c>
      <c r="C4267" s="6" t="s">
        <v>8778</v>
      </c>
      <c r="D4267" s="6" t="s">
        <v>8821</v>
      </c>
      <c r="E4267" s="49" t="s">
        <v>8822</v>
      </c>
      <c r="F4267" s="6" t="s">
        <v>4578</v>
      </c>
      <c r="G4267" s="6" t="s">
        <v>60</v>
      </c>
      <c r="H4267" s="6" t="s">
        <v>60</v>
      </c>
      <c r="I4267" s="60" t="s">
        <v>8823</v>
      </c>
      <c r="J4267" s="49" t="s">
        <v>8824</v>
      </c>
      <c r="K4267" s="6" t="s">
        <v>8825</v>
      </c>
      <c r="L4267" s="29">
        <f>IF($J$6="с учетом НДС",VLOOKUP(I4267,LEGEND!B:E,4,0)*(1-M4267),VLOOKUP(I4267,LEGEND!B:E,4,0)*(1-M4267)/1.2)</f>
        <v>66</v>
      </c>
      <c r="M4267" s="57">
        <f>IF(AND(B4267&lt;&gt;"1_Электроинструмент",B4267&lt;&gt;"2_Садовая техника"),$J$5,IF($J$4&lt;=20%,$J$4,IFERROR(VLOOKUP(S4267,LEGEND!$L$2:$M$5,2,FALSE),$J$4)))</f>
        <v>0</v>
      </c>
      <c r="N4267" s="48" t="s">
        <v>60</v>
      </c>
      <c r="O4267" s="6" t="s">
        <v>60</v>
      </c>
      <c r="P4267" s="49" t="s">
        <v>582</v>
      </c>
      <c r="Q4267" s="49" t="s">
        <v>583</v>
      </c>
      <c r="R4267" s="6" t="s">
        <v>60</v>
      </c>
      <c r="S4267" s="49" t="s">
        <v>60</v>
      </c>
      <c r="T4267" s="73" t="str">
        <f>IF(_xlfn.XLOOKUP(I4267,LEGEND!B:B,LEGEND!H:H)&lt;&gt;"-",HYPERLINK(_xlfn.XLOOKUP(I4267,LEGEND!B:B,LEGEND!H:H),"link"),_xlfn.XLOOKUP(I4267,LEGEND!B:B,LEGEND!H:H))</f>
        <v>-</v>
      </c>
      <c r="U4267" s="73" t="str">
        <f>HYPERLINK(_xlfn.XLOOKUP(I4267,LEGEND!B:B,LEGEND!I:I))</f>
        <v>-</v>
      </c>
      <c r="V4267" s="51" t="s">
        <v>8826</v>
      </c>
      <c r="W4267" s="63" t="s">
        <v>8827</v>
      </c>
      <c r="X4267" s="64">
        <v>110</v>
      </c>
      <c r="Y4267" s="64">
        <v>116</v>
      </c>
      <c r="Z4267" s="64">
        <v>4</v>
      </c>
      <c r="AA4267" s="84">
        <v>0.02</v>
      </c>
      <c r="AB4267" s="85">
        <v>1</v>
      </c>
      <c r="AC4267" s="85">
        <v>1</v>
      </c>
    </row>
    <row r="4268" spans="1:29" ht="25.5">
      <c r="A4268" s="1"/>
      <c r="B4268" s="6" t="s">
        <v>8777</v>
      </c>
      <c r="C4268" s="6" t="s">
        <v>8778</v>
      </c>
      <c r="D4268" s="6" t="s">
        <v>8821</v>
      </c>
      <c r="E4268" s="49" t="s">
        <v>8822</v>
      </c>
      <c r="F4268" s="6" t="s">
        <v>4578</v>
      </c>
      <c r="G4268" s="6" t="s">
        <v>60</v>
      </c>
      <c r="H4268" s="6" t="s">
        <v>60</v>
      </c>
      <c r="I4268" s="60" t="s">
        <v>8828</v>
      </c>
      <c r="J4268" s="49" t="s">
        <v>8829</v>
      </c>
      <c r="K4268" s="6" t="s">
        <v>8830</v>
      </c>
      <c r="L4268" s="29">
        <f>IF($J$6="с учетом НДС",VLOOKUP(I4268,LEGEND!B:E,4,0)*(1-M4268),VLOOKUP(I4268,LEGEND!B:E,4,0)*(1-M4268)/1.2)</f>
        <v>80</v>
      </c>
      <c r="M4268" s="57">
        <f>IF(AND(B4268&lt;&gt;"1_Электроинструмент",B4268&lt;&gt;"2_Садовая техника"),$J$5,IF($J$4&lt;=20%,$J$4,IFERROR(VLOOKUP(S4268,LEGEND!$L$2:$M$5,2,FALSE),$J$4)))</f>
        <v>0</v>
      </c>
      <c r="N4268" s="48" t="s">
        <v>60</v>
      </c>
      <c r="O4268" s="6" t="s">
        <v>60</v>
      </c>
      <c r="P4268" s="49" t="s">
        <v>582</v>
      </c>
      <c r="Q4268" s="49" t="s">
        <v>583</v>
      </c>
      <c r="R4268" s="6" t="s">
        <v>60</v>
      </c>
      <c r="S4268" s="49" t="s">
        <v>60</v>
      </c>
      <c r="T4268" s="73" t="str">
        <f>IF(_xlfn.XLOOKUP(I4268,LEGEND!B:B,LEGEND!H:H)&lt;&gt;"-",HYPERLINK(_xlfn.XLOOKUP(I4268,LEGEND!B:B,LEGEND!H:H),"link"),_xlfn.XLOOKUP(I4268,LEGEND!B:B,LEGEND!H:H))</f>
        <v>-</v>
      </c>
      <c r="U4268" s="73" t="str">
        <f>HYPERLINK(_xlfn.XLOOKUP(I4268,LEGEND!B:B,LEGEND!I:I))</f>
        <v>-</v>
      </c>
      <c r="V4268" s="51" t="s">
        <v>8831</v>
      </c>
      <c r="W4268" s="63" t="s">
        <v>8827</v>
      </c>
      <c r="X4268" s="64">
        <v>120</v>
      </c>
      <c r="Y4268" s="64">
        <v>126</v>
      </c>
      <c r="Z4268" s="64">
        <v>4</v>
      </c>
      <c r="AA4268" s="84">
        <v>0.03</v>
      </c>
      <c r="AB4268" s="85">
        <v>1</v>
      </c>
      <c r="AC4268" s="85">
        <v>1</v>
      </c>
    </row>
    <row r="4269" spans="1:29" ht="25.5">
      <c r="A4269" s="1"/>
      <c r="B4269" s="6" t="s">
        <v>8777</v>
      </c>
      <c r="C4269" s="6" t="s">
        <v>8778</v>
      </c>
      <c r="D4269" s="6" t="s">
        <v>8821</v>
      </c>
      <c r="E4269" s="49" t="s">
        <v>8822</v>
      </c>
      <c r="F4269" s="6" t="s">
        <v>4578</v>
      </c>
      <c r="G4269" s="6" t="s">
        <v>60</v>
      </c>
      <c r="H4269" s="6" t="s">
        <v>60</v>
      </c>
      <c r="I4269" s="60" t="s">
        <v>21007</v>
      </c>
      <c r="J4269" s="49" t="s">
        <v>21008</v>
      </c>
      <c r="K4269" s="6" t="s">
        <v>21009</v>
      </c>
      <c r="L4269" s="29">
        <f>IF($J$6="с учетом НДС",VLOOKUP(I4269,LEGEND!B:E,4,0)*(1-M4269),VLOOKUP(I4269,LEGEND!B:E,4,0)*(1-M4269)/1.2)</f>
        <v>94</v>
      </c>
      <c r="M4269" s="57">
        <f>IF(AND(B4269&lt;&gt;"1_Электроинструмент",B4269&lt;&gt;"2_Садовая техника"),$J$5,IF($J$4&lt;=20%,$J$4,IFERROR(VLOOKUP(S4269,LEGEND!$L$2:$M$5,2,FALSE),$J$4)))</f>
        <v>0</v>
      </c>
      <c r="N4269" s="48" t="s">
        <v>60</v>
      </c>
      <c r="O4269" s="6" t="s">
        <v>60</v>
      </c>
      <c r="P4269" s="49" t="s">
        <v>66</v>
      </c>
      <c r="Q4269" s="49" t="s">
        <v>67</v>
      </c>
      <c r="R4269" s="6" t="s">
        <v>60</v>
      </c>
      <c r="S4269" s="49" t="s">
        <v>60</v>
      </c>
      <c r="T4269" s="73" t="str">
        <f>IF(_xlfn.XLOOKUP(I4269,LEGEND!B:B,LEGEND!H:H)&lt;&gt;"-",HYPERLINK(_xlfn.XLOOKUP(I4269,LEGEND!B:B,LEGEND!H:H),"link"),_xlfn.XLOOKUP(I4269,LEGEND!B:B,LEGEND!H:H))</f>
        <v>link</v>
      </c>
      <c r="U4269" s="73" t="str">
        <f>HYPERLINK(_xlfn.XLOOKUP(I4269,LEGEND!B:B,LEGEND!I:I))</f>
        <v>https://milwaukee-media-images.s3.amazonaws.com/hi/4932451474--Hero_1.jpg</v>
      </c>
      <c r="V4269" s="51" t="s">
        <v>21010</v>
      </c>
      <c r="W4269" s="63" t="s">
        <v>1189</v>
      </c>
      <c r="X4269" s="64">
        <v>115</v>
      </c>
      <c r="Y4269" s="64">
        <v>115</v>
      </c>
      <c r="Z4269" s="64">
        <v>2</v>
      </c>
      <c r="AA4269" s="84">
        <v>2.5999999999999999E-2</v>
      </c>
      <c r="AB4269" s="85">
        <v>1</v>
      </c>
      <c r="AC4269" s="85">
        <v>1</v>
      </c>
    </row>
    <row r="4270" spans="1:29" ht="25.5">
      <c r="A4270" s="1"/>
      <c r="B4270" s="6" t="s">
        <v>8777</v>
      </c>
      <c r="C4270" s="6" t="s">
        <v>8778</v>
      </c>
      <c r="D4270" s="6" t="s">
        <v>8821</v>
      </c>
      <c r="E4270" s="49" t="s">
        <v>8822</v>
      </c>
      <c r="F4270" s="6" t="s">
        <v>4578</v>
      </c>
      <c r="G4270" s="6" t="s">
        <v>60</v>
      </c>
      <c r="H4270" s="6" t="s">
        <v>60</v>
      </c>
      <c r="I4270" s="60" t="s">
        <v>21011</v>
      </c>
      <c r="J4270" s="49" t="s">
        <v>21012</v>
      </c>
      <c r="K4270" s="6" t="s">
        <v>21013</v>
      </c>
      <c r="L4270" s="29">
        <f>IF($J$6="с учетом НДС",VLOOKUP(I4270,LEGEND!B:E,4,0)*(1-M4270),VLOOKUP(I4270,LEGEND!B:E,4,0)*(1-M4270)/1.2)</f>
        <v>103</v>
      </c>
      <c r="M4270" s="57">
        <f>IF(AND(B4270&lt;&gt;"1_Электроинструмент",B4270&lt;&gt;"2_Садовая техника"),$J$5,IF($J$4&lt;=20%,$J$4,IFERROR(VLOOKUP(S4270,LEGEND!$L$2:$M$5,2,FALSE),$J$4)))</f>
        <v>0</v>
      </c>
      <c r="N4270" s="48" t="s">
        <v>60</v>
      </c>
      <c r="O4270" s="6" t="s">
        <v>60</v>
      </c>
      <c r="P4270" s="49" t="s">
        <v>66</v>
      </c>
      <c r="Q4270" s="49" t="s">
        <v>67</v>
      </c>
      <c r="R4270" s="6" t="s">
        <v>60</v>
      </c>
      <c r="S4270" s="49" t="s">
        <v>60</v>
      </c>
      <c r="T4270" s="73" t="str">
        <f>IF(_xlfn.XLOOKUP(I4270,LEGEND!B:B,LEGEND!H:H)&lt;&gt;"-",HYPERLINK(_xlfn.XLOOKUP(I4270,LEGEND!B:B,LEGEND!H:H),"link"),_xlfn.XLOOKUP(I4270,LEGEND!B:B,LEGEND!H:H))</f>
        <v>link</v>
      </c>
      <c r="U4270" s="73" t="str">
        <f>HYPERLINK(_xlfn.XLOOKUP(I4270,LEGEND!B:B,LEGEND!I:I))</f>
        <v>https://milwaukee-media-images.s3.amazonaws.com/hi/4932451476--Hero_1.jpg</v>
      </c>
      <c r="V4270" s="51" t="s">
        <v>21014</v>
      </c>
      <c r="W4270" s="63" t="s">
        <v>1189</v>
      </c>
      <c r="X4270" s="64">
        <v>115</v>
      </c>
      <c r="Y4270" s="64">
        <v>115</v>
      </c>
      <c r="Z4270" s="64">
        <v>1</v>
      </c>
      <c r="AA4270" s="84">
        <v>3.4000000000000002E-2</v>
      </c>
      <c r="AB4270" s="85">
        <v>1</v>
      </c>
      <c r="AC4270" s="85">
        <v>1</v>
      </c>
    </row>
    <row r="4271" spans="1:29" ht="25.5">
      <c r="A4271" s="1"/>
      <c r="B4271" s="6" t="s">
        <v>8777</v>
      </c>
      <c r="C4271" s="6" t="s">
        <v>8778</v>
      </c>
      <c r="D4271" s="6" t="s">
        <v>8821</v>
      </c>
      <c r="E4271" s="49" t="s">
        <v>8822</v>
      </c>
      <c r="F4271" s="6" t="s">
        <v>4578</v>
      </c>
      <c r="G4271" s="6" t="s">
        <v>60</v>
      </c>
      <c r="H4271" s="6" t="s">
        <v>60</v>
      </c>
      <c r="I4271" s="60" t="s">
        <v>21015</v>
      </c>
      <c r="J4271" s="49" t="s">
        <v>21016</v>
      </c>
      <c r="K4271" s="6" t="s">
        <v>21017</v>
      </c>
      <c r="L4271" s="29">
        <f>IF($J$6="с учетом НДС",VLOOKUP(I4271,LEGEND!B:E,4,0)*(1-M4271),VLOOKUP(I4271,LEGEND!B:E,4,0)*(1-M4271)/1.2)</f>
        <v>103</v>
      </c>
      <c r="M4271" s="57">
        <f>IF(AND(B4271&lt;&gt;"1_Электроинструмент",B4271&lt;&gt;"2_Садовая техника"),$J$5,IF($J$4&lt;=20%,$J$4,IFERROR(VLOOKUP(S4271,LEGEND!$L$2:$M$5,2,FALSE),$J$4)))</f>
        <v>0</v>
      </c>
      <c r="N4271" s="48" t="s">
        <v>60</v>
      </c>
      <c r="O4271" s="6" t="s">
        <v>60</v>
      </c>
      <c r="P4271" s="49" t="s">
        <v>66</v>
      </c>
      <c r="Q4271" s="49" t="s">
        <v>473</v>
      </c>
      <c r="R4271" s="6" t="s">
        <v>60</v>
      </c>
      <c r="S4271" s="49" t="s">
        <v>60</v>
      </c>
      <c r="T4271" s="73" t="str">
        <f>IF(_xlfn.XLOOKUP(I4271,LEGEND!B:B,LEGEND!H:H)&lt;&gt;"-",HYPERLINK(_xlfn.XLOOKUP(I4271,LEGEND!B:B,LEGEND!H:H),"link"),_xlfn.XLOOKUP(I4271,LEGEND!B:B,LEGEND!H:H))</f>
        <v>-</v>
      </c>
      <c r="U4271" s="73" t="str">
        <f>HYPERLINK(_xlfn.XLOOKUP(I4271,LEGEND!B:B,LEGEND!I:I))</f>
        <v>-</v>
      </c>
      <c r="V4271" s="51" t="s">
        <v>21018</v>
      </c>
      <c r="W4271" s="63" t="s">
        <v>1189</v>
      </c>
      <c r="X4271" s="64">
        <v>115</v>
      </c>
      <c r="Y4271" s="64">
        <v>115</v>
      </c>
      <c r="Z4271" s="64">
        <v>5</v>
      </c>
      <c r="AA4271" s="84">
        <v>6.8000000000000005E-2</v>
      </c>
      <c r="AB4271" s="85">
        <v>1</v>
      </c>
      <c r="AC4271" s="85">
        <v>25</v>
      </c>
    </row>
    <row r="4272" spans="1:29" ht="25.5">
      <c r="A4272" s="1"/>
      <c r="B4272" s="6" t="s">
        <v>8777</v>
      </c>
      <c r="C4272" s="6" t="s">
        <v>8778</v>
      </c>
      <c r="D4272" s="6" t="s">
        <v>8821</v>
      </c>
      <c r="E4272" s="49" t="s">
        <v>8822</v>
      </c>
      <c r="F4272" s="6" t="s">
        <v>4578</v>
      </c>
      <c r="G4272" s="6" t="s">
        <v>60</v>
      </c>
      <c r="H4272" s="6" t="s">
        <v>60</v>
      </c>
      <c r="I4272" s="60" t="s">
        <v>21019</v>
      </c>
      <c r="J4272" s="49" t="s">
        <v>21020</v>
      </c>
      <c r="K4272" s="6" t="s">
        <v>21021</v>
      </c>
      <c r="L4272" s="29">
        <f>IF($J$6="с учетом НДС",VLOOKUP(I4272,LEGEND!B:E,4,0)*(1-M4272),VLOOKUP(I4272,LEGEND!B:E,4,0)*(1-M4272)/1.2)</f>
        <v>103</v>
      </c>
      <c r="M4272" s="57">
        <f>IF(AND(B4272&lt;&gt;"1_Электроинструмент",B4272&lt;&gt;"2_Садовая техника"),$J$5,IF($J$4&lt;=20%,$J$4,IFERROR(VLOOKUP(S4272,LEGEND!$L$2:$M$5,2,FALSE),$J$4)))</f>
        <v>0</v>
      </c>
      <c r="N4272" s="48" t="s">
        <v>60</v>
      </c>
      <c r="O4272" s="6" t="s">
        <v>60</v>
      </c>
      <c r="P4272" s="49" t="s">
        <v>66</v>
      </c>
      <c r="Q4272" s="49" t="s">
        <v>473</v>
      </c>
      <c r="R4272" s="6" t="s">
        <v>60</v>
      </c>
      <c r="S4272" s="49" t="s">
        <v>60</v>
      </c>
      <c r="T4272" s="73" t="str">
        <f>IF(_xlfn.XLOOKUP(I4272,LEGEND!B:B,LEGEND!H:H)&lt;&gt;"-",HYPERLINK(_xlfn.XLOOKUP(I4272,LEGEND!B:B,LEGEND!H:H),"link"),_xlfn.XLOOKUP(I4272,LEGEND!B:B,LEGEND!H:H))</f>
        <v>-</v>
      </c>
      <c r="U4272" s="73" t="str">
        <f>HYPERLINK(_xlfn.XLOOKUP(I4272,LEGEND!B:B,LEGEND!I:I))</f>
        <v>-</v>
      </c>
      <c r="V4272" s="51" t="s">
        <v>21022</v>
      </c>
      <c r="W4272" s="63" t="s">
        <v>1189</v>
      </c>
      <c r="X4272" s="64">
        <v>115</v>
      </c>
      <c r="Y4272" s="64">
        <v>115</v>
      </c>
      <c r="Z4272" s="64">
        <v>5</v>
      </c>
      <c r="AA4272" s="84">
        <v>7.5999999999999998E-2</v>
      </c>
      <c r="AB4272" s="85">
        <v>1</v>
      </c>
      <c r="AC4272" s="85">
        <v>25</v>
      </c>
    </row>
    <row r="4273" spans="1:29" ht="25.5">
      <c r="A4273" s="1"/>
      <c r="B4273" s="6" t="s">
        <v>8777</v>
      </c>
      <c r="C4273" s="6" t="s">
        <v>8778</v>
      </c>
      <c r="D4273" s="6" t="s">
        <v>8821</v>
      </c>
      <c r="E4273" s="49" t="s">
        <v>8822</v>
      </c>
      <c r="F4273" s="6" t="s">
        <v>4578</v>
      </c>
      <c r="G4273" s="6" t="s">
        <v>60</v>
      </c>
      <c r="H4273" s="6" t="s">
        <v>60</v>
      </c>
      <c r="I4273" s="60" t="s">
        <v>21023</v>
      </c>
      <c r="J4273" s="49" t="s">
        <v>21024</v>
      </c>
      <c r="K4273" s="6" t="s">
        <v>21025</v>
      </c>
      <c r="L4273" s="29">
        <f>IF($J$6="с учетом НДС",VLOOKUP(I4273,LEGEND!B:E,4,0)*(1-M4273),VLOOKUP(I4273,LEGEND!B:E,4,0)*(1-M4273)/1.2)</f>
        <v>116</v>
      </c>
      <c r="M4273" s="57">
        <f>IF(AND(B4273&lt;&gt;"1_Электроинструмент",B4273&lt;&gt;"2_Садовая техника"),$J$5,IF($J$4&lt;=20%,$J$4,IFERROR(VLOOKUP(S4273,LEGEND!$L$2:$M$5,2,FALSE),$J$4)))</f>
        <v>0</v>
      </c>
      <c r="N4273" s="48" t="s">
        <v>60</v>
      </c>
      <c r="O4273" s="6" t="s">
        <v>60</v>
      </c>
      <c r="P4273" s="49" t="s">
        <v>66</v>
      </c>
      <c r="Q4273" s="49" t="s">
        <v>67</v>
      </c>
      <c r="R4273" s="6" t="s">
        <v>60</v>
      </c>
      <c r="S4273" s="49" t="s">
        <v>60</v>
      </c>
      <c r="T4273" s="73" t="str">
        <f>IF(_xlfn.XLOOKUP(I4273,LEGEND!B:B,LEGEND!H:H)&lt;&gt;"-",HYPERLINK(_xlfn.XLOOKUP(I4273,LEGEND!B:B,LEGEND!H:H),"link"),_xlfn.XLOOKUP(I4273,LEGEND!B:B,LEGEND!H:H))</f>
        <v>link</v>
      </c>
      <c r="U4273" s="73" t="str">
        <f>HYPERLINK(_xlfn.XLOOKUP(I4273,LEGEND!B:B,LEGEND!I:I))</f>
        <v>https://milwaukee-media-images.s3.amazonaws.com/hi/4932451477--Hero_1.jpg</v>
      </c>
      <c r="V4273" s="51" t="s">
        <v>21026</v>
      </c>
      <c r="W4273" s="63" t="s">
        <v>1189</v>
      </c>
      <c r="X4273" s="64">
        <v>125</v>
      </c>
      <c r="Y4273" s="64">
        <v>125</v>
      </c>
      <c r="Z4273" s="64">
        <v>2</v>
      </c>
      <c r="AA4273" s="84">
        <v>0.03</v>
      </c>
      <c r="AB4273" s="85">
        <v>1</v>
      </c>
      <c r="AC4273" s="85">
        <v>50</v>
      </c>
    </row>
    <row r="4274" spans="1:29" ht="25.5">
      <c r="A4274" s="1"/>
      <c r="B4274" s="6" t="s">
        <v>8777</v>
      </c>
      <c r="C4274" s="6" t="s">
        <v>8778</v>
      </c>
      <c r="D4274" s="6" t="s">
        <v>8821</v>
      </c>
      <c r="E4274" s="49" t="s">
        <v>8822</v>
      </c>
      <c r="F4274" s="6" t="s">
        <v>4578</v>
      </c>
      <c r="G4274" s="6" t="s">
        <v>60</v>
      </c>
      <c r="H4274" s="6" t="s">
        <v>60</v>
      </c>
      <c r="I4274" s="60" t="s">
        <v>21027</v>
      </c>
      <c r="J4274" s="49" t="s">
        <v>21028</v>
      </c>
      <c r="K4274" s="6" t="s">
        <v>21029</v>
      </c>
      <c r="L4274" s="29">
        <f>IF($J$6="с учетом НДС",VLOOKUP(I4274,LEGEND!B:E,4,0)*(1-M4274),VLOOKUP(I4274,LEGEND!B:E,4,0)*(1-M4274)/1.2)</f>
        <v>116</v>
      </c>
      <c r="M4274" s="57">
        <f>IF(AND(B4274&lt;&gt;"1_Электроинструмент",B4274&lt;&gt;"2_Садовая техника"),$J$5,IF($J$4&lt;=20%,$J$4,IFERROR(VLOOKUP(S4274,LEGEND!$L$2:$M$5,2,FALSE),$J$4)))</f>
        <v>0</v>
      </c>
      <c r="N4274" s="48" t="s">
        <v>60</v>
      </c>
      <c r="O4274" s="6" t="s">
        <v>60</v>
      </c>
      <c r="P4274" s="49" t="s">
        <v>66</v>
      </c>
      <c r="Q4274" s="49" t="s">
        <v>67</v>
      </c>
      <c r="R4274" s="6" t="s">
        <v>60</v>
      </c>
      <c r="S4274" s="49" t="s">
        <v>60</v>
      </c>
      <c r="T4274" s="73" t="str">
        <f>IF(_xlfn.XLOOKUP(I4274,LEGEND!B:B,LEGEND!H:H)&lt;&gt;"-",HYPERLINK(_xlfn.XLOOKUP(I4274,LEGEND!B:B,LEGEND!H:H),"link"),_xlfn.XLOOKUP(I4274,LEGEND!B:B,LEGEND!H:H))</f>
        <v>link</v>
      </c>
      <c r="U4274" s="73" t="str">
        <f>HYPERLINK(_xlfn.XLOOKUP(I4274,LEGEND!B:B,LEGEND!I:I))</f>
        <v>https://milwaukee-media-images.s3.amazonaws.com/hi/4932451479--Hero_1.jpg</v>
      </c>
      <c r="V4274" s="51" t="s">
        <v>21030</v>
      </c>
      <c r="W4274" s="63" t="s">
        <v>1189</v>
      </c>
      <c r="X4274" s="64">
        <v>125</v>
      </c>
      <c r="Y4274" s="64">
        <v>125</v>
      </c>
      <c r="Z4274" s="64">
        <v>2</v>
      </c>
      <c r="AA4274" s="84">
        <v>3.7999999999999999E-2</v>
      </c>
      <c r="AB4274" s="85">
        <v>1</v>
      </c>
      <c r="AC4274" s="85">
        <v>50</v>
      </c>
    </row>
    <row r="4275" spans="1:29" ht="25.5">
      <c r="A4275" s="1"/>
      <c r="B4275" s="6" t="s">
        <v>8777</v>
      </c>
      <c r="C4275" s="6" t="s">
        <v>8778</v>
      </c>
      <c r="D4275" s="6" t="s">
        <v>8821</v>
      </c>
      <c r="E4275" s="49" t="s">
        <v>8822</v>
      </c>
      <c r="F4275" s="6" t="s">
        <v>4578</v>
      </c>
      <c r="G4275" s="6" t="s">
        <v>60</v>
      </c>
      <c r="H4275" s="6" t="s">
        <v>60</v>
      </c>
      <c r="I4275" s="60" t="s">
        <v>21031</v>
      </c>
      <c r="J4275" s="49" t="s">
        <v>21032</v>
      </c>
      <c r="K4275" s="6" t="s">
        <v>21033</v>
      </c>
      <c r="L4275" s="29">
        <f>IF($J$6="с учетом НДС",VLOOKUP(I4275,LEGEND!B:E,4,0)*(1-M4275),VLOOKUP(I4275,LEGEND!B:E,4,0)*(1-M4275)/1.2)</f>
        <v>116</v>
      </c>
      <c r="M4275" s="57">
        <f>IF(AND(B4275&lt;&gt;"1_Электроинструмент",B4275&lt;&gt;"2_Садовая техника"),$J$5,IF($J$4&lt;=20%,$J$4,IFERROR(VLOOKUP(S4275,LEGEND!$L$2:$M$5,2,FALSE),$J$4)))</f>
        <v>0</v>
      </c>
      <c r="N4275" s="48" t="s">
        <v>60</v>
      </c>
      <c r="O4275" s="6" t="s">
        <v>60</v>
      </c>
      <c r="P4275" s="49" t="s">
        <v>66</v>
      </c>
      <c r="Q4275" s="49" t="s">
        <v>67</v>
      </c>
      <c r="R4275" s="6" t="s">
        <v>60</v>
      </c>
      <c r="S4275" s="49" t="s">
        <v>60</v>
      </c>
      <c r="T4275" s="73" t="str">
        <f>IF(_xlfn.XLOOKUP(I4275,LEGEND!B:B,LEGEND!H:H)&lt;&gt;"-",HYPERLINK(_xlfn.XLOOKUP(I4275,LEGEND!B:B,LEGEND!H:H),"link"),_xlfn.XLOOKUP(I4275,LEGEND!B:B,LEGEND!H:H))</f>
        <v>-</v>
      </c>
      <c r="U4275" s="73" t="str">
        <f>HYPERLINK(_xlfn.XLOOKUP(I4275,LEGEND!B:B,LEGEND!I:I))</f>
        <v>-</v>
      </c>
      <c r="V4275" s="51" t="s">
        <v>21034</v>
      </c>
      <c r="W4275" s="63" t="s">
        <v>1189</v>
      </c>
      <c r="X4275" s="64">
        <v>125</v>
      </c>
      <c r="Y4275" s="64">
        <v>125</v>
      </c>
      <c r="Z4275" s="64">
        <v>3</v>
      </c>
      <c r="AA4275" s="84">
        <v>8.5999999999999993E-2</v>
      </c>
      <c r="AB4275" s="85">
        <v>1</v>
      </c>
      <c r="AC4275" s="85">
        <v>25</v>
      </c>
    </row>
    <row r="4276" spans="1:29" ht="25.5">
      <c r="A4276" s="1"/>
      <c r="B4276" s="6" t="s">
        <v>8777</v>
      </c>
      <c r="C4276" s="6" t="s">
        <v>8778</v>
      </c>
      <c r="D4276" s="6" t="s">
        <v>8821</v>
      </c>
      <c r="E4276" s="49" t="s">
        <v>8822</v>
      </c>
      <c r="F4276" s="6" t="s">
        <v>4578</v>
      </c>
      <c r="G4276" s="6" t="s">
        <v>60</v>
      </c>
      <c r="H4276" s="6" t="s">
        <v>60</v>
      </c>
      <c r="I4276" s="60" t="s">
        <v>21035</v>
      </c>
      <c r="J4276" s="49" t="s">
        <v>21036</v>
      </c>
      <c r="K4276" s="6" t="s">
        <v>21037</v>
      </c>
      <c r="L4276" s="29">
        <f>IF($J$6="с учетом НДС",VLOOKUP(I4276,LEGEND!B:E,4,0)*(1-M4276),VLOOKUP(I4276,LEGEND!B:E,4,0)*(1-M4276)/1.2)</f>
        <v>116</v>
      </c>
      <c r="M4276" s="57">
        <f>IF(AND(B4276&lt;&gt;"1_Электроинструмент",B4276&lt;&gt;"2_Садовая техника"),$J$5,IF($J$4&lt;=20%,$J$4,IFERROR(VLOOKUP(S4276,LEGEND!$L$2:$M$5,2,FALSE),$J$4)))</f>
        <v>0</v>
      </c>
      <c r="N4276" s="48" t="s">
        <v>60</v>
      </c>
      <c r="O4276" s="6" t="s">
        <v>60</v>
      </c>
      <c r="P4276" s="49" t="s">
        <v>66</v>
      </c>
      <c r="Q4276" s="49" t="s">
        <v>473</v>
      </c>
      <c r="R4276" s="6" t="s">
        <v>60</v>
      </c>
      <c r="S4276" s="49" t="s">
        <v>60</v>
      </c>
      <c r="T4276" s="73" t="str">
        <f>IF(_xlfn.XLOOKUP(I4276,LEGEND!B:B,LEGEND!H:H)&lt;&gt;"-",HYPERLINK(_xlfn.XLOOKUP(I4276,LEGEND!B:B,LEGEND!H:H),"link"),_xlfn.XLOOKUP(I4276,LEGEND!B:B,LEGEND!H:H))</f>
        <v>-</v>
      </c>
      <c r="U4276" s="73" t="str">
        <f>HYPERLINK(_xlfn.XLOOKUP(I4276,LEGEND!B:B,LEGEND!I:I))</f>
        <v>-</v>
      </c>
      <c r="V4276" s="51" t="s">
        <v>21038</v>
      </c>
      <c r="W4276" s="63" t="s">
        <v>1189</v>
      </c>
      <c r="X4276" s="64">
        <v>125</v>
      </c>
      <c r="Y4276" s="64">
        <v>125</v>
      </c>
      <c r="Z4276" s="64">
        <v>5</v>
      </c>
      <c r="AA4276" s="84">
        <v>8.2000000000000003E-2</v>
      </c>
      <c r="AB4276" s="85">
        <v>1</v>
      </c>
      <c r="AC4276" s="85">
        <v>25</v>
      </c>
    </row>
    <row r="4277" spans="1:29" ht="25.5">
      <c r="A4277" s="1"/>
      <c r="B4277" s="6" t="s">
        <v>8777</v>
      </c>
      <c r="C4277" s="6" t="s">
        <v>8778</v>
      </c>
      <c r="D4277" s="6" t="s">
        <v>8821</v>
      </c>
      <c r="E4277" s="49" t="s">
        <v>8822</v>
      </c>
      <c r="F4277" s="6" t="s">
        <v>4578</v>
      </c>
      <c r="G4277" s="6" t="s">
        <v>60</v>
      </c>
      <c r="H4277" s="6" t="s">
        <v>60</v>
      </c>
      <c r="I4277" s="60" t="s">
        <v>21039</v>
      </c>
      <c r="J4277" s="49" t="s">
        <v>21040</v>
      </c>
      <c r="K4277" s="6" t="s">
        <v>21041</v>
      </c>
      <c r="L4277" s="29">
        <f>IF($J$6="с учетом НДС",VLOOKUP(I4277,LEGEND!B:E,4,0)*(1-M4277),VLOOKUP(I4277,LEGEND!B:E,4,0)*(1-M4277)/1.2)</f>
        <v>116</v>
      </c>
      <c r="M4277" s="57">
        <f>IF(AND(B4277&lt;&gt;"1_Электроинструмент",B4277&lt;&gt;"2_Садовая техника"),$J$5,IF($J$4&lt;=20%,$J$4,IFERROR(VLOOKUP(S4277,LEGEND!$L$2:$M$5,2,FALSE),$J$4)))</f>
        <v>0</v>
      </c>
      <c r="N4277" s="48" t="s">
        <v>60</v>
      </c>
      <c r="O4277" s="6" t="s">
        <v>60</v>
      </c>
      <c r="P4277" s="49" t="s">
        <v>66</v>
      </c>
      <c r="Q4277" s="49" t="s">
        <v>473</v>
      </c>
      <c r="R4277" s="6" t="s">
        <v>60</v>
      </c>
      <c r="S4277" s="49" t="s">
        <v>60</v>
      </c>
      <c r="T4277" s="73" t="str">
        <f>IF(_xlfn.XLOOKUP(I4277,LEGEND!B:B,LEGEND!H:H)&lt;&gt;"-",HYPERLINK(_xlfn.XLOOKUP(I4277,LEGEND!B:B,LEGEND!H:H),"link"),_xlfn.XLOOKUP(I4277,LEGEND!B:B,LEGEND!H:H))</f>
        <v>link</v>
      </c>
      <c r="U4277" s="73" t="str">
        <f>HYPERLINK(_xlfn.XLOOKUP(I4277,LEGEND!B:B,LEGEND!I:I))</f>
        <v>https://milwaukee-media-images.s3.amazonaws.com/hi/4932451499--Hero_1.jpg</v>
      </c>
      <c r="V4277" s="51" t="s">
        <v>21042</v>
      </c>
      <c r="W4277" s="63" t="s">
        <v>1189</v>
      </c>
      <c r="X4277" s="64">
        <v>115</v>
      </c>
      <c r="Y4277" s="64">
        <v>115</v>
      </c>
      <c r="Z4277" s="64">
        <v>5</v>
      </c>
      <c r="AA4277" s="84">
        <v>6.2E-2</v>
      </c>
      <c r="AB4277" s="85">
        <v>1</v>
      </c>
      <c r="AC4277" s="85">
        <v>25</v>
      </c>
    </row>
    <row r="4278" spans="1:29" ht="25.5">
      <c r="A4278" s="1"/>
      <c r="B4278" s="6" t="s">
        <v>8777</v>
      </c>
      <c r="C4278" s="6" t="s">
        <v>8778</v>
      </c>
      <c r="D4278" s="6" t="s">
        <v>8821</v>
      </c>
      <c r="E4278" s="49" t="s">
        <v>8822</v>
      </c>
      <c r="F4278" s="6" t="s">
        <v>4578</v>
      </c>
      <c r="G4278" s="6" t="s">
        <v>60</v>
      </c>
      <c r="H4278" s="6" t="s">
        <v>60</v>
      </c>
      <c r="I4278" s="60" t="s">
        <v>21043</v>
      </c>
      <c r="J4278" s="49" t="s">
        <v>21044</v>
      </c>
      <c r="K4278" s="6" t="s">
        <v>21045</v>
      </c>
      <c r="L4278" s="29">
        <f>IF($J$6="с учетом НДС",VLOOKUP(I4278,LEGEND!B:E,4,0)*(1-M4278),VLOOKUP(I4278,LEGEND!B:E,4,0)*(1-M4278)/1.2)</f>
        <v>131</v>
      </c>
      <c r="M4278" s="57">
        <f>IF(AND(B4278&lt;&gt;"1_Электроинструмент",B4278&lt;&gt;"2_Садовая техника"),$J$5,IF($J$4&lt;=20%,$J$4,IFERROR(VLOOKUP(S4278,LEGEND!$L$2:$M$5,2,FALSE),$J$4)))</f>
        <v>0</v>
      </c>
      <c r="N4278" s="48" t="s">
        <v>60</v>
      </c>
      <c r="O4278" s="6" t="s">
        <v>60</v>
      </c>
      <c r="P4278" s="49" t="s">
        <v>66</v>
      </c>
      <c r="Q4278" s="49" t="s">
        <v>67</v>
      </c>
      <c r="R4278" s="6" t="s">
        <v>60</v>
      </c>
      <c r="S4278" s="49" t="s">
        <v>60</v>
      </c>
      <c r="T4278" s="73" t="str">
        <f>IF(_xlfn.XLOOKUP(I4278,LEGEND!B:B,LEGEND!H:H)&lt;&gt;"-",HYPERLINK(_xlfn.XLOOKUP(I4278,LEGEND!B:B,LEGEND!H:H),"link"),_xlfn.XLOOKUP(I4278,LEGEND!B:B,LEGEND!H:H))</f>
        <v>link</v>
      </c>
      <c r="U4278" s="73" t="str">
        <f>HYPERLINK(_xlfn.XLOOKUP(I4278,LEGEND!B:B,LEGEND!I:I))</f>
        <v>https://milwaukee-media-images.s3.amazonaws.com/hi/4932451484--Hero_1.jpg</v>
      </c>
      <c r="V4278" s="51" t="s">
        <v>21046</v>
      </c>
      <c r="W4278" s="63" t="s">
        <v>1189</v>
      </c>
      <c r="X4278" s="64">
        <v>115</v>
      </c>
      <c r="Y4278" s="64">
        <v>115</v>
      </c>
      <c r="Z4278" s="64">
        <v>1</v>
      </c>
      <c r="AA4278" s="84">
        <v>2.4E-2</v>
      </c>
      <c r="AB4278" s="85">
        <v>1</v>
      </c>
      <c r="AC4278" s="85">
        <v>50</v>
      </c>
    </row>
    <row r="4279" spans="1:29" ht="25.5">
      <c r="A4279" s="1"/>
      <c r="B4279" s="6" t="s">
        <v>8777</v>
      </c>
      <c r="C4279" s="6" t="s">
        <v>8778</v>
      </c>
      <c r="D4279" s="6" t="s">
        <v>8821</v>
      </c>
      <c r="E4279" s="49" t="s">
        <v>8822</v>
      </c>
      <c r="F4279" s="6" t="s">
        <v>4578</v>
      </c>
      <c r="G4279" s="6" t="s">
        <v>60</v>
      </c>
      <c r="H4279" s="6" t="s">
        <v>60</v>
      </c>
      <c r="I4279" s="60" t="s">
        <v>21047</v>
      </c>
      <c r="J4279" s="49" t="s">
        <v>21048</v>
      </c>
      <c r="K4279" s="6" t="s">
        <v>21049</v>
      </c>
      <c r="L4279" s="29">
        <f>IF($J$6="с учетом НДС",VLOOKUP(I4279,LEGEND!B:E,4,0)*(1-M4279),VLOOKUP(I4279,LEGEND!B:E,4,0)*(1-M4279)/1.2)</f>
        <v>146</v>
      </c>
      <c r="M4279" s="57">
        <f>IF(AND(B4279&lt;&gt;"1_Электроинструмент",B4279&lt;&gt;"2_Садовая техника"),$J$5,IF($J$4&lt;=20%,$J$4,IFERROR(VLOOKUP(S4279,LEGEND!$L$2:$M$5,2,FALSE),$J$4)))</f>
        <v>0</v>
      </c>
      <c r="N4279" s="48" t="s">
        <v>60</v>
      </c>
      <c r="O4279" s="6" t="s">
        <v>60</v>
      </c>
      <c r="P4279" s="49" t="s">
        <v>66</v>
      </c>
      <c r="Q4279" s="49" t="s">
        <v>67</v>
      </c>
      <c r="R4279" s="6" t="s">
        <v>60</v>
      </c>
      <c r="S4279" s="49" t="s">
        <v>60</v>
      </c>
      <c r="T4279" s="73" t="str">
        <f>IF(_xlfn.XLOOKUP(I4279,LEGEND!B:B,LEGEND!H:H)&lt;&gt;"-",HYPERLINK(_xlfn.XLOOKUP(I4279,LEGEND!B:B,LEGEND!H:H),"link"),_xlfn.XLOOKUP(I4279,LEGEND!B:B,LEGEND!H:H))</f>
        <v>link</v>
      </c>
      <c r="U4279" s="73" t="str">
        <f>HYPERLINK(_xlfn.XLOOKUP(I4279,LEGEND!B:B,LEGEND!I:I))</f>
        <v>https://milwaukee-media-images.s3.amazonaws.com/hi/4932451486--Hero_1.jpg</v>
      </c>
      <c r="V4279" s="51" t="s">
        <v>21050</v>
      </c>
      <c r="W4279" s="63" t="s">
        <v>1189</v>
      </c>
      <c r="X4279" s="64">
        <v>115</v>
      </c>
      <c r="Y4279" s="64">
        <v>115</v>
      </c>
      <c r="Z4279" s="64">
        <v>1</v>
      </c>
      <c r="AA4279" s="84">
        <v>3.2000000000000001E-2</v>
      </c>
      <c r="AB4279" s="85">
        <v>1</v>
      </c>
      <c r="AC4279" s="85">
        <v>50</v>
      </c>
    </row>
    <row r="4280" spans="1:29" ht="25.5">
      <c r="A4280" s="1"/>
      <c r="B4280" s="6" t="s">
        <v>8777</v>
      </c>
      <c r="C4280" s="6" t="s">
        <v>8778</v>
      </c>
      <c r="D4280" s="6" t="s">
        <v>8821</v>
      </c>
      <c r="E4280" s="49" t="s">
        <v>8822</v>
      </c>
      <c r="F4280" s="6" t="s">
        <v>4578</v>
      </c>
      <c r="G4280" s="6" t="s">
        <v>60</v>
      </c>
      <c r="H4280" s="6" t="s">
        <v>60</v>
      </c>
      <c r="I4280" s="60" t="s">
        <v>21051</v>
      </c>
      <c r="J4280" s="49" t="s">
        <v>21052</v>
      </c>
      <c r="K4280" s="6" t="s">
        <v>21053</v>
      </c>
      <c r="L4280" s="29">
        <f>IF($J$6="с учетом НДС",VLOOKUP(I4280,LEGEND!B:E,4,0)*(1-M4280),VLOOKUP(I4280,LEGEND!B:E,4,0)*(1-M4280)/1.2)</f>
        <v>160</v>
      </c>
      <c r="M4280" s="57">
        <f>IF(AND(B4280&lt;&gt;"1_Электроинструмент",B4280&lt;&gt;"2_Садовая техника"),$J$5,IF($J$4&lt;=20%,$J$4,IFERROR(VLOOKUP(S4280,LEGEND!$L$2:$M$5,2,FALSE),$J$4)))</f>
        <v>0</v>
      </c>
      <c r="N4280" s="48" t="s">
        <v>60</v>
      </c>
      <c r="O4280" s="6" t="s">
        <v>60</v>
      </c>
      <c r="P4280" s="49" t="s">
        <v>66</v>
      </c>
      <c r="Q4280" s="49" t="s">
        <v>67</v>
      </c>
      <c r="R4280" s="6" t="s">
        <v>60</v>
      </c>
      <c r="S4280" s="49" t="s">
        <v>60</v>
      </c>
      <c r="T4280" s="73" t="str">
        <f>IF(_xlfn.XLOOKUP(I4280,LEGEND!B:B,LEGEND!H:H)&lt;&gt;"-",HYPERLINK(_xlfn.XLOOKUP(I4280,LEGEND!B:B,LEGEND!H:H),"link"),_xlfn.XLOOKUP(I4280,LEGEND!B:B,LEGEND!H:H))</f>
        <v>link</v>
      </c>
      <c r="U4280" s="73" t="str">
        <f>HYPERLINK(_xlfn.XLOOKUP(I4280,LEGEND!B:B,LEGEND!I:I))</f>
        <v>https://milwaukee-media-images.s3.amazonaws.com/hi/4932451487--Hero_1.jpg</v>
      </c>
      <c r="V4280" s="51" t="s">
        <v>21054</v>
      </c>
      <c r="W4280" s="63" t="s">
        <v>1189</v>
      </c>
      <c r="X4280" s="64">
        <v>125</v>
      </c>
      <c r="Y4280" s="64">
        <v>125</v>
      </c>
      <c r="Z4280" s="64">
        <v>1</v>
      </c>
      <c r="AA4280" s="84">
        <v>3.2000000000000001E-2</v>
      </c>
      <c r="AB4280" s="85">
        <v>1</v>
      </c>
      <c r="AC4280" s="85">
        <v>50</v>
      </c>
    </row>
    <row r="4281" spans="1:29" ht="25.5">
      <c r="A4281" s="1"/>
      <c r="B4281" s="6" t="s">
        <v>8777</v>
      </c>
      <c r="C4281" s="6" t="s">
        <v>8778</v>
      </c>
      <c r="D4281" s="6" t="s">
        <v>8821</v>
      </c>
      <c r="E4281" s="49" t="s">
        <v>8822</v>
      </c>
      <c r="F4281" s="6" t="s">
        <v>4578</v>
      </c>
      <c r="G4281" s="6" t="s">
        <v>60</v>
      </c>
      <c r="H4281" s="6" t="s">
        <v>60</v>
      </c>
      <c r="I4281" s="60" t="s">
        <v>21055</v>
      </c>
      <c r="J4281" s="49" t="s">
        <v>21056</v>
      </c>
      <c r="K4281" s="6" t="s">
        <v>21057</v>
      </c>
      <c r="L4281" s="29">
        <f>IF($J$6="с учетом НДС",VLOOKUP(I4281,LEGEND!B:E,4,0)*(1-M4281),VLOOKUP(I4281,LEGEND!B:E,4,0)*(1-M4281)/1.2)</f>
        <v>189</v>
      </c>
      <c r="M4281" s="57">
        <f>IF(AND(B4281&lt;&gt;"1_Электроинструмент",B4281&lt;&gt;"2_Садовая техника"),$J$5,IF($J$4&lt;=20%,$J$4,IFERROR(VLOOKUP(S4281,LEGEND!$L$2:$M$5,2,FALSE),$J$4)))</f>
        <v>0</v>
      </c>
      <c r="N4281" s="48" t="s">
        <v>60</v>
      </c>
      <c r="O4281" s="6" t="s">
        <v>60</v>
      </c>
      <c r="P4281" s="49" t="s">
        <v>66</v>
      </c>
      <c r="Q4281" s="49" t="s">
        <v>67</v>
      </c>
      <c r="R4281" s="6" t="s">
        <v>60</v>
      </c>
      <c r="S4281" s="49" t="s">
        <v>60</v>
      </c>
      <c r="T4281" s="73" t="str">
        <f>IF(_xlfn.XLOOKUP(I4281,LEGEND!B:B,LEGEND!H:H)&lt;&gt;"-",HYPERLINK(_xlfn.XLOOKUP(I4281,LEGEND!B:B,LEGEND!H:H),"link"),_xlfn.XLOOKUP(I4281,LEGEND!B:B,LEGEND!H:H))</f>
        <v>-</v>
      </c>
      <c r="U4281" s="73" t="str">
        <f>HYPERLINK(_xlfn.XLOOKUP(I4281,LEGEND!B:B,LEGEND!I:I))</f>
        <v>-</v>
      </c>
      <c r="V4281" s="51" t="s">
        <v>21058</v>
      </c>
      <c r="W4281" s="63" t="s">
        <v>1189</v>
      </c>
      <c r="X4281" s="64">
        <v>180</v>
      </c>
      <c r="Y4281" s="64">
        <v>180</v>
      </c>
      <c r="Z4281" s="64">
        <v>3</v>
      </c>
      <c r="AA4281" s="84">
        <v>0.17299999999999999</v>
      </c>
      <c r="AB4281" s="85">
        <v>1</v>
      </c>
      <c r="AC4281" s="85">
        <v>25</v>
      </c>
    </row>
    <row r="4282" spans="1:29" ht="25.5">
      <c r="A4282" s="1"/>
      <c r="B4282" s="6" t="s">
        <v>8777</v>
      </c>
      <c r="C4282" s="6" t="s">
        <v>8778</v>
      </c>
      <c r="D4282" s="6" t="s">
        <v>8821</v>
      </c>
      <c r="E4282" s="49" t="s">
        <v>8822</v>
      </c>
      <c r="F4282" s="6" t="s">
        <v>4578</v>
      </c>
      <c r="G4282" s="6" t="s">
        <v>60</v>
      </c>
      <c r="H4282" s="6" t="s">
        <v>60</v>
      </c>
      <c r="I4282" s="60" t="s">
        <v>21059</v>
      </c>
      <c r="J4282" s="49" t="s">
        <v>21060</v>
      </c>
      <c r="K4282" s="6" t="s">
        <v>21061</v>
      </c>
      <c r="L4282" s="29">
        <f>IF($J$6="с учетом НДС",VLOOKUP(I4282,LEGEND!B:E,4,0)*(1-M4282),VLOOKUP(I4282,LEGEND!B:E,4,0)*(1-M4282)/1.2)</f>
        <v>189</v>
      </c>
      <c r="M4282" s="57">
        <f>IF(AND(B4282&lt;&gt;"1_Электроинструмент",B4282&lt;&gt;"2_Садовая техника"),$J$5,IF($J$4&lt;=20%,$J$4,IFERROR(VLOOKUP(S4282,LEGEND!$L$2:$M$5,2,FALSE),$J$4)))</f>
        <v>0</v>
      </c>
      <c r="N4282" s="48" t="s">
        <v>60</v>
      </c>
      <c r="O4282" s="6" t="s">
        <v>60</v>
      </c>
      <c r="P4282" s="49" t="s">
        <v>66</v>
      </c>
      <c r="Q4282" s="49" t="s">
        <v>473</v>
      </c>
      <c r="R4282" s="6" t="s">
        <v>60</v>
      </c>
      <c r="S4282" s="49" t="s">
        <v>60</v>
      </c>
      <c r="T4282" s="73" t="str">
        <f>IF(_xlfn.XLOOKUP(I4282,LEGEND!B:B,LEGEND!H:H)&lt;&gt;"-",HYPERLINK(_xlfn.XLOOKUP(I4282,LEGEND!B:B,LEGEND!H:H),"link"),_xlfn.XLOOKUP(I4282,LEGEND!B:B,LEGEND!H:H))</f>
        <v>-</v>
      </c>
      <c r="U4282" s="73" t="str">
        <f>HYPERLINK(_xlfn.XLOOKUP(I4282,LEGEND!B:B,LEGEND!I:I))</f>
        <v>-</v>
      </c>
      <c r="V4282" s="51" t="s">
        <v>21062</v>
      </c>
      <c r="W4282" s="63" t="s">
        <v>1189</v>
      </c>
      <c r="X4282" s="64">
        <v>180</v>
      </c>
      <c r="Y4282" s="64">
        <v>180</v>
      </c>
      <c r="Z4282" s="64">
        <v>5</v>
      </c>
      <c r="AA4282" s="84">
        <v>0.17</v>
      </c>
      <c r="AB4282" s="85">
        <v>1</v>
      </c>
      <c r="AC4282" s="85">
        <v>25</v>
      </c>
    </row>
    <row r="4283" spans="1:29" ht="25.5">
      <c r="A4283" s="1"/>
      <c r="B4283" s="6" t="s">
        <v>8777</v>
      </c>
      <c r="C4283" s="6" t="s">
        <v>8778</v>
      </c>
      <c r="D4283" s="6" t="s">
        <v>8821</v>
      </c>
      <c r="E4283" s="49" t="s">
        <v>8822</v>
      </c>
      <c r="F4283" s="6" t="s">
        <v>4578</v>
      </c>
      <c r="G4283" s="6" t="s">
        <v>60</v>
      </c>
      <c r="H4283" s="6" t="s">
        <v>60</v>
      </c>
      <c r="I4283" s="60" t="s">
        <v>21063</v>
      </c>
      <c r="J4283" s="49" t="s">
        <v>21064</v>
      </c>
      <c r="K4283" s="6" t="s">
        <v>21065</v>
      </c>
      <c r="L4283" s="29">
        <f>IF($J$6="с учетом НДС",VLOOKUP(I4283,LEGEND!B:E,4,0)*(1-M4283),VLOOKUP(I4283,LEGEND!B:E,4,0)*(1-M4283)/1.2)</f>
        <v>226</v>
      </c>
      <c r="M4283" s="57">
        <f>IF(AND(B4283&lt;&gt;"1_Электроинструмент",B4283&lt;&gt;"2_Садовая техника"),$J$5,IF($J$4&lt;=20%,$J$4,IFERROR(VLOOKUP(S4283,LEGEND!$L$2:$M$5,2,FALSE),$J$4)))</f>
        <v>0</v>
      </c>
      <c r="N4283" s="48" t="s">
        <v>60</v>
      </c>
      <c r="O4283" s="6" t="s">
        <v>60</v>
      </c>
      <c r="P4283" s="49" t="s">
        <v>66</v>
      </c>
      <c r="Q4283" s="49" t="s">
        <v>67</v>
      </c>
      <c r="R4283" s="6" t="s">
        <v>60</v>
      </c>
      <c r="S4283" s="49" t="s">
        <v>60</v>
      </c>
      <c r="T4283" s="73" t="str">
        <f>IF(_xlfn.XLOOKUP(I4283,LEGEND!B:B,LEGEND!H:H)&lt;&gt;"-",HYPERLINK(_xlfn.XLOOKUP(I4283,LEGEND!B:B,LEGEND!H:H),"link"),_xlfn.XLOOKUP(I4283,LEGEND!B:B,LEGEND!H:H))</f>
        <v>-</v>
      </c>
      <c r="U4283" s="73" t="str">
        <f>HYPERLINK(_xlfn.XLOOKUP(I4283,LEGEND!B:B,LEGEND!I:I))</f>
        <v>-</v>
      </c>
      <c r="V4283" s="51" t="s">
        <v>21066</v>
      </c>
      <c r="W4283" s="63" t="s">
        <v>1189</v>
      </c>
      <c r="X4283" s="64">
        <v>150</v>
      </c>
      <c r="Y4283" s="64">
        <v>150</v>
      </c>
      <c r="Z4283" s="64">
        <v>5</v>
      </c>
      <c r="AA4283" s="84">
        <v>5.8000000000000003E-2</v>
      </c>
      <c r="AB4283" s="85">
        <v>1</v>
      </c>
      <c r="AC4283" s="85">
        <v>25</v>
      </c>
    </row>
    <row r="4284" spans="1:29" ht="25.5">
      <c r="A4284" s="1"/>
      <c r="B4284" s="6" t="s">
        <v>8777</v>
      </c>
      <c r="C4284" s="6" t="s">
        <v>8778</v>
      </c>
      <c r="D4284" s="6" t="s">
        <v>8821</v>
      </c>
      <c r="E4284" s="49" t="s">
        <v>8822</v>
      </c>
      <c r="F4284" s="6" t="s">
        <v>4578</v>
      </c>
      <c r="G4284" s="6" t="s">
        <v>60</v>
      </c>
      <c r="H4284" s="6" t="s">
        <v>60</v>
      </c>
      <c r="I4284" s="60" t="s">
        <v>21067</v>
      </c>
      <c r="J4284" s="49" t="s">
        <v>21068</v>
      </c>
      <c r="K4284" s="6" t="s">
        <v>21069</v>
      </c>
      <c r="L4284" s="29">
        <f>IF($J$6="с учетом НДС",VLOOKUP(I4284,LEGEND!B:E,4,0)*(1-M4284),VLOOKUP(I4284,LEGEND!B:E,4,0)*(1-M4284)/1.2)</f>
        <v>226</v>
      </c>
      <c r="M4284" s="57">
        <f>IF(AND(B4284&lt;&gt;"1_Электроинструмент",B4284&lt;&gt;"2_Садовая техника"),$J$5,IF($J$4&lt;=20%,$J$4,IFERROR(VLOOKUP(S4284,LEGEND!$L$2:$M$5,2,FALSE),$J$4)))</f>
        <v>0</v>
      </c>
      <c r="N4284" s="48" t="s">
        <v>60</v>
      </c>
      <c r="O4284" s="6" t="s">
        <v>60</v>
      </c>
      <c r="P4284" s="49" t="s">
        <v>66</v>
      </c>
      <c r="Q4284" s="49" t="s">
        <v>67</v>
      </c>
      <c r="R4284" s="6" t="s">
        <v>60</v>
      </c>
      <c r="S4284" s="49" t="s">
        <v>60</v>
      </c>
      <c r="T4284" s="73" t="str">
        <f>IF(_xlfn.XLOOKUP(I4284,LEGEND!B:B,LEGEND!H:H)&lt;&gt;"-",HYPERLINK(_xlfn.XLOOKUP(I4284,LEGEND!B:B,LEGEND!H:H),"link"),_xlfn.XLOOKUP(I4284,LEGEND!B:B,LEGEND!H:H))</f>
        <v>link</v>
      </c>
      <c r="U4284" s="73" t="str">
        <f>HYPERLINK(_xlfn.XLOOKUP(I4284,LEGEND!B:B,LEGEND!I:I))</f>
        <v>https://milwaukee-media-images.s3.amazonaws.com/hi/4932451489--Hero_1.jpg</v>
      </c>
      <c r="V4284" s="51" t="s">
        <v>21070</v>
      </c>
      <c r="W4284" s="63" t="s">
        <v>1189</v>
      </c>
      <c r="X4284" s="64">
        <v>180</v>
      </c>
      <c r="Y4284" s="64">
        <v>180</v>
      </c>
      <c r="Z4284" s="64">
        <v>2</v>
      </c>
      <c r="AA4284" s="84">
        <v>8.4000000000000005E-2</v>
      </c>
      <c r="AB4284" s="85">
        <v>1</v>
      </c>
      <c r="AC4284" s="85">
        <v>25</v>
      </c>
    </row>
    <row r="4285" spans="1:29" ht="25.5">
      <c r="A4285" s="1"/>
      <c r="B4285" s="6" t="s">
        <v>8777</v>
      </c>
      <c r="C4285" s="6" t="s">
        <v>8778</v>
      </c>
      <c r="D4285" s="6" t="s">
        <v>8821</v>
      </c>
      <c r="E4285" s="49" t="s">
        <v>8822</v>
      </c>
      <c r="F4285" s="6" t="s">
        <v>4578</v>
      </c>
      <c r="G4285" s="6" t="s">
        <v>60</v>
      </c>
      <c r="H4285" s="6" t="s">
        <v>60</v>
      </c>
      <c r="I4285" s="60" t="s">
        <v>21071</v>
      </c>
      <c r="J4285" s="49" t="s">
        <v>21072</v>
      </c>
      <c r="K4285" s="6" t="s">
        <v>21073</v>
      </c>
      <c r="L4285" s="29">
        <f>IF($J$6="с учетом НДС",VLOOKUP(I4285,LEGEND!B:E,4,0)*(1-M4285),VLOOKUP(I4285,LEGEND!B:E,4,0)*(1-M4285)/1.2)</f>
        <v>226</v>
      </c>
      <c r="M4285" s="57">
        <f>IF(AND(B4285&lt;&gt;"1_Электроинструмент",B4285&lt;&gt;"2_Садовая техника"),$J$5,IF($J$4&lt;=20%,$J$4,IFERROR(VLOOKUP(S4285,LEGEND!$L$2:$M$5,2,FALSE),$J$4)))</f>
        <v>0</v>
      </c>
      <c r="N4285" s="48" t="s">
        <v>60</v>
      </c>
      <c r="O4285" s="6" t="s">
        <v>60</v>
      </c>
      <c r="P4285" s="49" t="s">
        <v>66</v>
      </c>
      <c r="Q4285" s="49" t="s">
        <v>67</v>
      </c>
      <c r="R4285" s="6" t="s">
        <v>60</v>
      </c>
      <c r="S4285" s="49" t="s">
        <v>60</v>
      </c>
      <c r="T4285" s="73" t="str">
        <f>IF(_xlfn.XLOOKUP(I4285,LEGEND!B:B,LEGEND!H:H)&lt;&gt;"-",HYPERLINK(_xlfn.XLOOKUP(I4285,LEGEND!B:B,LEGEND!H:H),"link"),_xlfn.XLOOKUP(I4285,LEGEND!B:B,LEGEND!H:H))</f>
        <v>-</v>
      </c>
      <c r="U4285" s="73" t="str">
        <f>HYPERLINK(_xlfn.XLOOKUP(I4285,LEGEND!B:B,LEGEND!I:I))</f>
        <v>-</v>
      </c>
      <c r="V4285" s="51" t="s">
        <v>21074</v>
      </c>
      <c r="W4285" s="63" t="s">
        <v>1189</v>
      </c>
      <c r="X4285" s="64">
        <v>230</v>
      </c>
      <c r="Y4285" s="64">
        <v>230</v>
      </c>
      <c r="Z4285" s="64">
        <v>5</v>
      </c>
      <c r="AA4285" s="84">
        <v>0.27</v>
      </c>
      <c r="AB4285" s="85">
        <v>1</v>
      </c>
      <c r="AC4285" s="85">
        <v>25</v>
      </c>
    </row>
    <row r="4286" spans="1:29" ht="25.5">
      <c r="A4286" s="1"/>
      <c r="B4286" s="6" t="s">
        <v>8777</v>
      </c>
      <c r="C4286" s="6" t="s">
        <v>8778</v>
      </c>
      <c r="D4286" s="6" t="s">
        <v>8821</v>
      </c>
      <c r="E4286" s="49" t="s">
        <v>8822</v>
      </c>
      <c r="F4286" s="6" t="s">
        <v>4578</v>
      </c>
      <c r="G4286" s="6" t="s">
        <v>60</v>
      </c>
      <c r="H4286" s="6" t="s">
        <v>60</v>
      </c>
      <c r="I4286" s="60" t="s">
        <v>21075</v>
      </c>
      <c r="J4286" s="49" t="s">
        <v>21076</v>
      </c>
      <c r="K4286" s="6" t="s">
        <v>21077</v>
      </c>
      <c r="L4286" s="29">
        <f>IF($J$6="с учетом НДС",VLOOKUP(I4286,LEGEND!B:E,4,0)*(1-M4286),VLOOKUP(I4286,LEGEND!B:E,4,0)*(1-M4286)/1.2)</f>
        <v>226</v>
      </c>
      <c r="M4286" s="57">
        <f>IF(AND(B4286&lt;&gt;"1_Электроинструмент",B4286&lt;&gt;"2_Садовая техника"),$J$5,IF($J$4&lt;=20%,$J$4,IFERROR(VLOOKUP(S4286,LEGEND!$L$2:$M$5,2,FALSE),$J$4)))</f>
        <v>0</v>
      </c>
      <c r="N4286" s="48" t="s">
        <v>60</v>
      </c>
      <c r="O4286" s="6" t="s">
        <v>60</v>
      </c>
      <c r="P4286" s="49" t="s">
        <v>66</v>
      </c>
      <c r="Q4286" s="49" t="s">
        <v>67</v>
      </c>
      <c r="R4286" s="6" t="s">
        <v>60</v>
      </c>
      <c r="S4286" s="49" t="s">
        <v>60</v>
      </c>
      <c r="T4286" s="73" t="str">
        <f>IF(_xlfn.XLOOKUP(I4286,LEGEND!B:B,LEGEND!H:H)&lt;&gt;"-",HYPERLINK(_xlfn.XLOOKUP(I4286,LEGEND!B:B,LEGEND!H:H),"link"),_xlfn.XLOOKUP(I4286,LEGEND!B:B,LEGEND!H:H))</f>
        <v>-</v>
      </c>
      <c r="U4286" s="73" t="str">
        <f>HYPERLINK(_xlfn.XLOOKUP(I4286,LEGEND!B:B,LEGEND!I:I))</f>
        <v>-</v>
      </c>
      <c r="V4286" s="51" t="s">
        <v>21078</v>
      </c>
      <c r="W4286" s="63" t="s">
        <v>1189</v>
      </c>
      <c r="X4286" s="64">
        <v>230</v>
      </c>
      <c r="Y4286" s="64">
        <v>230</v>
      </c>
      <c r="Z4286" s="64">
        <v>5</v>
      </c>
      <c r="AA4286" s="84">
        <v>0.26600000000000001</v>
      </c>
      <c r="AB4286" s="85">
        <v>1</v>
      </c>
      <c r="AC4286" s="85">
        <v>25</v>
      </c>
    </row>
    <row r="4287" spans="1:29" ht="25.5">
      <c r="A4287" s="1"/>
      <c r="B4287" s="6" t="s">
        <v>8777</v>
      </c>
      <c r="C4287" s="6" t="s">
        <v>8778</v>
      </c>
      <c r="D4287" s="6" t="s">
        <v>8821</v>
      </c>
      <c r="E4287" s="49" t="s">
        <v>8822</v>
      </c>
      <c r="F4287" s="6" t="s">
        <v>4578</v>
      </c>
      <c r="G4287" s="6" t="s">
        <v>60</v>
      </c>
      <c r="H4287" s="6" t="s">
        <v>60</v>
      </c>
      <c r="I4287" s="60" t="s">
        <v>8832</v>
      </c>
      <c r="J4287" s="49" t="s">
        <v>8833</v>
      </c>
      <c r="K4287" s="6" t="s">
        <v>8834</v>
      </c>
      <c r="L4287" s="29">
        <f>IF($J$6="с учетом НДС",VLOOKUP(I4287,LEGEND!B:E,4,0)*(1-M4287),VLOOKUP(I4287,LEGEND!B:E,4,0)*(1-M4287)/1.2)</f>
        <v>240</v>
      </c>
      <c r="M4287" s="57">
        <f>IF(AND(B4287&lt;&gt;"1_Электроинструмент",B4287&lt;&gt;"2_Садовая техника"),$J$5,IF($J$4&lt;=20%,$J$4,IFERROR(VLOOKUP(S4287,LEGEND!$L$2:$M$5,2,FALSE),$J$4)))</f>
        <v>0</v>
      </c>
      <c r="N4287" s="48" t="s">
        <v>60</v>
      </c>
      <c r="O4287" s="6" t="s">
        <v>60</v>
      </c>
      <c r="P4287" s="49" t="s">
        <v>582</v>
      </c>
      <c r="Q4287" s="49" t="s">
        <v>583</v>
      </c>
      <c r="R4287" s="6" t="s">
        <v>60</v>
      </c>
      <c r="S4287" s="49" t="s">
        <v>60</v>
      </c>
      <c r="T4287" s="73" t="str">
        <f>IF(_xlfn.XLOOKUP(I4287,LEGEND!B:B,LEGEND!H:H)&lt;&gt;"-",HYPERLINK(_xlfn.XLOOKUP(I4287,LEGEND!B:B,LEGEND!H:H),"link"),_xlfn.XLOOKUP(I4287,LEGEND!B:B,LEGEND!H:H))</f>
        <v>-</v>
      </c>
      <c r="U4287" s="73" t="str">
        <f>HYPERLINK(_xlfn.XLOOKUP(I4287,LEGEND!B:B,LEGEND!I:I))</f>
        <v>-</v>
      </c>
      <c r="V4287" s="51" t="s">
        <v>8835</v>
      </c>
      <c r="W4287" s="63" t="s">
        <v>8827</v>
      </c>
      <c r="X4287" s="64">
        <v>233</v>
      </c>
      <c r="Y4287" s="64">
        <v>233</v>
      </c>
      <c r="Z4287" s="64">
        <v>4</v>
      </c>
      <c r="AA4287" s="84">
        <v>0.17</v>
      </c>
      <c r="AB4287" s="85">
        <v>1</v>
      </c>
      <c r="AC4287" s="85">
        <v>1</v>
      </c>
    </row>
    <row r="4288" spans="1:29" ht="25.5">
      <c r="A4288" s="1"/>
      <c r="B4288" s="6" t="s">
        <v>8777</v>
      </c>
      <c r="C4288" s="6" t="s">
        <v>8778</v>
      </c>
      <c r="D4288" s="6" t="s">
        <v>8821</v>
      </c>
      <c r="E4288" s="49" t="s">
        <v>8822</v>
      </c>
      <c r="F4288" s="6" t="s">
        <v>4578</v>
      </c>
      <c r="G4288" s="6" t="s">
        <v>60</v>
      </c>
      <c r="H4288" s="6" t="s">
        <v>60</v>
      </c>
      <c r="I4288" s="60" t="s">
        <v>21079</v>
      </c>
      <c r="J4288" s="49" t="s">
        <v>21080</v>
      </c>
      <c r="K4288" s="6" t="s">
        <v>21081</v>
      </c>
      <c r="L4288" s="29">
        <f>IF($J$6="с учетом НДС",VLOOKUP(I4288,LEGEND!B:E,4,0)*(1-M4288),VLOOKUP(I4288,LEGEND!B:E,4,0)*(1-M4288)/1.2)</f>
        <v>291</v>
      </c>
      <c r="M4288" s="57">
        <f>IF(AND(B4288&lt;&gt;"1_Электроинструмент",B4288&lt;&gt;"2_Садовая техника"),$J$5,IF($J$4&lt;=20%,$J$4,IFERROR(VLOOKUP(S4288,LEGEND!$L$2:$M$5,2,FALSE),$J$4)))</f>
        <v>0</v>
      </c>
      <c r="N4288" s="48" t="s">
        <v>60</v>
      </c>
      <c r="O4288" s="6" t="s">
        <v>60</v>
      </c>
      <c r="P4288" s="49" t="s">
        <v>66</v>
      </c>
      <c r="Q4288" s="49" t="s">
        <v>67</v>
      </c>
      <c r="R4288" s="6" t="s">
        <v>60</v>
      </c>
      <c r="S4288" s="49" t="s">
        <v>60</v>
      </c>
      <c r="T4288" s="73" t="str">
        <f>IF(_xlfn.XLOOKUP(I4288,LEGEND!B:B,LEGEND!H:H)&lt;&gt;"-",HYPERLINK(_xlfn.XLOOKUP(I4288,LEGEND!B:B,LEGEND!H:H),"link"),_xlfn.XLOOKUP(I4288,LEGEND!B:B,LEGEND!H:H))</f>
        <v>link</v>
      </c>
      <c r="U4288" s="73" t="str">
        <f>HYPERLINK(_xlfn.XLOOKUP(I4288,LEGEND!B:B,LEGEND!I:I))</f>
        <v>https://milwaukee-media-images.s3.amazonaws.com/hi/4932451480--Hero_1.jpg</v>
      </c>
      <c r="V4288" s="51" t="s">
        <v>21082</v>
      </c>
      <c r="W4288" s="63" t="s">
        <v>1189</v>
      </c>
      <c r="X4288" s="64">
        <v>230</v>
      </c>
      <c r="Y4288" s="64">
        <v>230</v>
      </c>
      <c r="Z4288" s="64">
        <v>1</v>
      </c>
      <c r="AA4288" s="84">
        <v>0.17799999999999999</v>
      </c>
      <c r="AB4288" s="85">
        <v>1</v>
      </c>
      <c r="AC4288" s="85">
        <v>25</v>
      </c>
    </row>
    <row r="4289" spans="1:29" ht="25.5">
      <c r="A4289" s="1"/>
      <c r="B4289" s="6" t="s">
        <v>8777</v>
      </c>
      <c r="C4289" s="6" t="s">
        <v>8778</v>
      </c>
      <c r="D4289" s="6" t="s">
        <v>8821</v>
      </c>
      <c r="E4289" s="49" t="s">
        <v>8822</v>
      </c>
      <c r="F4289" s="6" t="s">
        <v>4578</v>
      </c>
      <c r="G4289" s="6" t="s">
        <v>60</v>
      </c>
      <c r="H4289" s="6" t="s">
        <v>60</v>
      </c>
      <c r="I4289" s="60" t="s">
        <v>21083</v>
      </c>
      <c r="J4289" s="49" t="s">
        <v>21084</v>
      </c>
      <c r="K4289" s="6" t="s">
        <v>21085</v>
      </c>
      <c r="L4289" s="29">
        <f>IF($J$6="с учетом НДС",VLOOKUP(I4289,LEGEND!B:E,4,0)*(1-M4289),VLOOKUP(I4289,LEGEND!B:E,4,0)*(1-M4289)/1.2)</f>
        <v>291</v>
      </c>
      <c r="M4289" s="57">
        <f>IF(AND(B4289&lt;&gt;"1_Электроинструмент",B4289&lt;&gt;"2_Садовая техника"),$J$5,IF($J$4&lt;=20%,$J$4,IFERROR(VLOOKUP(S4289,LEGEND!$L$2:$M$5,2,FALSE),$J$4)))</f>
        <v>0</v>
      </c>
      <c r="N4289" s="48" t="s">
        <v>60</v>
      </c>
      <c r="O4289" s="6" t="s">
        <v>60</v>
      </c>
      <c r="P4289" s="49" t="s">
        <v>66</v>
      </c>
      <c r="Q4289" s="49" t="s">
        <v>67</v>
      </c>
      <c r="R4289" s="6" t="s">
        <v>60</v>
      </c>
      <c r="S4289" s="49" t="s">
        <v>60</v>
      </c>
      <c r="T4289" s="73" t="str">
        <f>IF(_xlfn.XLOOKUP(I4289,LEGEND!B:B,LEGEND!H:H)&lt;&gt;"-",HYPERLINK(_xlfn.XLOOKUP(I4289,LEGEND!B:B,LEGEND!H:H),"link"),_xlfn.XLOOKUP(I4289,LEGEND!B:B,LEGEND!H:H))</f>
        <v>link</v>
      </c>
      <c r="U4289" s="73" t="str">
        <f>HYPERLINK(_xlfn.XLOOKUP(I4289,LEGEND!B:B,LEGEND!I:I))</f>
        <v>https://milwaukee-media-images.s3.amazonaws.com/hi/4932451500--Hero_1.jpg</v>
      </c>
      <c r="V4289" s="51" t="s">
        <v>21086</v>
      </c>
      <c r="W4289" s="63" t="s">
        <v>1189</v>
      </c>
      <c r="X4289" s="64">
        <v>230</v>
      </c>
      <c r="Y4289" s="64">
        <v>230</v>
      </c>
      <c r="Z4289" s="64">
        <v>5</v>
      </c>
      <c r="AA4289" s="84">
        <v>0.22600000000000001</v>
      </c>
      <c r="AB4289" s="85">
        <v>1</v>
      </c>
      <c r="AC4289" s="85">
        <v>25</v>
      </c>
    </row>
    <row r="4290" spans="1:29" ht="25.5">
      <c r="A4290" s="1"/>
      <c r="B4290" s="6" t="s">
        <v>8777</v>
      </c>
      <c r="C4290" s="6" t="s">
        <v>8778</v>
      </c>
      <c r="D4290" s="6" t="s">
        <v>8821</v>
      </c>
      <c r="E4290" s="49" t="s">
        <v>8822</v>
      </c>
      <c r="F4290" s="6" t="s">
        <v>4578</v>
      </c>
      <c r="G4290" s="6" t="s">
        <v>60</v>
      </c>
      <c r="H4290" s="6" t="s">
        <v>60</v>
      </c>
      <c r="I4290" s="60" t="s">
        <v>21087</v>
      </c>
      <c r="J4290" s="49" t="s">
        <v>21088</v>
      </c>
      <c r="K4290" s="6" t="s">
        <v>21089</v>
      </c>
      <c r="L4290" s="29">
        <f>IF($J$6="с учетом НДС",VLOOKUP(I4290,LEGEND!B:E,4,0)*(1-M4290),VLOOKUP(I4290,LEGEND!B:E,4,0)*(1-M4290)/1.2)</f>
        <v>335</v>
      </c>
      <c r="M4290" s="57">
        <f>IF(AND(B4290&lt;&gt;"1_Электроинструмент",B4290&lt;&gt;"2_Садовая техника"),$J$5,IF($J$4&lt;=20%,$J$4,IFERROR(VLOOKUP(S4290,LEGEND!$L$2:$M$5,2,FALSE),$J$4)))</f>
        <v>0</v>
      </c>
      <c r="N4290" s="48" t="s">
        <v>60</v>
      </c>
      <c r="O4290" s="6" t="s">
        <v>60</v>
      </c>
      <c r="P4290" s="49" t="s">
        <v>66</v>
      </c>
      <c r="Q4290" s="49" t="s">
        <v>67</v>
      </c>
      <c r="R4290" s="6" t="s">
        <v>60</v>
      </c>
      <c r="S4290" s="49" t="s">
        <v>60</v>
      </c>
      <c r="T4290" s="73" t="str">
        <f>IF(_xlfn.XLOOKUP(I4290,LEGEND!B:B,LEGEND!H:H)&lt;&gt;"-",HYPERLINK(_xlfn.XLOOKUP(I4290,LEGEND!B:B,LEGEND!H:H),"link"),_xlfn.XLOOKUP(I4290,LEGEND!B:B,LEGEND!H:H))</f>
        <v>link</v>
      </c>
      <c r="U4290" s="73" t="str">
        <f>HYPERLINK(_xlfn.XLOOKUP(I4290,LEGEND!B:B,LEGEND!I:I))</f>
        <v>https://milwaukee-media-images.s3.amazonaws.com/hi/4932451490--Hero_1.jpg</v>
      </c>
      <c r="V4290" s="51" t="s">
        <v>21090</v>
      </c>
      <c r="W4290" s="63" t="s">
        <v>1189</v>
      </c>
      <c r="X4290" s="64">
        <v>230</v>
      </c>
      <c r="Y4290" s="64">
        <v>230</v>
      </c>
      <c r="Z4290" s="64">
        <v>2</v>
      </c>
      <c r="AA4290" s="84">
        <v>0.17599999999999999</v>
      </c>
      <c r="AB4290" s="85">
        <v>1</v>
      </c>
      <c r="AC4290" s="85">
        <v>25</v>
      </c>
    </row>
    <row r="4291" spans="1:29" ht="25.5">
      <c r="A4291" s="1"/>
      <c r="B4291" s="6" t="s">
        <v>8777</v>
      </c>
      <c r="C4291" s="6" t="s">
        <v>8778</v>
      </c>
      <c r="D4291" s="6" t="s">
        <v>8821</v>
      </c>
      <c r="E4291" s="49" t="s">
        <v>8822</v>
      </c>
      <c r="F4291" s="6" t="s">
        <v>4578</v>
      </c>
      <c r="G4291" s="6" t="s">
        <v>60</v>
      </c>
      <c r="H4291" s="6" t="s">
        <v>60</v>
      </c>
      <c r="I4291" s="60" t="s">
        <v>21095</v>
      </c>
      <c r="J4291" s="49" t="s">
        <v>21096</v>
      </c>
      <c r="K4291" s="6" t="s">
        <v>21097</v>
      </c>
      <c r="L4291" s="29">
        <f>IF($J$6="с учетом НДС",VLOOKUP(I4291,LEGEND!B:E,4,0)*(1-M4291),VLOOKUP(I4291,LEGEND!B:E,4,0)*(1-M4291)/1.2)</f>
        <v>790</v>
      </c>
      <c r="M4291" s="57">
        <f>IF(AND(B4291&lt;&gt;"1_Электроинструмент",B4291&lt;&gt;"2_Садовая техника"),$J$5,IF($J$4&lt;=20%,$J$4,IFERROR(VLOOKUP(S4291,LEGEND!$L$2:$M$5,2,FALSE),$J$4)))</f>
        <v>0</v>
      </c>
      <c r="N4291" s="48" t="s">
        <v>60</v>
      </c>
      <c r="O4291" s="6" t="s">
        <v>60</v>
      </c>
      <c r="P4291" s="49" t="s">
        <v>66</v>
      </c>
      <c r="Q4291" s="49" t="s">
        <v>67</v>
      </c>
      <c r="R4291" s="6" t="s">
        <v>60</v>
      </c>
      <c r="S4291" s="49" t="s">
        <v>60</v>
      </c>
      <c r="T4291" s="73" t="str">
        <f>IF(_xlfn.XLOOKUP(I4291,LEGEND!B:B,LEGEND!H:H)&lt;&gt;"-",HYPERLINK(_xlfn.XLOOKUP(I4291,LEGEND!B:B,LEGEND!H:H),"link"),_xlfn.XLOOKUP(I4291,LEGEND!B:B,LEGEND!H:H))</f>
        <v>-</v>
      </c>
      <c r="U4291" s="73" t="str">
        <f>HYPERLINK(_xlfn.XLOOKUP(I4291,LEGEND!B:B,LEGEND!I:I))</f>
        <v>-</v>
      </c>
      <c r="V4291" s="51" t="s">
        <v>21098</v>
      </c>
      <c r="W4291" s="63" t="s">
        <v>4469</v>
      </c>
      <c r="X4291" s="64">
        <v>100</v>
      </c>
      <c r="Y4291" s="64">
        <v>70</v>
      </c>
      <c r="Z4291" s="64">
        <v>10</v>
      </c>
      <c r="AA4291" s="84">
        <v>6.4000000000000001E-2</v>
      </c>
      <c r="AB4291" s="85">
        <v>5</v>
      </c>
      <c r="AC4291" s="85">
        <v>1</v>
      </c>
    </row>
    <row r="4292" spans="1:29" ht="25.5">
      <c r="A4292" s="1"/>
      <c r="B4292" s="6" t="s">
        <v>8777</v>
      </c>
      <c r="C4292" s="6" t="s">
        <v>8778</v>
      </c>
      <c r="D4292" s="6" t="s">
        <v>8821</v>
      </c>
      <c r="E4292" s="49" t="s">
        <v>8822</v>
      </c>
      <c r="F4292" s="6" t="s">
        <v>4578</v>
      </c>
      <c r="G4292" s="6" t="s">
        <v>60</v>
      </c>
      <c r="H4292" s="6" t="s">
        <v>60</v>
      </c>
      <c r="I4292" s="60" t="s">
        <v>21091</v>
      </c>
      <c r="J4292" s="49" t="s">
        <v>21092</v>
      </c>
      <c r="K4292" s="6" t="s">
        <v>21093</v>
      </c>
      <c r="L4292" s="29">
        <f>IF($J$6="с учетом НДС",VLOOKUP(I4292,LEGEND!B:E,4,0)*(1-M4292),VLOOKUP(I4292,LEGEND!B:E,4,0)*(1-M4292)/1.2)</f>
        <v>800</v>
      </c>
      <c r="M4292" s="57">
        <f>IF(AND(B4292&lt;&gt;"1_Электроинструмент",B4292&lt;&gt;"2_Садовая техника"),$J$5,IF($J$4&lt;=20%,$J$4,IFERROR(VLOOKUP(S4292,LEGEND!$L$2:$M$5,2,FALSE),$J$4)))</f>
        <v>0</v>
      </c>
      <c r="N4292" s="48" t="s">
        <v>60</v>
      </c>
      <c r="O4292" s="6" t="s">
        <v>60</v>
      </c>
      <c r="P4292" s="49" t="s">
        <v>66</v>
      </c>
      <c r="Q4292" s="49" t="s">
        <v>67</v>
      </c>
      <c r="R4292" s="6" t="s">
        <v>60</v>
      </c>
      <c r="S4292" s="49" t="s">
        <v>60</v>
      </c>
      <c r="T4292" s="73" t="str">
        <f>IF(_xlfn.XLOOKUP(I4292,LEGEND!B:B,LEGEND!H:H)&lt;&gt;"-",HYPERLINK(_xlfn.XLOOKUP(I4292,LEGEND!B:B,LEGEND!H:H),"link"),_xlfn.XLOOKUP(I4292,LEGEND!B:B,LEGEND!H:H))</f>
        <v>-</v>
      </c>
      <c r="U4292" s="73" t="str">
        <f>HYPERLINK(_xlfn.XLOOKUP(I4292,LEGEND!B:B,LEGEND!I:I))</f>
        <v>https://milwaukee-media-images.s3.amazonaws.com/hi/4932451505--Hero_1.jpg</v>
      </c>
      <c r="V4292" s="51" t="s">
        <v>21094</v>
      </c>
      <c r="W4292" s="63" t="s">
        <v>4469</v>
      </c>
      <c r="X4292" s="64">
        <v>352</v>
      </c>
      <c r="Y4292" s="64">
        <v>352</v>
      </c>
      <c r="Z4292" s="64">
        <v>3</v>
      </c>
      <c r="AA4292" s="84">
        <v>0.59399999999999997</v>
      </c>
      <c r="AB4292" s="85">
        <v>1</v>
      </c>
      <c r="AC4292" s="85">
        <v>10</v>
      </c>
    </row>
    <row r="4293" spans="1:29" ht="25.5">
      <c r="A4293" s="1"/>
      <c r="B4293" s="6" t="s">
        <v>8777</v>
      </c>
      <c r="C4293" s="6" t="s">
        <v>8778</v>
      </c>
      <c r="D4293" s="6" t="s">
        <v>8821</v>
      </c>
      <c r="E4293" s="49" t="s">
        <v>8822</v>
      </c>
      <c r="F4293" s="6" t="s">
        <v>4578</v>
      </c>
      <c r="G4293" s="6" t="s">
        <v>60</v>
      </c>
      <c r="H4293" s="6" t="s">
        <v>60</v>
      </c>
      <c r="I4293" s="60" t="s">
        <v>24305</v>
      </c>
      <c r="J4293" s="49" t="s">
        <v>24306</v>
      </c>
      <c r="K4293" s="6" t="s">
        <v>24307</v>
      </c>
      <c r="L4293" s="29">
        <f>IF($J$6="с учетом НДС",VLOOKUP(I4293,LEGEND!B:E,4,0)*(1-M4293),VLOOKUP(I4293,LEGEND!B:E,4,0)*(1-M4293)/1.2)</f>
        <v>1390</v>
      </c>
      <c r="M4293" s="57">
        <f>IF(AND(B4293&lt;&gt;"1_Электроинструмент",B4293&lt;&gt;"2_Садовая техника"),$J$5,IF($J$4&lt;=20%,$J$4,IFERROR(VLOOKUP(S4293,LEGEND!$L$2:$M$5,2,FALSE),$J$4)))</f>
        <v>0</v>
      </c>
      <c r="N4293" s="48" t="s">
        <v>60</v>
      </c>
      <c r="O4293" s="6" t="s">
        <v>60</v>
      </c>
      <c r="P4293" s="49" t="s">
        <v>1556</v>
      </c>
      <c r="Q4293" s="49" t="s">
        <v>473</v>
      </c>
      <c r="R4293" s="6" t="s">
        <v>60</v>
      </c>
      <c r="S4293" s="49" t="s">
        <v>60</v>
      </c>
      <c r="T4293" s="73" t="str">
        <f>IF(_xlfn.XLOOKUP(I4293,LEGEND!B:B,LEGEND!H:H)&lt;&gt;"-",HYPERLINK(_xlfn.XLOOKUP(I4293,LEGEND!B:B,LEGEND!H:H),"link"),_xlfn.XLOOKUP(I4293,LEGEND!B:B,LEGEND!H:H))</f>
        <v>-</v>
      </c>
      <c r="U4293" s="73" t="str">
        <f>HYPERLINK(_xlfn.XLOOKUP(I4293,LEGEND!B:B,LEGEND!I:I))</f>
        <v>-</v>
      </c>
      <c r="V4293" s="51" t="s">
        <v>24308</v>
      </c>
      <c r="W4293" s="63" t="s">
        <v>1189</v>
      </c>
      <c r="X4293" s="64">
        <v>130</v>
      </c>
      <c r="Y4293" s="64">
        <v>130</v>
      </c>
      <c r="Z4293" s="64">
        <v>25</v>
      </c>
      <c r="AA4293" s="84">
        <v>0.39600000000000002</v>
      </c>
      <c r="AB4293" s="85">
        <v>1</v>
      </c>
      <c r="AC4293" s="85">
        <v>1</v>
      </c>
    </row>
    <row r="4294" spans="1:29" ht="25.5">
      <c r="A4294" s="1"/>
      <c r="B4294" s="6" t="s">
        <v>8777</v>
      </c>
      <c r="C4294" s="6" t="s">
        <v>8778</v>
      </c>
      <c r="D4294" s="6" t="s">
        <v>8821</v>
      </c>
      <c r="E4294" s="49" t="s">
        <v>8822</v>
      </c>
      <c r="F4294" s="6" t="s">
        <v>4578</v>
      </c>
      <c r="G4294" s="6" t="s">
        <v>60</v>
      </c>
      <c r="H4294" s="6" t="s">
        <v>60</v>
      </c>
      <c r="I4294" s="60" t="s">
        <v>21111</v>
      </c>
      <c r="J4294" s="49" t="s">
        <v>21112</v>
      </c>
      <c r="K4294" s="6" t="s">
        <v>21113</v>
      </c>
      <c r="L4294" s="29">
        <f>IF($J$6="с учетом НДС",VLOOKUP(I4294,LEGEND!B:E,4,0)*(1-M4294),VLOOKUP(I4294,LEGEND!B:E,4,0)*(1-M4294)/1.2)</f>
        <v>1480</v>
      </c>
      <c r="M4294" s="57">
        <f>IF(AND(B4294&lt;&gt;"1_Электроинструмент",B4294&lt;&gt;"2_Садовая техника"),$J$5,IF($J$4&lt;=20%,$J$4,IFERROR(VLOOKUP(S4294,LEGEND!$L$2:$M$5,2,FALSE),$J$4)))</f>
        <v>0</v>
      </c>
      <c r="N4294" s="48" t="s">
        <v>60</v>
      </c>
      <c r="O4294" s="6" t="s">
        <v>60</v>
      </c>
      <c r="P4294" s="49" t="s">
        <v>66</v>
      </c>
      <c r="Q4294" s="49" t="s">
        <v>67</v>
      </c>
      <c r="R4294" s="6" t="s">
        <v>60</v>
      </c>
      <c r="S4294" s="49" t="s">
        <v>60</v>
      </c>
      <c r="T4294" s="73" t="str">
        <f>IF(_xlfn.XLOOKUP(I4294,LEGEND!B:B,LEGEND!H:H)&lt;&gt;"-",HYPERLINK(_xlfn.XLOOKUP(I4294,LEGEND!B:B,LEGEND!H:H),"link"),_xlfn.XLOOKUP(I4294,LEGEND!B:B,LEGEND!H:H))</f>
        <v>link</v>
      </c>
      <c r="U4294" s="73" t="str">
        <f>HYPERLINK(_xlfn.XLOOKUP(I4294,LEGEND!B:B,LEGEND!I:I))</f>
        <v>https://milwaukee-media-images.s3.amazonaws.com/hi/4932471989--Hero_1.jpg</v>
      </c>
      <c r="V4294" s="51" t="s">
        <v>21114</v>
      </c>
      <c r="W4294" s="63" t="s">
        <v>1189</v>
      </c>
      <c r="X4294" s="64">
        <v>350</v>
      </c>
      <c r="Y4294" s="64">
        <v>320</v>
      </c>
      <c r="Z4294" s="64">
        <v>20</v>
      </c>
      <c r="AA4294" s="84">
        <v>0.99</v>
      </c>
      <c r="AB4294" s="85">
        <v>1</v>
      </c>
      <c r="AC4294" s="85">
        <v>10</v>
      </c>
    </row>
    <row r="4295" spans="1:29" ht="25.5">
      <c r="A4295" s="1"/>
      <c r="B4295" s="6" t="s">
        <v>8777</v>
      </c>
      <c r="C4295" s="6" t="s">
        <v>8778</v>
      </c>
      <c r="D4295" s="6" t="s">
        <v>8821</v>
      </c>
      <c r="E4295" s="49" t="s">
        <v>8822</v>
      </c>
      <c r="F4295" s="6" t="s">
        <v>4578</v>
      </c>
      <c r="G4295" s="6" t="s">
        <v>60</v>
      </c>
      <c r="H4295" s="6" t="s">
        <v>60</v>
      </c>
      <c r="I4295" s="60" t="s">
        <v>21103</v>
      </c>
      <c r="J4295" s="49" t="s">
        <v>21104</v>
      </c>
      <c r="K4295" s="6" t="s">
        <v>21105</v>
      </c>
      <c r="L4295" s="29">
        <f>IF($J$6="с учетом НДС",VLOOKUP(I4295,LEGEND!B:E,4,0)*(1-M4295),VLOOKUP(I4295,LEGEND!B:E,4,0)*(1-M4295)/1.2)</f>
        <v>1540</v>
      </c>
      <c r="M4295" s="57">
        <f>IF(AND(B4295&lt;&gt;"1_Электроинструмент",B4295&lt;&gt;"2_Садовая техника"),$J$5,IF($J$4&lt;=20%,$J$4,IFERROR(VLOOKUP(S4295,LEGEND!$L$2:$M$5,2,FALSE),$J$4)))</f>
        <v>0</v>
      </c>
      <c r="N4295" s="48" t="s">
        <v>60</v>
      </c>
      <c r="O4295" s="6" t="s">
        <v>60</v>
      </c>
      <c r="P4295" s="49" t="s">
        <v>66</v>
      </c>
      <c r="Q4295" s="49" t="s">
        <v>67</v>
      </c>
      <c r="R4295" s="6" t="s">
        <v>60</v>
      </c>
      <c r="S4295" s="49" t="s">
        <v>60</v>
      </c>
      <c r="T4295" s="73" t="str">
        <f>IF(_xlfn.XLOOKUP(I4295,LEGEND!B:B,LEGEND!H:H)&lt;&gt;"-",HYPERLINK(_xlfn.XLOOKUP(I4295,LEGEND!B:B,LEGEND!H:H),"link"),_xlfn.XLOOKUP(I4295,LEGEND!B:B,LEGEND!H:H))</f>
        <v>-</v>
      </c>
      <c r="U4295" s="73" t="str">
        <f>HYPERLINK(_xlfn.XLOOKUP(I4295,LEGEND!B:B,LEGEND!I:I))</f>
        <v>https://milwaukee-media-images.s3.amazonaws.com/hi/4932472264--Hero_1.jpg</v>
      </c>
      <c r="V4295" s="51" t="s">
        <v>21106</v>
      </c>
      <c r="W4295" s="63" t="s">
        <v>1189</v>
      </c>
      <c r="X4295" s="64">
        <v>350</v>
      </c>
      <c r="Y4295" s="64">
        <v>350</v>
      </c>
      <c r="Z4295" s="64">
        <v>5</v>
      </c>
      <c r="AA4295" s="84">
        <v>0.79600000000000004</v>
      </c>
      <c r="AB4295" s="85">
        <v>1</v>
      </c>
      <c r="AC4295" s="85">
        <v>1</v>
      </c>
    </row>
    <row r="4296" spans="1:29" ht="15">
      <c r="A4296" s="1"/>
      <c r="B4296" s="6" t="s">
        <v>8777</v>
      </c>
      <c r="C4296" s="6" t="s">
        <v>8778</v>
      </c>
      <c r="D4296" s="6" t="s">
        <v>8821</v>
      </c>
      <c r="E4296" s="49" t="s">
        <v>8822</v>
      </c>
      <c r="F4296" s="6" t="s">
        <v>4578</v>
      </c>
      <c r="G4296" s="6" t="s">
        <v>60</v>
      </c>
      <c r="H4296" s="6" t="s">
        <v>60</v>
      </c>
      <c r="I4296" s="60" t="s">
        <v>21115</v>
      </c>
      <c r="J4296" s="49" t="s">
        <v>21116</v>
      </c>
      <c r="K4296" s="6" t="s">
        <v>21117</v>
      </c>
      <c r="L4296" s="29">
        <f>IF($J$6="с учетом НДС",VLOOKUP(I4296,LEGEND!B:E,4,0)*(1-M4296),VLOOKUP(I4296,LEGEND!B:E,4,0)*(1-M4296)/1.2)</f>
        <v>19400</v>
      </c>
      <c r="M4296" s="57">
        <f>IF(AND(B4296&lt;&gt;"1_Электроинструмент",B4296&lt;&gt;"2_Садовая техника"),$J$5,IF($J$4&lt;=20%,$J$4,IFERROR(VLOOKUP(S4296,LEGEND!$L$2:$M$5,2,FALSE),$J$4)))</f>
        <v>0</v>
      </c>
      <c r="N4296" s="48" t="s">
        <v>60</v>
      </c>
      <c r="O4296" s="6" t="s">
        <v>60</v>
      </c>
      <c r="P4296" s="49" t="s">
        <v>66</v>
      </c>
      <c r="Q4296" s="49" t="s">
        <v>473</v>
      </c>
      <c r="R4296" s="6" t="s">
        <v>60</v>
      </c>
      <c r="S4296" s="49" t="s">
        <v>60</v>
      </c>
      <c r="T4296" s="73" t="str">
        <f>IF(_xlfn.XLOOKUP(I4296,LEGEND!B:B,LEGEND!H:H)&lt;&gt;"-",HYPERLINK(_xlfn.XLOOKUP(I4296,LEGEND!B:B,LEGEND!H:H),"link"),_xlfn.XLOOKUP(I4296,LEGEND!B:B,LEGEND!H:H))</f>
        <v>link</v>
      </c>
      <c r="U4296" s="73" t="str">
        <f>HYPERLINK(_xlfn.XLOOKUP(I4296,LEGEND!B:B,LEGEND!I:I))</f>
        <v>https://milwaukee-media-images.s3.amazonaws.com/hi/4932451475--Hero_1.jpg</v>
      </c>
      <c r="V4296" s="51" t="s">
        <v>21118</v>
      </c>
      <c r="W4296" s="63" t="s">
        <v>1189</v>
      </c>
      <c r="X4296" s="64">
        <v>270</v>
      </c>
      <c r="Y4296" s="64">
        <v>205</v>
      </c>
      <c r="Z4296" s="64">
        <v>145</v>
      </c>
      <c r="AA4296" s="84">
        <v>5.9139999999999997</v>
      </c>
      <c r="AB4296" s="85">
        <v>200</v>
      </c>
      <c r="AC4296" s="85">
        <v>1</v>
      </c>
    </row>
    <row r="4297" spans="1:29" ht="25.5">
      <c r="A4297" s="1"/>
      <c r="B4297" s="6" t="s">
        <v>8777</v>
      </c>
      <c r="C4297" s="6" t="s">
        <v>8778</v>
      </c>
      <c r="D4297" s="6" t="s">
        <v>8821</v>
      </c>
      <c r="E4297" s="49" t="s">
        <v>8822</v>
      </c>
      <c r="F4297" s="6" t="s">
        <v>4578</v>
      </c>
      <c r="G4297" s="6" t="s">
        <v>60</v>
      </c>
      <c r="H4297" s="6" t="s">
        <v>60</v>
      </c>
      <c r="I4297" s="60" t="s">
        <v>21119</v>
      </c>
      <c r="J4297" s="49" t="s">
        <v>21120</v>
      </c>
      <c r="K4297" s="6" t="s">
        <v>21121</v>
      </c>
      <c r="L4297" s="29">
        <f>IF($J$6="с учетом НДС",VLOOKUP(I4297,LEGEND!B:E,4,0)*(1-M4297),VLOOKUP(I4297,LEGEND!B:E,4,0)*(1-M4297)/1.2)</f>
        <v>22900</v>
      </c>
      <c r="M4297" s="57">
        <f>IF(AND(B4297&lt;&gt;"1_Электроинструмент",B4297&lt;&gt;"2_Садовая техника"),$J$5,IF($J$4&lt;=20%,$J$4,IFERROR(VLOOKUP(S4297,LEGEND!$L$2:$M$5,2,FALSE),$J$4)))</f>
        <v>0</v>
      </c>
      <c r="N4297" s="48" t="s">
        <v>60</v>
      </c>
      <c r="O4297" s="6" t="s">
        <v>60</v>
      </c>
      <c r="P4297" s="49" t="s">
        <v>66</v>
      </c>
      <c r="Q4297" s="49" t="s">
        <v>67</v>
      </c>
      <c r="R4297" s="6" t="s">
        <v>60</v>
      </c>
      <c r="S4297" s="49" t="s">
        <v>60</v>
      </c>
      <c r="T4297" s="73" t="str">
        <f>IF(_xlfn.XLOOKUP(I4297,LEGEND!B:B,LEGEND!H:H)&lt;&gt;"-",HYPERLINK(_xlfn.XLOOKUP(I4297,LEGEND!B:B,LEGEND!H:H),"link"),_xlfn.XLOOKUP(I4297,LEGEND!B:B,LEGEND!H:H))</f>
        <v>link</v>
      </c>
      <c r="U4297" s="73" t="str">
        <f>HYPERLINK(_xlfn.XLOOKUP(I4297,LEGEND!B:B,LEGEND!I:I))</f>
        <v>https://milwaukee-media-images.s3.amazonaws.com/hi/4932451478--Hero_1.jpg</v>
      </c>
      <c r="V4297" s="51" t="s">
        <v>21122</v>
      </c>
      <c r="W4297" s="63" t="s">
        <v>1189</v>
      </c>
      <c r="X4297" s="64">
        <v>270</v>
      </c>
      <c r="Y4297" s="64">
        <v>270</v>
      </c>
      <c r="Z4297" s="64">
        <v>145</v>
      </c>
      <c r="AA4297" s="84">
        <v>7.2</v>
      </c>
      <c r="AB4297" s="85">
        <v>1</v>
      </c>
      <c r="AC4297" s="85">
        <v>200</v>
      </c>
    </row>
    <row r="4298" spans="1:29" ht="25.5">
      <c r="A4298" s="1"/>
      <c r="B4298" s="6" t="s">
        <v>8777</v>
      </c>
      <c r="C4298" s="6" t="s">
        <v>8778</v>
      </c>
      <c r="D4298" s="6" t="s">
        <v>8821</v>
      </c>
      <c r="E4298" s="49" t="s">
        <v>8822</v>
      </c>
      <c r="F4298" s="6" t="s">
        <v>4578</v>
      </c>
      <c r="G4298" s="6" t="s">
        <v>60</v>
      </c>
      <c r="H4298" s="6" t="s">
        <v>60</v>
      </c>
      <c r="I4298" s="60" t="s">
        <v>21123</v>
      </c>
      <c r="J4298" s="49" t="s">
        <v>21124</v>
      </c>
      <c r="K4298" s="6" t="s">
        <v>21125</v>
      </c>
      <c r="L4298" s="29">
        <f>IF($J$6="с учетом НДС",VLOOKUP(I4298,LEGEND!B:E,4,0)*(1-M4298),VLOOKUP(I4298,LEGEND!B:E,4,0)*(1-M4298)/1.2)</f>
        <v>27200</v>
      </c>
      <c r="M4298" s="57">
        <f>IF(AND(B4298&lt;&gt;"1_Электроинструмент",B4298&lt;&gt;"2_Садовая техника"),$J$5,IF($J$4&lt;=20%,$J$4,IFERROR(VLOOKUP(S4298,LEGEND!$L$2:$M$5,2,FALSE),$J$4)))</f>
        <v>0</v>
      </c>
      <c r="N4298" s="48" t="s">
        <v>60</v>
      </c>
      <c r="O4298" s="6" t="s">
        <v>60</v>
      </c>
      <c r="P4298" s="49" t="s">
        <v>66</v>
      </c>
      <c r="Q4298" s="49" t="s">
        <v>473</v>
      </c>
      <c r="R4298" s="6" t="s">
        <v>60</v>
      </c>
      <c r="S4298" s="49" t="s">
        <v>60</v>
      </c>
      <c r="T4298" s="73" t="str">
        <f>IF(_xlfn.XLOOKUP(I4298,LEGEND!B:B,LEGEND!H:H)&lt;&gt;"-",HYPERLINK(_xlfn.XLOOKUP(I4298,LEGEND!B:B,LEGEND!H:H),"link"),_xlfn.XLOOKUP(I4298,LEGEND!B:B,LEGEND!H:H))</f>
        <v>-</v>
      </c>
      <c r="U4298" s="73" t="str">
        <f>HYPERLINK(_xlfn.XLOOKUP(I4298,LEGEND!B:B,LEGEND!I:I))</f>
        <v>-</v>
      </c>
      <c r="V4298" s="51" t="s">
        <v>21126</v>
      </c>
      <c r="W4298" s="63" t="s">
        <v>1189</v>
      </c>
      <c r="X4298" s="64">
        <v>300</v>
      </c>
      <c r="Y4298" s="64">
        <v>250</v>
      </c>
      <c r="Z4298" s="64">
        <v>250</v>
      </c>
      <c r="AA4298" s="84">
        <v>5.54</v>
      </c>
      <c r="AB4298" s="85">
        <v>1</v>
      </c>
      <c r="AC4298" s="85">
        <v>200</v>
      </c>
    </row>
    <row r="4299" spans="1:29" ht="25.5">
      <c r="A4299" s="1"/>
      <c r="B4299" s="6" t="s">
        <v>8777</v>
      </c>
      <c r="C4299" s="6" t="s">
        <v>8778</v>
      </c>
      <c r="D4299" s="6" t="s">
        <v>8821</v>
      </c>
      <c r="E4299" s="49" t="s">
        <v>8822</v>
      </c>
      <c r="F4299" s="6" t="s">
        <v>4578</v>
      </c>
      <c r="G4299" s="6" t="s">
        <v>60</v>
      </c>
      <c r="H4299" s="6" t="s">
        <v>60</v>
      </c>
      <c r="I4299" s="60" t="s">
        <v>21127</v>
      </c>
      <c r="J4299" s="49" t="s">
        <v>21128</v>
      </c>
      <c r="K4299" s="6" t="s">
        <v>21129</v>
      </c>
      <c r="L4299" s="29">
        <f>IF($J$6="с учетом НДС",VLOOKUP(I4299,LEGEND!B:E,4,0)*(1-M4299),VLOOKUP(I4299,LEGEND!B:E,4,0)*(1-M4299)/1.2)</f>
        <v>30400</v>
      </c>
      <c r="M4299" s="57">
        <f>IF(AND(B4299&lt;&gt;"1_Электроинструмент",B4299&lt;&gt;"2_Садовая техника"),$J$5,IF($J$4&lt;=20%,$J$4,IFERROR(VLOOKUP(S4299,LEGEND!$L$2:$M$5,2,FALSE),$J$4)))</f>
        <v>0</v>
      </c>
      <c r="N4299" s="48" t="s">
        <v>60</v>
      </c>
      <c r="O4299" s="6" t="s">
        <v>60</v>
      </c>
      <c r="P4299" s="49" t="s">
        <v>66</v>
      </c>
      <c r="Q4299" s="49" t="s">
        <v>67</v>
      </c>
      <c r="R4299" s="6" t="s">
        <v>60</v>
      </c>
      <c r="S4299" s="49" t="s">
        <v>60</v>
      </c>
      <c r="T4299" s="73" t="str">
        <f>IF(_xlfn.XLOOKUP(I4299,LEGEND!B:B,LEGEND!H:H)&lt;&gt;"-",HYPERLINK(_xlfn.XLOOKUP(I4299,LEGEND!B:B,LEGEND!H:H),"link"),_xlfn.XLOOKUP(I4299,LEGEND!B:B,LEGEND!H:H))</f>
        <v>-</v>
      </c>
      <c r="U4299" s="73" t="str">
        <f>HYPERLINK(_xlfn.XLOOKUP(I4299,LEGEND!B:B,LEGEND!I:I))</f>
        <v>-</v>
      </c>
      <c r="V4299" s="51" t="s">
        <v>21130</v>
      </c>
      <c r="W4299" s="63" t="s">
        <v>1189</v>
      </c>
      <c r="X4299" s="64">
        <v>270</v>
      </c>
      <c r="Y4299" s="64">
        <v>210</v>
      </c>
      <c r="Z4299" s="64">
        <v>150</v>
      </c>
      <c r="AA4299" s="84">
        <v>6.5</v>
      </c>
      <c r="AB4299" s="85">
        <v>1</v>
      </c>
      <c r="AC4299" s="85">
        <v>200</v>
      </c>
    </row>
    <row r="4300" spans="1:29" ht="25.5">
      <c r="A4300" s="1"/>
      <c r="B4300" s="6" t="s">
        <v>8777</v>
      </c>
      <c r="C4300" s="6" t="s">
        <v>8778</v>
      </c>
      <c r="D4300" s="6" t="s">
        <v>8821</v>
      </c>
      <c r="E4300" s="49" t="s">
        <v>21131</v>
      </c>
      <c r="F4300" s="6" t="s">
        <v>60</v>
      </c>
      <c r="G4300" s="6" t="s">
        <v>60</v>
      </c>
      <c r="H4300" s="6" t="s">
        <v>60</v>
      </c>
      <c r="I4300" s="60" t="s">
        <v>21180</v>
      </c>
      <c r="J4300" s="49" t="s">
        <v>21181</v>
      </c>
      <c r="K4300" s="6" t="s">
        <v>21182</v>
      </c>
      <c r="L4300" s="29">
        <f>IF($J$6="с учетом НДС",VLOOKUP(I4300,LEGEND!B:E,4,0)*(1-M4300),VLOOKUP(I4300,LEGEND!B:E,4,0)*(1-M4300)/1.2)</f>
        <v>466</v>
      </c>
      <c r="M4300" s="57">
        <f>IF(AND(B4300&lt;&gt;"1_Электроинструмент",B4300&lt;&gt;"2_Садовая техника"),$J$5,IF($J$4&lt;=20%,$J$4,IFERROR(VLOOKUP(S4300,LEGEND!$L$2:$M$5,2,FALSE),$J$4)))</f>
        <v>0</v>
      </c>
      <c r="N4300" s="48" t="s">
        <v>60</v>
      </c>
      <c r="O4300" s="6" t="s">
        <v>60</v>
      </c>
      <c r="P4300" s="49" t="s">
        <v>66</v>
      </c>
      <c r="Q4300" s="49" t="s">
        <v>67</v>
      </c>
      <c r="R4300" s="6" t="s">
        <v>60</v>
      </c>
      <c r="S4300" s="49" t="s">
        <v>60</v>
      </c>
      <c r="T4300" s="73" t="str">
        <f>IF(_xlfn.XLOOKUP(I4300,LEGEND!B:B,LEGEND!H:H)&lt;&gt;"-",HYPERLINK(_xlfn.XLOOKUP(I4300,LEGEND!B:B,LEGEND!H:H),"link"),_xlfn.XLOOKUP(I4300,LEGEND!B:B,LEGEND!H:H))</f>
        <v>link</v>
      </c>
      <c r="U4300" s="73" t="str">
        <f>HYPERLINK(_xlfn.XLOOKUP(I4300,LEGEND!B:B,LEGEND!I:I))</f>
        <v>https://milwaukee-media-images.s3.amazonaws.com/hi/4932479089--Hero_1.jpg</v>
      </c>
      <c r="V4300" s="51" t="s">
        <v>21183</v>
      </c>
      <c r="W4300" s="63" t="s">
        <v>1189</v>
      </c>
      <c r="X4300" s="64">
        <v>134</v>
      </c>
      <c r="Y4300" s="64">
        <v>134</v>
      </c>
      <c r="Z4300" s="64">
        <v>135</v>
      </c>
      <c r="AA4300" s="84">
        <v>8.5999999999999993E-2</v>
      </c>
      <c r="AB4300" s="85">
        <v>1</v>
      </c>
      <c r="AC4300" s="85">
        <v>10</v>
      </c>
    </row>
    <row r="4301" spans="1:29" ht="25.5">
      <c r="A4301" s="1"/>
      <c r="B4301" s="6" t="s">
        <v>8777</v>
      </c>
      <c r="C4301" s="6" t="s">
        <v>8778</v>
      </c>
      <c r="D4301" s="6" t="s">
        <v>8821</v>
      </c>
      <c r="E4301" s="49" t="s">
        <v>21131</v>
      </c>
      <c r="F4301" s="6" t="s">
        <v>60</v>
      </c>
      <c r="G4301" s="6" t="s">
        <v>60</v>
      </c>
      <c r="H4301" s="6" t="s">
        <v>60</v>
      </c>
      <c r="I4301" s="60" t="s">
        <v>21184</v>
      </c>
      <c r="J4301" s="49" t="s">
        <v>21185</v>
      </c>
      <c r="K4301" s="6" t="s">
        <v>21186</v>
      </c>
      <c r="L4301" s="29">
        <f>IF($J$6="с учетом НДС",VLOOKUP(I4301,LEGEND!B:E,4,0)*(1-M4301),VLOOKUP(I4301,LEGEND!B:E,4,0)*(1-M4301)/1.2)</f>
        <v>466</v>
      </c>
      <c r="M4301" s="57">
        <f>IF(AND(B4301&lt;&gt;"1_Электроинструмент",B4301&lt;&gt;"2_Садовая техника"),$J$5,IF($J$4&lt;=20%,$J$4,IFERROR(VLOOKUP(S4301,LEGEND!$L$2:$M$5,2,FALSE),$J$4)))</f>
        <v>0</v>
      </c>
      <c r="N4301" s="48" t="s">
        <v>60</v>
      </c>
      <c r="O4301" s="6" t="s">
        <v>60</v>
      </c>
      <c r="P4301" s="49" t="s">
        <v>66</v>
      </c>
      <c r="Q4301" s="49" t="s">
        <v>67</v>
      </c>
      <c r="R4301" s="6" t="s">
        <v>60</v>
      </c>
      <c r="S4301" s="49" t="s">
        <v>60</v>
      </c>
      <c r="T4301" s="73" t="str">
        <f>IF(_xlfn.XLOOKUP(I4301,LEGEND!B:B,LEGEND!H:H)&lt;&gt;"-",HYPERLINK(_xlfn.XLOOKUP(I4301,LEGEND!B:B,LEGEND!H:H),"link"),_xlfn.XLOOKUP(I4301,LEGEND!B:B,LEGEND!H:H))</f>
        <v>link</v>
      </c>
      <c r="U4301" s="73" t="str">
        <f>HYPERLINK(_xlfn.XLOOKUP(I4301,LEGEND!B:B,LEGEND!I:I))</f>
        <v>https://milwaukee-media-images.s3.amazonaws.com/hi/4932479090--Hero_1.jpg</v>
      </c>
      <c r="V4301" s="51" t="s">
        <v>21187</v>
      </c>
      <c r="W4301" s="63" t="s">
        <v>1189</v>
      </c>
      <c r="X4301" s="64">
        <v>136</v>
      </c>
      <c r="Y4301" s="64">
        <v>135</v>
      </c>
      <c r="Z4301" s="64">
        <v>136</v>
      </c>
      <c r="AA4301" s="84">
        <v>7.6999999999999999E-2</v>
      </c>
      <c r="AB4301" s="85">
        <v>1</v>
      </c>
      <c r="AC4301" s="85">
        <v>10</v>
      </c>
    </row>
    <row r="4302" spans="1:29" ht="25.5">
      <c r="A4302" s="1"/>
      <c r="B4302" s="6" t="s">
        <v>8777</v>
      </c>
      <c r="C4302" s="6" t="s">
        <v>8778</v>
      </c>
      <c r="D4302" s="6" t="s">
        <v>8821</v>
      </c>
      <c r="E4302" s="49" t="s">
        <v>21131</v>
      </c>
      <c r="F4302" s="6" t="s">
        <v>60</v>
      </c>
      <c r="G4302" s="6" t="s">
        <v>60</v>
      </c>
      <c r="H4302" s="6" t="s">
        <v>60</v>
      </c>
      <c r="I4302" s="60" t="s">
        <v>21200</v>
      </c>
      <c r="J4302" s="49" t="s">
        <v>21201</v>
      </c>
      <c r="K4302" s="6" t="s">
        <v>21202</v>
      </c>
      <c r="L4302" s="29">
        <f>IF($J$6="с учетом НДС",VLOOKUP(I4302,LEGEND!B:E,4,0)*(1-M4302),VLOOKUP(I4302,LEGEND!B:E,4,0)*(1-M4302)/1.2)</f>
        <v>530</v>
      </c>
      <c r="M4302" s="57">
        <f>IF(AND(B4302&lt;&gt;"1_Электроинструмент",B4302&lt;&gt;"2_Садовая техника"),$J$5,IF($J$4&lt;=20%,$J$4,IFERROR(VLOOKUP(S4302,LEGEND!$L$2:$M$5,2,FALSE),$J$4)))</f>
        <v>0</v>
      </c>
      <c r="N4302" s="48" t="s">
        <v>60</v>
      </c>
      <c r="O4302" s="6" t="s">
        <v>60</v>
      </c>
      <c r="P4302" s="49" t="s">
        <v>66</v>
      </c>
      <c r="Q4302" s="49" t="s">
        <v>67</v>
      </c>
      <c r="R4302" s="6" t="s">
        <v>60</v>
      </c>
      <c r="S4302" s="49" t="s">
        <v>60</v>
      </c>
      <c r="T4302" s="73" t="str">
        <f>IF(_xlfn.XLOOKUP(I4302,LEGEND!B:B,LEGEND!H:H)&lt;&gt;"-",HYPERLINK(_xlfn.XLOOKUP(I4302,LEGEND!B:B,LEGEND!H:H),"link"),_xlfn.XLOOKUP(I4302,LEGEND!B:B,LEGEND!H:H))</f>
        <v>link</v>
      </c>
      <c r="U4302" s="73" t="str">
        <f>HYPERLINK(_xlfn.XLOOKUP(I4302,LEGEND!B:B,LEGEND!I:I))</f>
        <v>https://milwaukee-media-images.s3.amazonaws.com/hi/4932478946--Hero_1.jpg</v>
      </c>
      <c r="V4302" s="51" t="s">
        <v>21203</v>
      </c>
      <c r="W4302" s="63" t="s">
        <v>1189</v>
      </c>
      <c r="X4302" s="64">
        <v>116</v>
      </c>
      <c r="Y4302" s="64">
        <v>13</v>
      </c>
      <c r="Z4302" s="64">
        <v>116</v>
      </c>
      <c r="AA4302" s="84">
        <v>9.4E-2</v>
      </c>
      <c r="AB4302" s="85">
        <v>1</v>
      </c>
      <c r="AC4302" s="85">
        <v>10</v>
      </c>
    </row>
    <row r="4303" spans="1:29" ht="25.5">
      <c r="A4303" s="1"/>
      <c r="B4303" s="6" t="s">
        <v>8777</v>
      </c>
      <c r="C4303" s="6" t="s">
        <v>8778</v>
      </c>
      <c r="D4303" s="6" t="s">
        <v>8821</v>
      </c>
      <c r="E4303" s="49" t="s">
        <v>21131</v>
      </c>
      <c r="F4303" s="6" t="s">
        <v>60</v>
      </c>
      <c r="G4303" s="6" t="s">
        <v>60</v>
      </c>
      <c r="H4303" s="6" t="s">
        <v>60</v>
      </c>
      <c r="I4303" s="60" t="s">
        <v>21204</v>
      </c>
      <c r="J4303" s="49" t="s">
        <v>21205</v>
      </c>
      <c r="K4303" s="6" t="s">
        <v>21206</v>
      </c>
      <c r="L4303" s="29">
        <f>IF($J$6="с учетом НДС",VLOOKUP(I4303,LEGEND!B:E,4,0)*(1-M4303),VLOOKUP(I4303,LEGEND!B:E,4,0)*(1-M4303)/1.2)</f>
        <v>530</v>
      </c>
      <c r="M4303" s="57">
        <f>IF(AND(B4303&lt;&gt;"1_Электроинструмент",B4303&lt;&gt;"2_Садовая техника"),$J$5,IF($J$4&lt;=20%,$J$4,IFERROR(VLOOKUP(S4303,LEGEND!$L$2:$M$5,2,FALSE),$J$4)))</f>
        <v>0</v>
      </c>
      <c r="N4303" s="48" t="s">
        <v>60</v>
      </c>
      <c r="O4303" s="6" t="s">
        <v>60</v>
      </c>
      <c r="P4303" s="49" t="s">
        <v>66</v>
      </c>
      <c r="Q4303" s="49" t="s">
        <v>67</v>
      </c>
      <c r="R4303" s="6" t="s">
        <v>60</v>
      </c>
      <c r="S4303" s="49" t="s">
        <v>60</v>
      </c>
      <c r="T4303" s="73" t="str">
        <f>IF(_xlfn.XLOOKUP(I4303,LEGEND!B:B,LEGEND!H:H)&lt;&gt;"-",HYPERLINK(_xlfn.XLOOKUP(I4303,LEGEND!B:B,LEGEND!H:H),"link"),_xlfn.XLOOKUP(I4303,LEGEND!B:B,LEGEND!H:H))</f>
        <v>link</v>
      </c>
      <c r="U4303" s="73" t="str">
        <f>HYPERLINK(_xlfn.XLOOKUP(I4303,LEGEND!B:B,LEGEND!I:I))</f>
        <v>https://milwaukee-media-images.s3.amazonaws.com/hi/4932478947--Hero_1.jpg</v>
      </c>
      <c r="V4303" s="51" t="s">
        <v>21207</v>
      </c>
      <c r="W4303" s="63" t="s">
        <v>1189</v>
      </c>
      <c r="X4303" s="64">
        <v>115</v>
      </c>
      <c r="Y4303" s="64">
        <v>10</v>
      </c>
      <c r="Z4303" s="64">
        <v>115</v>
      </c>
      <c r="AA4303" s="84">
        <v>0.08</v>
      </c>
      <c r="AB4303" s="85">
        <v>1</v>
      </c>
      <c r="AC4303" s="85">
        <v>10</v>
      </c>
    </row>
    <row r="4304" spans="1:29" ht="25.5">
      <c r="A4304" s="1"/>
      <c r="B4304" s="6" t="s">
        <v>8777</v>
      </c>
      <c r="C4304" s="6" t="s">
        <v>8778</v>
      </c>
      <c r="D4304" s="6" t="s">
        <v>8821</v>
      </c>
      <c r="E4304" s="49" t="s">
        <v>21131</v>
      </c>
      <c r="F4304" s="6" t="s">
        <v>60</v>
      </c>
      <c r="G4304" s="6" t="s">
        <v>60</v>
      </c>
      <c r="H4304" s="6" t="s">
        <v>60</v>
      </c>
      <c r="I4304" s="60" t="s">
        <v>21208</v>
      </c>
      <c r="J4304" s="49" t="s">
        <v>21209</v>
      </c>
      <c r="K4304" s="6" t="s">
        <v>21210</v>
      </c>
      <c r="L4304" s="29">
        <f>IF($J$6="с учетом НДС",VLOOKUP(I4304,LEGEND!B:E,4,0)*(1-M4304),VLOOKUP(I4304,LEGEND!B:E,4,0)*(1-M4304)/1.2)</f>
        <v>530</v>
      </c>
      <c r="M4304" s="57">
        <f>IF(AND(B4304&lt;&gt;"1_Электроинструмент",B4304&lt;&gt;"2_Садовая техника"),$J$5,IF($J$4&lt;=20%,$J$4,IFERROR(VLOOKUP(S4304,LEGEND!$L$2:$M$5,2,FALSE),$J$4)))</f>
        <v>0</v>
      </c>
      <c r="N4304" s="48" t="s">
        <v>60</v>
      </c>
      <c r="O4304" s="6" t="s">
        <v>60</v>
      </c>
      <c r="P4304" s="49" t="s">
        <v>66</v>
      </c>
      <c r="Q4304" s="49" t="s">
        <v>67</v>
      </c>
      <c r="R4304" s="6" t="s">
        <v>60</v>
      </c>
      <c r="S4304" s="49" t="s">
        <v>60</v>
      </c>
      <c r="T4304" s="73" t="str">
        <f>IF(_xlfn.XLOOKUP(I4304,LEGEND!B:B,LEGEND!H:H)&lt;&gt;"-",HYPERLINK(_xlfn.XLOOKUP(I4304,LEGEND!B:B,LEGEND!H:H),"link"),_xlfn.XLOOKUP(I4304,LEGEND!B:B,LEGEND!H:H))</f>
        <v>link</v>
      </c>
      <c r="U4304" s="73" t="str">
        <f>HYPERLINK(_xlfn.XLOOKUP(I4304,LEGEND!B:B,LEGEND!I:I))</f>
        <v>https://milwaukee-media-images.s3.amazonaws.com/hi/4932478948--Hero_1.jpg</v>
      </c>
      <c r="V4304" s="51" t="s">
        <v>21211</v>
      </c>
      <c r="W4304" s="63" t="s">
        <v>1189</v>
      </c>
      <c r="X4304" s="64">
        <v>115</v>
      </c>
      <c r="Y4304" s="64">
        <v>10</v>
      </c>
      <c r="Z4304" s="64">
        <v>115</v>
      </c>
      <c r="AA4304" s="84">
        <v>8.4000000000000005E-2</v>
      </c>
      <c r="AB4304" s="85">
        <v>1</v>
      </c>
      <c r="AC4304" s="85">
        <v>10</v>
      </c>
    </row>
    <row r="4305" spans="1:29" ht="25.5">
      <c r="A4305" s="1"/>
      <c r="B4305" s="6" t="s">
        <v>8777</v>
      </c>
      <c r="C4305" s="6" t="s">
        <v>8778</v>
      </c>
      <c r="D4305" s="6" t="s">
        <v>8821</v>
      </c>
      <c r="E4305" s="49" t="s">
        <v>21131</v>
      </c>
      <c r="F4305" s="6" t="s">
        <v>60</v>
      </c>
      <c r="G4305" s="6" t="s">
        <v>60</v>
      </c>
      <c r="H4305" s="6" t="s">
        <v>60</v>
      </c>
      <c r="I4305" s="60" t="s">
        <v>21212</v>
      </c>
      <c r="J4305" s="49" t="s">
        <v>21213</v>
      </c>
      <c r="K4305" s="6" t="s">
        <v>21214</v>
      </c>
      <c r="L4305" s="29">
        <f>IF($J$6="с учетом НДС",VLOOKUP(I4305,LEGEND!B:E,4,0)*(1-M4305),VLOOKUP(I4305,LEGEND!B:E,4,0)*(1-M4305)/1.2)</f>
        <v>550</v>
      </c>
      <c r="M4305" s="57">
        <f>IF(AND(B4305&lt;&gt;"1_Электроинструмент",B4305&lt;&gt;"2_Садовая техника"),$J$5,IF($J$4&lt;=20%,$J$4,IFERROR(VLOOKUP(S4305,LEGEND!$L$2:$M$5,2,FALSE),$J$4)))</f>
        <v>0</v>
      </c>
      <c r="N4305" s="48" t="s">
        <v>60</v>
      </c>
      <c r="O4305" s="6" t="s">
        <v>60</v>
      </c>
      <c r="P4305" s="49" t="s">
        <v>66</v>
      </c>
      <c r="Q4305" s="49" t="s">
        <v>67</v>
      </c>
      <c r="R4305" s="6" t="s">
        <v>60</v>
      </c>
      <c r="S4305" s="49" t="s">
        <v>60</v>
      </c>
      <c r="T4305" s="73" t="str">
        <f>IF(_xlfn.XLOOKUP(I4305,LEGEND!B:B,LEGEND!H:H)&lt;&gt;"-",HYPERLINK(_xlfn.XLOOKUP(I4305,LEGEND!B:B,LEGEND!H:H),"link"),_xlfn.XLOOKUP(I4305,LEGEND!B:B,LEGEND!H:H))</f>
        <v>link</v>
      </c>
      <c r="U4305" s="73" t="str">
        <f>HYPERLINK(_xlfn.XLOOKUP(I4305,LEGEND!B:B,LEGEND!I:I))</f>
        <v>https://milwaukee-media-images.s3.amazonaws.com/hi/4932479091--Hero_1.jpg</v>
      </c>
      <c r="V4305" s="51" t="s">
        <v>21215</v>
      </c>
      <c r="W4305" s="63" t="s">
        <v>1189</v>
      </c>
      <c r="X4305" s="64">
        <v>125</v>
      </c>
      <c r="Y4305" s="64">
        <v>12</v>
      </c>
      <c r="Z4305" s="64">
        <v>125</v>
      </c>
      <c r="AA4305" s="84">
        <v>0.1</v>
      </c>
      <c r="AB4305" s="85">
        <v>1</v>
      </c>
      <c r="AC4305" s="85">
        <v>10</v>
      </c>
    </row>
    <row r="4306" spans="1:29" ht="25.5">
      <c r="A4306" s="1"/>
      <c r="B4306" s="6" t="s">
        <v>8777</v>
      </c>
      <c r="C4306" s="6" t="s">
        <v>8778</v>
      </c>
      <c r="D4306" s="6" t="s">
        <v>8821</v>
      </c>
      <c r="E4306" s="49" t="s">
        <v>21131</v>
      </c>
      <c r="F4306" s="6" t="s">
        <v>60</v>
      </c>
      <c r="G4306" s="6" t="s">
        <v>60</v>
      </c>
      <c r="H4306" s="6" t="s">
        <v>60</v>
      </c>
      <c r="I4306" s="60" t="s">
        <v>21216</v>
      </c>
      <c r="J4306" s="49" t="s">
        <v>21217</v>
      </c>
      <c r="K4306" s="6" t="s">
        <v>21218</v>
      </c>
      <c r="L4306" s="29">
        <f>IF($J$6="с учетом НДС",VLOOKUP(I4306,LEGEND!B:E,4,0)*(1-M4306),VLOOKUP(I4306,LEGEND!B:E,4,0)*(1-M4306)/1.2)</f>
        <v>550</v>
      </c>
      <c r="M4306" s="57">
        <f>IF(AND(B4306&lt;&gt;"1_Электроинструмент",B4306&lt;&gt;"2_Садовая техника"),$J$5,IF($J$4&lt;=20%,$J$4,IFERROR(VLOOKUP(S4306,LEGEND!$L$2:$M$5,2,FALSE),$J$4)))</f>
        <v>0</v>
      </c>
      <c r="N4306" s="48" t="s">
        <v>60</v>
      </c>
      <c r="O4306" s="6" t="s">
        <v>60</v>
      </c>
      <c r="P4306" s="49" t="s">
        <v>66</v>
      </c>
      <c r="Q4306" s="49" t="s">
        <v>67</v>
      </c>
      <c r="R4306" s="6" t="s">
        <v>60</v>
      </c>
      <c r="S4306" s="49" t="s">
        <v>60</v>
      </c>
      <c r="T4306" s="73" t="str">
        <f>IF(_xlfn.XLOOKUP(I4306,LEGEND!B:B,LEGEND!H:H)&lt;&gt;"-",HYPERLINK(_xlfn.XLOOKUP(I4306,LEGEND!B:B,LEGEND!H:H),"link"),_xlfn.XLOOKUP(I4306,LEGEND!B:B,LEGEND!H:H))</f>
        <v>link</v>
      </c>
      <c r="U4306" s="73" t="str">
        <f>HYPERLINK(_xlfn.XLOOKUP(I4306,LEGEND!B:B,LEGEND!I:I))</f>
        <v>https://milwaukee-media-images.s3.amazonaws.com/hi/4932479092--Hero_1.jpg</v>
      </c>
      <c r="V4306" s="51" t="s">
        <v>21219</v>
      </c>
      <c r="W4306" s="63" t="s">
        <v>1189</v>
      </c>
      <c r="X4306" s="64">
        <v>125</v>
      </c>
      <c r="Y4306" s="64">
        <v>125</v>
      </c>
      <c r="Z4306" s="64">
        <v>15</v>
      </c>
      <c r="AA4306" s="84">
        <v>9.8000000000000004E-2</v>
      </c>
      <c r="AB4306" s="85">
        <v>1</v>
      </c>
      <c r="AC4306" s="85">
        <v>10</v>
      </c>
    </row>
    <row r="4307" spans="1:29" ht="25.5">
      <c r="A4307" s="1"/>
      <c r="B4307" s="6" t="s">
        <v>8777</v>
      </c>
      <c r="C4307" s="6" t="s">
        <v>8778</v>
      </c>
      <c r="D4307" s="6" t="s">
        <v>8821</v>
      </c>
      <c r="E4307" s="49" t="s">
        <v>21131</v>
      </c>
      <c r="F4307" s="6" t="s">
        <v>60</v>
      </c>
      <c r="G4307" s="6" t="s">
        <v>60</v>
      </c>
      <c r="H4307" s="6" t="s">
        <v>60</v>
      </c>
      <c r="I4307" s="60" t="s">
        <v>21220</v>
      </c>
      <c r="J4307" s="49" t="s">
        <v>21221</v>
      </c>
      <c r="K4307" s="6" t="s">
        <v>21222</v>
      </c>
      <c r="L4307" s="29">
        <f>IF($J$6="с учетом НДС",VLOOKUP(I4307,LEGEND!B:E,4,0)*(1-M4307),VLOOKUP(I4307,LEGEND!B:E,4,0)*(1-M4307)/1.2)</f>
        <v>560</v>
      </c>
      <c r="M4307" s="57">
        <f>IF(AND(B4307&lt;&gt;"1_Электроинструмент",B4307&lt;&gt;"2_Садовая техника"),$J$5,IF($J$4&lt;=20%,$J$4,IFERROR(VLOOKUP(S4307,LEGEND!$L$2:$M$5,2,FALSE),$J$4)))</f>
        <v>0</v>
      </c>
      <c r="N4307" s="48" t="s">
        <v>60</v>
      </c>
      <c r="O4307" s="6" t="s">
        <v>60</v>
      </c>
      <c r="P4307" s="49" t="s">
        <v>66</v>
      </c>
      <c r="Q4307" s="49" t="s">
        <v>67</v>
      </c>
      <c r="R4307" s="6" t="s">
        <v>60</v>
      </c>
      <c r="S4307" s="49" t="s">
        <v>60</v>
      </c>
      <c r="T4307" s="73" t="str">
        <f>IF(_xlfn.XLOOKUP(I4307,LEGEND!B:B,LEGEND!H:H)&lt;&gt;"-",HYPERLINK(_xlfn.XLOOKUP(I4307,LEGEND!B:B,LEGEND!H:H),"link"),_xlfn.XLOOKUP(I4307,LEGEND!B:B,LEGEND!H:H))</f>
        <v>link</v>
      </c>
      <c r="U4307" s="73" t="str">
        <f>HYPERLINK(_xlfn.XLOOKUP(I4307,LEGEND!B:B,LEGEND!I:I))</f>
        <v>https://milwaukee-media-images.s3.amazonaws.com/hi/4932478949--Hero_1.jpg</v>
      </c>
      <c r="V4307" s="51" t="s">
        <v>21223</v>
      </c>
      <c r="W4307" s="63" t="s">
        <v>1189</v>
      </c>
      <c r="X4307" s="64">
        <v>135</v>
      </c>
      <c r="Y4307" s="64">
        <v>137</v>
      </c>
      <c r="Z4307" s="64">
        <v>135</v>
      </c>
      <c r="AA4307" s="84">
        <v>0.1</v>
      </c>
      <c r="AB4307" s="85">
        <v>1</v>
      </c>
      <c r="AC4307" s="85">
        <v>10</v>
      </c>
    </row>
    <row r="4308" spans="1:29" ht="25.5">
      <c r="A4308" s="1"/>
      <c r="B4308" s="6" t="s">
        <v>8777</v>
      </c>
      <c r="C4308" s="6" t="s">
        <v>8778</v>
      </c>
      <c r="D4308" s="6" t="s">
        <v>8821</v>
      </c>
      <c r="E4308" s="49" t="s">
        <v>21131</v>
      </c>
      <c r="F4308" s="6" t="s">
        <v>60</v>
      </c>
      <c r="G4308" s="6" t="s">
        <v>60</v>
      </c>
      <c r="H4308" s="6" t="s">
        <v>60</v>
      </c>
      <c r="I4308" s="60" t="s">
        <v>21224</v>
      </c>
      <c r="J4308" s="49" t="s">
        <v>21225</v>
      </c>
      <c r="K4308" s="6" t="s">
        <v>21226</v>
      </c>
      <c r="L4308" s="29">
        <f>IF($J$6="с учетом НДС",VLOOKUP(I4308,LEGEND!B:E,4,0)*(1-M4308),VLOOKUP(I4308,LEGEND!B:E,4,0)*(1-M4308)/1.2)</f>
        <v>560</v>
      </c>
      <c r="M4308" s="57">
        <f>IF(AND(B4308&lt;&gt;"1_Электроинструмент",B4308&lt;&gt;"2_Садовая техника"),$J$5,IF($J$4&lt;=20%,$J$4,IFERROR(VLOOKUP(S4308,LEGEND!$L$2:$M$5,2,FALSE),$J$4)))</f>
        <v>0</v>
      </c>
      <c r="N4308" s="48" t="s">
        <v>60</v>
      </c>
      <c r="O4308" s="6" t="s">
        <v>60</v>
      </c>
      <c r="P4308" s="49" t="s">
        <v>66</v>
      </c>
      <c r="Q4308" s="49" t="s">
        <v>67</v>
      </c>
      <c r="R4308" s="6" t="s">
        <v>60</v>
      </c>
      <c r="S4308" s="49" t="s">
        <v>60</v>
      </c>
      <c r="T4308" s="73" t="str">
        <f>IF(_xlfn.XLOOKUP(I4308,LEGEND!B:B,LEGEND!H:H)&lt;&gt;"-",HYPERLINK(_xlfn.XLOOKUP(I4308,LEGEND!B:B,LEGEND!H:H),"link"),_xlfn.XLOOKUP(I4308,LEGEND!B:B,LEGEND!H:H))</f>
        <v>link</v>
      </c>
      <c r="U4308" s="73" t="str">
        <f>HYPERLINK(_xlfn.XLOOKUP(I4308,LEGEND!B:B,LEGEND!I:I))</f>
        <v>https://milwaukee-media-images.s3.amazonaws.com/hi/4932478950--Hero_1.jpg</v>
      </c>
      <c r="V4308" s="51" t="s">
        <v>21227</v>
      </c>
      <c r="W4308" s="63" t="s">
        <v>1189</v>
      </c>
      <c r="X4308" s="64">
        <v>136</v>
      </c>
      <c r="Y4308" s="64">
        <v>135</v>
      </c>
      <c r="Z4308" s="64">
        <v>135</v>
      </c>
      <c r="AA4308" s="84">
        <v>8.4000000000000005E-2</v>
      </c>
      <c r="AB4308" s="85">
        <v>1</v>
      </c>
      <c r="AC4308" s="85">
        <v>10</v>
      </c>
    </row>
    <row r="4309" spans="1:29" ht="25.5">
      <c r="A4309" s="1"/>
      <c r="B4309" s="6" t="s">
        <v>8777</v>
      </c>
      <c r="C4309" s="6" t="s">
        <v>8778</v>
      </c>
      <c r="D4309" s="6" t="s">
        <v>8821</v>
      </c>
      <c r="E4309" s="49" t="s">
        <v>21131</v>
      </c>
      <c r="F4309" s="6" t="s">
        <v>60</v>
      </c>
      <c r="G4309" s="6" t="s">
        <v>60</v>
      </c>
      <c r="H4309" s="6" t="s">
        <v>60</v>
      </c>
      <c r="I4309" s="60" t="s">
        <v>21228</v>
      </c>
      <c r="J4309" s="49" t="s">
        <v>21229</v>
      </c>
      <c r="K4309" s="6" t="s">
        <v>21230</v>
      </c>
      <c r="L4309" s="29">
        <f>IF($J$6="с учетом НДС",VLOOKUP(I4309,LEGEND!B:E,4,0)*(1-M4309),VLOOKUP(I4309,LEGEND!B:E,4,0)*(1-M4309)/1.2)</f>
        <v>560</v>
      </c>
      <c r="M4309" s="57">
        <f>IF(AND(B4309&lt;&gt;"1_Электроинструмент",B4309&lt;&gt;"2_Садовая техника"),$J$5,IF($J$4&lt;=20%,$J$4,IFERROR(VLOOKUP(S4309,LEGEND!$L$2:$M$5,2,FALSE),$J$4)))</f>
        <v>0</v>
      </c>
      <c r="N4309" s="48" t="s">
        <v>60</v>
      </c>
      <c r="O4309" s="6" t="s">
        <v>60</v>
      </c>
      <c r="P4309" s="49" t="s">
        <v>66</v>
      </c>
      <c r="Q4309" s="49" t="s">
        <v>67</v>
      </c>
      <c r="R4309" s="6" t="s">
        <v>60</v>
      </c>
      <c r="S4309" s="49" t="s">
        <v>60</v>
      </c>
      <c r="T4309" s="73" t="str">
        <f>IF(_xlfn.XLOOKUP(I4309,LEGEND!B:B,LEGEND!H:H)&lt;&gt;"-",HYPERLINK(_xlfn.XLOOKUP(I4309,LEGEND!B:B,LEGEND!H:H),"link"),_xlfn.XLOOKUP(I4309,LEGEND!B:B,LEGEND!H:H))</f>
        <v>link</v>
      </c>
      <c r="U4309" s="73" t="str">
        <f>HYPERLINK(_xlfn.XLOOKUP(I4309,LEGEND!B:B,LEGEND!I:I))</f>
        <v>https://milwaukee-media-images.s3.amazonaws.com/hi/4932478951--Hero_1.jpg</v>
      </c>
      <c r="V4309" s="51" t="s">
        <v>21231</v>
      </c>
      <c r="W4309" s="63" t="s">
        <v>1189</v>
      </c>
      <c r="X4309" s="64">
        <v>134</v>
      </c>
      <c r="Y4309" s="64">
        <v>134</v>
      </c>
      <c r="Z4309" s="64">
        <v>135</v>
      </c>
      <c r="AA4309" s="84">
        <v>0.876</v>
      </c>
      <c r="AB4309" s="85">
        <v>1</v>
      </c>
      <c r="AC4309" s="85">
        <v>10</v>
      </c>
    </row>
    <row r="4310" spans="1:29" ht="25.5">
      <c r="A4310" s="1"/>
      <c r="B4310" s="6" t="s">
        <v>8777</v>
      </c>
      <c r="C4310" s="6" t="s">
        <v>8778</v>
      </c>
      <c r="D4310" s="6" t="s">
        <v>8821</v>
      </c>
      <c r="E4310" s="49" t="s">
        <v>21131</v>
      </c>
      <c r="F4310" s="6" t="s">
        <v>4578</v>
      </c>
      <c r="G4310" s="6" t="s">
        <v>60</v>
      </c>
      <c r="H4310" s="6" t="s">
        <v>60</v>
      </c>
      <c r="I4310" s="60" t="s">
        <v>21132</v>
      </c>
      <c r="J4310" s="49" t="s">
        <v>21133</v>
      </c>
      <c r="K4310" s="6" t="s">
        <v>21134</v>
      </c>
      <c r="L4310" s="29">
        <f>IF($J$6="с учетом НДС",VLOOKUP(I4310,LEGEND!B:E,4,0)*(1-M4310),VLOOKUP(I4310,LEGEND!B:E,4,0)*(1-M4310)/1.2)</f>
        <v>253</v>
      </c>
      <c r="M4310" s="57">
        <f>IF(AND(B4310&lt;&gt;"1_Электроинструмент",B4310&lt;&gt;"2_Садовая техника"),$J$5,IF($J$4&lt;=20%,$J$4,IFERROR(VLOOKUP(S4310,LEGEND!$L$2:$M$5,2,FALSE),$J$4)))</f>
        <v>0</v>
      </c>
      <c r="N4310" s="48" t="s">
        <v>60</v>
      </c>
      <c r="O4310" s="6" t="s">
        <v>60</v>
      </c>
      <c r="P4310" s="49" t="s">
        <v>66</v>
      </c>
      <c r="Q4310" s="49" t="s">
        <v>67</v>
      </c>
      <c r="R4310" s="6" t="s">
        <v>60</v>
      </c>
      <c r="S4310" s="49" t="s">
        <v>60</v>
      </c>
      <c r="T4310" s="73" t="str">
        <f>IF(_xlfn.XLOOKUP(I4310,LEGEND!B:B,LEGEND!H:H)&lt;&gt;"-",HYPERLINK(_xlfn.XLOOKUP(I4310,LEGEND!B:B,LEGEND!H:H),"link"),_xlfn.XLOOKUP(I4310,LEGEND!B:B,LEGEND!H:H))</f>
        <v>link</v>
      </c>
      <c r="U4310" s="73" t="str">
        <f>HYPERLINK(_xlfn.XLOOKUP(I4310,LEGEND!B:B,LEGEND!I:I))</f>
        <v>https://milwaukee-media-images.s3.amazonaws.com/hi/4932472220--Hero_1.jpg</v>
      </c>
      <c r="V4310" s="51" t="s">
        <v>21135</v>
      </c>
      <c r="W4310" s="63" t="s">
        <v>1189</v>
      </c>
      <c r="X4310" s="64">
        <v>120</v>
      </c>
      <c r="Y4310" s="64">
        <v>120</v>
      </c>
      <c r="Z4310" s="64">
        <v>20</v>
      </c>
      <c r="AA4310" s="84">
        <v>7.1999999999999995E-2</v>
      </c>
      <c r="AB4310" s="85">
        <v>1</v>
      </c>
      <c r="AC4310" s="85">
        <v>10</v>
      </c>
    </row>
    <row r="4311" spans="1:29" ht="25.5">
      <c r="A4311" s="1"/>
      <c r="B4311" s="6" t="s">
        <v>8777</v>
      </c>
      <c r="C4311" s="6" t="s">
        <v>8778</v>
      </c>
      <c r="D4311" s="6" t="s">
        <v>8821</v>
      </c>
      <c r="E4311" s="49" t="s">
        <v>21131</v>
      </c>
      <c r="F4311" s="6" t="s">
        <v>4578</v>
      </c>
      <c r="G4311" s="6" t="s">
        <v>60</v>
      </c>
      <c r="H4311" s="6" t="s">
        <v>60</v>
      </c>
      <c r="I4311" s="60" t="s">
        <v>21136</v>
      </c>
      <c r="J4311" s="49" t="s">
        <v>21137</v>
      </c>
      <c r="K4311" s="6" t="s">
        <v>21138</v>
      </c>
      <c r="L4311" s="29">
        <f>IF($J$6="с учетом НДС",VLOOKUP(I4311,LEGEND!B:E,4,0)*(1-M4311),VLOOKUP(I4311,LEGEND!B:E,4,0)*(1-M4311)/1.2)</f>
        <v>253</v>
      </c>
      <c r="M4311" s="57">
        <f>IF(AND(B4311&lt;&gt;"1_Электроинструмент",B4311&lt;&gt;"2_Садовая техника"),$J$5,IF($J$4&lt;=20%,$J$4,IFERROR(VLOOKUP(S4311,LEGEND!$L$2:$M$5,2,FALSE),$J$4)))</f>
        <v>0</v>
      </c>
      <c r="N4311" s="48" t="s">
        <v>60</v>
      </c>
      <c r="O4311" s="6" t="s">
        <v>60</v>
      </c>
      <c r="P4311" s="49" t="s">
        <v>66</v>
      </c>
      <c r="Q4311" s="49" t="s">
        <v>67</v>
      </c>
      <c r="R4311" s="6" t="s">
        <v>60</v>
      </c>
      <c r="S4311" s="49" t="s">
        <v>60</v>
      </c>
      <c r="T4311" s="73" t="str">
        <f>IF(_xlfn.XLOOKUP(I4311,LEGEND!B:B,LEGEND!H:H)&lt;&gt;"-",HYPERLINK(_xlfn.XLOOKUP(I4311,LEGEND!B:B,LEGEND!H:H),"link"),_xlfn.XLOOKUP(I4311,LEGEND!B:B,LEGEND!H:H))</f>
        <v>link</v>
      </c>
      <c r="U4311" s="73" t="str">
        <f>HYPERLINK(_xlfn.XLOOKUP(I4311,LEGEND!B:B,LEGEND!I:I))</f>
        <v>https://milwaukee-media-images.s3.amazonaws.com/hi/4932472221--Hero_1.jpg</v>
      </c>
      <c r="V4311" s="51" t="s">
        <v>21139</v>
      </c>
      <c r="W4311" s="63" t="s">
        <v>1189</v>
      </c>
      <c r="X4311" s="64">
        <v>120</v>
      </c>
      <c r="Y4311" s="64">
        <v>120</v>
      </c>
      <c r="Z4311" s="64">
        <v>20</v>
      </c>
      <c r="AA4311" s="84">
        <v>7.1999999999999995E-2</v>
      </c>
      <c r="AB4311" s="85">
        <v>1</v>
      </c>
      <c r="AC4311" s="85">
        <v>10</v>
      </c>
    </row>
    <row r="4312" spans="1:29" ht="38.25">
      <c r="A4312" s="1"/>
      <c r="B4312" s="6" t="s">
        <v>8777</v>
      </c>
      <c r="C4312" s="6" t="s">
        <v>8778</v>
      </c>
      <c r="D4312" s="6" t="s">
        <v>8821</v>
      </c>
      <c r="E4312" s="49" t="s">
        <v>21131</v>
      </c>
      <c r="F4312" s="6" t="s">
        <v>4578</v>
      </c>
      <c r="G4312" s="6" t="s">
        <v>60</v>
      </c>
      <c r="H4312" s="6" t="s">
        <v>60</v>
      </c>
      <c r="I4312" s="60" t="s">
        <v>21140</v>
      </c>
      <c r="J4312" s="49" t="s">
        <v>21141</v>
      </c>
      <c r="K4312" s="6" t="s">
        <v>21142</v>
      </c>
      <c r="L4312" s="29">
        <f>IF($J$6="с учетом НДС",VLOOKUP(I4312,LEGEND!B:E,4,0)*(1-M4312),VLOOKUP(I4312,LEGEND!B:E,4,0)*(1-M4312)/1.2)</f>
        <v>253</v>
      </c>
      <c r="M4312" s="57">
        <f>IF(AND(B4312&lt;&gt;"1_Электроинструмент",B4312&lt;&gt;"2_Садовая техника"),$J$5,IF($J$4&lt;=20%,$J$4,IFERROR(VLOOKUP(S4312,LEGEND!$L$2:$M$5,2,FALSE),$J$4)))</f>
        <v>0</v>
      </c>
      <c r="N4312" s="48" t="s">
        <v>60</v>
      </c>
      <c r="O4312" s="6" t="s">
        <v>60</v>
      </c>
      <c r="P4312" s="49" t="s">
        <v>66</v>
      </c>
      <c r="Q4312" s="49" t="s">
        <v>67</v>
      </c>
      <c r="R4312" s="6" t="s">
        <v>60</v>
      </c>
      <c r="S4312" s="49" t="s">
        <v>60</v>
      </c>
      <c r="T4312" s="73" t="str">
        <f>IF(_xlfn.XLOOKUP(I4312,LEGEND!B:B,LEGEND!H:H)&lt;&gt;"-",HYPERLINK(_xlfn.XLOOKUP(I4312,LEGEND!B:B,LEGEND!H:H),"link"),_xlfn.XLOOKUP(I4312,LEGEND!B:B,LEGEND!H:H))</f>
        <v>link</v>
      </c>
      <c r="U4312" s="73" t="str">
        <f>HYPERLINK(_xlfn.XLOOKUP(I4312,LEGEND!B:B,LEGEND!I:I))</f>
        <v>https://milwaukee-media-images.s3.amazonaws.com/hi/4932430412--Hero_1.jpg</v>
      </c>
      <c r="V4312" s="51" t="s">
        <v>21143</v>
      </c>
      <c r="W4312" s="63" t="s">
        <v>1189</v>
      </c>
      <c r="X4312" s="64">
        <v>120</v>
      </c>
      <c r="Y4312" s="64">
        <v>120</v>
      </c>
      <c r="Z4312" s="64">
        <v>20</v>
      </c>
      <c r="AA4312" s="84">
        <v>7.1999999999999995E-2</v>
      </c>
      <c r="AB4312" s="85">
        <v>1</v>
      </c>
      <c r="AC4312" s="85">
        <v>10</v>
      </c>
    </row>
    <row r="4313" spans="1:29" ht="38.25">
      <c r="A4313" s="1"/>
      <c r="B4313" s="6" t="s">
        <v>8777</v>
      </c>
      <c r="C4313" s="6" t="s">
        <v>8778</v>
      </c>
      <c r="D4313" s="6" t="s">
        <v>8821</v>
      </c>
      <c r="E4313" s="49" t="s">
        <v>21131</v>
      </c>
      <c r="F4313" s="6" t="s">
        <v>4578</v>
      </c>
      <c r="G4313" s="6" t="s">
        <v>60</v>
      </c>
      <c r="H4313" s="6" t="s">
        <v>60</v>
      </c>
      <c r="I4313" s="60" t="s">
        <v>21144</v>
      </c>
      <c r="J4313" s="49" t="s">
        <v>21145</v>
      </c>
      <c r="K4313" s="6" t="s">
        <v>21146</v>
      </c>
      <c r="L4313" s="29">
        <f>IF($J$6="с учетом НДС",VLOOKUP(I4313,LEGEND!B:E,4,0)*(1-M4313),VLOOKUP(I4313,LEGEND!B:E,4,0)*(1-M4313)/1.2)</f>
        <v>253</v>
      </c>
      <c r="M4313" s="57">
        <f>IF(AND(B4313&lt;&gt;"1_Электроинструмент",B4313&lt;&gt;"2_Садовая техника"),$J$5,IF($J$4&lt;=20%,$J$4,IFERROR(VLOOKUP(S4313,LEGEND!$L$2:$M$5,2,FALSE),$J$4)))</f>
        <v>0</v>
      </c>
      <c r="N4313" s="48" t="s">
        <v>60</v>
      </c>
      <c r="O4313" s="6" t="s">
        <v>60</v>
      </c>
      <c r="P4313" s="49" t="s">
        <v>66</v>
      </c>
      <c r="Q4313" s="49" t="s">
        <v>67</v>
      </c>
      <c r="R4313" s="6" t="s">
        <v>60</v>
      </c>
      <c r="S4313" s="49" t="s">
        <v>60</v>
      </c>
      <c r="T4313" s="73" t="str">
        <f>IF(_xlfn.XLOOKUP(I4313,LEGEND!B:B,LEGEND!H:H)&lt;&gt;"-",HYPERLINK(_xlfn.XLOOKUP(I4313,LEGEND!B:B,LEGEND!H:H),"link"),_xlfn.XLOOKUP(I4313,LEGEND!B:B,LEGEND!H:H))</f>
        <v>link</v>
      </c>
      <c r="U4313" s="73" t="str">
        <f>HYPERLINK(_xlfn.XLOOKUP(I4313,LEGEND!B:B,LEGEND!I:I))</f>
        <v>https://milwaukee-media-images.s3.amazonaws.com/hi/4932430413--Hero_1.jpg</v>
      </c>
      <c r="V4313" s="51" t="s">
        <v>21147</v>
      </c>
      <c r="W4313" s="63" t="s">
        <v>1189</v>
      </c>
      <c r="X4313" s="64">
        <v>120</v>
      </c>
      <c r="Y4313" s="64">
        <v>120</v>
      </c>
      <c r="Z4313" s="64">
        <v>20</v>
      </c>
      <c r="AA4313" s="84">
        <v>7.0999999999999994E-2</v>
      </c>
      <c r="AB4313" s="85">
        <v>1</v>
      </c>
      <c r="AC4313" s="85">
        <v>10</v>
      </c>
    </row>
    <row r="4314" spans="1:29" ht="25.5">
      <c r="A4314" s="1"/>
      <c r="B4314" s="6" t="s">
        <v>8777</v>
      </c>
      <c r="C4314" s="6" t="s">
        <v>8778</v>
      </c>
      <c r="D4314" s="6" t="s">
        <v>8821</v>
      </c>
      <c r="E4314" s="49" t="s">
        <v>21131</v>
      </c>
      <c r="F4314" s="6" t="s">
        <v>4578</v>
      </c>
      <c r="G4314" s="6" t="s">
        <v>60</v>
      </c>
      <c r="H4314" s="6" t="s">
        <v>60</v>
      </c>
      <c r="I4314" s="60" t="s">
        <v>21148</v>
      </c>
      <c r="J4314" s="49" t="s">
        <v>21149</v>
      </c>
      <c r="K4314" s="6" t="s">
        <v>21150</v>
      </c>
      <c r="L4314" s="29">
        <f>IF($J$6="с учетом НДС",VLOOKUP(I4314,LEGEND!B:E,4,0)*(1-M4314),VLOOKUP(I4314,LEGEND!B:E,4,0)*(1-M4314)/1.2)</f>
        <v>266</v>
      </c>
      <c r="M4314" s="57">
        <f>IF(AND(B4314&lt;&gt;"1_Электроинструмент",B4314&lt;&gt;"2_Садовая техника"),$J$5,IF($J$4&lt;=20%,$J$4,IFERROR(VLOOKUP(S4314,LEGEND!$L$2:$M$5,2,FALSE),$J$4)))</f>
        <v>0</v>
      </c>
      <c r="N4314" s="48" t="s">
        <v>60</v>
      </c>
      <c r="O4314" s="6" t="s">
        <v>60</v>
      </c>
      <c r="P4314" s="49" t="s">
        <v>66</v>
      </c>
      <c r="Q4314" s="49" t="s">
        <v>67</v>
      </c>
      <c r="R4314" s="6" t="s">
        <v>60</v>
      </c>
      <c r="S4314" s="49" t="s">
        <v>60</v>
      </c>
      <c r="T4314" s="73" t="str">
        <f>IF(_xlfn.XLOOKUP(I4314,LEGEND!B:B,LEGEND!H:H)&lt;&gt;"-",HYPERLINK(_xlfn.XLOOKUP(I4314,LEGEND!B:B,LEGEND!H:H),"link"),_xlfn.XLOOKUP(I4314,LEGEND!B:B,LEGEND!H:H))</f>
        <v>link</v>
      </c>
      <c r="U4314" s="73" t="str">
        <f>HYPERLINK(_xlfn.XLOOKUP(I4314,LEGEND!B:B,LEGEND!I:I))</f>
        <v>https://milwaukee-media-images.s3.amazonaws.com/hi/4932472224--Hero_1.jpg</v>
      </c>
      <c r="V4314" s="51" t="s">
        <v>21151</v>
      </c>
      <c r="W4314" s="63" t="s">
        <v>1189</v>
      </c>
      <c r="X4314" s="64">
        <v>135</v>
      </c>
      <c r="Y4314" s="64">
        <v>130</v>
      </c>
      <c r="Z4314" s="64">
        <v>125</v>
      </c>
      <c r="AA4314" s="84">
        <v>9.1999999999999998E-2</v>
      </c>
      <c r="AB4314" s="85">
        <v>1</v>
      </c>
      <c r="AC4314" s="85">
        <v>10</v>
      </c>
    </row>
    <row r="4315" spans="1:29" ht="25.5">
      <c r="A4315" s="1"/>
      <c r="B4315" s="6" t="s">
        <v>8777</v>
      </c>
      <c r="C4315" s="6" t="s">
        <v>8778</v>
      </c>
      <c r="D4315" s="6" t="s">
        <v>8821</v>
      </c>
      <c r="E4315" s="49" t="s">
        <v>21131</v>
      </c>
      <c r="F4315" s="6" t="s">
        <v>4578</v>
      </c>
      <c r="G4315" s="6" t="s">
        <v>60</v>
      </c>
      <c r="H4315" s="6" t="s">
        <v>60</v>
      </c>
      <c r="I4315" s="60" t="s">
        <v>21152</v>
      </c>
      <c r="J4315" s="49" t="s">
        <v>21153</v>
      </c>
      <c r="K4315" s="6" t="s">
        <v>21154</v>
      </c>
      <c r="L4315" s="29">
        <f>IF($J$6="с учетом НДС",VLOOKUP(I4315,LEGEND!B:E,4,0)*(1-M4315),VLOOKUP(I4315,LEGEND!B:E,4,0)*(1-M4315)/1.2)</f>
        <v>266</v>
      </c>
      <c r="M4315" s="57">
        <f>IF(AND(B4315&lt;&gt;"1_Электроинструмент",B4315&lt;&gt;"2_Садовая техника"),$J$5,IF($J$4&lt;=20%,$J$4,IFERROR(VLOOKUP(S4315,LEGEND!$L$2:$M$5,2,FALSE),$J$4)))</f>
        <v>0</v>
      </c>
      <c r="N4315" s="48" t="s">
        <v>60</v>
      </c>
      <c r="O4315" s="6" t="s">
        <v>60</v>
      </c>
      <c r="P4315" s="49" t="s">
        <v>66</v>
      </c>
      <c r="Q4315" s="49" t="s">
        <v>67</v>
      </c>
      <c r="R4315" s="6" t="s">
        <v>60</v>
      </c>
      <c r="S4315" s="49" t="s">
        <v>60</v>
      </c>
      <c r="T4315" s="73" t="str">
        <f>IF(_xlfn.XLOOKUP(I4315,LEGEND!B:B,LEGEND!H:H)&lt;&gt;"-",HYPERLINK(_xlfn.XLOOKUP(I4315,LEGEND!B:B,LEGEND!H:H),"link"),_xlfn.XLOOKUP(I4315,LEGEND!B:B,LEGEND!H:H))</f>
        <v>link</v>
      </c>
      <c r="U4315" s="73" t="str">
        <f>HYPERLINK(_xlfn.XLOOKUP(I4315,LEGEND!B:B,LEGEND!I:I))</f>
        <v>https://milwaukee-media-images.s3.amazonaws.com/hi/4932472225--Hero_1.jpg</v>
      </c>
      <c r="V4315" s="51" t="s">
        <v>21155</v>
      </c>
      <c r="W4315" s="63" t="s">
        <v>1189</v>
      </c>
      <c r="X4315" s="64">
        <v>135</v>
      </c>
      <c r="Y4315" s="64">
        <v>135</v>
      </c>
      <c r="Z4315" s="64">
        <v>125</v>
      </c>
      <c r="AA4315" s="84">
        <v>8.4000000000000005E-2</v>
      </c>
      <c r="AB4315" s="85">
        <v>1</v>
      </c>
      <c r="AC4315" s="85">
        <v>10</v>
      </c>
    </row>
    <row r="4316" spans="1:29" ht="38.25">
      <c r="A4316" s="1"/>
      <c r="B4316" s="6" t="s">
        <v>8777</v>
      </c>
      <c r="C4316" s="6" t="s">
        <v>8778</v>
      </c>
      <c r="D4316" s="6" t="s">
        <v>8821</v>
      </c>
      <c r="E4316" s="49" t="s">
        <v>21131</v>
      </c>
      <c r="F4316" s="6" t="s">
        <v>4578</v>
      </c>
      <c r="G4316" s="6" t="s">
        <v>60</v>
      </c>
      <c r="H4316" s="6" t="s">
        <v>60</v>
      </c>
      <c r="I4316" s="60" t="s">
        <v>21156</v>
      </c>
      <c r="J4316" s="49" t="s">
        <v>21157</v>
      </c>
      <c r="K4316" s="6" t="s">
        <v>21158</v>
      </c>
      <c r="L4316" s="29">
        <f>IF($J$6="с учетом НДС",VLOOKUP(I4316,LEGEND!B:E,4,0)*(1-M4316),VLOOKUP(I4316,LEGEND!B:E,4,0)*(1-M4316)/1.2)</f>
        <v>266</v>
      </c>
      <c r="M4316" s="57">
        <f>IF(AND(B4316&lt;&gt;"1_Электроинструмент",B4316&lt;&gt;"2_Садовая техника"),$J$5,IF($J$4&lt;=20%,$J$4,IFERROR(VLOOKUP(S4316,LEGEND!$L$2:$M$5,2,FALSE),$J$4)))</f>
        <v>0</v>
      </c>
      <c r="N4316" s="48" t="s">
        <v>60</v>
      </c>
      <c r="O4316" s="6" t="s">
        <v>60</v>
      </c>
      <c r="P4316" s="49" t="s">
        <v>66</v>
      </c>
      <c r="Q4316" s="49" t="s">
        <v>67</v>
      </c>
      <c r="R4316" s="6" t="s">
        <v>60</v>
      </c>
      <c r="S4316" s="49" t="s">
        <v>60</v>
      </c>
      <c r="T4316" s="73" t="str">
        <f>IF(_xlfn.XLOOKUP(I4316,LEGEND!B:B,LEGEND!H:H)&lt;&gt;"-",HYPERLINK(_xlfn.XLOOKUP(I4316,LEGEND!B:B,LEGEND!H:H),"link"),_xlfn.XLOOKUP(I4316,LEGEND!B:B,LEGEND!H:H))</f>
        <v>link</v>
      </c>
      <c r="U4316" s="73" t="str">
        <f>HYPERLINK(_xlfn.XLOOKUP(I4316,LEGEND!B:B,LEGEND!I:I))</f>
        <v>https://milwaukee-media-images.s3.amazonaws.com/hi/4932430414--Hero_1.jpg</v>
      </c>
      <c r="V4316" s="51" t="s">
        <v>21159</v>
      </c>
      <c r="W4316" s="63" t="s">
        <v>1189</v>
      </c>
      <c r="X4316" s="64">
        <v>120</v>
      </c>
      <c r="Y4316" s="64">
        <v>120</v>
      </c>
      <c r="Z4316" s="64">
        <v>20</v>
      </c>
      <c r="AA4316" s="84">
        <v>7.1999999999999995E-2</v>
      </c>
      <c r="AB4316" s="85">
        <v>1</v>
      </c>
      <c r="AC4316" s="85">
        <v>10</v>
      </c>
    </row>
    <row r="4317" spans="1:29" ht="38.25">
      <c r="A4317" s="1"/>
      <c r="B4317" s="6" t="s">
        <v>8777</v>
      </c>
      <c r="C4317" s="6" t="s">
        <v>8778</v>
      </c>
      <c r="D4317" s="6" t="s">
        <v>8821</v>
      </c>
      <c r="E4317" s="49" t="s">
        <v>21131</v>
      </c>
      <c r="F4317" s="6" t="s">
        <v>4578</v>
      </c>
      <c r="G4317" s="6" t="s">
        <v>60</v>
      </c>
      <c r="H4317" s="6" t="s">
        <v>60</v>
      </c>
      <c r="I4317" s="60" t="s">
        <v>21160</v>
      </c>
      <c r="J4317" s="49" t="s">
        <v>21161</v>
      </c>
      <c r="K4317" s="6" t="s">
        <v>21162</v>
      </c>
      <c r="L4317" s="29">
        <f>IF($J$6="с учетом НДС",VLOOKUP(I4317,LEGEND!B:E,4,0)*(1-M4317),VLOOKUP(I4317,LEGEND!B:E,4,0)*(1-M4317)/1.2)</f>
        <v>266</v>
      </c>
      <c r="M4317" s="57">
        <f>IF(AND(B4317&lt;&gt;"1_Электроинструмент",B4317&lt;&gt;"2_Садовая техника"),$J$5,IF($J$4&lt;=20%,$J$4,IFERROR(VLOOKUP(S4317,LEGEND!$L$2:$M$5,2,FALSE),$J$4)))</f>
        <v>0</v>
      </c>
      <c r="N4317" s="48" t="s">
        <v>60</v>
      </c>
      <c r="O4317" s="6" t="s">
        <v>60</v>
      </c>
      <c r="P4317" s="49" t="s">
        <v>66</v>
      </c>
      <c r="Q4317" s="49" t="s">
        <v>67</v>
      </c>
      <c r="R4317" s="6" t="s">
        <v>60</v>
      </c>
      <c r="S4317" s="49" t="s">
        <v>60</v>
      </c>
      <c r="T4317" s="73" t="str">
        <f>IF(_xlfn.XLOOKUP(I4317,LEGEND!B:B,LEGEND!H:H)&lt;&gt;"-",HYPERLINK(_xlfn.XLOOKUP(I4317,LEGEND!B:B,LEGEND!H:H),"link"),_xlfn.XLOOKUP(I4317,LEGEND!B:B,LEGEND!H:H))</f>
        <v>link</v>
      </c>
      <c r="U4317" s="73" t="str">
        <f>HYPERLINK(_xlfn.XLOOKUP(I4317,LEGEND!B:B,LEGEND!I:I))</f>
        <v>https://milwaukee-media-images.s3.amazonaws.com/hi/4932430415--Hero_1.jpg</v>
      </c>
      <c r="V4317" s="51" t="s">
        <v>21163</v>
      </c>
      <c r="W4317" s="63" t="s">
        <v>1189</v>
      </c>
      <c r="X4317" s="64">
        <v>135</v>
      </c>
      <c r="Y4317" s="64">
        <v>130</v>
      </c>
      <c r="Z4317" s="64">
        <v>125</v>
      </c>
      <c r="AA4317" s="84">
        <v>0.13600000000000001</v>
      </c>
      <c r="AB4317" s="85">
        <v>1</v>
      </c>
      <c r="AC4317" s="85">
        <v>10</v>
      </c>
    </row>
    <row r="4318" spans="1:29" ht="25.5">
      <c r="A4318" s="1"/>
      <c r="B4318" s="6" t="s">
        <v>8777</v>
      </c>
      <c r="C4318" s="6" t="s">
        <v>8778</v>
      </c>
      <c r="D4318" s="6" t="s">
        <v>8821</v>
      </c>
      <c r="E4318" s="49" t="s">
        <v>21131</v>
      </c>
      <c r="F4318" s="6" t="s">
        <v>4578</v>
      </c>
      <c r="G4318" s="6" t="s">
        <v>60</v>
      </c>
      <c r="H4318" s="6" t="s">
        <v>60</v>
      </c>
      <c r="I4318" s="60" t="s">
        <v>21164</v>
      </c>
      <c r="J4318" s="49" t="s">
        <v>21165</v>
      </c>
      <c r="K4318" s="6" t="s">
        <v>21166</v>
      </c>
      <c r="L4318" s="29">
        <f>IF($J$6="с учетом НДС",VLOOKUP(I4318,LEGEND!B:E,4,0)*(1-M4318),VLOOKUP(I4318,LEGEND!B:E,4,0)*(1-M4318)/1.2)</f>
        <v>320</v>
      </c>
      <c r="M4318" s="57">
        <f>IF(AND(B4318&lt;&gt;"1_Электроинструмент",B4318&lt;&gt;"2_Садовая техника"),$J$5,IF($J$4&lt;=20%,$J$4,IFERROR(VLOOKUP(S4318,LEGEND!$L$2:$M$5,2,FALSE),$J$4)))</f>
        <v>0</v>
      </c>
      <c r="N4318" s="48" t="s">
        <v>60</v>
      </c>
      <c r="O4318" s="6" t="s">
        <v>60</v>
      </c>
      <c r="P4318" s="49" t="s">
        <v>1556</v>
      </c>
      <c r="Q4318" s="49" t="s">
        <v>473</v>
      </c>
      <c r="R4318" s="6" t="s">
        <v>60</v>
      </c>
      <c r="S4318" s="49" t="s">
        <v>60</v>
      </c>
      <c r="T4318" s="73" t="str">
        <f>IF(_xlfn.XLOOKUP(I4318,LEGEND!B:B,LEGEND!H:H)&lt;&gt;"-",HYPERLINK(_xlfn.XLOOKUP(I4318,LEGEND!B:B,LEGEND!H:H),"link"),_xlfn.XLOOKUP(I4318,LEGEND!B:B,LEGEND!H:H))</f>
        <v>-</v>
      </c>
      <c r="U4318" s="73" t="str">
        <f>HYPERLINK(_xlfn.XLOOKUP(I4318,LEGEND!B:B,LEGEND!I:I))</f>
        <v>-</v>
      </c>
      <c r="V4318" s="51" t="s">
        <v>21167</v>
      </c>
      <c r="W4318" s="63" t="s">
        <v>1189</v>
      </c>
      <c r="X4318" s="64">
        <v>115</v>
      </c>
      <c r="Y4318" s="64">
        <v>115</v>
      </c>
      <c r="Z4318" s="64">
        <v>14</v>
      </c>
      <c r="AA4318" s="84">
        <v>7.0000000000000007E-2</v>
      </c>
      <c r="AB4318" s="85">
        <v>1</v>
      </c>
      <c r="AC4318" s="85">
        <v>1</v>
      </c>
    </row>
    <row r="4319" spans="1:29" ht="38.25">
      <c r="A4319" s="1"/>
      <c r="B4319" s="6" t="s">
        <v>8777</v>
      </c>
      <c r="C4319" s="6" t="s">
        <v>8778</v>
      </c>
      <c r="D4319" s="6" t="s">
        <v>8821</v>
      </c>
      <c r="E4319" s="49" t="s">
        <v>21131</v>
      </c>
      <c r="F4319" s="6" t="s">
        <v>4578</v>
      </c>
      <c r="G4319" s="6" t="s">
        <v>60</v>
      </c>
      <c r="H4319" s="6" t="s">
        <v>60</v>
      </c>
      <c r="I4319" s="60" t="s">
        <v>21168</v>
      </c>
      <c r="J4319" s="49" t="s">
        <v>21169</v>
      </c>
      <c r="K4319" s="6" t="s">
        <v>21170</v>
      </c>
      <c r="L4319" s="29">
        <f>IF($J$6="с учетом НДС",VLOOKUP(I4319,LEGEND!B:E,4,0)*(1-M4319),VLOOKUP(I4319,LEGEND!B:E,4,0)*(1-M4319)/1.2)</f>
        <v>400</v>
      </c>
      <c r="M4319" s="57">
        <f>IF(AND(B4319&lt;&gt;"1_Электроинструмент",B4319&lt;&gt;"2_Садовая техника"),$J$5,IF($J$4&lt;=20%,$J$4,IFERROR(VLOOKUP(S4319,LEGEND!$L$2:$M$5,2,FALSE),$J$4)))</f>
        <v>0</v>
      </c>
      <c r="N4319" s="48" t="s">
        <v>60</v>
      </c>
      <c r="O4319" s="6" t="s">
        <v>60</v>
      </c>
      <c r="P4319" s="49" t="s">
        <v>66</v>
      </c>
      <c r="Q4319" s="49" t="s">
        <v>67</v>
      </c>
      <c r="R4319" s="6" t="s">
        <v>60</v>
      </c>
      <c r="S4319" s="49" t="s">
        <v>60</v>
      </c>
      <c r="T4319" s="73" t="str">
        <f>IF(_xlfn.XLOOKUP(I4319,LEGEND!B:B,LEGEND!H:H)&lt;&gt;"-",HYPERLINK(_xlfn.XLOOKUP(I4319,LEGEND!B:B,LEGEND!H:H),"link"),_xlfn.XLOOKUP(I4319,LEGEND!B:B,LEGEND!H:H))</f>
        <v>link</v>
      </c>
      <c r="U4319" s="73" t="str">
        <f>HYPERLINK(_xlfn.XLOOKUP(I4319,LEGEND!B:B,LEGEND!I:I))</f>
        <v>https://milwaukee-media-images.s3.amazonaws.com/hi/4932472228--Hero_1.jpg</v>
      </c>
      <c r="V4319" s="51" t="s">
        <v>21171</v>
      </c>
      <c r="W4319" s="63" t="s">
        <v>1189</v>
      </c>
      <c r="X4319" s="64">
        <v>116</v>
      </c>
      <c r="Y4319" s="64">
        <v>116</v>
      </c>
      <c r="Z4319" s="64">
        <v>18</v>
      </c>
      <c r="AA4319" s="84">
        <v>0.108</v>
      </c>
      <c r="AB4319" s="85">
        <v>1</v>
      </c>
      <c r="AC4319" s="85">
        <v>10</v>
      </c>
    </row>
    <row r="4320" spans="1:29" ht="25.5">
      <c r="A4320" s="1"/>
      <c r="B4320" s="6" t="s">
        <v>8777</v>
      </c>
      <c r="C4320" s="6" t="s">
        <v>8778</v>
      </c>
      <c r="D4320" s="6" t="s">
        <v>8821</v>
      </c>
      <c r="E4320" s="49" t="s">
        <v>21131</v>
      </c>
      <c r="F4320" s="6" t="s">
        <v>4578</v>
      </c>
      <c r="G4320" s="6" t="s">
        <v>60</v>
      </c>
      <c r="H4320" s="6" t="s">
        <v>60</v>
      </c>
      <c r="I4320" s="60" t="s">
        <v>21172</v>
      </c>
      <c r="J4320" s="49" t="s">
        <v>21173</v>
      </c>
      <c r="K4320" s="6" t="s">
        <v>21174</v>
      </c>
      <c r="L4320" s="29">
        <f>IF($J$6="с учетом НДС",VLOOKUP(I4320,LEGEND!B:E,4,0)*(1-M4320),VLOOKUP(I4320,LEGEND!B:E,4,0)*(1-M4320)/1.2)</f>
        <v>400</v>
      </c>
      <c r="M4320" s="57">
        <f>IF(AND(B4320&lt;&gt;"1_Электроинструмент",B4320&lt;&gt;"2_Садовая техника"),$J$5,IF($J$4&lt;=20%,$J$4,IFERROR(VLOOKUP(S4320,LEGEND!$L$2:$M$5,2,FALSE),$J$4)))</f>
        <v>0</v>
      </c>
      <c r="N4320" s="48" t="s">
        <v>60</v>
      </c>
      <c r="O4320" s="6" t="s">
        <v>60</v>
      </c>
      <c r="P4320" s="49" t="s">
        <v>66</v>
      </c>
      <c r="Q4320" s="49" t="s">
        <v>67</v>
      </c>
      <c r="R4320" s="6" t="s">
        <v>60</v>
      </c>
      <c r="S4320" s="49" t="s">
        <v>60</v>
      </c>
      <c r="T4320" s="73" t="str">
        <f>IF(_xlfn.XLOOKUP(I4320,LEGEND!B:B,LEGEND!H:H)&lt;&gt;"-",HYPERLINK(_xlfn.XLOOKUP(I4320,LEGEND!B:B,LEGEND!H:H),"link"),_xlfn.XLOOKUP(I4320,LEGEND!B:B,LEGEND!H:H))</f>
        <v>link</v>
      </c>
      <c r="U4320" s="73" t="str">
        <f>HYPERLINK(_xlfn.XLOOKUP(I4320,LEGEND!B:B,LEGEND!I:I))</f>
        <v>https://milwaukee-media-images.s3.amazonaws.com/hi/4932472229--Hero_1.jpg</v>
      </c>
      <c r="V4320" s="51" t="s">
        <v>21175</v>
      </c>
      <c r="W4320" s="63" t="s">
        <v>1189</v>
      </c>
      <c r="X4320" s="64">
        <v>120</v>
      </c>
      <c r="Y4320" s="64">
        <v>120</v>
      </c>
      <c r="Z4320" s="64">
        <v>120</v>
      </c>
      <c r="AA4320" s="84">
        <v>0.12</v>
      </c>
      <c r="AB4320" s="85">
        <v>1</v>
      </c>
      <c r="AC4320" s="85">
        <v>10</v>
      </c>
    </row>
    <row r="4321" spans="1:29" ht="25.5">
      <c r="A4321" s="1"/>
      <c r="B4321" s="6" t="s">
        <v>8777</v>
      </c>
      <c r="C4321" s="6" t="s">
        <v>8778</v>
      </c>
      <c r="D4321" s="6" t="s">
        <v>8821</v>
      </c>
      <c r="E4321" s="49" t="s">
        <v>21131</v>
      </c>
      <c r="F4321" s="6" t="s">
        <v>4578</v>
      </c>
      <c r="G4321" s="6" t="s">
        <v>60</v>
      </c>
      <c r="H4321" s="6" t="s">
        <v>60</v>
      </c>
      <c r="I4321" s="60" t="s">
        <v>21176</v>
      </c>
      <c r="J4321" s="49" t="s">
        <v>21177</v>
      </c>
      <c r="K4321" s="6" t="s">
        <v>21178</v>
      </c>
      <c r="L4321" s="29">
        <f>IF($J$6="с учетом НДС",VLOOKUP(I4321,LEGEND!B:E,4,0)*(1-M4321),VLOOKUP(I4321,LEGEND!B:E,4,0)*(1-M4321)/1.2)</f>
        <v>400</v>
      </c>
      <c r="M4321" s="57">
        <f>IF(AND(B4321&lt;&gt;"1_Электроинструмент",B4321&lt;&gt;"2_Садовая техника"),$J$5,IF($J$4&lt;=20%,$J$4,IFERROR(VLOOKUP(S4321,LEGEND!$L$2:$M$5,2,FALSE),$J$4)))</f>
        <v>0</v>
      </c>
      <c r="N4321" s="48" t="s">
        <v>60</v>
      </c>
      <c r="O4321" s="6" t="s">
        <v>60</v>
      </c>
      <c r="P4321" s="49" t="s">
        <v>66</v>
      </c>
      <c r="Q4321" s="49" t="s">
        <v>67</v>
      </c>
      <c r="R4321" s="6" t="s">
        <v>60</v>
      </c>
      <c r="S4321" s="49" t="s">
        <v>60</v>
      </c>
      <c r="T4321" s="73" t="str">
        <f>IF(_xlfn.XLOOKUP(I4321,LEGEND!B:B,LEGEND!H:H)&lt;&gt;"-",HYPERLINK(_xlfn.XLOOKUP(I4321,LEGEND!B:B,LEGEND!H:H),"link"),_xlfn.XLOOKUP(I4321,LEGEND!B:B,LEGEND!H:H))</f>
        <v>link</v>
      </c>
      <c r="U4321" s="73" t="str">
        <f>HYPERLINK(_xlfn.XLOOKUP(I4321,LEGEND!B:B,LEGEND!I:I))</f>
        <v>https://milwaukee-media-images.s3.amazonaws.com/hi/4932472230--Hero_1.jpg</v>
      </c>
      <c r="V4321" s="51" t="s">
        <v>21179</v>
      </c>
      <c r="W4321" s="63" t="s">
        <v>1189</v>
      </c>
      <c r="X4321" s="64">
        <v>120</v>
      </c>
      <c r="Y4321" s="64">
        <v>120</v>
      </c>
      <c r="Z4321" s="64">
        <v>20</v>
      </c>
      <c r="AA4321" s="84">
        <v>7.0999999999999994E-2</v>
      </c>
      <c r="AB4321" s="85">
        <v>1</v>
      </c>
      <c r="AC4321" s="85">
        <v>10</v>
      </c>
    </row>
    <row r="4322" spans="1:29" ht="38.25">
      <c r="A4322" s="1"/>
      <c r="B4322" s="6" t="s">
        <v>8777</v>
      </c>
      <c r="C4322" s="6" t="s">
        <v>8778</v>
      </c>
      <c r="D4322" s="6" t="s">
        <v>8821</v>
      </c>
      <c r="E4322" s="49" t="s">
        <v>21131</v>
      </c>
      <c r="F4322" s="6" t="s">
        <v>4578</v>
      </c>
      <c r="G4322" s="6" t="s">
        <v>60</v>
      </c>
      <c r="H4322" s="6" t="s">
        <v>60</v>
      </c>
      <c r="I4322" s="60" t="s">
        <v>21188</v>
      </c>
      <c r="J4322" s="49" t="s">
        <v>21189</v>
      </c>
      <c r="K4322" s="6" t="s">
        <v>21190</v>
      </c>
      <c r="L4322" s="29">
        <f>IF($J$6="с учетом НДС",VLOOKUP(I4322,LEGEND!B:E,4,0)*(1-M4322),VLOOKUP(I4322,LEGEND!B:E,4,0)*(1-M4322)/1.2)</f>
        <v>493</v>
      </c>
      <c r="M4322" s="57">
        <f>IF(AND(B4322&lt;&gt;"1_Электроинструмент",B4322&lt;&gt;"2_Садовая техника"),$J$5,IF($J$4&lt;=20%,$J$4,IFERROR(VLOOKUP(S4322,LEGEND!$L$2:$M$5,2,FALSE),$J$4)))</f>
        <v>0</v>
      </c>
      <c r="N4322" s="48" t="s">
        <v>60</v>
      </c>
      <c r="O4322" s="6" t="s">
        <v>60</v>
      </c>
      <c r="P4322" s="49" t="s">
        <v>66</v>
      </c>
      <c r="Q4322" s="49" t="s">
        <v>67</v>
      </c>
      <c r="R4322" s="6" t="s">
        <v>60</v>
      </c>
      <c r="S4322" s="49" t="s">
        <v>60</v>
      </c>
      <c r="T4322" s="73" t="str">
        <f>IF(_xlfn.XLOOKUP(I4322,LEGEND!B:B,LEGEND!H:H)&lt;&gt;"-",HYPERLINK(_xlfn.XLOOKUP(I4322,LEGEND!B:B,LEGEND!H:H),"link"),_xlfn.XLOOKUP(I4322,LEGEND!B:B,LEGEND!H:H))</f>
        <v>link</v>
      </c>
      <c r="U4322" s="73" t="str">
        <f>HYPERLINK(_xlfn.XLOOKUP(I4322,LEGEND!B:B,LEGEND!I:I))</f>
        <v>https://milwaukee-media-images.s3.amazonaws.com/hi/4932472231--Hero_1.jpg</v>
      </c>
      <c r="V4322" s="51" t="s">
        <v>21191</v>
      </c>
      <c r="W4322" s="63" t="s">
        <v>1189</v>
      </c>
      <c r="X4322" s="64">
        <v>120</v>
      </c>
      <c r="Y4322" s="64">
        <v>120</v>
      </c>
      <c r="Z4322" s="64">
        <v>20</v>
      </c>
      <c r="AA4322" s="84">
        <v>0.126</v>
      </c>
      <c r="AB4322" s="85">
        <v>1</v>
      </c>
      <c r="AC4322" s="85">
        <v>10</v>
      </c>
    </row>
    <row r="4323" spans="1:29" ht="25.5">
      <c r="A4323" s="1"/>
      <c r="B4323" s="6" t="s">
        <v>8777</v>
      </c>
      <c r="C4323" s="6" t="s">
        <v>8778</v>
      </c>
      <c r="D4323" s="6" t="s">
        <v>8821</v>
      </c>
      <c r="E4323" s="49" t="s">
        <v>21131</v>
      </c>
      <c r="F4323" s="6" t="s">
        <v>4578</v>
      </c>
      <c r="G4323" s="6" t="s">
        <v>60</v>
      </c>
      <c r="H4323" s="6" t="s">
        <v>60</v>
      </c>
      <c r="I4323" s="60" t="s">
        <v>21192</v>
      </c>
      <c r="J4323" s="49" t="s">
        <v>21193</v>
      </c>
      <c r="K4323" s="6" t="s">
        <v>21194</v>
      </c>
      <c r="L4323" s="29">
        <f>IF($J$6="с учетом НДС",VLOOKUP(I4323,LEGEND!B:E,4,0)*(1-M4323),VLOOKUP(I4323,LEGEND!B:E,4,0)*(1-M4323)/1.2)</f>
        <v>493</v>
      </c>
      <c r="M4323" s="57">
        <f>IF(AND(B4323&lt;&gt;"1_Электроинструмент",B4323&lt;&gt;"2_Садовая техника"),$J$5,IF($J$4&lt;=20%,$J$4,IFERROR(VLOOKUP(S4323,LEGEND!$L$2:$M$5,2,FALSE),$J$4)))</f>
        <v>0</v>
      </c>
      <c r="N4323" s="48" t="s">
        <v>60</v>
      </c>
      <c r="O4323" s="6" t="s">
        <v>60</v>
      </c>
      <c r="P4323" s="49" t="s">
        <v>66</v>
      </c>
      <c r="Q4323" s="49" t="s">
        <v>67</v>
      </c>
      <c r="R4323" s="6" t="s">
        <v>60</v>
      </c>
      <c r="S4323" s="49" t="s">
        <v>60</v>
      </c>
      <c r="T4323" s="73" t="str">
        <f>IF(_xlfn.XLOOKUP(I4323,LEGEND!B:B,LEGEND!H:H)&lt;&gt;"-",HYPERLINK(_xlfn.XLOOKUP(I4323,LEGEND!B:B,LEGEND!H:H),"link"),_xlfn.XLOOKUP(I4323,LEGEND!B:B,LEGEND!H:H))</f>
        <v>link</v>
      </c>
      <c r="U4323" s="73" t="str">
        <f>HYPERLINK(_xlfn.XLOOKUP(I4323,LEGEND!B:B,LEGEND!I:I))</f>
        <v>https://milwaukee-media-images.s3.amazonaws.com/hi/4932472232--Hero_1.jpg</v>
      </c>
      <c r="V4323" s="51" t="s">
        <v>21195</v>
      </c>
      <c r="W4323" s="63" t="s">
        <v>1189</v>
      </c>
      <c r="X4323" s="64">
        <v>120</v>
      </c>
      <c r="Y4323" s="64">
        <v>120</v>
      </c>
      <c r="Z4323" s="64">
        <v>20</v>
      </c>
      <c r="AA4323" s="84">
        <v>0.12</v>
      </c>
      <c r="AB4323" s="85">
        <v>1</v>
      </c>
      <c r="AC4323" s="85">
        <v>10</v>
      </c>
    </row>
    <row r="4324" spans="1:29" ht="25.5">
      <c r="A4324" s="1"/>
      <c r="B4324" s="6" t="s">
        <v>8777</v>
      </c>
      <c r="C4324" s="6" t="s">
        <v>8778</v>
      </c>
      <c r="D4324" s="6" t="s">
        <v>8821</v>
      </c>
      <c r="E4324" s="49" t="s">
        <v>21131</v>
      </c>
      <c r="F4324" s="6" t="s">
        <v>4578</v>
      </c>
      <c r="G4324" s="6" t="s">
        <v>60</v>
      </c>
      <c r="H4324" s="6" t="s">
        <v>60</v>
      </c>
      <c r="I4324" s="60" t="s">
        <v>21196</v>
      </c>
      <c r="J4324" s="49" t="s">
        <v>21197</v>
      </c>
      <c r="K4324" s="6" t="s">
        <v>21198</v>
      </c>
      <c r="L4324" s="29">
        <f>IF($J$6="с учетом НДС",VLOOKUP(I4324,LEGEND!B:E,4,0)*(1-M4324),VLOOKUP(I4324,LEGEND!B:E,4,0)*(1-M4324)/1.2)</f>
        <v>493</v>
      </c>
      <c r="M4324" s="57">
        <f>IF(AND(B4324&lt;&gt;"1_Электроинструмент",B4324&lt;&gt;"2_Садовая техника"),$J$5,IF($J$4&lt;=20%,$J$4,IFERROR(VLOOKUP(S4324,LEGEND!$L$2:$M$5,2,FALSE),$J$4)))</f>
        <v>0</v>
      </c>
      <c r="N4324" s="48" t="s">
        <v>60</v>
      </c>
      <c r="O4324" s="6" t="s">
        <v>60</v>
      </c>
      <c r="P4324" s="49" t="s">
        <v>66</v>
      </c>
      <c r="Q4324" s="49" t="s">
        <v>67</v>
      </c>
      <c r="R4324" s="6" t="s">
        <v>60</v>
      </c>
      <c r="S4324" s="49" t="s">
        <v>60</v>
      </c>
      <c r="T4324" s="73" t="str">
        <f>IF(_xlfn.XLOOKUP(I4324,LEGEND!B:B,LEGEND!H:H)&lt;&gt;"-",HYPERLINK(_xlfn.XLOOKUP(I4324,LEGEND!B:B,LEGEND!H:H),"link"),_xlfn.XLOOKUP(I4324,LEGEND!B:B,LEGEND!H:H))</f>
        <v>link</v>
      </c>
      <c r="U4324" s="73" t="str">
        <f>HYPERLINK(_xlfn.XLOOKUP(I4324,LEGEND!B:B,LEGEND!I:I))</f>
        <v>https://milwaukee-media-images.s3.amazonaws.com/hi/4932472233--Hero_1.jpg</v>
      </c>
      <c r="V4324" s="51" t="s">
        <v>21199</v>
      </c>
      <c r="W4324" s="63" t="s">
        <v>1189</v>
      </c>
      <c r="X4324" s="64">
        <v>135</v>
      </c>
      <c r="Y4324" s="64">
        <v>135</v>
      </c>
      <c r="Z4324" s="64">
        <v>135</v>
      </c>
      <c r="AA4324" s="84">
        <v>0.126</v>
      </c>
      <c r="AB4324" s="85">
        <v>1</v>
      </c>
      <c r="AC4324" s="85">
        <v>10</v>
      </c>
    </row>
    <row r="4325" spans="1:29" ht="25.5">
      <c r="A4325" s="1"/>
      <c r="B4325" s="6" t="s">
        <v>8777</v>
      </c>
      <c r="C4325" s="6" t="s">
        <v>8778</v>
      </c>
      <c r="D4325" s="6" t="s">
        <v>8821</v>
      </c>
      <c r="E4325" s="49" t="s">
        <v>21232</v>
      </c>
      <c r="F4325" s="6" t="s">
        <v>4578</v>
      </c>
      <c r="G4325" s="6" t="s">
        <v>60</v>
      </c>
      <c r="H4325" s="6" t="s">
        <v>60</v>
      </c>
      <c r="I4325" s="60" t="s">
        <v>21233</v>
      </c>
      <c r="J4325" s="49" t="s">
        <v>21234</v>
      </c>
      <c r="K4325" s="6" t="s">
        <v>21235</v>
      </c>
      <c r="L4325" s="29">
        <f>IF($J$6="с учетом НДС",VLOOKUP(I4325,LEGEND!B:E,4,0)*(1-M4325),VLOOKUP(I4325,LEGEND!B:E,4,0)*(1-M4325)/1.2)</f>
        <v>176</v>
      </c>
      <c r="M4325" s="57">
        <f>IF(AND(B4325&lt;&gt;"1_Электроинструмент",B4325&lt;&gt;"2_Садовая техника"),$J$5,IF($J$4&lt;=20%,$J$4,IFERROR(VLOOKUP(S4325,LEGEND!$L$2:$M$5,2,FALSE),$J$4)))</f>
        <v>0</v>
      </c>
      <c r="N4325" s="48" t="s">
        <v>60</v>
      </c>
      <c r="O4325" s="6" t="s">
        <v>60</v>
      </c>
      <c r="P4325" s="49" t="s">
        <v>66</v>
      </c>
      <c r="Q4325" s="49" t="s">
        <v>473</v>
      </c>
      <c r="R4325" s="6" t="s">
        <v>60</v>
      </c>
      <c r="S4325" s="49" t="s">
        <v>60</v>
      </c>
      <c r="T4325" s="73" t="str">
        <f>IF(_xlfn.XLOOKUP(I4325,LEGEND!B:B,LEGEND!H:H)&lt;&gt;"-",HYPERLINK(_xlfn.XLOOKUP(I4325,LEGEND!B:B,LEGEND!H:H),"link"),_xlfn.XLOOKUP(I4325,LEGEND!B:B,LEGEND!H:H))</f>
        <v>-</v>
      </c>
      <c r="U4325" s="73" t="str">
        <f>HYPERLINK(_xlfn.XLOOKUP(I4325,LEGEND!B:B,LEGEND!I:I))</f>
        <v>https://milwaukee-media-images.s3.amazonaws.com/hi/4932451481--Hero_1.jpg</v>
      </c>
      <c r="V4325" s="51" t="s">
        <v>21236</v>
      </c>
      <c r="W4325" s="63" t="s">
        <v>1189</v>
      </c>
      <c r="X4325" s="64">
        <v>115</v>
      </c>
      <c r="Y4325" s="64">
        <v>115</v>
      </c>
      <c r="Z4325" s="64">
        <v>6</v>
      </c>
      <c r="AA4325" s="84">
        <v>0.152</v>
      </c>
      <c r="AB4325" s="85">
        <v>1</v>
      </c>
      <c r="AC4325" s="85">
        <v>1</v>
      </c>
    </row>
    <row r="4326" spans="1:29" ht="25.5">
      <c r="A4326" s="1"/>
      <c r="B4326" s="6" t="s">
        <v>8777</v>
      </c>
      <c r="C4326" s="6" t="s">
        <v>8778</v>
      </c>
      <c r="D4326" s="6" t="s">
        <v>8821</v>
      </c>
      <c r="E4326" s="49" t="s">
        <v>21232</v>
      </c>
      <c r="F4326" s="6" t="s">
        <v>4578</v>
      </c>
      <c r="G4326" s="6" t="s">
        <v>60</v>
      </c>
      <c r="H4326" s="6" t="s">
        <v>60</v>
      </c>
      <c r="I4326" s="60" t="s">
        <v>21237</v>
      </c>
      <c r="J4326" s="49" t="s">
        <v>21238</v>
      </c>
      <c r="K4326" s="6" t="s">
        <v>21239</v>
      </c>
      <c r="L4326" s="29">
        <f>IF($J$6="с учетом НДС",VLOOKUP(I4326,LEGEND!B:E,4,0)*(1-M4326),VLOOKUP(I4326,LEGEND!B:E,4,0)*(1-M4326)/1.2)</f>
        <v>190</v>
      </c>
      <c r="M4326" s="57">
        <f>IF(AND(B4326&lt;&gt;"1_Электроинструмент",B4326&lt;&gt;"2_Садовая техника"),$J$5,IF($J$4&lt;=20%,$J$4,IFERROR(VLOOKUP(S4326,LEGEND!$L$2:$M$5,2,FALSE),$J$4)))</f>
        <v>0</v>
      </c>
      <c r="N4326" s="48" t="s">
        <v>60</v>
      </c>
      <c r="O4326" s="6" t="s">
        <v>60</v>
      </c>
      <c r="P4326" s="49" t="s">
        <v>66</v>
      </c>
      <c r="Q4326" s="49" t="s">
        <v>67</v>
      </c>
      <c r="R4326" s="6" t="s">
        <v>60</v>
      </c>
      <c r="S4326" s="49" t="s">
        <v>60</v>
      </c>
      <c r="T4326" s="73" t="str">
        <f>IF(_xlfn.XLOOKUP(I4326,LEGEND!B:B,LEGEND!H:H)&lt;&gt;"-",HYPERLINK(_xlfn.XLOOKUP(I4326,LEGEND!B:B,LEGEND!H:H),"link"),_xlfn.XLOOKUP(I4326,LEGEND!B:B,LEGEND!H:H))</f>
        <v>-</v>
      </c>
      <c r="U4326" s="73" t="str">
        <f>HYPERLINK(_xlfn.XLOOKUP(I4326,LEGEND!B:B,LEGEND!I:I))</f>
        <v>https://milwaukee-media-images.s3.amazonaws.com/hi/4932451482--Hero_1.jpg</v>
      </c>
      <c r="V4326" s="51" t="s">
        <v>21240</v>
      </c>
      <c r="W4326" s="63" t="s">
        <v>1189</v>
      </c>
      <c r="X4326" s="64">
        <v>125</v>
      </c>
      <c r="Y4326" s="64">
        <v>125</v>
      </c>
      <c r="Z4326" s="64">
        <v>7</v>
      </c>
      <c r="AA4326" s="84">
        <v>0.17199999999999999</v>
      </c>
      <c r="AB4326" s="85">
        <v>1</v>
      </c>
      <c r="AC4326" s="85">
        <v>25</v>
      </c>
    </row>
    <row r="4327" spans="1:29" ht="25.5">
      <c r="A4327" s="1"/>
      <c r="B4327" s="6" t="s">
        <v>8777</v>
      </c>
      <c r="C4327" s="6" t="s">
        <v>8778</v>
      </c>
      <c r="D4327" s="6" t="s">
        <v>8821</v>
      </c>
      <c r="E4327" s="49" t="s">
        <v>21232</v>
      </c>
      <c r="F4327" s="6" t="s">
        <v>4578</v>
      </c>
      <c r="G4327" s="6" t="s">
        <v>60</v>
      </c>
      <c r="H4327" s="6" t="s">
        <v>60</v>
      </c>
      <c r="I4327" s="60" t="s">
        <v>21241</v>
      </c>
      <c r="J4327" s="49" t="s">
        <v>21242</v>
      </c>
      <c r="K4327" s="6" t="s">
        <v>21243</v>
      </c>
      <c r="L4327" s="29">
        <f>IF($J$6="с учетом НДС",VLOOKUP(I4327,LEGEND!B:E,4,0)*(1-M4327),VLOOKUP(I4327,LEGEND!B:E,4,0)*(1-M4327)/1.2)</f>
        <v>190</v>
      </c>
      <c r="M4327" s="57">
        <f>IF(AND(B4327&lt;&gt;"1_Электроинструмент",B4327&lt;&gt;"2_Садовая техника"),$J$5,IF($J$4&lt;=20%,$J$4,IFERROR(VLOOKUP(S4327,LEGEND!$L$2:$M$5,2,FALSE),$J$4)))</f>
        <v>0</v>
      </c>
      <c r="N4327" s="48" t="s">
        <v>60</v>
      </c>
      <c r="O4327" s="6" t="s">
        <v>60</v>
      </c>
      <c r="P4327" s="49" t="s">
        <v>66</v>
      </c>
      <c r="Q4327" s="49" t="s">
        <v>473</v>
      </c>
      <c r="R4327" s="6" t="s">
        <v>60</v>
      </c>
      <c r="S4327" s="49" t="s">
        <v>60</v>
      </c>
      <c r="T4327" s="73" t="str">
        <f>IF(_xlfn.XLOOKUP(I4327,LEGEND!B:B,LEGEND!H:H)&lt;&gt;"-",HYPERLINK(_xlfn.XLOOKUP(I4327,LEGEND!B:B,LEGEND!H:H),"link"),_xlfn.XLOOKUP(I4327,LEGEND!B:B,LEGEND!H:H))</f>
        <v>link</v>
      </c>
      <c r="U4327" s="73" t="str">
        <f>HYPERLINK(_xlfn.XLOOKUP(I4327,LEGEND!B:B,LEGEND!I:I))</f>
        <v>https://milwaukee-media-images.s3.amazonaws.com/hi/4932451501--Hero_1.jpg</v>
      </c>
      <c r="V4327" s="51" t="s">
        <v>21244</v>
      </c>
      <c r="W4327" s="63" t="s">
        <v>1189</v>
      </c>
      <c r="X4327" s="64">
        <v>115</v>
      </c>
      <c r="Y4327" s="64">
        <v>115</v>
      </c>
      <c r="Z4327" s="64">
        <v>10</v>
      </c>
      <c r="AA4327" s="84">
        <v>0.15</v>
      </c>
      <c r="AB4327" s="85">
        <v>1</v>
      </c>
      <c r="AC4327" s="85">
        <v>25</v>
      </c>
    </row>
    <row r="4328" spans="1:29" ht="25.5">
      <c r="A4328" s="1"/>
      <c r="B4328" s="6" t="s">
        <v>8777</v>
      </c>
      <c r="C4328" s="6" t="s">
        <v>8778</v>
      </c>
      <c r="D4328" s="6" t="s">
        <v>8821</v>
      </c>
      <c r="E4328" s="49" t="s">
        <v>21232</v>
      </c>
      <c r="F4328" s="6" t="s">
        <v>4578</v>
      </c>
      <c r="G4328" s="6" t="s">
        <v>60</v>
      </c>
      <c r="H4328" s="6" t="s">
        <v>60</v>
      </c>
      <c r="I4328" s="60" t="s">
        <v>21245</v>
      </c>
      <c r="J4328" s="49" t="s">
        <v>21246</v>
      </c>
      <c r="K4328" s="6" t="s">
        <v>21247</v>
      </c>
      <c r="L4328" s="29">
        <f>IF($J$6="с учетом НДС",VLOOKUP(I4328,LEGEND!B:E,4,0)*(1-M4328),VLOOKUP(I4328,LEGEND!B:E,4,0)*(1-M4328)/1.2)</f>
        <v>209</v>
      </c>
      <c r="M4328" s="57">
        <f>IF(AND(B4328&lt;&gt;"1_Электроинструмент",B4328&lt;&gt;"2_Садовая техника"),$J$5,IF($J$4&lt;=20%,$J$4,IFERROR(VLOOKUP(S4328,LEGEND!$L$2:$M$5,2,FALSE),$J$4)))</f>
        <v>0</v>
      </c>
      <c r="N4328" s="48" t="s">
        <v>60</v>
      </c>
      <c r="O4328" s="6" t="s">
        <v>60</v>
      </c>
      <c r="P4328" s="49" t="s">
        <v>66</v>
      </c>
      <c r="Q4328" s="49" t="s">
        <v>67</v>
      </c>
      <c r="R4328" s="6" t="s">
        <v>60</v>
      </c>
      <c r="S4328" s="49" t="s">
        <v>60</v>
      </c>
      <c r="T4328" s="73" t="str">
        <f>IF(_xlfn.XLOOKUP(I4328,LEGEND!B:B,LEGEND!H:H)&lt;&gt;"-",HYPERLINK(_xlfn.XLOOKUP(I4328,LEGEND!B:B,LEGEND!H:H),"link"),_xlfn.XLOOKUP(I4328,LEGEND!B:B,LEGEND!H:H))</f>
        <v>link</v>
      </c>
      <c r="U4328" s="73" t="str">
        <f>HYPERLINK(_xlfn.XLOOKUP(I4328,LEGEND!B:B,LEGEND!I:I))</f>
        <v>https://milwaukee-media-images.s3.amazonaws.com/hi/4932451502--Hero_1.jpg</v>
      </c>
      <c r="V4328" s="51" t="s">
        <v>21248</v>
      </c>
      <c r="W4328" s="63" t="s">
        <v>1189</v>
      </c>
      <c r="X4328" s="64">
        <v>125</v>
      </c>
      <c r="Y4328" s="64">
        <v>125</v>
      </c>
      <c r="Z4328" s="64">
        <v>10</v>
      </c>
      <c r="AA4328" s="84">
        <v>0.17599999999999999</v>
      </c>
      <c r="AB4328" s="85">
        <v>1</v>
      </c>
      <c r="AC4328" s="85">
        <v>25</v>
      </c>
    </row>
    <row r="4329" spans="1:29" ht="25.5">
      <c r="A4329" s="1"/>
      <c r="B4329" s="6" t="s">
        <v>8777</v>
      </c>
      <c r="C4329" s="6" t="s">
        <v>8778</v>
      </c>
      <c r="D4329" s="6" t="s">
        <v>8821</v>
      </c>
      <c r="E4329" s="49" t="s">
        <v>21232</v>
      </c>
      <c r="F4329" s="6" t="s">
        <v>4578</v>
      </c>
      <c r="G4329" s="6" t="s">
        <v>60</v>
      </c>
      <c r="H4329" s="6" t="s">
        <v>60</v>
      </c>
      <c r="I4329" s="60" t="s">
        <v>21249</v>
      </c>
      <c r="J4329" s="49" t="s">
        <v>21250</v>
      </c>
      <c r="K4329" s="6" t="s">
        <v>21251</v>
      </c>
      <c r="L4329" s="29">
        <f>IF($J$6="с учетом НДС",VLOOKUP(I4329,LEGEND!B:E,4,0)*(1-M4329),VLOOKUP(I4329,LEGEND!B:E,4,0)*(1-M4329)/1.2)</f>
        <v>289</v>
      </c>
      <c r="M4329" s="57">
        <f>IF(AND(B4329&lt;&gt;"1_Электроинструмент",B4329&lt;&gt;"2_Садовая техника"),$J$5,IF($J$4&lt;=20%,$J$4,IFERROR(VLOOKUP(S4329,LEGEND!$L$2:$M$5,2,FALSE),$J$4)))</f>
        <v>0</v>
      </c>
      <c r="N4329" s="48" t="s">
        <v>60</v>
      </c>
      <c r="O4329" s="6" t="s">
        <v>60</v>
      </c>
      <c r="P4329" s="49" t="s">
        <v>66</v>
      </c>
      <c r="Q4329" s="49" t="s">
        <v>473</v>
      </c>
      <c r="R4329" s="6" t="s">
        <v>60</v>
      </c>
      <c r="S4329" s="49" t="s">
        <v>60</v>
      </c>
      <c r="T4329" s="73" t="str">
        <f>IF(_xlfn.XLOOKUP(I4329,LEGEND!B:B,LEGEND!H:H)&lt;&gt;"-",HYPERLINK(_xlfn.XLOOKUP(I4329,LEGEND!B:B,LEGEND!H:H),"link"),_xlfn.XLOOKUP(I4329,LEGEND!B:B,LEGEND!H:H))</f>
        <v>link</v>
      </c>
      <c r="U4329" s="73" t="str">
        <f>HYPERLINK(_xlfn.XLOOKUP(I4329,LEGEND!B:B,LEGEND!I:I))</f>
        <v>https://milwaukee-media-images.s3.amazonaws.com/hi/4932451503--Hero_1.jpg</v>
      </c>
      <c r="V4329" s="51" t="s">
        <v>21252</v>
      </c>
      <c r="W4329" s="63" t="s">
        <v>1189</v>
      </c>
      <c r="X4329" s="64">
        <v>180</v>
      </c>
      <c r="Y4329" s="64">
        <v>180</v>
      </c>
      <c r="Z4329" s="64">
        <v>10</v>
      </c>
      <c r="AA4329" s="84">
        <v>0.372</v>
      </c>
      <c r="AB4329" s="85">
        <v>1</v>
      </c>
      <c r="AC4329" s="85">
        <v>10</v>
      </c>
    </row>
    <row r="4330" spans="1:29" ht="25.5">
      <c r="A4330" s="1"/>
      <c r="B4330" s="6" t="s">
        <v>8777</v>
      </c>
      <c r="C4330" s="6" t="s">
        <v>8778</v>
      </c>
      <c r="D4330" s="6" t="s">
        <v>8821</v>
      </c>
      <c r="E4330" s="49" t="s">
        <v>21232</v>
      </c>
      <c r="F4330" s="6" t="s">
        <v>4578</v>
      </c>
      <c r="G4330" s="6" t="s">
        <v>60</v>
      </c>
      <c r="H4330" s="6" t="s">
        <v>60</v>
      </c>
      <c r="I4330" s="60" t="s">
        <v>21253</v>
      </c>
      <c r="J4330" s="49" t="s">
        <v>21254</v>
      </c>
      <c r="K4330" s="6" t="s">
        <v>21255</v>
      </c>
      <c r="L4330" s="29">
        <f>IF($J$6="с учетом НДС",VLOOKUP(I4330,LEGEND!B:E,4,0)*(1-M4330),VLOOKUP(I4330,LEGEND!B:E,4,0)*(1-M4330)/1.2)</f>
        <v>355</v>
      </c>
      <c r="M4330" s="57">
        <f>IF(AND(B4330&lt;&gt;"1_Электроинструмент",B4330&lt;&gt;"2_Садовая техника"),$J$5,IF($J$4&lt;=20%,$J$4,IFERROR(VLOOKUP(S4330,LEGEND!$L$2:$M$5,2,FALSE),$J$4)))</f>
        <v>0</v>
      </c>
      <c r="N4330" s="48" t="s">
        <v>60</v>
      </c>
      <c r="O4330" s="6" t="s">
        <v>60</v>
      </c>
      <c r="P4330" s="49" t="s">
        <v>66</v>
      </c>
      <c r="Q4330" s="49" t="s">
        <v>67</v>
      </c>
      <c r="R4330" s="6" t="s">
        <v>60</v>
      </c>
      <c r="S4330" s="49" t="s">
        <v>60</v>
      </c>
      <c r="T4330" s="73" t="str">
        <f>IF(_xlfn.XLOOKUP(I4330,LEGEND!B:B,LEGEND!H:H)&lt;&gt;"-",HYPERLINK(_xlfn.XLOOKUP(I4330,LEGEND!B:B,LEGEND!H:H),"link"),_xlfn.XLOOKUP(I4330,LEGEND!B:B,LEGEND!H:H))</f>
        <v>-</v>
      </c>
      <c r="U4330" s="73" t="str">
        <f>HYPERLINK(_xlfn.XLOOKUP(I4330,LEGEND!B:B,LEGEND!I:I))</f>
        <v>-</v>
      </c>
      <c r="V4330" s="51" t="s">
        <v>21256</v>
      </c>
      <c r="W4330" s="63" t="s">
        <v>1189</v>
      </c>
      <c r="X4330" s="64">
        <v>150</v>
      </c>
      <c r="Y4330" s="64">
        <v>150</v>
      </c>
      <c r="Z4330" s="64">
        <v>10</v>
      </c>
      <c r="AA4330" s="84">
        <v>0.252</v>
      </c>
      <c r="AB4330" s="85">
        <v>1</v>
      </c>
      <c r="AC4330" s="85">
        <v>10</v>
      </c>
    </row>
    <row r="4331" spans="1:29" ht="25.5">
      <c r="A4331" s="1"/>
      <c r="B4331" s="6" t="s">
        <v>8777</v>
      </c>
      <c r="C4331" s="6" t="s">
        <v>8778</v>
      </c>
      <c r="D4331" s="6" t="s">
        <v>8821</v>
      </c>
      <c r="E4331" s="49" t="s">
        <v>21232</v>
      </c>
      <c r="F4331" s="6" t="s">
        <v>4578</v>
      </c>
      <c r="G4331" s="6" t="s">
        <v>60</v>
      </c>
      <c r="H4331" s="6" t="s">
        <v>60</v>
      </c>
      <c r="I4331" s="60" t="s">
        <v>21257</v>
      </c>
      <c r="J4331" s="49" t="s">
        <v>21258</v>
      </c>
      <c r="K4331" s="6" t="s">
        <v>21259</v>
      </c>
      <c r="L4331" s="29">
        <f>IF($J$6="с учетом НДС",VLOOKUP(I4331,LEGEND!B:E,4,0)*(1-M4331),VLOOKUP(I4331,LEGEND!B:E,4,0)*(1-M4331)/1.2)</f>
        <v>550</v>
      </c>
      <c r="M4331" s="57">
        <f>IF(AND(B4331&lt;&gt;"1_Электроинструмент",B4331&lt;&gt;"2_Садовая техника"),$J$5,IF($J$4&lt;=20%,$J$4,IFERROR(VLOOKUP(S4331,LEGEND!$L$2:$M$5,2,FALSE),$J$4)))</f>
        <v>0</v>
      </c>
      <c r="N4331" s="48" t="s">
        <v>60</v>
      </c>
      <c r="O4331" s="6" t="s">
        <v>60</v>
      </c>
      <c r="P4331" s="49" t="s">
        <v>66</v>
      </c>
      <c r="Q4331" s="49" t="s">
        <v>67</v>
      </c>
      <c r="R4331" s="6" t="s">
        <v>60</v>
      </c>
      <c r="S4331" s="49" t="s">
        <v>60</v>
      </c>
      <c r="T4331" s="73" t="str">
        <f>IF(_xlfn.XLOOKUP(I4331,LEGEND!B:B,LEGEND!H:H)&lt;&gt;"-",HYPERLINK(_xlfn.XLOOKUP(I4331,LEGEND!B:B,LEGEND!H:H),"link"),_xlfn.XLOOKUP(I4331,LEGEND!B:B,LEGEND!H:H))</f>
        <v>-</v>
      </c>
      <c r="U4331" s="73" t="str">
        <f>HYPERLINK(_xlfn.XLOOKUP(I4331,LEGEND!B:B,LEGEND!I:I))</f>
        <v>https://milwaukee-media-images.s3.amazonaws.com/hi/4932451483--Hero_1.jpg</v>
      </c>
      <c r="V4331" s="51" t="s">
        <v>21260</v>
      </c>
      <c r="W4331" s="63" t="s">
        <v>1189</v>
      </c>
      <c r="X4331" s="64">
        <v>230</v>
      </c>
      <c r="Y4331" s="64">
        <v>230</v>
      </c>
      <c r="Z4331" s="64">
        <v>10</v>
      </c>
      <c r="AA4331" s="84">
        <v>0.60599999999999998</v>
      </c>
      <c r="AB4331" s="85">
        <v>1</v>
      </c>
      <c r="AC4331" s="85">
        <v>10</v>
      </c>
    </row>
    <row r="4332" spans="1:29" ht="25.5">
      <c r="A4332" s="1"/>
      <c r="B4332" s="6" t="s">
        <v>8777</v>
      </c>
      <c r="C4332" s="6" t="s">
        <v>8778</v>
      </c>
      <c r="D4332" s="6" t="s">
        <v>8821</v>
      </c>
      <c r="E4332" s="49" t="s">
        <v>21232</v>
      </c>
      <c r="F4332" s="6" t="s">
        <v>4578</v>
      </c>
      <c r="G4332" s="6" t="s">
        <v>60</v>
      </c>
      <c r="H4332" s="6" t="s">
        <v>60</v>
      </c>
      <c r="I4332" s="60" t="s">
        <v>21261</v>
      </c>
      <c r="J4332" s="49" t="s">
        <v>21262</v>
      </c>
      <c r="K4332" s="6" t="s">
        <v>21263</v>
      </c>
      <c r="L4332" s="29">
        <f>IF($J$6="с учетом НДС",VLOOKUP(I4332,LEGEND!B:E,4,0)*(1-M4332),VLOOKUP(I4332,LEGEND!B:E,4,0)*(1-M4332)/1.2)</f>
        <v>610</v>
      </c>
      <c r="M4332" s="57">
        <f>IF(AND(B4332&lt;&gt;"1_Электроинструмент",B4332&lt;&gt;"2_Садовая техника"),$J$5,IF($J$4&lt;=20%,$J$4,IFERROR(VLOOKUP(S4332,LEGEND!$L$2:$M$5,2,FALSE),$J$4)))</f>
        <v>0</v>
      </c>
      <c r="N4332" s="48" t="s">
        <v>60</v>
      </c>
      <c r="O4332" s="6" t="s">
        <v>60</v>
      </c>
      <c r="P4332" s="49" t="s">
        <v>66</v>
      </c>
      <c r="Q4332" s="49" t="s">
        <v>67</v>
      </c>
      <c r="R4332" s="6" t="s">
        <v>60</v>
      </c>
      <c r="S4332" s="49" t="s">
        <v>60</v>
      </c>
      <c r="T4332" s="73" t="str">
        <f>IF(_xlfn.XLOOKUP(I4332,LEGEND!B:B,LEGEND!H:H)&lt;&gt;"-",HYPERLINK(_xlfn.XLOOKUP(I4332,LEGEND!B:B,LEGEND!H:H),"link"),_xlfn.XLOOKUP(I4332,LEGEND!B:B,LEGEND!H:H))</f>
        <v>link</v>
      </c>
      <c r="U4332" s="73" t="str">
        <f>HYPERLINK(_xlfn.XLOOKUP(I4332,LEGEND!B:B,LEGEND!I:I))</f>
        <v>https://milwaukee-media-images.s3.amazonaws.com/hi/4932451504--Hero_1.jpg</v>
      </c>
      <c r="V4332" s="51" t="s">
        <v>21264</v>
      </c>
      <c r="W4332" s="63" t="s">
        <v>1189</v>
      </c>
      <c r="X4332" s="64">
        <v>230</v>
      </c>
      <c r="Y4332" s="64">
        <v>230</v>
      </c>
      <c r="Z4332" s="64">
        <v>15</v>
      </c>
      <c r="AA4332" s="84">
        <v>0.59599999999999997</v>
      </c>
      <c r="AB4332" s="85">
        <v>1</v>
      </c>
      <c r="AC4332" s="85">
        <v>10</v>
      </c>
    </row>
    <row r="4333" spans="1:29" ht="25.5">
      <c r="A4333" s="1"/>
      <c r="B4333" s="6" t="s">
        <v>8777</v>
      </c>
      <c r="C4333" s="6" t="s">
        <v>8778</v>
      </c>
      <c r="D4333" s="6" t="s">
        <v>21265</v>
      </c>
      <c r="E4333" s="49" t="s">
        <v>9795</v>
      </c>
      <c r="F4333" s="6" t="s">
        <v>60</v>
      </c>
      <c r="G4333" s="6" t="s">
        <v>60</v>
      </c>
      <c r="H4333" s="6" t="s">
        <v>60</v>
      </c>
      <c r="I4333" s="60" t="s">
        <v>21266</v>
      </c>
      <c r="J4333" s="49" t="s">
        <v>21267</v>
      </c>
      <c r="K4333" s="6" t="s">
        <v>21268</v>
      </c>
      <c r="L4333" s="29">
        <f>IF($J$6="с учетом НДС",VLOOKUP(I4333,LEGEND!B:E,4,0)*(1-M4333),VLOOKUP(I4333,LEGEND!B:E,4,0)*(1-M4333)/1.2)</f>
        <v>2670</v>
      </c>
      <c r="M4333" s="57">
        <f>IF(AND(B4333&lt;&gt;"1_Электроинструмент",B4333&lt;&gt;"2_Садовая техника"),$J$5,IF($J$4&lt;=20%,$J$4,IFERROR(VLOOKUP(S4333,LEGEND!$L$2:$M$5,2,FALSE),$J$4)))</f>
        <v>0</v>
      </c>
      <c r="N4333" s="48" t="s">
        <v>60</v>
      </c>
      <c r="O4333" s="6" t="s">
        <v>60</v>
      </c>
      <c r="P4333" s="49" t="s">
        <v>66</v>
      </c>
      <c r="Q4333" s="49" t="s">
        <v>67</v>
      </c>
      <c r="R4333" s="6" t="s">
        <v>60</v>
      </c>
      <c r="S4333" s="49" t="s">
        <v>60</v>
      </c>
      <c r="T4333" s="73" t="str">
        <f>IF(_xlfn.XLOOKUP(I4333,LEGEND!B:B,LEGEND!H:H)&lt;&gt;"-",HYPERLINK(_xlfn.XLOOKUP(I4333,LEGEND!B:B,LEGEND!H:H),"link"),_xlfn.XLOOKUP(I4333,LEGEND!B:B,LEGEND!H:H))</f>
        <v>link</v>
      </c>
      <c r="U4333" s="73" t="str">
        <f>HYPERLINK(_xlfn.XLOOKUP(I4333,LEGEND!B:B,LEGEND!I:I))</f>
        <v>https://milwaukee-media-images.s3.amazonaws.com/hi/4932478899--Hero_1.jpg</v>
      </c>
      <c r="V4333" s="51" t="s">
        <v>21269</v>
      </c>
      <c r="W4333" s="63" t="s">
        <v>1189</v>
      </c>
      <c r="X4333" s="64">
        <v>231</v>
      </c>
      <c r="Y4333" s="64">
        <v>25</v>
      </c>
      <c r="Z4333" s="64">
        <v>231</v>
      </c>
      <c r="AA4333" s="84">
        <v>0.23200000000000001</v>
      </c>
      <c r="AB4333" s="85">
        <v>1</v>
      </c>
      <c r="AC4333" s="85">
        <v>1</v>
      </c>
    </row>
    <row r="4334" spans="1:29" ht="25.5">
      <c r="A4334" s="1"/>
      <c r="B4334" s="6" t="s">
        <v>8777</v>
      </c>
      <c r="C4334" s="6" t="s">
        <v>8778</v>
      </c>
      <c r="D4334" s="6" t="s">
        <v>21265</v>
      </c>
      <c r="E4334" s="49" t="s">
        <v>24401</v>
      </c>
      <c r="F4334" s="6" t="s">
        <v>60</v>
      </c>
      <c r="G4334" s="6" t="s">
        <v>60</v>
      </c>
      <c r="H4334" s="6" t="s">
        <v>60</v>
      </c>
      <c r="I4334" s="60" t="s">
        <v>24434</v>
      </c>
      <c r="J4334" s="49" t="s">
        <v>24435</v>
      </c>
      <c r="K4334" s="6" t="s">
        <v>24436</v>
      </c>
      <c r="L4334" s="29">
        <f>IF($J$6="с учетом НДС",VLOOKUP(I4334,LEGEND!B:E,4,0)*(1-M4334),VLOOKUP(I4334,LEGEND!B:E,4,0)*(1-M4334)/1.2)</f>
        <v>176</v>
      </c>
      <c r="M4334" s="57">
        <f>IF(AND(B4334&lt;&gt;"1_Электроинструмент",B4334&lt;&gt;"2_Садовая техника"),$J$5,IF($J$4&lt;=20%,$J$4,IFERROR(VLOOKUP(S4334,LEGEND!$L$2:$M$5,2,FALSE),$J$4)))</f>
        <v>0</v>
      </c>
      <c r="N4334" s="48" t="s">
        <v>60</v>
      </c>
      <c r="O4334" s="6" t="s">
        <v>60</v>
      </c>
      <c r="P4334" s="49" t="s">
        <v>1556</v>
      </c>
      <c r="Q4334" s="49" t="s">
        <v>473</v>
      </c>
      <c r="R4334" s="6" t="s">
        <v>60</v>
      </c>
      <c r="S4334" s="49" t="s">
        <v>60</v>
      </c>
      <c r="T4334" s="73" t="str">
        <f>IF(_xlfn.XLOOKUP(I4334,LEGEND!B:B,LEGEND!H:H)&lt;&gt;"-",HYPERLINK(_xlfn.XLOOKUP(I4334,LEGEND!B:B,LEGEND!H:H),"link"),_xlfn.XLOOKUP(I4334,LEGEND!B:B,LEGEND!H:H))</f>
        <v>-</v>
      </c>
      <c r="U4334" s="73" t="str">
        <f>HYPERLINK(_xlfn.XLOOKUP(I4334,LEGEND!B:B,LEGEND!I:I))</f>
        <v>-</v>
      </c>
      <c r="V4334" s="51" t="s">
        <v>24437</v>
      </c>
      <c r="W4334" s="63" t="s">
        <v>71</v>
      </c>
      <c r="X4334" s="64">
        <v>200</v>
      </c>
      <c r="Y4334" s="64">
        <v>40</v>
      </c>
      <c r="Z4334" s="64">
        <v>10</v>
      </c>
      <c r="AA4334" s="84">
        <v>3.5000000000000003E-2</v>
      </c>
      <c r="AB4334" s="85">
        <v>1</v>
      </c>
      <c r="AC4334" s="85">
        <v>1</v>
      </c>
    </row>
    <row r="4335" spans="1:29" ht="25.5">
      <c r="A4335" s="1"/>
      <c r="B4335" s="6" t="s">
        <v>8777</v>
      </c>
      <c r="C4335" s="6" t="s">
        <v>8778</v>
      </c>
      <c r="D4335" s="6" t="s">
        <v>21265</v>
      </c>
      <c r="E4335" s="49" t="s">
        <v>24401</v>
      </c>
      <c r="F4335" s="6" t="s">
        <v>9077</v>
      </c>
      <c r="G4335" s="6" t="s">
        <v>60</v>
      </c>
      <c r="H4335" s="6" t="s">
        <v>60</v>
      </c>
      <c r="I4335" s="60" t="s">
        <v>24418</v>
      </c>
      <c r="J4335" s="49" t="s">
        <v>24419</v>
      </c>
      <c r="K4335" s="6" t="s">
        <v>24420</v>
      </c>
      <c r="L4335" s="29">
        <f>IF($J$6="с учетом НДС",VLOOKUP(I4335,LEGEND!B:E,4,0)*(1-M4335),VLOOKUP(I4335,LEGEND!B:E,4,0)*(1-M4335)/1.2)</f>
        <v>71</v>
      </c>
      <c r="M4335" s="57">
        <f>IF(AND(B4335&lt;&gt;"1_Электроинструмент",B4335&lt;&gt;"2_Садовая техника"),$J$5,IF($J$4&lt;=20%,$J$4,IFERROR(VLOOKUP(S4335,LEGEND!$L$2:$M$5,2,FALSE),$J$4)))</f>
        <v>0</v>
      </c>
      <c r="N4335" s="48" t="s">
        <v>60</v>
      </c>
      <c r="O4335" s="6" t="s">
        <v>60</v>
      </c>
      <c r="P4335" s="49" t="s">
        <v>1556</v>
      </c>
      <c r="Q4335" s="49" t="s">
        <v>473</v>
      </c>
      <c r="R4335" s="6" t="s">
        <v>60</v>
      </c>
      <c r="S4335" s="49" t="s">
        <v>60</v>
      </c>
      <c r="T4335" s="73" t="str">
        <f>IF(_xlfn.XLOOKUP(I4335,LEGEND!B:B,LEGEND!H:H)&lt;&gt;"-",HYPERLINK(_xlfn.XLOOKUP(I4335,LEGEND!B:B,LEGEND!H:H),"link"),_xlfn.XLOOKUP(I4335,LEGEND!B:B,LEGEND!H:H))</f>
        <v>-</v>
      </c>
      <c r="U4335" s="73" t="str">
        <f>HYPERLINK(_xlfn.XLOOKUP(I4335,LEGEND!B:B,LEGEND!I:I))</f>
        <v>-</v>
      </c>
      <c r="V4335" s="51" t="s">
        <v>24421</v>
      </c>
      <c r="W4335" s="63" t="s">
        <v>71</v>
      </c>
      <c r="X4335" s="64">
        <v>180</v>
      </c>
      <c r="Y4335" s="64">
        <v>40</v>
      </c>
      <c r="Z4335" s="64">
        <v>7</v>
      </c>
      <c r="AA4335" s="84">
        <v>1.4999999999999999E-2</v>
      </c>
      <c r="AB4335" s="85">
        <v>1</v>
      </c>
      <c r="AC4335" s="85">
        <v>1</v>
      </c>
    </row>
    <row r="4336" spans="1:29" ht="25.5">
      <c r="A4336" s="1"/>
      <c r="B4336" s="6" t="s">
        <v>8777</v>
      </c>
      <c r="C4336" s="6" t="s">
        <v>8778</v>
      </c>
      <c r="D4336" s="6" t="s">
        <v>21265</v>
      </c>
      <c r="E4336" s="49" t="s">
        <v>24401</v>
      </c>
      <c r="F4336" s="6" t="s">
        <v>9077</v>
      </c>
      <c r="G4336" s="6" t="s">
        <v>60</v>
      </c>
      <c r="H4336" s="6" t="s">
        <v>60</v>
      </c>
      <c r="I4336" s="60" t="s">
        <v>24438</v>
      </c>
      <c r="J4336" s="49" t="s">
        <v>24439</v>
      </c>
      <c r="K4336" s="6" t="s">
        <v>24440</v>
      </c>
      <c r="L4336" s="29">
        <f>IF($J$6="с учетом НДС",VLOOKUP(I4336,LEGEND!B:E,4,0)*(1-M4336),VLOOKUP(I4336,LEGEND!B:E,4,0)*(1-M4336)/1.2)</f>
        <v>234</v>
      </c>
      <c r="M4336" s="57">
        <f>IF(AND(B4336&lt;&gt;"1_Электроинструмент",B4336&lt;&gt;"2_Садовая техника"),$J$5,IF($J$4&lt;=20%,$J$4,IFERROR(VLOOKUP(S4336,LEGEND!$L$2:$M$5,2,FALSE),$J$4)))</f>
        <v>0</v>
      </c>
      <c r="N4336" s="48" t="s">
        <v>60</v>
      </c>
      <c r="O4336" s="6" t="s">
        <v>60</v>
      </c>
      <c r="P4336" s="49" t="s">
        <v>1556</v>
      </c>
      <c r="Q4336" s="49" t="s">
        <v>473</v>
      </c>
      <c r="R4336" s="6" t="s">
        <v>60</v>
      </c>
      <c r="S4336" s="49" t="s">
        <v>60</v>
      </c>
      <c r="T4336" s="73" t="str">
        <f>IF(_xlfn.XLOOKUP(I4336,LEGEND!B:B,LEGEND!H:H)&lt;&gt;"-",HYPERLINK(_xlfn.XLOOKUP(I4336,LEGEND!B:B,LEGEND!H:H),"link"),_xlfn.XLOOKUP(I4336,LEGEND!B:B,LEGEND!H:H))</f>
        <v>-</v>
      </c>
      <c r="U4336" s="73" t="str">
        <f>HYPERLINK(_xlfn.XLOOKUP(I4336,LEGEND!B:B,LEGEND!I:I))</f>
        <v>-</v>
      </c>
      <c r="V4336" s="51" t="s">
        <v>24441</v>
      </c>
      <c r="W4336" s="63" t="s">
        <v>71</v>
      </c>
      <c r="X4336" s="64">
        <v>235</v>
      </c>
      <c r="Y4336" s="64">
        <v>40</v>
      </c>
      <c r="Z4336" s="64">
        <v>10</v>
      </c>
      <c r="AA4336" s="84">
        <v>4.4999999999999998E-2</v>
      </c>
      <c r="AB4336" s="85">
        <v>1</v>
      </c>
      <c r="AC4336" s="85">
        <v>1</v>
      </c>
    </row>
    <row r="4337" spans="1:29" ht="25.5">
      <c r="A4337" s="1"/>
      <c r="B4337" s="6" t="s">
        <v>8777</v>
      </c>
      <c r="C4337" s="6" t="s">
        <v>8778</v>
      </c>
      <c r="D4337" s="6" t="s">
        <v>21265</v>
      </c>
      <c r="E4337" s="49" t="s">
        <v>24401</v>
      </c>
      <c r="F4337" s="6" t="s">
        <v>9077</v>
      </c>
      <c r="G4337" s="6" t="s">
        <v>60</v>
      </c>
      <c r="H4337" s="6" t="s">
        <v>60</v>
      </c>
      <c r="I4337" s="60" t="s">
        <v>24406</v>
      </c>
      <c r="J4337" s="49" t="s">
        <v>24407</v>
      </c>
      <c r="K4337" s="6" t="s">
        <v>24408</v>
      </c>
      <c r="L4337" s="29">
        <f>IF($J$6="с учетом НДС",VLOOKUP(I4337,LEGEND!B:E,4,0)*(1-M4337),VLOOKUP(I4337,LEGEND!B:E,4,0)*(1-M4337)/1.2)</f>
        <v>318</v>
      </c>
      <c r="M4337" s="57">
        <f>IF(AND(B4337&lt;&gt;"1_Электроинструмент",B4337&lt;&gt;"2_Садовая техника"),$J$5,IF($J$4&lt;=20%,$J$4,IFERROR(VLOOKUP(S4337,LEGEND!$L$2:$M$5,2,FALSE),$J$4)))</f>
        <v>0</v>
      </c>
      <c r="N4337" s="48" t="s">
        <v>60</v>
      </c>
      <c r="O4337" s="6" t="s">
        <v>60</v>
      </c>
      <c r="P4337" s="49" t="s">
        <v>1556</v>
      </c>
      <c r="Q4337" s="49" t="s">
        <v>473</v>
      </c>
      <c r="R4337" s="6" t="s">
        <v>60</v>
      </c>
      <c r="S4337" s="49" t="s">
        <v>60</v>
      </c>
      <c r="T4337" s="73" t="str">
        <f>IF(_xlfn.XLOOKUP(I4337,LEGEND!B:B,LEGEND!H:H)&lt;&gt;"-",HYPERLINK(_xlfn.XLOOKUP(I4337,LEGEND!B:B,LEGEND!H:H),"link"),_xlfn.XLOOKUP(I4337,LEGEND!B:B,LEGEND!H:H))</f>
        <v>-</v>
      </c>
      <c r="U4337" s="73" t="str">
        <f>HYPERLINK(_xlfn.XLOOKUP(I4337,LEGEND!B:B,LEGEND!I:I))</f>
        <v>-</v>
      </c>
      <c r="V4337" s="51" t="s">
        <v>24409</v>
      </c>
      <c r="W4337" s="63" t="s">
        <v>71</v>
      </c>
      <c r="X4337" s="64">
        <v>235</v>
      </c>
      <c r="Y4337" s="64">
        <v>40</v>
      </c>
      <c r="Z4337" s="64">
        <v>14</v>
      </c>
      <c r="AA4337" s="84">
        <v>9.5000000000000001E-2</v>
      </c>
      <c r="AB4337" s="85">
        <v>1</v>
      </c>
      <c r="AC4337" s="85">
        <v>1</v>
      </c>
    </row>
    <row r="4338" spans="1:29" ht="25.5">
      <c r="A4338" s="1"/>
      <c r="B4338" s="6" t="s">
        <v>8777</v>
      </c>
      <c r="C4338" s="6" t="s">
        <v>8778</v>
      </c>
      <c r="D4338" s="6" t="s">
        <v>21265</v>
      </c>
      <c r="E4338" s="49" t="s">
        <v>24401</v>
      </c>
      <c r="F4338" s="6" t="s">
        <v>9077</v>
      </c>
      <c r="G4338" s="6" t="s">
        <v>60</v>
      </c>
      <c r="H4338" s="6" t="s">
        <v>60</v>
      </c>
      <c r="I4338" s="60" t="s">
        <v>24402</v>
      </c>
      <c r="J4338" s="49" t="s">
        <v>24403</v>
      </c>
      <c r="K4338" s="6" t="s">
        <v>24404</v>
      </c>
      <c r="L4338" s="29">
        <f>IF($J$6="с учетом НДС",VLOOKUP(I4338,LEGEND!B:E,4,0)*(1-M4338),VLOOKUP(I4338,LEGEND!B:E,4,0)*(1-M4338)/1.2)</f>
        <v>530</v>
      </c>
      <c r="M4338" s="57">
        <f>IF(AND(B4338&lt;&gt;"1_Электроинструмент",B4338&lt;&gt;"2_Садовая техника"),$J$5,IF($J$4&lt;=20%,$J$4,IFERROR(VLOOKUP(S4338,LEGEND!$L$2:$M$5,2,FALSE),$J$4)))</f>
        <v>0</v>
      </c>
      <c r="N4338" s="48" t="s">
        <v>60</v>
      </c>
      <c r="O4338" s="6" t="s">
        <v>60</v>
      </c>
      <c r="P4338" s="49" t="s">
        <v>1556</v>
      </c>
      <c r="Q4338" s="49" t="s">
        <v>473</v>
      </c>
      <c r="R4338" s="6" t="s">
        <v>60</v>
      </c>
      <c r="S4338" s="49" t="s">
        <v>60</v>
      </c>
      <c r="T4338" s="73" t="str">
        <f>IF(_xlfn.XLOOKUP(I4338,LEGEND!B:B,LEGEND!H:H)&lt;&gt;"-",HYPERLINK(_xlfn.XLOOKUP(I4338,LEGEND!B:B,LEGEND!H:H),"link"),_xlfn.XLOOKUP(I4338,LEGEND!B:B,LEGEND!H:H))</f>
        <v>-</v>
      </c>
      <c r="U4338" s="73" t="str">
        <f>HYPERLINK(_xlfn.XLOOKUP(I4338,LEGEND!B:B,LEGEND!I:I))</f>
        <v>-</v>
      </c>
      <c r="V4338" s="51" t="s">
        <v>24405</v>
      </c>
      <c r="W4338" s="63" t="s">
        <v>71</v>
      </c>
      <c r="X4338" s="64">
        <v>235</v>
      </c>
      <c r="Y4338" s="64">
        <v>40</v>
      </c>
      <c r="Z4338" s="64">
        <v>12</v>
      </c>
      <c r="AA4338" s="84">
        <v>6.9000000000000006E-2</v>
      </c>
      <c r="AB4338" s="85">
        <v>1</v>
      </c>
      <c r="AC4338" s="85">
        <v>1</v>
      </c>
    </row>
    <row r="4339" spans="1:29" ht="25.5">
      <c r="A4339" s="1"/>
      <c r="B4339" s="6" t="s">
        <v>8777</v>
      </c>
      <c r="C4339" s="6" t="s">
        <v>8778</v>
      </c>
      <c r="D4339" s="6" t="s">
        <v>8919</v>
      </c>
      <c r="E4339" s="49" t="s">
        <v>8919</v>
      </c>
      <c r="F4339" s="6" t="s">
        <v>18921</v>
      </c>
      <c r="G4339" s="6" t="s">
        <v>60</v>
      </c>
      <c r="H4339" s="6" t="s">
        <v>60</v>
      </c>
      <c r="I4339" s="60" t="s">
        <v>24072</v>
      </c>
      <c r="J4339" s="49" t="s">
        <v>24073</v>
      </c>
      <c r="K4339" s="6" t="s">
        <v>24074</v>
      </c>
      <c r="L4339" s="29">
        <f>IF($J$6="с учетом НДС",VLOOKUP(I4339,LEGEND!B:E,4,0)*(1-M4339),VLOOKUP(I4339,LEGEND!B:E,4,0)*(1-M4339)/1.2)</f>
        <v>10100</v>
      </c>
      <c r="M4339" s="57">
        <f>IF(AND(B4339&lt;&gt;"1_Электроинструмент",B4339&lt;&gt;"2_Садовая техника"),$J$5,IF($J$4&lt;=20%,$J$4,IFERROR(VLOOKUP(S4339,LEGEND!$L$2:$M$5,2,FALSE),$J$4)))</f>
        <v>0</v>
      </c>
      <c r="N4339" s="48" t="s">
        <v>60</v>
      </c>
      <c r="O4339" s="6" t="s">
        <v>42</v>
      </c>
      <c r="P4339" s="49" t="s">
        <v>66</v>
      </c>
      <c r="Q4339" s="49" t="s">
        <v>67</v>
      </c>
      <c r="R4339" s="6" t="s">
        <v>60</v>
      </c>
      <c r="S4339" s="49" t="s">
        <v>60</v>
      </c>
      <c r="T4339" s="73" t="str">
        <f>IF(_xlfn.XLOOKUP(I4339,LEGEND!B:B,LEGEND!H:H)&lt;&gt;"-",HYPERLINK(_xlfn.XLOOKUP(I4339,LEGEND!B:B,LEGEND!H:H),"link"),_xlfn.XLOOKUP(I4339,LEGEND!B:B,LEGEND!H:H))</f>
        <v>link</v>
      </c>
      <c r="U4339" s="73" t="str">
        <f>HYPERLINK(_xlfn.XLOOKUP(I4339,LEGEND!B:B,LEGEND!I:I))</f>
        <v>https://milwaukee-media-images.s3.amazonaws.com/hi/4932343746--Hero_1.jpg</v>
      </c>
      <c r="V4339" s="51" t="s">
        <v>24075</v>
      </c>
      <c r="W4339" s="63" t="s">
        <v>1189</v>
      </c>
      <c r="X4339" s="64">
        <v>380</v>
      </c>
      <c r="Y4339" s="64">
        <v>35</v>
      </c>
      <c r="Z4339" s="64">
        <v>30</v>
      </c>
      <c r="AA4339" s="84">
        <v>0.85</v>
      </c>
      <c r="AB4339" s="85">
        <v>1</v>
      </c>
      <c r="AC4339" s="85">
        <v>1</v>
      </c>
    </row>
    <row r="4340" spans="1:29" ht="25.5">
      <c r="A4340" s="1"/>
      <c r="B4340" s="6" t="s">
        <v>8777</v>
      </c>
      <c r="C4340" s="6" t="s">
        <v>8778</v>
      </c>
      <c r="D4340" s="6" t="s">
        <v>21270</v>
      </c>
      <c r="E4340" s="49" t="s">
        <v>11165</v>
      </c>
      <c r="F4340" s="6" t="s">
        <v>60</v>
      </c>
      <c r="G4340" s="6" t="s">
        <v>60</v>
      </c>
      <c r="H4340" s="6" t="s">
        <v>60</v>
      </c>
      <c r="I4340" s="60" t="s">
        <v>21271</v>
      </c>
      <c r="J4340" s="49" t="s">
        <v>21272</v>
      </c>
      <c r="K4340" s="6" t="s">
        <v>21273</v>
      </c>
      <c r="L4340" s="29">
        <f>IF($J$6="с учетом НДС",VLOOKUP(I4340,LEGEND!B:E,4,0)*(1-M4340),VLOOKUP(I4340,LEGEND!B:E,4,0)*(1-M4340)/1.2)</f>
        <v>2210</v>
      </c>
      <c r="M4340" s="57">
        <f>IF(AND(B4340&lt;&gt;"1_Электроинструмент",B4340&lt;&gt;"2_Садовая техника"),$J$5,IF($J$4&lt;=20%,$J$4,IFERROR(VLOOKUP(S4340,LEGEND!$L$2:$M$5,2,FALSE),$J$4)))</f>
        <v>0</v>
      </c>
      <c r="N4340" s="48" t="s">
        <v>60</v>
      </c>
      <c r="O4340" s="6" t="s">
        <v>60</v>
      </c>
      <c r="P4340" s="49" t="s">
        <v>66</v>
      </c>
      <c r="Q4340" s="49" t="s">
        <v>67</v>
      </c>
      <c r="R4340" s="6" t="s">
        <v>60</v>
      </c>
      <c r="S4340" s="49" t="s">
        <v>60</v>
      </c>
      <c r="T4340" s="73" t="str">
        <f>IF(_xlfn.XLOOKUP(I4340,LEGEND!B:B,LEGEND!H:H)&lt;&gt;"-",HYPERLINK(_xlfn.XLOOKUP(I4340,LEGEND!B:B,LEGEND!H:H),"link"),_xlfn.XLOOKUP(I4340,LEGEND!B:B,LEGEND!H:H))</f>
        <v>link</v>
      </c>
      <c r="U4340" s="73" t="str">
        <f>HYPERLINK(_xlfn.XLOOKUP(I4340,LEGEND!B:B,LEGEND!I:I))</f>
        <v>https://milwaukee-media-images.s3.amazonaws.com/hi/4932478806--Hero_1.jpg</v>
      </c>
      <c r="V4340" s="51" t="s">
        <v>21274</v>
      </c>
      <c r="W4340" s="63" t="s">
        <v>1189</v>
      </c>
      <c r="X4340" s="64">
        <v>146</v>
      </c>
      <c r="Y4340" s="64">
        <v>43</v>
      </c>
      <c r="Z4340" s="64">
        <v>50</v>
      </c>
      <c r="AA4340" s="84">
        <v>0.26200000000000001</v>
      </c>
      <c r="AB4340" s="85">
        <v>1</v>
      </c>
      <c r="AC4340" s="85">
        <v>1</v>
      </c>
    </row>
    <row r="4341" spans="1:29" ht="25.5">
      <c r="A4341" s="1"/>
      <c r="B4341" s="6" t="s">
        <v>8777</v>
      </c>
      <c r="C4341" s="6" t="s">
        <v>8778</v>
      </c>
      <c r="D4341" s="6" t="s">
        <v>21270</v>
      </c>
      <c r="E4341" s="49" t="s">
        <v>11165</v>
      </c>
      <c r="F4341" s="6" t="s">
        <v>11166</v>
      </c>
      <c r="G4341" s="6" t="s">
        <v>60</v>
      </c>
      <c r="H4341" s="6" t="s">
        <v>60</v>
      </c>
      <c r="I4341" s="60" t="s">
        <v>24309</v>
      </c>
      <c r="J4341" s="49" t="s">
        <v>24310</v>
      </c>
      <c r="K4341" s="6" t="s">
        <v>24311</v>
      </c>
      <c r="L4341" s="29">
        <f>IF($J$6="с учетом НДС",VLOOKUP(I4341,LEGEND!B:E,4,0)*(1-M4341),VLOOKUP(I4341,LEGEND!B:E,4,0)*(1-M4341)/1.2)</f>
        <v>6700</v>
      </c>
      <c r="M4341" s="57">
        <f>IF(AND(B4341&lt;&gt;"1_Электроинструмент",B4341&lt;&gt;"2_Садовая техника"),$J$5,IF($J$4&lt;=20%,$J$4,IFERROR(VLOOKUP(S4341,LEGEND!$L$2:$M$5,2,FALSE),$J$4)))</f>
        <v>0</v>
      </c>
      <c r="N4341" s="48" t="s">
        <v>60</v>
      </c>
      <c r="O4341" s="6" t="s">
        <v>60</v>
      </c>
      <c r="P4341" s="49" t="s">
        <v>1556</v>
      </c>
      <c r="Q4341" s="49" t="s">
        <v>473</v>
      </c>
      <c r="R4341" s="6" t="s">
        <v>60</v>
      </c>
      <c r="S4341" s="49" t="s">
        <v>60</v>
      </c>
      <c r="T4341" s="73" t="str">
        <f>IF(_xlfn.XLOOKUP(I4341,LEGEND!B:B,LEGEND!H:H)&lt;&gt;"-",HYPERLINK(_xlfn.XLOOKUP(I4341,LEGEND!B:B,LEGEND!H:H),"link"),_xlfn.XLOOKUP(I4341,LEGEND!B:B,LEGEND!H:H))</f>
        <v>-</v>
      </c>
      <c r="U4341" s="73" t="str">
        <f>HYPERLINK(_xlfn.XLOOKUP(I4341,LEGEND!B:B,LEGEND!I:I))</f>
        <v>-</v>
      </c>
      <c r="V4341" s="51" t="s">
        <v>24312</v>
      </c>
      <c r="W4341" s="63" t="s">
        <v>2403</v>
      </c>
      <c r="X4341" s="64">
        <v>59</v>
      </c>
      <c r="Y4341" s="64">
        <v>95</v>
      </c>
      <c r="Z4341" s="64">
        <v>60</v>
      </c>
      <c r="AA4341" s="84">
        <v>0.30199999999999999</v>
      </c>
      <c r="AB4341" s="85">
        <v>1</v>
      </c>
      <c r="AC4341" s="85">
        <v>1</v>
      </c>
    </row>
    <row r="4342" spans="1:29" ht="25.5">
      <c r="A4342" s="1"/>
      <c r="B4342" s="6" t="s">
        <v>8777</v>
      </c>
      <c r="C4342" s="6" t="s">
        <v>8778</v>
      </c>
      <c r="D4342" s="6" t="s">
        <v>21270</v>
      </c>
      <c r="E4342" s="49" t="s">
        <v>21275</v>
      </c>
      <c r="F4342" s="6" t="s">
        <v>60</v>
      </c>
      <c r="G4342" s="6" t="s">
        <v>60</v>
      </c>
      <c r="H4342" s="6" t="s">
        <v>60</v>
      </c>
      <c r="I4342" s="60" t="s">
        <v>21276</v>
      </c>
      <c r="J4342" s="49" t="s">
        <v>21277</v>
      </c>
      <c r="K4342" s="6" t="s">
        <v>21278</v>
      </c>
      <c r="L4342" s="29">
        <f>IF($J$6="с учетом НДС",VLOOKUP(I4342,LEGEND!B:E,4,0)*(1-M4342),VLOOKUP(I4342,LEGEND!B:E,4,0)*(1-M4342)/1.2)</f>
        <v>335</v>
      </c>
      <c r="M4342" s="57">
        <f>IF(AND(B4342&lt;&gt;"1_Электроинструмент",B4342&lt;&gt;"2_Садовая техника"),$J$5,IF($J$4&lt;=20%,$J$4,IFERROR(VLOOKUP(S4342,LEGEND!$L$2:$M$5,2,FALSE),$J$4)))</f>
        <v>0</v>
      </c>
      <c r="N4342" s="48" t="s">
        <v>60</v>
      </c>
      <c r="O4342" s="6" t="s">
        <v>60</v>
      </c>
      <c r="P4342" s="49" t="s">
        <v>66</v>
      </c>
      <c r="Q4342" s="49" t="s">
        <v>67</v>
      </c>
      <c r="R4342" s="6" t="s">
        <v>60</v>
      </c>
      <c r="S4342" s="49" t="s">
        <v>60</v>
      </c>
      <c r="T4342" s="73" t="str">
        <f>IF(_xlfn.XLOOKUP(I4342,LEGEND!B:B,LEGEND!H:H)&lt;&gt;"-",HYPERLINK(_xlfn.XLOOKUP(I4342,LEGEND!B:B,LEGEND!H:H),"link"),_xlfn.XLOOKUP(I4342,LEGEND!B:B,LEGEND!H:H))</f>
        <v>-</v>
      </c>
      <c r="U4342" s="73" t="str">
        <f>HYPERLINK(_xlfn.XLOOKUP(I4342,LEGEND!B:B,LEGEND!I:I))</f>
        <v>https://milwaukee-media-images.s3.amazonaws.com/hi/4932478803--Hero_1.jpg</v>
      </c>
      <c r="V4342" s="51" t="s">
        <v>21279</v>
      </c>
      <c r="W4342" s="63" t="s">
        <v>71</v>
      </c>
      <c r="X4342" s="64">
        <v>48</v>
      </c>
      <c r="Y4342" s="64">
        <v>16</v>
      </c>
      <c r="Z4342" s="64">
        <v>98</v>
      </c>
      <c r="AA4342" s="84">
        <v>3.7999999999999999E-2</v>
      </c>
      <c r="AB4342" s="85">
        <v>1</v>
      </c>
      <c r="AC4342" s="85">
        <v>1</v>
      </c>
    </row>
    <row r="4343" spans="1:29" ht="25.5">
      <c r="A4343" s="1"/>
      <c r="B4343" s="6" t="s">
        <v>8777</v>
      </c>
      <c r="C4343" s="6" t="s">
        <v>8778</v>
      </c>
      <c r="D4343" s="6" t="s">
        <v>21270</v>
      </c>
      <c r="E4343" s="49" t="s">
        <v>21275</v>
      </c>
      <c r="F4343" s="6" t="s">
        <v>9084</v>
      </c>
      <c r="G4343" s="6" t="s">
        <v>60</v>
      </c>
      <c r="H4343" s="6" t="s">
        <v>60</v>
      </c>
      <c r="I4343" s="60" t="s">
        <v>24172</v>
      </c>
      <c r="J4343" s="49" t="s">
        <v>24173</v>
      </c>
      <c r="K4343" s="6" t="s">
        <v>24174</v>
      </c>
      <c r="L4343" s="29">
        <f>IF($J$6="с учетом НДС",VLOOKUP(I4343,LEGEND!B:E,4,0)*(1-M4343),VLOOKUP(I4343,LEGEND!B:E,4,0)*(1-M4343)/1.2)</f>
        <v>1930</v>
      </c>
      <c r="M4343" s="57">
        <f>IF(AND(B4343&lt;&gt;"1_Электроинструмент",B4343&lt;&gt;"2_Садовая техника"),$J$5,IF($J$4&lt;=20%,$J$4,IFERROR(VLOOKUP(S4343,LEGEND!$L$2:$M$5,2,FALSE),$J$4)))</f>
        <v>0</v>
      </c>
      <c r="N4343" s="48" t="s">
        <v>60</v>
      </c>
      <c r="O4343" s="6" t="s">
        <v>60</v>
      </c>
      <c r="P4343" s="49" t="s">
        <v>1556</v>
      </c>
      <c r="Q4343" s="49" t="s">
        <v>473</v>
      </c>
      <c r="R4343" s="6" t="s">
        <v>60</v>
      </c>
      <c r="S4343" s="49" t="s">
        <v>60</v>
      </c>
      <c r="T4343" s="73" t="str">
        <f>IF(_xlfn.XLOOKUP(I4343,LEGEND!B:B,LEGEND!H:H)&lt;&gt;"-",HYPERLINK(_xlfn.XLOOKUP(I4343,LEGEND!B:B,LEGEND!H:H),"link"),_xlfn.XLOOKUP(I4343,LEGEND!B:B,LEGEND!H:H))</f>
        <v>-</v>
      </c>
      <c r="U4343" s="73" t="str">
        <f>HYPERLINK(_xlfn.XLOOKUP(I4343,LEGEND!B:B,LEGEND!I:I))</f>
        <v>-</v>
      </c>
      <c r="V4343" s="51" t="s">
        <v>24175</v>
      </c>
      <c r="W4343" s="63" t="s">
        <v>71</v>
      </c>
      <c r="X4343" s="64">
        <v>213</v>
      </c>
      <c r="Y4343" s="64">
        <v>48</v>
      </c>
      <c r="Z4343" s="64">
        <v>219</v>
      </c>
      <c r="AA4343" s="84">
        <v>0.47</v>
      </c>
      <c r="AB4343" s="85">
        <v>1</v>
      </c>
      <c r="AC4343" s="85">
        <v>1</v>
      </c>
    </row>
    <row r="4344" spans="1:29" ht="25.5">
      <c r="A4344" s="1"/>
      <c r="B4344" s="6" t="s">
        <v>8777</v>
      </c>
      <c r="C4344" s="6" t="s">
        <v>8778</v>
      </c>
      <c r="D4344" s="6" t="s">
        <v>4838</v>
      </c>
      <c r="E4344" s="49" t="s">
        <v>8862</v>
      </c>
      <c r="F4344" s="6" t="s">
        <v>8867</v>
      </c>
      <c r="G4344" s="6" t="s">
        <v>60</v>
      </c>
      <c r="H4344" s="6" t="s">
        <v>60</v>
      </c>
      <c r="I4344" s="60" t="s">
        <v>9193</v>
      </c>
      <c r="J4344" s="49" t="s">
        <v>9194</v>
      </c>
      <c r="K4344" s="6" t="s">
        <v>9195</v>
      </c>
      <c r="L4344" s="29">
        <f>IF($J$6="с учетом НДС",VLOOKUP(I4344,LEGEND!B:E,4,0)*(1-M4344),VLOOKUP(I4344,LEGEND!B:E,4,0)*(1-M4344)/1.2)</f>
        <v>4590</v>
      </c>
      <c r="M4344" s="57">
        <f>IF(AND(B4344&lt;&gt;"1_Электроинструмент",B4344&lt;&gt;"2_Садовая техника"),$J$5,IF($J$4&lt;=20%,$J$4,IFERROR(VLOOKUP(S4344,LEGEND!$L$2:$M$5,2,FALSE),$J$4)))</f>
        <v>0</v>
      </c>
      <c r="N4344" s="48" t="s">
        <v>60</v>
      </c>
      <c r="O4344" s="6" t="s">
        <v>42</v>
      </c>
      <c r="P4344" s="49" t="s">
        <v>66</v>
      </c>
      <c r="Q4344" s="49" t="s">
        <v>473</v>
      </c>
      <c r="R4344" s="6" t="s">
        <v>60</v>
      </c>
      <c r="S4344" s="49" t="s">
        <v>60</v>
      </c>
      <c r="T4344" s="73" t="str">
        <f>IF(_xlfn.XLOOKUP(I4344,LEGEND!B:B,LEGEND!H:H)&lt;&gt;"-",HYPERLINK(_xlfn.XLOOKUP(I4344,LEGEND!B:B,LEGEND!H:H),"link"),_xlfn.XLOOKUP(I4344,LEGEND!B:B,LEGEND!H:H))</f>
        <v>-</v>
      </c>
      <c r="U4344" s="73" t="str">
        <f>HYPERLINK(_xlfn.XLOOKUP(I4344,LEGEND!B:B,LEGEND!I:I))</f>
        <v>-</v>
      </c>
      <c r="V4344" s="51" t="s">
        <v>9196</v>
      </c>
      <c r="W4344" s="63" t="s">
        <v>2403</v>
      </c>
      <c r="X4344" s="64">
        <v>126</v>
      </c>
      <c r="Y4344" s="64">
        <v>155</v>
      </c>
      <c r="Z4344" s="64">
        <v>58</v>
      </c>
      <c r="AA4344" s="84">
        <v>0.46</v>
      </c>
      <c r="AB4344" s="85">
        <v>1</v>
      </c>
      <c r="AC4344" s="85">
        <v>1</v>
      </c>
    </row>
    <row r="4345" spans="1:29" ht="25.5">
      <c r="A4345" s="1"/>
      <c r="B4345" s="6" t="s">
        <v>8777</v>
      </c>
      <c r="C4345" s="6" t="s">
        <v>8778</v>
      </c>
      <c r="D4345" s="6" t="s">
        <v>4838</v>
      </c>
      <c r="E4345" s="49" t="s">
        <v>4839</v>
      </c>
      <c r="F4345" s="6" t="s">
        <v>60</v>
      </c>
      <c r="G4345" s="6" t="s">
        <v>60</v>
      </c>
      <c r="H4345" s="6" t="s">
        <v>60</v>
      </c>
      <c r="I4345" s="60" t="s">
        <v>21280</v>
      </c>
      <c r="J4345" s="49" t="s">
        <v>21281</v>
      </c>
      <c r="K4345" s="6" t="s">
        <v>21282</v>
      </c>
      <c r="L4345" s="29">
        <f>IF($J$6="с учетом НДС",VLOOKUP(I4345,LEGEND!B:E,4,0)*(1-M4345),VLOOKUP(I4345,LEGEND!B:E,4,0)*(1-M4345)/1.2)</f>
        <v>15300</v>
      </c>
      <c r="M4345" s="57">
        <f>IF(AND(B4345&lt;&gt;"1_Электроинструмент",B4345&lt;&gt;"2_Садовая техника"),$J$5,IF($J$4&lt;=20%,$J$4,IFERROR(VLOOKUP(S4345,LEGEND!$L$2:$M$5,2,FALSE),$J$4)))</f>
        <v>0</v>
      </c>
      <c r="N4345" s="48" t="s">
        <v>60</v>
      </c>
      <c r="O4345" s="6" t="s">
        <v>60</v>
      </c>
      <c r="P4345" s="49" t="s">
        <v>66</v>
      </c>
      <c r="Q4345" s="49" t="s">
        <v>67</v>
      </c>
      <c r="R4345" s="6" t="s">
        <v>60</v>
      </c>
      <c r="S4345" s="49" t="s">
        <v>60</v>
      </c>
      <c r="T4345" s="73" t="str">
        <f>IF(_xlfn.XLOOKUP(I4345,LEGEND!B:B,LEGEND!H:H)&lt;&gt;"-",HYPERLINK(_xlfn.XLOOKUP(I4345,LEGEND!B:B,LEGEND!H:H),"link"),_xlfn.XLOOKUP(I4345,LEGEND!B:B,LEGEND!H:H))</f>
        <v>link</v>
      </c>
      <c r="U4345" s="73" t="str">
        <f>HYPERLINK(_xlfn.XLOOKUP(I4345,LEGEND!B:B,LEGEND!I:I))</f>
        <v>-</v>
      </c>
      <c r="V4345" s="51" t="s">
        <v>21283</v>
      </c>
      <c r="W4345" s="63" t="s">
        <v>1189</v>
      </c>
      <c r="X4345" s="64">
        <v>266</v>
      </c>
      <c r="Y4345" s="64">
        <v>264</v>
      </c>
      <c r="Z4345" s="64">
        <v>10</v>
      </c>
      <c r="AA4345" s="84">
        <v>0.39</v>
      </c>
      <c r="AB4345" s="85">
        <v>1</v>
      </c>
      <c r="AC4345" s="85">
        <v>1</v>
      </c>
    </row>
    <row r="4346" spans="1:29" ht="25.5">
      <c r="A4346" s="1"/>
      <c r="B4346" s="6" t="s">
        <v>9969</v>
      </c>
      <c r="C4346" s="6" t="s">
        <v>8778</v>
      </c>
      <c r="D4346" s="6" t="s">
        <v>10136</v>
      </c>
      <c r="E4346" s="49" t="s">
        <v>10137</v>
      </c>
      <c r="F4346" s="6" t="s">
        <v>10136</v>
      </c>
      <c r="G4346" s="6" t="s">
        <v>60</v>
      </c>
      <c r="H4346" s="6" t="s">
        <v>60</v>
      </c>
      <c r="I4346" s="60" t="s">
        <v>10138</v>
      </c>
      <c r="J4346" s="49" t="s">
        <v>10139</v>
      </c>
      <c r="K4346" s="6" t="s">
        <v>10140</v>
      </c>
      <c r="L4346" s="29">
        <f>IF($J$6="с учетом НДС",VLOOKUP(I4346,LEGEND!B:E,4,0)*(1-M4346),VLOOKUP(I4346,LEGEND!B:E,4,0)*(1-M4346)/1.2)</f>
        <v>3970</v>
      </c>
      <c r="M4346" s="57">
        <f>IF(AND(B4346&lt;&gt;"1_Электроинструмент",B4346&lt;&gt;"2_Садовая техника"),$J$5,IF($J$4&lt;=20%,$J$4,IFERROR(VLOOKUP(S4346,LEGEND!$L$2:$M$5,2,FALSE),$J$4)))</f>
        <v>0</v>
      </c>
      <c r="N4346" s="48" t="s">
        <v>60</v>
      </c>
      <c r="O4346" s="6" t="s">
        <v>42</v>
      </c>
      <c r="P4346" s="49" t="s">
        <v>66</v>
      </c>
      <c r="Q4346" s="49" t="s">
        <v>473</v>
      </c>
      <c r="R4346" s="6" t="s">
        <v>60</v>
      </c>
      <c r="S4346" s="49" t="s">
        <v>60</v>
      </c>
      <c r="T4346" s="73" t="str">
        <f>IF(_xlfn.XLOOKUP(I4346,LEGEND!B:B,LEGEND!H:H)&lt;&gt;"-",HYPERLINK(_xlfn.XLOOKUP(I4346,LEGEND!B:B,LEGEND!H:H),"link"),_xlfn.XLOOKUP(I4346,LEGEND!B:B,LEGEND!H:H))</f>
        <v>link</v>
      </c>
      <c r="U4346" s="73" t="str">
        <f>HYPERLINK(_xlfn.XLOOKUP(I4346,LEGEND!B:B,LEGEND!I:I))</f>
        <v>https://milwaukee-media-images.s3.amazonaws.com/hi/4932478565--Hero_1.jpg</v>
      </c>
      <c r="V4346" s="51" t="s">
        <v>10141</v>
      </c>
      <c r="W4346" s="63" t="s">
        <v>2403</v>
      </c>
      <c r="X4346" s="64">
        <v>602</v>
      </c>
      <c r="Y4346" s="64">
        <v>25</v>
      </c>
      <c r="Z4346" s="64">
        <v>62</v>
      </c>
      <c r="AA4346" s="84">
        <v>0.622</v>
      </c>
      <c r="AB4346" s="85">
        <v>1</v>
      </c>
      <c r="AC4346" s="85">
        <v>1</v>
      </c>
    </row>
    <row r="4347" spans="1:29" ht="25.5">
      <c r="A4347" s="1"/>
      <c r="B4347" s="6" t="s">
        <v>9969</v>
      </c>
      <c r="C4347" s="6" t="s">
        <v>8778</v>
      </c>
      <c r="D4347" s="6" t="s">
        <v>10136</v>
      </c>
      <c r="E4347" s="49" t="s">
        <v>10137</v>
      </c>
      <c r="F4347" s="6" t="s">
        <v>10136</v>
      </c>
      <c r="G4347" s="6" t="s">
        <v>60</v>
      </c>
      <c r="H4347" s="6" t="s">
        <v>60</v>
      </c>
      <c r="I4347" s="60" t="s">
        <v>10142</v>
      </c>
      <c r="J4347" s="49" t="s">
        <v>10143</v>
      </c>
      <c r="K4347" s="6" t="s">
        <v>10144</v>
      </c>
      <c r="L4347" s="29">
        <f>IF($J$6="с учетом НДС",VLOOKUP(I4347,LEGEND!B:E,4,0)*(1-M4347),VLOOKUP(I4347,LEGEND!B:E,4,0)*(1-M4347)/1.2)</f>
        <v>5500</v>
      </c>
      <c r="M4347" s="57">
        <f>IF(AND(B4347&lt;&gt;"1_Электроинструмент",B4347&lt;&gt;"2_Садовая техника"),$J$5,IF($J$4&lt;=20%,$J$4,IFERROR(VLOOKUP(S4347,LEGEND!$L$2:$M$5,2,FALSE),$J$4)))</f>
        <v>0</v>
      </c>
      <c r="N4347" s="48" t="s">
        <v>60</v>
      </c>
      <c r="O4347" s="6" t="s">
        <v>42</v>
      </c>
      <c r="P4347" s="49" t="s">
        <v>66</v>
      </c>
      <c r="Q4347" s="49" t="s">
        <v>473</v>
      </c>
      <c r="R4347" s="6" t="s">
        <v>60</v>
      </c>
      <c r="S4347" s="49" t="s">
        <v>60</v>
      </c>
      <c r="T4347" s="73" t="str">
        <f>IF(_xlfn.XLOOKUP(I4347,LEGEND!B:B,LEGEND!H:H)&lt;&gt;"-",HYPERLINK(_xlfn.XLOOKUP(I4347,LEGEND!B:B,LEGEND!H:H),"link"),_xlfn.XLOOKUP(I4347,LEGEND!B:B,LEGEND!H:H))</f>
        <v>link</v>
      </c>
      <c r="U4347" s="73" t="str">
        <f>HYPERLINK(_xlfn.XLOOKUP(I4347,LEGEND!B:B,LEGEND!I:I))</f>
        <v>https://milwaukee-media-images.s3.amazonaws.com/hi/4932478566--Hero_1.jpg</v>
      </c>
      <c r="V4347" s="51" t="s">
        <v>10145</v>
      </c>
      <c r="W4347" s="63" t="s">
        <v>2403</v>
      </c>
      <c r="X4347" s="64">
        <v>56</v>
      </c>
      <c r="Y4347" s="64">
        <v>25</v>
      </c>
      <c r="Z4347" s="64">
        <v>1220</v>
      </c>
      <c r="AA4347" s="84">
        <v>1.19</v>
      </c>
      <c r="AB4347" s="85">
        <v>1</v>
      </c>
      <c r="AC4347" s="85">
        <v>1</v>
      </c>
    </row>
    <row r="4348" spans="1:29" ht="25.5">
      <c r="A4348" s="1"/>
      <c r="B4348" s="6" t="s">
        <v>9969</v>
      </c>
      <c r="C4348" s="6" t="s">
        <v>8778</v>
      </c>
      <c r="D4348" s="6" t="s">
        <v>10136</v>
      </c>
      <c r="E4348" s="49" t="s">
        <v>10137</v>
      </c>
      <c r="F4348" s="6" t="s">
        <v>10136</v>
      </c>
      <c r="G4348" s="6" t="s">
        <v>60</v>
      </c>
      <c r="H4348" s="6" t="s">
        <v>60</v>
      </c>
      <c r="I4348" s="60" t="s">
        <v>10146</v>
      </c>
      <c r="J4348" s="49" t="s">
        <v>10147</v>
      </c>
      <c r="K4348" s="6" t="s">
        <v>10148</v>
      </c>
      <c r="L4348" s="29">
        <f>IF($J$6="с учетом НДС",VLOOKUP(I4348,LEGEND!B:E,4,0)*(1-M4348),VLOOKUP(I4348,LEGEND!B:E,4,0)*(1-M4348)/1.2)</f>
        <v>9100</v>
      </c>
      <c r="M4348" s="57">
        <f>IF(AND(B4348&lt;&gt;"1_Электроинструмент",B4348&lt;&gt;"2_Садовая техника"),$J$5,IF($J$4&lt;=20%,$J$4,IFERROR(VLOOKUP(S4348,LEGEND!$L$2:$M$5,2,FALSE),$J$4)))</f>
        <v>0</v>
      </c>
      <c r="N4348" s="48" t="s">
        <v>60</v>
      </c>
      <c r="O4348" s="6" t="s">
        <v>42</v>
      </c>
      <c r="P4348" s="49" t="s">
        <v>66</v>
      </c>
      <c r="Q4348" s="49" t="s">
        <v>473</v>
      </c>
      <c r="R4348" s="6" t="s">
        <v>60</v>
      </c>
      <c r="S4348" s="49" t="s">
        <v>60</v>
      </c>
      <c r="T4348" s="73" t="str">
        <f>IF(_xlfn.XLOOKUP(I4348,LEGEND!B:B,LEGEND!H:H)&lt;&gt;"-",HYPERLINK(_xlfn.XLOOKUP(I4348,LEGEND!B:B,LEGEND!H:H),"link"),_xlfn.XLOOKUP(I4348,LEGEND!B:B,LEGEND!H:H))</f>
        <v>link</v>
      </c>
      <c r="U4348" s="73" t="str">
        <f>HYPERLINK(_xlfn.XLOOKUP(I4348,LEGEND!B:B,LEGEND!I:I))</f>
        <v>https://milwaukee-media-images.s3.amazonaws.com/hi/4932478567--Hero_1.jpg</v>
      </c>
      <c r="V4348" s="51" t="s">
        <v>10149</v>
      </c>
      <c r="W4348" s="63" t="s">
        <v>2403</v>
      </c>
      <c r="X4348" s="64">
        <v>1975</v>
      </c>
      <c r="Y4348" s="64">
        <v>90</v>
      </c>
      <c r="Z4348" s="64">
        <v>96</v>
      </c>
      <c r="AA4348" s="84">
        <v>2.282</v>
      </c>
      <c r="AB4348" s="85">
        <v>1</v>
      </c>
      <c r="AC4348" s="85">
        <v>1</v>
      </c>
    </row>
    <row r="4349" spans="1:29" ht="15">
      <c r="A4349" s="1"/>
      <c r="B4349" s="6" t="s">
        <v>9969</v>
      </c>
      <c r="C4349" s="6" t="s">
        <v>8778</v>
      </c>
      <c r="D4349" s="6" t="s">
        <v>10136</v>
      </c>
      <c r="E4349" s="49" t="s">
        <v>21284</v>
      </c>
      <c r="F4349" s="6" t="s">
        <v>10136</v>
      </c>
      <c r="G4349" s="6" t="s">
        <v>60</v>
      </c>
      <c r="H4349" s="6" t="s">
        <v>60</v>
      </c>
      <c r="I4349" s="60" t="s">
        <v>21285</v>
      </c>
      <c r="J4349" s="49" t="s">
        <v>21286</v>
      </c>
      <c r="K4349" s="6" t="s">
        <v>21287</v>
      </c>
      <c r="L4349" s="29">
        <f>IF($J$6="с учетом НДС",VLOOKUP(I4349,LEGEND!B:E,4,0)*(1-M4349),VLOOKUP(I4349,LEGEND!B:E,4,0)*(1-M4349)/1.2)</f>
        <v>670</v>
      </c>
      <c r="M4349" s="57">
        <f>IF(AND(B4349&lt;&gt;"1_Электроинструмент",B4349&lt;&gt;"2_Садовая техника"),$J$5,IF($J$4&lt;=20%,$J$4,IFERROR(VLOOKUP(S4349,LEGEND!$L$2:$M$5,2,FALSE),$J$4)))</f>
        <v>0</v>
      </c>
      <c r="N4349" s="48" t="s">
        <v>60</v>
      </c>
      <c r="O4349" s="6" t="s">
        <v>60</v>
      </c>
      <c r="P4349" s="49" t="s">
        <v>66</v>
      </c>
      <c r="Q4349" s="49" t="s">
        <v>473</v>
      </c>
      <c r="R4349" s="6" t="s">
        <v>60</v>
      </c>
      <c r="S4349" s="49" t="s">
        <v>60</v>
      </c>
      <c r="T4349" s="73" t="str">
        <f>IF(_xlfn.XLOOKUP(I4349,LEGEND!B:B,LEGEND!H:H)&lt;&gt;"-",HYPERLINK(_xlfn.XLOOKUP(I4349,LEGEND!B:B,LEGEND!H:H),"link"),_xlfn.XLOOKUP(I4349,LEGEND!B:B,LEGEND!H:H))</f>
        <v>link</v>
      </c>
      <c r="U4349" s="73" t="str">
        <f>HYPERLINK(_xlfn.XLOOKUP(I4349,LEGEND!B:B,LEGEND!I:I))</f>
        <v>https://milwaukee-media-images.s3.amazonaws.com/hi/4932459680--Hero_1.jpg</v>
      </c>
      <c r="V4349" s="51" t="s">
        <v>21288</v>
      </c>
      <c r="W4349" s="63" t="s">
        <v>71</v>
      </c>
      <c r="X4349" s="64">
        <v>81</v>
      </c>
      <c r="Y4349" s="64">
        <v>38</v>
      </c>
      <c r="Z4349" s="64">
        <v>174</v>
      </c>
      <c r="AA4349" s="84">
        <v>0.1</v>
      </c>
      <c r="AB4349" s="85">
        <v>2</v>
      </c>
      <c r="AC4349" s="85">
        <v>1</v>
      </c>
    </row>
    <row r="4350" spans="1:29" ht="15">
      <c r="A4350" s="1"/>
      <c r="B4350" s="6" t="s">
        <v>9969</v>
      </c>
      <c r="C4350" s="6" t="s">
        <v>8778</v>
      </c>
      <c r="D4350" s="6" t="s">
        <v>10136</v>
      </c>
      <c r="E4350" s="49" t="s">
        <v>21284</v>
      </c>
      <c r="F4350" s="6" t="s">
        <v>10136</v>
      </c>
      <c r="G4350" s="6" t="s">
        <v>60</v>
      </c>
      <c r="H4350" s="6" t="s">
        <v>60</v>
      </c>
      <c r="I4350" s="60" t="s">
        <v>21289</v>
      </c>
      <c r="J4350" s="49" t="s">
        <v>21290</v>
      </c>
      <c r="K4350" s="6" t="s">
        <v>21291</v>
      </c>
      <c r="L4350" s="29">
        <f>IF($J$6="с учетом НДС",VLOOKUP(I4350,LEGEND!B:E,4,0)*(1-M4350),VLOOKUP(I4350,LEGEND!B:E,4,0)*(1-M4350)/1.2)</f>
        <v>680</v>
      </c>
      <c r="M4350" s="57">
        <f>IF(AND(B4350&lt;&gt;"1_Электроинструмент",B4350&lt;&gt;"2_Садовая техника"),$J$5,IF($J$4&lt;=20%,$J$4,IFERROR(VLOOKUP(S4350,LEGEND!$L$2:$M$5,2,FALSE),$J$4)))</f>
        <v>0</v>
      </c>
      <c r="N4350" s="48" t="s">
        <v>60</v>
      </c>
      <c r="O4350" s="6" t="s">
        <v>60</v>
      </c>
      <c r="P4350" s="49" t="s">
        <v>66</v>
      </c>
      <c r="Q4350" s="49" t="s">
        <v>473</v>
      </c>
      <c r="R4350" s="6" t="s">
        <v>60</v>
      </c>
      <c r="S4350" s="49" t="s">
        <v>60</v>
      </c>
      <c r="T4350" s="73" t="str">
        <f>IF(_xlfn.XLOOKUP(I4350,LEGEND!B:B,LEGEND!H:H)&lt;&gt;"-",HYPERLINK(_xlfn.XLOOKUP(I4350,LEGEND!B:B,LEGEND!H:H),"link"),_xlfn.XLOOKUP(I4350,LEGEND!B:B,LEGEND!H:H))</f>
        <v>link</v>
      </c>
      <c r="U4350" s="73" t="str">
        <f>HYPERLINK(_xlfn.XLOOKUP(I4350,LEGEND!B:B,LEGEND!I:I))</f>
        <v>https://milwaukee-media-images.s3.amazonaws.com/hi/4932459681--Hero_1.jpg</v>
      </c>
      <c r="V4350" s="51" t="s">
        <v>21292</v>
      </c>
      <c r="W4350" s="63" t="s">
        <v>71</v>
      </c>
      <c r="X4350" s="64">
        <v>69</v>
      </c>
      <c r="Y4350" s="64">
        <v>32</v>
      </c>
      <c r="Z4350" s="64">
        <v>144</v>
      </c>
      <c r="AA4350" s="84">
        <v>5.3999999999999999E-2</v>
      </c>
      <c r="AB4350" s="85">
        <v>2</v>
      </c>
      <c r="AC4350" s="85">
        <v>1</v>
      </c>
    </row>
    <row r="4351" spans="1:29" ht="25.5">
      <c r="A4351" s="1"/>
      <c r="B4351" s="6" t="s">
        <v>9969</v>
      </c>
      <c r="C4351" s="6" t="s">
        <v>8778</v>
      </c>
      <c r="D4351" s="6" t="s">
        <v>10136</v>
      </c>
      <c r="E4351" s="49" t="s">
        <v>21284</v>
      </c>
      <c r="F4351" s="6" t="s">
        <v>10136</v>
      </c>
      <c r="G4351" s="6" t="s">
        <v>60</v>
      </c>
      <c r="H4351" s="6" t="s">
        <v>60</v>
      </c>
      <c r="I4351" s="60" t="s">
        <v>21293</v>
      </c>
      <c r="J4351" s="49" t="s">
        <v>21294</v>
      </c>
      <c r="K4351" s="6" t="s">
        <v>21295</v>
      </c>
      <c r="L4351" s="29">
        <f>IF($J$6="с учетом НДС",VLOOKUP(I4351,LEGEND!B:E,4,0)*(1-M4351),VLOOKUP(I4351,LEGEND!B:E,4,0)*(1-M4351)/1.2)</f>
        <v>1200</v>
      </c>
      <c r="M4351" s="57">
        <f>IF(AND(B4351&lt;&gt;"1_Электроинструмент",B4351&lt;&gt;"2_Садовая техника"),$J$5,IF($J$4&lt;=20%,$J$4,IFERROR(VLOOKUP(S4351,LEGEND!$L$2:$M$5,2,FALSE),$J$4)))</f>
        <v>0</v>
      </c>
      <c r="N4351" s="48" t="s">
        <v>60</v>
      </c>
      <c r="O4351" s="6" t="s">
        <v>60</v>
      </c>
      <c r="P4351" s="49" t="s">
        <v>66</v>
      </c>
      <c r="Q4351" s="49" t="s">
        <v>67</v>
      </c>
      <c r="R4351" s="6" t="s">
        <v>60</v>
      </c>
      <c r="S4351" s="49" t="s">
        <v>60</v>
      </c>
      <c r="T4351" s="73" t="str">
        <f>IF(_xlfn.XLOOKUP(I4351,LEGEND!B:B,LEGEND!H:H)&lt;&gt;"-",HYPERLINK(_xlfn.XLOOKUP(I4351,LEGEND!B:B,LEGEND!H:H),"link"),_xlfn.XLOOKUP(I4351,LEGEND!B:B,LEGEND!H:H))</f>
        <v>link</v>
      </c>
      <c r="U4351" s="73" t="str">
        <f>HYPERLINK(_xlfn.XLOOKUP(I4351,LEGEND!B:B,LEGEND!I:I))</f>
        <v>https://milwaukee-media-images.s3.amazonaws.com/hi/4932459090--Hero_1.jpg</v>
      </c>
      <c r="V4351" s="51" t="s">
        <v>21296</v>
      </c>
      <c r="W4351" s="63" t="s">
        <v>71</v>
      </c>
      <c r="X4351" s="64">
        <v>50</v>
      </c>
      <c r="Y4351" s="64">
        <v>50</v>
      </c>
      <c r="Z4351" s="64">
        <v>400</v>
      </c>
      <c r="AA4351" s="84">
        <v>0.216</v>
      </c>
      <c r="AB4351" s="85">
        <v>1</v>
      </c>
      <c r="AC4351" s="85">
        <v>1</v>
      </c>
    </row>
    <row r="4352" spans="1:29" ht="25.5">
      <c r="A4352" s="1"/>
      <c r="B4352" s="6" t="s">
        <v>9969</v>
      </c>
      <c r="C4352" s="6" t="s">
        <v>8778</v>
      </c>
      <c r="D4352" s="6" t="s">
        <v>10136</v>
      </c>
      <c r="E4352" s="49" t="s">
        <v>21284</v>
      </c>
      <c r="F4352" s="6" t="s">
        <v>10136</v>
      </c>
      <c r="G4352" s="6" t="s">
        <v>60</v>
      </c>
      <c r="H4352" s="6" t="s">
        <v>60</v>
      </c>
      <c r="I4352" s="60" t="s">
        <v>21297</v>
      </c>
      <c r="J4352" s="49" t="s">
        <v>21298</v>
      </c>
      <c r="K4352" s="6" t="s">
        <v>21299</v>
      </c>
      <c r="L4352" s="29">
        <f>IF($J$6="с учетом НДС",VLOOKUP(I4352,LEGEND!B:E,4,0)*(1-M4352),VLOOKUP(I4352,LEGEND!B:E,4,0)*(1-M4352)/1.2)</f>
        <v>1380</v>
      </c>
      <c r="M4352" s="57">
        <f>IF(AND(B4352&lt;&gt;"1_Электроинструмент",B4352&lt;&gt;"2_Садовая техника"),$J$5,IF($J$4&lt;=20%,$J$4,IFERROR(VLOOKUP(S4352,LEGEND!$L$2:$M$5,2,FALSE),$J$4)))</f>
        <v>0</v>
      </c>
      <c r="N4352" s="48" t="s">
        <v>60</v>
      </c>
      <c r="O4352" s="6" t="s">
        <v>60</v>
      </c>
      <c r="P4352" s="49" t="s">
        <v>66</v>
      </c>
      <c r="Q4352" s="49" t="s">
        <v>67</v>
      </c>
      <c r="R4352" s="6" t="s">
        <v>60</v>
      </c>
      <c r="S4352" s="49" t="s">
        <v>60</v>
      </c>
      <c r="T4352" s="73" t="str">
        <f>IF(_xlfn.XLOOKUP(I4352,LEGEND!B:B,LEGEND!H:H)&lt;&gt;"-",HYPERLINK(_xlfn.XLOOKUP(I4352,LEGEND!B:B,LEGEND!H:H),"link"),_xlfn.XLOOKUP(I4352,LEGEND!B:B,LEGEND!H:H))</f>
        <v>link</v>
      </c>
      <c r="U4352" s="73" t="str">
        <f>HYPERLINK(_xlfn.XLOOKUP(I4352,LEGEND!B:B,LEGEND!I:I))</f>
        <v>https://milwaukee-media-images.s3.amazonaws.com/hi/4932478897--Hero_1.jpg</v>
      </c>
      <c r="V4352" s="51" t="s">
        <v>21300</v>
      </c>
      <c r="W4352" s="63" t="s">
        <v>71</v>
      </c>
      <c r="X4352" s="64">
        <v>200</v>
      </c>
      <c r="Y4352" s="64">
        <v>50</v>
      </c>
      <c r="Z4352" s="64">
        <v>23</v>
      </c>
      <c r="AA4352" s="84">
        <v>0.156</v>
      </c>
      <c r="AB4352" s="85">
        <v>1</v>
      </c>
      <c r="AC4352" s="85">
        <v>1</v>
      </c>
    </row>
    <row r="4353" spans="1:29" ht="25.5">
      <c r="A4353" s="1"/>
      <c r="B4353" s="6" t="s">
        <v>9969</v>
      </c>
      <c r="C4353" s="6" t="s">
        <v>8778</v>
      </c>
      <c r="D4353" s="6" t="s">
        <v>10136</v>
      </c>
      <c r="E4353" s="49" t="s">
        <v>21284</v>
      </c>
      <c r="F4353" s="6" t="s">
        <v>10136</v>
      </c>
      <c r="G4353" s="6" t="s">
        <v>60</v>
      </c>
      <c r="H4353" s="6" t="s">
        <v>60</v>
      </c>
      <c r="I4353" s="60" t="s">
        <v>21301</v>
      </c>
      <c r="J4353" s="49" t="s">
        <v>21302</v>
      </c>
      <c r="K4353" s="6" t="s">
        <v>21303</v>
      </c>
      <c r="L4353" s="29">
        <f>IF($J$6="с учетом НДС",VLOOKUP(I4353,LEGEND!B:E,4,0)*(1-M4353),VLOOKUP(I4353,LEGEND!B:E,4,0)*(1-M4353)/1.2)</f>
        <v>1500</v>
      </c>
      <c r="M4353" s="57">
        <f>IF(AND(B4353&lt;&gt;"1_Электроинструмент",B4353&lt;&gt;"2_Садовая техника"),$J$5,IF($J$4&lt;=20%,$J$4,IFERROR(VLOOKUP(S4353,LEGEND!$L$2:$M$5,2,FALSE),$J$4)))</f>
        <v>0</v>
      </c>
      <c r="N4353" s="48" t="s">
        <v>60</v>
      </c>
      <c r="O4353" s="6" t="s">
        <v>60</v>
      </c>
      <c r="P4353" s="49" t="s">
        <v>66</v>
      </c>
      <c r="Q4353" s="49" t="s">
        <v>67</v>
      </c>
      <c r="R4353" s="6" t="s">
        <v>60</v>
      </c>
      <c r="S4353" s="49" t="s">
        <v>60</v>
      </c>
      <c r="T4353" s="73" t="str">
        <f>IF(_xlfn.XLOOKUP(I4353,LEGEND!B:B,LEGEND!H:H)&lt;&gt;"-",HYPERLINK(_xlfn.XLOOKUP(I4353,LEGEND!B:B,LEGEND!H:H),"link"),_xlfn.XLOOKUP(I4353,LEGEND!B:B,LEGEND!H:H))</f>
        <v>link</v>
      </c>
      <c r="U4353" s="73" t="str">
        <f>HYPERLINK(_xlfn.XLOOKUP(I4353,LEGEND!B:B,LEGEND!I:I))</f>
        <v>https://milwaukee-media-images.s3.amazonaws.com/hi/4932459091--Hero_1.jpg</v>
      </c>
      <c r="V4353" s="51" t="s">
        <v>21304</v>
      </c>
      <c r="W4353" s="63" t="s">
        <v>71</v>
      </c>
      <c r="X4353" s="64">
        <v>50</v>
      </c>
      <c r="Y4353" s="64">
        <v>50</v>
      </c>
      <c r="Z4353" s="64">
        <v>660</v>
      </c>
      <c r="AA4353" s="84">
        <v>0.308</v>
      </c>
      <c r="AB4353" s="85">
        <v>1</v>
      </c>
      <c r="AC4353" s="85">
        <v>1</v>
      </c>
    </row>
    <row r="4354" spans="1:29" ht="25.5">
      <c r="A4354" s="1"/>
      <c r="B4354" s="6" t="s">
        <v>9969</v>
      </c>
      <c r="C4354" s="6" t="s">
        <v>8778</v>
      </c>
      <c r="D4354" s="6" t="s">
        <v>10136</v>
      </c>
      <c r="E4354" s="49" t="s">
        <v>21284</v>
      </c>
      <c r="F4354" s="6" t="s">
        <v>10136</v>
      </c>
      <c r="G4354" s="6" t="s">
        <v>60</v>
      </c>
      <c r="H4354" s="6" t="s">
        <v>60</v>
      </c>
      <c r="I4354" s="60" t="s">
        <v>21305</v>
      </c>
      <c r="J4354" s="49" t="s">
        <v>21306</v>
      </c>
      <c r="K4354" s="6" t="s">
        <v>21307</v>
      </c>
      <c r="L4354" s="29">
        <f>IF($J$6="с учетом НДС",VLOOKUP(I4354,LEGEND!B:E,4,0)*(1-M4354),VLOOKUP(I4354,LEGEND!B:E,4,0)*(1-M4354)/1.2)</f>
        <v>1810</v>
      </c>
      <c r="M4354" s="57">
        <f>IF(AND(B4354&lt;&gt;"1_Электроинструмент",B4354&lt;&gt;"2_Садовая техника"),$J$5,IF($J$4&lt;=20%,$J$4,IFERROR(VLOOKUP(S4354,LEGEND!$L$2:$M$5,2,FALSE),$J$4)))</f>
        <v>0</v>
      </c>
      <c r="N4354" s="48" t="s">
        <v>60</v>
      </c>
      <c r="O4354" s="6" t="s">
        <v>60</v>
      </c>
      <c r="P4354" s="49" t="s">
        <v>66</v>
      </c>
      <c r="Q4354" s="49" t="s">
        <v>67</v>
      </c>
      <c r="R4354" s="6" t="s">
        <v>60</v>
      </c>
      <c r="S4354" s="49" t="s">
        <v>60</v>
      </c>
      <c r="T4354" s="73" t="str">
        <f>IF(_xlfn.XLOOKUP(I4354,LEGEND!B:B,LEGEND!H:H)&lt;&gt;"-",HYPERLINK(_xlfn.XLOOKUP(I4354,LEGEND!B:B,LEGEND!H:H),"link"),_xlfn.XLOOKUP(I4354,LEGEND!B:B,LEGEND!H:H))</f>
        <v>link</v>
      </c>
      <c r="U4354" s="73" t="str">
        <f>HYPERLINK(_xlfn.XLOOKUP(I4354,LEGEND!B:B,LEGEND!I:I))</f>
        <v>https://milwaukee-media-images.s3.amazonaws.com/hi/4932459092--Hero_1.jpg</v>
      </c>
      <c r="V4354" s="51" t="s">
        <v>21308</v>
      </c>
      <c r="W4354" s="63" t="s">
        <v>71</v>
      </c>
      <c r="X4354" s="64">
        <v>50</v>
      </c>
      <c r="Y4354" s="64">
        <v>50</v>
      </c>
      <c r="Z4354" s="64">
        <v>800</v>
      </c>
      <c r="AA4354" s="84">
        <v>0.40400000000000003</v>
      </c>
      <c r="AB4354" s="85">
        <v>1</v>
      </c>
      <c r="AC4354" s="85">
        <v>1</v>
      </c>
    </row>
    <row r="4355" spans="1:29" ht="25.5">
      <c r="A4355" s="1"/>
      <c r="B4355" s="6" t="s">
        <v>9969</v>
      </c>
      <c r="C4355" s="6" t="s">
        <v>8778</v>
      </c>
      <c r="D4355" s="6" t="s">
        <v>10136</v>
      </c>
      <c r="E4355" s="49" t="s">
        <v>21284</v>
      </c>
      <c r="F4355" s="6" t="s">
        <v>10136</v>
      </c>
      <c r="G4355" s="6" t="s">
        <v>60</v>
      </c>
      <c r="H4355" s="6" t="s">
        <v>60</v>
      </c>
      <c r="I4355" s="60" t="s">
        <v>21309</v>
      </c>
      <c r="J4355" s="49" t="s">
        <v>21310</v>
      </c>
      <c r="K4355" s="6" t="s">
        <v>21311</v>
      </c>
      <c r="L4355" s="29">
        <f>IF($J$6="с учетом НДС",VLOOKUP(I4355,LEGEND!B:E,4,0)*(1-M4355),VLOOKUP(I4355,LEGEND!B:E,4,0)*(1-M4355)/1.2)</f>
        <v>1810</v>
      </c>
      <c r="M4355" s="57">
        <f>IF(AND(B4355&lt;&gt;"1_Электроинструмент",B4355&lt;&gt;"2_Садовая техника"),$J$5,IF($J$4&lt;=20%,$J$4,IFERROR(VLOOKUP(S4355,LEGEND!$L$2:$M$5,2,FALSE),$J$4)))</f>
        <v>0</v>
      </c>
      <c r="N4355" s="48" t="s">
        <v>60</v>
      </c>
      <c r="O4355" s="6" t="s">
        <v>60</v>
      </c>
      <c r="P4355" s="49" t="s">
        <v>66</v>
      </c>
      <c r="Q4355" s="49" t="s">
        <v>67</v>
      </c>
      <c r="R4355" s="6" t="s">
        <v>60</v>
      </c>
      <c r="S4355" s="49" t="s">
        <v>60</v>
      </c>
      <c r="T4355" s="73" t="str">
        <f>IF(_xlfn.XLOOKUP(I4355,LEGEND!B:B,LEGEND!H:H)&lt;&gt;"-",HYPERLINK(_xlfn.XLOOKUP(I4355,LEGEND!B:B,LEGEND!H:H),"link"),_xlfn.XLOOKUP(I4355,LEGEND!B:B,LEGEND!H:H))</f>
        <v>link</v>
      </c>
      <c r="U4355" s="73" t="str">
        <f>HYPERLINK(_xlfn.XLOOKUP(I4355,LEGEND!B:B,LEGEND!I:I))</f>
        <v>https://milwaukee-media-images.s3.amazonaws.com/hi/4932464854--Hero_1.jpg</v>
      </c>
      <c r="V4355" s="51" t="s">
        <v>21312</v>
      </c>
      <c r="W4355" s="63" t="s">
        <v>71</v>
      </c>
      <c r="X4355" s="64">
        <v>50</v>
      </c>
      <c r="Y4355" s="64">
        <v>50</v>
      </c>
      <c r="Z4355" s="64">
        <v>400</v>
      </c>
      <c r="AA4355" s="84">
        <v>0.27200000000000002</v>
      </c>
      <c r="AB4355" s="85">
        <v>1</v>
      </c>
      <c r="AC4355" s="85">
        <v>1</v>
      </c>
    </row>
    <row r="4356" spans="1:29" ht="25.5">
      <c r="A4356" s="1"/>
      <c r="B4356" s="6" t="s">
        <v>9969</v>
      </c>
      <c r="C4356" s="6" t="s">
        <v>8778</v>
      </c>
      <c r="D4356" s="6" t="s">
        <v>10136</v>
      </c>
      <c r="E4356" s="49" t="s">
        <v>21284</v>
      </c>
      <c r="F4356" s="6" t="s">
        <v>10136</v>
      </c>
      <c r="G4356" s="6" t="s">
        <v>60</v>
      </c>
      <c r="H4356" s="6" t="s">
        <v>60</v>
      </c>
      <c r="I4356" s="60" t="s">
        <v>21313</v>
      </c>
      <c r="J4356" s="49" t="s">
        <v>21314</v>
      </c>
      <c r="K4356" s="6" t="s">
        <v>21315</v>
      </c>
      <c r="L4356" s="29">
        <f>IF($J$6="с учетом НДС",VLOOKUP(I4356,LEGEND!B:E,4,0)*(1-M4356),VLOOKUP(I4356,LEGEND!B:E,4,0)*(1-M4356)/1.2)</f>
        <v>1880</v>
      </c>
      <c r="M4356" s="57">
        <f>IF(AND(B4356&lt;&gt;"1_Электроинструмент",B4356&lt;&gt;"2_Садовая техника"),$J$5,IF($J$4&lt;=20%,$J$4,IFERROR(VLOOKUP(S4356,LEGEND!$L$2:$M$5,2,FALSE),$J$4)))</f>
        <v>0</v>
      </c>
      <c r="N4356" s="48" t="s">
        <v>60</v>
      </c>
      <c r="O4356" s="6" t="s">
        <v>60</v>
      </c>
      <c r="P4356" s="49" t="s">
        <v>66</v>
      </c>
      <c r="Q4356" s="49" t="s">
        <v>67</v>
      </c>
      <c r="R4356" s="6" t="s">
        <v>60</v>
      </c>
      <c r="S4356" s="49" t="s">
        <v>60</v>
      </c>
      <c r="T4356" s="73" t="str">
        <f>IF(_xlfn.XLOOKUP(I4356,LEGEND!B:B,LEGEND!H:H)&lt;&gt;"-",HYPERLINK(_xlfn.XLOOKUP(I4356,LEGEND!B:B,LEGEND!H:H),"link"),_xlfn.XLOOKUP(I4356,LEGEND!B:B,LEGEND!H:H))</f>
        <v>link</v>
      </c>
      <c r="U4356" s="73" t="str">
        <f>HYPERLINK(_xlfn.XLOOKUP(I4356,LEGEND!B:B,LEGEND!I:I))</f>
        <v>https://milwaukee-media-images.s3.amazonaws.com/hi/4932459093--Hero_1.jpg</v>
      </c>
      <c r="V4356" s="51" t="s">
        <v>21316</v>
      </c>
      <c r="W4356" s="63" t="s">
        <v>71</v>
      </c>
      <c r="X4356" s="64">
        <v>50</v>
      </c>
      <c r="Y4356" s="64">
        <v>50</v>
      </c>
      <c r="Z4356" s="64">
        <v>1000</v>
      </c>
      <c r="AA4356" s="84">
        <v>0.496</v>
      </c>
      <c r="AB4356" s="85">
        <v>1</v>
      </c>
      <c r="AC4356" s="85">
        <v>1</v>
      </c>
    </row>
    <row r="4357" spans="1:29" ht="25.5">
      <c r="A4357" s="1"/>
      <c r="B4357" s="6" t="s">
        <v>9969</v>
      </c>
      <c r="C4357" s="6" t="s">
        <v>8778</v>
      </c>
      <c r="D4357" s="6" t="s">
        <v>10136</v>
      </c>
      <c r="E4357" s="49" t="s">
        <v>21284</v>
      </c>
      <c r="F4357" s="6" t="s">
        <v>10136</v>
      </c>
      <c r="G4357" s="6" t="s">
        <v>60</v>
      </c>
      <c r="H4357" s="6" t="s">
        <v>60</v>
      </c>
      <c r="I4357" s="60" t="s">
        <v>21317</v>
      </c>
      <c r="J4357" s="49" t="s">
        <v>21318</v>
      </c>
      <c r="K4357" s="6" t="s">
        <v>21319</v>
      </c>
      <c r="L4357" s="29">
        <f>IF($J$6="с учетом НДС",VLOOKUP(I4357,LEGEND!B:E,4,0)*(1-M4357),VLOOKUP(I4357,LEGEND!B:E,4,0)*(1-M4357)/1.2)</f>
        <v>1960</v>
      </c>
      <c r="M4357" s="57">
        <f>IF(AND(B4357&lt;&gt;"1_Электроинструмент",B4357&lt;&gt;"2_Садовая техника"),$J$5,IF($J$4&lt;=20%,$J$4,IFERROR(VLOOKUP(S4357,LEGEND!$L$2:$M$5,2,FALSE),$J$4)))</f>
        <v>0</v>
      </c>
      <c r="N4357" s="48" t="s">
        <v>60</v>
      </c>
      <c r="O4357" s="6" t="s">
        <v>60</v>
      </c>
      <c r="P4357" s="49" t="s">
        <v>66</v>
      </c>
      <c r="Q4357" s="49" t="s">
        <v>67</v>
      </c>
      <c r="R4357" s="6" t="s">
        <v>60</v>
      </c>
      <c r="S4357" s="49" t="s">
        <v>60</v>
      </c>
      <c r="T4357" s="73" t="str">
        <f>IF(_xlfn.XLOOKUP(I4357,LEGEND!B:B,LEGEND!H:H)&lt;&gt;"-",HYPERLINK(_xlfn.XLOOKUP(I4357,LEGEND!B:B,LEGEND!H:H),"link"),_xlfn.XLOOKUP(I4357,LEGEND!B:B,LEGEND!H:H))</f>
        <v>link</v>
      </c>
      <c r="U4357" s="73" t="str">
        <f>HYPERLINK(_xlfn.XLOOKUP(I4357,LEGEND!B:B,LEGEND!I:I))</f>
        <v>https://milwaukee-media-images.s3.amazonaws.com/hi/4932464855--Hero_1.jpg</v>
      </c>
      <c r="V4357" s="51" t="s">
        <v>21320</v>
      </c>
      <c r="W4357" s="63" t="s">
        <v>71</v>
      </c>
      <c r="X4357" s="64">
        <v>50</v>
      </c>
      <c r="Y4357" s="64">
        <v>50</v>
      </c>
      <c r="Z4357" s="64">
        <v>660</v>
      </c>
      <c r="AA4357" s="84">
        <v>0.36799999999999999</v>
      </c>
      <c r="AB4357" s="85">
        <v>1</v>
      </c>
      <c r="AC4357" s="85">
        <v>1</v>
      </c>
    </row>
    <row r="4358" spans="1:29" ht="25.5">
      <c r="A4358" s="1"/>
      <c r="B4358" s="6" t="s">
        <v>9969</v>
      </c>
      <c r="C4358" s="6" t="s">
        <v>8778</v>
      </c>
      <c r="D4358" s="6" t="s">
        <v>10136</v>
      </c>
      <c r="E4358" s="49" t="s">
        <v>21284</v>
      </c>
      <c r="F4358" s="6" t="s">
        <v>10136</v>
      </c>
      <c r="G4358" s="6" t="s">
        <v>60</v>
      </c>
      <c r="H4358" s="6" t="s">
        <v>60</v>
      </c>
      <c r="I4358" s="60" t="s">
        <v>21321</v>
      </c>
      <c r="J4358" s="49" t="s">
        <v>21322</v>
      </c>
      <c r="K4358" s="6" t="s">
        <v>21323</v>
      </c>
      <c r="L4358" s="29">
        <f>IF($J$6="с учетом НДС",VLOOKUP(I4358,LEGEND!B:E,4,0)*(1-M4358),VLOOKUP(I4358,LEGEND!B:E,4,0)*(1-M4358)/1.2)</f>
        <v>2260</v>
      </c>
      <c r="M4358" s="57">
        <f>IF(AND(B4358&lt;&gt;"1_Электроинструмент",B4358&lt;&gt;"2_Садовая техника"),$J$5,IF($J$4&lt;=20%,$J$4,IFERROR(VLOOKUP(S4358,LEGEND!$L$2:$M$5,2,FALSE),$J$4)))</f>
        <v>0</v>
      </c>
      <c r="N4358" s="48" t="s">
        <v>60</v>
      </c>
      <c r="O4358" s="6" t="s">
        <v>60</v>
      </c>
      <c r="P4358" s="49" t="s">
        <v>66</v>
      </c>
      <c r="Q4358" s="49" t="s">
        <v>67</v>
      </c>
      <c r="R4358" s="6" t="s">
        <v>60</v>
      </c>
      <c r="S4358" s="49" t="s">
        <v>60</v>
      </c>
      <c r="T4358" s="73" t="str">
        <f>IF(_xlfn.XLOOKUP(I4358,LEGEND!B:B,LEGEND!H:H)&lt;&gt;"-",HYPERLINK(_xlfn.XLOOKUP(I4358,LEGEND!B:B,LEGEND!H:H),"link"),_xlfn.XLOOKUP(I4358,LEGEND!B:B,LEGEND!H:H))</f>
        <v>link</v>
      </c>
      <c r="U4358" s="73" t="str">
        <f>HYPERLINK(_xlfn.XLOOKUP(I4358,LEGEND!B:B,LEGEND!I:I))</f>
        <v>https://milwaukee-media-images.s3.amazonaws.com/hi/4932459094--Hero_1.jpg</v>
      </c>
      <c r="V4358" s="51" t="s">
        <v>21324</v>
      </c>
      <c r="W4358" s="63" t="s">
        <v>71</v>
      </c>
      <c r="X4358" s="64">
        <v>50</v>
      </c>
      <c r="Y4358" s="64">
        <v>50</v>
      </c>
      <c r="Z4358" s="64">
        <v>1200</v>
      </c>
      <c r="AA4358" s="84">
        <v>0.59</v>
      </c>
      <c r="AB4358" s="85">
        <v>1</v>
      </c>
      <c r="AC4358" s="85">
        <v>1</v>
      </c>
    </row>
    <row r="4359" spans="1:29" ht="25.5">
      <c r="A4359" s="1"/>
      <c r="B4359" s="6" t="s">
        <v>9969</v>
      </c>
      <c r="C4359" s="6" t="s">
        <v>8778</v>
      </c>
      <c r="D4359" s="6" t="s">
        <v>10136</v>
      </c>
      <c r="E4359" s="49" t="s">
        <v>21284</v>
      </c>
      <c r="F4359" s="6" t="s">
        <v>10136</v>
      </c>
      <c r="G4359" s="6" t="s">
        <v>60</v>
      </c>
      <c r="H4359" s="6" t="s">
        <v>60</v>
      </c>
      <c r="I4359" s="60" t="s">
        <v>21325</v>
      </c>
      <c r="J4359" s="49" t="s">
        <v>21326</v>
      </c>
      <c r="K4359" s="6" t="s">
        <v>21327</v>
      </c>
      <c r="L4359" s="29">
        <f>IF($J$6="с учетом НДС",VLOOKUP(I4359,LEGEND!B:E,4,0)*(1-M4359),VLOOKUP(I4359,LEGEND!B:E,4,0)*(1-M4359)/1.2)</f>
        <v>2510</v>
      </c>
      <c r="M4359" s="57">
        <f>IF(AND(B4359&lt;&gt;"1_Электроинструмент",B4359&lt;&gt;"2_Садовая техника"),$J$5,IF($J$4&lt;=20%,$J$4,IFERROR(VLOOKUP(S4359,LEGEND!$L$2:$M$5,2,FALSE),$J$4)))</f>
        <v>0</v>
      </c>
      <c r="N4359" s="48" t="s">
        <v>60</v>
      </c>
      <c r="O4359" s="6" t="s">
        <v>60</v>
      </c>
      <c r="P4359" s="49" t="s">
        <v>66</v>
      </c>
      <c r="Q4359" s="49" t="s">
        <v>67</v>
      </c>
      <c r="R4359" s="6" t="s">
        <v>60</v>
      </c>
      <c r="S4359" s="49" t="s">
        <v>60</v>
      </c>
      <c r="T4359" s="73" t="str">
        <f>IF(_xlfn.XLOOKUP(I4359,LEGEND!B:B,LEGEND!H:H)&lt;&gt;"-",HYPERLINK(_xlfn.XLOOKUP(I4359,LEGEND!B:B,LEGEND!H:H),"link"),_xlfn.XLOOKUP(I4359,LEGEND!B:B,LEGEND!H:H))</f>
        <v>link</v>
      </c>
      <c r="U4359" s="73" t="str">
        <f>HYPERLINK(_xlfn.XLOOKUP(I4359,LEGEND!B:B,LEGEND!I:I))</f>
        <v>https://milwaukee-media-images.s3.amazonaws.com/hi/4932464856--Hero_1.jpg</v>
      </c>
      <c r="V4359" s="51" t="s">
        <v>21328</v>
      </c>
      <c r="W4359" s="63" t="s">
        <v>71</v>
      </c>
      <c r="X4359" s="64">
        <v>50</v>
      </c>
      <c r="Y4359" s="64">
        <v>50</v>
      </c>
      <c r="Z4359" s="64">
        <v>1000</v>
      </c>
      <c r="AA4359" s="84">
        <v>0.57799999999999996</v>
      </c>
      <c r="AB4359" s="85">
        <v>1</v>
      </c>
      <c r="AC4359" s="85">
        <v>1</v>
      </c>
    </row>
    <row r="4360" spans="1:29" ht="25.5">
      <c r="A4360" s="1"/>
      <c r="B4360" s="6" t="s">
        <v>9969</v>
      </c>
      <c r="C4360" s="6" t="s">
        <v>8778</v>
      </c>
      <c r="D4360" s="6" t="s">
        <v>10136</v>
      </c>
      <c r="E4360" s="49" t="s">
        <v>21284</v>
      </c>
      <c r="F4360" s="6" t="s">
        <v>10136</v>
      </c>
      <c r="G4360" s="6" t="s">
        <v>60</v>
      </c>
      <c r="H4360" s="6" t="s">
        <v>60</v>
      </c>
      <c r="I4360" s="60" t="s">
        <v>21329</v>
      </c>
      <c r="J4360" s="49" t="s">
        <v>21330</v>
      </c>
      <c r="K4360" s="6" t="s">
        <v>21331</v>
      </c>
      <c r="L4360" s="29">
        <f>IF($J$6="с учетом НДС",VLOOKUP(I4360,LEGEND!B:E,4,0)*(1-M4360),VLOOKUP(I4360,LEGEND!B:E,4,0)*(1-M4360)/1.2)</f>
        <v>3190</v>
      </c>
      <c r="M4360" s="57">
        <f>IF(AND(B4360&lt;&gt;"1_Электроинструмент",B4360&lt;&gt;"2_Садовая техника"),$J$5,IF($J$4&lt;=20%,$J$4,IFERROR(VLOOKUP(S4360,LEGEND!$L$2:$M$5,2,FALSE),$J$4)))</f>
        <v>0</v>
      </c>
      <c r="N4360" s="48" t="s">
        <v>60</v>
      </c>
      <c r="O4360" s="6" t="s">
        <v>60</v>
      </c>
      <c r="P4360" s="49" t="s">
        <v>66</v>
      </c>
      <c r="Q4360" s="49" t="s">
        <v>67</v>
      </c>
      <c r="R4360" s="6" t="s">
        <v>60</v>
      </c>
      <c r="S4360" s="49" t="s">
        <v>60</v>
      </c>
      <c r="T4360" s="73" t="str">
        <f>IF(_xlfn.XLOOKUP(I4360,LEGEND!B:B,LEGEND!H:H)&lt;&gt;"-",HYPERLINK(_xlfn.XLOOKUP(I4360,LEGEND!B:B,LEGEND!H:H),"link"),_xlfn.XLOOKUP(I4360,LEGEND!B:B,LEGEND!H:H))</f>
        <v>link</v>
      </c>
      <c r="U4360" s="73" t="str">
        <f>HYPERLINK(_xlfn.XLOOKUP(I4360,LEGEND!B:B,LEGEND!I:I))</f>
        <v>https://milwaukee-media-images.s3.amazonaws.com/hi/4932459095--Hero_1.jpg</v>
      </c>
      <c r="V4360" s="51" t="s">
        <v>21332</v>
      </c>
      <c r="W4360" s="63" t="s">
        <v>71</v>
      </c>
      <c r="X4360" s="64">
        <v>1800</v>
      </c>
      <c r="Y4360" s="64">
        <v>52</v>
      </c>
      <c r="Z4360" s="64">
        <v>50</v>
      </c>
      <c r="AA4360" s="84">
        <v>0.88400000000000001</v>
      </c>
      <c r="AB4360" s="85">
        <v>1</v>
      </c>
      <c r="AC4360" s="85">
        <v>1</v>
      </c>
    </row>
    <row r="4361" spans="1:29" ht="25.5">
      <c r="A4361" s="1"/>
      <c r="B4361" s="6" t="s">
        <v>9969</v>
      </c>
      <c r="C4361" s="6" t="s">
        <v>8778</v>
      </c>
      <c r="D4361" s="6" t="s">
        <v>10136</v>
      </c>
      <c r="E4361" s="49" t="s">
        <v>21284</v>
      </c>
      <c r="F4361" s="6" t="s">
        <v>10136</v>
      </c>
      <c r="G4361" s="6" t="s">
        <v>60</v>
      </c>
      <c r="H4361" s="6" t="s">
        <v>60</v>
      </c>
      <c r="I4361" s="60" t="s">
        <v>21333</v>
      </c>
      <c r="J4361" s="49" t="s">
        <v>21334</v>
      </c>
      <c r="K4361" s="6" t="s">
        <v>21335</v>
      </c>
      <c r="L4361" s="29">
        <f>IF($J$6="с учетом НДС",VLOOKUP(I4361,LEGEND!B:E,4,0)*(1-M4361),VLOOKUP(I4361,LEGEND!B:E,4,0)*(1-M4361)/1.2)</f>
        <v>4030</v>
      </c>
      <c r="M4361" s="57">
        <f>IF(AND(B4361&lt;&gt;"1_Электроинструмент",B4361&lt;&gt;"2_Садовая техника"),$J$5,IF($J$4&lt;=20%,$J$4,IFERROR(VLOOKUP(S4361,LEGEND!$L$2:$M$5,2,FALSE),$J$4)))</f>
        <v>0</v>
      </c>
      <c r="N4361" s="48" t="s">
        <v>60</v>
      </c>
      <c r="O4361" s="6" t="s">
        <v>60</v>
      </c>
      <c r="P4361" s="49" t="s">
        <v>66</v>
      </c>
      <c r="Q4361" s="49" t="s">
        <v>67</v>
      </c>
      <c r="R4361" s="6" t="s">
        <v>60</v>
      </c>
      <c r="S4361" s="49" t="s">
        <v>60</v>
      </c>
      <c r="T4361" s="73" t="str">
        <f>IF(_xlfn.XLOOKUP(I4361,LEGEND!B:B,LEGEND!H:H)&lt;&gt;"-",HYPERLINK(_xlfn.XLOOKUP(I4361,LEGEND!B:B,LEGEND!H:H),"link"),_xlfn.XLOOKUP(I4361,LEGEND!B:B,LEGEND!H:H))</f>
        <v>link</v>
      </c>
      <c r="U4361" s="73" t="str">
        <f>HYPERLINK(_xlfn.XLOOKUP(I4361,LEGEND!B:B,LEGEND!I:I))</f>
        <v>https://milwaukee-media-images.s3.amazonaws.com/hi/4932464857--Hero_1.jpg</v>
      </c>
      <c r="V4361" s="51" t="s">
        <v>21336</v>
      </c>
      <c r="W4361" s="63" t="s">
        <v>71</v>
      </c>
      <c r="X4361" s="64">
        <v>1800</v>
      </c>
      <c r="Y4361" s="64">
        <v>50</v>
      </c>
      <c r="Z4361" s="64">
        <v>50</v>
      </c>
      <c r="AA4361" s="84">
        <v>1.008</v>
      </c>
      <c r="AB4361" s="85">
        <v>1</v>
      </c>
      <c r="AC4361" s="85">
        <v>1</v>
      </c>
    </row>
    <row r="4362" spans="1:29" ht="25.5">
      <c r="A4362" s="1"/>
      <c r="B4362" s="6" t="s">
        <v>9969</v>
      </c>
      <c r="C4362" s="6" t="s">
        <v>8778</v>
      </c>
      <c r="D4362" s="6" t="s">
        <v>10136</v>
      </c>
      <c r="E4362" s="49" t="s">
        <v>21284</v>
      </c>
      <c r="F4362" s="6" t="s">
        <v>10136</v>
      </c>
      <c r="G4362" s="6" t="s">
        <v>60</v>
      </c>
      <c r="H4362" s="6" t="s">
        <v>60</v>
      </c>
      <c r="I4362" s="60" t="s">
        <v>21341</v>
      </c>
      <c r="J4362" s="49" t="s">
        <v>21342</v>
      </c>
      <c r="K4362" s="6" t="s">
        <v>21343</v>
      </c>
      <c r="L4362" s="29">
        <f>IF($J$6="с учетом НДС",VLOOKUP(I4362,LEGEND!B:E,4,0)*(1-M4362),VLOOKUP(I4362,LEGEND!B:E,4,0)*(1-M4362)/1.2)</f>
        <v>4150</v>
      </c>
      <c r="M4362" s="57">
        <f>IF(AND(B4362&lt;&gt;"1_Электроинструмент",B4362&lt;&gt;"2_Садовая техника"),$J$5,IF($J$4&lt;=20%,$J$4,IFERROR(VLOOKUP(S4362,LEGEND!$L$2:$M$5,2,FALSE),$J$4)))</f>
        <v>0</v>
      </c>
      <c r="N4362" s="48" t="s">
        <v>60</v>
      </c>
      <c r="O4362" s="6" t="s">
        <v>60</v>
      </c>
      <c r="P4362" s="49" t="s">
        <v>66</v>
      </c>
      <c r="Q4362" s="49" t="s">
        <v>67</v>
      </c>
      <c r="R4362" s="6" t="s">
        <v>60</v>
      </c>
      <c r="S4362" s="49" t="s">
        <v>60</v>
      </c>
      <c r="T4362" s="73" t="str">
        <f>IF(_xlfn.XLOOKUP(I4362,LEGEND!B:B,LEGEND!H:H)&lt;&gt;"-",HYPERLINK(_xlfn.XLOOKUP(I4362,LEGEND!B:B,LEGEND!H:H),"link"),_xlfn.XLOOKUP(I4362,LEGEND!B:B,LEGEND!H:H))</f>
        <v>link</v>
      </c>
      <c r="U4362" s="73" t="str">
        <f>HYPERLINK(_xlfn.XLOOKUP(I4362,LEGEND!B:B,LEGEND!I:I))</f>
        <v>https://milwaukee-media-images.s3.amazonaws.com/hi/4932459590--Hero_1.jpg</v>
      </c>
      <c r="V4362" s="51" t="s">
        <v>21344</v>
      </c>
      <c r="W4362" s="63" t="s">
        <v>71</v>
      </c>
      <c r="X4362" s="64">
        <v>2000</v>
      </c>
      <c r="Y4362" s="64">
        <v>50</v>
      </c>
      <c r="Z4362" s="64">
        <v>20</v>
      </c>
      <c r="AA4362" s="84">
        <v>0.998</v>
      </c>
      <c r="AB4362" s="85">
        <v>1</v>
      </c>
      <c r="AC4362" s="85">
        <v>1</v>
      </c>
    </row>
    <row r="4363" spans="1:29" ht="25.5">
      <c r="A4363" s="1"/>
      <c r="B4363" s="6" t="s">
        <v>9969</v>
      </c>
      <c r="C4363" s="6" t="s">
        <v>8778</v>
      </c>
      <c r="D4363" s="6" t="s">
        <v>10136</v>
      </c>
      <c r="E4363" s="49" t="s">
        <v>21284</v>
      </c>
      <c r="F4363" s="6" t="s">
        <v>10136</v>
      </c>
      <c r="G4363" s="6" t="s">
        <v>60</v>
      </c>
      <c r="H4363" s="6" t="s">
        <v>60</v>
      </c>
      <c r="I4363" s="60" t="s">
        <v>21337</v>
      </c>
      <c r="J4363" s="49" t="s">
        <v>21338</v>
      </c>
      <c r="K4363" s="6" t="s">
        <v>21339</v>
      </c>
      <c r="L4363" s="29">
        <f>IF($J$6="с учетом НДС",VLOOKUP(I4363,LEGEND!B:E,4,0)*(1-M4363),VLOOKUP(I4363,LEGEND!B:E,4,0)*(1-M4363)/1.2)</f>
        <v>4460</v>
      </c>
      <c r="M4363" s="57">
        <f>IF(AND(B4363&lt;&gt;"1_Электроинструмент",B4363&lt;&gt;"2_Садовая техника"),$J$5,IF($J$4&lt;=20%,$J$4,IFERROR(VLOOKUP(S4363,LEGEND!$L$2:$M$5,2,FALSE),$J$4)))</f>
        <v>0</v>
      </c>
      <c r="N4363" s="48" t="s">
        <v>60</v>
      </c>
      <c r="O4363" s="6" t="s">
        <v>60</v>
      </c>
      <c r="P4363" s="49" t="s">
        <v>66</v>
      </c>
      <c r="Q4363" s="49" t="s">
        <v>67</v>
      </c>
      <c r="R4363" s="6" t="s">
        <v>60</v>
      </c>
      <c r="S4363" s="49" t="s">
        <v>60</v>
      </c>
      <c r="T4363" s="73" t="str">
        <f>IF(_xlfn.XLOOKUP(I4363,LEGEND!B:B,LEGEND!H:H)&lt;&gt;"-",HYPERLINK(_xlfn.XLOOKUP(I4363,LEGEND!B:B,LEGEND!H:H),"link"),_xlfn.XLOOKUP(I4363,LEGEND!B:B,LEGEND!H:H))</f>
        <v>link</v>
      </c>
      <c r="U4363" s="73" t="str">
        <f>HYPERLINK(_xlfn.XLOOKUP(I4363,LEGEND!B:B,LEGEND!I:I))</f>
        <v>https://milwaukee-media-images.s3.amazonaws.com/hi/4932459078--Hero_1.jpg</v>
      </c>
      <c r="V4363" s="51" t="s">
        <v>21340</v>
      </c>
      <c r="W4363" s="63" t="s">
        <v>71</v>
      </c>
      <c r="X4363" s="64">
        <v>406</v>
      </c>
      <c r="Y4363" s="64">
        <v>25</v>
      </c>
      <c r="Z4363" s="64">
        <v>50</v>
      </c>
      <c r="AA4363" s="84">
        <v>0.41699999999999998</v>
      </c>
      <c r="AB4363" s="85">
        <v>1</v>
      </c>
      <c r="AC4363" s="85">
        <v>1</v>
      </c>
    </row>
    <row r="4364" spans="1:29" ht="25.5">
      <c r="A4364" s="1"/>
      <c r="B4364" s="6" t="s">
        <v>9969</v>
      </c>
      <c r="C4364" s="6" t="s">
        <v>8778</v>
      </c>
      <c r="D4364" s="6" t="s">
        <v>10136</v>
      </c>
      <c r="E4364" s="49" t="s">
        <v>21284</v>
      </c>
      <c r="F4364" s="6" t="s">
        <v>10136</v>
      </c>
      <c r="G4364" s="6" t="s">
        <v>60</v>
      </c>
      <c r="H4364" s="6" t="s">
        <v>60</v>
      </c>
      <c r="I4364" s="60" t="s">
        <v>21349</v>
      </c>
      <c r="J4364" s="49" t="s">
        <v>21350</v>
      </c>
      <c r="K4364" s="6" t="s">
        <v>21351</v>
      </c>
      <c r="L4364" s="29">
        <f>IF($J$6="с учетом НДС",VLOOKUP(I4364,LEGEND!B:E,4,0)*(1-M4364),VLOOKUP(I4364,LEGEND!B:E,4,0)*(1-M4364)/1.2)</f>
        <v>4770</v>
      </c>
      <c r="M4364" s="57">
        <f>IF(AND(B4364&lt;&gt;"1_Электроинструмент",B4364&lt;&gt;"2_Садовая техника"),$J$5,IF($J$4&lt;=20%,$J$4,IFERROR(VLOOKUP(S4364,LEGEND!$L$2:$M$5,2,FALSE),$J$4)))</f>
        <v>0</v>
      </c>
      <c r="N4364" s="48" t="s">
        <v>60</v>
      </c>
      <c r="O4364" s="6" t="s">
        <v>60</v>
      </c>
      <c r="P4364" s="49" t="s">
        <v>66</v>
      </c>
      <c r="Q4364" s="49" t="s">
        <v>67</v>
      </c>
      <c r="R4364" s="6" t="s">
        <v>60</v>
      </c>
      <c r="S4364" s="49" t="s">
        <v>60</v>
      </c>
      <c r="T4364" s="73" t="str">
        <f>IF(_xlfn.XLOOKUP(I4364,LEGEND!B:B,LEGEND!H:H)&lt;&gt;"-",HYPERLINK(_xlfn.XLOOKUP(I4364,LEGEND!B:B,LEGEND!H:H),"link"),_xlfn.XLOOKUP(I4364,LEGEND!B:B,LEGEND!H:H))</f>
        <v>link</v>
      </c>
      <c r="U4364" s="73" t="str">
        <f>HYPERLINK(_xlfn.XLOOKUP(I4364,LEGEND!B:B,LEGEND!I:I))</f>
        <v>https://milwaukee-media-images.s3.amazonaws.com/hi/4932459082--Hero_1.jpg</v>
      </c>
      <c r="V4364" s="51" t="s">
        <v>21352</v>
      </c>
      <c r="W4364" s="63" t="s">
        <v>2373</v>
      </c>
      <c r="X4364" s="64">
        <v>812</v>
      </c>
      <c r="Y4364" s="64">
        <v>25</v>
      </c>
      <c r="Z4364" s="64">
        <v>50</v>
      </c>
      <c r="AA4364" s="84">
        <v>0.81</v>
      </c>
      <c r="AB4364" s="85">
        <v>1</v>
      </c>
      <c r="AC4364" s="85">
        <v>1</v>
      </c>
    </row>
    <row r="4365" spans="1:29" ht="25.5">
      <c r="A4365" s="1"/>
      <c r="B4365" s="6" t="s">
        <v>9969</v>
      </c>
      <c r="C4365" s="6" t="s">
        <v>8778</v>
      </c>
      <c r="D4365" s="6" t="s">
        <v>10136</v>
      </c>
      <c r="E4365" s="49" t="s">
        <v>21284</v>
      </c>
      <c r="F4365" s="6" t="s">
        <v>10136</v>
      </c>
      <c r="G4365" s="6" t="s">
        <v>60</v>
      </c>
      <c r="H4365" s="6" t="s">
        <v>60</v>
      </c>
      <c r="I4365" s="60" t="s">
        <v>21345</v>
      </c>
      <c r="J4365" s="49" t="s">
        <v>21346</v>
      </c>
      <c r="K4365" s="6" t="s">
        <v>21347</v>
      </c>
      <c r="L4365" s="29">
        <f>IF($J$6="с учетом НДС",VLOOKUP(I4365,LEGEND!B:E,4,0)*(1-M4365),VLOOKUP(I4365,LEGEND!B:E,4,0)*(1-M4365)/1.2)</f>
        <v>4900</v>
      </c>
      <c r="M4365" s="57">
        <f>IF(AND(B4365&lt;&gt;"1_Электроинструмент",B4365&lt;&gt;"2_Садовая техника"),$J$5,IF($J$4&lt;=20%,$J$4,IFERROR(VLOOKUP(S4365,LEGEND!$L$2:$M$5,2,FALSE),$J$4)))</f>
        <v>0</v>
      </c>
      <c r="N4365" s="48" t="s">
        <v>60</v>
      </c>
      <c r="O4365" s="6" t="s">
        <v>60</v>
      </c>
      <c r="P4365" s="49" t="s">
        <v>66</v>
      </c>
      <c r="Q4365" s="49" t="s">
        <v>67</v>
      </c>
      <c r="R4365" s="6" t="s">
        <v>60</v>
      </c>
      <c r="S4365" s="49" t="s">
        <v>60</v>
      </c>
      <c r="T4365" s="73" t="str">
        <f>IF(_xlfn.XLOOKUP(I4365,LEGEND!B:B,LEGEND!H:H)&lt;&gt;"-",HYPERLINK(_xlfn.XLOOKUP(I4365,LEGEND!B:B,LEGEND!H:H),"link"),_xlfn.XLOOKUP(I4365,LEGEND!B:B,LEGEND!H:H))</f>
        <v>link</v>
      </c>
      <c r="U4365" s="73" t="str">
        <f>HYPERLINK(_xlfn.XLOOKUP(I4365,LEGEND!B:B,LEGEND!I:I))</f>
        <v>https://milwaukee-media-images.s3.amazonaws.com/hi/4932459080--Hero_1.jpg</v>
      </c>
      <c r="V4365" s="51" t="s">
        <v>21348</v>
      </c>
      <c r="W4365" s="63" t="s">
        <v>2373</v>
      </c>
      <c r="X4365" s="64">
        <v>609</v>
      </c>
      <c r="Y4365" s="64">
        <v>25</v>
      </c>
      <c r="Z4365" s="64">
        <v>50</v>
      </c>
      <c r="AA4365" s="84">
        <v>0.623</v>
      </c>
      <c r="AB4365" s="85">
        <v>1</v>
      </c>
      <c r="AC4365" s="85">
        <v>1</v>
      </c>
    </row>
    <row r="4366" spans="1:29" ht="25.5">
      <c r="A4366" s="1"/>
      <c r="B4366" s="6" t="s">
        <v>9969</v>
      </c>
      <c r="C4366" s="6" t="s">
        <v>8778</v>
      </c>
      <c r="D4366" s="6" t="s">
        <v>10136</v>
      </c>
      <c r="E4366" s="49" t="s">
        <v>21284</v>
      </c>
      <c r="F4366" s="6" t="s">
        <v>10136</v>
      </c>
      <c r="G4366" s="6" t="s">
        <v>60</v>
      </c>
      <c r="H4366" s="6" t="s">
        <v>60</v>
      </c>
      <c r="I4366" s="60" t="s">
        <v>21353</v>
      </c>
      <c r="J4366" s="49" t="s">
        <v>21354</v>
      </c>
      <c r="K4366" s="6" t="s">
        <v>21355</v>
      </c>
      <c r="L4366" s="29">
        <f>IF($J$6="с учетом НДС",VLOOKUP(I4366,LEGEND!B:E,4,0)*(1-M4366),VLOOKUP(I4366,LEGEND!B:E,4,0)*(1-M4366)/1.2)</f>
        <v>5100</v>
      </c>
      <c r="M4366" s="57">
        <f>IF(AND(B4366&lt;&gt;"1_Электроинструмент",B4366&lt;&gt;"2_Садовая техника"),$J$5,IF($J$4&lt;=20%,$J$4,IFERROR(VLOOKUP(S4366,LEGEND!$L$2:$M$5,2,FALSE),$J$4)))</f>
        <v>0</v>
      </c>
      <c r="N4366" s="48" t="s">
        <v>60</v>
      </c>
      <c r="O4366" s="6" t="s">
        <v>60</v>
      </c>
      <c r="P4366" s="49" t="s">
        <v>66</v>
      </c>
      <c r="Q4366" s="49" t="s">
        <v>67</v>
      </c>
      <c r="R4366" s="6" t="s">
        <v>60</v>
      </c>
      <c r="S4366" s="49" t="s">
        <v>60</v>
      </c>
      <c r="T4366" s="73" t="str">
        <f>IF(_xlfn.XLOOKUP(I4366,LEGEND!B:B,LEGEND!H:H)&lt;&gt;"-",HYPERLINK(_xlfn.XLOOKUP(I4366,LEGEND!B:B,LEGEND!H:H),"link"),_xlfn.XLOOKUP(I4366,LEGEND!B:B,LEGEND!H:H))</f>
        <v>link</v>
      </c>
      <c r="U4366" s="73" t="str">
        <f>HYPERLINK(_xlfn.XLOOKUP(I4366,LEGEND!B:B,LEGEND!I:I))</f>
        <v>https://milwaukee-media-images.s3.amazonaws.com/hi/4932459079--Hero_1.jpg</v>
      </c>
      <c r="V4366" s="51" t="s">
        <v>21356</v>
      </c>
      <c r="W4366" s="63" t="s">
        <v>2373</v>
      </c>
      <c r="X4366" s="64">
        <v>406</v>
      </c>
      <c r="Y4366" s="64">
        <v>25</v>
      </c>
      <c r="Z4366" s="64">
        <v>50</v>
      </c>
      <c r="AA4366" s="84">
        <v>0.44400000000000001</v>
      </c>
      <c r="AB4366" s="85">
        <v>1</v>
      </c>
      <c r="AC4366" s="85">
        <v>1</v>
      </c>
    </row>
    <row r="4367" spans="1:29" ht="25.5">
      <c r="A4367" s="1"/>
      <c r="B4367" s="6" t="s">
        <v>9969</v>
      </c>
      <c r="C4367" s="6" t="s">
        <v>8778</v>
      </c>
      <c r="D4367" s="6" t="s">
        <v>10136</v>
      </c>
      <c r="E4367" s="49" t="s">
        <v>21284</v>
      </c>
      <c r="F4367" s="6" t="s">
        <v>10136</v>
      </c>
      <c r="G4367" s="6" t="s">
        <v>60</v>
      </c>
      <c r="H4367" s="6" t="s">
        <v>60</v>
      </c>
      <c r="I4367" s="60" t="s">
        <v>21357</v>
      </c>
      <c r="J4367" s="49" t="s">
        <v>21358</v>
      </c>
      <c r="K4367" s="6" t="s">
        <v>21359</v>
      </c>
      <c r="L4367" s="29">
        <f>IF($J$6="с учетом НДС",VLOOKUP(I4367,LEGEND!B:E,4,0)*(1-M4367),VLOOKUP(I4367,LEGEND!B:E,4,0)*(1-M4367)/1.2)</f>
        <v>5500</v>
      </c>
      <c r="M4367" s="57">
        <f>IF(AND(B4367&lt;&gt;"1_Электроинструмент",B4367&lt;&gt;"2_Садовая техника"),$J$5,IF($J$4&lt;=20%,$J$4,IFERROR(VLOOKUP(S4367,LEGEND!$L$2:$M$5,2,FALSE),$J$4)))</f>
        <v>0</v>
      </c>
      <c r="N4367" s="48" t="s">
        <v>60</v>
      </c>
      <c r="O4367" s="6" t="s">
        <v>60</v>
      </c>
      <c r="P4367" s="49" t="s">
        <v>66</v>
      </c>
      <c r="Q4367" s="49" t="s">
        <v>67</v>
      </c>
      <c r="R4367" s="6" t="s">
        <v>60</v>
      </c>
      <c r="S4367" s="49" t="s">
        <v>60</v>
      </c>
      <c r="T4367" s="73" t="str">
        <f>IF(_xlfn.XLOOKUP(I4367,LEGEND!B:B,LEGEND!H:H)&lt;&gt;"-",HYPERLINK(_xlfn.XLOOKUP(I4367,LEGEND!B:B,LEGEND!H:H),"link"),_xlfn.XLOOKUP(I4367,LEGEND!B:B,LEGEND!H:H))</f>
        <v>link</v>
      </c>
      <c r="U4367" s="73" t="str">
        <f>HYPERLINK(_xlfn.XLOOKUP(I4367,LEGEND!B:B,LEGEND!I:I))</f>
        <v>https://milwaukee-media-images.s3.amazonaws.com/hi/4932459084--Hero_1.jpg</v>
      </c>
      <c r="V4367" s="51" t="s">
        <v>21360</v>
      </c>
      <c r="W4367" s="63" t="s">
        <v>2373</v>
      </c>
      <c r="X4367" s="64">
        <v>1016</v>
      </c>
      <c r="Y4367" s="64">
        <v>25</v>
      </c>
      <c r="Z4367" s="64">
        <v>50</v>
      </c>
      <c r="AA4367" s="84">
        <v>0.98599999999999999</v>
      </c>
      <c r="AB4367" s="85">
        <v>1</v>
      </c>
      <c r="AC4367" s="85">
        <v>1</v>
      </c>
    </row>
    <row r="4368" spans="1:29" ht="25.5">
      <c r="A4368" s="1"/>
      <c r="B4368" s="6" t="s">
        <v>9969</v>
      </c>
      <c r="C4368" s="6" t="s">
        <v>8778</v>
      </c>
      <c r="D4368" s="6" t="s">
        <v>10136</v>
      </c>
      <c r="E4368" s="49" t="s">
        <v>21284</v>
      </c>
      <c r="F4368" s="6" t="s">
        <v>10136</v>
      </c>
      <c r="G4368" s="6" t="s">
        <v>60</v>
      </c>
      <c r="H4368" s="6" t="s">
        <v>60</v>
      </c>
      <c r="I4368" s="60" t="s">
        <v>21361</v>
      </c>
      <c r="J4368" s="49" t="s">
        <v>21362</v>
      </c>
      <c r="K4368" s="6" t="s">
        <v>21363</v>
      </c>
      <c r="L4368" s="29">
        <f>IF($J$6="с учетом НДС",VLOOKUP(I4368,LEGEND!B:E,4,0)*(1-M4368),VLOOKUP(I4368,LEGEND!B:E,4,0)*(1-M4368)/1.2)</f>
        <v>5500</v>
      </c>
      <c r="M4368" s="57">
        <f>IF(AND(B4368&lt;&gt;"1_Электроинструмент",B4368&lt;&gt;"2_Садовая техника"),$J$5,IF($J$4&lt;=20%,$J$4,IFERROR(VLOOKUP(S4368,LEGEND!$L$2:$M$5,2,FALSE),$J$4)))</f>
        <v>0</v>
      </c>
      <c r="N4368" s="48" t="s">
        <v>60</v>
      </c>
      <c r="O4368" s="6" t="s">
        <v>60</v>
      </c>
      <c r="P4368" s="49" t="s">
        <v>66</v>
      </c>
      <c r="Q4368" s="49" t="s">
        <v>67</v>
      </c>
      <c r="R4368" s="6" t="s">
        <v>60</v>
      </c>
      <c r="S4368" s="49" t="s">
        <v>60</v>
      </c>
      <c r="T4368" s="73" t="str">
        <f>IF(_xlfn.XLOOKUP(I4368,LEGEND!B:B,LEGEND!H:H)&lt;&gt;"-",HYPERLINK(_xlfn.XLOOKUP(I4368,LEGEND!B:B,LEGEND!H:H),"link"),_xlfn.XLOOKUP(I4368,LEGEND!B:B,LEGEND!H:H))</f>
        <v>link</v>
      </c>
      <c r="U4368" s="73" t="str">
        <f>HYPERLINK(_xlfn.XLOOKUP(I4368,LEGEND!B:B,LEGEND!I:I))</f>
        <v>https://milwaukee-media-images.s3.amazonaws.com/hi/4932459081--Hero_1.jpg</v>
      </c>
      <c r="V4368" s="51" t="s">
        <v>21364</v>
      </c>
      <c r="W4368" s="63" t="s">
        <v>2373</v>
      </c>
      <c r="X4368" s="64">
        <v>609</v>
      </c>
      <c r="Y4368" s="64">
        <v>25</v>
      </c>
      <c r="Z4368" s="64">
        <v>50</v>
      </c>
      <c r="AA4368" s="84">
        <v>0.64600000000000002</v>
      </c>
      <c r="AB4368" s="85">
        <v>1</v>
      </c>
      <c r="AC4368" s="85">
        <v>1</v>
      </c>
    </row>
    <row r="4369" spans="1:29" ht="25.5">
      <c r="A4369" s="1"/>
      <c r="B4369" s="6" t="s">
        <v>9969</v>
      </c>
      <c r="C4369" s="6" t="s">
        <v>8778</v>
      </c>
      <c r="D4369" s="6" t="s">
        <v>10136</v>
      </c>
      <c r="E4369" s="49" t="s">
        <v>21284</v>
      </c>
      <c r="F4369" s="6" t="s">
        <v>10136</v>
      </c>
      <c r="G4369" s="6" t="s">
        <v>60</v>
      </c>
      <c r="H4369" s="6" t="s">
        <v>60</v>
      </c>
      <c r="I4369" s="60" t="s">
        <v>21365</v>
      </c>
      <c r="J4369" s="49" t="s">
        <v>21366</v>
      </c>
      <c r="K4369" s="6" t="s">
        <v>21367</v>
      </c>
      <c r="L4369" s="29">
        <f>IF($J$6="с учетом НДС",VLOOKUP(I4369,LEGEND!B:E,4,0)*(1-M4369),VLOOKUP(I4369,LEGEND!B:E,4,0)*(1-M4369)/1.2)</f>
        <v>5800</v>
      </c>
      <c r="M4369" s="57">
        <f>IF(AND(B4369&lt;&gt;"1_Электроинструмент",B4369&lt;&gt;"2_Садовая техника"),$J$5,IF($J$4&lt;=20%,$J$4,IFERROR(VLOOKUP(S4369,LEGEND!$L$2:$M$5,2,FALSE),$J$4)))</f>
        <v>0</v>
      </c>
      <c r="N4369" s="48" t="s">
        <v>60</v>
      </c>
      <c r="O4369" s="6" t="s">
        <v>60</v>
      </c>
      <c r="P4369" s="49" t="s">
        <v>66</v>
      </c>
      <c r="Q4369" s="49" t="s">
        <v>67</v>
      </c>
      <c r="R4369" s="6" t="s">
        <v>60</v>
      </c>
      <c r="S4369" s="49" t="s">
        <v>60</v>
      </c>
      <c r="T4369" s="73" t="str">
        <f>IF(_xlfn.XLOOKUP(I4369,LEGEND!B:B,LEGEND!H:H)&lt;&gt;"-",HYPERLINK(_xlfn.XLOOKUP(I4369,LEGEND!B:B,LEGEND!H:H),"link"),_xlfn.XLOOKUP(I4369,LEGEND!B:B,LEGEND!H:H))</f>
        <v>link</v>
      </c>
      <c r="U4369" s="73" t="str">
        <f>HYPERLINK(_xlfn.XLOOKUP(I4369,LEGEND!B:B,LEGEND!I:I))</f>
        <v>https://milwaukee-media-images.s3.amazonaws.com/hi/4932459083--Hero_1.jpg</v>
      </c>
      <c r="V4369" s="51" t="s">
        <v>21368</v>
      </c>
      <c r="W4369" s="63" t="s">
        <v>2373</v>
      </c>
      <c r="X4369" s="64">
        <v>812</v>
      </c>
      <c r="Y4369" s="64">
        <v>25</v>
      </c>
      <c r="Z4369" s="64">
        <v>50</v>
      </c>
      <c r="AA4369" s="84">
        <v>0.83</v>
      </c>
      <c r="AB4369" s="85">
        <v>1</v>
      </c>
      <c r="AC4369" s="85">
        <v>1</v>
      </c>
    </row>
    <row r="4370" spans="1:29" ht="25.5">
      <c r="A4370" s="1"/>
      <c r="B4370" s="6" t="s">
        <v>9969</v>
      </c>
      <c r="C4370" s="6" t="s">
        <v>8778</v>
      </c>
      <c r="D4370" s="6" t="s">
        <v>10136</v>
      </c>
      <c r="E4370" s="49" t="s">
        <v>21284</v>
      </c>
      <c r="F4370" s="6" t="s">
        <v>10136</v>
      </c>
      <c r="G4370" s="6" t="s">
        <v>60</v>
      </c>
      <c r="H4370" s="6" t="s">
        <v>60</v>
      </c>
      <c r="I4370" s="60" t="s">
        <v>21369</v>
      </c>
      <c r="J4370" s="49" t="s">
        <v>21370</v>
      </c>
      <c r="K4370" s="6" t="s">
        <v>21371</v>
      </c>
      <c r="L4370" s="29">
        <f>IF($J$6="с учетом НДС",VLOOKUP(I4370,LEGEND!B:E,4,0)*(1-M4370),VLOOKUP(I4370,LEGEND!B:E,4,0)*(1-M4370)/1.2)</f>
        <v>6000</v>
      </c>
      <c r="M4370" s="57">
        <f>IF(AND(B4370&lt;&gt;"1_Электроинструмент",B4370&lt;&gt;"2_Садовая техника"),$J$5,IF($J$4&lt;=20%,$J$4,IFERROR(VLOOKUP(S4370,LEGEND!$L$2:$M$5,2,FALSE),$J$4)))</f>
        <v>0</v>
      </c>
      <c r="N4370" s="48" t="s">
        <v>60</v>
      </c>
      <c r="O4370" s="6" t="s">
        <v>60</v>
      </c>
      <c r="P4370" s="49" t="s">
        <v>66</v>
      </c>
      <c r="Q4370" s="49" t="s">
        <v>67</v>
      </c>
      <c r="R4370" s="6" t="s">
        <v>60</v>
      </c>
      <c r="S4370" s="49" t="s">
        <v>60</v>
      </c>
      <c r="T4370" s="73" t="str">
        <f>IF(_xlfn.XLOOKUP(I4370,LEGEND!B:B,LEGEND!H:H)&lt;&gt;"-",HYPERLINK(_xlfn.XLOOKUP(I4370,LEGEND!B:B,LEGEND!H:H),"link"),_xlfn.XLOOKUP(I4370,LEGEND!B:B,LEGEND!H:H))</f>
        <v>link</v>
      </c>
      <c r="U4370" s="73" t="str">
        <f>HYPERLINK(_xlfn.XLOOKUP(I4370,LEGEND!B:B,LEGEND!I:I))</f>
        <v>https://milwaukee-media-images.s3.amazonaws.com/hi/4932459060--Hero_1.jpg</v>
      </c>
      <c r="V4370" s="51" t="s">
        <v>21372</v>
      </c>
      <c r="W4370" s="63" t="s">
        <v>2373</v>
      </c>
      <c r="X4370" s="64">
        <v>406</v>
      </c>
      <c r="Y4370" s="64">
        <v>32</v>
      </c>
      <c r="Z4370" s="64">
        <v>64</v>
      </c>
      <c r="AA4370" s="84">
        <v>0.63700000000000001</v>
      </c>
      <c r="AB4370" s="85">
        <v>1</v>
      </c>
      <c r="AC4370" s="85">
        <v>1</v>
      </c>
    </row>
    <row r="4371" spans="1:29" ht="25.5">
      <c r="A4371" s="1"/>
      <c r="B4371" s="6" t="s">
        <v>9969</v>
      </c>
      <c r="C4371" s="6" t="s">
        <v>8778</v>
      </c>
      <c r="D4371" s="6" t="s">
        <v>10136</v>
      </c>
      <c r="E4371" s="49" t="s">
        <v>21284</v>
      </c>
      <c r="F4371" s="6" t="s">
        <v>10136</v>
      </c>
      <c r="G4371" s="6" t="s">
        <v>60</v>
      </c>
      <c r="H4371" s="6" t="s">
        <v>60</v>
      </c>
      <c r="I4371" s="60" t="s">
        <v>21373</v>
      </c>
      <c r="J4371" s="49" t="s">
        <v>21374</v>
      </c>
      <c r="K4371" s="6" t="s">
        <v>21375</v>
      </c>
      <c r="L4371" s="29">
        <f>IF($J$6="с учетом НДС",VLOOKUP(I4371,LEGEND!B:E,4,0)*(1-M4371),VLOOKUP(I4371,LEGEND!B:E,4,0)*(1-M4371)/1.2)</f>
        <v>6200</v>
      </c>
      <c r="M4371" s="57">
        <f>IF(AND(B4371&lt;&gt;"1_Электроинструмент",B4371&lt;&gt;"2_Садовая техника"),$J$5,IF($J$4&lt;=20%,$J$4,IFERROR(VLOOKUP(S4371,LEGEND!$L$2:$M$5,2,FALSE),$J$4)))</f>
        <v>0</v>
      </c>
      <c r="N4371" s="48" t="s">
        <v>60</v>
      </c>
      <c r="O4371" s="6" t="s">
        <v>60</v>
      </c>
      <c r="P4371" s="49" t="s">
        <v>66</v>
      </c>
      <c r="Q4371" s="49" t="s">
        <v>67</v>
      </c>
      <c r="R4371" s="6" t="s">
        <v>60</v>
      </c>
      <c r="S4371" s="49" t="s">
        <v>60</v>
      </c>
      <c r="T4371" s="73" t="str">
        <f>IF(_xlfn.XLOOKUP(I4371,LEGEND!B:B,LEGEND!H:H)&lt;&gt;"-",HYPERLINK(_xlfn.XLOOKUP(I4371,LEGEND!B:B,LEGEND!H:H),"link"),_xlfn.XLOOKUP(I4371,LEGEND!B:B,LEGEND!H:H))</f>
        <v>link</v>
      </c>
      <c r="U4371" s="73" t="str">
        <f>HYPERLINK(_xlfn.XLOOKUP(I4371,LEGEND!B:B,LEGEND!I:I))</f>
        <v>https://milwaukee-media-images.s3.amazonaws.com/hi/4932459086--Hero_1.jpg</v>
      </c>
      <c r="V4371" s="51" t="s">
        <v>21376</v>
      </c>
      <c r="W4371" s="63" t="s">
        <v>2373</v>
      </c>
      <c r="X4371" s="64">
        <v>1219</v>
      </c>
      <c r="Y4371" s="64">
        <v>25</v>
      </c>
      <c r="Z4371" s="64">
        <v>50</v>
      </c>
      <c r="AA4371" s="84">
        <v>1.1579999999999999</v>
      </c>
      <c r="AB4371" s="85">
        <v>1</v>
      </c>
      <c r="AC4371" s="85">
        <v>1</v>
      </c>
    </row>
    <row r="4372" spans="1:29" ht="25.5">
      <c r="A4372" s="1"/>
      <c r="B4372" s="6" t="s">
        <v>9969</v>
      </c>
      <c r="C4372" s="6" t="s">
        <v>8778</v>
      </c>
      <c r="D4372" s="6" t="s">
        <v>10136</v>
      </c>
      <c r="E4372" s="49" t="s">
        <v>21284</v>
      </c>
      <c r="F4372" s="6" t="s">
        <v>10136</v>
      </c>
      <c r="G4372" s="6" t="s">
        <v>60</v>
      </c>
      <c r="H4372" s="6" t="s">
        <v>60</v>
      </c>
      <c r="I4372" s="60" t="s">
        <v>21377</v>
      </c>
      <c r="J4372" s="49" t="s">
        <v>21378</v>
      </c>
      <c r="K4372" s="6" t="s">
        <v>21379</v>
      </c>
      <c r="L4372" s="29">
        <f>IF($J$6="с учетом НДС",VLOOKUP(I4372,LEGEND!B:E,4,0)*(1-M4372),VLOOKUP(I4372,LEGEND!B:E,4,0)*(1-M4372)/1.2)</f>
        <v>6800</v>
      </c>
      <c r="M4372" s="57">
        <f>IF(AND(B4372&lt;&gt;"1_Электроинструмент",B4372&lt;&gt;"2_Садовая техника"),$J$5,IF($J$4&lt;=20%,$J$4,IFERROR(VLOOKUP(S4372,LEGEND!$L$2:$M$5,2,FALSE),$J$4)))</f>
        <v>0</v>
      </c>
      <c r="N4372" s="48" t="s">
        <v>60</v>
      </c>
      <c r="O4372" s="6" t="s">
        <v>60</v>
      </c>
      <c r="P4372" s="49" t="s">
        <v>66</v>
      </c>
      <c r="Q4372" s="49" t="s">
        <v>67</v>
      </c>
      <c r="R4372" s="6" t="s">
        <v>60</v>
      </c>
      <c r="S4372" s="49" t="s">
        <v>60</v>
      </c>
      <c r="T4372" s="73" t="str">
        <f>IF(_xlfn.XLOOKUP(I4372,LEGEND!B:B,LEGEND!H:H)&lt;&gt;"-",HYPERLINK(_xlfn.XLOOKUP(I4372,LEGEND!B:B,LEGEND!H:H),"link"),_xlfn.XLOOKUP(I4372,LEGEND!B:B,LEGEND!H:H))</f>
        <v>link</v>
      </c>
      <c r="U4372" s="73" t="str">
        <f>HYPERLINK(_xlfn.XLOOKUP(I4372,LEGEND!B:B,LEGEND!I:I))</f>
        <v>https://milwaukee-media-images.s3.amazonaws.com/hi/4932459061--Hero_1.jpg</v>
      </c>
      <c r="V4372" s="51" t="s">
        <v>21380</v>
      </c>
      <c r="W4372" s="63" t="s">
        <v>2373</v>
      </c>
      <c r="X4372" s="64">
        <v>406</v>
      </c>
      <c r="Y4372" s="64">
        <v>32</v>
      </c>
      <c r="Z4372" s="64">
        <v>64</v>
      </c>
      <c r="AA4372" s="84">
        <v>0.67700000000000005</v>
      </c>
      <c r="AB4372" s="85">
        <v>1</v>
      </c>
      <c r="AC4372" s="85">
        <v>1</v>
      </c>
    </row>
    <row r="4373" spans="1:29" ht="25.5">
      <c r="A4373" s="1"/>
      <c r="B4373" s="6" t="s">
        <v>9969</v>
      </c>
      <c r="C4373" s="6" t="s">
        <v>8778</v>
      </c>
      <c r="D4373" s="6" t="s">
        <v>10136</v>
      </c>
      <c r="E4373" s="49" t="s">
        <v>21284</v>
      </c>
      <c r="F4373" s="6" t="s">
        <v>10136</v>
      </c>
      <c r="G4373" s="6" t="s">
        <v>60</v>
      </c>
      <c r="H4373" s="6" t="s">
        <v>60</v>
      </c>
      <c r="I4373" s="60" t="s">
        <v>21381</v>
      </c>
      <c r="J4373" s="49" t="s">
        <v>21382</v>
      </c>
      <c r="K4373" s="6" t="s">
        <v>21383</v>
      </c>
      <c r="L4373" s="29">
        <f>IF($J$6="с учетом НДС",VLOOKUP(I4373,LEGEND!B:E,4,0)*(1-M4373),VLOOKUP(I4373,LEGEND!B:E,4,0)*(1-M4373)/1.2)</f>
        <v>7000</v>
      </c>
      <c r="M4373" s="57">
        <f>IF(AND(B4373&lt;&gt;"1_Электроинструмент",B4373&lt;&gt;"2_Садовая техника"),$J$5,IF($J$4&lt;=20%,$J$4,IFERROR(VLOOKUP(S4373,LEGEND!$L$2:$M$5,2,FALSE),$J$4)))</f>
        <v>0</v>
      </c>
      <c r="N4373" s="48" t="s">
        <v>60</v>
      </c>
      <c r="O4373" s="6" t="s">
        <v>60</v>
      </c>
      <c r="P4373" s="49" t="s">
        <v>66</v>
      </c>
      <c r="Q4373" s="49" t="s">
        <v>67</v>
      </c>
      <c r="R4373" s="6" t="s">
        <v>60</v>
      </c>
      <c r="S4373" s="49" t="s">
        <v>60</v>
      </c>
      <c r="T4373" s="73" t="str">
        <f>IF(_xlfn.XLOOKUP(I4373,LEGEND!B:B,LEGEND!H:H)&lt;&gt;"-",HYPERLINK(_xlfn.XLOOKUP(I4373,LEGEND!B:B,LEGEND!H:H),"link"),_xlfn.XLOOKUP(I4373,LEGEND!B:B,LEGEND!H:H))</f>
        <v>link</v>
      </c>
      <c r="U4373" s="73" t="str">
        <f>HYPERLINK(_xlfn.XLOOKUP(I4373,LEGEND!B:B,LEGEND!I:I))</f>
        <v>https://milwaukee-media-images.s3.amazonaws.com/hi/4932459085--Hero_1.jpg</v>
      </c>
      <c r="V4373" s="51" t="s">
        <v>21384</v>
      </c>
      <c r="W4373" s="63" t="s">
        <v>2373</v>
      </c>
      <c r="X4373" s="64">
        <v>1016</v>
      </c>
      <c r="Y4373" s="64">
        <v>25</v>
      </c>
      <c r="Z4373" s="64">
        <v>50</v>
      </c>
      <c r="AA4373" s="84">
        <v>1.036</v>
      </c>
      <c r="AB4373" s="85">
        <v>1</v>
      </c>
      <c r="AC4373" s="85">
        <v>1</v>
      </c>
    </row>
    <row r="4374" spans="1:29" ht="25.5">
      <c r="A4374" s="1"/>
      <c r="B4374" s="6" t="s">
        <v>9969</v>
      </c>
      <c r="C4374" s="6" t="s">
        <v>8778</v>
      </c>
      <c r="D4374" s="6" t="s">
        <v>10136</v>
      </c>
      <c r="E4374" s="49" t="s">
        <v>21284</v>
      </c>
      <c r="F4374" s="6" t="s">
        <v>10136</v>
      </c>
      <c r="G4374" s="6" t="s">
        <v>60</v>
      </c>
      <c r="H4374" s="6" t="s">
        <v>60</v>
      </c>
      <c r="I4374" s="60" t="s">
        <v>21385</v>
      </c>
      <c r="J4374" s="49" t="s">
        <v>21386</v>
      </c>
      <c r="K4374" s="6" t="s">
        <v>21387</v>
      </c>
      <c r="L4374" s="29">
        <f>IF($J$6="с учетом НДС",VLOOKUP(I4374,LEGEND!B:E,4,0)*(1-M4374),VLOOKUP(I4374,LEGEND!B:E,4,0)*(1-M4374)/1.2)</f>
        <v>7500</v>
      </c>
      <c r="M4374" s="57">
        <f>IF(AND(B4374&lt;&gt;"1_Электроинструмент",B4374&lt;&gt;"2_Садовая техника"),$J$5,IF($J$4&lt;=20%,$J$4,IFERROR(VLOOKUP(S4374,LEGEND!$L$2:$M$5,2,FALSE),$J$4)))</f>
        <v>0</v>
      </c>
      <c r="N4374" s="48" t="s">
        <v>60</v>
      </c>
      <c r="O4374" s="6" t="s">
        <v>60</v>
      </c>
      <c r="P4374" s="49" t="s">
        <v>66</v>
      </c>
      <c r="Q4374" s="49" t="s">
        <v>67</v>
      </c>
      <c r="R4374" s="6" t="s">
        <v>60</v>
      </c>
      <c r="S4374" s="49" t="s">
        <v>60</v>
      </c>
      <c r="T4374" s="73" t="str">
        <f>IF(_xlfn.XLOOKUP(I4374,LEGEND!B:B,LEGEND!H:H)&lt;&gt;"-",HYPERLINK(_xlfn.XLOOKUP(I4374,LEGEND!B:B,LEGEND!H:H),"link"),_xlfn.XLOOKUP(I4374,LEGEND!B:B,LEGEND!H:H))</f>
        <v>link</v>
      </c>
      <c r="U4374" s="73" t="str">
        <f>HYPERLINK(_xlfn.XLOOKUP(I4374,LEGEND!B:B,LEGEND!I:I))</f>
        <v>https://milwaukee-media-images.s3.amazonaws.com/hi/4932459062--Hero_1.jpg</v>
      </c>
      <c r="V4374" s="51" t="s">
        <v>21388</v>
      </c>
      <c r="W4374" s="63" t="s">
        <v>2373</v>
      </c>
      <c r="X4374" s="64">
        <v>610</v>
      </c>
      <c r="Y4374" s="64">
        <v>32</v>
      </c>
      <c r="Z4374" s="64">
        <v>64</v>
      </c>
      <c r="AA4374" s="84">
        <v>0.98799999999999999</v>
      </c>
      <c r="AB4374" s="85">
        <v>1</v>
      </c>
      <c r="AC4374" s="85">
        <v>1</v>
      </c>
    </row>
    <row r="4375" spans="1:29" ht="25.5">
      <c r="A4375" s="1"/>
      <c r="B4375" s="6" t="s">
        <v>9969</v>
      </c>
      <c r="C4375" s="6" t="s">
        <v>8778</v>
      </c>
      <c r="D4375" s="6" t="s">
        <v>10136</v>
      </c>
      <c r="E4375" s="49" t="s">
        <v>21284</v>
      </c>
      <c r="F4375" s="6" t="s">
        <v>10136</v>
      </c>
      <c r="G4375" s="6" t="s">
        <v>60</v>
      </c>
      <c r="H4375" s="6" t="s">
        <v>60</v>
      </c>
      <c r="I4375" s="60" t="s">
        <v>21389</v>
      </c>
      <c r="J4375" s="49" t="s">
        <v>21390</v>
      </c>
      <c r="K4375" s="6" t="s">
        <v>21391</v>
      </c>
      <c r="L4375" s="29">
        <f>IF($J$6="с учетом НДС",VLOOKUP(I4375,LEGEND!B:E,4,0)*(1-M4375),VLOOKUP(I4375,LEGEND!B:E,4,0)*(1-M4375)/1.2)</f>
        <v>8000</v>
      </c>
      <c r="M4375" s="57">
        <f>IF(AND(B4375&lt;&gt;"1_Электроинструмент",B4375&lt;&gt;"2_Садовая техника"),$J$5,IF($J$4&lt;=20%,$J$4,IFERROR(VLOOKUP(S4375,LEGEND!$L$2:$M$5,2,FALSE),$J$4)))</f>
        <v>0</v>
      </c>
      <c r="N4375" s="48" t="s">
        <v>60</v>
      </c>
      <c r="O4375" s="6" t="s">
        <v>60</v>
      </c>
      <c r="P4375" s="49" t="s">
        <v>66</v>
      </c>
      <c r="Q4375" s="49" t="s">
        <v>67</v>
      </c>
      <c r="R4375" s="6" t="s">
        <v>60</v>
      </c>
      <c r="S4375" s="49" t="s">
        <v>60</v>
      </c>
      <c r="T4375" s="73" t="str">
        <f>IF(_xlfn.XLOOKUP(I4375,LEGEND!B:B,LEGEND!H:H)&lt;&gt;"-",HYPERLINK(_xlfn.XLOOKUP(I4375,LEGEND!B:B,LEGEND!H:H),"link"),_xlfn.XLOOKUP(I4375,LEGEND!B:B,LEGEND!H:H))</f>
        <v>link</v>
      </c>
      <c r="U4375" s="73" t="str">
        <f>HYPERLINK(_xlfn.XLOOKUP(I4375,LEGEND!B:B,LEGEND!I:I))</f>
        <v>https://milwaukee-media-images.s3.amazonaws.com/hi/4932459087--Hero_1.jpg</v>
      </c>
      <c r="V4375" s="51" t="s">
        <v>21392</v>
      </c>
      <c r="W4375" s="63" t="s">
        <v>2373</v>
      </c>
      <c r="X4375" s="64">
        <v>1219</v>
      </c>
      <c r="Y4375" s="64">
        <v>25</v>
      </c>
      <c r="Z4375" s="64">
        <v>50</v>
      </c>
      <c r="AA4375" s="84">
        <v>1.204</v>
      </c>
      <c r="AB4375" s="85">
        <v>1</v>
      </c>
      <c r="AC4375" s="85">
        <v>1</v>
      </c>
    </row>
    <row r="4376" spans="1:29" ht="25.5">
      <c r="A4376" s="1"/>
      <c r="B4376" s="6" t="s">
        <v>9969</v>
      </c>
      <c r="C4376" s="6" t="s">
        <v>8778</v>
      </c>
      <c r="D4376" s="6" t="s">
        <v>10136</v>
      </c>
      <c r="E4376" s="49" t="s">
        <v>21284</v>
      </c>
      <c r="F4376" s="6" t="s">
        <v>10136</v>
      </c>
      <c r="G4376" s="6" t="s">
        <v>60</v>
      </c>
      <c r="H4376" s="6" t="s">
        <v>60</v>
      </c>
      <c r="I4376" s="60" t="s">
        <v>21397</v>
      </c>
      <c r="J4376" s="49" t="s">
        <v>21398</v>
      </c>
      <c r="K4376" s="6" t="s">
        <v>21399</v>
      </c>
      <c r="L4376" s="29">
        <f>IF($J$6="с учетом НДС",VLOOKUP(I4376,LEGEND!B:E,4,0)*(1-M4376),VLOOKUP(I4376,LEGEND!B:E,4,0)*(1-M4376)/1.2)</f>
        <v>8400</v>
      </c>
      <c r="M4376" s="57">
        <f>IF(AND(B4376&lt;&gt;"1_Электроинструмент",B4376&lt;&gt;"2_Садовая техника"),$J$5,IF($J$4&lt;=20%,$J$4,IFERROR(VLOOKUP(S4376,LEGEND!$L$2:$M$5,2,FALSE),$J$4)))</f>
        <v>0</v>
      </c>
      <c r="N4376" s="48" t="s">
        <v>60</v>
      </c>
      <c r="O4376" s="6" t="s">
        <v>60</v>
      </c>
      <c r="P4376" s="49" t="s">
        <v>66</v>
      </c>
      <c r="Q4376" s="49" t="s">
        <v>67</v>
      </c>
      <c r="R4376" s="6" t="s">
        <v>60</v>
      </c>
      <c r="S4376" s="49" t="s">
        <v>60</v>
      </c>
      <c r="T4376" s="73" t="str">
        <f>IF(_xlfn.XLOOKUP(I4376,LEGEND!B:B,LEGEND!H:H)&lt;&gt;"-",HYPERLINK(_xlfn.XLOOKUP(I4376,LEGEND!B:B,LEGEND!H:H),"link"),_xlfn.XLOOKUP(I4376,LEGEND!B:B,LEGEND!H:H))</f>
        <v>link</v>
      </c>
      <c r="U4376" s="73" t="str">
        <f>HYPERLINK(_xlfn.XLOOKUP(I4376,LEGEND!B:B,LEGEND!I:I))</f>
        <v>https://milwaukee-media-images.s3.amazonaws.com/hi/4932459063--Hero_1.jpg</v>
      </c>
      <c r="V4376" s="51" t="s">
        <v>21400</v>
      </c>
      <c r="W4376" s="63" t="s">
        <v>2373</v>
      </c>
      <c r="X4376" s="64">
        <v>610</v>
      </c>
      <c r="Y4376" s="64">
        <v>32</v>
      </c>
      <c r="Z4376" s="64">
        <v>64</v>
      </c>
      <c r="AA4376" s="84">
        <v>1.038</v>
      </c>
      <c r="AB4376" s="85">
        <v>1</v>
      </c>
      <c r="AC4376" s="85">
        <v>1</v>
      </c>
    </row>
    <row r="4377" spans="1:29" ht="25.5">
      <c r="A4377" s="1"/>
      <c r="B4377" s="6" t="s">
        <v>9969</v>
      </c>
      <c r="C4377" s="6" t="s">
        <v>8778</v>
      </c>
      <c r="D4377" s="6" t="s">
        <v>10136</v>
      </c>
      <c r="E4377" s="49" t="s">
        <v>21284</v>
      </c>
      <c r="F4377" s="6" t="s">
        <v>10136</v>
      </c>
      <c r="G4377" s="6" t="s">
        <v>60</v>
      </c>
      <c r="H4377" s="6" t="s">
        <v>60</v>
      </c>
      <c r="I4377" s="60" t="s">
        <v>21401</v>
      </c>
      <c r="J4377" s="49" t="s">
        <v>21402</v>
      </c>
      <c r="K4377" s="6" t="s">
        <v>21403</v>
      </c>
      <c r="L4377" s="29">
        <f>IF($J$6="с учетом НДС",VLOOKUP(I4377,LEGEND!B:E,4,0)*(1-M4377),VLOOKUP(I4377,LEGEND!B:E,4,0)*(1-M4377)/1.2)</f>
        <v>8500</v>
      </c>
      <c r="M4377" s="57">
        <f>IF(AND(B4377&lt;&gt;"1_Электроинструмент",B4377&lt;&gt;"2_Садовая техника"),$J$5,IF($J$4&lt;=20%,$J$4,IFERROR(VLOOKUP(S4377,LEGEND!$L$2:$M$5,2,FALSE),$J$4)))</f>
        <v>0</v>
      </c>
      <c r="N4377" s="48" t="s">
        <v>60</v>
      </c>
      <c r="O4377" s="6" t="s">
        <v>60</v>
      </c>
      <c r="P4377" s="49" t="s">
        <v>66</v>
      </c>
      <c r="Q4377" s="49" t="s">
        <v>67</v>
      </c>
      <c r="R4377" s="6" t="s">
        <v>60</v>
      </c>
      <c r="S4377" s="49" t="s">
        <v>60</v>
      </c>
      <c r="T4377" s="73" t="str">
        <f>IF(_xlfn.XLOOKUP(I4377,LEGEND!B:B,LEGEND!H:H)&lt;&gt;"-",HYPERLINK(_xlfn.XLOOKUP(I4377,LEGEND!B:B,LEGEND!H:H),"link"),_xlfn.XLOOKUP(I4377,LEGEND!B:B,LEGEND!H:H))</f>
        <v>link</v>
      </c>
      <c r="U4377" s="73" t="str">
        <f>HYPERLINK(_xlfn.XLOOKUP(I4377,LEGEND!B:B,LEGEND!I:I))</f>
        <v>https://milwaukee-media-images.s3.amazonaws.com/hi/4932459064--Hero_1.jpg</v>
      </c>
      <c r="V4377" s="51" t="s">
        <v>21404</v>
      </c>
      <c r="W4377" s="63" t="s">
        <v>2373</v>
      </c>
      <c r="X4377" s="64">
        <v>812</v>
      </c>
      <c r="Y4377" s="64">
        <v>63</v>
      </c>
      <c r="Z4377" s="64">
        <v>31</v>
      </c>
      <c r="AA4377" s="84">
        <v>1.1579999999999999</v>
      </c>
      <c r="AB4377" s="85">
        <v>1</v>
      </c>
      <c r="AC4377" s="85">
        <v>1</v>
      </c>
    </row>
    <row r="4378" spans="1:29" ht="15">
      <c r="A4378" s="1"/>
      <c r="B4378" s="6" t="s">
        <v>9969</v>
      </c>
      <c r="C4378" s="6" t="s">
        <v>8778</v>
      </c>
      <c r="D4378" s="6" t="s">
        <v>10136</v>
      </c>
      <c r="E4378" s="49" t="s">
        <v>21284</v>
      </c>
      <c r="F4378" s="6" t="s">
        <v>10136</v>
      </c>
      <c r="G4378" s="6" t="s">
        <v>60</v>
      </c>
      <c r="H4378" s="6" t="s">
        <v>60</v>
      </c>
      <c r="I4378" s="60" t="s">
        <v>21393</v>
      </c>
      <c r="J4378" s="49" t="s">
        <v>21394</v>
      </c>
      <c r="K4378" s="6" t="s">
        <v>21395</v>
      </c>
      <c r="L4378" s="29">
        <f>IF($J$6="с учетом НДС",VLOOKUP(I4378,LEGEND!B:E,4,0)*(1-M4378),VLOOKUP(I4378,LEGEND!B:E,4,0)*(1-M4378)/1.2)</f>
        <v>9000</v>
      </c>
      <c r="M4378" s="57">
        <f>IF(AND(B4378&lt;&gt;"1_Электроинструмент",B4378&lt;&gt;"2_Садовая техника"),$J$5,IF($J$4&lt;=20%,$J$4,IFERROR(VLOOKUP(S4378,LEGEND!$L$2:$M$5,2,FALSE),$J$4)))</f>
        <v>0</v>
      </c>
      <c r="N4378" s="48" t="s">
        <v>60</v>
      </c>
      <c r="O4378" s="6" t="s">
        <v>60</v>
      </c>
      <c r="P4378" s="49" t="s">
        <v>66</v>
      </c>
      <c r="Q4378" s="49" t="s">
        <v>473</v>
      </c>
      <c r="R4378" s="6" t="s">
        <v>60</v>
      </c>
      <c r="S4378" s="49" t="s">
        <v>60</v>
      </c>
      <c r="T4378" s="73" t="str">
        <f>IF(_xlfn.XLOOKUP(I4378,LEGEND!B:B,LEGEND!H:H)&lt;&gt;"-",HYPERLINK(_xlfn.XLOOKUP(I4378,LEGEND!B:B,LEGEND!H:H),"link"),_xlfn.XLOOKUP(I4378,LEGEND!B:B,LEGEND!H:H))</f>
        <v>link</v>
      </c>
      <c r="U4378" s="73" t="str">
        <f>HYPERLINK(_xlfn.XLOOKUP(I4378,LEGEND!B:B,LEGEND!I:I))</f>
        <v>https://milwaukee-media-images.s3.amazonaws.com/hi/4932459088--Hero_1.jpg</v>
      </c>
      <c r="V4378" s="51" t="s">
        <v>21396</v>
      </c>
      <c r="W4378" s="63" t="s">
        <v>71</v>
      </c>
      <c r="X4378" s="64">
        <v>1828</v>
      </c>
      <c r="Y4378" s="64">
        <v>50</v>
      </c>
      <c r="Z4378" s="64">
        <v>25</v>
      </c>
      <c r="AA4378" s="84">
        <v>1.7</v>
      </c>
      <c r="AB4378" s="85">
        <v>1</v>
      </c>
      <c r="AC4378" s="85">
        <v>1</v>
      </c>
    </row>
    <row r="4379" spans="1:29" ht="25.5">
      <c r="A4379" s="1"/>
      <c r="B4379" s="6" t="s">
        <v>9969</v>
      </c>
      <c r="C4379" s="6" t="s">
        <v>8778</v>
      </c>
      <c r="D4379" s="6" t="s">
        <v>10136</v>
      </c>
      <c r="E4379" s="49" t="s">
        <v>21284</v>
      </c>
      <c r="F4379" s="6" t="s">
        <v>10136</v>
      </c>
      <c r="G4379" s="6" t="s">
        <v>60</v>
      </c>
      <c r="H4379" s="6" t="s">
        <v>60</v>
      </c>
      <c r="I4379" s="60" t="s">
        <v>21405</v>
      </c>
      <c r="J4379" s="49" t="s">
        <v>21406</v>
      </c>
      <c r="K4379" s="6" t="s">
        <v>21407</v>
      </c>
      <c r="L4379" s="29">
        <f>IF($J$6="с учетом НДС",VLOOKUP(I4379,LEGEND!B:E,4,0)*(1-M4379),VLOOKUP(I4379,LEGEND!B:E,4,0)*(1-M4379)/1.2)</f>
        <v>9000</v>
      </c>
      <c r="M4379" s="57">
        <f>IF(AND(B4379&lt;&gt;"1_Электроинструмент",B4379&lt;&gt;"2_Садовая техника"),$J$5,IF($J$4&lt;=20%,$J$4,IFERROR(VLOOKUP(S4379,LEGEND!$L$2:$M$5,2,FALSE),$J$4)))</f>
        <v>0</v>
      </c>
      <c r="N4379" s="48" t="s">
        <v>60</v>
      </c>
      <c r="O4379" s="6" t="s">
        <v>60</v>
      </c>
      <c r="P4379" s="49" t="s">
        <v>66</v>
      </c>
      <c r="Q4379" s="49" t="s">
        <v>67</v>
      </c>
      <c r="R4379" s="6" t="s">
        <v>60</v>
      </c>
      <c r="S4379" s="49" t="s">
        <v>60</v>
      </c>
      <c r="T4379" s="73" t="str">
        <f>IF(_xlfn.XLOOKUP(I4379,LEGEND!B:B,LEGEND!H:H)&lt;&gt;"-",HYPERLINK(_xlfn.XLOOKUP(I4379,LEGEND!B:B,LEGEND!H:H),"link"),_xlfn.XLOOKUP(I4379,LEGEND!B:B,LEGEND!H:H))</f>
        <v>link</v>
      </c>
      <c r="U4379" s="73" t="str">
        <f>HYPERLINK(_xlfn.XLOOKUP(I4379,LEGEND!B:B,LEGEND!I:I))</f>
        <v>https://milwaukee-media-images.s3.amazonaws.com/hi/4932459066--Hero_1.jpg</v>
      </c>
      <c r="V4379" s="51" t="s">
        <v>21408</v>
      </c>
      <c r="W4379" s="63" t="s">
        <v>2373</v>
      </c>
      <c r="X4379" s="64">
        <v>1016</v>
      </c>
      <c r="Y4379" s="64">
        <v>64</v>
      </c>
      <c r="Z4379" s="64">
        <v>32</v>
      </c>
      <c r="AA4379" s="84">
        <v>1.3879999999999999</v>
      </c>
      <c r="AB4379" s="85">
        <v>1</v>
      </c>
      <c r="AC4379" s="85">
        <v>1</v>
      </c>
    </row>
    <row r="4380" spans="1:29" ht="25.5">
      <c r="A4380" s="1"/>
      <c r="B4380" s="6" t="s">
        <v>9969</v>
      </c>
      <c r="C4380" s="6" t="s">
        <v>8778</v>
      </c>
      <c r="D4380" s="6" t="s">
        <v>10136</v>
      </c>
      <c r="E4380" s="49" t="s">
        <v>21284</v>
      </c>
      <c r="F4380" s="6" t="s">
        <v>10136</v>
      </c>
      <c r="G4380" s="6" t="s">
        <v>60</v>
      </c>
      <c r="H4380" s="6" t="s">
        <v>60</v>
      </c>
      <c r="I4380" s="60" t="s">
        <v>21409</v>
      </c>
      <c r="J4380" s="49" t="s">
        <v>21410</v>
      </c>
      <c r="K4380" s="6" t="s">
        <v>21411</v>
      </c>
      <c r="L4380" s="29">
        <f>IF($J$6="с учетом НДС",VLOOKUP(I4380,LEGEND!B:E,4,0)*(1-M4380),VLOOKUP(I4380,LEGEND!B:E,4,0)*(1-M4380)/1.2)</f>
        <v>9300</v>
      </c>
      <c r="M4380" s="57">
        <f>IF(AND(B4380&lt;&gt;"1_Электроинструмент",B4380&lt;&gt;"2_Садовая техника"),$J$5,IF($J$4&lt;=20%,$J$4,IFERROR(VLOOKUP(S4380,LEGEND!$L$2:$M$5,2,FALSE),$J$4)))</f>
        <v>0</v>
      </c>
      <c r="N4380" s="48" t="s">
        <v>60</v>
      </c>
      <c r="O4380" s="6" t="s">
        <v>60</v>
      </c>
      <c r="P4380" s="49" t="s">
        <v>66</v>
      </c>
      <c r="Q4380" s="49" t="s">
        <v>67</v>
      </c>
      <c r="R4380" s="6" t="s">
        <v>60</v>
      </c>
      <c r="S4380" s="49" t="s">
        <v>60</v>
      </c>
      <c r="T4380" s="73" t="str">
        <f>IF(_xlfn.XLOOKUP(I4380,LEGEND!B:B,LEGEND!H:H)&lt;&gt;"-",HYPERLINK(_xlfn.XLOOKUP(I4380,LEGEND!B:B,LEGEND!H:H),"link"),_xlfn.XLOOKUP(I4380,LEGEND!B:B,LEGEND!H:H))</f>
        <v>link</v>
      </c>
      <c r="U4380" s="73" t="str">
        <f>HYPERLINK(_xlfn.XLOOKUP(I4380,LEGEND!B:B,LEGEND!I:I))</f>
        <v>https://milwaukee-media-images.s3.amazonaws.com/hi/4932459065--Hero_1.jpg</v>
      </c>
      <c r="V4380" s="51" t="s">
        <v>21412</v>
      </c>
      <c r="W4380" s="63" t="s">
        <v>2373</v>
      </c>
      <c r="X4380" s="64">
        <v>812</v>
      </c>
      <c r="Y4380" s="64">
        <v>63</v>
      </c>
      <c r="Z4380" s="64">
        <v>31</v>
      </c>
      <c r="AA4380" s="84">
        <v>1.1970000000000001</v>
      </c>
      <c r="AB4380" s="85">
        <v>1</v>
      </c>
      <c r="AC4380" s="85">
        <v>1</v>
      </c>
    </row>
    <row r="4381" spans="1:29" ht="25.5">
      <c r="A4381" s="1"/>
      <c r="B4381" s="6" t="s">
        <v>9969</v>
      </c>
      <c r="C4381" s="6" t="s">
        <v>8778</v>
      </c>
      <c r="D4381" s="6" t="s">
        <v>10136</v>
      </c>
      <c r="E4381" s="49" t="s">
        <v>21284</v>
      </c>
      <c r="F4381" s="6" t="s">
        <v>10136</v>
      </c>
      <c r="G4381" s="6" t="s">
        <v>60</v>
      </c>
      <c r="H4381" s="6" t="s">
        <v>60</v>
      </c>
      <c r="I4381" s="60" t="s">
        <v>21413</v>
      </c>
      <c r="J4381" s="49" t="s">
        <v>21414</v>
      </c>
      <c r="K4381" s="6" t="s">
        <v>21415</v>
      </c>
      <c r="L4381" s="29">
        <f>IF($J$6="с учетом НДС",VLOOKUP(I4381,LEGEND!B:E,4,0)*(1-M4381),VLOOKUP(I4381,LEGEND!B:E,4,0)*(1-M4381)/1.2)</f>
        <v>10300</v>
      </c>
      <c r="M4381" s="57">
        <f>IF(AND(B4381&lt;&gt;"1_Электроинструмент",B4381&lt;&gt;"2_Садовая техника"),$J$5,IF($J$4&lt;=20%,$J$4,IFERROR(VLOOKUP(S4381,LEGEND!$L$2:$M$5,2,FALSE),$J$4)))</f>
        <v>0</v>
      </c>
      <c r="N4381" s="48" t="s">
        <v>60</v>
      </c>
      <c r="O4381" s="6" t="s">
        <v>60</v>
      </c>
      <c r="P4381" s="49" t="s">
        <v>66</v>
      </c>
      <c r="Q4381" s="49" t="s">
        <v>67</v>
      </c>
      <c r="R4381" s="6" t="s">
        <v>60</v>
      </c>
      <c r="S4381" s="49" t="s">
        <v>60</v>
      </c>
      <c r="T4381" s="73" t="str">
        <f>IF(_xlfn.XLOOKUP(I4381,LEGEND!B:B,LEGEND!H:H)&lt;&gt;"-",HYPERLINK(_xlfn.XLOOKUP(I4381,LEGEND!B:B,LEGEND!H:H),"link"),_xlfn.XLOOKUP(I4381,LEGEND!B:B,LEGEND!H:H))</f>
        <v>link</v>
      </c>
      <c r="U4381" s="73" t="str">
        <f>HYPERLINK(_xlfn.XLOOKUP(I4381,LEGEND!B:B,LEGEND!I:I))</f>
        <v>https://milwaukee-media-images.s3.amazonaws.com/hi/4932459068--Hero_1.jpg</v>
      </c>
      <c r="V4381" s="51" t="s">
        <v>21416</v>
      </c>
      <c r="W4381" s="63" t="s">
        <v>2373</v>
      </c>
      <c r="X4381" s="64">
        <v>1219</v>
      </c>
      <c r="Y4381" s="64">
        <v>64</v>
      </c>
      <c r="Z4381" s="64">
        <v>32</v>
      </c>
      <c r="AA4381" s="84">
        <v>1.6279999999999999</v>
      </c>
      <c r="AB4381" s="85">
        <v>1</v>
      </c>
      <c r="AC4381" s="85">
        <v>1</v>
      </c>
    </row>
    <row r="4382" spans="1:29" ht="25.5">
      <c r="A4382" s="1"/>
      <c r="B4382" s="6" t="s">
        <v>9969</v>
      </c>
      <c r="C4382" s="6" t="s">
        <v>8778</v>
      </c>
      <c r="D4382" s="6" t="s">
        <v>10136</v>
      </c>
      <c r="E4382" s="49" t="s">
        <v>21284</v>
      </c>
      <c r="F4382" s="6" t="s">
        <v>10136</v>
      </c>
      <c r="G4382" s="6" t="s">
        <v>60</v>
      </c>
      <c r="H4382" s="6" t="s">
        <v>60</v>
      </c>
      <c r="I4382" s="60" t="s">
        <v>21417</v>
      </c>
      <c r="J4382" s="49" t="s">
        <v>21418</v>
      </c>
      <c r="K4382" s="6" t="s">
        <v>21419</v>
      </c>
      <c r="L4382" s="29">
        <f>IF($J$6="с учетом НДС",VLOOKUP(I4382,LEGEND!B:E,4,0)*(1-M4382),VLOOKUP(I4382,LEGEND!B:E,4,0)*(1-M4382)/1.2)</f>
        <v>10600</v>
      </c>
      <c r="M4382" s="57">
        <f>IF(AND(B4382&lt;&gt;"1_Электроинструмент",B4382&lt;&gt;"2_Садовая техника"),$J$5,IF($J$4&lt;=20%,$J$4,IFERROR(VLOOKUP(S4382,LEGEND!$L$2:$M$5,2,FALSE),$J$4)))</f>
        <v>0</v>
      </c>
      <c r="N4382" s="48" t="s">
        <v>60</v>
      </c>
      <c r="O4382" s="6" t="s">
        <v>60</v>
      </c>
      <c r="P4382" s="49" t="s">
        <v>66</v>
      </c>
      <c r="Q4382" s="49" t="s">
        <v>67</v>
      </c>
      <c r="R4382" s="6" t="s">
        <v>60</v>
      </c>
      <c r="S4382" s="49" t="s">
        <v>60</v>
      </c>
      <c r="T4382" s="73" t="str">
        <f>IF(_xlfn.XLOOKUP(I4382,LEGEND!B:B,LEGEND!H:H)&lt;&gt;"-",HYPERLINK(_xlfn.XLOOKUP(I4382,LEGEND!B:B,LEGEND!H:H),"link"),_xlfn.XLOOKUP(I4382,LEGEND!B:B,LEGEND!H:H))</f>
        <v>link</v>
      </c>
      <c r="U4382" s="73" t="str">
        <f>HYPERLINK(_xlfn.XLOOKUP(I4382,LEGEND!B:B,LEGEND!I:I))</f>
        <v>https://milwaukee-media-images.s3.amazonaws.com/hi/4932459067--Hero_1.jpg</v>
      </c>
      <c r="V4382" s="51" t="s">
        <v>21420</v>
      </c>
      <c r="W4382" s="63" t="s">
        <v>2373</v>
      </c>
      <c r="X4382" s="64">
        <v>1016</v>
      </c>
      <c r="Y4382" s="64">
        <v>64</v>
      </c>
      <c r="Z4382" s="64">
        <v>32</v>
      </c>
      <c r="AA4382" s="84">
        <v>1.468</v>
      </c>
      <c r="AB4382" s="85">
        <v>1</v>
      </c>
      <c r="AC4382" s="85">
        <v>1</v>
      </c>
    </row>
    <row r="4383" spans="1:29" ht="25.5">
      <c r="A4383" s="1"/>
      <c r="B4383" s="6" t="s">
        <v>9969</v>
      </c>
      <c r="C4383" s="6" t="s">
        <v>8778</v>
      </c>
      <c r="D4383" s="6" t="s">
        <v>10136</v>
      </c>
      <c r="E4383" s="49" t="s">
        <v>21284</v>
      </c>
      <c r="F4383" s="6" t="s">
        <v>10136</v>
      </c>
      <c r="G4383" s="6" t="s">
        <v>60</v>
      </c>
      <c r="H4383" s="6" t="s">
        <v>60</v>
      </c>
      <c r="I4383" s="60" t="s">
        <v>21421</v>
      </c>
      <c r="J4383" s="49" t="s">
        <v>21422</v>
      </c>
      <c r="K4383" s="6" t="s">
        <v>21423</v>
      </c>
      <c r="L4383" s="29">
        <f>IF($J$6="с учетом НДС",VLOOKUP(I4383,LEGEND!B:E,4,0)*(1-M4383),VLOOKUP(I4383,LEGEND!B:E,4,0)*(1-M4383)/1.2)</f>
        <v>10700</v>
      </c>
      <c r="M4383" s="57">
        <f>IF(AND(B4383&lt;&gt;"1_Электроинструмент",B4383&lt;&gt;"2_Садовая техника"),$J$5,IF($J$4&lt;=20%,$J$4,IFERROR(VLOOKUP(S4383,LEGEND!$L$2:$M$5,2,FALSE),$J$4)))</f>
        <v>0</v>
      </c>
      <c r="N4383" s="48" t="s">
        <v>60</v>
      </c>
      <c r="O4383" s="6" t="s">
        <v>60</v>
      </c>
      <c r="P4383" s="49" t="s">
        <v>66</v>
      </c>
      <c r="Q4383" s="49" t="s">
        <v>67</v>
      </c>
      <c r="R4383" s="6" t="s">
        <v>60</v>
      </c>
      <c r="S4383" s="49" t="s">
        <v>60</v>
      </c>
      <c r="T4383" s="73" t="str">
        <f>IF(_xlfn.XLOOKUP(I4383,LEGEND!B:B,LEGEND!H:H)&lt;&gt;"-",HYPERLINK(_xlfn.XLOOKUP(I4383,LEGEND!B:B,LEGEND!H:H),"link"),_xlfn.XLOOKUP(I4383,LEGEND!B:B,LEGEND!H:H))</f>
        <v>link</v>
      </c>
      <c r="U4383" s="73" t="str">
        <f>HYPERLINK(_xlfn.XLOOKUP(I4383,LEGEND!B:B,LEGEND!I:I))</f>
        <v>https://milwaukee-media-images.s3.amazonaws.com/hi/4932459089--Hero_1.jpg</v>
      </c>
      <c r="V4383" s="51" t="s">
        <v>21424</v>
      </c>
      <c r="W4383" s="63" t="s">
        <v>71</v>
      </c>
      <c r="X4383" s="64">
        <v>1828</v>
      </c>
      <c r="Y4383" s="64">
        <v>50</v>
      </c>
      <c r="Z4383" s="64">
        <v>25</v>
      </c>
      <c r="AA4383" s="84">
        <v>1.752</v>
      </c>
      <c r="AB4383" s="85">
        <v>1</v>
      </c>
      <c r="AC4383" s="85">
        <v>1</v>
      </c>
    </row>
    <row r="4384" spans="1:29" ht="25.5">
      <c r="A4384" s="1"/>
      <c r="B4384" s="6" t="s">
        <v>9969</v>
      </c>
      <c r="C4384" s="6" t="s">
        <v>8778</v>
      </c>
      <c r="D4384" s="6" t="s">
        <v>10136</v>
      </c>
      <c r="E4384" s="49" t="s">
        <v>21284</v>
      </c>
      <c r="F4384" s="6" t="s">
        <v>10136</v>
      </c>
      <c r="G4384" s="6" t="s">
        <v>60</v>
      </c>
      <c r="H4384" s="6" t="s">
        <v>60</v>
      </c>
      <c r="I4384" s="60" t="s">
        <v>21425</v>
      </c>
      <c r="J4384" s="49" t="s">
        <v>21426</v>
      </c>
      <c r="K4384" s="6" t="s">
        <v>21427</v>
      </c>
      <c r="L4384" s="29">
        <f>IF($J$6="с учетом НДС",VLOOKUP(I4384,LEGEND!B:E,4,0)*(1-M4384),VLOOKUP(I4384,LEGEND!B:E,4,0)*(1-M4384)/1.2)</f>
        <v>12000</v>
      </c>
      <c r="M4384" s="57">
        <f>IF(AND(B4384&lt;&gt;"1_Электроинструмент",B4384&lt;&gt;"2_Садовая техника"),$J$5,IF($J$4&lt;=20%,$J$4,IFERROR(VLOOKUP(S4384,LEGEND!$L$2:$M$5,2,FALSE),$J$4)))</f>
        <v>0</v>
      </c>
      <c r="N4384" s="48" t="s">
        <v>60</v>
      </c>
      <c r="O4384" s="6" t="s">
        <v>60</v>
      </c>
      <c r="P4384" s="49" t="s">
        <v>66</v>
      </c>
      <c r="Q4384" s="49" t="s">
        <v>67</v>
      </c>
      <c r="R4384" s="6" t="s">
        <v>60</v>
      </c>
      <c r="S4384" s="49" t="s">
        <v>60</v>
      </c>
      <c r="T4384" s="73" t="str">
        <f>IF(_xlfn.XLOOKUP(I4384,LEGEND!B:B,LEGEND!H:H)&lt;&gt;"-",HYPERLINK(_xlfn.XLOOKUP(I4384,LEGEND!B:B,LEGEND!H:H),"link"),_xlfn.XLOOKUP(I4384,LEGEND!B:B,LEGEND!H:H))</f>
        <v>link</v>
      </c>
      <c r="U4384" s="73" t="str">
        <f>HYPERLINK(_xlfn.XLOOKUP(I4384,LEGEND!B:B,LEGEND!I:I))</f>
        <v>https://milwaukee-media-images.s3.amazonaws.com/hi/4932459069--Hero_1.jpg</v>
      </c>
      <c r="V4384" s="51" t="s">
        <v>21428</v>
      </c>
      <c r="W4384" s="63" t="s">
        <v>71</v>
      </c>
      <c r="X4384" s="64">
        <v>1219</v>
      </c>
      <c r="Y4384" s="64">
        <v>64</v>
      </c>
      <c r="Z4384" s="64">
        <v>32</v>
      </c>
      <c r="AA4384" s="84">
        <v>1.6579999999999999</v>
      </c>
      <c r="AB4384" s="85">
        <v>1</v>
      </c>
      <c r="AC4384" s="85">
        <v>1</v>
      </c>
    </row>
    <row r="4385" spans="1:29" ht="25.5">
      <c r="A4385" s="1"/>
      <c r="B4385" s="6" t="s">
        <v>9969</v>
      </c>
      <c r="C4385" s="6" t="s">
        <v>8778</v>
      </c>
      <c r="D4385" s="6" t="s">
        <v>10136</v>
      </c>
      <c r="E4385" s="49" t="s">
        <v>21284</v>
      </c>
      <c r="F4385" s="6" t="s">
        <v>10136</v>
      </c>
      <c r="G4385" s="6" t="s">
        <v>60</v>
      </c>
      <c r="H4385" s="6" t="s">
        <v>60</v>
      </c>
      <c r="I4385" s="60" t="s">
        <v>21429</v>
      </c>
      <c r="J4385" s="49" t="s">
        <v>21430</v>
      </c>
      <c r="K4385" s="6" t="s">
        <v>21431</v>
      </c>
      <c r="L4385" s="29">
        <f>IF($J$6="с учетом НДС",VLOOKUP(I4385,LEGEND!B:E,4,0)*(1-M4385),VLOOKUP(I4385,LEGEND!B:E,4,0)*(1-M4385)/1.2)</f>
        <v>12800</v>
      </c>
      <c r="M4385" s="57">
        <f>IF(AND(B4385&lt;&gt;"1_Электроинструмент",B4385&lt;&gt;"2_Садовая техника"),$J$5,IF($J$4&lt;=20%,$J$4,IFERROR(VLOOKUP(S4385,LEGEND!$L$2:$M$5,2,FALSE),$J$4)))</f>
        <v>0</v>
      </c>
      <c r="N4385" s="48" t="s">
        <v>60</v>
      </c>
      <c r="O4385" s="6" t="s">
        <v>60</v>
      </c>
      <c r="P4385" s="49" t="s">
        <v>66</v>
      </c>
      <c r="Q4385" s="49" t="s">
        <v>67</v>
      </c>
      <c r="R4385" s="6" t="s">
        <v>60</v>
      </c>
      <c r="S4385" s="49" t="s">
        <v>60</v>
      </c>
      <c r="T4385" s="73" t="str">
        <f>IF(_xlfn.XLOOKUP(I4385,LEGEND!B:B,LEGEND!H:H)&lt;&gt;"-",HYPERLINK(_xlfn.XLOOKUP(I4385,LEGEND!B:B,LEGEND!H:H),"link"),_xlfn.XLOOKUP(I4385,LEGEND!B:B,LEGEND!H:H))</f>
        <v>link</v>
      </c>
      <c r="U4385" s="73" t="str">
        <f>HYPERLINK(_xlfn.XLOOKUP(I4385,LEGEND!B:B,LEGEND!I:I))</f>
        <v>https://milwaukee-media-images.s3.amazonaws.com/hi/4932459070--Hero_1.jpg</v>
      </c>
      <c r="V4385" s="51" t="s">
        <v>21432</v>
      </c>
      <c r="W4385" s="63" t="s">
        <v>2373</v>
      </c>
      <c r="X4385" s="64">
        <v>1828</v>
      </c>
      <c r="Y4385" s="64">
        <v>64</v>
      </c>
      <c r="Z4385" s="64">
        <v>32</v>
      </c>
      <c r="AA4385" s="84">
        <v>2.1680000000000001</v>
      </c>
      <c r="AB4385" s="85">
        <v>1</v>
      </c>
      <c r="AC4385" s="85">
        <v>1</v>
      </c>
    </row>
    <row r="4386" spans="1:29" ht="25.5">
      <c r="A4386" s="1"/>
      <c r="B4386" s="6" t="s">
        <v>9969</v>
      </c>
      <c r="C4386" s="6" t="s">
        <v>8778</v>
      </c>
      <c r="D4386" s="6" t="s">
        <v>10136</v>
      </c>
      <c r="E4386" s="49" t="s">
        <v>21284</v>
      </c>
      <c r="F4386" s="6" t="s">
        <v>10136</v>
      </c>
      <c r="G4386" s="6" t="s">
        <v>60</v>
      </c>
      <c r="H4386" s="6" t="s">
        <v>60</v>
      </c>
      <c r="I4386" s="60" t="s">
        <v>21433</v>
      </c>
      <c r="J4386" s="49" t="s">
        <v>21434</v>
      </c>
      <c r="K4386" s="6" t="s">
        <v>21435</v>
      </c>
      <c r="L4386" s="29">
        <f>IF($J$6="с учетом НДС",VLOOKUP(I4386,LEGEND!B:E,4,0)*(1-M4386),VLOOKUP(I4386,LEGEND!B:E,4,0)*(1-M4386)/1.2)</f>
        <v>13400</v>
      </c>
      <c r="M4386" s="57">
        <f>IF(AND(B4386&lt;&gt;"1_Электроинструмент",B4386&lt;&gt;"2_Садовая техника"),$J$5,IF($J$4&lt;=20%,$J$4,IFERROR(VLOOKUP(S4386,LEGEND!$L$2:$M$5,2,FALSE),$J$4)))</f>
        <v>0</v>
      </c>
      <c r="N4386" s="48" t="s">
        <v>60</v>
      </c>
      <c r="O4386" s="6" t="s">
        <v>60</v>
      </c>
      <c r="P4386" s="49" t="s">
        <v>66</v>
      </c>
      <c r="Q4386" s="49" t="s">
        <v>67</v>
      </c>
      <c r="R4386" s="6" t="s">
        <v>60</v>
      </c>
      <c r="S4386" s="49" t="s">
        <v>60</v>
      </c>
      <c r="T4386" s="73" t="str">
        <f>IF(_xlfn.XLOOKUP(I4386,LEGEND!B:B,LEGEND!H:H)&lt;&gt;"-",HYPERLINK(_xlfn.XLOOKUP(I4386,LEGEND!B:B,LEGEND!H:H),"link"),_xlfn.XLOOKUP(I4386,LEGEND!B:B,LEGEND!H:H))</f>
        <v>link</v>
      </c>
      <c r="U4386" s="73" t="str">
        <f>HYPERLINK(_xlfn.XLOOKUP(I4386,LEGEND!B:B,LEGEND!I:I))</f>
        <v>https://milwaukee-media-images.s3.amazonaws.com/hi/4932459072--Hero_1.jpg</v>
      </c>
      <c r="V4386" s="51" t="s">
        <v>21436</v>
      </c>
      <c r="W4386" s="63" t="s">
        <v>2373</v>
      </c>
      <c r="X4386" s="64">
        <v>1981</v>
      </c>
      <c r="Y4386" s="64">
        <v>64</v>
      </c>
      <c r="Z4386" s="64">
        <v>32</v>
      </c>
      <c r="AA4386" s="84">
        <v>2.3380000000000001</v>
      </c>
      <c r="AB4386" s="85">
        <v>1</v>
      </c>
      <c r="AC4386" s="85">
        <v>1</v>
      </c>
    </row>
    <row r="4387" spans="1:29" ht="25.5">
      <c r="A4387" s="1"/>
      <c r="B4387" s="6" t="s">
        <v>9969</v>
      </c>
      <c r="C4387" s="6" t="s">
        <v>8778</v>
      </c>
      <c r="D4387" s="6" t="s">
        <v>10136</v>
      </c>
      <c r="E4387" s="49" t="s">
        <v>21284</v>
      </c>
      <c r="F4387" s="6" t="s">
        <v>10136</v>
      </c>
      <c r="G4387" s="6" t="s">
        <v>60</v>
      </c>
      <c r="H4387" s="6" t="s">
        <v>60</v>
      </c>
      <c r="I4387" s="60" t="s">
        <v>21437</v>
      </c>
      <c r="J4387" s="49" t="s">
        <v>21438</v>
      </c>
      <c r="K4387" s="6" t="s">
        <v>21439</v>
      </c>
      <c r="L4387" s="29">
        <f>IF($J$6="с учетом НДС",VLOOKUP(I4387,LEGEND!B:E,4,0)*(1-M4387),VLOOKUP(I4387,LEGEND!B:E,4,0)*(1-M4387)/1.2)</f>
        <v>14700</v>
      </c>
      <c r="M4387" s="57">
        <f>IF(AND(B4387&lt;&gt;"1_Электроинструмент",B4387&lt;&gt;"2_Садовая техника"),$J$5,IF($J$4&lt;=20%,$J$4,IFERROR(VLOOKUP(S4387,LEGEND!$L$2:$M$5,2,FALSE),$J$4)))</f>
        <v>0</v>
      </c>
      <c r="N4387" s="48" t="s">
        <v>60</v>
      </c>
      <c r="O4387" s="6" t="s">
        <v>60</v>
      </c>
      <c r="P4387" s="49" t="s">
        <v>66</v>
      </c>
      <c r="Q4387" s="49" t="s">
        <v>67</v>
      </c>
      <c r="R4387" s="6" t="s">
        <v>60</v>
      </c>
      <c r="S4387" s="49" t="s">
        <v>60</v>
      </c>
      <c r="T4387" s="73" t="str">
        <f>IF(_xlfn.XLOOKUP(I4387,LEGEND!B:B,LEGEND!H:H)&lt;&gt;"-",HYPERLINK(_xlfn.XLOOKUP(I4387,LEGEND!B:B,LEGEND!H:H),"link"),_xlfn.XLOOKUP(I4387,LEGEND!B:B,LEGEND!H:H))</f>
        <v>link</v>
      </c>
      <c r="U4387" s="73" t="str">
        <f>HYPERLINK(_xlfn.XLOOKUP(I4387,LEGEND!B:B,LEGEND!I:I))</f>
        <v>https://milwaukee-media-images.s3.amazonaws.com/hi/4932459074--Hero_1.jpg</v>
      </c>
      <c r="V4387" s="51" t="s">
        <v>21440</v>
      </c>
      <c r="W4387" s="63" t="s">
        <v>2373</v>
      </c>
      <c r="X4387" s="64">
        <v>2438</v>
      </c>
      <c r="Y4387" s="64">
        <v>64</v>
      </c>
      <c r="Z4387" s="64">
        <v>32</v>
      </c>
      <c r="AA4387" s="84">
        <v>2.8879999999999999</v>
      </c>
      <c r="AB4387" s="85">
        <v>1</v>
      </c>
      <c r="AC4387" s="85">
        <v>1</v>
      </c>
    </row>
    <row r="4388" spans="1:29" ht="25.5">
      <c r="A4388" s="1"/>
      <c r="B4388" s="6" t="s">
        <v>9969</v>
      </c>
      <c r="C4388" s="6" t="s">
        <v>8778</v>
      </c>
      <c r="D4388" s="6" t="s">
        <v>10136</v>
      </c>
      <c r="E4388" s="49" t="s">
        <v>21284</v>
      </c>
      <c r="F4388" s="6" t="s">
        <v>10136</v>
      </c>
      <c r="G4388" s="6" t="s">
        <v>60</v>
      </c>
      <c r="H4388" s="6" t="s">
        <v>60</v>
      </c>
      <c r="I4388" s="60" t="s">
        <v>21441</v>
      </c>
      <c r="J4388" s="49" t="s">
        <v>21442</v>
      </c>
      <c r="K4388" s="6" t="s">
        <v>21443</v>
      </c>
      <c r="L4388" s="29">
        <f>IF($J$6="с учетом НДС",VLOOKUP(I4388,LEGEND!B:E,4,0)*(1-M4388),VLOOKUP(I4388,LEGEND!B:E,4,0)*(1-M4388)/1.2)</f>
        <v>15500</v>
      </c>
      <c r="M4388" s="57">
        <f>IF(AND(B4388&lt;&gt;"1_Электроинструмент",B4388&lt;&gt;"2_Садовая техника"),$J$5,IF($J$4&lt;=20%,$J$4,IFERROR(VLOOKUP(S4388,LEGEND!$L$2:$M$5,2,FALSE),$J$4)))</f>
        <v>0</v>
      </c>
      <c r="N4388" s="48" t="s">
        <v>60</v>
      </c>
      <c r="O4388" s="6" t="s">
        <v>60</v>
      </c>
      <c r="P4388" s="49" t="s">
        <v>66</v>
      </c>
      <c r="Q4388" s="49" t="s">
        <v>67</v>
      </c>
      <c r="R4388" s="6" t="s">
        <v>60</v>
      </c>
      <c r="S4388" s="49" t="s">
        <v>60</v>
      </c>
      <c r="T4388" s="73" t="str">
        <f>IF(_xlfn.XLOOKUP(I4388,LEGEND!B:B,LEGEND!H:H)&lt;&gt;"-",HYPERLINK(_xlfn.XLOOKUP(I4388,LEGEND!B:B,LEGEND!H:H),"link"),_xlfn.XLOOKUP(I4388,LEGEND!B:B,LEGEND!H:H))</f>
        <v>link</v>
      </c>
      <c r="U4388" s="73" t="str">
        <f>HYPERLINK(_xlfn.XLOOKUP(I4388,LEGEND!B:B,LEGEND!I:I))</f>
        <v>https://milwaukee-media-images.s3.amazonaws.com/hi/4932459071--Hero_1.jpg</v>
      </c>
      <c r="V4388" s="51" t="s">
        <v>21444</v>
      </c>
      <c r="W4388" s="63" t="s">
        <v>2373</v>
      </c>
      <c r="X4388" s="64">
        <v>1828</v>
      </c>
      <c r="Y4388" s="64">
        <v>64</v>
      </c>
      <c r="Z4388" s="64">
        <v>32</v>
      </c>
      <c r="AA4388" s="84">
        <v>2.298</v>
      </c>
      <c r="AB4388" s="85">
        <v>1</v>
      </c>
      <c r="AC4388" s="85">
        <v>1</v>
      </c>
    </row>
    <row r="4389" spans="1:29" ht="25.5">
      <c r="A4389" s="1"/>
      <c r="B4389" s="6" t="s">
        <v>9969</v>
      </c>
      <c r="C4389" s="6" t="s">
        <v>8778</v>
      </c>
      <c r="D4389" s="6" t="s">
        <v>10136</v>
      </c>
      <c r="E4389" s="49" t="s">
        <v>21284</v>
      </c>
      <c r="F4389" s="6" t="s">
        <v>10136</v>
      </c>
      <c r="G4389" s="6" t="s">
        <v>60</v>
      </c>
      <c r="H4389" s="6" t="s">
        <v>60</v>
      </c>
      <c r="I4389" s="60" t="s">
        <v>21445</v>
      </c>
      <c r="J4389" s="49" t="s">
        <v>21446</v>
      </c>
      <c r="K4389" s="6" t="s">
        <v>21447</v>
      </c>
      <c r="L4389" s="29">
        <f>IF($J$6="с учетом НДС",VLOOKUP(I4389,LEGEND!B:E,4,0)*(1-M4389),VLOOKUP(I4389,LEGEND!B:E,4,0)*(1-M4389)/1.2)</f>
        <v>15800</v>
      </c>
      <c r="M4389" s="57">
        <f>IF(AND(B4389&lt;&gt;"1_Электроинструмент",B4389&lt;&gt;"2_Садовая техника"),$J$5,IF($J$4&lt;=20%,$J$4,IFERROR(VLOOKUP(S4389,LEGEND!$L$2:$M$5,2,FALSE),$J$4)))</f>
        <v>0</v>
      </c>
      <c r="N4389" s="48" t="s">
        <v>60</v>
      </c>
      <c r="O4389" s="6" t="s">
        <v>60</v>
      </c>
      <c r="P4389" s="49" t="s">
        <v>66</v>
      </c>
      <c r="Q4389" s="49" t="s">
        <v>67</v>
      </c>
      <c r="R4389" s="6" t="s">
        <v>60</v>
      </c>
      <c r="S4389" s="49" t="s">
        <v>60</v>
      </c>
      <c r="T4389" s="73" t="str">
        <f>IF(_xlfn.XLOOKUP(I4389,LEGEND!B:B,LEGEND!H:H)&lt;&gt;"-",HYPERLINK(_xlfn.XLOOKUP(I4389,LEGEND!B:B,LEGEND!H:H),"link"),_xlfn.XLOOKUP(I4389,LEGEND!B:B,LEGEND!H:H))</f>
        <v>link</v>
      </c>
      <c r="U4389" s="73" t="str">
        <f>HYPERLINK(_xlfn.XLOOKUP(I4389,LEGEND!B:B,LEGEND!I:I))</f>
        <v>https://milwaukee-media-images.s3.amazonaws.com/hi/4932459073--Hero_1.jpg</v>
      </c>
      <c r="V4389" s="51" t="s">
        <v>21448</v>
      </c>
      <c r="W4389" s="63" t="s">
        <v>2373</v>
      </c>
      <c r="X4389" s="64">
        <v>1978</v>
      </c>
      <c r="Y4389" s="64">
        <v>67</v>
      </c>
      <c r="Z4389" s="64">
        <v>34</v>
      </c>
      <c r="AA4389" s="84">
        <v>2.61</v>
      </c>
      <c r="AB4389" s="85">
        <v>1</v>
      </c>
      <c r="AC4389" s="85">
        <v>1</v>
      </c>
    </row>
    <row r="4390" spans="1:29" ht="25.5">
      <c r="A4390" s="1"/>
      <c r="B4390" s="6" t="s">
        <v>9969</v>
      </c>
      <c r="C4390" s="6" t="s">
        <v>8778</v>
      </c>
      <c r="D4390" s="6" t="s">
        <v>10136</v>
      </c>
      <c r="E4390" s="49" t="s">
        <v>21284</v>
      </c>
      <c r="F4390" s="6" t="s">
        <v>10136</v>
      </c>
      <c r="G4390" s="6" t="s">
        <v>60</v>
      </c>
      <c r="H4390" s="6" t="s">
        <v>60</v>
      </c>
      <c r="I4390" s="60" t="s">
        <v>21449</v>
      </c>
      <c r="J4390" s="49" t="s">
        <v>21450</v>
      </c>
      <c r="K4390" s="6" t="s">
        <v>21451</v>
      </c>
      <c r="L4390" s="29">
        <f>IF($J$6="с учетом НДС",VLOOKUP(I4390,LEGEND!B:E,4,0)*(1-M4390),VLOOKUP(I4390,LEGEND!B:E,4,0)*(1-M4390)/1.2)</f>
        <v>17500</v>
      </c>
      <c r="M4390" s="57">
        <f>IF(AND(B4390&lt;&gt;"1_Электроинструмент",B4390&lt;&gt;"2_Садовая техника"),$J$5,IF($J$4&lt;=20%,$J$4,IFERROR(VLOOKUP(S4390,LEGEND!$L$2:$M$5,2,FALSE),$J$4)))</f>
        <v>0</v>
      </c>
      <c r="N4390" s="48" t="s">
        <v>60</v>
      </c>
      <c r="O4390" s="6" t="s">
        <v>60</v>
      </c>
      <c r="P4390" s="49" t="s">
        <v>66</v>
      </c>
      <c r="Q4390" s="49" t="s">
        <v>67</v>
      </c>
      <c r="R4390" s="6" t="s">
        <v>60</v>
      </c>
      <c r="S4390" s="49" t="s">
        <v>60</v>
      </c>
      <c r="T4390" s="73" t="str">
        <f>IF(_xlfn.XLOOKUP(I4390,LEGEND!B:B,LEGEND!H:H)&lt;&gt;"-",HYPERLINK(_xlfn.XLOOKUP(I4390,LEGEND!B:B,LEGEND!H:H),"link"),_xlfn.XLOOKUP(I4390,LEGEND!B:B,LEGEND!H:H))</f>
        <v>link</v>
      </c>
      <c r="U4390" s="73" t="str">
        <f>HYPERLINK(_xlfn.XLOOKUP(I4390,LEGEND!B:B,LEGEND!I:I))</f>
        <v>https://milwaukee-media-images.s3.amazonaws.com/hi/4932459075--Hero_1.jpg</v>
      </c>
      <c r="V4390" s="51" t="s">
        <v>21452</v>
      </c>
      <c r="W4390" s="63" t="s">
        <v>2373</v>
      </c>
      <c r="X4390" s="64">
        <v>2438</v>
      </c>
      <c r="Y4390" s="64">
        <v>64</v>
      </c>
      <c r="Z4390" s="64">
        <v>32</v>
      </c>
      <c r="AA4390" s="84">
        <v>3.008</v>
      </c>
      <c r="AB4390" s="85">
        <v>1</v>
      </c>
      <c r="AC4390" s="85">
        <v>1</v>
      </c>
    </row>
    <row r="4391" spans="1:29" ht="25.5">
      <c r="A4391" s="1"/>
      <c r="B4391" s="6" t="s">
        <v>9969</v>
      </c>
      <c r="C4391" s="6" t="s">
        <v>8778</v>
      </c>
      <c r="D4391" s="6" t="s">
        <v>10136</v>
      </c>
      <c r="E4391" s="49" t="s">
        <v>21453</v>
      </c>
      <c r="F4391" s="6" t="s">
        <v>10136</v>
      </c>
      <c r="G4391" s="6" t="s">
        <v>60</v>
      </c>
      <c r="H4391" s="6" t="s">
        <v>60</v>
      </c>
      <c r="I4391" s="60" t="s">
        <v>21454</v>
      </c>
      <c r="J4391" s="49" t="s">
        <v>21455</v>
      </c>
      <c r="K4391" s="6" t="s">
        <v>21456</v>
      </c>
      <c r="L4391" s="29">
        <f>IF($J$6="с учетом НДС",VLOOKUP(I4391,LEGEND!B:E,4,0)*(1-M4391),VLOOKUP(I4391,LEGEND!B:E,4,0)*(1-M4391)/1.2)</f>
        <v>730</v>
      </c>
      <c r="M4391" s="57">
        <f>IF(AND(B4391&lt;&gt;"1_Электроинструмент",B4391&lt;&gt;"2_Садовая техника"),$J$5,IF($J$4&lt;=20%,$J$4,IFERROR(VLOOKUP(S4391,LEGEND!$L$2:$M$5,2,FALSE),$J$4)))</f>
        <v>0</v>
      </c>
      <c r="N4391" s="48" t="s">
        <v>60</v>
      </c>
      <c r="O4391" s="6" t="s">
        <v>60</v>
      </c>
      <c r="P4391" s="49" t="s">
        <v>66</v>
      </c>
      <c r="Q4391" s="49" t="s">
        <v>67</v>
      </c>
      <c r="R4391" s="6" t="s">
        <v>60</v>
      </c>
      <c r="S4391" s="49" t="s">
        <v>60</v>
      </c>
      <c r="T4391" s="73" t="str">
        <f>IF(_xlfn.XLOOKUP(I4391,LEGEND!B:B,LEGEND!H:H)&lt;&gt;"-",HYPERLINK(_xlfn.XLOOKUP(I4391,LEGEND!B:B,LEGEND!H:H),"link"),_xlfn.XLOOKUP(I4391,LEGEND!B:B,LEGEND!H:H))</f>
        <v>link</v>
      </c>
      <c r="U4391" s="73" t="str">
        <f>HYPERLINK(_xlfn.XLOOKUP(I4391,LEGEND!B:B,LEGEND!I:I))</f>
        <v>https://milwaukee-media-images.s3.amazonaws.com/hi/4932459100--Hero_1.jpg</v>
      </c>
      <c r="V4391" s="51" t="s">
        <v>21457</v>
      </c>
      <c r="W4391" s="63" t="s">
        <v>71</v>
      </c>
      <c r="X4391" s="64">
        <v>30</v>
      </c>
      <c r="Y4391" s="64">
        <v>110</v>
      </c>
      <c r="Z4391" s="64">
        <v>290</v>
      </c>
      <c r="AA4391" s="84">
        <v>0.08</v>
      </c>
      <c r="AB4391" s="85">
        <v>1</v>
      </c>
      <c r="AC4391" s="85">
        <v>1</v>
      </c>
    </row>
    <row r="4392" spans="1:29" ht="25.5">
      <c r="A4392" s="1"/>
      <c r="B4392" s="6" t="s">
        <v>9969</v>
      </c>
      <c r="C4392" s="6" t="s">
        <v>8778</v>
      </c>
      <c r="D4392" s="6" t="s">
        <v>10136</v>
      </c>
      <c r="E4392" s="49" t="s">
        <v>21453</v>
      </c>
      <c r="F4392" s="6" t="s">
        <v>10136</v>
      </c>
      <c r="G4392" s="6" t="s">
        <v>60</v>
      </c>
      <c r="H4392" s="6" t="s">
        <v>60</v>
      </c>
      <c r="I4392" s="60" t="s">
        <v>21458</v>
      </c>
      <c r="J4392" s="49" t="s">
        <v>21459</v>
      </c>
      <c r="K4392" s="6" t="s">
        <v>21460</v>
      </c>
      <c r="L4392" s="29">
        <f>IF($J$6="с учетом НДС",VLOOKUP(I4392,LEGEND!B:E,4,0)*(1-M4392),VLOOKUP(I4392,LEGEND!B:E,4,0)*(1-M4392)/1.2)</f>
        <v>1040</v>
      </c>
      <c r="M4392" s="57">
        <f>IF(AND(B4392&lt;&gt;"1_Электроинструмент",B4392&lt;&gt;"2_Садовая техника"),$J$5,IF($J$4&lt;=20%,$J$4,IFERROR(VLOOKUP(S4392,LEGEND!$L$2:$M$5,2,FALSE),$J$4)))</f>
        <v>0</v>
      </c>
      <c r="N4392" s="48" t="s">
        <v>60</v>
      </c>
      <c r="O4392" s="6" t="s">
        <v>60</v>
      </c>
      <c r="P4392" s="49" t="s">
        <v>66</v>
      </c>
      <c r="Q4392" s="49" t="s">
        <v>67</v>
      </c>
      <c r="R4392" s="6" t="s">
        <v>60</v>
      </c>
      <c r="S4392" s="49" t="s">
        <v>60</v>
      </c>
      <c r="T4392" s="73" t="str">
        <f>IF(_xlfn.XLOOKUP(I4392,LEGEND!B:B,LEGEND!H:H)&lt;&gt;"-",HYPERLINK(_xlfn.XLOOKUP(I4392,LEGEND!B:B,LEGEND!H:H),"link"),_xlfn.XLOOKUP(I4392,LEGEND!B:B,LEGEND!H:H))</f>
        <v>link</v>
      </c>
      <c r="U4392" s="73" t="str">
        <f>HYPERLINK(_xlfn.XLOOKUP(I4392,LEGEND!B:B,LEGEND!I:I))</f>
        <v>https://milwaukee-media-images.s3.amazonaws.com/hi/4932472091--Hero_1.jpg</v>
      </c>
      <c r="V4392" s="51" t="s">
        <v>21461</v>
      </c>
      <c r="W4392" s="63" t="s">
        <v>71</v>
      </c>
      <c r="X4392" s="64">
        <v>200</v>
      </c>
      <c r="Y4392" s="64">
        <v>25</v>
      </c>
      <c r="Z4392" s="64">
        <v>50</v>
      </c>
      <c r="AA4392" s="84">
        <v>0.13800000000000001</v>
      </c>
      <c r="AB4392" s="85">
        <v>1</v>
      </c>
      <c r="AC4392" s="85">
        <v>1</v>
      </c>
    </row>
    <row r="4393" spans="1:29" ht="25.5">
      <c r="A4393" s="1"/>
      <c r="B4393" s="6" t="s">
        <v>9969</v>
      </c>
      <c r="C4393" s="6" t="s">
        <v>8778</v>
      </c>
      <c r="D4393" s="6" t="s">
        <v>10136</v>
      </c>
      <c r="E4393" s="49" t="s">
        <v>21453</v>
      </c>
      <c r="F4393" s="6" t="s">
        <v>10136</v>
      </c>
      <c r="G4393" s="6" t="s">
        <v>60</v>
      </c>
      <c r="H4393" s="6" t="s">
        <v>60</v>
      </c>
      <c r="I4393" s="60" t="s">
        <v>21462</v>
      </c>
      <c r="J4393" s="49" t="s">
        <v>21463</v>
      </c>
      <c r="K4393" s="6" t="s">
        <v>21464</v>
      </c>
      <c r="L4393" s="29">
        <f>IF($J$6="с учетом НДС",VLOOKUP(I4393,LEGEND!B:E,4,0)*(1-M4393),VLOOKUP(I4393,LEGEND!B:E,4,0)*(1-M4393)/1.2)</f>
        <v>2160</v>
      </c>
      <c r="M4393" s="57">
        <f>IF(AND(B4393&lt;&gt;"1_Электроинструмент",B4393&lt;&gt;"2_Садовая техника"),$J$5,IF($J$4&lt;=20%,$J$4,IFERROR(VLOOKUP(S4393,LEGEND!$L$2:$M$5,2,FALSE),$J$4)))</f>
        <v>0</v>
      </c>
      <c r="N4393" s="48" t="s">
        <v>60</v>
      </c>
      <c r="O4393" s="6" t="s">
        <v>60</v>
      </c>
      <c r="P4393" s="49" t="s">
        <v>66</v>
      </c>
      <c r="Q4393" s="49" t="s">
        <v>67</v>
      </c>
      <c r="R4393" s="6" t="s">
        <v>60</v>
      </c>
      <c r="S4393" s="49" t="s">
        <v>60</v>
      </c>
      <c r="T4393" s="73" t="str">
        <f>IF(_xlfn.XLOOKUP(I4393,LEGEND!B:B,LEGEND!H:H)&lt;&gt;"-",HYPERLINK(_xlfn.XLOOKUP(I4393,LEGEND!B:B,LEGEND!H:H),"link"),_xlfn.XLOOKUP(I4393,LEGEND!B:B,LEGEND!H:H))</f>
        <v>link</v>
      </c>
      <c r="U4393" s="73" t="str">
        <f>HYPERLINK(_xlfn.XLOOKUP(I4393,LEGEND!B:B,LEGEND!I:I))</f>
        <v>https://milwaukee-media-images.s3.amazonaws.com/hi/4932472122--Hero_1.jpg</v>
      </c>
      <c r="V4393" s="51" t="s">
        <v>21465</v>
      </c>
      <c r="W4393" s="63" t="s">
        <v>2373</v>
      </c>
      <c r="X4393" s="64">
        <v>109</v>
      </c>
      <c r="Y4393" s="64">
        <v>27</v>
      </c>
      <c r="Z4393" s="64">
        <v>124</v>
      </c>
      <c r="AA4393" s="84">
        <v>0.158</v>
      </c>
      <c r="AB4393" s="85">
        <v>1</v>
      </c>
      <c r="AC4393" s="85">
        <v>1</v>
      </c>
    </row>
    <row r="4394" spans="1:29" ht="25.5">
      <c r="A4394" s="1"/>
      <c r="B4394" s="6" t="s">
        <v>9969</v>
      </c>
      <c r="C4394" s="6" t="s">
        <v>8778</v>
      </c>
      <c r="D4394" s="6" t="s">
        <v>10136</v>
      </c>
      <c r="E4394" s="49" t="s">
        <v>21453</v>
      </c>
      <c r="F4394" s="6" t="s">
        <v>10136</v>
      </c>
      <c r="G4394" s="6" t="s">
        <v>60</v>
      </c>
      <c r="H4394" s="6" t="s">
        <v>60</v>
      </c>
      <c r="I4394" s="60" t="s">
        <v>21466</v>
      </c>
      <c r="J4394" s="49" t="s">
        <v>21467</v>
      </c>
      <c r="K4394" s="6" t="s">
        <v>21468</v>
      </c>
      <c r="L4394" s="29">
        <f>IF($J$6="с учетом НДС",VLOOKUP(I4394,LEGEND!B:E,4,0)*(1-M4394),VLOOKUP(I4394,LEGEND!B:E,4,0)*(1-M4394)/1.2)</f>
        <v>3720</v>
      </c>
      <c r="M4394" s="57">
        <f>IF(AND(B4394&lt;&gt;"1_Электроинструмент",B4394&lt;&gt;"2_Садовая техника"),$J$5,IF($J$4&lt;=20%,$J$4,IFERROR(VLOOKUP(S4394,LEGEND!$L$2:$M$5,2,FALSE),$J$4)))</f>
        <v>0</v>
      </c>
      <c r="N4394" s="48" t="s">
        <v>60</v>
      </c>
      <c r="O4394" s="6" t="s">
        <v>60</v>
      </c>
      <c r="P4394" s="49" t="s">
        <v>66</v>
      </c>
      <c r="Q4394" s="49" t="s">
        <v>67</v>
      </c>
      <c r="R4394" s="6" t="s">
        <v>60</v>
      </c>
      <c r="S4394" s="49" t="s">
        <v>60</v>
      </c>
      <c r="T4394" s="73" t="str">
        <f>IF(_xlfn.XLOOKUP(I4394,LEGEND!B:B,LEGEND!H:H)&lt;&gt;"-",HYPERLINK(_xlfn.XLOOKUP(I4394,LEGEND!B:B,LEGEND!H:H),"link"),_xlfn.XLOOKUP(I4394,LEGEND!B:B,LEGEND!H:H))</f>
        <v>link</v>
      </c>
      <c r="U4394" s="73" t="str">
        <f>HYPERLINK(_xlfn.XLOOKUP(I4394,LEGEND!B:B,LEGEND!I:I))</f>
        <v>https://milwaukee-media-images.s3.amazonaws.com/hi/4932459097--Hero_1.jpg</v>
      </c>
      <c r="V4394" s="51" t="s">
        <v>21469</v>
      </c>
      <c r="W4394" s="63" t="s">
        <v>2373</v>
      </c>
      <c r="X4394" s="64">
        <v>266</v>
      </c>
      <c r="Y4394" s="64">
        <v>82</v>
      </c>
      <c r="Z4394" s="64">
        <v>26</v>
      </c>
      <c r="AA4394" s="84">
        <v>0.2</v>
      </c>
      <c r="AB4394" s="85">
        <v>1</v>
      </c>
      <c r="AC4394" s="85">
        <v>1</v>
      </c>
    </row>
    <row r="4395" spans="1:29" ht="25.5">
      <c r="A4395" s="1"/>
      <c r="B4395" s="6" t="s">
        <v>9969</v>
      </c>
      <c r="C4395" s="6" t="s">
        <v>8778</v>
      </c>
      <c r="D4395" s="6" t="s">
        <v>10136</v>
      </c>
      <c r="E4395" s="49" t="s">
        <v>21453</v>
      </c>
      <c r="F4395" s="6" t="s">
        <v>10136</v>
      </c>
      <c r="G4395" s="6" t="s">
        <v>60</v>
      </c>
      <c r="H4395" s="6" t="s">
        <v>60</v>
      </c>
      <c r="I4395" s="60" t="s">
        <v>21470</v>
      </c>
      <c r="J4395" s="49" t="s">
        <v>21471</v>
      </c>
      <c r="K4395" s="6" t="s">
        <v>21472</v>
      </c>
      <c r="L4395" s="29">
        <f>IF($J$6="с учетом НДС",VLOOKUP(I4395,LEGEND!B:E,4,0)*(1-M4395),VLOOKUP(I4395,LEGEND!B:E,4,0)*(1-M4395)/1.2)</f>
        <v>5200</v>
      </c>
      <c r="M4395" s="57">
        <f>IF(AND(B4395&lt;&gt;"1_Электроинструмент",B4395&lt;&gt;"2_Садовая техника"),$J$5,IF($J$4&lt;=20%,$J$4,IFERROR(VLOOKUP(S4395,LEGEND!$L$2:$M$5,2,FALSE),$J$4)))</f>
        <v>0</v>
      </c>
      <c r="N4395" s="48" t="s">
        <v>60</v>
      </c>
      <c r="O4395" s="6" t="s">
        <v>60</v>
      </c>
      <c r="P4395" s="49" t="s">
        <v>66</v>
      </c>
      <c r="Q4395" s="49" t="s">
        <v>67</v>
      </c>
      <c r="R4395" s="6" t="s">
        <v>60</v>
      </c>
      <c r="S4395" s="49" t="s">
        <v>60</v>
      </c>
      <c r="T4395" s="73" t="str">
        <f>IF(_xlfn.XLOOKUP(I4395,LEGEND!B:B,LEGEND!H:H)&lt;&gt;"-",HYPERLINK(_xlfn.XLOOKUP(I4395,LEGEND!B:B,LEGEND!H:H),"link"),_xlfn.XLOOKUP(I4395,LEGEND!B:B,LEGEND!H:H))</f>
        <v>link</v>
      </c>
      <c r="U4395" s="73" t="str">
        <f>HYPERLINK(_xlfn.XLOOKUP(I4395,LEGEND!B:B,LEGEND!I:I))</f>
        <v>https://milwaukee-media-images.s3.amazonaws.com/hi/4932459096--Hero_1.jpg</v>
      </c>
      <c r="V4395" s="51" t="s">
        <v>21473</v>
      </c>
      <c r="W4395" s="63" t="s">
        <v>2373</v>
      </c>
      <c r="X4395" s="64">
        <v>97</v>
      </c>
      <c r="Y4395" s="64">
        <v>29</v>
      </c>
      <c r="Z4395" s="64">
        <v>297</v>
      </c>
      <c r="AA4395" s="84">
        <v>0.42199999999999999</v>
      </c>
      <c r="AB4395" s="85">
        <v>1</v>
      </c>
      <c r="AC4395" s="85">
        <v>1</v>
      </c>
    </row>
    <row r="4396" spans="1:29" ht="25.5">
      <c r="A4396" s="1"/>
      <c r="B4396" s="6" t="s">
        <v>9969</v>
      </c>
      <c r="C4396" s="6" t="s">
        <v>8778</v>
      </c>
      <c r="D4396" s="6" t="s">
        <v>10136</v>
      </c>
      <c r="E4396" s="49" t="s">
        <v>21474</v>
      </c>
      <c r="F4396" s="6" t="s">
        <v>10136</v>
      </c>
      <c r="G4396" s="6" t="s">
        <v>60</v>
      </c>
      <c r="H4396" s="6" t="s">
        <v>60</v>
      </c>
      <c r="I4396" s="60" t="s">
        <v>21475</v>
      </c>
      <c r="J4396" s="49" t="s">
        <v>21476</v>
      </c>
      <c r="K4396" s="6" t="s">
        <v>21477</v>
      </c>
      <c r="L4396" s="29">
        <f>IF($J$6="с учетом НДС",VLOOKUP(I4396,LEGEND!B:E,4,0)*(1-M4396),VLOOKUP(I4396,LEGEND!B:E,4,0)*(1-M4396)/1.2)</f>
        <v>3510</v>
      </c>
      <c r="M4396" s="57">
        <f>IF(AND(B4396&lt;&gt;"1_Электроинструмент",B4396&lt;&gt;"2_Садовая техника"),$J$5,IF($J$4&lt;=20%,$J$4,IFERROR(VLOOKUP(S4396,LEGEND!$L$2:$M$5,2,FALSE),$J$4)))</f>
        <v>0</v>
      </c>
      <c r="N4396" s="48" t="s">
        <v>60</v>
      </c>
      <c r="O4396" s="6" t="s">
        <v>60</v>
      </c>
      <c r="P4396" s="49" t="s">
        <v>66</v>
      </c>
      <c r="Q4396" s="49" t="s">
        <v>67</v>
      </c>
      <c r="R4396" s="6" t="s">
        <v>60</v>
      </c>
      <c r="S4396" s="49" t="s">
        <v>60</v>
      </c>
      <c r="T4396" s="73" t="str">
        <f>IF(_xlfn.XLOOKUP(I4396,LEGEND!B:B,LEGEND!H:H)&lt;&gt;"-",HYPERLINK(_xlfn.XLOOKUP(I4396,LEGEND!B:B,LEGEND!H:H),"link"),_xlfn.XLOOKUP(I4396,LEGEND!B:B,LEGEND!H:H))</f>
        <v>link</v>
      </c>
      <c r="U4396" s="73" t="str">
        <f>HYPERLINK(_xlfn.XLOOKUP(I4396,LEGEND!B:B,LEGEND!I:I))</f>
        <v>https://milwaukee-media-images.s3.amazonaws.com/hi/4932459098--Hero_1.jpg</v>
      </c>
      <c r="V4396" s="51" t="s">
        <v>21478</v>
      </c>
      <c r="W4396" s="63" t="s">
        <v>71</v>
      </c>
      <c r="X4396" s="64">
        <v>75</v>
      </c>
      <c r="Y4396" s="64">
        <v>50</v>
      </c>
      <c r="Z4396" s="64">
        <v>60</v>
      </c>
      <c r="AA4396" s="84">
        <v>0.74399999999999999</v>
      </c>
      <c r="AB4396" s="85">
        <v>1</v>
      </c>
      <c r="AC4396" s="85">
        <v>1</v>
      </c>
    </row>
    <row r="4397" spans="1:29" ht="25.5">
      <c r="A4397" s="1"/>
      <c r="B4397" s="6" t="s">
        <v>9969</v>
      </c>
      <c r="C4397" s="6" t="s">
        <v>8778</v>
      </c>
      <c r="D4397" s="6" t="s">
        <v>10136</v>
      </c>
      <c r="E4397" s="49" t="s">
        <v>21474</v>
      </c>
      <c r="F4397" s="6" t="s">
        <v>10136</v>
      </c>
      <c r="G4397" s="6" t="s">
        <v>60</v>
      </c>
      <c r="H4397" s="6" t="s">
        <v>60</v>
      </c>
      <c r="I4397" s="60" t="s">
        <v>21479</v>
      </c>
      <c r="J4397" s="49" t="s">
        <v>21480</v>
      </c>
      <c r="K4397" s="6" t="s">
        <v>21481</v>
      </c>
      <c r="L4397" s="29">
        <f>IF($J$6="с учетом НДС",VLOOKUP(I4397,LEGEND!B:E,4,0)*(1-M4397),VLOOKUP(I4397,LEGEND!B:E,4,0)*(1-M4397)/1.2)</f>
        <v>5200</v>
      </c>
      <c r="M4397" s="57">
        <f>IF(AND(B4397&lt;&gt;"1_Электроинструмент",B4397&lt;&gt;"2_Садовая техника"),$J$5,IF($J$4&lt;=20%,$J$4,IFERROR(VLOOKUP(S4397,LEGEND!$L$2:$M$5,2,FALSE),$J$4)))</f>
        <v>0</v>
      </c>
      <c r="N4397" s="48" t="s">
        <v>60</v>
      </c>
      <c r="O4397" s="6" t="s">
        <v>60</v>
      </c>
      <c r="P4397" s="49" t="s">
        <v>66</v>
      </c>
      <c r="Q4397" s="49" t="s">
        <v>67</v>
      </c>
      <c r="R4397" s="6" t="s">
        <v>60</v>
      </c>
      <c r="S4397" s="49" t="s">
        <v>60</v>
      </c>
      <c r="T4397" s="73" t="str">
        <f>IF(_xlfn.XLOOKUP(I4397,LEGEND!B:B,LEGEND!H:H)&lt;&gt;"-",HYPERLINK(_xlfn.XLOOKUP(I4397,LEGEND!B:B,LEGEND!H:H),"link"),_xlfn.XLOOKUP(I4397,LEGEND!B:B,LEGEND!H:H))</f>
        <v>link</v>
      </c>
      <c r="U4397" s="73" t="str">
        <f>HYPERLINK(_xlfn.XLOOKUP(I4397,LEGEND!B:B,LEGEND!I:I))</f>
        <v>https://milwaukee-media-images.s3.amazonaws.com/hi/4932459099--Hero_1.jpg</v>
      </c>
      <c r="V4397" s="51" t="s">
        <v>21482</v>
      </c>
      <c r="W4397" s="63" t="s">
        <v>71</v>
      </c>
      <c r="X4397" s="64">
        <v>70</v>
      </c>
      <c r="Y4397" s="64">
        <v>50</v>
      </c>
      <c r="Z4397" s="64">
        <v>80</v>
      </c>
      <c r="AA4397" s="84">
        <v>0.86199999999999999</v>
      </c>
      <c r="AB4397" s="85">
        <v>1</v>
      </c>
      <c r="AC4397" s="85">
        <v>1</v>
      </c>
    </row>
    <row r="4398" spans="1:29" ht="25.5">
      <c r="A4398" s="1"/>
      <c r="B4398" s="6" t="s">
        <v>9969</v>
      </c>
      <c r="C4398" s="6" t="s">
        <v>8778</v>
      </c>
      <c r="D4398" s="6" t="s">
        <v>10136</v>
      </c>
      <c r="E4398" s="49" t="s">
        <v>21474</v>
      </c>
      <c r="F4398" s="6" t="s">
        <v>10136</v>
      </c>
      <c r="G4398" s="6" t="s">
        <v>60</v>
      </c>
      <c r="H4398" s="6" t="s">
        <v>60</v>
      </c>
      <c r="I4398" s="60" t="s">
        <v>21483</v>
      </c>
      <c r="J4398" s="49" t="s">
        <v>21484</v>
      </c>
      <c r="K4398" s="6" t="s">
        <v>21485</v>
      </c>
      <c r="L4398" s="29">
        <f>IF($J$6="с учетом НДС",VLOOKUP(I4398,LEGEND!B:E,4,0)*(1-M4398),VLOOKUP(I4398,LEGEND!B:E,4,0)*(1-M4398)/1.2)</f>
        <v>8400</v>
      </c>
      <c r="M4398" s="57">
        <f>IF(AND(B4398&lt;&gt;"1_Электроинструмент",B4398&lt;&gt;"2_Садовая техника"),$J$5,IF($J$4&lt;=20%,$J$4,IFERROR(VLOOKUP(S4398,LEGEND!$L$2:$M$5,2,FALSE),$J$4)))</f>
        <v>0</v>
      </c>
      <c r="N4398" s="48" t="s">
        <v>60</v>
      </c>
      <c r="O4398" s="6" t="s">
        <v>60</v>
      </c>
      <c r="P4398" s="49" t="s">
        <v>66</v>
      </c>
      <c r="Q4398" s="49" t="s">
        <v>67</v>
      </c>
      <c r="R4398" s="6" t="s">
        <v>60</v>
      </c>
      <c r="S4398" s="49" t="s">
        <v>60</v>
      </c>
      <c r="T4398" s="73" t="str">
        <f>IF(_xlfn.XLOOKUP(I4398,LEGEND!B:B,LEGEND!H:H)&lt;&gt;"-",HYPERLINK(_xlfn.XLOOKUP(I4398,LEGEND!B:B,LEGEND!H:H),"link"),_xlfn.XLOOKUP(I4398,LEGEND!B:B,LEGEND!H:H))</f>
        <v>link</v>
      </c>
      <c r="U4398" s="73" t="str">
        <f>HYPERLINK(_xlfn.XLOOKUP(I4398,LEGEND!B:B,LEGEND!I:I))</f>
        <v>https://milwaukee-media-images.s3.amazonaws.com/hi/4932459893--Hero_1.jpg</v>
      </c>
      <c r="V4398" s="51" t="s">
        <v>21486</v>
      </c>
      <c r="W4398" s="63" t="s">
        <v>71</v>
      </c>
      <c r="X4398" s="64">
        <v>100</v>
      </c>
      <c r="Y4398" s="64">
        <v>59</v>
      </c>
      <c r="Z4398" s="64">
        <v>649</v>
      </c>
      <c r="AA4398" s="84">
        <v>1</v>
      </c>
      <c r="AB4398" s="85">
        <v>1</v>
      </c>
      <c r="AC4398" s="85">
        <v>1</v>
      </c>
    </row>
    <row r="4399" spans="1:29" ht="25.5">
      <c r="A4399" s="1"/>
      <c r="B4399" s="6" t="s">
        <v>9969</v>
      </c>
      <c r="C4399" s="6" t="s">
        <v>8778</v>
      </c>
      <c r="D4399" s="6" t="s">
        <v>10136</v>
      </c>
      <c r="E4399" s="49" t="s">
        <v>21474</v>
      </c>
      <c r="F4399" s="6" t="s">
        <v>10136</v>
      </c>
      <c r="G4399" s="6" t="s">
        <v>60</v>
      </c>
      <c r="H4399" s="6" t="s">
        <v>60</v>
      </c>
      <c r="I4399" s="60" t="s">
        <v>21487</v>
      </c>
      <c r="J4399" s="49" t="s">
        <v>21488</v>
      </c>
      <c r="K4399" s="6" t="s">
        <v>21489</v>
      </c>
      <c r="L4399" s="29">
        <f>IF($J$6="с учетом НДС",VLOOKUP(I4399,LEGEND!B:E,4,0)*(1-M4399),VLOOKUP(I4399,LEGEND!B:E,4,0)*(1-M4399)/1.2)</f>
        <v>12800</v>
      </c>
      <c r="M4399" s="57">
        <f>IF(AND(B4399&lt;&gt;"1_Электроинструмент",B4399&lt;&gt;"2_Садовая техника"),$J$5,IF($J$4&lt;=20%,$J$4,IFERROR(VLOOKUP(S4399,LEGEND!$L$2:$M$5,2,FALSE),$J$4)))</f>
        <v>0</v>
      </c>
      <c r="N4399" s="48" t="s">
        <v>60</v>
      </c>
      <c r="O4399" s="6" t="s">
        <v>60</v>
      </c>
      <c r="P4399" s="49" t="s">
        <v>66</v>
      </c>
      <c r="Q4399" s="49" t="s">
        <v>67</v>
      </c>
      <c r="R4399" s="6" t="s">
        <v>60</v>
      </c>
      <c r="S4399" s="49" t="s">
        <v>60</v>
      </c>
      <c r="T4399" s="73" t="str">
        <f>IF(_xlfn.XLOOKUP(I4399,LEGEND!B:B,LEGEND!H:H)&lt;&gt;"-",HYPERLINK(_xlfn.XLOOKUP(I4399,LEGEND!B:B,LEGEND!H:H),"link"),_xlfn.XLOOKUP(I4399,LEGEND!B:B,LEGEND!H:H))</f>
        <v>link</v>
      </c>
      <c r="U4399" s="73" t="str">
        <f>HYPERLINK(_xlfn.XLOOKUP(I4399,LEGEND!B:B,LEGEND!I:I))</f>
        <v>https://milwaukee-media-images.s3.amazonaws.com/hi/4932459894--Hero_1.jpg</v>
      </c>
      <c r="V4399" s="51" t="s">
        <v>21490</v>
      </c>
      <c r="W4399" s="63" t="s">
        <v>71</v>
      </c>
      <c r="X4399" s="64">
        <v>100</v>
      </c>
      <c r="Y4399" s="64">
        <v>59</v>
      </c>
      <c r="Z4399" s="64">
        <v>1254</v>
      </c>
      <c r="AA4399" s="84">
        <v>1.93</v>
      </c>
      <c r="AB4399" s="85">
        <v>1</v>
      </c>
      <c r="AC4399" s="85">
        <v>1</v>
      </c>
    </row>
    <row r="4400" spans="1:29" ht="25.5">
      <c r="A4400" s="1"/>
      <c r="B4400" s="6" t="s">
        <v>9969</v>
      </c>
      <c r="C4400" s="6" t="s">
        <v>8778</v>
      </c>
      <c r="D4400" s="6" t="s">
        <v>10136</v>
      </c>
      <c r="E4400" s="49" t="s">
        <v>21474</v>
      </c>
      <c r="F4400" s="6" t="s">
        <v>10136</v>
      </c>
      <c r="G4400" s="6" t="s">
        <v>60</v>
      </c>
      <c r="H4400" s="6" t="s">
        <v>60</v>
      </c>
      <c r="I4400" s="60" t="s">
        <v>21491</v>
      </c>
      <c r="J4400" s="49" t="s">
        <v>21492</v>
      </c>
      <c r="K4400" s="6" t="s">
        <v>21493</v>
      </c>
      <c r="L4400" s="29">
        <f>IF($J$6="с учетом НДС",VLOOKUP(I4400,LEGEND!B:E,4,0)*(1-M4400),VLOOKUP(I4400,LEGEND!B:E,4,0)*(1-M4400)/1.2)</f>
        <v>17700</v>
      </c>
      <c r="M4400" s="57">
        <f>IF(AND(B4400&lt;&gt;"1_Электроинструмент",B4400&lt;&gt;"2_Садовая техника"),$J$5,IF($J$4&lt;=20%,$J$4,IFERROR(VLOOKUP(S4400,LEGEND!$L$2:$M$5,2,FALSE),$J$4)))</f>
        <v>0</v>
      </c>
      <c r="N4400" s="48" t="s">
        <v>60</v>
      </c>
      <c r="O4400" s="6" t="s">
        <v>60</v>
      </c>
      <c r="P4400" s="49" t="s">
        <v>66</v>
      </c>
      <c r="Q4400" s="49" t="s">
        <v>473</v>
      </c>
      <c r="R4400" s="6" t="s">
        <v>60</v>
      </c>
      <c r="S4400" s="49" t="s">
        <v>60</v>
      </c>
      <c r="T4400" s="73" t="str">
        <f>IF(_xlfn.XLOOKUP(I4400,LEGEND!B:B,LEGEND!H:H)&lt;&gt;"-",HYPERLINK(_xlfn.XLOOKUP(I4400,LEGEND!B:B,LEGEND!H:H),"link"),_xlfn.XLOOKUP(I4400,LEGEND!B:B,LEGEND!H:H))</f>
        <v>link</v>
      </c>
      <c r="U4400" s="73" t="str">
        <f>HYPERLINK(_xlfn.XLOOKUP(I4400,LEGEND!B:B,LEGEND!I:I))</f>
        <v>https://milwaukee-media-images.s3.amazonaws.com/hi/4932459895--Hero_1.jpg</v>
      </c>
      <c r="V4400" s="51" t="s">
        <v>21494</v>
      </c>
      <c r="W4400" s="63" t="s">
        <v>71</v>
      </c>
      <c r="X4400" s="64">
        <v>1864</v>
      </c>
      <c r="Y4400" s="64">
        <v>59</v>
      </c>
      <c r="Z4400" s="64">
        <v>100</v>
      </c>
      <c r="AA4400" s="84">
        <v>2.92</v>
      </c>
      <c r="AB4400" s="85">
        <v>1</v>
      </c>
      <c r="AC4400" s="85">
        <v>1</v>
      </c>
    </row>
    <row r="4401" spans="1:29" ht="25.5">
      <c r="A4401" s="1"/>
      <c r="B4401" s="6" t="s">
        <v>9969</v>
      </c>
      <c r="C4401" s="6" t="s">
        <v>8778</v>
      </c>
      <c r="D4401" s="6" t="s">
        <v>10136</v>
      </c>
      <c r="E4401" s="49" t="s">
        <v>21474</v>
      </c>
      <c r="F4401" s="6" t="s">
        <v>10136</v>
      </c>
      <c r="G4401" s="6" t="s">
        <v>60</v>
      </c>
      <c r="H4401" s="6" t="s">
        <v>60</v>
      </c>
      <c r="I4401" s="60" t="s">
        <v>21495</v>
      </c>
      <c r="J4401" s="49" t="s">
        <v>21496</v>
      </c>
      <c r="K4401" s="6" t="s">
        <v>21497</v>
      </c>
      <c r="L4401" s="29">
        <f>IF($J$6="с учетом НДС",VLOOKUP(I4401,LEGEND!B:E,4,0)*(1-M4401),VLOOKUP(I4401,LEGEND!B:E,4,0)*(1-M4401)/1.2)</f>
        <v>28900</v>
      </c>
      <c r="M4401" s="57">
        <f>IF(AND(B4401&lt;&gt;"1_Электроинструмент",B4401&lt;&gt;"2_Садовая техника"),$J$5,IF($J$4&lt;=20%,$J$4,IFERROR(VLOOKUP(S4401,LEGEND!$L$2:$M$5,2,FALSE),$J$4)))</f>
        <v>0</v>
      </c>
      <c r="N4401" s="48" t="s">
        <v>60</v>
      </c>
      <c r="O4401" s="6" t="s">
        <v>60</v>
      </c>
      <c r="P4401" s="49" t="s">
        <v>66</v>
      </c>
      <c r="Q4401" s="49" t="s">
        <v>67</v>
      </c>
      <c r="R4401" s="6" t="s">
        <v>60</v>
      </c>
      <c r="S4401" s="49" t="s">
        <v>60</v>
      </c>
      <c r="T4401" s="73" t="str">
        <f>IF(_xlfn.XLOOKUP(I4401,LEGEND!B:B,LEGEND!H:H)&lt;&gt;"-",HYPERLINK(_xlfn.XLOOKUP(I4401,LEGEND!B:B,LEGEND!H:H),"link"),_xlfn.XLOOKUP(I4401,LEGEND!B:B,LEGEND!H:H))</f>
        <v>link</v>
      </c>
      <c r="U4401" s="73" t="str">
        <f>HYPERLINK(_xlfn.XLOOKUP(I4401,LEGEND!B:B,LEGEND!I:I))</f>
        <v>https://milwaukee-media-images.s3.amazonaws.com/hi/4932471355--Hero_1.jpg</v>
      </c>
      <c r="V4401" s="51" t="s">
        <v>21498</v>
      </c>
      <c r="W4401" s="63" t="s">
        <v>71</v>
      </c>
      <c r="X4401" s="64">
        <v>1981</v>
      </c>
      <c r="Y4401" s="64">
        <v>45</v>
      </c>
      <c r="Z4401" s="64">
        <v>107</v>
      </c>
      <c r="AA4401" s="84">
        <v>6</v>
      </c>
      <c r="AB4401" s="85">
        <v>1</v>
      </c>
      <c r="AC4401" s="85">
        <v>1</v>
      </c>
    </row>
    <row r="4402" spans="1:29" ht="25.5">
      <c r="A4402" s="1"/>
      <c r="B4402" s="6" t="s">
        <v>9969</v>
      </c>
      <c r="C4402" s="6" t="s">
        <v>8778</v>
      </c>
      <c r="D4402" s="6" t="s">
        <v>10136</v>
      </c>
      <c r="E4402" s="49" t="s">
        <v>21474</v>
      </c>
      <c r="F4402" s="6" t="s">
        <v>10136</v>
      </c>
      <c r="G4402" s="6" t="s">
        <v>60</v>
      </c>
      <c r="H4402" s="6" t="s">
        <v>60</v>
      </c>
      <c r="I4402" s="60" t="s">
        <v>21499</v>
      </c>
      <c r="J4402" s="49" t="s">
        <v>21500</v>
      </c>
      <c r="K4402" s="6" t="s">
        <v>21501</v>
      </c>
      <c r="L4402" s="29">
        <f>IF($J$6="с учетом НДС",VLOOKUP(I4402,LEGEND!B:E,4,0)*(1-M4402),VLOOKUP(I4402,LEGEND!B:E,4,0)*(1-M4402)/1.2)</f>
        <v>29500</v>
      </c>
      <c r="M4402" s="57">
        <f>IF(AND(B4402&lt;&gt;"1_Электроинструмент",B4402&lt;&gt;"2_Садовая техника"),$J$5,IF($J$4&lt;=20%,$J$4,IFERROR(VLOOKUP(S4402,LEGEND!$L$2:$M$5,2,FALSE),$J$4)))</f>
        <v>0</v>
      </c>
      <c r="N4402" s="48" t="s">
        <v>60</v>
      </c>
      <c r="O4402" s="6" t="s">
        <v>60</v>
      </c>
      <c r="P4402" s="49" t="s">
        <v>66</v>
      </c>
      <c r="Q4402" s="49" t="s">
        <v>67</v>
      </c>
      <c r="R4402" s="6" t="s">
        <v>60</v>
      </c>
      <c r="S4402" s="49" t="s">
        <v>60</v>
      </c>
      <c r="T4402" s="73" t="str">
        <f>IF(_xlfn.XLOOKUP(I4402,LEGEND!B:B,LEGEND!H:H)&lt;&gt;"-",HYPERLINK(_xlfn.XLOOKUP(I4402,LEGEND!B:B,LEGEND!H:H),"link"),_xlfn.XLOOKUP(I4402,LEGEND!B:B,LEGEND!H:H))</f>
        <v>link</v>
      </c>
      <c r="U4402" s="73" t="str">
        <f>HYPERLINK(_xlfn.XLOOKUP(I4402,LEGEND!B:B,LEGEND!I:I))</f>
        <v>https://milwaukee-media-images.s3.amazonaws.com/hi/4933471978--Hero_1.jpg</v>
      </c>
      <c r="V4402" s="51" t="s">
        <v>21502</v>
      </c>
      <c r="W4402" s="63" t="s">
        <v>2373</v>
      </c>
      <c r="X4402" s="64">
        <v>794</v>
      </c>
      <c r="Y4402" s="64">
        <v>175</v>
      </c>
      <c r="Z4402" s="64">
        <v>84</v>
      </c>
      <c r="AA4402" s="84">
        <v>3.14</v>
      </c>
      <c r="AB4402" s="85">
        <v>1</v>
      </c>
      <c r="AC4402" s="85">
        <v>1</v>
      </c>
    </row>
    <row r="4403" spans="1:29" ht="25.5">
      <c r="A4403" s="1"/>
      <c r="B4403" s="6" t="s">
        <v>9969</v>
      </c>
      <c r="C4403" s="6" t="s">
        <v>8778</v>
      </c>
      <c r="D4403" s="6" t="s">
        <v>10136</v>
      </c>
      <c r="E4403" s="49" t="s">
        <v>21474</v>
      </c>
      <c r="F4403" s="6" t="s">
        <v>10136</v>
      </c>
      <c r="G4403" s="6" t="s">
        <v>60</v>
      </c>
      <c r="H4403" s="6" t="s">
        <v>60</v>
      </c>
      <c r="I4403" s="60" t="s">
        <v>21503</v>
      </c>
      <c r="J4403" s="49" t="s">
        <v>21504</v>
      </c>
      <c r="K4403" s="6" t="s">
        <v>21505</v>
      </c>
      <c r="L4403" s="29">
        <f>IF($J$6="с учетом НДС",VLOOKUP(I4403,LEGEND!B:E,4,0)*(1-M4403),VLOOKUP(I4403,LEGEND!B:E,4,0)*(1-M4403)/1.2)</f>
        <v>34700</v>
      </c>
      <c r="M4403" s="57">
        <f>IF(AND(B4403&lt;&gt;"1_Электроинструмент",B4403&lt;&gt;"2_Садовая техника"),$J$5,IF($J$4&lt;=20%,$J$4,IFERROR(VLOOKUP(S4403,LEGEND!$L$2:$M$5,2,FALSE),$J$4)))</f>
        <v>0</v>
      </c>
      <c r="N4403" s="48" t="s">
        <v>60</v>
      </c>
      <c r="O4403" s="6" t="s">
        <v>60</v>
      </c>
      <c r="P4403" s="49" t="s">
        <v>66</v>
      </c>
      <c r="Q4403" s="49" t="s">
        <v>67</v>
      </c>
      <c r="R4403" s="6" t="s">
        <v>60</v>
      </c>
      <c r="S4403" s="49" t="s">
        <v>60</v>
      </c>
      <c r="T4403" s="73" t="str">
        <f>IF(_xlfn.XLOOKUP(I4403,LEGEND!B:B,LEGEND!H:H)&lt;&gt;"-",HYPERLINK(_xlfn.XLOOKUP(I4403,LEGEND!B:B,LEGEND!H:H),"link"),_xlfn.XLOOKUP(I4403,LEGEND!B:B,LEGEND!H:H))</f>
        <v>link</v>
      </c>
      <c r="U4403" s="73" t="str">
        <f>HYPERLINK(_xlfn.XLOOKUP(I4403,LEGEND!B:B,LEGEND!I:I))</f>
        <v>https://milwaukee-media-images.s3.amazonaws.com/hi/4933471979--Hero_1.jpg</v>
      </c>
      <c r="V4403" s="51" t="s">
        <v>21506</v>
      </c>
      <c r="W4403" s="63" t="s">
        <v>71</v>
      </c>
      <c r="X4403" s="64">
        <v>1404</v>
      </c>
      <c r="Y4403" s="64">
        <v>174</v>
      </c>
      <c r="Z4403" s="64">
        <v>84</v>
      </c>
      <c r="AA4403" s="84">
        <v>5.14</v>
      </c>
      <c r="AB4403" s="85">
        <v>1</v>
      </c>
      <c r="AC4403" s="85">
        <v>1</v>
      </c>
    </row>
    <row r="4404" spans="1:29" ht="25.5">
      <c r="A4404" s="1"/>
      <c r="B4404" s="6" t="s">
        <v>9969</v>
      </c>
      <c r="C4404" s="6" t="s">
        <v>8778</v>
      </c>
      <c r="D4404" s="6" t="s">
        <v>10136</v>
      </c>
      <c r="E4404" s="49" t="s">
        <v>21507</v>
      </c>
      <c r="F4404" s="6" t="s">
        <v>10136</v>
      </c>
      <c r="G4404" s="6" t="s">
        <v>60</v>
      </c>
      <c r="H4404" s="6" t="s">
        <v>60</v>
      </c>
      <c r="I4404" s="60" t="s">
        <v>21508</v>
      </c>
      <c r="J4404" s="49" t="s">
        <v>21509</v>
      </c>
      <c r="K4404" s="6" t="s">
        <v>21510</v>
      </c>
      <c r="L4404" s="29">
        <f>IF($J$6="с учетом НДС",VLOOKUP(I4404,LEGEND!B:E,4,0)*(1-M4404),VLOOKUP(I4404,LEGEND!B:E,4,0)*(1-M4404)/1.2)</f>
        <v>2200</v>
      </c>
      <c r="M4404" s="57">
        <f>IF(AND(B4404&lt;&gt;"1_Электроинструмент",B4404&lt;&gt;"2_Садовая техника"),$J$5,IF($J$4&lt;=20%,$J$4,IFERROR(VLOOKUP(S4404,LEGEND!$L$2:$M$5,2,FALSE),$J$4)))</f>
        <v>0</v>
      </c>
      <c r="N4404" s="48" t="s">
        <v>60</v>
      </c>
      <c r="O4404" s="6" t="s">
        <v>60</v>
      </c>
      <c r="P4404" s="49" t="s">
        <v>66</v>
      </c>
      <c r="Q4404" s="49" t="s">
        <v>67</v>
      </c>
      <c r="R4404" s="6" t="s">
        <v>60</v>
      </c>
      <c r="S4404" s="49" t="s">
        <v>60</v>
      </c>
      <c r="T4404" s="73" t="str">
        <f>IF(_xlfn.XLOOKUP(I4404,LEGEND!B:B,LEGEND!H:H)&lt;&gt;"-",HYPERLINK(_xlfn.XLOOKUP(I4404,LEGEND!B:B,LEGEND!H:H),"link"),_xlfn.XLOOKUP(I4404,LEGEND!B:B,LEGEND!H:H))</f>
        <v>link</v>
      </c>
      <c r="U4404" s="73" t="str">
        <f>HYPERLINK(_xlfn.XLOOKUP(I4404,LEGEND!B:B,LEGEND!I:I))</f>
        <v>https://milwaukee-media-images.s3.amazonaws.com/hi/4932459597--Hero_1.jpg</v>
      </c>
      <c r="V4404" s="51" t="s">
        <v>21511</v>
      </c>
      <c r="W4404" s="63" t="s">
        <v>2373</v>
      </c>
      <c r="X4404" s="64">
        <v>110</v>
      </c>
      <c r="Y4404" s="64">
        <v>125</v>
      </c>
      <c r="Z4404" s="64">
        <v>125</v>
      </c>
      <c r="AA4404" s="84">
        <v>0.16500000000000001</v>
      </c>
      <c r="AB4404" s="85">
        <v>1</v>
      </c>
      <c r="AC4404" s="85">
        <v>1</v>
      </c>
    </row>
    <row r="4405" spans="1:29" ht="25.5">
      <c r="A4405" s="1"/>
      <c r="B4405" s="6" t="s">
        <v>9969</v>
      </c>
      <c r="C4405" s="6" t="s">
        <v>8778</v>
      </c>
      <c r="D4405" s="6" t="s">
        <v>10121</v>
      </c>
      <c r="E4405" s="49" t="s">
        <v>21512</v>
      </c>
      <c r="F4405" s="6" t="s">
        <v>8839</v>
      </c>
      <c r="G4405" s="6" t="s">
        <v>60</v>
      </c>
      <c r="H4405" s="6" t="s">
        <v>60</v>
      </c>
      <c r="I4405" s="60" t="s">
        <v>21513</v>
      </c>
      <c r="J4405" s="49" t="s">
        <v>21514</v>
      </c>
      <c r="K4405" s="6" t="s">
        <v>21515</v>
      </c>
      <c r="L4405" s="29">
        <f>IF($J$6="с учетом НДС",VLOOKUP(I4405,LEGEND!B:E,4,0)*(1-M4405),VLOOKUP(I4405,LEGEND!B:E,4,0)*(1-M4405)/1.2)</f>
        <v>1690</v>
      </c>
      <c r="M4405" s="57">
        <f>IF(AND(B4405&lt;&gt;"1_Электроинструмент",B4405&lt;&gt;"2_Садовая техника"),$J$5,IF($J$4&lt;=20%,$J$4,IFERROR(VLOOKUP(S4405,LEGEND!$L$2:$M$5,2,FALSE),$J$4)))</f>
        <v>0</v>
      </c>
      <c r="N4405" s="48" t="s">
        <v>60</v>
      </c>
      <c r="O4405" s="6" t="s">
        <v>60</v>
      </c>
      <c r="P4405" s="49" t="s">
        <v>66</v>
      </c>
      <c r="Q4405" s="49" t="s">
        <v>67</v>
      </c>
      <c r="R4405" s="6" t="s">
        <v>60</v>
      </c>
      <c r="S4405" s="49" t="s">
        <v>60</v>
      </c>
      <c r="T4405" s="73" t="str">
        <f>IF(_xlfn.XLOOKUP(I4405,LEGEND!B:B,LEGEND!H:H)&lt;&gt;"-",HYPERLINK(_xlfn.XLOOKUP(I4405,LEGEND!B:B,LEGEND!H:H),"link"),_xlfn.XLOOKUP(I4405,LEGEND!B:B,LEGEND!H:H))</f>
        <v>link</v>
      </c>
      <c r="U4405" s="73" t="str">
        <f>HYPERLINK(_xlfn.XLOOKUP(I4405,LEGEND!B:B,LEGEND!I:I))</f>
        <v>https://milwaukee-media-images.s3.amazonaws.com/hi/4932472124--Hero_1.jpg</v>
      </c>
      <c r="V4405" s="51" t="s">
        <v>21516</v>
      </c>
      <c r="W4405" s="63" t="s">
        <v>2403</v>
      </c>
      <c r="X4405" s="64">
        <v>183</v>
      </c>
      <c r="Y4405" s="64">
        <v>184</v>
      </c>
      <c r="Z4405" s="64">
        <v>30</v>
      </c>
      <c r="AA4405" s="84">
        <v>0.22800000000000001</v>
      </c>
      <c r="AB4405" s="85">
        <v>1</v>
      </c>
      <c r="AC4405" s="85">
        <v>1</v>
      </c>
    </row>
    <row r="4406" spans="1:29" ht="25.5">
      <c r="A4406" s="1"/>
      <c r="B4406" s="6" t="s">
        <v>9969</v>
      </c>
      <c r="C4406" s="6" t="s">
        <v>8778</v>
      </c>
      <c r="D4406" s="6" t="s">
        <v>10121</v>
      </c>
      <c r="E4406" s="49" t="s">
        <v>21512</v>
      </c>
      <c r="F4406" s="6" t="s">
        <v>8839</v>
      </c>
      <c r="G4406" s="6" t="s">
        <v>60</v>
      </c>
      <c r="H4406" s="6" t="s">
        <v>60</v>
      </c>
      <c r="I4406" s="60" t="s">
        <v>21517</v>
      </c>
      <c r="J4406" s="49" t="s">
        <v>21518</v>
      </c>
      <c r="K4406" s="6" t="s">
        <v>21519</v>
      </c>
      <c r="L4406" s="29">
        <f>IF($J$6="с учетом НДС",VLOOKUP(I4406,LEGEND!B:E,4,0)*(1-M4406),VLOOKUP(I4406,LEGEND!B:E,4,0)*(1-M4406)/1.2)</f>
        <v>1830</v>
      </c>
      <c r="M4406" s="57">
        <f>IF(AND(B4406&lt;&gt;"1_Электроинструмент",B4406&lt;&gt;"2_Садовая техника"),$J$5,IF($J$4&lt;=20%,$J$4,IFERROR(VLOOKUP(S4406,LEGEND!$L$2:$M$5,2,FALSE),$J$4)))</f>
        <v>0</v>
      </c>
      <c r="N4406" s="48" t="s">
        <v>60</v>
      </c>
      <c r="O4406" s="6" t="s">
        <v>60</v>
      </c>
      <c r="P4406" s="49" t="s">
        <v>66</v>
      </c>
      <c r="Q4406" s="49" t="s">
        <v>67</v>
      </c>
      <c r="R4406" s="6" t="s">
        <v>60</v>
      </c>
      <c r="S4406" s="49" t="s">
        <v>60</v>
      </c>
      <c r="T4406" s="73" t="str">
        <f>IF(_xlfn.XLOOKUP(I4406,LEGEND!B:B,LEGEND!H:H)&lt;&gt;"-",HYPERLINK(_xlfn.XLOOKUP(I4406,LEGEND!B:B,LEGEND!H:H),"link"),_xlfn.XLOOKUP(I4406,LEGEND!B:B,LEGEND!H:H))</f>
        <v>link</v>
      </c>
      <c r="U4406" s="73" t="str">
        <f>HYPERLINK(_xlfn.XLOOKUP(I4406,LEGEND!B:B,LEGEND!I:I))</f>
        <v>https://milwaukee-media-images.s3.amazonaws.com/hi/4932472123--Hero_1.jpg</v>
      </c>
      <c r="V4406" s="51" t="s">
        <v>21520</v>
      </c>
      <c r="W4406" s="63" t="s">
        <v>2403</v>
      </c>
      <c r="X4406" s="64">
        <v>183</v>
      </c>
      <c r="Y4406" s="64">
        <v>184</v>
      </c>
      <c r="Z4406" s="64">
        <v>30</v>
      </c>
      <c r="AA4406" s="84">
        <v>0.22800000000000001</v>
      </c>
      <c r="AB4406" s="85">
        <v>1</v>
      </c>
      <c r="AC4406" s="85">
        <v>1</v>
      </c>
    </row>
    <row r="4407" spans="1:29" ht="25.5">
      <c r="A4407" s="1"/>
      <c r="B4407" s="6" t="s">
        <v>9969</v>
      </c>
      <c r="C4407" s="6" t="s">
        <v>8778</v>
      </c>
      <c r="D4407" s="6" t="s">
        <v>10121</v>
      </c>
      <c r="E4407" s="49" t="s">
        <v>21512</v>
      </c>
      <c r="F4407" s="6" t="s">
        <v>8839</v>
      </c>
      <c r="G4407" s="6" t="s">
        <v>60</v>
      </c>
      <c r="H4407" s="6" t="s">
        <v>60</v>
      </c>
      <c r="I4407" s="60" t="s">
        <v>21521</v>
      </c>
      <c r="J4407" s="49" t="s">
        <v>21522</v>
      </c>
      <c r="K4407" s="6" t="s">
        <v>21523</v>
      </c>
      <c r="L4407" s="29">
        <f>IF($J$6="с учетом НДС",VLOOKUP(I4407,LEGEND!B:E,4,0)*(1-M4407),VLOOKUP(I4407,LEGEND!B:E,4,0)*(1-M4407)/1.2)</f>
        <v>3700</v>
      </c>
      <c r="M4407" s="57">
        <f>IF(AND(B4407&lt;&gt;"1_Электроинструмент",B4407&lt;&gt;"2_Садовая техника"),$J$5,IF($J$4&lt;=20%,$J$4,IFERROR(VLOOKUP(S4407,LEGEND!$L$2:$M$5,2,FALSE),$J$4)))</f>
        <v>0</v>
      </c>
      <c r="N4407" s="48" t="s">
        <v>60</v>
      </c>
      <c r="O4407" s="6" t="s">
        <v>60</v>
      </c>
      <c r="P4407" s="49" t="s">
        <v>66</v>
      </c>
      <c r="Q4407" s="49" t="s">
        <v>67</v>
      </c>
      <c r="R4407" s="6" t="s">
        <v>60</v>
      </c>
      <c r="S4407" s="49" t="s">
        <v>60</v>
      </c>
      <c r="T4407" s="73" t="str">
        <f>IF(_xlfn.XLOOKUP(I4407,LEGEND!B:B,LEGEND!H:H)&lt;&gt;"-",HYPERLINK(_xlfn.XLOOKUP(I4407,LEGEND!B:B,LEGEND!H:H),"link"),_xlfn.XLOOKUP(I4407,LEGEND!B:B,LEGEND!H:H))</f>
        <v>link</v>
      </c>
      <c r="U4407" s="73" t="str">
        <f>HYPERLINK(_xlfn.XLOOKUP(I4407,LEGEND!B:B,LEGEND!I:I))</f>
        <v>https://milwaukee-media-images.s3.amazonaws.com/hi/4932472125--Hero_1.jpg</v>
      </c>
      <c r="V4407" s="51" t="s">
        <v>21524</v>
      </c>
      <c r="W4407" s="63" t="s">
        <v>2403</v>
      </c>
      <c r="X4407" s="64">
        <v>610</v>
      </c>
      <c r="Y4407" s="64">
        <v>50</v>
      </c>
      <c r="Z4407" s="64">
        <v>9</v>
      </c>
      <c r="AA4407" s="84">
        <v>0.48799999999999999</v>
      </c>
      <c r="AB4407" s="85">
        <v>1</v>
      </c>
      <c r="AC4407" s="85">
        <v>1</v>
      </c>
    </row>
    <row r="4408" spans="1:29" ht="25.5">
      <c r="A4408" s="1"/>
      <c r="B4408" s="6" t="s">
        <v>9969</v>
      </c>
      <c r="C4408" s="6" t="s">
        <v>8778</v>
      </c>
      <c r="D4408" s="6" t="s">
        <v>10121</v>
      </c>
      <c r="E4408" s="49" t="s">
        <v>21512</v>
      </c>
      <c r="F4408" s="6" t="s">
        <v>8839</v>
      </c>
      <c r="G4408" s="6" t="s">
        <v>60</v>
      </c>
      <c r="H4408" s="6" t="s">
        <v>60</v>
      </c>
      <c r="I4408" s="60" t="s">
        <v>21525</v>
      </c>
      <c r="J4408" s="49" t="s">
        <v>21526</v>
      </c>
      <c r="K4408" s="6" t="s">
        <v>21527</v>
      </c>
      <c r="L4408" s="29">
        <f>IF($J$6="с учетом НДС",VLOOKUP(I4408,LEGEND!B:E,4,0)*(1-M4408),VLOOKUP(I4408,LEGEND!B:E,4,0)*(1-M4408)/1.2)</f>
        <v>3870</v>
      </c>
      <c r="M4408" s="57">
        <f>IF(AND(B4408&lt;&gt;"1_Электроинструмент",B4408&lt;&gt;"2_Садовая техника"),$J$5,IF($J$4&lt;=20%,$J$4,IFERROR(VLOOKUP(S4408,LEGEND!$L$2:$M$5,2,FALSE),$J$4)))</f>
        <v>0</v>
      </c>
      <c r="N4408" s="48" t="s">
        <v>60</v>
      </c>
      <c r="O4408" s="6" t="s">
        <v>60</v>
      </c>
      <c r="P4408" s="49" t="s">
        <v>66</v>
      </c>
      <c r="Q4408" s="49" t="s">
        <v>67</v>
      </c>
      <c r="R4408" s="6" t="s">
        <v>60</v>
      </c>
      <c r="S4408" s="49" t="s">
        <v>60</v>
      </c>
      <c r="T4408" s="73" t="str">
        <f>IF(_xlfn.XLOOKUP(I4408,LEGEND!B:B,LEGEND!H:H)&lt;&gt;"-",HYPERLINK(_xlfn.XLOOKUP(I4408,LEGEND!B:B,LEGEND!H:H),"link"),_xlfn.XLOOKUP(I4408,LEGEND!B:B,LEGEND!H:H))</f>
        <v>link</v>
      </c>
      <c r="U4408" s="73" t="str">
        <f>HYPERLINK(_xlfn.XLOOKUP(I4408,LEGEND!B:B,LEGEND!I:I))</f>
        <v>https://milwaukee-media-images.s3.amazonaws.com/hi/4932472126--Hero_1.jpg</v>
      </c>
      <c r="V4408" s="51" t="s">
        <v>21528</v>
      </c>
      <c r="W4408" s="63" t="s">
        <v>2403</v>
      </c>
      <c r="X4408" s="64">
        <v>610</v>
      </c>
      <c r="Y4408" s="64">
        <v>400</v>
      </c>
      <c r="Z4408" s="64">
        <v>8</v>
      </c>
      <c r="AA4408" s="84">
        <v>0.5</v>
      </c>
      <c r="AB4408" s="85">
        <v>1</v>
      </c>
      <c r="AC4408" s="85">
        <v>1</v>
      </c>
    </row>
    <row r="4409" spans="1:29" ht="25.5">
      <c r="A4409" s="1"/>
      <c r="B4409" s="6" t="s">
        <v>9969</v>
      </c>
      <c r="C4409" s="6" t="s">
        <v>8778</v>
      </c>
      <c r="D4409" s="6" t="s">
        <v>10121</v>
      </c>
      <c r="E4409" s="49" t="s">
        <v>21529</v>
      </c>
      <c r="F4409" s="6" t="s">
        <v>21530</v>
      </c>
      <c r="G4409" s="6" t="s">
        <v>60</v>
      </c>
      <c r="H4409" s="6" t="s">
        <v>60</v>
      </c>
      <c r="I4409" s="60" t="s">
        <v>21531</v>
      </c>
      <c r="J4409" s="49" t="s">
        <v>21532</v>
      </c>
      <c r="K4409" s="6" t="s">
        <v>21533</v>
      </c>
      <c r="L4409" s="29">
        <f>IF($J$6="с учетом НДС",VLOOKUP(I4409,LEGEND!B:E,4,0)*(1-M4409),VLOOKUP(I4409,LEGEND!B:E,4,0)*(1-M4409)/1.2)</f>
        <v>1320</v>
      </c>
      <c r="M4409" s="57">
        <f>IF(AND(B4409&lt;&gt;"1_Электроинструмент",B4409&lt;&gt;"2_Садовая техника"),$J$5,IF($J$4&lt;=20%,$J$4,IFERROR(VLOOKUP(S4409,LEGEND!$L$2:$M$5,2,FALSE),$J$4)))</f>
        <v>0</v>
      </c>
      <c r="N4409" s="48" t="s">
        <v>60</v>
      </c>
      <c r="O4409" s="6" t="s">
        <v>60</v>
      </c>
      <c r="P4409" s="49" t="s">
        <v>66</v>
      </c>
      <c r="Q4409" s="49" t="s">
        <v>67</v>
      </c>
      <c r="R4409" s="6" t="s">
        <v>60</v>
      </c>
      <c r="S4409" s="49" t="s">
        <v>60</v>
      </c>
      <c r="T4409" s="73" t="str">
        <f>IF(_xlfn.XLOOKUP(I4409,LEGEND!B:B,LEGEND!H:H)&lt;&gt;"-",HYPERLINK(_xlfn.XLOOKUP(I4409,LEGEND!B:B,LEGEND!H:H),"link"),_xlfn.XLOOKUP(I4409,LEGEND!B:B,LEGEND!H:H))</f>
        <v>link</v>
      </c>
      <c r="U4409" s="73" t="str">
        <f>HYPERLINK(_xlfn.XLOOKUP(I4409,LEGEND!B:B,LEGEND!I:I))</f>
        <v>https://milwaukee-media-images.s3.amazonaws.com/hi/4932471636--Hero_1.jpg</v>
      </c>
      <c r="V4409" s="51" t="s">
        <v>21534</v>
      </c>
      <c r="W4409" s="63" t="s">
        <v>71</v>
      </c>
      <c r="X4409" s="64">
        <v>129</v>
      </c>
      <c r="Y4409" s="64">
        <v>49</v>
      </c>
      <c r="Z4409" s="64">
        <v>239</v>
      </c>
      <c r="AA4409" s="84">
        <v>0.115</v>
      </c>
      <c r="AB4409" s="85">
        <v>1</v>
      </c>
      <c r="AC4409" s="85">
        <v>1</v>
      </c>
    </row>
    <row r="4410" spans="1:29" ht="25.5">
      <c r="A4410" s="1"/>
      <c r="B4410" s="6" t="s">
        <v>9969</v>
      </c>
      <c r="C4410" s="6" t="s">
        <v>8778</v>
      </c>
      <c r="D4410" s="6" t="s">
        <v>10121</v>
      </c>
      <c r="E4410" s="49" t="s">
        <v>21529</v>
      </c>
      <c r="F4410" s="6" t="s">
        <v>21530</v>
      </c>
      <c r="G4410" s="6" t="s">
        <v>60</v>
      </c>
      <c r="H4410" s="6" t="s">
        <v>60</v>
      </c>
      <c r="I4410" s="60" t="s">
        <v>21535</v>
      </c>
      <c r="J4410" s="49" t="s">
        <v>21536</v>
      </c>
      <c r="K4410" s="6" t="s">
        <v>21537</v>
      </c>
      <c r="L4410" s="29">
        <f>IF($J$6="с учетом НДС",VLOOKUP(I4410,LEGEND!B:E,4,0)*(1-M4410),VLOOKUP(I4410,LEGEND!B:E,4,0)*(1-M4410)/1.2)</f>
        <v>1660</v>
      </c>
      <c r="M4410" s="57">
        <f>IF(AND(B4410&lt;&gt;"1_Электроинструмент",B4410&lt;&gt;"2_Садовая техника"),$J$5,IF($J$4&lt;=20%,$J$4,IFERROR(VLOOKUP(S4410,LEGEND!$L$2:$M$5,2,FALSE),$J$4)))</f>
        <v>0</v>
      </c>
      <c r="N4410" s="48" t="s">
        <v>60</v>
      </c>
      <c r="O4410" s="6" t="s">
        <v>60</v>
      </c>
      <c r="P4410" s="49" t="s">
        <v>66</v>
      </c>
      <c r="Q4410" s="49" t="s">
        <v>67</v>
      </c>
      <c r="R4410" s="6" t="s">
        <v>60</v>
      </c>
      <c r="S4410" s="49" t="s">
        <v>60</v>
      </c>
      <c r="T4410" s="73" t="str">
        <f>IF(_xlfn.XLOOKUP(I4410,LEGEND!B:B,LEGEND!H:H)&lt;&gt;"-",HYPERLINK(_xlfn.XLOOKUP(I4410,LEGEND!B:B,LEGEND!H:H),"link"),_xlfn.XLOOKUP(I4410,LEGEND!B:B,LEGEND!H:H))</f>
        <v>link</v>
      </c>
      <c r="U4410" s="73" t="str">
        <f>HYPERLINK(_xlfn.XLOOKUP(I4410,LEGEND!B:B,LEGEND!I:I))</f>
        <v>https://milwaukee-media-images.s3.amazonaws.com/hi/4932471637--Hero_1.jpg</v>
      </c>
      <c r="V4410" s="51" t="s">
        <v>21538</v>
      </c>
      <c r="W4410" s="63" t="s">
        <v>71</v>
      </c>
      <c r="X4410" s="64">
        <v>129</v>
      </c>
      <c r="Y4410" s="64">
        <v>64</v>
      </c>
      <c r="Z4410" s="64">
        <v>239</v>
      </c>
      <c r="AA4410" s="84">
        <v>0.16</v>
      </c>
      <c r="AB4410" s="85">
        <v>1</v>
      </c>
      <c r="AC4410" s="85">
        <v>1</v>
      </c>
    </row>
    <row r="4411" spans="1:29" ht="25.5">
      <c r="A4411" s="1"/>
      <c r="B4411" s="6" t="s">
        <v>9969</v>
      </c>
      <c r="C4411" s="6" t="s">
        <v>8778</v>
      </c>
      <c r="D4411" s="6" t="s">
        <v>10121</v>
      </c>
      <c r="E4411" s="49" t="s">
        <v>21529</v>
      </c>
      <c r="F4411" s="6" t="s">
        <v>21530</v>
      </c>
      <c r="G4411" s="6" t="s">
        <v>60</v>
      </c>
      <c r="H4411" s="6" t="s">
        <v>60</v>
      </c>
      <c r="I4411" s="60" t="s">
        <v>21539</v>
      </c>
      <c r="J4411" s="49" t="s">
        <v>21540</v>
      </c>
      <c r="K4411" s="6" t="s">
        <v>21541</v>
      </c>
      <c r="L4411" s="29">
        <f>IF($J$6="с учетом НДС",VLOOKUP(I4411,LEGEND!B:E,4,0)*(1-M4411),VLOOKUP(I4411,LEGEND!B:E,4,0)*(1-M4411)/1.2)</f>
        <v>3330</v>
      </c>
      <c r="M4411" s="57">
        <f>IF(AND(B4411&lt;&gt;"1_Электроинструмент",B4411&lt;&gt;"2_Садовая техника"),$J$5,IF($J$4&lt;=20%,$J$4,IFERROR(VLOOKUP(S4411,LEGEND!$L$2:$M$5,2,FALSE),$J$4)))</f>
        <v>0</v>
      </c>
      <c r="N4411" s="48" t="s">
        <v>60</v>
      </c>
      <c r="O4411" s="6" t="s">
        <v>60</v>
      </c>
      <c r="P4411" s="49" t="s">
        <v>66</v>
      </c>
      <c r="Q4411" s="49" t="s">
        <v>67</v>
      </c>
      <c r="R4411" s="6" t="s">
        <v>60</v>
      </c>
      <c r="S4411" s="49" t="s">
        <v>60</v>
      </c>
      <c r="T4411" s="73" t="str">
        <f>IF(_xlfn.XLOOKUP(I4411,LEGEND!B:B,LEGEND!H:H)&lt;&gt;"-",HYPERLINK(_xlfn.XLOOKUP(I4411,LEGEND!B:B,LEGEND!H:H),"link"),_xlfn.XLOOKUP(I4411,LEGEND!B:B,LEGEND!H:H))</f>
        <v>link</v>
      </c>
      <c r="U4411" s="73" t="str">
        <f>HYPERLINK(_xlfn.XLOOKUP(I4411,LEGEND!B:B,LEGEND!I:I))</f>
        <v>https://milwaukee-media-images.s3.amazonaws.com/hi/4932471634--Hero_1.jpg</v>
      </c>
      <c r="V4411" s="51" t="s">
        <v>21542</v>
      </c>
      <c r="W4411" s="63" t="s">
        <v>71</v>
      </c>
      <c r="X4411" s="64">
        <v>159</v>
      </c>
      <c r="Y4411" s="64">
        <v>84</v>
      </c>
      <c r="Z4411" s="64">
        <v>248</v>
      </c>
      <c r="AA4411" s="84">
        <v>0.57499999999999996</v>
      </c>
      <c r="AB4411" s="85">
        <v>1</v>
      </c>
      <c r="AC4411" s="85">
        <v>1</v>
      </c>
    </row>
    <row r="4412" spans="1:29" ht="25.5">
      <c r="A4412" s="1"/>
      <c r="B4412" s="6" t="s">
        <v>9969</v>
      </c>
      <c r="C4412" s="6" t="s">
        <v>8778</v>
      </c>
      <c r="D4412" s="6" t="s">
        <v>10121</v>
      </c>
      <c r="E4412" s="49" t="s">
        <v>21529</v>
      </c>
      <c r="F4412" s="6" t="s">
        <v>21530</v>
      </c>
      <c r="G4412" s="6" t="s">
        <v>60</v>
      </c>
      <c r="H4412" s="6" t="s">
        <v>60</v>
      </c>
      <c r="I4412" s="60" t="s">
        <v>21543</v>
      </c>
      <c r="J4412" s="49" t="s">
        <v>21544</v>
      </c>
      <c r="K4412" s="6" t="s">
        <v>21545</v>
      </c>
      <c r="L4412" s="29">
        <f>IF($J$6="с учетом НДС",VLOOKUP(I4412,LEGEND!B:E,4,0)*(1-M4412),VLOOKUP(I4412,LEGEND!B:E,4,0)*(1-M4412)/1.2)</f>
        <v>3740</v>
      </c>
      <c r="M4412" s="57">
        <f>IF(AND(B4412&lt;&gt;"1_Электроинструмент",B4412&lt;&gt;"2_Садовая техника"),$J$5,IF($J$4&lt;=20%,$J$4,IFERROR(VLOOKUP(S4412,LEGEND!$L$2:$M$5,2,FALSE),$J$4)))</f>
        <v>0</v>
      </c>
      <c r="N4412" s="48" t="s">
        <v>60</v>
      </c>
      <c r="O4412" s="6" t="s">
        <v>60</v>
      </c>
      <c r="P4412" s="49" t="s">
        <v>66</v>
      </c>
      <c r="Q4412" s="49" t="s">
        <v>67</v>
      </c>
      <c r="R4412" s="6" t="s">
        <v>60</v>
      </c>
      <c r="S4412" s="49" t="s">
        <v>60</v>
      </c>
      <c r="T4412" s="73" t="str">
        <f>IF(_xlfn.XLOOKUP(I4412,LEGEND!B:B,LEGEND!H:H)&lt;&gt;"-",HYPERLINK(_xlfn.XLOOKUP(I4412,LEGEND!B:B,LEGEND!H:H),"link"),_xlfn.XLOOKUP(I4412,LEGEND!B:B,LEGEND!H:H))</f>
        <v>link</v>
      </c>
      <c r="U4412" s="73" t="str">
        <f>HYPERLINK(_xlfn.XLOOKUP(I4412,LEGEND!B:B,LEGEND!I:I))</f>
        <v>https://milwaukee-media-images.s3.amazonaws.com/hi/4932471635--Hero_1.jpg</v>
      </c>
      <c r="V4412" s="51" t="s">
        <v>21546</v>
      </c>
      <c r="W4412" s="63" t="s">
        <v>71</v>
      </c>
      <c r="X4412" s="64">
        <v>179</v>
      </c>
      <c r="Y4412" s="64">
        <v>89</v>
      </c>
      <c r="Z4412" s="64">
        <v>272</v>
      </c>
      <c r="AA4412" s="84">
        <v>0.625</v>
      </c>
      <c r="AB4412" s="85">
        <v>1</v>
      </c>
      <c r="AC4412" s="85">
        <v>1</v>
      </c>
    </row>
    <row r="4413" spans="1:29" ht="25.5">
      <c r="A4413" s="1"/>
      <c r="B4413" s="6" t="s">
        <v>9969</v>
      </c>
      <c r="C4413" s="6" t="s">
        <v>8778</v>
      </c>
      <c r="D4413" s="6" t="s">
        <v>10121</v>
      </c>
      <c r="E4413" s="49" t="s">
        <v>21547</v>
      </c>
      <c r="F4413" s="6" t="s">
        <v>21530</v>
      </c>
      <c r="G4413" s="6" t="s">
        <v>60</v>
      </c>
      <c r="H4413" s="6" t="s">
        <v>60</v>
      </c>
      <c r="I4413" s="60" t="s">
        <v>21548</v>
      </c>
      <c r="J4413" s="49" t="s">
        <v>21549</v>
      </c>
      <c r="K4413" s="6" t="s">
        <v>21550</v>
      </c>
      <c r="L4413" s="29">
        <f>IF($J$6="с учетом НДС",VLOOKUP(I4413,LEGEND!B:E,4,0)*(1-M4413),VLOOKUP(I4413,LEGEND!B:E,4,0)*(1-M4413)/1.2)</f>
        <v>1150</v>
      </c>
      <c r="M4413" s="57">
        <f>IF(AND(B4413&lt;&gt;"1_Электроинструмент",B4413&lt;&gt;"2_Садовая техника"),$J$5,IF($J$4&lt;=20%,$J$4,IFERROR(VLOOKUP(S4413,LEGEND!$L$2:$M$5,2,FALSE),$J$4)))</f>
        <v>0</v>
      </c>
      <c r="N4413" s="48" t="s">
        <v>60</v>
      </c>
      <c r="O4413" s="6" t="s">
        <v>60</v>
      </c>
      <c r="P4413" s="49" t="s">
        <v>66</v>
      </c>
      <c r="Q4413" s="49" t="s">
        <v>67</v>
      </c>
      <c r="R4413" s="6" t="s">
        <v>60</v>
      </c>
      <c r="S4413" s="49" t="s">
        <v>60</v>
      </c>
      <c r="T4413" s="73" t="str">
        <f>IF(_xlfn.XLOOKUP(I4413,LEGEND!B:B,LEGEND!H:H)&lt;&gt;"-",HYPERLINK(_xlfn.XLOOKUP(I4413,LEGEND!B:B,LEGEND!H:H),"link"),_xlfn.XLOOKUP(I4413,LEGEND!B:B,LEGEND!H:H))</f>
        <v>link</v>
      </c>
      <c r="U4413" s="73" t="str">
        <f>HYPERLINK(_xlfn.XLOOKUP(I4413,LEGEND!B:B,LEGEND!I:I))</f>
        <v>https://milwaukee-media-images.s3.amazonaws.com/hi/48223164--Hero_1.jpg</v>
      </c>
      <c r="V4413" s="51" t="s">
        <v>21551</v>
      </c>
      <c r="W4413" s="63" t="s">
        <v>71</v>
      </c>
      <c r="X4413" s="64">
        <v>174</v>
      </c>
      <c r="Y4413" s="64">
        <v>89</v>
      </c>
      <c r="Z4413" s="64">
        <v>25</v>
      </c>
      <c r="AA4413" s="84">
        <v>0.04</v>
      </c>
      <c r="AB4413" s="85">
        <v>4</v>
      </c>
      <c r="AC4413" s="85">
        <v>1</v>
      </c>
    </row>
    <row r="4414" spans="1:29" ht="25.5">
      <c r="A4414" s="1"/>
      <c r="B4414" s="6" t="s">
        <v>9969</v>
      </c>
      <c r="C4414" s="6" t="s">
        <v>8778</v>
      </c>
      <c r="D4414" s="6" t="s">
        <v>10121</v>
      </c>
      <c r="E4414" s="49" t="s">
        <v>21547</v>
      </c>
      <c r="F4414" s="6" t="s">
        <v>21530</v>
      </c>
      <c r="G4414" s="6" t="s">
        <v>60</v>
      </c>
      <c r="H4414" s="6" t="s">
        <v>60</v>
      </c>
      <c r="I4414" s="60" t="s">
        <v>21552</v>
      </c>
      <c r="J4414" s="49" t="s">
        <v>21553</v>
      </c>
      <c r="K4414" s="6" t="s">
        <v>21554</v>
      </c>
      <c r="L4414" s="29">
        <f>IF($J$6="с учетом НДС",VLOOKUP(I4414,LEGEND!B:E,4,0)*(1-M4414),VLOOKUP(I4414,LEGEND!B:E,4,0)*(1-M4414)/1.2)</f>
        <v>1150</v>
      </c>
      <c r="M4414" s="57">
        <f>IF(AND(B4414&lt;&gt;"1_Электроинструмент",B4414&lt;&gt;"2_Садовая техника"),$J$5,IF($J$4&lt;=20%,$J$4,IFERROR(VLOOKUP(S4414,LEGEND!$L$2:$M$5,2,FALSE),$J$4)))</f>
        <v>0</v>
      </c>
      <c r="N4414" s="48" t="s">
        <v>60</v>
      </c>
      <c r="O4414" s="6" t="s">
        <v>60</v>
      </c>
      <c r="P4414" s="49" t="s">
        <v>66</v>
      </c>
      <c r="Q4414" s="49" t="s">
        <v>67</v>
      </c>
      <c r="R4414" s="6" t="s">
        <v>60</v>
      </c>
      <c r="S4414" s="49" t="s">
        <v>60</v>
      </c>
      <c r="T4414" s="73" t="str">
        <f>IF(_xlfn.XLOOKUP(I4414,LEGEND!B:B,LEGEND!H:H)&lt;&gt;"-",HYPERLINK(_xlfn.XLOOKUP(I4414,LEGEND!B:B,LEGEND!H:H),"link"),_xlfn.XLOOKUP(I4414,LEGEND!B:B,LEGEND!H:H))</f>
        <v>link</v>
      </c>
      <c r="U4414" s="73" t="str">
        <f>HYPERLINK(_xlfn.XLOOKUP(I4414,LEGEND!B:B,LEGEND!I:I))</f>
        <v>https://milwaukee-media-images.s3.amazonaws.com/hi/48223165--Hero_1.jpg</v>
      </c>
      <c r="V4414" s="51" t="s">
        <v>21555</v>
      </c>
      <c r="W4414" s="63" t="s">
        <v>71</v>
      </c>
      <c r="X4414" s="64">
        <v>174</v>
      </c>
      <c r="Y4414" s="64">
        <v>89</v>
      </c>
      <c r="Z4414" s="64">
        <v>25</v>
      </c>
      <c r="AA4414" s="84">
        <v>0.04</v>
      </c>
      <c r="AB4414" s="85">
        <v>4</v>
      </c>
      <c r="AC4414" s="85">
        <v>1</v>
      </c>
    </row>
    <row r="4415" spans="1:29" ht="25.5">
      <c r="A4415" s="1"/>
      <c r="B4415" s="6" t="s">
        <v>9969</v>
      </c>
      <c r="C4415" s="6" t="s">
        <v>8778</v>
      </c>
      <c r="D4415" s="6" t="s">
        <v>10121</v>
      </c>
      <c r="E4415" s="49" t="s">
        <v>21556</v>
      </c>
      <c r="F4415" s="6" t="s">
        <v>21530</v>
      </c>
      <c r="G4415" s="6" t="s">
        <v>60</v>
      </c>
      <c r="H4415" s="6" t="s">
        <v>60</v>
      </c>
      <c r="I4415" s="60" t="s">
        <v>21557</v>
      </c>
      <c r="J4415" s="49" t="s">
        <v>21558</v>
      </c>
      <c r="K4415" s="6" t="s">
        <v>21559</v>
      </c>
      <c r="L4415" s="29">
        <f>IF($J$6="с учетом НДС",VLOOKUP(I4415,LEGEND!B:E,4,0)*(1-M4415),VLOOKUP(I4415,LEGEND!B:E,4,0)*(1-M4415)/1.2)</f>
        <v>700</v>
      </c>
      <c r="M4415" s="57">
        <f>IF(AND(B4415&lt;&gt;"1_Электроинструмент",B4415&lt;&gt;"2_Садовая техника"),$J$5,IF($J$4&lt;=20%,$J$4,IFERROR(VLOOKUP(S4415,LEGEND!$L$2:$M$5,2,FALSE),$J$4)))</f>
        <v>0</v>
      </c>
      <c r="N4415" s="48" t="s">
        <v>60</v>
      </c>
      <c r="O4415" s="6" t="s">
        <v>60</v>
      </c>
      <c r="P4415" s="49" t="s">
        <v>66</v>
      </c>
      <c r="Q4415" s="49" t="s">
        <v>67</v>
      </c>
      <c r="R4415" s="6" t="s">
        <v>60</v>
      </c>
      <c r="S4415" s="49" t="s">
        <v>60</v>
      </c>
      <c r="T4415" s="73" t="str">
        <f>IF(_xlfn.XLOOKUP(I4415,LEGEND!B:B,LEGEND!H:H)&lt;&gt;"-",HYPERLINK(_xlfn.XLOOKUP(I4415,LEGEND!B:B,LEGEND!H:H),"link"),_xlfn.XLOOKUP(I4415,LEGEND!B:B,LEGEND!H:H))</f>
        <v>link</v>
      </c>
      <c r="U4415" s="73" t="str">
        <f>HYPERLINK(_xlfn.XLOOKUP(I4415,LEGEND!B:B,LEGEND!I:I))</f>
        <v>https://milwaukee-media-images.s3.amazonaws.com/hi/48223201--Hero_1.jpg</v>
      </c>
      <c r="V4415" s="51" t="s">
        <v>21560</v>
      </c>
      <c r="W4415" s="63" t="s">
        <v>71</v>
      </c>
      <c r="X4415" s="64">
        <v>179</v>
      </c>
      <c r="Y4415" s="64">
        <v>119</v>
      </c>
      <c r="Z4415" s="64">
        <v>20</v>
      </c>
      <c r="AA4415" s="84">
        <v>7.1999999999999995E-2</v>
      </c>
      <c r="AB4415" s="85">
        <v>5</v>
      </c>
      <c r="AC4415" s="85">
        <v>1</v>
      </c>
    </row>
    <row r="4416" spans="1:29" ht="25.5">
      <c r="A4416" s="1"/>
      <c r="B4416" s="6" t="s">
        <v>9969</v>
      </c>
      <c r="C4416" s="6" t="s">
        <v>8778</v>
      </c>
      <c r="D4416" s="6" t="s">
        <v>10121</v>
      </c>
      <c r="E4416" s="49" t="s">
        <v>21556</v>
      </c>
      <c r="F4416" s="6" t="s">
        <v>21530</v>
      </c>
      <c r="G4416" s="6" t="s">
        <v>60</v>
      </c>
      <c r="H4416" s="6" t="s">
        <v>60</v>
      </c>
      <c r="I4416" s="60" t="s">
        <v>21561</v>
      </c>
      <c r="J4416" s="49" t="s">
        <v>21562</v>
      </c>
      <c r="K4416" s="6" t="s">
        <v>21563</v>
      </c>
      <c r="L4416" s="29">
        <f>IF($J$6="с учетом НДС",VLOOKUP(I4416,LEGEND!B:E,4,0)*(1-M4416),VLOOKUP(I4416,LEGEND!B:E,4,0)*(1-M4416)/1.2)</f>
        <v>700</v>
      </c>
      <c r="M4416" s="57">
        <f>IF(AND(B4416&lt;&gt;"1_Электроинструмент",B4416&lt;&gt;"2_Садовая техника"),$J$5,IF($J$4&lt;=20%,$J$4,IFERROR(VLOOKUP(S4416,LEGEND!$L$2:$M$5,2,FALSE),$J$4)))</f>
        <v>0</v>
      </c>
      <c r="N4416" s="48" t="s">
        <v>60</v>
      </c>
      <c r="O4416" s="6" t="s">
        <v>60</v>
      </c>
      <c r="P4416" s="49" t="s">
        <v>66</v>
      </c>
      <c r="Q4416" s="49" t="s">
        <v>67</v>
      </c>
      <c r="R4416" s="6" t="s">
        <v>60</v>
      </c>
      <c r="S4416" s="49" t="s">
        <v>60</v>
      </c>
      <c r="T4416" s="73" t="str">
        <f>IF(_xlfn.XLOOKUP(I4416,LEGEND!B:B,LEGEND!H:H)&lt;&gt;"-",HYPERLINK(_xlfn.XLOOKUP(I4416,LEGEND!B:B,LEGEND!H:H),"link"),_xlfn.XLOOKUP(I4416,LEGEND!B:B,LEGEND!H:H))</f>
        <v>link</v>
      </c>
      <c r="U4416" s="73" t="str">
        <f>HYPERLINK(_xlfn.XLOOKUP(I4416,LEGEND!B:B,LEGEND!I:I))</f>
        <v>https://milwaukee-media-images.s3.amazonaws.com/hi/48223206--Hero_1.jpg</v>
      </c>
      <c r="V4416" s="51" t="s">
        <v>21564</v>
      </c>
      <c r="W4416" s="63" t="s">
        <v>71</v>
      </c>
      <c r="X4416" s="64">
        <v>179</v>
      </c>
      <c r="Y4416" s="64">
        <v>119</v>
      </c>
      <c r="Z4416" s="64">
        <v>20</v>
      </c>
      <c r="AA4416" s="84">
        <v>7.1999999999999995E-2</v>
      </c>
      <c r="AB4416" s="85">
        <v>5</v>
      </c>
      <c r="AC4416" s="85">
        <v>1</v>
      </c>
    </row>
    <row r="4417" spans="1:29" ht="25.5">
      <c r="A4417" s="1"/>
      <c r="B4417" s="6" t="s">
        <v>9969</v>
      </c>
      <c r="C4417" s="6" t="s">
        <v>8778</v>
      </c>
      <c r="D4417" s="6" t="s">
        <v>10121</v>
      </c>
      <c r="E4417" s="49" t="s">
        <v>21565</v>
      </c>
      <c r="F4417" s="6" t="s">
        <v>21530</v>
      </c>
      <c r="G4417" s="6" t="s">
        <v>60</v>
      </c>
      <c r="H4417" s="6" t="s">
        <v>60</v>
      </c>
      <c r="I4417" s="60" t="s">
        <v>21566</v>
      </c>
      <c r="J4417" s="49" t="s">
        <v>21567</v>
      </c>
      <c r="K4417" s="6" t="s">
        <v>21568</v>
      </c>
      <c r="L4417" s="29">
        <f>IF($J$6="с учетом НДС",VLOOKUP(I4417,LEGEND!B:E,4,0)*(1-M4417),VLOOKUP(I4417,LEGEND!B:E,4,0)*(1-M4417)/1.2)</f>
        <v>370</v>
      </c>
      <c r="M4417" s="57">
        <f>IF(AND(B4417&lt;&gt;"1_Электроинструмент",B4417&lt;&gt;"2_Садовая техника"),$J$5,IF($J$4&lt;=20%,$J$4,IFERROR(VLOOKUP(S4417,LEGEND!$L$2:$M$5,2,FALSE),$J$4)))</f>
        <v>0</v>
      </c>
      <c r="N4417" s="48" t="s">
        <v>60</v>
      </c>
      <c r="O4417" s="6" t="s">
        <v>60</v>
      </c>
      <c r="P4417" s="49" t="s">
        <v>66</v>
      </c>
      <c r="Q4417" s="49" t="s">
        <v>67</v>
      </c>
      <c r="R4417" s="6" t="s">
        <v>60</v>
      </c>
      <c r="S4417" s="49" t="s">
        <v>60</v>
      </c>
      <c r="T4417" s="73" t="str">
        <f>IF(_xlfn.XLOOKUP(I4417,LEGEND!B:B,LEGEND!H:H)&lt;&gt;"-",HYPERLINK(_xlfn.XLOOKUP(I4417,LEGEND!B:B,LEGEND!H:H),"link"),_xlfn.XLOOKUP(I4417,LEGEND!B:B,LEGEND!H:H))</f>
        <v>link</v>
      </c>
      <c r="U4417" s="73" t="str">
        <f>HYPERLINK(_xlfn.XLOOKUP(I4417,LEGEND!B:B,LEGEND!I:I))</f>
        <v>https://milwaukee-media-images.s3.amazonaws.com/hi/48223721--Hero_01.jpg</v>
      </c>
      <c r="V4417" s="51" t="s">
        <v>21569</v>
      </c>
      <c r="W4417" s="63" t="s">
        <v>71</v>
      </c>
      <c r="X4417" s="64">
        <v>156</v>
      </c>
      <c r="Y4417" s="64">
        <v>79</v>
      </c>
      <c r="Z4417" s="64">
        <v>59</v>
      </c>
      <c r="AA4417" s="84">
        <v>3.6999999999999998E-2</v>
      </c>
      <c r="AB4417" s="85">
        <v>1</v>
      </c>
      <c r="AC4417" s="85">
        <v>12</v>
      </c>
    </row>
    <row r="4418" spans="1:29" ht="25.5">
      <c r="A4418" s="1"/>
      <c r="B4418" s="6" t="s">
        <v>9969</v>
      </c>
      <c r="C4418" s="6" t="s">
        <v>8778</v>
      </c>
      <c r="D4418" s="6" t="s">
        <v>10121</v>
      </c>
      <c r="E4418" s="49" t="s">
        <v>21565</v>
      </c>
      <c r="F4418" s="6" t="s">
        <v>21530</v>
      </c>
      <c r="G4418" s="6" t="s">
        <v>60</v>
      </c>
      <c r="H4418" s="6" t="s">
        <v>60</v>
      </c>
      <c r="I4418" s="60" t="s">
        <v>21570</v>
      </c>
      <c r="J4418" s="49" t="s">
        <v>21571</v>
      </c>
      <c r="K4418" s="6" t="s">
        <v>21572</v>
      </c>
      <c r="L4418" s="29">
        <f>IF($J$6="с учетом НДС",VLOOKUP(I4418,LEGEND!B:E,4,0)*(1-M4418),VLOOKUP(I4418,LEGEND!B:E,4,0)*(1-M4418)/1.2)</f>
        <v>414</v>
      </c>
      <c r="M4418" s="57">
        <f>IF(AND(B4418&lt;&gt;"1_Электроинструмент",B4418&lt;&gt;"2_Садовая техника"),$J$5,IF($J$4&lt;=20%,$J$4,IFERROR(VLOOKUP(S4418,LEGEND!$L$2:$M$5,2,FALSE),$J$4)))</f>
        <v>0</v>
      </c>
      <c r="N4418" s="48" t="s">
        <v>60</v>
      </c>
      <c r="O4418" s="6" t="s">
        <v>60</v>
      </c>
      <c r="P4418" s="49" t="s">
        <v>66</v>
      </c>
      <c r="Q4418" s="49" t="s">
        <v>67</v>
      </c>
      <c r="R4418" s="6" t="s">
        <v>60</v>
      </c>
      <c r="S4418" s="49" t="s">
        <v>60</v>
      </c>
      <c r="T4418" s="73" t="str">
        <f>IF(_xlfn.XLOOKUP(I4418,LEGEND!B:B,LEGEND!H:H)&lt;&gt;"-",HYPERLINK(_xlfn.XLOOKUP(I4418,LEGEND!B:B,LEGEND!H:H),"link"),_xlfn.XLOOKUP(I4418,LEGEND!B:B,LEGEND!H:H))</f>
        <v>link</v>
      </c>
      <c r="U4418" s="73" t="str">
        <f>HYPERLINK(_xlfn.XLOOKUP(I4418,LEGEND!B:B,LEGEND!I:I))</f>
        <v>https://milwaukee-media-images.s3.amazonaws.com/hi/48223731--Hero_01.jpg</v>
      </c>
      <c r="V4418" s="51" t="s">
        <v>21573</v>
      </c>
      <c r="W4418" s="63" t="s">
        <v>71</v>
      </c>
      <c r="X4418" s="64">
        <v>156</v>
      </c>
      <c r="Y4418" s="64">
        <v>79</v>
      </c>
      <c r="Z4418" s="64">
        <v>59</v>
      </c>
      <c r="AA4418" s="84">
        <v>3.5000000000000003E-2</v>
      </c>
      <c r="AB4418" s="85">
        <v>1</v>
      </c>
      <c r="AC4418" s="85">
        <v>12</v>
      </c>
    </row>
    <row r="4419" spans="1:29" ht="25.5">
      <c r="A4419" s="1"/>
      <c r="B4419" s="6" t="s">
        <v>9969</v>
      </c>
      <c r="C4419" s="6" t="s">
        <v>8778</v>
      </c>
      <c r="D4419" s="6" t="s">
        <v>10121</v>
      </c>
      <c r="E4419" s="49" t="s">
        <v>21565</v>
      </c>
      <c r="F4419" s="6" t="s">
        <v>21530</v>
      </c>
      <c r="G4419" s="6" t="s">
        <v>60</v>
      </c>
      <c r="H4419" s="6" t="s">
        <v>60</v>
      </c>
      <c r="I4419" s="60" t="s">
        <v>21574</v>
      </c>
      <c r="J4419" s="49" t="s">
        <v>21575</v>
      </c>
      <c r="K4419" s="6" t="s">
        <v>21576</v>
      </c>
      <c r="L4419" s="29">
        <f>IF($J$6="с учетом НДС",VLOOKUP(I4419,LEGEND!B:E,4,0)*(1-M4419),VLOOKUP(I4419,LEGEND!B:E,4,0)*(1-M4419)/1.2)</f>
        <v>590</v>
      </c>
      <c r="M4419" s="57">
        <f>IF(AND(B4419&lt;&gt;"1_Электроинструмент",B4419&lt;&gt;"2_Садовая техника"),$J$5,IF($J$4&lt;=20%,$J$4,IFERROR(VLOOKUP(S4419,LEGEND!$L$2:$M$5,2,FALSE),$J$4)))</f>
        <v>0</v>
      </c>
      <c r="N4419" s="48" t="s">
        <v>60</v>
      </c>
      <c r="O4419" s="6" t="s">
        <v>60</v>
      </c>
      <c r="P4419" s="49" t="s">
        <v>66</v>
      </c>
      <c r="Q4419" s="49" t="s">
        <v>67</v>
      </c>
      <c r="R4419" s="6" t="s">
        <v>60</v>
      </c>
      <c r="S4419" s="49" t="s">
        <v>60</v>
      </c>
      <c r="T4419" s="73" t="str">
        <f>IF(_xlfn.XLOOKUP(I4419,LEGEND!B:B,LEGEND!H:H)&lt;&gt;"-",HYPERLINK(_xlfn.XLOOKUP(I4419,LEGEND!B:B,LEGEND!H:H),"link"),_xlfn.XLOOKUP(I4419,LEGEND!B:B,LEGEND!H:H))</f>
        <v>link</v>
      </c>
      <c r="U4419" s="73" t="str">
        <f>HYPERLINK(_xlfn.XLOOKUP(I4419,LEGEND!B:B,LEGEND!I:I))</f>
        <v>https://milwaukee-media-images.s3.amazonaws.com/hi/48223711--Hero_01.jpg</v>
      </c>
      <c r="V4419" s="51" t="s">
        <v>21577</v>
      </c>
      <c r="W4419" s="63" t="s">
        <v>71</v>
      </c>
      <c r="X4419" s="64">
        <v>156</v>
      </c>
      <c r="Y4419" s="64">
        <v>79</v>
      </c>
      <c r="Z4419" s="64">
        <v>59</v>
      </c>
      <c r="AA4419" s="84">
        <v>3.9E-2</v>
      </c>
      <c r="AB4419" s="85">
        <v>1</v>
      </c>
      <c r="AC4419" s="85">
        <v>12</v>
      </c>
    </row>
    <row r="4420" spans="1:29" ht="25.5">
      <c r="A4420" s="1"/>
      <c r="B4420" s="6" t="s">
        <v>9969</v>
      </c>
      <c r="C4420" s="6" t="s">
        <v>8778</v>
      </c>
      <c r="D4420" s="6" t="s">
        <v>10121</v>
      </c>
      <c r="E4420" s="49" t="s">
        <v>10122</v>
      </c>
      <c r="F4420" s="6" t="s">
        <v>60</v>
      </c>
      <c r="G4420" s="6" t="s">
        <v>60</v>
      </c>
      <c r="H4420" s="6" t="s">
        <v>60</v>
      </c>
      <c r="I4420" s="60" t="s">
        <v>10123</v>
      </c>
      <c r="J4420" s="49" t="s">
        <v>10124</v>
      </c>
      <c r="K4420" s="6" t="s">
        <v>10125</v>
      </c>
      <c r="L4420" s="29">
        <f>IF($J$6="с учетом НДС",VLOOKUP(I4420,LEGEND!B:E,4,0)*(1-M4420),VLOOKUP(I4420,LEGEND!B:E,4,0)*(1-M4420)/1.2)</f>
        <v>580</v>
      </c>
      <c r="M4420" s="57">
        <f>IF(AND(B4420&lt;&gt;"1_Электроинструмент",B4420&lt;&gt;"2_Садовая техника"),$J$5,IF($J$4&lt;=20%,$J$4,IFERROR(VLOOKUP(S4420,LEGEND!$L$2:$M$5,2,FALSE),$J$4)))</f>
        <v>0</v>
      </c>
      <c r="N4420" s="48" t="s">
        <v>60</v>
      </c>
      <c r="O4420" s="6" t="s">
        <v>42</v>
      </c>
      <c r="P4420" s="49" t="s">
        <v>66</v>
      </c>
      <c r="Q4420" s="49" t="s">
        <v>473</v>
      </c>
      <c r="R4420" s="6" t="s">
        <v>60</v>
      </c>
      <c r="S4420" s="49" t="s">
        <v>60</v>
      </c>
      <c r="T4420" s="73" t="str">
        <f>IF(_xlfn.XLOOKUP(I4420,LEGEND!B:B,LEGEND!H:H)&lt;&gt;"-",HYPERLINK(_xlfn.XLOOKUP(I4420,LEGEND!B:B,LEGEND!H:H),"link"),_xlfn.XLOOKUP(I4420,LEGEND!B:B,LEGEND!H:H))</f>
        <v>-</v>
      </c>
      <c r="U4420" s="73" t="str">
        <f>HYPERLINK(_xlfn.XLOOKUP(I4420,LEGEND!B:B,LEGEND!I:I))</f>
        <v>-</v>
      </c>
      <c r="V4420" s="51" t="s">
        <v>10126</v>
      </c>
      <c r="W4420" s="63" t="s">
        <v>71</v>
      </c>
      <c r="X4420" s="64">
        <v>129</v>
      </c>
      <c r="Y4420" s="64">
        <v>152</v>
      </c>
      <c r="Z4420" s="64">
        <v>290</v>
      </c>
      <c r="AA4420" s="84">
        <v>0.6</v>
      </c>
      <c r="AB4420" s="85">
        <v>1</v>
      </c>
      <c r="AC4420" s="85">
        <v>1</v>
      </c>
    </row>
    <row r="4421" spans="1:29" ht="25.5">
      <c r="A4421" s="1"/>
      <c r="B4421" s="6" t="s">
        <v>9969</v>
      </c>
      <c r="C4421" s="6" t="s">
        <v>8778</v>
      </c>
      <c r="D4421" s="6" t="s">
        <v>10121</v>
      </c>
      <c r="E4421" s="49" t="s">
        <v>10122</v>
      </c>
      <c r="F4421" s="6" t="s">
        <v>21530</v>
      </c>
      <c r="G4421" s="6" t="s">
        <v>60</v>
      </c>
      <c r="H4421" s="6" t="s">
        <v>60</v>
      </c>
      <c r="I4421" s="60" t="s">
        <v>21578</v>
      </c>
      <c r="J4421" s="49" t="s">
        <v>21579</v>
      </c>
      <c r="K4421" s="6" t="s">
        <v>21580</v>
      </c>
      <c r="L4421" s="29">
        <f>IF($J$6="с учетом НДС",VLOOKUP(I4421,LEGEND!B:E,4,0)*(1-M4421),VLOOKUP(I4421,LEGEND!B:E,4,0)*(1-M4421)/1.2)</f>
        <v>131</v>
      </c>
      <c r="M4421" s="57">
        <f>IF(AND(B4421&lt;&gt;"1_Электроинструмент",B4421&lt;&gt;"2_Садовая техника"),$J$5,IF($J$4&lt;=20%,$J$4,IFERROR(VLOOKUP(S4421,LEGEND!$L$2:$M$5,2,FALSE),$J$4)))</f>
        <v>0</v>
      </c>
      <c r="N4421" s="48" t="s">
        <v>60</v>
      </c>
      <c r="O4421" s="6" t="s">
        <v>60</v>
      </c>
      <c r="P4421" s="49" t="s">
        <v>66</v>
      </c>
      <c r="Q4421" s="49" t="s">
        <v>67</v>
      </c>
      <c r="R4421" s="6" t="s">
        <v>60</v>
      </c>
      <c r="S4421" s="49" t="s">
        <v>60</v>
      </c>
      <c r="T4421" s="73" t="str">
        <f>IF(_xlfn.XLOOKUP(I4421,LEGEND!B:B,LEGEND!H:H)&lt;&gt;"-",HYPERLINK(_xlfn.XLOOKUP(I4421,LEGEND!B:B,LEGEND!H:H),"link"),_xlfn.XLOOKUP(I4421,LEGEND!B:B,LEGEND!H:H))</f>
        <v>link</v>
      </c>
      <c r="U4421" s="73" t="str">
        <f>HYPERLINK(_xlfn.XLOOKUP(I4421,LEGEND!B:B,LEGEND!I:I))</f>
        <v>https://milwaukee-media-images.s3.amazonaws.com/hi/48223100--Hero_1.jpg</v>
      </c>
      <c r="V4421" s="51" t="s">
        <v>21581</v>
      </c>
      <c r="W4421" s="63" t="s">
        <v>71</v>
      </c>
      <c r="X4421" s="64">
        <v>138</v>
      </c>
      <c r="Y4421" s="64">
        <v>19</v>
      </c>
      <c r="Z4421" s="64">
        <v>15</v>
      </c>
      <c r="AA4421" s="84">
        <v>1.2999999999999999E-2</v>
      </c>
      <c r="AB4421" s="85">
        <v>1</v>
      </c>
      <c r="AC4421" s="85">
        <v>36</v>
      </c>
    </row>
    <row r="4422" spans="1:29" ht="25.5">
      <c r="A4422" s="1"/>
      <c r="B4422" s="6" t="s">
        <v>9969</v>
      </c>
      <c r="C4422" s="6" t="s">
        <v>8778</v>
      </c>
      <c r="D4422" s="6" t="s">
        <v>10121</v>
      </c>
      <c r="E4422" s="49" t="s">
        <v>10122</v>
      </c>
      <c r="F4422" s="6" t="s">
        <v>21530</v>
      </c>
      <c r="G4422" s="6" t="s">
        <v>60</v>
      </c>
      <c r="H4422" s="6" t="s">
        <v>60</v>
      </c>
      <c r="I4422" s="60" t="s">
        <v>21582</v>
      </c>
      <c r="J4422" s="49" t="s">
        <v>21583</v>
      </c>
      <c r="K4422" s="6" t="s">
        <v>21584</v>
      </c>
      <c r="L4422" s="29">
        <f>IF($J$6="с учетом НДС",VLOOKUP(I4422,LEGEND!B:E,4,0)*(1-M4422),VLOOKUP(I4422,LEGEND!B:E,4,0)*(1-M4422)/1.2)</f>
        <v>163</v>
      </c>
      <c r="M4422" s="57">
        <f>IF(AND(B4422&lt;&gt;"1_Электроинструмент",B4422&lt;&gt;"2_Садовая техника"),$J$5,IF($J$4&lt;=20%,$J$4,IFERROR(VLOOKUP(S4422,LEGEND!$L$2:$M$5,2,FALSE),$J$4)))</f>
        <v>0</v>
      </c>
      <c r="N4422" s="48" t="s">
        <v>60</v>
      </c>
      <c r="O4422" s="6" t="s">
        <v>60</v>
      </c>
      <c r="P4422" s="49" t="s">
        <v>66</v>
      </c>
      <c r="Q4422" s="49" t="s">
        <v>67</v>
      </c>
      <c r="R4422" s="6" t="s">
        <v>60</v>
      </c>
      <c r="S4422" s="49" t="s">
        <v>60</v>
      </c>
      <c r="T4422" s="73" t="str">
        <f>IF(_xlfn.XLOOKUP(I4422,LEGEND!B:B,LEGEND!H:H)&lt;&gt;"-",HYPERLINK(_xlfn.XLOOKUP(I4422,LEGEND!B:B,LEGEND!H:H),"link"),_xlfn.XLOOKUP(I4422,LEGEND!B:B,LEGEND!H:H))</f>
        <v>link</v>
      </c>
      <c r="U4422" s="73" t="str">
        <f>HYPERLINK(_xlfn.XLOOKUP(I4422,LEGEND!B:B,LEGEND!I:I))</f>
        <v>https://milwaukee-media-images.s3.amazonaws.com/hi/48223170--Hero_1.jpg</v>
      </c>
      <c r="V4422" s="51" t="s">
        <v>21585</v>
      </c>
      <c r="W4422" s="63" t="s">
        <v>71</v>
      </c>
      <c r="X4422" s="64">
        <v>132</v>
      </c>
      <c r="Y4422" s="64">
        <v>15</v>
      </c>
      <c r="Z4422" s="64">
        <v>19</v>
      </c>
      <c r="AA4422" s="84">
        <v>0.01</v>
      </c>
      <c r="AB4422" s="85">
        <v>1</v>
      </c>
      <c r="AC4422" s="85">
        <v>36</v>
      </c>
    </row>
    <row r="4423" spans="1:29" ht="25.5">
      <c r="A4423" s="1"/>
      <c r="B4423" s="6" t="s">
        <v>9969</v>
      </c>
      <c r="C4423" s="6" t="s">
        <v>8778</v>
      </c>
      <c r="D4423" s="6" t="s">
        <v>10121</v>
      </c>
      <c r="E4423" s="49" t="s">
        <v>10122</v>
      </c>
      <c r="F4423" s="6" t="s">
        <v>21530</v>
      </c>
      <c r="G4423" s="6" t="s">
        <v>60</v>
      </c>
      <c r="H4423" s="6" t="s">
        <v>60</v>
      </c>
      <c r="I4423" s="60" t="s">
        <v>21586</v>
      </c>
      <c r="J4423" s="49" t="s">
        <v>21587</v>
      </c>
      <c r="K4423" s="6" t="s">
        <v>21588</v>
      </c>
      <c r="L4423" s="29">
        <f>IF($J$6="с учетом НДС",VLOOKUP(I4423,LEGEND!B:E,4,0)*(1-M4423),VLOOKUP(I4423,LEGEND!B:E,4,0)*(1-M4423)/1.2)</f>
        <v>340</v>
      </c>
      <c r="M4423" s="57">
        <f>IF(AND(B4423&lt;&gt;"1_Электроинструмент",B4423&lt;&gt;"2_Садовая техника"),$J$5,IF($J$4&lt;=20%,$J$4,IFERROR(VLOOKUP(S4423,LEGEND!$L$2:$M$5,2,FALSE),$J$4)))</f>
        <v>0</v>
      </c>
      <c r="N4423" s="48" t="s">
        <v>60</v>
      </c>
      <c r="O4423" s="6" t="s">
        <v>60</v>
      </c>
      <c r="P4423" s="49" t="s">
        <v>66</v>
      </c>
      <c r="Q4423" s="49" t="s">
        <v>67</v>
      </c>
      <c r="R4423" s="6" t="s">
        <v>60</v>
      </c>
      <c r="S4423" s="49" t="s">
        <v>60</v>
      </c>
      <c r="T4423" s="73" t="str">
        <f>IF(_xlfn.XLOOKUP(I4423,LEGEND!B:B,LEGEND!H:H)&lt;&gt;"-",HYPERLINK(_xlfn.XLOOKUP(I4423,LEGEND!B:B,LEGEND!H:H),"link"),_xlfn.XLOOKUP(I4423,LEGEND!B:B,LEGEND!H:H))</f>
        <v>link</v>
      </c>
      <c r="U4423" s="73" t="str">
        <f>HYPERLINK(_xlfn.XLOOKUP(I4423,LEGEND!B:B,LEGEND!I:I))</f>
        <v>https://milwaukee-media-images.s3.amazonaws.com/hi/4932471555--Hero_1.jpg</v>
      </c>
      <c r="V4423" s="51" t="s">
        <v>21589</v>
      </c>
      <c r="W4423" s="63" t="s">
        <v>71</v>
      </c>
      <c r="X4423" s="64">
        <v>140</v>
      </c>
      <c r="Y4423" s="64">
        <v>62</v>
      </c>
      <c r="Z4423" s="64">
        <v>23</v>
      </c>
      <c r="AA4423" s="84">
        <v>3.1E-2</v>
      </c>
      <c r="AB4423" s="85">
        <v>1</v>
      </c>
      <c r="AC4423" s="85">
        <v>12</v>
      </c>
    </row>
    <row r="4424" spans="1:29" ht="25.5">
      <c r="A4424" s="1"/>
      <c r="B4424" s="6" t="s">
        <v>9969</v>
      </c>
      <c r="C4424" s="6" t="s">
        <v>8778</v>
      </c>
      <c r="D4424" s="6" t="s">
        <v>10121</v>
      </c>
      <c r="E4424" s="49" t="s">
        <v>10122</v>
      </c>
      <c r="F4424" s="6" t="s">
        <v>21530</v>
      </c>
      <c r="G4424" s="6" t="s">
        <v>60</v>
      </c>
      <c r="H4424" s="6" t="s">
        <v>60</v>
      </c>
      <c r="I4424" s="60" t="s">
        <v>21590</v>
      </c>
      <c r="J4424" s="49" t="s">
        <v>21591</v>
      </c>
      <c r="K4424" s="6" t="s">
        <v>21592</v>
      </c>
      <c r="L4424" s="29">
        <f>IF($J$6="с учетом НДС",VLOOKUP(I4424,LEGEND!B:E,4,0)*(1-M4424),VLOOKUP(I4424,LEGEND!B:E,4,0)*(1-M4424)/1.2)</f>
        <v>355</v>
      </c>
      <c r="M4424" s="57">
        <f>IF(AND(B4424&lt;&gt;"1_Электроинструмент",B4424&lt;&gt;"2_Садовая техника"),$J$5,IF($J$4&lt;=20%,$J$4,IFERROR(VLOOKUP(S4424,LEGEND!$L$2:$M$5,2,FALSE),$J$4)))</f>
        <v>0</v>
      </c>
      <c r="N4424" s="48" t="s">
        <v>60</v>
      </c>
      <c r="O4424" s="6" t="s">
        <v>60</v>
      </c>
      <c r="P4424" s="49" t="s">
        <v>66</v>
      </c>
      <c r="Q4424" s="49" t="s">
        <v>67</v>
      </c>
      <c r="R4424" s="6" t="s">
        <v>60</v>
      </c>
      <c r="S4424" s="49" t="s">
        <v>60</v>
      </c>
      <c r="T4424" s="73" t="str">
        <f>IF(_xlfn.XLOOKUP(I4424,LEGEND!B:B,LEGEND!H:H)&lt;&gt;"-",HYPERLINK(_xlfn.XLOOKUP(I4424,LEGEND!B:B,LEGEND!H:H),"link"),_xlfn.XLOOKUP(I4424,LEGEND!B:B,LEGEND!H:H))</f>
        <v>link</v>
      </c>
      <c r="U4424" s="73" t="str">
        <f>HYPERLINK(_xlfn.XLOOKUP(I4424,LEGEND!B:B,LEGEND!I:I))</f>
        <v>https://milwaukee-media-images.s3.amazonaws.com/hi/4932471556--Hero_1.jpg</v>
      </c>
      <c r="V4424" s="51" t="s">
        <v>21593</v>
      </c>
      <c r="W4424" s="63" t="s">
        <v>71</v>
      </c>
      <c r="X4424" s="64">
        <v>140</v>
      </c>
      <c r="Y4424" s="64">
        <v>62</v>
      </c>
      <c r="Z4424" s="64">
        <v>23</v>
      </c>
      <c r="AA4424" s="84">
        <v>3.1E-2</v>
      </c>
      <c r="AB4424" s="85">
        <v>1</v>
      </c>
      <c r="AC4424" s="85">
        <v>12</v>
      </c>
    </row>
    <row r="4425" spans="1:29" ht="25.5">
      <c r="A4425" s="1"/>
      <c r="B4425" s="6" t="s">
        <v>9969</v>
      </c>
      <c r="C4425" s="6" t="s">
        <v>8778</v>
      </c>
      <c r="D4425" s="6" t="s">
        <v>10121</v>
      </c>
      <c r="E4425" s="49" t="s">
        <v>10122</v>
      </c>
      <c r="F4425" s="6" t="s">
        <v>21530</v>
      </c>
      <c r="G4425" s="6" t="s">
        <v>60</v>
      </c>
      <c r="H4425" s="6" t="s">
        <v>60</v>
      </c>
      <c r="I4425" s="60" t="s">
        <v>21594</v>
      </c>
      <c r="J4425" s="49" t="s">
        <v>21595</v>
      </c>
      <c r="K4425" s="6" t="s">
        <v>21596</v>
      </c>
      <c r="L4425" s="29">
        <f>IF($J$6="с учетом НДС",VLOOKUP(I4425,LEGEND!B:E,4,0)*(1-M4425),VLOOKUP(I4425,LEGEND!B:E,4,0)*(1-M4425)/1.2)</f>
        <v>355</v>
      </c>
      <c r="M4425" s="57">
        <f>IF(AND(B4425&lt;&gt;"1_Электроинструмент",B4425&lt;&gt;"2_Садовая техника"),$J$5,IF($J$4&lt;=20%,$J$4,IFERROR(VLOOKUP(S4425,LEGEND!$L$2:$M$5,2,FALSE),$J$4)))</f>
        <v>0</v>
      </c>
      <c r="N4425" s="48" t="s">
        <v>60</v>
      </c>
      <c r="O4425" s="6" t="s">
        <v>60</v>
      </c>
      <c r="P4425" s="49" t="s">
        <v>66</v>
      </c>
      <c r="Q4425" s="49" t="s">
        <v>67</v>
      </c>
      <c r="R4425" s="6" t="s">
        <v>60</v>
      </c>
      <c r="S4425" s="49" t="s">
        <v>60</v>
      </c>
      <c r="T4425" s="73" t="str">
        <f>IF(_xlfn.XLOOKUP(I4425,LEGEND!B:B,LEGEND!H:H)&lt;&gt;"-",HYPERLINK(_xlfn.XLOOKUP(I4425,LEGEND!B:B,LEGEND!H:H),"link"),_xlfn.XLOOKUP(I4425,LEGEND!B:B,LEGEND!H:H))</f>
        <v>link</v>
      </c>
      <c r="U4425" s="73" t="str">
        <f>HYPERLINK(_xlfn.XLOOKUP(I4425,LEGEND!B:B,LEGEND!I:I))</f>
        <v>https://milwaukee-media-images.s3.amazonaws.com/hi/4932471557--Hero_1.jpg</v>
      </c>
      <c r="V4425" s="51" t="s">
        <v>21597</v>
      </c>
      <c r="W4425" s="63" t="s">
        <v>71</v>
      </c>
      <c r="X4425" s="64">
        <v>140</v>
      </c>
      <c r="Y4425" s="64">
        <v>62</v>
      </c>
      <c r="Z4425" s="64">
        <v>23</v>
      </c>
      <c r="AA4425" s="84">
        <v>3.1E-2</v>
      </c>
      <c r="AB4425" s="85">
        <v>1</v>
      </c>
      <c r="AC4425" s="85">
        <v>12</v>
      </c>
    </row>
    <row r="4426" spans="1:29" ht="25.5">
      <c r="A4426" s="1"/>
      <c r="B4426" s="6" t="s">
        <v>9969</v>
      </c>
      <c r="C4426" s="6" t="s">
        <v>8778</v>
      </c>
      <c r="D4426" s="6" t="s">
        <v>10121</v>
      </c>
      <c r="E4426" s="49" t="s">
        <v>10122</v>
      </c>
      <c r="F4426" s="6" t="s">
        <v>21530</v>
      </c>
      <c r="G4426" s="6" t="s">
        <v>60</v>
      </c>
      <c r="H4426" s="6" t="s">
        <v>60</v>
      </c>
      <c r="I4426" s="60" t="s">
        <v>21598</v>
      </c>
      <c r="J4426" s="49" t="s">
        <v>21599</v>
      </c>
      <c r="K4426" s="6" t="s">
        <v>21600</v>
      </c>
      <c r="L4426" s="29">
        <f>IF($J$6="с учетом НДС",VLOOKUP(I4426,LEGEND!B:E,4,0)*(1-M4426),VLOOKUP(I4426,LEGEND!B:E,4,0)*(1-M4426)/1.2)</f>
        <v>355</v>
      </c>
      <c r="M4426" s="57">
        <f>IF(AND(B4426&lt;&gt;"1_Электроинструмент",B4426&lt;&gt;"2_Садовая техника"),$J$5,IF($J$4&lt;=20%,$J$4,IFERROR(VLOOKUP(S4426,LEGEND!$L$2:$M$5,2,FALSE),$J$4)))</f>
        <v>0</v>
      </c>
      <c r="N4426" s="48" t="s">
        <v>60</v>
      </c>
      <c r="O4426" s="6" t="s">
        <v>60</v>
      </c>
      <c r="P4426" s="49" t="s">
        <v>66</v>
      </c>
      <c r="Q4426" s="49" t="s">
        <v>67</v>
      </c>
      <c r="R4426" s="6" t="s">
        <v>60</v>
      </c>
      <c r="S4426" s="49" t="s">
        <v>60</v>
      </c>
      <c r="T4426" s="73" t="str">
        <f>IF(_xlfn.XLOOKUP(I4426,LEGEND!B:B,LEGEND!H:H)&lt;&gt;"-",HYPERLINK(_xlfn.XLOOKUP(I4426,LEGEND!B:B,LEGEND!H:H),"link"),_xlfn.XLOOKUP(I4426,LEGEND!B:B,LEGEND!H:H))</f>
        <v>link</v>
      </c>
      <c r="U4426" s="73" t="str">
        <f>HYPERLINK(_xlfn.XLOOKUP(I4426,LEGEND!B:B,LEGEND!I:I))</f>
        <v>https://milwaukee-media-images.s3.amazonaws.com/hi/48223103--Hero_01.jpg</v>
      </c>
      <c r="V4426" s="51" t="s">
        <v>21601</v>
      </c>
      <c r="W4426" s="63" t="s">
        <v>2678</v>
      </c>
      <c r="X4426" s="64">
        <v>80</v>
      </c>
      <c r="Y4426" s="64">
        <v>70</v>
      </c>
      <c r="Z4426" s="64">
        <v>182</v>
      </c>
      <c r="AA4426" s="84">
        <v>2.7E-2</v>
      </c>
      <c r="AB4426" s="85">
        <v>1</v>
      </c>
      <c r="AC4426" s="85">
        <v>1</v>
      </c>
    </row>
    <row r="4427" spans="1:29" ht="25.5">
      <c r="A4427" s="1"/>
      <c r="B4427" s="6" t="s">
        <v>9969</v>
      </c>
      <c r="C4427" s="6" t="s">
        <v>8778</v>
      </c>
      <c r="D4427" s="6" t="s">
        <v>10121</v>
      </c>
      <c r="E4427" s="49" t="s">
        <v>10122</v>
      </c>
      <c r="F4427" s="6" t="s">
        <v>21530</v>
      </c>
      <c r="G4427" s="6" t="s">
        <v>60</v>
      </c>
      <c r="H4427" s="6" t="s">
        <v>60</v>
      </c>
      <c r="I4427" s="60" t="s">
        <v>21602</v>
      </c>
      <c r="J4427" s="49" t="s">
        <v>21603</v>
      </c>
      <c r="K4427" s="6" t="s">
        <v>21604</v>
      </c>
      <c r="L4427" s="29">
        <f>IF($J$6="с учетом НДС",VLOOKUP(I4427,LEGEND!B:E,4,0)*(1-M4427),VLOOKUP(I4427,LEGEND!B:E,4,0)*(1-M4427)/1.2)</f>
        <v>473</v>
      </c>
      <c r="M4427" s="57">
        <f>IF(AND(B4427&lt;&gt;"1_Электроинструмент",B4427&lt;&gt;"2_Садовая техника"),$J$5,IF($J$4&lt;=20%,$J$4,IFERROR(VLOOKUP(S4427,LEGEND!$L$2:$M$5,2,FALSE),$J$4)))</f>
        <v>0</v>
      </c>
      <c r="N4427" s="48" t="s">
        <v>60</v>
      </c>
      <c r="O4427" s="6" t="s">
        <v>60</v>
      </c>
      <c r="P4427" s="49" t="s">
        <v>66</v>
      </c>
      <c r="Q4427" s="49" t="s">
        <v>67</v>
      </c>
      <c r="R4427" s="6" t="s">
        <v>60</v>
      </c>
      <c r="S4427" s="49" t="s">
        <v>60</v>
      </c>
      <c r="T4427" s="73" t="str">
        <f>IF(_xlfn.XLOOKUP(I4427,LEGEND!B:B,LEGEND!H:H)&lt;&gt;"-",HYPERLINK(_xlfn.XLOOKUP(I4427,LEGEND!B:B,LEGEND!H:H),"link"),_xlfn.XLOOKUP(I4427,LEGEND!B:B,LEGEND!H:H))</f>
        <v>link</v>
      </c>
      <c r="U4427" s="73" t="str">
        <f>HYPERLINK(_xlfn.XLOOKUP(I4427,LEGEND!B:B,LEGEND!I:I))</f>
        <v>https://milwaukee-media-images.s3.amazonaws.com/hi/4932471558--Hero_1.jpg</v>
      </c>
      <c r="V4427" s="51" t="s">
        <v>21605</v>
      </c>
      <c r="W4427" s="63" t="s">
        <v>71</v>
      </c>
      <c r="X4427" s="64">
        <v>210</v>
      </c>
      <c r="Y4427" s="64">
        <v>62</v>
      </c>
      <c r="Z4427" s="64">
        <v>43</v>
      </c>
      <c r="AA4427" s="84">
        <v>5.8999999999999997E-2</v>
      </c>
      <c r="AB4427" s="85">
        <v>1</v>
      </c>
      <c r="AC4427" s="85">
        <v>1</v>
      </c>
    </row>
    <row r="4428" spans="1:29" ht="25.5">
      <c r="A4428" s="1"/>
      <c r="B4428" s="6" t="s">
        <v>9969</v>
      </c>
      <c r="C4428" s="6" t="s">
        <v>8778</v>
      </c>
      <c r="D4428" s="6" t="s">
        <v>10121</v>
      </c>
      <c r="E4428" s="49" t="s">
        <v>10122</v>
      </c>
      <c r="F4428" s="6" t="s">
        <v>21530</v>
      </c>
      <c r="G4428" s="6" t="s">
        <v>60</v>
      </c>
      <c r="H4428" s="6" t="s">
        <v>60</v>
      </c>
      <c r="I4428" s="60" t="s">
        <v>21606</v>
      </c>
      <c r="J4428" s="49" t="s">
        <v>21607</v>
      </c>
      <c r="K4428" s="6" t="s">
        <v>21608</v>
      </c>
      <c r="L4428" s="29">
        <f>IF($J$6="с учетом НДС",VLOOKUP(I4428,LEGEND!B:E,4,0)*(1-M4428),VLOOKUP(I4428,LEGEND!B:E,4,0)*(1-M4428)/1.2)</f>
        <v>500</v>
      </c>
      <c r="M4428" s="57">
        <f>IF(AND(B4428&lt;&gt;"1_Электроинструмент",B4428&lt;&gt;"2_Садовая техника"),$J$5,IF($J$4&lt;=20%,$J$4,IFERROR(VLOOKUP(S4428,LEGEND!$L$2:$M$5,2,FALSE),$J$4)))</f>
        <v>0</v>
      </c>
      <c r="N4428" s="48" t="s">
        <v>60</v>
      </c>
      <c r="O4428" s="6" t="s">
        <v>60</v>
      </c>
      <c r="P4428" s="49" t="s">
        <v>66</v>
      </c>
      <c r="Q4428" s="49" t="s">
        <v>67</v>
      </c>
      <c r="R4428" s="6" t="s">
        <v>60</v>
      </c>
      <c r="S4428" s="49" t="s">
        <v>60</v>
      </c>
      <c r="T4428" s="73" t="str">
        <f>IF(_xlfn.XLOOKUP(I4428,LEGEND!B:B,LEGEND!H:H)&lt;&gt;"-",HYPERLINK(_xlfn.XLOOKUP(I4428,LEGEND!B:B,LEGEND!H:H),"link"),_xlfn.XLOOKUP(I4428,LEGEND!B:B,LEGEND!H:H))</f>
        <v>link</v>
      </c>
      <c r="U4428" s="73" t="str">
        <f>HYPERLINK(_xlfn.XLOOKUP(I4428,LEGEND!B:B,LEGEND!I:I))</f>
        <v>https://milwaukee-media-images.s3.amazonaws.com/hi/4932471559--Hero_1.jpg</v>
      </c>
      <c r="V4428" s="51" t="s">
        <v>21609</v>
      </c>
      <c r="W4428" s="63" t="s">
        <v>71</v>
      </c>
      <c r="X4428" s="64">
        <v>140</v>
      </c>
      <c r="Y4428" s="64">
        <v>35</v>
      </c>
      <c r="Z4428" s="64">
        <v>29</v>
      </c>
      <c r="AA4428" s="84">
        <v>4.1000000000000002E-2</v>
      </c>
      <c r="AB4428" s="85">
        <v>1</v>
      </c>
      <c r="AC4428" s="85">
        <v>12</v>
      </c>
    </row>
    <row r="4429" spans="1:29" ht="25.5">
      <c r="A4429" s="1"/>
      <c r="B4429" s="6" t="s">
        <v>9969</v>
      </c>
      <c r="C4429" s="6" t="s">
        <v>8778</v>
      </c>
      <c r="D4429" s="6" t="s">
        <v>10121</v>
      </c>
      <c r="E4429" s="49" t="s">
        <v>10122</v>
      </c>
      <c r="F4429" s="6" t="s">
        <v>21530</v>
      </c>
      <c r="G4429" s="6" t="s">
        <v>60</v>
      </c>
      <c r="H4429" s="6" t="s">
        <v>60</v>
      </c>
      <c r="I4429" s="60" t="s">
        <v>21610</v>
      </c>
      <c r="J4429" s="49" t="s">
        <v>21611</v>
      </c>
      <c r="K4429" s="6" t="s">
        <v>21612</v>
      </c>
      <c r="L4429" s="29">
        <f>IF($J$6="с учетом НДС",VLOOKUP(I4429,LEGEND!B:E,4,0)*(1-M4429),VLOOKUP(I4429,LEGEND!B:E,4,0)*(1-M4429)/1.2)</f>
        <v>500</v>
      </c>
      <c r="M4429" s="57">
        <f>IF(AND(B4429&lt;&gt;"1_Электроинструмент",B4429&lt;&gt;"2_Садовая техника"),$J$5,IF($J$4&lt;=20%,$J$4,IFERROR(VLOOKUP(S4429,LEGEND!$L$2:$M$5,2,FALSE),$J$4)))</f>
        <v>0</v>
      </c>
      <c r="N4429" s="48" t="s">
        <v>60</v>
      </c>
      <c r="O4429" s="6" t="s">
        <v>60</v>
      </c>
      <c r="P4429" s="49" t="s">
        <v>66</v>
      </c>
      <c r="Q4429" s="49" t="s">
        <v>67</v>
      </c>
      <c r="R4429" s="6" t="s">
        <v>60</v>
      </c>
      <c r="S4429" s="49" t="s">
        <v>60</v>
      </c>
      <c r="T4429" s="73" t="str">
        <f>IF(_xlfn.XLOOKUP(I4429,LEGEND!B:B,LEGEND!H:H)&lt;&gt;"-",HYPERLINK(_xlfn.XLOOKUP(I4429,LEGEND!B:B,LEGEND!H:H),"link"),_xlfn.XLOOKUP(I4429,LEGEND!B:B,LEGEND!H:H))</f>
        <v>link</v>
      </c>
      <c r="U4429" s="73" t="str">
        <f>HYPERLINK(_xlfn.XLOOKUP(I4429,LEGEND!B:B,LEGEND!I:I))</f>
        <v>https://milwaukee-media-images.s3.amazonaws.com/hi/4932471560--Hero_1.jpg</v>
      </c>
      <c r="V4429" s="51" t="s">
        <v>21613</v>
      </c>
      <c r="W4429" s="63" t="s">
        <v>71</v>
      </c>
      <c r="X4429" s="64">
        <v>140</v>
      </c>
      <c r="Y4429" s="64">
        <v>35</v>
      </c>
      <c r="Z4429" s="64">
        <v>29</v>
      </c>
      <c r="AA4429" s="84">
        <v>4.1000000000000002E-2</v>
      </c>
      <c r="AB4429" s="85">
        <v>1</v>
      </c>
      <c r="AC4429" s="85">
        <v>12</v>
      </c>
    </row>
    <row r="4430" spans="1:29" ht="25.5">
      <c r="A4430" s="1"/>
      <c r="B4430" s="6" t="s">
        <v>9969</v>
      </c>
      <c r="C4430" s="6" t="s">
        <v>8778</v>
      </c>
      <c r="D4430" s="6" t="s">
        <v>10121</v>
      </c>
      <c r="E4430" s="49" t="s">
        <v>10122</v>
      </c>
      <c r="F4430" s="6" t="s">
        <v>21530</v>
      </c>
      <c r="G4430" s="6" t="s">
        <v>60</v>
      </c>
      <c r="H4430" s="6" t="s">
        <v>60</v>
      </c>
      <c r="I4430" s="60" t="s">
        <v>21614</v>
      </c>
      <c r="J4430" s="49" t="s">
        <v>21615</v>
      </c>
      <c r="K4430" s="6" t="s">
        <v>21616</v>
      </c>
      <c r="L4430" s="29">
        <f>IF($J$6="с учетом НДС",VLOOKUP(I4430,LEGEND!B:E,4,0)*(1-M4430),VLOOKUP(I4430,LEGEND!B:E,4,0)*(1-M4430)/1.2)</f>
        <v>500</v>
      </c>
      <c r="M4430" s="57">
        <f>IF(AND(B4430&lt;&gt;"1_Электроинструмент",B4430&lt;&gt;"2_Садовая техника"),$J$5,IF($J$4&lt;=20%,$J$4,IFERROR(VLOOKUP(S4430,LEGEND!$L$2:$M$5,2,FALSE),$J$4)))</f>
        <v>0</v>
      </c>
      <c r="N4430" s="48" t="s">
        <v>60</v>
      </c>
      <c r="O4430" s="6" t="s">
        <v>60</v>
      </c>
      <c r="P4430" s="49" t="s">
        <v>66</v>
      </c>
      <c r="Q4430" s="49" t="s">
        <v>67</v>
      </c>
      <c r="R4430" s="6" t="s">
        <v>60</v>
      </c>
      <c r="S4430" s="49" t="s">
        <v>60</v>
      </c>
      <c r="T4430" s="73" t="str">
        <f>IF(_xlfn.XLOOKUP(I4430,LEGEND!B:B,LEGEND!H:H)&lt;&gt;"-",HYPERLINK(_xlfn.XLOOKUP(I4430,LEGEND!B:B,LEGEND!H:H),"link"),_xlfn.XLOOKUP(I4430,LEGEND!B:B,LEGEND!H:H))</f>
        <v>link</v>
      </c>
      <c r="U4430" s="73" t="str">
        <f>HYPERLINK(_xlfn.XLOOKUP(I4430,LEGEND!B:B,LEGEND!I:I))</f>
        <v>https://milwaukee-media-images.s3.amazonaws.com/hi/4932471561--Hero_1.jpg</v>
      </c>
      <c r="V4430" s="51" t="s">
        <v>21617</v>
      </c>
      <c r="W4430" s="63" t="s">
        <v>71</v>
      </c>
      <c r="X4430" s="64">
        <v>140</v>
      </c>
      <c r="Y4430" s="64">
        <v>35</v>
      </c>
      <c r="Z4430" s="64">
        <v>29</v>
      </c>
      <c r="AA4430" s="84">
        <v>4.1000000000000002E-2</v>
      </c>
      <c r="AB4430" s="85">
        <v>1</v>
      </c>
      <c r="AC4430" s="85">
        <v>12</v>
      </c>
    </row>
    <row r="4431" spans="1:29" ht="25.5">
      <c r="A4431" s="1"/>
      <c r="B4431" s="6" t="s">
        <v>9969</v>
      </c>
      <c r="C4431" s="6" t="s">
        <v>8778</v>
      </c>
      <c r="D4431" s="6" t="s">
        <v>10121</v>
      </c>
      <c r="E4431" s="49" t="s">
        <v>10122</v>
      </c>
      <c r="F4431" s="6" t="s">
        <v>21530</v>
      </c>
      <c r="G4431" s="6" t="s">
        <v>60</v>
      </c>
      <c r="H4431" s="6" t="s">
        <v>60</v>
      </c>
      <c r="I4431" s="60" t="s">
        <v>21618</v>
      </c>
      <c r="J4431" s="49" t="s">
        <v>21619</v>
      </c>
      <c r="K4431" s="6" t="s">
        <v>21620</v>
      </c>
      <c r="L4431" s="29">
        <f>IF($J$6="с учетом НДС",VLOOKUP(I4431,LEGEND!B:E,4,0)*(1-M4431),VLOOKUP(I4431,LEGEND!B:E,4,0)*(1-M4431)/1.2)</f>
        <v>590</v>
      </c>
      <c r="M4431" s="57">
        <f>IF(AND(B4431&lt;&gt;"1_Электроинструмент",B4431&lt;&gt;"2_Садовая техника"),$J$5,IF($J$4&lt;=20%,$J$4,IFERROR(VLOOKUP(S4431,LEGEND!$L$2:$M$5,2,FALSE),$J$4)))</f>
        <v>0</v>
      </c>
      <c r="N4431" s="48" t="s">
        <v>60</v>
      </c>
      <c r="O4431" s="6" t="s">
        <v>60</v>
      </c>
      <c r="P4431" s="49" t="s">
        <v>66</v>
      </c>
      <c r="Q4431" s="49" t="s">
        <v>67</v>
      </c>
      <c r="R4431" s="6" t="s">
        <v>60</v>
      </c>
      <c r="S4431" s="49" t="s">
        <v>60</v>
      </c>
      <c r="T4431" s="73" t="str">
        <f>IF(_xlfn.XLOOKUP(I4431,LEGEND!B:B,LEGEND!H:H)&lt;&gt;"-",HYPERLINK(_xlfn.XLOOKUP(I4431,LEGEND!B:B,LEGEND!H:H),"link"),_xlfn.XLOOKUP(I4431,LEGEND!B:B,LEGEND!H:H))</f>
        <v>link</v>
      </c>
      <c r="U4431" s="73" t="str">
        <f>HYPERLINK(_xlfn.XLOOKUP(I4431,LEGEND!B:B,LEGEND!I:I))</f>
        <v>https://milwaukee-media-images.s3.amazonaws.com/hi/48223106--Hero_01.jpg</v>
      </c>
      <c r="V4431" s="51" t="s">
        <v>21621</v>
      </c>
      <c r="W4431" s="63" t="s">
        <v>71</v>
      </c>
      <c r="X4431" s="64">
        <v>181</v>
      </c>
      <c r="Y4431" s="64">
        <v>105</v>
      </c>
      <c r="Z4431" s="64">
        <v>19</v>
      </c>
      <c r="AA4431" s="84">
        <v>0.06</v>
      </c>
      <c r="AB4431" s="85">
        <v>1</v>
      </c>
      <c r="AC4431" s="85">
        <v>1</v>
      </c>
    </row>
    <row r="4432" spans="1:29" ht="25.5">
      <c r="A4432" s="1"/>
      <c r="B4432" s="6" t="s">
        <v>9969</v>
      </c>
      <c r="C4432" s="6" t="s">
        <v>8778</v>
      </c>
      <c r="D4432" s="6" t="s">
        <v>10121</v>
      </c>
      <c r="E4432" s="49" t="s">
        <v>10122</v>
      </c>
      <c r="F4432" s="6" t="s">
        <v>21530</v>
      </c>
      <c r="G4432" s="6" t="s">
        <v>60</v>
      </c>
      <c r="H4432" s="6" t="s">
        <v>60</v>
      </c>
      <c r="I4432" s="60" t="s">
        <v>21622</v>
      </c>
      <c r="J4432" s="49" t="s">
        <v>21623</v>
      </c>
      <c r="K4432" s="6" t="s">
        <v>21624</v>
      </c>
      <c r="L4432" s="29">
        <f>IF($J$6="с учетом НДС",VLOOKUP(I4432,LEGEND!B:E,4,0)*(1-M4432),VLOOKUP(I4432,LEGEND!B:E,4,0)*(1-M4432)/1.2)</f>
        <v>780</v>
      </c>
      <c r="M4432" s="57">
        <f>IF(AND(B4432&lt;&gt;"1_Электроинструмент",B4432&lt;&gt;"2_Садовая техника"),$J$5,IF($J$4&lt;=20%,$J$4,IFERROR(VLOOKUP(S4432,LEGEND!$L$2:$M$5,2,FALSE),$J$4)))</f>
        <v>0</v>
      </c>
      <c r="N4432" s="48" t="s">
        <v>60</v>
      </c>
      <c r="O4432" s="6" t="s">
        <v>60</v>
      </c>
      <c r="P4432" s="49" t="s">
        <v>66</v>
      </c>
      <c r="Q4432" s="49" t="s">
        <v>67</v>
      </c>
      <c r="R4432" s="6" t="s">
        <v>60</v>
      </c>
      <c r="S4432" s="49" t="s">
        <v>60</v>
      </c>
      <c r="T4432" s="73" t="str">
        <f>IF(_xlfn.XLOOKUP(I4432,LEGEND!B:B,LEGEND!H:H)&lt;&gt;"-",HYPERLINK(_xlfn.XLOOKUP(I4432,LEGEND!B:B,LEGEND!H:H),"link"),_xlfn.XLOOKUP(I4432,LEGEND!B:B,LEGEND!H:H))</f>
        <v>link</v>
      </c>
      <c r="U4432" s="73" t="str">
        <f>HYPERLINK(_xlfn.XLOOKUP(I4432,LEGEND!B:B,LEGEND!I:I))</f>
        <v>https://milwaukee-media-images.s3.amazonaws.com/hi/4932471554--Hero_1.jpg</v>
      </c>
      <c r="V4432" s="51" t="s">
        <v>21625</v>
      </c>
      <c r="W4432" s="63" t="s">
        <v>71</v>
      </c>
      <c r="X4432" s="64">
        <v>194</v>
      </c>
      <c r="Y4432" s="64">
        <v>119</v>
      </c>
      <c r="Z4432" s="64">
        <v>29</v>
      </c>
      <c r="AA4432" s="84">
        <v>0.106</v>
      </c>
      <c r="AB4432" s="85">
        <v>3</v>
      </c>
      <c r="AC4432" s="85">
        <v>1</v>
      </c>
    </row>
    <row r="4433" spans="1:29" ht="25.5">
      <c r="A4433" s="1"/>
      <c r="B4433" s="6" t="s">
        <v>9969</v>
      </c>
      <c r="C4433" s="6" t="s">
        <v>8778</v>
      </c>
      <c r="D4433" s="6" t="s">
        <v>10121</v>
      </c>
      <c r="E4433" s="49" t="s">
        <v>10122</v>
      </c>
      <c r="F4433" s="6" t="s">
        <v>21530</v>
      </c>
      <c r="G4433" s="6" t="s">
        <v>60</v>
      </c>
      <c r="H4433" s="6" t="s">
        <v>60</v>
      </c>
      <c r="I4433" s="60" t="s">
        <v>21626</v>
      </c>
      <c r="J4433" s="49" t="s">
        <v>21627</v>
      </c>
      <c r="K4433" s="6" t="s">
        <v>21628</v>
      </c>
      <c r="L4433" s="29">
        <f>IF($J$6="с учетом НДС",VLOOKUP(I4433,LEGEND!B:E,4,0)*(1-M4433),VLOOKUP(I4433,LEGEND!B:E,4,0)*(1-M4433)/1.2)</f>
        <v>1010</v>
      </c>
      <c r="M4433" s="57">
        <f>IF(AND(B4433&lt;&gt;"1_Электроинструмент",B4433&lt;&gt;"2_Садовая техника"),$J$5,IF($J$4&lt;=20%,$J$4,IFERROR(VLOOKUP(S4433,LEGEND!$L$2:$M$5,2,FALSE),$J$4)))</f>
        <v>0</v>
      </c>
      <c r="N4433" s="48" t="s">
        <v>60</v>
      </c>
      <c r="O4433" s="6" t="s">
        <v>60</v>
      </c>
      <c r="P4433" s="49" t="s">
        <v>66</v>
      </c>
      <c r="Q4433" s="49" t="s">
        <v>67</v>
      </c>
      <c r="R4433" s="6" t="s">
        <v>60</v>
      </c>
      <c r="S4433" s="49" t="s">
        <v>60</v>
      </c>
      <c r="T4433" s="73" t="str">
        <f>IF(_xlfn.XLOOKUP(I4433,LEGEND!B:B,LEGEND!H:H)&lt;&gt;"-",HYPERLINK(_xlfn.XLOOKUP(I4433,LEGEND!B:B,LEGEND!H:H),"link"),_xlfn.XLOOKUP(I4433,LEGEND!B:B,LEGEND!H:H))</f>
        <v>link</v>
      </c>
      <c r="U4433" s="73" t="str">
        <f>HYPERLINK(_xlfn.XLOOKUP(I4433,LEGEND!B:B,LEGEND!I:I))</f>
        <v>https://milwaukee-media-images.s3.amazonaws.com/hi/48223154--Hero_1.jpg</v>
      </c>
      <c r="V4433" s="51" t="s">
        <v>21629</v>
      </c>
      <c r="W4433" s="63" t="s">
        <v>71</v>
      </c>
      <c r="X4433" s="64">
        <v>99</v>
      </c>
      <c r="Y4433" s="64">
        <v>174</v>
      </c>
      <c r="Z4433" s="64">
        <v>17</v>
      </c>
      <c r="AA4433" s="84">
        <v>5.2999999999999999E-2</v>
      </c>
      <c r="AB4433" s="85">
        <v>4</v>
      </c>
      <c r="AC4433" s="85">
        <v>1</v>
      </c>
    </row>
    <row r="4434" spans="1:29" ht="25.5">
      <c r="A4434" s="1"/>
      <c r="B4434" s="6" t="s">
        <v>9969</v>
      </c>
      <c r="C4434" s="6" t="s">
        <v>8778</v>
      </c>
      <c r="D4434" s="6" t="s">
        <v>10121</v>
      </c>
      <c r="E4434" s="49" t="s">
        <v>10122</v>
      </c>
      <c r="F4434" s="6" t="s">
        <v>21530</v>
      </c>
      <c r="G4434" s="6" t="s">
        <v>60</v>
      </c>
      <c r="H4434" s="6" t="s">
        <v>60</v>
      </c>
      <c r="I4434" s="60" t="s">
        <v>21630</v>
      </c>
      <c r="J4434" s="49" t="s">
        <v>21631</v>
      </c>
      <c r="K4434" s="6" t="s">
        <v>21632</v>
      </c>
      <c r="L4434" s="29">
        <f>IF($J$6="с учетом НДС",VLOOKUP(I4434,LEGEND!B:E,4,0)*(1-M4434),VLOOKUP(I4434,LEGEND!B:E,4,0)*(1-M4434)/1.2)</f>
        <v>1170</v>
      </c>
      <c r="M4434" s="57">
        <f>IF(AND(B4434&lt;&gt;"1_Электроинструмент",B4434&lt;&gt;"2_Садовая техника"),$J$5,IF($J$4&lt;=20%,$J$4,IFERROR(VLOOKUP(S4434,LEGEND!$L$2:$M$5,2,FALSE),$J$4)))</f>
        <v>0</v>
      </c>
      <c r="N4434" s="48" t="s">
        <v>60</v>
      </c>
      <c r="O4434" s="6" t="s">
        <v>60</v>
      </c>
      <c r="P4434" s="49" t="s">
        <v>66</v>
      </c>
      <c r="Q4434" s="49" t="s">
        <v>67</v>
      </c>
      <c r="R4434" s="6" t="s">
        <v>60</v>
      </c>
      <c r="S4434" s="49" t="s">
        <v>60</v>
      </c>
      <c r="T4434" s="73" t="str">
        <f>IF(_xlfn.XLOOKUP(I4434,LEGEND!B:B,LEGEND!H:H)&lt;&gt;"-",HYPERLINK(_xlfn.XLOOKUP(I4434,LEGEND!B:B,LEGEND!H:H),"link"),_xlfn.XLOOKUP(I4434,LEGEND!B:B,LEGEND!H:H))</f>
        <v>link</v>
      </c>
      <c r="U4434" s="73" t="str">
        <f>HYPERLINK(_xlfn.XLOOKUP(I4434,LEGEND!B:B,LEGEND!I:I))</f>
        <v>https://milwaukee-media-images.s3.amazonaws.com/hi/48223101--Hero_1.jpg</v>
      </c>
      <c r="V4434" s="51" t="s">
        <v>21633</v>
      </c>
      <c r="W4434" s="63" t="s">
        <v>71</v>
      </c>
      <c r="X4434" s="64">
        <v>232</v>
      </c>
      <c r="Y4434" s="64">
        <v>68</v>
      </c>
      <c r="Z4434" s="64">
        <v>23</v>
      </c>
      <c r="AA4434" s="84">
        <v>0.04</v>
      </c>
      <c r="AB4434" s="85">
        <v>1</v>
      </c>
      <c r="AC4434" s="85">
        <v>1</v>
      </c>
    </row>
    <row r="4435" spans="1:29" ht="25.5">
      <c r="A4435" s="1"/>
      <c r="B4435" s="6" t="s">
        <v>9969</v>
      </c>
      <c r="C4435" s="6" t="s">
        <v>8778</v>
      </c>
      <c r="D4435" s="6" t="s">
        <v>10121</v>
      </c>
      <c r="E4435" s="49" t="s">
        <v>10122</v>
      </c>
      <c r="F4435" s="6" t="s">
        <v>21530</v>
      </c>
      <c r="G4435" s="6" t="s">
        <v>60</v>
      </c>
      <c r="H4435" s="6" t="s">
        <v>60</v>
      </c>
      <c r="I4435" s="60" t="s">
        <v>24377</v>
      </c>
      <c r="J4435" s="49" t="s">
        <v>24378</v>
      </c>
      <c r="K4435" s="6" t="s">
        <v>24379</v>
      </c>
      <c r="L4435" s="29">
        <f>IF($J$6="с учетом НДС",VLOOKUP(I4435,LEGEND!B:E,4,0)*(1-M4435),VLOOKUP(I4435,LEGEND!B:E,4,0)*(1-M4435)/1.2)</f>
        <v>25000</v>
      </c>
      <c r="M4435" s="57">
        <f>IF(AND(B4435&lt;&gt;"1_Электроинструмент",B4435&lt;&gt;"2_Садовая техника"),$J$5,IF($J$4&lt;=20%,$J$4,IFERROR(VLOOKUP(S4435,LEGEND!$L$2:$M$5,2,FALSE),$J$4)))</f>
        <v>0</v>
      </c>
      <c r="N4435" s="48" t="s">
        <v>60</v>
      </c>
      <c r="O4435" s="6" t="s">
        <v>60</v>
      </c>
      <c r="P4435" s="49" t="s">
        <v>1556</v>
      </c>
      <c r="Q4435" s="49" t="s">
        <v>473</v>
      </c>
      <c r="R4435" s="6" t="s">
        <v>60</v>
      </c>
      <c r="S4435" s="49" t="s">
        <v>60</v>
      </c>
      <c r="T4435" s="73" t="str">
        <f>IF(_xlfn.XLOOKUP(I4435,LEGEND!B:B,LEGEND!H:H)&lt;&gt;"-",HYPERLINK(_xlfn.XLOOKUP(I4435,LEGEND!B:B,LEGEND!H:H),"link"),_xlfn.XLOOKUP(I4435,LEGEND!B:B,LEGEND!H:H))</f>
        <v>-</v>
      </c>
      <c r="U4435" s="73" t="str">
        <f>HYPERLINK(_xlfn.XLOOKUP(I4435,LEGEND!B:B,LEGEND!I:I))</f>
        <v>-</v>
      </c>
      <c r="V4435" s="51" t="s">
        <v>24380</v>
      </c>
      <c r="W4435" s="63" t="s">
        <v>71</v>
      </c>
      <c r="X4435" s="64">
        <v>295</v>
      </c>
      <c r="Y4435" s="64">
        <v>225</v>
      </c>
      <c r="Z4435" s="64">
        <v>230</v>
      </c>
      <c r="AA4435" s="84">
        <v>2.798</v>
      </c>
      <c r="AB4435" s="85">
        <v>1</v>
      </c>
      <c r="AC4435" s="85">
        <v>1</v>
      </c>
    </row>
    <row r="4436" spans="1:29" ht="25.5">
      <c r="A4436" s="1"/>
      <c r="B4436" s="6" t="s">
        <v>9969</v>
      </c>
      <c r="C4436" s="6" t="s">
        <v>8778</v>
      </c>
      <c r="D4436" s="6" t="s">
        <v>9976</v>
      </c>
      <c r="E4436" s="49" t="s">
        <v>21634</v>
      </c>
      <c r="F4436" s="6" t="s">
        <v>60</v>
      </c>
      <c r="G4436" s="6" t="s">
        <v>60</v>
      </c>
      <c r="H4436" s="6" t="s">
        <v>60</v>
      </c>
      <c r="I4436" s="60" t="s">
        <v>21659</v>
      </c>
      <c r="J4436" s="49" t="s">
        <v>21660</v>
      </c>
      <c r="K4436" s="6" t="s">
        <v>21661</v>
      </c>
      <c r="L4436" s="29">
        <f>IF($J$6="с учетом НДС",VLOOKUP(I4436,LEGEND!B:E,4,0)*(1-M4436),VLOOKUP(I4436,LEGEND!B:E,4,0)*(1-M4436)/1.2)</f>
        <v>6700</v>
      </c>
      <c r="M4436" s="57">
        <f>IF(AND(B4436&lt;&gt;"1_Электроинструмент",B4436&lt;&gt;"2_Садовая техника"),$J$5,IF($J$4&lt;=20%,$J$4,IFERROR(VLOOKUP(S4436,LEGEND!$L$2:$M$5,2,FALSE),$J$4)))</f>
        <v>0</v>
      </c>
      <c r="N4436" s="48" t="s">
        <v>60</v>
      </c>
      <c r="O4436" s="6" t="s">
        <v>60</v>
      </c>
      <c r="P4436" s="49" t="s">
        <v>66</v>
      </c>
      <c r="Q4436" s="49" t="s">
        <v>67</v>
      </c>
      <c r="R4436" s="6" t="s">
        <v>60</v>
      </c>
      <c r="S4436" s="49" t="s">
        <v>60</v>
      </c>
      <c r="T4436" s="73" t="str">
        <f>IF(_xlfn.XLOOKUP(I4436,LEGEND!B:B,LEGEND!H:H)&lt;&gt;"-",HYPERLINK(_xlfn.XLOOKUP(I4436,LEGEND!B:B,LEGEND!H:H),"link"),_xlfn.XLOOKUP(I4436,LEGEND!B:B,LEGEND!H:H))</f>
        <v>link</v>
      </c>
      <c r="U4436" s="73" t="str">
        <f>HYPERLINK(_xlfn.XLOOKUP(I4436,LEGEND!B:B,LEGEND!I:I))</f>
        <v>https://milwaukee-media-images.s3.amazonaws.com/hi/48229214--Hero_1.jpg</v>
      </c>
      <c r="V4436" s="51" t="s">
        <v>21662</v>
      </c>
      <c r="W4436" s="63" t="s">
        <v>71</v>
      </c>
      <c r="X4436" s="64">
        <v>215</v>
      </c>
      <c r="Y4436" s="64">
        <v>715</v>
      </c>
      <c r="Z4436" s="64">
        <v>61</v>
      </c>
      <c r="AA4436" s="84">
        <v>2</v>
      </c>
      <c r="AB4436" s="85">
        <v>1</v>
      </c>
      <c r="AC4436" s="85">
        <v>1</v>
      </c>
    </row>
    <row r="4437" spans="1:29" ht="25.5">
      <c r="A4437" s="1"/>
      <c r="B4437" s="6" t="s">
        <v>9969</v>
      </c>
      <c r="C4437" s="6" t="s">
        <v>8778</v>
      </c>
      <c r="D4437" s="6" t="s">
        <v>9976</v>
      </c>
      <c r="E4437" s="49" t="s">
        <v>21634</v>
      </c>
      <c r="F4437" s="6" t="s">
        <v>8839</v>
      </c>
      <c r="G4437" s="6" t="s">
        <v>60</v>
      </c>
      <c r="H4437" s="6" t="s">
        <v>60</v>
      </c>
      <c r="I4437" s="60" t="s">
        <v>21635</v>
      </c>
      <c r="J4437" s="49" t="s">
        <v>21636</v>
      </c>
      <c r="K4437" s="6" t="s">
        <v>21637</v>
      </c>
      <c r="L4437" s="29">
        <f>IF($J$6="с учетом НДС",VLOOKUP(I4437,LEGEND!B:E,4,0)*(1-M4437),VLOOKUP(I4437,LEGEND!B:E,4,0)*(1-M4437)/1.2)</f>
        <v>1390</v>
      </c>
      <c r="M4437" s="57">
        <f>IF(AND(B4437&lt;&gt;"1_Электроинструмент",B4437&lt;&gt;"2_Садовая техника"),$J$5,IF($J$4&lt;=20%,$J$4,IFERROR(VLOOKUP(S4437,LEGEND!$L$2:$M$5,2,FALSE),$J$4)))</f>
        <v>0</v>
      </c>
      <c r="N4437" s="48" t="s">
        <v>60</v>
      </c>
      <c r="O4437" s="6" t="s">
        <v>60</v>
      </c>
      <c r="P4437" s="49" t="s">
        <v>66</v>
      </c>
      <c r="Q4437" s="49" t="s">
        <v>67</v>
      </c>
      <c r="R4437" s="6" t="s">
        <v>60</v>
      </c>
      <c r="S4437" s="49" t="s">
        <v>60</v>
      </c>
      <c r="T4437" s="73" t="str">
        <f>IF(_xlfn.XLOOKUP(I4437,LEGEND!B:B,LEGEND!H:H)&lt;&gt;"-",HYPERLINK(_xlfn.XLOOKUP(I4437,LEGEND!B:B,LEGEND!H:H),"link"),_xlfn.XLOOKUP(I4437,LEGEND!B:B,LEGEND!H:H))</f>
        <v>link</v>
      </c>
      <c r="U4437" s="73" t="str">
        <f>HYPERLINK(_xlfn.XLOOKUP(I4437,LEGEND!B:B,LEGEND!I:I))</f>
        <v>https://milwaukee-media-images.s3.amazonaws.com/hi/4932478253--Hero_1.jpg</v>
      </c>
      <c r="V4437" s="51" t="s">
        <v>21638</v>
      </c>
      <c r="W4437" s="63" t="s">
        <v>71</v>
      </c>
      <c r="X4437" s="64">
        <v>293</v>
      </c>
      <c r="Y4437" s="64">
        <v>39</v>
      </c>
      <c r="Z4437" s="64">
        <v>68</v>
      </c>
      <c r="AA4437" s="84">
        <v>0.60599999999999998</v>
      </c>
      <c r="AB4437" s="85">
        <v>1</v>
      </c>
      <c r="AC4437" s="85">
        <v>1</v>
      </c>
    </row>
    <row r="4438" spans="1:29" ht="25.5">
      <c r="A4438" s="1"/>
      <c r="B4438" s="6" t="s">
        <v>9969</v>
      </c>
      <c r="C4438" s="6" t="s">
        <v>8778</v>
      </c>
      <c r="D4438" s="6" t="s">
        <v>9976</v>
      </c>
      <c r="E4438" s="49" t="s">
        <v>21634</v>
      </c>
      <c r="F4438" s="6" t="s">
        <v>8839</v>
      </c>
      <c r="G4438" s="6" t="s">
        <v>60</v>
      </c>
      <c r="H4438" s="6" t="s">
        <v>60</v>
      </c>
      <c r="I4438" s="60" t="s">
        <v>21639</v>
      </c>
      <c r="J4438" s="49" t="s">
        <v>21640</v>
      </c>
      <c r="K4438" s="6" t="s">
        <v>21641</v>
      </c>
      <c r="L4438" s="29">
        <f>IF($J$6="с учетом НДС",VLOOKUP(I4438,LEGEND!B:E,4,0)*(1-M4438),VLOOKUP(I4438,LEGEND!B:E,4,0)*(1-M4438)/1.2)</f>
        <v>1550</v>
      </c>
      <c r="M4438" s="57">
        <f>IF(AND(B4438&lt;&gt;"1_Электроинструмент",B4438&lt;&gt;"2_Садовая техника"),$J$5,IF($J$4&lt;=20%,$J$4,IFERROR(VLOOKUP(S4438,LEGEND!$L$2:$M$5,2,FALSE),$J$4)))</f>
        <v>0</v>
      </c>
      <c r="N4438" s="48" t="s">
        <v>60</v>
      </c>
      <c r="O4438" s="6" t="s">
        <v>60</v>
      </c>
      <c r="P4438" s="49" t="s">
        <v>66</v>
      </c>
      <c r="Q4438" s="49" t="s">
        <v>67</v>
      </c>
      <c r="R4438" s="6" t="s">
        <v>60</v>
      </c>
      <c r="S4438" s="49" t="s">
        <v>60</v>
      </c>
      <c r="T4438" s="73" t="str">
        <f>IF(_xlfn.XLOOKUP(I4438,LEGEND!B:B,LEGEND!H:H)&lt;&gt;"-",HYPERLINK(_xlfn.XLOOKUP(I4438,LEGEND!B:B,LEGEND!H:H),"link"),_xlfn.XLOOKUP(I4438,LEGEND!B:B,LEGEND!H:H))</f>
        <v>link</v>
      </c>
      <c r="U4438" s="73" t="str">
        <f>HYPERLINK(_xlfn.XLOOKUP(I4438,LEGEND!B:B,LEGEND!I:I))</f>
        <v>https://milwaukee-media-images.s3.amazonaws.com/hi/4932478249--Hero_1.jpg</v>
      </c>
      <c r="V4438" s="51" t="s">
        <v>21642</v>
      </c>
      <c r="W4438" s="63" t="s">
        <v>71</v>
      </c>
      <c r="X4438" s="64">
        <v>278</v>
      </c>
      <c r="Y4438" s="64">
        <v>72</v>
      </c>
      <c r="Z4438" s="64">
        <v>26</v>
      </c>
      <c r="AA4438" s="84">
        <v>0.25800000000000001</v>
      </c>
      <c r="AB4438" s="85">
        <v>1</v>
      </c>
      <c r="AC4438" s="85">
        <v>1</v>
      </c>
    </row>
    <row r="4439" spans="1:29" ht="25.5">
      <c r="A4439" s="1"/>
      <c r="B4439" s="6" t="s">
        <v>9969</v>
      </c>
      <c r="C4439" s="6" t="s">
        <v>8778</v>
      </c>
      <c r="D4439" s="6" t="s">
        <v>9976</v>
      </c>
      <c r="E4439" s="49" t="s">
        <v>21634</v>
      </c>
      <c r="F4439" s="6" t="s">
        <v>8839</v>
      </c>
      <c r="G4439" s="6" t="s">
        <v>60</v>
      </c>
      <c r="H4439" s="6" t="s">
        <v>60</v>
      </c>
      <c r="I4439" s="60" t="s">
        <v>21643</v>
      </c>
      <c r="J4439" s="49" t="s">
        <v>21644</v>
      </c>
      <c r="K4439" s="6" t="s">
        <v>21645</v>
      </c>
      <c r="L4439" s="29">
        <f>IF($J$6="с учетом НДС",VLOOKUP(I4439,LEGEND!B:E,4,0)*(1-M4439),VLOOKUP(I4439,LEGEND!B:E,4,0)*(1-M4439)/1.2)</f>
        <v>1690</v>
      </c>
      <c r="M4439" s="57">
        <f>IF(AND(B4439&lt;&gt;"1_Электроинструмент",B4439&lt;&gt;"2_Садовая техника"),$J$5,IF($J$4&lt;=20%,$J$4,IFERROR(VLOOKUP(S4439,LEGEND!$L$2:$M$5,2,FALSE),$J$4)))</f>
        <v>0</v>
      </c>
      <c r="N4439" s="48" t="s">
        <v>60</v>
      </c>
      <c r="O4439" s="6" t="s">
        <v>60</v>
      </c>
      <c r="P4439" s="49" t="s">
        <v>66</v>
      </c>
      <c r="Q4439" s="49" t="s">
        <v>67</v>
      </c>
      <c r="R4439" s="6" t="s">
        <v>60</v>
      </c>
      <c r="S4439" s="49" t="s">
        <v>60</v>
      </c>
      <c r="T4439" s="73" t="str">
        <f>IF(_xlfn.XLOOKUP(I4439,LEGEND!B:B,LEGEND!H:H)&lt;&gt;"-",HYPERLINK(_xlfn.XLOOKUP(I4439,LEGEND!B:B,LEGEND!H:H),"link"),_xlfn.XLOOKUP(I4439,LEGEND!B:B,LEGEND!H:H))</f>
        <v>link</v>
      </c>
      <c r="U4439" s="73" t="str">
        <f>HYPERLINK(_xlfn.XLOOKUP(I4439,LEGEND!B:B,LEGEND!I:I))</f>
        <v>https://milwaukee-media-images.s3.amazonaws.com/hi/4932478254--Hero_1.jpg</v>
      </c>
      <c r="V4439" s="51" t="s">
        <v>21646</v>
      </c>
      <c r="W4439" s="63" t="s">
        <v>2373</v>
      </c>
      <c r="X4439" s="64">
        <v>384</v>
      </c>
      <c r="Y4439" s="64">
        <v>75</v>
      </c>
      <c r="Z4439" s="64">
        <v>38</v>
      </c>
      <c r="AA4439" s="84">
        <v>0.77400000000000002</v>
      </c>
      <c r="AB4439" s="85">
        <v>1</v>
      </c>
      <c r="AC4439" s="85">
        <v>1</v>
      </c>
    </row>
    <row r="4440" spans="1:29" ht="25.5">
      <c r="A4440" s="1"/>
      <c r="B4440" s="6" t="s">
        <v>9969</v>
      </c>
      <c r="C4440" s="6" t="s">
        <v>8778</v>
      </c>
      <c r="D4440" s="6" t="s">
        <v>9976</v>
      </c>
      <c r="E4440" s="49" t="s">
        <v>21634</v>
      </c>
      <c r="F4440" s="6" t="s">
        <v>8839</v>
      </c>
      <c r="G4440" s="6" t="s">
        <v>60</v>
      </c>
      <c r="H4440" s="6" t="s">
        <v>60</v>
      </c>
      <c r="I4440" s="60" t="s">
        <v>21647</v>
      </c>
      <c r="J4440" s="49" t="s">
        <v>21648</v>
      </c>
      <c r="K4440" s="6" t="s">
        <v>21649</v>
      </c>
      <c r="L4440" s="29">
        <f>IF($J$6="с учетом НДС",VLOOKUP(I4440,LEGEND!B:E,4,0)*(1-M4440),VLOOKUP(I4440,LEGEND!B:E,4,0)*(1-M4440)/1.2)</f>
        <v>1770</v>
      </c>
      <c r="M4440" s="57">
        <f>IF(AND(B4440&lt;&gt;"1_Электроинструмент",B4440&lt;&gt;"2_Садовая техника"),$J$5,IF($J$4&lt;=20%,$J$4,IFERROR(VLOOKUP(S4440,LEGEND!$L$2:$M$5,2,FALSE),$J$4)))</f>
        <v>0</v>
      </c>
      <c r="N4440" s="48" t="s">
        <v>60</v>
      </c>
      <c r="O4440" s="6" t="s">
        <v>60</v>
      </c>
      <c r="P4440" s="49" t="s">
        <v>66</v>
      </c>
      <c r="Q4440" s="49" t="s">
        <v>67</v>
      </c>
      <c r="R4440" s="6" t="s">
        <v>60</v>
      </c>
      <c r="S4440" s="49" t="s">
        <v>60</v>
      </c>
      <c r="T4440" s="73" t="str">
        <f>IF(_xlfn.XLOOKUP(I4440,LEGEND!B:B,LEGEND!H:H)&lt;&gt;"-",HYPERLINK(_xlfn.XLOOKUP(I4440,LEGEND!B:B,LEGEND!H:H),"link"),_xlfn.XLOOKUP(I4440,LEGEND!B:B,LEGEND!H:H))</f>
        <v>link</v>
      </c>
      <c r="U4440" s="73" t="str">
        <f>HYPERLINK(_xlfn.XLOOKUP(I4440,LEGEND!B:B,LEGEND!I:I))</f>
        <v>https://milwaukee-media-images.s3.amazonaws.com/hi/4932478252--Hero_1.jpg</v>
      </c>
      <c r="V4440" s="51" t="s">
        <v>21650</v>
      </c>
      <c r="W4440" s="63" t="s">
        <v>71</v>
      </c>
      <c r="X4440" s="64">
        <v>315</v>
      </c>
      <c r="Y4440" s="64">
        <v>79</v>
      </c>
      <c r="Z4440" s="64">
        <v>24</v>
      </c>
      <c r="AA4440" s="84">
        <v>0.4</v>
      </c>
      <c r="AB4440" s="85">
        <v>1</v>
      </c>
      <c r="AC4440" s="85">
        <v>1</v>
      </c>
    </row>
    <row r="4441" spans="1:29" ht="25.5">
      <c r="A4441" s="1"/>
      <c r="B4441" s="6" t="s">
        <v>9969</v>
      </c>
      <c r="C4441" s="6" t="s">
        <v>8778</v>
      </c>
      <c r="D4441" s="6" t="s">
        <v>9976</v>
      </c>
      <c r="E4441" s="49" t="s">
        <v>21634</v>
      </c>
      <c r="F4441" s="6" t="s">
        <v>8839</v>
      </c>
      <c r="G4441" s="6" t="s">
        <v>60</v>
      </c>
      <c r="H4441" s="6" t="s">
        <v>60</v>
      </c>
      <c r="I4441" s="60" t="s">
        <v>21651</v>
      </c>
      <c r="J4441" s="49" t="s">
        <v>21652</v>
      </c>
      <c r="K4441" s="6" t="s">
        <v>21653</v>
      </c>
      <c r="L4441" s="29">
        <f>IF($J$6="с учетом НДС",VLOOKUP(I4441,LEGEND!B:E,4,0)*(1-M4441),VLOOKUP(I4441,LEGEND!B:E,4,0)*(1-M4441)/1.2)</f>
        <v>1790</v>
      </c>
      <c r="M4441" s="57">
        <f>IF(AND(B4441&lt;&gt;"1_Электроинструмент",B4441&lt;&gt;"2_Садовая техника"),$J$5,IF($J$4&lt;=20%,$J$4,IFERROR(VLOOKUP(S4441,LEGEND!$L$2:$M$5,2,FALSE),$J$4)))</f>
        <v>0</v>
      </c>
      <c r="N4441" s="48" t="s">
        <v>60</v>
      </c>
      <c r="O4441" s="6" t="s">
        <v>60</v>
      </c>
      <c r="P4441" s="49" t="s">
        <v>66</v>
      </c>
      <c r="Q4441" s="49" t="s">
        <v>67</v>
      </c>
      <c r="R4441" s="6" t="s">
        <v>60</v>
      </c>
      <c r="S4441" s="49" t="s">
        <v>60</v>
      </c>
      <c r="T4441" s="73" t="str">
        <f>IF(_xlfn.XLOOKUP(I4441,LEGEND!B:B,LEGEND!H:H)&lt;&gt;"-",HYPERLINK(_xlfn.XLOOKUP(I4441,LEGEND!B:B,LEGEND!H:H),"link"),_xlfn.XLOOKUP(I4441,LEGEND!B:B,LEGEND!H:H))</f>
        <v>link</v>
      </c>
      <c r="U4441" s="73" t="str">
        <f>HYPERLINK(_xlfn.XLOOKUP(I4441,LEGEND!B:B,LEGEND!I:I))</f>
        <v>https://milwaukee-media-images.s3.amazonaws.com/hi/4932478250--Hero_1.jpg</v>
      </c>
      <c r="V4441" s="51" t="s">
        <v>21654</v>
      </c>
      <c r="W4441" s="63" t="s">
        <v>71</v>
      </c>
      <c r="X4441" s="64">
        <v>317</v>
      </c>
      <c r="Y4441" s="64">
        <v>79</v>
      </c>
      <c r="Z4441" s="64">
        <v>26</v>
      </c>
      <c r="AA4441" s="84">
        <v>0.38400000000000001</v>
      </c>
      <c r="AB4441" s="85">
        <v>1</v>
      </c>
      <c r="AC4441" s="85">
        <v>1</v>
      </c>
    </row>
    <row r="4442" spans="1:29" ht="25.5">
      <c r="A4442" s="1"/>
      <c r="B4442" s="6" t="s">
        <v>9969</v>
      </c>
      <c r="C4442" s="6" t="s">
        <v>8778</v>
      </c>
      <c r="D4442" s="6" t="s">
        <v>9976</v>
      </c>
      <c r="E4442" s="49" t="s">
        <v>21634</v>
      </c>
      <c r="F4442" s="6" t="s">
        <v>8839</v>
      </c>
      <c r="G4442" s="6" t="s">
        <v>60</v>
      </c>
      <c r="H4442" s="6" t="s">
        <v>60</v>
      </c>
      <c r="I4442" s="60" t="s">
        <v>21655</v>
      </c>
      <c r="J4442" s="49" t="s">
        <v>21656</v>
      </c>
      <c r="K4442" s="6" t="s">
        <v>21657</v>
      </c>
      <c r="L4442" s="29">
        <f>IF($J$6="с учетом НДС",VLOOKUP(I4442,LEGEND!B:E,4,0)*(1-M4442),VLOOKUP(I4442,LEGEND!B:E,4,0)*(1-M4442)/1.2)</f>
        <v>2020</v>
      </c>
      <c r="M4442" s="57">
        <f>IF(AND(B4442&lt;&gt;"1_Электроинструмент",B4442&lt;&gt;"2_Садовая техника"),$J$5,IF($J$4&lt;=20%,$J$4,IFERROR(VLOOKUP(S4442,LEGEND!$L$2:$M$5,2,FALSE),$J$4)))</f>
        <v>0</v>
      </c>
      <c r="N4442" s="48" t="s">
        <v>60</v>
      </c>
      <c r="O4442" s="6" t="s">
        <v>60</v>
      </c>
      <c r="P4442" s="49" t="s">
        <v>66</v>
      </c>
      <c r="Q4442" s="49" t="s">
        <v>67</v>
      </c>
      <c r="R4442" s="6" t="s">
        <v>60</v>
      </c>
      <c r="S4442" s="49" t="s">
        <v>60</v>
      </c>
      <c r="T4442" s="73" t="str">
        <f>IF(_xlfn.XLOOKUP(I4442,LEGEND!B:B,LEGEND!H:H)&lt;&gt;"-",HYPERLINK(_xlfn.XLOOKUP(I4442,LEGEND!B:B,LEGEND!H:H),"link"),_xlfn.XLOOKUP(I4442,LEGEND!B:B,LEGEND!H:H))</f>
        <v>link</v>
      </c>
      <c r="U4442" s="73" t="str">
        <f>HYPERLINK(_xlfn.XLOOKUP(I4442,LEGEND!B:B,LEGEND!I:I))</f>
        <v>https://milwaukee-media-images.s3.amazonaws.com/hi/4932478251--Hero_1.jpg</v>
      </c>
      <c r="V4442" s="51" t="s">
        <v>21658</v>
      </c>
      <c r="W4442" s="63" t="s">
        <v>71</v>
      </c>
      <c r="X4442" s="64">
        <v>304</v>
      </c>
      <c r="Y4442" s="64">
        <v>74</v>
      </c>
      <c r="Z4442" s="64">
        <v>29</v>
      </c>
      <c r="AA4442" s="84">
        <v>0.56000000000000005</v>
      </c>
      <c r="AB4442" s="85">
        <v>1</v>
      </c>
      <c r="AC4442" s="85">
        <v>1</v>
      </c>
    </row>
    <row r="4443" spans="1:29" ht="15">
      <c r="A4443" s="1"/>
      <c r="B4443" s="6" t="s">
        <v>9969</v>
      </c>
      <c r="C4443" s="6" t="s">
        <v>8778</v>
      </c>
      <c r="D4443" s="6" t="s">
        <v>9976</v>
      </c>
      <c r="E4443" s="49" t="s">
        <v>9977</v>
      </c>
      <c r="F4443" s="6" t="s">
        <v>60</v>
      </c>
      <c r="G4443" s="6" t="s">
        <v>60</v>
      </c>
      <c r="H4443" s="6" t="s">
        <v>60</v>
      </c>
      <c r="I4443" s="60" t="s">
        <v>10306</v>
      </c>
      <c r="J4443" s="49" t="s">
        <v>10307</v>
      </c>
      <c r="K4443" s="6" t="s">
        <v>10308</v>
      </c>
      <c r="L4443" s="29">
        <f>IF($J$6="с учетом НДС",VLOOKUP(I4443,LEGEND!B:E,4,0)*(1-M4443),VLOOKUP(I4443,LEGEND!B:E,4,0)*(1-M4443)/1.2)</f>
        <v>1290</v>
      </c>
      <c r="M4443" s="57">
        <f>IF(AND(B4443&lt;&gt;"1_Электроинструмент",B4443&lt;&gt;"2_Садовая техника"),$J$5,IF($J$4&lt;=20%,$J$4,IFERROR(VLOOKUP(S4443,LEGEND!$L$2:$M$5,2,FALSE),$J$4)))</f>
        <v>0</v>
      </c>
      <c r="N4443" s="48" t="s">
        <v>60</v>
      </c>
      <c r="O4443" s="6" t="s">
        <v>42</v>
      </c>
      <c r="P4443" s="49" t="s">
        <v>66</v>
      </c>
      <c r="Q4443" s="49" t="s">
        <v>473</v>
      </c>
      <c r="R4443" s="6" t="s">
        <v>60</v>
      </c>
      <c r="S4443" s="49" t="s">
        <v>60</v>
      </c>
      <c r="T4443" s="73" t="str">
        <f>IF(_xlfn.XLOOKUP(I4443,LEGEND!B:B,LEGEND!H:H)&lt;&gt;"-",HYPERLINK(_xlfn.XLOOKUP(I4443,LEGEND!B:B,LEGEND!H:H),"link"),_xlfn.XLOOKUP(I4443,LEGEND!B:B,LEGEND!H:H))</f>
        <v>-</v>
      </c>
      <c r="U4443" s="73" t="str">
        <f>HYPERLINK(_xlfn.XLOOKUP(I4443,LEGEND!B:B,LEGEND!I:I))</f>
        <v>-</v>
      </c>
      <c r="V4443" s="51" t="s">
        <v>10309</v>
      </c>
      <c r="W4443" s="63" t="s">
        <v>71</v>
      </c>
      <c r="X4443" s="64">
        <v>337</v>
      </c>
      <c r="Y4443" s="64">
        <v>37</v>
      </c>
      <c r="Z4443" s="64">
        <v>75</v>
      </c>
      <c r="AA4443" s="84">
        <v>0.25</v>
      </c>
      <c r="AB4443" s="85">
        <v>1</v>
      </c>
      <c r="AC4443" s="85">
        <v>1</v>
      </c>
    </row>
    <row r="4444" spans="1:29" ht="15">
      <c r="A4444" s="1"/>
      <c r="B4444" s="6" t="s">
        <v>9969</v>
      </c>
      <c r="C4444" s="6" t="s">
        <v>8778</v>
      </c>
      <c r="D4444" s="6" t="s">
        <v>9976</v>
      </c>
      <c r="E4444" s="49" t="s">
        <v>9977</v>
      </c>
      <c r="F4444" s="6" t="s">
        <v>60</v>
      </c>
      <c r="G4444" s="6" t="s">
        <v>60</v>
      </c>
      <c r="H4444" s="6" t="s">
        <v>60</v>
      </c>
      <c r="I4444" s="60" t="s">
        <v>10310</v>
      </c>
      <c r="J4444" s="49" t="s">
        <v>10311</v>
      </c>
      <c r="K4444" s="6" t="s">
        <v>10312</v>
      </c>
      <c r="L4444" s="29">
        <f>IF($J$6="с учетом НДС",VLOOKUP(I4444,LEGEND!B:E,4,0)*(1-M4444),VLOOKUP(I4444,LEGEND!B:E,4,0)*(1-M4444)/1.2)</f>
        <v>1420</v>
      </c>
      <c r="M4444" s="57">
        <f>IF(AND(B4444&lt;&gt;"1_Электроинструмент",B4444&lt;&gt;"2_Садовая техника"),$J$5,IF($J$4&lt;=20%,$J$4,IFERROR(VLOOKUP(S4444,LEGEND!$L$2:$M$5,2,FALSE),$J$4)))</f>
        <v>0</v>
      </c>
      <c r="N4444" s="48" t="s">
        <v>60</v>
      </c>
      <c r="O4444" s="6" t="s">
        <v>42</v>
      </c>
      <c r="P4444" s="49" t="s">
        <v>66</v>
      </c>
      <c r="Q4444" s="49" t="s">
        <v>473</v>
      </c>
      <c r="R4444" s="6" t="s">
        <v>60</v>
      </c>
      <c r="S4444" s="49" t="s">
        <v>60</v>
      </c>
      <c r="T4444" s="73" t="str">
        <f>IF(_xlfn.XLOOKUP(I4444,LEGEND!B:B,LEGEND!H:H)&lt;&gt;"-",HYPERLINK(_xlfn.XLOOKUP(I4444,LEGEND!B:B,LEGEND!H:H),"link"),_xlfn.XLOOKUP(I4444,LEGEND!B:B,LEGEND!H:H))</f>
        <v>-</v>
      </c>
      <c r="U4444" s="73" t="str">
        <f>HYPERLINK(_xlfn.XLOOKUP(I4444,LEGEND!B:B,LEGEND!I:I))</f>
        <v>-</v>
      </c>
      <c r="V4444" s="51" t="s">
        <v>10313</v>
      </c>
      <c r="W4444" s="63" t="s">
        <v>71</v>
      </c>
      <c r="X4444" s="64">
        <v>337</v>
      </c>
      <c r="Y4444" s="64">
        <v>37</v>
      </c>
      <c r="Z4444" s="64">
        <v>75</v>
      </c>
      <c r="AA4444" s="84">
        <v>0.28999999999999998</v>
      </c>
      <c r="AB4444" s="85">
        <v>1</v>
      </c>
      <c r="AC4444" s="85">
        <v>1</v>
      </c>
    </row>
    <row r="4445" spans="1:29" ht="15">
      <c r="A4445" s="1"/>
      <c r="B4445" s="6" t="s">
        <v>9969</v>
      </c>
      <c r="C4445" s="6" t="s">
        <v>8778</v>
      </c>
      <c r="D4445" s="6" t="s">
        <v>9976</v>
      </c>
      <c r="E4445" s="49" t="s">
        <v>9977</v>
      </c>
      <c r="F4445" s="6" t="s">
        <v>60</v>
      </c>
      <c r="G4445" s="6" t="s">
        <v>60</v>
      </c>
      <c r="H4445" s="6" t="s">
        <v>60</v>
      </c>
      <c r="I4445" s="60" t="s">
        <v>10314</v>
      </c>
      <c r="J4445" s="49" t="s">
        <v>10315</v>
      </c>
      <c r="K4445" s="6" t="s">
        <v>10316</v>
      </c>
      <c r="L4445" s="29">
        <f>IF($J$6="с учетом НДС",VLOOKUP(I4445,LEGEND!B:E,4,0)*(1-M4445),VLOOKUP(I4445,LEGEND!B:E,4,0)*(1-M4445)/1.2)</f>
        <v>1510</v>
      </c>
      <c r="M4445" s="57">
        <f>IF(AND(B4445&lt;&gt;"1_Электроинструмент",B4445&lt;&gt;"2_Садовая техника"),$J$5,IF($J$4&lt;=20%,$J$4,IFERROR(VLOOKUP(S4445,LEGEND!$L$2:$M$5,2,FALSE),$J$4)))</f>
        <v>0</v>
      </c>
      <c r="N4445" s="48" t="s">
        <v>60</v>
      </c>
      <c r="O4445" s="6" t="s">
        <v>42</v>
      </c>
      <c r="P4445" s="49" t="s">
        <v>66</v>
      </c>
      <c r="Q4445" s="49" t="s">
        <v>473</v>
      </c>
      <c r="R4445" s="6" t="s">
        <v>60</v>
      </c>
      <c r="S4445" s="49" t="s">
        <v>60</v>
      </c>
      <c r="T4445" s="73" t="str">
        <f>IF(_xlfn.XLOOKUP(I4445,LEGEND!B:B,LEGEND!H:H)&lt;&gt;"-",HYPERLINK(_xlfn.XLOOKUP(I4445,LEGEND!B:B,LEGEND!H:H),"link"),_xlfn.XLOOKUP(I4445,LEGEND!B:B,LEGEND!H:H))</f>
        <v>-</v>
      </c>
      <c r="U4445" s="73" t="str">
        <f>HYPERLINK(_xlfn.XLOOKUP(I4445,LEGEND!B:B,LEGEND!I:I))</f>
        <v>-</v>
      </c>
      <c r="V4445" s="51" t="s">
        <v>10317</v>
      </c>
      <c r="W4445" s="63" t="s">
        <v>71</v>
      </c>
      <c r="X4445" s="64">
        <v>337</v>
      </c>
      <c r="Y4445" s="64">
        <v>37</v>
      </c>
      <c r="Z4445" s="64">
        <v>75</v>
      </c>
      <c r="AA4445" s="84">
        <v>0.27</v>
      </c>
      <c r="AB4445" s="85">
        <v>1</v>
      </c>
      <c r="AC4445" s="85">
        <v>1</v>
      </c>
    </row>
    <row r="4446" spans="1:29" ht="15">
      <c r="A4446" s="1"/>
      <c r="B4446" s="6" t="s">
        <v>9969</v>
      </c>
      <c r="C4446" s="6" t="s">
        <v>8778</v>
      </c>
      <c r="D4446" s="6" t="s">
        <v>9976</v>
      </c>
      <c r="E4446" s="49" t="s">
        <v>9977</v>
      </c>
      <c r="F4446" s="6" t="s">
        <v>60</v>
      </c>
      <c r="G4446" s="6" t="s">
        <v>60</v>
      </c>
      <c r="H4446" s="6" t="s">
        <v>60</v>
      </c>
      <c r="I4446" s="60" t="s">
        <v>10318</v>
      </c>
      <c r="J4446" s="49" t="s">
        <v>10319</v>
      </c>
      <c r="K4446" s="6" t="s">
        <v>10320</v>
      </c>
      <c r="L4446" s="29">
        <f>IF($J$6="с учетом НДС",VLOOKUP(I4446,LEGEND!B:E,4,0)*(1-M4446),VLOOKUP(I4446,LEGEND!B:E,4,0)*(1-M4446)/1.2)</f>
        <v>1590</v>
      </c>
      <c r="M4446" s="57">
        <f>IF(AND(B4446&lt;&gt;"1_Электроинструмент",B4446&lt;&gt;"2_Садовая техника"),$J$5,IF($J$4&lt;=20%,$J$4,IFERROR(VLOOKUP(S4446,LEGEND!$L$2:$M$5,2,FALSE),$J$4)))</f>
        <v>0</v>
      </c>
      <c r="N4446" s="48" t="s">
        <v>60</v>
      </c>
      <c r="O4446" s="6" t="s">
        <v>42</v>
      </c>
      <c r="P4446" s="49" t="s">
        <v>66</v>
      </c>
      <c r="Q4446" s="49" t="s">
        <v>473</v>
      </c>
      <c r="R4446" s="6" t="s">
        <v>60</v>
      </c>
      <c r="S4446" s="49" t="s">
        <v>60</v>
      </c>
      <c r="T4446" s="73" t="str">
        <f>IF(_xlfn.XLOOKUP(I4446,LEGEND!B:B,LEGEND!H:H)&lt;&gt;"-",HYPERLINK(_xlfn.XLOOKUP(I4446,LEGEND!B:B,LEGEND!H:H),"link"),_xlfn.XLOOKUP(I4446,LEGEND!B:B,LEGEND!H:H))</f>
        <v>-</v>
      </c>
      <c r="U4446" s="73" t="str">
        <f>HYPERLINK(_xlfn.XLOOKUP(I4446,LEGEND!B:B,LEGEND!I:I))</f>
        <v>-</v>
      </c>
      <c r="V4446" s="51" t="s">
        <v>10321</v>
      </c>
      <c r="W4446" s="63" t="s">
        <v>71</v>
      </c>
      <c r="X4446" s="64">
        <v>337</v>
      </c>
      <c r="Y4446" s="64">
        <v>37</v>
      </c>
      <c r="Z4446" s="64">
        <v>75</v>
      </c>
      <c r="AA4446" s="84">
        <v>0.30499999999999999</v>
      </c>
      <c r="AB4446" s="85">
        <v>1</v>
      </c>
      <c r="AC4446" s="85">
        <v>1</v>
      </c>
    </row>
    <row r="4447" spans="1:29" ht="15">
      <c r="A4447" s="1"/>
      <c r="B4447" s="6" t="s">
        <v>9969</v>
      </c>
      <c r="C4447" s="6" t="s">
        <v>8778</v>
      </c>
      <c r="D4447" s="6" t="s">
        <v>9976</v>
      </c>
      <c r="E4447" s="49" t="s">
        <v>9977</v>
      </c>
      <c r="F4447" s="6" t="s">
        <v>60</v>
      </c>
      <c r="G4447" s="6" t="s">
        <v>60</v>
      </c>
      <c r="H4447" s="6" t="s">
        <v>60</v>
      </c>
      <c r="I4447" s="60" t="s">
        <v>10322</v>
      </c>
      <c r="J4447" s="49" t="s">
        <v>10323</v>
      </c>
      <c r="K4447" s="6" t="s">
        <v>10324</v>
      </c>
      <c r="L4447" s="29">
        <f>IF($J$6="с учетом НДС",VLOOKUP(I4447,LEGEND!B:E,4,0)*(1-M4447),VLOOKUP(I4447,LEGEND!B:E,4,0)*(1-M4447)/1.2)</f>
        <v>1680</v>
      </c>
      <c r="M4447" s="57">
        <f>IF(AND(B4447&lt;&gt;"1_Электроинструмент",B4447&lt;&gt;"2_Садовая техника"),$J$5,IF($J$4&lt;=20%,$J$4,IFERROR(VLOOKUP(S4447,LEGEND!$L$2:$M$5,2,FALSE),$J$4)))</f>
        <v>0</v>
      </c>
      <c r="N4447" s="48" t="s">
        <v>60</v>
      </c>
      <c r="O4447" s="6" t="s">
        <v>42</v>
      </c>
      <c r="P4447" s="49" t="s">
        <v>66</v>
      </c>
      <c r="Q4447" s="49" t="s">
        <v>473</v>
      </c>
      <c r="R4447" s="6" t="s">
        <v>60</v>
      </c>
      <c r="S4447" s="49" t="s">
        <v>60</v>
      </c>
      <c r="T4447" s="73" t="str">
        <f>IF(_xlfn.XLOOKUP(I4447,LEGEND!B:B,LEGEND!H:H)&lt;&gt;"-",HYPERLINK(_xlfn.XLOOKUP(I4447,LEGEND!B:B,LEGEND!H:H),"link"),_xlfn.XLOOKUP(I4447,LEGEND!B:B,LEGEND!H:H))</f>
        <v>-</v>
      </c>
      <c r="U4447" s="73" t="str">
        <f>HYPERLINK(_xlfn.XLOOKUP(I4447,LEGEND!B:B,LEGEND!I:I))</f>
        <v>-</v>
      </c>
      <c r="V4447" s="51" t="s">
        <v>10325</v>
      </c>
      <c r="W4447" s="63" t="s">
        <v>71</v>
      </c>
      <c r="X4447" s="64">
        <v>337</v>
      </c>
      <c r="Y4447" s="64">
        <v>37</v>
      </c>
      <c r="Z4447" s="64">
        <v>75</v>
      </c>
      <c r="AA4447" s="84">
        <v>0.32500000000000001</v>
      </c>
      <c r="AB4447" s="85">
        <v>1</v>
      </c>
      <c r="AC4447" s="85">
        <v>1</v>
      </c>
    </row>
    <row r="4448" spans="1:29" ht="15">
      <c r="A4448" s="1"/>
      <c r="B4448" s="6" t="s">
        <v>9969</v>
      </c>
      <c r="C4448" s="6" t="s">
        <v>8778</v>
      </c>
      <c r="D4448" s="6" t="s">
        <v>9976</v>
      </c>
      <c r="E4448" s="49" t="s">
        <v>9977</v>
      </c>
      <c r="F4448" s="6" t="s">
        <v>60</v>
      </c>
      <c r="G4448" s="6" t="s">
        <v>60</v>
      </c>
      <c r="H4448" s="6" t="s">
        <v>60</v>
      </c>
      <c r="I4448" s="60" t="s">
        <v>10326</v>
      </c>
      <c r="J4448" s="49" t="s">
        <v>10327</v>
      </c>
      <c r="K4448" s="6" t="s">
        <v>10328</v>
      </c>
      <c r="L4448" s="29">
        <f>IF($J$6="с учетом НДС",VLOOKUP(I4448,LEGEND!B:E,4,0)*(1-M4448),VLOOKUP(I4448,LEGEND!B:E,4,0)*(1-M4448)/1.2)</f>
        <v>5200</v>
      </c>
      <c r="M4448" s="57">
        <f>IF(AND(B4448&lt;&gt;"1_Электроинструмент",B4448&lt;&gt;"2_Садовая техника"),$J$5,IF($J$4&lt;=20%,$J$4,IFERROR(VLOOKUP(S4448,LEGEND!$L$2:$M$5,2,FALSE),$J$4)))</f>
        <v>0</v>
      </c>
      <c r="N4448" s="48" t="s">
        <v>60</v>
      </c>
      <c r="O4448" s="6" t="s">
        <v>42</v>
      </c>
      <c r="P4448" s="49" t="s">
        <v>66</v>
      </c>
      <c r="Q4448" s="49" t="s">
        <v>473</v>
      </c>
      <c r="R4448" s="6" t="s">
        <v>60</v>
      </c>
      <c r="S4448" s="49" t="s">
        <v>60</v>
      </c>
      <c r="T4448" s="73" t="str">
        <f>IF(_xlfn.XLOOKUP(I4448,LEGEND!B:B,LEGEND!H:H)&lt;&gt;"-",HYPERLINK(_xlfn.XLOOKUP(I4448,LEGEND!B:B,LEGEND!H:H),"link"),_xlfn.XLOOKUP(I4448,LEGEND!B:B,LEGEND!H:H))</f>
        <v>-</v>
      </c>
      <c r="U4448" s="73" t="str">
        <f>HYPERLINK(_xlfn.XLOOKUP(I4448,LEGEND!B:B,LEGEND!I:I))</f>
        <v>-</v>
      </c>
      <c r="V4448" s="51" t="s">
        <v>10329</v>
      </c>
      <c r="W4448" s="63" t="s">
        <v>71</v>
      </c>
      <c r="X4448" s="64">
        <v>315</v>
      </c>
      <c r="Y4448" s="64">
        <v>36</v>
      </c>
      <c r="Z4448" s="64">
        <v>188</v>
      </c>
      <c r="AA4448" s="84">
        <v>0.78500000000000003</v>
      </c>
      <c r="AB4448" s="85">
        <v>1</v>
      </c>
      <c r="AC4448" s="85">
        <v>1</v>
      </c>
    </row>
    <row r="4449" spans="1:29" ht="25.5">
      <c r="A4449" s="1"/>
      <c r="B4449" s="6" t="s">
        <v>9969</v>
      </c>
      <c r="C4449" s="6" t="s">
        <v>8778</v>
      </c>
      <c r="D4449" s="6" t="s">
        <v>9976</v>
      </c>
      <c r="E4449" s="49" t="s">
        <v>9977</v>
      </c>
      <c r="F4449" s="6" t="s">
        <v>8839</v>
      </c>
      <c r="G4449" s="6" t="s">
        <v>60</v>
      </c>
      <c r="H4449" s="6" t="s">
        <v>60</v>
      </c>
      <c r="I4449" s="60" t="s">
        <v>10170</v>
      </c>
      <c r="J4449" s="49" t="s">
        <v>10171</v>
      </c>
      <c r="K4449" s="6" t="s">
        <v>10172</v>
      </c>
      <c r="L4449" s="29">
        <f>IF($J$6="с учетом НДС",VLOOKUP(I4449,LEGEND!B:E,4,0)*(1-M4449),VLOOKUP(I4449,LEGEND!B:E,4,0)*(1-M4449)/1.2)</f>
        <v>1690</v>
      </c>
      <c r="M4449" s="57">
        <f>IF(AND(B4449&lt;&gt;"1_Электроинструмент",B4449&lt;&gt;"2_Садовая техника"),$J$5,IF($J$4&lt;=20%,$J$4,IFERROR(VLOOKUP(S4449,LEGEND!$L$2:$M$5,2,FALSE),$J$4)))</f>
        <v>0</v>
      </c>
      <c r="N4449" s="48" t="s">
        <v>60</v>
      </c>
      <c r="O4449" s="6" t="s">
        <v>42</v>
      </c>
      <c r="P4449" s="49" t="s">
        <v>66</v>
      </c>
      <c r="Q4449" s="49" t="s">
        <v>473</v>
      </c>
      <c r="R4449" s="6" t="s">
        <v>60</v>
      </c>
      <c r="S4449" s="49" t="s">
        <v>60</v>
      </c>
      <c r="T4449" s="73" t="str">
        <f>IF(_xlfn.XLOOKUP(I4449,LEGEND!B:B,LEGEND!H:H)&lt;&gt;"-",HYPERLINK(_xlfn.XLOOKUP(I4449,LEGEND!B:B,LEGEND!H:H),"link"),_xlfn.XLOOKUP(I4449,LEGEND!B:B,LEGEND!H:H))</f>
        <v>-</v>
      </c>
      <c r="U4449" s="73" t="str">
        <f>HYPERLINK(_xlfn.XLOOKUP(I4449,LEGEND!B:B,LEGEND!I:I))</f>
        <v>-</v>
      </c>
      <c r="V4449" s="51" t="s">
        <v>10173</v>
      </c>
      <c r="W4449" s="63" t="s">
        <v>71</v>
      </c>
      <c r="X4449" s="64">
        <v>280</v>
      </c>
      <c r="Y4449" s="64">
        <v>50</v>
      </c>
      <c r="Z4449" s="64">
        <v>20</v>
      </c>
      <c r="AA4449" s="84">
        <v>0.22</v>
      </c>
      <c r="AB4449" s="85">
        <v>1</v>
      </c>
      <c r="AC4449" s="85">
        <v>1</v>
      </c>
    </row>
    <row r="4450" spans="1:29" ht="25.5">
      <c r="A4450" s="1"/>
      <c r="B4450" s="6" t="s">
        <v>9969</v>
      </c>
      <c r="C4450" s="6" t="s">
        <v>8778</v>
      </c>
      <c r="D4450" s="6" t="s">
        <v>9976</v>
      </c>
      <c r="E4450" s="49" t="s">
        <v>9977</v>
      </c>
      <c r="F4450" s="6" t="s">
        <v>8839</v>
      </c>
      <c r="G4450" s="6" t="s">
        <v>60</v>
      </c>
      <c r="H4450" s="6" t="s">
        <v>60</v>
      </c>
      <c r="I4450" s="60" t="s">
        <v>10174</v>
      </c>
      <c r="J4450" s="49" t="s">
        <v>10175</v>
      </c>
      <c r="K4450" s="6" t="s">
        <v>10176</v>
      </c>
      <c r="L4450" s="29">
        <f>IF($J$6="с учетом НДС",VLOOKUP(I4450,LEGEND!B:E,4,0)*(1-M4450),VLOOKUP(I4450,LEGEND!B:E,4,0)*(1-M4450)/1.2)</f>
        <v>1770</v>
      </c>
      <c r="M4450" s="57">
        <f>IF(AND(B4450&lt;&gt;"1_Электроинструмент",B4450&lt;&gt;"2_Садовая техника"),$J$5,IF($J$4&lt;=20%,$J$4,IFERROR(VLOOKUP(S4450,LEGEND!$L$2:$M$5,2,FALSE),$J$4)))</f>
        <v>0</v>
      </c>
      <c r="N4450" s="48" t="s">
        <v>60</v>
      </c>
      <c r="O4450" s="6" t="s">
        <v>42</v>
      </c>
      <c r="P4450" s="49" t="s">
        <v>66</v>
      </c>
      <c r="Q4450" s="49" t="s">
        <v>473</v>
      </c>
      <c r="R4450" s="6" t="s">
        <v>60</v>
      </c>
      <c r="S4450" s="49" t="s">
        <v>60</v>
      </c>
      <c r="T4450" s="73" t="str">
        <f>IF(_xlfn.XLOOKUP(I4450,LEGEND!B:B,LEGEND!H:H)&lt;&gt;"-",HYPERLINK(_xlfn.XLOOKUP(I4450,LEGEND!B:B,LEGEND!H:H),"link"),_xlfn.XLOOKUP(I4450,LEGEND!B:B,LEGEND!H:H))</f>
        <v>-</v>
      </c>
      <c r="U4450" s="73" t="str">
        <f>HYPERLINK(_xlfn.XLOOKUP(I4450,LEGEND!B:B,LEGEND!I:I))</f>
        <v>-</v>
      </c>
      <c r="V4450" s="51" t="s">
        <v>10177</v>
      </c>
      <c r="W4450" s="63" t="s">
        <v>71</v>
      </c>
      <c r="X4450" s="64">
        <v>300</v>
      </c>
      <c r="Y4450" s="64">
        <v>55</v>
      </c>
      <c r="Z4450" s="64">
        <v>20</v>
      </c>
      <c r="AA4450" s="84">
        <v>0.32</v>
      </c>
      <c r="AB4450" s="85">
        <v>1</v>
      </c>
      <c r="AC4450" s="85">
        <v>1</v>
      </c>
    </row>
    <row r="4451" spans="1:29" ht="25.5">
      <c r="A4451" s="1"/>
      <c r="B4451" s="6" t="s">
        <v>9969</v>
      </c>
      <c r="C4451" s="6" t="s">
        <v>8778</v>
      </c>
      <c r="D4451" s="6" t="s">
        <v>9976</v>
      </c>
      <c r="E4451" s="49" t="s">
        <v>9977</v>
      </c>
      <c r="F4451" s="6" t="s">
        <v>8839</v>
      </c>
      <c r="G4451" s="6" t="s">
        <v>60</v>
      </c>
      <c r="H4451" s="6" t="s">
        <v>60</v>
      </c>
      <c r="I4451" s="60" t="s">
        <v>10150</v>
      </c>
      <c r="J4451" s="49" t="s">
        <v>10151</v>
      </c>
      <c r="K4451" s="6" t="s">
        <v>10152</v>
      </c>
      <c r="L4451" s="29">
        <f>IF($J$6="с учетом НДС",VLOOKUP(I4451,LEGEND!B:E,4,0)*(1-M4451),VLOOKUP(I4451,LEGEND!B:E,4,0)*(1-M4451)/1.2)</f>
        <v>1910</v>
      </c>
      <c r="M4451" s="57">
        <f>IF(AND(B4451&lt;&gt;"1_Электроинструмент",B4451&lt;&gt;"2_Садовая техника"),$J$5,IF($J$4&lt;=20%,$J$4,IFERROR(VLOOKUP(S4451,LEGEND!$L$2:$M$5,2,FALSE),$J$4)))</f>
        <v>0</v>
      </c>
      <c r="N4451" s="48" t="s">
        <v>60</v>
      </c>
      <c r="O4451" s="6" t="s">
        <v>42</v>
      </c>
      <c r="P4451" s="49" t="s">
        <v>66</v>
      </c>
      <c r="Q4451" s="49" t="s">
        <v>473</v>
      </c>
      <c r="R4451" s="6" t="s">
        <v>60</v>
      </c>
      <c r="S4451" s="49" t="s">
        <v>60</v>
      </c>
      <c r="T4451" s="73" t="str">
        <f>IF(_xlfn.XLOOKUP(I4451,LEGEND!B:B,LEGEND!H:H)&lt;&gt;"-",HYPERLINK(_xlfn.XLOOKUP(I4451,LEGEND!B:B,LEGEND!H:H),"link"),_xlfn.XLOOKUP(I4451,LEGEND!B:B,LEGEND!H:H))</f>
        <v>-</v>
      </c>
      <c r="U4451" s="73" t="str">
        <f>HYPERLINK(_xlfn.XLOOKUP(I4451,LEGEND!B:B,LEGEND!I:I))</f>
        <v>-</v>
      </c>
      <c r="V4451" s="51" t="s">
        <v>10153</v>
      </c>
      <c r="W4451" s="63" t="s">
        <v>71</v>
      </c>
      <c r="X4451" s="64">
        <v>280</v>
      </c>
      <c r="Y4451" s="64">
        <v>50</v>
      </c>
      <c r="Z4451" s="64">
        <v>20</v>
      </c>
      <c r="AA4451" s="84">
        <v>0.22</v>
      </c>
      <c r="AB4451" s="85">
        <v>1</v>
      </c>
      <c r="AC4451" s="85">
        <v>1</v>
      </c>
    </row>
    <row r="4452" spans="1:29" ht="25.5">
      <c r="A4452" s="1"/>
      <c r="B4452" s="6" t="s">
        <v>9969</v>
      </c>
      <c r="C4452" s="6" t="s">
        <v>8778</v>
      </c>
      <c r="D4452" s="6" t="s">
        <v>9976</v>
      </c>
      <c r="E4452" s="49" t="s">
        <v>9977</v>
      </c>
      <c r="F4452" s="6" t="s">
        <v>8839</v>
      </c>
      <c r="G4452" s="6" t="s">
        <v>60</v>
      </c>
      <c r="H4452" s="6" t="s">
        <v>60</v>
      </c>
      <c r="I4452" s="60" t="s">
        <v>10154</v>
      </c>
      <c r="J4452" s="49" t="s">
        <v>10155</v>
      </c>
      <c r="K4452" s="6" t="s">
        <v>10156</v>
      </c>
      <c r="L4452" s="29">
        <f>IF($J$6="с учетом НДС",VLOOKUP(I4452,LEGEND!B:E,4,0)*(1-M4452),VLOOKUP(I4452,LEGEND!B:E,4,0)*(1-M4452)/1.2)</f>
        <v>1940</v>
      </c>
      <c r="M4452" s="57">
        <f>IF(AND(B4452&lt;&gt;"1_Электроинструмент",B4452&lt;&gt;"2_Садовая техника"),$J$5,IF($J$4&lt;=20%,$J$4,IFERROR(VLOOKUP(S4452,LEGEND!$L$2:$M$5,2,FALSE),$J$4)))</f>
        <v>0</v>
      </c>
      <c r="N4452" s="48" t="s">
        <v>60</v>
      </c>
      <c r="O4452" s="6" t="s">
        <v>42</v>
      </c>
      <c r="P4452" s="49" t="s">
        <v>66</v>
      </c>
      <c r="Q4452" s="49" t="s">
        <v>473</v>
      </c>
      <c r="R4452" s="6" t="s">
        <v>60</v>
      </c>
      <c r="S4452" s="49" t="s">
        <v>60</v>
      </c>
      <c r="T4452" s="73" t="str">
        <f>IF(_xlfn.XLOOKUP(I4452,LEGEND!B:B,LEGEND!H:H)&lt;&gt;"-",HYPERLINK(_xlfn.XLOOKUP(I4452,LEGEND!B:B,LEGEND!H:H),"link"),_xlfn.XLOOKUP(I4452,LEGEND!B:B,LEGEND!H:H))</f>
        <v>-</v>
      </c>
      <c r="U4452" s="73" t="str">
        <f>HYPERLINK(_xlfn.XLOOKUP(I4452,LEGEND!B:B,LEGEND!I:I))</f>
        <v>-</v>
      </c>
      <c r="V4452" s="51" t="s">
        <v>10157</v>
      </c>
      <c r="W4452" s="63" t="s">
        <v>71</v>
      </c>
      <c r="X4452" s="64">
        <v>300</v>
      </c>
      <c r="Y4452" s="64">
        <v>55</v>
      </c>
      <c r="Z4452" s="64">
        <v>20</v>
      </c>
      <c r="AA4452" s="84">
        <v>0.32</v>
      </c>
      <c r="AB4452" s="85">
        <v>1</v>
      </c>
      <c r="AC4452" s="85">
        <v>1</v>
      </c>
    </row>
    <row r="4453" spans="1:29" ht="25.5">
      <c r="A4453" s="1"/>
      <c r="B4453" s="6" t="s">
        <v>9969</v>
      </c>
      <c r="C4453" s="6" t="s">
        <v>8778</v>
      </c>
      <c r="D4453" s="6" t="s">
        <v>9976</v>
      </c>
      <c r="E4453" s="49" t="s">
        <v>9977</v>
      </c>
      <c r="F4453" s="6" t="s">
        <v>8839</v>
      </c>
      <c r="G4453" s="6" t="s">
        <v>60</v>
      </c>
      <c r="H4453" s="6" t="s">
        <v>60</v>
      </c>
      <c r="I4453" s="60" t="s">
        <v>21663</v>
      </c>
      <c r="J4453" s="49" t="s">
        <v>21664</v>
      </c>
      <c r="K4453" s="6" t="s">
        <v>21665</v>
      </c>
      <c r="L4453" s="29">
        <f>IF($J$6="с учетом НДС",VLOOKUP(I4453,LEGEND!B:E,4,0)*(1-M4453),VLOOKUP(I4453,LEGEND!B:E,4,0)*(1-M4453)/1.2)</f>
        <v>1960</v>
      </c>
      <c r="M4453" s="57">
        <f>IF(AND(B4453&lt;&gt;"1_Электроинструмент",B4453&lt;&gt;"2_Садовая техника"),$J$5,IF($J$4&lt;=20%,$J$4,IFERROR(VLOOKUP(S4453,LEGEND!$L$2:$M$5,2,FALSE),$J$4)))</f>
        <v>0</v>
      </c>
      <c r="N4453" s="48" t="s">
        <v>60</v>
      </c>
      <c r="O4453" s="6" t="s">
        <v>60</v>
      </c>
      <c r="P4453" s="49" t="s">
        <v>66</v>
      </c>
      <c r="Q4453" s="49" t="s">
        <v>67</v>
      </c>
      <c r="R4453" s="6" t="s">
        <v>60</v>
      </c>
      <c r="S4453" s="49" t="s">
        <v>60</v>
      </c>
      <c r="T4453" s="73" t="str">
        <f>IF(_xlfn.XLOOKUP(I4453,LEGEND!B:B,LEGEND!H:H)&lt;&gt;"-",HYPERLINK(_xlfn.XLOOKUP(I4453,LEGEND!B:B,LEGEND!H:H),"link"),_xlfn.XLOOKUP(I4453,LEGEND!B:B,LEGEND!H:H))</f>
        <v>link</v>
      </c>
      <c r="U4453" s="73" t="str">
        <f>HYPERLINK(_xlfn.XLOOKUP(I4453,LEGEND!B:B,LEGEND!I:I))</f>
        <v>https://milwaukee-media-images.s3.amazonaws.com/hi/4932478255--Hero_1.jpg</v>
      </c>
      <c r="V4453" s="51" t="s">
        <v>21666</v>
      </c>
      <c r="W4453" s="63" t="s">
        <v>71</v>
      </c>
      <c r="X4453" s="64">
        <v>280</v>
      </c>
      <c r="Y4453" s="64">
        <v>93</v>
      </c>
      <c r="Z4453" s="64">
        <v>43</v>
      </c>
      <c r="AA4453" s="84">
        <v>1.66</v>
      </c>
      <c r="AB4453" s="85">
        <v>1</v>
      </c>
      <c r="AC4453" s="85">
        <v>1</v>
      </c>
    </row>
    <row r="4454" spans="1:29" ht="25.5">
      <c r="A4454" s="1"/>
      <c r="B4454" s="6" t="s">
        <v>9969</v>
      </c>
      <c r="C4454" s="6" t="s">
        <v>8778</v>
      </c>
      <c r="D4454" s="6" t="s">
        <v>9976</v>
      </c>
      <c r="E4454" s="49" t="s">
        <v>9977</v>
      </c>
      <c r="F4454" s="6" t="s">
        <v>8839</v>
      </c>
      <c r="G4454" s="6" t="s">
        <v>60</v>
      </c>
      <c r="H4454" s="6" t="s">
        <v>60</v>
      </c>
      <c r="I4454" s="60" t="s">
        <v>10178</v>
      </c>
      <c r="J4454" s="49" t="s">
        <v>10179</v>
      </c>
      <c r="K4454" s="6" t="s">
        <v>10180</v>
      </c>
      <c r="L4454" s="29">
        <f>IF($J$6="с учетом НДС",VLOOKUP(I4454,LEGEND!B:E,4,0)*(1-M4454),VLOOKUP(I4454,LEGEND!B:E,4,0)*(1-M4454)/1.2)</f>
        <v>2070</v>
      </c>
      <c r="M4454" s="57">
        <f>IF(AND(B4454&lt;&gt;"1_Электроинструмент",B4454&lt;&gt;"2_Садовая техника"),$J$5,IF($J$4&lt;=20%,$J$4,IFERROR(VLOOKUP(S4454,LEGEND!$L$2:$M$5,2,FALSE),$J$4)))</f>
        <v>0</v>
      </c>
      <c r="N4454" s="48" t="s">
        <v>60</v>
      </c>
      <c r="O4454" s="6" t="s">
        <v>42</v>
      </c>
      <c r="P4454" s="49" t="s">
        <v>66</v>
      </c>
      <c r="Q4454" s="49" t="s">
        <v>473</v>
      </c>
      <c r="R4454" s="6" t="s">
        <v>60</v>
      </c>
      <c r="S4454" s="49" t="s">
        <v>60</v>
      </c>
      <c r="T4454" s="73" t="str">
        <f>IF(_xlfn.XLOOKUP(I4454,LEGEND!B:B,LEGEND!H:H)&lt;&gt;"-",HYPERLINK(_xlfn.XLOOKUP(I4454,LEGEND!B:B,LEGEND!H:H),"link"),_xlfn.XLOOKUP(I4454,LEGEND!B:B,LEGEND!H:H))</f>
        <v>-</v>
      </c>
      <c r="U4454" s="73" t="str">
        <f>HYPERLINK(_xlfn.XLOOKUP(I4454,LEGEND!B:B,LEGEND!I:I))</f>
        <v>-</v>
      </c>
      <c r="V4454" s="51" t="s">
        <v>10181</v>
      </c>
      <c r="W4454" s="63" t="s">
        <v>71</v>
      </c>
      <c r="X4454" s="64">
        <v>320</v>
      </c>
      <c r="Y4454" s="64">
        <v>50</v>
      </c>
      <c r="Z4454" s="64">
        <v>25</v>
      </c>
      <c r="AA4454" s="84">
        <v>0.52</v>
      </c>
      <c r="AB4454" s="85">
        <v>1</v>
      </c>
      <c r="AC4454" s="85">
        <v>1</v>
      </c>
    </row>
    <row r="4455" spans="1:29" ht="25.5">
      <c r="A4455" s="1"/>
      <c r="B4455" s="6" t="s">
        <v>9969</v>
      </c>
      <c r="C4455" s="6" t="s">
        <v>8778</v>
      </c>
      <c r="D4455" s="6" t="s">
        <v>9976</v>
      </c>
      <c r="E4455" s="49" t="s">
        <v>9977</v>
      </c>
      <c r="F4455" s="6" t="s">
        <v>8839</v>
      </c>
      <c r="G4455" s="6" t="s">
        <v>60</v>
      </c>
      <c r="H4455" s="6" t="s">
        <v>60</v>
      </c>
      <c r="I4455" s="60" t="s">
        <v>10158</v>
      </c>
      <c r="J4455" s="49" t="s">
        <v>10159</v>
      </c>
      <c r="K4455" s="6" t="s">
        <v>10160</v>
      </c>
      <c r="L4455" s="29">
        <f>IF($J$6="с учетом НДС",VLOOKUP(I4455,LEGEND!B:E,4,0)*(1-M4455),VLOOKUP(I4455,LEGEND!B:E,4,0)*(1-M4455)/1.2)</f>
        <v>2190</v>
      </c>
      <c r="M4455" s="57">
        <f>IF(AND(B4455&lt;&gt;"1_Электроинструмент",B4455&lt;&gt;"2_Садовая техника"),$J$5,IF($J$4&lt;=20%,$J$4,IFERROR(VLOOKUP(S4455,LEGEND!$L$2:$M$5,2,FALSE),$J$4)))</f>
        <v>0</v>
      </c>
      <c r="N4455" s="48" t="s">
        <v>60</v>
      </c>
      <c r="O4455" s="6" t="s">
        <v>42</v>
      </c>
      <c r="P4455" s="49" t="s">
        <v>66</v>
      </c>
      <c r="Q4455" s="49" t="s">
        <v>473</v>
      </c>
      <c r="R4455" s="6" t="s">
        <v>60</v>
      </c>
      <c r="S4455" s="49" t="s">
        <v>60</v>
      </c>
      <c r="T4455" s="73" t="str">
        <f>IF(_xlfn.XLOOKUP(I4455,LEGEND!B:B,LEGEND!H:H)&lt;&gt;"-",HYPERLINK(_xlfn.XLOOKUP(I4455,LEGEND!B:B,LEGEND!H:H),"link"),_xlfn.XLOOKUP(I4455,LEGEND!B:B,LEGEND!H:H))</f>
        <v>-</v>
      </c>
      <c r="U4455" s="73" t="str">
        <f>HYPERLINK(_xlfn.XLOOKUP(I4455,LEGEND!B:B,LEGEND!I:I))</f>
        <v>-</v>
      </c>
      <c r="V4455" s="51" t="s">
        <v>10161</v>
      </c>
      <c r="W4455" s="63" t="s">
        <v>71</v>
      </c>
      <c r="X4455" s="64">
        <v>320</v>
      </c>
      <c r="Y4455" s="64">
        <v>50</v>
      </c>
      <c r="Z4455" s="64">
        <v>25</v>
      </c>
      <c r="AA4455" s="84">
        <v>0.52</v>
      </c>
      <c r="AB4455" s="85">
        <v>1</v>
      </c>
      <c r="AC4455" s="85">
        <v>1</v>
      </c>
    </row>
    <row r="4456" spans="1:29" ht="25.5">
      <c r="A4456" s="1"/>
      <c r="B4456" s="6" t="s">
        <v>9969</v>
      </c>
      <c r="C4456" s="6" t="s">
        <v>8778</v>
      </c>
      <c r="D4456" s="6" t="s">
        <v>9976</v>
      </c>
      <c r="E4456" s="49" t="s">
        <v>9977</v>
      </c>
      <c r="F4456" s="6" t="s">
        <v>8839</v>
      </c>
      <c r="G4456" s="6" t="s">
        <v>60</v>
      </c>
      <c r="H4456" s="6" t="s">
        <v>60</v>
      </c>
      <c r="I4456" s="60" t="s">
        <v>10182</v>
      </c>
      <c r="J4456" s="49" t="s">
        <v>10183</v>
      </c>
      <c r="K4456" s="6" t="s">
        <v>10184</v>
      </c>
      <c r="L4456" s="29">
        <f>IF($J$6="с учетом НДС",VLOOKUP(I4456,LEGEND!B:E,4,0)*(1-M4456),VLOOKUP(I4456,LEGEND!B:E,4,0)*(1-M4456)/1.2)</f>
        <v>2380</v>
      </c>
      <c r="M4456" s="57">
        <f>IF(AND(B4456&lt;&gt;"1_Электроинструмент",B4456&lt;&gt;"2_Садовая техника"),$J$5,IF($J$4&lt;=20%,$J$4,IFERROR(VLOOKUP(S4456,LEGEND!$L$2:$M$5,2,FALSE),$J$4)))</f>
        <v>0</v>
      </c>
      <c r="N4456" s="48" t="s">
        <v>60</v>
      </c>
      <c r="O4456" s="6" t="s">
        <v>42</v>
      </c>
      <c r="P4456" s="49" t="s">
        <v>66</v>
      </c>
      <c r="Q4456" s="49" t="s">
        <v>473</v>
      </c>
      <c r="R4456" s="6" t="s">
        <v>60</v>
      </c>
      <c r="S4456" s="49" t="s">
        <v>60</v>
      </c>
      <c r="T4456" s="73" t="str">
        <f>IF(_xlfn.XLOOKUP(I4456,LEGEND!B:B,LEGEND!H:H)&lt;&gt;"-",HYPERLINK(_xlfn.XLOOKUP(I4456,LEGEND!B:B,LEGEND!H:H),"link"),_xlfn.XLOOKUP(I4456,LEGEND!B:B,LEGEND!H:H))</f>
        <v>-</v>
      </c>
      <c r="U4456" s="73" t="str">
        <f>HYPERLINK(_xlfn.XLOOKUP(I4456,LEGEND!B:B,LEGEND!I:I))</f>
        <v>-</v>
      </c>
      <c r="V4456" s="51" t="s">
        <v>10185</v>
      </c>
      <c r="W4456" s="63" t="s">
        <v>71</v>
      </c>
      <c r="X4456" s="64">
        <v>350</v>
      </c>
      <c r="Y4456" s="64">
        <v>65</v>
      </c>
      <c r="Z4456" s="64">
        <v>25</v>
      </c>
      <c r="AA4456" s="84">
        <v>0.82</v>
      </c>
      <c r="AB4456" s="85">
        <v>1</v>
      </c>
      <c r="AC4456" s="85">
        <v>1</v>
      </c>
    </row>
    <row r="4457" spans="1:29" ht="25.5">
      <c r="A4457" s="1"/>
      <c r="B4457" s="6" t="s">
        <v>9969</v>
      </c>
      <c r="C4457" s="6" t="s">
        <v>8778</v>
      </c>
      <c r="D4457" s="6" t="s">
        <v>9976</v>
      </c>
      <c r="E4457" s="49" t="s">
        <v>9977</v>
      </c>
      <c r="F4457" s="6" t="s">
        <v>8839</v>
      </c>
      <c r="G4457" s="6" t="s">
        <v>60</v>
      </c>
      <c r="H4457" s="6" t="s">
        <v>60</v>
      </c>
      <c r="I4457" s="60" t="s">
        <v>10162</v>
      </c>
      <c r="J4457" s="49" t="s">
        <v>10163</v>
      </c>
      <c r="K4457" s="6" t="s">
        <v>10164</v>
      </c>
      <c r="L4457" s="29">
        <f>IF($J$6="с учетом НДС",VLOOKUP(I4457,LEGEND!B:E,4,0)*(1-M4457),VLOOKUP(I4457,LEGEND!B:E,4,0)*(1-M4457)/1.2)</f>
        <v>2430</v>
      </c>
      <c r="M4457" s="57">
        <f>IF(AND(B4457&lt;&gt;"1_Электроинструмент",B4457&lt;&gt;"2_Садовая техника"),$J$5,IF($J$4&lt;=20%,$J$4,IFERROR(VLOOKUP(S4457,LEGEND!$L$2:$M$5,2,FALSE),$J$4)))</f>
        <v>0</v>
      </c>
      <c r="N4457" s="48" t="s">
        <v>60</v>
      </c>
      <c r="O4457" s="6" t="s">
        <v>42</v>
      </c>
      <c r="P4457" s="49" t="s">
        <v>66</v>
      </c>
      <c r="Q4457" s="49" t="s">
        <v>473</v>
      </c>
      <c r="R4457" s="6" t="s">
        <v>60</v>
      </c>
      <c r="S4457" s="49" t="s">
        <v>60</v>
      </c>
      <c r="T4457" s="73" t="str">
        <f>IF(_xlfn.XLOOKUP(I4457,LEGEND!B:B,LEGEND!H:H)&lt;&gt;"-",HYPERLINK(_xlfn.XLOOKUP(I4457,LEGEND!B:B,LEGEND!H:H),"link"),_xlfn.XLOOKUP(I4457,LEGEND!B:B,LEGEND!H:H))</f>
        <v>-</v>
      </c>
      <c r="U4457" s="73" t="str">
        <f>HYPERLINK(_xlfn.XLOOKUP(I4457,LEGEND!B:B,LEGEND!I:I))</f>
        <v>-</v>
      </c>
      <c r="V4457" s="51" t="s">
        <v>10165</v>
      </c>
      <c r="W4457" s="63" t="s">
        <v>71</v>
      </c>
      <c r="X4457" s="64">
        <v>350</v>
      </c>
      <c r="Y4457" s="64">
        <v>65</v>
      </c>
      <c r="Z4457" s="64">
        <v>25</v>
      </c>
      <c r="AA4457" s="84">
        <v>0.82</v>
      </c>
      <c r="AB4457" s="85">
        <v>1</v>
      </c>
      <c r="AC4457" s="85">
        <v>1</v>
      </c>
    </row>
    <row r="4458" spans="1:29" ht="25.5">
      <c r="A4458" s="1"/>
      <c r="B4458" s="6" t="s">
        <v>9969</v>
      </c>
      <c r="C4458" s="6" t="s">
        <v>8778</v>
      </c>
      <c r="D4458" s="6" t="s">
        <v>9976</v>
      </c>
      <c r="E4458" s="49" t="s">
        <v>9977</v>
      </c>
      <c r="F4458" s="6" t="s">
        <v>8839</v>
      </c>
      <c r="G4458" s="6" t="s">
        <v>60</v>
      </c>
      <c r="H4458" s="6" t="s">
        <v>60</v>
      </c>
      <c r="I4458" s="60" t="s">
        <v>9994</v>
      </c>
      <c r="J4458" s="49" t="s">
        <v>9995</v>
      </c>
      <c r="K4458" s="6" t="s">
        <v>9996</v>
      </c>
      <c r="L4458" s="29">
        <f>IF($J$6="с учетом НДС",VLOOKUP(I4458,LEGEND!B:E,4,0)*(1-M4458),VLOOKUP(I4458,LEGEND!B:E,4,0)*(1-M4458)/1.2)</f>
        <v>2750</v>
      </c>
      <c r="M4458" s="57">
        <f>IF(AND(B4458&lt;&gt;"1_Электроинструмент",B4458&lt;&gt;"2_Садовая техника"),$J$5,IF($J$4&lt;=20%,$J$4,IFERROR(VLOOKUP(S4458,LEGEND!$L$2:$M$5,2,FALSE),$J$4)))</f>
        <v>0</v>
      </c>
      <c r="N4458" s="48" t="s">
        <v>60</v>
      </c>
      <c r="O4458" s="6" t="s">
        <v>42</v>
      </c>
      <c r="P4458" s="49" t="s">
        <v>66</v>
      </c>
      <c r="Q4458" s="49" t="s">
        <v>473</v>
      </c>
      <c r="R4458" s="6" t="s">
        <v>60</v>
      </c>
      <c r="S4458" s="49" t="s">
        <v>60</v>
      </c>
      <c r="T4458" s="73" t="str">
        <f>IF(_xlfn.XLOOKUP(I4458,LEGEND!B:B,LEGEND!H:H)&lt;&gt;"-",HYPERLINK(_xlfn.XLOOKUP(I4458,LEGEND!B:B,LEGEND!H:H),"link"),_xlfn.XLOOKUP(I4458,LEGEND!B:B,LEGEND!H:H))</f>
        <v>-</v>
      </c>
      <c r="U4458" s="73" t="str">
        <f>HYPERLINK(_xlfn.XLOOKUP(I4458,LEGEND!B:B,LEGEND!I:I))</f>
        <v>-</v>
      </c>
      <c r="V4458" s="51" t="s">
        <v>9997</v>
      </c>
      <c r="W4458" s="63" t="s">
        <v>71</v>
      </c>
      <c r="X4458" s="64">
        <v>330</v>
      </c>
      <c r="Y4458" s="64">
        <v>70</v>
      </c>
      <c r="Z4458" s="64">
        <v>20</v>
      </c>
      <c r="AA4458" s="84">
        <v>0.57999999999999996</v>
      </c>
      <c r="AB4458" s="85">
        <v>1</v>
      </c>
      <c r="AC4458" s="85">
        <v>1</v>
      </c>
    </row>
    <row r="4459" spans="1:29" ht="25.5">
      <c r="A4459" s="1"/>
      <c r="B4459" s="6" t="s">
        <v>9969</v>
      </c>
      <c r="C4459" s="6" t="s">
        <v>8778</v>
      </c>
      <c r="D4459" s="6" t="s">
        <v>9976</v>
      </c>
      <c r="E4459" s="49" t="s">
        <v>9977</v>
      </c>
      <c r="F4459" s="6" t="s">
        <v>8839</v>
      </c>
      <c r="G4459" s="6" t="s">
        <v>60</v>
      </c>
      <c r="H4459" s="6" t="s">
        <v>60</v>
      </c>
      <c r="I4459" s="60" t="s">
        <v>10166</v>
      </c>
      <c r="J4459" s="49" t="s">
        <v>10167</v>
      </c>
      <c r="K4459" s="6" t="s">
        <v>10168</v>
      </c>
      <c r="L4459" s="29">
        <f>IF($J$6="с учетом НДС",VLOOKUP(I4459,LEGEND!B:E,4,0)*(1-M4459),VLOOKUP(I4459,LEGEND!B:E,4,0)*(1-M4459)/1.2)</f>
        <v>2780</v>
      </c>
      <c r="M4459" s="57">
        <f>IF(AND(B4459&lt;&gt;"1_Электроинструмент",B4459&lt;&gt;"2_Садовая техника"),$J$5,IF($J$4&lt;=20%,$J$4,IFERROR(VLOOKUP(S4459,LEGEND!$L$2:$M$5,2,FALSE),$J$4)))</f>
        <v>0</v>
      </c>
      <c r="N4459" s="48" t="s">
        <v>60</v>
      </c>
      <c r="O4459" s="6" t="s">
        <v>42</v>
      </c>
      <c r="P4459" s="49" t="s">
        <v>66</v>
      </c>
      <c r="Q4459" s="49" t="s">
        <v>473</v>
      </c>
      <c r="R4459" s="6" t="s">
        <v>60</v>
      </c>
      <c r="S4459" s="49" t="s">
        <v>60</v>
      </c>
      <c r="T4459" s="73" t="str">
        <f>IF(_xlfn.XLOOKUP(I4459,LEGEND!B:B,LEGEND!H:H)&lt;&gt;"-",HYPERLINK(_xlfn.XLOOKUP(I4459,LEGEND!B:B,LEGEND!H:H),"link"),_xlfn.XLOOKUP(I4459,LEGEND!B:B,LEGEND!H:H))</f>
        <v>-</v>
      </c>
      <c r="U4459" s="73" t="str">
        <f>HYPERLINK(_xlfn.XLOOKUP(I4459,LEGEND!B:B,LEGEND!I:I))</f>
        <v>-</v>
      </c>
      <c r="V4459" s="51" t="s">
        <v>10169</v>
      </c>
      <c r="W4459" s="63" t="s">
        <v>71</v>
      </c>
      <c r="X4459" s="64">
        <v>360</v>
      </c>
      <c r="Y4459" s="64">
        <v>70</v>
      </c>
      <c r="Z4459" s="64">
        <v>25</v>
      </c>
      <c r="AA4459" s="84">
        <v>1.02</v>
      </c>
      <c r="AB4459" s="85">
        <v>1</v>
      </c>
      <c r="AC4459" s="85">
        <v>1</v>
      </c>
    </row>
    <row r="4460" spans="1:29" ht="25.5">
      <c r="A4460" s="1"/>
      <c r="B4460" s="6" t="s">
        <v>9969</v>
      </c>
      <c r="C4460" s="6" t="s">
        <v>8778</v>
      </c>
      <c r="D4460" s="6" t="s">
        <v>9976</v>
      </c>
      <c r="E4460" s="49" t="s">
        <v>9977</v>
      </c>
      <c r="F4460" s="6" t="s">
        <v>8839</v>
      </c>
      <c r="G4460" s="6" t="s">
        <v>60</v>
      </c>
      <c r="H4460" s="6" t="s">
        <v>60</v>
      </c>
      <c r="I4460" s="60" t="s">
        <v>10186</v>
      </c>
      <c r="J4460" s="49" t="s">
        <v>10187</v>
      </c>
      <c r="K4460" s="6" t="s">
        <v>10188</v>
      </c>
      <c r="L4460" s="29">
        <f>IF($J$6="с учетом НДС",VLOOKUP(I4460,LEGEND!B:E,4,0)*(1-M4460),VLOOKUP(I4460,LEGEND!B:E,4,0)*(1-M4460)/1.2)</f>
        <v>2790</v>
      </c>
      <c r="M4460" s="57">
        <f>IF(AND(B4460&lt;&gt;"1_Электроинструмент",B4460&lt;&gt;"2_Садовая техника"),$J$5,IF($J$4&lt;=20%,$J$4,IFERROR(VLOOKUP(S4460,LEGEND!$L$2:$M$5,2,FALSE),$J$4)))</f>
        <v>0</v>
      </c>
      <c r="N4460" s="48" t="s">
        <v>60</v>
      </c>
      <c r="O4460" s="6" t="s">
        <v>42</v>
      </c>
      <c r="P4460" s="49" t="s">
        <v>66</v>
      </c>
      <c r="Q4460" s="49" t="s">
        <v>473</v>
      </c>
      <c r="R4460" s="6" t="s">
        <v>60</v>
      </c>
      <c r="S4460" s="49" t="s">
        <v>60</v>
      </c>
      <c r="T4460" s="73" t="str">
        <f>IF(_xlfn.XLOOKUP(I4460,LEGEND!B:B,LEGEND!H:H)&lt;&gt;"-",HYPERLINK(_xlfn.XLOOKUP(I4460,LEGEND!B:B,LEGEND!H:H),"link"),_xlfn.XLOOKUP(I4460,LEGEND!B:B,LEGEND!H:H))</f>
        <v>-</v>
      </c>
      <c r="U4460" s="73" t="str">
        <f>HYPERLINK(_xlfn.XLOOKUP(I4460,LEGEND!B:B,LEGEND!I:I))</f>
        <v>-</v>
      </c>
      <c r="V4460" s="51" t="s">
        <v>10189</v>
      </c>
      <c r="W4460" s="63" t="s">
        <v>71</v>
      </c>
      <c r="X4460" s="64">
        <v>360</v>
      </c>
      <c r="Y4460" s="64">
        <v>70</v>
      </c>
      <c r="Z4460" s="64">
        <v>25</v>
      </c>
      <c r="AA4460" s="84">
        <v>1.02</v>
      </c>
      <c r="AB4460" s="85">
        <v>1</v>
      </c>
      <c r="AC4460" s="85">
        <v>1</v>
      </c>
    </row>
    <row r="4461" spans="1:29" ht="25.5">
      <c r="A4461" s="1"/>
      <c r="B4461" s="6" t="s">
        <v>9969</v>
      </c>
      <c r="C4461" s="6" t="s">
        <v>8778</v>
      </c>
      <c r="D4461" s="6" t="s">
        <v>9976</v>
      </c>
      <c r="E4461" s="49" t="s">
        <v>9977</v>
      </c>
      <c r="F4461" s="6" t="s">
        <v>8839</v>
      </c>
      <c r="G4461" s="6" t="s">
        <v>60</v>
      </c>
      <c r="H4461" s="6" t="s">
        <v>60</v>
      </c>
      <c r="I4461" s="60" t="s">
        <v>9998</v>
      </c>
      <c r="J4461" s="49" t="s">
        <v>9999</v>
      </c>
      <c r="K4461" s="6" t="s">
        <v>10000</v>
      </c>
      <c r="L4461" s="29">
        <f>IF($J$6="с учетом НДС",VLOOKUP(I4461,LEGEND!B:E,4,0)*(1-M4461),VLOOKUP(I4461,LEGEND!B:E,4,0)*(1-M4461)/1.2)</f>
        <v>2940</v>
      </c>
      <c r="M4461" s="57">
        <f>IF(AND(B4461&lt;&gt;"1_Электроинструмент",B4461&lt;&gt;"2_Садовая техника"),$J$5,IF($J$4&lt;=20%,$J$4,IFERROR(VLOOKUP(S4461,LEGEND!$L$2:$M$5,2,FALSE),$J$4)))</f>
        <v>0</v>
      </c>
      <c r="N4461" s="48" t="s">
        <v>60</v>
      </c>
      <c r="O4461" s="6" t="s">
        <v>42</v>
      </c>
      <c r="P4461" s="49" t="s">
        <v>66</v>
      </c>
      <c r="Q4461" s="49" t="s">
        <v>473</v>
      </c>
      <c r="R4461" s="6" t="s">
        <v>60</v>
      </c>
      <c r="S4461" s="49" t="s">
        <v>60</v>
      </c>
      <c r="T4461" s="73" t="str">
        <f>IF(_xlfn.XLOOKUP(I4461,LEGEND!B:B,LEGEND!H:H)&lt;&gt;"-",HYPERLINK(_xlfn.XLOOKUP(I4461,LEGEND!B:B,LEGEND!H:H),"link"),_xlfn.XLOOKUP(I4461,LEGEND!B:B,LEGEND!H:H))</f>
        <v>-</v>
      </c>
      <c r="U4461" s="73" t="str">
        <f>HYPERLINK(_xlfn.XLOOKUP(I4461,LEGEND!B:B,LEGEND!I:I))</f>
        <v>-</v>
      </c>
      <c r="V4461" s="51" t="s">
        <v>10001</v>
      </c>
      <c r="W4461" s="63" t="s">
        <v>71</v>
      </c>
      <c r="X4461" s="64">
        <v>350</v>
      </c>
      <c r="Y4461" s="64">
        <v>80</v>
      </c>
      <c r="Z4461" s="64">
        <v>25</v>
      </c>
      <c r="AA4461" s="84">
        <v>0.6</v>
      </c>
      <c r="AB4461" s="85">
        <v>1</v>
      </c>
      <c r="AC4461" s="85">
        <v>1</v>
      </c>
    </row>
    <row r="4462" spans="1:29" ht="25.5">
      <c r="A4462" s="1"/>
      <c r="B4462" s="6" t="s">
        <v>9969</v>
      </c>
      <c r="C4462" s="6" t="s">
        <v>8778</v>
      </c>
      <c r="D4462" s="6" t="s">
        <v>9976</v>
      </c>
      <c r="E4462" s="49" t="s">
        <v>9977</v>
      </c>
      <c r="F4462" s="6" t="s">
        <v>8839</v>
      </c>
      <c r="G4462" s="6" t="s">
        <v>60</v>
      </c>
      <c r="H4462" s="6" t="s">
        <v>60</v>
      </c>
      <c r="I4462" s="60" t="s">
        <v>10002</v>
      </c>
      <c r="J4462" s="49" t="s">
        <v>10003</v>
      </c>
      <c r="K4462" s="6" t="s">
        <v>10004</v>
      </c>
      <c r="L4462" s="29">
        <f>IF($J$6="с учетом НДС",VLOOKUP(I4462,LEGEND!B:E,4,0)*(1-M4462),VLOOKUP(I4462,LEGEND!B:E,4,0)*(1-M4462)/1.2)</f>
        <v>2950</v>
      </c>
      <c r="M4462" s="57">
        <f>IF(AND(B4462&lt;&gt;"1_Электроинструмент",B4462&lt;&gt;"2_Садовая техника"),$J$5,IF($J$4&lt;=20%,$J$4,IFERROR(VLOOKUP(S4462,LEGEND!$L$2:$M$5,2,FALSE),$J$4)))</f>
        <v>0</v>
      </c>
      <c r="N4462" s="48" t="s">
        <v>60</v>
      </c>
      <c r="O4462" s="6" t="s">
        <v>42</v>
      </c>
      <c r="P4462" s="49" t="s">
        <v>66</v>
      </c>
      <c r="Q4462" s="49" t="s">
        <v>473</v>
      </c>
      <c r="R4462" s="6" t="s">
        <v>60</v>
      </c>
      <c r="S4462" s="49" t="s">
        <v>60</v>
      </c>
      <c r="T4462" s="73" t="str">
        <f>IF(_xlfn.XLOOKUP(I4462,LEGEND!B:B,LEGEND!H:H)&lt;&gt;"-",HYPERLINK(_xlfn.XLOOKUP(I4462,LEGEND!B:B,LEGEND!H:H),"link"),_xlfn.XLOOKUP(I4462,LEGEND!B:B,LEGEND!H:H))</f>
        <v>-</v>
      </c>
      <c r="U4462" s="73" t="str">
        <f>HYPERLINK(_xlfn.XLOOKUP(I4462,LEGEND!B:B,LEGEND!I:I))</f>
        <v>-</v>
      </c>
      <c r="V4462" s="51" t="s">
        <v>10005</v>
      </c>
      <c r="W4462" s="63" t="s">
        <v>71</v>
      </c>
      <c r="X4462" s="64">
        <v>330</v>
      </c>
      <c r="Y4462" s="64">
        <v>70</v>
      </c>
      <c r="Z4462" s="64">
        <v>20</v>
      </c>
      <c r="AA4462" s="84">
        <v>0.57999999999999996</v>
      </c>
      <c r="AB4462" s="85">
        <v>1</v>
      </c>
      <c r="AC4462" s="85">
        <v>1</v>
      </c>
    </row>
    <row r="4463" spans="1:29" ht="25.5">
      <c r="A4463" s="1"/>
      <c r="B4463" s="6" t="s">
        <v>9969</v>
      </c>
      <c r="C4463" s="6" t="s">
        <v>8778</v>
      </c>
      <c r="D4463" s="6" t="s">
        <v>9976</v>
      </c>
      <c r="E4463" s="49" t="s">
        <v>9977</v>
      </c>
      <c r="F4463" s="6" t="s">
        <v>8839</v>
      </c>
      <c r="G4463" s="6" t="s">
        <v>60</v>
      </c>
      <c r="H4463" s="6" t="s">
        <v>60</v>
      </c>
      <c r="I4463" s="60" t="s">
        <v>9978</v>
      </c>
      <c r="J4463" s="49" t="s">
        <v>9979</v>
      </c>
      <c r="K4463" s="6" t="s">
        <v>9980</v>
      </c>
      <c r="L4463" s="29">
        <f>IF($J$6="с учетом НДС",VLOOKUP(I4463,LEGEND!B:E,4,0)*(1-M4463),VLOOKUP(I4463,LEGEND!B:E,4,0)*(1-M4463)/1.2)</f>
        <v>3340</v>
      </c>
      <c r="M4463" s="57">
        <f>IF(AND(B4463&lt;&gt;"1_Электроинструмент",B4463&lt;&gt;"2_Садовая техника"),$J$5,IF($J$4&lt;=20%,$J$4,IFERROR(VLOOKUP(S4463,LEGEND!$L$2:$M$5,2,FALSE),$J$4)))</f>
        <v>0</v>
      </c>
      <c r="N4463" s="48" t="s">
        <v>60</v>
      </c>
      <c r="O4463" s="6" t="s">
        <v>42</v>
      </c>
      <c r="P4463" s="49" t="s">
        <v>66</v>
      </c>
      <c r="Q4463" s="49" t="s">
        <v>473</v>
      </c>
      <c r="R4463" s="6" t="s">
        <v>60</v>
      </c>
      <c r="S4463" s="49" t="s">
        <v>60</v>
      </c>
      <c r="T4463" s="73" t="str">
        <f>IF(_xlfn.XLOOKUP(I4463,LEGEND!B:B,LEGEND!H:H)&lt;&gt;"-",HYPERLINK(_xlfn.XLOOKUP(I4463,LEGEND!B:B,LEGEND!H:H),"link"),_xlfn.XLOOKUP(I4463,LEGEND!B:B,LEGEND!H:H))</f>
        <v>link</v>
      </c>
      <c r="U4463" s="73" t="str">
        <f>HYPERLINK(_xlfn.XLOOKUP(I4463,LEGEND!B:B,LEGEND!I:I))</f>
        <v>https://milwaukee-media-images.s3.amazonaws.com/hi/4932478653--Hero_1.jpg</v>
      </c>
      <c r="V4463" s="51" t="s">
        <v>9981</v>
      </c>
      <c r="W4463" s="63" t="s">
        <v>71</v>
      </c>
      <c r="X4463" s="64">
        <v>137</v>
      </c>
      <c r="Y4463" s="64">
        <v>331</v>
      </c>
      <c r="Z4463" s="64">
        <v>36</v>
      </c>
      <c r="AA4463" s="84">
        <v>0.8</v>
      </c>
      <c r="AB4463" s="85">
        <v>1</v>
      </c>
      <c r="AC4463" s="85">
        <v>1</v>
      </c>
    </row>
    <row r="4464" spans="1:29" ht="25.5">
      <c r="A4464" s="1"/>
      <c r="B4464" s="6" t="s">
        <v>9969</v>
      </c>
      <c r="C4464" s="6" t="s">
        <v>8778</v>
      </c>
      <c r="D4464" s="6" t="s">
        <v>9976</v>
      </c>
      <c r="E4464" s="49" t="s">
        <v>9977</v>
      </c>
      <c r="F4464" s="6" t="s">
        <v>8839</v>
      </c>
      <c r="G4464" s="6" t="s">
        <v>60</v>
      </c>
      <c r="H4464" s="6" t="s">
        <v>60</v>
      </c>
      <c r="I4464" s="60" t="s">
        <v>9986</v>
      </c>
      <c r="J4464" s="49" t="s">
        <v>9987</v>
      </c>
      <c r="K4464" s="6" t="s">
        <v>9988</v>
      </c>
      <c r="L4464" s="29">
        <f>IF($J$6="с учетом НДС",VLOOKUP(I4464,LEGEND!B:E,4,0)*(1-M4464),VLOOKUP(I4464,LEGEND!B:E,4,0)*(1-M4464)/1.2)</f>
        <v>3340</v>
      </c>
      <c r="M4464" s="57">
        <f>IF(AND(B4464&lt;&gt;"1_Электроинструмент",B4464&lt;&gt;"2_Садовая техника"),$J$5,IF($J$4&lt;=20%,$J$4,IFERROR(VLOOKUP(S4464,LEGEND!$L$2:$M$5,2,FALSE),$J$4)))</f>
        <v>0</v>
      </c>
      <c r="N4464" s="48" t="s">
        <v>60</v>
      </c>
      <c r="O4464" s="6" t="s">
        <v>42</v>
      </c>
      <c r="P4464" s="49" t="s">
        <v>66</v>
      </c>
      <c r="Q4464" s="49" t="s">
        <v>473</v>
      </c>
      <c r="R4464" s="6" t="s">
        <v>60</v>
      </c>
      <c r="S4464" s="49" t="s">
        <v>60</v>
      </c>
      <c r="T4464" s="73" t="str">
        <f>IF(_xlfn.XLOOKUP(I4464,LEGEND!B:B,LEGEND!H:H)&lt;&gt;"-",HYPERLINK(_xlfn.XLOOKUP(I4464,LEGEND!B:B,LEGEND!H:H),"link"),_xlfn.XLOOKUP(I4464,LEGEND!B:B,LEGEND!H:H))</f>
        <v>-</v>
      </c>
      <c r="U4464" s="73" t="str">
        <f>HYPERLINK(_xlfn.XLOOKUP(I4464,LEGEND!B:B,LEGEND!I:I))</f>
        <v>https://milwaukee-media-images.s3.amazonaws.com/hi/4932478655--Hero_1.jpg</v>
      </c>
      <c r="V4464" s="51" t="s">
        <v>9989</v>
      </c>
      <c r="W4464" s="63" t="s">
        <v>71</v>
      </c>
      <c r="X4464" s="64">
        <v>137</v>
      </c>
      <c r="Y4464" s="64">
        <v>331</v>
      </c>
      <c r="Z4464" s="64">
        <v>36</v>
      </c>
      <c r="AA4464" s="84">
        <v>0.8</v>
      </c>
      <c r="AB4464" s="85">
        <v>1</v>
      </c>
      <c r="AC4464" s="85">
        <v>1</v>
      </c>
    </row>
    <row r="4465" spans="1:29" ht="25.5">
      <c r="A4465" s="1"/>
      <c r="B4465" s="6" t="s">
        <v>9969</v>
      </c>
      <c r="C4465" s="6" t="s">
        <v>8778</v>
      </c>
      <c r="D4465" s="6" t="s">
        <v>9976</v>
      </c>
      <c r="E4465" s="49" t="s">
        <v>9977</v>
      </c>
      <c r="F4465" s="6" t="s">
        <v>8839</v>
      </c>
      <c r="G4465" s="6" t="s">
        <v>60</v>
      </c>
      <c r="H4465" s="6" t="s">
        <v>60</v>
      </c>
      <c r="I4465" s="60" t="s">
        <v>10006</v>
      </c>
      <c r="J4465" s="49" t="s">
        <v>10007</v>
      </c>
      <c r="K4465" s="6" t="s">
        <v>10008</v>
      </c>
      <c r="L4465" s="29">
        <f>IF($J$6="с учетом НДС",VLOOKUP(I4465,LEGEND!B:E,4,0)*(1-M4465),VLOOKUP(I4465,LEGEND!B:E,4,0)*(1-M4465)/1.2)</f>
        <v>3340</v>
      </c>
      <c r="M4465" s="57">
        <f>IF(AND(B4465&lt;&gt;"1_Электроинструмент",B4465&lt;&gt;"2_Садовая техника"),$J$5,IF($J$4&lt;=20%,$J$4,IFERROR(VLOOKUP(S4465,LEGEND!$L$2:$M$5,2,FALSE),$J$4)))</f>
        <v>0</v>
      </c>
      <c r="N4465" s="48" t="s">
        <v>60</v>
      </c>
      <c r="O4465" s="6" t="s">
        <v>42</v>
      </c>
      <c r="P4465" s="49" t="s">
        <v>66</v>
      </c>
      <c r="Q4465" s="49" t="s">
        <v>473</v>
      </c>
      <c r="R4465" s="6" t="s">
        <v>60</v>
      </c>
      <c r="S4465" s="49" t="s">
        <v>60</v>
      </c>
      <c r="T4465" s="73" t="str">
        <f>IF(_xlfn.XLOOKUP(I4465,LEGEND!B:B,LEGEND!H:H)&lt;&gt;"-",HYPERLINK(_xlfn.XLOOKUP(I4465,LEGEND!B:B,LEGEND!H:H),"link"),_xlfn.XLOOKUP(I4465,LEGEND!B:B,LEGEND!H:H))</f>
        <v>-</v>
      </c>
      <c r="U4465" s="73" t="str">
        <f>HYPERLINK(_xlfn.XLOOKUP(I4465,LEGEND!B:B,LEGEND!I:I))</f>
        <v>-</v>
      </c>
      <c r="V4465" s="51" t="s">
        <v>10009</v>
      </c>
      <c r="W4465" s="63" t="s">
        <v>71</v>
      </c>
      <c r="X4465" s="64">
        <v>350</v>
      </c>
      <c r="Y4465" s="64">
        <v>80</v>
      </c>
      <c r="Z4465" s="64">
        <v>25</v>
      </c>
      <c r="AA4465" s="84">
        <v>0.6</v>
      </c>
      <c r="AB4465" s="85">
        <v>1</v>
      </c>
      <c r="AC4465" s="85">
        <v>1</v>
      </c>
    </row>
    <row r="4466" spans="1:29" ht="25.5">
      <c r="A4466" s="1"/>
      <c r="B4466" s="6" t="s">
        <v>9969</v>
      </c>
      <c r="C4466" s="6" t="s">
        <v>8778</v>
      </c>
      <c r="D4466" s="6" t="s">
        <v>9976</v>
      </c>
      <c r="E4466" s="49" t="s">
        <v>9977</v>
      </c>
      <c r="F4466" s="6" t="s">
        <v>8839</v>
      </c>
      <c r="G4466" s="6" t="s">
        <v>60</v>
      </c>
      <c r="H4466" s="6" t="s">
        <v>60</v>
      </c>
      <c r="I4466" s="60" t="s">
        <v>9982</v>
      </c>
      <c r="J4466" s="49" t="s">
        <v>9983</v>
      </c>
      <c r="K4466" s="6" t="s">
        <v>9984</v>
      </c>
      <c r="L4466" s="29">
        <f>IF($J$6="с учетом НДС",VLOOKUP(I4466,LEGEND!B:E,4,0)*(1-M4466),VLOOKUP(I4466,LEGEND!B:E,4,0)*(1-M4466)/1.2)</f>
        <v>3660</v>
      </c>
      <c r="M4466" s="57">
        <f>IF(AND(B4466&lt;&gt;"1_Электроинструмент",B4466&lt;&gt;"2_Садовая техника"),$J$5,IF($J$4&lt;=20%,$J$4,IFERROR(VLOOKUP(S4466,LEGEND!$L$2:$M$5,2,FALSE),$J$4)))</f>
        <v>0</v>
      </c>
      <c r="N4466" s="48" t="s">
        <v>60</v>
      </c>
      <c r="O4466" s="6" t="s">
        <v>42</v>
      </c>
      <c r="P4466" s="49" t="s">
        <v>66</v>
      </c>
      <c r="Q4466" s="49" t="s">
        <v>473</v>
      </c>
      <c r="R4466" s="6" t="s">
        <v>60</v>
      </c>
      <c r="S4466" s="49" t="s">
        <v>60</v>
      </c>
      <c r="T4466" s="73" t="str">
        <f>IF(_xlfn.XLOOKUP(I4466,LEGEND!B:B,LEGEND!H:H)&lt;&gt;"-",HYPERLINK(_xlfn.XLOOKUP(I4466,LEGEND!B:B,LEGEND!H:H),"link"),_xlfn.XLOOKUP(I4466,LEGEND!B:B,LEGEND!H:H))</f>
        <v>link</v>
      </c>
      <c r="U4466" s="73" t="str">
        <f>HYPERLINK(_xlfn.XLOOKUP(I4466,LEGEND!B:B,LEGEND!I:I))</f>
        <v>-</v>
      </c>
      <c r="V4466" s="51" t="s">
        <v>9985</v>
      </c>
      <c r="W4466" s="63" t="s">
        <v>71</v>
      </c>
      <c r="X4466" s="64">
        <v>145</v>
      </c>
      <c r="Y4466" s="64">
        <v>350</v>
      </c>
      <c r="Z4466" s="64">
        <v>36</v>
      </c>
      <c r="AA4466" s="84">
        <v>0.84499999999999997</v>
      </c>
      <c r="AB4466" s="85">
        <v>1</v>
      </c>
      <c r="AC4466" s="85">
        <v>1</v>
      </c>
    </row>
    <row r="4467" spans="1:29" ht="38.25">
      <c r="A4467" s="1"/>
      <c r="B4467" s="6" t="s">
        <v>9969</v>
      </c>
      <c r="C4467" s="6" t="s">
        <v>8778</v>
      </c>
      <c r="D4467" s="6" t="s">
        <v>9976</v>
      </c>
      <c r="E4467" s="49" t="s">
        <v>9977</v>
      </c>
      <c r="F4467" s="6" t="s">
        <v>8839</v>
      </c>
      <c r="G4467" s="6" t="s">
        <v>60</v>
      </c>
      <c r="H4467" s="6" t="s">
        <v>60</v>
      </c>
      <c r="I4467" s="60" t="s">
        <v>9990</v>
      </c>
      <c r="J4467" s="49" t="s">
        <v>9991</v>
      </c>
      <c r="K4467" s="6" t="s">
        <v>9992</v>
      </c>
      <c r="L4467" s="29">
        <f>IF($J$6="с учетом НДС",VLOOKUP(I4467,LEGEND!B:E,4,0)*(1-M4467),VLOOKUP(I4467,LEGEND!B:E,4,0)*(1-M4467)/1.2)</f>
        <v>3660</v>
      </c>
      <c r="M4467" s="57">
        <f>IF(AND(B4467&lt;&gt;"1_Электроинструмент",B4467&lt;&gt;"2_Садовая техника"),$J$5,IF($J$4&lt;=20%,$J$4,IFERROR(VLOOKUP(S4467,LEGEND!$L$2:$M$5,2,FALSE),$J$4)))</f>
        <v>0</v>
      </c>
      <c r="N4467" s="48" t="s">
        <v>60</v>
      </c>
      <c r="O4467" s="6" t="s">
        <v>42</v>
      </c>
      <c r="P4467" s="49" t="s">
        <v>66</v>
      </c>
      <c r="Q4467" s="49" t="s">
        <v>473</v>
      </c>
      <c r="R4467" s="6" t="s">
        <v>60</v>
      </c>
      <c r="S4467" s="49" t="s">
        <v>60</v>
      </c>
      <c r="T4467" s="73" t="str">
        <f>IF(_xlfn.XLOOKUP(I4467,LEGEND!B:B,LEGEND!H:H)&lt;&gt;"-",HYPERLINK(_xlfn.XLOOKUP(I4467,LEGEND!B:B,LEGEND!H:H),"link"),_xlfn.XLOOKUP(I4467,LEGEND!B:B,LEGEND!H:H))</f>
        <v>-</v>
      </c>
      <c r="U4467" s="73" t="str">
        <f>HYPERLINK(_xlfn.XLOOKUP(I4467,LEGEND!B:B,LEGEND!I:I))</f>
        <v>https://milwaukee-media-images.s3.amazonaws.com/hi/4932478656--Hero_1.jpg</v>
      </c>
      <c r="V4467" s="51" t="s">
        <v>9993</v>
      </c>
      <c r="W4467" s="63" t="s">
        <v>2678</v>
      </c>
      <c r="X4467" s="64">
        <v>145</v>
      </c>
      <c r="Y4467" s="64">
        <v>350</v>
      </c>
      <c r="Z4467" s="64">
        <v>36</v>
      </c>
      <c r="AA4467" s="84">
        <v>0.84499999999999997</v>
      </c>
      <c r="AB4467" s="85">
        <v>1</v>
      </c>
      <c r="AC4467" s="85">
        <v>1</v>
      </c>
    </row>
    <row r="4468" spans="1:29" ht="25.5">
      <c r="A4468" s="1"/>
      <c r="B4468" s="6" t="s">
        <v>9969</v>
      </c>
      <c r="C4468" s="6" t="s">
        <v>8778</v>
      </c>
      <c r="D4468" s="6" t="s">
        <v>9976</v>
      </c>
      <c r="E4468" s="49" t="s">
        <v>9977</v>
      </c>
      <c r="F4468" s="6" t="s">
        <v>8839</v>
      </c>
      <c r="G4468" s="6" t="s">
        <v>60</v>
      </c>
      <c r="H4468" s="6" t="s">
        <v>60</v>
      </c>
      <c r="I4468" s="60" t="s">
        <v>21667</v>
      </c>
      <c r="J4468" s="49" t="s">
        <v>21668</v>
      </c>
      <c r="K4468" s="6" t="s">
        <v>21669</v>
      </c>
      <c r="L4468" s="29">
        <f>IF($J$6="с учетом НДС",VLOOKUP(I4468,LEGEND!B:E,4,0)*(1-M4468),VLOOKUP(I4468,LEGEND!B:E,4,0)*(1-M4468)/1.2)</f>
        <v>3790</v>
      </c>
      <c r="M4468" s="57">
        <f>IF(AND(B4468&lt;&gt;"1_Электроинструмент",B4468&lt;&gt;"2_Садовая техника"),$J$5,IF($J$4&lt;=20%,$J$4,IFERROR(VLOOKUP(S4468,LEGEND!$L$2:$M$5,2,FALSE),$J$4)))</f>
        <v>0</v>
      </c>
      <c r="N4468" s="48" t="s">
        <v>60</v>
      </c>
      <c r="O4468" s="6" t="s">
        <v>60</v>
      </c>
      <c r="P4468" s="49" t="s">
        <v>66</v>
      </c>
      <c r="Q4468" s="49" t="s">
        <v>67</v>
      </c>
      <c r="R4468" s="6" t="s">
        <v>60</v>
      </c>
      <c r="S4468" s="49" t="s">
        <v>60</v>
      </c>
      <c r="T4468" s="73" t="str">
        <f>IF(_xlfn.XLOOKUP(I4468,LEGEND!B:B,LEGEND!H:H)&lt;&gt;"-",HYPERLINK(_xlfn.XLOOKUP(I4468,LEGEND!B:B,LEGEND!H:H),"link"),_xlfn.XLOOKUP(I4468,LEGEND!B:B,LEGEND!H:H))</f>
        <v>link</v>
      </c>
      <c r="U4468" s="73" t="str">
        <f>HYPERLINK(_xlfn.XLOOKUP(I4468,LEGEND!B:B,LEGEND!I:I))</f>
        <v>-</v>
      </c>
      <c r="V4468" s="51" t="s">
        <v>21670</v>
      </c>
      <c r="W4468" s="63" t="s">
        <v>2678</v>
      </c>
      <c r="X4468" s="64">
        <v>138</v>
      </c>
      <c r="Y4468" s="64">
        <v>355</v>
      </c>
      <c r="Z4468" s="64">
        <v>37</v>
      </c>
      <c r="AA4468" s="84">
        <v>0.94799999999999995</v>
      </c>
      <c r="AB4468" s="85">
        <v>1</v>
      </c>
      <c r="AC4468" s="85">
        <v>1</v>
      </c>
    </row>
    <row r="4469" spans="1:29" ht="25.5">
      <c r="A4469" s="1"/>
      <c r="B4469" s="6" t="s">
        <v>9969</v>
      </c>
      <c r="C4469" s="6" t="s">
        <v>8778</v>
      </c>
      <c r="D4469" s="6" t="s">
        <v>9976</v>
      </c>
      <c r="E4469" s="49" t="s">
        <v>9977</v>
      </c>
      <c r="F4469" s="6" t="s">
        <v>8839</v>
      </c>
      <c r="G4469" s="6" t="s">
        <v>60</v>
      </c>
      <c r="H4469" s="6" t="s">
        <v>60</v>
      </c>
      <c r="I4469" s="60" t="s">
        <v>21671</v>
      </c>
      <c r="J4469" s="49" t="s">
        <v>21672</v>
      </c>
      <c r="K4469" s="6" t="s">
        <v>21673</v>
      </c>
      <c r="L4469" s="29">
        <f>IF($J$6="с учетом НДС",VLOOKUP(I4469,LEGEND!B:E,4,0)*(1-M4469),VLOOKUP(I4469,LEGEND!B:E,4,0)*(1-M4469)/1.2)</f>
        <v>18700</v>
      </c>
      <c r="M4469" s="57">
        <f>IF(AND(B4469&lt;&gt;"1_Электроинструмент",B4469&lt;&gt;"2_Садовая техника"),$J$5,IF($J$4&lt;=20%,$J$4,IFERROR(VLOOKUP(S4469,LEGEND!$L$2:$M$5,2,FALSE),$J$4)))</f>
        <v>0</v>
      </c>
      <c r="N4469" s="48" t="s">
        <v>60</v>
      </c>
      <c r="O4469" s="6" t="s">
        <v>60</v>
      </c>
      <c r="P4469" s="49" t="s">
        <v>66</v>
      </c>
      <c r="Q4469" s="49" t="s">
        <v>473</v>
      </c>
      <c r="R4469" s="6" t="s">
        <v>60</v>
      </c>
      <c r="S4469" s="49" t="s">
        <v>60</v>
      </c>
      <c r="T4469" s="73" t="str">
        <f>IF(_xlfn.XLOOKUP(I4469,LEGEND!B:B,LEGEND!H:H)&lt;&gt;"-",HYPERLINK(_xlfn.XLOOKUP(I4469,LEGEND!B:B,LEGEND!H:H),"link"),_xlfn.XLOOKUP(I4469,LEGEND!B:B,LEGEND!H:H))</f>
        <v>link</v>
      </c>
      <c r="U4469" s="73" t="str">
        <f>HYPERLINK(_xlfn.XLOOKUP(I4469,LEGEND!B:B,LEGEND!I:I))</f>
        <v>https://milwaukee-media-images.s3.amazonaws.com/hi/4932352585--Hero_1.jpg</v>
      </c>
      <c r="V4469" s="51" t="s">
        <v>21674</v>
      </c>
      <c r="W4469" s="63" t="s">
        <v>71</v>
      </c>
      <c r="X4469" s="64">
        <v>400</v>
      </c>
      <c r="Y4469" s="64">
        <v>160</v>
      </c>
      <c r="Z4469" s="64">
        <v>40</v>
      </c>
      <c r="AA4469" s="84">
        <v>0.66200000000000003</v>
      </c>
      <c r="AB4469" s="85">
        <v>1</v>
      </c>
      <c r="AC4469" s="85">
        <v>1</v>
      </c>
    </row>
    <row r="4470" spans="1:29" ht="25.5">
      <c r="A4470" s="1"/>
      <c r="B4470" s="6" t="s">
        <v>9969</v>
      </c>
      <c r="C4470" s="6" t="s">
        <v>8778</v>
      </c>
      <c r="D4470" s="6" t="s">
        <v>9976</v>
      </c>
      <c r="E4470" s="49" t="s">
        <v>9977</v>
      </c>
      <c r="F4470" s="6" t="s">
        <v>8839</v>
      </c>
      <c r="G4470" s="6" t="s">
        <v>60</v>
      </c>
      <c r="H4470" s="6" t="s">
        <v>60</v>
      </c>
      <c r="I4470" s="60" t="s">
        <v>21675</v>
      </c>
      <c r="J4470" s="49" t="s">
        <v>21676</v>
      </c>
      <c r="K4470" s="6" t="s">
        <v>21677</v>
      </c>
      <c r="L4470" s="29">
        <f>IF($J$6="с учетом НДС",VLOOKUP(I4470,LEGEND!B:E,4,0)*(1-M4470),VLOOKUP(I4470,LEGEND!B:E,4,0)*(1-M4470)/1.2)</f>
        <v>18700</v>
      </c>
      <c r="M4470" s="57">
        <f>IF(AND(B4470&lt;&gt;"1_Электроинструмент",B4470&lt;&gt;"2_Садовая техника"),$J$5,IF($J$4&lt;=20%,$J$4,IFERROR(VLOOKUP(S4470,LEGEND!$L$2:$M$5,2,FALSE),$J$4)))</f>
        <v>0</v>
      </c>
      <c r="N4470" s="48" t="s">
        <v>60</v>
      </c>
      <c r="O4470" s="6" t="s">
        <v>60</v>
      </c>
      <c r="P4470" s="49" t="s">
        <v>66</v>
      </c>
      <c r="Q4470" s="49" t="s">
        <v>473</v>
      </c>
      <c r="R4470" s="6" t="s">
        <v>60</v>
      </c>
      <c r="S4470" s="49" t="s">
        <v>60</v>
      </c>
      <c r="T4470" s="73" t="str">
        <f>IF(_xlfn.XLOOKUP(I4470,LEGEND!B:B,LEGEND!H:H)&lt;&gt;"-",HYPERLINK(_xlfn.XLOOKUP(I4470,LEGEND!B:B,LEGEND!H:H),"link"),_xlfn.XLOOKUP(I4470,LEGEND!B:B,LEGEND!H:H))</f>
        <v>link</v>
      </c>
      <c r="U4470" s="73" t="str">
        <f>HYPERLINK(_xlfn.XLOOKUP(I4470,LEGEND!B:B,LEGEND!I:I))</f>
        <v>https://milwaukee-media-images.s3.amazonaws.com/hi/4932352586--Hero_1.jpg</v>
      </c>
      <c r="V4470" s="51" t="s">
        <v>21678</v>
      </c>
      <c r="W4470" s="63" t="s">
        <v>71</v>
      </c>
      <c r="X4470" s="64">
        <v>380</v>
      </c>
      <c r="Y4470" s="64">
        <v>160</v>
      </c>
      <c r="Z4470" s="64">
        <v>40</v>
      </c>
      <c r="AA4470" s="84">
        <v>0.61799999999999999</v>
      </c>
      <c r="AB4470" s="85">
        <v>1</v>
      </c>
      <c r="AC4470" s="85">
        <v>1</v>
      </c>
    </row>
    <row r="4471" spans="1:29" ht="25.5">
      <c r="A4471" s="1"/>
      <c r="B4471" s="6" t="s">
        <v>9969</v>
      </c>
      <c r="C4471" s="6" t="s">
        <v>8778</v>
      </c>
      <c r="D4471" s="6" t="s">
        <v>9976</v>
      </c>
      <c r="E4471" s="49" t="s">
        <v>9977</v>
      </c>
      <c r="F4471" s="6" t="s">
        <v>8839</v>
      </c>
      <c r="G4471" s="6" t="s">
        <v>60</v>
      </c>
      <c r="H4471" s="6" t="s">
        <v>60</v>
      </c>
      <c r="I4471" s="60" t="s">
        <v>21679</v>
      </c>
      <c r="J4471" s="49" t="s">
        <v>21680</v>
      </c>
      <c r="K4471" s="6" t="s">
        <v>21681</v>
      </c>
      <c r="L4471" s="29">
        <f>IF($J$6="с учетом НДС",VLOOKUP(I4471,LEGEND!B:E,4,0)*(1-M4471),VLOOKUP(I4471,LEGEND!B:E,4,0)*(1-M4471)/1.2)</f>
        <v>18900</v>
      </c>
      <c r="M4471" s="57">
        <f>IF(AND(B4471&lt;&gt;"1_Электроинструмент",B4471&lt;&gt;"2_Садовая техника"),$J$5,IF($J$4&lt;=20%,$J$4,IFERROR(VLOOKUP(S4471,LEGEND!$L$2:$M$5,2,FALSE),$J$4)))</f>
        <v>0</v>
      </c>
      <c r="N4471" s="48" t="s">
        <v>60</v>
      </c>
      <c r="O4471" s="6" t="s">
        <v>60</v>
      </c>
      <c r="P4471" s="49" t="s">
        <v>66</v>
      </c>
      <c r="Q4471" s="49" t="s">
        <v>473</v>
      </c>
      <c r="R4471" s="6" t="s">
        <v>60</v>
      </c>
      <c r="S4471" s="49" t="s">
        <v>60</v>
      </c>
      <c r="T4471" s="73" t="str">
        <f>IF(_xlfn.XLOOKUP(I4471,LEGEND!B:B,LEGEND!H:H)&lt;&gt;"-",HYPERLINK(_xlfn.XLOOKUP(I4471,LEGEND!B:B,LEGEND!H:H),"link"),_xlfn.XLOOKUP(I4471,LEGEND!B:B,LEGEND!H:H))</f>
        <v>link</v>
      </c>
      <c r="U4471" s="73" t="str">
        <f>HYPERLINK(_xlfn.XLOOKUP(I4471,LEGEND!B:B,LEGEND!I:I))</f>
        <v>https://milwaukee-media-images.s3.amazonaws.com/hi/4932352584--Hero_1.jpg</v>
      </c>
      <c r="V4471" s="51" t="s">
        <v>21682</v>
      </c>
      <c r="W4471" s="63" t="s">
        <v>71</v>
      </c>
      <c r="X4471" s="64">
        <v>450</v>
      </c>
      <c r="Y4471" s="64">
        <v>160</v>
      </c>
      <c r="Z4471" s="64">
        <v>40</v>
      </c>
      <c r="AA4471" s="84">
        <v>0.76</v>
      </c>
      <c r="AB4471" s="85">
        <v>1</v>
      </c>
      <c r="AC4471" s="85">
        <v>1</v>
      </c>
    </row>
    <row r="4472" spans="1:29" ht="25.5">
      <c r="A4472" s="1"/>
      <c r="B4472" s="6" t="s">
        <v>9969</v>
      </c>
      <c r="C4472" s="6" t="s">
        <v>8778</v>
      </c>
      <c r="D4472" s="6" t="s">
        <v>9976</v>
      </c>
      <c r="E4472" s="49" t="s">
        <v>9977</v>
      </c>
      <c r="F4472" s="6" t="s">
        <v>8839</v>
      </c>
      <c r="G4472" s="6" t="s">
        <v>60</v>
      </c>
      <c r="H4472" s="6" t="s">
        <v>60</v>
      </c>
      <c r="I4472" s="60" t="s">
        <v>21683</v>
      </c>
      <c r="J4472" s="49" t="s">
        <v>21684</v>
      </c>
      <c r="K4472" s="6" t="s">
        <v>21685</v>
      </c>
      <c r="L4472" s="29">
        <f>IF($J$6="с учетом НДС",VLOOKUP(I4472,LEGEND!B:E,4,0)*(1-M4472),VLOOKUP(I4472,LEGEND!B:E,4,0)*(1-M4472)/1.2)</f>
        <v>19200</v>
      </c>
      <c r="M4472" s="57">
        <f>IF(AND(B4472&lt;&gt;"1_Электроинструмент",B4472&lt;&gt;"2_Садовая техника"),$J$5,IF($J$4&lt;=20%,$J$4,IFERROR(VLOOKUP(S4472,LEGEND!$L$2:$M$5,2,FALSE),$J$4)))</f>
        <v>0</v>
      </c>
      <c r="N4472" s="48" t="s">
        <v>60</v>
      </c>
      <c r="O4472" s="6" t="s">
        <v>60</v>
      </c>
      <c r="P4472" s="49" t="s">
        <v>66</v>
      </c>
      <c r="Q4472" s="49" t="s">
        <v>473</v>
      </c>
      <c r="R4472" s="6" t="s">
        <v>60</v>
      </c>
      <c r="S4472" s="49" t="s">
        <v>60</v>
      </c>
      <c r="T4472" s="73" t="str">
        <f>IF(_xlfn.XLOOKUP(I4472,LEGEND!B:B,LEGEND!H:H)&lt;&gt;"-",HYPERLINK(_xlfn.XLOOKUP(I4472,LEGEND!B:B,LEGEND!H:H),"link"),_xlfn.XLOOKUP(I4472,LEGEND!B:B,LEGEND!H:H))</f>
        <v>link</v>
      </c>
      <c r="U4472" s="73" t="str">
        <f>HYPERLINK(_xlfn.XLOOKUP(I4472,LEGEND!B:B,LEGEND!I:I))</f>
        <v>https://milwaukee-media-images.s3.amazonaws.com/hi/4932352583--Hero_1.jpg</v>
      </c>
      <c r="V4472" s="51" t="s">
        <v>21686</v>
      </c>
      <c r="W4472" s="63" t="s">
        <v>71</v>
      </c>
      <c r="X4472" s="64">
        <v>440</v>
      </c>
      <c r="Y4472" s="64">
        <v>160</v>
      </c>
      <c r="Z4472" s="64">
        <v>40</v>
      </c>
      <c r="AA4472" s="84">
        <v>0.66</v>
      </c>
      <c r="AB4472" s="85">
        <v>1</v>
      </c>
      <c r="AC4472" s="85">
        <v>1</v>
      </c>
    </row>
    <row r="4473" spans="1:29" ht="25.5">
      <c r="A4473" s="1"/>
      <c r="B4473" s="6" t="s">
        <v>9969</v>
      </c>
      <c r="C4473" s="6" t="s">
        <v>8778</v>
      </c>
      <c r="D4473" s="6" t="s">
        <v>11040</v>
      </c>
      <c r="E4473" s="49" t="s">
        <v>11041</v>
      </c>
      <c r="F4473" s="6" t="s">
        <v>60</v>
      </c>
      <c r="G4473" s="6" t="s">
        <v>60</v>
      </c>
      <c r="H4473" s="6" t="s">
        <v>60</v>
      </c>
      <c r="I4473" s="60" t="s">
        <v>21687</v>
      </c>
      <c r="J4473" s="49" t="s">
        <v>21688</v>
      </c>
      <c r="K4473" s="6" t="s">
        <v>21689</v>
      </c>
      <c r="L4473" s="29">
        <f>IF($J$6="с учетом НДС",VLOOKUP(I4473,LEGEND!B:E,4,0)*(1-M4473),VLOOKUP(I4473,LEGEND!B:E,4,0)*(1-M4473)/1.2)</f>
        <v>1450</v>
      </c>
      <c r="M4473" s="57">
        <f>IF(AND(B4473&lt;&gt;"1_Электроинструмент",B4473&lt;&gt;"2_Садовая техника"),$J$5,IF($J$4&lt;=20%,$J$4,IFERROR(VLOOKUP(S4473,LEGEND!$L$2:$M$5,2,FALSE),$J$4)))</f>
        <v>0</v>
      </c>
      <c r="N4473" s="48" t="s">
        <v>60</v>
      </c>
      <c r="O4473" s="6" t="s">
        <v>60</v>
      </c>
      <c r="P4473" s="49" t="s">
        <v>66</v>
      </c>
      <c r="Q4473" s="49" t="s">
        <v>67</v>
      </c>
      <c r="R4473" s="6" t="s">
        <v>60</v>
      </c>
      <c r="S4473" s="49" t="s">
        <v>60</v>
      </c>
      <c r="T4473" s="73" t="str">
        <f>IF(_xlfn.XLOOKUP(I4473,LEGEND!B:B,LEGEND!H:H)&lt;&gt;"-",HYPERLINK(_xlfn.XLOOKUP(I4473,LEGEND!B:B,LEGEND!H:H),"link"),_xlfn.XLOOKUP(I4473,LEGEND!B:B,LEGEND!H:H))</f>
        <v>link</v>
      </c>
      <c r="U4473" s="73" t="str">
        <f>HYPERLINK(_xlfn.XLOOKUP(I4473,LEGEND!B:B,LEGEND!I:I))</f>
        <v>https://milwaukee-media-images.s3.amazonaws.com/hi/4932472262--Hero_1.jpg</v>
      </c>
      <c r="V4473" s="51" t="s">
        <v>21690</v>
      </c>
      <c r="W4473" s="63" t="s">
        <v>71</v>
      </c>
      <c r="X4473" s="64">
        <v>212</v>
      </c>
      <c r="Y4473" s="64">
        <v>78</v>
      </c>
      <c r="Z4473" s="64">
        <v>19</v>
      </c>
      <c r="AA4473" s="84">
        <v>0.11</v>
      </c>
      <c r="AB4473" s="85">
        <v>1</v>
      </c>
      <c r="AC4473" s="85">
        <v>1</v>
      </c>
    </row>
    <row r="4474" spans="1:29" ht="25.5">
      <c r="A4474" s="1"/>
      <c r="B4474" s="6" t="s">
        <v>9969</v>
      </c>
      <c r="C4474" s="6" t="s">
        <v>8778</v>
      </c>
      <c r="D4474" s="6" t="s">
        <v>11040</v>
      </c>
      <c r="E4474" s="49" t="s">
        <v>11041</v>
      </c>
      <c r="F4474" s="6" t="s">
        <v>60</v>
      </c>
      <c r="G4474" s="6" t="s">
        <v>60</v>
      </c>
      <c r="H4474" s="6" t="s">
        <v>60</v>
      </c>
      <c r="I4474" s="60" t="s">
        <v>21691</v>
      </c>
      <c r="J4474" s="49" t="s">
        <v>21692</v>
      </c>
      <c r="K4474" s="6" t="s">
        <v>21693</v>
      </c>
      <c r="L4474" s="29">
        <f>IF($J$6="с учетом НДС",VLOOKUP(I4474,LEGEND!B:E,4,0)*(1-M4474),VLOOKUP(I4474,LEGEND!B:E,4,0)*(1-M4474)/1.2)</f>
        <v>1450</v>
      </c>
      <c r="M4474" s="57">
        <f>IF(AND(B4474&lt;&gt;"1_Электроинструмент",B4474&lt;&gt;"2_Садовая техника"),$J$5,IF($J$4&lt;=20%,$J$4,IFERROR(VLOOKUP(S4474,LEGEND!$L$2:$M$5,2,FALSE),$J$4)))</f>
        <v>0</v>
      </c>
      <c r="N4474" s="48" t="s">
        <v>60</v>
      </c>
      <c r="O4474" s="6" t="s">
        <v>60</v>
      </c>
      <c r="P4474" s="49" t="s">
        <v>66</v>
      </c>
      <c r="Q4474" s="49" t="s">
        <v>67</v>
      </c>
      <c r="R4474" s="6" t="s">
        <v>60</v>
      </c>
      <c r="S4474" s="49" t="s">
        <v>60</v>
      </c>
      <c r="T4474" s="73" t="str">
        <f>IF(_xlfn.XLOOKUP(I4474,LEGEND!B:B,LEGEND!H:H)&lt;&gt;"-",HYPERLINK(_xlfn.XLOOKUP(I4474,LEGEND!B:B,LEGEND!H:H),"link"),_xlfn.XLOOKUP(I4474,LEGEND!B:B,LEGEND!H:H))</f>
        <v>-</v>
      </c>
      <c r="U4474" s="73" t="str">
        <f>HYPERLINK(_xlfn.XLOOKUP(I4474,LEGEND!B:B,LEGEND!I:I))</f>
        <v>-</v>
      </c>
      <c r="V4474" s="51" t="s">
        <v>21694</v>
      </c>
      <c r="W4474" s="63" t="s">
        <v>71</v>
      </c>
      <c r="X4474" s="64">
        <v>245</v>
      </c>
      <c r="Y4474" s="64">
        <v>76</v>
      </c>
      <c r="Z4474" s="64">
        <v>17</v>
      </c>
      <c r="AA4474" s="84">
        <v>0.22600000000000001</v>
      </c>
      <c r="AB4474" s="85">
        <v>1</v>
      </c>
      <c r="AC4474" s="85">
        <v>1</v>
      </c>
    </row>
    <row r="4475" spans="1:29" ht="25.5">
      <c r="A4475" s="1"/>
      <c r="B4475" s="6" t="s">
        <v>9969</v>
      </c>
      <c r="C4475" s="6" t="s">
        <v>8778</v>
      </c>
      <c r="D4475" s="6" t="s">
        <v>11040</v>
      </c>
      <c r="E4475" s="49" t="s">
        <v>11041</v>
      </c>
      <c r="F4475" s="6" t="s">
        <v>60</v>
      </c>
      <c r="G4475" s="6" t="s">
        <v>60</v>
      </c>
      <c r="H4475" s="6" t="s">
        <v>60</v>
      </c>
      <c r="I4475" s="60" t="s">
        <v>21695</v>
      </c>
      <c r="J4475" s="49" t="s">
        <v>21696</v>
      </c>
      <c r="K4475" s="6" t="s">
        <v>21697</v>
      </c>
      <c r="L4475" s="29">
        <f>IF($J$6="с учетом НДС",VLOOKUP(I4475,LEGEND!B:E,4,0)*(1-M4475),VLOOKUP(I4475,LEGEND!B:E,4,0)*(1-M4475)/1.2)</f>
        <v>1490</v>
      </c>
      <c r="M4475" s="57">
        <f>IF(AND(B4475&lt;&gt;"1_Электроинструмент",B4475&lt;&gt;"2_Садовая техника"),$J$5,IF($J$4&lt;=20%,$J$4,IFERROR(VLOOKUP(S4475,LEGEND!$L$2:$M$5,2,FALSE),$J$4)))</f>
        <v>0</v>
      </c>
      <c r="N4475" s="48" t="s">
        <v>60</v>
      </c>
      <c r="O4475" s="6" t="s">
        <v>60</v>
      </c>
      <c r="P4475" s="49" t="s">
        <v>66</v>
      </c>
      <c r="Q4475" s="49" t="s">
        <v>67</v>
      </c>
      <c r="R4475" s="6" t="s">
        <v>60</v>
      </c>
      <c r="S4475" s="49" t="s">
        <v>60</v>
      </c>
      <c r="T4475" s="73" t="str">
        <f>IF(_xlfn.XLOOKUP(I4475,LEGEND!B:B,LEGEND!H:H)&lt;&gt;"-",HYPERLINK(_xlfn.XLOOKUP(I4475,LEGEND!B:B,LEGEND!H:H),"link"),_xlfn.XLOOKUP(I4475,LEGEND!B:B,LEGEND!H:H))</f>
        <v>link</v>
      </c>
      <c r="U4475" s="73" t="str">
        <f>HYPERLINK(_xlfn.XLOOKUP(I4475,LEGEND!B:B,LEGEND!I:I))</f>
        <v>https://milwaukee-media-images.s3.amazonaws.com/hi/4932472263--Hero_1.jpg</v>
      </c>
      <c r="V4475" s="51" t="s">
        <v>21698</v>
      </c>
      <c r="W4475" s="63" t="s">
        <v>71</v>
      </c>
      <c r="X4475" s="64">
        <v>149</v>
      </c>
      <c r="Y4475" s="64">
        <v>40</v>
      </c>
      <c r="Z4475" s="64">
        <v>12</v>
      </c>
      <c r="AA4475" s="84">
        <v>0.20499999999999999</v>
      </c>
      <c r="AB4475" s="85">
        <v>1</v>
      </c>
      <c r="AC4475" s="85">
        <v>1</v>
      </c>
    </row>
    <row r="4476" spans="1:29" ht="25.5">
      <c r="A4476" s="1"/>
      <c r="B4476" s="6" t="s">
        <v>9969</v>
      </c>
      <c r="C4476" s="6" t="s">
        <v>8778</v>
      </c>
      <c r="D4476" s="6" t="s">
        <v>11040</v>
      </c>
      <c r="E4476" s="49" t="s">
        <v>11041</v>
      </c>
      <c r="F4476" s="6" t="s">
        <v>60</v>
      </c>
      <c r="G4476" s="6" t="s">
        <v>60</v>
      </c>
      <c r="H4476" s="6" t="s">
        <v>60</v>
      </c>
      <c r="I4476" s="60" t="s">
        <v>21699</v>
      </c>
      <c r="J4476" s="49" t="s">
        <v>21700</v>
      </c>
      <c r="K4476" s="6" t="s">
        <v>21701</v>
      </c>
      <c r="L4476" s="29">
        <f>IF($J$6="с учетом НДС",VLOOKUP(I4476,LEGEND!B:E,4,0)*(1-M4476),VLOOKUP(I4476,LEGEND!B:E,4,0)*(1-M4476)/1.2)</f>
        <v>1600</v>
      </c>
      <c r="M4476" s="57">
        <f>IF(AND(B4476&lt;&gt;"1_Электроинструмент",B4476&lt;&gt;"2_Садовая техника"),$J$5,IF($J$4&lt;=20%,$J$4,IFERROR(VLOOKUP(S4476,LEGEND!$L$2:$M$5,2,FALSE),$J$4)))</f>
        <v>0</v>
      </c>
      <c r="N4476" s="48" t="s">
        <v>60</v>
      </c>
      <c r="O4476" s="6" t="s">
        <v>60</v>
      </c>
      <c r="P4476" s="49" t="s">
        <v>66</v>
      </c>
      <c r="Q4476" s="49" t="s">
        <v>67</v>
      </c>
      <c r="R4476" s="6" t="s">
        <v>60</v>
      </c>
      <c r="S4476" s="49" t="s">
        <v>60</v>
      </c>
      <c r="T4476" s="73" t="str">
        <f>IF(_xlfn.XLOOKUP(I4476,LEGEND!B:B,LEGEND!H:H)&lt;&gt;"-",HYPERLINK(_xlfn.XLOOKUP(I4476,LEGEND!B:B,LEGEND!H:H),"link"),_xlfn.XLOOKUP(I4476,LEGEND!B:B,LEGEND!H:H))</f>
        <v>-</v>
      </c>
      <c r="U4476" s="73" t="str">
        <f>HYPERLINK(_xlfn.XLOOKUP(I4476,LEGEND!B:B,LEGEND!I:I))</f>
        <v>-</v>
      </c>
      <c r="V4476" s="51" t="s">
        <v>21702</v>
      </c>
      <c r="W4476" s="63" t="s">
        <v>71</v>
      </c>
      <c r="X4476" s="64">
        <v>93</v>
      </c>
      <c r="Y4476" s="64">
        <v>299</v>
      </c>
      <c r="Z4476" s="64">
        <v>17</v>
      </c>
      <c r="AA4476" s="84">
        <v>0.57599999999999996</v>
      </c>
      <c r="AB4476" s="85">
        <v>1</v>
      </c>
      <c r="AC4476" s="85">
        <v>1</v>
      </c>
    </row>
    <row r="4477" spans="1:29" ht="25.5">
      <c r="A4477" s="1"/>
      <c r="B4477" s="6" t="s">
        <v>9969</v>
      </c>
      <c r="C4477" s="6" t="s">
        <v>8778</v>
      </c>
      <c r="D4477" s="6" t="s">
        <v>11040</v>
      </c>
      <c r="E4477" s="49" t="s">
        <v>11041</v>
      </c>
      <c r="F4477" s="6" t="s">
        <v>60</v>
      </c>
      <c r="G4477" s="6" t="s">
        <v>60</v>
      </c>
      <c r="H4477" s="6" t="s">
        <v>60</v>
      </c>
      <c r="I4477" s="60" t="s">
        <v>21703</v>
      </c>
      <c r="J4477" s="49" t="s">
        <v>21704</v>
      </c>
      <c r="K4477" s="6" t="s">
        <v>21705</v>
      </c>
      <c r="L4477" s="29">
        <f>IF($J$6="с учетом НДС",VLOOKUP(I4477,LEGEND!B:E,4,0)*(1-M4477),VLOOKUP(I4477,LEGEND!B:E,4,0)*(1-M4477)/1.2)</f>
        <v>1640</v>
      </c>
      <c r="M4477" s="57">
        <f>IF(AND(B4477&lt;&gt;"1_Электроинструмент",B4477&lt;&gt;"2_Садовая техника"),$J$5,IF($J$4&lt;=20%,$J$4,IFERROR(VLOOKUP(S4477,LEGEND!$L$2:$M$5,2,FALSE),$J$4)))</f>
        <v>0</v>
      </c>
      <c r="N4477" s="48" t="s">
        <v>60</v>
      </c>
      <c r="O4477" s="6" t="s">
        <v>60</v>
      </c>
      <c r="P4477" s="49" t="s">
        <v>66</v>
      </c>
      <c r="Q4477" s="49" t="s">
        <v>67</v>
      </c>
      <c r="R4477" s="6" t="s">
        <v>60</v>
      </c>
      <c r="S4477" s="49" t="s">
        <v>60</v>
      </c>
      <c r="T4477" s="73" t="str">
        <f>IF(_xlfn.XLOOKUP(I4477,LEGEND!B:B,LEGEND!H:H)&lt;&gt;"-",HYPERLINK(_xlfn.XLOOKUP(I4477,LEGEND!B:B,LEGEND!H:H),"link"),_xlfn.XLOOKUP(I4477,LEGEND!B:B,LEGEND!H:H))</f>
        <v>-</v>
      </c>
      <c r="U4477" s="73" t="str">
        <f>HYPERLINK(_xlfn.XLOOKUP(I4477,LEGEND!B:B,LEGEND!I:I))</f>
        <v>-</v>
      </c>
      <c r="V4477" s="51" t="s">
        <v>21706</v>
      </c>
      <c r="W4477" s="63" t="s">
        <v>71</v>
      </c>
      <c r="X4477" s="64">
        <v>264</v>
      </c>
      <c r="Y4477" s="64">
        <v>91</v>
      </c>
      <c r="Z4477" s="64">
        <v>22</v>
      </c>
      <c r="AA4477" s="84">
        <v>0.375</v>
      </c>
      <c r="AB4477" s="85">
        <v>1</v>
      </c>
      <c r="AC4477" s="85">
        <v>1</v>
      </c>
    </row>
    <row r="4478" spans="1:29" ht="25.5">
      <c r="A4478" s="1"/>
      <c r="B4478" s="6" t="s">
        <v>9969</v>
      </c>
      <c r="C4478" s="6" t="s">
        <v>8778</v>
      </c>
      <c r="D4478" s="6" t="s">
        <v>11040</v>
      </c>
      <c r="E4478" s="49" t="s">
        <v>11041</v>
      </c>
      <c r="F4478" s="6" t="s">
        <v>60</v>
      </c>
      <c r="G4478" s="6" t="s">
        <v>60</v>
      </c>
      <c r="H4478" s="6" t="s">
        <v>60</v>
      </c>
      <c r="I4478" s="60" t="s">
        <v>21707</v>
      </c>
      <c r="J4478" s="49" t="s">
        <v>21708</v>
      </c>
      <c r="K4478" s="6" t="s">
        <v>21709</v>
      </c>
      <c r="L4478" s="29">
        <f>IF($J$6="с учетом НДС",VLOOKUP(I4478,LEGEND!B:E,4,0)*(1-M4478),VLOOKUP(I4478,LEGEND!B:E,4,0)*(1-M4478)/1.2)</f>
        <v>1740</v>
      </c>
      <c r="M4478" s="57">
        <f>IF(AND(B4478&lt;&gt;"1_Электроинструмент",B4478&lt;&gt;"2_Садовая техника"),$J$5,IF($J$4&lt;=20%,$J$4,IFERROR(VLOOKUP(S4478,LEGEND!$L$2:$M$5,2,FALSE),$J$4)))</f>
        <v>0</v>
      </c>
      <c r="N4478" s="48" t="s">
        <v>60</v>
      </c>
      <c r="O4478" s="6" t="s">
        <v>60</v>
      </c>
      <c r="P4478" s="49" t="s">
        <v>66</v>
      </c>
      <c r="Q4478" s="49" t="s">
        <v>67</v>
      </c>
      <c r="R4478" s="6" t="s">
        <v>60</v>
      </c>
      <c r="S4478" s="49" t="s">
        <v>60</v>
      </c>
      <c r="T4478" s="73" t="str">
        <f>IF(_xlfn.XLOOKUP(I4478,LEGEND!B:B,LEGEND!H:H)&lt;&gt;"-",HYPERLINK(_xlfn.XLOOKUP(I4478,LEGEND!B:B,LEGEND!H:H),"link"),_xlfn.XLOOKUP(I4478,LEGEND!B:B,LEGEND!H:H))</f>
        <v>-</v>
      </c>
      <c r="U4478" s="73" t="str">
        <f>HYPERLINK(_xlfn.XLOOKUP(I4478,LEGEND!B:B,LEGEND!I:I))</f>
        <v>-</v>
      </c>
      <c r="V4478" s="51" t="s">
        <v>21710</v>
      </c>
      <c r="W4478" s="63" t="s">
        <v>71</v>
      </c>
      <c r="X4478" s="64">
        <v>265</v>
      </c>
      <c r="Y4478" s="64">
        <v>93</v>
      </c>
      <c r="Z4478" s="64">
        <v>21</v>
      </c>
      <c r="AA4478" s="84">
        <v>0.39500000000000002</v>
      </c>
      <c r="AB4478" s="85">
        <v>1</v>
      </c>
      <c r="AC4478" s="85">
        <v>1</v>
      </c>
    </row>
    <row r="4479" spans="1:29" ht="25.5">
      <c r="A4479" s="1"/>
      <c r="B4479" s="6" t="s">
        <v>9969</v>
      </c>
      <c r="C4479" s="6" t="s">
        <v>8778</v>
      </c>
      <c r="D4479" s="6" t="s">
        <v>11040</v>
      </c>
      <c r="E4479" s="49" t="s">
        <v>11041</v>
      </c>
      <c r="F4479" s="6" t="s">
        <v>60</v>
      </c>
      <c r="G4479" s="6" t="s">
        <v>60</v>
      </c>
      <c r="H4479" s="6" t="s">
        <v>60</v>
      </c>
      <c r="I4479" s="60" t="s">
        <v>21711</v>
      </c>
      <c r="J4479" s="49" t="s">
        <v>21712</v>
      </c>
      <c r="K4479" s="6" t="s">
        <v>21713</v>
      </c>
      <c r="L4479" s="29">
        <f>IF($J$6="с учетом НДС",VLOOKUP(I4479,LEGEND!B:E,4,0)*(1-M4479),VLOOKUP(I4479,LEGEND!B:E,4,0)*(1-M4479)/1.2)</f>
        <v>1760</v>
      </c>
      <c r="M4479" s="57">
        <f>IF(AND(B4479&lt;&gt;"1_Электроинструмент",B4479&lt;&gt;"2_Садовая техника"),$J$5,IF($J$4&lt;=20%,$J$4,IFERROR(VLOOKUP(S4479,LEGEND!$L$2:$M$5,2,FALSE),$J$4)))</f>
        <v>0</v>
      </c>
      <c r="N4479" s="48" t="s">
        <v>60</v>
      </c>
      <c r="O4479" s="6" t="s">
        <v>60</v>
      </c>
      <c r="P4479" s="49" t="s">
        <v>66</v>
      </c>
      <c r="Q4479" s="49" t="s">
        <v>67</v>
      </c>
      <c r="R4479" s="6" t="s">
        <v>60</v>
      </c>
      <c r="S4479" s="49" t="s">
        <v>60</v>
      </c>
      <c r="T4479" s="73" t="str">
        <f>IF(_xlfn.XLOOKUP(I4479,LEGEND!B:B,LEGEND!H:H)&lt;&gt;"-",HYPERLINK(_xlfn.XLOOKUP(I4479,LEGEND!B:B,LEGEND!H:H),"link"),_xlfn.XLOOKUP(I4479,LEGEND!B:B,LEGEND!H:H))</f>
        <v>-</v>
      </c>
      <c r="U4479" s="73" t="str">
        <f>HYPERLINK(_xlfn.XLOOKUP(I4479,LEGEND!B:B,LEGEND!I:I))</f>
        <v>-</v>
      </c>
      <c r="V4479" s="51" t="s">
        <v>21714</v>
      </c>
      <c r="W4479" s="63" t="s">
        <v>71</v>
      </c>
      <c r="X4479" s="64">
        <v>93</v>
      </c>
      <c r="Y4479" s="64">
        <v>299</v>
      </c>
      <c r="Z4479" s="64">
        <v>17</v>
      </c>
      <c r="AA4479" s="84">
        <v>0.60699999999999998</v>
      </c>
      <c r="AB4479" s="85">
        <v>1</v>
      </c>
      <c r="AC4479" s="85">
        <v>1</v>
      </c>
    </row>
    <row r="4480" spans="1:29" ht="25.5">
      <c r="A4480" s="1"/>
      <c r="B4480" s="6" t="s">
        <v>9969</v>
      </c>
      <c r="C4480" s="6" t="s">
        <v>8778</v>
      </c>
      <c r="D4480" s="6" t="s">
        <v>11040</v>
      </c>
      <c r="E4480" s="49" t="s">
        <v>11041</v>
      </c>
      <c r="F4480" s="6" t="s">
        <v>60</v>
      </c>
      <c r="G4480" s="6" t="s">
        <v>60</v>
      </c>
      <c r="H4480" s="6" t="s">
        <v>60</v>
      </c>
      <c r="I4480" s="60" t="s">
        <v>21715</v>
      </c>
      <c r="J4480" s="49" t="s">
        <v>21716</v>
      </c>
      <c r="K4480" s="6" t="s">
        <v>21717</v>
      </c>
      <c r="L4480" s="29">
        <f>IF($J$6="с учетом НДС",VLOOKUP(I4480,LEGEND!B:E,4,0)*(1-M4480),VLOOKUP(I4480,LEGEND!B:E,4,0)*(1-M4480)/1.2)</f>
        <v>1790</v>
      </c>
      <c r="M4480" s="57">
        <f>IF(AND(B4480&lt;&gt;"1_Электроинструмент",B4480&lt;&gt;"2_Садовая техника"),$J$5,IF($J$4&lt;=20%,$J$4,IFERROR(VLOOKUP(S4480,LEGEND!$L$2:$M$5,2,FALSE),$J$4)))</f>
        <v>0</v>
      </c>
      <c r="N4480" s="48" t="s">
        <v>60</v>
      </c>
      <c r="O4480" s="6" t="s">
        <v>60</v>
      </c>
      <c r="P4480" s="49" t="s">
        <v>66</v>
      </c>
      <c r="Q4480" s="49" t="s">
        <v>67</v>
      </c>
      <c r="R4480" s="6" t="s">
        <v>60</v>
      </c>
      <c r="S4480" s="49" t="s">
        <v>60</v>
      </c>
      <c r="T4480" s="73" t="str">
        <f>IF(_xlfn.XLOOKUP(I4480,LEGEND!B:B,LEGEND!H:H)&lt;&gt;"-",HYPERLINK(_xlfn.XLOOKUP(I4480,LEGEND!B:B,LEGEND!H:H),"link"),_xlfn.XLOOKUP(I4480,LEGEND!B:B,LEGEND!H:H))</f>
        <v>-</v>
      </c>
      <c r="U4480" s="73" t="str">
        <f>HYPERLINK(_xlfn.XLOOKUP(I4480,LEGEND!B:B,LEGEND!I:I))</f>
        <v>-</v>
      </c>
      <c r="V4480" s="51" t="s">
        <v>21718</v>
      </c>
      <c r="W4480" s="63" t="s">
        <v>71</v>
      </c>
      <c r="X4480" s="64">
        <v>264</v>
      </c>
      <c r="Y4480" s="64">
        <v>91</v>
      </c>
      <c r="Z4480" s="64">
        <v>22</v>
      </c>
      <c r="AA4480" s="84">
        <v>0.4</v>
      </c>
      <c r="AB4480" s="85">
        <v>1</v>
      </c>
      <c r="AC4480" s="85">
        <v>1</v>
      </c>
    </row>
    <row r="4481" spans="1:29" ht="25.5">
      <c r="A4481" s="1"/>
      <c r="B4481" s="6" t="s">
        <v>9969</v>
      </c>
      <c r="C4481" s="6" t="s">
        <v>8778</v>
      </c>
      <c r="D4481" s="6" t="s">
        <v>11040</v>
      </c>
      <c r="E4481" s="49" t="s">
        <v>11041</v>
      </c>
      <c r="F4481" s="6" t="s">
        <v>60</v>
      </c>
      <c r="G4481" s="6" t="s">
        <v>60</v>
      </c>
      <c r="H4481" s="6" t="s">
        <v>60</v>
      </c>
      <c r="I4481" s="60" t="s">
        <v>21719</v>
      </c>
      <c r="J4481" s="49" t="s">
        <v>21720</v>
      </c>
      <c r="K4481" s="6" t="s">
        <v>21721</v>
      </c>
      <c r="L4481" s="29">
        <f>IF($J$6="с учетом НДС",VLOOKUP(I4481,LEGEND!B:E,4,0)*(1-M4481),VLOOKUP(I4481,LEGEND!B:E,4,0)*(1-M4481)/1.2)</f>
        <v>1850</v>
      </c>
      <c r="M4481" s="57">
        <f>IF(AND(B4481&lt;&gt;"1_Электроинструмент",B4481&lt;&gt;"2_Садовая техника"),$J$5,IF($J$4&lt;=20%,$J$4,IFERROR(VLOOKUP(S4481,LEGEND!$L$2:$M$5,2,FALSE),$J$4)))</f>
        <v>0</v>
      </c>
      <c r="N4481" s="48" t="s">
        <v>60</v>
      </c>
      <c r="O4481" s="6" t="s">
        <v>60</v>
      </c>
      <c r="P4481" s="49" t="s">
        <v>66</v>
      </c>
      <c r="Q4481" s="49" t="s">
        <v>67</v>
      </c>
      <c r="R4481" s="6" t="s">
        <v>60</v>
      </c>
      <c r="S4481" s="49" t="s">
        <v>60</v>
      </c>
      <c r="T4481" s="73" t="str">
        <f>IF(_xlfn.XLOOKUP(I4481,LEGEND!B:B,LEGEND!H:H)&lt;&gt;"-",HYPERLINK(_xlfn.XLOOKUP(I4481,LEGEND!B:B,LEGEND!H:H),"link"),_xlfn.XLOOKUP(I4481,LEGEND!B:B,LEGEND!H:H))</f>
        <v>-</v>
      </c>
      <c r="U4481" s="73" t="str">
        <f>HYPERLINK(_xlfn.XLOOKUP(I4481,LEGEND!B:B,LEGEND!I:I))</f>
        <v>-</v>
      </c>
      <c r="V4481" s="51" t="s">
        <v>21722</v>
      </c>
      <c r="W4481" s="63" t="s">
        <v>71</v>
      </c>
      <c r="X4481" s="64">
        <v>294</v>
      </c>
      <c r="Y4481" s="64">
        <v>93</v>
      </c>
      <c r="Z4481" s="64">
        <v>26</v>
      </c>
      <c r="AA4481" s="84">
        <v>0.57499999999999996</v>
      </c>
      <c r="AB4481" s="85">
        <v>1</v>
      </c>
      <c r="AC4481" s="85">
        <v>1</v>
      </c>
    </row>
    <row r="4482" spans="1:29" ht="38.25">
      <c r="A4482" s="1"/>
      <c r="B4482" s="6" t="s">
        <v>9969</v>
      </c>
      <c r="C4482" s="6" t="s">
        <v>8778</v>
      </c>
      <c r="D4482" s="6" t="s">
        <v>11040</v>
      </c>
      <c r="E4482" s="49" t="s">
        <v>11041</v>
      </c>
      <c r="F4482" s="6" t="s">
        <v>60</v>
      </c>
      <c r="G4482" s="6" t="s">
        <v>60</v>
      </c>
      <c r="H4482" s="6" t="s">
        <v>60</v>
      </c>
      <c r="I4482" s="60" t="s">
        <v>21723</v>
      </c>
      <c r="J4482" s="49" t="s">
        <v>21724</v>
      </c>
      <c r="K4482" s="6" t="s">
        <v>21725</v>
      </c>
      <c r="L4482" s="29">
        <f>IF($J$6="с учетом НДС",VLOOKUP(I4482,LEGEND!B:E,4,0)*(1-M4482),VLOOKUP(I4482,LEGEND!B:E,4,0)*(1-M4482)/1.2)</f>
        <v>2130</v>
      </c>
      <c r="M4482" s="57">
        <f>IF(AND(B4482&lt;&gt;"1_Электроинструмент",B4482&lt;&gt;"2_Садовая техника"),$J$5,IF($J$4&lt;=20%,$J$4,IFERROR(VLOOKUP(S4482,LEGEND!$L$2:$M$5,2,FALSE),$J$4)))</f>
        <v>0</v>
      </c>
      <c r="N4482" s="48" t="s">
        <v>60</v>
      </c>
      <c r="O4482" s="6" t="s">
        <v>60</v>
      </c>
      <c r="P4482" s="49" t="s">
        <v>66</v>
      </c>
      <c r="Q4482" s="49" t="s">
        <v>67</v>
      </c>
      <c r="R4482" s="6" t="s">
        <v>60</v>
      </c>
      <c r="S4482" s="49" t="s">
        <v>60</v>
      </c>
      <c r="T4482" s="73" t="str">
        <f>IF(_xlfn.XLOOKUP(I4482,LEGEND!B:B,LEGEND!H:H)&lt;&gt;"-",HYPERLINK(_xlfn.XLOOKUP(I4482,LEGEND!B:B,LEGEND!H:H),"link"),_xlfn.XLOOKUP(I4482,LEGEND!B:B,LEGEND!H:H))</f>
        <v>-</v>
      </c>
      <c r="U4482" s="73" t="str">
        <f>HYPERLINK(_xlfn.XLOOKUP(I4482,LEGEND!B:B,LEGEND!I:I))</f>
        <v>-</v>
      </c>
      <c r="V4482" s="51" t="s">
        <v>21726</v>
      </c>
      <c r="W4482" s="63" t="s">
        <v>71</v>
      </c>
      <c r="X4482" s="64">
        <v>291</v>
      </c>
      <c r="Y4482" s="64">
        <v>102</v>
      </c>
      <c r="Z4482" s="64">
        <v>69</v>
      </c>
      <c r="AA4482" s="84">
        <v>0.54</v>
      </c>
      <c r="AB4482" s="85">
        <v>1</v>
      </c>
      <c r="AC4482" s="85">
        <v>1</v>
      </c>
    </row>
    <row r="4483" spans="1:29" ht="25.5">
      <c r="A4483" s="1"/>
      <c r="B4483" s="6" t="s">
        <v>9969</v>
      </c>
      <c r="C4483" s="6" t="s">
        <v>8778</v>
      </c>
      <c r="D4483" s="6" t="s">
        <v>11040</v>
      </c>
      <c r="E4483" s="49" t="s">
        <v>11041</v>
      </c>
      <c r="F4483" s="6" t="s">
        <v>60</v>
      </c>
      <c r="G4483" s="6" t="s">
        <v>60</v>
      </c>
      <c r="H4483" s="6" t="s">
        <v>60</v>
      </c>
      <c r="I4483" s="60" t="s">
        <v>21727</v>
      </c>
      <c r="J4483" s="49" t="s">
        <v>21728</v>
      </c>
      <c r="K4483" s="6" t="s">
        <v>21729</v>
      </c>
      <c r="L4483" s="29">
        <f>IF($J$6="с учетом НДС",VLOOKUP(I4483,LEGEND!B:E,4,0)*(1-M4483),VLOOKUP(I4483,LEGEND!B:E,4,0)*(1-M4483)/1.2)</f>
        <v>2130</v>
      </c>
      <c r="M4483" s="57">
        <f>IF(AND(B4483&lt;&gt;"1_Электроинструмент",B4483&lt;&gt;"2_Садовая техника"),$J$5,IF($J$4&lt;=20%,$J$4,IFERROR(VLOOKUP(S4483,LEGEND!$L$2:$M$5,2,FALSE),$J$4)))</f>
        <v>0</v>
      </c>
      <c r="N4483" s="48" t="s">
        <v>60</v>
      </c>
      <c r="O4483" s="6" t="s">
        <v>60</v>
      </c>
      <c r="P4483" s="49" t="s">
        <v>66</v>
      </c>
      <c r="Q4483" s="49" t="s">
        <v>67</v>
      </c>
      <c r="R4483" s="6" t="s">
        <v>60</v>
      </c>
      <c r="S4483" s="49" t="s">
        <v>60</v>
      </c>
      <c r="T4483" s="73" t="str">
        <f>IF(_xlfn.XLOOKUP(I4483,LEGEND!B:B,LEGEND!H:H)&lt;&gt;"-",HYPERLINK(_xlfn.XLOOKUP(I4483,LEGEND!B:B,LEGEND!H:H),"link"),_xlfn.XLOOKUP(I4483,LEGEND!B:B,LEGEND!H:H))</f>
        <v>link</v>
      </c>
      <c r="U4483" s="73" t="str">
        <f>HYPERLINK(_xlfn.XLOOKUP(I4483,LEGEND!B:B,LEGEND!I:I))</f>
        <v>https://milwaukee-media-images.s3.amazonaws.com/hi/48226106--Hero_01.jpg</v>
      </c>
      <c r="V4483" s="51" t="s">
        <v>21730</v>
      </c>
      <c r="W4483" s="63" t="s">
        <v>2373</v>
      </c>
      <c r="X4483" s="64">
        <v>103</v>
      </c>
      <c r="Y4483" s="64">
        <v>21</v>
      </c>
      <c r="Z4483" s="64">
        <v>239</v>
      </c>
      <c r="AA4483" s="84">
        <v>0.191</v>
      </c>
      <c r="AB4483" s="85">
        <v>1</v>
      </c>
      <c r="AC4483" s="85">
        <v>1</v>
      </c>
    </row>
    <row r="4484" spans="1:29" ht="25.5">
      <c r="A4484" s="1"/>
      <c r="B4484" s="6" t="s">
        <v>9969</v>
      </c>
      <c r="C4484" s="6" t="s">
        <v>8778</v>
      </c>
      <c r="D4484" s="6" t="s">
        <v>11040</v>
      </c>
      <c r="E4484" s="49" t="s">
        <v>11041</v>
      </c>
      <c r="F4484" s="6" t="s">
        <v>60</v>
      </c>
      <c r="G4484" s="6" t="s">
        <v>60</v>
      </c>
      <c r="H4484" s="6" t="s">
        <v>60</v>
      </c>
      <c r="I4484" s="60" t="s">
        <v>21731</v>
      </c>
      <c r="J4484" s="49" t="s">
        <v>21732</v>
      </c>
      <c r="K4484" s="6" t="s">
        <v>21733</v>
      </c>
      <c r="L4484" s="29">
        <f>IF($J$6="с учетом НДС",VLOOKUP(I4484,LEGEND!B:E,4,0)*(1-M4484),VLOOKUP(I4484,LEGEND!B:E,4,0)*(1-M4484)/1.2)</f>
        <v>2130</v>
      </c>
      <c r="M4484" s="57">
        <f>IF(AND(B4484&lt;&gt;"1_Электроинструмент",B4484&lt;&gt;"2_Садовая техника"),$J$5,IF($J$4&lt;=20%,$J$4,IFERROR(VLOOKUP(S4484,LEGEND!$L$2:$M$5,2,FALSE),$J$4)))</f>
        <v>0</v>
      </c>
      <c r="N4484" s="48" t="s">
        <v>60</v>
      </c>
      <c r="O4484" s="6" t="s">
        <v>60</v>
      </c>
      <c r="P4484" s="49" t="s">
        <v>66</v>
      </c>
      <c r="Q4484" s="49" t="s">
        <v>67</v>
      </c>
      <c r="R4484" s="6" t="s">
        <v>60</v>
      </c>
      <c r="S4484" s="49" t="s">
        <v>60</v>
      </c>
      <c r="T4484" s="73" t="str">
        <f>IF(_xlfn.XLOOKUP(I4484,LEGEND!B:B,LEGEND!H:H)&lt;&gt;"-",HYPERLINK(_xlfn.XLOOKUP(I4484,LEGEND!B:B,LEGEND!H:H),"link"),_xlfn.XLOOKUP(I4484,LEGEND!B:B,LEGEND!H:H))</f>
        <v>link</v>
      </c>
      <c r="U4484" s="73" t="str">
        <f>HYPERLINK(_xlfn.XLOOKUP(I4484,LEGEND!B:B,LEGEND!I:I))</f>
        <v>https://milwaukee-media-images.s3.amazonaws.com/hi/48226407--Hero_01.jpg</v>
      </c>
      <c r="V4484" s="51" t="s">
        <v>21734</v>
      </c>
      <c r="W4484" s="63" t="s">
        <v>71</v>
      </c>
      <c r="X4484" s="64">
        <v>264</v>
      </c>
      <c r="Y4484" s="64">
        <v>104</v>
      </c>
      <c r="Z4484" s="64">
        <v>36</v>
      </c>
      <c r="AA4484" s="84">
        <v>0.32</v>
      </c>
      <c r="AB4484" s="85">
        <v>1</v>
      </c>
      <c r="AC4484" s="85">
        <v>1</v>
      </c>
    </row>
    <row r="4485" spans="1:29" ht="25.5">
      <c r="A4485" s="1"/>
      <c r="B4485" s="6" t="s">
        <v>9969</v>
      </c>
      <c r="C4485" s="6" t="s">
        <v>8778</v>
      </c>
      <c r="D4485" s="6" t="s">
        <v>11040</v>
      </c>
      <c r="E4485" s="49" t="s">
        <v>11041</v>
      </c>
      <c r="F4485" s="6" t="s">
        <v>60</v>
      </c>
      <c r="G4485" s="6" t="s">
        <v>60</v>
      </c>
      <c r="H4485" s="6" t="s">
        <v>60</v>
      </c>
      <c r="I4485" s="60" t="s">
        <v>21735</v>
      </c>
      <c r="J4485" s="49" t="s">
        <v>21736</v>
      </c>
      <c r="K4485" s="6" t="s">
        <v>21737</v>
      </c>
      <c r="L4485" s="29">
        <f>IF($J$6="с учетом НДС",VLOOKUP(I4485,LEGEND!B:E,4,0)*(1-M4485),VLOOKUP(I4485,LEGEND!B:E,4,0)*(1-M4485)/1.2)</f>
        <v>2220</v>
      </c>
      <c r="M4485" s="57">
        <f>IF(AND(B4485&lt;&gt;"1_Электроинструмент",B4485&lt;&gt;"2_Садовая техника"),$J$5,IF($J$4&lt;=20%,$J$4,IFERROR(VLOOKUP(S4485,LEGEND!$L$2:$M$5,2,FALSE),$J$4)))</f>
        <v>0</v>
      </c>
      <c r="N4485" s="48" t="s">
        <v>60</v>
      </c>
      <c r="O4485" s="6" t="s">
        <v>60</v>
      </c>
      <c r="P4485" s="49" t="s">
        <v>66</v>
      </c>
      <c r="Q4485" s="49" t="s">
        <v>67</v>
      </c>
      <c r="R4485" s="6" t="s">
        <v>60</v>
      </c>
      <c r="S4485" s="49" t="s">
        <v>60</v>
      </c>
      <c r="T4485" s="73" t="str">
        <f>IF(_xlfn.XLOOKUP(I4485,LEGEND!B:B,LEGEND!H:H)&lt;&gt;"-",HYPERLINK(_xlfn.XLOOKUP(I4485,LEGEND!B:B,LEGEND!H:H),"link"),_xlfn.XLOOKUP(I4485,LEGEND!B:B,LEGEND!H:H))</f>
        <v>link</v>
      </c>
      <c r="U4485" s="73" t="str">
        <f>HYPERLINK(_xlfn.XLOOKUP(I4485,LEGEND!B:B,LEGEND!I:I))</f>
        <v>https://milwaukee-media-images.s3.amazonaws.com/hi/48226101--Hero_01.jpg</v>
      </c>
      <c r="V4485" s="51" t="s">
        <v>21738</v>
      </c>
      <c r="W4485" s="63" t="s">
        <v>71</v>
      </c>
      <c r="X4485" s="64">
        <v>103</v>
      </c>
      <c r="Y4485" s="64">
        <v>23</v>
      </c>
      <c r="Z4485" s="64">
        <v>264</v>
      </c>
      <c r="AA4485" s="84">
        <v>0.29099999999999998</v>
      </c>
      <c r="AB4485" s="85">
        <v>1</v>
      </c>
      <c r="AC4485" s="85">
        <v>1</v>
      </c>
    </row>
    <row r="4486" spans="1:29" ht="25.5">
      <c r="A4486" s="1"/>
      <c r="B4486" s="6" t="s">
        <v>9969</v>
      </c>
      <c r="C4486" s="6" t="s">
        <v>8778</v>
      </c>
      <c r="D4486" s="6" t="s">
        <v>11040</v>
      </c>
      <c r="E4486" s="49" t="s">
        <v>11041</v>
      </c>
      <c r="F4486" s="6" t="s">
        <v>60</v>
      </c>
      <c r="G4486" s="6" t="s">
        <v>60</v>
      </c>
      <c r="H4486" s="6" t="s">
        <v>60</v>
      </c>
      <c r="I4486" s="60" t="s">
        <v>21739</v>
      </c>
      <c r="J4486" s="49" t="s">
        <v>21740</v>
      </c>
      <c r="K4486" s="6" t="s">
        <v>21741</v>
      </c>
      <c r="L4486" s="29">
        <f>IF($J$6="с учетом НДС",VLOOKUP(I4486,LEGEND!B:E,4,0)*(1-M4486),VLOOKUP(I4486,LEGEND!B:E,4,0)*(1-M4486)/1.2)</f>
        <v>2320</v>
      </c>
      <c r="M4486" s="57">
        <f>IF(AND(B4486&lt;&gt;"1_Электроинструмент",B4486&lt;&gt;"2_Садовая техника"),$J$5,IF($J$4&lt;=20%,$J$4,IFERROR(VLOOKUP(S4486,LEGEND!$L$2:$M$5,2,FALSE),$J$4)))</f>
        <v>0</v>
      </c>
      <c r="N4486" s="48" t="s">
        <v>60</v>
      </c>
      <c r="O4486" s="6" t="s">
        <v>60</v>
      </c>
      <c r="P4486" s="49" t="s">
        <v>66</v>
      </c>
      <c r="Q4486" s="49" t="s">
        <v>67</v>
      </c>
      <c r="R4486" s="6" t="s">
        <v>60</v>
      </c>
      <c r="S4486" s="49" t="s">
        <v>60</v>
      </c>
      <c r="T4486" s="73" t="str">
        <f>IF(_xlfn.XLOOKUP(I4486,LEGEND!B:B,LEGEND!H:H)&lt;&gt;"-",HYPERLINK(_xlfn.XLOOKUP(I4486,LEGEND!B:B,LEGEND!H:H),"link"),_xlfn.XLOOKUP(I4486,LEGEND!B:B,LEGEND!H:H))</f>
        <v>link</v>
      </c>
      <c r="U4486" s="73" t="str">
        <f>HYPERLINK(_xlfn.XLOOKUP(I4486,LEGEND!B:B,LEGEND!I:I))</f>
        <v>https://milwaukee-media-images.s3.amazonaws.com/hi/48226107--Hero_01.jpg</v>
      </c>
      <c r="V4486" s="51" t="s">
        <v>21742</v>
      </c>
      <c r="W4486" s="63" t="s">
        <v>71</v>
      </c>
      <c r="X4486" s="64">
        <v>103</v>
      </c>
      <c r="Y4486" s="64">
        <v>22</v>
      </c>
      <c r="Z4486" s="64">
        <v>279</v>
      </c>
      <c r="AA4486" s="84">
        <v>0.28699999999999998</v>
      </c>
      <c r="AB4486" s="85">
        <v>1</v>
      </c>
      <c r="AC4486" s="85">
        <v>1</v>
      </c>
    </row>
    <row r="4487" spans="1:29" ht="38.25">
      <c r="A4487" s="1"/>
      <c r="B4487" s="6" t="s">
        <v>9969</v>
      </c>
      <c r="C4487" s="6" t="s">
        <v>8778</v>
      </c>
      <c r="D4487" s="6" t="s">
        <v>11040</v>
      </c>
      <c r="E4487" s="49" t="s">
        <v>11041</v>
      </c>
      <c r="F4487" s="6" t="s">
        <v>60</v>
      </c>
      <c r="G4487" s="6" t="s">
        <v>60</v>
      </c>
      <c r="H4487" s="6" t="s">
        <v>60</v>
      </c>
      <c r="I4487" s="60" t="s">
        <v>21743</v>
      </c>
      <c r="J4487" s="49" t="s">
        <v>21744</v>
      </c>
      <c r="K4487" s="6" t="s">
        <v>21745</v>
      </c>
      <c r="L4487" s="29">
        <f>IF($J$6="с учетом НДС",VLOOKUP(I4487,LEGEND!B:E,4,0)*(1-M4487),VLOOKUP(I4487,LEGEND!B:E,4,0)*(1-M4487)/1.2)</f>
        <v>2410</v>
      </c>
      <c r="M4487" s="57">
        <f>IF(AND(B4487&lt;&gt;"1_Электроинструмент",B4487&lt;&gt;"2_Садовая техника"),$J$5,IF($J$4&lt;=20%,$J$4,IFERROR(VLOOKUP(S4487,LEGEND!$L$2:$M$5,2,FALSE),$J$4)))</f>
        <v>0</v>
      </c>
      <c r="N4487" s="48" t="s">
        <v>60</v>
      </c>
      <c r="O4487" s="6" t="s">
        <v>60</v>
      </c>
      <c r="P4487" s="49" t="s">
        <v>66</v>
      </c>
      <c r="Q4487" s="49" t="s">
        <v>67</v>
      </c>
      <c r="R4487" s="6" t="s">
        <v>60</v>
      </c>
      <c r="S4487" s="49" t="s">
        <v>60</v>
      </c>
      <c r="T4487" s="73" t="str">
        <f>IF(_xlfn.XLOOKUP(I4487,LEGEND!B:B,LEGEND!H:H)&lt;&gt;"-",HYPERLINK(_xlfn.XLOOKUP(I4487,LEGEND!B:B,LEGEND!H:H),"link"),_xlfn.XLOOKUP(I4487,LEGEND!B:B,LEGEND!H:H))</f>
        <v>-</v>
      </c>
      <c r="U4487" s="73" t="str">
        <f>HYPERLINK(_xlfn.XLOOKUP(I4487,LEGEND!B:B,LEGEND!I:I))</f>
        <v>-</v>
      </c>
      <c r="V4487" s="51" t="s">
        <v>21746</v>
      </c>
      <c r="W4487" s="63" t="s">
        <v>71</v>
      </c>
      <c r="X4487" s="64">
        <v>176</v>
      </c>
      <c r="Y4487" s="64">
        <v>370</v>
      </c>
      <c r="Z4487" s="64">
        <v>20</v>
      </c>
      <c r="AA4487" s="84">
        <v>0.83</v>
      </c>
      <c r="AB4487" s="85">
        <v>1</v>
      </c>
      <c r="AC4487" s="85">
        <v>1</v>
      </c>
    </row>
    <row r="4488" spans="1:29" ht="25.5">
      <c r="A4488" s="1"/>
      <c r="B4488" s="6" t="s">
        <v>9969</v>
      </c>
      <c r="C4488" s="6" t="s">
        <v>8778</v>
      </c>
      <c r="D4488" s="6" t="s">
        <v>11040</v>
      </c>
      <c r="E4488" s="49" t="s">
        <v>11041</v>
      </c>
      <c r="F4488" s="6" t="s">
        <v>60</v>
      </c>
      <c r="G4488" s="6" t="s">
        <v>60</v>
      </c>
      <c r="H4488" s="6" t="s">
        <v>60</v>
      </c>
      <c r="I4488" s="60" t="s">
        <v>21747</v>
      </c>
      <c r="J4488" s="49" t="s">
        <v>21748</v>
      </c>
      <c r="K4488" s="6" t="s">
        <v>21749</v>
      </c>
      <c r="L4488" s="29">
        <f>IF($J$6="с учетом НДС",VLOOKUP(I4488,LEGEND!B:E,4,0)*(1-M4488),VLOOKUP(I4488,LEGEND!B:E,4,0)*(1-M4488)/1.2)</f>
        <v>2450</v>
      </c>
      <c r="M4488" s="57">
        <f>IF(AND(B4488&lt;&gt;"1_Электроинструмент",B4488&lt;&gt;"2_Садовая техника"),$J$5,IF($J$4&lt;=20%,$J$4,IFERROR(VLOOKUP(S4488,LEGEND!$L$2:$M$5,2,FALSE),$J$4)))</f>
        <v>0</v>
      </c>
      <c r="N4488" s="48" t="s">
        <v>60</v>
      </c>
      <c r="O4488" s="6" t="s">
        <v>60</v>
      </c>
      <c r="P4488" s="49" t="s">
        <v>66</v>
      </c>
      <c r="Q4488" s="49" t="s">
        <v>67</v>
      </c>
      <c r="R4488" s="6" t="s">
        <v>60</v>
      </c>
      <c r="S4488" s="49" t="s">
        <v>60</v>
      </c>
      <c r="T4488" s="73" t="str">
        <f>IF(_xlfn.XLOOKUP(I4488,LEGEND!B:B,LEGEND!H:H)&lt;&gt;"-",HYPERLINK(_xlfn.XLOOKUP(I4488,LEGEND!B:B,LEGEND!H:H),"link"),_xlfn.XLOOKUP(I4488,LEGEND!B:B,LEGEND!H:H))</f>
        <v>link</v>
      </c>
      <c r="U4488" s="73" t="str">
        <f>HYPERLINK(_xlfn.XLOOKUP(I4488,LEGEND!B:B,LEGEND!I:I))</f>
        <v>https://milwaukee-media-images.s3.amazonaws.com/hi/48226104--Hero_01.jpg</v>
      </c>
      <c r="V4488" s="51" t="s">
        <v>21750</v>
      </c>
      <c r="W4488" s="63" t="s">
        <v>71</v>
      </c>
      <c r="X4488" s="64">
        <v>314</v>
      </c>
      <c r="Y4488" s="64">
        <v>104</v>
      </c>
      <c r="Z4488" s="64">
        <v>25</v>
      </c>
      <c r="AA4488" s="84">
        <v>0.44</v>
      </c>
      <c r="AB4488" s="85">
        <v>1</v>
      </c>
      <c r="AC4488" s="85">
        <v>1</v>
      </c>
    </row>
    <row r="4489" spans="1:29" ht="38.25">
      <c r="A4489" s="1"/>
      <c r="B4489" s="6" t="s">
        <v>9969</v>
      </c>
      <c r="C4489" s="6" t="s">
        <v>8778</v>
      </c>
      <c r="D4489" s="6" t="s">
        <v>11040</v>
      </c>
      <c r="E4489" s="49" t="s">
        <v>11041</v>
      </c>
      <c r="F4489" s="6" t="s">
        <v>60</v>
      </c>
      <c r="G4489" s="6" t="s">
        <v>60</v>
      </c>
      <c r="H4489" s="6" t="s">
        <v>60</v>
      </c>
      <c r="I4489" s="60" t="s">
        <v>21751</v>
      </c>
      <c r="J4489" s="49" t="s">
        <v>21752</v>
      </c>
      <c r="K4489" s="6" t="s">
        <v>21753</v>
      </c>
      <c r="L4489" s="29">
        <f>IF($J$6="с учетом НДС",VLOOKUP(I4489,LEGEND!B:E,4,0)*(1-M4489),VLOOKUP(I4489,LEGEND!B:E,4,0)*(1-M4489)/1.2)</f>
        <v>2480</v>
      </c>
      <c r="M4489" s="57">
        <f>IF(AND(B4489&lt;&gt;"1_Электроинструмент",B4489&lt;&gt;"2_Садовая техника"),$J$5,IF($J$4&lt;=20%,$J$4,IFERROR(VLOOKUP(S4489,LEGEND!$L$2:$M$5,2,FALSE),$J$4)))</f>
        <v>0</v>
      </c>
      <c r="N4489" s="48" t="s">
        <v>60</v>
      </c>
      <c r="O4489" s="6" t="s">
        <v>60</v>
      </c>
      <c r="P4489" s="49" t="s">
        <v>66</v>
      </c>
      <c r="Q4489" s="49" t="s">
        <v>67</v>
      </c>
      <c r="R4489" s="6" t="s">
        <v>60</v>
      </c>
      <c r="S4489" s="49" t="s">
        <v>60</v>
      </c>
      <c r="T4489" s="73" t="str">
        <f>IF(_xlfn.XLOOKUP(I4489,LEGEND!B:B,LEGEND!H:H)&lt;&gt;"-",HYPERLINK(_xlfn.XLOOKUP(I4489,LEGEND!B:B,LEGEND!H:H),"link"),_xlfn.XLOOKUP(I4489,LEGEND!B:B,LEGEND!H:H))</f>
        <v>link</v>
      </c>
      <c r="U4489" s="73" t="str">
        <f>HYPERLINK(_xlfn.XLOOKUP(I4489,LEGEND!B:B,LEGEND!I:I))</f>
        <v>https://milwaukee-media-images.s3.amazonaws.com/hi/4932472258--Hero_1.jpg</v>
      </c>
      <c r="V4489" s="51" t="s">
        <v>21754</v>
      </c>
      <c r="W4489" s="63" t="s">
        <v>71</v>
      </c>
      <c r="X4489" s="64">
        <v>333</v>
      </c>
      <c r="Y4489" s="64">
        <v>174</v>
      </c>
      <c r="Z4489" s="64">
        <v>20</v>
      </c>
      <c r="AA4489" s="84">
        <v>0.5</v>
      </c>
      <c r="AB4489" s="85">
        <v>1</v>
      </c>
      <c r="AC4489" s="85">
        <v>1</v>
      </c>
    </row>
    <row r="4490" spans="1:29" ht="38.25">
      <c r="A4490" s="1"/>
      <c r="B4490" s="6" t="s">
        <v>9969</v>
      </c>
      <c r="C4490" s="6" t="s">
        <v>8778</v>
      </c>
      <c r="D4490" s="6" t="s">
        <v>11040</v>
      </c>
      <c r="E4490" s="49" t="s">
        <v>11041</v>
      </c>
      <c r="F4490" s="6" t="s">
        <v>60</v>
      </c>
      <c r="G4490" s="6" t="s">
        <v>60</v>
      </c>
      <c r="H4490" s="6" t="s">
        <v>60</v>
      </c>
      <c r="I4490" s="60" t="s">
        <v>21755</v>
      </c>
      <c r="J4490" s="49" t="s">
        <v>21756</v>
      </c>
      <c r="K4490" s="6" t="s">
        <v>21757</v>
      </c>
      <c r="L4490" s="29">
        <f>IF($J$6="с учетом НДС",VLOOKUP(I4490,LEGEND!B:E,4,0)*(1-M4490),VLOOKUP(I4490,LEGEND!B:E,4,0)*(1-M4490)/1.2)</f>
        <v>2540</v>
      </c>
      <c r="M4490" s="57">
        <f>IF(AND(B4490&lt;&gt;"1_Электроинструмент",B4490&lt;&gt;"2_Садовая техника"),$J$5,IF($J$4&lt;=20%,$J$4,IFERROR(VLOOKUP(S4490,LEGEND!$L$2:$M$5,2,FALSE),$J$4)))</f>
        <v>0</v>
      </c>
      <c r="N4490" s="48" t="s">
        <v>60</v>
      </c>
      <c r="O4490" s="6" t="s">
        <v>60</v>
      </c>
      <c r="P4490" s="49" t="s">
        <v>66</v>
      </c>
      <c r="Q4490" s="49" t="s">
        <v>67</v>
      </c>
      <c r="R4490" s="6" t="s">
        <v>60</v>
      </c>
      <c r="S4490" s="49" t="s">
        <v>60</v>
      </c>
      <c r="T4490" s="73" t="str">
        <f>IF(_xlfn.XLOOKUP(I4490,LEGEND!B:B,LEGEND!H:H)&lt;&gt;"-",HYPERLINK(_xlfn.XLOOKUP(I4490,LEGEND!B:B,LEGEND!H:H),"link"),_xlfn.XLOOKUP(I4490,LEGEND!B:B,LEGEND!H:H))</f>
        <v>link</v>
      </c>
      <c r="U4490" s="73" t="str">
        <f>HYPERLINK(_xlfn.XLOOKUP(I4490,LEGEND!B:B,LEGEND!I:I))</f>
        <v>https://milwaukee-media-images.s3.amazonaws.com/hi/4932472257--Hero_1.jpg</v>
      </c>
      <c r="V4490" s="51" t="s">
        <v>21758</v>
      </c>
      <c r="W4490" s="63" t="s">
        <v>71</v>
      </c>
      <c r="X4490" s="64">
        <v>333</v>
      </c>
      <c r="Y4490" s="64">
        <v>174</v>
      </c>
      <c r="Z4490" s="64">
        <v>20</v>
      </c>
      <c r="AA4490" s="84">
        <v>0.48</v>
      </c>
      <c r="AB4490" s="85">
        <v>1</v>
      </c>
      <c r="AC4490" s="85">
        <v>1</v>
      </c>
    </row>
    <row r="4491" spans="1:29" ht="38.25">
      <c r="A4491" s="1"/>
      <c r="B4491" s="6" t="s">
        <v>9969</v>
      </c>
      <c r="C4491" s="6" t="s">
        <v>8778</v>
      </c>
      <c r="D4491" s="6" t="s">
        <v>11040</v>
      </c>
      <c r="E4491" s="49" t="s">
        <v>11041</v>
      </c>
      <c r="F4491" s="6" t="s">
        <v>60</v>
      </c>
      <c r="G4491" s="6" t="s">
        <v>60</v>
      </c>
      <c r="H4491" s="6" t="s">
        <v>60</v>
      </c>
      <c r="I4491" s="60" t="s">
        <v>21759</v>
      </c>
      <c r="J4491" s="49" t="s">
        <v>21760</v>
      </c>
      <c r="K4491" s="6" t="s">
        <v>21761</v>
      </c>
      <c r="L4491" s="29">
        <f>IF($J$6="с учетом НДС",VLOOKUP(I4491,LEGEND!B:E,4,0)*(1-M4491),VLOOKUP(I4491,LEGEND!B:E,4,0)*(1-M4491)/1.2)</f>
        <v>2560</v>
      </c>
      <c r="M4491" s="57">
        <f>IF(AND(B4491&lt;&gt;"1_Электроинструмент",B4491&lt;&gt;"2_Садовая техника"),$J$5,IF($J$4&lt;=20%,$J$4,IFERROR(VLOOKUP(S4491,LEGEND!$L$2:$M$5,2,FALSE),$J$4)))</f>
        <v>0</v>
      </c>
      <c r="N4491" s="48" t="s">
        <v>60</v>
      </c>
      <c r="O4491" s="6" t="s">
        <v>60</v>
      </c>
      <c r="P4491" s="49" t="s">
        <v>66</v>
      </c>
      <c r="Q4491" s="49" t="s">
        <v>67</v>
      </c>
      <c r="R4491" s="6" t="s">
        <v>60</v>
      </c>
      <c r="S4491" s="49" t="s">
        <v>60</v>
      </c>
      <c r="T4491" s="73" t="str">
        <f>IF(_xlfn.XLOOKUP(I4491,LEGEND!B:B,LEGEND!H:H)&lt;&gt;"-",HYPERLINK(_xlfn.XLOOKUP(I4491,LEGEND!B:B,LEGEND!H:H),"link"),_xlfn.XLOOKUP(I4491,LEGEND!B:B,LEGEND!H:H))</f>
        <v>-</v>
      </c>
      <c r="U4491" s="73" t="str">
        <f>HYPERLINK(_xlfn.XLOOKUP(I4491,LEGEND!B:B,LEGEND!I:I))</f>
        <v>-</v>
      </c>
      <c r="V4491" s="51" t="s">
        <v>21762</v>
      </c>
      <c r="W4491" s="63" t="s">
        <v>71</v>
      </c>
      <c r="X4491" s="64">
        <v>474</v>
      </c>
      <c r="Y4491" s="64">
        <v>20</v>
      </c>
      <c r="Z4491" s="64">
        <v>176</v>
      </c>
      <c r="AA4491" s="84">
        <v>0.9</v>
      </c>
      <c r="AB4491" s="85">
        <v>1</v>
      </c>
      <c r="AC4491" s="85">
        <v>1</v>
      </c>
    </row>
    <row r="4492" spans="1:29" ht="25.5">
      <c r="A4492" s="1"/>
      <c r="B4492" s="6" t="s">
        <v>9969</v>
      </c>
      <c r="C4492" s="6" t="s">
        <v>8778</v>
      </c>
      <c r="D4492" s="6" t="s">
        <v>11040</v>
      </c>
      <c r="E4492" s="49" t="s">
        <v>11041</v>
      </c>
      <c r="F4492" s="6" t="s">
        <v>60</v>
      </c>
      <c r="G4492" s="6" t="s">
        <v>60</v>
      </c>
      <c r="H4492" s="6" t="s">
        <v>60</v>
      </c>
      <c r="I4492" s="60" t="s">
        <v>21763</v>
      </c>
      <c r="J4492" s="49" t="s">
        <v>21764</v>
      </c>
      <c r="K4492" s="6" t="s">
        <v>21765</v>
      </c>
      <c r="L4492" s="29">
        <f>IF($J$6="с учетом НДС",VLOOKUP(I4492,LEGEND!B:E,4,0)*(1-M4492),VLOOKUP(I4492,LEGEND!B:E,4,0)*(1-M4492)/1.2)</f>
        <v>2570</v>
      </c>
      <c r="M4492" s="57">
        <f>IF(AND(B4492&lt;&gt;"1_Электроинструмент",B4492&lt;&gt;"2_Садовая техника"),$J$5,IF($J$4&lt;=20%,$J$4,IFERROR(VLOOKUP(S4492,LEGEND!$L$2:$M$5,2,FALSE),$J$4)))</f>
        <v>0</v>
      </c>
      <c r="N4492" s="48" t="s">
        <v>60</v>
      </c>
      <c r="O4492" s="6" t="s">
        <v>60</v>
      </c>
      <c r="P4492" s="49" t="s">
        <v>66</v>
      </c>
      <c r="Q4492" s="49" t="s">
        <v>67</v>
      </c>
      <c r="R4492" s="6" t="s">
        <v>60</v>
      </c>
      <c r="S4492" s="49" t="s">
        <v>60</v>
      </c>
      <c r="T4492" s="73" t="str">
        <f>IF(_xlfn.XLOOKUP(I4492,LEGEND!B:B,LEGEND!H:H)&lt;&gt;"-",HYPERLINK(_xlfn.XLOOKUP(I4492,LEGEND!B:B,LEGEND!H:H),"link"),_xlfn.XLOOKUP(I4492,LEGEND!B:B,LEGEND!H:H))</f>
        <v>link</v>
      </c>
      <c r="U4492" s="73" t="str">
        <f>HYPERLINK(_xlfn.XLOOKUP(I4492,LEGEND!B:B,LEGEND!I:I))</f>
        <v>https://milwaukee-media-images.s3.amazonaws.com/hi/4932478554--Hero_1.jpg</v>
      </c>
      <c r="V4492" s="51" t="s">
        <v>21766</v>
      </c>
      <c r="W4492" s="63" t="s">
        <v>71</v>
      </c>
      <c r="X4492" s="64">
        <v>100</v>
      </c>
      <c r="Y4492" s="64">
        <v>25</v>
      </c>
      <c r="Z4492" s="64">
        <v>290</v>
      </c>
      <c r="AA4492" s="84">
        <v>0.378</v>
      </c>
      <c r="AB4492" s="85">
        <v>1</v>
      </c>
      <c r="AC4492" s="85">
        <v>1</v>
      </c>
    </row>
    <row r="4493" spans="1:29" ht="25.5">
      <c r="A4493" s="1"/>
      <c r="B4493" s="6" t="s">
        <v>9969</v>
      </c>
      <c r="C4493" s="6" t="s">
        <v>8778</v>
      </c>
      <c r="D4493" s="6" t="s">
        <v>11040</v>
      </c>
      <c r="E4493" s="49" t="s">
        <v>11041</v>
      </c>
      <c r="F4493" s="6" t="s">
        <v>60</v>
      </c>
      <c r="G4493" s="6" t="s">
        <v>60</v>
      </c>
      <c r="H4493" s="6" t="s">
        <v>60</v>
      </c>
      <c r="I4493" s="60" t="s">
        <v>21767</v>
      </c>
      <c r="J4493" s="49" t="s">
        <v>21768</v>
      </c>
      <c r="K4493" s="6" t="s">
        <v>21769</v>
      </c>
      <c r="L4493" s="29">
        <f>IF($J$6="с учетом НДС",VLOOKUP(I4493,LEGEND!B:E,4,0)*(1-M4493),VLOOKUP(I4493,LEGEND!B:E,4,0)*(1-M4493)/1.2)</f>
        <v>2690</v>
      </c>
      <c r="M4493" s="57">
        <f>IF(AND(B4493&lt;&gt;"1_Электроинструмент",B4493&lt;&gt;"2_Садовая техника"),$J$5,IF($J$4&lt;=20%,$J$4,IFERROR(VLOOKUP(S4493,LEGEND!$L$2:$M$5,2,FALSE),$J$4)))</f>
        <v>0</v>
      </c>
      <c r="N4493" s="48" t="s">
        <v>60</v>
      </c>
      <c r="O4493" s="6" t="s">
        <v>60</v>
      </c>
      <c r="P4493" s="49" t="s">
        <v>66</v>
      </c>
      <c r="Q4493" s="49" t="s">
        <v>67</v>
      </c>
      <c r="R4493" s="6" t="s">
        <v>60</v>
      </c>
      <c r="S4493" s="49" t="s">
        <v>60</v>
      </c>
      <c r="T4493" s="73" t="str">
        <f>IF(_xlfn.XLOOKUP(I4493,LEGEND!B:B,LEGEND!H:H)&lt;&gt;"-",HYPERLINK(_xlfn.XLOOKUP(I4493,LEGEND!B:B,LEGEND!H:H),"link"),_xlfn.XLOOKUP(I4493,LEGEND!B:B,LEGEND!H:H))</f>
        <v>link</v>
      </c>
      <c r="U4493" s="73" t="str">
        <f>HYPERLINK(_xlfn.XLOOKUP(I4493,LEGEND!B:B,LEGEND!I:I))</f>
        <v>https://milwaukee-media-images.s3.amazonaws.com/hi/48226210--Hero_01.jpg</v>
      </c>
      <c r="V4493" s="51" t="s">
        <v>21770</v>
      </c>
      <c r="W4493" s="63" t="s">
        <v>2678</v>
      </c>
      <c r="X4493" s="64">
        <v>90</v>
      </c>
      <c r="Y4493" s="64">
        <v>117</v>
      </c>
      <c r="Z4493" s="64">
        <v>330</v>
      </c>
      <c r="AA4493" s="84">
        <v>0.41499999999999998</v>
      </c>
      <c r="AB4493" s="85">
        <v>1</v>
      </c>
      <c r="AC4493" s="85">
        <v>1</v>
      </c>
    </row>
    <row r="4494" spans="1:29" ht="25.5">
      <c r="A4494" s="1"/>
      <c r="B4494" s="6" t="s">
        <v>9969</v>
      </c>
      <c r="C4494" s="6" t="s">
        <v>8778</v>
      </c>
      <c r="D4494" s="6" t="s">
        <v>11040</v>
      </c>
      <c r="E4494" s="49" t="s">
        <v>11041</v>
      </c>
      <c r="F4494" s="6" t="s">
        <v>60</v>
      </c>
      <c r="G4494" s="6" t="s">
        <v>60</v>
      </c>
      <c r="H4494" s="6" t="s">
        <v>60</v>
      </c>
      <c r="I4494" s="60" t="s">
        <v>21771</v>
      </c>
      <c r="J4494" s="49" t="s">
        <v>21772</v>
      </c>
      <c r="K4494" s="6" t="s">
        <v>21773</v>
      </c>
      <c r="L4494" s="29">
        <f>IF($J$6="с учетом НДС",VLOOKUP(I4494,LEGEND!B:E,4,0)*(1-M4494),VLOOKUP(I4494,LEGEND!B:E,4,0)*(1-M4494)/1.2)</f>
        <v>2970</v>
      </c>
      <c r="M4494" s="57">
        <f>IF(AND(B4494&lt;&gt;"1_Электроинструмент",B4494&lt;&gt;"2_Садовая техника"),$J$5,IF($J$4&lt;=20%,$J$4,IFERROR(VLOOKUP(S4494,LEGEND!$L$2:$M$5,2,FALSE),$J$4)))</f>
        <v>0</v>
      </c>
      <c r="N4494" s="48" t="s">
        <v>60</v>
      </c>
      <c r="O4494" s="6" t="s">
        <v>60</v>
      </c>
      <c r="P4494" s="49" t="s">
        <v>66</v>
      </c>
      <c r="Q4494" s="49" t="s">
        <v>67</v>
      </c>
      <c r="R4494" s="6" t="s">
        <v>60</v>
      </c>
      <c r="S4494" s="49" t="s">
        <v>60</v>
      </c>
      <c r="T4494" s="73" t="str">
        <f>IF(_xlfn.XLOOKUP(I4494,LEGEND!B:B,LEGEND!H:H)&lt;&gt;"-",HYPERLINK(_xlfn.XLOOKUP(I4494,LEGEND!B:B,LEGEND!H:H),"link"),_xlfn.XLOOKUP(I4494,LEGEND!B:B,LEGEND!H:H))</f>
        <v>link</v>
      </c>
      <c r="U4494" s="73" t="str">
        <f>HYPERLINK(_xlfn.XLOOKUP(I4494,LEGEND!B:B,LEGEND!I:I))</f>
        <v>https://milwaukee-media-images.s3.amazonaws.com/hi/48226208--Hero_1.jpg</v>
      </c>
      <c r="V4494" s="51" t="s">
        <v>21774</v>
      </c>
      <c r="W4494" s="63" t="s">
        <v>71</v>
      </c>
      <c r="X4494" s="64">
        <v>282</v>
      </c>
      <c r="Y4494" s="64">
        <v>102</v>
      </c>
      <c r="Z4494" s="64">
        <v>282</v>
      </c>
      <c r="AA4494" s="84">
        <v>0.24</v>
      </c>
      <c r="AB4494" s="85">
        <v>1</v>
      </c>
      <c r="AC4494" s="85">
        <v>1</v>
      </c>
    </row>
    <row r="4495" spans="1:29" ht="25.5">
      <c r="A4495" s="1"/>
      <c r="B4495" s="6" t="s">
        <v>9969</v>
      </c>
      <c r="C4495" s="6" t="s">
        <v>8778</v>
      </c>
      <c r="D4495" s="6" t="s">
        <v>11040</v>
      </c>
      <c r="E4495" s="49" t="s">
        <v>11041</v>
      </c>
      <c r="F4495" s="6" t="s">
        <v>60</v>
      </c>
      <c r="G4495" s="6" t="s">
        <v>60</v>
      </c>
      <c r="H4495" s="6" t="s">
        <v>60</v>
      </c>
      <c r="I4495" s="60" t="s">
        <v>21779</v>
      </c>
      <c r="J4495" s="49" t="s">
        <v>21780</v>
      </c>
      <c r="K4495" s="6" t="s">
        <v>21781</v>
      </c>
      <c r="L4495" s="29">
        <f>IF($J$6="с учетом НДС",VLOOKUP(I4495,LEGEND!B:E,4,0)*(1-M4495),VLOOKUP(I4495,LEGEND!B:E,4,0)*(1-M4495)/1.2)</f>
        <v>3090</v>
      </c>
      <c r="M4495" s="57">
        <f>IF(AND(B4495&lt;&gt;"1_Электроинструмент",B4495&lt;&gt;"2_Садовая техника"),$J$5,IF($J$4&lt;=20%,$J$4,IFERROR(VLOOKUP(S4495,LEGEND!$L$2:$M$5,2,FALSE),$J$4)))</f>
        <v>0</v>
      </c>
      <c r="N4495" s="48" t="s">
        <v>60</v>
      </c>
      <c r="O4495" s="6" t="s">
        <v>60</v>
      </c>
      <c r="P4495" s="49" t="s">
        <v>66</v>
      </c>
      <c r="Q4495" s="49" t="s">
        <v>67</v>
      </c>
      <c r="R4495" s="6" t="s">
        <v>60</v>
      </c>
      <c r="S4495" s="49" t="s">
        <v>60</v>
      </c>
      <c r="T4495" s="73" t="str">
        <f>IF(_xlfn.XLOOKUP(I4495,LEGEND!B:B,LEGEND!H:H)&lt;&gt;"-",HYPERLINK(_xlfn.XLOOKUP(I4495,LEGEND!B:B,LEGEND!H:H),"link"),_xlfn.XLOOKUP(I4495,LEGEND!B:B,LEGEND!H:H))</f>
        <v>link</v>
      </c>
      <c r="U4495" s="73" t="str">
        <f>HYPERLINK(_xlfn.XLOOKUP(I4495,LEGEND!B:B,LEGEND!I:I))</f>
        <v>https://milwaukee-media-images.s3.amazonaws.com/hi/4932464566--Hero_1.jpg</v>
      </c>
      <c r="V4495" s="51" t="s">
        <v>21782</v>
      </c>
      <c r="W4495" s="63" t="s">
        <v>1189</v>
      </c>
      <c r="X4495" s="64">
        <v>236</v>
      </c>
      <c r="Y4495" s="64">
        <v>66</v>
      </c>
      <c r="Z4495" s="64">
        <v>28</v>
      </c>
      <c r="AA4495" s="84">
        <v>0.17599999999999999</v>
      </c>
      <c r="AB4495" s="85">
        <v>1</v>
      </c>
      <c r="AC4495" s="85">
        <v>1</v>
      </c>
    </row>
    <row r="4496" spans="1:29" ht="25.5">
      <c r="A4496" s="1"/>
      <c r="B4496" s="6" t="s">
        <v>9969</v>
      </c>
      <c r="C4496" s="6" t="s">
        <v>8778</v>
      </c>
      <c r="D4496" s="6" t="s">
        <v>11040</v>
      </c>
      <c r="E4496" s="49" t="s">
        <v>11041</v>
      </c>
      <c r="F4496" s="6" t="s">
        <v>60</v>
      </c>
      <c r="G4496" s="6" t="s">
        <v>60</v>
      </c>
      <c r="H4496" s="6" t="s">
        <v>60</v>
      </c>
      <c r="I4496" s="60" t="s">
        <v>21783</v>
      </c>
      <c r="J4496" s="49" t="s">
        <v>21784</v>
      </c>
      <c r="K4496" s="6" t="s">
        <v>21785</v>
      </c>
      <c r="L4496" s="29">
        <f>IF($J$6="с учетом НДС",VLOOKUP(I4496,LEGEND!B:E,4,0)*(1-M4496),VLOOKUP(I4496,LEGEND!B:E,4,0)*(1-M4496)/1.2)</f>
        <v>3190</v>
      </c>
      <c r="M4496" s="57">
        <f>IF(AND(B4496&lt;&gt;"1_Электроинструмент",B4496&lt;&gt;"2_Садовая техника"),$J$5,IF($J$4&lt;=20%,$J$4,IFERROR(VLOOKUP(S4496,LEGEND!$L$2:$M$5,2,FALSE),$J$4)))</f>
        <v>0</v>
      </c>
      <c r="N4496" s="48" t="s">
        <v>60</v>
      </c>
      <c r="O4496" s="6" t="s">
        <v>60</v>
      </c>
      <c r="P4496" s="49" t="s">
        <v>66</v>
      </c>
      <c r="Q4496" s="49" t="s">
        <v>67</v>
      </c>
      <c r="R4496" s="6" t="s">
        <v>60</v>
      </c>
      <c r="S4496" s="49" t="s">
        <v>60</v>
      </c>
      <c r="T4496" s="73" t="str">
        <f>IF(_xlfn.XLOOKUP(I4496,LEGEND!B:B,LEGEND!H:H)&lt;&gt;"-",HYPERLINK(_xlfn.XLOOKUP(I4496,LEGEND!B:B,LEGEND!H:H),"link"),_xlfn.XLOOKUP(I4496,LEGEND!B:B,LEGEND!H:H))</f>
        <v>link</v>
      </c>
      <c r="U4496" s="73" t="str">
        <f>HYPERLINK(_xlfn.XLOOKUP(I4496,LEGEND!B:B,LEGEND!I:I))</f>
        <v>https://milwaukee-media-images.s3.amazonaws.com/hi/48226100--Hero_01.jpg</v>
      </c>
      <c r="V4496" s="51" t="s">
        <v>21786</v>
      </c>
      <c r="W4496" s="63" t="s">
        <v>2373</v>
      </c>
      <c r="X4496" s="64">
        <v>103</v>
      </c>
      <c r="Y4496" s="64">
        <v>26</v>
      </c>
      <c r="Z4496" s="64">
        <v>294</v>
      </c>
      <c r="AA4496" s="84">
        <v>0.54200000000000004</v>
      </c>
      <c r="AB4496" s="85">
        <v>1</v>
      </c>
      <c r="AC4496" s="85">
        <v>1</v>
      </c>
    </row>
    <row r="4497" spans="1:29" ht="25.5">
      <c r="A4497" s="1"/>
      <c r="B4497" s="6" t="s">
        <v>9969</v>
      </c>
      <c r="C4497" s="6" t="s">
        <v>8778</v>
      </c>
      <c r="D4497" s="6" t="s">
        <v>11040</v>
      </c>
      <c r="E4497" s="49" t="s">
        <v>11041</v>
      </c>
      <c r="F4497" s="6" t="s">
        <v>60</v>
      </c>
      <c r="G4497" s="6" t="s">
        <v>60</v>
      </c>
      <c r="H4497" s="6" t="s">
        <v>60</v>
      </c>
      <c r="I4497" s="60" t="s">
        <v>21787</v>
      </c>
      <c r="J4497" s="49" t="s">
        <v>21788</v>
      </c>
      <c r="K4497" s="6" t="s">
        <v>21789</v>
      </c>
      <c r="L4497" s="29">
        <f>IF($J$6="с учетом НДС",VLOOKUP(I4497,LEGEND!B:E,4,0)*(1-M4497),VLOOKUP(I4497,LEGEND!B:E,4,0)*(1-M4497)/1.2)</f>
        <v>3250</v>
      </c>
      <c r="M4497" s="57">
        <f>IF(AND(B4497&lt;&gt;"1_Электроинструмент",B4497&lt;&gt;"2_Садовая техника"),$J$5,IF($J$4&lt;=20%,$J$4,IFERROR(VLOOKUP(S4497,LEGEND!$L$2:$M$5,2,FALSE),$J$4)))</f>
        <v>0</v>
      </c>
      <c r="N4497" s="48" t="s">
        <v>60</v>
      </c>
      <c r="O4497" s="6" t="s">
        <v>60</v>
      </c>
      <c r="P4497" s="49" t="s">
        <v>66</v>
      </c>
      <c r="Q4497" s="49" t="s">
        <v>67</v>
      </c>
      <c r="R4497" s="6" t="s">
        <v>60</v>
      </c>
      <c r="S4497" s="49" t="s">
        <v>60</v>
      </c>
      <c r="T4497" s="73" t="str">
        <f>IF(_xlfn.XLOOKUP(I4497,LEGEND!B:B,LEGEND!H:H)&lt;&gt;"-",HYPERLINK(_xlfn.XLOOKUP(I4497,LEGEND!B:B,LEGEND!H:H),"link"),_xlfn.XLOOKUP(I4497,LEGEND!B:B,LEGEND!H:H))</f>
        <v>link</v>
      </c>
      <c r="U4497" s="73" t="str">
        <f>HYPERLINK(_xlfn.XLOOKUP(I4497,LEGEND!B:B,LEGEND!I:I))</f>
        <v>https://milwaukee-media-images.s3.amazonaws.com/hi/4932464567--Hero_1.jpg</v>
      </c>
      <c r="V4497" s="51" t="s">
        <v>21790</v>
      </c>
      <c r="W4497" s="63" t="s">
        <v>1189</v>
      </c>
      <c r="X4497" s="64">
        <v>250</v>
      </c>
      <c r="Y4497" s="64">
        <v>66</v>
      </c>
      <c r="Z4497" s="64">
        <v>28</v>
      </c>
      <c r="AA4497" s="84">
        <v>0.222</v>
      </c>
      <c r="AB4497" s="85">
        <v>1</v>
      </c>
      <c r="AC4497" s="85">
        <v>1</v>
      </c>
    </row>
    <row r="4498" spans="1:29" ht="25.5">
      <c r="A4498" s="1"/>
      <c r="B4498" s="6" t="s">
        <v>9969</v>
      </c>
      <c r="C4498" s="6" t="s">
        <v>8778</v>
      </c>
      <c r="D4498" s="6" t="s">
        <v>11040</v>
      </c>
      <c r="E4498" s="49" t="s">
        <v>11041</v>
      </c>
      <c r="F4498" s="6" t="s">
        <v>60</v>
      </c>
      <c r="G4498" s="6" t="s">
        <v>60</v>
      </c>
      <c r="H4498" s="6" t="s">
        <v>60</v>
      </c>
      <c r="I4498" s="60" t="s">
        <v>21791</v>
      </c>
      <c r="J4498" s="49" t="s">
        <v>21792</v>
      </c>
      <c r="K4498" s="6" t="s">
        <v>21793</v>
      </c>
      <c r="L4498" s="29">
        <f>IF($J$6="с учетом НДС",VLOOKUP(I4498,LEGEND!B:E,4,0)*(1-M4498),VLOOKUP(I4498,LEGEND!B:E,4,0)*(1-M4498)/1.2)</f>
        <v>3250</v>
      </c>
      <c r="M4498" s="57">
        <f>IF(AND(B4498&lt;&gt;"1_Электроинструмент",B4498&lt;&gt;"2_Садовая техника"),$J$5,IF($J$4&lt;=20%,$J$4,IFERROR(VLOOKUP(S4498,LEGEND!$L$2:$M$5,2,FALSE),$J$4)))</f>
        <v>0</v>
      </c>
      <c r="N4498" s="48" t="s">
        <v>60</v>
      </c>
      <c r="O4498" s="6" t="s">
        <v>60</v>
      </c>
      <c r="P4498" s="49" t="s">
        <v>66</v>
      </c>
      <c r="Q4498" s="49" t="s">
        <v>67</v>
      </c>
      <c r="R4498" s="6" t="s">
        <v>60</v>
      </c>
      <c r="S4498" s="49" t="s">
        <v>60</v>
      </c>
      <c r="T4498" s="73" t="str">
        <f>IF(_xlfn.XLOOKUP(I4498,LEGEND!B:B,LEGEND!H:H)&lt;&gt;"-",HYPERLINK(_xlfn.XLOOKUP(I4498,LEGEND!B:B,LEGEND!H:H),"link"),_xlfn.XLOOKUP(I4498,LEGEND!B:B,LEGEND!H:H))</f>
        <v>link</v>
      </c>
      <c r="U4498" s="73" t="str">
        <f>HYPERLINK(_xlfn.XLOOKUP(I4498,LEGEND!B:B,LEGEND!I:I))</f>
        <v>https://milwaukee-media-images.s3.amazonaws.com/hi/4932464571--Hero_1.jpg</v>
      </c>
      <c r="V4498" s="51" t="s">
        <v>21794</v>
      </c>
      <c r="W4498" s="63" t="s">
        <v>1189</v>
      </c>
      <c r="X4498" s="64">
        <v>240</v>
      </c>
      <c r="Y4498" s="64">
        <v>65</v>
      </c>
      <c r="Z4498" s="64">
        <v>30</v>
      </c>
      <c r="AA4498" s="84">
        <v>0.19400000000000001</v>
      </c>
      <c r="AB4498" s="85">
        <v>1</v>
      </c>
      <c r="AC4498" s="85">
        <v>1</v>
      </c>
    </row>
    <row r="4499" spans="1:29" ht="25.5">
      <c r="A4499" s="1"/>
      <c r="B4499" s="6" t="s">
        <v>9969</v>
      </c>
      <c r="C4499" s="6" t="s">
        <v>8778</v>
      </c>
      <c r="D4499" s="6" t="s">
        <v>11040</v>
      </c>
      <c r="E4499" s="49" t="s">
        <v>11041</v>
      </c>
      <c r="F4499" s="6" t="s">
        <v>60</v>
      </c>
      <c r="G4499" s="6" t="s">
        <v>60</v>
      </c>
      <c r="H4499" s="6" t="s">
        <v>60</v>
      </c>
      <c r="I4499" s="60" t="s">
        <v>21775</v>
      </c>
      <c r="J4499" s="49" t="s">
        <v>21776</v>
      </c>
      <c r="K4499" s="6" t="s">
        <v>21777</v>
      </c>
      <c r="L4499" s="29">
        <f>IF($J$6="с учетом НДС",VLOOKUP(I4499,LEGEND!B:E,4,0)*(1-M4499),VLOOKUP(I4499,LEGEND!B:E,4,0)*(1-M4499)/1.2)</f>
        <v>3380</v>
      </c>
      <c r="M4499" s="57">
        <f>IF(AND(B4499&lt;&gt;"1_Электроинструмент",B4499&lt;&gt;"2_Садовая техника"),$J$5,IF($J$4&lt;=20%,$J$4,IFERROR(VLOOKUP(S4499,LEGEND!$L$2:$M$5,2,FALSE),$J$4)))</f>
        <v>0</v>
      </c>
      <c r="N4499" s="48" t="s">
        <v>60</v>
      </c>
      <c r="O4499" s="6" t="s">
        <v>60</v>
      </c>
      <c r="P4499" s="49" t="s">
        <v>66</v>
      </c>
      <c r="Q4499" s="49" t="s">
        <v>67</v>
      </c>
      <c r="R4499" s="6" t="s">
        <v>60</v>
      </c>
      <c r="S4499" s="49" t="s">
        <v>60</v>
      </c>
      <c r="T4499" s="73" t="str">
        <f>IF(_xlfn.XLOOKUP(I4499,LEGEND!B:B,LEGEND!H:H)&lt;&gt;"-",HYPERLINK(_xlfn.XLOOKUP(I4499,LEGEND!B:B,LEGEND!H:H),"link"),_xlfn.XLOOKUP(I4499,LEGEND!B:B,LEGEND!H:H))</f>
        <v>link</v>
      </c>
      <c r="U4499" s="73" t="str">
        <f>HYPERLINK(_xlfn.XLOOKUP(I4499,LEGEND!B:B,LEGEND!I:I))</f>
        <v>https://milwaukee-media-images.s3.amazonaws.com/hi/4932464565--Hero_1.jpg</v>
      </c>
      <c r="V4499" s="51" t="s">
        <v>21778</v>
      </c>
      <c r="W4499" s="63" t="s">
        <v>1189</v>
      </c>
      <c r="X4499" s="64">
        <v>239</v>
      </c>
      <c r="Y4499" s="64">
        <v>65</v>
      </c>
      <c r="Z4499" s="64">
        <v>36</v>
      </c>
      <c r="AA4499" s="84">
        <v>0.20799999999999999</v>
      </c>
      <c r="AB4499" s="85">
        <v>1</v>
      </c>
      <c r="AC4499" s="85">
        <v>1</v>
      </c>
    </row>
    <row r="4500" spans="1:29" ht="25.5">
      <c r="A4500" s="1"/>
      <c r="B4500" s="6" t="s">
        <v>9969</v>
      </c>
      <c r="C4500" s="6" t="s">
        <v>8778</v>
      </c>
      <c r="D4500" s="6" t="s">
        <v>11040</v>
      </c>
      <c r="E4500" s="49" t="s">
        <v>11041</v>
      </c>
      <c r="F4500" s="6" t="s">
        <v>60</v>
      </c>
      <c r="G4500" s="6" t="s">
        <v>60</v>
      </c>
      <c r="H4500" s="6" t="s">
        <v>60</v>
      </c>
      <c r="I4500" s="60" t="s">
        <v>21795</v>
      </c>
      <c r="J4500" s="49" t="s">
        <v>21796</v>
      </c>
      <c r="K4500" s="6" t="s">
        <v>21797</v>
      </c>
      <c r="L4500" s="29">
        <f>IF($J$6="с учетом НДС",VLOOKUP(I4500,LEGEND!B:E,4,0)*(1-M4500),VLOOKUP(I4500,LEGEND!B:E,4,0)*(1-M4500)/1.2)</f>
        <v>3390</v>
      </c>
      <c r="M4500" s="57">
        <f>IF(AND(B4500&lt;&gt;"1_Электроинструмент",B4500&lt;&gt;"2_Садовая техника"),$J$5,IF($J$4&lt;=20%,$J$4,IFERROR(VLOOKUP(S4500,LEGEND!$L$2:$M$5,2,FALSE),$J$4)))</f>
        <v>0</v>
      </c>
      <c r="N4500" s="48" t="s">
        <v>60</v>
      </c>
      <c r="O4500" s="6" t="s">
        <v>60</v>
      </c>
      <c r="P4500" s="49" t="s">
        <v>66</v>
      </c>
      <c r="Q4500" s="49" t="s">
        <v>67</v>
      </c>
      <c r="R4500" s="6" t="s">
        <v>60</v>
      </c>
      <c r="S4500" s="49" t="s">
        <v>60</v>
      </c>
      <c r="T4500" s="73" t="str">
        <f>IF(_xlfn.XLOOKUP(I4500,LEGEND!B:B,LEGEND!H:H)&lt;&gt;"-",HYPERLINK(_xlfn.XLOOKUP(I4500,LEGEND!B:B,LEGEND!H:H),"link"),_xlfn.XLOOKUP(I4500,LEGEND!B:B,LEGEND!H:H))</f>
        <v>link</v>
      </c>
      <c r="U4500" s="73" t="str">
        <f>HYPERLINK(_xlfn.XLOOKUP(I4500,LEGEND!B:B,LEGEND!I:I))</f>
        <v>https://milwaukee-media-images.s3.amazonaws.com/hi/48223542--Hero_1.jpg</v>
      </c>
      <c r="V4500" s="51" t="s">
        <v>21798</v>
      </c>
      <c r="W4500" s="63" t="s">
        <v>2678</v>
      </c>
      <c r="X4500" s="64">
        <v>325</v>
      </c>
      <c r="Y4500" s="64">
        <v>150</v>
      </c>
      <c r="Z4500" s="64">
        <v>35</v>
      </c>
      <c r="AA4500" s="84">
        <v>0.80400000000000005</v>
      </c>
      <c r="AB4500" s="85">
        <v>1</v>
      </c>
      <c r="AC4500" s="85">
        <v>1</v>
      </c>
    </row>
    <row r="4501" spans="1:29" ht="25.5">
      <c r="A4501" s="1"/>
      <c r="B4501" s="6" t="s">
        <v>9969</v>
      </c>
      <c r="C4501" s="6" t="s">
        <v>8778</v>
      </c>
      <c r="D4501" s="6" t="s">
        <v>11040</v>
      </c>
      <c r="E4501" s="49" t="s">
        <v>11041</v>
      </c>
      <c r="F4501" s="6" t="s">
        <v>60</v>
      </c>
      <c r="G4501" s="6" t="s">
        <v>60</v>
      </c>
      <c r="H4501" s="6" t="s">
        <v>60</v>
      </c>
      <c r="I4501" s="60" t="s">
        <v>21803</v>
      </c>
      <c r="J4501" s="49" t="s">
        <v>21804</v>
      </c>
      <c r="K4501" s="6" t="s">
        <v>21805</v>
      </c>
      <c r="L4501" s="29">
        <f>IF($J$6="с учетом НДС",VLOOKUP(I4501,LEGEND!B:E,4,0)*(1-M4501),VLOOKUP(I4501,LEGEND!B:E,4,0)*(1-M4501)/1.2)</f>
        <v>3420</v>
      </c>
      <c r="M4501" s="57">
        <f>IF(AND(B4501&lt;&gt;"1_Электроинструмент",B4501&lt;&gt;"2_Садовая техника"),$J$5,IF($J$4&lt;=20%,$J$4,IFERROR(VLOOKUP(S4501,LEGEND!$L$2:$M$5,2,FALSE),$J$4)))</f>
        <v>0</v>
      </c>
      <c r="N4501" s="48" t="s">
        <v>60</v>
      </c>
      <c r="O4501" s="6" t="s">
        <v>60</v>
      </c>
      <c r="P4501" s="49" t="s">
        <v>66</v>
      </c>
      <c r="Q4501" s="49" t="s">
        <v>67</v>
      </c>
      <c r="R4501" s="6" t="s">
        <v>60</v>
      </c>
      <c r="S4501" s="49" t="s">
        <v>60</v>
      </c>
      <c r="T4501" s="73" t="str">
        <f>IF(_xlfn.XLOOKUP(I4501,LEGEND!B:B,LEGEND!H:H)&lt;&gt;"-",HYPERLINK(_xlfn.XLOOKUP(I4501,LEGEND!B:B,LEGEND!H:H),"link"),_xlfn.XLOOKUP(I4501,LEGEND!B:B,LEGEND!H:H))</f>
        <v>link</v>
      </c>
      <c r="U4501" s="73" t="str">
        <f>HYPERLINK(_xlfn.XLOOKUP(I4501,LEGEND!B:B,LEGEND!I:I))</f>
        <v>https://milwaukee-media-images.s3.amazonaws.com/hi/4932464572--Hero_1.jpg</v>
      </c>
      <c r="V4501" s="51" t="s">
        <v>21806</v>
      </c>
      <c r="W4501" s="63" t="s">
        <v>1189</v>
      </c>
      <c r="X4501" s="64">
        <v>253</v>
      </c>
      <c r="Y4501" s="64">
        <v>65</v>
      </c>
      <c r="Z4501" s="64">
        <v>28</v>
      </c>
      <c r="AA4501" s="84">
        <v>0.26400000000000001</v>
      </c>
      <c r="AB4501" s="85">
        <v>1</v>
      </c>
      <c r="AC4501" s="85">
        <v>1</v>
      </c>
    </row>
    <row r="4502" spans="1:29" ht="25.5">
      <c r="A4502" s="1"/>
      <c r="B4502" s="6" t="s">
        <v>9969</v>
      </c>
      <c r="C4502" s="6" t="s">
        <v>8778</v>
      </c>
      <c r="D4502" s="6" t="s">
        <v>11040</v>
      </c>
      <c r="E4502" s="49" t="s">
        <v>11041</v>
      </c>
      <c r="F4502" s="6" t="s">
        <v>60</v>
      </c>
      <c r="G4502" s="6" t="s">
        <v>60</v>
      </c>
      <c r="H4502" s="6" t="s">
        <v>60</v>
      </c>
      <c r="I4502" s="60" t="s">
        <v>21807</v>
      </c>
      <c r="J4502" s="49" t="s">
        <v>21808</v>
      </c>
      <c r="K4502" s="6" t="s">
        <v>21809</v>
      </c>
      <c r="L4502" s="29">
        <f>IF($J$6="с учетом НДС",VLOOKUP(I4502,LEGEND!B:E,4,0)*(1-M4502),VLOOKUP(I4502,LEGEND!B:E,4,0)*(1-M4502)/1.2)</f>
        <v>3560</v>
      </c>
      <c r="M4502" s="57">
        <f>IF(AND(B4502&lt;&gt;"1_Электроинструмент",B4502&lt;&gt;"2_Садовая техника"),$J$5,IF($J$4&lt;=20%,$J$4,IFERROR(VLOOKUP(S4502,LEGEND!$L$2:$M$5,2,FALSE),$J$4)))</f>
        <v>0</v>
      </c>
      <c r="N4502" s="48" t="s">
        <v>60</v>
      </c>
      <c r="O4502" s="6" t="s">
        <v>60</v>
      </c>
      <c r="P4502" s="49" t="s">
        <v>66</v>
      </c>
      <c r="Q4502" s="49" t="s">
        <v>67</v>
      </c>
      <c r="R4502" s="6" t="s">
        <v>60</v>
      </c>
      <c r="S4502" s="49" t="s">
        <v>60</v>
      </c>
      <c r="T4502" s="73" t="str">
        <f>IF(_xlfn.XLOOKUP(I4502,LEGEND!B:B,LEGEND!H:H)&lt;&gt;"-",HYPERLINK(_xlfn.XLOOKUP(I4502,LEGEND!B:B,LEGEND!H:H),"link"),_xlfn.XLOOKUP(I4502,LEGEND!B:B,LEGEND!H:H))</f>
        <v>link</v>
      </c>
      <c r="U4502" s="73" t="str">
        <f>HYPERLINK(_xlfn.XLOOKUP(I4502,LEGEND!B:B,LEGEND!I:I))</f>
        <v>https://milwaukee-media-images.s3.amazonaws.com/hi/4932464568--Hero_1.jpg</v>
      </c>
      <c r="V4502" s="51" t="s">
        <v>21810</v>
      </c>
      <c r="W4502" s="63" t="s">
        <v>1189</v>
      </c>
      <c r="X4502" s="64">
        <v>90</v>
      </c>
      <c r="Y4502" s="64">
        <v>65</v>
      </c>
      <c r="Z4502" s="64">
        <v>266</v>
      </c>
      <c r="AA4502" s="84">
        <v>0.25</v>
      </c>
      <c r="AB4502" s="85">
        <v>1</v>
      </c>
      <c r="AC4502" s="85">
        <v>1</v>
      </c>
    </row>
    <row r="4503" spans="1:29" ht="25.5">
      <c r="A4503" s="1"/>
      <c r="B4503" s="6" t="s">
        <v>9969</v>
      </c>
      <c r="C4503" s="6" t="s">
        <v>8778</v>
      </c>
      <c r="D4503" s="6" t="s">
        <v>11040</v>
      </c>
      <c r="E4503" s="49" t="s">
        <v>11041</v>
      </c>
      <c r="F4503" s="6" t="s">
        <v>60</v>
      </c>
      <c r="G4503" s="6" t="s">
        <v>60</v>
      </c>
      <c r="H4503" s="6" t="s">
        <v>60</v>
      </c>
      <c r="I4503" s="60" t="s">
        <v>21811</v>
      </c>
      <c r="J4503" s="49" t="s">
        <v>21812</v>
      </c>
      <c r="K4503" s="6" t="s">
        <v>21813</v>
      </c>
      <c r="L4503" s="29">
        <f>IF($J$6="с учетом НДС",VLOOKUP(I4503,LEGEND!B:E,4,0)*(1-M4503),VLOOKUP(I4503,LEGEND!B:E,4,0)*(1-M4503)/1.2)</f>
        <v>3560</v>
      </c>
      <c r="M4503" s="57">
        <f>IF(AND(B4503&lt;&gt;"1_Электроинструмент",B4503&lt;&gt;"2_Садовая техника"),$J$5,IF($J$4&lt;=20%,$J$4,IFERROR(VLOOKUP(S4503,LEGEND!$L$2:$M$5,2,FALSE),$J$4)))</f>
        <v>0</v>
      </c>
      <c r="N4503" s="48" t="s">
        <v>60</v>
      </c>
      <c r="O4503" s="6" t="s">
        <v>60</v>
      </c>
      <c r="P4503" s="49" t="s">
        <v>66</v>
      </c>
      <c r="Q4503" s="49" t="s">
        <v>67</v>
      </c>
      <c r="R4503" s="6" t="s">
        <v>60</v>
      </c>
      <c r="S4503" s="49" t="s">
        <v>60</v>
      </c>
      <c r="T4503" s="73" t="str">
        <f>IF(_xlfn.XLOOKUP(I4503,LEGEND!B:B,LEGEND!H:H)&lt;&gt;"-",HYPERLINK(_xlfn.XLOOKUP(I4503,LEGEND!B:B,LEGEND!H:H),"link"),_xlfn.XLOOKUP(I4503,LEGEND!B:B,LEGEND!H:H))</f>
        <v>link</v>
      </c>
      <c r="U4503" s="73" t="str">
        <f>HYPERLINK(_xlfn.XLOOKUP(I4503,LEGEND!B:B,LEGEND!I:I))</f>
        <v>https://milwaukee-media-images.s3.amazonaws.com/hi/4932464573--Hero_1.jpg</v>
      </c>
      <c r="V4503" s="51" t="s">
        <v>21814</v>
      </c>
      <c r="W4503" s="63" t="s">
        <v>1189</v>
      </c>
      <c r="X4503" s="64">
        <v>236</v>
      </c>
      <c r="Y4503" s="64">
        <v>66</v>
      </c>
      <c r="Z4503" s="64">
        <v>28</v>
      </c>
      <c r="AA4503" s="84">
        <v>0.19</v>
      </c>
      <c r="AB4503" s="85">
        <v>1</v>
      </c>
      <c r="AC4503" s="85">
        <v>1</v>
      </c>
    </row>
    <row r="4504" spans="1:29" ht="25.5">
      <c r="A4504" s="1"/>
      <c r="B4504" s="6" t="s">
        <v>9969</v>
      </c>
      <c r="C4504" s="6" t="s">
        <v>8778</v>
      </c>
      <c r="D4504" s="6" t="s">
        <v>11040</v>
      </c>
      <c r="E4504" s="49" t="s">
        <v>11041</v>
      </c>
      <c r="F4504" s="6" t="s">
        <v>60</v>
      </c>
      <c r="G4504" s="6" t="s">
        <v>60</v>
      </c>
      <c r="H4504" s="6" t="s">
        <v>60</v>
      </c>
      <c r="I4504" s="60" t="s">
        <v>21799</v>
      </c>
      <c r="J4504" s="49" t="s">
        <v>21800</v>
      </c>
      <c r="K4504" s="6" t="s">
        <v>21801</v>
      </c>
      <c r="L4504" s="29">
        <f>IF($J$6="с учетом НДС",VLOOKUP(I4504,LEGEND!B:E,4,0)*(1-M4504),VLOOKUP(I4504,LEGEND!B:E,4,0)*(1-M4504)/1.2)</f>
        <v>3730</v>
      </c>
      <c r="M4504" s="57">
        <f>IF(AND(B4504&lt;&gt;"1_Электроинструмент",B4504&lt;&gt;"2_Садовая техника"),$J$5,IF($J$4&lt;=20%,$J$4,IFERROR(VLOOKUP(S4504,LEGEND!$L$2:$M$5,2,FALSE),$J$4)))</f>
        <v>0</v>
      </c>
      <c r="N4504" s="48" t="s">
        <v>60</v>
      </c>
      <c r="O4504" s="6" t="s">
        <v>60</v>
      </c>
      <c r="P4504" s="49" t="s">
        <v>66</v>
      </c>
      <c r="Q4504" s="49" t="s">
        <v>67</v>
      </c>
      <c r="R4504" s="6" t="s">
        <v>60</v>
      </c>
      <c r="S4504" s="49" t="s">
        <v>60</v>
      </c>
      <c r="T4504" s="73" t="str">
        <f>IF(_xlfn.XLOOKUP(I4504,LEGEND!B:B,LEGEND!H:H)&lt;&gt;"-",HYPERLINK(_xlfn.XLOOKUP(I4504,LEGEND!B:B,LEGEND!H:H),"link"),_xlfn.XLOOKUP(I4504,LEGEND!B:B,LEGEND!H:H))</f>
        <v>link</v>
      </c>
      <c r="U4504" s="73" t="str">
        <f>HYPERLINK(_xlfn.XLOOKUP(I4504,LEGEND!B:B,LEGEND!I:I))</f>
        <v>https://milwaukee-media-images.s3.amazonaws.com/hi/4932464569--Hero_1.jpg</v>
      </c>
      <c r="V4504" s="51" t="s">
        <v>21802</v>
      </c>
      <c r="W4504" s="63" t="s">
        <v>1189</v>
      </c>
      <c r="X4504" s="64">
        <v>241</v>
      </c>
      <c r="Y4504" s="64">
        <v>65</v>
      </c>
      <c r="Z4504" s="64">
        <v>30</v>
      </c>
      <c r="AA4504" s="84">
        <v>0.26</v>
      </c>
      <c r="AB4504" s="85">
        <v>1</v>
      </c>
      <c r="AC4504" s="85">
        <v>1</v>
      </c>
    </row>
    <row r="4505" spans="1:29" ht="38.25">
      <c r="A4505" s="1"/>
      <c r="B4505" s="6" t="s">
        <v>9969</v>
      </c>
      <c r="C4505" s="6" t="s">
        <v>8778</v>
      </c>
      <c r="D4505" s="6" t="s">
        <v>11040</v>
      </c>
      <c r="E4505" s="49" t="s">
        <v>11041</v>
      </c>
      <c r="F4505" s="6" t="s">
        <v>60</v>
      </c>
      <c r="G4505" s="6" t="s">
        <v>60</v>
      </c>
      <c r="H4505" s="6" t="s">
        <v>60</v>
      </c>
      <c r="I4505" s="60" t="s">
        <v>24217</v>
      </c>
      <c r="J4505" s="49" t="s">
        <v>24218</v>
      </c>
      <c r="K4505" s="6" t="s">
        <v>24219</v>
      </c>
      <c r="L4505" s="29">
        <f>IF($J$6="с учетом НДС",VLOOKUP(I4505,LEGEND!B:E,4,0)*(1-M4505),VLOOKUP(I4505,LEGEND!B:E,4,0)*(1-M4505)/1.2)</f>
        <v>3770</v>
      </c>
      <c r="M4505" s="57">
        <f>IF(AND(B4505&lt;&gt;"1_Электроинструмент",B4505&lt;&gt;"2_Садовая техника"),$J$5,IF($J$4&lt;=20%,$J$4,IFERROR(VLOOKUP(S4505,LEGEND!$L$2:$M$5,2,FALSE),$J$4)))</f>
        <v>0</v>
      </c>
      <c r="N4505" s="48" t="s">
        <v>60</v>
      </c>
      <c r="O4505" s="6" t="s">
        <v>60</v>
      </c>
      <c r="P4505" s="49" t="s">
        <v>1556</v>
      </c>
      <c r="Q4505" s="49" t="s">
        <v>473</v>
      </c>
      <c r="R4505" s="6" t="s">
        <v>60</v>
      </c>
      <c r="S4505" s="49" t="s">
        <v>60</v>
      </c>
      <c r="T4505" s="73" t="str">
        <f>IF(_xlfn.XLOOKUP(I4505,LEGEND!B:B,LEGEND!H:H)&lt;&gt;"-",HYPERLINK(_xlfn.XLOOKUP(I4505,LEGEND!B:B,LEGEND!H:H),"link"),_xlfn.XLOOKUP(I4505,LEGEND!B:B,LEGEND!H:H))</f>
        <v>link</v>
      </c>
      <c r="U4505" s="73" t="str">
        <f>HYPERLINK(_xlfn.XLOOKUP(I4505,LEGEND!B:B,LEGEND!I:I))</f>
        <v>https://milwaukee-media-images.s3.amazonaws.com/hi/48223530--Hero_1.jpg</v>
      </c>
      <c r="V4505" s="51" t="s">
        <v>24220</v>
      </c>
      <c r="W4505" s="63" t="s">
        <v>2678</v>
      </c>
      <c r="X4505" s="64">
        <v>474</v>
      </c>
      <c r="Y4505" s="64">
        <v>149</v>
      </c>
      <c r="Z4505" s="64">
        <v>24</v>
      </c>
      <c r="AA4505" s="84">
        <v>1.22</v>
      </c>
      <c r="AB4505" s="85">
        <v>1</v>
      </c>
      <c r="AC4505" s="85">
        <v>1</v>
      </c>
    </row>
    <row r="4506" spans="1:29" ht="38.25">
      <c r="A4506" s="1"/>
      <c r="B4506" s="6" t="s">
        <v>9969</v>
      </c>
      <c r="C4506" s="6" t="s">
        <v>8778</v>
      </c>
      <c r="D4506" s="6" t="s">
        <v>11040</v>
      </c>
      <c r="E4506" s="49" t="s">
        <v>11041</v>
      </c>
      <c r="F4506" s="6" t="s">
        <v>60</v>
      </c>
      <c r="G4506" s="6" t="s">
        <v>60</v>
      </c>
      <c r="H4506" s="6" t="s">
        <v>60</v>
      </c>
      <c r="I4506" s="60" t="s">
        <v>24221</v>
      </c>
      <c r="J4506" s="49" t="s">
        <v>24222</v>
      </c>
      <c r="K4506" s="6" t="s">
        <v>24223</v>
      </c>
      <c r="L4506" s="29">
        <f>IF($J$6="с учетом НДС",VLOOKUP(I4506,LEGEND!B:E,4,0)*(1-M4506),VLOOKUP(I4506,LEGEND!B:E,4,0)*(1-M4506)/1.2)</f>
        <v>3840</v>
      </c>
      <c r="M4506" s="57">
        <f>IF(AND(B4506&lt;&gt;"1_Электроинструмент",B4506&lt;&gt;"2_Садовая техника"),$J$5,IF($J$4&lt;=20%,$J$4,IFERROR(VLOOKUP(S4506,LEGEND!$L$2:$M$5,2,FALSE),$J$4)))</f>
        <v>0</v>
      </c>
      <c r="N4506" s="48" t="s">
        <v>60</v>
      </c>
      <c r="O4506" s="6" t="s">
        <v>60</v>
      </c>
      <c r="P4506" s="49" t="s">
        <v>1556</v>
      </c>
      <c r="Q4506" s="49" t="s">
        <v>473</v>
      </c>
      <c r="R4506" s="6" t="s">
        <v>60</v>
      </c>
      <c r="S4506" s="49" t="s">
        <v>60</v>
      </c>
      <c r="T4506" s="73" t="str">
        <f>IF(_xlfn.XLOOKUP(I4506,LEGEND!B:B,LEGEND!H:H)&lt;&gt;"-",HYPERLINK(_xlfn.XLOOKUP(I4506,LEGEND!B:B,LEGEND!H:H),"link"),_xlfn.XLOOKUP(I4506,LEGEND!B:B,LEGEND!H:H))</f>
        <v>-</v>
      </c>
      <c r="U4506" s="73" t="str">
        <f>HYPERLINK(_xlfn.XLOOKUP(I4506,LEGEND!B:B,LEGEND!I:I))</f>
        <v>-</v>
      </c>
      <c r="V4506" s="51" t="s">
        <v>24224</v>
      </c>
      <c r="W4506" s="63" t="s">
        <v>2678</v>
      </c>
      <c r="X4506" s="64">
        <v>483</v>
      </c>
      <c r="Y4506" s="64">
        <v>144</v>
      </c>
      <c r="Z4506" s="64">
        <v>24</v>
      </c>
      <c r="AA4506" s="84">
        <v>1.25</v>
      </c>
      <c r="AB4506" s="85">
        <v>1</v>
      </c>
      <c r="AC4506" s="85">
        <v>1</v>
      </c>
    </row>
    <row r="4507" spans="1:29" ht="25.5">
      <c r="A4507" s="1"/>
      <c r="B4507" s="6" t="s">
        <v>9969</v>
      </c>
      <c r="C4507" s="6" t="s">
        <v>8778</v>
      </c>
      <c r="D4507" s="6" t="s">
        <v>11040</v>
      </c>
      <c r="E4507" s="49" t="s">
        <v>11041</v>
      </c>
      <c r="F4507" s="6" t="s">
        <v>60</v>
      </c>
      <c r="G4507" s="6" t="s">
        <v>60</v>
      </c>
      <c r="H4507" s="6" t="s">
        <v>60</v>
      </c>
      <c r="I4507" s="60" t="s">
        <v>21815</v>
      </c>
      <c r="J4507" s="49" t="s">
        <v>21816</v>
      </c>
      <c r="K4507" s="6" t="s">
        <v>21817</v>
      </c>
      <c r="L4507" s="29">
        <f>IF($J$6="с учетом НДС",VLOOKUP(I4507,LEGEND!B:E,4,0)*(1-M4507),VLOOKUP(I4507,LEGEND!B:E,4,0)*(1-M4507)/1.2)</f>
        <v>3900</v>
      </c>
      <c r="M4507" s="57">
        <f>IF(AND(B4507&lt;&gt;"1_Электроинструмент",B4507&lt;&gt;"2_Садовая техника"),$J$5,IF($J$4&lt;=20%,$J$4,IFERROR(VLOOKUP(S4507,LEGEND!$L$2:$M$5,2,FALSE),$J$4)))</f>
        <v>0</v>
      </c>
      <c r="N4507" s="48" t="s">
        <v>60</v>
      </c>
      <c r="O4507" s="6" t="s">
        <v>60</v>
      </c>
      <c r="P4507" s="49" t="s">
        <v>66</v>
      </c>
      <c r="Q4507" s="49" t="s">
        <v>67</v>
      </c>
      <c r="R4507" s="6" t="s">
        <v>60</v>
      </c>
      <c r="S4507" s="49" t="s">
        <v>60</v>
      </c>
      <c r="T4507" s="73" t="str">
        <f>IF(_xlfn.XLOOKUP(I4507,LEGEND!B:B,LEGEND!H:H)&lt;&gt;"-",HYPERLINK(_xlfn.XLOOKUP(I4507,LEGEND!B:B,LEGEND!H:H),"link"),_xlfn.XLOOKUP(I4507,LEGEND!B:B,LEGEND!H:H))</f>
        <v>link</v>
      </c>
      <c r="U4507" s="73" t="str">
        <f>HYPERLINK(_xlfn.XLOOKUP(I4507,LEGEND!B:B,LEGEND!I:I))</f>
        <v>https://milwaukee-media-images.s3.amazonaws.com/hi/4932464564--Hero_1.jpg</v>
      </c>
      <c r="V4507" s="51" t="s">
        <v>21818</v>
      </c>
      <c r="W4507" s="63" t="s">
        <v>1189</v>
      </c>
      <c r="X4507" s="64">
        <v>238</v>
      </c>
      <c r="Y4507" s="64">
        <v>66</v>
      </c>
      <c r="Z4507" s="64">
        <v>28</v>
      </c>
      <c r="AA4507" s="84">
        <v>0.20599999999999999</v>
      </c>
      <c r="AB4507" s="85">
        <v>1</v>
      </c>
      <c r="AC4507" s="85">
        <v>1</v>
      </c>
    </row>
    <row r="4508" spans="1:29" ht="38.25">
      <c r="A4508" s="1"/>
      <c r="B4508" s="6" t="s">
        <v>9969</v>
      </c>
      <c r="C4508" s="6" t="s">
        <v>8778</v>
      </c>
      <c r="D4508" s="6" t="s">
        <v>11040</v>
      </c>
      <c r="E4508" s="49" t="s">
        <v>11041</v>
      </c>
      <c r="F4508" s="6" t="s">
        <v>60</v>
      </c>
      <c r="G4508" s="6" t="s">
        <v>60</v>
      </c>
      <c r="H4508" s="6" t="s">
        <v>60</v>
      </c>
      <c r="I4508" s="60" t="s">
        <v>21819</v>
      </c>
      <c r="J4508" s="49" t="s">
        <v>21820</v>
      </c>
      <c r="K4508" s="6" t="s">
        <v>21821</v>
      </c>
      <c r="L4508" s="29">
        <f>IF($J$6="с учетом НДС",VLOOKUP(I4508,LEGEND!B:E,4,0)*(1-M4508),VLOOKUP(I4508,LEGEND!B:E,4,0)*(1-M4508)/1.2)</f>
        <v>4010</v>
      </c>
      <c r="M4508" s="57">
        <f>IF(AND(B4508&lt;&gt;"1_Электроинструмент",B4508&lt;&gt;"2_Садовая техника"),$J$5,IF($J$4&lt;=20%,$J$4,IFERROR(VLOOKUP(S4508,LEGEND!$L$2:$M$5,2,FALSE),$J$4)))</f>
        <v>0</v>
      </c>
      <c r="N4508" s="48" t="s">
        <v>60</v>
      </c>
      <c r="O4508" s="6" t="s">
        <v>60</v>
      </c>
      <c r="P4508" s="49" t="s">
        <v>66</v>
      </c>
      <c r="Q4508" s="49" t="s">
        <v>67</v>
      </c>
      <c r="R4508" s="6" t="s">
        <v>60</v>
      </c>
      <c r="S4508" s="49" t="s">
        <v>60</v>
      </c>
      <c r="T4508" s="73" t="str">
        <f>IF(_xlfn.XLOOKUP(I4508,LEGEND!B:B,LEGEND!H:H)&lt;&gt;"-",HYPERLINK(_xlfn.XLOOKUP(I4508,LEGEND!B:B,LEGEND!H:H),"link"),_xlfn.XLOOKUP(I4508,LEGEND!B:B,LEGEND!H:H))</f>
        <v>link</v>
      </c>
      <c r="U4508" s="73" t="str">
        <f>HYPERLINK(_xlfn.XLOOKUP(I4508,LEGEND!B:B,LEGEND!I:I))</f>
        <v>https://milwaukee-media-images.s3.amazonaws.com/hi/4932472260--Hero_1.jpg</v>
      </c>
      <c r="V4508" s="51" t="s">
        <v>21822</v>
      </c>
      <c r="W4508" s="63" t="s">
        <v>71</v>
      </c>
      <c r="X4508" s="64">
        <v>474</v>
      </c>
      <c r="Y4508" s="64">
        <v>149</v>
      </c>
      <c r="Z4508" s="64">
        <v>24</v>
      </c>
      <c r="AA4508" s="84">
        <v>1.22</v>
      </c>
      <c r="AB4508" s="85">
        <v>1</v>
      </c>
      <c r="AC4508" s="85">
        <v>1</v>
      </c>
    </row>
    <row r="4509" spans="1:29" ht="25.5">
      <c r="A4509" s="1"/>
      <c r="B4509" s="6" t="s">
        <v>9969</v>
      </c>
      <c r="C4509" s="6" t="s">
        <v>8778</v>
      </c>
      <c r="D4509" s="6" t="s">
        <v>11040</v>
      </c>
      <c r="E4509" s="49" t="s">
        <v>11041</v>
      </c>
      <c r="F4509" s="6" t="s">
        <v>60</v>
      </c>
      <c r="G4509" s="6" t="s">
        <v>60</v>
      </c>
      <c r="H4509" s="6" t="s">
        <v>60</v>
      </c>
      <c r="I4509" s="60" t="s">
        <v>21823</v>
      </c>
      <c r="J4509" s="49" t="s">
        <v>21824</v>
      </c>
      <c r="K4509" s="6" t="s">
        <v>21825</v>
      </c>
      <c r="L4509" s="29">
        <f>IF($J$6="с учетом НДС",VLOOKUP(I4509,LEGEND!B:E,4,0)*(1-M4509),VLOOKUP(I4509,LEGEND!B:E,4,0)*(1-M4509)/1.2)</f>
        <v>4020</v>
      </c>
      <c r="M4509" s="57">
        <f>IF(AND(B4509&lt;&gt;"1_Электроинструмент",B4509&lt;&gt;"2_Садовая техника"),$J$5,IF($J$4&lt;=20%,$J$4,IFERROR(VLOOKUP(S4509,LEGEND!$L$2:$M$5,2,FALSE),$J$4)))</f>
        <v>0</v>
      </c>
      <c r="N4509" s="48" t="s">
        <v>60</v>
      </c>
      <c r="O4509" s="6" t="s">
        <v>60</v>
      </c>
      <c r="P4509" s="49" t="s">
        <v>66</v>
      </c>
      <c r="Q4509" s="49" t="s">
        <v>67</v>
      </c>
      <c r="R4509" s="6" t="s">
        <v>60</v>
      </c>
      <c r="S4509" s="49" t="s">
        <v>60</v>
      </c>
      <c r="T4509" s="73" t="str">
        <f>IF(_xlfn.XLOOKUP(I4509,LEGEND!B:B,LEGEND!H:H)&lt;&gt;"-",HYPERLINK(_xlfn.XLOOKUP(I4509,LEGEND!B:B,LEGEND!H:H),"link"),_xlfn.XLOOKUP(I4509,LEGEND!B:B,LEGEND!H:H))</f>
        <v>link</v>
      </c>
      <c r="U4509" s="73" t="str">
        <f>HYPERLINK(_xlfn.XLOOKUP(I4509,LEGEND!B:B,LEGEND!I:I))</f>
        <v>https://milwaukee-media-images.s3.amazonaws.com/hi/48226212--Hero_01.jpg</v>
      </c>
      <c r="V4509" s="51" t="s">
        <v>21826</v>
      </c>
      <c r="W4509" s="63" t="s">
        <v>2678</v>
      </c>
      <c r="X4509" s="64">
        <v>90</v>
      </c>
      <c r="Y4509" s="64">
        <v>130</v>
      </c>
      <c r="Z4509" s="64">
        <v>365</v>
      </c>
      <c r="AA4509" s="84">
        <v>0.65300000000000002</v>
      </c>
      <c r="AB4509" s="85">
        <v>1</v>
      </c>
      <c r="AC4509" s="85">
        <v>1</v>
      </c>
    </row>
    <row r="4510" spans="1:29" ht="25.5">
      <c r="A4510" s="1"/>
      <c r="B4510" s="6" t="s">
        <v>9969</v>
      </c>
      <c r="C4510" s="6" t="s">
        <v>8778</v>
      </c>
      <c r="D4510" s="6" t="s">
        <v>11040</v>
      </c>
      <c r="E4510" s="49" t="s">
        <v>11041</v>
      </c>
      <c r="F4510" s="6" t="s">
        <v>60</v>
      </c>
      <c r="G4510" s="6" t="s">
        <v>60</v>
      </c>
      <c r="H4510" s="6" t="s">
        <v>60</v>
      </c>
      <c r="I4510" s="60" t="s">
        <v>21827</v>
      </c>
      <c r="J4510" s="49" t="s">
        <v>21828</v>
      </c>
      <c r="K4510" s="6" t="s">
        <v>21829</v>
      </c>
      <c r="L4510" s="29">
        <f>IF($J$6="с учетом НДС",VLOOKUP(I4510,LEGEND!B:E,4,0)*(1-M4510),VLOOKUP(I4510,LEGEND!B:E,4,0)*(1-M4510)/1.2)</f>
        <v>4070</v>
      </c>
      <c r="M4510" s="57">
        <f>IF(AND(B4510&lt;&gt;"1_Электроинструмент",B4510&lt;&gt;"2_Садовая техника"),$J$5,IF($J$4&lt;=20%,$J$4,IFERROR(VLOOKUP(S4510,LEGEND!$L$2:$M$5,2,FALSE),$J$4)))</f>
        <v>0</v>
      </c>
      <c r="N4510" s="48" t="s">
        <v>60</v>
      </c>
      <c r="O4510" s="6" t="s">
        <v>60</v>
      </c>
      <c r="P4510" s="49" t="s">
        <v>66</v>
      </c>
      <c r="Q4510" s="49" t="s">
        <v>67</v>
      </c>
      <c r="R4510" s="6" t="s">
        <v>60</v>
      </c>
      <c r="S4510" s="49" t="s">
        <v>60</v>
      </c>
      <c r="T4510" s="73" t="str">
        <f>IF(_xlfn.XLOOKUP(I4510,LEGEND!B:B,LEGEND!H:H)&lt;&gt;"-",HYPERLINK(_xlfn.XLOOKUP(I4510,LEGEND!B:B,LEGEND!H:H),"link"),_xlfn.XLOOKUP(I4510,LEGEND!B:B,LEGEND!H:H))</f>
        <v>link</v>
      </c>
      <c r="U4510" s="73" t="str">
        <f>HYPERLINK(_xlfn.XLOOKUP(I4510,LEGEND!B:B,LEGEND!I:I))</f>
        <v>https://milwaukee-media-images.s3.amazonaws.com/hi/4932464574--Hero_1.jpg</v>
      </c>
      <c r="V4510" s="51" t="s">
        <v>21830</v>
      </c>
      <c r="W4510" s="63" t="s">
        <v>1189</v>
      </c>
      <c r="X4510" s="64">
        <v>280</v>
      </c>
      <c r="Y4510" s="64">
        <v>66</v>
      </c>
      <c r="Z4510" s="64">
        <v>28</v>
      </c>
      <c r="AA4510" s="84">
        <v>0.38400000000000001</v>
      </c>
      <c r="AB4510" s="85">
        <v>1</v>
      </c>
      <c r="AC4510" s="85">
        <v>1</v>
      </c>
    </row>
    <row r="4511" spans="1:29" ht="38.25">
      <c r="A4511" s="1"/>
      <c r="B4511" s="6" t="s">
        <v>9969</v>
      </c>
      <c r="C4511" s="6" t="s">
        <v>8778</v>
      </c>
      <c r="D4511" s="6" t="s">
        <v>11040</v>
      </c>
      <c r="E4511" s="49" t="s">
        <v>11041</v>
      </c>
      <c r="F4511" s="6" t="s">
        <v>60</v>
      </c>
      <c r="G4511" s="6" t="s">
        <v>60</v>
      </c>
      <c r="H4511" s="6" t="s">
        <v>60</v>
      </c>
      <c r="I4511" s="60" t="s">
        <v>21831</v>
      </c>
      <c r="J4511" s="49" t="s">
        <v>21832</v>
      </c>
      <c r="K4511" s="6" t="s">
        <v>21833</v>
      </c>
      <c r="L4511" s="29">
        <f>IF($J$6="с учетом НДС",VLOOKUP(I4511,LEGEND!B:E,4,0)*(1-M4511),VLOOKUP(I4511,LEGEND!B:E,4,0)*(1-M4511)/1.2)</f>
        <v>4390</v>
      </c>
      <c r="M4511" s="57">
        <f>IF(AND(B4511&lt;&gt;"1_Электроинструмент",B4511&lt;&gt;"2_Садовая техника"),$J$5,IF($J$4&lt;=20%,$J$4,IFERROR(VLOOKUP(S4511,LEGEND!$L$2:$M$5,2,FALSE),$J$4)))</f>
        <v>0</v>
      </c>
      <c r="N4511" s="48" t="s">
        <v>60</v>
      </c>
      <c r="O4511" s="6" t="s">
        <v>60</v>
      </c>
      <c r="P4511" s="49" t="s">
        <v>66</v>
      </c>
      <c r="Q4511" s="49" t="s">
        <v>67</v>
      </c>
      <c r="R4511" s="6" t="s">
        <v>60</v>
      </c>
      <c r="S4511" s="49" t="s">
        <v>60</v>
      </c>
      <c r="T4511" s="73" t="str">
        <f>IF(_xlfn.XLOOKUP(I4511,LEGEND!B:B,LEGEND!H:H)&lt;&gt;"-",HYPERLINK(_xlfn.XLOOKUP(I4511,LEGEND!B:B,LEGEND!H:H),"link"),_xlfn.XLOOKUP(I4511,LEGEND!B:B,LEGEND!H:H))</f>
        <v>link</v>
      </c>
      <c r="U4511" s="73" t="str">
        <f>HYPERLINK(_xlfn.XLOOKUP(I4511,LEGEND!B:B,LEGEND!I:I))</f>
        <v>https://milwaukee-media-images.s3.amazonaws.com/hi/4932472261--Hero_1.jpg</v>
      </c>
      <c r="V4511" s="51" t="s">
        <v>21834</v>
      </c>
      <c r="W4511" s="63" t="s">
        <v>71</v>
      </c>
      <c r="X4511" s="64">
        <v>483</v>
      </c>
      <c r="Y4511" s="64">
        <v>144</v>
      </c>
      <c r="Z4511" s="64">
        <v>24</v>
      </c>
      <c r="AA4511" s="84">
        <v>1.25</v>
      </c>
      <c r="AB4511" s="85">
        <v>1</v>
      </c>
      <c r="AC4511" s="85">
        <v>1</v>
      </c>
    </row>
    <row r="4512" spans="1:29" ht="25.5">
      <c r="A4512" s="1"/>
      <c r="B4512" s="6" t="s">
        <v>9969</v>
      </c>
      <c r="C4512" s="6" t="s">
        <v>8778</v>
      </c>
      <c r="D4512" s="6" t="s">
        <v>11040</v>
      </c>
      <c r="E4512" s="49" t="s">
        <v>11041</v>
      </c>
      <c r="F4512" s="6" t="s">
        <v>60</v>
      </c>
      <c r="G4512" s="6" t="s">
        <v>60</v>
      </c>
      <c r="H4512" s="6" t="s">
        <v>60</v>
      </c>
      <c r="I4512" s="60" t="s">
        <v>21835</v>
      </c>
      <c r="J4512" s="49" t="s">
        <v>21836</v>
      </c>
      <c r="K4512" s="6" t="s">
        <v>21837</v>
      </c>
      <c r="L4512" s="29">
        <f>IF($J$6="с учетом НДС",VLOOKUP(I4512,LEGEND!B:E,4,0)*(1-M4512),VLOOKUP(I4512,LEGEND!B:E,4,0)*(1-M4512)/1.2)</f>
        <v>4700</v>
      </c>
      <c r="M4512" s="57">
        <f>IF(AND(B4512&lt;&gt;"1_Электроинструмент",B4512&lt;&gt;"2_Садовая техника"),$J$5,IF($J$4&lt;=20%,$J$4,IFERROR(VLOOKUP(S4512,LEGEND!$L$2:$M$5,2,FALSE),$J$4)))</f>
        <v>0</v>
      </c>
      <c r="N4512" s="48" t="s">
        <v>60</v>
      </c>
      <c r="O4512" s="6" t="s">
        <v>60</v>
      </c>
      <c r="P4512" s="49" t="s">
        <v>66</v>
      </c>
      <c r="Q4512" s="49" t="s">
        <v>67</v>
      </c>
      <c r="R4512" s="6" t="s">
        <v>60</v>
      </c>
      <c r="S4512" s="49" t="s">
        <v>60</v>
      </c>
      <c r="T4512" s="73" t="str">
        <f>IF(_xlfn.XLOOKUP(I4512,LEGEND!B:B,LEGEND!H:H)&lt;&gt;"-",HYPERLINK(_xlfn.XLOOKUP(I4512,LEGEND!B:B,LEGEND!H:H),"link"),_xlfn.XLOOKUP(I4512,LEGEND!B:B,LEGEND!H:H))</f>
        <v>link</v>
      </c>
      <c r="U4512" s="73" t="str">
        <f>HYPERLINK(_xlfn.XLOOKUP(I4512,LEGEND!B:B,LEGEND!I:I))</f>
        <v>https://milwaukee-media-images.s3.amazonaws.com/hi/4932464562--Hero_1.jpg</v>
      </c>
      <c r="V4512" s="51" t="s">
        <v>21838</v>
      </c>
      <c r="W4512" s="63" t="s">
        <v>1189</v>
      </c>
      <c r="X4512" s="64">
        <v>240</v>
      </c>
      <c r="Y4512" s="64">
        <v>65</v>
      </c>
      <c r="Z4512" s="64">
        <v>28</v>
      </c>
      <c r="AA4512" s="84">
        <v>0.2</v>
      </c>
      <c r="AB4512" s="85">
        <v>1</v>
      </c>
      <c r="AC4512" s="85">
        <v>1</v>
      </c>
    </row>
    <row r="4513" spans="1:29" ht="25.5">
      <c r="A4513" s="1"/>
      <c r="B4513" s="6" t="s">
        <v>9969</v>
      </c>
      <c r="C4513" s="6" t="s">
        <v>8778</v>
      </c>
      <c r="D4513" s="6" t="s">
        <v>11040</v>
      </c>
      <c r="E4513" s="49" t="s">
        <v>11041</v>
      </c>
      <c r="F4513" s="6" t="s">
        <v>60</v>
      </c>
      <c r="G4513" s="6" t="s">
        <v>60</v>
      </c>
      <c r="H4513" s="6" t="s">
        <v>60</v>
      </c>
      <c r="I4513" s="60" t="s">
        <v>21839</v>
      </c>
      <c r="J4513" s="49" t="s">
        <v>21840</v>
      </c>
      <c r="K4513" s="6" t="s">
        <v>21841</v>
      </c>
      <c r="L4513" s="29">
        <f>IF($J$6="с учетом НДС",VLOOKUP(I4513,LEGEND!B:E,4,0)*(1-M4513),VLOOKUP(I4513,LEGEND!B:E,4,0)*(1-M4513)/1.2)</f>
        <v>4720</v>
      </c>
      <c r="M4513" s="57">
        <f>IF(AND(B4513&lt;&gt;"1_Электроинструмент",B4513&lt;&gt;"2_Садовая техника"),$J$5,IF($J$4&lt;=20%,$J$4,IFERROR(VLOOKUP(S4513,LEGEND!$L$2:$M$5,2,FALSE),$J$4)))</f>
        <v>0</v>
      </c>
      <c r="N4513" s="48" t="s">
        <v>60</v>
      </c>
      <c r="O4513" s="6" t="s">
        <v>60</v>
      </c>
      <c r="P4513" s="49" t="s">
        <v>66</v>
      </c>
      <c r="Q4513" s="49" t="s">
        <v>67</v>
      </c>
      <c r="R4513" s="6" t="s">
        <v>60</v>
      </c>
      <c r="S4513" s="49" t="s">
        <v>60</v>
      </c>
      <c r="T4513" s="73" t="str">
        <f>IF(_xlfn.XLOOKUP(I4513,LEGEND!B:B,LEGEND!H:H)&lt;&gt;"-",HYPERLINK(_xlfn.XLOOKUP(I4513,LEGEND!B:B,LEGEND!H:H),"link"),_xlfn.XLOOKUP(I4513,LEGEND!B:B,LEGEND!H:H))</f>
        <v>link</v>
      </c>
      <c r="U4513" s="73" t="str">
        <f>HYPERLINK(_xlfn.XLOOKUP(I4513,LEGEND!B:B,LEGEND!I:I))</f>
        <v>https://milwaukee-media-images.s3.amazonaws.com/hi/4932464570--Hero_1.jpg</v>
      </c>
      <c r="V4513" s="51" t="s">
        <v>21842</v>
      </c>
      <c r="W4513" s="63" t="s">
        <v>1189</v>
      </c>
      <c r="X4513" s="64">
        <v>254</v>
      </c>
      <c r="Y4513" s="64">
        <v>66</v>
      </c>
      <c r="Z4513" s="64">
        <v>30</v>
      </c>
      <c r="AA4513" s="84">
        <v>0.312</v>
      </c>
      <c r="AB4513" s="85">
        <v>1</v>
      </c>
      <c r="AC4513" s="85">
        <v>1</v>
      </c>
    </row>
    <row r="4514" spans="1:29" ht="38.25">
      <c r="A4514" s="1"/>
      <c r="B4514" s="6" t="s">
        <v>9969</v>
      </c>
      <c r="C4514" s="6" t="s">
        <v>8778</v>
      </c>
      <c r="D4514" s="6" t="s">
        <v>11040</v>
      </c>
      <c r="E4514" s="49" t="s">
        <v>11041</v>
      </c>
      <c r="F4514" s="6" t="s">
        <v>60</v>
      </c>
      <c r="G4514" s="6" t="s">
        <v>60</v>
      </c>
      <c r="H4514" s="6" t="s">
        <v>60</v>
      </c>
      <c r="I4514" s="60" t="s">
        <v>24213</v>
      </c>
      <c r="J4514" s="49" t="s">
        <v>24214</v>
      </c>
      <c r="K4514" s="6" t="s">
        <v>24215</v>
      </c>
      <c r="L4514" s="29">
        <f>IF($J$6="с учетом НДС",VLOOKUP(I4514,LEGEND!B:E,4,0)*(1-M4514),VLOOKUP(I4514,LEGEND!B:E,4,0)*(1-M4514)/1.2)</f>
        <v>4730</v>
      </c>
      <c r="M4514" s="57">
        <f>IF(AND(B4514&lt;&gt;"1_Электроинструмент",B4514&lt;&gt;"2_Садовая техника"),$J$5,IF($J$4&lt;=20%,$J$4,IFERROR(VLOOKUP(S4514,LEGEND!$L$2:$M$5,2,FALSE),$J$4)))</f>
        <v>0</v>
      </c>
      <c r="N4514" s="48" t="s">
        <v>60</v>
      </c>
      <c r="O4514" s="6" t="s">
        <v>60</v>
      </c>
      <c r="P4514" s="49" t="s">
        <v>1556</v>
      </c>
      <c r="Q4514" s="49" t="s">
        <v>473</v>
      </c>
      <c r="R4514" s="6" t="s">
        <v>60</v>
      </c>
      <c r="S4514" s="49" t="s">
        <v>60</v>
      </c>
      <c r="T4514" s="73" t="str">
        <f>IF(_xlfn.XLOOKUP(I4514,LEGEND!B:B,LEGEND!H:H)&lt;&gt;"-",HYPERLINK(_xlfn.XLOOKUP(I4514,LEGEND!B:B,LEGEND!H:H),"link"),_xlfn.XLOOKUP(I4514,LEGEND!B:B,LEGEND!H:H))</f>
        <v>-</v>
      </c>
      <c r="U4514" s="73" t="str">
        <f>HYPERLINK(_xlfn.XLOOKUP(I4514,LEGEND!B:B,LEGEND!I:I))</f>
        <v>-</v>
      </c>
      <c r="V4514" s="51" t="s">
        <v>24216</v>
      </c>
      <c r="W4514" s="63" t="s">
        <v>2678</v>
      </c>
      <c r="X4514" s="64">
        <v>479</v>
      </c>
      <c r="Y4514" s="64">
        <v>239</v>
      </c>
      <c r="Z4514" s="64">
        <v>19</v>
      </c>
      <c r="AA4514" s="84">
        <v>1.43</v>
      </c>
      <c r="AB4514" s="85">
        <v>1</v>
      </c>
      <c r="AC4514" s="85">
        <v>1</v>
      </c>
    </row>
    <row r="4515" spans="1:29" ht="38.25">
      <c r="A4515" s="1"/>
      <c r="B4515" s="6" t="s">
        <v>9969</v>
      </c>
      <c r="C4515" s="6" t="s">
        <v>8778</v>
      </c>
      <c r="D4515" s="6" t="s">
        <v>11040</v>
      </c>
      <c r="E4515" s="49" t="s">
        <v>11041</v>
      </c>
      <c r="F4515" s="6" t="s">
        <v>60</v>
      </c>
      <c r="G4515" s="6" t="s">
        <v>60</v>
      </c>
      <c r="H4515" s="6" t="s">
        <v>60</v>
      </c>
      <c r="I4515" s="60" t="s">
        <v>21843</v>
      </c>
      <c r="J4515" s="49" t="s">
        <v>21844</v>
      </c>
      <c r="K4515" s="6" t="s">
        <v>21845</v>
      </c>
      <c r="L4515" s="29">
        <f>IF($J$6="с учетом НДС",VLOOKUP(I4515,LEGEND!B:E,4,0)*(1-M4515),VLOOKUP(I4515,LEGEND!B:E,4,0)*(1-M4515)/1.2)</f>
        <v>4800</v>
      </c>
      <c r="M4515" s="57">
        <f>IF(AND(B4515&lt;&gt;"1_Электроинструмент",B4515&lt;&gt;"2_Садовая техника"),$J$5,IF($J$4&lt;=20%,$J$4,IFERROR(VLOOKUP(S4515,LEGEND!$L$2:$M$5,2,FALSE),$J$4)))</f>
        <v>0</v>
      </c>
      <c r="N4515" s="48" t="s">
        <v>60</v>
      </c>
      <c r="O4515" s="6" t="s">
        <v>60</v>
      </c>
      <c r="P4515" s="49" t="s">
        <v>66</v>
      </c>
      <c r="Q4515" s="49" t="s">
        <v>67</v>
      </c>
      <c r="R4515" s="6" t="s">
        <v>60</v>
      </c>
      <c r="S4515" s="49" t="s">
        <v>60</v>
      </c>
      <c r="T4515" s="73" t="str">
        <f>IF(_xlfn.XLOOKUP(I4515,LEGEND!B:B,LEGEND!H:H)&lt;&gt;"-",HYPERLINK(_xlfn.XLOOKUP(I4515,LEGEND!B:B,LEGEND!H:H),"link"),_xlfn.XLOOKUP(I4515,LEGEND!B:B,LEGEND!H:H))</f>
        <v>link</v>
      </c>
      <c r="U4515" s="73" t="str">
        <f>HYPERLINK(_xlfn.XLOOKUP(I4515,LEGEND!B:B,LEGEND!I:I))</f>
        <v>https://milwaukee-media-images.s3.amazonaws.com/hi/4932472259--Hero_1.jpg</v>
      </c>
      <c r="V4515" s="51" t="s">
        <v>21846</v>
      </c>
      <c r="W4515" s="63" t="s">
        <v>71</v>
      </c>
      <c r="X4515" s="64">
        <v>479</v>
      </c>
      <c r="Y4515" s="64">
        <v>239</v>
      </c>
      <c r="Z4515" s="64">
        <v>19</v>
      </c>
      <c r="AA4515" s="84">
        <v>1.43</v>
      </c>
      <c r="AB4515" s="85">
        <v>1</v>
      </c>
      <c r="AC4515" s="85">
        <v>1</v>
      </c>
    </row>
    <row r="4516" spans="1:29" ht="25.5">
      <c r="A4516" s="1"/>
      <c r="B4516" s="6" t="s">
        <v>9969</v>
      </c>
      <c r="C4516" s="6" t="s">
        <v>8778</v>
      </c>
      <c r="D4516" s="6" t="s">
        <v>11040</v>
      </c>
      <c r="E4516" s="49" t="s">
        <v>11041</v>
      </c>
      <c r="F4516" s="6" t="s">
        <v>60</v>
      </c>
      <c r="G4516" s="6" t="s">
        <v>60</v>
      </c>
      <c r="H4516" s="6" t="s">
        <v>60</v>
      </c>
      <c r="I4516" s="60" t="s">
        <v>21847</v>
      </c>
      <c r="J4516" s="49" t="s">
        <v>21848</v>
      </c>
      <c r="K4516" s="6" t="s">
        <v>21849</v>
      </c>
      <c r="L4516" s="29">
        <f>IF($J$6="с учетом НДС",VLOOKUP(I4516,LEGEND!B:E,4,0)*(1-M4516),VLOOKUP(I4516,LEGEND!B:E,4,0)*(1-M4516)/1.2)</f>
        <v>5800</v>
      </c>
      <c r="M4516" s="57">
        <f>IF(AND(B4516&lt;&gt;"1_Электроинструмент",B4516&lt;&gt;"2_Садовая техника"),$J$5,IF($J$4&lt;=20%,$J$4,IFERROR(VLOOKUP(S4516,LEGEND!$L$2:$M$5,2,FALSE),$J$4)))</f>
        <v>0</v>
      </c>
      <c r="N4516" s="48" t="s">
        <v>60</v>
      </c>
      <c r="O4516" s="6" t="s">
        <v>60</v>
      </c>
      <c r="P4516" s="49" t="s">
        <v>66</v>
      </c>
      <c r="Q4516" s="49" t="s">
        <v>67</v>
      </c>
      <c r="R4516" s="6" t="s">
        <v>60</v>
      </c>
      <c r="S4516" s="49" t="s">
        <v>60</v>
      </c>
      <c r="T4516" s="73" t="str">
        <f>IF(_xlfn.XLOOKUP(I4516,LEGEND!B:B,LEGEND!H:H)&lt;&gt;"-",HYPERLINK(_xlfn.XLOOKUP(I4516,LEGEND!B:B,LEGEND!H:H),"link"),_xlfn.XLOOKUP(I4516,LEGEND!B:B,LEGEND!H:H))</f>
        <v>link</v>
      </c>
      <c r="U4516" s="73" t="str">
        <f>HYPERLINK(_xlfn.XLOOKUP(I4516,LEGEND!B:B,LEGEND!I:I))</f>
        <v>https://milwaukee-media-images.s3.amazonaws.com/hi/4932464563--Hero_1.jpg</v>
      </c>
      <c r="V4516" s="51" t="s">
        <v>21850</v>
      </c>
      <c r="W4516" s="63" t="s">
        <v>1189</v>
      </c>
      <c r="X4516" s="64">
        <v>268</v>
      </c>
      <c r="Y4516" s="64">
        <v>65</v>
      </c>
      <c r="Z4516" s="64">
        <v>28</v>
      </c>
      <c r="AA4516" s="84">
        <v>0.33</v>
      </c>
      <c r="AB4516" s="85">
        <v>1</v>
      </c>
      <c r="AC4516" s="85">
        <v>1</v>
      </c>
    </row>
    <row r="4517" spans="1:29" ht="25.5">
      <c r="A4517" s="1"/>
      <c r="B4517" s="6" t="s">
        <v>9969</v>
      </c>
      <c r="C4517" s="6" t="s">
        <v>8778</v>
      </c>
      <c r="D4517" s="6" t="s">
        <v>11040</v>
      </c>
      <c r="E4517" s="49" t="s">
        <v>11041</v>
      </c>
      <c r="F4517" s="6" t="s">
        <v>60</v>
      </c>
      <c r="G4517" s="6" t="s">
        <v>60</v>
      </c>
      <c r="H4517" s="6" t="s">
        <v>60</v>
      </c>
      <c r="I4517" s="60" t="s">
        <v>21851</v>
      </c>
      <c r="J4517" s="49" t="s">
        <v>21852</v>
      </c>
      <c r="K4517" s="6" t="s">
        <v>21853</v>
      </c>
      <c r="L4517" s="29">
        <f>IF($J$6="с учетом НДС",VLOOKUP(I4517,LEGEND!B:E,4,0)*(1-M4517),VLOOKUP(I4517,LEGEND!B:E,4,0)*(1-M4517)/1.2)</f>
        <v>9100</v>
      </c>
      <c r="M4517" s="57">
        <f>IF(AND(B4517&lt;&gt;"1_Электроинструмент",B4517&lt;&gt;"2_Садовая техника"),$J$5,IF($J$4&lt;=20%,$J$4,IFERROR(VLOOKUP(S4517,LEGEND!$L$2:$M$5,2,FALSE),$J$4)))</f>
        <v>0</v>
      </c>
      <c r="N4517" s="48" t="s">
        <v>60</v>
      </c>
      <c r="O4517" s="6" t="s">
        <v>60</v>
      </c>
      <c r="P4517" s="49" t="s">
        <v>66</v>
      </c>
      <c r="Q4517" s="49" t="s">
        <v>67</v>
      </c>
      <c r="R4517" s="6" t="s">
        <v>60</v>
      </c>
      <c r="S4517" s="49" t="s">
        <v>60</v>
      </c>
      <c r="T4517" s="73" t="str">
        <f>IF(_xlfn.XLOOKUP(I4517,LEGEND!B:B,LEGEND!H:H)&lt;&gt;"-",HYPERLINK(_xlfn.XLOOKUP(I4517,LEGEND!B:B,LEGEND!H:H),"link"),_xlfn.XLOOKUP(I4517,LEGEND!B:B,LEGEND!H:H))</f>
        <v>link</v>
      </c>
      <c r="U4517" s="73" t="str">
        <f>HYPERLINK(_xlfn.XLOOKUP(I4517,LEGEND!B:B,LEGEND!I:I))</f>
        <v>https://milwaukee-media-images.s3.amazonaws.com/hi/4932464575--Hero_1.jpg</v>
      </c>
      <c r="V4517" s="51" t="s">
        <v>21854</v>
      </c>
      <c r="W4517" s="63" t="s">
        <v>1189</v>
      </c>
      <c r="X4517" s="64">
        <v>295</v>
      </c>
      <c r="Y4517" s="64">
        <v>230</v>
      </c>
      <c r="Z4517" s="64">
        <v>30</v>
      </c>
      <c r="AA4517" s="84">
        <v>0.73</v>
      </c>
      <c r="AB4517" s="85">
        <v>1</v>
      </c>
      <c r="AC4517" s="85">
        <v>1</v>
      </c>
    </row>
    <row r="4518" spans="1:29" ht="25.5">
      <c r="A4518" s="1"/>
      <c r="B4518" s="6" t="s">
        <v>9969</v>
      </c>
      <c r="C4518" s="6" t="s">
        <v>8778</v>
      </c>
      <c r="D4518" s="6" t="s">
        <v>11040</v>
      </c>
      <c r="E4518" s="49" t="s">
        <v>11041</v>
      </c>
      <c r="F4518" s="6" t="s">
        <v>60</v>
      </c>
      <c r="G4518" s="6" t="s">
        <v>60</v>
      </c>
      <c r="H4518" s="6" t="s">
        <v>60</v>
      </c>
      <c r="I4518" s="60" t="s">
        <v>11042</v>
      </c>
      <c r="J4518" s="49" t="s">
        <v>11043</v>
      </c>
      <c r="K4518" s="6" t="s">
        <v>11044</v>
      </c>
      <c r="L4518" s="29">
        <f>IF($J$6="с учетом НДС",VLOOKUP(I4518,LEGEND!B:E,4,0)*(1-M4518),VLOOKUP(I4518,LEGEND!B:E,4,0)*(1-M4518)/1.2)</f>
        <v>18100</v>
      </c>
      <c r="M4518" s="57">
        <f>IF(AND(B4518&lt;&gt;"1_Электроинструмент",B4518&lt;&gt;"2_Садовая техника"),$J$5,IF($J$4&lt;=20%,$J$4,IFERROR(VLOOKUP(S4518,LEGEND!$L$2:$M$5,2,FALSE),$J$4)))</f>
        <v>0</v>
      </c>
      <c r="N4518" s="48" t="s">
        <v>60</v>
      </c>
      <c r="O4518" s="6" t="s">
        <v>60</v>
      </c>
      <c r="P4518" s="49" t="s">
        <v>1556</v>
      </c>
      <c r="Q4518" s="49" t="s">
        <v>67</v>
      </c>
      <c r="R4518" s="6" t="s">
        <v>60</v>
      </c>
      <c r="S4518" s="49" t="s">
        <v>60</v>
      </c>
      <c r="T4518" s="73" t="str">
        <f>IF(_xlfn.XLOOKUP(I4518,LEGEND!B:B,LEGEND!H:H)&lt;&gt;"-",HYPERLINK(_xlfn.XLOOKUP(I4518,LEGEND!B:B,LEGEND!H:H),"link"),_xlfn.XLOOKUP(I4518,LEGEND!B:B,LEGEND!H:H))</f>
        <v>-</v>
      </c>
      <c r="U4518" s="73" t="str">
        <f>HYPERLINK(_xlfn.XLOOKUP(I4518,LEGEND!B:B,LEGEND!I:I))</f>
        <v>-</v>
      </c>
      <c r="V4518" s="51" t="s">
        <v>11045</v>
      </c>
      <c r="W4518" s="63" t="s">
        <v>1189</v>
      </c>
      <c r="X4518" s="64">
        <v>590</v>
      </c>
      <c r="Y4518" s="64">
        <v>392</v>
      </c>
      <c r="Z4518" s="64">
        <v>205</v>
      </c>
      <c r="AA4518" s="84">
        <v>3.9660000000000002</v>
      </c>
      <c r="AB4518" s="85">
        <v>1</v>
      </c>
      <c r="AC4518" s="85">
        <v>1</v>
      </c>
    </row>
    <row r="4519" spans="1:29" ht="25.5">
      <c r="A4519" s="1"/>
      <c r="B4519" s="6" t="s">
        <v>9969</v>
      </c>
      <c r="C4519" s="6" t="s">
        <v>8778</v>
      </c>
      <c r="D4519" s="6" t="s">
        <v>10015</v>
      </c>
      <c r="E4519" s="49" t="s">
        <v>21855</v>
      </c>
      <c r="F4519" s="6" t="s">
        <v>60</v>
      </c>
      <c r="G4519" s="6" t="s">
        <v>60</v>
      </c>
      <c r="H4519" s="6" t="s">
        <v>60</v>
      </c>
      <c r="I4519" s="60" t="s">
        <v>21856</v>
      </c>
      <c r="J4519" s="49" t="s">
        <v>21857</v>
      </c>
      <c r="K4519" s="6" t="s">
        <v>21858</v>
      </c>
      <c r="L4519" s="29">
        <f>IF($J$6="с учетом НДС",VLOOKUP(I4519,LEGEND!B:E,4,0)*(1-M4519),VLOOKUP(I4519,LEGEND!B:E,4,0)*(1-M4519)/1.2)</f>
        <v>1820</v>
      </c>
      <c r="M4519" s="57">
        <f>IF(AND(B4519&lt;&gt;"1_Электроинструмент",B4519&lt;&gt;"2_Садовая техника"),$J$5,IF($J$4&lt;=20%,$J$4,IFERROR(VLOOKUP(S4519,LEGEND!$L$2:$M$5,2,FALSE),$J$4)))</f>
        <v>0</v>
      </c>
      <c r="N4519" s="48" t="s">
        <v>60</v>
      </c>
      <c r="O4519" s="6" t="s">
        <v>60</v>
      </c>
      <c r="P4519" s="49" t="s">
        <v>66</v>
      </c>
      <c r="Q4519" s="49" t="s">
        <v>67</v>
      </c>
      <c r="R4519" s="6" t="s">
        <v>60</v>
      </c>
      <c r="S4519" s="49" t="s">
        <v>60</v>
      </c>
      <c r="T4519" s="73" t="str">
        <f>IF(_xlfn.XLOOKUP(I4519,LEGEND!B:B,LEGEND!H:H)&lt;&gt;"-",HYPERLINK(_xlfn.XLOOKUP(I4519,LEGEND!B:B,LEGEND!H:H),"link"),_xlfn.XLOOKUP(I4519,LEGEND!B:B,LEGEND!H:H))</f>
        <v>link</v>
      </c>
      <c r="U4519" s="73" t="str">
        <f>HYPERLINK(_xlfn.XLOOKUP(I4519,LEGEND!B:B,LEGEND!I:I))</f>
        <v>https://milwaukee-media-images.s3.amazonaws.com/hi/48227406--Hero_1.jpg</v>
      </c>
      <c r="V4519" s="51" t="s">
        <v>21859</v>
      </c>
      <c r="W4519" s="63" t="s">
        <v>2678</v>
      </c>
      <c r="X4519" s="64">
        <v>233</v>
      </c>
      <c r="Y4519" s="64">
        <v>99</v>
      </c>
      <c r="Z4519" s="64">
        <v>17</v>
      </c>
      <c r="AA4519" s="84">
        <v>0.188</v>
      </c>
      <c r="AB4519" s="85">
        <v>1</v>
      </c>
      <c r="AC4519" s="85">
        <v>1</v>
      </c>
    </row>
    <row r="4520" spans="1:29" ht="25.5">
      <c r="A4520" s="1"/>
      <c r="B4520" s="6" t="s">
        <v>9969</v>
      </c>
      <c r="C4520" s="6" t="s">
        <v>8778</v>
      </c>
      <c r="D4520" s="6" t="s">
        <v>10015</v>
      </c>
      <c r="E4520" s="49" t="s">
        <v>21855</v>
      </c>
      <c r="F4520" s="6" t="s">
        <v>60</v>
      </c>
      <c r="G4520" s="6" t="s">
        <v>60</v>
      </c>
      <c r="H4520" s="6" t="s">
        <v>60</v>
      </c>
      <c r="I4520" s="60" t="s">
        <v>21860</v>
      </c>
      <c r="J4520" s="49" t="s">
        <v>21861</v>
      </c>
      <c r="K4520" s="6" t="s">
        <v>21862</v>
      </c>
      <c r="L4520" s="29">
        <f>IF($J$6="с учетом НДС",VLOOKUP(I4520,LEGEND!B:E,4,0)*(1-M4520),VLOOKUP(I4520,LEGEND!B:E,4,0)*(1-M4520)/1.2)</f>
        <v>2400</v>
      </c>
      <c r="M4520" s="57">
        <f>IF(AND(B4520&lt;&gt;"1_Электроинструмент",B4520&lt;&gt;"2_Садовая техника"),$J$5,IF($J$4&lt;=20%,$J$4,IFERROR(VLOOKUP(S4520,LEGEND!$L$2:$M$5,2,FALSE),$J$4)))</f>
        <v>0</v>
      </c>
      <c r="N4520" s="48" t="s">
        <v>60</v>
      </c>
      <c r="O4520" s="6" t="s">
        <v>60</v>
      </c>
      <c r="P4520" s="49" t="s">
        <v>66</v>
      </c>
      <c r="Q4520" s="49" t="s">
        <v>67</v>
      </c>
      <c r="R4520" s="6" t="s">
        <v>60</v>
      </c>
      <c r="S4520" s="49" t="s">
        <v>60</v>
      </c>
      <c r="T4520" s="73" t="str">
        <f>IF(_xlfn.XLOOKUP(I4520,LEGEND!B:B,LEGEND!H:H)&lt;&gt;"-",HYPERLINK(_xlfn.XLOOKUP(I4520,LEGEND!B:B,LEGEND!H:H),"link"),_xlfn.XLOOKUP(I4520,LEGEND!B:B,LEGEND!H:H))</f>
        <v>link</v>
      </c>
      <c r="U4520" s="73" t="str">
        <f>HYPERLINK(_xlfn.XLOOKUP(I4520,LEGEND!B:B,LEGEND!I:I))</f>
        <v>https://milwaukee-media-images.s3.amazonaws.com/hi/48227408--Hero_01.jpg</v>
      </c>
      <c r="V4520" s="51" t="s">
        <v>21863</v>
      </c>
      <c r="W4520" s="63" t="s">
        <v>2678</v>
      </c>
      <c r="X4520" s="64">
        <v>279</v>
      </c>
      <c r="Y4520" s="64">
        <v>109</v>
      </c>
      <c r="Z4520" s="64">
        <v>19</v>
      </c>
      <c r="AA4520" s="84">
        <v>0.35399999999999998</v>
      </c>
      <c r="AB4520" s="85">
        <v>1</v>
      </c>
      <c r="AC4520" s="85">
        <v>1</v>
      </c>
    </row>
    <row r="4521" spans="1:29" ht="25.5">
      <c r="A4521" s="1"/>
      <c r="B4521" s="6" t="s">
        <v>9969</v>
      </c>
      <c r="C4521" s="6" t="s">
        <v>8778</v>
      </c>
      <c r="D4521" s="6" t="s">
        <v>10015</v>
      </c>
      <c r="E4521" s="49" t="s">
        <v>21855</v>
      </c>
      <c r="F4521" s="6" t="s">
        <v>60</v>
      </c>
      <c r="G4521" s="6" t="s">
        <v>60</v>
      </c>
      <c r="H4521" s="6" t="s">
        <v>60</v>
      </c>
      <c r="I4521" s="60" t="s">
        <v>21864</v>
      </c>
      <c r="J4521" s="49" t="s">
        <v>21865</v>
      </c>
      <c r="K4521" s="6" t="s">
        <v>21866</v>
      </c>
      <c r="L4521" s="29">
        <f>IF($J$6="с учетом НДС",VLOOKUP(I4521,LEGEND!B:E,4,0)*(1-M4521),VLOOKUP(I4521,LEGEND!B:E,4,0)*(1-M4521)/1.2)</f>
        <v>2680</v>
      </c>
      <c r="M4521" s="57">
        <f>IF(AND(B4521&lt;&gt;"1_Электроинструмент",B4521&lt;&gt;"2_Садовая техника"),$J$5,IF($J$4&lt;=20%,$J$4,IFERROR(VLOOKUP(S4521,LEGEND!$L$2:$M$5,2,FALSE),$J$4)))</f>
        <v>0</v>
      </c>
      <c r="N4521" s="48" t="s">
        <v>60</v>
      </c>
      <c r="O4521" s="6" t="s">
        <v>60</v>
      </c>
      <c r="P4521" s="49" t="s">
        <v>66</v>
      </c>
      <c r="Q4521" s="49" t="s">
        <v>67</v>
      </c>
      <c r="R4521" s="6" t="s">
        <v>60</v>
      </c>
      <c r="S4521" s="49" t="s">
        <v>60</v>
      </c>
      <c r="T4521" s="73" t="str">
        <f>IF(_xlfn.XLOOKUP(I4521,LEGEND!B:B,LEGEND!H:H)&lt;&gt;"-",HYPERLINK(_xlfn.XLOOKUP(I4521,LEGEND!B:B,LEGEND!H:H),"link"),_xlfn.XLOOKUP(I4521,LEGEND!B:B,LEGEND!H:H))</f>
        <v>link</v>
      </c>
      <c r="U4521" s="73" t="str">
        <f>HYPERLINK(_xlfn.XLOOKUP(I4521,LEGEND!B:B,LEGEND!I:I))</f>
        <v>https://milwaukee-media-images.s3.amazonaws.com/hi/48227508--Hero_01.jpg</v>
      </c>
      <c r="V4521" s="51" t="s">
        <v>21867</v>
      </c>
      <c r="W4521" s="63" t="s">
        <v>2678</v>
      </c>
      <c r="X4521" s="64">
        <v>289</v>
      </c>
      <c r="Y4521" s="64">
        <v>129</v>
      </c>
      <c r="Z4521" s="64">
        <v>19</v>
      </c>
      <c r="AA4521" s="84">
        <v>0.39400000000000002</v>
      </c>
      <c r="AB4521" s="85">
        <v>1</v>
      </c>
      <c r="AC4521" s="85">
        <v>1</v>
      </c>
    </row>
    <row r="4522" spans="1:29" ht="25.5">
      <c r="A4522" s="1"/>
      <c r="B4522" s="6" t="s">
        <v>9969</v>
      </c>
      <c r="C4522" s="6" t="s">
        <v>8778</v>
      </c>
      <c r="D4522" s="6" t="s">
        <v>10015</v>
      </c>
      <c r="E4522" s="49" t="s">
        <v>21855</v>
      </c>
      <c r="F4522" s="6" t="s">
        <v>60</v>
      </c>
      <c r="G4522" s="6" t="s">
        <v>60</v>
      </c>
      <c r="H4522" s="6" t="s">
        <v>60</v>
      </c>
      <c r="I4522" s="60" t="s">
        <v>21868</v>
      </c>
      <c r="J4522" s="49" t="s">
        <v>21869</v>
      </c>
      <c r="K4522" s="6" t="s">
        <v>21870</v>
      </c>
      <c r="L4522" s="29">
        <f>IF($J$6="с учетом НДС",VLOOKUP(I4522,LEGEND!B:E,4,0)*(1-M4522),VLOOKUP(I4522,LEGEND!B:E,4,0)*(1-M4522)/1.2)</f>
        <v>2790</v>
      </c>
      <c r="M4522" s="57">
        <f>IF(AND(B4522&lt;&gt;"1_Электроинструмент",B4522&lt;&gt;"2_Садовая техника"),$J$5,IF($J$4&lt;=20%,$J$4,IFERROR(VLOOKUP(S4522,LEGEND!$L$2:$M$5,2,FALSE),$J$4)))</f>
        <v>0</v>
      </c>
      <c r="N4522" s="48" t="s">
        <v>60</v>
      </c>
      <c r="O4522" s="6" t="s">
        <v>60</v>
      </c>
      <c r="P4522" s="49" t="s">
        <v>66</v>
      </c>
      <c r="Q4522" s="49" t="s">
        <v>67</v>
      </c>
      <c r="R4522" s="6" t="s">
        <v>60</v>
      </c>
      <c r="S4522" s="49" t="s">
        <v>60</v>
      </c>
      <c r="T4522" s="73" t="str">
        <f>IF(_xlfn.XLOOKUP(I4522,LEGEND!B:B,LEGEND!H:H)&lt;&gt;"-",HYPERLINK(_xlfn.XLOOKUP(I4522,LEGEND!B:B,LEGEND!H:H),"link"),_xlfn.XLOOKUP(I4522,LEGEND!B:B,LEGEND!H:H))</f>
        <v>link</v>
      </c>
      <c r="U4522" s="73" t="str">
        <f>HYPERLINK(_xlfn.XLOOKUP(I4522,LEGEND!B:B,LEGEND!I:I))</f>
        <v>https://milwaukee-media-images.s3.amazonaws.com/hi/48227410--Hero_01.jpg</v>
      </c>
      <c r="V4522" s="51" t="s">
        <v>21871</v>
      </c>
      <c r="W4522" s="63" t="s">
        <v>2678</v>
      </c>
      <c r="X4522" s="64">
        <v>343</v>
      </c>
      <c r="Y4522" s="64">
        <v>119</v>
      </c>
      <c r="Z4522" s="64">
        <v>22</v>
      </c>
      <c r="AA4522" s="84">
        <v>0.53900000000000003</v>
      </c>
      <c r="AB4522" s="85">
        <v>1</v>
      </c>
      <c r="AC4522" s="85">
        <v>1</v>
      </c>
    </row>
    <row r="4523" spans="1:29" ht="25.5">
      <c r="A4523" s="1"/>
      <c r="B4523" s="6" t="s">
        <v>9969</v>
      </c>
      <c r="C4523" s="6" t="s">
        <v>8778</v>
      </c>
      <c r="D4523" s="6" t="s">
        <v>10015</v>
      </c>
      <c r="E4523" s="49" t="s">
        <v>21855</v>
      </c>
      <c r="F4523" s="6" t="s">
        <v>60</v>
      </c>
      <c r="G4523" s="6" t="s">
        <v>60</v>
      </c>
      <c r="H4523" s="6" t="s">
        <v>60</v>
      </c>
      <c r="I4523" s="60" t="s">
        <v>21872</v>
      </c>
      <c r="J4523" s="49" t="s">
        <v>21873</v>
      </c>
      <c r="K4523" s="6" t="s">
        <v>21874</v>
      </c>
      <c r="L4523" s="29">
        <f>IF($J$6="с учетом НДС",VLOOKUP(I4523,LEGEND!B:E,4,0)*(1-M4523),VLOOKUP(I4523,LEGEND!B:E,4,0)*(1-M4523)/1.2)</f>
        <v>3310</v>
      </c>
      <c r="M4523" s="57">
        <f>IF(AND(B4523&lt;&gt;"1_Электроинструмент",B4523&lt;&gt;"2_Садовая техника"),$J$5,IF($J$4&lt;=20%,$J$4,IFERROR(VLOOKUP(S4523,LEGEND!$L$2:$M$5,2,FALSE),$J$4)))</f>
        <v>0</v>
      </c>
      <c r="N4523" s="48" t="s">
        <v>60</v>
      </c>
      <c r="O4523" s="6" t="s">
        <v>60</v>
      </c>
      <c r="P4523" s="49" t="s">
        <v>66</v>
      </c>
      <c r="Q4523" s="49" t="s">
        <v>67</v>
      </c>
      <c r="R4523" s="6" t="s">
        <v>60</v>
      </c>
      <c r="S4523" s="49" t="s">
        <v>60</v>
      </c>
      <c r="T4523" s="73" t="str">
        <f>IF(_xlfn.XLOOKUP(I4523,LEGEND!B:B,LEGEND!H:H)&lt;&gt;"-",HYPERLINK(_xlfn.XLOOKUP(I4523,LEGEND!B:B,LEGEND!H:H),"link"),_xlfn.XLOOKUP(I4523,LEGEND!B:B,LEGEND!H:H))</f>
        <v>link</v>
      </c>
      <c r="U4523" s="73" t="str">
        <f>HYPERLINK(_xlfn.XLOOKUP(I4523,LEGEND!B:B,LEGEND!I:I))</f>
        <v>https://milwaukee-media-images.s3.amazonaws.com/hi/48227110--Hero_1.jpg</v>
      </c>
      <c r="V4523" s="51" t="s">
        <v>21875</v>
      </c>
      <c r="W4523" s="63" t="s">
        <v>71</v>
      </c>
      <c r="X4523" s="64">
        <v>111</v>
      </c>
      <c r="Y4523" s="64">
        <v>29</v>
      </c>
      <c r="Z4523" s="64">
        <v>332</v>
      </c>
      <c r="AA4523" s="84">
        <v>0.86699999999999999</v>
      </c>
      <c r="AB4523" s="85">
        <v>1</v>
      </c>
      <c r="AC4523" s="85">
        <v>1</v>
      </c>
    </row>
    <row r="4524" spans="1:29" ht="25.5">
      <c r="A4524" s="1"/>
      <c r="B4524" s="6" t="s">
        <v>9969</v>
      </c>
      <c r="C4524" s="6" t="s">
        <v>8778</v>
      </c>
      <c r="D4524" s="6" t="s">
        <v>10015</v>
      </c>
      <c r="E4524" s="49" t="s">
        <v>21855</v>
      </c>
      <c r="F4524" s="6" t="s">
        <v>60</v>
      </c>
      <c r="G4524" s="6" t="s">
        <v>60</v>
      </c>
      <c r="H4524" s="6" t="s">
        <v>60</v>
      </c>
      <c r="I4524" s="60" t="s">
        <v>21876</v>
      </c>
      <c r="J4524" s="49" t="s">
        <v>21877</v>
      </c>
      <c r="K4524" s="6" t="s">
        <v>21878</v>
      </c>
      <c r="L4524" s="29">
        <f>IF($J$6="с учетом НДС",VLOOKUP(I4524,LEGEND!B:E,4,0)*(1-M4524),VLOOKUP(I4524,LEGEND!B:E,4,0)*(1-M4524)/1.2)</f>
        <v>3680</v>
      </c>
      <c r="M4524" s="57">
        <f>IF(AND(B4524&lt;&gt;"1_Электроинструмент",B4524&lt;&gt;"2_Садовая техника"),$J$5,IF($J$4&lt;=20%,$J$4,IFERROR(VLOOKUP(S4524,LEGEND!$L$2:$M$5,2,FALSE),$J$4)))</f>
        <v>0</v>
      </c>
      <c r="N4524" s="48" t="s">
        <v>60</v>
      </c>
      <c r="O4524" s="6" t="s">
        <v>60</v>
      </c>
      <c r="P4524" s="49" t="s">
        <v>66</v>
      </c>
      <c r="Q4524" s="49" t="s">
        <v>67</v>
      </c>
      <c r="R4524" s="6" t="s">
        <v>60</v>
      </c>
      <c r="S4524" s="49" t="s">
        <v>60</v>
      </c>
      <c r="T4524" s="73" t="str">
        <f>IF(_xlfn.XLOOKUP(I4524,LEGEND!B:B,LEGEND!H:H)&lt;&gt;"-",HYPERLINK(_xlfn.XLOOKUP(I4524,LEGEND!B:B,LEGEND!H:H),"link"),_xlfn.XLOOKUP(I4524,LEGEND!B:B,LEGEND!H:H))</f>
        <v>link</v>
      </c>
      <c r="U4524" s="73" t="str">
        <f>HYPERLINK(_xlfn.XLOOKUP(I4524,LEGEND!B:B,LEGEND!I:I))</f>
        <v>https://milwaukee-media-images.s3.amazonaws.com/hi/48227412--Hero_1.jpg</v>
      </c>
      <c r="V4524" s="51" t="s">
        <v>21879</v>
      </c>
      <c r="W4524" s="63" t="s">
        <v>2678</v>
      </c>
      <c r="X4524" s="64">
        <v>363</v>
      </c>
      <c r="Y4524" s="64">
        <v>139</v>
      </c>
      <c r="Z4524" s="64">
        <v>24</v>
      </c>
      <c r="AA4524" s="84">
        <v>0.751</v>
      </c>
      <c r="AB4524" s="85">
        <v>1</v>
      </c>
      <c r="AC4524" s="85">
        <v>1</v>
      </c>
    </row>
    <row r="4525" spans="1:29" ht="25.5">
      <c r="A4525" s="1"/>
      <c r="B4525" s="6" t="s">
        <v>9969</v>
      </c>
      <c r="C4525" s="6" t="s">
        <v>8778</v>
      </c>
      <c r="D4525" s="6" t="s">
        <v>10015</v>
      </c>
      <c r="E4525" s="49" t="s">
        <v>21855</v>
      </c>
      <c r="F4525" s="6" t="s">
        <v>60</v>
      </c>
      <c r="G4525" s="6" t="s">
        <v>60</v>
      </c>
      <c r="H4525" s="6" t="s">
        <v>60</v>
      </c>
      <c r="I4525" s="60" t="s">
        <v>21880</v>
      </c>
      <c r="J4525" s="49" t="s">
        <v>21881</v>
      </c>
      <c r="K4525" s="6" t="s">
        <v>21882</v>
      </c>
      <c r="L4525" s="29">
        <f>IF($J$6="с учетом НДС",VLOOKUP(I4525,LEGEND!B:E,4,0)*(1-M4525),VLOOKUP(I4525,LEGEND!B:E,4,0)*(1-M4525)/1.2)</f>
        <v>3890</v>
      </c>
      <c r="M4525" s="57">
        <f>IF(AND(B4525&lt;&gt;"1_Электроинструмент",B4525&lt;&gt;"2_Садовая техника"),$J$5,IF($J$4&lt;=20%,$J$4,IFERROR(VLOOKUP(S4525,LEGEND!$L$2:$M$5,2,FALSE),$J$4)))</f>
        <v>0</v>
      </c>
      <c r="N4525" s="48" t="s">
        <v>60</v>
      </c>
      <c r="O4525" s="6" t="s">
        <v>60</v>
      </c>
      <c r="P4525" s="49" t="s">
        <v>66</v>
      </c>
      <c r="Q4525" s="49" t="s">
        <v>67</v>
      </c>
      <c r="R4525" s="6" t="s">
        <v>60</v>
      </c>
      <c r="S4525" s="49" t="s">
        <v>60</v>
      </c>
      <c r="T4525" s="73" t="str">
        <f>IF(_xlfn.XLOOKUP(I4525,LEGEND!B:B,LEGEND!H:H)&lt;&gt;"-",HYPERLINK(_xlfn.XLOOKUP(I4525,LEGEND!B:B,LEGEND!H:H),"link"),_xlfn.XLOOKUP(I4525,LEGEND!B:B,LEGEND!H:H))</f>
        <v>link</v>
      </c>
      <c r="U4525" s="73" t="str">
        <f>HYPERLINK(_xlfn.XLOOKUP(I4525,LEGEND!B:B,LEGEND!I:I))</f>
        <v>https://milwaukee-media-images.s3.amazonaws.com/hi/48227112--Hero_1.jpg</v>
      </c>
      <c r="V4525" s="51" t="s">
        <v>21883</v>
      </c>
      <c r="W4525" s="63" t="s">
        <v>71</v>
      </c>
      <c r="X4525" s="64">
        <v>120</v>
      </c>
      <c r="Y4525" s="64">
        <v>34</v>
      </c>
      <c r="Z4525" s="64">
        <v>379</v>
      </c>
      <c r="AA4525" s="84">
        <v>1.262</v>
      </c>
      <c r="AB4525" s="85">
        <v>1</v>
      </c>
      <c r="AC4525" s="85">
        <v>1</v>
      </c>
    </row>
    <row r="4526" spans="1:29" ht="25.5">
      <c r="A4526" s="1"/>
      <c r="B4526" s="6" t="s">
        <v>9969</v>
      </c>
      <c r="C4526" s="6" t="s">
        <v>8778</v>
      </c>
      <c r="D4526" s="6" t="s">
        <v>10015</v>
      </c>
      <c r="E4526" s="49" t="s">
        <v>21855</v>
      </c>
      <c r="F4526" s="6" t="s">
        <v>60</v>
      </c>
      <c r="G4526" s="6" t="s">
        <v>60</v>
      </c>
      <c r="H4526" s="6" t="s">
        <v>60</v>
      </c>
      <c r="I4526" s="60" t="s">
        <v>21884</v>
      </c>
      <c r="J4526" s="49" t="s">
        <v>21885</v>
      </c>
      <c r="K4526" s="6" t="s">
        <v>21886</v>
      </c>
      <c r="L4526" s="29">
        <f>IF($J$6="с учетом НДС",VLOOKUP(I4526,LEGEND!B:E,4,0)*(1-M4526),VLOOKUP(I4526,LEGEND!B:E,4,0)*(1-M4526)/1.2)</f>
        <v>3900</v>
      </c>
      <c r="M4526" s="57">
        <f>IF(AND(B4526&lt;&gt;"1_Электроинструмент",B4526&lt;&gt;"2_Садовая техника"),$J$5,IF($J$4&lt;=20%,$J$4,IFERROR(VLOOKUP(S4526,LEGEND!$L$2:$M$5,2,FALSE),$J$4)))</f>
        <v>0</v>
      </c>
      <c r="N4526" s="48" t="s">
        <v>60</v>
      </c>
      <c r="O4526" s="6" t="s">
        <v>60</v>
      </c>
      <c r="P4526" s="49" t="s">
        <v>66</v>
      </c>
      <c r="Q4526" s="49" t="s">
        <v>67</v>
      </c>
      <c r="R4526" s="6" t="s">
        <v>60</v>
      </c>
      <c r="S4526" s="49" t="s">
        <v>60</v>
      </c>
      <c r="T4526" s="73" t="str">
        <f>IF(_xlfn.XLOOKUP(I4526,LEGEND!B:B,LEGEND!H:H)&lt;&gt;"-",HYPERLINK(_xlfn.XLOOKUP(I4526,LEGEND!B:B,LEGEND!H:H),"link"),_xlfn.XLOOKUP(I4526,LEGEND!B:B,LEGEND!H:H))</f>
        <v>link</v>
      </c>
      <c r="U4526" s="73" t="str">
        <f>HYPERLINK(_xlfn.XLOOKUP(I4526,LEGEND!B:B,LEGEND!I:I))</f>
        <v>https://milwaukee-media-images.s3.amazonaws.com/hi/48227210--Hero_1.jpg</v>
      </c>
      <c r="V4526" s="51" t="s">
        <v>21887</v>
      </c>
      <c r="W4526" s="63" t="s">
        <v>71</v>
      </c>
      <c r="X4526" s="64">
        <v>111</v>
      </c>
      <c r="Y4526" s="64">
        <v>29</v>
      </c>
      <c r="Z4526" s="64">
        <v>332</v>
      </c>
      <c r="AA4526" s="84">
        <v>0.52800000000000002</v>
      </c>
      <c r="AB4526" s="85">
        <v>1</v>
      </c>
      <c r="AC4526" s="85">
        <v>1</v>
      </c>
    </row>
    <row r="4527" spans="1:29" ht="25.5">
      <c r="A4527" s="1"/>
      <c r="B4527" s="6" t="s">
        <v>9969</v>
      </c>
      <c r="C4527" s="6" t="s">
        <v>8778</v>
      </c>
      <c r="D4527" s="6" t="s">
        <v>10015</v>
      </c>
      <c r="E4527" s="49" t="s">
        <v>21855</v>
      </c>
      <c r="F4527" s="6" t="s">
        <v>60</v>
      </c>
      <c r="G4527" s="6" t="s">
        <v>60</v>
      </c>
      <c r="H4527" s="6" t="s">
        <v>60</v>
      </c>
      <c r="I4527" s="60" t="s">
        <v>21888</v>
      </c>
      <c r="J4527" s="49" t="s">
        <v>21889</v>
      </c>
      <c r="K4527" s="6" t="s">
        <v>21890</v>
      </c>
      <c r="L4527" s="29">
        <f>IF($J$6="с учетом НДС",VLOOKUP(I4527,LEGEND!B:E,4,0)*(1-M4527),VLOOKUP(I4527,LEGEND!B:E,4,0)*(1-M4527)/1.2)</f>
        <v>4450</v>
      </c>
      <c r="M4527" s="57">
        <f>IF(AND(B4527&lt;&gt;"1_Электроинструмент",B4527&lt;&gt;"2_Садовая техника"),$J$5,IF($J$4&lt;=20%,$J$4,IFERROR(VLOOKUP(S4527,LEGEND!$L$2:$M$5,2,FALSE),$J$4)))</f>
        <v>0</v>
      </c>
      <c r="N4527" s="48" t="s">
        <v>60</v>
      </c>
      <c r="O4527" s="6" t="s">
        <v>60</v>
      </c>
      <c r="P4527" s="49" t="s">
        <v>66</v>
      </c>
      <c r="Q4527" s="49" t="s">
        <v>67</v>
      </c>
      <c r="R4527" s="6" t="s">
        <v>60</v>
      </c>
      <c r="S4527" s="49" t="s">
        <v>60</v>
      </c>
      <c r="T4527" s="73" t="str">
        <f>IF(_xlfn.XLOOKUP(I4527,LEGEND!B:B,LEGEND!H:H)&lt;&gt;"-",HYPERLINK(_xlfn.XLOOKUP(I4527,LEGEND!B:B,LEGEND!H:H),"link"),_xlfn.XLOOKUP(I4527,LEGEND!B:B,LEGEND!H:H))</f>
        <v>link</v>
      </c>
      <c r="U4527" s="73" t="str">
        <f>HYPERLINK(_xlfn.XLOOKUP(I4527,LEGEND!B:B,LEGEND!I:I))</f>
        <v>https://milwaukee-media-images.s3.amazonaws.com/hi/48227212--Hero_1.jpg</v>
      </c>
      <c r="V4527" s="51" t="s">
        <v>21891</v>
      </c>
      <c r="W4527" s="63" t="s">
        <v>71</v>
      </c>
      <c r="X4527" s="64">
        <v>120</v>
      </c>
      <c r="Y4527" s="64">
        <v>35</v>
      </c>
      <c r="Z4527" s="64">
        <v>379</v>
      </c>
      <c r="AA4527" s="84">
        <v>0.78800000000000003</v>
      </c>
      <c r="AB4527" s="85">
        <v>1</v>
      </c>
      <c r="AC4527" s="85">
        <v>1</v>
      </c>
    </row>
    <row r="4528" spans="1:29" ht="25.5">
      <c r="A4528" s="1"/>
      <c r="B4528" s="6" t="s">
        <v>9969</v>
      </c>
      <c r="C4528" s="6" t="s">
        <v>8778</v>
      </c>
      <c r="D4528" s="6" t="s">
        <v>10015</v>
      </c>
      <c r="E4528" s="49" t="s">
        <v>21855</v>
      </c>
      <c r="F4528" s="6" t="s">
        <v>60</v>
      </c>
      <c r="G4528" s="6" t="s">
        <v>60</v>
      </c>
      <c r="H4528" s="6" t="s">
        <v>60</v>
      </c>
      <c r="I4528" s="60" t="s">
        <v>21892</v>
      </c>
      <c r="J4528" s="49" t="s">
        <v>21893</v>
      </c>
      <c r="K4528" s="6" t="s">
        <v>21894</v>
      </c>
      <c r="L4528" s="29">
        <f>IF($J$6="с учетом НДС",VLOOKUP(I4528,LEGEND!B:E,4,0)*(1-M4528),VLOOKUP(I4528,LEGEND!B:E,4,0)*(1-M4528)/1.2)</f>
        <v>4480</v>
      </c>
      <c r="M4528" s="57">
        <f>IF(AND(B4528&lt;&gt;"1_Электроинструмент",B4528&lt;&gt;"2_Садовая техника"),$J$5,IF($J$4&lt;=20%,$J$4,IFERROR(VLOOKUP(S4528,LEGEND!$L$2:$M$5,2,FALSE),$J$4)))</f>
        <v>0</v>
      </c>
      <c r="N4528" s="48" t="s">
        <v>60</v>
      </c>
      <c r="O4528" s="6" t="s">
        <v>60</v>
      </c>
      <c r="P4528" s="49" t="s">
        <v>66</v>
      </c>
      <c r="Q4528" s="49" t="s">
        <v>67</v>
      </c>
      <c r="R4528" s="6" t="s">
        <v>60</v>
      </c>
      <c r="S4528" s="49" t="s">
        <v>60</v>
      </c>
      <c r="T4528" s="73" t="str">
        <f>IF(_xlfn.XLOOKUP(I4528,LEGEND!B:B,LEGEND!H:H)&lt;&gt;"-",HYPERLINK(_xlfn.XLOOKUP(I4528,LEGEND!B:B,LEGEND!H:H),"link"),_xlfn.XLOOKUP(I4528,LEGEND!B:B,LEGEND!H:H))</f>
        <v>link</v>
      </c>
      <c r="U4528" s="73" t="str">
        <f>HYPERLINK(_xlfn.XLOOKUP(I4528,LEGEND!B:B,LEGEND!I:I))</f>
        <v>https://milwaukee-media-images.s3.amazonaws.com/hi/48227400--Hero_01.jpg</v>
      </c>
      <c r="V4528" s="51" t="s">
        <v>21895</v>
      </c>
      <c r="W4528" s="63" t="s">
        <v>2678</v>
      </c>
      <c r="X4528" s="64">
        <v>344</v>
      </c>
      <c r="Y4528" s="64">
        <v>179</v>
      </c>
      <c r="Z4528" s="64">
        <v>22</v>
      </c>
      <c r="AA4528" s="84">
        <v>0.72799999999999998</v>
      </c>
      <c r="AB4528" s="85">
        <v>1</v>
      </c>
      <c r="AC4528" s="85">
        <v>1</v>
      </c>
    </row>
    <row r="4529" spans="1:29" ht="25.5">
      <c r="A4529" s="1"/>
      <c r="B4529" s="6" t="s">
        <v>9969</v>
      </c>
      <c r="C4529" s="6" t="s">
        <v>8778</v>
      </c>
      <c r="D4529" s="6" t="s">
        <v>10015</v>
      </c>
      <c r="E4529" s="49" t="s">
        <v>21855</v>
      </c>
      <c r="F4529" s="6" t="s">
        <v>60</v>
      </c>
      <c r="G4529" s="6" t="s">
        <v>60</v>
      </c>
      <c r="H4529" s="6" t="s">
        <v>60</v>
      </c>
      <c r="I4529" s="60" t="s">
        <v>21896</v>
      </c>
      <c r="J4529" s="49" t="s">
        <v>21897</v>
      </c>
      <c r="K4529" s="6" t="s">
        <v>21898</v>
      </c>
      <c r="L4529" s="29">
        <f>IF($J$6="с учетом НДС",VLOOKUP(I4529,LEGEND!B:E,4,0)*(1-M4529),VLOOKUP(I4529,LEGEND!B:E,4,0)*(1-M4529)/1.2)</f>
        <v>4540</v>
      </c>
      <c r="M4529" s="57">
        <f>IF(AND(B4529&lt;&gt;"1_Электроинструмент",B4529&lt;&gt;"2_Садовая техника"),$J$5,IF($J$4&lt;=20%,$J$4,IFERROR(VLOOKUP(S4529,LEGEND!$L$2:$M$5,2,FALSE),$J$4)))</f>
        <v>0</v>
      </c>
      <c r="N4529" s="48" t="s">
        <v>60</v>
      </c>
      <c r="O4529" s="6" t="s">
        <v>60</v>
      </c>
      <c r="P4529" s="49" t="s">
        <v>66</v>
      </c>
      <c r="Q4529" s="49" t="s">
        <v>67</v>
      </c>
      <c r="R4529" s="6" t="s">
        <v>60</v>
      </c>
      <c r="S4529" s="49" t="s">
        <v>60</v>
      </c>
      <c r="T4529" s="73" t="str">
        <f>IF(_xlfn.XLOOKUP(I4529,LEGEND!B:B,LEGEND!H:H)&lt;&gt;"-",HYPERLINK(_xlfn.XLOOKUP(I4529,LEGEND!B:B,LEGEND!H:H),"link"),_xlfn.XLOOKUP(I4529,LEGEND!B:B,LEGEND!H:H))</f>
        <v>link</v>
      </c>
      <c r="U4529" s="73" t="str">
        <f>HYPERLINK(_xlfn.XLOOKUP(I4529,LEGEND!B:B,LEGEND!I:I))</f>
        <v>https://milwaukee-media-images.s3.amazonaws.com/hi/48227114--Hero_1.jpg</v>
      </c>
      <c r="V4529" s="51" t="s">
        <v>21899</v>
      </c>
      <c r="W4529" s="63" t="s">
        <v>71</v>
      </c>
      <c r="X4529" s="64">
        <v>131</v>
      </c>
      <c r="Y4529" s="64">
        <v>34</v>
      </c>
      <c r="Z4529" s="64">
        <v>432</v>
      </c>
      <c r="AA4529" s="84">
        <v>1.69</v>
      </c>
      <c r="AB4529" s="85">
        <v>1</v>
      </c>
      <c r="AC4529" s="85">
        <v>1</v>
      </c>
    </row>
    <row r="4530" spans="1:29" ht="25.5">
      <c r="A4530" s="1"/>
      <c r="B4530" s="6" t="s">
        <v>9969</v>
      </c>
      <c r="C4530" s="6" t="s">
        <v>8778</v>
      </c>
      <c r="D4530" s="6" t="s">
        <v>10015</v>
      </c>
      <c r="E4530" s="49" t="s">
        <v>21855</v>
      </c>
      <c r="F4530" s="6" t="s">
        <v>60</v>
      </c>
      <c r="G4530" s="6" t="s">
        <v>60</v>
      </c>
      <c r="H4530" s="6" t="s">
        <v>60</v>
      </c>
      <c r="I4530" s="60" t="s">
        <v>21900</v>
      </c>
      <c r="J4530" s="49" t="s">
        <v>21901</v>
      </c>
      <c r="K4530" s="6" t="s">
        <v>21902</v>
      </c>
      <c r="L4530" s="29">
        <f>IF($J$6="с учетом НДС",VLOOKUP(I4530,LEGEND!B:E,4,0)*(1-M4530),VLOOKUP(I4530,LEGEND!B:E,4,0)*(1-M4530)/1.2)</f>
        <v>5100</v>
      </c>
      <c r="M4530" s="57">
        <f>IF(AND(B4530&lt;&gt;"1_Электроинструмент",B4530&lt;&gt;"2_Садовая техника"),$J$5,IF($J$4&lt;=20%,$J$4,IFERROR(VLOOKUP(S4530,LEGEND!$L$2:$M$5,2,FALSE),$J$4)))</f>
        <v>0</v>
      </c>
      <c r="N4530" s="48" t="s">
        <v>60</v>
      </c>
      <c r="O4530" s="6" t="s">
        <v>60</v>
      </c>
      <c r="P4530" s="49" t="s">
        <v>66</v>
      </c>
      <c r="Q4530" s="49" t="s">
        <v>67</v>
      </c>
      <c r="R4530" s="6" t="s">
        <v>60</v>
      </c>
      <c r="S4530" s="49" t="s">
        <v>60</v>
      </c>
      <c r="T4530" s="73" t="str">
        <f>IF(_xlfn.XLOOKUP(I4530,LEGEND!B:B,LEGEND!H:H)&lt;&gt;"-",HYPERLINK(_xlfn.XLOOKUP(I4530,LEGEND!B:B,LEGEND!H:H),"link"),_xlfn.XLOOKUP(I4530,LEGEND!B:B,LEGEND!H:H))</f>
        <v>link</v>
      </c>
      <c r="U4530" s="73" t="str">
        <f>HYPERLINK(_xlfn.XLOOKUP(I4530,LEGEND!B:B,LEGEND!I:I))</f>
        <v>https://milwaukee-media-images.s3.amazonaws.com/hi/48227214--Hero_1.jpg</v>
      </c>
      <c r="V4530" s="51" t="s">
        <v>21903</v>
      </c>
      <c r="W4530" s="63" t="s">
        <v>71</v>
      </c>
      <c r="X4530" s="64">
        <v>131</v>
      </c>
      <c r="Y4530" s="64">
        <v>34</v>
      </c>
      <c r="Z4530" s="64">
        <v>432</v>
      </c>
      <c r="AA4530" s="84">
        <v>1.26</v>
      </c>
      <c r="AB4530" s="85">
        <v>1</v>
      </c>
      <c r="AC4530" s="85">
        <v>1</v>
      </c>
    </row>
    <row r="4531" spans="1:29" ht="25.5">
      <c r="A4531" s="1"/>
      <c r="B4531" s="6" t="s">
        <v>9969</v>
      </c>
      <c r="C4531" s="6" t="s">
        <v>8778</v>
      </c>
      <c r="D4531" s="6" t="s">
        <v>10015</v>
      </c>
      <c r="E4531" s="49" t="s">
        <v>21855</v>
      </c>
      <c r="F4531" s="6" t="s">
        <v>60</v>
      </c>
      <c r="G4531" s="6" t="s">
        <v>60</v>
      </c>
      <c r="H4531" s="6" t="s">
        <v>60</v>
      </c>
      <c r="I4531" s="60" t="s">
        <v>21904</v>
      </c>
      <c r="J4531" s="49" t="s">
        <v>21905</v>
      </c>
      <c r="K4531" s="6" t="s">
        <v>21906</v>
      </c>
      <c r="L4531" s="29">
        <f>IF($J$6="с учетом НДС",VLOOKUP(I4531,LEGEND!B:E,4,0)*(1-M4531),VLOOKUP(I4531,LEGEND!B:E,4,0)*(1-M4531)/1.2)</f>
        <v>5300</v>
      </c>
      <c r="M4531" s="57">
        <f>IF(AND(B4531&lt;&gt;"1_Электроинструмент",B4531&lt;&gt;"2_Садовая техника"),$J$5,IF($J$4&lt;=20%,$J$4,IFERROR(VLOOKUP(S4531,LEGEND!$L$2:$M$5,2,FALSE),$J$4)))</f>
        <v>0</v>
      </c>
      <c r="N4531" s="48" t="s">
        <v>60</v>
      </c>
      <c r="O4531" s="6" t="s">
        <v>60</v>
      </c>
      <c r="P4531" s="49" t="s">
        <v>66</v>
      </c>
      <c r="Q4531" s="49" t="s">
        <v>67</v>
      </c>
      <c r="R4531" s="6" t="s">
        <v>60</v>
      </c>
      <c r="S4531" s="49" t="s">
        <v>60</v>
      </c>
      <c r="T4531" s="73" t="str">
        <f>IF(_xlfn.XLOOKUP(I4531,LEGEND!B:B,LEGEND!H:H)&lt;&gt;"-",HYPERLINK(_xlfn.XLOOKUP(I4531,LEGEND!B:B,LEGEND!H:H),"link"),_xlfn.XLOOKUP(I4531,LEGEND!B:B,LEGEND!H:H))</f>
        <v>link</v>
      </c>
      <c r="U4531" s="73" t="str">
        <f>HYPERLINK(_xlfn.XLOOKUP(I4531,LEGEND!B:B,LEGEND!I:I))</f>
        <v>https://milwaukee-media-images.s3.amazonaws.com/hi/48227001--Hero_01.jpg</v>
      </c>
      <c r="V4531" s="51" t="s">
        <v>21907</v>
      </c>
      <c r="W4531" s="63" t="s">
        <v>71</v>
      </c>
      <c r="X4531" s="64">
        <v>360</v>
      </c>
      <c r="Y4531" s="64">
        <v>180</v>
      </c>
      <c r="Z4531" s="64">
        <v>23</v>
      </c>
      <c r="AA4531" s="84">
        <v>0.91</v>
      </c>
      <c r="AB4531" s="85">
        <v>1</v>
      </c>
      <c r="AC4531" s="85">
        <v>1</v>
      </c>
    </row>
    <row r="4532" spans="1:29" ht="25.5">
      <c r="A4532" s="1"/>
      <c r="B4532" s="6" t="s">
        <v>9969</v>
      </c>
      <c r="C4532" s="6" t="s">
        <v>8778</v>
      </c>
      <c r="D4532" s="6" t="s">
        <v>10015</v>
      </c>
      <c r="E4532" s="49" t="s">
        <v>21855</v>
      </c>
      <c r="F4532" s="6" t="s">
        <v>60</v>
      </c>
      <c r="G4532" s="6" t="s">
        <v>60</v>
      </c>
      <c r="H4532" s="6" t="s">
        <v>60</v>
      </c>
      <c r="I4532" s="60" t="s">
        <v>21908</v>
      </c>
      <c r="J4532" s="49" t="s">
        <v>21909</v>
      </c>
      <c r="K4532" s="6" t="s">
        <v>21910</v>
      </c>
      <c r="L4532" s="29">
        <f>IF($J$6="с учетом НДС",VLOOKUP(I4532,LEGEND!B:E,4,0)*(1-M4532),VLOOKUP(I4532,LEGEND!B:E,4,0)*(1-M4532)/1.2)</f>
        <v>6400</v>
      </c>
      <c r="M4532" s="57">
        <f>IF(AND(B4532&lt;&gt;"1_Электроинструмент",B4532&lt;&gt;"2_Садовая техника"),$J$5,IF($J$4&lt;=20%,$J$4,IFERROR(VLOOKUP(S4532,LEGEND!$L$2:$M$5,2,FALSE),$J$4)))</f>
        <v>0</v>
      </c>
      <c r="N4532" s="48" t="s">
        <v>60</v>
      </c>
      <c r="O4532" s="6" t="s">
        <v>60</v>
      </c>
      <c r="P4532" s="49" t="s">
        <v>66</v>
      </c>
      <c r="Q4532" s="49" t="s">
        <v>67</v>
      </c>
      <c r="R4532" s="6" t="s">
        <v>60</v>
      </c>
      <c r="S4532" s="49" t="s">
        <v>60</v>
      </c>
      <c r="T4532" s="73" t="str">
        <f>IF(_xlfn.XLOOKUP(I4532,LEGEND!B:B,LEGEND!H:H)&lt;&gt;"-",HYPERLINK(_xlfn.XLOOKUP(I4532,LEGEND!B:B,LEGEND!H:H),"link"),_xlfn.XLOOKUP(I4532,LEGEND!B:B,LEGEND!H:H))</f>
        <v>link</v>
      </c>
      <c r="U4532" s="73" t="str">
        <f>HYPERLINK(_xlfn.XLOOKUP(I4532,LEGEND!B:B,LEGEND!I:I))</f>
        <v>https://milwaukee-media-images.s3.amazonaws.com/hi/48227002--Hero_01.jpg</v>
      </c>
      <c r="V4532" s="51" t="s">
        <v>21911</v>
      </c>
      <c r="W4532" s="63" t="s">
        <v>71</v>
      </c>
      <c r="X4532" s="64">
        <v>385</v>
      </c>
      <c r="Y4532" s="64">
        <v>170</v>
      </c>
      <c r="Z4532" s="64">
        <v>24</v>
      </c>
      <c r="AA4532" s="84">
        <v>1.034</v>
      </c>
      <c r="AB4532" s="85">
        <v>1</v>
      </c>
      <c r="AC4532" s="85">
        <v>1</v>
      </c>
    </row>
    <row r="4533" spans="1:29" ht="25.5">
      <c r="A4533" s="1"/>
      <c r="B4533" s="6" t="s">
        <v>9969</v>
      </c>
      <c r="C4533" s="6" t="s">
        <v>8778</v>
      </c>
      <c r="D4533" s="6" t="s">
        <v>10015</v>
      </c>
      <c r="E4533" s="49" t="s">
        <v>21855</v>
      </c>
      <c r="F4533" s="6" t="s">
        <v>60</v>
      </c>
      <c r="G4533" s="6" t="s">
        <v>60</v>
      </c>
      <c r="H4533" s="6" t="s">
        <v>60</v>
      </c>
      <c r="I4533" s="60" t="s">
        <v>21912</v>
      </c>
      <c r="J4533" s="49" t="s">
        <v>21913</v>
      </c>
      <c r="K4533" s="6" t="s">
        <v>21914</v>
      </c>
      <c r="L4533" s="29">
        <f>IF($J$6="с учетом НДС",VLOOKUP(I4533,LEGEND!B:E,4,0)*(1-M4533),VLOOKUP(I4533,LEGEND!B:E,4,0)*(1-M4533)/1.2)</f>
        <v>6500</v>
      </c>
      <c r="M4533" s="57">
        <f>IF(AND(B4533&lt;&gt;"1_Электроинструмент",B4533&lt;&gt;"2_Садовая техника"),$J$5,IF($J$4&lt;=20%,$J$4,IFERROR(VLOOKUP(S4533,LEGEND!$L$2:$M$5,2,FALSE),$J$4)))</f>
        <v>0</v>
      </c>
      <c r="N4533" s="48" t="s">
        <v>60</v>
      </c>
      <c r="O4533" s="6" t="s">
        <v>60</v>
      </c>
      <c r="P4533" s="49" t="s">
        <v>66</v>
      </c>
      <c r="Q4533" s="49" t="s">
        <v>67</v>
      </c>
      <c r="R4533" s="6" t="s">
        <v>60</v>
      </c>
      <c r="S4533" s="49" t="s">
        <v>60</v>
      </c>
      <c r="T4533" s="73" t="str">
        <f>IF(_xlfn.XLOOKUP(I4533,LEGEND!B:B,LEGEND!H:H)&lt;&gt;"-",HYPERLINK(_xlfn.XLOOKUP(I4533,LEGEND!B:B,LEGEND!H:H),"link"),_xlfn.XLOOKUP(I4533,LEGEND!B:B,LEGEND!H:H))</f>
        <v>link</v>
      </c>
      <c r="U4533" s="73" t="str">
        <f>HYPERLINK(_xlfn.XLOOKUP(I4533,LEGEND!B:B,LEGEND!I:I))</f>
        <v>https://milwaukee-media-images.s3.amazonaws.com/hi/4932464576--Hero_1.jpg</v>
      </c>
      <c r="V4533" s="51" t="s">
        <v>21915</v>
      </c>
      <c r="W4533" s="63" t="s">
        <v>1189</v>
      </c>
      <c r="X4533" s="64">
        <v>320</v>
      </c>
      <c r="Y4533" s="64">
        <v>70</v>
      </c>
      <c r="Z4533" s="64">
        <v>22</v>
      </c>
      <c r="AA4533" s="84">
        <v>0.82</v>
      </c>
      <c r="AB4533" s="85">
        <v>1</v>
      </c>
      <c r="AC4533" s="85">
        <v>1</v>
      </c>
    </row>
    <row r="4534" spans="1:29" ht="25.5">
      <c r="A4534" s="1"/>
      <c r="B4534" s="6" t="s">
        <v>9969</v>
      </c>
      <c r="C4534" s="6" t="s">
        <v>8778</v>
      </c>
      <c r="D4534" s="6" t="s">
        <v>10015</v>
      </c>
      <c r="E4534" s="49" t="s">
        <v>21855</v>
      </c>
      <c r="F4534" s="6" t="s">
        <v>60</v>
      </c>
      <c r="G4534" s="6" t="s">
        <v>60</v>
      </c>
      <c r="H4534" s="6" t="s">
        <v>60</v>
      </c>
      <c r="I4534" s="60" t="s">
        <v>21916</v>
      </c>
      <c r="J4534" s="49" t="s">
        <v>21917</v>
      </c>
      <c r="K4534" s="6" t="s">
        <v>21918</v>
      </c>
      <c r="L4534" s="29">
        <f>IF($J$6="с учетом НДС",VLOOKUP(I4534,LEGEND!B:E,4,0)*(1-M4534),VLOOKUP(I4534,LEGEND!B:E,4,0)*(1-M4534)/1.2)</f>
        <v>6700</v>
      </c>
      <c r="M4534" s="57">
        <f>IF(AND(B4534&lt;&gt;"1_Электроинструмент",B4534&lt;&gt;"2_Садовая техника"),$J$5,IF($J$4&lt;=20%,$J$4,IFERROR(VLOOKUP(S4534,LEGEND!$L$2:$M$5,2,FALSE),$J$4)))</f>
        <v>0</v>
      </c>
      <c r="N4534" s="48" t="s">
        <v>60</v>
      </c>
      <c r="O4534" s="6" t="s">
        <v>60</v>
      </c>
      <c r="P4534" s="49" t="s">
        <v>66</v>
      </c>
      <c r="Q4534" s="49" t="s">
        <v>67</v>
      </c>
      <c r="R4534" s="6" t="s">
        <v>60</v>
      </c>
      <c r="S4534" s="49" t="s">
        <v>60</v>
      </c>
      <c r="T4534" s="73" t="str">
        <f>IF(_xlfn.XLOOKUP(I4534,LEGEND!B:B,LEGEND!H:H)&lt;&gt;"-",HYPERLINK(_xlfn.XLOOKUP(I4534,LEGEND!B:B,LEGEND!H:H),"link"),_xlfn.XLOOKUP(I4534,LEGEND!B:B,LEGEND!H:H))</f>
        <v>link</v>
      </c>
      <c r="U4534" s="73" t="str">
        <f>HYPERLINK(_xlfn.XLOOKUP(I4534,LEGEND!B:B,LEGEND!I:I))</f>
        <v>https://milwaukee-media-images.s3.amazonaws.com/hi/48227118--Hero_1.jpg</v>
      </c>
      <c r="V4534" s="51" t="s">
        <v>21919</v>
      </c>
      <c r="W4534" s="63" t="s">
        <v>71</v>
      </c>
      <c r="X4534" s="64">
        <v>151</v>
      </c>
      <c r="Y4534" s="64">
        <v>40</v>
      </c>
      <c r="Z4534" s="64">
        <v>519</v>
      </c>
      <c r="AA4534" s="84">
        <v>2.66</v>
      </c>
      <c r="AB4534" s="85">
        <v>1</v>
      </c>
      <c r="AC4534" s="85">
        <v>1</v>
      </c>
    </row>
    <row r="4535" spans="1:29" ht="25.5">
      <c r="A4535" s="1"/>
      <c r="B4535" s="6" t="s">
        <v>9969</v>
      </c>
      <c r="C4535" s="6" t="s">
        <v>8778</v>
      </c>
      <c r="D4535" s="6" t="s">
        <v>10015</v>
      </c>
      <c r="E4535" s="49" t="s">
        <v>21855</v>
      </c>
      <c r="F4535" s="6" t="s">
        <v>60</v>
      </c>
      <c r="G4535" s="6" t="s">
        <v>60</v>
      </c>
      <c r="H4535" s="6" t="s">
        <v>60</v>
      </c>
      <c r="I4535" s="60" t="s">
        <v>21920</v>
      </c>
      <c r="J4535" s="49" t="s">
        <v>21921</v>
      </c>
      <c r="K4535" s="6" t="s">
        <v>21922</v>
      </c>
      <c r="L4535" s="29">
        <f>IF($J$6="с учетом НДС",VLOOKUP(I4535,LEGEND!B:E,4,0)*(1-M4535),VLOOKUP(I4535,LEGEND!B:E,4,0)*(1-M4535)/1.2)</f>
        <v>7300</v>
      </c>
      <c r="M4535" s="57">
        <f>IF(AND(B4535&lt;&gt;"1_Электроинструмент",B4535&lt;&gt;"2_Садовая техника"),$J$5,IF($J$4&lt;=20%,$J$4,IFERROR(VLOOKUP(S4535,LEGEND!$L$2:$M$5,2,FALSE),$J$4)))</f>
        <v>0</v>
      </c>
      <c r="N4535" s="48" t="s">
        <v>60</v>
      </c>
      <c r="O4535" s="6" t="s">
        <v>60</v>
      </c>
      <c r="P4535" s="49" t="s">
        <v>66</v>
      </c>
      <c r="Q4535" s="49" t="s">
        <v>67</v>
      </c>
      <c r="R4535" s="6" t="s">
        <v>60</v>
      </c>
      <c r="S4535" s="49" t="s">
        <v>60</v>
      </c>
      <c r="T4535" s="73" t="str">
        <f>IF(_xlfn.XLOOKUP(I4535,LEGEND!B:B,LEGEND!H:H)&lt;&gt;"-",HYPERLINK(_xlfn.XLOOKUP(I4535,LEGEND!B:B,LEGEND!H:H),"link"),_xlfn.XLOOKUP(I4535,LEGEND!B:B,LEGEND!H:H))</f>
        <v>link</v>
      </c>
      <c r="U4535" s="73" t="str">
        <f>HYPERLINK(_xlfn.XLOOKUP(I4535,LEGEND!B:B,LEGEND!I:I))</f>
        <v>https://milwaukee-media-images.s3.amazonaws.com/hi/48227218--Hero_1.jpg</v>
      </c>
      <c r="V4535" s="51" t="s">
        <v>21923</v>
      </c>
      <c r="W4535" s="63" t="s">
        <v>71</v>
      </c>
      <c r="X4535" s="64">
        <v>151</v>
      </c>
      <c r="Y4535" s="64">
        <v>40</v>
      </c>
      <c r="Z4535" s="64">
        <v>519</v>
      </c>
      <c r="AA4535" s="84">
        <v>1.61</v>
      </c>
      <c r="AB4535" s="85">
        <v>1</v>
      </c>
      <c r="AC4535" s="85">
        <v>1</v>
      </c>
    </row>
    <row r="4536" spans="1:29" ht="25.5">
      <c r="A4536" s="1"/>
      <c r="B4536" s="6" t="s">
        <v>9969</v>
      </c>
      <c r="C4536" s="6" t="s">
        <v>8778</v>
      </c>
      <c r="D4536" s="6" t="s">
        <v>10015</v>
      </c>
      <c r="E4536" s="49" t="s">
        <v>21855</v>
      </c>
      <c r="F4536" s="6" t="s">
        <v>60</v>
      </c>
      <c r="G4536" s="6" t="s">
        <v>60</v>
      </c>
      <c r="H4536" s="6" t="s">
        <v>60</v>
      </c>
      <c r="I4536" s="60" t="s">
        <v>21924</v>
      </c>
      <c r="J4536" s="49" t="s">
        <v>21925</v>
      </c>
      <c r="K4536" s="6" t="s">
        <v>21926</v>
      </c>
      <c r="L4536" s="29">
        <f>IF($J$6="с учетом НДС",VLOOKUP(I4536,LEGEND!B:E,4,0)*(1-M4536),VLOOKUP(I4536,LEGEND!B:E,4,0)*(1-M4536)/1.2)</f>
        <v>7500</v>
      </c>
      <c r="M4536" s="57">
        <f>IF(AND(B4536&lt;&gt;"1_Электроинструмент",B4536&lt;&gt;"2_Садовая техника"),$J$5,IF($J$4&lt;=20%,$J$4,IFERROR(VLOOKUP(S4536,LEGEND!$L$2:$M$5,2,FALSE),$J$4)))</f>
        <v>0</v>
      </c>
      <c r="N4536" s="48" t="s">
        <v>60</v>
      </c>
      <c r="O4536" s="6" t="s">
        <v>60</v>
      </c>
      <c r="P4536" s="49" t="s">
        <v>66</v>
      </c>
      <c r="Q4536" s="49" t="s">
        <v>67</v>
      </c>
      <c r="R4536" s="6" t="s">
        <v>60</v>
      </c>
      <c r="S4536" s="49" t="s">
        <v>60</v>
      </c>
      <c r="T4536" s="73" t="str">
        <f>IF(_xlfn.XLOOKUP(I4536,LEGEND!B:B,LEGEND!H:H)&lt;&gt;"-",HYPERLINK(_xlfn.XLOOKUP(I4536,LEGEND!B:B,LEGEND!H:H),"link"),_xlfn.XLOOKUP(I4536,LEGEND!B:B,LEGEND!H:H))</f>
        <v>link</v>
      </c>
      <c r="U4536" s="73" t="str">
        <f>HYPERLINK(_xlfn.XLOOKUP(I4536,LEGEND!B:B,LEGEND!I:I))</f>
        <v>https://milwaukee-media-images.s3.amazonaws.com/hi/48227314--Hero_1.jpg</v>
      </c>
      <c r="V4536" s="51" t="s">
        <v>21927</v>
      </c>
      <c r="W4536" s="63" t="s">
        <v>71</v>
      </c>
      <c r="X4536" s="64">
        <v>189</v>
      </c>
      <c r="Y4536" s="64">
        <v>40</v>
      </c>
      <c r="Z4536" s="64">
        <v>529</v>
      </c>
      <c r="AA4536" s="84">
        <v>3.2</v>
      </c>
      <c r="AB4536" s="85">
        <v>1</v>
      </c>
      <c r="AC4536" s="85">
        <v>1</v>
      </c>
    </row>
    <row r="4537" spans="1:29" ht="25.5">
      <c r="A4537" s="1"/>
      <c r="B4537" s="6" t="s">
        <v>9969</v>
      </c>
      <c r="C4537" s="6" t="s">
        <v>8778</v>
      </c>
      <c r="D4537" s="6" t="s">
        <v>10015</v>
      </c>
      <c r="E4537" s="49" t="s">
        <v>21855</v>
      </c>
      <c r="F4537" s="6" t="s">
        <v>60</v>
      </c>
      <c r="G4537" s="6" t="s">
        <v>60</v>
      </c>
      <c r="H4537" s="6" t="s">
        <v>60</v>
      </c>
      <c r="I4537" s="60" t="s">
        <v>21928</v>
      </c>
      <c r="J4537" s="49" t="s">
        <v>21929</v>
      </c>
      <c r="K4537" s="6" t="s">
        <v>21930</v>
      </c>
      <c r="L4537" s="29">
        <f>IF($J$6="с учетом НДС",VLOOKUP(I4537,LEGEND!B:E,4,0)*(1-M4537),VLOOKUP(I4537,LEGEND!B:E,4,0)*(1-M4537)/1.2)</f>
        <v>7900</v>
      </c>
      <c r="M4537" s="57">
        <f>IF(AND(B4537&lt;&gt;"1_Электроинструмент",B4537&lt;&gt;"2_Садовая техника"),$J$5,IF($J$4&lt;=20%,$J$4,IFERROR(VLOOKUP(S4537,LEGEND!$L$2:$M$5,2,FALSE),$J$4)))</f>
        <v>0</v>
      </c>
      <c r="N4537" s="48" t="s">
        <v>60</v>
      </c>
      <c r="O4537" s="6" t="s">
        <v>60</v>
      </c>
      <c r="P4537" s="49" t="s">
        <v>66</v>
      </c>
      <c r="Q4537" s="49" t="s">
        <v>67</v>
      </c>
      <c r="R4537" s="6" t="s">
        <v>60</v>
      </c>
      <c r="S4537" s="49" t="s">
        <v>60</v>
      </c>
      <c r="T4537" s="73" t="str">
        <f>IF(_xlfn.XLOOKUP(I4537,LEGEND!B:B,LEGEND!H:H)&lt;&gt;"-",HYPERLINK(_xlfn.XLOOKUP(I4537,LEGEND!B:B,LEGEND!H:H),"link"),_xlfn.XLOOKUP(I4537,LEGEND!B:B,LEGEND!H:H))</f>
        <v>link</v>
      </c>
      <c r="U4537" s="73" t="str">
        <f>HYPERLINK(_xlfn.XLOOKUP(I4537,LEGEND!B:B,LEGEND!I:I))</f>
        <v>https://milwaukee-media-images.s3.amazonaws.com/hi/4932464577--Hero_1.jpg</v>
      </c>
      <c r="V4537" s="51" t="s">
        <v>21931</v>
      </c>
      <c r="W4537" s="63" t="s">
        <v>1189</v>
      </c>
      <c r="X4537" s="64">
        <v>430</v>
      </c>
      <c r="Y4537" s="64">
        <v>80</v>
      </c>
      <c r="Z4537" s="64">
        <v>24</v>
      </c>
      <c r="AA4537" s="84">
        <v>1.5</v>
      </c>
      <c r="AB4537" s="85">
        <v>1</v>
      </c>
      <c r="AC4537" s="85">
        <v>1</v>
      </c>
    </row>
    <row r="4538" spans="1:29" ht="25.5">
      <c r="A4538" s="1"/>
      <c r="B4538" s="6" t="s">
        <v>9969</v>
      </c>
      <c r="C4538" s="6" t="s">
        <v>8778</v>
      </c>
      <c r="D4538" s="6" t="s">
        <v>10015</v>
      </c>
      <c r="E4538" s="49" t="s">
        <v>21855</v>
      </c>
      <c r="F4538" s="6" t="s">
        <v>60</v>
      </c>
      <c r="G4538" s="6" t="s">
        <v>60</v>
      </c>
      <c r="H4538" s="6" t="s">
        <v>60</v>
      </c>
      <c r="I4538" s="60" t="s">
        <v>21932</v>
      </c>
      <c r="J4538" s="49" t="s">
        <v>21933</v>
      </c>
      <c r="K4538" s="6" t="s">
        <v>21934</v>
      </c>
      <c r="L4538" s="29">
        <f>IF($J$6="с учетом НДС",VLOOKUP(I4538,LEGEND!B:E,4,0)*(1-M4538),VLOOKUP(I4538,LEGEND!B:E,4,0)*(1-M4538)/1.2)</f>
        <v>8800</v>
      </c>
      <c r="M4538" s="57">
        <f>IF(AND(B4538&lt;&gt;"1_Электроинструмент",B4538&lt;&gt;"2_Садовая техника"),$J$5,IF($J$4&lt;=20%,$J$4,IFERROR(VLOOKUP(S4538,LEGEND!$L$2:$M$5,2,FALSE),$J$4)))</f>
        <v>0</v>
      </c>
      <c r="N4538" s="48" t="s">
        <v>60</v>
      </c>
      <c r="O4538" s="6" t="s">
        <v>60</v>
      </c>
      <c r="P4538" s="49" t="s">
        <v>66</v>
      </c>
      <c r="Q4538" s="49" t="s">
        <v>67</v>
      </c>
      <c r="R4538" s="6" t="s">
        <v>60</v>
      </c>
      <c r="S4538" s="49" t="s">
        <v>60</v>
      </c>
      <c r="T4538" s="73" t="str">
        <f>IF(_xlfn.XLOOKUP(I4538,LEGEND!B:B,LEGEND!H:H)&lt;&gt;"-",HYPERLINK(_xlfn.XLOOKUP(I4538,LEGEND!B:B,LEGEND!H:H),"link"),_xlfn.XLOOKUP(I4538,LEGEND!B:B,LEGEND!H:H))</f>
        <v>link</v>
      </c>
      <c r="U4538" s="73" t="str">
        <f>HYPERLINK(_xlfn.XLOOKUP(I4538,LEGEND!B:B,LEGEND!I:I))</f>
        <v>https://milwaukee-media-images.s3.amazonaws.com/hi/48227415--Hero_01.jpg</v>
      </c>
      <c r="V4538" s="51" t="s">
        <v>21935</v>
      </c>
      <c r="W4538" s="63" t="s">
        <v>2678</v>
      </c>
      <c r="X4538" s="64">
        <v>447</v>
      </c>
      <c r="Y4538" s="64">
        <v>149</v>
      </c>
      <c r="Z4538" s="64">
        <v>29</v>
      </c>
      <c r="AA4538" s="84">
        <v>1.484</v>
      </c>
      <c r="AB4538" s="85">
        <v>1</v>
      </c>
      <c r="AC4538" s="85">
        <v>1</v>
      </c>
    </row>
    <row r="4539" spans="1:29" ht="25.5">
      <c r="A4539" s="1"/>
      <c r="B4539" s="6" t="s">
        <v>9969</v>
      </c>
      <c r="C4539" s="6" t="s">
        <v>8778</v>
      </c>
      <c r="D4539" s="6" t="s">
        <v>10015</v>
      </c>
      <c r="E4539" s="49" t="s">
        <v>21855</v>
      </c>
      <c r="F4539" s="6" t="s">
        <v>60</v>
      </c>
      <c r="G4539" s="6" t="s">
        <v>60</v>
      </c>
      <c r="H4539" s="6" t="s">
        <v>60</v>
      </c>
      <c r="I4539" s="60" t="s">
        <v>21936</v>
      </c>
      <c r="J4539" s="49" t="s">
        <v>21937</v>
      </c>
      <c r="K4539" s="6" t="s">
        <v>21938</v>
      </c>
      <c r="L4539" s="29">
        <f>IF($J$6="с учетом НДС",VLOOKUP(I4539,LEGEND!B:E,4,0)*(1-M4539),VLOOKUP(I4539,LEGEND!B:E,4,0)*(1-M4539)/1.2)</f>
        <v>9000</v>
      </c>
      <c r="M4539" s="57">
        <f>IF(AND(B4539&lt;&gt;"1_Электроинструмент",B4539&lt;&gt;"2_Садовая техника"),$J$5,IF($J$4&lt;=20%,$J$4,IFERROR(VLOOKUP(S4539,LEGEND!$L$2:$M$5,2,FALSE),$J$4)))</f>
        <v>0</v>
      </c>
      <c r="N4539" s="48" t="s">
        <v>60</v>
      </c>
      <c r="O4539" s="6" t="s">
        <v>60</v>
      </c>
      <c r="P4539" s="49" t="s">
        <v>66</v>
      </c>
      <c r="Q4539" s="49" t="s">
        <v>67</v>
      </c>
      <c r="R4539" s="6" t="s">
        <v>60</v>
      </c>
      <c r="S4539" s="49" t="s">
        <v>60</v>
      </c>
      <c r="T4539" s="73" t="str">
        <f>IF(_xlfn.XLOOKUP(I4539,LEGEND!B:B,LEGEND!H:H)&lt;&gt;"-",HYPERLINK(_xlfn.XLOOKUP(I4539,LEGEND!B:B,LEGEND!H:H),"link"),_xlfn.XLOOKUP(I4539,LEGEND!B:B,LEGEND!H:H))</f>
        <v>link</v>
      </c>
      <c r="U4539" s="73" t="str">
        <f>HYPERLINK(_xlfn.XLOOKUP(I4539,LEGEND!B:B,LEGEND!I:I))</f>
        <v>https://milwaukee-media-images.s3.amazonaws.com/hi/4932478672--Hero_1.jpg</v>
      </c>
      <c r="V4539" s="51" t="s">
        <v>21939</v>
      </c>
      <c r="W4539" s="63" t="s">
        <v>71</v>
      </c>
      <c r="X4539" s="64">
        <v>595</v>
      </c>
      <c r="Y4539" s="64">
        <v>173</v>
      </c>
      <c r="Z4539" s="64">
        <v>57</v>
      </c>
      <c r="AA4539" s="84">
        <v>2.3239999999999998</v>
      </c>
      <c r="AB4539" s="85">
        <v>1</v>
      </c>
      <c r="AC4539" s="85">
        <v>1</v>
      </c>
    </row>
    <row r="4540" spans="1:29" ht="25.5">
      <c r="A4540" s="1"/>
      <c r="B4540" s="6" t="s">
        <v>9969</v>
      </c>
      <c r="C4540" s="6" t="s">
        <v>8778</v>
      </c>
      <c r="D4540" s="6" t="s">
        <v>10015</v>
      </c>
      <c r="E4540" s="49" t="s">
        <v>21855</v>
      </c>
      <c r="F4540" s="6" t="s">
        <v>60</v>
      </c>
      <c r="G4540" s="6" t="s">
        <v>60</v>
      </c>
      <c r="H4540" s="6" t="s">
        <v>60</v>
      </c>
      <c r="I4540" s="60" t="s">
        <v>21940</v>
      </c>
      <c r="J4540" s="49" t="s">
        <v>21941</v>
      </c>
      <c r="K4540" s="6" t="s">
        <v>21942</v>
      </c>
      <c r="L4540" s="29">
        <f>IF($J$6="с учетом НДС",VLOOKUP(I4540,LEGEND!B:E,4,0)*(1-M4540),VLOOKUP(I4540,LEGEND!B:E,4,0)*(1-M4540)/1.2)</f>
        <v>10500</v>
      </c>
      <c r="M4540" s="57">
        <f>IF(AND(B4540&lt;&gt;"1_Электроинструмент",B4540&lt;&gt;"2_Садовая техника"),$J$5,IF($J$4&lt;=20%,$J$4,IFERROR(VLOOKUP(S4540,LEGEND!$L$2:$M$5,2,FALSE),$J$4)))</f>
        <v>0</v>
      </c>
      <c r="N4540" s="48" t="s">
        <v>60</v>
      </c>
      <c r="O4540" s="6" t="s">
        <v>60</v>
      </c>
      <c r="P4540" s="49" t="s">
        <v>66</v>
      </c>
      <c r="Q4540" s="49" t="s">
        <v>67</v>
      </c>
      <c r="R4540" s="6" t="s">
        <v>60</v>
      </c>
      <c r="S4540" s="49" t="s">
        <v>60</v>
      </c>
      <c r="T4540" s="73" t="str">
        <f>IF(_xlfn.XLOOKUP(I4540,LEGEND!B:B,LEGEND!H:H)&lt;&gt;"-",HYPERLINK(_xlfn.XLOOKUP(I4540,LEGEND!B:B,LEGEND!H:H),"link"),_xlfn.XLOOKUP(I4540,LEGEND!B:B,LEGEND!H:H))</f>
        <v>link</v>
      </c>
      <c r="U4540" s="73" t="str">
        <f>HYPERLINK(_xlfn.XLOOKUP(I4540,LEGEND!B:B,LEGEND!I:I))</f>
        <v>https://milwaukee-media-images.s3.amazonaws.com/hi/48227224--Hero_1.jpg</v>
      </c>
      <c r="V4540" s="51" t="s">
        <v>21943</v>
      </c>
      <c r="W4540" s="63" t="s">
        <v>71</v>
      </c>
      <c r="X4540" s="64">
        <v>180</v>
      </c>
      <c r="Y4540" s="64">
        <v>166</v>
      </c>
      <c r="Z4540" s="64">
        <v>681</v>
      </c>
      <c r="AA4540" s="84">
        <v>2.69</v>
      </c>
      <c r="AB4540" s="85">
        <v>1</v>
      </c>
      <c r="AC4540" s="85">
        <v>1</v>
      </c>
    </row>
    <row r="4541" spans="1:29" ht="25.5">
      <c r="A4541" s="1"/>
      <c r="B4541" s="6" t="s">
        <v>9969</v>
      </c>
      <c r="C4541" s="6" t="s">
        <v>8778</v>
      </c>
      <c r="D4541" s="6" t="s">
        <v>10015</v>
      </c>
      <c r="E4541" s="49" t="s">
        <v>21855</v>
      </c>
      <c r="F4541" s="6" t="s">
        <v>60</v>
      </c>
      <c r="G4541" s="6" t="s">
        <v>60</v>
      </c>
      <c r="H4541" s="6" t="s">
        <v>60</v>
      </c>
      <c r="I4541" s="60" t="s">
        <v>21944</v>
      </c>
      <c r="J4541" s="49" t="s">
        <v>21945</v>
      </c>
      <c r="K4541" s="6" t="s">
        <v>21946</v>
      </c>
      <c r="L4541" s="29">
        <f>IF($J$6="с учетом НДС",VLOOKUP(I4541,LEGEND!B:E,4,0)*(1-M4541),VLOOKUP(I4541,LEGEND!B:E,4,0)*(1-M4541)/1.2)</f>
        <v>12500</v>
      </c>
      <c r="M4541" s="57">
        <f>IF(AND(B4541&lt;&gt;"1_Электроинструмент",B4541&lt;&gt;"2_Садовая техника"),$J$5,IF($J$4&lt;=20%,$J$4,IFERROR(VLOOKUP(S4541,LEGEND!$L$2:$M$5,2,FALSE),$J$4)))</f>
        <v>0</v>
      </c>
      <c r="N4541" s="48" t="s">
        <v>60</v>
      </c>
      <c r="O4541" s="6" t="s">
        <v>60</v>
      </c>
      <c r="P4541" s="49" t="s">
        <v>66</v>
      </c>
      <c r="Q4541" s="49" t="s">
        <v>67</v>
      </c>
      <c r="R4541" s="6" t="s">
        <v>60</v>
      </c>
      <c r="S4541" s="49" t="s">
        <v>60</v>
      </c>
      <c r="T4541" s="73" t="str">
        <f>IF(_xlfn.XLOOKUP(I4541,LEGEND!B:B,LEGEND!H:H)&lt;&gt;"-",HYPERLINK(_xlfn.XLOOKUP(I4541,LEGEND!B:B,LEGEND!H:H),"link"),_xlfn.XLOOKUP(I4541,LEGEND!B:B,LEGEND!H:H))</f>
        <v>link</v>
      </c>
      <c r="U4541" s="73" t="str">
        <f>HYPERLINK(_xlfn.XLOOKUP(I4541,LEGEND!B:B,LEGEND!I:I))</f>
        <v>https://milwaukee-media-images.s3.amazonaws.com/hi/4932464578--Hero_1.jpg</v>
      </c>
      <c r="V4541" s="51" t="s">
        <v>21947</v>
      </c>
      <c r="W4541" s="63" t="s">
        <v>1189</v>
      </c>
      <c r="X4541" s="64">
        <v>570</v>
      </c>
      <c r="Y4541" s="64">
        <v>100</v>
      </c>
      <c r="Z4541" s="64">
        <v>360</v>
      </c>
      <c r="AA4541" s="84">
        <v>2.5619999999999998</v>
      </c>
      <c r="AB4541" s="85">
        <v>1</v>
      </c>
      <c r="AC4541" s="85">
        <v>1</v>
      </c>
    </row>
    <row r="4542" spans="1:29" ht="25.5">
      <c r="A4542" s="1"/>
      <c r="B4542" s="6" t="s">
        <v>9969</v>
      </c>
      <c r="C4542" s="6" t="s">
        <v>8778</v>
      </c>
      <c r="D4542" s="6" t="s">
        <v>10015</v>
      </c>
      <c r="E4542" s="49" t="s">
        <v>215</v>
      </c>
      <c r="F4542" s="6" t="s">
        <v>60</v>
      </c>
      <c r="G4542" s="6" t="s">
        <v>60</v>
      </c>
      <c r="H4542" s="6" t="s">
        <v>60</v>
      </c>
      <c r="I4542" s="60" t="s">
        <v>21948</v>
      </c>
      <c r="J4542" s="49" t="s">
        <v>21949</v>
      </c>
      <c r="K4542" s="6" t="s">
        <v>21950</v>
      </c>
      <c r="L4542" s="29">
        <f>IF($J$6="с учетом НДС",VLOOKUP(I4542,LEGEND!B:E,4,0)*(1-M4542),VLOOKUP(I4542,LEGEND!B:E,4,0)*(1-M4542)/1.2)</f>
        <v>251</v>
      </c>
      <c r="M4542" s="57">
        <f>IF(AND(B4542&lt;&gt;"1_Электроинструмент",B4542&lt;&gt;"2_Садовая техника"),$J$5,IF($J$4&lt;=20%,$J$4,IFERROR(VLOOKUP(S4542,LEGEND!$L$2:$M$5,2,FALSE),$J$4)))</f>
        <v>0</v>
      </c>
      <c r="N4542" s="48" t="s">
        <v>60</v>
      </c>
      <c r="O4542" s="6" t="s">
        <v>60</v>
      </c>
      <c r="P4542" s="49" t="s">
        <v>66</v>
      </c>
      <c r="Q4542" s="49" t="s">
        <v>67</v>
      </c>
      <c r="R4542" s="6" t="s">
        <v>60</v>
      </c>
      <c r="S4542" s="49" t="s">
        <v>60</v>
      </c>
      <c r="T4542" s="73" t="str">
        <f>IF(_xlfn.XLOOKUP(I4542,LEGEND!B:B,LEGEND!H:H)&lt;&gt;"-",HYPERLINK(_xlfn.XLOOKUP(I4542,LEGEND!B:B,LEGEND!H:H),"link"),_xlfn.XLOOKUP(I4542,LEGEND!B:B,LEGEND!H:H))</f>
        <v>link</v>
      </c>
      <c r="U4542" s="73" t="str">
        <f>HYPERLINK(_xlfn.XLOOKUP(I4542,LEGEND!B:B,LEGEND!I:I))</f>
        <v>https://milwaukee-media-images.s3.amazonaws.com/hi/4932471773--Hero_1.jpg</v>
      </c>
      <c r="V4542" s="51" t="s">
        <v>21951</v>
      </c>
      <c r="W4542" s="63" t="s">
        <v>71</v>
      </c>
      <c r="X4542" s="64">
        <v>29</v>
      </c>
      <c r="Y4542" s="64">
        <v>28</v>
      </c>
      <c r="Z4542" s="64">
        <v>174</v>
      </c>
      <c r="AA4542" s="84">
        <v>5.6000000000000001E-2</v>
      </c>
      <c r="AB4542" s="85">
        <v>1</v>
      </c>
      <c r="AC4542" s="85">
        <v>1</v>
      </c>
    </row>
    <row r="4543" spans="1:29" ht="25.5">
      <c r="A4543" s="1"/>
      <c r="B4543" s="6" t="s">
        <v>9969</v>
      </c>
      <c r="C4543" s="6" t="s">
        <v>8778</v>
      </c>
      <c r="D4543" s="6" t="s">
        <v>10015</v>
      </c>
      <c r="E4543" s="49" t="s">
        <v>215</v>
      </c>
      <c r="F4543" s="6" t="s">
        <v>60</v>
      </c>
      <c r="G4543" s="6" t="s">
        <v>60</v>
      </c>
      <c r="H4543" s="6" t="s">
        <v>60</v>
      </c>
      <c r="I4543" s="60" t="s">
        <v>21952</v>
      </c>
      <c r="J4543" s="49" t="s">
        <v>21953</v>
      </c>
      <c r="K4543" s="6" t="s">
        <v>21954</v>
      </c>
      <c r="L4543" s="29">
        <f>IF($J$6="с учетом НДС",VLOOKUP(I4543,LEGEND!B:E,4,0)*(1-M4543),VLOOKUP(I4543,LEGEND!B:E,4,0)*(1-M4543)/1.2)</f>
        <v>251</v>
      </c>
      <c r="M4543" s="57">
        <f>IF(AND(B4543&lt;&gt;"1_Электроинструмент",B4543&lt;&gt;"2_Садовая техника"),$J$5,IF($J$4&lt;=20%,$J$4,IFERROR(VLOOKUP(S4543,LEGEND!$L$2:$M$5,2,FALSE),$J$4)))</f>
        <v>0</v>
      </c>
      <c r="N4543" s="48" t="s">
        <v>60</v>
      </c>
      <c r="O4543" s="6" t="s">
        <v>60</v>
      </c>
      <c r="P4543" s="49" t="s">
        <v>66</v>
      </c>
      <c r="Q4543" s="49" t="s">
        <v>67</v>
      </c>
      <c r="R4543" s="6" t="s">
        <v>60</v>
      </c>
      <c r="S4543" s="49" t="s">
        <v>60</v>
      </c>
      <c r="T4543" s="73" t="str">
        <f>IF(_xlfn.XLOOKUP(I4543,LEGEND!B:B,LEGEND!H:H)&lt;&gt;"-",HYPERLINK(_xlfn.XLOOKUP(I4543,LEGEND!B:B,LEGEND!H:H),"link"),_xlfn.XLOOKUP(I4543,LEGEND!B:B,LEGEND!H:H))</f>
        <v>link</v>
      </c>
      <c r="U4543" s="73" t="str">
        <f>HYPERLINK(_xlfn.XLOOKUP(I4543,LEGEND!B:B,LEGEND!I:I))</f>
        <v>https://milwaukee-media-images.s3.amazonaws.com/hi/4932471774--Hero_1.jpg</v>
      </c>
      <c r="V4543" s="51" t="s">
        <v>21955</v>
      </c>
      <c r="W4543" s="63" t="s">
        <v>71</v>
      </c>
      <c r="X4543" s="64">
        <v>29</v>
      </c>
      <c r="Y4543" s="64">
        <v>28</v>
      </c>
      <c r="Z4543" s="64">
        <v>184</v>
      </c>
      <c r="AA4543" s="84">
        <v>5.6000000000000001E-2</v>
      </c>
      <c r="AB4543" s="85">
        <v>1</v>
      </c>
      <c r="AC4543" s="85">
        <v>1</v>
      </c>
    </row>
    <row r="4544" spans="1:29" ht="25.5">
      <c r="A4544" s="1"/>
      <c r="B4544" s="6" t="s">
        <v>9969</v>
      </c>
      <c r="C4544" s="6" t="s">
        <v>8778</v>
      </c>
      <c r="D4544" s="6" t="s">
        <v>10015</v>
      </c>
      <c r="E4544" s="49" t="s">
        <v>215</v>
      </c>
      <c r="F4544" s="6" t="s">
        <v>60</v>
      </c>
      <c r="G4544" s="6" t="s">
        <v>60</v>
      </c>
      <c r="H4544" s="6" t="s">
        <v>60</v>
      </c>
      <c r="I4544" s="60" t="s">
        <v>21956</v>
      </c>
      <c r="J4544" s="49" t="s">
        <v>21957</v>
      </c>
      <c r="K4544" s="6" t="s">
        <v>21958</v>
      </c>
      <c r="L4544" s="29">
        <f>IF($J$6="с учетом НДС",VLOOKUP(I4544,LEGEND!B:E,4,0)*(1-M4544),VLOOKUP(I4544,LEGEND!B:E,4,0)*(1-M4544)/1.2)</f>
        <v>251</v>
      </c>
      <c r="M4544" s="57">
        <f>IF(AND(B4544&lt;&gt;"1_Электроинструмент",B4544&lt;&gt;"2_Садовая техника"),$J$5,IF($J$4&lt;=20%,$J$4,IFERROR(VLOOKUP(S4544,LEGEND!$L$2:$M$5,2,FALSE),$J$4)))</f>
        <v>0</v>
      </c>
      <c r="N4544" s="48" t="s">
        <v>60</v>
      </c>
      <c r="O4544" s="6" t="s">
        <v>60</v>
      </c>
      <c r="P4544" s="49" t="s">
        <v>66</v>
      </c>
      <c r="Q4544" s="49" t="s">
        <v>67</v>
      </c>
      <c r="R4544" s="6" t="s">
        <v>60</v>
      </c>
      <c r="S4544" s="49" t="s">
        <v>60</v>
      </c>
      <c r="T4544" s="73" t="str">
        <f>IF(_xlfn.XLOOKUP(I4544,LEGEND!B:B,LEGEND!H:H)&lt;&gt;"-",HYPERLINK(_xlfn.XLOOKUP(I4544,LEGEND!B:B,LEGEND!H:H),"link"),_xlfn.XLOOKUP(I4544,LEGEND!B:B,LEGEND!H:H))</f>
        <v>link</v>
      </c>
      <c r="U4544" s="73" t="str">
        <f>HYPERLINK(_xlfn.XLOOKUP(I4544,LEGEND!B:B,LEGEND!I:I))</f>
        <v>https://milwaukee-media-images.s3.amazonaws.com/hi/4932471775--Hero_1.jpg</v>
      </c>
      <c r="V4544" s="51" t="s">
        <v>21959</v>
      </c>
      <c r="W4544" s="63" t="s">
        <v>71</v>
      </c>
      <c r="X4544" s="64">
        <v>29</v>
      </c>
      <c r="Y4544" s="64">
        <v>28</v>
      </c>
      <c r="Z4544" s="64">
        <v>184</v>
      </c>
      <c r="AA4544" s="84">
        <v>5.6000000000000001E-2</v>
      </c>
      <c r="AB4544" s="85">
        <v>1</v>
      </c>
      <c r="AC4544" s="85">
        <v>1</v>
      </c>
    </row>
    <row r="4545" spans="1:29" ht="25.5">
      <c r="A4545" s="1"/>
      <c r="B4545" s="6" t="s">
        <v>9969</v>
      </c>
      <c r="C4545" s="6" t="s">
        <v>8778</v>
      </c>
      <c r="D4545" s="6" t="s">
        <v>10015</v>
      </c>
      <c r="E4545" s="49" t="s">
        <v>215</v>
      </c>
      <c r="F4545" s="6" t="s">
        <v>60</v>
      </c>
      <c r="G4545" s="6" t="s">
        <v>60</v>
      </c>
      <c r="H4545" s="6" t="s">
        <v>60</v>
      </c>
      <c r="I4545" s="60" t="s">
        <v>21960</v>
      </c>
      <c r="J4545" s="49" t="s">
        <v>21961</v>
      </c>
      <c r="K4545" s="6" t="s">
        <v>21962</v>
      </c>
      <c r="L4545" s="29">
        <f>IF($J$6="с учетом НДС",VLOOKUP(I4545,LEGEND!B:E,4,0)*(1-M4545),VLOOKUP(I4545,LEGEND!B:E,4,0)*(1-M4545)/1.2)</f>
        <v>251</v>
      </c>
      <c r="M4545" s="57">
        <f>IF(AND(B4545&lt;&gt;"1_Электроинструмент",B4545&lt;&gt;"2_Садовая техника"),$J$5,IF($J$4&lt;=20%,$J$4,IFERROR(VLOOKUP(S4545,LEGEND!$L$2:$M$5,2,FALSE),$J$4)))</f>
        <v>0</v>
      </c>
      <c r="N4545" s="48" t="s">
        <v>60</v>
      </c>
      <c r="O4545" s="6" t="s">
        <v>60</v>
      </c>
      <c r="P4545" s="49" t="s">
        <v>66</v>
      </c>
      <c r="Q4545" s="49" t="s">
        <v>67</v>
      </c>
      <c r="R4545" s="6" t="s">
        <v>60</v>
      </c>
      <c r="S4545" s="49" t="s">
        <v>60</v>
      </c>
      <c r="T4545" s="73" t="str">
        <f>IF(_xlfn.XLOOKUP(I4545,LEGEND!B:B,LEGEND!H:H)&lt;&gt;"-",HYPERLINK(_xlfn.XLOOKUP(I4545,LEGEND!B:B,LEGEND!H:H),"link"),_xlfn.XLOOKUP(I4545,LEGEND!B:B,LEGEND!H:H))</f>
        <v>link</v>
      </c>
      <c r="U4545" s="73" t="str">
        <f>HYPERLINK(_xlfn.XLOOKUP(I4545,LEGEND!B:B,LEGEND!I:I))</f>
        <v>https://milwaukee-media-images.s3.amazonaws.com/hi/4932471795--Hero_1.jpg</v>
      </c>
      <c r="V4545" s="51" t="s">
        <v>21963</v>
      </c>
      <c r="W4545" s="63" t="s">
        <v>71</v>
      </c>
      <c r="X4545" s="64">
        <v>29</v>
      </c>
      <c r="Y4545" s="64">
        <v>28</v>
      </c>
      <c r="Z4545" s="64">
        <v>174</v>
      </c>
      <c r="AA4545" s="84">
        <v>5.6000000000000001E-2</v>
      </c>
      <c r="AB4545" s="85">
        <v>1</v>
      </c>
      <c r="AC4545" s="85">
        <v>1</v>
      </c>
    </row>
    <row r="4546" spans="1:29" ht="25.5">
      <c r="A4546" s="1"/>
      <c r="B4546" s="6" t="s">
        <v>9969</v>
      </c>
      <c r="C4546" s="6" t="s">
        <v>8778</v>
      </c>
      <c r="D4546" s="6" t="s">
        <v>10015</v>
      </c>
      <c r="E4546" s="49" t="s">
        <v>215</v>
      </c>
      <c r="F4546" s="6" t="s">
        <v>60</v>
      </c>
      <c r="G4546" s="6" t="s">
        <v>60</v>
      </c>
      <c r="H4546" s="6" t="s">
        <v>60</v>
      </c>
      <c r="I4546" s="60" t="s">
        <v>21964</v>
      </c>
      <c r="J4546" s="49" t="s">
        <v>21965</v>
      </c>
      <c r="K4546" s="6" t="s">
        <v>21966</v>
      </c>
      <c r="L4546" s="29">
        <f>IF($J$6="с учетом НДС",VLOOKUP(I4546,LEGEND!B:E,4,0)*(1-M4546),VLOOKUP(I4546,LEGEND!B:E,4,0)*(1-M4546)/1.2)</f>
        <v>251</v>
      </c>
      <c r="M4546" s="57">
        <f>IF(AND(B4546&lt;&gt;"1_Электроинструмент",B4546&lt;&gt;"2_Садовая техника"),$J$5,IF($J$4&lt;=20%,$J$4,IFERROR(VLOOKUP(S4546,LEGEND!$L$2:$M$5,2,FALSE),$J$4)))</f>
        <v>0</v>
      </c>
      <c r="N4546" s="48" t="s">
        <v>60</v>
      </c>
      <c r="O4546" s="6" t="s">
        <v>60</v>
      </c>
      <c r="P4546" s="49" t="s">
        <v>66</v>
      </c>
      <c r="Q4546" s="49" t="s">
        <v>67</v>
      </c>
      <c r="R4546" s="6" t="s">
        <v>60</v>
      </c>
      <c r="S4546" s="49" t="s">
        <v>60</v>
      </c>
      <c r="T4546" s="73" t="str">
        <f>IF(_xlfn.XLOOKUP(I4546,LEGEND!B:B,LEGEND!H:H)&lt;&gt;"-",HYPERLINK(_xlfn.XLOOKUP(I4546,LEGEND!B:B,LEGEND!H:H),"link"),_xlfn.XLOOKUP(I4546,LEGEND!B:B,LEGEND!H:H))</f>
        <v>link</v>
      </c>
      <c r="U4546" s="73" t="str">
        <f>HYPERLINK(_xlfn.XLOOKUP(I4546,LEGEND!B:B,LEGEND!I:I))</f>
        <v>https://milwaukee-media-images.s3.amazonaws.com/hi/4932471796--Hero_1.jpg</v>
      </c>
      <c r="V4546" s="51" t="s">
        <v>21967</v>
      </c>
      <c r="W4546" s="63" t="s">
        <v>71</v>
      </c>
      <c r="X4546" s="64">
        <v>29</v>
      </c>
      <c r="Y4546" s="64">
        <v>28</v>
      </c>
      <c r="Z4546" s="64">
        <v>174</v>
      </c>
      <c r="AA4546" s="84">
        <v>5.6000000000000001E-2</v>
      </c>
      <c r="AB4546" s="85">
        <v>1</v>
      </c>
      <c r="AC4546" s="85">
        <v>1</v>
      </c>
    </row>
    <row r="4547" spans="1:29" ht="25.5">
      <c r="A4547" s="1"/>
      <c r="B4547" s="6" t="s">
        <v>9969</v>
      </c>
      <c r="C4547" s="6" t="s">
        <v>8778</v>
      </c>
      <c r="D4547" s="6" t="s">
        <v>10015</v>
      </c>
      <c r="E4547" s="49" t="s">
        <v>215</v>
      </c>
      <c r="F4547" s="6" t="s">
        <v>60</v>
      </c>
      <c r="G4547" s="6" t="s">
        <v>60</v>
      </c>
      <c r="H4547" s="6" t="s">
        <v>60</v>
      </c>
      <c r="I4547" s="60" t="s">
        <v>21968</v>
      </c>
      <c r="J4547" s="49" t="s">
        <v>21969</v>
      </c>
      <c r="K4547" s="6" t="s">
        <v>21970</v>
      </c>
      <c r="L4547" s="29">
        <f>IF($J$6="с учетом НДС",VLOOKUP(I4547,LEGEND!B:E,4,0)*(1-M4547),VLOOKUP(I4547,LEGEND!B:E,4,0)*(1-M4547)/1.2)</f>
        <v>251</v>
      </c>
      <c r="M4547" s="57">
        <f>IF(AND(B4547&lt;&gt;"1_Электроинструмент",B4547&lt;&gt;"2_Садовая техника"),$J$5,IF($J$4&lt;=20%,$J$4,IFERROR(VLOOKUP(S4547,LEGEND!$L$2:$M$5,2,FALSE),$J$4)))</f>
        <v>0</v>
      </c>
      <c r="N4547" s="48" t="s">
        <v>60</v>
      </c>
      <c r="O4547" s="6" t="s">
        <v>60</v>
      </c>
      <c r="P4547" s="49" t="s">
        <v>66</v>
      </c>
      <c r="Q4547" s="49" t="s">
        <v>67</v>
      </c>
      <c r="R4547" s="6" t="s">
        <v>60</v>
      </c>
      <c r="S4547" s="49" t="s">
        <v>60</v>
      </c>
      <c r="T4547" s="73" t="str">
        <f>IF(_xlfn.XLOOKUP(I4547,LEGEND!B:B,LEGEND!H:H)&lt;&gt;"-",HYPERLINK(_xlfn.XLOOKUP(I4547,LEGEND!B:B,LEGEND!H:H),"link"),_xlfn.XLOOKUP(I4547,LEGEND!B:B,LEGEND!H:H))</f>
        <v>link</v>
      </c>
      <c r="U4547" s="73" t="str">
        <f>HYPERLINK(_xlfn.XLOOKUP(I4547,LEGEND!B:B,LEGEND!I:I))</f>
        <v>https://milwaukee-media-images.s3.amazonaws.com/hi/4932471797--Hero_1.jpg</v>
      </c>
      <c r="V4547" s="51" t="s">
        <v>21971</v>
      </c>
      <c r="W4547" s="63" t="s">
        <v>71</v>
      </c>
      <c r="X4547" s="64">
        <v>29</v>
      </c>
      <c r="Y4547" s="64">
        <v>28</v>
      </c>
      <c r="Z4547" s="64">
        <v>174</v>
      </c>
      <c r="AA4547" s="84">
        <v>5.6000000000000001E-2</v>
      </c>
      <c r="AB4547" s="85">
        <v>1</v>
      </c>
      <c r="AC4547" s="85">
        <v>1</v>
      </c>
    </row>
    <row r="4548" spans="1:29" ht="25.5">
      <c r="A4548" s="1"/>
      <c r="B4548" s="6" t="s">
        <v>9969</v>
      </c>
      <c r="C4548" s="6" t="s">
        <v>8778</v>
      </c>
      <c r="D4548" s="6" t="s">
        <v>10015</v>
      </c>
      <c r="E4548" s="49" t="s">
        <v>215</v>
      </c>
      <c r="F4548" s="6" t="s">
        <v>60</v>
      </c>
      <c r="G4548" s="6" t="s">
        <v>60</v>
      </c>
      <c r="H4548" s="6" t="s">
        <v>60</v>
      </c>
      <c r="I4548" s="60" t="s">
        <v>21972</v>
      </c>
      <c r="J4548" s="49" t="s">
        <v>21973</v>
      </c>
      <c r="K4548" s="6" t="s">
        <v>21974</v>
      </c>
      <c r="L4548" s="29">
        <f>IF($J$6="с учетом НДС",VLOOKUP(I4548,LEGEND!B:E,4,0)*(1-M4548),VLOOKUP(I4548,LEGEND!B:E,4,0)*(1-M4548)/1.2)</f>
        <v>251</v>
      </c>
      <c r="M4548" s="57">
        <f>IF(AND(B4548&lt;&gt;"1_Электроинструмент",B4548&lt;&gt;"2_Садовая техника"),$J$5,IF($J$4&lt;=20%,$J$4,IFERROR(VLOOKUP(S4548,LEGEND!$L$2:$M$5,2,FALSE),$J$4)))</f>
        <v>0</v>
      </c>
      <c r="N4548" s="48" t="s">
        <v>60</v>
      </c>
      <c r="O4548" s="6" t="s">
        <v>60</v>
      </c>
      <c r="P4548" s="49" t="s">
        <v>66</v>
      </c>
      <c r="Q4548" s="49" t="s">
        <v>67</v>
      </c>
      <c r="R4548" s="6" t="s">
        <v>60</v>
      </c>
      <c r="S4548" s="49" t="s">
        <v>60</v>
      </c>
      <c r="T4548" s="73" t="str">
        <f>IF(_xlfn.XLOOKUP(I4548,LEGEND!B:B,LEGEND!H:H)&lt;&gt;"-",HYPERLINK(_xlfn.XLOOKUP(I4548,LEGEND!B:B,LEGEND!H:H),"link"),_xlfn.XLOOKUP(I4548,LEGEND!B:B,LEGEND!H:H))</f>
        <v>link</v>
      </c>
      <c r="U4548" s="73" t="str">
        <f>HYPERLINK(_xlfn.XLOOKUP(I4548,LEGEND!B:B,LEGEND!I:I))</f>
        <v>https://milwaukee-media-images.s3.amazonaws.com/hi/4932471798--Hero_1.jpg</v>
      </c>
      <c r="V4548" s="51" t="s">
        <v>21975</v>
      </c>
      <c r="W4548" s="63" t="s">
        <v>71</v>
      </c>
      <c r="X4548" s="64">
        <v>29</v>
      </c>
      <c r="Y4548" s="64">
        <v>28</v>
      </c>
      <c r="Z4548" s="64">
        <v>184</v>
      </c>
      <c r="AA4548" s="84">
        <v>5.6000000000000001E-2</v>
      </c>
      <c r="AB4548" s="85">
        <v>1</v>
      </c>
      <c r="AC4548" s="85">
        <v>1</v>
      </c>
    </row>
    <row r="4549" spans="1:29" ht="25.5">
      <c r="A4549" s="1"/>
      <c r="B4549" s="6" t="s">
        <v>9969</v>
      </c>
      <c r="C4549" s="6" t="s">
        <v>8778</v>
      </c>
      <c r="D4549" s="6" t="s">
        <v>10015</v>
      </c>
      <c r="E4549" s="49" t="s">
        <v>215</v>
      </c>
      <c r="F4549" s="6" t="s">
        <v>60</v>
      </c>
      <c r="G4549" s="6" t="s">
        <v>60</v>
      </c>
      <c r="H4549" s="6" t="s">
        <v>60</v>
      </c>
      <c r="I4549" s="60" t="s">
        <v>21976</v>
      </c>
      <c r="J4549" s="49" t="s">
        <v>21977</v>
      </c>
      <c r="K4549" s="6" t="s">
        <v>21978</v>
      </c>
      <c r="L4549" s="29">
        <f>IF($J$6="с учетом НДС",VLOOKUP(I4549,LEGEND!B:E,4,0)*(1-M4549),VLOOKUP(I4549,LEGEND!B:E,4,0)*(1-M4549)/1.2)</f>
        <v>251</v>
      </c>
      <c r="M4549" s="57">
        <f>IF(AND(B4549&lt;&gt;"1_Электроинструмент",B4549&lt;&gt;"2_Садовая техника"),$J$5,IF($J$4&lt;=20%,$J$4,IFERROR(VLOOKUP(S4549,LEGEND!$L$2:$M$5,2,FALSE),$J$4)))</f>
        <v>0</v>
      </c>
      <c r="N4549" s="48" t="s">
        <v>60</v>
      </c>
      <c r="O4549" s="6" t="s">
        <v>60</v>
      </c>
      <c r="P4549" s="49" t="s">
        <v>66</v>
      </c>
      <c r="Q4549" s="49" t="s">
        <v>67</v>
      </c>
      <c r="R4549" s="6" t="s">
        <v>60</v>
      </c>
      <c r="S4549" s="49" t="s">
        <v>60</v>
      </c>
      <c r="T4549" s="73" t="str">
        <f>IF(_xlfn.XLOOKUP(I4549,LEGEND!B:B,LEGEND!H:H)&lt;&gt;"-",HYPERLINK(_xlfn.XLOOKUP(I4549,LEGEND!B:B,LEGEND!H:H),"link"),_xlfn.XLOOKUP(I4549,LEGEND!B:B,LEGEND!H:H))</f>
        <v>link</v>
      </c>
      <c r="U4549" s="73" t="str">
        <f>HYPERLINK(_xlfn.XLOOKUP(I4549,LEGEND!B:B,LEGEND!I:I))</f>
        <v>https://milwaukee-media-images.s3.amazonaws.com/hi/4932471799--Hero_1.jpg</v>
      </c>
      <c r="V4549" s="51" t="s">
        <v>21979</v>
      </c>
      <c r="W4549" s="63" t="s">
        <v>71</v>
      </c>
      <c r="X4549" s="64">
        <v>29</v>
      </c>
      <c r="Y4549" s="64">
        <v>28</v>
      </c>
      <c r="Z4549" s="64">
        <v>184</v>
      </c>
      <c r="AA4549" s="84">
        <v>5.6000000000000001E-2</v>
      </c>
      <c r="AB4549" s="85">
        <v>1</v>
      </c>
      <c r="AC4549" s="85">
        <v>1</v>
      </c>
    </row>
    <row r="4550" spans="1:29" ht="25.5">
      <c r="A4550" s="1"/>
      <c r="B4550" s="6" t="s">
        <v>9969</v>
      </c>
      <c r="C4550" s="6" t="s">
        <v>8778</v>
      </c>
      <c r="D4550" s="6" t="s">
        <v>10015</v>
      </c>
      <c r="E4550" s="49" t="s">
        <v>215</v>
      </c>
      <c r="F4550" s="6" t="s">
        <v>60</v>
      </c>
      <c r="G4550" s="6" t="s">
        <v>60</v>
      </c>
      <c r="H4550" s="6" t="s">
        <v>60</v>
      </c>
      <c r="I4550" s="60" t="s">
        <v>21980</v>
      </c>
      <c r="J4550" s="49" t="s">
        <v>21981</v>
      </c>
      <c r="K4550" s="6" t="s">
        <v>21982</v>
      </c>
      <c r="L4550" s="29">
        <f>IF($J$6="с учетом НДС",VLOOKUP(I4550,LEGEND!B:E,4,0)*(1-M4550),VLOOKUP(I4550,LEGEND!B:E,4,0)*(1-M4550)/1.2)</f>
        <v>266</v>
      </c>
      <c r="M4550" s="57">
        <f>IF(AND(B4550&lt;&gt;"1_Электроинструмент",B4550&lt;&gt;"2_Садовая техника"),$J$5,IF($J$4&lt;=20%,$J$4,IFERROR(VLOOKUP(S4550,LEGEND!$L$2:$M$5,2,FALSE),$J$4)))</f>
        <v>0</v>
      </c>
      <c r="N4550" s="48" t="s">
        <v>60</v>
      </c>
      <c r="O4550" s="6" t="s">
        <v>60</v>
      </c>
      <c r="P4550" s="49" t="s">
        <v>66</v>
      </c>
      <c r="Q4550" s="49" t="s">
        <v>67</v>
      </c>
      <c r="R4550" s="6" t="s">
        <v>60</v>
      </c>
      <c r="S4550" s="49" t="s">
        <v>60</v>
      </c>
      <c r="T4550" s="73" t="str">
        <f>IF(_xlfn.XLOOKUP(I4550,LEGEND!B:B,LEGEND!H:H)&lt;&gt;"-",HYPERLINK(_xlfn.XLOOKUP(I4550,LEGEND!B:B,LEGEND!H:H),"link"),_xlfn.XLOOKUP(I4550,LEGEND!B:B,LEGEND!H:H))</f>
        <v>link</v>
      </c>
      <c r="U4550" s="73" t="str">
        <f>HYPERLINK(_xlfn.XLOOKUP(I4550,LEGEND!B:B,LEGEND!I:I))</f>
        <v>https://milwaukee-media-images.s3.amazonaws.com/hi/4932471780--Hero_1.jpg</v>
      </c>
      <c r="V4550" s="51" t="s">
        <v>21983</v>
      </c>
      <c r="W4550" s="63" t="s">
        <v>71</v>
      </c>
      <c r="X4550" s="64">
        <v>35</v>
      </c>
      <c r="Y4550" s="64">
        <v>34</v>
      </c>
      <c r="Z4550" s="64">
        <v>104</v>
      </c>
      <c r="AA4550" s="84">
        <v>5.6000000000000001E-2</v>
      </c>
      <c r="AB4550" s="85">
        <v>1</v>
      </c>
      <c r="AC4550" s="85">
        <v>1</v>
      </c>
    </row>
    <row r="4551" spans="1:29" ht="25.5">
      <c r="A4551" s="1"/>
      <c r="B4551" s="6" t="s">
        <v>9969</v>
      </c>
      <c r="C4551" s="6" t="s">
        <v>8778</v>
      </c>
      <c r="D4551" s="6" t="s">
        <v>10015</v>
      </c>
      <c r="E4551" s="49" t="s">
        <v>215</v>
      </c>
      <c r="F4551" s="6" t="s">
        <v>60</v>
      </c>
      <c r="G4551" s="6" t="s">
        <v>60</v>
      </c>
      <c r="H4551" s="6" t="s">
        <v>60</v>
      </c>
      <c r="I4551" s="60" t="s">
        <v>21984</v>
      </c>
      <c r="J4551" s="49" t="s">
        <v>21985</v>
      </c>
      <c r="K4551" s="6" t="s">
        <v>21986</v>
      </c>
      <c r="L4551" s="29">
        <f>IF($J$6="с учетом НДС",VLOOKUP(I4551,LEGEND!B:E,4,0)*(1-M4551),VLOOKUP(I4551,LEGEND!B:E,4,0)*(1-M4551)/1.2)</f>
        <v>266</v>
      </c>
      <c r="M4551" s="57">
        <f>IF(AND(B4551&lt;&gt;"1_Электроинструмент",B4551&lt;&gt;"2_Садовая техника"),$J$5,IF($J$4&lt;=20%,$J$4,IFERROR(VLOOKUP(S4551,LEGEND!$L$2:$M$5,2,FALSE),$J$4)))</f>
        <v>0</v>
      </c>
      <c r="N4551" s="48" t="s">
        <v>60</v>
      </c>
      <c r="O4551" s="6" t="s">
        <v>60</v>
      </c>
      <c r="P4551" s="49" t="s">
        <v>66</v>
      </c>
      <c r="Q4551" s="49" t="s">
        <v>67</v>
      </c>
      <c r="R4551" s="6" t="s">
        <v>60</v>
      </c>
      <c r="S4551" s="49" t="s">
        <v>60</v>
      </c>
      <c r="T4551" s="73" t="str">
        <f>IF(_xlfn.XLOOKUP(I4551,LEGEND!B:B,LEGEND!H:H)&lt;&gt;"-",HYPERLINK(_xlfn.XLOOKUP(I4551,LEGEND!B:B,LEGEND!H:H),"link"),_xlfn.XLOOKUP(I4551,LEGEND!B:B,LEGEND!H:H))</f>
        <v>link</v>
      </c>
      <c r="U4551" s="73" t="str">
        <f>HYPERLINK(_xlfn.XLOOKUP(I4551,LEGEND!B:B,LEGEND!I:I))</f>
        <v>https://milwaukee-media-images.s3.amazonaws.com/hi/4932471785--Hero_1.jpg</v>
      </c>
      <c r="V4551" s="51" t="s">
        <v>21987</v>
      </c>
      <c r="W4551" s="63" t="s">
        <v>71</v>
      </c>
      <c r="X4551" s="64">
        <v>29</v>
      </c>
      <c r="Y4551" s="64">
        <v>28</v>
      </c>
      <c r="Z4551" s="64">
        <v>184</v>
      </c>
      <c r="AA4551" s="84">
        <v>5.6000000000000001E-2</v>
      </c>
      <c r="AB4551" s="85">
        <v>1</v>
      </c>
      <c r="AC4551" s="85">
        <v>1</v>
      </c>
    </row>
    <row r="4552" spans="1:29" ht="25.5">
      <c r="A4552" s="1"/>
      <c r="B4552" s="6" t="s">
        <v>9969</v>
      </c>
      <c r="C4552" s="6" t="s">
        <v>8778</v>
      </c>
      <c r="D4552" s="6" t="s">
        <v>10015</v>
      </c>
      <c r="E4552" s="49" t="s">
        <v>215</v>
      </c>
      <c r="F4552" s="6" t="s">
        <v>60</v>
      </c>
      <c r="G4552" s="6" t="s">
        <v>60</v>
      </c>
      <c r="H4552" s="6" t="s">
        <v>60</v>
      </c>
      <c r="I4552" s="60" t="s">
        <v>21988</v>
      </c>
      <c r="J4552" s="49" t="s">
        <v>21989</v>
      </c>
      <c r="K4552" s="6" t="s">
        <v>21990</v>
      </c>
      <c r="L4552" s="29">
        <f>IF($J$6="с учетом НДС",VLOOKUP(I4552,LEGEND!B:E,4,0)*(1-M4552),VLOOKUP(I4552,LEGEND!B:E,4,0)*(1-M4552)/1.2)</f>
        <v>266</v>
      </c>
      <c r="M4552" s="57">
        <f>IF(AND(B4552&lt;&gt;"1_Электроинструмент",B4552&lt;&gt;"2_Садовая техника"),$J$5,IF($J$4&lt;=20%,$J$4,IFERROR(VLOOKUP(S4552,LEGEND!$L$2:$M$5,2,FALSE),$J$4)))</f>
        <v>0</v>
      </c>
      <c r="N4552" s="48" t="s">
        <v>60</v>
      </c>
      <c r="O4552" s="6" t="s">
        <v>60</v>
      </c>
      <c r="P4552" s="49" t="s">
        <v>66</v>
      </c>
      <c r="Q4552" s="49" t="s">
        <v>67</v>
      </c>
      <c r="R4552" s="6" t="s">
        <v>60</v>
      </c>
      <c r="S4552" s="49" t="s">
        <v>60</v>
      </c>
      <c r="T4552" s="73" t="str">
        <f>IF(_xlfn.XLOOKUP(I4552,LEGEND!B:B,LEGEND!H:H)&lt;&gt;"-",HYPERLINK(_xlfn.XLOOKUP(I4552,LEGEND!B:B,LEGEND!H:H),"link"),_xlfn.XLOOKUP(I4552,LEGEND!B:B,LEGEND!H:H))</f>
        <v>link</v>
      </c>
      <c r="U4552" s="73" t="str">
        <f>HYPERLINK(_xlfn.XLOOKUP(I4552,LEGEND!B:B,LEGEND!I:I))</f>
        <v>https://milwaukee-media-images.s3.amazonaws.com/hi/4932471787--Hero_1.jpg</v>
      </c>
      <c r="V4552" s="51" t="s">
        <v>21991</v>
      </c>
      <c r="W4552" s="63" t="s">
        <v>71</v>
      </c>
      <c r="X4552" s="64">
        <v>35</v>
      </c>
      <c r="Y4552" s="64">
        <v>34</v>
      </c>
      <c r="Z4552" s="64">
        <v>104</v>
      </c>
      <c r="AA4552" s="84">
        <v>5.6000000000000001E-2</v>
      </c>
      <c r="AB4552" s="85">
        <v>1</v>
      </c>
      <c r="AC4552" s="85">
        <v>1</v>
      </c>
    </row>
    <row r="4553" spans="1:29" ht="25.5">
      <c r="A4553" s="1"/>
      <c r="B4553" s="6" t="s">
        <v>9969</v>
      </c>
      <c r="C4553" s="6" t="s">
        <v>8778</v>
      </c>
      <c r="D4553" s="6" t="s">
        <v>10015</v>
      </c>
      <c r="E4553" s="49" t="s">
        <v>215</v>
      </c>
      <c r="F4553" s="6" t="s">
        <v>60</v>
      </c>
      <c r="G4553" s="6" t="s">
        <v>60</v>
      </c>
      <c r="H4553" s="6" t="s">
        <v>60</v>
      </c>
      <c r="I4553" s="60" t="s">
        <v>21992</v>
      </c>
      <c r="J4553" s="49" t="s">
        <v>21993</v>
      </c>
      <c r="K4553" s="6" t="s">
        <v>21994</v>
      </c>
      <c r="L4553" s="29">
        <f>IF($J$6="с учетом НДС",VLOOKUP(I4553,LEGEND!B:E,4,0)*(1-M4553),VLOOKUP(I4553,LEGEND!B:E,4,0)*(1-M4553)/1.2)</f>
        <v>266</v>
      </c>
      <c r="M4553" s="57">
        <f>IF(AND(B4553&lt;&gt;"1_Электроинструмент",B4553&lt;&gt;"2_Садовая техника"),$J$5,IF($J$4&lt;=20%,$J$4,IFERROR(VLOOKUP(S4553,LEGEND!$L$2:$M$5,2,FALSE),$J$4)))</f>
        <v>0</v>
      </c>
      <c r="N4553" s="48" t="s">
        <v>60</v>
      </c>
      <c r="O4553" s="6" t="s">
        <v>60</v>
      </c>
      <c r="P4553" s="49" t="s">
        <v>66</v>
      </c>
      <c r="Q4553" s="49" t="s">
        <v>67</v>
      </c>
      <c r="R4553" s="6" t="s">
        <v>60</v>
      </c>
      <c r="S4553" s="49" t="s">
        <v>60</v>
      </c>
      <c r="T4553" s="73" t="str">
        <f>IF(_xlfn.XLOOKUP(I4553,LEGEND!B:B,LEGEND!H:H)&lt;&gt;"-",HYPERLINK(_xlfn.XLOOKUP(I4553,LEGEND!B:B,LEGEND!H:H),"link"),_xlfn.XLOOKUP(I4553,LEGEND!B:B,LEGEND!H:H))</f>
        <v>link</v>
      </c>
      <c r="U4553" s="73" t="str">
        <f>HYPERLINK(_xlfn.XLOOKUP(I4553,LEGEND!B:B,LEGEND!I:I))</f>
        <v>https://milwaukee-media-images.s3.amazonaws.com/hi/4932471790--Hero_1.jpg</v>
      </c>
      <c r="V4553" s="51" t="s">
        <v>21995</v>
      </c>
      <c r="W4553" s="63" t="s">
        <v>71</v>
      </c>
      <c r="X4553" s="64">
        <v>29</v>
      </c>
      <c r="Y4553" s="64">
        <v>28</v>
      </c>
      <c r="Z4553" s="64">
        <v>184</v>
      </c>
      <c r="AA4553" s="84">
        <v>5.6000000000000001E-2</v>
      </c>
      <c r="AB4553" s="85">
        <v>1</v>
      </c>
      <c r="AC4553" s="85">
        <v>1</v>
      </c>
    </row>
    <row r="4554" spans="1:29" ht="25.5">
      <c r="A4554" s="1"/>
      <c r="B4554" s="6" t="s">
        <v>9969</v>
      </c>
      <c r="C4554" s="6" t="s">
        <v>8778</v>
      </c>
      <c r="D4554" s="6" t="s">
        <v>10015</v>
      </c>
      <c r="E4554" s="49" t="s">
        <v>215</v>
      </c>
      <c r="F4554" s="6" t="s">
        <v>60</v>
      </c>
      <c r="G4554" s="6" t="s">
        <v>60</v>
      </c>
      <c r="H4554" s="6" t="s">
        <v>60</v>
      </c>
      <c r="I4554" s="60" t="s">
        <v>21996</v>
      </c>
      <c r="J4554" s="49" t="s">
        <v>21997</v>
      </c>
      <c r="K4554" s="6" t="s">
        <v>21998</v>
      </c>
      <c r="L4554" s="29">
        <f>IF($J$6="с учетом НДС",VLOOKUP(I4554,LEGEND!B:E,4,0)*(1-M4554),VLOOKUP(I4554,LEGEND!B:E,4,0)*(1-M4554)/1.2)</f>
        <v>266</v>
      </c>
      <c r="M4554" s="57">
        <f>IF(AND(B4554&lt;&gt;"1_Электроинструмент",B4554&lt;&gt;"2_Садовая техника"),$J$5,IF($J$4&lt;=20%,$J$4,IFERROR(VLOOKUP(S4554,LEGEND!$L$2:$M$5,2,FALSE),$J$4)))</f>
        <v>0</v>
      </c>
      <c r="N4554" s="48" t="s">
        <v>60</v>
      </c>
      <c r="O4554" s="6" t="s">
        <v>60</v>
      </c>
      <c r="P4554" s="49" t="s">
        <v>66</v>
      </c>
      <c r="Q4554" s="49" t="s">
        <v>67</v>
      </c>
      <c r="R4554" s="6" t="s">
        <v>60</v>
      </c>
      <c r="S4554" s="49" t="s">
        <v>60</v>
      </c>
      <c r="T4554" s="73" t="str">
        <f>IF(_xlfn.XLOOKUP(I4554,LEGEND!B:B,LEGEND!H:H)&lt;&gt;"-",HYPERLINK(_xlfn.XLOOKUP(I4554,LEGEND!B:B,LEGEND!H:H),"link"),_xlfn.XLOOKUP(I4554,LEGEND!B:B,LEGEND!H:H))</f>
        <v>link</v>
      </c>
      <c r="U4554" s="73" t="str">
        <f>HYPERLINK(_xlfn.XLOOKUP(I4554,LEGEND!B:B,LEGEND!I:I))</f>
        <v>https://milwaukee-media-images.s3.amazonaws.com/hi/4932471792--Hero_1.jpg</v>
      </c>
      <c r="V4554" s="51" t="s">
        <v>21999</v>
      </c>
      <c r="W4554" s="63" t="s">
        <v>71</v>
      </c>
      <c r="X4554" s="64">
        <v>35</v>
      </c>
      <c r="Y4554" s="64">
        <v>34</v>
      </c>
      <c r="Z4554" s="64">
        <v>104</v>
      </c>
      <c r="AA4554" s="84">
        <v>5.6000000000000001E-2</v>
      </c>
      <c r="AB4554" s="85">
        <v>1</v>
      </c>
      <c r="AC4554" s="85">
        <v>1</v>
      </c>
    </row>
    <row r="4555" spans="1:29" ht="25.5">
      <c r="A4555" s="1"/>
      <c r="B4555" s="6" t="s">
        <v>9969</v>
      </c>
      <c r="C4555" s="6" t="s">
        <v>8778</v>
      </c>
      <c r="D4555" s="6" t="s">
        <v>10015</v>
      </c>
      <c r="E4555" s="49" t="s">
        <v>215</v>
      </c>
      <c r="F4555" s="6" t="s">
        <v>60</v>
      </c>
      <c r="G4555" s="6" t="s">
        <v>60</v>
      </c>
      <c r="H4555" s="6" t="s">
        <v>60</v>
      </c>
      <c r="I4555" s="60" t="s">
        <v>22000</v>
      </c>
      <c r="J4555" s="49" t="s">
        <v>22001</v>
      </c>
      <c r="K4555" s="6" t="s">
        <v>22002</v>
      </c>
      <c r="L4555" s="29">
        <f>IF($J$6="с учетом НДС",VLOOKUP(I4555,LEGEND!B:E,4,0)*(1-M4555),VLOOKUP(I4555,LEGEND!B:E,4,0)*(1-M4555)/1.2)</f>
        <v>281</v>
      </c>
      <c r="M4555" s="57">
        <f>IF(AND(B4555&lt;&gt;"1_Электроинструмент",B4555&lt;&gt;"2_Садовая техника"),$J$5,IF($J$4&lt;=20%,$J$4,IFERROR(VLOOKUP(S4555,LEGEND!$L$2:$M$5,2,FALSE),$J$4)))</f>
        <v>0</v>
      </c>
      <c r="N4555" s="48" t="s">
        <v>60</v>
      </c>
      <c r="O4555" s="6" t="s">
        <v>60</v>
      </c>
      <c r="P4555" s="49" t="s">
        <v>66</v>
      </c>
      <c r="Q4555" s="49" t="s">
        <v>67</v>
      </c>
      <c r="R4555" s="6" t="s">
        <v>60</v>
      </c>
      <c r="S4555" s="49" t="s">
        <v>60</v>
      </c>
      <c r="T4555" s="73" t="str">
        <f>IF(_xlfn.XLOOKUP(I4555,LEGEND!B:B,LEGEND!H:H)&lt;&gt;"-",HYPERLINK(_xlfn.XLOOKUP(I4555,LEGEND!B:B,LEGEND!H:H),"link"),_xlfn.XLOOKUP(I4555,LEGEND!B:B,LEGEND!H:H))</f>
        <v>link</v>
      </c>
      <c r="U4555" s="73" t="str">
        <f>HYPERLINK(_xlfn.XLOOKUP(I4555,LEGEND!B:B,LEGEND!I:I))</f>
        <v>https://milwaukee-media-images.s3.amazonaws.com/hi/4932471776--Hero_1.jpg</v>
      </c>
      <c r="V4555" s="51" t="s">
        <v>22003</v>
      </c>
      <c r="W4555" s="63" t="s">
        <v>71</v>
      </c>
      <c r="X4555" s="64">
        <v>29</v>
      </c>
      <c r="Y4555" s="64">
        <v>28</v>
      </c>
      <c r="Z4555" s="64">
        <v>244</v>
      </c>
      <c r="AA4555" s="84">
        <v>6.0999999999999999E-2</v>
      </c>
      <c r="AB4555" s="85">
        <v>1</v>
      </c>
      <c r="AC4555" s="85">
        <v>1</v>
      </c>
    </row>
    <row r="4556" spans="1:29" ht="25.5">
      <c r="A4556" s="1"/>
      <c r="B4556" s="6" t="s">
        <v>9969</v>
      </c>
      <c r="C4556" s="6" t="s">
        <v>8778</v>
      </c>
      <c r="D4556" s="6" t="s">
        <v>10015</v>
      </c>
      <c r="E4556" s="49" t="s">
        <v>215</v>
      </c>
      <c r="F4556" s="6" t="s">
        <v>60</v>
      </c>
      <c r="G4556" s="6" t="s">
        <v>60</v>
      </c>
      <c r="H4556" s="6" t="s">
        <v>60</v>
      </c>
      <c r="I4556" s="60" t="s">
        <v>22004</v>
      </c>
      <c r="J4556" s="49" t="s">
        <v>22005</v>
      </c>
      <c r="K4556" s="6" t="s">
        <v>22006</v>
      </c>
      <c r="L4556" s="29">
        <f>IF($J$6="с учетом НДС",VLOOKUP(I4556,LEGEND!B:E,4,0)*(1-M4556),VLOOKUP(I4556,LEGEND!B:E,4,0)*(1-M4556)/1.2)</f>
        <v>281</v>
      </c>
      <c r="M4556" s="57">
        <f>IF(AND(B4556&lt;&gt;"1_Электроинструмент",B4556&lt;&gt;"2_Садовая техника"),$J$5,IF($J$4&lt;=20%,$J$4,IFERROR(VLOOKUP(S4556,LEGEND!$L$2:$M$5,2,FALSE),$J$4)))</f>
        <v>0</v>
      </c>
      <c r="N4556" s="48" t="s">
        <v>60</v>
      </c>
      <c r="O4556" s="6" t="s">
        <v>60</v>
      </c>
      <c r="P4556" s="49" t="s">
        <v>66</v>
      </c>
      <c r="Q4556" s="49" t="s">
        <v>67</v>
      </c>
      <c r="R4556" s="6" t="s">
        <v>60</v>
      </c>
      <c r="S4556" s="49" t="s">
        <v>60</v>
      </c>
      <c r="T4556" s="73" t="str">
        <f>IF(_xlfn.XLOOKUP(I4556,LEGEND!B:B,LEGEND!H:H)&lt;&gt;"-",HYPERLINK(_xlfn.XLOOKUP(I4556,LEGEND!B:B,LEGEND!H:H),"link"),_xlfn.XLOOKUP(I4556,LEGEND!B:B,LEGEND!H:H))</f>
        <v>link</v>
      </c>
      <c r="U4556" s="73" t="str">
        <f>HYPERLINK(_xlfn.XLOOKUP(I4556,LEGEND!B:B,LEGEND!I:I))</f>
        <v>https://milwaukee-media-images.s3.amazonaws.com/hi/4932471777--Hero_1.jpg</v>
      </c>
      <c r="V4556" s="51" t="s">
        <v>22007</v>
      </c>
      <c r="W4556" s="63" t="s">
        <v>71</v>
      </c>
      <c r="X4556" s="64">
        <v>29</v>
      </c>
      <c r="Y4556" s="64">
        <v>28</v>
      </c>
      <c r="Z4556" s="64">
        <v>209</v>
      </c>
      <c r="AA4556" s="84">
        <v>6.0999999999999999E-2</v>
      </c>
      <c r="AB4556" s="85">
        <v>1</v>
      </c>
      <c r="AC4556" s="85">
        <v>1</v>
      </c>
    </row>
    <row r="4557" spans="1:29" ht="25.5">
      <c r="A4557" s="1"/>
      <c r="B4557" s="6" t="s">
        <v>9969</v>
      </c>
      <c r="C4557" s="6" t="s">
        <v>8778</v>
      </c>
      <c r="D4557" s="6" t="s">
        <v>10015</v>
      </c>
      <c r="E4557" s="49" t="s">
        <v>215</v>
      </c>
      <c r="F4557" s="6" t="s">
        <v>60</v>
      </c>
      <c r="G4557" s="6" t="s">
        <v>60</v>
      </c>
      <c r="H4557" s="6" t="s">
        <v>60</v>
      </c>
      <c r="I4557" s="60" t="s">
        <v>22008</v>
      </c>
      <c r="J4557" s="49" t="s">
        <v>22009</v>
      </c>
      <c r="K4557" s="6" t="s">
        <v>22010</v>
      </c>
      <c r="L4557" s="29">
        <f>IF($J$6="с учетом НДС",VLOOKUP(I4557,LEGEND!B:E,4,0)*(1-M4557),VLOOKUP(I4557,LEGEND!B:E,4,0)*(1-M4557)/1.2)</f>
        <v>281</v>
      </c>
      <c r="M4557" s="57">
        <f>IF(AND(B4557&lt;&gt;"1_Электроинструмент",B4557&lt;&gt;"2_Садовая техника"),$J$5,IF($J$4&lt;=20%,$J$4,IFERROR(VLOOKUP(S4557,LEGEND!$L$2:$M$5,2,FALSE),$J$4)))</f>
        <v>0</v>
      </c>
      <c r="N4557" s="48" t="s">
        <v>60</v>
      </c>
      <c r="O4557" s="6" t="s">
        <v>60</v>
      </c>
      <c r="P4557" s="49" t="s">
        <v>66</v>
      </c>
      <c r="Q4557" s="49" t="s">
        <v>67</v>
      </c>
      <c r="R4557" s="6" t="s">
        <v>60</v>
      </c>
      <c r="S4557" s="49" t="s">
        <v>60</v>
      </c>
      <c r="T4557" s="73" t="str">
        <f>IF(_xlfn.XLOOKUP(I4557,LEGEND!B:B,LEGEND!H:H)&lt;&gt;"-",HYPERLINK(_xlfn.XLOOKUP(I4557,LEGEND!B:B,LEGEND!H:H),"link"),_xlfn.XLOOKUP(I4557,LEGEND!B:B,LEGEND!H:H))</f>
        <v>link</v>
      </c>
      <c r="U4557" s="73" t="str">
        <f>HYPERLINK(_xlfn.XLOOKUP(I4557,LEGEND!B:B,LEGEND!I:I))</f>
        <v>https://milwaukee-media-images.s3.amazonaws.com/hi/4932471778--Hero_1.jpg</v>
      </c>
      <c r="V4557" s="51" t="s">
        <v>22011</v>
      </c>
      <c r="W4557" s="63" t="s">
        <v>71</v>
      </c>
      <c r="X4557" s="64">
        <v>29</v>
      </c>
      <c r="Y4557" s="64">
        <v>28</v>
      </c>
      <c r="Z4557" s="64">
        <v>209</v>
      </c>
      <c r="AA4557" s="84">
        <v>6.3E-2</v>
      </c>
      <c r="AB4557" s="85">
        <v>1</v>
      </c>
      <c r="AC4557" s="85">
        <v>1</v>
      </c>
    </row>
    <row r="4558" spans="1:29" ht="25.5">
      <c r="A4558" s="1"/>
      <c r="B4558" s="6" t="s">
        <v>9969</v>
      </c>
      <c r="C4558" s="6" t="s">
        <v>8778</v>
      </c>
      <c r="D4558" s="6" t="s">
        <v>10015</v>
      </c>
      <c r="E4558" s="49" t="s">
        <v>215</v>
      </c>
      <c r="F4558" s="6" t="s">
        <v>60</v>
      </c>
      <c r="G4558" s="6" t="s">
        <v>60</v>
      </c>
      <c r="H4558" s="6" t="s">
        <v>60</v>
      </c>
      <c r="I4558" s="60" t="s">
        <v>22012</v>
      </c>
      <c r="J4558" s="49" t="s">
        <v>22013</v>
      </c>
      <c r="K4558" s="6" t="s">
        <v>22014</v>
      </c>
      <c r="L4558" s="29">
        <f>IF($J$6="с учетом НДС",VLOOKUP(I4558,LEGEND!B:E,4,0)*(1-M4558),VLOOKUP(I4558,LEGEND!B:E,4,0)*(1-M4558)/1.2)</f>
        <v>281</v>
      </c>
      <c r="M4558" s="57">
        <f>IF(AND(B4558&lt;&gt;"1_Электроинструмент",B4558&lt;&gt;"2_Садовая техника"),$J$5,IF($J$4&lt;=20%,$J$4,IFERROR(VLOOKUP(S4558,LEGEND!$L$2:$M$5,2,FALSE),$J$4)))</f>
        <v>0</v>
      </c>
      <c r="N4558" s="48" t="s">
        <v>60</v>
      </c>
      <c r="O4558" s="6" t="s">
        <v>60</v>
      </c>
      <c r="P4558" s="49" t="s">
        <v>66</v>
      </c>
      <c r="Q4558" s="49" t="s">
        <v>67</v>
      </c>
      <c r="R4558" s="6" t="s">
        <v>60</v>
      </c>
      <c r="S4558" s="49" t="s">
        <v>60</v>
      </c>
      <c r="T4558" s="73" t="str">
        <f>IF(_xlfn.XLOOKUP(I4558,LEGEND!B:B,LEGEND!H:H)&lt;&gt;"-",HYPERLINK(_xlfn.XLOOKUP(I4558,LEGEND!B:B,LEGEND!H:H),"link"),_xlfn.XLOOKUP(I4558,LEGEND!B:B,LEGEND!H:H))</f>
        <v>link</v>
      </c>
      <c r="U4558" s="73" t="str">
        <f>HYPERLINK(_xlfn.XLOOKUP(I4558,LEGEND!B:B,LEGEND!I:I))</f>
        <v>https://milwaukee-media-images.s3.amazonaws.com/hi/4932471800--Hero_1.jpg</v>
      </c>
      <c r="V4558" s="51" t="s">
        <v>22015</v>
      </c>
      <c r="W4558" s="63" t="s">
        <v>71</v>
      </c>
      <c r="X4558" s="64">
        <v>29</v>
      </c>
      <c r="Y4558" s="64">
        <v>28</v>
      </c>
      <c r="Z4558" s="64">
        <v>184</v>
      </c>
      <c r="AA4558" s="84">
        <v>6.6000000000000003E-2</v>
      </c>
      <c r="AB4558" s="85">
        <v>1</v>
      </c>
      <c r="AC4558" s="85">
        <v>1</v>
      </c>
    </row>
    <row r="4559" spans="1:29" ht="25.5">
      <c r="A4559" s="1"/>
      <c r="B4559" s="6" t="s">
        <v>9969</v>
      </c>
      <c r="C4559" s="6" t="s">
        <v>8778</v>
      </c>
      <c r="D4559" s="6" t="s">
        <v>10015</v>
      </c>
      <c r="E4559" s="49" t="s">
        <v>215</v>
      </c>
      <c r="F4559" s="6" t="s">
        <v>60</v>
      </c>
      <c r="G4559" s="6" t="s">
        <v>60</v>
      </c>
      <c r="H4559" s="6" t="s">
        <v>60</v>
      </c>
      <c r="I4559" s="60" t="s">
        <v>22016</v>
      </c>
      <c r="J4559" s="49" t="s">
        <v>22017</v>
      </c>
      <c r="K4559" s="6" t="s">
        <v>22018</v>
      </c>
      <c r="L4559" s="29">
        <f>IF($J$6="с учетом НДС",VLOOKUP(I4559,LEGEND!B:E,4,0)*(1-M4559),VLOOKUP(I4559,LEGEND!B:E,4,0)*(1-M4559)/1.2)</f>
        <v>296</v>
      </c>
      <c r="M4559" s="57">
        <f>IF(AND(B4559&lt;&gt;"1_Электроинструмент",B4559&lt;&gt;"2_Садовая техника"),$J$5,IF($J$4&lt;=20%,$J$4,IFERROR(VLOOKUP(S4559,LEGEND!$L$2:$M$5,2,FALSE),$J$4)))</f>
        <v>0</v>
      </c>
      <c r="N4559" s="48" t="s">
        <v>60</v>
      </c>
      <c r="O4559" s="6" t="s">
        <v>60</v>
      </c>
      <c r="P4559" s="49" t="s">
        <v>66</v>
      </c>
      <c r="Q4559" s="49" t="s">
        <v>67</v>
      </c>
      <c r="R4559" s="6" t="s">
        <v>60</v>
      </c>
      <c r="S4559" s="49" t="s">
        <v>60</v>
      </c>
      <c r="T4559" s="73" t="str">
        <f>IF(_xlfn.XLOOKUP(I4559,LEGEND!B:B,LEGEND!H:H)&lt;&gt;"-",HYPERLINK(_xlfn.XLOOKUP(I4559,LEGEND!B:B,LEGEND!H:H),"link"),_xlfn.XLOOKUP(I4559,LEGEND!B:B,LEGEND!H:H))</f>
        <v>link</v>
      </c>
      <c r="U4559" s="73" t="str">
        <f>HYPERLINK(_xlfn.XLOOKUP(I4559,LEGEND!B:B,LEGEND!I:I))</f>
        <v>https://milwaukee-media-images.s3.amazonaws.com/hi/4932471786--Hero_1.jpg</v>
      </c>
      <c r="V4559" s="51" t="s">
        <v>22019</v>
      </c>
      <c r="W4559" s="63" t="s">
        <v>71</v>
      </c>
      <c r="X4559" s="64">
        <v>29</v>
      </c>
      <c r="Y4559" s="64">
        <v>28</v>
      </c>
      <c r="Z4559" s="64">
        <v>209</v>
      </c>
      <c r="AA4559" s="84">
        <v>6.9000000000000006E-2</v>
      </c>
      <c r="AB4559" s="85">
        <v>1</v>
      </c>
      <c r="AC4559" s="85">
        <v>1</v>
      </c>
    </row>
    <row r="4560" spans="1:29" ht="25.5">
      <c r="A4560" s="1"/>
      <c r="B4560" s="6" t="s">
        <v>9969</v>
      </c>
      <c r="C4560" s="6" t="s">
        <v>8778</v>
      </c>
      <c r="D4560" s="6" t="s">
        <v>10015</v>
      </c>
      <c r="E4560" s="49" t="s">
        <v>215</v>
      </c>
      <c r="F4560" s="6" t="s">
        <v>60</v>
      </c>
      <c r="G4560" s="6" t="s">
        <v>60</v>
      </c>
      <c r="H4560" s="6" t="s">
        <v>60</v>
      </c>
      <c r="I4560" s="60" t="s">
        <v>22020</v>
      </c>
      <c r="J4560" s="49" t="s">
        <v>22021</v>
      </c>
      <c r="K4560" s="6" t="s">
        <v>22022</v>
      </c>
      <c r="L4560" s="29">
        <f>IF($J$6="с учетом НДС",VLOOKUP(I4560,LEGEND!B:E,4,0)*(1-M4560),VLOOKUP(I4560,LEGEND!B:E,4,0)*(1-M4560)/1.2)</f>
        <v>296</v>
      </c>
      <c r="M4560" s="57">
        <f>IF(AND(B4560&lt;&gt;"1_Электроинструмент",B4560&lt;&gt;"2_Садовая техника"),$J$5,IF($J$4&lt;=20%,$J$4,IFERROR(VLOOKUP(S4560,LEGEND!$L$2:$M$5,2,FALSE),$J$4)))</f>
        <v>0</v>
      </c>
      <c r="N4560" s="48" t="s">
        <v>60</v>
      </c>
      <c r="O4560" s="6" t="s">
        <v>60</v>
      </c>
      <c r="P4560" s="49" t="s">
        <v>66</v>
      </c>
      <c r="Q4560" s="49" t="s">
        <v>67</v>
      </c>
      <c r="R4560" s="6" t="s">
        <v>60</v>
      </c>
      <c r="S4560" s="49" t="s">
        <v>60</v>
      </c>
      <c r="T4560" s="73" t="str">
        <f>IF(_xlfn.XLOOKUP(I4560,LEGEND!B:B,LEGEND!H:H)&lt;&gt;"-",HYPERLINK(_xlfn.XLOOKUP(I4560,LEGEND!B:B,LEGEND!H:H),"link"),_xlfn.XLOOKUP(I4560,LEGEND!B:B,LEGEND!H:H))</f>
        <v>link</v>
      </c>
      <c r="U4560" s="73" t="str">
        <f>HYPERLINK(_xlfn.XLOOKUP(I4560,LEGEND!B:B,LEGEND!I:I))</f>
        <v>https://milwaukee-media-images.s3.amazonaws.com/hi/4932471791--Hero_1.jpg</v>
      </c>
      <c r="V4560" s="51" t="s">
        <v>22023</v>
      </c>
      <c r="W4560" s="63" t="s">
        <v>71</v>
      </c>
      <c r="X4560" s="64">
        <v>29</v>
      </c>
      <c r="Y4560" s="64">
        <v>28</v>
      </c>
      <c r="Z4560" s="64">
        <v>209</v>
      </c>
      <c r="AA4560" s="84">
        <v>6.9000000000000006E-2</v>
      </c>
      <c r="AB4560" s="85">
        <v>1</v>
      </c>
      <c r="AC4560" s="85">
        <v>1</v>
      </c>
    </row>
    <row r="4561" spans="1:29" ht="25.5">
      <c r="A4561" s="1"/>
      <c r="B4561" s="6" t="s">
        <v>9969</v>
      </c>
      <c r="C4561" s="6" t="s">
        <v>8778</v>
      </c>
      <c r="D4561" s="6" t="s">
        <v>10015</v>
      </c>
      <c r="E4561" s="49" t="s">
        <v>215</v>
      </c>
      <c r="F4561" s="6" t="s">
        <v>60</v>
      </c>
      <c r="G4561" s="6" t="s">
        <v>60</v>
      </c>
      <c r="H4561" s="6" t="s">
        <v>60</v>
      </c>
      <c r="I4561" s="60" t="s">
        <v>22024</v>
      </c>
      <c r="J4561" s="49" t="s">
        <v>22025</v>
      </c>
      <c r="K4561" s="6" t="s">
        <v>22026</v>
      </c>
      <c r="L4561" s="29">
        <f>IF($J$6="с учетом НДС",VLOOKUP(I4561,LEGEND!B:E,4,0)*(1-M4561),VLOOKUP(I4561,LEGEND!B:E,4,0)*(1-M4561)/1.2)</f>
        <v>340</v>
      </c>
      <c r="M4561" s="57">
        <f>IF(AND(B4561&lt;&gt;"1_Электроинструмент",B4561&lt;&gt;"2_Садовая техника"),$J$5,IF($J$4&lt;=20%,$J$4,IFERROR(VLOOKUP(S4561,LEGEND!$L$2:$M$5,2,FALSE),$J$4)))</f>
        <v>0</v>
      </c>
      <c r="N4561" s="48" t="s">
        <v>60</v>
      </c>
      <c r="O4561" s="6" t="s">
        <v>60</v>
      </c>
      <c r="P4561" s="49" t="s">
        <v>66</v>
      </c>
      <c r="Q4561" s="49" t="s">
        <v>67</v>
      </c>
      <c r="R4561" s="6" t="s">
        <v>60</v>
      </c>
      <c r="S4561" s="49" t="s">
        <v>60</v>
      </c>
      <c r="T4561" s="73" t="str">
        <f>IF(_xlfn.XLOOKUP(I4561,LEGEND!B:B,LEGEND!H:H)&lt;&gt;"-",HYPERLINK(_xlfn.XLOOKUP(I4561,LEGEND!B:B,LEGEND!H:H),"link"),_xlfn.XLOOKUP(I4561,LEGEND!B:B,LEGEND!H:H))</f>
        <v>link</v>
      </c>
      <c r="U4561" s="73" t="str">
        <f>HYPERLINK(_xlfn.XLOOKUP(I4561,LEGEND!B:B,LEGEND!I:I))</f>
        <v>https://milwaukee-media-images.s3.amazonaws.com/hi/4932471801--Hero_1.jpg</v>
      </c>
      <c r="V4561" s="51" t="s">
        <v>22027</v>
      </c>
      <c r="W4561" s="63" t="s">
        <v>71</v>
      </c>
      <c r="X4561" s="64">
        <v>34</v>
      </c>
      <c r="Y4561" s="64">
        <v>33</v>
      </c>
      <c r="Z4561" s="64">
        <v>219</v>
      </c>
      <c r="AA4561" s="84">
        <v>0.10100000000000001</v>
      </c>
      <c r="AB4561" s="85">
        <v>1</v>
      </c>
      <c r="AC4561" s="85">
        <v>1</v>
      </c>
    </row>
    <row r="4562" spans="1:29" ht="25.5">
      <c r="A4562" s="1"/>
      <c r="B4562" s="6" t="s">
        <v>9969</v>
      </c>
      <c r="C4562" s="6" t="s">
        <v>8778</v>
      </c>
      <c r="D4562" s="6" t="s">
        <v>10015</v>
      </c>
      <c r="E4562" s="49" t="s">
        <v>215</v>
      </c>
      <c r="F4562" s="6" t="s">
        <v>60</v>
      </c>
      <c r="G4562" s="6" t="s">
        <v>60</v>
      </c>
      <c r="H4562" s="6" t="s">
        <v>60</v>
      </c>
      <c r="I4562" s="60" t="s">
        <v>22028</v>
      </c>
      <c r="J4562" s="49" t="s">
        <v>22029</v>
      </c>
      <c r="K4562" s="6" t="s">
        <v>22030</v>
      </c>
      <c r="L4562" s="29">
        <f>IF($J$6="с учетом НДС",VLOOKUP(I4562,LEGEND!B:E,4,0)*(1-M4562),VLOOKUP(I4562,LEGEND!B:E,4,0)*(1-M4562)/1.2)</f>
        <v>340</v>
      </c>
      <c r="M4562" s="57">
        <f>IF(AND(B4562&lt;&gt;"1_Электроинструмент",B4562&lt;&gt;"2_Садовая техника"),$J$5,IF($J$4&lt;=20%,$J$4,IFERROR(VLOOKUP(S4562,LEGEND!$L$2:$M$5,2,FALSE),$J$4)))</f>
        <v>0</v>
      </c>
      <c r="N4562" s="48" t="s">
        <v>60</v>
      </c>
      <c r="O4562" s="6" t="s">
        <v>60</v>
      </c>
      <c r="P4562" s="49" t="s">
        <v>66</v>
      </c>
      <c r="Q4562" s="49" t="s">
        <v>67</v>
      </c>
      <c r="R4562" s="6" t="s">
        <v>60</v>
      </c>
      <c r="S4562" s="49" t="s">
        <v>60</v>
      </c>
      <c r="T4562" s="73" t="str">
        <f>IF(_xlfn.XLOOKUP(I4562,LEGEND!B:B,LEGEND!H:H)&lt;&gt;"-",HYPERLINK(_xlfn.XLOOKUP(I4562,LEGEND!B:B,LEGEND!H:H),"link"),_xlfn.XLOOKUP(I4562,LEGEND!B:B,LEGEND!H:H))</f>
        <v>link</v>
      </c>
      <c r="U4562" s="73" t="str">
        <f>HYPERLINK(_xlfn.XLOOKUP(I4562,LEGEND!B:B,LEGEND!I:I))</f>
        <v>https://milwaukee-media-images.s3.amazonaws.com/hi/4932471802--Hero_1.jpg</v>
      </c>
      <c r="V4562" s="51" t="s">
        <v>22031</v>
      </c>
      <c r="W4562" s="63" t="s">
        <v>71</v>
      </c>
      <c r="X4562" s="64">
        <v>34</v>
      </c>
      <c r="Y4562" s="64">
        <v>33</v>
      </c>
      <c r="Z4562" s="64">
        <v>219</v>
      </c>
      <c r="AA4562" s="84">
        <v>0.10100000000000001</v>
      </c>
      <c r="AB4562" s="85">
        <v>1</v>
      </c>
      <c r="AC4562" s="85">
        <v>1</v>
      </c>
    </row>
    <row r="4563" spans="1:29" ht="25.5">
      <c r="A4563" s="1"/>
      <c r="B4563" s="6" t="s">
        <v>9969</v>
      </c>
      <c r="C4563" s="6" t="s">
        <v>8778</v>
      </c>
      <c r="D4563" s="6" t="s">
        <v>10015</v>
      </c>
      <c r="E4563" s="49" t="s">
        <v>215</v>
      </c>
      <c r="F4563" s="6" t="s">
        <v>60</v>
      </c>
      <c r="G4563" s="6" t="s">
        <v>60</v>
      </c>
      <c r="H4563" s="6" t="s">
        <v>60</v>
      </c>
      <c r="I4563" s="60" t="s">
        <v>22032</v>
      </c>
      <c r="J4563" s="49" t="s">
        <v>22033</v>
      </c>
      <c r="K4563" s="6" t="s">
        <v>22034</v>
      </c>
      <c r="L4563" s="29">
        <f>IF($J$6="с учетом НДС",VLOOKUP(I4563,LEGEND!B:E,4,0)*(1-M4563),VLOOKUP(I4563,LEGEND!B:E,4,0)*(1-M4563)/1.2)</f>
        <v>355</v>
      </c>
      <c r="M4563" s="57">
        <f>IF(AND(B4563&lt;&gt;"1_Электроинструмент",B4563&lt;&gt;"2_Садовая техника"),$J$5,IF($J$4&lt;=20%,$J$4,IFERROR(VLOOKUP(S4563,LEGEND!$L$2:$M$5,2,FALSE),$J$4)))</f>
        <v>0</v>
      </c>
      <c r="N4563" s="48" t="s">
        <v>60</v>
      </c>
      <c r="O4563" s="6" t="s">
        <v>60</v>
      </c>
      <c r="P4563" s="49" t="s">
        <v>66</v>
      </c>
      <c r="Q4563" s="49" t="s">
        <v>67</v>
      </c>
      <c r="R4563" s="6" t="s">
        <v>60</v>
      </c>
      <c r="S4563" s="49" t="s">
        <v>60</v>
      </c>
      <c r="T4563" s="73" t="str">
        <f>IF(_xlfn.XLOOKUP(I4563,LEGEND!B:B,LEGEND!H:H)&lt;&gt;"-",HYPERLINK(_xlfn.XLOOKUP(I4563,LEGEND!B:B,LEGEND!H:H),"link"),_xlfn.XLOOKUP(I4563,LEGEND!B:B,LEGEND!H:H))</f>
        <v>link</v>
      </c>
      <c r="U4563" s="73" t="str">
        <f>HYPERLINK(_xlfn.XLOOKUP(I4563,LEGEND!B:B,LEGEND!I:I))</f>
        <v>https://milwaukee-media-images.s3.amazonaws.com/hi/4932471779--Hero_1.jpg</v>
      </c>
      <c r="V4563" s="51" t="s">
        <v>22035</v>
      </c>
      <c r="W4563" s="63" t="s">
        <v>71</v>
      </c>
      <c r="X4563" s="64">
        <v>29</v>
      </c>
      <c r="Y4563" s="64">
        <v>28</v>
      </c>
      <c r="Z4563" s="64">
        <v>259</v>
      </c>
      <c r="AA4563" s="84">
        <v>6.0999999999999999E-2</v>
      </c>
      <c r="AB4563" s="85">
        <v>1</v>
      </c>
      <c r="AC4563" s="85">
        <v>1</v>
      </c>
    </row>
    <row r="4564" spans="1:29" ht="25.5">
      <c r="A4564" s="1"/>
      <c r="B4564" s="6" t="s">
        <v>9969</v>
      </c>
      <c r="C4564" s="6" t="s">
        <v>8778</v>
      </c>
      <c r="D4564" s="6" t="s">
        <v>10015</v>
      </c>
      <c r="E4564" s="49" t="s">
        <v>215</v>
      </c>
      <c r="F4564" s="6" t="s">
        <v>60</v>
      </c>
      <c r="G4564" s="6" t="s">
        <v>60</v>
      </c>
      <c r="H4564" s="6" t="s">
        <v>60</v>
      </c>
      <c r="I4564" s="60" t="s">
        <v>22036</v>
      </c>
      <c r="J4564" s="49" t="s">
        <v>22037</v>
      </c>
      <c r="K4564" s="6" t="s">
        <v>22038</v>
      </c>
      <c r="L4564" s="29">
        <f>IF($J$6="с учетом НДС",VLOOKUP(I4564,LEGEND!B:E,4,0)*(1-M4564),VLOOKUP(I4564,LEGEND!B:E,4,0)*(1-M4564)/1.2)</f>
        <v>355</v>
      </c>
      <c r="M4564" s="57">
        <f>IF(AND(B4564&lt;&gt;"1_Электроинструмент",B4564&lt;&gt;"2_Садовая техника"),$J$5,IF($J$4&lt;=20%,$J$4,IFERROR(VLOOKUP(S4564,LEGEND!$L$2:$M$5,2,FALSE),$J$4)))</f>
        <v>0</v>
      </c>
      <c r="N4564" s="48" t="s">
        <v>60</v>
      </c>
      <c r="O4564" s="6" t="s">
        <v>60</v>
      </c>
      <c r="P4564" s="49" t="s">
        <v>66</v>
      </c>
      <c r="Q4564" s="49" t="s">
        <v>67</v>
      </c>
      <c r="R4564" s="6" t="s">
        <v>60</v>
      </c>
      <c r="S4564" s="49" t="s">
        <v>60</v>
      </c>
      <c r="T4564" s="73" t="str">
        <f>IF(_xlfn.XLOOKUP(I4564,LEGEND!B:B,LEGEND!H:H)&lt;&gt;"-",HYPERLINK(_xlfn.XLOOKUP(I4564,LEGEND!B:B,LEGEND!H:H),"link"),_xlfn.XLOOKUP(I4564,LEGEND!B:B,LEGEND!H:H))</f>
        <v>link</v>
      </c>
      <c r="U4564" s="73" t="str">
        <f>HYPERLINK(_xlfn.XLOOKUP(I4564,LEGEND!B:B,LEGEND!I:I))</f>
        <v>https://milwaukee-media-images.s3.amazonaws.com/hi/4932471803--Hero_1.jpg</v>
      </c>
      <c r="V4564" s="51" t="s">
        <v>22039</v>
      </c>
      <c r="W4564" s="63" t="s">
        <v>71</v>
      </c>
      <c r="X4564" s="64">
        <v>34</v>
      </c>
      <c r="Y4564" s="64">
        <v>33</v>
      </c>
      <c r="Z4564" s="64">
        <v>244</v>
      </c>
      <c r="AA4564" s="84">
        <v>0.108</v>
      </c>
      <c r="AB4564" s="85">
        <v>1</v>
      </c>
      <c r="AC4564" s="85">
        <v>1</v>
      </c>
    </row>
    <row r="4565" spans="1:29" ht="25.5">
      <c r="A4565" s="1"/>
      <c r="B4565" s="6" t="s">
        <v>9969</v>
      </c>
      <c r="C4565" s="6" t="s">
        <v>8778</v>
      </c>
      <c r="D4565" s="6" t="s">
        <v>10015</v>
      </c>
      <c r="E4565" s="49" t="s">
        <v>215</v>
      </c>
      <c r="F4565" s="6" t="s">
        <v>60</v>
      </c>
      <c r="G4565" s="6" t="s">
        <v>60</v>
      </c>
      <c r="H4565" s="6" t="s">
        <v>60</v>
      </c>
      <c r="I4565" s="60" t="s">
        <v>22040</v>
      </c>
      <c r="J4565" s="49" t="s">
        <v>22041</v>
      </c>
      <c r="K4565" s="6" t="s">
        <v>22042</v>
      </c>
      <c r="L4565" s="29">
        <f>IF($J$6="с учетом НДС",VLOOKUP(I4565,LEGEND!B:E,4,0)*(1-M4565),VLOOKUP(I4565,LEGEND!B:E,4,0)*(1-M4565)/1.2)</f>
        <v>370</v>
      </c>
      <c r="M4565" s="57">
        <f>IF(AND(B4565&lt;&gt;"1_Электроинструмент",B4565&lt;&gt;"2_Садовая техника"),$J$5,IF($J$4&lt;=20%,$J$4,IFERROR(VLOOKUP(S4565,LEGEND!$L$2:$M$5,2,FALSE),$J$4)))</f>
        <v>0</v>
      </c>
      <c r="N4565" s="48" t="s">
        <v>60</v>
      </c>
      <c r="O4565" s="6" t="s">
        <v>60</v>
      </c>
      <c r="P4565" s="49" t="s">
        <v>66</v>
      </c>
      <c r="Q4565" s="49" t="s">
        <v>67</v>
      </c>
      <c r="R4565" s="6" t="s">
        <v>60</v>
      </c>
      <c r="S4565" s="49" t="s">
        <v>60</v>
      </c>
      <c r="T4565" s="73" t="str">
        <f>IF(_xlfn.XLOOKUP(I4565,LEGEND!B:B,LEGEND!H:H)&lt;&gt;"-",HYPERLINK(_xlfn.XLOOKUP(I4565,LEGEND!B:B,LEGEND!H:H),"link"),_xlfn.XLOOKUP(I4565,LEGEND!B:B,LEGEND!H:H))</f>
        <v>link</v>
      </c>
      <c r="U4565" s="73" t="str">
        <f>HYPERLINK(_xlfn.XLOOKUP(I4565,LEGEND!B:B,LEGEND!I:I))</f>
        <v>https://milwaukee-media-images.s3.amazonaws.com/hi/4932471781--Hero_1.jpg</v>
      </c>
      <c r="V4565" s="51" t="s">
        <v>22043</v>
      </c>
      <c r="W4565" s="63" t="s">
        <v>71</v>
      </c>
      <c r="X4565" s="64">
        <v>34</v>
      </c>
      <c r="Y4565" s="64">
        <v>33</v>
      </c>
      <c r="Z4565" s="64">
        <v>244</v>
      </c>
      <c r="AA4565" s="84">
        <v>0.11600000000000001</v>
      </c>
      <c r="AB4565" s="85">
        <v>1</v>
      </c>
      <c r="AC4565" s="85">
        <v>1</v>
      </c>
    </row>
    <row r="4566" spans="1:29" ht="25.5">
      <c r="A4566" s="1"/>
      <c r="B4566" s="6" t="s">
        <v>9969</v>
      </c>
      <c r="C4566" s="6" t="s">
        <v>8778</v>
      </c>
      <c r="D4566" s="6" t="s">
        <v>10015</v>
      </c>
      <c r="E4566" s="49" t="s">
        <v>215</v>
      </c>
      <c r="F4566" s="6" t="s">
        <v>60</v>
      </c>
      <c r="G4566" s="6" t="s">
        <v>60</v>
      </c>
      <c r="H4566" s="6" t="s">
        <v>60</v>
      </c>
      <c r="I4566" s="60" t="s">
        <v>22044</v>
      </c>
      <c r="J4566" s="49" t="s">
        <v>22045</v>
      </c>
      <c r="K4566" s="6" t="s">
        <v>22046</v>
      </c>
      <c r="L4566" s="29">
        <f>IF($J$6="с учетом НДС",VLOOKUP(I4566,LEGEND!B:E,4,0)*(1-M4566),VLOOKUP(I4566,LEGEND!B:E,4,0)*(1-M4566)/1.2)</f>
        <v>370</v>
      </c>
      <c r="M4566" s="57">
        <f>IF(AND(B4566&lt;&gt;"1_Электроинструмент",B4566&lt;&gt;"2_Садовая техника"),$J$5,IF($J$4&lt;=20%,$J$4,IFERROR(VLOOKUP(S4566,LEGEND!$L$2:$M$5,2,FALSE),$J$4)))</f>
        <v>0</v>
      </c>
      <c r="N4566" s="48" t="s">
        <v>60</v>
      </c>
      <c r="O4566" s="6" t="s">
        <v>60</v>
      </c>
      <c r="P4566" s="49" t="s">
        <v>66</v>
      </c>
      <c r="Q4566" s="49" t="s">
        <v>67</v>
      </c>
      <c r="R4566" s="6" t="s">
        <v>60</v>
      </c>
      <c r="S4566" s="49" t="s">
        <v>60</v>
      </c>
      <c r="T4566" s="73" t="str">
        <f>IF(_xlfn.XLOOKUP(I4566,LEGEND!B:B,LEGEND!H:H)&lt;&gt;"-",HYPERLINK(_xlfn.XLOOKUP(I4566,LEGEND!B:B,LEGEND!H:H),"link"),_xlfn.XLOOKUP(I4566,LEGEND!B:B,LEGEND!H:H))</f>
        <v>link</v>
      </c>
      <c r="U4566" s="73" t="str">
        <f>HYPERLINK(_xlfn.XLOOKUP(I4566,LEGEND!B:B,LEGEND!I:I))</f>
        <v>https://milwaukee-media-images.s3.amazonaws.com/hi/4932471788--Hero_1.jpg</v>
      </c>
      <c r="V4566" s="51" t="s">
        <v>22047</v>
      </c>
      <c r="W4566" s="63" t="s">
        <v>71</v>
      </c>
      <c r="X4566" s="64">
        <v>34</v>
      </c>
      <c r="Y4566" s="64">
        <v>33</v>
      </c>
      <c r="Z4566" s="64">
        <v>244</v>
      </c>
      <c r="AA4566" s="84">
        <v>0.11600000000000001</v>
      </c>
      <c r="AB4566" s="85">
        <v>1</v>
      </c>
      <c r="AC4566" s="85">
        <v>1</v>
      </c>
    </row>
    <row r="4567" spans="1:29" ht="25.5">
      <c r="A4567" s="1"/>
      <c r="B4567" s="6" t="s">
        <v>9969</v>
      </c>
      <c r="C4567" s="6" t="s">
        <v>8778</v>
      </c>
      <c r="D4567" s="6" t="s">
        <v>10015</v>
      </c>
      <c r="E4567" s="49" t="s">
        <v>215</v>
      </c>
      <c r="F4567" s="6" t="s">
        <v>60</v>
      </c>
      <c r="G4567" s="6" t="s">
        <v>60</v>
      </c>
      <c r="H4567" s="6" t="s">
        <v>60</v>
      </c>
      <c r="I4567" s="60" t="s">
        <v>22048</v>
      </c>
      <c r="J4567" s="49" t="s">
        <v>22049</v>
      </c>
      <c r="K4567" s="6" t="s">
        <v>22050</v>
      </c>
      <c r="L4567" s="29">
        <f>IF($J$6="с учетом НДС",VLOOKUP(I4567,LEGEND!B:E,4,0)*(1-M4567),VLOOKUP(I4567,LEGEND!B:E,4,0)*(1-M4567)/1.2)</f>
        <v>370</v>
      </c>
      <c r="M4567" s="57">
        <f>IF(AND(B4567&lt;&gt;"1_Электроинструмент",B4567&lt;&gt;"2_Садовая техника"),$J$5,IF($J$4&lt;=20%,$J$4,IFERROR(VLOOKUP(S4567,LEGEND!$L$2:$M$5,2,FALSE),$J$4)))</f>
        <v>0</v>
      </c>
      <c r="N4567" s="48" t="s">
        <v>60</v>
      </c>
      <c r="O4567" s="6" t="s">
        <v>60</v>
      </c>
      <c r="P4567" s="49" t="s">
        <v>66</v>
      </c>
      <c r="Q4567" s="49" t="s">
        <v>67</v>
      </c>
      <c r="R4567" s="6" t="s">
        <v>60</v>
      </c>
      <c r="S4567" s="49" t="s">
        <v>60</v>
      </c>
      <c r="T4567" s="73" t="str">
        <f>IF(_xlfn.XLOOKUP(I4567,LEGEND!B:B,LEGEND!H:H)&lt;&gt;"-",HYPERLINK(_xlfn.XLOOKUP(I4567,LEGEND!B:B,LEGEND!H:H),"link"),_xlfn.XLOOKUP(I4567,LEGEND!B:B,LEGEND!H:H))</f>
        <v>link</v>
      </c>
      <c r="U4567" s="73" t="str">
        <f>HYPERLINK(_xlfn.XLOOKUP(I4567,LEGEND!B:B,LEGEND!I:I))</f>
        <v>https://milwaukee-media-images.s3.amazonaws.com/hi/4932471793--Hero_1.jpg</v>
      </c>
      <c r="V4567" s="51" t="s">
        <v>22051</v>
      </c>
      <c r="W4567" s="63" t="s">
        <v>71</v>
      </c>
      <c r="X4567" s="64">
        <v>34</v>
      </c>
      <c r="Y4567" s="64">
        <v>33</v>
      </c>
      <c r="Z4567" s="64">
        <v>244</v>
      </c>
      <c r="AA4567" s="84">
        <v>0.11600000000000001</v>
      </c>
      <c r="AB4567" s="85">
        <v>1</v>
      </c>
      <c r="AC4567" s="85">
        <v>1</v>
      </c>
    </row>
    <row r="4568" spans="1:29" ht="25.5">
      <c r="A4568" s="1"/>
      <c r="B4568" s="6" t="s">
        <v>9969</v>
      </c>
      <c r="C4568" s="6" t="s">
        <v>8778</v>
      </c>
      <c r="D4568" s="6" t="s">
        <v>10015</v>
      </c>
      <c r="E4568" s="49" t="s">
        <v>215</v>
      </c>
      <c r="F4568" s="6" t="s">
        <v>60</v>
      </c>
      <c r="G4568" s="6" t="s">
        <v>60</v>
      </c>
      <c r="H4568" s="6" t="s">
        <v>60</v>
      </c>
      <c r="I4568" s="60" t="s">
        <v>22052</v>
      </c>
      <c r="J4568" s="49" t="s">
        <v>22053</v>
      </c>
      <c r="K4568" s="6" t="s">
        <v>22054</v>
      </c>
      <c r="L4568" s="29">
        <f>IF($J$6="с учетом НДС",VLOOKUP(I4568,LEGEND!B:E,4,0)*(1-M4568),VLOOKUP(I4568,LEGEND!B:E,4,0)*(1-M4568)/1.2)</f>
        <v>414</v>
      </c>
      <c r="M4568" s="57">
        <f>IF(AND(B4568&lt;&gt;"1_Электроинструмент",B4568&lt;&gt;"2_Садовая техника"),$J$5,IF($J$4&lt;=20%,$J$4,IFERROR(VLOOKUP(S4568,LEGEND!$L$2:$M$5,2,FALSE),$J$4)))</f>
        <v>0</v>
      </c>
      <c r="N4568" s="48" t="s">
        <v>60</v>
      </c>
      <c r="O4568" s="6" t="s">
        <v>60</v>
      </c>
      <c r="P4568" s="49" t="s">
        <v>66</v>
      </c>
      <c r="Q4568" s="49" t="s">
        <v>67</v>
      </c>
      <c r="R4568" s="6" t="s">
        <v>60</v>
      </c>
      <c r="S4568" s="49" t="s">
        <v>60</v>
      </c>
      <c r="T4568" s="73" t="str">
        <f>IF(_xlfn.XLOOKUP(I4568,LEGEND!B:B,LEGEND!H:H)&lt;&gt;"-",HYPERLINK(_xlfn.XLOOKUP(I4568,LEGEND!B:B,LEGEND!H:H),"link"),_xlfn.XLOOKUP(I4568,LEGEND!B:B,LEGEND!H:H))</f>
        <v>link</v>
      </c>
      <c r="U4568" s="73" t="str">
        <f>HYPERLINK(_xlfn.XLOOKUP(I4568,LEGEND!B:B,LEGEND!I:I))</f>
        <v>https://milwaukee-media-images.s3.amazonaws.com/hi/4932471804--Hero_1.jpg</v>
      </c>
      <c r="V4568" s="51" t="s">
        <v>22055</v>
      </c>
      <c r="W4568" s="63" t="s">
        <v>71</v>
      </c>
      <c r="X4568" s="64">
        <v>34</v>
      </c>
      <c r="Y4568" s="64">
        <v>33</v>
      </c>
      <c r="Z4568" s="64">
        <v>244</v>
      </c>
      <c r="AA4568" s="84">
        <v>0.13600000000000001</v>
      </c>
      <c r="AB4568" s="85">
        <v>1</v>
      </c>
      <c r="AC4568" s="85">
        <v>1</v>
      </c>
    </row>
    <row r="4569" spans="1:29" ht="25.5">
      <c r="A4569" s="1"/>
      <c r="B4569" s="6" t="s">
        <v>9969</v>
      </c>
      <c r="C4569" s="6" t="s">
        <v>8778</v>
      </c>
      <c r="D4569" s="6" t="s">
        <v>10015</v>
      </c>
      <c r="E4569" s="49" t="s">
        <v>215</v>
      </c>
      <c r="F4569" s="6" t="s">
        <v>60</v>
      </c>
      <c r="G4569" s="6" t="s">
        <v>60</v>
      </c>
      <c r="H4569" s="6" t="s">
        <v>60</v>
      </c>
      <c r="I4569" s="60" t="s">
        <v>22056</v>
      </c>
      <c r="J4569" s="49" t="s">
        <v>22057</v>
      </c>
      <c r="K4569" s="6" t="s">
        <v>22058</v>
      </c>
      <c r="L4569" s="29">
        <f>IF($J$6="с учетом НДС",VLOOKUP(I4569,LEGEND!B:E,4,0)*(1-M4569),VLOOKUP(I4569,LEGEND!B:E,4,0)*(1-M4569)/1.2)</f>
        <v>473</v>
      </c>
      <c r="M4569" s="57">
        <f>IF(AND(B4569&lt;&gt;"1_Электроинструмент",B4569&lt;&gt;"2_Садовая техника"),$J$5,IF($J$4&lt;=20%,$J$4,IFERROR(VLOOKUP(S4569,LEGEND!$L$2:$M$5,2,FALSE),$J$4)))</f>
        <v>0</v>
      </c>
      <c r="N4569" s="48" t="s">
        <v>60</v>
      </c>
      <c r="O4569" s="6" t="s">
        <v>60</v>
      </c>
      <c r="P4569" s="49" t="s">
        <v>66</v>
      </c>
      <c r="Q4569" s="49" t="s">
        <v>67</v>
      </c>
      <c r="R4569" s="6" t="s">
        <v>60</v>
      </c>
      <c r="S4569" s="49" t="s">
        <v>60</v>
      </c>
      <c r="T4569" s="73" t="str">
        <f>IF(_xlfn.XLOOKUP(I4569,LEGEND!B:B,LEGEND!H:H)&lt;&gt;"-",HYPERLINK(_xlfn.XLOOKUP(I4569,LEGEND!B:B,LEGEND!H:H),"link"),_xlfn.XLOOKUP(I4569,LEGEND!B:B,LEGEND!H:H))</f>
        <v>link</v>
      </c>
      <c r="U4569" s="73" t="str">
        <f>HYPERLINK(_xlfn.XLOOKUP(I4569,LEGEND!B:B,LEGEND!I:I))</f>
        <v>https://milwaukee-media-images.s3.amazonaws.com/hi/4932471782--Hero_1.jpg</v>
      </c>
      <c r="V4569" s="51" t="s">
        <v>22059</v>
      </c>
      <c r="W4569" s="63" t="s">
        <v>71</v>
      </c>
      <c r="X4569" s="64">
        <v>34</v>
      </c>
      <c r="Y4569" s="64">
        <v>33</v>
      </c>
      <c r="Z4569" s="64">
        <v>269</v>
      </c>
      <c r="AA4569" s="84">
        <v>0.155</v>
      </c>
      <c r="AB4569" s="85">
        <v>1</v>
      </c>
      <c r="AC4569" s="85">
        <v>1</v>
      </c>
    </row>
    <row r="4570" spans="1:29" ht="25.5">
      <c r="A4570" s="1"/>
      <c r="B4570" s="6" t="s">
        <v>9969</v>
      </c>
      <c r="C4570" s="6" t="s">
        <v>8778</v>
      </c>
      <c r="D4570" s="6" t="s">
        <v>10015</v>
      </c>
      <c r="E4570" s="49" t="s">
        <v>215</v>
      </c>
      <c r="F4570" s="6" t="s">
        <v>60</v>
      </c>
      <c r="G4570" s="6" t="s">
        <v>60</v>
      </c>
      <c r="H4570" s="6" t="s">
        <v>60</v>
      </c>
      <c r="I4570" s="60" t="s">
        <v>22060</v>
      </c>
      <c r="J4570" s="49" t="s">
        <v>22061</v>
      </c>
      <c r="K4570" s="6" t="s">
        <v>22062</v>
      </c>
      <c r="L4570" s="29">
        <f>IF($J$6="с учетом НДС",VLOOKUP(I4570,LEGEND!B:E,4,0)*(1-M4570),VLOOKUP(I4570,LEGEND!B:E,4,0)*(1-M4570)/1.2)</f>
        <v>473</v>
      </c>
      <c r="M4570" s="57">
        <f>IF(AND(B4570&lt;&gt;"1_Электроинструмент",B4570&lt;&gt;"2_Садовая техника"),$J$5,IF($J$4&lt;=20%,$J$4,IFERROR(VLOOKUP(S4570,LEGEND!$L$2:$M$5,2,FALSE),$J$4)))</f>
        <v>0</v>
      </c>
      <c r="N4570" s="48" t="s">
        <v>60</v>
      </c>
      <c r="O4570" s="6" t="s">
        <v>60</v>
      </c>
      <c r="P4570" s="49" t="s">
        <v>66</v>
      </c>
      <c r="Q4570" s="49" t="s">
        <v>67</v>
      </c>
      <c r="R4570" s="6" t="s">
        <v>60</v>
      </c>
      <c r="S4570" s="49" t="s">
        <v>60</v>
      </c>
      <c r="T4570" s="73" t="str">
        <f>IF(_xlfn.XLOOKUP(I4570,LEGEND!B:B,LEGEND!H:H)&lt;&gt;"-",HYPERLINK(_xlfn.XLOOKUP(I4570,LEGEND!B:B,LEGEND!H:H),"link"),_xlfn.XLOOKUP(I4570,LEGEND!B:B,LEGEND!H:H))</f>
        <v>link</v>
      </c>
      <c r="U4570" s="73" t="str">
        <f>HYPERLINK(_xlfn.XLOOKUP(I4570,LEGEND!B:B,LEGEND!I:I))</f>
        <v>https://milwaukee-media-images.s3.amazonaws.com/hi/4932471789--Hero_1.jpg</v>
      </c>
      <c r="V4570" s="51" t="s">
        <v>22063</v>
      </c>
      <c r="W4570" s="63" t="s">
        <v>71</v>
      </c>
      <c r="X4570" s="64">
        <v>34</v>
      </c>
      <c r="Y4570" s="64">
        <v>33</v>
      </c>
      <c r="Z4570" s="64">
        <v>269</v>
      </c>
      <c r="AA4570" s="84">
        <v>0.153</v>
      </c>
      <c r="AB4570" s="85">
        <v>1</v>
      </c>
      <c r="AC4570" s="85">
        <v>1</v>
      </c>
    </row>
    <row r="4571" spans="1:29" ht="25.5">
      <c r="A4571" s="1"/>
      <c r="B4571" s="6" t="s">
        <v>9969</v>
      </c>
      <c r="C4571" s="6" t="s">
        <v>8778</v>
      </c>
      <c r="D4571" s="6" t="s">
        <v>10015</v>
      </c>
      <c r="E4571" s="49" t="s">
        <v>215</v>
      </c>
      <c r="F4571" s="6" t="s">
        <v>60</v>
      </c>
      <c r="G4571" s="6" t="s">
        <v>60</v>
      </c>
      <c r="H4571" s="6" t="s">
        <v>60</v>
      </c>
      <c r="I4571" s="60" t="s">
        <v>22064</v>
      </c>
      <c r="J4571" s="49" t="s">
        <v>22065</v>
      </c>
      <c r="K4571" s="6" t="s">
        <v>22066</v>
      </c>
      <c r="L4571" s="29">
        <f>IF($J$6="с учетом НДС",VLOOKUP(I4571,LEGEND!B:E,4,0)*(1-M4571),VLOOKUP(I4571,LEGEND!B:E,4,0)*(1-M4571)/1.2)</f>
        <v>473</v>
      </c>
      <c r="M4571" s="57">
        <f>IF(AND(B4571&lt;&gt;"1_Электроинструмент",B4571&lt;&gt;"2_Садовая техника"),$J$5,IF($J$4&lt;=20%,$J$4,IFERROR(VLOOKUP(S4571,LEGEND!$L$2:$M$5,2,FALSE),$J$4)))</f>
        <v>0</v>
      </c>
      <c r="N4571" s="48" t="s">
        <v>60</v>
      </c>
      <c r="O4571" s="6" t="s">
        <v>60</v>
      </c>
      <c r="P4571" s="49" t="s">
        <v>66</v>
      </c>
      <c r="Q4571" s="49" t="s">
        <v>67</v>
      </c>
      <c r="R4571" s="6" t="s">
        <v>60</v>
      </c>
      <c r="S4571" s="49" t="s">
        <v>60</v>
      </c>
      <c r="T4571" s="73" t="str">
        <f>IF(_xlfn.XLOOKUP(I4571,LEGEND!B:B,LEGEND!H:H)&lt;&gt;"-",HYPERLINK(_xlfn.XLOOKUP(I4571,LEGEND!B:B,LEGEND!H:H),"link"),_xlfn.XLOOKUP(I4571,LEGEND!B:B,LEGEND!H:H))</f>
        <v>link</v>
      </c>
      <c r="U4571" s="73" t="str">
        <f>HYPERLINK(_xlfn.XLOOKUP(I4571,LEGEND!B:B,LEGEND!I:I))</f>
        <v>https://milwaukee-media-images.s3.amazonaws.com/hi/4932471794--Hero_1.jpg</v>
      </c>
      <c r="V4571" s="51" t="s">
        <v>22067</v>
      </c>
      <c r="W4571" s="63" t="s">
        <v>71</v>
      </c>
      <c r="X4571" s="64">
        <v>34</v>
      </c>
      <c r="Y4571" s="64">
        <v>33</v>
      </c>
      <c r="Z4571" s="64">
        <v>269</v>
      </c>
      <c r="AA4571" s="84">
        <v>0.153</v>
      </c>
      <c r="AB4571" s="85">
        <v>1</v>
      </c>
      <c r="AC4571" s="85">
        <v>1</v>
      </c>
    </row>
    <row r="4572" spans="1:29" ht="25.5">
      <c r="A4572" s="1"/>
      <c r="B4572" s="6" t="s">
        <v>9969</v>
      </c>
      <c r="C4572" s="6" t="s">
        <v>8778</v>
      </c>
      <c r="D4572" s="6" t="s">
        <v>10015</v>
      </c>
      <c r="E4572" s="49" t="s">
        <v>215</v>
      </c>
      <c r="F4572" s="6" t="s">
        <v>60</v>
      </c>
      <c r="G4572" s="6" t="s">
        <v>60</v>
      </c>
      <c r="H4572" s="6" t="s">
        <v>60</v>
      </c>
      <c r="I4572" s="60" t="s">
        <v>22068</v>
      </c>
      <c r="J4572" s="49" t="s">
        <v>22069</v>
      </c>
      <c r="K4572" s="6" t="s">
        <v>22070</v>
      </c>
      <c r="L4572" s="29">
        <f>IF($J$6="с учетом НДС",VLOOKUP(I4572,LEGEND!B:E,4,0)*(1-M4572),VLOOKUP(I4572,LEGEND!B:E,4,0)*(1-M4572)/1.2)</f>
        <v>500</v>
      </c>
      <c r="M4572" s="57">
        <f>IF(AND(B4572&lt;&gt;"1_Электроинструмент",B4572&lt;&gt;"2_Садовая техника"),$J$5,IF($J$4&lt;=20%,$J$4,IFERROR(VLOOKUP(S4572,LEGEND!$L$2:$M$5,2,FALSE),$J$4)))</f>
        <v>0</v>
      </c>
      <c r="N4572" s="48" t="s">
        <v>60</v>
      </c>
      <c r="O4572" s="6" t="s">
        <v>60</v>
      </c>
      <c r="P4572" s="49" t="s">
        <v>66</v>
      </c>
      <c r="Q4572" s="49" t="s">
        <v>67</v>
      </c>
      <c r="R4572" s="6" t="s">
        <v>60</v>
      </c>
      <c r="S4572" s="49" t="s">
        <v>60</v>
      </c>
      <c r="T4572" s="73" t="str">
        <f>IF(_xlfn.XLOOKUP(I4572,LEGEND!B:B,LEGEND!H:H)&lt;&gt;"-",HYPERLINK(_xlfn.XLOOKUP(I4572,LEGEND!B:B,LEGEND!H:H),"link"),_xlfn.XLOOKUP(I4572,LEGEND!B:B,LEGEND!H:H))</f>
        <v>link</v>
      </c>
      <c r="U4572" s="73" t="str">
        <f>HYPERLINK(_xlfn.XLOOKUP(I4572,LEGEND!B:B,LEGEND!I:I))</f>
        <v>https://milwaukee-media-images.s3.amazonaws.com/hi/4932471783--Hero_1.jpg</v>
      </c>
      <c r="V4572" s="51" t="s">
        <v>22071</v>
      </c>
      <c r="W4572" s="63" t="s">
        <v>71</v>
      </c>
      <c r="X4572" s="64">
        <v>34</v>
      </c>
      <c r="Y4572" s="64">
        <v>33</v>
      </c>
      <c r="Z4572" s="64">
        <v>294</v>
      </c>
      <c r="AA4572" s="84">
        <v>0.16300000000000001</v>
      </c>
      <c r="AB4572" s="85">
        <v>1</v>
      </c>
      <c r="AC4572" s="85">
        <v>1</v>
      </c>
    </row>
    <row r="4573" spans="1:29" ht="25.5">
      <c r="A4573" s="1"/>
      <c r="B4573" s="6" t="s">
        <v>9969</v>
      </c>
      <c r="C4573" s="6" t="s">
        <v>8778</v>
      </c>
      <c r="D4573" s="6" t="s">
        <v>10015</v>
      </c>
      <c r="E4573" s="49" t="s">
        <v>215</v>
      </c>
      <c r="F4573" s="6" t="s">
        <v>60</v>
      </c>
      <c r="G4573" s="6" t="s">
        <v>60</v>
      </c>
      <c r="H4573" s="6" t="s">
        <v>60</v>
      </c>
      <c r="I4573" s="60" t="s">
        <v>22072</v>
      </c>
      <c r="J4573" s="49" t="s">
        <v>22073</v>
      </c>
      <c r="K4573" s="6" t="s">
        <v>22074</v>
      </c>
      <c r="L4573" s="29">
        <f>IF($J$6="с учетом НДС",VLOOKUP(I4573,LEGEND!B:E,4,0)*(1-M4573),VLOOKUP(I4573,LEGEND!B:E,4,0)*(1-M4573)/1.2)</f>
        <v>580</v>
      </c>
      <c r="M4573" s="57">
        <f>IF(AND(B4573&lt;&gt;"1_Электроинструмент",B4573&lt;&gt;"2_Садовая техника"),$J$5,IF($J$4&lt;=20%,$J$4,IFERROR(VLOOKUP(S4573,LEGEND!$L$2:$M$5,2,FALSE),$J$4)))</f>
        <v>0</v>
      </c>
      <c r="N4573" s="48" t="s">
        <v>60</v>
      </c>
      <c r="O4573" s="6" t="s">
        <v>60</v>
      </c>
      <c r="P4573" s="49" t="s">
        <v>66</v>
      </c>
      <c r="Q4573" s="49" t="s">
        <v>67</v>
      </c>
      <c r="R4573" s="6" t="s">
        <v>60</v>
      </c>
      <c r="S4573" s="49" t="s">
        <v>60</v>
      </c>
      <c r="T4573" s="73" t="str">
        <f>IF(_xlfn.XLOOKUP(I4573,LEGEND!B:B,LEGEND!H:H)&lt;&gt;"-",HYPERLINK(_xlfn.XLOOKUP(I4573,LEGEND!B:B,LEGEND!H:H),"link"),_xlfn.XLOOKUP(I4573,LEGEND!B:B,LEGEND!H:H))</f>
        <v>link</v>
      </c>
      <c r="U4573" s="73" t="str">
        <f>HYPERLINK(_xlfn.XLOOKUP(I4573,LEGEND!B:B,LEGEND!I:I))</f>
        <v>https://milwaukee-media-images.s3.amazonaws.com/hi/4932471810--Hero_1.jpg</v>
      </c>
      <c r="V4573" s="51" t="s">
        <v>22075</v>
      </c>
      <c r="W4573" s="63" t="s">
        <v>71</v>
      </c>
      <c r="X4573" s="64">
        <v>119</v>
      </c>
      <c r="Y4573" s="64">
        <v>200</v>
      </c>
      <c r="Z4573" s="64">
        <v>37</v>
      </c>
      <c r="AA4573" s="84">
        <v>0.14499999999999999</v>
      </c>
      <c r="AB4573" s="85">
        <v>1</v>
      </c>
      <c r="AC4573" s="85">
        <v>1</v>
      </c>
    </row>
    <row r="4574" spans="1:29" ht="25.5">
      <c r="A4574" s="1"/>
      <c r="B4574" s="6" t="s">
        <v>9969</v>
      </c>
      <c r="C4574" s="6" t="s">
        <v>8778</v>
      </c>
      <c r="D4574" s="6" t="s">
        <v>10015</v>
      </c>
      <c r="E4574" s="49" t="s">
        <v>215</v>
      </c>
      <c r="F4574" s="6" t="s">
        <v>60</v>
      </c>
      <c r="G4574" s="6" t="s">
        <v>60</v>
      </c>
      <c r="H4574" s="6" t="s">
        <v>60</v>
      </c>
      <c r="I4574" s="60" t="s">
        <v>22076</v>
      </c>
      <c r="J4574" s="49" t="s">
        <v>22077</v>
      </c>
      <c r="K4574" s="6" t="s">
        <v>22078</v>
      </c>
      <c r="L4574" s="29">
        <f>IF($J$6="с учетом НДС",VLOOKUP(I4574,LEGEND!B:E,4,0)*(1-M4574),VLOOKUP(I4574,LEGEND!B:E,4,0)*(1-M4574)/1.2)</f>
        <v>610</v>
      </c>
      <c r="M4574" s="57">
        <f>IF(AND(B4574&lt;&gt;"1_Электроинструмент",B4574&lt;&gt;"2_Садовая техника"),$J$5,IF($J$4&lt;=20%,$J$4,IFERROR(VLOOKUP(S4574,LEGEND!$L$2:$M$5,2,FALSE),$J$4)))</f>
        <v>0</v>
      </c>
      <c r="N4574" s="48" t="s">
        <v>60</v>
      </c>
      <c r="O4574" s="6" t="s">
        <v>60</v>
      </c>
      <c r="P4574" s="49" t="s">
        <v>66</v>
      </c>
      <c r="Q4574" s="49" t="s">
        <v>67</v>
      </c>
      <c r="R4574" s="6" t="s">
        <v>60</v>
      </c>
      <c r="S4574" s="49" t="s">
        <v>60</v>
      </c>
      <c r="T4574" s="73" t="str">
        <f>IF(_xlfn.XLOOKUP(I4574,LEGEND!B:B,LEGEND!H:H)&lt;&gt;"-",HYPERLINK(_xlfn.XLOOKUP(I4574,LEGEND!B:B,LEGEND!H:H),"link"),_xlfn.XLOOKUP(I4574,LEGEND!B:B,LEGEND!H:H))</f>
        <v>link</v>
      </c>
      <c r="U4574" s="73" t="str">
        <f>HYPERLINK(_xlfn.XLOOKUP(I4574,LEGEND!B:B,LEGEND!I:I))</f>
        <v>https://milwaukee-media-images.s3.amazonaws.com/hi/4932471784--Hero_1.jpg</v>
      </c>
      <c r="V4574" s="51" t="s">
        <v>22079</v>
      </c>
      <c r="W4574" s="63" t="s">
        <v>71</v>
      </c>
      <c r="X4574" s="64">
        <v>34</v>
      </c>
      <c r="Y4574" s="64">
        <v>33</v>
      </c>
      <c r="Z4574" s="64">
        <v>319</v>
      </c>
      <c r="AA4574" s="84">
        <v>0.218</v>
      </c>
      <c r="AB4574" s="85">
        <v>1</v>
      </c>
      <c r="AC4574" s="85">
        <v>1</v>
      </c>
    </row>
    <row r="4575" spans="1:29" ht="25.5">
      <c r="A4575" s="1"/>
      <c r="B4575" s="6" t="s">
        <v>9969</v>
      </c>
      <c r="C4575" s="6" t="s">
        <v>8778</v>
      </c>
      <c r="D4575" s="6" t="s">
        <v>10015</v>
      </c>
      <c r="E4575" s="49" t="s">
        <v>215</v>
      </c>
      <c r="F4575" s="6" t="s">
        <v>60</v>
      </c>
      <c r="G4575" s="6" t="s">
        <v>60</v>
      </c>
      <c r="H4575" s="6" t="s">
        <v>60</v>
      </c>
      <c r="I4575" s="60" t="s">
        <v>22080</v>
      </c>
      <c r="J4575" s="49" t="s">
        <v>22081</v>
      </c>
      <c r="K4575" s="6" t="s">
        <v>22082</v>
      </c>
      <c r="L4575" s="29">
        <f>IF($J$6="с учетом НДС",VLOOKUP(I4575,LEGEND!B:E,4,0)*(1-M4575),VLOOKUP(I4575,LEGEND!B:E,4,0)*(1-M4575)/1.2)</f>
        <v>700</v>
      </c>
      <c r="M4575" s="57">
        <f>IF(AND(B4575&lt;&gt;"1_Электроинструмент",B4575&lt;&gt;"2_Садовая техника"),$J$5,IF($J$4&lt;=20%,$J$4,IFERROR(VLOOKUP(S4575,LEGEND!$L$2:$M$5,2,FALSE),$J$4)))</f>
        <v>0</v>
      </c>
      <c r="N4575" s="48" t="s">
        <v>60</v>
      </c>
      <c r="O4575" s="6" t="s">
        <v>60</v>
      </c>
      <c r="P4575" s="49" t="s">
        <v>66</v>
      </c>
      <c r="Q4575" s="49" t="s">
        <v>67</v>
      </c>
      <c r="R4575" s="6" t="s">
        <v>60</v>
      </c>
      <c r="S4575" s="49" t="s">
        <v>60</v>
      </c>
      <c r="T4575" s="73" t="str">
        <f>IF(_xlfn.XLOOKUP(I4575,LEGEND!B:B,LEGEND!H:H)&lt;&gt;"-",HYPERLINK(_xlfn.XLOOKUP(I4575,LEGEND!B:B,LEGEND!H:H),"link"),_xlfn.XLOOKUP(I4575,LEGEND!B:B,LEGEND!H:H))</f>
        <v>link</v>
      </c>
      <c r="U4575" s="73" t="str">
        <f>HYPERLINK(_xlfn.XLOOKUP(I4575,LEGEND!B:B,LEGEND!I:I))</f>
        <v>https://milwaukee-media-images.s3.amazonaws.com/hi/4932464034--Hero_1.jpg</v>
      </c>
      <c r="V4575" s="51" t="s">
        <v>22083</v>
      </c>
      <c r="W4575" s="63" t="s">
        <v>1189</v>
      </c>
      <c r="X4575" s="64">
        <v>180</v>
      </c>
      <c r="Y4575" s="64">
        <v>30</v>
      </c>
      <c r="Z4575" s="64">
        <v>30</v>
      </c>
      <c r="AA4575" s="84">
        <v>3.5999999999999997E-2</v>
      </c>
      <c r="AB4575" s="85">
        <v>1</v>
      </c>
      <c r="AC4575" s="85">
        <v>1</v>
      </c>
    </row>
    <row r="4576" spans="1:29" ht="25.5">
      <c r="A4576" s="1"/>
      <c r="B4576" s="6" t="s">
        <v>9969</v>
      </c>
      <c r="C4576" s="6" t="s">
        <v>8778</v>
      </c>
      <c r="D4576" s="6" t="s">
        <v>10015</v>
      </c>
      <c r="E4576" s="49" t="s">
        <v>215</v>
      </c>
      <c r="F4576" s="6" t="s">
        <v>60</v>
      </c>
      <c r="G4576" s="6" t="s">
        <v>60</v>
      </c>
      <c r="H4576" s="6" t="s">
        <v>60</v>
      </c>
      <c r="I4576" s="60" t="s">
        <v>22084</v>
      </c>
      <c r="J4576" s="49" t="s">
        <v>22085</v>
      </c>
      <c r="K4576" s="6" t="s">
        <v>22086</v>
      </c>
      <c r="L4576" s="29">
        <f>IF($J$6="с учетом НДС",VLOOKUP(I4576,LEGEND!B:E,4,0)*(1-M4576),VLOOKUP(I4576,LEGEND!B:E,4,0)*(1-M4576)/1.2)</f>
        <v>770</v>
      </c>
      <c r="M4576" s="57">
        <f>IF(AND(B4576&lt;&gt;"1_Электроинструмент",B4576&lt;&gt;"2_Садовая техника"),$J$5,IF($J$4&lt;=20%,$J$4,IFERROR(VLOOKUP(S4576,LEGEND!$L$2:$M$5,2,FALSE),$J$4)))</f>
        <v>0</v>
      </c>
      <c r="N4576" s="48" t="s">
        <v>60</v>
      </c>
      <c r="O4576" s="6" t="s">
        <v>60</v>
      </c>
      <c r="P4576" s="49" t="s">
        <v>66</v>
      </c>
      <c r="Q4576" s="49" t="s">
        <v>67</v>
      </c>
      <c r="R4576" s="6" t="s">
        <v>60</v>
      </c>
      <c r="S4576" s="49" t="s">
        <v>60</v>
      </c>
      <c r="T4576" s="73" t="str">
        <f>IF(_xlfn.XLOOKUP(I4576,LEGEND!B:B,LEGEND!H:H)&lt;&gt;"-",HYPERLINK(_xlfn.XLOOKUP(I4576,LEGEND!B:B,LEGEND!H:H),"link"),_xlfn.XLOOKUP(I4576,LEGEND!B:B,LEGEND!H:H))</f>
        <v>link</v>
      </c>
      <c r="U4576" s="73" t="str">
        <f>HYPERLINK(_xlfn.XLOOKUP(I4576,LEGEND!B:B,LEGEND!I:I))</f>
        <v>https://milwaukee-media-images.s3.amazonaws.com/hi/4932464035--Hero_1.jpg</v>
      </c>
      <c r="V4576" s="51" t="s">
        <v>22087</v>
      </c>
      <c r="W4576" s="63" t="s">
        <v>1189</v>
      </c>
      <c r="X4576" s="64">
        <v>205</v>
      </c>
      <c r="Y4576" s="64">
        <v>30</v>
      </c>
      <c r="Z4576" s="64">
        <v>30</v>
      </c>
      <c r="AA4576" s="84">
        <v>3.7999999999999999E-2</v>
      </c>
      <c r="AB4576" s="85">
        <v>1</v>
      </c>
      <c r="AC4576" s="85">
        <v>1</v>
      </c>
    </row>
    <row r="4577" spans="1:29" ht="25.5">
      <c r="A4577" s="1"/>
      <c r="B4577" s="6" t="s">
        <v>9969</v>
      </c>
      <c r="C4577" s="6" t="s">
        <v>8778</v>
      </c>
      <c r="D4577" s="6" t="s">
        <v>10015</v>
      </c>
      <c r="E4577" s="49" t="s">
        <v>215</v>
      </c>
      <c r="F4577" s="6" t="s">
        <v>60</v>
      </c>
      <c r="G4577" s="6" t="s">
        <v>60</v>
      </c>
      <c r="H4577" s="6" t="s">
        <v>60</v>
      </c>
      <c r="I4577" s="60" t="s">
        <v>22088</v>
      </c>
      <c r="J4577" s="49" t="s">
        <v>22089</v>
      </c>
      <c r="K4577" s="6" t="s">
        <v>22090</v>
      </c>
      <c r="L4577" s="29">
        <f>IF($J$6="с учетом НДС",VLOOKUP(I4577,LEGEND!B:E,4,0)*(1-M4577),VLOOKUP(I4577,LEGEND!B:E,4,0)*(1-M4577)/1.2)</f>
        <v>770</v>
      </c>
      <c r="M4577" s="57">
        <f>IF(AND(B4577&lt;&gt;"1_Электроинструмент",B4577&lt;&gt;"2_Садовая техника"),$J$5,IF($J$4&lt;=20%,$J$4,IFERROR(VLOOKUP(S4577,LEGEND!$L$2:$M$5,2,FALSE),$J$4)))</f>
        <v>0</v>
      </c>
      <c r="N4577" s="48" t="s">
        <v>60</v>
      </c>
      <c r="O4577" s="6" t="s">
        <v>60</v>
      </c>
      <c r="P4577" s="49" t="s">
        <v>66</v>
      </c>
      <c r="Q4577" s="49" t="s">
        <v>67</v>
      </c>
      <c r="R4577" s="6" t="s">
        <v>60</v>
      </c>
      <c r="S4577" s="49" t="s">
        <v>60</v>
      </c>
      <c r="T4577" s="73" t="str">
        <f>IF(_xlfn.XLOOKUP(I4577,LEGEND!B:B,LEGEND!H:H)&lt;&gt;"-",HYPERLINK(_xlfn.XLOOKUP(I4577,LEGEND!B:B,LEGEND!H:H),"link"),_xlfn.XLOOKUP(I4577,LEGEND!B:B,LEGEND!H:H))</f>
        <v>link</v>
      </c>
      <c r="U4577" s="73" t="str">
        <f>HYPERLINK(_xlfn.XLOOKUP(I4577,LEGEND!B:B,LEGEND!I:I))</f>
        <v>https://milwaukee-media-images.s3.amazonaws.com/hi/4932464036--Hero_1.jpg</v>
      </c>
      <c r="V4577" s="51" t="s">
        <v>22091</v>
      </c>
      <c r="W4577" s="63" t="s">
        <v>1189</v>
      </c>
      <c r="X4577" s="64">
        <v>205</v>
      </c>
      <c r="Y4577" s="64">
        <v>30</v>
      </c>
      <c r="Z4577" s="64">
        <v>30</v>
      </c>
      <c r="AA4577" s="84">
        <v>4.2000000000000003E-2</v>
      </c>
      <c r="AB4577" s="85">
        <v>1</v>
      </c>
      <c r="AC4577" s="85">
        <v>1</v>
      </c>
    </row>
    <row r="4578" spans="1:29" ht="25.5">
      <c r="A4578" s="1"/>
      <c r="B4578" s="6" t="s">
        <v>9969</v>
      </c>
      <c r="C4578" s="6" t="s">
        <v>8778</v>
      </c>
      <c r="D4578" s="6" t="s">
        <v>10015</v>
      </c>
      <c r="E4578" s="49" t="s">
        <v>215</v>
      </c>
      <c r="F4578" s="6" t="s">
        <v>60</v>
      </c>
      <c r="G4578" s="6" t="s">
        <v>60</v>
      </c>
      <c r="H4578" s="6" t="s">
        <v>60</v>
      </c>
      <c r="I4578" s="60" t="s">
        <v>22092</v>
      </c>
      <c r="J4578" s="49" t="s">
        <v>22093</v>
      </c>
      <c r="K4578" s="6" t="s">
        <v>22094</v>
      </c>
      <c r="L4578" s="29">
        <f>IF($J$6="с учетом НДС",VLOOKUP(I4578,LEGEND!B:E,4,0)*(1-M4578),VLOOKUP(I4578,LEGEND!B:E,4,0)*(1-M4578)/1.2)</f>
        <v>770</v>
      </c>
      <c r="M4578" s="57">
        <f>IF(AND(B4578&lt;&gt;"1_Электроинструмент",B4578&lt;&gt;"2_Садовая техника"),$J$5,IF($J$4&lt;=20%,$J$4,IFERROR(VLOOKUP(S4578,LEGEND!$L$2:$M$5,2,FALSE),$J$4)))</f>
        <v>0</v>
      </c>
      <c r="N4578" s="48" t="s">
        <v>60</v>
      </c>
      <c r="O4578" s="6" t="s">
        <v>60</v>
      </c>
      <c r="P4578" s="49" t="s">
        <v>66</v>
      </c>
      <c r="Q4578" s="49" t="s">
        <v>67</v>
      </c>
      <c r="R4578" s="6" t="s">
        <v>60</v>
      </c>
      <c r="S4578" s="49" t="s">
        <v>60</v>
      </c>
      <c r="T4578" s="73" t="str">
        <f>IF(_xlfn.XLOOKUP(I4578,LEGEND!B:B,LEGEND!H:H)&lt;&gt;"-",HYPERLINK(_xlfn.XLOOKUP(I4578,LEGEND!B:B,LEGEND!H:H),"link"),_xlfn.XLOOKUP(I4578,LEGEND!B:B,LEGEND!H:H))</f>
        <v>link</v>
      </c>
      <c r="U4578" s="73" t="str">
        <f>HYPERLINK(_xlfn.XLOOKUP(I4578,LEGEND!B:B,LEGEND!I:I))</f>
        <v>https://milwaukee-media-images.s3.amazonaws.com/hi/4932464037--Hero_1.jpg</v>
      </c>
      <c r="V4578" s="51" t="s">
        <v>22095</v>
      </c>
      <c r="W4578" s="63" t="s">
        <v>1189</v>
      </c>
      <c r="X4578" s="64">
        <v>205</v>
      </c>
      <c r="Y4578" s="64">
        <v>30</v>
      </c>
      <c r="Z4578" s="64">
        <v>30</v>
      </c>
      <c r="AA4578" s="84">
        <v>4.5999999999999999E-2</v>
      </c>
      <c r="AB4578" s="85">
        <v>1</v>
      </c>
      <c r="AC4578" s="85">
        <v>1</v>
      </c>
    </row>
    <row r="4579" spans="1:29" ht="25.5">
      <c r="A4579" s="1"/>
      <c r="B4579" s="6" t="s">
        <v>9969</v>
      </c>
      <c r="C4579" s="6" t="s">
        <v>8778</v>
      </c>
      <c r="D4579" s="6" t="s">
        <v>10015</v>
      </c>
      <c r="E4579" s="49" t="s">
        <v>215</v>
      </c>
      <c r="F4579" s="6" t="s">
        <v>60</v>
      </c>
      <c r="G4579" s="6" t="s">
        <v>60</v>
      </c>
      <c r="H4579" s="6" t="s">
        <v>60</v>
      </c>
      <c r="I4579" s="60" t="s">
        <v>22096</v>
      </c>
      <c r="J4579" s="49" t="s">
        <v>22097</v>
      </c>
      <c r="K4579" s="6" t="s">
        <v>22098</v>
      </c>
      <c r="L4579" s="29">
        <f>IF($J$6="с учетом НДС",VLOOKUP(I4579,LEGEND!B:E,4,0)*(1-M4579),VLOOKUP(I4579,LEGEND!B:E,4,0)*(1-M4579)/1.2)</f>
        <v>800</v>
      </c>
      <c r="M4579" s="57">
        <f>IF(AND(B4579&lt;&gt;"1_Электроинструмент",B4579&lt;&gt;"2_Садовая техника"),$J$5,IF($J$4&lt;=20%,$J$4,IFERROR(VLOOKUP(S4579,LEGEND!$L$2:$M$5,2,FALSE),$J$4)))</f>
        <v>0</v>
      </c>
      <c r="N4579" s="48" t="s">
        <v>60</v>
      </c>
      <c r="O4579" s="6" t="s">
        <v>60</v>
      </c>
      <c r="P4579" s="49" t="s">
        <v>66</v>
      </c>
      <c r="Q4579" s="49" t="s">
        <v>67</v>
      </c>
      <c r="R4579" s="6" t="s">
        <v>60</v>
      </c>
      <c r="S4579" s="49" t="s">
        <v>60</v>
      </c>
      <c r="T4579" s="73" t="str">
        <f>IF(_xlfn.XLOOKUP(I4579,LEGEND!B:B,LEGEND!H:H)&lt;&gt;"-",HYPERLINK(_xlfn.XLOOKUP(I4579,LEGEND!B:B,LEGEND!H:H),"link"),_xlfn.XLOOKUP(I4579,LEGEND!B:B,LEGEND!H:H))</f>
        <v>link</v>
      </c>
      <c r="U4579" s="73" t="str">
        <f>HYPERLINK(_xlfn.XLOOKUP(I4579,LEGEND!B:B,LEGEND!I:I))</f>
        <v>https://milwaukee-media-images.s3.amazonaws.com/hi/4932464041--Hero_1.jpg</v>
      </c>
      <c r="V4579" s="51" t="s">
        <v>22099</v>
      </c>
      <c r="W4579" s="63" t="s">
        <v>1189</v>
      </c>
      <c r="X4579" s="64">
        <v>155</v>
      </c>
      <c r="Y4579" s="64">
        <v>30</v>
      </c>
      <c r="Z4579" s="64">
        <v>30</v>
      </c>
      <c r="AA4579" s="84">
        <v>3.5999999999999997E-2</v>
      </c>
      <c r="AB4579" s="85">
        <v>1</v>
      </c>
      <c r="AC4579" s="85">
        <v>1</v>
      </c>
    </row>
    <row r="4580" spans="1:29" ht="25.5">
      <c r="A4580" s="1"/>
      <c r="B4580" s="6" t="s">
        <v>9969</v>
      </c>
      <c r="C4580" s="6" t="s">
        <v>8778</v>
      </c>
      <c r="D4580" s="6" t="s">
        <v>10015</v>
      </c>
      <c r="E4580" s="49" t="s">
        <v>215</v>
      </c>
      <c r="F4580" s="6" t="s">
        <v>60</v>
      </c>
      <c r="G4580" s="6" t="s">
        <v>60</v>
      </c>
      <c r="H4580" s="6" t="s">
        <v>60</v>
      </c>
      <c r="I4580" s="60" t="s">
        <v>22100</v>
      </c>
      <c r="J4580" s="49" t="s">
        <v>22101</v>
      </c>
      <c r="K4580" s="6" t="s">
        <v>22102</v>
      </c>
      <c r="L4580" s="29">
        <f>IF($J$6="с учетом НДС",VLOOKUP(I4580,LEGEND!B:E,4,0)*(1-M4580),VLOOKUP(I4580,LEGEND!B:E,4,0)*(1-M4580)/1.2)</f>
        <v>840</v>
      </c>
      <c r="M4580" s="57">
        <f>IF(AND(B4580&lt;&gt;"1_Электроинструмент",B4580&lt;&gt;"2_Садовая техника"),$J$5,IF($J$4&lt;=20%,$J$4,IFERROR(VLOOKUP(S4580,LEGEND!$L$2:$M$5,2,FALSE),$J$4)))</f>
        <v>0</v>
      </c>
      <c r="N4580" s="48" t="s">
        <v>60</v>
      </c>
      <c r="O4580" s="6" t="s">
        <v>60</v>
      </c>
      <c r="P4580" s="49" t="s">
        <v>66</v>
      </c>
      <c r="Q4580" s="49" t="s">
        <v>67</v>
      </c>
      <c r="R4580" s="6" t="s">
        <v>60</v>
      </c>
      <c r="S4580" s="49" t="s">
        <v>60</v>
      </c>
      <c r="T4580" s="73" t="str">
        <f>IF(_xlfn.XLOOKUP(I4580,LEGEND!B:B,LEGEND!H:H)&lt;&gt;"-",HYPERLINK(_xlfn.XLOOKUP(I4580,LEGEND!B:B,LEGEND!H:H),"link"),_xlfn.XLOOKUP(I4580,LEGEND!B:B,LEGEND!H:H))</f>
        <v>link</v>
      </c>
      <c r="U4580" s="73" t="str">
        <f>HYPERLINK(_xlfn.XLOOKUP(I4580,LEGEND!B:B,LEGEND!I:I))</f>
        <v>https://milwaukee-media-images.s3.amazonaws.com/hi/4932464038--Hero_1.jpg</v>
      </c>
      <c r="V4580" s="51" t="s">
        <v>22103</v>
      </c>
      <c r="W4580" s="63" t="s">
        <v>1189</v>
      </c>
      <c r="X4580" s="64">
        <v>240</v>
      </c>
      <c r="Y4580" s="64">
        <v>40</v>
      </c>
      <c r="Z4580" s="64">
        <v>40</v>
      </c>
      <c r="AA4580" s="84">
        <v>9.1999999999999998E-2</v>
      </c>
      <c r="AB4580" s="85">
        <v>1</v>
      </c>
      <c r="AC4580" s="85">
        <v>1</v>
      </c>
    </row>
    <row r="4581" spans="1:29" ht="25.5">
      <c r="A4581" s="1"/>
      <c r="B4581" s="6" t="s">
        <v>9969</v>
      </c>
      <c r="C4581" s="6" t="s">
        <v>8778</v>
      </c>
      <c r="D4581" s="6" t="s">
        <v>10015</v>
      </c>
      <c r="E4581" s="49" t="s">
        <v>215</v>
      </c>
      <c r="F4581" s="6" t="s">
        <v>60</v>
      </c>
      <c r="G4581" s="6" t="s">
        <v>60</v>
      </c>
      <c r="H4581" s="6" t="s">
        <v>60</v>
      </c>
      <c r="I4581" s="60" t="s">
        <v>22104</v>
      </c>
      <c r="J4581" s="49" t="s">
        <v>22105</v>
      </c>
      <c r="K4581" s="6" t="s">
        <v>22106</v>
      </c>
      <c r="L4581" s="29">
        <f>IF($J$6="с учетом НДС",VLOOKUP(I4581,LEGEND!B:E,4,0)*(1-M4581),VLOOKUP(I4581,LEGEND!B:E,4,0)*(1-M4581)/1.2)</f>
        <v>840</v>
      </c>
      <c r="M4581" s="57">
        <f>IF(AND(B4581&lt;&gt;"1_Электроинструмент",B4581&lt;&gt;"2_Садовая техника"),$J$5,IF($J$4&lt;=20%,$J$4,IFERROR(VLOOKUP(S4581,LEGEND!$L$2:$M$5,2,FALSE),$J$4)))</f>
        <v>0</v>
      </c>
      <c r="N4581" s="48" t="s">
        <v>60</v>
      </c>
      <c r="O4581" s="6" t="s">
        <v>60</v>
      </c>
      <c r="P4581" s="49" t="s">
        <v>66</v>
      </c>
      <c r="Q4581" s="49" t="s">
        <v>67</v>
      </c>
      <c r="R4581" s="6" t="s">
        <v>60</v>
      </c>
      <c r="S4581" s="49" t="s">
        <v>60</v>
      </c>
      <c r="T4581" s="73" t="str">
        <f>IF(_xlfn.XLOOKUP(I4581,LEGEND!B:B,LEGEND!H:H)&lt;&gt;"-",HYPERLINK(_xlfn.XLOOKUP(I4581,LEGEND!B:B,LEGEND!H:H),"link"),_xlfn.XLOOKUP(I4581,LEGEND!B:B,LEGEND!H:H))</f>
        <v>link</v>
      </c>
      <c r="U4581" s="73" t="str">
        <f>HYPERLINK(_xlfn.XLOOKUP(I4581,LEGEND!B:B,LEGEND!I:I))</f>
        <v>https://milwaukee-media-images.s3.amazonaws.com/hi/4932464042--Hero_1.jpg</v>
      </c>
      <c r="V4581" s="51" t="s">
        <v>22107</v>
      </c>
      <c r="W4581" s="63" t="s">
        <v>1189</v>
      </c>
      <c r="X4581" s="64">
        <v>165</v>
      </c>
      <c r="Y4581" s="64">
        <v>30</v>
      </c>
      <c r="Z4581" s="64">
        <v>30</v>
      </c>
      <c r="AA4581" s="84">
        <v>3.5999999999999997E-2</v>
      </c>
      <c r="AB4581" s="85">
        <v>1</v>
      </c>
      <c r="AC4581" s="85">
        <v>1</v>
      </c>
    </row>
    <row r="4582" spans="1:29" ht="25.5">
      <c r="A4582" s="1"/>
      <c r="B4582" s="6" t="s">
        <v>9969</v>
      </c>
      <c r="C4582" s="6" t="s">
        <v>8778</v>
      </c>
      <c r="D4582" s="6" t="s">
        <v>10015</v>
      </c>
      <c r="E4582" s="49" t="s">
        <v>215</v>
      </c>
      <c r="F4582" s="6" t="s">
        <v>60</v>
      </c>
      <c r="G4582" s="6" t="s">
        <v>60</v>
      </c>
      <c r="H4582" s="6" t="s">
        <v>60</v>
      </c>
      <c r="I4582" s="60" t="s">
        <v>22108</v>
      </c>
      <c r="J4582" s="49" t="s">
        <v>22109</v>
      </c>
      <c r="K4582" s="6" t="s">
        <v>22110</v>
      </c>
      <c r="L4582" s="29">
        <f>IF($J$6="с учетом НДС",VLOOKUP(I4582,LEGEND!B:E,4,0)*(1-M4582),VLOOKUP(I4582,LEGEND!B:E,4,0)*(1-M4582)/1.2)</f>
        <v>840</v>
      </c>
      <c r="M4582" s="57">
        <f>IF(AND(B4582&lt;&gt;"1_Электроинструмент",B4582&lt;&gt;"2_Садовая техника"),$J$5,IF($J$4&lt;=20%,$J$4,IFERROR(VLOOKUP(S4582,LEGEND!$L$2:$M$5,2,FALSE),$J$4)))</f>
        <v>0</v>
      </c>
      <c r="N4582" s="48" t="s">
        <v>60</v>
      </c>
      <c r="O4582" s="6" t="s">
        <v>60</v>
      </c>
      <c r="P4582" s="49" t="s">
        <v>66</v>
      </c>
      <c r="Q4582" s="49" t="s">
        <v>67</v>
      </c>
      <c r="R4582" s="6" t="s">
        <v>60</v>
      </c>
      <c r="S4582" s="49" t="s">
        <v>60</v>
      </c>
      <c r="T4582" s="73" t="str">
        <f>IF(_xlfn.XLOOKUP(I4582,LEGEND!B:B,LEGEND!H:H)&lt;&gt;"-",HYPERLINK(_xlfn.XLOOKUP(I4582,LEGEND!B:B,LEGEND!H:H),"link"),_xlfn.XLOOKUP(I4582,LEGEND!B:B,LEGEND!H:H))</f>
        <v>link</v>
      </c>
      <c r="U4582" s="73" t="str">
        <f>HYPERLINK(_xlfn.XLOOKUP(I4582,LEGEND!B:B,LEGEND!I:I))</f>
        <v>https://milwaukee-media-images.s3.amazonaws.com/hi/4932464046--Hero_1.jpg</v>
      </c>
      <c r="V4582" s="51" t="s">
        <v>22111</v>
      </c>
      <c r="W4582" s="63" t="s">
        <v>1189</v>
      </c>
      <c r="X4582" s="64">
        <v>165</v>
      </c>
      <c r="Y4582" s="64">
        <v>30</v>
      </c>
      <c r="Z4582" s="64">
        <v>30</v>
      </c>
      <c r="AA4582" s="84">
        <v>3.5999999999999997E-2</v>
      </c>
      <c r="AB4582" s="85">
        <v>1</v>
      </c>
      <c r="AC4582" s="85">
        <v>1</v>
      </c>
    </row>
    <row r="4583" spans="1:29" ht="25.5">
      <c r="A4583" s="1"/>
      <c r="B4583" s="6" t="s">
        <v>9969</v>
      </c>
      <c r="C4583" s="6" t="s">
        <v>8778</v>
      </c>
      <c r="D4583" s="6" t="s">
        <v>10015</v>
      </c>
      <c r="E4583" s="49" t="s">
        <v>215</v>
      </c>
      <c r="F4583" s="6" t="s">
        <v>60</v>
      </c>
      <c r="G4583" s="6" t="s">
        <v>60</v>
      </c>
      <c r="H4583" s="6" t="s">
        <v>60</v>
      </c>
      <c r="I4583" s="60" t="s">
        <v>22112</v>
      </c>
      <c r="J4583" s="49" t="s">
        <v>22113</v>
      </c>
      <c r="K4583" s="6" t="s">
        <v>22114</v>
      </c>
      <c r="L4583" s="29">
        <f>IF($J$6="с учетом НДС",VLOOKUP(I4583,LEGEND!B:E,4,0)*(1-M4583),VLOOKUP(I4583,LEGEND!B:E,4,0)*(1-M4583)/1.2)</f>
        <v>870</v>
      </c>
      <c r="M4583" s="57">
        <f>IF(AND(B4583&lt;&gt;"1_Электроинструмент",B4583&lt;&gt;"2_Садовая техника"),$J$5,IF($J$4&lt;=20%,$J$4,IFERROR(VLOOKUP(S4583,LEGEND!$L$2:$M$5,2,FALSE),$J$4)))</f>
        <v>0</v>
      </c>
      <c r="N4583" s="48" t="s">
        <v>60</v>
      </c>
      <c r="O4583" s="6" t="s">
        <v>60</v>
      </c>
      <c r="P4583" s="49" t="s">
        <v>66</v>
      </c>
      <c r="Q4583" s="49" t="s">
        <v>67</v>
      </c>
      <c r="R4583" s="6" t="s">
        <v>60</v>
      </c>
      <c r="S4583" s="49" t="s">
        <v>60</v>
      </c>
      <c r="T4583" s="73" t="str">
        <f>IF(_xlfn.XLOOKUP(I4583,LEGEND!B:B,LEGEND!H:H)&lt;&gt;"-",HYPERLINK(_xlfn.XLOOKUP(I4583,LEGEND!B:B,LEGEND!H:H),"link"),_xlfn.XLOOKUP(I4583,LEGEND!B:B,LEGEND!H:H))</f>
        <v>link</v>
      </c>
      <c r="U4583" s="73" t="str">
        <f>HYPERLINK(_xlfn.XLOOKUP(I4583,LEGEND!B:B,LEGEND!I:I))</f>
        <v>https://milwaukee-media-images.s3.amazonaws.com/hi/4932464043--Hero_1.jpg</v>
      </c>
      <c r="V4583" s="51" t="s">
        <v>22115</v>
      </c>
      <c r="W4583" s="63" t="s">
        <v>1189</v>
      </c>
      <c r="X4583" s="64">
        <v>185</v>
      </c>
      <c r="Y4583" s="64">
        <v>30</v>
      </c>
      <c r="Z4583" s="64">
        <v>30</v>
      </c>
      <c r="AA4583" s="84">
        <v>4.8000000000000001E-2</v>
      </c>
      <c r="AB4583" s="85">
        <v>1</v>
      </c>
      <c r="AC4583" s="85">
        <v>1</v>
      </c>
    </row>
    <row r="4584" spans="1:29" ht="25.5">
      <c r="A4584" s="1"/>
      <c r="B4584" s="6" t="s">
        <v>9969</v>
      </c>
      <c r="C4584" s="6" t="s">
        <v>8778</v>
      </c>
      <c r="D4584" s="6" t="s">
        <v>10015</v>
      </c>
      <c r="E4584" s="49" t="s">
        <v>215</v>
      </c>
      <c r="F4584" s="6" t="s">
        <v>60</v>
      </c>
      <c r="G4584" s="6" t="s">
        <v>60</v>
      </c>
      <c r="H4584" s="6" t="s">
        <v>60</v>
      </c>
      <c r="I4584" s="60" t="s">
        <v>22116</v>
      </c>
      <c r="J4584" s="49" t="s">
        <v>22117</v>
      </c>
      <c r="K4584" s="6" t="s">
        <v>22118</v>
      </c>
      <c r="L4584" s="29">
        <f>IF($J$6="с учетом НДС",VLOOKUP(I4584,LEGEND!B:E,4,0)*(1-M4584),VLOOKUP(I4584,LEGEND!B:E,4,0)*(1-M4584)/1.2)</f>
        <v>870</v>
      </c>
      <c r="M4584" s="57">
        <f>IF(AND(B4584&lt;&gt;"1_Электроинструмент",B4584&lt;&gt;"2_Садовая техника"),$J$5,IF($J$4&lt;=20%,$J$4,IFERROR(VLOOKUP(S4584,LEGEND!$L$2:$M$5,2,FALSE),$J$4)))</f>
        <v>0</v>
      </c>
      <c r="N4584" s="48" t="s">
        <v>60</v>
      </c>
      <c r="O4584" s="6" t="s">
        <v>60</v>
      </c>
      <c r="P4584" s="49" t="s">
        <v>66</v>
      </c>
      <c r="Q4584" s="49" t="s">
        <v>67</v>
      </c>
      <c r="R4584" s="6" t="s">
        <v>60</v>
      </c>
      <c r="S4584" s="49" t="s">
        <v>60</v>
      </c>
      <c r="T4584" s="73" t="str">
        <f>IF(_xlfn.XLOOKUP(I4584,LEGEND!B:B,LEGEND!H:H)&lt;&gt;"-",HYPERLINK(_xlfn.XLOOKUP(I4584,LEGEND!B:B,LEGEND!H:H),"link"),_xlfn.XLOOKUP(I4584,LEGEND!B:B,LEGEND!H:H))</f>
        <v>link</v>
      </c>
      <c r="U4584" s="73" t="str">
        <f>HYPERLINK(_xlfn.XLOOKUP(I4584,LEGEND!B:B,LEGEND!I:I))</f>
        <v>https://milwaukee-media-images.s3.amazonaws.com/hi/4932464047--Hero_1.jpg</v>
      </c>
      <c r="V4584" s="51" t="s">
        <v>22119</v>
      </c>
      <c r="W4584" s="63" t="s">
        <v>1189</v>
      </c>
      <c r="X4584" s="64">
        <v>185</v>
      </c>
      <c r="Y4584" s="64">
        <v>30</v>
      </c>
      <c r="Z4584" s="64">
        <v>30</v>
      </c>
      <c r="AA4584" s="84">
        <v>4.5999999999999999E-2</v>
      </c>
      <c r="AB4584" s="85">
        <v>1</v>
      </c>
      <c r="AC4584" s="85">
        <v>1</v>
      </c>
    </row>
    <row r="4585" spans="1:29" ht="25.5">
      <c r="A4585" s="1"/>
      <c r="B4585" s="6" t="s">
        <v>9969</v>
      </c>
      <c r="C4585" s="6" t="s">
        <v>8778</v>
      </c>
      <c r="D4585" s="6" t="s">
        <v>10015</v>
      </c>
      <c r="E4585" s="49" t="s">
        <v>215</v>
      </c>
      <c r="F4585" s="6" t="s">
        <v>60</v>
      </c>
      <c r="G4585" s="6" t="s">
        <v>60</v>
      </c>
      <c r="H4585" s="6" t="s">
        <v>60</v>
      </c>
      <c r="I4585" s="60" t="s">
        <v>22120</v>
      </c>
      <c r="J4585" s="49" t="s">
        <v>22121</v>
      </c>
      <c r="K4585" s="6" t="s">
        <v>22122</v>
      </c>
      <c r="L4585" s="29">
        <f>IF($J$6="с учетом НДС",VLOOKUP(I4585,LEGEND!B:E,4,0)*(1-M4585),VLOOKUP(I4585,LEGEND!B:E,4,0)*(1-M4585)/1.2)</f>
        <v>890</v>
      </c>
      <c r="M4585" s="57">
        <f>IF(AND(B4585&lt;&gt;"1_Электроинструмент",B4585&lt;&gt;"2_Садовая техника"),$J$5,IF($J$4&lt;=20%,$J$4,IFERROR(VLOOKUP(S4585,LEGEND!$L$2:$M$5,2,FALSE),$J$4)))</f>
        <v>0</v>
      </c>
      <c r="N4585" s="48" t="s">
        <v>60</v>
      </c>
      <c r="O4585" s="6" t="s">
        <v>60</v>
      </c>
      <c r="P4585" s="49" t="s">
        <v>66</v>
      </c>
      <c r="Q4585" s="49" t="s">
        <v>67</v>
      </c>
      <c r="R4585" s="6" t="s">
        <v>60</v>
      </c>
      <c r="S4585" s="49" t="s">
        <v>60</v>
      </c>
      <c r="T4585" s="73" t="str">
        <f>IF(_xlfn.XLOOKUP(I4585,LEGEND!B:B,LEGEND!H:H)&lt;&gt;"-",HYPERLINK(_xlfn.XLOOKUP(I4585,LEGEND!B:B,LEGEND!H:H),"link"),_xlfn.XLOOKUP(I4585,LEGEND!B:B,LEGEND!H:H))</f>
        <v>link</v>
      </c>
      <c r="U4585" s="73" t="str">
        <f>HYPERLINK(_xlfn.XLOOKUP(I4585,LEGEND!B:B,LEGEND!I:I))</f>
        <v>https://milwaukee-media-images.s3.amazonaws.com/hi/4932464044--Hero_1.jpg</v>
      </c>
      <c r="V4585" s="51" t="s">
        <v>22123</v>
      </c>
      <c r="W4585" s="63" t="s">
        <v>1189</v>
      </c>
      <c r="X4585" s="64">
        <v>215</v>
      </c>
      <c r="Y4585" s="64">
        <v>40</v>
      </c>
      <c r="Z4585" s="64">
        <v>40</v>
      </c>
      <c r="AA4585" s="84">
        <v>9.4E-2</v>
      </c>
      <c r="AB4585" s="85">
        <v>1</v>
      </c>
      <c r="AC4585" s="85">
        <v>1</v>
      </c>
    </row>
    <row r="4586" spans="1:29" ht="25.5">
      <c r="A4586" s="1"/>
      <c r="B4586" s="6" t="s">
        <v>9969</v>
      </c>
      <c r="C4586" s="6" t="s">
        <v>8778</v>
      </c>
      <c r="D4586" s="6" t="s">
        <v>10015</v>
      </c>
      <c r="E4586" s="49" t="s">
        <v>215</v>
      </c>
      <c r="F4586" s="6" t="s">
        <v>60</v>
      </c>
      <c r="G4586" s="6" t="s">
        <v>60</v>
      </c>
      <c r="H4586" s="6" t="s">
        <v>60</v>
      </c>
      <c r="I4586" s="60" t="s">
        <v>22124</v>
      </c>
      <c r="J4586" s="49" t="s">
        <v>22125</v>
      </c>
      <c r="K4586" s="6" t="s">
        <v>22126</v>
      </c>
      <c r="L4586" s="29">
        <f>IF($J$6="с учетом НДС",VLOOKUP(I4586,LEGEND!B:E,4,0)*(1-M4586),VLOOKUP(I4586,LEGEND!B:E,4,0)*(1-M4586)/1.2)</f>
        <v>890</v>
      </c>
      <c r="M4586" s="57">
        <f>IF(AND(B4586&lt;&gt;"1_Электроинструмент",B4586&lt;&gt;"2_Садовая техника"),$J$5,IF($J$4&lt;=20%,$J$4,IFERROR(VLOOKUP(S4586,LEGEND!$L$2:$M$5,2,FALSE),$J$4)))</f>
        <v>0</v>
      </c>
      <c r="N4586" s="48" t="s">
        <v>60</v>
      </c>
      <c r="O4586" s="6" t="s">
        <v>60</v>
      </c>
      <c r="P4586" s="49" t="s">
        <v>66</v>
      </c>
      <c r="Q4586" s="49" t="s">
        <v>67</v>
      </c>
      <c r="R4586" s="6" t="s">
        <v>60</v>
      </c>
      <c r="S4586" s="49" t="s">
        <v>60</v>
      </c>
      <c r="T4586" s="73" t="str">
        <f>IF(_xlfn.XLOOKUP(I4586,LEGEND!B:B,LEGEND!H:H)&lt;&gt;"-",HYPERLINK(_xlfn.XLOOKUP(I4586,LEGEND!B:B,LEGEND!H:H),"link"),_xlfn.XLOOKUP(I4586,LEGEND!B:B,LEGEND!H:H))</f>
        <v>link</v>
      </c>
      <c r="U4586" s="73" t="str">
        <f>HYPERLINK(_xlfn.XLOOKUP(I4586,LEGEND!B:B,LEGEND!I:I))</f>
        <v>https://milwaukee-media-images.s3.amazonaws.com/hi/4932464048--Hero_1.jpg</v>
      </c>
      <c r="V4586" s="51" t="s">
        <v>22127</v>
      </c>
      <c r="W4586" s="63" t="s">
        <v>1189</v>
      </c>
      <c r="X4586" s="64">
        <v>215</v>
      </c>
      <c r="Y4586" s="64">
        <v>40</v>
      </c>
      <c r="Z4586" s="64">
        <v>40</v>
      </c>
      <c r="AA4586" s="84">
        <v>9.4E-2</v>
      </c>
      <c r="AB4586" s="85">
        <v>1</v>
      </c>
      <c r="AC4586" s="85">
        <v>1</v>
      </c>
    </row>
    <row r="4587" spans="1:29" ht="25.5">
      <c r="A4587" s="1"/>
      <c r="B4587" s="6" t="s">
        <v>9969</v>
      </c>
      <c r="C4587" s="6" t="s">
        <v>8778</v>
      </c>
      <c r="D4587" s="6" t="s">
        <v>10015</v>
      </c>
      <c r="E4587" s="49" t="s">
        <v>215</v>
      </c>
      <c r="F4587" s="6" t="s">
        <v>60</v>
      </c>
      <c r="G4587" s="6" t="s">
        <v>60</v>
      </c>
      <c r="H4587" s="6" t="s">
        <v>60</v>
      </c>
      <c r="I4587" s="60" t="s">
        <v>22128</v>
      </c>
      <c r="J4587" s="49" t="s">
        <v>22129</v>
      </c>
      <c r="K4587" s="6" t="s">
        <v>22130</v>
      </c>
      <c r="L4587" s="29">
        <f>IF($J$6="с учетом НДС",VLOOKUP(I4587,LEGEND!B:E,4,0)*(1-M4587),VLOOKUP(I4587,LEGEND!B:E,4,0)*(1-M4587)/1.2)</f>
        <v>920</v>
      </c>
      <c r="M4587" s="57">
        <f>IF(AND(B4587&lt;&gt;"1_Электроинструмент",B4587&lt;&gt;"2_Садовая техника"),$J$5,IF($J$4&lt;=20%,$J$4,IFERROR(VLOOKUP(S4587,LEGEND!$L$2:$M$5,2,FALSE),$J$4)))</f>
        <v>0</v>
      </c>
      <c r="N4587" s="48" t="s">
        <v>60</v>
      </c>
      <c r="O4587" s="6" t="s">
        <v>60</v>
      </c>
      <c r="P4587" s="49" t="s">
        <v>66</v>
      </c>
      <c r="Q4587" s="49" t="s">
        <v>67</v>
      </c>
      <c r="R4587" s="6" t="s">
        <v>60</v>
      </c>
      <c r="S4587" s="49" t="s">
        <v>60</v>
      </c>
      <c r="T4587" s="73" t="str">
        <f>IF(_xlfn.XLOOKUP(I4587,LEGEND!B:B,LEGEND!H:H)&lt;&gt;"-",HYPERLINK(_xlfn.XLOOKUP(I4587,LEGEND!B:B,LEGEND!H:H),"link"),_xlfn.XLOOKUP(I4587,LEGEND!B:B,LEGEND!H:H))</f>
        <v>link</v>
      </c>
      <c r="U4587" s="73" t="str">
        <f>HYPERLINK(_xlfn.XLOOKUP(I4587,LEGEND!B:B,LEGEND!I:I))</f>
        <v>https://milwaukee-media-images.s3.amazonaws.com/hi/4932464039--Hero_1.jpg</v>
      </c>
      <c r="V4587" s="51" t="s">
        <v>22131</v>
      </c>
      <c r="W4587" s="63" t="s">
        <v>1189</v>
      </c>
      <c r="X4587" s="64">
        <v>265</v>
      </c>
      <c r="Y4587" s="64">
        <v>40</v>
      </c>
      <c r="Z4587" s="64">
        <v>40</v>
      </c>
      <c r="AA4587" s="84">
        <v>0.114</v>
      </c>
      <c r="AB4587" s="85">
        <v>1</v>
      </c>
      <c r="AC4587" s="85">
        <v>1</v>
      </c>
    </row>
    <row r="4588" spans="1:29" ht="25.5">
      <c r="A4588" s="1"/>
      <c r="B4588" s="6" t="s">
        <v>9969</v>
      </c>
      <c r="C4588" s="6" t="s">
        <v>8778</v>
      </c>
      <c r="D4588" s="6" t="s">
        <v>10015</v>
      </c>
      <c r="E4588" s="49" t="s">
        <v>215</v>
      </c>
      <c r="F4588" s="6" t="s">
        <v>60</v>
      </c>
      <c r="G4588" s="6" t="s">
        <v>60</v>
      </c>
      <c r="H4588" s="6" t="s">
        <v>60</v>
      </c>
      <c r="I4588" s="60" t="s">
        <v>22132</v>
      </c>
      <c r="J4588" s="49" t="s">
        <v>22133</v>
      </c>
      <c r="K4588" s="6" t="s">
        <v>22134</v>
      </c>
      <c r="L4588" s="29">
        <f>IF($J$6="с учетом НДС",VLOOKUP(I4588,LEGEND!B:E,4,0)*(1-M4588),VLOOKUP(I4588,LEGEND!B:E,4,0)*(1-M4588)/1.2)</f>
        <v>930</v>
      </c>
      <c r="M4588" s="57">
        <f>IF(AND(B4588&lt;&gt;"1_Электроинструмент",B4588&lt;&gt;"2_Садовая техника"),$J$5,IF($J$4&lt;=20%,$J$4,IFERROR(VLOOKUP(S4588,LEGEND!$L$2:$M$5,2,FALSE),$J$4)))</f>
        <v>0</v>
      </c>
      <c r="N4588" s="48" t="s">
        <v>60</v>
      </c>
      <c r="O4588" s="6" t="s">
        <v>60</v>
      </c>
      <c r="P4588" s="49" t="s">
        <v>66</v>
      </c>
      <c r="Q4588" s="49" t="s">
        <v>67</v>
      </c>
      <c r="R4588" s="6" t="s">
        <v>60</v>
      </c>
      <c r="S4588" s="49" t="s">
        <v>60</v>
      </c>
      <c r="T4588" s="73" t="str">
        <f>IF(_xlfn.XLOOKUP(I4588,LEGEND!B:B,LEGEND!H:H)&lt;&gt;"-",HYPERLINK(_xlfn.XLOOKUP(I4588,LEGEND!B:B,LEGEND!H:H),"link"),_xlfn.XLOOKUP(I4588,LEGEND!B:B,LEGEND!H:H))</f>
        <v>link</v>
      </c>
      <c r="U4588" s="73" t="str">
        <f>HYPERLINK(_xlfn.XLOOKUP(I4588,LEGEND!B:B,LEGEND!I:I))</f>
        <v>https://milwaukee-media-images.s3.amazonaws.com/hi/4932464055--Hero_1.jpg</v>
      </c>
      <c r="V4588" s="51" t="s">
        <v>22135</v>
      </c>
      <c r="W4588" s="63" t="s">
        <v>1189</v>
      </c>
      <c r="X4588" s="64">
        <v>185</v>
      </c>
      <c r="Y4588" s="64">
        <v>30</v>
      </c>
      <c r="Z4588" s="64">
        <v>30</v>
      </c>
      <c r="AA4588" s="84">
        <v>4.5999999999999999E-2</v>
      </c>
      <c r="AB4588" s="85">
        <v>1</v>
      </c>
      <c r="AC4588" s="85">
        <v>1</v>
      </c>
    </row>
    <row r="4589" spans="1:29" ht="25.5">
      <c r="A4589" s="1"/>
      <c r="B4589" s="6" t="s">
        <v>9969</v>
      </c>
      <c r="C4589" s="6" t="s">
        <v>8778</v>
      </c>
      <c r="D4589" s="6" t="s">
        <v>10015</v>
      </c>
      <c r="E4589" s="49" t="s">
        <v>215</v>
      </c>
      <c r="F4589" s="6" t="s">
        <v>60</v>
      </c>
      <c r="G4589" s="6" t="s">
        <v>60</v>
      </c>
      <c r="H4589" s="6" t="s">
        <v>60</v>
      </c>
      <c r="I4589" s="60" t="s">
        <v>22136</v>
      </c>
      <c r="J4589" s="49" t="s">
        <v>22137</v>
      </c>
      <c r="K4589" s="6" t="s">
        <v>22138</v>
      </c>
      <c r="L4589" s="29">
        <f>IF($J$6="с учетом НДС",VLOOKUP(I4589,LEGEND!B:E,4,0)*(1-M4589),VLOOKUP(I4589,LEGEND!B:E,4,0)*(1-M4589)/1.2)</f>
        <v>930</v>
      </c>
      <c r="M4589" s="57">
        <f>IF(AND(B4589&lt;&gt;"1_Электроинструмент",B4589&lt;&gt;"2_Садовая техника"),$J$5,IF($J$4&lt;=20%,$J$4,IFERROR(VLOOKUP(S4589,LEGEND!$L$2:$M$5,2,FALSE),$J$4)))</f>
        <v>0</v>
      </c>
      <c r="N4589" s="48" t="s">
        <v>60</v>
      </c>
      <c r="O4589" s="6" t="s">
        <v>60</v>
      </c>
      <c r="P4589" s="49" t="s">
        <v>66</v>
      </c>
      <c r="Q4589" s="49" t="s">
        <v>67</v>
      </c>
      <c r="R4589" s="6" t="s">
        <v>60</v>
      </c>
      <c r="S4589" s="49" t="s">
        <v>60</v>
      </c>
      <c r="T4589" s="73" t="str">
        <f>IF(_xlfn.XLOOKUP(I4589,LEGEND!B:B,LEGEND!H:H)&lt;&gt;"-",HYPERLINK(_xlfn.XLOOKUP(I4589,LEGEND!B:B,LEGEND!H:H),"link"),_xlfn.XLOOKUP(I4589,LEGEND!B:B,LEGEND!H:H))</f>
        <v>link</v>
      </c>
      <c r="U4589" s="73" t="str">
        <f>HYPERLINK(_xlfn.XLOOKUP(I4589,LEGEND!B:B,LEGEND!I:I))</f>
        <v>https://milwaukee-media-images.s3.amazonaws.com/hi/4932464057--Hero_1.jpg</v>
      </c>
      <c r="V4589" s="51" t="s">
        <v>22139</v>
      </c>
      <c r="W4589" s="63" t="s">
        <v>1189</v>
      </c>
      <c r="X4589" s="64">
        <v>185</v>
      </c>
      <c r="Y4589" s="64">
        <v>30</v>
      </c>
      <c r="Z4589" s="64">
        <v>30</v>
      </c>
      <c r="AA4589" s="84">
        <v>4.5999999999999999E-2</v>
      </c>
      <c r="AB4589" s="85">
        <v>1</v>
      </c>
      <c r="AC4589" s="85">
        <v>1</v>
      </c>
    </row>
    <row r="4590" spans="1:29" ht="25.5">
      <c r="A4590" s="1"/>
      <c r="B4590" s="6" t="s">
        <v>9969</v>
      </c>
      <c r="C4590" s="6" t="s">
        <v>8778</v>
      </c>
      <c r="D4590" s="6" t="s">
        <v>10015</v>
      </c>
      <c r="E4590" s="49" t="s">
        <v>215</v>
      </c>
      <c r="F4590" s="6" t="s">
        <v>60</v>
      </c>
      <c r="G4590" s="6" t="s">
        <v>60</v>
      </c>
      <c r="H4590" s="6" t="s">
        <v>60</v>
      </c>
      <c r="I4590" s="60" t="s">
        <v>22140</v>
      </c>
      <c r="J4590" s="49" t="s">
        <v>22141</v>
      </c>
      <c r="K4590" s="6" t="s">
        <v>22142</v>
      </c>
      <c r="L4590" s="29">
        <f>IF($J$6="с учетом НДС",VLOOKUP(I4590,LEGEND!B:E,4,0)*(1-M4590),VLOOKUP(I4590,LEGEND!B:E,4,0)*(1-M4590)/1.2)</f>
        <v>980</v>
      </c>
      <c r="M4590" s="57">
        <f>IF(AND(B4590&lt;&gt;"1_Электроинструмент",B4590&lt;&gt;"2_Садовая техника"),$J$5,IF($J$4&lt;=20%,$J$4,IFERROR(VLOOKUP(S4590,LEGEND!$L$2:$M$5,2,FALSE),$J$4)))</f>
        <v>0</v>
      </c>
      <c r="N4590" s="48" t="s">
        <v>60</v>
      </c>
      <c r="O4590" s="6" t="s">
        <v>60</v>
      </c>
      <c r="P4590" s="49" t="s">
        <v>66</v>
      </c>
      <c r="Q4590" s="49" t="s">
        <v>67</v>
      </c>
      <c r="R4590" s="6" t="s">
        <v>60</v>
      </c>
      <c r="S4590" s="49" t="s">
        <v>60</v>
      </c>
      <c r="T4590" s="73" t="str">
        <f>IF(_xlfn.XLOOKUP(I4590,LEGEND!B:B,LEGEND!H:H)&lt;&gt;"-",HYPERLINK(_xlfn.XLOOKUP(I4590,LEGEND!B:B,LEGEND!H:H),"link"),_xlfn.XLOOKUP(I4590,LEGEND!B:B,LEGEND!H:H))</f>
        <v>link</v>
      </c>
      <c r="U4590" s="73" t="str">
        <f>HYPERLINK(_xlfn.XLOOKUP(I4590,LEGEND!B:B,LEGEND!I:I))</f>
        <v>https://milwaukee-media-images.s3.amazonaws.com/hi/4932464056--Hero_1.jpg</v>
      </c>
      <c r="V4590" s="51" t="s">
        <v>22143</v>
      </c>
      <c r="W4590" s="63" t="s">
        <v>1189</v>
      </c>
      <c r="X4590" s="64">
        <v>215</v>
      </c>
      <c r="Y4590" s="64">
        <v>40</v>
      </c>
      <c r="Z4590" s="64">
        <v>40</v>
      </c>
      <c r="AA4590" s="84">
        <v>9.4E-2</v>
      </c>
      <c r="AB4590" s="85">
        <v>1</v>
      </c>
      <c r="AC4590" s="85">
        <v>1</v>
      </c>
    </row>
    <row r="4591" spans="1:29" ht="25.5">
      <c r="A4591" s="1"/>
      <c r="B4591" s="6" t="s">
        <v>9969</v>
      </c>
      <c r="C4591" s="6" t="s">
        <v>8778</v>
      </c>
      <c r="D4591" s="6" t="s">
        <v>10015</v>
      </c>
      <c r="E4591" s="49" t="s">
        <v>215</v>
      </c>
      <c r="F4591" s="6" t="s">
        <v>60</v>
      </c>
      <c r="G4591" s="6" t="s">
        <v>60</v>
      </c>
      <c r="H4591" s="6" t="s">
        <v>60</v>
      </c>
      <c r="I4591" s="60" t="s">
        <v>22144</v>
      </c>
      <c r="J4591" s="49" t="s">
        <v>22145</v>
      </c>
      <c r="K4591" s="6" t="s">
        <v>22146</v>
      </c>
      <c r="L4591" s="29">
        <f>IF($J$6="с учетом НДС",VLOOKUP(I4591,LEGEND!B:E,4,0)*(1-M4591),VLOOKUP(I4591,LEGEND!B:E,4,0)*(1-M4591)/1.2)</f>
        <v>980</v>
      </c>
      <c r="M4591" s="57">
        <f>IF(AND(B4591&lt;&gt;"1_Электроинструмент",B4591&lt;&gt;"2_Садовая техника"),$J$5,IF($J$4&lt;=20%,$J$4,IFERROR(VLOOKUP(S4591,LEGEND!$L$2:$M$5,2,FALSE),$J$4)))</f>
        <v>0</v>
      </c>
      <c r="N4591" s="48" t="s">
        <v>60</v>
      </c>
      <c r="O4591" s="6" t="s">
        <v>60</v>
      </c>
      <c r="P4591" s="49" t="s">
        <v>66</v>
      </c>
      <c r="Q4591" s="49" t="s">
        <v>67</v>
      </c>
      <c r="R4591" s="6" t="s">
        <v>60</v>
      </c>
      <c r="S4591" s="49" t="s">
        <v>60</v>
      </c>
      <c r="T4591" s="73" t="str">
        <f>IF(_xlfn.XLOOKUP(I4591,LEGEND!B:B,LEGEND!H:H)&lt;&gt;"-",HYPERLINK(_xlfn.XLOOKUP(I4591,LEGEND!B:B,LEGEND!H:H),"link"),_xlfn.XLOOKUP(I4591,LEGEND!B:B,LEGEND!H:H))</f>
        <v>link</v>
      </c>
      <c r="U4591" s="73" t="str">
        <f>HYPERLINK(_xlfn.XLOOKUP(I4591,LEGEND!B:B,LEGEND!I:I))</f>
        <v>https://milwaukee-media-images.s3.amazonaws.com/hi/4932464058--Hero_1.jpg</v>
      </c>
      <c r="V4591" s="51" t="s">
        <v>22147</v>
      </c>
      <c r="W4591" s="63" t="s">
        <v>1189</v>
      </c>
      <c r="X4591" s="64">
        <v>215</v>
      </c>
      <c r="Y4591" s="64">
        <v>40</v>
      </c>
      <c r="Z4591" s="64">
        <v>40</v>
      </c>
      <c r="AA4591" s="84">
        <v>9.4E-2</v>
      </c>
      <c r="AB4591" s="85">
        <v>1</v>
      </c>
      <c r="AC4591" s="85">
        <v>1</v>
      </c>
    </row>
    <row r="4592" spans="1:29" ht="25.5">
      <c r="A4592" s="1"/>
      <c r="B4592" s="6" t="s">
        <v>9969</v>
      </c>
      <c r="C4592" s="6" t="s">
        <v>8778</v>
      </c>
      <c r="D4592" s="6" t="s">
        <v>10015</v>
      </c>
      <c r="E4592" s="49" t="s">
        <v>215</v>
      </c>
      <c r="F4592" s="6" t="s">
        <v>60</v>
      </c>
      <c r="G4592" s="6" t="s">
        <v>60</v>
      </c>
      <c r="H4592" s="6" t="s">
        <v>60</v>
      </c>
      <c r="I4592" s="60" t="s">
        <v>22148</v>
      </c>
      <c r="J4592" s="49" t="s">
        <v>22149</v>
      </c>
      <c r="K4592" s="6" t="s">
        <v>22150</v>
      </c>
      <c r="L4592" s="29">
        <f>IF($J$6="с учетом НДС",VLOOKUP(I4592,LEGEND!B:E,4,0)*(1-M4592),VLOOKUP(I4592,LEGEND!B:E,4,0)*(1-M4592)/1.2)</f>
        <v>990</v>
      </c>
      <c r="M4592" s="57">
        <f>IF(AND(B4592&lt;&gt;"1_Электроинструмент",B4592&lt;&gt;"2_Садовая техника"),$J$5,IF($J$4&lt;=20%,$J$4,IFERROR(VLOOKUP(S4592,LEGEND!$L$2:$M$5,2,FALSE),$J$4)))</f>
        <v>0</v>
      </c>
      <c r="N4592" s="48" t="s">
        <v>60</v>
      </c>
      <c r="O4592" s="6" t="s">
        <v>60</v>
      </c>
      <c r="P4592" s="49" t="s">
        <v>66</v>
      </c>
      <c r="Q4592" s="49" t="s">
        <v>67</v>
      </c>
      <c r="R4592" s="6" t="s">
        <v>60</v>
      </c>
      <c r="S4592" s="49" t="s">
        <v>60</v>
      </c>
      <c r="T4592" s="73" t="str">
        <f>IF(_xlfn.XLOOKUP(I4592,LEGEND!B:B,LEGEND!H:H)&lt;&gt;"-",HYPERLINK(_xlfn.XLOOKUP(I4592,LEGEND!B:B,LEGEND!H:H),"link"),_xlfn.XLOOKUP(I4592,LEGEND!B:B,LEGEND!H:H))</f>
        <v>link</v>
      </c>
      <c r="U4592" s="73" t="str">
        <f>HYPERLINK(_xlfn.XLOOKUP(I4592,LEGEND!B:B,LEGEND!I:I))</f>
        <v>https://milwaukee-media-images.s3.amazonaws.com/hi/4932464050--Hero_1.jpg</v>
      </c>
      <c r="V4592" s="51" t="s">
        <v>22151</v>
      </c>
      <c r="W4592" s="63" t="s">
        <v>1189</v>
      </c>
      <c r="X4592" s="64">
        <v>165</v>
      </c>
      <c r="Y4592" s="64">
        <v>30</v>
      </c>
      <c r="Z4592" s="64">
        <v>30</v>
      </c>
      <c r="AA4592" s="84">
        <v>3.5999999999999997E-2</v>
      </c>
      <c r="AB4592" s="85">
        <v>1</v>
      </c>
      <c r="AC4592" s="85">
        <v>1</v>
      </c>
    </row>
    <row r="4593" spans="1:29" ht="25.5">
      <c r="A4593" s="1"/>
      <c r="B4593" s="6" t="s">
        <v>9969</v>
      </c>
      <c r="C4593" s="6" t="s">
        <v>8778</v>
      </c>
      <c r="D4593" s="6" t="s">
        <v>10015</v>
      </c>
      <c r="E4593" s="49" t="s">
        <v>215</v>
      </c>
      <c r="F4593" s="6" t="s">
        <v>60</v>
      </c>
      <c r="G4593" s="6" t="s">
        <v>60</v>
      </c>
      <c r="H4593" s="6" t="s">
        <v>60</v>
      </c>
      <c r="I4593" s="60" t="s">
        <v>22152</v>
      </c>
      <c r="J4593" s="49" t="s">
        <v>22153</v>
      </c>
      <c r="K4593" s="6" t="s">
        <v>22154</v>
      </c>
      <c r="L4593" s="29">
        <f>IF($J$6="с учетом НДС",VLOOKUP(I4593,LEGEND!B:E,4,0)*(1-M4593),VLOOKUP(I4593,LEGEND!B:E,4,0)*(1-M4593)/1.2)</f>
        <v>1020</v>
      </c>
      <c r="M4593" s="57">
        <f>IF(AND(B4593&lt;&gt;"1_Электроинструмент",B4593&lt;&gt;"2_Садовая техника"),$J$5,IF($J$4&lt;=20%,$J$4,IFERROR(VLOOKUP(S4593,LEGEND!$L$2:$M$5,2,FALSE),$J$4)))</f>
        <v>0</v>
      </c>
      <c r="N4593" s="48" t="s">
        <v>60</v>
      </c>
      <c r="O4593" s="6" t="s">
        <v>60</v>
      </c>
      <c r="P4593" s="49" t="s">
        <v>66</v>
      </c>
      <c r="Q4593" s="49" t="s">
        <v>67</v>
      </c>
      <c r="R4593" s="6" t="s">
        <v>60</v>
      </c>
      <c r="S4593" s="49" t="s">
        <v>60</v>
      </c>
      <c r="T4593" s="73" t="str">
        <f>IF(_xlfn.XLOOKUP(I4593,LEGEND!B:B,LEGEND!H:H)&lt;&gt;"-",HYPERLINK(_xlfn.XLOOKUP(I4593,LEGEND!B:B,LEGEND!H:H),"link"),_xlfn.XLOOKUP(I4593,LEGEND!B:B,LEGEND!H:H))</f>
        <v>-</v>
      </c>
      <c r="U4593" s="73" t="str">
        <f>HYPERLINK(_xlfn.XLOOKUP(I4593,LEGEND!B:B,LEGEND!I:I))</f>
        <v>-</v>
      </c>
      <c r="V4593" s="51" t="s">
        <v>22155</v>
      </c>
      <c r="W4593" s="63" t="s">
        <v>1189</v>
      </c>
      <c r="X4593" s="64">
        <v>42</v>
      </c>
      <c r="Y4593" s="64">
        <v>45</v>
      </c>
      <c r="Z4593" s="64">
        <v>254</v>
      </c>
      <c r="AA4593" s="84">
        <v>7.5999999999999998E-2</v>
      </c>
      <c r="AB4593" s="85">
        <v>1</v>
      </c>
      <c r="AC4593" s="85">
        <v>1</v>
      </c>
    </row>
    <row r="4594" spans="1:29" ht="25.5">
      <c r="A4594" s="1"/>
      <c r="B4594" s="6" t="s">
        <v>9969</v>
      </c>
      <c r="C4594" s="6" t="s">
        <v>8778</v>
      </c>
      <c r="D4594" s="6" t="s">
        <v>10015</v>
      </c>
      <c r="E4594" s="49" t="s">
        <v>215</v>
      </c>
      <c r="F4594" s="6" t="s">
        <v>60</v>
      </c>
      <c r="G4594" s="6" t="s">
        <v>60</v>
      </c>
      <c r="H4594" s="6" t="s">
        <v>60</v>
      </c>
      <c r="I4594" s="60" t="s">
        <v>22156</v>
      </c>
      <c r="J4594" s="49" t="s">
        <v>22157</v>
      </c>
      <c r="K4594" s="6" t="s">
        <v>22158</v>
      </c>
      <c r="L4594" s="29">
        <f>IF($J$6="с учетом НДС",VLOOKUP(I4594,LEGEND!B:E,4,0)*(1-M4594),VLOOKUP(I4594,LEGEND!B:E,4,0)*(1-M4594)/1.2)</f>
        <v>1020</v>
      </c>
      <c r="M4594" s="57">
        <f>IF(AND(B4594&lt;&gt;"1_Электроинструмент",B4594&lt;&gt;"2_Садовая техника"),$J$5,IF($J$4&lt;=20%,$J$4,IFERROR(VLOOKUP(S4594,LEGEND!$L$2:$M$5,2,FALSE),$J$4)))</f>
        <v>0</v>
      </c>
      <c r="N4594" s="48" t="s">
        <v>60</v>
      </c>
      <c r="O4594" s="6" t="s">
        <v>60</v>
      </c>
      <c r="P4594" s="49" t="s">
        <v>66</v>
      </c>
      <c r="Q4594" s="49" t="s">
        <v>67</v>
      </c>
      <c r="R4594" s="6" t="s">
        <v>60</v>
      </c>
      <c r="S4594" s="49" t="s">
        <v>60</v>
      </c>
      <c r="T4594" s="73" t="str">
        <f>IF(_xlfn.XLOOKUP(I4594,LEGEND!B:B,LEGEND!H:H)&lt;&gt;"-",HYPERLINK(_xlfn.XLOOKUP(I4594,LEGEND!B:B,LEGEND!H:H),"link"),_xlfn.XLOOKUP(I4594,LEGEND!B:B,LEGEND!H:H))</f>
        <v>-</v>
      </c>
      <c r="U4594" s="73" t="str">
        <f>HYPERLINK(_xlfn.XLOOKUP(I4594,LEGEND!B:B,LEGEND!I:I))</f>
        <v>-</v>
      </c>
      <c r="V4594" s="51" t="s">
        <v>22159</v>
      </c>
      <c r="W4594" s="63" t="s">
        <v>1189</v>
      </c>
      <c r="X4594" s="64">
        <v>42</v>
      </c>
      <c r="Y4594" s="64">
        <v>45</v>
      </c>
      <c r="Z4594" s="64">
        <v>254</v>
      </c>
      <c r="AA4594" s="84">
        <v>6.3E-2</v>
      </c>
      <c r="AB4594" s="85">
        <v>1</v>
      </c>
      <c r="AC4594" s="85">
        <v>1</v>
      </c>
    </row>
    <row r="4595" spans="1:29" ht="25.5">
      <c r="A4595" s="1"/>
      <c r="B4595" s="6" t="s">
        <v>9969</v>
      </c>
      <c r="C4595" s="6" t="s">
        <v>8778</v>
      </c>
      <c r="D4595" s="6" t="s">
        <v>10015</v>
      </c>
      <c r="E4595" s="49" t="s">
        <v>215</v>
      </c>
      <c r="F4595" s="6" t="s">
        <v>60</v>
      </c>
      <c r="G4595" s="6" t="s">
        <v>60</v>
      </c>
      <c r="H4595" s="6" t="s">
        <v>60</v>
      </c>
      <c r="I4595" s="60" t="s">
        <v>22160</v>
      </c>
      <c r="J4595" s="49" t="s">
        <v>22161</v>
      </c>
      <c r="K4595" s="6" t="s">
        <v>22162</v>
      </c>
      <c r="L4595" s="29">
        <f>IF($J$6="с учетом НДС",VLOOKUP(I4595,LEGEND!B:E,4,0)*(1-M4595),VLOOKUP(I4595,LEGEND!B:E,4,0)*(1-M4595)/1.2)</f>
        <v>1040</v>
      </c>
      <c r="M4595" s="57">
        <f>IF(AND(B4595&lt;&gt;"1_Электроинструмент",B4595&lt;&gt;"2_Садовая техника"),$J$5,IF($J$4&lt;=20%,$J$4,IFERROR(VLOOKUP(S4595,LEGEND!$L$2:$M$5,2,FALSE),$J$4)))</f>
        <v>0</v>
      </c>
      <c r="N4595" s="48" t="s">
        <v>60</v>
      </c>
      <c r="O4595" s="6" t="s">
        <v>60</v>
      </c>
      <c r="P4595" s="49" t="s">
        <v>66</v>
      </c>
      <c r="Q4595" s="49" t="s">
        <v>67</v>
      </c>
      <c r="R4595" s="6" t="s">
        <v>60</v>
      </c>
      <c r="S4595" s="49" t="s">
        <v>60</v>
      </c>
      <c r="T4595" s="73" t="str">
        <f>IF(_xlfn.XLOOKUP(I4595,LEGEND!B:B,LEGEND!H:H)&lt;&gt;"-",HYPERLINK(_xlfn.XLOOKUP(I4595,LEGEND!B:B,LEGEND!H:H),"link"),_xlfn.XLOOKUP(I4595,LEGEND!B:B,LEGEND!H:H))</f>
        <v>link</v>
      </c>
      <c r="U4595" s="73" t="str">
        <f>HYPERLINK(_xlfn.XLOOKUP(I4595,LEGEND!B:B,LEGEND!I:I))</f>
        <v>https://milwaukee-media-images.s3.amazonaws.com/hi/4932464051--Hero_1.jpg</v>
      </c>
      <c r="V4595" s="51" t="s">
        <v>22163</v>
      </c>
      <c r="W4595" s="63" t="s">
        <v>1189</v>
      </c>
      <c r="X4595" s="64">
        <v>180</v>
      </c>
      <c r="Y4595" s="64">
        <v>30</v>
      </c>
      <c r="Z4595" s="64">
        <v>30</v>
      </c>
      <c r="AA4595" s="84">
        <v>0.04</v>
      </c>
      <c r="AB4595" s="85">
        <v>1</v>
      </c>
      <c r="AC4595" s="85">
        <v>1</v>
      </c>
    </row>
    <row r="4596" spans="1:29" ht="25.5">
      <c r="A4596" s="1"/>
      <c r="B4596" s="6" t="s">
        <v>9969</v>
      </c>
      <c r="C4596" s="6" t="s">
        <v>8778</v>
      </c>
      <c r="D4596" s="6" t="s">
        <v>10015</v>
      </c>
      <c r="E4596" s="49" t="s">
        <v>215</v>
      </c>
      <c r="F4596" s="6" t="s">
        <v>60</v>
      </c>
      <c r="G4596" s="6" t="s">
        <v>60</v>
      </c>
      <c r="H4596" s="6" t="s">
        <v>60</v>
      </c>
      <c r="I4596" s="60" t="s">
        <v>22164</v>
      </c>
      <c r="J4596" s="49" t="s">
        <v>22165</v>
      </c>
      <c r="K4596" s="6" t="s">
        <v>22166</v>
      </c>
      <c r="L4596" s="29">
        <f>IF($J$6="с учетом НДС",VLOOKUP(I4596,LEGEND!B:E,4,0)*(1-M4596),VLOOKUP(I4596,LEGEND!B:E,4,0)*(1-M4596)/1.2)</f>
        <v>1050</v>
      </c>
      <c r="M4596" s="57">
        <f>IF(AND(B4596&lt;&gt;"1_Электроинструмент",B4596&lt;&gt;"2_Садовая техника"),$J$5,IF($J$4&lt;=20%,$J$4,IFERROR(VLOOKUP(S4596,LEGEND!$L$2:$M$5,2,FALSE),$J$4)))</f>
        <v>0</v>
      </c>
      <c r="N4596" s="48" t="s">
        <v>60</v>
      </c>
      <c r="O4596" s="6" t="s">
        <v>60</v>
      </c>
      <c r="P4596" s="49" t="s">
        <v>66</v>
      </c>
      <c r="Q4596" s="49" t="s">
        <v>67</v>
      </c>
      <c r="R4596" s="6" t="s">
        <v>60</v>
      </c>
      <c r="S4596" s="49" t="s">
        <v>60</v>
      </c>
      <c r="T4596" s="73" t="str">
        <f>IF(_xlfn.XLOOKUP(I4596,LEGEND!B:B,LEGEND!H:H)&lt;&gt;"-",HYPERLINK(_xlfn.XLOOKUP(I4596,LEGEND!B:B,LEGEND!H:H),"link"),_xlfn.XLOOKUP(I4596,LEGEND!B:B,LEGEND!H:H))</f>
        <v>-</v>
      </c>
      <c r="U4596" s="73" t="str">
        <f>HYPERLINK(_xlfn.XLOOKUP(I4596,LEGEND!B:B,LEGEND!I:I))</f>
        <v>-</v>
      </c>
      <c r="V4596" s="51" t="s">
        <v>22167</v>
      </c>
      <c r="W4596" s="63" t="s">
        <v>1189</v>
      </c>
      <c r="X4596" s="64">
        <v>42</v>
      </c>
      <c r="Y4596" s="64">
        <v>45</v>
      </c>
      <c r="Z4596" s="64">
        <v>254</v>
      </c>
      <c r="AA4596" s="84">
        <v>5.3999999999999999E-2</v>
      </c>
      <c r="AB4596" s="85">
        <v>1</v>
      </c>
      <c r="AC4596" s="85">
        <v>1</v>
      </c>
    </row>
    <row r="4597" spans="1:29" ht="25.5">
      <c r="A4597" s="1"/>
      <c r="B4597" s="6" t="s">
        <v>9969</v>
      </c>
      <c r="C4597" s="6" t="s">
        <v>8778</v>
      </c>
      <c r="D4597" s="6" t="s">
        <v>10015</v>
      </c>
      <c r="E4597" s="49" t="s">
        <v>215</v>
      </c>
      <c r="F4597" s="6" t="s">
        <v>60</v>
      </c>
      <c r="G4597" s="6" t="s">
        <v>60</v>
      </c>
      <c r="H4597" s="6" t="s">
        <v>60</v>
      </c>
      <c r="I4597" s="60" t="s">
        <v>22168</v>
      </c>
      <c r="J4597" s="49" t="s">
        <v>22169</v>
      </c>
      <c r="K4597" s="6" t="s">
        <v>22170</v>
      </c>
      <c r="L4597" s="29">
        <f>IF($J$6="с учетом НДС",VLOOKUP(I4597,LEGEND!B:E,4,0)*(1-M4597),VLOOKUP(I4597,LEGEND!B:E,4,0)*(1-M4597)/1.2)</f>
        <v>1050</v>
      </c>
      <c r="M4597" s="57">
        <f>IF(AND(B4597&lt;&gt;"1_Электроинструмент",B4597&lt;&gt;"2_Садовая техника"),$J$5,IF($J$4&lt;=20%,$J$4,IFERROR(VLOOKUP(S4597,LEGEND!$L$2:$M$5,2,FALSE),$J$4)))</f>
        <v>0</v>
      </c>
      <c r="N4597" s="48" t="s">
        <v>60</v>
      </c>
      <c r="O4597" s="6" t="s">
        <v>60</v>
      </c>
      <c r="P4597" s="49" t="s">
        <v>66</v>
      </c>
      <c r="Q4597" s="49" t="s">
        <v>67</v>
      </c>
      <c r="R4597" s="6" t="s">
        <v>60</v>
      </c>
      <c r="S4597" s="49" t="s">
        <v>60</v>
      </c>
      <c r="T4597" s="73" t="str">
        <f>IF(_xlfn.XLOOKUP(I4597,LEGEND!B:B,LEGEND!H:H)&lt;&gt;"-",HYPERLINK(_xlfn.XLOOKUP(I4597,LEGEND!B:B,LEGEND!H:H),"link"),_xlfn.XLOOKUP(I4597,LEGEND!B:B,LEGEND!H:H))</f>
        <v>-</v>
      </c>
      <c r="U4597" s="73" t="str">
        <f>HYPERLINK(_xlfn.XLOOKUP(I4597,LEGEND!B:B,LEGEND!I:I))</f>
        <v>-</v>
      </c>
      <c r="V4597" s="51" t="s">
        <v>22171</v>
      </c>
      <c r="W4597" s="63" t="s">
        <v>1189</v>
      </c>
      <c r="X4597" s="64">
        <v>42</v>
      </c>
      <c r="Y4597" s="64">
        <v>45</v>
      </c>
      <c r="Z4597" s="64">
        <v>254</v>
      </c>
      <c r="AA4597" s="84">
        <v>7.5999999999999998E-2</v>
      </c>
      <c r="AB4597" s="85">
        <v>1</v>
      </c>
      <c r="AC4597" s="85">
        <v>1</v>
      </c>
    </row>
    <row r="4598" spans="1:29" ht="25.5">
      <c r="A4598" s="1"/>
      <c r="B4598" s="6" t="s">
        <v>9969</v>
      </c>
      <c r="C4598" s="6" t="s">
        <v>8778</v>
      </c>
      <c r="D4598" s="6" t="s">
        <v>10015</v>
      </c>
      <c r="E4598" s="49" t="s">
        <v>215</v>
      </c>
      <c r="F4598" s="6" t="s">
        <v>60</v>
      </c>
      <c r="G4598" s="6" t="s">
        <v>60</v>
      </c>
      <c r="H4598" s="6" t="s">
        <v>60</v>
      </c>
      <c r="I4598" s="60" t="s">
        <v>22172</v>
      </c>
      <c r="J4598" s="49" t="s">
        <v>22173</v>
      </c>
      <c r="K4598" s="6" t="s">
        <v>22174</v>
      </c>
      <c r="L4598" s="29">
        <f>IF($J$6="с учетом НДС",VLOOKUP(I4598,LEGEND!B:E,4,0)*(1-M4598),VLOOKUP(I4598,LEGEND!B:E,4,0)*(1-M4598)/1.2)</f>
        <v>1060</v>
      </c>
      <c r="M4598" s="57">
        <f>IF(AND(B4598&lt;&gt;"1_Электроинструмент",B4598&lt;&gt;"2_Садовая техника"),$J$5,IF($J$4&lt;=20%,$J$4,IFERROR(VLOOKUP(S4598,LEGEND!$L$2:$M$5,2,FALSE),$J$4)))</f>
        <v>0</v>
      </c>
      <c r="N4598" s="48" t="s">
        <v>60</v>
      </c>
      <c r="O4598" s="6" t="s">
        <v>60</v>
      </c>
      <c r="P4598" s="49" t="s">
        <v>66</v>
      </c>
      <c r="Q4598" s="49" t="s">
        <v>67</v>
      </c>
      <c r="R4598" s="6" t="s">
        <v>60</v>
      </c>
      <c r="S4598" s="49" t="s">
        <v>60</v>
      </c>
      <c r="T4598" s="73" t="str">
        <f>IF(_xlfn.XLOOKUP(I4598,LEGEND!B:B,LEGEND!H:H)&lt;&gt;"-",HYPERLINK(_xlfn.XLOOKUP(I4598,LEGEND!B:B,LEGEND!H:H),"link"),_xlfn.XLOOKUP(I4598,LEGEND!B:B,LEGEND!H:H))</f>
        <v>-</v>
      </c>
      <c r="U4598" s="73" t="str">
        <f>HYPERLINK(_xlfn.XLOOKUP(I4598,LEGEND!B:B,LEGEND!I:I))</f>
        <v>-</v>
      </c>
      <c r="V4598" s="51" t="s">
        <v>22175</v>
      </c>
      <c r="W4598" s="63" t="s">
        <v>1189</v>
      </c>
      <c r="X4598" s="64">
        <v>42</v>
      </c>
      <c r="Y4598" s="64">
        <v>45</v>
      </c>
      <c r="Z4598" s="64">
        <v>254</v>
      </c>
      <c r="AA4598" s="84">
        <v>7.5999999999999998E-2</v>
      </c>
      <c r="AB4598" s="85">
        <v>1</v>
      </c>
      <c r="AC4598" s="85">
        <v>1</v>
      </c>
    </row>
    <row r="4599" spans="1:29" ht="25.5">
      <c r="A4599" s="1"/>
      <c r="B4599" s="6" t="s">
        <v>9969</v>
      </c>
      <c r="C4599" s="6" t="s">
        <v>8778</v>
      </c>
      <c r="D4599" s="6" t="s">
        <v>10015</v>
      </c>
      <c r="E4599" s="49" t="s">
        <v>215</v>
      </c>
      <c r="F4599" s="6" t="s">
        <v>60</v>
      </c>
      <c r="G4599" s="6" t="s">
        <v>60</v>
      </c>
      <c r="H4599" s="6" t="s">
        <v>60</v>
      </c>
      <c r="I4599" s="60" t="s">
        <v>22176</v>
      </c>
      <c r="J4599" s="49" t="s">
        <v>22177</v>
      </c>
      <c r="K4599" s="6" t="s">
        <v>22178</v>
      </c>
      <c r="L4599" s="29">
        <f>IF($J$6="с учетом НДС",VLOOKUP(I4599,LEGEND!B:E,4,0)*(1-M4599),VLOOKUP(I4599,LEGEND!B:E,4,0)*(1-M4599)/1.2)</f>
        <v>1060</v>
      </c>
      <c r="M4599" s="57">
        <f>IF(AND(B4599&lt;&gt;"1_Электроинструмент",B4599&lt;&gt;"2_Садовая техника"),$J$5,IF($J$4&lt;=20%,$J$4,IFERROR(VLOOKUP(S4599,LEGEND!$L$2:$M$5,2,FALSE),$J$4)))</f>
        <v>0</v>
      </c>
      <c r="N4599" s="48" t="s">
        <v>60</v>
      </c>
      <c r="O4599" s="6" t="s">
        <v>60</v>
      </c>
      <c r="P4599" s="49" t="s">
        <v>66</v>
      </c>
      <c r="Q4599" s="49" t="s">
        <v>67</v>
      </c>
      <c r="R4599" s="6" t="s">
        <v>60</v>
      </c>
      <c r="S4599" s="49" t="s">
        <v>60</v>
      </c>
      <c r="T4599" s="73" t="str">
        <f>IF(_xlfn.XLOOKUP(I4599,LEGEND!B:B,LEGEND!H:H)&lt;&gt;"-",HYPERLINK(_xlfn.XLOOKUP(I4599,LEGEND!B:B,LEGEND!H:H),"link"),_xlfn.XLOOKUP(I4599,LEGEND!B:B,LEGEND!H:H))</f>
        <v>-</v>
      </c>
      <c r="U4599" s="73" t="str">
        <f>HYPERLINK(_xlfn.XLOOKUP(I4599,LEGEND!B:B,LEGEND!I:I))</f>
        <v>-</v>
      </c>
      <c r="V4599" s="51" t="s">
        <v>22179</v>
      </c>
      <c r="W4599" s="63" t="s">
        <v>1189</v>
      </c>
      <c r="X4599" s="64">
        <v>42</v>
      </c>
      <c r="Y4599" s="64">
        <v>45</v>
      </c>
      <c r="Z4599" s="64">
        <v>254</v>
      </c>
      <c r="AA4599" s="84">
        <v>9.8000000000000004E-2</v>
      </c>
      <c r="AB4599" s="85">
        <v>1</v>
      </c>
      <c r="AC4599" s="85">
        <v>1</v>
      </c>
    </row>
    <row r="4600" spans="1:29" ht="25.5">
      <c r="A4600" s="1"/>
      <c r="B4600" s="6" t="s">
        <v>9969</v>
      </c>
      <c r="C4600" s="6" t="s">
        <v>8778</v>
      </c>
      <c r="D4600" s="6" t="s">
        <v>10015</v>
      </c>
      <c r="E4600" s="49" t="s">
        <v>215</v>
      </c>
      <c r="F4600" s="6" t="s">
        <v>60</v>
      </c>
      <c r="G4600" s="6" t="s">
        <v>60</v>
      </c>
      <c r="H4600" s="6" t="s">
        <v>60</v>
      </c>
      <c r="I4600" s="60" t="s">
        <v>22180</v>
      </c>
      <c r="J4600" s="49" t="s">
        <v>22181</v>
      </c>
      <c r="K4600" s="6" t="s">
        <v>22182</v>
      </c>
      <c r="L4600" s="29">
        <f>IF($J$6="с учетом НДС",VLOOKUP(I4600,LEGEND!B:E,4,0)*(1-M4600),VLOOKUP(I4600,LEGEND!B:E,4,0)*(1-M4600)/1.2)</f>
        <v>1080</v>
      </c>
      <c r="M4600" s="57">
        <f>IF(AND(B4600&lt;&gt;"1_Электроинструмент",B4600&lt;&gt;"2_Садовая техника"),$J$5,IF($J$4&lt;=20%,$J$4,IFERROR(VLOOKUP(S4600,LEGEND!$L$2:$M$5,2,FALSE),$J$4)))</f>
        <v>0</v>
      </c>
      <c r="N4600" s="48" t="s">
        <v>60</v>
      </c>
      <c r="O4600" s="6" t="s">
        <v>60</v>
      </c>
      <c r="P4600" s="49" t="s">
        <v>66</v>
      </c>
      <c r="Q4600" s="49" t="s">
        <v>67</v>
      </c>
      <c r="R4600" s="6" t="s">
        <v>60</v>
      </c>
      <c r="S4600" s="49" t="s">
        <v>60</v>
      </c>
      <c r="T4600" s="73" t="str">
        <f>IF(_xlfn.XLOOKUP(I4600,LEGEND!B:B,LEGEND!H:H)&lt;&gt;"-",HYPERLINK(_xlfn.XLOOKUP(I4600,LEGEND!B:B,LEGEND!H:H),"link"),_xlfn.XLOOKUP(I4600,LEGEND!B:B,LEGEND!H:H))</f>
        <v>link</v>
      </c>
      <c r="U4600" s="73" t="str">
        <f>HYPERLINK(_xlfn.XLOOKUP(I4600,LEGEND!B:B,LEGEND!I:I))</f>
        <v>https://milwaukee-media-images.s3.amazonaws.com/hi/4932464052--Hero_1.jpg</v>
      </c>
      <c r="V4600" s="51" t="s">
        <v>22183</v>
      </c>
      <c r="W4600" s="63" t="s">
        <v>1189</v>
      </c>
      <c r="X4600" s="64">
        <v>205</v>
      </c>
      <c r="Y4600" s="64">
        <v>30</v>
      </c>
      <c r="Z4600" s="64">
        <v>30</v>
      </c>
      <c r="AA4600" s="84">
        <v>4.5999999999999999E-2</v>
      </c>
      <c r="AB4600" s="85">
        <v>1</v>
      </c>
      <c r="AC4600" s="85">
        <v>1</v>
      </c>
    </row>
    <row r="4601" spans="1:29" ht="25.5">
      <c r="A4601" s="1"/>
      <c r="B4601" s="6" t="s">
        <v>9969</v>
      </c>
      <c r="C4601" s="6" t="s">
        <v>8778</v>
      </c>
      <c r="D4601" s="6" t="s">
        <v>10015</v>
      </c>
      <c r="E4601" s="49" t="s">
        <v>215</v>
      </c>
      <c r="F4601" s="6" t="s">
        <v>60</v>
      </c>
      <c r="G4601" s="6" t="s">
        <v>60</v>
      </c>
      <c r="H4601" s="6" t="s">
        <v>60</v>
      </c>
      <c r="I4601" s="60" t="s">
        <v>22184</v>
      </c>
      <c r="J4601" s="49" t="s">
        <v>22185</v>
      </c>
      <c r="K4601" s="6" t="s">
        <v>22186</v>
      </c>
      <c r="L4601" s="29">
        <f>IF($J$6="с учетом НДС",VLOOKUP(I4601,LEGEND!B:E,4,0)*(1-M4601),VLOOKUP(I4601,LEGEND!B:E,4,0)*(1-M4601)/1.2)</f>
        <v>1120</v>
      </c>
      <c r="M4601" s="57">
        <f>IF(AND(B4601&lt;&gt;"1_Электроинструмент",B4601&lt;&gt;"2_Садовая техника"),$J$5,IF($J$4&lt;=20%,$J$4,IFERROR(VLOOKUP(S4601,LEGEND!$L$2:$M$5,2,FALSE),$J$4)))</f>
        <v>0</v>
      </c>
      <c r="N4601" s="48" t="s">
        <v>60</v>
      </c>
      <c r="O4601" s="6" t="s">
        <v>60</v>
      </c>
      <c r="P4601" s="49" t="s">
        <v>66</v>
      </c>
      <c r="Q4601" s="49" t="s">
        <v>67</v>
      </c>
      <c r="R4601" s="6" t="s">
        <v>60</v>
      </c>
      <c r="S4601" s="49" t="s">
        <v>60</v>
      </c>
      <c r="T4601" s="73" t="str">
        <f>IF(_xlfn.XLOOKUP(I4601,LEGEND!B:B,LEGEND!H:H)&lt;&gt;"-",HYPERLINK(_xlfn.XLOOKUP(I4601,LEGEND!B:B,LEGEND!H:H),"link"),_xlfn.XLOOKUP(I4601,LEGEND!B:B,LEGEND!H:H))</f>
        <v>-</v>
      </c>
      <c r="U4601" s="73" t="str">
        <f>HYPERLINK(_xlfn.XLOOKUP(I4601,LEGEND!B:B,LEGEND!I:I))</f>
        <v>-</v>
      </c>
      <c r="V4601" s="51" t="s">
        <v>22187</v>
      </c>
      <c r="W4601" s="63" t="s">
        <v>1189</v>
      </c>
      <c r="X4601" s="64">
        <v>42</v>
      </c>
      <c r="Y4601" s="64">
        <v>45</v>
      </c>
      <c r="Z4601" s="64">
        <v>254</v>
      </c>
      <c r="AA4601" s="84">
        <v>9.8000000000000004E-2</v>
      </c>
      <c r="AB4601" s="85">
        <v>1</v>
      </c>
      <c r="AC4601" s="85">
        <v>1</v>
      </c>
    </row>
    <row r="4602" spans="1:29" ht="25.5">
      <c r="A4602" s="1"/>
      <c r="B4602" s="6" t="s">
        <v>9969</v>
      </c>
      <c r="C4602" s="6" t="s">
        <v>8778</v>
      </c>
      <c r="D4602" s="6" t="s">
        <v>10015</v>
      </c>
      <c r="E4602" s="49" t="s">
        <v>215</v>
      </c>
      <c r="F4602" s="6" t="s">
        <v>60</v>
      </c>
      <c r="G4602" s="6" t="s">
        <v>60</v>
      </c>
      <c r="H4602" s="6" t="s">
        <v>60</v>
      </c>
      <c r="I4602" s="60" t="s">
        <v>22188</v>
      </c>
      <c r="J4602" s="49" t="s">
        <v>22189</v>
      </c>
      <c r="K4602" s="6" t="s">
        <v>22190</v>
      </c>
      <c r="L4602" s="29">
        <f>IF($J$6="с учетом НДС",VLOOKUP(I4602,LEGEND!B:E,4,0)*(1-M4602),VLOOKUP(I4602,LEGEND!B:E,4,0)*(1-M4602)/1.2)</f>
        <v>1150</v>
      </c>
      <c r="M4602" s="57">
        <f>IF(AND(B4602&lt;&gt;"1_Электроинструмент",B4602&lt;&gt;"2_Садовая техника"),$J$5,IF($J$4&lt;=20%,$J$4,IFERROR(VLOOKUP(S4602,LEGEND!$L$2:$M$5,2,FALSE),$J$4)))</f>
        <v>0</v>
      </c>
      <c r="N4602" s="48" t="s">
        <v>60</v>
      </c>
      <c r="O4602" s="6" t="s">
        <v>60</v>
      </c>
      <c r="P4602" s="49" t="s">
        <v>66</v>
      </c>
      <c r="Q4602" s="49" t="s">
        <v>67</v>
      </c>
      <c r="R4602" s="6" t="s">
        <v>60</v>
      </c>
      <c r="S4602" s="49" t="s">
        <v>60</v>
      </c>
      <c r="T4602" s="73" t="str">
        <f>IF(_xlfn.XLOOKUP(I4602,LEGEND!B:B,LEGEND!H:H)&lt;&gt;"-",HYPERLINK(_xlfn.XLOOKUP(I4602,LEGEND!B:B,LEGEND!H:H),"link"),_xlfn.XLOOKUP(I4602,LEGEND!B:B,LEGEND!H:H))</f>
        <v>-</v>
      </c>
      <c r="U4602" s="73" t="str">
        <f>HYPERLINK(_xlfn.XLOOKUP(I4602,LEGEND!B:B,LEGEND!I:I))</f>
        <v>https://milwaukee-media-images.s3.amazonaws.com/hi/4932471872--Hero_1.jpg</v>
      </c>
      <c r="V4602" s="51" t="s">
        <v>22191</v>
      </c>
      <c r="W4602" s="63" t="s">
        <v>71</v>
      </c>
      <c r="X4602" s="64">
        <v>111</v>
      </c>
      <c r="Y4602" s="64">
        <v>362</v>
      </c>
      <c r="Z4602" s="64">
        <v>40</v>
      </c>
      <c r="AA4602" s="84">
        <v>0.46</v>
      </c>
      <c r="AB4602" s="85">
        <v>1</v>
      </c>
      <c r="AC4602" s="85">
        <v>1</v>
      </c>
    </row>
    <row r="4603" spans="1:29" ht="25.5">
      <c r="A4603" s="1"/>
      <c r="B4603" s="6" t="s">
        <v>9969</v>
      </c>
      <c r="C4603" s="6" t="s">
        <v>8778</v>
      </c>
      <c r="D4603" s="6" t="s">
        <v>10015</v>
      </c>
      <c r="E4603" s="49" t="s">
        <v>215</v>
      </c>
      <c r="F4603" s="6" t="s">
        <v>60</v>
      </c>
      <c r="G4603" s="6" t="s">
        <v>60</v>
      </c>
      <c r="H4603" s="6" t="s">
        <v>60</v>
      </c>
      <c r="I4603" s="60" t="s">
        <v>22192</v>
      </c>
      <c r="J4603" s="49" t="s">
        <v>22193</v>
      </c>
      <c r="K4603" s="6" t="s">
        <v>22194</v>
      </c>
      <c r="L4603" s="29">
        <f>IF($J$6="с учетом НДС",VLOOKUP(I4603,LEGEND!B:E,4,0)*(1-M4603),VLOOKUP(I4603,LEGEND!B:E,4,0)*(1-M4603)/1.2)</f>
        <v>1170</v>
      </c>
      <c r="M4603" s="57">
        <f>IF(AND(B4603&lt;&gt;"1_Электроинструмент",B4603&lt;&gt;"2_Садовая техника"),$J$5,IF($J$4&lt;=20%,$J$4,IFERROR(VLOOKUP(S4603,LEGEND!$L$2:$M$5,2,FALSE),$J$4)))</f>
        <v>0</v>
      </c>
      <c r="N4603" s="48" t="s">
        <v>60</v>
      </c>
      <c r="O4603" s="6" t="s">
        <v>60</v>
      </c>
      <c r="P4603" s="49" t="s">
        <v>66</v>
      </c>
      <c r="Q4603" s="49" t="s">
        <v>67</v>
      </c>
      <c r="R4603" s="6" t="s">
        <v>60</v>
      </c>
      <c r="S4603" s="49" t="s">
        <v>60</v>
      </c>
      <c r="T4603" s="73" t="str">
        <f>IF(_xlfn.XLOOKUP(I4603,LEGEND!B:B,LEGEND!H:H)&lt;&gt;"-",HYPERLINK(_xlfn.XLOOKUP(I4603,LEGEND!B:B,LEGEND!H:H),"link"),_xlfn.XLOOKUP(I4603,LEGEND!B:B,LEGEND!H:H))</f>
        <v>link</v>
      </c>
      <c r="U4603" s="73" t="str">
        <f>HYPERLINK(_xlfn.XLOOKUP(I4603,LEGEND!B:B,LEGEND!I:I))</f>
        <v>https://milwaukee-media-images.s3.amazonaws.com/hi/4932464053--Hero_1.jpg</v>
      </c>
      <c r="V4603" s="51" t="s">
        <v>22195</v>
      </c>
      <c r="W4603" s="63" t="s">
        <v>1189</v>
      </c>
      <c r="X4603" s="64">
        <v>205</v>
      </c>
      <c r="Y4603" s="64">
        <v>30</v>
      </c>
      <c r="Z4603" s="64">
        <v>30</v>
      </c>
      <c r="AA4603" s="84">
        <v>0.05</v>
      </c>
      <c r="AB4603" s="85">
        <v>1</v>
      </c>
      <c r="AC4603" s="85">
        <v>1</v>
      </c>
    </row>
    <row r="4604" spans="1:29" ht="25.5">
      <c r="A4604" s="1"/>
      <c r="B4604" s="6" t="s">
        <v>9969</v>
      </c>
      <c r="C4604" s="6" t="s">
        <v>8778</v>
      </c>
      <c r="D4604" s="6" t="s">
        <v>10015</v>
      </c>
      <c r="E4604" s="49" t="s">
        <v>215</v>
      </c>
      <c r="F4604" s="6" t="s">
        <v>60</v>
      </c>
      <c r="G4604" s="6" t="s">
        <v>60</v>
      </c>
      <c r="H4604" s="6" t="s">
        <v>60</v>
      </c>
      <c r="I4604" s="60" t="s">
        <v>22196</v>
      </c>
      <c r="J4604" s="49" t="s">
        <v>22197</v>
      </c>
      <c r="K4604" s="6" t="s">
        <v>22198</v>
      </c>
      <c r="L4604" s="29">
        <f>IF($J$6="с учетом НДС",VLOOKUP(I4604,LEGEND!B:E,4,0)*(1-M4604),VLOOKUP(I4604,LEGEND!B:E,4,0)*(1-M4604)/1.2)</f>
        <v>1170</v>
      </c>
      <c r="M4604" s="57">
        <f>IF(AND(B4604&lt;&gt;"1_Электроинструмент",B4604&lt;&gt;"2_Садовая техника"),$J$5,IF($J$4&lt;=20%,$J$4,IFERROR(VLOOKUP(S4604,LEGEND!$L$2:$M$5,2,FALSE),$J$4)))</f>
        <v>0</v>
      </c>
      <c r="N4604" s="48" t="s">
        <v>60</v>
      </c>
      <c r="O4604" s="6" t="s">
        <v>60</v>
      </c>
      <c r="P4604" s="49" t="s">
        <v>66</v>
      </c>
      <c r="Q4604" s="49" t="s">
        <v>67</v>
      </c>
      <c r="R4604" s="6" t="s">
        <v>60</v>
      </c>
      <c r="S4604" s="49" t="s">
        <v>60</v>
      </c>
      <c r="T4604" s="73" t="str">
        <f>IF(_xlfn.XLOOKUP(I4604,LEGEND!B:B,LEGEND!H:H)&lt;&gt;"-",HYPERLINK(_xlfn.XLOOKUP(I4604,LEGEND!B:B,LEGEND!H:H),"link"),_xlfn.XLOOKUP(I4604,LEGEND!B:B,LEGEND!H:H))</f>
        <v>link</v>
      </c>
      <c r="U4604" s="73" t="str">
        <f>HYPERLINK(_xlfn.XLOOKUP(I4604,LEGEND!B:B,LEGEND!I:I))</f>
        <v>https://milwaukee-media-images.s3.amazonaws.com/hi/4932464054--Hero_1.jpg</v>
      </c>
      <c r="V4604" s="51" t="s">
        <v>22199</v>
      </c>
      <c r="W4604" s="63" t="s">
        <v>1189</v>
      </c>
      <c r="X4604" s="64">
        <v>215</v>
      </c>
      <c r="Y4604" s="64">
        <v>40</v>
      </c>
      <c r="Z4604" s="64">
        <v>40</v>
      </c>
      <c r="AA4604" s="84">
        <v>9.4E-2</v>
      </c>
      <c r="AB4604" s="85">
        <v>1</v>
      </c>
      <c r="AC4604" s="85">
        <v>1</v>
      </c>
    </row>
    <row r="4605" spans="1:29" ht="25.5">
      <c r="A4605" s="1"/>
      <c r="B4605" s="6" t="s">
        <v>9969</v>
      </c>
      <c r="C4605" s="6" t="s">
        <v>8778</v>
      </c>
      <c r="D4605" s="6" t="s">
        <v>10015</v>
      </c>
      <c r="E4605" s="49" t="s">
        <v>215</v>
      </c>
      <c r="F4605" s="6" t="s">
        <v>60</v>
      </c>
      <c r="G4605" s="6" t="s">
        <v>60</v>
      </c>
      <c r="H4605" s="6" t="s">
        <v>60</v>
      </c>
      <c r="I4605" s="60" t="s">
        <v>22200</v>
      </c>
      <c r="J4605" s="49" t="s">
        <v>22201</v>
      </c>
      <c r="K4605" s="6" t="s">
        <v>22202</v>
      </c>
      <c r="L4605" s="29">
        <f>IF($J$6="с учетом НДС",VLOOKUP(I4605,LEGEND!B:E,4,0)*(1-M4605),VLOOKUP(I4605,LEGEND!B:E,4,0)*(1-M4605)/1.2)</f>
        <v>1180</v>
      </c>
      <c r="M4605" s="57">
        <f>IF(AND(B4605&lt;&gt;"1_Электроинструмент",B4605&lt;&gt;"2_Садовая техника"),$J$5,IF($J$4&lt;=20%,$J$4,IFERROR(VLOOKUP(S4605,LEGEND!$L$2:$M$5,2,FALSE),$J$4)))</f>
        <v>0</v>
      </c>
      <c r="N4605" s="48" t="s">
        <v>60</v>
      </c>
      <c r="O4605" s="6" t="s">
        <v>60</v>
      </c>
      <c r="P4605" s="49" t="s">
        <v>66</v>
      </c>
      <c r="Q4605" s="49" t="s">
        <v>67</v>
      </c>
      <c r="R4605" s="6" t="s">
        <v>60</v>
      </c>
      <c r="S4605" s="49" t="s">
        <v>60</v>
      </c>
      <c r="T4605" s="73" t="str">
        <f>IF(_xlfn.XLOOKUP(I4605,LEGEND!B:B,LEGEND!H:H)&lt;&gt;"-",HYPERLINK(_xlfn.XLOOKUP(I4605,LEGEND!B:B,LEGEND!H:H),"link"),_xlfn.XLOOKUP(I4605,LEGEND!B:B,LEGEND!H:H))</f>
        <v>link</v>
      </c>
      <c r="U4605" s="73" t="str">
        <f>HYPERLINK(_xlfn.XLOOKUP(I4605,LEGEND!B:B,LEGEND!I:I))</f>
        <v>https://milwaukee-media-images.s3.amazonaws.com/hi/48222532--Hero_1.jpg</v>
      </c>
      <c r="V4605" s="51" t="s">
        <v>22203</v>
      </c>
      <c r="W4605" s="63" t="s">
        <v>2678</v>
      </c>
      <c r="X4605" s="64">
        <v>277</v>
      </c>
      <c r="Y4605" s="64">
        <v>64</v>
      </c>
      <c r="Z4605" s="64">
        <v>36</v>
      </c>
      <c r="AA4605" s="84">
        <v>0.126</v>
      </c>
      <c r="AB4605" s="85">
        <v>1</v>
      </c>
      <c r="AC4605" s="85">
        <v>1</v>
      </c>
    </row>
    <row r="4606" spans="1:29" ht="25.5">
      <c r="A4606" s="1"/>
      <c r="B4606" s="6" t="s">
        <v>9969</v>
      </c>
      <c r="C4606" s="6" t="s">
        <v>8778</v>
      </c>
      <c r="D4606" s="6" t="s">
        <v>10015</v>
      </c>
      <c r="E4606" s="49" t="s">
        <v>215</v>
      </c>
      <c r="F4606" s="6" t="s">
        <v>60</v>
      </c>
      <c r="G4606" s="6" t="s">
        <v>60</v>
      </c>
      <c r="H4606" s="6" t="s">
        <v>60</v>
      </c>
      <c r="I4606" s="60" t="s">
        <v>22204</v>
      </c>
      <c r="J4606" s="49" t="s">
        <v>22205</v>
      </c>
      <c r="K4606" s="6" t="s">
        <v>22206</v>
      </c>
      <c r="L4606" s="29">
        <f>IF($J$6="с учетом НДС",VLOOKUP(I4606,LEGEND!B:E,4,0)*(1-M4606),VLOOKUP(I4606,LEGEND!B:E,4,0)*(1-M4606)/1.2)</f>
        <v>1240</v>
      </c>
      <c r="M4606" s="57">
        <f>IF(AND(B4606&lt;&gt;"1_Электроинструмент",B4606&lt;&gt;"2_Садовая техника"),$J$5,IF($J$4&lt;=20%,$J$4,IFERROR(VLOOKUP(S4606,LEGEND!$L$2:$M$5,2,FALSE),$J$4)))</f>
        <v>0</v>
      </c>
      <c r="N4606" s="48" t="s">
        <v>60</v>
      </c>
      <c r="O4606" s="6" t="s">
        <v>60</v>
      </c>
      <c r="P4606" s="49" t="s">
        <v>66</v>
      </c>
      <c r="Q4606" s="49" t="s">
        <v>67</v>
      </c>
      <c r="R4606" s="6" t="s">
        <v>60</v>
      </c>
      <c r="S4606" s="49" t="s">
        <v>60</v>
      </c>
      <c r="T4606" s="73" t="str">
        <f>IF(_xlfn.XLOOKUP(I4606,LEGEND!B:B,LEGEND!H:H)&lt;&gt;"-",HYPERLINK(_xlfn.XLOOKUP(I4606,LEGEND!B:B,LEGEND!H:H),"link"),_xlfn.XLOOKUP(I4606,LEGEND!B:B,LEGEND!H:H))</f>
        <v>link</v>
      </c>
      <c r="U4606" s="73" t="str">
        <f>HYPERLINK(_xlfn.XLOOKUP(I4606,LEGEND!B:B,LEGEND!I:I))</f>
        <v>https://milwaukee-media-images.s3.amazonaws.com/hi/48222531--Hero_1.jpg</v>
      </c>
      <c r="V4606" s="51" t="s">
        <v>22207</v>
      </c>
      <c r="W4606" s="63" t="s">
        <v>2678</v>
      </c>
      <c r="X4606" s="64">
        <v>276</v>
      </c>
      <c r="Y4606" s="64">
        <v>64</v>
      </c>
      <c r="Z4606" s="64">
        <v>36</v>
      </c>
      <c r="AA4606" s="84">
        <v>0.126</v>
      </c>
      <c r="AB4606" s="85">
        <v>1</v>
      </c>
      <c r="AC4606" s="85">
        <v>1</v>
      </c>
    </row>
    <row r="4607" spans="1:29" ht="25.5">
      <c r="A4607" s="1"/>
      <c r="B4607" s="6" t="s">
        <v>9969</v>
      </c>
      <c r="C4607" s="6" t="s">
        <v>8778</v>
      </c>
      <c r="D4607" s="6" t="s">
        <v>10015</v>
      </c>
      <c r="E4607" s="49" t="s">
        <v>215</v>
      </c>
      <c r="F4607" s="6" t="s">
        <v>60</v>
      </c>
      <c r="G4607" s="6" t="s">
        <v>60</v>
      </c>
      <c r="H4607" s="6" t="s">
        <v>60</v>
      </c>
      <c r="I4607" s="60" t="s">
        <v>22208</v>
      </c>
      <c r="J4607" s="49" t="s">
        <v>22209</v>
      </c>
      <c r="K4607" s="6" t="s">
        <v>22210</v>
      </c>
      <c r="L4607" s="29">
        <f>IF($J$6="с учетом НДС",VLOOKUP(I4607,LEGEND!B:E,4,0)*(1-M4607),VLOOKUP(I4607,LEGEND!B:E,4,0)*(1-M4607)/1.2)</f>
        <v>1240</v>
      </c>
      <c r="M4607" s="57">
        <f>IF(AND(B4607&lt;&gt;"1_Электроинструмент",B4607&lt;&gt;"2_Садовая техника"),$J$5,IF($J$4&lt;=20%,$J$4,IFERROR(VLOOKUP(S4607,LEGEND!$L$2:$M$5,2,FALSE),$J$4)))</f>
        <v>0</v>
      </c>
      <c r="N4607" s="48" t="s">
        <v>60</v>
      </c>
      <c r="O4607" s="6" t="s">
        <v>60</v>
      </c>
      <c r="P4607" s="49" t="s">
        <v>66</v>
      </c>
      <c r="Q4607" s="49" t="s">
        <v>67</v>
      </c>
      <c r="R4607" s="6" t="s">
        <v>60</v>
      </c>
      <c r="S4607" s="49" t="s">
        <v>60</v>
      </c>
      <c r="T4607" s="73" t="str">
        <f>IF(_xlfn.XLOOKUP(I4607,LEGEND!B:B,LEGEND!H:H)&lt;&gt;"-",HYPERLINK(_xlfn.XLOOKUP(I4607,LEGEND!B:B,LEGEND!H:H),"link"),_xlfn.XLOOKUP(I4607,LEGEND!B:B,LEGEND!H:H))</f>
        <v>link</v>
      </c>
      <c r="U4607" s="73" t="str">
        <f>HYPERLINK(_xlfn.XLOOKUP(I4607,LEGEND!B:B,LEGEND!I:I))</f>
        <v>https://milwaukee-media-images.s3.amazonaws.com/hi/48222533--Hero_1.jpg</v>
      </c>
      <c r="V4607" s="51" t="s">
        <v>22211</v>
      </c>
      <c r="W4607" s="63" t="s">
        <v>2678</v>
      </c>
      <c r="X4607" s="64">
        <v>274</v>
      </c>
      <c r="Y4607" s="64">
        <v>62</v>
      </c>
      <c r="Z4607" s="64">
        <v>37</v>
      </c>
      <c r="AA4607" s="84">
        <v>0.14199999999999999</v>
      </c>
      <c r="AB4607" s="85">
        <v>1</v>
      </c>
      <c r="AC4607" s="85">
        <v>1</v>
      </c>
    </row>
    <row r="4608" spans="1:29" ht="25.5">
      <c r="A4608" s="1"/>
      <c r="B4608" s="6" t="s">
        <v>9969</v>
      </c>
      <c r="C4608" s="6" t="s">
        <v>8778</v>
      </c>
      <c r="D4608" s="6" t="s">
        <v>10015</v>
      </c>
      <c r="E4608" s="49" t="s">
        <v>215</v>
      </c>
      <c r="F4608" s="6" t="s">
        <v>60</v>
      </c>
      <c r="G4608" s="6" t="s">
        <v>60</v>
      </c>
      <c r="H4608" s="6" t="s">
        <v>60</v>
      </c>
      <c r="I4608" s="60" t="s">
        <v>22212</v>
      </c>
      <c r="J4608" s="49" t="s">
        <v>22213</v>
      </c>
      <c r="K4608" s="6" t="s">
        <v>22214</v>
      </c>
      <c r="L4608" s="29">
        <f>IF($J$6="с учетом НДС",VLOOKUP(I4608,LEGEND!B:E,4,0)*(1-M4608),VLOOKUP(I4608,LEGEND!B:E,4,0)*(1-M4608)/1.2)</f>
        <v>1240</v>
      </c>
      <c r="M4608" s="57">
        <f>IF(AND(B4608&lt;&gt;"1_Электроинструмент",B4608&lt;&gt;"2_Садовая техника"),$J$5,IF($J$4&lt;=20%,$J$4,IFERROR(VLOOKUP(S4608,LEGEND!$L$2:$M$5,2,FALSE),$J$4)))</f>
        <v>0</v>
      </c>
      <c r="N4608" s="48" t="s">
        <v>60</v>
      </c>
      <c r="O4608" s="6" t="s">
        <v>60</v>
      </c>
      <c r="P4608" s="49" t="s">
        <v>66</v>
      </c>
      <c r="Q4608" s="49" t="s">
        <v>67</v>
      </c>
      <c r="R4608" s="6" t="s">
        <v>60</v>
      </c>
      <c r="S4608" s="49" t="s">
        <v>60</v>
      </c>
      <c r="T4608" s="73" t="str">
        <f>IF(_xlfn.XLOOKUP(I4608,LEGEND!B:B,LEGEND!H:H)&lt;&gt;"-",HYPERLINK(_xlfn.XLOOKUP(I4608,LEGEND!B:B,LEGEND!H:H),"link"),_xlfn.XLOOKUP(I4608,LEGEND!B:B,LEGEND!H:H))</f>
        <v>link</v>
      </c>
      <c r="U4608" s="73" t="str">
        <f>HYPERLINK(_xlfn.XLOOKUP(I4608,LEGEND!B:B,LEGEND!I:I))</f>
        <v>https://milwaukee-media-images.s3.amazonaws.com/hi/48222534--Hero_1.jpg</v>
      </c>
      <c r="V4608" s="51" t="s">
        <v>22215</v>
      </c>
      <c r="W4608" s="63" t="s">
        <v>2678</v>
      </c>
      <c r="X4608" s="64">
        <v>279</v>
      </c>
      <c r="Y4608" s="64">
        <v>64</v>
      </c>
      <c r="Z4608" s="64">
        <v>35</v>
      </c>
      <c r="AA4608" s="84">
        <v>0.10199999999999999</v>
      </c>
      <c r="AB4608" s="85">
        <v>1</v>
      </c>
      <c r="AC4608" s="85">
        <v>1</v>
      </c>
    </row>
    <row r="4609" spans="1:29" ht="25.5">
      <c r="A4609" s="1"/>
      <c r="B4609" s="6" t="s">
        <v>9969</v>
      </c>
      <c r="C4609" s="6" t="s">
        <v>8778</v>
      </c>
      <c r="D4609" s="6" t="s">
        <v>10015</v>
      </c>
      <c r="E4609" s="49" t="s">
        <v>215</v>
      </c>
      <c r="F4609" s="6" t="s">
        <v>60</v>
      </c>
      <c r="G4609" s="6" t="s">
        <v>60</v>
      </c>
      <c r="H4609" s="6" t="s">
        <v>60</v>
      </c>
      <c r="I4609" s="60" t="s">
        <v>22216</v>
      </c>
      <c r="J4609" s="49" t="s">
        <v>22217</v>
      </c>
      <c r="K4609" s="6" t="s">
        <v>22218</v>
      </c>
      <c r="L4609" s="29">
        <f>IF($J$6="с учетом НДС",VLOOKUP(I4609,LEGEND!B:E,4,0)*(1-M4609),VLOOKUP(I4609,LEGEND!B:E,4,0)*(1-M4609)/1.2)</f>
        <v>1240</v>
      </c>
      <c r="M4609" s="57">
        <f>IF(AND(B4609&lt;&gt;"1_Электроинструмент",B4609&lt;&gt;"2_Садовая техника"),$J$5,IF($J$4&lt;=20%,$J$4,IFERROR(VLOOKUP(S4609,LEGEND!$L$2:$M$5,2,FALSE),$J$4)))</f>
        <v>0</v>
      </c>
      <c r="N4609" s="48" t="s">
        <v>60</v>
      </c>
      <c r="O4609" s="6" t="s">
        <v>60</v>
      </c>
      <c r="P4609" s="49" t="s">
        <v>66</v>
      </c>
      <c r="Q4609" s="49" t="s">
        <v>67</v>
      </c>
      <c r="R4609" s="6" t="s">
        <v>60</v>
      </c>
      <c r="S4609" s="49" t="s">
        <v>60</v>
      </c>
      <c r="T4609" s="73" t="str">
        <f>IF(_xlfn.XLOOKUP(I4609,LEGEND!B:B,LEGEND!H:H)&lt;&gt;"-",HYPERLINK(_xlfn.XLOOKUP(I4609,LEGEND!B:B,LEGEND!H:H),"link"),_xlfn.XLOOKUP(I4609,LEGEND!B:B,LEGEND!H:H))</f>
        <v>link</v>
      </c>
      <c r="U4609" s="73" t="str">
        <f>HYPERLINK(_xlfn.XLOOKUP(I4609,LEGEND!B:B,LEGEND!I:I))</f>
        <v>https://milwaukee-media-images.s3.amazonaws.com/hi/48222535--Hero_1.jpg</v>
      </c>
      <c r="V4609" s="51" t="s">
        <v>22219</v>
      </c>
      <c r="W4609" s="63" t="s">
        <v>2678</v>
      </c>
      <c r="X4609" s="64">
        <v>279</v>
      </c>
      <c r="Y4609" s="64">
        <v>64</v>
      </c>
      <c r="Z4609" s="64">
        <v>35</v>
      </c>
      <c r="AA4609" s="84">
        <v>0.10199999999999999</v>
      </c>
      <c r="AB4609" s="85">
        <v>1</v>
      </c>
      <c r="AC4609" s="85">
        <v>1</v>
      </c>
    </row>
    <row r="4610" spans="1:29" ht="25.5">
      <c r="A4610" s="1"/>
      <c r="B4610" s="6" t="s">
        <v>9969</v>
      </c>
      <c r="C4610" s="6" t="s">
        <v>8778</v>
      </c>
      <c r="D4610" s="6" t="s">
        <v>10015</v>
      </c>
      <c r="E4610" s="49" t="s">
        <v>215</v>
      </c>
      <c r="F4610" s="6" t="s">
        <v>60</v>
      </c>
      <c r="G4610" s="6" t="s">
        <v>60</v>
      </c>
      <c r="H4610" s="6" t="s">
        <v>60</v>
      </c>
      <c r="I4610" s="60" t="s">
        <v>22220</v>
      </c>
      <c r="J4610" s="49" t="s">
        <v>22221</v>
      </c>
      <c r="K4610" s="6" t="s">
        <v>22222</v>
      </c>
      <c r="L4610" s="29">
        <f>IF($J$6="с учетом НДС",VLOOKUP(I4610,LEGEND!B:E,4,0)*(1-M4610),VLOOKUP(I4610,LEGEND!B:E,4,0)*(1-M4610)/1.2)</f>
        <v>1270</v>
      </c>
      <c r="M4610" s="57">
        <f>IF(AND(B4610&lt;&gt;"1_Электроинструмент",B4610&lt;&gt;"2_Садовая техника"),$J$5,IF($J$4&lt;=20%,$J$4,IFERROR(VLOOKUP(S4610,LEGEND!$L$2:$M$5,2,FALSE),$J$4)))</f>
        <v>0</v>
      </c>
      <c r="N4610" s="48" t="s">
        <v>60</v>
      </c>
      <c r="O4610" s="6" t="s">
        <v>60</v>
      </c>
      <c r="P4610" s="49" t="s">
        <v>66</v>
      </c>
      <c r="Q4610" s="49" t="s">
        <v>67</v>
      </c>
      <c r="R4610" s="6" t="s">
        <v>60</v>
      </c>
      <c r="S4610" s="49" t="s">
        <v>60</v>
      </c>
      <c r="T4610" s="73" t="str">
        <f>IF(_xlfn.XLOOKUP(I4610,LEGEND!B:B,LEGEND!H:H)&lt;&gt;"-",HYPERLINK(_xlfn.XLOOKUP(I4610,LEGEND!B:B,LEGEND!H:H),"link"),_xlfn.XLOOKUP(I4610,LEGEND!B:B,LEGEND!H:H))</f>
        <v>link</v>
      </c>
      <c r="U4610" s="73" t="str">
        <f>HYPERLINK(_xlfn.XLOOKUP(I4610,LEGEND!B:B,LEGEND!I:I))</f>
        <v>https://milwaukee-media-images.s3.amazonaws.com/hi/48222536--Hero_1.jpg</v>
      </c>
      <c r="V4610" s="51" t="s">
        <v>22223</v>
      </c>
      <c r="W4610" s="63" t="s">
        <v>2678</v>
      </c>
      <c r="X4610" s="64">
        <v>277</v>
      </c>
      <c r="Y4610" s="64">
        <v>65</v>
      </c>
      <c r="Z4610" s="64">
        <v>36</v>
      </c>
      <c r="AA4610" s="84">
        <v>0.14799999999999999</v>
      </c>
      <c r="AB4610" s="85">
        <v>1</v>
      </c>
      <c r="AC4610" s="85">
        <v>1</v>
      </c>
    </row>
    <row r="4611" spans="1:29" ht="25.5">
      <c r="A4611" s="1"/>
      <c r="B4611" s="6" t="s">
        <v>9969</v>
      </c>
      <c r="C4611" s="6" t="s">
        <v>8778</v>
      </c>
      <c r="D4611" s="6" t="s">
        <v>10015</v>
      </c>
      <c r="E4611" s="49" t="s">
        <v>215</v>
      </c>
      <c r="F4611" s="6" t="s">
        <v>60</v>
      </c>
      <c r="G4611" s="6" t="s">
        <v>60</v>
      </c>
      <c r="H4611" s="6" t="s">
        <v>60</v>
      </c>
      <c r="I4611" s="60" t="s">
        <v>22224</v>
      </c>
      <c r="J4611" s="49" t="s">
        <v>22225</v>
      </c>
      <c r="K4611" s="6" t="s">
        <v>22226</v>
      </c>
      <c r="L4611" s="29">
        <f>IF($J$6="с учетом НДС",VLOOKUP(I4611,LEGEND!B:E,4,0)*(1-M4611),VLOOKUP(I4611,LEGEND!B:E,4,0)*(1-M4611)/1.2)</f>
        <v>1360</v>
      </c>
      <c r="M4611" s="57">
        <f>IF(AND(B4611&lt;&gt;"1_Электроинструмент",B4611&lt;&gt;"2_Садовая техника"),$J$5,IF($J$4&lt;=20%,$J$4,IFERROR(VLOOKUP(S4611,LEGEND!$L$2:$M$5,2,FALSE),$J$4)))</f>
        <v>0</v>
      </c>
      <c r="N4611" s="48" t="s">
        <v>60</v>
      </c>
      <c r="O4611" s="6" t="s">
        <v>60</v>
      </c>
      <c r="P4611" s="49" t="s">
        <v>66</v>
      </c>
      <c r="Q4611" s="49" t="s">
        <v>67</v>
      </c>
      <c r="R4611" s="6" t="s">
        <v>60</v>
      </c>
      <c r="S4611" s="49" t="s">
        <v>60</v>
      </c>
      <c r="T4611" s="73" t="str">
        <f>IF(_xlfn.XLOOKUP(I4611,LEGEND!B:B,LEGEND!H:H)&lt;&gt;"-",HYPERLINK(_xlfn.XLOOKUP(I4611,LEGEND!B:B,LEGEND!H:H),"link"),_xlfn.XLOOKUP(I4611,LEGEND!B:B,LEGEND!H:H))</f>
        <v>link</v>
      </c>
      <c r="U4611" s="73" t="str">
        <f>HYPERLINK(_xlfn.XLOOKUP(I4611,LEGEND!B:B,LEGEND!I:I))</f>
        <v>https://milwaukee-media-images.s3.amazonaws.com/hi/4932464040--Hero_1.jpg</v>
      </c>
      <c r="V4611" s="51" t="s">
        <v>22227</v>
      </c>
      <c r="W4611" s="63" t="s">
        <v>1189</v>
      </c>
      <c r="X4611" s="64">
        <v>305</v>
      </c>
      <c r="Y4611" s="64">
        <v>40</v>
      </c>
      <c r="Z4611" s="64">
        <v>40</v>
      </c>
      <c r="AA4611" s="84">
        <v>0.16600000000000001</v>
      </c>
      <c r="AB4611" s="85">
        <v>1</v>
      </c>
      <c r="AC4611" s="85">
        <v>1</v>
      </c>
    </row>
    <row r="4612" spans="1:29" ht="25.5">
      <c r="A4612" s="1"/>
      <c r="B4612" s="6" t="s">
        <v>9969</v>
      </c>
      <c r="C4612" s="6" t="s">
        <v>8778</v>
      </c>
      <c r="D4612" s="6" t="s">
        <v>10015</v>
      </c>
      <c r="E4612" s="49" t="s">
        <v>215</v>
      </c>
      <c r="F4612" s="6" t="s">
        <v>60</v>
      </c>
      <c r="G4612" s="6" t="s">
        <v>60</v>
      </c>
      <c r="H4612" s="6" t="s">
        <v>60</v>
      </c>
      <c r="I4612" s="60" t="s">
        <v>22228</v>
      </c>
      <c r="J4612" s="49" t="s">
        <v>22229</v>
      </c>
      <c r="K4612" s="6" t="s">
        <v>22230</v>
      </c>
      <c r="L4612" s="29">
        <f>IF($J$6="с учетом НДС",VLOOKUP(I4612,LEGEND!B:E,4,0)*(1-M4612),VLOOKUP(I4612,LEGEND!B:E,4,0)*(1-M4612)/1.2)</f>
        <v>1360</v>
      </c>
      <c r="M4612" s="57">
        <f>IF(AND(B4612&lt;&gt;"1_Электроинструмент",B4612&lt;&gt;"2_Садовая техника"),$J$5,IF($J$4&lt;=20%,$J$4,IFERROR(VLOOKUP(S4612,LEGEND!$L$2:$M$5,2,FALSE),$J$4)))</f>
        <v>0</v>
      </c>
      <c r="N4612" s="48" t="s">
        <v>60</v>
      </c>
      <c r="O4612" s="6" t="s">
        <v>60</v>
      </c>
      <c r="P4612" s="49" t="s">
        <v>66</v>
      </c>
      <c r="Q4612" s="49" t="s">
        <v>67</v>
      </c>
      <c r="R4612" s="6" t="s">
        <v>60</v>
      </c>
      <c r="S4612" s="49" t="s">
        <v>60</v>
      </c>
      <c r="T4612" s="73" t="str">
        <f>IF(_xlfn.XLOOKUP(I4612,LEGEND!B:B,LEGEND!H:H)&lt;&gt;"-",HYPERLINK(_xlfn.XLOOKUP(I4612,LEGEND!B:B,LEGEND!H:H),"link"),_xlfn.XLOOKUP(I4612,LEGEND!B:B,LEGEND!H:H))</f>
        <v>link</v>
      </c>
      <c r="U4612" s="73" t="str">
        <f>HYPERLINK(_xlfn.XLOOKUP(I4612,LEGEND!B:B,LEGEND!I:I))</f>
        <v>https://milwaukee-media-images.s3.amazonaws.com/hi/4932464045--Hero_1.jpg</v>
      </c>
      <c r="V4612" s="51" t="s">
        <v>22231</v>
      </c>
      <c r="W4612" s="63" t="s">
        <v>1189</v>
      </c>
      <c r="X4612" s="64">
        <v>275</v>
      </c>
      <c r="Y4612" s="64">
        <v>40</v>
      </c>
      <c r="Z4612" s="64">
        <v>40</v>
      </c>
      <c r="AA4612" s="84">
        <v>0.156</v>
      </c>
      <c r="AB4612" s="85">
        <v>1</v>
      </c>
      <c r="AC4612" s="85">
        <v>1</v>
      </c>
    </row>
    <row r="4613" spans="1:29" ht="25.5">
      <c r="A4613" s="1"/>
      <c r="B4613" s="6" t="s">
        <v>9969</v>
      </c>
      <c r="C4613" s="6" t="s">
        <v>8778</v>
      </c>
      <c r="D4613" s="6" t="s">
        <v>10015</v>
      </c>
      <c r="E4613" s="49" t="s">
        <v>215</v>
      </c>
      <c r="F4613" s="6" t="s">
        <v>60</v>
      </c>
      <c r="G4613" s="6" t="s">
        <v>60</v>
      </c>
      <c r="H4613" s="6" t="s">
        <v>60</v>
      </c>
      <c r="I4613" s="60" t="s">
        <v>22232</v>
      </c>
      <c r="J4613" s="49" t="s">
        <v>22233</v>
      </c>
      <c r="K4613" s="6" t="s">
        <v>22234</v>
      </c>
      <c r="L4613" s="29">
        <f>IF($J$6="с учетом НДС",VLOOKUP(I4613,LEGEND!B:E,4,0)*(1-M4613),VLOOKUP(I4613,LEGEND!B:E,4,0)*(1-M4613)/1.2)</f>
        <v>1360</v>
      </c>
      <c r="M4613" s="57">
        <f>IF(AND(B4613&lt;&gt;"1_Электроинструмент",B4613&lt;&gt;"2_Садовая техника"),$J$5,IF($J$4&lt;=20%,$J$4,IFERROR(VLOOKUP(S4613,LEGEND!$L$2:$M$5,2,FALSE),$J$4)))</f>
        <v>0</v>
      </c>
      <c r="N4613" s="48" t="s">
        <v>60</v>
      </c>
      <c r="O4613" s="6" t="s">
        <v>60</v>
      </c>
      <c r="P4613" s="49" t="s">
        <v>66</v>
      </c>
      <c r="Q4613" s="49" t="s">
        <v>67</v>
      </c>
      <c r="R4613" s="6" t="s">
        <v>60</v>
      </c>
      <c r="S4613" s="49" t="s">
        <v>60</v>
      </c>
      <c r="T4613" s="73" t="str">
        <f>IF(_xlfn.XLOOKUP(I4613,LEGEND!B:B,LEGEND!H:H)&lt;&gt;"-",HYPERLINK(_xlfn.XLOOKUP(I4613,LEGEND!B:B,LEGEND!H:H),"link"),_xlfn.XLOOKUP(I4613,LEGEND!B:B,LEGEND!H:H))</f>
        <v>link</v>
      </c>
      <c r="U4613" s="73" t="str">
        <f>HYPERLINK(_xlfn.XLOOKUP(I4613,LEGEND!B:B,LEGEND!I:I))</f>
        <v>https://milwaukee-media-images.s3.amazonaws.com/hi/4932464049--Hero_1.jpg</v>
      </c>
      <c r="V4613" s="51" t="s">
        <v>22235</v>
      </c>
      <c r="W4613" s="63" t="s">
        <v>1189</v>
      </c>
      <c r="X4613" s="64">
        <v>280</v>
      </c>
      <c r="Y4613" s="64">
        <v>40</v>
      </c>
      <c r="Z4613" s="64">
        <v>40</v>
      </c>
      <c r="AA4613" s="84">
        <v>0.156</v>
      </c>
      <c r="AB4613" s="85">
        <v>1</v>
      </c>
      <c r="AC4613" s="85">
        <v>1</v>
      </c>
    </row>
    <row r="4614" spans="1:29" ht="25.5">
      <c r="A4614" s="1"/>
      <c r="B4614" s="6" t="s">
        <v>9969</v>
      </c>
      <c r="C4614" s="6" t="s">
        <v>8778</v>
      </c>
      <c r="D4614" s="6" t="s">
        <v>10015</v>
      </c>
      <c r="E4614" s="49" t="s">
        <v>215</v>
      </c>
      <c r="F4614" s="6" t="s">
        <v>60</v>
      </c>
      <c r="G4614" s="6" t="s">
        <v>60</v>
      </c>
      <c r="H4614" s="6" t="s">
        <v>60</v>
      </c>
      <c r="I4614" s="60" t="s">
        <v>22236</v>
      </c>
      <c r="J4614" s="49" t="s">
        <v>22237</v>
      </c>
      <c r="K4614" s="6" t="s">
        <v>22238</v>
      </c>
      <c r="L4614" s="29">
        <f>IF($J$6="с учетом НДС",VLOOKUP(I4614,LEGEND!B:E,4,0)*(1-M4614),VLOOKUP(I4614,LEGEND!B:E,4,0)*(1-M4614)/1.2)</f>
        <v>1460</v>
      </c>
      <c r="M4614" s="57">
        <f>IF(AND(B4614&lt;&gt;"1_Электроинструмент",B4614&lt;&gt;"2_Садовая техника"),$J$5,IF($J$4&lt;=20%,$J$4,IFERROR(VLOOKUP(S4614,LEGEND!$L$2:$M$5,2,FALSE),$J$4)))</f>
        <v>0</v>
      </c>
      <c r="N4614" s="48" t="s">
        <v>60</v>
      </c>
      <c r="O4614" s="6" t="s">
        <v>60</v>
      </c>
      <c r="P4614" s="49" t="s">
        <v>66</v>
      </c>
      <c r="Q4614" s="49" t="s">
        <v>67</v>
      </c>
      <c r="R4614" s="6" t="s">
        <v>60</v>
      </c>
      <c r="S4614" s="49" t="s">
        <v>60</v>
      </c>
      <c r="T4614" s="73" t="str">
        <f>IF(_xlfn.XLOOKUP(I4614,LEGEND!B:B,LEGEND!H:H)&lt;&gt;"-",HYPERLINK(_xlfn.XLOOKUP(I4614,LEGEND!B:B,LEGEND!H:H),"link"),_xlfn.XLOOKUP(I4614,LEGEND!B:B,LEGEND!H:H))</f>
        <v>link</v>
      </c>
      <c r="U4614" s="73" t="str">
        <f>HYPERLINK(_xlfn.XLOOKUP(I4614,LEGEND!B:B,LEGEND!I:I))</f>
        <v>https://milwaukee-media-images.s3.amazonaws.com/hi/48222537--Hero_1.jpg</v>
      </c>
      <c r="V4614" s="51" t="s">
        <v>22239</v>
      </c>
      <c r="W4614" s="63" t="s">
        <v>71</v>
      </c>
      <c r="X4614" s="64">
        <v>279</v>
      </c>
      <c r="Y4614" s="64">
        <v>64</v>
      </c>
      <c r="Z4614" s="64">
        <v>42</v>
      </c>
      <c r="AA4614" s="84">
        <v>0.19</v>
      </c>
      <c r="AB4614" s="85">
        <v>1</v>
      </c>
      <c r="AC4614" s="85">
        <v>1</v>
      </c>
    </row>
    <row r="4615" spans="1:29" ht="25.5">
      <c r="A4615" s="1"/>
      <c r="B4615" s="6" t="s">
        <v>9969</v>
      </c>
      <c r="C4615" s="6" t="s">
        <v>8778</v>
      </c>
      <c r="D4615" s="6" t="s">
        <v>10015</v>
      </c>
      <c r="E4615" s="49" t="s">
        <v>215</v>
      </c>
      <c r="F4615" s="6" t="s">
        <v>60</v>
      </c>
      <c r="G4615" s="6" t="s">
        <v>60</v>
      </c>
      <c r="H4615" s="6" t="s">
        <v>60</v>
      </c>
      <c r="I4615" s="60" t="s">
        <v>22240</v>
      </c>
      <c r="J4615" s="49" t="s">
        <v>22241</v>
      </c>
      <c r="K4615" s="6" t="s">
        <v>22242</v>
      </c>
      <c r="L4615" s="29">
        <f>IF($J$6="с учетом НДС",VLOOKUP(I4615,LEGEND!B:E,4,0)*(1-M4615),VLOOKUP(I4615,LEGEND!B:E,4,0)*(1-M4615)/1.2)</f>
        <v>1520</v>
      </c>
      <c r="M4615" s="57">
        <f>IF(AND(B4615&lt;&gt;"1_Электроинструмент",B4615&lt;&gt;"2_Садовая техника"),$J$5,IF($J$4&lt;=20%,$J$4,IFERROR(VLOOKUP(S4615,LEGEND!$L$2:$M$5,2,FALSE),$J$4)))</f>
        <v>0</v>
      </c>
      <c r="N4615" s="48" t="s">
        <v>60</v>
      </c>
      <c r="O4615" s="6" t="s">
        <v>60</v>
      </c>
      <c r="P4615" s="49" t="s">
        <v>66</v>
      </c>
      <c r="Q4615" s="49" t="s">
        <v>67</v>
      </c>
      <c r="R4615" s="6" t="s">
        <v>60</v>
      </c>
      <c r="S4615" s="49" t="s">
        <v>60</v>
      </c>
      <c r="T4615" s="73" t="str">
        <f>IF(_xlfn.XLOOKUP(I4615,LEGEND!B:B,LEGEND!H:H)&lt;&gt;"-",HYPERLINK(_xlfn.XLOOKUP(I4615,LEGEND!B:B,LEGEND!H:H),"link"),_xlfn.XLOOKUP(I4615,LEGEND!B:B,LEGEND!H:H))</f>
        <v>-</v>
      </c>
      <c r="U4615" s="73" t="str">
        <f>HYPERLINK(_xlfn.XLOOKUP(I4615,LEGEND!B:B,LEGEND!I:I))</f>
        <v>https://milwaukee-media-images.s3.amazonaws.com/hi/4932471868--Hero_1.jpg</v>
      </c>
      <c r="V4615" s="51" t="s">
        <v>22243</v>
      </c>
      <c r="W4615" s="63" t="s">
        <v>2678</v>
      </c>
      <c r="X4615" s="64">
        <v>97</v>
      </c>
      <c r="Y4615" s="64">
        <v>197</v>
      </c>
      <c r="Z4615" s="64">
        <v>44</v>
      </c>
      <c r="AA4615" s="84">
        <v>0.122</v>
      </c>
      <c r="AB4615" s="85">
        <v>1</v>
      </c>
      <c r="AC4615" s="85">
        <v>1</v>
      </c>
    </row>
    <row r="4616" spans="1:29" ht="25.5">
      <c r="A4616" s="1"/>
      <c r="B4616" s="6" t="s">
        <v>9969</v>
      </c>
      <c r="C4616" s="6" t="s">
        <v>8778</v>
      </c>
      <c r="D4616" s="6" t="s">
        <v>10015</v>
      </c>
      <c r="E4616" s="49" t="s">
        <v>215</v>
      </c>
      <c r="F4616" s="6" t="s">
        <v>60</v>
      </c>
      <c r="G4616" s="6" t="s">
        <v>60</v>
      </c>
      <c r="H4616" s="6" t="s">
        <v>60</v>
      </c>
      <c r="I4616" s="60" t="s">
        <v>22244</v>
      </c>
      <c r="J4616" s="49" t="s">
        <v>22245</v>
      </c>
      <c r="K4616" s="6" t="s">
        <v>22246</v>
      </c>
      <c r="L4616" s="29">
        <f>IF($J$6="с учетом НДС",VLOOKUP(I4616,LEGEND!B:E,4,0)*(1-M4616),VLOOKUP(I4616,LEGEND!B:E,4,0)*(1-M4616)/1.2)</f>
        <v>1670</v>
      </c>
      <c r="M4616" s="57">
        <f>IF(AND(B4616&lt;&gt;"1_Электроинструмент",B4616&lt;&gt;"2_Садовая техника"),$J$5,IF($J$4&lt;=20%,$J$4,IFERROR(VLOOKUP(S4616,LEGEND!$L$2:$M$5,2,FALSE),$J$4)))</f>
        <v>0</v>
      </c>
      <c r="N4616" s="48" t="s">
        <v>60</v>
      </c>
      <c r="O4616" s="6" t="s">
        <v>60</v>
      </c>
      <c r="P4616" s="49" t="s">
        <v>66</v>
      </c>
      <c r="Q4616" s="49" t="s">
        <v>67</v>
      </c>
      <c r="R4616" s="6" t="s">
        <v>60</v>
      </c>
      <c r="S4616" s="49" t="s">
        <v>60</v>
      </c>
      <c r="T4616" s="73" t="str">
        <f>IF(_xlfn.XLOOKUP(I4616,LEGEND!B:B,LEGEND!H:H)&lt;&gt;"-",HYPERLINK(_xlfn.XLOOKUP(I4616,LEGEND!B:B,LEGEND!H:H),"link"),_xlfn.XLOOKUP(I4616,LEGEND!B:B,LEGEND!H:H))</f>
        <v>link</v>
      </c>
      <c r="U4616" s="73" t="str">
        <f>HYPERLINK(_xlfn.XLOOKUP(I4616,LEGEND!B:B,LEGEND!I:I))</f>
        <v>https://milwaukee-media-images.s3.amazonaws.com/hi/4932471806--Hero_1.jpg</v>
      </c>
      <c r="V4616" s="51" t="s">
        <v>22247</v>
      </c>
      <c r="W4616" s="63" t="s">
        <v>71</v>
      </c>
      <c r="X4616" s="64">
        <v>249</v>
      </c>
      <c r="Y4616" s="64">
        <v>63</v>
      </c>
      <c r="Z4616" s="64">
        <v>32</v>
      </c>
      <c r="AA4616" s="84">
        <v>0.65</v>
      </c>
      <c r="AB4616" s="85">
        <v>1</v>
      </c>
      <c r="AC4616" s="85">
        <v>1</v>
      </c>
    </row>
    <row r="4617" spans="1:29" ht="25.5">
      <c r="A4617" s="1"/>
      <c r="B4617" s="6" t="s">
        <v>9969</v>
      </c>
      <c r="C4617" s="6" t="s">
        <v>8778</v>
      </c>
      <c r="D4617" s="6" t="s">
        <v>10015</v>
      </c>
      <c r="E4617" s="49" t="s">
        <v>215</v>
      </c>
      <c r="F4617" s="6" t="s">
        <v>60</v>
      </c>
      <c r="G4617" s="6" t="s">
        <v>60</v>
      </c>
      <c r="H4617" s="6" t="s">
        <v>60</v>
      </c>
      <c r="I4617" s="60" t="s">
        <v>22248</v>
      </c>
      <c r="J4617" s="49" t="s">
        <v>22249</v>
      </c>
      <c r="K4617" s="6" t="s">
        <v>22250</v>
      </c>
      <c r="L4617" s="29">
        <f>IF($J$6="с учетом НДС",VLOOKUP(I4617,LEGEND!B:E,4,0)*(1-M4617),VLOOKUP(I4617,LEGEND!B:E,4,0)*(1-M4617)/1.2)</f>
        <v>1670</v>
      </c>
      <c r="M4617" s="57">
        <f>IF(AND(B4617&lt;&gt;"1_Электроинструмент",B4617&lt;&gt;"2_Садовая техника"),$J$5,IF($J$4&lt;=20%,$J$4,IFERROR(VLOOKUP(S4617,LEGEND!$L$2:$M$5,2,FALSE),$J$4)))</f>
        <v>0</v>
      </c>
      <c r="N4617" s="48" t="s">
        <v>60</v>
      </c>
      <c r="O4617" s="6" t="s">
        <v>60</v>
      </c>
      <c r="P4617" s="49" t="s">
        <v>66</v>
      </c>
      <c r="Q4617" s="49" t="s">
        <v>67</v>
      </c>
      <c r="R4617" s="6" t="s">
        <v>60</v>
      </c>
      <c r="S4617" s="49" t="s">
        <v>60</v>
      </c>
      <c r="T4617" s="73" t="str">
        <f>IF(_xlfn.XLOOKUP(I4617,LEGEND!B:B,LEGEND!H:H)&lt;&gt;"-",HYPERLINK(_xlfn.XLOOKUP(I4617,LEGEND!B:B,LEGEND!H:H),"link"),_xlfn.XLOOKUP(I4617,LEGEND!B:B,LEGEND!H:H))</f>
        <v>link</v>
      </c>
      <c r="U4617" s="73" t="str">
        <f>HYPERLINK(_xlfn.XLOOKUP(I4617,LEGEND!B:B,LEGEND!I:I))</f>
        <v>https://milwaukee-media-images.s3.amazonaws.com/hi/4932471807--Hero_1.jpg</v>
      </c>
      <c r="V4617" s="51" t="s">
        <v>22251</v>
      </c>
      <c r="W4617" s="63" t="s">
        <v>71</v>
      </c>
      <c r="X4617" s="64">
        <v>249</v>
      </c>
      <c r="Y4617" s="64">
        <v>63</v>
      </c>
      <c r="Z4617" s="64">
        <v>32</v>
      </c>
      <c r="AA4617" s="84">
        <v>0.65</v>
      </c>
      <c r="AB4617" s="85">
        <v>1</v>
      </c>
      <c r="AC4617" s="85">
        <v>1</v>
      </c>
    </row>
    <row r="4618" spans="1:29" ht="25.5">
      <c r="A4618" s="1"/>
      <c r="B4618" s="6" t="s">
        <v>9969</v>
      </c>
      <c r="C4618" s="6" t="s">
        <v>8778</v>
      </c>
      <c r="D4618" s="6" t="s">
        <v>10015</v>
      </c>
      <c r="E4618" s="49" t="s">
        <v>215</v>
      </c>
      <c r="F4618" s="6" t="s">
        <v>60</v>
      </c>
      <c r="G4618" s="6" t="s">
        <v>60</v>
      </c>
      <c r="H4618" s="6" t="s">
        <v>60</v>
      </c>
      <c r="I4618" s="60" t="s">
        <v>22252</v>
      </c>
      <c r="J4618" s="49" t="s">
        <v>22253</v>
      </c>
      <c r="K4618" s="6" t="s">
        <v>22254</v>
      </c>
      <c r="L4618" s="29">
        <f>IF($J$6="с учетом НДС",VLOOKUP(I4618,LEGEND!B:E,4,0)*(1-M4618),VLOOKUP(I4618,LEGEND!B:E,4,0)*(1-M4618)/1.2)</f>
        <v>1730</v>
      </c>
      <c r="M4618" s="57">
        <f>IF(AND(B4618&lt;&gt;"1_Электроинструмент",B4618&lt;&gt;"2_Садовая техника"),$J$5,IF($J$4&lt;=20%,$J$4,IFERROR(VLOOKUP(S4618,LEGEND!$L$2:$M$5,2,FALSE),$J$4)))</f>
        <v>0</v>
      </c>
      <c r="N4618" s="48" t="s">
        <v>60</v>
      </c>
      <c r="O4618" s="6" t="s">
        <v>60</v>
      </c>
      <c r="P4618" s="49" t="s">
        <v>66</v>
      </c>
      <c r="Q4618" s="49" t="s">
        <v>67</v>
      </c>
      <c r="R4618" s="6" t="s">
        <v>60</v>
      </c>
      <c r="S4618" s="49" t="s">
        <v>60</v>
      </c>
      <c r="T4618" s="73" t="str">
        <f>IF(_xlfn.XLOOKUP(I4618,LEGEND!B:B,LEGEND!H:H)&lt;&gt;"-",HYPERLINK(_xlfn.XLOOKUP(I4618,LEGEND!B:B,LEGEND!H:H),"link"),_xlfn.XLOOKUP(I4618,LEGEND!B:B,LEGEND!H:H))</f>
        <v>link</v>
      </c>
      <c r="U4618" s="73" t="str">
        <f>HYPERLINK(_xlfn.XLOOKUP(I4618,LEGEND!B:B,LEGEND!I:I))</f>
        <v>https://milwaukee-media-images.s3.amazonaws.com/hi/4932471809--Hero_1.jpg</v>
      </c>
      <c r="V4618" s="51" t="s">
        <v>22255</v>
      </c>
      <c r="W4618" s="63" t="s">
        <v>71</v>
      </c>
      <c r="X4618" s="64">
        <v>249</v>
      </c>
      <c r="Y4618" s="64">
        <v>63</v>
      </c>
      <c r="Z4618" s="64">
        <v>32</v>
      </c>
      <c r="AA4618" s="84">
        <v>0.65</v>
      </c>
      <c r="AB4618" s="85">
        <v>1</v>
      </c>
      <c r="AC4618" s="85">
        <v>1</v>
      </c>
    </row>
    <row r="4619" spans="1:29" ht="25.5">
      <c r="A4619" s="1"/>
      <c r="B4619" s="6" t="s">
        <v>9969</v>
      </c>
      <c r="C4619" s="6" t="s">
        <v>8778</v>
      </c>
      <c r="D4619" s="6" t="s">
        <v>10015</v>
      </c>
      <c r="E4619" s="49" t="s">
        <v>215</v>
      </c>
      <c r="F4619" s="6" t="s">
        <v>60</v>
      </c>
      <c r="G4619" s="6" t="s">
        <v>60</v>
      </c>
      <c r="H4619" s="6" t="s">
        <v>60</v>
      </c>
      <c r="I4619" s="60" t="s">
        <v>22256</v>
      </c>
      <c r="J4619" s="49" t="s">
        <v>22257</v>
      </c>
      <c r="K4619" s="6" t="s">
        <v>22258</v>
      </c>
      <c r="L4619" s="29">
        <f>IF($J$6="с учетом НДС",VLOOKUP(I4619,LEGEND!B:E,4,0)*(1-M4619),VLOOKUP(I4619,LEGEND!B:E,4,0)*(1-M4619)/1.2)</f>
        <v>1760</v>
      </c>
      <c r="M4619" s="57">
        <f>IF(AND(B4619&lt;&gt;"1_Электроинструмент",B4619&lt;&gt;"2_Садовая техника"),$J$5,IF($J$4&lt;=20%,$J$4,IFERROR(VLOOKUP(S4619,LEGEND!$L$2:$M$5,2,FALSE),$J$4)))</f>
        <v>0</v>
      </c>
      <c r="N4619" s="48" t="s">
        <v>60</v>
      </c>
      <c r="O4619" s="6" t="s">
        <v>60</v>
      </c>
      <c r="P4619" s="49" t="s">
        <v>66</v>
      </c>
      <c r="Q4619" s="49" t="s">
        <v>67</v>
      </c>
      <c r="R4619" s="6" t="s">
        <v>60</v>
      </c>
      <c r="S4619" s="49" t="s">
        <v>60</v>
      </c>
      <c r="T4619" s="73" t="str">
        <f>IF(_xlfn.XLOOKUP(I4619,LEGEND!B:B,LEGEND!H:H)&lt;&gt;"-",HYPERLINK(_xlfn.XLOOKUP(I4619,LEGEND!B:B,LEGEND!H:H),"link"),_xlfn.XLOOKUP(I4619,LEGEND!B:B,LEGEND!H:H))</f>
        <v>link</v>
      </c>
      <c r="U4619" s="73" t="str">
        <f>HYPERLINK(_xlfn.XLOOKUP(I4619,LEGEND!B:B,LEGEND!I:I))</f>
        <v>https://milwaukee-media-images.s3.amazonaws.com/hi/4932471871--Hero_1.jpg</v>
      </c>
      <c r="V4619" s="51" t="s">
        <v>22259</v>
      </c>
      <c r="W4619" s="63" t="s">
        <v>71</v>
      </c>
      <c r="X4619" s="64">
        <v>79</v>
      </c>
      <c r="Y4619" s="64">
        <v>33</v>
      </c>
      <c r="Z4619" s="64">
        <v>331</v>
      </c>
      <c r="AA4619" s="84">
        <v>0.25</v>
      </c>
      <c r="AB4619" s="85">
        <v>1</v>
      </c>
      <c r="AC4619" s="85">
        <v>1</v>
      </c>
    </row>
    <row r="4620" spans="1:29" ht="25.5">
      <c r="A4620" s="1"/>
      <c r="B4620" s="6" t="s">
        <v>9969</v>
      </c>
      <c r="C4620" s="6" t="s">
        <v>8778</v>
      </c>
      <c r="D4620" s="6" t="s">
        <v>10015</v>
      </c>
      <c r="E4620" s="49" t="s">
        <v>215</v>
      </c>
      <c r="F4620" s="6" t="s">
        <v>60</v>
      </c>
      <c r="G4620" s="6" t="s">
        <v>60</v>
      </c>
      <c r="H4620" s="6" t="s">
        <v>60</v>
      </c>
      <c r="I4620" s="60" t="s">
        <v>22260</v>
      </c>
      <c r="J4620" s="49" t="s">
        <v>22261</v>
      </c>
      <c r="K4620" s="6" t="s">
        <v>22262</v>
      </c>
      <c r="L4620" s="29">
        <f>IF($J$6="с учетом НДС",VLOOKUP(I4620,LEGEND!B:E,4,0)*(1-M4620),VLOOKUP(I4620,LEGEND!B:E,4,0)*(1-M4620)/1.2)</f>
        <v>1800</v>
      </c>
      <c r="M4620" s="57">
        <f>IF(AND(B4620&lt;&gt;"1_Электроинструмент",B4620&lt;&gt;"2_Садовая техника"),$J$5,IF($J$4&lt;=20%,$J$4,IFERROR(VLOOKUP(S4620,LEGEND!$L$2:$M$5,2,FALSE),$J$4)))</f>
        <v>0</v>
      </c>
      <c r="N4620" s="48" t="s">
        <v>60</v>
      </c>
      <c r="O4620" s="6" t="s">
        <v>60</v>
      </c>
      <c r="P4620" s="49" t="s">
        <v>1556</v>
      </c>
      <c r="Q4620" s="49" t="s">
        <v>473</v>
      </c>
      <c r="R4620" s="6" t="s">
        <v>60</v>
      </c>
      <c r="S4620" s="49" t="s">
        <v>60</v>
      </c>
      <c r="T4620" s="73" t="str">
        <f>IF(_xlfn.XLOOKUP(I4620,LEGEND!B:B,LEGEND!H:H)&lt;&gt;"-",HYPERLINK(_xlfn.XLOOKUP(I4620,LEGEND!B:B,LEGEND!H:H),"link"),_xlfn.XLOOKUP(I4620,LEGEND!B:B,LEGEND!H:H))</f>
        <v>link</v>
      </c>
      <c r="U4620" s="73" t="str">
        <f>HYPERLINK(_xlfn.XLOOKUP(I4620,LEGEND!B:B,LEGEND!I:I))</f>
        <v>https://milwaukee-media-images.s3.amazonaws.com/hi/4932464059--Hero_1.jpg</v>
      </c>
      <c r="V4620" s="51" t="s">
        <v>22263</v>
      </c>
      <c r="W4620" s="63" t="s">
        <v>1189</v>
      </c>
      <c r="X4620" s="64">
        <v>240</v>
      </c>
      <c r="Y4620" s="64">
        <v>40</v>
      </c>
      <c r="Z4620" s="64">
        <v>40</v>
      </c>
      <c r="AA4620" s="84">
        <v>0.104</v>
      </c>
      <c r="AB4620" s="85">
        <v>1</v>
      </c>
      <c r="AC4620" s="85">
        <v>1</v>
      </c>
    </row>
    <row r="4621" spans="1:29" ht="25.5">
      <c r="A4621" s="1"/>
      <c r="B4621" s="6" t="s">
        <v>9969</v>
      </c>
      <c r="C4621" s="6" t="s">
        <v>8778</v>
      </c>
      <c r="D4621" s="6" t="s">
        <v>10015</v>
      </c>
      <c r="E4621" s="49" t="s">
        <v>215</v>
      </c>
      <c r="F4621" s="6" t="s">
        <v>60</v>
      </c>
      <c r="G4621" s="6" t="s">
        <v>60</v>
      </c>
      <c r="H4621" s="6" t="s">
        <v>60</v>
      </c>
      <c r="I4621" s="60" t="s">
        <v>22264</v>
      </c>
      <c r="J4621" s="49" t="s">
        <v>22265</v>
      </c>
      <c r="K4621" s="6" t="s">
        <v>22266</v>
      </c>
      <c r="L4621" s="29">
        <f>IF($J$6="с учетом НДС",VLOOKUP(I4621,LEGEND!B:E,4,0)*(1-M4621),VLOOKUP(I4621,LEGEND!B:E,4,0)*(1-M4621)/1.2)</f>
        <v>1940</v>
      </c>
      <c r="M4621" s="57">
        <f>IF(AND(B4621&lt;&gt;"1_Электроинструмент",B4621&lt;&gt;"2_Садовая техника"),$J$5,IF($J$4&lt;=20%,$J$4,IFERROR(VLOOKUP(S4621,LEGEND!$L$2:$M$5,2,FALSE),$J$4)))</f>
        <v>0</v>
      </c>
      <c r="N4621" s="48" t="s">
        <v>60</v>
      </c>
      <c r="O4621" s="6" t="s">
        <v>60</v>
      </c>
      <c r="P4621" s="49" t="s">
        <v>1556</v>
      </c>
      <c r="Q4621" s="49" t="s">
        <v>473</v>
      </c>
      <c r="R4621" s="6" t="s">
        <v>60</v>
      </c>
      <c r="S4621" s="49" t="s">
        <v>60</v>
      </c>
      <c r="T4621" s="73" t="str">
        <f>IF(_xlfn.XLOOKUP(I4621,LEGEND!B:B,LEGEND!H:H)&lt;&gt;"-",HYPERLINK(_xlfn.XLOOKUP(I4621,LEGEND!B:B,LEGEND!H:H),"link"),_xlfn.XLOOKUP(I4621,LEGEND!B:B,LEGEND!H:H))</f>
        <v>link</v>
      </c>
      <c r="U4621" s="73" t="str">
        <f>HYPERLINK(_xlfn.XLOOKUP(I4621,LEGEND!B:B,LEGEND!I:I))</f>
        <v>https://milwaukee-media-images.s3.amazonaws.com/hi/4932464060--Hero_1.jpg</v>
      </c>
      <c r="V4621" s="51" t="s">
        <v>22267</v>
      </c>
      <c r="W4621" s="63" t="s">
        <v>1189</v>
      </c>
      <c r="X4621" s="64">
        <v>240</v>
      </c>
      <c r="Y4621" s="64">
        <v>40</v>
      </c>
      <c r="Z4621" s="64">
        <v>40</v>
      </c>
      <c r="AA4621" s="84">
        <v>0.12</v>
      </c>
      <c r="AB4621" s="85">
        <v>1</v>
      </c>
      <c r="AC4621" s="85">
        <v>1</v>
      </c>
    </row>
    <row r="4622" spans="1:29" ht="25.5">
      <c r="A4622" s="1"/>
      <c r="B4622" s="6" t="s">
        <v>9969</v>
      </c>
      <c r="C4622" s="6" t="s">
        <v>8778</v>
      </c>
      <c r="D4622" s="6" t="s">
        <v>10015</v>
      </c>
      <c r="E4622" s="49" t="s">
        <v>215</v>
      </c>
      <c r="F4622" s="6" t="s">
        <v>60</v>
      </c>
      <c r="G4622" s="6" t="s">
        <v>60</v>
      </c>
      <c r="H4622" s="6" t="s">
        <v>60</v>
      </c>
      <c r="I4622" s="60" t="s">
        <v>22268</v>
      </c>
      <c r="J4622" s="49" t="s">
        <v>22269</v>
      </c>
      <c r="K4622" s="6" t="s">
        <v>22270</v>
      </c>
      <c r="L4622" s="29">
        <f>IF($J$6="с учетом НДС",VLOOKUP(I4622,LEGEND!B:E,4,0)*(1-M4622),VLOOKUP(I4622,LEGEND!B:E,4,0)*(1-M4622)/1.2)</f>
        <v>1940</v>
      </c>
      <c r="M4622" s="57">
        <f>IF(AND(B4622&lt;&gt;"1_Электроинструмент",B4622&lt;&gt;"2_Садовая техника"),$J$5,IF($J$4&lt;=20%,$J$4,IFERROR(VLOOKUP(S4622,LEGEND!$L$2:$M$5,2,FALSE),$J$4)))</f>
        <v>0</v>
      </c>
      <c r="N4622" s="48" t="s">
        <v>60</v>
      </c>
      <c r="O4622" s="6" t="s">
        <v>60</v>
      </c>
      <c r="P4622" s="49" t="s">
        <v>1556</v>
      </c>
      <c r="Q4622" s="49" t="s">
        <v>473</v>
      </c>
      <c r="R4622" s="6" t="s">
        <v>60</v>
      </c>
      <c r="S4622" s="49" t="s">
        <v>60</v>
      </c>
      <c r="T4622" s="73" t="str">
        <f>IF(_xlfn.XLOOKUP(I4622,LEGEND!B:B,LEGEND!H:H)&lt;&gt;"-",HYPERLINK(_xlfn.XLOOKUP(I4622,LEGEND!B:B,LEGEND!H:H),"link"),_xlfn.XLOOKUP(I4622,LEGEND!B:B,LEGEND!H:H))</f>
        <v>link</v>
      </c>
      <c r="U4622" s="73" t="str">
        <f>HYPERLINK(_xlfn.XLOOKUP(I4622,LEGEND!B:B,LEGEND!I:I))</f>
        <v>https://milwaukee-media-images.s3.amazonaws.com/hi/4932464061--Hero_1.jpg</v>
      </c>
      <c r="V4622" s="51" t="s">
        <v>22271</v>
      </c>
      <c r="W4622" s="63" t="s">
        <v>1189</v>
      </c>
      <c r="X4622" s="64">
        <v>240</v>
      </c>
      <c r="Y4622" s="64">
        <v>40</v>
      </c>
      <c r="Z4622" s="64">
        <v>40</v>
      </c>
      <c r="AA4622" s="84">
        <v>0.124</v>
      </c>
      <c r="AB4622" s="85">
        <v>1</v>
      </c>
      <c r="AC4622" s="85">
        <v>1</v>
      </c>
    </row>
    <row r="4623" spans="1:29" ht="25.5">
      <c r="A4623" s="1"/>
      <c r="B4623" s="6" t="s">
        <v>9969</v>
      </c>
      <c r="C4623" s="6" t="s">
        <v>8778</v>
      </c>
      <c r="D4623" s="6" t="s">
        <v>10015</v>
      </c>
      <c r="E4623" s="49" t="s">
        <v>215</v>
      </c>
      <c r="F4623" s="6" t="s">
        <v>60</v>
      </c>
      <c r="G4623" s="6" t="s">
        <v>60</v>
      </c>
      <c r="H4623" s="6" t="s">
        <v>60</v>
      </c>
      <c r="I4623" s="60" t="s">
        <v>22272</v>
      </c>
      <c r="J4623" s="49" t="s">
        <v>22273</v>
      </c>
      <c r="K4623" s="6" t="s">
        <v>22274</v>
      </c>
      <c r="L4623" s="29">
        <f>IF($J$6="с учетом НДС",VLOOKUP(I4623,LEGEND!B:E,4,0)*(1-M4623),VLOOKUP(I4623,LEGEND!B:E,4,0)*(1-M4623)/1.2)</f>
        <v>2030</v>
      </c>
      <c r="M4623" s="57">
        <f>IF(AND(B4623&lt;&gt;"1_Электроинструмент",B4623&lt;&gt;"2_Садовая техника"),$J$5,IF($J$4&lt;=20%,$J$4,IFERROR(VLOOKUP(S4623,LEGEND!$L$2:$M$5,2,FALSE),$J$4)))</f>
        <v>0</v>
      </c>
      <c r="N4623" s="48" t="s">
        <v>60</v>
      </c>
      <c r="O4623" s="6" t="s">
        <v>60</v>
      </c>
      <c r="P4623" s="49" t="s">
        <v>1556</v>
      </c>
      <c r="Q4623" s="49" t="s">
        <v>473</v>
      </c>
      <c r="R4623" s="6" t="s">
        <v>60</v>
      </c>
      <c r="S4623" s="49" t="s">
        <v>60</v>
      </c>
      <c r="T4623" s="73" t="str">
        <f>IF(_xlfn.XLOOKUP(I4623,LEGEND!B:B,LEGEND!H:H)&lt;&gt;"-",HYPERLINK(_xlfn.XLOOKUP(I4623,LEGEND!B:B,LEGEND!H:H),"link"),_xlfn.XLOOKUP(I4623,LEGEND!B:B,LEGEND!H:H))</f>
        <v>link</v>
      </c>
      <c r="U4623" s="73" t="str">
        <f>HYPERLINK(_xlfn.XLOOKUP(I4623,LEGEND!B:B,LEGEND!I:I))</f>
        <v>https://milwaukee-media-images.s3.amazonaws.com/hi/4932464062--Hero_1.jpg</v>
      </c>
      <c r="V4623" s="51" t="s">
        <v>22275</v>
      </c>
      <c r="W4623" s="63" t="s">
        <v>1189</v>
      </c>
      <c r="X4623" s="64">
        <v>240</v>
      </c>
      <c r="Y4623" s="64">
        <v>40</v>
      </c>
      <c r="Z4623" s="64">
        <v>40</v>
      </c>
      <c r="AA4623" s="84">
        <v>0.126</v>
      </c>
      <c r="AB4623" s="85">
        <v>1</v>
      </c>
      <c r="AC4623" s="85">
        <v>1</v>
      </c>
    </row>
    <row r="4624" spans="1:29" ht="25.5">
      <c r="A4624" s="1"/>
      <c r="B4624" s="6" t="s">
        <v>9969</v>
      </c>
      <c r="C4624" s="6" t="s">
        <v>8778</v>
      </c>
      <c r="D4624" s="6" t="s">
        <v>10015</v>
      </c>
      <c r="E4624" s="49" t="s">
        <v>215</v>
      </c>
      <c r="F4624" s="6" t="s">
        <v>60</v>
      </c>
      <c r="G4624" s="6" t="s">
        <v>60</v>
      </c>
      <c r="H4624" s="6" t="s">
        <v>60</v>
      </c>
      <c r="I4624" s="60" t="s">
        <v>22276</v>
      </c>
      <c r="J4624" s="49" t="s">
        <v>22277</v>
      </c>
      <c r="K4624" s="6" t="s">
        <v>22278</v>
      </c>
      <c r="L4624" s="29">
        <f>IF($J$6="с учетом НДС",VLOOKUP(I4624,LEGEND!B:E,4,0)*(1-M4624),VLOOKUP(I4624,LEGEND!B:E,4,0)*(1-M4624)/1.2)</f>
        <v>2100</v>
      </c>
      <c r="M4624" s="57">
        <f>IF(AND(B4624&lt;&gt;"1_Электроинструмент",B4624&lt;&gt;"2_Садовая техника"),$J$5,IF($J$4&lt;=20%,$J$4,IFERROR(VLOOKUP(S4624,LEGEND!$L$2:$M$5,2,FALSE),$J$4)))</f>
        <v>0</v>
      </c>
      <c r="N4624" s="48" t="s">
        <v>60</v>
      </c>
      <c r="O4624" s="6" t="s">
        <v>60</v>
      </c>
      <c r="P4624" s="49" t="s">
        <v>1556</v>
      </c>
      <c r="Q4624" s="49" t="s">
        <v>473</v>
      </c>
      <c r="R4624" s="6" t="s">
        <v>60</v>
      </c>
      <c r="S4624" s="49" t="s">
        <v>60</v>
      </c>
      <c r="T4624" s="73" t="str">
        <f>IF(_xlfn.XLOOKUP(I4624,LEGEND!B:B,LEGEND!H:H)&lt;&gt;"-",HYPERLINK(_xlfn.XLOOKUP(I4624,LEGEND!B:B,LEGEND!H:H),"link"),_xlfn.XLOOKUP(I4624,LEGEND!B:B,LEGEND!H:H))</f>
        <v>link</v>
      </c>
      <c r="U4624" s="73" t="str">
        <f>HYPERLINK(_xlfn.XLOOKUP(I4624,LEGEND!B:B,LEGEND!I:I))</f>
        <v>https://milwaukee-media-images.s3.amazonaws.com/hi/4932464063--Hero_1.jpg</v>
      </c>
      <c r="V4624" s="51" t="s">
        <v>22279</v>
      </c>
      <c r="W4624" s="63" t="s">
        <v>1189</v>
      </c>
      <c r="X4624" s="64">
        <v>240</v>
      </c>
      <c r="Y4624" s="64">
        <v>40</v>
      </c>
      <c r="Z4624" s="64">
        <v>40</v>
      </c>
      <c r="AA4624" s="84">
        <v>0.13</v>
      </c>
      <c r="AB4624" s="85">
        <v>1</v>
      </c>
      <c r="AC4624" s="85">
        <v>1</v>
      </c>
    </row>
    <row r="4625" spans="1:29" ht="25.5">
      <c r="A4625" s="1"/>
      <c r="B4625" s="6" t="s">
        <v>9969</v>
      </c>
      <c r="C4625" s="6" t="s">
        <v>8778</v>
      </c>
      <c r="D4625" s="6" t="s">
        <v>10015</v>
      </c>
      <c r="E4625" s="49" t="s">
        <v>215</v>
      </c>
      <c r="F4625" s="6" t="s">
        <v>60</v>
      </c>
      <c r="G4625" s="6" t="s">
        <v>60</v>
      </c>
      <c r="H4625" s="6" t="s">
        <v>60</v>
      </c>
      <c r="I4625" s="60" t="s">
        <v>22280</v>
      </c>
      <c r="J4625" s="49" t="s">
        <v>22281</v>
      </c>
      <c r="K4625" s="6" t="s">
        <v>22282</v>
      </c>
      <c r="L4625" s="29">
        <f>IF($J$6="с учетом НДС",VLOOKUP(I4625,LEGEND!B:E,4,0)*(1-M4625),VLOOKUP(I4625,LEGEND!B:E,4,0)*(1-M4625)/1.2)</f>
        <v>2370</v>
      </c>
      <c r="M4625" s="57">
        <f>IF(AND(B4625&lt;&gt;"1_Электроинструмент",B4625&lt;&gt;"2_Садовая техника"),$J$5,IF($J$4&lt;=20%,$J$4,IFERROR(VLOOKUP(S4625,LEGEND!$L$2:$M$5,2,FALSE),$J$4)))</f>
        <v>0</v>
      </c>
      <c r="N4625" s="48" t="s">
        <v>60</v>
      </c>
      <c r="O4625" s="6" t="s">
        <v>60</v>
      </c>
      <c r="P4625" s="49" t="s">
        <v>66</v>
      </c>
      <c r="Q4625" s="49" t="s">
        <v>67</v>
      </c>
      <c r="R4625" s="6" t="s">
        <v>60</v>
      </c>
      <c r="S4625" s="49" t="s">
        <v>60</v>
      </c>
      <c r="T4625" s="73" t="str">
        <f>IF(_xlfn.XLOOKUP(I4625,LEGEND!B:B,LEGEND!H:H)&lt;&gt;"-",HYPERLINK(_xlfn.XLOOKUP(I4625,LEGEND!B:B,LEGEND!H:H),"link"),_xlfn.XLOOKUP(I4625,LEGEND!B:B,LEGEND!H:H))</f>
        <v>link</v>
      </c>
      <c r="U4625" s="73" t="str">
        <f>HYPERLINK(_xlfn.XLOOKUP(I4625,LEGEND!B:B,LEGEND!I:I))</f>
        <v>https://milwaukee-media-images.s3.amazonaws.com/hi/4932471598--Hero_1.jpg</v>
      </c>
      <c r="V4625" s="51" t="s">
        <v>22283</v>
      </c>
      <c r="W4625" s="63" t="s">
        <v>2678</v>
      </c>
      <c r="X4625" s="64">
        <v>254</v>
      </c>
      <c r="Y4625" s="64">
        <v>101</v>
      </c>
      <c r="Z4625" s="64">
        <v>37</v>
      </c>
      <c r="AA4625" s="84">
        <v>0.34799999999999998</v>
      </c>
      <c r="AB4625" s="85">
        <v>1</v>
      </c>
      <c r="AC4625" s="85">
        <v>12</v>
      </c>
    </row>
    <row r="4626" spans="1:29" ht="25.5">
      <c r="A4626" s="1"/>
      <c r="B4626" s="6" t="s">
        <v>9969</v>
      </c>
      <c r="C4626" s="6" t="s">
        <v>8778</v>
      </c>
      <c r="D4626" s="6" t="s">
        <v>10015</v>
      </c>
      <c r="E4626" s="49" t="s">
        <v>215</v>
      </c>
      <c r="F4626" s="6" t="s">
        <v>60</v>
      </c>
      <c r="G4626" s="6" t="s">
        <v>60</v>
      </c>
      <c r="H4626" s="6" t="s">
        <v>60</v>
      </c>
      <c r="I4626" s="60" t="s">
        <v>22284</v>
      </c>
      <c r="J4626" s="49" t="s">
        <v>22285</v>
      </c>
      <c r="K4626" s="6" t="s">
        <v>22286</v>
      </c>
      <c r="L4626" s="29">
        <f>IF($J$6="с учетом НДС",VLOOKUP(I4626,LEGEND!B:E,4,0)*(1-M4626),VLOOKUP(I4626,LEGEND!B:E,4,0)*(1-M4626)/1.2)</f>
        <v>2440</v>
      </c>
      <c r="M4626" s="57">
        <f>IF(AND(B4626&lt;&gt;"1_Электроинструмент",B4626&lt;&gt;"2_Садовая техника"),$J$5,IF($J$4&lt;=20%,$J$4,IFERROR(VLOOKUP(S4626,LEGEND!$L$2:$M$5,2,FALSE),$J$4)))</f>
        <v>0</v>
      </c>
      <c r="N4626" s="48" t="s">
        <v>60</v>
      </c>
      <c r="O4626" s="6" t="s">
        <v>60</v>
      </c>
      <c r="P4626" s="49" t="s">
        <v>66</v>
      </c>
      <c r="Q4626" s="49" t="s">
        <v>67</v>
      </c>
      <c r="R4626" s="6" t="s">
        <v>60</v>
      </c>
      <c r="S4626" s="49" t="s">
        <v>60</v>
      </c>
      <c r="T4626" s="73" t="str">
        <f>IF(_xlfn.XLOOKUP(I4626,LEGEND!B:B,LEGEND!H:H)&lt;&gt;"-",HYPERLINK(_xlfn.XLOOKUP(I4626,LEGEND!B:B,LEGEND!H:H),"link"),_xlfn.XLOOKUP(I4626,LEGEND!B:B,LEGEND!H:H))</f>
        <v>link</v>
      </c>
      <c r="U4626" s="73" t="str">
        <f>HYPERLINK(_xlfn.XLOOKUP(I4626,LEGEND!B:B,LEGEND!I:I))</f>
        <v>https://milwaukee-media-images.s3.amazonaws.com/hi/4932471599--Hero_1.jpg</v>
      </c>
      <c r="V4626" s="51" t="s">
        <v>22287</v>
      </c>
      <c r="W4626" s="63" t="s">
        <v>2678</v>
      </c>
      <c r="X4626" s="64">
        <v>254</v>
      </c>
      <c r="Y4626" s="64">
        <v>101</v>
      </c>
      <c r="Z4626" s="64">
        <v>37</v>
      </c>
      <c r="AA4626" s="84">
        <v>0.34799999999999998</v>
      </c>
      <c r="AB4626" s="85">
        <v>1</v>
      </c>
      <c r="AC4626" s="85">
        <v>12</v>
      </c>
    </row>
    <row r="4627" spans="1:29" ht="25.5">
      <c r="A4627" s="1"/>
      <c r="B4627" s="6" t="s">
        <v>9969</v>
      </c>
      <c r="C4627" s="6" t="s">
        <v>8778</v>
      </c>
      <c r="D4627" s="6" t="s">
        <v>10015</v>
      </c>
      <c r="E4627" s="49" t="s">
        <v>215</v>
      </c>
      <c r="F4627" s="6" t="s">
        <v>60</v>
      </c>
      <c r="G4627" s="6" t="s">
        <v>60</v>
      </c>
      <c r="H4627" s="6" t="s">
        <v>60</v>
      </c>
      <c r="I4627" s="60" t="s">
        <v>22288</v>
      </c>
      <c r="J4627" s="49" t="s">
        <v>22289</v>
      </c>
      <c r="K4627" s="6" t="s">
        <v>22290</v>
      </c>
      <c r="L4627" s="29">
        <f>IF($J$6="с учетом НДС",VLOOKUP(I4627,LEGEND!B:E,4,0)*(1-M4627),VLOOKUP(I4627,LEGEND!B:E,4,0)*(1-M4627)/1.2)</f>
        <v>2630</v>
      </c>
      <c r="M4627" s="57">
        <f>IF(AND(B4627&lt;&gt;"1_Электроинструмент",B4627&lt;&gt;"2_Садовая техника"),$J$5,IF($J$4&lt;=20%,$J$4,IFERROR(VLOOKUP(S4627,LEGEND!$L$2:$M$5,2,FALSE),$J$4)))</f>
        <v>0</v>
      </c>
      <c r="N4627" s="48" t="s">
        <v>60</v>
      </c>
      <c r="O4627" s="6" t="s">
        <v>60</v>
      </c>
      <c r="P4627" s="49" t="s">
        <v>1556</v>
      </c>
      <c r="Q4627" s="49" t="s">
        <v>473</v>
      </c>
      <c r="R4627" s="6" t="s">
        <v>60</v>
      </c>
      <c r="S4627" s="49" t="s">
        <v>60</v>
      </c>
      <c r="T4627" s="73" t="str">
        <f>IF(_xlfn.XLOOKUP(I4627,LEGEND!B:B,LEGEND!H:H)&lt;&gt;"-",HYPERLINK(_xlfn.XLOOKUP(I4627,LEGEND!B:B,LEGEND!H:H),"link"),_xlfn.XLOOKUP(I4627,LEGEND!B:B,LEGEND!H:H))</f>
        <v>link</v>
      </c>
      <c r="U4627" s="73" t="str">
        <f>HYPERLINK(_xlfn.XLOOKUP(I4627,LEGEND!B:B,LEGEND!I:I))</f>
        <v>https://milwaukee-media-images.s3.amazonaws.com/hi/4932464064--Hero_1.jpg</v>
      </c>
      <c r="V4627" s="51" t="s">
        <v>22291</v>
      </c>
      <c r="W4627" s="63" t="s">
        <v>1189</v>
      </c>
      <c r="X4627" s="64">
        <v>250</v>
      </c>
      <c r="Y4627" s="64">
        <v>40</v>
      </c>
      <c r="Z4627" s="64">
        <v>40</v>
      </c>
      <c r="AA4627" s="84">
        <v>0.16600000000000001</v>
      </c>
      <c r="AB4627" s="85">
        <v>1</v>
      </c>
      <c r="AC4627" s="85">
        <v>1</v>
      </c>
    </row>
    <row r="4628" spans="1:29" ht="25.5">
      <c r="A4628" s="1"/>
      <c r="B4628" s="6" t="s">
        <v>9969</v>
      </c>
      <c r="C4628" s="6" t="s">
        <v>8778</v>
      </c>
      <c r="D4628" s="6" t="s">
        <v>10015</v>
      </c>
      <c r="E4628" s="49" t="s">
        <v>215</v>
      </c>
      <c r="F4628" s="6" t="s">
        <v>60</v>
      </c>
      <c r="G4628" s="6" t="s">
        <v>60</v>
      </c>
      <c r="H4628" s="6" t="s">
        <v>60</v>
      </c>
      <c r="I4628" s="60" t="s">
        <v>22292</v>
      </c>
      <c r="J4628" s="49" t="s">
        <v>22293</v>
      </c>
      <c r="K4628" s="6" t="s">
        <v>22294</v>
      </c>
      <c r="L4628" s="29">
        <f>IF($J$6="с учетом НДС",VLOOKUP(I4628,LEGEND!B:E,4,0)*(1-M4628),VLOOKUP(I4628,LEGEND!B:E,4,0)*(1-M4628)/1.2)</f>
        <v>2660</v>
      </c>
      <c r="M4628" s="57">
        <f>IF(AND(B4628&lt;&gt;"1_Электроинструмент",B4628&lt;&gt;"2_Садовая техника"),$J$5,IF($J$4&lt;=20%,$J$4,IFERROR(VLOOKUP(S4628,LEGEND!$L$2:$M$5,2,FALSE),$J$4)))</f>
        <v>0</v>
      </c>
      <c r="N4628" s="48" t="s">
        <v>60</v>
      </c>
      <c r="O4628" s="6" t="s">
        <v>60</v>
      </c>
      <c r="P4628" s="49" t="s">
        <v>1556</v>
      </c>
      <c r="Q4628" s="49" t="s">
        <v>473</v>
      </c>
      <c r="R4628" s="6" t="s">
        <v>60</v>
      </c>
      <c r="S4628" s="49" t="s">
        <v>60</v>
      </c>
      <c r="T4628" s="73" t="str">
        <f>IF(_xlfn.XLOOKUP(I4628,LEGEND!B:B,LEGEND!H:H)&lt;&gt;"-",HYPERLINK(_xlfn.XLOOKUP(I4628,LEGEND!B:B,LEGEND!H:H),"link"),_xlfn.XLOOKUP(I4628,LEGEND!B:B,LEGEND!H:H))</f>
        <v>link</v>
      </c>
      <c r="U4628" s="73" t="str">
        <f>HYPERLINK(_xlfn.XLOOKUP(I4628,LEGEND!B:B,LEGEND!I:I))</f>
        <v>https://milwaukee-media-images.s3.amazonaws.com/hi/4932464065--Hero_1.jpg</v>
      </c>
      <c r="V4628" s="51" t="s">
        <v>22295</v>
      </c>
      <c r="W4628" s="63" t="s">
        <v>1189</v>
      </c>
      <c r="X4628" s="64">
        <v>250</v>
      </c>
      <c r="Y4628" s="64">
        <v>40</v>
      </c>
      <c r="Z4628" s="64">
        <v>40</v>
      </c>
      <c r="AA4628" s="84">
        <v>0.17199999999999999</v>
      </c>
      <c r="AB4628" s="85">
        <v>1</v>
      </c>
      <c r="AC4628" s="85">
        <v>1</v>
      </c>
    </row>
    <row r="4629" spans="1:29" ht="25.5">
      <c r="A4629" s="1"/>
      <c r="B4629" s="6" t="s">
        <v>9969</v>
      </c>
      <c r="C4629" s="6" t="s">
        <v>8778</v>
      </c>
      <c r="D4629" s="6" t="s">
        <v>10015</v>
      </c>
      <c r="E4629" s="49" t="s">
        <v>215</v>
      </c>
      <c r="F4629" s="6" t="s">
        <v>60</v>
      </c>
      <c r="G4629" s="6" t="s">
        <v>60</v>
      </c>
      <c r="H4629" s="6" t="s">
        <v>60</v>
      </c>
      <c r="I4629" s="60" t="s">
        <v>22296</v>
      </c>
      <c r="J4629" s="49" t="s">
        <v>22297</v>
      </c>
      <c r="K4629" s="6" t="s">
        <v>22298</v>
      </c>
      <c r="L4629" s="29">
        <f>IF($J$6="с учетом НДС",VLOOKUP(I4629,LEGEND!B:E,4,0)*(1-M4629),VLOOKUP(I4629,LEGEND!B:E,4,0)*(1-M4629)/1.2)</f>
        <v>2840</v>
      </c>
      <c r="M4629" s="57">
        <f>IF(AND(B4629&lt;&gt;"1_Электроинструмент",B4629&lt;&gt;"2_Садовая техника"),$J$5,IF($J$4&lt;=20%,$J$4,IFERROR(VLOOKUP(S4629,LEGEND!$L$2:$M$5,2,FALSE),$J$4)))</f>
        <v>0</v>
      </c>
      <c r="N4629" s="48" t="s">
        <v>60</v>
      </c>
      <c r="O4629" s="6" t="s">
        <v>60</v>
      </c>
      <c r="P4629" s="49" t="s">
        <v>66</v>
      </c>
      <c r="Q4629" s="49" t="s">
        <v>67</v>
      </c>
      <c r="R4629" s="6" t="s">
        <v>60</v>
      </c>
      <c r="S4629" s="49" t="s">
        <v>60</v>
      </c>
      <c r="T4629" s="73" t="str">
        <f>IF(_xlfn.XLOOKUP(I4629,LEGEND!B:B,LEGEND!H:H)&lt;&gt;"-",HYPERLINK(_xlfn.XLOOKUP(I4629,LEGEND!B:B,LEGEND!H:H),"link"),_xlfn.XLOOKUP(I4629,LEGEND!B:B,LEGEND!H:H))</f>
        <v>link</v>
      </c>
      <c r="U4629" s="73" t="str">
        <f>HYPERLINK(_xlfn.XLOOKUP(I4629,LEGEND!B:B,LEGEND!I:I))</f>
        <v>https://milwaukee-media-images.s3.amazonaws.com/hi/4932471808--Hero_1.jpg</v>
      </c>
      <c r="V4629" s="51" t="s">
        <v>22299</v>
      </c>
      <c r="W4629" s="63" t="s">
        <v>71</v>
      </c>
      <c r="X4629" s="64">
        <v>284</v>
      </c>
      <c r="Y4629" s="64">
        <v>350</v>
      </c>
      <c r="Z4629" s="64">
        <v>37</v>
      </c>
      <c r="AA4629" s="84">
        <v>0.97499999999999998</v>
      </c>
      <c r="AB4629" s="85">
        <v>1</v>
      </c>
      <c r="AC4629" s="85">
        <v>1</v>
      </c>
    </row>
    <row r="4630" spans="1:29" ht="25.5">
      <c r="A4630" s="1"/>
      <c r="B4630" s="6" t="s">
        <v>9969</v>
      </c>
      <c r="C4630" s="6" t="s">
        <v>8778</v>
      </c>
      <c r="D4630" s="6" t="s">
        <v>10015</v>
      </c>
      <c r="E4630" s="49" t="s">
        <v>215</v>
      </c>
      <c r="F4630" s="6" t="s">
        <v>60</v>
      </c>
      <c r="G4630" s="6" t="s">
        <v>60</v>
      </c>
      <c r="H4630" s="6" t="s">
        <v>60</v>
      </c>
      <c r="I4630" s="60" t="s">
        <v>22300</v>
      </c>
      <c r="J4630" s="49" t="s">
        <v>22301</v>
      </c>
      <c r="K4630" s="6" t="s">
        <v>22302</v>
      </c>
      <c r="L4630" s="29">
        <f>IF($J$6="с учетом НДС",VLOOKUP(I4630,LEGEND!B:E,4,0)*(1-M4630),VLOOKUP(I4630,LEGEND!B:E,4,0)*(1-M4630)/1.2)</f>
        <v>2990</v>
      </c>
      <c r="M4630" s="57">
        <f>IF(AND(B4630&lt;&gt;"1_Электроинструмент",B4630&lt;&gt;"2_Садовая техника"),$J$5,IF($J$4&lt;=20%,$J$4,IFERROR(VLOOKUP(S4630,LEGEND!$L$2:$M$5,2,FALSE),$J$4)))</f>
        <v>0</v>
      </c>
      <c r="N4630" s="48" t="s">
        <v>60</v>
      </c>
      <c r="O4630" s="6" t="s">
        <v>60</v>
      </c>
      <c r="P4630" s="49" t="s">
        <v>66</v>
      </c>
      <c r="Q4630" s="49" t="s">
        <v>67</v>
      </c>
      <c r="R4630" s="6" t="s">
        <v>60</v>
      </c>
      <c r="S4630" s="49" t="s">
        <v>60</v>
      </c>
      <c r="T4630" s="73" t="str">
        <f>IF(_xlfn.XLOOKUP(I4630,LEGEND!B:B,LEGEND!H:H)&lt;&gt;"-",HYPERLINK(_xlfn.XLOOKUP(I4630,LEGEND!B:B,LEGEND!H:H),"link"),_xlfn.XLOOKUP(I4630,LEGEND!B:B,LEGEND!H:H))</f>
        <v>link</v>
      </c>
      <c r="U4630" s="73" t="str">
        <f>HYPERLINK(_xlfn.XLOOKUP(I4630,LEGEND!B:B,LEGEND!I:I))</f>
        <v>https://milwaukee-media-images.s3.amazonaws.com/hi/4932471869--Hero_1.jpg</v>
      </c>
      <c r="V4630" s="51" t="s">
        <v>22303</v>
      </c>
      <c r="W4630" s="63" t="s">
        <v>2678</v>
      </c>
      <c r="X4630" s="64">
        <v>294</v>
      </c>
      <c r="Y4630" s="64">
        <v>149</v>
      </c>
      <c r="Z4630" s="64">
        <v>46</v>
      </c>
      <c r="AA4630" s="84">
        <v>0.80300000000000005</v>
      </c>
      <c r="AB4630" s="85">
        <v>1</v>
      </c>
      <c r="AC4630" s="85">
        <v>1</v>
      </c>
    </row>
    <row r="4631" spans="1:29" ht="25.5">
      <c r="A4631" s="1"/>
      <c r="B4631" s="6" t="s">
        <v>9969</v>
      </c>
      <c r="C4631" s="6" t="s">
        <v>8778</v>
      </c>
      <c r="D4631" s="6" t="s">
        <v>10015</v>
      </c>
      <c r="E4631" s="49" t="s">
        <v>215</v>
      </c>
      <c r="F4631" s="6" t="s">
        <v>60</v>
      </c>
      <c r="G4631" s="6" t="s">
        <v>60</v>
      </c>
      <c r="H4631" s="6" t="s">
        <v>60</v>
      </c>
      <c r="I4631" s="60" t="s">
        <v>22304</v>
      </c>
      <c r="J4631" s="49" t="s">
        <v>22305</v>
      </c>
      <c r="K4631" s="6" t="s">
        <v>22306</v>
      </c>
      <c r="L4631" s="29">
        <f>IF($J$6="с учетом НДС",VLOOKUP(I4631,LEGEND!B:E,4,0)*(1-M4631),VLOOKUP(I4631,LEGEND!B:E,4,0)*(1-M4631)/1.2)</f>
        <v>3020</v>
      </c>
      <c r="M4631" s="57">
        <f>IF(AND(B4631&lt;&gt;"1_Электроинструмент",B4631&lt;&gt;"2_Садовая техника"),$J$5,IF($J$4&lt;=20%,$J$4,IFERROR(VLOOKUP(S4631,LEGEND!$L$2:$M$5,2,FALSE),$J$4)))</f>
        <v>0</v>
      </c>
      <c r="N4631" s="48" t="s">
        <v>60</v>
      </c>
      <c r="O4631" s="6" t="s">
        <v>60</v>
      </c>
      <c r="P4631" s="49" t="s">
        <v>66</v>
      </c>
      <c r="Q4631" s="49" t="s">
        <v>67</v>
      </c>
      <c r="R4631" s="6" t="s">
        <v>60</v>
      </c>
      <c r="S4631" s="49" t="s">
        <v>60</v>
      </c>
      <c r="T4631" s="73" t="str">
        <f>IF(_xlfn.XLOOKUP(I4631,LEGEND!B:B,LEGEND!H:H)&lt;&gt;"-",HYPERLINK(_xlfn.XLOOKUP(I4631,LEGEND!B:B,LEGEND!H:H),"link"),_xlfn.XLOOKUP(I4631,LEGEND!B:B,LEGEND!H:H))</f>
        <v>link</v>
      </c>
      <c r="U4631" s="73" t="str">
        <f>HYPERLINK(_xlfn.XLOOKUP(I4631,LEGEND!B:B,LEGEND!I:I))</f>
        <v>https://milwaukee-media-images.s3.amazonaws.com/hi/4932471870--Hero_1.jpg</v>
      </c>
      <c r="V4631" s="51" t="s">
        <v>22307</v>
      </c>
      <c r="W4631" s="63" t="s">
        <v>2678</v>
      </c>
      <c r="X4631" s="64">
        <v>294</v>
      </c>
      <c r="Y4631" s="64">
        <v>149</v>
      </c>
      <c r="Z4631" s="64">
        <v>46</v>
      </c>
      <c r="AA4631" s="84">
        <v>0.379</v>
      </c>
      <c r="AB4631" s="85">
        <v>1</v>
      </c>
      <c r="AC4631" s="85">
        <v>1</v>
      </c>
    </row>
    <row r="4632" spans="1:29" ht="25.5">
      <c r="A4632" s="1"/>
      <c r="B4632" s="6" t="s">
        <v>9969</v>
      </c>
      <c r="C4632" s="6" t="s">
        <v>8778</v>
      </c>
      <c r="D4632" s="6" t="s">
        <v>10015</v>
      </c>
      <c r="E4632" s="49" t="s">
        <v>215</v>
      </c>
      <c r="F4632" s="6" t="s">
        <v>60</v>
      </c>
      <c r="G4632" s="6" t="s">
        <v>60</v>
      </c>
      <c r="H4632" s="6" t="s">
        <v>60</v>
      </c>
      <c r="I4632" s="60" t="s">
        <v>22308</v>
      </c>
      <c r="J4632" s="49" t="s">
        <v>22309</v>
      </c>
      <c r="K4632" s="6" t="s">
        <v>22310</v>
      </c>
      <c r="L4632" s="29">
        <f>IF($J$6="с учетом НДС",VLOOKUP(I4632,LEGEND!B:E,4,0)*(1-M4632),VLOOKUP(I4632,LEGEND!B:E,4,0)*(1-M4632)/1.2)</f>
        <v>3670</v>
      </c>
      <c r="M4632" s="57">
        <f>IF(AND(B4632&lt;&gt;"1_Электроинструмент",B4632&lt;&gt;"2_Садовая техника"),$J$5,IF($J$4&lt;=20%,$J$4,IFERROR(VLOOKUP(S4632,LEGEND!$L$2:$M$5,2,FALSE),$J$4)))</f>
        <v>0</v>
      </c>
      <c r="N4632" s="48" t="s">
        <v>60</v>
      </c>
      <c r="O4632" s="6" t="s">
        <v>60</v>
      </c>
      <c r="P4632" s="49" t="s">
        <v>66</v>
      </c>
      <c r="Q4632" s="49" t="s">
        <v>67</v>
      </c>
      <c r="R4632" s="6" t="s">
        <v>60</v>
      </c>
      <c r="S4632" s="49" t="s">
        <v>60</v>
      </c>
      <c r="T4632" s="73" t="str">
        <f>IF(_xlfn.XLOOKUP(I4632,LEGEND!B:B,LEGEND!H:H)&lt;&gt;"-",HYPERLINK(_xlfn.XLOOKUP(I4632,LEGEND!B:B,LEGEND!H:H),"link"),_xlfn.XLOOKUP(I4632,LEGEND!B:B,LEGEND!H:H))</f>
        <v>link</v>
      </c>
      <c r="U4632" s="73" t="str">
        <f>HYPERLINK(_xlfn.XLOOKUP(I4632,LEGEND!B:B,LEGEND!I:I))</f>
        <v>https://milwaukee-media-images.s3.amazonaws.com/hi/4932464066--Hero_1.jpg</v>
      </c>
      <c r="V4632" s="51" t="s">
        <v>22311</v>
      </c>
      <c r="W4632" s="63" t="s">
        <v>1189</v>
      </c>
      <c r="X4632" s="64">
        <v>342</v>
      </c>
      <c r="Y4632" s="64">
        <v>174</v>
      </c>
      <c r="Z4632" s="64">
        <v>50</v>
      </c>
      <c r="AA4632" s="84">
        <v>0.36</v>
      </c>
      <c r="AB4632" s="85">
        <v>1</v>
      </c>
      <c r="AC4632" s="85">
        <v>1</v>
      </c>
    </row>
    <row r="4633" spans="1:29" ht="25.5">
      <c r="A4633" s="1"/>
      <c r="B4633" s="6" t="s">
        <v>9969</v>
      </c>
      <c r="C4633" s="6" t="s">
        <v>8778</v>
      </c>
      <c r="D4633" s="6" t="s">
        <v>10015</v>
      </c>
      <c r="E4633" s="49" t="s">
        <v>215</v>
      </c>
      <c r="F4633" s="6" t="s">
        <v>60</v>
      </c>
      <c r="G4633" s="6" t="s">
        <v>60</v>
      </c>
      <c r="H4633" s="6" t="s">
        <v>60</v>
      </c>
      <c r="I4633" s="60" t="s">
        <v>22312</v>
      </c>
      <c r="J4633" s="49" t="s">
        <v>22313</v>
      </c>
      <c r="K4633" s="6" t="s">
        <v>22314</v>
      </c>
      <c r="L4633" s="29">
        <f>IF($J$6="с учетом НДС",VLOOKUP(I4633,LEGEND!B:E,4,0)*(1-M4633),VLOOKUP(I4633,LEGEND!B:E,4,0)*(1-M4633)/1.2)</f>
        <v>3930</v>
      </c>
      <c r="M4633" s="57">
        <f>IF(AND(B4633&lt;&gt;"1_Электроинструмент",B4633&lt;&gt;"2_Садовая техника"),$J$5,IF($J$4&lt;=20%,$J$4,IFERROR(VLOOKUP(S4633,LEGEND!$L$2:$M$5,2,FALSE),$J$4)))</f>
        <v>0</v>
      </c>
      <c r="N4633" s="48" t="s">
        <v>60</v>
      </c>
      <c r="O4633" s="6" t="s">
        <v>60</v>
      </c>
      <c r="P4633" s="49" t="s">
        <v>66</v>
      </c>
      <c r="Q4633" s="49" t="s">
        <v>67</v>
      </c>
      <c r="R4633" s="6" t="s">
        <v>60</v>
      </c>
      <c r="S4633" s="49" t="s">
        <v>60</v>
      </c>
      <c r="T4633" s="73" t="str">
        <f>IF(_xlfn.XLOOKUP(I4633,LEGEND!B:B,LEGEND!H:H)&lt;&gt;"-",HYPERLINK(_xlfn.XLOOKUP(I4633,LEGEND!B:B,LEGEND!H:H),"link"),_xlfn.XLOOKUP(I4633,LEGEND!B:B,LEGEND!H:H))</f>
        <v>link</v>
      </c>
      <c r="U4633" s="73" t="str">
        <f>HYPERLINK(_xlfn.XLOOKUP(I4633,LEGEND!B:B,LEGEND!I:I))</f>
        <v>https://milwaukee-media-images.s3.amazonaws.com/hi/4932472003--Hero_1.jpg</v>
      </c>
      <c r="V4633" s="51" t="s">
        <v>22315</v>
      </c>
      <c r="W4633" s="63" t="s">
        <v>71</v>
      </c>
      <c r="X4633" s="64">
        <v>344</v>
      </c>
      <c r="Y4633" s="64">
        <v>278</v>
      </c>
      <c r="Z4633" s="64">
        <v>55</v>
      </c>
      <c r="AA4633" s="84">
        <v>1.72</v>
      </c>
      <c r="AB4633" s="85">
        <v>1</v>
      </c>
      <c r="AC4633" s="85">
        <v>1</v>
      </c>
    </row>
    <row r="4634" spans="1:29" ht="25.5">
      <c r="A4634" s="1"/>
      <c r="B4634" s="6" t="s">
        <v>9969</v>
      </c>
      <c r="C4634" s="6" t="s">
        <v>8778</v>
      </c>
      <c r="D4634" s="6" t="s">
        <v>10015</v>
      </c>
      <c r="E4634" s="49" t="s">
        <v>215</v>
      </c>
      <c r="F4634" s="6" t="s">
        <v>60</v>
      </c>
      <c r="G4634" s="6" t="s">
        <v>60</v>
      </c>
      <c r="H4634" s="6" t="s">
        <v>60</v>
      </c>
      <c r="I4634" s="60" t="s">
        <v>22316</v>
      </c>
      <c r="J4634" s="49" t="s">
        <v>22317</v>
      </c>
      <c r="K4634" s="6" t="s">
        <v>22318</v>
      </c>
      <c r="L4634" s="29">
        <f>IF($J$6="с учетом НДС",VLOOKUP(I4634,LEGEND!B:E,4,0)*(1-M4634),VLOOKUP(I4634,LEGEND!B:E,4,0)*(1-M4634)/1.2)</f>
        <v>4610</v>
      </c>
      <c r="M4634" s="57">
        <f>IF(AND(B4634&lt;&gt;"1_Электроинструмент",B4634&lt;&gt;"2_Садовая техника"),$J$5,IF($J$4&lt;=20%,$J$4,IFERROR(VLOOKUP(S4634,LEGEND!$L$2:$M$5,2,FALSE),$J$4)))</f>
        <v>0</v>
      </c>
      <c r="N4634" s="48" t="s">
        <v>60</v>
      </c>
      <c r="O4634" s="6" t="s">
        <v>60</v>
      </c>
      <c r="P4634" s="49" t="s">
        <v>66</v>
      </c>
      <c r="Q4634" s="49" t="s">
        <v>67</v>
      </c>
      <c r="R4634" s="6" t="s">
        <v>60</v>
      </c>
      <c r="S4634" s="49" t="s">
        <v>60</v>
      </c>
      <c r="T4634" s="73" t="str">
        <f>IF(_xlfn.XLOOKUP(I4634,LEGEND!B:B,LEGEND!H:H)&lt;&gt;"-",HYPERLINK(_xlfn.XLOOKUP(I4634,LEGEND!B:B,LEGEND!H:H),"link"),_xlfn.XLOOKUP(I4634,LEGEND!B:B,LEGEND!H:H))</f>
        <v>link</v>
      </c>
      <c r="U4634" s="73" t="str">
        <f>HYPERLINK(_xlfn.XLOOKUP(I4634,LEGEND!B:B,LEGEND!I:I))</f>
        <v>https://milwaukee-media-images.s3.amazonaws.com/hi/4932464067--Hero_1.jpg</v>
      </c>
      <c r="V4634" s="51" t="s">
        <v>22319</v>
      </c>
      <c r="W4634" s="63" t="s">
        <v>1189</v>
      </c>
      <c r="X4634" s="64">
        <v>50</v>
      </c>
      <c r="Y4634" s="64">
        <v>175</v>
      </c>
      <c r="Z4634" s="64">
        <v>345</v>
      </c>
      <c r="AA4634" s="84">
        <v>0.5</v>
      </c>
      <c r="AB4634" s="85">
        <v>1</v>
      </c>
      <c r="AC4634" s="85">
        <v>1</v>
      </c>
    </row>
    <row r="4635" spans="1:29" ht="25.5">
      <c r="A4635" s="1"/>
      <c r="B4635" s="6" t="s">
        <v>9969</v>
      </c>
      <c r="C4635" s="6" t="s">
        <v>8778</v>
      </c>
      <c r="D4635" s="6" t="s">
        <v>10015</v>
      </c>
      <c r="E4635" s="49" t="s">
        <v>215</v>
      </c>
      <c r="F4635" s="6" t="s">
        <v>60</v>
      </c>
      <c r="G4635" s="6" t="s">
        <v>60</v>
      </c>
      <c r="H4635" s="6" t="s">
        <v>60</v>
      </c>
      <c r="I4635" s="60" t="s">
        <v>22320</v>
      </c>
      <c r="J4635" s="49" t="s">
        <v>22321</v>
      </c>
      <c r="K4635" s="6" t="s">
        <v>22318</v>
      </c>
      <c r="L4635" s="29">
        <f>IF($J$6="с учетом НДС",VLOOKUP(I4635,LEGEND!B:E,4,0)*(1-M4635),VLOOKUP(I4635,LEGEND!B:E,4,0)*(1-M4635)/1.2)</f>
        <v>4610</v>
      </c>
      <c r="M4635" s="57">
        <f>IF(AND(B4635&lt;&gt;"1_Электроинструмент",B4635&lt;&gt;"2_Садовая техника"),$J$5,IF($J$4&lt;=20%,$J$4,IFERROR(VLOOKUP(S4635,LEGEND!$L$2:$M$5,2,FALSE),$J$4)))</f>
        <v>0</v>
      </c>
      <c r="N4635" s="48" t="s">
        <v>60</v>
      </c>
      <c r="O4635" s="6" t="s">
        <v>60</v>
      </c>
      <c r="P4635" s="49" t="s">
        <v>66</v>
      </c>
      <c r="Q4635" s="49" t="s">
        <v>67</v>
      </c>
      <c r="R4635" s="6" t="s">
        <v>60</v>
      </c>
      <c r="S4635" s="49" t="s">
        <v>60</v>
      </c>
      <c r="T4635" s="73" t="str">
        <f>IF(_xlfn.XLOOKUP(I4635,LEGEND!B:B,LEGEND!H:H)&lt;&gt;"-",HYPERLINK(_xlfn.XLOOKUP(I4635,LEGEND!B:B,LEGEND!H:H),"link"),_xlfn.XLOOKUP(I4635,LEGEND!B:B,LEGEND!H:H))</f>
        <v>link</v>
      </c>
      <c r="U4635" s="73" t="str">
        <f>HYPERLINK(_xlfn.XLOOKUP(I4635,LEGEND!B:B,LEGEND!I:I))</f>
        <v>https://milwaukee-media-images.s3.amazonaws.com/hi/4932464068--Hero_1.jpg</v>
      </c>
      <c r="V4635" s="51" t="s">
        <v>22322</v>
      </c>
      <c r="W4635" s="63" t="s">
        <v>1189</v>
      </c>
      <c r="X4635" s="64">
        <v>50</v>
      </c>
      <c r="Y4635" s="64">
        <v>175</v>
      </c>
      <c r="Z4635" s="64">
        <v>345</v>
      </c>
      <c r="AA4635" s="84">
        <v>0.5</v>
      </c>
      <c r="AB4635" s="85">
        <v>1</v>
      </c>
      <c r="AC4635" s="85">
        <v>1</v>
      </c>
    </row>
    <row r="4636" spans="1:29" ht="25.5">
      <c r="A4636" s="1"/>
      <c r="B4636" s="6" t="s">
        <v>9969</v>
      </c>
      <c r="C4636" s="6" t="s">
        <v>8778</v>
      </c>
      <c r="D4636" s="6" t="s">
        <v>10015</v>
      </c>
      <c r="E4636" s="49" t="s">
        <v>215</v>
      </c>
      <c r="F4636" s="6" t="s">
        <v>60</v>
      </c>
      <c r="G4636" s="6" t="s">
        <v>60</v>
      </c>
      <c r="H4636" s="6" t="s">
        <v>60</v>
      </c>
      <c r="I4636" s="60" t="s">
        <v>22323</v>
      </c>
      <c r="J4636" s="49" t="s">
        <v>22324</v>
      </c>
      <c r="K4636" s="6" t="s">
        <v>22325</v>
      </c>
      <c r="L4636" s="29">
        <f>IF($J$6="с учетом НДС",VLOOKUP(I4636,LEGEND!B:E,4,0)*(1-M4636),VLOOKUP(I4636,LEGEND!B:E,4,0)*(1-M4636)/1.2)</f>
        <v>5300</v>
      </c>
      <c r="M4636" s="57">
        <f>IF(AND(B4636&lt;&gt;"1_Электроинструмент",B4636&lt;&gt;"2_Садовая техника"),$J$5,IF($J$4&lt;=20%,$J$4,IFERROR(VLOOKUP(S4636,LEGEND!$L$2:$M$5,2,FALSE),$J$4)))</f>
        <v>0</v>
      </c>
      <c r="N4636" s="48" t="s">
        <v>60</v>
      </c>
      <c r="O4636" s="6" t="s">
        <v>60</v>
      </c>
      <c r="P4636" s="49" t="s">
        <v>66</v>
      </c>
      <c r="Q4636" s="49" t="s">
        <v>67</v>
      </c>
      <c r="R4636" s="6" t="s">
        <v>60</v>
      </c>
      <c r="S4636" s="49" t="s">
        <v>60</v>
      </c>
      <c r="T4636" s="73" t="str">
        <f>IF(_xlfn.XLOOKUP(I4636,LEGEND!B:B,LEGEND!H:H)&lt;&gt;"-",HYPERLINK(_xlfn.XLOOKUP(I4636,LEGEND!B:B,LEGEND!H:H),"link"),_xlfn.XLOOKUP(I4636,LEGEND!B:B,LEGEND!H:H))</f>
        <v>-</v>
      </c>
      <c r="U4636" s="73" t="str">
        <f>HYPERLINK(_xlfn.XLOOKUP(I4636,LEGEND!B:B,LEGEND!I:I))</f>
        <v>-</v>
      </c>
      <c r="V4636" s="51" t="s">
        <v>22326</v>
      </c>
      <c r="W4636" s="63" t="s">
        <v>1189</v>
      </c>
      <c r="X4636" s="64">
        <v>180</v>
      </c>
      <c r="Y4636" s="64">
        <v>50</v>
      </c>
      <c r="Z4636" s="64">
        <v>50</v>
      </c>
      <c r="AA4636" s="84">
        <v>0.44</v>
      </c>
      <c r="AB4636" s="85">
        <v>1</v>
      </c>
      <c r="AC4636" s="85">
        <v>1</v>
      </c>
    </row>
    <row r="4637" spans="1:29" ht="25.5">
      <c r="A4637" s="1"/>
      <c r="B4637" s="6" t="s">
        <v>9969</v>
      </c>
      <c r="C4637" s="6" t="s">
        <v>8778</v>
      </c>
      <c r="D4637" s="6" t="s">
        <v>10015</v>
      </c>
      <c r="E4637" s="49" t="s">
        <v>215</v>
      </c>
      <c r="F4637" s="6" t="s">
        <v>60</v>
      </c>
      <c r="G4637" s="6" t="s">
        <v>60</v>
      </c>
      <c r="H4637" s="6" t="s">
        <v>60</v>
      </c>
      <c r="I4637" s="60" t="s">
        <v>22327</v>
      </c>
      <c r="J4637" s="49" t="s">
        <v>22328</v>
      </c>
      <c r="K4637" s="6" t="s">
        <v>22329</v>
      </c>
      <c r="L4637" s="29">
        <f>IF($J$6="с учетом НДС",VLOOKUP(I4637,LEGEND!B:E,4,0)*(1-M4637),VLOOKUP(I4637,LEGEND!B:E,4,0)*(1-M4637)/1.2)</f>
        <v>6800</v>
      </c>
      <c r="M4637" s="57">
        <f>IF(AND(B4637&lt;&gt;"1_Электроинструмент",B4637&lt;&gt;"2_Садовая техника"),$J$5,IF($J$4&lt;=20%,$J$4,IFERROR(VLOOKUP(S4637,LEGEND!$L$2:$M$5,2,FALSE),$J$4)))</f>
        <v>0</v>
      </c>
      <c r="N4637" s="48" t="s">
        <v>60</v>
      </c>
      <c r="O4637" s="6" t="s">
        <v>60</v>
      </c>
      <c r="P4637" s="49" t="s">
        <v>66</v>
      </c>
      <c r="Q4637" s="49" t="s">
        <v>67</v>
      </c>
      <c r="R4637" s="6" t="s">
        <v>60</v>
      </c>
      <c r="S4637" s="49" t="s">
        <v>60</v>
      </c>
      <c r="T4637" s="73" t="str">
        <f>IF(_xlfn.XLOOKUP(I4637,LEGEND!B:B,LEGEND!H:H)&lt;&gt;"-",HYPERLINK(_xlfn.XLOOKUP(I4637,LEGEND!B:B,LEGEND!H:H),"link"),_xlfn.XLOOKUP(I4637,LEGEND!B:B,LEGEND!H:H))</f>
        <v>-</v>
      </c>
      <c r="U4637" s="73" t="str">
        <f>HYPERLINK(_xlfn.XLOOKUP(I4637,LEGEND!B:B,LEGEND!I:I))</f>
        <v>-</v>
      </c>
      <c r="V4637" s="51" t="s">
        <v>22330</v>
      </c>
      <c r="W4637" s="63" t="s">
        <v>1189</v>
      </c>
      <c r="X4637" s="64">
        <v>180</v>
      </c>
      <c r="Y4637" s="64">
        <v>50</v>
      </c>
      <c r="Z4637" s="64">
        <v>50</v>
      </c>
      <c r="AA4637" s="84">
        <v>0.56000000000000005</v>
      </c>
      <c r="AB4637" s="85">
        <v>1</v>
      </c>
      <c r="AC4637" s="85">
        <v>1</v>
      </c>
    </row>
    <row r="4638" spans="1:29" ht="25.5">
      <c r="A4638" s="1"/>
      <c r="B4638" s="6" t="s">
        <v>9969</v>
      </c>
      <c r="C4638" s="6" t="s">
        <v>8778</v>
      </c>
      <c r="D4638" s="6" t="s">
        <v>10015</v>
      </c>
      <c r="E4638" s="49" t="s">
        <v>215</v>
      </c>
      <c r="F4638" s="6" t="s">
        <v>60</v>
      </c>
      <c r="G4638" s="6" t="s">
        <v>60</v>
      </c>
      <c r="H4638" s="6" t="s">
        <v>60</v>
      </c>
      <c r="I4638" s="60" t="s">
        <v>22331</v>
      </c>
      <c r="J4638" s="49" t="s">
        <v>22332</v>
      </c>
      <c r="K4638" s="6" t="s">
        <v>22333</v>
      </c>
      <c r="L4638" s="29">
        <f>IF($J$6="с учетом НДС",VLOOKUP(I4638,LEGEND!B:E,4,0)*(1-M4638),VLOOKUP(I4638,LEGEND!B:E,4,0)*(1-M4638)/1.2)</f>
        <v>43500</v>
      </c>
      <c r="M4638" s="57">
        <f>IF(AND(B4638&lt;&gt;"1_Электроинструмент",B4638&lt;&gt;"2_Садовая техника"),$J$5,IF($J$4&lt;=20%,$J$4,IFERROR(VLOOKUP(S4638,LEGEND!$L$2:$M$5,2,FALSE),$J$4)))</f>
        <v>0</v>
      </c>
      <c r="N4638" s="48" t="s">
        <v>60</v>
      </c>
      <c r="O4638" s="6" t="s">
        <v>60</v>
      </c>
      <c r="P4638" s="49" t="s">
        <v>66</v>
      </c>
      <c r="Q4638" s="49" t="s">
        <v>67</v>
      </c>
      <c r="R4638" s="6" t="s">
        <v>60</v>
      </c>
      <c r="S4638" s="49" t="s">
        <v>60</v>
      </c>
      <c r="T4638" s="73" t="str">
        <f>IF(_xlfn.XLOOKUP(I4638,LEGEND!B:B,LEGEND!H:H)&lt;&gt;"-",HYPERLINK(_xlfn.XLOOKUP(I4638,LEGEND!B:B,LEGEND!H:H),"link"),_xlfn.XLOOKUP(I4638,LEGEND!B:B,LEGEND!H:H))</f>
        <v>link</v>
      </c>
      <c r="U4638" s="73" t="str">
        <f>HYPERLINK(_xlfn.XLOOKUP(I4638,LEGEND!B:B,LEGEND!I:I))</f>
        <v>https://milwaukee-media-images.s3.amazonaws.com/hi/4932472208--Hero_1.jpg</v>
      </c>
      <c r="V4638" s="51" t="s">
        <v>22334</v>
      </c>
      <c r="W4638" s="63" t="s">
        <v>71</v>
      </c>
      <c r="X4638" s="64">
        <v>1060</v>
      </c>
      <c r="Y4638" s="64">
        <v>650</v>
      </c>
      <c r="Z4638" s="64">
        <v>240</v>
      </c>
      <c r="AA4638" s="84">
        <v>17.7</v>
      </c>
      <c r="AB4638" s="85">
        <v>1</v>
      </c>
      <c r="AC4638" s="85">
        <v>1</v>
      </c>
    </row>
    <row r="4639" spans="1:29" ht="25.5">
      <c r="A4639" s="1"/>
      <c r="B4639" s="6" t="s">
        <v>9969</v>
      </c>
      <c r="C4639" s="6" t="s">
        <v>8778</v>
      </c>
      <c r="D4639" s="6" t="s">
        <v>10015</v>
      </c>
      <c r="E4639" s="49" t="s">
        <v>215</v>
      </c>
      <c r="F4639" s="6" t="s">
        <v>8839</v>
      </c>
      <c r="G4639" s="6" t="s">
        <v>60</v>
      </c>
      <c r="H4639" s="6" t="s">
        <v>60</v>
      </c>
      <c r="I4639" s="60" t="s">
        <v>10286</v>
      </c>
      <c r="J4639" s="49" t="s">
        <v>10287</v>
      </c>
      <c r="K4639" s="6" t="s">
        <v>10288</v>
      </c>
      <c r="L4639" s="29">
        <f>IF($J$6="с учетом НДС",VLOOKUP(I4639,LEGEND!B:E,4,0)*(1-M4639),VLOOKUP(I4639,LEGEND!B:E,4,0)*(1-M4639)/1.2)</f>
        <v>620</v>
      </c>
      <c r="M4639" s="57">
        <f>IF(AND(B4639&lt;&gt;"1_Электроинструмент",B4639&lt;&gt;"2_Садовая техника"),$J$5,IF($J$4&lt;=20%,$J$4,IFERROR(VLOOKUP(S4639,LEGEND!$L$2:$M$5,2,FALSE),$J$4)))</f>
        <v>0</v>
      </c>
      <c r="N4639" s="48" t="s">
        <v>60</v>
      </c>
      <c r="O4639" s="6" t="s">
        <v>42</v>
      </c>
      <c r="P4639" s="49" t="s">
        <v>66</v>
      </c>
      <c r="Q4639" s="49" t="s">
        <v>473</v>
      </c>
      <c r="R4639" s="6" t="s">
        <v>60</v>
      </c>
      <c r="S4639" s="49" t="s">
        <v>60</v>
      </c>
      <c r="T4639" s="73" t="str">
        <f>IF(_xlfn.XLOOKUP(I4639,LEGEND!B:B,LEGEND!H:H)&lt;&gt;"-",HYPERLINK(_xlfn.XLOOKUP(I4639,LEGEND!B:B,LEGEND!H:H),"link"),_xlfn.XLOOKUP(I4639,LEGEND!B:B,LEGEND!H:H))</f>
        <v>-</v>
      </c>
      <c r="U4639" s="73" t="str">
        <f>HYPERLINK(_xlfn.XLOOKUP(I4639,LEGEND!B:B,LEGEND!I:I))</f>
        <v>-</v>
      </c>
      <c r="V4639" s="51" t="s">
        <v>10289</v>
      </c>
      <c r="W4639" s="63" t="s">
        <v>71</v>
      </c>
      <c r="X4639" s="64">
        <v>65</v>
      </c>
      <c r="Y4639" s="64">
        <v>0.5</v>
      </c>
      <c r="Z4639" s="64">
        <v>3</v>
      </c>
      <c r="AA4639" s="84">
        <v>0.16600000000000001</v>
      </c>
      <c r="AB4639" s="85">
        <v>1</v>
      </c>
      <c r="AC4639" s="85">
        <v>1</v>
      </c>
    </row>
    <row r="4640" spans="1:29" ht="25.5">
      <c r="A4640" s="1"/>
      <c r="B4640" s="6" t="s">
        <v>9969</v>
      </c>
      <c r="C4640" s="6" t="s">
        <v>8778</v>
      </c>
      <c r="D4640" s="6" t="s">
        <v>10015</v>
      </c>
      <c r="E4640" s="49" t="s">
        <v>215</v>
      </c>
      <c r="F4640" s="6" t="s">
        <v>8839</v>
      </c>
      <c r="G4640" s="6" t="s">
        <v>60</v>
      </c>
      <c r="H4640" s="6" t="s">
        <v>60</v>
      </c>
      <c r="I4640" s="60" t="s">
        <v>10190</v>
      </c>
      <c r="J4640" s="49" t="s">
        <v>10191</v>
      </c>
      <c r="K4640" s="6" t="s">
        <v>10192</v>
      </c>
      <c r="L4640" s="29">
        <f>IF($J$6="с учетом НДС",VLOOKUP(I4640,LEGEND!B:E,4,0)*(1-M4640),VLOOKUP(I4640,LEGEND!B:E,4,0)*(1-M4640)/1.2)</f>
        <v>820</v>
      </c>
      <c r="M4640" s="57">
        <f>IF(AND(B4640&lt;&gt;"1_Электроинструмент",B4640&lt;&gt;"2_Садовая техника"),$J$5,IF($J$4&lt;=20%,$J$4,IFERROR(VLOOKUP(S4640,LEGEND!$L$2:$M$5,2,FALSE),$J$4)))</f>
        <v>0</v>
      </c>
      <c r="N4640" s="48" t="s">
        <v>60</v>
      </c>
      <c r="O4640" s="6" t="s">
        <v>42</v>
      </c>
      <c r="P4640" s="49" t="s">
        <v>66</v>
      </c>
      <c r="Q4640" s="49" t="s">
        <v>473</v>
      </c>
      <c r="R4640" s="6" t="s">
        <v>60</v>
      </c>
      <c r="S4640" s="49" t="s">
        <v>60</v>
      </c>
      <c r="T4640" s="73" t="str">
        <f>IF(_xlfn.XLOOKUP(I4640,LEGEND!B:B,LEGEND!H:H)&lt;&gt;"-",HYPERLINK(_xlfn.XLOOKUP(I4640,LEGEND!B:B,LEGEND!H:H),"link"),_xlfn.XLOOKUP(I4640,LEGEND!B:B,LEGEND!H:H))</f>
        <v>-</v>
      </c>
      <c r="U4640" s="73" t="str">
        <f>HYPERLINK(_xlfn.XLOOKUP(I4640,LEGEND!B:B,LEGEND!I:I))</f>
        <v>-</v>
      </c>
      <c r="V4640" s="51" t="s">
        <v>10193</v>
      </c>
      <c r="W4640" s="63" t="s">
        <v>71</v>
      </c>
      <c r="X4640" s="64">
        <v>47</v>
      </c>
      <c r="Y4640" s="64">
        <v>43</v>
      </c>
      <c r="Z4640" s="64">
        <v>250</v>
      </c>
      <c r="AA4640" s="84">
        <v>5.7000000000000002E-2</v>
      </c>
      <c r="AB4640" s="85">
        <v>1</v>
      </c>
      <c r="AC4640" s="85">
        <v>1</v>
      </c>
    </row>
    <row r="4641" spans="1:29" ht="25.5">
      <c r="A4641" s="1"/>
      <c r="B4641" s="6" t="s">
        <v>9969</v>
      </c>
      <c r="C4641" s="6" t="s">
        <v>8778</v>
      </c>
      <c r="D4641" s="6" t="s">
        <v>10015</v>
      </c>
      <c r="E4641" s="49" t="s">
        <v>215</v>
      </c>
      <c r="F4641" s="6" t="s">
        <v>8839</v>
      </c>
      <c r="G4641" s="6" t="s">
        <v>60</v>
      </c>
      <c r="H4641" s="6" t="s">
        <v>60</v>
      </c>
      <c r="I4641" s="60" t="s">
        <v>10218</v>
      </c>
      <c r="J4641" s="49" t="s">
        <v>10219</v>
      </c>
      <c r="K4641" s="6" t="s">
        <v>10220</v>
      </c>
      <c r="L4641" s="29">
        <f>IF($J$6="с учетом НДС",VLOOKUP(I4641,LEGEND!B:E,4,0)*(1-M4641),VLOOKUP(I4641,LEGEND!B:E,4,0)*(1-M4641)/1.2)</f>
        <v>820</v>
      </c>
      <c r="M4641" s="57">
        <f>IF(AND(B4641&lt;&gt;"1_Электроинструмент",B4641&lt;&gt;"2_Садовая техника"),$J$5,IF($J$4&lt;=20%,$J$4,IFERROR(VLOOKUP(S4641,LEGEND!$L$2:$M$5,2,FALSE),$J$4)))</f>
        <v>0</v>
      </c>
      <c r="N4641" s="48" t="s">
        <v>60</v>
      </c>
      <c r="O4641" s="6" t="s">
        <v>42</v>
      </c>
      <c r="P4641" s="49" t="s">
        <v>66</v>
      </c>
      <c r="Q4641" s="49" t="s">
        <v>473</v>
      </c>
      <c r="R4641" s="6" t="s">
        <v>60</v>
      </c>
      <c r="S4641" s="49" t="s">
        <v>60</v>
      </c>
      <c r="T4641" s="73" t="str">
        <f>IF(_xlfn.XLOOKUP(I4641,LEGEND!B:B,LEGEND!H:H)&lt;&gt;"-",HYPERLINK(_xlfn.XLOOKUP(I4641,LEGEND!B:B,LEGEND!H:H),"link"),_xlfn.XLOOKUP(I4641,LEGEND!B:B,LEGEND!H:H))</f>
        <v>-</v>
      </c>
      <c r="U4641" s="73" t="str">
        <f>HYPERLINK(_xlfn.XLOOKUP(I4641,LEGEND!B:B,LEGEND!I:I))</f>
        <v>-</v>
      </c>
      <c r="V4641" s="51" t="s">
        <v>10221</v>
      </c>
      <c r="W4641" s="63" t="s">
        <v>71</v>
      </c>
      <c r="X4641" s="64">
        <v>48</v>
      </c>
      <c r="Y4641" s="64">
        <v>43</v>
      </c>
      <c r="Z4641" s="64">
        <v>232</v>
      </c>
      <c r="AA4641" s="84">
        <v>7.0000000000000007E-2</v>
      </c>
      <c r="AB4641" s="85">
        <v>1</v>
      </c>
      <c r="AC4641" s="85">
        <v>1</v>
      </c>
    </row>
    <row r="4642" spans="1:29" ht="25.5">
      <c r="A4642" s="1"/>
      <c r="B4642" s="6" t="s">
        <v>9969</v>
      </c>
      <c r="C4642" s="6" t="s">
        <v>8778</v>
      </c>
      <c r="D4642" s="6" t="s">
        <v>10015</v>
      </c>
      <c r="E4642" s="49" t="s">
        <v>215</v>
      </c>
      <c r="F4642" s="6" t="s">
        <v>8839</v>
      </c>
      <c r="G4642" s="6" t="s">
        <v>60</v>
      </c>
      <c r="H4642" s="6" t="s">
        <v>60</v>
      </c>
      <c r="I4642" s="60" t="s">
        <v>10234</v>
      </c>
      <c r="J4642" s="49" t="s">
        <v>10235</v>
      </c>
      <c r="K4642" s="6" t="s">
        <v>10236</v>
      </c>
      <c r="L4642" s="29">
        <f>IF($J$6="с учетом НДС",VLOOKUP(I4642,LEGEND!B:E,4,0)*(1-M4642),VLOOKUP(I4642,LEGEND!B:E,4,0)*(1-M4642)/1.2)</f>
        <v>820</v>
      </c>
      <c r="M4642" s="57">
        <f>IF(AND(B4642&lt;&gt;"1_Электроинструмент",B4642&lt;&gt;"2_Садовая техника"),$J$5,IF($J$4&lt;=20%,$J$4,IFERROR(VLOOKUP(S4642,LEGEND!$L$2:$M$5,2,FALSE),$J$4)))</f>
        <v>0</v>
      </c>
      <c r="N4642" s="48" t="s">
        <v>60</v>
      </c>
      <c r="O4642" s="6" t="s">
        <v>42</v>
      </c>
      <c r="P4642" s="49" t="s">
        <v>66</v>
      </c>
      <c r="Q4642" s="49" t="s">
        <v>473</v>
      </c>
      <c r="R4642" s="6" t="s">
        <v>60</v>
      </c>
      <c r="S4642" s="49" t="s">
        <v>60</v>
      </c>
      <c r="T4642" s="73" t="str">
        <f>IF(_xlfn.XLOOKUP(I4642,LEGEND!B:B,LEGEND!H:H)&lt;&gt;"-",HYPERLINK(_xlfn.XLOOKUP(I4642,LEGEND!B:B,LEGEND!H:H),"link"),_xlfn.XLOOKUP(I4642,LEGEND!B:B,LEGEND!H:H))</f>
        <v>-</v>
      </c>
      <c r="U4642" s="73" t="str">
        <f>HYPERLINK(_xlfn.XLOOKUP(I4642,LEGEND!B:B,LEGEND!I:I))</f>
        <v>-</v>
      </c>
      <c r="V4642" s="51" t="s">
        <v>10237</v>
      </c>
      <c r="W4642" s="63" t="s">
        <v>71</v>
      </c>
      <c r="X4642" s="64">
        <v>48</v>
      </c>
      <c r="Y4642" s="64">
        <v>43</v>
      </c>
      <c r="Z4642" s="64">
        <v>232</v>
      </c>
      <c r="AA4642" s="84">
        <v>7.0000000000000007E-2</v>
      </c>
      <c r="AB4642" s="85">
        <v>1</v>
      </c>
      <c r="AC4642" s="85">
        <v>1</v>
      </c>
    </row>
    <row r="4643" spans="1:29" ht="25.5">
      <c r="A4643" s="1"/>
      <c r="B4643" s="6" t="s">
        <v>9969</v>
      </c>
      <c r="C4643" s="6" t="s">
        <v>8778</v>
      </c>
      <c r="D4643" s="6" t="s">
        <v>10015</v>
      </c>
      <c r="E4643" s="49" t="s">
        <v>215</v>
      </c>
      <c r="F4643" s="6" t="s">
        <v>8839</v>
      </c>
      <c r="G4643" s="6" t="s">
        <v>60</v>
      </c>
      <c r="H4643" s="6" t="s">
        <v>60</v>
      </c>
      <c r="I4643" s="60" t="s">
        <v>10250</v>
      </c>
      <c r="J4643" s="49" t="s">
        <v>10251</v>
      </c>
      <c r="K4643" s="6" t="s">
        <v>10252</v>
      </c>
      <c r="L4643" s="29">
        <f>IF($J$6="с учетом НДС",VLOOKUP(I4643,LEGEND!B:E,4,0)*(1-M4643),VLOOKUP(I4643,LEGEND!B:E,4,0)*(1-M4643)/1.2)</f>
        <v>820</v>
      </c>
      <c r="M4643" s="57">
        <f>IF(AND(B4643&lt;&gt;"1_Электроинструмент",B4643&lt;&gt;"2_Садовая техника"),$J$5,IF($J$4&lt;=20%,$J$4,IFERROR(VLOOKUP(S4643,LEGEND!$L$2:$M$5,2,FALSE),$J$4)))</f>
        <v>0</v>
      </c>
      <c r="N4643" s="48" t="s">
        <v>60</v>
      </c>
      <c r="O4643" s="6" t="s">
        <v>42</v>
      </c>
      <c r="P4643" s="49" t="s">
        <v>66</v>
      </c>
      <c r="Q4643" s="49" t="s">
        <v>473</v>
      </c>
      <c r="R4643" s="6" t="s">
        <v>60</v>
      </c>
      <c r="S4643" s="49" t="s">
        <v>60</v>
      </c>
      <c r="T4643" s="73" t="str">
        <f>IF(_xlfn.XLOOKUP(I4643,LEGEND!B:B,LEGEND!H:H)&lt;&gt;"-",HYPERLINK(_xlfn.XLOOKUP(I4643,LEGEND!B:B,LEGEND!H:H),"link"),_xlfn.XLOOKUP(I4643,LEGEND!B:B,LEGEND!H:H))</f>
        <v>-</v>
      </c>
      <c r="U4643" s="73" t="str">
        <f>HYPERLINK(_xlfn.XLOOKUP(I4643,LEGEND!B:B,LEGEND!I:I))</f>
        <v>-</v>
      </c>
      <c r="V4643" s="51" t="s">
        <v>10253</v>
      </c>
      <c r="W4643" s="63" t="s">
        <v>71</v>
      </c>
      <c r="X4643" s="64">
        <v>48</v>
      </c>
      <c r="Y4643" s="64">
        <v>43</v>
      </c>
      <c r="Z4643" s="64">
        <v>232</v>
      </c>
      <c r="AA4643" s="84">
        <v>0.06</v>
      </c>
      <c r="AB4643" s="85">
        <v>1</v>
      </c>
      <c r="AC4643" s="85">
        <v>1</v>
      </c>
    </row>
    <row r="4644" spans="1:29" ht="25.5">
      <c r="A4644" s="1"/>
      <c r="B4644" s="6" t="s">
        <v>9969</v>
      </c>
      <c r="C4644" s="6" t="s">
        <v>8778</v>
      </c>
      <c r="D4644" s="6" t="s">
        <v>10015</v>
      </c>
      <c r="E4644" s="49" t="s">
        <v>215</v>
      </c>
      <c r="F4644" s="6" t="s">
        <v>8839</v>
      </c>
      <c r="G4644" s="6" t="s">
        <v>60</v>
      </c>
      <c r="H4644" s="6" t="s">
        <v>60</v>
      </c>
      <c r="I4644" s="60" t="s">
        <v>10194</v>
      </c>
      <c r="J4644" s="49" t="s">
        <v>10195</v>
      </c>
      <c r="K4644" s="6" t="s">
        <v>10196</v>
      </c>
      <c r="L4644" s="29">
        <f>IF($J$6="с учетом НДС",VLOOKUP(I4644,LEGEND!B:E,4,0)*(1-M4644),VLOOKUP(I4644,LEGEND!B:E,4,0)*(1-M4644)/1.2)</f>
        <v>840</v>
      </c>
      <c r="M4644" s="57">
        <f>IF(AND(B4644&lt;&gt;"1_Электроинструмент",B4644&lt;&gt;"2_Садовая техника"),$J$5,IF($J$4&lt;=20%,$J$4,IFERROR(VLOOKUP(S4644,LEGEND!$L$2:$M$5,2,FALSE),$J$4)))</f>
        <v>0</v>
      </c>
      <c r="N4644" s="48" t="s">
        <v>60</v>
      </c>
      <c r="O4644" s="6" t="s">
        <v>42</v>
      </c>
      <c r="P4644" s="49" t="s">
        <v>66</v>
      </c>
      <c r="Q4644" s="49" t="s">
        <v>473</v>
      </c>
      <c r="R4644" s="6" t="s">
        <v>60</v>
      </c>
      <c r="S4644" s="49" t="s">
        <v>60</v>
      </c>
      <c r="T4644" s="73" t="str">
        <f>IF(_xlfn.XLOOKUP(I4644,LEGEND!B:B,LEGEND!H:H)&lt;&gt;"-",HYPERLINK(_xlfn.XLOOKUP(I4644,LEGEND!B:B,LEGEND!H:H),"link"),_xlfn.XLOOKUP(I4644,LEGEND!B:B,LEGEND!H:H))</f>
        <v>-</v>
      </c>
      <c r="U4644" s="73" t="str">
        <f>HYPERLINK(_xlfn.XLOOKUP(I4644,LEGEND!B:B,LEGEND!I:I))</f>
        <v>-</v>
      </c>
      <c r="V4644" s="51" t="s">
        <v>10197</v>
      </c>
      <c r="W4644" s="63" t="s">
        <v>71</v>
      </c>
      <c r="X4644" s="64">
        <v>48</v>
      </c>
      <c r="Y4644" s="64">
        <v>43</v>
      </c>
      <c r="Z4644" s="64">
        <v>276</v>
      </c>
      <c r="AA4644" s="84">
        <v>6.0999999999999999E-2</v>
      </c>
      <c r="AB4644" s="85">
        <v>1</v>
      </c>
      <c r="AC4644" s="85">
        <v>1</v>
      </c>
    </row>
    <row r="4645" spans="1:29" ht="25.5">
      <c r="A4645" s="1"/>
      <c r="B4645" s="6" t="s">
        <v>9969</v>
      </c>
      <c r="C4645" s="6" t="s">
        <v>8778</v>
      </c>
      <c r="D4645" s="6" t="s">
        <v>10015</v>
      </c>
      <c r="E4645" s="49" t="s">
        <v>215</v>
      </c>
      <c r="F4645" s="6" t="s">
        <v>8839</v>
      </c>
      <c r="G4645" s="6" t="s">
        <v>60</v>
      </c>
      <c r="H4645" s="6" t="s">
        <v>60</v>
      </c>
      <c r="I4645" s="60" t="s">
        <v>10254</v>
      </c>
      <c r="J4645" s="49" t="s">
        <v>10255</v>
      </c>
      <c r="K4645" s="6" t="s">
        <v>10256</v>
      </c>
      <c r="L4645" s="29">
        <f>IF($J$6="с учетом НДС",VLOOKUP(I4645,LEGEND!B:E,4,0)*(1-M4645),VLOOKUP(I4645,LEGEND!B:E,4,0)*(1-M4645)/1.2)</f>
        <v>860</v>
      </c>
      <c r="M4645" s="57">
        <f>IF(AND(B4645&lt;&gt;"1_Электроинструмент",B4645&lt;&gt;"2_Садовая техника"),$J$5,IF($J$4&lt;=20%,$J$4,IFERROR(VLOOKUP(S4645,LEGEND!$L$2:$M$5,2,FALSE),$J$4)))</f>
        <v>0</v>
      </c>
      <c r="N4645" s="48" t="s">
        <v>60</v>
      </c>
      <c r="O4645" s="6" t="s">
        <v>42</v>
      </c>
      <c r="P4645" s="49" t="s">
        <v>66</v>
      </c>
      <c r="Q4645" s="49" t="s">
        <v>473</v>
      </c>
      <c r="R4645" s="6" t="s">
        <v>60</v>
      </c>
      <c r="S4645" s="49" t="s">
        <v>60</v>
      </c>
      <c r="T4645" s="73" t="str">
        <f>IF(_xlfn.XLOOKUP(I4645,LEGEND!B:B,LEGEND!H:H)&lt;&gt;"-",HYPERLINK(_xlfn.XLOOKUP(I4645,LEGEND!B:B,LEGEND!H:H),"link"),_xlfn.XLOOKUP(I4645,LEGEND!B:B,LEGEND!H:H))</f>
        <v>-</v>
      </c>
      <c r="U4645" s="73" t="str">
        <f>HYPERLINK(_xlfn.XLOOKUP(I4645,LEGEND!B:B,LEGEND!I:I))</f>
        <v>-</v>
      </c>
      <c r="V4645" s="51" t="s">
        <v>10257</v>
      </c>
      <c r="W4645" s="63" t="s">
        <v>71</v>
      </c>
      <c r="X4645" s="64">
        <v>47</v>
      </c>
      <c r="Y4645" s="64">
        <v>43</v>
      </c>
      <c r="Z4645" s="64">
        <v>250</v>
      </c>
      <c r="AA4645" s="84">
        <v>6.8000000000000005E-2</v>
      </c>
      <c r="AB4645" s="85">
        <v>1</v>
      </c>
      <c r="AC4645" s="85">
        <v>1</v>
      </c>
    </row>
    <row r="4646" spans="1:29" ht="25.5">
      <c r="A4646" s="1"/>
      <c r="B4646" s="6" t="s">
        <v>9969</v>
      </c>
      <c r="C4646" s="6" t="s">
        <v>8778</v>
      </c>
      <c r="D4646" s="6" t="s">
        <v>10015</v>
      </c>
      <c r="E4646" s="49" t="s">
        <v>215</v>
      </c>
      <c r="F4646" s="6" t="s">
        <v>8839</v>
      </c>
      <c r="G4646" s="6" t="s">
        <v>60</v>
      </c>
      <c r="H4646" s="6" t="s">
        <v>60</v>
      </c>
      <c r="I4646" s="60" t="s">
        <v>10198</v>
      </c>
      <c r="J4646" s="49" t="s">
        <v>10199</v>
      </c>
      <c r="K4646" s="6" t="s">
        <v>10200</v>
      </c>
      <c r="L4646" s="29">
        <f>IF($J$6="с учетом НДС",VLOOKUP(I4646,LEGEND!B:E,4,0)*(1-M4646),VLOOKUP(I4646,LEGEND!B:E,4,0)*(1-M4646)/1.2)</f>
        <v>870</v>
      </c>
      <c r="M4646" s="57">
        <f>IF(AND(B4646&lt;&gt;"1_Электроинструмент",B4646&lt;&gt;"2_Садовая техника"),$J$5,IF($J$4&lt;=20%,$J$4,IFERROR(VLOOKUP(S4646,LEGEND!$L$2:$M$5,2,FALSE),$J$4)))</f>
        <v>0</v>
      </c>
      <c r="N4646" s="48" t="s">
        <v>60</v>
      </c>
      <c r="O4646" s="6" t="s">
        <v>42</v>
      </c>
      <c r="P4646" s="49" t="s">
        <v>66</v>
      </c>
      <c r="Q4646" s="49" t="s">
        <v>473</v>
      </c>
      <c r="R4646" s="6" t="s">
        <v>60</v>
      </c>
      <c r="S4646" s="49" t="s">
        <v>60</v>
      </c>
      <c r="T4646" s="73" t="str">
        <f>IF(_xlfn.XLOOKUP(I4646,LEGEND!B:B,LEGEND!H:H)&lt;&gt;"-",HYPERLINK(_xlfn.XLOOKUP(I4646,LEGEND!B:B,LEGEND!H:H),"link"),_xlfn.XLOOKUP(I4646,LEGEND!B:B,LEGEND!H:H))</f>
        <v>-</v>
      </c>
      <c r="U4646" s="73" t="str">
        <f>HYPERLINK(_xlfn.XLOOKUP(I4646,LEGEND!B:B,LEGEND!I:I))</f>
        <v>-</v>
      </c>
      <c r="V4646" s="51" t="s">
        <v>10201</v>
      </c>
      <c r="W4646" s="63" t="s">
        <v>71</v>
      </c>
      <c r="X4646" s="64">
        <v>48</v>
      </c>
      <c r="Y4646" s="64">
        <v>43</v>
      </c>
      <c r="Z4646" s="64">
        <v>275</v>
      </c>
      <c r="AA4646" s="84">
        <v>6.2E-2</v>
      </c>
      <c r="AB4646" s="85">
        <v>1</v>
      </c>
      <c r="AC4646" s="85">
        <v>1</v>
      </c>
    </row>
    <row r="4647" spans="1:29" ht="25.5">
      <c r="A4647" s="1"/>
      <c r="B4647" s="6" t="s">
        <v>9969</v>
      </c>
      <c r="C4647" s="6" t="s">
        <v>8778</v>
      </c>
      <c r="D4647" s="6" t="s">
        <v>10015</v>
      </c>
      <c r="E4647" s="49" t="s">
        <v>215</v>
      </c>
      <c r="F4647" s="6" t="s">
        <v>8839</v>
      </c>
      <c r="G4647" s="6" t="s">
        <v>60</v>
      </c>
      <c r="H4647" s="6" t="s">
        <v>60</v>
      </c>
      <c r="I4647" s="60" t="s">
        <v>10202</v>
      </c>
      <c r="J4647" s="49" t="s">
        <v>10203</v>
      </c>
      <c r="K4647" s="6" t="s">
        <v>10204</v>
      </c>
      <c r="L4647" s="29">
        <f>IF($J$6="с учетом НДС",VLOOKUP(I4647,LEGEND!B:E,4,0)*(1-M4647),VLOOKUP(I4647,LEGEND!B:E,4,0)*(1-M4647)/1.2)</f>
        <v>880</v>
      </c>
      <c r="M4647" s="57">
        <f>IF(AND(B4647&lt;&gt;"1_Электроинструмент",B4647&lt;&gt;"2_Садовая техника"),$J$5,IF($J$4&lt;=20%,$J$4,IFERROR(VLOOKUP(S4647,LEGEND!$L$2:$M$5,2,FALSE),$J$4)))</f>
        <v>0</v>
      </c>
      <c r="N4647" s="48" t="s">
        <v>60</v>
      </c>
      <c r="O4647" s="6" t="s">
        <v>42</v>
      </c>
      <c r="P4647" s="49" t="s">
        <v>66</v>
      </c>
      <c r="Q4647" s="49" t="s">
        <v>473</v>
      </c>
      <c r="R4647" s="6" t="s">
        <v>60</v>
      </c>
      <c r="S4647" s="49" t="s">
        <v>60</v>
      </c>
      <c r="T4647" s="73" t="str">
        <f>IF(_xlfn.XLOOKUP(I4647,LEGEND!B:B,LEGEND!H:H)&lt;&gt;"-",HYPERLINK(_xlfn.XLOOKUP(I4647,LEGEND!B:B,LEGEND!H:H),"link"),_xlfn.XLOOKUP(I4647,LEGEND!B:B,LEGEND!H:H))</f>
        <v>-</v>
      </c>
      <c r="U4647" s="73" t="str">
        <f>HYPERLINK(_xlfn.XLOOKUP(I4647,LEGEND!B:B,LEGEND!I:I))</f>
        <v>-</v>
      </c>
      <c r="V4647" s="51" t="s">
        <v>10205</v>
      </c>
      <c r="W4647" s="63" t="s">
        <v>71</v>
      </c>
      <c r="X4647" s="64">
        <v>48</v>
      </c>
      <c r="Y4647" s="64">
        <v>43</v>
      </c>
      <c r="Z4647" s="64">
        <v>275</v>
      </c>
      <c r="AA4647" s="84">
        <v>6.5000000000000002E-2</v>
      </c>
      <c r="AB4647" s="85">
        <v>1</v>
      </c>
      <c r="AC4647" s="85">
        <v>1</v>
      </c>
    </row>
    <row r="4648" spans="1:29" ht="25.5">
      <c r="A4648" s="1"/>
      <c r="B4648" s="6" t="s">
        <v>9969</v>
      </c>
      <c r="C4648" s="6" t="s">
        <v>8778</v>
      </c>
      <c r="D4648" s="6" t="s">
        <v>10015</v>
      </c>
      <c r="E4648" s="49" t="s">
        <v>215</v>
      </c>
      <c r="F4648" s="6" t="s">
        <v>8839</v>
      </c>
      <c r="G4648" s="6" t="s">
        <v>60</v>
      </c>
      <c r="H4648" s="6" t="s">
        <v>60</v>
      </c>
      <c r="I4648" s="60" t="s">
        <v>10222</v>
      </c>
      <c r="J4648" s="49" t="s">
        <v>10223</v>
      </c>
      <c r="K4648" s="6" t="s">
        <v>10224</v>
      </c>
      <c r="L4648" s="29">
        <f>IF($J$6="с учетом НДС",VLOOKUP(I4648,LEGEND!B:E,4,0)*(1-M4648),VLOOKUP(I4648,LEGEND!B:E,4,0)*(1-M4648)/1.2)</f>
        <v>880</v>
      </c>
      <c r="M4648" s="57">
        <f>IF(AND(B4648&lt;&gt;"1_Электроинструмент",B4648&lt;&gt;"2_Садовая техника"),$J$5,IF($J$4&lt;=20%,$J$4,IFERROR(VLOOKUP(S4648,LEGEND!$L$2:$M$5,2,FALSE),$J$4)))</f>
        <v>0</v>
      </c>
      <c r="N4648" s="48" t="s">
        <v>60</v>
      </c>
      <c r="O4648" s="6" t="s">
        <v>42</v>
      </c>
      <c r="P4648" s="49" t="s">
        <v>66</v>
      </c>
      <c r="Q4648" s="49" t="s">
        <v>473</v>
      </c>
      <c r="R4648" s="6" t="s">
        <v>60</v>
      </c>
      <c r="S4648" s="49" t="s">
        <v>60</v>
      </c>
      <c r="T4648" s="73" t="str">
        <f>IF(_xlfn.XLOOKUP(I4648,LEGEND!B:B,LEGEND!H:H)&lt;&gt;"-",HYPERLINK(_xlfn.XLOOKUP(I4648,LEGEND!B:B,LEGEND!H:H),"link"),_xlfn.XLOOKUP(I4648,LEGEND!B:B,LEGEND!H:H))</f>
        <v>-</v>
      </c>
      <c r="U4648" s="73" t="str">
        <f>HYPERLINK(_xlfn.XLOOKUP(I4648,LEGEND!B:B,LEGEND!I:I))</f>
        <v>-</v>
      </c>
      <c r="V4648" s="51" t="s">
        <v>10225</v>
      </c>
      <c r="W4648" s="63" t="s">
        <v>71</v>
      </c>
      <c r="X4648" s="64">
        <v>47</v>
      </c>
      <c r="Y4648" s="64">
        <v>43</v>
      </c>
      <c r="Z4648" s="64">
        <v>254</v>
      </c>
      <c r="AA4648" s="84">
        <v>6.9000000000000006E-2</v>
      </c>
      <c r="AB4648" s="85">
        <v>1</v>
      </c>
      <c r="AC4648" s="85">
        <v>1</v>
      </c>
    </row>
    <row r="4649" spans="1:29" ht="25.5">
      <c r="A4649" s="1"/>
      <c r="B4649" s="6" t="s">
        <v>9969</v>
      </c>
      <c r="C4649" s="6" t="s">
        <v>8778</v>
      </c>
      <c r="D4649" s="6" t="s">
        <v>10015</v>
      </c>
      <c r="E4649" s="49" t="s">
        <v>215</v>
      </c>
      <c r="F4649" s="6" t="s">
        <v>8839</v>
      </c>
      <c r="G4649" s="6" t="s">
        <v>60</v>
      </c>
      <c r="H4649" s="6" t="s">
        <v>60</v>
      </c>
      <c r="I4649" s="60" t="s">
        <v>10238</v>
      </c>
      <c r="J4649" s="49" t="s">
        <v>10239</v>
      </c>
      <c r="K4649" s="6" t="s">
        <v>10240</v>
      </c>
      <c r="L4649" s="29">
        <f>IF($J$6="с учетом НДС",VLOOKUP(I4649,LEGEND!B:E,4,0)*(1-M4649),VLOOKUP(I4649,LEGEND!B:E,4,0)*(1-M4649)/1.2)</f>
        <v>880</v>
      </c>
      <c r="M4649" s="57">
        <f>IF(AND(B4649&lt;&gt;"1_Электроинструмент",B4649&lt;&gt;"2_Садовая техника"),$J$5,IF($J$4&lt;=20%,$J$4,IFERROR(VLOOKUP(S4649,LEGEND!$L$2:$M$5,2,FALSE),$J$4)))</f>
        <v>0</v>
      </c>
      <c r="N4649" s="48" t="s">
        <v>60</v>
      </c>
      <c r="O4649" s="6" t="s">
        <v>42</v>
      </c>
      <c r="P4649" s="49" t="s">
        <v>66</v>
      </c>
      <c r="Q4649" s="49" t="s">
        <v>473</v>
      </c>
      <c r="R4649" s="6" t="s">
        <v>60</v>
      </c>
      <c r="S4649" s="49" t="s">
        <v>60</v>
      </c>
      <c r="T4649" s="73" t="str">
        <f>IF(_xlfn.XLOOKUP(I4649,LEGEND!B:B,LEGEND!H:H)&lt;&gt;"-",HYPERLINK(_xlfn.XLOOKUP(I4649,LEGEND!B:B,LEGEND!H:H),"link"),_xlfn.XLOOKUP(I4649,LEGEND!B:B,LEGEND!H:H))</f>
        <v>-</v>
      </c>
      <c r="U4649" s="73" t="str">
        <f>HYPERLINK(_xlfn.XLOOKUP(I4649,LEGEND!B:B,LEGEND!I:I))</f>
        <v>-</v>
      </c>
      <c r="V4649" s="51" t="s">
        <v>10241</v>
      </c>
      <c r="W4649" s="63" t="s">
        <v>71</v>
      </c>
      <c r="X4649" s="64">
        <v>47</v>
      </c>
      <c r="Y4649" s="64">
        <v>43</v>
      </c>
      <c r="Z4649" s="64">
        <v>254</v>
      </c>
      <c r="AA4649" s="84">
        <v>7.0000000000000007E-2</v>
      </c>
      <c r="AB4649" s="85">
        <v>1</v>
      </c>
      <c r="AC4649" s="85">
        <v>1</v>
      </c>
    </row>
    <row r="4650" spans="1:29" ht="25.5">
      <c r="A4650" s="1"/>
      <c r="B4650" s="6" t="s">
        <v>9969</v>
      </c>
      <c r="C4650" s="6" t="s">
        <v>8778</v>
      </c>
      <c r="D4650" s="6" t="s">
        <v>10015</v>
      </c>
      <c r="E4650" s="49" t="s">
        <v>215</v>
      </c>
      <c r="F4650" s="6" t="s">
        <v>8839</v>
      </c>
      <c r="G4650" s="6" t="s">
        <v>60</v>
      </c>
      <c r="H4650" s="6" t="s">
        <v>60</v>
      </c>
      <c r="I4650" s="60" t="s">
        <v>10270</v>
      </c>
      <c r="J4650" s="49" t="s">
        <v>10271</v>
      </c>
      <c r="K4650" s="6" t="s">
        <v>10272</v>
      </c>
      <c r="L4650" s="29">
        <f>IF($J$6="с учетом НДС",VLOOKUP(I4650,LEGEND!B:E,4,0)*(1-M4650),VLOOKUP(I4650,LEGEND!B:E,4,0)*(1-M4650)/1.2)</f>
        <v>890</v>
      </c>
      <c r="M4650" s="57">
        <f>IF(AND(B4650&lt;&gt;"1_Электроинструмент",B4650&lt;&gt;"2_Садовая техника"),$J$5,IF($J$4&lt;=20%,$J$4,IFERROR(VLOOKUP(S4650,LEGEND!$L$2:$M$5,2,FALSE),$J$4)))</f>
        <v>0</v>
      </c>
      <c r="N4650" s="48" t="s">
        <v>60</v>
      </c>
      <c r="O4650" s="6" t="s">
        <v>42</v>
      </c>
      <c r="P4650" s="49" t="s">
        <v>66</v>
      </c>
      <c r="Q4650" s="49" t="s">
        <v>473</v>
      </c>
      <c r="R4650" s="6" t="s">
        <v>60</v>
      </c>
      <c r="S4650" s="49" t="s">
        <v>60</v>
      </c>
      <c r="T4650" s="73" t="str">
        <f>IF(_xlfn.XLOOKUP(I4650,LEGEND!B:B,LEGEND!H:H)&lt;&gt;"-",HYPERLINK(_xlfn.XLOOKUP(I4650,LEGEND!B:B,LEGEND!H:H),"link"),_xlfn.XLOOKUP(I4650,LEGEND!B:B,LEGEND!H:H))</f>
        <v>-</v>
      </c>
      <c r="U4650" s="73" t="str">
        <f>HYPERLINK(_xlfn.XLOOKUP(I4650,LEGEND!B:B,LEGEND!I:I))</f>
        <v>-</v>
      </c>
      <c r="V4650" s="51" t="s">
        <v>10273</v>
      </c>
      <c r="W4650" s="63" t="s">
        <v>71</v>
      </c>
      <c r="X4650" s="64">
        <v>250</v>
      </c>
      <c r="Y4650" s="64">
        <v>40</v>
      </c>
      <c r="Z4650" s="64">
        <v>40</v>
      </c>
      <c r="AA4650" s="84">
        <v>0.16600000000000001</v>
      </c>
      <c r="AB4650" s="85">
        <v>1</v>
      </c>
      <c r="AC4650" s="85">
        <v>1</v>
      </c>
    </row>
    <row r="4651" spans="1:29" ht="25.5">
      <c r="A4651" s="1"/>
      <c r="B4651" s="6" t="s">
        <v>9969</v>
      </c>
      <c r="C4651" s="6" t="s">
        <v>8778</v>
      </c>
      <c r="D4651" s="6" t="s">
        <v>10015</v>
      </c>
      <c r="E4651" s="49" t="s">
        <v>215</v>
      </c>
      <c r="F4651" s="6" t="s">
        <v>8839</v>
      </c>
      <c r="G4651" s="6" t="s">
        <v>60</v>
      </c>
      <c r="H4651" s="6" t="s">
        <v>60</v>
      </c>
      <c r="I4651" s="60" t="s">
        <v>10278</v>
      </c>
      <c r="J4651" s="49" t="s">
        <v>10279</v>
      </c>
      <c r="K4651" s="6" t="s">
        <v>10280</v>
      </c>
      <c r="L4651" s="29">
        <f>IF($J$6="с учетом НДС",VLOOKUP(I4651,LEGEND!B:E,4,0)*(1-M4651),VLOOKUP(I4651,LEGEND!B:E,4,0)*(1-M4651)/1.2)</f>
        <v>890</v>
      </c>
      <c r="M4651" s="57">
        <f>IF(AND(B4651&lt;&gt;"1_Электроинструмент",B4651&lt;&gt;"2_Садовая техника"),$J$5,IF($J$4&lt;=20%,$J$4,IFERROR(VLOOKUP(S4651,LEGEND!$L$2:$M$5,2,FALSE),$J$4)))</f>
        <v>0</v>
      </c>
      <c r="N4651" s="48" t="s">
        <v>60</v>
      </c>
      <c r="O4651" s="6" t="s">
        <v>42</v>
      </c>
      <c r="P4651" s="49" t="s">
        <v>66</v>
      </c>
      <c r="Q4651" s="49" t="s">
        <v>473</v>
      </c>
      <c r="R4651" s="6" t="s">
        <v>60</v>
      </c>
      <c r="S4651" s="49" t="s">
        <v>60</v>
      </c>
      <c r="T4651" s="73" t="str">
        <f>IF(_xlfn.XLOOKUP(I4651,LEGEND!B:B,LEGEND!H:H)&lt;&gt;"-",HYPERLINK(_xlfn.XLOOKUP(I4651,LEGEND!B:B,LEGEND!H:H),"link"),_xlfn.XLOOKUP(I4651,LEGEND!B:B,LEGEND!H:H))</f>
        <v>-</v>
      </c>
      <c r="U4651" s="73" t="str">
        <f>HYPERLINK(_xlfn.XLOOKUP(I4651,LEGEND!B:B,LEGEND!I:I))</f>
        <v>-</v>
      </c>
      <c r="V4651" s="51" t="s">
        <v>10281</v>
      </c>
      <c r="W4651" s="63" t="s">
        <v>71</v>
      </c>
      <c r="X4651" s="64">
        <v>47</v>
      </c>
      <c r="Y4651" s="64">
        <v>43</v>
      </c>
      <c r="Z4651" s="64">
        <v>254</v>
      </c>
      <c r="AA4651" s="84">
        <v>7.0000000000000007E-2</v>
      </c>
      <c r="AB4651" s="85">
        <v>1</v>
      </c>
      <c r="AC4651" s="85">
        <v>1</v>
      </c>
    </row>
    <row r="4652" spans="1:29" ht="25.5">
      <c r="A4652" s="1"/>
      <c r="B4652" s="6" t="s">
        <v>9969</v>
      </c>
      <c r="C4652" s="6" t="s">
        <v>8778</v>
      </c>
      <c r="D4652" s="6" t="s">
        <v>10015</v>
      </c>
      <c r="E4652" s="49" t="s">
        <v>215</v>
      </c>
      <c r="F4652" s="6" t="s">
        <v>8839</v>
      </c>
      <c r="G4652" s="6" t="s">
        <v>60</v>
      </c>
      <c r="H4652" s="6" t="s">
        <v>60</v>
      </c>
      <c r="I4652" s="60" t="s">
        <v>10258</v>
      </c>
      <c r="J4652" s="49" t="s">
        <v>10259</v>
      </c>
      <c r="K4652" s="6" t="s">
        <v>10260</v>
      </c>
      <c r="L4652" s="29">
        <f>IF($J$6="с учетом НДС",VLOOKUP(I4652,LEGEND!B:E,4,0)*(1-M4652),VLOOKUP(I4652,LEGEND!B:E,4,0)*(1-M4652)/1.2)</f>
        <v>950</v>
      </c>
      <c r="M4652" s="57">
        <f>IF(AND(B4652&lt;&gt;"1_Электроинструмент",B4652&lt;&gt;"2_Садовая техника"),$J$5,IF($J$4&lt;=20%,$J$4,IFERROR(VLOOKUP(S4652,LEGEND!$L$2:$M$5,2,FALSE),$J$4)))</f>
        <v>0</v>
      </c>
      <c r="N4652" s="48" t="s">
        <v>60</v>
      </c>
      <c r="O4652" s="6" t="s">
        <v>42</v>
      </c>
      <c r="P4652" s="49" t="s">
        <v>66</v>
      </c>
      <c r="Q4652" s="49" t="s">
        <v>473</v>
      </c>
      <c r="R4652" s="6" t="s">
        <v>60</v>
      </c>
      <c r="S4652" s="49" t="s">
        <v>60</v>
      </c>
      <c r="T4652" s="73" t="str">
        <f>IF(_xlfn.XLOOKUP(I4652,LEGEND!B:B,LEGEND!H:H)&lt;&gt;"-",HYPERLINK(_xlfn.XLOOKUP(I4652,LEGEND!B:B,LEGEND!H:H),"link"),_xlfn.XLOOKUP(I4652,LEGEND!B:B,LEGEND!H:H))</f>
        <v>-</v>
      </c>
      <c r="U4652" s="73" t="str">
        <f>HYPERLINK(_xlfn.XLOOKUP(I4652,LEGEND!B:B,LEGEND!I:I))</f>
        <v>-</v>
      </c>
      <c r="V4652" s="51" t="s">
        <v>10261</v>
      </c>
      <c r="W4652" s="63" t="s">
        <v>71</v>
      </c>
      <c r="X4652" s="64">
        <v>48</v>
      </c>
      <c r="Y4652" s="64">
        <v>43</v>
      </c>
      <c r="Z4652" s="64">
        <v>275</v>
      </c>
      <c r="AA4652" s="84">
        <v>7.2999999999999995E-2</v>
      </c>
      <c r="AB4652" s="85">
        <v>1</v>
      </c>
      <c r="AC4652" s="85">
        <v>1</v>
      </c>
    </row>
    <row r="4653" spans="1:29" ht="25.5">
      <c r="A4653" s="1"/>
      <c r="B4653" s="6" t="s">
        <v>9969</v>
      </c>
      <c r="C4653" s="6" t="s">
        <v>8778</v>
      </c>
      <c r="D4653" s="6" t="s">
        <v>10015</v>
      </c>
      <c r="E4653" s="49" t="s">
        <v>215</v>
      </c>
      <c r="F4653" s="6" t="s">
        <v>8839</v>
      </c>
      <c r="G4653" s="6" t="s">
        <v>60</v>
      </c>
      <c r="H4653" s="6" t="s">
        <v>60</v>
      </c>
      <c r="I4653" s="60" t="s">
        <v>10262</v>
      </c>
      <c r="J4653" s="49" t="s">
        <v>10263</v>
      </c>
      <c r="K4653" s="6" t="s">
        <v>10264</v>
      </c>
      <c r="L4653" s="29">
        <f>IF($J$6="с учетом НДС",VLOOKUP(I4653,LEGEND!B:E,4,0)*(1-M4653),VLOOKUP(I4653,LEGEND!B:E,4,0)*(1-M4653)/1.2)</f>
        <v>950</v>
      </c>
      <c r="M4653" s="57">
        <f>IF(AND(B4653&lt;&gt;"1_Электроинструмент",B4653&lt;&gt;"2_Садовая техника"),$J$5,IF($J$4&lt;=20%,$J$4,IFERROR(VLOOKUP(S4653,LEGEND!$L$2:$M$5,2,FALSE),$J$4)))</f>
        <v>0</v>
      </c>
      <c r="N4653" s="48" t="s">
        <v>60</v>
      </c>
      <c r="O4653" s="6" t="s">
        <v>42</v>
      </c>
      <c r="P4653" s="49" t="s">
        <v>66</v>
      </c>
      <c r="Q4653" s="49" t="s">
        <v>473</v>
      </c>
      <c r="R4653" s="6" t="s">
        <v>60</v>
      </c>
      <c r="S4653" s="49" t="s">
        <v>60</v>
      </c>
      <c r="T4653" s="73" t="str">
        <f>IF(_xlfn.XLOOKUP(I4653,LEGEND!B:B,LEGEND!H:H)&lt;&gt;"-",HYPERLINK(_xlfn.XLOOKUP(I4653,LEGEND!B:B,LEGEND!H:H),"link"),_xlfn.XLOOKUP(I4653,LEGEND!B:B,LEGEND!H:H))</f>
        <v>-</v>
      </c>
      <c r="U4653" s="73" t="str">
        <f>HYPERLINK(_xlfn.XLOOKUP(I4653,LEGEND!B:B,LEGEND!I:I))</f>
        <v>-</v>
      </c>
      <c r="V4653" s="51" t="s">
        <v>10265</v>
      </c>
      <c r="W4653" s="63" t="s">
        <v>71</v>
      </c>
      <c r="X4653" s="64">
        <v>48</v>
      </c>
      <c r="Y4653" s="64">
        <v>43</v>
      </c>
      <c r="Z4653" s="64">
        <v>286</v>
      </c>
      <c r="AA4653" s="84">
        <v>0.10299999999999999</v>
      </c>
      <c r="AB4653" s="85">
        <v>1</v>
      </c>
      <c r="AC4653" s="85">
        <v>1</v>
      </c>
    </row>
    <row r="4654" spans="1:29" ht="25.5">
      <c r="A4654" s="1"/>
      <c r="B4654" s="6" t="s">
        <v>9969</v>
      </c>
      <c r="C4654" s="6" t="s">
        <v>8778</v>
      </c>
      <c r="D4654" s="6" t="s">
        <v>10015</v>
      </c>
      <c r="E4654" s="49" t="s">
        <v>215</v>
      </c>
      <c r="F4654" s="6" t="s">
        <v>8839</v>
      </c>
      <c r="G4654" s="6" t="s">
        <v>60</v>
      </c>
      <c r="H4654" s="6" t="s">
        <v>60</v>
      </c>
      <c r="I4654" s="60" t="s">
        <v>10206</v>
      </c>
      <c r="J4654" s="49" t="s">
        <v>10207</v>
      </c>
      <c r="K4654" s="6" t="s">
        <v>10208</v>
      </c>
      <c r="L4654" s="29">
        <f>IF($J$6="с учетом НДС",VLOOKUP(I4654,LEGEND!B:E,4,0)*(1-M4654),VLOOKUP(I4654,LEGEND!B:E,4,0)*(1-M4654)/1.2)</f>
        <v>960</v>
      </c>
      <c r="M4654" s="57">
        <f>IF(AND(B4654&lt;&gt;"1_Электроинструмент",B4654&lt;&gt;"2_Садовая техника"),$J$5,IF($J$4&lt;=20%,$J$4,IFERROR(VLOOKUP(S4654,LEGEND!$L$2:$M$5,2,FALSE),$J$4)))</f>
        <v>0</v>
      </c>
      <c r="N4654" s="48" t="s">
        <v>60</v>
      </c>
      <c r="O4654" s="6" t="s">
        <v>42</v>
      </c>
      <c r="P4654" s="49" t="s">
        <v>66</v>
      </c>
      <c r="Q4654" s="49" t="s">
        <v>473</v>
      </c>
      <c r="R4654" s="6" t="s">
        <v>60</v>
      </c>
      <c r="S4654" s="49" t="s">
        <v>60</v>
      </c>
      <c r="T4654" s="73" t="str">
        <f>IF(_xlfn.XLOOKUP(I4654,LEGEND!B:B,LEGEND!H:H)&lt;&gt;"-",HYPERLINK(_xlfn.XLOOKUP(I4654,LEGEND!B:B,LEGEND!H:H),"link"),_xlfn.XLOOKUP(I4654,LEGEND!B:B,LEGEND!H:H))</f>
        <v>-</v>
      </c>
      <c r="U4654" s="73" t="str">
        <f>HYPERLINK(_xlfn.XLOOKUP(I4654,LEGEND!B:B,LEGEND!I:I))</f>
        <v>-</v>
      </c>
      <c r="V4654" s="51" t="s">
        <v>10209</v>
      </c>
      <c r="W4654" s="63" t="s">
        <v>71</v>
      </c>
      <c r="X4654" s="64">
        <v>48</v>
      </c>
      <c r="Y4654" s="64">
        <v>43</v>
      </c>
      <c r="Z4654" s="64">
        <v>310</v>
      </c>
      <c r="AA4654" s="84">
        <v>0.1</v>
      </c>
      <c r="AB4654" s="85">
        <v>1</v>
      </c>
      <c r="AC4654" s="85">
        <v>1</v>
      </c>
    </row>
    <row r="4655" spans="1:29" ht="25.5">
      <c r="A4655" s="1"/>
      <c r="B4655" s="6" t="s">
        <v>9969</v>
      </c>
      <c r="C4655" s="6" t="s">
        <v>8778</v>
      </c>
      <c r="D4655" s="6" t="s">
        <v>10015</v>
      </c>
      <c r="E4655" s="49" t="s">
        <v>215</v>
      </c>
      <c r="F4655" s="6" t="s">
        <v>8839</v>
      </c>
      <c r="G4655" s="6" t="s">
        <v>60</v>
      </c>
      <c r="H4655" s="6" t="s">
        <v>60</v>
      </c>
      <c r="I4655" s="60" t="s">
        <v>10266</v>
      </c>
      <c r="J4655" s="49" t="s">
        <v>10267</v>
      </c>
      <c r="K4655" s="6" t="s">
        <v>10268</v>
      </c>
      <c r="L4655" s="29">
        <f>IF($J$6="с учетом НДС",VLOOKUP(I4655,LEGEND!B:E,4,0)*(1-M4655),VLOOKUP(I4655,LEGEND!B:E,4,0)*(1-M4655)/1.2)</f>
        <v>980</v>
      </c>
      <c r="M4655" s="57">
        <f>IF(AND(B4655&lt;&gt;"1_Электроинструмент",B4655&lt;&gt;"2_Садовая техника"),$J$5,IF($J$4&lt;=20%,$J$4,IFERROR(VLOOKUP(S4655,LEGEND!$L$2:$M$5,2,FALSE),$J$4)))</f>
        <v>0</v>
      </c>
      <c r="N4655" s="48" t="s">
        <v>60</v>
      </c>
      <c r="O4655" s="6" t="s">
        <v>42</v>
      </c>
      <c r="P4655" s="49" t="s">
        <v>66</v>
      </c>
      <c r="Q4655" s="49" t="s">
        <v>473</v>
      </c>
      <c r="R4655" s="6" t="s">
        <v>60</v>
      </c>
      <c r="S4655" s="49" t="s">
        <v>60</v>
      </c>
      <c r="T4655" s="73" t="str">
        <f>IF(_xlfn.XLOOKUP(I4655,LEGEND!B:B,LEGEND!H:H)&lt;&gt;"-",HYPERLINK(_xlfn.XLOOKUP(I4655,LEGEND!B:B,LEGEND!H:H),"link"),_xlfn.XLOOKUP(I4655,LEGEND!B:B,LEGEND!H:H))</f>
        <v>-</v>
      </c>
      <c r="U4655" s="73" t="str">
        <f>HYPERLINK(_xlfn.XLOOKUP(I4655,LEGEND!B:B,LEGEND!I:I))</f>
        <v>-</v>
      </c>
      <c r="V4655" s="51" t="s">
        <v>10269</v>
      </c>
      <c r="W4655" s="63" t="s">
        <v>71</v>
      </c>
      <c r="X4655" s="64">
        <v>48</v>
      </c>
      <c r="Y4655" s="64">
        <v>43</v>
      </c>
      <c r="Z4655" s="64">
        <v>286</v>
      </c>
      <c r="AA4655" s="84">
        <v>0.126</v>
      </c>
      <c r="AB4655" s="85">
        <v>1</v>
      </c>
      <c r="AC4655" s="85">
        <v>1</v>
      </c>
    </row>
    <row r="4656" spans="1:29" ht="25.5">
      <c r="A4656" s="1"/>
      <c r="B4656" s="6" t="s">
        <v>9969</v>
      </c>
      <c r="C4656" s="6" t="s">
        <v>8778</v>
      </c>
      <c r="D4656" s="6" t="s">
        <v>10015</v>
      </c>
      <c r="E4656" s="49" t="s">
        <v>215</v>
      </c>
      <c r="F4656" s="6" t="s">
        <v>8839</v>
      </c>
      <c r="G4656" s="6" t="s">
        <v>60</v>
      </c>
      <c r="H4656" s="6" t="s">
        <v>60</v>
      </c>
      <c r="I4656" s="60" t="s">
        <v>10226</v>
      </c>
      <c r="J4656" s="49" t="s">
        <v>10227</v>
      </c>
      <c r="K4656" s="6" t="s">
        <v>10228</v>
      </c>
      <c r="L4656" s="29">
        <f>IF($J$6="с учетом НДС",VLOOKUP(I4656,LEGEND!B:E,4,0)*(1-M4656),VLOOKUP(I4656,LEGEND!B:E,4,0)*(1-M4656)/1.2)</f>
        <v>980</v>
      </c>
      <c r="M4656" s="57">
        <f>IF(AND(B4656&lt;&gt;"1_Электроинструмент",B4656&lt;&gt;"2_Садовая техника"),$J$5,IF($J$4&lt;=20%,$J$4,IFERROR(VLOOKUP(S4656,LEGEND!$L$2:$M$5,2,FALSE),$J$4)))</f>
        <v>0</v>
      </c>
      <c r="N4656" s="48" t="s">
        <v>60</v>
      </c>
      <c r="O4656" s="6" t="s">
        <v>42</v>
      </c>
      <c r="P4656" s="49" t="s">
        <v>66</v>
      </c>
      <c r="Q4656" s="49" t="s">
        <v>473</v>
      </c>
      <c r="R4656" s="6" t="s">
        <v>60</v>
      </c>
      <c r="S4656" s="49" t="s">
        <v>60</v>
      </c>
      <c r="T4656" s="73" t="str">
        <f>IF(_xlfn.XLOOKUP(I4656,LEGEND!B:B,LEGEND!H:H)&lt;&gt;"-",HYPERLINK(_xlfn.XLOOKUP(I4656,LEGEND!B:B,LEGEND!H:H),"link"),_xlfn.XLOOKUP(I4656,LEGEND!B:B,LEGEND!H:H))</f>
        <v>-</v>
      </c>
      <c r="U4656" s="73" t="str">
        <f>HYPERLINK(_xlfn.XLOOKUP(I4656,LEGEND!B:B,LEGEND!I:I))</f>
        <v>-</v>
      </c>
      <c r="V4656" s="51" t="s">
        <v>10229</v>
      </c>
      <c r="W4656" s="63" t="s">
        <v>71</v>
      </c>
      <c r="X4656" s="64">
        <v>48</v>
      </c>
      <c r="Y4656" s="64">
        <v>43</v>
      </c>
      <c r="Z4656" s="64">
        <v>286</v>
      </c>
      <c r="AA4656" s="84">
        <v>0.10299999999999999</v>
      </c>
      <c r="AB4656" s="85">
        <v>1</v>
      </c>
      <c r="AC4656" s="85">
        <v>1</v>
      </c>
    </row>
    <row r="4657" spans="1:29" ht="25.5">
      <c r="A4657" s="1"/>
      <c r="B4657" s="6" t="s">
        <v>9969</v>
      </c>
      <c r="C4657" s="6" t="s">
        <v>8778</v>
      </c>
      <c r="D4657" s="6" t="s">
        <v>10015</v>
      </c>
      <c r="E4657" s="49" t="s">
        <v>215</v>
      </c>
      <c r="F4657" s="6" t="s">
        <v>8839</v>
      </c>
      <c r="G4657" s="6" t="s">
        <v>60</v>
      </c>
      <c r="H4657" s="6" t="s">
        <v>60</v>
      </c>
      <c r="I4657" s="60" t="s">
        <v>10242</v>
      </c>
      <c r="J4657" s="49" t="s">
        <v>10243</v>
      </c>
      <c r="K4657" s="6" t="s">
        <v>10244</v>
      </c>
      <c r="L4657" s="29">
        <f>IF($J$6="с учетом НДС",VLOOKUP(I4657,LEGEND!B:E,4,0)*(1-M4657),VLOOKUP(I4657,LEGEND!B:E,4,0)*(1-M4657)/1.2)</f>
        <v>980</v>
      </c>
      <c r="M4657" s="57">
        <f>IF(AND(B4657&lt;&gt;"1_Электроинструмент",B4657&lt;&gt;"2_Садовая техника"),$J$5,IF($J$4&lt;=20%,$J$4,IFERROR(VLOOKUP(S4657,LEGEND!$L$2:$M$5,2,FALSE),$J$4)))</f>
        <v>0</v>
      </c>
      <c r="N4657" s="48" t="s">
        <v>60</v>
      </c>
      <c r="O4657" s="6" t="s">
        <v>42</v>
      </c>
      <c r="P4657" s="49" t="s">
        <v>66</v>
      </c>
      <c r="Q4657" s="49" t="s">
        <v>473</v>
      </c>
      <c r="R4657" s="6" t="s">
        <v>60</v>
      </c>
      <c r="S4657" s="49" t="s">
        <v>60</v>
      </c>
      <c r="T4657" s="73" t="str">
        <f>IF(_xlfn.XLOOKUP(I4657,LEGEND!B:B,LEGEND!H:H)&lt;&gt;"-",HYPERLINK(_xlfn.XLOOKUP(I4657,LEGEND!B:B,LEGEND!H:H),"link"),_xlfn.XLOOKUP(I4657,LEGEND!B:B,LEGEND!H:H))</f>
        <v>-</v>
      </c>
      <c r="U4657" s="73" t="str">
        <f>HYPERLINK(_xlfn.XLOOKUP(I4657,LEGEND!B:B,LEGEND!I:I))</f>
        <v>-</v>
      </c>
      <c r="V4657" s="51" t="s">
        <v>10245</v>
      </c>
      <c r="W4657" s="63" t="s">
        <v>71</v>
      </c>
      <c r="X4657" s="64">
        <v>48</v>
      </c>
      <c r="Y4657" s="64">
        <v>43</v>
      </c>
      <c r="Z4657" s="64">
        <v>286</v>
      </c>
      <c r="AA4657" s="84">
        <v>0.10299999999999999</v>
      </c>
      <c r="AB4657" s="85">
        <v>1</v>
      </c>
      <c r="AC4657" s="85">
        <v>1</v>
      </c>
    </row>
    <row r="4658" spans="1:29" ht="25.5">
      <c r="A4658" s="1"/>
      <c r="B4658" s="6" t="s">
        <v>9969</v>
      </c>
      <c r="C4658" s="6" t="s">
        <v>8778</v>
      </c>
      <c r="D4658" s="6" t="s">
        <v>10015</v>
      </c>
      <c r="E4658" s="49" t="s">
        <v>215</v>
      </c>
      <c r="F4658" s="6" t="s">
        <v>8839</v>
      </c>
      <c r="G4658" s="6" t="s">
        <v>60</v>
      </c>
      <c r="H4658" s="6" t="s">
        <v>60</v>
      </c>
      <c r="I4658" s="60" t="s">
        <v>10274</v>
      </c>
      <c r="J4658" s="49" t="s">
        <v>10275</v>
      </c>
      <c r="K4658" s="6" t="s">
        <v>10276</v>
      </c>
      <c r="L4658" s="29">
        <f>IF($J$6="с учетом НДС",VLOOKUP(I4658,LEGEND!B:E,4,0)*(1-M4658),VLOOKUP(I4658,LEGEND!B:E,4,0)*(1-M4658)/1.2)</f>
        <v>990</v>
      </c>
      <c r="M4658" s="57">
        <f>IF(AND(B4658&lt;&gt;"1_Электроинструмент",B4658&lt;&gt;"2_Садовая техника"),$J$5,IF($J$4&lt;=20%,$J$4,IFERROR(VLOOKUP(S4658,LEGEND!$L$2:$M$5,2,FALSE),$J$4)))</f>
        <v>0</v>
      </c>
      <c r="N4658" s="48" t="s">
        <v>60</v>
      </c>
      <c r="O4658" s="6" t="s">
        <v>42</v>
      </c>
      <c r="P4658" s="49" t="s">
        <v>66</v>
      </c>
      <c r="Q4658" s="49" t="s">
        <v>473</v>
      </c>
      <c r="R4658" s="6" t="s">
        <v>60</v>
      </c>
      <c r="S4658" s="49" t="s">
        <v>60</v>
      </c>
      <c r="T4658" s="73" t="str">
        <f>IF(_xlfn.XLOOKUP(I4658,LEGEND!B:B,LEGEND!H:H)&lt;&gt;"-",HYPERLINK(_xlfn.XLOOKUP(I4658,LEGEND!B:B,LEGEND!H:H),"link"),_xlfn.XLOOKUP(I4658,LEGEND!B:B,LEGEND!H:H))</f>
        <v>-</v>
      </c>
      <c r="U4658" s="73" t="str">
        <f>HYPERLINK(_xlfn.XLOOKUP(I4658,LEGEND!B:B,LEGEND!I:I))</f>
        <v>-</v>
      </c>
      <c r="V4658" s="51" t="s">
        <v>10277</v>
      </c>
      <c r="W4658" s="63" t="s">
        <v>71</v>
      </c>
      <c r="X4658" s="64">
        <v>48</v>
      </c>
      <c r="Y4658" s="64">
        <v>43</v>
      </c>
      <c r="Z4658" s="64">
        <v>286</v>
      </c>
      <c r="AA4658" s="84">
        <v>0.104</v>
      </c>
      <c r="AB4658" s="85">
        <v>1</v>
      </c>
      <c r="AC4658" s="85">
        <v>1</v>
      </c>
    </row>
    <row r="4659" spans="1:29" ht="25.5">
      <c r="A4659" s="1"/>
      <c r="B4659" s="6" t="s">
        <v>9969</v>
      </c>
      <c r="C4659" s="6" t="s">
        <v>8778</v>
      </c>
      <c r="D4659" s="6" t="s">
        <v>10015</v>
      </c>
      <c r="E4659" s="49" t="s">
        <v>215</v>
      </c>
      <c r="F4659" s="6" t="s">
        <v>8839</v>
      </c>
      <c r="G4659" s="6" t="s">
        <v>60</v>
      </c>
      <c r="H4659" s="6" t="s">
        <v>60</v>
      </c>
      <c r="I4659" s="60" t="s">
        <v>10282</v>
      </c>
      <c r="J4659" s="49" t="s">
        <v>10283</v>
      </c>
      <c r="K4659" s="6" t="s">
        <v>10284</v>
      </c>
      <c r="L4659" s="29">
        <f>IF($J$6="с учетом НДС",VLOOKUP(I4659,LEGEND!B:E,4,0)*(1-M4659),VLOOKUP(I4659,LEGEND!B:E,4,0)*(1-M4659)/1.2)</f>
        <v>990</v>
      </c>
      <c r="M4659" s="57">
        <f>IF(AND(B4659&lt;&gt;"1_Электроинструмент",B4659&lt;&gt;"2_Садовая техника"),$J$5,IF($J$4&lt;=20%,$J$4,IFERROR(VLOOKUP(S4659,LEGEND!$L$2:$M$5,2,FALSE),$J$4)))</f>
        <v>0</v>
      </c>
      <c r="N4659" s="48" t="s">
        <v>60</v>
      </c>
      <c r="O4659" s="6" t="s">
        <v>42</v>
      </c>
      <c r="P4659" s="49" t="s">
        <v>66</v>
      </c>
      <c r="Q4659" s="49" t="s">
        <v>473</v>
      </c>
      <c r="R4659" s="6" t="s">
        <v>60</v>
      </c>
      <c r="S4659" s="49" t="s">
        <v>60</v>
      </c>
      <c r="T4659" s="73" t="str">
        <f>IF(_xlfn.XLOOKUP(I4659,LEGEND!B:B,LEGEND!H:H)&lt;&gt;"-",HYPERLINK(_xlfn.XLOOKUP(I4659,LEGEND!B:B,LEGEND!H:H),"link"),_xlfn.XLOOKUP(I4659,LEGEND!B:B,LEGEND!H:H))</f>
        <v>-</v>
      </c>
      <c r="U4659" s="73" t="str">
        <f>HYPERLINK(_xlfn.XLOOKUP(I4659,LEGEND!B:B,LEGEND!I:I))</f>
        <v>-</v>
      </c>
      <c r="V4659" s="51" t="s">
        <v>10285</v>
      </c>
      <c r="W4659" s="63" t="s">
        <v>71</v>
      </c>
      <c r="X4659" s="64">
        <v>48</v>
      </c>
      <c r="Y4659" s="64">
        <v>43</v>
      </c>
      <c r="Z4659" s="64">
        <v>286</v>
      </c>
      <c r="AA4659" s="84">
        <v>0.104</v>
      </c>
      <c r="AB4659" s="85">
        <v>1</v>
      </c>
      <c r="AC4659" s="85">
        <v>1</v>
      </c>
    </row>
    <row r="4660" spans="1:29" ht="25.5">
      <c r="A4660" s="1"/>
      <c r="B4660" s="6" t="s">
        <v>9969</v>
      </c>
      <c r="C4660" s="6" t="s">
        <v>8778</v>
      </c>
      <c r="D4660" s="6" t="s">
        <v>10015</v>
      </c>
      <c r="E4660" s="49" t="s">
        <v>215</v>
      </c>
      <c r="F4660" s="6" t="s">
        <v>8839</v>
      </c>
      <c r="G4660" s="6" t="s">
        <v>60</v>
      </c>
      <c r="H4660" s="6" t="s">
        <v>60</v>
      </c>
      <c r="I4660" s="60" t="s">
        <v>10210</v>
      </c>
      <c r="J4660" s="49" t="s">
        <v>10211</v>
      </c>
      <c r="K4660" s="6" t="s">
        <v>10212</v>
      </c>
      <c r="L4660" s="29">
        <f>IF($J$6="с учетом НДС",VLOOKUP(I4660,LEGEND!B:E,4,0)*(1-M4660),VLOOKUP(I4660,LEGEND!B:E,4,0)*(1-M4660)/1.2)</f>
        <v>1140</v>
      </c>
      <c r="M4660" s="57">
        <f>IF(AND(B4660&lt;&gt;"1_Электроинструмент",B4660&lt;&gt;"2_Садовая техника"),$J$5,IF($J$4&lt;=20%,$J$4,IFERROR(VLOOKUP(S4660,LEGEND!$L$2:$M$5,2,FALSE),$J$4)))</f>
        <v>0</v>
      </c>
      <c r="N4660" s="48" t="s">
        <v>60</v>
      </c>
      <c r="O4660" s="6" t="s">
        <v>42</v>
      </c>
      <c r="P4660" s="49" t="s">
        <v>66</v>
      </c>
      <c r="Q4660" s="49" t="s">
        <v>473</v>
      </c>
      <c r="R4660" s="6" t="s">
        <v>60</v>
      </c>
      <c r="S4660" s="49" t="s">
        <v>60</v>
      </c>
      <c r="T4660" s="73" t="str">
        <f>IF(_xlfn.XLOOKUP(I4660,LEGEND!B:B,LEGEND!H:H)&lt;&gt;"-",HYPERLINK(_xlfn.XLOOKUP(I4660,LEGEND!B:B,LEGEND!H:H),"link"),_xlfn.XLOOKUP(I4660,LEGEND!B:B,LEGEND!H:H))</f>
        <v>-</v>
      </c>
      <c r="U4660" s="73" t="str">
        <f>HYPERLINK(_xlfn.XLOOKUP(I4660,LEGEND!B:B,LEGEND!I:I))</f>
        <v>-</v>
      </c>
      <c r="V4660" s="51" t="s">
        <v>10213</v>
      </c>
      <c r="W4660" s="63" t="s">
        <v>71</v>
      </c>
      <c r="X4660" s="64">
        <v>48</v>
      </c>
      <c r="Y4660" s="64">
        <v>42</v>
      </c>
      <c r="Z4660" s="64">
        <v>335</v>
      </c>
      <c r="AA4660" s="84">
        <v>5.8999999999999997E-2</v>
      </c>
      <c r="AB4660" s="85">
        <v>1</v>
      </c>
      <c r="AC4660" s="85">
        <v>1</v>
      </c>
    </row>
    <row r="4661" spans="1:29" ht="25.5">
      <c r="A4661" s="1"/>
      <c r="B4661" s="6" t="s">
        <v>9969</v>
      </c>
      <c r="C4661" s="6" t="s">
        <v>8778</v>
      </c>
      <c r="D4661" s="6" t="s">
        <v>10015</v>
      </c>
      <c r="E4661" s="49" t="s">
        <v>215</v>
      </c>
      <c r="F4661" s="6" t="s">
        <v>8839</v>
      </c>
      <c r="G4661" s="6" t="s">
        <v>60</v>
      </c>
      <c r="H4661" s="6" t="s">
        <v>60</v>
      </c>
      <c r="I4661" s="60" t="s">
        <v>10230</v>
      </c>
      <c r="J4661" s="49" t="s">
        <v>10231</v>
      </c>
      <c r="K4661" s="6" t="s">
        <v>10232</v>
      </c>
      <c r="L4661" s="29">
        <f>IF($J$6="с учетом НДС",VLOOKUP(I4661,LEGEND!B:E,4,0)*(1-M4661),VLOOKUP(I4661,LEGEND!B:E,4,0)*(1-M4661)/1.2)</f>
        <v>1140</v>
      </c>
      <c r="M4661" s="57">
        <f>IF(AND(B4661&lt;&gt;"1_Электроинструмент",B4661&lt;&gt;"2_Садовая техника"),$J$5,IF($J$4&lt;=20%,$J$4,IFERROR(VLOOKUP(S4661,LEGEND!$L$2:$M$5,2,FALSE),$J$4)))</f>
        <v>0</v>
      </c>
      <c r="N4661" s="48" t="s">
        <v>60</v>
      </c>
      <c r="O4661" s="6" t="s">
        <v>42</v>
      </c>
      <c r="P4661" s="49" t="s">
        <v>66</v>
      </c>
      <c r="Q4661" s="49" t="s">
        <v>473</v>
      </c>
      <c r="R4661" s="6" t="s">
        <v>60</v>
      </c>
      <c r="S4661" s="49" t="s">
        <v>60</v>
      </c>
      <c r="T4661" s="73" t="str">
        <f>IF(_xlfn.XLOOKUP(I4661,LEGEND!B:B,LEGEND!H:H)&lt;&gt;"-",HYPERLINK(_xlfn.XLOOKUP(I4661,LEGEND!B:B,LEGEND!H:H),"link"),_xlfn.XLOOKUP(I4661,LEGEND!B:B,LEGEND!H:H))</f>
        <v>-</v>
      </c>
      <c r="U4661" s="73" t="str">
        <f>HYPERLINK(_xlfn.XLOOKUP(I4661,LEGEND!B:B,LEGEND!I:I))</f>
        <v>-</v>
      </c>
      <c r="V4661" s="51" t="s">
        <v>10233</v>
      </c>
      <c r="W4661" s="63" t="s">
        <v>71</v>
      </c>
      <c r="X4661" s="64">
        <v>48</v>
      </c>
      <c r="Y4661" s="64">
        <v>42</v>
      </c>
      <c r="Z4661" s="64">
        <v>335</v>
      </c>
      <c r="AA4661" s="84">
        <v>5.8999999999999997E-2</v>
      </c>
      <c r="AB4661" s="85">
        <v>1</v>
      </c>
      <c r="AC4661" s="85">
        <v>1</v>
      </c>
    </row>
    <row r="4662" spans="1:29" ht="25.5">
      <c r="A4662" s="1"/>
      <c r="B4662" s="6" t="s">
        <v>9969</v>
      </c>
      <c r="C4662" s="6" t="s">
        <v>8778</v>
      </c>
      <c r="D4662" s="6" t="s">
        <v>10015</v>
      </c>
      <c r="E4662" s="49" t="s">
        <v>215</v>
      </c>
      <c r="F4662" s="6" t="s">
        <v>8839</v>
      </c>
      <c r="G4662" s="6" t="s">
        <v>60</v>
      </c>
      <c r="H4662" s="6" t="s">
        <v>60</v>
      </c>
      <c r="I4662" s="60" t="s">
        <v>10246</v>
      </c>
      <c r="J4662" s="49" t="s">
        <v>10247</v>
      </c>
      <c r="K4662" s="6" t="s">
        <v>10248</v>
      </c>
      <c r="L4662" s="29">
        <f>IF($J$6="с учетом НДС",VLOOKUP(I4662,LEGEND!B:E,4,0)*(1-M4662),VLOOKUP(I4662,LEGEND!B:E,4,0)*(1-M4662)/1.2)</f>
        <v>1140</v>
      </c>
      <c r="M4662" s="57">
        <f>IF(AND(B4662&lt;&gt;"1_Электроинструмент",B4662&lt;&gt;"2_Садовая техника"),$J$5,IF($J$4&lt;=20%,$J$4,IFERROR(VLOOKUP(S4662,LEGEND!$L$2:$M$5,2,FALSE),$J$4)))</f>
        <v>0</v>
      </c>
      <c r="N4662" s="48" t="s">
        <v>60</v>
      </c>
      <c r="O4662" s="6" t="s">
        <v>42</v>
      </c>
      <c r="P4662" s="49" t="s">
        <v>66</v>
      </c>
      <c r="Q4662" s="49" t="s">
        <v>473</v>
      </c>
      <c r="R4662" s="6" t="s">
        <v>60</v>
      </c>
      <c r="S4662" s="49" t="s">
        <v>60</v>
      </c>
      <c r="T4662" s="73" t="str">
        <f>IF(_xlfn.XLOOKUP(I4662,LEGEND!B:B,LEGEND!H:H)&lt;&gt;"-",HYPERLINK(_xlfn.XLOOKUP(I4662,LEGEND!B:B,LEGEND!H:H),"link"),_xlfn.XLOOKUP(I4662,LEGEND!B:B,LEGEND!H:H))</f>
        <v>-</v>
      </c>
      <c r="U4662" s="73" t="str">
        <f>HYPERLINK(_xlfn.XLOOKUP(I4662,LEGEND!B:B,LEGEND!I:I))</f>
        <v>-</v>
      </c>
      <c r="V4662" s="51" t="s">
        <v>10249</v>
      </c>
      <c r="W4662" s="63" t="s">
        <v>71</v>
      </c>
      <c r="X4662" s="64">
        <v>48</v>
      </c>
      <c r="Y4662" s="64">
        <v>42</v>
      </c>
      <c r="Z4662" s="64">
        <v>335</v>
      </c>
      <c r="AA4662" s="84">
        <v>5.8999999999999997E-2</v>
      </c>
      <c r="AB4662" s="85">
        <v>1</v>
      </c>
      <c r="AC4662" s="85">
        <v>1</v>
      </c>
    </row>
    <row r="4663" spans="1:29" ht="25.5">
      <c r="A4663" s="1"/>
      <c r="B4663" s="6" t="s">
        <v>9969</v>
      </c>
      <c r="C4663" s="6" t="s">
        <v>8778</v>
      </c>
      <c r="D4663" s="6" t="s">
        <v>10015</v>
      </c>
      <c r="E4663" s="49" t="s">
        <v>215</v>
      </c>
      <c r="F4663" s="6" t="s">
        <v>8839</v>
      </c>
      <c r="G4663" s="6" t="s">
        <v>60</v>
      </c>
      <c r="H4663" s="6" t="s">
        <v>60</v>
      </c>
      <c r="I4663" s="60" t="s">
        <v>10214</v>
      </c>
      <c r="J4663" s="49" t="s">
        <v>10215</v>
      </c>
      <c r="K4663" s="6" t="s">
        <v>10216</v>
      </c>
      <c r="L4663" s="29">
        <f>IF($J$6="с учетом НДС",VLOOKUP(I4663,LEGEND!B:E,4,0)*(1-M4663),VLOOKUP(I4663,LEGEND!B:E,4,0)*(1-M4663)/1.2)</f>
        <v>1200</v>
      </c>
      <c r="M4663" s="57">
        <f>IF(AND(B4663&lt;&gt;"1_Электроинструмент",B4663&lt;&gt;"2_Садовая техника"),$J$5,IF($J$4&lt;=20%,$J$4,IFERROR(VLOOKUP(S4663,LEGEND!$L$2:$M$5,2,FALSE),$J$4)))</f>
        <v>0</v>
      </c>
      <c r="N4663" s="48" t="s">
        <v>60</v>
      </c>
      <c r="O4663" s="6" t="s">
        <v>42</v>
      </c>
      <c r="P4663" s="49" t="s">
        <v>66</v>
      </c>
      <c r="Q4663" s="49" t="s">
        <v>473</v>
      </c>
      <c r="R4663" s="6" t="s">
        <v>60</v>
      </c>
      <c r="S4663" s="49" t="s">
        <v>60</v>
      </c>
      <c r="T4663" s="73" t="str">
        <f>IF(_xlfn.XLOOKUP(I4663,LEGEND!B:B,LEGEND!H:H)&lt;&gt;"-",HYPERLINK(_xlfn.XLOOKUP(I4663,LEGEND!B:B,LEGEND!H:H),"link"),_xlfn.XLOOKUP(I4663,LEGEND!B:B,LEGEND!H:H))</f>
        <v>-</v>
      </c>
      <c r="U4663" s="73" t="str">
        <f>HYPERLINK(_xlfn.XLOOKUP(I4663,LEGEND!B:B,LEGEND!I:I))</f>
        <v>-</v>
      </c>
      <c r="V4663" s="51" t="s">
        <v>10217</v>
      </c>
      <c r="W4663" s="63" t="s">
        <v>71</v>
      </c>
      <c r="X4663" s="64">
        <v>48</v>
      </c>
      <c r="Y4663" s="64">
        <v>40</v>
      </c>
      <c r="Z4663" s="64">
        <v>367</v>
      </c>
      <c r="AA4663" s="84">
        <v>0.159</v>
      </c>
      <c r="AB4663" s="85">
        <v>1</v>
      </c>
      <c r="AC4663" s="85">
        <v>1</v>
      </c>
    </row>
    <row r="4664" spans="1:29" ht="25.5">
      <c r="A4664" s="1"/>
      <c r="B4664" s="6" t="s">
        <v>9969</v>
      </c>
      <c r="C4664" s="6" t="s">
        <v>8778</v>
      </c>
      <c r="D4664" s="6" t="s">
        <v>10015</v>
      </c>
      <c r="E4664" s="49" t="s">
        <v>215</v>
      </c>
      <c r="F4664" s="6" t="s">
        <v>8839</v>
      </c>
      <c r="G4664" s="6" t="s">
        <v>60</v>
      </c>
      <c r="H4664" s="6" t="s">
        <v>60</v>
      </c>
      <c r="I4664" s="60" t="s">
        <v>10290</v>
      </c>
      <c r="J4664" s="49" t="s">
        <v>10291</v>
      </c>
      <c r="K4664" s="6" t="s">
        <v>10292</v>
      </c>
      <c r="L4664" s="29">
        <f>IF($J$6="с учетом НДС",VLOOKUP(I4664,LEGEND!B:E,4,0)*(1-M4664),VLOOKUP(I4664,LEGEND!B:E,4,0)*(1-M4664)/1.2)</f>
        <v>3320</v>
      </c>
      <c r="M4664" s="57">
        <f>IF(AND(B4664&lt;&gt;"1_Электроинструмент",B4664&lt;&gt;"2_Садовая техника"),$J$5,IF($J$4&lt;=20%,$J$4,IFERROR(VLOOKUP(S4664,LEGEND!$L$2:$M$5,2,FALSE),$J$4)))</f>
        <v>0</v>
      </c>
      <c r="N4664" s="48" t="s">
        <v>60</v>
      </c>
      <c r="O4664" s="6" t="s">
        <v>42</v>
      </c>
      <c r="P4664" s="49" t="s">
        <v>66</v>
      </c>
      <c r="Q4664" s="49" t="s">
        <v>473</v>
      </c>
      <c r="R4664" s="6" t="s">
        <v>60</v>
      </c>
      <c r="S4664" s="49" t="s">
        <v>60</v>
      </c>
      <c r="T4664" s="73" t="str">
        <f>IF(_xlfn.XLOOKUP(I4664,LEGEND!B:B,LEGEND!H:H)&lt;&gt;"-",HYPERLINK(_xlfn.XLOOKUP(I4664,LEGEND!B:B,LEGEND!H:H),"link"),_xlfn.XLOOKUP(I4664,LEGEND!B:B,LEGEND!H:H))</f>
        <v>-</v>
      </c>
      <c r="U4664" s="73" t="str">
        <f>HYPERLINK(_xlfn.XLOOKUP(I4664,LEGEND!B:B,LEGEND!I:I))</f>
        <v>-</v>
      </c>
      <c r="V4664" s="51" t="s">
        <v>10293</v>
      </c>
      <c r="W4664" s="63" t="s">
        <v>71</v>
      </c>
      <c r="X4664" s="64">
        <v>250</v>
      </c>
      <c r="Y4664" s="64">
        <v>40</v>
      </c>
      <c r="Z4664" s="64">
        <v>40</v>
      </c>
      <c r="AA4664" s="84">
        <v>0.16600000000000001</v>
      </c>
      <c r="AB4664" s="85">
        <v>1</v>
      </c>
      <c r="AC4664" s="85">
        <v>1</v>
      </c>
    </row>
    <row r="4665" spans="1:29" ht="25.5">
      <c r="A4665" s="1"/>
      <c r="B4665" s="6" t="s">
        <v>9969</v>
      </c>
      <c r="C4665" s="6" t="s">
        <v>8778</v>
      </c>
      <c r="D4665" s="6" t="s">
        <v>10015</v>
      </c>
      <c r="E4665" s="49" t="s">
        <v>215</v>
      </c>
      <c r="F4665" s="6" t="s">
        <v>8839</v>
      </c>
      <c r="G4665" s="6" t="s">
        <v>60</v>
      </c>
      <c r="H4665" s="6" t="s">
        <v>60</v>
      </c>
      <c r="I4665" s="60" t="s">
        <v>10298</v>
      </c>
      <c r="J4665" s="49" t="s">
        <v>10299</v>
      </c>
      <c r="K4665" s="6" t="s">
        <v>10300</v>
      </c>
      <c r="L4665" s="29">
        <f>IF($J$6="с учетом НДС",VLOOKUP(I4665,LEGEND!B:E,4,0)*(1-M4665),VLOOKUP(I4665,LEGEND!B:E,4,0)*(1-M4665)/1.2)</f>
        <v>3870</v>
      </c>
      <c r="M4665" s="57">
        <f>IF(AND(B4665&lt;&gt;"1_Электроинструмент",B4665&lt;&gt;"2_Садовая техника"),$J$5,IF($J$4&lt;=20%,$J$4,IFERROR(VLOOKUP(S4665,LEGEND!$L$2:$M$5,2,FALSE),$J$4)))</f>
        <v>0</v>
      </c>
      <c r="N4665" s="48" t="s">
        <v>60</v>
      </c>
      <c r="O4665" s="6" t="s">
        <v>42</v>
      </c>
      <c r="P4665" s="49" t="s">
        <v>66</v>
      </c>
      <c r="Q4665" s="49" t="s">
        <v>473</v>
      </c>
      <c r="R4665" s="6" t="s">
        <v>60</v>
      </c>
      <c r="S4665" s="49" t="s">
        <v>60</v>
      </c>
      <c r="T4665" s="73" t="str">
        <f>IF(_xlfn.XLOOKUP(I4665,LEGEND!B:B,LEGEND!H:H)&lt;&gt;"-",HYPERLINK(_xlfn.XLOOKUP(I4665,LEGEND!B:B,LEGEND!H:H),"link"),_xlfn.XLOOKUP(I4665,LEGEND!B:B,LEGEND!H:H))</f>
        <v>-</v>
      </c>
      <c r="U4665" s="73" t="str">
        <f>HYPERLINK(_xlfn.XLOOKUP(I4665,LEGEND!B:B,LEGEND!I:I))</f>
        <v>-</v>
      </c>
      <c r="V4665" s="51" t="s">
        <v>10301</v>
      </c>
      <c r="W4665" s="63" t="s">
        <v>71</v>
      </c>
      <c r="X4665" s="64">
        <v>250</v>
      </c>
      <c r="Y4665" s="64">
        <v>40</v>
      </c>
      <c r="Z4665" s="64">
        <v>40</v>
      </c>
      <c r="AA4665" s="84">
        <v>0.16600000000000001</v>
      </c>
      <c r="AB4665" s="85">
        <v>1</v>
      </c>
      <c r="AC4665" s="85">
        <v>1</v>
      </c>
    </row>
    <row r="4666" spans="1:29" ht="25.5">
      <c r="A4666" s="1"/>
      <c r="B4666" s="6" t="s">
        <v>9969</v>
      </c>
      <c r="C4666" s="6" t="s">
        <v>8778</v>
      </c>
      <c r="D4666" s="6" t="s">
        <v>10015</v>
      </c>
      <c r="E4666" s="49" t="s">
        <v>215</v>
      </c>
      <c r="F4666" s="6" t="s">
        <v>8839</v>
      </c>
      <c r="G4666" s="6" t="s">
        <v>60</v>
      </c>
      <c r="H4666" s="6" t="s">
        <v>60</v>
      </c>
      <c r="I4666" s="60" t="s">
        <v>10294</v>
      </c>
      <c r="J4666" s="49" t="s">
        <v>10295</v>
      </c>
      <c r="K4666" s="6" t="s">
        <v>10296</v>
      </c>
      <c r="L4666" s="29">
        <f>IF($J$6="с учетом НДС",VLOOKUP(I4666,LEGEND!B:E,4,0)*(1-M4666),VLOOKUP(I4666,LEGEND!B:E,4,0)*(1-M4666)/1.2)</f>
        <v>3890</v>
      </c>
      <c r="M4666" s="57">
        <f>IF(AND(B4666&lt;&gt;"1_Электроинструмент",B4666&lt;&gt;"2_Садовая техника"),$J$5,IF($J$4&lt;=20%,$J$4,IFERROR(VLOOKUP(S4666,LEGEND!$L$2:$M$5,2,FALSE),$J$4)))</f>
        <v>0</v>
      </c>
      <c r="N4666" s="48" t="s">
        <v>60</v>
      </c>
      <c r="O4666" s="6" t="s">
        <v>42</v>
      </c>
      <c r="P4666" s="49" t="s">
        <v>66</v>
      </c>
      <c r="Q4666" s="49" t="s">
        <v>473</v>
      </c>
      <c r="R4666" s="6" t="s">
        <v>60</v>
      </c>
      <c r="S4666" s="49" t="s">
        <v>60</v>
      </c>
      <c r="T4666" s="73" t="str">
        <f>IF(_xlfn.XLOOKUP(I4666,LEGEND!B:B,LEGEND!H:H)&lt;&gt;"-",HYPERLINK(_xlfn.XLOOKUP(I4666,LEGEND!B:B,LEGEND!H:H),"link"),_xlfn.XLOOKUP(I4666,LEGEND!B:B,LEGEND!H:H))</f>
        <v>-</v>
      </c>
      <c r="U4666" s="73" t="str">
        <f>HYPERLINK(_xlfn.XLOOKUP(I4666,LEGEND!B:B,LEGEND!I:I))</f>
        <v>-</v>
      </c>
      <c r="V4666" s="51" t="s">
        <v>10297</v>
      </c>
      <c r="W4666" s="63" t="s">
        <v>71</v>
      </c>
      <c r="X4666" s="64">
        <v>250</v>
      </c>
      <c r="Y4666" s="64">
        <v>40</v>
      </c>
      <c r="Z4666" s="64">
        <v>40</v>
      </c>
      <c r="AA4666" s="84">
        <v>0.16600000000000001</v>
      </c>
      <c r="AB4666" s="85">
        <v>1</v>
      </c>
      <c r="AC4666" s="85">
        <v>1</v>
      </c>
    </row>
    <row r="4667" spans="1:29" ht="25.5">
      <c r="A4667" s="1"/>
      <c r="B4667" s="6" t="s">
        <v>9969</v>
      </c>
      <c r="C4667" s="6" t="s">
        <v>8778</v>
      </c>
      <c r="D4667" s="6" t="s">
        <v>10015</v>
      </c>
      <c r="E4667" s="49" t="s">
        <v>215</v>
      </c>
      <c r="F4667" s="6" t="s">
        <v>8839</v>
      </c>
      <c r="G4667" s="6" t="s">
        <v>60</v>
      </c>
      <c r="H4667" s="6" t="s">
        <v>60</v>
      </c>
      <c r="I4667" s="60" t="s">
        <v>10302</v>
      </c>
      <c r="J4667" s="49" t="s">
        <v>10303</v>
      </c>
      <c r="K4667" s="6" t="s">
        <v>10304</v>
      </c>
      <c r="L4667" s="29">
        <f>IF($J$6="с учетом НДС",VLOOKUP(I4667,LEGEND!B:E,4,0)*(1-M4667),VLOOKUP(I4667,LEGEND!B:E,4,0)*(1-M4667)/1.2)</f>
        <v>7900</v>
      </c>
      <c r="M4667" s="57">
        <f>IF(AND(B4667&lt;&gt;"1_Электроинструмент",B4667&lt;&gt;"2_Садовая техника"),$J$5,IF($J$4&lt;=20%,$J$4,IFERROR(VLOOKUP(S4667,LEGEND!$L$2:$M$5,2,FALSE),$J$4)))</f>
        <v>0</v>
      </c>
      <c r="N4667" s="48" t="s">
        <v>60</v>
      </c>
      <c r="O4667" s="6" t="s">
        <v>42</v>
      </c>
      <c r="P4667" s="49" t="s">
        <v>66</v>
      </c>
      <c r="Q4667" s="49" t="s">
        <v>473</v>
      </c>
      <c r="R4667" s="6" t="s">
        <v>60</v>
      </c>
      <c r="S4667" s="49" t="s">
        <v>60</v>
      </c>
      <c r="T4667" s="73" t="str">
        <f>IF(_xlfn.XLOOKUP(I4667,LEGEND!B:B,LEGEND!H:H)&lt;&gt;"-",HYPERLINK(_xlfn.XLOOKUP(I4667,LEGEND!B:B,LEGEND!H:H),"link"),_xlfn.XLOOKUP(I4667,LEGEND!B:B,LEGEND!H:H))</f>
        <v>-</v>
      </c>
      <c r="U4667" s="73" t="str">
        <f>HYPERLINK(_xlfn.XLOOKUP(I4667,LEGEND!B:B,LEGEND!I:I))</f>
        <v>-</v>
      </c>
      <c r="V4667" s="51" t="s">
        <v>10305</v>
      </c>
      <c r="W4667" s="63" t="s">
        <v>71</v>
      </c>
      <c r="X4667" s="64">
        <v>350</v>
      </c>
      <c r="Y4667" s="64">
        <v>320</v>
      </c>
      <c r="Z4667" s="64">
        <v>40</v>
      </c>
      <c r="AA4667" s="84">
        <v>0.9</v>
      </c>
      <c r="AB4667" s="85">
        <v>1</v>
      </c>
      <c r="AC4667" s="85">
        <v>1</v>
      </c>
    </row>
    <row r="4668" spans="1:29" ht="25.5">
      <c r="A4668" s="1"/>
      <c r="B4668" s="6" t="s">
        <v>9969</v>
      </c>
      <c r="C4668" s="6" t="s">
        <v>8778</v>
      </c>
      <c r="D4668" s="6" t="s">
        <v>10015</v>
      </c>
      <c r="E4668" s="49" t="s">
        <v>215</v>
      </c>
      <c r="F4668" s="6" t="s">
        <v>8839</v>
      </c>
      <c r="G4668" s="6" t="s">
        <v>60</v>
      </c>
      <c r="H4668" s="6" t="s">
        <v>60</v>
      </c>
      <c r="I4668" s="60" t="s">
        <v>10104</v>
      </c>
      <c r="J4668" s="49" t="s">
        <v>10105</v>
      </c>
      <c r="K4668" s="6" t="s">
        <v>10106</v>
      </c>
      <c r="L4668" s="29">
        <f>IF($J$6="с учетом НДС",VLOOKUP(I4668,LEGEND!B:E,4,0)*(1-M4668),VLOOKUP(I4668,LEGEND!B:E,4,0)*(1-M4668)/1.2)</f>
        <v>17900</v>
      </c>
      <c r="M4668" s="57">
        <f>IF(AND(B4668&lt;&gt;"1_Электроинструмент",B4668&lt;&gt;"2_Садовая техника"),$J$5,IF($J$4&lt;=20%,$J$4,IFERROR(VLOOKUP(S4668,LEGEND!$L$2:$M$5,2,FALSE),$J$4)))</f>
        <v>0</v>
      </c>
      <c r="N4668" s="48" t="s">
        <v>60</v>
      </c>
      <c r="O4668" s="6" t="s">
        <v>42</v>
      </c>
      <c r="P4668" s="49" t="s">
        <v>66</v>
      </c>
      <c r="Q4668" s="49" t="s">
        <v>473</v>
      </c>
      <c r="R4668" s="6" t="s">
        <v>60</v>
      </c>
      <c r="S4668" s="49" t="s">
        <v>60</v>
      </c>
      <c r="T4668" s="73" t="str">
        <f>IF(_xlfn.XLOOKUP(I4668,LEGEND!B:B,LEGEND!H:H)&lt;&gt;"-",HYPERLINK(_xlfn.XLOOKUP(I4668,LEGEND!B:B,LEGEND!H:H),"link"),_xlfn.XLOOKUP(I4668,LEGEND!B:B,LEGEND!H:H))</f>
        <v>-</v>
      </c>
      <c r="U4668" s="73" t="str">
        <f>HYPERLINK(_xlfn.XLOOKUP(I4668,LEGEND!B:B,LEGEND!I:I))</f>
        <v>https://milwaukee-media-images.s3.amazonaws.com/hi/4932479830--Hero_1.jpg</v>
      </c>
      <c r="V4668" s="51" t="s">
        <v>10107</v>
      </c>
      <c r="W4668" s="63" t="s">
        <v>71</v>
      </c>
      <c r="X4668" s="64">
        <v>550</v>
      </c>
      <c r="Y4668" s="64">
        <v>430</v>
      </c>
      <c r="Z4668" s="64">
        <v>60</v>
      </c>
      <c r="AA4668" s="84">
        <v>2.347</v>
      </c>
      <c r="AB4668" s="85">
        <v>1</v>
      </c>
      <c r="AC4668" s="85">
        <v>1</v>
      </c>
    </row>
    <row r="4669" spans="1:29" ht="25.5">
      <c r="A4669" s="1"/>
      <c r="B4669" s="6" t="s">
        <v>9969</v>
      </c>
      <c r="C4669" s="6" t="s">
        <v>8778</v>
      </c>
      <c r="D4669" s="6" t="s">
        <v>10015</v>
      </c>
      <c r="E4669" s="49" t="s">
        <v>1277</v>
      </c>
      <c r="F4669" s="6" t="s">
        <v>60</v>
      </c>
      <c r="G4669" s="6" t="s">
        <v>60</v>
      </c>
      <c r="H4669" s="6" t="s">
        <v>60</v>
      </c>
      <c r="I4669" s="60" t="s">
        <v>22335</v>
      </c>
      <c r="J4669" s="49" t="s">
        <v>22336</v>
      </c>
      <c r="K4669" s="6" t="s">
        <v>22337</v>
      </c>
      <c r="L4669" s="29">
        <f>IF($J$6="с учетом НДС",VLOOKUP(I4669,LEGEND!B:E,4,0)*(1-M4669),VLOOKUP(I4669,LEGEND!B:E,4,0)*(1-M4669)/1.2)</f>
        <v>2140</v>
      </c>
      <c r="M4669" s="57">
        <f>IF(AND(B4669&lt;&gt;"1_Электроинструмент",B4669&lt;&gt;"2_Садовая техника"),$J$5,IF($J$4&lt;=20%,$J$4,IFERROR(VLOOKUP(S4669,LEGEND!$L$2:$M$5,2,FALSE),$J$4)))</f>
        <v>0</v>
      </c>
      <c r="N4669" s="48" t="s">
        <v>60</v>
      </c>
      <c r="O4669" s="6" t="s">
        <v>60</v>
      </c>
      <c r="P4669" s="49" t="s">
        <v>66</v>
      </c>
      <c r="Q4669" s="49" t="s">
        <v>67</v>
      </c>
      <c r="R4669" s="6" t="s">
        <v>60</v>
      </c>
      <c r="S4669" s="49" t="s">
        <v>60</v>
      </c>
      <c r="T4669" s="73" t="str">
        <f>IF(_xlfn.XLOOKUP(I4669,LEGEND!B:B,LEGEND!H:H)&lt;&gt;"-",HYPERLINK(_xlfn.XLOOKUP(I4669,LEGEND!B:B,LEGEND!H:H),"link"),_xlfn.XLOOKUP(I4669,LEGEND!B:B,LEGEND!H:H))</f>
        <v>link</v>
      </c>
      <c r="U4669" s="73" t="str">
        <f>HYPERLINK(_xlfn.XLOOKUP(I4669,LEGEND!B:B,LEGEND!I:I))</f>
        <v>https://milwaukee-media-images.s3.amazonaws.com/hi/4932478621--Hero_1.jpg</v>
      </c>
      <c r="V4669" s="51" t="s">
        <v>22338</v>
      </c>
      <c r="W4669" s="63" t="s">
        <v>71</v>
      </c>
      <c r="X4669" s="64">
        <v>144</v>
      </c>
      <c r="Y4669" s="64">
        <v>45</v>
      </c>
      <c r="Z4669" s="64">
        <v>302</v>
      </c>
      <c r="AA4669" s="84">
        <v>0.5</v>
      </c>
      <c r="AB4669" s="85">
        <v>1</v>
      </c>
      <c r="AC4669" s="85">
        <v>1</v>
      </c>
    </row>
    <row r="4670" spans="1:29" ht="25.5">
      <c r="A4670" s="1"/>
      <c r="B4670" s="6" t="s">
        <v>9969</v>
      </c>
      <c r="C4670" s="6" t="s">
        <v>8778</v>
      </c>
      <c r="D4670" s="6" t="s">
        <v>10015</v>
      </c>
      <c r="E4670" s="49" t="s">
        <v>10016</v>
      </c>
      <c r="F4670" s="6" t="s">
        <v>60</v>
      </c>
      <c r="G4670" s="6" t="s">
        <v>60</v>
      </c>
      <c r="H4670" s="6" t="s">
        <v>60</v>
      </c>
      <c r="I4670" s="60" t="s">
        <v>10330</v>
      </c>
      <c r="J4670" s="49" t="s">
        <v>10331</v>
      </c>
      <c r="K4670" s="6" t="s">
        <v>10332</v>
      </c>
      <c r="L4670" s="29">
        <f>IF($J$6="с учетом НДС",VLOOKUP(I4670,LEGEND!B:E,4,0)*(1-M4670),VLOOKUP(I4670,LEGEND!B:E,4,0)*(1-M4670)/1.2)</f>
        <v>234</v>
      </c>
      <c r="M4670" s="57">
        <f>IF(AND(B4670&lt;&gt;"1_Электроинструмент",B4670&lt;&gt;"2_Садовая техника"),$J$5,IF($J$4&lt;=20%,$J$4,IFERROR(VLOOKUP(S4670,LEGEND!$L$2:$M$5,2,FALSE),$J$4)))</f>
        <v>0</v>
      </c>
      <c r="N4670" s="48" t="s">
        <v>60</v>
      </c>
      <c r="O4670" s="6" t="s">
        <v>42</v>
      </c>
      <c r="P4670" s="49" t="s">
        <v>66</v>
      </c>
      <c r="Q4670" s="49" t="s">
        <v>473</v>
      </c>
      <c r="R4670" s="6" t="s">
        <v>60</v>
      </c>
      <c r="S4670" s="49" t="s">
        <v>60</v>
      </c>
      <c r="T4670" s="73" t="str">
        <f>IF(_xlfn.XLOOKUP(I4670,LEGEND!B:B,LEGEND!H:H)&lt;&gt;"-",HYPERLINK(_xlfn.XLOOKUP(I4670,LEGEND!B:B,LEGEND!H:H),"link"),_xlfn.XLOOKUP(I4670,LEGEND!B:B,LEGEND!H:H))</f>
        <v>-</v>
      </c>
      <c r="U4670" s="73" t="str">
        <f>HYPERLINK(_xlfn.XLOOKUP(I4670,LEGEND!B:B,LEGEND!I:I))</f>
        <v>-</v>
      </c>
      <c r="V4670" s="51" t="s">
        <v>10333</v>
      </c>
      <c r="W4670" s="63" t="s">
        <v>71</v>
      </c>
      <c r="X4670" s="64">
        <v>6.8</v>
      </c>
      <c r="Y4670" s="64">
        <v>25</v>
      </c>
      <c r="Z4670" s="64">
        <v>25</v>
      </c>
      <c r="AA4670" s="84">
        <v>1.7999999999999999E-2</v>
      </c>
      <c r="AB4670" s="85">
        <v>1</v>
      </c>
      <c r="AC4670" s="85">
        <v>1</v>
      </c>
    </row>
    <row r="4671" spans="1:29" ht="25.5">
      <c r="A4671" s="1"/>
      <c r="B4671" s="6" t="s">
        <v>9969</v>
      </c>
      <c r="C4671" s="6" t="s">
        <v>8778</v>
      </c>
      <c r="D4671" s="6" t="s">
        <v>10015</v>
      </c>
      <c r="E4671" s="49" t="s">
        <v>10016</v>
      </c>
      <c r="F4671" s="6" t="s">
        <v>60</v>
      </c>
      <c r="G4671" s="6" t="s">
        <v>60</v>
      </c>
      <c r="H4671" s="6" t="s">
        <v>60</v>
      </c>
      <c r="I4671" s="60" t="s">
        <v>10334</v>
      </c>
      <c r="J4671" s="49" t="s">
        <v>10335</v>
      </c>
      <c r="K4671" s="6" t="s">
        <v>10336</v>
      </c>
      <c r="L4671" s="29">
        <f>IF($J$6="с учетом НДС",VLOOKUP(I4671,LEGEND!B:E,4,0)*(1-M4671),VLOOKUP(I4671,LEGEND!B:E,4,0)*(1-M4671)/1.2)</f>
        <v>234</v>
      </c>
      <c r="M4671" s="57">
        <f>IF(AND(B4671&lt;&gt;"1_Электроинструмент",B4671&lt;&gt;"2_Садовая техника"),$J$5,IF($J$4&lt;=20%,$J$4,IFERROR(VLOOKUP(S4671,LEGEND!$L$2:$M$5,2,FALSE),$J$4)))</f>
        <v>0</v>
      </c>
      <c r="N4671" s="48" t="s">
        <v>60</v>
      </c>
      <c r="O4671" s="6" t="s">
        <v>42</v>
      </c>
      <c r="P4671" s="49" t="s">
        <v>66</v>
      </c>
      <c r="Q4671" s="49" t="s">
        <v>473</v>
      </c>
      <c r="R4671" s="6" t="s">
        <v>60</v>
      </c>
      <c r="S4671" s="49" t="s">
        <v>60</v>
      </c>
      <c r="T4671" s="73" t="str">
        <f>IF(_xlfn.XLOOKUP(I4671,LEGEND!B:B,LEGEND!H:H)&lt;&gt;"-",HYPERLINK(_xlfn.XLOOKUP(I4671,LEGEND!B:B,LEGEND!H:H),"link"),_xlfn.XLOOKUP(I4671,LEGEND!B:B,LEGEND!H:H))</f>
        <v>-</v>
      </c>
      <c r="U4671" s="73" t="str">
        <f>HYPERLINK(_xlfn.XLOOKUP(I4671,LEGEND!B:B,LEGEND!I:I))</f>
        <v>-</v>
      </c>
      <c r="V4671" s="51" t="s">
        <v>10337</v>
      </c>
      <c r="W4671" s="63" t="s">
        <v>71</v>
      </c>
      <c r="X4671" s="64">
        <v>7.2</v>
      </c>
      <c r="Y4671" s="64">
        <v>25</v>
      </c>
      <c r="Z4671" s="64">
        <v>25</v>
      </c>
      <c r="AA4671" s="84">
        <v>1.7999999999999999E-2</v>
      </c>
      <c r="AB4671" s="85">
        <v>1</v>
      </c>
      <c r="AC4671" s="85">
        <v>1</v>
      </c>
    </row>
    <row r="4672" spans="1:29" ht="25.5">
      <c r="A4672" s="1"/>
      <c r="B4672" s="6" t="s">
        <v>9969</v>
      </c>
      <c r="C4672" s="6" t="s">
        <v>8778</v>
      </c>
      <c r="D4672" s="6" t="s">
        <v>10015</v>
      </c>
      <c r="E4672" s="49" t="s">
        <v>10016</v>
      </c>
      <c r="F4672" s="6" t="s">
        <v>60</v>
      </c>
      <c r="G4672" s="6" t="s">
        <v>60</v>
      </c>
      <c r="H4672" s="6" t="s">
        <v>60</v>
      </c>
      <c r="I4672" s="60" t="s">
        <v>10338</v>
      </c>
      <c r="J4672" s="49" t="s">
        <v>10339</v>
      </c>
      <c r="K4672" s="6" t="s">
        <v>10340</v>
      </c>
      <c r="L4672" s="29">
        <f>IF($J$6="с учетом НДС",VLOOKUP(I4672,LEGEND!B:E,4,0)*(1-M4672),VLOOKUP(I4672,LEGEND!B:E,4,0)*(1-M4672)/1.2)</f>
        <v>238</v>
      </c>
      <c r="M4672" s="57">
        <f>IF(AND(B4672&lt;&gt;"1_Электроинструмент",B4672&lt;&gt;"2_Садовая техника"),$J$5,IF($J$4&lt;=20%,$J$4,IFERROR(VLOOKUP(S4672,LEGEND!$L$2:$M$5,2,FALSE),$J$4)))</f>
        <v>0</v>
      </c>
      <c r="N4672" s="48" t="s">
        <v>60</v>
      </c>
      <c r="O4672" s="6" t="s">
        <v>42</v>
      </c>
      <c r="P4672" s="49" t="s">
        <v>66</v>
      </c>
      <c r="Q4672" s="49" t="s">
        <v>473</v>
      </c>
      <c r="R4672" s="6" t="s">
        <v>60</v>
      </c>
      <c r="S4672" s="49" t="s">
        <v>60</v>
      </c>
      <c r="T4672" s="73" t="str">
        <f>IF(_xlfn.XLOOKUP(I4672,LEGEND!B:B,LEGEND!H:H)&lt;&gt;"-",HYPERLINK(_xlfn.XLOOKUP(I4672,LEGEND!B:B,LEGEND!H:H),"link"),_xlfn.XLOOKUP(I4672,LEGEND!B:B,LEGEND!H:H))</f>
        <v>-</v>
      </c>
      <c r="U4672" s="73" t="str">
        <f>HYPERLINK(_xlfn.XLOOKUP(I4672,LEGEND!B:B,LEGEND!I:I))</f>
        <v>-</v>
      </c>
      <c r="V4672" s="51" t="s">
        <v>10341</v>
      </c>
      <c r="W4672" s="63" t="s">
        <v>71</v>
      </c>
      <c r="X4672" s="64">
        <v>6.8</v>
      </c>
      <c r="Y4672" s="64">
        <v>25</v>
      </c>
      <c r="Z4672" s="64">
        <v>31</v>
      </c>
      <c r="AA4672" s="84">
        <v>0.16</v>
      </c>
      <c r="AB4672" s="85">
        <v>1</v>
      </c>
      <c r="AC4672" s="85">
        <v>1</v>
      </c>
    </row>
    <row r="4673" spans="1:29" ht="25.5">
      <c r="A4673" s="1"/>
      <c r="B4673" s="6" t="s">
        <v>9969</v>
      </c>
      <c r="C4673" s="6" t="s">
        <v>8778</v>
      </c>
      <c r="D4673" s="6" t="s">
        <v>10015</v>
      </c>
      <c r="E4673" s="49" t="s">
        <v>10016</v>
      </c>
      <c r="F4673" s="6" t="s">
        <v>60</v>
      </c>
      <c r="G4673" s="6" t="s">
        <v>60</v>
      </c>
      <c r="H4673" s="6" t="s">
        <v>60</v>
      </c>
      <c r="I4673" s="60" t="s">
        <v>10342</v>
      </c>
      <c r="J4673" s="49" t="s">
        <v>10343</v>
      </c>
      <c r="K4673" s="6" t="s">
        <v>10344</v>
      </c>
      <c r="L4673" s="29">
        <f>IF($J$6="с учетом НДС",VLOOKUP(I4673,LEGEND!B:E,4,0)*(1-M4673),VLOOKUP(I4673,LEGEND!B:E,4,0)*(1-M4673)/1.2)</f>
        <v>238</v>
      </c>
      <c r="M4673" s="57">
        <f>IF(AND(B4673&lt;&gt;"1_Электроинструмент",B4673&lt;&gt;"2_Садовая техника"),$J$5,IF($J$4&lt;=20%,$J$4,IFERROR(VLOOKUP(S4673,LEGEND!$L$2:$M$5,2,FALSE),$J$4)))</f>
        <v>0</v>
      </c>
      <c r="N4673" s="48" t="s">
        <v>60</v>
      </c>
      <c r="O4673" s="6" t="s">
        <v>42</v>
      </c>
      <c r="P4673" s="49" t="s">
        <v>66</v>
      </c>
      <c r="Q4673" s="49" t="s">
        <v>473</v>
      </c>
      <c r="R4673" s="6" t="s">
        <v>60</v>
      </c>
      <c r="S4673" s="49" t="s">
        <v>60</v>
      </c>
      <c r="T4673" s="73" t="str">
        <f>IF(_xlfn.XLOOKUP(I4673,LEGEND!B:B,LEGEND!H:H)&lt;&gt;"-",HYPERLINK(_xlfn.XLOOKUP(I4673,LEGEND!B:B,LEGEND!H:H),"link"),_xlfn.XLOOKUP(I4673,LEGEND!B:B,LEGEND!H:H))</f>
        <v>-</v>
      </c>
      <c r="U4673" s="73" t="str">
        <f>HYPERLINK(_xlfn.XLOOKUP(I4673,LEGEND!B:B,LEGEND!I:I))</f>
        <v>-</v>
      </c>
      <c r="V4673" s="51" t="s">
        <v>10345</v>
      </c>
      <c r="W4673" s="63" t="s">
        <v>71</v>
      </c>
      <c r="X4673" s="64">
        <v>7.2</v>
      </c>
      <c r="Y4673" s="64">
        <v>25</v>
      </c>
      <c r="Z4673" s="64">
        <v>31</v>
      </c>
      <c r="AA4673" s="84">
        <v>0.17</v>
      </c>
      <c r="AB4673" s="85">
        <v>1</v>
      </c>
      <c r="AC4673" s="85">
        <v>1</v>
      </c>
    </row>
    <row r="4674" spans="1:29" ht="25.5">
      <c r="A4674" s="1"/>
      <c r="B4674" s="6" t="s">
        <v>9969</v>
      </c>
      <c r="C4674" s="6" t="s">
        <v>8778</v>
      </c>
      <c r="D4674" s="6" t="s">
        <v>10015</v>
      </c>
      <c r="E4674" s="49" t="s">
        <v>10016</v>
      </c>
      <c r="F4674" s="6" t="s">
        <v>60</v>
      </c>
      <c r="G4674" s="6" t="s">
        <v>60</v>
      </c>
      <c r="H4674" s="6" t="s">
        <v>60</v>
      </c>
      <c r="I4674" s="60" t="s">
        <v>22339</v>
      </c>
      <c r="J4674" s="49" t="s">
        <v>22340</v>
      </c>
      <c r="K4674" s="6" t="s">
        <v>22341</v>
      </c>
      <c r="L4674" s="29">
        <f>IF($J$6="с учетом НДС",VLOOKUP(I4674,LEGEND!B:E,4,0)*(1-M4674),VLOOKUP(I4674,LEGEND!B:E,4,0)*(1-M4674)/1.2)</f>
        <v>251</v>
      </c>
      <c r="M4674" s="57">
        <f>IF(AND(B4674&lt;&gt;"1_Электроинструмент",B4674&lt;&gt;"2_Садовая техника"),$J$5,IF($J$4&lt;=20%,$J$4,IFERROR(VLOOKUP(S4674,LEGEND!$L$2:$M$5,2,FALSE),$J$4)))</f>
        <v>0</v>
      </c>
      <c r="N4674" s="48" t="s">
        <v>60</v>
      </c>
      <c r="O4674" s="6" t="s">
        <v>60</v>
      </c>
      <c r="P4674" s="49" t="s">
        <v>66</v>
      </c>
      <c r="Q4674" s="49" t="s">
        <v>67</v>
      </c>
      <c r="R4674" s="6" t="s">
        <v>60</v>
      </c>
      <c r="S4674" s="49" t="s">
        <v>60</v>
      </c>
      <c r="T4674" s="73" t="str">
        <f>IF(_xlfn.XLOOKUP(I4674,LEGEND!B:B,LEGEND!H:H)&lt;&gt;"-",HYPERLINK(_xlfn.XLOOKUP(I4674,LEGEND!B:B,LEGEND!H:H),"link"),_xlfn.XLOOKUP(I4674,LEGEND!B:B,LEGEND!H:H))</f>
        <v>link</v>
      </c>
      <c r="U4674" s="73" t="str">
        <f>HYPERLINK(_xlfn.XLOOKUP(I4674,LEGEND!B:B,LEGEND!I:I))</f>
        <v>https://milwaukee-media-images.s3.amazonaws.com/hi/4932478312--Hero_1.jpg</v>
      </c>
      <c r="V4674" s="51" t="s">
        <v>22342</v>
      </c>
      <c r="W4674" s="63" t="s">
        <v>71</v>
      </c>
      <c r="X4674" s="64">
        <v>128</v>
      </c>
      <c r="Y4674" s="64">
        <v>92</v>
      </c>
      <c r="Z4674" s="64">
        <v>10</v>
      </c>
      <c r="AA4674" s="84">
        <v>1.6E-2</v>
      </c>
      <c r="AB4674" s="85">
        <v>1</v>
      </c>
      <c r="AC4674" s="85">
        <v>1</v>
      </c>
    </row>
    <row r="4675" spans="1:29" ht="25.5">
      <c r="A4675" s="1"/>
      <c r="B4675" s="6" t="s">
        <v>9969</v>
      </c>
      <c r="C4675" s="6" t="s">
        <v>8778</v>
      </c>
      <c r="D4675" s="6" t="s">
        <v>10015</v>
      </c>
      <c r="E4675" s="49" t="s">
        <v>10016</v>
      </c>
      <c r="F4675" s="6" t="s">
        <v>60</v>
      </c>
      <c r="G4675" s="6" t="s">
        <v>60</v>
      </c>
      <c r="H4675" s="6" t="s">
        <v>60</v>
      </c>
      <c r="I4675" s="60" t="s">
        <v>22343</v>
      </c>
      <c r="J4675" s="49" t="s">
        <v>22344</v>
      </c>
      <c r="K4675" s="6" t="s">
        <v>22345</v>
      </c>
      <c r="L4675" s="29">
        <f>IF($J$6="с учетом НДС",VLOOKUP(I4675,LEGEND!B:E,4,0)*(1-M4675),VLOOKUP(I4675,LEGEND!B:E,4,0)*(1-M4675)/1.2)</f>
        <v>251</v>
      </c>
      <c r="M4675" s="57">
        <f>IF(AND(B4675&lt;&gt;"1_Электроинструмент",B4675&lt;&gt;"2_Садовая техника"),$J$5,IF($J$4&lt;=20%,$J$4,IFERROR(VLOOKUP(S4675,LEGEND!$L$2:$M$5,2,FALSE),$J$4)))</f>
        <v>0</v>
      </c>
      <c r="N4675" s="48" t="s">
        <v>60</v>
      </c>
      <c r="O4675" s="6" t="s">
        <v>60</v>
      </c>
      <c r="P4675" s="49" t="s">
        <v>66</v>
      </c>
      <c r="Q4675" s="49" t="s">
        <v>67</v>
      </c>
      <c r="R4675" s="6" t="s">
        <v>60</v>
      </c>
      <c r="S4675" s="49" t="s">
        <v>60</v>
      </c>
      <c r="T4675" s="73" t="str">
        <f>IF(_xlfn.XLOOKUP(I4675,LEGEND!B:B,LEGEND!H:H)&lt;&gt;"-",HYPERLINK(_xlfn.XLOOKUP(I4675,LEGEND!B:B,LEGEND!H:H),"link"),_xlfn.XLOOKUP(I4675,LEGEND!B:B,LEGEND!H:H))</f>
        <v>link</v>
      </c>
      <c r="U4675" s="73" t="str">
        <f>HYPERLINK(_xlfn.XLOOKUP(I4675,LEGEND!B:B,LEGEND!I:I))</f>
        <v>https://milwaukee-media-images.s3.amazonaws.com/hi/4932478313--Hero_1.jpg</v>
      </c>
      <c r="V4675" s="51" t="s">
        <v>22346</v>
      </c>
      <c r="W4675" s="63" t="s">
        <v>71</v>
      </c>
      <c r="X4675" s="64">
        <v>128</v>
      </c>
      <c r="Y4675" s="64">
        <v>88</v>
      </c>
      <c r="Z4675" s="64">
        <v>14</v>
      </c>
      <c r="AA4675" s="84">
        <v>1.6E-2</v>
      </c>
      <c r="AB4675" s="85">
        <v>1</v>
      </c>
      <c r="AC4675" s="85">
        <v>1</v>
      </c>
    </row>
    <row r="4676" spans="1:29" ht="25.5">
      <c r="A4676" s="1"/>
      <c r="B4676" s="6" t="s">
        <v>9969</v>
      </c>
      <c r="C4676" s="6" t="s">
        <v>8778</v>
      </c>
      <c r="D4676" s="6" t="s">
        <v>10015</v>
      </c>
      <c r="E4676" s="49" t="s">
        <v>10016</v>
      </c>
      <c r="F4676" s="6" t="s">
        <v>60</v>
      </c>
      <c r="G4676" s="6" t="s">
        <v>60</v>
      </c>
      <c r="H4676" s="6" t="s">
        <v>60</v>
      </c>
      <c r="I4676" s="60" t="s">
        <v>22347</v>
      </c>
      <c r="J4676" s="49" t="s">
        <v>22348</v>
      </c>
      <c r="K4676" s="6" t="s">
        <v>22349</v>
      </c>
      <c r="L4676" s="29">
        <f>IF($J$6="с учетом НДС",VLOOKUP(I4676,LEGEND!B:E,4,0)*(1-M4676),VLOOKUP(I4676,LEGEND!B:E,4,0)*(1-M4676)/1.2)</f>
        <v>251</v>
      </c>
      <c r="M4676" s="57">
        <f>IF(AND(B4676&lt;&gt;"1_Электроинструмент",B4676&lt;&gt;"2_Садовая техника"),$J$5,IF($J$4&lt;=20%,$J$4,IFERROR(VLOOKUP(S4676,LEGEND!$L$2:$M$5,2,FALSE),$J$4)))</f>
        <v>0</v>
      </c>
      <c r="N4676" s="48" t="s">
        <v>60</v>
      </c>
      <c r="O4676" s="6" t="s">
        <v>60</v>
      </c>
      <c r="P4676" s="49" t="s">
        <v>66</v>
      </c>
      <c r="Q4676" s="49" t="s">
        <v>67</v>
      </c>
      <c r="R4676" s="6" t="s">
        <v>60</v>
      </c>
      <c r="S4676" s="49" t="s">
        <v>60</v>
      </c>
      <c r="T4676" s="73" t="str">
        <f>IF(_xlfn.XLOOKUP(I4676,LEGEND!B:B,LEGEND!H:H)&lt;&gt;"-",HYPERLINK(_xlfn.XLOOKUP(I4676,LEGEND!B:B,LEGEND!H:H),"link"),_xlfn.XLOOKUP(I4676,LEGEND!B:B,LEGEND!H:H))</f>
        <v>link</v>
      </c>
      <c r="U4676" s="73" t="str">
        <f>HYPERLINK(_xlfn.XLOOKUP(I4676,LEGEND!B:B,LEGEND!I:I))</f>
        <v>https://milwaukee-media-images.s3.amazonaws.com/hi/4932478314--Hero_1.jpg</v>
      </c>
      <c r="V4676" s="51" t="s">
        <v>22350</v>
      </c>
      <c r="W4676" s="63" t="s">
        <v>71</v>
      </c>
      <c r="X4676" s="64">
        <v>130</v>
      </c>
      <c r="Y4676" s="64">
        <v>92</v>
      </c>
      <c r="Z4676" s="64">
        <v>5</v>
      </c>
      <c r="AA4676" s="84">
        <v>1.6E-2</v>
      </c>
      <c r="AB4676" s="85">
        <v>1</v>
      </c>
      <c r="AC4676" s="85">
        <v>1</v>
      </c>
    </row>
    <row r="4677" spans="1:29" ht="25.5">
      <c r="A4677" s="1"/>
      <c r="B4677" s="6" t="s">
        <v>9969</v>
      </c>
      <c r="C4677" s="6" t="s">
        <v>8778</v>
      </c>
      <c r="D4677" s="6" t="s">
        <v>10015</v>
      </c>
      <c r="E4677" s="49" t="s">
        <v>10016</v>
      </c>
      <c r="F4677" s="6" t="s">
        <v>60</v>
      </c>
      <c r="G4677" s="6" t="s">
        <v>60</v>
      </c>
      <c r="H4677" s="6" t="s">
        <v>60</v>
      </c>
      <c r="I4677" s="60" t="s">
        <v>22351</v>
      </c>
      <c r="J4677" s="49" t="s">
        <v>22352</v>
      </c>
      <c r="K4677" s="6" t="s">
        <v>22353</v>
      </c>
      <c r="L4677" s="29">
        <f>IF($J$6="с учетом НДС",VLOOKUP(I4677,LEGEND!B:E,4,0)*(1-M4677),VLOOKUP(I4677,LEGEND!B:E,4,0)*(1-M4677)/1.2)</f>
        <v>251</v>
      </c>
      <c r="M4677" s="57">
        <f>IF(AND(B4677&lt;&gt;"1_Электроинструмент",B4677&lt;&gt;"2_Садовая техника"),$J$5,IF($J$4&lt;=20%,$J$4,IFERROR(VLOOKUP(S4677,LEGEND!$L$2:$M$5,2,FALSE),$J$4)))</f>
        <v>0</v>
      </c>
      <c r="N4677" s="48" t="s">
        <v>60</v>
      </c>
      <c r="O4677" s="6" t="s">
        <v>60</v>
      </c>
      <c r="P4677" s="49" t="s">
        <v>66</v>
      </c>
      <c r="Q4677" s="49" t="s">
        <v>67</v>
      </c>
      <c r="R4677" s="6" t="s">
        <v>60</v>
      </c>
      <c r="S4677" s="49" t="s">
        <v>60</v>
      </c>
      <c r="T4677" s="73" t="str">
        <f>IF(_xlfn.XLOOKUP(I4677,LEGEND!B:B,LEGEND!H:H)&lt;&gt;"-",HYPERLINK(_xlfn.XLOOKUP(I4677,LEGEND!B:B,LEGEND!H:H),"link"),_xlfn.XLOOKUP(I4677,LEGEND!B:B,LEGEND!H:H))</f>
        <v>link</v>
      </c>
      <c r="U4677" s="73" t="str">
        <f>HYPERLINK(_xlfn.XLOOKUP(I4677,LEGEND!B:B,LEGEND!I:I))</f>
        <v>https://milwaukee-media-images.s3.amazonaws.com/hi/4932478315--Hero_1.jpg</v>
      </c>
      <c r="V4677" s="51" t="s">
        <v>22354</v>
      </c>
      <c r="W4677" s="63" t="s">
        <v>71</v>
      </c>
      <c r="X4677" s="64">
        <v>122</v>
      </c>
      <c r="Y4677" s="64">
        <v>89</v>
      </c>
      <c r="Z4677" s="64">
        <v>14</v>
      </c>
      <c r="AA4677" s="84">
        <v>1.7999999999999999E-2</v>
      </c>
      <c r="AB4677" s="85">
        <v>1</v>
      </c>
      <c r="AC4677" s="85">
        <v>1</v>
      </c>
    </row>
    <row r="4678" spans="1:29" ht="25.5">
      <c r="A4678" s="1"/>
      <c r="B4678" s="6" t="s">
        <v>9969</v>
      </c>
      <c r="C4678" s="6" t="s">
        <v>8778</v>
      </c>
      <c r="D4678" s="6" t="s">
        <v>10015</v>
      </c>
      <c r="E4678" s="49" t="s">
        <v>10016</v>
      </c>
      <c r="F4678" s="6" t="s">
        <v>60</v>
      </c>
      <c r="G4678" s="6" t="s">
        <v>60</v>
      </c>
      <c r="H4678" s="6" t="s">
        <v>60</v>
      </c>
      <c r="I4678" s="60" t="s">
        <v>22355</v>
      </c>
      <c r="J4678" s="49" t="s">
        <v>22356</v>
      </c>
      <c r="K4678" s="6" t="s">
        <v>22357</v>
      </c>
      <c r="L4678" s="29">
        <f>IF($J$6="с учетом НДС",VLOOKUP(I4678,LEGEND!B:E,4,0)*(1-M4678),VLOOKUP(I4678,LEGEND!B:E,4,0)*(1-M4678)/1.2)</f>
        <v>251</v>
      </c>
      <c r="M4678" s="57">
        <f>IF(AND(B4678&lt;&gt;"1_Электроинструмент",B4678&lt;&gt;"2_Садовая техника"),$J$5,IF($J$4&lt;=20%,$J$4,IFERROR(VLOOKUP(S4678,LEGEND!$L$2:$M$5,2,FALSE),$J$4)))</f>
        <v>0</v>
      </c>
      <c r="N4678" s="48" t="s">
        <v>60</v>
      </c>
      <c r="O4678" s="6" t="s">
        <v>60</v>
      </c>
      <c r="P4678" s="49" t="s">
        <v>66</v>
      </c>
      <c r="Q4678" s="49" t="s">
        <v>67</v>
      </c>
      <c r="R4678" s="6" t="s">
        <v>60</v>
      </c>
      <c r="S4678" s="49" t="s">
        <v>60</v>
      </c>
      <c r="T4678" s="73" t="str">
        <f>IF(_xlfn.XLOOKUP(I4678,LEGEND!B:B,LEGEND!H:H)&lt;&gt;"-",HYPERLINK(_xlfn.XLOOKUP(I4678,LEGEND!B:B,LEGEND!H:H),"link"),_xlfn.XLOOKUP(I4678,LEGEND!B:B,LEGEND!H:H))</f>
        <v>link</v>
      </c>
      <c r="U4678" s="73" t="str">
        <f>HYPERLINK(_xlfn.XLOOKUP(I4678,LEGEND!B:B,LEGEND!I:I))</f>
        <v>https://milwaukee-media-images.s3.amazonaws.com/hi/4932478316--Hero_1.jpg</v>
      </c>
      <c r="V4678" s="51" t="s">
        <v>22358</v>
      </c>
      <c r="W4678" s="63" t="s">
        <v>71</v>
      </c>
      <c r="X4678" s="64">
        <v>125</v>
      </c>
      <c r="Y4678" s="64">
        <v>90</v>
      </c>
      <c r="Z4678" s="64">
        <v>10</v>
      </c>
      <c r="AA4678" s="84">
        <v>1.7999999999999999E-2</v>
      </c>
      <c r="AB4678" s="85">
        <v>1</v>
      </c>
      <c r="AC4678" s="85">
        <v>1</v>
      </c>
    </row>
    <row r="4679" spans="1:29" ht="25.5">
      <c r="A4679" s="1"/>
      <c r="B4679" s="6" t="s">
        <v>9969</v>
      </c>
      <c r="C4679" s="6" t="s">
        <v>8778</v>
      </c>
      <c r="D4679" s="6" t="s">
        <v>10015</v>
      </c>
      <c r="E4679" s="49" t="s">
        <v>10016</v>
      </c>
      <c r="F4679" s="6" t="s">
        <v>60</v>
      </c>
      <c r="G4679" s="6" t="s">
        <v>60</v>
      </c>
      <c r="H4679" s="6" t="s">
        <v>60</v>
      </c>
      <c r="I4679" s="60" t="s">
        <v>22359</v>
      </c>
      <c r="J4679" s="49" t="s">
        <v>22360</v>
      </c>
      <c r="K4679" s="6" t="s">
        <v>22361</v>
      </c>
      <c r="L4679" s="29">
        <f>IF($J$6="с учетом НДС",VLOOKUP(I4679,LEGEND!B:E,4,0)*(1-M4679),VLOOKUP(I4679,LEGEND!B:E,4,0)*(1-M4679)/1.2)</f>
        <v>266</v>
      </c>
      <c r="M4679" s="57">
        <f>IF(AND(B4679&lt;&gt;"1_Электроинструмент",B4679&lt;&gt;"2_Садовая техника"),$J$5,IF($J$4&lt;=20%,$J$4,IFERROR(VLOOKUP(S4679,LEGEND!$L$2:$M$5,2,FALSE),$J$4)))</f>
        <v>0</v>
      </c>
      <c r="N4679" s="48" t="s">
        <v>60</v>
      </c>
      <c r="O4679" s="6" t="s">
        <v>60</v>
      </c>
      <c r="P4679" s="49" t="s">
        <v>66</v>
      </c>
      <c r="Q4679" s="49" t="s">
        <v>67</v>
      </c>
      <c r="R4679" s="6" t="s">
        <v>60</v>
      </c>
      <c r="S4679" s="49" t="s">
        <v>60</v>
      </c>
      <c r="T4679" s="73" t="str">
        <f>IF(_xlfn.XLOOKUP(I4679,LEGEND!B:B,LEGEND!H:H)&lt;&gt;"-",HYPERLINK(_xlfn.XLOOKUP(I4679,LEGEND!B:B,LEGEND!H:H),"link"),_xlfn.XLOOKUP(I4679,LEGEND!B:B,LEGEND!H:H))</f>
        <v>link</v>
      </c>
      <c r="U4679" s="73" t="str">
        <f>HYPERLINK(_xlfn.XLOOKUP(I4679,LEGEND!B:B,LEGEND!I:I))</f>
        <v>https://milwaukee-media-images.s3.amazonaws.com/hi/4932478317--Hero_1.jpg</v>
      </c>
      <c r="V4679" s="51" t="s">
        <v>22362</v>
      </c>
      <c r="W4679" s="63" t="s">
        <v>71</v>
      </c>
      <c r="X4679" s="64">
        <v>122</v>
      </c>
      <c r="Y4679" s="64">
        <v>92</v>
      </c>
      <c r="Z4679" s="64">
        <v>15</v>
      </c>
      <c r="AA4679" s="84">
        <v>2.1999999999999999E-2</v>
      </c>
      <c r="AB4679" s="85">
        <v>1</v>
      </c>
      <c r="AC4679" s="85">
        <v>1</v>
      </c>
    </row>
    <row r="4680" spans="1:29" ht="25.5">
      <c r="A4680" s="1"/>
      <c r="B4680" s="6" t="s">
        <v>9969</v>
      </c>
      <c r="C4680" s="6" t="s">
        <v>8778</v>
      </c>
      <c r="D4680" s="6" t="s">
        <v>10015</v>
      </c>
      <c r="E4680" s="49" t="s">
        <v>10016</v>
      </c>
      <c r="F4680" s="6" t="s">
        <v>60</v>
      </c>
      <c r="G4680" s="6" t="s">
        <v>60</v>
      </c>
      <c r="H4680" s="6" t="s">
        <v>60</v>
      </c>
      <c r="I4680" s="60" t="s">
        <v>22363</v>
      </c>
      <c r="J4680" s="49" t="s">
        <v>22364</v>
      </c>
      <c r="K4680" s="6" t="s">
        <v>22365</v>
      </c>
      <c r="L4680" s="29">
        <f>IF($J$6="с учетом НДС",VLOOKUP(I4680,LEGEND!B:E,4,0)*(1-M4680),VLOOKUP(I4680,LEGEND!B:E,4,0)*(1-M4680)/1.2)</f>
        <v>266</v>
      </c>
      <c r="M4680" s="57">
        <f>IF(AND(B4680&lt;&gt;"1_Электроинструмент",B4680&lt;&gt;"2_Садовая техника"),$J$5,IF($J$4&lt;=20%,$J$4,IFERROR(VLOOKUP(S4680,LEGEND!$L$2:$M$5,2,FALSE),$J$4)))</f>
        <v>0</v>
      </c>
      <c r="N4680" s="48" t="s">
        <v>60</v>
      </c>
      <c r="O4680" s="6" t="s">
        <v>60</v>
      </c>
      <c r="P4680" s="49" t="s">
        <v>66</v>
      </c>
      <c r="Q4680" s="49" t="s">
        <v>67</v>
      </c>
      <c r="R4680" s="6" t="s">
        <v>60</v>
      </c>
      <c r="S4680" s="49" t="s">
        <v>60</v>
      </c>
      <c r="T4680" s="73" t="str">
        <f>IF(_xlfn.XLOOKUP(I4680,LEGEND!B:B,LEGEND!H:H)&lt;&gt;"-",HYPERLINK(_xlfn.XLOOKUP(I4680,LEGEND!B:B,LEGEND!H:H),"link"),_xlfn.XLOOKUP(I4680,LEGEND!B:B,LEGEND!H:H))</f>
        <v>link</v>
      </c>
      <c r="U4680" s="73" t="str">
        <f>HYPERLINK(_xlfn.XLOOKUP(I4680,LEGEND!B:B,LEGEND!I:I))</f>
        <v>https://milwaukee-media-images.s3.amazonaws.com/hi/4932478318--Hero_1.jpg</v>
      </c>
      <c r="V4680" s="51" t="s">
        <v>22366</v>
      </c>
      <c r="W4680" s="63" t="s">
        <v>71</v>
      </c>
      <c r="X4680" s="64">
        <v>124</v>
      </c>
      <c r="Y4680" s="64">
        <v>92</v>
      </c>
      <c r="Z4680" s="64">
        <v>14</v>
      </c>
      <c r="AA4680" s="84">
        <v>2.4E-2</v>
      </c>
      <c r="AB4680" s="85">
        <v>1</v>
      </c>
      <c r="AC4680" s="85">
        <v>1</v>
      </c>
    </row>
    <row r="4681" spans="1:29" ht="25.5">
      <c r="A4681" s="1"/>
      <c r="B4681" s="6" t="s">
        <v>9969</v>
      </c>
      <c r="C4681" s="6" t="s">
        <v>8778</v>
      </c>
      <c r="D4681" s="6" t="s">
        <v>10015</v>
      </c>
      <c r="E4681" s="49" t="s">
        <v>10016</v>
      </c>
      <c r="F4681" s="6" t="s">
        <v>60</v>
      </c>
      <c r="G4681" s="6" t="s">
        <v>60</v>
      </c>
      <c r="H4681" s="6" t="s">
        <v>60</v>
      </c>
      <c r="I4681" s="60" t="s">
        <v>22367</v>
      </c>
      <c r="J4681" s="49" t="s">
        <v>22368</v>
      </c>
      <c r="K4681" s="6" t="s">
        <v>22369</v>
      </c>
      <c r="L4681" s="29">
        <f>IF($J$6="с учетом НДС",VLOOKUP(I4681,LEGEND!B:E,4,0)*(1-M4681),VLOOKUP(I4681,LEGEND!B:E,4,0)*(1-M4681)/1.2)</f>
        <v>266</v>
      </c>
      <c r="M4681" s="57">
        <f>IF(AND(B4681&lt;&gt;"1_Электроинструмент",B4681&lt;&gt;"2_Садовая техника"),$J$5,IF($J$4&lt;=20%,$J$4,IFERROR(VLOOKUP(S4681,LEGEND!$L$2:$M$5,2,FALSE),$J$4)))</f>
        <v>0</v>
      </c>
      <c r="N4681" s="48" t="s">
        <v>60</v>
      </c>
      <c r="O4681" s="6" t="s">
        <v>60</v>
      </c>
      <c r="P4681" s="49" t="s">
        <v>66</v>
      </c>
      <c r="Q4681" s="49" t="s">
        <v>67</v>
      </c>
      <c r="R4681" s="6" t="s">
        <v>60</v>
      </c>
      <c r="S4681" s="49" t="s">
        <v>60</v>
      </c>
      <c r="T4681" s="73" t="str">
        <f>IF(_xlfn.XLOOKUP(I4681,LEGEND!B:B,LEGEND!H:H)&lt;&gt;"-",HYPERLINK(_xlfn.XLOOKUP(I4681,LEGEND!B:B,LEGEND!H:H),"link"),_xlfn.XLOOKUP(I4681,LEGEND!B:B,LEGEND!H:H))</f>
        <v>link</v>
      </c>
      <c r="U4681" s="73" t="str">
        <f>HYPERLINK(_xlfn.XLOOKUP(I4681,LEGEND!B:B,LEGEND!I:I))</f>
        <v>https://milwaukee-media-images.s3.amazonaws.com/hi/4932478319--Hero_1.jpg</v>
      </c>
      <c r="V4681" s="51" t="s">
        <v>22370</v>
      </c>
      <c r="W4681" s="63" t="s">
        <v>71</v>
      </c>
      <c r="X4681" s="64">
        <v>135</v>
      </c>
      <c r="Y4681" s="64">
        <v>92</v>
      </c>
      <c r="Z4681" s="64">
        <v>18</v>
      </c>
      <c r="AA4681" s="84">
        <v>2.8000000000000001E-2</v>
      </c>
      <c r="AB4681" s="85">
        <v>1</v>
      </c>
      <c r="AC4681" s="85">
        <v>1</v>
      </c>
    </row>
    <row r="4682" spans="1:29" ht="25.5">
      <c r="A4682" s="1"/>
      <c r="B4682" s="6" t="s">
        <v>9969</v>
      </c>
      <c r="C4682" s="6" t="s">
        <v>8778</v>
      </c>
      <c r="D4682" s="6" t="s">
        <v>10015</v>
      </c>
      <c r="E4682" s="49" t="s">
        <v>10016</v>
      </c>
      <c r="F4682" s="6" t="s">
        <v>60</v>
      </c>
      <c r="G4682" s="6" t="s">
        <v>60</v>
      </c>
      <c r="H4682" s="6" t="s">
        <v>60</v>
      </c>
      <c r="I4682" s="60" t="s">
        <v>22371</v>
      </c>
      <c r="J4682" s="49" t="s">
        <v>22372</v>
      </c>
      <c r="K4682" s="6" t="s">
        <v>22373</v>
      </c>
      <c r="L4682" s="29">
        <f>IF($J$6="с учетом НДС",VLOOKUP(I4682,LEGEND!B:E,4,0)*(1-M4682),VLOOKUP(I4682,LEGEND!B:E,4,0)*(1-M4682)/1.2)</f>
        <v>281</v>
      </c>
      <c r="M4682" s="57">
        <f>IF(AND(B4682&lt;&gt;"1_Электроинструмент",B4682&lt;&gt;"2_Садовая техника"),$J$5,IF($J$4&lt;=20%,$J$4,IFERROR(VLOOKUP(S4682,LEGEND!$L$2:$M$5,2,FALSE),$J$4)))</f>
        <v>0</v>
      </c>
      <c r="N4682" s="48" t="s">
        <v>60</v>
      </c>
      <c r="O4682" s="6" t="s">
        <v>60</v>
      </c>
      <c r="P4682" s="49" t="s">
        <v>66</v>
      </c>
      <c r="Q4682" s="49" t="s">
        <v>67</v>
      </c>
      <c r="R4682" s="6" t="s">
        <v>60</v>
      </c>
      <c r="S4682" s="49" t="s">
        <v>60</v>
      </c>
      <c r="T4682" s="73" t="str">
        <f>IF(_xlfn.XLOOKUP(I4682,LEGEND!B:B,LEGEND!H:H)&lt;&gt;"-",HYPERLINK(_xlfn.XLOOKUP(I4682,LEGEND!B:B,LEGEND!H:H),"link"),_xlfn.XLOOKUP(I4682,LEGEND!B:B,LEGEND!H:H))</f>
        <v>link</v>
      </c>
      <c r="U4682" s="73" t="str">
        <f>HYPERLINK(_xlfn.XLOOKUP(I4682,LEGEND!B:B,LEGEND!I:I))</f>
        <v>https://milwaukee-media-images.s3.amazonaws.com/hi/4932478320--Hero_1.jpg</v>
      </c>
      <c r="V4682" s="51" t="s">
        <v>22374</v>
      </c>
      <c r="W4682" s="63" t="s">
        <v>71</v>
      </c>
      <c r="X4682" s="64">
        <v>113</v>
      </c>
      <c r="Y4682" s="64">
        <v>87</v>
      </c>
      <c r="Z4682" s="64">
        <v>16</v>
      </c>
      <c r="AA4682" s="84">
        <v>0.03</v>
      </c>
      <c r="AB4682" s="85">
        <v>1</v>
      </c>
      <c r="AC4682" s="85">
        <v>1</v>
      </c>
    </row>
    <row r="4683" spans="1:29" ht="25.5">
      <c r="A4683" s="1"/>
      <c r="B4683" s="6" t="s">
        <v>9969</v>
      </c>
      <c r="C4683" s="6" t="s">
        <v>8778</v>
      </c>
      <c r="D4683" s="6" t="s">
        <v>10015</v>
      </c>
      <c r="E4683" s="49" t="s">
        <v>10016</v>
      </c>
      <c r="F4683" s="6" t="s">
        <v>60</v>
      </c>
      <c r="G4683" s="6" t="s">
        <v>60</v>
      </c>
      <c r="H4683" s="6" t="s">
        <v>60</v>
      </c>
      <c r="I4683" s="60" t="s">
        <v>22375</v>
      </c>
      <c r="J4683" s="49" t="s">
        <v>22376</v>
      </c>
      <c r="K4683" s="6" t="s">
        <v>22377</v>
      </c>
      <c r="L4683" s="29">
        <f>IF($J$6="с учетом НДС",VLOOKUP(I4683,LEGEND!B:E,4,0)*(1-M4683),VLOOKUP(I4683,LEGEND!B:E,4,0)*(1-M4683)/1.2)</f>
        <v>281</v>
      </c>
      <c r="M4683" s="57">
        <f>IF(AND(B4683&lt;&gt;"1_Электроинструмент",B4683&lt;&gt;"2_Садовая техника"),$J$5,IF($J$4&lt;=20%,$J$4,IFERROR(VLOOKUP(S4683,LEGEND!$L$2:$M$5,2,FALSE),$J$4)))</f>
        <v>0</v>
      </c>
      <c r="N4683" s="48" t="s">
        <v>60</v>
      </c>
      <c r="O4683" s="6" t="s">
        <v>60</v>
      </c>
      <c r="P4683" s="49" t="s">
        <v>66</v>
      </c>
      <c r="Q4683" s="49" t="s">
        <v>67</v>
      </c>
      <c r="R4683" s="6" t="s">
        <v>60</v>
      </c>
      <c r="S4683" s="49" t="s">
        <v>60</v>
      </c>
      <c r="T4683" s="73" t="str">
        <f>IF(_xlfn.XLOOKUP(I4683,LEGEND!B:B,LEGEND!H:H)&lt;&gt;"-",HYPERLINK(_xlfn.XLOOKUP(I4683,LEGEND!B:B,LEGEND!H:H),"link"),_xlfn.XLOOKUP(I4683,LEGEND!B:B,LEGEND!H:H))</f>
        <v>link</v>
      </c>
      <c r="U4683" s="73" t="str">
        <f>HYPERLINK(_xlfn.XLOOKUP(I4683,LEGEND!B:B,LEGEND!I:I))</f>
        <v>https://milwaukee-media-images.s3.amazonaws.com/hi/4932478321--Hero_1.jpg</v>
      </c>
      <c r="V4683" s="51" t="s">
        <v>22378</v>
      </c>
      <c r="W4683" s="63" t="s">
        <v>71</v>
      </c>
      <c r="X4683" s="64">
        <v>120</v>
      </c>
      <c r="Y4683" s="64">
        <v>85</v>
      </c>
      <c r="Z4683" s="64">
        <v>18</v>
      </c>
      <c r="AA4683" s="84">
        <v>3.4000000000000002E-2</v>
      </c>
      <c r="AB4683" s="85">
        <v>1</v>
      </c>
      <c r="AC4683" s="85">
        <v>1</v>
      </c>
    </row>
    <row r="4684" spans="1:29" ht="25.5">
      <c r="A4684" s="1"/>
      <c r="B4684" s="6" t="s">
        <v>9969</v>
      </c>
      <c r="C4684" s="6" t="s">
        <v>8778</v>
      </c>
      <c r="D4684" s="6" t="s">
        <v>10015</v>
      </c>
      <c r="E4684" s="49" t="s">
        <v>10016</v>
      </c>
      <c r="F4684" s="6" t="s">
        <v>60</v>
      </c>
      <c r="G4684" s="6" t="s">
        <v>60</v>
      </c>
      <c r="H4684" s="6" t="s">
        <v>60</v>
      </c>
      <c r="I4684" s="60" t="s">
        <v>22379</v>
      </c>
      <c r="J4684" s="49" t="s">
        <v>22380</v>
      </c>
      <c r="K4684" s="6" t="s">
        <v>22381</v>
      </c>
      <c r="L4684" s="29">
        <f>IF($J$6="с учетом НДС",VLOOKUP(I4684,LEGEND!B:E,4,0)*(1-M4684),VLOOKUP(I4684,LEGEND!B:E,4,0)*(1-M4684)/1.2)</f>
        <v>281</v>
      </c>
      <c r="M4684" s="57">
        <f>IF(AND(B4684&lt;&gt;"1_Электроинструмент",B4684&lt;&gt;"2_Садовая техника"),$J$5,IF($J$4&lt;=20%,$J$4,IFERROR(VLOOKUP(S4684,LEGEND!$L$2:$M$5,2,FALSE),$J$4)))</f>
        <v>0</v>
      </c>
      <c r="N4684" s="48" t="s">
        <v>60</v>
      </c>
      <c r="O4684" s="6" t="s">
        <v>60</v>
      </c>
      <c r="P4684" s="49" t="s">
        <v>66</v>
      </c>
      <c r="Q4684" s="49" t="s">
        <v>67</v>
      </c>
      <c r="R4684" s="6" t="s">
        <v>60</v>
      </c>
      <c r="S4684" s="49" t="s">
        <v>60</v>
      </c>
      <c r="T4684" s="73" t="str">
        <f>IF(_xlfn.XLOOKUP(I4684,LEGEND!B:B,LEGEND!H:H)&lt;&gt;"-",HYPERLINK(_xlfn.XLOOKUP(I4684,LEGEND!B:B,LEGEND!H:H),"link"),_xlfn.XLOOKUP(I4684,LEGEND!B:B,LEGEND!H:H))</f>
        <v>link</v>
      </c>
      <c r="U4684" s="73" t="str">
        <f>HYPERLINK(_xlfn.XLOOKUP(I4684,LEGEND!B:B,LEGEND!I:I))</f>
        <v>https://milwaukee-media-images.s3.amazonaws.com/hi/4932478324--Hero_1.jpg</v>
      </c>
      <c r="V4684" s="51" t="s">
        <v>22382</v>
      </c>
      <c r="W4684" s="63" t="s">
        <v>71</v>
      </c>
      <c r="X4684" s="64">
        <v>134</v>
      </c>
      <c r="Y4684" s="64">
        <v>89</v>
      </c>
      <c r="Z4684" s="64">
        <v>8</v>
      </c>
      <c r="AA4684" s="84">
        <v>2.4E-2</v>
      </c>
      <c r="AB4684" s="85">
        <v>1</v>
      </c>
      <c r="AC4684" s="85">
        <v>1</v>
      </c>
    </row>
    <row r="4685" spans="1:29" ht="25.5">
      <c r="A4685" s="1"/>
      <c r="B4685" s="6" t="s">
        <v>9969</v>
      </c>
      <c r="C4685" s="6" t="s">
        <v>8778</v>
      </c>
      <c r="D4685" s="6" t="s">
        <v>10015</v>
      </c>
      <c r="E4685" s="49" t="s">
        <v>10016</v>
      </c>
      <c r="F4685" s="6" t="s">
        <v>60</v>
      </c>
      <c r="G4685" s="6" t="s">
        <v>60</v>
      </c>
      <c r="H4685" s="6" t="s">
        <v>60</v>
      </c>
      <c r="I4685" s="60" t="s">
        <v>22383</v>
      </c>
      <c r="J4685" s="49" t="s">
        <v>22384</v>
      </c>
      <c r="K4685" s="6" t="s">
        <v>22385</v>
      </c>
      <c r="L4685" s="29">
        <f>IF($J$6="с учетом НДС",VLOOKUP(I4685,LEGEND!B:E,4,0)*(1-M4685),VLOOKUP(I4685,LEGEND!B:E,4,0)*(1-M4685)/1.2)</f>
        <v>281</v>
      </c>
      <c r="M4685" s="57">
        <f>IF(AND(B4685&lt;&gt;"1_Электроинструмент",B4685&lt;&gt;"2_Садовая техника"),$J$5,IF($J$4&lt;=20%,$J$4,IFERROR(VLOOKUP(S4685,LEGEND!$L$2:$M$5,2,FALSE),$J$4)))</f>
        <v>0</v>
      </c>
      <c r="N4685" s="48" t="s">
        <v>60</v>
      </c>
      <c r="O4685" s="6" t="s">
        <v>60</v>
      </c>
      <c r="P4685" s="49" t="s">
        <v>66</v>
      </c>
      <c r="Q4685" s="49" t="s">
        <v>67</v>
      </c>
      <c r="R4685" s="6" t="s">
        <v>60</v>
      </c>
      <c r="S4685" s="49" t="s">
        <v>60</v>
      </c>
      <c r="T4685" s="73" t="str">
        <f>IF(_xlfn.XLOOKUP(I4685,LEGEND!B:B,LEGEND!H:H)&lt;&gt;"-",HYPERLINK(_xlfn.XLOOKUP(I4685,LEGEND!B:B,LEGEND!H:H),"link"),_xlfn.XLOOKUP(I4685,LEGEND!B:B,LEGEND!H:H))</f>
        <v>link</v>
      </c>
      <c r="U4685" s="73" t="str">
        <f>HYPERLINK(_xlfn.XLOOKUP(I4685,LEGEND!B:B,LEGEND!I:I))</f>
        <v>https://milwaukee-media-images.s3.amazonaws.com/hi/4932478325--Hero_1.jpg</v>
      </c>
      <c r="V4685" s="51" t="s">
        <v>22386</v>
      </c>
      <c r="W4685" s="63" t="s">
        <v>71</v>
      </c>
      <c r="X4685" s="64">
        <v>134</v>
      </c>
      <c r="Y4685" s="64">
        <v>84</v>
      </c>
      <c r="Z4685" s="64">
        <v>10</v>
      </c>
      <c r="AA4685" s="84">
        <v>2.4E-2</v>
      </c>
      <c r="AB4685" s="85">
        <v>1</v>
      </c>
      <c r="AC4685" s="85">
        <v>1</v>
      </c>
    </row>
    <row r="4686" spans="1:29" ht="25.5">
      <c r="A4686" s="1"/>
      <c r="B4686" s="6" t="s">
        <v>9969</v>
      </c>
      <c r="C4686" s="6" t="s">
        <v>8778</v>
      </c>
      <c r="D4686" s="6" t="s">
        <v>10015</v>
      </c>
      <c r="E4686" s="49" t="s">
        <v>10016</v>
      </c>
      <c r="F4686" s="6" t="s">
        <v>60</v>
      </c>
      <c r="G4686" s="6" t="s">
        <v>60</v>
      </c>
      <c r="H4686" s="6" t="s">
        <v>60</v>
      </c>
      <c r="I4686" s="60" t="s">
        <v>22387</v>
      </c>
      <c r="J4686" s="49" t="s">
        <v>22388</v>
      </c>
      <c r="K4686" s="6" t="s">
        <v>22389</v>
      </c>
      <c r="L4686" s="29">
        <f>IF($J$6="с учетом НДС",VLOOKUP(I4686,LEGEND!B:E,4,0)*(1-M4686),VLOOKUP(I4686,LEGEND!B:E,4,0)*(1-M4686)/1.2)</f>
        <v>281</v>
      </c>
      <c r="M4686" s="57">
        <f>IF(AND(B4686&lt;&gt;"1_Электроинструмент",B4686&lt;&gt;"2_Садовая техника"),$J$5,IF($J$4&lt;=20%,$J$4,IFERROR(VLOOKUP(S4686,LEGEND!$L$2:$M$5,2,FALSE),$J$4)))</f>
        <v>0</v>
      </c>
      <c r="N4686" s="48" t="s">
        <v>60</v>
      </c>
      <c r="O4686" s="6" t="s">
        <v>60</v>
      </c>
      <c r="P4686" s="49" t="s">
        <v>66</v>
      </c>
      <c r="Q4686" s="49" t="s">
        <v>67</v>
      </c>
      <c r="R4686" s="6" t="s">
        <v>60</v>
      </c>
      <c r="S4686" s="49" t="s">
        <v>60</v>
      </c>
      <c r="T4686" s="73" t="str">
        <f>IF(_xlfn.XLOOKUP(I4686,LEGEND!B:B,LEGEND!H:H)&lt;&gt;"-",HYPERLINK(_xlfn.XLOOKUP(I4686,LEGEND!B:B,LEGEND!H:H),"link"),_xlfn.XLOOKUP(I4686,LEGEND!B:B,LEGEND!H:H))</f>
        <v>link</v>
      </c>
      <c r="U4686" s="73" t="str">
        <f>HYPERLINK(_xlfn.XLOOKUP(I4686,LEGEND!B:B,LEGEND!I:I))</f>
        <v>https://milwaukee-media-images.s3.amazonaws.com/hi/4932478326--Hero_1.jpg</v>
      </c>
      <c r="V4686" s="51" t="s">
        <v>22390</v>
      </c>
      <c r="W4686" s="63" t="s">
        <v>71</v>
      </c>
      <c r="X4686" s="64">
        <v>122</v>
      </c>
      <c r="Y4686" s="64">
        <v>86</v>
      </c>
      <c r="Z4686" s="64">
        <v>10</v>
      </c>
      <c r="AA4686" s="84">
        <v>2.5999999999999999E-2</v>
      </c>
      <c r="AB4686" s="85">
        <v>1</v>
      </c>
      <c r="AC4686" s="85">
        <v>1</v>
      </c>
    </row>
    <row r="4687" spans="1:29" ht="25.5">
      <c r="A4687" s="1"/>
      <c r="B4687" s="6" t="s">
        <v>9969</v>
      </c>
      <c r="C4687" s="6" t="s">
        <v>8778</v>
      </c>
      <c r="D4687" s="6" t="s">
        <v>10015</v>
      </c>
      <c r="E4687" s="49" t="s">
        <v>10016</v>
      </c>
      <c r="F4687" s="6" t="s">
        <v>60</v>
      </c>
      <c r="G4687" s="6" t="s">
        <v>60</v>
      </c>
      <c r="H4687" s="6" t="s">
        <v>60</v>
      </c>
      <c r="I4687" s="60" t="s">
        <v>22391</v>
      </c>
      <c r="J4687" s="49" t="s">
        <v>22392</v>
      </c>
      <c r="K4687" s="6" t="s">
        <v>22393</v>
      </c>
      <c r="L4687" s="29">
        <f>IF($J$6="с учетом НДС",VLOOKUP(I4687,LEGEND!B:E,4,0)*(1-M4687),VLOOKUP(I4687,LEGEND!B:E,4,0)*(1-M4687)/1.2)</f>
        <v>281</v>
      </c>
      <c r="M4687" s="57">
        <f>IF(AND(B4687&lt;&gt;"1_Электроинструмент",B4687&lt;&gt;"2_Садовая техника"),$J$5,IF($J$4&lt;=20%,$J$4,IFERROR(VLOOKUP(S4687,LEGEND!$L$2:$M$5,2,FALSE),$J$4)))</f>
        <v>0</v>
      </c>
      <c r="N4687" s="48" t="s">
        <v>60</v>
      </c>
      <c r="O4687" s="6" t="s">
        <v>60</v>
      </c>
      <c r="P4687" s="49" t="s">
        <v>66</v>
      </c>
      <c r="Q4687" s="49" t="s">
        <v>67</v>
      </c>
      <c r="R4687" s="6" t="s">
        <v>60</v>
      </c>
      <c r="S4687" s="49" t="s">
        <v>60</v>
      </c>
      <c r="T4687" s="73" t="str">
        <f>IF(_xlfn.XLOOKUP(I4687,LEGEND!B:B,LEGEND!H:H)&lt;&gt;"-",HYPERLINK(_xlfn.XLOOKUP(I4687,LEGEND!B:B,LEGEND!H:H),"link"),_xlfn.XLOOKUP(I4687,LEGEND!B:B,LEGEND!H:H))</f>
        <v>link</v>
      </c>
      <c r="U4687" s="73" t="str">
        <f>HYPERLINK(_xlfn.XLOOKUP(I4687,LEGEND!B:B,LEGEND!I:I))</f>
        <v>https://milwaukee-media-images.s3.amazonaws.com/hi/4932478327--Hero_1.jpg</v>
      </c>
      <c r="V4687" s="51" t="s">
        <v>22394</v>
      </c>
      <c r="W4687" s="63" t="s">
        <v>71</v>
      </c>
      <c r="X4687" s="64">
        <v>126</v>
      </c>
      <c r="Y4687" s="64">
        <v>70</v>
      </c>
      <c r="Z4687" s="64">
        <v>14</v>
      </c>
      <c r="AA4687" s="84">
        <v>2.8000000000000001E-2</v>
      </c>
      <c r="AB4687" s="85">
        <v>1</v>
      </c>
      <c r="AC4687" s="85">
        <v>1</v>
      </c>
    </row>
    <row r="4688" spans="1:29" ht="25.5">
      <c r="A4688" s="1"/>
      <c r="B4688" s="6" t="s">
        <v>9969</v>
      </c>
      <c r="C4688" s="6" t="s">
        <v>8778</v>
      </c>
      <c r="D4688" s="6" t="s">
        <v>10015</v>
      </c>
      <c r="E4688" s="49" t="s">
        <v>10016</v>
      </c>
      <c r="F4688" s="6" t="s">
        <v>60</v>
      </c>
      <c r="G4688" s="6" t="s">
        <v>60</v>
      </c>
      <c r="H4688" s="6" t="s">
        <v>60</v>
      </c>
      <c r="I4688" s="60" t="s">
        <v>22395</v>
      </c>
      <c r="J4688" s="49" t="s">
        <v>22396</v>
      </c>
      <c r="K4688" s="6" t="s">
        <v>22397</v>
      </c>
      <c r="L4688" s="29">
        <f>IF($J$6="с учетом НДС",VLOOKUP(I4688,LEGEND!B:E,4,0)*(1-M4688),VLOOKUP(I4688,LEGEND!B:E,4,0)*(1-M4688)/1.2)</f>
        <v>281</v>
      </c>
      <c r="M4688" s="57">
        <f>IF(AND(B4688&lt;&gt;"1_Электроинструмент",B4688&lt;&gt;"2_Садовая техника"),$J$5,IF($J$4&lt;=20%,$J$4,IFERROR(VLOOKUP(S4688,LEGEND!$L$2:$M$5,2,FALSE),$J$4)))</f>
        <v>0</v>
      </c>
      <c r="N4688" s="48" t="s">
        <v>60</v>
      </c>
      <c r="O4688" s="6" t="s">
        <v>60</v>
      </c>
      <c r="P4688" s="49" t="s">
        <v>66</v>
      </c>
      <c r="Q4688" s="49" t="s">
        <v>67</v>
      </c>
      <c r="R4688" s="6" t="s">
        <v>60</v>
      </c>
      <c r="S4688" s="49" t="s">
        <v>60</v>
      </c>
      <c r="T4688" s="73" t="str">
        <f>IF(_xlfn.XLOOKUP(I4688,LEGEND!B:B,LEGEND!H:H)&lt;&gt;"-",HYPERLINK(_xlfn.XLOOKUP(I4688,LEGEND!B:B,LEGEND!H:H),"link"),_xlfn.XLOOKUP(I4688,LEGEND!B:B,LEGEND!H:H))</f>
        <v>link</v>
      </c>
      <c r="U4688" s="73" t="str">
        <f>HYPERLINK(_xlfn.XLOOKUP(I4688,LEGEND!B:B,LEGEND!I:I))</f>
        <v>https://milwaukee-media-images.s3.amazonaws.com/hi/4932478328--Hero_1.jpg</v>
      </c>
      <c r="V4688" s="51" t="s">
        <v>22398</v>
      </c>
      <c r="W4688" s="63" t="s">
        <v>71</v>
      </c>
      <c r="X4688" s="64">
        <v>138</v>
      </c>
      <c r="Y4688" s="64">
        <v>92</v>
      </c>
      <c r="Z4688" s="64">
        <v>14</v>
      </c>
      <c r="AA4688" s="84">
        <v>2.8000000000000001E-2</v>
      </c>
      <c r="AB4688" s="85">
        <v>1</v>
      </c>
      <c r="AC4688" s="85">
        <v>1</v>
      </c>
    </row>
    <row r="4689" spans="1:29" ht="25.5">
      <c r="A4689" s="1"/>
      <c r="B4689" s="6" t="s">
        <v>9969</v>
      </c>
      <c r="C4689" s="6" t="s">
        <v>8778</v>
      </c>
      <c r="D4689" s="6" t="s">
        <v>10015</v>
      </c>
      <c r="E4689" s="49" t="s">
        <v>10016</v>
      </c>
      <c r="F4689" s="6" t="s">
        <v>60</v>
      </c>
      <c r="G4689" s="6" t="s">
        <v>60</v>
      </c>
      <c r="H4689" s="6" t="s">
        <v>60</v>
      </c>
      <c r="I4689" s="60" t="s">
        <v>22399</v>
      </c>
      <c r="J4689" s="49" t="s">
        <v>22400</v>
      </c>
      <c r="K4689" s="6" t="s">
        <v>22401</v>
      </c>
      <c r="L4689" s="29">
        <f>IF($J$6="с учетом НДС",VLOOKUP(I4689,LEGEND!B:E,4,0)*(1-M4689),VLOOKUP(I4689,LEGEND!B:E,4,0)*(1-M4689)/1.2)</f>
        <v>281</v>
      </c>
      <c r="M4689" s="57">
        <f>IF(AND(B4689&lt;&gt;"1_Электроинструмент",B4689&lt;&gt;"2_Садовая техника"),$J$5,IF($J$4&lt;=20%,$J$4,IFERROR(VLOOKUP(S4689,LEGEND!$L$2:$M$5,2,FALSE),$J$4)))</f>
        <v>0</v>
      </c>
      <c r="N4689" s="48" t="s">
        <v>60</v>
      </c>
      <c r="O4689" s="6" t="s">
        <v>60</v>
      </c>
      <c r="P4689" s="49" t="s">
        <v>66</v>
      </c>
      <c r="Q4689" s="49" t="s">
        <v>67</v>
      </c>
      <c r="R4689" s="6" t="s">
        <v>60</v>
      </c>
      <c r="S4689" s="49" t="s">
        <v>60</v>
      </c>
      <c r="T4689" s="73" t="str">
        <f>IF(_xlfn.XLOOKUP(I4689,LEGEND!B:B,LEGEND!H:H)&lt;&gt;"-",HYPERLINK(_xlfn.XLOOKUP(I4689,LEGEND!B:B,LEGEND!H:H),"link"),_xlfn.XLOOKUP(I4689,LEGEND!B:B,LEGEND!H:H))</f>
        <v>link</v>
      </c>
      <c r="U4689" s="73" t="str">
        <f>HYPERLINK(_xlfn.XLOOKUP(I4689,LEGEND!B:B,LEGEND!I:I))</f>
        <v>https://milwaukee-media-images.s3.amazonaws.com/hi/4932478329--Hero_1.jpg</v>
      </c>
      <c r="V4689" s="51" t="s">
        <v>22402</v>
      </c>
      <c r="W4689" s="63" t="s">
        <v>71</v>
      </c>
      <c r="X4689" s="64">
        <v>144</v>
      </c>
      <c r="Y4689" s="64">
        <v>84</v>
      </c>
      <c r="Z4689" s="64">
        <v>10</v>
      </c>
      <c r="AA4689" s="84">
        <v>3.2000000000000001E-2</v>
      </c>
      <c r="AB4689" s="85">
        <v>1</v>
      </c>
      <c r="AC4689" s="85">
        <v>1</v>
      </c>
    </row>
    <row r="4690" spans="1:29" ht="25.5">
      <c r="A4690" s="1"/>
      <c r="B4690" s="6" t="s">
        <v>9969</v>
      </c>
      <c r="C4690" s="6" t="s">
        <v>8778</v>
      </c>
      <c r="D4690" s="6" t="s">
        <v>10015</v>
      </c>
      <c r="E4690" s="49" t="s">
        <v>10016</v>
      </c>
      <c r="F4690" s="6" t="s">
        <v>60</v>
      </c>
      <c r="G4690" s="6" t="s">
        <v>60</v>
      </c>
      <c r="H4690" s="6" t="s">
        <v>60</v>
      </c>
      <c r="I4690" s="60" t="s">
        <v>22403</v>
      </c>
      <c r="J4690" s="49" t="s">
        <v>22404</v>
      </c>
      <c r="K4690" s="6" t="s">
        <v>22405</v>
      </c>
      <c r="L4690" s="29">
        <f>IF($J$6="с учетом НДС",VLOOKUP(I4690,LEGEND!B:E,4,0)*(1-M4690),VLOOKUP(I4690,LEGEND!B:E,4,0)*(1-M4690)/1.2)</f>
        <v>296</v>
      </c>
      <c r="M4690" s="57">
        <f>IF(AND(B4690&lt;&gt;"1_Электроинструмент",B4690&lt;&gt;"2_Садовая техника"),$J$5,IF($J$4&lt;=20%,$J$4,IFERROR(VLOOKUP(S4690,LEGEND!$L$2:$M$5,2,FALSE),$J$4)))</f>
        <v>0</v>
      </c>
      <c r="N4690" s="48" t="s">
        <v>60</v>
      </c>
      <c r="O4690" s="6" t="s">
        <v>60</v>
      </c>
      <c r="P4690" s="49" t="s">
        <v>66</v>
      </c>
      <c r="Q4690" s="49" t="s">
        <v>67</v>
      </c>
      <c r="R4690" s="6" t="s">
        <v>60</v>
      </c>
      <c r="S4690" s="49" t="s">
        <v>60</v>
      </c>
      <c r="T4690" s="73" t="str">
        <f>IF(_xlfn.XLOOKUP(I4690,LEGEND!B:B,LEGEND!H:H)&lt;&gt;"-",HYPERLINK(_xlfn.XLOOKUP(I4690,LEGEND!B:B,LEGEND!H:H),"link"),_xlfn.XLOOKUP(I4690,LEGEND!B:B,LEGEND!H:H))</f>
        <v>link</v>
      </c>
      <c r="U4690" s="73" t="str">
        <f>HYPERLINK(_xlfn.XLOOKUP(I4690,LEGEND!B:B,LEGEND!I:I))</f>
        <v>https://milwaukee-media-images.s3.amazonaws.com/hi/4932478322--Hero_1.jpg</v>
      </c>
      <c r="V4690" s="51" t="s">
        <v>22406</v>
      </c>
      <c r="W4690" s="63" t="s">
        <v>71</v>
      </c>
      <c r="X4690" s="64">
        <v>122</v>
      </c>
      <c r="Y4690" s="64">
        <v>87</v>
      </c>
      <c r="Z4690" s="64">
        <v>21</v>
      </c>
      <c r="AA4690" s="84">
        <v>0.04</v>
      </c>
      <c r="AB4690" s="85">
        <v>1</v>
      </c>
      <c r="AC4690" s="85">
        <v>1</v>
      </c>
    </row>
    <row r="4691" spans="1:29" ht="25.5">
      <c r="A4691" s="1"/>
      <c r="B4691" s="6" t="s">
        <v>9969</v>
      </c>
      <c r="C4691" s="6" t="s">
        <v>8778</v>
      </c>
      <c r="D4691" s="6" t="s">
        <v>10015</v>
      </c>
      <c r="E4691" s="49" t="s">
        <v>10016</v>
      </c>
      <c r="F4691" s="6" t="s">
        <v>60</v>
      </c>
      <c r="G4691" s="6" t="s">
        <v>60</v>
      </c>
      <c r="H4691" s="6" t="s">
        <v>60</v>
      </c>
      <c r="I4691" s="60" t="s">
        <v>22407</v>
      </c>
      <c r="J4691" s="49" t="s">
        <v>22408</v>
      </c>
      <c r="K4691" s="6" t="s">
        <v>22409</v>
      </c>
      <c r="L4691" s="29">
        <f>IF($J$6="с учетом НДС",VLOOKUP(I4691,LEGEND!B:E,4,0)*(1-M4691),VLOOKUP(I4691,LEGEND!B:E,4,0)*(1-M4691)/1.2)</f>
        <v>296</v>
      </c>
      <c r="M4691" s="57">
        <f>IF(AND(B4691&lt;&gt;"1_Электроинструмент",B4691&lt;&gt;"2_Садовая техника"),$J$5,IF($J$4&lt;=20%,$J$4,IFERROR(VLOOKUP(S4691,LEGEND!$L$2:$M$5,2,FALSE),$J$4)))</f>
        <v>0</v>
      </c>
      <c r="N4691" s="48" t="s">
        <v>60</v>
      </c>
      <c r="O4691" s="6" t="s">
        <v>60</v>
      </c>
      <c r="P4691" s="49" t="s">
        <v>66</v>
      </c>
      <c r="Q4691" s="49" t="s">
        <v>67</v>
      </c>
      <c r="R4691" s="6" t="s">
        <v>60</v>
      </c>
      <c r="S4691" s="49" t="s">
        <v>60</v>
      </c>
      <c r="T4691" s="73" t="str">
        <f>IF(_xlfn.XLOOKUP(I4691,LEGEND!B:B,LEGEND!H:H)&lt;&gt;"-",HYPERLINK(_xlfn.XLOOKUP(I4691,LEGEND!B:B,LEGEND!H:H),"link"),_xlfn.XLOOKUP(I4691,LEGEND!B:B,LEGEND!H:H))</f>
        <v>link</v>
      </c>
      <c r="U4691" s="73" t="str">
        <f>HYPERLINK(_xlfn.XLOOKUP(I4691,LEGEND!B:B,LEGEND!I:I))</f>
        <v>https://milwaukee-media-images.s3.amazonaws.com/hi/4932478330--Hero_1.jpg</v>
      </c>
      <c r="V4691" s="51" t="s">
        <v>22410</v>
      </c>
      <c r="W4691" s="63" t="s">
        <v>71</v>
      </c>
      <c r="X4691" s="64">
        <v>135</v>
      </c>
      <c r="Y4691" s="64">
        <v>90</v>
      </c>
      <c r="Z4691" s="64">
        <v>18</v>
      </c>
      <c r="AA4691" s="84">
        <v>3.7999999999999999E-2</v>
      </c>
      <c r="AB4691" s="85">
        <v>1</v>
      </c>
      <c r="AC4691" s="85">
        <v>1</v>
      </c>
    </row>
    <row r="4692" spans="1:29" ht="25.5">
      <c r="A4692" s="1"/>
      <c r="B4692" s="6" t="s">
        <v>9969</v>
      </c>
      <c r="C4692" s="6" t="s">
        <v>8778</v>
      </c>
      <c r="D4692" s="6" t="s">
        <v>10015</v>
      </c>
      <c r="E4692" s="49" t="s">
        <v>10016</v>
      </c>
      <c r="F4692" s="6" t="s">
        <v>60</v>
      </c>
      <c r="G4692" s="6" t="s">
        <v>60</v>
      </c>
      <c r="H4692" s="6" t="s">
        <v>60</v>
      </c>
      <c r="I4692" s="60" t="s">
        <v>22411</v>
      </c>
      <c r="J4692" s="49" t="s">
        <v>22412</v>
      </c>
      <c r="K4692" s="6" t="s">
        <v>22413</v>
      </c>
      <c r="L4692" s="29">
        <f>IF($J$6="с учетом НДС",VLOOKUP(I4692,LEGEND!B:E,4,0)*(1-M4692),VLOOKUP(I4692,LEGEND!B:E,4,0)*(1-M4692)/1.2)</f>
        <v>296</v>
      </c>
      <c r="M4692" s="57">
        <f>IF(AND(B4692&lt;&gt;"1_Электроинструмент",B4692&lt;&gt;"2_Садовая техника"),$J$5,IF($J$4&lt;=20%,$J$4,IFERROR(VLOOKUP(S4692,LEGEND!$L$2:$M$5,2,FALSE),$J$4)))</f>
        <v>0</v>
      </c>
      <c r="N4692" s="48" t="s">
        <v>60</v>
      </c>
      <c r="O4692" s="6" t="s">
        <v>60</v>
      </c>
      <c r="P4692" s="49" t="s">
        <v>66</v>
      </c>
      <c r="Q4692" s="49" t="s">
        <v>67</v>
      </c>
      <c r="R4692" s="6" t="s">
        <v>60</v>
      </c>
      <c r="S4692" s="49" t="s">
        <v>60</v>
      </c>
      <c r="T4692" s="73" t="str">
        <f>IF(_xlfn.XLOOKUP(I4692,LEGEND!B:B,LEGEND!H:H)&lt;&gt;"-",HYPERLINK(_xlfn.XLOOKUP(I4692,LEGEND!B:B,LEGEND!H:H),"link"),_xlfn.XLOOKUP(I4692,LEGEND!B:B,LEGEND!H:H))</f>
        <v>link</v>
      </c>
      <c r="U4692" s="73" t="str">
        <f>HYPERLINK(_xlfn.XLOOKUP(I4692,LEGEND!B:B,LEGEND!I:I))</f>
        <v>https://milwaukee-media-images.s3.amazonaws.com/hi/4932478336--Hero_1.jpg</v>
      </c>
      <c r="V4692" s="51" t="s">
        <v>22414</v>
      </c>
      <c r="W4692" s="63" t="s">
        <v>71</v>
      </c>
      <c r="X4692" s="64">
        <v>138</v>
      </c>
      <c r="Y4692" s="64">
        <v>92</v>
      </c>
      <c r="Z4692" s="64">
        <v>15</v>
      </c>
      <c r="AA4692" s="84">
        <v>2.8000000000000001E-2</v>
      </c>
      <c r="AB4692" s="85">
        <v>1</v>
      </c>
      <c r="AC4692" s="85">
        <v>1</v>
      </c>
    </row>
    <row r="4693" spans="1:29" ht="25.5">
      <c r="A4693" s="1"/>
      <c r="B4693" s="6" t="s">
        <v>9969</v>
      </c>
      <c r="C4693" s="6" t="s">
        <v>8778</v>
      </c>
      <c r="D4693" s="6" t="s">
        <v>10015</v>
      </c>
      <c r="E4693" s="49" t="s">
        <v>10016</v>
      </c>
      <c r="F4693" s="6" t="s">
        <v>60</v>
      </c>
      <c r="G4693" s="6" t="s">
        <v>60</v>
      </c>
      <c r="H4693" s="6" t="s">
        <v>60</v>
      </c>
      <c r="I4693" s="60" t="s">
        <v>22415</v>
      </c>
      <c r="J4693" s="49" t="s">
        <v>22416</v>
      </c>
      <c r="K4693" s="6" t="s">
        <v>22417</v>
      </c>
      <c r="L4693" s="29">
        <f>IF($J$6="с учетом НДС",VLOOKUP(I4693,LEGEND!B:E,4,0)*(1-M4693),VLOOKUP(I4693,LEGEND!B:E,4,0)*(1-M4693)/1.2)</f>
        <v>296</v>
      </c>
      <c r="M4693" s="57">
        <f>IF(AND(B4693&lt;&gt;"1_Электроинструмент",B4693&lt;&gt;"2_Садовая техника"),$J$5,IF($J$4&lt;=20%,$J$4,IFERROR(VLOOKUP(S4693,LEGEND!$L$2:$M$5,2,FALSE),$J$4)))</f>
        <v>0</v>
      </c>
      <c r="N4693" s="48" t="s">
        <v>60</v>
      </c>
      <c r="O4693" s="6" t="s">
        <v>60</v>
      </c>
      <c r="P4693" s="49" t="s">
        <v>66</v>
      </c>
      <c r="Q4693" s="49" t="s">
        <v>67</v>
      </c>
      <c r="R4693" s="6" t="s">
        <v>60</v>
      </c>
      <c r="S4693" s="49" t="s">
        <v>60</v>
      </c>
      <c r="T4693" s="73" t="str">
        <f>IF(_xlfn.XLOOKUP(I4693,LEGEND!B:B,LEGEND!H:H)&lt;&gt;"-",HYPERLINK(_xlfn.XLOOKUP(I4693,LEGEND!B:B,LEGEND!H:H),"link"),_xlfn.XLOOKUP(I4693,LEGEND!B:B,LEGEND!H:H))</f>
        <v>link</v>
      </c>
      <c r="U4693" s="73" t="str">
        <f>HYPERLINK(_xlfn.XLOOKUP(I4693,LEGEND!B:B,LEGEND!I:I))</f>
        <v>https://milwaukee-media-images.s3.amazonaws.com/hi/4932478337--Hero_1.jpg</v>
      </c>
      <c r="V4693" s="51" t="s">
        <v>22418</v>
      </c>
      <c r="W4693" s="63" t="s">
        <v>71</v>
      </c>
      <c r="X4693" s="64">
        <v>121</v>
      </c>
      <c r="Y4693" s="64">
        <v>92</v>
      </c>
      <c r="Z4693" s="64">
        <v>14</v>
      </c>
      <c r="AA4693" s="84">
        <v>2.5999999999999999E-2</v>
      </c>
      <c r="AB4693" s="85">
        <v>1</v>
      </c>
      <c r="AC4693" s="85">
        <v>1</v>
      </c>
    </row>
    <row r="4694" spans="1:29" ht="25.5">
      <c r="A4694" s="1"/>
      <c r="B4694" s="6" t="s">
        <v>9969</v>
      </c>
      <c r="C4694" s="6" t="s">
        <v>8778</v>
      </c>
      <c r="D4694" s="6" t="s">
        <v>10015</v>
      </c>
      <c r="E4694" s="49" t="s">
        <v>10016</v>
      </c>
      <c r="F4694" s="6" t="s">
        <v>60</v>
      </c>
      <c r="G4694" s="6" t="s">
        <v>60</v>
      </c>
      <c r="H4694" s="6" t="s">
        <v>60</v>
      </c>
      <c r="I4694" s="60" t="s">
        <v>22419</v>
      </c>
      <c r="J4694" s="49" t="s">
        <v>22420</v>
      </c>
      <c r="K4694" s="6" t="s">
        <v>22421</v>
      </c>
      <c r="L4694" s="29">
        <f>IF($J$6="с учетом НДС",VLOOKUP(I4694,LEGEND!B:E,4,0)*(1-M4694),VLOOKUP(I4694,LEGEND!B:E,4,0)*(1-M4694)/1.2)</f>
        <v>296</v>
      </c>
      <c r="M4694" s="57">
        <f>IF(AND(B4694&lt;&gt;"1_Электроинструмент",B4694&lt;&gt;"2_Садовая техника"),$J$5,IF($J$4&lt;=20%,$J$4,IFERROR(VLOOKUP(S4694,LEGEND!$L$2:$M$5,2,FALSE),$J$4)))</f>
        <v>0</v>
      </c>
      <c r="N4694" s="48" t="s">
        <v>60</v>
      </c>
      <c r="O4694" s="6" t="s">
        <v>60</v>
      </c>
      <c r="P4694" s="49" t="s">
        <v>66</v>
      </c>
      <c r="Q4694" s="49" t="s">
        <v>67</v>
      </c>
      <c r="R4694" s="6" t="s">
        <v>60</v>
      </c>
      <c r="S4694" s="49" t="s">
        <v>60</v>
      </c>
      <c r="T4694" s="73" t="str">
        <f>IF(_xlfn.XLOOKUP(I4694,LEGEND!B:B,LEGEND!H:H)&lt;&gt;"-",HYPERLINK(_xlfn.XLOOKUP(I4694,LEGEND!B:B,LEGEND!H:H),"link"),_xlfn.XLOOKUP(I4694,LEGEND!B:B,LEGEND!H:H))</f>
        <v>link</v>
      </c>
      <c r="U4694" s="73" t="str">
        <f>HYPERLINK(_xlfn.XLOOKUP(I4694,LEGEND!B:B,LEGEND!I:I))</f>
        <v>https://milwaukee-media-images.s3.amazonaws.com/hi/4932478338--Hero_1.jpg</v>
      </c>
      <c r="V4694" s="51" t="s">
        <v>22422</v>
      </c>
      <c r="W4694" s="63" t="s">
        <v>71</v>
      </c>
      <c r="X4694" s="64">
        <v>116</v>
      </c>
      <c r="Y4694" s="64">
        <v>92</v>
      </c>
      <c r="Z4694" s="64">
        <v>17</v>
      </c>
      <c r="AA4694" s="84">
        <v>2.5999999999999999E-2</v>
      </c>
      <c r="AB4694" s="85">
        <v>1</v>
      </c>
      <c r="AC4694" s="85">
        <v>1</v>
      </c>
    </row>
    <row r="4695" spans="1:29" ht="25.5">
      <c r="A4695" s="1"/>
      <c r="B4695" s="6" t="s">
        <v>9969</v>
      </c>
      <c r="C4695" s="6" t="s">
        <v>8778</v>
      </c>
      <c r="D4695" s="6" t="s">
        <v>10015</v>
      </c>
      <c r="E4695" s="49" t="s">
        <v>10016</v>
      </c>
      <c r="F4695" s="6" t="s">
        <v>60</v>
      </c>
      <c r="G4695" s="6" t="s">
        <v>60</v>
      </c>
      <c r="H4695" s="6" t="s">
        <v>60</v>
      </c>
      <c r="I4695" s="60" t="s">
        <v>22423</v>
      </c>
      <c r="J4695" s="49" t="s">
        <v>22424</v>
      </c>
      <c r="K4695" s="6" t="s">
        <v>22425</v>
      </c>
      <c r="L4695" s="29">
        <f>IF($J$6="с учетом НДС",VLOOKUP(I4695,LEGEND!B:E,4,0)*(1-M4695),VLOOKUP(I4695,LEGEND!B:E,4,0)*(1-M4695)/1.2)</f>
        <v>296</v>
      </c>
      <c r="M4695" s="57">
        <f>IF(AND(B4695&lt;&gt;"1_Электроинструмент",B4695&lt;&gt;"2_Садовая техника"),$J$5,IF($J$4&lt;=20%,$J$4,IFERROR(VLOOKUP(S4695,LEGEND!$L$2:$M$5,2,FALSE),$J$4)))</f>
        <v>0</v>
      </c>
      <c r="N4695" s="48" t="s">
        <v>60</v>
      </c>
      <c r="O4695" s="6" t="s">
        <v>60</v>
      </c>
      <c r="P4695" s="49" t="s">
        <v>66</v>
      </c>
      <c r="Q4695" s="49" t="s">
        <v>67</v>
      </c>
      <c r="R4695" s="6" t="s">
        <v>60</v>
      </c>
      <c r="S4695" s="49" t="s">
        <v>60</v>
      </c>
      <c r="T4695" s="73" t="str">
        <f>IF(_xlfn.XLOOKUP(I4695,LEGEND!B:B,LEGEND!H:H)&lt;&gt;"-",HYPERLINK(_xlfn.XLOOKUP(I4695,LEGEND!B:B,LEGEND!H:H),"link"),_xlfn.XLOOKUP(I4695,LEGEND!B:B,LEGEND!H:H))</f>
        <v>link</v>
      </c>
      <c r="U4695" s="73" t="str">
        <f>HYPERLINK(_xlfn.XLOOKUP(I4695,LEGEND!B:B,LEGEND!I:I))</f>
        <v>https://milwaukee-media-images.s3.amazonaws.com/hi/4932478339--Hero_1.jpg</v>
      </c>
      <c r="V4695" s="51" t="s">
        <v>22426</v>
      </c>
      <c r="W4695" s="63" t="s">
        <v>71</v>
      </c>
      <c r="X4695" s="64">
        <v>132</v>
      </c>
      <c r="Y4695" s="64">
        <v>89</v>
      </c>
      <c r="Z4695" s="64">
        <v>17</v>
      </c>
      <c r="AA4695" s="84">
        <v>2.8000000000000001E-2</v>
      </c>
      <c r="AB4695" s="85">
        <v>1</v>
      </c>
      <c r="AC4695" s="85">
        <v>1</v>
      </c>
    </row>
    <row r="4696" spans="1:29" ht="25.5">
      <c r="A4696" s="1"/>
      <c r="B4696" s="6" t="s">
        <v>9969</v>
      </c>
      <c r="C4696" s="6" t="s">
        <v>8778</v>
      </c>
      <c r="D4696" s="6" t="s">
        <v>10015</v>
      </c>
      <c r="E4696" s="49" t="s">
        <v>10016</v>
      </c>
      <c r="F4696" s="6" t="s">
        <v>60</v>
      </c>
      <c r="G4696" s="6" t="s">
        <v>60</v>
      </c>
      <c r="H4696" s="6" t="s">
        <v>60</v>
      </c>
      <c r="I4696" s="60" t="s">
        <v>22427</v>
      </c>
      <c r="J4696" s="49" t="s">
        <v>22428</v>
      </c>
      <c r="K4696" s="6" t="s">
        <v>22429</v>
      </c>
      <c r="L4696" s="29">
        <f>IF($J$6="с учетом НДС",VLOOKUP(I4696,LEGEND!B:E,4,0)*(1-M4696),VLOOKUP(I4696,LEGEND!B:E,4,0)*(1-M4696)/1.2)</f>
        <v>296</v>
      </c>
      <c r="M4696" s="57">
        <f>IF(AND(B4696&lt;&gt;"1_Электроинструмент",B4696&lt;&gt;"2_Садовая техника"),$J$5,IF($J$4&lt;=20%,$J$4,IFERROR(VLOOKUP(S4696,LEGEND!$L$2:$M$5,2,FALSE),$J$4)))</f>
        <v>0</v>
      </c>
      <c r="N4696" s="48" t="s">
        <v>60</v>
      </c>
      <c r="O4696" s="6" t="s">
        <v>60</v>
      </c>
      <c r="P4696" s="49" t="s">
        <v>66</v>
      </c>
      <c r="Q4696" s="49" t="s">
        <v>67</v>
      </c>
      <c r="R4696" s="6" t="s">
        <v>60</v>
      </c>
      <c r="S4696" s="49" t="s">
        <v>60</v>
      </c>
      <c r="T4696" s="73" t="str">
        <f>IF(_xlfn.XLOOKUP(I4696,LEGEND!B:B,LEGEND!H:H)&lt;&gt;"-",HYPERLINK(_xlfn.XLOOKUP(I4696,LEGEND!B:B,LEGEND!H:H),"link"),_xlfn.XLOOKUP(I4696,LEGEND!B:B,LEGEND!H:H))</f>
        <v>link</v>
      </c>
      <c r="U4696" s="73" t="str">
        <f>HYPERLINK(_xlfn.XLOOKUP(I4696,LEGEND!B:B,LEGEND!I:I))</f>
        <v>https://milwaukee-media-images.s3.amazonaws.com/hi/4932478340--Hero_1.jpg</v>
      </c>
      <c r="V4696" s="51" t="s">
        <v>22430</v>
      </c>
      <c r="W4696" s="63" t="s">
        <v>71</v>
      </c>
      <c r="X4696" s="64">
        <v>86</v>
      </c>
      <c r="Y4696" s="64">
        <v>45</v>
      </c>
      <c r="Z4696" s="64">
        <v>14</v>
      </c>
      <c r="AA4696" s="84">
        <v>2.9000000000000001E-2</v>
      </c>
      <c r="AB4696" s="85">
        <v>1</v>
      </c>
      <c r="AC4696" s="85">
        <v>1</v>
      </c>
    </row>
    <row r="4697" spans="1:29" ht="25.5">
      <c r="A4697" s="1"/>
      <c r="B4697" s="6" t="s">
        <v>9969</v>
      </c>
      <c r="C4697" s="6" t="s">
        <v>8778</v>
      </c>
      <c r="D4697" s="6" t="s">
        <v>10015</v>
      </c>
      <c r="E4697" s="49" t="s">
        <v>10016</v>
      </c>
      <c r="F4697" s="6" t="s">
        <v>60</v>
      </c>
      <c r="G4697" s="6" t="s">
        <v>60</v>
      </c>
      <c r="H4697" s="6" t="s">
        <v>60</v>
      </c>
      <c r="I4697" s="60" t="s">
        <v>22431</v>
      </c>
      <c r="J4697" s="49" t="s">
        <v>22432</v>
      </c>
      <c r="K4697" s="6" t="s">
        <v>22433</v>
      </c>
      <c r="L4697" s="29">
        <f>IF($J$6="с учетом НДС",VLOOKUP(I4697,LEGEND!B:E,4,0)*(1-M4697),VLOOKUP(I4697,LEGEND!B:E,4,0)*(1-M4697)/1.2)</f>
        <v>296</v>
      </c>
      <c r="M4697" s="57">
        <f>IF(AND(B4697&lt;&gt;"1_Электроинструмент",B4697&lt;&gt;"2_Садовая техника"),$J$5,IF($J$4&lt;=20%,$J$4,IFERROR(VLOOKUP(S4697,LEGEND!$L$2:$M$5,2,FALSE),$J$4)))</f>
        <v>0</v>
      </c>
      <c r="N4697" s="48" t="s">
        <v>60</v>
      </c>
      <c r="O4697" s="6" t="s">
        <v>60</v>
      </c>
      <c r="P4697" s="49" t="s">
        <v>66</v>
      </c>
      <c r="Q4697" s="49" t="s">
        <v>67</v>
      </c>
      <c r="R4697" s="6" t="s">
        <v>60</v>
      </c>
      <c r="S4697" s="49" t="s">
        <v>60</v>
      </c>
      <c r="T4697" s="73" t="str">
        <f>IF(_xlfn.XLOOKUP(I4697,LEGEND!B:B,LEGEND!H:H)&lt;&gt;"-",HYPERLINK(_xlfn.XLOOKUP(I4697,LEGEND!B:B,LEGEND!H:H),"link"),_xlfn.XLOOKUP(I4697,LEGEND!B:B,LEGEND!H:H))</f>
        <v>link</v>
      </c>
      <c r="U4697" s="73" t="str">
        <f>HYPERLINK(_xlfn.XLOOKUP(I4697,LEGEND!B:B,LEGEND!I:I))</f>
        <v>https://milwaukee-media-images.s3.amazonaws.com/hi/4932478341--Hero_1.jpg</v>
      </c>
      <c r="V4697" s="51" t="s">
        <v>22434</v>
      </c>
      <c r="W4697" s="63" t="s">
        <v>71</v>
      </c>
      <c r="X4697" s="64">
        <v>132</v>
      </c>
      <c r="Y4697" s="64">
        <v>88</v>
      </c>
      <c r="Z4697" s="64">
        <v>17</v>
      </c>
      <c r="AA4697" s="84">
        <v>3.2000000000000001E-2</v>
      </c>
      <c r="AB4697" s="85">
        <v>1</v>
      </c>
      <c r="AC4697" s="85">
        <v>1</v>
      </c>
    </row>
    <row r="4698" spans="1:29" ht="25.5">
      <c r="A4698" s="1"/>
      <c r="B4698" s="6" t="s">
        <v>9969</v>
      </c>
      <c r="C4698" s="6" t="s">
        <v>8778</v>
      </c>
      <c r="D4698" s="6" t="s">
        <v>10015</v>
      </c>
      <c r="E4698" s="49" t="s">
        <v>10016</v>
      </c>
      <c r="F4698" s="6" t="s">
        <v>60</v>
      </c>
      <c r="G4698" s="6" t="s">
        <v>60</v>
      </c>
      <c r="H4698" s="6" t="s">
        <v>60</v>
      </c>
      <c r="I4698" s="60" t="s">
        <v>22435</v>
      </c>
      <c r="J4698" s="49" t="s">
        <v>22436</v>
      </c>
      <c r="K4698" s="6" t="s">
        <v>22437</v>
      </c>
      <c r="L4698" s="29">
        <f>IF($J$6="с учетом НДС",VLOOKUP(I4698,LEGEND!B:E,4,0)*(1-M4698),VLOOKUP(I4698,LEGEND!B:E,4,0)*(1-M4698)/1.2)</f>
        <v>296</v>
      </c>
      <c r="M4698" s="57">
        <f>IF(AND(B4698&lt;&gt;"1_Электроинструмент",B4698&lt;&gt;"2_Садовая техника"),$J$5,IF($J$4&lt;=20%,$J$4,IFERROR(VLOOKUP(S4698,LEGEND!$L$2:$M$5,2,FALSE),$J$4)))</f>
        <v>0</v>
      </c>
      <c r="N4698" s="48" t="s">
        <v>60</v>
      </c>
      <c r="O4698" s="6" t="s">
        <v>60</v>
      </c>
      <c r="P4698" s="49" t="s">
        <v>66</v>
      </c>
      <c r="Q4698" s="49" t="s">
        <v>67</v>
      </c>
      <c r="R4698" s="6" t="s">
        <v>60</v>
      </c>
      <c r="S4698" s="49" t="s">
        <v>60</v>
      </c>
      <c r="T4698" s="73" t="str">
        <f>IF(_xlfn.XLOOKUP(I4698,LEGEND!B:B,LEGEND!H:H)&lt;&gt;"-",HYPERLINK(_xlfn.XLOOKUP(I4698,LEGEND!B:B,LEGEND!H:H),"link"),_xlfn.XLOOKUP(I4698,LEGEND!B:B,LEGEND!H:H))</f>
        <v>link</v>
      </c>
      <c r="U4698" s="73" t="str">
        <f>HYPERLINK(_xlfn.XLOOKUP(I4698,LEGEND!B:B,LEGEND!I:I))</f>
        <v>https://milwaukee-media-images.s3.amazonaws.com/hi/4932478342--Hero_1.jpg</v>
      </c>
      <c r="V4698" s="51" t="s">
        <v>22438</v>
      </c>
      <c r="W4698" s="63" t="s">
        <v>71</v>
      </c>
      <c r="X4698" s="64">
        <v>115</v>
      </c>
      <c r="Y4698" s="64">
        <v>92</v>
      </c>
      <c r="Z4698" s="64">
        <v>18</v>
      </c>
      <c r="AA4698" s="84">
        <v>3.4000000000000002E-2</v>
      </c>
      <c r="AB4698" s="85">
        <v>1</v>
      </c>
      <c r="AC4698" s="85">
        <v>1</v>
      </c>
    </row>
    <row r="4699" spans="1:29" ht="25.5">
      <c r="A4699" s="1"/>
      <c r="B4699" s="6" t="s">
        <v>9969</v>
      </c>
      <c r="C4699" s="6" t="s">
        <v>8778</v>
      </c>
      <c r="D4699" s="6" t="s">
        <v>10015</v>
      </c>
      <c r="E4699" s="49" t="s">
        <v>10016</v>
      </c>
      <c r="F4699" s="6" t="s">
        <v>60</v>
      </c>
      <c r="G4699" s="6" t="s">
        <v>60</v>
      </c>
      <c r="H4699" s="6" t="s">
        <v>60</v>
      </c>
      <c r="I4699" s="60" t="s">
        <v>22439</v>
      </c>
      <c r="J4699" s="49" t="s">
        <v>22440</v>
      </c>
      <c r="K4699" s="6" t="s">
        <v>22441</v>
      </c>
      <c r="L4699" s="29">
        <f>IF($J$6="с учетом НДС",VLOOKUP(I4699,LEGEND!B:E,4,0)*(1-M4699),VLOOKUP(I4699,LEGEND!B:E,4,0)*(1-M4699)/1.2)</f>
        <v>310</v>
      </c>
      <c r="M4699" s="57">
        <f>IF(AND(B4699&lt;&gt;"1_Электроинструмент",B4699&lt;&gt;"2_Садовая техника"),$J$5,IF($J$4&lt;=20%,$J$4,IFERROR(VLOOKUP(S4699,LEGEND!$L$2:$M$5,2,FALSE),$J$4)))</f>
        <v>0</v>
      </c>
      <c r="N4699" s="48" t="s">
        <v>60</v>
      </c>
      <c r="O4699" s="6" t="s">
        <v>60</v>
      </c>
      <c r="P4699" s="49" t="s">
        <v>66</v>
      </c>
      <c r="Q4699" s="49" t="s">
        <v>67</v>
      </c>
      <c r="R4699" s="6" t="s">
        <v>60</v>
      </c>
      <c r="S4699" s="49" t="s">
        <v>60</v>
      </c>
      <c r="T4699" s="73" t="str">
        <f>IF(_xlfn.XLOOKUP(I4699,LEGEND!B:B,LEGEND!H:H)&lt;&gt;"-",HYPERLINK(_xlfn.XLOOKUP(I4699,LEGEND!B:B,LEGEND!H:H),"link"),_xlfn.XLOOKUP(I4699,LEGEND!B:B,LEGEND!H:H))</f>
        <v>link</v>
      </c>
      <c r="U4699" s="73" t="str">
        <f>HYPERLINK(_xlfn.XLOOKUP(I4699,LEGEND!B:B,LEGEND!I:I))</f>
        <v>https://milwaukee-media-images.s3.amazonaws.com/hi/4932478323--Hero_1.jpg</v>
      </c>
      <c r="V4699" s="51" t="s">
        <v>22442</v>
      </c>
      <c r="W4699" s="63" t="s">
        <v>71</v>
      </c>
      <c r="X4699" s="64">
        <v>109</v>
      </c>
      <c r="Y4699" s="64">
        <v>98</v>
      </c>
      <c r="Z4699" s="64">
        <v>22</v>
      </c>
      <c r="AA4699" s="84">
        <v>4.2000000000000003E-2</v>
      </c>
      <c r="AB4699" s="85">
        <v>1</v>
      </c>
      <c r="AC4699" s="85">
        <v>1</v>
      </c>
    </row>
    <row r="4700" spans="1:29" ht="25.5">
      <c r="A4700" s="1"/>
      <c r="B4700" s="6" t="s">
        <v>9969</v>
      </c>
      <c r="C4700" s="6" t="s">
        <v>8778</v>
      </c>
      <c r="D4700" s="6" t="s">
        <v>10015</v>
      </c>
      <c r="E4700" s="49" t="s">
        <v>10016</v>
      </c>
      <c r="F4700" s="6" t="s">
        <v>60</v>
      </c>
      <c r="G4700" s="6" t="s">
        <v>60</v>
      </c>
      <c r="H4700" s="6" t="s">
        <v>60</v>
      </c>
      <c r="I4700" s="60" t="s">
        <v>22443</v>
      </c>
      <c r="J4700" s="49" t="s">
        <v>22444</v>
      </c>
      <c r="K4700" s="6" t="s">
        <v>22445</v>
      </c>
      <c r="L4700" s="29">
        <f>IF($J$6="с учетом НДС",VLOOKUP(I4700,LEGEND!B:E,4,0)*(1-M4700),VLOOKUP(I4700,LEGEND!B:E,4,0)*(1-M4700)/1.2)</f>
        <v>310</v>
      </c>
      <c r="M4700" s="57">
        <f>IF(AND(B4700&lt;&gt;"1_Электроинструмент",B4700&lt;&gt;"2_Садовая техника"),$J$5,IF($J$4&lt;=20%,$J$4,IFERROR(VLOOKUP(S4700,LEGEND!$L$2:$M$5,2,FALSE),$J$4)))</f>
        <v>0</v>
      </c>
      <c r="N4700" s="48" t="s">
        <v>60</v>
      </c>
      <c r="O4700" s="6" t="s">
        <v>60</v>
      </c>
      <c r="P4700" s="49" t="s">
        <v>66</v>
      </c>
      <c r="Q4700" s="49" t="s">
        <v>67</v>
      </c>
      <c r="R4700" s="6" t="s">
        <v>60</v>
      </c>
      <c r="S4700" s="49" t="s">
        <v>60</v>
      </c>
      <c r="T4700" s="73" t="str">
        <f>IF(_xlfn.XLOOKUP(I4700,LEGEND!B:B,LEGEND!H:H)&lt;&gt;"-",HYPERLINK(_xlfn.XLOOKUP(I4700,LEGEND!B:B,LEGEND!H:H),"link"),_xlfn.XLOOKUP(I4700,LEGEND!B:B,LEGEND!H:H))</f>
        <v>link</v>
      </c>
      <c r="U4700" s="73" t="str">
        <f>HYPERLINK(_xlfn.XLOOKUP(I4700,LEGEND!B:B,LEGEND!I:I))</f>
        <v>https://milwaukee-media-images.s3.amazonaws.com/hi/4932478331--Hero_1.jpg</v>
      </c>
      <c r="V4700" s="51" t="s">
        <v>22446</v>
      </c>
      <c r="W4700" s="63" t="s">
        <v>71</v>
      </c>
      <c r="X4700" s="64">
        <v>135</v>
      </c>
      <c r="Y4700" s="64">
        <v>85</v>
      </c>
      <c r="Z4700" s="64">
        <v>18</v>
      </c>
      <c r="AA4700" s="84">
        <v>4.8000000000000001E-2</v>
      </c>
      <c r="AB4700" s="85">
        <v>1</v>
      </c>
      <c r="AC4700" s="85">
        <v>1</v>
      </c>
    </row>
    <row r="4701" spans="1:29" ht="25.5">
      <c r="A4701" s="1"/>
      <c r="B4701" s="6" t="s">
        <v>9969</v>
      </c>
      <c r="C4701" s="6" t="s">
        <v>8778</v>
      </c>
      <c r="D4701" s="6" t="s">
        <v>10015</v>
      </c>
      <c r="E4701" s="49" t="s">
        <v>10016</v>
      </c>
      <c r="F4701" s="6" t="s">
        <v>60</v>
      </c>
      <c r="G4701" s="6" t="s">
        <v>60</v>
      </c>
      <c r="H4701" s="6" t="s">
        <v>60</v>
      </c>
      <c r="I4701" s="60" t="s">
        <v>22447</v>
      </c>
      <c r="J4701" s="49" t="s">
        <v>22448</v>
      </c>
      <c r="K4701" s="6" t="s">
        <v>22449</v>
      </c>
      <c r="L4701" s="29">
        <f>IF($J$6="с учетом НДС",VLOOKUP(I4701,LEGEND!B:E,4,0)*(1-M4701),VLOOKUP(I4701,LEGEND!B:E,4,0)*(1-M4701)/1.2)</f>
        <v>310</v>
      </c>
      <c r="M4701" s="57">
        <f>IF(AND(B4701&lt;&gt;"1_Электроинструмент",B4701&lt;&gt;"2_Садовая техника"),$J$5,IF($J$4&lt;=20%,$J$4,IFERROR(VLOOKUP(S4701,LEGEND!$L$2:$M$5,2,FALSE),$J$4)))</f>
        <v>0</v>
      </c>
      <c r="N4701" s="48" t="s">
        <v>60</v>
      </c>
      <c r="O4701" s="6" t="s">
        <v>60</v>
      </c>
      <c r="P4701" s="49" t="s">
        <v>66</v>
      </c>
      <c r="Q4701" s="49" t="s">
        <v>67</v>
      </c>
      <c r="R4701" s="6" t="s">
        <v>60</v>
      </c>
      <c r="S4701" s="49" t="s">
        <v>60</v>
      </c>
      <c r="T4701" s="73" t="str">
        <f>IF(_xlfn.XLOOKUP(I4701,LEGEND!B:B,LEGEND!H:H)&lt;&gt;"-",HYPERLINK(_xlfn.XLOOKUP(I4701,LEGEND!B:B,LEGEND!H:H),"link"),_xlfn.XLOOKUP(I4701,LEGEND!B:B,LEGEND!H:H))</f>
        <v>link</v>
      </c>
      <c r="U4701" s="73" t="str">
        <f>HYPERLINK(_xlfn.XLOOKUP(I4701,LEGEND!B:B,LEGEND!I:I))</f>
        <v>https://milwaukee-media-images.s3.amazonaws.com/hi/4932478343--Hero_1.jpg</v>
      </c>
      <c r="V4701" s="51" t="s">
        <v>22450</v>
      </c>
      <c r="W4701" s="63" t="s">
        <v>71</v>
      </c>
      <c r="X4701" s="64">
        <v>119</v>
      </c>
      <c r="Y4701" s="64">
        <v>83</v>
      </c>
      <c r="Z4701" s="64">
        <v>22</v>
      </c>
      <c r="AA4701" s="84">
        <v>3.7999999999999999E-2</v>
      </c>
      <c r="AB4701" s="85">
        <v>1</v>
      </c>
      <c r="AC4701" s="85">
        <v>1</v>
      </c>
    </row>
    <row r="4702" spans="1:29" ht="25.5">
      <c r="A4702" s="1"/>
      <c r="B4702" s="6" t="s">
        <v>9969</v>
      </c>
      <c r="C4702" s="6" t="s">
        <v>8778</v>
      </c>
      <c r="D4702" s="6" t="s">
        <v>10015</v>
      </c>
      <c r="E4702" s="49" t="s">
        <v>10016</v>
      </c>
      <c r="F4702" s="6" t="s">
        <v>60</v>
      </c>
      <c r="G4702" s="6" t="s">
        <v>60</v>
      </c>
      <c r="H4702" s="6" t="s">
        <v>60</v>
      </c>
      <c r="I4702" s="60" t="s">
        <v>22451</v>
      </c>
      <c r="J4702" s="49" t="s">
        <v>22452</v>
      </c>
      <c r="K4702" s="6" t="s">
        <v>22453</v>
      </c>
      <c r="L4702" s="29">
        <f>IF($J$6="с учетом НДС",VLOOKUP(I4702,LEGEND!B:E,4,0)*(1-M4702),VLOOKUP(I4702,LEGEND!B:E,4,0)*(1-M4702)/1.2)</f>
        <v>310</v>
      </c>
      <c r="M4702" s="57">
        <f>IF(AND(B4702&lt;&gt;"1_Электроинструмент",B4702&lt;&gt;"2_Садовая техника"),$J$5,IF($J$4&lt;=20%,$J$4,IFERROR(VLOOKUP(S4702,LEGEND!$L$2:$M$5,2,FALSE),$J$4)))</f>
        <v>0</v>
      </c>
      <c r="N4702" s="48" t="s">
        <v>60</v>
      </c>
      <c r="O4702" s="6" t="s">
        <v>60</v>
      </c>
      <c r="P4702" s="49" t="s">
        <v>66</v>
      </c>
      <c r="Q4702" s="49" t="s">
        <v>67</v>
      </c>
      <c r="R4702" s="6" t="s">
        <v>60</v>
      </c>
      <c r="S4702" s="49" t="s">
        <v>60</v>
      </c>
      <c r="T4702" s="73" t="str">
        <f>IF(_xlfn.XLOOKUP(I4702,LEGEND!B:B,LEGEND!H:H)&lt;&gt;"-",HYPERLINK(_xlfn.XLOOKUP(I4702,LEGEND!B:B,LEGEND!H:H),"link"),_xlfn.XLOOKUP(I4702,LEGEND!B:B,LEGEND!H:H))</f>
        <v>link</v>
      </c>
      <c r="U4702" s="73" t="str">
        <f>HYPERLINK(_xlfn.XLOOKUP(I4702,LEGEND!B:B,LEGEND!I:I))</f>
        <v>https://milwaukee-media-images.s3.amazonaws.com/hi/4932478344--Hero_1.jpg</v>
      </c>
      <c r="V4702" s="51" t="s">
        <v>22454</v>
      </c>
      <c r="W4702" s="63" t="s">
        <v>71</v>
      </c>
      <c r="X4702" s="64">
        <v>125</v>
      </c>
      <c r="Y4702" s="64">
        <v>89</v>
      </c>
      <c r="Z4702" s="64">
        <v>18</v>
      </c>
      <c r="AA4702" s="84">
        <v>0.04</v>
      </c>
      <c r="AB4702" s="85">
        <v>1</v>
      </c>
      <c r="AC4702" s="85">
        <v>1</v>
      </c>
    </row>
    <row r="4703" spans="1:29" ht="25.5">
      <c r="A4703" s="1"/>
      <c r="B4703" s="6" t="s">
        <v>9969</v>
      </c>
      <c r="C4703" s="6" t="s">
        <v>8778</v>
      </c>
      <c r="D4703" s="6" t="s">
        <v>10015</v>
      </c>
      <c r="E4703" s="49" t="s">
        <v>10016</v>
      </c>
      <c r="F4703" s="6" t="s">
        <v>60</v>
      </c>
      <c r="G4703" s="6" t="s">
        <v>60</v>
      </c>
      <c r="H4703" s="6" t="s">
        <v>60</v>
      </c>
      <c r="I4703" s="60" t="s">
        <v>22455</v>
      </c>
      <c r="J4703" s="49" t="s">
        <v>22456</v>
      </c>
      <c r="K4703" s="6" t="s">
        <v>22457</v>
      </c>
      <c r="L4703" s="29">
        <f>IF($J$6="с учетом НДС",VLOOKUP(I4703,LEGEND!B:E,4,0)*(1-M4703),VLOOKUP(I4703,LEGEND!B:E,4,0)*(1-M4703)/1.2)</f>
        <v>310</v>
      </c>
      <c r="M4703" s="57">
        <f>IF(AND(B4703&lt;&gt;"1_Электроинструмент",B4703&lt;&gt;"2_Садовая техника"),$J$5,IF($J$4&lt;=20%,$J$4,IFERROR(VLOOKUP(S4703,LEGEND!$L$2:$M$5,2,FALSE),$J$4)))</f>
        <v>0</v>
      </c>
      <c r="N4703" s="48" t="s">
        <v>60</v>
      </c>
      <c r="O4703" s="6" t="s">
        <v>60</v>
      </c>
      <c r="P4703" s="49" t="s">
        <v>66</v>
      </c>
      <c r="Q4703" s="49" t="s">
        <v>67</v>
      </c>
      <c r="R4703" s="6" t="s">
        <v>60</v>
      </c>
      <c r="S4703" s="49" t="s">
        <v>60</v>
      </c>
      <c r="T4703" s="73" t="str">
        <f>IF(_xlfn.XLOOKUP(I4703,LEGEND!B:B,LEGEND!H:H)&lt;&gt;"-",HYPERLINK(_xlfn.XLOOKUP(I4703,LEGEND!B:B,LEGEND!H:H),"link"),_xlfn.XLOOKUP(I4703,LEGEND!B:B,LEGEND!H:H))</f>
        <v>link</v>
      </c>
      <c r="U4703" s="73" t="str">
        <f>HYPERLINK(_xlfn.XLOOKUP(I4703,LEGEND!B:B,LEGEND!I:I))</f>
        <v>https://milwaukee-media-images.s3.amazonaws.com/hi/4932478350--Hero_1.jpg</v>
      </c>
      <c r="V4703" s="51" t="s">
        <v>22458</v>
      </c>
      <c r="W4703" s="63" t="s">
        <v>71</v>
      </c>
      <c r="X4703" s="64">
        <v>150</v>
      </c>
      <c r="Y4703" s="64">
        <v>86</v>
      </c>
      <c r="Z4703" s="64">
        <v>18</v>
      </c>
      <c r="AA4703" s="84">
        <v>5.1999999999999998E-2</v>
      </c>
      <c r="AB4703" s="85">
        <v>1</v>
      </c>
      <c r="AC4703" s="85">
        <v>1</v>
      </c>
    </row>
    <row r="4704" spans="1:29" ht="25.5">
      <c r="A4704" s="1"/>
      <c r="B4704" s="6" t="s">
        <v>9969</v>
      </c>
      <c r="C4704" s="6" t="s">
        <v>8778</v>
      </c>
      <c r="D4704" s="6" t="s">
        <v>10015</v>
      </c>
      <c r="E4704" s="49" t="s">
        <v>10016</v>
      </c>
      <c r="F4704" s="6" t="s">
        <v>60</v>
      </c>
      <c r="G4704" s="6" t="s">
        <v>60</v>
      </c>
      <c r="H4704" s="6" t="s">
        <v>60</v>
      </c>
      <c r="I4704" s="60" t="s">
        <v>22459</v>
      </c>
      <c r="J4704" s="49" t="s">
        <v>22460</v>
      </c>
      <c r="K4704" s="6" t="s">
        <v>22461</v>
      </c>
      <c r="L4704" s="29">
        <f>IF($J$6="с учетом НДС",VLOOKUP(I4704,LEGEND!B:E,4,0)*(1-M4704),VLOOKUP(I4704,LEGEND!B:E,4,0)*(1-M4704)/1.2)</f>
        <v>310</v>
      </c>
      <c r="M4704" s="57">
        <f>IF(AND(B4704&lt;&gt;"1_Электроинструмент",B4704&lt;&gt;"2_Садовая техника"),$J$5,IF($J$4&lt;=20%,$J$4,IFERROR(VLOOKUP(S4704,LEGEND!$L$2:$M$5,2,FALSE),$J$4)))</f>
        <v>0</v>
      </c>
      <c r="N4704" s="48" t="s">
        <v>60</v>
      </c>
      <c r="O4704" s="6" t="s">
        <v>60</v>
      </c>
      <c r="P4704" s="49" t="s">
        <v>66</v>
      </c>
      <c r="Q4704" s="49" t="s">
        <v>67</v>
      </c>
      <c r="R4704" s="6" t="s">
        <v>60</v>
      </c>
      <c r="S4704" s="49" t="s">
        <v>60</v>
      </c>
      <c r="T4704" s="73" t="str">
        <f>IF(_xlfn.XLOOKUP(I4704,LEGEND!B:B,LEGEND!H:H)&lt;&gt;"-",HYPERLINK(_xlfn.XLOOKUP(I4704,LEGEND!B:B,LEGEND!H:H),"link"),_xlfn.XLOOKUP(I4704,LEGEND!B:B,LEGEND!H:H))</f>
        <v>link</v>
      </c>
      <c r="U4704" s="73" t="str">
        <f>HYPERLINK(_xlfn.XLOOKUP(I4704,LEGEND!B:B,LEGEND!I:I))</f>
        <v>https://milwaukee-media-images.s3.amazonaws.com/hi/4932478351--Hero_1.jpg</v>
      </c>
      <c r="V4704" s="51" t="s">
        <v>22462</v>
      </c>
      <c r="W4704" s="63" t="s">
        <v>71</v>
      </c>
      <c r="X4704" s="64">
        <v>130</v>
      </c>
      <c r="Y4704" s="64">
        <v>78</v>
      </c>
      <c r="Z4704" s="64">
        <v>19</v>
      </c>
      <c r="AA4704" s="84">
        <v>5.1999999999999998E-2</v>
      </c>
      <c r="AB4704" s="85">
        <v>1</v>
      </c>
      <c r="AC4704" s="85">
        <v>1</v>
      </c>
    </row>
    <row r="4705" spans="1:29" ht="25.5">
      <c r="A4705" s="1"/>
      <c r="B4705" s="6" t="s">
        <v>9969</v>
      </c>
      <c r="C4705" s="6" t="s">
        <v>8778</v>
      </c>
      <c r="D4705" s="6" t="s">
        <v>10015</v>
      </c>
      <c r="E4705" s="49" t="s">
        <v>10016</v>
      </c>
      <c r="F4705" s="6" t="s">
        <v>60</v>
      </c>
      <c r="G4705" s="6" t="s">
        <v>60</v>
      </c>
      <c r="H4705" s="6" t="s">
        <v>60</v>
      </c>
      <c r="I4705" s="60" t="s">
        <v>22463</v>
      </c>
      <c r="J4705" s="49" t="s">
        <v>22464</v>
      </c>
      <c r="K4705" s="6" t="s">
        <v>22465</v>
      </c>
      <c r="L4705" s="29">
        <f>IF($J$6="с учетом НДС",VLOOKUP(I4705,LEGEND!B:E,4,0)*(1-M4705),VLOOKUP(I4705,LEGEND!B:E,4,0)*(1-M4705)/1.2)</f>
        <v>310</v>
      </c>
      <c r="M4705" s="57">
        <f>IF(AND(B4705&lt;&gt;"1_Электроинструмент",B4705&lt;&gt;"2_Садовая техника"),$J$5,IF($J$4&lt;=20%,$J$4,IFERROR(VLOOKUP(S4705,LEGEND!$L$2:$M$5,2,FALSE),$J$4)))</f>
        <v>0</v>
      </c>
      <c r="N4705" s="48" t="s">
        <v>60</v>
      </c>
      <c r="O4705" s="6" t="s">
        <v>60</v>
      </c>
      <c r="P4705" s="49" t="s">
        <v>66</v>
      </c>
      <c r="Q4705" s="49" t="s">
        <v>67</v>
      </c>
      <c r="R4705" s="6" t="s">
        <v>60</v>
      </c>
      <c r="S4705" s="49" t="s">
        <v>60</v>
      </c>
      <c r="T4705" s="73" t="str">
        <f>IF(_xlfn.XLOOKUP(I4705,LEGEND!B:B,LEGEND!H:H)&lt;&gt;"-",HYPERLINK(_xlfn.XLOOKUP(I4705,LEGEND!B:B,LEGEND!H:H),"link"),_xlfn.XLOOKUP(I4705,LEGEND!B:B,LEGEND!H:H))</f>
        <v>link</v>
      </c>
      <c r="U4705" s="73" t="str">
        <f>HYPERLINK(_xlfn.XLOOKUP(I4705,LEGEND!B:B,LEGEND!I:I))</f>
        <v>https://milwaukee-media-images.s3.amazonaws.com/hi/4932478352--Hero_1.jpg</v>
      </c>
      <c r="V4705" s="51" t="s">
        <v>22466</v>
      </c>
      <c r="W4705" s="63" t="s">
        <v>71</v>
      </c>
      <c r="X4705" s="64">
        <v>122</v>
      </c>
      <c r="Y4705" s="64">
        <v>44</v>
      </c>
      <c r="Z4705" s="64">
        <v>13</v>
      </c>
      <c r="AA4705" s="84">
        <v>5.1999999999999998E-2</v>
      </c>
      <c r="AB4705" s="85">
        <v>1</v>
      </c>
      <c r="AC4705" s="85">
        <v>1</v>
      </c>
    </row>
    <row r="4706" spans="1:29" ht="25.5">
      <c r="A4706" s="1"/>
      <c r="B4706" s="6" t="s">
        <v>9969</v>
      </c>
      <c r="C4706" s="6" t="s">
        <v>8778</v>
      </c>
      <c r="D4706" s="6" t="s">
        <v>10015</v>
      </c>
      <c r="E4706" s="49" t="s">
        <v>10016</v>
      </c>
      <c r="F4706" s="6" t="s">
        <v>60</v>
      </c>
      <c r="G4706" s="6" t="s">
        <v>60</v>
      </c>
      <c r="H4706" s="6" t="s">
        <v>60</v>
      </c>
      <c r="I4706" s="60" t="s">
        <v>22467</v>
      </c>
      <c r="J4706" s="49" t="s">
        <v>22468</v>
      </c>
      <c r="K4706" s="6" t="s">
        <v>22469</v>
      </c>
      <c r="L4706" s="29">
        <f>IF($J$6="с учетом НДС",VLOOKUP(I4706,LEGEND!B:E,4,0)*(1-M4706),VLOOKUP(I4706,LEGEND!B:E,4,0)*(1-M4706)/1.2)</f>
        <v>325</v>
      </c>
      <c r="M4706" s="57">
        <f>IF(AND(B4706&lt;&gt;"1_Электроинструмент",B4706&lt;&gt;"2_Садовая техника"),$J$5,IF($J$4&lt;=20%,$J$4,IFERROR(VLOOKUP(S4706,LEGEND!$L$2:$M$5,2,FALSE),$J$4)))</f>
        <v>0</v>
      </c>
      <c r="N4706" s="48" t="s">
        <v>60</v>
      </c>
      <c r="O4706" s="6" t="s">
        <v>60</v>
      </c>
      <c r="P4706" s="49" t="s">
        <v>66</v>
      </c>
      <c r="Q4706" s="49" t="s">
        <v>67</v>
      </c>
      <c r="R4706" s="6" t="s">
        <v>60</v>
      </c>
      <c r="S4706" s="49" t="s">
        <v>60</v>
      </c>
      <c r="T4706" s="73" t="str">
        <f>IF(_xlfn.XLOOKUP(I4706,LEGEND!B:B,LEGEND!H:H)&lt;&gt;"-",HYPERLINK(_xlfn.XLOOKUP(I4706,LEGEND!B:B,LEGEND!H:H),"link"),_xlfn.XLOOKUP(I4706,LEGEND!B:B,LEGEND!H:H))</f>
        <v>link</v>
      </c>
      <c r="U4706" s="73" t="str">
        <f>HYPERLINK(_xlfn.XLOOKUP(I4706,LEGEND!B:B,LEGEND!I:I))</f>
        <v>https://milwaukee-media-images.s3.amazonaws.com/hi/4932478332--Hero_1.jpg</v>
      </c>
      <c r="V4706" s="51" t="s">
        <v>22470</v>
      </c>
      <c r="W4706" s="63" t="s">
        <v>71</v>
      </c>
      <c r="X4706" s="64">
        <v>150</v>
      </c>
      <c r="Y4706" s="64">
        <v>89</v>
      </c>
      <c r="Z4706" s="64">
        <v>18</v>
      </c>
      <c r="AA4706" s="84">
        <v>5.1999999999999998E-2</v>
      </c>
      <c r="AB4706" s="85">
        <v>1</v>
      </c>
      <c r="AC4706" s="85">
        <v>1</v>
      </c>
    </row>
    <row r="4707" spans="1:29" ht="25.5">
      <c r="A4707" s="1"/>
      <c r="B4707" s="6" t="s">
        <v>9969</v>
      </c>
      <c r="C4707" s="6" t="s">
        <v>8778</v>
      </c>
      <c r="D4707" s="6" t="s">
        <v>10015</v>
      </c>
      <c r="E4707" s="49" t="s">
        <v>10016</v>
      </c>
      <c r="F4707" s="6" t="s">
        <v>60</v>
      </c>
      <c r="G4707" s="6" t="s">
        <v>60</v>
      </c>
      <c r="H4707" s="6" t="s">
        <v>60</v>
      </c>
      <c r="I4707" s="60" t="s">
        <v>22471</v>
      </c>
      <c r="J4707" s="49" t="s">
        <v>22472</v>
      </c>
      <c r="K4707" s="6" t="s">
        <v>22473</v>
      </c>
      <c r="L4707" s="29">
        <f>IF($J$6="с учетом НДС",VLOOKUP(I4707,LEGEND!B:E,4,0)*(1-M4707),VLOOKUP(I4707,LEGEND!B:E,4,0)*(1-M4707)/1.2)</f>
        <v>325</v>
      </c>
      <c r="M4707" s="57">
        <f>IF(AND(B4707&lt;&gt;"1_Электроинструмент",B4707&lt;&gt;"2_Садовая техника"),$J$5,IF($J$4&lt;=20%,$J$4,IFERROR(VLOOKUP(S4707,LEGEND!$L$2:$M$5,2,FALSE),$J$4)))</f>
        <v>0</v>
      </c>
      <c r="N4707" s="48" t="s">
        <v>60</v>
      </c>
      <c r="O4707" s="6" t="s">
        <v>60</v>
      </c>
      <c r="P4707" s="49" t="s">
        <v>66</v>
      </c>
      <c r="Q4707" s="49" t="s">
        <v>67</v>
      </c>
      <c r="R4707" s="6" t="s">
        <v>60</v>
      </c>
      <c r="S4707" s="49" t="s">
        <v>60</v>
      </c>
      <c r="T4707" s="73" t="str">
        <f>IF(_xlfn.XLOOKUP(I4707,LEGEND!B:B,LEGEND!H:H)&lt;&gt;"-",HYPERLINK(_xlfn.XLOOKUP(I4707,LEGEND!B:B,LEGEND!H:H),"link"),_xlfn.XLOOKUP(I4707,LEGEND!B:B,LEGEND!H:H))</f>
        <v>link</v>
      </c>
      <c r="U4707" s="73" t="str">
        <f>HYPERLINK(_xlfn.XLOOKUP(I4707,LEGEND!B:B,LEGEND!I:I))</f>
        <v>https://milwaukee-media-images.s3.amazonaws.com/hi/4932478345--Hero_1.jpg</v>
      </c>
      <c r="V4707" s="51" t="s">
        <v>22474</v>
      </c>
      <c r="W4707" s="63" t="s">
        <v>71</v>
      </c>
      <c r="X4707" s="64">
        <v>139</v>
      </c>
      <c r="Y4707" s="64">
        <v>90</v>
      </c>
      <c r="Z4707" s="64">
        <v>23</v>
      </c>
      <c r="AA4707" s="84">
        <v>4.3999999999999997E-2</v>
      </c>
      <c r="AB4707" s="85">
        <v>1</v>
      </c>
      <c r="AC4707" s="85">
        <v>1</v>
      </c>
    </row>
    <row r="4708" spans="1:29" ht="25.5">
      <c r="A4708" s="1"/>
      <c r="B4708" s="6" t="s">
        <v>9969</v>
      </c>
      <c r="C4708" s="6" t="s">
        <v>8778</v>
      </c>
      <c r="D4708" s="6" t="s">
        <v>10015</v>
      </c>
      <c r="E4708" s="49" t="s">
        <v>10016</v>
      </c>
      <c r="F4708" s="6" t="s">
        <v>60</v>
      </c>
      <c r="G4708" s="6" t="s">
        <v>60</v>
      </c>
      <c r="H4708" s="6" t="s">
        <v>60</v>
      </c>
      <c r="I4708" s="60" t="s">
        <v>22475</v>
      </c>
      <c r="J4708" s="49" t="s">
        <v>22476</v>
      </c>
      <c r="K4708" s="6" t="s">
        <v>22477</v>
      </c>
      <c r="L4708" s="29">
        <f>IF($J$6="с учетом НДС",VLOOKUP(I4708,LEGEND!B:E,4,0)*(1-M4708),VLOOKUP(I4708,LEGEND!B:E,4,0)*(1-M4708)/1.2)</f>
        <v>325</v>
      </c>
      <c r="M4708" s="57">
        <f>IF(AND(B4708&lt;&gt;"1_Электроинструмент",B4708&lt;&gt;"2_Садовая техника"),$J$5,IF($J$4&lt;=20%,$J$4,IFERROR(VLOOKUP(S4708,LEGEND!$L$2:$M$5,2,FALSE),$J$4)))</f>
        <v>0</v>
      </c>
      <c r="N4708" s="48" t="s">
        <v>60</v>
      </c>
      <c r="O4708" s="6" t="s">
        <v>60</v>
      </c>
      <c r="P4708" s="49" t="s">
        <v>66</v>
      </c>
      <c r="Q4708" s="49" t="s">
        <v>67</v>
      </c>
      <c r="R4708" s="6" t="s">
        <v>60</v>
      </c>
      <c r="S4708" s="49" t="s">
        <v>60</v>
      </c>
      <c r="T4708" s="73" t="str">
        <f>IF(_xlfn.XLOOKUP(I4708,LEGEND!B:B,LEGEND!H:H)&lt;&gt;"-",HYPERLINK(_xlfn.XLOOKUP(I4708,LEGEND!B:B,LEGEND!H:H),"link"),_xlfn.XLOOKUP(I4708,LEGEND!B:B,LEGEND!H:H))</f>
        <v>link</v>
      </c>
      <c r="U4708" s="73" t="str">
        <f>HYPERLINK(_xlfn.XLOOKUP(I4708,LEGEND!B:B,LEGEND!I:I))</f>
        <v>https://milwaukee-media-images.s3.amazonaws.com/hi/4932478346--Hero_1.jpg</v>
      </c>
      <c r="V4708" s="51" t="s">
        <v>22478</v>
      </c>
      <c r="W4708" s="63" t="s">
        <v>71</v>
      </c>
      <c r="X4708" s="64">
        <v>119</v>
      </c>
      <c r="Y4708" s="64">
        <v>87</v>
      </c>
      <c r="Z4708" s="64">
        <v>24</v>
      </c>
      <c r="AA4708" s="84">
        <v>4.3999999999999997E-2</v>
      </c>
      <c r="AB4708" s="85">
        <v>1</v>
      </c>
      <c r="AC4708" s="85">
        <v>1</v>
      </c>
    </row>
    <row r="4709" spans="1:29" ht="25.5">
      <c r="A4709" s="1"/>
      <c r="B4709" s="6" t="s">
        <v>9969</v>
      </c>
      <c r="C4709" s="6" t="s">
        <v>8778</v>
      </c>
      <c r="D4709" s="6" t="s">
        <v>10015</v>
      </c>
      <c r="E4709" s="49" t="s">
        <v>10016</v>
      </c>
      <c r="F4709" s="6" t="s">
        <v>60</v>
      </c>
      <c r="G4709" s="6" t="s">
        <v>60</v>
      </c>
      <c r="H4709" s="6" t="s">
        <v>60</v>
      </c>
      <c r="I4709" s="60" t="s">
        <v>22479</v>
      </c>
      <c r="J4709" s="49" t="s">
        <v>22480</v>
      </c>
      <c r="K4709" s="6" t="s">
        <v>22481</v>
      </c>
      <c r="L4709" s="29">
        <f>IF($J$6="с учетом НДС",VLOOKUP(I4709,LEGEND!B:E,4,0)*(1-M4709),VLOOKUP(I4709,LEGEND!B:E,4,0)*(1-M4709)/1.2)</f>
        <v>340</v>
      </c>
      <c r="M4709" s="57">
        <f>IF(AND(B4709&lt;&gt;"1_Электроинструмент",B4709&lt;&gt;"2_Садовая техника"),$J$5,IF($J$4&lt;=20%,$J$4,IFERROR(VLOOKUP(S4709,LEGEND!$L$2:$M$5,2,FALSE),$J$4)))</f>
        <v>0</v>
      </c>
      <c r="N4709" s="48" t="s">
        <v>60</v>
      </c>
      <c r="O4709" s="6" t="s">
        <v>60</v>
      </c>
      <c r="P4709" s="49" t="s">
        <v>66</v>
      </c>
      <c r="Q4709" s="49" t="s">
        <v>67</v>
      </c>
      <c r="R4709" s="6" t="s">
        <v>60</v>
      </c>
      <c r="S4709" s="49" t="s">
        <v>60</v>
      </c>
      <c r="T4709" s="73" t="str">
        <f>IF(_xlfn.XLOOKUP(I4709,LEGEND!B:B,LEGEND!H:H)&lt;&gt;"-",HYPERLINK(_xlfn.XLOOKUP(I4709,LEGEND!B:B,LEGEND!H:H),"link"),_xlfn.XLOOKUP(I4709,LEGEND!B:B,LEGEND!H:H))</f>
        <v>link</v>
      </c>
      <c r="U4709" s="73" t="str">
        <f>HYPERLINK(_xlfn.XLOOKUP(I4709,LEGEND!B:B,LEGEND!I:I))</f>
        <v>https://milwaukee-media-images.s3.amazonaws.com/hi/4932478333--Hero_1.jpg</v>
      </c>
      <c r="V4709" s="51" t="s">
        <v>22482</v>
      </c>
      <c r="W4709" s="63" t="s">
        <v>71</v>
      </c>
      <c r="X4709" s="64">
        <v>108</v>
      </c>
      <c r="Y4709" s="64">
        <v>45</v>
      </c>
      <c r="Z4709" s="64">
        <v>17</v>
      </c>
      <c r="AA4709" s="84">
        <v>5.2999999999999999E-2</v>
      </c>
      <c r="AB4709" s="85">
        <v>1</v>
      </c>
      <c r="AC4709" s="85">
        <v>1</v>
      </c>
    </row>
    <row r="4710" spans="1:29" ht="25.5">
      <c r="A4710" s="1"/>
      <c r="B4710" s="6" t="s">
        <v>9969</v>
      </c>
      <c r="C4710" s="6" t="s">
        <v>8778</v>
      </c>
      <c r="D4710" s="6" t="s">
        <v>10015</v>
      </c>
      <c r="E4710" s="49" t="s">
        <v>10016</v>
      </c>
      <c r="F4710" s="6" t="s">
        <v>60</v>
      </c>
      <c r="G4710" s="6" t="s">
        <v>60</v>
      </c>
      <c r="H4710" s="6" t="s">
        <v>60</v>
      </c>
      <c r="I4710" s="60" t="s">
        <v>22483</v>
      </c>
      <c r="J4710" s="49" t="s">
        <v>22484</v>
      </c>
      <c r="K4710" s="6" t="s">
        <v>22485</v>
      </c>
      <c r="L4710" s="29">
        <f>IF($J$6="с учетом НДС",VLOOKUP(I4710,LEGEND!B:E,4,0)*(1-M4710),VLOOKUP(I4710,LEGEND!B:E,4,0)*(1-M4710)/1.2)</f>
        <v>340</v>
      </c>
      <c r="M4710" s="57">
        <f>IF(AND(B4710&lt;&gt;"1_Электроинструмент",B4710&lt;&gt;"2_Садовая техника"),$J$5,IF($J$4&lt;=20%,$J$4,IFERROR(VLOOKUP(S4710,LEGEND!$L$2:$M$5,2,FALSE),$J$4)))</f>
        <v>0</v>
      </c>
      <c r="N4710" s="48" t="s">
        <v>60</v>
      </c>
      <c r="O4710" s="6" t="s">
        <v>60</v>
      </c>
      <c r="P4710" s="49" t="s">
        <v>66</v>
      </c>
      <c r="Q4710" s="49" t="s">
        <v>67</v>
      </c>
      <c r="R4710" s="6" t="s">
        <v>60</v>
      </c>
      <c r="S4710" s="49" t="s">
        <v>60</v>
      </c>
      <c r="T4710" s="73" t="str">
        <f>IF(_xlfn.XLOOKUP(I4710,LEGEND!B:B,LEGEND!H:H)&lt;&gt;"-",HYPERLINK(_xlfn.XLOOKUP(I4710,LEGEND!B:B,LEGEND!H:H),"link"),_xlfn.XLOOKUP(I4710,LEGEND!B:B,LEGEND!H:H))</f>
        <v>link</v>
      </c>
      <c r="U4710" s="73" t="str">
        <f>HYPERLINK(_xlfn.XLOOKUP(I4710,LEGEND!B:B,LEGEND!I:I))</f>
        <v>https://milwaukee-media-images.s3.amazonaws.com/hi/4932478347--Hero_1.jpg</v>
      </c>
      <c r="V4710" s="51" t="s">
        <v>22486</v>
      </c>
      <c r="W4710" s="63" t="s">
        <v>71</v>
      </c>
      <c r="X4710" s="64">
        <v>86</v>
      </c>
      <c r="Y4710" s="64">
        <v>45</v>
      </c>
      <c r="Z4710" s="64">
        <v>23</v>
      </c>
      <c r="AA4710" s="84">
        <v>5.5E-2</v>
      </c>
      <c r="AB4710" s="85">
        <v>1</v>
      </c>
      <c r="AC4710" s="85">
        <v>1</v>
      </c>
    </row>
    <row r="4711" spans="1:29" ht="25.5">
      <c r="A4711" s="1"/>
      <c r="B4711" s="6" t="s">
        <v>9969</v>
      </c>
      <c r="C4711" s="6" t="s">
        <v>8778</v>
      </c>
      <c r="D4711" s="6" t="s">
        <v>10015</v>
      </c>
      <c r="E4711" s="49" t="s">
        <v>10016</v>
      </c>
      <c r="F4711" s="6" t="s">
        <v>60</v>
      </c>
      <c r="G4711" s="6" t="s">
        <v>60</v>
      </c>
      <c r="H4711" s="6" t="s">
        <v>60</v>
      </c>
      <c r="I4711" s="60" t="s">
        <v>22487</v>
      </c>
      <c r="J4711" s="49" t="s">
        <v>22488</v>
      </c>
      <c r="K4711" s="6" t="s">
        <v>22489</v>
      </c>
      <c r="L4711" s="29">
        <f>IF($J$6="с учетом НДС",VLOOKUP(I4711,LEGEND!B:E,4,0)*(1-M4711),VLOOKUP(I4711,LEGEND!B:E,4,0)*(1-M4711)/1.2)</f>
        <v>355</v>
      </c>
      <c r="M4711" s="57">
        <f>IF(AND(B4711&lt;&gt;"1_Электроинструмент",B4711&lt;&gt;"2_Садовая техника"),$J$5,IF($J$4&lt;=20%,$J$4,IFERROR(VLOOKUP(S4711,LEGEND!$L$2:$M$5,2,FALSE),$J$4)))</f>
        <v>0</v>
      </c>
      <c r="N4711" s="48" t="s">
        <v>60</v>
      </c>
      <c r="O4711" s="6" t="s">
        <v>60</v>
      </c>
      <c r="P4711" s="49" t="s">
        <v>66</v>
      </c>
      <c r="Q4711" s="49" t="s">
        <v>67</v>
      </c>
      <c r="R4711" s="6" t="s">
        <v>60</v>
      </c>
      <c r="S4711" s="49" t="s">
        <v>60</v>
      </c>
      <c r="T4711" s="73" t="str">
        <f>IF(_xlfn.XLOOKUP(I4711,LEGEND!B:B,LEGEND!H:H)&lt;&gt;"-",HYPERLINK(_xlfn.XLOOKUP(I4711,LEGEND!B:B,LEGEND!H:H),"link"),_xlfn.XLOOKUP(I4711,LEGEND!B:B,LEGEND!H:H))</f>
        <v>link</v>
      </c>
      <c r="U4711" s="73" t="str">
        <f>HYPERLINK(_xlfn.XLOOKUP(I4711,LEGEND!B:B,LEGEND!I:I))</f>
        <v>https://milwaukee-media-images.s3.amazonaws.com/hi/4932478334--Hero_1.jpg</v>
      </c>
      <c r="V4711" s="51" t="s">
        <v>22490</v>
      </c>
      <c r="W4711" s="63" t="s">
        <v>71</v>
      </c>
      <c r="X4711" s="64">
        <v>136</v>
      </c>
      <c r="Y4711" s="64">
        <v>93</v>
      </c>
      <c r="Z4711" s="64">
        <v>24</v>
      </c>
      <c r="AA4711" s="84">
        <v>7.0000000000000007E-2</v>
      </c>
      <c r="AB4711" s="85">
        <v>1</v>
      </c>
      <c r="AC4711" s="85">
        <v>1</v>
      </c>
    </row>
    <row r="4712" spans="1:29" ht="25.5">
      <c r="A4712" s="1"/>
      <c r="B4712" s="6" t="s">
        <v>9969</v>
      </c>
      <c r="C4712" s="6" t="s">
        <v>8778</v>
      </c>
      <c r="D4712" s="6" t="s">
        <v>10015</v>
      </c>
      <c r="E4712" s="49" t="s">
        <v>10016</v>
      </c>
      <c r="F4712" s="6" t="s">
        <v>60</v>
      </c>
      <c r="G4712" s="6" t="s">
        <v>60</v>
      </c>
      <c r="H4712" s="6" t="s">
        <v>60</v>
      </c>
      <c r="I4712" s="60" t="s">
        <v>22491</v>
      </c>
      <c r="J4712" s="49" t="s">
        <v>22492</v>
      </c>
      <c r="K4712" s="6" t="s">
        <v>22493</v>
      </c>
      <c r="L4712" s="29">
        <f>IF($J$6="с учетом НДС",VLOOKUP(I4712,LEGEND!B:E,4,0)*(1-M4712),VLOOKUP(I4712,LEGEND!B:E,4,0)*(1-M4712)/1.2)</f>
        <v>355</v>
      </c>
      <c r="M4712" s="57">
        <f>IF(AND(B4712&lt;&gt;"1_Электроинструмент",B4712&lt;&gt;"2_Садовая техника"),$J$5,IF($J$4&lt;=20%,$J$4,IFERROR(VLOOKUP(S4712,LEGEND!$L$2:$M$5,2,FALSE),$J$4)))</f>
        <v>0</v>
      </c>
      <c r="N4712" s="48" t="s">
        <v>60</v>
      </c>
      <c r="O4712" s="6" t="s">
        <v>60</v>
      </c>
      <c r="P4712" s="49" t="s">
        <v>66</v>
      </c>
      <c r="Q4712" s="49" t="s">
        <v>67</v>
      </c>
      <c r="R4712" s="6" t="s">
        <v>60</v>
      </c>
      <c r="S4712" s="49" t="s">
        <v>60</v>
      </c>
      <c r="T4712" s="73" t="str">
        <f>IF(_xlfn.XLOOKUP(I4712,LEGEND!B:B,LEGEND!H:H)&lt;&gt;"-",HYPERLINK(_xlfn.XLOOKUP(I4712,LEGEND!B:B,LEGEND!H:H),"link"),_xlfn.XLOOKUP(I4712,LEGEND!B:B,LEGEND!H:H))</f>
        <v>link</v>
      </c>
      <c r="U4712" s="73" t="str">
        <f>HYPERLINK(_xlfn.XLOOKUP(I4712,LEGEND!B:B,LEGEND!I:I))</f>
        <v>https://milwaukee-media-images.s3.amazonaws.com/hi/4932478335--Hero_1.jpg</v>
      </c>
      <c r="V4712" s="51" t="s">
        <v>22494</v>
      </c>
      <c r="W4712" s="63" t="s">
        <v>71</v>
      </c>
      <c r="X4712" s="64">
        <v>129</v>
      </c>
      <c r="Y4712" s="64">
        <v>80</v>
      </c>
      <c r="Z4712" s="64">
        <v>23</v>
      </c>
      <c r="AA4712" s="84">
        <v>7.1999999999999995E-2</v>
      </c>
      <c r="AB4712" s="85">
        <v>1</v>
      </c>
      <c r="AC4712" s="85">
        <v>1</v>
      </c>
    </row>
    <row r="4713" spans="1:29" ht="25.5">
      <c r="A4713" s="1"/>
      <c r="B4713" s="6" t="s">
        <v>9969</v>
      </c>
      <c r="C4713" s="6" t="s">
        <v>8778</v>
      </c>
      <c r="D4713" s="6" t="s">
        <v>10015</v>
      </c>
      <c r="E4713" s="49" t="s">
        <v>10016</v>
      </c>
      <c r="F4713" s="6" t="s">
        <v>60</v>
      </c>
      <c r="G4713" s="6" t="s">
        <v>60</v>
      </c>
      <c r="H4713" s="6" t="s">
        <v>60</v>
      </c>
      <c r="I4713" s="60" t="s">
        <v>22495</v>
      </c>
      <c r="J4713" s="49" t="s">
        <v>22496</v>
      </c>
      <c r="K4713" s="6" t="s">
        <v>22497</v>
      </c>
      <c r="L4713" s="29">
        <f>IF($J$6="с учетом НДС",VLOOKUP(I4713,LEGEND!B:E,4,0)*(1-M4713),VLOOKUP(I4713,LEGEND!B:E,4,0)*(1-M4713)/1.2)</f>
        <v>355</v>
      </c>
      <c r="M4713" s="57">
        <f>IF(AND(B4713&lt;&gt;"1_Электроинструмент",B4713&lt;&gt;"2_Садовая техника"),$J$5,IF($J$4&lt;=20%,$J$4,IFERROR(VLOOKUP(S4713,LEGEND!$L$2:$M$5,2,FALSE),$J$4)))</f>
        <v>0</v>
      </c>
      <c r="N4713" s="48" t="s">
        <v>60</v>
      </c>
      <c r="O4713" s="6" t="s">
        <v>60</v>
      </c>
      <c r="P4713" s="49" t="s">
        <v>66</v>
      </c>
      <c r="Q4713" s="49" t="s">
        <v>67</v>
      </c>
      <c r="R4713" s="6" t="s">
        <v>60</v>
      </c>
      <c r="S4713" s="49" t="s">
        <v>60</v>
      </c>
      <c r="T4713" s="73" t="str">
        <f>IF(_xlfn.XLOOKUP(I4713,LEGEND!B:B,LEGEND!H:H)&lt;&gt;"-",HYPERLINK(_xlfn.XLOOKUP(I4713,LEGEND!B:B,LEGEND!H:H),"link"),_xlfn.XLOOKUP(I4713,LEGEND!B:B,LEGEND!H:H))</f>
        <v>link</v>
      </c>
      <c r="U4713" s="73" t="str">
        <f>HYPERLINK(_xlfn.XLOOKUP(I4713,LEGEND!B:B,LEGEND!I:I))</f>
        <v>https://milwaukee-media-images.s3.amazonaws.com/hi/4932478353--Hero_1.jpg</v>
      </c>
      <c r="V4713" s="51" t="s">
        <v>22498</v>
      </c>
      <c r="W4713" s="63" t="s">
        <v>71</v>
      </c>
      <c r="X4713" s="64">
        <v>148</v>
      </c>
      <c r="Y4713" s="64">
        <v>90</v>
      </c>
      <c r="Z4713" s="64">
        <v>16</v>
      </c>
      <c r="AA4713" s="84">
        <v>5.6000000000000001E-2</v>
      </c>
      <c r="AB4713" s="85">
        <v>1</v>
      </c>
      <c r="AC4713" s="85">
        <v>1</v>
      </c>
    </row>
    <row r="4714" spans="1:29" ht="25.5">
      <c r="A4714" s="1"/>
      <c r="B4714" s="6" t="s">
        <v>9969</v>
      </c>
      <c r="C4714" s="6" t="s">
        <v>8778</v>
      </c>
      <c r="D4714" s="6" t="s">
        <v>10015</v>
      </c>
      <c r="E4714" s="49" t="s">
        <v>10016</v>
      </c>
      <c r="F4714" s="6" t="s">
        <v>60</v>
      </c>
      <c r="G4714" s="6" t="s">
        <v>60</v>
      </c>
      <c r="H4714" s="6" t="s">
        <v>60</v>
      </c>
      <c r="I4714" s="60" t="s">
        <v>22499</v>
      </c>
      <c r="J4714" s="49" t="s">
        <v>22500</v>
      </c>
      <c r="K4714" s="6" t="s">
        <v>22501</v>
      </c>
      <c r="L4714" s="29">
        <f>IF($J$6="с учетом НДС",VLOOKUP(I4714,LEGEND!B:E,4,0)*(1-M4714),VLOOKUP(I4714,LEGEND!B:E,4,0)*(1-M4714)/1.2)</f>
        <v>355</v>
      </c>
      <c r="M4714" s="57">
        <f>IF(AND(B4714&lt;&gt;"1_Электроинструмент",B4714&lt;&gt;"2_Садовая техника"),$J$5,IF($J$4&lt;=20%,$J$4,IFERROR(VLOOKUP(S4714,LEGEND!$L$2:$M$5,2,FALSE),$J$4)))</f>
        <v>0</v>
      </c>
      <c r="N4714" s="48" t="s">
        <v>60</v>
      </c>
      <c r="O4714" s="6" t="s">
        <v>60</v>
      </c>
      <c r="P4714" s="49" t="s">
        <v>66</v>
      </c>
      <c r="Q4714" s="49" t="s">
        <v>67</v>
      </c>
      <c r="R4714" s="6" t="s">
        <v>60</v>
      </c>
      <c r="S4714" s="49" t="s">
        <v>60</v>
      </c>
      <c r="T4714" s="73" t="str">
        <f>IF(_xlfn.XLOOKUP(I4714,LEGEND!B:B,LEGEND!H:H)&lt;&gt;"-",HYPERLINK(_xlfn.XLOOKUP(I4714,LEGEND!B:B,LEGEND!H:H),"link"),_xlfn.XLOOKUP(I4714,LEGEND!B:B,LEGEND!H:H))</f>
        <v>link</v>
      </c>
      <c r="U4714" s="73" t="str">
        <f>HYPERLINK(_xlfn.XLOOKUP(I4714,LEGEND!B:B,LEGEND!I:I))</f>
        <v>https://milwaukee-media-images.s3.amazonaws.com/hi/4932478354--Hero_1.jpg</v>
      </c>
      <c r="V4714" s="51" t="s">
        <v>22502</v>
      </c>
      <c r="W4714" s="63" t="s">
        <v>71</v>
      </c>
      <c r="X4714" s="64">
        <v>135</v>
      </c>
      <c r="Y4714" s="64">
        <v>84</v>
      </c>
      <c r="Z4714" s="64">
        <v>18</v>
      </c>
      <c r="AA4714" s="84">
        <v>5.8000000000000003E-2</v>
      </c>
      <c r="AB4714" s="85">
        <v>1</v>
      </c>
      <c r="AC4714" s="85">
        <v>1</v>
      </c>
    </row>
    <row r="4715" spans="1:29" ht="25.5">
      <c r="A4715" s="1"/>
      <c r="B4715" s="6" t="s">
        <v>9969</v>
      </c>
      <c r="C4715" s="6" t="s">
        <v>8778</v>
      </c>
      <c r="D4715" s="6" t="s">
        <v>10015</v>
      </c>
      <c r="E4715" s="49" t="s">
        <v>10016</v>
      </c>
      <c r="F4715" s="6" t="s">
        <v>60</v>
      </c>
      <c r="G4715" s="6" t="s">
        <v>60</v>
      </c>
      <c r="H4715" s="6" t="s">
        <v>60</v>
      </c>
      <c r="I4715" s="60" t="s">
        <v>22503</v>
      </c>
      <c r="J4715" s="49" t="s">
        <v>22504</v>
      </c>
      <c r="K4715" s="6" t="s">
        <v>22505</v>
      </c>
      <c r="L4715" s="29">
        <f>IF($J$6="с учетом НДС",VLOOKUP(I4715,LEGEND!B:E,4,0)*(1-M4715),VLOOKUP(I4715,LEGEND!B:E,4,0)*(1-M4715)/1.2)</f>
        <v>355</v>
      </c>
      <c r="M4715" s="57">
        <f>IF(AND(B4715&lt;&gt;"1_Электроинструмент",B4715&lt;&gt;"2_Садовая техника"),$J$5,IF($J$4&lt;=20%,$J$4,IFERROR(VLOOKUP(S4715,LEGEND!$L$2:$M$5,2,FALSE),$J$4)))</f>
        <v>0</v>
      </c>
      <c r="N4715" s="48" t="s">
        <v>60</v>
      </c>
      <c r="O4715" s="6" t="s">
        <v>60</v>
      </c>
      <c r="P4715" s="49" t="s">
        <v>66</v>
      </c>
      <c r="Q4715" s="49" t="s">
        <v>67</v>
      </c>
      <c r="R4715" s="6" t="s">
        <v>60</v>
      </c>
      <c r="S4715" s="49" t="s">
        <v>60</v>
      </c>
      <c r="T4715" s="73" t="str">
        <f>IF(_xlfn.XLOOKUP(I4715,LEGEND!B:B,LEGEND!H:H)&lt;&gt;"-",HYPERLINK(_xlfn.XLOOKUP(I4715,LEGEND!B:B,LEGEND!H:H),"link"),_xlfn.XLOOKUP(I4715,LEGEND!B:B,LEGEND!H:H))</f>
        <v>link</v>
      </c>
      <c r="U4715" s="73" t="str">
        <f>HYPERLINK(_xlfn.XLOOKUP(I4715,LEGEND!B:B,LEGEND!I:I))</f>
        <v>https://milwaukee-media-images.s3.amazonaws.com/hi/4932478355--Hero_1.jpg</v>
      </c>
      <c r="V4715" s="51" t="s">
        <v>22506</v>
      </c>
      <c r="W4715" s="63" t="s">
        <v>71</v>
      </c>
      <c r="X4715" s="64">
        <v>132</v>
      </c>
      <c r="Y4715" s="64">
        <v>89</v>
      </c>
      <c r="Z4715" s="64">
        <v>18</v>
      </c>
      <c r="AA4715" s="84">
        <v>6.2E-2</v>
      </c>
      <c r="AB4715" s="85">
        <v>1</v>
      </c>
      <c r="AC4715" s="85">
        <v>1</v>
      </c>
    </row>
    <row r="4716" spans="1:29" ht="25.5">
      <c r="A4716" s="1"/>
      <c r="B4716" s="6" t="s">
        <v>9969</v>
      </c>
      <c r="C4716" s="6" t="s">
        <v>8778</v>
      </c>
      <c r="D4716" s="6" t="s">
        <v>10015</v>
      </c>
      <c r="E4716" s="49" t="s">
        <v>10016</v>
      </c>
      <c r="F4716" s="6" t="s">
        <v>60</v>
      </c>
      <c r="G4716" s="6" t="s">
        <v>60</v>
      </c>
      <c r="H4716" s="6" t="s">
        <v>60</v>
      </c>
      <c r="I4716" s="60" t="s">
        <v>22507</v>
      </c>
      <c r="J4716" s="49" t="s">
        <v>22508</v>
      </c>
      <c r="K4716" s="6" t="s">
        <v>22509</v>
      </c>
      <c r="L4716" s="29">
        <f>IF($J$6="с учетом НДС",VLOOKUP(I4716,LEGEND!B:E,4,0)*(1-M4716),VLOOKUP(I4716,LEGEND!B:E,4,0)*(1-M4716)/1.2)</f>
        <v>355</v>
      </c>
      <c r="M4716" s="57">
        <f>IF(AND(B4716&lt;&gt;"1_Электроинструмент",B4716&lt;&gt;"2_Садовая техника"),$J$5,IF($J$4&lt;=20%,$J$4,IFERROR(VLOOKUP(S4716,LEGEND!$L$2:$M$5,2,FALSE),$J$4)))</f>
        <v>0</v>
      </c>
      <c r="N4716" s="48" t="s">
        <v>60</v>
      </c>
      <c r="O4716" s="6" t="s">
        <v>60</v>
      </c>
      <c r="P4716" s="49" t="s">
        <v>66</v>
      </c>
      <c r="Q4716" s="49" t="s">
        <v>67</v>
      </c>
      <c r="R4716" s="6" t="s">
        <v>60</v>
      </c>
      <c r="S4716" s="49" t="s">
        <v>60</v>
      </c>
      <c r="T4716" s="73" t="str">
        <f>IF(_xlfn.XLOOKUP(I4716,LEGEND!B:B,LEGEND!H:H)&lt;&gt;"-",HYPERLINK(_xlfn.XLOOKUP(I4716,LEGEND!B:B,LEGEND!H:H),"link"),_xlfn.XLOOKUP(I4716,LEGEND!B:B,LEGEND!H:H))</f>
        <v>link</v>
      </c>
      <c r="U4716" s="73" t="str">
        <f>HYPERLINK(_xlfn.XLOOKUP(I4716,LEGEND!B:B,LEGEND!I:I))</f>
        <v>https://milwaukee-media-images.s3.amazonaws.com/hi/4932478356--Hero_1.jpg</v>
      </c>
      <c r="V4716" s="51" t="s">
        <v>22510</v>
      </c>
      <c r="W4716" s="63" t="s">
        <v>71</v>
      </c>
      <c r="X4716" s="64">
        <v>123</v>
      </c>
      <c r="Y4716" s="64">
        <v>85</v>
      </c>
      <c r="Z4716" s="64">
        <v>17</v>
      </c>
      <c r="AA4716" s="84">
        <v>6.2E-2</v>
      </c>
      <c r="AB4716" s="85">
        <v>1</v>
      </c>
      <c r="AC4716" s="85">
        <v>1</v>
      </c>
    </row>
    <row r="4717" spans="1:29" ht="25.5">
      <c r="A4717" s="1"/>
      <c r="B4717" s="6" t="s">
        <v>9969</v>
      </c>
      <c r="C4717" s="6" t="s">
        <v>8778</v>
      </c>
      <c r="D4717" s="6" t="s">
        <v>10015</v>
      </c>
      <c r="E4717" s="49" t="s">
        <v>10016</v>
      </c>
      <c r="F4717" s="6" t="s">
        <v>60</v>
      </c>
      <c r="G4717" s="6" t="s">
        <v>60</v>
      </c>
      <c r="H4717" s="6" t="s">
        <v>60</v>
      </c>
      <c r="I4717" s="60" t="s">
        <v>22511</v>
      </c>
      <c r="J4717" s="49" t="s">
        <v>22512</v>
      </c>
      <c r="K4717" s="6" t="s">
        <v>22513</v>
      </c>
      <c r="L4717" s="29">
        <f>IF($J$6="с учетом НДС",VLOOKUP(I4717,LEGEND!B:E,4,0)*(1-M4717),VLOOKUP(I4717,LEGEND!B:E,4,0)*(1-M4717)/1.2)</f>
        <v>370</v>
      </c>
      <c r="M4717" s="57">
        <f>IF(AND(B4717&lt;&gt;"1_Электроинструмент",B4717&lt;&gt;"2_Садовая техника"),$J$5,IF($J$4&lt;=20%,$J$4,IFERROR(VLOOKUP(S4717,LEGEND!$L$2:$M$5,2,FALSE),$J$4)))</f>
        <v>0</v>
      </c>
      <c r="N4717" s="48" t="s">
        <v>60</v>
      </c>
      <c r="O4717" s="6" t="s">
        <v>60</v>
      </c>
      <c r="P4717" s="49" t="s">
        <v>66</v>
      </c>
      <c r="Q4717" s="49" t="s">
        <v>67</v>
      </c>
      <c r="R4717" s="6" t="s">
        <v>60</v>
      </c>
      <c r="S4717" s="49" t="s">
        <v>60</v>
      </c>
      <c r="T4717" s="73" t="str">
        <f>IF(_xlfn.XLOOKUP(I4717,LEGEND!B:B,LEGEND!H:H)&lt;&gt;"-",HYPERLINK(_xlfn.XLOOKUP(I4717,LEGEND!B:B,LEGEND!H:H),"link"),_xlfn.XLOOKUP(I4717,LEGEND!B:B,LEGEND!H:H))</f>
        <v>link</v>
      </c>
      <c r="U4717" s="73" t="str">
        <f>HYPERLINK(_xlfn.XLOOKUP(I4717,LEGEND!B:B,LEGEND!I:I))</f>
        <v>https://milwaukee-media-images.s3.amazonaws.com/hi/4932478348--Hero_1.jpg</v>
      </c>
      <c r="V4717" s="51" t="s">
        <v>22514</v>
      </c>
      <c r="W4717" s="63" t="s">
        <v>71</v>
      </c>
      <c r="X4717" s="64">
        <v>86</v>
      </c>
      <c r="Y4717" s="64">
        <v>45</v>
      </c>
      <c r="Z4717" s="64">
        <v>24</v>
      </c>
      <c r="AA4717" s="84">
        <v>5.6000000000000001E-2</v>
      </c>
      <c r="AB4717" s="85">
        <v>1</v>
      </c>
      <c r="AC4717" s="85">
        <v>1</v>
      </c>
    </row>
    <row r="4718" spans="1:29" ht="25.5">
      <c r="A4718" s="1"/>
      <c r="B4718" s="6" t="s">
        <v>9969</v>
      </c>
      <c r="C4718" s="6" t="s">
        <v>8778</v>
      </c>
      <c r="D4718" s="6" t="s">
        <v>10015</v>
      </c>
      <c r="E4718" s="49" t="s">
        <v>10016</v>
      </c>
      <c r="F4718" s="6" t="s">
        <v>60</v>
      </c>
      <c r="G4718" s="6" t="s">
        <v>60</v>
      </c>
      <c r="H4718" s="6" t="s">
        <v>60</v>
      </c>
      <c r="I4718" s="60" t="s">
        <v>22515</v>
      </c>
      <c r="J4718" s="49" t="s">
        <v>22516</v>
      </c>
      <c r="K4718" s="6" t="s">
        <v>22517</v>
      </c>
      <c r="L4718" s="29">
        <f>IF($J$6="с учетом НДС",VLOOKUP(I4718,LEGEND!B:E,4,0)*(1-M4718),VLOOKUP(I4718,LEGEND!B:E,4,0)*(1-M4718)/1.2)</f>
        <v>370</v>
      </c>
      <c r="M4718" s="57">
        <f>IF(AND(B4718&lt;&gt;"1_Электроинструмент",B4718&lt;&gt;"2_Садовая техника"),$J$5,IF($J$4&lt;=20%,$J$4,IFERROR(VLOOKUP(S4718,LEGEND!$L$2:$M$5,2,FALSE),$J$4)))</f>
        <v>0</v>
      </c>
      <c r="N4718" s="48" t="s">
        <v>60</v>
      </c>
      <c r="O4718" s="6" t="s">
        <v>60</v>
      </c>
      <c r="P4718" s="49" t="s">
        <v>66</v>
      </c>
      <c r="Q4718" s="49" t="s">
        <v>67</v>
      </c>
      <c r="R4718" s="6" t="s">
        <v>60</v>
      </c>
      <c r="S4718" s="49" t="s">
        <v>60</v>
      </c>
      <c r="T4718" s="73" t="str">
        <f>IF(_xlfn.XLOOKUP(I4718,LEGEND!B:B,LEGEND!H:H)&lt;&gt;"-",HYPERLINK(_xlfn.XLOOKUP(I4718,LEGEND!B:B,LEGEND!H:H),"link"),_xlfn.XLOOKUP(I4718,LEGEND!B:B,LEGEND!H:H))</f>
        <v>link</v>
      </c>
      <c r="U4718" s="73" t="str">
        <f>HYPERLINK(_xlfn.XLOOKUP(I4718,LEGEND!B:B,LEGEND!I:I))</f>
        <v>https://milwaukee-media-images.s3.amazonaws.com/hi/4932478349--Hero_1.jpg</v>
      </c>
      <c r="V4718" s="51" t="s">
        <v>22518</v>
      </c>
      <c r="W4718" s="63" t="s">
        <v>71</v>
      </c>
      <c r="X4718" s="64">
        <v>86</v>
      </c>
      <c r="Y4718" s="64">
        <v>45</v>
      </c>
      <c r="Z4718" s="64">
        <v>25</v>
      </c>
      <c r="AA4718" s="84">
        <v>0.06</v>
      </c>
      <c r="AB4718" s="85">
        <v>1</v>
      </c>
      <c r="AC4718" s="85">
        <v>1</v>
      </c>
    </row>
    <row r="4719" spans="1:29" ht="25.5">
      <c r="A4719" s="1"/>
      <c r="B4719" s="6" t="s">
        <v>9969</v>
      </c>
      <c r="C4719" s="6" t="s">
        <v>8778</v>
      </c>
      <c r="D4719" s="6" t="s">
        <v>10015</v>
      </c>
      <c r="E4719" s="49" t="s">
        <v>10016</v>
      </c>
      <c r="F4719" s="6" t="s">
        <v>60</v>
      </c>
      <c r="G4719" s="6" t="s">
        <v>60</v>
      </c>
      <c r="H4719" s="6" t="s">
        <v>60</v>
      </c>
      <c r="I4719" s="60" t="s">
        <v>22519</v>
      </c>
      <c r="J4719" s="49" t="s">
        <v>22520</v>
      </c>
      <c r="K4719" s="6" t="s">
        <v>22521</v>
      </c>
      <c r="L4719" s="29">
        <f>IF($J$6="с учетом НДС",VLOOKUP(I4719,LEGEND!B:E,4,0)*(1-M4719),VLOOKUP(I4719,LEGEND!B:E,4,0)*(1-M4719)/1.2)</f>
        <v>370</v>
      </c>
      <c r="M4719" s="57">
        <f>IF(AND(B4719&lt;&gt;"1_Электроинструмент",B4719&lt;&gt;"2_Садовая техника"),$J$5,IF($J$4&lt;=20%,$J$4,IFERROR(VLOOKUP(S4719,LEGEND!$L$2:$M$5,2,FALSE),$J$4)))</f>
        <v>0</v>
      </c>
      <c r="N4719" s="48" t="s">
        <v>60</v>
      </c>
      <c r="O4719" s="6" t="s">
        <v>60</v>
      </c>
      <c r="P4719" s="49" t="s">
        <v>66</v>
      </c>
      <c r="Q4719" s="49" t="s">
        <v>67</v>
      </c>
      <c r="R4719" s="6" t="s">
        <v>60</v>
      </c>
      <c r="S4719" s="49" t="s">
        <v>60</v>
      </c>
      <c r="T4719" s="73" t="str">
        <f>IF(_xlfn.XLOOKUP(I4719,LEGEND!B:B,LEGEND!H:H)&lt;&gt;"-",HYPERLINK(_xlfn.XLOOKUP(I4719,LEGEND!B:B,LEGEND!H:H),"link"),_xlfn.XLOOKUP(I4719,LEGEND!B:B,LEGEND!H:H))</f>
        <v>link</v>
      </c>
      <c r="U4719" s="73" t="str">
        <f>HYPERLINK(_xlfn.XLOOKUP(I4719,LEGEND!B:B,LEGEND!I:I))</f>
        <v>https://milwaukee-media-images.s3.amazonaws.com/hi/4932478357--Hero_1.jpg</v>
      </c>
      <c r="V4719" s="51" t="s">
        <v>22522</v>
      </c>
      <c r="W4719" s="63" t="s">
        <v>71</v>
      </c>
      <c r="X4719" s="64">
        <v>139</v>
      </c>
      <c r="Y4719" s="64">
        <v>87</v>
      </c>
      <c r="Z4719" s="64">
        <v>20</v>
      </c>
      <c r="AA4719" s="84">
        <v>5.6000000000000001E-2</v>
      </c>
      <c r="AB4719" s="85">
        <v>1</v>
      </c>
      <c r="AC4719" s="85">
        <v>1</v>
      </c>
    </row>
    <row r="4720" spans="1:29" ht="25.5">
      <c r="A4720" s="1"/>
      <c r="B4720" s="6" t="s">
        <v>9969</v>
      </c>
      <c r="C4720" s="6" t="s">
        <v>8778</v>
      </c>
      <c r="D4720" s="6" t="s">
        <v>10015</v>
      </c>
      <c r="E4720" s="49" t="s">
        <v>10016</v>
      </c>
      <c r="F4720" s="6" t="s">
        <v>60</v>
      </c>
      <c r="G4720" s="6" t="s">
        <v>60</v>
      </c>
      <c r="H4720" s="6" t="s">
        <v>60</v>
      </c>
      <c r="I4720" s="60" t="s">
        <v>22523</v>
      </c>
      <c r="J4720" s="49" t="s">
        <v>22524</v>
      </c>
      <c r="K4720" s="6" t="s">
        <v>22525</v>
      </c>
      <c r="L4720" s="29">
        <f>IF($J$6="с учетом НДС",VLOOKUP(I4720,LEGEND!B:E,4,0)*(1-M4720),VLOOKUP(I4720,LEGEND!B:E,4,0)*(1-M4720)/1.2)</f>
        <v>370</v>
      </c>
      <c r="M4720" s="57">
        <f>IF(AND(B4720&lt;&gt;"1_Электроинструмент",B4720&lt;&gt;"2_Садовая техника"),$J$5,IF($J$4&lt;=20%,$J$4,IFERROR(VLOOKUP(S4720,LEGEND!$L$2:$M$5,2,FALSE),$J$4)))</f>
        <v>0</v>
      </c>
      <c r="N4720" s="48" t="s">
        <v>60</v>
      </c>
      <c r="O4720" s="6" t="s">
        <v>60</v>
      </c>
      <c r="P4720" s="49" t="s">
        <v>66</v>
      </c>
      <c r="Q4720" s="49" t="s">
        <v>67</v>
      </c>
      <c r="R4720" s="6" t="s">
        <v>60</v>
      </c>
      <c r="S4720" s="49" t="s">
        <v>60</v>
      </c>
      <c r="T4720" s="73" t="str">
        <f>IF(_xlfn.XLOOKUP(I4720,LEGEND!B:B,LEGEND!H:H)&lt;&gt;"-",HYPERLINK(_xlfn.XLOOKUP(I4720,LEGEND!B:B,LEGEND!H:H),"link"),_xlfn.XLOOKUP(I4720,LEGEND!B:B,LEGEND!H:H))</f>
        <v>link</v>
      </c>
      <c r="U4720" s="73" t="str">
        <f>HYPERLINK(_xlfn.XLOOKUP(I4720,LEGEND!B:B,LEGEND!I:I))</f>
        <v>https://milwaukee-media-images.s3.amazonaws.com/hi/4932478358--Hero_1.jpg</v>
      </c>
      <c r="V4720" s="51" t="s">
        <v>22526</v>
      </c>
      <c r="W4720" s="63" t="s">
        <v>71</v>
      </c>
      <c r="X4720" s="64">
        <v>133</v>
      </c>
      <c r="Y4720" s="64">
        <v>84</v>
      </c>
      <c r="Z4720" s="64">
        <v>22</v>
      </c>
      <c r="AA4720" s="84">
        <v>8.4000000000000005E-2</v>
      </c>
      <c r="AB4720" s="85">
        <v>1</v>
      </c>
      <c r="AC4720" s="85">
        <v>1</v>
      </c>
    </row>
    <row r="4721" spans="1:29" ht="25.5">
      <c r="A4721" s="1"/>
      <c r="B4721" s="6" t="s">
        <v>9969</v>
      </c>
      <c r="C4721" s="6" t="s">
        <v>8778</v>
      </c>
      <c r="D4721" s="6" t="s">
        <v>10015</v>
      </c>
      <c r="E4721" s="49" t="s">
        <v>10016</v>
      </c>
      <c r="F4721" s="6" t="s">
        <v>60</v>
      </c>
      <c r="G4721" s="6" t="s">
        <v>60</v>
      </c>
      <c r="H4721" s="6" t="s">
        <v>60</v>
      </c>
      <c r="I4721" s="60" t="s">
        <v>22527</v>
      </c>
      <c r="J4721" s="49" t="s">
        <v>22528</v>
      </c>
      <c r="K4721" s="6" t="s">
        <v>22529</v>
      </c>
      <c r="L4721" s="29">
        <f>IF($J$6="с учетом НДС",VLOOKUP(I4721,LEGEND!B:E,4,0)*(1-M4721),VLOOKUP(I4721,LEGEND!B:E,4,0)*(1-M4721)/1.2)</f>
        <v>370</v>
      </c>
      <c r="M4721" s="57">
        <f>IF(AND(B4721&lt;&gt;"1_Электроинструмент",B4721&lt;&gt;"2_Садовая техника"),$J$5,IF($J$4&lt;=20%,$J$4,IFERROR(VLOOKUP(S4721,LEGEND!$L$2:$M$5,2,FALSE),$J$4)))</f>
        <v>0</v>
      </c>
      <c r="N4721" s="48" t="s">
        <v>60</v>
      </c>
      <c r="O4721" s="6" t="s">
        <v>60</v>
      </c>
      <c r="P4721" s="49" t="s">
        <v>66</v>
      </c>
      <c r="Q4721" s="49" t="s">
        <v>67</v>
      </c>
      <c r="R4721" s="6" t="s">
        <v>60</v>
      </c>
      <c r="S4721" s="49" t="s">
        <v>60</v>
      </c>
      <c r="T4721" s="73" t="str">
        <f>IF(_xlfn.XLOOKUP(I4721,LEGEND!B:B,LEGEND!H:H)&lt;&gt;"-",HYPERLINK(_xlfn.XLOOKUP(I4721,LEGEND!B:B,LEGEND!H:H),"link"),_xlfn.XLOOKUP(I4721,LEGEND!B:B,LEGEND!H:H))</f>
        <v>link</v>
      </c>
      <c r="U4721" s="73" t="str">
        <f>HYPERLINK(_xlfn.XLOOKUP(I4721,LEGEND!B:B,LEGEND!I:I))</f>
        <v>https://milwaukee-media-images.s3.amazonaws.com/hi/4932478359--Hero_1.jpg</v>
      </c>
      <c r="V4721" s="51" t="s">
        <v>22530</v>
      </c>
      <c r="W4721" s="63" t="s">
        <v>71</v>
      </c>
      <c r="X4721" s="64">
        <v>135</v>
      </c>
      <c r="Y4721" s="64">
        <v>89</v>
      </c>
      <c r="Z4721" s="64">
        <v>24</v>
      </c>
      <c r="AA4721" s="84">
        <v>9.6000000000000002E-2</v>
      </c>
      <c r="AB4721" s="85">
        <v>1</v>
      </c>
      <c r="AC4721" s="85">
        <v>1</v>
      </c>
    </row>
    <row r="4722" spans="1:29" ht="25.5">
      <c r="A4722" s="1"/>
      <c r="B4722" s="6" t="s">
        <v>9969</v>
      </c>
      <c r="C4722" s="6" t="s">
        <v>8778</v>
      </c>
      <c r="D4722" s="6" t="s">
        <v>10015</v>
      </c>
      <c r="E4722" s="49" t="s">
        <v>10016</v>
      </c>
      <c r="F4722" s="6" t="s">
        <v>60</v>
      </c>
      <c r="G4722" s="6" t="s">
        <v>60</v>
      </c>
      <c r="H4722" s="6" t="s">
        <v>60</v>
      </c>
      <c r="I4722" s="60" t="s">
        <v>10346</v>
      </c>
      <c r="J4722" s="49" t="s">
        <v>10347</v>
      </c>
      <c r="K4722" s="6" t="s">
        <v>10348</v>
      </c>
      <c r="L4722" s="29">
        <f>IF($J$6="с учетом НДС",VLOOKUP(I4722,LEGEND!B:E,4,0)*(1-M4722),VLOOKUP(I4722,LEGEND!B:E,4,0)*(1-M4722)/1.2)</f>
        <v>375</v>
      </c>
      <c r="M4722" s="57">
        <f>IF(AND(B4722&lt;&gt;"1_Электроинструмент",B4722&lt;&gt;"2_Садовая техника"),$J$5,IF($J$4&lt;=20%,$J$4,IFERROR(VLOOKUP(S4722,LEGEND!$L$2:$M$5,2,FALSE),$J$4)))</f>
        <v>0</v>
      </c>
      <c r="N4722" s="48" t="s">
        <v>60</v>
      </c>
      <c r="O4722" s="6" t="s">
        <v>42</v>
      </c>
      <c r="P4722" s="49" t="s">
        <v>66</v>
      </c>
      <c r="Q4722" s="49" t="s">
        <v>473</v>
      </c>
      <c r="R4722" s="6" t="s">
        <v>60</v>
      </c>
      <c r="S4722" s="49" t="s">
        <v>60</v>
      </c>
      <c r="T4722" s="73" t="str">
        <f>IF(_xlfn.XLOOKUP(I4722,LEGEND!B:B,LEGEND!H:H)&lt;&gt;"-",HYPERLINK(_xlfn.XLOOKUP(I4722,LEGEND!B:B,LEGEND!H:H),"link"),_xlfn.XLOOKUP(I4722,LEGEND!B:B,LEGEND!H:H))</f>
        <v>-</v>
      </c>
      <c r="U4722" s="73" t="str">
        <f>HYPERLINK(_xlfn.XLOOKUP(I4722,LEGEND!B:B,LEGEND!I:I))</f>
        <v>-</v>
      </c>
      <c r="V4722" s="51" t="s">
        <v>10349</v>
      </c>
      <c r="W4722" s="63" t="s">
        <v>71</v>
      </c>
      <c r="X4722" s="64">
        <v>29.8</v>
      </c>
      <c r="Y4722" s="64">
        <v>29.8</v>
      </c>
      <c r="Z4722" s="64">
        <v>30</v>
      </c>
      <c r="AA4722" s="84">
        <v>8.1000000000000003E-2</v>
      </c>
      <c r="AB4722" s="85">
        <v>1</v>
      </c>
      <c r="AC4722" s="85">
        <v>1</v>
      </c>
    </row>
    <row r="4723" spans="1:29" ht="25.5">
      <c r="A4723" s="1"/>
      <c r="B4723" s="6" t="s">
        <v>9969</v>
      </c>
      <c r="C4723" s="6" t="s">
        <v>8778</v>
      </c>
      <c r="D4723" s="6" t="s">
        <v>10015</v>
      </c>
      <c r="E4723" s="49" t="s">
        <v>10016</v>
      </c>
      <c r="F4723" s="6" t="s">
        <v>60</v>
      </c>
      <c r="G4723" s="6" t="s">
        <v>60</v>
      </c>
      <c r="H4723" s="6" t="s">
        <v>60</v>
      </c>
      <c r="I4723" s="60" t="s">
        <v>10350</v>
      </c>
      <c r="J4723" s="49" t="s">
        <v>10351</v>
      </c>
      <c r="K4723" s="6" t="s">
        <v>10352</v>
      </c>
      <c r="L4723" s="29">
        <f>IF($J$6="с учетом НДС",VLOOKUP(I4723,LEGEND!B:E,4,0)*(1-M4723),VLOOKUP(I4723,LEGEND!B:E,4,0)*(1-M4723)/1.2)</f>
        <v>384</v>
      </c>
      <c r="M4723" s="57">
        <f>IF(AND(B4723&lt;&gt;"1_Электроинструмент",B4723&lt;&gt;"2_Садовая техника"),$J$5,IF($J$4&lt;=20%,$J$4,IFERROR(VLOOKUP(S4723,LEGEND!$L$2:$M$5,2,FALSE),$J$4)))</f>
        <v>0</v>
      </c>
      <c r="N4723" s="48" t="s">
        <v>60</v>
      </c>
      <c r="O4723" s="6" t="s">
        <v>42</v>
      </c>
      <c r="P4723" s="49" t="s">
        <v>66</v>
      </c>
      <c r="Q4723" s="49" t="s">
        <v>473</v>
      </c>
      <c r="R4723" s="6" t="s">
        <v>60</v>
      </c>
      <c r="S4723" s="49" t="s">
        <v>60</v>
      </c>
      <c r="T4723" s="73" t="str">
        <f>IF(_xlfn.XLOOKUP(I4723,LEGEND!B:B,LEGEND!H:H)&lt;&gt;"-",HYPERLINK(_xlfn.XLOOKUP(I4723,LEGEND!B:B,LEGEND!H:H),"link"),_xlfn.XLOOKUP(I4723,LEGEND!B:B,LEGEND!H:H))</f>
        <v>-</v>
      </c>
      <c r="U4723" s="73" t="str">
        <f>HYPERLINK(_xlfn.XLOOKUP(I4723,LEGEND!B:B,LEGEND!I:I))</f>
        <v>-</v>
      </c>
      <c r="V4723" s="51" t="s">
        <v>10353</v>
      </c>
      <c r="W4723" s="63" t="s">
        <v>71</v>
      </c>
      <c r="X4723" s="64">
        <v>27.8</v>
      </c>
      <c r="Y4723" s="64">
        <v>27.8</v>
      </c>
      <c r="Z4723" s="64">
        <v>30</v>
      </c>
      <c r="AA4723" s="84">
        <v>7.6999999999999999E-2</v>
      </c>
      <c r="AB4723" s="85">
        <v>1</v>
      </c>
      <c r="AC4723" s="85">
        <v>1</v>
      </c>
    </row>
    <row r="4724" spans="1:29" ht="25.5">
      <c r="A4724" s="1"/>
      <c r="B4724" s="6" t="s">
        <v>9969</v>
      </c>
      <c r="C4724" s="6" t="s">
        <v>8778</v>
      </c>
      <c r="D4724" s="6" t="s">
        <v>10015</v>
      </c>
      <c r="E4724" s="49" t="s">
        <v>10016</v>
      </c>
      <c r="F4724" s="6" t="s">
        <v>60</v>
      </c>
      <c r="G4724" s="6" t="s">
        <v>60</v>
      </c>
      <c r="H4724" s="6" t="s">
        <v>60</v>
      </c>
      <c r="I4724" s="60" t="s">
        <v>22531</v>
      </c>
      <c r="J4724" s="49" t="s">
        <v>22532</v>
      </c>
      <c r="K4724" s="6" t="s">
        <v>22533</v>
      </c>
      <c r="L4724" s="29">
        <f>IF($J$6="с учетом НДС",VLOOKUP(I4724,LEGEND!B:E,4,0)*(1-M4724),VLOOKUP(I4724,LEGEND!B:E,4,0)*(1-M4724)/1.2)</f>
        <v>399</v>
      </c>
      <c r="M4724" s="57">
        <f>IF(AND(B4724&lt;&gt;"1_Электроинструмент",B4724&lt;&gt;"2_Садовая техника"),$J$5,IF($J$4&lt;=20%,$J$4,IFERROR(VLOOKUP(S4724,LEGEND!$L$2:$M$5,2,FALSE),$J$4)))</f>
        <v>0</v>
      </c>
      <c r="N4724" s="48" t="s">
        <v>60</v>
      </c>
      <c r="O4724" s="6" t="s">
        <v>60</v>
      </c>
      <c r="P4724" s="49" t="s">
        <v>66</v>
      </c>
      <c r="Q4724" s="49" t="s">
        <v>67</v>
      </c>
      <c r="R4724" s="6" t="s">
        <v>60</v>
      </c>
      <c r="S4724" s="49" t="s">
        <v>60</v>
      </c>
      <c r="T4724" s="73" t="str">
        <f>IF(_xlfn.XLOOKUP(I4724,LEGEND!B:B,LEGEND!H:H)&lt;&gt;"-",HYPERLINK(_xlfn.XLOOKUP(I4724,LEGEND!B:B,LEGEND!H:H),"link"),_xlfn.XLOOKUP(I4724,LEGEND!B:B,LEGEND!H:H))</f>
        <v>link</v>
      </c>
      <c r="U4724" s="73" t="str">
        <f>HYPERLINK(_xlfn.XLOOKUP(I4724,LEGEND!B:B,LEGEND!I:I))</f>
        <v>https://milwaukee-media-images.s3.amazonaws.com/hi/4932478360--Hero_1.jpg</v>
      </c>
      <c r="V4724" s="51" t="s">
        <v>22534</v>
      </c>
      <c r="W4724" s="63" t="s">
        <v>71</v>
      </c>
      <c r="X4724" s="64">
        <v>130</v>
      </c>
      <c r="Y4724" s="64">
        <v>90</v>
      </c>
      <c r="Z4724" s="64">
        <v>21</v>
      </c>
      <c r="AA4724" s="84">
        <v>0.1</v>
      </c>
      <c r="AB4724" s="85">
        <v>1</v>
      </c>
      <c r="AC4724" s="85">
        <v>1</v>
      </c>
    </row>
    <row r="4725" spans="1:29" ht="25.5">
      <c r="A4725" s="1"/>
      <c r="B4725" s="6" t="s">
        <v>9969</v>
      </c>
      <c r="C4725" s="6" t="s">
        <v>8778</v>
      </c>
      <c r="D4725" s="6" t="s">
        <v>10015</v>
      </c>
      <c r="E4725" s="49" t="s">
        <v>10016</v>
      </c>
      <c r="F4725" s="6" t="s">
        <v>60</v>
      </c>
      <c r="G4725" s="6" t="s">
        <v>60</v>
      </c>
      <c r="H4725" s="6" t="s">
        <v>60</v>
      </c>
      <c r="I4725" s="60" t="s">
        <v>10354</v>
      </c>
      <c r="J4725" s="49" t="s">
        <v>10355</v>
      </c>
      <c r="K4725" s="6" t="s">
        <v>10356</v>
      </c>
      <c r="L4725" s="29">
        <f>IF($J$6="с учетом НДС",VLOOKUP(I4725,LEGEND!B:E,4,0)*(1-M4725),VLOOKUP(I4725,LEGEND!B:E,4,0)*(1-M4725)/1.2)</f>
        <v>411</v>
      </c>
      <c r="M4725" s="57">
        <f>IF(AND(B4725&lt;&gt;"1_Электроинструмент",B4725&lt;&gt;"2_Садовая техника"),$J$5,IF($J$4&lt;=20%,$J$4,IFERROR(VLOOKUP(S4725,LEGEND!$L$2:$M$5,2,FALSE),$J$4)))</f>
        <v>0</v>
      </c>
      <c r="N4725" s="48" t="s">
        <v>60</v>
      </c>
      <c r="O4725" s="6" t="s">
        <v>42</v>
      </c>
      <c r="P4725" s="49" t="s">
        <v>66</v>
      </c>
      <c r="Q4725" s="49" t="s">
        <v>473</v>
      </c>
      <c r="R4725" s="6" t="s">
        <v>60</v>
      </c>
      <c r="S4725" s="49" t="s">
        <v>60</v>
      </c>
      <c r="T4725" s="73" t="str">
        <f>IF(_xlfn.XLOOKUP(I4725,LEGEND!B:B,LEGEND!H:H)&lt;&gt;"-",HYPERLINK(_xlfn.XLOOKUP(I4725,LEGEND!B:B,LEGEND!H:H),"link"),_xlfn.XLOOKUP(I4725,LEGEND!B:B,LEGEND!H:H))</f>
        <v>-</v>
      </c>
      <c r="U4725" s="73" t="str">
        <f>HYPERLINK(_xlfn.XLOOKUP(I4725,LEGEND!B:B,LEGEND!I:I))</f>
        <v>-</v>
      </c>
      <c r="V4725" s="51" t="s">
        <v>10357</v>
      </c>
      <c r="W4725" s="63" t="s">
        <v>71</v>
      </c>
      <c r="X4725" s="64">
        <v>29.8</v>
      </c>
      <c r="Y4725" s="64">
        <v>29.8</v>
      </c>
      <c r="Z4725" s="64">
        <v>32</v>
      </c>
      <c r="AA4725" s="84">
        <v>0.10199999999999999</v>
      </c>
      <c r="AB4725" s="85">
        <v>1</v>
      </c>
      <c r="AC4725" s="85">
        <v>1</v>
      </c>
    </row>
    <row r="4726" spans="1:29" ht="25.5">
      <c r="A4726" s="1"/>
      <c r="B4726" s="6" t="s">
        <v>9969</v>
      </c>
      <c r="C4726" s="6" t="s">
        <v>8778</v>
      </c>
      <c r="D4726" s="6" t="s">
        <v>10015</v>
      </c>
      <c r="E4726" s="49" t="s">
        <v>10016</v>
      </c>
      <c r="F4726" s="6" t="s">
        <v>60</v>
      </c>
      <c r="G4726" s="6" t="s">
        <v>60</v>
      </c>
      <c r="H4726" s="6" t="s">
        <v>60</v>
      </c>
      <c r="I4726" s="60" t="s">
        <v>22535</v>
      </c>
      <c r="J4726" s="49" t="s">
        <v>22536</v>
      </c>
      <c r="K4726" s="6" t="s">
        <v>22537</v>
      </c>
      <c r="L4726" s="29">
        <f>IF($J$6="с учетом НДС",VLOOKUP(I4726,LEGEND!B:E,4,0)*(1-M4726),VLOOKUP(I4726,LEGEND!B:E,4,0)*(1-M4726)/1.2)</f>
        <v>429</v>
      </c>
      <c r="M4726" s="57">
        <f>IF(AND(B4726&lt;&gt;"1_Электроинструмент",B4726&lt;&gt;"2_Садовая техника"),$J$5,IF($J$4&lt;=20%,$J$4,IFERROR(VLOOKUP(S4726,LEGEND!$L$2:$M$5,2,FALSE),$J$4)))</f>
        <v>0</v>
      </c>
      <c r="N4726" s="48" t="s">
        <v>60</v>
      </c>
      <c r="O4726" s="6" t="s">
        <v>60</v>
      </c>
      <c r="P4726" s="49" t="s">
        <v>66</v>
      </c>
      <c r="Q4726" s="49" t="s">
        <v>67</v>
      </c>
      <c r="R4726" s="6" t="s">
        <v>60</v>
      </c>
      <c r="S4726" s="49" t="s">
        <v>60</v>
      </c>
      <c r="T4726" s="73" t="str">
        <f>IF(_xlfn.XLOOKUP(I4726,LEGEND!B:B,LEGEND!H:H)&lt;&gt;"-",HYPERLINK(_xlfn.XLOOKUP(I4726,LEGEND!B:B,LEGEND!H:H),"link"),_xlfn.XLOOKUP(I4726,LEGEND!B:B,LEGEND!H:H))</f>
        <v>link</v>
      </c>
      <c r="U4726" s="73" t="str">
        <f>HYPERLINK(_xlfn.XLOOKUP(I4726,LEGEND!B:B,LEGEND!I:I))</f>
        <v>https://milwaukee-media-images.s3.amazonaws.com/hi/4932478361--Hero_1.jpg</v>
      </c>
      <c r="V4726" s="51" t="s">
        <v>22538</v>
      </c>
      <c r="W4726" s="63" t="s">
        <v>71</v>
      </c>
      <c r="X4726" s="64">
        <v>132</v>
      </c>
      <c r="Y4726" s="64">
        <v>86</v>
      </c>
      <c r="Z4726" s="64">
        <v>25</v>
      </c>
      <c r="AA4726" s="84">
        <v>0.124</v>
      </c>
      <c r="AB4726" s="85">
        <v>1</v>
      </c>
      <c r="AC4726" s="85">
        <v>1</v>
      </c>
    </row>
    <row r="4727" spans="1:29" ht="25.5">
      <c r="A4727" s="1"/>
      <c r="B4727" s="6" t="s">
        <v>9969</v>
      </c>
      <c r="C4727" s="6" t="s">
        <v>8778</v>
      </c>
      <c r="D4727" s="6" t="s">
        <v>10015</v>
      </c>
      <c r="E4727" s="49" t="s">
        <v>10016</v>
      </c>
      <c r="F4727" s="6" t="s">
        <v>60</v>
      </c>
      <c r="G4727" s="6" t="s">
        <v>60</v>
      </c>
      <c r="H4727" s="6" t="s">
        <v>60</v>
      </c>
      <c r="I4727" s="60" t="s">
        <v>10358</v>
      </c>
      <c r="J4727" s="49" t="s">
        <v>10359</v>
      </c>
      <c r="K4727" s="6" t="s">
        <v>10360</v>
      </c>
      <c r="L4727" s="29">
        <f>IF($J$6="с учетом НДС",VLOOKUP(I4727,LEGEND!B:E,4,0)*(1-M4727),VLOOKUP(I4727,LEGEND!B:E,4,0)*(1-M4727)/1.2)</f>
        <v>438</v>
      </c>
      <c r="M4727" s="57">
        <f>IF(AND(B4727&lt;&gt;"1_Электроинструмент",B4727&lt;&gt;"2_Садовая техника"),$J$5,IF($J$4&lt;=20%,$J$4,IFERROR(VLOOKUP(S4727,LEGEND!$L$2:$M$5,2,FALSE),$J$4)))</f>
        <v>0</v>
      </c>
      <c r="N4727" s="48" t="s">
        <v>60</v>
      </c>
      <c r="O4727" s="6" t="s">
        <v>42</v>
      </c>
      <c r="P4727" s="49" t="s">
        <v>66</v>
      </c>
      <c r="Q4727" s="49" t="s">
        <v>473</v>
      </c>
      <c r="R4727" s="6" t="s">
        <v>60</v>
      </c>
      <c r="S4727" s="49" t="s">
        <v>60</v>
      </c>
      <c r="T4727" s="73" t="str">
        <f>IF(_xlfn.XLOOKUP(I4727,LEGEND!B:B,LEGEND!H:H)&lt;&gt;"-",HYPERLINK(_xlfn.XLOOKUP(I4727,LEGEND!B:B,LEGEND!H:H),"link"),_xlfn.XLOOKUP(I4727,LEGEND!B:B,LEGEND!H:H))</f>
        <v>-</v>
      </c>
      <c r="U4727" s="73" t="str">
        <f>HYPERLINK(_xlfn.XLOOKUP(I4727,LEGEND!B:B,LEGEND!I:I))</f>
        <v>-</v>
      </c>
      <c r="V4727" s="51" t="s">
        <v>10361</v>
      </c>
      <c r="W4727" s="63" t="s">
        <v>71</v>
      </c>
      <c r="X4727" s="64">
        <v>31.8</v>
      </c>
      <c r="Y4727" s="64">
        <v>31.8</v>
      </c>
      <c r="Z4727" s="64">
        <v>32</v>
      </c>
      <c r="AA4727" s="84">
        <v>0.115</v>
      </c>
      <c r="AB4727" s="85">
        <v>1</v>
      </c>
      <c r="AC4727" s="85">
        <v>1</v>
      </c>
    </row>
    <row r="4728" spans="1:29" ht="25.5">
      <c r="A4728" s="1"/>
      <c r="B4728" s="6" t="s">
        <v>9969</v>
      </c>
      <c r="C4728" s="6" t="s">
        <v>8778</v>
      </c>
      <c r="D4728" s="6" t="s">
        <v>10015</v>
      </c>
      <c r="E4728" s="49" t="s">
        <v>10016</v>
      </c>
      <c r="F4728" s="6" t="s">
        <v>60</v>
      </c>
      <c r="G4728" s="6" t="s">
        <v>60</v>
      </c>
      <c r="H4728" s="6" t="s">
        <v>60</v>
      </c>
      <c r="I4728" s="60" t="s">
        <v>22539</v>
      </c>
      <c r="J4728" s="49" t="s">
        <v>22540</v>
      </c>
      <c r="K4728" s="6" t="s">
        <v>22541</v>
      </c>
      <c r="L4728" s="29">
        <f>IF($J$6="с учетом НДС",VLOOKUP(I4728,LEGEND!B:E,4,0)*(1-M4728),VLOOKUP(I4728,LEGEND!B:E,4,0)*(1-M4728)/1.2)</f>
        <v>444</v>
      </c>
      <c r="M4728" s="57">
        <f>IF(AND(B4728&lt;&gt;"1_Электроинструмент",B4728&lt;&gt;"2_Садовая техника"),$J$5,IF($J$4&lt;=20%,$J$4,IFERROR(VLOOKUP(S4728,LEGEND!$L$2:$M$5,2,FALSE),$J$4)))</f>
        <v>0</v>
      </c>
      <c r="N4728" s="48" t="s">
        <v>60</v>
      </c>
      <c r="O4728" s="6" t="s">
        <v>60</v>
      </c>
      <c r="P4728" s="49" t="s">
        <v>66</v>
      </c>
      <c r="Q4728" s="49" t="s">
        <v>67</v>
      </c>
      <c r="R4728" s="6" t="s">
        <v>60</v>
      </c>
      <c r="S4728" s="49" t="s">
        <v>60</v>
      </c>
      <c r="T4728" s="73" t="str">
        <f>IF(_xlfn.XLOOKUP(I4728,LEGEND!B:B,LEGEND!H:H)&lt;&gt;"-",HYPERLINK(_xlfn.XLOOKUP(I4728,LEGEND!B:B,LEGEND!H:H),"link"),_xlfn.XLOOKUP(I4728,LEGEND!B:B,LEGEND!H:H))</f>
        <v>link</v>
      </c>
      <c r="U4728" s="73" t="str">
        <f>HYPERLINK(_xlfn.XLOOKUP(I4728,LEGEND!B:B,LEGEND!I:I))</f>
        <v>https://milwaukee-media-images.s3.amazonaws.com/hi/4932478362--Hero_1.jpg</v>
      </c>
      <c r="V4728" s="51" t="s">
        <v>22542</v>
      </c>
      <c r="W4728" s="63" t="s">
        <v>71</v>
      </c>
      <c r="X4728" s="64">
        <v>122</v>
      </c>
      <c r="Y4728" s="64">
        <v>44</v>
      </c>
      <c r="Z4728" s="64">
        <v>24</v>
      </c>
      <c r="AA4728" s="84">
        <v>0.12</v>
      </c>
      <c r="AB4728" s="85">
        <v>1</v>
      </c>
      <c r="AC4728" s="85">
        <v>1</v>
      </c>
    </row>
    <row r="4729" spans="1:29" ht="25.5">
      <c r="A4729" s="1"/>
      <c r="B4729" s="6" t="s">
        <v>9969</v>
      </c>
      <c r="C4729" s="6" t="s">
        <v>8778</v>
      </c>
      <c r="D4729" s="6" t="s">
        <v>10015</v>
      </c>
      <c r="E4729" s="49" t="s">
        <v>10016</v>
      </c>
      <c r="F4729" s="6" t="s">
        <v>60</v>
      </c>
      <c r="G4729" s="6" t="s">
        <v>60</v>
      </c>
      <c r="H4729" s="6" t="s">
        <v>60</v>
      </c>
      <c r="I4729" s="60" t="s">
        <v>10362</v>
      </c>
      <c r="J4729" s="49" t="s">
        <v>10363</v>
      </c>
      <c r="K4729" s="6" t="s">
        <v>10364</v>
      </c>
      <c r="L4729" s="29">
        <f>IF($J$6="с учетом НДС",VLOOKUP(I4729,LEGEND!B:E,4,0)*(1-M4729),VLOOKUP(I4729,LEGEND!B:E,4,0)*(1-M4729)/1.2)</f>
        <v>476</v>
      </c>
      <c r="M4729" s="57">
        <f>IF(AND(B4729&lt;&gt;"1_Электроинструмент",B4729&lt;&gt;"2_Садовая техника"),$J$5,IF($J$4&lt;=20%,$J$4,IFERROR(VLOOKUP(S4729,LEGEND!$L$2:$M$5,2,FALSE),$J$4)))</f>
        <v>0</v>
      </c>
      <c r="N4729" s="48" t="s">
        <v>60</v>
      </c>
      <c r="O4729" s="6" t="s">
        <v>42</v>
      </c>
      <c r="P4729" s="49" t="s">
        <v>66</v>
      </c>
      <c r="Q4729" s="49" t="s">
        <v>473</v>
      </c>
      <c r="R4729" s="6" t="s">
        <v>60</v>
      </c>
      <c r="S4729" s="49" t="s">
        <v>60</v>
      </c>
      <c r="T4729" s="73" t="str">
        <f>IF(_xlfn.XLOOKUP(I4729,LEGEND!B:B,LEGEND!H:H)&lt;&gt;"-",HYPERLINK(_xlfn.XLOOKUP(I4729,LEGEND!B:B,LEGEND!H:H),"link"),_xlfn.XLOOKUP(I4729,LEGEND!B:B,LEGEND!H:H))</f>
        <v>-</v>
      </c>
      <c r="U4729" s="73" t="str">
        <f>HYPERLINK(_xlfn.XLOOKUP(I4729,LEGEND!B:B,LEGEND!I:I))</f>
        <v>-</v>
      </c>
      <c r="V4729" s="51" t="s">
        <v>10365</v>
      </c>
      <c r="W4729" s="63" t="s">
        <v>71</v>
      </c>
      <c r="X4729" s="64">
        <v>31.8</v>
      </c>
      <c r="Y4729" s="64">
        <v>31.8</v>
      </c>
      <c r="Z4729" s="64">
        <v>32</v>
      </c>
      <c r="AA4729" s="84">
        <v>0.11</v>
      </c>
      <c r="AB4729" s="85">
        <v>1</v>
      </c>
      <c r="AC4729" s="85">
        <v>1</v>
      </c>
    </row>
    <row r="4730" spans="1:29" ht="25.5">
      <c r="A4730" s="1"/>
      <c r="B4730" s="6" t="s">
        <v>9969</v>
      </c>
      <c r="C4730" s="6" t="s">
        <v>8778</v>
      </c>
      <c r="D4730" s="6" t="s">
        <v>10015</v>
      </c>
      <c r="E4730" s="49" t="s">
        <v>10016</v>
      </c>
      <c r="F4730" s="6" t="s">
        <v>60</v>
      </c>
      <c r="G4730" s="6" t="s">
        <v>60</v>
      </c>
      <c r="H4730" s="6" t="s">
        <v>60</v>
      </c>
      <c r="I4730" s="60" t="s">
        <v>22543</v>
      </c>
      <c r="J4730" s="49" t="s">
        <v>22544</v>
      </c>
      <c r="K4730" s="6" t="s">
        <v>22545</v>
      </c>
      <c r="L4730" s="29">
        <f>IF($J$6="с учетом НДС",VLOOKUP(I4730,LEGEND!B:E,4,0)*(1-M4730),VLOOKUP(I4730,LEGEND!B:E,4,0)*(1-M4730)/1.2)</f>
        <v>488</v>
      </c>
      <c r="M4730" s="57">
        <f>IF(AND(B4730&lt;&gt;"1_Электроинструмент",B4730&lt;&gt;"2_Садовая техника"),$J$5,IF($J$4&lt;=20%,$J$4,IFERROR(VLOOKUP(S4730,LEGEND!$L$2:$M$5,2,FALSE),$J$4)))</f>
        <v>0</v>
      </c>
      <c r="N4730" s="48" t="s">
        <v>60</v>
      </c>
      <c r="O4730" s="6" t="s">
        <v>60</v>
      </c>
      <c r="P4730" s="49" t="s">
        <v>66</v>
      </c>
      <c r="Q4730" s="49" t="s">
        <v>67</v>
      </c>
      <c r="R4730" s="6" t="s">
        <v>60</v>
      </c>
      <c r="S4730" s="49" t="s">
        <v>60</v>
      </c>
      <c r="T4730" s="73" t="str">
        <f>IF(_xlfn.XLOOKUP(I4730,LEGEND!B:B,LEGEND!H:H)&lt;&gt;"-",HYPERLINK(_xlfn.XLOOKUP(I4730,LEGEND!B:B,LEGEND!H:H),"link"),_xlfn.XLOOKUP(I4730,LEGEND!B:B,LEGEND!H:H))</f>
        <v>link</v>
      </c>
      <c r="U4730" s="73" t="str">
        <f>HYPERLINK(_xlfn.XLOOKUP(I4730,LEGEND!B:B,LEGEND!I:I))</f>
        <v>https://milwaukee-media-images.s3.amazonaws.com/hi/4932478363--Hero_1.jpg</v>
      </c>
      <c r="V4730" s="51" t="s">
        <v>22546</v>
      </c>
      <c r="W4730" s="63" t="s">
        <v>71</v>
      </c>
      <c r="X4730" s="64">
        <v>136</v>
      </c>
      <c r="Y4730" s="64">
        <v>88</v>
      </c>
      <c r="Z4730" s="64">
        <v>24</v>
      </c>
      <c r="AA4730" s="84">
        <v>0.14000000000000001</v>
      </c>
      <c r="AB4730" s="85">
        <v>1</v>
      </c>
      <c r="AC4730" s="85">
        <v>1</v>
      </c>
    </row>
    <row r="4731" spans="1:29" ht="25.5">
      <c r="A4731" s="1"/>
      <c r="B4731" s="6" t="s">
        <v>9969</v>
      </c>
      <c r="C4731" s="6" t="s">
        <v>8778</v>
      </c>
      <c r="D4731" s="6" t="s">
        <v>10015</v>
      </c>
      <c r="E4731" s="49" t="s">
        <v>10016</v>
      </c>
      <c r="F4731" s="6" t="s">
        <v>60</v>
      </c>
      <c r="G4731" s="6" t="s">
        <v>60</v>
      </c>
      <c r="H4731" s="6" t="s">
        <v>60</v>
      </c>
      <c r="I4731" s="60" t="s">
        <v>10366</v>
      </c>
      <c r="J4731" s="49" t="s">
        <v>10367</v>
      </c>
      <c r="K4731" s="6" t="s">
        <v>10368</v>
      </c>
      <c r="L4731" s="29">
        <f>IF($J$6="с учетом НДС",VLOOKUP(I4731,LEGEND!B:E,4,0)*(1-M4731),VLOOKUP(I4731,LEGEND!B:E,4,0)*(1-M4731)/1.2)</f>
        <v>580</v>
      </c>
      <c r="M4731" s="57">
        <f>IF(AND(B4731&lt;&gt;"1_Электроинструмент",B4731&lt;&gt;"2_Садовая техника"),$J$5,IF($J$4&lt;=20%,$J$4,IFERROR(VLOOKUP(S4731,LEGEND!$L$2:$M$5,2,FALSE),$J$4)))</f>
        <v>0</v>
      </c>
      <c r="N4731" s="48" t="s">
        <v>60</v>
      </c>
      <c r="O4731" s="6" t="s">
        <v>42</v>
      </c>
      <c r="P4731" s="49" t="s">
        <v>66</v>
      </c>
      <c r="Q4731" s="49" t="s">
        <v>473</v>
      </c>
      <c r="R4731" s="6" t="s">
        <v>60</v>
      </c>
      <c r="S4731" s="49" t="s">
        <v>60</v>
      </c>
      <c r="T4731" s="73" t="str">
        <f>IF(_xlfn.XLOOKUP(I4731,LEGEND!B:B,LEGEND!H:H)&lt;&gt;"-",HYPERLINK(_xlfn.XLOOKUP(I4731,LEGEND!B:B,LEGEND!H:H),"link"),_xlfn.XLOOKUP(I4731,LEGEND!B:B,LEGEND!H:H))</f>
        <v>-</v>
      </c>
      <c r="U4731" s="73" t="str">
        <f>HYPERLINK(_xlfn.XLOOKUP(I4731,LEGEND!B:B,LEGEND!I:I))</f>
        <v>-</v>
      </c>
      <c r="V4731" s="51" t="s">
        <v>10369</v>
      </c>
      <c r="W4731" s="63" t="s">
        <v>71</v>
      </c>
      <c r="X4731" s="64">
        <v>27.8</v>
      </c>
      <c r="Y4731" s="64">
        <v>27.8</v>
      </c>
      <c r="Z4731" s="64">
        <v>64</v>
      </c>
      <c r="AA4731" s="84">
        <v>0.17399999999999999</v>
      </c>
      <c r="AB4731" s="85">
        <v>1</v>
      </c>
      <c r="AC4731" s="85">
        <v>1</v>
      </c>
    </row>
    <row r="4732" spans="1:29" ht="25.5">
      <c r="A4732" s="1"/>
      <c r="B4732" s="6" t="s">
        <v>9969</v>
      </c>
      <c r="C4732" s="6" t="s">
        <v>8778</v>
      </c>
      <c r="D4732" s="6" t="s">
        <v>10015</v>
      </c>
      <c r="E4732" s="49" t="s">
        <v>10016</v>
      </c>
      <c r="F4732" s="6" t="s">
        <v>60</v>
      </c>
      <c r="G4732" s="6" t="s">
        <v>60</v>
      </c>
      <c r="H4732" s="6" t="s">
        <v>60</v>
      </c>
      <c r="I4732" s="60" t="s">
        <v>10394</v>
      </c>
      <c r="J4732" s="49" t="s">
        <v>10395</v>
      </c>
      <c r="K4732" s="6" t="s">
        <v>10396</v>
      </c>
      <c r="L4732" s="29">
        <f>IF($J$6="с учетом НДС",VLOOKUP(I4732,LEGEND!B:E,4,0)*(1-M4732),VLOOKUP(I4732,LEGEND!B:E,4,0)*(1-M4732)/1.2)</f>
        <v>580</v>
      </c>
      <c r="M4732" s="57">
        <f>IF(AND(B4732&lt;&gt;"1_Электроинструмент",B4732&lt;&gt;"2_Садовая техника"),$J$5,IF($J$4&lt;=20%,$J$4,IFERROR(VLOOKUP(S4732,LEGEND!$L$2:$M$5,2,FALSE),$J$4)))</f>
        <v>0</v>
      </c>
      <c r="N4732" s="48" t="s">
        <v>60</v>
      </c>
      <c r="O4732" s="6" t="s">
        <v>42</v>
      </c>
      <c r="P4732" s="49" t="s">
        <v>66</v>
      </c>
      <c r="Q4732" s="49" t="s">
        <v>473</v>
      </c>
      <c r="R4732" s="6" t="s">
        <v>60</v>
      </c>
      <c r="S4732" s="49" t="s">
        <v>60</v>
      </c>
      <c r="T4732" s="73" t="str">
        <f>IF(_xlfn.XLOOKUP(I4732,LEGEND!B:B,LEGEND!H:H)&lt;&gt;"-",HYPERLINK(_xlfn.XLOOKUP(I4732,LEGEND!B:B,LEGEND!H:H),"link"),_xlfn.XLOOKUP(I4732,LEGEND!B:B,LEGEND!H:H))</f>
        <v>-</v>
      </c>
      <c r="U4732" s="73" t="str">
        <f>HYPERLINK(_xlfn.XLOOKUP(I4732,LEGEND!B:B,LEGEND!I:I))</f>
        <v>-</v>
      </c>
      <c r="V4732" s="51" t="s">
        <v>10397</v>
      </c>
      <c r="W4732" s="63" t="s">
        <v>71</v>
      </c>
      <c r="X4732" s="64">
        <v>45</v>
      </c>
      <c r="Y4732" s="64">
        <v>15.3</v>
      </c>
      <c r="Z4732" s="64">
        <v>98</v>
      </c>
      <c r="AA4732" s="84">
        <v>5.5E-2</v>
      </c>
      <c r="AB4732" s="85">
        <v>1</v>
      </c>
      <c r="AC4732" s="85">
        <v>1</v>
      </c>
    </row>
    <row r="4733" spans="1:29" ht="25.5">
      <c r="A4733" s="1"/>
      <c r="B4733" s="6" t="s">
        <v>9969</v>
      </c>
      <c r="C4733" s="6" t="s">
        <v>8778</v>
      </c>
      <c r="D4733" s="6" t="s">
        <v>10015</v>
      </c>
      <c r="E4733" s="49" t="s">
        <v>10016</v>
      </c>
      <c r="F4733" s="6" t="s">
        <v>60</v>
      </c>
      <c r="G4733" s="6" t="s">
        <v>60</v>
      </c>
      <c r="H4733" s="6" t="s">
        <v>60</v>
      </c>
      <c r="I4733" s="60" t="s">
        <v>10398</v>
      </c>
      <c r="J4733" s="49" t="s">
        <v>10399</v>
      </c>
      <c r="K4733" s="6" t="s">
        <v>10400</v>
      </c>
      <c r="L4733" s="29">
        <f>IF($J$6="с учетом НДС",VLOOKUP(I4733,LEGEND!B:E,4,0)*(1-M4733),VLOOKUP(I4733,LEGEND!B:E,4,0)*(1-M4733)/1.2)</f>
        <v>580</v>
      </c>
      <c r="M4733" s="57">
        <f>IF(AND(B4733&lt;&gt;"1_Электроинструмент",B4733&lt;&gt;"2_Садовая техника"),$J$5,IF($J$4&lt;=20%,$J$4,IFERROR(VLOOKUP(S4733,LEGEND!$L$2:$M$5,2,FALSE),$J$4)))</f>
        <v>0</v>
      </c>
      <c r="N4733" s="48" t="s">
        <v>60</v>
      </c>
      <c r="O4733" s="6" t="s">
        <v>42</v>
      </c>
      <c r="P4733" s="49" t="s">
        <v>66</v>
      </c>
      <c r="Q4733" s="49" t="s">
        <v>473</v>
      </c>
      <c r="R4733" s="6" t="s">
        <v>60</v>
      </c>
      <c r="S4733" s="49" t="s">
        <v>60</v>
      </c>
      <c r="T4733" s="73" t="str">
        <f>IF(_xlfn.XLOOKUP(I4733,LEGEND!B:B,LEGEND!H:H)&lt;&gt;"-",HYPERLINK(_xlfn.XLOOKUP(I4733,LEGEND!B:B,LEGEND!H:H),"link"),_xlfn.XLOOKUP(I4733,LEGEND!B:B,LEGEND!H:H))</f>
        <v>-</v>
      </c>
      <c r="U4733" s="73" t="str">
        <f>HYPERLINK(_xlfn.XLOOKUP(I4733,LEGEND!B:B,LEGEND!I:I))</f>
        <v>-</v>
      </c>
      <c r="V4733" s="51" t="s">
        <v>10401</v>
      </c>
      <c r="W4733" s="63" t="s">
        <v>71</v>
      </c>
      <c r="X4733" s="64">
        <v>45</v>
      </c>
      <c r="Y4733" s="64">
        <v>16.8</v>
      </c>
      <c r="Z4733" s="64">
        <v>98</v>
      </c>
      <c r="AA4733" s="84">
        <v>5.5E-2</v>
      </c>
      <c r="AB4733" s="85">
        <v>1</v>
      </c>
      <c r="AC4733" s="85">
        <v>1</v>
      </c>
    </row>
    <row r="4734" spans="1:29" ht="25.5">
      <c r="A4734" s="1"/>
      <c r="B4734" s="6" t="s">
        <v>9969</v>
      </c>
      <c r="C4734" s="6" t="s">
        <v>8778</v>
      </c>
      <c r="D4734" s="6" t="s">
        <v>10015</v>
      </c>
      <c r="E4734" s="49" t="s">
        <v>10016</v>
      </c>
      <c r="F4734" s="6" t="s">
        <v>60</v>
      </c>
      <c r="G4734" s="6" t="s">
        <v>60</v>
      </c>
      <c r="H4734" s="6" t="s">
        <v>60</v>
      </c>
      <c r="I4734" s="60" t="s">
        <v>10402</v>
      </c>
      <c r="J4734" s="49" t="s">
        <v>10403</v>
      </c>
      <c r="K4734" s="6" t="s">
        <v>10404</v>
      </c>
      <c r="L4734" s="29">
        <f>IF($J$6="с учетом НДС",VLOOKUP(I4734,LEGEND!B:E,4,0)*(1-M4734),VLOOKUP(I4734,LEGEND!B:E,4,0)*(1-M4734)/1.2)</f>
        <v>580</v>
      </c>
      <c r="M4734" s="57">
        <f>IF(AND(B4734&lt;&gt;"1_Электроинструмент",B4734&lt;&gt;"2_Садовая техника"),$J$5,IF($J$4&lt;=20%,$J$4,IFERROR(VLOOKUP(S4734,LEGEND!$L$2:$M$5,2,FALSE),$J$4)))</f>
        <v>0</v>
      </c>
      <c r="N4734" s="48" t="s">
        <v>60</v>
      </c>
      <c r="O4734" s="6" t="s">
        <v>42</v>
      </c>
      <c r="P4734" s="49" t="s">
        <v>66</v>
      </c>
      <c r="Q4734" s="49" t="s">
        <v>473</v>
      </c>
      <c r="R4734" s="6" t="s">
        <v>60</v>
      </c>
      <c r="S4734" s="49" t="s">
        <v>60</v>
      </c>
      <c r="T4734" s="73" t="str">
        <f>IF(_xlfn.XLOOKUP(I4734,LEGEND!B:B,LEGEND!H:H)&lt;&gt;"-",HYPERLINK(_xlfn.XLOOKUP(I4734,LEGEND!B:B,LEGEND!H:H),"link"),_xlfn.XLOOKUP(I4734,LEGEND!B:B,LEGEND!H:H))</f>
        <v>-</v>
      </c>
      <c r="U4734" s="73" t="str">
        <f>HYPERLINK(_xlfn.XLOOKUP(I4734,LEGEND!B:B,LEGEND!I:I))</f>
        <v>-</v>
      </c>
      <c r="V4734" s="51" t="s">
        <v>10405</v>
      </c>
      <c r="W4734" s="63" t="s">
        <v>71</v>
      </c>
      <c r="X4734" s="64">
        <v>45</v>
      </c>
      <c r="Y4734" s="64">
        <v>17.8</v>
      </c>
      <c r="Z4734" s="64">
        <v>98</v>
      </c>
      <c r="AA4734" s="84">
        <v>5.6000000000000001E-2</v>
      </c>
      <c r="AB4734" s="85">
        <v>1</v>
      </c>
      <c r="AC4734" s="85">
        <v>1</v>
      </c>
    </row>
    <row r="4735" spans="1:29" ht="25.5">
      <c r="A4735" s="1"/>
      <c r="B4735" s="6" t="s">
        <v>9969</v>
      </c>
      <c r="C4735" s="6" t="s">
        <v>8778</v>
      </c>
      <c r="D4735" s="6" t="s">
        <v>10015</v>
      </c>
      <c r="E4735" s="49" t="s">
        <v>10016</v>
      </c>
      <c r="F4735" s="6" t="s">
        <v>60</v>
      </c>
      <c r="G4735" s="6" t="s">
        <v>60</v>
      </c>
      <c r="H4735" s="6" t="s">
        <v>60</v>
      </c>
      <c r="I4735" s="60" t="s">
        <v>10406</v>
      </c>
      <c r="J4735" s="49" t="s">
        <v>10407</v>
      </c>
      <c r="K4735" s="6" t="s">
        <v>10408</v>
      </c>
      <c r="L4735" s="29">
        <f>IF($J$6="с учетом НДС",VLOOKUP(I4735,LEGEND!B:E,4,0)*(1-M4735),VLOOKUP(I4735,LEGEND!B:E,4,0)*(1-M4735)/1.2)</f>
        <v>580</v>
      </c>
      <c r="M4735" s="57">
        <f>IF(AND(B4735&lt;&gt;"1_Электроинструмент",B4735&lt;&gt;"2_Садовая техника"),$J$5,IF($J$4&lt;=20%,$J$4,IFERROR(VLOOKUP(S4735,LEGEND!$L$2:$M$5,2,FALSE),$J$4)))</f>
        <v>0</v>
      </c>
      <c r="N4735" s="48" t="s">
        <v>60</v>
      </c>
      <c r="O4735" s="6" t="s">
        <v>42</v>
      </c>
      <c r="P4735" s="49" t="s">
        <v>66</v>
      </c>
      <c r="Q4735" s="49" t="s">
        <v>473</v>
      </c>
      <c r="R4735" s="6" t="s">
        <v>60</v>
      </c>
      <c r="S4735" s="49" t="s">
        <v>60</v>
      </c>
      <c r="T4735" s="73" t="str">
        <f>IF(_xlfn.XLOOKUP(I4735,LEGEND!B:B,LEGEND!H:H)&lt;&gt;"-",HYPERLINK(_xlfn.XLOOKUP(I4735,LEGEND!B:B,LEGEND!H:H),"link"),_xlfn.XLOOKUP(I4735,LEGEND!B:B,LEGEND!H:H))</f>
        <v>-</v>
      </c>
      <c r="U4735" s="73" t="str">
        <f>HYPERLINK(_xlfn.XLOOKUP(I4735,LEGEND!B:B,LEGEND!I:I))</f>
        <v>-</v>
      </c>
      <c r="V4735" s="51" t="s">
        <v>10409</v>
      </c>
      <c r="W4735" s="63" t="s">
        <v>71</v>
      </c>
      <c r="X4735" s="64">
        <v>45</v>
      </c>
      <c r="Y4735" s="64">
        <v>19</v>
      </c>
      <c r="Z4735" s="64">
        <v>98</v>
      </c>
      <c r="AA4735" s="84">
        <v>5.8000000000000003E-2</v>
      </c>
      <c r="AB4735" s="85">
        <v>1</v>
      </c>
      <c r="AC4735" s="85">
        <v>1</v>
      </c>
    </row>
    <row r="4736" spans="1:29" ht="25.5">
      <c r="A4736" s="1"/>
      <c r="B4736" s="6" t="s">
        <v>9969</v>
      </c>
      <c r="C4736" s="6" t="s">
        <v>8778</v>
      </c>
      <c r="D4736" s="6" t="s">
        <v>10015</v>
      </c>
      <c r="E4736" s="49" t="s">
        <v>10016</v>
      </c>
      <c r="F4736" s="6" t="s">
        <v>60</v>
      </c>
      <c r="G4736" s="6" t="s">
        <v>60</v>
      </c>
      <c r="H4736" s="6" t="s">
        <v>60</v>
      </c>
      <c r="I4736" s="60" t="s">
        <v>10410</v>
      </c>
      <c r="J4736" s="49" t="s">
        <v>10411</v>
      </c>
      <c r="K4736" s="6" t="s">
        <v>10412</v>
      </c>
      <c r="L4736" s="29">
        <f>IF($J$6="с учетом НДС",VLOOKUP(I4736,LEGEND!B:E,4,0)*(1-M4736),VLOOKUP(I4736,LEGEND!B:E,4,0)*(1-M4736)/1.2)</f>
        <v>580</v>
      </c>
      <c r="M4736" s="57">
        <f>IF(AND(B4736&lt;&gt;"1_Электроинструмент",B4736&lt;&gt;"2_Садовая техника"),$J$5,IF($J$4&lt;=20%,$J$4,IFERROR(VLOOKUP(S4736,LEGEND!$L$2:$M$5,2,FALSE),$J$4)))</f>
        <v>0</v>
      </c>
      <c r="N4736" s="48" t="s">
        <v>60</v>
      </c>
      <c r="O4736" s="6" t="s">
        <v>42</v>
      </c>
      <c r="P4736" s="49" t="s">
        <v>66</v>
      </c>
      <c r="Q4736" s="49" t="s">
        <v>473</v>
      </c>
      <c r="R4736" s="6" t="s">
        <v>60</v>
      </c>
      <c r="S4736" s="49" t="s">
        <v>60</v>
      </c>
      <c r="T4736" s="73" t="str">
        <f>IF(_xlfn.XLOOKUP(I4736,LEGEND!B:B,LEGEND!H:H)&lt;&gt;"-",HYPERLINK(_xlfn.XLOOKUP(I4736,LEGEND!B:B,LEGEND!H:H),"link"),_xlfn.XLOOKUP(I4736,LEGEND!B:B,LEGEND!H:H))</f>
        <v>-</v>
      </c>
      <c r="U4736" s="73" t="str">
        <f>HYPERLINK(_xlfn.XLOOKUP(I4736,LEGEND!B:B,LEGEND!I:I))</f>
        <v>-</v>
      </c>
      <c r="V4736" s="51" t="s">
        <v>10413</v>
      </c>
      <c r="W4736" s="63" t="s">
        <v>71</v>
      </c>
      <c r="X4736" s="64">
        <v>45</v>
      </c>
      <c r="Y4736" s="64">
        <v>20.3</v>
      </c>
      <c r="Z4736" s="64">
        <v>98</v>
      </c>
      <c r="AA4736" s="84">
        <v>5.8000000000000003E-2</v>
      </c>
      <c r="AB4736" s="85">
        <v>1</v>
      </c>
      <c r="AC4736" s="85">
        <v>1</v>
      </c>
    </row>
    <row r="4737" spans="1:29" ht="25.5">
      <c r="A4737" s="1"/>
      <c r="B4737" s="6" t="s">
        <v>9969</v>
      </c>
      <c r="C4737" s="6" t="s">
        <v>8778</v>
      </c>
      <c r="D4737" s="6" t="s">
        <v>10015</v>
      </c>
      <c r="E4737" s="49" t="s">
        <v>10016</v>
      </c>
      <c r="F4737" s="6" t="s">
        <v>60</v>
      </c>
      <c r="G4737" s="6" t="s">
        <v>60</v>
      </c>
      <c r="H4737" s="6" t="s">
        <v>60</v>
      </c>
      <c r="I4737" s="60" t="s">
        <v>10414</v>
      </c>
      <c r="J4737" s="49" t="s">
        <v>10415</v>
      </c>
      <c r="K4737" s="6" t="s">
        <v>10416</v>
      </c>
      <c r="L4737" s="29">
        <f>IF($J$6="с учетом НДС",VLOOKUP(I4737,LEGEND!B:E,4,0)*(1-M4737),VLOOKUP(I4737,LEGEND!B:E,4,0)*(1-M4737)/1.2)</f>
        <v>580</v>
      </c>
      <c r="M4737" s="57">
        <f>IF(AND(B4737&lt;&gt;"1_Электроинструмент",B4737&lt;&gt;"2_Садовая техника"),$J$5,IF($J$4&lt;=20%,$J$4,IFERROR(VLOOKUP(S4737,LEGEND!$L$2:$M$5,2,FALSE),$J$4)))</f>
        <v>0</v>
      </c>
      <c r="N4737" s="48" t="s">
        <v>60</v>
      </c>
      <c r="O4737" s="6" t="s">
        <v>42</v>
      </c>
      <c r="P4737" s="49" t="s">
        <v>66</v>
      </c>
      <c r="Q4737" s="49" t="s">
        <v>473</v>
      </c>
      <c r="R4737" s="6" t="s">
        <v>60</v>
      </c>
      <c r="S4737" s="49" t="s">
        <v>60</v>
      </c>
      <c r="T4737" s="73" t="str">
        <f>IF(_xlfn.XLOOKUP(I4737,LEGEND!B:B,LEGEND!H:H)&lt;&gt;"-",HYPERLINK(_xlfn.XLOOKUP(I4737,LEGEND!B:B,LEGEND!H:H),"link"),_xlfn.XLOOKUP(I4737,LEGEND!B:B,LEGEND!H:H))</f>
        <v>-</v>
      </c>
      <c r="U4737" s="73" t="str">
        <f>HYPERLINK(_xlfn.XLOOKUP(I4737,LEGEND!B:B,LEGEND!I:I))</f>
        <v>-</v>
      </c>
      <c r="V4737" s="51" t="s">
        <v>10417</v>
      </c>
      <c r="W4737" s="63" t="s">
        <v>71</v>
      </c>
      <c r="X4737" s="64">
        <v>45</v>
      </c>
      <c r="Y4737" s="64">
        <v>21.8</v>
      </c>
      <c r="Z4737" s="64">
        <v>98</v>
      </c>
      <c r="AA4737" s="84">
        <v>6.0999999999999999E-2</v>
      </c>
      <c r="AB4737" s="85">
        <v>1</v>
      </c>
      <c r="AC4737" s="85">
        <v>1</v>
      </c>
    </row>
    <row r="4738" spans="1:29" ht="25.5">
      <c r="A4738" s="1"/>
      <c r="B4738" s="6" t="s">
        <v>9969</v>
      </c>
      <c r="C4738" s="6" t="s">
        <v>8778</v>
      </c>
      <c r="D4738" s="6" t="s">
        <v>10015</v>
      </c>
      <c r="E4738" s="49" t="s">
        <v>10016</v>
      </c>
      <c r="F4738" s="6" t="s">
        <v>60</v>
      </c>
      <c r="G4738" s="6" t="s">
        <v>60</v>
      </c>
      <c r="H4738" s="6" t="s">
        <v>60</v>
      </c>
      <c r="I4738" s="60" t="s">
        <v>10418</v>
      </c>
      <c r="J4738" s="49" t="s">
        <v>10419</v>
      </c>
      <c r="K4738" s="6" t="s">
        <v>10420</v>
      </c>
      <c r="L4738" s="29">
        <f>IF($J$6="с учетом НДС",VLOOKUP(I4738,LEGEND!B:E,4,0)*(1-M4738),VLOOKUP(I4738,LEGEND!B:E,4,0)*(1-M4738)/1.2)</f>
        <v>580</v>
      </c>
      <c r="M4738" s="57">
        <f>IF(AND(B4738&lt;&gt;"1_Электроинструмент",B4738&lt;&gt;"2_Садовая техника"),$J$5,IF($J$4&lt;=20%,$J$4,IFERROR(VLOOKUP(S4738,LEGEND!$L$2:$M$5,2,FALSE),$J$4)))</f>
        <v>0</v>
      </c>
      <c r="N4738" s="48" t="s">
        <v>60</v>
      </c>
      <c r="O4738" s="6" t="s">
        <v>42</v>
      </c>
      <c r="P4738" s="49" t="s">
        <v>66</v>
      </c>
      <c r="Q4738" s="49" t="s">
        <v>473</v>
      </c>
      <c r="R4738" s="6" t="s">
        <v>60</v>
      </c>
      <c r="S4738" s="49" t="s">
        <v>60</v>
      </c>
      <c r="T4738" s="73" t="str">
        <f>IF(_xlfn.XLOOKUP(I4738,LEGEND!B:B,LEGEND!H:H)&lt;&gt;"-",HYPERLINK(_xlfn.XLOOKUP(I4738,LEGEND!B:B,LEGEND!H:H),"link"),_xlfn.XLOOKUP(I4738,LEGEND!B:B,LEGEND!H:H))</f>
        <v>-</v>
      </c>
      <c r="U4738" s="73" t="str">
        <f>HYPERLINK(_xlfn.XLOOKUP(I4738,LEGEND!B:B,LEGEND!I:I))</f>
        <v>-</v>
      </c>
      <c r="V4738" s="51" t="s">
        <v>10421</v>
      </c>
      <c r="W4738" s="63" t="s">
        <v>71</v>
      </c>
      <c r="X4738" s="64">
        <v>45</v>
      </c>
      <c r="Y4738" s="64">
        <v>21.8</v>
      </c>
      <c r="Z4738" s="64">
        <v>98</v>
      </c>
      <c r="AA4738" s="84">
        <v>5.8000000000000003E-2</v>
      </c>
      <c r="AB4738" s="85">
        <v>1</v>
      </c>
      <c r="AC4738" s="85">
        <v>1</v>
      </c>
    </row>
    <row r="4739" spans="1:29" ht="25.5">
      <c r="A4739" s="1"/>
      <c r="B4739" s="6" t="s">
        <v>9969</v>
      </c>
      <c r="C4739" s="6" t="s">
        <v>8778</v>
      </c>
      <c r="D4739" s="6" t="s">
        <v>10015</v>
      </c>
      <c r="E4739" s="49" t="s">
        <v>10016</v>
      </c>
      <c r="F4739" s="6" t="s">
        <v>60</v>
      </c>
      <c r="G4739" s="6" t="s">
        <v>60</v>
      </c>
      <c r="H4739" s="6" t="s">
        <v>60</v>
      </c>
      <c r="I4739" s="60" t="s">
        <v>10386</v>
      </c>
      <c r="J4739" s="49" t="s">
        <v>10387</v>
      </c>
      <c r="K4739" s="6" t="s">
        <v>10388</v>
      </c>
      <c r="L4739" s="29">
        <f>IF($J$6="с учетом НДС",VLOOKUP(I4739,LEGEND!B:E,4,0)*(1-M4739),VLOOKUP(I4739,LEGEND!B:E,4,0)*(1-M4739)/1.2)</f>
        <v>600</v>
      </c>
      <c r="M4739" s="57">
        <f>IF(AND(B4739&lt;&gt;"1_Электроинструмент",B4739&lt;&gt;"2_Садовая техника"),$J$5,IF($J$4&lt;=20%,$J$4,IFERROR(VLOOKUP(S4739,LEGEND!$L$2:$M$5,2,FALSE),$J$4)))</f>
        <v>0</v>
      </c>
      <c r="N4739" s="48" t="s">
        <v>60</v>
      </c>
      <c r="O4739" s="6" t="s">
        <v>42</v>
      </c>
      <c r="P4739" s="49" t="s">
        <v>66</v>
      </c>
      <c r="Q4739" s="49" t="s">
        <v>473</v>
      </c>
      <c r="R4739" s="6" t="s">
        <v>60</v>
      </c>
      <c r="S4739" s="49" t="s">
        <v>60</v>
      </c>
      <c r="T4739" s="73" t="str">
        <f>IF(_xlfn.XLOOKUP(I4739,LEGEND!B:B,LEGEND!H:H)&lt;&gt;"-",HYPERLINK(_xlfn.XLOOKUP(I4739,LEGEND!B:B,LEGEND!H:H),"link"),_xlfn.XLOOKUP(I4739,LEGEND!B:B,LEGEND!H:H))</f>
        <v>-</v>
      </c>
      <c r="U4739" s="73" t="str">
        <f>HYPERLINK(_xlfn.XLOOKUP(I4739,LEGEND!B:B,LEGEND!I:I))</f>
        <v>-</v>
      </c>
      <c r="V4739" s="51" t="s">
        <v>10389</v>
      </c>
      <c r="W4739" s="63" t="s">
        <v>71</v>
      </c>
      <c r="X4739" s="64">
        <v>13.7</v>
      </c>
      <c r="Y4739" s="64">
        <v>13.7</v>
      </c>
      <c r="Z4739" s="64">
        <v>38</v>
      </c>
      <c r="AA4739" s="84">
        <v>5.1999999999999998E-2</v>
      </c>
      <c r="AB4739" s="85">
        <v>1</v>
      </c>
      <c r="AC4739" s="85">
        <v>1</v>
      </c>
    </row>
    <row r="4740" spans="1:29" ht="25.5">
      <c r="A4740" s="1"/>
      <c r="B4740" s="6" t="s">
        <v>9969</v>
      </c>
      <c r="C4740" s="6" t="s">
        <v>8778</v>
      </c>
      <c r="D4740" s="6" t="s">
        <v>10015</v>
      </c>
      <c r="E4740" s="49" t="s">
        <v>10016</v>
      </c>
      <c r="F4740" s="6" t="s">
        <v>60</v>
      </c>
      <c r="G4740" s="6" t="s">
        <v>60</v>
      </c>
      <c r="H4740" s="6" t="s">
        <v>60</v>
      </c>
      <c r="I4740" s="60" t="s">
        <v>10390</v>
      </c>
      <c r="J4740" s="49" t="s">
        <v>10391</v>
      </c>
      <c r="K4740" s="6" t="s">
        <v>10392</v>
      </c>
      <c r="L4740" s="29">
        <f>IF($J$6="с учетом НДС",VLOOKUP(I4740,LEGEND!B:E,4,0)*(1-M4740),VLOOKUP(I4740,LEGEND!B:E,4,0)*(1-M4740)/1.2)</f>
        <v>600</v>
      </c>
      <c r="M4740" s="57">
        <f>IF(AND(B4740&lt;&gt;"1_Электроинструмент",B4740&lt;&gt;"2_Садовая техника"),$J$5,IF($J$4&lt;=20%,$J$4,IFERROR(VLOOKUP(S4740,LEGEND!$L$2:$M$5,2,FALSE),$J$4)))</f>
        <v>0</v>
      </c>
      <c r="N4740" s="48" t="s">
        <v>60</v>
      </c>
      <c r="O4740" s="6" t="s">
        <v>42</v>
      </c>
      <c r="P4740" s="49" t="s">
        <v>66</v>
      </c>
      <c r="Q4740" s="49" t="s">
        <v>473</v>
      </c>
      <c r="R4740" s="6" t="s">
        <v>60</v>
      </c>
      <c r="S4740" s="49" t="s">
        <v>60</v>
      </c>
      <c r="T4740" s="73" t="str">
        <f>IF(_xlfn.XLOOKUP(I4740,LEGEND!B:B,LEGEND!H:H)&lt;&gt;"-",HYPERLINK(_xlfn.XLOOKUP(I4740,LEGEND!B:B,LEGEND!H:H),"link"),_xlfn.XLOOKUP(I4740,LEGEND!B:B,LEGEND!H:H))</f>
        <v>-</v>
      </c>
      <c r="U4740" s="73" t="str">
        <f>HYPERLINK(_xlfn.XLOOKUP(I4740,LEGEND!B:B,LEGEND!I:I))</f>
        <v>-</v>
      </c>
      <c r="V4740" s="51" t="s">
        <v>10393</v>
      </c>
      <c r="W4740" s="63" t="s">
        <v>71</v>
      </c>
      <c r="X4740" s="64">
        <v>14.2</v>
      </c>
      <c r="Y4740" s="64">
        <v>14.2</v>
      </c>
      <c r="Z4740" s="64">
        <v>38</v>
      </c>
      <c r="AA4740" s="84">
        <v>5.0999999999999997E-2</v>
      </c>
      <c r="AB4740" s="85">
        <v>1</v>
      </c>
      <c r="AC4740" s="85">
        <v>1</v>
      </c>
    </row>
    <row r="4741" spans="1:29" ht="25.5">
      <c r="A4741" s="1"/>
      <c r="B4741" s="6" t="s">
        <v>9969</v>
      </c>
      <c r="C4741" s="6" t="s">
        <v>8778</v>
      </c>
      <c r="D4741" s="6" t="s">
        <v>10015</v>
      </c>
      <c r="E4741" s="49" t="s">
        <v>10016</v>
      </c>
      <c r="F4741" s="6" t="s">
        <v>60</v>
      </c>
      <c r="G4741" s="6" t="s">
        <v>60</v>
      </c>
      <c r="H4741" s="6" t="s">
        <v>60</v>
      </c>
      <c r="I4741" s="60" t="s">
        <v>10370</v>
      </c>
      <c r="J4741" s="49" t="s">
        <v>10371</v>
      </c>
      <c r="K4741" s="6" t="s">
        <v>10372</v>
      </c>
      <c r="L4741" s="29">
        <f>IF($J$6="с учетом НДС",VLOOKUP(I4741,LEGEND!B:E,4,0)*(1-M4741),VLOOKUP(I4741,LEGEND!B:E,4,0)*(1-M4741)/1.2)</f>
        <v>620</v>
      </c>
      <c r="M4741" s="57">
        <f>IF(AND(B4741&lt;&gt;"1_Электроинструмент",B4741&lt;&gt;"2_Садовая техника"),$J$5,IF($J$4&lt;=20%,$J$4,IFERROR(VLOOKUP(S4741,LEGEND!$L$2:$M$5,2,FALSE),$J$4)))</f>
        <v>0</v>
      </c>
      <c r="N4741" s="48" t="s">
        <v>60</v>
      </c>
      <c r="O4741" s="6" t="s">
        <v>42</v>
      </c>
      <c r="P4741" s="49" t="s">
        <v>66</v>
      </c>
      <c r="Q4741" s="49" t="s">
        <v>473</v>
      </c>
      <c r="R4741" s="6" t="s">
        <v>60</v>
      </c>
      <c r="S4741" s="49" t="s">
        <v>60</v>
      </c>
      <c r="T4741" s="73" t="str">
        <f>IF(_xlfn.XLOOKUP(I4741,LEGEND!B:B,LEGEND!H:H)&lt;&gt;"-",HYPERLINK(_xlfn.XLOOKUP(I4741,LEGEND!B:B,LEGEND!H:H),"link"),_xlfn.XLOOKUP(I4741,LEGEND!B:B,LEGEND!H:H))</f>
        <v>-</v>
      </c>
      <c r="U4741" s="73" t="str">
        <f>HYPERLINK(_xlfn.XLOOKUP(I4741,LEGEND!B:B,LEGEND!I:I))</f>
        <v>-</v>
      </c>
      <c r="V4741" s="51" t="s">
        <v>10373</v>
      </c>
      <c r="W4741" s="63" t="s">
        <v>71</v>
      </c>
      <c r="X4741" s="64">
        <v>27.8</v>
      </c>
      <c r="Y4741" s="64">
        <v>27.8</v>
      </c>
      <c r="Z4741" s="64">
        <v>64</v>
      </c>
      <c r="AA4741" s="84">
        <v>0.16600000000000001</v>
      </c>
      <c r="AB4741" s="85">
        <v>1</v>
      </c>
      <c r="AC4741" s="85">
        <v>1</v>
      </c>
    </row>
    <row r="4742" spans="1:29" ht="25.5">
      <c r="A4742" s="1"/>
      <c r="B4742" s="6" t="s">
        <v>9969</v>
      </c>
      <c r="C4742" s="6" t="s">
        <v>8778</v>
      </c>
      <c r="D4742" s="6" t="s">
        <v>10015</v>
      </c>
      <c r="E4742" s="49" t="s">
        <v>10016</v>
      </c>
      <c r="F4742" s="6" t="s">
        <v>60</v>
      </c>
      <c r="G4742" s="6" t="s">
        <v>60</v>
      </c>
      <c r="H4742" s="6" t="s">
        <v>60</v>
      </c>
      <c r="I4742" s="60" t="s">
        <v>10422</v>
      </c>
      <c r="J4742" s="49" t="s">
        <v>10423</v>
      </c>
      <c r="K4742" s="6" t="s">
        <v>10424</v>
      </c>
      <c r="L4742" s="29">
        <f>IF($J$6="с учетом НДС",VLOOKUP(I4742,LEGEND!B:E,4,0)*(1-M4742),VLOOKUP(I4742,LEGEND!B:E,4,0)*(1-M4742)/1.2)</f>
        <v>650</v>
      </c>
      <c r="M4742" s="57">
        <f>IF(AND(B4742&lt;&gt;"1_Электроинструмент",B4742&lt;&gt;"2_Садовая техника"),$J$5,IF($J$4&lt;=20%,$J$4,IFERROR(VLOOKUP(S4742,LEGEND!$L$2:$M$5,2,FALSE),$J$4)))</f>
        <v>0</v>
      </c>
      <c r="N4742" s="48" t="s">
        <v>60</v>
      </c>
      <c r="O4742" s="6" t="s">
        <v>42</v>
      </c>
      <c r="P4742" s="49" t="s">
        <v>66</v>
      </c>
      <c r="Q4742" s="49" t="s">
        <v>473</v>
      </c>
      <c r="R4742" s="6" t="s">
        <v>60</v>
      </c>
      <c r="S4742" s="49" t="s">
        <v>60</v>
      </c>
      <c r="T4742" s="73" t="str">
        <f>IF(_xlfn.XLOOKUP(I4742,LEGEND!B:B,LEGEND!H:H)&lt;&gt;"-",HYPERLINK(_xlfn.XLOOKUP(I4742,LEGEND!B:B,LEGEND!H:H),"link"),_xlfn.XLOOKUP(I4742,LEGEND!B:B,LEGEND!H:H))</f>
        <v>-</v>
      </c>
      <c r="U4742" s="73" t="str">
        <f>HYPERLINK(_xlfn.XLOOKUP(I4742,LEGEND!B:B,LEGEND!I:I))</f>
        <v>-</v>
      </c>
      <c r="V4742" s="51" t="s">
        <v>10425</v>
      </c>
      <c r="W4742" s="63" t="s">
        <v>71</v>
      </c>
      <c r="X4742" s="64">
        <v>45</v>
      </c>
      <c r="Y4742" s="64">
        <v>23.8</v>
      </c>
      <c r="Z4742" s="64">
        <v>98</v>
      </c>
      <c r="AA4742" s="84">
        <v>7.0999999999999994E-2</v>
      </c>
      <c r="AB4742" s="85">
        <v>1</v>
      </c>
      <c r="AC4742" s="85">
        <v>1</v>
      </c>
    </row>
    <row r="4743" spans="1:29" ht="25.5">
      <c r="A4743" s="1"/>
      <c r="B4743" s="6" t="s">
        <v>9969</v>
      </c>
      <c r="C4743" s="6" t="s">
        <v>8778</v>
      </c>
      <c r="D4743" s="6" t="s">
        <v>10015</v>
      </c>
      <c r="E4743" s="49" t="s">
        <v>10016</v>
      </c>
      <c r="F4743" s="6" t="s">
        <v>60</v>
      </c>
      <c r="G4743" s="6" t="s">
        <v>60</v>
      </c>
      <c r="H4743" s="6" t="s">
        <v>60</v>
      </c>
      <c r="I4743" s="60" t="s">
        <v>10374</v>
      </c>
      <c r="J4743" s="49" t="s">
        <v>10375</v>
      </c>
      <c r="K4743" s="6" t="s">
        <v>10376</v>
      </c>
      <c r="L4743" s="29">
        <f>IF($J$6="с учетом НДС",VLOOKUP(I4743,LEGEND!B:E,4,0)*(1-M4743),VLOOKUP(I4743,LEGEND!B:E,4,0)*(1-M4743)/1.2)</f>
        <v>670</v>
      </c>
      <c r="M4743" s="57">
        <f>IF(AND(B4743&lt;&gt;"1_Электроинструмент",B4743&lt;&gt;"2_Садовая техника"),$J$5,IF($J$4&lt;=20%,$J$4,IFERROR(VLOOKUP(S4743,LEGEND!$L$2:$M$5,2,FALSE),$J$4)))</f>
        <v>0</v>
      </c>
      <c r="N4743" s="48" t="s">
        <v>60</v>
      </c>
      <c r="O4743" s="6" t="s">
        <v>42</v>
      </c>
      <c r="P4743" s="49" t="s">
        <v>66</v>
      </c>
      <c r="Q4743" s="49" t="s">
        <v>473</v>
      </c>
      <c r="R4743" s="6" t="s">
        <v>60</v>
      </c>
      <c r="S4743" s="49" t="s">
        <v>60</v>
      </c>
      <c r="T4743" s="73" t="str">
        <f>IF(_xlfn.XLOOKUP(I4743,LEGEND!B:B,LEGEND!H:H)&lt;&gt;"-",HYPERLINK(_xlfn.XLOOKUP(I4743,LEGEND!B:B,LEGEND!H:H),"link"),_xlfn.XLOOKUP(I4743,LEGEND!B:B,LEGEND!H:H))</f>
        <v>-</v>
      </c>
      <c r="U4743" s="73" t="str">
        <f>HYPERLINK(_xlfn.XLOOKUP(I4743,LEGEND!B:B,LEGEND!I:I))</f>
        <v>-</v>
      </c>
      <c r="V4743" s="51" t="s">
        <v>10377</v>
      </c>
      <c r="W4743" s="63" t="s">
        <v>71</v>
      </c>
      <c r="X4743" s="64">
        <v>29.8</v>
      </c>
      <c r="Y4743" s="64">
        <v>29.8</v>
      </c>
      <c r="Z4743" s="64">
        <v>64</v>
      </c>
      <c r="AA4743" s="84">
        <v>0.191</v>
      </c>
      <c r="AB4743" s="85">
        <v>1</v>
      </c>
      <c r="AC4743" s="85">
        <v>1</v>
      </c>
    </row>
    <row r="4744" spans="1:29" ht="25.5">
      <c r="A4744" s="1"/>
      <c r="B4744" s="6" t="s">
        <v>9969</v>
      </c>
      <c r="C4744" s="6" t="s">
        <v>8778</v>
      </c>
      <c r="D4744" s="6" t="s">
        <v>10015</v>
      </c>
      <c r="E4744" s="49" t="s">
        <v>10016</v>
      </c>
      <c r="F4744" s="6" t="s">
        <v>60</v>
      </c>
      <c r="G4744" s="6" t="s">
        <v>60</v>
      </c>
      <c r="H4744" s="6" t="s">
        <v>60</v>
      </c>
      <c r="I4744" s="60" t="s">
        <v>10378</v>
      </c>
      <c r="J4744" s="49" t="s">
        <v>10379</v>
      </c>
      <c r="K4744" s="6" t="s">
        <v>10380</v>
      </c>
      <c r="L4744" s="29">
        <f>IF($J$6="с учетом НДС",VLOOKUP(I4744,LEGEND!B:E,4,0)*(1-M4744),VLOOKUP(I4744,LEGEND!B:E,4,0)*(1-M4744)/1.2)</f>
        <v>710</v>
      </c>
      <c r="M4744" s="57">
        <f>IF(AND(B4744&lt;&gt;"1_Электроинструмент",B4744&lt;&gt;"2_Садовая техника"),$J$5,IF($J$4&lt;=20%,$J$4,IFERROR(VLOOKUP(S4744,LEGEND!$L$2:$M$5,2,FALSE),$J$4)))</f>
        <v>0</v>
      </c>
      <c r="N4744" s="48" t="s">
        <v>60</v>
      </c>
      <c r="O4744" s="6" t="s">
        <v>42</v>
      </c>
      <c r="P4744" s="49" t="s">
        <v>66</v>
      </c>
      <c r="Q4744" s="49" t="s">
        <v>473</v>
      </c>
      <c r="R4744" s="6" t="s">
        <v>60</v>
      </c>
      <c r="S4744" s="49" t="s">
        <v>60</v>
      </c>
      <c r="T4744" s="73" t="str">
        <f>IF(_xlfn.XLOOKUP(I4744,LEGEND!B:B,LEGEND!H:H)&lt;&gt;"-",HYPERLINK(_xlfn.XLOOKUP(I4744,LEGEND!B:B,LEGEND!H:H),"link"),_xlfn.XLOOKUP(I4744,LEGEND!B:B,LEGEND!H:H))</f>
        <v>-</v>
      </c>
      <c r="U4744" s="73" t="str">
        <f>HYPERLINK(_xlfn.XLOOKUP(I4744,LEGEND!B:B,LEGEND!I:I))</f>
        <v>-</v>
      </c>
      <c r="V4744" s="51" t="s">
        <v>10381</v>
      </c>
      <c r="W4744" s="63" t="s">
        <v>71</v>
      </c>
      <c r="X4744" s="64">
        <v>31.8</v>
      </c>
      <c r="Y4744" s="64">
        <v>31.8</v>
      </c>
      <c r="Z4744" s="64">
        <v>64</v>
      </c>
      <c r="AA4744" s="84">
        <v>0.24099999999999999</v>
      </c>
      <c r="AB4744" s="85">
        <v>1</v>
      </c>
      <c r="AC4744" s="85">
        <v>1</v>
      </c>
    </row>
    <row r="4745" spans="1:29" ht="25.5">
      <c r="A4745" s="1"/>
      <c r="B4745" s="6" t="s">
        <v>9969</v>
      </c>
      <c r="C4745" s="6" t="s">
        <v>8778</v>
      </c>
      <c r="D4745" s="6" t="s">
        <v>10015</v>
      </c>
      <c r="E4745" s="49" t="s">
        <v>10016</v>
      </c>
      <c r="F4745" s="6" t="s">
        <v>60</v>
      </c>
      <c r="G4745" s="6" t="s">
        <v>60</v>
      </c>
      <c r="H4745" s="6" t="s">
        <v>60</v>
      </c>
      <c r="I4745" s="60" t="s">
        <v>10382</v>
      </c>
      <c r="J4745" s="49" t="s">
        <v>10383</v>
      </c>
      <c r="K4745" s="6" t="s">
        <v>10384</v>
      </c>
      <c r="L4745" s="29">
        <f>IF($J$6="с учетом НДС",VLOOKUP(I4745,LEGEND!B:E,4,0)*(1-M4745),VLOOKUP(I4745,LEGEND!B:E,4,0)*(1-M4745)/1.2)</f>
        <v>750</v>
      </c>
      <c r="M4745" s="57">
        <f>IF(AND(B4745&lt;&gt;"1_Электроинструмент",B4745&lt;&gt;"2_Садовая техника"),$J$5,IF($J$4&lt;=20%,$J$4,IFERROR(VLOOKUP(S4745,LEGEND!$L$2:$M$5,2,FALSE),$J$4)))</f>
        <v>0</v>
      </c>
      <c r="N4745" s="48" t="s">
        <v>60</v>
      </c>
      <c r="O4745" s="6" t="s">
        <v>42</v>
      </c>
      <c r="P4745" s="49" t="s">
        <v>66</v>
      </c>
      <c r="Q4745" s="49" t="s">
        <v>473</v>
      </c>
      <c r="R4745" s="6" t="s">
        <v>60</v>
      </c>
      <c r="S4745" s="49" t="s">
        <v>60</v>
      </c>
      <c r="T4745" s="73" t="str">
        <f>IF(_xlfn.XLOOKUP(I4745,LEGEND!B:B,LEGEND!H:H)&lt;&gt;"-",HYPERLINK(_xlfn.XLOOKUP(I4745,LEGEND!B:B,LEGEND!H:H),"link"),_xlfn.XLOOKUP(I4745,LEGEND!B:B,LEGEND!H:H))</f>
        <v>-</v>
      </c>
      <c r="U4745" s="73" t="str">
        <f>HYPERLINK(_xlfn.XLOOKUP(I4745,LEGEND!B:B,LEGEND!I:I))</f>
        <v>-</v>
      </c>
      <c r="V4745" s="51" t="s">
        <v>10385</v>
      </c>
      <c r="W4745" s="63" t="s">
        <v>71</v>
      </c>
      <c r="X4745" s="64">
        <v>31.8</v>
      </c>
      <c r="Y4745" s="64">
        <v>31.8</v>
      </c>
      <c r="Z4745" s="64">
        <v>64</v>
      </c>
      <c r="AA4745" s="84">
        <v>0.23200000000000001</v>
      </c>
      <c r="AB4745" s="85">
        <v>1</v>
      </c>
      <c r="AC4745" s="85">
        <v>1</v>
      </c>
    </row>
    <row r="4746" spans="1:29" ht="25.5">
      <c r="A4746" s="1"/>
      <c r="B4746" s="6" t="s">
        <v>9969</v>
      </c>
      <c r="C4746" s="6" t="s">
        <v>8778</v>
      </c>
      <c r="D4746" s="6" t="s">
        <v>10015</v>
      </c>
      <c r="E4746" s="49" t="s">
        <v>10016</v>
      </c>
      <c r="F4746" s="6" t="s">
        <v>60</v>
      </c>
      <c r="G4746" s="6" t="s">
        <v>60</v>
      </c>
      <c r="H4746" s="6" t="s">
        <v>60</v>
      </c>
      <c r="I4746" s="60" t="s">
        <v>10426</v>
      </c>
      <c r="J4746" s="49" t="s">
        <v>10427</v>
      </c>
      <c r="K4746" s="6" t="s">
        <v>10428</v>
      </c>
      <c r="L4746" s="29">
        <f>IF($J$6="с учетом НДС",VLOOKUP(I4746,LEGEND!B:E,4,0)*(1-M4746),VLOOKUP(I4746,LEGEND!B:E,4,0)*(1-M4746)/1.2)</f>
        <v>760</v>
      </c>
      <c r="M4746" s="57">
        <f>IF(AND(B4746&lt;&gt;"1_Электроинструмент",B4746&lt;&gt;"2_Садовая техника"),$J$5,IF($J$4&lt;=20%,$J$4,IFERROR(VLOOKUP(S4746,LEGEND!$L$2:$M$5,2,FALSE),$J$4)))</f>
        <v>0</v>
      </c>
      <c r="N4746" s="48" t="s">
        <v>60</v>
      </c>
      <c r="O4746" s="6" t="s">
        <v>42</v>
      </c>
      <c r="P4746" s="49" t="s">
        <v>66</v>
      </c>
      <c r="Q4746" s="49" t="s">
        <v>473</v>
      </c>
      <c r="R4746" s="6" t="s">
        <v>60</v>
      </c>
      <c r="S4746" s="49" t="s">
        <v>60</v>
      </c>
      <c r="T4746" s="73" t="str">
        <f>IF(_xlfn.XLOOKUP(I4746,LEGEND!B:B,LEGEND!H:H)&lt;&gt;"-",HYPERLINK(_xlfn.XLOOKUP(I4746,LEGEND!B:B,LEGEND!H:H),"link"),_xlfn.XLOOKUP(I4746,LEGEND!B:B,LEGEND!H:H))</f>
        <v>-</v>
      </c>
      <c r="U4746" s="73" t="str">
        <f>HYPERLINK(_xlfn.XLOOKUP(I4746,LEGEND!B:B,LEGEND!I:I))</f>
        <v>-</v>
      </c>
      <c r="V4746" s="51" t="s">
        <v>10429</v>
      </c>
      <c r="W4746" s="63" t="s">
        <v>71</v>
      </c>
      <c r="X4746" s="64">
        <v>45</v>
      </c>
      <c r="Y4746" s="64">
        <v>25.8</v>
      </c>
      <c r="Z4746" s="64">
        <v>98</v>
      </c>
      <c r="AA4746" s="84">
        <v>8.5999999999999993E-2</v>
      </c>
      <c r="AB4746" s="85">
        <v>1</v>
      </c>
      <c r="AC4746" s="85">
        <v>1</v>
      </c>
    </row>
    <row r="4747" spans="1:29" ht="25.5">
      <c r="A4747" s="1"/>
      <c r="B4747" s="6" t="s">
        <v>9969</v>
      </c>
      <c r="C4747" s="6" t="s">
        <v>8778</v>
      </c>
      <c r="D4747" s="6" t="s">
        <v>10015</v>
      </c>
      <c r="E4747" s="49" t="s">
        <v>10016</v>
      </c>
      <c r="F4747" s="6" t="s">
        <v>60</v>
      </c>
      <c r="G4747" s="6" t="s">
        <v>60</v>
      </c>
      <c r="H4747" s="6" t="s">
        <v>60</v>
      </c>
      <c r="I4747" s="60" t="s">
        <v>10430</v>
      </c>
      <c r="J4747" s="49" t="s">
        <v>10431</v>
      </c>
      <c r="K4747" s="6" t="s">
        <v>10432</v>
      </c>
      <c r="L4747" s="29">
        <f>IF($J$6="с учетом НДС",VLOOKUP(I4747,LEGEND!B:E,4,0)*(1-M4747),VLOOKUP(I4747,LEGEND!B:E,4,0)*(1-M4747)/1.2)</f>
        <v>760</v>
      </c>
      <c r="M4747" s="57">
        <f>IF(AND(B4747&lt;&gt;"1_Электроинструмент",B4747&lt;&gt;"2_Садовая техника"),$J$5,IF($J$4&lt;=20%,$J$4,IFERROR(VLOOKUP(S4747,LEGEND!$L$2:$M$5,2,FALSE),$J$4)))</f>
        <v>0</v>
      </c>
      <c r="N4747" s="48" t="s">
        <v>60</v>
      </c>
      <c r="O4747" s="6" t="s">
        <v>42</v>
      </c>
      <c r="P4747" s="49" t="s">
        <v>66</v>
      </c>
      <c r="Q4747" s="49" t="s">
        <v>473</v>
      </c>
      <c r="R4747" s="6" t="s">
        <v>60</v>
      </c>
      <c r="S4747" s="49" t="s">
        <v>60</v>
      </c>
      <c r="T4747" s="73" t="str">
        <f>IF(_xlfn.XLOOKUP(I4747,LEGEND!B:B,LEGEND!H:H)&lt;&gt;"-",HYPERLINK(_xlfn.XLOOKUP(I4747,LEGEND!B:B,LEGEND!H:H),"link"),_xlfn.XLOOKUP(I4747,LEGEND!B:B,LEGEND!H:H))</f>
        <v>-</v>
      </c>
      <c r="U4747" s="73" t="str">
        <f>HYPERLINK(_xlfn.XLOOKUP(I4747,LEGEND!B:B,LEGEND!I:I))</f>
        <v>-</v>
      </c>
      <c r="V4747" s="51" t="s">
        <v>10433</v>
      </c>
      <c r="W4747" s="63" t="s">
        <v>71</v>
      </c>
      <c r="X4747" s="64">
        <v>45</v>
      </c>
      <c r="Y4747" s="64">
        <v>25.8</v>
      </c>
      <c r="Z4747" s="64">
        <v>98</v>
      </c>
      <c r="AA4747" s="84">
        <v>8.1000000000000003E-2</v>
      </c>
      <c r="AB4747" s="85">
        <v>1</v>
      </c>
      <c r="AC4747" s="85">
        <v>1</v>
      </c>
    </row>
    <row r="4748" spans="1:29" ht="25.5">
      <c r="A4748" s="1"/>
      <c r="B4748" s="6" t="s">
        <v>9969</v>
      </c>
      <c r="C4748" s="6" t="s">
        <v>8778</v>
      </c>
      <c r="D4748" s="6" t="s">
        <v>10015</v>
      </c>
      <c r="E4748" s="49" t="s">
        <v>10016</v>
      </c>
      <c r="F4748" s="6" t="s">
        <v>60</v>
      </c>
      <c r="G4748" s="6" t="s">
        <v>60</v>
      </c>
      <c r="H4748" s="6" t="s">
        <v>60</v>
      </c>
      <c r="I4748" s="60" t="s">
        <v>10454</v>
      </c>
      <c r="J4748" s="49" t="s">
        <v>10455</v>
      </c>
      <c r="K4748" s="6" t="s">
        <v>10456</v>
      </c>
      <c r="L4748" s="29">
        <f>IF($J$6="с учетом НДС",VLOOKUP(I4748,LEGEND!B:E,4,0)*(1-M4748),VLOOKUP(I4748,LEGEND!B:E,4,0)*(1-M4748)/1.2)</f>
        <v>830</v>
      </c>
      <c r="M4748" s="57">
        <f>IF(AND(B4748&lt;&gt;"1_Электроинструмент",B4748&lt;&gt;"2_Садовая техника"),$J$5,IF($J$4&lt;=20%,$J$4,IFERROR(VLOOKUP(S4748,LEGEND!$L$2:$M$5,2,FALSE),$J$4)))</f>
        <v>0</v>
      </c>
      <c r="N4748" s="48" t="s">
        <v>60</v>
      </c>
      <c r="O4748" s="6" t="s">
        <v>42</v>
      </c>
      <c r="P4748" s="49" t="s">
        <v>66</v>
      </c>
      <c r="Q4748" s="49" t="s">
        <v>473</v>
      </c>
      <c r="R4748" s="6" t="s">
        <v>60</v>
      </c>
      <c r="S4748" s="49" t="s">
        <v>60</v>
      </c>
      <c r="T4748" s="73" t="str">
        <f>IF(_xlfn.XLOOKUP(I4748,LEGEND!B:B,LEGEND!H:H)&lt;&gt;"-",HYPERLINK(_xlfn.XLOOKUP(I4748,LEGEND!B:B,LEGEND!H:H),"link"),_xlfn.XLOOKUP(I4748,LEGEND!B:B,LEGEND!H:H))</f>
        <v>-</v>
      </c>
      <c r="U4748" s="73" t="str">
        <f>HYPERLINK(_xlfn.XLOOKUP(I4748,LEGEND!B:B,LEGEND!I:I))</f>
        <v>-</v>
      </c>
      <c r="V4748" s="51" t="s">
        <v>10457</v>
      </c>
      <c r="W4748" s="63" t="s">
        <v>71</v>
      </c>
      <c r="X4748" s="64">
        <v>33.799999999999997</v>
      </c>
      <c r="Y4748" s="64">
        <v>33.799999999999997</v>
      </c>
      <c r="Z4748" s="64">
        <v>40</v>
      </c>
      <c r="AA4748" s="84">
        <v>0.152</v>
      </c>
      <c r="AB4748" s="85">
        <v>1</v>
      </c>
      <c r="AC4748" s="85">
        <v>1</v>
      </c>
    </row>
    <row r="4749" spans="1:29" ht="25.5">
      <c r="A4749" s="1"/>
      <c r="B4749" s="6" t="s">
        <v>9969</v>
      </c>
      <c r="C4749" s="6" t="s">
        <v>8778</v>
      </c>
      <c r="D4749" s="6" t="s">
        <v>10015</v>
      </c>
      <c r="E4749" s="49" t="s">
        <v>10016</v>
      </c>
      <c r="F4749" s="6" t="s">
        <v>60</v>
      </c>
      <c r="G4749" s="6" t="s">
        <v>60</v>
      </c>
      <c r="H4749" s="6" t="s">
        <v>60</v>
      </c>
      <c r="I4749" s="60" t="s">
        <v>10434</v>
      </c>
      <c r="J4749" s="49" t="s">
        <v>10435</v>
      </c>
      <c r="K4749" s="6" t="s">
        <v>10436</v>
      </c>
      <c r="L4749" s="29">
        <f>IF($J$6="с учетом НДС",VLOOKUP(I4749,LEGEND!B:E,4,0)*(1-M4749),VLOOKUP(I4749,LEGEND!B:E,4,0)*(1-M4749)/1.2)</f>
        <v>840</v>
      </c>
      <c r="M4749" s="57">
        <f>IF(AND(B4749&lt;&gt;"1_Электроинструмент",B4749&lt;&gt;"2_Садовая техника"),$J$5,IF($J$4&lt;=20%,$J$4,IFERROR(VLOOKUP(S4749,LEGEND!$L$2:$M$5,2,FALSE),$J$4)))</f>
        <v>0</v>
      </c>
      <c r="N4749" s="48" t="s">
        <v>60</v>
      </c>
      <c r="O4749" s="6" t="s">
        <v>42</v>
      </c>
      <c r="P4749" s="49" t="s">
        <v>66</v>
      </c>
      <c r="Q4749" s="49" t="s">
        <v>473</v>
      </c>
      <c r="R4749" s="6" t="s">
        <v>60</v>
      </c>
      <c r="S4749" s="49" t="s">
        <v>60</v>
      </c>
      <c r="T4749" s="73" t="str">
        <f>IF(_xlfn.XLOOKUP(I4749,LEGEND!B:B,LEGEND!H:H)&lt;&gt;"-",HYPERLINK(_xlfn.XLOOKUP(I4749,LEGEND!B:B,LEGEND!H:H),"link"),_xlfn.XLOOKUP(I4749,LEGEND!B:B,LEGEND!H:H))</f>
        <v>-</v>
      </c>
      <c r="U4749" s="73" t="str">
        <f>HYPERLINK(_xlfn.XLOOKUP(I4749,LEGEND!B:B,LEGEND!I:I))</f>
        <v>-</v>
      </c>
      <c r="V4749" s="51" t="s">
        <v>10437</v>
      </c>
      <c r="W4749" s="63" t="s">
        <v>71</v>
      </c>
      <c r="X4749" s="64">
        <v>45</v>
      </c>
      <c r="Y4749" s="64">
        <v>27.8</v>
      </c>
      <c r="Z4749" s="64">
        <v>98</v>
      </c>
      <c r="AA4749" s="84">
        <v>9.9000000000000005E-2</v>
      </c>
      <c r="AB4749" s="85">
        <v>1</v>
      </c>
      <c r="AC4749" s="85">
        <v>1</v>
      </c>
    </row>
    <row r="4750" spans="1:29" ht="25.5">
      <c r="A4750" s="1"/>
      <c r="B4750" s="6" t="s">
        <v>9969</v>
      </c>
      <c r="C4750" s="6" t="s">
        <v>8778</v>
      </c>
      <c r="D4750" s="6" t="s">
        <v>10015</v>
      </c>
      <c r="E4750" s="49" t="s">
        <v>10016</v>
      </c>
      <c r="F4750" s="6" t="s">
        <v>60</v>
      </c>
      <c r="G4750" s="6" t="s">
        <v>60</v>
      </c>
      <c r="H4750" s="6" t="s">
        <v>60</v>
      </c>
      <c r="I4750" s="60" t="s">
        <v>10438</v>
      </c>
      <c r="J4750" s="49" t="s">
        <v>10439</v>
      </c>
      <c r="K4750" s="6" t="s">
        <v>10440</v>
      </c>
      <c r="L4750" s="29">
        <f>IF($J$6="с учетом НДС",VLOOKUP(I4750,LEGEND!B:E,4,0)*(1-M4750),VLOOKUP(I4750,LEGEND!B:E,4,0)*(1-M4750)/1.2)</f>
        <v>840</v>
      </c>
      <c r="M4750" s="57">
        <f>IF(AND(B4750&lt;&gt;"1_Электроинструмент",B4750&lt;&gt;"2_Садовая техника"),$J$5,IF($J$4&lt;=20%,$J$4,IFERROR(VLOOKUP(S4750,LEGEND!$L$2:$M$5,2,FALSE),$J$4)))</f>
        <v>0</v>
      </c>
      <c r="N4750" s="48" t="s">
        <v>60</v>
      </c>
      <c r="O4750" s="6" t="s">
        <v>42</v>
      </c>
      <c r="P4750" s="49" t="s">
        <v>66</v>
      </c>
      <c r="Q4750" s="49" t="s">
        <v>473</v>
      </c>
      <c r="R4750" s="6" t="s">
        <v>60</v>
      </c>
      <c r="S4750" s="49" t="s">
        <v>60</v>
      </c>
      <c r="T4750" s="73" t="str">
        <f>IF(_xlfn.XLOOKUP(I4750,LEGEND!B:B,LEGEND!H:H)&lt;&gt;"-",HYPERLINK(_xlfn.XLOOKUP(I4750,LEGEND!B:B,LEGEND!H:H),"link"),_xlfn.XLOOKUP(I4750,LEGEND!B:B,LEGEND!H:H))</f>
        <v>-</v>
      </c>
      <c r="U4750" s="73" t="str">
        <f>HYPERLINK(_xlfn.XLOOKUP(I4750,LEGEND!B:B,LEGEND!I:I))</f>
        <v>-</v>
      </c>
      <c r="V4750" s="51" t="s">
        <v>10441</v>
      </c>
      <c r="W4750" s="63" t="s">
        <v>71</v>
      </c>
      <c r="X4750" s="64">
        <v>45</v>
      </c>
      <c r="Y4750" s="64">
        <v>27.8</v>
      </c>
      <c r="Z4750" s="64">
        <v>98</v>
      </c>
      <c r="AA4750" s="84">
        <v>9.5000000000000001E-2</v>
      </c>
      <c r="AB4750" s="85">
        <v>1</v>
      </c>
      <c r="AC4750" s="85">
        <v>1</v>
      </c>
    </row>
    <row r="4751" spans="1:29" ht="25.5">
      <c r="A4751" s="1"/>
      <c r="B4751" s="6" t="s">
        <v>9969</v>
      </c>
      <c r="C4751" s="6" t="s">
        <v>8778</v>
      </c>
      <c r="D4751" s="6" t="s">
        <v>10015</v>
      </c>
      <c r="E4751" s="49" t="s">
        <v>10016</v>
      </c>
      <c r="F4751" s="6" t="s">
        <v>60</v>
      </c>
      <c r="G4751" s="6" t="s">
        <v>60</v>
      </c>
      <c r="H4751" s="6" t="s">
        <v>60</v>
      </c>
      <c r="I4751" s="60" t="s">
        <v>10458</v>
      </c>
      <c r="J4751" s="49" t="s">
        <v>10459</v>
      </c>
      <c r="K4751" s="6" t="s">
        <v>10460</v>
      </c>
      <c r="L4751" s="29">
        <f>IF($J$6="с учетом НДС",VLOOKUP(I4751,LEGEND!B:E,4,0)*(1-M4751),VLOOKUP(I4751,LEGEND!B:E,4,0)*(1-M4751)/1.2)</f>
        <v>880</v>
      </c>
      <c r="M4751" s="57">
        <f>IF(AND(B4751&lt;&gt;"1_Электроинструмент",B4751&lt;&gt;"2_Садовая техника"),$J$5,IF($J$4&lt;=20%,$J$4,IFERROR(VLOOKUP(S4751,LEGEND!$L$2:$M$5,2,FALSE),$J$4)))</f>
        <v>0</v>
      </c>
      <c r="N4751" s="48" t="s">
        <v>60</v>
      </c>
      <c r="O4751" s="6" t="s">
        <v>42</v>
      </c>
      <c r="P4751" s="49" t="s">
        <v>66</v>
      </c>
      <c r="Q4751" s="49" t="s">
        <v>473</v>
      </c>
      <c r="R4751" s="6" t="s">
        <v>60</v>
      </c>
      <c r="S4751" s="49" t="s">
        <v>60</v>
      </c>
      <c r="T4751" s="73" t="str">
        <f>IF(_xlfn.XLOOKUP(I4751,LEGEND!B:B,LEGEND!H:H)&lt;&gt;"-",HYPERLINK(_xlfn.XLOOKUP(I4751,LEGEND!B:B,LEGEND!H:H),"link"),_xlfn.XLOOKUP(I4751,LEGEND!B:B,LEGEND!H:H))</f>
        <v>-</v>
      </c>
      <c r="U4751" s="73" t="str">
        <f>HYPERLINK(_xlfn.XLOOKUP(I4751,LEGEND!B:B,LEGEND!I:I))</f>
        <v>-</v>
      </c>
      <c r="V4751" s="51" t="s">
        <v>10461</v>
      </c>
      <c r="W4751" s="63" t="s">
        <v>71</v>
      </c>
      <c r="X4751" s="64">
        <v>33.799999999999997</v>
      </c>
      <c r="Y4751" s="64">
        <v>33.799999999999997</v>
      </c>
      <c r="Z4751" s="64">
        <v>42</v>
      </c>
      <c r="AA4751" s="84">
        <v>0.155</v>
      </c>
      <c r="AB4751" s="85">
        <v>1</v>
      </c>
      <c r="AC4751" s="85">
        <v>1</v>
      </c>
    </row>
    <row r="4752" spans="1:29" ht="25.5">
      <c r="A4752" s="1"/>
      <c r="B4752" s="6" t="s">
        <v>9969</v>
      </c>
      <c r="C4752" s="6" t="s">
        <v>8778</v>
      </c>
      <c r="D4752" s="6" t="s">
        <v>10015</v>
      </c>
      <c r="E4752" s="49" t="s">
        <v>10016</v>
      </c>
      <c r="F4752" s="6" t="s">
        <v>60</v>
      </c>
      <c r="G4752" s="6" t="s">
        <v>60</v>
      </c>
      <c r="H4752" s="6" t="s">
        <v>60</v>
      </c>
      <c r="I4752" s="60" t="s">
        <v>10442</v>
      </c>
      <c r="J4752" s="49" t="s">
        <v>10443</v>
      </c>
      <c r="K4752" s="6" t="s">
        <v>10444</v>
      </c>
      <c r="L4752" s="29">
        <f>IF($J$6="с учетом НДС",VLOOKUP(I4752,LEGEND!B:E,4,0)*(1-M4752),VLOOKUP(I4752,LEGEND!B:E,4,0)*(1-M4752)/1.2)</f>
        <v>910</v>
      </c>
      <c r="M4752" s="57">
        <f>IF(AND(B4752&lt;&gt;"1_Электроинструмент",B4752&lt;&gt;"2_Садовая техника"),$J$5,IF($J$4&lt;=20%,$J$4,IFERROR(VLOOKUP(S4752,LEGEND!$L$2:$M$5,2,FALSE),$J$4)))</f>
        <v>0</v>
      </c>
      <c r="N4752" s="48" t="s">
        <v>60</v>
      </c>
      <c r="O4752" s="6" t="s">
        <v>42</v>
      </c>
      <c r="P4752" s="49" t="s">
        <v>66</v>
      </c>
      <c r="Q4752" s="49" t="s">
        <v>473</v>
      </c>
      <c r="R4752" s="6" t="s">
        <v>60</v>
      </c>
      <c r="S4752" s="49" t="s">
        <v>60</v>
      </c>
      <c r="T4752" s="73" t="str">
        <f>IF(_xlfn.XLOOKUP(I4752,LEGEND!B:B,LEGEND!H:H)&lt;&gt;"-",HYPERLINK(_xlfn.XLOOKUP(I4752,LEGEND!B:B,LEGEND!H:H),"link"),_xlfn.XLOOKUP(I4752,LEGEND!B:B,LEGEND!H:H))</f>
        <v>-</v>
      </c>
      <c r="U4752" s="73" t="str">
        <f>HYPERLINK(_xlfn.XLOOKUP(I4752,LEGEND!B:B,LEGEND!I:I))</f>
        <v>-</v>
      </c>
      <c r="V4752" s="51" t="s">
        <v>10445</v>
      </c>
      <c r="W4752" s="63" t="s">
        <v>71</v>
      </c>
      <c r="X4752" s="64">
        <v>45</v>
      </c>
      <c r="Y4752" s="64">
        <v>29.8</v>
      </c>
      <c r="Z4752" s="64">
        <v>98</v>
      </c>
      <c r="AA4752" s="84">
        <v>0.108</v>
      </c>
      <c r="AB4752" s="85">
        <v>1</v>
      </c>
      <c r="AC4752" s="85">
        <v>1</v>
      </c>
    </row>
    <row r="4753" spans="1:29" ht="25.5">
      <c r="A4753" s="1"/>
      <c r="B4753" s="6" t="s">
        <v>9969</v>
      </c>
      <c r="C4753" s="6" t="s">
        <v>8778</v>
      </c>
      <c r="D4753" s="6" t="s">
        <v>10015</v>
      </c>
      <c r="E4753" s="49" t="s">
        <v>10016</v>
      </c>
      <c r="F4753" s="6" t="s">
        <v>60</v>
      </c>
      <c r="G4753" s="6" t="s">
        <v>60</v>
      </c>
      <c r="H4753" s="6" t="s">
        <v>60</v>
      </c>
      <c r="I4753" s="60" t="s">
        <v>10462</v>
      </c>
      <c r="J4753" s="49" t="s">
        <v>10463</v>
      </c>
      <c r="K4753" s="6" t="s">
        <v>10464</v>
      </c>
      <c r="L4753" s="29">
        <f>IF($J$6="с учетом НДС",VLOOKUP(I4753,LEGEND!B:E,4,0)*(1-M4753),VLOOKUP(I4753,LEGEND!B:E,4,0)*(1-M4753)/1.2)</f>
        <v>940</v>
      </c>
      <c r="M4753" s="57">
        <f>IF(AND(B4753&lt;&gt;"1_Электроинструмент",B4753&lt;&gt;"2_Садовая техника"),$J$5,IF($J$4&lt;=20%,$J$4,IFERROR(VLOOKUP(S4753,LEGEND!$L$2:$M$5,2,FALSE),$J$4)))</f>
        <v>0</v>
      </c>
      <c r="N4753" s="48" t="s">
        <v>60</v>
      </c>
      <c r="O4753" s="6" t="s">
        <v>42</v>
      </c>
      <c r="P4753" s="49" t="s">
        <v>66</v>
      </c>
      <c r="Q4753" s="49" t="s">
        <v>473</v>
      </c>
      <c r="R4753" s="6" t="s">
        <v>60</v>
      </c>
      <c r="S4753" s="49" t="s">
        <v>60</v>
      </c>
      <c r="T4753" s="73" t="str">
        <f>IF(_xlfn.XLOOKUP(I4753,LEGEND!B:B,LEGEND!H:H)&lt;&gt;"-",HYPERLINK(_xlfn.XLOOKUP(I4753,LEGEND!B:B,LEGEND!H:H),"link"),_xlfn.XLOOKUP(I4753,LEGEND!B:B,LEGEND!H:H))</f>
        <v>-</v>
      </c>
      <c r="U4753" s="73" t="str">
        <f>HYPERLINK(_xlfn.XLOOKUP(I4753,LEGEND!B:B,LEGEND!I:I))</f>
        <v>-</v>
      </c>
      <c r="V4753" s="51" t="s">
        <v>10465</v>
      </c>
      <c r="W4753" s="63" t="s">
        <v>71</v>
      </c>
      <c r="X4753" s="64">
        <v>35.799999999999997</v>
      </c>
      <c r="Y4753" s="64">
        <v>35.799999999999997</v>
      </c>
      <c r="Z4753" s="64">
        <v>42</v>
      </c>
      <c r="AA4753" s="84">
        <v>0.182</v>
      </c>
      <c r="AB4753" s="85">
        <v>1</v>
      </c>
      <c r="AC4753" s="85">
        <v>1</v>
      </c>
    </row>
    <row r="4754" spans="1:29" ht="25.5">
      <c r="A4754" s="1"/>
      <c r="B4754" s="6" t="s">
        <v>9969</v>
      </c>
      <c r="C4754" s="6" t="s">
        <v>8778</v>
      </c>
      <c r="D4754" s="6" t="s">
        <v>10015</v>
      </c>
      <c r="E4754" s="49" t="s">
        <v>10016</v>
      </c>
      <c r="F4754" s="6" t="s">
        <v>60</v>
      </c>
      <c r="G4754" s="6" t="s">
        <v>60</v>
      </c>
      <c r="H4754" s="6" t="s">
        <v>60</v>
      </c>
      <c r="I4754" s="60" t="s">
        <v>10446</v>
      </c>
      <c r="J4754" s="49" t="s">
        <v>10447</v>
      </c>
      <c r="K4754" s="6" t="s">
        <v>10448</v>
      </c>
      <c r="L4754" s="29">
        <f>IF($J$6="с учетом НДС",VLOOKUP(I4754,LEGEND!B:E,4,0)*(1-M4754),VLOOKUP(I4754,LEGEND!B:E,4,0)*(1-M4754)/1.2)</f>
        <v>990</v>
      </c>
      <c r="M4754" s="57">
        <f>IF(AND(B4754&lt;&gt;"1_Электроинструмент",B4754&lt;&gt;"2_Садовая техника"),$J$5,IF($J$4&lt;=20%,$J$4,IFERROR(VLOOKUP(S4754,LEGEND!$L$2:$M$5,2,FALSE),$J$4)))</f>
        <v>0</v>
      </c>
      <c r="N4754" s="48" t="s">
        <v>60</v>
      </c>
      <c r="O4754" s="6" t="s">
        <v>42</v>
      </c>
      <c r="P4754" s="49" t="s">
        <v>66</v>
      </c>
      <c r="Q4754" s="49" t="s">
        <v>473</v>
      </c>
      <c r="R4754" s="6" t="s">
        <v>60</v>
      </c>
      <c r="S4754" s="49" t="s">
        <v>60</v>
      </c>
      <c r="T4754" s="73" t="str">
        <f>IF(_xlfn.XLOOKUP(I4754,LEGEND!B:B,LEGEND!H:H)&lt;&gt;"-",HYPERLINK(_xlfn.XLOOKUP(I4754,LEGEND!B:B,LEGEND!H:H),"link"),_xlfn.XLOOKUP(I4754,LEGEND!B:B,LEGEND!H:H))</f>
        <v>-</v>
      </c>
      <c r="U4754" s="73" t="str">
        <f>HYPERLINK(_xlfn.XLOOKUP(I4754,LEGEND!B:B,LEGEND!I:I))</f>
        <v>-</v>
      </c>
      <c r="V4754" s="51" t="s">
        <v>10449</v>
      </c>
      <c r="W4754" s="63" t="s">
        <v>71</v>
      </c>
      <c r="X4754" s="64">
        <v>45</v>
      </c>
      <c r="Y4754" s="64">
        <v>31.8</v>
      </c>
      <c r="Z4754" s="64">
        <v>99</v>
      </c>
      <c r="AA4754" s="84">
        <v>0.13100000000000001</v>
      </c>
      <c r="AB4754" s="85">
        <v>1</v>
      </c>
      <c r="AC4754" s="85">
        <v>1</v>
      </c>
    </row>
    <row r="4755" spans="1:29" ht="25.5">
      <c r="A4755" s="1"/>
      <c r="B4755" s="6" t="s">
        <v>9969</v>
      </c>
      <c r="C4755" s="6" t="s">
        <v>8778</v>
      </c>
      <c r="D4755" s="6" t="s">
        <v>10015</v>
      </c>
      <c r="E4755" s="49" t="s">
        <v>10016</v>
      </c>
      <c r="F4755" s="6" t="s">
        <v>60</v>
      </c>
      <c r="G4755" s="6" t="s">
        <v>60</v>
      </c>
      <c r="H4755" s="6" t="s">
        <v>60</v>
      </c>
      <c r="I4755" s="60" t="s">
        <v>10450</v>
      </c>
      <c r="J4755" s="49" t="s">
        <v>10451</v>
      </c>
      <c r="K4755" s="6" t="s">
        <v>10452</v>
      </c>
      <c r="L4755" s="29">
        <f>IF($J$6="с учетом НДС",VLOOKUP(I4755,LEGEND!B:E,4,0)*(1-M4755),VLOOKUP(I4755,LEGEND!B:E,4,0)*(1-M4755)/1.2)</f>
        <v>990</v>
      </c>
      <c r="M4755" s="57">
        <f>IF(AND(B4755&lt;&gt;"1_Электроинструмент",B4755&lt;&gt;"2_Садовая техника"),$J$5,IF($J$4&lt;=20%,$J$4,IFERROR(VLOOKUP(S4755,LEGEND!$L$2:$M$5,2,FALSE),$J$4)))</f>
        <v>0</v>
      </c>
      <c r="N4755" s="48" t="s">
        <v>60</v>
      </c>
      <c r="O4755" s="6" t="s">
        <v>42</v>
      </c>
      <c r="P4755" s="49" t="s">
        <v>66</v>
      </c>
      <c r="Q4755" s="49" t="s">
        <v>473</v>
      </c>
      <c r="R4755" s="6" t="s">
        <v>60</v>
      </c>
      <c r="S4755" s="49" t="s">
        <v>60</v>
      </c>
      <c r="T4755" s="73" t="str">
        <f>IF(_xlfn.XLOOKUP(I4755,LEGEND!B:B,LEGEND!H:H)&lt;&gt;"-",HYPERLINK(_xlfn.XLOOKUP(I4755,LEGEND!B:B,LEGEND!H:H),"link"),_xlfn.XLOOKUP(I4755,LEGEND!B:B,LEGEND!H:H))</f>
        <v>-</v>
      </c>
      <c r="U4755" s="73" t="str">
        <f>HYPERLINK(_xlfn.XLOOKUP(I4755,LEGEND!B:B,LEGEND!I:I))</f>
        <v>-</v>
      </c>
      <c r="V4755" s="51" t="s">
        <v>10453</v>
      </c>
      <c r="W4755" s="63" t="s">
        <v>71</v>
      </c>
      <c r="X4755" s="64">
        <v>45</v>
      </c>
      <c r="Y4755" s="64">
        <v>31.8</v>
      </c>
      <c r="Z4755" s="64">
        <v>99</v>
      </c>
      <c r="AA4755" s="84">
        <v>0.126</v>
      </c>
      <c r="AB4755" s="85">
        <v>1</v>
      </c>
      <c r="AC4755" s="85">
        <v>1</v>
      </c>
    </row>
    <row r="4756" spans="1:29" ht="25.5">
      <c r="A4756" s="1"/>
      <c r="B4756" s="6" t="s">
        <v>9969</v>
      </c>
      <c r="C4756" s="6" t="s">
        <v>8778</v>
      </c>
      <c r="D4756" s="6" t="s">
        <v>10015</v>
      </c>
      <c r="E4756" s="49" t="s">
        <v>10016</v>
      </c>
      <c r="F4756" s="6" t="s">
        <v>60</v>
      </c>
      <c r="G4756" s="6" t="s">
        <v>60</v>
      </c>
      <c r="H4756" s="6" t="s">
        <v>60</v>
      </c>
      <c r="I4756" s="60" t="s">
        <v>10466</v>
      </c>
      <c r="J4756" s="49" t="s">
        <v>10467</v>
      </c>
      <c r="K4756" s="6" t="s">
        <v>10468</v>
      </c>
      <c r="L4756" s="29">
        <f>IF($J$6="с учетом НДС",VLOOKUP(I4756,LEGEND!B:E,4,0)*(1-M4756),VLOOKUP(I4756,LEGEND!B:E,4,0)*(1-M4756)/1.2)</f>
        <v>1010</v>
      </c>
      <c r="M4756" s="57">
        <f>IF(AND(B4756&lt;&gt;"1_Электроинструмент",B4756&lt;&gt;"2_Садовая техника"),$J$5,IF($J$4&lt;=20%,$J$4,IFERROR(VLOOKUP(S4756,LEGEND!$L$2:$M$5,2,FALSE),$J$4)))</f>
        <v>0</v>
      </c>
      <c r="N4756" s="48" t="s">
        <v>60</v>
      </c>
      <c r="O4756" s="6" t="s">
        <v>42</v>
      </c>
      <c r="P4756" s="49" t="s">
        <v>66</v>
      </c>
      <c r="Q4756" s="49" t="s">
        <v>473</v>
      </c>
      <c r="R4756" s="6" t="s">
        <v>60</v>
      </c>
      <c r="S4756" s="49" t="s">
        <v>60</v>
      </c>
      <c r="T4756" s="73" t="str">
        <f>IF(_xlfn.XLOOKUP(I4756,LEGEND!B:B,LEGEND!H:H)&lt;&gt;"-",HYPERLINK(_xlfn.XLOOKUP(I4756,LEGEND!B:B,LEGEND!H:H),"link"),_xlfn.XLOOKUP(I4756,LEGEND!B:B,LEGEND!H:H))</f>
        <v>-</v>
      </c>
      <c r="U4756" s="73" t="str">
        <f>HYPERLINK(_xlfn.XLOOKUP(I4756,LEGEND!B:B,LEGEND!I:I))</f>
        <v>-</v>
      </c>
      <c r="V4756" s="51" t="s">
        <v>10469</v>
      </c>
      <c r="W4756" s="63" t="s">
        <v>71</v>
      </c>
      <c r="X4756" s="64">
        <v>37.799999999999997</v>
      </c>
      <c r="Y4756" s="64">
        <v>37.799999999999997</v>
      </c>
      <c r="Z4756" s="64">
        <v>42</v>
      </c>
      <c r="AA4756" s="84">
        <v>0.19700000000000001</v>
      </c>
      <c r="AB4756" s="85">
        <v>1</v>
      </c>
      <c r="AC4756" s="85">
        <v>1</v>
      </c>
    </row>
    <row r="4757" spans="1:29" ht="25.5">
      <c r="A4757" s="1"/>
      <c r="B4757" s="6" t="s">
        <v>9969</v>
      </c>
      <c r="C4757" s="6" t="s">
        <v>8778</v>
      </c>
      <c r="D4757" s="6" t="s">
        <v>10015</v>
      </c>
      <c r="E4757" s="49" t="s">
        <v>10016</v>
      </c>
      <c r="F4757" s="6" t="s">
        <v>60</v>
      </c>
      <c r="G4757" s="6" t="s">
        <v>60</v>
      </c>
      <c r="H4757" s="6" t="s">
        <v>60</v>
      </c>
      <c r="I4757" s="60" t="s">
        <v>10470</v>
      </c>
      <c r="J4757" s="49" t="s">
        <v>10471</v>
      </c>
      <c r="K4757" s="6" t="s">
        <v>10472</v>
      </c>
      <c r="L4757" s="29">
        <f>IF($J$6="с учетом НДС",VLOOKUP(I4757,LEGEND!B:E,4,0)*(1-M4757),VLOOKUP(I4757,LEGEND!B:E,4,0)*(1-M4757)/1.2)</f>
        <v>1070</v>
      </c>
      <c r="M4757" s="57">
        <f>IF(AND(B4757&lt;&gt;"1_Электроинструмент",B4757&lt;&gt;"2_Садовая техника"),$J$5,IF($J$4&lt;=20%,$J$4,IFERROR(VLOOKUP(S4757,LEGEND!$L$2:$M$5,2,FALSE),$J$4)))</f>
        <v>0</v>
      </c>
      <c r="N4757" s="48" t="s">
        <v>60</v>
      </c>
      <c r="O4757" s="6" t="s">
        <v>42</v>
      </c>
      <c r="P4757" s="49" t="s">
        <v>66</v>
      </c>
      <c r="Q4757" s="49" t="s">
        <v>473</v>
      </c>
      <c r="R4757" s="6" t="s">
        <v>60</v>
      </c>
      <c r="S4757" s="49" t="s">
        <v>60</v>
      </c>
      <c r="T4757" s="73" t="str">
        <f>IF(_xlfn.XLOOKUP(I4757,LEGEND!B:B,LEGEND!H:H)&lt;&gt;"-",HYPERLINK(_xlfn.XLOOKUP(I4757,LEGEND!B:B,LEGEND!H:H),"link"),_xlfn.XLOOKUP(I4757,LEGEND!B:B,LEGEND!H:H))</f>
        <v>-</v>
      </c>
      <c r="U4757" s="73" t="str">
        <f>HYPERLINK(_xlfn.XLOOKUP(I4757,LEGEND!B:B,LEGEND!I:I))</f>
        <v>-</v>
      </c>
      <c r="V4757" s="51" t="s">
        <v>10473</v>
      </c>
      <c r="W4757" s="63" t="s">
        <v>71</v>
      </c>
      <c r="X4757" s="64">
        <v>39.799999999999997</v>
      </c>
      <c r="Y4757" s="64">
        <v>39.799999999999997</v>
      </c>
      <c r="Z4757" s="64">
        <v>44</v>
      </c>
      <c r="AA4757" s="84">
        <v>0.23400000000000001</v>
      </c>
      <c r="AB4757" s="85">
        <v>1</v>
      </c>
      <c r="AC4757" s="85">
        <v>1</v>
      </c>
    </row>
    <row r="4758" spans="1:29" ht="25.5">
      <c r="A4758" s="1"/>
      <c r="B4758" s="6" t="s">
        <v>9969</v>
      </c>
      <c r="C4758" s="6" t="s">
        <v>8778</v>
      </c>
      <c r="D4758" s="6" t="s">
        <v>10015</v>
      </c>
      <c r="E4758" s="49" t="s">
        <v>10016</v>
      </c>
      <c r="F4758" s="6" t="s">
        <v>60</v>
      </c>
      <c r="G4758" s="6" t="s">
        <v>60</v>
      </c>
      <c r="H4758" s="6" t="s">
        <v>60</v>
      </c>
      <c r="I4758" s="60" t="s">
        <v>10474</v>
      </c>
      <c r="J4758" s="49" t="s">
        <v>10475</v>
      </c>
      <c r="K4758" s="6" t="s">
        <v>10476</v>
      </c>
      <c r="L4758" s="29">
        <f>IF($J$6="с учетом НДС",VLOOKUP(I4758,LEGEND!B:E,4,0)*(1-M4758),VLOOKUP(I4758,LEGEND!B:E,4,0)*(1-M4758)/1.2)</f>
        <v>1130</v>
      </c>
      <c r="M4758" s="57">
        <f>IF(AND(B4758&lt;&gt;"1_Электроинструмент",B4758&lt;&gt;"2_Садовая техника"),$J$5,IF($J$4&lt;=20%,$J$4,IFERROR(VLOOKUP(S4758,LEGEND!$L$2:$M$5,2,FALSE),$J$4)))</f>
        <v>0</v>
      </c>
      <c r="N4758" s="48" t="s">
        <v>60</v>
      </c>
      <c r="O4758" s="6" t="s">
        <v>42</v>
      </c>
      <c r="P4758" s="49" t="s">
        <v>66</v>
      </c>
      <c r="Q4758" s="49" t="s">
        <v>473</v>
      </c>
      <c r="R4758" s="6" t="s">
        <v>60</v>
      </c>
      <c r="S4758" s="49" t="s">
        <v>60</v>
      </c>
      <c r="T4758" s="73" t="str">
        <f>IF(_xlfn.XLOOKUP(I4758,LEGEND!B:B,LEGEND!H:H)&lt;&gt;"-",HYPERLINK(_xlfn.XLOOKUP(I4758,LEGEND!B:B,LEGEND!H:H),"link"),_xlfn.XLOOKUP(I4758,LEGEND!B:B,LEGEND!H:H))</f>
        <v>-</v>
      </c>
      <c r="U4758" s="73" t="str">
        <f>HYPERLINK(_xlfn.XLOOKUP(I4758,LEGEND!B:B,LEGEND!I:I))</f>
        <v>-</v>
      </c>
      <c r="V4758" s="51" t="s">
        <v>10477</v>
      </c>
      <c r="W4758" s="63" t="s">
        <v>71</v>
      </c>
      <c r="X4758" s="64">
        <v>41.8</v>
      </c>
      <c r="Y4758" s="64">
        <v>41.8</v>
      </c>
      <c r="Z4758" s="64">
        <v>44</v>
      </c>
      <c r="AA4758" s="84">
        <v>0.25600000000000001</v>
      </c>
      <c r="AB4758" s="85">
        <v>1</v>
      </c>
      <c r="AC4758" s="85">
        <v>1</v>
      </c>
    </row>
    <row r="4759" spans="1:29" ht="25.5">
      <c r="A4759" s="1"/>
      <c r="B4759" s="6" t="s">
        <v>9969</v>
      </c>
      <c r="C4759" s="6" t="s">
        <v>8778</v>
      </c>
      <c r="D4759" s="6" t="s">
        <v>10015</v>
      </c>
      <c r="E4759" s="49" t="s">
        <v>10016</v>
      </c>
      <c r="F4759" s="6" t="s">
        <v>60</v>
      </c>
      <c r="G4759" s="6" t="s">
        <v>60</v>
      </c>
      <c r="H4759" s="6" t="s">
        <v>60</v>
      </c>
      <c r="I4759" s="60" t="s">
        <v>10482</v>
      </c>
      <c r="J4759" s="49" t="s">
        <v>10483</v>
      </c>
      <c r="K4759" s="6" t="s">
        <v>10484</v>
      </c>
      <c r="L4759" s="29">
        <f>IF($J$6="с учетом НДС",VLOOKUP(I4759,LEGEND!B:E,4,0)*(1-M4759),VLOOKUP(I4759,LEGEND!B:E,4,0)*(1-M4759)/1.2)</f>
        <v>1190</v>
      </c>
      <c r="M4759" s="57">
        <f>IF(AND(B4759&lt;&gt;"1_Электроинструмент",B4759&lt;&gt;"2_Садовая техника"),$J$5,IF($J$4&lt;=20%,$J$4,IFERROR(VLOOKUP(S4759,LEGEND!$L$2:$M$5,2,FALSE),$J$4)))</f>
        <v>0</v>
      </c>
      <c r="N4759" s="48" t="s">
        <v>60</v>
      </c>
      <c r="O4759" s="6" t="s">
        <v>42</v>
      </c>
      <c r="P4759" s="49" t="s">
        <v>66</v>
      </c>
      <c r="Q4759" s="49" t="s">
        <v>473</v>
      </c>
      <c r="R4759" s="6" t="s">
        <v>60</v>
      </c>
      <c r="S4759" s="49" t="s">
        <v>60</v>
      </c>
      <c r="T4759" s="73" t="str">
        <f>IF(_xlfn.XLOOKUP(I4759,LEGEND!B:B,LEGEND!H:H)&lt;&gt;"-",HYPERLINK(_xlfn.XLOOKUP(I4759,LEGEND!B:B,LEGEND!H:H),"link"),_xlfn.XLOOKUP(I4759,LEGEND!B:B,LEGEND!H:H))</f>
        <v>-</v>
      </c>
      <c r="U4759" s="73" t="str">
        <f>HYPERLINK(_xlfn.XLOOKUP(I4759,LEGEND!B:B,LEGEND!I:I))</f>
        <v>-</v>
      </c>
      <c r="V4759" s="51" t="s">
        <v>10485</v>
      </c>
      <c r="W4759" s="63" t="s">
        <v>71</v>
      </c>
      <c r="X4759" s="64">
        <v>21.8</v>
      </c>
      <c r="Y4759" s="64">
        <v>45</v>
      </c>
      <c r="Z4759" s="64">
        <v>138</v>
      </c>
      <c r="AA4759" s="84">
        <v>0.11899999999999999</v>
      </c>
      <c r="AB4759" s="85">
        <v>1</v>
      </c>
      <c r="AC4759" s="85">
        <v>1</v>
      </c>
    </row>
    <row r="4760" spans="1:29" ht="25.5">
      <c r="A4760" s="1"/>
      <c r="B4760" s="6" t="s">
        <v>9969</v>
      </c>
      <c r="C4760" s="6" t="s">
        <v>8778</v>
      </c>
      <c r="D4760" s="6" t="s">
        <v>10015</v>
      </c>
      <c r="E4760" s="49" t="s">
        <v>10016</v>
      </c>
      <c r="F4760" s="6" t="s">
        <v>60</v>
      </c>
      <c r="G4760" s="6" t="s">
        <v>60</v>
      </c>
      <c r="H4760" s="6" t="s">
        <v>60</v>
      </c>
      <c r="I4760" s="60" t="s">
        <v>10486</v>
      </c>
      <c r="J4760" s="49" t="s">
        <v>10487</v>
      </c>
      <c r="K4760" s="6" t="s">
        <v>10488</v>
      </c>
      <c r="L4760" s="29">
        <f>IF($J$6="с учетом НДС",VLOOKUP(I4760,LEGEND!B:E,4,0)*(1-M4760),VLOOKUP(I4760,LEGEND!B:E,4,0)*(1-M4760)/1.2)</f>
        <v>1190</v>
      </c>
      <c r="M4760" s="57">
        <f>IF(AND(B4760&lt;&gt;"1_Электроинструмент",B4760&lt;&gt;"2_Садовая техника"),$J$5,IF($J$4&lt;=20%,$J$4,IFERROR(VLOOKUP(S4760,LEGEND!$L$2:$M$5,2,FALSE),$J$4)))</f>
        <v>0</v>
      </c>
      <c r="N4760" s="48" t="s">
        <v>60</v>
      </c>
      <c r="O4760" s="6" t="s">
        <v>42</v>
      </c>
      <c r="P4760" s="49" t="s">
        <v>66</v>
      </c>
      <c r="Q4760" s="49" t="s">
        <v>473</v>
      </c>
      <c r="R4760" s="6" t="s">
        <v>60</v>
      </c>
      <c r="S4760" s="49" t="s">
        <v>60</v>
      </c>
      <c r="T4760" s="73" t="str">
        <f>IF(_xlfn.XLOOKUP(I4760,LEGEND!B:B,LEGEND!H:H)&lt;&gt;"-",HYPERLINK(_xlfn.XLOOKUP(I4760,LEGEND!B:B,LEGEND!H:H),"link"),_xlfn.XLOOKUP(I4760,LEGEND!B:B,LEGEND!H:H))</f>
        <v>-</v>
      </c>
      <c r="U4760" s="73" t="str">
        <f>HYPERLINK(_xlfn.XLOOKUP(I4760,LEGEND!B:B,LEGEND!I:I))</f>
        <v>-</v>
      </c>
      <c r="V4760" s="51" t="s">
        <v>10489</v>
      </c>
      <c r="W4760" s="63" t="s">
        <v>71</v>
      </c>
      <c r="X4760" s="64">
        <v>21.8</v>
      </c>
      <c r="Y4760" s="64">
        <v>45</v>
      </c>
      <c r="Z4760" s="64">
        <v>138</v>
      </c>
      <c r="AA4760" s="84">
        <v>0.124</v>
      </c>
      <c r="AB4760" s="85">
        <v>1</v>
      </c>
      <c r="AC4760" s="85">
        <v>1</v>
      </c>
    </row>
    <row r="4761" spans="1:29" ht="25.5">
      <c r="A4761" s="1"/>
      <c r="B4761" s="6" t="s">
        <v>9969</v>
      </c>
      <c r="C4761" s="6" t="s">
        <v>8778</v>
      </c>
      <c r="D4761" s="6" t="s">
        <v>10015</v>
      </c>
      <c r="E4761" s="49" t="s">
        <v>10016</v>
      </c>
      <c r="F4761" s="6" t="s">
        <v>60</v>
      </c>
      <c r="G4761" s="6" t="s">
        <v>60</v>
      </c>
      <c r="H4761" s="6" t="s">
        <v>60</v>
      </c>
      <c r="I4761" s="60" t="s">
        <v>10490</v>
      </c>
      <c r="J4761" s="49" t="s">
        <v>10491</v>
      </c>
      <c r="K4761" s="6" t="s">
        <v>10492</v>
      </c>
      <c r="L4761" s="29">
        <f>IF($J$6="с учетом НДС",VLOOKUP(I4761,LEGEND!B:E,4,0)*(1-M4761),VLOOKUP(I4761,LEGEND!B:E,4,0)*(1-M4761)/1.2)</f>
        <v>1190</v>
      </c>
      <c r="M4761" s="57">
        <f>IF(AND(B4761&lt;&gt;"1_Электроинструмент",B4761&lt;&gt;"2_Садовая техника"),$J$5,IF($J$4&lt;=20%,$J$4,IFERROR(VLOOKUP(S4761,LEGEND!$L$2:$M$5,2,FALSE),$J$4)))</f>
        <v>0</v>
      </c>
      <c r="N4761" s="48" t="s">
        <v>60</v>
      </c>
      <c r="O4761" s="6" t="s">
        <v>42</v>
      </c>
      <c r="P4761" s="49" t="s">
        <v>66</v>
      </c>
      <c r="Q4761" s="49" t="s">
        <v>473</v>
      </c>
      <c r="R4761" s="6" t="s">
        <v>60</v>
      </c>
      <c r="S4761" s="49" t="s">
        <v>60</v>
      </c>
      <c r="T4761" s="73" t="str">
        <f>IF(_xlfn.XLOOKUP(I4761,LEGEND!B:B,LEGEND!H:H)&lt;&gt;"-",HYPERLINK(_xlfn.XLOOKUP(I4761,LEGEND!B:B,LEGEND!H:H),"link"),_xlfn.XLOOKUP(I4761,LEGEND!B:B,LEGEND!H:H))</f>
        <v>-</v>
      </c>
      <c r="U4761" s="73" t="str">
        <f>HYPERLINK(_xlfn.XLOOKUP(I4761,LEGEND!B:B,LEGEND!I:I))</f>
        <v>-</v>
      </c>
      <c r="V4761" s="51" t="s">
        <v>10493</v>
      </c>
      <c r="W4761" s="63" t="s">
        <v>71</v>
      </c>
      <c r="X4761" s="64">
        <v>21.8</v>
      </c>
      <c r="Y4761" s="64">
        <v>45</v>
      </c>
      <c r="Z4761" s="64">
        <v>138</v>
      </c>
      <c r="AA4761" s="84">
        <v>0.11899999999999999</v>
      </c>
      <c r="AB4761" s="85">
        <v>1</v>
      </c>
      <c r="AC4761" s="85">
        <v>1</v>
      </c>
    </row>
    <row r="4762" spans="1:29" ht="25.5">
      <c r="A4762" s="1"/>
      <c r="B4762" s="6" t="s">
        <v>9969</v>
      </c>
      <c r="C4762" s="6" t="s">
        <v>8778</v>
      </c>
      <c r="D4762" s="6" t="s">
        <v>10015</v>
      </c>
      <c r="E4762" s="49" t="s">
        <v>10016</v>
      </c>
      <c r="F4762" s="6" t="s">
        <v>60</v>
      </c>
      <c r="G4762" s="6" t="s">
        <v>60</v>
      </c>
      <c r="H4762" s="6" t="s">
        <v>60</v>
      </c>
      <c r="I4762" s="60" t="s">
        <v>10494</v>
      </c>
      <c r="J4762" s="49" t="s">
        <v>10495</v>
      </c>
      <c r="K4762" s="6" t="s">
        <v>10496</v>
      </c>
      <c r="L4762" s="29">
        <f>IF($J$6="с учетом НДС",VLOOKUP(I4762,LEGEND!B:E,4,0)*(1-M4762),VLOOKUP(I4762,LEGEND!B:E,4,0)*(1-M4762)/1.2)</f>
        <v>1190</v>
      </c>
      <c r="M4762" s="57">
        <f>IF(AND(B4762&lt;&gt;"1_Электроинструмент",B4762&lt;&gt;"2_Садовая техника"),$J$5,IF($J$4&lt;=20%,$J$4,IFERROR(VLOOKUP(S4762,LEGEND!$L$2:$M$5,2,FALSE),$J$4)))</f>
        <v>0</v>
      </c>
      <c r="N4762" s="48" t="s">
        <v>60</v>
      </c>
      <c r="O4762" s="6" t="s">
        <v>42</v>
      </c>
      <c r="P4762" s="49" t="s">
        <v>66</v>
      </c>
      <c r="Q4762" s="49" t="s">
        <v>473</v>
      </c>
      <c r="R4762" s="6" t="s">
        <v>60</v>
      </c>
      <c r="S4762" s="49" t="s">
        <v>60</v>
      </c>
      <c r="T4762" s="73" t="str">
        <f>IF(_xlfn.XLOOKUP(I4762,LEGEND!B:B,LEGEND!H:H)&lt;&gt;"-",HYPERLINK(_xlfn.XLOOKUP(I4762,LEGEND!B:B,LEGEND!H:H),"link"),_xlfn.XLOOKUP(I4762,LEGEND!B:B,LEGEND!H:H))</f>
        <v>-</v>
      </c>
      <c r="U4762" s="73" t="str">
        <f>HYPERLINK(_xlfn.XLOOKUP(I4762,LEGEND!B:B,LEGEND!I:I))</f>
        <v>-</v>
      </c>
      <c r="V4762" s="51" t="s">
        <v>10497</v>
      </c>
      <c r="W4762" s="63" t="s">
        <v>71</v>
      </c>
      <c r="X4762" s="64">
        <v>21.8</v>
      </c>
      <c r="Y4762" s="64">
        <v>45</v>
      </c>
      <c r="Z4762" s="64">
        <v>138</v>
      </c>
      <c r="AA4762" s="84">
        <v>0.123</v>
      </c>
      <c r="AB4762" s="85">
        <v>1</v>
      </c>
      <c r="AC4762" s="85">
        <v>1</v>
      </c>
    </row>
    <row r="4763" spans="1:29" ht="25.5">
      <c r="A4763" s="1"/>
      <c r="B4763" s="6" t="s">
        <v>9969</v>
      </c>
      <c r="C4763" s="6" t="s">
        <v>8778</v>
      </c>
      <c r="D4763" s="6" t="s">
        <v>10015</v>
      </c>
      <c r="E4763" s="49" t="s">
        <v>10016</v>
      </c>
      <c r="F4763" s="6" t="s">
        <v>60</v>
      </c>
      <c r="G4763" s="6" t="s">
        <v>60</v>
      </c>
      <c r="H4763" s="6" t="s">
        <v>60</v>
      </c>
      <c r="I4763" s="60" t="s">
        <v>10498</v>
      </c>
      <c r="J4763" s="49" t="s">
        <v>10499</v>
      </c>
      <c r="K4763" s="6" t="s">
        <v>10500</v>
      </c>
      <c r="L4763" s="29">
        <f>IF($J$6="с учетом НДС",VLOOKUP(I4763,LEGEND!B:E,4,0)*(1-M4763),VLOOKUP(I4763,LEGEND!B:E,4,0)*(1-M4763)/1.2)</f>
        <v>1190</v>
      </c>
      <c r="M4763" s="57">
        <f>IF(AND(B4763&lt;&gt;"1_Электроинструмент",B4763&lt;&gt;"2_Садовая техника"),$J$5,IF($J$4&lt;=20%,$J$4,IFERROR(VLOOKUP(S4763,LEGEND!$L$2:$M$5,2,FALSE),$J$4)))</f>
        <v>0</v>
      </c>
      <c r="N4763" s="48" t="s">
        <v>60</v>
      </c>
      <c r="O4763" s="6" t="s">
        <v>42</v>
      </c>
      <c r="P4763" s="49" t="s">
        <v>66</v>
      </c>
      <c r="Q4763" s="49" t="s">
        <v>473</v>
      </c>
      <c r="R4763" s="6" t="s">
        <v>60</v>
      </c>
      <c r="S4763" s="49" t="s">
        <v>60</v>
      </c>
      <c r="T4763" s="73" t="str">
        <f>IF(_xlfn.XLOOKUP(I4763,LEGEND!B:B,LEGEND!H:H)&lt;&gt;"-",HYPERLINK(_xlfn.XLOOKUP(I4763,LEGEND!B:B,LEGEND!H:H),"link"),_xlfn.XLOOKUP(I4763,LEGEND!B:B,LEGEND!H:H))</f>
        <v>-</v>
      </c>
      <c r="U4763" s="73" t="str">
        <f>HYPERLINK(_xlfn.XLOOKUP(I4763,LEGEND!B:B,LEGEND!I:I))</f>
        <v>-</v>
      </c>
      <c r="V4763" s="51" t="s">
        <v>10501</v>
      </c>
      <c r="W4763" s="63" t="s">
        <v>71</v>
      </c>
      <c r="X4763" s="64">
        <v>21.8</v>
      </c>
      <c r="Y4763" s="64">
        <v>45</v>
      </c>
      <c r="Z4763" s="64">
        <v>138</v>
      </c>
      <c r="AA4763" s="84">
        <v>0.127</v>
      </c>
      <c r="AB4763" s="85">
        <v>1</v>
      </c>
      <c r="AC4763" s="85">
        <v>1</v>
      </c>
    </row>
    <row r="4764" spans="1:29" ht="25.5">
      <c r="A4764" s="1"/>
      <c r="B4764" s="6" t="s">
        <v>9969</v>
      </c>
      <c r="C4764" s="6" t="s">
        <v>8778</v>
      </c>
      <c r="D4764" s="6" t="s">
        <v>10015</v>
      </c>
      <c r="E4764" s="49" t="s">
        <v>10016</v>
      </c>
      <c r="F4764" s="6" t="s">
        <v>60</v>
      </c>
      <c r="G4764" s="6" t="s">
        <v>60</v>
      </c>
      <c r="H4764" s="6" t="s">
        <v>60</v>
      </c>
      <c r="I4764" s="60" t="s">
        <v>10502</v>
      </c>
      <c r="J4764" s="49" t="s">
        <v>10503</v>
      </c>
      <c r="K4764" s="6" t="s">
        <v>10504</v>
      </c>
      <c r="L4764" s="29">
        <f>IF($J$6="с учетом НДС",VLOOKUP(I4764,LEGEND!B:E,4,0)*(1-M4764),VLOOKUP(I4764,LEGEND!B:E,4,0)*(1-M4764)/1.2)</f>
        <v>1190</v>
      </c>
      <c r="M4764" s="57">
        <f>IF(AND(B4764&lt;&gt;"1_Электроинструмент",B4764&lt;&gt;"2_Садовая техника"),$J$5,IF($J$4&lt;=20%,$J$4,IFERROR(VLOOKUP(S4764,LEGEND!$L$2:$M$5,2,FALSE),$J$4)))</f>
        <v>0</v>
      </c>
      <c r="N4764" s="48" t="s">
        <v>60</v>
      </c>
      <c r="O4764" s="6" t="s">
        <v>42</v>
      </c>
      <c r="P4764" s="49" t="s">
        <v>66</v>
      </c>
      <c r="Q4764" s="49" t="s">
        <v>473</v>
      </c>
      <c r="R4764" s="6" t="s">
        <v>60</v>
      </c>
      <c r="S4764" s="49" t="s">
        <v>60</v>
      </c>
      <c r="T4764" s="73" t="str">
        <f>IF(_xlfn.XLOOKUP(I4764,LEGEND!B:B,LEGEND!H:H)&lt;&gt;"-",HYPERLINK(_xlfn.XLOOKUP(I4764,LEGEND!B:B,LEGEND!H:H),"link"),_xlfn.XLOOKUP(I4764,LEGEND!B:B,LEGEND!H:H))</f>
        <v>-</v>
      </c>
      <c r="U4764" s="73" t="str">
        <f>HYPERLINK(_xlfn.XLOOKUP(I4764,LEGEND!B:B,LEGEND!I:I))</f>
        <v>-</v>
      </c>
      <c r="V4764" s="51" t="s">
        <v>10505</v>
      </c>
      <c r="W4764" s="63" t="s">
        <v>71</v>
      </c>
      <c r="X4764" s="64">
        <v>21.8</v>
      </c>
      <c r="Y4764" s="64">
        <v>45</v>
      </c>
      <c r="Z4764" s="64">
        <v>138</v>
      </c>
      <c r="AA4764" s="84">
        <v>0.129</v>
      </c>
      <c r="AB4764" s="85">
        <v>1</v>
      </c>
      <c r="AC4764" s="85">
        <v>1</v>
      </c>
    </row>
    <row r="4765" spans="1:29" ht="25.5">
      <c r="A4765" s="1"/>
      <c r="B4765" s="6" t="s">
        <v>9969</v>
      </c>
      <c r="C4765" s="6" t="s">
        <v>8778</v>
      </c>
      <c r="D4765" s="6" t="s">
        <v>10015</v>
      </c>
      <c r="E4765" s="49" t="s">
        <v>10016</v>
      </c>
      <c r="F4765" s="6" t="s">
        <v>60</v>
      </c>
      <c r="G4765" s="6" t="s">
        <v>60</v>
      </c>
      <c r="H4765" s="6" t="s">
        <v>60</v>
      </c>
      <c r="I4765" s="60" t="s">
        <v>10506</v>
      </c>
      <c r="J4765" s="49" t="s">
        <v>10507</v>
      </c>
      <c r="K4765" s="6" t="s">
        <v>10508</v>
      </c>
      <c r="L4765" s="29">
        <f>IF($J$6="с учетом НДС",VLOOKUP(I4765,LEGEND!B:E,4,0)*(1-M4765),VLOOKUP(I4765,LEGEND!B:E,4,0)*(1-M4765)/1.2)</f>
        <v>1190</v>
      </c>
      <c r="M4765" s="57">
        <f>IF(AND(B4765&lt;&gt;"1_Электроинструмент",B4765&lt;&gt;"2_Садовая техника"),$J$5,IF($J$4&lt;=20%,$J$4,IFERROR(VLOOKUP(S4765,LEGEND!$L$2:$M$5,2,FALSE),$J$4)))</f>
        <v>0</v>
      </c>
      <c r="N4765" s="48" t="s">
        <v>60</v>
      </c>
      <c r="O4765" s="6" t="s">
        <v>42</v>
      </c>
      <c r="P4765" s="49" t="s">
        <v>66</v>
      </c>
      <c r="Q4765" s="49" t="s">
        <v>473</v>
      </c>
      <c r="R4765" s="6" t="s">
        <v>60</v>
      </c>
      <c r="S4765" s="49" t="s">
        <v>60</v>
      </c>
      <c r="T4765" s="73" t="str">
        <f>IF(_xlfn.XLOOKUP(I4765,LEGEND!B:B,LEGEND!H:H)&lt;&gt;"-",HYPERLINK(_xlfn.XLOOKUP(I4765,LEGEND!B:B,LEGEND!H:H),"link"),_xlfn.XLOOKUP(I4765,LEGEND!B:B,LEGEND!H:H))</f>
        <v>-</v>
      </c>
      <c r="U4765" s="73" t="str">
        <f>HYPERLINK(_xlfn.XLOOKUP(I4765,LEGEND!B:B,LEGEND!I:I))</f>
        <v>-</v>
      </c>
      <c r="V4765" s="51" t="s">
        <v>10509</v>
      </c>
      <c r="W4765" s="63" t="s">
        <v>71</v>
      </c>
      <c r="X4765" s="64">
        <v>21.8</v>
      </c>
      <c r="Y4765" s="64">
        <v>45</v>
      </c>
      <c r="Z4765" s="64">
        <v>138</v>
      </c>
      <c r="AA4765" s="84">
        <v>0.122</v>
      </c>
      <c r="AB4765" s="85">
        <v>1</v>
      </c>
      <c r="AC4765" s="85">
        <v>1</v>
      </c>
    </row>
    <row r="4766" spans="1:29" ht="25.5">
      <c r="A4766" s="1"/>
      <c r="B4766" s="6" t="s">
        <v>9969</v>
      </c>
      <c r="C4766" s="6" t="s">
        <v>8778</v>
      </c>
      <c r="D4766" s="6" t="s">
        <v>10015</v>
      </c>
      <c r="E4766" s="49" t="s">
        <v>10016</v>
      </c>
      <c r="F4766" s="6" t="s">
        <v>60</v>
      </c>
      <c r="G4766" s="6" t="s">
        <v>60</v>
      </c>
      <c r="H4766" s="6" t="s">
        <v>60</v>
      </c>
      <c r="I4766" s="60" t="s">
        <v>10510</v>
      </c>
      <c r="J4766" s="49" t="s">
        <v>10511</v>
      </c>
      <c r="K4766" s="6" t="s">
        <v>10512</v>
      </c>
      <c r="L4766" s="29">
        <f>IF($J$6="с учетом НДС",VLOOKUP(I4766,LEGEND!B:E,4,0)*(1-M4766),VLOOKUP(I4766,LEGEND!B:E,4,0)*(1-M4766)/1.2)</f>
        <v>1190</v>
      </c>
      <c r="M4766" s="57">
        <f>IF(AND(B4766&lt;&gt;"1_Электроинструмент",B4766&lt;&gt;"2_Садовая техника"),$J$5,IF($J$4&lt;=20%,$J$4,IFERROR(VLOOKUP(S4766,LEGEND!$L$2:$M$5,2,FALSE),$J$4)))</f>
        <v>0</v>
      </c>
      <c r="N4766" s="48" t="s">
        <v>60</v>
      </c>
      <c r="O4766" s="6" t="s">
        <v>42</v>
      </c>
      <c r="P4766" s="49" t="s">
        <v>66</v>
      </c>
      <c r="Q4766" s="49" t="s">
        <v>473</v>
      </c>
      <c r="R4766" s="6" t="s">
        <v>60</v>
      </c>
      <c r="S4766" s="49" t="s">
        <v>60</v>
      </c>
      <c r="T4766" s="73" t="str">
        <f>IF(_xlfn.XLOOKUP(I4766,LEGEND!B:B,LEGEND!H:H)&lt;&gt;"-",HYPERLINK(_xlfn.XLOOKUP(I4766,LEGEND!B:B,LEGEND!H:H),"link"),_xlfn.XLOOKUP(I4766,LEGEND!B:B,LEGEND!H:H))</f>
        <v>-</v>
      </c>
      <c r="U4766" s="73" t="str">
        <f>HYPERLINK(_xlfn.XLOOKUP(I4766,LEGEND!B:B,LEGEND!I:I))</f>
        <v>-</v>
      </c>
      <c r="V4766" s="51" t="s">
        <v>10513</v>
      </c>
      <c r="W4766" s="63" t="s">
        <v>71</v>
      </c>
      <c r="X4766" s="64">
        <v>45</v>
      </c>
      <c r="Y4766" s="64">
        <v>23.8</v>
      </c>
      <c r="Z4766" s="64">
        <v>138</v>
      </c>
      <c r="AA4766" s="84">
        <v>0.14699999999999999</v>
      </c>
      <c r="AB4766" s="85">
        <v>1</v>
      </c>
      <c r="AC4766" s="85">
        <v>1</v>
      </c>
    </row>
    <row r="4767" spans="1:29" ht="25.5">
      <c r="A4767" s="1"/>
      <c r="B4767" s="6" t="s">
        <v>9969</v>
      </c>
      <c r="C4767" s="6" t="s">
        <v>8778</v>
      </c>
      <c r="D4767" s="6" t="s">
        <v>10015</v>
      </c>
      <c r="E4767" s="49" t="s">
        <v>10016</v>
      </c>
      <c r="F4767" s="6" t="s">
        <v>60</v>
      </c>
      <c r="G4767" s="6" t="s">
        <v>60</v>
      </c>
      <c r="H4767" s="6" t="s">
        <v>60</v>
      </c>
      <c r="I4767" s="60" t="s">
        <v>10478</v>
      </c>
      <c r="J4767" s="49" t="s">
        <v>10479</v>
      </c>
      <c r="K4767" s="6" t="s">
        <v>10480</v>
      </c>
      <c r="L4767" s="29">
        <f>IF($J$6="с учетом НДС",VLOOKUP(I4767,LEGEND!B:E,4,0)*(1-M4767),VLOOKUP(I4767,LEGEND!B:E,4,0)*(1-M4767)/1.2)</f>
        <v>1220</v>
      </c>
      <c r="M4767" s="57">
        <f>IF(AND(B4767&lt;&gt;"1_Электроинструмент",B4767&lt;&gt;"2_Садовая техника"),$J$5,IF($J$4&lt;=20%,$J$4,IFERROR(VLOOKUP(S4767,LEGEND!$L$2:$M$5,2,FALSE),$J$4)))</f>
        <v>0</v>
      </c>
      <c r="N4767" s="48" t="s">
        <v>60</v>
      </c>
      <c r="O4767" s="6" t="s">
        <v>42</v>
      </c>
      <c r="P4767" s="49" t="s">
        <v>66</v>
      </c>
      <c r="Q4767" s="49" t="s">
        <v>473</v>
      </c>
      <c r="R4767" s="6" t="s">
        <v>60</v>
      </c>
      <c r="S4767" s="49" t="s">
        <v>60</v>
      </c>
      <c r="T4767" s="73" t="str">
        <f>IF(_xlfn.XLOOKUP(I4767,LEGEND!B:B,LEGEND!H:H)&lt;&gt;"-",HYPERLINK(_xlfn.XLOOKUP(I4767,LEGEND!B:B,LEGEND!H:H),"link"),_xlfn.XLOOKUP(I4767,LEGEND!B:B,LEGEND!H:H))</f>
        <v>-</v>
      </c>
      <c r="U4767" s="73" t="str">
        <f>HYPERLINK(_xlfn.XLOOKUP(I4767,LEGEND!B:B,LEGEND!I:I))</f>
        <v>-</v>
      </c>
      <c r="V4767" s="51" t="s">
        <v>10481</v>
      </c>
      <c r="W4767" s="63" t="s">
        <v>71</v>
      </c>
      <c r="X4767" s="64">
        <v>45.8</v>
      </c>
      <c r="Y4767" s="64">
        <v>45.8</v>
      </c>
      <c r="Z4767" s="64">
        <v>48</v>
      </c>
      <c r="AA4767" s="84">
        <v>0.36399999999999999</v>
      </c>
      <c r="AB4767" s="85">
        <v>1</v>
      </c>
      <c r="AC4767" s="85">
        <v>1</v>
      </c>
    </row>
    <row r="4768" spans="1:29" ht="25.5">
      <c r="A4768" s="1"/>
      <c r="B4768" s="6" t="s">
        <v>9969</v>
      </c>
      <c r="C4768" s="6" t="s">
        <v>8778</v>
      </c>
      <c r="D4768" s="6" t="s">
        <v>10015</v>
      </c>
      <c r="E4768" s="49" t="s">
        <v>10016</v>
      </c>
      <c r="F4768" s="6" t="s">
        <v>60</v>
      </c>
      <c r="G4768" s="6" t="s">
        <v>60</v>
      </c>
      <c r="H4768" s="6" t="s">
        <v>60</v>
      </c>
      <c r="I4768" s="60" t="s">
        <v>10514</v>
      </c>
      <c r="J4768" s="49" t="s">
        <v>10515</v>
      </c>
      <c r="K4768" s="6" t="s">
        <v>10516</v>
      </c>
      <c r="L4768" s="29">
        <f>IF($J$6="с учетом НДС",VLOOKUP(I4768,LEGEND!B:E,4,0)*(1-M4768),VLOOKUP(I4768,LEGEND!B:E,4,0)*(1-M4768)/1.2)</f>
        <v>1290</v>
      </c>
      <c r="M4768" s="57">
        <f>IF(AND(B4768&lt;&gt;"1_Электроинструмент",B4768&lt;&gt;"2_Садовая техника"),$J$5,IF($J$4&lt;=20%,$J$4,IFERROR(VLOOKUP(S4768,LEGEND!$L$2:$M$5,2,FALSE),$J$4)))</f>
        <v>0</v>
      </c>
      <c r="N4768" s="48" t="s">
        <v>60</v>
      </c>
      <c r="O4768" s="6" t="s">
        <v>42</v>
      </c>
      <c r="P4768" s="49" t="s">
        <v>66</v>
      </c>
      <c r="Q4768" s="49" t="s">
        <v>473</v>
      </c>
      <c r="R4768" s="6" t="s">
        <v>60</v>
      </c>
      <c r="S4768" s="49" t="s">
        <v>60</v>
      </c>
      <c r="T4768" s="73" t="str">
        <f>IF(_xlfn.XLOOKUP(I4768,LEGEND!B:B,LEGEND!H:H)&lt;&gt;"-",HYPERLINK(_xlfn.XLOOKUP(I4768,LEGEND!B:B,LEGEND!H:H),"link"),_xlfn.XLOOKUP(I4768,LEGEND!B:B,LEGEND!H:H))</f>
        <v>-</v>
      </c>
      <c r="U4768" s="73" t="str">
        <f>HYPERLINK(_xlfn.XLOOKUP(I4768,LEGEND!B:B,LEGEND!I:I))</f>
        <v>-</v>
      </c>
      <c r="V4768" s="51" t="s">
        <v>10517</v>
      </c>
      <c r="W4768" s="63" t="s">
        <v>71</v>
      </c>
      <c r="X4768" s="64">
        <v>45</v>
      </c>
      <c r="Y4768" s="64">
        <v>25.8</v>
      </c>
      <c r="Z4768" s="64">
        <v>138</v>
      </c>
      <c r="AA4768" s="84">
        <v>0.17899999999999999</v>
      </c>
      <c r="AB4768" s="85">
        <v>1</v>
      </c>
      <c r="AC4768" s="85">
        <v>1</v>
      </c>
    </row>
    <row r="4769" spans="1:29" ht="25.5">
      <c r="A4769" s="1"/>
      <c r="B4769" s="6" t="s">
        <v>9969</v>
      </c>
      <c r="C4769" s="6" t="s">
        <v>8778</v>
      </c>
      <c r="D4769" s="6" t="s">
        <v>10015</v>
      </c>
      <c r="E4769" s="49" t="s">
        <v>10016</v>
      </c>
      <c r="F4769" s="6" t="s">
        <v>60</v>
      </c>
      <c r="G4769" s="6" t="s">
        <v>60</v>
      </c>
      <c r="H4769" s="6" t="s">
        <v>60</v>
      </c>
      <c r="I4769" s="60" t="s">
        <v>10518</v>
      </c>
      <c r="J4769" s="49" t="s">
        <v>10519</v>
      </c>
      <c r="K4769" s="6" t="s">
        <v>10520</v>
      </c>
      <c r="L4769" s="29">
        <f>IF($J$6="с учетом НДС",VLOOKUP(I4769,LEGEND!B:E,4,0)*(1-M4769),VLOOKUP(I4769,LEGEND!B:E,4,0)*(1-M4769)/1.2)</f>
        <v>1290</v>
      </c>
      <c r="M4769" s="57">
        <f>IF(AND(B4769&lt;&gt;"1_Электроинструмент",B4769&lt;&gt;"2_Садовая техника"),$J$5,IF($J$4&lt;=20%,$J$4,IFERROR(VLOOKUP(S4769,LEGEND!$L$2:$M$5,2,FALSE),$J$4)))</f>
        <v>0</v>
      </c>
      <c r="N4769" s="48" t="s">
        <v>60</v>
      </c>
      <c r="O4769" s="6" t="s">
        <v>42</v>
      </c>
      <c r="P4769" s="49" t="s">
        <v>66</v>
      </c>
      <c r="Q4769" s="49" t="s">
        <v>473</v>
      </c>
      <c r="R4769" s="6" t="s">
        <v>60</v>
      </c>
      <c r="S4769" s="49" t="s">
        <v>60</v>
      </c>
      <c r="T4769" s="73" t="str">
        <f>IF(_xlfn.XLOOKUP(I4769,LEGEND!B:B,LEGEND!H:H)&lt;&gt;"-",HYPERLINK(_xlfn.XLOOKUP(I4769,LEGEND!B:B,LEGEND!H:H),"link"),_xlfn.XLOOKUP(I4769,LEGEND!B:B,LEGEND!H:H))</f>
        <v>-</v>
      </c>
      <c r="U4769" s="73" t="str">
        <f>HYPERLINK(_xlfn.XLOOKUP(I4769,LEGEND!B:B,LEGEND!I:I))</f>
        <v>-</v>
      </c>
      <c r="V4769" s="51" t="s">
        <v>10521</v>
      </c>
      <c r="W4769" s="63" t="s">
        <v>71</v>
      </c>
      <c r="X4769" s="64">
        <v>45</v>
      </c>
      <c r="Y4769" s="64">
        <v>25.8</v>
      </c>
      <c r="Z4769" s="64">
        <v>138</v>
      </c>
      <c r="AA4769" s="84">
        <v>0.17199999999999999</v>
      </c>
      <c r="AB4769" s="85">
        <v>1</v>
      </c>
      <c r="AC4769" s="85">
        <v>1</v>
      </c>
    </row>
    <row r="4770" spans="1:29" ht="25.5">
      <c r="A4770" s="1"/>
      <c r="B4770" s="6" t="s">
        <v>9969</v>
      </c>
      <c r="C4770" s="6" t="s">
        <v>8778</v>
      </c>
      <c r="D4770" s="6" t="s">
        <v>10015</v>
      </c>
      <c r="E4770" s="49" t="s">
        <v>10016</v>
      </c>
      <c r="F4770" s="6" t="s">
        <v>60</v>
      </c>
      <c r="G4770" s="6" t="s">
        <v>60</v>
      </c>
      <c r="H4770" s="6" t="s">
        <v>60</v>
      </c>
      <c r="I4770" s="60" t="s">
        <v>10522</v>
      </c>
      <c r="J4770" s="49" t="s">
        <v>10523</v>
      </c>
      <c r="K4770" s="6" t="s">
        <v>10524</v>
      </c>
      <c r="L4770" s="29">
        <f>IF($J$6="с учетом НДС",VLOOKUP(I4770,LEGEND!B:E,4,0)*(1-M4770),VLOOKUP(I4770,LEGEND!B:E,4,0)*(1-M4770)/1.2)</f>
        <v>1400</v>
      </c>
      <c r="M4770" s="57">
        <f>IF(AND(B4770&lt;&gt;"1_Электроинструмент",B4770&lt;&gt;"2_Садовая техника"),$J$5,IF($J$4&lt;=20%,$J$4,IFERROR(VLOOKUP(S4770,LEGEND!$L$2:$M$5,2,FALSE),$J$4)))</f>
        <v>0</v>
      </c>
      <c r="N4770" s="48" t="s">
        <v>60</v>
      </c>
      <c r="O4770" s="6" t="s">
        <v>42</v>
      </c>
      <c r="P4770" s="49" t="s">
        <v>66</v>
      </c>
      <c r="Q4770" s="49" t="s">
        <v>473</v>
      </c>
      <c r="R4770" s="6" t="s">
        <v>60</v>
      </c>
      <c r="S4770" s="49" t="s">
        <v>60</v>
      </c>
      <c r="T4770" s="73" t="str">
        <f>IF(_xlfn.XLOOKUP(I4770,LEGEND!B:B,LEGEND!H:H)&lt;&gt;"-",HYPERLINK(_xlfn.XLOOKUP(I4770,LEGEND!B:B,LEGEND!H:H),"link"),_xlfn.XLOOKUP(I4770,LEGEND!B:B,LEGEND!H:H))</f>
        <v>-</v>
      </c>
      <c r="U4770" s="73" t="str">
        <f>HYPERLINK(_xlfn.XLOOKUP(I4770,LEGEND!B:B,LEGEND!I:I))</f>
        <v>-</v>
      </c>
      <c r="V4770" s="51" t="s">
        <v>10525</v>
      </c>
      <c r="W4770" s="63" t="s">
        <v>71</v>
      </c>
      <c r="X4770" s="64">
        <v>27.8</v>
      </c>
      <c r="Y4770" s="64">
        <v>27.8</v>
      </c>
      <c r="Z4770" s="64">
        <v>78</v>
      </c>
      <c r="AA4770" s="84">
        <v>0.187</v>
      </c>
      <c r="AB4770" s="85">
        <v>1</v>
      </c>
      <c r="AC4770" s="85">
        <v>1</v>
      </c>
    </row>
    <row r="4771" spans="1:29" ht="25.5">
      <c r="A4771" s="1"/>
      <c r="B4771" s="6" t="s">
        <v>9969</v>
      </c>
      <c r="C4771" s="6" t="s">
        <v>8778</v>
      </c>
      <c r="D4771" s="6" t="s">
        <v>10015</v>
      </c>
      <c r="E4771" s="49" t="s">
        <v>10016</v>
      </c>
      <c r="F4771" s="6" t="s">
        <v>60</v>
      </c>
      <c r="G4771" s="6" t="s">
        <v>60</v>
      </c>
      <c r="H4771" s="6" t="s">
        <v>60</v>
      </c>
      <c r="I4771" s="60" t="s">
        <v>10526</v>
      </c>
      <c r="J4771" s="49" t="s">
        <v>10527</v>
      </c>
      <c r="K4771" s="6" t="s">
        <v>10528</v>
      </c>
      <c r="L4771" s="29">
        <f>IF($J$6="с учетом НДС",VLOOKUP(I4771,LEGEND!B:E,4,0)*(1-M4771),VLOOKUP(I4771,LEGEND!B:E,4,0)*(1-M4771)/1.2)</f>
        <v>1400</v>
      </c>
      <c r="M4771" s="57">
        <f>IF(AND(B4771&lt;&gt;"1_Электроинструмент",B4771&lt;&gt;"2_Садовая техника"),$J$5,IF($J$4&lt;=20%,$J$4,IFERROR(VLOOKUP(S4771,LEGEND!$L$2:$M$5,2,FALSE),$J$4)))</f>
        <v>0</v>
      </c>
      <c r="N4771" s="48" t="s">
        <v>60</v>
      </c>
      <c r="O4771" s="6" t="s">
        <v>42</v>
      </c>
      <c r="P4771" s="49" t="s">
        <v>66</v>
      </c>
      <c r="Q4771" s="49" t="s">
        <v>473</v>
      </c>
      <c r="R4771" s="6" t="s">
        <v>60</v>
      </c>
      <c r="S4771" s="49" t="s">
        <v>60</v>
      </c>
      <c r="T4771" s="73" t="str">
        <f>IF(_xlfn.XLOOKUP(I4771,LEGEND!B:B,LEGEND!H:H)&lt;&gt;"-",HYPERLINK(_xlfn.XLOOKUP(I4771,LEGEND!B:B,LEGEND!H:H),"link"),_xlfn.XLOOKUP(I4771,LEGEND!B:B,LEGEND!H:H))</f>
        <v>-</v>
      </c>
      <c r="U4771" s="73" t="str">
        <f>HYPERLINK(_xlfn.XLOOKUP(I4771,LEGEND!B:B,LEGEND!I:I))</f>
        <v>-</v>
      </c>
      <c r="V4771" s="51" t="s">
        <v>10529</v>
      </c>
      <c r="W4771" s="63" t="s">
        <v>71</v>
      </c>
      <c r="X4771" s="64">
        <v>27.8</v>
      </c>
      <c r="Y4771" s="64">
        <v>27.8</v>
      </c>
      <c r="Z4771" s="64">
        <v>78</v>
      </c>
      <c r="AA4771" s="84">
        <v>0.17799999999999999</v>
      </c>
      <c r="AB4771" s="85">
        <v>1</v>
      </c>
      <c r="AC4771" s="85">
        <v>1</v>
      </c>
    </row>
    <row r="4772" spans="1:29" ht="25.5">
      <c r="A4772" s="1"/>
      <c r="B4772" s="6" t="s">
        <v>9969</v>
      </c>
      <c r="C4772" s="6" t="s">
        <v>8778</v>
      </c>
      <c r="D4772" s="6" t="s">
        <v>10015</v>
      </c>
      <c r="E4772" s="49" t="s">
        <v>10016</v>
      </c>
      <c r="F4772" s="6" t="s">
        <v>60</v>
      </c>
      <c r="G4772" s="6" t="s">
        <v>60</v>
      </c>
      <c r="H4772" s="6" t="s">
        <v>60</v>
      </c>
      <c r="I4772" s="60" t="s">
        <v>10530</v>
      </c>
      <c r="J4772" s="49" t="s">
        <v>10531</v>
      </c>
      <c r="K4772" s="6" t="s">
        <v>10532</v>
      </c>
      <c r="L4772" s="29">
        <f>IF($J$6="с учетом НДС",VLOOKUP(I4772,LEGEND!B:E,4,0)*(1-M4772),VLOOKUP(I4772,LEGEND!B:E,4,0)*(1-M4772)/1.2)</f>
        <v>1450</v>
      </c>
      <c r="M4772" s="57">
        <f>IF(AND(B4772&lt;&gt;"1_Электроинструмент",B4772&lt;&gt;"2_Садовая техника"),$J$5,IF($J$4&lt;=20%,$J$4,IFERROR(VLOOKUP(S4772,LEGEND!$L$2:$M$5,2,FALSE),$J$4)))</f>
        <v>0</v>
      </c>
      <c r="N4772" s="48" t="s">
        <v>60</v>
      </c>
      <c r="O4772" s="6" t="s">
        <v>42</v>
      </c>
      <c r="P4772" s="49" t="s">
        <v>66</v>
      </c>
      <c r="Q4772" s="49" t="s">
        <v>473</v>
      </c>
      <c r="R4772" s="6" t="s">
        <v>60</v>
      </c>
      <c r="S4772" s="49" t="s">
        <v>60</v>
      </c>
      <c r="T4772" s="73" t="str">
        <f>IF(_xlfn.XLOOKUP(I4772,LEGEND!B:B,LEGEND!H:H)&lt;&gt;"-",HYPERLINK(_xlfn.XLOOKUP(I4772,LEGEND!B:B,LEGEND!H:H),"link"),_xlfn.XLOOKUP(I4772,LEGEND!B:B,LEGEND!H:H))</f>
        <v>-</v>
      </c>
      <c r="U4772" s="73" t="str">
        <f>HYPERLINK(_xlfn.XLOOKUP(I4772,LEGEND!B:B,LEGEND!I:I))</f>
        <v>-</v>
      </c>
      <c r="V4772" s="51" t="s">
        <v>10533</v>
      </c>
      <c r="W4772" s="63" t="s">
        <v>71</v>
      </c>
      <c r="X4772" s="64">
        <v>29.8</v>
      </c>
      <c r="Y4772" s="64">
        <v>29.8</v>
      </c>
      <c r="Z4772" s="64">
        <v>78</v>
      </c>
      <c r="AA4772" s="84">
        <v>0.20799999999999999</v>
      </c>
      <c r="AB4772" s="85">
        <v>1</v>
      </c>
      <c r="AC4772" s="85">
        <v>1</v>
      </c>
    </row>
    <row r="4773" spans="1:29" ht="25.5">
      <c r="A4773" s="1"/>
      <c r="B4773" s="6" t="s">
        <v>9969</v>
      </c>
      <c r="C4773" s="6" t="s">
        <v>8778</v>
      </c>
      <c r="D4773" s="6" t="s">
        <v>10015</v>
      </c>
      <c r="E4773" s="49" t="s">
        <v>10016</v>
      </c>
      <c r="F4773" s="6" t="s">
        <v>60</v>
      </c>
      <c r="G4773" s="6" t="s">
        <v>60</v>
      </c>
      <c r="H4773" s="6" t="s">
        <v>60</v>
      </c>
      <c r="I4773" s="60" t="s">
        <v>10534</v>
      </c>
      <c r="J4773" s="49" t="s">
        <v>10535</v>
      </c>
      <c r="K4773" s="6" t="s">
        <v>10536</v>
      </c>
      <c r="L4773" s="29">
        <f>IF($J$6="с учетом НДС",VLOOKUP(I4773,LEGEND!B:E,4,0)*(1-M4773),VLOOKUP(I4773,LEGEND!B:E,4,0)*(1-M4773)/1.2)</f>
        <v>1450</v>
      </c>
      <c r="M4773" s="57">
        <f>IF(AND(B4773&lt;&gt;"1_Электроинструмент",B4773&lt;&gt;"2_Садовая техника"),$J$5,IF($J$4&lt;=20%,$J$4,IFERROR(VLOOKUP(S4773,LEGEND!$L$2:$M$5,2,FALSE),$J$4)))</f>
        <v>0</v>
      </c>
      <c r="N4773" s="48" t="s">
        <v>60</v>
      </c>
      <c r="O4773" s="6" t="s">
        <v>42</v>
      </c>
      <c r="P4773" s="49" t="s">
        <v>66</v>
      </c>
      <c r="Q4773" s="49" t="s">
        <v>473</v>
      </c>
      <c r="R4773" s="6" t="s">
        <v>60</v>
      </c>
      <c r="S4773" s="49" t="s">
        <v>60</v>
      </c>
      <c r="T4773" s="73" t="str">
        <f>IF(_xlfn.XLOOKUP(I4773,LEGEND!B:B,LEGEND!H:H)&lt;&gt;"-",HYPERLINK(_xlfn.XLOOKUP(I4773,LEGEND!B:B,LEGEND!H:H),"link"),_xlfn.XLOOKUP(I4773,LEGEND!B:B,LEGEND!H:H))</f>
        <v>-</v>
      </c>
      <c r="U4773" s="73" t="str">
        <f>HYPERLINK(_xlfn.XLOOKUP(I4773,LEGEND!B:B,LEGEND!I:I))</f>
        <v>-</v>
      </c>
      <c r="V4773" s="51" t="s">
        <v>10537</v>
      </c>
      <c r="W4773" s="63" t="s">
        <v>71</v>
      </c>
      <c r="X4773" s="64">
        <v>31.8</v>
      </c>
      <c r="Y4773" s="64">
        <v>31.8</v>
      </c>
      <c r="Z4773" s="64">
        <v>78</v>
      </c>
      <c r="AA4773" s="84">
        <v>0.26800000000000002</v>
      </c>
      <c r="AB4773" s="85">
        <v>1</v>
      </c>
      <c r="AC4773" s="85">
        <v>1</v>
      </c>
    </row>
    <row r="4774" spans="1:29" ht="25.5">
      <c r="A4774" s="1"/>
      <c r="B4774" s="6" t="s">
        <v>9969</v>
      </c>
      <c r="C4774" s="6" t="s">
        <v>8778</v>
      </c>
      <c r="D4774" s="6" t="s">
        <v>10015</v>
      </c>
      <c r="E4774" s="49" t="s">
        <v>10016</v>
      </c>
      <c r="F4774" s="6" t="s">
        <v>60</v>
      </c>
      <c r="G4774" s="6" t="s">
        <v>60</v>
      </c>
      <c r="H4774" s="6" t="s">
        <v>60</v>
      </c>
      <c r="I4774" s="60" t="s">
        <v>10538</v>
      </c>
      <c r="J4774" s="49" t="s">
        <v>10539</v>
      </c>
      <c r="K4774" s="6" t="s">
        <v>10540</v>
      </c>
      <c r="L4774" s="29">
        <f>IF($J$6="с учетом НДС",VLOOKUP(I4774,LEGEND!B:E,4,0)*(1-M4774),VLOOKUP(I4774,LEGEND!B:E,4,0)*(1-M4774)/1.2)</f>
        <v>1450</v>
      </c>
      <c r="M4774" s="57">
        <f>IF(AND(B4774&lt;&gt;"1_Электроинструмент",B4774&lt;&gt;"2_Садовая техника"),$J$5,IF($J$4&lt;=20%,$J$4,IFERROR(VLOOKUP(S4774,LEGEND!$L$2:$M$5,2,FALSE),$J$4)))</f>
        <v>0</v>
      </c>
      <c r="N4774" s="48" t="s">
        <v>60</v>
      </c>
      <c r="O4774" s="6" t="s">
        <v>42</v>
      </c>
      <c r="P4774" s="49" t="s">
        <v>66</v>
      </c>
      <c r="Q4774" s="49" t="s">
        <v>473</v>
      </c>
      <c r="R4774" s="6" t="s">
        <v>60</v>
      </c>
      <c r="S4774" s="49" t="s">
        <v>60</v>
      </c>
      <c r="T4774" s="73" t="str">
        <f>IF(_xlfn.XLOOKUP(I4774,LEGEND!B:B,LEGEND!H:H)&lt;&gt;"-",HYPERLINK(_xlfn.XLOOKUP(I4774,LEGEND!B:B,LEGEND!H:H),"link"),_xlfn.XLOOKUP(I4774,LEGEND!B:B,LEGEND!H:H))</f>
        <v>-</v>
      </c>
      <c r="U4774" s="73" t="str">
        <f>HYPERLINK(_xlfn.XLOOKUP(I4774,LEGEND!B:B,LEGEND!I:I))</f>
        <v>-</v>
      </c>
      <c r="V4774" s="51" t="s">
        <v>10541</v>
      </c>
      <c r="W4774" s="63" t="s">
        <v>71</v>
      </c>
      <c r="X4774" s="64">
        <v>31.8</v>
      </c>
      <c r="Y4774" s="64">
        <v>31.8</v>
      </c>
      <c r="Z4774" s="64">
        <v>78</v>
      </c>
      <c r="AA4774" s="84">
        <v>0.25700000000000001</v>
      </c>
      <c r="AB4774" s="85">
        <v>1</v>
      </c>
      <c r="AC4774" s="85">
        <v>1</v>
      </c>
    </row>
    <row r="4775" spans="1:29" ht="25.5">
      <c r="A4775" s="1"/>
      <c r="B4775" s="6" t="s">
        <v>9969</v>
      </c>
      <c r="C4775" s="6" t="s">
        <v>8778</v>
      </c>
      <c r="D4775" s="6" t="s">
        <v>10015</v>
      </c>
      <c r="E4775" s="49" t="s">
        <v>10016</v>
      </c>
      <c r="F4775" s="6" t="s">
        <v>60</v>
      </c>
      <c r="G4775" s="6" t="s">
        <v>60</v>
      </c>
      <c r="H4775" s="6" t="s">
        <v>60</v>
      </c>
      <c r="I4775" s="60" t="s">
        <v>10542</v>
      </c>
      <c r="J4775" s="49" t="s">
        <v>10543</v>
      </c>
      <c r="K4775" s="6" t="s">
        <v>10544</v>
      </c>
      <c r="L4775" s="29">
        <f>IF($J$6="с учетом НДС",VLOOKUP(I4775,LEGEND!B:E,4,0)*(1-M4775),VLOOKUP(I4775,LEGEND!B:E,4,0)*(1-M4775)/1.2)</f>
        <v>1550</v>
      </c>
      <c r="M4775" s="57">
        <f>IF(AND(B4775&lt;&gt;"1_Электроинструмент",B4775&lt;&gt;"2_Садовая техника"),$J$5,IF($J$4&lt;=20%,$J$4,IFERROR(VLOOKUP(S4775,LEGEND!$L$2:$M$5,2,FALSE),$J$4)))</f>
        <v>0</v>
      </c>
      <c r="N4775" s="48" t="s">
        <v>60</v>
      </c>
      <c r="O4775" s="6" t="s">
        <v>42</v>
      </c>
      <c r="P4775" s="49" t="s">
        <v>66</v>
      </c>
      <c r="Q4775" s="49" t="s">
        <v>473</v>
      </c>
      <c r="R4775" s="6" t="s">
        <v>60</v>
      </c>
      <c r="S4775" s="49" t="s">
        <v>60</v>
      </c>
      <c r="T4775" s="73" t="str">
        <f>IF(_xlfn.XLOOKUP(I4775,LEGEND!B:B,LEGEND!H:H)&lt;&gt;"-",HYPERLINK(_xlfn.XLOOKUP(I4775,LEGEND!B:B,LEGEND!H:H),"link"),_xlfn.XLOOKUP(I4775,LEGEND!B:B,LEGEND!H:H))</f>
        <v>-</v>
      </c>
      <c r="U4775" s="73" t="str">
        <f>HYPERLINK(_xlfn.XLOOKUP(I4775,LEGEND!B:B,LEGEND!I:I))</f>
        <v>-</v>
      </c>
      <c r="V4775" s="51" t="s">
        <v>10545</v>
      </c>
      <c r="W4775" s="63" t="s">
        <v>71</v>
      </c>
      <c r="X4775" s="64">
        <v>35.799999999999997</v>
      </c>
      <c r="Y4775" s="64">
        <v>35.799999999999997</v>
      </c>
      <c r="Z4775" s="64">
        <v>78</v>
      </c>
      <c r="AA4775" s="84">
        <v>0.32200000000000001</v>
      </c>
      <c r="AB4775" s="85">
        <v>1</v>
      </c>
      <c r="AC4775" s="85">
        <v>1</v>
      </c>
    </row>
    <row r="4776" spans="1:29" ht="25.5">
      <c r="A4776" s="1"/>
      <c r="B4776" s="6" t="s">
        <v>9969</v>
      </c>
      <c r="C4776" s="6" t="s">
        <v>8778</v>
      </c>
      <c r="D4776" s="6" t="s">
        <v>10015</v>
      </c>
      <c r="E4776" s="49" t="s">
        <v>10016</v>
      </c>
      <c r="F4776" s="6" t="s">
        <v>60</v>
      </c>
      <c r="G4776" s="6" t="s">
        <v>60</v>
      </c>
      <c r="H4776" s="6" t="s">
        <v>60</v>
      </c>
      <c r="I4776" s="60" t="s">
        <v>10546</v>
      </c>
      <c r="J4776" s="49" t="s">
        <v>10547</v>
      </c>
      <c r="K4776" s="6" t="s">
        <v>10548</v>
      </c>
      <c r="L4776" s="29">
        <f>IF($J$6="с учетом НДС",VLOOKUP(I4776,LEGEND!B:E,4,0)*(1-M4776),VLOOKUP(I4776,LEGEND!B:E,4,0)*(1-M4776)/1.2)</f>
        <v>1780</v>
      </c>
      <c r="M4776" s="57">
        <f>IF(AND(B4776&lt;&gt;"1_Электроинструмент",B4776&lt;&gt;"2_Садовая техника"),$J$5,IF($J$4&lt;=20%,$J$4,IFERROR(VLOOKUP(S4776,LEGEND!$L$2:$M$5,2,FALSE),$J$4)))</f>
        <v>0</v>
      </c>
      <c r="N4776" s="48" t="s">
        <v>60</v>
      </c>
      <c r="O4776" s="6" t="s">
        <v>42</v>
      </c>
      <c r="P4776" s="49" t="s">
        <v>66</v>
      </c>
      <c r="Q4776" s="49" t="s">
        <v>473</v>
      </c>
      <c r="R4776" s="6" t="s">
        <v>60</v>
      </c>
      <c r="S4776" s="49" t="s">
        <v>60</v>
      </c>
      <c r="T4776" s="73" t="str">
        <f>IF(_xlfn.XLOOKUP(I4776,LEGEND!B:B,LEGEND!H:H)&lt;&gt;"-",HYPERLINK(_xlfn.XLOOKUP(I4776,LEGEND!B:B,LEGEND!H:H),"link"),_xlfn.XLOOKUP(I4776,LEGEND!B:B,LEGEND!H:H))</f>
        <v>-</v>
      </c>
      <c r="U4776" s="73" t="str">
        <f>HYPERLINK(_xlfn.XLOOKUP(I4776,LEGEND!B:B,LEGEND!I:I))</f>
        <v>-</v>
      </c>
      <c r="V4776" s="51" t="s">
        <v>10549</v>
      </c>
      <c r="W4776" s="63" t="s">
        <v>71</v>
      </c>
      <c r="X4776" s="64">
        <v>39.799999999999997</v>
      </c>
      <c r="Y4776" s="64">
        <v>39.799999999999997</v>
      </c>
      <c r="Z4776" s="64">
        <v>78</v>
      </c>
      <c r="AA4776" s="84">
        <v>0.41299999999999998</v>
      </c>
      <c r="AB4776" s="85">
        <v>1</v>
      </c>
      <c r="AC4776" s="85">
        <v>1</v>
      </c>
    </row>
    <row r="4777" spans="1:29" ht="25.5">
      <c r="A4777" s="1"/>
      <c r="B4777" s="6" t="s">
        <v>9969</v>
      </c>
      <c r="C4777" s="6" t="s">
        <v>8778</v>
      </c>
      <c r="D4777" s="6" t="s">
        <v>10015</v>
      </c>
      <c r="E4777" s="49" t="s">
        <v>10016</v>
      </c>
      <c r="F4777" s="6" t="s">
        <v>60</v>
      </c>
      <c r="G4777" s="6" t="s">
        <v>60</v>
      </c>
      <c r="H4777" s="6" t="s">
        <v>60</v>
      </c>
      <c r="I4777" s="60" t="s">
        <v>10550</v>
      </c>
      <c r="J4777" s="49" t="s">
        <v>10551</v>
      </c>
      <c r="K4777" s="6" t="s">
        <v>10552</v>
      </c>
      <c r="L4777" s="29">
        <f>IF($J$6="с учетом НДС",VLOOKUP(I4777,LEGEND!B:E,4,0)*(1-M4777),VLOOKUP(I4777,LEGEND!B:E,4,0)*(1-M4777)/1.2)</f>
        <v>1830</v>
      </c>
      <c r="M4777" s="57">
        <f>IF(AND(B4777&lt;&gt;"1_Электроинструмент",B4777&lt;&gt;"2_Садовая техника"),$J$5,IF($J$4&lt;=20%,$J$4,IFERROR(VLOOKUP(S4777,LEGEND!$L$2:$M$5,2,FALSE),$J$4)))</f>
        <v>0</v>
      </c>
      <c r="N4777" s="48" t="s">
        <v>60</v>
      </c>
      <c r="O4777" s="6" t="s">
        <v>42</v>
      </c>
      <c r="P4777" s="49" t="s">
        <v>66</v>
      </c>
      <c r="Q4777" s="49" t="s">
        <v>473</v>
      </c>
      <c r="R4777" s="6" t="s">
        <v>60</v>
      </c>
      <c r="S4777" s="49" t="s">
        <v>60</v>
      </c>
      <c r="T4777" s="73" t="str">
        <f>IF(_xlfn.XLOOKUP(I4777,LEGEND!B:B,LEGEND!H:H)&lt;&gt;"-",HYPERLINK(_xlfn.XLOOKUP(I4777,LEGEND!B:B,LEGEND!H:H),"link"),_xlfn.XLOOKUP(I4777,LEGEND!B:B,LEGEND!H:H))</f>
        <v>-</v>
      </c>
      <c r="U4777" s="73" t="str">
        <f>HYPERLINK(_xlfn.XLOOKUP(I4777,LEGEND!B:B,LEGEND!I:I))</f>
        <v>-</v>
      </c>
      <c r="V4777" s="51" t="s">
        <v>10553</v>
      </c>
      <c r="W4777" s="63" t="s">
        <v>71</v>
      </c>
      <c r="X4777" s="64">
        <v>41.8</v>
      </c>
      <c r="Y4777" s="64">
        <v>41.8</v>
      </c>
      <c r="Z4777" s="64">
        <v>78</v>
      </c>
      <c r="AA4777" s="84">
        <v>0.44800000000000001</v>
      </c>
      <c r="AB4777" s="85">
        <v>1</v>
      </c>
      <c r="AC4777" s="85">
        <v>1</v>
      </c>
    </row>
    <row r="4778" spans="1:29" ht="25.5">
      <c r="A4778" s="1"/>
      <c r="B4778" s="6" t="s">
        <v>9969</v>
      </c>
      <c r="C4778" s="6" t="s">
        <v>8778</v>
      </c>
      <c r="D4778" s="6" t="s">
        <v>10015</v>
      </c>
      <c r="E4778" s="49" t="s">
        <v>10016</v>
      </c>
      <c r="F4778" s="6" t="s">
        <v>60</v>
      </c>
      <c r="G4778" s="6" t="s">
        <v>60</v>
      </c>
      <c r="H4778" s="6" t="s">
        <v>60</v>
      </c>
      <c r="I4778" s="60" t="s">
        <v>10554</v>
      </c>
      <c r="J4778" s="49" t="s">
        <v>10555</v>
      </c>
      <c r="K4778" s="6" t="s">
        <v>10556</v>
      </c>
      <c r="L4778" s="29">
        <f>IF($J$6="с учетом НДС",VLOOKUP(I4778,LEGEND!B:E,4,0)*(1-M4778),VLOOKUP(I4778,LEGEND!B:E,4,0)*(1-M4778)/1.2)</f>
        <v>1890</v>
      </c>
      <c r="M4778" s="57">
        <f>IF(AND(B4778&lt;&gt;"1_Электроинструмент",B4778&lt;&gt;"2_Садовая техника"),$J$5,IF($J$4&lt;=20%,$J$4,IFERROR(VLOOKUP(S4778,LEGEND!$L$2:$M$5,2,FALSE),$J$4)))</f>
        <v>0</v>
      </c>
      <c r="N4778" s="48" t="s">
        <v>60</v>
      </c>
      <c r="O4778" s="6" t="s">
        <v>42</v>
      </c>
      <c r="P4778" s="49" t="s">
        <v>66</v>
      </c>
      <c r="Q4778" s="49" t="s">
        <v>473</v>
      </c>
      <c r="R4778" s="6" t="s">
        <v>60</v>
      </c>
      <c r="S4778" s="49" t="s">
        <v>60</v>
      </c>
      <c r="T4778" s="73" t="str">
        <f>IF(_xlfn.XLOOKUP(I4778,LEGEND!B:B,LEGEND!H:H)&lt;&gt;"-",HYPERLINK(_xlfn.XLOOKUP(I4778,LEGEND!B:B,LEGEND!H:H),"link"),_xlfn.XLOOKUP(I4778,LEGEND!B:B,LEGEND!H:H))</f>
        <v>-</v>
      </c>
      <c r="U4778" s="73" t="str">
        <f>HYPERLINK(_xlfn.XLOOKUP(I4778,LEGEND!B:B,LEGEND!I:I))</f>
        <v>-</v>
      </c>
      <c r="V4778" s="51" t="s">
        <v>10557</v>
      </c>
      <c r="W4778" s="63" t="s">
        <v>71</v>
      </c>
      <c r="X4778" s="64">
        <v>45.8</v>
      </c>
      <c r="Y4778" s="64">
        <v>45.8</v>
      </c>
      <c r="Z4778" s="64">
        <v>78</v>
      </c>
      <c r="AA4778" s="84">
        <v>0.55100000000000005</v>
      </c>
      <c r="AB4778" s="85">
        <v>1</v>
      </c>
      <c r="AC4778" s="85">
        <v>1</v>
      </c>
    </row>
    <row r="4779" spans="1:29" ht="25.5">
      <c r="A4779" s="1"/>
      <c r="B4779" s="6" t="s">
        <v>9969</v>
      </c>
      <c r="C4779" s="6" t="s">
        <v>8778</v>
      </c>
      <c r="D4779" s="6" t="s">
        <v>10015</v>
      </c>
      <c r="E4779" s="49" t="s">
        <v>10016</v>
      </c>
      <c r="F4779" s="6" t="s">
        <v>60</v>
      </c>
      <c r="G4779" s="6" t="s">
        <v>60</v>
      </c>
      <c r="H4779" s="6" t="s">
        <v>60</v>
      </c>
      <c r="I4779" s="60" t="s">
        <v>10694</v>
      </c>
      <c r="J4779" s="49" t="s">
        <v>10695</v>
      </c>
      <c r="K4779" s="6" t="s">
        <v>10696</v>
      </c>
      <c r="L4779" s="29">
        <f>IF($J$6="с учетом НДС",VLOOKUP(I4779,LEGEND!B:E,4,0)*(1-M4779),VLOOKUP(I4779,LEGEND!B:E,4,0)*(1-M4779)/1.2)</f>
        <v>2650</v>
      </c>
      <c r="M4779" s="57">
        <f>IF(AND(B4779&lt;&gt;"1_Электроинструмент",B4779&lt;&gt;"2_Садовая техника"),$J$5,IF($J$4&lt;=20%,$J$4,IFERROR(VLOOKUP(S4779,LEGEND!$L$2:$M$5,2,FALSE),$J$4)))</f>
        <v>0</v>
      </c>
      <c r="N4779" s="48" t="s">
        <v>60</v>
      </c>
      <c r="O4779" s="6" t="s">
        <v>42</v>
      </c>
      <c r="P4779" s="49" t="s">
        <v>66</v>
      </c>
      <c r="Q4779" s="49" t="s">
        <v>473</v>
      </c>
      <c r="R4779" s="6" t="s">
        <v>60</v>
      </c>
      <c r="S4779" s="49" t="s">
        <v>60</v>
      </c>
      <c r="T4779" s="73" t="str">
        <f>IF(_xlfn.XLOOKUP(I4779,LEGEND!B:B,LEGEND!H:H)&lt;&gt;"-",HYPERLINK(_xlfn.XLOOKUP(I4779,LEGEND!B:B,LEGEND!H:H),"link"),_xlfn.XLOOKUP(I4779,LEGEND!B:B,LEGEND!H:H))</f>
        <v>-</v>
      </c>
      <c r="U4779" s="73" t="str">
        <f>HYPERLINK(_xlfn.XLOOKUP(I4779,LEGEND!B:B,LEGEND!I:I))</f>
        <v>-</v>
      </c>
      <c r="V4779" s="51" t="s">
        <v>10697</v>
      </c>
      <c r="W4779" s="63" t="s">
        <v>2678</v>
      </c>
      <c r="X4779" s="64">
        <v>50.4</v>
      </c>
      <c r="Y4779" s="64">
        <v>20.399999999999999</v>
      </c>
      <c r="Z4779" s="64">
        <v>157.1</v>
      </c>
      <c r="AA4779" s="84">
        <v>0.11</v>
      </c>
      <c r="AB4779" s="85">
        <v>1</v>
      </c>
      <c r="AC4779" s="85">
        <v>1</v>
      </c>
    </row>
    <row r="4780" spans="1:29" ht="25.5">
      <c r="A4780" s="1"/>
      <c r="B4780" s="6" t="s">
        <v>9969</v>
      </c>
      <c r="C4780" s="6" t="s">
        <v>8778</v>
      </c>
      <c r="D4780" s="6" t="s">
        <v>10015</v>
      </c>
      <c r="E4780" s="49" t="s">
        <v>10016</v>
      </c>
      <c r="F4780" s="6" t="s">
        <v>60</v>
      </c>
      <c r="G4780" s="6" t="s">
        <v>60</v>
      </c>
      <c r="H4780" s="6" t="s">
        <v>60</v>
      </c>
      <c r="I4780" s="60" t="s">
        <v>10698</v>
      </c>
      <c r="J4780" s="49" t="s">
        <v>10699</v>
      </c>
      <c r="K4780" s="6" t="s">
        <v>10700</v>
      </c>
      <c r="L4780" s="29">
        <f>IF($J$6="с учетом НДС",VLOOKUP(I4780,LEGEND!B:E,4,0)*(1-M4780),VLOOKUP(I4780,LEGEND!B:E,4,0)*(1-M4780)/1.2)</f>
        <v>3340</v>
      </c>
      <c r="M4780" s="57">
        <f>IF(AND(B4780&lt;&gt;"1_Электроинструмент",B4780&lt;&gt;"2_Садовая техника"),$J$5,IF($J$4&lt;=20%,$J$4,IFERROR(VLOOKUP(S4780,LEGEND!$L$2:$M$5,2,FALSE),$J$4)))</f>
        <v>0</v>
      </c>
      <c r="N4780" s="48" t="s">
        <v>60</v>
      </c>
      <c r="O4780" s="6" t="s">
        <v>42</v>
      </c>
      <c r="P4780" s="49" t="s">
        <v>66</v>
      </c>
      <c r="Q4780" s="49" t="s">
        <v>473</v>
      </c>
      <c r="R4780" s="6" t="s">
        <v>60</v>
      </c>
      <c r="S4780" s="49" t="s">
        <v>60</v>
      </c>
      <c r="T4780" s="73" t="str">
        <f>IF(_xlfn.XLOOKUP(I4780,LEGEND!B:B,LEGEND!H:H)&lt;&gt;"-",HYPERLINK(_xlfn.XLOOKUP(I4780,LEGEND!B:B,LEGEND!H:H),"link"),_xlfn.XLOOKUP(I4780,LEGEND!B:B,LEGEND!H:H))</f>
        <v>-</v>
      </c>
      <c r="U4780" s="73" t="str">
        <f>HYPERLINK(_xlfn.XLOOKUP(I4780,LEGEND!B:B,LEGEND!I:I))</f>
        <v>-</v>
      </c>
      <c r="V4780" s="51" t="s">
        <v>10701</v>
      </c>
      <c r="W4780" s="63" t="s">
        <v>2678</v>
      </c>
      <c r="X4780" s="64">
        <v>50.4</v>
      </c>
      <c r="Y4780" s="64">
        <v>20.399999999999999</v>
      </c>
      <c r="Z4780" s="64">
        <v>308.89999999999998</v>
      </c>
      <c r="AA4780" s="84">
        <v>0.2</v>
      </c>
      <c r="AB4780" s="85">
        <v>1</v>
      </c>
      <c r="AC4780" s="85">
        <v>1</v>
      </c>
    </row>
    <row r="4781" spans="1:29" ht="25.5">
      <c r="A4781" s="1"/>
      <c r="B4781" s="6" t="s">
        <v>9969</v>
      </c>
      <c r="C4781" s="6" t="s">
        <v>8778</v>
      </c>
      <c r="D4781" s="6" t="s">
        <v>10015</v>
      </c>
      <c r="E4781" s="49" t="s">
        <v>10016</v>
      </c>
      <c r="F4781" s="6" t="s">
        <v>60</v>
      </c>
      <c r="G4781" s="6" t="s">
        <v>60</v>
      </c>
      <c r="H4781" s="6" t="s">
        <v>60</v>
      </c>
      <c r="I4781" s="60" t="s">
        <v>10702</v>
      </c>
      <c r="J4781" s="49" t="s">
        <v>10703</v>
      </c>
      <c r="K4781" s="6" t="s">
        <v>10704</v>
      </c>
      <c r="L4781" s="29">
        <f>IF($J$6="с учетом НДС",VLOOKUP(I4781,LEGEND!B:E,4,0)*(1-M4781),VLOOKUP(I4781,LEGEND!B:E,4,0)*(1-M4781)/1.2)</f>
        <v>3930</v>
      </c>
      <c r="M4781" s="57">
        <f>IF(AND(B4781&lt;&gt;"1_Электроинструмент",B4781&lt;&gt;"2_Садовая техника"),$J$5,IF($J$4&lt;=20%,$J$4,IFERROR(VLOOKUP(S4781,LEGEND!$L$2:$M$5,2,FALSE),$J$4)))</f>
        <v>0</v>
      </c>
      <c r="N4781" s="48" t="s">
        <v>60</v>
      </c>
      <c r="O4781" s="6" t="s">
        <v>42</v>
      </c>
      <c r="P4781" s="49" t="s">
        <v>66</v>
      </c>
      <c r="Q4781" s="49" t="s">
        <v>473</v>
      </c>
      <c r="R4781" s="6" t="s">
        <v>60</v>
      </c>
      <c r="S4781" s="49" t="s">
        <v>60</v>
      </c>
      <c r="T4781" s="73" t="str">
        <f>IF(_xlfn.XLOOKUP(I4781,LEGEND!B:B,LEGEND!H:H)&lt;&gt;"-",HYPERLINK(_xlfn.XLOOKUP(I4781,LEGEND!B:B,LEGEND!H:H),"link"),_xlfn.XLOOKUP(I4781,LEGEND!B:B,LEGEND!H:H))</f>
        <v>-</v>
      </c>
      <c r="U4781" s="73" t="str">
        <f>HYPERLINK(_xlfn.XLOOKUP(I4781,LEGEND!B:B,LEGEND!I:I))</f>
        <v>-</v>
      </c>
      <c r="V4781" s="51" t="s">
        <v>10705</v>
      </c>
      <c r="W4781" s="63" t="s">
        <v>2678</v>
      </c>
      <c r="X4781" s="64">
        <v>50.4</v>
      </c>
      <c r="Y4781" s="64">
        <v>23.4</v>
      </c>
      <c r="Z4781" s="64">
        <v>211.4</v>
      </c>
      <c r="AA4781" s="84">
        <v>0.17</v>
      </c>
      <c r="AB4781" s="85">
        <v>1</v>
      </c>
      <c r="AC4781" s="85">
        <v>1</v>
      </c>
    </row>
    <row r="4782" spans="1:29" ht="25.5">
      <c r="A4782" s="1"/>
      <c r="B4782" s="6" t="s">
        <v>9969</v>
      </c>
      <c r="C4782" s="6" t="s">
        <v>8778</v>
      </c>
      <c r="D4782" s="6" t="s">
        <v>10015</v>
      </c>
      <c r="E4782" s="49" t="s">
        <v>10016</v>
      </c>
      <c r="F4782" s="6" t="s">
        <v>60</v>
      </c>
      <c r="G4782" s="6" t="s">
        <v>60</v>
      </c>
      <c r="H4782" s="6" t="s">
        <v>60</v>
      </c>
      <c r="I4782" s="60" t="s">
        <v>22547</v>
      </c>
      <c r="J4782" s="49" t="s">
        <v>22548</v>
      </c>
      <c r="K4782" s="6" t="s">
        <v>22549</v>
      </c>
      <c r="L4782" s="29">
        <f>IF($J$6="с учетом НДС",VLOOKUP(I4782,LEGEND!B:E,4,0)*(1-M4782),VLOOKUP(I4782,LEGEND!B:E,4,0)*(1-M4782)/1.2)</f>
        <v>4580</v>
      </c>
      <c r="M4782" s="57">
        <f>IF(AND(B4782&lt;&gt;"1_Электроинструмент",B4782&lt;&gt;"2_Садовая техника"),$J$5,IF($J$4&lt;=20%,$J$4,IFERROR(VLOOKUP(S4782,LEGEND!$L$2:$M$5,2,FALSE),$J$4)))</f>
        <v>0</v>
      </c>
      <c r="N4782" s="48" t="s">
        <v>60</v>
      </c>
      <c r="O4782" s="6" t="s">
        <v>60</v>
      </c>
      <c r="P4782" s="49" t="s">
        <v>66</v>
      </c>
      <c r="Q4782" s="49" t="s">
        <v>67</v>
      </c>
      <c r="R4782" s="6" t="s">
        <v>60</v>
      </c>
      <c r="S4782" s="49" t="s">
        <v>60</v>
      </c>
      <c r="T4782" s="73" t="str">
        <f>IF(_xlfn.XLOOKUP(I4782,LEGEND!B:B,LEGEND!H:H)&lt;&gt;"-",HYPERLINK(_xlfn.XLOOKUP(I4782,LEGEND!B:B,LEGEND!H:H),"link"),_xlfn.XLOOKUP(I4782,LEGEND!B:B,LEGEND!H:H))</f>
        <v>link</v>
      </c>
      <c r="U4782" s="73" t="str">
        <f>HYPERLINK(_xlfn.XLOOKUP(I4782,LEGEND!B:B,LEGEND!I:I))</f>
        <v>https://milwaukee-media-images.s3.amazonaws.com/hi/48229014--Hero_1.jpg</v>
      </c>
      <c r="V4782" s="51" t="s">
        <v>22550</v>
      </c>
      <c r="W4782" s="63" t="s">
        <v>2678</v>
      </c>
      <c r="X4782" s="64">
        <v>200</v>
      </c>
      <c r="Y4782" s="64">
        <v>47</v>
      </c>
      <c r="Z4782" s="64">
        <v>21</v>
      </c>
      <c r="AA4782" s="84">
        <v>0.16</v>
      </c>
      <c r="AB4782" s="85">
        <v>1</v>
      </c>
      <c r="AC4782" s="85">
        <v>1</v>
      </c>
    </row>
    <row r="4783" spans="1:29" ht="25.5">
      <c r="A4783" s="1"/>
      <c r="B4783" s="6" t="s">
        <v>9969</v>
      </c>
      <c r="C4783" s="6" t="s">
        <v>8778</v>
      </c>
      <c r="D4783" s="6" t="s">
        <v>10015</v>
      </c>
      <c r="E4783" s="49" t="s">
        <v>10016</v>
      </c>
      <c r="F4783" s="6" t="s">
        <v>60</v>
      </c>
      <c r="G4783" s="6" t="s">
        <v>60</v>
      </c>
      <c r="H4783" s="6" t="s">
        <v>60</v>
      </c>
      <c r="I4783" s="60" t="s">
        <v>10706</v>
      </c>
      <c r="J4783" s="49" t="s">
        <v>10707</v>
      </c>
      <c r="K4783" s="6" t="s">
        <v>10708</v>
      </c>
      <c r="L4783" s="29">
        <f>IF($J$6="с учетом НДС",VLOOKUP(I4783,LEGEND!B:E,4,0)*(1-M4783),VLOOKUP(I4783,LEGEND!B:E,4,0)*(1-M4783)/1.2)</f>
        <v>4620</v>
      </c>
      <c r="M4783" s="57">
        <f>IF(AND(B4783&lt;&gt;"1_Электроинструмент",B4783&lt;&gt;"2_Садовая техника"),$J$5,IF($J$4&lt;=20%,$J$4,IFERROR(VLOOKUP(S4783,LEGEND!$L$2:$M$5,2,FALSE),$J$4)))</f>
        <v>0</v>
      </c>
      <c r="N4783" s="48" t="s">
        <v>60</v>
      </c>
      <c r="O4783" s="6" t="s">
        <v>42</v>
      </c>
      <c r="P4783" s="49" t="s">
        <v>66</v>
      </c>
      <c r="Q4783" s="49" t="s">
        <v>473</v>
      </c>
      <c r="R4783" s="6" t="s">
        <v>60</v>
      </c>
      <c r="S4783" s="49" t="s">
        <v>60</v>
      </c>
      <c r="T4783" s="73" t="str">
        <f>IF(_xlfn.XLOOKUP(I4783,LEGEND!B:B,LEGEND!H:H)&lt;&gt;"-",HYPERLINK(_xlfn.XLOOKUP(I4783,LEGEND!B:B,LEGEND!H:H),"link"),_xlfn.XLOOKUP(I4783,LEGEND!B:B,LEGEND!H:H))</f>
        <v>-</v>
      </c>
      <c r="U4783" s="73" t="str">
        <f>HYPERLINK(_xlfn.XLOOKUP(I4783,LEGEND!B:B,LEGEND!I:I))</f>
        <v>-</v>
      </c>
      <c r="V4783" s="51" t="s">
        <v>10709</v>
      </c>
      <c r="W4783" s="63" t="s">
        <v>2678</v>
      </c>
      <c r="X4783" s="64">
        <v>50.4</v>
      </c>
      <c r="Y4783" s="64">
        <v>27.5</v>
      </c>
      <c r="Z4783" s="64">
        <v>385.7</v>
      </c>
      <c r="AA4783" s="84">
        <v>0.5</v>
      </c>
      <c r="AB4783" s="85">
        <v>1</v>
      </c>
      <c r="AC4783" s="85">
        <v>1</v>
      </c>
    </row>
    <row r="4784" spans="1:29" ht="25.5">
      <c r="A4784" s="1"/>
      <c r="B4784" s="6" t="s">
        <v>9969</v>
      </c>
      <c r="C4784" s="6" t="s">
        <v>8778</v>
      </c>
      <c r="D4784" s="6" t="s">
        <v>10015</v>
      </c>
      <c r="E4784" s="49" t="s">
        <v>10016</v>
      </c>
      <c r="F4784" s="6" t="s">
        <v>60</v>
      </c>
      <c r="G4784" s="6" t="s">
        <v>60</v>
      </c>
      <c r="H4784" s="6" t="s">
        <v>60</v>
      </c>
      <c r="I4784" s="60" t="s">
        <v>22551</v>
      </c>
      <c r="J4784" s="49" t="s">
        <v>22552</v>
      </c>
      <c r="K4784" s="6" t="s">
        <v>22553</v>
      </c>
      <c r="L4784" s="29">
        <f>IF($J$6="с учетом НДС",VLOOKUP(I4784,LEGEND!B:E,4,0)*(1-M4784),VLOOKUP(I4784,LEGEND!B:E,4,0)*(1-M4784)/1.2)</f>
        <v>5000</v>
      </c>
      <c r="M4784" s="57">
        <f>IF(AND(B4784&lt;&gt;"1_Электроинструмент",B4784&lt;&gt;"2_Садовая техника"),$J$5,IF($J$4&lt;=20%,$J$4,IFERROR(VLOOKUP(S4784,LEGEND!$L$2:$M$5,2,FALSE),$J$4)))</f>
        <v>0</v>
      </c>
      <c r="N4784" s="48" t="s">
        <v>60</v>
      </c>
      <c r="O4784" s="6" t="s">
        <v>60</v>
      </c>
      <c r="P4784" s="49" t="s">
        <v>66</v>
      </c>
      <c r="Q4784" s="49" t="s">
        <v>67</v>
      </c>
      <c r="R4784" s="6" t="s">
        <v>60</v>
      </c>
      <c r="S4784" s="49" t="s">
        <v>60</v>
      </c>
      <c r="T4784" s="73" t="str">
        <f>IF(_xlfn.XLOOKUP(I4784,LEGEND!B:B,LEGEND!H:H)&lt;&gt;"-",HYPERLINK(_xlfn.XLOOKUP(I4784,LEGEND!B:B,LEGEND!H:H),"link"),_xlfn.XLOOKUP(I4784,LEGEND!B:B,LEGEND!H:H))</f>
        <v>link</v>
      </c>
      <c r="U4784" s="73" t="str">
        <f>HYPERLINK(_xlfn.XLOOKUP(I4784,LEGEND!B:B,LEGEND!I:I))</f>
        <v>https://milwaukee-media-images.s3.amazonaws.com/hi/4932471866--Hero_1.jpg</v>
      </c>
      <c r="V4784" s="51" t="s">
        <v>22554</v>
      </c>
      <c r="W4784" s="63" t="s">
        <v>2678</v>
      </c>
      <c r="X4784" s="64">
        <v>54</v>
      </c>
      <c r="Y4784" s="64">
        <v>44</v>
      </c>
      <c r="Z4784" s="64">
        <v>456</v>
      </c>
      <c r="AA4784" s="84">
        <v>0.93</v>
      </c>
      <c r="AB4784" s="85">
        <v>1</v>
      </c>
      <c r="AC4784" s="85">
        <v>1</v>
      </c>
    </row>
    <row r="4785" spans="1:29" ht="25.5">
      <c r="A4785" s="1"/>
      <c r="B4785" s="6" t="s">
        <v>9969</v>
      </c>
      <c r="C4785" s="6" t="s">
        <v>8778</v>
      </c>
      <c r="D4785" s="6" t="s">
        <v>10015</v>
      </c>
      <c r="E4785" s="49" t="s">
        <v>10016</v>
      </c>
      <c r="F4785" s="6" t="s">
        <v>60</v>
      </c>
      <c r="G4785" s="6" t="s">
        <v>60</v>
      </c>
      <c r="H4785" s="6" t="s">
        <v>60</v>
      </c>
      <c r="I4785" s="60" t="s">
        <v>22555</v>
      </c>
      <c r="J4785" s="49" t="s">
        <v>22556</v>
      </c>
      <c r="K4785" s="6" t="s">
        <v>22557</v>
      </c>
      <c r="L4785" s="29">
        <f>IF($J$6="с учетом НДС",VLOOKUP(I4785,LEGEND!B:E,4,0)*(1-M4785),VLOOKUP(I4785,LEGEND!B:E,4,0)*(1-M4785)/1.2)</f>
        <v>5400</v>
      </c>
      <c r="M4785" s="57">
        <f>IF(AND(B4785&lt;&gt;"1_Электроинструмент",B4785&lt;&gt;"2_Садовая техника"),$J$5,IF($J$4&lt;=20%,$J$4,IFERROR(VLOOKUP(S4785,LEGEND!$L$2:$M$5,2,FALSE),$J$4)))</f>
        <v>0</v>
      </c>
      <c r="N4785" s="48" t="s">
        <v>60</v>
      </c>
      <c r="O4785" s="6" t="s">
        <v>60</v>
      </c>
      <c r="P4785" s="49" t="s">
        <v>66</v>
      </c>
      <c r="Q4785" s="49" t="s">
        <v>67</v>
      </c>
      <c r="R4785" s="6" t="s">
        <v>60</v>
      </c>
      <c r="S4785" s="49" t="s">
        <v>60</v>
      </c>
      <c r="T4785" s="73" t="str">
        <f>IF(_xlfn.XLOOKUP(I4785,LEGEND!B:B,LEGEND!H:H)&lt;&gt;"-",HYPERLINK(_xlfn.XLOOKUP(I4785,LEGEND!B:B,LEGEND!H:H),"link"),_xlfn.XLOOKUP(I4785,LEGEND!B:B,LEGEND!H:H))</f>
        <v>link</v>
      </c>
      <c r="U4785" s="73" t="str">
        <f>HYPERLINK(_xlfn.XLOOKUP(I4785,LEGEND!B:B,LEGEND!I:I))</f>
        <v>https://milwaukee-media-images.s3.amazonaws.com/hi/4932471865--Hero_1.jpg</v>
      </c>
      <c r="V4785" s="51" t="s">
        <v>22558</v>
      </c>
      <c r="W4785" s="63" t="s">
        <v>2678</v>
      </c>
      <c r="X4785" s="64">
        <v>54</v>
      </c>
      <c r="Y4785" s="64">
        <v>44</v>
      </c>
      <c r="Z4785" s="64">
        <v>339</v>
      </c>
      <c r="AA4785" s="84">
        <v>0.83</v>
      </c>
      <c r="AB4785" s="85">
        <v>1</v>
      </c>
      <c r="AC4785" s="85">
        <v>1</v>
      </c>
    </row>
    <row r="4786" spans="1:29" ht="25.5">
      <c r="A4786" s="1"/>
      <c r="B4786" s="6" t="s">
        <v>9969</v>
      </c>
      <c r="C4786" s="6" t="s">
        <v>8778</v>
      </c>
      <c r="D4786" s="6" t="s">
        <v>10015</v>
      </c>
      <c r="E4786" s="49" t="s">
        <v>10016</v>
      </c>
      <c r="F4786" s="6" t="s">
        <v>60</v>
      </c>
      <c r="G4786" s="6" t="s">
        <v>60</v>
      </c>
      <c r="H4786" s="6" t="s">
        <v>60</v>
      </c>
      <c r="I4786" s="60" t="s">
        <v>22559</v>
      </c>
      <c r="J4786" s="49" t="s">
        <v>22560</v>
      </c>
      <c r="K4786" s="6" t="s">
        <v>22561</v>
      </c>
      <c r="L4786" s="29">
        <f>IF($J$6="с учетом НДС",VLOOKUP(I4786,LEGEND!B:E,4,0)*(1-M4786),VLOOKUP(I4786,LEGEND!B:E,4,0)*(1-M4786)/1.2)</f>
        <v>5500</v>
      </c>
      <c r="M4786" s="57">
        <f>IF(AND(B4786&lt;&gt;"1_Электроинструмент",B4786&lt;&gt;"2_Садовая техника"),$J$5,IF($J$4&lt;=20%,$J$4,IFERROR(VLOOKUP(S4786,LEGEND!$L$2:$M$5,2,FALSE),$J$4)))</f>
        <v>0</v>
      </c>
      <c r="N4786" s="48" t="s">
        <v>60</v>
      </c>
      <c r="O4786" s="6" t="s">
        <v>60</v>
      </c>
      <c r="P4786" s="49" t="s">
        <v>66</v>
      </c>
      <c r="Q4786" s="49" t="s">
        <v>67</v>
      </c>
      <c r="R4786" s="6" t="s">
        <v>60</v>
      </c>
      <c r="S4786" s="49" t="s">
        <v>60</v>
      </c>
      <c r="T4786" s="73" t="str">
        <f>IF(_xlfn.XLOOKUP(I4786,LEGEND!B:B,LEGEND!H:H)&lt;&gt;"-",HYPERLINK(_xlfn.XLOOKUP(I4786,LEGEND!B:B,LEGEND!H:H),"link"),_xlfn.XLOOKUP(I4786,LEGEND!B:B,LEGEND!H:H))</f>
        <v>link</v>
      </c>
      <c r="U4786" s="73" t="str">
        <f>HYPERLINK(_xlfn.XLOOKUP(I4786,LEGEND!B:B,LEGEND!I:I))</f>
        <v>https://milwaukee-media-images.s3.amazonaws.com/hi/48229038--Hero_1.jpg</v>
      </c>
      <c r="V4786" s="51" t="s">
        <v>22562</v>
      </c>
      <c r="W4786" s="63" t="s">
        <v>2678</v>
      </c>
      <c r="X4786" s="64">
        <v>270</v>
      </c>
      <c r="Y4786" s="64">
        <v>50</v>
      </c>
      <c r="Z4786" s="64">
        <v>24</v>
      </c>
      <c r="AA4786" s="84">
        <v>0.38</v>
      </c>
      <c r="AB4786" s="85">
        <v>1</v>
      </c>
      <c r="AC4786" s="85">
        <v>1</v>
      </c>
    </row>
    <row r="4787" spans="1:29" ht="25.5">
      <c r="A4787" s="1"/>
      <c r="B4787" s="6" t="s">
        <v>9969</v>
      </c>
      <c r="C4787" s="6" t="s">
        <v>8778</v>
      </c>
      <c r="D4787" s="6" t="s">
        <v>10015</v>
      </c>
      <c r="E4787" s="49" t="s">
        <v>10016</v>
      </c>
      <c r="F4787" s="6" t="s">
        <v>60</v>
      </c>
      <c r="G4787" s="6" t="s">
        <v>60</v>
      </c>
      <c r="H4787" s="6" t="s">
        <v>60</v>
      </c>
      <c r="I4787" s="60" t="s">
        <v>22563</v>
      </c>
      <c r="J4787" s="49" t="s">
        <v>22564</v>
      </c>
      <c r="K4787" s="6" t="s">
        <v>22565</v>
      </c>
      <c r="L4787" s="29">
        <f>IF($J$6="с учетом НДС",VLOOKUP(I4787,LEGEND!B:E,4,0)*(1-M4787),VLOOKUP(I4787,LEGEND!B:E,4,0)*(1-M4787)/1.2)</f>
        <v>5900</v>
      </c>
      <c r="M4787" s="57">
        <f>IF(AND(B4787&lt;&gt;"1_Электроинструмент",B4787&lt;&gt;"2_Садовая техника"),$J$5,IF($J$4&lt;=20%,$J$4,IFERROR(VLOOKUP(S4787,LEGEND!$L$2:$M$5,2,FALSE),$J$4)))</f>
        <v>0</v>
      </c>
      <c r="N4787" s="48" t="s">
        <v>60</v>
      </c>
      <c r="O4787" s="6" t="s">
        <v>60</v>
      </c>
      <c r="P4787" s="49" t="s">
        <v>66</v>
      </c>
      <c r="Q4787" s="49" t="s">
        <v>67</v>
      </c>
      <c r="R4787" s="6" t="s">
        <v>60</v>
      </c>
      <c r="S4787" s="49" t="s">
        <v>60</v>
      </c>
      <c r="T4787" s="73" t="str">
        <f>IF(_xlfn.XLOOKUP(I4787,LEGEND!B:B,LEGEND!H:H)&lt;&gt;"-",HYPERLINK(_xlfn.XLOOKUP(I4787,LEGEND!B:B,LEGEND!H:H),"link"),_xlfn.XLOOKUP(I4787,LEGEND!B:B,LEGEND!H:H))</f>
        <v>link</v>
      </c>
      <c r="U4787" s="73" t="str">
        <f>HYPERLINK(_xlfn.XLOOKUP(I4787,LEGEND!B:B,LEGEND!I:I))</f>
        <v>https://milwaukee-media-images.s3.amazonaws.com/hi/4932471867--Hero_1.jpg</v>
      </c>
      <c r="V4787" s="51" t="s">
        <v>22566</v>
      </c>
      <c r="W4787" s="63" t="s">
        <v>2678</v>
      </c>
      <c r="X4787" s="64">
        <v>54</v>
      </c>
      <c r="Y4787" s="64">
        <v>44</v>
      </c>
      <c r="Z4787" s="64">
        <v>683</v>
      </c>
      <c r="AA4787" s="84">
        <v>1.33</v>
      </c>
      <c r="AB4787" s="85">
        <v>1</v>
      </c>
      <c r="AC4787" s="85">
        <v>1</v>
      </c>
    </row>
    <row r="4788" spans="1:29" ht="25.5">
      <c r="A4788" s="1"/>
      <c r="B4788" s="6" t="s">
        <v>9969</v>
      </c>
      <c r="C4788" s="6" t="s">
        <v>8778</v>
      </c>
      <c r="D4788" s="6" t="s">
        <v>10015</v>
      </c>
      <c r="E4788" s="49" t="s">
        <v>10016</v>
      </c>
      <c r="F4788" s="6" t="s">
        <v>60</v>
      </c>
      <c r="G4788" s="6" t="s">
        <v>60</v>
      </c>
      <c r="H4788" s="6" t="s">
        <v>60</v>
      </c>
      <c r="I4788" s="60" t="s">
        <v>10710</v>
      </c>
      <c r="J4788" s="49" t="s">
        <v>10711</v>
      </c>
      <c r="K4788" s="6" t="s">
        <v>10712</v>
      </c>
      <c r="L4788" s="29">
        <f>IF($J$6="с учетом НДС",VLOOKUP(I4788,LEGEND!B:E,4,0)*(1-M4788),VLOOKUP(I4788,LEGEND!B:E,4,0)*(1-M4788)/1.2)</f>
        <v>7900</v>
      </c>
      <c r="M4788" s="57">
        <f>IF(AND(B4788&lt;&gt;"1_Электроинструмент",B4788&lt;&gt;"2_Садовая техника"),$J$5,IF($J$4&lt;=20%,$J$4,IFERROR(VLOOKUP(S4788,LEGEND!$L$2:$M$5,2,FALSE),$J$4)))</f>
        <v>0</v>
      </c>
      <c r="N4788" s="48" t="s">
        <v>60</v>
      </c>
      <c r="O4788" s="6" t="s">
        <v>42</v>
      </c>
      <c r="P4788" s="49" t="s">
        <v>66</v>
      </c>
      <c r="Q4788" s="49" t="s">
        <v>473</v>
      </c>
      <c r="R4788" s="6" t="s">
        <v>60</v>
      </c>
      <c r="S4788" s="49" t="s">
        <v>60</v>
      </c>
      <c r="T4788" s="73" t="str">
        <f>IF(_xlfn.XLOOKUP(I4788,LEGEND!B:B,LEGEND!H:H)&lt;&gt;"-",HYPERLINK(_xlfn.XLOOKUP(I4788,LEGEND!B:B,LEGEND!H:H),"link"),_xlfn.XLOOKUP(I4788,LEGEND!B:B,LEGEND!H:H))</f>
        <v>-</v>
      </c>
      <c r="U4788" s="73" t="str">
        <f>HYPERLINK(_xlfn.XLOOKUP(I4788,LEGEND!B:B,LEGEND!I:I))</f>
        <v>-</v>
      </c>
      <c r="V4788" s="51" t="s">
        <v>10713</v>
      </c>
      <c r="W4788" s="63" t="s">
        <v>2678</v>
      </c>
      <c r="X4788" s="64">
        <v>54.4</v>
      </c>
      <c r="Y4788" s="64">
        <v>36.299999999999997</v>
      </c>
      <c r="Z4788" s="64">
        <v>537.70000000000005</v>
      </c>
      <c r="AA4788" s="84">
        <v>1.3</v>
      </c>
      <c r="AB4788" s="85">
        <v>1</v>
      </c>
      <c r="AC4788" s="85">
        <v>1</v>
      </c>
    </row>
    <row r="4789" spans="1:29" ht="25.5">
      <c r="A4789" s="1"/>
      <c r="B4789" s="6" t="s">
        <v>9969</v>
      </c>
      <c r="C4789" s="6" t="s">
        <v>8778</v>
      </c>
      <c r="D4789" s="6" t="s">
        <v>10015</v>
      </c>
      <c r="E4789" s="49" t="s">
        <v>10016</v>
      </c>
      <c r="F4789" s="6" t="s">
        <v>60</v>
      </c>
      <c r="G4789" s="6" t="s">
        <v>60</v>
      </c>
      <c r="H4789" s="6" t="s">
        <v>60</v>
      </c>
      <c r="I4789" s="60" t="s">
        <v>22567</v>
      </c>
      <c r="J4789" s="49" t="s">
        <v>22568</v>
      </c>
      <c r="K4789" s="6" t="s">
        <v>22569</v>
      </c>
      <c r="L4789" s="29">
        <f>IF($J$6="с учетом НДС",VLOOKUP(I4789,LEGEND!B:E,4,0)*(1-M4789),VLOOKUP(I4789,LEGEND!B:E,4,0)*(1-M4789)/1.2)</f>
        <v>8600</v>
      </c>
      <c r="M4789" s="57">
        <f>IF(AND(B4789&lt;&gt;"1_Электроинструмент",B4789&lt;&gt;"2_Садовая техника"),$J$5,IF($J$4&lt;=20%,$J$4,IFERROR(VLOOKUP(S4789,LEGEND!$L$2:$M$5,2,FALSE),$J$4)))</f>
        <v>0</v>
      </c>
      <c r="N4789" s="48" t="s">
        <v>60</v>
      </c>
      <c r="O4789" s="6" t="s">
        <v>60</v>
      </c>
      <c r="P4789" s="49" t="s">
        <v>66</v>
      </c>
      <c r="Q4789" s="49" t="s">
        <v>67</v>
      </c>
      <c r="R4789" s="6" t="s">
        <v>60</v>
      </c>
      <c r="S4789" s="49" t="s">
        <v>60</v>
      </c>
      <c r="T4789" s="73" t="str">
        <f>IF(_xlfn.XLOOKUP(I4789,LEGEND!B:B,LEGEND!H:H)&lt;&gt;"-",HYPERLINK(_xlfn.XLOOKUP(I4789,LEGEND!B:B,LEGEND!H:H),"link"),_xlfn.XLOOKUP(I4789,LEGEND!B:B,LEGEND!H:H))</f>
        <v>link</v>
      </c>
      <c r="U4789" s="73" t="str">
        <f>HYPERLINK(_xlfn.XLOOKUP(I4789,LEGEND!B:B,LEGEND!I:I))</f>
        <v>https://milwaukee-media-images.s3.amazonaws.com/hi/4932464943--Hero_1.jpg</v>
      </c>
      <c r="V4789" s="51" t="s">
        <v>22570</v>
      </c>
      <c r="W4789" s="63" t="s">
        <v>71</v>
      </c>
      <c r="X4789" s="64">
        <v>241</v>
      </c>
      <c r="Y4789" s="64">
        <v>42</v>
      </c>
      <c r="Z4789" s="64">
        <v>220</v>
      </c>
      <c r="AA4789" s="84">
        <v>1.43</v>
      </c>
      <c r="AB4789" s="85">
        <v>1</v>
      </c>
      <c r="AC4789" s="85">
        <v>1</v>
      </c>
    </row>
    <row r="4790" spans="1:29" ht="25.5">
      <c r="A4790" s="1"/>
      <c r="B4790" s="6" t="s">
        <v>9969</v>
      </c>
      <c r="C4790" s="6" t="s">
        <v>8778</v>
      </c>
      <c r="D4790" s="6" t="s">
        <v>10015</v>
      </c>
      <c r="E4790" s="49" t="s">
        <v>10016</v>
      </c>
      <c r="F4790" s="6" t="s">
        <v>60</v>
      </c>
      <c r="G4790" s="6" t="s">
        <v>60</v>
      </c>
      <c r="H4790" s="6" t="s">
        <v>60</v>
      </c>
      <c r="I4790" s="60" t="s">
        <v>22571</v>
      </c>
      <c r="J4790" s="49" t="s">
        <v>22572</v>
      </c>
      <c r="K4790" s="6" t="s">
        <v>22573</v>
      </c>
      <c r="L4790" s="29">
        <f>IF($J$6="с учетом НДС",VLOOKUP(I4790,LEGEND!B:E,4,0)*(1-M4790),VLOOKUP(I4790,LEGEND!B:E,4,0)*(1-M4790)/1.2)</f>
        <v>8900</v>
      </c>
      <c r="M4790" s="57">
        <f>IF(AND(B4790&lt;&gt;"1_Электроинструмент",B4790&lt;&gt;"2_Садовая техника"),$J$5,IF($J$4&lt;=20%,$J$4,IFERROR(VLOOKUP(S4790,LEGEND!$L$2:$M$5,2,FALSE),$J$4)))</f>
        <v>0</v>
      </c>
      <c r="N4790" s="48" t="s">
        <v>60</v>
      </c>
      <c r="O4790" s="6" t="s">
        <v>60</v>
      </c>
      <c r="P4790" s="49" t="s">
        <v>66</v>
      </c>
      <c r="Q4790" s="49" t="s">
        <v>67</v>
      </c>
      <c r="R4790" s="6" t="s">
        <v>60</v>
      </c>
      <c r="S4790" s="49" t="s">
        <v>60</v>
      </c>
      <c r="T4790" s="73" t="str">
        <f>IF(_xlfn.XLOOKUP(I4790,LEGEND!B:B,LEGEND!H:H)&lt;&gt;"-",HYPERLINK(_xlfn.XLOOKUP(I4790,LEGEND!B:B,LEGEND!H:H),"link"),_xlfn.XLOOKUP(I4790,LEGEND!B:B,LEGEND!H:H))</f>
        <v>link</v>
      </c>
      <c r="U4790" s="73" t="str">
        <f>HYPERLINK(_xlfn.XLOOKUP(I4790,LEGEND!B:B,LEGEND!I:I))</f>
        <v>https://milwaukee-media-images.s3.amazonaws.com/hi/48229001--Hero_1.jpg</v>
      </c>
      <c r="V4790" s="51" t="s">
        <v>22574</v>
      </c>
      <c r="W4790" s="63" t="s">
        <v>2678</v>
      </c>
      <c r="X4790" s="64">
        <v>175</v>
      </c>
      <c r="Y4790" s="64">
        <v>323</v>
      </c>
      <c r="Z4790" s="64">
        <v>79</v>
      </c>
      <c r="AA4790" s="84">
        <v>1.45</v>
      </c>
      <c r="AB4790" s="85">
        <v>1</v>
      </c>
      <c r="AC4790" s="85">
        <v>1</v>
      </c>
    </row>
    <row r="4791" spans="1:29" ht="25.5">
      <c r="A4791" s="1"/>
      <c r="B4791" s="6" t="s">
        <v>9969</v>
      </c>
      <c r="C4791" s="6" t="s">
        <v>8778</v>
      </c>
      <c r="D4791" s="6" t="s">
        <v>10015</v>
      </c>
      <c r="E4791" s="49" t="s">
        <v>10016</v>
      </c>
      <c r="F4791" s="6" t="s">
        <v>60</v>
      </c>
      <c r="G4791" s="6" t="s">
        <v>60</v>
      </c>
      <c r="H4791" s="6" t="s">
        <v>60</v>
      </c>
      <c r="I4791" s="60" t="s">
        <v>22575</v>
      </c>
      <c r="J4791" s="49" t="s">
        <v>22576</v>
      </c>
      <c r="K4791" s="6" t="s">
        <v>22577</v>
      </c>
      <c r="L4791" s="29">
        <f>IF($J$6="с учетом НДС",VLOOKUP(I4791,LEGEND!B:E,4,0)*(1-M4791),VLOOKUP(I4791,LEGEND!B:E,4,0)*(1-M4791)/1.2)</f>
        <v>12100</v>
      </c>
      <c r="M4791" s="57">
        <f>IF(AND(B4791&lt;&gt;"1_Электроинструмент",B4791&lt;&gt;"2_Садовая техника"),$J$5,IF($J$4&lt;=20%,$J$4,IFERROR(VLOOKUP(S4791,LEGEND!$L$2:$M$5,2,FALSE),$J$4)))</f>
        <v>0</v>
      </c>
      <c r="N4791" s="48" t="s">
        <v>60</v>
      </c>
      <c r="O4791" s="6" t="s">
        <v>60</v>
      </c>
      <c r="P4791" s="49" t="s">
        <v>66</v>
      </c>
      <c r="Q4791" s="49" t="s">
        <v>67</v>
      </c>
      <c r="R4791" s="6" t="s">
        <v>60</v>
      </c>
      <c r="S4791" s="49" t="s">
        <v>60</v>
      </c>
      <c r="T4791" s="73" t="str">
        <f>IF(_xlfn.XLOOKUP(I4791,LEGEND!B:B,LEGEND!H:H)&lt;&gt;"-",HYPERLINK(_xlfn.XLOOKUP(I4791,LEGEND!B:B,LEGEND!H:H),"link"),_xlfn.XLOOKUP(I4791,LEGEND!B:B,LEGEND!H:H))</f>
        <v>link</v>
      </c>
      <c r="U4791" s="73" t="str">
        <f>HYPERLINK(_xlfn.XLOOKUP(I4791,LEGEND!B:B,LEGEND!I:I))</f>
        <v>https://milwaukee-media-images.s3.amazonaws.com/hi/4932464944--Hero_1.jpg</v>
      </c>
      <c r="V4791" s="51" t="s">
        <v>22578</v>
      </c>
      <c r="W4791" s="63" t="s">
        <v>71</v>
      </c>
      <c r="X4791" s="64">
        <v>358</v>
      </c>
      <c r="Y4791" s="64">
        <v>46</v>
      </c>
      <c r="Z4791" s="64">
        <v>253</v>
      </c>
      <c r="AA4791" s="84">
        <v>2.42</v>
      </c>
      <c r="AB4791" s="85">
        <v>1</v>
      </c>
      <c r="AC4791" s="85">
        <v>1</v>
      </c>
    </row>
    <row r="4792" spans="1:29" ht="25.5">
      <c r="A4792" s="1"/>
      <c r="B4792" s="6" t="s">
        <v>9969</v>
      </c>
      <c r="C4792" s="6" t="s">
        <v>8778</v>
      </c>
      <c r="D4792" s="6" t="s">
        <v>10015</v>
      </c>
      <c r="E4792" s="49" t="s">
        <v>10016</v>
      </c>
      <c r="F4792" s="6" t="s">
        <v>60</v>
      </c>
      <c r="G4792" s="6" t="s">
        <v>60</v>
      </c>
      <c r="H4792" s="6" t="s">
        <v>60</v>
      </c>
      <c r="I4792" s="60" t="s">
        <v>22579</v>
      </c>
      <c r="J4792" s="49" t="s">
        <v>22580</v>
      </c>
      <c r="K4792" s="6" t="s">
        <v>22581</v>
      </c>
      <c r="L4792" s="29">
        <f>IF($J$6="с учетом НДС",VLOOKUP(I4792,LEGEND!B:E,4,0)*(1-M4792),VLOOKUP(I4792,LEGEND!B:E,4,0)*(1-M4792)/1.2)</f>
        <v>12800</v>
      </c>
      <c r="M4792" s="57">
        <f>IF(AND(B4792&lt;&gt;"1_Электроинструмент",B4792&lt;&gt;"2_Садовая техника"),$J$5,IF($J$4&lt;=20%,$J$4,IFERROR(VLOOKUP(S4792,LEGEND!$L$2:$M$5,2,FALSE),$J$4)))</f>
        <v>0</v>
      </c>
      <c r="N4792" s="48" t="s">
        <v>60</v>
      </c>
      <c r="O4792" s="6" t="s">
        <v>60</v>
      </c>
      <c r="P4792" s="49" t="s">
        <v>66</v>
      </c>
      <c r="Q4792" s="49" t="s">
        <v>67</v>
      </c>
      <c r="R4792" s="6" t="s">
        <v>60</v>
      </c>
      <c r="S4792" s="49" t="s">
        <v>60</v>
      </c>
      <c r="T4792" s="73" t="str">
        <f>IF(_xlfn.XLOOKUP(I4792,LEGEND!B:B,LEGEND!H:H)&lt;&gt;"-",HYPERLINK(_xlfn.XLOOKUP(I4792,LEGEND!B:B,LEGEND!H:H),"link"),_xlfn.XLOOKUP(I4792,LEGEND!B:B,LEGEND!H:H))</f>
        <v>link</v>
      </c>
      <c r="U4792" s="73" t="str">
        <f>HYPERLINK(_xlfn.XLOOKUP(I4792,LEGEND!B:B,LEGEND!I:I))</f>
        <v>https://milwaukee-media-images.s3.amazonaws.com/hi/4932464945--Hero_1.jpg</v>
      </c>
      <c r="V4792" s="51" t="s">
        <v>22582</v>
      </c>
      <c r="W4792" s="63" t="s">
        <v>71</v>
      </c>
      <c r="X4792" s="64">
        <v>358</v>
      </c>
      <c r="Y4792" s="64">
        <v>46</v>
      </c>
      <c r="Z4792" s="64">
        <v>253</v>
      </c>
      <c r="AA4792" s="84">
        <v>3.15</v>
      </c>
      <c r="AB4792" s="85">
        <v>1</v>
      </c>
      <c r="AC4792" s="85">
        <v>1</v>
      </c>
    </row>
    <row r="4793" spans="1:29" ht="25.5">
      <c r="A4793" s="1"/>
      <c r="B4793" s="6" t="s">
        <v>9969</v>
      </c>
      <c r="C4793" s="6" t="s">
        <v>8778</v>
      </c>
      <c r="D4793" s="6" t="s">
        <v>10015</v>
      </c>
      <c r="E4793" s="49" t="s">
        <v>10016</v>
      </c>
      <c r="F4793" s="6" t="s">
        <v>60</v>
      </c>
      <c r="G4793" s="6" t="s">
        <v>60</v>
      </c>
      <c r="H4793" s="6" t="s">
        <v>60</v>
      </c>
      <c r="I4793" s="60" t="s">
        <v>22583</v>
      </c>
      <c r="J4793" s="49" t="s">
        <v>22584</v>
      </c>
      <c r="K4793" s="6" t="s">
        <v>22585</v>
      </c>
      <c r="L4793" s="29">
        <f>IF($J$6="с учетом НДС",VLOOKUP(I4793,LEGEND!B:E,4,0)*(1-M4793),VLOOKUP(I4793,LEGEND!B:E,4,0)*(1-M4793)/1.2)</f>
        <v>18000</v>
      </c>
      <c r="M4793" s="57">
        <f>IF(AND(B4793&lt;&gt;"1_Электроинструмент",B4793&lt;&gt;"2_Садовая техника"),$J$5,IF($J$4&lt;=20%,$J$4,IFERROR(VLOOKUP(S4793,LEGEND!$L$2:$M$5,2,FALSE),$J$4)))</f>
        <v>0</v>
      </c>
      <c r="N4793" s="48" t="s">
        <v>60</v>
      </c>
      <c r="O4793" s="6" t="s">
        <v>60</v>
      </c>
      <c r="P4793" s="49" t="s">
        <v>66</v>
      </c>
      <c r="Q4793" s="49" t="s">
        <v>67</v>
      </c>
      <c r="R4793" s="6" t="s">
        <v>60</v>
      </c>
      <c r="S4793" s="49" t="s">
        <v>60</v>
      </c>
      <c r="T4793" s="73" t="str">
        <f>IF(_xlfn.XLOOKUP(I4793,LEGEND!B:B,LEGEND!H:H)&lt;&gt;"-",HYPERLINK(_xlfn.XLOOKUP(I4793,LEGEND!B:B,LEGEND!H:H),"link"),_xlfn.XLOOKUP(I4793,LEGEND!B:B,LEGEND!H:H))</f>
        <v>link</v>
      </c>
      <c r="U4793" s="73" t="str">
        <f>HYPERLINK(_xlfn.XLOOKUP(I4793,LEGEND!B:B,LEGEND!I:I))</f>
        <v>https://milwaukee-media-images.s3.amazonaws.com/hi/4932464946--Hero_1.jpg</v>
      </c>
      <c r="V4793" s="51" t="s">
        <v>22586</v>
      </c>
      <c r="W4793" s="63" t="s">
        <v>71</v>
      </c>
      <c r="X4793" s="64">
        <v>372</v>
      </c>
      <c r="Y4793" s="64">
        <v>47</v>
      </c>
      <c r="Z4793" s="64">
        <v>352</v>
      </c>
      <c r="AA4793" s="84">
        <v>5.3</v>
      </c>
      <c r="AB4793" s="85">
        <v>1</v>
      </c>
      <c r="AC4793" s="85">
        <v>1</v>
      </c>
    </row>
    <row r="4794" spans="1:29" ht="25.5">
      <c r="A4794" s="1"/>
      <c r="B4794" s="6" t="s">
        <v>9969</v>
      </c>
      <c r="C4794" s="6" t="s">
        <v>8778</v>
      </c>
      <c r="D4794" s="6" t="s">
        <v>10015</v>
      </c>
      <c r="E4794" s="49" t="s">
        <v>10016</v>
      </c>
      <c r="F4794" s="6" t="s">
        <v>60</v>
      </c>
      <c r="G4794" s="6" t="s">
        <v>60</v>
      </c>
      <c r="H4794" s="6" t="s">
        <v>60</v>
      </c>
      <c r="I4794" s="60" t="s">
        <v>22587</v>
      </c>
      <c r="J4794" s="49" t="s">
        <v>22588</v>
      </c>
      <c r="K4794" s="6" t="s">
        <v>22589</v>
      </c>
      <c r="L4794" s="29">
        <f>IF($J$6="с учетом НДС",VLOOKUP(I4794,LEGEND!B:E,4,0)*(1-M4794),VLOOKUP(I4794,LEGEND!B:E,4,0)*(1-M4794)/1.2)</f>
        <v>19100</v>
      </c>
      <c r="M4794" s="57">
        <f>IF(AND(B4794&lt;&gt;"1_Электроинструмент",B4794&lt;&gt;"2_Садовая техника"),$J$5,IF($J$4&lt;=20%,$J$4,IFERROR(VLOOKUP(S4794,LEGEND!$L$2:$M$5,2,FALSE),$J$4)))</f>
        <v>0</v>
      </c>
      <c r="N4794" s="48" t="s">
        <v>60</v>
      </c>
      <c r="O4794" s="6" t="s">
        <v>60</v>
      </c>
      <c r="P4794" s="49" t="s">
        <v>66</v>
      </c>
      <c r="Q4794" s="49" t="s">
        <v>67</v>
      </c>
      <c r="R4794" s="6" t="s">
        <v>60</v>
      </c>
      <c r="S4794" s="49" t="s">
        <v>60</v>
      </c>
      <c r="T4794" s="73" t="str">
        <f>IF(_xlfn.XLOOKUP(I4794,LEGEND!B:B,LEGEND!H:H)&lt;&gt;"-",HYPERLINK(_xlfn.XLOOKUP(I4794,LEGEND!B:B,LEGEND!H:H),"link"),_xlfn.XLOOKUP(I4794,LEGEND!B:B,LEGEND!H:H))</f>
        <v>link</v>
      </c>
      <c r="U4794" s="73" t="str">
        <f>HYPERLINK(_xlfn.XLOOKUP(I4794,LEGEND!B:B,LEGEND!I:I))</f>
        <v>https://milwaukee-media-images.s3.amazonaws.com/hi/4932471864--Hero_1.jpg</v>
      </c>
      <c r="V4794" s="51" t="s">
        <v>22590</v>
      </c>
      <c r="W4794" s="63" t="s">
        <v>2678</v>
      </c>
      <c r="X4794" s="64">
        <v>361</v>
      </c>
      <c r="Y4794" s="64">
        <v>259</v>
      </c>
      <c r="Z4794" s="64">
        <v>61</v>
      </c>
      <c r="AA4794" s="84">
        <v>4.45</v>
      </c>
      <c r="AB4794" s="85">
        <v>1</v>
      </c>
      <c r="AC4794" s="85">
        <v>1</v>
      </c>
    </row>
    <row r="4795" spans="1:29" ht="25.5">
      <c r="A4795" s="1"/>
      <c r="B4795" s="6" t="s">
        <v>9969</v>
      </c>
      <c r="C4795" s="6" t="s">
        <v>8778</v>
      </c>
      <c r="D4795" s="6" t="s">
        <v>10015</v>
      </c>
      <c r="E4795" s="49" t="s">
        <v>10016</v>
      </c>
      <c r="F4795" s="6" t="s">
        <v>8839</v>
      </c>
      <c r="G4795" s="6" t="s">
        <v>60</v>
      </c>
      <c r="H4795" s="6" t="s">
        <v>60</v>
      </c>
      <c r="I4795" s="60" t="s">
        <v>10017</v>
      </c>
      <c r="J4795" s="49" t="s">
        <v>10018</v>
      </c>
      <c r="K4795" s="6" t="s">
        <v>10019</v>
      </c>
      <c r="L4795" s="29">
        <f>IF($J$6="с учетом НДС",VLOOKUP(I4795,LEGEND!B:E,4,0)*(1-M4795),VLOOKUP(I4795,LEGEND!B:E,4,0)*(1-M4795)/1.2)</f>
        <v>6300</v>
      </c>
      <c r="M4795" s="57">
        <f>IF(AND(B4795&lt;&gt;"1_Электроинструмент",B4795&lt;&gt;"2_Садовая техника"),$J$5,IF($J$4&lt;=20%,$J$4,IFERROR(VLOOKUP(S4795,LEGEND!$L$2:$M$5,2,FALSE),$J$4)))</f>
        <v>0</v>
      </c>
      <c r="N4795" s="48" t="s">
        <v>60</v>
      </c>
      <c r="O4795" s="6" t="s">
        <v>42</v>
      </c>
      <c r="P4795" s="49" t="s">
        <v>66</v>
      </c>
      <c r="Q4795" s="49" t="s">
        <v>473</v>
      </c>
      <c r="R4795" s="6" t="s">
        <v>60</v>
      </c>
      <c r="S4795" s="49" t="s">
        <v>60</v>
      </c>
      <c r="T4795" s="73" t="str">
        <f>IF(_xlfn.XLOOKUP(I4795,LEGEND!B:B,LEGEND!H:H)&lt;&gt;"-",HYPERLINK(_xlfn.XLOOKUP(I4795,LEGEND!B:B,LEGEND!H:H),"link"),_xlfn.XLOOKUP(I4795,LEGEND!B:B,LEGEND!H:H))</f>
        <v>link</v>
      </c>
      <c r="U4795" s="73" t="str">
        <f>HYPERLINK(_xlfn.XLOOKUP(I4795,LEGEND!B:B,LEGEND!I:I))</f>
        <v>https://milwaukee-media-images.s3.amazonaws.com/hi/4932479096--Hero_1.jpg</v>
      </c>
      <c r="V4795" s="51" t="s">
        <v>10020</v>
      </c>
      <c r="W4795" s="63" t="s">
        <v>2678</v>
      </c>
      <c r="X4795" s="64">
        <v>252</v>
      </c>
      <c r="Y4795" s="64">
        <v>261</v>
      </c>
      <c r="Z4795" s="64">
        <v>55</v>
      </c>
      <c r="AA4795" s="84">
        <v>0.99</v>
      </c>
      <c r="AB4795" s="85">
        <v>1</v>
      </c>
      <c r="AC4795" s="85">
        <v>1</v>
      </c>
    </row>
    <row r="4796" spans="1:29" ht="38.25">
      <c r="A4796" s="1"/>
      <c r="B4796" s="6" t="s">
        <v>9969</v>
      </c>
      <c r="C4796" s="6" t="s">
        <v>8778</v>
      </c>
      <c r="D4796" s="6" t="s">
        <v>10015</v>
      </c>
      <c r="E4796" s="49" t="s">
        <v>10016</v>
      </c>
      <c r="F4796" s="6" t="s">
        <v>8839</v>
      </c>
      <c r="G4796" s="6" t="s">
        <v>60</v>
      </c>
      <c r="H4796" s="6" t="s">
        <v>60</v>
      </c>
      <c r="I4796" s="60" t="s">
        <v>10038</v>
      </c>
      <c r="J4796" s="49" t="s">
        <v>10039</v>
      </c>
      <c r="K4796" s="6" t="s">
        <v>10040</v>
      </c>
      <c r="L4796" s="29">
        <f>IF($J$6="с учетом НДС",VLOOKUP(I4796,LEGEND!B:E,4,0)*(1-M4796),VLOOKUP(I4796,LEGEND!B:E,4,0)*(1-M4796)/1.2)</f>
        <v>11700</v>
      </c>
      <c r="M4796" s="57">
        <f>IF(AND(B4796&lt;&gt;"1_Электроинструмент",B4796&lt;&gt;"2_Садовая техника"),$J$5,IF($J$4&lt;=20%,$J$4,IFERROR(VLOOKUP(S4796,LEGEND!$L$2:$M$5,2,FALSE),$J$4)))</f>
        <v>0</v>
      </c>
      <c r="N4796" s="48" t="s">
        <v>60</v>
      </c>
      <c r="O4796" s="6" t="s">
        <v>42</v>
      </c>
      <c r="P4796" s="49" t="s">
        <v>66</v>
      </c>
      <c r="Q4796" s="49" t="s">
        <v>473</v>
      </c>
      <c r="R4796" s="6" t="s">
        <v>60</v>
      </c>
      <c r="S4796" s="49" t="s">
        <v>60</v>
      </c>
      <c r="T4796" s="73" t="str">
        <f>IF(_xlfn.XLOOKUP(I4796,LEGEND!B:B,LEGEND!H:H)&lt;&gt;"-",HYPERLINK(_xlfn.XLOOKUP(I4796,LEGEND!B:B,LEGEND!H:H),"link"),_xlfn.XLOOKUP(I4796,LEGEND!B:B,LEGEND!H:H))</f>
        <v>link</v>
      </c>
      <c r="U4796" s="73" t="str">
        <f>HYPERLINK(_xlfn.XLOOKUP(I4796,LEGEND!B:B,LEGEND!I:I))</f>
        <v>https://milwaukee-media-images.s3.amazonaws.com/hi/4932478812--Hero_1.jpg</v>
      </c>
      <c r="V4796" s="51" t="s">
        <v>10041</v>
      </c>
      <c r="W4796" s="63" t="s">
        <v>71</v>
      </c>
      <c r="X4796" s="64">
        <v>430</v>
      </c>
      <c r="Y4796" s="64">
        <v>260</v>
      </c>
      <c r="Z4796" s="64">
        <v>70</v>
      </c>
      <c r="AA4796" s="84">
        <v>2.65</v>
      </c>
      <c r="AB4796" s="85">
        <v>1</v>
      </c>
      <c r="AC4796" s="85">
        <v>1</v>
      </c>
    </row>
    <row r="4797" spans="1:29" ht="25.5">
      <c r="A4797" s="1"/>
      <c r="B4797" s="6" t="s">
        <v>9969</v>
      </c>
      <c r="C4797" s="6" t="s">
        <v>8778</v>
      </c>
      <c r="D4797" s="6" t="s">
        <v>10015</v>
      </c>
      <c r="E4797" s="49" t="s">
        <v>10016</v>
      </c>
      <c r="F4797" s="6" t="s">
        <v>8839</v>
      </c>
      <c r="G4797" s="6" t="s">
        <v>60</v>
      </c>
      <c r="H4797" s="6" t="s">
        <v>60</v>
      </c>
      <c r="I4797" s="60" t="s">
        <v>10079</v>
      </c>
      <c r="J4797" s="49" t="s">
        <v>10080</v>
      </c>
      <c r="K4797" s="6" t="s">
        <v>10081</v>
      </c>
      <c r="L4797" s="29">
        <f>IF($J$6="с учетом НДС",VLOOKUP(I4797,LEGEND!B:E,4,0)*(1-M4797),VLOOKUP(I4797,LEGEND!B:E,4,0)*(1-M4797)/1.2)</f>
        <v>13100</v>
      </c>
      <c r="M4797" s="57">
        <f>IF(AND(B4797&lt;&gt;"1_Электроинструмент",B4797&lt;&gt;"2_Садовая техника"),$J$5,IF($J$4&lt;=20%,$J$4,IFERROR(VLOOKUP(S4797,LEGEND!$L$2:$M$5,2,FALSE),$J$4)))</f>
        <v>0</v>
      </c>
      <c r="N4797" s="48" t="s">
        <v>60</v>
      </c>
      <c r="O4797" s="6" t="s">
        <v>42</v>
      </c>
      <c r="P4797" s="49" t="s">
        <v>66</v>
      </c>
      <c r="Q4797" s="49" t="s">
        <v>473</v>
      </c>
      <c r="R4797" s="6" t="s">
        <v>60</v>
      </c>
      <c r="S4797" s="49" t="s">
        <v>60</v>
      </c>
      <c r="T4797" s="73" t="str">
        <f>IF(_xlfn.XLOOKUP(I4797,LEGEND!B:B,LEGEND!H:H)&lt;&gt;"-",HYPERLINK(_xlfn.XLOOKUP(I4797,LEGEND!B:B,LEGEND!H:H),"link"),_xlfn.XLOOKUP(I4797,LEGEND!B:B,LEGEND!H:H))</f>
        <v>-</v>
      </c>
      <c r="U4797" s="73" t="str">
        <f>HYPERLINK(_xlfn.XLOOKUP(I4797,LEGEND!B:B,LEGEND!I:I))</f>
        <v>https://milwaukee-media-images.s3.amazonaws.com/hi/4932479824--Hero_1.jpg</v>
      </c>
      <c r="V4797" s="51" t="s">
        <v>10082</v>
      </c>
      <c r="W4797" s="63" t="s">
        <v>71</v>
      </c>
      <c r="X4797" s="64">
        <v>190</v>
      </c>
      <c r="Y4797" s="64">
        <v>430</v>
      </c>
      <c r="Z4797" s="64">
        <v>60</v>
      </c>
      <c r="AA4797" s="84">
        <v>1.54</v>
      </c>
      <c r="AB4797" s="85">
        <v>1</v>
      </c>
      <c r="AC4797" s="85">
        <v>1</v>
      </c>
    </row>
    <row r="4798" spans="1:29" ht="38.25">
      <c r="A4798" s="1"/>
      <c r="B4798" s="6" t="s">
        <v>9969</v>
      </c>
      <c r="C4798" s="6" t="s">
        <v>8778</v>
      </c>
      <c r="D4798" s="6" t="s">
        <v>10015</v>
      </c>
      <c r="E4798" s="49" t="s">
        <v>10016</v>
      </c>
      <c r="F4798" s="6" t="s">
        <v>8839</v>
      </c>
      <c r="G4798" s="6" t="s">
        <v>60</v>
      </c>
      <c r="H4798" s="6" t="s">
        <v>60</v>
      </c>
      <c r="I4798" s="60" t="s">
        <v>10034</v>
      </c>
      <c r="J4798" s="49" t="s">
        <v>10035</v>
      </c>
      <c r="K4798" s="6" t="s">
        <v>10036</v>
      </c>
      <c r="L4798" s="29">
        <f>IF($J$6="с учетом НДС",VLOOKUP(I4798,LEGEND!B:E,4,0)*(1-M4798),VLOOKUP(I4798,LEGEND!B:E,4,0)*(1-M4798)/1.2)</f>
        <v>13500</v>
      </c>
      <c r="M4798" s="57">
        <f>IF(AND(B4798&lt;&gt;"1_Электроинструмент",B4798&lt;&gt;"2_Садовая техника"),$J$5,IF($J$4&lt;=20%,$J$4,IFERROR(VLOOKUP(S4798,LEGEND!$L$2:$M$5,2,FALSE),$J$4)))</f>
        <v>0</v>
      </c>
      <c r="N4798" s="48" t="s">
        <v>60</v>
      </c>
      <c r="O4798" s="6" t="s">
        <v>42</v>
      </c>
      <c r="P4798" s="49" t="s">
        <v>66</v>
      </c>
      <c r="Q4798" s="49" t="s">
        <v>473</v>
      </c>
      <c r="R4798" s="6" t="s">
        <v>60</v>
      </c>
      <c r="S4798" s="49" t="s">
        <v>60</v>
      </c>
      <c r="T4798" s="73" t="str">
        <f>IF(_xlfn.XLOOKUP(I4798,LEGEND!B:B,LEGEND!H:H)&lt;&gt;"-",HYPERLINK(_xlfn.XLOOKUP(I4798,LEGEND!B:B,LEGEND!H:H),"link"),_xlfn.XLOOKUP(I4798,LEGEND!B:B,LEGEND!H:H))</f>
        <v>link</v>
      </c>
      <c r="U4798" s="73" t="str">
        <f>HYPERLINK(_xlfn.XLOOKUP(I4798,LEGEND!B:B,LEGEND!I:I))</f>
        <v>https://milwaukee-media-images.s3.amazonaws.com/hi/4932478813--Hero_1.jpg</v>
      </c>
      <c r="V4798" s="51" t="s">
        <v>10037</v>
      </c>
      <c r="W4798" s="63" t="s">
        <v>71</v>
      </c>
      <c r="X4798" s="64">
        <v>414</v>
      </c>
      <c r="Y4798" s="64">
        <v>453</v>
      </c>
      <c r="Z4798" s="64">
        <v>76</v>
      </c>
      <c r="AA4798" s="84">
        <v>3.4</v>
      </c>
      <c r="AB4798" s="85">
        <v>1</v>
      </c>
      <c r="AC4798" s="85">
        <v>1</v>
      </c>
    </row>
    <row r="4799" spans="1:29" ht="25.5">
      <c r="A4799" s="1"/>
      <c r="B4799" s="6" t="s">
        <v>9969</v>
      </c>
      <c r="C4799" s="6" t="s">
        <v>8778</v>
      </c>
      <c r="D4799" s="6" t="s">
        <v>10015</v>
      </c>
      <c r="E4799" s="49" t="s">
        <v>10016</v>
      </c>
      <c r="F4799" s="6" t="s">
        <v>8839</v>
      </c>
      <c r="G4799" s="6" t="s">
        <v>60</v>
      </c>
      <c r="H4799" s="6" t="s">
        <v>60</v>
      </c>
      <c r="I4799" s="60" t="s">
        <v>10083</v>
      </c>
      <c r="J4799" s="49" t="s">
        <v>10084</v>
      </c>
      <c r="K4799" s="6" t="s">
        <v>10085</v>
      </c>
      <c r="L4799" s="29">
        <f>IF($J$6="с учетом НДС",VLOOKUP(I4799,LEGEND!B:E,4,0)*(1-M4799),VLOOKUP(I4799,LEGEND!B:E,4,0)*(1-M4799)/1.2)</f>
        <v>16900</v>
      </c>
      <c r="M4799" s="57">
        <f>IF(AND(B4799&lt;&gt;"1_Электроинструмент",B4799&lt;&gt;"2_Садовая техника"),$J$5,IF($J$4&lt;=20%,$J$4,IFERROR(VLOOKUP(S4799,LEGEND!$L$2:$M$5,2,FALSE),$J$4)))</f>
        <v>0</v>
      </c>
      <c r="N4799" s="48" t="s">
        <v>60</v>
      </c>
      <c r="O4799" s="6" t="s">
        <v>42</v>
      </c>
      <c r="P4799" s="49" t="s">
        <v>66</v>
      </c>
      <c r="Q4799" s="49" t="s">
        <v>473</v>
      </c>
      <c r="R4799" s="6" t="s">
        <v>60</v>
      </c>
      <c r="S4799" s="49" t="s">
        <v>60</v>
      </c>
      <c r="T4799" s="73" t="str">
        <f>IF(_xlfn.XLOOKUP(I4799,LEGEND!B:B,LEGEND!H:H)&lt;&gt;"-",HYPERLINK(_xlfn.XLOOKUP(I4799,LEGEND!B:B,LEGEND!H:H),"link"),_xlfn.XLOOKUP(I4799,LEGEND!B:B,LEGEND!H:H))</f>
        <v>-</v>
      </c>
      <c r="U4799" s="73" t="str">
        <f>HYPERLINK(_xlfn.XLOOKUP(I4799,LEGEND!B:B,LEGEND!I:I))</f>
        <v>https://milwaukee-media-images.s3.amazonaws.com/hi/4932479825--Hero_1.jpg</v>
      </c>
      <c r="V4799" s="51" t="s">
        <v>10086</v>
      </c>
      <c r="W4799" s="63" t="s">
        <v>71</v>
      </c>
      <c r="X4799" s="64">
        <v>190</v>
      </c>
      <c r="Y4799" s="64">
        <v>430</v>
      </c>
      <c r="Z4799" s="64">
        <v>60</v>
      </c>
      <c r="AA4799" s="84">
        <v>3.16</v>
      </c>
      <c r="AB4799" s="85">
        <v>1</v>
      </c>
      <c r="AC4799" s="85">
        <v>1</v>
      </c>
    </row>
    <row r="4800" spans="1:29" ht="25.5">
      <c r="A4800" s="1"/>
      <c r="B4800" s="6" t="s">
        <v>9969</v>
      </c>
      <c r="C4800" s="6" t="s">
        <v>8778</v>
      </c>
      <c r="D4800" s="6" t="s">
        <v>10015</v>
      </c>
      <c r="E4800" s="49" t="s">
        <v>10016</v>
      </c>
      <c r="F4800" s="6" t="s">
        <v>8839</v>
      </c>
      <c r="G4800" s="6" t="s">
        <v>60</v>
      </c>
      <c r="H4800" s="6" t="s">
        <v>60</v>
      </c>
      <c r="I4800" s="60" t="s">
        <v>10087</v>
      </c>
      <c r="J4800" s="49" t="s">
        <v>10088</v>
      </c>
      <c r="K4800" s="6" t="s">
        <v>10089</v>
      </c>
      <c r="L4800" s="29">
        <f>IF($J$6="с учетом НДС",VLOOKUP(I4800,LEGEND!B:E,4,0)*(1-M4800),VLOOKUP(I4800,LEGEND!B:E,4,0)*(1-M4800)/1.2)</f>
        <v>22900</v>
      </c>
      <c r="M4800" s="57">
        <f>IF(AND(B4800&lt;&gt;"1_Электроинструмент",B4800&lt;&gt;"2_Садовая техника"),$J$5,IF($J$4&lt;=20%,$J$4,IFERROR(VLOOKUP(S4800,LEGEND!$L$2:$M$5,2,FALSE),$J$4)))</f>
        <v>0</v>
      </c>
      <c r="N4800" s="48" t="s">
        <v>60</v>
      </c>
      <c r="O4800" s="6" t="s">
        <v>42</v>
      </c>
      <c r="P4800" s="49" t="s">
        <v>66</v>
      </c>
      <c r="Q4800" s="49" t="s">
        <v>473</v>
      </c>
      <c r="R4800" s="6" t="s">
        <v>60</v>
      </c>
      <c r="S4800" s="49" t="s">
        <v>60</v>
      </c>
      <c r="T4800" s="73" t="str">
        <f>IF(_xlfn.XLOOKUP(I4800,LEGEND!B:B,LEGEND!H:H)&lt;&gt;"-",HYPERLINK(_xlfn.XLOOKUP(I4800,LEGEND!B:B,LEGEND!H:H),"link"),_xlfn.XLOOKUP(I4800,LEGEND!B:B,LEGEND!H:H))</f>
        <v>-</v>
      </c>
      <c r="U4800" s="73" t="str">
        <f>HYPERLINK(_xlfn.XLOOKUP(I4800,LEGEND!B:B,LEGEND!I:I))</f>
        <v>https://milwaukee-media-images.s3.amazonaws.com/hi/4932479826--Hero_1.jpg</v>
      </c>
      <c r="V4800" s="51" t="s">
        <v>10090</v>
      </c>
      <c r="W4800" s="63" t="s">
        <v>2678</v>
      </c>
      <c r="X4800" s="64">
        <v>190</v>
      </c>
      <c r="Y4800" s="64">
        <v>430</v>
      </c>
      <c r="Z4800" s="64">
        <v>60</v>
      </c>
      <c r="AA4800" s="84">
        <v>4.6100000000000003</v>
      </c>
      <c r="AB4800" s="85">
        <v>1</v>
      </c>
      <c r="AC4800" s="85">
        <v>1</v>
      </c>
    </row>
    <row r="4801" spans="1:29" ht="15">
      <c r="A4801" s="1"/>
      <c r="B4801" s="6" t="s">
        <v>9969</v>
      </c>
      <c r="C4801" s="6" t="s">
        <v>8778</v>
      </c>
      <c r="D4801" s="6" t="s">
        <v>10015</v>
      </c>
      <c r="E4801" s="49" t="s">
        <v>10091</v>
      </c>
      <c r="F4801" s="6" t="s">
        <v>60</v>
      </c>
      <c r="G4801" s="6" t="s">
        <v>60</v>
      </c>
      <c r="H4801" s="6" t="s">
        <v>60</v>
      </c>
      <c r="I4801" s="60" t="s">
        <v>10618</v>
      </c>
      <c r="J4801" s="49" t="s">
        <v>10619</v>
      </c>
      <c r="K4801" s="6" t="s">
        <v>10620</v>
      </c>
      <c r="L4801" s="29">
        <f>IF($J$6="с учетом НДС",VLOOKUP(I4801,LEGEND!B:E,4,0)*(1-M4801),VLOOKUP(I4801,LEGEND!B:E,4,0)*(1-M4801)/1.2)</f>
        <v>720</v>
      </c>
      <c r="M4801" s="57">
        <f>IF(AND(B4801&lt;&gt;"1_Электроинструмент",B4801&lt;&gt;"2_Садовая техника"),$J$5,IF($J$4&lt;=20%,$J$4,IFERROR(VLOOKUP(S4801,LEGEND!$L$2:$M$5,2,FALSE),$J$4)))</f>
        <v>0</v>
      </c>
      <c r="N4801" s="48" t="s">
        <v>60</v>
      </c>
      <c r="O4801" s="6" t="s">
        <v>42</v>
      </c>
      <c r="P4801" s="49" t="s">
        <v>66</v>
      </c>
      <c r="Q4801" s="49" t="s">
        <v>473</v>
      </c>
      <c r="R4801" s="6" t="s">
        <v>60</v>
      </c>
      <c r="S4801" s="49" t="s">
        <v>60</v>
      </c>
      <c r="T4801" s="73" t="str">
        <f>IF(_xlfn.XLOOKUP(I4801,LEGEND!B:B,LEGEND!H:H)&lt;&gt;"-",HYPERLINK(_xlfn.XLOOKUP(I4801,LEGEND!B:B,LEGEND!H:H),"link"),_xlfn.XLOOKUP(I4801,LEGEND!B:B,LEGEND!H:H))</f>
        <v>-</v>
      </c>
      <c r="U4801" s="73" t="str">
        <f>HYPERLINK(_xlfn.XLOOKUP(I4801,LEGEND!B:B,LEGEND!I:I))</f>
        <v>-</v>
      </c>
      <c r="V4801" s="51" t="s">
        <v>10621</v>
      </c>
      <c r="W4801" s="63" t="s">
        <v>2678</v>
      </c>
      <c r="X4801" s="64">
        <v>195</v>
      </c>
      <c r="Y4801" s="64">
        <v>47.5</v>
      </c>
      <c r="Z4801" s="64">
        <v>21</v>
      </c>
      <c r="AA4801" s="84">
        <v>4.2999999999999997E-2</v>
      </c>
      <c r="AB4801" s="85">
        <v>1</v>
      </c>
      <c r="AC4801" s="85">
        <v>1</v>
      </c>
    </row>
    <row r="4802" spans="1:29" ht="15">
      <c r="A4802" s="1"/>
      <c r="B4802" s="6" t="s">
        <v>9969</v>
      </c>
      <c r="C4802" s="6" t="s">
        <v>8778</v>
      </c>
      <c r="D4802" s="6" t="s">
        <v>10015</v>
      </c>
      <c r="E4802" s="49" t="s">
        <v>10091</v>
      </c>
      <c r="F4802" s="6" t="s">
        <v>60</v>
      </c>
      <c r="G4802" s="6" t="s">
        <v>60</v>
      </c>
      <c r="H4802" s="6" t="s">
        <v>60</v>
      </c>
      <c r="I4802" s="60" t="s">
        <v>10622</v>
      </c>
      <c r="J4802" s="49" t="s">
        <v>10623</v>
      </c>
      <c r="K4802" s="6" t="s">
        <v>10624</v>
      </c>
      <c r="L4802" s="29">
        <f>IF($J$6="с учетом НДС",VLOOKUP(I4802,LEGEND!B:E,4,0)*(1-M4802),VLOOKUP(I4802,LEGEND!B:E,4,0)*(1-M4802)/1.2)</f>
        <v>740</v>
      </c>
      <c r="M4802" s="57">
        <f>IF(AND(B4802&lt;&gt;"1_Электроинструмент",B4802&lt;&gt;"2_Садовая техника"),$J$5,IF($J$4&lt;=20%,$J$4,IFERROR(VLOOKUP(S4802,LEGEND!$L$2:$M$5,2,FALSE),$J$4)))</f>
        <v>0</v>
      </c>
      <c r="N4802" s="48" t="s">
        <v>60</v>
      </c>
      <c r="O4802" s="6" t="s">
        <v>42</v>
      </c>
      <c r="P4802" s="49" t="s">
        <v>66</v>
      </c>
      <c r="Q4802" s="49" t="s">
        <v>473</v>
      </c>
      <c r="R4802" s="6" t="s">
        <v>60</v>
      </c>
      <c r="S4802" s="49" t="s">
        <v>60</v>
      </c>
      <c r="T4802" s="73" t="str">
        <f>IF(_xlfn.XLOOKUP(I4802,LEGEND!B:B,LEGEND!H:H)&lt;&gt;"-",HYPERLINK(_xlfn.XLOOKUP(I4802,LEGEND!B:B,LEGEND!H:H),"link"),_xlfn.XLOOKUP(I4802,LEGEND!B:B,LEGEND!H:H))</f>
        <v>-</v>
      </c>
      <c r="U4802" s="73" t="str">
        <f>HYPERLINK(_xlfn.XLOOKUP(I4802,LEGEND!B:B,LEGEND!I:I))</f>
        <v>-</v>
      </c>
      <c r="V4802" s="51" t="s">
        <v>10625</v>
      </c>
      <c r="W4802" s="63" t="s">
        <v>2678</v>
      </c>
      <c r="X4802" s="64">
        <v>202</v>
      </c>
      <c r="Y4802" s="64">
        <v>47.5</v>
      </c>
      <c r="Z4802" s="64">
        <v>21</v>
      </c>
      <c r="AA4802" s="84">
        <v>5.0999999999999997E-2</v>
      </c>
      <c r="AB4802" s="85">
        <v>1</v>
      </c>
      <c r="AC4802" s="85">
        <v>1</v>
      </c>
    </row>
    <row r="4803" spans="1:29" ht="25.5">
      <c r="A4803" s="1"/>
      <c r="B4803" s="6" t="s">
        <v>9969</v>
      </c>
      <c r="C4803" s="6" t="s">
        <v>8778</v>
      </c>
      <c r="D4803" s="6" t="s">
        <v>10015</v>
      </c>
      <c r="E4803" s="49" t="s">
        <v>10091</v>
      </c>
      <c r="F4803" s="6" t="s">
        <v>60</v>
      </c>
      <c r="G4803" s="6" t="s">
        <v>60</v>
      </c>
      <c r="H4803" s="6" t="s">
        <v>60</v>
      </c>
      <c r="I4803" s="60" t="s">
        <v>22591</v>
      </c>
      <c r="J4803" s="49" t="s">
        <v>22592</v>
      </c>
      <c r="K4803" s="6" t="s">
        <v>22593</v>
      </c>
      <c r="L4803" s="29">
        <f>IF($J$6="с учетом НДС",VLOOKUP(I4803,LEGEND!B:E,4,0)*(1-M4803),VLOOKUP(I4803,LEGEND!B:E,4,0)*(1-M4803)/1.2)</f>
        <v>1060</v>
      </c>
      <c r="M4803" s="57">
        <f>IF(AND(B4803&lt;&gt;"1_Электроинструмент",B4803&lt;&gt;"2_Садовая техника"),$J$5,IF($J$4&lt;=20%,$J$4,IFERROR(VLOOKUP(S4803,LEGEND!$L$2:$M$5,2,FALSE),$J$4)))</f>
        <v>0</v>
      </c>
      <c r="N4803" s="48" t="s">
        <v>60</v>
      </c>
      <c r="O4803" s="6" t="s">
        <v>60</v>
      </c>
      <c r="P4803" s="49" t="s">
        <v>66</v>
      </c>
      <c r="Q4803" s="49" t="s">
        <v>67</v>
      </c>
      <c r="R4803" s="6" t="s">
        <v>60</v>
      </c>
      <c r="S4803" s="49" t="s">
        <v>60</v>
      </c>
      <c r="T4803" s="73" t="str">
        <f>IF(_xlfn.XLOOKUP(I4803,LEGEND!B:B,LEGEND!H:H)&lt;&gt;"-",HYPERLINK(_xlfn.XLOOKUP(I4803,LEGEND!B:B,LEGEND!H:H),"link"),_xlfn.XLOOKUP(I4803,LEGEND!B:B,LEGEND!H:H))</f>
        <v>link</v>
      </c>
      <c r="U4803" s="73" t="str">
        <f>HYPERLINK(_xlfn.XLOOKUP(I4803,LEGEND!B:B,LEGEND!I:I))</f>
        <v>https://milwaukee-media-images.s3.amazonaws.com/hi/4932471516--Hero_1.jpg</v>
      </c>
      <c r="V4803" s="51" t="s">
        <v>22594</v>
      </c>
      <c r="W4803" s="63" t="s">
        <v>2678</v>
      </c>
      <c r="X4803" s="64">
        <v>47</v>
      </c>
      <c r="Y4803" s="64">
        <v>21</v>
      </c>
      <c r="Z4803" s="64">
        <v>210</v>
      </c>
      <c r="AA4803" s="84">
        <v>5.6000000000000001E-2</v>
      </c>
      <c r="AB4803" s="85">
        <v>1</v>
      </c>
      <c r="AC4803" s="85">
        <v>1</v>
      </c>
    </row>
    <row r="4804" spans="1:29" ht="25.5">
      <c r="A4804" s="1"/>
      <c r="B4804" s="6" t="s">
        <v>9969</v>
      </c>
      <c r="C4804" s="6" t="s">
        <v>8778</v>
      </c>
      <c r="D4804" s="6" t="s">
        <v>10015</v>
      </c>
      <c r="E4804" s="49" t="s">
        <v>10091</v>
      </c>
      <c r="F4804" s="6" t="s">
        <v>60</v>
      </c>
      <c r="G4804" s="6" t="s">
        <v>60</v>
      </c>
      <c r="H4804" s="6" t="s">
        <v>60</v>
      </c>
      <c r="I4804" s="60" t="s">
        <v>22595</v>
      </c>
      <c r="J4804" s="49" t="s">
        <v>22596</v>
      </c>
      <c r="K4804" s="6" t="s">
        <v>22597</v>
      </c>
      <c r="L4804" s="29">
        <f>IF($J$6="с учетом НДС",VLOOKUP(I4804,LEGEND!B:E,4,0)*(1-M4804),VLOOKUP(I4804,LEGEND!B:E,4,0)*(1-M4804)/1.2)</f>
        <v>1120</v>
      </c>
      <c r="M4804" s="57">
        <f>IF(AND(B4804&lt;&gt;"1_Электроинструмент",B4804&lt;&gt;"2_Садовая техника"),$J$5,IF($J$4&lt;=20%,$J$4,IFERROR(VLOOKUP(S4804,LEGEND!$L$2:$M$5,2,FALSE),$J$4)))</f>
        <v>0</v>
      </c>
      <c r="N4804" s="48" t="s">
        <v>60</v>
      </c>
      <c r="O4804" s="6" t="s">
        <v>60</v>
      </c>
      <c r="P4804" s="49" t="s">
        <v>66</v>
      </c>
      <c r="Q4804" s="49" t="s">
        <v>67</v>
      </c>
      <c r="R4804" s="6" t="s">
        <v>60</v>
      </c>
      <c r="S4804" s="49" t="s">
        <v>60</v>
      </c>
      <c r="T4804" s="73" t="str">
        <f>IF(_xlfn.XLOOKUP(I4804,LEGEND!B:B,LEGEND!H:H)&lt;&gt;"-",HYPERLINK(_xlfn.XLOOKUP(I4804,LEGEND!B:B,LEGEND!H:H),"link"),_xlfn.XLOOKUP(I4804,LEGEND!B:B,LEGEND!H:H))</f>
        <v>link</v>
      </c>
      <c r="U4804" s="73" t="str">
        <f>HYPERLINK(_xlfn.XLOOKUP(I4804,LEGEND!B:B,LEGEND!I:I))</f>
        <v>https://milwaukee-media-images.s3.amazonaws.com/hi/4932471517--Hero_1.jpg</v>
      </c>
      <c r="V4804" s="51" t="s">
        <v>22598</v>
      </c>
      <c r="W4804" s="63" t="s">
        <v>2678</v>
      </c>
      <c r="X4804" s="64">
        <v>47</v>
      </c>
      <c r="Y4804" s="64">
        <v>21</v>
      </c>
      <c r="Z4804" s="64">
        <v>219</v>
      </c>
      <c r="AA4804" s="84">
        <v>6.8000000000000005E-2</v>
      </c>
      <c r="AB4804" s="85">
        <v>1</v>
      </c>
      <c r="AC4804" s="85">
        <v>1</v>
      </c>
    </row>
    <row r="4805" spans="1:29" ht="25.5">
      <c r="A4805" s="1"/>
      <c r="B4805" s="6" t="s">
        <v>9969</v>
      </c>
      <c r="C4805" s="6" t="s">
        <v>8778</v>
      </c>
      <c r="D4805" s="6" t="s">
        <v>10015</v>
      </c>
      <c r="E4805" s="49" t="s">
        <v>10091</v>
      </c>
      <c r="F4805" s="6" t="s">
        <v>60</v>
      </c>
      <c r="G4805" s="6" t="s">
        <v>60</v>
      </c>
      <c r="H4805" s="6" t="s">
        <v>60</v>
      </c>
      <c r="I4805" s="60" t="s">
        <v>22599</v>
      </c>
      <c r="J4805" s="49" t="s">
        <v>22600</v>
      </c>
      <c r="K4805" s="6" t="s">
        <v>22601</v>
      </c>
      <c r="L4805" s="29">
        <f>IF($J$6="с учетом НДС",VLOOKUP(I4805,LEGEND!B:E,4,0)*(1-M4805),VLOOKUP(I4805,LEGEND!B:E,4,0)*(1-M4805)/1.2)</f>
        <v>1120</v>
      </c>
      <c r="M4805" s="57">
        <f>IF(AND(B4805&lt;&gt;"1_Электроинструмент",B4805&lt;&gt;"2_Садовая техника"),$J$5,IF($J$4&lt;=20%,$J$4,IFERROR(VLOOKUP(S4805,LEGEND!$L$2:$M$5,2,FALSE),$J$4)))</f>
        <v>0</v>
      </c>
      <c r="N4805" s="48" t="s">
        <v>60</v>
      </c>
      <c r="O4805" s="6" t="s">
        <v>60</v>
      </c>
      <c r="P4805" s="49" t="s">
        <v>66</v>
      </c>
      <c r="Q4805" s="49" t="s">
        <v>67</v>
      </c>
      <c r="R4805" s="6" t="s">
        <v>60</v>
      </c>
      <c r="S4805" s="49" t="s">
        <v>60</v>
      </c>
      <c r="T4805" s="73" t="str">
        <f>IF(_xlfn.XLOOKUP(I4805,LEGEND!B:B,LEGEND!H:H)&lt;&gt;"-",HYPERLINK(_xlfn.XLOOKUP(I4805,LEGEND!B:B,LEGEND!H:H),"link"),_xlfn.XLOOKUP(I4805,LEGEND!B:B,LEGEND!H:H))</f>
        <v>link</v>
      </c>
      <c r="U4805" s="73" t="str">
        <f>HYPERLINK(_xlfn.XLOOKUP(I4805,LEGEND!B:B,LEGEND!I:I))</f>
        <v>https://milwaukee-media-images.s3.amazonaws.com/hi/4932471518--Hero_1.jpg</v>
      </c>
      <c r="V4805" s="51" t="s">
        <v>22602</v>
      </c>
      <c r="W4805" s="63" t="s">
        <v>2678</v>
      </c>
      <c r="X4805" s="64">
        <v>47</v>
      </c>
      <c r="Y4805" s="64">
        <v>21</v>
      </c>
      <c r="Z4805" s="64">
        <v>228</v>
      </c>
      <c r="AA4805" s="84">
        <v>8.1000000000000003E-2</v>
      </c>
      <c r="AB4805" s="85">
        <v>1</v>
      </c>
      <c r="AC4805" s="85">
        <v>1</v>
      </c>
    </row>
    <row r="4806" spans="1:29" ht="25.5">
      <c r="A4806" s="1"/>
      <c r="B4806" s="6" t="s">
        <v>9969</v>
      </c>
      <c r="C4806" s="6" t="s">
        <v>8778</v>
      </c>
      <c r="D4806" s="6" t="s">
        <v>10015</v>
      </c>
      <c r="E4806" s="49" t="s">
        <v>10091</v>
      </c>
      <c r="F4806" s="6" t="s">
        <v>60</v>
      </c>
      <c r="G4806" s="6" t="s">
        <v>60</v>
      </c>
      <c r="H4806" s="6" t="s">
        <v>60</v>
      </c>
      <c r="I4806" s="60" t="s">
        <v>22603</v>
      </c>
      <c r="J4806" s="49" t="s">
        <v>22604</v>
      </c>
      <c r="K4806" s="6" t="s">
        <v>22605</v>
      </c>
      <c r="L4806" s="29">
        <f>IF($J$6="с учетом НДС",VLOOKUP(I4806,LEGEND!B:E,4,0)*(1-M4806),VLOOKUP(I4806,LEGEND!B:E,4,0)*(1-M4806)/1.2)</f>
        <v>1150</v>
      </c>
      <c r="M4806" s="57">
        <f>IF(AND(B4806&lt;&gt;"1_Электроинструмент",B4806&lt;&gt;"2_Садовая техника"),$J$5,IF($J$4&lt;=20%,$J$4,IFERROR(VLOOKUP(S4806,LEGEND!$L$2:$M$5,2,FALSE),$J$4)))</f>
        <v>0</v>
      </c>
      <c r="N4806" s="48" t="s">
        <v>60</v>
      </c>
      <c r="O4806" s="6" t="s">
        <v>60</v>
      </c>
      <c r="P4806" s="49" t="s">
        <v>66</v>
      </c>
      <c r="Q4806" s="49" t="s">
        <v>67</v>
      </c>
      <c r="R4806" s="6" t="s">
        <v>60</v>
      </c>
      <c r="S4806" s="49" t="s">
        <v>60</v>
      </c>
      <c r="T4806" s="73" t="str">
        <f>IF(_xlfn.XLOOKUP(I4806,LEGEND!B:B,LEGEND!H:H)&lt;&gt;"-",HYPERLINK(_xlfn.XLOOKUP(I4806,LEGEND!B:B,LEGEND!H:H),"link"),_xlfn.XLOOKUP(I4806,LEGEND!B:B,LEGEND!H:H))</f>
        <v>link</v>
      </c>
      <c r="U4806" s="73" t="str">
        <f>HYPERLINK(_xlfn.XLOOKUP(I4806,LEGEND!B:B,LEGEND!I:I))</f>
        <v>https://milwaukee-media-images.s3.amazonaws.com/hi/4932471519--Hero_1.jpg</v>
      </c>
      <c r="V4806" s="51" t="s">
        <v>22606</v>
      </c>
      <c r="W4806" s="63" t="s">
        <v>2678</v>
      </c>
      <c r="X4806" s="64">
        <v>47</v>
      </c>
      <c r="Y4806" s="64">
        <v>21</v>
      </c>
      <c r="Z4806" s="64">
        <v>233</v>
      </c>
      <c r="AA4806" s="84">
        <v>9.1999999999999998E-2</v>
      </c>
      <c r="AB4806" s="85">
        <v>1</v>
      </c>
      <c r="AC4806" s="85">
        <v>1</v>
      </c>
    </row>
    <row r="4807" spans="1:29" ht="25.5">
      <c r="A4807" s="1"/>
      <c r="B4807" s="6" t="s">
        <v>9969</v>
      </c>
      <c r="C4807" s="6" t="s">
        <v>8778</v>
      </c>
      <c r="D4807" s="6" t="s">
        <v>10015</v>
      </c>
      <c r="E4807" s="49" t="s">
        <v>10091</v>
      </c>
      <c r="F4807" s="6" t="s">
        <v>60</v>
      </c>
      <c r="G4807" s="6" t="s">
        <v>60</v>
      </c>
      <c r="H4807" s="6" t="s">
        <v>60</v>
      </c>
      <c r="I4807" s="60" t="s">
        <v>22607</v>
      </c>
      <c r="J4807" s="49" t="s">
        <v>22608</v>
      </c>
      <c r="K4807" s="6" t="s">
        <v>22609</v>
      </c>
      <c r="L4807" s="29">
        <f>IF($J$6="с учетом НДС",VLOOKUP(I4807,LEGEND!B:E,4,0)*(1-M4807),VLOOKUP(I4807,LEGEND!B:E,4,0)*(1-M4807)/1.2)</f>
        <v>1230</v>
      </c>
      <c r="M4807" s="57">
        <f>IF(AND(B4807&lt;&gt;"1_Электроинструмент",B4807&lt;&gt;"2_Садовая техника"),$J$5,IF($J$4&lt;=20%,$J$4,IFERROR(VLOOKUP(S4807,LEGEND!$L$2:$M$5,2,FALSE),$J$4)))</f>
        <v>0</v>
      </c>
      <c r="N4807" s="48" t="s">
        <v>60</v>
      </c>
      <c r="O4807" s="6" t="s">
        <v>60</v>
      </c>
      <c r="P4807" s="49" t="s">
        <v>66</v>
      </c>
      <c r="Q4807" s="49" t="s">
        <v>67</v>
      </c>
      <c r="R4807" s="6" t="s">
        <v>60</v>
      </c>
      <c r="S4807" s="49" t="s">
        <v>60</v>
      </c>
      <c r="T4807" s="73" t="str">
        <f>IF(_xlfn.XLOOKUP(I4807,LEGEND!B:B,LEGEND!H:H)&lt;&gt;"-",HYPERLINK(_xlfn.XLOOKUP(I4807,LEGEND!B:B,LEGEND!H:H),"link"),_xlfn.XLOOKUP(I4807,LEGEND!B:B,LEGEND!H:H))</f>
        <v>link</v>
      </c>
      <c r="U4807" s="73" t="str">
        <f>HYPERLINK(_xlfn.XLOOKUP(I4807,LEGEND!B:B,LEGEND!I:I))</f>
        <v>https://milwaukee-media-images.s3.amazonaws.com/hi/4932471520--Hero_1.jpg</v>
      </c>
      <c r="V4807" s="51" t="s">
        <v>22610</v>
      </c>
      <c r="W4807" s="63" t="s">
        <v>2678</v>
      </c>
      <c r="X4807" s="64">
        <v>47</v>
      </c>
      <c r="Y4807" s="64">
        <v>21</v>
      </c>
      <c r="Z4807" s="64">
        <v>240</v>
      </c>
      <c r="AA4807" s="84">
        <v>0.104</v>
      </c>
      <c r="AB4807" s="85">
        <v>1</v>
      </c>
      <c r="AC4807" s="85">
        <v>1</v>
      </c>
    </row>
    <row r="4808" spans="1:29" ht="25.5">
      <c r="A4808" s="1"/>
      <c r="B4808" s="6" t="s">
        <v>9969</v>
      </c>
      <c r="C4808" s="6" t="s">
        <v>8778</v>
      </c>
      <c r="D4808" s="6" t="s">
        <v>10015</v>
      </c>
      <c r="E4808" s="49" t="s">
        <v>10091</v>
      </c>
      <c r="F4808" s="6" t="s">
        <v>60</v>
      </c>
      <c r="G4808" s="6" t="s">
        <v>60</v>
      </c>
      <c r="H4808" s="6" t="s">
        <v>60</v>
      </c>
      <c r="I4808" s="60" t="s">
        <v>22611</v>
      </c>
      <c r="J4808" s="49" t="s">
        <v>22612</v>
      </c>
      <c r="K4808" s="6" t="s">
        <v>22613</v>
      </c>
      <c r="L4808" s="29">
        <f>IF($J$6="с учетом НДС",VLOOKUP(I4808,LEGEND!B:E,4,0)*(1-M4808),VLOOKUP(I4808,LEGEND!B:E,4,0)*(1-M4808)/1.2)</f>
        <v>1240</v>
      </c>
      <c r="M4808" s="57">
        <f>IF(AND(B4808&lt;&gt;"1_Электроинструмент",B4808&lt;&gt;"2_Садовая техника"),$J$5,IF($J$4&lt;=20%,$J$4,IFERROR(VLOOKUP(S4808,LEGEND!$L$2:$M$5,2,FALSE),$J$4)))</f>
        <v>0</v>
      </c>
      <c r="N4808" s="48" t="s">
        <v>60</v>
      </c>
      <c r="O4808" s="6" t="s">
        <v>60</v>
      </c>
      <c r="P4808" s="49" t="s">
        <v>66</v>
      </c>
      <c r="Q4808" s="49" t="s">
        <v>67</v>
      </c>
      <c r="R4808" s="6" t="s">
        <v>60</v>
      </c>
      <c r="S4808" s="49" t="s">
        <v>60</v>
      </c>
      <c r="T4808" s="73" t="str">
        <f>IF(_xlfn.XLOOKUP(I4808,LEGEND!B:B,LEGEND!H:H)&lt;&gt;"-",HYPERLINK(_xlfn.XLOOKUP(I4808,LEGEND!B:B,LEGEND!H:H),"link"),_xlfn.XLOOKUP(I4808,LEGEND!B:B,LEGEND!H:H))</f>
        <v>link</v>
      </c>
      <c r="U4808" s="73" t="str">
        <f>HYPERLINK(_xlfn.XLOOKUP(I4808,LEGEND!B:B,LEGEND!I:I))</f>
        <v>https://milwaukee-media-images.s3.amazonaws.com/hi/4932471521--Hero_1.jpg</v>
      </c>
      <c r="V4808" s="51" t="s">
        <v>22614</v>
      </c>
      <c r="W4808" s="63" t="s">
        <v>2678</v>
      </c>
      <c r="X4808" s="64">
        <v>47</v>
      </c>
      <c r="Y4808" s="64">
        <v>21</v>
      </c>
      <c r="Z4808" s="64">
        <v>247</v>
      </c>
      <c r="AA4808" s="84">
        <v>0.11899999999999999</v>
      </c>
      <c r="AB4808" s="85">
        <v>1</v>
      </c>
      <c r="AC4808" s="85">
        <v>1</v>
      </c>
    </row>
    <row r="4809" spans="1:29" ht="25.5">
      <c r="A4809" s="1"/>
      <c r="B4809" s="6" t="s">
        <v>9969</v>
      </c>
      <c r="C4809" s="6" t="s">
        <v>8778</v>
      </c>
      <c r="D4809" s="6" t="s">
        <v>10015</v>
      </c>
      <c r="E4809" s="49" t="s">
        <v>10091</v>
      </c>
      <c r="F4809" s="6" t="s">
        <v>60</v>
      </c>
      <c r="G4809" s="6" t="s">
        <v>60</v>
      </c>
      <c r="H4809" s="6" t="s">
        <v>60</v>
      </c>
      <c r="I4809" s="60" t="s">
        <v>10666</v>
      </c>
      <c r="J4809" s="49" t="s">
        <v>10667</v>
      </c>
      <c r="K4809" s="6" t="s">
        <v>10668</v>
      </c>
      <c r="L4809" s="29">
        <f>IF($J$6="с учетом НДС",VLOOKUP(I4809,LEGEND!B:E,4,0)*(1-M4809),VLOOKUP(I4809,LEGEND!B:E,4,0)*(1-M4809)/1.2)</f>
        <v>1280</v>
      </c>
      <c r="M4809" s="57">
        <f>IF(AND(B4809&lt;&gt;"1_Электроинструмент",B4809&lt;&gt;"2_Садовая техника"),$J$5,IF($J$4&lt;=20%,$J$4,IFERROR(VLOOKUP(S4809,LEGEND!$L$2:$M$5,2,FALSE),$J$4)))</f>
        <v>0</v>
      </c>
      <c r="N4809" s="48" t="s">
        <v>60</v>
      </c>
      <c r="O4809" s="6" t="s">
        <v>42</v>
      </c>
      <c r="P4809" s="49" t="s">
        <v>66</v>
      </c>
      <c r="Q4809" s="49" t="s">
        <v>473</v>
      </c>
      <c r="R4809" s="6" t="s">
        <v>60</v>
      </c>
      <c r="S4809" s="49" t="s">
        <v>60</v>
      </c>
      <c r="T4809" s="73" t="str">
        <f>IF(_xlfn.XLOOKUP(I4809,LEGEND!B:B,LEGEND!H:H)&lt;&gt;"-",HYPERLINK(_xlfn.XLOOKUP(I4809,LEGEND!B:B,LEGEND!H:H),"link"),_xlfn.XLOOKUP(I4809,LEGEND!B:B,LEGEND!H:H))</f>
        <v>-</v>
      </c>
      <c r="U4809" s="73" t="str">
        <f>HYPERLINK(_xlfn.XLOOKUP(I4809,LEGEND!B:B,LEGEND!I:I))</f>
        <v>-</v>
      </c>
      <c r="V4809" s="51" t="s">
        <v>10669</v>
      </c>
      <c r="W4809" s="63" t="s">
        <v>2678</v>
      </c>
      <c r="X4809" s="64">
        <v>207.6</v>
      </c>
      <c r="Y4809" s="64">
        <v>47.5</v>
      </c>
      <c r="Z4809" s="64">
        <v>18.5</v>
      </c>
      <c r="AA4809" s="84">
        <v>5.2999999999999999E-2</v>
      </c>
      <c r="AB4809" s="85">
        <v>1</v>
      </c>
      <c r="AC4809" s="85">
        <v>1</v>
      </c>
    </row>
    <row r="4810" spans="1:29" ht="25.5">
      <c r="A4810" s="1"/>
      <c r="B4810" s="6" t="s">
        <v>9969</v>
      </c>
      <c r="C4810" s="6" t="s">
        <v>8778</v>
      </c>
      <c r="D4810" s="6" t="s">
        <v>10015</v>
      </c>
      <c r="E4810" s="49" t="s">
        <v>10091</v>
      </c>
      <c r="F4810" s="6" t="s">
        <v>60</v>
      </c>
      <c r="G4810" s="6" t="s">
        <v>60</v>
      </c>
      <c r="H4810" s="6" t="s">
        <v>60</v>
      </c>
      <c r="I4810" s="60" t="s">
        <v>22615</v>
      </c>
      <c r="J4810" s="49" t="s">
        <v>22616</v>
      </c>
      <c r="K4810" s="6" t="s">
        <v>22617</v>
      </c>
      <c r="L4810" s="29">
        <f>IF($J$6="с учетом НДС",VLOOKUP(I4810,LEGEND!B:E,4,0)*(1-M4810),VLOOKUP(I4810,LEGEND!B:E,4,0)*(1-M4810)/1.2)</f>
        <v>1300</v>
      </c>
      <c r="M4810" s="57">
        <f>IF(AND(B4810&lt;&gt;"1_Электроинструмент",B4810&lt;&gt;"2_Садовая техника"),$J$5,IF($J$4&lt;=20%,$J$4,IFERROR(VLOOKUP(S4810,LEGEND!$L$2:$M$5,2,FALSE),$J$4)))</f>
        <v>0</v>
      </c>
      <c r="N4810" s="48" t="s">
        <v>60</v>
      </c>
      <c r="O4810" s="6" t="s">
        <v>60</v>
      </c>
      <c r="P4810" s="49" t="s">
        <v>66</v>
      </c>
      <c r="Q4810" s="49" t="s">
        <v>67</v>
      </c>
      <c r="R4810" s="6" t="s">
        <v>60</v>
      </c>
      <c r="S4810" s="49" t="s">
        <v>60</v>
      </c>
      <c r="T4810" s="73" t="str">
        <f>IF(_xlfn.XLOOKUP(I4810,LEGEND!B:B,LEGEND!H:H)&lt;&gt;"-",HYPERLINK(_xlfn.XLOOKUP(I4810,LEGEND!B:B,LEGEND!H:H),"link"),_xlfn.XLOOKUP(I4810,LEGEND!B:B,LEGEND!H:H))</f>
        <v>link</v>
      </c>
      <c r="U4810" s="73" t="str">
        <f>HYPERLINK(_xlfn.XLOOKUP(I4810,LEGEND!B:B,LEGEND!I:I))</f>
        <v>https://milwaukee-media-images.s3.amazonaws.com/hi/4932471522--Hero_1.jpg</v>
      </c>
      <c r="V4810" s="51" t="s">
        <v>22618</v>
      </c>
      <c r="W4810" s="63" t="s">
        <v>2678</v>
      </c>
      <c r="X4810" s="64">
        <v>47</v>
      </c>
      <c r="Y4810" s="64">
        <v>21</v>
      </c>
      <c r="Z4810" s="64">
        <v>257</v>
      </c>
      <c r="AA4810" s="84">
        <v>0.14299999999999999</v>
      </c>
      <c r="AB4810" s="85">
        <v>1</v>
      </c>
      <c r="AC4810" s="85">
        <v>1</v>
      </c>
    </row>
    <row r="4811" spans="1:29" ht="25.5">
      <c r="A4811" s="1"/>
      <c r="B4811" s="6" t="s">
        <v>9969</v>
      </c>
      <c r="C4811" s="6" t="s">
        <v>8778</v>
      </c>
      <c r="D4811" s="6" t="s">
        <v>10015</v>
      </c>
      <c r="E4811" s="49" t="s">
        <v>10091</v>
      </c>
      <c r="F4811" s="6" t="s">
        <v>60</v>
      </c>
      <c r="G4811" s="6" t="s">
        <v>60</v>
      </c>
      <c r="H4811" s="6" t="s">
        <v>60</v>
      </c>
      <c r="I4811" s="60" t="s">
        <v>10670</v>
      </c>
      <c r="J4811" s="49" t="s">
        <v>10671</v>
      </c>
      <c r="K4811" s="6" t="s">
        <v>10672</v>
      </c>
      <c r="L4811" s="29">
        <f>IF($J$6="с учетом НДС",VLOOKUP(I4811,LEGEND!B:E,4,0)*(1-M4811),VLOOKUP(I4811,LEGEND!B:E,4,0)*(1-M4811)/1.2)</f>
        <v>1350</v>
      </c>
      <c r="M4811" s="57">
        <f>IF(AND(B4811&lt;&gt;"1_Электроинструмент",B4811&lt;&gt;"2_Садовая техника"),$J$5,IF($J$4&lt;=20%,$J$4,IFERROR(VLOOKUP(S4811,LEGEND!$L$2:$M$5,2,FALSE),$J$4)))</f>
        <v>0</v>
      </c>
      <c r="N4811" s="48" t="s">
        <v>60</v>
      </c>
      <c r="O4811" s="6" t="s">
        <v>42</v>
      </c>
      <c r="P4811" s="49" t="s">
        <v>66</v>
      </c>
      <c r="Q4811" s="49" t="s">
        <v>473</v>
      </c>
      <c r="R4811" s="6" t="s">
        <v>60</v>
      </c>
      <c r="S4811" s="49" t="s">
        <v>60</v>
      </c>
      <c r="T4811" s="73" t="str">
        <f>IF(_xlfn.XLOOKUP(I4811,LEGEND!B:B,LEGEND!H:H)&lt;&gt;"-",HYPERLINK(_xlfn.XLOOKUP(I4811,LEGEND!B:B,LEGEND!H:H),"link"),_xlfn.XLOOKUP(I4811,LEGEND!B:B,LEGEND!H:H))</f>
        <v>-</v>
      </c>
      <c r="U4811" s="73" t="str">
        <f>HYPERLINK(_xlfn.XLOOKUP(I4811,LEGEND!B:B,LEGEND!I:I))</f>
        <v>-</v>
      </c>
      <c r="V4811" s="51" t="s">
        <v>10673</v>
      </c>
      <c r="W4811" s="63" t="s">
        <v>2678</v>
      </c>
      <c r="X4811" s="64">
        <v>207.6</v>
      </c>
      <c r="Y4811" s="64">
        <v>47.5</v>
      </c>
      <c r="Z4811" s="64">
        <v>18.5</v>
      </c>
      <c r="AA4811" s="84">
        <v>6.3E-2</v>
      </c>
      <c r="AB4811" s="85">
        <v>1</v>
      </c>
      <c r="AC4811" s="85">
        <v>1</v>
      </c>
    </row>
    <row r="4812" spans="1:29" ht="25.5">
      <c r="A4812" s="1"/>
      <c r="B4812" s="6" t="s">
        <v>9969</v>
      </c>
      <c r="C4812" s="6" t="s">
        <v>8778</v>
      </c>
      <c r="D4812" s="6" t="s">
        <v>10015</v>
      </c>
      <c r="E4812" s="49" t="s">
        <v>10091</v>
      </c>
      <c r="F4812" s="6" t="s">
        <v>60</v>
      </c>
      <c r="G4812" s="6" t="s">
        <v>60</v>
      </c>
      <c r="H4812" s="6" t="s">
        <v>60</v>
      </c>
      <c r="I4812" s="60" t="s">
        <v>22619</v>
      </c>
      <c r="J4812" s="49" t="s">
        <v>22620</v>
      </c>
      <c r="K4812" s="6" t="s">
        <v>22621</v>
      </c>
      <c r="L4812" s="29">
        <f>IF($J$6="с учетом НДС",VLOOKUP(I4812,LEGEND!B:E,4,0)*(1-M4812),VLOOKUP(I4812,LEGEND!B:E,4,0)*(1-M4812)/1.2)</f>
        <v>1390</v>
      </c>
      <c r="M4812" s="57">
        <f>IF(AND(B4812&lt;&gt;"1_Электроинструмент",B4812&lt;&gt;"2_Садовая техника"),$J$5,IF($J$4&lt;=20%,$J$4,IFERROR(VLOOKUP(S4812,LEGEND!$L$2:$M$5,2,FALSE),$J$4)))</f>
        <v>0</v>
      </c>
      <c r="N4812" s="48" t="s">
        <v>60</v>
      </c>
      <c r="O4812" s="6" t="s">
        <v>60</v>
      </c>
      <c r="P4812" s="49" t="s">
        <v>66</v>
      </c>
      <c r="Q4812" s="49" t="s">
        <v>67</v>
      </c>
      <c r="R4812" s="6" t="s">
        <v>60</v>
      </c>
      <c r="S4812" s="49" t="s">
        <v>60</v>
      </c>
      <c r="T4812" s="73" t="str">
        <f>IF(_xlfn.XLOOKUP(I4812,LEGEND!B:B,LEGEND!H:H)&lt;&gt;"-",HYPERLINK(_xlfn.XLOOKUP(I4812,LEGEND!B:B,LEGEND!H:H),"link"),_xlfn.XLOOKUP(I4812,LEGEND!B:B,LEGEND!H:H))</f>
        <v>link</v>
      </c>
      <c r="U4812" s="73" t="str">
        <f>HYPERLINK(_xlfn.XLOOKUP(I4812,LEGEND!B:B,LEGEND!I:I))</f>
        <v>https://milwaukee-media-images.s3.amazonaws.com/hi/4932471523--Hero_1.jpg</v>
      </c>
      <c r="V4812" s="51" t="s">
        <v>22622</v>
      </c>
      <c r="W4812" s="63" t="s">
        <v>2678</v>
      </c>
      <c r="X4812" s="64">
        <v>47</v>
      </c>
      <c r="Y4812" s="64">
        <v>22</v>
      </c>
      <c r="Z4812" s="64">
        <v>266</v>
      </c>
      <c r="AA4812" s="84">
        <v>0.155</v>
      </c>
      <c r="AB4812" s="85">
        <v>1</v>
      </c>
      <c r="AC4812" s="85">
        <v>1</v>
      </c>
    </row>
    <row r="4813" spans="1:29" ht="25.5">
      <c r="A4813" s="1"/>
      <c r="B4813" s="6" t="s">
        <v>9969</v>
      </c>
      <c r="C4813" s="6" t="s">
        <v>8778</v>
      </c>
      <c r="D4813" s="6" t="s">
        <v>10015</v>
      </c>
      <c r="E4813" s="49" t="s">
        <v>10091</v>
      </c>
      <c r="F4813" s="6" t="s">
        <v>60</v>
      </c>
      <c r="G4813" s="6" t="s">
        <v>60</v>
      </c>
      <c r="H4813" s="6" t="s">
        <v>60</v>
      </c>
      <c r="I4813" s="60" t="s">
        <v>22623</v>
      </c>
      <c r="J4813" s="49" t="s">
        <v>22624</v>
      </c>
      <c r="K4813" s="6" t="s">
        <v>22625</v>
      </c>
      <c r="L4813" s="29">
        <f>IF($J$6="с учетом НДС",VLOOKUP(I4813,LEGEND!B:E,4,0)*(1-M4813),VLOOKUP(I4813,LEGEND!B:E,4,0)*(1-M4813)/1.2)</f>
        <v>1390</v>
      </c>
      <c r="M4813" s="57">
        <f>IF(AND(B4813&lt;&gt;"1_Электроинструмент",B4813&lt;&gt;"2_Садовая техника"),$J$5,IF($J$4&lt;=20%,$J$4,IFERROR(VLOOKUP(S4813,LEGEND!$L$2:$M$5,2,FALSE),$J$4)))</f>
        <v>0</v>
      </c>
      <c r="N4813" s="48" t="s">
        <v>60</v>
      </c>
      <c r="O4813" s="6" t="s">
        <v>60</v>
      </c>
      <c r="P4813" s="49" t="s">
        <v>66</v>
      </c>
      <c r="Q4813" s="49" t="s">
        <v>67</v>
      </c>
      <c r="R4813" s="6" t="s">
        <v>60</v>
      </c>
      <c r="S4813" s="49" t="s">
        <v>60</v>
      </c>
      <c r="T4813" s="73" t="str">
        <f>IF(_xlfn.XLOOKUP(I4813,LEGEND!B:B,LEGEND!H:H)&lt;&gt;"-",HYPERLINK(_xlfn.XLOOKUP(I4813,LEGEND!B:B,LEGEND!H:H),"link"),_xlfn.XLOOKUP(I4813,LEGEND!B:B,LEGEND!H:H))</f>
        <v>link</v>
      </c>
      <c r="U4813" s="73" t="str">
        <f>HYPERLINK(_xlfn.XLOOKUP(I4813,LEGEND!B:B,LEGEND!I:I))</f>
        <v>https://milwaukee-media-images.s3.amazonaws.com/hi/4932471524--Hero_1.jpg</v>
      </c>
      <c r="V4813" s="51" t="s">
        <v>22626</v>
      </c>
      <c r="W4813" s="63" t="s">
        <v>2678</v>
      </c>
      <c r="X4813" s="64">
        <v>47</v>
      </c>
      <c r="Y4813" s="64">
        <v>22</v>
      </c>
      <c r="Z4813" s="64">
        <v>275</v>
      </c>
      <c r="AA4813" s="84">
        <v>0.17599999999999999</v>
      </c>
      <c r="AB4813" s="85">
        <v>1</v>
      </c>
      <c r="AC4813" s="85">
        <v>1</v>
      </c>
    </row>
    <row r="4814" spans="1:29" ht="25.5">
      <c r="A4814" s="1"/>
      <c r="B4814" s="6" t="s">
        <v>9969</v>
      </c>
      <c r="C4814" s="6" t="s">
        <v>8778</v>
      </c>
      <c r="D4814" s="6" t="s">
        <v>10015</v>
      </c>
      <c r="E4814" s="49" t="s">
        <v>10091</v>
      </c>
      <c r="F4814" s="6" t="s">
        <v>60</v>
      </c>
      <c r="G4814" s="6" t="s">
        <v>60</v>
      </c>
      <c r="H4814" s="6" t="s">
        <v>60</v>
      </c>
      <c r="I4814" s="60" t="s">
        <v>22627</v>
      </c>
      <c r="J4814" s="49" t="s">
        <v>22628</v>
      </c>
      <c r="K4814" s="6" t="s">
        <v>22629</v>
      </c>
      <c r="L4814" s="29">
        <f>IF($J$6="с учетом НДС",VLOOKUP(I4814,LEGEND!B:E,4,0)*(1-M4814),VLOOKUP(I4814,LEGEND!B:E,4,0)*(1-M4814)/1.2)</f>
        <v>1480</v>
      </c>
      <c r="M4814" s="57">
        <f>IF(AND(B4814&lt;&gt;"1_Электроинструмент",B4814&lt;&gt;"2_Садовая техника"),$J$5,IF($J$4&lt;=20%,$J$4,IFERROR(VLOOKUP(S4814,LEGEND!$L$2:$M$5,2,FALSE),$J$4)))</f>
        <v>0</v>
      </c>
      <c r="N4814" s="48" t="s">
        <v>60</v>
      </c>
      <c r="O4814" s="6" t="s">
        <v>60</v>
      </c>
      <c r="P4814" s="49" t="s">
        <v>66</v>
      </c>
      <c r="Q4814" s="49" t="s">
        <v>67</v>
      </c>
      <c r="R4814" s="6" t="s">
        <v>60</v>
      </c>
      <c r="S4814" s="49" t="s">
        <v>60</v>
      </c>
      <c r="T4814" s="73" t="str">
        <f>IF(_xlfn.XLOOKUP(I4814,LEGEND!B:B,LEGEND!H:H)&lt;&gt;"-",HYPERLINK(_xlfn.XLOOKUP(I4814,LEGEND!B:B,LEGEND!H:H),"link"),_xlfn.XLOOKUP(I4814,LEGEND!B:B,LEGEND!H:H))</f>
        <v>link</v>
      </c>
      <c r="U4814" s="73" t="str">
        <f>HYPERLINK(_xlfn.XLOOKUP(I4814,LEGEND!B:B,LEGEND!I:I))</f>
        <v>https://milwaukee-media-images.s3.amazonaws.com/hi/4932471525--Hero_1.jpg</v>
      </c>
      <c r="V4814" s="51" t="s">
        <v>22630</v>
      </c>
      <c r="W4814" s="63" t="s">
        <v>2678</v>
      </c>
      <c r="X4814" s="64">
        <v>47</v>
      </c>
      <c r="Y4814" s="64">
        <v>24</v>
      </c>
      <c r="Z4814" s="64">
        <v>290</v>
      </c>
      <c r="AA4814" s="84">
        <v>0.22500000000000001</v>
      </c>
      <c r="AB4814" s="85">
        <v>1</v>
      </c>
      <c r="AC4814" s="85">
        <v>1</v>
      </c>
    </row>
    <row r="4815" spans="1:29" ht="25.5">
      <c r="A4815" s="1"/>
      <c r="B4815" s="6" t="s">
        <v>9969</v>
      </c>
      <c r="C4815" s="6" t="s">
        <v>8778</v>
      </c>
      <c r="D4815" s="6" t="s">
        <v>10015</v>
      </c>
      <c r="E4815" s="49" t="s">
        <v>10091</v>
      </c>
      <c r="F4815" s="6" t="s">
        <v>60</v>
      </c>
      <c r="G4815" s="6" t="s">
        <v>60</v>
      </c>
      <c r="H4815" s="6" t="s">
        <v>60</v>
      </c>
      <c r="I4815" s="60" t="s">
        <v>22631</v>
      </c>
      <c r="J4815" s="49" t="s">
        <v>22632</v>
      </c>
      <c r="K4815" s="6" t="s">
        <v>22633</v>
      </c>
      <c r="L4815" s="29">
        <f>IF($J$6="с учетом НДС",VLOOKUP(I4815,LEGEND!B:E,4,0)*(1-M4815),VLOOKUP(I4815,LEGEND!B:E,4,0)*(1-M4815)/1.2)</f>
        <v>1600</v>
      </c>
      <c r="M4815" s="57">
        <f>IF(AND(B4815&lt;&gt;"1_Электроинструмент",B4815&lt;&gt;"2_Садовая техника"),$J$5,IF($J$4&lt;=20%,$J$4,IFERROR(VLOOKUP(S4815,LEGEND!$L$2:$M$5,2,FALSE),$J$4)))</f>
        <v>0</v>
      </c>
      <c r="N4815" s="48" t="s">
        <v>60</v>
      </c>
      <c r="O4815" s="6" t="s">
        <v>60</v>
      </c>
      <c r="P4815" s="49" t="s">
        <v>66</v>
      </c>
      <c r="Q4815" s="49" t="s">
        <v>67</v>
      </c>
      <c r="R4815" s="6" t="s">
        <v>60</v>
      </c>
      <c r="S4815" s="49" t="s">
        <v>60</v>
      </c>
      <c r="T4815" s="73" t="str">
        <f>IF(_xlfn.XLOOKUP(I4815,LEGEND!B:B,LEGEND!H:H)&lt;&gt;"-",HYPERLINK(_xlfn.XLOOKUP(I4815,LEGEND!B:B,LEGEND!H:H),"link"),_xlfn.XLOOKUP(I4815,LEGEND!B:B,LEGEND!H:H))</f>
        <v>link</v>
      </c>
      <c r="U4815" s="73" t="str">
        <f>HYPERLINK(_xlfn.XLOOKUP(I4815,LEGEND!B:B,LEGEND!I:I))</f>
        <v>https://milwaukee-media-images.s3.amazonaws.com/hi/4932471526--Hero_1.jpg</v>
      </c>
      <c r="V4815" s="51" t="s">
        <v>22634</v>
      </c>
      <c r="W4815" s="63" t="s">
        <v>2678</v>
      </c>
      <c r="X4815" s="64">
        <v>47</v>
      </c>
      <c r="Y4815" s="64">
        <v>24</v>
      </c>
      <c r="Z4815" s="64">
        <v>298</v>
      </c>
      <c r="AA4815" s="84">
        <v>0.249</v>
      </c>
      <c r="AB4815" s="85">
        <v>1</v>
      </c>
      <c r="AC4815" s="85">
        <v>1</v>
      </c>
    </row>
    <row r="4816" spans="1:29" ht="25.5">
      <c r="A4816" s="1"/>
      <c r="B4816" s="6" t="s">
        <v>9969</v>
      </c>
      <c r="C4816" s="6" t="s">
        <v>8778</v>
      </c>
      <c r="D4816" s="6" t="s">
        <v>10015</v>
      </c>
      <c r="E4816" s="49" t="s">
        <v>10091</v>
      </c>
      <c r="F4816" s="6" t="s">
        <v>60</v>
      </c>
      <c r="G4816" s="6" t="s">
        <v>60</v>
      </c>
      <c r="H4816" s="6" t="s">
        <v>60</v>
      </c>
      <c r="I4816" s="60" t="s">
        <v>22635</v>
      </c>
      <c r="J4816" s="49" t="s">
        <v>22636</v>
      </c>
      <c r="K4816" s="6" t="s">
        <v>22637</v>
      </c>
      <c r="L4816" s="29">
        <f>IF($J$6="с учетом НДС",VLOOKUP(I4816,LEGEND!B:E,4,0)*(1-M4816),VLOOKUP(I4816,LEGEND!B:E,4,0)*(1-M4816)/1.2)</f>
        <v>1610</v>
      </c>
      <c r="M4816" s="57">
        <f>IF(AND(B4816&lt;&gt;"1_Электроинструмент",B4816&lt;&gt;"2_Садовая техника"),$J$5,IF($J$4&lt;=20%,$J$4,IFERROR(VLOOKUP(S4816,LEGEND!$L$2:$M$5,2,FALSE),$J$4)))</f>
        <v>0</v>
      </c>
      <c r="N4816" s="48" t="s">
        <v>60</v>
      </c>
      <c r="O4816" s="6" t="s">
        <v>60</v>
      </c>
      <c r="P4816" s="49" t="s">
        <v>66</v>
      </c>
      <c r="Q4816" s="49" t="s">
        <v>67</v>
      </c>
      <c r="R4816" s="6" t="s">
        <v>60</v>
      </c>
      <c r="S4816" s="49" t="s">
        <v>60</v>
      </c>
      <c r="T4816" s="73" t="str">
        <f>IF(_xlfn.XLOOKUP(I4816,LEGEND!B:B,LEGEND!H:H)&lt;&gt;"-",HYPERLINK(_xlfn.XLOOKUP(I4816,LEGEND!B:B,LEGEND!H:H),"link"),_xlfn.XLOOKUP(I4816,LEGEND!B:B,LEGEND!H:H))</f>
        <v>link</v>
      </c>
      <c r="U4816" s="73" t="str">
        <f>HYPERLINK(_xlfn.XLOOKUP(I4816,LEGEND!B:B,LEGEND!I:I))</f>
        <v>https://milwaukee-media-images.s3.amazonaws.com/hi/4932471527--Hero_1.jpg</v>
      </c>
      <c r="V4816" s="51" t="s">
        <v>22638</v>
      </c>
      <c r="W4816" s="63" t="s">
        <v>2678</v>
      </c>
      <c r="X4816" s="64">
        <v>47</v>
      </c>
      <c r="Y4816" s="64">
        <v>25</v>
      </c>
      <c r="Z4816" s="64">
        <v>312</v>
      </c>
      <c r="AA4816" s="84">
        <v>0.27800000000000002</v>
      </c>
      <c r="AB4816" s="85">
        <v>1</v>
      </c>
      <c r="AC4816" s="85">
        <v>1</v>
      </c>
    </row>
    <row r="4817" spans="1:29" ht="25.5">
      <c r="A4817" s="1"/>
      <c r="B4817" s="6" t="s">
        <v>9969</v>
      </c>
      <c r="C4817" s="6" t="s">
        <v>8778</v>
      </c>
      <c r="D4817" s="6" t="s">
        <v>10015</v>
      </c>
      <c r="E4817" s="49" t="s">
        <v>10091</v>
      </c>
      <c r="F4817" s="6" t="s">
        <v>60</v>
      </c>
      <c r="G4817" s="6" t="s">
        <v>60</v>
      </c>
      <c r="H4817" s="6" t="s">
        <v>60</v>
      </c>
      <c r="I4817" s="60" t="s">
        <v>22639</v>
      </c>
      <c r="J4817" s="49" t="s">
        <v>22640</v>
      </c>
      <c r="K4817" s="6" t="s">
        <v>22641</v>
      </c>
      <c r="L4817" s="29">
        <f>IF($J$6="с учетом НДС",VLOOKUP(I4817,LEGEND!B:E,4,0)*(1-M4817),VLOOKUP(I4817,LEGEND!B:E,4,0)*(1-M4817)/1.2)</f>
        <v>1690</v>
      </c>
      <c r="M4817" s="57">
        <f>IF(AND(B4817&lt;&gt;"1_Электроинструмент",B4817&lt;&gt;"2_Садовая техника"),$J$5,IF($J$4&lt;=20%,$J$4,IFERROR(VLOOKUP(S4817,LEGEND!$L$2:$M$5,2,FALSE),$J$4)))</f>
        <v>0</v>
      </c>
      <c r="N4817" s="48" t="s">
        <v>60</v>
      </c>
      <c r="O4817" s="6" t="s">
        <v>60</v>
      </c>
      <c r="P4817" s="49" t="s">
        <v>66</v>
      </c>
      <c r="Q4817" s="49" t="s">
        <v>67</v>
      </c>
      <c r="R4817" s="6" t="s">
        <v>60</v>
      </c>
      <c r="S4817" s="49" t="s">
        <v>60</v>
      </c>
      <c r="T4817" s="73" t="str">
        <f>IF(_xlfn.XLOOKUP(I4817,LEGEND!B:B,LEGEND!H:H)&lt;&gt;"-",HYPERLINK(_xlfn.XLOOKUP(I4817,LEGEND!B:B,LEGEND!H:H),"link"),_xlfn.XLOOKUP(I4817,LEGEND!B:B,LEGEND!H:H))</f>
        <v>link</v>
      </c>
      <c r="U4817" s="73" t="str">
        <f>HYPERLINK(_xlfn.XLOOKUP(I4817,LEGEND!B:B,LEGEND!I:I))</f>
        <v>https://milwaukee-media-images.s3.amazonaws.com/hi/4932471501--Hero_1.jpg</v>
      </c>
      <c r="V4817" s="51" t="s">
        <v>22642</v>
      </c>
      <c r="W4817" s="63" t="s">
        <v>2678</v>
      </c>
      <c r="X4817" s="64">
        <v>47</v>
      </c>
      <c r="Y4817" s="64">
        <v>200</v>
      </c>
      <c r="Z4817" s="64">
        <v>18</v>
      </c>
      <c r="AA4817" s="84">
        <v>6.6000000000000003E-2</v>
      </c>
      <c r="AB4817" s="85">
        <v>1</v>
      </c>
      <c r="AC4817" s="85">
        <v>1</v>
      </c>
    </row>
    <row r="4818" spans="1:29" ht="25.5">
      <c r="A4818" s="1"/>
      <c r="B4818" s="6" t="s">
        <v>9969</v>
      </c>
      <c r="C4818" s="6" t="s">
        <v>8778</v>
      </c>
      <c r="D4818" s="6" t="s">
        <v>10015</v>
      </c>
      <c r="E4818" s="49" t="s">
        <v>10091</v>
      </c>
      <c r="F4818" s="6" t="s">
        <v>60</v>
      </c>
      <c r="G4818" s="6" t="s">
        <v>60</v>
      </c>
      <c r="H4818" s="6" t="s">
        <v>60</v>
      </c>
      <c r="I4818" s="60" t="s">
        <v>22643</v>
      </c>
      <c r="J4818" s="49" t="s">
        <v>22644</v>
      </c>
      <c r="K4818" s="6" t="s">
        <v>22645</v>
      </c>
      <c r="L4818" s="29">
        <f>IF($J$6="с учетом НДС",VLOOKUP(I4818,LEGEND!B:E,4,0)*(1-M4818),VLOOKUP(I4818,LEGEND!B:E,4,0)*(1-M4818)/1.2)</f>
        <v>1700</v>
      </c>
      <c r="M4818" s="57">
        <f>IF(AND(B4818&lt;&gt;"1_Электроинструмент",B4818&lt;&gt;"2_Садовая техника"),$J$5,IF($J$4&lt;=20%,$J$4,IFERROR(VLOOKUP(S4818,LEGEND!$L$2:$M$5,2,FALSE),$J$4)))</f>
        <v>0</v>
      </c>
      <c r="N4818" s="48" t="s">
        <v>60</v>
      </c>
      <c r="O4818" s="6" t="s">
        <v>60</v>
      </c>
      <c r="P4818" s="49" t="s">
        <v>66</v>
      </c>
      <c r="Q4818" s="49" t="s">
        <v>67</v>
      </c>
      <c r="R4818" s="6" t="s">
        <v>60</v>
      </c>
      <c r="S4818" s="49" t="s">
        <v>60</v>
      </c>
      <c r="T4818" s="73" t="str">
        <f>IF(_xlfn.XLOOKUP(I4818,LEGEND!B:B,LEGEND!H:H)&lt;&gt;"-",HYPERLINK(_xlfn.XLOOKUP(I4818,LEGEND!B:B,LEGEND!H:H),"link"),_xlfn.XLOOKUP(I4818,LEGEND!B:B,LEGEND!H:H))</f>
        <v>link</v>
      </c>
      <c r="U4818" s="73" t="str">
        <f>HYPERLINK(_xlfn.XLOOKUP(I4818,LEGEND!B:B,LEGEND!I:I))</f>
        <v>https://milwaukee-media-images.s3.amazonaws.com/hi/4932471502--Hero_1.jpg</v>
      </c>
      <c r="V4818" s="51" t="s">
        <v>22646</v>
      </c>
      <c r="W4818" s="63" t="s">
        <v>2678</v>
      </c>
      <c r="X4818" s="64">
        <v>47</v>
      </c>
      <c r="Y4818" s="64">
        <v>200</v>
      </c>
      <c r="Z4818" s="64">
        <v>18</v>
      </c>
      <c r="AA4818" s="84">
        <v>7.8E-2</v>
      </c>
      <c r="AB4818" s="85">
        <v>1</v>
      </c>
      <c r="AC4818" s="85">
        <v>1</v>
      </c>
    </row>
    <row r="4819" spans="1:29" ht="25.5">
      <c r="A4819" s="1"/>
      <c r="B4819" s="6" t="s">
        <v>9969</v>
      </c>
      <c r="C4819" s="6" t="s">
        <v>8778</v>
      </c>
      <c r="D4819" s="6" t="s">
        <v>10015</v>
      </c>
      <c r="E4819" s="49" t="s">
        <v>10091</v>
      </c>
      <c r="F4819" s="6" t="s">
        <v>60</v>
      </c>
      <c r="G4819" s="6" t="s">
        <v>60</v>
      </c>
      <c r="H4819" s="6" t="s">
        <v>60</v>
      </c>
      <c r="I4819" s="60" t="s">
        <v>22647</v>
      </c>
      <c r="J4819" s="49" t="s">
        <v>22648</v>
      </c>
      <c r="K4819" s="6" t="s">
        <v>22649</v>
      </c>
      <c r="L4819" s="29">
        <f>IF($J$6="с учетом НДС",VLOOKUP(I4819,LEGEND!B:E,4,0)*(1-M4819),VLOOKUP(I4819,LEGEND!B:E,4,0)*(1-M4819)/1.2)</f>
        <v>1730</v>
      </c>
      <c r="M4819" s="57">
        <f>IF(AND(B4819&lt;&gt;"1_Электроинструмент",B4819&lt;&gt;"2_Садовая техника"),$J$5,IF($J$4&lt;=20%,$J$4,IFERROR(VLOOKUP(S4819,LEGEND!$L$2:$M$5,2,FALSE),$J$4)))</f>
        <v>0</v>
      </c>
      <c r="N4819" s="48" t="s">
        <v>60</v>
      </c>
      <c r="O4819" s="6" t="s">
        <v>60</v>
      </c>
      <c r="P4819" s="49" t="s">
        <v>66</v>
      </c>
      <c r="Q4819" s="49" t="s">
        <v>67</v>
      </c>
      <c r="R4819" s="6" t="s">
        <v>60</v>
      </c>
      <c r="S4819" s="49" t="s">
        <v>60</v>
      </c>
      <c r="T4819" s="73" t="str">
        <f>IF(_xlfn.XLOOKUP(I4819,LEGEND!B:B,LEGEND!H:H)&lt;&gt;"-",HYPERLINK(_xlfn.XLOOKUP(I4819,LEGEND!B:B,LEGEND!H:H),"link"),_xlfn.XLOOKUP(I4819,LEGEND!B:B,LEGEND!H:H))</f>
        <v>link</v>
      </c>
      <c r="U4819" s="73" t="str">
        <f>HYPERLINK(_xlfn.XLOOKUP(I4819,LEGEND!B:B,LEGEND!I:I))</f>
        <v>https://milwaukee-media-images.s3.amazonaws.com/hi/4932471503--Hero_1.jpg</v>
      </c>
      <c r="V4819" s="51" t="s">
        <v>22650</v>
      </c>
      <c r="W4819" s="63" t="s">
        <v>2678</v>
      </c>
      <c r="X4819" s="64">
        <v>47</v>
      </c>
      <c r="Y4819" s="64">
        <v>224</v>
      </c>
      <c r="Z4819" s="64">
        <v>18</v>
      </c>
      <c r="AA4819" s="84">
        <v>9.0999999999999998E-2</v>
      </c>
      <c r="AB4819" s="85">
        <v>1</v>
      </c>
      <c r="AC4819" s="85">
        <v>1</v>
      </c>
    </row>
    <row r="4820" spans="1:29" ht="25.5">
      <c r="A4820" s="1"/>
      <c r="B4820" s="6" t="s">
        <v>9969</v>
      </c>
      <c r="C4820" s="6" t="s">
        <v>8778</v>
      </c>
      <c r="D4820" s="6" t="s">
        <v>10015</v>
      </c>
      <c r="E4820" s="49" t="s">
        <v>10091</v>
      </c>
      <c r="F4820" s="6" t="s">
        <v>60</v>
      </c>
      <c r="G4820" s="6" t="s">
        <v>60</v>
      </c>
      <c r="H4820" s="6" t="s">
        <v>60</v>
      </c>
      <c r="I4820" s="60" t="s">
        <v>22651</v>
      </c>
      <c r="J4820" s="49" t="s">
        <v>22652</v>
      </c>
      <c r="K4820" s="6" t="s">
        <v>22653</v>
      </c>
      <c r="L4820" s="29">
        <f>IF($J$6="с учетом НДС",VLOOKUP(I4820,LEGEND!B:E,4,0)*(1-M4820),VLOOKUP(I4820,LEGEND!B:E,4,0)*(1-M4820)/1.2)</f>
        <v>1820</v>
      </c>
      <c r="M4820" s="57">
        <f>IF(AND(B4820&lt;&gt;"1_Электроинструмент",B4820&lt;&gt;"2_Садовая техника"),$J$5,IF($J$4&lt;=20%,$J$4,IFERROR(VLOOKUP(S4820,LEGEND!$L$2:$M$5,2,FALSE),$J$4)))</f>
        <v>0</v>
      </c>
      <c r="N4820" s="48" t="s">
        <v>60</v>
      </c>
      <c r="O4820" s="6" t="s">
        <v>60</v>
      </c>
      <c r="P4820" s="49" t="s">
        <v>66</v>
      </c>
      <c r="Q4820" s="49" t="s">
        <v>67</v>
      </c>
      <c r="R4820" s="6" t="s">
        <v>60</v>
      </c>
      <c r="S4820" s="49" t="s">
        <v>60</v>
      </c>
      <c r="T4820" s="73" t="str">
        <f>IF(_xlfn.XLOOKUP(I4820,LEGEND!B:B,LEGEND!H:H)&lt;&gt;"-",HYPERLINK(_xlfn.XLOOKUP(I4820,LEGEND!B:B,LEGEND!H:H),"link"),_xlfn.XLOOKUP(I4820,LEGEND!B:B,LEGEND!H:H))</f>
        <v>link</v>
      </c>
      <c r="U4820" s="73" t="str">
        <f>HYPERLINK(_xlfn.XLOOKUP(I4820,LEGEND!B:B,LEGEND!I:I))</f>
        <v>https://milwaukee-media-images.s3.amazonaws.com/hi/4932471504--Hero_1.jpg</v>
      </c>
      <c r="V4820" s="51" t="s">
        <v>22654</v>
      </c>
      <c r="W4820" s="63" t="s">
        <v>2678</v>
      </c>
      <c r="X4820" s="64">
        <v>47</v>
      </c>
      <c r="Y4820" s="64">
        <v>230</v>
      </c>
      <c r="Z4820" s="64">
        <v>18</v>
      </c>
      <c r="AA4820" s="84">
        <v>0.10199999999999999</v>
      </c>
      <c r="AB4820" s="85">
        <v>1</v>
      </c>
      <c r="AC4820" s="85">
        <v>1</v>
      </c>
    </row>
    <row r="4821" spans="1:29" ht="25.5">
      <c r="A4821" s="1"/>
      <c r="B4821" s="6" t="s">
        <v>9969</v>
      </c>
      <c r="C4821" s="6" t="s">
        <v>8778</v>
      </c>
      <c r="D4821" s="6" t="s">
        <v>10015</v>
      </c>
      <c r="E4821" s="49" t="s">
        <v>10091</v>
      </c>
      <c r="F4821" s="6" t="s">
        <v>60</v>
      </c>
      <c r="G4821" s="6" t="s">
        <v>60</v>
      </c>
      <c r="H4821" s="6" t="s">
        <v>60</v>
      </c>
      <c r="I4821" s="60" t="s">
        <v>22655</v>
      </c>
      <c r="J4821" s="49" t="s">
        <v>22656</v>
      </c>
      <c r="K4821" s="6" t="s">
        <v>22657</v>
      </c>
      <c r="L4821" s="29">
        <f>IF($J$6="с учетом НДС",VLOOKUP(I4821,LEGEND!B:E,4,0)*(1-M4821),VLOOKUP(I4821,LEGEND!B:E,4,0)*(1-M4821)/1.2)</f>
        <v>1860</v>
      </c>
      <c r="M4821" s="57">
        <f>IF(AND(B4821&lt;&gt;"1_Электроинструмент",B4821&lt;&gt;"2_Садовая техника"),$J$5,IF($J$4&lt;=20%,$J$4,IFERROR(VLOOKUP(S4821,LEGEND!$L$2:$M$5,2,FALSE),$J$4)))</f>
        <v>0</v>
      </c>
      <c r="N4821" s="48" t="s">
        <v>60</v>
      </c>
      <c r="O4821" s="6" t="s">
        <v>60</v>
      </c>
      <c r="P4821" s="49" t="s">
        <v>66</v>
      </c>
      <c r="Q4821" s="49" t="s">
        <v>67</v>
      </c>
      <c r="R4821" s="6" t="s">
        <v>60</v>
      </c>
      <c r="S4821" s="49" t="s">
        <v>60</v>
      </c>
      <c r="T4821" s="73" t="str">
        <f>IF(_xlfn.XLOOKUP(I4821,LEGEND!B:B,LEGEND!H:H)&lt;&gt;"-",HYPERLINK(_xlfn.XLOOKUP(I4821,LEGEND!B:B,LEGEND!H:H),"link"),_xlfn.XLOOKUP(I4821,LEGEND!B:B,LEGEND!H:H))</f>
        <v>link</v>
      </c>
      <c r="U4821" s="73" t="str">
        <f>HYPERLINK(_xlfn.XLOOKUP(I4821,LEGEND!B:B,LEGEND!I:I))</f>
        <v>https://milwaukee-media-images.s3.amazonaws.com/hi/4932471505--Hero_1.jpg</v>
      </c>
      <c r="V4821" s="51" t="s">
        <v>22658</v>
      </c>
      <c r="W4821" s="63" t="s">
        <v>2678</v>
      </c>
      <c r="X4821" s="64">
        <v>47</v>
      </c>
      <c r="Y4821" s="64">
        <v>236</v>
      </c>
      <c r="Z4821" s="64">
        <v>18</v>
      </c>
      <c r="AA4821" s="84">
        <v>0.114</v>
      </c>
      <c r="AB4821" s="85">
        <v>1</v>
      </c>
      <c r="AC4821" s="85">
        <v>1</v>
      </c>
    </row>
    <row r="4822" spans="1:29" ht="25.5">
      <c r="A4822" s="1"/>
      <c r="B4822" s="6" t="s">
        <v>9969</v>
      </c>
      <c r="C4822" s="6" t="s">
        <v>8778</v>
      </c>
      <c r="D4822" s="6" t="s">
        <v>10015</v>
      </c>
      <c r="E4822" s="49" t="s">
        <v>10091</v>
      </c>
      <c r="F4822" s="6" t="s">
        <v>60</v>
      </c>
      <c r="G4822" s="6" t="s">
        <v>60</v>
      </c>
      <c r="H4822" s="6" t="s">
        <v>60</v>
      </c>
      <c r="I4822" s="60" t="s">
        <v>22659</v>
      </c>
      <c r="J4822" s="49" t="s">
        <v>22660</v>
      </c>
      <c r="K4822" s="6" t="s">
        <v>22661</v>
      </c>
      <c r="L4822" s="29">
        <f>IF($J$6="с учетом НДС",VLOOKUP(I4822,LEGEND!B:E,4,0)*(1-M4822),VLOOKUP(I4822,LEGEND!B:E,4,0)*(1-M4822)/1.2)</f>
        <v>1950</v>
      </c>
      <c r="M4822" s="57">
        <f>IF(AND(B4822&lt;&gt;"1_Электроинструмент",B4822&lt;&gt;"2_Садовая техника"),$J$5,IF($J$4&lt;=20%,$J$4,IFERROR(VLOOKUP(S4822,LEGEND!$L$2:$M$5,2,FALSE),$J$4)))</f>
        <v>0</v>
      </c>
      <c r="N4822" s="48" t="s">
        <v>60</v>
      </c>
      <c r="O4822" s="6" t="s">
        <v>60</v>
      </c>
      <c r="P4822" s="49" t="s">
        <v>66</v>
      </c>
      <c r="Q4822" s="49" t="s">
        <v>67</v>
      </c>
      <c r="R4822" s="6" t="s">
        <v>60</v>
      </c>
      <c r="S4822" s="49" t="s">
        <v>60</v>
      </c>
      <c r="T4822" s="73" t="str">
        <f>IF(_xlfn.XLOOKUP(I4822,LEGEND!B:B,LEGEND!H:H)&lt;&gt;"-",HYPERLINK(_xlfn.XLOOKUP(I4822,LEGEND!B:B,LEGEND!H:H),"link"),_xlfn.XLOOKUP(I4822,LEGEND!B:B,LEGEND!H:H))</f>
        <v>link</v>
      </c>
      <c r="U4822" s="73" t="str">
        <f>HYPERLINK(_xlfn.XLOOKUP(I4822,LEGEND!B:B,LEGEND!I:I))</f>
        <v>https://milwaukee-media-images.s3.amazonaws.com/hi/4932471506--Hero_1.jpg</v>
      </c>
      <c r="V4822" s="51" t="s">
        <v>22662</v>
      </c>
      <c r="W4822" s="63" t="s">
        <v>2678</v>
      </c>
      <c r="X4822" s="64">
        <v>47</v>
      </c>
      <c r="Y4822" s="64">
        <v>243</v>
      </c>
      <c r="Z4822" s="64">
        <v>18</v>
      </c>
      <c r="AA4822" s="84">
        <v>0.129</v>
      </c>
      <c r="AB4822" s="85">
        <v>1</v>
      </c>
      <c r="AC4822" s="85">
        <v>1</v>
      </c>
    </row>
    <row r="4823" spans="1:29" ht="25.5">
      <c r="A4823" s="1"/>
      <c r="B4823" s="6" t="s">
        <v>9969</v>
      </c>
      <c r="C4823" s="6" t="s">
        <v>8778</v>
      </c>
      <c r="D4823" s="6" t="s">
        <v>10015</v>
      </c>
      <c r="E4823" s="49" t="s">
        <v>10091</v>
      </c>
      <c r="F4823" s="6" t="s">
        <v>60</v>
      </c>
      <c r="G4823" s="6" t="s">
        <v>60</v>
      </c>
      <c r="H4823" s="6" t="s">
        <v>60</v>
      </c>
      <c r="I4823" s="60" t="s">
        <v>22663</v>
      </c>
      <c r="J4823" s="49" t="s">
        <v>22664</v>
      </c>
      <c r="K4823" s="6" t="s">
        <v>22665</v>
      </c>
      <c r="L4823" s="29">
        <f>IF($J$6="с учетом НДС",VLOOKUP(I4823,LEGEND!B:E,4,0)*(1-M4823),VLOOKUP(I4823,LEGEND!B:E,4,0)*(1-M4823)/1.2)</f>
        <v>1980</v>
      </c>
      <c r="M4823" s="57">
        <f>IF(AND(B4823&lt;&gt;"1_Электроинструмент",B4823&lt;&gt;"2_Садовая техника"),$J$5,IF($J$4&lt;=20%,$J$4,IFERROR(VLOOKUP(S4823,LEGEND!$L$2:$M$5,2,FALSE),$J$4)))</f>
        <v>0</v>
      </c>
      <c r="N4823" s="48" t="s">
        <v>60</v>
      </c>
      <c r="O4823" s="6" t="s">
        <v>60</v>
      </c>
      <c r="P4823" s="49" t="s">
        <v>66</v>
      </c>
      <c r="Q4823" s="49" t="s">
        <v>67</v>
      </c>
      <c r="R4823" s="6" t="s">
        <v>60</v>
      </c>
      <c r="S4823" s="49" t="s">
        <v>60</v>
      </c>
      <c r="T4823" s="73" t="str">
        <f>IF(_xlfn.XLOOKUP(I4823,LEGEND!B:B,LEGEND!H:H)&lt;&gt;"-",HYPERLINK(_xlfn.XLOOKUP(I4823,LEGEND!B:B,LEGEND!H:H),"link"),_xlfn.XLOOKUP(I4823,LEGEND!B:B,LEGEND!H:H))</f>
        <v>link</v>
      </c>
      <c r="U4823" s="73" t="str">
        <f>HYPERLINK(_xlfn.XLOOKUP(I4823,LEGEND!B:B,LEGEND!I:I))</f>
        <v>https://milwaukee-media-images.s3.amazonaws.com/hi/4932471507--Hero_1.jpg</v>
      </c>
      <c r="V4823" s="51" t="s">
        <v>22666</v>
      </c>
      <c r="W4823" s="63" t="s">
        <v>2678</v>
      </c>
      <c r="X4823" s="64">
        <v>47</v>
      </c>
      <c r="Y4823" s="64">
        <v>236</v>
      </c>
      <c r="Z4823" s="64">
        <v>18</v>
      </c>
      <c r="AA4823" s="84">
        <v>0.153</v>
      </c>
      <c r="AB4823" s="85">
        <v>1</v>
      </c>
      <c r="AC4823" s="85">
        <v>1</v>
      </c>
    </row>
    <row r="4824" spans="1:29" ht="25.5">
      <c r="A4824" s="1"/>
      <c r="B4824" s="6" t="s">
        <v>9969</v>
      </c>
      <c r="C4824" s="6" t="s">
        <v>8778</v>
      </c>
      <c r="D4824" s="6" t="s">
        <v>10015</v>
      </c>
      <c r="E4824" s="49" t="s">
        <v>10091</v>
      </c>
      <c r="F4824" s="6" t="s">
        <v>60</v>
      </c>
      <c r="G4824" s="6" t="s">
        <v>60</v>
      </c>
      <c r="H4824" s="6" t="s">
        <v>60</v>
      </c>
      <c r="I4824" s="60" t="s">
        <v>22667</v>
      </c>
      <c r="J4824" s="49" t="s">
        <v>22668</v>
      </c>
      <c r="K4824" s="6" t="s">
        <v>22669</v>
      </c>
      <c r="L4824" s="29">
        <f>IF($J$6="с учетом НДС",VLOOKUP(I4824,LEGEND!B:E,4,0)*(1-M4824),VLOOKUP(I4824,LEGEND!B:E,4,0)*(1-M4824)/1.2)</f>
        <v>2000</v>
      </c>
      <c r="M4824" s="57">
        <f>IF(AND(B4824&lt;&gt;"1_Электроинструмент",B4824&lt;&gt;"2_Садовая техника"),$J$5,IF($J$4&lt;=20%,$J$4,IFERROR(VLOOKUP(S4824,LEGEND!$L$2:$M$5,2,FALSE),$J$4)))</f>
        <v>0</v>
      </c>
      <c r="N4824" s="48" t="s">
        <v>60</v>
      </c>
      <c r="O4824" s="6" t="s">
        <v>60</v>
      </c>
      <c r="P4824" s="49" t="s">
        <v>66</v>
      </c>
      <c r="Q4824" s="49" t="s">
        <v>67</v>
      </c>
      <c r="R4824" s="6" t="s">
        <v>60</v>
      </c>
      <c r="S4824" s="49" t="s">
        <v>60</v>
      </c>
      <c r="T4824" s="73" t="str">
        <f>IF(_xlfn.XLOOKUP(I4824,LEGEND!B:B,LEGEND!H:H)&lt;&gt;"-",HYPERLINK(_xlfn.XLOOKUP(I4824,LEGEND!B:B,LEGEND!H:H),"link"),_xlfn.XLOOKUP(I4824,LEGEND!B:B,LEGEND!H:H))</f>
        <v>link</v>
      </c>
      <c r="U4824" s="73" t="str">
        <f>HYPERLINK(_xlfn.XLOOKUP(I4824,LEGEND!B:B,LEGEND!I:I))</f>
        <v>https://milwaukee-media-images.s3.amazonaws.com/hi/4932471528--Hero_1.jpg</v>
      </c>
      <c r="V4824" s="51" t="s">
        <v>22670</v>
      </c>
      <c r="W4824" s="63" t="s">
        <v>2678</v>
      </c>
      <c r="X4824" s="64">
        <v>47</v>
      </c>
      <c r="Y4824" s="64">
        <v>25</v>
      </c>
      <c r="Z4824" s="64">
        <v>324</v>
      </c>
      <c r="AA4824" s="84">
        <v>0.33600000000000002</v>
      </c>
      <c r="AB4824" s="85">
        <v>1</v>
      </c>
      <c r="AC4824" s="85">
        <v>1</v>
      </c>
    </row>
    <row r="4825" spans="1:29" ht="25.5">
      <c r="A4825" s="1"/>
      <c r="B4825" s="6" t="s">
        <v>9969</v>
      </c>
      <c r="C4825" s="6" t="s">
        <v>8778</v>
      </c>
      <c r="D4825" s="6" t="s">
        <v>10015</v>
      </c>
      <c r="E4825" s="49" t="s">
        <v>10091</v>
      </c>
      <c r="F4825" s="6" t="s">
        <v>60</v>
      </c>
      <c r="G4825" s="6" t="s">
        <v>60</v>
      </c>
      <c r="H4825" s="6" t="s">
        <v>60</v>
      </c>
      <c r="I4825" s="60" t="s">
        <v>22671</v>
      </c>
      <c r="J4825" s="49" t="s">
        <v>22672</v>
      </c>
      <c r="K4825" s="6" t="s">
        <v>22673</v>
      </c>
      <c r="L4825" s="29">
        <f>IF($J$6="с учетом НДС",VLOOKUP(I4825,LEGEND!B:E,4,0)*(1-M4825),VLOOKUP(I4825,LEGEND!B:E,4,0)*(1-M4825)/1.2)</f>
        <v>2000</v>
      </c>
      <c r="M4825" s="57">
        <f>IF(AND(B4825&lt;&gt;"1_Электроинструмент",B4825&lt;&gt;"2_Садовая техника"),$J$5,IF($J$4&lt;=20%,$J$4,IFERROR(VLOOKUP(S4825,LEGEND!$L$2:$M$5,2,FALSE),$J$4)))</f>
        <v>0</v>
      </c>
      <c r="N4825" s="48" t="s">
        <v>60</v>
      </c>
      <c r="O4825" s="6" t="s">
        <v>60</v>
      </c>
      <c r="P4825" s="49" t="s">
        <v>66</v>
      </c>
      <c r="Q4825" s="49" t="s">
        <v>67</v>
      </c>
      <c r="R4825" s="6" t="s">
        <v>60</v>
      </c>
      <c r="S4825" s="49" t="s">
        <v>60</v>
      </c>
      <c r="T4825" s="73" t="str">
        <f>IF(_xlfn.XLOOKUP(I4825,LEGEND!B:B,LEGEND!H:H)&lt;&gt;"-",HYPERLINK(_xlfn.XLOOKUP(I4825,LEGEND!B:B,LEGEND!H:H),"link"),_xlfn.XLOOKUP(I4825,LEGEND!B:B,LEGEND!H:H))</f>
        <v>link</v>
      </c>
      <c r="U4825" s="73" t="str">
        <f>HYPERLINK(_xlfn.XLOOKUP(I4825,LEGEND!B:B,LEGEND!I:I))</f>
        <v>https://milwaukee-media-images.s3.amazonaws.com/hi/4932471529--Hero_1.jpg</v>
      </c>
      <c r="V4825" s="51" t="s">
        <v>22674</v>
      </c>
      <c r="W4825" s="63" t="s">
        <v>2678</v>
      </c>
      <c r="X4825" s="64">
        <v>47</v>
      </c>
      <c r="Y4825" s="64">
        <v>25</v>
      </c>
      <c r="Z4825" s="64">
        <v>333</v>
      </c>
      <c r="AA4825" s="84">
        <v>0.36</v>
      </c>
      <c r="AB4825" s="85">
        <v>1</v>
      </c>
      <c r="AC4825" s="85">
        <v>1</v>
      </c>
    </row>
    <row r="4826" spans="1:29" ht="15">
      <c r="A4826" s="1"/>
      <c r="B4826" s="6" t="s">
        <v>9969</v>
      </c>
      <c r="C4826" s="6" t="s">
        <v>8778</v>
      </c>
      <c r="D4826" s="6" t="s">
        <v>10015</v>
      </c>
      <c r="E4826" s="49" t="s">
        <v>10091</v>
      </c>
      <c r="F4826" s="6" t="s">
        <v>60</v>
      </c>
      <c r="G4826" s="6" t="s">
        <v>60</v>
      </c>
      <c r="H4826" s="6" t="s">
        <v>60</v>
      </c>
      <c r="I4826" s="60" t="s">
        <v>10626</v>
      </c>
      <c r="J4826" s="49" t="s">
        <v>10627</v>
      </c>
      <c r="K4826" s="6" t="s">
        <v>10628</v>
      </c>
      <c r="L4826" s="29">
        <f>IF($J$6="с учетом НДС",VLOOKUP(I4826,LEGEND!B:E,4,0)*(1-M4826),VLOOKUP(I4826,LEGEND!B:E,4,0)*(1-M4826)/1.2)</f>
        <v>2030</v>
      </c>
      <c r="M4826" s="57">
        <f>IF(AND(B4826&lt;&gt;"1_Электроинструмент",B4826&lt;&gt;"2_Садовая техника"),$J$5,IF($J$4&lt;=20%,$J$4,IFERROR(VLOOKUP(S4826,LEGEND!$L$2:$M$5,2,FALSE),$J$4)))</f>
        <v>0</v>
      </c>
      <c r="N4826" s="48" t="s">
        <v>60</v>
      </c>
      <c r="O4826" s="6" t="s">
        <v>42</v>
      </c>
      <c r="P4826" s="49" t="s">
        <v>66</v>
      </c>
      <c r="Q4826" s="49" t="s">
        <v>473</v>
      </c>
      <c r="R4826" s="6" t="s">
        <v>60</v>
      </c>
      <c r="S4826" s="49" t="s">
        <v>60</v>
      </c>
      <c r="T4826" s="73" t="str">
        <f>IF(_xlfn.XLOOKUP(I4826,LEGEND!B:B,LEGEND!H:H)&lt;&gt;"-",HYPERLINK(_xlfn.XLOOKUP(I4826,LEGEND!B:B,LEGEND!H:H),"link"),_xlfn.XLOOKUP(I4826,LEGEND!B:B,LEGEND!H:H))</f>
        <v>-</v>
      </c>
      <c r="U4826" s="73" t="str">
        <f>HYPERLINK(_xlfn.XLOOKUP(I4826,LEGEND!B:B,LEGEND!I:I))</f>
        <v>-</v>
      </c>
      <c r="V4826" s="51" t="s">
        <v>10629</v>
      </c>
      <c r="W4826" s="63" t="s">
        <v>2678</v>
      </c>
      <c r="X4826" s="64">
        <v>375.5</v>
      </c>
      <c r="Y4826" s="64">
        <v>47.5</v>
      </c>
      <c r="Z4826" s="64">
        <v>29</v>
      </c>
      <c r="AA4826" s="84">
        <v>0.42</v>
      </c>
      <c r="AB4826" s="85">
        <v>1</v>
      </c>
      <c r="AC4826" s="85">
        <v>1</v>
      </c>
    </row>
    <row r="4827" spans="1:29" ht="25.5">
      <c r="A4827" s="1"/>
      <c r="B4827" s="6" t="s">
        <v>9969</v>
      </c>
      <c r="C4827" s="6" t="s">
        <v>8778</v>
      </c>
      <c r="D4827" s="6" t="s">
        <v>10015</v>
      </c>
      <c r="E4827" s="49" t="s">
        <v>10091</v>
      </c>
      <c r="F4827" s="6" t="s">
        <v>60</v>
      </c>
      <c r="G4827" s="6" t="s">
        <v>60</v>
      </c>
      <c r="H4827" s="6" t="s">
        <v>60</v>
      </c>
      <c r="I4827" s="60" t="s">
        <v>22675</v>
      </c>
      <c r="J4827" s="49" t="s">
        <v>22676</v>
      </c>
      <c r="K4827" s="6" t="s">
        <v>22677</v>
      </c>
      <c r="L4827" s="29">
        <f>IF($J$6="с учетом НДС",VLOOKUP(I4827,LEGEND!B:E,4,0)*(1-M4827),VLOOKUP(I4827,LEGEND!B:E,4,0)*(1-M4827)/1.2)</f>
        <v>2040</v>
      </c>
      <c r="M4827" s="57">
        <f>IF(AND(B4827&lt;&gt;"1_Электроинструмент",B4827&lt;&gt;"2_Садовая техника"),$J$5,IF($J$4&lt;=20%,$J$4,IFERROR(VLOOKUP(S4827,LEGEND!$L$2:$M$5,2,FALSE),$J$4)))</f>
        <v>0</v>
      </c>
      <c r="N4827" s="48" t="s">
        <v>60</v>
      </c>
      <c r="O4827" s="6" t="s">
        <v>60</v>
      </c>
      <c r="P4827" s="49" t="s">
        <v>66</v>
      </c>
      <c r="Q4827" s="49" t="s">
        <v>67</v>
      </c>
      <c r="R4827" s="6" t="s">
        <v>60</v>
      </c>
      <c r="S4827" s="49" t="s">
        <v>60</v>
      </c>
      <c r="T4827" s="73" t="str">
        <f>IF(_xlfn.XLOOKUP(I4827,LEGEND!B:B,LEGEND!H:H)&lt;&gt;"-",HYPERLINK(_xlfn.XLOOKUP(I4827,LEGEND!B:B,LEGEND!H:H),"link"),_xlfn.XLOOKUP(I4827,LEGEND!B:B,LEGEND!H:H))</f>
        <v>link</v>
      </c>
      <c r="U4827" s="73" t="str">
        <f>HYPERLINK(_xlfn.XLOOKUP(I4827,LEGEND!B:B,LEGEND!I:I))</f>
        <v>https://milwaukee-media-images.s3.amazonaws.com/hi/4932471508--Hero_1.jpg</v>
      </c>
      <c r="V4827" s="51" t="s">
        <v>22678</v>
      </c>
      <c r="W4827" s="63" t="s">
        <v>2678</v>
      </c>
      <c r="X4827" s="64">
        <v>47</v>
      </c>
      <c r="Y4827" s="64">
        <v>236</v>
      </c>
      <c r="Z4827" s="64">
        <v>18</v>
      </c>
      <c r="AA4827" s="84">
        <v>0.16500000000000001</v>
      </c>
      <c r="AB4827" s="85">
        <v>1</v>
      </c>
      <c r="AC4827" s="85">
        <v>1</v>
      </c>
    </row>
    <row r="4828" spans="1:29" ht="25.5">
      <c r="A4828" s="1"/>
      <c r="B4828" s="6" t="s">
        <v>9969</v>
      </c>
      <c r="C4828" s="6" t="s">
        <v>8778</v>
      </c>
      <c r="D4828" s="6" t="s">
        <v>10015</v>
      </c>
      <c r="E4828" s="49" t="s">
        <v>10091</v>
      </c>
      <c r="F4828" s="6" t="s">
        <v>60</v>
      </c>
      <c r="G4828" s="6" t="s">
        <v>60</v>
      </c>
      <c r="H4828" s="6" t="s">
        <v>60</v>
      </c>
      <c r="I4828" s="60" t="s">
        <v>22679</v>
      </c>
      <c r="J4828" s="49" t="s">
        <v>22680</v>
      </c>
      <c r="K4828" s="6" t="s">
        <v>22681</v>
      </c>
      <c r="L4828" s="29">
        <f>IF($J$6="с учетом НДС",VLOOKUP(I4828,LEGEND!B:E,4,0)*(1-M4828),VLOOKUP(I4828,LEGEND!B:E,4,0)*(1-M4828)/1.2)</f>
        <v>2080</v>
      </c>
      <c r="M4828" s="57">
        <f>IF(AND(B4828&lt;&gt;"1_Электроинструмент",B4828&lt;&gt;"2_Садовая техника"),$J$5,IF($J$4&lt;=20%,$J$4,IFERROR(VLOOKUP(S4828,LEGEND!$L$2:$M$5,2,FALSE),$J$4)))</f>
        <v>0</v>
      </c>
      <c r="N4828" s="48" t="s">
        <v>60</v>
      </c>
      <c r="O4828" s="6" t="s">
        <v>60</v>
      </c>
      <c r="P4828" s="49" t="s">
        <v>66</v>
      </c>
      <c r="Q4828" s="49" t="s">
        <v>67</v>
      </c>
      <c r="R4828" s="6" t="s">
        <v>60</v>
      </c>
      <c r="S4828" s="49" t="s">
        <v>60</v>
      </c>
      <c r="T4828" s="73" t="str">
        <f>IF(_xlfn.XLOOKUP(I4828,LEGEND!B:B,LEGEND!H:H)&lt;&gt;"-",HYPERLINK(_xlfn.XLOOKUP(I4828,LEGEND!B:B,LEGEND!H:H),"link"),_xlfn.XLOOKUP(I4828,LEGEND!B:B,LEGEND!H:H))</f>
        <v>link</v>
      </c>
      <c r="U4828" s="73" t="str">
        <f>HYPERLINK(_xlfn.XLOOKUP(I4828,LEGEND!B:B,LEGEND!I:I))</f>
        <v>https://milwaukee-media-images.s3.amazonaws.com/hi/4932471530--Hero_1.jpg</v>
      </c>
      <c r="V4828" s="51" t="s">
        <v>22682</v>
      </c>
      <c r="W4828" s="63" t="s">
        <v>2678</v>
      </c>
      <c r="X4828" s="64">
        <v>47</v>
      </c>
      <c r="Y4828" s="64">
        <v>27</v>
      </c>
      <c r="Z4828" s="64">
        <v>356</v>
      </c>
      <c r="AA4828" s="84">
        <v>0.40400000000000003</v>
      </c>
      <c r="AB4828" s="85">
        <v>1</v>
      </c>
      <c r="AC4828" s="85">
        <v>1</v>
      </c>
    </row>
    <row r="4829" spans="1:29" ht="25.5">
      <c r="A4829" s="1"/>
      <c r="B4829" s="6" t="s">
        <v>9969</v>
      </c>
      <c r="C4829" s="6" t="s">
        <v>8778</v>
      </c>
      <c r="D4829" s="6" t="s">
        <v>10015</v>
      </c>
      <c r="E4829" s="49" t="s">
        <v>10091</v>
      </c>
      <c r="F4829" s="6" t="s">
        <v>60</v>
      </c>
      <c r="G4829" s="6" t="s">
        <v>60</v>
      </c>
      <c r="H4829" s="6" t="s">
        <v>60</v>
      </c>
      <c r="I4829" s="60" t="s">
        <v>10558</v>
      </c>
      <c r="J4829" s="49" t="s">
        <v>10559</v>
      </c>
      <c r="K4829" s="6" t="s">
        <v>10560</v>
      </c>
      <c r="L4829" s="29">
        <f>IF($J$6="с учетом НДС",VLOOKUP(I4829,LEGEND!B:E,4,0)*(1-M4829),VLOOKUP(I4829,LEGEND!B:E,4,0)*(1-M4829)/1.2)</f>
        <v>2100</v>
      </c>
      <c r="M4829" s="57">
        <f>IF(AND(B4829&lt;&gt;"1_Электроинструмент",B4829&lt;&gt;"2_Садовая техника"),$J$5,IF($J$4&lt;=20%,$J$4,IFERROR(VLOOKUP(S4829,LEGEND!$L$2:$M$5,2,FALSE),$J$4)))</f>
        <v>0</v>
      </c>
      <c r="N4829" s="48" t="s">
        <v>60</v>
      </c>
      <c r="O4829" s="6" t="s">
        <v>42</v>
      </c>
      <c r="P4829" s="49" t="s">
        <v>66</v>
      </c>
      <c r="Q4829" s="49" t="s">
        <v>473</v>
      </c>
      <c r="R4829" s="6" t="s">
        <v>60</v>
      </c>
      <c r="S4829" s="49" t="s">
        <v>60</v>
      </c>
      <c r="T4829" s="73" t="str">
        <f>IF(_xlfn.XLOOKUP(I4829,LEGEND!B:B,LEGEND!H:H)&lt;&gt;"-",HYPERLINK(_xlfn.XLOOKUP(I4829,LEGEND!B:B,LEGEND!H:H),"link"),_xlfn.XLOOKUP(I4829,LEGEND!B:B,LEGEND!H:H))</f>
        <v>-</v>
      </c>
      <c r="U4829" s="73" t="str">
        <f>HYPERLINK(_xlfn.XLOOKUP(I4829,LEGEND!B:B,LEGEND!I:I))</f>
        <v>-</v>
      </c>
      <c r="V4829" s="51" t="s">
        <v>10561</v>
      </c>
      <c r="W4829" s="63" t="s">
        <v>2678</v>
      </c>
      <c r="X4829" s="64">
        <v>207.6</v>
      </c>
      <c r="Y4829" s="64">
        <v>47.5</v>
      </c>
      <c r="Z4829" s="64">
        <v>21</v>
      </c>
      <c r="AA4829" s="84">
        <v>7.0000000000000007E-2</v>
      </c>
      <c r="AB4829" s="85">
        <v>1</v>
      </c>
      <c r="AC4829" s="85">
        <v>1</v>
      </c>
    </row>
    <row r="4830" spans="1:29" ht="25.5">
      <c r="A4830" s="1"/>
      <c r="B4830" s="6" t="s">
        <v>9969</v>
      </c>
      <c r="C4830" s="6" t="s">
        <v>8778</v>
      </c>
      <c r="D4830" s="6" t="s">
        <v>10015</v>
      </c>
      <c r="E4830" s="49" t="s">
        <v>10091</v>
      </c>
      <c r="F4830" s="6" t="s">
        <v>60</v>
      </c>
      <c r="G4830" s="6" t="s">
        <v>60</v>
      </c>
      <c r="H4830" s="6" t="s">
        <v>60</v>
      </c>
      <c r="I4830" s="60" t="s">
        <v>10562</v>
      </c>
      <c r="J4830" s="49" t="s">
        <v>10563</v>
      </c>
      <c r="K4830" s="6" t="s">
        <v>10564</v>
      </c>
      <c r="L4830" s="29">
        <f>IF($J$6="с учетом НДС",VLOOKUP(I4830,LEGEND!B:E,4,0)*(1-M4830),VLOOKUP(I4830,LEGEND!B:E,4,0)*(1-M4830)/1.2)</f>
        <v>2130</v>
      </c>
      <c r="M4830" s="57">
        <f>IF(AND(B4830&lt;&gt;"1_Электроинструмент",B4830&lt;&gt;"2_Садовая техника"),$J$5,IF($J$4&lt;=20%,$J$4,IFERROR(VLOOKUP(S4830,LEGEND!$L$2:$M$5,2,FALSE),$J$4)))</f>
        <v>0</v>
      </c>
      <c r="N4830" s="48" t="s">
        <v>60</v>
      </c>
      <c r="O4830" s="6" t="s">
        <v>42</v>
      </c>
      <c r="P4830" s="49" t="s">
        <v>66</v>
      </c>
      <c r="Q4830" s="49" t="s">
        <v>473</v>
      </c>
      <c r="R4830" s="6" t="s">
        <v>60</v>
      </c>
      <c r="S4830" s="49" t="s">
        <v>60</v>
      </c>
      <c r="T4830" s="73" t="str">
        <f>IF(_xlfn.XLOOKUP(I4830,LEGEND!B:B,LEGEND!H:H)&lt;&gt;"-",HYPERLINK(_xlfn.XLOOKUP(I4830,LEGEND!B:B,LEGEND!H:H),"link"),_xlfn.XLOOKUP(I4830,LEGEND!B:B,LEGEND!H:H))</f>
        <v>-</v>
      </c>
      <c r="U4830" s="73" t="str">
        <f>HYPERLINK(_xlfn.XLOOKUP(I4830,LEGEND!B:B,LEGEND!I:I))</f>
        <v>-</v>
      </c>
      <c r="V4830" s="51" t="s">
        <v>10565</v>
      </c>
      <c r="W4830" s="63" t="s">
        <v>2678</v>
      </c>
      <c r="X4830" s="64">
        <v>216.7</v>
      </c>
      <c r="Y4830" s="64">
        <v>47.5</v>
      </c>
      <c r="Z4830" s="64">
        <v>21</v>
      </c>
      <c r="AA4830" s="84">
        <v>0.08</v>
      </c>
      <c r="AB4830" s="85">
        <v>1</v>
      </c>
      <c r="AC4830" s="85">
        <v>1</v>
      </c>
    </row>
    <row r="4831" spans="1:29" ht="15">
      <c r="A4831" s="1"/>
      <c r="B4831" s="6" t="s">
        <v>9969</v>
      </c>
      <c r="C4831" s="6" t="s">
        <v>8778</v>
      </c>
      <c r="D4831" s="6" t="s">
        <v>10015</v>
      </c>
      <c r="E4831" s="49" t="s">
        <v>10091</v>
      </c>
      <c r="F4831" s="6" t="s">
        <v>60</v>
      </c>
      <c r="G4831" s="6" t="s">
        <v>60</v>
      </c>
      <c r="H4831" s="6" t="s">
        <v>60</v>
      </c>
      <c r="I4831" s="60" t="s">
        <v>10630</v>
      </c>
      <c r="J4831" s="49" t="s">
        <v>10631</v>
      </c>
      <c r="K4831" s="6" t="s">
        <v>10632</v>
      </c>
      <c r="L4831" s="29">
        <f>IF($J$6="с учетом НДС",VLOOKUP(I4831,LEGEND!B:E,4,0)*(1-M4831),VLOOKUP(I4831,LEGEND!B:E,4,0)*(1-M4831)/1.2)</f>
        <v>2140</v>
      </c>
      <c r="M4831" s="57">
        <f>IF(AND(B4831&lt;&gt;"1_Электроинструмент",B4831&lt;&gt;"2_Садовая техника"),$J$5,IF($J$4&lt;=20%,$J$4,IFERROR(VLOOKUP(S4831,LEGEND!$L$2:$M$5,2,FALSE),$J$4)))</f>
        <v>0</v>
      </c>
      <c r="N4831" s="48" t="s">
        <v>60</v>
      </c>
      <c r="O4831" s="6" t="s">
        <v>42</v>
      </c>
      <c r="P4831" s="49" t="s">
        <v>66</v>
      </c>
      <c r="Q4831" s="49" t="s">
        <v>473</v>
      </c>
      <c r="R4831" s="6" t="s">
        <v>60</v>
      </c>
      <c r="S4831" s="49" t="s">
        <v>60</v>
      </c>
      <c r="T4831" s="73" t="str">
        <f>IF(_xlfn.XLOOKUP(I4831,LEGEND!B:B,LEGEND!H:H)&lt;&gt;"-",HYPERLINK(_xlfn.XLOOKUP(I4831,LEGEND!B:B,LEGEND!H:H),"link"),_xlfn.XLOOKUP(I4831,LEGEND!B:B,LEGEND!H:H))</f>
        <v>-</v>
      </c>
      <c r="U4831" s="73" t="str">
        <f>HYPERLINK(_xlfn.XLOOKUP(I4831,LEGEND!B:B,LEGEND!I:I))</f>
        <v>-</v>
      </c>
      <c r="V4831" s="51" t="s">
        <v>10633</v>
      </c>
      <c r="W4831" s="63" t="s">
        <v>2678</v>
      </c>
      <c r="X4831" s="64">
        <v>375.5</v>
      </c>
      <c r="Y4831" s="64">
        <v>47.5</v>
      </c>
      <c r="Z4831" s="64">
        <v>29</v>
      </c>
      <c r="AA4831" s="84">
        <v>0.48799999999999999</v>
      </c>
      <c r="AB4831" s="85">
        <v>1</v>
      </c>
      <c r="AC4831" s="85">
        <v>1</v>
      </c>
    </row>
    <row r="4832" spans="1:29" ht="25.5">
      <c r="A4832" s="1"/>
      <c r="B4832" s="6" t="s">
        <v>9969</v>
      </c>
      <c r="C4832" s="6" t="s">
        <v>8778</v>
      </c>
      <c r="D4832" s="6" t="s">
        <v>10015</v>
      </c>
      <c r="E4832" s="49" t="s">
        <v>10091</v>
      </c>
      <c r="F4832" s="6" t="s">
        <v>60</v>
      </c>
      <c r="G4832" s="6" t="s">
        <v>60</v>
      </c>
      <c r="H4832" s="6" t="s">
        <v>60</v>
      </c>
      <c r="I4832" s="60" t="s">
        <v>10566</v>
      </c>
      <c r="J4832" s="49" t="s">
        <v>10567</v>
      </c>
      <c r="K4832" s="6" t="s">
        <v>10568</v>
      </c>
      <c r="L4832" s="29">
        <f>IF($J$6="с учетом НДС",VLOOKUP(I4832,LEGEND!B:E,4,0)*(1-M4832),VLOOKUP(I4832,LEGEND!B:E,4,0)*(1-M4832)/1.2)</f>
        <v>2170</v>
      </c>
      <c r="M4832" s="57">
        <f>IF(AND(B4832&lt;&gt;"1_Электроинструмент",B4832&lt;&gt;"2_Садовая техника"),$J$5,IF($J$4&lt;=20%,$J$4,IFERROR(VLOOKUP(S4832,LEGEND!$L$2:$M$5,2,FALSE),$J$4)))</f>
        <v>0</v>
      </c>
      <c r="N4832" s="48" t="s">
        <v>60</v>
      </c>
      <c r="O4832" s="6" t="s">
        <v>42</v>
      </c>
      <c r="P4832" s="49" t="s">
        <v>66</v>
      </c>
      <c r="Q4832" s="49" t="s">
        <v>473</v>
      </c>
      <c r="R4832" s="6" t="s">
        <v>60</v>
      </c>
      <c r="S4832" s="49" t="s">
        <v>60</v>
      </c>
      <c r="T4832" s="73" t="str">
        <f>IF(_xlfn.XLOOKUP(I4832,LEGEND!B:B,LEGEND!H:H)&lt;&gt;"-",HYPERLINK(_xlfn.XLOOKUP(I4832,LEGEND!B:B,LEGEND!H:H),"link"),_xlfn.XLOOKUP(I4832,LEGEND!B:B,LEGEND!H:H))</f>
        <v>-</v>
      </c>
      <c r="U4832" s="73" t="str">
        <f>HYPERLINK(_xlfn.XLOOKUP(I4832,LEGEND!B:B,LEGEND!I:I))</f>
        <v>-</v>
      </c>
      <c r="V4832" s="51" t="s">
        <v>10569</v>
      </c>
      <c r="W4832" s="63" t="s">
        <v>2678</v>
      </c>
      <c r="X4832" s="64">
        <v>224.1</v>
      </c>
      <c r="Y4832" s="64">
        <v>47.5</v>
      </c>
      <c r="Z4832" s="64">
        <v>21</v>
      </c>
      <c r="AA4832" s="84">
        <v>0.1</v>
      </c>
      <c r="AB4832" s="85">
        <v>1</v>
      </c>
      <c r="AC4832" s="85">
        <v>1</v>
      </c>
    </row>
    <row r="4833" spans="1:29" ht="25.5">
      <c r="A4833" s="1"/>
      <c r="B4833" s="6" t="s">
        <v>9969</v>
      </c>
      <c r="C4833" s="6" t="s">
        <v>8778</v>
      </c>
      <c r="D4833" s="6" t="s">
        <v>10015</v>
      </c>
      <c r="E4833" s="49" t="s">
        <v>10091</v>
      </c>
      <c r="F4833" s="6" t="s">
        <v>60</v>
      </c>
      <c r="G4833" s="6" t="s">
        <v>60</v>
      </c>
      <c r="H4833" s="6" t="s">
        <v>60</v>
      </c>
      <c r="I4833" s="60" t="s">
        <v>22683</v>
      </c>
      <c r="J4833" s="49" t="s">
        <v>22684</v>
      </c>
      <c r="K4833" s="6" t="s">
        <v>22685</v>
      </c>
      <c r="L4833" s="29">
        <f>IF($J$6="с учетом НДС",VLOOKUP(I4833,LEGEND!B:E,4,0)*(1-M4833),VLOOKUP(I4833,LEGEND!B:E,4,0)*(1-M4833)/1.2)</f>
        <v>2230</v>
      </c>
      <c r="M4833" s="57">
        <f>IF(AND(B4833&lt;&gt;"1_Электроинструмент",B4833&lt;&gt;"2_Садовая техника"),$J$5,IF($J$4&lt;=20%,$J$4,IFERROR(VLOOKUP(S4833,LEGEND!$L$2:$M$5,2,FALSE),$J$4)))</f>
        <v>0</v>
      </c>
      <c r="N4833" s="48" t="s">
        <v>60</v>
      </c>
      <c r="O4833" s="6" t="s">
        <v>60</v>
      </c>
      <c r="P4833" s="49" t="s">
        <v>66</v>
      </c>
      <c r="Q4833" s="49" t="s">
        <v>67</v>
      </c>
      <c r="R4833" s="6" t="s">
        <v>60</v>
      </c>
      <c r="S4833" s="49" t="s">
        <v>60</v>
      </c>
      <c r="T4833" s="73" t="str">
        <f>IF(_xlfn.XLOOKUP(I4833,LEGEND!B:B,LEGEND!H:H)&lt;&gt;"-",HYPERLINK(_xlfn.XLOOKUP(I4833,LEGEND!B:B,LEGEND!H:H),"link"),_xlfn.XLOOKUP(I4833,LEGEND!B:B,LEGEND!H:H))</f>
        <v>link</v>
      </c>
      <c r="U4833" s="73" t="str">
        <f>HYPERLINK(_xlfn.XLOOKUP(I4833,LEGEND!B:B,LEGEND!I:I))</f>
        <v>https://milwaukee-media-images.s3.amazonaws.com/hi/4932471509--Hero_1.jpg</v>
      </c>
      <c r="V4833" s="51" t="s">
        <v>22686</v>
      </c>
      <c r="W4833" s="63" t="s">
        <v>2678</v>
      </c>
      <c r="X4833" s="64">
        <v>47</v>
      </c>
      <c r="Y4833" s="64">
        <v>272</v>
      </c>
      <c r="Z4833" s="64">
        <v>18</v>
      </c>
      <c r="AA4833" s="84">
        <v>0.186</v>
      </c>
      <c r="AB4833" s="85">
        <v>1</v>
      </c>
      <c r="AC4833" s="85">
        <v>1</v>
      </c>
    </row>
    <row r="4834" spans="1:29" ht="25.5">
      <c r="A4834" s="1"/>
      <c r="B4834" s="6" t="s">
        <v>9969</v>
      </c>
      <c r="C4834" s="6" t="s">
        <v>8778</v>
      </c>
      <c r="D4834" s="6" t="s">
        <v>10015</v>
      </c>
      <c r="E4834" s="49" t="s">
        <v>10091</v>
      </c>
      <c r="F4834" s="6" t="s">
        <v>60</v>
      </c>
      <c r="G4834" s="6" t="s">
        <v>60</v>
      </c>
      <c r="H4834" s="6" t="s">
        <v>60</v>
      </c>
      <c r="I4834" s="60" t="s">
        <v>10570</v>
      </c>
      <c r="J4834" s="49" t="s">
        <v>10571</v>
      </c>
      <c r="K4834" s="6" t="s">
        <v>10572</v>
      </c>
      <c r="L4834" s="29">
        <f>IF($J$6="с учетом НДС",VLOOKUP(I4834,LEGEND!B:E,4,0)*(1-M4834),VLOOKUP(I4834,LEGEND!B:E,4,0)*(1-M4834)/1.2)</f>
        <v>2290</v>
      </c>
      <c r="M4834" s="57">
        <f>IF(AND(B4834&lt;&gt;"1_Электроинструмент",B4834&lt;&gt;"2_Садовая техника"),$J$5,IF($J$4&lt;=20%,$J$4,IFERROR(VLOOKUP(S4834,LEGEND!$L$2:$M$5,2,FALSE),$J$4)))</f>
        <v>0</v>
      </c>
      <c r="N4834" s="48" t="s">
        <v>60</v>
      </c>
      <c r="O4834" s="6" t="s">
        <v>42</v>
      </c>
      <c r="P4834" s="49" t="s">
        <v>66</v>
      </c>
      <c r="Q4834" s="49" t="s">
        <v>473</v>
      </c>
      <c r="R4834" s="6" t="s">
        <v>60</v>
      </c>
      <c r="S4834" s="49" t="s">
        <v>60</v>
      </c>
      <c r="T4834" s="73" t="str">
        <f>IF(_xlfn.XLOOKUP(I4834,LEGEND!B:B,LEGEND!H:H)&lt;&gt;"-",HYPERLINK(_xlfn.XLOOKUP(I4834,LEGEND!B:B,LEGEND!H:H),"link"),_xlfn.XLOOKUP(I4834,LEGEND!B:B,LEGEND!H:H))</f>
        <v>-</v>
      </c>
      <c r="U4834" s="73" t="str">
        <f>HYPERLINK(_xlfn.XLOOKUP(I4834,LEGEND!B:B,LEGEND!I:I))</f>
        <v>-</v>
      </c>
      <c r="V4834" s="51" t="s">
        <v>10573</v>
      </c>
      <c r="W4834" s="63" t="s">
        <v>2678</v>
      </c>
      <c r="X4834" s="64">
        <v>230.5</v>
      </c>
      <c r="Y4834" s="64">
        <v>47.5</v>
      </c>
      <c r="Z4834" s="64">
        <v>21</v>
      </c>
      <c r="AA4834" s="84">
        <v>0.11</v>
      </c>
      <c r="AB4834" s="85">
        <v>1</v>
      </c>
      <c r="AC4834" s="85">
        <v>1</v>
      </c>
    </row>
    <row r="4835" spans="1:29" ht="25.5">
      <c r="A4835" s="1"/>
      <c r="B4835" s="6" t="s">
        <v>9969</v>
      </c>
      <c r="C4835" s="6" t="s">
        <v>8778</v>
      </c>
      <c r="D4835" s="6" t="s">
        <v>10015</v>
      </c>
      <c r="E4835" s="49" t="s">
        <v>10091</v>
      </c>
      <c r="F4835" s="6" t="s">
        <v>60</v>
      </c>
      <c r="G4835" s="6" t="s">
        <v>60</v>
      </c>
      <c r="H4835" s="6" t="s">
        <v>60</v>
      </c>
      <c r="I4835" s="60" t="s">
        <v>22687</v>
      </c>
      <c r="J4835" s="49" t="s">
        <v>22688</v>
      </c>
      <c r="K4835" s="6" t="s">
        <v>22689</v>
      </c>
      <c r="L4835" s="29">
        <f>IF($J$6="с учетом НДС",VLOOKUP(I4835,LEGEND!B:E,4,0)*(1-M4835),VLOOKUP(I4835,LEGEND!B:E,4,0)*(1-M4835)/1.2)</f>
        <v>2290</v>
      </c>
      <c r="M4835" s="57">
        <f>IF(AND(B4835&lt;&gt;"1_Электроинструмент",B4835&lt;&gt;"2_Садовая техника"),$J$5,IF($J$4&lt;=20%,$J$4,IFERROR(VLOOKUP(S4835,LEGEND!$L$2:$M$5,2,FALSE),$J$4)))</f>
        <v>0</v>
      </c>
      <c r="N4835" s="48" t="s">
        <v>60</v>
      </c>
      <c r="O4835" s="6" t="s">
        <v>60</v>
      </c>
      <c r="P4835" s="49" t="s">
        <v>66</v>
      </c>
      <c r="Q4835" s="49" t="s">
        <v>67</v>
      </c>
      <c r="R4835" s="6" t="s">
        <v>60</v>
      </c>
      <c r="S4835" s="49" t="s">
        <v>60</v>
      </c>
      <c r="T4835" s="73" t="str">
        <f>IF(_xlfn.XLOOKUP(I4835,LEGEND!B:B,LEGEND!H:H)&lt;&gt;"-",HYPERLINK(_xlfn.XLOOKUP(I4835,LEGEND!B:B,LEGEND!H:H),"link"),_xlfn.XLOOKUP(I4835,LEGEND!B:B,LEGEND!H:H))</f>
        <v>link</v>
      </c>
      <c r="U4835" s="73" t="str">
        <f>HYPERLINK(_xlfn.XLOOKUP(I4835,LEGEND!B:B,LEGEND!I:I))</f>
        <v>https://milwaukee-media-images.s3.amazonaws.com/hi/4932471510--Hero_1.jpg</v>
      </c>
      <c r="V4835" s="51" t="s">
        <v>22690</v>
      </c>
      <c r="W4835" s="63" t="s">
        <v>2678</v>
      </c>
      <c r="X4835" s="64">
        <v>47</v>
      </c>
      <c r="Y4835" s="64">
        <v>287</v>
      </c>
      <c r="Z4835" s="64">
        <v>18</v>
      </c>
      <c r="AA4835" s="84">
        <v>0.23499999999999999</v>
      </c>
      <c r="AB4835" s="85">
        <v>1</v>
      </c>
      <c r="AC4835" s="85">
        <v>1</v>
      </c>
    </row>
    <row r="4836" spans="1:29" ht="15">
      <c r="A4836" s="1"/>
      <c r="B4836" s="6" t="s">
        <v>9969</v>
      </c>
      <c r="C4836" s="6" t="s">
        <v>8778</v>
      </c>
      <c r="D4836" s="6" t="s">
        <v>10015</v>
      </c>
      <c r="E4836" s="49" t="s">
        <v>10091</v>
      </c>
      <c r="F4836" s="6" t="s">
        <v>60</v>
      </c>
      <c r="G4836" s="6" t="s">
        <v>60</v>
      </c>
      <c r="H4836" s="6" t="s">
        <v>60</v>
      </c>
      <c r="I4836" s="60" t="s">
        <v>10634</v>
      </c>
      <c r="J4836" s="49" t="s">
        <v>10635</v>
      </c>
      <c r="K4836" s="6" t="s">
        <v>10636</v>
      </c>
      <c r="L4836" s="29">
        <f>IF($J$6="с учетом НДС",VLOOKUP(I4836,LEGEND!B:E,4,0)*(1-M4836),VLOOKUP(I4836,LEGEND!B:E,4,0)*(1-M4836)/1.2)</f>
        <v>2320</v>
      </c>
      <c r="M4836" s="57">
        <f>IF(AND(B4836&lt;&gt;"1_Электроинструмент",B4836&lt;&gt;"2_Садовая техника"),$J$5,IF($J$4&lt;=20%,$J$4,IFERROR(VLOOKUP(S4836,LEGEND!$L$2:$M$5,2,FALSE),$J$4)))</f>
        <v>0</v>
      </c>
      <c r="N4836" s="48" t="s">
        <v>60</v>
      </c>
      <c r="O4836" s="6" t="s">
        <v>42</v>
      </c>
      <c r="P4836" s="49" t="s">
        <v>66</v>
      </c>
      <c r="Q4836" s="49" t="s">
        <v>473</v>
      </c>
      <c r="R4836" s="6" t="s">
        <v>60</v>
      </c>
      <c r="S4836" s="49" t="s">
        <v>60</v>
      </c>
      <c r="T4836" s="73" t="str">
        <f>IF(_xlfn.XLOOKUP(I4836,LEGEND!B:B,LEGEND!H:H)&lt;&gt;"-",HYPERLINK(_xlfn.XLOOKUP(I4836,LEGEND!B:B,LEGEND!H:H),"link"),_xlfn.XLOOKUP(I4836,LEGEND!B:B,LEGEND!H:H))</f>
        <v>-</v>
      </c>
      <c r="U4836" s="73" t="str">
        <f>HYPERLINK(_xlfn.XLOOKUP(I4836,LEGEND!B:B,LEGEND!I:I))</f>
        <v>-</v>
      </c>
      <c r="V4836" s="51" t="s">
        <v>10637</v>
      </c>
      <c r="W4836" s="63" t="s">
        <v>2678</v>
      </c>
      <c r="X4836" s="64">
        <v>400</v>
      </c>
      <c r="Y4836" s="64">
        <v>47.5</v>
      </c>
      <c r="Z4836" s="64">
        <v>30</v>
      </c>
      <c r="AA4836" s="84">
        <v>0.55800000000000005</v>
      </c>
      <c r="AB4836" s="85">
        <v>1</v>
      </c>
      <c r="AC4836" s="85">
        <v>1</v>
      </c>
    </row>
    <row r="4837" spans="1:29" ht="25.5">
      <c r="A4837" s="1"/>
      <c r="B4837" s="6" t="s">
        <v>9969</v>
      </c>
      <c r="C4837" s="6" t="s">
        <v>8778</v>
      </c>
      <c r="D4837" s="6" t="s">
        <v>10015</v>
      </c>
      <c r="E4837" s="49" t="s">
        <v>10091</v>
      </c>
      <c r="F4837" s="6" t="s">
        <v>60</v>
      </c>
      <c r="G4837" s="6" t="s">
        <v>60</v>
      </c>
      <c r="H4837" s="6" t="s">
        <v>60</v>
      </c>
      <c r="I4837" s="60" t="s">
        <v>10574</v>
      </c>
      <c r="J4837" s="49" t="s">
        <v>10575</v>
      </c>
      <c r="K4837" s="6" t="s">
        <v>10576</v>
      </c>
      <c r="L4837" s="29">
        <f>IF($J$6="с учетом НДС",VLOOKUP(I4837,LEGEND!B:E,4,0)*(1-M4837),VLOOKUP(I4837,LEGEND!B:E,4,0)*(1-M4837)/1.2)</f>
        <v>2370</v>
      </c>
      <c r="M4837" s="57">
        <f>IF(AND(B4837&lt;&gt;"1_Электроинструмент",B4837&lt;&gt;"2_Садовая техника"),$J$5,IF($J$4&lt;=20%,$J$4,IFERROR(VLOOKUP(S4837,LEGEND!$L$2:$M$5,2,FALSE),$J$4)))</f>
        <v>0</v>
      </c>
      <c r="N4837" s="48" t="s">
        <v>60</v>
      </c>
      <c r="O4837" s="6" t="s">
        <v>42</v>
      </c>
      <c r="P4837" s="49" t="s">
        <v>66</v>
      </c>
      <c r="Q4837" s="49" t="s">
        <v>473</v>
      </c>
      <c r="R4837" s="6" t="s">
        <v>60</v>
      </c>
      <c r="S4837" s="49" t="s">
        <v>60</v>
      </c>
      <c r="T4837" s="73" t="str">
        <f>IF(_xlfn.XLOOKUP(I4837,LEGEND!B:B,LEGEND!H:H)&lt;&gt;"-",HYPERLINK(_xlfn.XLOOKUP(I4837,LEGEND!B:B,LEGEND!H:H),"link"),_xlfn.XLOOKUP(I4837,LEGEND!B:B,LEGEND!H:H))</f>
        <v>-</v>
      </c>
      <c r="U4837" s="73" t="str">
        <f>HYPERLINK(_xlfn.XLOOKUP(I4837,LEGEND!B:B,LEGEND!I:I))</f>
        <v>-</v>
      </c>
      <c r="V4837" s="51" t="s">
        <v>10577</v>
      </c>
      <c r="W4837" s="63" t="s">
        <v>2678</v>
      </c>
      <c r="X4837" s="64">
        <v>236.9</v>
      </c>
      <c r="Y4837" s="64">
        <v>47.5</v>
      </c>
      <c r="Z4837" s="64">
        <v>21</v>
      </c>
      <c r="AA4837" s="84">
        <v>0.12</v>
      </c>
      <c r="AB4837" s="85">
        <v>1</v>
      </c>
      <c r="AC4837" s="85">
        <v>1</v>
      </c>
    </row>
    <row r="4838" spans="1:29" ht="25.5">
      <c r="A4838" s="1"/>
      <c r="B4838" s="6" t="s">
        <v>9969</v>
      </c>
      <c r="C4838" s="6" t="s">
        <v>8778</v>
      </c>
      <c r="D4838" s="6" t="s">
        <v>10015</v>
      </c>
      <c r="E4838" s="49" t="s">
        <v>10091</v>
      </c>
      <c r="F4838" s="6" t="s">
        <v>60</v>
      </c>
      <c r="G4838" s="6" t="s">
        <v>60</v>
      </c>
      <c r="H4838" s="6" t="s">
        <v>60</v>
      </c>
      <c r="I4838" s="60" t="s">
        <v>22691</v>
      </c>
      <c r="J4838" s="49" t="s">
        <v>22692</v>
      </c>
      <c r="K4838" s="6" t="s">
        <v>22693</v>
      </c>
      <c r="L4838" s="29">
        <f>IF($J$6="с учетом НДС",VLOOKUP(I4838,LEGEND!B:E,4,0)*(1-M4838),VLOOKUP(I4838,LEGEND!B:E,4,0)*(1-M4838)/1.2)</f>
        <v>2380</v>
      </c>
      <c r="M4838" s="57">
        <f>IF(AND(B4838&lt;&gt;"1_Электроинструмент",B4838&lt;&gt;"2_Садовая техника"),$J$5,IF($J$4&lt;=20%,$J$4,IFERROR(VLOOKUP(S4838,LEGEND!$L$2:$M$5,2,FALSE),$J$4)))</f>
        <v>0</v>
      </c>
      <c r="N4838" s="48" t="s">
        <v>60</v>
      </c>
      <c r="O4838" s="6" t="s">
        <v>60</v>
      </c>
      <c r="P4838" s="49" t="s">
        <v>66</v>
      </c>
      <c r="Q4838" s="49" t="s">
        <v>67</v>
      </c>
      <c r="R4838" s="6" t="s">
        <v>60</v>
      </c>
      <c r="S4838" s="49" t="s">
        <v>60</v>
      </c>
      <c r="T4838" s="73" t="str">
        <f>IF(_xlfn.XLOOKUP(I4838,LEGEND!B:B,LEGEND!H:H)&lt;&gt;"-",HYPERLINK(_xlfn.XLOOKUP(I4838,LEGEND!B:B,LEGEND!H:H),"link"),_xlfn.XLOOKUP(I4838,LEGEND!B:B,LEGEND!H:H))</f>
        <v>link</v>
      </c>
      <c r="U4838" s="73" t="str">
        <f>HYPERLINK(_xlfn.XLOOKUP(I4838,LEGEND!B:B,LEGEND!I:I))</f>
        <v>https://milwaukee-media-images.s3.amazonaws.com/hi/4932471511--Hero_1.jpg</v>
      </c>
      <c r="V4838" s="51" t="s">
        <v>22694</v>
      </c>
      <c r="W4838" s="63" t="s">
        <v>2678</v>
      </c>
      <c r="X4838" s="64">
        <v>47</v>
      </c>
      <c r="Y4838" s="64">
        <v>296</v>
      </c>
      <c r="Z4838" s="64">
        <v>18</v>
      </c>
      <c r="AA4838" s="84">
        <v>0.25900000000000001</v>
      </c>
      <c r="AB4838" s="85">
        <v>1</v>
      </c>
      <c r="AC4838" s="85">
        <v>1</v>
      </c>
    </row>
    <row r="4839" spans="1:29" ht="25.5">
      <c r="A4839" s="1"/>
      <c r="B4839" s="6" t="s">
        <v>9969</v>
      </c>
      <c r="C4839" s="6" t="s">
        <v>8778</v>
      </c>
      <c r="D4839" s="6" t="s">
        <v>10015</v>
      </c>
      <c r="E4839" s="49" t="s">
        <v>10091</v>
      </c>
      <c r="F4839" s="6" t="s">
        <v>60</v>
      </c>
      <c r="G4839" s="6" t="s">
        <v>60</v>
      </c>
      <c r="H4839" s="6" t="s">
        <v>60</v>
      </c>
      <c r="I4839" s="60" t="s">
        <v>10578</v>
      </c>
      <c r="J4839" s="49" t="s">
        <v>10579</v>
      </c>
      <c r="K4839" s="6" t="s">
        <v>10580</v>
      </c>
      <c r="L4839" s="29">
        <f>IF($J$6="с учетом НДС",VLOOKUP(I4839,LEGEND!B:E,4,0)*(1-M4839),VLOOKUP(I4839,LEGEND!B:E,4,0)*(1-M4839)/1.2)</f>
        <v>2470</v>
      </c>
      <c r="M4839" s="57">
        <f>IF(AND(B4839&lt;&gt;"1_Электроинструмент",B4839&lt;&gt;"2_Садовая техника"),$J$5,IF($J$4&lt;=20%,$J$4,IFERROR(VLOOKUP(S4839,LEGEND!$L$2:$M$5,2,FALSE),$J$4)))</f>
        <v>0</v>
      </c>
      <c r="N4839" s="48" t="s">
        <v>60</v>
      </c>
      <c r="O4839" s="6" t="s">
        <v>42</v>
      </c>
      <c r="P4839" s="49" t="s">
        <v>66</v>
      </c>
      <c r="Q4839" s="49" t="s">
        <v>473</v>
      </c>
      <c r="R4839" s="6" t="s">
        <v>60</v>
      </c>
      <c r="S4839" s="49" t="s">
        <v>60</v>
      </c>
      <c r="T4839" s="73" t="str">
        <f>IF(_xlfn.XLOOKUP(I4839,LEGEND!B:B,LEGEND!H:H)&lt;&gt;"-",HYPERLINK(_xlfn.XLOOKUP(I4839,LEGEND!B:B,LEGEND!H:H),"link"),_xlfn.XLOOKUP(I4839,LEGEND!B:B,LEGEND!H:H))</f>
        <v>-</v>
      </c>
      <c r="U4839" s="73" t="str">
        <f>HYPERLINK(_xlfn.XLOOKUP(I4839,LEGEND!B:B,LEGEND!I:I))</f>
        <v>-</v>
      </c>
      <c r="V4839" s="51" t="s">
        <v>10581</v>
      </c>
      <c r="W4839" s="63" t="s">
        <v>2678</v>
      </c>
      <c r="X4839" s="64">
        <v>243.9</v>
      </c>
      <c r="Y4839" s="64">
        <v>47.5</v>
      </c>
      <c r="Z4839" s="64">
        <v>21</v>
      </c>
      <c r="AA4839" s="84">
        <v>0.14000000000000001</v>
      </c>
      <c r="AB4839" s="85">
        <v>1</v>
      </c>
      <c r="AC4839" s="85">
        <v>1</v>
      </c>
    </row>
    <row r="4840" spans="1:29" ht="15">
      <c r="A4840" s="1"/>
      <c r="B4840" s="6" t="s">
        <v>9969</v>
      </c>
      <c r="C4840" s="6" t="s">
        <v>8778</v>
      </c>
      <c r="D4840" s="6" t="s">
        <v>10015</v>
      </c>
      <c r="E4840" s="49" t="s">
        <v>10091</v>
      </c>
      <c r="F4840" s="6" t="s">
        <v>60</v>
      </c>
      <c r="G4840" s="6" t="s">
        <v>60</v>
      </c>
      <c r="H4840" s="6" t="s">
        <v>60</v>
      </c>
      <c r="I4840" s="60" t="s">
        <v>10638</v>
      </c>
      <c r="J4840" s="49" t="s">
        <v>10639</v>
      </c>
      <c r="K4840" s="6" t="s">
        <v>10640</v>
      </c>
      <c r="L4840" s="29">
        <f>IF($J$6="с учетом НДС",VLOOKUP(I4840,LEGEND!B:E,4,0)*(1-M4840),VLOOKUP(I4840,LEGEND!B:E,4,0)*(1-M4840)/1.2)</f>
        <v>2500</v>
      </c>
      <c r="M4840" s="57">
        <f>IF(AND(B4840&lt;&gt;"1_Электроинструмент",B4840&lt;&gt;"2_Садовая техника"),$J$5,IF($J$4&lt;=20%,$J$4,IFERROR(VLOOKUP(S4840,LEGEND!$L$2:$M$5,2,FALSE),$J$4)))</f>
        <v>0</v>
      </c>
      <c r="N4840" s="48" t="s">
        <v>60</v>
      </c>
      <c r="O4840" s="6" t="s">
        <v>42</v>
      </c>
      <c r="P4840" s="49" t="s">
        <v>66</v>
      </c>
      <c r="Q4840" s="49" t="s">
        <v>473</v>
      </c>
      <c r="R4840" s="6" t="s">
        <v>60</v>
      </c>
      <c r="S4840" s="49" t="s">
        <v>60</v>
      </c>
      <c r="T4840" s="73" t="str">
        <f>IF(_xlfn.XLOOKUP(I4840,LEGEND!B:B,LEGEND!H:H)&lt;&gt;"-",HYPERLINK(_xlfn.XLOOKUP(I4840,LEGEND!B:B,LEGEND!H:H),"link"),_xlfn.XLOOKUP(I4840,LEGEND!B:B,LEGEND!H:H))</f>
        <v>-</v>
      </c>
      <c r="U4840" s="73" t="str">
        <f>HYPERLINK(_xlfn.XLOOKUP(I4840,LEGEND!B:B,LEGEND!I:I))</f>
        <v>-</v>
      </c>
      <c r="V4840" s="51" t="s">
        <v>10641</v>
      </c>
      <c r="W4840" s="63" t="s">
        <v>2678</v>
      </c>
      <c r="X4840" s="64">
        <v>400</v>
      </c>
      <c r="Y4840" s="64">
        <v>47.5</v>
      </c>
      <c r="Z4840" s="64">
        <v>30</v>
      </c>
      <c r="AA4840" s="84">
        <v>0.55800000000000005</v>
      </c>
      <c r="AB4840" s="85">
        <v>1</v>
      </c>
      <c r="AC4840" s="85">
        <v>1</v>
      </c>
    </row>
    <row r="4841" spans="1:29" ht="25.5">
      <c r="A4841" s="1"/>
      <c r="B4841" s="6" t="s">
        <v>9969</v>
      </c>
      <c r="C4841" s="6" t="s">
        <v>8778</v>
      </c>
      <c r="D4841" s="6" t="s">
        <v>10015</v>
      </c>
      <c r="E4841" s="49" t="s">
        <v>10091</v>
      </c>
      <c r="F4841" s="6" t="s">
        <v>60</v>
      </c>
      <c r="G4841" s="6" t="s">
        <v>60</v>
      </c>
      <c r="H4841" s="6" t="s">
        <v>60</v>
      </c>
      <c r="I4841" s="60" t="s">
        <v>10582</v>
      </c>
      <c r="J4841" s="49" t="s">
        <v>10583</v>
      </c>
      <c r="K4841" s="6" t="s">
        <v>10584</v>
      </c>
      <c r="L4841" s="29">
        <f>IF($J$6="с учетом НДС",VLOOKUP(I4841,LEGEND!B:E,4,0)*(1-M4841),VLOOKUP(I4841,LEGEND!B:E,4,0)*(1-M4841)/1.2)</f>
        <v>2530</v>
      </c>
      <c r="M4841" s="57">
        <f>IF(AND(B4841&lt;&gt;"1_Электроинструмент",B4841&lt;&gt;"2_Садовая техника"),$J$5,IF($J$4&lt;=20%,$J$4,IFERROR(VLOOKUP(S4841,LEGEND!$L$2:$M$5,2,FALSE),$J$4)))</f>
        <v>0</v>
      </c>
      <c r="N4841" s="48" t="s">
        <v>60</v>
      </c>
      <c r="O4841" s="6" t="s">
        <v>42</v>
      </c>
      <c r="P4841" s="49" t="s">
        <v>66</v>
      </c>
      <c r="Q4841" s="49" t="s">
        <v>473</v>
      </c>
      <c r="R4841" s="6" t="s">
        <v>60</v>
      </c>
      <c r="S4841" s="49" t="s">
        <v>60</v>
      </c>
      <c r="T4841" s="73" t="str">
        <f>IF(_xlfn.XLOOKUP(I4841,LEGEND!B:B,LEGEND!H:H)&lt;&gt;"-",HYPERLINK(_xlfn.XLOOKUP(I4841,LEGEND!B:B,LEGEND!H:H),"link"),_xlfn.XLOOKUP(I4841,LEGEND!B:B,LEGEND!H:H))</f>
        <v>-</v>
      </c>
      <c r="U4841" s="73" t="str">
        <f>HYPERLINK(_xlfn.XLOOKUP(I4841,LEGEND!B:B,LEGEND!I:I))</f>
        <v>-</v>
      </c>
      <c r="V4841" s="51" t="s">
        <v>10585</v>
      </c>
      <c r="W4841" s="63" t="s">
        <v>2678</v>
      </c>
      <c r="X4841" s="64">
        <v>254.5</v>
      </c>
      <c r="Y4841" s="64">
        <v>47.5</v>
      </c>
      <c r="Z4841" s="64">
        <v>21</v>
      </c>
      <c r="AA4841" s="84">
        <v>0.16</v>
      </c>
      <c r="AB4841" s="85">
        <v>1</v>
      </c>
      <c r="AC4841" s="85">
        <v>1</v>
      </c>
    </row>
    <row r="4842" spans="1:29" ht="25.5">
      <c r="A4842" s="1"/>
      <c r="B4842" s="6" t="s">
        <v>9969</v>
      </c>
      <c r="C4842" s="6" t="s">
        <v>8778</v>
      </c>
      <c r="D4842" s="6" t="s">
        <v>10015</v>
      </c>
      <c r="E4842" s="49" t="s">
        <v>10091</v>
      </c>
      <c r="F4842" s="6" t="s">
        <v>60</v>
      </c>
      <c r="G4842" s="6" t="s">
        <v>60</v>
      </c>
      <c r="H4842" s="6" t="s">
        <v>60</v>
      </c>
      <c r="I4842" s="60" t="s">
        <v>10586</v>
      </c>
      <c r="J4842" s="49" t="s">
        <v>10587</v>
      </c>
      <c r="K4842" s="6" t="s">
        <v>10588</v>
      </c>
      <c r="L4842" s="29">
        <f>IF($J$6="с учетом НДС",VLOOKUP(I4842,LEGEND!B:E,4,0)*(1-M4842),VLOOKUP(I4842,LEGEND!B:E,4,0)*(1-M4842)/1.2)</f>
        <v>2620</v>
      </c>
      <c r="M4842" s="57">
        <f>IF(AND(B4842&lt;&gt;"1_Электроинструмент",B4842&lt;&gt;"2_Садовая техника"),$J$5,IF($J$4&lt;=20%,$J$4,IFERROR(VLOOKUP(S4842,LEGEND!$L$2:$M$5,2,FALSE),$J$4)))</f>
        <v>0</v>
      </c>
      <c r="N4842" s="48" t="s">
        <v>60</v>
      </c>
      <c r="O4842" s="6" t="s">
        <v>42</v>
      </c>
      <c r="P4842" s="49" t="s">
        <v>66</v>
      </c>
      <c r="Q4842" s="49" t="s">
        <v>473</v>
      </c>
      <c r="R4842" s="6" t="s">
        <v>60</v>
      </c>
      <c r="S4842" s="49" t="s">
        <v>60</v>
      </c>
      <c r="T4842" s="73" t="str">
        <f>IF(_xlfn.XLOOKUP(I4842,LEGEND!B:B,LEGEND!H:H)&lt;&gt;"-",HYPERLINK(_xlfn.XLOOKUP(I4842,LEGEND!B:B,LEGEND!H:H),"link"),_xlfn.XLOOKUP(I4842,LEGEND!B:B,LEGEND!H:H))</f>
        <v>-</v>
      </c>
      <c r="U4842" s="73" t="str">
        <f>HYPERLINK(_xlfn.XLOOKUP(I4842,LEGEND!B:B,LEGEND!I:I))</f>
        <v>-</v>
      </c>
      <c r="V4842" s="51" t="s">
        <v>10589</v>
      </c>
      <c r="W4842" s="63" t="s">
        <v>2678</v>
      </c>
      <c r="X4842" s="64">
        <v>254.5</v>
      </c>
      <c r="Y4842" s="64">
        <v>47.5</v>
      </c>
      <c r="Z4842" s="64">
        <v>21</v>
      </c>
      <c r="AA4842" s="84">
        <v>0.18</v>
      </c>
      <c r="AB4842" s="85">
        <v>1</v>
      </c>
      <c r="AC4842" s="85">
        <v>1</v>
      </c>
    </row>
    <row r="4843" spans="1:29" ht="25.5">
      <c r="A4843" s="1"/>
      <c r="B4843" s="6" t="s">
        <v>9969</v>
      </c>
      <c r="C4843" s="6" t="s">
        <v>8778</v>
      </c>
      <c r="D4843" s="6" t="s">
        <v>10015</v>
      </c>
      <c r="E4843" s="49" t="s">
        <v>10091</v>
      </c>
      <c r="F4843" s="6" t="s">
        <v>60</v>
      </c>
      <c r="G4843" s="6" t="s">
        <v>60</v>
      </c>
      <c r="H4843" s="6" t="s">
        <v>60</v>
      </c>
      <c r="I4843" s="60" t="s">
        <v>22695</v>
      </c>
      <c r="J4843" s="49" t="s">
        <v>22696</v>
      </c>
      <c r="K4843" s="6" t="s">
        <v>22697</v>
      </c>
      <c r="L4843" s="29">
        <f>IF($J$6="с учетом НДС",VLOOKUP(I4843,LEGEND!B:E,4,0)*(1-M4843),VLOOKUP(I4843,LEGEND!B:E,4,0)*(1-M4843)/1.2)</f>
        <v>2740</v>
      </c>
      <c r="M4843" s="57">
        <f>IF(AND(B4843&lt;&gt;"1_Электроинструмент",B4843&lt;&gt;"2_Садовая техника"),$J$5,IF($J$4&lt;=20%,$J$4,IFERROR(VLOOKUP(S4843,LEGEND!$L$2:$M$5,2,FALSE),$J$4)))</f>
        <v>0</v>
      </c>
      <c r="N4843" s="48" t="s">
        <v>60</v>
      </c>
      <c r="O4843" s="6" t="s">
        <v>60</v>
      </c>
      <c r="P4843" s="49" t="s">
        <v>66</v>
      </c>
      <c r="Q4843" s="49" t="s">
        <v>67</v>
      </c>
      <c r="R4843" s="6" t="s">
        <v>60</v>
      </c>
      <c r="S4843" s="49" t="s">
        <v>60</v>
      </c>
      <c r="T4843" s="73" t="str">
        <f>IF(_xlfn.XLOOKUP(I4843,LEGEND!B:B,LEGEND!H:H)&lt;&gt;"-",HYPERLINK(_xlfn.XLOOKUP(I4843,LEGEND!B:B,LEGEND!H:H),"link"),_xlfn.XLOOKUP(I4843,LEGEND!B:B,LEGEND!H:H))</f>
        <v>link</v>
      </c>
      <c r="U4843" s="73" t="str">
        <f>HYPERLINK(_xlfn.XLOOKUP(I4843,LEGEND!B:B,LEGEND!I:I))</f>
        <v>https://milwaukee-media-images.s3.amazonaws.com/hi/4932471512--Hero_1.jpg</v>
      </c>
      <c r="V4843" s="51" t="s">
        <v>22698</v>
      </c>
      <c r="W4843" s="63" t="s">
        <v>2678</v>
      </c>
      <c r="X4843" s="64">
        <v>47</v>
      </c>
      <c r="Y4843" s="64">
        <v>310</v>
      </c>
      <c r="Z4843" s="64">
        <v>18</v>
      </c>
      <c r="AA4843" s="84">
        <v>0.28799999999999998</v>
      </c>
      <c r="AB4843" s="85">
        <v>1</v>
      </c>
      <c r="AC4843" s="85">
        <v>1</v>
      </c>
    </row>
    <row r="4844" spans="1:29" ht="25.5">
      <c r="A4844" s="1"/>
      <c r="B4844" s="6" t="s">
        <v>9969</v>
      </c>
      <c r="C4844" s="6" t="s">
        <v>8778</v>
      </c>
      <c r="D4844" s="6" t="s">
        <v>10015</v>
      </c>
      <c r="E4844" s="49" t="s">
        <v>10091</v>
      </c>
      <c r="F4844" s="6" t="s">
        <v>60</v>
      </c>
      <c r="G4844" s="6" t="s">
        <v>60</v>
      </c>
      <c r="H4844" s="6" t="s">
        <v>60</v>
      </c>
      <c r="I4844" s="60" t="s">
        <v>10590</v>
      </c>
      <c r="J4844" s="49" t="s">
        <v>10591</v>
      </c>
      <c r="K4844" s="6" t="s">
        <v>10592</v>
      </c>
      <c r="L4844" s="29">
        <f>IF($J$6="с учетом НДС",VLOOKUP(I4844,LEGEND!B:E,4,0)*(1-M4844),VLOOKUP(I4844,LEGEND!B:E,4,0)*(1-M4844)/1.2)</f>
        <v>2880</v>
      </c>
      <c r="M4844" s="57">
        <f>IF(AND(B4844&lt;&gt;"1_Электроинструмент",B4844&lt;&gt;"2_Садовая техника"),$J$5,IF($J$4&lt;=20%,$J$4,IFERROR(VLOOKUP(S4844,LEGEND!$L$2:$M$5,2,FALSE),$J$4)))</f>
        <v>0</v>
      </c>
      <c r="N4844" s="48" t="s">
        <v>60</v>
      </c>
      <c r="O4844" s="6" t="s">
        <v>42</v>
      </c>
      <c r="P4844" s="49" t="s">
        <v>66</v>
      </c>
      <c r="Q4844" s="49" t="s">
        <v>473</v>
      </c>
      <c r="R4844" s="6" t="s">
        <v>60</v>
      </c>
      <c r="S4844" s="49" t="s">
        <v>60</v>
      </c>
      <c r="T4844" s="73" t="str">
        <f>IF(_xlfn.XLOOKUP(I4844,LEGEND!B:B,LEGEND!H:H)&lt;&gt;"-",HYPERLINK(_xlfn.XLOOKUP(I4844,LEGEND!B:B,LEGEND!H:H),"link"),_xlfn.XLOOKUP(I4844,LEGEND!B:B,LEGEND!H:H))</f>
        <v>-</v>
      </c>
      <c r="U4844" s="73" t="str">
        <f>HYPERLINK(_xlfn.XLOOKUP(I4844,LEGEND!B:B,LEGEND!I:I))</f>
        <v>-</v>
      </c>
      <c r="V4844" s="51" t="s">
        <v>10593</v>
      </c>
      <c r="W4844" s="63" t="s">
        <v>2678</v>
      </c>
      <c r="X4844" s="64">
        <v>272</v>
      </c>
      <c r="Y4844" s="64">
        <v>47.5</v>
      </c>
      <c r="Z4844" s="64">
        <v>21</v>
      </c>
      <c r="AA4844" s="84">
        <v>0.21</v>
      </c>
      <c r="AB4844" s="85">
        <v>1</v>
      </c>
      <c r="AC4844" s="85">
        <v>1</v>
      </c>
    </row>
    <row r="4845" spans="1:29" ht="25.5">
      <c r="A4845" s="1"/>
      <c r="B4845" s="6" t="s">
        <v>9969</v>
      </c>
      <c r="C4845" s="6" t="s">
        <v>8778</v>
      </c>
      <c r="D4845" s="6" t="s">
        <v>10015</v>
      </c>
      <c r="E4845" s="49" t="s">
        <v>10091</v>
      </c>
      <c r="F4845" s="6" t="s">
        <v>60</v>
      </c>
      <c r="G4845" s="6" t="s">
        <v>60</v>
      </c>
      <c r="H4845" s="6" t="s">
        <v>60</v>
      </c>
      <c r="I4845" s="60" t="s">
        <v>10594</v>
      </c>
      <c r="J4845" s="49" t="s">
        <v>10595</v>
      </c>
      <c r="K4845" s="6" t="s">
        <v>10596</v>
      </c>
      <c r="L4845" s="29">
        <f>IF($J$6="с учетом НДС",VLOOKUP(I4845,LEGEND!B:E,4,0)*(1-M4845),VLOOKUP(I4845,LEGEND!B:E,4,0)*(1-M4845)/1.2)</f>
        <v>2960</v>
      </c>
      <c r="M4845" s="57">
        <f>IF(AND(B4845&lt;&gt;"1_Электроинструмент",B4845&lt;&gt;"2_Садовая техника"),$J$5,IF($J$4&lt;=20%,$J$4,IFERROR(VLOOKUP(S4845,LEGEND!$L$2:$M$5,2,FALSE),$J$4)))</f>
        <v>0</v>
      </c>
      <c r="N4845" s="48" t="s">
        <v>60</v>
      </c>
      <c r="O4845" s="6" t="s">
        <v>42</v>
      </c>
      <c r="P4845" s="49" t="s">
        <v>66</v>
      </c>
      <c r="Q4845" s="49" t="s">
        <v>473</v>
      </c>
      <c r="R4845" s="6" t="s">
        <v>60</v>
      </c>
      <c r="S4845" s="49" t="s">
        <v>60</v>
      </c>
      <c r="T4845" s="73" t="str">
        <f>IF(_xlfn.XLOOKUP(I4845,LEGEND!B:B,LEGEND!H:H)&lt;&gt;"-",HYPERLINK(_xlfn.XLOOKUP(I4845,LEGEND!B:B,LEGEND!H:H),"link"),_xlfn.XLOOKUP(I4845,LEGEND!B:B,LEGEND!H:H))</f>
        <v>-</v>
      </c>
      <c r="U4845" s="73" t="str">
        <f>HYPERLINK(_xlfn.XLOOKUP(I4845,LEGEND!B:B,LEGEND!I:I))</f>
        <v>-</v>
      </c>
      <c r="V4845" s="51" t="s">
        <v>10597</v>
      </c>
      <c r="W4845" s="63" t="s">
        <v>2678</v>
      </c>
      <c r="X4845" s="64">
        <v>287.39999999999998</v>
      </c>
      <c r="Y4845" s="64">
        <v>47.5</v>
      </c>
      <c r="Z4845" s="64">
        <v>21</v>
      </c>
      <c r="AA4845" s="84">
        <v>0.25</v>
      </c>
      <c r="AB4845" s="85">
        <v>1</v>
      </c>
      <c r="AC4845" s="85">
        <v>1</v>
      </c>
    </row>
    <row r="4846" spans="1:29" ht="25.5">
      <c r="A4846" s="1"/>
      <c r="B4846" s="6" t="s">
        <v>9969</v>
      </c>
      <c r="C4846" s="6" t="s">
        <v>8778</v>
      </c>
      <c r="D4846" s="6" t="s">
        <v>10015</v>
      </c>
      <c r="E4846" s="49" t="s">
        <v>10091</v>
      </c>
      <c r="F4846" s="6" t="s">
        <v>60</v>
      </c>
      <c r="G4846" s="6" t="s">
        <v>60</v>
      </c>
      <c r="H4846" s="6" t="s">
        <v>60</v>
      </c>
      <c r="I4846" s="60" t="s">
        <v>10598</v>
      </c>
      <c r="J4846" s="49" t="s">
        <v>10599</v>
      </c>
      <c r="K4846" s="6" t="s">
        <v>10600</v>
      </c>
      <c r="L4846" s="29">
        <f>IF($J$6="с учетом НДС",VLOOKUP(I4846,LEGEND!B:E,4,0)*(1-M4846),VLOOKUP(I4846,LEGEND!B:E,4,0)*(1-M4846)/1.2)</f>
        <v>3090</v>
      </c>
      <c r="M4846" s="57">
        <f>IF(AND(B4846&lt;&gt;"1_Электроинструмент",B4846&lt;&gt;"2_Садовая техника"),$J$5,IF($J$4&lt;=20%,$J$4,IFERROR(VLOOKUP(S4846,LEGEND!$L$2:$M$5,2,FALSE),$J$4)))</f>
        <v>0</v>
      </c>
      <c r="N4846" s="48" t="s">
        <v>60</v>
      </c>
      <c r="O4846" s="6" t="s">
        <v>42</v>
      </c>
      <c r="P4846" s="49" t="s">
        <v>66</v>
      </c>
      <c r="Q4846" s="49" t="s">
        <v>473</v>
      </c>
      <c r="R4846" s="6" t="s">
        <v>60</v>
      </c>
      <c r="S4846" s="49" t="s">
        <v>60</v>
      </c>
      <c r="T4846" s="73" t="str">
        <f>IF(_xlfn.XLOOKUP(I4846,LEGEND!B:B,LEGEND!H:H)&lt;&gt;"-",HYPERLINK(_xlfn.XLOOKUP(I4846,LEGEND!B:B,LEGEND!H:H),"link"),_xlfn.XLOOKUP(I4846,LEGEND!B:B,LEGEND!H:H))</f>
        <v>-</v>
      </c>
      <c r="U4846" s="73" t="str">
        <f>HYPERLINK(_xlfn.XLOOKUP(I4846,LEGEND!B:B,LEGEND!I:I))</f>
        <v>-</v>
      </c>
      <c r="V4846" s="51" t="s">
        <v>10601</v>
      </c>
      <c r="W4846" s="63" t="s">
        <v>2678</v>
      </c>
      <c r="X4846" s="64">
        <v>296</v>
      </c>
      <c r="Y4846" s="64">
        <v>47.5</v>
      </c>
      <c r="Z4846" s="64">
        <v>21</v>
      </c>
      <c r="AA4846" s="84">
        <v>0.27</v>
      </c>
      <c r="AB4846" s="85">
        <v>1</v>
      </c>
      <c r="AC4846" s="85">
        <v>1</v>
      </c>
    </row>
    <row r="4847" spans="1:29" ht="25.5">
      <c r="A4847" s="1"/>
      <c r="B4847" s="6" t="s">
        <v>9969</v>
      </c>
      <c r="C4847" s="6" t="s">
        <v>8778</v>
      </c>
      <c r="D4847" s="6" t="s">
        <v>10015</v>
      </c>
      <c r="E4847" s="49" t="s">
        <v>10091</v>
      </c>
      <c r="F4847" s="6" t="s">
        <v>60</v>
      </c>
      <c r="G4847" s="6" t="s">
        <v>60</v>
      </c>
      <c r="H4847" s="6" t="s">
        <v>60</v>
      </c>
      <c r="I4847" s="60" t="s">
        <v>22699</v>
      </c>
      <c r="J4847" s="49" t="s">
        <v>22700</v>
      </c>
      <c r="K4847" s="6" t="s">
        <v>22701</v>
      </c>
      <c r="L4847" s="29">
        <f>IF($J$6="с учетом НДС",VLOOKUP(I4847,LEGEND!B:E,4,0)*(1-M4847),VLOOKUP(I4847,LEGEND!B:E,4,0)*(1-M4847)/1.2)</f>
        <v>3300</v>
      </c>
      <c r="M4847" s="57">
        <f>IF(AND(B4847&lt;&gt;"1_Электроинструмент",B4847&lt;&gt;"2_Садовая техника"),$J$5,IF($J$4&lt;=20%,$J$4,IFERROR(VLOOKUP(S4847,LEGEND!$L$2:$M$5,2,FALSE),$J$4)))</f>
        <v>0</v>
      </c>
      <c r="N4847" s="48" t="s">
        <v>60</v>
      </c>
      <c r="O4847" s="6" t="s">
        <v>60</v>
      </c>
      <c r="P4847" s="49" t="s">
        <v>66</v>
      </c>
      <c r="Q4847" s="49" t="s">
        <v>67</v>
      </c>
      <c r="R4847" s="6" t="s">
        <v>60</v>
      </c>
      <c r="S4847" s="49" t="s">
        <v>60</v>
      </c>
      <c r="T4847" s="73" t="str">
        <f>IF(_xlfn.XLOOKUP(I4847,LEGEND!B:B,LEGEND!H:H)&lt;&gt;"-",HYPERLINK(_xlfn.XLOOKUP(I4847,LEGEND!B:B,LEGEND!H:H),"link"),_xlfn.XLOOKUP(I4847,LEGEND!B:B,LEGEND!H:H))</f>
        <v>link</v>
      </c>
      <c r="U4847" s="73" t="str">
        <f>HYPERLINK(_xlfn.XLOOKUP(I4847,LEGEND!B:B,LEGEND!I:I))</f>
        <v>https://milwaukee-media-images.s3.amazonaws.com/hi/4932471513--Hero_1.jpg</v>
      </c>
      <c r="V4847" s="51" t="s">
        <v>22702</v>
      </c>
      <c r="W4847" s="63" t="s">
        <v>2678</v>
      </c>
      <c r="X4847" s="64">
        <v>47</v>
      </c>
      <c r="Y4847" s="64">
        <v>321</v>
      </c>
      <c r="Z4847" s="64">
        <v>18</v>
      </c>
      <c r="AA4847" s="84">
        <v>0.34599999999999997</v>
      </c>
      <c r="AB4847" s="85">
        <v>1</v>
      </c>
      <c r="AC4847" s="85">
        <v>1</v>
      </c>
    </row>
    <row r="4848" spans="1:29" ht="25.5">
      <c r="A4848" s="1"/>
      <c r="B4848" s="6" t="s">
        <v>9969</v>
      </c>
      <c r="C4848" s="6" t="s">
        <v>8778</v>
      </c>
      <c r="D4848" s="6" t="s">
        <v>10015</v>
      </c>
      <c r="E4848" s="49" t="s">
        <v>10091</v>
      </c>
      <c r="F4848" s="6" t="s">
        <v>60</v>
      </c>
      <c r="G4848" s="6" t="s">
        <v>60</v>
      </c>
      <c r="H4848" s="6" t="s">
        <v>60</v>
      </c>
      <c r="I4848" s="60" t="s">
        <v>22703</v>
      </c>
      <c r="J4848" s="49" t="s">
        <v>22704</v>
      </c>
      <c r="K4848" s="6" t="s">
        <v>22705</v>
      </c>
      <c r="L4848" s="29">
        <f>IF($J$6="с учетом НДС",VLOOKUP(I4848,LEGEND!B:E,4,0)*(1-M4848),VLOOKUP(I4848,LEGEND!B:E,4,0)*(1-M4848)/1.2)</f>
        <v>3310</v>
      </c>
      <c r="M4848" s="57">
        <f>IF(AND(B4848&lt;&gt;"1_Электроинструмент",B4848&lt;&gt;"2_Садовая техника"),$J$5,IF($J$4&lt;=20%,$J$4,IFERROR(VLOOKUP(S4848,LEGEND!$L$2:$M$5,2,FALSE),$J$4)))</f>
        <v>0</v>
      </c>
      <c r="N4848" s="48" t="s">
        <v>60</v>
      </c>
      <c r="O4848" s="6" t="s">
        <v>60</v>
      </c>
      <c r="P4848" s="49" t="s">
        <v>66</v>
      </c>
      <c r="Q4848" s="49" t="s">
        <v>67</v>
      </c>
      <c r="R4848" s="6" t="s">
        <v>60</v>
      </c>
      <c r="S4848" s="49" t="s">
        <v>60</v>
      </c>
      <c r="T4848" s="73" t="str">
        <f>IF(_xlfn.XLOOKUP(I4848,LEGEND!B:B,LEGEND!H:H)&lt;&gt;"-",HYPERLINK(_xlfn.XLOOKUP(I4848,LEGEND!B:B,LEGEND!H:H),"link"),_xlfn.XLOOKUP(I4848,LEGEND!B:B,LEGEND!H:H))</f>
        <v>link</v>
      </c>
      <c r="U4848" s="73" t="str">
        <f>HYPERLINK(_xlfn.XLOOKUP(I4848,LEGEND!B:B,LEGEND!I:I))</f>
        <v>https://milwaukee-media-images.s3.amazonaws.com/hi/4932471514--Hero_1.jpg</v>
      </c>
      <c r="V4848" s="51" t="s">
        <v>22706</v>
      </c>
      <c r="W4848" s="63" t="s">
        <v>2678</v>
      </c>
      <c r="X4848" s="64">
        <v>47</v>
      </c>
      <c r="Y4848" s="64">
        <v>330</v>
      </c>
      <c r="Z4848" s="64">
        <v>18</v>
      </c>
      <c r="AA4848" s="84">
        <v>0.37</v>
      </c>
      <c r="AB4848" s="85">
        <v>1</v>
      </c>
      <c r="AC4848" s="85">
        <v>1</v>
      </c>
    </row>
    <row r="4849" spans="1:29" ht="15">
      <c r="A4849" s="1"/>
      <c r="B4849" s="6" t="s">
        <v>9969</v>
      </c>
      <c r="C4849" s="6" t="s">
        <v>8778</v>
      </c>
      <c r="D4849" s="6" t="s">
        <v>10015</v>
      </c>
      <c r="E4849" s="49" t="s">
        <v>10091</v>
      </c>
      <c r="F4849" s="6" t="s">
        <v>60</v>
      </c>
      <c r="G4849" s="6" t="s">
        <v>60</v>
      </c>
      <c r="H4849" s="6" t="s">
        <v>60</v>
      </c>
      <c r="I4849" s="60" t="s">
        <v>10646</v>
      </c>
      <c r="J4849" s="49" t="s">
        <v>10647</v>
      </c>
      <c r="K4849" s="6" t="s">
        <v>10648</v>
      </c>
      <c r="L4849" s="29">
        <f>IF($J$6="с учетом НДС",VLOOKUP(I4849,LEGEND!B:E,4,0)*(1-M4849),VLOOKUP(I4849,LEGEND!B:E,4,0)*(1-M4849)/1.2)</f>
        <v>3540</v>
      </c>
      <c r="M4849" s="57">
        <f>IF(AND(B4849&lt;&gt;"1_Электроинструмент",B4849&lt;&gt;"2_Садовая техника"),$J$5,IF($J$4&lt;=20%,$J$4,IFERROR(VLOOKUP(S4849,LEGEND!$L$2:$M$5,2,FALSE),$J$4)))</f>
        <v>0</v>
      </c>
      <c r="N4849" s="48" t="s">
        <v>60</v>
      </c>
      <c r="O4849" s="6" t="s">
        <v>42</v>
      </c>
      <c r="P4849" s="49" t="s">
        <v>66</v>
      </c>
      <c r="Q4849" s="49" t="s">
        <v>473</v>
      </c>
      <c r="R4849" s="6" t="s">
        <v>60</v>
      </c>
      <c r="S4849" s="49" t="s">
        <v>60</v>
      </c>
      <c r="T4849" s="73" t="str">
        <f>IF(_xlfn.XLOOKUP(I4849,LEGEND!B:B,LEGEND!H:H)&lt;&gt;"-",HYPERLINK(_xlfn.XLOOKUP(I4849,LEGEND!B:B,LEGEND!H:H),"link"),_xlfn.XLOOKUP(I4849,LEGEND!B:B,LEGEND!H:H))</f>
        <v>-</v>
      </c>
      <c r="U4849" s="73" t="str">
        <f>HYPERLINK(_xlfn.XLOOKUP(I4849,LEGEND!B:B,LEGEND!I:I))</f>
        <v>-</v>
      </c>
      <c r="V4849" s="51" t="s">
        <v>10649</v>
      </c>
      <c r="W4849" s="63" t="s">
        <v>2678</v>
      </c>
      <c r="X4849" s="64">
        <v>441</v>
      </c>
      <c r="Y4849" s="64">
        <v>68</v>
      </c>
      <c r="Z4849" s="64">
        <v>33</v>
      </c>
      <c r="AA4849" s="84">
        <v>0.65</v>
      </c>
      <c r="AB4849" s="85">
        <v>1</v>
      </c>
      <c r="AC4849" s="85">
        <v>1</v>
      </c>
    </row>
    <row r="4850" spans="1:29" ht="25.5">
      <c r="A4850" s="1"/>
      <c r="B4850" s="6" t="s">
        <v>9969</v>
      </c>
      <c r="C4850" s="6" t="s">
        <v>8778</v>
      </c>
      <c r="D4850" s="6" t="s">
        <v>10015</v>
      </c>
      <c r="E4850" s="49" t="s">
        <v>10091</v>
      </c>
      <c r="F4850" s="6" t="s">
        <v>60</v>
      </c>
      <c r="G4850" s="6" t="s">
        <v>60</v>
      </c>
      <c r="H4850" s="6" t="s">
        <v>60</v>
      </c>
      <c r="I4850" s="60" t="s">
        <v>10602</v>
      </c>
      <c r="J4850" s="49" t="s">
        <v>10603</v>
      </c>
      <c r="K4850" s="6" t="s">
        <v>10604</v>
      </c>
      <c r="L4850" s="29">
        <f>IF($J$6="с учетом НДС",VLOOKUP(I4850,LEGEND!B:E,4,0)*(1-M4850),VLOOKUP(I4850,LEGEND!B:E,4,0)*(1-M4850)/1.2)</f>
        <v>3570</v>
      </c>
      <c r="M4850" s="57">
        <f>IF(AND(B4850&lt;&gt;"1_Электроинструмент",B4850&lt;&gt;"2_Садовая техника"),$J$5,IF($J$4&lt;=20%,$J$4,IFERROR(VLOOKUP(S4850,LEGEND!$L$2:$M$5,2,FALSE),$J$4)))</f>
        <v>0</v>
      </c>
      <c r="N4850" s="48" t="s">
        <v>60</v>
      </c>
      <c r="O4850" s="6" t="s">
        <v>42</v>
      </c>
      <c r="P4850" s="49" t="s">
        <v>66</v>
      </c>
      <c r="Q4850" s="49" t="s">
        <v>473</v>
      </c>
      <c r="R4850" s="6" t="s">
        <v>60</v>
      </c>
      <c r="S4850" s="49" t="s">
        <v>60</v>
      </c>
      <c r="T4850" s="73" t="str">
        <f>IF(_xlfn.XLOOKUP(I4850,LEGEND!B:B,LEGEND!H:H)&lt;&gt;"-",HYPERLINK(_xlfn.XLOOKUP(I4850,LEGEND!B:B,LEGEND!H:H),"link"),_xlfn.XLOOKUP(I4850,LEGEND!B:B,LEGEND!H:H))</f>
        <v>-</v>
      </c>
      <c r="U4850" s="73" t="str">
        <f>HYPERLINK(_xlfn.XLOOKUP(I4850,LEGEND!B:B,LEGEND!I:I))</f>
        <v>-</v>
      </c>
      <c r="V4850" s="51" t="s">
        <v>10605</v>
      </c>
      <c r="W4850" s="63" t="s">
        <v>2678</v>
      </c>
      <c r="X4850" s="64">
        <v>310.5</v>
      </c>
      <c r="Y4850" s="64">
        <v>47.5</v>
      </c>
      <c r="Z4850" s="64">
        <v>21</v>
      </c>
      <c r="AA4850" s="84">
        <v>0.31</v>
      </c>
      <c r="AB4850" s="85">
        <v>1</v>
      </c>
      <c r="AC4850" s="85">
        <v>1</v>
      </c>
    </row>
    <row r="4851" spans="1:29" ht="25.5">
      <c r="A4851" s="1"/>
      <c r="B4851" s="6" t="s">
        <v>9969</v>
      </c>
      <c r="C4851" s="6" t="s">
        <v>8778</v>
      </c>
      <c r="D4851" s="6" t="s">
        <v>10015</v>
      </c>
      <c r="E4851" s="49" t="s">
        <v>10091</v>
      </c>
      <c r="F4851" s="6" t="s">
        <v>60</v>
      </c>
      <c r="G4851" s="6" t="s">
        <v>60</v>
      </c>
      <c r="H4851" s="6" t="s">
        <v>60</v>
      </c>
      <c r="I4851" s="60" t="s">
        <v>22707</v>
      </c>
      <c r="J4851" s="49" t="s">
        <v>22708</v>
      </c>
      <c r="K4851" s="6" t="s">
        <v>22709</v>
      </c>
      <c r="L4851" s="29">
        <f>IF($J$6="с учетом НДС",VLOOKUP(I4851,LEGEND!B:E,4,0)*(1-M4851),VLOOKUP(I4851,LEGEND!B:E,4,0)*(1-M4851)/1.2)</f>
        <v>3670</v>
      </c>
      <c r="M4851" s="57">
        <f>IF(AND(B4851&lt;&gt;"1_Электроинструмент",B4851&lt;&gt;"2_Садовая техника"),$J$5,IF($J$4&lt;=20%,$J$4,IFERROR(VLOOKUP(S4851,LEGEND!$L$2:$M$5,2,FALSE),$J$4)))</f>
        <v>0</v>
      </c>
      <c r="N4851" s="48" t="s">
        <v>60</v>
      </c>
      <c r="O4851" s="6" t="s">
        <v>60</v>
      </c>
      <c r="P4851" s="49" t="s">
        <v>66</v>
      </c>
      <c r="Q4851" s="49" t="s">
        <v>67</v>
      </c>
      <c r="R4851" s="6" t="s">
        <v>60</v>
      </c>
      <c r="S4851" s="49" t="s">
        <v>60</v>
      </c>
      <c r="T4851" s="73" t="str">
        <f>IF(_xlfn.XLOOKUP(I4851,LEGEND!B:B,LEGEND!H:H)&lt;&gt;"-",HYPERLINK(_xlfn.XLOOKUP(I4851,LEGEND!B:B,LEGEND!H:H),"link"),_xlfn.XLOOKUP(I4851,LEGEND!B:B,LEGEND!H:H))</f>
        <v>link</v>
      </c>
      <c r="U4851" s="73" t="str">
        <f>HYPERLINK(_xlfn.XLOOKUP(I4851,LEGEND!B:B,LEGEND!I:I))</f>
        <v>https://milwaukee-media-images.s3.amazonaws.com/hi/4932471515--Hero_1.jpg</v>
      </c>
      <c r="V4851" s="51" t="s">
        <v>22710</v>
      </c>
      <c r="W4851" s="63" t="s">
        <v>2678</v>
      </c>
      <c r="X4851" s="64">
        <v>47</v>
      </c>
      <c r="Y4851" s="64">
        <v>352</v>
      </c>
      <c r="Z4851" s="64">
        <v>18</v>
      </c>
      <c r="AA4851" s="84">
        <v>0.41399999999999998</v>
      </c>
      <c r="AB4851" s="85">
        <v>1</v>
      </c>
      <c r="AC4851" s="85">
        <v>1</v>
      </c>
    </row>
    <row r="4852" spans="1:29" ht="25.5">
      <c r="A4852" s="1"/>
      <c r="B4852" s="6" t="s">
        <v>9969</v>
      </c>
      <c r="C4852" s="6" t="s">
        <v>8778</v>
      </c>
      <c r="D4852" s="6" t="s">
        <v>10015</v>
      </c>
      <c r="E4852" s="49" t="s">
        <v>10091</v>
      </c>
      <c r="F4852" s="6" t="s">
        <v>60</v>
      </c>
      <c r="G4852" s="6" t="s">
        <v>60</v>
      </c>
      <c r="H4852" s="6" t="s">
        <v>60</v>
      </c>
      <c r="I4852" s="60" t="s">
        <v>10674</v>
      </c>
      <c r="J4852" s="49" t="s">
        <v>10675</v>
      </c>
      <c r="K4852" s="6" t="s">
        <v>10676</v>
      </c>
      <c r="L4852" s="29">
        <f>IF($J$6="с учетом НДС",VLOOKUP(I4852,LEGEND!B:E,4,0)*(1-M4852),VLOOKUP(I4852,LEGEND!B:E,4,0)*(1-M4852)/1.2)</f>
        <v>3990</v>
      </c>
      <c r="M4852" s="57">
        <f>IF(AND(B4852&lt;&gt;"1_Электроинструмент",B4852&lt;&gt;"2_Садовая техника"),$J$5,IF($J$4&lt;=20%,$J$4,IFERROR(VLOOKUP(S4852,LEGEND!$L$2:$M$5,2,FALSE),$J$4)))</f>
        <v>0</v>
      </c>
      <c r="N4852" s="48" t="s">
        <v>60</v>
      </c>
      <c r="O4852" s="6" t="s">
        <v>42</v>
      </c>
      <c r="P4852" s="49" t="s">
        <v>66</v>
      </c>
      <c r="Q4852" s="49" t="s">
        <v>473</v>
      </c>
      <c r="R4852" s="6" t="s">
        <v>60</v>
      </c>
      <c r="S4852" s="49" t="s">
        <v>60</v>
      </c>
      <c r="T4852" s="73" t="str">
        <f>IF(_xlfn.XLOOKUP(I4852,LEGEND!B:B,LEGEND!H:H)&lt;&gt;"-",HYPERLINK(_xlfn.XLOOKUP(I4852,LEGEND!B:B,LEGEND!H:H),"link"),_xlfn.XLOOKUP(I4852,LEGEND!B:B,LEGEND!H:H))</f>
        <v>-</v>
      </c>
      <c r="U4852" s="73" t="str">
        <f>HYPERLINK(_xlfn.XLOOKUP(I4852,LEGEND!B:B,LEGEND!I:I))</f>
        <v>-</v>
      </c>
      <c r="V4852" s="51" t="s">
        <v>10677</v>
      </c>
      <c r="W4852" s="63" t="s">
        <v>2678</v>
      </c>
      <c r="X4852" s="64">
        <v>366.6</v>
      </c>
      <c r="Y4852" s="64">
        <v>51</v>
      </c>
      <c r="Z4852" s="64">
        <v>18.5</v>
      </c>
      <c r="AA4852" s="84">
        <v>0.46800000000000003</v>
      </c>
      <c r="AB4852" s="85">
        <v>1</v>
      </c>
      <c r="AC4852" s="85">
        <v>1</v>
      </c>
    </row>
    <row r="4853" spans="1:29" ht="15">
      <c r="A4853" s="1"/>
      <c r="B4853" s="6" t="s">
        <v>9969</v>
      </c>
      <c r="C4853" s="6" t="s">
        <v>8778</v>
      </c>
      <c r="D4853" s="6" t="s">
        <v>10015</v>
      </c>
      <c r="E4853" s="49" t="s">
        <v>10091</v>
      </c>
      <c r="F4853" s="6" t="s">
        <v>60</v>
      </c>
      <c r="G4853" s="6" t="s">
        <v>60</v>
      </c>
      <c r="H4853" s="6" t="s">
        <v>60</v>
      </c>
      <c r="I4853" s="60" t="s">
        <v>10650</v>
      </c>
      <c r="J4853" s="49" t="s">
        <v>10651</v>
      </c>
      <c r="K4853" s="6" t="s">
        <v>10652</v>
      </c>
      <c r="L4853" s="29">
        <f>IF($J$6="с учетом НДС",VLOOKUP(I4853,LEGEND!B:E,4,0)*(1-M4853),VLOOKUP(I4853,LEGEND!B:E,4,0)*(1-M4853)/1.2)</f>
        <v>4070</v>
      </c>
      <c r="M4853" s="57">
        <f>IF(AND(B4853&lt;&gt;"1_Электроинструмент",B4853&lt;&gt;"2_Садовая техника"),$J$5,IF($J$4&lt;=20%,$J$4,IFERROR(VLOOKUP(S4853,LEGEND!$L$2:$M$5,2,FALSE),$J$4)))</f>
        <v>0</v>
      </c>
      <c r="N4853" s="48" t="s">
        <v>60</v>
      </c>
      <c r="O4853" s="6" t="s">
        <v>42</v>
      </c>
      <c r="P4853" s="49" t="s">
        <v>66</v>
      </c>
      <c r="Q4853" s="49" t="s">
        <v>473</v>
      </c>
      <c r="R4853" s="6" t="s">
        <v>60</v>
      </c>
      <c r="S4853" s="49" t="s">
        <v>60</v>
      </c>
      <c r="T4853" s="73" t="str">
        <f>IF(_xlfn.XLOOKUP(I4853,LEGEND!B:B,LEGEND!H:H)&lt;&gt;"-",HYPERLINK(_xlfn.XLOOKUP(I4853,LEGEND!B:B,LEGEND!H:H),"link"),_xlfn.XLOOKUP(I4853,LEGEND!B:B,LEGEND!H:H))</f>
        <v>-</v>
      </c>
      <c r="U4853" s="73" t="str">
        <f>HYPERLINK(_xlfn.XLOOKUP(I4853,LEGEND!B:B,LEGEND!I:I))</f>
        <v>-</v>
      </c>
      <c r="V4853" s="51" t="s">
        <v>10653</v>
      </c>
      <c r="W4853" s="63" t="s">
        <v>2678</v>
      </c>
      <c r="X4853" s="64">
        <v>467</v>
      </c>
      <c r="Y4853" s="64">
        <v>68</v>
      </c>
      <c r="Z4853" s="64">
        <v>34</v>
      </c>
      <c r="AA4853" s="84">
        <v>0.8</v>
      </c>
      <c r="AB4853" s="85">
        <v>1</v>
      </c>
      <c r="AC4853" s="85">
        <v>1</v>
      </c>
    </row>
    <row r="4854" spans="1:29" ht="25.5">
      <c r="A4854" s="1"/>
      <c r="B4854" s="6" t="s">
        <v>9969</v>
      </c>
      <c r="C4854" s="6" t="s">
        <v>8778</v>
      </c>
      <c r="D4854" s="6" t="s">
        <v>10015</v>
      </c>
      <c r="E4854" s="49" t="s">
        <v>10091</v>
      </c>
      <c r="F4854" s="6" t="s">
        <v>60</v>
      </c>
      <c r="G4854" s="6" t="s">
        <v>60</v>
      </c>
      <c r="H4854" s="6" t="s">
        <v>60</v>
      </c>
      <c r="I4854" s="60" t="s">
        <v>10606</v>
      </c>
      <c r="J4854" s="49" t="s">
        <v>10607</v>
      </c>
      <c r="K4854" s="6" t="s">
        <v>10608</v>
      </c>
      <c r="L4854" s="29">
        <f>IF($J$6="с учетом НДС",VLOOKUP(I4854,LEGEND!B:E,4,0)*(1-M4854),VLOOKUP(I4854,LEGEND!B:E,4,0)*(1-M4854)/1.2)</f>
        <v>4370</v>
      </c>
      <c r="M4854" s="57">
        <f>IF(AND(B4854&lt;&gt;"1_Электроинструмент",B4854&lt;&gt;"2_Садовая техника"),$J$5,IF($J$4&lt;=20%,$J$4,IFERROR(VLOOKUP(S4854,LEGEND!$L$2:$M$5,2,FALSE),$J$4)))</f>
        <v>0</v>
      </c>
      <c r="N4854" s="48" t="s">
        <v>60</v>
      </c>
      <c r="O4854" s="6" t="s">
        <v>42</v>
      </c>
      <c r="P4854" s="49" t="s">
        <v>66</v>
      </c>
      <c r="Q4854" s="49" t="s">
        <v>473</v>
      </c>
      <c r="R4854" s="6" t="s">
        <v>60</v>
      </c>
      <c r="S4854" s="49" t="s">
        <v>60</v>
      </c>
      <c r="T4854" s="73" t="str">
        <f>IF(_xlfn.XLOOKUP(I4854,LEGEND!B:B,LEGEND!H:H)&lt;&gt;"-",HYPERLINK(_xlfn.XLOOKUP(I4854,LEGEND!B:B,LEGEND!H:H),"link"),_xlfn.XLOOKUP(I4854,LEGEND!B:B,LEGEND!H:H))</f>
        <v>-</v>
      </c>
      <c r="U4854" s="73" t="str">
        <f>HYPERLINK(_xlfn.XLOOKUP(I4854,LEGEND!B:B,LEGEND!I:I))</f>
        <v>-</v>
      </c>
      <c r="V4854" s="51" t="s">
        <v>10609</v>
      </c>
      <c r="W4854" s="63" t="s">
        <v>2678</v>
      </c>
      <c r="X4854" s="64">
        <v>321.3</v>
      </c>
      <c r="Y4854" s="64">
        <v>47.5</v>
      </c>
      <c r="Z4854" s="64">
        <v>21</v>
      </c>
      <c r="AA4854" s="84">
        <v>0.42</v>
      </c>
      <c r="AB4854" s="85">
        <v>1</v>
      </c>
      <c r="AC4854" s="85">
        <v>1</v>
      </c>
    </row>
    <row r="4855" spans="1:29" ht="25.5">
      <c r="A4855" s="1"/>
      <c r="B4855" s="6" t="s">
        <v>9969</v>
      </c>
      <c r="C4855" s="6" t="s">
        <v>8778</v>
      </c>
      <c r="D4855" s="6" t="s">
        <v>10015</v>
      </c>
      <c r="E4855" s="49" t="s">
        <v>10091</v>
      </c>
      <c r="F4855" s="6" t="s">
        <v>60</v>
      </c>
      <c r="G4855" s="6" t="s">
        <v>60</v>
      </c>
      <c r="H4855" s="6" t="s">
        <v>60</v>
      </c>
      <c r="I4855" s="60" t="s">
        <v>10610</v>
      </c>
      <c r="J4855" s="49" t="s">
        <v>10611</v>
      </c>
      <c r="K4855" s="6" t="s">
        <v>10612</v>
      </c>
      <c r="L4855" s="29">
        <f>IF($J$6="с учетом НДС",VLOOKUP(I4855,LEGEND!B:E,4,0)*(1-M4855),VLOOKUP(I4855,LEGEND!B:E,4,0)*(1-M4855)/1.2)</f>
        <v>4390</v>
      </c>
      <c r="M4855" s="57">
        <f>IF(AND(B4855&lt;&gt;"1_Электроинструмент",B4855&lt;&gt;"2_Садовая техника"),$J$5,IF($J$4&lt;=20%,$J$4,IFERROR(VLOOKUP(S4855,LEGEND!$L$2:$M$5,2,FALSE),$J$4)))</f>
        <v>0</v>
      </c>
      <c r="N4855" s="48" t="s">
        <v>60</v>
      </c>
      <c r="O4855" s="6" t="s">
        <v>42</v>
      </c>
      <c r="P4855" s="49" t="s">
        <v>66</v>
      </c>
      <c r="Q4855" s="49" t="s">
        <v>473</v>
      </c>
      <c r="R4855" s="6" t="s">
        <v>60</v>
      </c>
      <c r="S4855" s="49" t="s">
        <v>60</v>
      </c>
      <c r="T4855" s="73" t="str">
        <f>IF(_xlfn.XLOOKUP(I4855,LEGEND!B:B,LEGEND!H:H)&lt;&gt;"-",HYPERLINK(_xlfn.XLOOKUP(I4855,LEGEND!B:B,LEGEND!H:H),"link"),_xlfn.XLOOKUP(I4855,LEGEND!B:B,LEGEND!H:H))</f>
        <v>-</v>
      </c>
      <c r="U4855" s="73" t="str">
        <f>HYPERLINK(_xlfn.XLOOKUP(I4855,LEGEND!B:B,LEGEND!I:I))</f>
        <v>-</v>
      </c>
      <c r="V4855" s="51" t="s">
        <v>10613</v>
      </c>
      <c r="W4855" s="63" t="s">
        <v>2678</v>
      </c>
      <c r="X4855" s="64">
        <v>331</v>
      </c>
      <c r="Y4855" s="64">
        <v>47.5</v>
      </c>
      <c r="Z4855" s="64">
        <v>21</v>
      </c>
      <c r="AA4855" s="84">
        <v>0.43</v>
      </c>
      <c r="AB4855" s="85">
        <v>1</v>
      </c>
      <c r="AC4855" s="85">
        <v>1</v>
      </c>
    </row>
    <row r="4856" spans="1:29" ht="15">
      <c r="A4856" s="1"/>
      <c r="B4856" s="6" t="s">
        <v>9969</v>
      </c>
      <c r="C4856" s="6" t="s">
        <v>8778</v>
      </c>
      <c r="D4856" s="6" t="s">
        <v>10015</v>
      </c>
      <c r="E4856" s="49" t="s">
        <v>10091</v>
      </c>
      <c r="F4856" s="6" t="s">
        <v>60</v>
      </c>
      <c r="G4856" s="6" t="s">
        <v>60</v>
      </c>
      <c r="H4856" s="6" t="s">
        <v>60</v>
      </c>
      <c r="I4856" s="60" t="s">
        <v>10654</v>
      </c>
      <c r="J4856" s="49" t="s">
        <v>10655</v>
      </c>
      <c r="K4856" s="6" t="s">
        <v>10656</v>
      </c>
      <c r="L4856" s="29">
        <f>IF($J$6="с учетом НДС",VLOOKUP(I4856,LEGEND!B:E,4,0)*(1-M4856),VLOOKUP(I4856,LEGEND!B:E,4,0)*(1-M4856)/1.2)</f>
        <v>4410</v>
      </c>
      <c r="M4856" s="57">
        <f>IF(AND(B4856&lt;&gt;"1_Электроинструмент",B4856&lt;&gt;"2_Садовая техника"),$J$5,IF($J$4&lt;=20%,$J$4,IFERROR(VLOOKUP(S4856,LEGEND!$L$2:$M$5,2,FALSE),$J$4)))</f>
        <v>0</v>
      </c>
      <c r="N4856" s="48" t="s">
        <v>60</v>
      </c>
      <c r="O4856" s="6" t="s">
        <v>42</v>
      </c>
      <c r="P4856" s="49" t="s">
        <v>66</v>
      </c>
      <c r="Q4856" s="49" t="s">
        <v>473</v>
      </c>
      <c r="R4856" s="6" t="s">
        <v>60</v>
      </c>
      <c r="S4856" s="49" t="s">
        <v>60</v>
      </c>
      <c r="T4856" s="73" t="str">
        <f>IF(_xlfn.XLOOKUP(I4856,LEGEND!B:B,LEGEND!H:H)&lt;&gt;"-",HYPERLINK(_xlfn.XLOOKUP(I4856,LEGEND!B:B,LEGEND!H:H),"link"),_xlfn.XLOOKUP(I4856,LEGEND!B:B,LEGEND!H:H))</f>
        <v>-</v>
      </c>
      <c r="U4856" s="73" t="str">
        <f>HYPERLINK(_xlfn.XLOOKUP(I4856,LEGEND!B:B,LEGEND!I:I))</f>
        <v>-</v>
      </c>
      <c r="V4856" s="51" t="s">
        <v>10657</v>
      </c>
      <c r="W4856" s="63" t="s">
        <v>2678</v>
      </c>
      <c r="X4856" s="64">
        <v>467</v>
      </c>
      <c r="Y4856" s="64">
        <v>68</v>
      </c>
      <c r="Z4856" s="64">
        <v>34</v>
      </c>
      <c r="AA4856" s="84">
        <v>0.8</v>
      </c>
      <c r="AB4856" s="85">
        <v>1</v>
      </c>
      <c r="AC4856" s="85">
        <v>1</v>
      </c>
    </row>
    <row r="4857" spans="1:29" ht="25.5">
      <c r="A4857" s="1"/>
      <c r="B4857" s="6" t="s">
        <v>9969</v>
      </c>
      <c r="C4857" s="6" t="s">
        <v>8778</v>
      </c>
      <c r="D4857" s="6" t="s">
        <v>10015</v>
      </c>
      <c r="E4857" s="49" t="s">
        <v>10091</v>
      </c>
      <c r="F4857" s="6" t="s">
        <v>60</v>
      </c>
      <c r="G4857" s="6" t="s">
        <v>60</v>
      </c>
      <c r="H4857" s="6" t="s">
        <v>60</v>
      </c>
      <c r="I4857" s="60" t="s">
        <v>10678</v>
      </c>
      <c r="J4857" s="49" t="s">
        <v>10679</v>
      </c>
      <c r="K4857" s="6" t="s">
        <v>10680</v>
      </c>
      <c r="L4857" s="29">
        <f>IF($J$6="с учетом НДС",VLOOKUP(I4857,LEGEND!B:E,4,0)*(1-M4857),VLOOKUP(I4857,LEGEND!B:E,4,0)*(1-M4857)/1.2)</f>
        <v>4430</v>
      </c>
      <c r="M4857" s="57">
        <f>IF(AND(B4857&lt;&gt;"1_Электроинструмент",B4857&lt;&gt;"2_Садовая техника"),$J$5,IF($J$4&lt;=20%,$J$4,IFERROR(VLOOKUP(S4857,LEGEND!$L$2:$M$5,2,FALSE),$J$4)))</f>
        <v>0</v>
      </c>
      <c r="N4857" s="48" t="s">
        <v>60</v>
      </c>
      <c r="O4857" s="6" t="s">
        <v>42</v>
      </c>
      <c r="P4857" s="49" t="s">
        <v>66</v>
      </c>
      <c r="Q4857" s="49" t="s">
        <v>473</v>
      </c>
      <c r="R4857" s="6" t="s">
        <v>60</v>
      </c>
      <c r="S4857" s="49" t="s">
        <v>60</v>
      </c>
      <c r="T4857" s="73" t="str">
        <f>IF(_xlfn.XLOOKUP(I4857,LEGEND!B:B,LEGEND!H:H)&lt;&gt;"-",HYPERLINK(_xlfn.XLOOKUP(I4857,LEGEND!B:B,LEGEND!H:H),"link"),_xlfn.XLOOKUP(I4857,LEGEND!B:B,LEGEND!H:H))</f>
        <v>-</v>
      </c>
      <c r="U4857" s="73" t="str">
        <f>HYPERLINK(_xlfn.XLOOKUP(I4857,LEGEND!B:B,LEGEND!I:I))</f>
        <v>-</v>
      </c>
      <c r="V4857" s="51" t="s">
        <v>10681</v>
      </c>
      <c r="W4857" s="63" t="s">
        <v>2678</v>
      </c>
      <c r="X4857" s="64">
        <v>387.6</v>
      </c>
      <c r="Y4857" s="64">
        <v>54.6</v>
      </c>
      <c r="Z4857" s="64">
        <v>19.600000000000001</v>
      </c>
      <c r="AA4857" s="84">
        <v>0.53800000000000003</v>
      </c>
      <c r="AB4857" s="85">
        <v>1</v>
      </c>
      <c r="AC4857" s="85">
        <v>1</v>
      </c>
    </row>
    <row r="4858" spans="1:29" ht="25.5">
      <c r="A4858" s="1"/>
      <c r="B4858" s="6" t="s">
        <v>9969</v>
      </c>
      <c r="C4858" s="6" t="s">
        <v>8778</v>
      </c>
      <c r="D4858" s="6" t="s">
        <v>10015</v>
      </c>
      <c r="E4858" s="49" t="s">
        <v>10091</v>
      </c>
      <c r="F4858" s="6" t="s">
        <v>60</v>
      </c>
      <c r="G4858" s="6" t="s">
        <v>60</v>
      </c>
      <c r="H4858" s="6" t="s">
        <v>60</v>
      </c>
      <c r="I4858" s="60" t="s">
        <v>10614</v>
      </c>
      <c r="J4858" s="49" t="s">
        <v>10615</v>
      </c>
      <c r="K4858" s="6" t="s">
        <v>10616</v>
      </c>
      <c r="L4858" s="29">
        <f>IF($J$6="с учетом НДС",VLOOKUP(I4858,LEGEND!B:E,4,0)*(1-M4858),VLOOKUP(I4858,LEGEND!B:E,4,0)*(1-M4858)/1.2)</f>
        <v>4880</v>
      </c>
      <c r="M4858" s="57">
        <f>IF(AND(B4858&lt;&gt;"1_Электроинструмент",B4858&lt;&gt;"2_Садовая техника"),$J$5,IF($J$4&lt;=20%,$J$4,IFERROR(VLOOKUP(S4858,LEGEND!$L$2:$M$5,2,FALSE),$J$4)))</f>
        <v>0</v>
      </c>
      <c r="N4858" s="48" t="s">
        <v>60</v>
      </c>
      <c r="O4858" s="6" t="s">
        <v>42</v>
      </c>
      <c r="P4858" s="49" t="s">
        <v>66</v>
      </c>
      <c r="Q4858" s="49" t="s">
        <v>473</v>
      </c>
      <c r="R4858" s="6" t="s">
        <v>60</v>
      </c>
      <c r="S4858" s="49" t="s">
        <v>60</v>
      </c>
      <c r="T4858" s="73" t="str">
        <f>IF(_xlfn.XLOOKUP(I4858,LEGEND!B:B,LEGEND!H:H)&lt;&gt;"-",HYPERLINK(_xlfn.XLOOKUP(I4858,LEGEND!B:B,LEGEND!H:H),"link"),_xlfn.XLOOKUP(I4858,LEGEND!B:B,LEGEND!H:H))</f>
        <v>-</v>
      </c>
      <c r="U4858" s="73" t="str">
        <f>HYPERLINK(_xlfn.XLOOKUP(I4858,LEGEND!B:B,LEGEND!I:I))</f>
        <v>-</v>
      </c>
      <c r="V4858" s="51" t="s">
        <v>10617</v>
      </c>
      <c r="W4858" s="63" t="s">
        <v>2678</v>
      </c>
      <c r="X4858" s="64">
        <v>352</v>
      </c>
      <c r="Y4858" s="64">
        <v>47.5</v>
      </c>
      <c r="Z4858" s="64">
        <v>21</v>
      </c>
      <c r="AA4858" s="84">
        <v>0.48</v>
      </c>
      <c r="AB4858" s="85">
        <v>1</v>
      </c>
      <c r="AC4858" s="85">
        <v>1</v>
      </c>
    </row>
    <row r="4859" spans="1:29" ht="25.5">
      <c r="A4859" s="1"/>
      <c r="B4859" s="6" t="s">
        <v>9969</v>
      </c>
      <c r="C4859" s="6" t="s">
        <v>8778</v>
      </c>
      <c r="D4859" s="6" t="s">
        <v>10015</v>
      </c>
      <c r="E4859" s="49" t="s">
        <v>10091</v>
      </c>
      <c r="F4859" s="6" t="s">
        <v>60</v>
      </c>
      <c r="G4859" s="6" t="s">
        <v>60</v>
      </c>
      <c r="H4859" s="6" t="s">
        <v>60</v>
      </c>
      <c r="I4859" s="60" t="s">
        <v>10682</v>
      </c>
      <c r="J4859" s="49" t="s">
        <v>10683</v>
      </c>
      <c r="K4859" s="6" t="s">
        <v>10684</v>
      </c>
      <c r="L4859" s="29">
        <f>IF($J$6="с учетом НДС",VLOOKUP(I4859,LEGEND!B:E,4,0)*(1-M4859),VLOOKUP(I4859,LEGEND!B:E,4,0)*(1-M4859)/1.2)</f>
        <v>4960</v>
      </c>
      <c r="M4859" s="57">
        <f>IF(AND(B4859&lt;&gt;"1_Электроинструмент",B4859&lt;&gt;"2_Садовая техника"),$J$5,IF($J$4&lt;=20%,$J$4,IFERROR(VLOOKUP(S4859,LEGEND!$L$2:$M$5,2,FALSE),$J$4)))</f>
        <v>0</v>
      </c>
      <c r="N4859" s="48" t="s">
        <v>60</v>
      </c>
      <c r="O4859" s="6" t="s">
        <v>42</v>
      </c>
      <c r="P4859" s="49" t="s">
        <v>66</v>
      </c>
      <c r="Q4859" s="49" t="s">
        <v>473</v>
      </c>
      <c r="R4859" s="6" t="s">
        <v>60</v>
      </c>
      <c r="S4859" s="49" t="s">
        <v>60</v>
      </c>
      <c r="T4859" s="73" t="str">
        <f>IF(_xlfn.XLOOKUP(I4859,LEGEND!B:B,LEGEND!H:H)&lt;&gt;"-",HYPERLINK(_xlfn.XLOOKUP(I4859,LEGEND!B:B,LEGEND!H:H),"link"),_xlfn.XLOOKUP(I4859,LEGEND!B:B,LEGEND!H:H))</f>
        <v>-</v>
      </c>
      <c r="U4859" s="73" t="str">
        <f>HYPERLINK(_xlfn.XLOOKUP(I4859,LEGEND!B:B,LEGEND!I:I))</f>
        <v>-</v>
      </c>
      <c r="V4859" s="51" t="s">
        <v>10685</v>
      </c>
      <c r="W4859" s="63" t="s">
        <v>2678</v>
      </c>
      <c r="X4859" s="64">
        <v>433</v>
      </c>
      <c r="Y4859" s="64">
        <v>68</v>
      </c>
      <c r="Z4859" s="64">
        <v>27</v>
      </c>
      <c r="AA4859" s="84">
        <v>0.7</v>
      </c>
      <c r="AB4859" s="85">
        <v>1</v>
      </c>
      <c r="AC4859" s="85">
        <v>1</v>
      </c>
    </row>
    <row r="4860" spans="1:29" ht="15">
      <c r="A4860" s="1"/>
      <c r="B4860" s="6" t="s">
        <v>9969</v>
      </c>
      <c r="C4860" s="6" t="s">
        <v>8778</v>
      </c>
      <c r="D4860" s="6" t="s">
        <v>10015</v>
      </c>
      <c r="E4860" s="49" t="s">
        <v>10091</v>
      </c>
      <c r="F4860" s="6" t="s">
        <v>60</v>
      </c>
      <c r="G4860" s="6" t="s">
        <v>60</v>
      </c>
      <c r="H4860" s="6" t="s">
        <v>60</v>
      </c>
      <c r="I4860" s="60" t="s">
        <v>10658</v>
      </c>
      <c r="J4860" s="49" t="s">
        <v>10659</v>
      </c>
      <c r="K4860" s="6" t="s">
        <v>10660</v>
      </c>
      <c r="L4860" s="29">
        <f>IF($J$6="с учетом НДС",VLOOKUP(I4860,LEGEND!B:E,4,0)*(1-M4860),VLOOKUP(I4860,LEGEND!B:E,4,0)*(1-M4860)/1.2)</f>
        <v>5000</v>
      </c>
      <c r="M4860" s="57">
        <f>IF(AND(B4860&lt;&gt;"1_Электроинструмент",B4860&lt;&gt;"2_Садовая техника"),$J$5,IF($J$4&lt;=20%,$J$4,IFERROR(VLOOKUP(S4860,LEGEND!$L$2:$M$5,2,FALSE),$J$4)))</f>
        <v>0</v>
      </c>
      <c r="N4860" s="48" t="s">
        <v>60</v>
      </c>
      <c r="O4860" s="6" t="s">
        <v>42</v>
      </c>
      <c r="P4860" s="49" t="s">
        <v>66</v>
      </c>
      <c r="Q4860" s="49" t="s">
        <v>473</v>
      </c>
      <c r="R4860" s="6" t="s">
        <v>60</v>
      </c>
      <c r="S4860" s="49" t="s">
        <v>60</v>
      </c>
      <c r="T4860" s="73" t="str">
        <f>IF(_xlfn.XLOOKUP(I4860,LEGEND!B:B,LEGEND!H:H)&lt;&gt;"-",HYPERLINK(_xlfn.XLOOKUP(I4860,LEGEND!B:B,LEGEND!H:H),"link"),_xlfn.XLOOKUP(I4860,LEGEND!B:B,LEGEND!H:H))</f>
        <v>-</v>
      </c>
      <c r="U4860" s="73" t="str">
        <f>HYPERLINK(_xlfn.XLOOKUP(I4860,LEGEND!B:B,LEGEND!I:I))</f>
        <v>-</v>
      </c>
      <c r="V4860" s="51" t="s">
        <v>10661</v>
      </c>
      <c r="W4860" s="63" t="s">
        <v>2678</v>
      </c>
      <c r="X4860" s="64">
        <v>501</v>
      </c>
      <c r="Y4860" s="64">
        <v>71</v>
      </c>
      <c r="Z4860" s="64">
        <v>36</v>
      </c>
      <c r="AA4860" s="84">
        <v>1.05</v>
      </c>
      <c r="AB4860" s="85">
        <v>1</v>
      </c>
      <c r="AC4860" s="85">
        <v>1</v>
      </c>
    </row>
    <row r="4861" spans="1:29" ht="25.5">
      <c r="A4861" s="1"/>
      <c r="B4861" s="6" t="s">
        <v>9969</v>
      </c>
      <c r="C4861" s="6" t="s">
        <v>8778</v>
      </c>
      <c r="D4861" s="6" t="s">
        <v>10015</v>
      </c>
      <c r="E4861" s="49" t="s">
        <v>10091</v>
      </c>
      <c r="F4861" s="6" t="s">
        <v>60</v>
      </c>
      <c r="G4861" s="6" t="s">
        <v>60</v>
      </c>
      <c r="H4861" s="6" t="s">
        <v>60</v>
      </c>
      <c r="I4861" s="60" t="s">
        <v>22711</v>
      </c>
      <c r="J4861" s="49" t="s">
        <v>22712</v>
      </c>
      <c r="K4861" s="6" t="s">
        <v>22713</v>
      </c>
      <c r="L4861" s="29">
        <f>IF($J$6="с учетом НДС",VLOOKUP(I4861,LEGEND!B:E,4,0)*(1-M4861),VLOOKUP(I4861,LEGEND!B:E,4,0)*(1-M4861)/1.2)</f>
        <v>5900</v>
      </c>
      <c r="M4861" s="57">
        <f>IF(AND(B4861&lt;&gt;"1_Электроинструмент",B4861&lt;&gt;"2_Садовая техника"),$J$5,IF($J$4&lt;=20%,$J$4,IFERROR(VLOOKUP(S4861,LEGEND!$L$2:$M$5,2,FALSE),$J$4)))</f>
        <v>0</v>
      </c>
      <c r="N4861" s="48" t="s">
        <v>60</v>
      </c>
      <c r="O4861" s="6" t="s">
        <v>60</v>
      </c>
      <c r="P4861" s="49" t="s">
        <v>1556</v>
      </c>
      <c r="Q4861" s="49" t="s">
        <v>473</v>
      </c>
      <c r="R4861" s="6" t="s">
        <v>60</v>
      </c>
      <c r="S4861" s="49" t="s">
        <v>60</v>
      </c>
      <c r="T4861" s="73" t="str">
        <f>IF(_xlfn.XLOOKUP(I4861,LEGEND!B:B,LEGEND!H:H)&lt;&gt;"-",HYPERLINK(_xlfn.XLOOKUP(I4861,LEGEND!B:B,LEGEND!H:H),"link"),_xlfn.XLOOKUP(I4861,LEGEND!B:B,LEGEND!H:H))</f>
        <v>-</v>
      </c>
      <c r="U4861" s="73" t="str">
        <f>HYPERLINK(_xlfn.XLOOKUP(I4861,LEGEND!B:B,LEGEND!I:I))</f>
        <v>-</v>
      </c>
      <c r="V4861" s="51" t="s">
        <v>22714</v>
      </c>
      <c r="W4861" s="63" t="s">
        <v>2678</v>
      </c>
      <c r="X4861" s="64">
        <v>198</v>
      </c>
      <c r="Y4861" s="64">
        <v>294</v>
      </c>
      <c r="Z4861" s="64">
        <v>39</v>
      </c>
      <c r="AA4861" s="84">
        <v>0.8</v>
      </c>
      <c r="AB4861" s="85">
        <v>1</v>
      </c>
      <c r="AC4861" s="85">
        <v>1</v>
      </c>
    </row>
    <row r="4862" spans="1:29" ht="15">
      <c r="A4862" s="1"/>
      <c r="B4862" s="6" t="s">
        <v>9969</v>
      </c>
      <c r="C4862" s="6" t="s">
        <v>8778</v>
      </c>
      <c r="D4862" s="6" t="s">
        <v>10015</v>
      </c>
      <c r="E4862" s="49" t="s">
        <v>10091</v>
      </c>
      <c r="F4862" s="6" t="s">
        <v>60</v>
      </c>
      <c r="G4862" s="6" t="s">
        <v>60</v>
      </c>
      <c r="H4862" s="6" t="s">
        <v>60</v>
      </c>
      <c r="I4862" s="60" t="s">
        <v>10662</v>
      </c>
      <c r="J4862" s="49" t="s">
        <v>10663</v>
      </c>
      <c r="K4862" s="6" t="s">
        <v>10664</v>
      </c>
      <c r="L4862" s="29">
        <f>IF($J$6="с учетом НДС",VLOOKUP(I4862,LEGEND!B:E,4,0)*(1-M4862),VLOOKUP(I4862,LEGEND!B:E,4,0)*(1-M4862)/1.2)</f>
        <v>6100</v>
      </c>
      <c r="M4862" s="57">
        <f>IF(AND(B4862&lt;&gt;"1_Электроинструмент",B4862&lt;&gt;"2_Садовая техника"),$J$5,IF($J$4&lt;=20%,$J$4,IFERROR(VLOOKUP(S4862,LEGEND!$L$2:$M$5,2,FALSE),$J$4)))</f>
        <v>0</v>
      </c>
      <c r="N4862" s="48" t="s">
        <v>60</v>
      </c>
      <c r="O4862" s="6" t="s">
        <v>42</v>
      </c>
      <c r="P4862" s="49" t="s">
        <v>66</v>
      </c>
      <c r="Q4862" s="49" t="s">
        <v>473</v>
      </c>
      <c r="R4862" s="6" t="s">
        <v>60</v>
      </c>
      <c r="S4862" s="49" t="s">
        <v>60</v>
      </c>
      <c r="T4862" s="73" t="str">
        <f>IF(_xlfn.XLOOKUP(I4862,LEGEND!B:B,LEGEND!H:H)&lt;&gt;"-",HYPERLINK(_xlfn.XLOOKUP(I4862,LEGEND!B:B,LEGEND!H:H),"link"),_xlfn.XLOOKUP(I4862,LEGEND!B:B,LEGEND!H:H))</f>
        <v>-</v>
      </c>
      <c r="U4862" s="73" t="str">
        <f>HYPERLINK(_xlfn.XLOOKUP(I4862,LEGEND!B:B,LEGEND!I:I))</f>
        <v>-</v>
      </c>
      <c r="V4862" s="51" t="s">
        <v>10665</v>
      </c>
      <c r="W4862" s="63" t="s">
        <v>2678</v>
      </c>
      <c r="X4862" s="64">
        <v>581</v>
      </c>
      <c r="Y4862" s="64">
        <v>75</v>
      </c>
      <c r="Z4862" s="64">
        <v>39</v>
      </c>
      <c r="AA4862" s="84">
        <v>1.5</v>
      </c>
      <c r="AB4862" s="85">
        <v>1</v>
      </c>
      <c r="AC4862" s="85">
        <v>1</v>
      </c>
    </row>
    <row r="4863" spans="1:29" ht="25.5">
      <c r="A4863" s="1"/>
      <c r="B4863" s="6" t="s">
        <v>9969</v>
      </c>
      <c r="C4863" s="6" t="s">
        <v>8778</v>
      </c>
      <c r="D4863" s="6" t="s">
        <v>10015</v>
      </c>
      <c r="E4863" s="49" t="s">
        <v>10091</v>
      </c>
      <c r="F4863" s="6" t="s">
        <v>60</v>
      </c>
      <c r="G4863" s="6" t="s">
        <v>60</v>
      </c>
      <c r="H4863" s="6" t="s">
        <v>60</v>
      </c>
      <c r="I4863" s="60" t="s">
        <v>10686</v>
      </c>
      <c r="J4863" s="49" t="s">
        <v>10687</v>
      </c>
      <c r="K4863" s="6" t="s">
        <v>10688</v>
      </c>
      <c r="L4863" s="29">
        <f>IF($J$6="с учетом НДС",VLOOKUP(I4863,LEGEND!B:E,4,0)*(1-M4863),VLOOKUP(I4863,LEGEND!B:E,4,0)*(1-M4863)/1.2)</f>
        <v>6100</v>
      </c>
      <c r="M4863" s="57">
        <f>IF(AND(B4863&lt;&gt;"1_Электроинструмент",B4863&lt;&gt;"2_Садовая техника"),$J$5,IF($J$4&lt;=20%,$J$4,IFERROR(VLOOKUP(S4863,LEGEND!$L$2:$M$5,2,FALSE),$J$4)))</f>
        <v>0</v>
      </c>
      <c r="N4863" s="48" t="s">
        <v>60</v>
      </c>
      <c r="O4863" s="6" t="s">
        <v>42</v>
      </c>
      <c r="P4863" s="49" t="s">
        <v>66</v>
      </c>
      <c r="Q4863" s="49" t="s">
        <v>473</v>
      </c>
      <c r="R4863" s="6" t="s">
        <v>60</v>
      </c>
      <c r="S4863" s="49" t="s">
        <v>60</v>
      </c>
      <c r="T4863" s="73" t="str">
        <f>IF(_xlfn.XLOOKUP(I4863,LEGEND!B:B,LEGEND!H:H)&lt;&gt;"-",HYPERLINK(_xlfn.XLOOKUP(I4863,LEGEND!B:B,LEGEND!H:H),"link"),_xlfn.XLOOKUP(I4863,LEGEND!B:B,LEGEND!H:H))</f>
        <v>-</v>
      </c>
      <c r="U4863" s="73" t="str">
        <f>HYPERLINK(_xlfn.XLOOKUP(I4863,LEGEND!B:B,LEGEND!I:I))</f>
        <v>-</v>
      </c>
      <c r="V4863" s="51" t="s">
        <v>10689</v>
      </c>
      <c r="W4863" s="63" t="s">
        <v>2678</v>
      </c>
      <c r="X4863" s="64">
        <v>456</v>
      </c>
      <c r="Y4863" s="64">
        <v>68</v>
      </c>
      <c r="Z4863" s="64">
        <v>27</v>
      </c>
      <c r="AA4863" s="84">
        <v>0.9</v>
      </c>
      <c r="AB4863" s="85">
        <v>1</v>
      </c>
      <c r="AC4863" s="85">
        <v>1</v>
      </c>
    </row>
    <row r="4864" spans="1:29" ht="25.5">
      <c r="A4864" s="1"/>
      <c r="B4864" s="6" t="s">
        <v>9969</v>
      </c>
      <c r="C4864" s="6" t="s">
        <v>8778</v>
      </c>
      <c r="D4864" s="6" t="s">
        <v>10015</v>
      </c>
      <c r="E4864" s="49" t="s">
        <v>10091</v>
      </c>
      <c r="F4864" s="6" t="s">
        <v>60</v>
      </c>
      <c r="G4864" s="6" t="s">
        <v>60</v>
      </c>
      <c r="H4864" s="6" t="s">
        <v>60</v>
      </c>
      <c r="I4864" s="60" t="s">
        <v>10690</v>
      </c>
      <c r="J4864" s="49" t="s">
        <v>10691</v>
      </c>
      <c r="K4864" s="6" t="s">
        <v>10692</v>
      </c>
      <c r="L4864" s="29">
        <f>IF($J$6="с учетом НДС",VLOOKUP(I4864,LEGEND!B:E,4,0)*(1-M4864),VLOOKUP(I4864,LEGEND!B:E,4,0)*(1-M4864)/1.2)</f>
        <v>6400</v>
      </c>
      <c r="M4864" s="57">
        <f>IF(AND(B4864&lt;&gt;"1_Электроинструмент",B4864&lt;&gt;"2_Садовая техника"),$J$5,IF($J$4&lt;=20%,$J$4,IFERROR(VLOOKUP(S4864,LEGEND!$L$2:$M$5,2,FALSE),$J$4)))</f>
        <v>0</v>
      </c>
      <c r="N4864" s="48" t="s">
        <v>60</v>
      </c>
      <c r="O4864" s="6" t="s">
        <v>42</v>
      </c>
      <c r="P4864" s="49" t="s">
        <v>66</v>
      </c>
      <c r="Q4864" s="49" t="s">
        <v>473</v>
      </c>
      <c r="R4864" s="6" t="s">
        <v>60</v>
      </c>
      <c r="S4864" s="49" t="s">
        <v>60</v>
      </c>
      <c r="T4864" s="73" t="str">
        <f>IF(_xlfn.XLOOKUP(I4864,LEGEND!B:B,LEGEND!H:H)&lt;&gt;"-",HYPERLINK(_xlfn.XLOOKUP(I4864,LEGEND!B:B,LEGEND!H:H),"link"),_xlfn.XLOOKUP(I4864,LEGEND!B:B,LEGEND!H:H))</f>
        <v>-</v>
      </c>
      <c r="U4864" s="73" t="str">
        <f>HYPERLINK(_xlfn.XLOOKUP(I4864,LEGEND!B:B,LEGEND!I:I))</f>
        <v>-</v>
      </c>
      <c r="V4864" s="51" t="s">
        <v>10693</v>
      </c>
      <c r="W4864" s="63" t="s">
        <v>2678</v>
      </c>
      <c r="X4864" s="64">
        <v>493</v>
      </c>
      <c r="Y4864" s="64">
        <v>71</v>
      </c>
      <c r="Z4864" s="64">
        <v>27</v>
      </c>
      <c r="AA4864" s="84">
        <v>1.1000000000000001</v>
      </c>
      <c r="AB4864" s="85">
        <v>1</v>
      </c>
      <c r="AC4864" s="85">
        <v>1</v>
      </c>
    </row>
    <row r="4865" spans="1:29" ht="25.5">
      <c r="A4865" s="1"/>
      <c r="B4865" s="6" t="s">
        <v>9969</v>
      </c>
      <c r="C4865" s="6" t="s">
        <v>8778</v>
      </c>
      <c r="D4865" s="6" t="s">
        <v>10015</v>
      </c>
      <c r="E4865" s="49" t="s">
        <v>10091</v>
      </c>
      <c r="F4865" s="6" t="s">
        <v>60</v>
      </c>
      <c r="G4865" s="6" t="s">
        <v>60</v>
      </c>
      <c r="H4865" s="6" t="s">
        <v>60</v>
      </c>
      <c r="I4865" s="60" t="s">
        <v>22715</v>
      </c>
      <c r="J4865" s="49" t="s">
        <v>22716</v>
      </c>
      <c r="K4865" s="6" t="s">
        <v>22717</v>
      </c>
      <c r="L4865" s="29">
        <f>IF($J$6="с учетом НДС",VLOOKUP(I4865,LEGEND!B:E,4,0)*(1-M4865),VLOOKUP(I4865,LEGEND!B:E,4,0)*(1-M4865)/1.2)</f>
        <v>6400</v>
      </c>
      <c r="M4865" s="57">
        <f>IF(AND(B4865&lt;&gt;"1_Электроинструмент",B4865&lt;&gt;"2_Садовая техника"),$J$5,IF($J$4&lt;=20%,$J$4,IFERROR(VLOOKUP(S4865,LEGEND!$L$2:$M$5,2,FALSE),$J$4)))</f>
        <v>0</v>
      </c>
      <c r="N4865" s="48" t="s">
        <v>60</v>
      </c>
      <c r="O4865" s="6" t="s">
        <v>60</v>
      </c>
      <c r="P4865" s="49" t="s">
        <v>66</v>
      </c>
      <c r="Q4865" s="49" t="s">
        <v>67</v>
      </c>
      <c r="R4865" s="6" t="s">
        <v>60</v>
      </c>
      <c r="S4865" s="49" t="s">
        <v>60</v>
      </c>
      <c r="T4865" s="73" t="str">
        <f>IF(_xlfn.XLOOKUP(I4865,LEGEND!B:B,LEGEND!H:H)&lt;&gt;"-",HYPERLINK(_xlfn.XLOOKUP(I4865,LEGEND!B:B,LEGEND!H:H),"link"),_xlfn.XLOOKUP(I4865,LEGEND!B:B,LEGEND!H:H))</f>
        <v>link</v>
      </c>
      <c r="U4865" s="73" t="str">
        <f>HYPERLINK(_xlfn.XLOOKUP(I4865,LEGEND!B:B,LEGEND!I:I))</f>
        <v>https://milwaukee-media-images.s3.amazonaws.com/hi/4932464257--Hero_1.jpg</v>
      </c>
      <c r="V4865" s="51" t="s">
        <v>22718</v>
      </c>
      <c r="W4865" s="63" t="s">
        <v>2678</v>
      </c>
      <c r="X4865" s="64">
        <v>198</v>
      </c>
      <c r="Y4865" s="64">
        <v>294</v>
      </c>
      <c r="Z4865" s="64">
        <v>39</v>
      </c>
      <c r="AA4865" s="84">
        <v>0.65</v>
      </c>
      <c r="AB4865" s="85">
        <v>1</v>
      </c>
      <c r="AC4865" s="85">
        <v>1</v>
      </c>
    </row>
    <row r="4866" spans="1:29" ht="25.5">
      <c r="A4866" s="1"/>
      <c r="B4866" s="6" t="s">
        <v>9969</v>
      </c>
      <c r="C4866" s="6" t="s">
        <v>8778</v>
      </c>
      <c r="D4866" s="6" t="s">
        <v>10015</v>
      </c>
      <c r="E4866" s="49" t="s">
        <v>10091</v>
      </c>
      <c r="F4866" s="6" t="s">
        <v>60</v>
      </c>
      <c r="G4866" s="6" t="s">
        <v>60</v>
      </c>
      <c r="H4866" s="6" t="s">
        <v>60</v>
      </c>
      <c r="I4866" s="60" t="s">
        <v>22719</v>
      </c>
      <c r="J4866" s="49" t="s">
        <v>22720</v>
      </c>
      <c r="K4866" s="6" t="s">
        <v>22721</v>
      </c>
      <c r="L4866" s="29">
        <f>IF($J$6="с учетом НДС",VLOOKUP(I4866,LEGEND!B:E,4,0)*(1-M4866),VLOOKUP(I4866,LEGEND!B:E,4,0)*(1-M4866)/1.2)</f>
        <v>9800</v>
      </c>
      <c r="M4866" s="57">
        <f>IF(AND(B4866&lt;&gt;"1_Электроинструмент",B4866&lt;&gt;"2_Садовая техника"),$J$5,IF($J$4&lt;=20%,$J$4,IFERROR(VLOOKUP(S4866,LEGEND!$L$2:$M$5,2,FALSE),$J$4)))</f>
        <v>0</v>
      </c>
      <c r="N4866" s="48" t="s">
        <v>60</v>
      </c>
      <c r="O4866" s="6" t="s">
        <v>60</v>
      </c>
      <c r="P4866" s="49" t="s">
        <v>1556</v>
      </c>
      <c r="Q4866" s="49" t="s">
        <v>473</v>
      </c>
      <c r="R4866" s="6" t="s">
        <v>60</v>
      </c>
      <c r="S4866" s="49" t="s">
        <v>60</v>
      </c>
      <c r="T4866" s="73" t="str">
        <f>IF(_xlfn.XLOOKUP(I4866,LEGEND!B:B,LEGEND!H:H)&lt;&gt;"-",HYPERLINK(_xlfn.XLOOKUP(I4866,LEGEND!B:B,LEGEND!H:H),"link"),_xlfn.XLOOKUP(I4866,LEGEND!B:B,LEGEND!H:H))</f>
        <v>link</v>
      </c>
      <c r="U4866" s="73" t="str">
        <f>HYPERLINK(_xlfn.XLOOKUP(I4866,LEGEND!B:B,LEGEND!I:I))</f>
        <v>https://milwaukee-media-images.s3.amazonaws.com/hi/48229407--Hero_1.jpg</v>
      </c>
      <c r="V4866" s="51" t="s">
        <v>22722</v>
      </c>
      <c r="W4866" s="63" t="s">
        <v>2678</v>
      </c>
      <c r="X4866" s="64">
        <v>75</v>
      </c>
      <c r="Y4866" s="64">
        <v>110</v>
      </c>
      <c r="Z4866" s="64">
        <v>320</v>
      </c>
      <c r="AA4866" s="84">
        <v>1</v>
      </c>
      <c r="AB4866" s="85">
        <v>1</v>
      </c>
      <c r="AC4866" s="85">
        <v>1</v>
      </c>
    </row>
    <row r="4867" spans="1:29" ht="25.5">
      <c r="A4867" s="1"/>
      <c r="B4867" s="6" t="s">
        <v>9969</v>
      </c>
      <c r="C4867" s="6" t="s">
        <v>8778</v>
      </c>
      <c r="D4867" s="6" t="s">
        <v>10015</v>
      </c>
      <c r="E4867" s="49" t="s">
        <v>10091</v>
      </c>
      <c r="F4867" s="6" t="s">
        <v>60</v>
      </c>
      <c r="G4867" s="6" t="s">
        <v>60</v>
      </c>
      <c r="H4867" s="6" t="s">
        <v>60</v>
      </c>
      <c r="I4867" s="60" t="s">
        <v>22723</v>
      </c>
      <c r="J4867" s="49" t="s">
        <v>22724</v>
      </c>
      <c r="K4867" s="6" t="s">
        <v>22725</v>
      </c>
      <c r="L4867" s="29">
        <f>IF($J$6="с учетом НДС",VLOOKUP(I4867,LEGEND!B:E,4,0)*(1-M4867),VLOOKUP(I4867,LEGEND!B:E,4,0)*(1-M4867)/1.2)</f>
        <v>11200</v>
      </c>
      <c r="M4867" s="57">
        <f>IF(AND(B4867&lt;&gt;"1_Электроинструмент",B4867&lt;&gt;"2_Садовая техника"),$J$5,IF($J$4&lt;=20%,$J$4,IFERROR(VLOOKUP(S4867,LEGEND!$L$2:$M$5,2,FALSE),$J$4)))</f>
        <v>0</v>
      </c>
      <c r="N4867" s="48" t="s">
        <v>60</v>
      </c>
      <c r="O4867" s="6" t="s">
        <v>60</v>
      </c>
      <c r="P4867" s="49" t="s">
        <v>1556</v>
      </c>
      <c r="Q4867" s="49" t="s">
        <v>473</v>
      </c>
      <c r="R4867" s="6" t="s">
        <v>60</v>
      </c>
      <c r="S4867" s="49" t="s">
        <v>60</v>
      </c>
      <c r="T4867" s="73" t="str">
        <f>IF(_xlfn.XLOOKUP(I4867,LEGEND!B:B,LEGEND!H:H)&lt;&gt;"-",HYPERLINK(_xlfn.XLOOKUP(I4867,LEGEND!B:B,LEGEND!H:H),"link"),_xlfn.XLOOKUP(I4867,LEGEND!B:B,LEGEND!H:H))</f>
        <v>-</v>
      </c>
      <c r="U4867" s="73" t="str">
        <f>HYPERLINK(_xlfn.XLOOKUP(I4867,LEGEND!B:B,LEGEND!I:I))</f>
        <v>-</v>
      </c>
      <c r="V4867" s="51" t="s">
        <v>22726</v>
      </c>
      <c r="W4867" s="63" t="s">
        <v>2678</v>
      </c>
      <c r="X4867" s="64">
        <v>319</v>
      </c>
      <c r="Y4867" s="64">
        <v>204</v>
      </c>
      <c r="Z4867" s="64">
        <v>49</v>
      </c>
      <c r="AA4867" s="84">
        <v>1.02</v>
      </c>
      <c r="AB4867" s="85">
        <v>1</v>
      </c>
      <c r="AC4867" s="85">
        <v>1</v>
      </c>
    </row>
    <row r="4868" spans="1:29" ht="25.5">
      <c r="A4868" s="1"/>
      <c r="B4868" s="6" t="s">
        <v>9969</v>
      </c>
      <c r="C4868" s="6" t="s">
        <v>8778</v>
      </c>
      <c r="D4868" s="6" t="s">
        <v>10015</v>
      </c>
      <c r="E4868" s="49" t="s">
        <v>10091</v>
      </c>
      <c r="F4868" s="6" t="s">
        <v>60</v>
      </c>
      <c r="G4868" s="6" t="s">
        <v>60</v>
      </c>
      <c r="H4868" s="6" t="s">
        <v>60</v>
      </c>
      <c r="I4868" s="60" t="s">
        <v>22727</v>
      </c>
      <c r="J4868" s="49" t="s">
        <v>22728</v>
      </c>
      <c r="K4868" s="6" t="s">
        <v>22729</v>
      </c>
      <c r="L4868" s="29">
        <f>IF($J$6="с учетом НДС",VLOOKUP(I4868,LEGEND!B:E,4,0)*(1-M4868),VLOOKUP(I4868,LEGEND!B:E,4,0)*(1-M4868)/1.2)</f>
        <v>11600</v>
      </c>
      <c r="M4868" s="57">
        <f>IF(AND(B4868&lt;&gt;"1_Электроинструмент",B4868&lt;&gt;"2_Садовая техника"),$J$5,IF($J$4&lt;=20%,$J$4,IFERROR(VLOOKUP(S4868,LEGEND!$L$2:$M$5,2,FALSE),$J$4)))</f>
        <v>0</v>
      </c>
      <c r="N4868" s="48" t="s">
        <v>60</v>
      </c>
      <c r="O4868" s="6" t="s">
        <v>60</v>
      </c>
      <c r="P4868" s="49" t="s">
        <v>66</v>
      </c>
      <c r="Q4868" s="49" t="s">
        <v>67</v>
      </c>
      <c r="R4868" s="6" t="s">
        <v>60</v>
      </c>
      <c r="S4868" s="49" t="s">
        <v>60</v>
      </c>
      <c r="T4868" s="73" t="str">
        <f>IF(_xlfn.XLOOKUP(I4868,LEGEND!B:B,LEGEND!H:H)&lt;&gt;"-",HYPERLINK(_xlfn.XLOOKUP(I4868,LEGEND!B:B,LEGEND!H:H),"link"),_xlfn.XLOOKUP(I4868,LEGEND!B:B,LEGEND!H:H))</f>
        <v>link</v>
      </c>
      <c r="U4868" s="73" t="str">
        <f>HYPERLINK(_xlfn.XLOOKUP(I4868,LEGEND!B:B,LEGEND!I:I))</f>
        <v>https://milwaukee-media-images.s3.amazonaws.com/hi/4932464993--Hero_1.jpg</v>
      </c>
      <c r="V4868" s="51" t="s">
        <v>22730</v>
      </c>
      <c r="W4868" s="63" t="s">
        <v>2678</v>
      </c>
      <c r="X4868" s="64">
        <v>299</v>
      </c>
      <c r="Y4868" s="64">
        <v>204</v>
      </c>
      <c r="Z4868" s="64">
        <v>49</v>
      </c>
      <c r="AA4868" s="84">
        <v>0.91</v>
      </c>
      <c r="AB4868" s="85">
        <v>1</v>
      </c>
      <c r="AC4868" s="85">
        <v>1</v>
      </c>
    </row>
    <row r="4869" spans="1:29" ht="25.5">
      <c r="A4869" s="1"/>
      <c r="B4869" s="6" t="s">
        <v>9969</v>
      </c>
      <c r="C4869" s="6" t="s">
        <v>8778</v>
      </c>
      <c r="D4869" s="6" t="s">
        <v>10015</v>
      </c>
      <c r="E4869" s="49" t="s">
        <v>10091</v>
      </c>
      <c r="F4869" s="6" t="s">
        <v>60</v>
      </c>
      <c r="G4869" s="6" t="s">
        <v>60</v>
      </c>
      <c r="H4869" s="6" t="s">
        <v>60</v>
      </c>
      <c r="I4869" s="60" t="s">
        <v>22731</v>
      </c>
      <c r="J4869" s="49" t="s">
        <v>22732</v>
      </c>
      <c r="K4869" s="6" t="s">
        <v>22733</v>
      </c>
      <c r="L4869" s="29">
        <f>IF($J$6="с учетом НДС",VLOOKUP(I4869,LEGEND!B:E,4,0)*(1-M4869),VLOOKUP(I4869,LEGEND!B:E,4,0)*(1-M4869)/1.2)</f>
        <v>12700</v>
      </c>
      <c r="M4869" s="57">
        <f>IF(AND(B4869&lt;&gt;"1_Электроинструмент",B4869&lt;&gt;"2_Садовая техника"),$J$5,IF($J$4&lt;=20%,$J$4,IFERROR(VLOOKUP(S4869,LEGEND!$L$2:$M$5,2,FALSE),$J$4)))</f>
        <v>0</v>
      </c>
      <c r="N4869" s="48" t="s">
        <v>60</v>
      </c>
      <c r="O4869" s="6" t="s">
        <v>60</v>
      </c>
      <c r="P4869" s="49" t="s">
        <v>66</v>
      </c>
      <c r="Q4869" s="49" t="s">
        <v>67</v>
      </c>
      <c r="R4869" s="6" t="s">
        <v>60</v>
      </c>
      <c r="S4869" s="49" t="s">
        <v>60</v>
      </c>
      <c r="T4869" s="73" t="str">
        <f>IF(_xlfn.XLOOKUP(I4869,LEGEND!B:B,LEGEND!H:H)&lt;&gt;"-",HYPERLINK(_xlfn.XLOOKUP(I4869,LEGEND!B:B,LEGEND!H:H),"link"),_xlfn.XLOOKUP(I4869,LEGEND!B:B,LEGEND!H:H))</f>
        <v>-</v>
      </c>
      <c r="U4869" s="73" t="str">
        <f>HYPERLINK(_xlfn.XLOOKUP(I4869,LEGEND!B:B,LEGEND!I:I))</f>
        <v>-</v>
      </c>
      <c r="V4869" s="51" t="s">
        <v>22734</v>
      </c>
      <c r="W4869" s="63" t="s">
        <v>2678</v>
      </c>
      <c r="X4869" s="64">
        <v>319</v>
      </c>
      <c r="Y4869" s="64">
        <v>204</v>
      </c>
      <c r="Z4869" s="64">
        <v>49</v>
      </c>
      <c r="AA4869" s="84">
        <v>1.1299999999999999</v>
      </c>
      <c r="AB4869" s="85">
        <v>1</v>
      </c>
      <c r="AC4869" s="85">
        <v>1</v>
      </c>
    </row>
    <row r="4870" spans="1:29" ht="25.5">
      <c r="A4870" s="1"/>
      <c r="B4870" s="6" t="s">
        <v>9969</v>
      </c>
      <c r="C4870" s="6" t="s">
        <v>8778</v>
      </c>
      <c r="D4870" s="6" t="s">
        <v>10015</v>
      </c>
      <c r="E4870" s="49" t="s">
        <v>10091</v>
      </c>
      <c r="F4870" s="6" t="s">
        <v>60</v>
      </c>
      <c r="G4870" s="6" t="s">
        <v>60</v>
      </c>
      <c r="H4870" s="6" t="s">
        <v>60</v>
      </c>
      <c r="I4870" s="60" t="s">
        <v>22735</v>
      </c>
      <c r="J4870" s="49" t="s">
        <v>22736</v>
      </c>
      <c r="K4870" s="6" t="s">
        <v>22737</v>
      </c>
      <c r="L4870" s="29">
        <f>IF($J$6="с учетом НДС",VLOOKUP(I4870,LEGEND!B:E,4,0)*(1-M4870),VLOOKUP(I4870,LEGEND!B:E,4,0)*(1-M4870)/1.2)</f>
        <v>13800</v>
      </c>
      <c r="M4870" s="57">
        <f>IF(AND(B4870&lt;&gt;"1_Электроинструмент",B4870&lt;&gt;"2_Садовая техника"),$J$5,IF($J$4&lt;=20%,$J$4,IFERROR(VLOOKUP(S4870,LEGEND!$L$2:$M$5,2,FALSE),$J$4)))</f>
        <v>0</v>
      </c>
      <c r="N4870" s="48" t="s">
        <v>60</v>
      </c>
      <c r="O4870" s="6" t="s">
        <v>60</v>
      </c>
      <c r="P4870" s="49" t="s">
        <v>1556</v>
      </c>
      <c r="Q4870" s="49" t="s">
        <v>473</v>
      </c>
      <c r="R4870" s="6" t="s">
        <v>60</v>
      </c>
      <c r="S4870" s="49" t="s">
        <v>60</v>
      </c>
      <c r="T4870" s="73" t="str">
        <f>IF(_xlfn.XLOOKUP(I4870,LEGEND!B:B,LEGEND!H:H)&lt;&gt;"-",HYPERLINK(_xlfn.XLOOKUP(I4870,LEGEND!B:B,LEGEND!H:H),"link"),_xlfn.XLOOKUP(I4870,LEGEND!B:B,LEGEND!H:H))</f>
        <v>link</v>
      </c>
      <c r="U4870" s="73" t="str">
        <f>HYPERLINK(_xlfn.XLOOKUP(I4870,LEGEND!B:B,LEGEND!I:I))</f>
        <v>https://milwaukee-media-images.s3.amazonaws.com/hi/4932464258--Hero_1.jpg</v>
      </c>
      <c r="V4870" s="51" t="s">
        <v>22738</v>
      </c>
      <c r="W4870" s="63" t="s">
        <v>2678</v>
      </c>
      <c r="X4870" s="64">
        <v>381</v>
      </c>
      <c r="Y4870" s="64">
        <v>408</v>
      </c>
      <c r="Z4870" s="64">
        <v>42</v>
      </c>
      <c r="AA4870" s="84">
        <v>2.58</v>
      </c>
      <c r="AB4870" s="85">
        <v>1</v>
      </c>
      <c r="AC4870" s="85">
        <v>1</v>
      </c>
    </row>
    <row r="4871" spans="1:29" ht="25.5">
      <c r="A4871" s="1"/>
      <c r="B4871" s="6" t="s">
        <v>9969</v>
      </c>
      <c r="C4871" s="6" t="s">
        <v>8778</v>
      </c>
      <c r="D4871" s="6" t="s">
        <v>10015</v>
      </c>
      <c r="E4871" s="49" t="s">
        <v>10091</v>
      </c>
      <c r="F4871" s="6" t="s">
        <v>60</v>
      </c>
      <c r="G4871" s="6" t="s">
        <v>60</v>
      </c>
      <c r="H4871" s="6" t="s">
        <v>60</v>
      </c>
      <c r="I4871" s="60" t="s">
        <v>22739</v>
      </c>
      <c r="J4871" s="49" t="s">
        <v>22740</v>
      </c>
      <c r="K4871" s="6" t="s">
        <v>22741</v>
      </c>
      <c r="L4871" s="29">
        <f>IF($J$6="с учетом НДС",VLOOKUP(I4871,LEGEND!B:E,4,0)*(1-M4871),VLOOKUP(I4871,LEGEND!B:E,4,0)*(1-M4871)/1.2)</f>
        <v>14300</v>
      </c>
      <c r="M4871" s="57">
        <f>IF(AND(B4871&lt;&gt;"1_Электроинструмент",B4871&lt;&gt;"2_Садовая техника"),$J$5,IF($J$4&lt;=20%,$J$4,IFERROR(VLOOKUP(S4871,LEGEND!$L$2:$M$5,2,FALSE),$J$4)))</f>
        <v>0</v>
      </c>
      <c r="N4871" s="48" t="s">
        <v>60</v>
      </c>
      <c r="O4871" s="6" t="s">
        <v>60</v>
      </c>
      <c r="P4871" s="49" t="s">
        <v>66</v>
      </c>
      <c r="Q4871" s="49" t="s">
        <v>67</v>
      </c>
      <c r="R4871" s="6" t="s">
        <v>60</v>
      </c>
      <c r="S4871" s="49" t="s">
        <v>60</v>
      </c>
      <c r="T4871" s="73" t="str">
        <f>IF(_xlfn.XLOOKUP(I4871,LEGEND!B:B,LEGEND!H:H)&lt;&gt;"-",HYPERLINK(_xlfn.XLOOKUP(I4871,LEGEND!B:B,LEGEND!H:H),"link"),_xlfn.XLOOKUP(I4871,LEGEND!B:B,LEGEND!H:H))</f>
        <v>link</v>
      </c>
      <c r="U4871" s="73" t="str">
        <f>HYPERLINK(_xlfn.XLOOKUP(I4871,LEGEND!B:B,LEGEND!I:I))</f>
        <v>https://milwaukee-media-images.s3.amazonaws.com/hi/4932464258--Hero_1.jpg</v>
      </c>
      <c r="V4871" s="51" t="s">
        <v>22742</v>
      </c>
      <c r="W4871" s="63" t="s">
        <v>2678</v>
      </c>
      <c r="X4871" s="64">
        <v>381</v>
      </c>
      <c r="Y4871" s="64">
        <v>408</v>
      </c>
      <c r="Z4871" s="64">
        <v>42</v>
      </c>
      <c r="AA4871" s="84">
        <v>2.58</v>
      </c>
      <c r="AB4871" s="85">
        <v>1</v>
      </c>
      <c r="AC4871" s="85">
        <v>1</v>
      </c>
    </row>
    <row r="4872" spans="1:29" ht="25.5">
      <c r="A4872" s="1"/>
      <c r="B4872" s="6" t="s">
        <v>9969</v>
      </c>
      <c r="C4872" s="6" t="s">
        <v>8778</v>
      </c>
      <c r="D4872" s="6" t="s">
        <v>10015</v>
      </c>
      <c r="E4872" s="49" t="s">
        <v>10091</v>
      </c>
      <c r="F4872" s="6" t="s">
        <v>60</v>
      </c>
      <c r="G4872" s="6" t="s">
        <v>60</v>
      </c>
      <c r="H4872" s="6" t="s">
        <v>60</v>
      </c>
      <c r="I4872" s="60" t="s">
        <v>22747</v>
      </c>
      <c r="J4872" s="49" t="s">
        <v>22748</v>
      </c>
      <c r="K4872" s="6" t="s">
        <v>22749</v>
      </c>
      <c r="L4872" s="29">
        <f>IF($J$6="с учетом НДС",VLOOKUP(I4872,LEGEND!B:E,4,0)*(1-M4872),VLOOKUP(I4872,LEGEND!B:E,4,0)*(1-M4872)/1.2)</f>
        <v>21200</v>
      </c>
      <c r="M4872" s="57">
        <f>IF(AND(B4872&lt;&gt;"1_Электроинструмент",B4872&lt;&gt;"2_Садовая техника"),$J$5,IF($J$4&lt;=20%,$J$4,IFERROR(VLOOKUP(S4872,LEGEND!$L$2:$M$5,2,FALSE),$J$4)))</f>
        <v>0</v>
      </c>
      <c r="N4872" s="48" t="s">
        <v>60</v>
      </c>
      <c r="O4872" s="6" t="s">
        <v>60</v>
      </c>
      <c r="P4872" s="49" t="s">
        <v>1556</v>
      </c>
      <c r="Q4872" s="49" t="s">
        <v>473</v>
      </c>
      <c r="R4872" s="6" t="s">
        <v>60</v>
      </c>
      <c r="S4872" s="49" t="s">
        <v>60</v>
      </c>
      <c r="T4872" s="73" t="str">
        <f>IF(_xlfn.XLOOKUP(I4872,LEGEND!B:B,LEGEND!H:H)&lt;&gt;"-",HYPERLINK(_xlfn.XLOOKUP(I4872,LEGEND!B:B,LEGEND!H:H),"link"),_xlfn.XLOOKUP(I4872,LEGEND!B:B,LEGEND!H:H))</f>
        <v>link</v>
      </c>
      <c r="U4872" s="73" t="str">
        <f>HYPERLINK(_xlfn.XLOOKUP(I4872,LEGEND!B:B,LEGEND!I:I))</f>
        <v>https://milwaukee-media-images.s3.amazonaws.com/hi/48229415--Hero_1.jpg</v>
      </c>
      <c r="V4872" s="51" t="s">
        <v>22750</v>
      </c>
      <c r="W4872" s="63" t="s">
        <v>2678</v>
      </c>
      <c r="X4872" s="64">
        <v>75</v>
      </c>
      <c r="Y4872" s="64">
        <v>390</v>
      </c>
      <c r="Z4872" s="64">
        <v>380</v>
      </c>
      <c r="AA4872" s="84">
        <v>2.9239999999999999</v>
      </c>
      <c r="AB4872" s="85">
        <v>1</v>
      </c>
      <c r="AC4872" s="85">
        <v>1</v>
      </c>
    </row>
    <row r="4873" spans="1:29" ht="38.25">
      <c r="A4873" s="1"/>
      <c r="B4873" s="6" t="s">
        <v>9969</v>
      </c>
      <c r="C4873" s="6" t="s">
        <v>8778</v>
      </c>
      <c r="D4873" s="6" t="s">
        <v>10015</v>
      </c>
      <c r="E4873" s="49" t="s">
        <v>10091</v>
      </c>
      <c r="F4873" s="6" t="s">
        <v>60</v>
      </c>
      <c r="G4873" s="6" t="s">
        <v>60</v>
      </c>
      <c r="H4873" s="6" t="s">
        <v>60</v>
      </c>
      <c r="I4873" s="60" t="s">
        <v>22751</v>
      </c>
      <c r="J4873" s="49" t="s">
        <v>22752</v>
      </c>
      <c r="K4873" s="6" t="s">
        <v>22753</v>
      </c>
      <c r="L4873" s="29">
        <f>IF($J$6="с учетом НДС",VLOOKUP(I4873,LEGEND!B:E,4,0)*(1-M4873),VLOOKUP(I4873,LEGEND!B:E,4,0)*(1-M4873)/1.2)</f>
        <v>26400</v>
      </c>
      <c r="M4873" s="57">
        <f>IF(AND(B4873&lt;&gt;"1_Электроинструмент",B4873&lt;&gt;"2_Садовая техника"),$J$5,IF($J$4&lt;=20%,$J$4,IFERROR(VLOOKUP(S4873,LEGEND!$L$2:$M$5,2,FALSE),$J$4)))</f>
        <v>0</v>
      </c>
      <c r="N4873" s="48" t="s">
        <v>60</v>
      </c>
      <c r="O4873" s="6" t="s">
        <v>60</v>
      </c>
      <c r="P4873" s="49" t="s">
        <v>1556</v>
      </c>
      <c r="Q4873" s="49" t="s">
        <v>473</v>
      </c>
      <c r="R4873" s="6" t="s">
        <v>60</v>
      </c>
      <c r="S4873" s="49" t="s">
        <v>60</v>
      </c>
      <c r="T4873" s="73" t="str">
        <f>IF(_xlfn.XLOOKUP(I4873,LEGEND!B:B,LEGEND!H:H)&lt;&gt;"-",HYPERLINK(_xlfn.XLOOKUP(I4873,LEGEND!B:B,LEGEND!H:H),"link"),_xlfn.XLOOKUP(I4873,LEGEND!B:B,LEGEND!H:H))</f>
        <v>-</v>
      </c>
      <c r="U4873" s="73" t="str">
        <f>HYPERLINK(_xlfn.XLOOKUP(I4873,LEGEND!B:B,LEGEND!I:I))</f>
        <v>-</v>
      </c>
      <c r="V4873" s="51" t="s">
        <v>22754</v>
      </c>
      <c r="W4873" s="63" t="s">
        <v>2678</v>
      </c>
      <c r="X4873" s="64">
        <v>404</v>
      </c>
      <c r="Y4873" s="64">
        <v>379</v>
      </c>
      <c r="Z4873" s="64">
        <v>39</v>
      </c>
      <c r="AA4873" s="84">
        <v>2.95</v>
      </c>
      <c r="AB4873" s="85">
        <v>1</v>
      </c>
      <c r="AC4873" s="85">
        <v>1</v>
      </c>
    </row>
    <row r="4874" spans="1:29" ht="25.5">
      <c r="A4874" s="1"/>
      <c r="B4874" s="6" t="s">
        <v>9969</v>
      </c>
      <c r="C4874" s="6" t="s">
        <v>8778</v>
      </c>
      <c r="D4874" s="6" t="s">
        <v>10015</v>
      </c>
      <c r="E4874" s="49" t="s">
        <v>10091</v>
      </c>
      <c r="F4874" s="6" t="s">
        <v>60</v>
      </c>
      <c r="G4874" s="6" t="s">
        <v>60</v>
      </c>
      <c r="H4874" s="6" t="s">
        <v>60</v>
      </c>
      <c r="I4874" s="60" t="s">
        <v>22755</v>
      </c>
      <c r="J4874" s="49" t="s">
        <v>22756</v>
      </c>
      <c r="K4874" s="6" t="s">
        <v>22757</v>
      </c>
      <c r="L4874" s="29">
        <f>IF($J$6="с учетом НДС",VLOOKUP(I4874,LEGEND!B:E,4,0)*(1-M4874),VLOOKUP(I4874,LEGEND!B:E,4,0)*(1-M4874)/1.2)</f>
        <v>27600</v>
      </c>
      <c r="M4874" s="57">
        <f>IF(AND(B4874&lt;&gt;"1_Электроинструмент",B4874&lt;&gt;"2_Садовая техника"),$J$5,IF($J$4&lt;=20%,$J$4,IFERROR(VLOOKUP(S4874,LEGEND!$L$2:$M$5,2,FALSE),$J$4)))</f>
        <v>0</v>
      </c>
      <c r="N4874" s="48" t="s">
        <v>60</v>
      </c>
      <c r="O4874" s="6" t="s">
        <v>60</v>
      </c>
      <c r="P4874" s="49" t="s">
        <v>66</v>
      </c>
      <c r="Q4874" s="49" t="s">
        <v>67</v>
      </c>
      <c r="R4874" s="6" t="s">
        <v>60</v>
      </c>
      <c r="S4874" s="49" t="s">
        <v>60</v>
      </c>
      <c r="T4874" s="73" t="str">
        <f>IF(_xlfn.XLOOKUP(I4874,LEGEND!B:B,LEGEND!H:H)&lt;&gt;"-",HYPERLINK(_xlfn.XLOOKUP(I4874,LEGEND!B:B,LEGEND!H:H),"link"),_xlfn.XLOOKUP(I4874,LEGEND!B:B,LEGEND!H:H))</f>
        <v>link</v>
      </c>
      <c r="U4874" s="73" t="str">
        <f>HYPERLINK(_xlfn.XLOOKUP(I4874,LEGEND!B:B,LEGEND!I:I))</f>
        <v>https://milwaukee-media-images.s3.amazonaws.com/hi/4932464994--Hero_1.jpg</v>
      </c>
      <c r="V4874" s="51" t="s">
        <v>22758</v>
      </c>
      <c r="W4874" s="63" t="s">
        <v>2678</v>
      </c>
      <c r="X4874" s="64">
        <v>404</v>
      </c>
      <c r="Y4874" s="64">
        <v>379</v>
      </c>
      <c r="Z4874" s="64">
        <v>39</v>
      </c>
      <c r="AA4874" s="84">
        <v>2.95</v>
      </c>
      <c r="AB4874" s="85">
        <v>1</v>
      </c>
      <c r="AC4874" s="85">
        <v>1</v>
      </c>
    </row>
    <row r="4875" spans="1:29" ht="25.5">
      <c r="A4875" s="1"/>
      <c r="B4875" s="6" t="s">
        <v>9969</v>
      </c>
      <c r="C4875" s="6" t="s">
        <v>8778</v>
      </c>
      <c r="D4875" s="6" t="s">
        <v>10015</v>
      </c>
      <c r="E4875" s="49" t="s">
        <v>10091</v>
      </c>
      <c r="F4875" s="6" t="s">
        <v>60</v>
      </c>
      <c r="G4875" s="6" t="s">
        <v>60</v>
      </c>
      <c r="H4875" s="6" t="s">
        <v>60</v>
      </c>
      <c r="I4875" s="60" t="s">
        <v>22759</v>
      </c>
      <c r="J4875" s="49" t="s">
        <v>22760</v>
      </c>
      <c r="K4875" s="6" t="s">
        <v>22761</v>
      </c>
      <c r="L4875" s="29">
        <f>IF($J$6="с учетом НДС",VLOOKUP(I4875,LEGEND!B:E,4,0)*(1-M4875),VLOOKUP(I4875,LEGEND!B:E,4,0)*(1-M4875)/1.2)</f>
        <v>29500</v>
      </c>
      <c r="M4875" s="57">
        <f>IF(AND(B4875&lt;&gt;"1_Электроинструмент",B4875&lt;&gt;"2_Садовая техника"),$J$5,IF($J$4&lt;=20%,$J$4,IFERROR(VLOOKUP(S4875,LEGEND!$L$2:$M$5,2,FALSE),$J$4)))</f>
        <v>0</v>
      </c>
      <c r="N4875" s="48" t="s">
        <v>60</v>
      </c>
      <c r="O4875" s="6" t="s">
        <v>60</v>
      </c>
      <c r="P4875" s="49" t="s">
        <v>66</v>
      </c>
      <c r="Q4875" s="49" t="s">
        <v>473</v>
      </c>
      <c r="R4875" s="6" t="s">
        <v>60</v>
      </c>
      <c r="S4875" s="49" t="s">
        <v>60</v>
      </c>
      <c r="T4875" s="73" t="str">
        <f>IF(_xlfn.XLOOKUP(I4875,LEGEND!B:B,LEGEND!H:H)&lt;&gt;"-",HYPERLINK(_xlfn.XLOOKUP(I4875,LEGEND!B:B,LEGEND!H:H),"link"),_xlfn.XLOOKUP(I4875,LEGEND!B:B,LEGEND!H:H))</f>
        <v>-</v>
      </c>
      <c r="U4875" s="73" t="str">
        <f>HYPERLINK(_xlfn.XLOOKUP(I4875,LEGEND!B:B,LEGEND!I:I))</f>
        <v>-</v>
      </c>
      <c r="V4875" s="51" t="s">
        <v>22762</v>
      </c>
      <c r="W4875" s="63" t="s">
        <v>2678</v>
      </c>
      <c r="X4875" s="64">
        <v>419</v>
      </c>
      <c r="Y4875" s="64">
        <v>379</v>
      </c>
      <c r="Z4875" s="64">
        <v>39</v>
      </c>
      <c r="AA4875" s="84">
        <v>3.26</v>
      </c>
      <c r="AB4875" s="85">
        <v>1</v>
      </c>
      <c r="AC4875" s="85">
        <v>1</v>
      </c>
    </row>
    <row r="4876" spans="1:29" ht="25.5">
      <c r="A4876" s="1"/>
      <c r="B4876" s="6" t="s">
        <v>9969</v>
      </c>
      <c r="C4876" s="6" t="s">
        <v>8778</v>
      </c>
      <c r="D4876" s="6" t="s">
        <v>10015</v>
      </c>
      <c r="E4876" s="49" t="s">
        <v>10091</v>
      </c>
      <c r="F4876" s="6" t="s">
        <v>8839</v>
      </c>
      <c r="G4876" s="6" t="s">
        <v>60</v>
      </c>
      <c r="H4876" s="6" t="s">
        <v>60</v>
      </c>
      <c r="I4876" s="60" t="s">
        <v>22743</v>
      </c>
      <c r="J4876" s="49" t="s">
        <v>22744</v>
      </c>
      <c r="K4876" s="6" t="s">
        <v>22745</v>
      </c>
      <c r="L4876" s="29">
        <f>IF($J$6="с учетом НДС",VLOOKUP(I4876,LEGEND!B:E,4,0)*(1-M4876),VLOOKUP(I4876,LEGEND!B:E,4,0)*(1-M4876)/1.2)</f>
        <v>15500</v>
      </c>
      <c r="M4876" s="57">
        <f>IF(AND(B4876&lt;&gt;"1_Электроинструмент",B4876&lt;&gt;"2_Садовая техника"),$J$5,IF($J$4&lt;=20%,$J$4,IFERROR(VLOOKUP(S4876,LEGEND!$L$2:$M$5,2,FALSE),$J$4)))</f>
        <v>0</v>
      </c>
      <c r="N4876" s="48" t="s">
        <v>60</v>
      </c>
      <c r="O4876" s="6" t="s">
        <v>60</v>
      </c>
      <c r="P4876" s="49" t="s">
        <v>66</v>
      </c>
      <c r="Q4876" s="49" t="s">
        <v>67</v>
      </c>
      <c r="R4876" s="6" t="s">
        <v>60</v>
      </c>
      <c r="S4876" s="49" t="s">
        <v>60</v>
      </c>
      <c r="T4876" s="73" t="str">
        <f>IF(_xlfn.XLOOKUP(I4876,LEGEND!B:B,LEGEND!H:H)&lt;&gt;"-",HYPERLINK(_xlfn.XLOOKUP(I4876,LEGEND!B:B,LEGEND!H:H),"link"),_xlfn.XLOOKUP(I4876,LEGEND!B:B,LEGEND!H:H))</f>
        <v>-</v>
      </c>
      <c r="U4876" s="73" t="str">
        <f>HYPERLINK(_xlfn.XLOOKUP(I4876,LEGEND!B:B,LEGEND!I:I))</f>
        <v>https://milwaukee-media-images.s3.amazonaws.com/hi/4932478557--Hero_1.jpg</v>
      </c>
      <c r="V4876" s="51" t="s">
        <v>22746</v>
      </c>
      <c r="W4876" s="63" t="s">
        <v>2678</v>
      </c>
      <c r="X4876" s="64">
        <v>203</v>
      </c>
      <c r="Y4876" s="64">
        <v>35</v>
      </c>
      <c r="Z4876" s="64">
        <v>304</v>
      </c>
      <c r="AA4876" s="84">
        <v>1.07</v>
      </c>
      <c r="AB4876" s="85">
        <v>1</v>
      </c>
      <c r="AC4876" s="85">
        <v>1</v>
      </c>
    </row>
    <row r="4877" spans="1:29" ht="25.5">
      <c r="A4877" s="1"/>
      <c r="B4877" s="6" t="s">
        <v>9969</v>
      </c>
      <c r="C4877" s="6" t="s">
        <v>8778</v>
      </c>
      <c r="D4877" s="6" t="s">
        <v>10015</v>
      </c>
      <c r="E4877" s="49" t="s">
        <v>10091</v>
      </c>
      <c r="F4877" s="6" t="s">
        <v>8839</v>
      </c>
      <c r="G4877" s="6" t="s">
        <v>60</v>
      </c>
      <c r="H4877" s="6" t="s">
        <v>60</v>
      </c>
      <c r="I4877" s="60" t="s">
        <v>10092</v>
      </c>
      <c r="J4877" s="49" t="s">
        <v>10093</v>
      </c>
      <c r="K4877" s="6" t="s">
        <v>10094</v>
      </c>
      <c r="L4877" s="29">
        <f>IF($J$6="с учетом НДС",VLOOKUP(I4877,LEGEND!B:E,4,0)*(1-M4877),VLOOKUP(I4877,LEGEND!B:E,4,0)*(1-M4877)/1.2)</f>
        <v>18200</v>
      </c>
      <c r="M4877" s="57">
        <f>IF(AND(B4877&lt;&gt;"1_Электроинструмент",B4877&lt;&gt;"2_Садовая техника"),$J$5,IF($J$4&lt;=20%,$J$4,IFERROR(VLOOKUP(S4877,LEGEND!$L$2:$M$5,2,FALSE),$J$4)))</f>
        <v>0</v>
      </c>
      <c r="N4877" s="48" t="s">
        <v>60</v>
      </c>
      <c r="O4877" s="6" t="s">
        <v>42</v>
      </c>
      <c r="P4877" s="49" t="s">
        <v>66</v>
      </c>
      <c r="Q4877" s="49" t="s">
        <v>473</v>
      </c>
      <c r="R4877" s="6" t="s">
        <v>60</v>
      </c>
      <c r="S4877" s="49" t="s">
        <v>60</v>
      </c>
      <c r="T4877" s="73" t="str">
        <f>IF(_xlfn.XLOOKUP(I4877,LEGEND!B:B,LEGEND!H:H)&lt;&gt;"-",HYPERLINK(_xlfn.XLOOKUP(I4877,LEGEND!B:B,LEGEND!H:H),"link"),_xlfn.XLOOKUP(I4877,LEGEND!B:B,LEGEND!H:H))</f>
        <v>-</v>
      </c>
      <c r="U4877" s="73" t="str">
        <f>HYPERLINK(_xlfn.XLOOKUP(I4877,LEGEND!B:B,LEGEND!I:I))</f>
        <v>https://milwaukee-media-images.s3.amazonaws.com/hi/4932479827--Hero_1.jpg</v>
      </c>
      <c r="V4877" s="51" t="s">
        <v>10095</v>
      </c>
      <c r="W4877" s="63" t="s">
        <v>2678</v>
      </c>
      <c r="X4877" s="64">
        <v>190</v>
      </c>
      <c r="Y4877" s="64">
        <v>430</v>
      </c>
      <c r="Z4877" s="64">
        <v>60</v>
      </c>
      <c r="AA4877" s="84">
        <v>2.4</v>
      </c>
      <c r="AB4877" s="85">
        <v>1</v>
      </c>
      <c r="AC4877" s="85">
        <v>1</v>
      </c>
    </row>
    <row r="4878" spans="1:29" ht="25.5">
      <c r="A4878" s="1"/>
      <c r="B4878" s="6" t="s">
        <v>9969</v>
      </c>
      <c r="C4878" s="6" t="s">
        <v>8778</v>
      </c>
      <c r="D4878" s="6" t="s">
        <v>10015</v>
      </c>
      <c r="E4878" s="49" t="s">
        <v>10091</v>
      </c>
      <c r="F4878" s="6" t="s">
        <v>8839</v>
      </c>
      <c r="G4878" s="6" t="s">
        <v>60</v>
      </c>
      <c r="H4878" s="6" t="s">
        <v>60</v>
      </c>
      <c r="I4878" s="60" t="s">
        <v>10096</v>
      </c>
      <c r="J4878" s="49" t="s">
        <v>10097</v>
      </c>
      <c r="K4878" s="6" t="s">
        <v>10098</v>
      </c>
      <c r="L4878" s="29">
        <f>IF($J$6="с учетом НДС",VLOOKUP(I4878,LEGEND!B:E,4,0)*(1-M4878),VLOOKUP(I4878,LEGEND!B:E,4,0)*(1-M4878)/1.2)</f>
        <v>29900</v>
      </c>
      <c r="M4878" s="57">
        <f>IF(AND(B4878&lt;&gt;"1_Электроинструмент",B4878&lt;&gt;"2_Садовая техника"),$J$5,IF($J$4&lt;=20%,$J$4,IFERROR(VLOOKUP(S4878,LEGEND!$L$2:$M$5,2,FALSE),$J$4)))</f>
        <v>0</v>
      </c>
      <c r="N4878" s="48" t="s">
        <v>60</v>
      </c>
      <c r="O4878" s="6" t="s">
        <v>42</v>
      </c>
      <c r="P4878" s="49" t="s">
        <v>66</v>
      </c>
      <c r="Q4878" s="49" t="s">
        <v>473</v>
      </c>
      <c r="R4878" s="6" t="s">
        <v>60</v>
      </c>
      <c r="S4878" s="49" t="s">
        <v>60</v>
      </c>
      <c r="T4878" s="73" t="str">
        <f>IF(_xlfn.XLOOKUP(I4878,LEGEND!B:B,LEGEND!H:H)&lt;&gt;"-",HYPERLINK(_xlfn.XLOOKUP(I4878,LEGEND!B:B,LEGEND!H:H),"link"),_xlfn.XLOOKUP(I4878,LEGEND!B:B,LEGEND!H:H))</f>
        <v>-</v>
      </c>
      <c r="U4878" s="73" t="str">
        <f>HYPERLINK(_xlfn.XLOOKUP(I4878,LEGEND!B:B,LEGEND!I:I))</f>
        <v>https://milwaukee-media-images.s3.amazonaws.com/hi/4932479828--Hero_1.jpg</v>
      </c>
      <c r="V4878" s="51" t="s">
        <v>10099</v>
      </c>
      <c r="W4878" s="63" t="s">
        <v>2678</v>
      </c>
      <c r="X4878" s="64">
        <v>190</v>
      </c>
      <c r="Y4878" s="64">
        <v>430</v>
      </c>
      <c r="Z4878" s="64">
        <v>60</v>
      </c>
      <c r="AA4878" s="84">
        <v>2.77</v>
      </c>
      <c r="AB4878" s="85">
        <v>1</v>
      </c>
      <c r="AC4878" s="85">
        <v>1</v>
      </c>
    </row>
    <row r="4879" spans="1:29" ht="25.5">
      <c r="A4879" s="1"/>
      <c r="B4879" s="6" t="s">
        <v>9969</v>
      </c>
      <c r="C4879" s="6" t="s">
        <v>8778</v>
      </c>
      <c r="D4879" s="6" t="s">
        <v>10015</v>
      </c>
      <c r="E4879" s="49" t="s">
        <v>10091</v>
      </c>
      <c r="F4879" s="6" t="s">
        <v>8839</v>
      </c>
      <c r="G4879" s="6" t="s">
        <v>60</v>
      </c>
      <c r="H4879" s="6" t="s">
        <v>60</v>
      </c>
      <c r="I4879" s="60" t="s">
        <v>22763</v>
      </c>
      <c r="J4879" s="49" t="s">
        <v>22764</v>
      </c>
      <c r="K4879" s="6" t="s">
        <v>22765</v>
      </c>
      <c r="L4879" s="29">
        <f>IF($J$6="с учетом НДС",VLOOKUP(I4879,LEGEND!B:E,4,0)*(1-M4879),VLOOKUP(I4879,LEGEND!B:E,4,0)*(1-M4879)/1.2)</f>
        <v>38300</v>
      </c>
      <c r="M4879" s="57">
        <f>IF(AND(B4879&lt;&gt;"1_Электроинструмент",B4879&lt;&gt;"2_Садовая техника"),$J$5,IF($J$4&lt;=20%,$J$4,IFERROR(VLOOKUP(S4879,LEGEND!$L$2:$M$5,2,FALSE),$J$4)))</f>
        <v>0</v>
      </c>
      <c r="N4879" s="48" t="s">
        <v>60</v>
      </c>
      <c r="O4879" s="6" t="s">
        <v>60</v>
      </c>
      <c r="P4879" s="49" t="s">
        <v>66</v>
      </c>
      <c r="Q4879" s="49" t="s">
        <v>67</v>
      </c>
      <c r="R4879" s="6" t="s">
        <v>60</v>
      </c>
      <c r="S4879" s="49" t="s">
        <v>60</v>
      </c>
      <c r="T4879" s="73" t="str">
        <f>IF(_xlfn.XLOOKUP(I4879,LEGEND!B:B,LEGEND!H:H)&lt;&gt;"-",HYPERLINK(_xlfn.XLOOKUP(I4879,LEGEND!B:B,LEGEND!H:H),"link"),_xlfn.XLOOKUP(I4879,LEGEND!B:B,LEGEND!H:H))</f>
        <v>-</v>
      </c>
      <c r="U4879" s="73" t="str">
        <f>HYPERLINK(_xlfn.XLOOKUP(I4879,LEGEND!B:B,LEGEND!I:I))</f>
        <v>https://milwaukee-media-images.s3.amazonaws.com/hi/4932478558--Hero_1.jpg</v>
      </c>
      <c r="V4879" s="51" t="s">
        <v>22766</v>
      </c>
      <c r="W4879" s="63" t="s">
        <v>2678</v>
      </c>
      <c r="X4879" s="64">
        <v>391</v>
      </c>
      <c r="Y4879" s="64">
        <v>35</v>
      </c>
      <c r="Z4879" s="64">
        <v>430</v>
      </c>
      <c r="AA4879" s="84">
        <v>3.5</v>
      </c>
      <c r="AB4879" s="85">
        <v>1</v>
      </c>
      <c r="AC4879" s="85">
        <v>1</v>
      </c>
    </row>
    <row r="4880" spans="1:29" ht="25.5">
      <c r="A4880" s="1"/>
      <c r="B4880" s="6" t="s">
        <v>9969</v>
      </c>
      <c r="C4880" s="6" t="s">
        <v>8778</v>
      </c>
      <c r="D4880" s="6" t="s">
        <v>10015</v>
      </c>
      <c r="E4880" s="49" t="s">
        <v>10091</v>
      </c>
      <c r="F4880" s="6" t="s">
        <v>8839</v>
      </c>
      <c r="G4880" s="6" t="s">
        <v>60</v>
      </c>
      <c r="H4880" s="6" t="s">
        <v>60</v>
      </c>
      <c r="I4880" s="60" t="s">
        <v>10100</v>
      </c>
      <c r="J4880" s="49" t="s">
        <v>10101</v>
      </c>
      <c r="K4880" s="6" t="s">
        <v>10102</v>
      </c>
      <c r="L4880" s="29">
        <f>IF($J$6="с учетом НДС",VLOOKUP(I4880,LEGEND!B:E,4,0)*(1-M4880),VLOOKUP(I4880,LEGEND!B:E,4,0)*(1-M4880)/1.2)</f>
        <v>40500</v>
      </c>
      <c r="M4880" s="57">
        <f>IF(AND(B4880&lt;&gt;"1_Электроинструмент",B4880&lt;&gt;"2_Садовая техника"),$J$5,IF($J$4&lt;=20%,$J$4,IFERROR(VLOOKUP(S4880,LEGEND!$L$2:$M$5,2,FALSE),$J$4)))</f>
        <v>0</v>
      </c>
      <c r="N4880" s="48" t="s">
        <v>60</v>
      </c>
      <c r="O4880" s="6" t="s">
        <v>42</v>
      </c>
      <c r="P4880" s="49" t="s">
        <v>66</v>
      </c>
      <c r="Q4880" s="49" t="s">
        <v>473</v>
      </c>
      <c r="R4880" s="6" t="s">
        <v>60</v>
      </c>
      <c r="S4880" s="49" t="s">
        <v>60</v>
      </c>
      <c r="T4880" s="73" t="str">
        <f>IF(_xlfn.XLOOKUP(I4880,LEGEND!B:B,LEGEND!H:H)&lt;&gt;"-",HYPERLINK(_xlfn.XLOOKUP(I4880,LEGEND!B:B,LEGEND!H:H),"link"),_xlfn.XLOOKUP(I4880,LEGEND!B:B,LEGEND!H:H))</f>
        <v>-</v>
      </c>
      <c r="U4880" s="73" t="str">
        <f>HYPERLINK(_xlfn.XLOOKUP(I4880,LEGEND!B:B,LEGEND!I:I))</f>
        <v>https://milwaukee-media-images.s3.amazonaws.com/hi/4932479829--Hero_1.jpg</v>
      </c>
      <c r="V4880" s="51" t="s">
        <v>10103</v>
      </c>
      <c r="W4880" s="63" t="s">
        <v>2678</v>
      </c>
      <c r="X4880" s="64">
        <v>190</v>
      </c>
      <c r="Y4880" s="64">
        <v>430</v>
      </c>
      <c r="Z4880" s="64">
        <v>60</v>
      </c>
      <c r="AA4880" s="84">
        <v>3.53</v>
      </c>
      <c r="AB4880" s="85">
        <v>1</v>
      </c>
      <c r="AC4880" s="85">
        <v>1</v>
      </c>
    </row>
    <row r="4881" spans="1:29" ht="25.5">
      <c r="A4881" s="1"/>
      <c r="B4881" s="6" t="s">
        <v>9969</v>
      </c>
      <c r="C4881" s="6" t="s">
        <v>8778</v>
      </c>
      <c r="D4881" s="6" t="s">
        <v>22767</v>
      </c>
      <c r="E4881" s="49" t="s">
        <v>22768</v>
      </c>
      <c r="F4881" s="6" t="s">
        <v>11052</v>
      </c>
      <c r="G4881" s="6" t="s">
        <v>60</v>
      </c>
      <c r="H4881" s="6" t="s">
        <v>60</v>
      </c>
      <c r="I4881" s="60" t="s">
        <v>22769</v>
      </c>
      <c r="J4881" s="49" t="s">
        <v>22770</v>
      </c>
      <c r="K4881" s="6" t="s">
        <v>22771</v>
      </c>
      <c r="L4881" s="29">
        <f>IF($J$6="с учетом НДС",VLOOKUP(I4881,LEGEND!B:E,4,0)*(1-M4881),VLOOKUP(I4881,LEGEND!B:E,4,0)*(1-M4881)/1.2)</f>
        <v>2470</v>
      </c>
      <c r="M4881" s="57">
        <f>IF(AND(B4881&lt;&gt;"1_Электроинструмент",B4881&lt;&gt;"2_Садовая техника"),$J$5,IF($J$4&lt;=20%,$J$4,IFERROR(VLOOKUP(S4881,LEGEND!$L$2:$M$5,2,FALSE),$J$4)))</f>
        <v>0</v>
      </c>
      <c r="N4881" s="48" t="s">
        <v>60</v>
      </c>
      <c r="O4881" s="6" t="s">
        <v>60</v>
      </c>
      <c r="P4881" s="49" t="s">
        <v>66</v>
      </c>
      <c r="Q4881" s="49" t="s">
        <v>67</v>
      </c>
      <c r="R4881" s="6" t="s">
        <v>60</v>
      </c>
      <c r="S4881" s="49" t="s">
        <v>60</v>
      </c>
      <c r="T4881" s="73" t="str">
        <f>IF(_xlfn.XLOOKUP(I4881,LEGEND!B:B,LEGEND!H:H)&lt;&gt;"-",HYPERLINK(_xlfn.XLOOKUP(I4881,LEGEND!B:B,LEGEND!H:H),"link"),_xlfn.XLOOKUP(I4881,LEGEND!B:B,LEGEND!H:H))</f>
        <v>link</v>
      </c>
      <c r="U4881" s="73" t="str">
        <f>HYPERLINK(_xlfn.XLOOKUP(I4881,LEGEND!B:B,LEGEND!I:I))</f>
        <v>https://milwaukee-media-images.s3.amazonaws.com/hi/4932472120--Hero_1.jpg</v>
      </c>
      <c r="V4881" s="51" t="s">
        <v>22772</v>
      </c>
      <c r="W4881" s="63" t="s">
        <v>71</v>
      </c>
      <c r="X4881" s="64">
        <v>312</v>
      </c>
      <c r="Y4881" s="64">
        <v>224</v>
      </c>
      <c r="Z4881" s="64">
        <v>56</v>
      </c>
      <c r="AA4881" s="84">
        <v>0.53</v>
      </c>
      <c r="AB4881" s="85">
        <v>1</v>
      </c>
      <c r="AC4881" s="85">
        <v>1</v>
      </c>
    </row>
    <row r="4882" spans="1:29" ht="25.5">
      <c r="A4882" s="1"/>
      <c r="B4882" s="6" t="s">
        <v>9969</v>
      </c>
      <c r="C4882" s="6" t="s">
        <v>8778</v>
      </c>
      <c r="D4882" s="6" t="s">
        <v>22767</v>
      </c>
      <c r="E4882" s="49" t="s">
        <v>22768</v>
      </c>
      <c r="F4882" s="6" t="s">
        <v>11052</v>
      </c>
      <c r="G4882" s="6" t="s">
        <v>60</v>
      </c>
      <c r="H4882" s="6" t="s">
        <v>60</v>
      </c>
      <c r="I4882" s="60" t="s">
        <v>22773</v>
      </c>
      <c r="J4882" s="49" t="s">
        <v>22774</v>
      </c>
      <c r="K4882" s="6" t="s">
        <v>22775</v>
      </c>
      <c r="L4882" s="29">
        <f>IF($J$6="с учетом НДС",VLOOKUP(I4882,LEGEND!B:E,4,0)*(1-M4882),VLOOKUP(I4882,LEGEND!B:E,4,0)*(1-M4882)/1.2)</f>
        <v>2720</v>
      </c>
      <c r="M4882" s="57">
        <f>IF(AND(B4882&lt;&gt;"1_Электроинструмент",B4882&lt;&gt;"2_Садовая техника"),$J$5,IF($J$4&lt;=20%,$J$4,IFERROR(VLOOKUP(S4882,LEGEND!$L$2:$M$5,2,FALSE),$J$4)))</f>
        <v>0</v>
      </c>
      <c r="N4882" s="48" t="s">
        <v>60</v>
      </c>
      <c r="O4882" s="6" t="s">
        <v>60</v>
      </c>
      <c r="P4882" s="49" t="s">
        <v>66</v>
      </c>
      <c r="Q4882" s="49" t="s">
        <v>67</v>
      </c>
      <c r="R4882" s="6" t="s">
        <v>60</v>
      </c>
      <c r="S4882" s="49" t="s">
        <v>60</v>
      </c>
      <c r="T4882" s="73" t="str">
        <f>IF(_xlfn.XLOOKUP(I4882,LEGEND!B:B,LEGEND!H:H)&lt;&gt;"-",HYPERLINK(_xlfn.XLOOKUP(I4882,LEGEND!B:B,LEGEND!H:H),"link"),_xlfn.XLOOKUP(I4882,LEGEND!B:B,LEGEND!H:H))</f>
        <v>link</v>
      </c>
      <c r="U4882" s="73" t="str">
        <f>HYPERLINK(_xlfn.XLOOKUP(I4882,LEGEND!B:B,LEGEND!I:I))</f>
        <v>https://milwaukee-media-images.s3.amazonaws.com/hi/4932472121--Hero_1.jpg</v>
      </c>
      <c r="V4882" s="51" t="s">
        <v>22776</v>
      </c>
      <c r="W4882" s="63" t="s">
        <v>71</v>
      </c>
      <c r="X4882" s="64">
        <v>252</v>
      </c>
      <c r="Y4882" s="64">
        <v>183</v>
      </c>
      <c r="Z4882" s="64">
        <v>33</v>
      </c>
      <c r="AA4882" s="84">
        <v>0.8</v>
      </c>
      <c r="AB4882" s="85">
        <v>1</v>
      </c>
      <c r="AC4882" s="85">
        <v>1</v>
      </c>
    </row>
    <row r="4883" spans="1:29" ht="25.5">
      <c r="A4883" s="1"/>
      <c r="B4883" s="6" t="s">
        <v>9969</v>
      </c>
      <c r="C4883" s="6" t="s">
        <v>8778</v>
      </c>
      <c r="D4883" s="6" t="s">
        <v>22767</v>
      </c>
      <c r="E4883" s="49" t="s">
        <v>22768</v>
      </c>
      <c r="F4883" s="6" t="s">
        <v>11052</v>
      </c>
      <c r="G4883" s="6" t="s">
        <v>60</v>
      </c>
      <c r="H4883" s="6" t="s">
        <v>60</v>
      </c>
      <c r="I4883" s="60" t="s">
        <v>22777</v>
      </c>
      <c r="J4883" s="49" t="s">
        <v>22778</v>
      </c>
      <c r="K4883" s="6" t="s">
        <v>22779</v>
      </c>
      <c r="L4883" s="29">
        <f>IF($J$6="с учетом НДС",VLOOKUP(I4883,LEGEND!B:E,4,0)*(1-M4883),VLOOKUP(I4883,LEGEND!B:E,4,0)*(1-M4883)/1.2)</f>
        <v>7000</v>
      </c>
      <c r="M4883" s="57">
        <f>IF(AND(B4883&lt;&gt;"1_Электроинструмент",B4883&lt;&gt;"2_Садовая техника"),$J$5,IF($J$4&lt;=20%,$J$4,IFERROR(VLOOKUP(S4883,LEGEND!$L$2:$M$5,2,FALSE),$J$4)))</f>
        <v>0</v>
      </c>
      <c r="N4883" s="48" t="s">
        <v>60</v>
      </c>
      <c r="O4883" s="6" t="s">
        <v>60</v>
      </c>
      <c r="P4883" s="49" t="s">
        <v>66</v>
      </c>
      <c r="Q4883" s="49" t="s">
        <v>67</v>
      </c>
      <c r="R4883" s="6" t="s">
        <v>60</v>
      </c>
      <c r="S4883" s="49" t="s">
        <v>60</v>
      </c>
      <c r="T4883" s="73" t="str">
        <f>IF(_xlfn.XLOOKUP(I4883,LEGEND!B:B,LEGEND!H:H)&lt;&gt;"-",HYPERLINK(_xlfn.XLOOKUP(I4883,LEGEND!B:B,LEGEND!H:H),"link"),_xlfn.XLOOKUP(I4883,LEGEND!B:B,LEGEND!H:H))</f>
        <v>link</v>
      </c>
      <c r="U4883" s="73" t="str">
        <f>HYPERLINK(_xlfn.XLOOKUP(I4883,LEGEND!B:B,LEGEND!I:I))</f>
        <v>https://milwaukee-media-images.s3.amazonaws.com/hi/4932472118--Hero_1.jpg</v>
      </c>
      <c r="V4883" s="51" t="s">
        <v>22780</v>
      </c>
      <c r="W4883" s="63" t="s">
        <v>2678</v>
      </c>
      <c r="X4883" s="64">
        <v>373</v>
      </c>
      <c r="Y4883" s="64">
        <v>473</v>
      </c>
      <c r="Z4883" s="64">
        <v>86</v>
      </c>
      <c r="AA4883" s="84">
        <v>1.73</v>
      </c>
      <c r="AB4883" s="85">
        <v>1</v>
      </c>
      <c r="AC4883" s="85">
        <v>1</v>
      </c>
    </row>
    <row r="4884" spans="1:29" ht="25.5">
      <c r="A4884" s="1"/>
      <c r="B4884" s="6" t="s">
        <v>9969</v>
      </c>
      <c r="C4884" s="6" t="s">
        <v>8778</v>
      </c>
      <c r="D4884" s="6" t="s">
        <v>22767</v>
      </c>
      <c r="E4884" s="49" t="s">
        <v>22768</v>
      </c>
      <c r="F4884" s="6" t="s">
        <v>11052</v>
      </c>
      <c r="G4884" s="6" t="s">
        <v>60</v>
      </c>
      <c r="H4884" s="6" t="s">
        <v>60</v>
      </c>
      <c r="I4884" s="60" t="s">
        <v>22781</v>
      </c>
      <c r="J4884" s="49" t="s">
        <v>22782</v>
      </c>
      <c r="K4884" s="6" t="s">
        <v>22783</v>
      </c>
      <c r="L4884" s="29">
        <f>IF($J$6="с учетом НДС",VLOOKUP(I4884,LEGEND!B:E,4,0)*(1-M4884),VLOOKUP(I4884,LEGEND!B:E,4,0)*(1-M4884)/1.2)</f>
        <v>9900</v>
      </c>
      <c r="M4884" s="57">
        <f>IF(AND(B4884&lt;&gt;"1_Электроинструмент",B4884&lt;&gt;"2_Садовая техника"),$J$5,IF($J$4&lt;=20%,$J$4,IFERROR(VLOOKUP(S4884,LEGEND!$L$2:$M$5,2,FALSE),$J$4)))</f>
        <v>0</v>
      </c>
      <c r="N4884" s="48" t="s">
        <v>60</v>
      </c>
      <c r="O4884" s="6" t="s">
        <v>60</v>
      </c>
      <c r="P4884" s="49" t="s">
        <v>66</v>
      </c>
      <c r="Q4884" s="49" t="s">
        <v>67</v>
      </c>
      <c r="R4884" s="6" t="s">
        <v>60</v>
      </c>
      <c r="S4884" s="49" t="s">
        <v>60</v>
      </c>
      <c r="T4884" s="73" t="str">
        <f>IF(_xlfn.XLOOKUP(I4884,LEGEND!B:B,LEGEND!H:H)&lt;&gt;"-",HYPERLINK(_xlfn.XLOOKUP(I4884,LEGEND!B:B,LEGEND!H:H),"link"),_xlfn.XLOOKUP(I4884,LEGEND!B:B,LEGEND!H:H))</f>
        <v>link</v>
      </c>
      <c r="U4884" s="73" t="str">
        <f>HYPERLINK(_xlfn.XLOOKUP(I4884,LEGEND!B:B,LEGEND!I:I))</f>
        <v>https://milwaukee-media-images.s3.amazonaws.com/hi/4932472119--Hero_1.jpg</v>
      </c>
      <c r="V4884" s="51" t="s">
        <v>22784</v>
      </c>
      <c r="W4884" s="63" t="s">
        <v>2678</v>
      </c>
      <c r="X4884" s="64">
        <v>488</v>
      </c>
      <c r="Y4884" s="64">
        <v>390</v>
      </c>
      <c r="Z4884" s="64">
        <v>81</v>
      </c>
      <c r="AA4884" s="84">
        <v>2.13</v>
      </c>
      <c r="AB4884" s="85">
        <v>1</v>
      </c>
      <c r="AC4884" s="85">
        <v>1</v>
      </c>
    </row>
    <row r="4885" spans="1:29" ht="25.5">
      <c r="A4885" s="1"/>
      <c r="B4885" s="6" t="s">
        <v>9969</v>
      </c>
      <c r="C4885" s="6" t="s">
        <v>8778</v>
      </c>
      <c r="D4885" s="6" t="s">
        <v>22767</v>
      </c>
      <c r="E4885" s="49" t="s">
        <v>22785</v>
      </c>
      <c r="F4885" s="6" t="s">
        <v>60</v>
      </c>
      <c r="G4885" s="6" t="s">
        <v>60</v>
      </c>
      <c r="H4885" s="6" t="s">
        <v>60</v>
      </c>
      <c r="I4885" s="60" t="s">
        <v>22786</v>
      </c>
      <c r="J4885" s="49" t="s">
        <v>22787</v>
      </c>
      <c r="K4885" s="6" t="s">
        <v>22788</v>
      </c>
      <c r="L4885" s="29">
        <f>IF($J$6="с учетом НДС",VLOOKUP(I4885,LEGEND!B:E,4,0)*(1-M4885),VLOOKUP(I4885,LEGEND!B:E,4,0)*(1-M4885)/1.2)</f>
        <v>1790</v>
      </c>
      <c r="M4885" s="57">
        <f>IF(AND(B4885&lt;&gt;"1_Электроинструмент",B4885&lt;&gt;"2_Садовая техника"),$J$5,IF($J$4&lt;=20%,$J$4,IFERROR(VLOOKUP(S4885,LEGEND!$L$2:$M$5,2,FALSE),$J$4)))</f>
        <v>0</v>
      </c>
      <c r="N4885" s="48" t="s">
        <v>60</v>
      </c>
      <c r="O4885" s="6" t="s">
        <v>60</v>
      </c>
      <c r="P4885" s="49" t="s">
        <v>66</v>
      </c>
      <c r="Q4885" s="49" t="s">
        <v>67</v>
      </c>
      <c r="R4885" s="6" t="s">
        <v>60</v>
      </c>
      <c r="S4885" s="49" t="s">
        <v>60</v>
      </c>
      <c r="T4885" s="73" t="str">
        <f>IF(_xlfn.XLOOKUP(I4885,LEGEND!B:B,LEGEND!H:H)&lt;&gt;"-",HYPERLINK(_xlfn.XLOOKUP(I4885,LEGEND!B:B,LEGEND!H:H),"link"),_xlfn.XLOOKUP(I4885,LEGEND!B:B,LEGEND!H:H))</f>
        <v>link</v>
      </c>
      <c r="U4885" s="73" t="str">
        <f>HYPERLINK(_xlfn.XLOOKUP(I4885,LEGEND!B:B,LEGEND!I:I))</f>
        <v>https://milwaukee-media-images.s3.amazonaws.com/hi/48229215--Hero_1.jpg</v>
      </c>
      <c r="V4885" s="51" t="s">
        <v>22789</v>
      </c>
      <c r="W4885" s="63" t="s">
        <v>71</v>
      </c>
      <c r="X4885" s="64">
        <v>305</v>
      </c>
      <c r="Y4885" s="64">
        <v>130</v>
      </c>
      <c r="Z4885" s="64">
        <v>30</v>
      </c>
      <c r="AA4885" s="84">
        <v>0.19600000000000001</v>
      </c>
      <c r="AB4885" s="85">
        <v>1</v>
      </c>
      <c r="AC4885" s="85">
        <v>1</v>
      </c>
    </row>
    <row r="4886" spans="1:29" ht="25.5">
      <c r="A4886" s="1"/>
      <c r="B4886" s="6" t="s">
        <v>9969</v>
      </c>
      <c r="C4886" s="6" t="s">
        <v>8778</v>
      </c>
      <c r="D4886" s="6" t="s">
        <v>9970</v>
      </c>
      <c r="E4886" s="49" t="s">
        <v>2833</v>
      </c>
      <c r="F4886" s="6" t="s">
        <v>9971</v>
      </c>
      <c r="G4886" s="6" t="s">
        <v>60</v>
      </c>
      <c r="H4886" s="6" t="s">
        <v>60</v>
      </c>
      <c r="I4886" s="60" t="s">
        <v>22790</v>
      </c>
      <c r="J4886" s="49" t="s">
        <v>22791</v>
      </c>
      <c r="K4886" s="6" t="s">
        <v>22792</v>
      </c>
      <c r="L4886" s="29">
        <f>IF($J$6="с учетом НДС",VLOOKUP(I4886,LEGEND!B:E,4,0)*(1-M4886),VLOOKUP(I4886,LEGEND!B:E,4,0)*(1-M4886)/1.2)</f>
        <v>1440</v>
      </c>
      <c r="M4886" s="57">
        <f>IF(AND(B4886&lt;&gt;"1_Электроинструмент",B4886&lt;&gt;"2_Садовая техника"),$J$5,IF($J$4&lt;=20%,$J$4,IFERROR(VLOOKUP(S4886,LEGEND!$L$2:$M$5,2,FALSE),$J$4)))</f>
        <v>0</v>
      </c>
      <c r="N4886" s="48" t="s">
        <v>60</v>
      </c>
      <c r="O4886" s="6" t="s">
        <v>60</v>
      </c>
      <c r="P4886" s="49" t="s">
        <v>66</v>
      </c>
      <c r="Q4886" s="49" t="s">
        <v>67</v>
      </c>
      <c r="R4886" s="6" t="s">
        <v>60</v>
      </c>
      <c r="S4886" s="49" t="s">
        <v>60</v>
      </c>
      <c r="T4886" s="73" t="str">
        <f>IF(_xlfn.XLOOKUP(I4886,LEGEND!B:B,LEGEND!H:H)&lt;&gt;"-",HYPERLINK(_xlfn.XLOOKUP(I4886,LEGEND!B:B,LEGEND!H:H),"link"),_xlfn.XLOOKUP(I4886,LEGEND!B:B,LEGEND!H:H))</f>
        <v>link</v>
      </c>
      <c r="U4886" s="73" t="str">
        <f>HYPERLINK(_xlfn.XLOOKUP(I4886,LEGEND!B:B,LEGEND!I:I))</f>
        <v>https://milwaukee-media-images.s3.amazonaws.com/hi/48224510--Hero_1.jpg</v>
      </c>
      <c r="V4886" s="51" t="s">
        <v>22793</v>
      </c>
      <c r="W4886" s="63" t="s">
        <v>2678</v>
      </c>
      <c r="X4886" s="64">
        <v>93</v>
      </c>
      <c r="Y4886" s="64">
        <v>299</v>
      </c>
      <c r="Z4886" s="64">
        <v>27</v>
      </c>
      <c r="AA4886" s="84">
        <v>0.42</v>
      </c>
      <c r="AB4886" s="85">
        <v>1</v>
      </c>
      <c r="AC4886" s="85">
        <v>1</v>
      </c>
    </row>
    <row r="4887" spans="1:29" ht="25.5">
      <c r="A4887" s="1"/>
      <c r="B4887" s="6" t="s">
        <v>9969</v>
      </c>
      <c r="C4887" s="6" t="s">
        <v>8778</v>
      </c>
      <c r="D4887" s="6" t="s">
        <v>9970</v>
      </c>
      <c r="E4887" s="49" t="s">
        <v>2833</v>
      </c>
      <c r="F4887" s="6" t="s">
        <v>9971</v>
      </c>
      <c r="G4887" s="6" t="s">
        <v>60</v>
      </c>
      <c r="H4887" s="6" t="s">
        <v>60</v>
      </c>
      <c r="I4887" s="60" t="s">
        <v>22794</v>
      </c>
      <c r="J4887" s="49" t="s">
        <v>22795</v>
      </c>
      <c r="K4887" s="6" t="s">
        <v>22796</v>
      </c>
      <c r="L4887" s="29">
        <f>IF($J$6="с учетом НДС",VLOOKUP(I4887,LEGEND!B:E,4,0)*(1-M4887),VLOOKUP(I4887,LEGEND!B:E,4,0)*(1-M4887)/1.2)</f>
        <v>1440</v>
      </c>
      <c r="M4887" s="57">
        <f>IF(AND(B4887&lt;&gt;"1_Электроинструмент",B4887&lt;&gt;"2_Садовая техника"),$J$5,IF($J$4&lt;=20%,$J$4,IFERROR(VLOOKUP(S4887,LEGEND!$L$2:$M$5,2,FALSE),$J$4)))</f>
        <v>0</v>
      </c>
      <c r="N4887" s="48" t="s">
        <v>60</v>
      </c>
      <c r="O4887" s="6" t="s">
        <v>60</v>
      </c>
      <c r="P4887" s="49" t="s">
        <v>66</v>
      </c>
      <c r="Q4887" s="49" t="s">
        <v>67</v>
      </c>
      <c r="R4887" s="6" t="s">
        <v>60</v>
      </c>
      <c r="S4887" s="49" t="s">
        <v>60</v>
      </c>
      <c r="T4887" s="73" t="str">
        <f>IF(_xlfn.XLOOKUP(I4887,LEGEND!B:B,LEGEND!H:H)&lt;&gt;"-",HYPERLINK(_xlfn.XLOOKUP(I4887,LEGEND!B:B,LEGEND!H:H),"link"),_xlfn.XLOOKUP(I4887,LEGEND!B:B,LEGEND!H:H))</f>
        <v>link</v>
      </c>
      <c r="U4887" s="73" t="str">
        <f>HYPERLINK(_xlfn.XLOOKUP(I4887,LEGEND!B:B,LEGEND!I:I))</f>
        <v>https://milwaukee-media-images.s3.amazonaws.com/hi/48224520--Hero_1.jpg</v>
      </c>
      <c r="V4887" s="51" t="s">
        <v>22797</v>
      </c>
      <c r="W4887" s="63" t="s">
        <v>2678</v>
      </c>
      <c r="X4887" s="64">
        <v>93</v>
      </c>
      <c r="Y4887" s="64">
        <v>299</v>
      </c>
      <c r="Z4887" s="64">
        <v>27</v>
      </c>
      <c r="AA4887" s="84">
        <v>0.42</v>
      </c>
      <c r="AB4887" s="85">
        <v>1</v>
      </c>
      <c r="AC4887" s="85">
        <v>1</v>
      </c>
    </row>
    <row r="4888" spans="1:29" ht="25.5">
      <c r="A4888" s="1"/>
      <c r="B4888" s="6" t="s">
        <v>9969</v>
      </c>
      <c r="C4888" s="6" t="s">
        <v>8778</v>
      </c>
      <c r="D4888" s="6" t="s">
        <v>9970</v>
      </c>
      <c r="E4888" s="49" t="s">
        <v>2833</v>
      </c>
      <c r="F4888" s="6" t="s">
        <v>9971</v>
      </c>
      <c r="G4888" s="6" t="s">
        <v>60</v>
      </c>
      <c r="H4888" s="6" t="s">
        <v>60</v>
      </c>
      <c r="I4888" s="60" t="s">
        <v>22798</v>
      </c>
      <c r="J4888" s="49" t="s">
        <v>22799</v>
      </c>
      <c r="K4888" s="6" t="s">
        <v>22800</v>
      </c>
      <c r="L4888" s="29">
        <f>IF($J$6="с учетом НДС",VLOOKUP(I4888,LEGEND!B:E,4,0)*(1-M4888),VLOOKUP(I4888,LEGEND!B:E,4,0)*(1-M4888)/1.2)</f>
        <v>1440</v>
      </c>
      <c r="M4888" s="57">
        <f>IF(AND(B4888&lt;&gt;"1_Электроинструмент",B4888&lt;&gt;"2_Садовая техника"),$J$5,IF($J$4&lt;=20%,$J$4,IFERROR(VLOOKUP(S4888,LEGEND!$L$2:$M$5,2,FALSE),$J$4)))</f>
        <v>0</v>
      </c>
      <c r="N4888" s="48" t="s">
        <v>60</v>
      </c>
      <c r="O4888" s="6" t="s">
        <v>60</v>
      </c>
      <c r="P4888" s="49" t="s">
        <v>66</v>
      </c>
      <c r="Q4888" s="49" t="s">
        <v>67</v>
      </c>
      <c r="R4888" s="6" t="s">
        <v>60</v>
      </c>
      <c r="S4888" s="49" t="s">
        <v>60</v>
      </c>
      <c r="T4888" s="73" t="str">
        <f>IF(_xlfn.XLOOKUP(I4888,LEGEND!B:B,LEGEND!H:H)&lt;&gt;"-",HYPERLINK(_xlfn.XLOOKUP(I4888,LEGEND!B:B,LEGEND!H:H),"link"),_xlfn.XLOOKUP(I4888,LEGEND!B:B,LEGEND!H:H))</f>
        <v>link</v>
      </c>
      <c r="U4888" s="73" t="str">
        <f>HYPERLINK(_xlfn.XLOOKUP(I4888,LEGEND!B:B,LEGEND!I:I))</f>
        <v>https://milwaukee-media-images.s3.amazonaws.com/hi/48224530--Hero_1.jpg</v>
      </c>
      <c r="V4888" s="51" t="s">
        <v>22801</v>
      </c>
      <c r="W4888" s="63" t="s">
        <v>2678</v>
      </c>
      <c r="X4888" s="64">
        <v>94</v>
      </c>
      <c r="Y4888" s="64">
        <v>289</v>
      </c>
      <c r="Z4888" s="64">
        <v>29</v>
      </c>
      <c r="AA4888" s="84">
        <v>0.42499999999999999</v>
      </c>
      <c r="AB4888" s="85">
        <v>1</v>
      </c>
      <c r="AC4888" s="85">
        <v>1</v>
      </c>
    </row>
    <row r="4889" spans="1:29" ht="25.5">
      <c r="A4889" s="1"/>
      <c r="B4889" s="6" t="s">
        <v>9969</v>
      </c>
      <c r="C4889" s="6" t="s">
        <v>8778</v>
      </c>
      <c r="D4889" s="6" t="s">
        <v>9970</v>
      </c>
      <c r="E4889" s="49" t="s">
        <v>2833</v>
      </c>
      <c r="F4889" s="6" t="s">
        <v>9971</v>
      </c>
      <c r="G4889" s="6" t="s">
        <v>60</v>
      </c>
      <c r="H4889" s="6" t="s">
        <v>60</v>
      </c>
      <c r="I4889" s="60" t="s">
        <v>22802</v>
      </c>
      <c r="J4889" s="49" t="s">
        <v>22803</v>
      </c>
      <c r="K4889" s="6" t="s">
        <v>22804</v>
      </c>
      <c r="L4889" s="29">
        <f>IF($J$6="с учетом НДС",VLOOKUP(I4889,LEGEND!B:E,4,0)*(1-M4889),VLOOKUP(I4889,LEGEND!B:E,4,0)*(1-M4889)/1.2)</f>
        <v>1800</v>
      </c>
      <c r="M4889" s="57">
        <f>IF(AND(B4889&lt;&gt;"1_Электроинструмент",B4889&lt;&gt;"2_Садовая техника"),$J$5,IF($J$4&lt;=20%,$J$4,IFERROR(VLOOKUP(S4889,LEGEND!$L$2:$M$5,2,FALSE),$J$4)))</f>
        <v>0</v>
      </c>
      <c r="N4889" s="48" t="s">
        <v>60</v>
      </c>
      <c r="O4889" s="6" t="s">
        <v>60</v>
      </c>
      <c r="P4889" s="49" t="s">
        <v>66</v>
      </c>
      <c r="Q4889" s="49" t="s">
        <v>67</v>
      </c>
      <c r="R4889" s="6" t="s">
        <v>60</v>
      </c>
      <c r="S4889" s="49" t="s">
        <v>60</v>
      </c>
      <c r="T4889" s="73" t="str">
        <f>IF(_xlfn.XLOOKUP(I4889,LEGEND!B:B,LEGEND!H:H)&lt;&gt;"-",HYPERLINK(_xlfn.XLOOKUP(I4889,LEGEND!B:B,LEGEND!H:H),"link"),_xlfn.XLOOKUP(I4889,LEGEND!B:B,LEGEND!H:H))</f>
        <v>link</v>
      </c>
      <c r="U4889" s="73" t="str">
        <f>HYPERLINK(_xlfn.XLOOKUP(I4889,LEGEND!B:B,LEGEND!I:I))</f>
        <v>https://milwaukee-media-images.s3.amazonaws.com/hi/48224532--Hero_1.jpg</v>
      </c>
      <c r="V4889" s="51" t="s">
        <v>22805</v>
      </c>
      <c r="W4889" s="63" t="s">
        <v>2678</v>
      </c>
      <c r="X4889" s="64">
        <v>94</v>
      </c>
      <c r="Y4889" s="64">
        <v>289</v>
      </c>
      <c r="Z4889" s="64">
        <v>34</v>
      </c>
      <c r="AA4889" s="84">
        <v>0.48199999999999998</v>
      </c>
      <c r="AB4889" s="85">
        <v>1</v>
      </c>
      <c r="AC4889" s="85">
        <v>1</v>
      </c>
    </row>
    <row r="4890" spans="1:29" ht="25.5">
      <c r="A4890" s="1"/>
      <c r="B4890" s="6" t="s">
        <v>9969</v>
      </c>
      <c r="C4890" s="6" t="s">
        <v>8778</v>
      </c>
      <c r="D4890" s="6" t="s">
        <v>9970</v>
      </c>
      <c r="E4890" s="49" t="s">
        <v>2833</v>
      </c>
      <c r="F4890" s="6" t="s">
        <v>9971</v>
      </c>
      <c r="G4890" s="6" t="s">
        <v>60</v>
      </c>
      <c r="H4890" s="6" t="s">
        <v>60</v>
      </c>
      <c r="I4890" s="60" t="s">
        <v>10051</v>
      </c>
      <c r="J4890" s="49" t="s">
        <v>10052</v>
      </c>
      <c r="K4890" s="6" t="s">
        <v>10053</v>
      </c>
      <c r="L4890" s="29">
        <f>IF($J$6="с учетом НДС",VLOOKUP(I4890,LEGEND!B:E,4,0)*(1-M4890),VLOOKUP(I4890,LEGEND!B:E,4,0)*(1-M4890)/1.2)</f>
        <v>2180</v>
      </c>
      <c r="M4890" s="57">
        <f>IF(AND(B4890&lt;&gt;"1_Электроинструмент",B4890&lt;&gt;"2_Садовая техника"),$J$5,IF($J$4&lt;=20%,$J$4,IFERROR(VLOOKUP(S4890,LEGEND!$L$2:$M$5,2,FALSE),$J$4)))</f>
        <v>0</v>
      </c>
      <c r="N4890" s="48" t="s">
        <v>60</v>
      </c>
      <c r="O4890" s="6" t="s">
        <v>42</v>
      </c>
      <c r="P4890" s="49" t="s">
        <v>66</v>
      </c>
      <c r="Q4890" s="49" t="s">
        <v>473</v>
      </c>
      <c r="R4890" s="6" t="s">
        <v>60</v>
      </c>
      <c r="S4890" s="49" t="s">
        <v>60</v>
      </c>
      <c r="T4890" s="73" t="str">
        <f>IF(_xlfn.XLOOKUP(I4890,LEGEND!B:B,LEGEND!H:H)&lt;&gt;"-",HYPERLINK(_xlfn.XLOOKUP(I4890,LEGEND!B:B,LEGEND!H:H),"link"),_xlfn.XLOOKUP(I4890,LEGEND!B:B,LEGEND!H:H))</f>
        <v>-</v>
      </c>
      <c r="U4890" s="73" t="str">
        <f>HYPERLINK(_xlfn.XLOOKUP(I4890,LEGEND!B:B,LEGEND!I:I))</f>
        <v>-</v>
      </c>
      <c r="V4890" s="51" t="s">
        <v>10054</v>
      </c>
      <c r="W4890" s="63" t="s">
        <v>71</v>
      </c>
      <c r="X4890" s="64">
        <v>205</v>
      </c>
      <c r="Y4890" s="64">
        <v>40</v>
      </c>
      <c r="Z4890" s="64">
        <v>360</v>
      </c>
      <c r="AA4890" s="84">
        <v>0.4</v>
      </c>
      <c r="AB4890" s="85">
        <v>1</v>
      </c>
      <c r="AC4890" s="85">
        <v>1</v>
      </c>
    </row>
    <row r="4891" spans="1:29" ht="25.5">
      <c r="A4891" s="1"/>
      <c r="B4891" s="6" t="s">
        <v>9969</v>
      </c>
      <c r="C4891" s="6" t="s">
        <v>8778</v>
      </c>
      <c r="D4891" s="6" t="s">
        <v>9970</v>
      </c>
      <c r="E4891" s="49" t="s">
        <v>2833</v>
      </c>
      <c r="F4891" s="6" t="s">
        <v>9971</v>
      </c>
      <c r="G4891" s="6" t="s">
        <v>60</v>
      </c>
      <c r="H4891" s="6" t="s">
        <v>60</v>
      </c>
      <c r="I4891" s="60" t="s">
        <v>22806</v>
      </c>
      <c r="J4891" s="49" t="s">
        <v>22807</v>
      </c>
      <c r="K4891" s="6" t="s">
        <v>22808</v>
      </c>
      <c r="L4891" s="29">
        <f>IF($J$6="с учетом НДС",VLOOKUP(I4891,LEGEND!B:E,4,0)*(1-M4891),VLOOKUP(I4891,LEGEND!B:E,4,0)*(1-M4891)/1.2)</f>
        <v>2520</v>
      </c>
      <c r="M4891" s="57">
        <f>IF(AND(B4891&lt;&gt;"1_Электроинструмент",B4891&lt;&gt;"2_Садовая техника"),$J$5,IF($J$4&lt;=20%,$J$4,IFERROR(VLOOKUP(S4891,LEGEND!$L$2:$M$5,2,FALSE),$J$4)))</f>
        <v>0</v>
      </c>
      <c r="N4891" s="48" t="s">
        <v>60</v>
      </c>
      <c r="O4891" s="6" t="s">
        <v>60</v>
      </c>
      <c r="P4891" s="49" t="s">
        <v>66</v>
      </c>
      <c r="Q4891" s="49" t="s">
        <v>67</v>
      </c>
      <c r="R4891" s="6" t="s">
        <v>60</v>
      </c>
      <c r="S4891" s="49" t="s">
        <v>60</v>
      </c>
      <c r="T4891" s="73" t="str">
        <f>IF(_xlfn.XLOOKUP(I4891,LEGEND!B:B,LEGEND!H:H)&lt;&gt;"-",HYPERLINK(_xlfn.XLOOKUP(I4891,LEGEND!B:B,LEGEND!H:H),"link"),_xlfn.XLOOKUP(I4891,LEGEND!B:B,LEGEND!H:H))</f>
        <v>link</v>
      </c>
      <c r="U4891" s="73" t="str">
        <f>HYPERLINK(_xlfn.XLOOKUP(I4891,LEGEND!B:B,LEGEND!I:I))</f>
        <v>https://milwaukee-media-images.s3.amazonaws.com/hi/48224512--Hero_1.jpg</v>
      </c>
      <c r="V4891" s="51" t="s">
        <v>22809</v>
      </c>
      <c r="W4891" s="63" t="s">
        <v>2678</v>
      </c>
      <c r="X4891" s="64">
        <v>94</v>
      </c>
      <c r="Y4891" s="64">
        <v>289</v>
      </c>
      <c r="Z4891" s="64">
        <v>29</v>
      </c>
      <c r="AA4891" s="84">
        <v>0.42499999999999999</v>
      </c>
      <c r="AB4891" s="85">
        <v>1</v>
      </c>
      <c r="AC4891" s="85">
        <v>1</v>
      </c>
    </row>
    <row r="4892" spans="1:29" ht="25.5">
      <c r="A4892" s="1"/>
      <c r="B4892" s="6" t="s">
        <v>9969</v>
      </c>
      <c r="C4892" s="6" t="s">
        <v>8778</v>
      </c>
      <c r="D4892" s="6" t="s">
        <v>9970</v>
      </c>
      <c r="E4892" s="49" t="s">
        <v>2833</v>
      </c>
      <c r="F4892" s="6" t="s">
        <v>9971</v>
      </c>
      <c r="G4892" s="6" t="s">
        <v>60</v>
      </c>
      <c r="H4892" s="6" t="s">
        <v>60</v>
      </c>
      <c r="I4892" s="60" t="s">
        <v>22810</v>
      </c>
      <c r="J4892" s="49" t="s">
        <v>22811</v>
      </c>
      <c r="K4892" s="6" t="s">
        <v>22812</v>
      </c>
      <c r="L4892" s="29">
        <f>IF($J$6="с учетом НДС",VLOOKUP(I4892,LEGEND!B:E,4,0)*(1-M4892),VLOOKUP(I4892,LEGEND!B:E,4,0)*(1-M4892)/1.2)</f>
        <v>2520</v>
      </c>
      <c r="M4892" s="57">
        <f>IF(AND(B4892&lt;&gt;"1_Электроинструмент",B4892&lt;&gt;"2_Садовая техника"),$J$5,IF($J$4&lt;=20%,$J$4,IFERROR(VLOOKUP(S4892,LEGEND!$L$2:$M$5,2,FALSE),$J$4)))</f>
        <v>0</v>
      </c>
      <c r="N4892" s="48" t="s">
        <v>60</v>
      </c>
      <c r="O4892" s="6" t="s">
        <v>60</v>
      </c>
      <c r="P4892" s="49" t="s">
        <v>66</v>
      </c>
      <c r="Q4892" s="49" t="s">
        <v>67</v>
      </c>
      <c r="R4892" s="6" t="s">
        <v>60</v>
      </c>
      <c r="S4892" s="49" t="s">
        <v>60</v>
      </c>
      <c r="T4892" s="73" t="str">
        <f>IF(_xlfn.XLOOKUP(I4892,LEGEND!B:B,LEGEND!H:H)&lt;&gt;"-",HYPERLINK(_xlfn.XLOOKUP(I4892,LEGEND!B:B,LEGEND!H:H),"link"),_xlfn.XLOOKUP(I4892,LEGEND!B:B,LEGEND!H:H))</f>
        <v>link</v>
      </c>
      <c r="U4892" s="73" t="str">
        <f>HYPERLINK(_xlfn.XLOOKUP(I4892,LEGEND!B:B,LEGEND!I:I))</f>
        <v>https://milwaukee-media-images.s3.amazonaws.com/hi/48224522--Hero_1.jpg</v>
      </c>
      <c r="V4892" s="51" t="s">
        <v>22813</v>
      </c>
      <c r="W4892" s="63" t="s">
        <v>2678</v>
      </c>
      <c r="X4892" s="64">
        <v>94</v>
      </c>
      <c r="Y4892" s="64">
        <v>289</v>
      </c>
      <c r="Z4892" s="64">
        <v>29</v>
      </c>
      <c r="AA4892" s="84">
        <v>0.42499999999999999</v>
      </c>
      <c r="AB4892" s="85">
        <v>1</v>
      </c>
      <c r="AC4892" s="85">
        <v>1</v>
      </c>
    </row>
    <row r="4893" spans="1:29" ht="25.5">
      <c r="A4893" s="1"/>
      <c r="B4893" s="6" t="s">
        <v>9969</v>
      </c>
      <c r="C4893" s="6" t="s">
        <v>8778</v>
      </c>
      <c r="D4893" s="6" t="s">
        <v>9970</v>
      </c>
      <c r="E4893" s="49" t="s">
        <v>2833</v>
      </c>
      <c r="F4893" s="6" t="s">
        <v>9971</v>
      </c>
      <c r="G4893" s="6" t="s">
        <v>60</v>
      </c>
      <c r="H4893" s="6" t="s">
        <v>60</v>
      </c>
      <c r="I4893" s="60" t="s">
        <v>22814</v>
      </c>
      <c r="J4893" s="49" t="s">
        <v>22815</v>
      </c>
      <c r="K4893" s="6" t="s">
        <v>22816</v>
      </c>
      <c r="L4893" s="29">
        <f>IF($J$6="с учетом НДС",VLOOKUP(I4893,LEGEND!B:E,4,0)*(1-M4893),VLOOKUP(I4893,LEGEND!B:E,4,0)*(1-M4893)/1.2)</f>
        <v>2530</v>
      </c>
      <c r="M4893" s="57">
        <f>IF(AND(B4893&lt;&gt;"1_Электроинструмент",B4893&lt;&gt;"2_Садовая техника"),$J$5,IF($J$4&lt;=20%,$J$4,IFERROR(VLOOKUP(S4893,LEGEND!$L$2:$M$5,2,FALSE),$J$4)))</f>
        <v>0</v>
      </c>
      <c r="N4893" s="48" t="s">
        <v>60</v>
      </c>
      <c r="O4893" s="6" t="s">
        <v>60</v>
      </c>
      <c r="P4893" s="49" t="s">
        <v>66</v>
      </c>
      <c r="Q4893" s="49" t="s">
        <v>67</v>
      </c>
      <c r="R4893" s="6" t="s">
        <v>60</v>
      </c>
      <c r="S4893" s="49" t="s">
        <v>60</v>
      </c>
      <c r="T4893" s="73" t="str">
        <f>IF(_xlfn.XLOOKUP(I4893,LEGEND!B:B,LEGEND!H:H)&lt;&gt;"-",HYPERLINK(_xlfn.XLOOKUP(I4893,LEGEND!B:B,LEGEND!H:H),"link"),_xlfn.XLOOKUP(I4893,LEGEND!B:B,LEGEND!H:H))</f>
        <v>link</v>
      </c>
      <c r="U4893" s="73" t="str">
        <f>HYPERLINK(_xlfn.XLOOKUP(I4893,LEGEND!B:B,LEGEND!I:I))</f>
        <v>https://milwaukee-media-images.s3.amazonaws.com/hi/48224537--Hero_1.jpg</v>
      </c>
      <c r="V4893" s="51" t="s">
        <v>22817</v>
      </c>
      <c r="W4893" s="63" t="s">
        <v>2678</v>
      </c>
      <c r="X4893" s="64">
        <v>94</v>
      </c>
      <c r="Y4893" s="64">
        <v>331</v>
      </c>
      <c r="Z4893" s="64">
        <v>29</v>
      </c>
      <c r="AA4893" s="84">
        <v>0.51</v>
      </c>
      <c r="AB4893" s="85">
        <v>1</v>
      </c>
      <c r="AC4893" s="85">
        <v>1</v>
      </c>
    </row>
    <row r="4894" spans="1:29" ht="25.5">
      <c r="A4894" s="1"/>
      <c r="B4894" s="6" t="s">
        <v>9969</v>
      </c>
      <c r="C4894" s="6" t="s">
        <v>8778</v>
      </c>
      <c r="D4894" s="6" t="s">
        <v>9970</v>
      </c>
      <c r="E4894" s="49" t="s">
        <v>2833</v>
      </c>
      <c r="F4894" s="6" t="s">
        <v>9971</v>
      </c>
      <c r="G4894" s="6" t="s">
        <v>60</v>
      </c>
      <c r="H4894" s="6" t="s">
        <v>60</v>
      </c>
      <c r="I4894" s="60" t="s">
        <v>22818</v>
      </c>
      <c r="J4894" s="49" t="s">
        <v>22819</v>
      </c>
      <c r="K4894" s="6" t="s">
        <v>22820</v>
      </c>
      <c r="L4894" s="29">
        <f>IF($J$6="с учетом НДС",VLOOKUP(I4894,LEGEND!B:E,4,0)*(1-M4894),VLOOKUP(I4894,LEGEND!B:E,4,0)*(1-M4894)/1.2)</f>
        <v>3100</v>
      </c>
      <c r="M4894" s="57">
        <f>IF(AND(B4894&lt;&gt;"1_Электроинструмент",B4894&lt;&gt;"2_Садовая техника"),$J$5,IF($J$4&lt;=20%,$J$4,IFERROR(VLOOKUP(S4894,LEGEND!$L$2:$M$5,2,FALSE),$J$4)))</f>
        <v>0</v>
      </c>
      <c r="N4894" s="48" t="s">
        <v>60</v>
      </c>
      <c r="O4894" s="6" t="s">
        <v>60</v>
      </c>
      <c r="P4894" s="49" t="s">
        <v>66</v>
      </c>
      <c r="Q4894" s="49" t="s">
        <v>67</v>
      </c>
      <c r="R4894" s="6" t="s">
        <v>60</v>
      </c>
      <c r="S4894" s="49" t="s">
        <v>60</v>
      </c>
      <c r="T4894" s="73" t="str">
        <f>IF(_xlfn.XLOOKUP(I4894,LEGEND!B:B,LEGEND!H:H)&lt;&gt;"-",HYPERLINK(_xlfn.XLOOKUP(I4894,LEGEND!B:B,LEGEND!H:H),"link"),_xlfn.XLOOKUP(I4894,LEGEND!B:B,LEGEND!H:H))</f>
        <v>link</v>
      </c>
      <c r="U4894" s="73" t="str">
        <f>HYPERLINK(_xlfn.XLOOKUP(I4894,LEGEND!B:B,LEGEND!I:I))</f>
        <v>https://milwaukee-media-images.s3.amazonaws.com/hi/48224538--Hero_1.jpg</v>
      </c>
      <c r="V4894" s="51" t="s">
        <v>22821</v>
      </c>
      <c r="W4894" s="63" t="s">
        <v>2678</v>
      </c>
      <c r="X4894" s="64">
        <v>119</v>
      </c>
      <c r="Y4894" s="64">
        <v>289</v>
      </c>
      <c r="Z4894" s="64">
        <v>34</v>
      </c>
      <c r="AA4894" s="84">
        <v>0.5</v>
      </c>
      <c r="AB4894" s="85">
        <v>1</v>
      </c>
      <c r="AC4894" s="85">
        <v>1</v>
      </c>
    </row>
    <row r="4895" spans="1:29" ht="25.5">
      <c r="A4895" s="1"/>
      <c r="B4895" s="6" t="s">
        <v>9969</v>
      </c>
      <c r="C4895" s="6" t="s">
        <v>8778</v>
      </c>
      <c r="D4895" s="6" t="s">
        <v>9970</v>
      </c>
      <c r="E4895" s="49" t="s">
        <v>2833</v>
      </c>
      <c r="F4895" s="6" t="s">
        <v>9971</v>
      </c>
      <c r="G4895" s="6" t="s">
        <v>60</v>
      </c>
      <c r="H4895" s="6" t="s">
        <v>60</v>
      </c>
      <c r="I4895" s="60" t="s">
        <v>22822</v>
      </c>
      <c r="J4895" s="49" t="s">
        <v>22823</v>
      </c>
      <c r="K4895" s="6" t="s">
        <v>22824</v>
      </c>
      <c r="L4895" s="29">
        <f>IF($J$6="с учетом НДС",VLOOKUP(I4895,LEGEND!B:E,4,0)*(1-M4895),VLOOKUP(I4895,LEGEND!B:E,4,0)*(1-M4895)/1.2)</f>
        <v>4300</v>
      </c>
      <c r="M4895" s="57">
        <f>IF(AND(B4895&lt;&gt;"1_Электроинструмент",B4895&lt;&gt;"2_Садовая техника"),$J$5,IF($J$4&lt;=20%,$J$4,IFERROR(VLOOKUP(S4895,LEGEND!$L$2:$M$5,2,FALSE),$J$4)))</f>
        <v>0</v>
      </c>
      <c r="N4895" s="48" t="s">
        <v>60</v>
      </c>
      <c r="O4895" s="6" t="s">
        <v>60</v>
      </c>
      <c r="P4895" s="49" t="s">
        <v>66</v>
      </c>
      <c r="Q4895" s="49" t="s">
        <v>67</v>
      </c>
      <c r="R4895" s="6" t="s">
        <v>60</v>
      </c>
      <c r="S4895" s="49" t="s">
        <v>60</v>
      </c>
      <c r="T4895" s="73" t="str">
        <f>IF(_xlfn.XLOOKUP(I4895,LEGEND!B:B,LEGEND!H:H)&lt;&gt;"-",HYPERLINK(_xlfn.XLOOKUP(I4895,LEGEND!B:B,LEGEND!H:H),"link"),_xlfn.XLOOKUP(I4895,LEGEND!B:B,LEGEND!H:H))</f>
        <v>link</v>
      </c>
      <c r="U4895" s="73" t="str">
        <f>HYPERLINK(_xlfn.XLOOKUP(I4895,LEGEND!B:B,LEGEND!I:I))</f>
        <v>https://milwaukee-media-images.s3.amazonaws.com/hi/48224533--Hero_1.jpg</v>
      </c>
      <c r="V4895" s="51" t="s">
        <v>22825</v>
      </c>
      <c r="W4895" s="63" t="s">
        <v>71</v>
      </c>
      <c r="X4895" s="64">
        <v>267</v>
      </c>
      <c r="Y4895" s="64">
        <v>299</v>
      </c>
      <c r="Z4895" s="64">
        <v>29</v>
      </c>
      <c r="AA4895" s="84">
        <v>1.24</v>
      </c>
      <c r="AB4895" s="85">
        <v>3</v>
      </c>
      <c r="AC4895" s="85">
        <v>1</v>
      </c>
    </row>
    <row r="4896" spans="1:29" ht="25.5">
      <c r="A4896" s="1"/>
      <c r="B4896" s="6" t="s">
        <v>9969</v>
      </c>
      <c r="C4896" s="6" t="s">
        <v>8778</v>
      </c>
      <c r="D4896" s="6" t="s">
        <v>9970</v>
      </c>
      <c r="E4896" s="49" t="s">
        <v>24184</v>
      </c>
      <c r="F4896" s="6" t="s">
        <v>9971</v>
      </c>
      <c r="G4896" s="6" t="s">
        <v>60</v>
      </c>
      <c r="H4896" s="6" t="s">
        <v>60</v>
      </c>
      <c r="I4896" s="60" t="s">
        <v>24185</v>
      </c>
      <c r="J4896" s="49" t="s">
        <v>24186</v>
      </c>
      <c r="K4896" s="6" t="s">
        <v>24187</v>
      </c>
      <c r="L4896" s="29">
        <f>IF($J$6="с учетом НДС",VLOOKUP(I4896,LEGEND!B:E,4,0)*(1-M4896),VLOOKUP(I4896,LEGEND!B:E,4,0)*(1-M4896)/1.2)</f>
        <v>2860</v>
      </c>
      <c r="M4896" s="57">
        <f>IF(AND(B4896&lt;&gt;"1_Электроинструмент",B4896&lt;&gt;"2_Садовая техника"),$J$5,IF($J$4&lt;=20%,$J$4,IFERROR(VLOOKUP(S4896,LEGEND!$L$2:$M$5,2,FALSE),$J$4)))</f>
        <v>0</v>
      </c>
      <c r="N4896" s="48" t="s">
        <v>60</v>
      </c>
      <c r="O4896" s="6" t="s">
        <v>60</v>
      </c>
      <c r="P4896" s="49" t="s">
        <v>1556</v>
      </c>
      <c r="Q4896" s="49" t="s">
        <v>473</v>
      </c>
      <c r="R4896" s="6" t="s">
        <v>60</v>
      </c>
      <c r="S4896" s="49" t="s">
        <v>60</v>
      </c>
      <c r="T4896" s="73" t="str">
        <f>IF(_xlfn.XLOOKUP(I4896,LEGEND!B:B,LEGEND!H:H)&lt;&gt;"-",HYPERLINK(_xlfn.XLOOKUP(I4896,LEGEND!B:B,LEGEND!H:H),"link"),_xlfn.XLOOKUP(I4896,LEGEND!B:B,LEGEND!H:H))</f>
        <v>-</v>
      </c>
      <c r="U4896" s="73" t="str">
        <f>HYPERLINK(_xlfn.XLOOKUP(I4896,LEGEND!B:B,LEGEND!I:I))</f>
        <v>-</v>
      </c>
      <c r="V4896" s="51" t="s">
        <v>24188</v>
      </c>
      <c r="W4896" s="63" t="s">
        <v>2678</v>
      </c>
      <c r="X4896" s="64">
        <v>85</v>
      </c>
      <c r="Y4896" s="64">
        <v>110</v>
      </c>
      <c r="Z4896" s="64">
        <v>370</v>
      </c>
      <c r="AA4896" s="84">
        <v>0.53500000000000003</v>
      </c>
      <c r="AB4896" s="85">
        <v>1</v>
      </c>
      <c r="AC4896" s="85">
        <v>1</v>
      </c>
    </row>
    <row r="4897" spans="1:29" ht="25.5">
      <c r="A4897" s="1"/>
      <c r="B4897" s="6" t="s">
        <v>9969</v>
      </c>
      <c r="C4897" s="6" t="s">
        <v>8778</v>
      </c>
      <c r="D4897" s="6" t="s">
        <v>9970</v>
      </c>
      <c r="E4897" s="49" t="s">
        <v>22826</v>
      </c>
      <c r="F4897" s="6" t="s">
        <v>9971</v>
      </c>
      <c r="G4897" s="6" t="s">
        <v>60</v>
      </c>
      <c r="H4897" s="6" t="s">
        <v>60</v>
      </c>
      <c r="I4897" s="60" t="s">
        <v>22827</v>
      </c>
      <c r="J4897" s="49" t="s">
        <v>22828</v>
      </c>
      <c r="K4897" s="6" t="s">
        <v>22829</v>
      </c>
      <c r="L4897" s="29">
        <f>IF($J$6="с учетом НДС",VLOOKUP(I4897,LEGEND!B:E,4,0)*(1-M4897),VLOOKUP(I4897,LEGEND!B:E,4,0)*(1-M4897)/1.2)</f>
        <v>960</v>
      </c>
      <c r="M4897" s="57">
        <f>IF(AND(B4897&lt;&gt;"1_Электроинструмент",B4897&lt;&gt;"2_Садовая техника"),$J$5,IF($J$4&lt;=20%,$J$4,IFERROR(VLOOKUP(S4897,LEGEND!$L$2:$M$5,2,FALSE),$J$4)))</f>
        <v>0</v>
      </c>
      <c r="N4897" s="48" t="s">
        <v>60</v>
      </c>
      <c r="O4897" s="6" t="s">
        <v>60</v>
      </c>
      <c r="P4897" s="49" t="s">
        <v>66</v>
      </c>
      <c r="Q4897" s="49" t="s">
        <v>67</v>
      </c>
      <c r="R4897" s="6" t="s">
        <v>60</v>
      </c>
      <c r="S4897" s="49" t="s">
        <v>60</v>
      </c>
      <c r="T4897" s="73" t="str">
        <f>IF(_xlfn.XLOOKUP(I4897,LEGEND!B:B,LEGEND!H:H)&lt;&gt;"-",HYPERLINK(_xlfn.XLOOKUP(I4897,LEGEND!B:B,LEGEND!H:H),"link"),_xlfn.XLOOKUP(I4897,LEGEND!B:B,LEGEND!H:H))</f>
        <v>link</v>
      </c>
      <c r="U4897" s="73" t="str">
        <f>HYPERLINK(_xlfn.XLOOKUP(I4897,LEGEND!B:B,LEGEND!I:I))</f>
        <v>https://milwaukee-media-images.s3.amazonaws.com/hi/48224257--Hero_1.jpg</v>
      </c>
      <c r="V4897" s="51" t="s">
        <v>22830</v>
      </c>
      <c r="W4897" s="63" t="s">
        <v>2678</v>
      </c>
      <c r="X4897" s="64">
        <v>89</v>
      </c>
      <c r="Y4897" s="64">
        <v>89</v>
      </c>
      <c r="Z4897" s="64">
        <v>3</v>
      </c>
      <c r="AA4897" s="84">
        <v>1.4E-2</v>
      </c>
      <c r="AB4897" s="85">
        <v>3</v>
      </c>
      <c r="AC4897" s="85">
        <v>1</v>
      </c>
    </row>
    <row r="4898" spans="1:29" ht="25.5">
      <c r="A4898" s="1"/>
      <c r="B4898" s="6" t="s">
        <v>9969</v>
      </c>
      <c r="C4898" s="6" t="s">
        <v>8778</v>
      </c>
      <c r="D4898" s="6" t="s">
        <v>9970</v>
      </c>
      <c r="E4898" s="49" t="s">
        <v>22826</v>
      </c>
      <c r="F4898" s="6" t="s">
        <v>9971</v>
      </c>
      <c r="G4898" s="6" t="s">
        <v>60</v>
      </c>
      <c r="H4898" s="6" t="s">
        <v>60</v>
      </c>
      <c r="I4898" s="60" t="s">
        <v>22831</v>
      </c>
      <c r="J4898" s="49" t="s">
        <v>22832</v>
      </c>
      <c r="K4898" s="6" t="s">
        <v>22833</v>
      </c>
      <c r="L4898" s="29">
        <f>IF($J$6="с учетом НДС",VLOOKUP(I4898,LEGEND!B:E,4,0)*(1-M4898),VLOOKUP(I4898,LEGEND!B:E,4,0)*(1-M4898)/1.2)</f>
        <v>970</v>
      </c>
      <c r="M4898" s="57">
        <f>IF(AND(B4898&lt;&gt;"1_Электроинструмент",B4898&lt;&gt;"2_Садовая техника"),$J$5,IF($J$4&lt;=20%,$J$4,IFERROR(VLOOKUP(S4898,LEGEND!$L$2:$M$5,2,FALSE),$J$4)))</f>
        <v>0</v>
      </c>
      <c r="N4898" s="48" t="s">
        <v>60</v>
      </c>
      <c r="O4898" s="6" t="s">
        <v>60</v>
      </c>
      <c r="P4898" s="49" t="s">
        <v>66</v>
      </c>
      <c r="Q4898" s="49" t="s">
        <v>67</v>
      </c>
      <c r="R4898" s="6" t="s">
        <v>60</v>
      </c>
      <c r="S4898" s="49" t="s">
        <v>60</v>
      </c>
      <c r="T4898" s="73" t="str">
        <f>IF(_xlfn.XLOOKUP(I4898,LEGEND!B:B,LEGEND!H:H)&lt;&gt;"-",HYPERLINK(_xlfn.XLOOKUP(I4898,LEGEND!B:B,LEGEND!H:H),"link"),_xlfn.XLOOKUP(I4898,LEGEND!B:B,LEGEND!H:H))</f>
        <v>link</v>
      </c>
      <c r="U4898" s="73" t="str">
        <f>HYPERLINK(_xlfn.XLOOKUP(I4898,LEGEND!B:B,LEGEND!I:I))</f>
        <v>https://milwaukee-media-images.s3.amazonaws.com/hi/48224255--Hero_1.jpg</v>
      </c>
      <c r="V4898" s="51" t="s">
        <v>22834</v>
      </c>
      <c r="W4898" s="63" t="s">
        <v>2678</v>
      </c>
      <c r="X4898" s="64">
        <v>183</v>
      </c>
      <c r="Y4898" s="64">
        <v>68</v>
      </c>
      <c r="Z4898" s="64">
        <v>14</v>
      </c>
      <c r="AA4898" s="84">
        <v>3.2000000000000001E-2</v>
      </c>
      <c r="AB4898" s="85">
        <v>1</v>
      </c>
      <c r="AC4898" s="85">
        <v>1</v>
      </c>
    </row>
    <row r="4899" spans="1:29" ht="38.25">
      <c r="A4899" s="1"/>
      <c r="B4899" s="6" t="s">
        <v>9969</v>
      </c>
      <c r="C4899" s="6" t="s">
        <v>8778</v>
      </c>
      <c r="D4899" s="6" t="s">
        <v>9970</v>
      </c>
      <c r="E4899" s="49" t="s">
        <v>10108</v>
      </c>
      <c r="F4899" s="6" t="s">
        <v>60</v>
      </c>
      <c r="G4899" s="6" t="s">
        <v>60</v>
      </c>
      <c r="H4899" s="6" t="s">
        <v>60</v>
      </c>
      <c r="I4899" s="60" t="s">
        <v>10109</v>
      </c>
      <c r="J4899" s="49" t="s">
        <v>10110</v>
      </c>
      <c r="K4899" s="6" t="s">
        <v>10111</v>
      </c>
      <c r="L4899" s="29">
        <f>IF($J$6="с учетом НДС",VLOOKUP(I4899,LEGEND!B:E,4,0)*(1-M4899),VLOOKUP(I4899,LEGEND!B:E,4,0)*(1-M4899)/1.2)</f>
        <v>650</v>
      </c>
      <c r="M4899" s="57">
        <f>IF(AND(B4899&lt;&gt;"1_Электроинструмент",B4899&lt;&gt;"2_Садовая техника"),$J$5,IF($J$4&lt;=20%,$J$4,IFERROR(VLOOKUP(S4899,LEGEND!$L$2:$M$5,2,FALSE),$J$4)))</f>
        <v>0</v>
      </c>
      <c r="N4899" s="48" t="s">
        <v>60</v>
      </c>
      <c r="O4899" s="6" t="s">
        <v>42</v>
      </c>
      <c r="P4899" s="49" t="s">
        <v>66</v>
      </c>
      <c r="Q4899" s="49" t="s">
        <v>473</v>
      </c>
      <c r="R4899" s="6" t="s">
        <v>60</v>
      </c>
      <c r="S4899" s="49" t="s">
        <v>60</v>
      </c>
      <c r="T4899" s="73" t="str">
        <f>IF(_xlfn.XLOOKUP(I4899,LEGEND!B:B,LEGEND!H:H)&lt;&gt;"-",HYPERLINK(_xlfn.XLOOKUP(I4899,LEGEND!B:B,LEGEND!H:H),"link"),_xlfn.XLOOKUP(I4899,LEGEND!B:B,LEGEND!H:H))</f>
        <v>-</v>
      </c>
      <c r="U4899" s="73" t="str">
        <f>HYPERLINK(_xlfn.XLOOKUP(I4899,LEGEND!B:B,LEGEND!I:I))</f>
        <v>-</v>
      </c>
      <c r="V4899" s="51" t="s">
        <v>10112</v>
      </c>
      <c r="W4899" s="63" t="s">
        <v>71</v>
      </c>
      <c r="X4899" s="64">
        <v>192</v>
      </c>
      <c r="Y4899" s="64">
        <v>78</v>
      </c>
      <c r="Z4899" s="64">
        <v>15</v>
      </c>
      <c r="AA4899" s="84">
        <v>0.31</v>
      </c>
      <c r="AB4899" s="85">
        <v>10</v>
      </c>
      <c r="AC4899" s="85">
        <v>1</v>
      </c>
    </row>
    <row r="4900" spans="1:29" ht="38.25">
      <c r="A4900" s="1"/>
      <c r="B4900" s="6" t="s">
        <v>9969</v>
      </c>
      <c r="C4900" s="6" t="s">
        <v>8778</v>
      </c>
      <c r="D4900" s="6" t="s">
        <v>9970</v>
      </c>
      <c r="E4900" s="49" t="s">
        <v>10108</v>
      </c>
      <c r="F4900" s="6" t="s">
        <v>60</v>
      </c>
      <c r="G4900" s="6" t="s">
        <v>60</v>
      </c>
      <c r="H4900" s="6" t="s">
        <v>60</v>
      </c>
      <c r="I4900" s="60" t="s">
        <v>10113</v>
      </c>
      <c r="J4900" s="49" t="s">
        <v>10114</v>
      </c>
      <c r="K4900" s="6" t="s">
        <v>10115</v>
      </c>
      <c r="L4900" s="29">
        <f>IF($J$6="с учетом НДС",VLOOKUP(I4900,LEGEND!B:E,4,0)*(1-M4900),VLOOKUP(I4900,LEGEND!B:E,4,0)*(1-M4900)/1.2)</f>
        <v>880</v>
      </c>
      <c r="M4900" s="57">
        <f>IF(AND(B4900&lt;&gt;"1_Электроинструмент",B4900&lt;&gt;"2_Садовая техника"),$J$5,IF($J$4&lt;=20%,$J$4,IFERROR(VLOOKUP(S4900,LEGEND!$L$2:$M$5,2,FALSE),$J$4)))</f>
        <v>0</v>
      </c>
      <c r="N4900" s="48" t="s">
        <v>60</v>
      </c>
      <c r="O4900" s="6" t="s">
        <v>42</v>
      </c>
      <c r="P4900" s="49" t="s">
        <v>66</v>
      </c>
      <c r="Q4900" s="49" t="s">
        <v>473</v>
      </c>
      <c r="R4900" s="6" t="s">
        <v>60</v>
      </c>
      <c r="S4900" s="49" t="s">
        <v>60</v>
      </c>
      <c r="T4900" s="73" t="str">
        <f>IF(_xlfn.XLOOKUP(I4900,LEGEND!B:B,LEGEND!H:H)&lt;&gt;"-",HYPERLINK(_xlfn.XLOOKUP(I4900,LEGEND!B:B,LEGEND!H:H),"link"),_xlfn.XLOOKUP(I4900,LEGEND!B:B,LEGEND!H:H))</f>
        <v>-</v>
      </c>
      <c r="U4900" s="73" t="str">
        <f>HYPERLINK(_xlfn.XLOOKUP(I4900,LEGEND!B:B,LEGEND!I:I))</f>
        <v>-</v>
      </c>
      <c r="V4900" s="51" t="s">
        <v>10116</v>
      </c>
      <c r="W4900" s="63" t="s">
        <v>71</v>
      </c>
      <c r="X4900" s="64">
        <v>218</v>
      </c>
      <c r="Y4900" s="64">
        <v>78</v>
      </c>
      <c r="Z4900" s="64">
        <v>15</v>
      </c>
      <c r="AA4900" s="84">
        <v>0.61</v>
      </c>
      <c r="AB4900" s="85">
        <v>10</v>
      </c>
      <c r="AC4900" s="85">
        <v>1</v>
      </c>
    </row>
    <row r="4901" spans="1:29" ht="38.25">
      <c r="A4901" s="1"/>
      <c r="B4901" s="6" t="s">
        <v>9969</v>
      </c>
      <c r="C4901" s="6" t="s">
        <v>8778</v>
      </c>
      <c r="D4901" s="6" t="s">
        <v>9970</v>
      </c>
      <c r="E4901" s="49" t="s">
        <v>10108</v>
      </c>
      <c r="F4901" s="6" t="s">
        <v>60</v>
      </c>
      <c r="G4901" s="6" t="s">
        <v>60</v>
      </c>
      <c r="H4901" s="6" t="s">
        <v>60</v>
      </c>
      <c r="I4901" s="60" t="s">
        <v>10117</v>
      </c>
      <c r="J4901" s="49" t="s">
        <v>10118</v>
      </c>
      <c r="K4901" s="6" t="s">
        <v>10119</v>
      </c>
      <c r="L4901" s="29">
        <f>IF($J$6="с учетом НДС",VLOOKUP(I4901,LEGEND!B:E,4,0)*(1-M4901),VLOOKUP(I4901,LEGEND!B:E,4,0)*(1-M4901)/1.2)</f>
        <v>1260</v>
      </c>
      <c r="M4901" s="57">
        <f>IF(AND(B4901&lt;&gt;"1_Электроинструмент",B4901&lt;&gt;"2_Садовая техника"),$J$5,IF($J$4&lt;=20%,$J$4,IFERROR(VLOOKUP(S4901,LEGEND!$L$2:$M$5,2,FALSE),$J$4)))</f>
        <v>0</v>
      </c>
      <c r="N4901" s="48" t="s">
        <v>60</v>
      </c>
      <c r="O4901" s="6" t="s">
        <v>42</v>
      </c>
      <c r="P4901" s="49" t="s">
        <v>66</v>
      </c>
      <c r="Q4901" s="49" t="s">
        <v>473</v>
      </c>
      <c r="R4901" s="6" t="s">
        <v>60</v>
      </c>
      <c r="S4901" s="49" t="s">
        <v>60</v>
      </c>
      <c r="T4901" s="73" t="str">
        <f>IF(_xlfn.XLOOKUP(I4901,LEGEND!B:B,LEGEND!H:H)&lt;&gt;"-",HYPERLINK(_xlfn.XLOOKUP(I4901,LEGEND!B:B,LEGEND!H:H),"link"),_xlfn.XLOOKUP(I4901,LEGEND!B:B,LEGEND!H:H))</f>
        <v>-</v>
      </c>
      <c r="U4901" s="73" t="str">
        <f>HYPERLINK(_xlfn.XLOOKUP(I4901,LEGEND!B:B,LEGEND!I:I))</f>
        <v>-</v>
      </c>
      <c r="V4901" s="51" t="s">
        <v>10120</v>
      </c>
      <c r="W4901" s="63" t="s">
        <v>71</v>
      </c>
      <c r="X4901" s="64">
        <v>255</v>
      </c>
      <c r="Y4901" s="64">
        <v>90</v>
      </c>
      <c r="Z4901" s="64">
        <v>15</v>
      </c>
      <c r="AA4901" s="84">
        <v>0.81</v>
      </c>
      <c r="AB4901" s="85">
        <v>10</v>
      </c>
      <c r="AC4901" s="85">
        <v>1</v>
      </c>
    </row>
    <row r="4902" spans="1:29" ht="25.5">
      <c r="A4902" s="1"/>
      <c r="B4902" s="6" t="s">
        <v>9969</v>
      </c>
      <c r="C4902" s="6" t="s">
        <v>8778</v>
      </c>
      <c r="D4902" s="6" t="s">
        <v>9970</v>
      </c>
      <c r="E4902" s="49" t="s">
        <v>10108</v>
      </c>
      <c r="F4902" s="6" t="s">
        <v>60</v>
      </c>
      <c r="G4902" s="6" t="s">
        <v>60</v>
      </c>
      <c r="H4902" s="6" t="s">
        <v>60</v>
      </c>
      <c r="I4902" s="60" t="s">
        <v>24381</v>
      </c>
      <c r="J4902" s="49" t="s">
        <v>24382</v>
      </c>
      <c r="K4902" s="6" t="s">
        <v>24383</v>
      </c>
      <c r="L4902" s="29">
        <f>IF($J$6="с учетом НДС",VLOOKUP(I4902,LEGEND!B:E,4,0)*(1-M4902),VLOOKUP(I4902,LEGEND!B:E,4,0)*(1-M4902)/1.2)</f>
        <v>18000</v>
      </c>
      <c r="M4902" s="57">
        <f>IF(AND(B4902&lt;&gt;"1_Электроинструмент",B4902&lt;&gt;"2_Садовая техника"),$J$5,IF($J$4&lt;=20%,$J$4,IFERROR(VLOOKUP(S4902,LEGEND!$L$2:$M$5,2,FALSE),$J$4)))</f>
        <v>0</v>
      </c>
      <c r="N4902" s="48" t="s">
        <v>60</v>
      </c>
      <c r="O4902" s="6" t="s">
        <v>60</v>
      </c>
      <c r="P4902" s="49" t="s">
        <v>1556</v>
      </c>
      <c r="Q4902" s="49" t="s">
        <v>473</v>
      </c>
      <c r="R4902" s="6" t="s">
        <v>60</v>
      </c>
      <c r="S4902" s="49" t="s">
        <v>60</v>
      </c>
      <c r="T4902" s="73" t="str">
        <f>IF(_xlfn.XLOOKUP(I4902,LEGEND!B:B,LEGEND!H:H)&lt;&gt;"-",HYPERLINK(_xlfn.XLOOKUP(I4902,LEGEND!B:B,LEGEND!H:H),"link"),_xlfn.XLOOKUP(I4902,LEGEND!B:B,LEGEND!H:H))</f>
        <v>-</v>
      </c>
      <c r="U4902" s="73" t="str">
        <f>HYPERLINK(_xlfn.XLOOKUP(I4902,LEGEND!B:B,LEGEND!I:I))</f>
        <v>-</v>
      </c>
      <c r="V4902" s="51" t="s">
        <v>24384</v>
      </c>
      <c r="W4902" s="63" t="s">
        <v>71</v>
      </c>
      <c r="X4902" s="64">
        <v>295</v>
      </c>
      <c r="Y4902" s="64">
        <v>215</v>
      </c>
      <c r="Z4902" s="64">
        <v>266</v>
      </c>
      <c r="AA4902" s="84">
        <v>2.5059999999999998</v>
      </c>
      <c r="AB4902" s="85">
        <v>1</v>
      </c>
      <c r="AC4902" s="85">
        <v>1</v>
      </c>
    </row>
    <row r="4903" spans="1:29" ht="25.5">
      <c r="A4903" s="1"/>
      <c r="B4903" s="6" t="s">
        <v>9969</v>
      </c>
      <c r="C4903" s="6" t="s">
        <v>8778</v>
      </c>
      <c r="D4903" s="6" t="s">
        <v>9970</v>
      </c>
      <c r="E4903" s="49" t="s">
        <v>10108</v>
      </c>
      <c r="F4903" s="6" t="s">
        <v>9971</v>
      </c>
      <c r="G4903" s="6" t="s">
        <v>60</v>
      </c>
      <c r="H4903" s="6" t="s">
        <v>60</v>
      </c>
      <c r="I4903" s="60" t="s">
        <v>22835</v>
      </c>
      <c r="J4903" s="49" t="s">
        <v>22836</v>
      </c>
      <c r="K4903" s="6" t="s">
        <v>22837</v>
      </c>
      <c r="L4903" s="29">
        <f>IF($J$6="с учетом НДС",VLOOKUP(I4903,LEGEND!B:E,4,0)*(1-M4903),VLOOKUP(I4903,LEGEND!B:E,4,0)*(1-M4903)/1.2)</f>
        <v>130</v>
      </c>
      <c r="M4903" s="57">
        <f>IF(AND(B4903&lt;&gt;"1_Электроинструмент",B4903&lt;&gt;"2_Садовая техника"),$J$5,IF($J$4&lt;=20%,$J$4,IFERROR(VLOOKUP(S4903,LEGEND!$L$2:$M$5,2,FALSE),$J$4)))</f>
        <v>0</v>
      </c>
      <c r="N4903" s="48" t="s">
        <v>60</v>
      </c>
      <c r="O4903" s="6" t="s">
        <v>60</v>
      </c>
      <c r="P4903" s="49" t="s">
        <v>66</v>
      </c>
      <c r="Q4903" s="49" t="s">
        <v>67</v>
      </c>
      <c r="R4903" s="6" t="s">
        <v>60</v>
      </c>
      <c r="S4903" s="49" t="s">
        <v>60</v>
      </c>
      <c r="T4903" s="73" t="str">
        <f>IF(_xlfn.XLOOKUP(I4903,LEGEND!B:B,LEGEND!H:H)&lt;&gt;"-",HYPERLINK(_xlfn.XLOOKUP(I4903,LEGEND!B:B,LEGEND!H:H),"link"),_xlfn.XLOOKUP(I4903,LEGEND!B:B,LEGEND!H:H))</f>
        <v>link</v>
      </c>
      <c r="U4903" s="73" t="str">
        <f>HYPERLINK(_xlfn.XLOOKUP(I4903,LEGEND!B:B,LEGEND!I:I))</f>
        <v>https://milwaukee-media-images.s3.amazonaws.com/hi/48221905--Hero_1.jpg</v>
      </c>
      <c r="V4903" s="51" t="s">
        <v>22838</v>
      </c>
      <c r="W4903" s="63" t="s">
        <v>3437</v>
      </c>
      <c r="X4903" s="64">
        <v>150</v>
      </c>
      <c r="Y4903" s="64">
        <v>48</v>
      </c>
      <c r="Z4903" s="64">
        <v>10</v>
      </c>
      <c r="AA4903" s="84">
        <v>2.1999999999999999E-2</v>
      </c>
      <c r="AB4903" s="85">
        <v>5</v>
      </c>
      <c r="AC4903" s="85">
        <v>1</v>
      </c>
    </row>
    <row r="4904" spans="1:29" ht="25.5">
      <c r="A4904" s="1"/>
      <c r="B4904" s="6" t="s">
        <v>9969</v>
      </c>
      <c r="C4904" s="6" t="s">
        <v>8778</v>
      </c>
      <c r="D4904" s="6" t="s">
        <v>9970</v>
      </c>
      <c r="E4904" s="49" t="s">
        <v>10108</v>
      </c>
      <c r="F4904" s="6" t="s">
        <v>9971</v>
      </c>
      <c r="G4904" s="6" t="s">
        <v>60</v>
      </c>
      <c r="H4904" s="6" t="s">
        <v>60</v>
      </c>
      <c r="I4904" s="60" t="s">
        <v>22839</v>
      </c>
      <c r="J4904" s="49" t="s">
        <v>22840</v>
      </c>
      <c r="K4904" s="6" t="s">
        <v>22841</v>
      </c>
      <c r="L4904" s="29">
        <f>IF($J$6="с учетом НДС",VLOOKUP(I4904,LEGEND!B:E,4,0)*(1-M4904),VLOOKUP(I4904,LEGEND!B:E,4,0)*(1-M4904)/1.2)</f>
        <v>148</v>
      </c>
      <c r="M4904" s="57">
        <f>IF(AND(B4904&lt;&gt;"1_Электроинструмент",B4904&lt;&gt;"2_Садовая техника"),$J$5,IF($J$4&lt;=20%,$J$4,IFERROR(VLOOKUP(S4904,LEGEND!$L$2:$M$5,2,FALSE),$J$4)))</f>
        <v>0</v>
      </c>
      <c r="N4904" s="48" t="s">
        <v>60</v>
      </c>
      <c r="O4904" s="6" t="s">
        <v>60</v>
      </c>
      <c r="P4904" s="49" t="s">
        <v>66</v>
      </c>
      <c r="Q4904" s="49" t="s">
        <v>67</v>
      </c>
      <c r="R4904" s="6" t="s">
        <v>60</v>
      </c>
      <c r="S4904" s="49" t="s">
        <v>60</v>
      </c>
      <c r="T4904" s="73" t="str">
        <f>IF(_xlfn.XLOOKUP(I4904,LEGEND!B:B,LEGEND!H:H)&lt;&gt;"-",HYPERLINK(_xlfn.XLOOKUP(I4904,LEGEND!B:B,LEGEND!H:H),"link"),_xlfn.XLOOKUP(I4904,LEGEND!B:B,LEGEND!H:H))</f>
        <v>link</v>
      </c>
      <c r="U4904" s="73" t="str">
        <f>HYPERLINK(_xlfn.XLOOKUP(I4904,LEGEND!B:B,LEGEND!I:I))</f>
        <v>https://milwaukee-media-images.s3.amazonaws.com/hi/48221934--Hero_1.jpg</v>
      </c>
      <c r="V4904" s="51" t="s">
        <v>22842</v>
      </c>
      <c r="W4904" s="63" t="s">
        <v>3437</v>
      </c>
      <c r="X4904" s="64">
        <v>150</v>
      </c>
      <c r="Y4904" s="64">
        <v>48</v>
      </c>
      <c r="Z4904" s="64">
        <v>13</v>
      </c>
      <c r="AA4904" s="84">
        <v>4.4999999999999998E-2</v>
      </c>
      <c r="AB4904" s="85">
        <v>5</v>
      </c>
      <c r="AC4904" s="85">
        <v>1</v>
      </c>
    </row>
    <row r="4905" spans="1:29" ht="25.5">
      <c r="A4905" s="1"/>
      <c r="B4905" s="6" t="s">
        <v>9969</v>
      </c>
      <c r="C4905" s="6" t="s">
        <v>8778</v>
      </c>
      <c r="D4905" s="6" t="s">
        <v>9970</v>
      </c>
      <c r="E4905" s="49" t="s">
        <v>10108</v>
      </c>
      <c r="F4905" s="6" t="s">
        <v>9971</v>
      </c>
      <c r="G4905" s="6" t="s">
        <v>60</v>
      </c>
      <c r="H4905" s="6" t="s">
        <v>60</v>
      </c>
      <c r="I4905" s="60" t="s">
        <v>22843</v>
      </c>
      <c r="J4905" s="49" t="s">
        <v>22844</v>
      </c>
      <c r="K4905" s="6" t="s">
        <v>22845</v>
      </c>
      <c r="L4905" s="29">
        <f>IF($J$6="с учетом НДС",VLOOKUP(I4905,LEGEND!B:E,4,0)*(1-M4905),VLOOKUP(I4905,LEGEND!B:E,4,0)*(1-M4905)/1.2)</f>
        <v>600</v>
      </c>
      <c r="M4905" s="57">
        <f>IF(AND(B4905&lt;&gt;"1_Электроинструмент",B4905&lt;&gt;"2_Садовая техника"),$J$5,IF($J$4&lt;=20%,$J$4,IFERROR(VLOOKUP(S4905,LEGEND!$L$2:$M$5,2,FALSE),$J$4)))</f>
        <v>0</v>
      </c>
      <c r="N4905" s="48" t="s">
        <v>60</v>
      </c>
      <c r="O4905" s="6" t="s">
        <v>60</v>
      </c>
      <c r="P4905" s="49" t="s">
        <v>66</v>
      </c>
      <c r="Q4905" s="49" t="s">
        <v>67</v>
      </c>
      <c r="R4905" s="6" t="s">
        <v>60</v>
      </c>
      <c r="S4905" s="49" t="s">
        <v>60</v>
      </c>
      <c r="T4905" s="73" t="str">
        <f>IF(_xlfn.XLOOKUP(I4905,LEGEND!B:B,LEGEND!H:H)&lt;&gt;"-",HYPERLINK(_xlfn.XLOOKUP(I4905,LEGEND!B:B,LEGEND!H:H),"link"),_xlfn.XLOOKUP(I4905,LEGEND!B:B,LEGEND!H:H))</f>
        <v>link</v>
      </c>
      <c r="U4905" s="73" t="str">
        <f>HYPERLINK(_xlfn.XLOOKUP(I4905,LEGEND!B:B,LEGEND!I:I))</f>
        <v>https://milwaukee-media-images.s3.amazonaws.com/hi/48221960--Hero_1.jpg</v>
      </c>
      <c r="V4905" s="51" t="s">
        <v>22846</v>
      </c>
      <c r="W4905" s="63" t="s">
        <v>2678</v>
      </c>
      <c r="X4905" s="64">
        <v>190</v>
      </c>
      <c r="Y4905" s="64">
        <v>75</v>
      </c>
      <c r="Z4905" s="64">
        <v>21</v>
      </c>
      <c r="AA4905" s="84">
        <v>0.05</v>
      </c>
      <c r="AB4905" s="85">
        <v>1</v>
      </c>
      <c r="AC4905" s="85">
        <v>1</v>
      </c>
    </row>
    <row r="4906" spans="1:29" ht="25.5">
      <c r="A4906" s="1"/>
      <c r="B4906" s="6" t="s">
        <v>9969</v>
      </c>
      <c r="C4906" s="6" t="s">
        <v>8778</v>
      </c>
      <c r="D4906" s="6" t="s">
        <v>9970</v>
      </c>
      <c r="E4906" s="49" t="s">
        <v>10108</v>
      </c>
      <c r="F4906" s="6" t="s">
        <v>9971</v>
      </c>
      <c r="G4906" s="6" t="s">
        <v>60</v>
      </c>
      <c r="H4906" s="6" t="s">
        <v>60</v>
      </c>
      <c r="I4906" s="60" t="s">
        <v>22847</v>
      </c>
      <c r="J4906" s="49" t="s">
        <v>22848</v>
      </c>
      <c r="K4906" s="6" t="s">
        <v>22849</v>
      </c>
      <c r="L4906" s="29">
        <f>IF($J$6="с учетом НДС",VLOOKUP(I4906,LEGEND!B:E,4,0)*(1-M4906),VLOOKUP(I4906,LEGEND!B:E,4,0)*(1-M4906)/1.2)</f>
        <v>650</v>
      </c>
      <c r="M4906" s="57">
        <f>IF(AND(B4906&lt;&gt;"1_Электроинструмент",B4906&lt;&gt;"2_Садовая техника"),$J$5,IF($J$4&lt;=20%,$J$4,IFERROR(VLOOKUP(S4906,LEGEND!$L$2:$M$5,2,FALSE),$J$4)))</f>
        <v>0</v>
      </c>
      <c r="N4906" s="48" t="s">
        <v>60</v>
      </c>
      <c r="O4906" s="6" t="s">
        <v>60</v>
      </c>
      <c r="P4906" s="49" t="s">
        <v>66</v>
      </c>
      <c r="Q4906" s="49" t="s">
        <v>67</v>
      </c>
      <c r="R4906" s="6" t="s">
        <v>60</v>
      </c>
      <c r="S4906" s="49" t="s">
        <v>60</v>
      </c>
      <c r="T4906" s="73" t="str">
        <f>IF(_xlfn.XLOOKUP(I4906,LEGEND!B:B,LEGEND!H:H)&lt;&gt;"-",HYPERLINK(_xlfn.XLOOKUP(I4906,LEGEND!B:B,LEGEND!H:H),"link"),_xlfn.XLOOKUP(I4906,LEGEND!B:B,LEGEND!H:H))</f>
        <v>link</v>
      </c>
      <c r="U4906" s="73" t="str">
        <f>HYPERLINK(_xlfn.XLOOKUP(I4906,LEGEND!B:B,LEGEND!I:I))</f>
        <v>https://milwaukee-media-images.s3.amazonaws.com/hi/48229109--Hero_1.jpg</v>
      </c>
      <c r="V4906" s="51" t="s">
        <v>22850</v>
      </c>
      <c r="W4906" s="63" t="s">
        <v>3437</v>
      </c>
      <c r="X4906" s="64">
        <v>80</v>
      </c>
      <c r="Y4906" s="64">
        <v>48</v>
      </c>
      <c r="Z4906" s="64">
        <v>124</v>
      </c>
      <c r="AA4906" s="84">
        <v>3.4000000000000002E-2</v>
      </c>
      <c r="AB4906" s="85">
        <v>10</v>
      </c>
      <c r="AC4906" s="85">
        <v>1</v>
      </c>
    </row>
    <row r="4907" spans="1:29" ht="25.5">
      <c r="A4907" s="1"/>
      <c r="B4907" s="6" t="s">
        <v>9969</v>
      </c>
      <c r="C4907" s="6" t="s">
        <v>8778</v>
      </c>
      <c r="D4907" s="6" t="s">
        <v>9970</v>
      </c>
      <c r="E4907" s="49" t="s">
        <v>10108</v>
      </c>
      <c r="F4907" s="6" t="s">
        <v>9971</v>
      </c>
      <c r="G4907" s="6" t="s">
        <v>60</v>
      </c>
      <c r="H4907" s="6" t="s">
        <v>60</v>
      </c>
      <c r="I4907" s="60" t="s">
        <v>22851</v>
      </c>
      <c r="J4907" s="49" t="s">
        <v>22852</v>
      </c>
      <c r="K4907" s="6" t="s">
        <v>22853</v>
      </c>
      <c r="L4907" s="29">
        <f>IF($J$6="с учетом НДС",VLOOKUP(I4907,LEGEND!B:E,4,0)*(1-M4907),VLOOKUP(I4907,LEGEND!B:E,4,0)*(1-M4907)/1.2)</f>
        <v>880</v>
      </c>
      <c r="M4907" s="57">
        <f>IF(AND(B4907&lt;&gt;"1_Электроинструмент",B4907&lt;&gt;"2_Садовая техника"),$J$5,IF($J$4&lt;=20%,$J$4,IFERROR(VLOOKUP(S4907,LEGEND!$L$2:$M$5,2,FALSE),$J$4)))</f>
        <v>0</v>
      </c>
      <c r="N4907" s="48" t="s">
        <v>60</v>
      </c>
      <c r="O4907" s="6" t="s">
        <v>60</v>
      </c>
      <c r="P4907" s="49" t="s">
        <v>66</v>
      </c>
      <c r="Q4907" s="49" t="s">
        <v>67</v>
      </c>
      <c r="R4907" s="6" t="s">
        <v>60</v>
      </c>
      <c r="S4907" s="49" t="s">
        <v>60</v>
      </c>
      <c r="T4907" s="73" t="str">
        <f>IF(_xlfn.XLOOKUP(I4907,LEGEND!B:B,LEGEND!H:H)&lt;&gt;"-",HYPERLINK(_xlfn.XLOOKUP(I4907,LEGEND!B:B,LEGEND!H:H),"link"),_xlfn.XLOOKUP(I4907,LEGEND!B:B,LEGEND!H:H))</f>
        <v>link</v>
      </c>
      <c r="U4907" s="73" t="str">
        <f>HYPERLINK(_xlfn.XLOOKUP(I4907,LEGEND!B:B,LEGEND!I:I))</f>
        <v>https://milwaukee-media-images.s3.amazonaws.com/hi/48221961--Hero_1.jpg</v>
      </c>
      <c r="V4907" s="51" t="s">
        <v>22854</v>
      </c>
      <c r="W4907" s="63" t="s">
        <v>2678</v>
      </c>
      <c r="X4907" s="64">
        <v>215</v>
      </c>
      <c r="Y4907" s="64">
        <v>75</v>
      </c>
      <c r="Z4907" s="64">
        <v>24</v>
      </c>
      <c r="AA4907" s="84">
        <v>0.1</v>
      </c>
      <c r="AB4907" s="85">
        <v>1</v>
      </c>
      <c r="AC4907" s="85">
        <v>1</v>
      </c>
    </row>
    <row r="4908" spans="1:29" ht="25.5">
      <c r="A4908" s="1"/>
      <c r="B4908" s="6" t="s">
        <v>9969</v>
      </c>
      <c r="C4908" s="6" t="s">
        <v>8778</v>
      </c>
      <c r="D4908" s="6" t="s">
        <v>9970</v>
      </c>
      <c r="E4908" s="49" t="s">
        <v>10108</v>
      </c>
      <c r="F4908" s="6" t="s">
        <v>9971</v>
      </c>
      <c r="G4908" s="6" t="s">
        <v>60</v>
      </c>
      <c r="H4908" s="6" t="s">
        <v>60</v>
      </c>
      <c r="I4908" s="60" t="s">
        <v>22855</v>
      </c>
      <c r="J4908" s="49" t="s">
        <v>22856</v>
      </c>
      <c r="K4908" s="6" t="s">
        <v>22857</v>
      </c>
      <c r="L4908" s="29">
        <f>IF($J$6="с учетом НДС",VLOOKUP(I4908,LEGEND!B:E,4,0)*(1-M4908),VLOOKUP(I4908,LEGEND!B:E,4,0)*(1-M4908)/1.2)</f>
        <v>880</v>
      </c>
      <c r="M4908" s="57">
        <f>IF(AND(B4908&lt;&gt;"1_Электроинструмент",B4908&lt;&gt;"2_Садовая техника"),$J$5,IF($J$4&lt;=20%,$J$4,IFERROR(VLOOKUP(S4908,LEGEND!$L$2:$M$5,2,FALSE),$J$4)))</f>
        <v>0</v>
      </c>
      <c r="N4908" s="48" t="s">
        <v>60</v>
      </c>
      <c r="O4908" s="6" t="s">
        <v>60</v>
      </c>
      <c r="P4908" s="49" t="s">
        <v>66</v>
      </c>
      <c r="Q4908" s="49" t="s">
        <v>67</v>
      </c>
      <c r="R4908" s="6" t="s">
        <v>60</v>
      </c>
      <c r="S4908" s="49" t="s">
        <v>60</v>
      </c>
      <c r="T4908" s="73" t="str">
        <f>IF(_xlfn.XLOOKUP(I4908,LEGEND!B:B,LEGEND!H:H)&lt;&gt;"-",HYPERLINK(_xlfn.XLOOKUP(I4908,LEGEND!B:B,LEGEND!H:H),"link"),_xlfn.XLOOKUP(I4908,LEGEND!B:B,LEGEND!H:H))</f>
        <v>link</v>
      </c>
      <c r="U4908" s="73" t="str">
        <f>HYPERLINK(_xlfn.XLOOKUP(I4908,LEGEND!B:B,LEGEND!I:I))</f>
        <v>https://milwaukee-media-images.s3.amazonaws.com/hi/48229118--Hero_1.jpg</v>
      </c>
      <c r="V4908" s="51" t="s">
        <v>22858</v>
      </c>
      <c r="W4908" s="63" t="s">
        <v>3437</v>
      </c>
      <c r="X4908" s="64">
        <v>45</v>
      </c>
      <c r="Y4908" s="64">
        <v>45</v>
      </c>
      <c r="Z4908" s="64">
        <v>145</v>
      </c>
      <c r="AA4908" s="84">
        <v>8.5000000000000006E-2</v>
      </c>
      <c r="AB4908" s="85">
        <v>10</v>
      </c>
      <c r="AC4908" s="85">
        <v>1</v>
      </c>
    </row>
    <row r="4909" spans="1:29" ht="25.5">
      <c r="A4909" s="1"/>
      <c r="B4909" s="6" t="s">
        <v>9969</v>
      </c>
      <c r="C4909" s="6" t="s">
        <v>8778</v>
      </c>
      <c r="D4909" s="6" t="s">
        <v>9970</v>
      </c>
      <c r="E4909" s="49" t="s">
        <v>10108</v>
      </c>
      <c r="F4909" s="6" t="s">
        <v>9971</v>
      </c>
      <c r="G4909" s="6" t="s">
        <v>60</v>
      </c>
      <c r="H4909" s="6" t="s">
        <v>60</v>
      </c>
      <c r="I4909" s="60" t="s">
        <v>22859</v>
      </c>
      <c r="J4909" s="49" t="s">
        <v>22860</v>
      </c>
      <c r="K4909" s="6" t="s">
        <v>22861</v>
      </c>
      <c r="L4909" s="29">
        <f>IF($J$6="с учетом НДС",VLOOKUP(I4909,LEGEND!B:E,4,0)*(1-M4909),VLOOKUP(I4909,LEGEND!B:E,4,0)*(1-M4909)/1.2)</f>
        <v>930</v>
      </c>
      <c r="M4909" s="57">
        <f>IF(AND(B4909&lt;&gt;"1_Электроинструмент",B4909&lt;&gt;"2_Садовая техника"),$J$5,IF($J$4&lt;=20%,$J$4,IFERROR(VLOOKUP(S4909,LEGEND!$L$2:$M$5,2,FALSE),$J$4)))</f>
        <v>0</v>
      </c>
      <c r="N4909" s="48" t="s">
        <v>60</v>
      </c>
      <c r="O4909" s="6" t="s">
        <v>60</v>
      </c>
      <c r="P4909" s="49" t="s">
        <v>66</v>
      </c>
      <c r="Q4909" s="49" t="s">
        <v>67</v>
      </c>
      <c r="R4909" s="6" t="s">
        <v>60</v>
      </c>
      <c r="S4909" s="49" t="s">
        <v>60</v>
      </c>
      <c r="T4909" s="73" t="str">
        <f>IF(_xlfn.XLOOKUP(I4909,LEGEND!B:B,LEGEND!H:H)&lt;&gt;"-",HYPERLINK(_xlfn.XLOOKUP(I4909,LEGEND!B:B,LEGEND!H:H),"link"),_xlfn.XLOOKUP(I4909,LEGEND!B:B,LEGEND!H:H))</f>
        <v>link</v>
      </c>
      <c r="U4909" s="73" t="str">
        <f>HYPERLINK(_xlfn.XLOOKUP(I4909,LEGEND!B:B,LEGEND!I:I))</f>
        <v>https://milwaukee-media-images.s3.amazonaws.com/hi/48221962--Hero_1.jpg</v>
      </c>
      <c r="V4909" s="51" t="s">
        <v>22862</v>
      </c>
      <c r="W4909" s="63" t="s">
        <v>2678</v>
      </c>
      <c r="X4909" s="64">
        <v>255</v>
      </c>
      <c r="Y4909" s="64">
        <v>90</v>
      </c>
      <c r="Z4909" s="64">
        <v>28</v>
      </c>
      <c r="AA4909" s="84">
        <v>0.17</v>
      </c>
      <c r="AB4909" s="85">
        <v>1</v>
      </c>
      <c r="AC4909" s="85">
        <v>1</v>
      </c>
    </row>
    <row r="4910" spans="1:29" ht="25.5">
      <c r="A4910" s="1"/>
      <c r="B4910" s="6" t="s">
        <v>9969</v>
      </c>
      <c r="C4910" s="6" t="s">
        <v>8778</v>
      </c>
      <c r="D4910" s="6" t="s">
        <v>9970</v>
      </c>
      <c r="E4910" s="49" t="s">
        <v>10108</v>
      </c>
      <c r="F4910" s="6" t="s">
        <v>9971</v>
      </c>
      <c r="G4910" s="6" t="s">
        <v>60</v>
      </c>
      <c r="H4910" s="6" t="s">
        <v>60</v>
      </c>
      <c r="I4910" s="60" t="s">
        <v>22863</v>
      </c>
      <c r="J4910" s="49" t="s">
        <v>22864</v>
      </c>
      <c r="K4910" s="6" t="s">
        <v>22865</v>
      </c>
      <c r="L4910" s="29">
        <f>IF($J$6="с учетом НДС",VLOOKUP(I4910,LEGEND!B:E,4,0)*(1-M4910),VLOOKUP(I4910,LEGEND!B:E,4,0)*(1-M4910)/1.2)</f>
        <v>1030</v>
      </c>
      <c r="M4910" s="57">
        <f>IF(AND(B4910&lt;&gt;"1_Электроинструмент",B4910&lt;&gt;"2_Садовая техника"),$J$5,IF($J$4&lt;=20%,$J$4,IFERROR(VLOOKUP(S4910,LEGEND!$L$2:$M$5,2,FALSE),$J$4)))</f>
        <v>0</v>
      </c>
      <c r="N4910" s="48" t="s">
        <v>60</v>
      </c>
      <c r="O4910" s="6" t="s">
        <v>60</v>
      </c>
      <c r="P4910" s="49" t="s">
        <v>66</v>
      </c>
      <c r="Q4910" s="49" t="s">
        <v>67</v>
      </c>
      <c r="R4910" s="6" t="s">
        <v>60</v>
      </c>
      <c r="S4910" s="49" t="s">
        <v>60</v>
      </c>
      <c r="T4910" s="73" t="str">
        <f>IF(_xlfn.XLOOKUP(I4910,LEGEND!B:B,LEGEND!H:H)&lt;&gt;"-",HYPERLINK(_xlfn.XLOOKUP(I4910,LEGEND!B:B,LEGEND!H:H),"link"),_xlfn.XLOOKUP(I4910,LEGEND!B:B,LEGEND!H:H))</f>
        <v>link</v>
      </c>
      <c r="U4910" s="73" t="str">
        <f>HYPERLINK(_xlfn.XLOOKUP(I4910,LEGEND!B:B,LEGEND!I:I))</f>
        <v>https://milwaukee-media-images.s3.amazonaws.com/hi/4932471359--Hero_1.jpg</v>
      </c>
      <c r="V4910" s="51" t="s">
        <v>22866</v>
      </c>
      <c r="W4910" s="63" t="s">
        <v>71</v>
      </c>
      <c r="X4910" s="64">
        <v>88</v>
      </c>
      <c r="Y4910" s="64">
        <v>243</v>
      </c>
      <c r="Z4910" s="64">
        <v>30</v>
      </c>
      <c r="AA4910" s="84">
        <v>0.121</v>
      </c>
      <c r="AB4910" s="85">
        <v>1</v>
      </c>
      <c r="AC4910" s="85">
        <v>6</v>
      </c>
    </row>
    <row r="4911" spans="1:29" ht="25.5">
      <c r="A4911" s="1"/>
      <c r="B4911" s="6" t="s">
        <v>9969</v>
      </c>
      <c r="C4911" s="6" t="s">
        <v>8778</v>
      </c>
      <c r="D4911" s="6" t="s">
        <v>9970</v>
      </c>
      <c r="E4911" s="49" t="s">
        <v>10108</v>
      </c>
      <c r="F4911" s="6" t="s">
        <v>9971</v>
      </c>
      <c r="G4911" s="6" t="s">
        <v>60</v>
      </c>
      <c r="H4911" s="6" t="s">
        <v>60</v>
      </c>
      <c r="I4911" s="60" t="s">
        <v>22867</v>
      </c>
      <c r="J4911" s="49" t="s">
        <v>22868</v>
      </c>
      <c r="K4911" s="6" t="s">
        <v>22869</v>
      </c>
      <c r="L4911" s="29">
        <f>IF($J$6="с учетом НДС",VLOOKUP(I4911,LEGEND!B:E,4,0)*(1-M4911),VLOOKUP(I4911,LEGEND!B:E,4,0)*(1-M4911)/1.2)</f>
        <v>1030</v>
      </c>
      <c r="M4911" s="57">
        <f>IF(AND(B4911&lt;&gt;"1_Электроинструмент",B4911&lt;&gt;"2_Садовая техника"),$J$5,IF($J$4&lt;=20%,$J$4,IFERROR(VLOOKUP(S4911,LEGEND!$L$2:$M$5,2,FALSE),$J$4)))</f>
        <v>0</v>
      </c>
      <c r="N4911" s="48" t="s">
        <v>60</v>
      </c>
      <c r="O4911" s="6" t="s">
        <v>60</v>
      </c>
      <c r="P4911" s="49" t="s">
        <v>66</v>
      </c>
      <c r="Q4911" s="49" t="s">
        <v>67</v>
      </c>
      <c r="R4911" s="6" t="s">
        <v>60</v>
      </c>
      <c r="S4911" s="49" t="s">
        <v>60</v>
      </c>
      <c r="T4911" s="73" t="str">
        <f>IF(_xlfn.XLOOKUP(I4911,LEGEND!B:B,LEGEND!H:H)&lt;&gt;"-",HYPERLINK(_xlfn.XLOOKUP(I4911,LEGEND!B:B,LEGEND!H:H),"link"),_xlfn.XLOOKUP(I4911,LEGEND!B:B,LEGEND!H:H))</f>
        <v>link</v>
      </c>
      <c r="U4911" s="73" t="str">
        <f>HYPERLINK(_xlfn.XLOOKUP(I4911,LEGEND!B:B,LEGEND!I:I))</f>
        <v>https://milwaukee-media-images.s3.amazonaws.com/hi/4932471361--Hero_1.jpg</v>
      </c>
      <c r="V4911" s="51" t="s">
        <v>22870</v>
      </c>
      <c r="W4911" s="63" t="s">
        <v>71</v>
      </c>
      <c r="X4911" s="64">
        <v>88</v>
      </c>
      <c r="Y4911" s="64">
        <v>243</v>
      </c>
      <c r="Z4911" s="64">
        <v>27</v>
      </c>
      <c r="AA4911" s="84">
        <v>9.5000000000000001E-2</v>
      </c>
      <c r="AB4911" s="85">
        <v>1</v>
      </c>
      <c r="AC4911" s="85">
        <v>6</v>
      </c>
    </row>
    <row r="4912" spans="1:29" ht="25.5">
      <c r="A4912" s="1"/>
      <c r="B4912" s="6" t="s">
        <v>9969</v>
      </c>
      <c r="C4912" s="6" t="s">
        <v>8778</v>
      </c>
      <c r="D4912" s="6" t="s">
        <v>9970</v>
      </c>
      <c r="E4912" s="49" t="s">
        <v>10108</v>
      </c>
      <c r="F4912" s="6" t="s">
        <v>9971</v>
      </c>
      <c r="G4912" s="6" t="s">
        <v>60</v>
      </c>
      <c r="H4912" s="6" t="s">
        <v>60</v>
      </c>
      <c r="I4912" s="60" t="s">
        <v>22871</v>
      </c>
      <c r="J4912" s="49" t="s">
        <v>22872</v>
      </c>
      <c r="K4912" s="6" t="s">
        <v>22873</v>
      </c>
      <c r="L4912" s="29">
        <f>IF($J$6="с учетом НДС",VLOOKUP(I4912,LEGEND!B:E,4,0)*(1-M4912),VLOOKUP(I4912,LEGEND!B:E,4,0)*(1-M4912)/1.2)</f>
        <v>1040</v>
      </c>
      <c r="M4912" s="57">
        <f>IF(AND(B4912&lt;&gt;"1_Электроинструмент",B4912&lt;&gt;"2_Садовая техника"),$J$5,IF($J$4&lt;=20%,$J$4,IFERROR(VLOOKUP(S4912,LEGEND!$L$2:$M$5,2,FALSE),$J$4)))</f>
        <v>0</v>
      </c>
      <c r="N4912" s="48" t="s">
        <v>60</v>
      </c>
      <c r="O4912" s="6" t="s">
        <v>60</v>
      </c>
      <c r="P4912" s="49" t="s">
        <v>66</v>
      </c>
      <c r="Q4912" s="49" t="s">
        <v>67</v>
      </c>
      <c r="R4912" s="6" t="s">
        <v>60</v>
      </c>
      <c r="S4912" s="49" t="s">
        <v>60</v>
      </c>
      <c r="T4912" s="73" t="str">
        <f>IF(_xlfn.XLOOKUP(I4912,LEGEND!B:B,LEGEND!H:H)&lt;&gt;"-",HYPERLINK(_xlfn.XLOOKUP(I4912,LEGEND!B:B,LEGEND!H:H),"link"),_xlfn.XLOOKUP(I4912,LEGEND!B:B,LEGEND!H:H))</f>
        <v>link</v>
      </c>
      <c r="U4912" s="73" t="str">
        <f>HYPERLINK(_xlfn.XLOOKUP(I4912,LEGEND!B:B,LEGEND!I:I))</f>
        <v>https://milwaukee-media-images.s3.amazonaws.com/hi/4932478561--Hero_1.jpg</v>
      </c>
      <c r="V4912" s="51" t="s">
        <v>22874</v>
      </c>
      <c r="W4912" s="63" t="s">
        <v>71</v>
      </c>
      <c r="X4912" s="64">
        <v>115</v>
      </c>
      <c r="Y4912" s="64">
        <v>39</v>
      </c>
      <c r="Z4912" s="64">
        <v>20</v>
      </c>
      <c r="AA4912" s="84">
        <v>8.5999999999999993E-2</v>
      </c>
      <c r="AB4912" s="85">
        <v>1</v>
      </c>
      <c r="AC4912" s="85">
        <v>1</v>
      </c>
    </row>
    <row r="4913" spans="1:29" ht="25.5">
      <c r="A4913" s="1"/>
      <c r="B4913" s="6" t="s">
        <v>9969</v>
      </c>
      <c r="C4913" s="6" t="s">
        <v>8778</v>
      </c>
      <c r="D4913" s="6" t="s">
        <v>9970</v>
      </c>
      <c r="E4913" s="49" t="s">
        <v>10108</v>
      </c>
      <c r="F4913" s="6" t="s">
        <v>9971</v>
      </c>
      <c r="G4913" s="6" t="s">
        <v>60</v>
      </c>
      <c r="H4913" s="6" t="s">
        <v>60</v>
      </c>
      <c r="I4913" s="60" t="s">
        <v>22875</v>
      </c>
      <c r="J4913" s="49" t="s">
        <v>22876</v>
      </c>
      <c r="K4913" s="6" t="s">
        <v>22877</v>
      </c>
      <c r="L4913" s="29">
        <f>IF($J$6="с учетом НДС",VLOOKUP(I4913,LEGEND!B:E,4,0)*(1-M4913),VLOOKUP(I4913,LEGEND!B:E,4,0)*(1-M4913)/1.2)</f>
        <v>1120</v>
      </c>
      <c r="M4913" s="57">
        <f>IF(AND(B4913&lt;&gt;"1_Электроинструмент",B4913&lt;&gt;"2_Садовая техника"),$J$5,IF($J$4&lt;=20%,$J$4,IFERROR(VLOOKUP(S4913,LEGEND!$L$2:$M$5,2,FALSE),$J$4)))</f>
        <v>0</v>
      </c>
      <c r="N4913" s="48" t="s">
        <v>60</v>
      </c>
      <c r="O4913" s="6" t="s">
        <v>60</v>
      </c>
      <c r="P4913" s="49" t="s">
        <v>66</v>
      </c>
      <c r="Q4913" s="49" t="s">
        <v>67</v>
      </c>
      <c r="R4913" s="6" t="s">
        <v>60</v>
      </c>
      <c r="S4913" s="49" t="s">
        <v>60</v>
      </c>
      <c r="T4913" s="73" t="str">
        <f>IF(_xlfn.XLOOKUP(I4913,LEGEND!B:B,LEGEND!H:H)&lt;&gt;"-",HYPERLINK(_xlfn.XLOOKUP(I4913,LEGEND!B:B,LEGEND!H:H),"link"),_xlfn.XLOOKUP(I4913,LEGEND!B:B,LEGEND!H:H))</f>
        <v>link</v>
      </c>
      <c r="U4913" s="73" t="str">
        <f>HYPERLINK(_xlfn.XLOOKUP(I4913,LEGEND!B:B,LEGEND!I:I))</f>
        <v>https://milwaukee-media-images.s3.amazonaws.com/hi/4932471360--Hero_1.jpg</v>
      </c>
      <c r="V4913" s="51" t="s">
        <v>22878</v>
      </c>
      <c r="W4913" s="63" t="s">
        <v>71</v>
      </c>
      <c r="X4913" s="64">
        <v>88</v>
      </c>
      <c r="Y4913" s="64">
        <v>243</v>
      </c>
      <c r="Z4913" s="64">
        <v>27</v>
      </c>
      <c r="AA4913" s="84">
        <v>0.121</v>
      </c>
      <c r="AB4913" s="85">
        <v>1</v>
      </c>
      <c r="AC4913" s="85">
        <v>6</v>
      </c>
    </row>
    <row r="4914" spans="1:29" ht="25.5">
      <c r="A4914" s="1"/>
      <c r="B4914" s="6" t="s">
        <v>9969</v>
      </c>
      <c r="C4914" s="6" t="s">
        <v>8778</v>
      </c>
      <c r="D4914" s="6" t="s">
        <v>9970</v>
      </c>
      <c r="E4914" s="49" t="s">
        <v>10108</v>
      </c>
      <c r="F4914" s="6" t="s">
        <v>9971</v>
      </c>
      <c r="G4914" s="6" t="s">
        <v>60</v>
      </c>
      <c r="H4914" s="6" t="s">
        <v>60</v>
      </c>
      <c r="I4914" s="60" t="s">
        <v>22879</v>
      </c>
      <c r="J4914" s="49" t="s">
        <v>22880</v>
      </c>
      <c r="K4914" s="6" t="s">
        <v>22881</v>
      </c>
      <c r="L4914" s="29">
        <f>IF($J$6="с учетом НДС",VLOOKUP(I4914,LEGEND!B:E,4,0)*(1-M4914),VLOOKUP(I4914,LEGEND!B:E,4,0)*(1-M4914)/1.2)</f>
        <v>1260</v>
      </c>
      <c r="M4914" s="57">
        <f>IF(AND(B4914&lt;&gt;"1_Электроинструмент",B4914&lt;&gt;"2_Садовая техника"),$J$5,IF($J$4&lt;=20%,$J$4,IFERROR(VLOOKUP(S4914,LEGEND!$L$2:$M$5,2,FALSE),$J$4)))</f>
        <v>0</v>
      </c>
      <c r="N4914" s="48" t="s">
        <v>60</v>
      </c>
      <c r="O4914" s="6" t="s">
        <v>60</v>
      </c>
      <c r="P4914" s="49" t="s">
        <v>66</v>
      </c>
      <c r="Q4914" s="49" t="s">
        <v>67</v>
      </c>
      <c r="R4914" s="6" t="s">
        <v>60</v>
      </c>
      <c r="S4914" s="49" t="s">
        <v>60</v>
      </c>
      <c r="T4914" s="73" t="str">
        <f>IF(_xlfn.XLOOKUP(I4914,LEGEND!B:B,LEGEND!H:H)&lt;&gt;"-",HYPERLINK(_xlfn.XLOOKUP(I4914,LEGEND!B:B,LEGEND!H:H),"link"),_xlfn.XLOOKUP(I4914,LEGEND!B:B,LEGEND!H:H))</f>
        <v>-</v>
      </c>
      <c r="U4914" s="73" t="str">
        <f>HYPERLINK(_xlfn.XLOOKUP(I4914,LEGEND!B:B,LEGEND!I:I))</f>
        <v>https://milwaukee-media-images.s3.amazonaws.com/hi/4932471356--Hero_1.jpg</v>
      </c>
      <c r="V4914" s="51" t="s">
        <v>22882</v>
      </c>
      <c r="W4914" s="63" t="s">
        <v>71</v>
      </c>
      <c r="X4914" s="64">
        <v>79</v>
      </c>
      <c r="Y4914" s="64">
        <v>209</v>
      </c>
      <c r="Z4914" s="64">
        <v>23</v>
      </c>
      <c r="AA4914" s="84">
        <v>0.13</v>
      </c>
      <c r="AB4914" s="85">
        <v>1</v>
      </c>
      <c r="AC4914" s="85">
        <v>6</v>
      </c>
    </row>
    <row r="4915" spans="1:29" ht="25.5">
      <c r="A4915" s="1"/>
      <c r="B4915" s="6" t="s">
        <v>9969</v>
      </c>
      <c r="C4915" s="6" t="s">
        <v>8778</v>
      </c>
      <c r="D4915" s="6" t="s">
        <v>9970</v>
      </c>
      <c r="E4915" s="49" t="s">
        <v>10108</v>
      </c>
      <c r="F4915" s="6" t="s">
        <v>9971</v>
      </c>
      <c r="G4915" s="6" t="s">
        <v>60</v>
      </c>
      <c r="H4915" s="6" t="s">
        <v>60</v>
      </c>
      <c r="I4915" s="60" t="s">
        <v>22883</v>
      </c>
      <c r="J4915" s="49" t="s">
        <v>22884</v>
      </c>
      <c r="K4915" s="6" t="s">
        <v>22885</v>
      </c>
      <c r="L4915" s="29">
        <f>IF($J$6="с учетом НДС",VLOOKUP(I4915,LEGEND!B:E,4,0)*(1-M4915),VLOOKUP(I4915,LEGEND!B:E,4,0)*(1-M4915)/1.2)</f>
        <v>1260</v>
      </c>
      <c r="M4915" s="57">
        <f>IF(AND(B4915&lt;&gt;"1_Электроинструмент",B4915&lt;&gt;"2_Садовая техника"),$J$5,IF($J$4&lt;=20%,$J$4,IFERROR(VLOOKUP(S4915,LEGEND!$L$2:$M$5,2,FALSE),$J$4)))</f>
        <v>0</v>
      </c>
      <c r="N4915" s="48" t="s">
        <v>60</v>
      </c>
      <c r="O4915" s="6" t="s">
        <v>60</v>
      </c>
      <c r="P4915" s="49" t="s">
        <v>66</v>
      </c>
      <c r="Q4915" s="49" t="s">
        <v>67</v>
      </c>
      <c r="R4915" s="6" t="s">
        <v>60</v>
      </c>
      <c r="S4915" s="49" t="s">
        <v>60</v>
      </c>
      <c r="T4915" s="73" t="str">
        <f>IF(_xlfn.XLOOKUP(I4915,LEGEND!B:B,LEGEND!H:H)&lt;&gt;"-",HYPERLINK(_xlfn.XLOOKUP(I4915,LEGEND!B:B,LEGEND!H:H),"link"),_xlfn.XLOOKUP(I4915,LEGEND!B:B,LEGEND!H:H))</f>
        <v>link</v>
      </c>
      <c r="U4915" s="73" t="str">
        <f>HYPERLINK(_xlfn.XLOOKUP(I4915,LEGEND!B:B,LEGEND!I:I))</f>
        <v>https://milwaukee-media-images.s3.amazonaws.com/hi/48229125--Hero_1.jpg</v>
      </c>
      <c r="V4915" s="51" t="s">
        <v>22886</v>
      </c>
      <c r="W4915" s="63" t="s">
        <v>3437</v>
      </c>
      <c r="X4915" s="64">
        <v>45</v>
      </c>
      <c r="Y4915" s="64">
        <v>55</v>
      </c>
      <c r="Z4915" s="64">
        <v>180</v>
      </c>
      <c r="AA4915" s="84">
        <v>0.193</v>
      </c>
      <c r="AB4915" s="85">
        <v>10</v>
      </c>
      <c r="AC4915" s="85">
        <v>1</v>
      </c>
    </row>
    <row r="4916" spans="1:29" ht="25.5">
      <c r="A4916" s="1"/>
      <c r="B4916" s="6" t="s">
        <v>9969</v>
      </c>
      <c r="C4916" s="6" t="s">
        <v>8778</v>
      </c>
      <c r="D4916" s="6" t="s">
        <v>9970</v>
      </c>
      <c r="E4916" s="49" t="s">
        <v>10108</v>
      </c>
      <c r="F4916" s="6" t="s">
        <v>9971</v>
      </c>
      <c r="G4916" s="6" t="s">
        <v>60</v>
      </c>
      <c r="H4916" s="6" t="s">
        <v>60</v>
      </c>
      <c r="I4916" s="60" t="s">
        <v>22887</v>
      </c>
      <c r="J4916" s="49" t="s">
        <v>22888</v>
      </c>
      <c r="K4916" s="6" t="s">
        <v>22889</v>
      </c>
      <c r="L4916" s="29">
        <f>IF($J$6="с учетом НДС",VLOOKUP(I4916,LEGEND!B:E,4,0)*(1-M4916),VLOOKUP(I4916,LEGEND!B:E,4,0)*(1-M4916)/1.2)</f>
        <v>1380</v>
      </c>
      <c r="M4916" s="57">
        <f>IF(AND(B4916&lt;&gt;"1_Электроинструмент",B4916&lt;&gt;"2_Садовая техника"),$J$5,IF($J$4&lt;=20%,$J$4,IFERROR(VLOOKUP(S4916,LEGEND!$L$2:$M$5,2,FALSE),$J$4)))</f>
        <v>0</v>
      </c>
      <c r="N4916" s="48" t="s">
        <v>60</v>
      </c>
      <c r="O4916" s="6" t="s">
        <v>60</v>
      </c>
      <c r="P4916" s="49" t="s">
        <v>66</v>
      </c>
      <c r="Q4916" s="49" t="s">
        <v>67</v>
      </c>
      <c r="R4916" s="6" t="s">
        <v>60</v>
      </c>
      <c r="S4916" s="49" t="s">
        <v>60</v>
      </c>
      <c r="T4916" s="73" t="str">
        <f>IF(_xlfn.XLOOKUP(I4916,LEGEND!B:B,LEGEND!H:H)&lt;&gt;"-",HYPERLINK(_xlfn.XLOOKUP(I4916,LEGEND!B:B,LEGEND!H:H),"link"),_xlfn.XLOOKUP(I4916,LEGEND!B:B,LEGEND!H:H))</f>
        <v>link</v>
      </c>
      <c r="U4916" s="73" t="str">
        <f>HYPERLINK(_xlfn.XLOOKUP(I4916,LEGEND!B:B,LEGEND!I:I))</f>
        <v>https://milwaukee-media-images.s3.amazonaws.com/hi/4932478560--Hero_1.jpg</v>
      </c>
      <c r="V4916" s="51" t="s">
        <v>22890</v>
      </c>
      <c r="W4916" s="63" t="s">
        <v>71</v>
      </c>
      <c r="X4916" s="64">
        <v>245</v>
      </c>
      <c r="Y4916" s="64">
        <v>80</v>
      </c>
      <c r="Z4916" s="64">
        <v>20</v>
      </c>
      <c r="AA4916" s="84">
        <v>0.10199999999999999</v>
      </c>
      <c r="AB4916" s="85">
        <v>1</v>
      </c>
      <c r="AC4916" s="85">
        <v>1</v>
      </c>
    </row>
    <row r="4917" spans="1:29" ht="25.5">
      <c r="A4917" s="1"/>
      <c r="B4917" s="6" t="s">
        <v>9969</v>
      </c>
      <c r="C4917" s="6" t="s">
        <v>8778</v>
      </c>
      <c r="D4917" s="6" t="s">
        <v>9970</v>
      </c>
      <c r="E4917" s="49" t="s">
        <v>10108</v>
      </c>
      <c r="F4917" s="6" t="s">
        <v>9971</v>
      </c>
      <c r="G4917" s="6" t="s">
        <v>60</v>
      </c>
      <c r="H4917" s="6" t="s">
        <v>60</v>
      </c>
      <c r="I4917" s="60" t="s">
        <v>22891</v>
      </c>
      <c r="J4917" s="49" t="s">
        <v>22892</v>
      </c>
      <c r="K4917" s="6" t="s">
        <v>22893</v>
      </c>
      <c r="L4917" s="29">
        <f>IF($J$6="с учетом НДС",VLOOKUP(I4917,LEGEND!B:E,4,0)*(1-M4917),VLOOKUP(I4917,LEGEND!B:E,4,0)*(1-M4917)/1.2)</f>
        <v>1410</v>
      </c>
      <c r="M4917" s="57">
        <f>IF(AND(B4917&lt;&gt;"1_Электроинструмент",B4917&lt;&gt;"2_Садовая техника"),$J$5,IF($J$4&lt;=20%,$J$4,IFERROR(VLOOKUP(S4917,LEGEND!$L$2:$M$5,2,FALSE),$J$4)))</f>
        <v>0</v>
      </c>
      <c r="N4917" s="48" t="s">
        <v>60</v>
      </c>
      <c r="O4917" s="6" t="s">
        <v>60</v>
      </c>
      <c r="P4917" s="49" t="s">
        <v>66</v>
      </c>
      <c r="Q4917" s="49" t="s">
        <v>67</v>
      </c>
      <c r="R4917" s="6" t="s">
        <v>60</v>
      </c>
      <c r="S4917" s="49" t="s">
        <v>60</v>
      </c>
      <c r="T4917" s="73" t="str">
        <f>IF(_xlfn.XLOOKUP(I4917,LEGEND!B:B,LEGEND!H:H)&lt;&gt;"-",HYPERLINK(_xlfn.XLOOKUP(I4917,LEGEND!B:B,LEGEND!H:H),"link"),_xlfn.XLOOKUP(I4917,LEGEND!B:B,LEGEND!H:H))</f>
        <v>link</v>
      </c>
      <c r="U4917" s="73" t="str">
        <f>HYPERLINK(_xlfn.XLOOKUP(I4917,LEGEND!B:B,LEGEND!I:I))</f>
        <v>https://milwaukee-media-images.s3.amazonaws.com/hi/48221950--Hero_1.jpg</v>
      </c>
      <c r="V4917" s="51" t="s">
        <v>22894</v>
      </c>
      <c r="W4917" s="63" t="s">
        <v>3437</v>
      </c>
      <c r="X4917" s="64">
        <v>184</v>
      </c>
      <c r="Y4917" s="64">
        <v>102</v>
      </c>
      <c r="Z4917" s="64">
        <v>38</v>
      </c>
      <c r="AA4917" s="84">
        <v>0.26</v>
      </c>
      <c r="AB4917" s="85">
        <v>50</v>
      </c>
      <c r="AC4917" s="85">
        <v>1</v>
      </c>
    </row>
    <row r="4918" spans="1:29" ht="25.5">
      <c r="A4918" s="1"/>
      <c r="B4918" s="6" t="s">
        <v>9969</v>
      </c>
      <c r="C4918" s="6" t="s">
        <v>8778</v>
      </c>
      <c r="D4918" s="6" t="s">
        <v>9970</v>
      </c>
      <c r="E4918" s="49" t="s">
        <v>10108</v>
      </c>
      <c r="F4918" s="6" t="s">
        <v>9971</v>
      </c>
      <c r="G4918" s="6" t="s">
        <v>60</v>
      </c>
      <c r="H4918" s="6" t="s">
        <v>60</v>
      </c>
      <c r="I4918" s="60" t="s">
        <v>22895</v>
      </c>
      <c r="J4918" s="49" t="s">
        <v>22896</v>
      </c>
      <c r="K4918" s="6" t="s">
        <v>22897</v>
      </c>
      <c r="L4918" s="29">
        <f>IF($J$6="с учетом НДС",VLOOKUP(I4918,LEGEND!B:E,4,0)*(1-M4918),VLOOKUP(I4918,LEGEND!B:E,4,0)*(1-M4918)/1.2)</f>
        <v>1420</v>
      </c>
      <c r="M4918" s="57">
        <f>IF(AND(B4918&lt;&gt;"1_Электроинструмент",B4918&lt;&gt;"2_Садовая техника"),$J$5,IF($J$4&lt;=20%,$J$4,IFERROR(VLOOKUP(S4918,LEGEND!$L$2:$M$5,2,FALSE),$J$4)))</f>
        <v>0</v>
      </c>
      <c r="N4918" s="48" t="s">
        <v>60</v>
      </c>
      <c r="O4918" s="6" t="s">
        <v>60</v>
      </c>
      <c r="P4918" s="49" t="s">
        <v>66</v>
      </c>
      <c r="Q4918" s="49" t="s">
        <v>67</v>
      </c>
      <c r="R4918" s="6" t="s">
        <v>60</v>
      </c>
      <c r="S4918" s="49" t="s">
        <v>60</v>
      </c>
      <c r="T4918" s="73" t="str">
        <f>IF(_xlfn.XLOOKUP(I4918,LEGEND!B:B,LEGEND!H:H)&lt;&gt;"-",HYPERLINK(_xlfn.XLOOKUP(I4918,LEGEND!B:B,LEGEND!H:H),"link"),_xlfn.XLOOKUP(I4918,LEGEND!B:B,LEGEND!H:H))</f>
        <v>link</v>
      </c>
      <c r="U4918" s="73" t="str">
        <f>HYPERLINK(_xlfn.XLOOKUP(I4918,LEGEND!B:B,LEGEND!I:I))</f>
        <v>https://milwaukee-media-images.s3.amazonaws.com/hi/4932471357--Hero_1.jpg</v>
      </c>
      <c r="V4918" s="51" t="s">
        <v>22898</v>
      </c>
      <c r="W4918" s="63" t="s">
        <v>71</v>
      </c>
      <c r="X4918" s="64">
        <v>79</v>
      </c>
      <c r="Y4918" s="64">
        <v>234</v>
      </c>
      <c r="Z4918" s="64">
        <v>23</v>
      </c>
      <c r="AA4918" s="84">
        <v>0.13800000000000001</v>
      </c>
      <c r="AB4918" s="85">
        <v>1</v>
      </c>
      <c r="AC4918" s="85">
        <v>6</v>
      </c>
    </row>
    <row r="4919" spans="1:29" ht="25.5">
      <c r="A4919" s="1"/>
      <c r="B4919" s="6" t="s">
        <v>9969</v>
      </c>
      <c r="C4919" s="6" t="s">
        <v>8778</v>
      </c>
      <c r="D4919" s="6" t="s">
        <v>9970</v>
      </c>
      <c r="E4919" s="49" t="s">
        <v>10108</v>
      </c>
      <c r="F4919" s="6" t="s">
        <v>9971</v>
      </c>
      <c r="G4919" s="6" t="s">
        <v>60</v>
      </c>
      <c r="H4919" s="6" t="s">
        <v>60</v>
      </c>
      <c r="I4919" s="60" t="s">
        <v>22899</v>
      </c>
      <c r="J4919" s="49" t="s">
        <v>22900</v>
      </c>
      <c r="K4919" s="6" t="s">
        <v>22901</v>
      </c>
      <c r="L4919" s="29">
        <f>IF($J$6="с учетом НДС",VLOOKUP(I4919,LEGEND!B:E,4,0)*(1-M4919),VLOOKUP(I4919,LEGEND!B:E,4,0)*(1-M4919)/1.2)</f>
        <v>1740</v>
      </c>
      <c r="M4919" s="57">
        <f>IF(AND(B4919&lt;&gt;"1_Электроинструмент",B4919&lt;&gt;"2_Садовая техника"),$J$5,IF($J$4&lt;=20%,$J$4,IFERROR(VLOOKUP(S4919,LEGEND!$L$2:$M$5,2,FALSE),$J$4)))</f>
        <v>0</v>
      </c>
      <c r="N4919" s="48" t="s">
        <v>60</v>
      </c>
      <c r="O4919" s="6" t="s">
        <v>60</v>
      </c>
      <c r="P4919" s="49" t="s">
        <v>66</v>
      </c>
      <c r="Q4919" s="49" t="s">
        <v>67</v>
      </c>
      <c r="R4919" s="6" t="s">
        <v>60</v>
      </c>
      <c r="S4919" s="49" t="s">
        <v>60</v>
      </c>
      <c r="T4919" s="73" t="str">
        <f>IF(_xlfn.XLOOKUP(I4919,LEGEND!B:B,LEGEND!H:H)&lt;&gt;"-",HYPERLINK(_xlfn.XLOOKUP(I4919,LEGEND!B:B,LEGEND!H:H),"link"),_xlfn.XLOOKUP(I4919,LEGEND!B:B,LEGEND!H:H))</f>
        <v>link</v>
      </c>
      <c r="U4919" s="73" t="str">
        <f>HYPERLINK(_xlfn.XLOOKUP(I4919,LEGEND!B:B,LEGEND!I:I))</f>
        <v>https://milwaukee-media-images.s3.amazonaws.com/hi/4932471358--Hero_1.jpg</v>
      </c>
      <c r="V4919" s="51" t="s">
        <v>22902</v>
      </c>
      <c r="W4919" s="63" t="s">
        <v>71</v>
      </c>
      <c r="X4919" s="64">
        <v>94</v>
      </c>
      <c r="Y4919" s="64">
        <v>234</v>
      </c>
      <c r="Z4919" s="64">
        <v>23</v>
      </c>
      <c r="AA4919" s="84">
        <v>0.14000000000000001</v>
      </c>
      <c r="AB4919" s="85">
        <v>1</v>
      </c>
      <c r="AC4919" s="85">
        <v>6</v>
      </c>
    </row>
    <row r="4920" spans="1:29" ht="25.5">
      <c r="A4920" s="1"/>
      <c r="B4920" s="6" t="s">
        <v>9969</v>
      </c>
      <c r="C4920" s="6" t="s">
        <v>8778</v>
      </c>
      <c r="D4920" s="6" t="s">
        <v>9970</v>
      </c>
      <c r="E4920" s="49" t="s">
        <v>10108</v>
      </c>
      <c r="F4920" s="6" t="s">
        <v>9971</v>
      </c>
      <c r="G4920" s="6" t="s">
        <v>60</v>
      </c>
      <c r="H4920" s="6" t="s">
        <v>60</v>
      </c>
      <c r="I4920" s="60" t="s">
        <v>22903</v>
      </c>
      <c r="J4920" s="49" t="s">
        <v>22904</v>
      </c>
      <c r="K4920" s="6" t="s">
        <v>22905</v>
      </c>
      <c r="L4920" s="29">
        <f>IF($J$6="с учетом НДС",VLOOKUP(I4920,LEGEND!B:E,4,0)*(1-M4920),VLOOKUP(I4920,LEGEND!B:E,4,0)*(1-M4920)/1.2)</f>
        <v>1960</v>
      </c>
      <c r="M4920" s="57">
        <f>IF(AND(B4920&lt;&gt;"1_Электроинструмент",B4920&lt;&gt;"2_Садовая техника"),$J$5,IF($J$4&lt;=20%,$J$4,IFERROR(VLOOKUP(S4920,LEGEND!$L$2:$M$5,2,FALSE),$J$4)))</f>
        <v>0</v>
      </c>
      <c r="N4920" s="48" t="s">
        <v>60</v>
      </c>
      <c r="O4920" s="6" t="s">
        <v>60</v>
      </c>
      <c r="P4920" s="49" t="s">
        <v>66</v>
      </c>
      <c r="Q4920" s="49" t="s">
        <v>67</v>
      </c>
      <c r="R4920" s="6" t="s">
        <v>60</v>
      </c>
      <c r="S4920" s="49" t="s">
        <v>60</v>
      </c>
      <c r="T4920" s="73" t="str">
        <f>IF(_xlfn.XLOOKUP(I4920,LEGEND!B:B,LEGEND!H:H)&lt;&gt;"-",HYPERLINK(_xlfn.XLOOKUP(I4920,LEGEND!B:B,LEGEND!H:H),"link"),_xlfn.XLOOKUP(I4920,LEGEND!B:B,LEGEND!H:H))</f>
        <v>link</v>
      </c>
      <c r="U4920" s="73" t="str">
        <f>HYPERLINK(_xlfn.XLOOKUP(I4920,LEGEND!B:B,LEGEND!I:I))</f>
        <v>https://milwaukee-media-images.s3.amazonaws.com/hi/48221990--Hero_1.jpg</v>
      </c>
      <c r="V4920" s="51" t="s">
        <v>22906</v>
      </c>
      <c r="W4920" s="63" t="s">
        <v>71</v>
      </c>
      <c r="X4920" s="64">
        <v>90</v>
      </c>
      <c r="Y4920" s="64">
        <v>247</v>
      </c>
      <c r="Z4920" s="64">
        <v>23</v>
      </c>
      <c r="AA4920" s="84">
        <v>0.15</v>
      </c>
      <c r="AB4920" s="85">
        <v>1</v>
      </c>
      <c r="AC4920" s="85">
        <v>1</v>
      </c>
    </row>
    <row r="4921" spans="1:29" ht="25.5">
      <c r="A4921" s="1"/>
      <c r="B4921" s="6" t="s">
        <v>9969</v>
      </c>
      <c r="C4921" s="6" t="s">
        <v>8778</v>
      </c>
      <c r="D4921" s="6" t="s">
        <v>9970</v>
      </c>
      <c r="E4921" s="49" t="s">
        <v>10108</v>
      </c>
      <c r="F4921" s="6" t="s">
        <v>9971</v>
      </c>
      <c r="G4921" s="6" t="s">
        <v>60</v>
      </c>
      <c r="H4921" s="6" t="s">
        <v>60</v>
      </c>
      <c r="I4921" s="60" t="s">
        <v>22907</v>
      </c>
      <c r="J4921" s="49" t="s">
        <v>22908</v>
      </c>
      <c r="K4921" s="6" t="s">
        <v>22909</v>
      </c>
      <c r="L4921" s="29">
        <f>IF($J$6="с учетом НДС",VLOOKUP(I4921,LEGEND!B:E,4,0)*(1-M4921),VLOOKUP(I4921,LEGEND!B:E,4,0)*(1-M4921)/1.2)</f>
        <v>2180</v>
      </c>
      <c r="M4921" s="57">
        <f>IF(AND(B4921&lt;&gt;"1_Электроинструмент",B4921&lt;&gt;"2_Садовая техника"),$J$5,IF($J$4&lt;=20%,$J$4,IFERROR(VLOOKUP(S4921,LEGEND!$L$2:$M$5,2,FALSE),$J$4)))</f>
        <v>0</v>
      </c>
      <c r="N4921" s="48" t="s">
        <v>60</v>
      </c>
      <c r="O4921" s="6" t="s">
        <v>60</v>
      </c>
      <c r="P4921" s="49" t="s">
        <v>66</v>
      </c>
      <c r="Q4921" s="49" t="s">
        <v>67</v>
      </c>
      <c r="R4921" s="6" t="s">
        <v>60</v>
      </c>
      <c r="S4921" s="49" t="s">
        <v>60</v>
      </c>
      <c r="T4921" s="73" t="str">
        <f>IF(_xlfn.XLOOKUP(I4921,LEGEND!B:B,LEGEND!H:H)&lt;&gt;"-",HYPERLINK(_xlfn.XLOOKUP(I4921,LEGEND!B:B,LEGEND!H:H),"link"),_xlfn.XLOOKUP(I4921,LEGEND!B:B,LEGEND!H:H))</f>
        <v>link</v>
      </c>
      <c r="U4921" s="73" t="str">
        <f>HYPERLINK(_xlfn.XLOOKUP(I4921,LEGEND!B:B,LEGEND!I:I))</f>
        <v>https://milwaukee-media-images.s3.amazonaws.com/hi/4932478559--Hero_1.jpg</v>
      </c>
      <c r="V4921" s="51" t="s">
        <v>22910</v>
      </c>
      <c r="W4921" s="63" t="s">
        <v>71</v>
      </c>
      <c r="X4921" s="64">
        <v>235</v>
      </c>
      <c r="Y4921" s="64">
        <v>97</v>
      </c>
      <c r="Z4921" s="64">
        <v>17</v>
      </c>
      <c r="AA4921" s="84">
        <v>0.156</v>
      </c>
      <c r="AB4921" s="85">
        <v>1</v>
      </c>
      <c r="AC4921" s="85">
        <v>1</v>
      </c>
    </row>
    <row r="4922" spans="1:29" ht="25.5">
      <c r="A4922" s="1"/>
      <c r="B4922" s="6" t="s">
        <v>9969</v>
      </c>
      <c r="C4922" s="6" t="s">
        <v>8778</v>
      </c>
      <c r="D4922" s="6" t="s">
        <v>9970</v>
      </c>
      <c r="E4922" s="49" t="s">
        <v>10108</v>
      </c>
      <c r="F4922" s="6" t="s">
        <v>9971</v>
      </c>
      <c r="G4922" s="6" t="s">
        <v>60</v>
      </c>
      <c r="H4922" s="6" t="s">
        <v>60</v>
      </c>
      <c r="I4922" s="60" t="s">
        <v>22911</v>
      </c>
      <c r="J4922" s="49" t="s">
        <v>22912</v>
      </c>
      <c r="K4922" s="6" t="s">
        <v>22913</v>
      </c>
      <c r="L4922" s="29">
        <f>IF($J$6="с учетом НДС",VLOOKUP(I4922,LEGEND!B:E,4,0)*(1-M4922),VLOOKUP(I4922,LEGEND!B:E,4,0)*(1-M4922)/1.2)</f>
        <v>2290</v>
      </c>
      <c r="M4922" s="57">
        <f>IF(AND(B4922&lt;&gt;"1_Электроинструмент",B4922&lt;&gt;"2_Садовая техника"),$J$5,IF($J$4&lt;=20%,$J$4,IFERROR(VLOOKUP(S4922,LEGEND!$L$2:$M$5,2,FALSE),$J$4)))</f>
        <v>0</v>
      </c>
      <c r="N4922" s="48" t="s">
        <v>60</v>
      </c>
      <c r="O4922" s="6" t="s">
        <v>60</v>
      </c>
      <c r="P4922" s="49" t="s">
        <v>66</v>
      </c>
      <c r="Q4922" s="49" t="s">
        <v>67</v>
      </c>
      <c r="R4922" s="6" t="s">
        <v>60</v>
      </c>
      <c r="S4922" s="49" t="s">
        <v>60</v>
      </c>
      <c r="T4922" s="73" t="str">
        <f>IF(_xlfn.XLOOKUP(I4922,LEGEND!B:B,LEGEND!H:H)&lt;&gt;"-",HYPERLINK(_xlfn.XLOOKUP(I4922,LEGEND!B:B,LEGEND!H:H),"link"),_xlfn.XLOOKUP(I4922,LEGEND!B:B,LEGEND!H:H))</f>
        <v>link</v>
      </c>
      <c r="U4922" s="73" t="str">
        <f>HYPERLINK(_xlfn.XLOOKUP(I4922,LEGEND!B:B,LEGEND!I:I))</f>
        <v>https://milwaukee-media-images.s3.amazonaws.com/hi/4932464829--Hero_1.jpg</v>
      </c>
      <c r="V4922" s="51" t="s">
        <v>22914</v>
      </c>
      <c r="W4922" s="63" t="s">
        <v>2678</v>
      </c>
      <c r="X4922" s="64">
        <v>110</v>
      </c>
      <c r="Y4922" s="64">
        <v>324</v>
      </c>
      <c r="Z4922" s="64">
        <v>52</v>
      </c>
      <c r="AA4922" s="84">
        <v>0.22600000000000001</v>
      </c>
      <c r="AB4922" s="85">
        <v>1</v>
      </c>
      <c r="AC4922" s="85">
        <v>1</v>
      </c>
    </row>
    <row r="4923" spans="1:29" ht="25.5">
      <c r="A4923" s="1"/>
      <c r="B4923" s="6" t="s">
        <v>9969</v>
      </c>
      <c r="C4923" s="6" t="s">
        <v>8778</v>
      </c>
      <c r="D4923" s="6" t="s">
        <v>9970</v>
      </c>
      <c r="E4923" s="49" t="s">
        <v>10108</v>
      </c>
      <c r="F4923" s="6" t="s">
        <v>9971</v>
      </c>
      <c r="G4923" s="6" t="s">
        <v>60</v>
      </c>
      <c r="H4923" s="6" t="s">
        <v>60</v>
      </c>
      <c r="I4923" s="60" t="s">
        <v>22915</v>
      </c>
      <c r="J4923" s="49" t="s">
        <v>22916</v>
      </c>
      <c r="K4923" s="6" t="s">
        <v>22917</v>
      </c>
      <c r="L4923" s="29">
        <f>IF($J$6="с учетом НДС",VLOOKUP(I4923,LEGEND!B:E,4,0)*(1-M4923),VLOOKUP(I4923,LEGEND!B:E,4,0)*(1-M4923)/1.2)</f>
        <v>2350</v>
      </c>
      <c r="M4923" s="57">
        <f>IF(AND(B4923&lt;&gt;"1_Электроинструмент",B4923&lt;&gt;"2_Садовая техника"),$J$5,IF($J$4&lt;=20%,$J$4,IFERROR(VLOOKUP(S4923,LEGEND!$L$2:$M$5,2,FALSE),$J$4)))</f>
        <v>0</v>
      </c>
      <c r="N4923" s="48" t="s">
        <v>60</v>
      </c>
      <c r="O4923" s="6" t="s">
        <v>60</v>
      </c>
      <c r="P4923" s="49" t="s">
        <v>66</v>
      </c>
      <c r="Q4923" s="49" t="s">
        <v>67</v>
      </c>
      <c r="R4923" s="6" t="s">
        <v>60</v>
      </c>
      <c r="S4923" s="49" t="s">
        <v>60</v>
      </c>
      <c r="T4923" s="73" t="str">
        <f>IF(_xlfn.XLOOKUP(I4923,LEGEND!B:B,LEGEND!H:H)&lt;&gt;"-",HYPERLINK(_xlfn.XLOOKUP(I4923,LEGEND!B:B,LEGEND!H:H),"link"),_xlfn.XLOOKUP(I4923,LEGEND!B:B,LEGEND!H:H))</f>
        <v>link</v>
      </c>
      <c r="U4923" s="73" t="str">
        <f>HYPERLINK(_xlfn.XLOOKUP(I4923,LEGEND!B:B,LEGEND!I:I))</f>
        <v>https://milwaukee-media-images.s3.amazonaws.com/hi/4932464828--Hero_1.jpg</v>
      </c>
      <c r="V4923" s="51" t="s">
        <v>22918</v>
      </c>
      <c r="W4923" s="63" t="s">
        <v>2678</v>
      </c>
      <c r="X4923" s="64">
        <v>93</v>
      </c>
      <c r="Y4923" s="64">
        <v>319</v>
      </c>
      <c r="Z4923" s="64">
        <v>34</v>
      </c>
      <c r="AA4923" s="84">
        <v>0.22700000000000001</v>
      </c>
      <c r="AB4923" s="85">
        <v>1</v>
      </c>
      <c r="AC4923" s="85">
        <v>1</v>
      </c>
    </row>
    <row r="4924" spans="1:29" ht="25.5">
      <c r="A4924" s="1"/>
      <c r="B4924" s="6" t="s">
        <v>9969</v>
      </c>
      <c r="C4924" s="6" t="s">
        <v>8778</v>
      </c>
      <c r="D4924" s="6" t="s">
        <v>9970</v>
      </c>
      <c r="E4924" s="49" t="s">
        <v>10108</v>
      </c>
      <c r="F4924" s="6" t="s">
        <v>9971</v>
      </c>
      <c r="G4924" s="6" t="s">
        <v>60</v>
      </c>
      <c r="H4924" s="6" t="s">
        <v>60</v>
      </c>
      <c r="I4924" s="60" t="s">
        <v>22919</v>
      </c>
      <c r="J4924" s="49" t="s">
        <v>22920</v>
      </c>
      <c r="K4924" s="6" t="s">
        <v>22921</v>
      </c>
      <c r="L4924" s="29">
        <f>IF($J$6="с учетом НДС",VLOOKUP(I4924,LEGEND!B:E,4,0)*(1-M4924),VLOOKUP(I4924,LEGEND!B:E,4,0)*(1-M4924)/1.2)</f>
        <v>2820</v>
      </c>
      <c r="M4924" s="57">
        <f>IF(AND(B4924&lt;&gt;"1_Электроинструмент",B4924&lt;&gt;"2_Садовая техника"),$J$5,IF($J$4&lt;=20%,$J$4,IFERROR(VLOOKUP(S4924,LEGEND!$L$2:$M$5,2,FALSE),$J$4)))</f>
        <v>0</v>
      </c>
      <c r="N4924" s="48" t="s">
        <v>60</v>
      </c>
      <c r="O4924" s="6" t="s">
        <v>60</v>
      </c>
      <c r="P4924" s="49" t="s">
        <v>66</v>
      </c>
      <c r="Q4924" s="49" t="s">
        <v>67</v>
      </c>
      <c r="R4924" s="6" t="s">
        <v>60</v>
      </c>
      <c r="S4924" s="49" t="s">
        <v>60</v>
      </c>
      <c r="T4924" s="73" t="str">
        <f>IF(_xlfn.XLOOKUP(I4924,LEGEND!B:B,LEGEND!H:H)&lt;&gt;"-",HYPERLINK(_xlfn.XLOOKUP(I4924,LEGEND!B:B,LEGEND!H:H),"link"),_xlfn.XLOOKUP(I4924,LEGEND!B:B,LEGEND!H:H))</f>
        <v>link</v>
      </c>
      <c r="U4924" s="73" t="str">
        <f>HYPERLINK(_xlfn.XLOOKUP(I4924,LEGEND!B:B,LEGEND!I:I))</f>
        <v>https://milwaukee-media-images.s3.amazonaws.com/hi/48221952--Hero_1.jpg</v>
      </c>
      <c r="V4924" s="51" t="s">
        <v>22922</v>
      </c>
      <c r="W4924" s="63" t="s">
        <v>4191</v>
      </c>
      <c r="X4924" s="64">
        <v>184</v>
      </c>
      <c r="Y4924" s="64">
        <v>102</v>
      </c>
      <c r="Z4924" s="64">
        <v>38</v>
      </c>
      <c r="AA4924" s="84">
        <v>0.22700000000000001</v>
      </c>
      <c r="AB4924" s="85">
        <v>50</v>
      </c>
      <c r="AC4924" s="85">
        <v>1</v>
      </c>
    </row>
    <row r="4925" spans="1:29" ht="25.5">
      <c r="A4925" s="1"/>
      <c r="B4925" s="6" t="s">
        <v>9969</v>
      </c>
      <c r="C4925" s="6" t="s">
        <v>8778</v>
      </c>
      <c r="D4925" s="6" t="s">
        <v>9970</v>
      </c>
      <c r="E4925" s="49" t="s">
        <v>10108</v>
      </c>
      <c r="F4925" s="6" t="s">
        <v>9971</v>
      </c>
      <c r="G4925" s="6" t="s">
        <v>60</v>
      </c>
      <c r="H4925" s="6" t="s">
        <v>60</v>
      </c>
      <c r="I4925" s="60" t="s">
        <v>22923</v>
      </c>
      <c r="J4925" s="49" t="s">
        <v>22924</v>
      </c>
      <c r="K4925" s="6" t="s">
        <v>22925</v>
      </c>
      <c r="L4925" s="29">
        <f>IF($J$6="с учетом НДС",VLOOKUP(I4925,LEGEND!B:E,4,0)*(1-M4925),VLOOKUP(I4925,LEGEND!B:E,4,0)*(1-M4925)/1.2)</f>
        <v>7400</v>
      </c>
      <c r="M4925" s="57">
        <f>IF(AND(B4925&lt;&gt;"1_Электроинструмент",B4925&lt;&gt;"2_Садовая техника"),$J$5,IF($J$4&lt;=20%,$J$4,IFERROR(VLOOKUP(S4925,LEGEND!$L$2:$M$5,2,FALSE),$J$4)))</f>
        <v>0</v>
      </c>
      <c r="N4925" s="48" t="s">
        <v>60</v>
      </c>
      <c r="O4925" s="6" t="s">
        <v>60</v>
      </c>
      <c r="P4925" s="49" t="s">
        <v>66</v>
      </c>
      <c r="Q4925" s="49" t="s">
        <v>67</v>
      </c>
      <c r="R4925" s="6" t="s">
        <v>60</v>
      </c>
      <c r="S4925" s="49" t="s">
        <v>60</v>
      </c>
      <c r="T4925" s="73" t="str">
        <f>IF(_xlfn.XLOOKUP(I4925,LEGEND!B:B,LEGEND!H:H)&lt;&gt;"-",HYPERLINK(_xlfn.XLOOKUP(I4925,LEGEND!B:B,LEGEND!H:H),"link"),_xlfn.XLOOKUP(I4925,LEGEND!B:B,LEGEND!H:H))</f>
        <v>link</v>
      </c>
      <c r="U4925" s="73" t="str">
        <f>HYPERLINK(_xlfn.XLOOKUP(I4925,LEGEND!B:B,LEGEND!I:I))</f>
        <v>https://milwaukee-media-images.s3.amazonaws.com/hi/48221994--Hero_1.jpg</v>
      </c>
      <c r="V4925" s="51" t="s">
        <v>22926</v>
      </c>
      <c r="W4925" s="63" t="s">
        <v>71</v>
      </c>
      <c r="X4925" s="64">
        <v>259</v>
      </c>
      <c r="Y4925" s="64">
        <v>99</v>
      </c>
      <c r="Z4925" s="64">
        <v>17</v>
      </c>
      <c r="AA4925" s="84">
        <v>0.18</v>
      </c>
      <c r="AB4925" s="85">
        <v>1</v>
      </c>
      <c r="AC4925" s="85">
        <v>1</v>
      </c>
    </row>
    <row r="4926" spans="1:29" ht="25.5">
      <c r="A4926" s="1"/>
      <c r="B4926" s="6" t="s">
        <v>9969</v>
      </c>
      <c r="C4926" s="6" t="s">
        <v>8778</v>
      </c>
      <c r="D4926" s="6" t="s">
        <v>9970</v>
      </c>
      <c r="E4926" s="49" t="s">
        <v>10108</v>
      </c>
      <c r="F4926" s="6" t="s">
        <v>9971</v>
      </c>
      <c r="G4926" s="6" t="s">
        <v>60</v>
      </c>
      <c r="H4926" s="6" t="s">
        <v>60</v>
      </c>
      <c r="I4926" s="60" t="s">
        <v>22927</v>
      </c>
      <c r="J4926" s="49" t="s">
        <v>22928</v>
      </c>
      <c r="K4926" s="6" t="s">
        <v>22929</v>
      </c>
      <c r="L4926" s="29">
        <f>IF($J$6="с учетом НДС",VLOOKUP(I4926,LEGEND!B:E,4,0)*(1-M4926),VLOOKUP(I4926,LEGEND!B:E,4,0)*(1-M4926)/1.2)</f>
        <v>7500</v>
      </c>
      <c r="M4926" s="57">
        <f>IF(AND(B4926&lt;&gt;"1_Электроинструмент",B4926&lt;&gt;"2_Садовая техника"),$J$5,IF($J$4&lt;=20%,$J$4,IFERROR(VLOOKUP(S4926,LEGEND!$L$2:$M$5,2,FALSE),$J$4)))</f>
        <v>0</v>
      </c>
      <c r="N4926" s="48" t="s">
        <v>60</v>
      </c>
      <c r="O4926" s="6" t="s">
        <v>60</v>
      </c>
      <c r="P4926" s="49" t="s">
        <v>66</v>
      </c>
      <c r="Q4926" s="49" t="s">
        <v>67</v>
      </c>
      <c r="R4926" s="6" t="s">
        <v>60</v>
      </c>
      <c r="S4926" s="49" t="s">
        <v>60</v>
      </c>
      <c r="T4926" s="73" t="str">
        <f>IF(_xlfn.XLOOKUP(I4926,LEGEND!B:B,LEGEND!H:H)&lt;&gt;"-",HYPERLINK(_xlfn.XLOOKUP(I4926,LEGEND!B:B,LEGEND!H:H),"link"),_xlfn.XLOOKUP(I4926,LEGEND!B:B,LEGEND!H:H))</f>
        <v>link</v>
      </c>
      <c r="U4926" s="73" t="str">
        <f>HYPERLINK(_xlfn.XLOOKUP(I4926,LEGEND!B:B,LEGEND!I:I))</f>
        <v>https://milwaukee-media-images.s3.amazonaws.com/hi/48221998--Hero_1.jpg</v>
      </c>
      <c r="V4926" s="51" t="s">
        <v>22930</v>
      </c>
      <c r="W4926" s="63" t="s">
        <v>71</v>
      </c>
      <c r="X4926" s="64">
        <v>259</v>
      </c>
      <c r="Y4926" s="64">
        <v>99</v>
      </c>
      <c r="Z4926" s="64">
        <v>18</v>
      </c>
      <c r="AA4926" s="84">
        <v>0.18</v>
      </c>
      <c r="AB4926" s="85">
        <v>1</v>
      </c>
      <c r="AC4926" s="85">
        <v>1</v>
      </c>
    </row>
    <row r="4927" spans="1:29" ht="25.5">
      <c r="A4927" s="1"/>
      <c r="B4927" s="6" t="s">
        <v>9969</v>
      </c>
      <c r="C4927" s="6" t="s">
        <v>8778</v>
      </c>
      <c r="D4927" s="6" t="s">
        <v>9970</v>
      </c>
      <c r="E4927" s="49" t="s">
        <v>10108</v>
      </c>
      <c r="F4927" s="6" t="s">
        <v>9971</v>
      </c>
      <c r="G4927" s="6" t="s">
        <v>60</v>
      </c>
      <c r="H4927" s="6" t="s">
        <v>60</v>
      </c>
      <c r="I4927" s="60" t="s">
        <v>22931</v>
      </c>
      <c r="J4927" s="49" t="s">
        <v>22932</v>
      </c>
      <c r="K4927" s="6" t="s">
        <v>22933</v>
      </c>
      <c r="L4927" s="29">
        <f>IF($J$6="с учетом НДС",VLOOKUP(I4927,LEGEND!B:E,4,0)*(1-M4927),VLOOKUP(I4927,LEGEND!B:E,4,0)*(1-M4927)/1.2)</f>
        <v>8800</v>
      </c>
      <c r="M4927" s="57">
        <f>IF(AND(B4927&lt;&gt;"1_Электроинструмент",B4927&lt;&gt;"2_Садовая техника"),$J$5,IF($J$4&lt;=20%,$J$4,IFERROR(VLOOKUP(S4927,LEGEND!$L$2:$M$5,2,FALSE),$J$4)))</f>
        <v>0</v>
      </c>
      <c r="N4927" s="48" t="s">
        <v>60</v>
      </c>
      <c r="O4927" s="6" t="s">
        <v>60</v>
      </c>
      <c r="P4927" s="49" t="s">
        <v>66</v>
      </c>
      <c r="Q4927" s="49" t="s">
        <v>67</v>
      </c>
      <c r="R4927" s="6" t="s">
        <v>60</v>
      </c>
      <c r="S4927" s="49" t="s">
        <v>60</v>
      </c>
      <c r="T4927" s="73" t="str">
        <f>IF(_xlfn.XLOOKUP(I4927,LEGEND!B:B,LEGEND!H:H)&lt;&gt;"-",HYPERLINK(_xlfn.XLOOKUP(I4927,LEGEND!B:B,LEGEND!H:H),"link"),_xlfn.XLOOKUP(I4927,LEGEND!B:B,LEGEND!H:H))</f>
        <v>link</v>
      </c>
      <c r="U4927" s="73" t="str">
        <f>HYPERLINK(_xlfn.XLOOKUP(I4927,LEGEND!B:B,LEGEND!I:I))</f>
        <v>https://milwaukee-media-images.s3.amazonaws.com/hi/4932464830--Hero_1.jpg</v>
      </c>
      <c r="V4927" s="51" t="s">
        <v>22934</v>
      </c>
      <c r="W4927" s="63" t="s">
        <v>2678</v>
      </c>
      <c r="X4927" s="64">
        <v>114</v>
      </c>
      <c r="Y4927" s="64">
        <v>331</v>
      </c>
      <c r="Z4927" s="64">
        <v>47</v>
      </c>
      <c r="AA4927" s="84">
        <v>0.37</v>
      </c>
      <c r="AB4927" s="85">
        <v>1</v>
      </c>
      <c r="AC4927" s="85">
        <v>1</v>
      </c>
    </row>
    <row r="4928" spans="1:29" ht="25.5">
      <c r="A4928" s="1"/>
      <c r="B4928" s="6" t="s">
        <v>9969</v>
      </c>
      <c r="C4928" s="6" t="s">
        <v>8778</v>
      </c>
      <c r="D4928" s="6" t="s">
        <v>9970</v>
      </c>
      <c r="E4928" s="49" t="s">
        <v>586</v>
      </c>
      <c r="F4928" s="6" t="s">
        <v>9971</v>
      </c>
      <c r="G4928" s="6" t="s">
        <v>60</v>
      </c>
      <c r="H4928" s="6" t="s">
        <v>60</v>
      </c>
      <c r="I4928" s="60" t="s">
        <v>9972</v>
      </c>
      <c r="J4928" s="49" t="s">
        <v>9973</v>
      </c>
      <c r="K4928" s="6" t="s">
        <v>9974</v>
      </c>
      <c r="L4928" s="29">
        <f>IF($J$6="с учетом НДС",VLOOKUP(I4928,LEGEND!B:E,4,0)*(1-M4928),VLOOKUP(I4928,LEGEND!B:E,4,0)*(1-M4928)/1.2)</f>
        <v>740</v>
      </c>
      <c r="M4928" s="57">
        <f>IF(AND(B4928&lt;&gt;"1_Электроинструмент",B4928&lt;&gt;"2_Садовая техника"),$J$5,IF($J$4&lt;=20%,$J$4,IFERROR(VLOOKUP(S4928,LEGEND!$L$2:$M$5,2,FALSE),$J$4)))</f>
        <v>0</v>
      </c>
      <c r="N4928" s="48" t="s">
        <v>60</v>
      </c>
      <c r="O4928" s="6" t="s">
        <v>42</v>
      </c>
      <c r="P4928" s="49" t="s">
        <v>66</v>
      </c>
      <c r="Q4928" s="49" t="s">
        <v>67</v>
      </c>
      <c r="R4928" s="6" t="s">
        <v>60</v>
      </c>
      <c r="S4928" s="49" t="s">
        <v>60</v>
      </c>
      <c r="T4928" s="73" t="str">
        <f>IF(_xlfn.XLOOKUP(I4928,LEGEND!B:B,LEGEND!H:H)&lt;&gt;"-",HYPERLINK(_xlfn.XLOOKUP(I4928,LEGEND!B:B,LEGEND!H:H),"link"),_xlfn.XLOOKUP(I4928,LEGEND!B:B,LEGEND!H:H))</f>
        <v>link</v>
      </c>
      <c r="U4928" s="73" t="str">
        <f>HYPERLINK(_xlfn.XLOOKUP(I4928,LEGEND!B:B,LEGEND!I:I))</f>
        <v>https://milwaukee-media-images.s3.amazonaws.com/hi/4932479783--Hero_1.jpg</v>
      </c>
      <c r="V4928" s="51" t="s">
        <v>9975</v>
      </c>
      <c r="W4928" s="63" t="s">
        <v>71</v>
      </c>
      <c r="X4928" s="64">
        <v>101</v>
      </c>
      <c r="Y4928" s="64">
        <v>35</v>
      </c>
      <c r="Z4928" s="64">
        <v>366</v>
      </c>
      <c r="AA4928" s="84">
        <v>0.158</v>
      </c>
      <c r="AB4928" s="85">
        <v>1</v>
      </c>
      <c r="AC4928" s="85">
        <v>1</v>
      </c>
    </row>
    <row r="4929" spans="1:29" ht="25.5">
      <c r="A4929" s="1"/>
      <c r="B4929" s="6" t="s">
        <v>9969</v>
      </c>
      <c r="C4929" s="6" t="s">
        <v>8778</v>
      </c>
      <c r="D4929" s="6" t="s">
        <v>9970</v>
      </c>
      <c r="E4929" s="49" t="s">
        <v>586</v>
      </c>
      <c r="F4929" s="6" t="s">
        <v>9971</v>
      </c>
      <c r="G4929" s="6" t="s">
        <v>60</v>
      </c>
      <c r="H4929" s="6" t="s">
        <v>60</v>
      </c>
      <c r="I4929" s="60" t="s">
        <v>24189</v>
      </c>
      <c r="J4929" s="49" t="s">
        <v>24190</v>
      </c>
      <c r="K4929" s="6" t="s">
        <v>24191</v>
      </c>
      <c r="L4929" s="29">
        <f>IF($J$6="с учетом НДС",VLOOKUP(I4929,LEGEND!B:E,4,0)*(1-M4929),VLOOKUP(I4929,LEGEND!B:E,4,0)*(1-M4929)/1.2)</f>
        <v>860</v>
      </c>
      <c r="M4929" s="57">
        <f>IF(AND(B4929&lt;&gt;"1_Электроинструмент",B4929&lt;&gt;"2_Садовая техника"),$J$5,IF($J$4&lt;=20%,$J$4,IFERROR(VLOOKUP(S4929,LEGEND!$L$2:$M$5,2,FALSE),$J$4)))</f>
        <v>0</v>
      </c>
      <c r="N4929" s="48" t="s">
        <v>60</v>
      </c>
      <c r="O4929" s="6" t="s">
        <v>60</v>
      </c>
      <c r="P4929" s="49" t="s">
        <v>1556</v>
      </c>
      <c r="Q4929" s="49" t="s">
        <v>473</v>
      </c>
      <c r="R4929" s="6" t="s">
        <v>60</v>
      </c>
      <c r="S4929" s="49" t="s">
        <v>60</v>
      </c>
      <c r="T4929" s="73" t="str">
        <f>IF(_xlfn.XLOOKUP(I4929,LEGEND!B:B,LEGEND!H:H)&lt;&gt;"-",HYPERLINK(_xlfn.XLOOKUP(I4929,LEGEND!B:B,LEGEND!H:H),"link"),_xlfn.XLOOKUP(I4929,LEGEND!B:B,LEGEND!H:H))</f>
        <v>-</v>
      </c>
      <c r="U4929" s="73" t="str">
        <f>HYPERLINK(_xlfn.XLOOKUP(I4929,LEGEND!B:B,LEGEND!I:I))</f>
        <v>-</v>
      </c>
      <c r="V4929" s="51" t="s">
        <v>24192</v>
      </c>
      <c r="W4929" s="63" t="s">
        <v>71</v>
      </c>
      <c r="X4929" s="64">
        <v>360</v>
      </c>
      <c r="Y4929" s="64">
        <v>103</v>
      </c>
      <c r="Z4929" s="64">
        <v>42</v>
      </c>
      <c r="AA4929" s="84">
        <v>0.187</v>
      </c>
      <c r="AB4929" s="85">
        <v>1</v>
      </c>
      <c r="AC4929" s="85">
        <v>1</v>
      </c>
    </row>
    <row r="4930" spans="1:29" ht="25.5">
      <c r="A4930" s="1"/>
      <c r="B4930" s="6" t="s">
        <v>9969</v>
      </c>
      <c r="C4930" s="6" t="s">
        <v>8778</v>
      </c>
      <c r="D4930" s="6" t="s">
        <v>9970</v>
      </c>
      <c r="E4930" s="49" t="s">
        <v>586</v>
      </c>
      <c r="F4930" s="6" t="s">
        <v>9971</v>
      </c>
      <c r="G4930" s="6" t="s">
        <v>60</v>
      </c>
      <c r="H4930" s="6" t="s">
        <v>60</v>
      </c>
      <c r="I4930" s="60" t="s">
        <v>22935</v>
      </c>
      <c r="J4930" s="49" t="s">
        <v>22936</v>
      </c>
      <c r="K4930" s="6" t="s">
        <v>22937</v>
      </c>
      <c r="L4930" s="29">
        <f>IF($J$6="с учетом НДС",VLOOKUP(I4930,LEGEND!B:E,4,0)*(1-M4930),VLOOKUP(I4930,LEGEND!B:E,4,0)*(1-M4930)/1.2)</f>
        <v>1050</v>
      </c>
      <c r="M4930" s="57">
        <f>IF(AND(B4930&lt;&gt;"1_Электроинструмент",B4930&lt;&gt;"2_Садовая техника"),$J$5,IF($J$4&lt;=20%,$J$4,IFERROR(VLOOKUP(S4930,LEGEND!$L$2:$M$5,2,FALSE),$J$4)))</f>
        <v>0</v>
      </c>
      <c r="N4930" s="48" t="s">
        <v>60</v>
      </c>
      <c r="O4930" s="6" t="s">
        <v>60</v>
      </c>
      <c r="P4930" s="49" t="s">
        <v>66</v>
      </c>
      <c r="Q4930" s="49" t="s">
        <v>67</v>
      </c>
      <c r="R4930" s="6" t="s">
        <v>60</v>
      </c>
      <c r="S4930" s="49" t="s">
        <v>60</v>
      </c>
      <c r="T4930" s="73" t="str">
        <f>IF(_xlfn.XLOOKUP(I4930,LEGEND!B:B,LEGEND!H:H)&lt;&gt;"-",HYPERLINK(_xlfn.XLOOKUP(I4930,LEGEND!B:B,LEGEND!H:H),"link"),_xlfn.XLOOKUP(I4930,LEGEND!B:B,LEGEND!H:H))</f>
        <v>link</v>
      </c>
      <c r="U4930" s="73" t="str">
        <f>HYPERLINK(_xlfn.XLOOKUP(I4930,LEGEND!B:B,LEGEND!I:I))</f>
        <v>https://milwaukee-media-images.s3.amazonaws.com/hi/48229304--Hero_1.jpg</v>
      </c>
      <c r="V4930" s="51" t="s">
        <v>22938</v>
      </c>
      <c r="W4930" s="63" t="s">
        <v>2678</v>
      </c>
      <c r="X4930" s="64">
        <v>369</v>
      </c>
      <c r="Y4930" s="64">
        <v>99</v>
      </c>
      <c r="Z4930" s="64">
        <v>47</v>
      </c>
      <c r="AA4930" s="84">
        <v>0.19</v>
      </c>
      <c r="AB4930" s="85">
        <v>1</v>
      </c>
      <c r="AC4930" s="85">
        <v>1</v>
      </c>
    </row>
    <row r="4931" spans="1:29" ht="25.5">
      <c r="A4931" s="1"/>
      <c r="B4931" s="6" t="s">
        <v>9969</v>
      </c>
      <c r="C4931" s="6" t="s">
        <v>8778</v>
      </c>
      <c r="D4931" s="6" t="s">
        <v>9970</v>
      </c>
      <c r="E4931" s="49" t="s">
        <v>586</v>
      </c>
      <c r="F4931" s="6" t="s">
        <v>9971</v>
      </c>
      <c r="G4931" s="6" t="s">
        <v>60</v>
      </c>
      <c r="H4931" s="6" t="s">
        <v>60</v>
      </c>
      <c r="I4931" s="60" t="s">
        <v>22939</v>
      </c>
      <c r="J4931" s="49" t="s">
        <v>22940</v>
      </c>
      <c r="K4931" s="6" t="s">
        <v>22941</v>
      </c>
      <c r="L4931" s="29">
        <f>IF($J$6="с учетом НДС",VLOOKUP(I4931,LEGEND!B:E,4,0)*(1-M4931),VLOOKUP(I4931,LEGEND!B:E,4,0)*(1-M4931)/1.2)</f>
        <v>1650</v>
      </c>
      <c r="M4931" s="57">
        <f>IF(AND(B4931&lt;&gt;"1_Электроинструмент",B4931&lt;&gt;"2_Садовая техника"),$J$5,IF($J$4&lt;=20%,$J$4,IFERROR(VLOOKUP(S4931,LEGEND!$L$2:$M$5,2,FALSE),$J$4)))</f>
        <v>0</v>
      </c>
      <c r="N4931" s="48" t="s">
        <v>60</v>
      </c>
      <c r="O4931" s="6" t="s">
        <v>60</v>
      </c>
      <c r="P4931" s="49" t="s">
        <v>66</v>
      </c>
      <c r="Q4931" s="49" t="s">
        <v>67</v>
      </c>
      <c r="R4931" s="6" t="s">
        <v>60</v>
      </c>
      <c r="S4931" s="49" t="s">
        <v>60</v>
      </c>
      <c r="T4931" s="73" t="str">
        <f>IF(_xlfn.XLOOKUP(I4931,LEGEND!B:B,LEGEND!H:H)&lt;&gt;"-",HYPERLINK(_xlfn.XLOOKUP(I4931,LEGEND!B:B,LEGEND!H:H),"link"),_xlfn.XLOOKUP(I4931,LEGEND!B:B,LEGEND!H:H))</f>
        <v>link</v>
      </c>
      <c r="U4931" s="73" t="str">
        <f>HYPERLINK(_xlfn.XLOOKUP(I4931,LEGEND!B:B,LEGEND!I:I))</f>
        <v>https://milwaukee-media-images.s3.amazonaws.com/hi/48220222--Hero_1.jpg</v>
      </c>
      <c r="V4931" s="51" t="s">
        <v>22942</v>
      </c>
      <c r="W4931" s="63" t="s">
        <v>2678</v>
      </c>
      <c r="X4931" s="64">
        <v>335</v>
      </c>
      <c r="Y4931" s="64">
        <v>75</v>
      </c>
      <c r="Z4931" s="64">
        <v>5</v>
      </c>
      <c r="AA4931" s="84">
        <v>0.13800000000000001</v>
      </c>
      <c r="AB4931" s="85">
        <v>1</v>
      </c>
      <c r="AC4931" s="85">
        <v>1</v>
      </c>
    </row>
    <row r="4932" spans="1:29" ht="25.5">
      <c r="A4932" s="1"/>
      <c r="B4932" s="6" t="s">
        <v>9969</v>
      </c>
      <c r="C4932" s="6" t="s">
        <v>8778</v>
      </c>
      <c r="D4932" s="6" t="s">
        <v>9970</v>
      </c>
      <c r="E4932" s="49" t="s">
        <v>586</v>
      </c>
      <c r="F4932" s="6" t="s">
        <v>9971</v>
      </c>
      <c r="G4932" s="6" t="s">
        <v>60</v>
      </c>
      <c r="H4932" s="6" t="s">
        <v>60</v>
      </c>
      <c r="I4932" s="60" t="s">
        <v>22943</v>
      </c>
      <c r="J4932" s="49" t="s">
        <v>22944</v>
      </c>
      <c r="K4932" s="6" t="s">
        <v>22945</v>
      </c>
      <c r="L4932" s="29">
        <f>IF($J$6="с учетом НДС",VLOOKUP(I4932,LEGEND!B:E,4,0)*(1-M4932),VLOOKUP(I4932,LEGEND!B:E,4,0)*(1-M4932)/1.2)</f>
        <v>1930</v>
      </c>
      <c r="M4932" s="57">
        <f>IF(AND(B4932&lt;&gt;"1_Электроинструмент",B4932&lt;&gt;"2_Садовая техника"),$J$5,IF($J$4&lt;=20%,$J$4,IFERROR(VLOOKUP(S4932,LEGEND!$L$2:$M$5,2,FALSE),$J$4)))</f>
        <v>0</v>
      </c>
      <c r="N4932" s="48" t="s">
        <v>60</v>
      </c>
      <c r="O4932" s="6" t="s">
        <v>60</v>
      </c>
      <c r="P4932" s="49" t="s">
        <v>66</v>
      </c>
      <c r="Q4932" s="49" t="s">
        <v>67</v>
      </c>
      <c r="R4932" s="6" t="s">
        <v>60</v>
      </c>
      <c r="S4932" s="49" t="s">
        <v>60</v>
      </c>
      <c r="T4932" s="73" t="str">
        <f>IF(_xlfn.XLOOKUP(I4932,LEGEND!B:B,LEGEND!H:H)&lt;&gt;"-",HYPERLINK(_xlfn.XLOOKUP(I4932,LEGEND!B:B,LEGEND!H:H),"link"),_xlfn.XLOOKUP(I4932,LEGEND!B:B,LEGEND!H:H))</f>
        <v>link</v>
      </c>
      <c r="U4932" s="73" t="str">
        <f>HYPERLINK(_xlfn.XLOOKUP(I4932,LEGEND!B:B,LEGEND!I:I))</f>
        <v>https://milwaukee-media-images.s3.amazonaws.com/hi/48220012--Hero_01.jpg</v>
      </c>
      <c r="V4932" s="51" t="s">
        <v>22946</v>
      </c>
      <c r="W4932" s="63" t="s">
        <v>2678</v>
      </c>
      <c r="X4932" s="64">
        <v>80</v>
      </c>
      <c r="Y4932" s="64">
        <v>117</v>
      </c>
      <c r="Z4932" s="64">
        <v>370</v>
      </c>
      <c r="AA4932" s="84">
        <v>0.28199999999999997</v>
      </c>
      <c r="AB4932" s="85">
        <v>1</v>
      </c>
      <c r="AC4932" s="85">
        <v>1</v>
      </c>
    </row>
    <row r="4933" spans="1:29" ht="25.5">
      <c r="A4933" s="1"/>
      <c r="B4933" s="6" t="s">
        <v>9969</v>
      </c>
      <c r="C4933" s="6" t="s">
        <v>8778</v>
      </c>
      <c r="D4933" s="6" t="s">
        <v>9970</v>
      </c>
      <c r="E4933" s="49" t="s">
        <v>586</v>
      </c>
      <c r="F4933" s="6" t="s">
        <v>9971</v>
      </c>
      <c r="G4933" s="6" t="s">
        <v>60</v>
      </c>
      <c r="H4933" s="6" t="s">
        <v>60</v>
      </c>
      <c r="I4933" s="60" t="s">
        <v>22947</v>
      </c>
      <c r="J4933" s="49" t="s">
        <v>22948</v>
      </c>
      <c r="K4933" s="6" t="s">
        <v>22949</v>
      </c>
      <c r="L4933" s="29">
        <f>IF($J$6="с учетом НДС",VLOOKUP(I4933,LEGEND!B:E,4,0)*(1-M4933),VLOOKUP(I4933,LEGEND!B:E,4,0)*(1-M4933)/1.2)</f>
        <v>1930</v>
      </c>
      <c r="M4933" s="57">
        <f>IF(AND(B4933&lt;&gt;"1_Электроинструмент",B4933&lt;&gt;"2_Садовая техника"),$J$5,IF($J$4&lt;=20%,$J$4,IFERROR(VLOOKUP(S4933,LEGEND!$L$2:$M$5,2,FALSE),$J$4)))</f>
        <v>0</v>
      </c>
      <c r="N4933" s="48" t="s">
        <v>60</v>
      </c>
      <c r="O4933" s="6" t="s">
        <v>60</v>
      </c>
      <c r="P4933" s="49" t="s">
        <v>66</v>
      </c>
      <c r="Q4933" s="49" t="s">
        <v>67</v>
      </c>
      <c r="R4933" s="6" t="s">
        <v>60</v>
      </c>
      <c r="S4933" s="49" t="s">
        <v>60</v>
      </c>
      <c r="T4933" s="73" t="str">
        <f>IF(_xlfn.XLOOKUP(I4933,LEGEND!B:B,LEGEND!H:H)&lt;&gt;"-",HYPERLINK(_xlfn.XLOOKUP(I4933,LEGEND!B:B,LEGEND!H:H),"link"),_xlfn.XLOOKUP(I4933,LEGEND!B:B,LEGEND!H:H))</f>
        <v>link</v>
      </c>
      <c r="U4933" s="73" t="str">
        <f>HYPERLINK(_xlfn.XLOOKUP(I4933,LEGEND!B:B,LEGEND!I:I))</f>
        <v>https://milwaukee-media-images.s3.amazonaws.com/hi/48220212--Hero_1.jpg</v>
      </c>
      <c r="V4933" s="51" t="s">
        <v>22950</v>
      </c>
      <c r="W4933" s="63" t="s">
        <v>71</v>
      </c>
      <c r="X4933" s="64">
        <v>429</v>
      </c>
      <c r="Y4933" s="64">
        <v>164</v>
      </c>
      <c r="Z4933" s="64">
        <v>29</v>
      </c>
      <c r="AA4933" s="84">
        <v>0.36799999999999999</v>
      </c>
      <c r="AB4933" s="85">
        <v>1</v>
      </c>
      <c r="AC4933" s="85">
        <v>1</v>
      </c>
    </row>
    <row r="4934" spans="1:29" ht="25.5">
      <c r="A4934" s="1"/>
      <c r="B4934" s="6" t="s">
        <v>9969</v>
      </c>
      <c r="C4934" s="6" t="s">
        <v>8778</v>
      </c>
      <c r="D4934" s="6" t="s">
        <v>9970</v>
      </c>
      <c r="E4934" s="49" t="s">
        <v>586</v>
      </c>
      <c r="F4934" s="6" t="s">
        <v>9971</v>
      </c>
      <c r="G4934" s="6" t="s">
        <v>60</v>
      </c>
      <c r="H4934" s="6" t="s">
        <v>60</v>
      </c>
      <c r="I4934" s="60" t="s">
        <v>22951</v>
      </c>
      <c r="J4934" s="49" t="s">
        <v>22952</v>
      </c>
      <c r="K4934" s="6" t="s">
        <v>22953</v>
      </c>
      <c r="L4934" s="29">
        <f>IF($J$6="с учетом НДС",VLOOKUP(I4934,LEGEND!B:E,4,0)*(1-M4934),VLOOKUP(I4934,LEGEND!B:E,4,0)*(1-M4934)/1.2)</f>
        <v>2320</v>
      </c>
      <c r="M4934" s="57">
        <f>IF(AND(B4934&lt;&gt;"1_Электроинструмент",B4934&lt;&gt;"2_Садовая техника"),$J$5,IF($J$4&lt;=20%,$J$4,IFERROR(VLOOKUP(S4934,LEGEND!$L$2:$M$5,2,FALSE),$J$4)))</f>
        <v>0</v>
      </c>
      <c r="N4934" s="48" t="s">
        <v>60</v>
      </c>
      <c r="O4934" s="6" t="s">
        <v>60</v>
      </c>
      <c r="P4934" s="49" t="s">
        <v>66</v>
      </c>
      <c r="Q4934" s="49" t="s">
        <v>67</v>
      </c>
      <c r="R4934" s="6" t="s">
        <v>60</v>
      </c>
      <c r="S4934" s="49" t="s">
        <v>60</v>
      </c>
      <c r="T4934" s="73" t="str">
        <f>IF(_xlfn.XLOOKUP(I4934,LEGEND!B:B,LEGEND!H:H)&lt;&gt;"-",HYPERLINK(_xlfn.XLOOKUP(I4934,LEGEND!B:B,LEGEND!H:H),"link"),_xlfn.XLOOKUP(I4934,LEGEND!B:B,LEGEND!H:H))</f>
        <v>link</v>
      </c>
      <c r="U4934" s="73" t="str">
        <f>HYPERLINK(_xlfn.XLOOKUP(I4934,LEGEND!B:B,LEGEND!I:I))</f>
        <v>https://milwaukee-media-images.s3.amazonaws.com/hi/48220305--Hero_01.jpg</v>
      </c>
      <c r="V4934" s="51" t="s">
        <v>22954</v>
      </c>
      <c r="W4934" s="63" t="s">
        <v>2403</v>
      </c>
      <c r="X4934" s="64">
        <v>60</v>
      </c>
      <c r="Y4934" s="64">
        <v>110</v>
      </c>
      <c r="Z4934" s="64">
        <v>335</v>
      </c>
      <c r="AA4934" s="84">
        <v>0.22600000000000001</v>
      </c>
      <c r="AB4934" s="85">
        <v>1</v>
      </c>
      <c r="AC4934" s="85">
        <v>1</v>
      </c>
    </row>
    <row r="4935" spans="1:29" ht="25.5">
      <c r="A4935" s="1"/>
      <c r="B4935" s="6" t="s">
        <v>9969</v>
      </c>
      <c r="C4935" s="6" t="s">
        <v>8778</v>
      </c>
      <c r="D4935" s="6" t="s">
        <v>9970</v>
      </c>
      <c r="E4935" s="49" t="s">
        <v>586</v>
      </c>
      <c r="F4935" s="6" t="s">
        <v>9971</v>
      </c>
      <c r="G4935" s="6" t="s">
        <v>60</v>
      </c>
      <c r="H4935" s="6" t="s">
        <v>60</v>
      </c>
      <c r="I4935" s="60" t="s">
        <v>22955</v>
      </c>
      <c r="J4935" s="49" t="s">
        <v>22956</v>
      </c>
      <c r="K4935" s="6" t="s">
        <v>22957</v>
      </c>
      <c r="L4935" s="29">
        <f>IF($J$6="с учетом НДС",VLOOKUP(I4935,LEGEND!B:E,4,0)*(1-M4935),VLOOKUP(I4935,LEGEND!B:E,4,0)*(1-M4935)/1.2)</f>
        <v>3460</v>
      </c>
      <c r="M4935" s="57">
        <f>IF(AND(B4935&lt;&gt;"1_Электроинструмент",B4935&lt;&gt;"2_Садовая техника"),$J$5,IF($J$4&lt;=20%,$J$4,IFERROR(VLOOKUP(S4935,LEGEND!$L$2:$M$5,2,FALSE),$J$4)))</f>
        <v>0</v>
      </c>
      <c r="N4935" s="48" t="s">
        <v>60</v>
      </c>
      <c r="O4935" s="6" t="s">
        <v>60</v>
      </c>
      <c r="P4935" s="49" t="s">
        <v>66</v>
      </c>
      <c r="Q4935" s="49" t="s">
        <v>67</v>
      </c>
      <c r="R4935" s="6" t="s">
        <v>60</v>
      </c>
      <c r="S4935" s="49" t="s">
        <v>60</v>
      </c>
      <c r="T4935" s="73" t="str">
        <f>IF(_xlfn.XLOOKUP(I4935,LEGEND!B:B,LEGEND!H:H)&lt;&gt;"-",HYPERLINK(_xlfn.XLOOKUP(I4935,LEGEND!B:B,LEGEND!H:H),"link"),_xlfn.XLOOKUP(I4935,LEGEND!B:B,LEGEND!H:H))</f>
        <v>link</v>
      </c>
      <c r="U4935" s="73" t="str">
        <f>HYPERLINK(_xlfn.XLOOKUP(I4935,LEGEND!B:B,LEGEND!I:I))</f>
        <v>https://milwaukee-media-images.s3.amazonaws.com/hi/48220050--Hero_01.jpg</v>
      </c>
      <c r="V4935" s="51" t="s">
        <v>22958</v>
      </c>
      <c r="W4935" s="63" t="s">
        <v>71</v>
      </c>
      <c r="X4935" s="64">
        <v>269</v>
      </c>
      <c r="Y4935" s="64">
        <v>171</v>
      </c>
      <c r="Z4935" s="64">
        <v>26</v>
      </c>
      <c r="AA4935" s="84">
        <v>0.755</v>
      </c>
      <c r="AB4935" s="85">
        <v>1</v>
      </c>
      <c r="AC4935" s="85">
        <v>1</v>
      </c>
    </row>
    <row r="4936" spans="1:29" ht="25.5">
      <c r="A4936" s="1"/>
      <c r="B4936" s="6" t="s">
        <v>9969</v>
      </c>
      <c r="C4936" s="6" t="s">
        <v>8778</v>
      </c>
      <c r="D4936" s="6" t="s">
        <v>9970</v>
      </c>
      <c r="E4936" s="49" t="s">
        <v>22959</v>
      </c>
      <c r="F4936" s="6" t="s">
        <v>9971</v>
      </c>
      <c r="G4936" s="6" t="s">
        <v>60</v>
      </c>
      <c r="H4936" s="6" t="s">
        <v>60</v>
      </c>
      <c r="I4936" s="60" t="s">
        <v>22960</v>
      </c>
      <c r="J4936" s="49" t="s">
        <v>22961</v>
      </c>
      <c r="K4936" s="6" t="s">
        <v>22962</v>
      </c>
      <c r="L4936" s="29">
        <f>IF($J$6="с учетом НДС",VLOOKUP(I4936,LEGEND!B:E,4,0)*(1-M4936),VLOOKUP(I4936,LEGEND!B:E,4,0)*(1-M4936)/1.2)</f>
        <v>3550</v>
      </c>
      <c r="M4936" s="57">
        <f>IF(AND(B4936&lt;&gt;"1_Электроинструмент",B4936&lt;&gt;"2_Садовая техника"),$J$5,IF($J$4&lt;=20%,$J$4,IFERROR(VLOOKUP(S4936,LEGEND!$L$2:$M$5,2,FALSE),$J$4)))</f>
        <v>0</v>
      </c>
      <c r="N4936" s="48" t="s">
        <v>60</v>
      </c>
      <c r="O4936" s="6" t="s">
        <v>60</v>
      </c>
      <c r="P4936" s="49" t="s">
        <v>66</v>
      </c>
      <c r="Q4936" s="49" t="s">
        <v>67</v>
      </c>
      <c r="R4936" s="6" t="s">
        <v>60</v>
      </c>
      <c r="S4936" s="49" t="s">
        <v>60</v>
      </c>
      <c r="T4936" s="73" t="str">
        <f>IF(_xlfn.XLOOKUP(I4936,LEGEND!B:B,LEGEND!H:H)&lt;&gt;"-",HYPERLINK(_xlfn.XLOOKUP(I4936,LEGEND!B:B,LEGEND!H:H),"link"),_xlfn.XLOOKUP(I4936,LEGEND!B:B,LEGEND!H:H))</f>
        <v>link</v>
      </c>
      <c r="U4936" s="73" t="str">
        <f>HYPERLINK(_xlfn.XLOOKUP(I4936,LEGEND!B:B,LEGEND!I:I))</f>
        <v>https://milwaukee-media-images.s3.amazonaws.com/hi/4932464827--Hero_1.jpg</v>
      </c>
      <c r="V4936" s="51" t="s">
        <v>22963</v>
      </c>
      <c r="W4936" s="63" t="s">
        <v>71</v>
      </c>
      <c r="X4936" s="64">
        <v>400</v>
      </c>
      <c r="Y4936" s="64">
        <v>140</v>
      </c>
      <c r="Z4936" s="64">
        <v>40</v>
      </c>
      <c r="AA4936" s="84">
        <v>1.1599999999999999</v>
      </c>
      <c r="AB4936" s="85">
        <v>1</v>
      </c>
      <c r="AC4936" s="85">
        <v>1</v>
      </c>
    </row>
    <row r="4937" spans="1:29" ht="25.5">
      <c r="A4937" s="1"/>
      <c r="B4937" s="6" t="s">
        <v>9969</v>
      </c>
      <c r="C4937" s="6" t="s">
        <v>8778</v>
      </c>
      <c r="D4937" s="6" t="s">
        <v>9970</v>
      </c>
      <c r="E4937" s="49" t="s">
        <v>22959</v>
      </c>
      <c r="F4937" s="6" t="s">
        <v>9971</v>
      </c>
      <c r="G4937" s="6" t="s">
        <v>60</v>
      </c>
      <c r="H4937" s="6" t="s">
        <v>60</v>
      </c>
      <c r="I4937" s="60" t="s">
        <v>22964</v>
      </c>
      <c r="J4937" s="49" t="s">
        <v>22965</v>
      </c>
      <c r="K4937" s="6" t="s">
        <v>22966</v>
      </c>
      <c r="L4937" s="29">
        <f>IF($J$6="с учетом НДС",VLOOKUP(I4937,LEGEND!B:E,4,0)*(1-M4937),VLOOKUP(I4937,LEGEND!B:E,4,0)*(1-M4937)/1.2)</f>
        <v>6100</v>
      </c>
      <c r="M4937" s="57">
        <f>IF(AND(B4937&lt;&gt;"1_Электроинструмент",B4937&lt;&gt;"2_Садовая техника"),$J$5,IF($J$4&lt;=20%,$J$4,IFERROR(VLOOKUP(S4937,LEGEND!$L$2:$M$5,2,FALSE),$J$4)))</f>
        <v>0</v>
      </c>
      <c r="N4937" s="48" t="s">
        <v>60</v>
      </c>
      <c r="O4937" s="6" t="s">
        <v>60</v>
      </c>
      <c r="P4937" s="49" t="s">
        <v>66</v>
      </c>
      <c r="Q4937" s="49" t="s">
        <v>67</v>
      </c>
      <c r="R4937" s="6" t="s">
        <v>60</v>
      </c>
      <c r="S4937" s="49" t="s">
        <v>60</v>
      </c>
      <c r="T4937" s="73" t="str">
        <f>IF(_xlfn.XLOOKUP(I4937,LEGEND!B:B,LEGEND!H:H)&lt;&gt;"-",HYPERLINK(_xlfn.XLOOKUP(I4937,LEGEND!B:B,LEGEND!H:H),"link"),_xlfn.XLOOKUP(I4937,LEGEND!B:B,LEGEND!H:H))</f>
        <v>link</v>
      </c>
      <c r="U4937" s="73" t="str">
        <f>HYPERLINK(_xlfn.XLOOKUP(I4937,LEGEND!B:B,LEGEND!I:I))</f>
        <v>https://milwaukee-media-images.s3.amazonaws.com/hi/4932464826--Hero_1.jpg</v>
      </c>
      <c r="V4937" s="51" t="s">
        <v>22967</v>
      </c>
      <c r="W4937" s="63" t="s">
        <v>71</v>
      </c>
      <c r="X4937" s="64">
        <v>680</v>
      </c>
      <c r="Y4937" s="64">
        <v>190</v>
      </c>
      <c r="Z4937" s="64">
        <v>50</v>
      </c>
      <c r="AA4937" s="84">
        <v>2.9159999999999999</v>
      </c>
      <c r="AB4937" s="85">
        <v>1</v>
      </c>
      <c r="AC4937" s="85">
        <v>1</v>
      </c>
    </row>
    <row r="4938" spans="1:29" ht="25.5">
      <c r="A4938" s="1"/>
      <c r="B4938" s="6" t="s">
        <v>9969</v>
      </c>
      <c r="C4938" s="6" t="s">
        <v>8778</v>
      </c>
      <c r="D4938" s="6" t="s">
        <v>9970</v>
      </c>
      <c r="E4938" s="49" t="s">
        <v>22959</v>
      </c>
      <c r="F4938" s="6" t="s">
        <v>9971</v>
      </c>
      <c r="G4938" s="6" t="s">
        <v>60</v>
      </c>
      <c r="H4938" s="6" t="s">
        <v>60</v>
      </c>
      <c r="I4938" s="60" t="s">
        <v>22968</v>
      </c>
      <c r="J4938" s="49" t="s">
        <v>22969</v>
      </c>
      <c r="K4938" s="6" t="s">
        <v>22970</v>
      </c>
      <c r="L4938" s="29">
        <f>IF($J$6="с учетом НДС",VLOOKUP(I4938,LEGEND!B:E,4,0)*(1-M4938),VLOOKUP(I4938,LEGEND!B:E,4,0)*(1-M4938)/1.2)</f>
        <v>6700</v>
      </c>
      <c r="M4938" s="57">
        <f>IF(AND(B4938&lt;&gt;"1_Электроинструмент",B4938&lt;&gt;"2_Садовая техника"),$J$5,IF($J$4&lt;=20%,$J$4,IFERROR(VLOOKUP(S4938,LEGEND!$L$2:$M$5,2,FALSE),$J$4)))</f>
        <v>0</v>
      </c>
      <c r="N4938" s="48" t="s">
        <v>60</v>
      </c>
      <c r="O4938" s="6" t="s">
        <v>60</v>
      </c>
      <c r="P4938" s="49" t="s">
        <v>66</v>
      </c>
      <c r="Q4938" s="49" t="s">
        <v>67</v>
      </c>
      <c r="R4938" s="6" t="s">
        <v>60</v>
      </c>
      <c r="S4938" s="49" t="s">
        <v>60</v>
      </c>
      <c r="T4938" s="73" t="str">
        <f>IF(_xlfn.XLOOKUP(I4938,LEGEND!B:B,LEGEND!H:H)&lt;&gt;"-",HYPERLINK(_xlfn.XLOOKUP(I4938,LEGEND!B:B,LEGEND!H:H),"link"),_xlfn.XLOOKUP(I4938,LEGEND!B:B,LEGEND!H:H))</f>
        <v>link</v>
      </c>
      <c r="U4938" s="73" t="str">
        <f>HYPERLINK(_xlfn.XLOOKUP(I4938,LEGEND!B:B,LEGEND!I:I))</f>
        <v>https://milwaukee-media-images.s3.amazonaws.com/hi/4932464850--Hero_1.jpg</v>
      </c>
      <c r="V4938" s="51" t="s">
        <v>22971</v>
      </c>
      <c r="W4938" s="63" t="s">
        <v>71</v>
      </c>
      <c r="X4938" s="64">
        <v>420</v>
      </c>
      <c r="Y4938" s="64">
        <v>150</v>
      </c>
      <c r="Z4938" s="64">
        <v>50</v>
      </c>
      <c r="AA4938" s="84">
        <v>1.55</v>
      </c>
      <c r="AB4938" s="85">
        <v>1</v>
      </c>
      <c r="AC4938" s="85">
        <v>1</v>
      </c>
    </row>
    <row r="4939" spans="1:29" ht="25.5">
      <c r="A4939" s="1"/>
      <c r="B4939" s="6" t="s">
        <v>9969</v>
      </c>
      <c r="C4939" s="6" t="s">
        <v>8778</v>
      </c>
      <c r="D4939" s="6" t="s">
        <v>9970</v>
      </c>
      <c r="E4939" s="49" t="s">
        <v>22959</v>
      </c>
      <c r="F4939" s="6" t="s">
        <v>9971</v>
      </c>
      <c r="G4939" s="6" t="s">
        <v>60</v>
      </c>
      <c r="H4939" s="6" t="s">
        <v>60</v>
      </c>
      <c r="I4939" s="60" t="s">
        <v>22972</v>
      </c>
      <c r="J4939" s="49" t="s">
        <v>22973</v>
      </c>
      <c r="K4939" s="6" t="s">
        <v>22974</v>
      </c>
      <c r="L4939" s="29">
        <f>IF($J$6="с учетом НДС",VLOOKUP(I4939,LEGEND!B:E,4,0)*(1-M4939),VLOOKUP(I4939,LEGEND!B:E,4,0)*(1-M4939)/1.2)</f>
        <v>9700</v>
      </c>
      <c r="M4939" s="57">
        <f>IF(AND(B4939&lt;&gt;"1_Электроинструмент",B4939&lt;&gt;"2_Садовая техника"),$J$5,IF($J$4&lt;=20%,$J$4,IFERROR(VLOOKUP(S4939,LEGEND!$L$2:$M$5,2,FALSE),$J$4)))</f>
        <v>0</v>
      </c>
      <c r="N4939" s="48" t="s">
        <v>60</v>
      </c>
      <c r="O4939" s="6" t="s">
        <v>60</v>
      </c>
      <c r="P4939" s="49" t="s">
        <v>66</v>
      </c>
      <c r="Q4939" s="49" t="s">
        <v>67</v>
      </c>
      <c r="R4939" s="6" t="s">
        <v>60</v>
      </c>
      <c r="S4939" s="49" t="s">
        <v>60</v>
      </c>
      <c r="T4939" s="73" t="str">
        <f>IF(_xlfn.XLOOKUP(I4939,LEGEND!B:B,LEGEND!H:H)&lt;&gt;"-",HYPERLINK(_xlfn.XLOOKUP(I4939,LEGEND!B:B,LEGEND!H:H),"link"),_xlfn.XLOOKUP(I4939,LEGEND!B:B,LEGEND!H:H))</f>
        <v>link</v>
      </c>
      <c r="U4939" s="73" t="str">
        <f>HYPERLINK(_xlfn.XLOOKUP(I4939,LEGEND!B:B,LEGEND!I:I))</f>
        <v>https://milwaukee-media-images.s3.amazonaws.com/hi/4932464851--Hero_1.jpg</v>
      </c>
      <c r="V4939" s="51" t="s">
        <v>22975</v>
      </c>
      <c r="W4939" s="63" t="s">
        <v>71</v>
      </c>
      <c r="X4939" s="64">
        <v>690</v>
      </c>
      <c r="Y4939" s="64">
        <v>210</v>
      </c>
      <c r="Z4939" s="64">
        <v>60</v>
      </c>
      <c r="AA4939" s="84">
        <v>3.972</v>
      </c>
      <c r="AB4939" s="85">
        <v>1</v>
      </c>
      <c r="AC4939" s="85">
        <v>1</v>
      </c>
    </row>
    <row r="4940" spans="1:29" ht="25.5">
      <c r="A4940" s="1"/>
      <c r="B4940" s="6" t="s">
        <v>9969</v>
      </c>
      <c r="C4940" s="6" t="s">
        <v>8778</v>
      </c>
      <c r="D4940" s="6" t="s">
        <v>9970</v>
      </c>
      <c r="E4940" s="49" t="s">
        <v>10042</v>
      </c>
      <c r="F4940" s="6" t="s">
        <v>8839</v>
      </c>
      <c r="G4940" s="6" t="s">
        <v>60</v>
      </c>
      <c r="H4940" s="6" t="s">
        <v>60</v>
      </c>
      <c r="I4940" s="60" t="s">
        <v>10047</v>
      </c>
      <c r="J4940" s="49" t="s">
        <v>10048</v>
      </c>
      <c r="K4940" s="6" t="s">
        <v>10049</v>
      </c>
      <c r="L4940" s="29">
        <f>IF($J$6="с учетом НДС",VLOOKUP(I4940,LEGEND!B:E,4,0)*(1-M4940),VLOOKUP(I4940,LEGEND!B:E,4,0)*(1-M4940)/1.2)</f>
        <v>400</v>
      </c>
      <c r="M4940" s="57">
        <f>IF(AND(B4940&lt;&gt;"1_Электроинструмент",B4940&lt;&gt;"2_Садовая техника"),$J$5,IF($J$4&lt;=20%,$J$4,IFERROR(VLOOKUP(S4940,LEGEND!$L$2:$M$5,2,FALSE),$J$4)))</f>
        <v>0</v>
      </c>
      <c r="N4940" s="48" t="s">
        <v>60</v>
      </c>
      <c r="O4940" s="6" t="s">
        <v>42</v>
      </c>
      <c r="P4940" s="49" t="s">
        <v>66</v>
      </c>
      <c r="Q4940" s="49" t="s">
        <v>473</v>
      </c>
      <c r="R4940" s="6" t="s">
        <v>60</v>
      </c>
      <c r="S4940" s="49" t="s">
        <v>60</v>
      </c>
      <c r="T4940" s="73" t="str">
        <f>IF(_xlfn.XLOOKUP(I4940,LEGEND!B:B,LEGEND!H:H)&lt;&gt;"-",HYPERLINK(_xlfn.XLOOKUP(I4940,LEGEND!B:B,LEGEND!H:H),"link"),_xlfn.XLOOKUP(I4940,LEGEND!B:B,LEGEND!H:H))</f>
        <v>link</v>
      </c>
      <c r="U4940" s="73" t="str">
        <f>HYPERLINK(_xlfn.XLOOKUP(I4940,LEGEND!B:B,LEGEND!I:I))</f>
        <v>https://milwaukee-media-images.s3.amazonaws.com/hi/4932479408--Hero_1.jpg</v>
      </c>
      <c r="V4940" s="51" t="s">
        <v>10050</v>
      </c>
      <c r="W4940" s="63" t="s">
        <v>71</v>
      </c>
      <c r="X4940" s="64">
        <v>50</v>
      </c>
      <c r="Y4940" s="64">
        <v>50</v>
      </c>
      <c r="Z4940" s="64">
        <v>10</v>
      </c>
      <c r="AA4940" s="84">
        <v>0.12</v>
      </c>
      <c r="AB4940" s="85">
        <v>1</v>
      </c>
      <c r="AC4940" s="85">
        <v>1</v>
      </c>
    </row>
    <row r="4941" spans="1:29" ht="25.5">
      <c r="A4941" s="1"/>
      <c r="B4941" s="6" t="s">
        <v>9969</v>
      </c>
      <c r="C4941" s="6" t="s">
        <v>8778</v>
      </c>
      <c r="D4941" s="6" t="s">
        <v>9970</v>
      </c>
      <c r="E4941" s="49" t="s">
        <v>10042</v>
      </c>
      <c r="F4941" s="6" t="s">
        <v>8839</v>
      </c>
      <c r="G4941" s="6" t="s">
        <v>60</v>
      </c>
      <c r="H4941" s="6" t="s">
        <v>60</v>
      </c>
      <c r="I4941" s="60" t="s">
        <v>10043</v>
      </c>
      <c r="J4941" s="49" t="s">
        <v>10044</v>
      </c>
      <c r="K4941" s="6" t="s">
        <v>10045</v>
      </c>
      <c r="L4941" s="29">
        <f>IF($J$6="с учетом НДС",VLOOKUP(I4941,LEGEND!B:E,4,0)*(1-M4941),VLOOKUP(I4941,LEGEND!B:E,4,0)*(1-M4941)/1.2)</f>
        <v>2110</v>
      </c>
      <c r="M4941" s="57">
        <f>IF(AND(B4941&lt;&gt;"1_Электроинструмент",B4941&lt;&gt;"2_Садовая техника"),$J$5,IF($J$4&lt;=20%,$J$4,IFERROR(VLOOKUP(S4941,LEGEND!$L$2:$M$5,2,FALSE),$J$4)))</f>
        <v>0</v>
      </c>
      <c r="N4941" s="48" t="s">
        <v>60</v>
      </c>
      <c r="O4941" s="6" t="s">
        <v>42</v>
      </c>
      <c r="P4941" s="49" t="s">
        <v>66</v>
      </c>
      <c r="Q4941" s="49" t="s">
        <v>473</v>
      </c>
      <c r="R4941" s="6" t="s">
        <v>60</v>
      </c>
      <c r="S4941" s="49" t="s">
        <v>60</v>
      </c>
      <c r="T4941" s="73" t="str">
        <f>IF(_xlfn.XLOOKUP(I4941,LEGEND!B:B,LEGEND!H:H)&lt;&gt;"-",HYPERLINK(_xlfn.XLOOKUP(I4941,LEGEND!B:B,LEGEND!H:H),"link"),_xlfn.XLOOKUP(I4941,LEGEND!B:B,LEGEND!H:H))</f>
        <v>link</v>
      </c>
      <c r="U4941" s="73" t="str">
        <f>HYPERLINK(_xlfn.XLOOKUP(I4941,LEGEND!B:B,LEGEND!I:I))</f>
        <v>https://milwaukee-media-images.s3.amazonaws.com/hi/4932479407--Hero_1.jpg</v>
      </c>
      <c r="V4941" s="51" t="s">
        <v>10046</v>
      </c>
      <c r="W4941" s="63" t="s">
        <v>71</v>
      </c>
      <c r="X4941" s="64">
        <v>235</v>
      </c>
      <c r="Y4941" s="64">
        <v>170</v>
      </c>
      <c r="Z4941" s="64">
        <v>60</v>
      </c>
      <c r="AA4941" s="84">
        <v>0.5</v>
      </c>
      <c r="AB4941" s="85">
        <v>1</v>
      </c>
      <c r="AC4941" s="85">
        <v>1</v>
      </c>
    </row>
    <row r="4942" spans="1:29" ht="25.5">
      <c r="A4942" s="1"/>
      <c r="B4942" s="6" t="s">
        <v>9969</v>
      </c>
      <c r="C4942" s="6" t="s">
        <v>8778</v>
      </c>
      <c r="D4942" s="6" t="s">
        <v>9970</v>
      </c>
      <c r="E4942" s="49" t="s">
        <v>10042</v>
      </c>
      <c r="F4942" s="6" t="s">
        <v>9971</v>
      </c>
      <c r="G4942" s="6" t="s">
        <v>60</v>
      </c>
      <c r="H4942" s="6" t="s">
        <v>60</v>
      </c>
      <c r="I4942" s="60" t="s">
        <v>22976</v>
      </c>
      <c r="J4942" s="49" t="s">
        <v>22977</v>
      </c>
      <c r="K4942" s="6" t="s">
        <v>22978</v>
      </c>
      <c r="L4942" s="29">
        <f>IF($J$6="с учетом НДС",VLOOKUP(I4942,LEGEND!B:E,4,0)*(1-M4942),VLOOKUP(I4942,LEGEND!B:E,4,0)*(1-M4942)/1.2)</f>
        <v>660</v>
      </c>
      <c r="M4942" s="57">
        <f>IF(AND(B4942&lt;&gt;"1_Электроинструмент",B4942&lt;&gt;"2_Садовая техника"),$J$5,IF($J$4&lt;=20%,$J$4,IFERROR(VLOOKUP(S4942,LEGEND!$L$2:$M$5,2,FALSE),$J$4)))</f>
        <v>0</v>
      </c>
      <c r="N4942" s="48" t="s">
        <v>60</v>
      </c>
      <c r="O4942" s="6" t="s">
        <v>60</v>
      </c>
      <c r="P4942" s="49" t="s">
        <v>66</v>
      </c>
      <c r="Q4942" s="49" t="s">
        <v>67</v>
      </c>
      <c r="R4942" s="6" t="s">
        <v>60</v>
      </c>
      <c r="S4942" s="49" t="s">
        <v>60</v>
      </c>
      <c r="T4942" s="73" t="str">
        <f>IF(_xlfn.XLOOKUP(I4942,LEGEND!B:B,LEGEND!H:H)&lt;&gt;"-",HYPERLINK(_xlfn.XLOOKUP(I4942,LEGEND!B:B,LEGEND!H:H),"link"),_xlfn.XLOOKUP(I4942,LEGEND!B:B,LEGEND!H:H))</f>
        <v>link</v>
      </c>
      <c r="U4942" s="73" t="str">
        <f>HYPERLINK(_xlfn.XLOOKUP(I4942,LEGEND!B:B,LEGEND!I:I))</f>
        <v>https://milwaukee-media-images.s3.amazonaws.com/hi/48224203--Hero_1.jpg</v>
      </c>
      <c r="V4942" s="51" t="s">
        <v>22979</v>
      </c>
      <c r="W4942" s="63" t="s">
        <v>71</v>
      </c>
      <c r="X4942" s="64">
        <v>110</v>
      </c>
      <c r="Y4942" s="64">
        <v>55</v>
      </c>
      <c r="Z4942" s="64">
        <v>10</v>
      </c>
      <c r="AA4942" s="84">
        <v>0.01</v>
      </c>
      <c r="AB4942" s="85">
        <v>1</v>
      </c>
      <c r="AC4942" s="85">
        <v>1</v>
      </c>
    </row>
    <row r="4943" spans="1:29" ht="25.5">
      <c r="A4943" s="1"/>
      <c r="B4943" s="6" t="s">
        <v>9969</v>
      </c>
      <c r="C4943" s="6" t="s">
        <v>8778</v>
      </c>
      <c r="D4943" s="6" t="s">
        <v>9970</v>
      </c>
      <c r="E4943" s="49" t="s">
        <v>10042</v>
      </c>
      <c r="F4943" s="6" t="s">
        <v>9971</v>
      </c>
      <c r="G4943" s="6" t="s">
        <v>60</v>
      </c>
      <c r="H4943" s="6" t="s">
        <v>60</v>
      </c>
      <c r="I4943" s="60" t="s">
        <v>22980</v>
      </c>
      <c r="J4943" s="49" t="s">
        <v>22981</v>
      </c>
      <c r="K4943" s="6" t="s">
        <v>22982</v>
      </c>
      <c r="L4943" s="29">
        <f>IF($J$6="с учетом НДС",VLOOKUP(I4943,LEGEND!B:E,4,0)*(1-M4943),VLOOKUP(I4943,LEGEND!B:E,4,0)*(1-M4943)/1.2)</f>
        <v>1090</v>
      </c>
      <c r="M4943" s="57">
        <f>IF(AND(B4943&lt;&gt;"1_Электроинструмент",B4943&lt;&gt;"2_Садовая техника"),$J$5,IF($J$4&lt;=20%,$J$4,IFERROR(VLOOKUP(S4943,LEGEND!$L$2:$M$5,2,FALSE),$J$4)))</f>
        <v>0</v>
      </c>
      <c r="N4943" s="48" t="s">
        <v>60</v>
      </c>
      <c r="O4943" s="6" t="s">
        <v>60</v>
      </c>
      <c r="P4943" s="49" t="s">
        <v>66</v>
      </c>
      <c r="Q4943" s="49" t="s">
        <v>67</v>
      </c>
      <c r="R4943" s="6" t="s">
        <v>60</v>
      </c>
      <c r="S4943" s="49" t="s">
        <v>60</v>
      </c>
      <c r="T4943" s="73" t="str">
        <f>IF(_xlfn.XLOOKUP(I4943,LEGEND!B:B,LEGEND!H:H)&lt;&gt;"-",HYPERLINK(_xlfn.XLOOKUP(I4943,LEGEND!B:B,LEGEND!H:H),"link"),_xlfn.XLOOKUP(I4943,LEGEND!B:B,LEGEND!H:H))</f>
        <v>link</v>
      </c>
      <c r="U4943" s="73" t="str">
        <f>HYPERLINK(_xlfn.XLOOKUP(I4943,LEGEND!B:B,LEGEND!I:I))</f>
        <v>https://milwaukee-media-images.s3.amazonaws.com/hi/48224256--Hero_1.jpg</v>
      </c>
      <c r="V4943" s="51" t="s">
        <v>22983</v>
      </c>
      <c r="W4943" s="63" t="s">
        <v>2678</v>
      </c>
      <c r="X4943" s="64">
        <v>89</v>
      </c>
      <c r="Y4943" s="64">
        <v>89</v>
      </c>
      <c r="Z4943" s="64">
        <v>3</v>
      </c>
      <c r="AA4943" s="84">
        <v>1.2E-2</v>
      </c>
      <c r="AB4943" s="85">
        <v>2</v>
      </c>
      <c r="AC4943" s="85">
        <v>1</v>
      </c>
    </row>
    <row r="4944" spans="1:29" ht="25.5">
      <c r="A4944" s="1"/>
      <c r="B4944" s="6" t="s">
        <v>9969</v>
      </c>
      <c r="C4944" s="6" t="s">
        <v>8778</v>
      </c>
      <c r="D4944" s="6" t="s">
        <v>9970</v>
      </c>
      <c r="E4944" s="49" t="s">
        <v>10042</v>
      </c>
      <c r="F4944" s="6" t="s">
        <v>9971</v>
      </c>
      <c r="G4944" s="6" t="s">
        <v>60</v>
      </c>
      <c r="H4944" s="6" t="s">
        <v>60</v>
      </c>
      <c r="I4944" s="60" t="s">
        <v>22984</v>
      </c>
      <c r="J4944" s="49" t="s">
        <v>22985</v>
      </c>
      <c r="K4944" s="6" t="s">
        <v>22986</v>
      </c>
      <c r="L4944" s="29">
        <f>IF($J$6="с учетом НДС",VLOOKUP(I4944,LEGEND!B:E,4,0)*(1-M4944),VLOOKUP(I4944,LEGEND!B:E,4,0)*(1-M4944)/1.2)</f>
        <v>1780</v>
      </c>
      <c r="M4944" s="57">
        <f>IF(AND(B4944&lt;&gt;"1_Электроинструмент",B4944&lt;&gt;"2_Садовая техника"),$J$5,IF($J$4&lt;=20%,$J$4,IFERROR(VLOOKUP(S4944,LEGEND!$L$2:$M$5,2,FALSE),$J$4)))</f>
        <v>0</v>
      </c>
      <c r="N4944" s="48" t="s">
        <v>60</v>
      </c>
      <c r="O4944" s="6" t="s">
        <v>60</v>
      </c>
      <c r="P4944" s="49" t="s">
        <v>66</v>
      </c>
      <c r="Q4944" s="49" t="s">
        <v>67</v>
      </c>
      <c r="R4944" s="6" t="s">
        <v>60</v>
      </c>
      <c r="S4944" s="49" t="s">
        <v>60</v>
      </c>
      <c r="T4944" s="73" t="str">
        <f>IF(_xlfn.XLOOKUP(I4944,LEGEND!B:B,LEGEND!H:H)&lt;&gt;"-",HYPERLINK(_xlfn.XLOOKUP(I4944,LEGEND!B:B,LEGEND!H:H),"link"),_xlfn.XLOOKUP(I4944,LEGEND!B:B,LEGEND!H:H))</f>
        <v>link</v>
      </c>
      <c r="U4944" s="73" t="str">
        <f>HYPERLINK(_xlfn.XLOOKUP(I4944,LEGEND!B:B,LEGEND!I:I))</f>
        <v>https://milwaukee-media-images.s3.amazonaws.com/hi/48229250--Hero_1.jpg</v>
      </c>
      <c r="V4944" s="51" t="s">
        <v>22987</v>
      </c>
      <c r="W4944" s="63" t="s">
        <v>2678</v>
      </c>
      <c r="X4944" s="64">
        <v>124</v>
      </c>
      <c r="Y4944" s="64">
        <v>99</v>
      </c>
      <c r="Z4944" s="64">
        <v>27</v>
      </c>
      <c r="AA4944" s="84">
        <v>0.13800000000000001</v>
      </c>
      <c r="AB4944" s="85">
        <v>1</v>
      </c>
      <c r="AC4944" s="85">
        <v>1</v>
      </c>
    </row>
    <row r="4945" spans="1:29" ht="25.5">
      <c r="A4945" s="1"/>
      <c r="B4945" s="6" t="s">
        <v>9969</v>
      </c>
      <c r="C4945" s="6" t="s">
        <v>8778</v>
      </c>
      <c r="D4945" s="6" t="s">
        <v>9970</v>
      </c>
      <c r="E4945" s="49" t="s">
        <v>10042</v>
      </c>
      <c r="F4945" s="6" t="s">
        <v>9971</v>
      </c>
      <c r="G4945" s="6" t="s">
        <v>60</v>
      </c>
      <c r="H4945" s="6" t="s">
        <v>60</v>
      </c>
      <c r="I4945" s="60" t="s">
        <v>22988</v>
      </c>
      <c r="J4945" s="49" t="s">
        <v>22989</v>
      </c>
      <c r="K4945" s="6" t="s">
        <v>22990</v>
      </c>
      <c r="L4945" s="29">
        <f>IF($J$6="с учетом НДС",VLOOKUP(I4945,LEGEND!B:E,4,0)*(1-M4945),VLOOKUP(I4945,LEGEND!B:E,4,0)*(1-M4945)/1.2)</f>
        <v>2730</v>
      </c>
      <c r="M4945" s="57">
        <f>IF(AND(B4945&lt;&gt;"1_Электроинструмент",B4945&lt;&gt;"2_Садовая техника"),$J$5,IF($J$4&lt;=20%,$J$4,IFERROR(VLOOKUP(S4945,LEGEND!$L$2:$M$5,2,FALSE),$J$4)))</f>
        <v>0</v>
      </c>
      <c r="N4945" s="48" t="s">
        <v>60</v>
      </c>
      <c r="O4945" s="6" t="s">
        <v>60</v>
      </c>
      <c r="P4945" s="49" t="s">
        <v>66</v>
      </c>
      <c r="Q4945" s="49" t="s">
        <v>67</v>
      </c>
      <c r="R4945" s="6" t="s">
        <v>60</v>
      </c>
      <c r="S4945" s="49" t="s">
        <v>60</v>
      </c>
      <c r="T4945" s="73" t="str">
        <f>IF(_xlfn.XLOOKUP(I4945,LEGEND!B:B,LEGEND!H:H)&lt;&gt;"-",HYPERLINK(_xlfn.XLOOKUP(I4945,LEGEND!B:B,LEGEND!H:H),"link"),_xlfn.XLOOKUP(I4945,LEGEND!B:B,LEGEND!H:H))</f>
        <v>link</v>
      </c>
      <c r="U4945" s="73" t="str">
        <f>HYPERLINK(_xlfn.XLOOKUP(I4945,LEGEND!B:B,LEGEND!I:I))</f>
        <v>https://milwaukee-media-images.s3.amazonaws.com/hi/48224202--Hero_1.jpg</v>
      </c>
      <c r="V4945" s="51" t="s">
        <v>22991</v>
      </c>
      <c r="W4945" s="63" t="s">
        <v>71</v>
      </c>
      <c r="X4945" s="64">
        <v>225</v>
      </c>
      <c r="Y4945" s="64">
        <v>104</v>
      </c>
      <c r="Z4945" s="64">
        <v>334</v>
      </c>
      <c r="AA4945" s="84">
        <v>0.26500000000000001</v>
      </c>
      <c r="AB4945" s="85">
        <v>1</v>
      </c>
      <c r="AC4945" s="85">
        <v>1</v>
      </c>
    </row>
    <row r="4946" spans="1:29" ht="25.5">
      <c r="A4946" s="1"/>
      <c r="B4946" s="6" t="s">
        <v>9969</v>
      </c>
      <c r="C4946" s="6" t="s">
        <v>8778</v>
      </c>
      <c r="D4946" s="6" t="s">
        <v>9970</v>
      </c>
      <c r="E4946" s="49" t="s">
        <v>10042</v>
      </c>
      <c r="F4946" s="6" t="s">
        <v>9971</v>
      </c>
      <c r="G4946" s="6" t="s">
        <v>60</v>
      </c>
      <c r="H4946" s="6" t="s">
        <v>60</v>
      </c>
      <c r="I4946" s="60" t="s">
        <v>22992</v>
      </c>
      <c r="J4946" s="49" t="s">
        <v>22993</v>
      </c>
      <c r="K4946" s="6" t="s">
        <v>22994</v>
      </c>
      <c r="L4946" s="29">
        <f>IF($J$6="с учетом НДС",VLOOKUP(I4946,LEGEND!B:E,4,0)*(1-M4946),VLOOKUP(I4946,LEGEND!B:E,4,0)*(1-M4946)/1.2)</f>
        <v>2890</v>
      </c>
      <c r="M4946" s="57">
        <f>IF(AND(B4946&lt;&gt;"1_Электроинструмент",B4946&lt;&gt;"2_Садовая техника"),$J$5,IF($J$4&lt;=20%,$J$4,IFERROR(VLOOKUP(S4946,LEGEND!$L$2:$M$5,2,FALSE),$J$4)))</f>
        <v>0</v>
      </c>
      <c r="N4946" s="48" t="s">
        <v>60</v>
      </c>
      <c r="O4946" s="6" t="s">
        <v>60</v>
      </c>
      <c r="P4946" s="49" t="s">
        <v>66</v>
      </c>
      <c r="Q4946" s="49" t="s">
        <v>67</v>
      </c>
      <c r="R4946" s="6" t="s">
        <v>60</v>
      </c>
      <c r="S4946" s="49" t="s">
        <v>60</v>
      </c>
      <c r="T4946" s="73" t="str">
        <f>IF(_xlfn.XLOOKUP(I4946,LEGEND!B:B,LEGEND!H:H)&lt;&gt;"-",HYPERLINK(_xlfn.XLOOKUP(I4946,LEGEND!B:B,LEGEND!H:H),"link"),_xlfn.XLOOKUP(I4946,LEGEND!B:B,LEGEND!H:H))</f>
        <v>link</v>
      </c>
      <c r="U4946" s="73" t="str">
        <f>HYPERLINK(_xlfn.XLOOKUP(I4946,LEGEND!B:B,LEGEND!I:I))</f>
        <v>https://milwaukee-media-images.s3.amazonaws.com/hi/48229251--Hero_1.jpg</v>
      </c>
      <c r="V4946" s="51" t="s">
        <v>22995</v>
      </c>
      <c r="W4946" s="63" t="s">
        <v>2678</v>
      </c>
      <c r="X4946" s="64">
        <v>149</v>
      </c>
      <c r="Y4946" s="64">
        <v>124</v>
      </c>
      <c r="Z4946" s="64">
        <v>31</v>
      </c>
      <c r="AA4946" s="84">
        <v>0.23599999999999999</v>
      </c>
      <c r="AB4946" s="85">
        <v>1</v>
      </c>
      <c r="AC4946" s="85">
        <v>1</v>
      </c>
    </row>
    <row r="4947" spans="1:29" ht="25.5">
      <c r="A4947" s="1"/>
      <c r="B4947" s="6" t="s">
        <v>9969</v>
      </c>
      <c r="C4947" s="6" t="s">
        <v>8778</v>
      </c>
      <c r="D4947" s="6" t="s">
        <v>9970</v>
      </c>
      <c r="E4947" s="49" t="s">
        <v>10042</v>
      </c>
      <c r="F4947" s="6" t="s">
        <v>9971</v>
      </c>
      <c r="G4947" s="6" t="s">
        <v>60</v>
      </c>
      <c r="H4947" s="6" t="s">
        <v>60</v>
      </c>
      <c r="I4947" s="60" t="s">
        <v>22996</v>
      </c>
      <c r="J4947" s="49" t="s">
        <v>22997</v>
      </c>
      <c r="K4947" s="6" t="s">
        <v>22998</v>
      </c>
      <c r="L4947" s="29">
        <f>IF($J$6="с учетом НДС",VLOOKUP(I4947,LEGEND!B:E,4,0)*(1-M4947),VLOOKUP(I4947,LEGEND!B:E,4,0)*(1-M4947)/1.2)</f>
        <v>2910</v>
      </c>
      <c r="M4947" s="57">
        <f>IF(AND(B4947&lt;&gt;"1_Электроинструмент",B4947&lt;&gt;"2_Садовая техника"),$J$5,IF($J$4&lt;=20%,$J$4,IFERROR(VLOOKUP(S4947,LEGEND!$L$2:$M$5,2,FALSE),$J$4)))</f>
        <v>0</v>
      </c>
      <c r="N4947" s="48" t="s">
        <v>60</v>
      </c>
      <c r="O4947" s="6" t="s">
        <v>60</v>
      </c>
      <c r="P4947" s="49" t="s">
        <v>66</v>
      </c>
      <c r="Q4947" s="49" t="s">
        <v>67</v>
      </c>
      <c r="R4947" s="6" t="s">
        <v>60</v>
      </c>
      <c r="S4947" s="49" t="s">
        <v>60</v>
      </c>
      <c r="T4947" s="73" t="str">
        <f>IF(_xlfn.XLOOKUP(I4947,LEGEND!B:B,LEGEND!H:H)&lt;&gt;"-",HYPERLINK(_xlfn.XLOOKUP(I4947,LEGEND!B:B,LEGEND!H:H),"link"),_xlfn.XLOOKUP(I4947,LEGEND!B:B,LEGEND!H:H))</f>
        <v>link</v>
      </c>
      <c r="U4947" s="73" t="str">
        <f>HYPERLINK(_xlfn.XLOOKUP(I4947,LEGEND!B:B,LEGEND!I:I))</f>
        <v>https://milwaukee-media-images.s3.amazonaws.com/hi/48229258--Hero_1.jpg</v>
      </c>
      <c r="V4947" s="51" t="s">
        <v>22999</v>
      </c>
      <c r="W4947" s="63" t="s">
        <v>2678</v>
      </c>
      <c r="X4947" s="64">
        <v>147</v>
      </c>
      <c r="Y4947" s="64">
        <v>114</v>
      </c>
      <c r="Z4947" s="64">
        <v>29</v>
      </c>
      <c r="AA4947" s="84">
        <v>0.16</v>
      </c>
      <c r="AB4947" s="85">
        <v>1</v>
      </c>
      <c r="AC4947" s="85">
        <v>1</v>
      </c>
    </row>
    <row r="4948" spans="1:29" ht="25.5">
      <c r="A4948" s="1"/>
      <c r="B4948" s="6" t="s">
        <v>9969</v>
      </c>
      <c r="C4948" s="6" t="s">
        <v>8778</v>
      </c>
      <c r="D4948" s="6" t="s">
        <v>9970</v>
      </c>
      <c r="E4948" s="49" t="s">
        <v>10042</v>
      </c>
      <c r="F4948" s="6" t="s">
        <v>9971</v>
      </c>
      <c r="G4948" s="6" t="s">
        <v>60</v>
      </c>
      <c r="H4948" s="6" t="s">
        <v>60</v>
      </c>
      <c r="I4948" s="60" t="s">
        <v>23000</v>
      </c>
      <c r="J4948" s="49" t="s">
        <v>23001</v>
      </c>
      <c r="K4948" s="6" t="s">
        <v>23002</v>
      </c>
      <c r="L4948" s="29">
        <f>IF($J$6="с учетом НДС",VLOOKUP(I4948,LEGEND!B:E,4,0)*(1-M4948),VLOOKUP(I4948,LEGEND!B:E,4,0)*(1-M4948)/1.2)</f>
        <v>4600</v>
      </c>
      <c r="M4948" s="57">
        <f>IF(AND(B4948&lt;&gt;"1_Электроинструмент",B4948&lt;&gt;"2_Садовая техника"),$J$5,IF($J$4&lt;=20%,$J$4,IFERROR(VLOOKUP(S4948,LEGEND!$L$2:$M$5,2,FALSE),$J$4)))</f>
        <v>0</v>
      </c>
      <c r="N4948" s="48" t="s">
        <v>60</v>
      </c>
      <c r="O4948" s="6" t="s">
        <v>60</v>
      </c>
      <c r="P4948" s="49" t="s">
        <v>66</v>
      </c>
      <c r="Q4948" s="49" t="s">
        <v>67</v>
      </c>
      <c r="R4948" s="6" t="s">
        <v>60</v>
      </c>
      <c r="S4948" s="49" t="s">
        <v>60</v>
      </c>
      <c r="T4948" s="73" t="str">
        <f>IF(_xlfn.XLOOKUP(I4948,LEGEND!B:B,LEGEND!H:H)&lt;&gt;"-",HYPERLINK(_xlfn.XLOOKUP(I4948,LEGEND!B:B,LEGEND!H:H),"link"),_xlfn.XLOOKUP(I4948,LEGEND!B:B,LEGEND!H:H))</f>
        <v>link</v>
      </c>
      <c r="U4948" s="73" t="str">
        <f>HYPERLINK(_xlfn.XLOOKUP(I4948,LEGEND!B:B,LEGEND!I:I))</f>
        <v>https://milwaukee-media-images.s3.amazonaws.com/hi/48229259--Hero_1.jpg</v>
      </c>
      <c r="V4948" s="51" t="s">
        <v>23003</v>
      </c>
      <c r="W4948" s="63" t="s">
        <v>2678</v>
      </c>
      <c r="X4948" s="64">
        <v>124</v>
      </c>
      <c r="Y4948" s="64">
        <v>219</v>
      </c>
      <c r="Z4948" s="64">
        <v>34</v>
      </c>
      <c r="AA4948" s="84">
        <v>0.40600000000000003</v>
      </c>
      <c r="AB4948" s="85">
        <v>1</v>
      </c>
      <c r="AC4948" s="85">
        <v>1</v>
      </c>
    </row>
    <row r="4949" spans="1:29" ht="25.5">
      <c r="A4949" s="1"/>
      <c r="B4949" s="6" t="s">
        <v>9969</v>
      </c>
      <c r="C4949" s="6" t="s">
        <v>8778</v>
      </c>
      <c r="D4949" s="6" t="s">
        <v>9970</v>
      </c>
      <c r="E4949" s="49" t="s">
        <v>10042</v>
      </c>
      <c r="F4949" s="6" t="s">
        <v>9971</v>
      </c>
      <c r="G4949" s="6" t="s">
        <v>60</v>
      </c>
      <c r="H4949" s="6" t="s">
        <v>60</v>
      </c>
      <c r="I4949" s="60" t="s">
        <v>23004</v>
      </c>
      <c r="J4949" s="49" t="s">
        <v>23005</v>
      </c>
      <c r="K4949" s="6" t="s">
        <v>23006</v>
      </c>
      <c r="L4949" s="29">
        <f>IF($J$6="с учетом НДС",VLOOKUP(I4949,LEGEND!B:E,4,0)*(1-M4949),VLOOKUP(I4949,LEGEND!B:E,4,0)*(1-M4949)/1.2)</f>
        <v>5800</v>
      </c>
      <c r="M4949" s="57">
        <f>IF(AND(B4949&lt;&gt;"1_Электроинструмент",B4949&lt;&gt;"2_Садовая техника"),$J$5,IF($J$4&lt;=20%,$J$4,IFERROR(VLOOKUP(S4949,LEGEND!$L$2:$M$5,2,FALSE),$J$4)))</f>
        <v>0</v>
      </c>
      <c r="N4949" s="48" t="s">
        <v>60</v>
      </c>
      <c r="O4949" s="6" t="s">
        <v>60</v>
      </c>
      <c r="P4949" s="49" t="s">
        <v>66</v>
      </c>
      <c r="Q4949" s="49" t="s">
        <v>67</v>
      </c>
      <c r="R4949" s="6" t="s">
        <v>60</v>
      </c>
      <c r="S4949" s="49" t="s">
        <v>60</v>
      </c>
      <c r="T4949" s="73" t="str">
        <f>IF(_xlfn.XLOOKUP(I4949,LEGEND!B:B,LEGEND!H:H)&lt;&gt;"-",HYPERLINK(_xlfn.XLOOKUP(I4949,LEGEND!B:B,LEGEND!H:H),"link"),_xlfn.XLOOKUP(I4949,LEGEND!B:B,LEGEND!H:H))</f>
        <v>link</v>
      </c>
      <c r="U4949" s="73" t="str">
        <f>HYPERLINK(_xlfn.XLOOKUP(I4949,LEGEND!B:B,LEGEND!I:I))</f>
        <v>https://milwaukee-media-images.s3.amazonaws.com/hi/48224211--Hero_1.jpg</v>
      </c>
      <c r="V4949" s="51" t="s">
        <v>23007</v>
      </c>
      <c r="W4949" s="63" t="s">
        <v>71</v>
      </c>
      <c r="X4949" s="64">
        <v>80</v>
      </c>
      <c r="Y4949" s="64">
        <v>150</v>
      </c>
      <c r="Z4949" s="64">
        <v>160</v>
      </c>
      <c r="AA4949" s="84">
        <v>0.12</v>
      </c>
      <c r="AB4949" s="85">
        <v>1</v>
      </c>
      <c r="AC4949" s="85">
        <v>1</v>
      </c>
    </row>
    <row r="4950" spans="1:29" ht="25.5">
      <c r="A4950" s="1"/>
      <c r="B4950" s="6" t="s">
        <v>9969</v>
      </c>
      <c r="C4950" s="6" t="s">
        <v>8778</v>
      </c>
      <c r="D4950" s="6" t="s">
        <v>9970</v>
      </c>
      <c r="E4950" s="49" t="s">
        <v>10042</v>
      </c>
      <c r="F4950" s="6" t="s">
        <v>9971</v>
      </c>
      <c r="G4950" s="6" t="s">
        <v>60</v>
      </c>
      <c r="H4950" s="6" t="s">
        <v>60</v>
      </c>
      <c r="I4950" s="60" t="s">
        <v>23008</v>
      </c>
      <c r="J4950" s="49" t="s">
        <v>23009</v>
      </c>
      <c r="K4950" s="6" t="s">
        <v>23010</v>
      </c>
      <c r="L4950" s="29">
        <f>IF($J$6="с учетом НДС",VLOOKUP(I4950,LEGEND!B:E,4,0)*(1-M4950),VLOOKUP(I4950,LEGEND!B:E,4,0)*(1-M4950)/1.2)</f>
        <v>6200</v>
      </c>
      <c r="M4950" s="57">
        <f>IF(AND(B4950&lt;&gt;"1_Электроинструмент",B4950&lt;&gt;"2_Садовая техника"),$J$5,IF($J$4&lt;=20%,$J$4,IFERROR(VLOOKUP(S4950,LEGEND!$L$2:$M$5,2,FALSE),$J$4)))</f>
        <v>0</v>
      </c>
      <c r="N4950" s="48" t="s">
        <v>60</v>
      </c>
      <c r="O4950" s="6" t="s">
        <v>60</v>
      </c>
      <c r="P4950" s="49" t="s">
        <v>66</v>
      </c>
      <c r="Q4950" s="49" t="s">
        <v>67</v>
      </c>
      <c r="R4950" s="6" t="s">
        <v>60</v>
      </c>
      <c r="S4950" s="49" t="s">
        <v>60</v>
      </c>
      <c r="T4950" s="73" t="str">
        <f>IF(_xlfn.XLOOKUP(I4950,LEGEND!B:B,LEGEND!H:H)&lt;&gt;"-",HYPERLINK(_xlfn.XLOOKUP(I4950,LEGEND!B:B,LEGEND!H:H),"link"),_xlfn.XLOOKUP(I4950,LEGEND!B:B,LEGEND!H:H))</f>
        <v>link</v>
      </c>
      <c r="U4950" s="73" t="str">
        <f>HYPERLINK(_xlfn.XLOOKUP(I4950,LEGEND!B:B,LEGEND!I:I))</f>
        <v>https://milwaukee-media-images.s3.amazonaws.com/hi/48224216--Hero_1.jpg</v>
      </c>
      <c r="V4950" s="51" t="s">
        <v>23011</v>
      </c>
      <c r="W4950" s="63" t="s">
        <v>2678</v>
      </c>
      <c r="X4950" s="64">
        <v>155</v>
      </c>
      <c r="Y4950" s="64">
        <v>170</v>
      </c>
      <c r="Z4950" s="64">
        <v>5</v>
      </c>
      <c r="AA4950" s="84">
        <v>0.13600000000000001</v>
      </c>
      <c r="AB4950" s="85">
        <v>1</v>
      </c>
      <c r="AC4950" s="85">
        <v>1</v>
      </c>
    </row>
    <row r="4951" spans="1:29" ht="25.5">
      <c r="A4951" s="1"/>
      <c r="B4951" s="6" t="s">
        <v>9969</v>
      </c>
      <c r="C4951" s="6" t="s">
        <v>8778</v>
      </c>
      <c r="D4951" s="6" t="s">
        <v>9970</v>
      </c>
      <c r="E4951" s="49" t="s">
        <v>10042</v>
      </c>
      <c r="F4951" s="6" t="s">
        <v>9971</v>
      </c>
      <c r="G4951" s="6" t="s">
        <v>60</v>
      </c>
      <c r="H4951" s="6" t="s">
        <v>60</v>
      </c>
      <c r="I4951" s="60" t="s">
        <v>23012</v>
      </c>
      <c r="J4951" s="49" t="s">
        <v>23013</v>
      </c>
      <c r="K4951" s="6" t="s">
        <v>23014</v>
      </c>
      <c r="L4951" s="29">
        <f>IF($J$6="с учетом НДС",VLOOKUP(I4951,LEGEND!B:E,4,0)*(1-M4951),VLOOKUP(I4951,LEGEND!B:E,4,0)*(1-M4951)/1.2)</f>
        <v>6900</v>
      </c>
      <c r="M4951" s="57">
        <f>IF(AND(B4951&lt;&gt;"1_Электроинструмент",B4951&lt;&gt;"2_Садовая техника"),$J$5,IF($J$4&lt;=20%,$J$4,IFERROR(VLOOKUP(S4951,LEGEND!$L$2:$M$5,2,FALSE),$J$4)))</f>
        <v>0</v>
      </c>
      <c r="N4951" s="48" t="s">
        <v>60</v>
      </c>
      <c r="O4951" s="6" t="s">
        <v>60</v>
      </c>
      <c r="P4951" s="49" t="s">
        <v>66</v>
      </c>
      <c r="Q4951" s="49" t="s">
        <v>67</v>
      </c>
      <c r="R4951" s="6" t="s">
        <v>60</v>
      </c>
      <c r="S4951" s="49" t="s">
        <v>60</v>
      </c>
      <c r="T4951" s="73" t="str">
        <f>IF(_xlfn.XLOOKUP(I4951,LEGEND!B:B,LEGEND!H:H)&lt;&gt;"-",HYPERLINK(_xlfn.XLOOKUP(I4951,LEGEND!B:B,LEGEND!H:H),"link"),_xlfn.XLOOKUP(I4951,LEGEND!B:B,LEGEND!H:H))</f>
        <v>-</v>
      </c>
      <c r="U4951" s="73" t="str">
        <f>HYPERLINK(_xlfn.XLOOKUP(I4951,LEGEND!B:B,LEGEND!I:I))</f>
        <v>-</v>
      </c>
      <c r="V4951" s="51" t="s">
        <v>23015</v>
      </c>
      <c r="W4951" s="63" t="s">
        <v>1189</v>
      </c>
      <c r="X4951" s="64">
        <v>120</v>
      </c>
      <c r="Y4951" s="64">
        <v>90</v>
      </c>
      <c r="Z4951" s="64">
        <v>15</v>
      </c>
      <c r="AA4951" s="84">
        <v>2.5999999999999999E-2</v>
      </c>
      <c r="AB4951" s="85">
        <v>4</v>
      </c>
      <c r="AC4951" s="85">
        <v>1</v>
      </c>
    </row>
    <row r="4952" spans="1:29" ht="25.5">
      <c r="A4952" s="1"/>
      <c r="B4952" s="6" t="s">
        <v>9969</v>
      </c>
      <c r="C4952" s="6" t="s">
        <v>8778</v>
      </c>
      <c r="D4952" s="6" t="s">
        <v>9970</v>
      </c>
      <c r="E4952" s="49" t="s">
        <v>10042</v>
      </c>
      <c r="F4952" s="6" t="s">
        <v>9971</v>
      </c>
      <c r="G4952" s="6" t="s">
        <v>60</v>
      </c>
      <c r="H4952" s="6" t="s">
        <v>60</v>
      </c>
      <c r="I4952" s="60" t="s">
        <v>23016</v>
      </c>
      <c r="J4952" s="49" t="s">
        <v>23017</v>
      </c>
      <c r="K4952" s="6" t="s">
        <v>23018</v>
      </c>
      <c r="L4952" s="29">
        <f>IF($J$6="с учетом НДС",VLOOKUP(I4952,LEGEND!B:E,4,0)*(1-M4952),VLOOKUP(I4952,LEGEND!B:E,4,0)*(1-M4952)/1.2)</f>
        <v>7100</v>
      </c>
      <c r="M4952" s="57">
        <f>IF(AND(B4952&lt;&gt;"1_Электроинструмент",B4952&lt;&gt;"2_Садовая техника"),$J$5,IF($J$4&lt;=20%,$J$4,IFERROR(VLOOKUP(S4952,LEGEND!$L$2:$M$5,2,FALSE),$J$4)))</f>
        <v>0</v>
      </c>
      <c r="N4952" s="48" t="s">
        <v>60</v>
      </c>
      <c r="O4952" s="6" t="s">
        <v>60</v>
      </c>
      <c r="P4952" s="49" t="s">
        <v>66</v>
      </c>
      <c r="Q4952" s="49" t="s">
        <v>67</v>
      </c>
      <c r="R4952" s="6" t="s">
        <v>60</v>
      </c>
      <c r="S4952" s="49" t="s">
        <v>60</v>
      </c>
      <c r="T4952" s="73" t="str">
        <f>IF(_xlfn.XLOOKUP(I4952,LEGEND!B:B,LEGEND!H:H)&lt;&gt;"-",HYPERLINK(_xlfn.XLOOKUP(I4952,LEGEND!B:B,LEGEND!H:H),"link"),_xlfn.XLOOKUP(I4952,LEGEND!B:B,LEGEND!H:H))</f>
        <v>link</v>
      </c>
      <c r="U4952" s="73" t="str">
        <f>HYPERLINK(_xlfn.XLOOKUP(I4952,LEGEND!B:B,LEGEND!I:I))</f>
        <v>https://milwaukee-media-images.s3.amazonaws.com/hi/48229252--Hero_1.jpg</v>
      </c>
      <c r="V4952" s="51" t="s">
        <v>23019</v>
      </c>
      <c r="W4952" s="63" t="s">
        <v>2678</v>
      </c>
      <c r="X4952" s="64">
        <v>254</v>
      </c>
      <c r="Y4952" s="64">
        <v>124</v>
      </c>
      <c r="Z4952" s="64">
        <v>36</v>
      </c>
      <c r="AA4952" s="84">
        <v>0.60599999999999998</v>
      </c>
      <c r="AB4952" s="85">
        <v>1</v>
      </c>
      <c r="AC4952" s="85">
        <v>1</v>
      </c>
    </row>
    <row r="4953" spans="1:29" ht="25.5">
      <c r="A4953" s="1"/>
      <c r="B4953" s="6" t="s">
        <v>9969</v>
      </c>
      <c r="C4953" s="6" t="s">
        <v>8778</v>
      </c>
      <c r="D4953" s="6" t="s">
        <v>9970</v>
      </c>
      <c r="E4953" s="49" t="s">
        <v>10042</v>
      </c>
      <c r="F4953" s="6" t="s">
        <v>9971</v>
      </c>
      <c r="G4953" s="6" t="s">
        <v>60</v>
      </c>
      <c r="H4953" s="6" t="s">
        <v>60</v>
      </c>
      <c r="I4953" s="60" t="s">
        <v>23020</v>
      </c>
      <c r="J4953" s="49" t="s">
        <v>23021</v>
      </c>
      <c r="K4953" s="6" t="s">
        <v>23022</v>
      </c>
      <c r="L4953" s="29">
        <f>IF($J$6="с учетом НДС",VLOOKUP(I4953,LEGEND!B:E,4,0)*(1-M4953),VLOOKUP(I4953,LEGEND!B:E,4,0)*(1-M4953)/1.2)</f>
        <v>9400</v>
      </c>
      <c r="M4953" s="57">
        <f>IF(AND(B4953&lt;&gt;"1_Электроинструмент",B4953&lt;&gt;"2_Садовая техника"),$J$5,IF($J$4&lt;=20%,$J$4,IFERROR(VLOOKUP(S4953,LEGEND!$L$2:$M$5,2,FALSE),$J$4)))</f>
        <v>0</v>
      </c>
      <c r="N4953" s="48" t="s">
        <v>60</v>
      </c>
      <c r="O4953" s="6" t="s">
        <v>60</v>
      </c>
      <c r="P4953" s="49" t="s">
        <v>66</v>
      </c>
      <c r="Q4953" s="49" t="s">
        <v>67</v>
      </c>
      <c r="R4953" s="6" t="s">
        <v>60</v>
      </c>
      <c r="S4953" s="49" t="s">
        <v>60</v>
      </c>
      <c r="T4953" s="73" t="str">
        <f>IF(_xlfn.XLOOKUP(I4953,LEGEND!B:B,LEGEND!H:H)&lt;&gt;"-",HYPERLINK(_xlfn.XLOOKUP(I4953,LEGEND!B:B,LEGEND!H:H),"link"),_xlfn.XLOOKUP(I4953,LEGEND!B:B,LEGEND!H:H))</f>
        <v>link</v>
      </c>
      <c r="U4953" s="73" t="str">
        <f>HYPERLINK(_xlfn.XLOOKUP(I4953,LEGEND!B:B,LEGEND!I:I))</f>
        <v>https://milwaukee-media-images.s3.amazonaws.com/hi/4932464172--Hero_1.jpg</v>
      </c>
      <c r="V4953" s="51" t="s">
        <v>23023</v>
      </c>
      <c r="W4953" s="63" t="s">
        <v>71</v>
      </c>
      <c r="X4953" s="64">
        <v>320</v>
      </c>
      <c r="Y4953" s="64">
        <v>135</v>
      </c>
      <c r="Z4953" s="64">
        <v>35</v>
      </c>
      <c r="AA4953" s="84">
        <v>0.59399999999999997</v>
      </c>
      <c r="AB4953" s="85">
        <v>1</v>
      </c>
      <c r="AC4953" s="85">
        <v>1</v>
      </c>
    </row>
    <row r="4954" spans="1:29" ht="25.5">
      <c r="A4954" s="1"/>
      <c r="B4954" s="6" t="s">
        <v>9969</v>
      </c>
      <c r="C4954" s="6" t="s">
        <v>8778</v>
      </c>
      <c r="D4954" s="6" t="s">
        <v>9970</v>
      </c>
      <c r="E4954" s="49" t="s">
        <v>10042</v>
      </c>
      <c r="F4954" s="6" t="s">
        <v>9971</v>
      </c>
      <c r="G4954" s="6" t="s">
        <v>60</v>
      </c>
      <c r="H4954" s="6" t="s">
        <v>60</v>
      </c>
      <c r="I4954" s="60" t="s">
        <v>23024</v>
      </c>
      <c r="J4954" s="49" t="s">
        <v>23025</v>
      </c>
      <c r="K4954" s="6" t="s">
        <v>23026</v>
      </c>
      <c r="L4954" s="29">
        <f>IF($J$6="с учетом НДС",VLOOKUP(I4954,LEGEND!B:E,4,0)*(1-M4954),VLOOKUP(I4954,LEGEND!B:E,4,0)*(1-M4954)/1.2)</f>
        <v>10800</v>
      </c>
      <c r="M4954" s="57">
        <f>IF(AND(B4954&lt;&gt;"1_Электроинструмент",B4954&lt;&gt;"2_Садовая техника"),$J$5,IF($J$4&lt;=20%,$J$4,IFERROR(VLOOKUP(S4954,LEGEND!$L$2:$M$5,2,FALSE),$J$4)))</f>
        <v>0</v>
      </c>
      <c r="N4954" s="48" t="s">
        <v>60</v>
      </c>
      <c r="O4954" s="6" t="s">
        <v>60</v>
      </c>
      <c r="P4954" s="49" t="s">
        <v>66</v>
      </c>
      <c r="Q4954" s="49" t="s">
        <v>67</v>
      </c>
      <c r="R4954" s="6" t="s">
        <v>60</v>
      </c>
      <c r="S4954" s="49" t="s">
        <v>60</v>
      </c>
      <c r="T4954" s="73" t="str">
        <f>IF(_xlfn.XLOOKUP(I4954,LEGEND!B:B,LEGEND!H:H)&lt;&gt;"-",HYPERLINK(_xlfn.XLOOKUP(I4954,LEGEND!B:B,LEGEND!H:H),"link"),_xlfn.XLOOKUP(I4954,LEGEND!B:B,LEGEND!H:H))</f>
        <v>link</v>
      </c>
      <c r="U4954" s="73" t="str">
        <f>HYPERLINK(_xlfn.XLOOKUP(I4954,LEGEND!B:B,LEGEND!I:I))</f>
        <v>https://milwaukee-media-images.s3.amazonaws.com/hi/48229253--Hero_1.jpg</v>
      </c>
      <c r="V4954" s="51" t="s">
        <v>23027</v>
      </c>
      <c r="W4954" s="63" t="s">
        <v>2678</v>
      </c>
      <c r="X4954" s="64">
        <v>144</v>
      </c>
      <c r="Y4954" s="64">
        <v>296</v>
      </c>
      <c r="Z4954" s="64">
        <v>45</v>
      </c>
      <c r="AA4954" s="84">
        <v>0.86799999999999999</v>
      </c>
      <c r="AB4954" s="85">
        <v>1</v>
      </c>
      <c r="AC4954" s="85">
        <v>1</v>
      </c>
    </row>
    <row r="4955" spans="1:29" ht="25.5">
      <c r="A4955" s="1"/>
      <c r="B4955" s="6" t="s">
        <v>9969</v>
      </c>
      <c r="C4955" s="6" t="s">
        <v>8778</v>
      </c>
      <c r="D4955" s="6" t="s">
        <v>9970</v>
      </c>
      <c r="E4955" s="49" t="s">
        <v>10042</v>
      </c>
      <c r="F4955" s="6" t="s">
        <v>9971</v>
      </c>
      <c r="G4955" s="6" t="s">
        <v>60</v>
      </c>
      <c r="H4955" s="6" t="s">
        <v>60</v>
      </c>
      <c r="I4955" s="60" t="s">
        <v>23028</v>
      </c>
      <c r="J4955" s="49" t="s">
        <v>23029</v>
      </c>
      <c r="K4955" s="6" t="s">
        <v>23030</v>
      </c>
      <c r="L4955" s="29">
        <f>IF($J$6="с учетом НДС",VLOOKUP(I4955,LEGEND!B:E,4,0)*(1-M4955),VLOOKUP(I4955,LEGEND!B:E,4,0)*(1-M4955)/1.2)</f>
        <v>10800</v>
      </c>
      <c r="M4955" s="57">
        <f>IF(AND(B4955&lt;&gt;"1_Электроинструмент",B4955&lt;&gt;"2_Садовая техника"),$J$5,IF($J$4&lt;=20%,$J$4,IFERROR(VLOOKUP(S4955,LEGEND!$L$2:$M$5,2,FALSE),$J$4)))</f>
        <v>0</v>
      </c>
      <c r="N4955" s="48" t="s">
        <v>60</v>
      </c>
      <c r="O4955" s="6" t="s">
        <v>60</v>
      </c>
      <c r="P4955" s="49" t="s">
        <v>66</v>
      </c>
      <c r="Q4955" s="49" t="s">
        <v>67</v>
      </c>
      <c r="R4955" s="6" t="s">
        <v>60</v>
      </c>
      <c r="S4955" s="49" t="s">
        <v>60</v>
      </c>
      <c r="T4955" s="73" t="str">
        <f>IF(_xlfn.XLOOKUP(I4955,LEGEND!B:B,LEGEND!H:H)&lt;&gt;"-",HYPERLINK(_xlfn.XLOOKUP(I4955,LEGEND!B:B,LEGEND!H:H),"link"),_xlfn.XLOOKUP(I4955,LEGEND!B:B,LEGEND!H:H))</f>
        <v>link</v>
      </c>
      <c r="U4955" s="73" t="str">
        <f>HYPERLINK(_xlfn.XLOOKUP(I4955,LEGEND!B:B,LEGEND!I:I))</f>
        <v>https://milwaukee-media-images.s3.amazonaws.com/hi/4932464173--Hero_1.jpg</v>
      </c>
      <c r="V4955" s="51" t="s">
        <v>23031</v>
      </c>
      <c r="W4955" s="63" t="s">
        <v>71</v>
      </c>
      <c r="X4955" s="64">
        <v>29</v>
      </c>
      <c r="Y4955" s="64">
        <v>110</v>
      </c>
      <c r="Z4955" s="64">
        <v>30</v>
      </c>
      <c r="AA4955" s="84">
        <v>0.67600000000000005</v>
      </c>
      <c r="AB4955" s="85">
        <v>1</v>
      </c>
      <c r="AC4955" s="85">
        <v>1</v>
      </c>
    </row>
    <row r="4956" spans="1:29" ht="15">
      <c r="A4956" s="1"/>
      <c r="B4956" s="6" t="s">
        <v>9969</v>
      </c>
      <c r="C4956" s="6" t="s">
        <v>8778</v>
      </c>
      <c r="D4956" s="6" t="s">
        <v>9970</v>
      </c>
      <c r="E4956" s="49" t="s">
        <v>10010</v>
      </c>
      <c r="F4956" s="6" t="s">
        <v>9971</v>
      </c>
      <c r="G4956" s="6" t="s">
        <v>60</v>
      </c>
      <c r="H4956" s="6" t="s">
        <v>60</v>
      </c>
      <c r="I4956" s="60" t="s">
        <v>10011</v>
      </c>
      <c r="J4956" s="49" t="s">
        <v>10012</v>
      </c>
      <c r="K4956" s="6" t="s">
        <v>10013</v>
      </c>
      <c r="L4956" s="29">
        <f>IF($J$6="с учетом НДС",VLOOKUP(I4956,LEGEND!B:E,4,0)*(1-M4956),VLOOKUP(I4956,LEGEND!B:E,4,0)*(1-M4956)/1.2)</f>
        <v>1930</v>
      </c>
      <c r="M4956" s="57">
        <f>IF(AND(B4956&lt;&gt;"1_Электроинструмент",B4956&lt;&gt;"2_Садовая техника"),$J$5,IF($J$4&lt;=20%,$J$4,IFERROR(VLOOKUP(S4956,LEGEND!$L$2:$M$5,2,FALSE),$J$4)))</f>
        <v>0</v>
      </c>
      <c r="N4956" s="48" t="s">
        <v>60</v>
      </c>
      <c r="O4956" s="6" t="s">
        <v>42</v>
      </c>
      <c r="P4956" s="49" t="s">
        <v>66</v>
      </c>
      <c r="Q4956" s="49" t="s">
        <v>473</v>
      </c>
      <c r="R4956" s="6" t="s">
        <v>60</v>
      </c>
      <c r="S4956" s="49" t="s">
        <v>60</v>
      </c>
      <c r="T4956" s="73" t="str">
        <f>IF(_xlfn.XLOOKUP(I4956,LEGEND!B:B,LEGEND!H:H)&lt;&gt;"-",HYPERLINK(_xlfn.XLOOKUP(I4956,LEGEND!B:B,LEGEND!H:H),"link"),_xlfn.XLOOKUP(I4956,LEGEND!B:B,LEGEND!H:H))</f>
        <v>-</v>
      </c>
      <c r="U4956" s="73" t="str">
        <f>HYPERLINK(_xlfn.XLOOKUP(I4956,LEGEND!B:B,LEGEND!I:I))</f>
        <v>-</v>
      </c>
      <c r="V4956" s="51" t="s">
        <v>10014</v>
      </c>
      <c r="W4956" s="63" t="s">
        <v>71</v>
      </c>
      <c r="X4956" s="64">
        <v>235</v>
      </c>
      <c r="Y4956" s="64">
        <v>165</v>
      </c>
      <c r="Z4956" s="64">
        <v>50</v>
      </c>
      <c r="AA4956" s="84">
        <v>0.5</v>
      </c>
      <c r="AB4956" s="85">
        <v>1</v>
      </c>
      <c r="AC4956" s="85">
        <v>1</v>
      </c>
    </row>
    <row r="4957" spans="1:29" ht="25.5">
      <c r="A4957" s="1"/>
      <c r="B4957" s="6" t="s">
        <v>9969</v>
      </c>
      <c r="C4957" s="6" t="s">
        <v>8778</v>
      </c>
      <c r="D4957" s="6" t="s">
        <v>9970</v>
      </c>
      <c r="E4957" s="49" t="s">
        <v>10010</v>
      </c>
      <c r="F4957" s="6" t="s">
        <v>9971</v>
      </c>
      <c r="G4957" s="6" t="s">
        <v>60</v>
      </c>
      <c r="H4957" s="6" t="s">
        <v>60</v>
      </c>
      <c r="I4957" s="60" t="s">
        <v>24124</v>
      </c>
      <c r="J4957" s="49" t="s">
        <v>24125</v>
      </c>
      <c r="K4957" s="6" t="s">
        <v>24126</v>
      </c>
      <c r="L4957" s="29">
        <f>IF($J$6="с учетом НДС",VLOOKUP(I4957,LEGEND!B:E,4,0)*(1-M4957),VLOOKUP(I4957,LEGEND!B:E,4,0)*(1-M4957)/1.2)</f>
        <v>2360</v>
      </c>
      <c r="M4957" s="57">
        <f>IF(AND(B4957&lt;&gt;"1_Электроинструмент",B4957&lt;&gt;"2_Садовая техника"),$J$5,IF($J$4&lt;=20%,$J$4,IFERROR(VLOOKUP(S4957,LEGEND!$L$2:$M$5,2,FALSE),$J$4)))</f>
        <v>0</v>
      </c>
      <c r="N4957" s="48" t="s">
        <v>60</v>
      </c>
      <c r="O4957" s="6" t="s">
        <v>42</v>
      </c>
      <c r="P4957" s="49" t="s">
        <v>66</v>
      </c>
      <c r="Q4957" s="49" t="s">
        <v>67</v>
      </c>
      <c r="R4957" s="6" t="s">
        <v>60</v>
      </c>
      <c r="S4957" s="49" t="s">
        <v>60</v>
      </c>
      <c r="T4957" s="73" t="str">
        <f>IF(_xlfn.XLOOKUP(I4957,LEGEND!B:B,LEGEND!H:H)&lt;&gt;"-",HYPERLINK(_xlfn.XLOOKUP(I4957,LEGEND!B:B,LEGEND!H:H),"link"),_xlfn.XLOOKUP(I4957,LEGEND!B:B,LEGEND!H:H))</f>
        <v>link</v>
      </c>
      <c r="U4957" s="73" t="str">
        <f>HYPERLINK(_xlfn.XLOOKUP(I4957,LEGEND!B:B,LEGEND!I:I))</f>
        <v>https://milwaukee-media-images.s3.amazonaws.com/hi/4932479409--Hero_1.jpg</v>
      </c>
      <c r="V4957" s="51" t="s">
        <v>24127</v>
      </c>
      <c r="W4957" s="63" t="s">
        <v>71</v>
      </c>
      <c r="X4957" s="64">
        <v>300</v>
      </c>
      <c r="Y4957" s="64">
        <v>120</v>
      </c>
      <c r="Z4957" s="64">
        <v>20</v>
      </c>
      <c r="AA4957" s="84">
        <v>0.19800000000000001</v>
      </c>
      <c r="AB4957" s="85">
        <v>1</v>
      </c>
      <c r="AC4957" s="85">
        <v>1</v>
      </c>
    </row>
    <row r="4958" spans="1:29" ht="25.5">
      <c r="A4958" s="1"/>
      <c r="B4958" s="6" t="s">
        <v>9969</v>
      </c>
      <c r="C4958" s="6" t="s">
        <v>8778</v>
      </c>
      <c r="D4958" s="6" t="s">
        <v>9970</v>
      </c>
      <c r="E4958" s="49" t="s">
        <v>10010</v>
      </c>
      <c r="F4958" s="6" t="s">
        <v>9971</v>
      </c>
      <c r="G4958" s="6" t="s">
        <v>60</v>
      </c>
      <c r="H4958" s="6" t="s">
        <v>60</v>
      </c>
      <c r="I4958" s="60" t="s">
        <v>24128</v>
      </c>
      <c r="J4958" s="49" t="s">
        <v>24129</v>
      </c>
      <c r="K4958" s="6" t="s">
        <v>24130</v>
      </c>
      <c r="L4958" s="29">
        <f>IF($J$6="с учетом НДС",VLOOKUP(I4958,LEGEND!B:E,4,0)*(1-M4958),VLOOKUP(I4958,LEGEND!B:E,4,0)*(1-M4958)/1.2)</f>
        <v>2460</v>
      </c>
      <c r="M4958" s="57">
        <f>IF(AND(B4958&lt;&gt;"1_Электроинструмент",B4958&lt;&gt;"2_Садовая техника"),$J$5,IF($J$4&lt;=20%,$J$4,IFERROR(VLOOKUP(S4958,LEGEND!$L$2:$M$5,2,FALSE),$J$4)))</f>
        <v>0</v>
      </c>
      <c r="N4958" s="48" t="s">
        <v>60</v>
      </c>
      <c r="O4958" s="6" t="s">
        <v>42</v>
      </c>
      <c r="P4958" s="49" t="s">
        <v>66</v>
      </c>
      <c r="Q4958" s="49" t="s">
        <v>67</v>
      </c>
      <c r="R4958" s="6" t="s">
        <v>60</v>
      </c>
      <c r="S4958" s="49" t="s">
        <v>60</v>
      </c>
      <c r="T4958" s="73" t="str">
        <f>IF(_xlfn.XLOOKUP(I4958,LEGEND!B:B,LEGEND!H:H)&lt;&gt;"-",HYPERLINK(_xlfn.XLOOKUP(I4958,LEGEND!B:B,LEGEND!H:H),"link"),_xlfn.XLOOKUP(I4958,LEGEND!B:B,LEGEND!H:H))</f>
        <v>link</v>
      </c>
      <c r="U4958" s="73" t="str">
        <f>HYPERLINK(_xlfn.XLOOKUP(I4958,LEGEND!B:B,LEGEND!I:I))</f>
        <v>https://milwaukee-media-images.s3.amazonaws.com/hi/4932479410--Hero_1.jpg</v>
      </c>
      <c r="V4958" s="51" t="s">
        <v>24131</v>
      </c>
      <c r="W4958" s="63" t="s">
        <v>71</v>
      </c>
      <c r="X4958" s="64">
        <v>307</v>
      </c>
      <c r="Y4958" s="64">
        <v>120</v>
      </c>
      <c r="Z4958" s="64">
        <v>20</v>
      </c>
      <c r="AA4958" s="84">
        <v>0.246</v>
      </c>
      <c r="AB4958" s="85">
        <v>1</v>
      </c>
      <c r="AC4958" s="85">
        <v>1</v>
      </c>
    </row>
    <row r="4959" spans="1:29" ht="25.5">
      <c r="A4959" s="1"/>
      <c r="B4959" s="6" t="s">
        <v>9969</v>
      </c>
      <c r="C4959" s="6" t="s">
        <v>8778</v>
      </c>
      <c r="D4959" s="6" t="s">
        <v>9970</v>
      </c>
      <c r="E4959" s="49" t="s">
        <v>10010</v>
      </c>
      <c r="F4959" s="6" t="s">
        <v>9971</v>
      </c>
      <c r="G4959" s="6" t="s">
        <v>60</v>
      </c>
      <c r="H4959" s="6" t="s">
        <v>60</v>
      </c>
      <c r="I4959" s="60" t="s">
        <v>23032</v>
      </c>
      <c r="J4959" s="49" t="s">
        <v>23033</v>
      </c>
      <c r="K4959" s="6" t="s">
        <v>23034</v>
      </c>
      <c r="L4959" s="29">
        <f>IF($J$6="с учетом НДС",VLOOKUP(I4959,LEGEND!B:E,4,0)*(1-M4959),VLOOKUP(I4959,LEGEND!B:E,4,0)*(1-M4959)/1.2)</f>
        <v>2550</v>
      </c>
      <c r="M4959" s="57">
        <f>IF(AND(B4959&lt;&gt;"1_Электроинструмент",B4959&lt;&gt;"2_Садовая техника"),$J$5,IF($J$4&lt;=20%,$J$4,IFERROR(VLOOKUP(S4959,LEGEND!$L$2:$M$5,2,FALSE),$J$4)))</f>
        <v>0</v>
      </c>
      <c r="N4959" s="48" t="s">
        <v>60</v>
      </c>
      <c r="O4959" s="6" t="s">
        <v>60</v>
      </c>
      <c r="P4959" s="49" t="s">
        <v>66</v>
      </c>
      <c r="Q4959" s="49" t="s">
        <v>67</v>
      </c>
      <c r="R4959" s="6" t="s">
        <v>60</v>
      </c>
      <c r="S4959" s="49" t="s">
        <v>60</v>
      </c>
      <c r="T4959" s="73" t="str">
        <f>IF(_xlfn.XLOOKUP(I4959,LEGEND!B:B,LEGEND!H:H)&lt;&gt;"-",HYPERLINK(_xlfn.XLOOKUP(I4959,LEGEND!B:B,LEGEND!H:H),"link"),_xlfn.XLOOKUP(I4959,LEGEND!B:B,LEGEND!H:H))</f>
        <v>link</v>
      </c>
      <c r="U4959" s="73" t="str">
        <f>HYPERLINK(_xlfn.XLOOKUP(I4959,LEGEND!B:B,LEGEND!I:I))</f>
        <v>https://milwaukee-media-images.s3.amazonaws.com/hi/48224044--Hero_01.jpg</v>
      </c>
      <c r="V4959" s="51" t="s">
        <v>23035</v>
      </c>
      <c r="W4959" s="63" t="s">
        <v>71</v>
      </c>
      <c r="X4959" s="64">
        <v>310</v>
      </c>
      <c r="Y4959" s="64">
        <v>102</v>
      </c>
      <c r="Z4959" s="64">
        <v>20</v>
      </c>
      <c r="AA4959" s="84">
        <v>0.28000000000000003</v>
      </c>
      <c r="AB4959" s="85">
        <v>1</v>
      </c>
      <c r="AC4959" s="85">
        <v>1</v>
      </c>
    </row>
    <row r="4960" spans="1:29" ht="25.5">
      <c r="A4960" s="1"/>
      <c r="B4960" s="6" t="s">
        <v>9969</v>
      </c>
      <c r="C4960" s="6" t="s">
        <v>8778</v>
      </c>
      <c r="D4960" s="6" t="s">
        <v>9970</v>
      </c>
      <c r="E4960" s="49" t="s">
        <v>10010</v>
      </c>
      <c r="F4960" s="6" t="s">
        <v>9971</v>
      </c>
      <c r="G4960" s="6" t="s">
        <v>60</v>
      </c>
      <c r="H4960" s="6" t="s">
        <v>60</v>
      </c>
      <c r="I4960" s="60" t="s">
        <v>23036</v>
      </c>
      <c r="J4960" s="49" t="s">
        <v>23037</v>
      </c>
      <c r="K4960" s="6" t="s">
        <v>23038</v>
      </c>
      <c r="L4960" s="29">
        <f>IF($J$6="с учетом НДС",VLOOKUP(I4960,LEGEND!B:E,4,0)*(1-M4960),VLOOKUP(I4960,LEGEND!B:E,4,0)*(1-M4960)/1.2)</f>
        <v>2670</v>
      </c>
      <c r="M4960" s="57">
        <f>IF(AND(B4960&lt;&gt;"1_Электроинструмент",B4960&lt;&gt;"2_Садовая техника"),$J$5,IF($J$4&lt;=20%,$J$4,IFERROR(VLOOKUP(S4960,LEGEND!$L$2:$M$5,2,FALSE),$J$4)))</f>
        <v>0</v>
      </c>
      <c r="N4960" s="48" t="s">
        <v>60</v>
      </c>
      <c r="O4960" s="6" t="s">
        <v>60</v>
      </c>
      <c r="P4960" s="49" t="s">
        <v>66</v>
      </c>
      <c r="Q4960" s="49" t="s">
        <v>67</v>
      </c>
      <c r="R4960" s="6" t="s">
        <v>60</v>
      </c>
      <c r="S4960" s="49" t="s">
        <v>60</v>
      </c>
      <c r="T4960" s="73" t="str">
        <f>IF(_xlfn.XLOOKUP(I4960,LEGEND!B:B,LEGEND!H:H)&lt;&gt;"-",HYPERLINK(_xlfn.XLOOKUP(I4960,LEGEND!B:B,LEGEND!H:H),"link"),_xlfn.XLOOKUP(I4960,LEGEND!B:B,LEGEND!H:H))</f>
        <v>link</v>
      </c>
      <c r="U4960" s="73" t="str">
        <f>HYPERLINK(_xlfn.XLOOKUP(I4960,LEGEND!B:B,LEGEND!I:I))</f>
        <v>https://milwaukee-media-images.s3.amazonaws.com/hi/48224043--Hero_01.jpg</v>
      </c>
      <c r="V4960" s="51" t="s">
        <v>23039</v>
      </c>
      <c r="W4960" s="63" t="s">
        <v>71</v>
      </c>
      <c r="X4960" s="64">
        <v>310</v>
      </c>
      <c r="Y4960" s="64">
        <v>110</v>
      </c>
      <c r="Z4960" s="64">
        <v>20</v>
      </c>
      <c r="AA4960" s="84">
        <v>0.28000000000000003</v>
      </c>
      <c r="AB4960" s="85">
        <v>1</v>
      </c>
      <c r="AC4960" s="85">
        <v>1</v>
      </c>
    </row>
    <row r="4961" spans="1:29" ht="25.5">
      <c r="A4961" s="1"/>
      <c r="B4961" s="6" t="s">
        <v>9969</v>
      </c>
      <c r="C4961" s="6" t="s">
        <v>8778</v>
      </c>
      <c r="D4961" s="6" t="s">
        <v>10127</v>
      </c>
      <c r="E4961" s="49" t="s">
        <v>11051</v>
      </c>
      <c r="F4961" s="6" t="s">
        <v>11052</v>
      </c>
      <c r="G4961" s="6" t="s">
        <v>60</v>
      </c>
      <c r="H4961" s="6" t="s">
        <v>60</v>
      </c>
      <c r="I4961" s="60" t="s">
        <v>23040</v>
      </c>
      <c r="J4961" s="49" t="s">
        <v>23041</v>
      </c>
      <c r="K4961" s="6" t="s">
        <v>23042</v>
      </c>
      <c r="L4961" s="29">
        <f>IF($J$6="с учетом НДС",VLOOKUP(I4961,LEGEND!B:E,4,0)*(1-M4961),VLOOKUP(I4961,LEGEND!B:E,4,0)*(1-M4961)/1.2)</f>
        <v>443</v>
      </c>
      <c r="M4961" s="57">
        <f>IF(AND(B4961&lt;&gt;"1_Электроинструмент",B4961&lt;&gt;"2_Садовая техника"),$J$5,IF($J$4&lt;=20%,$J$4,IFERROR(VLOOKUP(S4961,LEGEND!$L$2:$M$5,2,FALSE),$J$4)))</f>
        <v>0</v>
      </c>
      <c r="N4961" s="48" t="s">
        <v>60</v>
      </c>
      <c r="O4961" s="6" t="s">
        <v>60</v>
      </c>
      <c r="P4961" s="49" t="s">
        <v>66</v>
      </c>
      <c r="Q4961" s="49" t="s">
        <v>67</v>
      </c>
      <c r="R4961" s="6" t="s">
        <v>60</v>
      </c>
      <c r="S4961" s="49" t="s">
        <v>60</v>
      </c>
      <c r="T4961" s="73" t="str">
        <f>IF(_xlfn.XLOOKUP(I4961,LEGEND!B:B,LEGEND!H:H)&lt;&gt;"-",HYPERLINK(_xlfn.XLOOKUP(I4961,LEGEND!B:B,LEGEND!H:H),"link"),_xlfn.XLOOKUP(I4961,LEGEND!B:B,LEGEND!H:H))</f>
        <v>link</v>
      </c>
      <c r="U4961" s="73" t="str">
        <f>HYPERLINK(_xlfn.XLOOKUP(I4961,LEGEND!B:B,LEGEND!I:I))</f>
        <v>https://milwaukee-media-images.s3.amazonaws.com/hi/48225502--Hero_1.jpg</v>
      </c>
      <c r="V4961" s="51" t="s">
        <v>23043</v>
      </c>
      <c r="W4961" s="63" t="s">
        <v>71</v>
      </c>
      <c r="X4961" s="64">
        <v>45</v>
      </c>
      <c r="Y4961" s="64">
        <v>44</v>
      </c>
      <c r="Z4961" s="64">
        <v>19</v>
      </c>
      <c r="AA4961" s="84">
        <v>0.06</v>
      </c>
      <c r="AB4961" s="85">
        <v>1</v>
      </c>
      <c r="AC4961" s="85">
        <v>12</v>
      </c>
    </row>
    <row r="4962" spans="1:29" ht="25.5">
      <c r="A4962" s="1"/>
      <c r="B4962" s="6" t="s">
        <v>9969</v>
      </c>
      <c r="C4962" s="6" t="s">
        <v>8778</v>
      </c>
      <c r="D4962" s="6" t="s">
        <v>10127</v>
      </c>
      <c r="E4962" s="49" t="s">
        <v>11051</v>
      </c>
      <c r="F4962" s="6" t="s">
        <v>11052</v>
      </c>
      <c r="G4962" s="6" t="s">
        <v>60</v>
      </c>
      <c r="H4962" s="6" t="s">
        <v>60</v>
      </c>
      <c r="I4962" s="60" t="s">
        <v>23044</v>
      </c>
      <c r="J4962" s="49" t="s">
        <v>23045</v>
      </c>
      <c r="K4962" s="6" t="s">
        <v>23046</v>
      </c>
      <c r="L4962" s="29">
        <f>IF($J$6="с учетом НДС",VLOOKUP(I4962,LEGEND!B:E,4,0)*(1-M4962),VLOOKUP(I4962,LEGEND!B:E,4,0)*(1-M4962)/1.2)</f>
        <v>750</v>
      </c>
      <c r="M4962" s="57">
        <f>IF(AND(B4962&lt;&gt;"1_Электроинструмент",B4962&lt;&gt;"2_Садовая техника"),$J$5,IF($J$4&lt;=20%,$J$4,IFERROR(VLOOKUP(S4962,LEGEND!$L$2:$M$5,2,FALSE),$J$4)))</f>
        <v>0</v>
      </c>
      <c r="N4962" s="48" t="s">
        <v>60</v>
      </c>
      <c r="O4962" s="6" t="s">
        <v>60</v>
      </c>
      <c r="P4962" s="49" t="s">
        <v>66</v>
      </c>
      <c r="Q4962" s="49" t="s">
        <v>67</v>
      </c>
      <c r="R4962" s="6" t="s">
        <v>60</v>
      </c>
      <c r="S4962" s="49" t="s">
        <v>60</v>
      </c>
      <c r="T4962" s="73" t="str">
        <f>IF(_xlfn.XLOOKUP(I4962,LEGEND!B:B,LEGEND!H:H)&lt;&gt;"-",HYPERLINK(_xlfn.XLOOKUP(I4962,LEGEND!B:B,LEGEND!H:H),"link"),_xlfn.XLOOKUP(I4962,LEGEND!B:B,LEGEND!H:H))</f>
        <v>link</v>
      </c>
      <c r="U4962" s="73" t="str">
        <f>HYPERLINK(_xlfn.XLOOKUP(I4962,LEGEND!B:B,LEGEND!I:I))</f>
        <v>https://milwaukee-media-images.s3.amazonaws.com/hi/48227703--Hero_1.jpg</v>
      </c>
      <c r="V4962" s="51" t="s">
        <v>23047</v>
      </c>
      <c r="W4962" s="63" t="s">
        <v>71</v>
      </c>
      <c r="X4962" s="64">
        <v>53</v>
      </c>
      <c r="Y4962" s="64">
        <v>59</v>
      </c>
      <c r="Z4962" s="64">
        <v>30</v>
      </c>
      <c r="AA4962" s="84">
        <v>0.114</v>
      </c>
      <c r="AB4962" s="85">
        <v>1</v>
      </c>
      <c r="AC4962" s="85">
        <v>1</v>
      </c>
    </row>
    <row r="4963" spans="1:29" ht="25.5">
      <c r="A4963" s="1"/>
      <c r="B4963" s="6" t="s">
        <v>9969</v>
      </c>
      <c r="C4963" s="6" t="s">
        <v>8778</v>
      </c>
      <c r="D4963" s="6" t="s">
        <v>10127</v>
      </c>
      <c r="E4963" s="49" t="s">
        <v>11051</v>
      </c>
      <c r="F4963" s="6" t="s">
        <v>11052</v>
      </c>
      <c r="G4963" s="6" t="s">
        <v>60</v>
      </c>
      <c r="H4963" s="6" t="s">
        <v>60</v>
      </c>
      <c r="I4963" s="60" t="s">
        <v>23048</v>
      </c>
      <c r="J4963" s="49" t="s">
        <v>23049</v>
      </c>
      <c r="K4963" s="6" t="s">
        <v>23050</v>
      </c>
      <c r="L4963" s="29">
        <f>IF($J$6="с учетом НДС",VLOOKUP(I4963,LEGEND!B:E,4,0)*(1-M4963),VLOOKUP(I4963,LEGEND!B:E,4,0)*(1-M4963)/1.2)</f>
        <v>900</v>
      </c>
      <c r="M4963" s="57">
        <f>IF(AND(B4963&lt;&gt;"1_Электроинструмент",B4963&lt;&gt;"2_Садовая техника"),$J$5,IF($J$4&lt;=20%,$J$4,IFERROR(VLOOKUP(S4963,LEGEND!$L$2:$M$5,2,FALSE),$J$4)))</f>
        <v>0</v>
      </c>
      <c r="N4963" s="48" t="s">
        <v>60</v>
      </c>
      <c r="O4963" s="6" t="s">
        <v>60</v>
      </c>
      <c r="P4963" s="49" t="s">
        <v>66</v>
      </c>
      <c r="Q4963" s="49" t="s">
        <v>67</v>
      </c>
      <c r="R4963" s="6" t="s">
        <v>60</v>
      </c>
      <c r="S4963" s="49" t="s">
        <v>60</v>
      </c>
      <c r="T4963" s="73" t="str">
        <f>IF(_xlfn.XLOOKUP(I4963,LEGEND!B:B,LEGEND!H:H)&lt;&gt;"-",HYPERLINK(_xlfn.XLOOKUP(I4963,LEGEND!B:B,LEGEND!H:H),"link"),_xlfn.XLOOKUP(I4963,LEGEND!B:B,LEGEND!H:H))</f>
        <v>link</v>
      </c>
      <c r="U4963" s="73" t="str">
        <f>HYPERLINK(_xlfn.XLOOKUP(I4963,LEGEND!B:B,LEGEND!I:I))</f>
        <v>https://milwaukee-media-images.s3.amazonaws.com/hi/48227705--Hero_1.jpg</v>
      </c>
      <c r="V4963" s="51" t="s">
        <v>23051</v>
      </c>
      <c r="W4963" s="63" t="s">
        <v>71</v>
      </c>
      <c r="X4963" s="64">
        <v>66</v>
      </c>
      <c r="Y4963" s="64">
        <v>69</v>
      </c>
      <c r="Z4963" s="64">
        <v>35</v>
      </c>
      <c r="AA4963" s="84">
        <v>0.20899999999999999</v>
      </c>
      <c r="AB4963" s="85">
        <v>1</v>
      </c>
      <c r="AC4963" s="85">
        <v>1</v>
      </c>
    </row>
    <row r="4964" spans="1:29" ht="25.5">
      <c r="A4964" s="1"/>
      <c r="B4964" s="6" t="s">
        <v>9969</v>
      </c>
      <c r="C4964" s="6" t="s">
        <v>8778</v>
      </c>
      <c r="D4964" s="6" t="s">
        <v>10127</v>
      </c>
      <c r="E4964" s="49" t="s">
        <v>11051</v>
      </c>
      <c r="F4964" s="6" t="s">
        <v>11052</v>
      </c>
      <c r="G4964" s="6" t="s">
        <v>60</v>
      </c>
      <c r="H4964" s="6" t="s">
        <v>60</v>
      </c>
      <c r="I4964" s="60" t="s">
        <v>23052</v>
      </c>
      <c r="J4964" s="49" t="s">
        <v>23053</v>
      </c>
      <c r="K4964" s="6" t="s">
        <v>23054</v>
      </c>
      <c r="L4964" s="29">
        <f>IF($J$6="с учетом НДС",VLOOKUP(I4964,LEGEND!B:E,4,0)*(1-M4964),VLOOKUP(I4964,LEGEND!B:E,4,0)*(1-M4964)/1.2)</f>
        <v>930</v>
      </c>
      <c r="M4964" s="57">
        <f>IF(AND(B4964&lt;&gt;"1_Электроинструмент",B4964&lt;&gt;"2_Садовая техника"),$J$5,IF($J$4&lt;=20%,$J$4,IFERROR(VLOOKUP(S4964,LEGEND!$L$2:$M$5,2,FALSE),$J$4)))</f>
        <v>0</v>
      </c>
      <c r="N4964" s="48" t="s">
        <v>60</v>
      </c>
      <c r="O4964" s="6" t="s">
        <v>60</v>
      </c>
      <c r="P4964" s="49" t="s">
        <v>66</v>
      </c>
      <c r="Q4964" s="49" t="s">
        <v>67</v>
      </c>
      <c r="R4964" s="6" t="s">
        <v>60</v>
      </c>
      <c r="S4964" s="49" t="s">
        <v>60</v>
      </c>
      <c r="T4964" s="73" t="str">
        <f>IF(_xlfn.XLOOKUP(I4964,LEGEND!B:B,LEGEND!H:H)&lt;&gt;"-",HYPERLINK(_xlfn.XLOOKUP(I4964,LEGEND!B:B,LEGEND!H:H),"link"),_xlfn.XLOOKUP(I4964,LEGEND!B:B,LEGEND!H:H))</f>
        <v>link</v>
      </c>
      <c r="U4964" s="73" t="str">
        <f>HYPERLINK(_xlfn.XLOOKUP(I4964,LEGEND!B:B,LEGEND!I:I))</f>
        <v>https://milwaukee-media-images.s3.amazonaws.com/hi/4932459591--Hero_1.jpg</v>
      </c>
      <c r="V4964" s="51" t="s">
        <v>23055</v>
      </c>
      <c r="W4964" s="63" t="s">
        <v>71</v>
      </c>
      <c r="X4964" s="64">
        <v>59</v>
      </c>
      <c r="Y4964" s="64">
        <v>33</v>
      </c>
      <c r="Z4964" s="64">
        <v>59</v>
      </c>
      <c r="AA4964" s="84">
        <v>0.13700000000000001</v>
      </c>
      <c r="AB4964" s="85">
        <v>1</v>
      </c>
      <c r="AC4964" s="85">
        <v>1</v>
      </c>
    </row>
    <row r="4965" spans="1:29" ht="25.5">
      <c r="A4965" s="1"/>
      <c r="B4965" s="6" t="s">
        <v>9969</v>
      </c>
      <c r="C4965" s="6" t="s">
        <v>8778</v>
      </c>
      <c r="D4965" s="6" t="s">
        <v>10127</v>
      </c>
      <c r="E4965" s="49" t="s">
        <v>11051</v>
      </c>
      <c r="F4965" s="6" t="s">
        <v>11052</v>
      </c>
      <c r="G4965" s="6" t="s">
        <v>60</v>
      </c>
      <c r="H4965" s="6" t="s">
        <v>60</v>
      </c>
      <c r="I4965" s="60" t="s">
        <v>23056</v>
      </c>
      <c r="J4965" s="49" t="s">
        <v>23057</v>
      </c>
      <c r="K4965" s="6" t="s">
        <v>23058</v>
      </c>
      <c r="L4965" s="29">
        <f>IF($J$6="с учетом НДС",VLOOKUP(I4965,LEGEND!B:E,4,0)*(1-M4965),VLOOKUP(I4965,LEGEND!B:E,4,0)*(1-M4965)/1.2)</f>
        <v>980</v>
      </c>
      <c r="M4965" s="57">
        <f>IF(AND(B4965&lt;&gt;"1_Электроинструмент",B4965&lt;&gt;"2_Садовая техника"),$J$5,IF($J$4&lt;=20%,$J$4,IFERROR(VLOOKUP(S4965,LEGEND!$L$2:$M$5,2,FALSE),$J$4)))</f>
        <v>0</v>
      </c>
      <c r="N4965" s="48" t="s">
        <v>60</v>
      </c>
      <c r="O4965" s="6" t="s">
        <v>60</v>
      </c>
      <c r="P4965" s="49" t="s">
        <v>66</v>
      </c>
      <c r="Q4965" s="49" t="s">
        <v>67</v>
      </c>
      <c r="R4965" s="6" t="s">
        <v>60</v>
      </c>
      <c r="S4965" s="49" t="s">
        <v>60</v>
      </c>
      <c r="T4965" s="73" t="str">
        <f>IF(_xlfn.XLOOKUP(I4965,LEGEND!B:B,LEGEND!H:H)&lt;&gt;"-",HYPERLINK(_xlfn.XLOOKUP(I4965,LEGEND!B:B,LEGEND!H:H),"link"),_xlfn.XLOOKUP(I4965,LEGEND!B:B,LEGEND!H:H))</f>
        <v>link</v>
      </c>
      <c r="U4965" s="73" t="str">
        <f>HYPERLINK(_xlfn.XLOOKUP(I4965,LEGEND!B:B,LEGEND!I:I))</f>
        <v>https://milwaukee-media-images.s3.amazonaws.com/hi/48227706--Hero_1.jpg</v>
      </c>
      <c r="V4965" s="51" t="s">
        <v>23059</v>
      </c>
      <c r="W4965" s="63" t="s">
        <v>71</v>
      </c>
      <c r="X4965" s="64">
        <v>66</v>
      </c>
      <c r="Y4965" s="64">
        <v>69</v>
      </c>
      <c r="Z4965" s="64">
        <v>43</v>
      </c>
      <c r="AA4965" s="84">
        <v>0.28599999999999998</v>
      </c>
      <c r="AB4965" s="85">
        <v>1</v>
      </c>
      <c r="AC4965" s="85">
        <v>1</v>
      </c>
    </row>
    <row r="4966" spans="1:29" ht="25.5">
      <c r="A4966" s="1"/>
      <c r="B4966" s="6" t="s">
        <v>9969</v>
      </c>
      <c r="C4966" s="6" t="s">
        <v>8778</v>
      </c>
      <c r="D4966" s="6" t="s">
        <v>10127</v>
      </c>
      <c r="E4966" s="49" t="s">
        <v>11051</v>
      </c>
      <c r="F4966" s="6" t="s">
        <v>11052</v>
      </c>
      <c r="G4966" s="6" t="s">
        <v>60</v>
      </c>
      <c r="H4966" s="6" t="s">
        <v>60</v>
      </c>
      <c r="I4966" s="60" t="s">
        <v>23060</v>
      </c>
      <c r="J4966" s="49" t="s">
        <v>23061</v>
      </c>
      <c r="K4966" s="6" t="s">
        <v>23062</v>
      </c>
      <c r="L4966" s="29">
        <f>IF($J$6="с учетом НДС",VLOOKUP(I4966,LEGEND!B:E,4,0)*(1-M4966),VLOOKUP(I4966,LEGEND!B:E,4,0)*(1-M4966)/1.2)</f>
        <v>1050</v>
      </c>
      <c r="M4966" s="57">
        <f>IF(AND(B4966&lt;&gt;"1_Электроинструмент",B4966&lt;&gt;"2_Садовая техника"),$J$5,IF($J$4&lt;=20%,$J$4,IFERROR(VLOOKUP(S4966,LEGEND!$L$2:$M$5,2,FALSE),$J$4)))</f>
        <v>0</v>
      </c>
      <c r="N4966" s="48" t="s">
        <v>60</v>
      </c>
      <c r="O4966" s="6" t="s">
        <v>60</v>
      </c>
      <c r="P4966" s="49" t="s">
        <v>66</v>
      </c>
      <c r="Q4966" s="49" t="s">
        <v>67</v>
      </c>
      <c r="R4966" s="6" t="s">
        <v>60</v>
      </c>
      <c r="S4966" s="49" t="s">
        <v>60</v>
      </c>
      <c r="T4966" s="73" t="str">
        <f>IF(_xlfn.XLOOKUP(I4966,LEGEND!B:B,LEGEND!H:H)&lt;&gt;"-",HYPERLINK(_xlfn.XLOOKUP(I4966,LEGEND!B:B,LEGEND!H:H),"link"),_xlfn.XLOOKUP(I4966,LEGEND!B:B,LEGEND!H:H))</f>
        <v>link</v>
      </c>
      <c r="U4966" s="73" t="str">
        <f>HYPERLINK(_xlfn.XLOOKUP(I4966,LEGEND!B:B,LEGEND!I:I))</f>
        <v>https://milwaukee-media-images.s3.amazonaws.com/hi/48226602--Hero_1.jpg</v>
      </c>
      <c r="V4966" s="51" t="s">
        <v>23063</v>
      </c>
      <c r="W4966" s="63" t="s">
        <v>71</v>
      </c>
      <c r="X4966" s="64">
        <v>54</v>
      </c>
      <c r="Y4966" s="64">
        <v>54</v>
      </c>
      <c r="Z4966" s="64">
        <v>31</v>
      </c>
      <c r="AA4966" s="84">
        <v>0.11</v>
      </c>
      <c r="AB4966" s="85">
        <v>1</v>
      </c>
      <c r="AC4966" s="85">
        <v>1</v>
      </c>
    </row>
    <row r="4967" spans="1:29" ht="25.5">
      <c r="A4967" s="1"/>
      <c r="B4967" s="6" t="s">
        <v>9969</v>
      </c>
      <c r="C4967" s="6" t="s">
        <v>8778</v>
      </c>
      <c r="D4967" s="6" t="s">
        <v>10127</v>
      </c>
      <c r="E4967" s="49" t="s">
        <v>11051</v>
      </c>
      <c r="F4967" s="6" t="s">
        <v>11052</v>
      </c>
      <c r="G4967" s="6" t="s">
        <v>60</v>
      </c>
      <c r="H4967" s="6" t="s">
        <v>60</v>
      </c>
      <c r="I4967" s="60" t="s">
        <v>23064</v>
      </c>
      <c r="J4967" s="49" t="s">
        <v>23065</v>
      </c>
      <c r="K4967" s="6" t="s">
        <v>23066</v>
      </c>
      <c r="L4967" s="29">
        <f>IF($J$6="с учетом НДС",VLOOKUP(I4967,LEGEND!B:E,4,0)*(1-M4967),VLOOKUP(I4967,LEGEND!B:E,4,0)*(1-M4967)/1.2)</f>
        <v>1190</v>
      </c>
      <c r="M4967" s="57">
        <f>IF(AND(B4967&lt;&gt;"1_Электроинструмент",B4967&lt;&gt;"2_Садовая техника"),$J$5,IF($J$4&lt;=20%,$J$4,IFERROR(VLOOKUP(S4967,LEGEND!$L$2:$M$5,2,FALSE),$J$4)))</f>
        <v>0</v>
      </c>
      <c r="N4967" s="48" t="s">
        <v>60</v>
      </c>
      <c r="O4967" s="6" t="s">
        <v>60</v>
      </c>
      <c r="P4967" s="49" t="s">
        <v>66</v>
      </c>
      <c r="Q4967" s="49" t="s">
        <v>67</v>
      </c>
      <c r="R4967" s="6" t="s">
        <v>60</v>
      </c>
      <c r="S4967" s="49" t="s">
        <v>60</v>
      </c>
      <c r="T4967" s="73" t="str">
        <f>IF(_xlfn.XLOOKUP(I4967,LEGEND!B:B,LEGEND!H:H)&lt;&gt;"-",HYPERLINK(_xlfn.XLOOKUP(I4967,LEGEND!B:B,LEGEND!H:H),"link"),_xlfn.XLOOKUP(I4967,LEGEND!B:B,LEGEND!H:H))</f>
        <v>link</v>
      </c>
      <c r="U4967" s="73" t="str">
        <f>HYPERLINK(_xlfn.XLOOKUP(I4967,LEGEND!B:B,LEGEND!I:I))</f>
        <v>https://milwaukee-media-images.s3.amazonaws.com/hi/4932459592--Hero_1.jpg</v>
      </c>
      <c r="V4967" s="51" t="s">
        <v>23067</v>
      </c>
      <c r="W4967" s="63" t="s">
        <v>71</v>
      </c>
      <c r="X4967" s="64">
        <v>70</v>
      </c>
      <c r="Y4967" s="64">
        <v>41</v>
      </c>
      <c r="Z4967" s="64">
        <v>70</v>
      </c>
      <c r="AA4967" s="84">
        <v>0.23200000000000001</v>
      </c>
      <c r="AB4967" s="85">
        <v>1</v>
      </c>
      <c r="AC4967" s="85">
        <v>1</v>
      </c>
    </row>
    <row r="4968" spans="1:29" ht="25.5">
      <c r="A4968" s="1"/>
      <c r="B4968" s="6" t="s">
        <v>9969</v>
      </c>
      <c r="C4968" s="6" t="s">
        <v>8778</v>
      </c>
      <c r="D4968" s="6" t="s">
        <v>10127</v>
      </c>
      <c r="E4968" s="49" t="s">
        <v>11051</v>
      </c>
      <c r="F4968" s="6" t="s">
        <v>11052</v>
      </c>
      <c r="G4968" s="6" t="s">
        <v>60</v>
      </c>
      <c r="H4968" s="6" t="s">
        <v>60</v>
      </c>
      <c r="I4968" s="60" t="s">
        <v>23068</v>
      </c>
      <c r="J4968" s="49" t="s">
        <v>23069</v>
      </c>
      <c r="K4968" s="6" t="s">
        <v>23070</v>
      </c>
      <c r="L4968" s="29">
        <f>IF($J$6="с учетом НДС",VLOOKUP(I4968,LEGEND!B:E,4,0)*(1-M4968),VLOOKUP(I4968,LEGEND!B:E,4,0)*(1-M4968)/1.2)</f>
        <v>1210</v>
      </c>
      <c r="M4968" s="57">
        <f>IF(AND(B4968&lt;&gt;"1_Электроинструмент",B4968&lt;&gt;"2_Садовая техника"),$J$5,IF($J$4&lt;=20%,$J$4,IFERROR(VLOOKUP(S4968,LEGEND!$L$2:$M$5,2,FALSE),$J$4)))</f>
        <v>0</v>
      </c>
      <c r="N4968" s="48" t="s">
        <v>60</v>
      </c>
      <c r="O4968" s="6" t="s">
        <v>60</v>
      </c>
      <c r="P4968" s="49" t="s">
        <v>66</v>
      </c>
      <c r="Q4968" s="49" t="s">
        <v>67</v>
      </c>
      <c r="R4968" s="6" t="s">
        <v>60</v>
      </c>
      <c r="S4968" s="49" t="s">
        <v>60</v>
      </c>
      <c r="T4968" s="73" t="str">
        <f>IF(_xlfn.XLOOKUP(I4968,LEGEND!B:B,LEGEND!H:H)&lt;&gt;"-",HYPERLINK(_xlfn.XLOOKUP(I4968,LEGEND!B:B,LEGEND!H:H),"link"),_xlfn.XLOOKUP(I4968,LEGEND!B:B,LEGEND!H:H))</f>
        <v>link</v>
      </c>
      <c r="U4968" s="73" t="str">
        <f>HYPERLINK(_xlfn.XLOOKUP(I4968,LEGEND!B:B,LEGEND!I:I))</f>
        <v>https://milwaukee-media-images.s3.amazonaws.com/hi/48227708--Hero_1.jpg</v>
      </c>
      <c r="V4968" s="51" t="s">
        <v>23071</v>
      </c>
      <c r="W4968" s="63" t="s">
        <v>71</v>
      </c>
      <c r="X4968" s="64">
        <v>74</v>
      </c>
      <c r="Y4968" s="64">
        <v>79</v>
      </c>
      <c r="Z4968" s="64">
        <v>45</v>
      </c>
      <c r="AA4968" s="84">
        <v>0.38500000000000001</v>
      </c>
      <c r="AB4968" s="85">
        <v>1</v>
      </c>
      <c r="AC4968" s="85">
        <v>1</v>
      </c>
    </row>
    <row r="4969" spans="1:29" ht="25.5">
      <c r="A4969" s="1"/>
      <c r="B4969" s="6" t="s">
        <v>9969</v>
      </c>
      <c r="C4969" s="6" t="s">
        <v>8778</v>
      </c>
      <c r="D4969" s="6" t="s">
        <v>10127</v>
      </c>
      <c r="E4969" s="49" t="s">
        <v>11051</v>
      </c>
      <c r="F4969" s="6" t="s">
        <v>11052</v>
      </c>
      <c r="G4969" s="6" t="s">
        <v>60</v>
      </c>
      <c r="H4969" s="6" t="s">
        <v>60</v>
      </c>
      <c r="I4969" s="60" t="s">
        <v>23072</v>
      </c>
      <c r="J4969" s="49" t="s">
        <v>23073</v>
      </c>
      <c r="K4969" s="6" t="s">
        <v>23074</v>
      </c>
      <c r="L4969" s="29">
        <f>IF($J$6="с учетом НДС",VLOOKUP(I4969,LEGEND!B:E,4,0)*(1-M4969),VLOOKUP(I4969,LEGEND!B:E,4,0)*(1-M4969)/1.2)</f>
        <v>1210</v>
      </c>
      <c r="M4969" s="57">
        <f>IF(AND(B4969&lt;&gt;"1_Электроинструмент",B4969&lt;&gt;"2_Садовая техника"),$J$5,IF($J$4&lt;=20%,$J$4,IFERROR(VLOOKUP(S4969,LEGEND!$L$2:$M$5,2,FALSE),$J$4)))</f>
        <v>0</v>
      </c>
      <c r="N4969" s="48" t="s">
        <v>60</v>
      </c>
      <c r="O4969" s="6" t="s">
        <v>60</v>
      </c>
      <c r="P4969" s="49" t="s">
        <v>66</v>
      </c>
      <c r="Q4969" s="49" t="s">
        <v>67</v>
      </c>
      <c r="R4969" s="6" t="s">
        <v>60</v>
      </c>
      <c r="S4969" s="49" t="s">
        <v>60</v>
      </c>
      <c r="T4969" s="73" t="str">
        <f>IF(_xlfn.XLOOKUP(I4969,LEGEND!B:B,LEGEND!H:H)&lt;&gt;"-",HYPERLINK(_xlfn.XLOOKUP(I4969,LEGEND!B:B,LEGEND!H:H),"link"),_xlfn.XLOOKUP(I4969,LEGEND!B:B,LEGEND!H:H))</f>
        <v>link</v>
      </c>
      <c r="U4969" s="73" t="str">
        <f>HYPERLINK(_xlfn.XLOOKUP(I4969,LEGEND!B:B,LEGEND!I:I))</f>
        <v>https://milwaukee-media-images.s3.amazonaws.com/hi/48227717--Hero_1.jpg</v>
      </c>
      <c r="V4969" s="51" t="s">
        <v>23075</v>
      </c>
      <c r="W4969" s="63" t="s">
        <v>71</v>
      </c>
      <c r="X4969" s="64">
        <v>66</v>
      </c>
      <c r="Y4969" s="64">
        <v>69</v>
      </c>
      <c r="Z4969" s="64">
        <v>43</v>
      </c>
      <c r="AA4969" s="84">
        <v>0.28599999999999998</v>
      </c>
      <c r="AB4969" s="85">
        <v>1</v>
      </c>
      <c r="AC4969" s="85">
        <v>1</v>
      </c>
    </row>
    <row r="4970" spans="1:29" ht="25.5">
      <c r="A4970" s="1"/>
      <c r="B4970" s="6" t="s">
        <v>9969</v>
      </c>
      <c r="C4970" s="6" t="s">
        <v>8778</v>
      </c>
      <c r="D4970" s="6" t="s">
        <v>10127</v>
      </c>
      <c r="E4970" s="49" t="s">
        <v>11051</v>
      </c>
      <c r="F4970" s="6" t="s">
        <v>11052</v>
      </c>
      <c r="G4970" s="6" t="s">
        <v>60</v>
      </c>
      <c r="H4970" s="6" t="s">
        <v>60</v>
      </c>
      <c r="I4970" s="60" t="s">
        <v>23076</v>
      </c>
      <c r="J4970" s="49" t="s">
        <v>23077</v>
      </c>
      <c r="K4970" s="6" t="s">
        <v>23078</v>
      </c>
      <c r="L4970" s="29">
        <f>IF($J$6="с учетом НДС",VLOOKUP(I4970,LEGEND!B:E,4,0)*(1-M4970),VLOOKUP(I4970,LEGEND!B:E,4,0)*(1-M4970)/1.2)</f>
        <v>1240</v>
      </c>
      <c r="M4970" s="57">
        <f>IF(AND(B4970&lt;&gt;"1_Электроинструмент",B4970&lt;&gt;"2_Садовая техника"),$J$5,IF($J$4&lt;=20%,$J$4,IFERROR(VLOOKUP(S4970,LEGEND!$L$2:$M$5,2,FALSE),$J$4)))</f>
        <v>0</v>
      </c>
      <c r="N4970" s="48" t="s">
        <v>60</v>
      </c>
      <c r="O4970" s="6" t="s">
        <v>60</v>
      </c>
      <c r="P4970" s="49" t="s">
        <v>66</v>
      </c>
      <c r="Q4970" s="49" t="s">
        <v>67</v>
      </c>
      <c r="R4970" s="6" t="s">
        <v>60</v>
      </c>
      <c r="S4970" s="49" t="s">
        <v>60</v>
      </c>
      <c r="T4970" s="73" t="str">
        <f>IF(_xlfn.XLOOKUP(I4970,LEGEND!B:B,LEGEND!H:H)&lt;&gt;"-",HYPERLINK(_xlfn.XLOOKUP(I4970,LEGEND!B:B,LEGEND!H:H),"link"),_xlfn.XLOOKUP(I4970,LEGEND!B:B,LEGEND!H:H))</f>
        <v>link</v>
      </c>
      <c r="U4970" s="73" t="str">
        <f>HYPERLINK(_xlfn.XLOOKUP(I4970,LEGEND!B:B,LEGEND!I:I))</f>
        <v>https://milwaukee-media-images.s3.amazonaws.com/hi/48227726--Hero_1.jpg</v>
      </c>
      <c r="V4970" s="51" t="s">
        <v>23079</v>
      </c>
      <c r="W4970" s="63" t="s">
        <v>71</v>
      </c>
      <c r="X4970" s="64">
        <v>74</v>
      </c>
      <c r="Y4970" s="64">
        <v>79</v>
      </c>
      <c r="Z4970" s="64">
        <v>45</v>
      </c>
      <c r="AA4970" s="84">
        <v>0.38500000000000001</v>
      </c>
      <c r="AB4970" s="85">
        <v>1</v>
      </c>
      <c r="AC4970" s="85">
        <v>1</v>
      </c>
    </row>
    <row r="4971" spans="1:29" ht="25.5">
      <c r="A4971" s="1"/>
      <c r="B4971" s="6" t="s">
        <v>9969</v>
      </c>
      <c r="C4971" s="6" t="s">
        <v>8778</v>
      </c>
      <c r="D4971" s="6" t="s">
        <v>10127</v>
      </c>
      <c r="E4971" s="49" t="s">
        <v>11051</v>
      </c>
      <c r="F4971" s="6" t="s">
        <v>11052</v>
      </c>
      <c r="G4971" s="6" t="s">
        <v>60</v>
      </c>
      <c r="H4971" s="6" t="s">
        <v>60</v>
      </c>
      <c r="I4971" s="60" t="s">
        <v>23080</v>
      </c>
      <c r="J4971" s="49" t="s">
        <v>23081</v>
      </c>
      <c r="K4971" s="6" t="s">
        <v>23082</v>
      </c>
      <c r="L4971" s="29">
        <f>IF($J$6="с учетом НДС",VLOOKUP(I4971,LEGEND!B:E,4,0)*(1-M4971),VLOOKUP(I4971,LEGEND!B:E,4,0)*(1-M4971)/1.2)</f>
        <v>1370</v>
      </c>
      <c r="M4971" s="57">
        <f>IF(AND(B4971&lt;&gt;"1_Электроинструмент",B4971&lt;&gt;"2_Садовая техника"),$J$5,IF($J$4&lt;=20%,$J$4,IFERROR(VLOOKUP(S4971,LEGEND!$L$2:$M$5,2,FALSE),$J$4)))</f>
        <v>0</v>
      </c>
      <c r="N4971" s="48" t="s">
        <v>60</v>
      </c>
      <c r="O4971" s="6" t="s">
        <v>60</v>
      </c>
      <c r="P4971" s="49" t="s">
        <v>66</v>
      </c>
      <c r="Q4971" s="49" t="s">
        <v>67</v>
      </c>
      <c r="R4971" s="6" t="s">
        <v>60</v>
      </c>
      <c r="S4971" s="49" t="s">
        <v>60</v>
      </c>
      <c r="T4971" s="73" t="str">
        <f>IF(_xlfn.XLOOKUP(I4971,LEGEND!B:B,LEGEND!H:H)&lt;&gt;"-",HYPERLINK(_xlfn.XLOOKUP(I4971,LEGEND!B:B,LEGEND!H:H),"link"),_xlfn.XLOOKUP(I4971,LEGEND!B:B,LEGEND!H:H))</f>
        <v>link</v>
      </c>
      <c r="U4971" s="73" t="str">
        <f>HYPERLINK(_xlfn.XLOOKUP(I4971,LEGEND!B:B,LEGEND!I:I))</f>
        <v>https://milwaukee-media-images.s3.amazonaws.com/hi/4932459593--Hero_1.jpg</v>
      </c>
      <c r="V4971" s="51" t="s">
        <v>23083</v>
      </c>
      <c r="W4971" s="63" t="s">
        <v>71</v>
      </c>
      <c r="X4971" s="64">
        <v>92</v>
      </c>
      <c r="Y4971" s="64">
        <v>53</v>
      </c>
      <c r="Z4971" s="64">
        <v>148</v>
      </c>
      <c r="AA4971" s="84">
        <v>0.33</v>
      </c>
      <c r="AB4971" s="85">
        <v>1</v>
      </c>
      <c r="AC4971" s="85">
        <v>1</v>
      </c>
    </row>
    <row r="4972" spans="1:29" ht="25.5">
      <c r="A4972" s="1"/>
      <c r="B4972" s="6" t="s">
        <v>9969</v>
      </c>
      <c r="C4972" s="6" t="s">
        <v>8778</v>
      </c>
      <c r="D4972" s="6" t="s">
        <v>10127</v>
      </c>
      <c r="E4972" s="49" t="s">
        <v>11051</v>
      </c>
      <c r="F4972" s="6" t="s">
        <v>11052</v>
      </c>
      <c r="G4972" s="6" t="s">
        <v>60</v>
      </c>
      <c r="H4972" s="6" t="s">
        <v>60</v>
      </c>
      <c r="I4972" s="60" t="s">
        <v>23084</v>
      </c>
      <c r="J4972" s="49" t="s">
        <v>23085</v>
      </c>
      <c r="K4972" s="6" t="s">
        <v>23086</v>
      </c>
      <c r="L4972" s="29">
        <f>IF($J$6="с учетом НДС",VLOOKUP(I4972,LEGEND!B:E,4,0)*(1-M4972),VLOOKUP(I4972,LEGEND!B:E,4,0)*(1-M4972)/1.2)</f>
        <v>1370</v>
      </c>
      <c r="M4972" s="57">
        <f>IF(AND(B4972&lt;&gt;"1_Электроинструмент",B4972&lt;&gt;"2_Садовая техника"),$J$5,IF($J$4&lt;=20%,$J$4,IFERROR(VLOOKUP(S4972,LEGEND!$L$2:$M$5,2,FALSE),$J$4)))</f>
        <v>0</v>
      </c>
      <c r="N4972" s="48" t="s">
        <v>60</v>
      </c>
      <c r="O4972" s="6" t="s">
        <v>60</v>
      </c>
      <c r="P4972" s="49" t="s">
        <v>66</v>
      </c>
      <c r="Q4972" s="49" t="s">
        <v>67</v>
      </c>
      <c r="R4972" s="6" t="s">
        <v>60</v>
      </c>
      <c r="S4972" s="49" t="s">
        <v>60</v>
      </c>
      <c r="T4972" s="73" t="str">
        <f>IF(_xlfn.XLOOKUP(I4972,LEGEND!B:B,LEGEND!H:H)&lt;&gt;"-",HYPERLINK(_xlfn.XLOOKUP(I4972,LEGEND!B:B,LEGEND!H:H),"link"),_xlfn.XLOOKUP(I4972,LEGEND!B:B,LEGEND!H:H))</f>
        <v>link</v>
      </c>
      <c r="U4972" s="73" t="str">
        <f>HYPERLINK(_xlfn.XLOOKUP(I4972,LEGEND!B:B,LEGEND!I:I))</f>
        <v>https://milwaukee-media-images.s3.amazonaws.com/hi/4932459595--Hero_1.jpg</v>
      </c>
      <c r="V4972" s="51" t="s">
        <v>23087</v>
      </c>
      <c r="W4972" s="63" t="s">
        <v>71</v>
      </c>
      <c r="X4972" s="64">
        <v>92</v>
      </c>
      <c r="Y4972" s="64">
        <v>53</v>
      </c>
      <c r="Z4972" s="64">
        <v>148</v>
      </c>
      <c r="AA4972" s="84">
        <v>0.33</v>
      </c>
      <c r="AB4972" s="85">
        <v>1</v>
      </c>
      <c r="AC4972" s="85">
        <v>1</v>
      </c>
    </row>
    <row r="4973" spans="1:29" ht="25.5">
      <c r="A4973" s="1"/>
      <c r="B4973" s="6" t="s">
        <v>9969</v>
      </c>
      <c r="C4973" s="6" t="s">
        <v>8778</v>
      </c>
      <c r="D4973" s="6" t="s">
        <v>10127</v>
      </c>
      <c r="E4973" s="49" t="s">
        <v>11051</v>
      </c>
      <c r="F4973" s="6" t="s">
        <v>11052</v>
      </c>
      <c r="G4973" s="6" t="s">
        <v>60</v>
      </c>
      <c r="H4973" s="6" t="s">
        <v>60</v>
      </c>
      <c r="I4973" s="60" t="s">
        <v>23088</v>
      </c>
      <c r="J4973" s="49" t="s">
        <v>23089</v>
      </c>
      <c r="K4973" s="6" t="s">
        <v>23090</v>
      </c>
      <c r="L4973" s="29">
        <f>IF($J$6="с учетом НДС",VLOOKUP(I4973,LEGEND!B:E,4,0)*(1-M4973),VLOOKUP(I4973,LEGEND!B:E,4,0)*(1-M4973)/1.2)</f>
        <v>1450</v>
      </c>
      <c r="M4973" s="57">
        <f>IF(AND(B4973&lt;&gt;"1_Электроинструмент",B4973&lt;&gt;"2_Садовая техника"),$J$5,IF($J$4&lt;=20%,$J$4,IFERROR(VLOOKUP(S4973,LEGEND!$L$2:$M$5,2,FALSE),$J$4)))</f>
        <v>0</v>
      </c>
      <c r="N4973" s="48" t="s">
        <v>60</v>
      </c>
      <c r="O4973" s="6" t="s">
        <v>60</v>
      </c>
      <c r="P4973" s="49" t="s">
        <v>66</v>
      </c>
      <c r="Q4973" s="49" t="s">
        <v>67</v>
      </c>
      <c r="R4973" s="6" t="s">
        <v>60</v>
      </c>
      <c r="S4973" s="49" t="s">
        <v>60</v>
      </c>
      <c r="T4973" s="73" t="str">
        <f>IF(_xlfn.XLOOKUP(I4973,LEGEND!B:B,LEGEND!H:H)&lt;&gt;"-",HYPERLINK(_xlfn.XLOOKUP(I4973,LEGEND!B:B,LEGEND!H:H),"link"),_xlfn.XLOOKUP(I4973,LEGEND!B:B,LEGEND!H:H))</f>
        <v>link</v>
      </c>
      <c r="U4973" s="73" t="str">
        <f>HYPERLINK(_xlfn.XLOOKUP(I4973,LEGEND!B:B,LEGEND!I:I))</f>
        <v>https://milwaukee-media-images.s3.amazonaws.com/hi/4932459594--Hero_1.jpg</v>
      </c>
      <c r="V4973" s="51" t="s">
        <v>23091</v>
      </c>
      <c r="W4973" s="63" t="s">
        <v>71</v>
      </c>
      <c r="X4973" s="64">
        <v>92</v>
      </c>
      <c r="Y4973" s="64">
        <v>53</v>
      </c>
      <c r="Z4973" s="64">
        <v>148</v>
      </c>
      <c r="AA4973" s="84">
        <v>0.45</v>
      </c>
      <c r="AB4973" s="85">
        <v>1</v>
      </c>
      <c r="AC4973" s="85">
        <v>1</v>
      </c>
    </row>
    <row r="4974" spans="1:29" ht="25.5">
      <c r="A4974" s="1"/>
      <c r="B4974" s="6" t="s">
        <v>9969</v>
      </c>
      <c r="C4974" s="6" t="s">
        <v>8778</v>
      </c>
      <c r="D4974" s="6" t="s">
        <v>10127</v>
      </c>
      <c r="E4974" s="49" t="s">
        <v>11051</v>
      </c>
      <c r="F4974" s="6" t="s">
        <v>11052</v>
      </c>
      <c r="G4974" s="6" t="s">
        <v>60</v>
      </c>
      <c r="H4974" s="6" t="s">
        <v>60</v>
      </c>
      <c r="I4974" s="60" t="s">
        <v>23092</v>
      </c>
      <c r="J4974" s="49" t="s">
        <v>23093</v>
      </c>
      <c r="K4974" s="6" t="s">
        <v>23094</v>
      </c>
      <c r="L4974" s="29">
        <f>IF($J$6="с учетом НДС",VLOOKUP(I4974,LEGEND!B:E,4,0)*(1-M4974),VLOOKUP(I4974,LEGEND!B:E,4,0)*(1-M4974)/1.2)</f>
        <v>1450</v>
      </c>
      <c r="M4974" s="57">
        <f>IF(AND(B4974&lt;&gt;"1_Электроинструмент",B4974&lt;&gt;"2_Садовая техника"),$J$5,IF($J$4&lt;=20%,$J$4,IFERROR(VLOOKUP(S4974,LEGEND!$L$2:$M$5,2,FALSE),$J$4)))</f>
        <v>0</v>
      </c>
      <c r="N4974" s="48" t="s">
        <v>60</v>
      </c>
      <c r="O4974" s="6" t="s">
        <v>60</v>
      </c>
      <c r="P4974" s="49" t="s">
        <v>66</v>
      </c>
      <c r="Q4974" s="49" t="s">
        <v>67</v>
      </c>
      <c r="R4974" s="6" t="s">
        <v>60</v>
      </c>
      <c r="S4974" s="49" t="s">
        <v>60</v>
      </c>
      <c r="T4974" s="73" t="str">
        <f>IF(_xlfn.XLOOKUP(I4974,LEGEND!B:B,LEGEND!H:H)&lt;&gt;"-",HYPERLINK(_xlfn.XLOOKUP(I4974,LEGEND!B:B,LEGEND!H:H),"link"),_xlfn.XLOOKUP(I4974,LEGEND!B:B,LEGEND!H:H))</f>
        <v>link</v>
      </c>
      <c r="U4974" s="73" t="str">
        <f>HYPERLINK(_xlfn.XLOOKUP(I4974,LEGEND!B:B,LEGEND!I:I))</f>
        <v>https://milwaukee-media-images.s3.amazonaws.com/hi/4932459596--Hero_1.jpg</v>
      </c>
      <c r="V4974" s="51" t="s">
        <v>23095</v>
      </c>
      <c r="W4974" s="63" t="s">
        <v>71</v>
      </c>
      <c r="X4974" s="64">
        <v>92</v>
      </c>
      <c r="Y4974" s="64">
        <v>53</v>
      </c>
      <c r="Z4974" s="64">
        <v>148</v>
      </c>
      <c r="AA4974" s="84">
        <v>0.45</v>
      </c>
      <c r="AB4974" s="85">
        <v>1</v>
      </c>
      <c r="AC4974" s="85">
        <v>1</v>
      </c>
    </row>
    <row r="4975" spans="1:29" ht="25.5">
      <c r="A4975" s="1"/>
      <c r="B4975" s="6" t="s">
        <v>9969</v>
      </c>
      <c r="C4975" s="6" t="s">
        <v>8778</v>
      </c>
      <c r="D4975" s="6" t="s">
        <v>10127</v>
      </c>
      <c r="E4975" s="49" t="s">
        <v>11051</v>
      </c>
      <c r="F4975" s="6" t="s">
        <v>11052</v>
      </c>
      <c r="G4975" s="6" t="s">
        <v>60</v>
      </c>
      <c r="H4975" s="6" t="s">
        <v>60</v>
      </c>
      <c r="I4975" s="60" t="s">
        <v>23096</v>
      </c>
      <c r="J4975" s="49" t="s">
        <v>23097</v>
      </c>
      <c r="K4975" s="6" t="s">
        <v>23098</v>
      </c>
      <c r="L4975" s="29">
        <f>IF($J$6="с учетом НДС",VLOOKUP(I4975,LEGEND!B:E,4,0)*(1-M4975),VLOOKUP(I4975,LEGEND!B:E,4,0)*(1-M4975)/1.2)</f>
        <v>1450</v>
      </c>
      <c r="M4975" s="57">
        <f>IF(AND(B4975&lt;&gt;"1_Электроинструмент",B4975&lt;&gt;"2_Садовая техника"),$J$5,IF($J$4&lt;=20%,$J$4,IFERROR(VLOOKUP(S4975,LEGEND!$L$2:$M$5,2,FALSE),$J$4)))</f>
        <v>0</v>
      </c>
      <c r="N4975" s="48" t="s">
        <v>60</v>
      </c>
      <c r="O4975" s="6" t="s">
        <v>60</v>
      </c>
      <c r="P4975" s="49" t="s">
        <v>66</v>
      </c>
      <c r="Q4975" s="49" t="s">
        <v>67</v>
      </c>
      <c r="R4975" s="6" t="s">
        <v>60</v>
      </c>
      <c r="S4975" s="49" t="s">
        <v>60</v>
      </c>
      <c r="T4975" s="73" t="str">
        <f>IF(_xlfn.XLOOKUP(I4975,LEGEND!B:B,LEGEND!H:H)&lt;&gt;"-",HYPERLINK(_xlfn.XLOOKUP(I4975,LEGEND!B:B,LEGEND!H:H),"link"),_xlfn.XLOOKUP(I4975,LEGEND!B:B,LEGEND!H:H))</f>
        <v>link</v>
      </c>
      <c r="U4975" s="73" t="str">
        <f>HYPERLINK(_xlfn.XLOOKUP(I4975,LEGEND!B:B,LEGEND!I:I))</f>
        <v>https://milwaukee-media-images.s3.amazonaws.com/hi/4932464663--Hero_1.jpg</v>
      </c>
      <c r="V4975" s="51" t="s">
        <v>23099</v>
      </c>
      <c r="W4975" s="63" t="s">
        <v>71</v>
      </c>
      <c r="X4975" s="64">
        <v>91</v>
      </c>
      <c r="Y4975" s="64">
        <v>51</v>
      </c>
      <c r="Z4975" s="64">
        <v>145</v>
      </c>
      <c r="AA4975" s="84">
        <v>0.33</v>
      </c>
      <c r="AB4975" s="85">
        <v>1</v>
      </c>
      <c r="AC4975" s="85">
        <v>1</v>
      </c>
    </row>
    <row r="4976" spans="1:29" ht="25.5">
      <c r="A4976" s="1"/>
      <c r="B4976" s="6" t="s">
        <v>9969</v>
      </c>
      <c r="C4976" s="6" t="s">
        <v>8778</v>
      </c>
      <c r="D4976" s="6" t="s">
        <v>10127</v>
      </c>
      <c r="E4976" s="49" t="s">
        <v>11051</v>
      </c>
      <c r="F4976" s="6" t="s">
        <v>11052</v>
      </c>
      <c r="G4976" s="6" t="s">
        <v>60</v>
      </c>
      <c r="H4976" s="6" t="s">
        <v>60</v>
      </c>
      <c r="I4976" s="60" t="s">
        <v>24180</v>
      </c>
      <c r="J4976" s="49" t="s">
        <v>24181</v>
      </c>
      <c r="K4976" s="6" t="s">
        <v>24182</v>
      </c>
      <c r="L4976" s="29">
        <f>IF($J$6="с учетом НДС",VLOOKUP(I4976,LEGEND!B:E,4,0)*(1-M4976),VLOOKUP(I4976,LEGEND!B:E,4,0)*(1-M4976)/1.2)</f>
        <v>1510</v>
      </c>
      <c r="M4976" s="57">
        <f>IF(AND(B4976&lt;&gt;"1_Электроинструмент",B4976&lt;&gt;"2_Садовая техника"),$J$5,IF($J$4&lt;=20%,$J$4,IFERROR(VLOOKUP(S4976,LEGEND!$L$2:$M$5,2,FALSE),$J$4)))</f>
        <v>0</v>
      </c>
      <c r="N4976" s="48" t="s">
        <v>60</v>
      </c>
      <c r="O4976" s="6" t="s">
        <v>60</v>
      </c>
      <c r="P4976" s="49" t="s">
        <v>1556</v>
      </c>
      <c r="Q4976" s="49" t="s">
        <v>473</v>
      </c>
      <c r="R4976" s="6" t="s">
        <v>60</v>
      </c>
      <c r="S4976" s="49" t="s">
        <v>60</v>
      </c>
      <c r="T4976" s="73" t="str">
        <f>IF(_xlfn.XLOOKUP(I4976,LEGEND!B:B,LEGEND!H:H)&lt;&gt;"-",HYPERLINK(_xlfn.XLOOKUP(I4976,LEGEND!B:B,LEGEND!H:H),"link"),_xlfn.XLOOKUP(I4976,LEGEND!B:B,LEGEND!H:H))</f>
        <v>-</v>
      </c>
      <c r="U4976" s="73" t="str">
        <f>HYPERLINK(_xlfn.XLOOKUP(I4976,LEGEND!B:B,LEGEND!I:I))</f>
        <v>-</v>
      </c>
      <c r="V4976" s="51" t="s">
        <v>24183</v>
      </c>
      <c r="W4976" s="63" t="s">
        <v>71</v>
      </c>
      <c r="X4976" s="64">
        <v>119</v>
      </c>
      <c r="Y4976" s="64">
        <v>49</v>
      </c>
      <c r="Z4976" s="64">
        <v>189</v>
      </c>
      <c r="AA4976" s="84">
        <v>0.39</v>
      </c>
      <c r="AB4976" s="85">
        <v>1</v>
      </c>
      <c r="AC4976" s="85">
        <v>1</v>
      </c>
    </row>
    <row r="4977" spans="1:29" ht="25.5">
      <c r="A4977" s="1"/>
      <c r="B4977" s="6" t="s">
        <v>9969</v>
      </c>
      <c r="C4977" s="6" t="s">
        <v>8778</v>
      </c>
      <c r="D4977" s="6" t="s">
        <v>10127</v>
      </c>
      <c r="E4977" s="49" t="s">
        <v>11051</v>
      </c>
      <c r="F4977" s="6" t="s">
        <v>11052</v>
      </c>
      <c r="G4977" s="6" t="s">
        <v>60</v>
      </c>
      <c r="H4977" s="6" t="s">
        <v>60</v>
      </c>
      <c r="I4977" s="60" t="s">
        <v>23100</v>
      </c>
      <c r="J4977" s="49" t="s">
        <v>23101</v>
      </c>
      <c r="K4977" s="6" t="s">
        <v>23102</v>
      </c>
      <c r="L4977" s="29">
        <f>IF($J$6="с учетом НДС",VLOOKUP(I4977,LEGEND!B:E,4,0)*(1-M4977),VLOOKUP(I4977,LEGEND!B:E,4,0)*(1-M4977)/1.2)</f>
        <v>1660</v>
      </c>
      <c r="M4977" s="57">
        <f>IF(AND(B4977&lt;&gt;"1_Электроинструмент",B4977&lt;&gt;"2_Садовая техника"),$J$5,IF($J$4&lt;=20%,$J$4,IFERROR(VLOOKUP(S4977,LEGEND!$L$2:$M$5,2,FALSE),$J$4)))</f>
        <v>0</v>
      </c>
      <c r="N4977" s="48" t="s">
        <v>60</v>
      </c>
      <c r="O4977" s="6" t="s">
        <v>60</v>
      </c>
      <c r="P4977" s="49" t="s">
        <v>66</v>
      </c>
      <c r="Q4977" s="49" t="s">
        <v>67</v>
      </c>
      <c r="R4977" s="6" t="s">
        <v>60</v>
      </c>
      <c r="S4977" s="49" t="s">
        <v>60</v>
      </c>
      <c r="T4977" s="73" t="str">
        <f>IF(_xlfn.XLOOKUP(I4977,LEGEND!B:B,LEGEND!H:H)&lt;&gt;"-",HYPERLINK(_xlfn.XLOOKUP(I4977,LEGEND!B:B,LEGEND!H:H),"link"),_xlfn.XLOOKUP(I4977,LEGEND!B:B,LEGEND!H:H))</f>
        <v>link</v>
      </c>
      <c r="U4977" s="73" t="str">
        <f>HYPERLINK(_xlfn.XLOOKUP(I4977,LEGEND!B:B,LEGEND!I:I))</f>
        <v>https://milwaukee-media-images.s3.amazonaws.com/hi/4932464664--Hero_1.jpg</v>
      </c>
      <c r="V4977" s="51" t="s">
        <v>23103</v>
      </c>
      <c r="W4977" s="63" t="s">
        <v>71</v>
      </c>
      <c r="X4977" s="64">
        <v>91</v>
      </c>
      <c r="Y4977" s="64">
        <v>56</v>
      </c>
      <c r="Z4977" s="64">
        <v>145</v>
      </c>
      <c r="AA4977" s="84">
        <v>0.45</v>
      </c>
      <c r="AB4977" s="85">
        <v>1</v>
      </c>
      <c r="AC4977" s="85">
        <v>1</v>
      </c>
    </row>
    <row r="4978" spans="1:29" ht="25.5">
      <c r="A4978" s="1"/>
      <c r="B4978" s="6" t="s">
        <v>9969</v>
      </c>
      <c r="C4978" s="6" t="s">
        <v>8778</v>
      </c>
      <c r="D4978" s="6" t="s">
        <v>10127</v>
      </c>
      <c r="E4978" s="49" t="s">
        <v>11051</v>
      </c>
      <c r="F4978" s="6" t="s">
        <v>11052</v>
      </c>
      <c r="G4978" s="6" t="s">
        <v>60</v>
      </c>
      <c r="H4978" s="6" t="s">
        <v>60</v>
      </c>
      <c r="I4978" s="60" t="s">
        <v>23104</v>
      </c>
      <c r="J4978" s="49" t="s">
        <v>23105</v>
      </c>
      <c r="K4978" s="6" t="s">
        <v>23106</v>
      </c>
      <c r="L4978" s="29">
        <f>IF($J$6="с учетом НДС",VLOOKUP(I4978,LEGEND!B:E,4,0)*(1-M4978),VLOOKUP(I4978,LEGEND!B:E,4,0)*(1-M4978)/1.2)</f>
        <v>1910</v>
      </c>
      <c r="M4978" s="57">
        <f>IF(AND(B4978&lt;&gt;"1_Электроинструмент",B4978&lt;&gt;"2_Садовая техника"),$J$5,IF($J$4&lt;=20%,$J$4,IFERROR(VLOOKUP(S4978,LEGEND!$L$2:$M$5,2,FALSE),$J$4)))</f>
        <v>0</v>
      </c>
      <c r="N4978" s="48" t="s">
        <v>60</v>
      </c>
      <c r="O4978" s="6" t="s">
        <v>60</v>
      </c>
      <c r="P4978" s="49" t="s">
        <v>66</v>
      </c>
      <c r="Q4978" s="49" t="s">
        <v>67</v>
      </c>
      <c r="R4978" s="6" t="s">
        <v>60</v>
      </c>
      <c r="S4978" s="49" t="s">
        <v>60</v>
      </c>
      <c r="T4978" s="73" t="str">
        <f>IF(_xlfn.XLOOKUP(I4978,LEGEND!B:B,LEGEND!H:H)&lt;&gt;"-",HYPERLINK(_xlfn.XLOOKUP(I4978,LEGEND!B:B,LEGEND!H:H),"link"),_xlfn.XLOOKUP(I4978,LEGEND!B:B,LEGEND!H:H))</f>
        <v>link</v>
      </c>
      <c r="U4978" s="73" t="str">
        <f>HYPERLINK(_xlfn.XLOOKUP(I4978,LEGEND!B:B,LEGEND!I:I))</f>
        <v>https://milwaukee-media-images.s3.amazonaws.com/hi/4932464599--Hero_1.jpg</v>
      </c>
      <c r="V4978" s="51" t="s">
        <v>23107</v>
      </c>
      <c r="W4978" s="63" t="s">
        <v>71</v>
      </c>
      <c r="X4978" s="64">
        <v>153</v>
      </c>
      <c r="Y4978" s="64">
        <v>92</v>
      </c>
      <c r="Z4978" s="64">
        <v>54</v>
      </c>
      <c r="AA4978" s="84">
        <v>0.33</v>
      </c>
      <c r="AB4978" s="85">
        <v>1</v>
      </c>
      <c r="AC4978" s="85">
        <v>1</v>
      </c>
    </row>
    <row r="4979" spans="1:29" ht="25.5">
      <c r="A4979" s="1"/>
      <c r="B4979" s="6" t="s">
        <v>9969</v>
      </c>
      <c r="C4979" s="6" t="s">
        <v>8778</v>
      </c>
      <c r="D4979" s="6" t="s">
        <v>10127</v>
      </c>
      <c r="E4979" s="49" t="s">
        <v>11051</v>
      </c>
      <c r="F4979" s="6" t="s">
        <v>11052</v>
      </c>
      <c r="G4979" s="6" t="s">
        <v>60</v>
      </c>
      <c r="H4979" s="6" t="s">
        <v>60</v>
      </c>
      <c r="I4979" s="60" t="s">
        <v>23108</v>
      </c>
      <c r="J4979" s="49" t="s">
        <v>23109</v>
      </c>
      <c r="K4979" s="6" t="s">
        <v>23110</v>
      </c>
      <c r="L4979" s="29">
        <f>IF($J$6="с учетом НДС",VLOOKUP(I4979,LEGEND!B:E,4,0)*(1-M4979),VLOOKUP(I4979,LEGEND!B:E,4,0)*(1-M4979)/1.2)</f>
        <v>1910</v>
      </c>
      <c r="M4979" s="57">
        <f>IF(AND(B4979&lt;&gt;"1_Электроинструмент",B4979&lt;&gt;"2_Садовая техника"),$J$5,IF($J$4&lt;=20%,$J$4,IFERROR(VLOOKUP(S4979,LEGEND!$L$2:$M$5,2,FALSE),$J$4)))</f>
        <v>0</v>
      </c>
      <c r="N4979" s="48" t="s">
        <v>60</v>
      </c>
      <c r="O4979" s="6" t="s">
        <v>60</v>
      </c>
      <c r="P4979" s="49" t="s">
        <v>66</v>
      </c>
      <c r="Q4979" s="49" t="s">
        <v>67</v>
      </c>
      <c r="R4979" s="6" t="s">
        <v>60</v>
      </c>
      <c r="S4979" s="49" t="s">
        <v>60</v>
      </c>
      <c r="T4979" s="73" t="str">
        <f>IF(_xlfn.XLOOKUP(I4979,LEGEND!B:B,LEGEND!H:H)&lt;&gt;"-",HYPERLINK(_xlfn.XLOOKUP(I4979,LEGEND!B:B,LEGEND!H:H),"link"),_xlfn.XLOOKUP(I4979,LEGEND!B:B,LEGEND!H:H))</f>
        <v>link</v>
      </c>
      <c r="U4979" s="73" t="str">
        <f>HYPERLINK(_xlfn.XLOOKUP(I4979,LEGEND!B:B,LEGEND!I:I))</f>
        <v>https://milwaukee-media-images.s3.amazonaws.com/hi/4932464602--Hero_1.jpg</v>
      </c>
      <c r="V4979" s="51" t="s">
        <v>23111</v>
      </c>
      <c r="W4979" s="63" t="s">
        <v>71</v>
      </c>
      <c r="X4979" s="64">
        <v>153</v>
      </c>
      <c r="Y4979" s="64">
        <v>92</v>
      </c>
      <c r="Z4979" s="64">
        <v>54</v>
      </c>
      <c r="AA4979" s="84">
        <v>0.33</v>
      </c>
      <c r="AB4979" s="85">
        <v>1</v>
      </c>
      <c r="AC4979" s="85">
        <v>1</v>
      </c>
    </row>
    <row r="4980" spans="1:29" ht="25.5">
      <c r="A4980" s="1"/>
      <c r="B4980" s="6" t="s">
        <v>9969</v>
      </c>
      <c r="C4980" s="6" t="s">
        <v>8778</v>
      </c>
      <c r="D4980" s="6" t="s">
        <v>10127</v>
      </c>
      <c r="E4980" s="49" t="s">
        <v>11051</v>
      </c>
      <c r="F4980" s="6" t="s">
        <v>11052</v>
      </c>
      <c r="G4980" s="6" t="s">
        <v>60</v>
      </c>
      <c r="H4980" s="6" t="s">
        <v>60</v>
      </c>
      <c r="I4980" s="60" t="s">
        <v>23112</v>
      </c>
      <c r="J4980" s="49" t="s">
        <v>23113</v>
      </c>
      <c r="K4980" s="6" t="s">
        <v>23114</v>
      </c>
      <c r="L4980" s="29">
        <f>IF($J$6="с учетом НДС",VLOOKUP(I4980,LEGEND!B:E,4,0)*(1-M4980),VLOOKUP(I4980,LEGEND!B:E,4,0)*(1-M4980)/1.2)</f>
        <v>2120</v>
      </c>
      <c r="M4980" s="57">
        <f>IF(AND(B4980&lt;&gt;"1_Электроинструмент",B4980&lt;&gt;"2_Садовая техника"),$J$5,IF($J$4&lt;=20%,$J$4,IFERROR(VLOOKUP(S4980,LEGEND!$L$2:$M$5,2,FALSE),$J$4)))</f>
        <v>0</v>
      </c>
      <c r="N4980" s="48" t="s">
        <v>60</v>
      </c>
      <c r="O4980" s="6" t="s">
        <v>60</v>
      </c>
      <c r="P4980" s="49" t="s">
        <v>66</v>
      </c>
      <c r="Q4980" s="49" t="s">
        <v>67</v>
      </c>
      <c r="R4980" s="6" t="s">
        <v>60</v>
      </c>
      <c r="S4980" s="49" t="s">
        <v>60</v>
      </c>
      <c r="T4980" s="73" t="str">
        <f>IF(_xlfn.XLOOKUP(I4980,LEGEND!B:B,LEGEND!H:H)&lt;&gt;"-",HYPERLINK(_xlfn.XLOOKUP(I4980,LEGEND!B:B,LEGEND!H:H),"link"),_xlfn.XLOOKUP(I4980,LEGEND!B:B,LEGEND!H:H))</f>
        <v>link</v>
      </c>
      <c r="U4980" s="73" t="str">
        <f>HYPERLINK(_xlfn.XLOOKUP(I4980,LEGEND!B:B,LEGEND!I:I))</f>
        <v>https://milwaukee-media-images.s3.amazonaws.com/hi/4932471817--Hero_1.jpg</v>
      </c>
      <c r="V4980" s="51" t="s">
        <v>23115</v>
      </c>
      <c r="W4980" s="63" t="s">
        <v>71</v>
      </c>
      <c r="X4980" s="64">
        <v>105</v>
      </c>
      <c r="Y4980" s="64">
        <v>62</v>
      </c>
      <c r="Z4980" s="64">
        <v>165</v>
      </c>
      <c r="AA4980" s="84">
        <v>0.39</v>
      </c>
      <c r="AB4980" s="85">
        <v>1</v>
      </c>
      <c r="AC4980" s="85">
        <v>1</v>
      </c>
    </row>
    <row r="4981" spans="1:29" ht="25.5">
      <c r="A4981" s="1"/>
      <c r="B4981" s="6" t="s">
        <v>9969</v>
      </c>
      <c r="C4981" s="6" t="s">
        <v>8778</v>
      </c>
      <c r="D4981" s="6" t="s">
        <v>10127</v>
      </c>
      <c r="E4981" s="49" t="s">
        <v>11051</v>
      </c>
      <c r="F4981" s="6" t="s">
        <v>11052</v>
      </c>
      <c r="G4981" s="6" t="s">
        <v>60</v>
      </c>
      <c r="H4981" s="6" t="s">
        <v>60</v>
      </c>
      <c r="I4981" s="60" t="s">
        <v>23116</v>
      </c>
      <c r="J4981" s="49" t="s">
        <v>23117</v>
      </c>
      <c r="K4981" s="6" t="s">
        <v>23118</v>
      </c>
      <c r="L4981" s="29">
        <f>IF($J$6="с учетом НДС",VLOOKUP(I4981,LEGEND!B:E,4,0)*(1-M4981),VLOOKUP(I4981,LEGEND!B:E,4,0)*(1-M4981)/1.2)</f>
        <v>2270</v>
      </c>
      <c r="M4981" s="57">
        <f>IF(AND(B4981&lt;&gt;"1_Электроинструмент",B4981&lt;&gt;"2_Садовая техника"),$J$5,IF($J$4&lt;=20%,$J$4,IFERROR(VLOOKUP(S4981,LEGEND!$L$2:$M$5,2,FALSE),$J$4)))</f>
        <v>0</v>
      </c>
      <c r="N4981" s="48" t="s">
        <v>60</v>
      </c>
      <c r="O4981" s="6" t="s">
        <v>60</v>
      </c>
      <c r="P4981" s="49" t="s">
        <v>66</v>
      </c>
      <c r="Q4981" s="49" t="s">
        <v>67</v>
      </c>
      <c r="R4981" s="6" t="s">
        <v>60</v>
      </c>
      <c r="S4981" s="49" t="s">
        <v>60</v>
      </c>
      <c r="T4981" s="73" t="str">
        <f>IF(_xlfn.XLOOKUP(I4981,LEGEND!B:B,LEGEND!H:H)&lt;&gt;"-",HYPERLINK(_xlfn.XLOOKUP(I4981,LEGEND!B:B,LEGEND!H:H),"link"),_xlfn.XLOOKUP(I4981,LEGEND!B:B,LEGEND!H:H))</f>
        <v>link</v>
      </c>
      <c r="U4981" s="73" t="str">
        <f>HYPERLINK(_xlfn.XLOOKUP(I4981,LEGEND!B:B,LEGEND!I:I))</f>
        <v>https://milwaukee-media-images.s3.amazonaws.com/hi/4932464600--Hero_1.jpg</v>
      </c>
      <c r="V4981" s="51" t="s">
        <v>23119</v>
      </c>
      <c r="W4981" s="63" t="s">
        <v>71</v>
      </c>
      <c r="X4981" s="64">
        <v>159</v>
      </c>
      <c r="Y4981" s="64">
        <v>92</v>
      </c>
      <c r="Z4981" s="64">
        <v>62</v>
      </c>
      <c r="AA4981" s="84">
        <v>0.48499999999999999</v>
      </c>
      <c r="AB4981" s="85">
        <v>1</v>
      </c>
      <c r="AC4981" s="85">
        <v>1</v>
      </c>
    </row>
    <row r="4982" spans="1:29" ht="25.5">
      <c r="A4982" s="1"/>
      <c r="B4982" s="6" t="s">
        <v>9969</v>
      </c>
      <c r="C4982" s="6" t="s">
        <v>8778</v>
      </c>
      <c r="D4982" s="6" t="s">
        <v>10127</v>
      </c>
      <c r="E4982" s="49" t="s">
        <v>11051</v>
      </c>
      <c r="F4982" s="6" t="s">
        <v>11052</v>
      </c>
      <c r="G4982" s="6" t="s">
        <v>60</v>
      </c>
      <c r="H4982" s="6" t="s">
        <v>60</v>
      </c>
      <c r="I4982" s="60" t="s">
        <v>23120</v>
      </c>
      <c r="J4982" s="49" t="s">
        <v>23121</v>
      </c>
      <c r="K4982" s="6" t="s">
        <v>23122</v>
      </c>
      <c r="L4982" s="29">
        <f>IF($J$6="с учетом НДС",VLOOKUP(I4982,LEGEND!B:E,4,0)*(1-M4982),VLOOKUP(I4982,LEGEND!B:E,4,0)*(1-M4982)/1.2)</f>
        <v>2270</v>
      </c>
      <c r="M4982" s="57">
        <f>IF(AND(B4982&lt;&gt;"1_Электроинструмент",B4982&lt;&gt;"2_Садовая техника"),$J$5,IF($J$4&lt;=20%,$J$4,IFERROR(VLOOKUP(S4982,LEGEND!$L$2:$M$5,2,FALSE),$J$4)))</f>
        <v>0</v>
      </c>
      <c r="N4982" s="48" t="s">
        <v>60</v>
      </c>
      <c r="O4982" s="6" t="s">
        <v>60</v>
      </c>
      <c r="P4982" s="49" t="s">
        <v>66</v>
      </c>
      <c r="Q4982" s="49" t="s">
        <v>67</v>
      </c>
      <c r="R4982" s="6" t="s">
        <v>60</v>
      </c>
      <c r="S4982" s="49" t="s">
        <v>60</v>
      </c>
      <c r="T4982" s="73" t="str">
        <f>IF(_xlfn.XLOOKUP(I4982,LEGEND!B:B,LEGEND!H:H)&lt;&gt;"-",HYPERLINK(_xlfn.XLOOKUP(I4982,LEGEND!B:B,LEGEND!H:H),"link"),_xlfn.XLOOKUP(I4982,LEGEND!B:B,LEGEND!H:H))</f>
        <v>link</v>
      </c>
      <c r="U4982" s="73" t="str">
        <f>HYPERLINK(_xlfn.XLOOKUP(I4982,LEGEND!B:B,LEGEND!I:I))</f>
        <v>https://milwaukee-media-images.s3.amazonaws.com/hi/4932464603--Hero_1.jpg</v>
      </c>
      <c r="V4982" s="51" t="s">
        <v>23123</v>
      </c>
      <c r="W4982" s="63" t="s">
        <v>71</v>
      </c>
      <c r="X4982" s="64">
        <v>159</v>
      </c>
      <c r="Y4982" s="64">
        <v>92</v>
      </c>
      <c r="Z4982" s="64">
        <v>62</v>
      </c>
      <c r="AA4982" s="84">
        <v>0.48499999999999999</v>
      </c>
      <c r="AB4982" s="85">
        <v>1</v>
      </c>
      <c r="AC4982" s="85">
        <v>1</v>
      </c>
    </row>
    <row r="4983" spans="1:29" ht="25.5">
      <c r="A4983" s="1"/>
      <c r="B4983" s="6" t="s">
        <v>9969</v>
      </c>
      <c r="C4983" s="6" t="s">
        <v>8778</v>
      </c>
      <c r="D4983" s="6" t="s">
        <v>10127</v>
      </c>
      <c r="E4983" s="49" t="s">
        <v>11051</v>
      </c>
      <c r="F4983" s="6" t="s">
        <v>11052</v>
      </c>
      <c r="G4983" s="6" t="s">
        <v>60</v>
      </c>
      <c r="H4983" s="6" t="s">
        <v>60</v>
      </c>
      <c r="I4983" s="60" t="s">
        <v>23124</v>
      </c>
      <c r="J4983" s="49" t="s">
        <v>23125</v>
      </c>
      <c r="K4983" s="6" t="s">
        <v>23126</v>
      </c>
      <c r="L4983" s="29">
        <f>IF($J$6="с учетом НДС",VLOOKUP(I4983,LEGEND!B:E,4,0)*(1-M4983),VLOOKUP(I4983,LEGEND!B:E,4,0)*(1-M4983)/1.2)</f>
        <v>2270</v>
      </c>
      <c r="M4983" s="57">
        <f>IF(AND(B4983&lt;&gt;"1_Электроинструмент",B4983&lt;&gt;"2_Садовая техника"),$J$5,IF($J$4&lt;=20%,$J$4,IFERROR(VLOOKUP(S4983,LEGEND!$L$2:$M$5,2,FALSE),$J$4)))</f>
        <v>0</v>
      </c>
      <c r="N4983" s="48" t="s">
        <v>60</v>
      </c>
      <c r="O4983" s="6" t="s">
        <v>60</v>
      </c>
      <c r="P4983" s="49" t="s">
        <v>66</v>
      </c>
      <c r="Q4983" s="49" t="s">
        <v>67</v>
      </c>
      <c r="R4983" s="6" t="s">
        <v>60</v>
      </c>
      <c r="S4983" s="49" t="s">
        <v>60</v>
      </c>
      <c r="T4983" s="73" t="str">
        <f>IF(_xlfn.XLOOKUP(I4983,LEGEND!B:B,LEGEND!H:H)&lt;&gt;"-",HYPERLINK(_xlfn.XLOOKUP(I4983,LEGEND!B:B,LEGEND!H:H),"link"),_xlfn.XLOOKUP(I4983,LEGEND!B:B,LEGEND!H:H))</f>
        <v>link</v>
      </c>
      <c r="U4983" s="73" t="str">
        <f>HYPERLINK(_xlfn.XLOOKUP(I4983,LEGEND!B:B,LEGEND!I:I))</f>
        <v>https://milwaukee-media-images.s3.amazonaws.com/hi/4932471628--Hero_1.jpg</v>
      </c>
      <c r="V4983" s="51" t="s">
        <v>23127</v>
      </c>
      <c r="W4983" s="63" t="s">
        <v>71</v>
      </c>
      <c r="X4983" s="64">
        <v>110</v>
      </c>
      <c r="Y4983" s="64">
        <v>67</v>
      </c>
      <c r="Z4983" s="64">
        <v>180</v>
      </c>
      <c r="AA4983" s="84">
        <v>0.46</v>
      </c>
      <c r="AB4983" s="85">
        <v>1</v>
      </c>
      <c r="AC4983" s="85">
        <v>1</v>
      </c>
    </row>
    <row r="4984" spans="1:29" ht="25.5">
      <c r="A4984" s="1"/>
      <c r="B4984" s="6" t="s">
        <v>9969</v>
      </c>
      <c r="C4984" s="6" t="s">
        <v>8778</v>
      </c>
      <c r="D4984" s="6" t="s">
        <v>10127</v>
      </c>
      <c r="E4984" s="49" t="s">
        <v>11051</v>
      </c>
      <c r="F4984" s="6" t="s">
        <v>11052</v>
      </c>
      <c r="G4984" s="6" t="s">
        <v>60</v>
      </c>
      <c r="H4984" s="6" t="s">
        <v>60</v>
      </c>
      <c r="I4984" s="60" t="s">
        <v>23128</v>
      </c>
      <c r="J4984" s="49" t="s">
        <v>23129</v>
      </c>
      <c r="K4984" s="6" t="s">
        <v>23130</v>
      </c>
      <c r="L4984" s="29">
        <f>IF($J$6="с учетом НДС",VLOOKUP(I4984,LEGEND!B:E,4,0)*(1-M4984),VLOOKUP(I4984,LEGEND!B:E,4,0)*(1-M4984)/1.2)</f>
        <v>2330</v>
      </c>
      <c r="M4984" s="57">
        <f>IF(AND(B4984&lt;&gt;"1_Электроинструмент",B4984&lt;&gt;"2_Садовая техника"),$J$5,IF($J$4&lt;=20%,$J$4,IFERROR(VLOOKUP(S4984,LEGEND!$L$2:$M$5,2,FALSE),$J$4)))</f>
        <v>0</v>
      </c>
      <c r="N4984" s="48" t="s">
        <v>60</v>
      </c>
      <c r="O4984" s="6" t="s">
        <v>60</v>
      </c>
      <c r="P4984" s="49" t="s">
        <v>66</v>
      </c>
      <c r="Q4984" s="49" t="s">
        <v>67</v>
      </c>
      <c r="R4984" s="6" t="s">
        <v>60</v>
      </c>
      <c r="S4984" s="49" t="s">
        <v>60</v>
      </c>
      <c r="T4984" s="73" t="str">
        <f>IF(_xlfn.XLOOKUP(I4984,LEGEND!B:B,LEGEND!H:H)&lt;&gt;"-",HYPERLINK(_xlfn.XLOOKUP(I4984,LEGEND!B:B,LEGEND!H:H),"link"),_xlfn.XLOOKUP(I4984,LEGEND!B:B,LEGEND!H:H))</f>
        <v>link</v>
      </c>
      <c r="U4984" s="73" t="str">
        <f>HYPERLINK(_xlfn.XLOOKUP(I4984,LEGEND!B:B,LEGEND!I:I))</f>
        <v>https://milwaukee-media-images.s3.amazonaws.com/hi/4932471815--Hero_1.jpg</v>
      </c>
      <c r="V4984" s="51" t="s">
        <v>23131</v>
      </c>
      <c r="W4984" s="63" t="s">
        <v>71</v>
      </c>
      <c r="X4984" s="64">
        <v>105</v>
      </c>
      <c r="Y4984" s="64">
        <v>62</v>
      </c>
      <c r="Z4984" s="64">
        <v>165</v>
      </c>
      <c r="AA4984" s="84">
        <v>0.39</v>
      </c>
      <c r="AB4984" s="85">
        <v>1</v>
      </c>
      <c r="AC4984" s="85">
        <v>1</v>
      </c>
    </row>
    <row r="4985" spans="1:29" ht="25.5">
      <c r="A4985" s="1"/>
      <c r="B4985" s="6" t="s">
        <v>9969</v>
      </c>
      <c r="C4985" s="6" t="s">
        <v>8778</v>
      </c>
      <c r="D4985" s="6" t="s">
        <v>10127</v>
      </c>
      <c r="E4985" s="49" t="s">
        <v>11051</v>
      </c>
      <c r="F4985" s="6" t="s">
        <v>11052</v>
      </c>
      <c r="G4985" s="6" t="s">
        <v>60</v>
      </c>
      <c r="H4985" s="6" t="s">
        <v>60</v>
      </c>
      <c r="I4985" s="60" t="s">
        <v>11053</v>
      </c>
      <c r="J4985" s="49" t="s">
        <v>11054</v>
      </c>
      <c r="K4985" s="6" t="s">
        <v>11055</v>
      </c>
      <c r="L4985" s="29">
        <f>IF($J$6="с учетом НДС",VLOOKUP(I4985,LEGEND!B:E,4,0)*(1-M4985),VLOOKUP(I4985,LEGEND!B:E,4,0)*(1-M4985)/1.2)</f>
        <v>2360</v>
      </c>
      <c r="M4985" s="57">
        <f>IF(AND(B4985&lt;&gt;"1_Электроинструмент",B4985&lt;&gt;"2_Садовая техника"),$J$5,IF($J$4&lt;=20%,$J$4,IFERROR(VLOOKUP(S4985,LEGEND!$L$2:$M$5,2,FALSE),$J$4)))</f>
        <v>0</v>
      </c>
      <c r="N4985" s="48" t="s">
        <v>60</v>
      </c>
      <c r="O4985" s="6" t="s">
        <v>60</v>
      </c>
      <c r="P4985" s="49" t="s">
        <v>1556</v>
      </c>
      <c r="Q4985" s="49" t="s">
        <v>67</v>
      </c>
      <c r="R4985" s="6" t="s">
        <v>60</v>
      </c>
      <c r="S4985" s="49" t="s">
        <v>60</v>
      </c>
      <c r="T4985" s="73" t="str">
        <f>IF(_xlfn.XLOOKUP(I4985,LEGEND!B:B,LEGEND!H:H)&lt;&gt;"-",HYPERLINK(_xlfn.XLOOKUP(I4985,LEGEND!B:B,LEGEND!H:H),"link"),_xlfn.XLOOKUP(I4985,LEGEND!B:B,LEGEND!H:H))</f>
        <v>-</v>
      </c>
      <c r="U4985" s="73" t="str">
        <f>HYPERLINK(_xlfn.XLOOKUP(I4985,LEGEND!B:B,LEGEND!I:I))</f>
        <v>-</v>
      </c>
      <c r="V4985" s="51" t="s">
        <v>11056</v>
      </c>
      <c r="W4985" s="63" t="s">
        <v>71</v>
      </c>
      <c r="X4985" s="64">
        <v>161</v>
      </c>
      <c r="Y4985" s="64">
        <v>62</v>
      </c>
      <c r="Z4985" s="64">
        <v>250</v>
      </c>
      <c r="AA4985" s="84">
        <v>0.56200000000000006</v>
      </c>
      <c r="AB4985" s="85">
        <v>1</v>
      </c>
      <c r="AC4985" s="85">
        <v>1</v>
      </c>
    </row>
    <row r="4986" spans="1:29" ht="25.5">
      <c r="A4986" s="1"/>
      <c r="B4986" s="6" t="s">
        <v>9969</v>
      </c>
      <c r="C4986" s="6" t="s">
        <v>8778</v>
      </c>
      <c r="D4986" s="6" t="s">
        <v>10127</v>
      </c>
      <c r="E4986" s="49" t="s">
        <v>11051</v>
      </c>
      <c r="F4986" s="6" t="s">
        <v>11052</v>
      </c>
      <c r="G4986" s="6" t="s">
        <v>60</v>
      </c>
      <c r="H4986" s="6" t="s">
        <v>60</v>
      </c>
      <c r="I4986" s="60" t="s">
        <v>23132</v>
      </c>
      <c r="J4986" s="49" t="s">
        <v>23133</v>
      </c>
      <c r="K4986" s="6" t="s">
        <v>23134</v>
      </c>
      <c r="L4986" s="29">
        <f>IF($J$6="с учетом НДС",VLOOKUP(I4986,LEGEND!B:E,4,0)*(1-M4986),VLOOKUP(I4986,LEGEND!B:E,4,0)*(1-M4986)/1.2)</f>
        <v>2580</v>
      </c>
      <c r="M4986" s="57">
        <f>IF(AND(B4986&lt;&gt;"1_Электроинструмент",B4986&lt;&gt;"2_Садовая техника"),$J$5,IF($J$4&lt;=20%,$J$4,IFERROR(VLOOKUP(S4986,LEGEND!$L$2:$M$5,2,FALSE),$J$4)))</f>
        <v>0</v>
      </c>
      <c r="N4986" s="48" t="s">
        <v>60</v>
      </c>
      <c r="O4986" s="6" t="s">
        <v>60</v>
      </c>
      <c r="P4986" s="49" t="s">
        <v>66</v>
      </c>
      <c r="Q4986" s="49" t="s">
        <v>67</v>
      </c>
      <c r="R4986" s="6" t="s">
        <v>60</v>
      </c>
      <c r="S4986" s="49" t="s">
        <v>60</v>
      </c>
      <c r="T4986" s="73" t="str">
        <f>IF(_xlfn.XLOOKUP(I4986,LEGEND!B:B,LEGEND!H:H)&lt;&gt;"-",HYPERLINK(_xlfn.XLOOKUP(I4986,LEGEND!B:B,LEGEND!H:H),"link"),_xlfn.XLOOKUP(I4986,LEGEND!B:B,LEGEND!H:H))</f>
        <v>link</v>
      </c>
      <c r="U4986" s="73" t="str">
        <f>HYPERLINK(_xlfn.XLOOKUP(I4986,LEGEND!B:B,LEGEND!I:I))</f>
        <v>https://milwaukee-media-images.s3.amazonaws.com/hi/4932471818--Hero_1.jpg</v>
      </c>
      <c r="V4986" s="51" t="s">
        <v>23135</v>
      </c>
      <c r="W4986" s="63" t="s">
        <v>71</v>
      </c>
      <c r="X4986" s="64">
        <v>105</v>
      </c>
      <c r="Y4986" s="64">
        <v>67</v>
      </c>
      <c r="Z4986" s="64">
        <v>167</v>
      </c>
      <c r="AA4986" s="84">
        <v>0.59</v>
      </c>
      <c r="AB4986" s="85">
        <v>1</v>
      </c>
      <c r="AC4986" s="85">
        <v>1</v>
      </c>
    </row>
    <row r="4987" spans="1:29" ht="25.5">
      <c r="A4987" s="1"/>
      <c r="B4987" s="6" t="s">
        <v>9969</v>
      </c>
      <c r="C4987" s="6" t="s">
        <v>8778</v>
      </c>
      <c r="D4987" s="6" t="s">
        <v>10127</v>
      </c>
      <c r="E4987" s="49" t="s">
        <v>11051</v>
      </c>
      <c r="F4987" s="6" t="s">
        <v>11052</v>
      </c>
      <c r="G4987" s="6" t="s">
        <v>60</v>
      </c>
      <c r="H4987" s="6" t="s">
        <v>60</v>
      </c>
      <c r="I4987" s="60" t="s">
        <v>23136</v>
      </c>
      <c r="J4987" s="49" t="s">
        <v>23137</v>
      </c>
      <c r="K4987" s="6" t="s">
        <v>23138</v>
      </c>
      <c r="L4987" s="29">
        <f>IF($J$6="с учетом НДС",VLOOKUP(I4987,LEGEND!B:E,4,0)*(1-M4987),VLOOKUP(I4987,LEGEND!B:E,4,0)*(1-M4987)/1.2)</f>
        <v>2620</v>
      </c>
      <c r="M4987" s="57">
        <f>IF(AND(B4987&lt;&gt;"1_Электроинструмент",B4987&lt;&gt;"2_Садовая техника"),$J$5,IF($J$4&lt;=20%,$J$4,IFERROR(VLOOKUP(S4987,LEGEND!$L$2:$M$5,2,FALSE),$J$4)))</f>
        <v>0</v>
      </c>
      <c r="N4987" s="48" t="s">
        <v>60</v>
      </c>
      <c r="O4987" s="6" t="s">
        <v>60</v>
      </c>
      <c r="P4987" s="49" t="s">
        <v>66</v>
      </c>
      <c r="Q4987" s="49" t="s">
        <v>67</v>
      </c>
      <c r="R4987" s="6" t="s">
        <v>60</v>
      </c>
      <c r="S4987" s="49" t="s">
        <v>60</v>
      </c>
      <c r="T4987" s="73" t="str">
        <f>IF(_xlfn.XLOOKUP(I4987,LEGEND!B:B,LEGEND!H:H)&lt;&gt;"-",HYPERLINK(_xlfn.XLOOKUP(I4987,LEGEND!B:B,LEGEND!H:H),"link"),_xlfn.XLOOKUP(I4987,LEGEND!B:B,LEGEND!H:H))</f>
        <v>link</v>
      </c>
      <c r="U4987" s="73" t="str">
        <f>HYPERLINK(_xlfn.XLOOKUP(I4987,LEGEND!B:B,LEGEND!I:I))</f>
        <v>https://milwaukee-media-images.s3.amazonaws.com/hi/4932471626--Hero_1.jpg</v>
      </c>
      <c r="V4987" s="51" t="s">
        <v>23139</v>
      </c>
      <c r="W4987" s="63" t="s">
        <v>71</v>
      </c>
      <c r="X4987" s="64">
        <v>110</v>
      </c>
      <c r="Y4987" s="64">
        <v>67</v>
      </c>
      <c r="Z4987" s="64">
        <v>180</v>
      </c>
      <c r="AA4987" s="84">
        <v>0.46</v>
      </c>
      <c r="AB4987" s="85">
        <v>1</v>
      </c>
      <c r="AC4987" s="85">
        <v>1</v>
      </c>
    </row>
    <row r="4988" spans="1:29" ht="25.5">
      <c r="A4988" s="1"/>
      <c r="B4988" s="6" t="s">
        <v>9969</v>
      </c>
      <c r="C4988" s="6" t="s">
        <v>8778</v>
      </c>
      <c r="D4988" s="6" t="s">
        <v>10127</v>
      </c>
      <c r="E4988" s="49" t="s">
        <v>11051</v>
      </c>
      <c r="F4988" s="6" t="s">
        <v>11052</v>
      </c>
      <c r="G4988" s="6" t="s">
        <v>60</v>
      </c>
      <c r="H4988" s="6" t="s">
        <v>60</v>
      </c>
      <c r="I4988" s="60" t="s">
        <v>23140</v>
      </c>
      <c r="J4988" s="49" t="s">
        <v>23141</v>
      </c>
      <c r="K4988" s="6" t="s">
        <v>23142</v>
      </c>
      <c r="L4988" s="29">
        <f>IF($J$6="с учетом НДС",VLOOKUP(I4988,LEGEND!B:E,4,0)*(1-M4988),VLOOKUP(I4988,LEGEND!B:E,4,0)*(1-M4988)/1.2)</f>
        <v>2720</v>
      </c>
      <c r="M4988" s="57">
        <f>IF(AND(B4988&lt;&gt;"1_Электроинструмент",B4988&lt;&gt;"2_Садовая техника"),$J$5,IF($J$4&lt;=20%,$J$4,IFERROR(VLOOKUP(S4988,LEGEND!$L$2:$M$5,2,FALSE),$J$4)))</f>
        <v>0</v>
      </c>
      <c r="N4988" s="48" t="s">
        <v>60</v>
      </c>
      <c r="O4988" s="6" t="s">
        <v>60</v>
      </c>
      <c r="P4988" s="49" t="s">
        <v>66</v>
      </c>
      <c r="Q4988" s="49" t="s">
        <v>67</v>
      </c>
      <c r="R4988" s="6" t="s">
        <v>60</v>
      </c>
      <c r="S4988" s="49" t="s">
        <v>60</v>
      </c>
      <c r="T4988" s="73" t="str">
        <f>IF(_xlfn.XLOOKUP(I4988,LEGEND!B:B,LEGEND!H:H)&lt;&gt;"-",HYPERLINK(_xlfn.XLOOKUP(I4988,LEGEND!B:B,LEGEND!H:H),"link"),_xlfn.XLOOKUP(I4988,LEGEND!B:B,LEGEND!H:H))</f>
        <v>link</v>
      </c>
      <c r="U4988" s="73" t="str">
        <f>HYPERLINK(_xlfn.XLOOKUP(I4988,LEGEND!B:B,LEGEND!I:I))</f>
        <v>https://milwaukee-media-images.s3.amazonaws.com/hi/4932471629--Hero_1.jpg</v>
      </c>
      <c r="V4988" s="51" t="s">
        <v>23143</v>
      </c>
      <c r="W4988" s="63" t="s">
        <v>71</v>
      </c>
      <c r="X4988" s="64">
        <v>110</v>
      </c>
      <c r="Y4988" s="64">
        <v>67</v>
      </c>
      <c r="Z4988" s="64">
        <v>180</v>
      </c>
      <c r="AA4988" s="84">
        <v>0.6</v>
      </c>
      <c r="AB4988" s="85">
        <v>1</v>
      </c>
      <c r="AC4988" s="85">
        <v>1</v>
      </c>
    </row>
    <row r="4989" spans="1:29" ht="25.5">
      <c r="A4989" s="1"/>
      <c r="B4989" s="6" t="s">
        <v>9969</v>
      </c>
      <c r="C4989" s="6" t="s">
        <v>8778</v>
      </c>
      <c r="D4989" s="6" t="s">
        <v>10127</v>
      </c>
      <c r="E4989" s="49" t="s">
        <v>11051</v>
      </c>
      <c r="F4989" s="6" t="s">
        <v>11052</v>
      </c>
      <c r="G4989" s="6" t="s">
        <v>60</v>
      </c>
      <c r="H4989" s="6" t="s">
        <v>60</v>
      </c>
      <c r="I4989" s="60" t="s">
        <v>23144</v>
      </c>
      <c r="J4989" s="49" t="s">
        <v>23145</v>
      </c>
      <c r="K4989" s="6" t="s">
        <v>23146</v>
      </c>
      <c r="L4989" s="29">
        <f>IF($J$6="с учетом НДС",VLOOKUP(I4989,LEGEND!B:E,4,0)*(1-M4989),VLOOKUP(I4989,LEGEND!B:E,4,0)*(1-M4989)/1.2)</f>
        <v>2820</v>
      </c>
      <c r="M4989" s="57">
        <f>IF(AND(B4989&lt;&gt;"1_Электроинструмент",B4989&lt;&gt;"2_Садовая техника"),$J$5,IF($J$4&lt;=20%,$J$4,IFERROR(VLOOKUP(S4989,LEGEND!$L$2:$M$5,2,FALSE),$J$4)))</f>
        <v>0</v>
      </c>
      <c r="N4989" s="48" t="s">
        <v>60</v>
      </c>
      <c r="O4989" s="6" t="s">
        <v>60</v>
      </c>
      <c r="P4989" s="49" t="s">
        <v>66</v>
      </c>
      <c r="Q4989" s="49" t="s">
        <v>67</v>
      </c>
      <c r="R4989" s="6" t="s">
        <v>60</v>
      </c>
      <c r="S4989" s="49" t="s">
        <v>60</v>
      </c>
      <c r="T4989" s="73" t="str">
        <f>IF(_xlfn.XLOOKUP(I4989,LEGEND!B:B,LEGEND!H:H)&lt;&gt;"-",HYPERLINK(_xlfn.XLOOKUP(I4989,LEGEND!B:B,LEGEND!H:H),"link"),_xlfn.XLOOKUP(I4989,LEGEND!B:B,LEGEND!H:H))</f>
        <v>link</v>
      </c>
      <c r="U4989" s="73" t="str">
        <f>HYPERLINK(_xlfn.XLOOKUP(I4989,LEGEND!B:B,LEGEND!I:I))</f>
        <v>https://milwaukee-media-images.s3.amazonaws.com/hi/4932464601--Hero_1.jpg</v>
      </c>
      <c r="V4989" s="51" t="s">
        <v>23147</v>
      </c>
      <c r="W4989" s="63" t="s">
        <v>71</v>
      </c>
      <c r="X4989" s="64">
        <v>159</v>
      </c>
      <c r="Y4989" s="64">
        <v>92</v>
      </c>
      <c r="Z4989" s="64">
        <v>62</v>
      </c>
      <c r="AA4989" s="84">
        <v>0.61</v>
      </c>
      <c r="AB4989" s="85">
        <v>1</v>
      </c>
      <c r="AC4989" s="85">
        <v>1</v>
      </c>
    </row>
    <row r="4990" spans="1:29" ht="25.5">
      <c r="A4990" s="1"/>
      <c r="B4990" s="6" t="s">
        <v>9969</v>
      </c>
      <c r="C4990" s="6" t="s">
        <v>8778</v>
      </c>
      <c r="D4990" s="6" t="s">
        <v>10127</v>
      </c>
      <c r="E4990" s="49" t="s">
        <v>11051</v>
      </c>
      <c r="F4990" s="6" t="s">
        <v>11052</v>
      </c>
      <c r="G4990" s="6" t="s">
        <v>60</v>
      </c>
      <c r="H4990" s="6" t="s">
        <v>60</v>
      </c>
      <c r="I4990" s="60" t="s">
        <v>23148</v>
      </c>
      <c r="J4990" s="49" t="s">
        <v>23149</v>
      </c>
      <c r="K4990" s="6" t="s">
        <v>23150</v>
      </c>
      <c r="L4990" s="29">
        <f>IF($J$6="с учетом НДС",VLOOKUP(I4990,LEGEND!B:E,4,0)*(1-M4990),VLOOKUP(I4990,LEGEND!B:E,4,0)*(1-M4990)/1.2)</f>
        <v>2840</v>
      </c>
      <c r="M4990" s="57">
        <f>IF(AND(B4990&lt;&gt;"1_Электроинструмент",B4990&lt;&gt;"2_Садовая техника"),$J$5,IF($J$4&lt;=20%,$J$4,IFERROR(VLOOKUP(S4990,LEGEND!$L$2:$M$5,2,FALSE),$J$4)))</f>
        <v>0</v>
      </c>
      <c r="N4990" s="48" t="s">
        <v>60</v>
      </c>
      <c r="O4990" s="6" t="s">
        <v>60</v>
      </c>
      <c r="P4990" s="49" t="s">
        <v>66</v>
      </c>
      <c r="Q4990" s="49" t="s">
        <v>67</v>
      </c>
      <c r="R4990" s="6" t="s">
        <v>60</v>
      </c>
      <c r="S4990" s="49" t="s">
        <v>60</v>
      </c>
      <c r="T4990" s="73" t="str">
        <f>IF(_xlfn.XLOOKUP(I4990,LEGEND!B:B,LEGEND!H:H)&lt;&gt;"-",HYPERLINK(_xlfn.XLOOKUP(I4990,LEGEND!B:B,LEGEND!H:H),"link"),_xlfn.XLOOKUP(I4990,LEGEND!B:B,LEGEND!H:H))</f>
        <v>link</v>
      </c>
      <c r="U4990" s="73" t="str">
        <f>HYPERLINK(_xlfn.XLOOKUP(I4990,LEGEND!B:B,LEGEND!I:I))</f>
        <v>https://milwaukee-media-images.s3.amazonaws.com/hi/4932471816--Hero_1.jpg</v>
      </c>
      <c r="V4990" s="51" t="s">
        <v>23151</v>
      </c>
      <c r="W4990" s="63" t="s">
        <v>71</v>
      </c>
      <c r="X4990" s="64">
        <v>105</v>
      </c>
      <c r="Y4990" s="64">
        <v>67</v>
      </c>
      <c r="Z4990" s="64">
        <v>167</v>
      </c>
      <c r="AA4990" s="84">
        <v>0.59</v>
      </c>
      <c r="AB4990" s="85">
        <v>1</v>
      </c>
      <c r="AC4990" s="85">
        <v>1</v>
      </c>
    </row>
    <row r="4991" spans="1:29" ht="25.5">
      <c r="A4991" s="1"/>
      <c r="B4991" s="6" t="s">
        <v>9969</v>
      </c>
      <c r="C4991" s="6" t="s">
        <v>8778</v>
      </c>
      <c r="D4991" s="6" t="s">
        <v>10127</v>
      </c>
      <c r="E4991" s="49" t="s">
        <v>11051</v>
      </c>
      <c r="F4991" s="6" t="s">
        <v>11052</v>
      </c>
      <c r="G4991" s="6" t="s">
        <v>60</v>
      </c>
      <c r="H4991" s="6" t="s">
        <v>60</v>
      </c>
      <c r="I4991" s="60" t="s">
        <v>23152</v>
      </c>
      <c r="J4991" s="49" t="s">
        <v>23153</v>
      </c>
      <c r="K4991" s="6" t="s">
        <v>23154</v>
      </c>
      <c r="L4991" s="29">
        <f>IF($J$6="с учетом НДС",VLOOKUP(I4991,LEGEND!B:E,4,0)*(1-M4991),VLOOKUP(I4991,LEGEND!B:E,4,0)*(1-M4991)/1.2)</f>
        <v>3120</v>
      </c>
      <c r="M4991" s="57">
        <f>IF(AND(B4991&lt;&gt;"1_Электроинструмент",B4991&lt;&gt;"2_Садовая техника"),$J$5,IF($J$4&lt;=20%,$J$4,IFERROR(VLOOKUP(S4991,LEGEND!$L$2:$M$5,2,FALSE),$J$4)))</f>
        <v>0</v>
      </c>
      <c r="N4991" s="48" t="s">
        <v>60</v>
      </c>
      <c r="O4991" s="6" t="s">
        <v>60</v>
      </c>
      <c r="P4991" s="49" t="s">
        <v>66</v>
      </c>
      <c r="Q4991" s="49" t="s">
        <v>67</v>
      </c>
      <c r="R4991" s="6" t="s">
        <v>60</v>
      </c>
      <c r="S4991" s="49" t="s">
        <v>60</v>
      </c>
      <c r="T4991" s="73" t="str">
        <f>IF(_xlfn.XLOOKUP(I4991,LEGEND!B:B,LEGEND!H:H)&lt;&gt;"-",HYPERLINK(_xlfn.XLOOKUP(I4991,LEGEND!B:B,LEGEND!H:H),"link"),_xlfn.XLOOKUP(I4991,LEGEND!B:B,LEGEND!H:H))</f>
        <v>link</v>
      </c>
      <c r="U4991" s="73" t="str">
        <f>HYPERLINK(_xlfn.XLOOKUP(I4991,LEGEND!B:B,LEGEND!I:I))</f>
        <v>https://milwaukee-media-images.s3.amazonaws.com/hi/4932471627--Hero_1.jpg</v>
      </c>
      <c r="V4991" s="51" t="s">
        <v>23155</v>
      </c>
      <c r="W4991" s="63" t="s">
        <v>71</v>
      </c>
      <c r="X4991" s="64">
        <v>110</v>
      </c>
      <c r="Y4991" s="64">
        <v>67</v>
      </c>
      <c r="Z4991" s="64">
        <v>180</v>
      </c>
      <c r="AA4991" s="84">
        <v>0.6</v>
      </c>
      <c r="AB4991" s="85">
        <v>1</v>
      </c>
      <c r="AC4991" s="85">
        <v>1</v>
      </c>
    </row>
    <row r="4992" spans="1:29" ht="25.5">
      <c r="A4992" s="1"/>
      <c r="B4992" s="6" t="s">
        <v>9969</v>
      </c>
      <c r="C4992" s="6" t="s">
        <v>8778</v>
      </c>
      <c r="D4992" s="6" t="s">
        <v>10127</v>
      </c>
      <c r="E4992" s="49" t="s">
        <v>23156</v>
      </c>
      <c r="F4992" s="6" t="s">
        <v>11052</v>
      </c>
      <c r="G4992" s="6" t="s">
        <v>60</v>
      </c>
      <c r="H4992" s="6" t="s">
        <v>60</v>
      </c>
      <c r="I4992" s="60" t="s">
        <v>23157</v>
      </c>
      <c r="J4992" s="49" t="s">
        <v>23158</v>
      </c>
      <c r="K4992" s="6" t="s">
        <v>23159</v>
      </c>
      <c r="L4992" s="29">
        <f>IF($J$6="с учетом НДС",VLOOKUP(I4992,LEGEND!B:E,4,0)*(1-M4992),VLOOKUP(I4992,LEGEND!B:E,4,0)*(1-M4992)/1.2)</f>
        <v>2950</v>
      </c>
      <c r="M4992" s="57">
        <f>IF(AND(B4992&lt;&gt;"1_Электроинструмент",B4992&lt;&gt;"2_Садовая техника"),$J$5,IF($J$4&lt;=20%,$J$4,IFERROR(VLOOKUP(S4992,LEGEND!$L$2:$M$5,2,FALSE),$J$4)))</f>
        <v>0</v>
      </c>
      <c r="N4992" s="48" t="s">
        <v>60</v>
      </c>
      <c r="O4992" s="6" t="s">
        <v>60</v>
      </c>
      <c r="P4992" s="49" t="s">
        <v>66</v>
      </c>
      <c r="Q4992" s="49" t="s">
        <v>67</v>
      </c>
      <c r="R4992" s="6" t="s">
        <v>60</v>
      </c>
      <c r="S4992" s="49" t="s">
        <v>60</v>
      </c>
      <c r="T4992" s="73" t="str">
        <f>IF(_xlfn.XLOOKUP(I4992,LEGEND!B:B,LEGEND!H:H)&lt;&gt;"-",HYPERLINK(_xlfn.XLOOKUP(I4992,LEGEND!B:B,LEGEND!H:H),"link"),_xlfn.XLOOKUP(I4992,LEGEND!B:B,LEGEND!H:H))</f>
        <v>link</v>
      </c>
      <c r="U4992" s="73" t="str">
        <f>HYPERLINK(_xlfn.XLOOKUP(I4992,LEGEND!B:B,LEGEND!I:I))</f>
        <v>https://milwaukee-media-images.s3.amazonaws.com/hi/48225330--Hero_1.jpg</v>
      </c>
      <c r="V4992" s="51" t="s">
        <v>23160</v>
      </c>
      <c r="W4992" s="63" t="s">
        <v>71</v>
      </c>
      <c r="X4992" s="64">
        <v>274</v>
      </c>
      <c r="Y4992" s="64">
        <v>174</v>
      </c>
      <c r="Z4992" s="64">
        <v>34</v>
      </c>
      <c r="AA4992" s="84">
        <v>0.71</v>
      </c>
      <c r="AB4992" s="85">
        <v>1</v>
      </c>
      <c r="AC4992" s="85">
        <v>1</v>
      </c>
    </row>
    <row r="4993" spans="1:29" ht="25.5">
      <c r="A4993" s="1"/>
      <c r="B4993" s="6" t="s">
        <v>9969</v>
      </c>
      <c r="C4993" s="6" t="s">
        <v>8778</v>
      </c>
      <c r="D4993" s="6" t="s">
        <v>10127</v>
      </c>
      <c r="E4993" s="49" t="s">
        <v>23156</v>
      </c>
      <c r="F4993" s="6" t="s">
        <v>11052</v>
      </c>
      <c r="G4993" s="6" t="s">
        <v>60</v>
      </c>
      <c r="H4993" s="6" t="s">
        <v>60</v>
      </c>
      <c r="I4993" s="60" t="s">
        <v>23161</v>
      </c>
      <c r="J4993" s="49" t="s">
        <v>23162</v>
      </c>
      <c r="K4993" s="6" t="s">
        <v>23163</v>
      </c>
      <c r="L4993" s="29">
        <f>IF($J$6="с учетом НДС",VLOOKUP(I4993,LEGEND!B:E,4,0)*(1-M4993),VLOOKUP(I4993,LEGEND!B:E,4,0)*(1-M4993)/1.2)</f>
        <v>3040</v>
      </c>
      <c r="M4993" s="57">
        <f>IF(AND(B4993&lt;&gt;"1_Электроинструмент",B4993&lt;&gt;"2_Садовая техника"),$J$5,IF($J$4&lt;=20%,$J$4,IFERROR(VLOOKUP(S4993,LEGEND!$L$2:$M$5,2,FALSE),$J$4)))</f>
        <v>0</v>
      </c>
      <c r="N4993" s="48" t="s">
        <v>60</v>
      </c>
      <c r="O4993" s="6" t="s">
        <v>60</v>
      </c>
      <c r="P4993" s="49" t="s">
        <v>66</v>
      </c>
      <c r="Q4993" s="49" t="s">
        <v>67</v>
      </c>
      <c r="R4993" s="6" t="s">
        <v>60</v>
      </c>
      <c r="S4993" s="49" t="s">
        <v>60</v>
      </c>
      <c r="T4993" s="73" t="str">
        <f>IF(_xlfn.XLOOKUP(I4993,LEGEND!B:B,LEGEND!H:H)&lt;&gt;"-",HYPERLINK(_xlfn.XLOOKUP(I4993,LEGEND!B:B,LEGEND!H:H),"link"),_xlfn.XLOOKUP(I4993,LEGEND!B:B,LEGEND!H:H))</f>
        <v>link</v>
      </c>
      <c r="U4993" s="73" t="str">
        <f>HYPERLINK(_xlfn.XLOOKUP(I4993,LEGEND!B:B,LEGEND!I:I))</f>
        <v>https://milwaukee-media-images.s3.amazonaws.com/hi/48225103--Hero_1.jpg</v>
      </c>
      <c r="V4993" s="51" t="s">
        <v>23164</v>
      </c>
      <c r="W4993" s="63" t="s">
        <v>71</v>
      </c>
      <c r="X4993" s="64">
        <v>184</v>
      </c>
      <c r="Y4993" s="64">
        <v>159</v>
      </c>
      <c r="Z4993" s="64">
        <v>42</v>
      </c>
      <c r="AA4993" s="84">
        <v>0.54</v>
      </c>
      <c r="AB4993" s="85">
        <v>1</v>
      </c>
      <c r="AC4993" s="85">
        <v>1</v>
      </c>
    </row>
    <row r="4994" spans="1:29" ht="25.5">
      <c r="A4994" s="1"/>
      <c r="B4994" s="6" t="s">
        <v>9969</v>
      </c>
      <c r="C4994" s="6" t="s">
        <v>8778</v>
      </c>
      <c r="D4994" s="6" t="s">
        <v>10127</v>
      </c>
      <c r="E4994" s="49" t="s">
        <v>23156</v>
      </c>
      <c r="F4994" s="6" t="s">
        <v>11052</v>
      </c>
      <c r="G4994" s="6" t="s">
        <v>60</v>
      </c>
      <c r="H4994" s="6" t="s">
        <v>60</v>
      </c>
      <c r="I4994" s="60" t="s">
        <v>23165</v>
      </c>
      <c r="J4994" s="49" t="s">
        <v>23166</v>
      </c>
      <c r="K4994" s="6" t="s">
        <v>23167</v>
      </c>
      <c r="L4994" s="29">
        <f>IF($J$6="с учетом НДС",VLOOKUP(I4994,LEGEND!B:E,4,0)*(1-M4994),VLOOKUP(I4994,LEGEND!B:E,4,0)*(1-M4994)/1.2)</f>
        <v>3720</v>
      </c>
      <c r="M4994" s="57">
        <f>IF(AND(B4994&lt;&gt;"1_Электроинструмент",B4994&lt;&gt;"2_Садовая техника"),$J$5,IF($J$4&lt;=20%,$J$4,IFERROR(VLOOKUP(S4994,LEGEND!$L$2:$M$5,2,FALSE),$J$4)))</f>
        <v>0</v>
      </c>
      <c r="N4994" s="48" t="s">
        <v>60</v>
      </c>
      <c r="O4994" s="6" t="s">
        <v>60</v>
      </c>
      <c r="P4994" s="49" t="s">
        <v>66</v>
      </c>
      <c r="Q4994" s="49" t="s">
        <v>67</v>
      </c>
      <c r="R4994" s="6" t="s">
        <v>60</v>
      </c>
      <c r="S4994" s="49" t="s">
        <v>60</v>
      </c>
      <c r="T4994" s="73" t="str">
        <f>IF(_xlfn.XLOOKUP(I4994,LEGEND!B:B,LEGEND!H:H)&lt;&gt;"-",HYPERLINK(_xlfn.XLOOKUP(I4994,LEGEND!B:B,LEGEND!H:H),"link"),_xlfn.XLOOKUP(I4994,LEGEND!B:B,LEGEND!H:H))</f>
        <v>link</v>
      </c>
      <c r="U4994" s="73" t="str">
        <f>HYPERLINK(_xlfn.XLOOKUP(I4994,LEGEND!B:B,LEGEND!I:I))</f>
        <v>https://milwaukee-media-images.s3.amazonaws.com/hi/48225360--Hero_1.jpg</v>
      </c>
      <c r="V4994" s="51" t="s">
        <v>23168</v>
      </c>
      <c r="W4994" s="63" t="s">
        <v>71</v>
      </c>
      <c r="X4994" s="64">
        <v>359</v>
      </c>
      <c r="Y4994" s="64">
        <v>249</v>
      </c>
      <c r="Z4994" s="64">
        <v>49</v>
      </c>
      <c r="AA4994" s="84">
        <v>1.2</v>
      </c>
      <c r="AB4994" s="85">
        <v>1</v>
      </c>
      <c r="AC4994" s="85">
        <v>1</v>
      </c>
    </row>
    <row r="4995" spans="1:29" ht="25.5">
      <c r="A4995" s="1"/>
      <c r="B4995" s="6" t="s">
        <v>9969</v>
      </c>
      <c r="C4995" s="6" t="s">
        <v>8778</v>
      </c>
      <c r="D4995" s="6" t="s">
        <v>10127</v>
      </c>
      <c r="E4995" s="49" t="s">
        <v>23156</v>
      </c>
      <c r="F4995" s="6" t="s">
        <v>11052</v>
      </c>
      <c r="G4995" s="6" t="s">
        <v>60</v>
      </c>
      <c r="H4995" s="6" t="s">
        <v>60</v>
      </c>
      <c r="I4995" s="60" t="s">
        <v>23169</v>
      </c>
      <c r="J4995" s="49" t="s">
        <v>23170</v>
      </c>
      <c r="K4995" s="6" t="s">
        <v>23171</v>
      </c>
      <c r="L4995" s="29">
        <f>IF($J$6="с учетом НДС",VLOOKUP(I4995,LEGEND!B:E,4,0)*(1-M4995),VLOOKUP(I4995,LEGEND!B:E,4,0)*(1-M4995)/1.2)</f>
        <v>4370</v>
      </c>
      <c r="M4995" s="57">
        <f>IF(AND(B4995&lt;&gt;"1_Электроинструмент",B4995&lt;&gt;"2_Садовая техника"),$J$5,IF($J$4&lt;=20%,$J$4,IFERROR(VLOOKUP(S4995,LEGEND!$L$2:$M$5,2,FALSE),$J$4)))</f>
        <v>0</v>
      </c>
      <c r="N4995" s="48" t="s">
        <v>60</v>
      </c>
      <c r="O4995" s="6" t="s">
        <v>60</v>
      </c>
      <c r="P4995" s="49" t="s">
        <v>66</v>
      </c>
      <c r="Q4995" s="49" t="s">
        <v>67</v>
      </c>
      <c r="R4995" s="6" t="s">
        <v>60</v>
      </c>
      <c r="S4995" s="49" t="s">
        <v>60</v>
      </c>
      <c r="T4995" s="73" t="str">
        <f>IF(_xlfn.XLOOKUP(I4995,LEGEND!B:B,LEGEND!H:H)&lt;&gt;"-",HYPERLINK(_xlfn.XLOOKUP(I4995,LEGEND!B:B,LEGEND!H:H),"link"),_xlfn.XLOOKUP(I4995,LEGEND!B:B,LEGEND!H:H))</f>
        <v>link</v>
      </c>
      <c r="U4995" s="73" t="str">
        <f>HYPERLINK(_xlfn.XLOOKUP(I4995,LEGEND!B:B,LEGEND!I:I))</f>
        <v>https://milwaukee-media-images.s3.amazonaws.com/hi/48225203--Hero_1.jpg</v>
      </c>
      <c r="V4995" s="51" t="s">
        <v>23172</v>
      </c>
      <c r="W4995" s="63" t="s">
        <v>71</v>
      </c>
      <c r="X4995" s="64">
        <v>264</v>
      </c>
      <c r="Y4995" s="64">
        <v>200</v>
      </c>
      <c r="Z4995" s="64">
        <v>59</v>
      </c>
      <c r="AA4995" s="84">
        <v>1.1499999999999999</v>
      </c>
      <c r="AB4995" s="85">
        <v>1</v>
      </c>
      <c r="AC4995" s="85">
        <v>1</v>
      </c>
    </row>
    <row r="4996" spans="1:29" ht="25.5">
      <c r="A4996" s="1"/>
      <c r="B4996" s="6" t="s">
        <v>9969</v>
      </c>
      <c r="C4996" s="6" t="s">
        <v>8778</v>
      </c>
      <c r="D4996" s="6" t="s">
        <v>10127</v>
      </c>
      <c r="E4996" s="49" t="s">
        <v>23156</v>
      </c>
      <c r="F4996" s="6" t="s">
        <v>11052</v>
      </c>
      <c r="G4996" s="6" t="s">
        <v>60</v>
      </c>
      <c r="H4996" s="6" t="s">
        <v>60</v>
      </c>
      <c r="I4996" s="60" t="s">
        <v>23173</v>
      </c>
      <c r="J4996" s="49" t="s">
        <v>23174</v>
      </c>
      <c r="K4996" s="6" t="s">
        <v>23175</v>
      </c>
      <c r="L4996" s="29">
        <f>IF($J$6="с учетом НДС",VLOOKUP(I4996,LEGEND!B:E,4,0)*(1-M4996),VLOOKUP(I4996,LEGEND!B:E,4,0)*(1-M4996)/1.2)</f>
        <v>9400</v>
      </c>
      <c r="M4996" s="57">
        <f>IF(AND(B4996&lt;&gt;"1_Электроинструмент",B4996&lt;&gt;"2_Садовая техника"),$J$5,IF($J$4&lt;=20%,$J$4,IFERROR(VLOOKUP(S4996,LEGEND!$L$2:$M$5,2,FALSE),$J$4)))</f>
        <v>0</v>
      </c>
      <c r="N4996" s="48" t="s">
        <v>60</v>
      </c>
      <c r="O4996" s="6" t="s">
        <v>60</v>
      </c>
      <c r="P4996" s="49" t="s">
        <v>66</v>
      </c>
      <c r="Q4996" s="49" t="s">
        <v>67</v>
      </c>
      <c r="R4996" s="6" t="s">
        <v>60</v>
      </c>
      <c r="S4996" s="49" t="s">
        <v>60</v>
      </c>
      <c r="T4996" s="73" t="str">
        <f>IF(_xlfn.XLOOKUP(I4996,LEGEND!B:B,LEGEND!H:H)&lt;&gt;"-",HYPERLINK(_xlfn.XLOOKUP(I4996,LEGEND!B:B,LEGEND!H:H),"link"),_xlfn.XLOOKUP(I4996,LEGEND!B:B,LEGEND!H:H))</f>
        <v>link</v>
      </c>
      <c r="U4996" s="73" t="str">
        <f>HYPERLINK(_xlfn.XLOOKUP(I4996,LEGEND!B:B,LEGEND!I:I))</f>
        <v>https://milwaukee-media-images.s3.amazonaws.com/hi/48225211--Hero_1.jpg</v>
      </c>
      <c r="V4996" s="51" t="s">
        <v>23176</v>
      </c>
      <c r="W4996" s="63" t="s">
        <v>71</v>
      </c>
      <c r="X4996" s="64">
        <v>60</v>
      </c>
      <c r="Y4996" s="64">
        <v>270</v>
      </c>
      <c r="Z4996" s="64">
        <v>360</v>
      </c>
      <c r="AA4996" s="84">
        <v>2.444</v>
      </c>
      <c r="AB4996" s="85">
        <v>1</v>
      </c>
      <c r="AC4996" s="85">
        <v>1</v>
      </c>
    </row>
    <row r="4997" spans="1:29" ht="25.5">
      <c r="A4997" s="1"/>
      <c r="B4997" s="6" t="s">
        <v>9969</v>
      </c>
      <c r="C4997" s="6" t="s">
        <v>8778</v>
      </c>
      <c r="D4997" s="6" t="s">
        <v>10127</v>
      </c>
      <c r="E4997" s="49" t="s">
        <v>1277</v>
      </c>
      <c r="F4997" s="6" t="s">
        <v>60</v>
      </c>
      <c r="G4997" s="6" t="s">
        <v>60</v>
      </c>
      <c r="H4997" s="6" t="s">
        <v>60</v>
      </c>
      <c r="I4997" s="60" t="s">
        <v>10132</v>
      </c>
      <c r="J4997" s="49" t="s">
        <v>10133</v>
      </c>
      <c r="K4997" s="6" t="s">
        <v>10134</v>
      </c>
      <c r="L4997" s="29">
        <f>IF($J$6="с учетом НДС",VLOOKUP(I4997,LEGEND!B:E,4,0)*(1-M4997),VLOOKUP(I4997,LEGEND!B:E,4,0)*(1-M4997)/1.2)</f>
        <v>3930</v>
      </c>
      <c r="M4997" s="57">
        <f>IF(AND(B4997&lt;&gt;"1_Электроинструмент",B4997&lt;&gt;"2_Садовая техника"),$J$5,IF($J$4&lt;=20%,$J$4,IFERROR(VLOOKUP(S4997,LEGEND!$L$2:$M$5,2,FALSE),$J$4)))</f>
        <v>0</v>
      </c>
      <c r="N4997" s="48" t="s">
        <v>60</v>
      </c>
      <c r="O4997" s="6" t="s">
        <v>42</v>
      </c>
      <c r="P4997" s="49" t="s">
        <v>66</v>
      </c>
      <c r="Q4997" s="49" t="s">
        <v>473</v>
      </c>
      <c r="R4997" s="6" t="s">
        <v>60</v>
      </c>
      <c r="S4997" s="49" t="s">
        <v>60</v>
      </c>
      <c r="T4997" s="73" t="str">
        <f>IF(_xlfn.XLOOKUP(I4997,LEGEND!B:B,LEGEND!H:H)&lt;&gt;"-",HYPERLINK(_xlfn.XLOOKUP(I4997,LEGEND!B:B,LEGEND!H:H),"link"),_xlfn.XLOOKUP(I4997,LEGEND!B:B,LEGEND!H:H))</f>
        <v>-</v>
      </c>
      <c r="U4997" s="73" t="str">
        <f>HYPERLINK(_xlfn.XLOOKUP(I4997,LEGEND!B:B,LEGEND!I:I))</f>
        <v>-</v>
      </c>
      <c r="V4997" s="51" t="s">
        <v>10135</v>
      </c>
      <c r="W4997" s="63" t="s">
        <v>71</v>
      </c>
      <c r="X4997" s="64">
        <v>452</v>
      </c>
      <c r="Y4997" s="64">
        <v>277</v>
      </c>
      <c r="Z4997" s="64">
        <v>250</v>
      </c>
      <c r="AA4997" s="84">
        <v>2.2999999999999998</v>
      </c>
      <c r="AB4997" s="85">
        <v>1</v>
      </c>
      <c r="AC4997" s="85">
        <v>1</v>
      </c>
    </row>
    <row r="4998" spans="1:29" ht="25.5">
      <c r="A4998" s="1"/>
      <c r="B4998" s="6" t="s">
        <v>9969</v>
      </c>
      <c r="C4998" s="6" t="s">
        <v>8778</v>
      </c>
      <c r="D4998" s="6" t="s">
        <v>10127</v>
      </c>
      <c r="E4998" s="49" t="s">
        <v>1277</v>
      </c>
      <c r="F4998" s="6" t="s">
        <v>60</v>
      </c>
      <c r="G4998" s="6" t="s">
        <v>60</v>
      </c>
      <c r="H4998" s="6" t="s">
        <v>60</v>
      </c>
      <c r="I4998" s="60" t="s">
        <v>10128</v>
      </c>
      <c r="J4998" s="49" t="s">
        <v>10129</v>
      </c>
      <c r="K4998" s="6" t="s">
        <v>10130</v>
      </c>
      <c r="L4998" s="29">
        <f>IF($J$6="с учетом НДС",VLOOKUP(I4998,LEGEND!B:E,4,0)*(1-M4998),VLOOKUP(I4998,LEGEND!B:E,4,0)*(1-M4998)/1.2)</f>
        <v>4010</v>
      </c>
      <c r="M4998" s="57">
        <f>IF(AND(B4998&lt;&gt;"1_Электроинструмент",B4998&lt;&gt;"2_Садовая техника"),$J$5,IF($J$4&lt;=20%,$J$4,IFERROR(VLOOKUP(S4998,LEGEND!$L$2:$M$5,2,FALSE),$J$4)))</f>
        <v>0</v>
      </c>
      <c r="N4998" s="48" t="s">
        <v>60</v>
      </c>
      <c r="O4998" s="6" t="s">
        <v>42</v>
      </c>
      <c r="P4998" s="49" t="s">
        <v>66</v>
      </c>
      <c r="Q4998" s="49" t="s">
        <v>473</v>
      </c>
      <c r="R4998" s="6" t="s">
        <v>60</v>
      </c>
      <c r="S4998" s="49" t="s">
        <v>60</v>
      </c>
      <c r="T4998" s="73" t="str">
        <f>IF(_xlfn.XLOOKUP(I4998,LEGEND!B:B,LEGEND!H:H)&lt;&gt;"-",HYPERLINK(_xlfn.XLOOKUP(I4998,LEGEND!B:B,LEGEND!H:H),"link"),_xlfn.XLOOKUP(I4998,LEGEND!B:B,LEGEND!H:H))</f>
        <v>-</v>
      </c>
      <c r="U4998" s="73" t="str">
        <f>HYPERLINK(_xlfn.XLOOKUP(I4998,LEGEND!B:B,LEGEND!I:I))</f>
        <v>-</v>
      </c>
      <c r="V4998" s="51" t="s">
        <v>10131</v>
      </c>
      <c r="W4998" s="63" t="s">
        <v>71</v>
      </c>
      <c r="X4998" s="64">
        <v>400</v>
      </c>
      <c r="Y4998" s="64">
        <v>277</v>
      </c>
      <c r="Z4998" s="64">
        <v>217</v>
      </c>
      <c r="AA4998" s="84">
        <v>2.1</v>
      </c>
      <c r="AB4998" s="85">
        <v>1</v>
      </c>
      <c r="AC4998" s="85">
        <v>1</v>
      </c>
    </row>
    <row r="4999" spans="1:29" ht="25.5">
      <c r="A4999" s="1"/>
      <c r="B4999" s="6" t="s">
        <v>9969</v>
      </c>
      <c r="C4999" s="6" t="s">
        <v>8778</v>
      </c>
      <c r="D4999" s="6" t="s">
        <v>10127</v>
      </c>
      <c r="E4999" s="49" t="s">
        <v>23177</v>
      </c>
      <c r="F4999" s="6" t="s">
        <v>11052</v>
      </c>
      <c r="G4999" s="6" t="s">
        <v>60</v>
      </c>
      <c r="H4999" s="6" t="s">
        <v>60</v>
      </c>
      <c r="I4999" s="60" t="s">
        <v>23178</v>
      </c>
      <c r="J4999" s="49" t="s">
        <v>23179</v>
      </c>
      <c r="K4999" s="6" t="s">
        <v>23180</v>
      </c>
      <c r="L4999" s="29">
        <f>IF($J$6="с учетом НДС",VLOOKUP(I4999,LEGEND!B:E,4,0)*(1-M4999),VLOOKUP(I4999,LEGEND!B:E,4,0)*(1-M4999)/1.2)</f>
        <v>520</v>
      </c>
      <c r="M4999" s="57">
        <f>IF(AND(B4999&lt;&gt;"1_Электроинструмент",B4999&lt;&gt;"2_Садовая техника"),$J$5,IF($J$4&lt;=20%,$J$4,IFERROR(VLOOKUP(S4999,LEGEND!$L$2:$M$5,2,FALSE),$J$4)))</f>
        <v>0</v>
      </c>
      <c r="N4999" s="48" t="s">
        <v>60</v>
      </c>
      <c r="O4999" s="6" t="s">
        <v>60</v>
      </c>
      <c r="P4999" s="49" t="s">
        <v>66</v>
      </c>
      <c r="Q4999" s="49" t="s">
        <v>67</v>
      </c>
      <c r="R4999" s="6" t="s">
        <v>60</v>
      </c>
      <c r="S4999" s="49" t="s">
        <v>60</v>
      </c>
      <c r="T4999" s="73" t="str">
        <f>IF(_xlfn.XLOOKUP(I4999,LEGEND!B:B,LEGEND!H:H)&lt;&gt;"-",HYPERLINK(_xlfn.XLOOKUP(I4999,LEGEND!B:B,LEGEND!H:H),"link"),_xlfn.XLOOKUP(I4999,LEGEND!B:B,LEGEND!H:H))</f>
        <v>link</v>
      </c>
      <c r="U4999" s="73" t="str">
        <f>HYPERLINK(_xlfn.XLOOKUP(I4999,LEGEND!B:B,LEGEND!I:I))</f>
        <v>https://milwaukee-media-images.s3.amazonaws.com/hi/4932459303--Hero_1.jpg</v>
      </c>
      <c r="V4999" s="51" t="s">
        <v>23181</v>
      </c>
      <c r="W4999" s="63" t="s">
        <v>1189</v>
      </c>
      <c r="X4999" s="64">
        <v>240</v>
      </c>
      <c r="Y4999" s="64">
        <v>15</v>
      </c>
      <c r="Z4999" s="64">
        <v>30</v>
      </c>
      <c r="AA4999" s="84">
        <v>0.08</v>
      </c>
      <c r="AB4999" s="85">
        <v>1</v>
      </c>
      <c r="AC4999" s="85">
        <v>1</v>
      </c>
    </row>
    <row r="5000" spans="1:29" ht="25.5">
      <c r="A5000" s="1"/>
      <c r="B5000" s="6" t="s">
        <v>9969</v>
      </c>
      <c r="C5000" s="6" t="s">
        <v>8778</v>
      </c>
      <c r="D5000" s="6" t="s">
        <v>10127</v>
      </c>
      <c r="E5000" s="49" t="s">
        <v>23177</v>
      </c>
      <c r="F5000" s="6" t="s">
        <v>11052</v>
      </c>
      <c r="G5000" s="6" t="s">
        <v>60</v>
      </c>
      <c r="H5000" s="6" t="s">
        <v>60</v>
      </c>
      <c r="I5000" s="60" t="s">
        <v>23182</v>
      </c>
      <c r="J5000" s="49" t="s">
        <v>23183</v>
      </c>
      <c r="K5000" s="6" t="s">
        <v>23184</v>
      </c>
      <c r="L5000" s="29">
        <f>IF($J$6="с учетом НДС",VLOOKUP(I5000,LEGEND!B:E,4,0)*(1-M5000),VLOOKUP(I5000,LEGEND!B:E,4,0)*(1-M5000)/1.2)</f>
        <v>550</v>
      </c>
      <c r="M5000" s="57">
        <f>IF(AND(B5000&lt;&gt;"1_Электроинструмент",B5000&lt;&gt;"2_Садовая техника"),$J$5,IF($J$4&lt;=20%,$J$4,IFERROR(VLOOKUP(S5000,LEGEND!$L$2:$M$5,2,FALSE),$J$4)))</f>
        <v>0</v>
      </c>
      <c r="N5000" s="48" t="s">
        <v>60</v>
      </c>
      <c r="O5000" s="6" t="s">
        <v>60</v>
      </c>
      <c r="P5000" s="49" t="s">
        <v>66</v>
      </c>
      <c r="Q5000" s="49" t="s">
        <v>67</v>
      </c>
      <c r="R5000" s="6" t="s">
        <v>60</v>
      </c>
      <c r="S5000" s="49" t="s">
        <v>60</v>
      </c>
      <c r="T5000" s="73" t="str">
        <f>IF(_xlfn.XLOOKUP(I5000,LEGEND!B:B,LEGEND!H:H)&lt;&gt;"-",HYPERLINK(_xlfn.XLOOKUP(I5000,LEGEND!B:B,LEGEND!H:H),"link"),_xlfn.XLOOKUP(I5000,LEGEND!B:B,LEGEND!H:H))</f>
        <v>link</v>
      </c>
      <c r="U5000" s="73" t="str">
        <f>HYPERLINK(_xlfn.XLOOKUP(I5000,LEGEND!B:B,LEGEND!I:I))</f>
        <v>https://milwaukee-media-images.s3.amazonaws.com/hi/4932459302--Hero_1.jpg</v>
      </c>
      <c r="V5000" s="51" t="s">
        <v>23185</v>
      </c>
      <c r="W5000" s="63" t="s">
        <v>1189</v>
      </c>
      <c r="X5000" s="64">
        <v>235</v>
      </c>
      <c r="Y5000" s="64">
        <v>36</v>
      </c>
      <c r="Z5000" s="64">
        <v>17</v>
      </c>
      <c r="AA5000" s="84">
        <v>0.10199999999999999</v>
      </c>
      <c r="AB5000" s="85">
        <v>1</v>
      </c>
      <c r="AC5000" s="85">
        <v>1</v>
      </c>
    </row>
    <row r="5001" spans="1:29" ht="25.5">
      <c r="A5001" s="1"/>
      <c r="B5001" s="6" t="s">
        <v>9969</v>
      </c>
      <c r="C5001" s="6" t="s">
        <v>8778</v>
      </c>
      <c r="D5001" s="6" t="s">
        <v>10127</v>
      </c>
      <c r="E5001" s="49" t="s">
        <v>23177</v>
      </c>
      <c r="F5001" s="6" t="s">
        <v>11052</v>
      </c>
      <c r="G5001" s="6" t="s">
        <v>60</v>
      </c>
      <c r="H5001" s="6" t="s">
        <v>60</v>
      </c>
      <c r="I5001" s="60" t="s">
        <v>23186</v>
      </c>
      <c r="J5001" s="49" t="s">
        <v>23187</v>
      </c>
      <c r="K5001" s="6" t="s">
        <v>23188</v>
      </c>
      <c r="L5001" s="29">
        <f>IF($J$6="с учетом НДС",VLOOKUP(I5001,LEGEND!B:E,4,0)*(1-M5001),VLOOKUP(I5001,LEGEND!B:E,4,0)*(1-M5001)/1.2)</f>
        <v>1740</v>
      </c>
      <c r="M5001" s="57">
        <f>IF(AND(B5001&lt;&gt;"1_Электроинструмент",B5001&lt;&gt;"2_Садовая техника"),$J$5,IF($J$4&lt;=20%,$J$4,IFERROR(VLOOKUP(S5001,LEGEND!$L$2:$M$5,2,FALSE),$J$4)))</f>
        <v>0</v>
      </c>
      <c r="N5001" s="48" t="s">
        <v>60</v>
      </c>
      <c r="O5001" s="6" t="s">
        <v>60</v>
      </c>
      <c r="P5001" s="49" t="s">
        <v>66</v>
      </c>
      <c r="Q5001" s="49" t="s">
        <v>67</v>
      </c>
      <c r="R5001" s="6" t="s">
        <v>60</v>
      </c>
      <c r="S5001" s="49" t="s">
        <v>60</v>
      </c>
      <c r="T5001" s="73" t="str">
        <f>IF(_xlfn.XLOOKUP(I5001,LEGEND!B:B,LEGEND!H:H)&lt;&gt;"-",HYPERLINK(_xlfn.XLOOKUP(I5001,LEGEND!B:B,LEGEND!H:H),"link"),_xlfn.XLOOKUP(I5001,LEGEND!B:B,LEGEND!H:H))</f>
        <v>link</v>
      </c>
      <c r="U5001" s="73" t="str">
        <f>HYPERLINK(_xlfn.XLOOKUP(I5001,LEGEND!B:B,LEGEND!I:I))</f>
        <v>https://milwaukee-media-images.s3.amazonaws.com/hi/4932459301--Hero_1.jpg</v>
      </c>
      <c r="V5001" s="51" t="s">
        <v>23189</v>
      </c>
      <c r="W5001" s="63" t="s">
        <v>19924</v>
      </c>
      <c r="X5001" s="64">
        <v>235</v>
      </c>
      <c r="Y5001" s="64">
        <v>35</v>
      </c>
      <c r="Z5001" s="64">
        <v>15</v>
      </c>
      <c r="AA5001" s="84">
        <v>0.128</v>
      </c>
      <c r="AB5001" s="85">
        <v>1</v>
      </c>
      <c r="AC5001" s="85">
        <v>1</v>
      </c>
    </row>
    <row r="5002" spans="1:29" ht="15">
      <c r="A5002" s="1"/>
      <c r="B5002" s="6" t="s">
        <v>9969</v>
      </c>
      <c r="C5002" s="6" t="s">
        <v>8778</v>
      </c>
      <c r="D5002" s="49"/>
      <c r="E5002" s="49" t="s">
        <v>10091</v>
      </c>
      <c r="F5002" s="6" t="s">
        <v>60</v>
      </c>
      <c r="G5002" s="6" t="s">
        <v>60</v>
      </c>
      <c r="H5002" s="6" t="s">
        <v>60</v>
      </c>
      <c r="I5002" s="60" t="s">
        <v>10642</v>
      </c>
      <c r="J5002" s="49" t="s">
        <v>10643</v>
      </c>
      <c r="K5002" s="6" t="s">
        <v>10644</v>
      </c>
      <c r="L5002" s="29">
        <f>IF($J$6="с учетом НДС",VLOOKUP(I5002,LEGEND!B:E,4,0)*(1-M5002),VLOOKUP(I5002,LEGEND!B:E,4,0)*(1-M5002)/1.2)</f>
        <v>3500</v>
      </c>
      <c r="M5002" s="57">
        <f>IF(AND(B5002&lt;&gt;"1_Электроинструмент",B5002&lt;&gt;"2_Садовая техника"),$J$5,IF($J$4&lt;=20%,$J$4,IFERROR(VLOOKUP(S5002,LEGEND!$L$2:$M$5,2,FALSE),$J$4)))</f>
        <v>0</v>
      </c>
      <c r="N5002" s="48" t="s">
        <v>60</v>
      </c>
      <c r="O5002" s="6" t="s">
        <v>42</v>
      </c>
      <c r="P5002" s="49" t="s">
        <v>66</v>
      </c>
      <c r="Q5002" s="49" t="s">
        <v>473</v>
      </c>
      <c r="R5002" s="6" t="s">
        <v>60</v>
      </c>
      <c r="S5002" s="49" t="s">
        <v>60</v>
      </c>
      <c r="T5002" s="73" t="str">
        <f>IF(_xlfn.XLOOKUP(I5002,LEGEND!B:B,LEGEND!H:H)&lt;&gt;"-",HYPERLINK(_xlfn.XLOOKUP(I5002,LEGEND!B:B,LEGEND!H:H),"link"),_xlfn.XLOOKUP(I5002,LEGEND!B:B,LEGEND!H:H))</f>
        <v>-</v>
      </c>
      <c r="U5002" s="73" t="str">
        <f>HYPERLINK(_xlfn.XLOOKUP(I5002,LEGEND!B:B,LEGEND!I:I))</f>
        <v>-</v>
      </c>
      <c r="V5002" s="51" t="s">
        <v>10645</v>
      </c>
      <c r="W5002" s="63" t="s">
        <v>2678</v>
      </c>
      <c r="X5002" s="64">
        <v>441</v>
      </c>
      <c r="Y5002" s="64">
        <v>68</v>
      </c>
      <c r="Z5002" s="64">
        <v>33</v>
      </c>
      <c r="AA5002" s="84">
        <v>0.65</v>
      </c>
      <c r="AB5002" s="85">
        <v>1</v>
      </c>
      <c r="AC5002" s="85">
        <v>1</v>
      </c>
    </row>
    <row r="5003" spans="1:29" ht="25.5">
      <c r="A5003" s="1"/>
      <c r="B5003" s="6" t="s">
        <v>10021</v>
      </c>
      <c r="C5003" s="6" t="s">
        <v>8778</v>
      </c>
      <c r="D5003" s="6" t="s">
        <v>10022</v>
      </c>
      <c r="E5003" s="49" t="s">
        <v>1277</v>
      </c>
      <c r="F5003" s="6" t="s">
        <v>60</v>
      </c>
      <c r="G5003" s="6" t="s">
        <v>60</v>
      </c>
      <c r="H5003" s="6" t="s">
        <v>60</v>
      </c>
      <c r="I5003" s="60" t="s">
        <v>23190</v>
      </c>
      <c r="J5003" s="49" t="s">
        <v>23191</v>
      </c>
      <c r="K5003" s="6" t="s">
        <v>23192</v>
      </c>
      <c r="L5003" s="29">
        <f>IF($J$6="с учетом НДС",VLOOKUP(I5003,LEGEND!B:E,4,0)*(1-M5003),VLOOKUP(I5003,LEGEND!B:E,4,0)*(1-M5003)/1.2)</f>
        <v>3630</v>
      </c>
      <c r="M5003" s="57">
        <f>IF(AND(B5003&lt;&gt;"1_Электроинструмент",B5003&lt;&gt;"2_Садовая техника"),$J$5,IF($J$4&lt;=20%,$J$4,IFERROR(VLOOKUP(S5003,LEGEND!$L$2:$M$5,2,FALSE),$J$4)))</f>
        <v>0</v>
      </c>
      <c r="N5003" s="48" t="s">
        <v>60</v>
      </c>
      <c r="O5003" s="6" t="s">
        <v>60</v>
      </c>
      <c r="P5003" s="49" t="s">
        <v>66</v>
      </c>
      <c r="Q5003" s="49" t="s">
        <v>67</v>
      </c>
      <c r="R5003" s="6" t="s">
        <v>60</v>
      </c>
      <c r="S5003" s="49" t="s">
        <v>60</v>
      </c>
      <c r="T5003" s="73" t="str">
        <f>IF(_xlfn.XLOOKUP(I5003,LEGEND!B:B,LEGEND!H:H)&lt;&gt;"-",HYPERLINK(_xlfn.XLOOKUP(I5003,LEGEND!B:B,LEGEND!H:H),"link"),_xlfn.XLOOKUP(I5003,LEGEND!B:B,LEGEND!H:H))</f>
        <v>link</v>
      </c>
      <c r="U5003" s="73" t="str">
        <f>HYPERLINK(_xlfn.XLOOKUP(I5003,LEGEND!B:B,LEGEND!I:I))</f>
        <v>https://milwaukee-media-images.s3.amazonaws.com/hi/4932478996--Hero_1.jpg</v>
      </c>
      <c r="V5003" s="51" t="s">
        <v>23193</v>
      </c>
      <c r="W5003" s="63" t="s">
        <v>10028</v>
      </c>
      <c r="X5003" s="64">
        <v>518</v>
      </c>
      <c r="Y5003" s="64">
        <v>102</v>
      </c>
      <c r="Z5003" s="64">
        <v>30</v>
      </c>
      <c r="AA5003" s="84">
        <v>1.748</v>
      </c>
      <c r="AB5003" s="85">
        <v>1</v>
      </c>
      <c r="AC5003" s="85">
        <v>1</v>
      </c>
    </row>
    <row r="5004" spans="1:29" ht="25.5">
      <c r="A5004" s="1"/>
      <c r="B5004" s="6" t="s">
        <v>10021</v>
      </c>
      <c r="C5004" s="6" t="s">
        <v>8778</v>
      </c>
      <c r="D5004" s="6" t="s">
        <v>10022</v>
      </c>
      <c r="E5004" s="49" t="s">
        <v>1277</v>
      </c>
      <c r="F5004" s="6" t="s">
        <v>60</v>
      </c>
      <c r="G5004" s="6" t="s">
        <v>60</v>
      </c>
      <c r="H5004" s="6" t="s">
        <v>60</v>
      </c>
      <c r="I5004" s="60" t="s">
        <v>23194</v>
      </c>
      <c r="J5004" s="49" t="s">
        <v>23195</v>
      </c>
      <c r="K5004" s="6" t="s">
        <v>23196</v>
      </c>
      <c r="L5004" s="29">
        <f>IF($J$6="с учетом НДС",VLOOKUP(I5004,LEGEND!B:E,4,0)*(1-M5004),VLOOKUP(I5004,LEGEND!B:E,4,0)*(1-M5004)/1.2)</f>
        <v>6600</v>
      </c>
      <c r="M5004" s="57">
        <f>IF(AND(B5004&lt;&gt;"1_Электроинструмент",B5004&lt;&gt;"2_Садовая техника"),$J$5,IF($J$4&lt;=20%,$J$4,IFERROR(VLOOKUP(S5004,LEGEND!$L$2:$M$5,2,FALSE),$J$4)))</f>
        <v>0</v>
      </c>
      <c r="N5004" s="48" t="s">
        <v>60</v>
      </c>
      <c r="O5004" s="6" t="s">
        <v>60</v>
      </c>
      <c r="P5004" s="49" t="s">
        <v>66</v>
      </c>
      <c r="Q5004" s="49" t="s">
        <v>67</v>
      </c>
      <c r="R5004" s="6" t="s">
        <v>60</v>
      </c>
      <c r="S5004" s="49" t="s">
        <v>60</v>
      </c>
      <c r="T5004" s="73" t="str">
        <f>IF(_xlfn.XLOOKUP(I5004,LEGEND!B:B,LEGEND!H:H)&lt;&gt;"-",HYPERLINK(_xlfn.XLOOKUP(I5004,LEGEND!B:B,LEGEND!H:H),"link"),_xlfn.XLOOKUP(I5004,LEGEND!B:B,LEGEND!H:H))</f>
        <v>link</v>
      </c>
      <c r="U5004" s="73" t="str">
        <f>HYPERLINK(_xlfn.XLOOKUP(I5004,LEGEND!B:B,LEGEND!I:I))</f>
        <v>https://milwaukee-media-images.s3.amazonaws.com/hi/4932472128--Hero_1.jpg</v>
      </c>
      <c r="V5004" s="51" t="s">
        <v>23197</v>
      </c>
      <c r="W5004" s="63" t="s">
        <v>10028</v>
      </c>
      <c r="X5004" s="64">
        <v>605</v>
      </c>
      <c r="Y5004" s="64">
        <v>380</v>
      </c>
      <c r="Z5004" s="64">
        <v>50</v>
      </c>
      <c r="AA5004" s="84">
        <v>2.4460000000000002</v>
      </c>
      <c r="AB5004" s="85">
        <v>1</v>
      </c>
      <c r="AC5004" s="85">
        <v>1</v>
      </c>
    </row>
    <row r="5005" spans="1:29" ht="25.5">
      <c r="A5005" s="1"/>
      <c r="B5005" s="6" t="s">
        <v>10021</v>
      </c>
      <c r="C5005" s="6" t="s">
        <v>8778</v>
      </c>
      <c r="D5005" s="6" t="s">
        <v>10022</v>
      </c>
      <c r="E5005" s="49" t="s">
        <v>1277</v>
      </c>
      <c r="F5005" s="6" t="s">
        <v>60</v>
      </c>
      <c r="G5005" s="6" t="s">
        <v>60</v>
      </c>
      <c r="H5005" s="6" t="s">
        <v>60</v>
      </c>
      <c r="I5005" s="60" t="s">
        <v>23198</v>
      </c>
      <c r="J5005" s="49" t="s">
        <v>23199</v>
      </c>
      <c r="K5005" s="6" t="s">
        <v>23200</v>
      </c>
      <c r="L5005" s="29">
        <f>IF($J$6="с учетом НДС",VLOOKUP(I5005,LEGEND!B:E,4,0)*(1-M5005),VLOOKUP(I5005,LEGEND!B:E,4,0)*(1-M5005)/1.2)</f>
        <v>8000</v>
      </c>
      <c r="M5005" s="57">
        <f>IF(AND(B5005&lt;&gt;"1_Электроинструмент",B5005&lt;&gt;"2_Садовая техника"),$J$5,IF($J$4&lt;=20%,$J$4,IFERROR(VLOOKUP(S5005,LEGEND!$L$2:$M$5,2,FALSE),$J$4)))</f>
        <v>0</v>
      </c>
      <c r="N5005" s="48" t="s">
        <v>60</v>
      </c>
      <c r="O5005" s="6" t="s">
        <v>60</v>
      </c>
      <c r="P5005" s="49" t="s">
        <v>66</v>
      </c>
      <c r="Q5005" s="49" t="s">
        <v>67</v>
      </c>
      <c r="R5005" s="6" t="s">
        <v>60</v>
      </c>
      <c r="S5005" s="49" t="s">
        <v>60</v>
      </c>
      <c r="T5005" s="73" t="str">
        <f>IF(_xlfn.XLOOKUP(I5005,LEGEND!B:B,LEGEND!H:H)&lt;&gt;"-",HYPERLINK(_xlfn.XLOOKUP(I5005,LEGEND!B:B,LEGEND!H:H),"link"),_xlfn.XLOOKUP(I5005,LEGEND!B:B,LEGEND!H:H))</f>
        <v>link</v>
      </c>
      <c r="U5005" s="73" t="str">
        <f>HYPERLINK(_xlfn.XLOOKUP(I5005,LEGEND!B:B,LEGEND!I:I))</f>
        <v>https://milwaukee-media-images.s3.amazonaws.com/hi/4932478711--Hero_1.jpg</v>
      </c>
      <c r="V5005" s="51" t="s">
        <v>23201</v>
      </c>
      <c r="W5005" s="63" t="s">
        <v>10028</v>
      </c>
      <c r="X5005" s="64">
        <v>560</v>
      </c>
      <c r="Y5005" s="64">
        <v>72</v>
      </c>
      <c r="Z5005" s="64">
        <v>419</v>
      </c>
      <c r="AA5005" s="84">
        <v>3.0939999999999999</v>
      </c>
      <c r="AB5005" s="85">
        <v>1</v>
      </c>
      <c r="AC5005" s="85">
        <v>1</v>
      </c>
    </row>
    <row r="5006" spans="1:29" ht="25.5">
      <c r="A5006" s="1"/>
      <c r="B5006" s="6" t="s">
        <v>10021</v>
      </c>
      <c r="C5006" s="6" t="s">
        <v>8778</v>
      </c>
      <c r="D5006" s="6" t="s">
        <v>10022</v>
      </c>
      <c r="E5006" s="49" t="s">
        <v>1277</v>
      </c>
      <c r="F5006" s="6" t="s">
        <v>60</v>
      </c>
      <c r="G5006" s="6" t="s">
        <v>60</v>
      </c>
      <c r="H5006" s="6" t="s">
        <v>60</v>
      </c>
      <c r="I5006" s="60" t="s">
        <v>23202</v>
      </c>
      <c r="J5006" s="49" t="s">
        <v>23203</v>
      </c>
      <c r="K5006" s="6" t="s">
        <v>23204</v>
      </c>
      <c r="L5006" s="29">
        <f>IF($J$6="с учетом НДС",VLOOKUP(I5006,LEGEND!B:E,4,0)*(1-M5006),VLOOKUP(I5006,LEGEND!B:E,4,0)*(1-M5006)/1.2)</f>
        <v>14000</v>
      </c>
      <c r="M5006" s="57">
        <f>IF(AND(B5006&lt;&gt;"1_Электроинструмент",B5006&lt;&gt;"2_Садовая техника"),$J$5,IF($J$4&lt;=20%,$J$4,IFERROR(VLOOKUP(S5006,LEGEND!$L$2:$M$5,2,FALSE),$J$4)))</f>
        <v>0</v>
      </c>
      <c r="N5006" s="48" t="s">
        <v>60</v>
      </c>
      <c r="O5006" s="6" t="s">
        <v>60</v>
      </c>
      <c r="P5006" s="49" t="s">
        <v>66</v>
      </c>
      <c r="Q5006" s="49" t="s">
        <v>67</v>
      </c>
      <c r="R5006" s="6" t="s">
        <v>60</v>
      </c>
      <c r="S5006" s="49" t="s">
        <v>60</v>
      </c>
      <c r="T5006" s="73" t="str">
        <f>IF(_xlfn.XLOOKUP(I5006,LEGEND!B:B,LEGEND!H:H)&lt;&gt;"-",HYPERLINK(_xlfn.XLOOKUP(I5006,LEGEND!B:B,LEGEND!H:H),"link"),_xlfn.XLOOKUP(I5006,LEGEND!B:B,LEGEND!H:H))</f>
        <v>link</v>
      </c>
      <c r="U5006" s="73" t="str">
        <f>HYPERLINK(_xlfn.XLOOKUP(I5006,LEGEND!B:B,LEGEND!I:I))</f>
        <v>https://milwaukee-media-images.s3.amazonaws.com/hi/4932471722--Hero_1.jpg</v>
      </c>
      <c r="V5006" s="51" t="s">
        <v>23205</v>
      </c>
      <c r="W5006" s="63" t="s">
        <v>10028</v>
      </c>
      <c r="X5006" s="64">
        <v>420</v>
      </c>
      <c r="Y5006" s="64">
        <v>254</v>
      </c>
      <c r="Z5006" s="64">
        <v>330</v>
      </c>
      <c r="AA5006" s="84">
        <v>3.0310000000000001</v>
      </c>
      <c r="AB5006" s="85">
        <v>1</v>
      </c>
      <c r="AC5006" s="85">
        <v>1</v>
      </c>
    </row>
    <row r="5007" spans="1:29" ht="25.5">
      <c r="A5007" s="1"/>
      <c r="B5007" s="6" t="s">
        <v>10021</v>
      </c>
      <c r="C5007" s="6" t="s">
        <v>8778</v>
      </c>
      <c r="D5007" s="6" t="s">
        <v>10022</v>
      </c>
      <c r="E5007" s="49" t="s">
        <v>1277</v>
      </c>
      <c r="F5007" s="6" t="s">
        <v>60</v>
      </c>
      <c r="G5007" s="6" t="s">
        <v>60</v>
      </c>
      <c r="H5007" s="6" t="s">
        <v>60</v>
      </c>
      <c r="I5007" s="60" t="s">
        <v>23206</v>
      </c>
      <c r="J5007" s="49" t="s">
        <v>23207</v>
      </c>
      <c r="K5007" s="6" t="s">
        <v>23208</v>
      </c>
      <c r="L5007" s="29">
        <f>IF($J$6="с учетом НДС",VLOOKUP(I5007,LEGEND!B:E,4,0)*(1-M5007),VLOOKUP(I5007,LEGEND!B:E,4,0)*(1-M5007)/1.2)</f>
        <v>19600</v>
      </c>
      <c r="M5007" s="57">
        <f>IF(AND(B5007&lt;&gt;"1_Электроинструмент",B5007&lt;&gt;"2_Садовая техника"),$J$5,IF($J$4&lt;=20%,$J$4,IFERROR(VLOOKUP(S5007,LEGEND!$L$2:$M$5,2,FALSE),$J$4)))</f>
        <v>0</v>
      </c>
      <c r="N5007" s="48" t="s">
        <v>60</v>
      </c>
      <c r="O5007" s="6" t="s">
        <v>60</v>
      </c>
      <c r="P5007" s="49" t="s">
        <v>66</v>
      </c>
      <c r="Q5007" s="49" t="s">
        <v>67</v>
      </c>
      <c r="R5007" s="6" t="s">
        <v>60</v>
      </c>
      <c r="S5007" s="49" t="s">
        <v>60</v>
      </c>
      <c r="T5007" s="73" t="str">
        <f>IF(_xlfn.XLOOKUP(I5007,LEGEND!B:B,LEGEND!H:H)&lt;&gt;"-",HYPERLINK(_xlfn.XLOOKUP(I5007,LEGEND!B:B,LEGEND!H:H),"link"),_xlfn.XLOOKUP(I5007,LEGEND!B:B,LEGEND!H:H))</f>
        <v>link</v>
      </c>
      <c r="U5007" s="73" t="str">
        <f>HYPERLINK(_xlfn.XLOOKUP(I5007,LEGEND!B:B,LEGEND!I:I))</f>
        <v>https://milwaukee-media-images.s3.amazonaws.com/hi/4932472127--Hero_1.jpg</v>
      </c>
      <c r="V5007" s="51" t="s">
        <v>23209</v>
      </c>
      <c r="W5007" s="63" t="s">
        <v>10028</v>
      </c>
      <c r="X5007" s="64">
        <v>557</v>
      </c>
      <c r="Y5007" s="64">
        <v>105</v>
      </c>
      <c r="Z5007" s="64">
        <v>450</v>
      </c>
      <c r="AA5007" s="84">
        <v>7.4720000000000004</v>
      </c>
      <c r="AB5007" s="85">
        <v>1</v>
      </c>
      <c r="AC5007" s="85">
        <v>1</v>
      </c>
    </row>
    <row r="5008" spans="1:29" ht="25.5">
      <c r="A5008" s="1"/>
      <c r="B5008" s="6" t="s">
        <v>10021</v>
      </c>
      <c r="C5008" s="6" t="s">
        <v>8778</v>
      </c>
      <c r="D5008" s="6" t="s">
        <v>10022</v>
      </c>
      <c r="E5008" s="49" t="s">
        <v>10023</v>
      </c>
      <c r="F5008" s="6" t="s">
        <v>60</v>
      </c>
      <c r="G5008" s="6" t="s">
        <v>60</v>
      </c>
      <c r="H5008" s="6" t="s">
        <v>60</v>
      </c>
      <c r="I5008" s="60" t="s">
        <v>23210</v>
      </c>
      <c r="J5008" s="49" t="s">
        <v>23211</v>
      </c>
      <c r="K5008" s="6" t="s">
        <v>23212</v>
      </c>
      <c r="L5008" s="29">
        <f>IF($J$6="с учетом НДС",VLOOKUP(I5008,LEGEND!B:E,4,0)*(1-M5008),VLOOKUP(I5008,LEGEND!B:E,4,0)*(1-M5008)/1.2)</f>
        <v>13800</v>
      </c>
      <c r="M5008" s="57">
        <f>IF(AND(B5008&lt;&gt;"1_Электроинструмент",B5008&lt;&gt;"2_Садовая техника"),$J$5,IF($J$4&lt;=20%,$J$4,IFERROR(VLOOKUP(S5008,LEGEND!$L$2:$M$5,2,FALSE),$J$4)))</f>
        <v>0</v>
      </c>
      <c r="N5008" s="48" t="s">
        <v>60</v>
      </c>
      <c r="O5008" s="6" t="s">
        <v>60</v>
      </c>
      <c r="P5008" s="49" t="s">
        <v>66</v>
      </c>
      <c r="Q5008" s="49" t="s">
        <v>67</v>
      </c>
      <c r="R5008" s="6" t="s">
        <v>60</v>
      </c>
      <c r="S5008" s="49" t="s">
        <v>60</v>
      </c>
      <c r="T5008" s="73" t="str">
        <f>IF(_xlfn.XLOOKUP(I5008,LEGEND!B:B,LEGEND!H:H)&lt;&gt;"-",HYPERLINK(_xlfn.XLOOKUP(I5008,LEGEND!B:B,LEGEND!H:H),"link"),_xlfn.XLOOKUP(I5008,LEGEND!B:B,LEGEND!H:H))</f>
        <v>-</v>
      </c>
      <c r="U5008" s="73" t="str">
        <f>HYPERLINK(_xlfn.XLOOKUP(I5008,LEGEND!B:B,LEGEND!I:I))</f>
        <v>https://milwaukee-media-images.s3.amazonaws.com/hi/4932471068--Hero_1.jpg</v>
      </c>
      <c r="V5008" s="51" t="s">
        <v>23213</v>
      </c>
      <c r="W5008" s="63" t="s">
        <v>10028</v>
      </c>
      <c r="X5008" s="64">
        <v>500</v>
      </c>
      <c r="Y5008" s="64">
        <v>450</v>
      </c>
      <c r="Z5008" s="64">
        <v>250</v>
      </c>
      <c r="AA5008" s="84">
        <v>6</v>
      </c>
      <c r="AB5008" s="85">
        <v>1</v>
      </c>
      <c r="AC5008" s="85">
        <v>1</v>
      </c>
    </row>
    <row r="5009" spans="1:29" ht="25.5">
      <c r="A5009" s="1"/>
      <c r="B5009" s="6" t="s">
        <v>10021</v>
      </c>
      <c r="C5009" s="6" t="s">
        <v>8778</v>
      </c>
      <c r="D5009" s="6" t="s">
        <v>10022</v>
      </c>
      <c r="E5009" s="49" t="s">
        <v>10023</v>
      </c>
      <c r="F5009" s="6" t="s">
        <v>60</v>
      </c>
      <c r="G5009" s="6" t="s">
        <v>60</v>
      </c>
      <c r="H5009" s="6" t="s">
        <v>60</v>
      </c>
      <c r="I5009" s="60" t="s">
        <v>23214</v>
      </c>
      <c r="J5009" s="49" t="s">
        <v>23215</v>
      </c>
      <c r="K5009" s="6" t="s">
        <v>23216</v>
      </c>
      <c r="L5009" s="29">
        <f>IF($J$6="с учетом НДС",VLOOKUP(I5009,LEGEND!B:E,4,0)*(1-M5009),VLOOKUP(I5009,LEGEND!B:E,4,0)*(1-M5009)/1.2)</f>
        <v>21100</v>
      </c>
      <c r="M5009" s="57">
        <f>IF(AND(B5009&lt;&gt;"1_Электроинструмент",B5009&lt;&gt;"2_Садовая техника"),$J$5,IF($J$4&lt;=20%,$J$4,IFERROR(VLOOKUP(S5009,LEGEND!$L$2:$M$5,2,FALSE),$J$4)))</f>
        <v>0</v>
      </c>
      <c r="N5009" s="48" t="s">
        <v>60</v>
      </c>
      <c r="O5009" s="6" t="s">
        <v>60</v>
      </c>
      <c r="P5009" s="49" t="s">
        <v>66</v>
      </c>
      <c r="Q5009" s="49" t="s">
        <v>67</v>
      </c>
      <c r="R5009" s="6" t="s">
        <v>60</v>
      </c>
      <c r="S5009" s="49" t="s">
        <v>60</v>
      </c>
      <c r="T5009" s="73" t="str">
        <f>IF(_xlfn.XLOOKUP(I5009,LEGEND!B:B,LEGEND!H:H)&lt;&gt;"-",HYPERLINK(_xlfn.XLOOKUP(I5009,LEGEND!B:B,LEGEND!H:H),"link"),_xlfn.XLOOKUP(I5009,LEGEND!B:B,LEGEND!H:H))</f>
        <v>link</v>
      </c>
      <c r="U5009" s="73" t="str">
        <f>HYPERLINK(_xlfn.XLOOKUP(I5009,LEGEND!B:B,LEGEND!I:I))</f>
        <v>https://milwaukee-media-images.s3.amazonaws.com/hi/4932464078--Hero_1.jpg</v>
      </c>
      <c r="V5009" s="51" t="s">
        <v>23217</v>
      </c>
      <c r="W5009" s="63" t="s">
        <v>10028</v>
      </c>
      <c r="X5009" s="64">
        <v>555</v>
      </c>
      <c r="Y5009" s="64">
        <v>440</v>
      </c>
      <c r="Z5009" s="64">
        <v>650</v>
      </c>
      <c r="AA5009" s="84">
        <v>10.694000000000001</v>
      </c>
      <c r="AB5009" s="85">
        <v>1</v>
      </c>
      <c r="AC5009" s="85">
        <v>1</v>
      </c>
    </row>
    <row r="5010" spans="1:29" ht="25.5">
      <c r="A5010" s="1"/>
      <c r="B5010" s="6" t="s">
        <v>10021</v>
      </c>
      <c r="C5010" s="6" t="s">
        <v>8778</v>
      </c>
      <c r="D5010" s="6" t="s">
        <v>10022</v>
      </c>
      <c r="E5010" s="49" t="s">
        <v>10023</v>
      </c>
      <c r="F5010" s="6" t="s">
        <v>60</v>
      </c>
      <c r="G5010" s="6" t="s">
        <v>60</v>
      </c>
      <c r="H5010" s="6" t="s">
        <v>60</v>
      </c>
      <c r="I5010" s="60" t="s">
        <v>23218</v>
      </c>
      <c r="J5010" s="49" t="s">
        <v>23219</v>
      </c>
      <c r="K5010" s="6" t="s">
        <v>23220</v>
      </c>
      <c r="L5010" s="29">
        <f>IF($J$6="с учетом НДС",VLOOKUP(I5010,LEGEND!B:E,4,0)*(1-M5010),VLOOKUP(I5010,LEGEND!B:E,4,0)*(1-M5010)/1.2)</f>
        <v>28000</v>
      </c>
      <c r="M5010" s="57">
        <f>IF(AND(B5010&lt;&gt;"1_Электроинструмент",B5010&lt;&gt;"2_Садовая техника"),$J$5,IF($J$4&lt;=20%,$J$4,IFERROR(VLOOKUP(S5010,LEGEND!$L$2:$M$5,2,FALSE),$J$4)))</f>
        <v>0</v>
      </c>
      <c r="N5010" s="48" t="s">
        <v>60</v>
      </c>
      <c r="O5010" s="6" t="s">
        <v>60</v>
      </c>
      <c r="P5010" s="49" t="s">
        <v>66</v>
      </c>
      <c r="Q5010" s="49" t="s">
        <v>67</v>
      </c>
      <c r="R5010" s="6" t="s">
        <v>60</v>
      </c>
      <c r="S5010" s="49" t="s">
        <v>60</v>
      </c>
      <c r="T5010" s="73" t="str">
        <f>IF(_xlfn.XLOOKUP(I5010,LEGEND!B:B,LEGEND!H:H)&lt;&gt;"-",HYPERLINK(_xlfn.XLOOKUP(I5010,LEGEND!B:B,LEGEND!H:H),"link"),_xlfn.XLOOKUP(I5010,LEGEND!B:B,LEGEND!H:H))</f>
        <v>link</v>
      </c>
      <c r="U5010" s="73" t="str">
        <f>HYPERLINK(_xlfn.XLOOKUP(I5010,LEGEND!B:B,LEGEND!I:I))</f>
        <v>https://milwaukee-media-images.s3.amazonaws.com/hi/4932472131--Hero_1.jpg</v>
      </c>
      <c r="V5010" s="51" t="s">
        <v>23221</v>
      </c>
      <c r="W5010" s="63" t="s">
        <v>2403</v>
      </c>
      <c r="X5010" s="64">
        <v>1220</v>
      </c>
      <c r="Y5010" s="64">
        <v>540</v>
      </c>
      <c r="Z5010" s="64">
        <v>308</v>
      </c>
      <c r="AA5010" s="84">
        <v>16</v>
      </c>
      <c r="AB5010" s="85">
        <v>1</v>
      </c>
      <c r="AC5010" s="85">
        <v>1</v>
      </c>
    </row>
    <row r="5011" spans="1:29" ht="25.5">
      <c r="A5011" s="1"/>
      <c r="B5011" s="6" t="s">
        <v>10021</v>
      </c>
      <c r="C5011" s="6" t="s">
        <v>8778</v>
      </c>
      <c r="D5011" s="6" t="s">
        <v>10022</v>
      </c>
      <c r="E5011" s="49" t="s">
        <v>10023</v>
      </c>
      <c r="F5011" s="6" t="s">
        <v>60</v>
      </c>
      <c r="G5011" s="6" t="s">
        <v>60</v>
      </c>
      <c r="H5011" s="6" t="s">
        <v>60</v>
      </c>
      <c r="I5011" s="60" t="s">
        <v>10024</v>
      </c>
      <c r="J5011" s="49" t="s">
        <v>10025</v>
      </c>
      <c r="K5011" s="6" t="s">
        <v>10026</v>
      </c>
      <c r="L5011" s="29">
        <f>IF($J$6="с учетом НДС",VLOOKUP(I5011,LEGEND!B:E,4,0)*(1-M5011),VLOOKUP(I5011,LEGEND!B:E,4,0)*(1-M5011)/1.2)</f>
        <v>39200</v>
      </c>
      <c r="M5011" s="57">
        <f>IF(AND(B5011&lt;&gt;"1_Электроинструмент",B5011&lt;&gt;"2_Садовая техника"),$J$5,IF($J$4&lt;=20%,$J$4,IFERROR(VLOOKUP(S5011,LEGEND!$L$2:$M$5,2,FALSE),$J$4)))</f>
        <v>0</v>
      </c>
      <c r="N5011" s="48" t="s">
        <v>60</v>
      </c>
      <c r="O5011" s="6" t="s">
        <v>42</v>
      </c>
      <c r="P5011" s="49" t="s">
        <v>66</v>
      </c>
      <c r="Q5011" s="49" t="s">
        <v>473</v>
      </c>
      <c r="R5011" s="6" t="s">
        <v>60</v>
      </c>
      <c r="S5011" s="49" t="s">
        <v>60</v>
      </c>
      <c r="T5011" s="73" t="str">
        <f>IF(_xlfn.XLOOKUP(I5011,LEGEND!B:B,LEGEND!H:H)&lt;&gt;"-",HYPERLINK(_xlfn.XLOOKUP(I5011,LEGEND!B:B,LEGEND!H:H),"link"),_xlfn.XLOOKUP(I5011,LEGEND!B:B,LEGEND!H:H))</f>
        <v>link</v>
      </c>
      <c r="U5011" s="73" t="str">
        <f>HYPERLINK(_xlfn.XLOOKUP(I5011,LEGEND!B:B,LEGEND!I:I))</f>
        <v>https://milwaukee-media-images.s3.amazonaws.com/hi/4932478161--Hero_1.jpg</v>
      </c>
      <c r="V5011" s="51" t="s">
        <v>10027</v>
      </c>
      <c r="W5011" s="63" t="s">
        <v>10028</v>
      </c>
      <c r="X5011" s="64">
        <v>1010</v>
      </c>
      <c r="Y5011" s="64">
        <v>620</v>
      </c>
      <c r="Z5011" s="64">
        <v>428</v>
      </c>
      <c r="AA5011" s="84">
        <v>17.2</v>
      </c>
      <c r="AB5011" s="85">
        <v>1</v>
      </c>
      <c r="AC5011" s="85">
        <v>1</v>
      </c>
    </row>
    <row r="5012" spans="1:29" ht="25.5">
      <c r="A5012" s="1"/>
      <c r="B5012" s="6" t="s">
        <v>10021</v>
      </c>
      <c r="C5012" s="6" t="s">
        <v>8778</v>
      </c>
      <c r="D5012" s="6" t="s">
        <v>10022</v>
      </c>
      <c r="E5012" s="49" t="s">
        <v>23222</v>
      </c>
      <c r="F5012" s="6" t="s">
        <v>60</v>
      </c>
      <c r="G5012" s="6" t="s">
        <v>60</v>
      </c>
      <c r="H5012" s="6" t="s">
        <v>60</v>
      </c>
      <c r="I5012" s="60" t="s">
        <v>23223</v>
      </c>
      <c r="J5012" s="49" t="s">
        <v>23224</v>
      </c>
      <c r="K5012" s="6" t="s">
        <v>23225</v>
      </c>
      <c r="L5012" s="29">
        <f>IF($J$6="с учетом НДС",VLOOKUP(I5012,LEGEND!B:E,4,0)*(1-M5012),VLOOKUP(I5012,LEGEND!B:E,4,0)*(1-M5012)/1.2)</f>
        <v>446</v>
      </c>
      <c r="M5012" s="57">
        <f>IF(AND(B5012&lt;&gt;"1_Электроинструмент",B5012&lt;&gt;"2_Садовая техника"),$J$5,IF($J$4&lt;=20%,$J$4,IFERROR(VLOOKUP(S5012,LEGEND!$L$2:$M$5,2,FALSE),$J$4)))</f>
        <v>0</v>
      </c>
      <c r="N5012" s="48" t="s">
        <v>60</v>
      </c>
      <c r="O5012" s="6" t="s">
        <v>60</v>
      </c>
      <c r="P5012" s="49" t="s">
        <v>66</v>
      </c>
      <c r="Q5012" s="49" t="s">
        <v>67</v>
      </c>
      <c r="R5012" s="6" t="s">
        <v>60</v>
      </c>
      <c r="S5012" s="49" t="s">
        <v>60</v>
      </c>
      <c r="T5012" s="73" t="str">
        <f>IF(_xlfn.XLOOKUP(I5012,LEGEND!B:B,LEGEND!H:H)&lt;&gt;"-",HYPERLINK(_xlfn.XLOOKUP(I5012,LEGEND!B:B,LEGEND!H:H),"link"),_xlfn.XLOOKUP(I5012,LEGEND!B:B,LEGEND!H:H))</f>
        <v>-</v>
      </c>
      <c r="U5012" s="73" t="str">
        <f>HYPERLINK(_xlfn.XLOOKUP(I5012,LEGEND!B:B,LEGEND!I:I))</f>
        <v>-</v>
      </c>
      <c r="V5012" s="51" t="s">
        <v>23226</v>
      </c>
      <c r="W5012" s="63" t="s">
        <v>10028</v>
      </c>
      <c r="X5012" s="64">
        <v>200</v>
      </c>
      <c r="Y5012" s="64">
        <v>100</v>
      </c>
      <c r="Z5012" s="64">
        <v>220</v>
      </c>
      <c r="AA5012" s="84">
        <v>0.31</v>
      </c>
      <c r="AB5012" s="85">
        <v>1</v>
      </c>
      <c r="AC5012" s="85">
        <v>1</v>
      </c>
    </row>
    <row r="5013" spans="1:29" ht="25.5">
      <c r="A5013" s="1"/>
      <c r="B5013" s="6" t="s">
        <v>10021</v>
      </c>
      <c r="C5013" s="6" t="s">
        <v>8778</v>
      </c>
      <c r="D5013" s="6" t="s">
        <v>10022</v>
      </c>
      <c r="E5013" s="49" t="s">
        <v>23222</v>
      </c>
      <c r="F5013" s="6" t="s">
        <v>60</v>
      </c>
      <c r="G5013" s="6" t="s">
        <v>60</v>
      </c>
      <c r="H5013" s="6" t="s">
        <v>60</v>
      </c>
      <c r="I5013" s="60" t="s">
        <v>23227</v>
      </c>
      <c r="J5013" s="49" t="s">
        <v>23228</v>
      </c>
      <c r="K5013" s="6" t="s">
        <v>23229</v>
      </c>
      <c r="L5013" s="29">
        <f>IF($J$6="с учетом НДС",VLOOKUP(I5013,LEGEND!B:E,4,0)*(1-M5013),VLOOKUP(I5013,LEGEND!B:E,4,0)*(1-M5013)/1.2)</f>
        <v>540</v>
      </c>
      <c r="M5013" s="57">
        <f>IF(AND(B5013&lt;&gt;"1_Электроинструмент",B5013&lt;&gt;"2_Садовая техника"),$J$5,IF($J$4&lt;=20%,$J$4,IFERROR(VLOOKUP(S5013,LEGEND!$L$2:$M$5,2,FALSE),$J$4)))</f>
        <v>0</v>
      </c>
      <c r="N5013" s="48" t="s">
        <v>60</v>
      </c>
      <c r="O5013" s="6" t="s">
        <v>60</v>
      </c>
      <c r="P5013" s="49" t="s">
        <v>66</v>
      </c>
      <c r="Q5013" s="49" t="s">
        <v>67</v>
      </c>
      <c r="R5013" s="6" t="s">
        <v>60</v>
      </c>
      <c r="S5013" s="49" t="s">
        <v>60</v>
      </c>
      <c r="T5013" s="73" t="str">
        <f>IF(_xlfn.XLOOKUP(I5013,LEGEND!B:B,LEGEND!H:H)&lt;&gt;"-",HYPERLINK(_xlfn.XLOOKUP(I5013,LEGEND!B:B,LEGEND!H:H),"link"),_xlfn.XLOOKUP(I5013,LEGEND!B:B,LEGEND!H:H))</f>
        <v>-</v>
      </c>
      <c r="U5013" s="73" t="str">
        <f>HYPERLINK(_xlfn.XLOOKUP(I5013,LEGEND!B:B,LEGEND!I:I))</f>
        <v>-</v>
      </c>
      <c r="V5013" s="51" t="s">
        <v>23230</v>
      </c>
      <c r="W5013" s="63" t="s">
        <v>10028</v>
      </c>
      <c r="X5013" s="64">
        <v>200</v>
      </c>
      <c r="Y5013" s="64">
        <v>100</v>
      </c>
      <c r="Z5013" s="64">
        <v>110</v>
      </c>
      <c r="AA5013" s="84">
        <v>0.186</v>
      </c>
      <c r="AB5013" s="85">
        <v>1</v>
      </c>
      <c r="AC5013" s="85">
        <v>1</v>
      </c>
    </row>
    <row r="5014" spans="1:29" ht="25.5">
      <c r="A5014" s="1"/>
      <c r="B5014" s="6" t="s">
        <v>10021</v>
      </c>
      <c r="C5014" s="6" t="s">
        <v>8778</v>
      </c>
      <c r="D5014" s="6" t="s">
        <v>10022</v>
      </c>
      <c r="E5014" s="49" t="s">
        <v>23222</v>
      </c>
      <c r="F5014" s="6" t="s">
        <v>60</v>
      </c>
      <c r="G5014" s="6" t="s">
        <v>60</v>
      </c>
      <c r="H5014" s="6" t="s">
        <v>60</v>
      </c>
      <c r="I5014" s="60" t="s">
        <v>23231</v>
      </c>
      <c r="J5014" s="49" t="s">
        <v>23232</v>
      </c>
      <c r="K5014" s="6" t="s">
        <v>23233</v>
      </c>
      <c r="L5014" s="29">
        <f>IF($J$6="с учетом НДС",VLOOKUP(I5014,LEGEND!B:E,4,0)*(1-M5014),VLOOKUP(I5014,LEGEND!B:E,4,0)*(1-M5014)/1.2)</f>
        <v>760</v>
      </c>
      <c r="M5014" s="57">
        <f>IF(AND(B5014&lt;&gt;"1_Электроинструмент",B5014&lt;&gt;"2_Садовая техника"),$J$5,IF($J$4&lt;=20%,$J$4,IFERROR(VLOOKUP(S5014,LEGEND!$L$2:$M$5,2,FALSE),$J$4)))</f>
        <v>0</v>
      </c>
      <c r="N5014" s="48" t="s">
        <v>60</v>
      </c>
      <c r="O5014" s="6" t="s">
        <v>60</v>
      </c>
      <c r="P5014" s="49" t="s">
        <v>66</v>
      </c>
      <c r="Q5014" s="49" t="s">
        <v>67</v>
      </c>
      <c r="R5014" s="6" t="s">
        <v>60</v>
      </c>
      <c r="S5014" s="49" t="s">
        <v>60</v>
      </c>
      <c r="T5014" s="73" t="str">
        <f>IF(_xlfn.XLOOKUP(I5014,LEGEND!B:B,LEGEND!H:H)&lt;&gt;"-",HYPERLINK(_xlfn.XLOOKUP(I5014,LEGEND!B:B,LEGEND!H:H),"link"),_xlfn.XLOOKUP(I5014,LEGEND!B:B,LEGEND!H:H))</f>
        <v>-</v>
      </c>
      <c r="U5014" s="73" t="str">
        <f>HYPERLINK(_xlfn.XLOOKUP(I5014,LEGEND!B:B,LEGEND!I:I))</f>
        <v>-</v>
      </c>
      <c r="V5014" s="51" t="s">
        <v>23234</v>
      </c>
      <c r="W5014" s="63" t="s">
        <v>10028</v>
      </c>
      <c r="X5014" s="64">
        <v>333</v>
      </c>
      <c r="Y5014" s="64">
        <v>212</v>
      </c>
      <c r="Z5014" s="64">
        <v>114</v>
      </c>
      <c r="AA5014" s="84">
        <v>0.39</v>
      </c>
      <c r="AB5014" s="85">
        <v>1</v>
      </c>
      <c r="AC5014" s="85">
        <v>1</v>
      </c>
    </row>
    <row r="5015" spans="1:29" ht="38.25">
      <c r="A5015" s="1"/>
      <c r="B5015" s="6" t="s">
        <v>10021</v>
      </c>
      <c r="C5015" s="6" t="s">
        <v>8778</v>
      </c>
      <c r="D5015" s="6" t="s">
        <v>10022</v>
      </c>
      <c r="E5015" s="49" t="s">
        <v>23222</v>
      </c>
      <c r="F5015" s="6" t="s">
        <v>60</v>
      </c>
      <c r="G5015" s="6" t="s">
        <v>60</v>
      </c>
      <c r="H5015" s="6" t="s">
        <v>60</v>
      </c>
      <c r="I5015" s="60" t="s">
        <v>23235</v>
      </c>
      <c r="J5015" s="49" t="s">
        <v>23236</v>
      </c>
      <c r="K5015" s="6" t="s">
        <v>23237</v>
      </c>
      <c r="L5015" s="29">
        <f>IF($J$6="с учетом НДС",VLOOKUP(I5015,LEGEND!B:E,4,0)*(1-M5015),VLOOKUP(I5015,LEGEND!B:E,4,0)*(1-M5015)/1.2)</f>
        <v>1060</v>
      </c>
      <c r="M5015" s="57">
        <f>IF(AND(B5015&lt;&gt;"1_Электроинструмент",B5015&lt;&gt;"2_Садовая техника"),$J$5,IF($J$4&lt;=20%,$J$4,IFERROR(VLOOKUP(S5015,LEGEND!$L$2:$M$5,2,FALSE),$J$4)))</f>
        <v>0</v>
      </c>
      <c r="N5015" s="48" t="s">
        <v>60</v>
      </c>
      <c r="O5015" s="6" t="s">
        <v>60</v>
      </c>
      <c r="P5015" s="49" t="s">
        <v>66</v>
      </c>
      <c r="Q5015" s="49" t="s">
        <v>67</v>
      </c>
      <c r="R5015" s="6" t="s">
        <v>60</v>
      </c>
      <c r="S5015" s="49" t="s">
        <v>60</v>
      </c>
      <c r="T5015" s="73" t="str">
        <f>IF(_xlfn.XLOOKUP(I5015,LEGEND!B:B,LEGEND!H:H)&lt;&gt;"-",HYPERLINK(_xlfn.XLOOKUP(I5015,LEGEND!B:B,LEGEND!H:H),"link"),_xlfn.XLOOKUP(I5015,LEGEND!B:B,LEGEND!H:H))</f>
        <v>-</v>
      </c>
      <c r="U5015" s="73" t="str">
        <f>HYPERLINK(_xlfn.XLOOKUP(I5015,LEGEND!B:B,LEGEND!I:I))</f>
        <v>-</v>
      </c>
      <c r="V5015" s="51" t="s">
        <v>23238</v>
      </c>
      <c r="W5015" s="63" t="s">
        <v>10028</v>
      </c>
      <c r="X5015" s="64">
        <v>320</v>
      </c>
      <c r="Y5015" s="64">
        <v>120</v>
      </c>
      <c r="Z5015" s="64">
        <v>200</v>
      </c>
      <c r="AA5015" s="84">
        <v>0.85199999999999998</v>
      </c>
      <c r="AB5015" s="85">
        <v>1</v>
      </c>
      <c r="AC5015" s="85">
        <v>1</v>
      </c>
    </row>
    <row r="5016" spans="1:29" ht="25.5">
      <c r="A5016" s="1"/>
      <c r="B5016" s="6" t="s">
        <v>10021</v>
      </c>
      <c r="C5016" s="6" t="s">
        <v>8778</v>
      </c>
      <c r="D5016" s="6" t="s">
        <v>10022</v>
      </c>
      <c r="E5016" s="49" t="s">
        <v>23222</v>
      </c>
      <c r="F5016" s="6" t="s">
        <v>60</v>
      </c>
      <c r="G5016" s="6" t="s">
        <v>60</v>
      </c>
      <c r="H5016" s="6" t="s">
        <v>60</v>
      </c>
      <c r="I5016" s="60" t="s">
        <v>23239</v>
      </c>
      <c r="J5016" s="49" t="s">
        <v>23240</v>
      </c>
      <c r="K5016" s="6" t="s">
        <v>23241</v>
      </c>
      <c r="L5016" s="29">
        <f>IF($J$6="с учетом НДС",VLOOKUP(I5016,LEGEND!B:E,4,0)*(1-M5016),VLOOKUP(I5016,LEGEND!B:E,4,0)*(1-M5016)/1.2)</f>
        <v>1850</v>
      </c>
      <c r="M5016" s="57">
        <f>IF(AND(B5016&lt;&gt;"1_Электроинструмент",B5016&lt;&gt;"2_Садовая техника"),$J$5,IF($J$4&lt;=20%,$J$4,IFERROR(VLOOKUP(S5016,LEGEND!$L$2:$M$5,2,FALSE),$J$4)))</f>
        <v>0</v>
      </c>
      <c r="N5016" s="48" t="s">
        <v>60</v>
      </c>
      <c r="O5016" s="6" t="s">
        <v>60</v>
      </c>
      <c r="P5016" s="49" t="s">
        <v>66</v>
      </c>
      <c r="Q5016" s="49" t="s">
        <v>67</v>
      </c>
      <c r="R5016" s="6" t="s">
        <v>60</v>
      </c>
      <c r="S5016" s="49" t="s">
        <v>60</v>
      </c>
      <c r="T5016" s="73" t="str">
        <f>IF(_xlfn.XLOOKUP(I5016,LEGEND!B:B,LEGEND!H:H)&lt;&gt;"-",HYPERLINK(_xlfn.XLOOKUP(I5016,LEGEND!B:B,LEGEND!H:H),"link"),_xlfn.XLOOKUP(I5016,LEGEND!B:B,LEGEND!H:H))</f>
        <v>link</v>
      </c>
      <c r="U5016" s="73" t="str">
        <f>HYPERLINK(_xlfn.XLOOKUP(I5016,LEGEND!B:B,LEGEND!I:I))</f>
        <v>https://milwaukee-media-images.s3.amazonaws.com/hi/4932479104--Hero_1.jpg</v>
      </c>
      <c r="V5016" s="51" t="s">
        <v>23242</v>
      </c>
      <c r="W5016" s="63" t="s">
        <v>10028</v>
      </c>
      <c r="X5016" s="64">
        <v>184</v>
      </c>
      <c r="Y5016" s="64">
        <v>63</v>
      </c>
      <c r="Z5016" s="64">
        <v>220</v>
      </c>
      <c r="AA5016" s="84">
        <v>0.29299999999999998</v>
      </c>
      <c r="AB5016" s="85">
        <v>1</v>
      </c>
      <c r="AC5016" s="85">
        <v>1</v>
      </c>
    </row>
    <row r="5017" spans="1:29" ht="25.5">
      <c r="A5017" s="1"/>
      <c r="B5017" s="6" t="s">
        <v>10021</v>
      </c>
      <c r="C5017" s="6" t="s">
        <v>8778</v>
      </c>
      <c r="D5017" s="6" t="s">
        <v>10022</v>
      </c>
      <c r="E5017" s="49" t="s">
        <v>23222</v>
      </c>
      <c r="F5017" s="6" t="s">
        <v>60</v>
      </c>
      <c r="G5017" s="6" t="s">
        <v>60</v>
      </c>
      <c r="H5017" s="6" t="s">
        <v>60</v>
      </c>
      <c r="I5017" s="60" t="s">
        <v>23243</v>
      </c>
      <c r="J5017" s="49" t="s">
        <v>23244</v>
      </c>
      <c r="K5017" s="6" t="s">
        <v>23245</v>
      </c>
      <c r="L5017" s="29">
        <f>IF($J$6="с учетом НДС",VLOOKUP(I5017,LEGEND!B:E,4,0)*(1-M5017),VLOOKUP(I5017,LEGEND!B:E,4,0)*(1-M5017)/1.2)</f>
        <v>1850</v>
      </c>
      <c r="M5017" s="57">
        <f>IF(AND(B5017&lt;&gt;"1_Электроинструмент",B5017&lt;&gt;"2_Садовая техника"),$J$5,IF($J$4&lt;=20%,$J$4,IFERROR(VLOOKUP(S5017,LEGEND!$L$2:$M$5,2,FALSE),$J$4)))</f>
        <v>0</v>
      </c>
      <c r="N5017" s="48" t="s">
        <v>60</v>
      </c>
      <c r="O5017" s="6" t="s">
        <v>60</v>
      </c>
      <c r="P5017" s="49" t="s">
        <v>66</v>
      </c>
      <c r="Q5017" s="49" t="s">
        <v>67</v>
      </c>
      <c r="R5017" s="6" t="s">
        <v>60</v>
      </c>
      <c r="S5017" s="49" t="s">
        <v>60</v>
      </c>
      <c r="T5017" s="73" t="str">
        <f>IF(_xlfn.XLOOKUP(I5017,LEGEND!B:B,LEGEND!H:H)&lt;&gt;"-",HYPERLINK(_xlfn.XLOOKUP(I5017,LEGEND!B:B,LEGEND!H:H),"link"),_xlfn.XLOOKUP(I5017,LEGEND!B:B,LEGEND!H:H))</f>
        <v>link</v>
      </c>
      <c r="U5017" s="73" t="str">
        <f>HYPERLINK(_xlfn.XLOOKUP(I5017,LEGEND!B:B,LEGEND!I:I))</f>
        <v>https://milwaukee-media-images.s3.amazonaws.com/hi/4932479105--Hero_1.jpg</v>
      </c>
      <c r="V5017" s="51" t="s">
        <v>23246</v>
      </c>
      <c r="W5017" s="63" t="s">
        <v>10028</v>
      </c>
      <c r="X5017" s="64">
        <v>200</v>
      </c>
      <c r="Y5017" s="64">
        <v>50</v>
      </c>
      <c r="Z5017" s="64">
        <v>425</v>
      </c>
      <c r="AA5017" s="84">
        <v>0.41799999999999998</v>
      </c>
      <c r="AB5017" s="85">
        <v>1</v>
      </c>
      <c r="AC5017" s="85">
        <v>1</v>
      </c>
    </row>
    <row r="5018" spans="1:29" ht="25.5">
      <c r="A5018" s="1"/>
      <c r="B5018" s="6" t="s">
        <v>10021</v>
      </c>
      <c r="C5018" s="6" t="s">
        <v>8778</v>
      </c>
      <c r="D5018" s="6" t="s">
        <v>10022</v>
      </c>
      <c r="E5018" s="49" t="s">
        <v>23222</v>
      </c>
      <c r="F5018" s="6" t="s">
        <v>60</v>
      </c>
      <c r="G5018" s="6" t="s">
        <v>60</v>
      </c>
      <c r="H5018" s="6" t="s">
        <v>60</v>
      </c>
      <c r="I5018" s="60" t="s">
        <v>23247</v>
      </c>
      <c r="J5018" s="49" t="s">
        <v>23248</v>
      </c>
      <c r="K5018" s="6" t="s">
        <v>23249</v>
      </c>
      <c r="L5018" s="29">
        <f>IF($J$6="с учетом НДС",VLOOKUP(I5018,LEGEND!B:E,4,0)*(1-M5018),VLOOKUP(I5018,LEGEND!B:E,4,0)*(1-M5018)/1.2)</f>
        <v>2170</v>
      </c>
      <c r="M5018" s="57">
        <f>IF(AND(B5018&lt;&gt;"1_Электроинструмент",B5018&lt;&gt;"2_Садовая техника"),$J$5,IF($J$4&lt;=20%,$J$4,IFERROR(VLOOKUP(S5018,LEGEND!$L$2:$M$5,2,FALSE),$J$4)))</f>
        <v>0</v>
      </c>
      <c r="N5018" s="48" t="s">
        <v>60</v>
      </c>
      <c r="O5018" s="6" t="s">
        <v>60</v>
      </c>
      <c r="P5018" s="49" t="s">
        <v>66</v>
      </c>
      <c r="Q5018" s="49" t="s">
        <v>67</v>
      </c>
      <c r="R5018" s="6" t="s">
        <v>60</v>
      </c>
      <c r="S5018" s="49" t="s">
        <v>60</v>
      </c>
      <c r="T5018" s="73" t="str">
        <f>IF(_xlfn.XLOOKUP(I5018,LEGEND!B:B,LEGEND!H:H)&lt;&gt;"-",HYPERLINK(_xlfn.XLOOKUP(I5018,LEGEND!B:B,LEGEND!H:H),"link"),_xlfn.XLOOKUP(I5018,LEGEND!B:B,LEGEND!H:H))</f>
        <v>link</v>
      </c>
      <c r="U5018" s="73" t="str">
        <f>HYPERLINK(_xlfn.XLOOKUP(I5018,LEGEND!B:B,LEGEND!I:I))</f>
        <v>https://milwaukee-media-images.s3.amazonaws.com/hi/4932479157--Hero_1.jpg</v>
      </c>
      <c r="V5018" s="51" t="s">
        <v>23250</v>
      </c>
      <c r="W5018" s="63" t="s">
        <v>71</v>
      </c>
      <c r="X5018" s="64">
        <v>415</v>
      </c>
      <c r="Y5018" s="64">
        <v>120</v>
      </c>
      <c r="Z5018" s="64">
        <v>318</v>
      </c>
      <c r="AA5018" s="84">
        <v>0.32200000000000001</v>
      </c>
      <c r="AB5018" s="85">
        <v>1</v>
      </c>
      <c r="AC5018" s="85">
        <v>1</v>
      </c>
    </row>
    <row r="5019" spans="1:29" ht="25.5">
      <c r="A5019" s="1"/>
      <c r="B5019" s="6" t="s">
        <v>10021</v>
      </c>
      <c r="C5019" s="6" t="s">
        <v>8778</v>
      </c>
      <c r="D5019" s="6" t="s">
        <v>10022</v>
      </c>
      <c r="E5019" s="49" t="s">
        <v>23222</v>
      </c>
      <c r="F5019" s="6" t="s">
        <v>60</v>
      </c>
      <c r="G5019" s="6" t="s">
        <v>60</v>
      </c>
      <c r="H5019" s="6" t="s">
        <v>60</v>
      </c>
      <c r="I5019" s="60" t="s">
        <v>23251</v>
      </c>
      <c r="J5019" s="49" t="s">
        <v>23252</v>
      </c>
      <c r="K5019" s="6" t="s">
        <v>23253</v>
      </c>
      <c r="L5019" s="29">
        <f>IF($J$6="с учетом НДС",VLOOKUP(I5019,LEGEND!B:E,4,0)*(1-M5019),VLOOKUP(I5019,LEGEND!B:E,4,0)*(1-M5019)/1.2)</f>
        <v>2170</v>
      </c>
      <c r="M5019" s="57">
        <f>IF(AND(B5019&lt;&gt;"1_Электроинструмент",B5019&lt;&gt;"2_Садовая техника"),$J$5,IF($J$4&lt;=20%,$J$4,IFERROR(VLOOKUP(S5019,LEGEND!$L$2:$M$5,2,FALSE),$J$4)))</f>
        <v>0</v>
      </c>
      <c r="N5019" s="48" t="s">
        <v>60</v>
      </c>
      <c r="O5019" s="6" t="s">
        <v>60</v>
      </c>
      <c r="P5019" s="49" t="s">
        <v>66</v>
      </c>
      <c r="Q5019" s="49" t="s">
        <v>67</v>
      </c>
      <c r="R5019" s="6" t="s">
        <v>60</v>
      </c>
      <c r="S5019" s="49" t="s">
        <v>60</v>
      </c>
      <c r="T5019" s="73" t="str">
        <f>IF(_xlfn.XLOOKUP(I5019,LEGEND!B:B,LEGEND!H:H)&lt;&gt;"-",HYPERLINK(_xlfn.XLOOKUP(I5019,LEGEND!B:B,LEGEND!H:H),"link"),_xlfn.XLOOKUP(I5019,LEGEND!B:B,LEGEND!H:H))</f>
        <v>link</v>
      </c>
      <c r="U5019" s="73" t="str">
        <f>HYPERLINK(_xlfn.XLOOKUP(I5019,LEGEND!B:B,LEGEND!I:I))</f>
        <v>https://milwaukee-media-images.s3.amazonaws.com/hi/4932471428--Hero_1.jpg</v>
      </c>
      <c r="V5019" s="51" t="s">
        <v>23254</v>
      </c>
      <c r="W5019" s="63" t="s">
        <v>71</v>
      </c>
      <c r="X5019" s="64">
        <v>500</v>
      </c>
      <c r="Y5019" s="64">
        <v>89</v>
      </c>
      <c r="Z5019" s="64">
        <v>335</v>
      </c>
      <c r="AA5019" s="84">
        <v>0.29299999999999998</v>
      </c>
      <c r="AB5019" s="85">
        <v>1</v>
      </c>
      <c r="AC5019" s="85">
        <v>1</v>
      </c>
    </row>
    <row r="5020" spans="1:29" ht="25.5">
      <c r="A5020" s="1"/>
      <c r="B5020" s="6" t="s">
        <v>10021</v>
      </c>
      <c r="C5020" s="6" t="s">
        <v>8778</v>
      </c>
      <c r="D5020" s="6" t="s">
        <v>10022</v>
      </c>
      <c r="E5020" s="49" t="s">
        <v>23222</v>
      </c>
      <c r="F5020" s="6" t="s">
        <v>60</v>
      </c>
      <c r="G5020" s="6" t="s">
        <v>60</v>
      </c>
      <c r="H5020" s="6" t="s">
        <v>60</v>
      </c>
      <c r="I5020" s="60" t="s">
        <v>23255</v>
      </c>
      <c r="J5020" s="49" t="s">
        <v>23256</v>
      </c>
      <c r="K5020" s="6" t="s">
        <v>23257</v>
      </c>
      <c r="L5020" s="29">
        <f>IF($J$6="с учетом НДС",VLOOKUP(I5020,LEGEND!B:E,4,0)*(1-M5020),VLOOKUP(I5020,LEGEND!B:E,4,0)*(1-M5020)/1.2)</f>
        <v>3360</v>
      </c>
      <c r="M5020" s="57">
        <f>IF(AND(B5020&lt;&gt;"1_Электроинструмент",B5020&lt;&gt;"2_Садовая техника"),$J$5,IF($J$4&lt;=20%,$J$4,IFERROR(VLOOKUP(S5020,LEGEND!$L$2:$M$5,2,FALSE),$J$4)))</f>
        <v>0</v>
      </c>
      <c r="N5020" s="48" t="s">
        <v>60</v>
      </c>
      <c r="O5020" s="6" t="s">
        <v>60</v>
      </c>
      <c r="P5020" s="49" t="s">
        <v>66</v>
      </c>
      <c r="Q5020" s="49" t="s">
        <v>67</v>
      </c>
      <c r="R5020" s="6" t="s">
        <v>60</v>
      </c>
      <c r="S5020" s="49" t="s">
        <v>60</v>
      </c>
      <c r="T5020" s="73" t="str">
        <f>IF(_xlfn.XLOOKUP(I5020,LEGEND!B:B,LEGEND!H:H)&lt;&gt;"-",HYPERLINK(_xlfn.XLOOKUP(I5020,LEGEND!B:B,LEGEND!H:H),"link"),_xlfn.XLOOKUP(I5020,LEGEND!B:B,LEGEND!H:H))</f>
        <v>link</v>
      </c>
      <c r="U5020" s="73" t="str">
        <f>HYPERLINK(_xlfn.XLOOKUP(I5020,LEGEND!B:B,LEGEND!I:I))</f>
        <v>https://milwaukee-media-images.s3.amazonaws.com/hi/4932464081--Hero_1.jpg</v>
      </c>
      <c r="V5020" s="51" t="s">
        <v>23258</v>
      </c>
      <c r="W5020" s="63" t="s">
        <v>10028</v>
      </c>
      <c r="X5020" s="64">
        <v>482</v>
      </c>
      <c r="Y5020" s="64">
        <v>333</v>
      </c>
      <c r="Z5020" s="64">
        <v>34</v>
      </c>
      <c r="AA5020" s="84">
        <v>0.74</v>
      </c>
      <c r="AB5020" s="85">
        <v>1</v>
      </c>
      <c r="AC5020" s="85">
        <v>1</v>
      </c>
    </row>
    <row r="5021" spans="1:29" ht="25.5">
      <c r="A5021" s="1"/>
      <c r="B5021" s="6" t="s">
        <v>10021</v>
      </c>
      <c r="C5021" s="6" t="s">
        <v>8778</v>
      </c>
      <c r="D5021" s="6" t="s">
        <v>10022</v>
      </c>
      <c r="E5021" s="49" t="s">
        <v>23222</v>
      </c>
      <c r="F5021" s="6" t="s">
        <v>60</v>
      </c>
      <c r="G5021" s="6" t="s">
        <v>60</v>
      </c>
      <c r="H5021" s="6" t="s">
        <v>60</v>
      </c>
      <c r="I5021" s="60" t="s">
        <v>23259</v>
      </c>
      <c r="J5021" s="49" t="s">
        <v>23260</v>
      </c>
      <c r="K5021" s="6" t="s">
        <v>23261</v>
      </c>
      <c r="L5021" s="29">
        <f>IF($J$6="с учетом НДС",VLOOKUP(I5021,LEGEND!B:E,4,0)*(1-M5021),VLOOKUP(I5021,LEGEND!B:E,4,0)*(1-M5021)/1.2)</f>
        <v>4680</v>
      </c>
      <c r="M5021" s="57">
        <f>IF(AND(B5021&lt;&gt;"1_Электроинструмент",B5021&lt;&gt;"2_Садовая техника"),$J$5,IF($J$4&lt;=20%,$J$4,IFERROR(VLOOKUP(S5021,LEGEND!$L$2:$M$5,2,FALSE),$J$4)))</f>
        <v>0</v>
      </c>
      <c r="N5021" s="48" t="s">
        <v>60</v>
      </c>
      <c r="O5021" s="6" t="s">
        <v>60</v>
      </c>
      <c r="P5021" s="49" t="s">
        <v>66</v>
      </c>
      <c r="Q5021" s="49" t="s">
        <v>67</v>
      </c>
      <c r="R5021" s="6" t="s">
        <v>60</v>
      </c>
      <c r="S5021" s="49" t="s">
        <v>60</v>
      </c>
      <c r="T5021" s="73" t="str">
        <f>IF(_xlfn.XLOOKUP(I5021,LEGEND!B:B,LEGEND!H:H)&lt;&gt;"-",HYPERLINK(_xlfn.XLOOKUP(I5021,LEGEND!B:B,LEGEND!H:H),"link"),_xlfn.XLOOKUP(I5021,LEGEND!B:B,LEGEND!H:H))</f>
        <v>-</v>
      </c>
      <c r="U5021" s="73" t="str">
        <f>HYPERLINK(_xlfn.XLOOKUP(I5021,LEGEND!B:B,LEGEND!I:I))</f>
        <v>https://milwaukee-media-images.s3.amazonaws.com/hi/4932471638--Hero_1.jpg</v>
      </c>
      <c r="V5021" s="51" t="s">
        <v>23262</v>
      </c>
      <c r="W5021" s="63" t="s">
        <v>10028</v>
      </c>
      <c r="X5021" s="64">
        <v>550</v>
      </c>
      <c r="Y5021" s="64">
        <v>390</v>
      </c>
      <c r="Z5021" s="64">
        <v>5</v>
      </c>
      <c r="AA5021" s="84">
        <v>1.52</v>
      </c>
      <c r="AB5021" s="85">
        <v>1</v>
      </c>
      <c r="AC5021" s="85">
        <v>1</v>
      </c>
    </row>
    <row r="5022" spans="1:29" ht="25.5">
      <c r="A5022" s="1"/>
      <c r="B5022" s="6" t="s">
        <v>10021</v>
      </c>
      <c r="C5022" s="6" t="s">
        <v>8778</v>
      </c>
      <c r="D5022" s="6" t="s">
        <v>10022</v>
      </c>
      <c r="E5022" s="49" t="s">
        <v>23222</v>
      </c>
      <c r="F5022" s="6" t="s">
        <v>60</v>
      </c>
      <c r="G5022" s="6" t="s">
        <v>60</v>
      </c>
      <c r="H5022" s="6" t="s">
        <v>60</v>
      </c>
      <c r="I5022" s="60" t="s">
        <v>23263</v>
      </c>
      <c r="J5022" s="49" t="s">
        <v>23264</v>
      </c>
      <c r="K5022" s="6" t="s">
        <v>23265</v>
      </c>
      <c r="L5022" s="29">
        <f>IF($J$6="с учетом НДС",VLOOKUP(I5022,LEGEND!B:E,4,0)*(1-M5022),VLOOKUP(I5022,LEGEND!B:E,4,0)*(1-M5022)/1.2)</f>
        <v>7100</v>
      </c>
      <c r="M5022" s="57">
        <f>IF(AND(B5022&lt;&gt;"1_Электроинструмент",B5022&lt;&gt;"2_Садовая техника"),$J$5,IF($J$4&lt;=20%,$J$4,IFERROR(VLOOKUP(S5022,LEGEND!$L$2:$M$5,2,FALSE),$J$4)))</f>
        <v>0</v>
      </c>
      <c r="N5022" s="48" t="s">
        <v>60</v>
      </c>
      <c r="O5022" s="6" t="s">
        <v>60</v>
      </c>
      <c r="P5022" s="49" t="s">
        <v>66</v>
      </c>
      <c r="Q5022" s="49" t="s">
        <v>67</v>
      </c>
      <c r="R5022" s="6" t="s">
        <v>60</v>
      </c>
      <c r="S5022" s="49" t="s">
        <v>60</v>
      </c>
      <c r="T5022" s="73" t="str">
        <f>IF(_xlfn.XLOOKUP(I5022,LEGEND!B:B,LEGEND!H:H)&lt;&gt;"-",HYPERLINK(_xlfn.XLOOKUP(I5022,LEGEND!B:B,LEGEND!H:H),"link"),_xlfn.XLOOKUP(I5022,LEGEND!B:B,LEGEND!H:H))</f>
        <v>-</v>
      </c>
      <c r="U5022" s="73" t="str">
        <f>HYPERLINK(_xlfn.XLOOKUP(I5022,LEGEND!B:B,LEGEND!I:I))</f>
        <v>https://milwaukee-media-images.s3.amazonaws.com/hi/4932471927--Hero_1.jpg</v>
      </c>
      <c r="V5022" s="51" t="s">
        <v>23266</v>
      </c>
      <c r="W5022" s="63" t="s">
        <v>71</v>
      </c>
      <c r="X5022" s="64">
        <v>475</v>
      </c>
      <c r="Y5022" s="64">
        <v>387</v>
      </c>
      <c r="Z5022" s="64">
        <v>189</v>
      </c>
      <c r="AA5022" s="84">
        <v>0.6</v>
      </c>
      <c r="AB5022" s="85">
        <v>1</v>
      </c>
      <c r="AC5022" s="85">
        <v>1</v>
      </c>
    </row>
    <row r="5023" spans="1:29" ht="38.25">
      <c r="A5023" s="1"/>
      <c r="B5023" s="6" t="s">
        <v>10021</v>
      </c>
      <c r="C5023" s="6" t="s">
        <v>8778</v>
      </c>
      <c r="D5023" s="6" t="s">
        <v>10022</v>
      </c>
      <c r="E5023" s="49" t="s">
        <v>23267</v>
      </c>
      <c r="F5023" s="6" t="s">
        <v>60</v>
      </c>
      <c r="G5023" s="6" t="s">
        <v>60</v>
      </c>
      <c r="H5023" s="6" t="s">
        <v>60</v>
      </c>
      <c r="I5023" s="60" t="s">
        <v>23268</v>
      </c>
      <c r="J5023" s="49" t="s">
        <v>23269</v>
      </c>
      <c r="K5023" s="6" t="s">
        <v>23270</v>
      </c>
      <c r="L5023" s="29">
        <f>IF($J$6="с учетом НДС",VLOOKUP(I5023,LEGEND!B:E,4,0)*(1-M5023),VLOOKUP(I5023,LEGEND!B:E,4,0)*(1-M5023)/1.2)</f>
        <v>9600</v>
      </c>
      <c r="M5023" s="57">
        <f>IF(AND(B5023&lt;&gt;"1_Электроинструмент",B5023&lt;&gt;"2_Садовая техника"),$J$5,IF($J$4&lt;=20%,$J$4,IFERROR(VLOOKUP(S5023,LEGEND!$L$2:$M$5,2,FALSE),$J$4)))</f>
        <v>0</v>
      </c>
      <c r="N5023" s="48" t="s">
        <v>60</v>
      </c>
      <c r="O5023" s="6" t="s">
        <v>60</v>
      </c>
      <c r="P5023" s="49" t="s">
        <v>66</v>
      </c>
      <c r="Q5023" s="49" t="s">
        <v>67</v>
      </c>
      <c r="R5023" s="6" t="s">
        <v>60</v>
      </c>
      <c r="S5023" s="49" t="s">
        <v>60</v>
      </c>
      <c r="T5023" s="73" t="str">
        <f>IF(_xlfn.XLOOKUP(I5023,LEGEND!B:B,LEGEND!H:H)&lt;&gt;"-",HYPERLINK(_xlfn.XLOOKUP(I5023,LEGEND!B:B,LEGEND!H:H),"link"),_xlfn.XLOOKUP(I5023,LEGEND!B:B,LEGEND!H:H))</f>
        <v>link</v>
      </c>
      <c r="U5023" s="73" t="str">
        <f>HYPERLINK(_xlfn.XLOOKUP(I5023,LEGEND!B:B,LEGEND!I:I))</f>
        <v>https://milwaukee-media-images.s3.amazonaws.com/hi/4932471723--Hero_1.jpg</v>
      </c>
      <c r="V5023" s="51" t="s">
        <v>23271</v>
      </c>
      <c r="W5023" s="63" t="s">
        <v>10028</v>
      </c>
      <c r="X5023" s="64">
        <v>250</v>
      </c>
      <c r="Y5023" s="64">
        <v>410</v>
      </c>
      <c r="Z5023" s="64">
        <v>510</v>
      </c>
      <c r="AA5023" s="84">
        <v>2.98</v>
      </c>
      <c r="AB5023" s="85">
        <v>1</v>
      </c>
      <c r="AC5023" s="85">
        <v>1</v>
      </c>
    </row>
    <row r="5024" spans="1:29" ht="38.25">
      <c r="A5024" s="1"/>
      <c r="B5024" s="6" t="s">
        <v>10021</v>
      </c>
      <c r="C5024" s="6" t="s">
        <v>8778</v>
      </c>
      <c r="D5024" s="6" t="s">
        <v>10022</v>
      </c>
      <c r="E5024" s="49" t="s">
        <v>23267</v>
      </c>
      <c r="F5024" s="6" t="s">
        <v>60</v>
      </c>
      <c r="G5024" s="6" t="s">
        <v>60</v>
      </c>
      <c r="H5024" s="6" t="s">
        <v>60</v>
      </c>
      <c r="I5024" s="60" t="s">
        <v>23272</v>
      </c>
      <c r="J5024" s="49" t="s">
        <v>23273</v>
      </c>
      <c r="K5024" s="6" t="s">
        <v>23274</v>
      </c>
      <c r="L5024" s="29">
        <f>IF($J$6="с учетом НДС",VLOOKUP(I5024,LEGEND!B:E,4,0)*(1-M5024),VLOOKUP(I5024,LEGEND!B:E,4,0)*(1-M5024)/1.2)</f>
        <v>9800</v>
      </c>
      <c r="M5024" s="57">
        <f>IF(AND(B5024&lt;&gt;"1_Электроинструмент",B5024&lt;&gt;"2_Садовая техника"),$J$5,IF($J$4&lt;=20%,$J$4,IFERROR(VLOOKUP(S5024,LEGEND!$L$2:$M$5,2,FALSE),$J$4)))</f>
        <v>0</v>
      </c>
      <c r="N5024" s="48" t="s">
        <v>60</v>
      </c>
      <c r="O5024" s="6" t="s">
        <v>60</v>
      </c>
      <c r="P5024" s="49" t="s">
        <v>66</v>
      </c>
      <c r="Q5024" s="49" t="s">
        <v>67</v>
      </c>
      <c r="R5024" s="6" t="s">
        <v>60</v>
      </c>
      <c r="S5024" s="49" t="s">
        <v>60</v>
      </c>
      <c r="T5024" s="73" t="str">
        <f>IF(_xlfn.XLOOKUP(I5024,LEGEND!B:B,LEGEND!H:H)&lt;&gt;"-",HYPERLINK(_xlfn.XLOOKUP(I5024,LEGEND!B:B,LEGEND!H:H),"link"),_xlfn.XLOOKUP(I5024,LEGEND!B:B,LEGEND!H:H))</f>
        <v>link</v>
      </c>
      <c r="U5024" s="73" t="str">
        <f>HYPERLINK(_xlfn.XLOOKUP(I5024,LEGEND!B:B,LEGEND!I:I))</f>
        <v>https://milwaukee-media-images.s3.amazonaws.com/hi/4932464080--Hero_1.jpg</v>
      </c>
      <c r="V5024" s="51" t="s">
        <v>23275</v>
      </c>
      <c r="W5024" s="63" t="s">
        <v>10028</v>
      </c>
      <c r="X5024" s="64">
        <v>550</v>
      </c>
      <c r="Y5024" s="64">
        <v>400</v>
      </c>
      <c r="Z5024" s="64">
        <v>160</v>
      </c>
      <c r="AA5024" s="84">
        <v>5</v>
      </c>
      <c r="AB5024" s="85">
        <v>1</v>
      </c>
      <c r="AC5024" s="85">
        <v>1</v>
      </c>
    </row>
    <row r="5025" spans="1:29" ht="38.25">
      <c r="A5025" s="1"/>
      <c r="B5025" s="6" t="s">
        <v>10021</v>
      </c>
      <c r="C5025" s="6" t="s">
        <v>8778</v>
      </c>
      <c r="D5025" s="6" t="s">
        <v>10022</v>
      </c>
      <c r="E5025" s="49" t="s">
        <v>23267</v>
      </c>
      <c r="F5025" s="6" t="s">
        <v>60</v>
      </c>
      <c r="G5025" s="6" t="s">
        <v>60</v>
      </c>
      <c r="H5025" s="6" t="s">
        <v>60</v>
      </c>
      <c r="I5025" s="60" t="s">
        <v>23276</v>
      </c>
      <c r="J5025" s="49" t="s">
        <v>23277</v>
      </c>
      <c r="K5025" s="6" t="s">
        <v>23278</v>
      </c>
      <c r="L5025" s="29">
        <f>IF($J$6="с учетом НДС",VLOOKUP(I5025,LEGEND!B:E,4,0)*(1-M5025),VLOOKUP(I5025,LEGEND!B:E,4,0)*(1-M5025)/1.2)</f>
        <v>12600</v>
      </c>
      <c r="M5025" s="57">
        <f>IF(AND(B5025&lt;&gt;"1_Электроинструмент",B5025&lt;&gt;"2_Садовая техника"),$J$5,IF($J$4&lt;=20%,$J$4,IFERROR(VLOOKUP(S5025,LEGEND!$L$2:$M$5,2,FALSE),$J$4)))</f>
        <v>0</v>
      </c>
      <c r="N5025" s="48" t="s">
        <v>60</v>
      </c>
      <c r="O5025" s="6" t="s">
        <v>60</v>
      </c>
      <c r="P5025" s="49" t="s">
        <v>66</v>
      </c>
      <c r="Q5025" s="49" t="s">
        <v>67</v>
      </c>
      <c r="R5025" s="6" t="s">
        <v>60</v>
      </c>
      <c r="S5025" s="49" t="s">
        <v>60</v>
      </c>
      <c r="T5025" s="73" t="str">
        <f>IF(_xlfn.XLOOKUP(I5025,LEGEND!B:B,LEGEND!H:H)&lt;&gt;"-",HYPERLINK(_xlfn.XLOOKUP(I5025,LEGEND!B:B,LEGEND!H:H),"link"),_xlfn.XLOOKUP(I5025,LEGEND!B:B,LEGEND!H:H))</f>
        <v>link</v>
      </c>
      <c r="U5025" s="73" t="str">
        <f>HYPERLINK(_xlfn.XLOOKUP(I5025,LEGEND!B:B,LEGEND!I:I))</f>
        <v>https://milwaukee-media-images.s3.amazonaws.com/hi/4932464079--Hero_1.jpg</v>
      </c>
      <c r="V5025" s="51" t="s">
        <v>23279</v>
      </c>
      <c r="W5025" s="63" t="s">
        <v>10028</v>
      </c>
      <c r="X5025" s="64">
        <v>560</v>
      </c>
      <c r="Y5025" s="64">
        <v>390</v>
      </c>
      <c r="Z5025" s="64">
        <v>270</v>
      </c>
      <c r="AA5025" s="84">
        <v>5.6379999999999999</v>
      </c>
      <c r="AB5025" s="85">
        <v>1</v>
      </c>
      <c r="AC5025" s="85">
        <v>1</v>
      </c>
    </row>
    <row r="5026" spans="1:29" ht="38.25">
      <c r="A5026" s="1"/>
      <c r="B5026" s="6" t="s">
        <v>10021</v>
      </c>
      <c r="C5026" s="6" t="s">
        <v>8778</v>
      </c>
      <c r="D5026" s="6" t="s">
        <v>10022</v>
      </c>
      <c r="E5026" s="49" t="s">
        <v>23267</v>
      </c>
      <c r="F5026" s="6" t="s">
        <v>60</v>
      </c>
      <c r="G5026" s="6" t="s">
        <v>60</v>
      </c>
      <c r="H5026" s="6" t="s">
        <v>60</v>
      </c>
      <c r="I5026" s="60" t="s">
        <v>24120</v>
      </c>
      <c r="J5026" s="49" t="s">
        <v>24121</v>
      </c>
      <c r="K5026" s="6" t="s">
        <v>24122</v>
      </c>
      <c r="L5026" s="29">
        <f>IF($J$6="с учетом НДС",VLOOKUP(I5026,LEGEND!B:E,4,0)*(1-M5026),VLOOKUP(I5026,LEGEND!B:E,4,0)*(1-M5026)/1.2)</f>
        <v>16100</v>
      </c>
      <c r="M5026" s="57">
        <f>IF(AND(B5026&lt;&gt;"1_Электроинструмент",B5026&lt;&gt;"2_Садовая техника"),$J$5,IF($J$4&lt;=20%,$J$4,IFERROR(VLOOKUP(S5026,LEGEND!$L$2:$M$5,2,FALSE),$J$4)))</f>
        <v>0</v>
      </c>
      <c r="N5026" s="48" t="s">
        <v>60</v>
      </c>
      <c r="O5026" s="6" t="s">
        <v>42</v>
      </c>
      <c r="P5026" s="49" t="s">
        <v>66</v>
      </c>
      <c r="Q5026" s="49" t="s">
        <v>67</v>
      </c>
      <c r="R5026" s="6" t="s">
        <v>60</v>
      </c>
      <c r="S5026" s="49" t="s">
        <v>60</v>
      </c>
      <c r="T5026" s="73" t="str">
        <f>IF(_xlfn.XLOOKUP(I5026,LEGEND!B:B,LEGEND!H:H)&lt;&gt;"-",HYPERLINK(_xlfn.XLOOKUP(I5026,LEGEND!B:B,LEGEND!H:H),"link"),_xlfn.XLOOKUP(I5026,LEGEND!B:B,LEGEND!H:H))</f>
        <v>link</v>
      </c>
      <c r="U5026" s="73" t="str">
        <f>HYPERLINK(_xlfn.XLOOKUP(I5026,LEGEND!B:B,LEGEND!I:I))</f>
        <v>https://milwaukee-media-images.s3.amazonaws.com/hi/4932478162--Hero_1.jpg</v>
      </c>
      <c r="V5026" s="51" t="s">
        <v>24123</v>
      </c>
      <c r="W5026" s="63" t="s">
        <v>10028</v>
      </c>
      <c r="X5026" s="64">
        <v>570</v>
      </c>
      <c r="Y5026" s="64">
        <v>430</v>
      </c>
      <c r="Z5026" s="64">
        <v>400</v>
      </c>
      <c r="AA5026" s="84">
        <v>6.6319999999999997</v>
      </c>
      <c r="AB5026" s="85">
        <v>1</v>
      </c>
      <c r="AC5026" s="85">
        <v>1</v>
      </c>
    </row>
    <row r="5027" spans="1:29" ht="38.25">
      <c r="A5027" s="1"/>
      <c r="B5027" s="6" t="s">
        <v>10021</v>
      </c>
      <c r="C5027" s="6" t="s">
        <v>8778</v>
      </c>
      <c r="D5027" s="6" t="s">
        <v>10022</v>
      </c>
      <c r="E5027" s="49" t="s">
        <v>23280</v>
      </c>
      <c r="F5027" s="6" t="s">
        <v>60</v>
      </c>
      <c r="G5027" s="6" t="s">
        <v>60</v>
      </c>
      <c r="H5027" s="6" t="s">
        <v>60</v>
      </c>
      <c r="I5027" s="60" t="s">
        <v>23281</v>
      </c>
      <c r="J5027" s="49" t="s">
        <v>23282</v>
      </c>
      <c r="K5027" s="6" t="s">
        <v>23283</v>
      </c>
      <c r="L5027" s="29">
        <f>IF($J$6="с учетом НДС",VLOOKUP(I5027,LEGEND!B:E,4,0)*(1-M5027),VLOOKUP(I5027,LEGEND!B:E,4,0)*(1-M5027)/1.2)</f>
        <v>7500</v>
      </c>
      <c r="M5027" s="57">
        <f>IF(AND(B5027&lt;&gt;"1_Электроинструмент",B5027&lt;&gt;"2_Садовая техника"),$J$5,IF($J$4&lt;=20%,$J$4,IFERROR(VLOOKUP(S5027,LEGEND!$L$2:$M$5,2,FALSE),$J$4)))</f>
        <v>0</v>
      </c>
      <c r="N5027" s="48" t="s">
        <v>60</v>
      </c>
      <c r="O5027" s="6" t="s">
        <v>60</v>
      </c>
      <c r="P5027" s="49" t="s">
        <v>66</v>
      </c>
      <c r="Q5027" s="49" t="s">
        <v>67</v>
      </c>
      <c r="R5027" s="6" t="s">
        <v>60</v>
      </c>
      <c r="S5027" s="49" t="s">
        <v>60</v>
      </c>
      <c r="T5027" s="73" t="str">
        <f>IF(_xlfn.XLOOKUP(I5027,LEGEND!B:B,LEGEND!H:H)&lt;&gt;"-",HYPERLINK(_xlfn.XLOOKUP(I5027,LEGEND!B:B,LEGEND!H:H),"link"),_xlfn.XLOOKUP(I5027,LEGEND!B:B,LEGEND!H:H))</f>
        <v>link</v>
      </c>
      <c r="U5027" s="73" t="str">
        <f>HYPERLINK(_xlfn.XLOOKUP(I5027,LEGEND!B:B,LEGEND!I:I))</f>
        <v>https://milwaukee-media-images.s3.amazonaws.com/hi/4932471724--Hero_1.jpg</v>
      </c>
      <c r="V5027" s="51" t="s">
        <v>23284</v>
      </c>
      <c r="W5027" s="63" t="s">
        <v>10028</v>
      </c>
      <c r="X5027" s="64">
        <v>470</v>
      </c>
      <c r="Y5027" s="64">
        <v>390</v>
      </c>
      <c r="Z5027" s="64">
        <v>240</v>
      </c>
      <c r="AA5027" s="84">
        <v>2.2200000000000002</v>
      </c>
      <c r="AB5027" s="85">
        <v>1</v>
      </c>
      <c r="AC5027" s="85">
        <v>1</v>
      </c>
    </row>
    <row r="5028" spans="1:29" ht="38.25">
      <c r="A5028" s="1"/>
      <c r="B5028" s="6" t="s">
        <v>10021</v>
      </c>
      <c r="C5028" s="6" t="s">
        <v>8778</v>
      </c>
      <c r="D5028" s="6" t="s">
        <v>10022</v>
      </c>
      <c r="E5028" s="49" t="s">
        <v>23285</v>
      </c>
      <c r="F5028" s="6" t="s">
        <v>60</v>
      </c>
      <c r="G5028" s="6" t="s">
        <v>60</v>
      </c>
      <c r="H5028" s="6" t="s">
        <v>60</v>
      </c>
      <c r="I5028" s="60" t="s">
        <v>23286</v>
      </c>
      <c r="J5028" s="49" t="s">
        <v>23287</v>
      </c>
      <c r="K5028" s="6" t="s">
        <v>23288</v>
      </c>
      <c r="L5028" s="29">
        <f>IF($J$6="с учетом НДС",VLOOKUP(I5028,LEGEND!B:E,4,0)*(1-M5028),VLOOKUP(I5028,LEGEND!B:E,4,0)*(1-M5028)/1.2)</f>
        <v>8700</v>
      </c>
      <c r="M5028" s="57">
        <f>IF(AND(B5028&lt;&gt;"1_Электроинструмент",B5028&lt;&gt;"2_Садовая техника"),$J$5,IF($J$4&lt;=20%,$J$4,IFERROR(VLOOKUP(S5028,LEGEND!$L$2:$M$5,2,FALSE),$J$4)))</f>
        <v>0</v>
      </c>
      <c r="N5028" s="48" t="s">
        <v>60</v>
      </c>
      <c r="O5028" s="6" t="s">
        <v>60</v>
      </c>
      <c r="P5028" s="49" t="s">
        <v>66</v>
      </c>
      <c r="Q5028" s="49" t="s">
        <v>67</v>
      </c>
      <c r="R5028" s="6" t="s">
        <v>60</v>
      </c>
      <c r="S5028" s="49" t="s">
        <v>60</v>
      </c>
      <c r="T5028" s="73" t="str">
        <f>IF(_xlfn.XLOOKUP(I5028,LEGEND!B:B,LEGEND!H:H)&lt;&gt;"-",HYPERLINK(_xlfn.XLOOKUP(I5028,LEGEND!B:B,LEGEND!H:H),"link"),_xlfn.XLOOKUP(I5028,LEGEND!B:B,LEGEND!H:H))</f>
        <v>link</v>
      </c>
      <c r="U5028" s="73" t="str">
        <f>HYPERLINK(_xlfn.XLOOKUP(I5028,LEGEND!B:B,LEGEND!I:I))</f>
        <v>https://milwaukee-media-images.s3.amazonaws.com/hi/4932471066--Hero_1.jpg</v>
      </c>
      <c r="V5028" s="51" t="s">
        <v>23289</v>
      </c>
      <c r="W5028" s="63" t="s">
        <v>71</v>
      </c>
      <c r="X5028" s="64">
        <v>394</v>
      </c>
      <c r="Y5028" s="64">
        <v>294</v>
      </c>
      <c r="Z5028" s="64">
        <v>340</v>
      </c>
      <c r="AA5028" s="84">
        <v>1.75</v>
      </c>
      <c r="AB5028" s="85">
        <v>1</v>
      </c>
      <c r="AC5028" s="85">
        <v>1</v>
      </c>
    </row>
    <row r="5029" spans="1:29" ht="38.25">
      <c r="A5029" s="1"/>
      <c r="B5029" s="6" t="s">
        <v>10021</v>
      </c>
      <c r="C5029" s="6" t="s">
        <v>8778</v>
      </c>
      <c r="D5029" s="6" t="s">
        <v>10022</v>
      </c>
      <c r="E5029" s="49" t="s">
        <v>23285</v>
      </c>
      <c r="F5029" s="6" t="s">
        <v>60</v>
      </c>
      <c r="G5029" s="6" t="s">
        <v>60</v>
      </c>
      <c r="H5029" s="6" t="s">
        <v>60</v>
      </c>
      <c r="I5029" s="60" t="s">
        <v>23290</v>
      </c>
      <c r="J5029" s="49" t="s">
        <v>23291</v>
      </c>
      <c r="K5029" s="6" t="s">
        <v>23292</v>
      </c>
      <c r="L5029" s="29">
        <f>IF($J$6="с учетом НДС",VLOOKUP(I5029,LEGEND!B:E,4,0)*(1-M5029),VLOOKUP(I5029,LEGEND!B:E,4,0)*(1-M5029)/1.2)</f>
        <v>9500</v>
      </c>
      <c r="M5029" s="57">
        <f>IF(AND(B5029&lt;&gt;"1_Электроинструмент",B5029&lt;&gt;"2_Садовая техника"),$J$5,IF($J$4&lt;=20%,$J$4,IFERROR(VLOOKUP(S5029,LEGEND!$L$2:$M$5,2,FALSE),$J$4)))</f>
        <v>0</v>
      </c>
      <c r="N5029" s="48" t="s">
        <v>60</v>
      </c>
      <c r="O5029" s="6" t="s">
        <v>60</v>
      </c>
      <c r="P5029" s="49" t="s">
        <v>66</v>
      </c>
      <c r="Q5029" s="49" t="s">
        <v>67</v>
      </c>
      <c r="R5029" s="6" t="s">
        <v>60</v>
      </c>
      <c r="S5029" s="49" t="s">
        <v>60</v>
      </c>
      <c r="T5029" s="73" t="str">
        <f>IF(_xlfn.XLOOKUP(I5029,LEGEND!B:B,LEGEND!H:H)&lt;&gt;"-",HYPERLINK(_xlfn.XLOOKUP(I5029,LEGEND!B:B,LEGEND!H:H),"link"),_xlfn.XLOOKUP(I5029,LEGEND!B:B,LEGEND!H:H))</f>
        <v>link</v>
      </c>
      <c r="U5029" s="73" t="str">
        <f>HYPERLINK(_xlfn.XLOOKUP(I5029,LEGEND!B:B,LEGEND!I:I))</f>
        <v>https://milwaukee-media-images.s3.amazonaws.com/hi/4932471132--Hero_1.jpg</v>
      </c>
      <c r="V5029" s="51" t="s">
        <v>23293</v>
      </c>
      <c r="W5029" s="63" t="s">
        <v>71</v>
      </c>
      <c r="X5029" s="64">
        <v>399</v>
      </c>
      <c r="Y5029" s="64">
        <v>299</v>
      </c>
      <c r="Z5029" s="64">
        <v>399</v>
      </c>
      <c r="AA5029" s="84">
        <v>1.78</v>
      </c>
      <c r="AB5029" s="85">
        <v>1</v>
      </c>
      <c r="AC5029" s="85">
        <v>1</v>
      </c>
    </row>
    <row r="5030" spans="1:29" ht="38.25">
      <c r="A5030" s="1"/>
      <c r="B5030" s="6" t="s">
        <v>10021</v>
      </c>
      <c r="C5030" s="6" t="s">
        <v>8778</v>
      </c>
      <c r="D5030" s="6" t="s">
        <v>10022</v>
      </c>
      <c r="E5030" s="49" t="s">
        <v>23285</v>
      </c>
      <c r="F5030" s="6" t="s">
        <v>60</v>
      </c>
      <c r="G5030" s="6" t="s">
        <v>60</v>
      </c>
      <c r="H5030" s="6" t="s">
        <v>60</v>
      </c>
      <c r="I5030" s="60" t="s">
        <v>23294</v>
      </c>
      <c r="J5030" s="49" t="s">
        <v>23295</v>
      </c>
      <c r="K5030" s="6" t="s">
        <v>23296</v>
      </c>
      <c r="L5030" s="29">
        <f>IF($J$6="с учетом НДС",VLOOKUP(I5030,LEGEND!B:E,4,0)*(1-M5030),VLOOKUP(I5030,LEGEND!B:E,4,0)*(1-M5030)/1.2)</f>
        <v>9900</v>
      </c>
      <c r="M5030" s="57">
        <f>IF(AND(B5030&lt;&gt;"1_Электроинструмент",B5030&lt;&gt;"2_Садовая техника"),$J$5,IF($J$4&lt;=20%,$J$4,IFERROR(VLOOKUP(S5030,LEGEND!$L$2:$M$5,2,FALSE),$J$4)))</f>
        <v>0</v>
      </c>
      <c r="N5030" s="48" t="s">
        <v>60</v>
      </c>
      <c r="O5030" s="6" t="s">
        <v>60</v>
      </c>
      <c r="P5030" s="49" t="s">
        <v>66</v>
      </c>
      <c r="Q5030" s="49" t="s">
        <v>67</v>
      </c>
      <c r="R5030" s="6" t="s">
        <v>60</v>
      </c>
      <c r="S5030" s="49" t="s">
        <v>60</v>
      </c>
      <c r="T5030" s="73" t="str">
        <f>IF(_xlfn.XLOOKUP(I5030,LEGEND!B:B,LEGEND!H:H)&lt;&gt;"-",HYPERLINK(_xlfn.XLOOKUP(I5030,LEGEND!B:B,LEGEND!H:H),"link"),_xlfn.XLOOKUP(I5030,LEGEND!B:B,LEGEND!H:H))</f>
        <v>link</v>
      </c>
      <c r="U5030" s="73" t="str">
        <f>HYPERLINK(_xlfn.XLOOKUP(I5030,LEGEND!B:B,LEGEND!I:I))</f>
        <v>https://milwaukee-media-images.s3.amazonaws.com/hi/4932464084--Hero_1.jpg</v>
      </c>
      <c r="V5030" s="51" t="s">
        <v>23297</v>
      </c>
      <c r="W5030" s="63" t="s">
        <v>11050</v>
      </c>
      <c r="X5030" s="64">
        <v>270</v>
      </c>
      <c r="Y5030" s="64">
        <v>290</v>
      </c>
      <c r="Z5030" s="64">
        <v>320</v>
      </c>
      <c r="AA5030" s="84">
        <v>1.998</v>
      </c>
      <c r="AB5030" s="85">
        <v>1</v>
      </c>
      <c r="AC5030" s="85">
        <v>1</v>
      </c>
    </row>
    <row r="5031" spans="1:29" ht="38.25">
      <c r="A5031" s="1"/>
      <c r="B5031" s="6" t="s">
        <v>10021</v>
      </c>
      <c r="C5031" s="6" t="s">
        <v>8778</v>
      </c>
      <c r="D5031" s="6" t="s">
        <v>10022</v>
      </c>
      <c r="E5031" s="49" t="s">
        <v>23285</v>
      </c>
      <c r="F5031" s="6" t="s">
        <v>60</v>
      </c>
      <c r="G5031" s="6" t="s">
        <v>60</v>
      </c>
      <c r="H5031" s="6" t="s">
        <v>60</v>
      </c>
      <c r="I5031" s="60" t="s">
        <v>23298</v>
      </c>
      <c r="J5031" s="49" t="s">
        <v>23299</v>
      </c>
      <c r="K5031" s="6" t="s">
        <v>23300</v>
      </c>
      <c r="L5031" s="29">
        <f>IF($J$6="с учетом НДС",VLOOKUP(I5031,LEGEND!B:E,4,0)*(1-M5031),VLOOKUP(I5031,LEGEND!B:E,4,0)*(1-M5031)/1.2)</f>
        <v>10900</v>
      </c>
      <c r="M5031" s="57">
        <f>IF(AND(B5031&lt;&gt;"1_Электроинструмент",B5031&lt;&gt;"2_Садовая техника"),$J$5,IF($J$4&lt;=20%,$J$4,IFERROR(VLOOKUP(S5031,LEGEND!$L$2:$M$5,2,FALSE),$J$4)))</f>
        <v>0</v>
      </c>
      <c r="N5031" s="48" t="s">
        <v>60</v>
      </c>
      <c r="O5031" s="6" t="s">
        <v>60</v>
      </c>
      <c r="P5031" s="49" t="s">
        <v>66</v>
      </c>
      <c r="Q5031" s="49" t="s">
        <v>67</v>
      </c>
      <c r="R5031" s="6" t="s">
        <v>60</v>
      </c>
      <c r="S5031" s="49" t="s">
        <v>60</v>
      </c>
      <c r="T5031" s="73" t="str">
        <f>IF(_xlfn.XLOOKUP(I5031,LEGEND!B:B,LEGEND!H:H)&lt;&gt;"-",HYPERLINK(_xlfn.XLOOKUP(I5031,LEGEND!B:B,LEGEND!H:H),"link"),_xlfn.XLOOKUP(I5031,LEGEND!B:B,LEGEND!H:H))</f>
        <v>link</v>
      </c>
      <c r="U5031" s="73" t="str">
        <f>HYPERLINK(_xlfn.XLOOKUP(I5031,LEGEND!B:B,LEGEND!I:I))</f>
        <v>https://milwaukee-media-images.s3.amazonaws.com/hi/4932471067--Hero_1.jpg</v>
      </c>
      <c r="V5031" s="51" t="s">
        <v>23301</v>
      </c>
      <c r="W5031" s="63" t="s">
        <v>71</v>
      </c>
      <c r="X5031" s="64">
        <v>529</v>
      </c>
      <c r="Y5031" s="64">
        <v>309</v>
      </c>
      <c r="Z5031" s="64">
        <v>349</v>
      </c>
      <c r="AA5031" s="84">
        <v>2.23</v>
      </c>
      <c r="AB5031" s="85">
        <v>1</v>
      </c>
      <c r="AC5031" s="85">
        <v>1</v>
      </c>
    </row>
    <row r="5032" spans="1:29" ht="38.25">
      <c r="A5032" s="1"/>
      <c r="B5032" s="6" t="s">
        <v>10021</v>
      </c>
      <c r="C5032" s="6" t="s">
        <v>8778</v>
      </c>
      <c r="D5032" s="6" t="s">
        <v>10022</v>
      </c>
      <c r="E5032" s="49" t="s">
        <v>23285</v>
      </c>
      <c r="F5032" s="6" t="s">
        <v>60</v>
      </c>
      <c r="G5032" s="6" t="s">
        <v>60</v>
      </c>
      <c r="H5032" s="6" t="s">
        <v>60</v>
      </c>
      <c r="I5032" s="60" t="s">
        <v>23302</v>
      </c>
      <c r="J5032" s="49" t="s">
        <v>23303</v>
      </c>
      <c r="K5032" s="6" t="s">
        <v>23304</v>
      </c>
      <c r="L5032" s="29">
        <f>IF($J$6="с учетом НДС",VLOOKUP(I5032,LEGEND!B:E,4,0)*(1-M5032),VLOOKUP(I5032,LEGEND!B:E,4,0)*(1-M5032)/1.2)</f>
        <v>14700</v>
      </c>
      <c r="M5032" s="57">
        <f>IF(AND(B5032&lt;&gt;"1_Электроинструмент",B5032&lt;&gt;"2_Садовая техника"),$J$5,IF($J$4&lt;=20%,$J$4,IFERROR(VLOOKUP(S5032,LEGEND!$L$2:$M$5,2,FALSE),$J$4)))</f>
        <v>0</v>
      </c>
      <c r="N5032" s="48" t="s">
        <v>60</v>
      </c>
      <c r="O5032" s="6" t="s">
        <v>60</v>
      </c>
      <c r="P5032" s="49" t="s">
        <v>66</v>
      </c>
      <c r="Q5032" s="49" t="s">
        <v>67</v>
      </c>
      <c r="R5032" s="6" t="s">
        <v>60</v>
      </c>
      <c r="S5032" s="49" t="s">
        <v>60</v>
      </c>
      <c r="T5032" s="73" t="str">
        <f>IF(_xlfn.XLOOKUP(I5032,LEGEND!B:B,LEGEND!H:H)&lt;&gt;"-",HYPERLINK(_xlfn.XLOOKUP(I5032,LEGEND!B:B,LEGEND!H:H),"link"),_xlfn.XLOOKUP(I5032,LEGEND!B:B,LEGEND!H:H))</f>
        <v>link</v>
      </c>
      <c r="U5032" s="73" t="str">
        <f>HYPERLINK(_xlfn.XLOOKUP(I5032,LEGEND!B:B,LEGEND!I:I))</f>
        <v>https://milwaukee-media-images.s3.amazonaws.com/hi/4932464085--Hero_1.jpg</v>
      </c>
      <c r="V5032" s="51" t="s">
        <v>23305</v>
      </c>
      <c r="W5032" s="63" t="s">
        <v>11050</v>
      </c>
      <c r="X5032" s="64">
        <v>380</v>
      </c>
      <c r="Y5032" s="64">
        <v>230</v>
      </c>
      <c r="Z5032" s="64">
        <v>430</v>
      </c>
      <c r="AA5032" s="84">
        <v>3.024</v>
      </c>
      <c r="AB5032" s="85">
        <v>1</v>
      </c>
      <c r="AC5032" s="85">
        <v>1</v>
      </c>
    </row>
    <row r="5033" spans="1:29" ht="38.25">
      <c r="A5033" s="1"/>
      <c r="B5033" s="6" t="s">
        <v>10021</v>
      </c>
      <c r="C5033" s="6" t="s">
        <v>8778</v>
      </c>
      <c r="D5033" s="6" t="s">
        <v>10022</v>
      </c>
      <c r="E5033" s="49" t="s">
        <v>23285</v>
      </c>
      <c r="F5033" s="6" t="s">
        <v>60</v>
      </c>
      <c r="G5033" s="6" t="s">
        <v>60</v>
      </c>
      <c r="H5033" s="6" t="s">
        <v>60</v>
      </c>
      <c r="I5033" s="60" t="s">
        <v>23306</v>
      </c>
      <c r="J5033" s="49" t="s">
        <v>23307</v>
      </c>
      <c r="K5033" s="6" t="s">
        <v>23308</v>
      </c>
      <c r="L5033" s="29">
        <f>IF($J$6="с учетом НДС",VLOOKUP(I5033,LEGEND!B:E,4,0)*(1-M5033),VLOOKUP(I5033,LEGEND!B:E,4,0)*(1-M5033)/1.2)</f>
        <v>16100</v>
      </c>
      <c r="M5033" s="57">
        <f>IF(AND(B5033&lt;&gt;"1_Электроинструмент",B5033&lt;&gt;"2_Садовая техника"),$J$5,IF($J$4&lt;=20%,$J$4,IFERROR(VLOOKUP(S5033,LEGEND!$L$2:$M$5,2,FALSE),$J$4)))</f>
        <v>0</v>
      </c>
      <c r="N5033" s="48" t="s">
        <v>60</v>
      </c>
      <c r="O5033" s="6" t="s">
        <v>60</v>
      </c>
      <c r="P5033" s="49" t="s">
        <v>66</v>
      </c>
      <c r="Q5033" s="49" t="s">
        <v>67</v>
      </c>
      <c r="R5033" s="6" t="s">
        <v>60</v>
      </c>
      <c r="S5033" s="49" t="s">
        <v>60</v>
      </c>
      <c r="T5033" s="73" t="str">
        <f>IF(_xlfn.XLOOKUP(I5033,LEGEND!B:B,LEGEND!H:H)&lt;&gt;"-",HYPERLINK(_xlfn.XLOOKUP(I5033,LEGEND!B:B,LEGEND!H:H),"link"),_xlfn.XLOOKUP(I5033,LEGEND!B:B,LEGEND!H:H))</f>
        <v>link</v>
      </c>
      <c r="U5033" s="73" t="str">
        <f>HYPERLINK(_xlfn.XLOOKUP(I5033,LEGEND!B:B,LEGEND!I:I))</f>
        <v>https://milwaukee-media-images.s3.amazonaws.com/hi/4932464086--Hero_1.jpg</v>
      </c>
      <c r="V5033" s="51" t="s">
        <v>23309</v>
      </c>
      <c r="W5033" s="63" t="s">
        <v>11050</v>
      </c>
      <c r="X5033" s="64">
        <v>560</v>
      </c>
      <c r="Y5033" s="64">
        <v>250</v>
      </c>
      <c r="Z5033" s="64">
        <v>440</v>
      </c>
      <c r="AA5033" s="84">
        <v>3.7240000000000002</v>
      </c>
      <c r="AB5033" s="85">
        <v>1</v>
      </c>
      <c r="AC5033" s="85">
        <v>1</v>
      </c>
    </row>
    <row r="5034" spans="1:29" ht="38.25">
      <c r="A5034" s="1"/>
      <c r="B5034" s="6" t="s">
        <v>10021</v>
      </c>
      <c r="C5034" s="6" t="s">
        <v>8778</v>
      </c>
      <c r="D5034" s="6" t="s">
        <v>10022</v>
      </c>
      <c r="E5034" s="49" t="s">
        <v>23285</v>
      </c>
      <c r="F5034" s="6" t="s">
        <v>60</v>
      </c>
      <c r="G5034" s="6" t="s">
        <v>60</v>
      </c>
      <c r="H5034" s="6" t="s">
        <v>60</v>
      </c>
      <c r="I5034" s="60" t="s">
        <v>23310</v>
      </c>
      <c r="J5034" s="49" t="s">
        <v>23311</v>
      </c>
      <c r="K5034" s="6" t="s">
        <v>23312</v>
      </c>
      <c r="L5034" s="29">
        <f>IF($J$6="с учетом НДС",VLOOKUP(I5034,LEGEND!B:E,4,0)*(1-M5034),VLOOKUP(I5034,LEGEND!B:E,4,0)*(1-M5034)/1.2)</f>
        <v>16400</v>
      </c>
      <c r="M5034" s="57">
        <f>IF(AND(B5034&lt;&gt;"1_Электроинструмент",B5034&lt;&gt;"2_Садовая техника"),$J$5,IF($J$4&lt;=20%,$J$4,IFERROR(VLOOKUP(S5034,LEGEND!$L$2:$M$5,2,FALSE),$J$4)))</f>
        <v>0</v>
      </c>
      <c r="N5034" s="48" t="s">
        <v>60</v>
      </c>
      <c r="O5034" s="6" t="s">
        <v>60</v>
      </c>
      <c r="P5034" s="49" t="s">
        <v>66</v>
      </c>
      <c r="Q5034" s="49" t="s">
        <v>67</v>
      </c>
      <c r="R5034" s="6" t="s">
        <v>60</v>
      </c>
      <c r="S5034" s="49" t="s">
        <v>60</v>
      </c>
      <c r="T5034" s="73" t="str">
        <f>IF(_xlfn.XLOOKUP(I5034,LEGEND!B:B,LEGEND!H:H)&lt;&gt;"-",HYPERLINK(_xlfn.XLOOKUP(I5034,LEGEND!B:B,LEGEND!H:H),"link"),_xlfn.XLOOKUP(I5034,LEGEND!B:B,LEGEND!H:H))</f>
        <v>link</v>
      </c>
      <c r="U5034" s="73" t="str">
        <f>HYPERLINK(_xlfn.XLOOKUP(I5034,LEGEND!B:B,LEGEND!I:I))</f>
        <v>https://milwaukee-media-images.s3.amazonaws.com/hi/4932471131--Hero_1.jpg</v>
      </c>
      <c r="V5034" s="51" t="s">
        <v>23313</v>
      </c>
      <c r="W5034" s="63" t="s">
        <v>71</v>
      </c>
      <c r="X5034" s="64">
        <v>399</v>
      </c>
      <c r="Y5034" s="64">
        <v>299</v>
      </c>
      <c r="Z5034" s="64">
        <v>399</v>
      </c>
      <c r="AA5034" s="84">
        <v>3.4</v>
      </c>
      <c r="AB5034" s="85">
        <v>1</v>
      </c>
      <c r="AC5034" s="85">
        <v>1</v>
      </c>
    </row>
    <row r="5035" spans="1:29" ht="38.25">
      <c r="A5035" s="1"/>
      <c r="B5035" s="6" t="s">
        <v>10021</v>
      </c>
      <c r="C5035" s="6" t="s">
        <v>8778</v>
      </c>
      <c r="D5035" s="6" t="s">
        <v>10022</v>
      </c>
      <c r="E5035" s="49" t="s">
        <v>23285</v>
      </c>
      <c r="F5035" s="6" t="s">
        <v>60</v>
      </c>
      <c r="G5035" s="6" t="s">
        <v>60</v>
      </c>
      <c r="H5035" s="6" t="s">
        <v>60</v>
      </c>
      <c r="I5035" s="60" t="s">
        <v>23314</v>
      </c>
      <c r="J5035" s="49" t="s">
        <v>23315</v>
      </c>
      <c r="K5035" s="6" t="s">
        <v>23316</v>
      </c>
      <c r="L5035" s="29">
        <f>IF($J$6="с учетом НДС",VLOOKUP(I5035,LEGEND!B:E,4,0)*(1-M5035),VLOOKUP(I5035,LEGEND!B:E,4,0)*(1-M5035)/1.2)</f>
        <v>17500</v>
      </c>
      <c r="M5035" s="57">
        <f>IF(AND(B5035&lt;&gt;"1_Электроинструмент",B5035&lt;&gt;"2_Садовая техника"),$J$5,IF($J$4&lt;=20%,$J$4,IFERROR(VLOOKUP(S5035,LEGEND!$L$2:$M$5,2,FALSE),$J$4)))</f>
        <v>0</v>
      </c>
      <c r="N5035" s="48" t="s">
        <v>60</v>
      </c>
      <c r="O5035" s="6" t="s">
        <v>60</v>
      </c>
      <c r="P5035" s="49" t="s">
        <v>66</v>
      </c>
      <c r="Q5035" s="49" t="s">
        <v>67</v>
      </c>
      <c r="R5035" s="6" t="s">
        <v>60</v>
      </c>
      <c r="S5035" s="49" t="s">
        <v>60</v>
      </c>
      <c r="T5035" s="73" t="str">
        <f>IF(_xlfn.XLOOKUP(I5035,LEGEND!B:B,LEGEND!H:H)&lt;&gt;"-",HYPERLINK(_xlfn.XLOOKUP(I5035,LEGEND!B:B,LEGEND!H:H),"link"),_xlfn.XLOOKUP(I5035,LEGEND!B:B,LEGEND!H:H))</f>
        <v>link</v>
      </c>
      <c r="U5035" s="73" t="str">
        <f>HYPERLINK(_xlfn.XLOOKUP(I5035,LEGEND!B:B,LEGEND!I:I))</f>
        <v>https://milwaukee-media-images.s3.amazonaws.com/hi/4932471130--Hero_1.jpg</v>
      </c>
      <c r="V5035" s="51" t="s">
        <v>23317</v>
      </c>
      <c r="W5035" s="63" t="s">
        <v>71</v>
      </c>
      <c r="X5035" s="64">
        <v>429</v>
      </c>
      <c r="Y5035" s="64">
        <v>269</v>
      </c>
      <c r="Z5035" s="64">
        <v>449</v>
      </c>
      <c r="AA5035" s="84">
        <v>3.8</v>
      </c>
      <c r="AB5035" s="85">
        <v>1</v>
      </c>
      <c r="AC5035" s="85">
        <v>1</v>
      </c>
    </row>
    <row r="5036" spans="1:29" ht="25.5">
      <c r="A5036" s="1"/>
      <c r="B5036" s="6" t="s">
        <v>10021</v>
      </c>
      <c r="C5036" s="6" t="s">
        <v>8778</v>
      </c>
      <c r="D5036" s="6" t="s">
        <v>10022</v>
      </c>
      <c r="E5036" s="49" t="s">
        <v>23318</v>
      </c>
      <c r="F5036" s="6" t="s">
        <v>60</v>
      </c>
      <c r="G5036" s="6" t="s">
        <v>60</v>
      </c>
      <c r="H5036" s="6" t="s">
        <v>60</v>
      </c>
      <c r="I5036" s="60" t="s">
        <v>23319</v>
      </c>
      <c r="J5036" s="49" t="s">
        <v>23320</v>
      </c>
      <c r="K5036" s="6" t="s">
        <v>23321</v>
      </c>
      <c r="L5036" s="29">
        <f>IF($J$6="с учетом НДС",VLOOKUP(I5036,LEGEND!B:E,4,0)*(1-M5036),VLOOKUP(I5036,LEGEND!B:E,4,0)*(1-M5036)/1.2)</f>
        <v>3790</v>
      </c>
      <c r="M5036" s="57">
        <f>IF(AND(B5036&lt;&gt;"1_Электроинструмент",B5036&lt;&gt;"2_Садовая техника"),$J$5,IF($J$4&lt;=20%,$J$4,IFERROR(VLOOKUP(S5036,LEGEND!$L$2:$M$5,2,FALSE),$J$4)))</f>
        <v>0</v>
      </c>
      <c r="N5036" s="48" t="s">
        <v>60</v>
      </c>
      <c r="O5036" s="6" t="s">
        <v>60</v>
      </c>
      <c r="P5036" s="49" t="s">
        <v>66</v>
      </c>
      <c r="Q5036" s="49" t="s">
        <v>67</v>
      </c>
      <c r="R5036" s="6" t="s">
        <v>60</v>
      </c>
      <c r="S5036" s="49" t="s">
        <v>60</v>
      </c>
      <c r="T5036" s="73" t="str">
        <f>IF(_xlfn.XLOOKUP(I5036,LEGEND!B:B,LEGEND!H:H)&lt;&gt;"-",HYPERLINK(_xlfn.XLOOKUP(I5036,LEGEND!B:B,LEGEND!H:H),"link"),_xlfn.XLOOKUP(I5036,LEGEND!B:B,LEGEND!H:H))</f>
        <v>link</v>
      </c>
      <c r="U5036" s="73" t="str">
        <f>HYPERLINK(_xlfn.XLOOKUP(I5036,LEGEND!B:B,LEGEND!I:I))</f>
        <v>https://milwaukee-media-images.s3.amazonaws.com/hi/4932471065--Hero_1.jpg</v>
      </c>
      <c r="V5036" s="51" t="s">
        <v>23322</v>
      </c>
      <c r="W5036" s="63" t="s">
        <v>10028</v>
      </c>
      <c r="X5036" s="64">
        <v>416</v>
      </c>
      <c r="Y5036" s="64">
        <v>248</v>
      </c>
      <c r="Z5036" s="64">
        <v>64</v>
      </c>
      <c r="AA5036" s="84">
        <v>1.22</v>
      </c>
      <c r="AB5036" s="85">
        <v>1</v>
      </c>
      <c r="AC5036" s="85">
        <v>1</v>
      </c>
    </row>
    <row r="5037" spans="1:29" ht="25.5">
      <c r="A5037" s="1"/>
      <c r="B5037" s="6" t="s">
        <v>10021</v>
      </c>
      <c r="C5037" s="6" t="s">
        <v>8778</v>
      </c>
      <c r="D5037" s="6" t="s">
        <v>10022</v>
      </c>
      <c r="E5037" s="49" t="s">
        <v>23318</v>
      </c>
      <c r="F5037" s="6" t="s">
        <v>60</v>
      </c>
      <c r="G5037" s="6" t="s">
        <v>60</v>
      </c>
      <c r="H5037" s="6" t="s">
        <v>60</v>
      </c>
      <c r="I5037" s="60" t="s">
        <v>23323</v>
      </c>
      <c r="J5037" s="49" t="s">
        <v>23324</v>
      </c>
      <c r="K5037" s="6" t="s">
        <v>23325</v>
      </c>
      <c r="L5037" s="29">
        <f>IF($J$6="с учетом НДС",VLOOKUP(I5037,LEGEND!B:E,4,0)*(1-M5037),VLOOKUP(I5037,LEGEND!B:E,4,0)*(1-M5037)/1.2)</f>
        <v>4370</v>
      </c>
      <c r="M5037" s="57">
        <f>IF(AND(B5037&lt;&gt;"1_Электроинструмент",B5037&lt;&gt;"2_Садовая техника"),$J$5,IF($J$4&lt;=20%,$J$4,IFERROR(VLOOKUP(S5037,LEGEND!$L$2:$M$5,2,FALSE),$J$4)))</f>
        <v>0</v>
      </c>
      <c r="N5037" s="48" t="s">
        <v>60</v>
      </c>
      <c r="O5037" s="6" t="s">
        <v>60</v>
      </c>
      <c r="P5037" s="49" t="s">
        <v>66</v>
      </c>
      <c r="Q5037" s="49" t="s">
        <v>67</v>
      </c>
      <c r="R5037" s="6" t="s">
        <v>60</v>
      </c>
      <c r="S5037" s="49" t="s">
        <v>60</v>
      </c>
      <c r="T5037" s="73" t="str">
        <f>IF(_xlfn.XLOOKUP(I5037,LEGEND!B:B,LEGEND!H:H)&lt;&gt;"-",HYPERLINK(_xlfn.XLOOKUP(I5037,LEGEND!B:B,LEGEND!H:H),"link"),_xlfn.XLOOKUP(I5037,LEGEND!B:B,LEGEND!H:H))</f>
        <v>link</v>
      </c>
      <c r="U5037" s="73" t="str">
        <f>HYPERLINK(_xlfn.XLOOKUP(I5037,LEGEND!B:B,LEGEND!I:I))</f>
        <v>https://milwaukee-media-images.s3.amazonaws.com/hi/4932464083--Hero_1.jpg</v>
      </c>
      <c r="V5037" s="51" t="s">
        <v>23326</v>
      </c>
      <c r="W5037" s="63" t="s">
        <v>10028</v>
      </c>
      <c r="X5037" s="64">
        <v>390</v>
      </c>
      <c r="Y5037" s="64">
        <v>240</v>
      </c>
      <c r="Z5037" s="64">
        <v>110</v>
      </c>
      <c r="AA5037" s="84">
        <v>1.512</v>
      </c>
      <c r="AB5037" s="85">
        <v>1</v>
      </c>
      <c r="AC5037" s="85">
        <v>1</v>
      </c>
    </row>
    <row r="5038" spans="1:29" ht="25.5">
      <c r="A5038" s="1"/>
      <c r="B5038" s="6" t="s">
        <v>10021</v>
      </c>
      <c r="C5038" s="6" t="s">
        <v>8778</v>
      </c>
      <c r="D5038" s="6" t="s">
        <v>10022</v>
      </c>
      <c r="E5038" s="49" t="s">
        <v>23318</v>
      </c>
      <c r="F5038" s="6" t="s">
        <v>60</v>
      </c>
      <c r="G5038" s="6" t="s">
        <v>60</v>
      </c>
      <c r="H5038" s="6" t="s">
        <v>60</v>
      </c>
      <c r="I5038" s="60" t="s">
        <v>23327</v>
      </c>
      <c r="J5038" s="49" t="s">
        <v>23328</v>
      </c>
      <c r="K5038" s="6" t="s">
        <v>23329</v>
      </c>
      <c r="L5038" s="29">
        <f>IF($J$6="с учетом НДС",VLOOKUP(I5038,LEGEND!B:E,4,0)*(1-M5038),VLOOKUP(I5038,LEGEND!B:E,4,0)*(1-M5038)/1.2)</f>
        <v>6800</v>
      </c>
      <c r="M5038" s="57">
        <f>IF(AND(B5038&lt;&gt;"1_Электроинструмент",B5038&lt;&gt;"2_Садовая техника"),$J$5,IF($J$4&lt;=20%,$J$4,IFERROR(VLOOKUP(S5038,LEGEND!$L$2:$M$5,2,FALSE),$J$4)))</f>
        <v>0</v>
      </c>
      <c r="N5038" s="48" t="s">
        <v>60</v>
      </c>
      <c r="O5038" s="6" t="s">
        <v>60</v>
      </c>
      <c r="P5038" s="49" t="s">
        <v>66</v>
      </c>
      <c r="Q5038" s="49" t="s">
        <v>67</v>
      </c>
      <c r="R5038" s="6" t="s">
        <v>60</v>
      </c>
      <c r="S5038" s="49" t="s">
        <v>60</v>
      </c>
      <c r="T5038" s="73" t="str">
        <f>IF(_xlfn.XLOOKUP(I5038,LEGEND!B:B,LEGEND!H:H)&lt;&gt;"-",HYPERLINK(_xlfn.XLOOKUP(I5038,LEGEND!B:B,LEGEND!H:H),"link"),_xlfn.XLOOKUP(I5038,LEGEND!B:B,LEGEND!H:H))</f>
        <v>link</v>
      </c>
      <c r="U5038" s="73" t="str">
        <f>HYPERLINK(_xlfn.XLOOKUP(I5038,LEGEND!B:B,LEGEND!I:I))</f>
        <v>https://milwaukee-media-images.s3.amazonaws.com/hi/4932471064--Hero_1.jpg</v>
      </c>
      <c r="V5038" s="51" t="s">
        <v>23330</v>
      </c>
      <c r="W5038" s="63" t="s">
        <v>10028</v>
      </c>
      <c r="X5038" s="64">
        <v>470</v>
      </c>
      <c r="Y5038" s="64">
        <v>50</v>
      </c>
      <c r="Z5038" s="64">
        <v>370</v>
      </c>
      <c r="AA5038" s="84">
        <v>2.1419999999999999</v>
      </c>
      <c r="AB5038" s="85">
        <v>1</v>
      </c>
      <c r="AC5038" s="85">
        <v>1</v>
      </c>
    </row>
    <row r="5039" spans="1:29" ht="25.5">
      <c r="A5039" s="1"/>
      <c r="B5039" s="6" t="s">
        <v>10021</v>
      </c>
      <c r="C5039" s="6" t="s">
        <v>8778</v>
      </c>
      <c r="D5039" s="6" t="s">
        <v>10022</v>
      </c>
      <c r="E5039" s="49" t="s">
        <v>23318</v>
      </c>
      <c r="F5039" s="6" t="s">
        <v>60</v>
      </c>
      <c r="G5039" s="6" t="s">
        <v>60</v>
      </c>
      <c r="H5039" s="6" t="s">
        <v>60</v>
      </c>
      <c r="I5039" s="60" t="s">
        <v>23331</v>
      </c>
      <c r="J5039" s="49" t="s">
        <v>23332</v>
      </c>
      <c r="K5039" s="6" t="s">
        <v>23333</v>
      </c>
      <c r="L5039" s="29">
        <f>IF($J$6="с учетом НДС",VLOOKUP(I5039,LEGEND!B:E,4,0)*(1-M5039),VLOOKUP(I5039,LEGEND!B:E,4,0)*(1-M5039)/1.2)</f>
        <v>7100</v>
      </c>
      <c r="M5039" s="57">
        <f>IF(AND(B5039&lt;&gt;"1_Электроинструмент",B5039&lt;&gt;"2_Садовая техника"),$J$5,IF($J$4&lt;=20%,$J$4,IFERROR(VLOOKUP(S5039,LEGEND!$L$2:$M$5,2,FALSE),$J$4)))</f>
        <v>0</v>
      </c>
      <c r="N5039" s="48" t="s">
        <v>60</v>
      </c>
      <c r="O5039" s="6" t="s">
        <v>60</v>
      </c>
      <c r="P5039" s="49" t="s">
        <v>66</v>
      </c>
      <c r="Q5039" s="49" t="s">
        <v>67</v>
      </c>
      <c r="R5039" s="6" t="s">
        <v>60</v>
      </c>
      <c r="S5039" s="49" t="s">
        <v>60</v>
      </c>
      <c r="T5039" s="73" t="str">
        <f>IF(_xlfn.XLOOKUP(I5039,LEGEND!B:B,LEGEND!H:H)&lt;&gt;"-",HYPERLINK(_xlfn.XLOOKUP(I5039,LEGEND!B:B,LEGEND!H:H),"link"),_xlfn.XLOOKUP(I5039,LEGEND!B:B,LEGEND!H:H))</f>
        <v>link</v>
      </c>
      <c r="U5039" s="73" t="str">
        <f>HYPERLINK(_xlfn.XLOOKUP(I5039,LEGEND!B:B,LEGEND!I:I))</f>
        <v>https://milwaukee-media-images.s3.amazonaws.com/hi/4932464082--Hero_1.jpg</v>
      </c>
      <c r="V5039" s="51" t="s">
        <v>23334</v>
      </c>
      <c r="W5039" s="63" t="s">
        <v>10028</v>
      </c>
      <c r="X5039" s="64">
        <v>500</v>
      </c>
      <c r="Y5039" s="64">
        <v>380</v>
      </c>
      <c r="Z5039" s="64">
        <v>110</v>
      </c>
      <c r="AA5039" s="84">
        <v>2.98</v>
      </c>
      <c r="AB5039" s="85">
        <v>1</v>
      </c>
      <c r="AC5039" s="85">
        <v>1</v>
      </c>
    </row>
    <row r="5040" spans="1:29" ht="25.5">
      <c r="A5040" s="1"/>
      <c r="B5040" s="6" t="s">
        <v>10021</v>
      </c>
      <c r="C5040" s="6" t="s">
        <v>8778</v>
      </c>
      <c r="D5040" s="6" t="s">
        <v>10022</v>
      </c>
      <c r="E5040" s="49" t="s">
        <v>23318</v>
      </c>
      <c r="F5040" s="6" t="s">
        <v>60</v>
      </c>
      <c r="G5040" s="6" t="s">
        <v>60</v>
      </c>
      <c r="H5040" s="6" t="s">
        <v>60</v>
      </c>
      <c r="I5040" s="60" t="s">
        <v>24116</v>
      </c>
      <c r="J5040" s="49" t="s">
        <v>24117</v>
      </c>
      <c r="K5040" s="6" t="s">
        <v>24118</v>
      </c>
      <c r="L5040" s="29">
        <f>IF($J$6="с учетом НДС",VLOOKUP(I5040,LEGEND!B:E,4,0)*(1-M5040),VLOOKUP(I5040,LEGEND!B:E,4,0)*(1-M5040)/1.2)</f>
        <v>10300</v>
      </c>
      <c r="M5040" s="57">
        <f>IF(AND(B5040&lt;&gt;"1_Электроинструмент",B5040&lt;&gt;"2_Садовая техника"),$J$5,IF($J$4&lt;=20%,$J$4,IFERROR(VLOOKUP(S5040,LEGEND!$L$2:$M$5,2,FALSE),$J$4)))</f>
        <v>0</v>
      </c>
      <c r="N5040" s="48" t="s">
        <v>60</v>
      </c>
      <c r="O5040" s="6" t="s">
        <v>42</v>
      </c>
      <c r="P5040" s="49" t="s">
        <v>66</v>
      </c>
      <c r="Q5040" s="49" t="s">
        <v>67</v>
      </c>
      <c r="R5040" s="6" t="s">
        <v>60</v>
      </c>
      <c r="S5040" s="49" t="s">
        <v>60</v>
      </c>
      <c r="T5040" s="73" t="str">
        <f>IF(_xlfn.XLOOKUP(I5040,LEGEND!B:B,LEGEND!H:H)&lt;&gt;"-",HYPERLINK(_xlfn.XLOOKUP(I5040,LEGEND!B:B,LEGEND!H:H),"link"),_xlfn.XLOOKUP(I5040,LEGEND!B:B,LEGEND!H:H))</f>
        <v>link</v>
      </c>
      <c r="U5040" s="73" t="str">
        <f>HYPERLINK(_xlfn.XLOOKUP(I5040,LEGEND!B:B,LEGEND!I:I))</f>
        <v>https://milwaukee-media-images.s3.amazonaws.com/hi/4932478625--Hero_1.jpg</v>
      </c>
      <c r="V5040" s="51" t="s">
        <v>24119</v>
      </c>
      <c r="W5040" s="63" t="s">
        <v>10028</v>
      </c>
      <c r="X5040" s="64">
        <v>510</v>
      </c>
      <c r="Y5040" s="64">
        <v>385</v>
      </c>
      <c r="Z5040" s="64">
        <v>170</v>
      </c>
      <c r="AA5040" s="84">
        <v>3.274</v>
      </c>
      <c r="AB5040" s="85">
        <v>1</v>
      </c>
      <c r="AC5040" s="85">
        <v>1</v>
      </c>
    </row>
    <row r="5041" spans="1:29" ht="25.5">
      <c r="A5041" s="1"/>
      <c r="B5041" s="6" t="s">
        <v>10021</v>
      </c>
      <c r="C5041" s="6" t="s">
        <v>8778</v>
      </c>
      <c r="D5041" s="6" t="s">
        <v>10022</v>
      </c>
      <c r="E5041" s="49" t="s">
        <v>10029</v>
      </c>
      <c r="F5041" s="6" t="s">
        <v>60</v>
      </c>
      <c r="G5041" s="6" t="s">
        <v>60</v>
      </c>
      <c r="H5041" s="6" t="s">
        <v>60</v>
      </c>
      <c r="I5041" s="60" t="s">
        <v>23335</v>
      </c>
      <c r="J5041" s="49" t="s">
        <v>23336</v>
      </c>
      <c r="K5041" s="6" t="s">
        <v>23337</v>
      </c>
      <c r="L5041" s="29">
        <f>IF($J$6="с учетом НДС",VLOOKUP(I5041,LEGEND!B:E,4,0)*(1-M5041),VLOOKUP(I5041,LEGEND!B:E,4,0)*(1-M5041)/1.2)</f>
        <v>38100</v>
      </c>
      <c r="M5041" s="57">
        <f>IF(AND(B5041&lt;&gt;"1_Электроинструмент",B5041&lt;&gt;"2_Садовая техника"),$J$5,IF($J$4&lt;=20%,$J$4,IFERROR(VLOOKUP(S5041,LEGEND!$L$2:$M$5,2,FALSE),$J$4)))</f>
        <v>0</v>
      </c>
      <c r="N5041" s="48" t="s">
        <v>60</v>
      </c>
      <c r="O5041" s="6" t="s">
        <v>60</v>
      </c>
      <c r="P5041" s="49" t="s">
        <v>66</v>
      </c>
      <c r="Q5041" s="49" t="s">
        <v>67</v>
      </c>
      <c r="R5041" s="6" t="s">
        <v>60</v>
      </c>
      <c r="S5041" s="49" t="s">
        <v>60</v>
      </c>
      <c r="T5041" s="73" t="str">
        <f>IF(_xlfn.XLOOKUP(I5041,LEGEND!B:B,LEGEND!H:H)&lt;&gt;"-",HYPERLINK(_xlfn.XLOOKUP(I5041,LEGEND!B:B,LEGEND!H:H),"link"),_xlfn.XLOOKUP(I5041,LEGEND!B:B,LEGEND!H:H))</f>
        <v>link</v>
      </c>
      <c r="U5041" s="73" t="str">
        <f>HYPERLINK(_xlfn.XLOOKUP(I5041,LEGEND!B:B,LEGEND!I:I))</f>
        <v>https://milwaukee-media-images.s3.amazonaws.com/hi/4932464244--Hero_1.jpg</v>
      </c>
      <c r="V5041" s="51" t="s">
        <v>23338</v>
      </c>
      <c r="W5041" s="63" t="s">
        <v>10028</v>
      </c>
      <c r="X5041" s="64">
        <v>875</v>
      </c>
      <c r="Y5041" s="64">
        <v>505</v>
      </c>
      <c r="Z5041" s="64">
        <v>585</v>
      </c>
      <c r="AA5041" s="84">
        <v>24.486000000000001</v>
      </c>
      <c r="AB5041" s="85">
        <v>1</v>
      </c>
      <c r="AC5041" s="85">
        <v>1</v>
      </c>
    </row>
    <row r="5042" spans="1:29" ht="25.5">
      <c r="A5042" s="1"/>
      <c r="B5042" s="6" t="s">
        <v>10021</v>
      </c>
      <c r="C5042" s="6" t="s">
        <v>8778</v>
      </c>
      <c r="D5042" s="6" t="s">
        <v>10022</v>
      </c>
      <c r="E5042" s="49" t="s">
        <v>10029</v>
      </c>
      <c r="F5042" s="6" t="s">
        <v>60</v>
      </c>
      <c r="G5042" s="6" t="s">
        <v>60</v>
      </c>
      <c r="H5042" s="6" t="s">
        <v>60</v>
      </c>
      <c r="I5042" s="60" t="s">
        <v>10030</v>
      </c>
      <c r="J5042" s="49" t="s">
        <v>10031</v>
      </c>
      <c r="K5042" s="6" t="s">
        <v>10032</v>
      </c>
      <c r="L5042" s="29">
        <f>IF($J$6="с учетом НДС",VLOOKUP(I5042,LEGEND!B:E,4,0)*(1-M5042),VLOOKUP(I5042,LEGEND!B:E,4,0)*(1-M5042)/1.2)</f>
        <v>45700</v>
      </c>
      <c r="M5042" s="57">
        <f>IF(AND(B5042&lt;&gt;"1_Электроинструмент",B5042&lt;&gt;"2_Садовая техника"),$J$5,IF($J$4&lt;=20%,$J$4,IFERROR(VLOOKUP(S5042,LEGEND!$L$2:$M$5,2,FALSE),$J$4)))</f>
        <v>0</v>
      </c>
      <c r="N5042" s="48" t="s">
        <v>60</v>
      </c>
      <c r="O5042" s="6" t="s">
        <v>42</v>
      </c>
      <c r="P5042" s="49" t="s">
        <v>66</v>
      </c>
      <c r="Q5042" s="49" t="s">
        <v>473</v>
      </c>
      <c r="R5042" s="6" t="s">
        <v>60</v>
      </c>
      <c r="S5042" s="49" t="s">
        <v>60</v>
      </c>
      <c r="T5042" s="73" t="str">
        <f>IF(_xlfn.XLOOKUP(I5042,LEGEND!B:B,LEGEND!H:H)&lt;&gt;"-",HYPERLINK(_xlfn.XLOOKUP(I5042,LEGEND!B:B,LEGEND!H:H),"link"),_xlfn.XLOOKUP(I5042,LEGEND!B:B,LEGEND!H:H))</f>
        <v>link</v>
      </c>
      <c r="U5042" s="73" t="str">
        <f>HYPERLINK(_xlfn.XLOOKUP(I5042,LEGEND!B:B,LEGEND!I:I))</f>
        <v>https://milwaukee-media-images.s3.amazonaws.com/hi/4932479957--Hero_1.jpg</v>
      </c>
      <c r="V5042" s="51" t="s">
        <v>10033</v>
      </c>
      <c r="W5042" s="63" t="s">
        <v>10028</v>
      </c>
      <c r="X5042" s="64">
        <v>577</v>
      </c>
      <c r="Y5042" s="64">
        <v>521</v>
      </c>
      <c r="Z5042" s="64">
        <v>833</v>
      </c>
      <c r="AA5042" s="84">
        <v>23.8</v>
      </c>
      <c r="AB5042" s="85">
        <v>1</v>
      </c>
      <c r="AC5042" s="85">
        <v>1</v>
      </c>
    </row>
    <row r="5043" spans="1:29" ht="38.25">
      <c r="A5043" s="1"/>
      <c r="B5043" s="6" t="s">
        <v>10021</v>
      </c>
      <c r="C5043" s="6" t="s">
        <v>8778</v>
      </c>
      <c r="D5043" s="6" t="s">
        <v>10022</v>
      </c>
      <c r="E5043" s="49" t="s">
        <v>23339</v>
      </c>
      <c r="F5043" s="6" t="s">
        <v>60</v>
      </c>
      <c r="G5043" s="6" t="s">
        <v>60</v>
      </c>
      <c r="H5043" s="6" t="s">
        <v>60</v>
      </c>
      <c r="I5043" s="60" t="s">
        <v>23340</v>
      </c>
      <c r="J5043" s="49" t="s">
        <v>23341</v>
      </c>
      <c r="K5043" s="6" t="s">
        <v>23342</v>
      </c>
      <c r="L5043" s="29">
        <f>IF($J$6="с учетом НДС",VLOOKUP(I5043,LEGEND!B:E,4,0)*(1-M5043),VLOOKUP(I5043,LEGEND!B:E,4,0)*(1-M5043)/1.2)</f>
        <v>20100</v>
      </c>
      <c r="M5043" s="57">
        <f>IF(AND(B5043&lt;&gt;"1_Электроинструмент",B5043&lt;&gt;"2_Садовая техника"),$J$5,IF($J$4&lt;=20%,$J$4,IFERROR(VLOOKUP(S5043,LEGEND!$L$2:$M$5,2,FALSE),$J$4)))</f>
        <v>0</v>
      </c>
      <c r="N5043" s="48" t="s">
        <v>60</v>
      </c>
      <c r="O5043" s="6" t="s">
        <v>60</v>
      </c>
      <c r="P5043" s="49" t="s">
        <v>66</v>
      </c>
      <c r="Q5043" s="49" t="s">
        <v>67</v>
      </c>
      <c r="R5043" s="6" t="s">
        <v>60</v>
      </c>
      <c r="S5043" s="49" t="s">
        <v>60</v>
      </c>
      <c r="T5043" s="73" t="str">
        <f>IF(_xlfn.XLOOKUP(I5043,LEGEND!B:B,LEGEND!H:H)&lt;&gt;"-",HYPERLINK(_xlfn.XLOOKUP(I5043,LEGEND!B:B,LEGEND!H:H),"link"),_xlfn.XLOOKUP(I5043,LEGEND!B:B,LEGEND!H:H))</f>
        <v>link</v>
      </c>
      <c r="U5043" s="73" t="str">
        <f>HYPERLINK(_xlfn.XLOOKUP(I5043,LEGEND!B:B,LEGEND!I:I))</f>
        <v>https://milwaukee-media-images.s3.amazonaws.com/hi/4932472129--Hero_1.jpg</v>
      </c>
      <c r="V5043" s="51" t="s">
        <v>23343</v>
      </c>
      <c r="W5043" s="63" t="s">
        <v>10028</v>
      </c>
      <c r="X5043" s="64">
        <v>575</v>
      </c>
      <c r="Y5043" s="64">
        <v>415</v>
      </c>
      <c r="Z5043" s="64">
        <v>363</v>
      </c>
      <c r="AA5043" s="84">
        <v>9.5</v>
      </c>
      <c r="AB5043" s="85">
        <v>1</v>
      </c>
      <c r="AC5043" s="85">
        <v>1</v>
      </c>
    </row>
    <row r="5044" spans="1:29" ht="38.25">
      <c r="A5044" s="1"/>
      <c r="B5044" s="6" t="s">
        <v>10021</v>
      </c>
      <c r="C5044" s="6" t="s">
        <v>8778</v>
      </c>
      <c r="D5044" s="6" t="s">
        <v>10022</v>
      </c>
      <c r="E5044" s="49" t="s">
        <v>23339</v>
      </c>
      <c r="F5044" s="6" t="s">
        <v>60</v>
      </c>
      <c r="G5044" s="6" t="s">
        <v>60</v>
      </c>
      <c r="H5044" s="6" t="s">
        <v>60</v>
      </c>
      <c r="I5044" s="60" t="s">
        <v>23344</v>
      </c>
      <c r="J5044" s="49" t="s">
        <v>23345</v>
      </c>
      <c r="K5044" s="6" t="s">
        <v>23346</v>
      </c>
      <c r="L5044" s="29">
        <f>IF($J$6="с учетом НДС",VLOOKUP(I5044,LEGEND!B:E,4,0)*(1-M5044),VLOOKUP(I5044,LEGEND!B:E,4,0)*(1-M5044)/1.2)</f>
        <v>22600</v>
      </c>
      <c r="M5044" s="57">
        <f>IF(AND(B5044&lt;&gt;"1_Электроинструмент",B5044&lt;&gt;"2_Садовая техника"),$J$5,IF($J$4&lt;=20%,$J$4,IFERROR(VLOOKUP(S5044,LEGEND!$L$2:$M$5,2,FALSE),$J$4)))</f>
        <v>0</v>
      </c>
      <c r="N5044" s="48" t="s">
        <v>60</v>
      </c>
      <c r="O5044" s="6" t="s">
        <v>60</v>
      </c>
      <c r="P5044" s="49" t="s">
        <v>66</v>
      </c>
      <c r="Q5044" s="49" t="s">
        <v>67</v>
      </c>
      <c r="R5044" s="6" t="s">
        <v>60</v>
      </c>
      <c r="S5044" s="49" t="s">
        <v>60</v>
      </c>
      <c r="T5044" s="73" t="str">
        <f>IF(_xlfn.XLOOKUP(I5044,LEGEND!B:B,LEGEND!H:H)&lt;&gt;"-",HYPERLINK(_xlfn.XLOOKUP(I5044,LEGEND!B:B,LEGEND!H:H),"link"),_xlfn.XLOOKUP(I5044,LEGEND!B:B,LEGEND!H:H))</f>
        <v>link</v>
      </c>
      <c r="U5044" s="73" t="str">
        <f>HYPERLINK(_xlfn.XLOOKUP(I5044,LEGEND!B:B,LEGEND!I:I))</f>
        <v>https://milwaukee-media-images.s3.amazonaws.com/hi/4932472130--Hero_1.jpg</v>
      </c>
      <c r="V5044" s="51" t="s">
        <v>23347</v>
      </c>
      <c r="W5044" s="63" t="s">
        <v>10028</v>
      </c>
      <c r="X5044" s="64">
        <v>565</v>
      </c>
      <c r="Y5044" s="64">
        <v>415</v>
      </c>
      <c r="Z5044" s="64">
        <v>360</v>
      </c>
      <c r="AA5044" s="84">
        <v>10.42</v>
      </c>
      <c r="AB5044" s="85">
        <v>1</v>
      </c>
      <c r="AC5044" s="85">
        <v>1</v>
      </c>
    </row>
    <row r="5045" spans="1:29" ht="25.5">
      <c r="A5045" s="1"/>
      <c r="B5045" s="6" t="s">
        <v>10021</v>
      </c>
      <c r="C5045" s="6" t="s">
        <v>8778</v>
      </c>
      <c r="D5045" s="6" t="s">
        <v>23348</v>
      </c>
      <c r="E5045" s="49" t="s">
        <v>1277</v>
      </c>
      <c r="F5045" s="6" t="s">
        <v>8839</v>
      </c>
      <c r="G5045" s="6" t="s">
        <v>60</v>
      </c>
      <c r="H5045" s="6" t="s">
        <v>60</v>
      </c>
      <c r="I5045" s="60" t="s">
        <v>23349</v>
      </c>
      <c r="J5045" s="49" t="s">
        <v>23350</v>
      </c>
      <c r="K5045" s="6" t="s">
        <v>23351</v>
      </c>
      <c r="L5045" s="29">
        <f>IF($J$6="с учетом НДС",VLOOKUP(I5045,LEGEND!B:E,4,0)*(1-M5045),VLOOKUP(I5045,LEGEND!B:E,4,0)*(1-M5045)/1.2)</f>
        <v>7400</v>
      </c>
      <c r="M5045" s="57">
        <f>IF(AND(B5045&lt;&gt;"1_Электроинструмент",B5045&lt;&gt;"2_Садовая техника"),$J$5,IF($J$4&lt;=20%,$J$4,IFERROR(VLOOKUP(S5045,LEGEND!$L$2:$M$5,2,FALSE),$J$4)))</f>
        <v>0</v>
      </c>
      <c r="N5045" s="48" t="s">
        <v>60</v>
      </c>
      <c r="O5045" s="6" t="s">
        <v>60</v>
      </c>
      <c r="P5045" s="49" t="s">
        <v>66</v>
      </c>
      <c r="Q5045" s="49" t="s">
        <v>67</v>
      </c>
      <c r="R5045" s="6" t="s">
        <v>60</v>
      </c>
      <c r="S5045" s="49" t="s">
        <v>60</v>
      </c>
      <c r="T5045" s="73" t="str">
        <f>IF(_xlfn.XLOOKUP(I5045,LEGEND!B:B,LEGEND!H:H)&lt;&gt;"-",HYPERLINK(_xlfn.XLOOKUP(I5045,LEGEND!B:B,LEGEND!H:H),"link"),_xlfn.XLOOKUP(I5045,LEGEND!B:B,LEGEND!H:H))</f>
        <v>link</v>
      </c>
      <c r="U5045" s="73" t="str">
        <f>HYPERLINK(_xlfn.XLOOKUP(I5045,LEGEND!B:B,LEGEND!I:I))</f>
        <v>https://milwaukee-media-images.s3.amazonaws.com/hi/4932464835--Hero_1.jpg</v>
      </c>
      <c r="V5045" s="51" t="s">
        <v>23352</v>
      </c>
      <c r="W5045" s="63" t="s">
        <v>11050</v>
      </c>
      <c r="X5045" s="64">
        <v>330</v>
      </c>
      <c r="Y5045" s="64">
        <v>226</v>
      </c>
      <c r="Z5045" s="64">
        <v>326</v>
      </c>
      <c r="AA5045" s="84">
        <v>1.1240000000000001</v>
      </c>
      <c r="AB5045" s="85">
        <v>1</v>
      </c>
      <c r="AC5045" s="85">
        <v>1</v>
      </c>
    </row>
    <row r="5046" spans="1:29" ht="25.5">
      <c r="A5046" s="1"/>
      <c r="B5046" s="6" t="s">
        <v>10021</v>
      </c>
      <c r="C5046" s="6" t="s">
        <v>8778</v>
      </c>
      <c r="D5046" s="6" t="s">
        <v>23348</v>
      </c>
      <c r="E5046" s="49" t="s">
        <v>23353</v>
      </c>
      <c r="F5046" s="6" t="s">
        <v>8839</v>
      </c>
      <c r="G5046" s="6" t="s">
        <v>60</v>
      </c>
      <c r="H5046" s="6" t="s">
        <v>60</v>
      </c>
      <c r="I5046" s="60" t="s">
        <v>23354</v>
      </c>
      <c r="J5046" s="49" t="s">
        <v>23355</v>
      </c>
      <c r="K5046" s="6" t="s">
        <v>23356</v>
      </c>
      <c r="L5046" s="29">
        <f>IF($J$6="с учетом НДС",VLOOKUP(I5046,LEGEND!B:E,4,0)*(1-M5046),VLOOKUP(I5046,LEGEND!B:E,4,0)*(1-M5046)/1.2)</f>
        <v>11100</v>
      </c>
      <c r="M5046" s="57">
        <f>IF(AND(B5046&lt;&gt;"1_Электроинструмент",B5046&lt;&gt;"2_Садовая техника"),$J$5,IF($J$4&lt;=20%,$J$4,IFERROR(VLOOKUP(S5046,LEGEND!$L$2:$M$5,2,FALSE),$J$4)))</f>
        <v>0</v>
      </c>
      <c r="N5046" s="48" t="s">
        <v>60</v>
      </c>
      <c r="O5046" s="6" t="s">
        <v>60</v>
      </c>
      <c r="P5046" s="49" t="s">
        <v>66</v>
      </c>
      <c r="Q5046" s="49" t="s">
        <v>67</v>
      </c>
      <c r="R5046" s="6" t="s">
        <v>60</v>
      </c>
      <c r="S5046" s="49" t="s">
        <v>60</v>
      </c>
      <c r="T5046" s="73" t="str">
        <f>IF(_xlfn.XLOOKUP(I5046,LEGEND!B:B,LEGEND!H:H)&lt;&gt;"-",HYPERLINK(_xlfn.XLOOKUP(I5046,LEGEND!B:B,LEGEND!H:H),"link"),_xlfn.XLOOKUP(I5046,LEGEND!B:B,LEGEND!H:H))</f>
        <v>link</v>
      </c>
      <c r="U5046" s="73" t="str">
        <f>HYPERLINK(_xlfn.XLOOKUP(I5046,LEGEND!B:B,LEGEND!I:I))</f>
        <v>https://milwaukee-media-images.s3.amazonaws.com/hi/4932464252--Hero_1.jpg</v>
      </c>
      <c r="V5046" s="51" t="s">
        <v>23357</v>
      </c>
      <c r="W5046" s="63" t="s">
        <v>71</v>
      </c>
      <c r="X5046" s="64">
        <v>550</v>
      </c>
      <c r="Y5046" s="64">
        <v>350</v>
      </c>
      <c r="Z5046" s="64">
        <v>100</v>
      </c>
      <c r="AA5046" s="84">
        <v>1.02</v>
      </c>
      <c r="AB5046" s="85">
        <v>1</v>
      </c>
      <c r="AC5046" s="85">
        <v>1</v>
      </c>
    </row>
    <row r="5047" spans="1:29" ht="25.5">
      <c r="A5047" s="1"/>
      <c r="B5047" s="6" t="s">
        <v>10021</v>
      </c>
      <c r="C5047" s="6" t="s">
        <v>8778</v>
      </c>
      <c r="D5047" s="6" t="s">
        <v>23348</v>
      </c>
      <c r="E5047" s="49" t="s">
        <v>23353</v>
      </c>
      <c r="F5047" s="6" t="s">
        <v>8839</v>
      </c>
      <c r="G5047" s="6" t="s">
        <v>60</v>
      </c>
      <c r="H5047" s="6" t="s">
        <v>60</v>
      </c>
      <c r="I5047" s="60" t="s">
        <v>23358</v>
      </c>
      <c r="J5047" s="49" t="s">
        <v>23359</v>
      </c>
      <c r="K5047" s="6" t="s">
        <v>23360</v>
      </c>
      <c r="L5047" s="29">
        <f>IF($J$6="с учетом НДС",VLOOKUP(I5047,LEGEND!B:E,4,0)*(1-M5047),VLOOKUP(I5047,LEGEND!B:E,4,0)*(1-M5047)/1.2)</f>
        <v>11800</v>
      </c>
      <c r="M5047" s="57">
        <f>IF(AND(B5047&lt;&gt;"1_Электроинструмент",B5047&lt;&gt;"2_Садовая техника"),$J$5,IF($J$4&lt;=20%,$J$4,IFERROR(VLOOKUP(S5047,LEGEND!$L$2:$M$5,2,FALSE),$J$4)))</f>
        <v>0</v>
      </c>
      <c r="N5047" s="48" t="s">
        <v>60</v>
      </c>
      <c r="O5047" s="6" t="s">
        <v>60</v>
      </c>
      <c r="P5047" s="49" t="s">
        <v>66</v>
      </c>
      <c r="Q5047" s="49" t="s">
        <v>67</v>
      </c>
      <c r="R5047" s="6" t="s">
        <v>60</v>
      </c>
      <c r="S5047" s="49" t="s">
        <v>60</v>
      </c>
      <c r="T5047" s="73" t="str">
        <f>IF(_xlfn.XLOOKUP(I5047,LEGEND!B:B,LEGEND!H:H)&lt;&gt;"-",HYPERLINK(_xlfn.XLOOKUP(I5047,LEGEND!B:B,LEGEND!H:H),"link"),_xlfn.XLOOKUP(I5047,LEGEND!B:B,LEGEND!H:H))</f>
        <v>link</v>
      </c>
      <c r="U5047" s="73" t="str">
        <f>HYPERLINK(_xlfn.XLOOKUP(I5047,LEGEND!B:B,LEGEND!I:I))</f>
        <v>https://milwaukee-media-images.s3.amazonaws.com/hi/4932464834--Hero_1.jpg</v>
      </c>
      <c r="V5047" s="51" t="s">
        <v>23361</v>
      </c>
      <c r="W5047" s="63" t="s">
        <v>71</v>
      </c>
      <c r="X5047" s="64">
        <v>500</v>
      </c>
      <c r="Y5047" s="64">
        <v>350</v>
      </c>
      <c r="Z5047" s="64">
        <v>200</v>
      </c>
      <c r="AA5047" s="84">
        <v>2.2999999999999998</v>
      </c>
      <c r="AB5047" s="85">
        <v>1</v>
      </c>
      <c r="AC5047" s="85">
        <v>1</v>
      </c>
    </row>
    <row r="5048" spans="1:29" ht="25.5">
      <c r="A5048" s="1"/>
      <c r="B5048" s="6" t="s">
        <v>10021</v>
      </c>
      <c r="C5048" s="6" t="s">
        <v>8778</v>
      </c>
      <c r="D5048" s="6" t="s">
        <v>23348</v>
      </c>
      <c r="E5048" s="49" t="s">
        <v>23353</v>
      </c>
      <c r="F5048" s="6" t="s">
        <v>8839</v>
      </c>
      <c r="G5048" s="6" t="s">
        <v>60</v>
      </c>
      <c r="H5048" s="6" t="s">
        <v>60</v>
      </c>
      <c r="I5048" s="60" t="s">
        <v>23362</v>
      </c>
      <c r="J5048" s="49" t="s">
        <v>23363</v>
      </c>
      <c r="K5048" s="6" t="s">
        <v>23364</v>
      </c>
      <c r="L5048" s="29">
        <f>IF($J$6="с учетом НДС",VLOOKUP(I5048,LEGEND!B:E,4,0)*(1-M5048),VLOOKUP(I5048,LEGEND!B:E,4,0)*(1-M5048)/1.2)</f>
        <v>13100</v>
      </c>
      <c r="M5048" s="57">
        <f>IF(AND(B5048&lt;&gt;"1_Электроинструмент",B5048&lt;&gt;"2_Садовая техника"),$J$5,IF($J$4&lt;=20%,$J$4,IFERROR(VLOOKUP(S5048,LEGEND!$L$2:$M$5,2,FALSE),$J$4)))</f>
        <v>0</v>
      </c>
      <c r="N5048" s="48" t="s">
        <v>60</v>
      </c>
      <c r="O5048" s="6" t="s">
        <v>60</v>
      </c>
      <c r="P5048" s="49" t="s">
        <v>66</v>
      </c>
      <c r="Q5048" s="49" t="s">
        <v>67</v>
      </c>
      <c r="R5048" s="6" t="s">
        <v>60</v>
      </c>
      <c r="S5048" s="49" t="s">
        <v>60</v>
      </c>
      <c r="T5048" s="73" t="str">
        <f>IF(_xlfn.XLOOKUP(I5048,LEGEND!B:B,LEGEND!H:H)&lt;&gt;"-",HYPERLINK(_xlfn.XLOOKUP(I5048,LEGEND!B:B,LEGEND!H:H),"link"),_xlfn.XLOOKUP(I5048,LEGEND!B:B,LEGEND!H:H))</f>
        <v>link</v>
      </c>
      <c r="U5048" s="73" t="str">
        <f>HYPERLINK(_xlfn.XLOOKUP(I5048,LEGEND!B:B,LEGEND!I:I))</f>
        <v>https://milwaukee-media-images.s3.amazonaws.com/hi/48228200--Hero_01.jpg</v>
      </c>
      <c r="V5048" s="51" t="s">
        <v>23365</v>
      </c>
      <c r="W5048" s="63" t="s">
        <v>71</v>
      </c>
      <c r="X5048" s="64">
        <v>506</v>
      </c>
      <c r="Y5048" s="64">
        <v>366</v>
      </c>
      <c r="Z5048" s="64">
        <v>211</v>
      </c>
      <c r="AA5048" s="84">
        <v>3.03</v>
      </c>
      <c r="AB5048" s="85">
        <v>1</v>
      </c>
      <c r="AC5048" s="85">
        <v>1</v>
      </c>
    </row>
    <row r="5049" spans="1:29" ht="25.5">
      <c r="A5049" s="1"/>
      <c r="B5049" s="6" t="s">
        <v>10021</v>
      </c>
      <c r="C5049" s="6" t="s">
        <v>8778</v>
      </c>
      <c r="D5049" s="6" t="s">
        <v>23348</v>
      </c>
      <c r="E5049" s="49" t="s">
        <v>23353</v>
      </c>
      <c r="F5049" s="6" t="s">
        <v>8839</v>
      </c>
      <c r="G5049" s="6" t="s">
        <v>60</v>
      </c>
      <c r="H5049" s="6" t="s">
        <v>60</v>
      </c>
      <c r="I5049" s="60" t="s">
        <v>23366</v>
      </c>
      <c r="J5049" s="49" t="s">
        <v>23367</v>
      </c>
      <c r="K5049" s="6" t="s">
        <v>23368</v>
      </c>
      <c r="L5049" s="29">
        <f>IF($J$6="с учетом НДС",VLOOKUP(I5049,LEGEND!B:E,4,0)*(1-M5049),VLOOKUP(I5049,LEGEND!B:E,4,0)*(1-M5049)/1.2)</f>
        <v>14900</v>
      </c>
      <c r="M5049" s="57">
        <f>IF(AND(B5049&lt;&gt;"1_Электроинструмент",B5049&lt;&gt;"2_Садовая техника"),$J$5,IF($J$4&lt;=20%,$J$4,IFERROR(VLOOKUP(S5049,LEGEND!$L$2:$M$5,2,FALSE),$J$4)))</f>
        <v>0</v>
      </c>
      <c r="N5049" s="48" t="s">
        <v>60</v>
      </c>
      <c r="O5049" s="6" t="s">
        <v>60</v>
      </c>
      <c r="P5049" s="49" t="s">
        <v>66</v>
      </c>
      <c r="Q5049" s="49" t="s">
        <v>67</v>
      </c>
      <c r="R5049" s="6" t="s">
        <v>60</v>
      </c>
      <c r="S5049" s="49" t="s">
        <v>60</v>
      </c>
      <c r="T5049" s="73" t="str">
        <f>IF(_xlfn.XLOOKUP(I5049,LEGEND!B:B,LEGEND!H:H)&lt;&gt;"-",HYPERLINK(_xlfn.XLOOKUP(I5049,LEGEND!B:B,LEGEND!H:H),"link"),_xlfn.XLOOKUP(I5049,LEGEND!B:B,LEGEND!H:H))</f>
        <v>link</v>
      </c>
      <c r="U5049" s="73" t="str">
        <f>HYPERLINK(_xlfn.XLOOKUP(I5049,LEGEND!B:B,LEGEND!I:I))</f>
        <v>https://milwaukee-media-images.s3.amazonaws.com/hi/4932464833--Hero_1.jpg</v>
      </c>
      <c r="V5049" s="51" t="s">
        <v>23369</v>
      </c>
      <c r="W5049" s="63" t="s">
        <v>71</v>
      </c>
      <c r="X5049" s="64">
        <v>500</v>
      </c>
      <c r="Y5049" s="64">
        <v>360</v>
      </c>
      <c r="Z5049" s="64">
        <v>200</v>
      </c>
      <c r="AA5049" s="84">
        <v>3.18</v>
      </c>
      <c r="AB5049" s="85">
        <v>1</v>
      </c>
      <c r="AC5049" s="85">
        <v>1</v>
      </c>
    </row>
    <row r="5050" spans="1:29" ht="15">
      <c r="A5050" s="1"/>
      <c r="B5050" s="6" t="s">
        <v>10021</v>
      </c>
      <c r="C5050" s="6" t="s">
        <v>8778</v>
      </c>
      <c r="D5050" s="6" t="s">
        <v>23370</v>
      </c>
      <c r="E5050" s="49" t="s">
        <v>1277</v>
      </c>
      <c r="F5050" s="6" t="s">
        <v>60</v>
      </c>
      <c r="G5050" s="6" t="s">
        <v>60</v>
      </c>
      <c r="H5050" s="6" t="s">
        <v>60</v>
      </c>
      <c r="I5050" s="60" t="s">
        <v>23371</v>
      </c>
      <c r="J5050" s="49" t="s">
        <v>23372</v>
      </c>
      <c r="K5050" s="6" t="s">
        <v>23373</v>
      </c>
      <c r="L5050" s="29">
        <f>IF($J$6="с учетом НДС",VLOOKUP(I5050,LEGEND!B:E,4,0)*(1-M5050),VLOOKUP(I5050,LEGEND!B:E,4,0)*(1-M5050)/1.2)</f>
        <v>910</v>
      </c>
      <c r="M5050" s="57">
        <f>IF(AND(B5050&lt;&gt;"1_Электроинструмент",B5050&lt;&gt;"2_Садовая техника"),$J$5,IF($J$4&lt;=20%,$J$4,IFERROR(VLOOKUP(S5050,LEGEND!$L$2:$M$5,2,FALSE),$J$4)))</f>
        <v>0</v>
      </c>
      <c r="N5050" s="48" t="s">
        <v>60</v>
      </c>
      <c r="O5050" s="6" t="s">
        <v>60</v>
      </c>
      <c r="P5050" s="49" t="s">
        <v>66</v>
      </c>
      <c r="Q5050" s="49" t="s">
        <v>473</v>
      </c>
      <c r="R5050" s="6" t="s">
        <v>60</v>
      </c>
      <c r="S5050" s="49" t="s">
        <v>60</v>
      </c>
      <c r="T5050" s="73" t="str">
        <f>IF(_xlfn.XLOOKUP(I5050,LEGEND!B:B,LEGEND!H:H)&lt;&gt;"-",HYPERLINK(_xlfn.XLOOKUP(I5050,LEGEND!B:B,LEGEND!H:H),"link"),_xlfn.XLOOKUP(I5050,LEGEND!B:B,LEGEND!H:H))</f>
        <v>link</v>
      </c>
      <c r="U5050" s="73" t="str">
        <f>HYPERLINK(_xlfn.XLOOKUP(I5050,LEGEND!B:B,LEGEND!I:I))</f>
        <v>https://milwaukee-media-images.s3.amazonaws.com/hi/4932440936--Hero_1.jpg</v>
      </c>
      <c r="V5050" s="51" t="s">
        <v>23374</v>
      </c>
      <c r="W5050" s="63" t="s">
        <v>71</v>
      </c>
      <c r="X5050" s="64">
        <v>480</v>
      </c>
      <c r="Y5050" s="64">
        <v>320</v>
      </c>
      <c r="Z5050" s="64">
        <v>90</v>
      </c>
      <c r="AA5050" s="84">
        <v>0.4</v>
      </c>
      <c r="AB5050" s="85">
        <v>1</v>
      </c>
      <c r="AC5050" s="85">
        <v>1</v>
      </c>
    </row>
    <row r="5051" spans="1:29" ht="15">
      <c r="A5051" s="1"/>
      <c r="B5051" s="6" t="s">
        <v>10021</v>
      </c>
      <c r="C5051" s="6" t="s">
        <v>8778</v>
      </c>
      <c r="D5051" s="6" t="s">
        <v>23370</v>
      </c>
      <c r="E5051" s="49" t="s">
        <v>1277</v>
      </c>
      <c r="F5051" s="6" t="s">
        <v>60</v>
      </c>
      <c r="G5051" s="6" t="s">
        <v>60</v>
      </c>
      <c r="H5051" s="6" t="s">
        <v>60</v>
      </c>
      <c r="I5051" s="60" t="s">
        <v>23375</v>
      </c>
      <c r="J5051" s="49" t="s">
        <v>23376</v>
      </c>
      <c r="K5051" s="6" t="s">
        <v>23377</v>
      </c>
      <c r="L5051" s="29">
        <f>IF($J$6="с учетом НДС",VLOOKUP(I5051,LEGEND!B:E,4,0)*(1-M5051),VLOOKUP(I5051,LEGEND!B:E,4,0)*(1-M5051)/1.2)</f>
        <v>920</v>
      </c>
      <c r="M5051" s="57">
        <f>IF(AND(B5051&lt;&gt;"1_Электроинструмент",B5051&lt;&gt;"2_Садовая техника"),$J$5,IF($J$4&lt;=20%,$J$4,IFERROR(VLOOKUP(S5051,LEGEND!$L$2:$M$5,2,FALSE),$J$4)))</f>
        <v>0</v>
      </c>
      <c r="N5051" s="48" t="s">
        <v>60</v>
      </c>
      <c r="O5051" s="6" t="s">
        <v>60</v>
      </c>
      <c r="P5051" s="49" t="s">
        <v>66</v>
      </c>
      <c r="Q5051" s="49" t="s">
        <v>473</v>
      </c>
      <c r="R5051" s="6" t="s">
        <v>60</v>
      </c>
      <c r="S5051" s="49" t="s">
        <v>60</v>
      </c>
      <c r="T5051" s="73" t="str">
        <f>IF(_xlfn.XLOOKUP(I5051,LEGEND!B:B,LEGEND!H:H)&lt;&gt;"-",HYPERLINK(_xlfn.XLOOKUP(I5051,LEGEND!B:B,LEGEND!H:H),"link"),_xlfn.XLOOKUP(I5051,LEGEND!B:B,LEGEND!H:H))</f>
        <v>link</v>
      </c>
      <c r="U5051" s="73" t="str">
        <f>HYPERLINK(_xlfn.XLOOKUP(I5051,LEGEND!B:B,LEGEND!I:I))</f>
        <v>https://milwaukee-media-images.s3.amazonaws.com/hi/4932453379--Hero_1.jpg</v>
      </c>
      <c r="V5051" s="51" t="s">
        <v>23378</v>
      </c>
      <c r="W5051" s="63" t="s">
        <v>71</v>
      </c>
      <c r="X5051" s="64">
        <v>435</v>
      </c>
      <c r="Y5051" s="64">
        <v>345</v>
      </c>
      <c r="Z5051" s="64">
        <v>80</v>
      </c>
      <c r="AA5051" s="84">
        <v>0.28899999999999998</v>
      </c>
      <c r="AB5051" s="85">
        <v>1</v>
      </c>
      <c r="AC5051" s="85">
        <v>1</v>
      </c>
    </row>
    <row r="5052" spans="1:29" ht="15">
      <c r="A5052" s="1"/>
      <c r="B5052" s="6" t="s">
        <v>10021</v>
      </c>
      <c r="C5052" s="6" t="s">
        <v>8778</v>
      </c>
      <c r="D5052" s="6" t="s">
        <v>23370</v>
      </c>
      <c r="E5052" s="49" t="s">
        <v>1277</v>
      </c>
      <c r="F5052" s="6" t="s">
        <v>60</v>
      </c>
      <c r="G5052" s="6" t="s">
        <v>60</v>
      </c>
      <c r="H5052" s="6" t="s">
        <v>60</v>
      </c>
      <c r="I5052" s="60" t="s">
        <v>23379</v>
      </c>
      <c r="J5052" s="49" t="s">
        <v>23380</v>
      </c>
      <c r="K5052" s="6" t="s">
        <v>23381</v>
      </c>
      <c r="L5052" s="29">
        <f>IF($J$6="с учетом НДС",VLOOKUP(I5052,LEGEND!B:E,4,0)*(1-M5052),VLOOKUP(I5052,LEGEND!B:E,4,0)*(1-M5052)/1.2)</f>
        <v>920</v>
      </c>
      <c r="M5052" s="57">
        <f>IF(AND(B5052&lt;&gt;"1_Электроинструмент",B5052&lt;&gt;"2_Садовая техника"),$J$5,IF($J$4&lt;=20%,$J$4,IFERROR(VLOOKUP(S5052,LEGEND!$L$2:$M$5,2,FALSE),$J$4)))</f>
        <v>0</v>
      </c>
      <c r="N5052" s="48" t="s">
        <v>60</v>
      </c>
      <c r="O5052" s="6" t="s">
        <v>60</v>
      </c>
      <c r="P5052" s="49" t="s">
        <v>66</v>
      </c>
      <c r="Q5052" s="49" t="s">
        <v>473</v>
      </c>
      <c r="R5052" s="6" t="s">
        <v>60</v>
      </c>
      <c r="S5052" s="49" t="s">
        <v>60</v>
      </c>
      <c r="T5052" s="73" t="str">
        <f>IF(_xlfn.XLOOKUP(I5052,LEGEND!B:B,LEGEND!H:H)&lt;&gt;"-",HYPERLINK(_xlfn.XLOOKUP(I5052,LEGEND!B:B,LEGEND!H:H),"link"),_xlfn.XLOOKUP(I5052,LEGEND!B:B,LEGEND!H:H))</f>
        <v>link</v>
      </c>
      <c r="U5052" s="73" t="str">
        <f>HYPERLINK(_xlfn.XLOOKUP(I5052,LEGEND!B:B,LEGEND!I:I))</f>
        <v>https://milwaukee-media-images.s3.amazonaws.com/hi/4932453507--Hero_1.jpg</v>
      </c>
      <c r="V5052" s="51" t="s">
        <v>23382</v>
      </c>
      <c r="W5052" s="63" t="s">
        <v>1189</v>
      </c>
      <c r="X5052" s="64">
        <v>410</v>
      </c>
      <c r="Y5052" s="64">
        <v>50</v>
      </c>
      <c r="Z5052" s="64">
        <v>330</v>
      </c>
      <c r="AA5052" s="84">
        <v>3.5999999999999997E-2</v>
      </c>
      <c r="AB5052" s="85">
        <v>1</v>
      </c>
      <c r="AC5052" s="85">
        <v>1</v>
      </c>
    </row>
    <row r="5053" spans="1:29" ht="15">
      <c r="A5053" s="1"/>
      <c r="B5053" s="6" t="s">
        <v>10021</v>
      </c>
      <c r="C5053" s="6" t="s">
        <v>8778</v>
      </c>
      <c r="D5053" s="6" t="s">
        <v>23370</v>
      </c>
      <c r="E5053" s="49" t="s">
        <v>1277</v>
      </c>
      <c r="F5053" s="6" t="s">
        <v>60</v>
      </c>
      <c r="G5053" s="6" t="s">
        <v>60</v>
      </c>
      <c r="H5053" s="6" t="s">
        <v>60</v>
      </c>
      <c r="I5053" s="60" t="s">
        <v>23383</v>
      </c>
      <c r="J5053" s="49" t="s">
        <v>23384</v>
      </c>
      <c r="K5053" s="6" t="s">
        <v>23385</v>
      </c>
      <c r="L5053" s="29">
        <f>IF($J$6="с учетом НДС",VLOOKUP(I5053,LEGEND!B:E,4,0)*(1-M5053),VLOOKUP(I5053,LEGEND!B:E,4,0)*(1-M5053)/1.2)</f>
        <v>920</v>
      </c>
      <c r="M5053" s="57">
        <f>IF(AND(B5053&lt;&gt;"1_Электроинструмент",B5053&lt;&gt;"2_Садовая техника"),$J$5,IF($J$4&lt;=20%,$J$4,IFERROR(VLOOKUP(S5053,LEGEND!$L$2:$M$5,2,FALSE),$J$4)))</f>
        <v>0</v>
      </c>
      <c r="N5053" s="48" t="s">
        <v>60</v>
      </c>
      <c r="O5053" s="6" t="s">
        <v>60</v>
      </c>
      <c r="P5053" s="49" t="s">
        <v>66</v>
      </c>
      <c r="Q5053" s="49" t="s">
        <v>473</v>
      </c>
      <c r="R5053" s="6" t="s">
        <v>60</v>
      </c>
      <c r="S5053" s="49" t="s">
        <v>60</v>
      </c>
      <c r="T5053" s="73" t="str">
        <f>IF(_xlfn.XLOOKUP(I5053,LEGEND!B:B,LEGEND!H:H)&lt;&gt;"-",HYPERLINK(_xlfn.XLOOKUP(I5053,LEGEND!B:B,LEGEND!H:H),"link"),_xlfn.XLOOKUP(I5053,LEGEND!B:B,LEGEND!H:H))</f>
        <v>link</v>
      </c>
      <c r="U5053" s="73" t="str">
        <f>HYPERLINK(_xlfn.XLOOKUP(I5053,LEGEND!B:B,LEGEND!I:I))</f>
        <v>https://milwaukee-media-images.s3.amazonaws.com/hi/4932453509--Hero_1.jpg</v>
      </c>
      <c r="V5053" s="51" t="s">
        <v>23386</v>
      </c>
      <c r="W5053" s="63" t="s">
        <v>1189</v>
      </c>
      <c r="X5053" s="64">
        <v>480</v>
      </c>
      <c r="Y5053" s="64">
        <v>320</v>
      </c>
      <c r="Z5053" s="64">
        <v>90</v>
      </c>
      <c r="AA5053" s="84">
        <v>0.4</v>
      </c>
      <c r="AB5053" s="85">
        <v>1</v>
      </c>
      <c r="AC5053" s="85">
        <v>1</v>
      </c>
    </row>
    <row r="5054" spans="1:29" ht="15">
      <c r="A5054" s="1"/>
      <c r="B5054" s="6" t="s">
        <v>10021</v>
      </c>
      <c r="C5054" s="6" t="s">
        <v>8778</v>
      </c>
      <c r="D5054" s="6" t="s">
        <v>23370</v>
      </c>
      <c r="E5054" s="49" t="s">
        <v>1277</v>
      </c>
      <c r="F5054" s="6" t="s">
        <v>60</v>
      </c>
      <c r="G5054" s="6" t="s">
        <v>60</v>
      </c>
      <c r="H5054" s="6" t="s">
        <v>60</v>
      </c>
      <c r="I5054" s="60" t="s">
        <v>23387</v>
      </c>
      <c r="J5054" s="49" t="s">
        <v>23388</v>
      </c>
      <c r="K5054" s="6" t="s">
        <v>23389</v>
      </c>
      <c r="L5054" s="29">
        <f>IF($J$6="с учетом НДС",VLOOKUP(I5054,LEGEND!B:E,4,0)*(1-M5054),VLOOKUP(I5054,LEGEND!B:E,4,0)*(1-M5054)/1.2)</f>
        <v>920</v>
      </c>
      <c r="M5054" s="57">
        <f>IF(AND(B5054&lt;&gt;"1_Электроинструмент",B5054&lt;&gt;"2_Садовая техника"),$J$5,IF($J$4&lt;=20%,$J$4,IFERROR(VLOOKUP(S5054,LEGEND!$L$2:$M$5,2,FALSE),$J$4)))</f>
        <v>0</v>
      </c>
      <c r="N5054" s="48" t="s">
        <v>60</v>
      </c>
      <c r="O5054" s="6" t="s">
        <v>60</v>
      </c>
      <c r="P5054" s="49" t="s">
        <v>66</v>
      </c>
      <c r="Q5054" s="49" t="s">
        <v>473</v>
      </c>
      <c r="R5054" s="6" t="s">
        <v>60</v>
      </c>
      <c r="S5054" s="49" t="s">
        <v>60</v>
      </c>
      <c r="T5054" s="73" t="str">
        <f>IF(_xlfn.XLOOKUP(I5054,LEGEND!B:B,LEGEND!H:H)&lt;&gt;"-",HYPERLINK(_xlfn.XLOOKUP(I5054,LEGEND!B:B,LEGEND!H:H),"link"),_xlfn.XLOOKUP(I5054,LEGEND!B:B,LEGEND!H:H))</f>
        <v>link</v>
      </c>
      <c r="U5054" s="73" t="str">
        <f>HYPERLINK(_xlfn.XLOOKUP(I5054,LEGEND!B:B,LEGEND!I:I))</f>
        <v>https://milwaukee-media-images.s3.amazonaws.com/hi/4932453510--Hero_1.jpg</v>
      </c>
      <c r="V5054" s="51" t="s">
        <v>23390</v>
      </c>
      <c r="W5054" s="63" t="s">
        <v>1189</v>
      </c>
      <c r="X5054" s="64">
        <v>480</v>
      </c>
      <c r="Y5054" s="64">
        <v>320</v>
      </c>
      <c r="Z5054" s="64">
        <v>90</v>
      </c>
      <c r="AA5054" s="84">
        <v>0.4</v>
      </c>
      <c r="AB5054" s="85">
        <v>1</v>
      </c>
      <c r="AC5054" s="85">
        <v>1</v>
      </c>
    </row>
    <row r="5055" spans="1:29" ht="15">
      <c r="A5055" s="1"/>
      <c r="B5055" s="6" t="s">
        <v>10021</v>
      </c>
      <c r="C5055" s="6" t="s">
        <v>8778</v>
      </c>
      <c r="D5055" s="6" t="s">
        <v>23370</v>
      </c>
      <c r="E5055" s="49" t="s">
        <v>1277</v>
      </c>
      <c r="F5055" s="6" t="s">
        <v>60</v>
      </c>
      <c r="G5055" s="6" t="s">
        <v>60</v>
      </c>
      <c r="H5055" s="6" t="s">
        <v>60</v>
      </c>
      <c r="I5055" s="60" t="s">
        <v>23391</v>
      </c>
      <c r="J5055" s="49" t="s">
        <v>23392</v>
      </c>
      <c r="K5055" s="6" t="s">
        <v>23393</v>
      </c>
      <c r="L5055" s="29">
        <f>IF($J$6="с учетом НДС",VLOOKUP(I5055,LEGEND!B:E,4,0)*(1-M5055),VLOOKUP(I5055,LEGEND!B:E,4,0)*(1-M5055)/1.2)</f>
        <v>1040</v>
      </c>
      <c r="M5055" s="57">
        <f>IF(AND(B5055&lt;&gt;"1_Электроинструмент",B5055&lt;&gt;"2_Садовая техника"),$J$5,IF($J$4&lt;=20%,$J$4,IFERROR(VLOOKUP(S5055,LEGEND!$L$2:$M$5,2,FALSE),$J$4)))</f>
        <v>0</v>
      </c>
      <c r="N5055" s="48" t="s">
        <v>60</v>
      </c>
      <c r="O5055" s="6" t="s">
        <v>60</v>
      </c>
      <c r="P5055" s="49" t="s">
        <v>66</v>
      </c>
      <c r="Q5055" s="49" t="s">
        <v>473</v>
      </c>
      <c r="R5055" s="6" t="s">
        <v>60</v>
      </c>
      <c r="S5055" s="49" t="s">
        <v>60</v>
      </c>
      <c r="T5055" s="73" t="str">
        <f>IF(_xlfn.XLOOKUP(I5055,LEGEND!B:B,LEGEND!H:H)&lt;&gt;"-",HYPERLINK(_xlfn.XLOOKUP(I5055,LEGEND!B:B,LEGEND!H:H),"link"),_xlfn.XLOOKUP(I5055,LEGEND!B:B,LEGEND!H:H))</f>
        <v>link</v>
      </c>
      <c r="U5055" s="73" t="str">
        <f>HYPERLINK(_xlfn.XLOOKUP(I5055,LEGEND!B:B,LEGEND!I:I))</f>
        <v>https://milwaukee-media-images.s3.amazonaws.com/hi/4932453508--Hero_1.jpg</v>
      </c>
      <c r="V5055" s="51" t="s">
        <v>23394</v>
      </c>
      <c r="W5055" s="63" t="s">
        <v>1189</v>
      </c>
      <c r="X5055" s="64">
        <v>480</v>
      </c>
      <c r="Y5055" s="64">
        <v>320</v>
      </c>
      <c r="Z5055" s="64">
        <v>90</v>
      </c>
      <c r="AA5055" s="84">
        <v>0.36</v>
      </c>
      <c r="AB5055" s="85">
        <v>1</v>
      </c>
      <c r="AC5055" s="85">
        <v>1</v>
      </c>
    </row>
    <row r="5056" spans="1:29" ht="15">
      <c r="A5056" s="1"/>
      <c r="B5056" s="6" t="s">
        <v>10021</v>
      </c>
      <c r="C5056" s="6" t="s">
        <v>8778</v>
      </c>
      <c r="D5056" s="6" t="s">
        <v>23370</v>
      </c>
      <c r="E5056" s="49" t="s">
        <v>1277</v>
      </c>
      <c r="F5056" s="6" t="s">
        <v>60</v>
      </c>
      <c r="G5056" s="6" t="s">
        <v>60</v>
      </c>
      <c r="H5056" s="6" t="s">
        <v>60</v>
      </c>
      <c r="I5056" s="60" t="s">
        <v>23395</v>
      </c>
      <c r="J5056" s="49" t="s">
        <v>23396</v>
      </c>
      <c r="K5056" s="6" t="s">
        <v>23397</v>
      </c>
      <c r="L5056" s="29">
        <f>IF($J$6="с учетом НДС",VLOOKUP(I5056,LEGEND!B:E,4,0)*(1-M5056),VLOOKUP(I5056,LEGEND!B:E,4,0)*(1-M5056)/1.2)</f>
        <v>1410</v>
      </c>
      <c r="M5056" s="57">
        <f>IF(AND(B5056&lt;&gt;"1_Электроинструмент",B5056&lt;&gt;"2_Садовая техника"),$J$5,IF($J$4&lt;=20%,$J$4,IFERROR(VLOOKUP(S5056,LEGEND!$L$2:$M$5,2,FALSE),$J$4)))</f>
        <v>0</v>
      </c>
      <c r="N5056" s="48" t="s">
        <v>60</v>
      </c>
      <c r="O5056" s="6" t="s">
        <v>60</v>
      </c>
      <c r="P5056" s="49" t="s">
        <v>66</v>
      </c>
      <c r="Q5056" s="49" t="s">
        <v>473</v>
      </c>
      <c r="R5056" s="6" t="s">
        <v>60</v>
      </c>
      <c r="S5056" s="49" t="s">
        <v>60</v>
      </c>
      <c r="T5056" s="73" t="str">
        <f>IF(_xlfn.XLOOKUP(I5056,LEGEND!B:B,LEGEND!H:H)&lt;&gt;"-",HYPERLINK(_xlfn.XLOOKUP(I5056,LEGEND!B:B,LEGEND!H:H),"link"),_xlfn.XLOOKUP(I5056,LEGEND!B:B,LEGEND!H:H))</f>
        <v>link</v>
      </c>
      <c r="U5056" s="73" t="str">
        <f>HYPERLINK(_xlfn.XLOOKUP(I5056,LEGEND!B:B,LEGEND!I:I))</f>
        <v>https://milwaukee-media-images.s3.amazonaws.com/hi/4932451546--Hero_1.jpg</v>
      </c>
      <c r="V5056" s="51" t="s">
        <v>23398</v>
      </c>
      <c r="W5056" s="63" t="s">
        <v>2772</v>
      </c>
      <c r="X5056" s="64">
        <v>340</v>
      </c>
      <c r="Y5056" s="64">
        <v>70</v>
      </c>
      <c r="Z5056" s="64">
        <v>435</v>
      </c>
      <c r="AA5056" s="84">
        <v>0.39800000000000002</v>
      </c>
      <c r="AB5056" s="85">
        <v>1</v>
      </c>
      <c r="AC5056" s="85">
        <v>1</v>
      </c>
    </row>
    <row r="5057" spans="1:29" ht="15">
      <c r="A5057" s="1"/>
      <c r="B5057" s="6" t="s">
        <v>10021</v>
      </c>
      <c r="C5057" s="6" t="s">
        <v>8778</v>
      </c>
      <c r="D5057" s="6" t="s">
        <v>23370</v>
      </c>
      <c r="E5057" s="49" t="s">
        <v>1277</v>
      </c>
      <c r="F5057" s="6" t="s">
        <v>60</v>
      </c>
      <c r="G5057" s="6" t="s">
        <v>60</v>
      </c>
      <c r="H5057" s="6" t="s">
        <v>60</v>
      </c>
      <c r="I5057" s="60" t="s">
        <v>23399</v>
      </c>
      <c r="J5057" s="49" t="s">
        <v>23400</v>
      </c>
      <c r="K5057" s="6" t="s">
        <v>23401</v>
      </c>
      <c r="L5057" s="29">
        <f>IF($J$6="с учетом НДС",VLOOKUP(I5057,LEGEND!B:E,4,0)*(1-M5057),VLOOKUP(I5057,LEGEND!B:E,4,0)*(1-M5057)/1.2)</f>
        <v>1450</v>
      </c>
      <c r="M5057" s="57">
        <f>IF(AND(B5057&lt;&gt;"1_Электроинструмент",B5057&lt;&gt;"2_Садовая техника"),$J$5,IF($J$4&lt;=20%,$J$4,IFERROR(VLOOKUP(S5057,LEGEND!$L$2:$M$5,2,FALSE),$J$4)))</f>
        <v>0</v>
      </c>
      <c r="N5057" s="48" t="s">
        <v>60</v>
      </c>
      <c r="O5057" s="6" t="s">
        <v>60</v>
      </c>
      <c r="P5057" s="49" t="s">
        <v>66</v>
      </c>
      <c r="Q5057" s="49" t="s">
        <v>473</v>
      </c>
      <c r="R5057" s="6" t="s">
        <v>60</v>
      </c>
      <c r="S5057" s="49" t="s">
        <v>60</v>
      </c>
      <c r="T5057" s="73" t="str">
        <f>IF(_xlfn.XLOOKUP(I5057,LEGEND!B:B,LEGEND!H:H)&lt;&gt;"-",HYPERLINK(_xlfn.XLOOKUP(I5057,LEGEND!B:B,LEGEND!H:H),"link"),_xlfn.XLOOKUP(I5057,LEGEND!B:B,LEGEND!H:H))</f>
        <v>link</v>
      </c>
      <c r="U5057" s="73" t="str">
        <f>HYPERLINK(_xlfn.XLOOKUP(I5057,LEGEND!B:B,LEGEND!I:I))</f>
        <v>https://milwaukee-media-images.s3.amazonaws.com/hi/4932453855--Hero_1.jpg</v>
      </c>
      <c r="V5057" s="51" t="s">
        <v>23402</v>
      </c>
      <c r="W5057" s="63" t="s">
        <v>71</v>
      </c>
      <c r="X5057" s="64">
        <v>420</v>
      </c>
      <c r="Y5057" s="64">
        <v>330</v>
      </c>
      <c r="Z5057" s="64">
        <v>80</v>
      </c>
      <c r="AA5057" s="84">
        <v>0.47199999999999998</v>
      </c>
      <c r="AB5057" s="85">
        <v>1</v>
      </c>
      <c r="AC5057" s="85">
        <v>1</v>
      </c>
    </row>
    <row r="5058" spans="1:29" ht="15">
      <c r="A5058" s="1"/>
      <c r="B5058" s="6" t="s">
        <v>10021</v>
      </c>
      <c r="C5058" s="6" t="s">
        <v>8778</v>
      </c>
      <c r="D5058" s="6" t="s">
        <v>23370</v>
      </c>
      <c r="E5058" s="49" t="s">
        <v>1277</v>
      </c>
      <c r="F5058" s="6" t="s">
        <v>60</v>
      </c>
      <c r="G5058" s="6" t="s">
        <v>60</v>
      </c>
      <c r="H5058" s="6" t="s">
        <v>60</v>
      </c>
      <c r="I5058" s="60" t="s">
        <v>23403</v>
      </c>
      <c r="J5058" s="49" t="s">
        <v>23404</v>
      </c>
      <c r="K5058" s="6" t="s">
        <v>23405</v>
      </c>
      <c r="L5058" s="29">
        <f>IF($J$6="с учетом НДС",VLOOKUP(I5058,LEGEND!B:E,4,0)*(1-M5058),VLOOKUP(I5058,LEGEND!B:E,4,0)*(1-M5058)/1.2)</f>
        <v>1450</v>
      </c>
      <c r="M5058" s="57">
        <f>IF(AND(B5058&lt;&gt;"1_Электроинструмент",B5058&lt;&gt;"2_Садовая техника"),$J$5,IF($J$4&lt;=20%,$J$4,IFERROR(VLOOKUP(S5058,LEGEND!$L$2:$M$5,2,FALSE),$J$4)))</f>
        <v>0</v>
      </c>
      <c r="N5058" s="48" t="s">
        <v>60</v>
      </c>
      <c r="O5058" s="6" t="s">
        <v>60</v>
      </c>
      <c r="P5058" s="49" t="s">
        <v>66</v>
      </c>
      <c r="Q5058" s="49" t="s">
        <v>473</v>
      </c>
      <c r="R5058" s="6" t="s">
        <v>60</v>
      </c>
      <c r="S5058" s="49" t="s">
        <v>60</v>
      </c>
      <c r="T5058" s="73" t="str">
        <f>IF(_xlfn.XLOOKUP(I5058,LEGEND!B:B,LEGEND!H:H)&lt;&gt;"-",HYPERLINK(_xlfn.XLOOKUP(I5058,LEGEND!B:B,LEGEND!H:H),"link"),_xlfn.XLOOKUP(I5058,LEGEND!B:B,LEGEND!H:H))</f>
        <v>link</v>
      </c>
      <c r="U5058" s="73" t="str">
        <f>HYPERLINK(_xlfn.XLOOKUP(I5058,LEGEND!B:B,LEGEND!I:I))</f>
        <v>https://milwaukee-media-images.s3.amazonaws.com/hi/4932453860--Hero_1.jpg</v>
      </c>
      <c r="V5058" s="51" t="s">
        <v>23406</v>
      </c>
      <c r="W5058" s="63" t="s">
        <v>71</v>
      </c>
      <c r="X5058" s="64">
        <v>420</v>
      </c>
      <c r="Y5058" s="64">
        <v>330</v>
      </c>
      <c r="Z5058" s="64">
        <v>140</v>
      </c>
      <c r="AA5058" s="84">
        <v>0.44400000000000001</v>
      </c>
      <c r="AB5058" s="85">
        <v>1</v>
      </c>
      <c r="AC5058" s="85">
        <v>1</v>
      </c>
    </row>
    <row r="5059" spans="1:29" ht="15">
      <c r="A5059" s="1"/>
      <c r="B5059" s="6" t="s">
        <v>10021</v>
      </c>
      <c r="C5059" s="6" t="s">
        <v>8778</v>
      </c>
      <c r="D5059" s="6" t="s">
        <v>23370</v>
      </c>
      <c r="E5059" s="49" t="s">
        <v>1277</v>
      </c>
      <c r="F5059" s="6" t="s">
        <v>60</v>
      </c>
      <c r="G5059" s="6" t="s">
        <v>60</v>
      </c>
      <c r="H5059" s="6" t="s">
        <v>60</v>
      </c>
      <c r="I5059" s="60" t="s">
        <v>23407</v>
      </c>
      <c r="J5059" s="49" t="s">
        <v>23408</v>
      </c>
      <c r="K5059" s="6" t="s">
        <v>23409</v>
      </c>
      <c r="L5059" s="29">
        <f>IF($J$6="с учетом НДС",VLOOKUP(I5059,LEGEND!B:E,4,0)*(1-M5059),VLOOKUP(I5059,LEGEND!B:E,4,0)*(1-M5059)/1.2)</f>
        <v>1630</v>
      </c>
      <c r="M5059" s="57">
        <f>IF(AND(B5059&lt;&gt;"1_Электроинструмент",B5059&lt;&gt;"2_Садовая техника"),$J$5,IF($J$4&lt;=20%,$J$4,IFERROR(VLOOKUP(S5059,LEGEND!$L$2:$M$5,2,FALSE),$J$4)))</f>
        <v>0</v>
      </c>
      <c r="N5059" s="48" t="s">
        <v>60</v>
      </c>
      <c r="O5059" s="6" t="s">
        <v>60</v>
      </c>
      <c r="P5059" s="49" t="s">
        <v>66</v>
      </c>
      <c r="Q5059" s="49" t="s">
        <v>473</v>
      </c>
      <c r="R5059" s="6" t="s">
        <v>60</v>
      </c>
      <c r="S5059" s="49" t="s">
        <v>60</v>
      </c>
      <c r="T5059" s="73" t="str">
        <f>IF(_xlfn.XLOOKUP(I5059,LEGEND!B:B,LEGEND!H:H)&lt;&gt;"-",HYPERLINK(_xlfn.XLOOKUP(I5059,LEGEND!B:B,LEGEND!H:H),"link"),_xlfn.XLOOKUP(I5059,LEGEND!B:B,LEGEND!H:H))</f>
        <v>link</v>
      </c>
      <c r="U5059" s="73" t="str">
        <f>HYPERLINK(_xlfn.XLOOKUP(I5059,LEGEND!B:B,LEGEND!I:I))</f>
        <v>https://milwaukee-media-images.s3.amazonaws.com/hi/4932453856--Hero_1.jpg</v>
      </c>
      <c r="V5059" s="51" t="s">
        <v>23410</v>
      </c>
      <c r="W5059" s="63" t="s">
        <v>71</v>
      </c>
      <c r="X5059" s="64">
        <v>420</v>
      </c>
      <c r="Y5059" s="64">
        <v>330</v>
      </c>
      <c r="Z5059" s="64">
        <v>160</v>
      </c>
      <c r="AA5059" s="84">
        <v>0.43</v>
      </c>
      <c r="AB5059" s="85">
        <v>1</v>
      </c>
      <c r="AC5059" s="85">
        <v>1</v>
      </c>
    </row>
    <row r="5060" spans="1:29" ht="15">
      <c r="A5060" s="1"/>
      <c r="B5060" s="6" t="s">
        <v>10021</v>
      </c>
      <c r="C5060" s="6" t="s">
        <v>8778</v>
      </c>
      <c r="D5060" s="6" t="s">
        <v>23370</v>
      </c>
      <c r="E5060" s="49" t="s">
        <v>1277</v>
      </c>
      <c r="F5060" s="6" t="s">
        <v>60</v>
      </c>
      <c r="G5060" s="6" t="s">
        <v>60</v>
      </c>
      <c r="H5060" s="6" t="s">
        <v>60</v>
      </c>
      <c r="I5060" s="60" t="s">
        <v>23411</v>
      </c>
      <c r="J5060" s="49" t="s">
        <v>23412</v>
      </c>
      <c r="K5060" s="6" t="s">
        <v>23413</v>
      </c>
      <c r="L5060" s="29">
        <f>IF($J$6="с учетом НДС",VLOOKUP(I5060,LEGEND!B:E,4,0)*(1-M5060),VLOOKUP(I5060,LEGEND!B:E,4,0)*(1-M5060)/1.2)</f>
        <v>1630</v>
      </c>
      <c r="M5060" s="57">
        <f>IF(AND(B5060&lt;&gt;"1_Электроинструмент",B5060&lt;&gt;"2_Садовая техника"),$J$5,IF($J$4&lt;=20%,$J$4,IFERROR(VLOOKUP(S5060,LEGEND!$L$2:$M$5,2,FALSE),$J$4)))</f>
        <v>0</v>
      </c>
      <c r="N5060" s="48" t="s">
        <v>60</v>
      </c>
      <c r="O5060" s="6" t="s">
        <v>60</v>
      </c>
      <c r="P5060" s="49" t="s">
        <v>66</v>
      </c>
      <c r="Q5060" s="49" t="s">
        <v>473</v>
      </c>
      <c r="R5060" s="6" t="s">
        <v>60</v>
      </c>
      <c r="S5060" s="49" t="s">
        <v>60</v>
      </c>
      <c r="T5060" s="73" t="str">
        <f>IF(_xlfn.XLOOKUP(I5060,LEGEND!B:B,LEGEND!H:H)&lt;&gt;"-",HYPERLINK(_xlfn.XLOOKUP(I5060,LEGEND!B:B,LEGEND!H:H),"link"),_xlfn.XLOOKUP(I5060,LEGEND!B:B,LEGEND!H:H))</f>
        <v>link</v>
      </c>
      <c r="U5060" s="73" t="str">
        <f>HYPERLINK(_xlfn.XLOOKUP(I5060,LEGEND!B:B,LEGEND!I:I))</f>
        <v>https://milwaukee-media-images.s3.amazonaws.com/hi/4932453857--Hero_1.jpg</v>
      </c>
      <c r="V5060" s="51" t="s">
        <v>23414</v>
      </c>
      <c r="W5060" s="63" t="s">
        <v>71</v>
      </c>
      <c r="X5060" s="64">
        <v>420</v>
      </c>
      <c r="Y5060" s="64">
        <v>330</v>
      </c>
      <c r="Z5060" s="64">
        <v>130</v>
      </c>
      <c r="AA5060" s="84">
        <v>0.44</v>
      </c>
      <c r="AB5060" s="85">
        <v>1</v>
      </c>
      <c r="AC5060" s="85">
        <v>1</v>
      </c>
    </row>
    <row r="5061" spans="1:29" ht="15">
      <c r="A5061" s="1"/>
      <c r="B5061" s="6" t="s">
        <v>10021</v>
      </c>
      <c r="C5061" s="6" t="s">
        <v>8778</v>
      </c>
      <c r="D5061" s="6" t="s">
        <v>23370</v>
      </c>
      <c r="E5061" s="49" t="s">
        <v>1277</v>
      </c>
      <c r="F5061" s="6" t="s">
        <v>60</v>
      </c>
      <c r="G5061" s="6" t="s">
        <v>60</v>
      </c>
      <c r="H5061" s="6" t="s">
        <v>60</v>
      </c>
      <c r="I5061" s="60" t="s">
        <v>23415</v>
      </c>
      <c r="J5061" s="49" t="s">
        <v>23416</v>
      </c>
      <c r="K5061" s="6" t="s">
        <v>23417</v>
      </c>
      <c r="L5061" s="29">
        <f>IF($J$6="с учетом НДС",VLOOKUP(I5061,LEGEND!B:E,4,0)*(1-M5061),VLOOKUP(I5061,LEGEND!B:E,4,0)*(1-M5061)/1.2)</f>
        <v>1630</v>
      </c>
      <c r="M5061" s="57">
        <f>IF(AND(B5061&lt;&gt;"1_Электроинструмент",B5061&lt;&gt;"2_Садовая техника"),$J$5,IF($J$4&lt;=20%,$J$4,IFERROR(VLOOKUP(S5061,LEGEND!$L$2:$M$5,2,FALSE),$J$4)))</f>
        <v>0</v>
      </c>
      <c r="N5061" s="48" t="s">
        <v>60</v>
      </c>
      <c r="O5061" s="6" t="s">
        <v>60</v>
      </c>
      <c r="P5061" s="49" t="s">
        <v>66</v>
      </c>
      <c r="Q5061" s="49" t="s">
        <v>473</v>
      </c>
      <c r="R5061" s="6" t="s">
        <v>60</v>
      </c>
      <c r="S5061" s="49" t="s">
        <v>60</v>
      </c>
      <c r="T5061" s="73" t="str">
        <f>IF(_xlfn.XLOOKUP(I5061,LEGEND!B:B,LEGEND!H:H)&lt;&gt;"-",HYPERLINK(_xlfn.XLOOKUP(I5061,LEGEND!B:B,LEGEND!H:H),"link"),_xlfn.XLOOKUP(I5061,LEGEND!B:B,LEGEND!H:H))</f>
        <v>link</v>
      </c>
      <c r="U5061" s="73" t="str">
        <f>HYPERLINK(_xlfn.XLOOKUP(I5061,LEGEND!B:B,LEGEND!I:I))</f>
        <v>https://milwaukee-media-images.s3.amazonaws.com/hi/4932453858--Hero_1.jpg</v>
      </c>
      <c r="V5061" s="51" t="s">
        <v>23418</v>
      </c>
      <c r="W5061" s="63" t="s">
        <v>71</v>
      </c>
      <c r="X5061" s="64">
        <v>420</v>
      </c>
      <c r="Y5061" s="64">
        <v>330</v>
      </c>
      <c r="Z5061" s="64">
        <v>130</v>
      </c>
      <c r="AA5061" s="84">
        <v>0.42599999999999999</v>
      </c>
      <c r="AB5061" s="85">
        <v>1</v>
      </c>
      <c r="AC5061" s="85">
        <v>1</v>
      </c>
    </row>
    <row r="5062" spans="1:29" ht="15">
      <c r="A5062" s="1"/>
      <c r="B5062" s="6" t="s">
        <v>10021</v>
      </c>
      <c r="C5062" s="6" t="s">
        <v>8778</v>
      </c>
      <c r="D5062" s="6" t="s">
        <v>23370</v>
      </c>
      <c r="E5062" s="49" t="s">
        <v>1277</v>
      </c>
      <c r="F5062" s="6" t="s">
        <v>60</v>
      </c>
      <c r="G5062" s="6" t="s">
        <v>60</v>
      </c>
      <c r="H5062" s="6" t="s">
        <v>60</v>
      </c>
      <c r="I5062" s="60" t="s">
        <v>23419</v>
      </c>
      <c r="J5062" s="49" t="s">
        <v>23420</v>
      </c>
      <c r="K5062" s="6" t="s">
        <v>23421</v>
      </c>
      <c r="L5062" s="29">
        <f>IF($J$6="с учетом НДС",VLOOKUP(I5062,LEGEND!B:E,4,0)*(1-M5062),VLOOKUP(I5062,LEGEND!B:E,4,0)*(1-M5062)/1.2)</f>
        <v>1630</v>
      </c>
      <c r="M5062" s="57">
        <f>IF(AND(B5062&lt;&gt;"1_Электроинструмент",B5062&lt;&gt;"2_Садовая техника"),$J$5,IF($J$4&lt;=20%,$J$4,IFERROR(VLOOKUP(S5062,LEGEND!$L$2:$M$5,2,FALSE),$J$4)))</f>
        <v>0</v>
      </c>
      <c r="N5062" s="48" t="s">
        <v>60</v>
      </c>
      <c r="O5062" s="6" t="s">
        <v>60</v>
      </c>
      <c r="P5062" s="49" t="s">
        <v>66</v>
      </c>
      <c r="Q5062" s="49" t="s">
        <v>473</v>
      </c>
      <c r="R5062" s="6" t="s">
        <v>60</v>
      </c>
      <c r="S5062" s="49" t="s">
        <v>60</v>
      </c>
      <c r="T5062" s="73" t="str">
        <f>IF(_xlfn.XLOOKUP(I5062,LEGEND!B:B,LEGEND!H:H)&lt;&gt;"-",HYPERLINK(_xlfn.XLOOKUP(I5062,LEGEND!B:B,LEGEND!H:H),"link"),_xlfn.XLOOKUP(I5062,LEGEND!B:B,LEGEND!H:H))</f>
        <v>link</v>
      </c>
      <c r="U5062" s="73" t="str">
        <f>HYPERLINK(_xlfn.XLOOKUP(I5062,LEGEND!B:B,LEGEND!I:I))</f>
        <v>https://milwaukee-media-images.s3.amazonaws.com/hi/4932453859--Hero_1.jpg</v>
      </c>
      <c r="V5062" s="51" t="s">
        <v>23422</v>
      </c>
      <c r="W5062" s="63" t="s">
        <v>71</v>
      </c>
      <c r="X5062" s="64">
        <v>420</v>
      </c>
      <c r="Y5062" s="64">
        <v>330</v>
      </c>
      <c r="Z5062" s="64">
        <v>130</v>
      </c>
      <c r="AA5062" s="84">
        <v>0.42599999999999999</v>
      </c>
      <c r="AB5062" s="85">
        <v>1</v>
      </c>
      <c r="AC5062" s="85">
        <v>1</v>
      </c>
    </row>
    <row r="5063" spans="1:29" ht="38.25">
      <c r="A5063" s="1"/>
      <c r="B5063" s="6" t="s">
        <v>10021</v>
      </c>
      <c r="C5063" s="6" t="s">
        <v>8778</v>
      </c>
      <c r="D5063" s="6" t="s">
        <v>23370</v>
      </c>
      <c r="E5063" s="49" t="s">
        <v>23267</v>
      </c>
      <c r="F5063" s="6" t="s">
        <v>60</v>
      </c>
      <c r="G5063" s="6" t="s">
        <v>60</v>
      </c>
      <c r="H5063" s="6" t="s">
        <v>60</v>
      </c>
      <c r="I5063" s="60" t="s">
        <v>23423</v>
      </c>
      <c r="J5063" s="49" t="s">
        <v>23424</v>
      </c>
      <c r="K5063" s="6" t="s">
        <v>23425</v>
      </c>
      <c r="L5063" s="29">
        <f>IF($J$6="с учетом НДС",VLOOKUP(I5063,LEGEND!B:E,4,0)*(1-M5063),VLOOKUP(I5063,LEGEND!B:E,4,0)*(1-M5063)/1.2)</f>
        <v>3720</v>
      </c>
      <c r="M5063" s="57">
        <f>IF(AND(B5063&lt;&gt;"1_Электроинструмент",B5063&lt;&gt;"2_Садовая техника"),$J$5,IF($J$4&lt;=20%,$J$4,IFERROR(VLOOKUP(S5063,LEGEND!$L$2:$M$5,2,FALSE),$J$4)))</f>
        <v>0</v>
      </c>
      <c r="N5063" s="48" t="s">
        <v>60</v>
      </c>
      <c r="O5063" s="6" t="s">
        <v>60</v>
      </c>
      <c r="P5063" s="49" t="s">
        <v>66</v>
      </c>
      <c r="Q5063" s="49" t="s">
        <v>67</v>
      </c>
      <c r="R5063" s="6" t="s">
        <v>60</v>
      </c>
      <c r="S5063" s="49" t="s">
        <v>60</v>
      </c>
      <c r="T5063" s="73" t="str">
        <f>IF(_xlfn.XLOOKUP(I5063,LEGEND!B:B,LEGEND!H:H)&lt;&gt;"-",HYPERLINK(_xlfn.XLOOKUP(I5063,LEGEND!B:B,LEGEND!H:H),"link"),_xlfn.XLOOKUP(I5063,LEGEND!B:B,LEGEND!H:H))</f>
        <v>link</v>
      </c>
      <c r="U5063" s="73" t="str">
        <f>HYPERLINK(_xlfn.XLOOKUP(I5063,LEGEND!B:B,LEGEND!I:I))</f>
        <v>https://milwaukee-media-images.s3.amazonaws.com/hi/4932453385--Hero_1.jpg</v>
      </c>
      <c r="V5063" s="51" t="s">
        <v>23426</v>
      </c>
      <c r="W5063" s="63" t="s">
        <v>71</v>
      </c>
      <c r="X5063" s="64">
        <v>480</v>
      </c>
      <c r="Y5063" s="64">
        <v>365</v>
      </c>
      <c r="Z5063" s="64">
        <v>134</v>
      </c>
      <c r="AA5063" s="84">
        <v>1.98</v>
      </c>
      <c r="AB5063" s="85">
        <v>1</v>
      </c>
      <c r="AC5063" s="85">
        <v>1</v>
      </c>
    </row>
    <row r="5064" spans="1:29" ht="38.25">
      <c r="A5064" s="1"/>
      <c r="B5064" s="6" t="s">
        <v>10021</v>
      </c>
      <c r="C5064" s="6" t="s">
        <v>8778</v>
      </c>
      <c r="D5064" s="6" t="s">
        <v>23370</v>
      </c>
      <c r="E5064" s="49" t="s">
        <v>23267</v>
      </c>
      <c r="F5064" s="6" t="s">
        <v>60</v>
      </c>
      <c r="G5064" s="6" t="s">
        <v>60</v>
      </c>
      <c r="H5064" s="6" t="s">
        <v>60</v>
      </c>
      <c r="I5064" s="60" t="s">
        <v>23427</v>
      </c>
      <c r="J5064" s="49" t="s">
        <v>23428</v>
      </c>
      <c r="K5064" s="6" t="s">
        <v>23429</v>
      </c>
      <c r="L5064" s="29">
        <f>IF($J$6="с учетом НДС",VLOOKUP(I5064,LEGEND!B:E,4,0)*(1-M5064),VLOOKUP(I5064,LEGEND!B:E,4,0)*(1-M5064)/1.2)</f>
        <v>4810</v>
      </c>
      <c r="M5064" s="57">
        <f>IF(AND(B5064&lt;&gt;"1_Электроинструмент",B5064&lt;&gt;"2_Садовая техника"),$J$5,IF($J$4&lt;=20%,$J$4,IFERROR(VLOOKUP(S5064,LEGEND!$L$2:$M$5,2,FALSE),$J$4)))</f>
        <v>0</v>
      </c>
      <c r="N5064" s="48" t="s">
        <v>60</v>
      </c>
      <c r="O5064" s="6" t="s">
        <v>60</v>
      </c>
      <c r="P5064" s="49" t="s">
        <v>66</v>
      </c>
      <c r="Q5064" s="49" t="s">
        <v>67</v>
      </c>
      <c r="R5064" s="6" t="s">
        <v>60</v>
      </c>
      <c r="S5064" s="49" t="s">
        <v>60</v>
      </c>
      <c r="T5064" s="73" t="str">
        <f>IF(_xlfn.XLOOKUP(I5064,LEGEND!B:B,LEGEND!H:H)&lt;&gt;"-",HYPERLINK(_xlfn.XLOOKUP(I5064,LEGEND!B:B,LEGEND!H:H),"link"),_xlfn.XLOOKUP(I5064,LEGEND!B:B,LEGEND!H:H))</f>
        <v>link</v>
      </c>
      <c r="U5064" s="73" t="str">
        <f>HYPERLINK(_xlfn.XLOOKUP(I5064,LEGEND!B:B,LEGEND!I:I))</f>
        <v>https://milwaukee-media-images.s3.amazonaws.com/hi/4932453386--Hero_1.jpg</v>
      </c>
      <c r="V5064" s="51" t="s">
        <v>23430</v>
      </c>
      <c r="W5064" s="63" t="s">
        <v>71</v>
      </c>
      <c r="X5064" s="64">
        <v>475</v>
      </c>
      <c r="Y5064" s="64">
        <v>220</v>
      </c>
      <c r="Z5064" s="64">
        <v>360</v>
      </c>
      <c r="AA5064" s="84">
        <v>3.0259999999999998</v>
      </c>
      <c r="AB5064" s="85">
        <v>1</v>
      </c>
      <c r="AC5064" s="85">
        <v>1</v>
      </c>
    </row>
    <row r="5065" spans="1:29" ht="38.25">
      <c r="A5065" s="1"/>
      <c r="B5065" s="6" t="s">
        <v>10021</v>
      </c>
      <c r="C5065" s="6" t="s">
        <v>8778</v>
      </c>
      <c r="D5065" s="6" t="s">
        <v>23370</v>
      </c>
      <c r="E5065" s="49" t="s">
        <v>23267</v>
      </c>
      <c r="F5065" s="6" t="s">
        <v>60</v>
      </c>
      <c r="G5065" s="6" t="s">
        <v>60</v>
      </c>
      <c r="H5065" s="6" t="s">
        <v>60</v>
      </c>
      <c r="I5065" s="60" t="s">
        <v>23431</v>
      </c>
      <c r="J5065" s="49" t="s">
        <v>23432</v>
      </c>
      <c r="K5065" s="6" t="s">
        <v>23433</v>
      </c>
      <c r="L5065" s="29">
        <f>IF($J$6="с учетом НДС",VLOOKUP(I5065,LEGEND!B:E,4,0)*(1-M5065),VLOOKUP(I5065,LEGEND!B:E,4,0)*(1-M5065)/1.2)</f>
        <v>6100</v>
      </c>
      <c r="M5065" s="57">
        <f>IF(AND(B5065&lt;&gt;"1_Электроинструмент",B5065&lt;&gt;"2_Садовая техника"),$J$5,IF($J$4&lt;=20%,$J$4,IFERROR(VLOOKUP(S5065,LEGEND!$L$2:$M$5,2,FALSE),$J$4)))</f>
        <v>0</v>
      </c>
      <c r="N5065" s="48" t="s">
        <v>60</v>
      </c>
      <c r="O5065" s="6" t="s">
        <v>60</v>
      </c>
      <c r="P5065" s="49" t="s">
        <v>66</v>
      </c>
      <c r="Q5065" s="49" t="s">
        <v>473</v>
      </c>
      <c r="R5065" s="6" t="s">
        <v>60</v>
      </c>
      <c r="S5065" s="49" t="s">
        <v>60</v>
      </c>
      <c r="T5065" s="73" t="str">
        <f>IF(_xlfn.XLOOKUP(I5065,LEGEND!B:B,LEGEND!H:H)&lt;&gt;"-",HYPERLINK(_xlfn.XLOOKUP(I5065,LEGEND!B:B,LEGEND!H:H),"link"),_xlfn.XLOOKUP(I5065,LEGEND!B:B,LEGEND!H:H))</f>
        <v>link</v>
      </c>
      <c r="U5065" s="73" t="str">
        <f>HYPERLINK(_xlfn.XLOOKUP(I5065,LEGEND!B:B,LEGEND!I:I))</f>
        <v>https://milwaukee-media-images.s3.amazonaws.com/hi/4932451545--Hero_1.jpg</v>
      </c>
      <c r="V5065" s="51" t="s">
        <v>23434</v>
      </c>
      <c r="W5065" s="63" t="s">
        <v>71</v>
      </c>
      <c r="X5065" s="64">
        <v>480</v>
      </c>
      <c r="Y5065" s="64">
        <v>365</v>
      </c>
      <c r="Z5065" s="64">
        <v>134</v>
      </c>
      <c r="AA5065" s="84">
        <v>2.274</v>
      </c>
      <c r="AB5065" s="85">
        <v>1</v>
      </c>
      <c r="AC5065" s="85">
        <v>1</v>
      </c>
    </row>
    <row r="5066" spans="1:29" ht="38.25">
      <c r="A5066" s="1"/>
      <c r="B5066" s="6" t="s">
        <v>10021</v>
      </c>
      <c r="C5066" s="6" t="s">
        <v>8778</v>
      </c>
      <c r="D5066" s="6" t="s">
        <v>23370</v>
      </c>
      <c r="E5066" s="49" t="s">
        <v>23267</v>
      </c>
      <c r="F5066" s="6" t="s">
        <v>60</v>
      </c>
      <c r="G5066" s="6" t="s">
        <v>60</v>
      </c>
      <c r="H5066" s="6" t="s">
        <v>60</v>
      </c>
      <c r="I5066" s="60" t="s">
        <v>23435</v>
      </c>
      <c r="J5066" s="49" t="s">
        <v>23436</v>
      </c>
      <c r="K5066" s="6" t="s">
        <v>23437</v>
      </c>
      <c r="L5066" s="29">
        <f>IF($J$6="с учетом НДС",VLOOKUP(I5066,LEGEND!B:E,4,0)*(1-M5066),VLOOKUP(I5066,LEGEND!B:E,4,0)*(1-M5066)/1.2)</f>
        <v>6300</v>
      </c>
      <c r="M5066" s="57">
        <f>IF(AND(B5066&lt;&gt;"1_Электроинструмент",B5066&lt;&gt;"2_Садовая техника"),$J$5,IF($J$4&lt;=20%,$J$4,IFERROR(VLOOKUP(S5066,LEGEND!$L$2:$M$5,2,FALSE),$J$4)))</f>
        <v>0</v>
      </c>
      <c r="N5066" s="48" t="s">
        <v>60</v>
      </c>
      <c r="O5066" s="6" t="s">
        <v>60</v>
      </c>
      <c r="P5066" s="49" t="s">
        <v>66</v>
      </c>
      <c r="Q5066" s="49" t="s">
        <v>473</v>
      </c>
      <c r="R5066" s="6" t="s">
        <v>60</v>
      </c>
      <c r="S5066" s="49" t="s">
        <v>60</v>
      </c>
      <c r="T5066" s="73" t="str">
        <f>IF(_xlfn.XLOOKUP(I5066,LEGEND!B:B,LEGEND!H:H)&lt;&gt;"-",HYPERLINK(_xlfn.XLOOKUP(I5066,LEGEND!B:B,LEGEND!H:H),"link"),_xlfn.XLOOKUP(I5066,LEGEND!B:B,LEGEND!H:H))</f>
        <v>link</v>
      </c>
      <c r="U5066" s="73" t="str">
        <f>HYPERLINK(_xlfn.XLOOKUP(I5066,LEGEND!B:B,LEGEND!I:I))</f>
        <v>https://milwaukee-media-images.s3.amazonaws.com/hi/4932459751--Hero_1.jpg</v>
      </c>
      <c r="V5066" s="51" t="s">
        <v>23438</v>
      </c>
      <c r="W5066" s="63" t="s">
        <v>71</v>
      </c>
      <c r="X5066" s="64">
        <v>475</v>
      </c>
      <c r="Y5066" s="64">
        <v>360</v>
      </c>
      <c r="Z5066" s="64">
        <v>128</v>
      </c>
      <c r="AA5066" s="84">
        <v>2.1120000000000001</v>
      </c>
      <c r="AB5066" s="85">
        <v>1</v>
      </c>
      <c r="AC5066" s="85">
        <v>1</v>
      </c>
    </row>
    <row r="5067" spans="1:29" ht="38.25">
      <c r="A5067" s="1"/>
      <c r="B5067" s="6" t="s">
        <v>10021</v>
      </c>
      <c r="C5067" s="6" t="s">
        <v>8778</v>
      </c>
      <c r="D5067" s="6" t="s">
        <v>23370</v>
      </c>
      <c r="E5067" s="49" t="s">
        <v>23267</v>
      </c>
      <c r="F5067" s="6" t="s">
        <v>60</v>
      </c>
      <c r="G5067" s="6" t="s">
        <v>60</v>
      </c>
      <c r="H5067" s="6" t="s">
        <v>60</v>
      </c>
      <c r="I5067" s="60" t="s">
        <v>23439</v>
      </c>
      <c r="J5067" s="49" t="s">
        <v>23440</v>
      </c>
      <c r="K5067" s="6" t="s">
        <v>23441</v>
      </c>
      <c r="L5067" s="29">
        <f>IF($J$6="с учетом НДС",VLOOKUP(I5067,LEGEND!B:E,4,0)*(1-M5067),VLOOKUP(I5067,LEGEND!B:E,4,0)*(1-M5067)/1.2)</f>
        <v>6400</v>
      </c>
      <c r="M5067" s="57">
        <f>IF(AND(B5067&lt;&gt;"1_Электроинструмент",B5067&lt;&gt;"2_Садовая техника"),$J$5,IF($J$4&lt;=20%,$J$4,IFERROR(VLOOKUP(S5067,LEGEND!$L$2:$M$5,2,FALSE),$J$4)))</f>
        <v>0</v>
      </c>
      <c r="N5067" s="48" t="s">
        <v>60</v>
      </c>
      <c r="O5067" s="6" t="s">
        <v>60</v>
      </c>
      <c r="P5067" s="49" t="s">
        <v>66</v>
      </c>
      <c r="Q5067" s="49" t="s">
        <v>473</v>
      </c>
      <c r="R5067" s="6" t="s">
        <v>60</v>
      </c>
      <c r="S5067" s="49" t="s">
        <v>60</v>
      </c>
      <c r="T5067" s="73" t="str">
        <f>IF(_xlfn.XLOOKUP(I5067,LEGEND!B:B,LEGEND!H:H)&lt;&gt;"-",HYPERLINK(_xlfn.XLOOKUP(I5067,LEGEND!B:B,LEGEND!H:H),"link"),_xlfn.XLOOKUP(I5067,LEGEND!B:B,LEGEND!H:H))</f>
        <v>link</v>
      </c>
      <c r="U5067" s="73" t="str">
        <f>HYPERLINK(_xlfn.XLOOKUP(I5067,LEGEND!B:B,LEGEND!I:I))</f>
        <v>https://milwaukee-media-images.s3.amazonaws.com/hi/4932459206--Hero_1.jpg</v>
      </c>
      <c r="V5067" s="51" t="s">
        <v>23442</v>
      </c>
      <c r="W5067" s="63" t="s">
        <v>71</v>
      </c>
      <c r="X5067" s="64">
        <v>470</v>
      </c>
      <c r="Y5067" s="64">
        <v>360</v>
      </c>
      <c r="Z5067" s="64">
        <v>130</v>
      </c>
      <c r="AA5067" s="84">
        <v>2.5110000000000001</v>
      </c>
      <c r="AB5067" s="85">
        <v>1</v>
      </c>
      <c r="AC5067" s="85">
        <v>1</v>
      </c>
    </row>
    <row r="5068" spans="1:29" ht="25.5">
      <c r="A5068" s="1"/>
      <c r="B5068" s="6" t="s">
        <v>10021</v>
      </c>
      <c r="C5068" s="6" t="s">
        <v>8778</v>
      </c>
      <c r="D5068" s="6" t="s">
        <v>23443</v>
      </c>
      <c r="E5068" s="49" t="s">
        <v>23444</v>
      </c>
      <c r="F5068" s="6" t="s">
        <v>8839</v>
      </c>
      <c r="G5068" s="6" t="s">
        <v>60</v>
      </c>
      <c r="H5068" s="6" t="s">
        <v>60</v>
      </c>
      <c r="I5068" s="60" t="s">
        <v>23445</v>
      </c>
      <c r="J5068" s="49" t="s">
        <v>23446</v>
      </c>
      <c r="K5068" s="6" t="s">
        <v>23447</v>
      </c>
      <c r="L5068" s="29">
        <f>IF($J$6="с учетом НДС",VLOOKUP(I5068,LEGEND!B:E,4,0)*(1-M5068),VLOOKUP(I5068,LEGEND!B:E,4,0)*(1-M5068)/1.2)</f>
        <v>4150</v>
      </c>
      <c r="M5068" s="57">
        <f>IF(AND(B5068&lt;&gt;"1_Электроинструмент",B5068&lt;&gt;"2_Садовая техника"),$J$5,IF($J$4&lt;=20%,$J$4,IFERROR(VLOOKUP(S5068,LEGEND!$L$2:$M$5,2,FALSE),$J$4)))</f>
        <v>0</v>
      </c>
      <c r="N5068" s="48" t="s">
        <v>60</v>
      </c>
      <c r="O5068" s="6" t="s">
        <v>60</v>
      </c>
      <c r="P5068" s="49" t="s">
        <v>66</v>
      </c>
      <c r="Q5068" s="49" t="s">
        <v>67</v>
      </c>
      <c r="R5068" s="6" t="s">
        <v>60</v>
      </c>
      <c r="S5068" s="49" t="s">
        <v>60</v>
      </c>
      <c r="T5068" s="73" t="str">
        <f>IF(_xlfn.XLOOKUP(I5068,LEGEND!B:B,LEGEND!H:H)&lt;&gt;"-",HYPERLINK(_xlfn.XLOOKUP(I5068,LEGEND!B:B,LEGEND!H:H),"link"),_xlfn.XLOOKUP(I5068,LEGEND!B:B,LEGEND!H:H))</f>
        <v>link</v>
      </c>
      <c r="U5068" s="73" t="str">
        <f>HYPERLINK(_xlfn.XLOOKUP(I5068,LEGEND!B:B,LEGEND!I:I))</f>
        <v>https://milwaukee-media-images.s3.amazonaws.com/hi/48228145--Hero_1.jpg</v>
      </c>
      <c r="V5068" s="51" t="s">
        <v>23448</v>
      </c>
      <c r="W5068" s="63" t="s">
        <v>71</v>
      </c>
      <c r="X5068" s="64">
        <v>335</v>
      </c>
      <c r="Y5068" s="64">
        <v>350</v>
      </c>
      <c r="Z5068" s="64">
        <v>40</v>
      </c>
      <c r="AA5068" s="84">
        <v>0.41199999999999998</v>
      </c>
      <c r="AB5068" s="85">
        <v>1</v>
      </c>
      <c r="AC5068" s="85">
        <v>1</v>
      </c>
    </row>
    <row r="5069" spans="1:29" ht="25.5">
      <c r="A5069" s="1"/>
      <c r="B5069" s="6" t="s">
        <v>10021</v>
      </c>
      <c r="C5069" s="6" t="s">
        <v>8778</v>
      </c>
      <c r="D5069" s="6" t="s">
        <v>23443</v>
      </c>
      <c r="E5069" s="49" t="s">
        <v>23444</v>
      </c>
      <c r="F5069" s="6" t="s">
        <v>8839</v>
      </c>
      <c r="G5069" s="6" t="s">
        <v>60</v>
      </c>
      <c r="H5069" s="6" t="s">
        <v>60</v>
      </c>
      <c r="I5069" s="60" t="s">
        <v>23449</v>
      </c>
      <c r="J5069" s="49" t="s">
        <v>23450</v>
      </c>
      <c r="K5069" s="6" t="s">
        <v>23451</v>
      </c>
      <c r="L5069" s="29">
        <f>IF($J$6="с учетом НДС",VLOOKUP(I5069,LEGEND!B:E,4,0)*(1-M5069),VLOOKUP(I5069,LEGEND!B:E,4,0)*(1-M5069)/1.2)</f>
        <v>4240</v>
      </c>
      <c r="M5069" s="57">
        <f>IF(AND(B5069&lt;&gt;"1_Электроинструмент",B5069&lt;&gt;"2_Садовая техника"),$J$5,IF($J$4&lt;=20%,$J$4,IFERROR(VLOOKUP(S5069,LEGEND!$L$2:$M$5,2,FALSE),$J$4)))</f>
        <v>0</v>
      </c>
      <c r="N5069" s="48" t="s">
        <v>60</v>
      </c>
      <c r="O5069" s="6" t="s">
        <v>60</v>
      </c>
      <c r="P5069" s="49" t="s">
        <v>66</v>
      </c>
      <c r="Q5069" s="49" t="s">
        <v>67</v>
      </c>
      <c r="R5069" s="6" t="s">
        <v>60</v>
      </c>
      <c r="S5069" s="49" t="s">
        <v>60</v>
      </c>
      <c r="T5069" s="73" t="str">
        <f>IF(_xlfn.XLOOKUP(I5069,LEGEND!B:B,LEGEND!H:H)&lt;&gt;"-",HYPERLINK(_xlfn.XLOOKUP(I5069,LEGEND!B:B,LEGEND!H:H),"link"),_xlfn.XLOOKUP(I5069,LEGEND!B:B,LEGEND!H:H))</f>
        <v>link</v>
      </c>
      <c r="U5069" s="73" t="str">
        <f>HYPERLINK(_xlfn.XLOOKUP(I5069,LEGEND!B:B,LEGEND!I:I))</f>
        <v>https://milwaukee-media-images.s3.amazonaws.com/hi/48228140--Hero_1.jpg</v>
      </c>
      <c r="V5069" s="51" t="s">
        <v>23452</v>
      </c>
      <c r="W5069" s="63" t="s">
        <v>71</v>
      </c>
      <c r="X5069" s="64">
        <v>485</v>
      </c>
      <c r="Y5069" s="64">
        <v>165</v>
      </c>
      <c r="Z5069" s="64">
        <v>106</v>
      </c>
      <c r="AA5069" s="84">
        <v>0.52600000000000002</v>
      </c>
      <c r="AB5069" s="85">
        <v>1</v>
      </c>
      <c r="AC5069" s="85">
        <v>1</v>
      </c>
    </row>
    <row r="5070" spans="1:29" ht="25.5">
      <c r="A5070" s="1"/>
      <c r="B5070" s="6" t="s">
        <v>10021</v>
      </c>
      <c r="C5070" s="6" t="s">
        <v>8778</v>
      </c>
      <c r="D5070" s="6" t="s">
        <v>23443</v>
      </c>
      <c r="E5070" s="49" t="s">
        <v>23444</v>
      </c>
      <c r="F5070" s="6" t="s">
        <v>8839</v>
      </c>
      <c r="G5070" s="6" t="s">
        <v>60</v>
      </c>
      <c r="H5070" s="6" t="s">
        <v>60</v>
      </c>
      <c r="I5070" s="60" t="s">
        <v>23453</v>
      </c>
      <c r="J5070" s="49" t="s">
        <v>23454</v>
      </c>
      <c r="K5070" s="6" t="s">
        <v>23364</v>
      </c>
      <c r="L5070" s="29">
        <f>IF($J$6="с учетом НДС",VLOOKUP(I5070,LEGEND!B:E,4,0)*(1-M5070),VLOOKUP(I5070,LEGEND!B:E,4,0)*(1-M5070)/1.2)</f>
        <v>12300</v>
      </c>
      <c r="M5070" s="57">
        <f>IF(AND(B5070&lt;&gt;"1_Электроинструмент",B5070&lt;&gt;"2_Садовая техника"),$J$5,IF($J$4&lt;=20%,$J$4,IFERROR(VLOOKUP(S5070,LEGEND!$L$2:$M$5,2,FALSE),$J$4)))</f>
        <v>0</v>
      </c>
      <c r="N5070" s="48" t="s">
        <v>60</v>
      </c>
      <c r="O5070" s="6" t="s">
        <v>60</v>
      </c>
      <c r="P5070" s="49" t="s">
        <v>66</v>
      </c>
      <c r="Q5070" s="49" t="s">
        <v>67</v>
      </c>
      <c r="R5070" s="6" t="s">
        <v>60</v>
      </c>
      <c r="S5070" s="49" t="s">
        <v>60</v>
      </c>
      <c r="T5070" s="73" t="str">
        <f>IF(_xlfn.XLOOKUP(I5070,LEGEND!B:B,LEGEND!H:H)&lt;&gt;"-",HYPERLINK(_xlfn.XLOOKUP(I5070,LEGEND!B:B,LEGEND!H:H),"link"),_xlfn.XLOOKUP(I5070,LEGEND!B:B,LEGEND!H:H))</f>
        <v>link</v>
      </c>
      <c r="U5070" s="73" t="str">
        <f>HYPERLINK(_xlfn.XLOOKUP(I5070,LEGEND!B:B,LEGEND!I:I))</f>
        <v>https://milwaukee-media-images.s3.amazonaws.com/hi/48228110--Hero_01.jpg</v>
      </c>
      <c r="V5070" s="51" t="s">
        <v>23455</v>
      </c>
      <c r="W5070" s="63" t="s">
        <v>71</v>
      </c>
      <c r="X5070" s="64">
        <v>500</v>
      </c>
      <c r="Y5070" s="64">
        <v>200</v>
      </c>
      <c r="Z5070" s="64">
        <v>320</v>
      </c>
      <c r="AA5070" s="84">
        <v>1.8680000000000001</v>
      </c>
      <c r="AB5070" s="85">
        <v>1</v>
      </c>
      <c r="AC5070" s="85">
        <v>1</v>
      </c>
    </row>
    <row r="5071" spans="1:29" ht="25.5">
      <c r="A5071" s="1"/>
      <c r="B5071" s="6" t="s">
        <v>10021</v>
      </c>
      <c r="C5071" s="6" t="s">
        <v>8778</v>
      </c>
      <c r="D5071" s="6" t="s">
        <v>23443</v>
      </c>
      <c r="E5071" s="49" t="s">
        <v>23444</v>
      </c>
      <c r="F5071" s="6" t="s">
        <v>8839</v>
      </c>
      <c r="G5071" s="6" t="s">
        <v>60</v>
      </c>
      <c r="H5071" s="6" t="s">
        <v>60</v>
      </c>
      <c r="I5071" s="60" t="s">
        <v>23456</v>
      </c>
      <c r="J5071" s="49" t="s">
        <v>23457</v>
      </c>
      <c r="K5071" s="6" t="s">
        <v>23364</v>
      </c>
      <c r="L5071" s="29">
        <f>IF($J$6="с учетом НДС",VLOOKUP(I5071,LEGEND!B:E,4,0)*(1-M5071),VLOOKUP(I5071,LEGEND!B:E,4,0)*(1-M5071)/1.2)</f>
        <v>19800</v>
      </c>
      <c r="M5071" s="57">
        <f>IF(AND(B5071&lt;&gt;"1_Электроинструмент",B5071&lt;&gt;"2_Садовая техника"),$J$5,IF($J$4&lt;=20%,$J$4,IFERROR(VLOOKUP(S5071,LEGEND!$L$2:$M$5,2,FALSE),$J$4)))</f>
        <v>0</v>
      </c>
      <c r="N5071" s="48" t="s">
        <v>60</v>
      </c>
      <c r="O5071" s="6" t="s">
        <v>60</v>
      </c>
      <c r="P5071" s="49" t="s">
        <v>66</v>
      </c>
      <c r="Q5071" s="49" t="s">
        <v>67</v>
      </c>
      <c r="R5071" s="6" t="s">
        <v>60</v>
      </c>
      <c r="S5071" s="49" t="s">
        <v>60</v>
      </c>
      <c r="T5071" s="73" t="str">
        <f>IF(_xlfn.XLOOKUP(I5071,LEGEND!B:B,LEGEND!H:H)&lt;&gt;"-",HYPERLINK(_xlfn.XLOOKUP(I5071,LEGEND!B:B,LEGEND!H:H),"link"),_xlfn.XLOOKUP(I5071,LEGEND!B:B,LEGEND!H:H))</f>
        <v>link</v>
      </c>
      <c r="U5071" s="73" t="str">
        <f>HYPERLINK(_xlfn.XLOOKUP(I5071,LEGEND!B:B,LEGEND!I:I))</f>
        <v>https://milwaukee-media-images.s3.amazonaws.com/hi/48228120--Hero_01.jpg</v>
      </c>
      <c r="V5071" s="51" t="s">
        <v>23458</v>
      </c>
      <c r="W5071" s="63" t="s">
        <v>71</v>
      </c>
      <c r="X5071" s="64">
        <v>580</v>
      </c>
      <c r="Y5071" s="64">
        <v>380</v>
      </c>
      <c r="Z5071" s="64">
        <v>170</v>
      </c>
      <c r="AA5071" s="84">
        <v>2.36</v>
      </c>
      <c r="AB5071" s="85">
        <v>1</v>
      </c>
      <c r="AC5071" s="85">
        <v>1</v>
      </c>
    </row>
    <row r="5072" spans="1:29" ht="25.5">
      <c r="A5072" s="1"/>
      <c r="B5072" s="6" t="s">
        <v>10021</v>
      </c>
      <c r="C5072" s="6" t="s">
        <v>8778</v>
      </c>
      <c r="D5072" s="6" t="s">
        <v>23443</v>
      </c>
      <c r="E5072" s="49" t="s">
        <v>23459</v>
      </c>
      <c r="F5072" s="6" t="s">
        <v>60</v>
      </c>
      <c r="G5072" s="6" t="s">
        <v>60</v>
      </c>
      <c r="H5072" s="6" t="s">
        <v>60</v>
      </c>
      <c r="I5072" s="60" t="s">
        <v>23460</v>
      </c>
      <c r="J5072" s="49" t="s">
        <v>23461</v>
      </c>
      <c r="K5072" s="6" t="s">
        <v>23462</v>
      </c>
      <c r="L5072" s="29">
        <f>IF($J$6="с учетом НДС",VLOOKUP(I5072,LEGEND!B:E,4,0)*(1-M5072),VLOOKUP(I5072,LEGEND!B:E,4,0)*(1-M5072)/1.2)</f>
        <v>5600</v>
      </c>
      <c r="M5072" s="57">
        <f>IF(AND(B5072&lt;&gt;"1_Электроинструмент",B5072&lt;&gt;"2_Садовая техника"),$J$5,IF($J$4&lt;=20%,$J$4,IFERROR(VLOOKUP(S5072,LEGEND!$L$2:$M$5,2,FALSE),$J$4)))</f>
        <v>0</v>
      </c>
      <c r="N5072" s="48" t="s">
        <v>60</v>
      </c>
      <c r="O5072" s="6" t="s">
        <v>60</v>
      </c>
      <c r="P5072" s="49" t="s">
        <v>66</v>
      </c>
      <c r="Q5072" s="49" t="s">
        <v>67</v>
      </c>
      <c r="R5072" s="6" t="s">
        <v>60</v>
      </c>
      <c r="S5072" s="49" t="s">
        <v>60</v>
      </c>
      <c r="T5072" s="73" t="str">
        <f>IF(_xlfn.XLOOKUP(I5072,LEGEND!B:B,LEGEND!H:H)&lt;&gt;"-",HYPERLINK(_xlfn.XLOOKUP(I5072,LEGEND!B:B,LEGEND!H:H),"link"),_xlfn.XLOOKUP(I5072,LEGEND!B:B,LEGEND!H:H))</f>
        <v>link</v>
      </c>
      <c r="U5072" s="73" t="str">
        <f>HYPERLINK(_xlfn.XLOOKUP(I5072,LEGEND!B:B,LEGEND!I:I))</f>
        <v>https://milwaukee-media-images.s3.amazonaws.com/hi/48228112--Hero_1.jpg</v>
      </c>
      <c r="V5072" s="51" t="s">
        <v>23463</v>
      </c>
      <c r="W5072" s="63" t="s">
        <v>71</v>
      </c>
      <c r="X5072" s="64">
        <v>290</v>
      </c>
      <c r="Y5072" s="64">
        <v>230</v>
      </c>
      <c r="Z5072" s="64">
        <v>110</v>
      </c>
      <c r="AA5072" s="84">
        <v>0.89200000000000002</v>
      </c>
      <c r="AB5072" s="85">
        <v>1</v>
      </c>
      <c r="AC5072" s="85">
        <v>1</v>
      </c>
    </row>
    <row r="5073" spans="1:29" ht="25.5">
      <c r="A5073" s="1"/>
      <c r="B5073" s="6" t="s">
        <v>10021</v>
      </c>
      <c r="C5073" s="6" t="s">
        <v>8778</v>
      </c>
      <c r="D5073" s="6" t="s">
        <v>10055</v>
      </c>
      <c r="E5073" s="49" t="s">
        <v>10056</v>
      </c>
      <c r="F5073" s="6" t="s">
        <v>60</v>
      </c>
      <c r="G5073" s="6" t="s">
        <v>60</v>
      </c>
      <c r="H5073" s="6" t="s">
        <v>60</v>
      </c>
      <c r="I5073" s="60" t="s">
        <v>10057</v>
      </c>
      <c r="J5073" s="49" t="s">
        <v>10058</v>
      </c>
      <c r="K5073" s="6" t="s">
        <v>10059</v>
      </c>
      <c r="L5073" s="29">
        <f>IF($J$6="с учетом НДС",VLOOKUP(I5073,LEGEND!B:E,4,0)*(1-M5073),VLOOKUP(I5073,LEGEND!B:E,4,0)*(1-M5073)/1.2)</f>
        <v>124400</v>
      </c>
      <c r="M5073" s="57">
        <f>IF(AND(B5073&lt;&gt;"1_Электроинструмент",B5073&lt;&gt;"2_Садовая техника"),$J$5,IF($J$4&lt;=20%,$J$4,IFERROR(VLOOKUP(S5073,LEGEND!$L$2:$M$5,2,FALSE),$J$4)))</f>
        <v>0</v>
      </c>
      <c r="N5073" s="48" t="s">
        <v>60</v>
      </c>
      <c r="O5073" s="6" t="s">
        <v>42</v>
      </c>
      <c r="P5073" s="49" t="s">
        <v>66</v>
      </c>
      <c r="Q5073" s="49" t="s">
        <v>473</v>
      </c>
      <c r="R5073" s="6" t="s">
        <v>60</v>
      </c>
      <c r="S5073" s="49" t="s">
        <v>60</v>
      </c>
      <c r="T5073" s="73" t="str">
        <f>IF(_xlfn.XLOOKUP(I5073,LEGEND!B:B,LEGEND!H:H)&lt;&gt;"-",HYPERLINK(_xlfn.XLOOKUP(I5073,LEGEND!B:B,LEGEND!H:H),"link"),_xlfn.XLOOKUP(I5073,LEGEND!B:B,LEGEND!H:H))</f>
        <v>link</v>
      </c>
      <c r="U5073" s="73" t="str">
        <f>HYPERLINK(_xlfn.XLOOKUP(I5073,LEGEND!B:B,LEGEND!I:I))</f>
        <v>https://milwaukee-media-images.s3.amazonaws.com/hi/4932478849--Hero_1.jpg</v>
      </c>
      <c r="V5073" s="51" t="s">
        <v>10060</v>
      </c>
      <c r="W5073" s="63" t="s">
        <v>71</v>
      </c>
      <c r="X5073" s="64">
        <v>925</v>
      </c>
      <c r="Y5073" s="64">
        <v>615</v>
      </c>
      <c r="Z5073" s="64">
        <v>935</v>
      </c>
      <c r="AA5073" s="84">
        <v>105.26</v>
      </c>
      <c r="AB5073" s="85">
        <v>1</v>
      </c>
      <c r="AC5073" s="85">
        <v>1</v>
      </c>
    </row>
    <row r="5074" spans="1:29" ht="25.5">
      <c r="A5074" s="1"/>
      <c r="B5074" s="6" t="s">
        <v>10021</v>
      </c>
      <c r="C5074" s="6" t="s">
        <v>8778</v>
      </c>
      <c r="D5074" s="6" t="s">
        <v>10055</v>
      </c>
      <c r="E5074" s="49" t="s">
        <v>10056</v>
      </c>
      <c r="F5074" s="6" t="s">
        <v>60</v>
      </c>
      <c r="G5074" s="6" t="s">
        <v>60</v>
      </c>
      <c r="H5074" s="6" t="s">
        <v>60</v>
      </c>
      <c r="I5074" s="60" t="s">
        <v>10066</v>
      </c>
      <c r="J5074" s="49" t="s">
        <v>10067</v>
      </c>
      <c r="K5074" s="6" t="s">
        <v>10068</v>
      </c>
      <c r="L5074" s="29">
        <f>IF($J$6="с учетом НДС",VLOOKUP(I5074,LEGEND!B:E,4,0)*(1-M5074),VLOOKUP(I5074,LEGEND!B:E,4,0)*(1-M5074)/1.2)</f>
        <v>179100</v>
      </c>
      <c r="M5074" s="57">
        <f>IF(AND(B5074&lt;&gt;"1_Электроинструмент",B5074&lt;&gt;"2_Садовая техника"),$J$5,IF($J$4&lt;=20%,$J$4,IFERROR(VLOOKUP(S5074,LEGEND!$L$2:$M$5,2,FALSE),$J$4)))</f>
        <v>0</v>
      </c>
      <c r="N5074" s="48" t="s">
        <v>60</v>
      </c>
      <c r="O5074" s="6" t="s">
        <v>42</v>
      </c>
      <c r="P5074" s="49" t="s">
        <v>66</v>
      </c>
      <c r="Q5074" s="49" t="s">
        <v>473</v>
      </c>
      <c r="R5074" s="6" t="s">
        <v>60</v>
      </c>
      <c r="S5074" s="49" t="s">
        <v>60</v>
      </c>
      <c r="T5074" s="73" t="str">
        <f>IF(_xlfn.XLOOKUP(I5074,LEGEND!B:B,LEGEND!H:H)&lt;&gt;"-",HYPERLINK(_xlfn.XLOOKUP(I5074,LEGEND!B:B,LEGEND!H:H),"link"),_xlfn.XLOOKUP(I5074,LEGEND!B:B,LEGEND!H:H))</f>
        <v>link</v>
      </c>
      <c r="U5074" s="73" t="str">
        <f>HYPERLINK(_xlfn.XLOOKUP(I5074,LEGEND!B:B,LEGEND!I:I))</f>
        <v>https://milwaukee-media-images.s3.amazonaws.com/hi/4932478852--Hero_1.jpg</v>
      </c>
      <c r="V5074" s="51" t="s">
        <v>10069</v>
      </c>
      <c r="W5074" s="63" t="s">
        <v>71</v>
      </c>
      <c r="X5074" s="64">
        <v>1240</v>
      </c>
      <c r="Y5074" s="64">
        <v>630</v>
      </c>
      <c r="Z5074" s="64">
        <v>830</v>
      </c>
      <c r="AA5074" s="84">
        <v>186</v>
      </c>
      <c r="AB5074" s="85">
        <v>1</v>
      </c>
      <c r="AC5074" s="85">
        <v>1</v>
      </c>
    </row>
    <row r="5075" spans="1:29" ht="25.5">
      <c r="A5075" s="1"/>
      <c r="B5075" s="6" t="s">
        <v>10021</v>
      </c>
      <c r="C5075" s="6" t="s">
        <v>8778</v>
      </c>
      <c r="D5075" s="6" t="s">
        <v>10055</v>
      </c>
      <c r="E5075" s="49" t="s">
        <v>10061</v>
      </c>
      <c r="F5075" s="6" t="s">
        <v>60</v>
      </c>
      <c r="G5075" s="6" t="s">
        <v>60</v>
      </c>
      <c r="H5075" s="6" t="s">
        <v>60</v>
      </c>
      <c r="I5075" s="60" t="s">
        <v>10062</v>
      </c>
      <c r="J5075" s="49" t="s">
        <v>10063</v>
      </c>
      <c r="K5075" s="6" t="s">
        <v>10064</v>
      </c>
      <c r="L5075" s="29">
        <f>IF($J$6="с учетом НДС",VLOOKUP(I5075,LEGEND!B:E,4,0)*(1-M5075),VLOOKUP(I5075,LEGEND!B:E,4,0)*(1-M5075)/1.2)</f>
        <v>73500</v>
      </c>
      <c r="M5075" s="57">
        <f>IF(AND(B5075&lt;&gt;"1_Электроинструмент",B5075&lt;&gt;"2_Садовая техника"),$J$5,IF($J$4&lt;=20%,$J$4,IFERROR(VLOOKUP(S5075,LEGEND!$L$2:$M$5,2,FALSE),$J$4)))</f>
        <v>0</v>
      </c>
      <c r="N5075" s="48" t="s">
        <v>60</v>
      </c>
      <c r="O5075" s="6" t="s">
        <v>42</v>
      </c>
      <c r="P5075" s="49" t="s">
        <v>66</v>
      </c>
      <c r="Q5075" s="49" t="s">
        <v>473</v>
      </c>
      <c r="R5075" s="6" t="s">
        <v>60</v>
      </c>
      <c r="S5075" s="49" t="s">
        <v>60</v>
      </c>
      <c r="T5075" s="73" t="str">
        <f>IF(_xlfn.XLOOKUP(I5075,LEGEND!B:B,LEGEND!H:H)&lt;&gt;"-",HYPERLINK(_xlfn.XLOOKUP(I5075,LEGEND!B:B,LEGEND!H:H),"link"),_xlfn.XLOOKUP(I5075,LEGEND!B:B,LEGEND!H:H))</f>
        <v>link</v>
      </c>
      <c r="U5075" s="73" t="str">
        <f>HYPERLINK(_xlfn.XLOOKUP(I5075,LEGEND!B:B,LEGEND!I:I))</f>
        <v>https://milwaukee-media-images.s3.amazonaws.com/hi/4932478850--Hero_1.jpg</v>
      </c>
      <c r="V5075" s="51" t="s">
        <v>10065</v>
      </c>
      <c r="W5075" s="63" t="s">
        <v>71</v>
      </c>
      <c r="X5075" s="64">
        <v>925</v>
      </c>
      <c r="Y5075" s="64">
        <v>615</v>
      </c>
      <c r="Z5075" s="64">
        <v>555</v>
      </c>
      <c r="AA5075" s="84">
        <v>62.3</v>
      </c>
      <c r="AB5075" s="85">
        <v>1</v>
      </c>
      <c r="AC5075" s="85">
        <v>1</v>
      </c>
    </row>
    <row r="5076" spans="1:29" ht="25.5">
      <c r="A5076" s="1"/>
      <c r="B5076" s="6" t="s">
        <v>10021</v>
      </c>
      <c r="C5076" s="6" t="s">
        <v>8778</v>
      </c>
      <c r="D5076" s="6" t="s">
        <v>10055</v>
      </c>
      <c r="E5076" s="49" t="s">
        <v>10061</v>
      </c>
      <c r="F5076" s="6" t="s">
        <v>60</v>
      </c>
      <c r="G5076" s="6" t="s">
        <v>60</v>
      </c>
      <c r="H5076" s="6" t="s">
        <v>60</v>
      </c>
      <c r="I5076" s="60" t="s">
        <v>10070</v>
      </c>
      <c r="J5076" s="49" t="s">
        <v>10071</v>
      </c>
      <c r="K5076" s="6" t="s">
        <v>10072</v>
      </c>
      <c r="L5076" s="29">
        <f>IF($J$6="с учетом НДС",VLOOKUP(I5076,LEGEND!B:E,4,0)*(1-M5076),VLOOKUP(I5076,LEGEND!B:E,4,0)*(1-M5076)/1.2)</f>
        <v>137900</v>
      </c>
      <c r="M5076" s="57">
        <f>IF(AND(B5076&lt;&gt;"1_Электроинструмент",B5076&lt;&gt;"2_Садовая техника"),$J$5,IF($J$4&lt;=20%,$J$4,IFERROR(VLOOKUP(S5076,LEGEND!$L$2:$M$5,2,FALSE),$J$4)))</f>
        <v>0</v>
      </c>
      <c r="N5076" s="48" t="s">
        <v>60</v>
      </c>
      <c r="O5076" s="6" t="s">
        <v>42</v>
      </c>
      <c r="P5076" s="49" t="s">
        <v>66</v>
      </c>
      <c r="Q5076" s="49" t="s">
        <v>473</v>
      </c>
      <c r="R5076" s="6" t="s">
        <v>60</v>
      </c>
      <c r="S5076" s="49" t="s">
        <v>60</v>
      </c>
      <c r="T5076" s="73" t="str">
        <f>IF(_xlfn.XLOOKUP(I5076,LEGEND!B:B,LEGEND!H:H)&lt;&gt;"-",HYPERLINK(_xlfn.XLOOKUP(I5076,LEGEND!B:B,LEGEND!H:H),"link"),_xlfn.XLOOKUP(I5076,LEGEND!B:B,LEGEND!H:H))</f>
        <v>link</v>
      </c>
      <c r="U5076" s="73" t="str">
        <f>HYPERLINK(_xlfn.XLOOKUP(I5076,LEGEND!B:B,LEGEND!I:I))</f>
        <v>https://milwaukee-media-images.s3.amazonaws.com/hi/4932478854--Hero_1.jpg</v>
      </c>
      <c r="V5076" s="51" t="s">
        <v>10073</v>
      </c>
      <c r="W5076" s="63" t="s">
        <v>71</v>
      </c>
      <c r="X5076" s="64">
        <v>695</v>
      </c>
      <c r="Y5076" s="64">
        <v>1290</v>
      </c>
      <c r="Z5076" s="64">
        <v>72</v>
      </c>
      <c r="AA5076" s="84">
        <v>106.5</v>
      </c>
      <c r="AB5076" s="85">
        <v>1</v>
      </c>
      <c r="AC5076" s="85">
        <v>1</v>
      </c>
    </row>
    <row r="5077" spans="1:29" ht="25.5">
      <c r="A5077" s="1"/>
      <c r="B5077" s="6" t="s">
        <v>10021</v>
      </c>
      <c r="C5077" s="6" t="s">
        <v>8778</v>
      </c>
      <c r="D5077" s="6" t="s">
        <v>10055</v>
      </c>
      <c r="E5077" s="49" t="s">
        <v>10074</v>
      </c>
      <c r="F5077" s="6" t="s">
        <v>60</v>
      </c>
      <c r="G5077" s="6" t="s">
        <v>60</v>
      </c>
      <c r="H5077" s="6" t="s">
        <v>60</v>
      </c>
      <c r="I5077" s="60" t="s">
        <v>10075</v>
      </c>
      <c r="J5077" s="49" t="s">
        <v>10076</v>
      </c>
      <c r="K5077" s="6" t="s">
        <v>10077</v>
      </c>
      <c r="L5077" s="29">
        <f>IF($J$6="с учетом НДС",VLOOKUP(I5077,LEGEND!B:E,4,0)*(1-M5077),VLOOKUP(I5077,LEGEND!B:E,4,0)*(1-M5077)/1.2)</f>
        <v>99600</v>
      </c>
      <c r="M5077" s="57">
        <f>IF(AND(B5077&lt;&gt;"1_Электроинструмент",B5077&lt;&gt;"2_Садовая техника"),$J$5,IF($J$4&lt;=20%,$J$4,IFERROR(VLOOKUP(S5077,LEGEND!$L$2:$M$5,2,FALSE),$J$4)))</f>
        <v>0</v>
      </c>
      <c r="N5077" s="48" t="s">
        <v>60</v>
      </c>
      <c r="O5077" s="6" t="s">
        <v>42</v>
      </c>
      <c r="P5077" s="49" t="s">
        <v>66</v>
      </c>
      <c r="Q5077" s="49" t="s">
        <v>473</v>
      </c>
      <c r="R5077" s="6" t="s">
        <v>60</v>
      </c>
      <c r="S5077" s="49" t="s">
        <v>60</v>
      </c>
      <c r="T5077" s="73" t="str">
        <f>IF(_xlfn.XLOOKUP(I5077,LEGEND!B:B,LEGEND!H:H)&lt;&gt;"-",HYPERLINK(_xlfn.XLOOKUP(I5077,LEGEND!B:B,LEGEND!H:H),"link"),_xlfn.XLOOKUP(I5077,LEGEND!B:B,LEGEND!H:H))</f>
        <v>link</v>
      </c>
      <c r="U5077" s="73" t="str">
        <f>HYPERLINK(_xlfn.XLOOKUP(I5077,LEGEND!B:B,LEGEND!I:I))</f>
        <v>https://milwaukee-media-images.s3.amazonaws.com/hi/4932478856--Hero_1.jpg</v>
      </c>
      <c r="V5077" s="51" t="s">
        <v>10078</v>
      </c>
      <c r="W5077" s="63" t="s">
        <v>71</v>
      </c>
      <c r="X5077" s="64">
        <v>1135</v>
      </c>
      <c r="Y5077" s="64">
        <v>690</v>
      </c>
      <c r="Z5077" s="64">
        <v>51</v>
      </c>
      <c r="AA5077" s="84">
        <v>77</v>
      </c>
      <c r="AB5077" s="85">
        <v>1</v>
      </c>
      <c r="AC5077" s="85">
        <v>1</v>
      </c>
    </row>
    <row r="5078" spans="1:29" ht="25.5">
      <c r="A5078" s="1"/>
      <c r="B5078" s="6" t="s">
        <v>10021</v>
      </c>
      <c r="C5078" s="6" t="s">
        <v>8778</v>
      </c>
      <c r="D5078" s="6" t="s">
        <v>4846</v>
      </c>
      <c r="E5078" s="49" t="s">
        <v>4847</v>
      </c>
      <c r="F5078" s="6" t="s">
        <v>60</v>
      </c>
      <c r="G5078" s="6" t="s">
        <v>60</v>
      </c>
      <c r="H5078" s="6" t="s">
        <v>60</v>
      </c>
      <c r="I5078" s="60" t="s">
        <v>24209</v>
      </c>
      <c r="J5078" s="49" t="s">
        <v>24210</v>
      </c>
      <c r="K5078" s="6" t="s">
        <v>24211</v>
      </c>
      <c r="L5078" s="29">
        <f>IF($J$6="с учетом НДС",VLOOKUP(I5078,LEGEND!B:E,4,0)*(1-M5078),VLOOKUP(I5078,LEGEND!B:E,4,0)*(1-M5078)/1.2)</f>
        <v>1530</v>
      </c>
      <c r="M5078" s="57">
        <f>IF(AND(B5078&lt;&gt;"1_Электроинструмент",B5078&lt;&gt;"2_Садовая техника"),$J$5,IF($J$4&lt;=20%,$J$4,IFERROR(VLOOKUP(S5078,LEGEND!$L$2:$M$5,2,FALSE),$J$4)))</f>
        <v>0</v>
      </c>
      <c r="N5078" s="48" t="s">
        <v>60</v>
      </c>
      <c r="O5078" s="6" t="s">
        <v>60</v>
      </c>
      <c r="P5078" s="49" t="s">
        <v>1556</v>
      </c>
      <c r="Q5078" s="49" t="s">
        <v>473</v>
      </c>
      <c r="R5078" s="6" t="s">
        <v>60</v>
      </c>
      <c r="S5078" s="49" t="s">
        <v>60</v>
      </c>
      <c r="T5078" s="73" t="str">
        <f>IF(_xlfn.XLOOKUP(I5078,LEGEND!B:B,LEGEND!H:H)&lt;&gt;"-",HYPERLINK(_xlfn.XLOOKUP(I5078,LEGEND!B:B,LEGEND!H:H),"link"),_xlfn.XLOOKUP(I5078,LEGEND!B:B,LEGEND!H:H))</f>
        <v>-</v>
      </c>
      <c r="U5078" s="73" t="str">
        <f>HYPERLINK(_xlfn.XLOOKUP(I5078,LEGEND!B:B,LEGEND!I:I))</f>
        <v>-</v>
      </c>
      <c r="V5078" s="51" t="s">
        <v>24212</v>
      </c>
      <c r="W5078" s="63" t="s">
        <v>1189</v>
      </c>
      <c r="X5078" s="64">
        <v>480</v>
      </c>
      <c r="Y5078" s="64">
        <v>320</v>
      </c>
      <c r="Z5078" s="64">
        <v>90</v>
      </c>
      <c r="AA5078" s="84">
        <v>0.4</v>
      </c>
      <c r="AB5078" s="85">
        <v>1</v>
      </c>
      <c r="AC5078" s="85">
        <v>1</v>
      </c>
    </row>
    <row r="5079" spans="1:29" ht="25.5">
      <c r="A5079" s="1"/>
      <c r="B5079" s="6" t="s">
        <v>10021</v>
      </c>
      <c r="C5079" s="6" t="s">
        <v>8778</v>
      </c>
      <c r="D5079" s="6" t="s">
        <v>4846</v>
      </c>
      <c r="E5079" s="49" t="s">
        <v>4847</v>
      </c>
      <c r="F5079" s="6" t="s">
        <v>60</v>
      </c>
      <c r="G5079" s="6" t="s">
        <v>60</v>
      </c>
      <c r="H5079" s="6" t="s">
        <v>60</v>
      </c>
      <c r="I5079" s="60" t="s">
        <v>11046</v>
      </c>
      <c r="J5079" s="49" t="s">
        <v>11047</v>
      </c>
      <c r="K5079" s="6" t="s">
        <v>11048</v>
      </c>
      <c r="L5079" s="29">
        <f>IF($J$6="с учетом НДС",VLOOKUP(I5079,LEGEND!B:E,4,0)*(1-M5079),VLOOKUP(I5079,LEGEND!B:E,4,0)*(1-M5079)/1.2)</f>
        <v>13100</v>
      </c>
      <c r="M5079" s="57">
        <f>IF(AND(B5079&lt;&gt;"1_Электроинструмент",B5079&lt;&gt;"2_Садовая техника"),$J$5,IF($J$4&lt;=20%,$J$4,IFERROR(VLOOKUP(S5079,LEGEND!$L$2:$M$5,2,FALSE),$J$4)))</f>
        <v>0</v>
      </c>
      <c r="N5079" s="48" t="s">
        <v>60</v>
      </c>
      <c r="O5079" s="6" t="s">
        <v>60</v>
      </c>
      <c r="P5079" s="49" t="s">
        <v>1556</v>
      </c>
      <c r="Q5079" s="49" t="s">
        <v>67</v>
      </c>
      <c r="R5079" s="6" t="s">
        <v>60</v>
      </c>
      <c r="S5079" s="49" t="s">
        <v>60</v>
      </c>
      <c r="T5079" s="73" t="str">
        <f>IF(_xlfn.XLOOKUP(I5079,LEGEND!B:B,LEGEND!H:H)&lt;&gt;"-",HYPERLINK(_xlfn.XLOOKUP(I5079,LEGEND!B:B,LEGEND!H:H),"link"),_xlfn.XLOOKUP(I5079,LEGEND!B:B,LEGEND!H:H))</f>
        <v>-</v>
      </c>
      <c r="U5079" s="73" t="str">
        <f>HYPERLINK(_xlfn.XLOOKUP(I5079,LEGEND!B:B,LEGEND!I:I))</f>
        <v>-</v>
      </c>
      <c r="V5079" s="51" t="s">
        <v>11049</v>
      </c>
      <c r="W5079" s="63" t="s">
        <v>11050</v>
      </c>
      <c r="X5079" s="64">
        <v>477</v>
      </c>
      <c r="Y5079" s="64">
        <v>396</v>
      </c>
      <c r="Z5079" s="64">
        <v>400</v>
      </c>
      <c r="AA5079" s="84">
        <v>5.5780000000000003</v>
      </c>
      <c r="AB5079" s="85">
        <v>1</v>
      </c>
      <c r="AC5079" s="85">
        <v>1</v>
      </c>
    </row>
    <row r="5080" spans="1:29" ht="25.5">
      <c r="A5080" s="1"/>
      <c r="B5080" s="6" t="s">
        <v>10021</v>
      </c>
      <c r="C5080" s="6" t="s">
        <v>8778</v>
      </c>
      <c r="D5080" s="6" t="s">
        <v>4846</v>
      </c>
      <c r="E5080" s="49" t="s">
        <v>4847</v>
      </c>
      <c r="F5080" s="6" t="s">
        <v>60</v>
      </c>
      <c r="G5080" s="6" t="s">
        <v>60</v>
      </c>
      <c r="H5080" s="6" t="s">
        <v>60</v>
      </c>
      <c r="I5080" s="60" t="s">
        <v>24373</v>
      </c>
      <c r="J5080" s="49" t="s">
        <v>24374</v>
      </c>
      <c r="K5080" s="6" t="s">
        <v>24375</v>
      </c>
      <c r="L5080" s="29">
        <f>IF($J$6="с учетом НДС",VLOOKUP(I5080,LEGEND!B:E,4,0)*(1-M5080),VLOOKUP(I5080,LEGEND!B:E,4,0)*(1-M5080)/1.2)</f>
        <v>13100</v>
      </c>
      <c r="M5080" s="57">
        <f>IF(AND(B5080&lt;&gt;"1_Электроинструмент",B5080&lt;&gt;"2_Садовая техника"),$J$5,IF($J$4&lt;=20%,$J$4,IFERROR(VLOOKUP(S5080,LEGEND!$L$2:$M$5,2,FALSE),$J$4)))</f>
        <v>0</v>
      </c>
      <c r="N5080" s="48" t="s">
        <v>60</v>
      </c>
      <c r="O5080" s="6" t="s">
        <v>60</v>
      </c>
      <c r="P5080" s="49" t="s">
        <v>1556</v>
      </c>
      <c r="Q5080" s="49" t="s">
        <v>473</v>
      </c>
      <c r="R5080" s="6" t="s">
        <v>60</v>
      </c>
      <c r="S5080" s="49" t="s">
        <v>60</v>
      </c>
      <c r="T5080" s="73" t="str">
        <f>IF(_xlfn.XLOOKUP(I5080,LEGEND!B:B,LEGEND!H:H)&lt;&gt;"-",HYPERLINK(_xlfn.XLOOKUP(I5080,LEGEND!B:B,LEGEND!H:H),"link"),_xlfn.XLOOKUP(I5080,LEGEND!B:B,LEGEND!H:H))</f>
        <v>-</v>
      </c>
      <c r="U5080" s="73" t="str">
        <f>HYPERLINK(_xlfn.XLOOKUP(I5080,LEGEND!B:B,LEGEND!I:I))</f>
        <v>-</v>
      </c>
      <c r="V5080" s="51" t="s">
        <v>24376</v>
      </c>
      <c r="W5080" s="63" t="s">
        <v>11050</v>
      </c>
      <c r="X5080" s="64">
        <v>479</v>
      </c>
      <c r="Y5080" s="64">
        <v>359</v>
      </c>
      <c r="Z5080" s="64">
        <v>330</v>
      </c>
      <c r="AA5080" s="84">
        <v>4.944</v>
      </c>
      <c r="AB5080" s="85">
        <v>1</v>
      </c>
      <c r="AC5080" s="85">
        <v>1</v>
      </c>
    </row>
    <row r="5081" spans="1:29" ht="25.5">
      <c r="A5081" s="1"/>
      <c r="B5081" s="6" t="s">
        <v>8836</v>
      </c>
      <c r="C5081" s="6" t="s">
        <v>8778</v>
      </c>
      <c r="D5081" s="6" t="s">
        <v>10754</v>
      </c>
      <c r="E5081" s="49" t="s">
        <v>10755</v>
      </c>
      <c r="F5081" s="6" t="s">
        <v>8839</v>
      </c>
      <c r="G5081" s="6" t="s">
        <v>60</v>
      </c>
      <c r="H5081" s="6" t="s">
        <v>60</v>
      </c>
      <c r="I5081" s="60" t="s">
        <v>10756</v>
      </c>
      <c r="J5081" s="49" t="s">
        <v>10757</v>
      </c>
      <c r="K5081" s="6" t="s">
        <v>10758</v>
      </c>
      <c r="L5081" s="29">
        <f>IF($J$6="с учетом НДС",VLOOKUP(I5081,LEGEND!B:E,4,0)*(1-M5081),VLOOKUP(I5081,LEGEND!B:E,4,0)*(1-M5081)/1.2)</f>
        <v>750</v>
      </c>
      <c r="M5081" s="57">
        <f>IF(AND(B5081&lt;&gt;"1_Электроинструмент",B5081&lt;&gt;"2_Садовая техника"),$J$5,IF($J$4&lt;=20%,$J$4,IFERROR(VLOOKUP(S5081,LEGEND!$L$2:$M$5,2,FALSE),$J$4)))</f>
        <v>0</v>
      </c>
      <c r="N5081" s="48" t="s">
        <v>60</v>
      </c>
      <c r="O5081" s="6" t="s">
        <v>42</v>
      </c>
      <c r="P5081" s="49" t="s">
        <v>66</v>
      </c>
      <c r="Q5081" s="49" t="s">
        <v>473</v>
      </c>
      <c r="R5081" s="6" t="s">
        <v>60</v>
      </c>
      <c r="S5081" s="49" t="s">
        <v>60</v>
      </c>
      <c r="T5081" s="73" t="str">
        <f>IF(_xlfn.XLOOKUP(I5081,LEGEND!B:B,LEGEND!H:H)&lt;&gt;"-",HYPERLINK(_xlfn.XLOOKUP(I5081,LEGEND!B:B,LEGEND!H:H),"link"),_xlfn.XLOOKUP(I5081,LEGEND!B:B,LEGEND!H:H))</f>
        <v>-</v>
      </c>
      <c r="U5081" s="73" t="str">
        <f>HYPERLINK(_xlfn.XLOOKUP(I5081,LEGEND!B:B,LEGEND!I:I))</f>
        <v>https://milwaukee-media-images.s3.amazonaws.com/hi/4932479704--Hero_1.jpg</v>
      </c>
      <c r="V5081" s="51" t="s">
        <v>10759</v>
      </c>
      <c r="W5081" s="63" t="s">
        <v>71</v>
      </c>
      <c r="X5081" s="64">
        <v>260</v>
      </c>
      <c r="Y5081" s="64">
        <v>103</v>
      </c>
      <c r="Z5081" s="64">
        <v>20</v>
      </c>
      <c r="AA5081" s="84">
        <v>8.1000000000000003E-2</v>
      </c>
      <c r="AB5081" s="85">
        <v>1</v>
      </c>
      <c r="AC5081" s="85">
        <v>1</v>
      </c>
    </row>
    <row r="5082" spans="1:29" ht="25.5">
      <c r="A5082" s="1"/>
      <c r="B5082" s="6" t="s">
        <v>8836</v>
      </c>
      <c r="C5082" s="6" t="s">
        <v>8778</v>
      </c>
      <c r="D5082" s="6" t="s">
        <v>10754</v>
      </c>
      <c r="E5082" s="49" t="s">
        <v>10755</v>
      </c>
      <c r="F5082" s="6" t="s">
        <v>8839</v>
      </c>
      <c r="G5082" s="6" t="s">
        <v>60</v>
      </c>
      <c r="H5082" s="6" t="s">
        <v>60</v>
      </c>
      <c r="I5082" s="60" t="s">
        <v>23464</v>
      </c>
      <c r="J5082" s="49" t="s">
        <v>23465</v>
      </c>
      <c r="K5082" s="6" t="s">
        <v>23466</v>
      </c>
      <c r="L5082" s="29">
        <f>IF($J$6="с учетом НДС",VLOOKUP(I5082,LEGEND!B:E,4,0)*(1-M5082),VLOOKUP(I5082,LEGEND!B:E,4,0)*(1-M5082)/1.2)</f>
        <v>750</v>
      </c>
      <c r="M5082" s="57">
        <f>IF(AND(B5082&lt;&gt;"1_Электроинструмент",B5082&lt;&gt;"2_Садовая техника"),$J$5,IF($J$4&lt;=20%,$J$4,IFERROR(VLOOKUP(S5082,LEGEND!$L$2:$M$5,2,FALSE),$J$4)))</f>
        <v>0</v>
      </c>
      <c r="N5082" s="48" t="s">
        <v>60</v>
      </c>
      <c r="O5082" s="6" t="s">
        <v>60</v>
      </c>
      <c r="P5082" s="49" t="s">
        <v>66</v>
      </c>
      <c r="Q5082" s="49" t="s">
        <v>67</v>
      </c>
      <c r="R5082" s="6" t="s">
        <v>60</v>
      </c>
      <c r="S5082" s="49" t="s">
        <v>60</v>
      </c>
      <c r="T5082" s="73" t="str">
        <f>IF(_xlfn.XLOOKUP(I5082,LEGEND!B:B,LEGEND!H:H)&lt;&gt;"-",HYPERLINK(_xlfn.XLOOKUP(I5082,LEGEND!B:B,LEGEND!H:H),"link"),_xlfn.XLOOKUP(I5082,LEGEND!B:B,LEGEND!H:H))</f>
        <v>-</v>
      </c>
      <c r="U5082" s="73" t="str">
        <f>HYPERLINK(_xlfn.XLOOKUP(I5082,LEGEND!B:B,LEGEND!I:I))</f>
        <v>https://milwaukee-media-images.s3.amazonaws.com/hi/4932471343--Hero_1.jpg</v>
      </c>
      <c r="V5082" s="51" t="s">
        <v>23467</v>
      </c>
      <c r="W5082" s="63" t="s">
        <v>71</v>
      </c>
      <c r="X5082" s="64">
        <v>269</v>
      </c>
      <c r="Y5082" s="64">
        <v>105</v>
      </c>
      <c r="Z5082" s="64">
        <v>19</v>
      </c>
      <c r="AA5082" s="84">
        <v>0.1</v>
      </c>
      <c r="AB5082" s="85">
        <v>1</v>
      </c>
      <c r="AC5082" s="85">
        <v>1</v>
      </c>
    </row>
    <row r="5083" spans="1:29" ht="25.5">
      <c r="A5083" s="1"/>
      <c r="B5083" s="6" t="s">
        <v>8836</v>
      </c>
      <c r="C5083" s="6" t="s">
        <v>8778</v>
      </c>
      <c r="D5083" s="6" t="s">
        <v>10754</v>
      </c>
      <c r="E5083" s="49" t="s">
        <v>10755</v>
      </c>
      <c r="F5083" s="6" t="s">
        <v>8839</v>
      </c>
      <c r="G5083" s="6" t="s">
        <v>60</v>
      </c>
      <c r="H5083" s="6" t="s">
        <v>60</v>
      </c>
      <c r="I5083" s="60" t="s">
        <v>23468</v>
      </c>
      <c r="J5083" s="49" t="s">
        <v>23469</v>
      </c>
      <c r="K5083" s="6" t="s">
        <v>23470</v>
      </c>
      <c r="L5083" s="29">
        <f>IF($J$6="с учетом НДС",VLOOKUP(I5083,LEGEND!B:E,4,0)*(1-M5083),VLOOKUP(I5083,LEGEND!B:E,4,0)*(1-M5083)/1.2)</f>
        <v>750</v>
      </c>
      <c r="M5083" s="57">
        <f>IF(AND(B5083&lt;&gt;"1_Электроинструмент",B5083&lt;&gt;"2_Садовая техника"),$J$5,IF($J$4&lt;=20%,$J$4,IFERROR(VLOOKUP(S5083,LEGEND!$L$2:$M$5,2,FALSE),$J$4)))</f>
        <v>0</v>
      </c>
      <c r="N5083" s="48" t="s">
        <v>60</v>
      </c>
      <c r="O5083" s="6" t="s">
        <v>60</v>
      </c>
      <c r="P5083" s="49" t="s">
        <v>66</v>
      </c>
      <c r="Q5083" s="49" t="s">
        <v>67</v>
      </c>
      <c r="R5083" s="6" t="s">
        <v>60</v>
      </c>
      <c r="S5083" s="49" t="s">
        <v>60</v>
      </c>
      <c r="T5083" s="73" t="str">
        <f>IF(_xlfn.XLOOKUP(I5083,LEGEND!B:B,LEGEND!H:H)&lt;&gt;"-",HYPERLINK(_xlfn.XLOOKUP(I5083,LEGEND!B:B,LEGEND!H:H),"link"),_xlfn.XLOOKUP(I5083,LEGEND!B:B,LEGEND!H:H))</f>
        <v>-</v>
      </c>
      <c r="U5083" s="73" t="str">
        <f>HYPERLINK(_xlfn.XLOOKUP(I5083,LEGEND!B:B,LEGEND!I:I))</f>
        <v>https://milwaukee-media-images.s3.amazonaws.com/hi/4932471344--Hero_1.jpg</v>
      </c>
      <c r="V5083" s="51" t="s">
        <v>23471</v>
      </c>
      <c r="W5083" s="63" t="s">
        <v>71</v>
      </c>
      <c r="X5083" s="64">
        <v>279</v>
      </c>
      <c r="Y5083" s="64">
        <v>107</v>
      </c>
      <c r="Z5083" s="64">
        <v>19</v>
      </c>
      <c r="AA5083" s="84">
        <v>0.105</v>
      </c>
      <c r="AB5083" s="85">
        <v>1</v>
      </c>
      <c r="AC5083" s="85">
        <v>1</v>
      </c>
    </row>
    <row r="5084" spans="1:29" ht="25.5">
      <c r="A5084" s="1"/>
      <c r="B5084" s="6" t="s">
        <v>8836</v>
      </c>
      <c r="C5084" s="6" t="s">
        <v>8778</v>
      </c>
      <c r="D5084" s="6" t="s">
        <v>10754</v>
      </c>
      <c r="E5084" s="49" t="s">
        <v>10755</v>
      </c>
      <c r="F5084" s="6" t="s">
        <v>8839</v>
      </c>
      <c r="G5084" s="6" t="s">
        <v>60</v>
      </c>
      <c r="H5084" s="6" t="s">
        <v>60</v>
      </c>
      <c r="I5084" s="60" t="s">
        <v>23472</v>
      </c>
      <c r="J5084" s="49" t="s">
        <v>23473</v>
      </c>
      <c r="K5084" s="6" t="s">
        <v>23474</v>
      </c>
      <c r="L5084" s="29">
        <f>IF($J$6="с учетом НДС",VLOOKUP(I5084,LEGEND!B:E,4,0)*(1-M5084),VLOOKUP(I5084,LEGEND!B:E,4,0)*(1-M5084)/1.2)</f>
        <v>750</v>
      </c>
      <c r="M5084" s="57">
        <f>IF(AND(B5084&lt;&gt;"1_Электроинструмент",B5084&lt;&gt;"2_Садовая техника"),$J$5,IF($J$4&lt;=20%,$J$4,IFERROR(VLOOKUP(S5084,LEGEND!$L$2:$M$5,2,FALSE),$J$4)))</f>
        <v>0</v>
      </c>
      <c r="N5084" s="48" t="s">
        <v>60</v>
      </c>
      <c r="O5084" s="6" t="s">
        <v>60</v>
      </c>
      <c r="P5084" s="49" t="s">
        <v>66</v>
      </c>
      <c r="Q5084" s="49" t="s">
        <v>67</v>
      </c>
      <c r="R5084" s="6" t="s">
        <v>60</v>
      </c>
      <c r="S5084" s="49" t="s">
        <v>60</v>
      </c>
      <c r="T5084" s="73" t="str">
        <f>IF(_xlfn.XLOOKUP(I5084,LEGEND!B:B,LEGEND!H:H)&lt;&gt;"-",HYPERLINK(_xlfn.XLOOKUP(I5084,LEGEND!B:B,LEGEND!H:H),"link"),_xlfn.XLOOKUP(I5084,LEGEND!B:B,LEGEND!H:H))</f>
        <v>-</v>
      </c>
      <c r="U5084" s="73" t="str">
        <f>HYPERLINK(_xlfn.XLOOKUP(I5084,LEGEND!B:B,LEGEND!I:I))</f>
        <v>https://milwaukee-media-images.s3.amazonaws.com/hi/4932471345--Hero_1.jpg</v>
      </c>
      <c r="V5084" s="51" t="s">
        <v>23475</v>
      </c>
      <c r="W5084" s="63" t="s">
        <v>71</v>
      </c>
      <c r="X5084" s="64">
        <v>289</v>
      </c>
      <c r="Y5084" s="64">
        <v>110</v>
      </c>
      <c r="Z5084" s="64">
        <v>19</v>
      </c>
      <c r="AA5084" s="84">
        <v>0.108</v>
      </c>
      <c r="AB5084" s="85">
        <v>1</v>
      </c>
      <c r="AC5084" s="85">
        <v>1</v>
      </c>
    </row>
    <row r="5085" spans="1:29" ht="25.5">
      <c r="A5085" s="1"/>
      <c r="B5085" s="6" t="s">
        <v>8836</v>
      </c>
      <c r="C5085" s="6" t="s">
        <v>8778</v>
      </c>
      <c r="D5085" s="6" t="s">
        <v>10754</v>
      </c>
      <c r="E5085" s="49" t="s">
        <v>10755</v>
      </c>
      <c r="F5085" s="6" t="s">
        <v>8839</v>
      </c>
      <c r="G5085" s="6" t="s">
        <v>60</v>
      </c>
      <c r="H5085" s="6" t="s">
        <v>60</v>
      </c>
      <c r="I5085" s="60" t="s">
        <v>23476</v>
      </c>
      <c r="J5085" s="49" t="s">
        <v>23477</v>
      </c>
      <c r="K5085" s="6" t="s">
        <v>23478</v>
      </c>
      <c r="L5085" s="29">
        <f>IF($J$6="с учетом НДС",VLOOKUP(I5085,LEGEND!B:E,4,0)*(1-M5085),VLOOKUP(I5085,LEGEND!B:E,4,0)*(1-M5085)/1.2)</f>
        <v>750</v>
      </c>
      <c r="M5085" s="57">
        <f>IF(AND(B5085&lt;&gt;"1_Электроинструмент",B5085&lt;&gt;"2_Садовая техника"),$J$5,IF($J$4&lt;=20%,$J$4,IFERROR(VLOOKUP(S5085,LEGEND!$L$2:$M$5,2,FALSE),$J$4)))</f>
        <v>0</v>
      </c>
      <c r="N5085" s="48" t="s">
        <v>60</v>
      </c>
      <c r="O5085" s="6" t="s">
        <v>60</v>
      </c>
      <c r="P5085" s="49" t="s">
        <v>66</v>
      </c>
      <c r="Q5085" s="49" t="s">
        <v>67</v>
      </c>
      <c r="R5085" s="6" t="s">
        <v>60</v>
      </c>
      <c r="S5085" s="49" t="s">
        <v>60</v>
      </c>
      <c r="T5085" s="73" t="str">
        <f>IF(_xlfn.XLOOKUP(I5085,LEGEND!B:B,LEGEND!H:H)&lt;&gt;"-",HYPERLINK(_xlfn.XLOOKUP(I5085,LEGEND!B:B,LEGEND!H:H),"link"),_xlfn.XLOOKUP(I5085,LEGEND!B:B,LEGEND!H:H))</f>
        <v>-</v>
      </c>
      <c r="U5085" s="73" t="str">
        <f>HYPERLINK(_xlfn.XLOOKUP(I5085,LEGEND!B:B,LEGEND!I:I))</f>
        <v>https://milwaukee-media-images.s3.amazonaws.com/hi/4932471346--Hero_1.jpg</v>
      </c>
      <c r="V5085" s="51" t="s">
        <v>23479</v>
      </c>
      <c r="W5085" s="63" t="s">
        <v>71</v>
      </c>
      <c r="X5085" s="64">
        <v>299</v>
      </c>
      <c r="Y5085" s="64">
        <v>115</v>
      </c>
      <c r="Z5085" s="64">
        <v>19</v>
      </c>
      <c r="AA5085" s="84">
        <v>0.11600000000000001</v>
      </c>
      <c r="AB5085" s="85">
        <v>1</v>
      </c>
      <c r="AC5085" s="85">
        <v>1</v>
      </c>
    </row>
    <row r="5086" spans="1:29" ht="25.5">
      <c r="A5086" s="1"/>
      <c r="B5086" s="6" t="s">
        <v>8836</v>
      </c>
      <c r="C5086" s="6" t="s">
        <v>8778</v>
      </c>
      <c r="D5086" s="6" t="s">
        <v>10754</v>
      </c>
      <c r="E5086" s="49" t="s">
        <v>10755</v>
      </c>
      <c r="F5086" s="6" t="s">
        <v>8839</v>
      </c>
      <c r="G5086" s="6" t="s">
        <v>60</v>
      </c>
      <c r="H5086" s="6" t="s">
        <v>60</v>
      </c>
      <c r="I5086" s="60" t="s">
        <v>10768</v>
      </c>
      <c r="J5086" s="49" t="s">
        <v>10769</v>
      </c>
      <c r="K5086" s="6" t="s">
        <v>10770</v>
      </c>
      <c r="L5086" s="29">
        <f>IF($J$6="с учетом НДС",VLOOKUP(I5086,LEGEND!B:E,4,0)*(1-M5086),VLOOKUP(I5086,LEGEND!B:E,4,0)*(1-M5086)/1.2)</f>
        <v>1200</v>
      </c>
      <c r="M5086" s="57">
        <f>IF(AND(B5086&lt;&gt;"1_Электроинструмент",B5086&lt;&gt;"2_Садовая техника"),$J$5,IF($J$4&lt;=20%,$J$4,IFERROR(VLOOKUP(S5086,LEGEND!$L$2:$M$5,2,FALSE),$J$4)))</f>
        <v>0</v>
      </c>
      <c r="N5086" s="48" t="s">
        <v>60</v>
      </c>
      <c r="O5086" s="6" t="s">
        <v>42</v>
      </c>
      <c r="P5086" s="49" t="s">
        <v>66</v>
      </c>
      <c r="Q5086" s="49" t="s">
        <v>473</v>
      </c>
      <c r="R5086" s="6" t="s">
        <v>60</v>
      </c>
      <c r="S5086" s="49" t="s">
        <v>60</v>
      </c>
      <c r="T5086" s="73" t="str">
        <f>IF(_xlfn.XLOOKUP(I5086,LEGEND!B:B,LEGEND!H:H)&lt;&gt;"-",HYPERLINK(_xlfn.XLOOKUP(I5086,LEGEND!B:B,LEGEND!H:H),"link"),_xlfn.XLOOKUP(I5086,LEGEND!B:B,LEGEND!H:H))</f>
        <v>-</v>
      </c>
      <c r="U5086" s="73" t="str">
        <f>HYPERLINK(_xlfn.XLOOKUP(I5086,LEGEND!B:B,LEGEND!I:I))</f>
        <v>https://milwaukee-media-images.s3.amazonaws.com/hi/4932479707--Hero_1.jpg</v>
      </c>
      <c r="V5086" s="51" t="s">
        <v>10771</v>
      </c>
      <c r="W5086" s="63" t="s">
        <v>71</v>
      </c>
      <c r="X5086" s="64">
        <v>245</v>
      </c>
      <c r="Y5086" s="64">
        <v>108</v>
      </c>
      <c r="Z5086" s="64">
        <v>190</v>
      </c>
      <c r="AA5086" s="84">
        <v>0.88500000000000001</v>
      </c>
      <c r="AB5086" s="85">
        <v>1</v>
      </c>
      <c r="AC5086" s="85">
        <v>1</v>
      </c>
    </row>
    <row r="5087" spans="1:29" ht="25.5">
      <c r="A5087" s="1"/>
      <c r="B5087" s="6" t="s">
        <v>8836</v>
      </c>
      <c r="C5087" s="6" t="s">
        <v>8778</v>
      </c>
      <c r="D5087" s="6" t="s">
        <v>10754</v>
      </c>
      <c r="E5087" s="49" t="s">
        <v>10755</v>
      </c>
      <c r="F5087" s="6" t="s">
        <v>8839</v>
      </c>
      <c r="G5087" s="6" t="s">
        <v>60</v>
      </c>
      <c r="H5087" s="6" t="s">
        <v>60</v>
      </c>
      <c r="I5087" s="60" t="s">
        <v>23480</v>
      </c>
      <c r="J5087" s="49" t="s">
        <v>23481</v>
      </c>
      <c r="K5087" s="6" t="s">
        <v>23482</v>
      </c>
      <c r="L5087" s="29">
        <f>IF($J$6="с учетом НДС",VLOOKUP(I5087,LEGEND!B:E,4,0)*(1-M5087),VLOOKUP(I5087,LEGEND!B:E,4,0)*(1-M5087)/1.2)</f>
        <v>1200</v>
      </c>
      <c r="M5087" s="57">
        <f>IF(AND(B5087&lt;&gt;"1_Электроинструмент",B5087&lt;&gt;"2_Садовая техника"),$J$5,IF($J$4&lt;=20%,$J$4,IFERROR(VLOOKUP(S5087,LEGEND!$L$2:$M$5,2,FALSE),$J$4)))</f>
        <v>0</v>
      </c>
      <c r="N5087" s="48" t="s">
        <v>60</v>
      </c>
      <c r="O5087" s="6" t="s">
        <v>60</v>
      </c>
      <c r="P5087" s="49" t="s">
        <v>66</v>
      </c>
      <c r="Q5087" s="49" t="s">
        <v>67</v>
      </c>
      <c r="R5087" s="6" t="s">
        <v>60</v>
      </c>
      <c r="S5087" s="49" t="s">
        <v>60</v>
      </c>
      <c r="T5087" s="73" t="str">
        <f>IF(_xlfn.XLOOKUP(I5087,LEGEND!B:B,LEGEND!H:H)&lt;&gt;"-",HYPERLINK(_xlfn.XLOOKUP(I5087,LEGEND!B:B,LEGEND!H:H),"link"),_xlfn.XLOOKUP(I5087,LEGEND!B:B,LEGEND!H:H))</f>
        <v>-</v>
      </c>
      <c r="U5087" s="73" t="str">
        <f>HYPERLINK(_xlfn.XLOOKUP(I5087,LEGEND!B:B,LEGEND!I:I))</f>
        <v>https://milwaukee-media-images.s3.amazonaws.com/hi/4932471347--Hero_1.jpg</v>
      </c>
      <c r="V5087" s="51" t="s">
        <v>23483</v>
      </c>
      <c r="W5087" s="63" t="s">
        <v>71</v>
      </c>
      <c r="X5087" s="64">
        <v>254</v>
      </c>
      <c r="Y5087" s="64">
        <v>110</v>
      </c>
      <c r="Z5087" s="64">
        <v>32</v>
      </c>
      <c r="AA5087" s="84">
        <v>0.154</v>
      </c>
      <c r="AB5087" s="85">
        <v>1</v>
      </c>
      <c r="AC5087" s="85">
        <v>1</v>
      </c>
    </row>
    <row r="5088" spans="1:29" ht="25.5">
      <c r="A5088" s="1"/>
      <c r="B5088" s="6" t="s">
        <v>8836</v>
      </c>
      <c r="C5088" s="6" t="s">
        <v>8778</v>
      </c>
      <c r="D5088" s="6" t="s">
        <v>10754</v>
      </c>
      <c r="E5088" s="49" t="s">
        <v>10755</v>
      </c>
      <c r="F5088" s="6" t="s">
        <v>8839</v>
      </c>
      <c r="G5088" s="6" t="s">
        <v>60</v>
      </c>
      <c r="H5088" s="6" t="s">
        <v>60</v>
      </c>
      <c r="I5088" s="60" t="s">
        <v>23484</v>
      </c>
      <c r="J5088" s="49" t="s">
        <v>23485</v>
      </c>
      <c r="K5088" s="6" t="s">
        <v>23486</v>
      </c>
      <c r="L5088" s="29">
        <f>IF($J$6="с учетом НДС",VLOOKUP(I5088,LEGEND!B:E,4,0)*(1-M5088),VLOOKUP(I5088,LEGEND!B:E,4,0)*(1-M5088)/1.2)</f>
        <v>1200</v>
      </c>
      <c r="M5088" s="57">
        <f>IF(AND(B5088&lt;&gt;"1_Электроинструмент",B5088&lt;&gt;"2_Садовая техника"),$J$5,IF($J$4&lt;=20%,$J$4,IFERROR(VLOOKUP(S5088,LEGEND!$L$2:$M$5,2,FALSE),$J$4)))</f>
        <v>0</v>
      </c>
      <c r="N5088" s="48" t="s">
        <v>60</v>
      </c>
      <c r="O5088" s="6" t="s">
        <v>60</v>
      </c>
      <c r="P5088" s="49" t="s">
        <v>66</v>
      </c>
      <c r="Q5088" s="49" t="s">
        <v>67</v>
      </c>
      <c r="R5088" s="6" t="s">
        <v>60</v>
      </c>
      <c r="S5088" s="49" t="s">
        <v>60</v>
      </c>
      <c r="T5088" s="73" t="str">
        <f>IF(_xlfn.XLOOKUP(I5088,LEGEND!B:B,LEGEND!H:H)&lt;&gt;"-",HYPERLINK(_xlfn.XLOOKUP(I5088,LEGEND!B:B,LEGEND!H:H),"link"),_xlfn.XLOOKUP(I5088,LEGEND!B:B,LEGEND!H:H))</f>
        <v>-</v>
      </c>
      <c r="U5088" s="73" t="str">
        <f>HYPERLINK(_xlfn.XLOOKUP(I5088,LEGEND!B:B,LEGEND!I:I))</f>
        <v>https://milwaukee-media-images.s3.amazonaws.com/hi/4932471348--Hero_1.jpg</v>
      </c>
      <c r="V5088" s="51" t="s">
        <v>23487</v>
      </c>
      <c r="W5088" s="63" t="s">
        <v>71</v>
      </c>
      <c r="X5088" s="64">
        <v>264</v>
      </c>
      <c r="Y5088" s="64">
        <v>113</v>
      </c>
      <c r="Z5088" s="64">
        <v>32</v>
      </c>
      <c r="AA5088" s="84">
        <v>0.16200000000000001</v>
      </c>
      <c r="AB5088" s="85">
        <v>1</v>
      </c>
      <c r="AC5088" s="85">
        <v>1</v>
      </c>
    </row>
    <row r="5089" spans="1:29" ht="25.5">
      <c r="A5089" s="1"/>
      <c r="B5089" s="6" t="s">
        <v>8836</v>
      </c>
      <c r="C5089" s="6" t="s">
        <v>8778</v>
      </c>
      <c r="D5089" s="6" t="s">
        <v>10754</v>
      </c>
      <c r="E5089" s="49" t="s">
        <v>10755</v>
      </c>
      <c r="F5089" s="6" t="s">
        <v>8839</v>
      </c>
      <c r="G5089" s="6" t="s">
        <v>60</v>
      </c>
      <c r="H5089" s="6" t="s">
        <v>60</v>
      </c>
      <c r="I5089" s="60" t="s">
        <v>23488</v>
      </c>
      <c r="J5089" s="49" t="s">
        <v>23489</v>
      </c>
      <c r="K5089" s="6" t="s">
        <v>23490</v>
      </c>
      <c r="L5089" s="29">
        <f>IF($J$6="с учетом НДС",VLOOKUP(I5089,LEGEND!B:E,4,0)*(1-M5089),VLOOKUP(I5089,LEGEND!B:E,4,0)*(1-M5089)/1.2)</f>
        <v>1200</v>
      </c>
      <c r="M5089" s="57">
        <f>IF(AND(B5089&lt;&gt;"1_Электроинструмент",B5089&lt;&gt;"2_Садовая техника"),$J$5,IF($J$4&lt;=20%,$J$4,IFERROR(VLOOKUP(S5089,LEGEND!$L$2:$M$5,2,FALSE),$J$4)))</f>
        <v>0</v>
      </c>
      <c r="N5089" s="48" t="s">
        <v>60</v>
      </c>
      <c r="O5089" s="6" t="s">
        <v>60</v>
      </c>
      <c r="P5089" s="49" t="s">
        <v>66</v>
      </c>
      <c r="Q5089" s="49" t="s">
        <v>67</v>
      </c>
      <c r="R5089" s="6" t="s">
        <v>60</v>
      </c>
      <c r="S5089" s="49" t="s">
        <v>60</v>
      </c>
      <c r="T5089" s="73" t="str">
        <f>IF(_xlfn.XLOOKUP(I5089,LEGEND!B:B,LEGEND!H:H)&lt;&gt;"-",HYPERLINK(_xlfn.XLOOKUP(I5089,LEGEND!B:B,LEGEND!H:H),"link"),_xlfn.XLOOKUP(I5089,LEGEND!B:B,LEGEND!H:H))</f>
        <v>-</v>
      </c>
      <c r="U5089" s="73" t="str">
        <f>HYPERLINK(_xlfn.XLOOKUP(I5089,LEGEND!B:B,LEGEND!I:I))</f>
        <v>https://milwaukee-media-images.s3.amazonaws.com/hi/4932471349--Hero_1.jpg</v>
      </c>
      <c r="V5089" s="51" t="s">
        <v>23491</v>
      </c>
      <c r="W5089" s="63" t="s">
        <v>71</v>
      </c>
      <c r="X5089" s="64">
        <v>275</v>
      </c>
      <c r="Y5089" s="64">
        <v>118</v>
      </c>
      <c r="Z5089" s="64">
        <v>32</v>
      </c>
      <c r="AA5089" s="84">
        <v>0.17299999999999999</v>
      </c>
      <c r="AB5089" s="85">
        <v>1</v>
      </c>
      <c r="AC5089" s="85">
        <v>1</v>
      </c>
    </row>
    <row r="5090" spans="1:29" ht="25.5">
      <c r="A5090" s="1"/>
      <c r="B5090" s="6" t="s">
        <v>8836</v>
      </c>
      <c r="C5090" s="6" t="s">
        <v>8778</v>
      </c>
      <c r="D5090" s="6" t="s">
        <v>10754</v>
      </c>
      <c r="E5090" s="49" t="s">
        <v>10755</v>
      </c>
      <c r="F5090" s="6" t="s">
        <v>8839</v>
      </c>
      <c r="G5090" s="6" t="s">
        <v>60</v>
      </c>
      <c r="H5090" s="6" t="s">
        <v>60</v>
      </c>
      <c r="I5090" s="60" t="s">
        <v>23492</v>
      </c>
      <c r="J5090" s="49" t="s">
        <v>23493</v>
      </c>
      <c r="K5090" s="6" t="s">
        <v>23494</v>
      </c>
      <c r="L5090" s="29">
        <f>IF($J$6="с учетом НДС",VLOOKUP(I5090,LEGEND!B:E,4,0)*(1-M5090),VLOOKUP(I5090,LEGEND!B:E,4,0)*(1-M5090)/1.2)</f>
        <v>1200</v>
      </c>
      <c r="M5090" s="57">
        <f>IF(AND(B5090&lt;&gt;"1_Электроинструмент",B5090&lt;&gt;"2_Садовая техника"),$J$5,IF($J$4&lt;=20%,$J$4,IFERROR(VLOOKUP(S5090,LEGEND!$L$2:$M$5,2,FALSE),$J$4)))</f>
        <v>0</v>
      </c>
      <c r="N5090" s="48" t="s">
        <v>60</v>
      </c>
      <c r="O5090" s="6" t="s">
        <v>60</v>
      </c>
      <c r="P5090" s="49" t="s">
        <v>66</v>
      </c>
      <c r="Q5090" s="49" t="s">
        <v>67</v>
      </c>
      <c r="R5090" s="6" t="s">
        <v>60</v>
      </c>
      <c r="S5090" s="49" t="s">
        <v>60</v>
      </c>
      <c r="T5090" s="73" t="str">
        <f>IF(_xlfn.XLOOKUP(I5090,LEGEND!B:B,LEGEND!H:H)&lt;&gt;"-",HYPERLINK(_xlfn.XLOOKUP(I5090,LEGEND!B:B,LEGEND!H:H),"link"),_xlfn.XLOOKUP(I5090,LEGEND!B:B,LEGEND!H:H))</f>
        <v>-</v>
      </c>
      <c r="U5090" s="73" t="str">
        <f>HYPERLINK(_xlfn.XLOOKUP(I5090,LEGEND!B:B,LEGEND!I:I))</f>
        <v>https://milwaukee-media-images.s3.amazonaws.com/hi/4932471350--Hero_1.jpg</v>
      </c>
      <c r="V5090" s="51" t="s">
        <v>23495</v>
      </c>
      <c r="W5090" s="63" t="s">
        <v>71</v>
      </c>
      <c r="X5090" s="64">
        <v>284</v>
      </c>
      <c r="Y5090" s="64">
        <v>121</v>
      </c>
      <c r="Z5090" s="64">
        <v>32</v>
      </c>
      <c r="AA5090" s="84">
        <v>0.187</v>
      </c>
      <c r="AB5090" s="85">
        <v>1</v>
      </c>
      <c r="AC5090" s="85">
        <v>1</v>
      </c>
    </row>
    <row r="5091" spans="1:29" ht="25.5">
      <c r="A5091" s="1"/>
      <c r="B5091" s="6" t="s">
        <v>8836</v>
      </c>
      <c r="C5091" s="6" t="s">
        <v>8778</v>
      </c>
      <c r="D5091" s="6" t="s">
        <v>10754</v>
      </c>
      <c r="E5091" s="49" t="s">
        <v>10755</v>
      </c>
      <c r="F5091" s="6" t="s">
        <v>8839</v>
      </c>
      <c r="G5091" s="6" t="s">
        <v>60</v>
      </c>
      <c r="H5091" s="6" t="s">
        <v>60</v>
      </c>
      <c r="I5091" s="60" t="s">
        <v>10780</v>
      </c>
      <c r="J5091" s="49" t="s">
        <v>10781</v>
      </c>
      <c r="K5091" s="6" t="s">
        <v>10782</v>
      </c>
      <c r="L5091" s="29">
        <f>IF($J$6="с учетом НДС",VLOOKUP(I5091,LEGEND!B:E,4,0)*(1-M5091),VLOOKUP(I5091,LEGEND!B:E,4,0)*(1-M5091)/1.2)</f>
        <v>1810</v>
      </c>
      <c r="M5091" s="57">
        <f>IF(AND(B5091&lt;&gt;"1_Электроинструмент",B5091&lt;&gt;"2_Садовая техника"),$J$5,IF($J$4&lt;=20%,$J$4,IFERROR(VLOOKUP(S5091,LEGEND!$L$2:$M$5,2,FALSE),$J$4)))</f>
        <v>0</v>
      </c>
      <c r="N5091" s="48" t="s">
        <v>60</v>
      </c>
      <c r="O5091" s="6" t="s">
        <v>42</v>
      </c>
      <c r="P5091" s="49" t="s">
        <v>66</v>
      </c>
      <c r="Q5091" s="49" t="s">
        <v>473</v>
      </c>
      <c r="R5091" s="6" t="s">
        <v>60</v>
      </c>
      <c r="S5091" s="49" t="s">
        <v>60</v>
      </c>
      <c r="T5091" s="73" t="str">
        <f>IF(_xlfn.XLOOKUP(I5091,LEGEND!B:B,LEGEND!H:H)&lt;&gt;"-",HYPERLINK(_xlfn.XLOOKUP(I5091,LEGEND!B:B,LEGEND!H:H),"link"),_xlfn.XLOOKUP(I5091,LEGEND!B:B,LEGEND!H:H))</f>
        <v>-</v>
      </c>
      <c r="U5091" s="73" t="str">
        <f>HYPERLINK(_xlfn.XLOOKUP(I5091,LEGEND!B:B,LEGEND!I:I))</f>
        <v>https://milwaukee-media-images.s3.amazonaws.com/hi/4932479710--Hero_1.jpg</v>
      </c>
      <c r="V5091" s="51" t="s">
        <v>10783</v>
      </c>
      <c r="W5091" s="63" t="s">
        <v>71</v>
      </c>
      <c r="X5091" s="64">
        <v>245</v>
      </c>
      <c r="Y5091" s="64">
        <v>104</v>
      </c>
      <c r="Z5091" s="64">
        <v>32</v>
      </c>
      <c r="AA5091" s="84">
        <v>0.15</v>
      </c>
      <c r="AB5091" s="85">
        <v>1</v>
      </c>
      <c r="AC5091" s="85">
        <v>1</v>
      </c>
    </row>
    <row r="5092" spans="1:29" ht="25.5">
      <c r="A5092" s="1"/>
      <c r="B5092" s="6" t="s">
        <v>8836</v>
      </c>
      <c r="C5092" s="6" t="s">
        <v>8778</v>
      </c>
      <c r="D5092" s="6" t="s">
        <v>10754</v>
      </c>
      <c r="E5092" s="49" t="s">
        <v>10755</v>
      </c>
      <c r="F5092" s="6" t="s">
        <v>8839</v>
      </c>
      <c r="G5092" s="6" t="s">
        <v>60</v>
      </c>
      <c r="H5092" s="6" t="s">
        <v>60</v>
      </c>
      <c r="I5092" s="60" t="s">
        <v>24132</v>
      </c>
      <c r="J5092" s="49" t="s">
        <v>24133</v>
      </c>
      <c r="K5092" s="6" t="s">
        <v>24134</v>
      </c>
      <c r="L5092" s="29">
        <f>IF($J$6="с учетом НДС",VLOOKUP(I5092,LEGEND!B:E,4,0)*(1-M5092),VLOOKUP(I5092,LEGEND!B:E,4,0)*(1-M5092)/1.2)</f>
        <v>1810</v>
      </c>
      <c r="M5092" s="57">
        <f>IF(AND(B5092&lt;&gt;"1_Электроинструмент",B5092&lt;&gt;"2_Садовая техника"),$J$5,IF($J$4&lt;=20%,$J$4,IFERROR(VLOOKUP(S5092,LEGEND!$L$2:$M$5,2,FALSE),$J$4)))</f>
        <v>0</v>
      </c>
      <c r="N5092" s="48" t="s">
        <v>60</v>
      </c>
      <c r="O5092" s="6" t="s">
        <v>42</v>
      </c>
      <c r="P5092" s="49" t="s">
        <v>66</v>
      </c>
      <c r="Q5092" s="49" t="s">
        <v>67</v>
      </c>
      <c r="R5092" s="6" t="s">
        <v>60</v>
      </c>
      <c r="S5092" s="49" t="s">
        <v>60</v>
      </c>
      <c r="T5092" s="73" t="str">
        <f>IF(_xlfn.XLOOKUP(I5092,LEGEND!B:B,LEGEND!H:H)&lt;&gt;"-",HYPERLINK(_xlfn.XLOOKUP(I5092,LEGEND!B:B,LEGEND!H:H),"link"),_xlfn.XLOOKUP(I5092,LEGEND!B:B,LEGEND!H:H))</f>
        <v>-</v>
      </c>
      <c r="U5092" s="73" t="str">
        <f>HYPERLINK(_xlfn.XLOOKUP(I5092,LEGEND!B:B,LEGEND!I:I))</f>
        <v>https://milwaukee-media-images.s3.amazonaws.com/hi/4932479558--Hero_1.jpg</v>
      </c>
      <c r="V5092" s="51" t="s">
        <v>24135</v>
      </c>
      <c r="W5092" s="63" t="s">
        <v>71</v>
      </c>
      <c r="X5092" s="64">
        <v>255</v>
      </c>
      <c r="Y5092" s="64">
        <v>111</v>
      </c>
      <c r="Z5092" s="64">
        <v>32</v>
      </c>
      <c r="AA5092" s="84">
        <v>0.16500000000000001</v>
      </c>
      <c r="AB5092" s="85">
        <v>1</v>
      </c>
      <c r="AC5092" s="85">
        <v>1</v>
      </c>
    </row>
    <row r="5093" spans="1:29" ht="25.5">
      <c r="A5093" s="1"/>
      <c r="B5093" s="6" t="s">
        <v>8836</v>
      </c>
      <c r="C5093" s="6" t="s">
        <v>8778</v>
      </c>
      <c r="D5093" s="6" t="s">
        <v>10754</v>
      </c>
      <c r="E5093" s="49" t="s">
        <v>10755</v>
      </c>
      <c r="F5093" s="6" t="s">
        <v>8839</v>
      </c>
      <c r="G5093" s="6" t="s">
        <v>60</v>
      </c>
      <c r="H5093" s="6" t="s">
        <v>60</v>
      </c>
      <c r="I5093" s="60" t="s">
        <v>24136</v>
      </c>
      <c r="J5093" s="49" t="s">
        <v>24137</v>
      </c>
      <c r="K5093" s="6" t="s">
        <v>24138</v>
      </c>
      <c r="L5093" s="29">
        <f>IF($J$6="с учетом НДС",VLOOKUP(I5093,LEGEND!B:E,4,0)*(1-M5093),VLOOKUP(I5093,LEGEND!B:E,4,0)*(1-M5093)/1.2)</f>
        <v>1810</v>
      </c>
      <c r="M5093" s="57">
        <f>IF(AND(B5093&lt;&gt;"1_Электроинструмент",B5093&lt;&gt;"2_Садовая техника"),$J$5,IF($J$4&lt;=20%,$J$4,IFERROR(VLOOKUP(S5093,LEGEND!$L$2:$M$5,2,FALSE),$J$4)))</f>
        <v>0</v>
      </c>
      <c r="N5093" s="48" t="s">
        <v>60</v>
      </c>
      <c r="O5093" s="6" t="s">
        <v>42</v>
      </c>
      <c r="P5093" s="49" t="s">
        <v>66</v>
      </c>
      <c r="Q5093" s="49" t="s">
        <v>67</v>
      </c>
      <c r="R5093" s="6" t="s">
        <v>60</v>
      </c>
      <c r="S5093" s="49" t="s">
        <v>60</v>
      </c>
      <c r="T5093" s="73" t="str">
        <f>IF(_xlfn.XLOOKUP(I5093,LEGEND!B:B,LEGEND!H:H)&lt;&gt;"-",HYPERLINK(_xlfn.XLOOKUP(I5093,LEGEND!B:B,LEGEND!H:H),"link"),_xlfn.XLOOKUP(I5093,LEGEND!B:B,LEGEND!H:H))</f>
        <v>-</v>
      </c>
      <c r="U5093" s="73" t="str">
        <f>HYPERLINK(_xlfn.XLOOKUP(I5093,LEGEND!B:B,LEGEND!I:I))</f>
        <v>https://milwaukee-media-images.s3.amazonaws.com/hi/4932479559--Hero_1.jpg</v>
      </c>
      <c r="V5093" s="51" t="s">
        <v>24139</v>
      </c>
      <c r="W5093" s="63" t="s">
        <v>71</v>
      </c>
      <c r="X5093" s="64">
        <v>265</v>
      </c>
      <c r="Y5093" s="64">
        <v>111</v>
      </c>
      <c r="Z5093" s="64">
        <v>190</v>
      </c>
      <c r="AA5093" s="84">
        <v>0.17</v>
      </c>
      <c r="AB5093" s="85">
        <v>1</v>
      </c>
      <c r="AC5093" s="85">
        <v>1</v>
      </c>
    </row>
    <row r="5094" spans="1:29" ht="25.5">
      <c r="A5094" s="1"/>
      <c r="B5094" s="6" t="s">
        <v>8836</v>
      </c>
      <c r="C5094" s="6" t="s">
        <v>8778</v>
      </c>
      <c r="D5094" s="6" t="s">
        <v>10754</v>
      </c>
      <c r="E5094" s="49" t="s">
        <v>10755</v>
      </c>
      <c r="F5094" s="6" t="s">
        <v>8839</v>
      </c>
      <c r="G5094" s="6" t="s">
        <v>60</v>
      </c>
      <c r="H5094" s="6" t="s">
        <v>60</v>
      </c>
      <c r="I5094" s="60" t="s">
        <v>24140</v>
      </c>
      <c r="J5094" s="49" t="s">
        <v>24141</v>
      </c>
      <c r="K5094" s="6" t="s">
        <v>24142</v>
      </c>
      <c r="L5094" s="29">
        <f>IF($J$6="с учетом НДС",VLOOKUP(I5094,LEGEND!B:E,4,0)*(1-M5094),VLOOKUP(I5094,LEGEND!B:E,4,0)*(1-M5094)/1.2)</f>
        <v>1810</v>
      </c>
      <c r="M5094" s="57">
        <f>IF(AND(B5094&lt;&gt;"1_Электроинструмент",B5094&lt;&gt;"2_Садовая техника"),$J$5,IF($J$4&lt;=20%,$J$4,IFERROR(VLOOKUP(S5094,LEGEND!$L$2:$M$5,2,FALSE),$J$4)))</f>
        <v>0</v>
      </c>
      <c r="N5094" s="48" t="s">
        <v>60</v>
      </c>
      <c r="O5094" s="6" t="s">
        <v>42</v>
      </c>
      <c r="P5094" s="49" t="s">
        <v>66</v>
      </c>
      <c r="Q5094" s="49" t="s">
        <v>67</v>
      </c>
      <c r="R5094" s="6" t="s">
        <v>60</v>
      </c>
      <c r="S5094" s="49" t="s">
        <v>60</v>
      </c>
      <c r="T5094" s="73" t="str">
        <f>IF(_xlfn.XLOOKUP(I5094,LEGEND!B:B,LEGEND!H:H)&lt;&gt;"-",HYPERLINK(_xlfn.XLOOKUP(I5094,LEGEND!B:B,LEGEND!H:H),"link"),_xlfn.XLOOKUP(I5094,LEGEND!B:B,LEGEND!H:H))</f>
        <v>-</v>
      </c>
      <c r="U5094" s="73" t="str">
        <f>HYPERLINK(_xlfn.XLOOKUP(I5094,LEGEND!B:B,LEGEND!I:I))</f>
        <v>https://milwaukee-media-images.s3.amazonaws.com/hi/4932479560--Hero_1.jpg</v>
      </c>
      <c r="V5094" s="51" t="s">
        <v>24143</v>
      </c>
      <c r="W5094" s="63" t="s">
        <v>71</v>
      </c>
      <c r="X5094" s="64">
        <v>275</v>
      </c>
      <c r="Y5094" s="64">
        <v>118</v>
      </c>
      <c r="Z5094" s="64">
        <v>32</v>
      </c>
      <c r="AA5094" s="84">
        <v>0.185</v>
      </c>
      <c r="AB5094" s="85">
        <v>1</v>
      </c>
      <c r="AC5094" s="85">
        <v>1</v>
      </c>
    </row>
    <row r="5095" spans="1:29" ht="25.5">
      <c r="A5095" s="1"/>
      <c r="B5095" s="6" t="s">
        <v>8836</v>
      </c>
      <c r="C5095" s="6" t="s">
        <v>8778</v>
      </c>
      <c r="D5095" s="6" t="s">
        <v>10754</v>
      </c>
      <c r="E5095" s="49" t="s">
        <v>10755</v>
      </c>
      <c r="F5095" s="6" t="s">
        <v>8839</v>
      </c>
      <c r="G5095" s="6" t="s">
        <v>60</v>
      </c>
      <c r="H5095" s="6" t="s">
        <v>60</v>
      </c>
      <c r="I5095" s="60" t="s">
        <v>24144</v>
      </c>
      <c r="J5095" s="49" t="s">
        <v>24145</v>
      </c>
      <c r="K5095" s="6" t="s">
        <v>24146</v>
      </c>
      <c r="L5095" s="29">
        <f>IF($J$6="с учетом НДС",VLOOKUP(I5095,LEGEND!B:E,4,0)*(1-M5095),VLOOKUP(I5095,LEGEND!B:E,4,0)*(1-M5095)/1.2)</f>
        <v>1810</v>
      </c>
      <c r="M5095" s="57">
        <f>IF(AND(B5095&lt;&gt;"1_Электроинструмент",B5095&lt;&gt;"2_Садовая техника"),$J$5,IF($J$4&lt;=20%,$J$4,IFERROR(VLOOKUP(S5095,LEGEND!$L$2:$M$5,2,FALSE),$J$4)))</f>
        <v>0</v>
      </c>
      <c r="N5095" s="48" t="s">
        <v>60</v>
      </c>
      <c r="O5095" s="6" t="s">
        <v>42</v>
      </c>
      <c r="P5095" s="49" t="s">
        <v>66</v>
      </c>
      <c r="Q5095" s="49" t="s">
        <v>67</v>
      </c>
      <c r="R5095" s="6" t="s">
        <v>60</v>
      </c>
      <c r="S5095" s="49" t="s">
        <v>60</v>
      </c>
      <c r="T5095" s="73" t="str">
        <f>IF(_xlfn.XLOOKUP(I5095,LEGEND!B:B,LEGEND!H:H)&lt;&gt;"-",HYPERLINK(_xlfn.XLOOKUP(I5095,LEGEND!B:B,LEGEND!H:H),"link"),_xlfn.XLOOKUP(I5095,LEGEND!B:B,LEGEND!H:H))</f>
        <v>-</v>
      </c>
      <c r="U5095" s="73" t="str">
        <f>HYPERLINK(_xlfn.XLOOKUP(I5095,LEGEND!B:B,LEGEND!I:I))</f>
        <v>https://milwaukee-media-images.s3.amazonaws.com/hi/4932479561--Hero_1.jpg</v>
      </c>
      <c r="V5095" s="51" t="s">
        <v>24147</v>
      </c>
      <c r="W5095" s="63" t="s">
        <v>71</v>
      </c>
      <c r="X5095" s="64">
        <v>300</v>
      </c>
      <c r="Y5095" s="64">
        <v>114</v>
      </c>
      <c r="Z5095" s="64">
        <v>20</v>
      </c>
      <c r="AA5095" s="84">
        <v>0.12</v>
      </c>
      <c r="AB5095" s="85">
        <v>1</v>
      </c>
      <c r="AC5095" s="85">
        <v>1</v>
      </c>
    </row>
    <row r="5096" spans="1:29" ht="25.5">
      <c r="A5096" s="1"/>
      <c r="B5096" s="6" t="s">
        <v>8836</v>
      </c>
      <c r="C5096" s="6" t="s">
        <v>8778</v>
      </c>
      <c r="D5096" s="6" t="s">
        <v>10754</v>
      </c>
      <c r="E5096" s="49" t="s">
        <v>10755</v>
      </c>
      <c r="F5096" s="6" t="s">
        <v>8839</v>
      </c>
      <c r="G5096" s="6" t="s">
        <v>60</v>
      </c>
      <c r="H5096" s="6" t="s">
        <v>60</v>
      </c>
      <c r="I5096" s="60" t="s">
        <v>10870</v>
      </c>
      <c r="J5096" s="49" t="s">
        <v>10871</v>
      </c>
      <c r="K5096" s="6" t="s">
        <v>10872</v>
      </c>
      <c r="L5096" s="29">
        <f>IF($J$6="с учетом НДС",VLOOKUP(I5096,LEGEND!B:E,4,0)*(1-M5096),VLOOKUP(I5096,LEGEND!B:E,4,0)*(1-M5096)/1.2)</f>
        <v>3080</v>
      </c>
      <c r="M5096" s="57">
        <f>IF(AND(B5096&lt;&gt;"1_Электроинструмент",B5096&lt;&gt;"2_Садовая техника"),$J$5,IF($J$4&lt;=20%,$J$4,IFERROR(VLOOKUP(S5096,LEGEND!$L$2:$M$5,2,FALSE),$J$4)))</f>
        <v>0</v>
      </c>
      <c r="N5096" s="48" t="s">
        <v>60</v>
      </c>
      <c r="O5096" s="6" t="s">
        <v>42</v>
      </c>
      <c r="P5096" s="49" t="s">
        <v>66</v>
      </c>
      <c r="Q5096" s="49" t="s">
        <v>473</v>
      </c>
      <c r="R5096" s="6" t="s">
        <v>60</v>
      </c>
      <c r="S5096" s="49" t="s">
        <v>60</v>
      </c>
      <c r="T5096" s="73" t="str">
        <f>IF(_xlfn.XLOOKUP(I5096,LEGEND!B:B,LEGEND!H:H)&lt;&gt;"-",HYPERLINK(_xlfn.XLOOKUP(I5096,LEGEND!B:B,LEGEND!H:H),"link"),_xlfn.XLOOKUP(I5096,LEGEND!B:B,LEGEND!H:H))</f>
        <v>link</v>
      </c>
      <c r="U5096" s="73" t="str">
        <f>HYPERLINK(_xlfn.XLOOKUP(I5096,LEGEND!B:B,LEGEND!I:I))</f>
        <v>https://milwaukee-media-images.s3.amazonaws.com/hi/4932479731--Hero_1.jpg</v>
      </c>
      <c r="V5096" s="51" t="s">
        <v>10873</v>
      </c>
      <c r="W5096" s="63" t="s">
        <v>71</v>
      </c>
      <c r="X5096" s="64">
        <v>270</v>
      </c>
      <c r="Y5096" s="64">
        <v>106</v>
      </c>
      <c r="Z5096" s="64">
        <v>20</v>
      </c>
      <c r="AA5096" s="84">
        <v>9.6000000000000002E-2</v>
      </c>
      <c r="AB5096" s="85">
        <v>1</v>
      </c>
      <c r="AC5096" s="85">
        <v>1</v>
      </c>
    </row>
    <row r="5097" spans="1:29" ht="25.5">
      <c r="A5097" s="1"/>
      <c r="B5097" s="6" t="s">
        <v>8836</v>
      </c>
      <c r="C5097" s="6" t="s">
        <v>8778</v>
      </c>
      <c r="D5097" s="6" t="s">
        <v>10754</v>
      </c>
      <c r="E5097" s="49" t="s">
        <v>10755</v>
      </c>
      <c r="F5097" s="6" t="s">
        <v>8839</v>
      </c>
      <c r="G5097" s="6" t="s">
        <v>60</v>
      </c>
      <c r="H5097" s="6" t="s">
        <v>60</v>
      </c>
      <c r="I5097" s="60" t="s">
        <v>11024</v>
      </c>
      <c r="J5097" s="49" t="s">
        <v>11025</v>
      </c>
      <c r="K5097" s="6" t="s">
        <v>11026</v>
      </c>
      <c r="L5097" s="29">
        <f>IF($J$6="с учетом НДС",VLOOKUP(I5097,LEGEND!B:E,4,0)*(1-M5097),VLOOKUP(I5097,LEGEND!B:E,4,0)*(1-M5097)/1.2)</f>
        <v>3080</v>
      </c>
      <c r="M5097" s="57">
        <f>IF(AND(B5097&lt;&gt;"1_Электроинструмент",B5097&lt;&gt;"2_Садовая техника"),$J$5,IF($J$4&lt;=20%,$J$4,IFERROR(VLOOKUP(S5097,LEGEND!$L$2:$M$5,2,FALSE),$J$4)))</f>
        <v>0</v>
      </c>
      <c r="N5097" s="48" t="s">
        <v>60</v>
      </c>
      <c r="O5097" s="6" t="s">
        <v>42</v>
      </c>
      <c r="P5097" s="49" t="s">
        <v>66</v>
      </c>
      <c r="Q5097" s="49" t="s">
        <v>473</v>
      </c>
      <c r="R5097" s="6" t="s">
        <v>60</v>
      </c>
      <c r="S5097" s="49" t="s">
        <v>60</v>
      </c>
      <c r="T5097" s="73" t="str">
        <f>IF(_xlfn.XLOOKUP(I5097,LEGEND!B:B,LEGEND!H:H)&lt;&gt;"-",HYPERLINK(_xlfn.XLOOKUP(I5097,LEGEND!B:B,LEGEND!H:H),"link"),_xlfn.XLOOKUP(I5097,LEGEND!B:B,LEGEND!H:H))</f>
        <v>link</v>
      </c>
      <c r="U5097" s="73" t="str">
        <f>HYPERLINK(_xlfn.XLOOKUP(I5097,LEGEND!B:B,LEGEND!I:I))</f>
        <v>https://milwaukee-media-images.s3.amazonaws.com/hi/4932479566--Hero_1.jpg</v>
      </c>
      <c r="V5097" s="51" t="s">
        <v>11027</v>
      </c>
      <c r="W5097" s="63" t="s">
        <v>71</v>
      </c>
      <c r="X5097" s="64">
        <v>270</v>
      </c>
      <c r="Y5097" s="64">
        <v>106</v>
      </c>
      <c r="Z5097" s="64">
        <v>20</v>
      </c>
      <c r="AA5097" s="84">
        <v>9.6000000000000002E-2</v>
      </c>
      <c r="AB5097" s="85">
        <v>1</v>
      </c>
      <c r="AC5097" s="85">
        <v>1</v>
      </c>
    </row>
    <row r="5098" spans="1:29" ht="25.5">
      <c r="A5098" s="1"/>
      <c r="B5098" s="6" t="s">
        <v>8836</v>
      </c>
      <c r="C5098" s="6" t="s">
        <v>8778</v>
      </c>
      <c r="D5098" s="6" t="s">
        <v>10754</v>
      </c>
      <c r="E5098" s="49" t="s">
        <v>10755</v>
      </c>
      <c r="F5098" s="6" t="s">
        <v>8839</v>
      </c>
      <c r="G5098" s="6" t="s">
        <v>60</v>
      </c>
      <c r="H5098" s="6" t="s">
        <v>60</v>
      </c>
      <c r="I5098" s="60" t="s">
        <v>11028</v>
      </c>
      <c r="J5098" s="49" t="s">
        <v>11029</v>
      </c>
      <c r="K5098" s="6" t="s">
        <v>11030</v>
      </c>
      <c r="L5098" s="29">
        <f>IF($J$6="с учетом НДС",VLOOKUP(I5098,LEGEND!B:E,4,0)*(1-M5098),VLOOKUP(I5098,LEGEND!B:E,4,0)*(1-M5098)/1.2)</f>
        <v>3080</v>
      </c>
      <c r="M5098" s="57">
        <f>IF(AND(B5098&lt;&gt;"1_Электроинструмент",B5098&lt;&gt;"2_Садовая техника"),$J$5,IF($J$4&lt;=20%,$J$4,IFERROR(VLOOKUP(S5098,LEGEND!$L$2:$M$5,2,FALSE),$J$4)))</f>
        <v>0</v>
      </c>
      <c r="N5098" s="48" t="s">
        <v>60</v>
      </c>
      <c r="O5098" s="6" t="s">
        <v>42</v>
      </c>
      <c r="P5098" s="49" t="s">
        <v>66</v>
      </c>
      <c r="Q5098" s="49" t="s">
        <v>473</v>
      </c>
      <c r="R5098" s="6" t="s">
        <v>60</v>
      </c>
      <c r="S5098" s="49" t="s">
        <v>60</v>
      </c>
      <c r="T5098" s="73" t="str">
        <f>IF(_xlfn.XLOOKUP(I5098,LEGEND!B:B,LEGEND!H:H)&lt;&gt;"-",HYPERLINK(_xlfn.XLOOKUP(I5098,LEGEND!B:B,LEGEND!H:H),"link"),_xlfn.XLOOKUP(I5098,LEGEND!B:B,LEGEND!H:H))</f>
        <v>link</v>
      </c>
      <c r="U5098" s="73" t="str">
        <f>HYPERLINK(_xlfn.XLOOKUP(I5098,LEGEND!B:B,LEGEND!I:I))</f>
        <v>https://milwaukee-media-images.s3.amazonaws.com/hi/4932479567--Hero_1.jpg</v>
      </c>
      <c r="V5098" s="51" t="s">
        <v>11031</v>
      </c>
      <c r="W5098" s="63" t="s">
        <v>71</v>
      </c>
      <c r="X5098" s="64">
        <v>280</v>
      </c>
      <c r="Y5098" s="64">
        <v>108</v>
      </c>
      <c r="Z5098" s="64">
        <v>20</v>
      </c>
      <c r="AA5098" s="84">
        <v>0.106</v>
      </c>
      <c r="AB5098" s="85">
        <v>1</v>
      </c>
      <c r="AC5098" s="85">
        <v>1</v>
      </c>
    </row>
    <row r="5099" spans="1:29" ht="25.5">
      <c r="A5099" s="1"/>
      <c r="B5099" s="6" t="s">
        <v>8836</v>
      </c>
      <c r="C5099" s="6" t="s">
        <v>8778</v>
      </c>
      <c r="D5099" s="6" t="s">
        <v>10754</v>
      </c>
      <c r="E5099" s="49" t="s">
        <v>10755</v>
      </c>
      <c r="F5099" s="6" t="s">
        <v>8839</v>
      </c>
      <c r="G5099" s="6" t="s">
        <v>60</v>
      </c>
      <c r="H5099" s="6" t="s">
        <v>60</v>
      </c>
      <c r="I5099" s="60" t="s">
        <v>11032</v>
      </c>
      <c r="J5099" s="49" t="s">
        <v>11033</v>
      </c>
      <c r="K5099" s="6" t="s">
        <v>11034</v>
      </c>
      <c r="L5099" s="29">
        <f>IF($J$6="с учетом НДС",VLOOKUP(I5099,LEGEND!B:E,4,0)*(1-M5099),VLOOKUP(I5099,LEGEND!B:E,4,0)*(1-M5099)/1.2)</f>
        <v>3080</v>
      </c>
      <c r="M5099" s="57">
        <f>IF(AND(B5099&lt;&gt;"1_Электроинструмент",B5099&lt;&gt;"2_Садовая техника"),$J$5,IF($J$4&lt;=20%,$J$4,IFERROR(VLOOKUP(S5099,LEGEND!$L$2:$M$5,2,FALSE),$J$4)))</f>
        <v>0</v>
      </c>
      <c r="N5099" s="48" t="s">
        <v>60</v>
      </c>
      <c r="O5099" s="6" t="s">
        <v>42</v>
      </c>
      <c r="P5099" s="49" t="s">
        <v>66</v>
      </c>
      <c r="Q5099" s="49" t="s">
        <v>473</v>
      </c>
      <c r="R5099" s="6" t="s">
        <v>60</v>
      </c>
      <c r="S5099" s="49" t="s">
        <v>60</v>
      </c>
      <c r="T5099" s="73" t="str">
        <f>IF(_xlfn.XLOOKUP(I5099,LEGEND!B:B,LEGEND!H:H)&lt;&gt;"-",HYPERLINK(_xlfn.XLOOKUP(I5099,LEGEND!B:B,LEGEND!H:H),"link"),_xlfn.XLOOKUP(I5099,LEGEND!B:B,LEGEND!H:H))</f>
        <v>link</v>
      </c>
      <c r="U5099" s="73" t="str">
        <f>HYPERLINK(_xlfn.XLOOKUP(I5099,LEGEND!B:B,LEGEND!I:I))</f>
        <v>https://milwaukee-media-images.s3.amazonaws.com/hi/4932479568--Hero_1.jpg</v>
      </c>
      <c r="V5099" s="51" t="s">
        <v>11035</v>
      </c>
      <c r="W5099" s="63" t="s">
        <v>71</v>
      </c>
      <c r="X5099" s="64">
        <v>290</v>
      </c>
      <c r="Y5099" s="64">
        <v>111</v>
      </c>
      <c r="Z5099" s="64">
        <v>20</v>
      </c>
      <c r="AA5099" s="84">
        <v>0.113</v>
      </c>
      <c r="AB5099" s="85">
        <v>1</v>
      </c>
      <c r="AC5099" s="85">
        <v>1</v>
      </c>
    </row>
    <row r="5100" spans="1:29" ht="25.5">
      <c r="A5100" s="1"/>
      <c r="B5100" s="6" t="s">
        <v>8836</v>
      </c>
      <c r="C5100" s="6" t="s">
        <v>8778</v>
      </c>
      <c r="D5100" s="6" t="s">
        <v>10754</v>
      </c>
      <c r="E5100" s="49" t="s">
        <v>10755</v>
      </c>
      <c r="F5100" s="6" t="s">
        <v>8839</v>
      </c>
      <c r="G5100" s="6" t="s">
        <v>60</v>
      </c>
      <c r="H5100" s="6" t="s">
        <v>60</v>
      </c>
      <c r="I5100" s="60" t="s">
        <v>11036</v>
      </c>
      <c r="J5100" s="49" t="s">
        <v>11037</v>
      </c>
      <c r="K5100" s="6" t="s">
        <v>11038</v>
      </c>
      <c r="L5100" s="29">
        <f>IF($J$6="с учетом НДС",VLOOKUP(I5100,LEGEND!B:E,4,0)*(1-M5100),VLOOKUP(I5100,LEGEND!B:E,4,0)*(1-M5100)/1.2)</f>
        <v>3080</v>
      </c>
      <c r="M5100" s="57">
        <f>IF(AND(B5100&lt;&gt;"1_Электроинструмент",B5100&lt;&gt;"2_Садовая техника"),$J$5,IF($J$4&lt;=20%,$J$4,IFERROR(VLOOKUP(S5100,LEGEND!$L$2:$M$5,2,FALSE),$J$4)))</f>
        <v>0</v>
      </c>
      <c r="N5100" s="48" t="s">
        <v>60</v>
      </c>
      <c r="O5100" s="6" t="s">
        <v>42</v>
      </c>
      <c r="P5100" s="49" t="s">
        <v>66</v>
      </c>
      <c r="Q5100" s="49" t="s">
        <v>473</v>
      </c>
      <c r="R5100" s="6" t="s">
        <v>60</v>
      </c>
      <c r="S5100" s="49" t="s">
        <v>60</v>
      </c>
      <c r="T5100" s="73" t="str">
        <f>IF(_xlfn.XLOOKUP(I5100,LEGEND!B:B,LEGEND!H:H)&lt;&gt;"-",HYPERLINK(_xlfn.XLOOKUP(I5100,LEGEND!B:B,LEGEND!H:H),"link"),_xlfn.XLOOKUP(I5100,LEGEND!B:B,LEGEND!H:H))</f>
        <v>link</v>
      </c>
      <c r="U5100" s="73" t="str">
        <f>HYPERLINK(_xlfn.XLOOKUP(I5100,LEGEND!B:B,LEGEND!I:I))</f>
        <v>https://milwaukee-media-images.s3.amazonaws.com/hi/4932479569--Hero_1.jpg</v>
      </c>
      <c r="V5100" s="51" t="s">
        <v>11039</v>
      </c>
      <c r="W5100" s="63" t="s">
        <v>71</v>
      </c>
      <c r="X5100" s="64">
        <v>300</v>
      </c>
      <c r="Y5100" s="64">
        <v>114</v>
      </c>
      <c r="Z5100" s="64">
        <v>20</v>
      </c>
      <c r="AA5100" s="84">
        <v>0.12</v>
      </c>
      <c r="AB5100" s="85">
        <v>1</v>
      </c>
      <c r="AC5100" s="85">
        <v>1</v>
      </c>
    </row>
    <row r="5101" spans="1:29" ht="38.25">
      <c r="A5101" s="1"/>
      <c r="B5101" s="6" t="s">
        <v>8836</v>
      </c>
      <c r="C5101" s="6" t="s">
        <v>8778</v>
      </c>
      <c r="D5101" s="6" t="s">
        <v>10754</v>
      </c>
      <c r="E5101" s="49" t="s">
        <v>10755</v>
      </c>
      <c r="F5101" s="6" t="s">
        <v>8839</v>
      </c>
      <c r="G5101" s="6" t="s">
        <v>60</v>
      </c>
      <c r="H5101" s="6" t="s">
        <v>60</v>
      </c>
      <c r="I5101" s="60" t="s">
        <v>10760</v>
      </c>
      <c r="J5101" s="49" t="s">
        <v>10761</v>
      </c>
      <c r="K5101" s="6" t="s">
        <v>10762</v>
      </c>
      <c r="L5101" s="29">
        <f>IF($J$6="с учетом НДС",VLOOKUP(I5101,LEGEND!B:E,4,0)*(1-M5101),VLOOKUP(I5101,LEGEND!B:E,4,0)*(1-M5101)/1.2)</f>
        <v>8200</v>
      </c>
      <c r="M5101" s="57">
        <f>IF(AND(B5101&lt;&gt;"1_Электроинструмент",B5101&lt;&gt;"2_Садовая техника"),$J$5,IF($J$4&lt;=20%,$J$4,IFERROR(VLOOKUP(S5101,LEGEND!$L$2:$M$5,2,FALSE),$J$4)))</f>
        <v>0</v>
      </c>
      <c r="N5101" s="48" t="s">
        <v>60</v>
      </c>
      <c r="O5101" s="6" t="s">
        <v>42</v>
      </c>
      <c r="P5101" s="49" t="s">
        <v>66</v>
      </c>
      <c r="Q5101" s="49" t="s">
        <v>473</v>
      </c>
      <c r="R5101" s="6" t="s">
        <v>60</v>
      </c>
      <c r="S5101" s="49" t="s">
        <v>60</v>
      </c>
      <c r="T5101" s="73" t="str">
        <f>IF(_xlfn.XLOOKUP(I5101,LEGEND!B:B,LEGEND!H:H)&lt;&gt;"-",HYPERLINK(_xlfn.XLOOKUP(I5101,LEGEND!B:B,LEGEND!H:H),"link"),_xlfn.XLOOKUP(I5101,LEGEND!B:B,LEGEND!H:H))</f>
        <v>-</v>
      </c>
      <c r="U5101" s="73" t="str">
        <f>HYPERLINK(_xlfn.XLOOKUP(I5101,LEGEND!B:B,LEGEND!I:I))</f>
        <v>-</v>
      </c>
      <c r="V5101" s="51" t="s">
        <v>10763</v>
      </c>
      <c r="W5101" s="63" t="s">
        <v>71</v>
      </c>
      <c r="X5101" s="64">
        <v>245</v>
      </c>
      <c r="Y5101" s="64">
        <v>106</v>
      </c>
      <c r="Z5101" s="64">
        <v>260</v>
      </c>
      <c r="AA5101" s="84">
        <v>1.06</v>
      </c>
      <c r="AB5101" s="85">
        <v>12</v>
      </c>
      <c r="AC5101" s="85">
        <v>1</v>
      </c>
    </row>
    <row r="5102" spans="1:29" ht="38.25">
      <c r="A5102" s="1"/>
      <c r="B5102" s="6" t="s">
        <v>8836</v>
      </c>
      <c r="C5102" s="6" t="s">
        <v>8778</v>
      </c>
      <c r="D5102" s="6" t="s">
        <v>10754</v>
      </c>
      <c r="E5102" s="49" t="s">
        <v>10755</v>
      </c>
      <c r="F5102" s="6" t="s">
        <v>8839</v>
      </c>
      <c r="G5102" s="6" t="s">
        <v>60</v>
      </c>
      <c r="H5102" s="6" t="s">
        <v>60</v>
      </c>
      <c r="I5102" s="60" t="s">
        <v>23496</v>
      </c>
      <c r="J5102" s="49" t="s">
        <v>23497</v>
      </c>
      <c r="K5102" s="6" t="s">
        <v>23498</v>
      </c>
      <c r="L5102" s="29">
        <f>IF($J$6="с учетом НДС",VLOOKUP(I5102,LEGEND!B:E,4,0)*(1-M5102),VLOOKUP(I5102,LEGEND!B:E,4,0)*(1-M5102)/1.2)</f>
        <v>8200</v>
      </c>
      <c r="M5102" s="57">
        <f>IF(AND(B5102&lt;&gt;"1_Электроинструмент",B5102&lt;&gt;"2_Садовая техника"),$J$5,IF($J$4&lt;=20%,$J$4,IFERROR(VLOOKUP(S5102,LEGEND!$L$2:$M$5,2,FALSE),$J$4)))</f>
        <v>0</v>
      </c>
      <c r="N5102" s="48" t="s">
        <v>60</v>
      </c>
      <c r="O5102" s="6" t="s">
        <v>60</v>
      </c>
      <c r="P5102" s="49" t="s">
        <v>66</v>
      </c>
      <c r="Q5102" s="49" t="s">
        <v>67</v>
      </c>
      <c r="R5102" s="6" t="s">
        <v>60</v>
      </c>
      <c r="S5102" s="49" t="s">
        <v>60</v>
      </c>
      <c r="T5102" s="73" t="str">
        <f>IF(_xlfn.XLOOKUP(I5102,LEGEND!B:B,LEGEND!H:H)&lt;&gt;"-",HYPERLINK(_xlfn.XLOOKUP(I5102,LEGEND!B:B,LEGEND!H:H),"link"),_xlfn.XLOOKUP(I5102,LEGEND!B:B,LEGEND!H:H))</f>
        <v>-</v>
      </c>
      <c r="U5102" s="73" t="str">
        <f>HYPERLINK(_xlfn.XLOOKUP(I5102,LEGEND!B:B,LEGEND!I:I))</f>
        <v>https://milwaukee-media-images.s3.amazonaws.com/hi/4932471607--Hero_1.jpg</v>
      </c>
      <c r="V5102" s="51" t="s">
        <v>23499</v>
      </c>
      <c r="W5102" s="63" t="s">
        <v>71</v>
      </c>
      <c r="X5102" s="64">
        <v>254</v>
      </c>
      <c r="Y5102" s="64">
        <v>108</v>
      </c>
      <c r="Z5102" s="64">
        <v>259</v>
      </c>
      <c r="AA5102" s="84">
        <v>1.1399999999999999</v>
      </c>
      <c r="AB5102" s="85">
        <v>12</v>
      </c>
      <c r="AC5102" s="85">
        <v>1</v>
      </c>
    </row>
    <row r="5103" spans="1:29" ht="38.25">
      <c r="A5103" s="1"/>
      <c r="B5103" s="6" t="s">
        <v>8836</v>
      </c>
      <c r="C5103" s="6" t="s">
        <v>8778</v>
      </c>
      <c r="D5103" s="6" t="s">
        <v>10754</v>
      </c>
      <c r="E5103" s="49" t="s">
        <v>10755</v>
      </c>
      <c r="F5103" s="6" t="s">
        <v>8839</v>
      </c>
      <c r="G5103" s="6" t="s">
        <v>60</v>
      </c>
      <c r="H5103" s="6" t="s">
        <v>60</v>
      </c>
      <c r="I5103" s="60" t="s">
        <v>23500</v>
      </c>
      <c r="J5103" s="49" t="s">
        <v>23501</v>
      </c>
      <c r="K5103" s="6" t="s">
        <v>23502</v>
      </c>
      <c r="L5103" s="29">
        <f>IF($J$6="с учетом НДС",VLOOKUP(I5103,LEGEND!B:E,4,0)*(1-M5103),VLOOKUP(I5103,LEGEND!B:E,4,0)*(1-M5103)/1.2)</f>
        <v>8200</v>
      </c>
      <c r="M5103" s="57">
        <f>IF(AND(B5103&lt;&gt;"1_Электроинструмент",B5103&lt;&gt;"2_Садовая техника"),$J$5,IF($J$4&lt;=20%,$J$4,IFERROR(VLOOKUP(S5103,LEGEND!$L$2:$M$5,2,FALSE),$J$4)))</f>
        <v>0</v>
      </c>
      <c r="N5103" s="48" t="s">
        <v>60</v>
      </c>
      <c r="O5103" s="6" t="s">
        <v>60</v>
      </c>
      <c r="P5103" s="49" t="s">
        <v>66</v>
      </c>
      <c r="Q5103" s="49" t="s">
        <v>67</v>
      </c>
      <c r="R5103" s="6" t="s">
        <v>60</v>
      </c>
      <c r="S5103" s="49" t="s">
        <v>60</v>
      </c>
      <c r="T5103" s="73" t="str">
        <f>IF(_xlfn.XLOOKUP(I5103,LEGEND!B:B,LEGEND!H:H)&lt;&gt;"-",HYPERLINK(_xlfn.XLOOKUP(I5103,LEGEND!B:B,LEGEND!H:H),"link"),_xlfn.XLOOKUP(I5103,LEGEND!B:B,LEGEND!H:H))</f>
        <v>-</v>
      </c>
      <c r="U5103" s="73" t="str">
        <f>HYPERLINK(_xlfn.XLOOKUP(I5103,LEGEND!B:B,LEGEND!I:I))</f>
        <v>https://milwaukee-media-images.s3.amazonaws.com/hi/4932471608--Hero_1.jpg</v>
      </c>
      <c r="V5103" s="51" t="s">
        <v>23503</v>
      </c>
      <c r="W5103" s="63" t="s">
        <v>71</v>
      </c>
      <c r="X5103" s="64">
        <v>264</v>
      </c>
      <c r="Y5103" s="64">
        <v>110</v>
      </c>
      <c r="Z5103" s="64">
        <v>259</v>
      </c>
      <c r="AA5103" s="84">
        <v>1.173</v>
      </c>
      <c r="AB5103" s="85">
        <v>12</v>
      </c>
      <c r="AC5103" s="85">
        <v>1</v>
      </c>
    </row>
    <row r="5104" spans="1:29" ht="38.25">
      <c r="A5104" s="1"/>
      <c r="B5104" s="6" t="s">
        <v>8836</v>
      </c>
      <c r="C5104" s="6" t="s">
        <v>8778</v>
      </c>
      <c r="D5104" s="6" t="s">
        <v>10754</v>
      </c>
      <c r="E5104" s="49" t="s">
        <v>10755</v>
      </c>
      <c r="F5104" s="6" t="s">
        <v>8839</v>
      </c>
      <c r="G5104" s="6" t="s">
        <v>60</v>
      </c>
      <c r="H5104" s="6" t="s">
        <v>60</v>
      </c>
      <c r="I5104" s="60" t="s">
        <v>23504</v>
      </c>
      <c r="J5104" s="49" t="s">
        <v>23505</v>
      </c>
      <c r="K5104" s="6" t="s">
        <v>23506</v>
      </c>
      <c r="L5104" s="29">
        <f>IF($J$6="с учетом НДС",VLOOKUP(I5104,LEGEND!B:E,4,0)*(1-M5104),VLOOKUP(I5104,LEGEND!B:E,4,0)*(1-M5104)/1.2)</f>
        <v>8200</v>
      </c>
      <c r="M5104" s="57">
        <f>IF(AND(B5104&lt;&gt;"1_Электроинструмент",B5104&lt;&gt;"2_Садовая техника"),$J$5,IF($J$4&lt;=20%,$J$4,IFERROR(VLOOKUP(S5104,LEGEND!$L$2:$M$5,2,FALSE),$J$4)))</f>
        <v>0</v>
      </c>
      <c r="N5104" s="48" t="s">
        <v>60</v>
      </c>
      <c r="O5104" s="6" t="s">
        <v>60</v>
      </c>
      <c r="P5104" s="49" t="s">
        <v>66</v>
      </c>
      <c r="Q5104" s="49" t="s">
        <v>67</v>
      </c>
      <c r="R5104" s="6" t="s">
        <v>60</v>
      </c>
      <c r="S5104" s="49" t="s">
        <v>60</v>
      </c>
      <c r="T5104" s="73" t="str">
        <f>IF(_xlfn.XLOOKUP(I5104,LEGEND!B:B,LEGEND!H:H)&lt;&gt;"-",HYPERLINK(_xlfn.XLOOKUP(I5104,LEGEND!B:B,LEGEND!H:H),"link"),_xlfn.XLOOKUP(I5104,LEGEND!B:B,LEGEND!H:H))</f>
        <v>-</v>
      </c>
      <c r="U5104" s="73" t="str">
        <f>HYPERLINK(_xlfn.XLOOKUP(I5104,LEGEND!B:B,LEGEND!I:I))</f>
        <v>https://milwaukee-media-images.s3.amazonaws.com/hi/4932471609--Hero_1.jpg</v>
      </c>
      <c r="V5104" s="51" t="s">
        <v>23507</v>
      </c>
      <c r="W5104" s="63" t="s">
        <v>71</v>
      </c>
      <c r="X5104" s="64">
        <v>275</v>
      </c>
      <c r="Y5104" s="64">
        <v>115</v>
      </c>
      <c r="Z5104" s="64">
        <v>259</v>
      </c>
      <c r="AA5104" s="84">
        <v>1.2729999999999999</v>
      </c>
      <c r="AB5104" s="85">
        <v>12</v>
      </c>
      <c r="AC5104" s="85">
        <v>1</v>
      </c>
    </row>
    <row r="5105" spans="1:29" ht="38.25">
      <c r="A5105" s="1"/>
      <c r="B5105" s="6" t="s">
        <v>8836</v>
      </c>
      <c r="C5105" s="6" t="s">
        <v>8778</v>
      </c>
      <c r="D5105" s="6" t="s">
        <v>10754</v>
      </c>
      <c r="E5105" s="49" t="s">
        <v>10755</v>
      </c>
      <c r="F5105" s="6" t="s">
        <v>8839</v>
      </c>
      <c r="G5105" s="6" t="s">
        <v>60</v>
      </c>
      <c r="H5105" s="6" t="s">
        <v>60</v>
      </c>
      <c r="I5105" s="60" t="s">
        <v>23508</v>
      </c>
      <c r="J5105" s="49" t="s">
        <v>23509</v>
      </c>
      <c r="K5105" s="6" t="s">
        <v>23510</v>
      </c>
      <c r="L5105" s="29">
        <f>IF($J$6="с учетом НДС",VLOOKUP(I5105,LEGEND!B:E,4,0)*(1-M5105),VLOOKUP(I5105,LEGEND!B:E,4,0)*(1-M5105)/1.2)</f>
        <v>8200</v>
      </c>
      <c r="M5105" s="57">
        <f>IF(AND(B5105&lt;&gt;"1_Электроинструмент",B5105&lt;&gt;"2_Садовая техника"),$J$5,IF($J$4&lt;=20%,$J$4,IFERROR(VLOOKUP(S5105,LEGEND!$L$2:$M$5,2,FALSE),$J$4)))</f>
        <v>0</v>
      </c>
      <c r="N5105" s="48" t="s">
        <v>60</v>
      </c>
      <c r="O5105" s="6" t="s">
        <v>60</v>
      </c>
      <c r="P5105" s="49" t="s">
        <v>66</v>
      </c>
      <c r="Q5105" s="49" t="s">
        <v>67</v>
      </c>
      <c r="R5105" s="6" t="s">
        <v>60</v>
      </c>
      <c r="S5105" s="49" t="s">
        <v>60</v>
      </c>
      <c r="T5105" s="73" t="str">
        <f>IF(_xlfn.XLOOKUP(I5105,LEGEND!B:B,LEGEND!H:H)&lt;&gt;"-",HYPERLINK(_xlfn.XLOOKUP(I5105,LEGEND!B:B,LEGEND!H:H),"link"),_xlfn.XLOOKUP(I5105,LEGEND!B:B,LEGEND!H:H))</f>
        <v>-</v>
      </c>
      <c r="U5105" s="73" t="str">
        <f>HYPERLINK(_xlfn.XLOOKUP(I5105,LEGEND!B:B,LEGEND!I:I))</f>
        <v>https://milwaukee-media-images.s3.amazonaws.com/hi/4932471606--Hero_1.jpg</v>
      </c>
      <c r="V5105" s="51" t="s">
        <v>23511</v>
      </c>
      <c r="W5105" s="63" t="s">
        <v>71</v>
      </c>
      <c r="X5105" s="64">
        <v>245</v>
      </c>
      <c r="Y5105" s="64">
        <v>105</v>
      </c>
      <c r="Z5105" s="64">
        <v>259</v>
      </c>
      <c r="AA5105" s="84">
        <v>1.073</v>
      </c>
      <c r="AB5105" s="85">
        <v>12</v>
      </c>
      <c r="AC5105" s="85">
        <v>1</v>
      </c>
    </row>
    <row r="5106" spans="1:29" ht="38.25">
      <c r="A5106" s="1"/>
      <c r="B5106" s="6" t="s">
        <v>8836</v>
      </c>
      <c r="C5106" s="6" t="s">
        <v>8778</v>
      </c>
      <c r="D5106" s="6" t="s">
        <v>10754</v>
      </c>
      <c r="E5106" s="49" t="s">
        <v>10755</v>
      </c>
      <c r="F5106" s="6" t="s">
        <v>8839</v>
      </c>
      <c r="G5106" s="6" t="s">
        <v>60</v>
      </c>
      <c r="H5106" s="6" t="s">
        <v>60</v>
      </c>
      <c r="I5106" s="60" t="s">
        <v>10772</v>
      </c>
      <c r="J5106" s="49" t="s">
        <v>10773</v>
      </c>
      <c r="K5106" s="6" t="s">
        <v>10774</v>
      </c>
      <c r="L5106" s="29">
        <f>IF($J$6="с учетом НДС",VLOOKUP(I5106,LEGEND!B:E,4,0)*(1-M5106),VLOOKUP(I5106,LEGEND!B:E,4,0)*(1-M5106)/1.2)</f>
        <v>13300</v>
      </c>
      <c r="M5106" s="57">
        <f>IF(AND(B5106&lt;&gt;"1_Электроинструмент",B5106&lt;&gt;"2_Садовая техника"),$J$5,IF($J$4&lt;=20%,$J$4,IFERROR(VLOOKUP(S5106,LEGEND!$L$2:$M$5,2,FALSE),$J$4)))</f>
        <v>0</v>
      </c>
      <c r="N5106" s="48" t="s">
        <v>60</v>
      </c>
      <c r="O5106" s="6" t="s">
        <v>42</v>
      </c>
      <c r="P5106" s="49" t="s">
        <v>66</v>
      </c>
      <c r="Q5106" s="49" t="s">
        <v>473</v>
      </c>
      <c r="R5106" s="6" t="s">
        <v>60</v>
      </c>
      <c r="S5106" s="49" t="s">
        <v>60</v>
      </c>
      <c r="T5106" s="73" t="str">
        <f>IF(_xlfn.XLOOKUP(I5106,LEGEND!B:B,LEGEND!H:H)&lt;&gt;"-",HYPERLINK(_xlfn.XLOOKUP(I5106,LEGEND!B:B,LEGEND!H:H),"link"),_xlfn.XLOOKUP(I5106,LEGEND!B:B,LEGEND!H:H))</f>
        <v>-</v>
      </c>
      <c r="U5106" s="73" t="str">
        <f>HYPERLINK(_xlfn.XLOOKUP(I5106,LEGEND!B:B,LEGEND!I:I))</f>
        <v>-</v>
      </c>
      <c r="V5106" s="51" t="s">
        <v>10775</v>
      </c>
      <c r="W5106" s="63" t="s">
        <v>71</v>
      </c>
      <c r="X5106" s="64">
        <v>245</v>
      </c>
      <c r="Y5106" s="64">
        <v>108</v>
      </c>
      <c r="Z5106" s="64">
        <v>340</v>
      </c>
      <c r="AA5106" s="84">
        <v>1.5960000000000001</v>
      </c>
      <c r="AB5106" s="85">
        <v>12</v>
      </c>
      <c r="AC5106" s="85">
        <v>1</v>
      </c>
    </row>
    <row r="5107" spans="1:29" ht="38.25">
      <c r="A5107" s="1"/>
      <c r="B5107" s="6" t="s">
        <v>8836</v>
      </c>
      <c r="C5107" s="6" t="s">
        <v>8778</v>
      </c>
      <c r="D5107" s="6" t="s">
        <v>10754</v>
      </c>
      <c r="E5107" s="49" t="s">
        <v>10755</v>
      </c>
      <c r="F5107" s="6" t="s">
        <v>8839</v>
      </c>
      <c r="G5107" s="6" t="s">
        <v>60</v>
      </c>
      <c r="H5107" s="6" t="s">
        <v>60</v>
      </c>
      <c r="I5107" s="60" t="s">
        <v>23512</v>
      </c>
      <c r="J5107" s="49" t="s">
        <v>23513</v>
      </c>
      <c r="K5107" s="6" t="s">
        <v>23514</v>
      </c>
      <c r="L5107" s="29">
        <f>IF($J$6="с учетом НДС",VLOOKUP(I5107,LEGEND!B:E,4,0)*(1-M5107),VLOOKUP(I5107,LEGEND!B:E,4,0)*(1-M5107)/1.2)</f>
        <v>13300</v>
      </c>
      <c r="M5107" s="57">
        <f>IF(AND(B5107&lt;&gt;"1_Электроинструмент",B5107&lt;&gt;"2_Садовая техника"),$J$5,IF($J$4&lt;=20%,$J$4,IFERROR(VLOOKUP(S5107,LEGEND!$L$2:$M$5,2,FALSE),$J$4)))</f>
        <v>0</v>
      </c>
      <c r="N5107" s="48" t="s">
        <v>60</v>
      </c>
      <c r="O5107" s="6" t="s">
        <v>60</v>
      </c>
      <c r="P5107" s="49" t="s">
        <v>66</v>
      </c>
      <c r="Q5107" s="49" t="s">
        <v>67</v>
      </c>
      <c r="R5107" s="6" t="s">
        <v>60</v>
      </c>
      <c r="S5107" s="49" t="s">
        <v>60</v>
      </c>
      <c r="T5107" s="73" t="str">
        <f>IF(_xlfn.XLOOKUP(I5107,LEGEND!B:B,LEGEND!H:H)&lt;&gt;"-",HYPERLINK(_xlfn.XLOOKUP(I5107,LEGEND!B:B,LEGEND!H:H),"link"),_xlfn.XLOOKUP(I5107,LEGEND!B:B,LEGEND!H:H))</f>
        <v>-</v>
      </c>
      <c r="U5107" s="73" t="str">
        <f>HYPERLINK(_xlfn.XLOOKUP(I5107,LEGEND!B:B,LEGEND!I:I))</f>
        <v>https://milwaukee-media-images.s3.amazonaws.com/hi/4932471610--Hero_1.jpg</v>
      </c>
      <c r="V5107" s="51" t="s">
        <v>23515</v>
      </c>
      <c r="W5107" s="63" t="s">
        <v>71</v>
      </c>
      <c r="X5107" s="64">
        <v>254</v>
      </c>
      <c r="Y5107" s="64">
        <v>110</v>
      </c>
      <c r="Z5107" s="64">
        <v>340</v>
      </c>
      <c r="AA5107" s="84">
        <v>1.7230000000000001</v>
      </c>
      <c r="AB5107" s="85">
        <v>12</v>
      </c>
      <c r="AC5107" s="85">
        <v>1</v>
      </c>
    </row>
    <row r="5108" spans="1:29" ht="38.25">
      <c r="A5108" s="1"/>
      <c r="B5108" s="6" t="s">
        <v>8836</v>
      </c>
      <c r="C5108" s="6" t="s">
        <v>8778</v>
      </c>
      <c r="D5108" s="6" t="s">
        <v>10754</v>
      </c>
      <c r="E5108" s="49" t="s">
        <v>10755</v>
      </c>
      <c r="F5108" s="6" t="s">
        <v>8839</v>
      </c>
      <c r="G5108" s="6" t="s">
        <v>60</v>
      </c>
      <c r="H5108" s="6" t="s">
        <v>60</v>
      </c>
      <c r="I5108" s="60" t="s">
        <v>23516</v>
      </c>
      <c r="J5108" s="49" t="s">
        <v>23517</v>
      </c>
      <c r="K5108" s="6" t="s">
        <v>23518</v>
      </c>
      <c r="L5108" s="29">
        <f>IF($J$6="с учетом НДС",VLOOKUP(I5108,LEGEND!B:E,4,0)*(1-M5108),VLOOKUP(I5108,LEGEND!B:E,4,0)*(1-M5108)/1.2)</f>
        <v>13300</v>
      </c>
      <c r="M5108" s="57">
        <f>IF(AND(B5108&lt;&gt;"1_Электроинструмент",B5108&lt;&gt;"2_Садовая техника"),$J$5,IF($J$4&lt;=20%,$J$4,IFERROR(VLOOKUP(S5108,LEGEND!$L$2:$M$5,2,FALSE),$J$4)))</f>
        <v>0</v>
      </c>
      <c r="N5108" s="48" t="s">
        <v>60</v>
      </c>
      <c r="O5108" s="6" t="s">
        <v>60</v>
      </c>
      <c r="P5108" s="49" t="s">
        <v>66</v>
      </c>
      <c r="Q5108" s="49" t="s">
        <v>67</v>
      </c>
      <c r="R5108" s="6" t="s">
        <v>60</v>
      </c>
      <c r="S5108" s="49" t="s">
        <v>60</v>
      </c>
      <c r="T5108" s="73" t="str">
        <f>IF(_xlfn.XLOOKUP(I5108,LEGEND!B:B,LEGEND!H:H)&lt;&gt;"-",HYPERLINK(_xlfn.XLOOKUP(I5108,LEGEND!B:B,LEGEND!H:H),"link"),_xlfn.XLOOKUP(I5108,LEGEND!B:B,LEGEND!H:H))</f>
        <v>-</v>
      </c>
      <c r="U5108" s="73" t="str">
        <f>HYPERLINK(_xlfn.XLOOKUP(I5108,LEGEND!B:B,LEGEND!I:I))</f>
        <v>https://milwaukee-media-images.s3.amazonaws.com/hi/4932471611--Hero_1.jpg</v>
      </c>
      <c r="V5108" s="51" t="s">
        <v>23519</v>
      </c>
      <c r="W5108" s="63" t="s">
        <v>71</v>
      </c>
      <c r="X5108" s="64">
        <v>264</v>
      </c>
      <c r="Y5108" s="64">
        <v>113</v>
      </c>
      <c r="Z5108" s="64">
        <v>340</v>
      </c>
      <c r="AA5108" s="84">
        <v>1.823</v>
      </c>
      <c r="AB5108" s="85">
        <v>12</v>
      </c>
      <c r="AC5108" s="85">
        <v>1</v>
      </c>
    </row>
    <row r="5109" spans="1:29" ht="38.25">
      <c r="A5109" s="1"/>
      <c r="B5109" s="6" t="s">
        <v>8836</v>
      </c>
      <c r="C5109" s="6" t="s">
        <v>8778</v>
      </c>
      <c r="D5109" s="6" t="s">
        <v>10754</v>
      </c>
      <c r="E5109" s="49" t="s">
        <v>10755</v>
      </c>
      <c r="F5109" s="6" t="s">
        <v>8839</v>
      </c>
      <c r="G5109" s="6" t="s">
        <v>60</v>
      </c>
      <c r="H5109" s="6" t="s">
        <v>60</v>
      </c>
      <c r="I5109" s="60" t="s">
        <v>23520</v>
      </c>
      <c r="J5109" s="49" t="s">
        <v>23521</v>
      </c>
      <c r="K5109" s="6" t="s">
        <v>23522</v>
      </c>
      <c r="L5109" s="29">
        <f>IF($J$6="с учетом НДС",VLOOKUP(I5109,LEGEND!B:E,4,0)*(1-M5109),VLOOKUP(I5109,LEGEND!B:E,4,0)*(1-M5109)/1.2)</f>
        <v>13300</v>
      </c>
      <c r="M5109" s="57">
        <f>IF(AND(B5109&lt;&gt;"1_Электроинструмент",B5109&lt;&gt;"2_Садовая техника"),$J$5,IF($J$4&lt;=20%,$J$4,IFERROR(VLOOKUP(S5109,LEGEND!$L$2:$M$5,2,FALSE),$J$4)))</f>
        <v>0</v>
      </c>
      <c r="N5109" s="48" t="s">
        <v>60</v>
      </c>
      <c r="O5109" s="6" t="s">
        <v>60</v>
      </c>
      <c r="P5109" s="49" t="s">
        <v>66</v>
      </c>
      <c r="Q5109" s="49" t="s">
        <v>67</v>
      </c>
      <c r="R5109" s="6" t="s">
        <v>60</v>
      </c>
      <c r="S5109" s="49" t="s">
        <v>60</v>
      </c>
      <c r="T5109" s="73" t="str">
        <f>IF(_xlfn.XLOOKUP(I5109,LEGEND!B:B,LEGEND!H:H)&lt;&gt;"-",HYPERLINK(_xlfn.XLOOKUP(I5109,LEGEND!B:B,LEGEND!H:H),"link"),_xlfn.XLOOKUP(I5109,LEGEND!B:B,LEGEND!H:H))</f>
        <v>-</v>
      </c>
      <c r="U5109" s="73" t="str">
        <f>HYPERLINK(_xlfn.XLOOKUP(I5109,LEGEND!B:B,LEGEND!I:I))</f>
        <v>https://milwaukee-media-images.s3.amazonaws.com/hi/4932471612--Hero_1.jpg</v>
      </c>
      <c r="V5109" s="51" t="s">
        <v>23523</v>
      </c>
      <c r="W5109" s="63" t="s">
        <v>71</v>
      </c>
      <c r="X5109" s="64">
        <v>275</v>
      </c>
      <c r="Y5109" s="64">
        <v>118</v>
      </c>
      <c r="Z5109" s="64">
        <v>340</v>
      </c>
      <c r="AA5109" s="84">
        <v>1.9570000000000001</v>
      </c>
      <c r="AB5109" s="85">
        <v>12</v>
      </c>
      <c r="AC5109" s="85">
        <v>1</v>
      </c>
    </row>
    <row r="5110" spans="1:29" ht="38.25">
      <c r="A5110" s="1"/>
      <c r="B5110" s="6" t="s">
        <v>8836</v>
      </c>
      <c r="C5110" s="6" t="s">
        <v>8778</v>
      </c>
      <c r="D5110" s="6" t="s">
        <v>10754</v>
      </c>
      <c r="E5110" s="49" t="s">
        <v>10755</v>
      </c>
      <c r="F5110" s="6" t="s">
        <v>8839</v>
      </c>
      <c r="G5110" s="6" t="s">
        <v>60</v>
      </c>
      <c r="H5110" s="6" t="s">
        <v>60</v>
      </c>
      <c r="I5110" s="60" t="s">
        <v>23524</v>
      </c>
      <c r="J5110" s="49" t="s">
        <v>23525</v>
      </c>
      <c r="K5110" s="6" t="s">
        <v>23526</v>
      </c>
      <c r="L5110" s="29">
        <f>IF($J$6="с учетом НДС",VLOOKUP(I5110,LEGEND!B:E,4,0)*(1-M5110),VLOOKUP(I5110,LEGEND!B:E,4,0)*(1-M5110)/1.2)</f>
        <v>13300</v>
      </c>
      <c r="M5110" s="57">
        <f>IF(AND(B5110&lt;&gt;"1_Электроинструмент",B5110&lt;&gt;"2_Садовая техника"),$J$5,IF($J$4&lt;=20%,$J$4,IFERROR(VLOOKUP(S5110,LEGEND!$L$2:$M$5,2,FALSE),$J$4)))</f>
        <v>0</v>
      </c>
      <c r="N5110" s="48" t="s">
        <v>60</v>
      </c>
      <c r="O5110" s="6" t="s">
        <v>60</v>
      </c>
      <c r="P5110" s="49" t="s">
        <v>66</v>
      </c>
      <c r="Q5110" s="49" t="s">
        <v>67</v>
      </c>
      <c r="R5110" s="6" t="s">
        <v>60</v>
      </c>
      <c r="S5110" s="49" t="s">
        <v>60</v>
      </c>
      <c r="T5110" s="73" t="str">
        <f>IF(_xlfn.XLOOKUP(I5110,LEGEND!B:B,LEGEND!H:H)&lt;&gt;"-",HYPERLINK(_xlfn.XLOOKUP(I5110,LEGEND!B:B,LEGEND!H:H),"link"),_xlfn.XLOOKUP(I5110,LEGEND!B:B,LEGEND!H:H))</f>
        <v>-</v>
      </c>
      <c r="U5110" s="73" t="str">
        <f>HYPERLINK(_xlfn.XLOOKUP(I5110,LEGEND!B:B,LEGEND!I:I))</f>
        <v>https://milwaukee-media-images.s3.amazonaws.com/hi/4932471613--Hero_1.jpg</v>
      </c>
      <c r="V5110" s="51" t="s">
        <v>23527</v>
      </c>
      <c r="W5110" s="63" t="s">
        <v>71</v>
      </c>
      <c r="X5110" s="64">
        <v>284</v>
      </c>
      <c r="Y5110" s="64">
        <v>121</v>
      </c>
      <c r="Z5110" s="64">
        <v>340</v>
      </c>
      <c r="AA5110" s="84">
        <v>2.1230000000000002</v>
      </c>
      <c r="AB5110" s="85">
        <v>12</v>
      </c>
      <c r="AC5110" s="85">
        <v>1</v>
      </c>
    </row>
    <row r="5111" spans="1:29" ht="38.25">
      <c r="A5111" s="1"/>
      <c r="B5111" s="6" t="s">
        <v>8836</v>
      </c>
      <c r="C5111" s="6" t="s">
        <v>8778</v>
      </c>
      <c r="D5111" s="6" t="s">
        <v>10754</v>
      </c>
      <c r="E5111" s="49" t="s">
        <v>10755</v>
      </c>
      <c r="F5111" s="6" t="s">
        <v>8839</v>
      </c>
      <c r="G5111" s="6" t="s">
        <v>60</v>
      </c>
      <c r="H5111" s="6" t="s">
        <v>60</v>
      </c>
      <c r="I5111" s="60" t="s">
        <v>10784</v>
      </c>
      <c r="J5111" s="49" t="s">
        <v>10785</v>
      </c>
      <c r="K5111" s="6" t="s">
        <v>10786</v>
      </c>
      <c r="L5111" s="29">
        <f>IF($J$6="с учетом НДС",VLOOKUP(I5111,LEGEND!B:E,4,0)*(1-M5111),VLOOKUP(I5111,LEGEND!B:E,4,0)*(1-M5111)/1.2)</f>
        <v>20600</v>
      </c>
      <c r="M5111" s="57">
        <f>IF(AND(B5111&lt;&gt;"1_Электроинструмент",B5111&lt;&gt;"2_Садовая техника"),$J$5,IF($J$4&lt;=20%,$J$4,IFERROR(VLOOKUP(S5111,LEGEND!$L$2:$M$5,2,FALSE),$J$4)))</f>
        <v>0</v>
      </c>
      <c r="N5111" s="48" t="s">
        <v>60</v>
      </c>
      <c r="O5111" s="6" t="s">
        <v>42</v>
      </c>
      <c r="P5111" s="49" t="s">
        <v>66</v>
      </c>
      <c r="Q5111" s="49" t="s">
        <v>473</v>
      </c>
      <c r="R5111" s="6" t="s">
        <v>60</v>
      </c>
      <c r="S5111" s="49" t="s">
        <v>60</v>
      </c>
      <c r="T5111" s="73" t="str">
        <f>IF(_xlfn.XLOOKUP(I5111,LEGEND!B:B,LEGEND!H:H)&lt;&gt;"-",HYPERLINK(_xlfn.XLOOKUP(I5111,LEGEND!B:B,LEGEND!H:H),"link"),_xlfn.XLOOKUP(I5111,LEGEND!B:B,LEGEND!H:H))</f>
        <v>-</v>
      </c>
      <c r="U5111" s="73" t="str">
        <f>HYPERLINK(_xlfn.XLOOKUP(I5111,LEGEND!B:B,LEGEND!I:I))</f>
        <v>https://milwaukee-media-images.s3.amazonaws.com/hi/4932479711--Hero_1.jpg</v>
      </c>
      <c r="V5111" s="51" t="s">
        <v>10787</v>
      </c>
      <c r="W5111" s="63" t="s">
        <v>71</v>
      </c>
      <c r="X5111" s="64">
        <v>245</v>
      </c>
      <c r="Y5111" s="64">
        <v>104</v>
      </c>
      <c r="Z5111" s="64">
        <v>340</v>
      </c>
      <c r="AA5111" s="84">
        <v>0.48199999999999998</v>
      </c>
      <c r="AB5111" s="85">
        <v>12</v>
      </c>
      <c r="AC5111" s="85">
        <v>1</v>
      </c>
    </row>
    <row r="5112" spans="1:29" ht="38.25">
      <c r="A5112" s="1"/>
      <c r="B5112" s="6" t="s">
        <v>8836</v>
      </c>
      <c r="C5112" s="6" t="s">
        <v>8778</v>
      </c>
      <c r="D5112" s="6" t="s">
        <v>10754</v>
      </c>
      <c r="E5112" s="49" t="s">
        <v>10755</v>
      </c>
      <c r="F5112" s="6" t="s">
        <v>8839</v>
      </c>
      <c r="G5112" s="6" t="s">
        <v>60</v>
      </c>
      <c r="H5112" s="6" t="s">
        <v>60</v>
      </c>
      <c r="I5112" s="60" t="s">
        <v>24148</v>
      </c>
      <c r="J5112" s="49" t="s">
        <v>24149</v>
      </c>
      <c r="K5112" s="6" t="s">
        <v>24150</v>
      </c>
      <c r="L5112" s="29">
        <f>IF($J$6="с учетом НДС",VLOOKUP(I5112,LEGEND!B:E,4,0)*(1-M5112),VLOOKUP(I5112,LEGEND!B:E,4,0)*(1-M5112)/1.2)</f>
        <v>20600</v>
      </c>
      <c r="M5112" s="57">
        <f>IF(AND(B5112&lt;&gt;"1_Электроинструмент",B5112&lt;&gt;"2_Садовая техника"),$J$5,IF($J$4&lt;=20%,$J$4,IFERROR(VLOOKUP(S5112,LEGEND!$L$2:$M$5,2,FALSE),$J$4)))</f>
        <v>0</v>
      </c>
      <c r="N5112" s="48" t="s">
        <v>60</v>
      </c>
      <c r="O5112" s="6" t="s">
        <v>42</v>
      </c>
      <c r="P5112" s="49" t="s">
        <v>66</v>
      </c>
      <c r="Q5112" s="49" t="s">
        <v>67</v>
      </c>
      <c r="R5112" s="6" t="s">
        <v>60</v>
      </c>
      <c r="S5112" s="49" t="s">
        <v>60</v>
      </c>
      <c r="T5112" s="73" t="str">
        <f>IF(_xlfn.XLOOKUP(I5112,LEGEND!B:B,LEGEND!H:H)&lt;&gt;"-",HYPERLINK(_xlfn.XLOOKUP(I5112,LEGEND!B:B,LEGEND!H:H),"link"),_xlfn.XLOOKUP(I5112,LEGEND!B:B,LEGEND!H:H))</f>
        <v>-</v>
      </c>
      <c r="U5112" s="73" t="str">
        <f>HYPERLINK(_xlfn.XLOOKUP(I5112,LEGEND!B:B,LEGEND!I:I))</f>
        <v>https://milwaukee-media-images.s3.amazonaws.com/hi/4932479562--Hero_1.jpg</v>
      </c>
      <c r="V5112" s="51" t="s">
        <v>24151</v>
      </c>
      <c r="W5112" s="63" t="s">
        <v>71</v>
      </c>
      <c r="X5112" s="64">
        <v>255</v>
      </c>
      <c r="Y5112" s="64">
        <v>111</v>
      </c>
      <c r="Z5112" s="64">
        <v>340</v>
      </c>
      <c r="AA5112" s="84">
        <v>0.54400000000000004</v>
      </c>
      <c r="AB5112" s="85">
        <v>12</v>
      </c>
      <c r="AC5112" s="85">
        <v>1</v>
      </c>
    </row>
    <row r="5113" spans="1:29" ht="38.25">
      <c r="A5113" s="1"/>
      <c r="B5113" s="6" t="s">
        <v>8836</v>
      </c>
      <c r="C5113" s="6" t="s">
        <v>8778</v>
      </c>
      <c r="D5113" s="6" t="s">
        <v>10754</v>
      </c>
      <c r="E5113" s="49" t="s">
        <v>10755</v>
      </c>
      <c r="F5113" s="6" t="s">
        <v>8839</v>
      </c>
      <c r="G5113" s="6" t="s">
        <v>60</v>
      </c>
      <c r="H5113" s="6" t="s">
        <v>60</v>
      </c>
      <c r="I5113" s="60" t="s">
        <v>24152</v>
      </c>
      <c r="J5113" s="49" t="s">
        <v>24153</v>
      </c>
      <c r="K5113" s="6" t="s">
        <v>24154</v>
      </c>
      <c r="L5113" s="29">
        <f>IF($J$6="с учетом НДС",VLOOKUP(I5113,LEGEND!B:E,4,0)*(1-M5113),VLOOKUP(I5113,LEGEND!B:E,4,0)*(1-M5113)/1.2)</f>
        <v>20600</v>
      </c>
      <c r="M5113" s="57">
        <f>IF(AND(B5113&lt;&gt;"1_Электроинструмент",B5113&lt;&gt;"2_Садовая техника"),$J$5,IF($J$4&lt;=20%,$J$4,IFERROR(VLOOKUP(S5113,LEGEND!$L$2:$M$5,2,FALSE),$J$4)))</f>
        <v>0</v>
      </c>
      <c r="N5113" s="48" t="s">
        <v>60</v>
      </c>
      <c r="O5113" s="6" t="s">
        <v>42</v>
      </c>
      <c r="P5113" s="49" t="s">
        <v>66</v>
      </c>
      <c r="Q5113" s="49" t="s">
        <v>67</v>
      </c>
      <c r="R5113" s="6" t="s">
        <v>60</v>
      </c>
      <c r="S5113" s="49" t="s">
        <v>60</v>
      </c>
      <c r="T5113" s="73" t="str">
        <f>IF(_xlfn.XLOOKUP(I5113,LEGEND!B:B,LEGEND!H:H)&lt;&gt;"-",HYPERLINK(_xlfn.XLOOKUP(I5113,LEGEND!B:B,LEGEND!H:H),"link"),_xlfn.XLOOKUP(I5113,LEGEND!B:B,LEGEND!H:H))</f>
        <v>-</v>
      </c>
      <c r="U5113" s="73" t="str">
        <f>HYPERLINK(_xlfn.XLOOKUP(I5113,LEGEND!B:B,LEGEND!I:I))</f>
        <v>https://milwaukee-media-images.s3.amazonaws.com/hi/4932479563--Hero_1.jpg</v>
      </c>
      <c r="V5113" s="51" t="s">
        <v>24155</v>
      </c>
      <c r="W5113" s="63" t="s">
        <v>71</v>
      </c>
      <c r="X5113" s="64">
        <v>265</v>
      </c>
      <c r="Y5113" s="64">
        <v>114</v>
      </c>
      <c r="Z5113" s="64">
        <v>340</v>
      </c>
      <c r="AA5113" s="84">
        <v>0.54900000000000004</v>
      </c>
      <c r="AB5113" s="85">
        <v>12</v>
      </c>
      <c r="AC5113" s="85">
        <v>1</v>
      </c>
    </row>
    <row r="5114" spans="1:29" ht="38.25">
      <c r="A5114" s="1"/>
      <c r="B5114" s="6" t="s">
        <v>8836</v>
      </c>
      <c r="C5114" s="6" t="s">
        <v>8778</v>
      </c>
      <c r="D5114" s="6" t="s">
        <v>10754</v>
      </c>
      <c r="E5114" s="49" t="s">
        <v>10755</v>
      </c>
      <c r="F5114" s="6" t="s">
        <v>8839</v>
      </c>
      <c r="G5114" s="6" t="s">
        <v>60</v>
      </c>
      <c r="H5114" s="6" t="s">
        <v>60</v>
      </c>
      <c r="I5114" s="60" t="s">
        <v>24156</v>
      </c>
      <c r="J5114" s="49" t="s">
        <v>24157</v>
      </c>
      <c r="K5114" s="6" t="s">
        <v>24158</v>
      </c>
      <c r="L5114" s="29">
        <f>IF($J$6="с учетом НДС",VLOOKUP(I5114,LEGEND!B:E,4,0)*(1-M5114),VLOOKUP(I5114,LEGEND!B:E,4,0)*(1-M5114)/1.2)</f>
        <v>20600</v>
      </c>
      <c r="M5114" s="57">
        <f>IF(AND(B5114&lt;&gt;"1_Электроинструмент",B5114&lt;&gt;"2_Садовая техника"),$J$5,IF($J$4&lt;=20%,$J$4,IFERROR(VLOOKUP(S5114,LEGEND!$L$2:$M$5,2,FALSE),$J$4)))</f>
        <v>0</v>
      </c>
      <c r="N5114" s="48" t="s">
        <v>60</v>
      </c>
      <c r="O5114" s="6" t="s">
        <v>42</v>
      </c>
      <c r="P5114" s="49" t="s">
        <v>66</v>
      </c>
      <c r="Q5114" s="49" t="s">
        <v>67</v>
      </c>
      <c r="R5114" s="6" t="s">
        <v>60</v>
      </c>
      <c r="S5114" s="49" t="s">
        <v>60</v>
      </c>
      <c r="T5114" s="73" t="str">
        <f>IF(_xlfn.XLOOKUP(I5114,LEGEND!B:B,LEGEND!H:H)&lt;&gt;"-",HYPERLINK(_xlfn.XLOOKUP(I5114,LEGEND!B:B,LEGEND!H:H),"link"),_xlfn.XLOOKUP(I5114,LEGEND!B:B,LEGEND!H:H))</f>
        <v>-</v>
      </c>
      <c r="U5114" s="73" t="str">
        <f>HYPERLINK(_xlfn.XLOOKUP(I5114,LEGEND!B:B,LEGEND!I:I))</f>
        <v>https://milwaukee-media-images.s3.amazonaws.com/hi/4932479564--Hero_1.jpg</v>
      </c>
      <c r="V5114" s="51" t="s">
        <v>24159</v>
      </c>
      <c r="W5114" s="63" t="s">
        <v>71</v>
      </c>
      <c r="X5114" s="64">
        <v>275</v>
      </c>
      <c r="Y5114" s="64">
        <v>118</v>
      </c>
      <c r="Z5114" s="64">
        <v>340</v>
      </c>
      <c r="AA5114" s="84">
        <v>0.61799999999999999</v>
      </c>
      <c r="AB5114" s="85">
        <v>12</v>
      </c>
      <c r="AC5114" s="85">
        <v>1</v>
      </c>
    </row>
    <row r="5115" spans="1:29" ht="38.25">
      <c r="A5115" s="1"/>
      <c r="B5115" s="6" t="s">
        <v>8836</v>
      </c>
      <c r="C5115" s="6" t="s">
        <v>8778</v>
      </c>
      <c r="D5115" s="6" t="s">
        <v>10754</v>
      </c>
      <c r="E5115" s="49" t="s">
        <v>10755</v>
      </c>
      <c r="F5115" s="6" t="s">
        <v>8839</v>
      </c>
      <c r="G5115" s="6" t="s">
        <v>60</v>
      </c>
      <c r="H5115" s="6" t="s">
        <v>60</v>
      </c>
      <c r="I5115" s="60" t="s">
        <v>24160</v>
      </c>
      <c r="J5115" s="49" t="s">
        <v>24161</v>
      </c>
      <c r="K5115" s="6" t="s">
        <v>24162</v>
      </c>
      <c r="L5115" s="29">
        <f>IF($J$6="с учетом НДС",VLOOKUP(I5115,LEGEND!B:E,4,0)*(1-M5115),VLOOKUP(I5115,LEGEND!B:E,4,0)*(1-M5115)/1.2)</f>
        <v>20600</v>
      </c>
      <c r="M5115" s="57">
        <f>IF(AND(B5115&lt;&gt;"1_Электроинструмент",B5115&lt;&gt;"2_Садовая техника"),$J$5,IF($J$4&lt;=20%,$J$4,IFERROR(VLOOKUP(S5115,LEGEND!$L$2:$M$5,2,FALSE),$J$4)))</f>
        <v>0</v>
      </c>
      <c r="N5115" s="48" t="s">
        <v>60</v>
      </c>
      <c r="O5115" s="6" t="s">
        <v>42</v>
      </c>
      <c r="P5115" s="49" t="s">
        <v>66</v>
      </c>
      <c r="Q5115" s="49" t="s">
        <v>67</v>
      </c>
      <c r="R5115" s="6" t="s">
        <v>60</v>
      </c>
      <c r="S5115" s="49" t="s">
        <v>60</v>
      </c>
      <c r="T5115" s="73" t="str">
        <f>IF(_xlfn.XLOOKUP(I5115,LEGEND!B:B,LEGEND!H:H)&lt;&gt;"-",HYPERLINK(_xlfn.XLOOKUP(I5115,LEGEND!B:B,LEGEND!H:H),"link"),_xlfn.XLOOKUP(I5115,LEGEND!B:B,LEGEND!H:H))</f>
        <v>-</v>
      </c>
      <c r="U5115" s="73" t="str">
        <f>HYPERLINK(_xlfn.XLOOKUP(I5115,LEGEND!B:B,LEGEND!I:I))</f>
        <v>https://milwaukee-media-images.s3.amazonaws.com/hi/4932479565--Hero_1.jpg</v>
      </c>
      <c r="V5115" s="51" t="s">
        <v>24163</v>
      </c>
      <c r="W5115" s="63" t="s">
        <v>71</v>
      </c>
      <c r="X5115" s="64">
        <v>285</v>
      </c>
      <c r="Y5115" s="64">
        <v>121</v>
      </c>
      <c r="Z5115" s="64">
        <v>340</v>
      </c>
      <c r="AA5115" s="84">
        <v>0.63800000000000001</v>
      </c>
      <c r="AB5115" s="85">
        <v>12</v>
      </c>
      <c r="AC5115" s="85">
        <v>1</v>
      </c>
    </row>
    <row r="5116" spans="1:29" ht="38.25">
      <c r="A5116" s="1"/>
      <c r="B5116" s="6" t="s">
        <v>8836</v>
      </c>
      <c r="C5116" s="6" t="s">
        <v>8778</v>
      </c>
      <c r="D5116" s="6" t="s">
        <v>10754</v>
      </c>
      <c r="E5116" s="49" t="s">
        <v>10755</v>
      </c>
      <c r="F5116" s="6" t="s">
        <v>8839</v>
      </c>
      <c r="G5116" s="6" t="s">
        <v>60</v>
      </c>
      <c r="H5116" s="6" t="s">
        <v>60</v>
      </c>
      <c r="I5116" s="60" t="s">
        <v>10764</v>
      </c>
      <c r="J5116" s="49" t="s">
        <v>10765</v>
      </c>
      <c r="K5116" s="6" t="s">
        <v>10766</v>
      </c>
      <c r="L5116" s="29">
        <f>IF($J$6="с учетом НДС",VLOOKUP(I5116,LEGEND!B:E,4,0)*(1-M5116),VLOOKUP(I5116,LEGEND!B:E,4,0)*(1-M5116)/1.2)</f>
        <v>48000</v>
      </c>
      <c r="M5116" s="57">
        <f>IF(AND(B5116&lt;&gt;"1_Электроинструмент",B5116&lt;&gt;"2_Садовая техника"),$J$5,IF($J$4&lt;=20%,$J$4,IFERROR(VLOOKUP(S5116,LEGEND!$L$2:$M$5,2,FALSE),$J$4)))</f>
        <v>0</v>
      </c>
      <c r="N5116" s="48" t="s">
        <v>60</v>
      </c>
      <c r="O5116" s="6" t="s">
        <v>42</v>
      </c>
      <c r="P5116" s="49" t="s">
        <v>66</v>
      </c>
      <c r="Q5116" s="49" t="s">
        <v>473</v>
      </c>
      <c r="R5116" s="6" t="s">
        <v>60</v>
      </c>
      <c r="S5116" s="49" t="s">
        <v>60</v>
      </c>
      <c r="T5116" s="73" t="str">
        <f>IF(_xlfn.XLOOKUP(I5116,LEGEND!B:B,LEGEND!H:H)&lt;&gt;"-",HYPERLINK(_xlfn.XLOOKUP(I5116,LEGEND!B:B,LEGEND!H:H),"link"),_xlfn.XLOOKUP(I5116,LEGEND!B:B,LEGEND!H:H))</f>
        <v>-</v>
      </c>
      <c r="U5116" s="73" t="str">
        <f>HYPERLINK(_xlfn.XLOOKUP(I5116,LEGEND!B:B,LEGEND!I:I))</f>
        <v>-</v>
      </c>
      <c r="V5116" s="51" t="s">
        <v>10767</v>
      </c>
      <c r="W5116" s="63" t="s">
        <v>71</v>
      </c>
      <c r="X5116" s="64">
        <v>535</v>
      </c>
      <c r="Y5116" s="64">
        <v>295</v>
      </c>
      <c r="Z5116" s="64">
        <v>389</v>
      </c>
      <c r="AA5116" s="84">
        <v>0.05</v>
      </c>
      <c r="AB5116" s="85">
        <v>72</v>
      </c>
      <c r="AC5116" s="85">
        <v>1</v>
      </c>
    </row>
    <row r="5117" spans="1:29" ht="38.25">
      <c r="A5117" s="1"/>
      <c r="B5117" s="6" t="s">
        <v>8836</v>
      </c>
      <c r="C5117" s="6" t="s">
        <v>8778</v>
      </c>
      <c r="D5117" s="6" t="s">
        <v>10754</v>
      </c>
      <c r="E5117" s="49" t="s">
        <v>10755</v>
      </c>
      <c r="F5117" s="6" t="s">
        <v>8839</v>
      </c>
      <c r="G5117" s="6" t="s">
        <v>60</v>
      </c>
      <c r="H5117" s="6" t="s">
        <v>60</v>
      </c>
      <c r="I5117" s="60" t="s">
        <v>23528</v>
      </c>
      <c r="J5117" s="49" t="s">
        <v>23529</v>
      </c>
      <c r="K5117" s="6" t="s">
        <v>23530</v>
      </c>
      <c r="L5117" s="29">
        <f>IF($J$6="с учетом НДС",VLOOKUP(I5117,LEGEND!B:E,4,0)*(1-M5117),VLOOKUP(I5117,LEGEND!B:E,4,0)*(1-M5117)/1.2)</f>
        <v>48000</v>
      </c>
      <c r="M5117" s="57">
        <f>IF(AND(B5117&lt;&gt;"1_Электроинструмент",B5117&lt;&gt;"2_Садовая техника"),$J$5,IF($J$4&lt;=20%,$J$4,IFERROR(VLOOKUP(S5117,LEGEND!$L$2:$M$5,2,FALSE),$J$4)))</f>
        <v>0</v>
      </c>
      <c r="N5117" s="48" t="s">
        <v>60</v>
      </c>
      <c r="O5117" s="6" t="s">
        <v>60</v>
      </c>
      <c r="P5117" s="49" t="s">
        <v>66</v>
      </c>
      <c r="Q5117" s="49" t="s">
        <v>67</v>
      </c>
      <c r="R5117" s="6" t="s">
        <v>60</v>
      </c>
      <c r="S5117" s="49" t="s">
        <v>60</v>
      </c>
      <c r="T5117" s="73" t="str">
        <f>IF(_xlfn.XLOOKUP(I5117,LEGEND!B:B,LEGEND!H:H)&lt;&gt;"-",HYPERLINK(_xlfn.XLOOKUP(I5117,LEGEND!B:B,LEGEND!H:H),"link"),_xlfn.XLOOKUP(I5117,LEGEND!B:B,LEGEND!H:H))</f>
        <v>-</v>
      </c>
      <c r="U5117" s="73" t="str">
        <f>HYPERLINK(_xlfn.XLOOKUP(I5117,LEGEND!B:B,LEGEND!I:I))</f>
        <v>https://milwaukee-media-images.s3.amazonaws.com/hi/4932479000--Hero_1.jpg</v>
      </c>
      <c r="V5117" s="51" t="s">
        <v>23531</v>
      </c>
      <c r="W5117" s="63" t="s">
        <v>71</v>
      </c>
      <c r="X5117" s="64">
        <v>584</v>
      </c>
      <c r="Y5117" s="64">
        <v>325</v>
      </c>
      <c r="Z5117" s="64">
        <v>293</v>
      </c>
      <c r="AA5117" s="84">
        <v>7.4180000000000001</v>
      </c>
      <c r="AB5117" s="85">
        <v>72</v>
      </c>
      <c r="AC5117" s="85">
        <v>1</v>
      </c>
    </row>
    <row r="5118" spans="1:29" ht="38.25">
      <c r="A5118" s="1"/>
      <c r="B5118" s="6" t="s">
        <v>8836</v>
      </c>
      <c r="C5118" s="6" t="s">
        <v>8778</v>
      </c>
      <c r="D5118" s="6" t="s">
        <v>10754</v>
      </c>
      <c r="E5118" s="49" t="s">
        <v>10755</v>
      </c>
      <c r="F5118" s="6" t="s">
        <v>8839</v>
      </c>
      <c r="G5118" s="6" t="s">
        <v>60</v>
      </c>
      <c r="H5118" s="6" t="s">
        <v>60</v>
      </c>
      <c r="I5118" s="60" t="s">
        <v>23532</v>
      </c>
      <c r="J5118" s="49" t="s">
        <v>23533</v>
      </c>
      <c r="K5118" s="6" t="s">
        <v>23534</v>
      </c>
      <c r="L5118" s="29">
        <f>IF($J$6="с учетом НДС",VLOOKUP(I5118,LEGEND!B:E,4,0)*(1-M5118),VLOOKUP(I5118,LEGEND!B:E,4,0)*(1-M5118)/1.2)</f>
        <v>48000</v>
      </c>
      <c r="M5118" s="57">
        <f>IF(AND(B5118&lt;&gt;"1_Электроинструмент",B5118&lt;&gt;"2_Садовая техника"),$J$5,IF($J$4&lt;=20%,$J$4,IFERROR(VLOOKUP(S5118,LEGEND!$L$2:$M$5,2,FALSE),$J$4)))</f>
        <v>0</v>
      </c>
      <c r="N5118" s="48" t="s">
        <v>60</v>
      </c>
      <c r="O5118" s="6" t="s">
        <v>60</v>
      </c>
      <c r="P5118" s="49" t="s">
        <v>66</v>
      </c>
      <c r="Q5118" s="49" t="s">
        <v>67</v>
      </c>
      <c r="R5118" s="6" t="s">
        <v>60</v>
      </c>
      <c r="S5118" s="49" t="s">
        <v>60</v>
      </c>
      <c r="T5118" s="73" t="str">
        <f>IF(_xlfn.XLOOKUP(I5118,LEGEND!B:B,LEGEND!H:H)&lt;&gt;"-",HYPERLINK(_xlfn.XLOOKUP(I5118,LEGEND!B:B,LEGEND!H:H),"link"),_xlfn.XLOOKUP(I5118,LEGEND!B:B,LEGEND!H:H))</f>
        <v>-</v>
      </c>
      <c r="U5118" s="73" t="str">
        <f>HYPERLINK(_xlfn.XLOOKUP(I5118,LEGEND!B:B,LEGEND!I:I))</f>
        <v>https://milwaukee-media-images.s3.amazonaws.com/hi/4932479001--Hero_1.jpg</v>
      </c>
      <c r="V5118" s="51" t="s">
        <v>23535</v>
      </c>
      <c r="W5118" s="63" t="s">
        <v>71</v>
      </c>
      <c r="X5118" s="64">
        <v>583</v>
      </c>
      <c r="Y5118" s="64">
        <v>328</v>
      </c>
      <c r="Z5118" s="64">
        <v>295</v>
      </c>
      <c r="AA5118" s="84">
        <v>7.8440000000000003</v>
      </c>
      <c r="AB5118" s="85">
        <v>72</v>
      </c>
      <c r="AC5118" s="85">
        <v>1</v>
      </c>
    </row>
    <row r="5119" spans="1:29" ht="38.25">
      <c r="A5119" s="1"/>
      <c r="B5119" s="6" t="s">
        <v>8836</v>
      </c>
      <c r="C5119" s="6" t="s">
        <v>8778</v>
      </c>
      <c r="D5119" s="6" t="s">
        <v>10754</v>
      </c>
      <c r="E5119" s="49" t="s">
        <v>10755</v>
      </c>
      <c r="F5119" s="6" t="s">
        <v>8839</v>
      </c>
      <c r="G5119" s="6" t="s">
        <v>60</v>
      </c>
      <c r="H5119" s="6" t="s">
        <v>60</v>
      </c>
      <c r="I5119" s="60" t="s">
        <v>23536</v>
      </c>
      <c r="J5119" s="49" t="s">
        <v>23537</v>
      </c>
      <c r="K5119" s="6" t="s">
        <v>23538</v>
      </c>
      <c r="L5119" s="29">
        <f>IF($J$6="с учетом НДС",VLOOKUP(I5119,LEGEND!B:E,4,0)*(1-M5119),VLOOKUP(I5119,LEGEND!B:E,4,0)*(1-M5119)/1.2)</f>
        <v>48000</v>
      </c>
      <c r="M5119" s="57">
        <f>IF(AND(B5119&lt;&gt;"1_Электроинструмент",B5119&lt;&gt;"2_Садовая техника"),$J$5,IF($J$4&lt;=20%,$J$4,IFERROR(VLOOKUP(S5119,LEGEND!$L$2:$M$5,2,FALSE),$J$4)))</f>
        <v>0</v>
      </c>
      <c r="N5119" s="48" t="s">
        <v>60</v>
      </c>
      <c r="O5119" s="6" t="s">
        <v>60</v>
      </c>
      <c r="P5119" s="49" t="s">
        <v>66</v>
      </c>
      <c r="Q5119" s="49" t="s">
        <v>67</v>
      </c>
      <c r="R5119" s="6" t="s">
        <v>60</v>
      </c>
      <c r="S5119" s="49" t="s">
        <v>60</v>
      </c>
      <c r="T5119" s="73" t="str">
        <f>IF(_xlfn.XLOOKUP(I5119,LEGEND!B:B,LEGEND!H:H)&lt;&gt;"-",HYPERLINK(_xlfn.XLOOKUP(I5119,LEGEND!B:B,LEGEND!H:H),"link"),_xlfn.XLOOKUP(I5119,LEGEND!B:B,LEGEND!H:H))</f>
        <v>-</v>
      </c>
      <c r="U5119" s="73" t="str">
        <f>HYPERLINK(_xlfn.XLOOKUP(I5119,LEGEND!B:B,LEGEND!I:I))</f>
        <v>https://milwaukee-media-images.s3.amazonaws.com/hi/4932479002--Hero_1.jpg</v>
      </c>
      <c r="V5119" s="51" t="s">
        <v>23539</v>
      </c>
      <c r="W5119" s="63" t="s">
        <v>71</v>
      </c>
      <c r="X5119" s="64">
        <v>583</v>
      </c>
      <c r="Y5119" s="64">
        <v>325</v>
      </c>
      <c r="Z5119" s="64">
        <v>296</v>
      </c>
      <c r="AA5119" s="84">
        <v>8.0180000000000007</v>
      </c>
      <c r="AB5119" s="85">
        <v>72</v>
      </c>
      <c r="AC5119" s="85">
        <v>1</v>
      </c>
    </row>
    <row r="5120" spans="1:29" ht="38.25">
      <c r="A5120" s="1"/>
      <c r="B5120" s="6" t="s">
        <v>8836</v>
      </c>
      <c r="C5120" s="6" t="s">
        <v>8778</v>
      </c>
      <c r="D5120" s="6" t="s">
        <v>10754</v>
      </c>
      <c r="E5120" s="49" t="s">
        <v>10755</v>
      </c>
      <c r="F5120" s="6" t="s">
        <v>8839</v>
      </c>
      <c r="G5120" s="6" t="s">
        <v>60</v>
      </c>
      <c r="H5120" s="6" t="s">
        <v>60</v>
      </c>
      <c r="I5120" s="60" t="s">
        <v>23540</v>
      </c>
      <c r="J5120" s="49" t="s">
        <v>23541</v>
      </c>
      <c r="K5120" s="6" t="s">
        <v>23542</v>
      </c>
      <c r="L5120" s="29">
        <f>IF($J$6="с учетом НДС",VLOOKUP(I5120,LEGEND!B:E,4,0)*(1-M5120),VLOOKUP(I5120,LEGEND!B:E,4,0)*(1-M5120)/1.2)</f>
        <v>48000</v>
      </c>
      <c r="M5120" s="57">
        <f>IF(AND(B5120&lt;&gt;"1_Электроинструмент",B5120&lt;&gt;"2_Садовая техника"),$J$5,IF($J$4&lt;=20%,$J$4,IFERROR(VLOOKUP(S5120,LEGEND!$L$2:$M$5,2,FALSE),$J$4)))</f>
        <v>0</v>
      </c>
      <c r="N5120" s="48" t="s">
        <v>60</v>
      </c>
      <c r="O5120" s="6" t="s">
        <v>60</v>
      </c>
      <c r="P5120" s="49" t="s">
        <v>66</v>
      </c>
      <c r="Q5120" s="49" t="s">
        <v>67</v>
      </c>
      <c r="R5120" s="6" t="s">
        <v>60</v>
      </c>
      <c r="S5120" s="49" t="s">
        <v>60</v>
      </c>
      <c r="T5120" s="73" t="str">
        <f>IF(_xlfn.XLOOKUP(I5120,LEGEND!B:B,LEGEND!H:H)&lt;&gt;"-",HYPERLINK(_xlfn.XLOOKUP(I5120,LEGEND!B:B,LEGEND!H:H),"link"),_xlfn.XLOOKUP(I5120,LEGEND!B:B,LEGEND!H:H))</f>
        <v>-</v>
      </c>
      <c r="U5120" s="73" t="str">
        <f>HYPERLINK(_xlfn.XLOOKUP(I5120,LEGEND!B:B,LEGEND!I:I))</f>
        <v>https://milwaukee-media-images.s3.amazonaws.com/hi/4932479003--Hero_1.jpg</v>
      </c>
      <c r="V5120" s="51" t="s">
        <v>23543</v>
      </c>
      <c r="W5120" s="63" t="s">
        <v>71</v>
      </c>
      <c r="X5120" s="64">
        <v>581</v>
      </c>
      <c r="Y5120" s="64">
        <v>325</v>
      </c>
      <c r="Z5120" s="64">
        <v>300</v>
      </c>
      <c r="AA5120" s="84">
        <v>8.6159999999999997</v>
      </c>
      <c r="AB5120" s="85">
        <v>72</v>
      </c>
      <c r="AC5120" s="85">
        <v>1</v>
      </c>
    </row>
    <row r="5121" spans="1:29" ht="38.25">
      <c r="A5121" s="1"/>
      <c r="B5121" s="6" t="s">
        <v>8836</v>
      </c>
      <c r="C5121" s="6" t="s">
        <v>8778</v>
      </c>
      <c r="D5121" s="6" t="s">
        <v>10754</v>
      </c>
      <c r="E5121" s="49" t="s">
        <v>10755</v>
      </c>
      <c r="F5121" s="6" t="s">
        <v>8839</v>
      </c>
      <c r="G5121" s="6" t="s">
        <v>60</v>
      </c>
      <c r="H5121" s="6" t="s">
        <v>60</v>
      </c>
      <c r="I5121" s="60" t="s">
        <v>10776</v>
      </c>
      <c r="J5121" s="49" t="s">
        <v>10777</v>
      </c>
      <c r="K5121" s="6" t="s">
        <v>10778</v>
      </c>
      <c r="L5121" s="29">
        <f>IF($J$6="с учетом НДС",VLOOKUP(I5121,LEGEND!B:E,4,0)*(1-M5121),VLOOKUP(I5121,LEGEND!B:E,4,0)*(1-M5121)/1.2)</f>
        <v>78400</v>
      </c>
      <c r="M5121" s="57">
        <f>IF(AND(B5121&lt;&gt;"1_Электроинструмент",B5121&lt;&gt;"2_Садовая техника"),$J$5,IF($J$4&lt;=20%,$J$4,IFERROR(VLOOKUP(S5121,LEGEND!$L$2:$M$5,2,FALSE),$J$4)))</f>
        <v>0</v>
      </c>
      <c r="N5121" s="48" t="s">
        <v>60</v>
      </c>
      <c r="O5121" s="6" t="s">
        <v>42</v>
      </c>
      <c r="P5121" s="49" t="s">
        <v>66</v>
      </c>
      <c r="Q5121" s="49" t="s">
        <v>473</v>
      </c>
      <c r="R5121" s="6" t="s">
        <v>60</v>
      </c>
      <c r="S5121" s="49" t="s">
        <v>60</v>
      </c>
      <c r="T5121" s="73" t="str">
        <f>IF(_xlfn.XLOOKUP(I5121,LEGEND!B:B,LEGEND!H:H)&lt;&gt;"-",HYPERLINK(_xlfn.XLOOKUP(I5121,LEGEND!B:B,LEGEND!H:H),"link"),_xlfn.XLOOKUP(I5121,LEGEND!B:B,LEGEND!H:H))</f>
        <v>-</v>
      </c>
      <c r="U5121" s="73" t="str">
        <f>HYPERLINK(_xlfn.XLOOKUP(I5121,LEGEND!B:B,LEGEND!I:I))</f>
        <v>-</v>
      </c>
      <c r="V5121" s="51" t="s">
        <v>10779</v>
      </c>
      <c r="W5121" s="63" t="s">
        <v>71</v>
      </c>
      <c r="X5121" s="64">
        <v>535</v>
      </c>
      <c r="Y5121" s="64">
        <v>295</v>
      </c>
      <c r="Z5121" s="64">
        <v>389</v>
      </c>
      <c r="AA5121" s="84">
        <v>6.3</v>
      </c>
      <c r="AB5121" s="85">
        <v>72</v>
      </c>
      <c r="AC5121" s="85">
        <v>1</v>
      </c>
    </row>
    <row r="5122" spans="1:29" ht="38.25">
      <c r="A5122" s="1"/>
      <c r="B5122" s="6" t="s">
        <v>8836</v>
      </c>
      <c r="C5122" s="6" t="s">
        <v>8778</v>
      </c>
      <c r="D5122" s="6" t="s">
        <v>10754</v>
      </c>
      <c r="E5122" s="49" t="s">
        <v>10755</v>
      </c>
      <c r="F5122" s="6" t="s">
        <v>8839</v>
      </c>
      <c r="G5122" s="6" t="s">
        <v>60</v>
      </c>
      <c r="H5122" s="6" t="s">
        <v>60</v>
      </c>
      <c r="I5122" s="60" t="s">
        <v>23544</v>
      </c>
      <c r="J5122" s="49" t="s">
        <v>23545</v>
      </c>
      <c r="K5122" s="6" t="s">
        <v>23546</v>
      </c>
      <c r="L5122" s="29">
        <f>IF($J$6="с учетом НДС",VLOOKUP(I5122,LEGEND!B:E,4,0)*(1-M5122),VLOOKUP(I5122,LEGEND!B:E,4,0)*(1-M5122)/1.2)</f>
        <v>78400</v>
      </c>
      <c r="M5122" s="57">
        <f>IF(AND(B5122&lt;&gt;"1_Электроинструмент",B5122&lt;&gt;"2_Садовая техника"),$J$5,IF($J$4&lt;=20%,$J$4,IFERROR(VLOOKUP(S5122,LEGEND!$L$2:$M$5,2,FALSE),$J$4)))</f>
        <v>0</v>
      </c>
      <c r="N5122" s="48" t="s">
        <v>60</v>
      </c>
      <c r="O5122" s="6" t="s">
        <v>60</v>
      </c>
      <c r="P5122" s="49" t="s">
        <v>66</v>
      </c>
      <c r="Q5122" s="49" t="s">
        <v>67</v>
      </c>
      <c r="R5122" s="6" t="s">
        <v>60</v>
      </c>
      <c r="S5122" s="49" t="s">
        <v>60</v>
      </c>
      <c r="T5122" s="73" t="str">
        <f>IF(_xlfn.XLOOKUP(I5122,LEGEND!B:B,LEGEND!H:H)&lt;&gt;"-",HYPERLINK(_xlfn.XLOOKUP(I5122,LEGEND!B:B,LEGEND!H:H),"link"),_xlfn.XLOOKUP(I5122,LEGEND!B:B,LEGEND!H:H))</f>
        <v>-</v>
      </c>
      <c r="U5122" s="73" t="str">
        <f>HYPERLINK(_xlfn.XLOOKUP(I5122,LEGEND!B:B,LEGEND!I:I))</f>
        <v>https://milwaukee-media-images.s3.amazonaws.com/hi/4932479004--Hero_1.jpg</v>
      </c>
      <c r="V5122" s="51" t="s">
        <v>23547</v>
      </c>
      <c r="W5122" s="63" t="s">
        <v>71</v>
      </c>
      <c r="X5122" s="64">
        <v>585</v>
      </c>
      <c r="Y5122" s="64">
        <v>363</v>
      </c>
      <c r="Z5122" s="64">
        <v>386</v>
      </c>
      <c r="AA5122" s="84">
        <v>11.961</v>
      </c>
      <c r="AB5122" s="85">
        <v>72</v>
      </c>
      <c r="AC5122" s="85">
        <v>1</v>
      </c>
    </row>
    <row r="5123" spans="1:29" ht="38.25">
      <c r="A5123" s="1"/>
      <c r="B5123" s="6" t="s">
        <v>8836</v>
      </c>
      <c r="C5123" s="6" t="s">
        <v>8778</v>
      </c>
      <c r="D5123" s="6" t="s">
        <v>10754</v>
      </c>
      <c r="E5123" s="49" t="s">
        <v>10755</v>
      </c>
      <c r="F5123" s="6" t="s">
        <v>8839</v>
      </c>
      <c r="G5123" s="6" t="s">
        <v>60</v>
      </c>
      <c r="H5123" s="6" t="s">
        <v>60</v>
      </c>
      <c r="I5123" s="60" t="s">
        <v>23548</v>
      </c>
      <c r="J5123" s="49" t="s">
        <v>23549</v>
      </c>
      <c r="K5123" s="6" t="s">
        <v>23550</v>
      </c>
      <c r="L5123" s="29">
        <f>IF($J$6="с учетом НДС",VLOOKUP(I5123,LEGEND!B:E,4,0)*(1-M5123),VLOOKUP(I5123,LEGEND!B:E,4,0)*(1-M5123)/1.2)</f>
        <v>78400</v>
      </c>
      <c r="M5123" s="57">
        <f>IF(AND(B5123&lt;&gt;"1_Электроинструмент",B5123&lt;&gt;"2_Садовая техника"),$J$5,IF($J$4&lt;=20%,$J$4,IFERROR(VLOOKUP(S5123,LEGEND!$L$2:$M$5,2,FALSE),$J$4)))</f>
        <v>0</v>
      </c>
      <c r="N5123" s="48" t="s">
        <v>60</v>
      </c>
      <c r="O5123" s="6" t="s">
        <v>60</v>
      </c>
      <c r="P5123" s="49" t="s">
        <v>66</v>
      </c>
      <c r="Q5123" s="49" t="s">
        <v>67</v>
      </c>
      <c r="R5123" s="6" t="s">
        <v>60</v>
      </c>
      <c r="S5123" s="49" t="s">
        <v>60</v>
      </c>
      <c r="T5123" s="73" t="str">
        <f>IF(_xlfn.XLOOKUP(I5123,LEGEND!B:B,LEGEND!H:H)&lt;&gt;"-",HYPERLINK(_xlfn.XLOOKUP(I5123,LEGEND!B:B,LEGEND!H:H),"link"),_xlfn.XLOOKUP(I5123,LEGEND!B:B,LEGEND!H:H))</f>
        <v>-</v>
      </c>
      <c r="U5123" s="73" t="str">
        <f>HYPERLINK(_xlfn.XLOOKUP(I5123,LEGEND!B:B,LEGEND!I:I))</f>
        <v>https://milwaukee-media-images.s3.amazonaws.com/hi/4932479005--Hero_1.jpg</v>
      </c>
      <c r="V5123" s="51" t="s">
        <v>23551</v>
      </c>
      <c r="W5123" s="63" t="s">
        <v>71</v>
      </c>
      <c r="X5123" s="64">
        <v>585</v>
      </c>
      <c r="Y5123" s="64">
        <v>362</v>
      </c>
      <c r="Z5123" s="64">
        <v>384</v>
      </c>
      <c r="AA5123" s="84">
        <v>12.196</v>
      </c>
      <c r="AB5123" s="85">
        <v>72</v>
      </c>
      <c r="AC5123" s="85">
        <v>1</v>
      </c>
    </row>
    <row r="5124" spans="1:29" ht="38.25">
      <c r="A5124" s="1"/>
      <c r="B5124" s="6" t="s">
        <v>8836</v>
      </c>
      <c r="C5124" s="6" t="s">
        <v>8778</v>
      </c>
      <c r="D5124" s="6" t="s">
        <v>10754</v>
      </c>
      <c r="E5124" s="49" t="s">
        <v>10755</v>
      </c>
      <c r="F5124" s="6" t="s">
        <v>8839</v>
      </c>
      <c r="G5124" s="6" t="s">
        <v>60</v>
      </c>
      <c r="H5124" s="6" t="s">
        <v>60</v>
      </c>
      <c r="I5124" s="60" t="s">
        <v>23552</v>
      </c>
      <c r="J5124" s="49" t="s">
        <v>23553</v>
      </c>
      <c r="K5124" s="6" t="s">
        <v>23554</v>
      </c>
      <c r="L5124" s="29">
        <f>IF($J$6="с учетом НДС",VLOOKUP(I5124,LEGEND!B:E,4,0)*(1-M5124),VLOOKUP(I5124,LEGEND!B:E,4,0)*(1-M5124)/1.2)</f>
        <v>78400</v>
      </c>
      <c r="M5124" s="57">
        <f>IF(AND(B5124&lt;&gt;"1_Электроинструмент",B5124&lt;&gt;"2_Садовая техника"),$J$5,IF($J$4&lt;=20%,$J$4,IFERROR(VLOOKUP(S5124,LEGEND!$L$2:$M$5,2,FALSE),$J$4)))</f>
        <v>0</v>
      </c>
      <c r="N5124" s="48" t="s">
        <v>60</v>
      </c>
      <c r="O5124" s="6" t="s">
        <v>60</v>
      </c>
      <c r="P5124" s="49" t="s">
        <v>66</v>
      </c>
      <c r="Q5124" s="49" t="s">
        <v>67</v>
      </c>
      <c r="R5124" s="6" t="s">
        <v>60</v>
      </c>
      <c r="S5124" s="49" t="s">
        <v>60</v>
      </c>
      <c r="T5124" s="73" t="str">
        <f>IF(_xlfn.XLOOKUP(I5124,LEGEND!B:B,LEGEND!H:H)&lt;&gt;"-",HYPERLINK(_xlfn.XLOOKUP(I5124,LEGEND!B:B,LEGEND!H:H),"link"),_xlfn.XLOOKUP(I5124,LEGEND!B:B,LEGEND!H:H))</f>
        <v>-</v>
      </c>
      <c r="U5124" s="73" t="str">
        <f>HYPERLINK(_xlfn.XLOOKUP(I5124,LEGEND!B:B,LEGEND!I:I))</f>
        <v>https://milwaukee-media-images.s3.amazonaws.com/hi/4932479006--Hero_1.jpg</v>
      </c>
      <c r="V5124" s="51" t="s">
        <v>23555</v>
      </c>
      <c r="W5124" s="63" t="s">
        <v>71</v>
      </c>
      <c r="X5124" s="64">
        <v>585</v>
      </c>
      <c r="Y5124" s="64">
        <v>364</v>
      </c>
      <c r="Z5124" s="64">
        <v>381</v>
      </c>
      <c r="AA5124" s="84">
        <v>12.612</v>
      </c>
      <c r="AB5124" s="85">
        <v>72</v>
      </c>
      <c r="AC5124" s="85">
        <v>1</v>
      </c>
    </row>
    <row r="5125" spans="1:29" ht="38.25">
      <c r="A5125" s="1"/>
      <c r="B5125" s="6" t="s">
        <v>8836</v>
      </c>
      <c r="C5125" s="6" t="s">
        <v>8778</v>
      </c>
      <c r="D5125" s="6" t="s">
        <v>10754</v>
      </c>
      <c r="E5125" s="49" t="s">
        <v>10755</v>
      </c>
      <c r="F5125" s="6" t="s">
        <v>8839</v>
      </c>
      <c r="G5125" s="6" t="s">
        <v>60</v>
      </c>
      <c r="H5125" s="6" t="s">
        <v>60</v>
      </c>
      <c r="I5125" s="60" t="s">
        <v>23556</v>
      </c>
      <c r="J5125" s="49" t="s">
        <v>23557</v>
      </c>
      <c r="K5125" s="6" t="s">
        <v>23558</v>
      </c>
      <c r="L5125" s="29">
        <f>IF($J$6="с учетом НДС",VLOOKUP(I5125,LEGEND!B:E,4,0)*(1-M5125),VLOOKUP(I5125,LEGEND!B:E,4,0)*(1-M5125)/1.2)</f>
        <v>78400</v>
      </c>
      <c r="M5125" s="57">
        <f>IF(AND(B5125&lt;&gt;"1_Электроинструмент",B5125&lt;&gt;"2_Садовая техника"),$J$5,IF($J$4&lt;=20%,$J$4,IFERROR(VLOOKUP(S5125,LEGEND!$L$2:$M$5,2,FALSE),$J$4)))</f>
        <v>0</v>
      </c>
      <c r="N5125" s="48" t="s">
        <v>60</v>
      </c>
      <c r="O5125" s="6" t="s">
        <v>60</v>
      </c>
      <c r="P5125" s="49" t="s">
        <v>66</v>
      </c>
      <c r="Q5125" s="49" t="s">
        <v>67</v>
      </c>
      <c r="R5125" s="6" t="s">
        <v>60</v>
      </c>
      <c r="S5125" s="49" t="s">
        <v>60</v>
      </c>
      <c r="T5125" s="73" t="str">
        <f>IF(_xlfn.XLOOKUP(I5125,LEGEND!B:B,LEGEND!H:H)&lt;&gt;"-",HYPERLINK(_xlfn.XLOOKUP(I5125,LEGEND!B:B,LEGEND!H:H),"link"),_xlfn.XLOOKUP(I5125,LEGEND!B:B,LEGEND!H:H))</f>
        <v>-</v>
      </c>
      <c r="U5125" s="73" t="str">
        <f>HYPERLINK(_xlfn.XLOOKUP(I5125,LEGEND!B:B,LEGEND!I:I))</f>
        <v>https://milwaukee-media-images.s3.amazonaws.com/hi/4932479007--Hero_1.jpg</v>
      </c>
      <c r="V5125" s="51" t="s">
        <v>23559</v>
      </c>
      <c r="W5125" s="63" t="s">
        <v>71</v>
      </c>
      <c r="X5125" s="64">
        <v>590</v>
      </c>
      <c r="Y5125" s="64">
        <v>364</v>
      </c>
      <c r="Z5125" s="64">
        <v>382</v>
      </c>
      <c r="AA5125" s="84">
        <v>13.576000000000001</v>
      </c>
      <c r="AB5125" s="85">
        <v>72</v>
      </c>
      <c r="AC5125" s="85">
        <v>1</v>
      </c>
    </row>
    <row r="5126" spans="1:29" ht="25.5">
      <c r="A5126" s="1"/>
      <c r="B5126" s="6" t="s">
        <v>8836</v>
      </c>
      <c r="C5126" s="6" t="s">
        <v>8778</v>
      </c>
      <c r="D5126" s="6" t="s">
        <v>10754</v>
      </c>
      <c r="E5126" s="49" t="s">
        <v>10788</v>
      </c>
      <c r="F5126" s="6" t="s">
        <v>8839</v>
      </c>
      <c r="G5126" s="6" t="s">
        <v>60</v>
      </c>
      <c r="H5126" s="6" t="s">
        <v>60</v>
      </c>
      <c r="I5126" s="60" t="s">
        <v>10914</v>
      </c>
      <c r="J5126" s="49" t="s">
        <v>10915</v>
      </c>
      <c r="K5126" s="6" t="s">
        <v>10916</v>
      </c>
      <c r="L5126" s="29">
        <f>IF($J$6="с учетом НДС",VLOOKUP(I5126,LEGEND!B:E,4,0)*(1-M5126),VLOOKUP(I5126,LEGEND!B:E,4,0)*(1-M5126)/1.2)</f>
        <v>341</v>
      </c>
      <c r="M5126" s="57">
        <f>IF(AND(B5126&lt;&gt;"1_Электроинструмент",B5126&lt;&gt;"2_Садовая техника"),$J$5,IF($J$4&lt;=20%,$J$4,IFERROR(VLOOKUP(S5126,LEGEND!$L$2:$M$5,2,FALSE),$J$4)))</f>
        <v>0</v>
      </c>
      <c r="N5126" s="48" t="s">
        <v>60</v>
      </c>
      <c r="O5126" s="6" t="s">
        <v>42</v>
      </c>
      <c r="P5126" s="49" t="s">
        <v>66</v>
      </c>
      <c r="Q5126" s="49" t="s">
        <v>473</v>
      </c>
      <c r="R5126" s="6" t="s">
        <v>60</v>
      </c>
      <c r="S5126" s="49" t="s">
        <v>60</v>
      </c>
      <c r="T5126" s="73" t="str">
        <f>IF(_xlfn.XLOOKUP(I5126,LEGEND!B:B,LEGEND!H:H)&lt;&gt;"-",HYPERLINK(_xlfn.XLOOKUP(I5126,LEGEND!B:B,LEGEND!H:H),"link"),_xlfn.XLOOKUP(I5126,LEGEND!B:B,LEGEND!H:H))</f>
        <v>-</v>
      </c>
      <c r="U5126" s="73" t="str">
        <f>HYPERLINK(_xlfn.XLOOKUP(I5126,LEGEND!B:B,LEGEND!I:I))</f>
        <v>https://milwaukee-media-images.s3.amazonaws.com/hi/4932479916--Hero_1.jpg</v>
      </c>
      <c r="V5126" s="51" t="s">
        <v>10917</v>
      </c>
      <c r="W5126" s="63" t="s">
        <v>71</v>
      </c>
      <c r="X5126" s="64">
        <v>270</v>
      </c>
      <c r="Y5126" s="64">
        <v>106</v>
      </c>
      <c r="Z5126" s="64">
        <v>20</v>
      </c>
      <c r="AA5126" s="84">
        <v>9.6000000000000002E-2</v>
      </c>
      <c r="AB5126" s="85">
        <v>1</v>
      </c>
      <c r="AC5126" s="85">
        <v>1</v>
      </c>
    </row>
    <row r="5127" spans="1:29" ht="25.5">
      <c r="A5127" s="1"/>
      <c r="B5127" s="6" t="s">
        <v>8836</v>
      </c>
      <c r="C5127" s="6" t="s">
        <v>8778</v>
      </c>
      <c r="D5127" s="6" t="s">
        <v>10754</v>
      </c>
      <c r="E5127" s="49" t="s">
        <v>10788</v>
      </c>
      <c r="F5127" s="6" t="s">
        <v>8839</v>
      </c>
      <c r="G5127" s="6" t="s">
        <v>60</v>
      </c>
      <c r="H5127" s="6" t="s">
        <v>60</v>
      </c>
      <c r="I5127" s="60" t="s">
        <v>10918</v>
      </c>
      <c r="J5127" s="49" t="s">
        <v>10919</v>
      </c>
      <c r="K5127" s="6" t="s">
        <v>10920</v>
      </c>
      <c r="L5127" s="29">
        <f>IF($J$6="с учетом НДС",VLOOKUP(I5127,LEGEND!B:E,4,0)*(1-M5127),VLOOKUP(I5127,LEGEND!B:E,4,0)*(1-M5127)/1.2)</f>
        <v>341</v>
      </c>
      <c r="M5127" s="57">
        <f>IF(AND(B5127&lt;&gt;"1_Электроинструмент",B5127&lt;&gt;"2_Садовая техника"),$J$5,IF($J$4&lt;=20%,$J$4,IFERROR(VLOOKUP(S5127,LEGEND!$L$2:$M$5,2,FALSE),$J$4)))</f>
        <v>0</v>
      </c>
      <c r="N5127" s="48" t="s">
        <v>60</v>
      </c>
      <c r="O5127" s="6" t="s">
        <v>42</v>
      </c>
      <c r="P5127" s="49" t="s">
        <v>66</v>
      </c>
      <c r="Q5127" s="49" t="s">
        <v>473</v>
      </c>
      <c r="R5127" s="6" t="s">
        <v>60</v>
      </c>
      <c r="S5127" s="49" t="s">
        <v>60</v>
      </c>
      <c r="T5127" s="73" t="str">
        <f>IF(_xlfn.XLOOKUP(I5127,LEGEND!B:B,LEGEND!H:H)&lt;&gt;"-",HYPERLINK(_xlfn.XLOOKUP(I5127,LEGEND!B:B,LEGEND!H:H),"link"),_xlfn.XLOOKUP(I5127,LEGEND!B:B,LEGEND!H:H))</f>
        <v>-</v>
      </c>
      <c r="U5127" s="73" t="str">
        <f>HYPERLINK(_xlfn.XLOOKUP(I5127,LEGEND!B:B,LEGEND!I:I))</f>
        <v>https://milwaukee-media-images.s3.amazonaws.com/hi/4932479917--Hero_1.jpg</v>
      </c>
      <c r="V5127" s="51" t="s">
        <v>10921</v>
      </c>
      <c r="W5127" s="63" t="s">
        <v>71</v>
      </c>
      <c r="X5127" s="64">
        <v>270</v>
      </c>
      <c r="Y5127" s="64">
        <v>106</v>
      </c>
      <c r="Z5127" s="64">
        <v>20</v>
      </c>
      <c r="AA5127" s="84">
        <v>9.6000000000000002E-2</v>
      </c>
      <c r="AB5127" s="85">
        <v>1</v>
      </c>
      <c r="AC5127" s="85">
        <v>1</v>
      </c>
    </row>
    <row r="5128" spans="1:29" ht="25.5">
      <c r="A5128" s="1"/>
      <c r="B5128" s="6" t="s">
        <v>8836</v>
      </c>
      <c r="C5128" s="6" t="s">
        <v>8778</v>
      </c>
      <c r="D5128" s="6" t="s">
        <v>10754</v>
      </c>
      <c r="E5128" s="49" t="s">
        <v>10788</v>
      </c>
      <c r="F5128" s="6" t="s">
        <v>8839</v>
      </c>
      <c r="G5128" s="6" t="s">
        <v>60</v>
      </c>
      <c r="H5128" s="6" t="s">
        <v>60</v>
      </c>
      <c r="I5128" s="60" t="s">
        <v>10922</v>
      </c>
      <c r="J5128" s="49" t="s">
        <v>10923</v>
      </c>
      <c r="K5128" s="6" t="s">
        <v>10924</v>
      </c>
      <c r="L5128" s="29">
        <f>IF($J$6="с учетом НДС",VLOOKUP(I5128,LEGEND!B:E,4,0)*(1-M5128),VLOOKUP(I5128,LEGEND!B:E,4,0)*(1-M5128)/1.2)</f>
        <v>341</v>
      </c>
      <c r="M5128" s="57">
        <f>IF(AND(B5128&lt;&gt;"1_Электроинструмент",B5128&lt;&gt;"2_Садовая техника"),$J$5,IF($J$4&lt;=20%,$J$4,IFERROR(VLOOKUP(S5128,LEGEND!$L$2:$M$5,2,FALSE),$J$4)))</f>
        <v>0</v>
      </c>
      <c r="N5128" s="48" t="s">
        <v>60</v>
      </c>
      <c r="O5128" s="6" t="s">
        <v>42</v>
      </c>
      <c r="P5128" s="49" t="s">
        <v>66</v>
      </c>
      <c r="Q5128" s="49" t="s">
        <v>473</v>
      </c>
      <c r="R5128" s="6" t="s">
        <v>60</v>
      </c>
      <c r="S5128" s="49" t="s">
        <v>60</v>
      </c>
      <c r="T5128" s="73" t="str">
        <f>IF(_xlfn.XLOOKUP(I5128,LEGEND!B:B,LEGEND!H:H)&lt;&gt;"-",HYPERLINK(_xlfn.XLOOKUP(I5128,LEGEND!B:B,LEGEND!H:H),"link"),_xlfn.XLOOKUP(I5128,LEGEND!B:B,LEGEND!H:H))</f>
        <v>-</v>
      </c>
      <c r="U5128" s="73" t="str">
        <f>HYPERLINK(_xlfn.XLOOKUP(I5128,LEGEND!B:B,LEGEND!I:I))</f>
        <v>https://milwaukee-media-images.s3.amazonaws.com/hi/4932479918--Hero_1.jpg</v>
      </c>
      <c r="V5128" s="51" t="s">
        <v>10925</v>
      </c>
      <c r="W5128" s="63" t="s">
        <v>71</v>
      </c>
      <c r="X5128" s="64">
        <v>270</v>
      </c>
      <c r="Y5128" s="64">
        <v>106</v>
      </c>
      <c r="Z5128" s="64">
        <v>20</v>
      </c>
      <c r="AA5128" s="84">
        <v>9.6000000000000002E-2</v>
      </c>
      <c r="AB5128" s="85">
        <v>1</v>
      </c>
      <c r="AC5128" s="85">
        <v>1</v>
      </c>
    </row>
    <row r="5129" spans="1:29" ht="25.5">
      <c r="A5129" s="1"/>
      <c r="B5129" s="6" t="s">
        <v>8836</v>
      </c>
      <c r="C5129" s="6" t="s">
        <v>8778</v>
      </c>
      <c r="D5129" s="6" t="s">
        <v>10754</v>
      </c>
      <c r="E5129" s="49" t="s">
        <v>10788</v>
      </c>
      <c r="F5129" s="6" t="s">
        <v>8839</v>
      </c>
      <c r="G5129" s="6" t="s">
        <v>60</v>
      </c>
      <c r="H5129" s="6" t="s">
        <v>60</v>
      </c>
      <c r="I5129" s="60" t="s">
        <v>10926</v>
      </c>
      <c r="J5129" s="49" t="s">
        <v>10927</v>
      </c>
      <c r="K5129" s="6" t="s">
        <v>10928</v>
      </c>
      <c r="L5129" s="29">
        <f>IF($J$6="с учетом НДС",VLOOKUP(I5129,LEGEND!B:E,4,0)*(1-M5129),VLOOKUP(I5129,LEGEND!B:E,4,0)*(1-M5129)/1.2)</f>
        <v>341</v>
      </c>
      <c r="M5129" s="57">
        <f>IF(AND(B5129&lt;&gt;"1_Электроинструмент",B5129&lt;&gt;"2_Садовая техника"),$J$5,IF($J$4&lt;=20%,$J$4,IFERROR(VLOOKUP(S5129,LEGEND!$L$2:$M$5,2,FALSE),$J$4)))</f>
        <v>0</v>
      </c>
      <c r="N5129" s="48" t="s">
        <v>60</v>
      </c>
      <c r="O5129" s="6" t="s">
        <v>42</v>
      </c>
      <c r="P5129" s="49" t="s">
        <v>66</v>
      </c>
      <c r="Q5129" s="49" t="s">
        <v>473</v>
      </c>
      <c r="R5129" s="6" t="s">
        <v>60</v>
      </c>
      <c r="S5129" s="49" t="s">
        <v>60</v>
      </c>
      <c r="T5129" s="73" t="str">
        <f>IF(_xlfn.XLOOKUP(I5129,LEGEND!B:B,LEGEND!H:H)&lt;&gt;"-",HYPERLINK(_xlfn.XLOOKUP(I5129,LEGEND!B:B,LEGEND!H:H),"link"),_xlfn.XLOOKUP(I5129,LEGEND!B:B,LEGEND!H:H))</f>
        <v>-</v>
      </c>
      <c r="U5129" s="73" t="str">
        <f>HYPERLINK(_xlfn.XLOOKUP(I5129,LEGEND!B:B,LEGEND!I:I))</f>
        <v>https://milwaukee-media-images.s3.amazonaws.com/hi/4932479919--Hero_1.jpg</v>
      </c>
      <c r="V5129" s="51" t="s">
        <v>10929</v>
      </c>
      <c r="W5129" s="63" t="s">
        <v>71</v>
      </c>
      <c r="X5129" s="64">
        <v>270</v>
      </c>
      <c r="Y5129" s="64">
        <v>106</v>
      </c>
      <c r="Z5129" s="64">
        <v>20</v>
      </c>
      <c r="AA5129" s="84">
        <v>9.6000000000000002E-2</v>
      </c>
      <c r="AB5129" s="85">
        <v>1</v>
      </c>
      <c r="AC5129" s="85">
        <v>1</v>
      </c>
    </row>
    <row r="5130" spans="1:29" ht="25.5">
      <c r="A5130" s="1"/>
      <c r="B5130" s="6" t="s">
        <v>8836</v>
      </c>
      <c r="C5130" s="6" t="s">
        <v>8778</v>
      </c>
      <c r="D5130" s="6" t="s">
        <v>10754</v>
      </c>
      <c r="E5130" s="49" t="s">
        <v>10788</v>
      </c>
      <c r="F5130" s="6" t="s">
        <v>8839</v>
      </c>
      <c r="G5130" s="6" t="s">
        <v>60</v>
      </c>
      <c r="H5130" s="6" t="s">
        <v>60</v>
      </c>
      <c r="I5130" s="60" t="s">
        <v>10930</v>
      </c>
      <c r="J5130" s="49" t="s">
        <v>10931</v>
      </c>
      <c r="K5130" s="6" t="s">
        <v>10932</v>
      </c>
      <c r="L5130" s="29">
        <f>IF($J$6="с учетом НДС",VLOOKUP(I5130,LEGEND!B:E,4,0)*(1-M5130),VLOOKUP(I5130,LEGEND!B:E,4,0)*(1-M5130)/1.2)</f>
        <v>341</v>
      </c>
      <c r="M5130" s="57">
        <f>IF(AND(B5130&lt;&gt;"1_Электроинструмент",B5130&lt;&gt;"2_Садовая техника"),$J$5,IF($J$4&lt;=20%,$J$4,IFERROR(VLOOKUP(S5130,LEGEND!$L$2:$M$5,2,FALSE),$J$4)))</f>
        <v>0</v>
      </c>
      <c r="N5130" s="48" t="s">
        <v>60</v>
      </c>
      <c r="O5130" s="6" t="s">
        <v>42</v>
      </c>
      <c r="P5130" s="49" t="s">
        <v>66</v>
      </c>
      <c r="Q5130" s="49" t="s">
        <v>473</v>
      </c>
      <c r="R5130" s="6" t="s">
        <v>60</v>
      </c>
      <c r="S5130" s="49" t="s">
        <v>60</v>
      </c>
      <c r="T5130" s="73" t="str">
        <f>IF(_xlfn.XLOOKUP(I5130,LEGEND!B:B,LEGEND!H:H)&lt;&gt;"-",HYPERLINK(_xlfn.XLOOKUP(I5130,LEGEND!B:B,LEGEND!H:H),"link"),_xlfn.XLOOKUP(I5130,LEGEND!B:B,LEGEND!H:H))</f>
        <v>-</v>
      </c>
      <c r="U5130" s="73" t="str">
        <f>HYPERLINK(_xlfn.XLOOKUP(I5130,LEGEND!B:B,LEGEND!I:I))</f>
        <v>https://milwaukee-media-images.s3.amazonaws.com/hi/4932479920--Hero_1.jpg</v>
      </c>
      <c r="V5130" s="51" t="s">
        <v>10933</v>
      </c>
      <c r="W5130" s="63" t="s">
        <v>71</v>
      </c>
      <c r="X5130" s="64">
        <v>270</v>
      </c>
      <c r="Y5130" s="64">
        <v>106</v>
      </c>
      <c r="Z5130" s="64">
        <v>20</v>
      </c>
      <c r="AA5130" s="84">
        <v>9.6000000000000002E-2</v>
      </c>
      <c r="AB5130" s="85">
        <v>1</v>
      </c>
      <c r="AC5130" s="85">
        <v>1</v>
      </c>
    </row>
    <row r="5131" spans="1:29" ht="25.5">
      <c r="A5131" s="1"/>
      <c r="B5131" s="6" t="s">
        <v>8836</v>
      </c>
      <c r="C5131" s="6" t="s">
        <v>8778</v>
      </c>
      <c r="D5131" s="6" t="s">
        <v>10754</v>
      </c>
      <c r="E5131" s="49" t="s">
        <v>10788</v>
      </c>
      <c r="F5131" s="6" t="s">
        <v>8839</v>
      </c>
      <c r="G5131" s="6" t="s">
        <v>60</v>
      </c>
      <c r="H5131" s="6" t="s">
        <v>60</v>
      </c>
      <c r="I5131" s="60" t="s">
        <v>10789</v>
      </c>
      <c r="J5131" s="49" t="s">
        <v>10790</v>
      </c>
      <c r="K5131" s="6" t="s">
        <v>10791</v>
      </c>
      <c r="L5131" s="29">
        <f>IF($J$6="с учетом НДС",VLOOKUP(I5131,LEGEND!B:E,4,0)*(1-M5131),VLOOKUP(I5131,LEGEND!B:E,4,0)*(1-M5131)/1.2)</f>
        <v>438</v>
      </c>
      <c r="M5131" s="57">
        <f>IF(AND(B5131&lt;&gt;"1_Электроинструмент",B5131&lt;&gt;"2_Садовая техника"),$J$5,IF($J$4&lt;=20%,$J$4,IFERROR(VLOOKUP(S5131,LEGEND!$L$2:$M$5,2,FALSE),$J$4)))</f>
        <v>0</v>
      </c>
      <c r="N5131" s="48" t="s">
        <v>60</v>
      </c>
      <c r="O5131" s="6" t="s">
        <v>42</v>
      </c>
      <c r="P5131" s="49" t="s">
        <v>66</v>
      </c>
      <c r="Q5131" s="49" t="s">
        <v>473</v>
      </c>
      <c r="R5131" s="6" t="s">
        <v>60</v>
      </c>
      <c r="S5131" s="49" t="s">
        <v>60</v>
      </c>
      <c r="T5131" s="73" t="str">
        <f>IF(_xlfn.XLOOKUP(I5131,LEGEND!B:B,LEGEND!H:H)&lt;&gt;"-",HYPERLINK(_xlfn.XLOOKUP(I5131,LEGEND!B:B,LEGEND!H:H),"link"),_xlfn.XLOOKUP(I5131,LEGEND!B:B,LEGEND!H:H))</f>
        <v>-</v>
      </c>
      <c r="U5131" s="73" t="str">
        <f>HYPERLINK(_xlfn.XLOOKUP(I5131,LEGEND!B:B,LEGEND!I:I))</f>
        <v>https://milwaukee-media-images.s3.amazonaws.com/hi/4932479712--Hero_1.jpg</v>
      </c>
      <c r="V5131" s="51" t="s">
        <v>10792</v>
      </c>
      <c r="W5131" s="63" t="s">
        <v>71</v>
      </c>
      <c r="X5131" s="64">
        <v>236</v>
      </c>
      <c r="Y5131" s="64">
        <v>85</v>
      </c>
      <c r="Z5131" s="64">
        <v>10</v>
      </c>
      <c r="AA5131" s="84">
        <v>5.2999999999999999E-2</v>
      </c>
      <c r="AB5131" s="85">
        <v>1</v>
      </c>
      <c r="AC5131" s="85">
        <v>1</v>
      </c>
    </row>
    <row r="5132" spans="1:29" ht="25.5">
      <c r="A5132" s="1"/>
      <c r="B5132" s="6" t="s">
        <v>8836</v>
      </c>
      <c r="C5132" s="6" t="s">
        <v>8778</v>
      </c>
      <c r="D5132" s="6" t="s">
        <v>10754</v>
      </c>
      <c r="E5132" s="49" t="s">
        <v>10788</v>
      </c>
      <c r="F5132" s="6" t="s">
        <v>8839</v>
      </c>
      <c r="G5132" s="6" t="s">
        <v>60</v>
      </c>
      <c r="H5132" s="6" t="s">
        <v>60</v>
      </c>
      <c r="I5132" s="60" t="s">
        <v>23560</v>
      </c>
      <c r="J5132" s="49" t="s">
        <v>23561</v>
      </c>
      <c r="K5132" s="6" t="s">
        <v>23562</v>
      </c>
      <c r="L5132" s="29">
        <f>IF($J$6="с учетом НДС",VLOOKUP(I5132,LEGEND!B:E,4,0)*(1-M5132),VLOOKUP(I5132,LEGEND!B:E,4,0)*(1-M5132)/1.2)</f>
        <v>438</v>
      </c>
      <c r="M5132" s="57">
        <f>IF(AND(B5132&lt;&gt;"1_Электроинструмент",B5132&lt;&gt;"2_Садовая техника"),$J$5,IF($J$4&lt;=20%,$J$4,IFERROR(VLOOKUP(S5132,LEGEND!$L$2:$M$5,2,FALSE),$J$4)))</f>
        <v>0</v>
      </c>
      <c r="N5132" s="48" t="s">
        <v>60</v>
      </c>
      <c r="O5132" s="6" t="s">
        <v>60</v>
      </c>
      <c r="P5132" s="49" t="s">
        <v>66</v>
      </c>
      <c r="Q5132" s="49" t="s">
        <v>67</v>
      </c>
      <c r="R5132" s="6" t="s">
        <v>60</v>
      </c>
      <c r="S5132" s="49" t="s">
        <v>60</v>
      </c>
      <c r="T5132" s="73" t="str">
        <f>IF(_xlfn.XLOOKUP(I5132,LEGEND!B:B,LEGEND!H:H)&lt;&gt;"-",HYPERLINK(_xlfn.XLOOKUP(I5132,LEGEND!B:B,LEGEND!H:H),"link"),_xlfn.XLOOKUP(I5132,LEGEND!B:B,LEGEND!H:H))</f>
        <v>-</v>
      </c>
      <c r="U5132" s="73" t="str">
        <f>HYPERLINK(_xlfn.XLOOKUP(I5132,LEGEND!B:B,LEGEND!I:I))</f>
        <v>https://milwaukee-media-images.s3.amazonaws.com/hi/4932471416--Hero_1.jpg</v>
      </c>
      <c r="V5132" s="51" t="s">
        <v>23563</v>
      </c>
      <c r="W5132" s="63" t="s">
        <v>71</v>
      </c>
      <c r="X5132" s="64">
        <v>241</v>
      </c>
      <c r="Y5132" s="64">
        <v>88</v>
      </c>
      <c r="Z5132" s="64">
        <v>9</v>
      </c>
      <c r="AA5132" s="84">
        <v>5.5E-2</v>
      </c>
      <c r="AB5132" s="85">
        <v>1</v>
      </c>
      <c r="AC5132" s="85">
        <v>1</v>
      </c>
    </row>
    <row r="5133" spans="1:29" ht="25.5">
      <c r="A5133" s="1"/>
      <c r="B5133" s="6" t="s">
        <v>8836</v>
      </c>
      <c r="C5133" s="6" t="s">
        <v>8778</v>
      </c>
      <c r="D5133" s="6" t="s">
        <v>10754</v>
      </c>
      <c r="E5133" s="49" t="s">
        <v>10788</v>
      </c>
      <c r="F5133" s="6" t="s">
        <v>8839</v>
      </c>
      <c r="G5133" s="6" t="s">
        <v>60</v>
      </c>
      <c r="H5133" s="6" t="s">
        <v>60</v>
      </c>
      <c r="I5133" s="60" t="s">
        <v>23564</v>
      </c>
      <c r="J5133" s="49" t="s">
        <v>23565</v>
      </c>
      <c r="K5133" s="6" t="s">
        <v>23566</v>
      </c>
      <c r="L5133" s="29">
        <f>IF($J$6="с учетом НДС",VLOOKUP(I5133,LEGEND!B:E,4,0)*(1-M5133),VLOOKUP(I5133,LEGEND!B:E,4,0)*(1-M5133)/1.2)</f>
        <v>438</v>
      </c>
      <c r="M5133" s="57">
        <f>IF(AND(B5133&lt;&gt;"1_Электроинструмент",B5133&lt;&gt;"2_Садовая техника"),$J$5,IF($J$4&lt;=20%,$J$4,IFERROR(VLOOKUP(S5133,LEGEND!$L$2:$M$5,2,FALSE),$J$4)))</f>
        <v>0</v>
      </c>
      <c r="N5133" s="48" t="s">
        <v>60</v>
      </c>
      <c r="O5133" s="6" t="s">
        <v>60</v>
      </c>
      <c r="P5133" s="49" t="s">
        <v>66</v>
      </c>
      <c r="Q5133" s="49" t="s">
        <v>67</v>
      </c>
      <c r="R5133" s="6" t="s">
        <v>60</v>
      </c>
      <c r="S5133" s="49" t="s">
        <v>60</v>
      </c>
      <c r="T5133" s="73" t="str">
        <f>IF(_xlfn.XLOOKUP(I5133,LEGEND!B:B,LEGEND!H:H)&lt;&gt;"-",HYPERLINK(_xlfn.XLOOKUP(I5133,LEGEND!B:B,LEGEND!H:H),"link"),_xlfn.XLOOKUP(I5133,LEGEND!B:B,LEGEND!H:H))</f>
        <v>-</v>
      </c>
      <c r="U5133" s="73" t="str">
        <f>HYPERLINK(_xlfn.XLOOKUP(I5133,LEGEND!B:B,LEGEND!I:I))</f>
        <v>https://milwaukee-media-images.s3.amazonaws.com/hi/4932471417--Hero_1.jpg</v>
      </c>
      <c r="V5133" s="51" t="s">
        <v>23567</v>
      </c>
      <c r="W5133" s="63" t="s">
        <v>71</v>
      </c>
      <c r="X5133" s="64">
        <v>248</v>
      </c>
      <c r="Y5133" s="64">
        <v>92</v>
      </c>
      <c r="Z5133" s="64">
        <v>9</v>
      </c>
      <c r="AA5133" s="84">
        <v>0.06</v>
      </c>
      <c r="AB5133" s="85">
        <v>1</v>
      </c>
      <c r="AC5133" s="85">
        <v>1</v>
      </c>
    </row>
    <row r="5134" spans="1:29" ht="25.5">
      <c r="A5134" s="1"/>
      <c r="B5134" s="6" t="s">
        <v>8836</v>
      </c>
      <c r="C5134" s="6" t="s">
        <v>8778</v>
      </c>
      <c r="D5134" s="6" t="s">
        <v>10754</v>
      </c>
      <c r="E5134" s="49" t="s">
        <v>10788</v>
      </c>
      <c r="F5134" s="6" t="s">
        <v>8839</v>
      </c>
      <c r="G5134" s="6" t="s">
        <v>60</v>
      </c>
      <c r="H5134" s="6" t="s">
        <v>60</v>
      </c>
      <c r="I5134" s="60" t="s">
        <v>23568</v>
      </c>
      <c r="J5134" s="49" t="s">
        <v>23569</v>
      </c>
      <c r="K5134" s="6" t="s">
        <v>23570</v>
      </c>
      <c r="L5134" s="29">
        <f>IF($J$6="с учетом НДС",VLOOKUP(I5134,LEGEND!B:E,4,0)*(1-M5134),VLOOKUP(I5134,LEGEND!B:E,4,0)*(1-M5134)/1.2)</f>
        <v>438</v>
      </c>
      <c r="M5134" s="57">
        <f>IF(AND(B5134&lt;&gt;"1_Электроинструмент",B5134&lt;&gt;"2_Садовая техника"),$J$5,IF($J$4&lt;=20%,$J$4,IFERROR(VLOOKUP(S5134,LEGEND!$L$2:$M$5,2,FALSE),$J$4)))</f>
        <v>0</v>
      </c>
      <c r="N5134" s="48" t="s">
        <v>60</v>
      </c>
      <c r="O5134" s="6" t="s">
        <v>60</v>
      </c>
      <c r="P5134" s="49" t="s">
        <v>66</v>
      </c>
      <c r="Q5134" s="49" t="s">
        <v>67</v>
      </c>
      <c r="R5134" s="6" t="s">
        <v>60</v>
      </c>
      <c r="S5134" s="49" t="s">
        <v>60</v>
      </c>
      <c r="T5134" s="73" t="str">
        <f>IF(_xlfn.XLOOKUP(I5134,LEGEND!B:B,LEGEND!H:H)&lt;&gt;"-",HYPERLINK(_xlfn.XLOOKUP(I5134,LEGEND!B:B,LEGEND!H:H),"link"),_xlfn.XLOOKUP(I5134,LEGEND!B:B,LEGEND!H:H))</f>
        <v>-</v>
      </c>
      <c r="U5134" s="73" t="str">
        <f>HYPERLINK(_xlfn.XLOOKUP(I5134,LEGEND!B:B,LEGEND!I:I))</f>
        <v>https://milwaukee-media-images.s3.amazonaws.com/hi/4932471418--Hero_1.jpg</v>
      </c>
      <c r="V5134" s="51" t="s">
        <v>23571</v>
      </c>
      <c r="W5134" s="63" t="s">
        <v>71</v>
      </c>
      <c r="X5134" s="64">
        <v>254</v>
      </c>
      <c r="Y5134" s="64">
        <v>97</v>
      </c>
      <c r="Z5134" s="64">
        <v>9</v>
      </c>
      <c r="AA5134" s="84">
        <v>6.5000000000000002E-2</v>
      </c>
      <c r="AB5134" s="85">
        <v>1</v>
      </c>
      <c r="AC5134" s="85">
        <v>1</v>
      </c>
    </row>
    <row r="5135" spans="1:29" ht="25.5">
      <c r="A5135" s="1"/>
      <c r="B5135" s="6" t="s">
        <v>8836</v>
      </c>
      <c r="C5135" s="6" t="s">
        <v>8778</v>
      </c>
      <c r="D5135" s="6" t="s">
        <v>10754</v>
      </c>
      <c r="E5135" s="49" t="s">
        <v>10788</v>
      </c>
      <c r="F5135" s="6" t="s">
        <v>8839</v>
      </c>
      <c r="G5135" s="6" t="s">
        <v>60</v>
      </c>
      <c r="H5135" s="6" t="s">
        <v>60</v>
      </c>
      <c r="I5135" s="60" t="s">
        <v>23572</v>
      </c>
      <c r="J5135" s="49" t="s">
        <v>23573</v>
      </c>
      <c r="K5135" s="6" t="s">
        <v>23574</v>
      </c>
      <c r="L5135" s="29">
        <f>IF($J$6="с учетом НДС",VLOOKUP(I5135,LEGEND!B:E,4,0)*(1-M5135),VLOOKUP(I5135,LEGEND!B:E,4,0)*(1-M5135)/1.2)</f>
        <v>438</v>
      </c>
      <c r="M5135" s="57">
        <f>IF(AND(B5135&lt;&gt;"1_Электроинструмент",B5135&lt;&gt;"2_Садовая техника"),$J$5,IF($J$4&lt;=20%,$J$4,IFERROR(VLOOKUP(S5135,LEGEND!$L$2:$M$5,2,FALSE),$J$4)))</f>
        <v>0</v>
      </c>
      <c r="N5135" s="48" t="s">
        <v>60</v>
      </c>
      <c r="O5135" s="6" t="s">
        <v>60</v>
      </c>
      <c r="P5135" s="49" t="s">
        <v>66</v>
      </c>
      <c r="Q5135" s="49" t="s">
        <v>67</v>
      </c>
      <c r="R5135" s="6" t="s">
        <v>60</v>
      </c>
      <c r="S5135" s="49" t="s">
        <v>60</v>
      </c>
      <c r="T5135" s="73" t="str">
        <f>IF(_xlfn.XLOOKUP(I5135,LEGEND!B:B,LEGEND!H:H)&lt;&gt;"-",HYPERLINK(_xlfn.XLOOKUP(I5135,LEGEND!B:B,LEGEND!H:H),"link"),_xlfn.XLOOKUP(I5135,LEGEND!B:B,LEGEND!H:H))</f>
        <v>-</v>
      </c>
      <c r="U5135" s="73" t="str">
        <f>HYPERLINK(_xlfn.XLOOKUP(I5135,LEGEND!B:B,LEGEND!I:I))</f>
        <v>https://milwaukee-media-images.s3.amazonaws.com/hi/4932471419--Hero_1.jpg</v>
      </c>
      <c r="V5135" s="51" t="s">
        <v>23575</v>
      </c>
      <c r="W5135" s="63" t="s">
        <v>71</v>
      </c>
      <c r="X5135" s="64">
        <v>259</v>
      </c>
      <c r="Y5135" s="64">
        <v>100</v>
      </c>
      <c r="Z5135" s="64">
        <v>9</v>
      </c>
      <c r="AA5135" s="84">
        <v>6.7000000000000004E-2</v>
      </c>
      <c r="AB5135" s="85">
        <v>1</v>
      </c>
      <c r="AC5135" s="85">
        <v>1</v>
      </c>
    </row>
    <row r="5136" spans="1:29" ht="25.5">
      <c r="A5136" s="1"/>
      <c r="B5136" s="6" t="s">
        <v>8836</v>
      </c>
      <c r="C5136" s="6" t="s">
        <v>8778</v>
      </c>
      <c r="D5136" s="6" t="s">
        <v>10754</v>
      </c>
      <c r="E5136" s="49" t="s">
        <v>10788</v>
      </c>
      <c r="F5136" s="6" t="s">
        <v>8839</v>
      </c>
      <c r="G5136" s="6" t="s">
        <v>60</v>
      </c>
      <c r="H5136" s="6" t="s">
        <v>60</v>
      </c>
      <c r="I5136" s="60" t="s">
        <v>10934</v>
      </c>
      <c r="J5136" s="49" t="s">
        <v>10935</v>
      </c>
      <c r="K5136" s="6" t="s">
        <v>10936</v>
      </c>
      <c r="L5136" s="29">
        <f>IF($J$6="с учетом НДС",VLOOKUP(I5136,LEGEND!B:E,4,0)*(1-M5136),VLOOKUP(I5136,LEGEND!B:E,4,0)*(1-M5136)/1.2)</f>
        <v>550</v>
      </c>
      <c r="M5136" s="57">
        <f>IF(AND(B5136&lt;&gt;"1_Электроинструмент",B5136&lt;&gt;"2_Садовая техника"),$J$5,IF($J$4&lt;=20%,$J$4,IFERROR(VLOOKUP(S5136,LEGEND!$L$2:$M$5,2,FALSE),$J$4)))</f>
        <v>0</v>
      </c>
      <c r="N5136" s="48" t="s">
        <v>60</v>
      </c>
      <c r="O5136" s="6" t="s">
        <v>42</v>
      </c>
      <c r="P5136" s="49" t="s">
        <v>66</v>
      </c>
      <c r="Q5136" s="49" t="s">
        <v>473</v>
      </c>
      <c r="R5136" s="6" t="s">
        <v>60</v>
      </c>
      <c r="S5136" s="49" t="s">
        <v>60</v>
      </c>
      <c r="T5136" s="73" t="str">
        <f>IF(_xlfn.XLOOKUP(I5136,LEGEND!B:B,LEGEND!H:H)&lt;&gt;"-",HYPERLINK(_xlfn.XLOOKUP(I5136,LEGEND!B:B,LEGEND!H:H),"link"),_xlfn.XLOOKUP(I5136,LEGEND!B:B,LEGEND!H:H))</f>
        <v>-</v>
      </c>
      <c r="U5136" s="73" t="str">
        <f>HYPERLINK(_xlfn.XLOOKUP(I5136,LEGEND!B:B,LEGEND!I:I))</f>
        <v>https://milwaukee-media-images.s3.amazonaws.com/hi/4932479921--Hero_1.jpg</v>
      </c>
      <c r="V5136" s="51" t="s">
        <v>10937</v>
      </c>
      <c r="W5136" s="63" t="s">
        <v>71</v>
      </c>
      <c r="X5136" s="64">
        <v>270</v>
      </c>
      <c r="Y5136" s="64">
        <v>106</v>
      </c>
      <c r="Z5136" s="64">
        <v>20</v>
      </c>
      <c r="AA5136" s="84">
        <v>9.6000000000000002E-2</v>
      </c>
      <c r="AB5136" s="85">
        <v>1</v>
      </c>
      <c r="AC5136" s="85">
        <v>1</v>
      </c>
    </row>
    <row r="5137" spans="1:29" ht="25.5">
      <c r="A5137" s="1"/>
      <c r="B5137" s="6" t="s">
        <v>8836</v>
      </c>
      <c r="C5137" s="6" t="s">
        <v>8778</v>
      </c>
      <c r="D5137" s="6" t="s">
        <v>10754</v>
      </c>
      <c r="E5137" s="49" t="s">
        <v>10788</v>
      </c>
      <c r="F5137" s="6" t="s">
        <v>8839</v>
      </c>
      <c r="G5137" s="6" t="s">
        <v>60</v>
      </c>
      <c r="H5137" s="6" t="s">
        <v>60</v>
      </c>
      <c r="I5137" s="60" t="s">
        <v>10938</v>
      </c>
      <c r="J5137" s="49" t="s">
        <v>10939</v>
      </c>
      <c r="K5137" s="6" t="s">
        <v>10940</v>
      </c>
      <c r="L5137" s="29">
        <f>IF($J$6="с учетом НДС",VLOOKUP(I5137,LEGEND!B:E,4,0)*(1-M5137),VLOOKUP(I5137,LEGEND!B:E,4,0)*(1-M5137)/1.2)</f>
        <v>550</v>
      </c>
      <c r="M5137" s="57">
        <f>IF(AND(B5137&lt;&gt;"1_Электроинструмент",B5137&lt;&gt;"2_Садовая техника"),$J$5,IF($J$4&lt;=20%,$J$4,IFERROR(VLOOKUP(S5137,LEGEND!$L$2:$M$5,2,FALSE),$J$4)))</f>
        <v>0</v>
      </c>
      <c r="N5137" s="48" t="s">
        <v>60</v>
      </c>
      <c r="O5137" s="6" t="s">
        <v>42</v>
      </c>
      <c r="P5137" s="49" t="s">
        <v>66</v>
      </c>
      <c r="Q5137" s="49" t="s">
        <v>473</v>
      </c>
      <c r="R5137" s="6" t="s">
        <v>60</v>
      </c>
      <c r="S5137" s="49" t="s">
        <v>60</v>
      </c>
      <c r="T5137" s="73" t="str">
        <f>IF(_xlfn.XLOOKUP(I5137,LEGEND!B:B,LEGEND!H:H)&lt;&gt;"-",HYPERLINK(_xlfn.XLOOKUP(I5137,LEGEND!B:B,LEGEND!H:H),"link"),_xlfn.XLOOKUP(I5137,LEGEND!B:B,LEGEND!H:H))</f>
        <v>-</v>
      </c>
      <c r="U5137" s="73" t="str">
        <f>HYPERLINK(_xlfn.XLOOKUP(I5137,LEGEND!B:B,LEGEND!I:I))</f>
        <v>-</v>
      </c>
      <c r="V5137" s="51" t="s">
        <v>10941</v>
      </c>
      <c r="W5137" s="63" t="s">
        <v>71</v>
      </c>
      <c r="X5137" s="64">
        <v>270</v>
      </c>
      <c r="Y5137" s="64">
        <v>106</v>
      </c>
      <c r="Z5137" s="64">
        <v>20</v>
      </c>
      <c r="AA5137" s="84">
        <v>9.6000000000000002E-2</v>
      </c>
      <c r="AB5137" s="85">
        <v>1</v>
      </c>
      <c r="AC5137" s="85">
        <v>1</v>
      </c>
    </row>
    <row r="5138" spans="1:29" ht="25.5">
      <c r="A5138" s="1"/>
      <c r="B5138" s="6" t="s">
        <v>8836</v>
      </c>
      <c r="C5138" s="6" t="s">
        <v>8778</v>
      </c>
      <c r="D5138" s="6" t="s">
        <v>10754</v>
      </c>
      <c r="E5138" s="49" t="s">
        <v>10788</v>
      </c>
      <c r="F5138" s="6" t="s">
        <v>8839</v>
      </c>
      <c r="G5138" s="6" t="s">
        <v>60</v>
      </c>
      <c r="H5138" s="6" t="s">
        <v>60</v>
      </c>
      <c r="I5138" s="60" t="s">
        <v>10942</v>
      </c>
      <c r="J5138" s="49" t="s">
        <v>10943</v>
      </c>
      <c r="K5138" s="6" t="s">
        <v>10944</v>
      </c>
      <c r="L5138" s="29">
        <f>IF($J$6="с учетом НДС",VLOOKUP(I5138,LEGEND!B:E,4,0)*(1-M5138),VLOOKUP(I5138,LEGEND!B:E,4,0)*(1-M5138)/1.2)</f>
        <v>550</v>
      </c>
      <c r="M5138" s="57">
        <f>IF(AND(B5138&lt;&gt;"1_Электроинструмент",B5138&lt;&gt;"2_Садовая техника"),$J$5,IF($J$4&lt;=20%,$J$4,IFERROR(VLOOKUP(S5138,LEGEND!$L$2:$M$5,2,FALSE),$J$4)))</f>
        <v>0</v>
      </c>
      <c r="N5138" s="48" t="s">
        <v>60</v>
      </c>
      <c r="O5138" s="6" t="s">
        <v>42</v>
      </c>
      <c r="P5138" s="49" t="s">
        <v>66</v>
      </c>
      <c r="Q5138" s="49" t="s">
        <v>473</v>
      </c>
      <c r="R5138" s="6" t="s">
        <v>60</v>
      </c>
      <c r="S5138" s="49" t="s">
        <v>60</v>
      </c>
      <c r="T5138" s="73" t="str">
        <f>IF(_xlfn.XLOOKUP(I5138,LEGEND!B:B,LEGEND!H:H)&lt;&gt;"-",HYPERLINK(_xlfn.XLOOKUP(I5138,LEGEND!B:B,LEGEND!H:H),"link"),_xlfn.XLOOKUP(I5138,LEGEND!B:B,LEGEND!H:H))</f>
        <v>-</v>
      </c>
      <c r="U5138" s="73" t="str">
        <f>HYPERLINK(_xlfn.XLOOKUP(I5138,LEGEND!B:B,LEGEND!I:I))</f>
        <v>-</v>
      </c>
      <c r="V5138" s="51" t="s">
        <v>10945</v>
      </c>
      <c r="W5138" s="63" t="s">
        <v>71</v>
      </c>
      <c r="X5138" s="64">
        <v>270</v>
      </c>
      <c r="Y5138" s="64">
        <v>106</v>
      </c>
      <c r="Z5138" s="64">
        <v>20</v>
      </c>
      <c r="AA5138" s="84">
        <v>9.6000000000000002E-2</v>
      </c>
      <c r="AB5138" s="85">
        <v>1</v>
      </c>
      <c r="AC5138" s="85">
        <v>1</v>
      </c>
    </row>
    <row r="5139" spans="1:29" ht="25.5">
      <c r="A5139" s="1"/>
      <c r="B5139" s="6" t="s">
        <v>8836</v>
      </c>
      <c r="C5139" s="6" t="s">
        <v>8778</v>
      </c>
      <c r="D5139" s="6" t="s">
        <v>10754</v>
      </c>
      <c r="E5139" s="49" t="s">
        <v>10788</v>
      </c>
      <c r="F5139" s="6" t="s">
        <v>8839</v>
      </c>
      <c r="G5139" s="6" t="s">
        <v>60</v>
      </c>
      <c r="H5139" s="6" t="s">
        <v>60</v>
      </c>
      <c r="I5139" s="60" t="s">
        <v>10946</v>
      </c>
      <c r="J5139" s="49" t="s">
        <v>10947</v>
      </c>
      <c r="K5139" s="6" t="s">
        <v>10948</v>
      </c>
      <c r="L5139" s="29">
        <f>IF($J$6="с учетом НДС",VLOOKUP(I5139,LEGEND!B:E,4,0)*(1-M5139),VLOOKUP(I5139,LEGEND!B:E,4,0)*(1-M5139)/1.2)</f>
        <v>550</v>
      </c>
      <c r="M5139" s="57">
        <f>IF(AND(B5139&lt;&gt;"1_Электроинструмент",B5139&lt;&gt;"2_Садовая техника"),$J$5,IF($J$4&lt;=20%,$J$4,IFERROR(VLOOKUP(S5139,LEGEND!$L$2:$M$5,2,FALSE),$J$4)))</f>
        <v>0</v>
      </c>
      <c r="N5139" s="48" t="s">
        <v>60</v>
      </c>
      <c r="O5139" s="6" t="s">
        <v>42</v>
      </c>
      <c r="P5139" s="49" t="s">
        <v>66</v>
      </c>
      <c r="Q5139" s="49" t="s">
        <v>473</v>
      </c>
      <c r="R5139" s="6" t="s">
        <v>60</v>
      </c>
      <c r="S5139" s="49" t="s">
        <v>60</v>
      </c>
      <c r="T5139" s="73" t="str">
        <f>IF(_xlfn.XLOOKUP(I5139,LEGEND!B:B,LEGEND!H:H)&lt;&gt;"-",HYPERLINK(_xlfn.XLOOKUP(I5139,LEGEND!B:B,LEGEND!H:H),"link"),_xlfn.XLOOKUP(I5139,LEGEND!B:B,LEGEND!H:H))</f>
        <v>-</v>
      </c>
      <c r="U5139" s="73" t="str">
        <f>HYPERLINK(_xlfn.XLOOKUP(I5139,LEGEND!B:B,LEGEND!I:I))</f>
        <v>-</v>
      </c>
      <c r="V5139" s="51" t="s">
        <v>10949</v>
      </c>
      <c r="W5139" s="63" t="s">
        <v>71</v>
      </c>
      <c r="X5139" s="64">
        <v>270</v>
      </c>
      <c r="Y5139" s="64">
        <v>106</v>
      </c>
      <c r="Z5139" s="64">
        <v>20</v>
      </c>
      <c r="AA5139" s="84">
        <v>9.6000000000000002E-2</v>
      </c>
      <c r="AB5139" s="85">
        <v>1</v>
      </c>
      <c r="AC5139" s="85">
        <v>1</v>
      </c>
    </row>
    <row r="5140" spans="1:29" ht="25.5">
      <c r="A5140" s="1"/>
      <c r="B5140" s="6" t="s">
        <v>8836</v>
      </c>
      <c r="C5140" s="6" t="s">
        <v>8778</v>
      </c>
      <c r="D5140" s="6" t="s">
        <v>10754</v>
      </c>
      <c r="E5140" s="49" t="s">
        <v>10788</v>
      </c>
      <c r="F5140" s="6" t="s">
        <v>8839</v>
      </c>
      <c r="G5140" s="6" t="s">
        <v>60</v>
      </c>
      <c r="H5140" s="6" t="s">
        <v>60</v>
      </c>
      <c r="I5140" s="60" t="s">
        <v>10950</v>
      </c>
      <c r="J5140" s="49" t="s">
        <v>10951</v>
      </c>
      <c r="K5140" s="6" t="s">
        <v>10952</v>
      </c>
      <c r="L5140" s="29">
        <f>IF($J$6="с учетом НДС",VLOOKUP(I5140,LEGEND!B:E,4,0)*(1-M5140),VLOOKUP(I5140,LEGEND!B:E,4,0)*(1-M5140)/1.2)</f>
        <v>550</v>
      </c>
      <c r="M5140" s="57">
        <f>IF(AND(B5140&lt;&gt;"1_Электроинструмент",B5140&lt;&gt;"2_Садовая техника"),$J$5,IF($J$4&lt;=20%,$J$4,IFERROR(VLOOKUP(S5140,LEGEND!$L$2:$M$5,2,FALSE),$J$4)))</f>
        <v>0</v>
      </c>
      <c r="N5140" s="48" t="s">
        <v>60</v>
      </c>
      <c r="O5140" s="6" t="s">
        <v>42</v>
      </c>
      <c r="P5140" s="49" t="s">
        <v>66</v>
      </c>
      <c r="Q5140" s="49" t="s">
        <v>473</v>
      </c>
      <c r="R5140" s="6" t="s">
        <v>60</v>
      </c>
      <c r="S5140" s="49" t="s">
        <v>60</v>
      </c>
      <c r="T5140" s="73" t="str">
        <f>IF(_xlfn.XLOOKUP(I5140,LEGEND!B:B,LEGEND!H:H)&lt;&gt;"-",HYPERLINK(_xlfn.XLOOKUP(I5140,LEGEND!B:B,LEGEND!H:H),"link"),_xlfn.XLOOKUP(I5140,LEGEND!B:B,LEGEND!H:H))</f>
        <v>-</v>
      </c>
      <c r="U5140" s="73" t="str">
        <f>HYPERLINK(_xlfn.XLOOKUP(I5140,LEGEND!B:B,LEGEND!I:I))</f>
        <v>-</v>
      </c>
      <c r="V5140" s="51" t="s">
        <v>10953</v>
      </c>
      <c r="W5140" s="63" t="s">
        <v>71</v>
      </c>
      <c r="X5140" s="64">
        <v>270</v>
      </c>
      <c r="Y5140" s="64">
        <v>106</v>
      </c>
      <c r="Z5140" s="64">
        <v>20</v>
      </c>
      <c r="AA5140" s="84">
        <v>9.6000000000000002E-2</v>
      </c>
      <c r="AB5140" s="85">
        <v>1</v>
      </c>
      <c r="AC5140" s="85">
        <v>1</v>
      </c>
    </row>
    <row r="5141" spans="1:29" ht="25.5">
      <c r="A5141" s="1"/>
      <c r="B5141" s="6" t="s">
        <v>8836</v>
      </c>
      <c r="C5141" s="6" t="s">
        <v>8778</v>
      </c>
      <c r="D5141" s="6" t="s">
        <v>10754</v>
      </c>
      <c r="E5141" s="49" t="s">
        <v>10788</v>
      </c>
      <c r="F5141" s="6" t="s">
        <v>8839</v>
      </c>
      <c r="G5141" s="6" t="s">
        <v>60</v>
      </c>
      <c r="H5141" s="6" t="s">
        <v>60</v>
      </c>
      <c r="I5141" s="60" t="s">
        <v>10874</v>
      </c>
      <c r="J5141" s="49" t="s">
        <v>10875</v>
      </c>
      <c r="K5141" s="6" t="s">
        <v>10876</v>
      </c>
      <c r="L5141" s="29">
        <f>IF($J$6="с учетом НДС",VLOOKUP(I5141,LEGEND!B:E,4,0)*(1-M5141),VLOOKUP(I5141,LEGEND!B:E,4,0)*(1-M5141)/1.2)</f>
        <v>760</v>
      </c>
      <c r="M5141" s="57">
        <f>IF(AND(B5141&lt;&gt;"1_Электроинструмент",B5141&lt;&gt;"2_Садовая техника"),$J$5,IF($J$4&lt;=20%,$J$4,IFERROR(VLOOKUP(S5141,LEGEND!$L$2:$M$5,2,FALSE),$J$4)))</f>
        <v>0</v>
      </c>
      <c r="N5141" s="48" t="s">
        <v>60</v>
      </c>
      <c r="O5141" s="6" t="s">
        <v>42</v>
      </c>
      <c r="P5141" s="49" t="s">
        <v>66</v>
      </c>
      <c r="Q5141" s="49" t="s">
        <v>473</v>
      </c>
      <c r="R5141" s="6" t="s">
        <v>60</v>
      </c>
      <c r="S5141" s="49" t="s">
        <v>60</v>
      </c>
      <c r="T5141" s="73" t="str">
        <f>IF(_xlfn.XLOOKUP(I5141,LEGEND!B:B,LEGEND!H:H)&lt;&gt;"-",HYPERLINK(_xlfn.XLOOKUP(I5141,LEGEND!B:B,LEGEND!H:H),"link"),_xlfn.XLOOKUP(I5141,LEGEND!B:B,LEGEND!H:H))</f>
        <v>-</v>
      </c>
      <c r="U5141" s="73" t="str">
        <f>HYPERLINK(_xlfn.XLOOKUP(I5141,LEGEND!B:B,LEGEND!I:I))</f>
        <v>https://milwaukee-media-images.s3.amazonaws.com/hi/4932479906--Hero_1.jpg</v>
      </c>
      <c r="V5141" s="51" t="s">
        <v>10877</v>
      </c>
      <c r="W5141" s="63" t="s">
        <v>71</v>
      </c>
      <c r="X5141" s="64">
        <v>270</v>
      </c>
      <c r="Y5141" s="64">
        <v>106</v>
      </c>
      <c r="Z5141" s="64">
        <v>20</v>
      </c>
      <c r="AA5141" s="84">
        <v>9.6000000000000002E-2</v>
      </c>
      <c r="AB5141" s="85">
        <v>1</v>
      </c>
      <c r="AC5141" s="85">
        <v>1</v>
      </c>
    </row>
    <row r="5142" spans="1:29" ht="25.5">
      <c r="A5142" s="1"/>
      <c r="B5142" s="6" t="s">
        <v>8836</v>
      </c>
      <c r="C5142" s="6" t="s">
        <v>8778</v>
      </c>
      <c r="D5142" s="6" t="s">
        <v>10754</v>
      </c>
      <c r="E5142" s="49" t="s">
        <v>10788</v>
      </c>
      <c r="F5142" s="6" t="s">
        <v>8839</v>
      </c>
      <c r="G5142" s="6" t="s">
        <v>60</v>
      </c>
      <c r="H5142" s="6" t="s">
        <v>60</v>
      </c>
      <c r="I5142" s="60" t="s">
        <v>10878</v>
      </c>
      <c r="J5142" s="49" t="s">
        <v>10879</v>
      </c>
      <c r="K5142" s="6" t="s">
        <v>10880</v>
      </c>
      <c r="L5142" s="29">
        <f>IF($J$6="с учетом НДС",VLOOKUP(I5142,LEGEND!B:E,4,0)*(1-M5142),VLOOKUP(I5142,LEGEND!B:E,4,0)*(1-M5142)/1.2)</f>
        <v>760</v>
      </c>
      <c r="M5142" s="57">
        <f>IF(AND(B5142&lt;&gt;"1_Электроинструмент",B5142&lt;&gt;"2_Садовая техника"),$J$5,IF($J$4&lt;=20%,$J$4,IFERROR(VLOOKUP(S5142,LEGEND!$L$2:$M$5,2,FALSE),$J$4)))</f>
        <v>0</v>
      </c>
      <c r="N5142" s="48" t="s">
        <v>60</v>
      </c>
      <c r="O5142" s="6" t="s">
        <v>42</v>
      </c>
      <c r="P5142" s="49" t="s">
        <v>66</v>
      </c>
      <c r="Q5142" s="49" t="s">
        <v>473</v>
      </c>
      <c r="R5142" s="6" t="s">
        <v>60</v>
      </c>
      <c r="S5142" s="49" t="s">
        <v>60</v>
      </c>
      <c r="T5142" s="73" t="str">
        <f>IF(_xlfn.XLOOKUP(I5142,LEGEND!B:B,LEGEND!H:H)&lt;&gt;"-",HYPERLINK(_xlfn.XLOOKUP(I5142,LEGEND!B:B,LEGEND!H:H),"link"),_xlfn.XLOOKUP(I5142,LEGEND!B:B,LEGEND!H:H))</f>
        <v>-</v>
      </c>
      <c r="U5142" s="73" t="str">
        <f>HYPERLINK(_xlfn.XLOOKUP(I5142,LEGEND!B:B,LEGEND!I:I))</f>
        <v>https://milwaukee-media-images.s3.amazonaws.com/hi/4932479907--Hero_1.jpg</v>
      </c>
      <c r="V5142" s="51" t="s">
        <v>10881</v>
      </c>
      <c r="W5142" s="63" t="s">
        <v>71</v>
      </c>
      <c r="X5142" s="64">
        <v>270</v>
      </c>
      <c r="Y5142" s="64">
        <v>106</v>
      </c>
      <c r="Z5142" s="64">
        <v>20</v>
      </c>
      <c r="AA5142" s="84">
        <v>9.6000000000000002E-2</v>
      </c>
      <c r="AB5142" s="85">
        <v>1</v>
      </c>
      <c r="AC5142" s="85">
        <v>1</v>
      </c>
    </row>
    <row r="5143" spans="1:29" ht="25.5">
      <c r="A5143" s="1"/>
      <c r="B5143" s="6" t="s">
        <v>8836</v>
      </c>
      <c r="C5143" s="6" t="s">
        <v>8778</v>
      </c>
      <c r="D5143" s="6" t="s">
        <v>10754</v>
      </c>
      <c r="E5143" s="49" t="s">
        <v>10788</v>
      </c>
      <c r="F5143" s="6" t="s">
        <v>8839</v>
      </c>
      <c r="G5143" s="6" t="s">
        <v>60</v>
      </c>
      <c r="H5143" s="6" t="s">
        <v>60</v>
      </c>
      <c r="I5143" s="60" t="s">
        <v>10882</v>
      </c>
      <c r="J5143" s="49" t="s">
        <v>10883</v>
      </c>
      <c r="K5143" s="6" t="s">
        <v>10884</v>
      </c>
      <c r="L5143" s="29">
        <f>IF($J$6="с учетом НДС",VLOOKUP(I5143,LEGEND!B:E,4,0)*(1-M5143),VLOOKUP(I5143,LEGEND!B:E,4,0)*(1-M5143)/1.2)</f>
        <v>760</v>
      </c>
      <c r="M5143" s="57">
        <f>IF(AND(B5143&lt;&gt;"1_Электроинструмент",B5143&lt;&gt;"2_Садовая техника"),$J$5,IF($J$4&lt;=20%,$J$4,IFERROR(VLOOKUP(S5143,LEGEND!$L$2:$M$5,2,FALSE),$J$4)))</f>
        <v>0</v>
      </c>
      <c r="N5143" s="48" t="s">
        <v>60</v>
      </c>
      <c r="O5143" s="6" t="s">
        <v>42</v>
      </c>
      <c r="P5143" s="49" t="s">
        <v>66</v>
      </c>
      <c r="Q5143" s="49" t="s">
        <v>473</v>
      </c>
      <c r="R5143" s="6" t="s">
        <v>60</v>
      </c>
      <c r="S5143" s="49" t="s">
        <v>60</v>
      </c>
      <c r="T5143" s="73" t="str">
        <f>IF(_xlfn.XLOOKUP(I5143,LEGEND!B:B,LEGEND!H:H)&lt;&gt;"-",HYPERLINK(_xlfn.XLOOKUP(I5143,LEGEND!B:B,LEGEND!H:H),"link"),_xlfn.XLOOKUP(I5143,LEGEND!B:B,LEGEND!H:H))</f>
        <v>-</v>
      </c>
      <c r="U5143" s="73" t="str">
        <f>HYPERLINK(_xlfn.XLOOKUP(I5143,LEGEND!B:B,LEGEND!I:I))</f>
        <v>https://milwaukee-media-images.s3.amazonaws.com/hi/4932479908--Hero_1.jpg</v>
      </c>
      <c r="V5143" s="51" t="s">
        <v>10885</v>
      </c>
      <c r="W5143" s="63" t="s">
        <v>71</v>
      </c>
      <c r="X5143" s="64">
        <v>270</v>
      </c>
      <c r="Y5143" s="64">
        <v>106</v>
      </c>
      <c r="Z5143" s="64">
        <v>20</v>
      </c>
      <c r="AA5143" s="84">
        <v>9.6000000000000002E-2</v>
      </c>
      <c r="AB5143" s="85">
        <v>1</v>
      </c>
      <c r="AC5143" s="85">
        <v>1</v>
      </c>
    </row>
    <row r="5144" spans="1:29" ht="25.5">
      <c r="A5144" s="1"/>
      <c r="B5144" s="6" t="s">
        <v>8836</v>
      </c>
      <c r="C5144" s="6" t="s">
        <v>8778</v>
      </c>
      <c r="D5144" s="6" t="s">
        <v>10754</v>
      </c>
      <c r="E5144" s="49" t="s">
        <v>10788</v>
      </c>
      <c r="F5144" s="6" t="s">
        <v>8839</v>
      </c>
      <c r="G5144" s="6" t="s">
        <v>60</v>
      </c>
      <c r="H5144" s="6" t="s">
        <v>60</v>
      </c>
      <c r="I5144" s="60" t="s">
        <v>10886</v>
      </c>
      <c r="J5144" s="49" t="s">
        <v>10887</v>
      </c>
      <c r="K5144" s="6" t="s">
        <v>10888</v>
      </c>
      <c r="L5144" s="29">
        <f>IF($J$6="с учетом НДС",VLOOKUP(I5144,LEGEND!B:E,4,0)*(1-M5144),VLOOKUP(I5144,LEGEND!B:E,4,0)*(1-M5144)/1.2)</f>
        <v>760</v>
      </c>
      <c r="M5144" s="57">
        <f>IF(AND(B5144&lt;&gt;"1_Электроинструмент",B5144&lt;&gt;"2_Садовая техника"),$J$5,IF($J$4&lt;=20%,$J$4,IFERROR(VLOOKUP(S5144,LEGEND!$L$2:$M$5,2,FALSE),$J$4)))</f>
        <v>0</v>
      </c>
      <c r="N5144" s="48" t="s">
        <v>60</v>
      </c>
      <c r="O5144" s="6" t="s">
        <v>42</v>
      </c>
      <c r="P5144" s="49" t="s">
        <v>66</v>
      </c>
      <c r="Q5144" s="49" t="s">
        <v>473</v>
      </c>
      <c r="R5144" s="6" t="s">
        <v>60</v>
      </c>
      <c r="S5144" s="49" t="s">
        <v>60</v>
      </c>
      <c r="T5144" s="73" t="str">
        <f>IF(_xlfn.XLOOKUP(I5144,LEGEND!B:B,LEGEND!H:H)&lt;&gt;"-",HYPERLINK(_xlfn.XLOOKUP(I5144,LEGEND!B:B,LEGEND!H:H),"link"),_xlfn.XLOOKUP(I5144,LEGEND!B:B,LEGEND!H:H))</f>
        <v>-</v>
      </c>
      <c r="U5144" s="73" t="str">
        <f>HYPERLINK(_xlfn.XLOOKUP(I5144,LEGEND!B:B,LEGEND!I:I))</f>
        <v>https://milwaukee-media-images.s3.amazonaws.com/hi/4932479909--Hero_1.jpg</v>
      </c>
      <c r="V5144" s="51" t="s">
        <v>10889</v>
      </c>
      <c r="W5144" s="63" t="s">
        <v>71</v>
      </c>
      <c r="X5144" s="64">
        <v>270</v>
      </c>
      <c r="Y5144" s="64">
        <v>106</v>
      </c>
      <c r="Z5144" s="64">
        <v>20</v>
      </c>
      <c r="AA5144" s="84">
        <v>9.6000000000000002E-2</v>
      </c>
      <c r="AB5144" s="85">
        <v>1</v>
      </c>
      <c r="AC5144" s="85">
        <v>1</v>
      </c>
    </row>
    <row r="5145" spans="1:29" ht="25.5">
      <c r="A5145" s="1"/>
      <c r="B5145" s="6" t="s">
        <v>8836</v>
      </c>
      <c r="C5145" s="6" t="s">
        <v>8778</v>
      </c>
      <c r="D5145" s="6" t="s">
        <v>10754</v>
      </c>
      <c r="E5145" s="49" t="s">
        <v>10788</v>
      </c>
      <c r="F5145" s="6" t="s">
        <v>8839</v>
      </c>
      <c r="G5145" s="6" t="s">
        <v>60</v>
      </c>
      <c r="H5145" s="6" t="s">
        <v>60</v>
      </c>
      <c r="I5145" s="60" t="s">
        <v>10890</v>
      </c>
      <c r="J5145" s="49" t="s">
        <v>10891</v>
      </c>
      <c r="K5145" s="6" t="s">
        <v>10892</v>
      </c>
      <c r="L5145" s="29">
        <f>IF($J$6="с учетом НДС",VLOOKUP(I5145,LEGEND!B:E,4,0)*(1-M5145),VLOOKUP(I5145,LEGEND!B:E,4,0)*(1-M5145)/1.2)</f>
        <v>760</v>
      </c>
      <c r="M5145" s="57">
        <f>IF(AND(B5145&lt;&gt;"1_Электроинструмент",B5145&lt;&gt;"2_Садовая техника"),$J$5,IF($J$4&lt;=20%,$J$4,IFERROR(VLOOKUP(S5145,LEGEND!$L$2:$M$5,2,FALSE),$J$4)))</f>
        <v>0</v>
      </c>
      <c r="N5145" s="48" t="s">
        <v>60</v>
      </c>
      <c r="O5145" s="6" t="s">
        <v>42</v>
      </c>
      <c r="P5145" s="49" t="s">
        <v>66</v>
      </c>
      <c r="Q5145" s="49" t="s">
        <v>473</v>
      </c>
      <c r="R5145" s="6" t="s">
        <v>60</v>
      </c>
      <c r="S5145" s="49" t="s">
        <v>60</v>
      </c>
      <c r="T5145" s="73" t="str">
        <f>IF(_xlfn.XLOOKUP(I5145,LEGEND!B:B,LEGEND!H:H)&lt;&gt;"-",HYPERLINK(_xlfn.XLOOKUP(I5145,LEGEND!B:B,LEGEND!H:H),"link"),_xlfn.XLOOKUP(I5145,LEGEND!B:B,LEGEND!H:H))</f>
        <v>-</v>
      </c>
      <c r="U5145" s="73" t="str">
        <f>HYPERLINK(_xlfn.XLOOKUP(I5145,LEGEND!B:B,LEGEND!I:I))</f>
        <v>https://milwaukee-media-images.s3.amazonaws.com/hi/4932479910--Hero_1.jpg</v>
      </c>
      <c r="V5145" s="51" t="s">
        <v>10893</v>
      </c>
      <c r="W5145" s="63" t="s">
        <v>71</v>
      </c>
      <c r="X5145" s="64">
        <v>270</v>
      </c>
      <c r="Y5145" s="64">
        <v>106</v>
      </c>
      <c r="Z5145" s="64">
        <v>20</v>
      </c>
      <c r="AA5145" s="84">
        <v>9.6000000000000002E-2</v>
      </c>
      <c r="AB5145" s="85">
        <v>1</v>
      </c>
      <c r="AC5145" s="85">
        <v>1</v>
      </c>
    </row>
    <row r="5146" spans="1:29" ht="25.5">
      <c r="A5146" s="1"/>
      <c r="B5146" s="6" t="s">
        <v>8836</v>
      </c>
      <c r="C5146" s="6" t="s">
        <v>8778</v>
      </c>
      <c r="D5146" s="6" t="s">
        <v>10754</v>
      </c>
      <c r="E5146" s="49" t="s">
        <v>10788</v>
      </c>
      <c r="F5146" s="6" t="s">
        <v>8839</v>
      </c>
      <c r="G5146" s="6" t="s">
        <v>60</v>
      </c>
      <c r="H5146" s="6" t="s">
        <v>60</v>
      </c>
      <c r="I5146" s="60" t="s">
        <v>10825</v>
      </c>
      <c r="J5146" s="49" t="s">
        <v>10826</v>
      </c>
      <c r="K5146" s="6" t="s">
        <v>10827</v>
      </c>
      <c r="L5146" s="29">
        <f>IF($J$6="с учетом НДС",VLOOKUP(I5146,LEGEND!B:E,4,0)*(1-M5146),VLOOKUP(I5146,LEGEND!B:E,4,0)*(1-M5146)/1.2)</f>
        <v>830</v>
      </c>
      <c r="M5146" s="57">
        <f>IF(AND(B5146&lt;&gt;"1_Электроинструмент",B5146&lt;&gt;"2_Садовая техника"),$J$5,IF($J$4&lt;=20%,$J$4,IFERROR(VLOOKUP(S5146,LEGEND!$L$2:$M$5,2,FALSE),$J$4)))</f>
        <v>0</v>
      </c>
      <c r="N5146" s="48" t="s">
        <v>60</v>
      </c>
      <c r="O5146" s="6" t="s">
        <v>42</v>
      </c>
      <c r="P5146" s="49" t="s">
        <v>66</v>
      </c>
      <c r="Q5146" s="49" t="s">
        <v>473</v>
      </c>
      <c r="R5146" s="6" t="s">
        <v>60</v>
      </c>
      <c r="S5146" s="49" t="s">
        <v>60</v>
      </c>
      <c r="T5146" s="73" t="str">
        <f>IF(_xlfn.XLOOKUP(I5146,LEGEND!B:B,LEGEND!H:H)&lt;&gt;"-",HYPERLINK(_xlfn.XLOOKUP(I5146,LEGEND!B:B,LEGEND!H:H),"link"),_xlfn.XLOOKUP(I5146,LEGEND!B:B,LEGEND!H:H))</f>
        <v>-</v>
      </c>
      <c r="U5146" s="73" t="str">
        <f>HYPERLINK(_xlfn.XLOOKUP(I5146,LEGEND!B:B,LEGEND!I:I))</f>
        <v>https://milwaukee-media-images.s3.amazonaws.com/hi/4932479721--Hero_1.jpg</v>
      </c>
      <c r="V5146" s="51" t="s">
        <v>10828</v>
      </c>
      <c r="W5146" s="63" t="s">
        <v>71</v>
      </c>
      <c r="X5146" s="64">
        <v>243</v>
      </c>
      <c r="Y5146" s="64">
        <v>94</v>
      </c>
      <c r="Z5146" s="64">
        <v>15</v>
      </c>
      <c r="AA5146" s="84">
        <v>5.1999999999999998E-2</v>
      </c>
      <c r="AB5146" s="85">
        <v>1</v>
      </c>
      <c r="AC5146" s="85">
        <v>1</v>
      </c>
    </row>
    <row r="5147" spans="1:29" ht="25.5">
      <c r="A5147" s="1"/>
      <c r="B5147" s="6" t="s">
        <v>8836</v>
      </c>
      <c r="C5147" s="6" t="s">
        <v>8778</v>
      </c>
      <c r="D5147" s="6" t="s">
        <v>10754</v>
      </c>
      <c r="E5147" s="49" t="s">
        <v>10788</v>
      </c>
      <c r="F5147" s="6" t="s">
        <v>8839</v>
      </c>
      <c r="G5147" s="6" t="s">
        <v>60</v>
      </c>
      <c r="H5147" s="6" t="s">
        <v>60</v>
      </c>
      <c r="I5147" s="60" t="s">
        <v>23576</v>
      </c>
      <c r="J5147" s="49" t="s">
        <v>23577</v>
      </c>
      <c r="K5147" s="6" t="s">
        <v>23578</v>
      </c>
      <c r="L5147" s="29">
        <f>IF($J$6="с учетом НДС",VLOOKUP(I5147,LEGEND!B:E,4,0)*(1-M5147),VLOOKUP(I5147,LEGEND!B:E,4,0)*(1-M5147)/1.2)</f>
        <v>830</v>
      </c>
      <c r="M5147" s="57">
        <f>IF(AND(B5147&lt;&gt;"1_Электроинструмент",B5147&lt;&gt;"2_Садовая техника"),$J$5,IF($J$4&lt;=20%,$J$4,IFERROR(VLOOKUP(S5147,LEGEND!$L$2:$M$5,2,FALSE),$J$4)))</f>
        <v>0</v>
      </c>
      <c r="N5147" s="48" t="s">
        <v>60</v>
      </c>
      <c r="O5147" s="6" t="s">
        <v>60</v>
      </c>
      <c r="P5147" s="49" t="s">
        <v>66</v>
      </c>
      <c r="Q5147" s="49" t="s">
        <v>67</v>
      </c>
      <c r="R5147" s="6" t="s">
        <v>60</v>
      </c>
      <c r="S5147" s="49" t="s">
        <v>60</v>
      </c>
      <c r="T5147" s="73" t="str">
        <f>IF(_xlfn.XLOOKUP(I5147,LEGEND!B:B,LEGEND!H:H)&lt;&gt;"-",HYPERLINK(_xlfn.XLOOKUP(I5147,LEGEND!B:B,LEGEND!H:H),"link"),_xlfn.XLOOKUP(I5147,LEGEND!B:B,LEGEND!H:H))</f>
        <v>-</v>
      </c>
      <c r="U5147" s="73" t="str">
        <f>HYPERLINK(_xlfn.XLOOKUP(I5147,LEGEND!B:B,LEGEND!I:I))</f>
        <v>https://milwaukee-media-images.s3.amazonaws.com/hi/4932478131--Hero_1.jpg</v>
      </c>
      <c r="V5147" s="51" t="s">
        <v>23579</v>
      </c>
      <c r="W5147" s="63" t="s">
        <v>71</v>
      </c>
      <c r="X5147" s="64">
        <v>263</v>
      </c>
      <c r="Y5147" s="64">
        <v>167</v>
      </c>
      <c r="Z5147" s="64">
        <v>23</v>
      </c>
      <c r="AA5147" s="84">
        <v>6.6000000000000003E-2</v>
      </c>
      <c r="AB5147" s="85">
        <v>1</v>
      </c>
      <c r="AC5147" s="85">
        <v>1</v>
      </c>
    </row>
    <row r="5148" spans="1:29" ht="25.5">
      <c r="A5148" s="1"/>
      <c r="B5148" s="6" t="s">
        <v>8836</v>
      </c>
      <c r="C5148" s="6" t="s">
        <v>8778</v>
      </c>
      <c r="D5148" s="6" t="s">
        <v>10754</v>
      </c>
      <c r="E5148" s="49" t="s">
        <v>10788</v>
      </c>
      <c r="F5148" s="6" t="s">
        <v>8839</v>
      </c>
      <c r="G5148" s="6" t="s">
        <v>60</v>
      </c>
      <c r="H5148" s="6" t="s">
        <v>60</v>
      </c>
      <c r="I5148" s="60" t="s">
        <v>23580</v>
      </c>
      <c r="J5148" s="49" t="s">
        <v>23581</v>
      </c>
      <c r="K5148" s="6" t="s">
        <v>23582</v>
      </c>
      <c r="L5148" s="29">
        <f>IF($J$6="с учетом НДС",VLOOKUP(I5148,LEGEND!B:E,4,0)*(1-M5148),VLOOKUP(I5148,LEGEND!B:E,4,0)*(1-M5148)/1.2)</f>
        <v>830</v>
      </c>
      <c r="M5148" s="57">
        <f>IF(AND(B5148&lt;&gt;"1_Электроинструмент",B5148&lt;&gt;"2_Садовая техника"),$J$5,IF($J$4&lt;=20%,$J$4,IFERROR(VLOOKUP(S5148,LEGEND!$L$2:$M$5,2,FALSE),$J$4)))</f>
        <v>0</v>
      </c>
      <c r="N5148" s="48" t="s">
        <v>60</v>
      </c>
      <c r="O5148" s="6" t="s">
        <v>60</v>
      </c>
      <c r="P5148" s="49" t="s">
        <v>66</v>
      </c>
      <c r="Q5148" s="49" t="s">
        <v>67</v>
      </c>
      <c r="R5148" s="6" t="s">
        <v>60</v>
      </c>
      <c r="S5148" s="49" t="s">
        <v>60</v>
      </c>
      <c r="T5148" s="73" t="str">
        <f>IF(_xlfn.XLOOKUP(I5148,LEGEND!B:B,LEGEND!H:H)&lt;&gt;"-",HYPERLINK(_xlfn.XLOOKUP(I5148,LEGEND!B:B,LEGEND!H:H),"link"),_xlfn.XLOOKUP(I5148,LEGEND!B:B,LEGEND!H:H))</f>
        <v>-</v>
      </c>
      <c r="U5148" s="73" t="str">
        <f>HYPERLINK(_xlfn.XLOOKUP(I5148,LEGEND!B:B,LEGEND!I:I))</f>
        <v>-</v>
      </c>
      <c r="V5148" s="51" t="s">
        <v>23583</v>
      </c>
      <c r="W5148" s="63" t="s">
        <v>71</v>
      </c>
      <c r="X5148" s="64">
        <v>272</v>
      </c>
      <c r="Y5148" s="64">
        <v>153</v>
      </c>
      <c r="Z5148" s="64">
        <v>18</v>
      </c>
      <c r="AA5148" s="84">
        <v>6.8000000000000005E-2</v>
      </c>
      <c r="AB5148" s="85">
        <v>1</v>
      </c>
      <c r="AC5148" s="85">
        <v>1</v>
      </c>
    </row>
    <row r="5149" spans="1:29" ht="25.5">
      <c r="A5149" s="1"/>
      <c r="B5149" s="6" t="s">
        <v>8836</v>
      </c>
      <c r="C5149" s="6" t="s">
        <v>8778</v>
      </c>
      <c r="D5149" s="6" t="s">
        <v>10754</v>
      </c>
      <c r="E5149" s="49" t="s">
        <v>10788</v>
      </c>
      <c r="F5149" s="6" t="s">
        <v>8839</v>
      </c>
      <c r="G5149" s="6" t="s">
        <v>60</v>
      </c>
      <c r="H5149" s="6" t="s">
        <v>60</v>
      </c>
      <c r="I5149" s="60" t="s">
        <v>23584</v>
      </c>
      <c r="J5149" s="49" t="s">
        <v>23585</v>
      </c>
      <c r="K5149" s="6" t="s">
        <v>23586</v>
      </c>
      <c r="L5149" s="29">
        <f>IF($J$6="с учетом НДС",VLOOKUP(I5149,LEGEND!B:E,4,0)*(1-M5149),VLOOKUP(I5149,LEGEND!B:E,4,0)*(1-M5149)/1.2)</f>
        <v>830</v>
      </c>
      <c r="M5149" s="57">
        <f>IF(AND(B5149&lt;&gt;"1_Электроинструмент",B5149&lt;&gt;"2_Садовая техника"),$J$5,IF($J$4&lt;=20%,$J$4,IFERROR(VLOOKUP(S5149,LEGEND!$L$2:$M$5,2,FALSE),$J$4)))</f>
        <v>0</v>
      </c>
      <c r="N5149" s="48" t="s">
        <v>60</v>
      </c>
      <c r="O5149" s="6" t="s">
        <v>60</v>
      </c>
      <c r="P5149" s="49" t="s">
        <v>66</v>
      </c>
      <c r="Q5149" s="49" t="s">
        <v>67</v>
      </c>
      <c r="R5149" s="6" t="s">
        <v>60</v>
      </c>
      <c r="S5149" s="49" t="s">
        <v>60</v>
      </c>
      <c r="T5149" s="73" t="str">
        <f>IF(_xlfn.XLOOKUP(I5149,LEGEND!B:B,LEGEND!H:H)&lt;&gt;"-",HYPERLINK(_xlfn.XLOOKUP(I5149,LEGEND!B:B,LEGEND!H:H),"link"),_xlfn.XLOOKUP(I5149,LEGEND!B:B,LEGEND!H:H))</f>
        <v>-</v>
      </c>
      <c r="U5149" s="73" t="str">
        <f>HYPERLINK(_xlfn.XLOOKUP(I5149,LEGEND!B:B,LEGEND!I:I))</f>
        <v>https://milwaukee-media-images.s3.amazonaws.com/hi/4932478133--Hero_1.jpg</v>
      </c>
      <c r="V5149" s="51" t="s">
        <v>23587</v>
      </c>
      <c r="W5149" s="63" t="s">
        <v>71</v>
      </c>
      <c r="X5149" s="64">
        <v>277</v>
      </c>
      <c r="Y5149" s="64">
        <v>102</v>
      </c>
      <c r="Z5149" s="64">
        <v>18</v>
      </c>
      <c r="AA5149" s="84">
        <v>7.0000000000000007E-2</v>
      </c>
      <c r="AB5149" s="85">
        <v>1</v>
      </c>
      <c r="AC5149" s="85">
        <v>1</v>
      </c>
    </row>
    <row r="5150" spans="1:29" ht="25.5">
      <c r="A5150" s="1"/>
      <c r="B5150" s="6" t="s">
        <v>8836</v>
      </c>
      <c r="C5150" s="6" t="s">
        <v>8778</v>
      </c>
      <c r="D5150" s="6" t="s">
        <v>10754</v>
      </c>
      <c r="E5150" s="49" t="s">
        <v>10788</v>
      </c>
      <c r="F5150" s="6" t="s">
        <v>8839</v>
      </c>
      <c r="G5150" s="6" t="s">
        <v>60</v>
      </c>
      <c r="H5150" s="6" t="s">
        <v>60</v>
      </c>
      <c r="I5150" s="60" t="s">
        <v>23588</v>
      </c>
      <c r="J5150" s="49" t="s">
        <v>23589</v>
      </c>
      <c r="K5150" s="6" t="s">
        <v>23590</v>
      </c>
      <c r="L5150" s="29">
        <f>IF($J$6="с учетом НДС",VLOOKUP(I5150,LEGEND!B:E,4,0)*(1-M5150),VLOOKUP(I5150,LEGEND!B:E,4,0)*(1-M5150)/1.2)</f>
        <v>830</v>
      </c>
      <c r="M5150" s="57">
        <f>IF(AND(B5150&lt;&gt;"1_Электроинструмент",B5150&lt;&gt;"2_Садовая техника"),$J$5,IF($J$4&lt;=20%,$J$4,IFERROR(VLOOKUP(S5150,LEGEND!$L$2:$M$5,2,FALSE),$J$4)))</f>
        <v>0</v>
      </c>
      <c r="N5150" s="48" t="s">
        <v>60</v>
      </c>
      <c r="O5150" s="6" t="s">
        <v>60</v>
      </c>
      <c r="P5150" s="49" t="s">
        <v>66</v>
      </c>
      <c r="Q5150" s="49" t="s">
        <v>67</v>
      </c>
      <c r="R5150" s="6" t="s">
        <v>60</v>
      </c>
      <c r="S5150" s="49" t="s">
        <v>60</v>
      </c>
      <c r="T5150" s="73" t="str">
        <f>IF(_xlfn.XLOOKUP(I5150,LEGEND!B:B,LEGEND!H:H)&lt;&gt;"-",HYPERLINK(_xlfn.XLOOKUP(I5150,LEGEND!B:B,LEGEND!H:H),"link"),_xlfn.XLOOKUP(I5150,LEGEND!B:B,LEGEND!H:H))</f>
        <v>-</v>
      </c>
      <c r="U5150" s="73" t="str">
        <f>HYPERLINK(_xlfn.XLOOKUP(I5150,LEGEND!B:B,LEGEND!I:I))</f>
        <v>https://milwaukee-media-images.s3.amazonaws.com/hi/4932478134--Hero_1.jpg</v>
      </c>
      <c r="V5150" s="51" t="s">
        <v>23591</v>
      </c>
      <c r="W5150" s="63" t="s">
        <v>71</v>
      </c>
      <c r="X5150" s="64">
        <v>299</v>
      </c>
      <c r="Y5150" s="64">
        <v>178</v>
      </c>
      <c r="Z5150" s="64">
        <v>14</v>
      </c>
      <c r="AA5150" s="84">
        <v>7.3999999999999996E-2</v>
      </c>
      <c r="AB5150" s="85">
        <v>1</v>
      </c>
      <c r="AC5150" s="85">
        <v>1</v>
      </c>
    </row>
    <row r="5151" spans="1:29" ht="25.5">
      <c r="A5151" s="1"/>
      <c r="B5151" s="6" t="s">
        <v>8836</v>
      </c>
      <c r="C5151" s="6" t="s">
        <v>8778</v>
      </c>
      <c r="D5151" s="6" t="s">
        <v>10754</v>
      </c>
      <c r="E5151" s="49" t="s">
        <v>10788</v>
      </c>
      <c r="F5151" s="6" t="s">
        <v>8839</v>
      </c>
      <c r="G5151" s="6" t="s">
        <v>60</v>
      </c>
      <c r="H5151" s="6" t="s">
        <v>60</v>
      </c>
      <c r="I5151" s="60" t="s">
        <v>10801</v>
      </c>
      <c r="J5151" s="49" t="s">
        <v>10802</v>
      </c>
      <c r="K5151" s="6" t="s">
        <v>10803</v>
      </c>
      <c r="L5151" s="29">
        <f>IF($J$6="с учетом НДС",VLOOKUP(I5151,LEGEND!B:E,4,0)*(1-M5151),VLOOKUP(I5151,LEGEND!B:E,4,0)*(1-M5151)/1.2)</f>
        <v>970</v>
      </c>
      <c r="M5151" s="57">
        <f>IF(AND(B5151&lt;&gt;"1_Электроинструмент",B5151&lt;&gt;"2_Садовая техника"),$J$5,IF($J$4&lt;=20%,$J$4,IFERROR(VLOOKUP(S5151,LEGEND!$L$2:$M$5,2,FALSE),$J$4)))</f>
        <v>0</v>
      </c>
      <c r="N5151" s="48" t="s">
        <v>60</v>
      </c>
      <c r="O5151" s="6" t="s">
        <v>42</v>
      </c>
      <c r="P5151" s="49" t="s">
        <v>66</v>
      </c>
      <c r="Q5151" s="49" t="s">
        <v>473</v>
      </c>
      <c r="R5151" s="6" t="s">
        <v>60</v>
      </c>
      <c r="S5151" s="49" t="s">
        <v>60</v>
      </c>
      <c r="T5151" s="73" t="str">
        <f>IF(_xlfn.XLOOKUP(I5151,LEGEND!B:B,LEGEND!H:H)&lt;&gt;"-",HYPERLINK(_xlfn.XLOOKUP(I5151,LEGEND!B:B,LEGEND!H:H),"link"),_xlfn.XLOOKUP(I5151,LEGEND!B:B,LEGEND!H:H))</f>
        <v>-</v>
      </c>
      <c r="U5151" s="73" t="str">
        <f>HYPERLINK(_xlfn.XLOOKUP(I5151,LEGEND!B:B,LEGEND!I:I))</f>
        <v>https://milwaukee-media-images.s3.amazonaws.com/hi/4932479715--Hero_1.jpg</v>
      </c>
      <c r="V5151" s="51" t="s">
        <v>10804</v>
      </c>
      <c r="W5151" s="63" t="s">
        <v>71</v>
      </c>
      <c r="X5151" s="64">
        <v>290</v>
      </c>
      <c r="Y5151" s="64">
        <v>89</v>
      </c>
      <c r="Z5151" s="64">
        <v>12</v>
      </c>
      <c r="AA5151" s="84">
        <v>5.8999999999999997E-2</v>
      </c>
      <c r="AB5151" s="85">
        <v>1</v>
      </c>
      <c r="AC5151" s="85">
        <v>1</v>
      </c>
    </row>
    <row r="5152" spans="1:29" ht="25.5">
      <c r="A5152" s="1"/>
      <c r="B5152" s="6" t="s">
        <v>8836</v>
      </c>
      <c r="C5152" s="6" t="s">
        <v>8778</v>
      </c>
      <c r="D5152" s="6" t="s">
        <v>10754</v>
      </c>
      <c r="E5152" s="49" t="s">
        <v>10788</v>
      </c>
      <c r="F5152" s="6" t="s">
        <v>8839</v>
      </c>
      <c r="G5152" s="6" t="s">
        <v>60</v>
      </c>
      <c r="H5152" s="6" t="s">
        <v>60</v>
      </c>
      <c r="I5152" s="60" t="s">
        <v>23592</v>
      </c>
      <c r="J5152" s="49" t="s">
        <v>23593</v>
      </c>
      <c r="K5152" s="6" t="s">
        <v>23594</v>
      </c>
      <c r="L5152" s="29">
        <f>IF($J$6="с учетом НДС",VLOOKUP(I5152,LEGEND!B:E,4,0)*(1-M5152),VLOOKUP(I5152,LEGEND!B:E,4,0)*(1-M5152)/1.2)</f>
        <v>970</v>
      </c>
      <c r="M5152" s="57">
        <f>IF(AND(B5152&lt;&gt;"1_Электроинструмент",B5152&lt;&gt;"2_Садовая техника"),$J$5,IF($J$4&lt;=20%,$J$4,IFERROR(VLOOKUP(S5152,LEGEND!$L$2:$M$5,2,FALSE),$J$4)))</f>
        <v>0</v>
      </c>
      <c r="N5152" s="48" t="s">
        <v>60</v>
      </c>
      <c r="O5152" s="6" t="s">
        <v>60</v>
      </c>
      <c r="P5152" s="49" t="s">
        <v>66</v>
      </c>
      <c r="Q5152" s="49" t="s">
        <v>67</v>
      </c>
      <c r="R5152" s="6" t="s">
        <v>60</v>
      </c>
      <c r="S5152" s="49" t="s">
        <v>60</v>
      </c>
      <c r="T5152" s="73" t="str">
        <f>IF(_xlfn.XLOOKUP(I5152,LEGEND!B:B,LEGEND!H:H)&lt;&gt;"-",HYPERLINK(_xlfn.XLOOKUP(I5152,LEGEND!B:B,LEGEND!H:H),"link"),_xlfn.XLOOKUP(I5152,LEGEND!B:B,LEGEND!H:H))</f>
        <v>-</v>
      </c>
      <c r="U5152" s="73" t="str">
        <f>HYPERLINK(_xlfn.XLOOKUP(I5152,LEGEND!B:B,LEGEND!I:I))</f>
        <v>https://milwaukee-media-images.s3.amazonaws.com/hi/4932471420--Hero_1.jpg</v>
      </c>
      <c r="V5152" s="51" t="s">
        <v>23595</v>
      </c>
      <c r="W5152" s="63" t="s">
        <v>71</v>
      </c>
      <c r="X5152" s="64">
        <v>248</v>
      </c>
      <c r="Y5152" s="64">
        <v>97</v>
      </c>
      <c r="Z5152" s="64">
        <v>9</v>
      </c>
      <c r="AA5152" s="84">
        <v>7.5999999999999998E-2</v>
      </c>
      <c r="AB5152" s="85">
        <v>1</v>
      </c>
      <c r="AC5152" s="85">
        <v>1</v>
      </c>
    </row>
    <row r="5153" spans="1:29" ht="25.5">
      <c r="A5153" s="1"/>
      <c r="B5153" s="6" t="s">
        <v>8836</v>
      </c>
      <c r="C5153" s="6" t="s">
        <v>8778</v>
      </c>
      <c r="D5153" s="6" t="s">
        <v>10754</v>
      </c>
      <c r="E5153" s="49" t="s">
        <v>10788</v>
      </c>
      <c r="F5153" s="6" t="s">
        <v>8839</v>
      </c>
      <c r="G5153" s="6" t="s">
        <v>60</v>
      </c>
      <c r="H5153" s="6" t="s">
        <v>60</v>
      </c>
      <c r="I5153" s="60" t="s">
        <v>23596</v>
      </c>
      <c r="J5153" s="49" t="s">
        <v>23597</v>
      </c>
      <c r="K5153" s="6" t="s">
        <v>23598</v>
      </c>
      <c r="L5153" s="29">
        <f>IF($J$6="с учетом НДС",VLOOKUP(I5153,LEGEND!B:E,4,0)*(1-M5153),VLOOKUP(I5153,LEGEND!B:E,4,0)*(1-M5153)/1.2)</f>
        <v>970</v>
      </c>
      <c r="M5153" s="57">
        <f>IF(AND(B5153&lt;&gt;"1_Электроинструмент",B5153&lt;&gt;"2_Садовая техника"),$J$5,IF($J$4&lt;=20%,$J$4,IFERROR(VLOOKUP(S5153,LEGEND!$L$2:$M$5,2,FALSE),$J$4)))</f>
        <v>0</v>
      </c>
      <c r="N5153" s="48" t="s">
        <v>60</v>
      </c>
      <c r="O5153" s="6" t="s">
        <v>60</v>
      </c>
      <c r="P5153" s="49" t="s">
        <v>66</v>
      </c>
      <c r="Q5153" s="49" t="s">
        <v>67</v>
      </c>
      <c r="R5153" s="6" t="s">
        <v>60</v>
      </c>
      <c r="S5153" s="49" t="s">
        <v>60</v>
      </c>
      <c r="T5153" s="73" t="str">
        <f>IF(_xlfn.XLOOKUP(I5153,LEGEND!B:B,LEGEND!H:H)&lt;&gt;"-",HYPERLINK(_xlfn.XLOOKUP(I5153,LEGEND!B:B,LEGEND!H:H),"link"),_xlfn.XLOOKUP(I5153,LEGEND!B:B,LEGEND!H:H))</f>
        <v>-</v>
      </c>
      <c r="U5153" s="73" t="str">
        <f>HYPERLINK(_xlfn.XLOOKUP(I5153,LEGEND!B:B,LEGEND!I:I))</f>
        <v>https://milwaukee-media-images.s3.amazonaws.com/hi/4932471421--Hero_1.jpg</v>
      </c>
      <c r="V5153" s="51" t="s">
        <v>23599</v>
      </c>
      <c r="W5153" s="63" t="s">
        <v>71</v>
      </c>
      <c r="X5153" s="64">
        <v>254</v>
      </c>
      <c r="Y5153" s="64">
        <v>102</v>
      </c>
      <c r="Z5153" s="64">
        <v>9</v>
      </c>
      <c r="AA5153" s="84">
        <v>0.08</v>
      </c>
      <c r="AB5153" s="85">
        <v>1</v>
      </c>
      <c r="AC5153" s="85">
        <v>1</v>
      </c>
    </row>
    <row r="5154" spans="1:29" ht="25.5">
      <c r="A5154" s="1"/>
      <c r="B5154" s="6" t="s">
        <v>8836</v>
      </c>
      <c r="C5154" s="6" t="s">
        <v>8778</v>
      </c>
      <c r="D5154" s="6" t="s">
        <v>10754</v>
      </c>
      <c r="E5154" s="49" t="s">
        <v>10788</v>
      </c>
      <c r="F5154" s="6" t="s">
        <v>8839</v>
      </c>
      <c r="G5154" s="6" t="s">
        <v>60</v>
      </c>
      <c r="H5154" s="6" t="s">
        <v>60</v>
      </c>
      <c r="I5154" s="60" t="s">
        <v>23600</v>
      </c>
      <c r="J5154" s="49" t="s">
        <v>23601</v>
      </c>
      <c r="K5154" s="6" t="s">
        <v>23602</v>
      </c>
      <c r="L5154" s="29">
        <f>IF($J$6="с учетом НДС",VLOOKUP(I5154,LEGEND!B:E,4,0)*(1-M5154),VLOOKUP(I5154,LEGEND!B:E,4,0)*(1-M5154)/1.2)</f>
        <v>970</v>
      </c>
      <c r="M5154" s="57">
        <f>IF(AND(B5154&lt;&gt;"1_Электроинструмент",B5154&lt;&gt;"2_Садовая техника"),$J$5,IF($J$4&lt;=20%,$J$4,IFERROR(VLOOKUP(S5154,LEGEND!$L$2:$M$5,2,FALSE),$J$4)))</f>
        <v>0</v>
      </c>
      <c r="N5154" s="48" t="s">
        <v>60</v>
      </c>
      <c r="O5154" s="6" t="s">
        <v>60</v>
      </c>
      <c r="P5154" s="49" t="s">
        <v>66</v>
      </c>
      <c r="Q5154" s="49" t="s">
        <v>67</v>
      </c>
      <c r="R5154" s="6" t="s">
        <v>60</v>
      </c>
      <c r="S5154" s="49" t="s">
        <v>60</v>
      </c>
      <c r="T5154" s="73" t="str">
        <f>IF(_xlfn.XLOOKUP(I5154,LEGEND!B:B,LEGEND!H:H)&lt;&gt;"-",HYPERLINK(_xlfn.XLOOKUP(I5154,LEGEND!B:B,LEGEND!H:H),"link"),_xlfn.XLOOKUP(I5154,LEGEND!B:B,LEGEND!H:H))</f>
        <v>-</v>
      </c>
      <c r="U5154" s="73" t="str">
        <f>HYPERLINK(_xlfn.XLOOKUP(I5154,LEGEND!B:B,LEGEND!I:I))</f>
        <v>https://milwaukee-media-images.s3.amazonaws.com/hi/4932471422--Hero_1.jpg</v>
      </c>
      <c r="V5154" s="51" t="s">
        <v>23603</v>
      </c>
      <c r="W5154" s="63" t="s">
        <v>71</v>
      </c>
      <c r="X5154" s="64">
        <v>261</v>
      </c>
      <c r="Y5154" s="64">
        <v>105</v>
      </c>
      <c r="Z5154" s="64">
        <v>9</v>
      </c>
      <c r="AA5154" s="84">
        <v>8.8999999999999996E-2</v>
      </c>
      <c r="AB5154" s="85">
        <v>1</v>
      </c>
      <c r="AC5154" s="85">
        <v>1</v>
      </c>
    </row>
    <row r="5155" spans="1:29" ht="25.5">
      <c r="A5155" s="1"/>
      <c r="B5155" s="6" t="s">
        <v>8836</v>
      </c>
      <c r="C5155" s="6" t="s">
        <v>8778</v>
      </c>
      <c r="D5155" s="6" t="s">
        <v>10754</v>
      </c>
      <c r="E5155" s="49" t="s">
        <v>10788</v>
      </c>
      <c r="F5155" s="6" t="s">
        <v>8839</v>
      </c>
      <c r="G5155" s="6" t="s">
        <v>60</v>
      </c>
      <c r="H5155" s="6" t="s">
        <v>60</v>
      </c>
      <c r="I5155" s="60" t="s">
        <v>23604</v>
      </c>
      <c r="J5155" s="49" t="s">
        <v>23605</v>
      </c>
      <c r="K5155" s="6" t="s">
        <v>23606</v>
      </c>
      <c r="L5155" s="29">
        <f>IF($J$6="с учетом НДС",VLOOKUP(I5155,LEGEND!B:E,4,0)*(1-M5155),VLOOKUP(I5155,LEGEND!B:E,4,0)*(1-M5155)/1.2)</f>
        <v>970</v>
      </c>
      <c r="M5155" s="57">
        <f>IF(AND(B5155&lt;&gt;"1_Электроинструмент",B5155&lt;&gt;"2_Садовая техника"),$J$5,IF($J$4&lt;=20%,$J$4,IFERROR(VLOOKUP(S5155,LEGEND!$L$2:$M$5,2,FALSE),$J$4)))</f>
        <v>0</v>
      </c>
      <c r="N5155" s="48" t="s">
        <v>60</v>
      </c>
      <c r="O5155" s="6" t="s">
        <v>60</v>
      </c>
      <c r="P5155" s="49" t="s">
        <v>66</v>
      </c>
      <c r="Q5155" s="49" t="s">
        <v>67</v>
      </c>
      <c r="R5155" s="6" t="s">
        <v>60</v>
      </c>
      <c r="S5155" s="49" t="s">
        <v>60</v>
      </c>
      <c r="T5155" s="73" t="str">
        <f>IF(_xlfn.XLOOKUP(I5155,LEGEND!B:B,LEGEND!H:H)&lt;&gt;"-",HYPERLINK(_xlfn.XLOOKUP(I5155,LEGEND!B:B,LEGEND!H:H),"link"),_xlfn.XLOOKUP(I5155,LEGEND!B:B,LEGEND!H:H))</f>
        <v>-</v>
      </c>
      <c r="U5155" s="73" t="str">
        <f>HYPERLINK(_xlfn.XLOOKUP(I5155,LEGEND!B:B,LEGEND!I:I))</f>
        <v>https://milwaukee-media-images.s3.amazonaws.com/hi/4932471423--Hero_1.jpg</v>
      </c>
      <c r="V5155" s="51" t="s">
        <v>23607</v>
      </c>
      <c r="W5155" s="63" t="s">
        <v>71</v>
      </c>
      <c r="X5155" s="64">
        <v>267</v>
      </c>
      <c r="Y5155" s="64">
        <v>110</v>
      </c>
      <c r="Z5155" s="64">
        <v>9</v>
      </c>
      <c r="AA5155" s="84">
        <v>9.2999999999999999E-2</v>
      </c>
      <c r="AB5155" s="85">
        <v>1</v>
      </c>
      <c r="AC5155" s="85">
        <v>1</v>
      </c>
    </row>
    <row r="5156" spans="1:29" ht="25.5">
      <c r="A5156" s="1"/>
      <c r="B5156" s="6" t="s">
        <v>8836</v>
      </c>
      <c r="C5156" s="6" t="s">
        <v>8778</v>
      </c>
      <c r="D5156" s="6" t="s">
        <v>10754</v>
      </c>
      <c r="E5156" s="49" t="s">
        <v>10788</v>
      </c>
      <c r="F5156" s="6" t="s">
        <v>8839</v>
      </c>
      <c r="G5156" s="6" t="s">
        <v>60</v>
      </c>
      <c r="H5156" s="6" t="s">
        <v>60</v>
      </c>
      <c r="I5156" s="60" t="s">
        <v>10894</v>
      </c>
      <c r="J5156" s="49" t="s">
        <v>10895</v>
      </c>
      <c r="K5156" s="6" t="s">
        <v>10896</v>
      </c>
      <c r="L5156" s="29">
        <f>IF($J$6="с учетом НДС",VLOOKUP(I5156,LEGEND!B:E,4,0)*(1-M5156),VLOOKUP(I5156,LEGEND!B:E,4,0)*(1-M5156)/1.2)</f>
        <v>1060</v>
      </c>
      <c r="M5156" s="57">
        <f>IF(AND(B5156&lt;&gt;"1_Электроинструмент",B5156&lt;&gt;"2_Садовая техника"),$J$5,IF($J$4&lt;=20%,$J$4,IFERROR(VLOOKUP(S5156,LEGEND!$L$2:$M$5,2,FALSE),$J$4)))</f>
        <v>0</v>
      </c>
      <c r="N5156" s="48" t="s">
        <v>60</v>
      </c>
      <c r="O5156" s="6" t="s">
        <v>42</v>
      </c>
      <c r="P5156" s="49" t="s">
        <v>66</v>
      </c>
      <c r="Q5156" s="49" t="s">
        <v>473</v>
      </c>
      <c r="R5156" s="6" t="s">
        <v>60</v>
      </c>
      <c r="S5156" s="49" t="s">
        <v>60</v>
      </c>
      <c r="T5156" s="73" t="str">
        <f>IF(_xlfn.XLOOKUP(I5156,LEGEND!B:B,LEGEND!H:H)&lt;&gt;"-",HYPERLINK(_xlfn.XLOOKUP(I5156,LEGEND!B:B,LEGEND!H:H),"link"),_xlfn.XLOOKUP(I5156,LEGEND!B:B,LEGEND!H:H))</f>
        <v>-</v>
      </c>
      <c r="U5156" s="73" t="str">
        <f>HYPERLINK(_xlfn.XLOOKUP(I5156,LEGEND!B:B,LEGEND!I:I))</f>
        <v>https://milwaukee-media-images.s3.amazonaws.com/hi/4932479911--Hero_1.jpg</v>
      </c>
      <c r="V5156" s="51" t="s">
        <v>10897</v>
      </c>
      <c r="W5156" s="63" t="s">
        <v>71</v>
      </c>
      <c r="X5156" s="64">
        <v>270</v>
      </c>
      <c r="Y5156" s="64">
        <v>106</v>
      </c>
      <c r="Z5156" s="64">
        <v>20</v>
      </c>
      <c r="AA5156" s="84">
        <v>9.6000000000000002E-2</v>
      </c>
      <c r="AB5156" s="85">
        <v>1</v>
      </c>
      <c r="AC5156" s="85">
        <v>1</v>
      </c>
    </row>
    <row r="5157" spans="1:29" ht="25.5">
      <c r="A5157" s="1"/>
      <c r="B5157" s="6" t="s">
        <v>8836</v>
      </c>
      <c r="C5157" s="6" t="s">
        <v>8778</v>
      </c>
      <c r="D5157" s="6" t="s">
        <v>10754</v>
      </c>
      <c r="E5157" s="49" t="s">
        <v>10788</v>
      </c>
      <c r="F5157" s="6" t="s">
        <v>8839</v>
      </c>
      <c r="G5157" s="6" t="s">
        <v>60</v>
      </c>
      <c r="H5157" s="6" t="s">
        <v>60</v>
      </c>
      <c r="I5157" s="60" t="s">
        <v>10898</v>
      </c>
      <c r="J5157" s="49" t="s">
        <v>10899</v>
      </c>
      <c r="K5157" s="6" t="s">
        <v>10900</v>
      </c>
      <c r="L5157" s="29">
        <f>IF($J$6="с учетом НДС",VLOOKUP(I5157,LEGEND!B:E,4,0)*(1-M5157),VLOOKUP(I5157,LEGEND!B:E,4,0)*(1-M5157)/1.2)</f>
        <v>1060</v>
      </c>
      <c r="M5157" s="57">
        <f>IF(AND(B5157&lt;&gt;"1_Электроинструмент",B5157&lt;&gt;"2_Садовая техника"),$J$5,IF($J$4&lt;=20%,$J$4,IFERROR(VLOOKUP(S5157,LEGEND!$L$2:$M$5,2,FALSE),$J$4)))</f>
        <v>0</v>
      </c>
      <c r="N5157" s="48" t="s">
        <v>60</v>
      </c>
      <c r="O5157" s="6" t="s">
        <v>42</v>
      </c>
      <c r="P5157" s="49" t="s">
        <v>66</v>
      </c>
      <c r="Q5157" s="49" t="s">
        <v>473</v>
      </c>
      <c r="R5157" s="6" t="s">
        <v>60</v>
      </c>
      <c r="S5157" s="49" t="s">
        <v>60</v>
      </c>
      <c r="T5157" s="73" t="str">
        <f>IF(_xlfn.XLOOKUP(I5157,LEGEND!B:B,LEGEND!H:H)&lt;&gt;"-",HYPERLINK(_xlfn.XLOOKUP(I5157,LEGEND!B:B,LEGEND!H:H),"link"),_xlfn.XLOOKUP(I5157,LEGEND!B:B,LEGEND!H:H))</f>
        <v>-</v>
      </c>
      <c r="U5157" s="73" t="str">
        <f>HYPERLINK(_xlfn.XLOOKUP(I5157,LEGEND!B:B,LEGEND!I:I))</f>
        <v>https://milwaukee-media-images.s3.amazonaws.com/hi/4932479912--Hero_1.jpg</v>
      </c>
      <c r="V5157" s="51" t="s">
        <v>10901</v>
      </c>
      <c r="W5157" s="63" t="s">
        <v>71</v>
      </c>
      <c r="X5157" s="64">
        <v>270</v>
      </c>
      <c r="Y5157" s="64">
        <v>106</v>
      </c>
      <c r="Z5157" s="64">
        <v>20</v>
      </c>
      <c r="AA5157" s="84">
        <v>9.6000000000000002E-2</v>
      </c>
      <c r="AB5157" s="85">
        <v>1</v>
      </c>
      <c r="AC5157" s="85">
        <v>1</v>
      </c>
    </row>
    <row r="5158" spans="1:29" ht="25.5">
      <c r="A5158" s="1"/>
      <c r="B5158" s="6" t="s">
        <v>8836</v>
      </c>
      <c r="C5158" s="6" t="s">
        <v>8778</v>
      </c>
      <c r="D5158" s="6" t="s">
        <v>10754</v>
      </c>
      <c r="E5158" s="49" t="s">
        <v>10788</v>
      </c>
      <c r="F5158" s="6" t="s">
        <v>8839</v>
      </c>
      <c r="G5158" s="6" t="s">
        <v>60</v>
      </c>
      <c r="H5158" s="6" t="s">
        <v>60</v>
      </c>
      <c r="I5158" s="60" t="s">
        <v>10902</v>
      </c>
      <c r="J5158" s="49" t="s">
        <v>10903</v>
      </c>
      <c r="K5158" s="6" t="s">
        <v>10904</v>
      </c>
      <c r="L5158" s="29">
        <f>IF($J$6="с учетом НДС",VLOOKUP(I5158,LEGEND!B:E,4,0)*(1-M5158),VLOOKUP(I5158,LEGEND!B:E,4,0)*(1-M5158)/1.2)</f>
        <v>1060</v>
      </c>
      <c r="M5158" s="57">
        <f>IF(AND(B5158&lt;&gt;"1_Электроинструмент",B5158&lt;&gt;"2_Садовая техника"),$J$5,IF($J$4&lt;=20%,$J$4,IFERROR(VLOOKUP(S5158,LEGEND!$L$2:$M$5,2,FALSE),$J$4)))</f>
        <v>0</v>
      </c>
      <c r="N5158" s="48" t="s">
        <v>60</v>
      </c>
      <c r="O5158" s="6" t="s">
        <v>42</v>
      </c>
      <c r="P5158" s="49" t="s">
        <v>66</v>
      </c>
      <c r="Q5158" s="49" t="s">
        <v>473</v>
      </c>
      <c r="R5158" s="6" t="s">
        <v>60</v>
      </c>
      <c r="S5158" s="49" t="s">
        <v>60</v>
      </c>
      <c r="T5158" s="73" t="str">
        <f>IF(_xlfn.XLOOKUP(I5158,LEGEND!B:B,LEGEND!H:H)&lt;&gt;"-",HYPERLINK(_xlfn.XLOOKUP(I5158,LEGEND!B:B,LEGEND!H:H),"link"),_xlfn.XLOOKUP(I5158,LEGEND!B:B,LEGEND!H:H))</f>
        <v>-</v>
      </c>
      <c r="U5158" s="73" t="str">
        <f>HYPERLINK(_xlfn.XLOOKUP(I5158,LEGEND!B:B,LEGEND!I:I))</f>
        <v>https://milwaukee-media-images.s3.amazonaws.com/hi/4932479913--Hero_1.jpg</v>
      </c>
      <c r="V5158" s="51" t="s">
        <v>10905</v>
      </c>
      <c r="W5158" s="63" t="s">
        <v>71</v>
      </c>
      <c r="X5158" s="64">
        <v>270</v>
      </c>
      <c r="Y5158" s="64">
        <v>106</v>
      </c>
      <c r="Z5158" s="64">
        <v>20</v>
      </c>
      <c r="AA5158" s="84">
        <v>9.6000000000000002E-2</v>
      </c>
      <c r="AB5158" s="85">
        <v>1</v>
      </c>
      <c r="AC5158" s="85">
        <v>1</v>
      </c>
    </row>
    <row r="5159" spans="1:29" ht="25.5">
      <c r="A5159" s="1"/>
      <c r="B5159" s="6" t="s">
        <v>8836</v>
      </c>
      <c r="C5159" s="6" t="s">
        <v>8778</v>
      </c>
      <c r="D5159" s="6" t="s">
        <v>10754</v>
      </c>
      <c r="E5159" s="49" t="s">
        <v>10788</v>
      </c>
      <c r="F5159" s="6" t="s">
        <v>8839</v>
      </c>
      <c r="G5159" s="6" t="s">
        <v>60</v>
      </c>
      <c r="H5159" s="6" t="s">
        <v>60</v>
      </c>
      <c r="I5159" s="60" t="s">
        <v>10906</v>
      </c>
      <c r="J5159" s="49" t="s">
        <v>10907</v>
      </c>
      <c r="K5159" s="6" t="s">
        <v>10908</v>
      </c>
      <c r="L5159" s="29">
        <f>IF($J$6="с учетом НДС",VLOOKUP(I5159,LEGEND!B:E,4,0)*(1-M5159),VLOOKUP(I5159,LEGEND!B:E,4,0)*(1-M5159)/1.2)</f>
        <v>1060</v>
      </c>
      <c r="M5159" s="57">
        <f>IF(AND(B5159&lt;&gt;"1_Электроинструмент",B5159&lt;&gt;"2_Садовая техника"),$J$5,IF($J$4&lt;=20%,$J$4,IFERROR(VLOOKUP(S5159,LEGEND!$L$2:$M$5,2,FALSE),$J$4)))</f>
        <v>0</v>
      </c>
      <c r="N5159" s="48" t="s">
        <v>60</v>
      </c>
      <c r="O5159" s="6" t="s">
        <v>42</v>
      </c>
      <c r="P5159" s="49" t="s">
        <v>66</v>
      </c>
      <c r="Q5159" s="49" t="s">
        <v>473</v>
      </c>
      <c r="R5159" s="6" t="s">
        <v>60</v>
      </c>
      <c r="S5159" s="49" t="s">
        <v>60</v>
      </c>
      <c r="T5159" s="73" t="str">
        <f>IF(_xlfn.XLOOKUP(I5159,LEGEND!B:B,LEGEND!H:H)&lt;&gt;"-",HYPERLINK(_xlfn.XLOOKUP(I5159,LEGEND!B:B,LEGEND!H:H),"link"),_xlfn.XLOOKUP(I5159,LEGEND!B:B,LEGEND!H:H))</f>
        <v>-</v>
      </c>
      <c r="U5159" s="73" t="str">
        <f>HYPERLINK(_xlfn.XLOOKUP(I5159,LEGEND!B:B,LEGEND!I:I))</f>
        <v>https://milwaukee-media-images.s3.amazonaws.com/hi/4932479914--Hero_1.jpg</v>
      </c>
      <c r="V5159" s="51" t="s">
        <v>10909</v>
      </c>
      <c r="W5159" s="63" t="s">
        <v>71</v>
      </c>
      <c r="X5159" s="64">
        <v>270</v>
      </c>
      <c r="Y5159" s="64">
        <v>106</v>
      </c>
      <c r="Z5159" s="64">
        <v>20</v>
      </c>
      <c r="AA5159" s="84">
        <v>9.6000000000000002E-2</v>
      </c>
      <c r="AB5159" s="85">
        <v>1</v>
      </c>
      <c r="AC5159" s="85">
        <v>1</v>
      </c>
    </row>
    <row r="5160" spans="1:29" ht="25.5">
      <c r="A5160" s="1"/>
      <c r="B5160" s="6" t="s">
        <v>8836</v>
      </c>
      <c r="C5160" s="6" t="s">
        <v>8778</v>
      </c>
      <c r="D5160" s="6" t="s">
        <v>10754</v>
      </c>
      <c r="E5160" s="49" t="s">
        <v>10788</v>
      </c>
      <c r="F5160" s="6" t="s">
        <v>8839</v>
      </c>
      <c r="G5160" s="6" t="s">
        <v>60</v>
      </c>
      <c r="H5160" s="6" t="s">
        <v>60</v>
      </c>
      <c r="I5160" s="60" t="s">
        <v>10910</v>
      </c>
      <c r="J5160" s="49" t="s">
        <v>10911</v>
      </c>
      <c r="K5160" s="6" t="s">
        <v>10912</v>
      </c>
      <c r="L5160" s="29">
        <f>IF($J$6="с учетом НДС",VLOOKUP(I5160,LEGEND!B:E,4,0)*(1-M5160),VLOOKUP(I5160,LEGEND!B:E,4,0)*(1-M5160)/1.2)</f>
        <v>1060</v>
      </c>
      <c r="M5160" s="57">
        <f>IF(AND(B5160&lt;&gt;"1_Электроинструмент",B5160&lt;&gt;"2_Садовая техника"),$J$5,IF($J$4&lt;=20%,$J$4,IFERROR(VLOOKUP(S5160,LEGEND!$L$2:$M$5,2,FALSE),$J$4)))</f>
        <v>0</v>
      </c>
      <c r="N5160" s="48" t="s">
        <v>60</v>
      </c>
      <c r="O5160" s="6" t="s">
        <v>42</v>
      </c>
      <c r="P5160" s="49" t="s">
        <v>66</v>
      </c>
      <c r="Q5160" s="49" t="s">
        <v>473</v>
      </c>
      <c r="R5160" s="6" t="s">
        <v>60</v>
      </c>
      <c r="S5160" s="49" t="s">
        <v>60</v>
      </c>
      <c r="T5160" s="73" t="str">
        <f>IF(_xlfn.XLOOKUP(I5160,LEGEND!B:B,LEGEND!H:H)&lt;&gt;"-",HYPERLINK(_xlfn.XLOOKUP(I5160,LEGEND!B:B,LEGEND!H:H),"link"),_xlfn.XLOOKUP(I5160,LEGEND!B:B,LEGEND!H:H))</f>
        <v>-</v>
      </c>
      <c r="U5160" s="73" t="str">
        <f>HYPERLINK(_xlfn.XLOOKUP(I5160,LEGEND!B:B,LEGEND!I:I))</f>
        <v>https://milwaukee-media-images.s3.amazonaws.com/hi/4932479915--Hero_1.jpg</v>
      </c>
      <c r="V5160" s="51" t="s">
        <v>10913</v>
      </c>
      <c r="W5160" s="63" t="s">
        <v>71</v>
      </c>
      <c r="X5160" s="64">
        <v>270</v>
      </c>
      <c r="Y5160" s="64">
        <v>106</v>
      </c>
      <c r="Z5160" s="64">
        <v>20</v>
      </c>
      <c r="AA5160" s="84">
        <v>9.6000000000000002E-2</v>
      </c>
      <c r="AB5160" s="85">
        <v>1</v>
      </c>
      <c r="AC5160" s="85">
        <v>1</v>
      </c>
    </row>
    <row r="5161" spans="1:29" ht="25.5">
      <c r="A5161" s="1"/>
      <c r="B5161" s="6" t="s">
        <v>8836</v>
      </c>
      <c r="C5161" s="6" t="s">
        <v>8778</v>
      </c>
      <c r="D5161" s="6" t="s">
        <v>10754</v>
      </c>
      <c r="E5161" s="49" t="s">
        <v>10788</v>
      </c>
      <c r="F5161" s="6" t="s">
        <v>8839</v>
      </c>
      <c r="G5161" s="6" t="s">
        <v>60</v>
      </c>
      <c r="H5161" s="6" t="s">
        <v>60</v>
      </c>
      <c r="I5161" s="60" t="s">
        <v>10954</v>
      </c>
      <c r="J5161" s="49" t="s">
        <v>10955</v>
      </c>
      <c r="K5161" s="6" t="s">
        <v>10956</v>
      </c>
      <c r="L5161" s="29">
        <f>IF($J$6="с учетом НДС",VLOOKUP(I5161,LEGEND!B:E,4,0)*(1-M5161),VLOOKUP(I5161,LEGEND!B:E,4,0)*(1-M5161)/1.2)</f>
        <v>1060</v>
      </c>
      <c r="M5161" s="57">
        <f>IF(AND(B5161&lt;&gt;"1_Электроинструмент",B5161&lt;&gt;"2_Садовая техника"),$J$5,IF($J$4&lt;=20%,$J$4,IFERROR(VLOOKUP(S5161,LEGEND!$L$2:$M$5,2,FALSE),$J$4)))</f>
        <v>0</v>
      </c>
      <c r="N5161" s="48" t="s">
        <v>60</v>
      </c>
      <c r="O5161" s="6" t="s">
        <v>42</v>
      </c>
      <c r="P5161" s="49" t="s">
        <v>66</v>
      </c>
      <c r="Q5161" s="49" t="s">
        <v>473</v>
      </c>
      <c r="R5161" s="6" t="s">
        <v>60</v>
      </c>
      <c r="S5161" s="49" t="s">
        <v>60</v>
      </c>
      <c r="T5161" s="73" t="str">
        <f>IF(_xlfn.XLOOKUP(I5161,LEGEND!B:B,LEGEND!H:H)&lt;&gt;"-",HYPERLINK(_xlfn.XLOOKUP(I5161,LEGEND!B:B,LEGEND!H:H),"link"),_xlfn.XLOOKUP(I5161,LEGEND!B:B,LEGEND!H:H))</f>
        <v>-</v>
      </c>
      <c r="U5161" s="73" t="str">
        <f>HYPERLINK(_xlfn.XLOOKUP(I5161,LEGEND!B:B,LEGEND!I:I))</f>
        <v>https://milwaukee-media-images.s3.amazonaws.com/hi/4932479926--Hero_1.jpg</v>
      </c>
      <c r="V5161" s="51" t="s">
        <v>10957</v>
      </c>
      <c r="W5161" s="63" t="s">
        <v>71</v>
      </c>
      <c r="X5161" s="64">
        <v>270</v>
      </c>
      <c r="Y5161" s="64">
        <v>106</v>
      </c>
      <c r="Z5161" s="64">
        <v>20</v>
      </c>
      <c r="AA5161" s="84">
        <v>9.6000000000000002E-2</v>
      </c>
      <c r="AB5161" s="85">
        <v>1</v>
      </c>
      <c r="AC5161" s="85">
        <v>1</v>
      </c>
    </row>
    <row r="5162" spans="1:29" ht="25.5">
      <c r="A5162" s="1"/>
      <c r="B5162" s="6" t="s">
        <v>8836</v>
      </c>
      <c r="C5162" s="6" t="s">
        <v>8778</v>
      </c>
      <c r="D5162" s="6" t="s">
        <v>10754</v>
      </c>
      <c r="E5162" s="49" t="s">
        <v>10788</v>
      </c>
      <c r="F5162" s="6" t="s">
        <v>8839</v>
      </c>
      <c r="G5162" s="6" t="s">
        <v>60</v>
      </c>
      <c r="H5162" s="6" t="s">
        <v>60</v>
      </c>
      <c r="I5162" s="60" t="s">
        <v>10958</v>
      </c>
      <c r="J5162" s="49" t="s">
        <v>10959</v>
      </c>
      <c r="K5162" s="6" t="s">
        <v>10960</v>
      </c>
      <c r="L5162" s="29">
        <f>IF($J$6="с учетом НДС",VLOOKUP(I5162,LEGEND!B:E,4,0)*(1-M5162),VLOOKUP(I5162,LEGEND!B:E,4,0)*(1-M5162)/1.2)</f>
        <v>1060</v>
      </c>
      <c r="M5162" s="57">
        <f>IF(AND(B5162&lt;&gt;"1_Электроинструмент",B5162&lt;&gt;"2_Садовая техника"),$J$5,IF($J$4&lt;=20%,$J$4,IFERROR(VLOOKUP(S5162,LEGEND!$L$2:$M$5,2,FALSE),$J$4)))</f>
        <v>0</v>
      </c>
      <c r="N5162" s="48" t="s">
        <v>60</v>
      </c>
      <c r="O5162" s="6" t="s">
        <v>42</v>
      </c>
      <c r="P5162" s="49" t="s">
        <v>66</v>
      </c>
      <c r="Q5162" s="49" t="s">
        <v>473</v>
      </c>
      <c r="R5162" s="6" t="s">
        <v>60</v>
      </c>
      <c r="S5162" s="49" t="s">
        <v>60</v>
      </c>
      <c r="T5162" s="73" t="str">
        <f>IF(_xlfn.XLOOKUP(I5162,LEGEND!B:B,LEGEND!H:H)&lt;&gt;"-",HYPERLINK(_xlfn.XLOOKUP(I5162,LEGEND!B:B,LEGEND!H:H),"link"),_xlfn.XLOOKUP(I5162,LEGEND!B:B,LEGEND!H:H))</f>
        <v>-</v>
      </c>
      <c r="U5162" s="73" t="str">
        <f>HYPERLINK(_xlfn.XLOOKUP(I5162,LEGEND!B:B,LEGEND!I:I))</f>
        <v>-</v>
      </c>
      <c r="V5162" s="51" t="s">
        <v>10961</v>
      </c>
      <c r="W5162" s="63" t="s">
        <v>71</v>
      </c>
      <c r="X5162" s="64">
        <v>270</v>
      </c>
      <c r="Y5162" s="64">
        <v>106</v>
      </c>
      <c r="Z5162" s="64">
        <v>20</v>
      </c>
      <c r="AA5162" s="84">
        <v>9.6000000000000002E-2</v>
      </c>
      <c r="AB5162" s="85">
        <v>1</v>
      </c>
      <c r="AC5162" s="85">
        <v>1</v>
      </c>
    </row>
    <row r="5163" spans="1:29" ht="25.5">
      <c r="A5163" s="1"/>
      <c r="B5163" s="6" t="s">
        <v>8836</v>
      </c>
      <c r="C5163" s="6" t="s">
        <v>8778</v>
      </c>
      <c r="D5163" s="6" t="s">
        <v>10754</v>
      </c>
      <c r="E5163" s="49" t="s">
        <v>10788</v>
      </c>
      <c r="F5163" s="6" t="s">
        <v>8839</v>
      </c>
      <c r="G5163" s="6" t="s">
        <v>60</v>
      </c>
      <c r="H5163" s="6" t="s">
        <v>60</v>
      </c>
      <c r="I5163" s="60" t="s">
        <v>10962</v>
      </c>
      <c r="J5163" s="49" t="s">
        <v>10963</v>
      </c>
      <c r="K5163" s="6" t="s">
        <v>10964</v>
      </c>
      <c r="L5163" s="29">
        <f>IF($J$6="с учетом НДС",VLOOKUP(I5163,LEGEND!B:E,4,0)*(1-M5163),VLOOKUP(I5163,LEGEND!B:E,4,0)*(1-M5163)/1.2)</f>
        <v>1060</v>
      </c>
      <c r="M5163" s="57">
        <f>IF(AND(B5163&lt;&gt;"1_Электроинструмент",B5163&lt;&gt;"2_Садовая техника"),$J$5,IF($J$4&lt;=20%,$J$4,IFERROR(VLOOKUP(S5163,LEGEND!$L$2:$M$5,2,FALSE),$J$4)))</f>
        <v>0</v>
      </c>
      <c r="N5163" s="48" t="s">
        <v>60</v>
      </c>
      <c r="O5163" s="6" t="s">
        <v>42</v>
      </c>
      <c r="P5163" s="49" t="s">
        <v>66</v>
      </c>
      <c r="Q5163" s="49" t="s">
        <v>473</v>
      </c>
      <c r="R5163" s="6" t="s">
        <v>60</v>
      </c>
      <c r="S5163" s="49" t="s">
        <v>60</v>
      </c>
      <c r="T5163" s="73" t="str">
        <f>IF(_xlfn.XLOOKUP(I5163,LEGEND!B:B,LEGEND!H:H)&lt;&gt;"-",HYPERLINK(_xlfn.XLOOKUP(I5163,LEGEND!B:B,LEGEND!H:H),"link"),_xlfn.XLOOKUP(I5163,LEGEND!B:B,LEGEND!H:H))</f>
        <v>-</v>
      </c>
      <c r="U5163" s="73" t="str">
        <f>HYPERLINK(_xlfn.XLOOKUP(I5163,LEGEND!B:B,LEGEND!I:I))</f>
        <v>-</v>
      </c>
      <c r="V5163" s="51" t="s">
        <v>10965</v>
      </c>
      <c r="W5163" s="63" t="s">
        <v>71</v>
      </c>
      <c r="X5163" s="64">
        <v>270</v>
      </c>
      <c r="Y5163" s="64">
        <v>106</v>
      </c>
      <c r="Z5163" s="64">
        <v>20</v>
      </c>
      <c r="AA5163" s="84">
        <v>9.6000000000000002E-2</v>
      </c>
      <c r="AB5163" s="85">
        <v>1</v>
      </c>
      <c r="AC5163" s="85">
        <v>1</v>
      </c>
    </row>
    <row r="5164" spans="1:29" ht="25.5">
      <c r="A5164" s="1"/>
      <c r="B5164" s="6" t="s">
        <v>8836</v>
      </c>
      <c r="C5164" s="6" t="s">
        <v>8778</v>
      </c>
      <c r="D5164" s="6" t="s">
        <v>10754</v>
      </c>
      <c r="E5164" s="49" t="s">
        <v>10788</v>
      </c>
      <c r="F5164" s="6" t="s">
        <v>8839</v>
      </c>
      <c r="G5164" s="6" t="s">
        <v>60</v>
      </c>
      <c r="H5164" s="6" t="s">
        <v>60</v>
      </c>
      <c r="I5164" s="60" t="s">
        <v>10966</v>
      </c>
      <c r="J5164" s="49" t="s">
        <v>10967</v>
      </c>
      <c r="K5164" s="6" t="s">
        <v>10968</v>
      </c>
      <c r="L5164" s="29">
        <f>IF($J$6="с учетом НДС",VLOOKUP(I5164,LEGEND!B:E,4,0)*(1-M5164),VLOOKUP(I5164,LEGEND!B:E,4,0)*(1-M5164)/1.2)</f>
        <v>1060</v>
      </c>
      <c r="M5164" s="57">
        <f>IF(AND(B5164&lt;&gt;"1_Электроинструмент",B5164&lt;&gt;"2_Садовая техника"),$J$5,IF($J$4&lt;=20%,$J$4,IFERROR(VLOOKUP(S5164,LEGEND!$L$2:$M$5,2,FALSE),$J$4)))</f>
        <v>0</v>
      </c>
      <c r="N5164" s="48" t="s">
        <v>60</v>
      </c>
      <c r="O5164" s="6" t="s">
        <v>42</v>
      </c>
      <c r="P5164" s="49" t="s">
        <v>66</v>
      </c>
      <c r="Q5164" s="49" t="s">
        <v>473</v>
      </c>
      <c r="R5164" s="6" t="s">
        <v>60</v>
      </c>
      <c r="S5164" s="49" t="s">
        <v>60</v>
      </c>
      <c r="T5164" s="73" t="str">
        <f>IF(_xlfn.XLOOKUP(I5164,LEGEND!B:B,LEGEND!H:H)&lt;&gt;"-",HYPERLINK(_xlfn.XLOOKUP(I5164,LEGEND!B:B,LEGEND!H:H),"link"),_xlfn.XLOOKUP(I5164,LEGEND!B:B,LEGEND!H:H))</f>
        <v>-</v>
      </c>
      <c r="U5164" s="73" t="str">
        <f>HYPERLINK(_xlfn.XLOOKUP(I5164,LEGEND!B:B,LEGEND!I:I))</f>
        <v>-</v>
      </c>
      <c r="V5164" s="51" t="s">
        <v>10969</v>
      </c>
      <c r="W5164" s="63" t="s">
        <v>71</v>
      </c>
      <c r="X5164" s="64">
        <v>270</v>
      </c>
      <c r="Y5164" s="64">
        <v>106</v>
      </c>
      <c r="Z5164" s="64">
        <v>20</v>
      </c>
      <c r="AA5164" s="84">
        <v>9.6000000000000002E-2</v>
      </c>
      <c r="AB5164" s="85">
        <v>1</v>
      </c>
      <c r="AC5164" s="85">
        <v>1</v>
      </c>
    </row>
    <row r="5165" spans="1:29" ht="25.5">
      <c r="A5165" s="1"/>
      <c r="B5165" s="6" t="s">
        <v>8836</v>
      </c>
      <c r="C5165" s="6" t="s">
        <v>8778</v>
      </c>
      <c r="D5165" s="6" t="s">
        <v>10754</v>
      </c>
      <c r="E5165" s="49" t="s">
        <v>10788</v>
      </c>
      <c r="F5165" s="6" t="s">
        <v>8839</v>
      </c>
      <c r="G5165" s="6" t="s">
        <v>60</v>
      </c>
      <c r="H5165" s="6" t="s">
        <v>60</v>
      </c>
      <c r="I5165" s="60" t="s">
        <v>10970</v>
      </c>
      <c r="J5165" s="49" t="s">
        <v>10971</v>
      </c>
      <c r="K5165" s="6" t="s">
        <v>10972</v>
      </c>
      <c r="L5165" s="29">
        <f>IF($J$6="с учетом НДС",VLOOKUP(I5165,LEGEND!B:E,4,0)*(1-M5165),VLOOKUP(I5165,LEGEND!B:E,4,0)*(1-M5165)/1.2)</f>
        <v>1060</v>
      </c>
      <c r="M5165" s="57">
        <f>IF(AND(B5165&lt;&gt;"1_Электроинструмент",B5165&lt;&gt;"2_Садовая техника"),$J$5,IF($J$4&lt;=20%,$J$4,IFERROR(VLOOKUP(S5165,LEGEND!$L$2:$M$5,2,FALSE),$J$4)))</f>
        <v>0</v>
      </c>
      <c r="N5165" s="48" t="s">
        <v>60</v>
      </c>
      <c r="O5165" s="6" t="s">
        <v>42</v>
      </c>
      <c r="P5165" s="49" t="s">
        <v>66</v>
      </c>
      <c r="Q5165" s="49" t="s">
        <v>473</v>
      </c>
      <c r="R5165" s="6" t="s">
        <v>60</v>
      </c>
      <c r="S5165" s="49" t="s">
        <v>60</v>
      </c>
      <c r="T5165" s="73" t="str">
        <f>IF(_xlfn.XLOOKUP(I5165,LEGEND!B:B,LEGEND!H:H)&lt;&gt;"-",HYPERLINK(_xlfn.XLOOKUP(I5165,LEGEND!B:B,LEGEND!H:H),"link"),_xlfn.XLOOKUP(I5165,LEGEND!B:B,LEGEND!H:H))</f>
        <v>-</v>
      </c>
      <c r="U5165" s="73" t="str">
        <f>HYPERLINK(_xlfn.XLOOKUP(I5165,LEGEND!B:B,LEGEND!I:I))</f>
        <v>-</v>
      </c>
      <c r="V5165" s="51" t="s">
        <v>10973</v>
      </c>
      <c r="W5165" s="63" t="s">
        <v>71</v>
      </c>
      <c r="X5165" s="64">
        <v>270</v>
      </c>
      <c r="Y5165" s="64">
        <v>106</v>
      </c>
      <c r="Z5165" s="64">
        <v>20</v>
      </c>
      <c r="AA5165" s="84">
        <v>9.6000000000000002E-2</v>
      </c>
      <c r="AB5165" s="85">
        <v>1</v>
      </c>
      <c r="AC5165" s="85">
        <v>1</v>
      </c>
    </row>
    <row r="5166" spans="1:29" ht="25.5">
      <c r="A5166" s="1"/>
      <c r="B5166" s="6" t="s">
        <v>8836</v>
      </c>
      <c r="C5166" s="6" t="s">
        <v>8778</v>
      </c>
      <c r="D5166" s="6" t="s">
        <v>10754</v>
      </c>
      <c r="E5166" s="49" t="s">
        <v>10788</v>
      </c>
      <c r="F5166" s="6" t="s">
        <v>8839</v>
      </c>
      <c r="G5166" s="6" t="s">
        <v>60</v>
      </c>
      <c r="H5166" s="6" t="s">
        <v>60</v>
      </c>
      <c r="I5166" s="60" t="s">
        <v>10974</v>
      </c>
      <c r="J5166" s="49" t="s">
        <v>10975</v>
      </c>
      <c r="K5166" s="6" t="s">
        <v>10976</v>
      </c>
      <c r="L5166" s="29">
        <f>IF($J$6="с учетом НДС",VLOOKUP(I5166,LEGEND!B:E,4,0)*(1-M5166),VLOOKUP(I5166,LEGEND!B:E,4,0)*(1-M5166)/1.2)</f>
        <v>1230</v>
      </c>
      <c r="M5166" s="57">
        <f>IF(AND(B5166&lt;&gt;"1_Электроинструмент",B5166&lt;&gt;"2_Садовая техника"),$J$5,IF($J$4&lt;=20%,$J$4,IFERROR(VLOOKUP(S5166,LEGEND!$L$2:$M$5,2,FALSE),$J$4)))</f>
        <v>0</v>
      </c>
      <c r="N5166" s="48" t="s">
        <v>60</v>
      </c>
      <c r="O5166" s="6" t="s">
        <v>42</v>
      </c>
      <c r="P5166" s="49" t="s">
        <v>66</v>
      </c>
      <c r="Q5166" s="49" t="s">
        <v>473</v>
      </c>
      <c r="R5166" s="6" t="s">
        <v>60</v>
      </c>
      <c r="S5166" s="49" t="s">
        <v>60</v>
      </c>
      <c r="T5166" s="73" t="str">
        <f>IF(_xlfn.XLOOKUP(I5166,LEGEND!B:B,LEGEND!H:H)&lt;&gt;"-",HYPERLINK(_xlfn.XLOOKUP(I5166,LEGEND!B:B,LEGEND!H:H),"link"),_xlfn.XLOOKUP(I5166,LEGEND!B:B,LEGEND!H:H))</f>
        <v>-</v>
      </c>
      <c r="U5166" s="73" t="str">
        <f>HYPERLINK(_xlfn.XLOOKUP(I5166,LEGEND!B:B,LEGEND!I:I))</f>
        <v>https://milwaukee-media-images.s3.amazonaws.com/hi/4932479931--Hero_1.jpg</v>
      </c>
      <c r="V5166" s="51" t="s">
        <v>10977</v>
      </c>
      <c r="W5166" s="63" t="s">
        <v>71</v>
      </c>
      <c r="X5166" s="64">
        <v>270</v>
      </c>
      <c r="Y5166" s="64">
        <v>106</v>
      </c>
      <c r="Z5166" s="64">
        <v>20</v>
      </c>
      <c r="AA5166" s="84">
        <v>9.6000000000000002E-2</v>
      </c>
      <c r="AB5166" s="85">
        <v>1</v>
      </c>
      <c r="AC5166" s="85">
        <v>1</v>
      </c>
    </row>
    <row r="5167" spans="1:29" ht="25.5">
      <c r="A5167" s="1"/>
      <c r="B5167" s="6" t="s">
        <v>8836</v>
      </c>
      <c r="C5167" s="6" t="s">
        <v>8778</v>
      </c>
      <c r="D5167" s="6" t="s">
        <v>10754</v>
      </c>
      <c r="E5167" s="49" t="s">
        <v>10788</v>
      </c>
      <c r="F5167" s="6" t="s">
        <v>8839</v>
      </c>
      <c r="G5167" s="6" t="s">
        <v>60</v>
      </c>
      <c r="H5167" s="6" t="s">
        <v>60</v>
      </c>
      <c r="I5167" s="60" t="s">
        <v>10978</v>
      </c>
      <c r="J5167" s="49" t="s">
        <v>10979</v>
      </c>
      <c r="K5167" s="6" t="s">
        <v>10980</v>
      </c>
      <c r="L5167" s="29">
        <f>IF($J$6="с учетом НДС",VLOOKUP(I5167,LEGEND!B:E,4,0)*(1-M5167),VLOOKUP(I5167,LEGEND!B:E,4,0)*(1-M5167)/1.2)</f>
        <v>1230</v>
      </c>
      <c r="M5167" s="57">
        <f>IF(AND(B5167&lt;&gt;"1_Электроинструмент",B5167&lt;&gt;"2_Садовая техника"),$J$5,IF($J$4&lt;=20%,$J$4,IFERROR(VLOOKUP(S5167,LEGEND!$L$2:$M$5,2,FALSE),$J$4)))</f>
        <v>0</v>
      </c>
      <c r="N5167" s="48" t="s">
        <v>60</v>
      </c>
      <c r="O5167" s="6" t="s">
        <v>42</v>
      </c>
      <c r="P5167" s="49" t="s">
        <v>66</v>
      </c>
      <c r="Q5167" s="49" t="s">
        <v>473</v>
      </c>
      <c r="R5167" s="6" t="s">
        <v>60</v>
      </c>
      <c r="S5167" s="49" t="s">
        <v>60</v>
      </c>
      <c r="T5167" s="73" t="str">
        <f>IF(_xlfn.XLOOKUP(I5167,LEGEND!B:B,LEGEND!H:H)&lt;&gt;"-",HYPERLINK(_xlfn.XLOOKUP(I5167,LEGEND!B:B,LEGEND!H:H),"link"),_xlfn.XLOOKUP(I5167,LEGEND!B:B,LEGEND!H:H))</f>
        <v>-</v>
      </c>
      <c r="U5167" s="73" t="str">
        <f>HYPERLINK(_xlfn.XLOOKUP(I5167,LEGEND!B:B,LEGEND!I:I))</f>
        <v>https://milwaukee-media-images.s3.amazonaws.com/hi/4932479932--Hero_1.jpg</v>
      </c>
      <c r="V5167" s="51" t="s">
        <v>10981</v>
      </c>
      <c r="W5167" s="63" t="s">
        <v>71</v>
      </c>
      <c r="X5167" s="64">
        <v>270</v>
      </c>
      <c r="Y5167" s="64">
        <v>106</v>
      </c>
      <c r="Z5167" s="64">
        <v>20</v>
      </c>
      <c r="AA5167" s="84">
        <v>9.6000000000000002E-2</v>
      </c>
      <c r="AB5167" s="85">
        <v>1</v>
      </c>
      <c r="AC5167" s="85">
        <v>1</v>
      </c>
    </row>
    <row r="5168" spans="1:29" ht="25.5">
      <c r="A5168" s="1"/>
      <c r="B5168" s="6" t="s">
        <v>8836</v>
      </c>
      <c r="C5168" s="6" t="s">
        <v>8778</v>
      </c>
      <c r="D5168" s="6" t="s">
        <v>10754</v>
      </c>
      <c r="E5168" s="49" t="s">
        <v>10788</v>
      </c>
      <c r="F5168" s="6" t="s">
        <v>8839</v>
      </c>
      <c r="G5168" s="6" t="s">
        <v>60</v>
      </c>
      <c r="H5168" s="6" t="s">
        <v>60</v>
      </c>
      <c r="I5168" s="60" t="s">
        <v>10982</v>
      </c>
      <c r="J5168" s="49" t="s">
        <v>10983</v>
      </c>
      <c r="K5168" s="6" t="s">
        <v>10984</v>
      </c>
      <c r="L5168" s="29">
        <f>IF($J$6="с учетом НДС",VLOOKUP(I5168,LEGEND!B:E,4,0)*(1-M5168),VLOOKUP(I5168,LEGEND!B:E,4,0)*(1-M5168)/1.2)</f>
        <v>1230</v>
      </c>
      <c r="M5168" s="57">
        <f>IF(AND(B5168&lt;&gt;"1_Электроинструмент",B5168&lt;&gt;"2_Садовая техника"),$J$5,IF($J$4&lt;=20%,$J$4,IFERROR(VLOOKUP(S5168,LEGEND!$L$2:$M$5,2,FALSE),$J$4)))</f>
        <v>0</v>
      </c>
      <c r="N5168" s="48" t="s">
        <v>60</v>
      </c>
      <c r="O5168" s="6" t="s">
        <v>42</v>
      </c>
      <c r="P5168" s="49" t="s">
        <v>66</v>
      </c>
      <c r="Q5168" s="49" t="s">
        <v>473</v>
      </c>
      <c r="R5168" s="6" t="s">
        <v>60</v>
      </c>
      <c r="S5168" s="49" t="s">
        <v>60</v>
      </c>
      <c r="T5168" s="73" t="str">
        <f>IF(_xlfn.XLOOKUP(I5168,LEGEND!B:B,LEGEND!H:H)&lt;&gt;"-",HYPERLINK(_xlfn.XLOOKUP(I5168,LEGEND!B:B,LEGEND!H:H),"link"),_xlfn.XLOOKUP(I5168,LEGEND!B:B,LEGEND!H:H))</f>
        <v>-</v>
      </c>
      <c r="U5168" s="73" t="str">
        <f>HYPERLINK(_xlfn.XLOOKUP(I5168,LEGEND!B:B,LEGEND!I:I))</f>
        <v>https://milwaukee-media-images.s3.amazonaws.com/hi/4932479933--Hero_1.jpg</v>
      </c>
      <c r="V5168" s="51" t="s">
        <v>10985</v>
      </c>
      <c r="W5168" s="63" t="s">
        <v>71</v>
      </c>
      <c r="X5168" s="64">
        <v>270</v>
      </c>
      <c r="Y5168" s="64">
        <v>106</v>
      </c>
      <c r="Z5168" s="64">
        <v>20</v>
      </c>
      <c r="AA5168" s="84">
        <v>9.6000000000000002E-2</v>
      </c>
      <c r="AB5168" s="85">
        <v>1</v>
      </c>
      <c r="AC5168" s="85">
        <v>1</v>
      </c>
    </row>
    <row r="5169" spans="1:29" ht="25.5">
      <c r="A5169" s="1"/>
      <c r="B5169" s="6" t="s">
        <v>8836</v>
      </c>
      <c r="C5169" s="6" t="s">
        <v>8778</v>
      </c>
      <c r="D5169" s="6" t="s">
        <v>10754</v>
      </c>
      <c r="E5169" s="49" t="s">
        <v>10788</v>
      </c>
      <c r="F5169" s="6" t="s">
        <v>8839</v>
      </c>
      <c r="G5169" s="6" t="s">
        <v>60</v>
      </c>
      <c r="H5169" s="6" t="s">
        <v>60</v>
      </c>
      <c r="I5169" s="60" t="s">
        <v>10986</v>
      </c>
      <c r="J5169" s="49" t="s">
        <v>10987</v>
      </c>
      <c r="K5169" s="6" t="s">
        <v>10988</v>
      </c>
      <c r="L5169" s="29">
        <f>IF($J$6="с учетом НДС",VLOOKUP(I5169,LEGEND!B:E,4,0)*(1-M5169),VLOOKUP(I5169,LEGEND!B:E,4,0)*(1-M5169)/1.2)</f>
        <v>1230</v>
      </c>
      <c r="M5169" s="57">
        <f>IF(AND(B5169&lt;&gt;"1_Электроинструмент",B5169&lt;&gt;"2_Садовая техника"),$J$5,IF($J$4&lt;=20%,$J$4,IFERROR(VLOOKUP(S5169,LEGEND!$L$2:$M$5,2,FALSE),$J$4)))</f>
        <v>0</v>
      </c>
      <c r="N5169" s="48" t="s">
        <v>60</v>
      </c>
      <c r="O5169" s="6" t="s">
        <v>42</v>
      </c>
      <c r="P5169" s="49" t="s">
        <v>66</v>
      </c>
      <c r="Q5169" s="49" t="s">
        <v>473</v>
      </c>
      <c r="R5169" s="6" t="s">
        <v>60</v>
      </c>
      <c r="S5169" s="49" t="s">
        <v>60</v>
      </c>
      <c r="T5169" s="73" t="str">
        <f>IF(_xlfn.XLOOKUP(I5169,LEGEND!B:B,LEGEND!H:H)&lt;&gt;"-",HYPERLINK(_xlfn.XLOOKUP(I5169,LEGEND!B:B,LEGEND!H:H),"link"),_xlfn.XLOOKUP(I5169,LEGEND!B:B,LEGEND!H:H))</f>
        <v>-</v>
      </c>
      <c r="U5169" s="73" t="str">
        <f>HYPERLINK(_xlfn.XLOOKUP(I5169,LEGEND!B:B,LEGEND!I:I))</f>
        <v>https://milwaukee-media-images.s3.amazonaws.com/hi/4932479934--Hero_1.jpg</v>
      </c>
      <c r="V5169" s="51" t="s">
        <v>10989</v>
      </c>
      <c r="W5169" s="63" t="s">
        <v>71</v>
      </c>
      <c r="X5169" s="64">
        <v>270</v>
      </c>
      <c r="Y5169" s="64">
        <v>106</v>
      </c>
      <c r="Z5169" s="64">
        <v>20</v>
      </c>
      <c r="AA5169" s="84">
        <v>9.6000000000000002E-2</v>
      </c>
      <c r="AB5169" s="85">
        <v>1</v>
      </c>
      <c r="AC5169" s="85">
        <v>1</v>
      </c>
    </row>
    <row r="5170" spans="1:29" ht="25.5">
      <c r="A5170" s="1"/>
      <c r="B5170" s="6" t="s">
        <v>8836</v>
      </c>
      <c r="C5170" s="6" t="s">
        <v>8778</v>
      </c>
      <c r="D5170" s="6" t="s">
        <v>10754</v>
      </c>
      <c r="E5170" s="49" t="s">
        <v>10788</v>
      </c>
      <c r="F5170" s="6" t="s">
        <v>8839</v>
      </c>
      <c r="G5170" s="6" t="s">
        <v>60</v>
      </c>
      <c r="H5170" s="6" t="s">
        <v>60</v>
      </c>
      <c r="I5170" s="60" t="s">
        <v>10990</v>
      </c>
      <c r="J5170" s="49" t="s">
        <v>10991</v>
      </c>
      <c r="K5170" s="6" t="s">
        <v>10992</v>
      </c>
      <c r="L5170" s="29">
        <f>IF($J$6="с учетом НДС",VLOOKUP(I5170,LEGEND!B:E,4,0)*(1-M5170),VLOOKUP(I5170,LEGEND!B:E,4,0)*(1-M5170)/1.2)</f>
        <v>1230</v>
      </c>
      <c r="M5170" s="57">
        <f>IF(AND(B5170&lt;&gt;"1_Электроинструмент",B5170&lt;&gt;"2_Садовая техника"),$J$5,IF($J$4&lt;=20%,$J$4,IFERROR(VLOOKUP(S5170,LEGEND!$L$2:$M$5,2,FALSE),$J$4)))</f>
        <v>0</v>
      </c>
      <c r="N5170" s="48" t="s">
        <v>60</v>
      </c>
      <c r="O5170" s="6" t="s">
        <v>42</v>
      </c>
      <c r="P5170" s="49" t="s">
        <v>66</v>
      </c>
      <c r="Q5170" s="49" t="s">
        <v>473</v>
      </c>
      <c r="R5170" s="6" t="s">
        <v>60</v>
      </c>
      <c r="S5170" s="49" t="s">
        <v>60</v>
      </c>
      <c r="T5170" s="73" t="str">
        <f>IF(_xlfn.XLOOKUP(I5170,LEGEND!B:B,LEGEND!H:H)&lt;&gt;"-",HYPERLINK(_xlfn.XLOOKUP(I5170,LEGEND!B:B,LEGEND!H:H),"link"),_xlfn.XLOOKUP(I5170,LEGEND!B:B,LEGEND!H:H))</f>
        <v>-</v>
      </c>
      <c r="U5170" s="73" t="str">
        <f>HYPERLINK(_xlfn.XLOOKUP(I5170,LEGEND!B:B,LEGEND!I:I))</f>
        <v>https://milwaukee-media-images.s3.amazonaws.com/hi/4932479935--Hero_1.jpg</v>
      </c>
      <c r="V5170" s="51" t="s">
        <v>10993</v>
      </c>
      <c r="W5170" s="63" t="s">
        <v>71</v>
      </c>
      <c r="X5170" s="64">
        <v>270</v>
      </c>
      <c r="Y5170" s="64">
        <v>106</v>
      </c>
      <c r="Z5170" s="64">
        <v>20</v>
      </c>
      <c r="AA5170" s="84">
        <v>9.6000000000000002E-2</v>
      </c>
      <c r="AB5170" s="85">
        <v>1</v>
      </c>
      <c r="AC5170" s="85">
        <v>1</v>
      </c>
    </row>
    <row r="5171" spans="1:29" ht="25.5">
      <c r="A5171" s="1"/>
      <c r="B5171" s="6" t="s">
        <v>8836</v>
      </c>
      <c r="C5171" s="6" t="s">
        <v>8778</v>
      </c>
      <c r="D5171" s="6" t="s">
        <v>10754</v>
      </c>
      <c r="E5171" s="49" t="s">
        <v>10788</v>
      </c>
      <c r="F5171" s="6" t="s">
        <v>8839</v>
      </c>
      <c r="G5171" s="6" t="s">
        <v>60</v>
      </c>
      <c r="H5171" s="6" t="s">
        <v>60</v>
      </c>
      <c r="I5171" s="60" t="s">
        <v>10813</v>
      </c>
      <c r="J5171" s="49" t="s">
        <v>10814</v>
      </c>
      <c r="K5171" s="6" t="s">
        <v>10815</v>
      </c>
      <c r="L5171" s="29">
        <f>IF($J$6="с учетом НДС",VLOOKUP(I5171,LEGEND!B:E,4,0)*(1-M5171),VLOOKUP(I5171,LEGEND!B:E,4,0)*(1-M5171)/1.2)</f>
        <v>1330</v>
      </c>
      <c r="M5171" s="57">
        <f>IF(AND(B5171&lt;&gt;"1_Электроинструмент",B5171&lt;&gt;"2_Садовая техника"),$J$5,IF($J$4&lt;=20%,$J$4,IFERROR(VLOOKUP(S5171,LEGEND!$L$2:$M$5,2,FALSE),$J$4)))</f>
        <v>0</v>
      </c>
      <c r="N5171" s="48" t="s">
        <v>60</v>
      </c>
      <c r="O5171" s="6" t="s">
        <v>42</v>
      </c>
      <c r="P5171" s="49" t="s">
        <v>66</v>
      </c>
      <c r="Q5171" s="49" t="s">
        <v>473</v>
      </c>
      <c r="R5171" s="6" t="s">
        <v>60</v>
      </c>
      <c r="S5171" s="49" t="s">
        <v>60</v>
      </c>
      <c r="T5171" s="73" t="str">
        <f>IF(_xlfn.XLOOKUP(I5171,LEGEND!B:B,LEGEND!H:H)&lt;&gt;"-",HYPERLINK(_xlfn.XLOOKUP(I5171,LEGEND!B:B,LEGEND!H:H),"link"),_xlfn.XLOOKUP(I5171,LEGEND!B:B,LEGEND!H:H))</f>
        <v>-</v>
      </c>
      <c r="U5171" s="73" t="str">
        <f>HYPERLINK(_xlfn.XLOOKUP(I5171,LEGEND!B:B,LEGEND!I:I))</f>
        <v>https://milwaukee-media-images.s3.amazonaws.com/hi/4932479718--Hero_1.jpg</v>
      </c>
      <c r="V5171" s="51" t="s">
        <v>10816</v>
      </c>
      <c r="W5171" s="63" t="s">
        <v>71</v>
      </c>
      <c r="X5171" s="64">
        <v>260</v>
      </c>
      <c r="Y5171" s="64">
        <v>89</v>
      </c>
      <c r="Z5171" s="64">
        <v>10</v>
      </c>
      <c r="AA5171" s="84">
        <v>8.1000000000000003E-2</v>
      </c>
      <c r="AB5171" s="85">
        <v>1</v>
      </c>
      <c r="AC5171" s="85">
        <v>1</v>
      </c>
    </row>
    <row r="5172" spans="1:29" ht="25.5">
      <c r="A5172" s="1"/>
      <c r="B5172" s="6" t="s">
        <v>8836</v>
      </c>
      <c r="C5172" s="6" t="s">
        <v>8778</v>
      </c>
      <c r="D5172" s="6" t="s">
        <v>10754</v>
      </c>
      <c r="E5172" s="49" t="s">
        <v>10788</v>
      </c>
      <c r="F5172" s="6" t="s">
        <v>8839</v>
      </c>
      <c r="G5172" s="6" t="s">
        <v>60</v>
      </c>
      <c r="H5172" s="6" t="s">
        <v>60</v>
      </c>
      <c r="I5172" s="60" t="s">
        <v>23608</v>
      </c>
      <c r="J5172" s="49" t="s">
        <v>23609</v>
      </c>
      <c r="K5172" s="6" t="s">
        <v>23610</v>
      </c>
      <c r="L5172" s="29">
        <f>IF($J$6="с учетом НДС",VLOOKUP(I5172,LEGEND!B:E,4,0)*(1-M5172),VLOOKUP(I5172,LEGEND!B:E,4,0)*(1-M5172)/1.2)</f>
        <v>1330</v>
      </c>
      <c r="M5172" s="57">
        <f>IF(AND(B5172&lt;&gt;"1_Электроинструмент",B5172&lt;&gt;"2_Садовая техника"),$J$5,IF($J$4&lt;=20%,$J$4,IFERROR(VLOOKUP(S5172,LEGEND!$L$2:$M$5,2,FALSE),$J$4)))</f>
        <v>0</v>
      </c>
      <c r="N5172" s="48" t="s">
        <v>60</v>
      </c>
      <c r="O5172" s="6" t="s">
        <v>60</v>
      </c>
      <c r="P5172" s="49" t="s">
        <v>66</v>
      </c>
      <c r="Q5172" s="49" t="s">
        <v>67</v>
      </c>
      <c r="R5172" s="6" t="s">
        <v>60</v>
      </c>
      <c r="S5172" s="49" t="s">
        <v>60</v>
      </c>
      <c r="T5172" s="73" t="str">
        <f>IF(_xlfn.XLOOKUP(I5172,LEGEND!B:B,LEGEND!H:H)&lt;&gt;"-",HYPERLINK(_xlfn.XLOOKUP(I5172,LEGEND!B:B,LEGEND!H:H),"link"),_xlfn.XLOOKUP(I5172,LEGEND!B:B,LEGEND!H:H))</f>
        <v>-</v>
      </c>
      <c r="U5172" s="73" t="str">
        <f>HYPERLINK(_xlfn.XLOOKUP(I5172,LEGEND!B:B,LEGEND!I:I))</f>
        <v>https://milwaukee-media-images.s3.amazonaws.com/hi/4932471424--Hero_1.jpg</v>
      </c>
      <c r="V5172" s="51" t="s">
        <v>23611</v>
      </c>
      <c r="W5172" s="63" t="s">
        <v>71</v>
      </c>
      <c r="X5172" s="64">
        <v>248</v>
      </c>
      <c r="Y5172" s="64">
        <v>92</v>
      </c>
      <c r="Z5172" s="64">
        <v>9</v>
      </c>
      <c r="AA5172" s="84">
        <v>0.09</v>
      </c>
      <c r="AB5172" s="85">
        <v>1</v>
      </c>
      <c r="AC5172" s="85">
        <v>1</v>
      </c>
    </row>
    <row r="5173" spans="1:29" ht="25.5">
      <c r="A5173" s="1"/>
      <c r="B5173" s="6" t="s">
        <v>8836</v>
      </c>
      <c r="C5173" s="6" t="s">
        <v>8778</v>
      </c>
      <c r="D5173" s="6" t="s">
        <v>10754</v>
      </c>
      <c r="E5173" s="49" t="s">
        <v>10788</v>
      </c>
      <c r="F5173" s="6" t="s">
        <v>8839</v>
      </c>
      <c r="G5173" s="6" t="s">
        <v>60</v>
      </c>
      <c r="H5173" s="6" t="s">
        <v>60</v>
      </c>
      <c r="I5173" s="60" t="s">
        <v>23612</v>
      </c>
      <c r="J5173" s="49" t="s">
        <v>23613</v>
      </c>
      <c r="K5173" s="6" t="s">
        <v>23614</v>
      </c>
      <c r="L5173" s="29">
        <f>IF($J$6="с учетом НДС",VLOOKUP(I5173,LEGEND!B:E,4,0)*(1-M5173),VLOOKUP(I5173,LEGEND!B:E,4,0)*(1-M5173)/1.2)</f>
        <v>1330</v>
      </c>
      <c r="M5173" s="57">
        <f>IF(AND(B5173&lt;&gt;"1_Электроинструмент",B5173&lt;&gt;"2_Садовая техника"),$J$5,IF($J$4&lt;=20%,$J$4,IFERROR(VLOOKUP(S5173,LEGEND!$L$2:$M$5,2,FALSE),$J$4)))</f>
        <v>0</v>
      </c>
      <c r="N5173" s="48" t="s">
        <v>60</v>
      </c>
      <c r="O5173" s="6" t="s">
        <v>60</v>
      </c>
      <c r="P5173" s="49" t="s">
        <v>66</v>
      </c>
      <c r="Q5173" s="49" t="s">
        <v>67</v>
      </c>
      <c r="R5173" s="6" t="s">
        <v>60</v>
      </c>
      <c r="S5173" s="49" t="s">
        <v>60</v>
      </c>
      <c r="T5173" s="73" t="str">
        <f>IF(_xlfn.XLOOKUP(I5173,LEGEND!B:B,LEGEND!H:H)&lt;&gt;"-",HYPERLINK(_xlfn.XLOOKUP(I5173,LEGEND!B:B,LEGEND!H:H),"link"),_xlfn.XLOOKUP(I5173,LEGEND!B:B,LEGEND!H:H))</f>
        <v>-</v>
      </c>
      <c r="U5173" s="73" t="str">
        <f>HYPERLINK(_xlfn.XLOOKUP(I5173,LEGEND!B:B,LEGEND!I:I))</f>
        <v>https://milwaukee-media-images.s3.amazonaws.com/hi/4932471425--Hero_1.jpg</v>
      </c>
      <c r="V5173" s="51" t="s">
        <v>23615</v>
      </c>
      <c r="W5173" s="63" t="s">
        <v>71</v>
      </c>
      <c r="X5173" s="64">
        <v>256</v>
      </c>
      <c r="Y5173" s="64">
        <v>105</v>
      </c>
      <c r="Z5173" s="64">
        <v>9</v>
      </c>
      <c r="AA5173" s="84">
        <v>9.7000000000000003E-2</v>
      </c>
      <c r="AB5173" s="85">
        <v>1</v>
      </c>
      <c r="AC5173" s="85">
        <v>1</v>
      </c>
    </row>
    <row r="5174" spans="1:29" ht="25.5">
      <c r="A5174" s="1"/>
      <c r="B5174" s="6" t="s">
        <v>8836</v>
      </c>
      <c r="C5174" s="6" t="s">
        <v>8778</v>
      </c>
      <c r="D5174" s="6" t="s">
        <v>10754</v>
      </c>
      <c r="E5174" s="49" t="s">
        <v>10788</v>
      </c>
      <c r="F5174" s="6" t="s">
        <v>8839</v>
      </c>
      <c r="G5174" s="6" t="s">
        <v>60</v>
      </c>
      <c r="H5174" s="6" t="s">
        <v>60</v>
      </c>
      <c r="I5174" s="60" t="s">
        <v>23616</v>
      </c>
      <c r="J5174" s="49" t="s">
        <v>23617</v>
      </c>
      <c r="K5174" s="6" t="s">
        <v>23618</v>
      </c>
      <c r="L5174" s="29">
        <f>IF($J$6="с учетом НДС",VLOOKUP(I5174,LEGEND!B:E,4,0)*(1-M5174),VLOOKUP(I5174,LEGEND!B:E,4,0)*(1-M5174)/1.2)</f>
        <v>1330</v>
      </c>
      <c r="M5174" s="57">
        <f>IF(AND(B5174&lt;&gt;"1_Электроинструмент",B5174&lt;&gt;"2_Садовая техника"),$J$5,IF($J$4&lt;=20%,$J$4,IFERROR(VLOOKUP(S5174,LEGEND!$L$2:$M$5,2,FALSE),$J$4)))</f>
        <v>0</v>
      </c>
      <c r="N5174" s="48" t="s">
        <v>60</v>
      </c>
      <c r="O5174" s="6" t="s">
        <v>60</v>
      </c>
      <c r="P5174" s="49" t="s">
        <v>66</v>
      </c>
      <c r="Q5174" s="49" t="s">
        <v>67</v>
      </c>
      <c r="R5174" s="6" t="s">
        <v>60</v>
      </c>
      <c r="S5174" s="49" t="s">
        <v>60</v>
      </c>
      <c r="T5174" s="73" t="str">
        <f>IF(_xlfn.XLOOKUP(I5174,LEGEND!B:B,LEGEND!H:H)&lt;&gt;"-",HYPERLINK(_xlfn.XLOOKUP(I5174,LEGEND!B:B,LEGEND!H:H),"link"),_xlfn.XLOOKUP(I5174,LEGEND!B:B,LEGEND!H:H))</f>
        <v>-</v>
      </c>
      <c r="U5174" s="73" t="str">
        <f>HYPERLINK(_xlfn.XLOOKUP(I5174,LEGEND!B:B,LEGEND!I:I))</f>
        <v>https://milwaukee-media-images.s3.amazonaws.com/hi/4932471426--Hero_1.jpg</v>
      </c>
      <c r="V5174" s="51" t="s">
        <v>23619</v>
      </c>
      <c r="W5174" s="63" t="s">
        <v>71</v>
      </c>
      <c r="X5174" s="64">
        <v>267</v>
      </c>
      <c r="Y5174" s="64">
        <v>31</v>
      </c>
      <c r="Z5174" s="64">
        <v>9</v>
      </c>
      <c r="AA5174" s="84">
        <v>0.10199999999999999</v>
      </c>
      <c r="AB5174" s="85">
        <v>1</v>
      </c>
      <c r="AC5174" s="85">
        <v>1</v>
      </c>
    </row>
    <row r="5175" spans="1:29" ht="25.5">
      <c r="A5175" s="1"/>
      <c r="B5175" s="6" t="s">
        <v>8836</v>
      </c>
      <c r="C5175" s="6" t="s">
        <v>8778</v>
      </c>
      <c r="D5175" s="6" t="s">
        <v>10754</v>
      </c>
      <c r="E5175" s="49" t="s">
        <v>10788</v>
      </c>
      <c r="F5175" s="6" t="s">
        <v>8839</v>
      </c>
      <c r="G5175" s="6" t="s">
        <v>60</v>
      </c>
      <c r="H5175" s="6" t="s">
        <v>60</v>
      </c>
      <c r="I5175" s="60" t="s">
        <v>23620</v>
      </c>
      <c r="J5175" s="49" t="s">
        <v>23621</v>
      </c>
      <c r="K5175" s="6" t="s">
        <v>23622</v>
      </c>
      <c r="L5175" s="29">
        <f>IF($J$6="с учетом НДС",VLOOKUP(I5175,LEGEND!B:E,4,0)*(1-M5175),VLOOKUP(I5175,LEGEND!B:E,4,0)*(1-M5175)/1.2)</f>
        <v>1330</v>
      </c>
      <c r="M5175" s="57">
        <f>IF(AND(B5175&lt;&gt;"1_Электроинструмент",B5175&lt;&gt;"2_Садовая техника"),$J$5,IF($J$4&lt;=20%,$J$4,IFERROR(VLOOKUP(S5175,LEGEND!$L$2:$M$5,2,FALSE),$J$4)))</f>
        <v>0</v>
      </c>
      <c r="N5175" s="48" t="s">
        <v>60</v>
      </c>
      <c r="O5175" s="6" t="s">
        <v>60</v>
      </c>
      <c r="P5175" s="49" t="s">
        <v>66</v>
      </c>
      <c r="Q5175" s="49" t="s">
        <v>67</v>
      </c>
      <c r="R5175" s="6" t="s">
        <v>60</v>
      </c>
      <c r="S5175" s="49" t="s">
        <v>60</v>
      </c>
      <c r="T5175" s="73" t="str">
        <f>IF(_xlfn.XLOOKUP(I5175,LEGEND!B:B,LEGEND!H:H)&lt;&gt;"-",HYPERLINK(_xlfn.XLOOKUP(I5175,LEGEND!B:B,LEGEND!H:H),"link"),_xlfn.XLOOKUP(I5175,LEGEND!B:B,LEGEND!H:H))</f>
        <v>-</v>
      </c>
      <c r="U5175" s="73" t="str">
        <f>HYPERLINK(_xlfn.XLOOKUP(I5175,LEGEND!B:B,LEGEND!I:I))</f>
        <v>https://milwaukee-media-images.s3.amazonaws.com/hi/4932471427--Hero_1.jpg</v>
      </c>
      <c r="V5175" s="51" t="s">
        <v>23623</v>
      </c>
      <c r="W5175" s="63" t="s">
        <v>71</v>
      </c>
      <c r="X5175" s="64">
        <v>275</v>
      </c>
      <c r="Y5175" s="64">
        <v>110</v>
      </c>
      <c r="Z5175" s="64">
        <v>9</v>
      </c>
      <c r="AA5175" s="84">
        <v>0.108</v>
      </c>
      <c r="AB5175" s="85">
        <v>1</v>
      </c>
      <c r="AC5175" s="85">
        <v>1</v>
      </c>
    </row>
    <row r="5176" spans="1:29" ht="25.5">
      <c r="A5176" s="1"/>
      <c r="B5176" s="6" t="s">
        <v>8836</v>
      </c>
      <c r="C5176" s="6" t="s">
        <v>8778</v>
      </c>
      <c r="D5176" s="6" t="s">
        <v>10754</v>
      </c>
      <c r="E5176" s="49" t="s">
        <v>10788</v>
      </c>
      <c r="F5176" s="6" t="s">
        <v>8839</v>
      </c>
      <c r="G5176" s="6" t="s">
        <v>60</v>
      </c>
      <c r="H5176" s="6" t="s">
        <v>60</v>
      </c>
      <c r="I5176" s="60" t="s">
        <v>10793</v>
      </c>
      <c r="J5176" s="49" t="s">
        <v>10794</v>
      </c>
      <c r="K5176" s="6" t="s">
        <v>10795</v>
      </c>
      <c r="L5176" s="29">
        <f>IF($J$6="с учетом НДС",VLOOKUP(I5176,LEGEND!B:E,4,0)*(1-M5176),VLOOKUP(I5176,LEGEND!B:E,4,0)*(1-M5176)/1.2)</f>
        <v>4790</v>
      </c>
      <c r="M5176" s="57">
        <f>IF(AND(B5176&lt;&gt;"1_Электроинструмент",B5176&lt;&gt;"2_Садовая техника"),$J$5,IF($J$4&lt;=20%,$J$4,IFERROR(VLOOKUP(S5176,LEGEND!$L$2:$M$5,2,FALSE),$J$4)))</f>
        <v>0</v>
      </c>
      <c r="N5176" s="48" t="s">
        <v>60</v>
      </c>
      <c r="O5176" s="6" t="s">
        <v>42</v>
      </c>
      <c r="P5176" s="49" t="s">
        <v>66</v>
      </c>
      <c r="Q5176" s="49" t="s">
        <v>473</v>
      </c>
      <c r="R5176" s="6" t="s">
        <v>60</v>
      </c>
      <c r="S5176" s="49" t="s">
        <v>60</v>
      </c>
      <c r="T5176" s="73" t="str">
        <f>IF(_xlfn.XLOOKUP(I5176,LEGEND!B:B,LEGEND!H:H)&lt;&gt;"-",HYPERLINK(_xlfn.XLOOKUP(I5176,LEGEND!B:B,LEGEND!H:H),"link"),_xlfn.XLOOKUP(I5176,LEGEND!B:B,LEGEND!H:H))</f>
        <v>-</v>
      </c>
      <c r="U5176" s="73" t="str">
        <f>HYPERLINK(_xlfn.XLOOKUP(I5176,LEGEND!B:B,LEGEND!I:I))</f>
        <v>-</v>
      </c>
      <c r="V5176" s="51" t="s">
        <v>10796</v>
      </c>
      <c r="W5176" s="63" t="s">
        <v>71</v>
      </c>
      <c r="X5176" s="64">
        <v>260</v>
      </c>
      <c r="Y5176" s="64">
        <v>105</v>
      </c>
      <c r="Z5176" s="64">
        <v>100</v>
      </c>
      <c r="AA5176" s="84">
        <v>0.40600000000000003</v>
      </c>
      <c r="AB5176" s="85">
        <v>12</v>
      </c>
      <c r="AC5176" s="85">
        <v>1</v>
      </c>
    </row>
    <row r="5177" spans="1:29" ht="25.5">
      <c r="A5177" s="1"/>
      <c r="B5177" s="6" t="s">
        <v>8836</v>
      </c>
      <c r="C5177" s="6" t="s">
        <v>8778</v>
      </c>
      <c r="D5177" s="6" t="s">
        <v>10754</v>
      </c>
      <c r="E5177" s="49" t="s">
        <v>10788</v>
      </c>
      <c r="F5177" s="6" t="s">
        <v>8839</v>
      </c>
      <c r="G5177" s="6" t="s">
        <v>60</v>
      </c>
      <c r="H5177" s="6" t="s">
        <v>60</v>
      </c>
      <c r="I5177" s="60" t="s">
        <v>23624</v>
      </c>
      <c r="J5177" s="49" t="s">
        <v>23625</v>
      </c>
      <c r="K5177" s="6" t="s">
        <v>23626</v>
      </c>
      <c r="L5177" s="29">
        <f>IF($J$6="с учетом НДС",VLOOKUP(I5177,LEGEND!B:E,4,0)*(1-M5177),VLOOKUP(I5177,LEGEND!B:E,4,0)*(1-M5177)/1.2)</f>
        <v>4790</v>
      </c>
      <c r="M5177" s="57">
        <f>IF(AND(B5177&lt;&gt;"1_Электроинструмент",B5177&lt;&gt;"2_Садовая техника"),$J$5,IF($J$4&lt;=20%,$J$4,IFERROR(VLOOKUP(S5177,LEGEND!$L$2:$M$5,2,FALSE),$J$4)))</f>
        <v>0</v>
      </c>
      <c r="N5177" s="48" t="s">
        <v>60</v>
      </c>
      <c r="O5177" s="6" t="s">
        <v>60</v>
      </c>
      <c r="P5177" s="49" t="s">
        <v>66</v>
      </c>
      <c r="Q5177" s="49" t="s">
        <v>67</v>
      </c>
      <c r="R5177" s="6" t="s">
        <v>60</v>
      </c>
      <c r="S5177" s="49" t="s">
        <v>60</v>
      </c>
      <c r="T5177" s="73" t="str">
        <f>IF(_xlfn.XLOOKUP(I5177,LEGEND!B:B,LEGEND!H:H)&lt;&gt;"-",HYPERLINK(_xlfn.XLOOKUP(I5177,LEGEND!B:B,LEGEND!H:H),"link"),_xlfn.XLOOKUP(I5177,LEGEND!B:B,LEGEND!H:H))</f>
        <v>-</v>
      </c>
      <c r="U5177" s="73" t="str">
        <f>HYPERLINK(_xlfn.XLOOKUP(I5177,LEGEND!B:B,LEGEND!I:I))</f>
        <v>https://milwaukee-media-images.s3.amazonaws.com/hi/4932471615--Hero_1.jpg</v>
      </c>
      <c r="V5177" s="51" t="s">
        <v>23627</v>
      </c>
      <c r="W5177" s="63" t="s">
        <v>71</v>
      </c>
      <c r="X5177" s="64">
        <v>250</v>
      </c>
      <c r="Y5177" s="64">
        <v>10</v>
      </c>
      <c r="Z5177" s="64">
        <v>100</v>
      </c>
      <c r="AA5177" s="84">
        <v>0.6</v>
      </c>
      <c r="AB5177" s="85">
        <v>12</v>
      </c>
      <c r="AC5177" s="85">
        <v>1</v>
      </c>
    </row>
    <row r="5178" spans="1:29" ht="25.5">
      <c r="A5178" s="1"/>
      <c r="B5178" s="6" t="s">
        <v>8836</v>
      </c>
      <c r="C5178" s="6" t="s">
        <v>8778</v>
      </c>
      <c r="D5178" s="6" t="s">
        <v>10754</v>
      </c>
      <c r="E5178" s="49" t="s">
        <v>10788</v>
      </c>
      <c r="F5178" s="6" t="s">
        <v>8839</v>
      </c>
      <c r="G5178" s="6" t="s">
        <v>60</v>
      </c>
      <c r="H5178" s="6" t="s">
        <v>60</v>
      </c>
      <c r="I5178" s="60" t="s">
        <v>23628</v>
      </c>
      <c r="J5178" s="49" t="s">
        <v>23629</v>
      </c>
      <c r="K5178" s="6" t="s">
        <v>23630</v>
      </c>
      <c r="L5178" s="29">
        <f>IF($J$6="с учетом НДС",VLOOKUP(I5178,LEGEND!B:E,4,0)*(1-M5178),VLOOKUP(I5178,LEGEND!B:E,4,0)*(1-M5178)/1.2)</f>
        <v>4790</v>
      </c>
      <c r="M5178" s="57">
        <f>IF(AND(B5178&lt;&gt;"1_Электроинструмент",B5178&lt;&gt;"2_Садовая техника"),$J$5,IF($J$4&lt;=20%,$J$4,IFERROR(VLOOKUP(S5178,LEGEND!$L$2:$M$5,2,FALSE),$J$4)))</f>
        <v>0</v>
      </c>
      <c r="N5178" s="48" t="s">
        <v>60</v>
      </c>
      <c r="O5178" s="6" t="s">
        <v>60</v>
      </c>
      <c r="P5178" s="49" t="s">
        <v>66</v>
      </c>
      <c r="Q5178" s="49" t="s">
        <v>67</v>
      </c>
      <c r="R5178" s="6" t="s">
        <v>60</v>
      </c>
      <c r="S5178" s="49" t="s">
        <v>60</v>
      </c>
      <c r="T5178" s="73" t="str">
        <f>IF(_xlfn.XLOOKUP(I5178,LEGEND!B:B,LEGEND!H:H)&lt;&gt;"-",HYPERLINK(_xlfn.XLOOKUP(I5178,LEGEND!B:B,LEGEND!H:H),"link"),_xlfn.XLOOKUP(I5178,LEGEND!B:B,LEGEND!H:H))</f>
        <v>-</v>
      </c>
      <c r="U5178" s="73" t="str">
        <f>HYPERLINK(_xlfn.XLOOKUP(I5178,LEGEND!B:B,LEGEND!I:I))</f>
        <v>https://milwaukee-media-images.s3.amazonaws.com/hi/4932471616--Hero_1.jpg</v>
      </c>
      <c r="V5178" s="51" t="s">
        <v>23631</v>
      </c>
      <c r="W5178" s="63" t="s">
        <v>71</v>
      </c>
      <c r="X5178" s="64">
        <v>270</v>
      </c>
      <c r="Y5178" s="64">
        <v>129</v>
      </c>
      <c r="Z5178" s="64">
        <v>110</v>
      </c>
      <c r="AA5178" s="84">
        <v>1.103</v>
      </c>
      <c r="AB5178" s="85">
        <v>12</v>
      </c>
      <c r="AC5178" s="85">
        <v>1</v>
      </c>
    </row>
    <row r="5179" spans="1:29" ht="25.5">
      <c r="A5179" s="1"/>
      <c r="B5179" s="6" t="s">
        <v>8836</v>
      </c>
      <c r="C5179" s="6" t="s">
        <v>8778</v>
      </c>
      <c r="D5179" s="6" t="s">
        <v>10754</v>
      </c>
      <c r="E5179" s="49" t="s">
        <v>10788</v>
      </c>
      <c r="F5179" s="6" t="s">
        <v>8839</v>
      </c>
      <c r="G5179" s="6" t="s">
        <v>60</v>
      </c>
      <c r="H5179" s="6" t="s">
        <v>60</v>
      </c>
      <c r="I5179" s="60" t="s">
        <v>23632</v>
      </c>
      <c r="J5179" s="49" t="s">
        <v>23633</v>
      </c>
      <c r="K5179" s="6" t="s">
        <v>23634</v>
      </c>
      <c r="L5179" s="29">
        <f>IF($J$6="с учетом НДС",VLOOKUP(I5179,LEGEND!B:E,4,0)*(1-M5179),VLOOKUP(I5179,LEGEND!B:E,4,0)*(1-M5179)/1.2)</f>
        <v>4790</v>
      </c>
      <c r="M5179" s="57">
        <f>IF(AND(B5179&lt;&gt;"1_Электроинструмент",B5179&lt;&gt;"2_Садовая техника"),$J$5,IF($J$4&lt;=20%,$J$4,IFERROR(VLOOKUP(S5179,LEGEND!$L$2:$M$5,2,FALSE),$J$4)))</f>
        <v>0</v>
      </c>
      <c r="N5179" s="48" t="s">
        <v>60</v>
      </c>
      <c r="O5179" s="6" t="s">
        <v>60</v>
      </c>
      <c r="P5179" s="49" t="s">
        <v>66</v>
      </c>
      <c r="Q5179" s="49" t="s">
        <v>67</v>
      </c>
      <c r="R5179" s="6" t="s">
        <v>60</v>
      </c>
      <c r="S5179" s="49" t="s">
        <v>60</v>
      </c>
      <c r="T5179" s="73" t="str">
        <f>IF(_xlfn.XLOOKUP(I5179,LEGEND!B:B,LEGEND!H:H)&lt;&gt;"-",HYPERLINK(_xlfn.XLOOKUP(I5179,LEGEND!B:B,LEGEND!H:H),"link"),_xlfn.XLOOKUP(I5179,LEGEND!B:B,LEGEND!H:H))</f>
        <v>-</v>
      </c>
      <c r="U5179" s="73" t="str">
        <f>HYPERLINK(_xlfn.XLOOKUP(I5179,LEGEND!B:B,LEGEND!I:I))</f>
        <v>https://milwaukee-media-images.s3.amazonaws.com/hi/4932471617--Hero_1.jpg</v>
      </c>
      <c r="V5179" s="51" t="s">
        <v>23635</v>
      </c>
      <c r="W5179" s="63" t="s">
        <v>71</v>
      </c>
      <c r="X5179" s="64">
        <v>270</v>
      </c>
      <c r="Y5179" s="64">
        <v>129</v>
      </c>
      <c r="Z5179" s="64">
        <v>110</v>
      </c>
      <c r="AA5179" s="84">
        <v>1.1830000000000001</v>
      </c>
      <c r="AB5179" s="85">
        <v>12</v>
      </c>
      <c r="AC5179" s="85">
        <v>1</v>
      </c>
    </row>
    <row r="5180" spans="1:29" ht="25.5">
      <c r="A5180" s="1"/>
      <c r="B5180" s="6" t="s">
        <v>8836</v>
      </c>
      <c r="C5180" s="6" t="s">
        <v>8778</v>
      </c>
      <c r="D5180" s="6" t="s">
        <v>10754</v>
      </c>
      <c r="E5180" s="49" t="s">
        <v>10788</v>
      </c>
      <c r="F5180" s="6" t="s">
        <v>8839</v>
      </c>
      <c r="G5180" s="6" t="s">
        <v>60</v>
      </c>
      <c r="H5180" s="6" t="s">
        <v>60</v>
      </c>
      <c r="I5180" s="60" t="s">
        <v>23636</v>
      </c>
      <c r="J5180" s="49" t="s">
        <v>23637</v>
      </c>
      <c r="K5180" s="6" t="s">
        <v>23638</v>
      </c>
      <c r="L5180" s="29">
        <f>IF($J$6="с учетом НДС",VLOOKUP(I5180,LEGEND!B:E,4,0)*(1-M5180),VLOOKUP(I5180,LEGEND!B:E,4,0)*(1-M5180)/1.2)</f>
        <v>4790</v>
      </c>
      <c r="M5180" s="57">
        <f>IF(AND(B5180&lt;&gt;"1_Электроинструмент",B5180&lt;&gt;"2_Садовая техника"),$J$5,IF($J$4&lt;=20%,$J$4,IFERROR(VLOOKUP(S5180,LEGEND!$L$2:$M$5,2,FALSE),$J$4)))</f>
        <v>0</v>
      </c>
      <c r="N5180" s="48" t="s">
        <v>60</v>
      </c>
      <c r="O5180" s="6" t="s">
        <v>60</v>
      </c>
      <c r="P5180" s="49" t="s">
        <v>66</v>
      </c>
      <c r="Q5180" s="49" t="s">
        <v>67</v>
      </c>
      <c r="R5180" s="6" t="s">
        <v>60</v>
      </c>
      <c r="S5180" s="49" t="s">
        <v>60</v>
      </c>
      <c r="T5180" s="73" t="str">
        <f>IF(_xlfn.XLOOKUP(I5180,LEGEND!B:B,LEGEND!H:H)&lt;&gt;"-",HYPERLINK(_xlfn.XLOOKUP(I5180,LEGEND!B:B,LEGEND!H:H),"link"),_xlfn.XLOOKUP(I5180,LEGEND!B:B,LEGEND!H:H))</f>
        <v>-</v>
      </c>
      <c r="U5180" s="73" t="str">
        <f>HYPERLINK(_xlfn.XLOOKUP(I5180,LEGEND!B:B,LEGEND!I:I))</f>
        <v>https://milwaukee-media-images.s3.amazonaws.com/hi/4932471614--Hero_1.jpg</v>
      </c>
      <c r="V5180" s="51" t="s">
        <v>23639</v>
      </c>
      <c r="W5180" s="63" t="s">
        <v>71</v>
      </c>
      <c r="X5180" s="64">
        <v>250</v>
      </c>
      <c r="Y5180" s="64">
        <v>10</v>
      </c>
      <c r="Z5180" s="64">
        <v>100</v>
      </c>
      <c r="AA5180" s="84">
        <v>0.77300000000000002</v>
      </c>
      <c r="AB5180" s="85">
        <v>12</v>
      </c>
      <c r="AC5180" s="85">
        <v>1</v>
      </c>
    </row>
    <row r="5181" spans="1:29" ht="25.5">
      <c r="A5181" s="1"/>
      <c r="B5181" s="6" t="s">
        <v>8836</v>
      </c>
      <c r="C5181" s="6" t="s">
        <v>8778</v>
      </c>
      <c r="D5181" s="6" t="s">
        <v>10754</v>
      </c>
      <c r="E5181" s="49" t="s">
        <v>10788</v>
      </c>
      <c r="F5181" s="6" t="s">
        <v>8839</v>
      </c>
      <c r="G5181" s="6" t="s">
        <v>60</v>
      </c>
      <c r="H5181" s="6" t="s">
        <v>60</v>
      </c>
      <c r="I5181" s="60" t="s">
        <v>10805</v>
      </c>
      <c r="J5181" s="49" t="s">
        <v>10806</v>
      </c>
      <c r="K5181" s="6" t="s">
        <v>10807</v>
      </c>
      <c r="L5181" s="29">
        <f>IF($J$6="с учетом НДС",VLOOKUP(I5181,LEGEND!B:E,4,0)*(1-M5181),VLOOKUP(I5181,LEGEND!B:E,4,0)*(1-M5181)/1.2)</f>
        <v>11200</v>
      </c>
      <c r="M5181" s="57">
        <f>IF(AND(B5181&lt;&gt;"1_Электроинструмент",B5181&lt;&gt;"2_Садовая техника"),$J$5,IF($J$4&lt;=20%,$J$4,IFERROR(VLOOKUP(S5181,LEGEND!$L$2:$M$5,2,FALSE),$J$4)))</f>
        <v>0</v>
      </c>
      <c r="N5181" s="48" t="s">
        <v>60</v>
      </c>
      <c r="O5181" s="6" t="s">
        <v>42</v>
      </c>
      <c r="P5181" s="49" t="s">
        <v>66</v>
      </c>
      <c r="Q5181" s="49" t="s">
        <v>473</v>
      </c>
      <c r="R5181" s="6" t="s">
        <v>60</v>
      </c>
      <c r="S5181" s="49" t="s">
        <v>60</v>
      </c>
      <c r="T5181" s="73" t="str">
        <f>IF(_xlfn.XLOOKUP(I5181,LEGEND!B:B,LEGEND!H:H)&lt;&gt;"-",HYPERLINK(_xlfn.XLOOKUP(I5181,LEGEND!B:B,LEGEND!H:H),"link"),_xlfn.XLOOKUP(I5181,LEGEND!B:B,LEGEND!H:H))</f>
        <v>-</v>
      </c>
      <c r="U5181" s="73" t="str">
        <f>HYPERLINK(_xlfn.XLOOKUP(I5181,LEGEND!B:B,LEGEND!I:I))</f>
        <v>-</v>
      </c>
      <c r="V5181" s="51" t="s">
        <v>10808</v>
      </c>
      <c r="W5181" s="63" t="s">
        <v>71</v>
      </c>
      <c r="X5181" s="64">
        <v>260</v>
      </c>
      <c r="Y5181" s="64">
        <v>110</v>
      </c>
      <c r="Z5181" s="64">
        <v>150</v>
      </c>
      <c r="AA5181" s="84">
        <v>0.63400000000000001</v>
      </c>
      <c r="AB5181" s="85">
        <v>12</v>
      </c>
      <c r="AC5181" s="85">
        <v>1</v>
      </c>
    </row>
    <row r="5182" spans="1:29" ht="25.5">
      <c r="A5182" s="1"/>
      <c r="B5182" s="6" t="s">
        <v>8836</v>
      </c>
      <c r="C5182" s="6" t="s">
        <v>8778</v>
      </c>
      <c r="D5182" s="6" t="s">
        <v>10754</v>
      </c>
      <c r="E5182" s="49" t="s">
        <v>10788</v>
      </c>
      <c r="F5182" s="6" t="s">
        <v>8839</v>
      </c>
      <c r="G5182" s="6" t="s">
        <v>60</v>
      </c>
      <c r="H5182" s="6" t="s">
        <v>60</v>
      </c>
      <c r="I5182" s="60" t="s">
        <v>23640</v>
      </c>
      <c r="J5182" s="49" t="s">
        <v>23641</v>
      </c>
      <c r="K5182" s="6" t="s">
        <v>23642</v>
      </c>
      <c r="L5182" s="29">
        <f>IF($J$6="с учетом НДС",VLOOKUP(I5182,LEGEND!B:E,4,0)*(1-M5182),VLOOKUP(I5182,LEGEND!B:E,4,0)*(1-M5182)/1.2)</f>
        <v>11200</v>
      </c>
      <c r="M5182" s="57">
        <f>IF(AND(B5182&lt;&gt;"1_Электроинструмент",B5182&lt;&gt;"2_Садовая техника"),$J$5,IF($J$4&lt;=20%,$J$4,IFERROR(VLOOKUP(S5182,LEGEND!$L$2:$M$5,2,FALSE),$J$4)))</f>
        <v>0</v>
      </c>
      <c r="N5182" s="48" t="s">
        <v>60</v>
      </c>
      <c r="O5182" s="6" t="s">
        <v>60</v>
      </c>
      <c r="P5182" s="49" t="s">
        <v>66</v>
      </c>
      <c r="Q5182" s="49" t="s">
        <v>67</v>
      </c>
      <c r="R5182" s="6" t="s">
        <v>60</v>
      </c>
      <c r="S5182" s="49" t="s">
        <v>60</v>
      </c>
      <c r="T5182" s="73" t="str">
        <f>IF(_xlfn.XLOOKUP(I5182,LEGEND!B:B,LEGEND!H:H)&lt;&gt;"-",HYPERLINK(_xlfn.XLOOKUP(I5182,LEGEND!B:B,LEGEND!H:H),"link"),_xlfn.XLOOKUP(I5182,LEGEND!B:B,LEGEND!H:H))</f>
        <v>-</v>
      </c>
      <c r="U5182" s="73" t="str">
        <f>HYPERLINK(_xlfn.XLOOKUP(I5182,LEGEND!B:B,LEGEND!I:I))</f>
        <v>https://milwaukee-media-images.s3.amazonaws.com/hi/4932471619--Hero_1.jpg</v>
      </c>
      <c r="V5182" s="51" t="s">
        <v>23643</v>
      </c>
      <c r="W5182" s="63" t="s">
        <v>71</v>
      </c>
      <c r="X5182" s="64">
        <v>280</v>
      </c>
      <c r="Y5182" s="64">
        <v>140</v>
      </c>
      <c r="Z5182" s="64">
        <v>129</v>
      </c>
      <c r="AA5182" s="84">
        <v>1.0229999999999999</v>
      </c>
      <c r="AB5182" s="85">
        <v>12</v>
      </c>
      <c r="AC5182" s="85">
        <v>1</v>
      </c>
    </row>
    <row r="5183" spans="1:29" ht="25.5">
      <c r="A5183" s="1"/>
      <c r="B5183" s="6" t="s">
        <v>8836</v>
      </c>
      <c r="C5183" s="6" t="s">
        <v>8778</v>
      </c>
      <c r="D5183" s="6" t="s">
        <v>10754</v>
      </c>
      <c r="E5183" s="49" t="s">
        <v>10788</v>
      </c>
      <c r="F5183" s="6" t="s">
        <v>8839</v>
      </c>
      <c r="G5183" s="6" t="s">
        <v>60</v>
      </c>
      <c r="H5183" s="6" t="s">
        <v>60</v>
      </c>
      <c r="I5183" s="60" t="s">
        <v>23644</v>
      </c>
      <c r="J5183" s="49" t="s">
        <v>23645</v>
      </c>
      <c r="K5183" s="6" t="s">
        <v>23646</v>
      </c>
      <c r="L5183" s="29">
        <f>IF($J$6="с учетом НДС",VLOOKUP(I5183,LEGEND!B:E,4,0)*(1-M5183),VLOOKUP(I5183,LEGEND!B:E,4,0)*(1-M5183)/1.2)</f>
        <v>11200</v>
      </c>
      <c r="M5183" s="57">
        <f>IF(AND(B5183&lt;&gt;"1_Электроинструмент",B5183&lt;&gt;"2_Садовая техника"),$J$5,IF($J$4&lt;=20%,$J$4,IFERROR(VLOOKUP(S5183,LEGEND!$L$2:$M$5,2,FALSE),$J$4)))</f>
        <v>0</v>
      </c>
      <c r="N5183" s="48" t="s">
        <v>60</v>
      </c>
      <c r="O5183" s="6" t="s">
        <v>60</v>
      </c>
      <c r="P5183" s="49" t="s">
        <v>66</v>
      </c>
      <c r="Q5183" s="49" t="s">
        <v>67</v>
      </c>
      <c r="R5183" s="6" t="s">
        <v>60</v>
      </c>
      <c r="S5183" s="49" t="s">
        <v>60</v>
      </c>
      <c r="T5183" s="73" t="str">
        <f>IF(_xlfn.XLOOKUP(I5183,LEGEND!B:B,LEGEND!H:H)&lt;&gt;"-",HYPERLINK(_xlfn.XLOOKUP(I5183,LEGEND!B:B,LEGEND!H:H),"link"),_xlfn.XLOOKUP(I5183,LEGEND!B:B,LEGEND!H:H))</f>
        <v>-</v>
      </c>
      <c r="U5183" s="73" t="str">
        <f>HYPERLINK(_xlfn.XLOOKUP(I5183,LEGEND!B:B,LEGEND!I:I))</f>
        <v>https://milwaukee-media-images.s3.amazonaws.com/hi/4932471620--Hero_1.jpg</v>
      </c>
      <c r="V5183" s="51" t="s">
        <v>23647</v>
      </c>
      <c r="W5183" s="63" t="s">
        <v>71</v>
      </c>
      <c r="X5183" s="64">
        <v>299</v>
      </c>
      <c r="Y5183" s="64">
        <v>145</v>
      </c>
      <c r="Z5183" s="64">
        <v>129</v>
      </c>
      <c r="AA5183" s="84">
        <v>1.131</v>
      </c>
      <c r="AB5183" s="85">
        <v>12</v>
      </c>
      <c r="AC5183" s="85">
        <v>1</v>
      </c>
    </row>
    <row r="5184" spans="1:29" ht="25.5">
      <c r="A5184" s="1"/>
      <c r="B5184" s="6" t="s">
        <v>8836</v>
      </c>
      <c r="C5184" s="6" t="s">
        <v>8778</v>
      </c>
      <c r="D5184" s="6" t="s">
        <v>10754</v>
      </c>
      <c r="E5184" s="49" t="s">
        <v>10788</v>
      </c>
      <c r="F5184" s="6" t="s">
        <v>8839</v>
      </c>
      <c r="G5184" s="6" t="s">
        <v>60</v>
      </c>
      <c r="H5184" s="6" t="s">
        <v>60</v>
      </c>
      <c r="I5184" s="60" t="s">
        <v>23648</v>
      </c>
      <c r="J5184" s="49" t="s">
        <v>23649</v>
      </c>
      <c r="K5184" s="6" t="s">
        <v>23650</v>
      </c>
      <c r="L5184" s="29">
        <f>IF($J$6="с учетом НДС",VLOOKUP(I5184,LEGEND!B:E,4,0)*(1-M5184),VLOOKUP(I5184,LEGEND!B:E,4,0)*(1-M5184)/1.2)</f>
        <v>11200</v>
      </c>
      <c r="M5184" s="57">
        <f>IF(AND(B5184&lt;&gt;"1_Электроинструмент",B5184&lt;&gt;"2_Садовая техника"),$J$5,IF($J$4&lt;=20%,$J$4,IFERROR(VLOOKUP(S5184,LEGEND!$L$2:$M$5,2,FALSE),$J$4)))</f>
        <v>0</v>
      </c>
      <c r="N5184" s="48" t="s">
        <v>60</v>
      </c>
      <c r="O5184" s="6" t="s">
        <v>60</v>
      </c>
      <c r="P5184" s="49" t="s">
        <v>66</v>
      </c>
      <c r="Q5184" s="49" t="s">
        <v>67</v>
      </c>
      <c r="R5184" s="6" t="s">
        <v>60</v>
      </c>
      <c r="S5184" s="49" t="s">
        <v>60</v>
      </c>
      <c r="T5184" s="73" t="str">
        <f>IF(_xlfn.XLOOKUP(I5184,LEGEND!B:B,LEGEND!H:H)&lt;&gt;"-",HYPERLINK(_xlfn.XLOOKUP(I5184,LEGEND!B:B,LEGEND!H:H),"link"),_xlfn.XLOOKUP(I5184,LEGEND!B:B,LEGEND!H:H))</f>
        <v>-</v>
      </c>
      <c r="U5184" s="73" t="str">
        <f>HYPERLINK(_xlfn.XLOOKUP(I5184,LEGEND!B:B,LEGEND!I:I))</f>
        <v>https://milwaukee-media-images.s3.amazonaws.com/hi/4932471621--Hero_1.jpg</v>
      </c>
      <c r="V5184" s="51" t="s">
        <v>23651</v>
      </c>
      <c r="W5184" s="63" t="s">
        <v>71</v>
      </c>
      <c r="X5184" s="64">
        <v>299</v>
      </c>
      <c r="Y5184" s="64">
        <v>145</v>
      </c>
      <c r="Z5184" s="64">
        <v>129</v>
      </c>
      <c r="AA5184" s="84">
        <v>1.179</v>
      </c>
      <c r="AB5184" s="85">
        <v>12</v>
      </c>
      <c r="AC5184" s="85">
        <v>1</v>
      </c>
    </row>
    <row r="5185" spans="1:29" ht="25.5">
      <c r="A5185" s="1"/>
      <c r="B5185" s="6" t="s">
        <v>8836</v>
      </c>
      <c r="C5185" s="6" t="s">
        <v>8778</v>
      </c>
      <c r="D5185" s="6" t="s">
        <v>10754</v>
      </c>
      <c r="E5185" s="49" t="s">
        <v>10788</v>
      </c>
      <c r="F5185" s="6" t="s">
        <v>8839</v>
      </c>
      <c r="G5185" s="6" t="s">
        <v>60</v>
      </c>
      <c r="H5185" s="6" t="s">
        <v>60</v>
      </c>
      <c r="I5185" s="60" t="s">
        <v>23652</v>
      </c>
      <c r="J5185" s="49" t="s">
        <v>23653</v>
      </c>
      <c r="K5185" s="6" t="s">
        <v>23654</v>
      </c>
      <c r="L5185" s="29">
        <f>IF($J$6="с учетом НДС",VLOOKUP(I5185,LEGEND!B:E,4,0)*(1-M5185),VLOOKUP(I5185,LEGEND!B:E,4,0)*(1-M5185)/1.2)</f>
        <v>11200</v>
      </c>
      <c r="M5185" s="57">
        <f>IF(AND(B5185&lt;&gt;"1_Электроинструмент",B5185&lt;&gt;"2_Садовая техника"),$J$5,IF($J$4&lt;=20%,$J$4,IFERROR(VLOOKUP(S5185,LEGEND!$L$2:$M$5,2,FALSE),$J$4)))</f>
        <v>0</v>
      </c>
      <c r="N5185" s="48" t="s">
        <v>60</v>
      </c>
      <c r="O5185" s="6" t="s">
        <v>60</v>
      </c>
      <c r="P5185" s="49" t="s">
        <v>66</v>
      </c>
      <c r="Q5185" s="49" t="s">
        <v>67</v>
      </c>
      <c r="R5185" s="6" t="s">
        <v>60</v>
      </c>
      <c r="S5185" s="49" t="s">
        <v>60</v>
      </c>
      <c r="T5185" s="73" t="str">
        <f>IF(_xlfn.XLOOKUP(I5185,LEGEND!B:B,LEGEND!H:H)&lt;&gt;"-",HYPERLINK(_xlfn.XLOOKUP(I5185,LEGEND!B:B,LEGEND!H:H),"link"),_xlfn.XLOOKUP(I5185,LEGEND!B:B,LEGEND!H:H))</f>
        <v>-</v>
      </c>
      <c r="U5185" s="73" t="str">
        <f>HYPERLINK(_xlfn.XLOOKUP(I5185,LEGEND!B:B,LEGEND!I:I))</f>
        <v>https://milwaukee-media-images.s3.amazonaws.com/hi/4932471618--Hero_1.jpg</v>
      </c>
      <c r="V5185" s="51" t="s">
        <v>23655</v>
      </c>
      <c r="W5185" s="63" t="s">
        <v>71</v>
      </c>
      <c r="X5185" s="64">
        <v>280</v>
      </c>
      <c r="Y5185" s="64">
        <v>140</v>
      </c>
      <c r="Z5185" s="64">
        <v>129</v>
      </c>
      <c r="AA5185" s="84">
        <v>0.97499999999999998</v>
      </c>
      <c r="AB5185" s="85">
        <v>12</v>
      </c>
      <c r="AC5185" s="85">
        <v>1</v>
      </c>
    </row>
    <row r="5186" spans="1:29" ht="25.5">
      <c r="A5186" s="1"/>
      <c r="B5186" s="6" t="s">
        <v>8836</v>
      </c>
      <c r="C5186" s="6" t="s">
        <v>8778</v>
      </c>
      <c r="D5186" s="6" t="s">
        <v>10754</v>
      </c>
      <c r="E5186" s="49" t="s">
        <v>10788</v>
      </c>
      <c r="F5186" s="6" t="s">
        <v>8839</v>
      </c>
      <c r="G5186" s="6" t="s">
        <v>60</v>
      </c>
      <c r="H5186" s="6" t="s">
        <v>60</v>
      </c>
      <c r="I5186" s="60" t="s">
        <v>10817</v>
      </c>
      <c r="J5186" s="49" t="s">
        <v>10818</v>
      </c>
      <c r="K5186" s="6" t="s">
        <v>10819</v>
      </c>
      <c r="L5186" s="29">
        <f>IF($J$6="с учетом НДС",VLOOKUP(I5186,LEGEND!B:E,4,0)*(1-M5186),VLOOKUP(I5186,LEGEND!B:E,4,0)*(1-M5186)/1.2)</f>
        <v>14900</v>
      </c>
      <c r="M5186" s="57">
        <f>IF(AND(B5186&lt;&gt;"1_Электроинструмент",B5186&lt;&gt;"2_Садовая техника"),$J$5,IF($J$4&lt;=20%,$J$4,IFERROR(VLOOKUP(S5186,LEGEND!$L$2:$M$5,2,FALSE),$J$4)))</f>
        <v>0</v>
      </c>
      <c r="N5186" s="48" t="s">
        <v>60</v>
      </c>
      <c r="O5186" s="6" t="s">
        <v>42</v>
      </c>
      <c r="P5186" s="49" t="s">
        <v>66</v>
      </c>
      <c r="Q5186" s="49" t="s">
        <v>473</v>
      </c>
      <c r="R5186" s="6" t="s">
        <v>60</v>
      </c>
      <c r="S5186" s="49" t="s">
        <v>60</v>
      </c>
      <c r="T5186" s="73" t="str">
        <f>IF(_xlfn.XLOOKUP(I5186,LEGEND!B:B,LEGEND!H:H)&lt;&gt;"-",HYPERLINK(_xlfn.XLOOKUP(I5186,LEGEND!B:B,LEGEND!H:H),"link"),_xlfn.XLOOKUP(I5186,LEGEND!B:B,LEGEND!H:H))</f>
        <v>-</v>
      </c>
      <c r="U5186" s="73" t="str">
        <f>HYPERLINK(_xlfn.XLOOKUP(I5186,LEGEND!B:B,LEGEND!I:I))</f>
        <v>-</v>
      </c>
      <c r="V5186" s="51" t="s">
        <v>10820</v>
      </c>
      <c r="W5186" s="63" t="s">
        <v>71</v>
      </c>
      <c r="X5186" s="64">
        <v>265</v>
      </c>
      <c r="Y5186" s="64">
        <v>105</v>
      </c>
      <c r="Z5186" s="64">
        <v>130</v>
      </c>
      <c r="AA5186" s="84">
        <v>0.75</v>
      </c>
      <c r="AB5186" s="85">
        <v>12</v>
      </c>
      <c r="AC5186" s="85">
        <v>1</v>
      </c>
    </row>
    <row r="5187" spans="1:29" ht="25.5">
      <c r="A5187" s="1"/>
      <c r="B5187" s="6" t="s">
        <v>8836</v>
      </c>
      <c r="C5187" s="6" t="s">
        <v>8778</v>
      </c>
      <c r="D5187" s="6" t="s">
        <v>10754</v>
      </c>
      <c r="E5187" s="49" t="s">
        <v>10788</v>
      </c>
      <c r="F5187" s="6" t="s">
        <v>8839</v>
      </c>
      <c r="G5187" s="6" t="s">
        <v>60</v>
      </c>
      <c r="H5187" s="6" t="s">
        <v>60</v>
      </c>
      <c r="I5187" s="60" t="s">
        <v>23656</v>
      </c>
      <c r="J5187" s="49" t="s">
        <v>23657</v>
      </c>
      <c r="K5187" s="6" t="s">
        <v>23658</v>
      </c>
      <c r="L5187" s="29">
        <f>IF($J$6="с учетом НДС",VLOOKUP(I5187,LEGEND!B:E,4,0)*(1-M5187),VLOOKUP(I5187,LEGEND!B:E,4,0)*(1-M5187)/1.2)</f>
        <v>14900</v>
      </c>
      <c r="M5187" s="57">
        <f>IF(AND(B5187&lt;&gt;"1_Электроинструмент",B5187&lt;&gt;"2_Садовая техника"),$J$5,IF($J$4&lt;=20%,$J$4,IFERROR(VLOOKUP(S5187,LEGEND!$L$2:$M$5,2,FALSE),$J$4)))</f>
        <v>0</v>
      </c>
      <c r="N5187" s="48" t="s">
        <v>60</v>
      </c>
      <c r="O5187" s="6" t="s">
        <v>60</v>
      </c>
      <c r="P5187" s="49" t="s">
        <v>66</v>
      </c>
      <c r="Q5187" s="49" t="s">
        <v>67</v>
      </c>
      <c r="R5187" s="6" t="s">
        <v>60</v>
      </c>
      <c r="S5187" s="49" t="s">
        <v>60</v>
      </c>
      <c r="T5187" s="73" t="str">
        <f>IF(_xlfn.XLOOKUP(I5187,LEGEND!B:B,LEGEND!H:H)&lt;&gt;"-",HYPERLINK(_xlfn.XLOOKUP(I5187,LEGEND!B:B,LEGEND!H:H),"link"),_xlfn.XLOOKUP(I5187,LEGEND!B:B,LEGEND!H:H))</f>
        <v>-</v>
      </c>
      <c r="U5187" s="73" t="str">
        <f>HYPERLINK(_xlfn.XLOOKUP(I5187,LEGEND!B:B,LEGEND!I:I))</f>
        <v>https://milwaukee-media-images.s3.amazonaws.com/hi/4932471622--Hero_1.jpg</v>
      </c>
      <c r="V5187" s="51" t="s">
        <v>23659</v>
      </c>
      <c r="W5187" s="63" t="s">
        <v>71</v>
      </c>
      <c r="X5187" s="64">
        <v>270</v>
      </c>
      <c r="Y5187" s="64">
        <v>135</v>
      </c>
      <c r="Z5187" s="64">
        <v>140</v>
      </c>
      <c r="AA5187" s="84">
        <v>1.095</v>
      </c>
      <c r="AB5187" s="85">
        <v>12</v>
      </c>
      <c r="AC5187" s="85">
        <v>1</v>
      </c>
    </row>
    <row r="5188" spans="1:29" ht="25.5">
      <c r="A5188" s="1"/>
      <c r="B5188" s="6" t="s">
        <v>8836</v>
      </c>
      <c r="C5188" s="6" t="s">
        <v>8778</v>
      </c>
      <c r="D5188" s="6" t="s">
        <v>10754</v>
      </c>
      <c r="E5188" s="49" t="s">
        <v>10788</v>
      </c>
      <c r="F5188" s="6" t="s">
        <v>8839</v>
      </c>
      <c r="G5188" s="6" t="s">
        <v>60</v>
      </c>
      <c r="H5188" s="6" t="s">
        <v>60</v>
      </c>
      <c r="I5188" s="60" t="s">
        <v>23660</v>
      </c>
      <c r="J5188" s="49" t="s">
        <v>23661</v>
      </c>
      <c r="K5188" s="6" t="s">
        <v>23662</v>
      </c>
      <c r="L5188" s="29">
        <f>IF($J$6="с учетом НДС",VLOOKUP(I5188,LEGEND!B:E,4,0)*(1-M5188),VLOOKUP(I5188,LEGEND!B:E,4,0)*(1-M5188)/1.2)</f>
        <v>14900</v>
      </c>
      <c r="M5188" s="57">
        <f>IF(AND(B5188&lt;&gt;"1_Электроинструмент",B5188&lt;&gt;"2_Садовая техника"),$J$5,IF($J$4&lt;=20%,$J$4,IFERROR(VLOOKUP(S5188,LEGEND!$L$2:$M$5,2,FALSE),$J$4)))</f>
        <v>0</v>
      </c>
      <c r="N5188" s="48" t="s">
        <v>60</v>
      </c>
      <c r="O5188" s="6" t="s">
        <v>60</v>
      </c>
      <c r="P5188" s="49" t="s">
        <v>66</v>
      </c>
      <c r="Q5188" s="49" t="s">
        <v>67</v>
      </c>
      <c r="R5188" s="6" t="s">
        <v>60</v>
      </c>
      <c r="S5188" s="49" t="s">
        <v>60</v>
      </c>
      <c r="T5188" s="73" t="str">
        <f>IF(_xlfn.XLOOKUP(I5188,LEGEND!B:B,LEGEND!H:H)&lt;&gt;"-",HYPERLINK(_xlfn.XLOOKUP(I5188,LEGEND!B:B,LEGEND!H:H),"link"),_xlfn.XLOOKUP(I5188,LEGEND!B:B,LEGEND!H:H))</f>
        <v>-</v>
      </c>
      <c r="U5188" s="73" t="str">
        <f>HYPERLINK(_xlfn.XLOOKUP(I5188,LEGEND!B:B,LEGEND!I:I))</f>
        <v>https://milwaukee-media-images.s3.amazonaws.com/hi/4932471623--Hero_1.jpg</v>
      </c>
      <c r="V5188" s="51" t="s">
        <v>23663</v>
      </c>
      <c r="W5188" s="63" t="s">
        <v>71</v>
      </c>
      <c r="X5188" s="64">
        <v>270</v>
      </c>
      <c r="Y5188" s="64">
        <v>135</v>
      </c>
      <c r="Z5188" s="64">
        <v>140</v>
      </c>
      <c r="AA5188" s="84">
        <v>1.2150000000000001</v>
      </c>
      <c r="AB5188" s="85">
        <v>12</v>
      </c>
      <c r="AC5188" s="85">
        <v>1</v>
      </c>
    </row>
    <row r="5189" spans="1:29" ht="25.5">
      <c r="A5189" s="1"/>
      <c r="B5189" s="6" t="s">
        <v>8836</v>
      </c>
      <c r="C5189" s="6" t="s">
        <v>8778</v>
      </c>
      <c r="D5189" s="6" t="s">
        <v>10754</v>
      </c>
      <c r="E5189" s="49" t="s">
        <v>10788</v>
      </c>
      <c r="F5189" s="6" t="s">
        <v>8839</v>
      </c>
      <c r="G5189" s="6" t="s">
        <v>60</v>
      </c>
      <c r="H5189" s="6" t="s">
        <v>60</v>
      </c>
      <c r="I5189" s="60" t="s">
        <v>23664</v>
      </c>
      <c r="J5189" s="49" t="s">
        <v>23665</v>
      </c>
      <c r="K5189" s="6" t="s">
        <v>23666</v>
      </c>
      <c r="L5189" s="29">
        <f>IF($J$6="с учетом НДС",VLOOKUP(I5189,LEGEND!B:E,4,0)*(1-M5189),VLOOKUP(I5189,LEGEND!B:E,4,0)*(1-M5189)/1.2)</f>
        <v>14900</v>
      </c>
      <c r="M5189" s="57">
        <f>IF(AND(B5189&lt;&gt;"1_Электроинструмент",B5189&lt;&gt;"2_Садовая техника"),$J$5,IF($J$4&lt;=20%,$J$4,IFERROR(VLOOKUP(S5189,LEGEND!$L$2:$M$5,2,FALSE),$J$4)))</f>
        <v>0</v>
      </c>
      <c r="N5189" s="48" t="s">
        <v>60</v>
      </c>
      <c r="O5189" s="6" t="s">
        <v>60</v>
      </c>
      <c r="P5189" s="49" t="s">
        <v>66</v>
      </c>
      <c r="Q5189" s="49" t="s">
        <v>67</v>
      </c>
      <c r="R5189" s="6" t="s">
        <v>60</v>
      </c>
      <c r="S5189" s="49" t="s">
        <v>60</v>
      </c>
      <c r="T5189" s="73" t="str">
        <f>IF(_xlfn.XLOOKUP(I5189,LEGEND!B:B,LEGEND!H:H)&lt;&gt;"-",HYPERLINK(_xlfn.XLOOKUP(I5189,LEGEND!B:B,LEGEND!H:H),"link"),_xlfn.XLOOKUP(I5189,LEGEND!B:B,LEGEND!H:H))</f>
        <v>-</v>
      </c>
      <c r="U5189" s="73" t="str">
        <f>HYPERLINK(_xlfn.XLOOKUP(I5189,LEGEND!B:B,LEGEND!I:I))</f>
        <v>https://milwaukee-media-images.s3.amazonaws.com/hi/4932471624--Hero_1.jpg</v>
      </c>
      <c r="V5189" s="51" t="s">
        <v>23667</v>
      </c>
      <c r="W5189" s="63" t="s">
        <v>71</v>
      </c>
      <c r="X5189" s="64">
        <v>289</v>
      </c>
      <c r="Y5189" s="64">
        <v>145</v>
      </c>
      <c r="Z5189" s="64">
        <v>140</v>
      </c>
      <c r="AA5189" s="84">
        <v>1.2390000000000001</v>
      </c>
      <c r="AB5189" s="85">
        <v>12</v>
      </c>
      <c r="AC5189" s="85">
        <v>1</v>
      </c>
    </row>
    <row r="5190" spans="1:29" ht="25.5">
      <c r="A5190" s="1"/>
      <c r="B5190" s="6" t="s">
        <v>8836</v>
      </c>
      <c r="C5190" s="6" t="s">
        <v>8778</v>
      </c>
      <c r="D5190" s="6" t="s">
        <v>10754</v>
      </c>
      <c r="E5190" s="49" t="s">
        <v>10788</v>
      </c>
      <c r="F5190" s="6" t="s">
        <v>8839</v>
      </c>
      <c r="G5190" s="6" t="s">
        <v>60</v>
      </c>
      <c r="H5190" s="6" t="s">
        <v>60</v>
      </c>
      <c r="I5190" s="60" t="s">
        <v>23668</v>
      </c>
      <c r="J5190" s="49" t="s">
        <v>23669</v>
      </c>
      <c r="K5190" s="6" t="s">
        <v>23670</v>
      </c>
      <c r="L5190" s="29">
        <f>IF($J$6="с учетом НДС",VLOOKUP(I5190,LEGEND!B:E,4,0)*(1-M5190),VLOOKUP(I5190,LEGEND!B:E,4,0)*(1-M5190)/1.2)</f>
        <v>14900</v>
      </c>
      <c r="M5190" s="57">
        <f>IF(AND(B5190&lt;&gt;"1_Электроинструмент",B5190&lt;&gt;"2_Садовая техника"),$J$5,IF($J$4&lt;=20%,$J$4,IFERROR(VLOOKUP(S5190,LEGEND!$L$2:$M$5,2,FALSE),$J$4)))</f>
        <v>0</v>
      </c>
      <c r="N5190" s="48" t="s">
        <v>60</v>
      </c>
      <c r="O5190" s="6" t="s">
        <v>60</v>
      </c>
      <c r="P5190" s="49" t="s">
        <v>66</v>
      </c>
      <c r="Q5190" s="49" t="s">
        <v>67</v>
      </c>
      <c r="R5190" s="6" t="s">
        <v>60</v>
      </c>
      <c r="S5190" s="49" t="s">
        <v>60</v>
      </c>
      <c r="T5190" s="73" t="str">
        <f>IF(_xlfn.XLOOKUP(I5190,LEGEND!B:B,LEGEND!H:H)&lt;&gt;"-",HYPERLINK(_xlfn.XLOOKUP(I5190,LEGEND!B:B,LEGEND!H:H),"link"),_xlfn.XLOOKUP(I5190,LEGEND!B:B,LEGEND!H:H))</f>
        <v>-</v>
      </c>
      <c r="U5190" s="73" t="str">
        <f>HYPERLINK(_xlfn.XLOOKUP(I5190,LEGEND!B:B,LEGEND!I:I))</f>
        <v>https://milwaukee-media-images.s3.amazonaws.com/hi/4932471625--Hero_1.jpg</v>
      </c>
      <c r="V5190" s="51" t="s">
        <v>23671</v>
      </c>
      <c r="W5190" s="63" t="s">
        <v>71</v>
      </c>
      <c r="X5190" s="64">
        <v>289</v>
      </c>
      <c r="Y5190" s="64">
        <v>145</v>
      </c>
      <c r="Z5190" s="64">
        <v>140</v>
      </c>
      <c r="AA5190" s="84">
        <v>1.335</v>
      </c>
      <c r="AB5190" s="85">
        <v>12</v>
      </c>
      <c r="AC5190" s="85">
        <v>1</v>
      </c>
    </row>
    <row r="5191" spans="1:29" ht="25.5">
      <c r="A5191" s="1"/>
      <c r="B5191" s="6" t="s">
        <v>8836</v>
      </c>
      <c r="C5191" s="6" t="s">
        <v>8778</v>
      </c>
      <c r="D5191" s="6" t="s">
        <v>10754</v>
      </c>
      <c r="E5191" s="49" t="s">
        <v>10788</v>
      </c>
      <c r="F5191" s="6" t="s">
        <v>8839</v>
      </c>
      <c r="G5191" s="6" t="s">
        <v>60</v>
      </c>
      <c r="H5191" s="6" t="s">
        <v>60</v>
      </c>
      <c r="I5191" s="60" t="s">
        <v>10797</v>
      </c>
      <c r="J5191" s="49" t="s">
        <v>10798</v>
      </c>
      <c r="K5191" s="6" t="s">
        <v>10799</v>
      </c>
      <c r="L5191" s="29">
        <f>IF($J$6="с учетом НДС",VLOOKUP(I5191,LEGEND!B:E,4,0)*(1-M5191),VLOOKUP(I5191,LEGEND!B:E,4,0)*(1-M5191)/1.2)</f>
        <v>56400</v>
      </c>
      <c r="M5191" s="57">
        <f>IF(AND(B5191&lt;&gt;"1_Электроинструмент",B5191&lt;&gt;"2_Садовая техника"),$J$5,IF($J$4&lt;=20%,$J$4,IFERROR(VLOOKUP(S5191,LEGEND!$L$2:$M$5,2,FALSE),$J$4)))</f>
        <v>0</v>
      </c>
      <c r="N5191" s="48" t="s">
        <v>60</v>
      </c>
      <c r="O5191" s="6" t="s">
        <v>42</v>
      </c>
      <c r="P5191" s="49" t="s">
        <v>66</v>
      </c>
      <c r="Q5191" s="49" t="s">
        <v>473</v>
      </c>
      <c r="R5191" s="6" t="s">
        <v>60</v>
      </c>
      <c r="S5191" s="49" t="s">
        <v>60</v>
      </c>
      <c r="T5191" s="73" t="str">
        <f>IF(_xlfn.XLOOKUP(I5191,LEGEND!B:B,LEGEND!H:H)&lt;&gt;"-",HYPERLINK(_xlfn.XLOOKUP(I5191,LEGEND!B:B,LEGEND!H:H),"link"),_xlfn.XLOOKUP(I5191,LEGEND!B:B,LEGEND!H:H))</f>
        <v>-</v>
      </c>
      <c r="U5191" s="73" t="str">
        <f>HYPERLINK(_xlfn.XLOOKUP(I5191,LEGEND!B:B,LEGEND!I:I))</f>
        <v>-</v>
      </c>
      <c r="V5191" s="51" t="s">
        <v>10800</v>
      </c>
      <c r="W5191" s="63" t="s">
        <v>71</v>
      </c>
      <c r="X5191" s="64">
        <v>535</v>
      </c>
      <c r="Y5191" s="64">
        <v>295</v>
      </c>
      <c r="Z5191" s="64">
        <v>389</v>
      </c>
      <c r="AA5191" s="84">
        <v>6.3</v>
      </c>
      <c r="AB5191" s="85">
        <v>144</v>
      </c>
      <c r="AC5191" s="85">
        <v>1</v>
      </c>
    </row>
    <row r="5192" spans="1:29" ht="25.5">
      <c r="A5192" s="1"/>
      <c r="B5192" s="6" t="s">
        <v>8836</v>
      </c>
      <c r="C5192" s="6" t="s">
        <v>8778</v>
      </c>
      <c r="D5192" s="6" t="s">
        <v>10754</v>
      </c>
      <c r="E5192" s="49" t="s">
        <v>10788</v>
      </c>
      <c r="F5192" s="6" t="s">
        <v>8839</v>
      </c>
      <c r="G5192" s="6" t="s">
        <v>60</v>
      </c>
      <c r="H5192" s="6" t="s">
        <v>60</v>
      </c>
      <c r="I5192" s="60" t="s">
        <v>23672</v>
      </c>
      <c r="J5192" s="49" t="s">
        <v>23673</v>
      </c>
      <c r="K5192" s="6" t="s">
        <v>23674</v>
      </c>
      <c r="L5192" s="29">
        <f>IF($J$6="с учетом НДС",VLOOKUP(I5192,LEGEND!B:E,4,0)*(1-M5192),VLOOKUP(I5192,LEGEND!B:E,4,0)*(1-M5192)/1.2)</f>
        <v>56400</v>
      </c>
      <c r="M5192" s="57">
        <f>IF(AND(B5192&lt;&gt;"1_Электроинструмент",B5192&lt;&gt;"2_Садовая техника"),$J$5,IF($J$4&lt;=20%,$J$4,IFERROR(VLOOKUP(S5192,LEGEND!$L$2:$M$5,2,FALSE),$J$4)))</f>
        <v>0</v>
      </c>
      <c r="N5192" s="48" t="s">
        <v>60</v>
      </c>
      <c r="O5192" s="6" t="s">
        <v>60</v>
      </c>
      <c r="P5192" s="49" t="s">
        <v>66</v>
      </c>
      <c r="Q5192" s="49" t="s">
        <v>67</v>
      </c>
      <c r="R5192" s="6" t="s">
        <v>60</v>
      </c>
      <c r="S5192" s="49" t="s">
        <v>60</v>
      </c>
      <c r="T5192" s="73" t="str">
        <f>IF(_xlfn.XLOOKUP(I5192,LEGEND!B:B,LEGEND!H:H)&lt;&gt;"-",HYPERLINK(_xlfn.XLOOKUP(I5192,LEGEND!B:B,LEGEND!H:H),"link"),_xlfn.XLOOKUP(I5192,LEGEND!B:B,LEGEND!H:H))</f>
        <v>-</v>
      </c>
      <c r="U5192" s="73" t="str">
        <f>HYPERLINK(_xlfn.XLOOKUP(I5192,LEGEND!B:B,LEGEND!I:I))</f>
        <v>https://milwaukee-media-images.s3.amazonaws.com/hi/4932479008--Hero_1.jpg</v>
      </c>
      <c r="V5192" s="51" t="s">
        <v>23675</v>
      </c>
      <c r="W5192" s="63" t="s">
        <v>71</v>
      </c>
      <c r="X5192" s="64">
        <v>535</v>
      </c>
      <c r="Y5192" s="64">
        <v>291</v>
      </c>
      <c r="Z5192" s="64">
        <v>352</v>
      </c>
      <c r="AA5192" s="84">
        <v>7.1079999999999997</v>
      </c>
      <c r="AB5192" s="85">
        <v>144</v>
      </c>
      <c r="AC5192" s="85">
        <v>1</v>
      </c>
    </row>
    <row r="5193" spans="1:29" ht="25.5">
      <c r="A5193" s="1"/>
      <c r="B5193" s="6" t="s">
        <v>8836</v>
      </c>
      <c r="C5193" s="6" t="s">
        <v>8778</v>
      </c>
      <c r="D5193" s="6" t="s">
        <v>10754</v>
      </c>
      <c r="E5193" s="49" t="s">
        <v>10788</v>
      </c>
      <c r="F5193" s="6" t="s">
        <v>8839</v>
      </c>
      <c r="G5193" s="6" t="s">
        <v>60</v>
      </c>
      <c r="H5193" s="6" t="s">
        <v>60</v>
      </c>
      <c r="I5193" s="60" t="s">
        <v>23676</v>
      </c>
      <c r="J5193" s="49" t="s">
        <v>23677</v>
      </c>
      <c r="K5193" s="6" t="s">
        <v>23678</v>
      </c>
      <c r="L5193" s="29">
        <f>IF($J$6="с учетом НДС",VLOOKUP(I5193,LEGEND!B:E,4,0)*(1-M5193),VLOOKUP(I5193,LEGEND!B:E,4,0)*(1-M5193)/1.2)</f>
        <v>56400</v>
      </c>
      <c r="M5193" s="57">
        <f>IF(AND(B5193&lt;&gt;"1_Электроинструмент",B5193&lt;&gt;"2_Садовая техника"),$J$5,IF($J$4&lt;=20%,$J$4,IFERROR(VLOOKUP(S5193,LEGEND!$L$2:$M$5,2,FALSE),$J$4)))</f>
        <v>0</v>
      </c>
      <c r="N5193" s="48" t="s">
        <v>60</v>
      </c>
      <c r="O5193" s="6" t="s">
        <v>60</v>
      </c>
      <c r="P5193" s="49" t="s">
        <v>66</v>
      </c>
      <c r="Q5193" s="49" t="s">
        <v>67</v>
      </c>
      <c r="R5193" s="6" t="s">
        <v>60</v>
      </c>
      <c r="S5193" s="49" t="s">
        <v>60</v>
      </c>
      <c r="T5193" s="73" t="str">
        <f>IF(_xlfn.XLOOKUP(I5193,LEGEND!B:B,LEGEND!H:H)&lt;&gt;"-",HYPERLINK(_xlfn.XLOOKUP(I5193,LEGEND!B:B,LEGEND!H:H),"link"),_xlfn.XLOOKUP(I5193,LEGEND!B:B,LEGEND!H:H))</f>
        <v>-</v>
      </c>
      <c r="U5193" s="73" t="str">
        <f>HYPERLINK(_xlfn.XLOOKUP(I5193,LEGEND!B:B,LEGEND!I:I))</f>
        <v>https://milwaukee-media-images.s3.amazonaws.com/hi/4932479009--Hero_1.jpg</v>
      </c>
      <c r="V5193" s="51" t="s">
        <v>23679</v>
      </c>
      <c r="W5193" s="63" t="s">
        <v>71</v>
      </c>
      <c r="X5193" s="64">
        <v>467</v>
      </c>
      <c r="Y5193" s="64">
        <v>275</v>
      </c>
      <c r="Z5193" s="64">
        <v>432</v>
      </c>
      <c r="AA5193" s="84">
        <v>7.75</v>
      </c>
      <c r="AB5193" s="85">
        <v>144</v>
      </c>
      <c r="AC5193" s="85">
        <v>1</v>
      </c>
    </row>
    <row r="5194" spans="1:29" ht="38.25">
      <c r="A5194" s="1"/>
      <c r="B5194" s="6" t="s">
        <v>8836</v>
      </c>
      <c r="C5194" s="6" t="s">
        <v>8778</v>
      </c>
      <c r="D5194" s="6" t="s">
        <v>10754</v>
      </c>
      <c r="E5194" s="49" t="s">
        <v>10788</v>
      </c>
      <c r="F5194" s="6" t="s">
        <v>8839</v>
      </c>
      <c r="G5194" s="6" t="s">
        <v>60</v>
      </c>
      <c r="H5194" s="6" t="s">
        <v>60</v>
      </c>
      <c r="I5194" s="60" t="s">
        <v>23680</v>
      </c>
      <c r="J5194" s="49" t="s">
        <v>23681</v>
      </c>
      <c r="K5194" s="6" t="s">
        <v>23682</v>
      </c>
      <c r="L5194" s="29">
        <f>IF($J$6="с учетом НДС",VLOOKUP(I5194,LEGEND!B:E,4,0)*(1-M5194),VLOOKUP(I5194,LEGEND!B:E,4,0)*(1-M5194)/1.2)</f>
        <v>56400</v>
      </c>
      <c r="M5194" s="57">
        <f>IF(AND(B5194&lt;&gt;"1_Электроинструмент",B5194&lt;&gt;"2_Садовая техника"),$J$5,IF($J$4&lt;=20%,$J$4,IFERROR(VLOOKUP(S5194,LEGEND!$L$2:$M$5,2,FALSE),$J$4)))</f>
        <v>0</v>
      </c>
      <c r="N5194" s="48" t="s">
        <v>60</v>
      </c>
      <c r="O5194" s="6" t="s">
        <v>60</v>
      </c>
      <c r="P5194" s="49" t="s">
        <v>66</v>
      </c>
      <c r="Q5194" s="49" t="s">
        <v>67</v>
      </c>
      <c r="R5194" s="6" t="s">
        <v>60</v>
      </c>
      <c r="S5194" s="49" t="s">
        <v>60</v>
      </c>
      <c r="T5194" s="73" t="str">
        <f>IF(_xlfn.XLOOKUP(I5194,LEGEND!B:B,LEGEND!H:H)&lt;&gt;"-",HYPERLINK(_xlfn.XLOOKUP(I5194,LEGEND!B:B,LEGEND!H:H),"link"),_xlfn.XLOOKUP(I5194,LEGEND!B:B,LEGEND!H:H))</f>
        <v>-</v>
      </c>
      <c r="U5194" s="73" t="str">
        <f>HYPERLINK(_xlfn.XLOOKUP(I5194,LEGEND!B:B,LEGEND!I:I))</f>
        <v>https://milwaukee-media-images.s3.amazonaws.com/hi/4932479010--Hero_1.jpg</v>
      </c>
      <c r="V5194" s="51" t="s">
        <v>23683</v>
      </c>
      <c r="W5194" s="63" t="s">
        <v>71</v>
      </c>
      <c r="X5194" s="64">
        <v>460</v>
      </c>
      <c r="Y5194" s="64">
        <v>270</v>
      </c>
      <c r="Z5194" s="64">
        <v>430</v>
      </c>
      <c r="AA5194" s="84">
        <v>7.9880000000000004</v>
      </c>
      <c r="AB5194" s="85">
        <v>144</v>
      </c>
      <c r="AC5194" s="85">
        <v>1</v>
      </c>
    </row>
    <row r="5195" spans="1:29" ht="38.25">
      <c r="A5195" s="1"/>
      <c r="B5195" s="6" t="s">
        <v>8836</v>
      </c>
      <c r="C5195" s="6" t="s">
        <v>8778</v>
      </c>
      <c r="D5195" s="6" t="s">
        <v>10754</v>
      </c>
      <c r="E5195" s="49" t="s">
        <v>10788</v>
      </c>
      <c r="F5195" s="6" t="s">
        <v>8839</v>
      </c>
      <c r="G5195" s="6" t="s">
        <v>60</v>
      </c>
      <c r="H5195" s="6" t="s">
        <v>60</v>
      </c>
      <c r="I5195" s="60" t="s">
        <v>23684</v>
      </c>
      <c r="J5195" s="49" t="s">
        <v>23685</v>
      </c>
      <c r="K5195" s="6" t="s">
        <v>23686</v>
      </c>
      <c r="L5195" s="29">
        <f>IF($J$6="с учетом НДС",VLOOKUP(I5195,LEGEND!B:E,4,0)*(1-M5195),VLOOKUP(I5195,LEGEND!B:E,4,0)*(1-M5195)/1.2)</f>
        <v>56400</v>
      </c>
      <c r="M5195" s="57">
        <f>IF(AND(B5195&lt;&gt;"1_Электроинструмент",B5195&lt;&gt;"2_Садовая техника"),$J$5,IF($J$4&lt;=20%,$J$4,IFERROR(VLOOKUP(S5195,LEGEND!$L$2:$M$5,2,FALSE),$J$4)))</f>
        <v>0</v>
      </c>
      <c r="N5195" s="48" t="s">
        <v>60</v>
      </c>
      <c r="O5195" s="6" t="s">
        <v>60</v>
      </c>
      <c r="P5195" s="49" t="s">
        <v>66</v>
      </c>
      <c r="Q5195" s="49" t="s">
        <v>67</v>
      </c>
      <c r="R5195" s="6" t="s">
        <v>60</v>
      </c>
      <c r="S5195" s="49" t="s">
        <v>60</v>
      </c>
      <c r="T5195" s="73" t="str">
        <f>IF(_xlfn.XLOOKUP(I5195,LEGEND!B:B,LEGEND!H:H)&lt;&gt;"-",HYPERLINK(_xlfn.XLOOKUP(I5195,LEGEND!B:B,LEGEND!H:H),"link"),_xlfn.XLOOKUP(I5195,LEGEND!B:B,LEGEND!H:H))</f>
        <v>-</v>
      </c>
      <c r="U5195" s="73" t="str">
        <f>HYPERLINK(_xlfn.XLOOKUP(I5195,LEGEND!B:B,LEGEND!I:I))</f>
        <v>https://milwaukee-media-images.s3.amazonaws.com/hi/4932479011--Hero_1.jpg</v>
      </c>
      <c r="V5195" s="51" t="s">
        <v>23687</v>
      </c>
      <c r="W5195" s="63" t="s">
        <v>71</v>
      </c>
      <c r="X5195" s="64">
        <v>470</v>
      </c>
      <c r="Y5195" s="64">
        <v>275</v>
      </c>
      <c r="Z5195" s="64">
        <v>433</v>
      </c>
      <c r="AA5195" s="84">
        <v>8.69</v>
      </c>
      <c r="AB5195" s="85">
        <v>144</v>
      </c>
      <c r="AC5195" s="85">
        <v>1</v>
      </c>
    </row>
    <row r="5196" spans="1:29" ht="38.25">
      <c r="A5196" s="1"/>
      <c r="B5196" s="6" t="s">
        <v>8836</v>
      </c>
      <c r="C5196" s="6" t="s">
        <v>8778</v>
      </c>
      <c r="D5196" s="6" t="s">
        <v>10754</v>
      </c>
      <c r="E5196" s="49" t="s">
        <v>10788</v>
      </c>
      <c r="F5196" s="6" t="s">
        <v>8839</v>
      </c>
      <c r="G5196" s="6" t="s">
        <v>60</v>
      </c>
      <c r="H5196" s="6" t="s">
        <v>60</v>
      </c>
      <c r="I5196" s="60" t="s">
        <v>10829</v>
      </c>
      <c r="J5196" s="49" t="s">
        <v>10830</v>
      </c>
      <c r="K5196" s="6" t="s">
        <v>10831</v>
      </c>
      <c r="L5196" s="29">
        <f>IF($J$6="с учетом НДС",VLOOKUP(I5196,LEGEND!B:E,4,0)*(1-M5196),VLOOKUP(I5196,LEGEND!B:E,4,0)*(1-M5196)/1.2)</f>
        <v>111800</v>
      </c>
      <c r="M5196" s="57">
        <f>IF(AND(B5196&lt;&gt;"1_Электроинструмент",B5196&lt;&gt;"2_Садовая техника"),$J$5,IF($J$4&lt;=20%,$J$4,IFERROR(VLOOKUP(S5196,LEGEND!$L$2:$M$5,2,FALSE),$J$4)))</f>
        <v>0</v>
      </c>
      <c r="N5196" s="48" t="s">
        <v>60</v>
      </c>
      <c r="O5196" s="6" t="s">
        <v>42</v>
      </c>
      <c r="P5196" s="49" t="s">
        <v>66</v>
      </c>
      <c r="Q5196" s="49" t="s">
        <v>473</v>
      </c>
      <c r="R5196" s="6" t="s">
        <v>60</v>
      </c>
      <c r="S5196" s="49" t="s">
        <v>60</v>
      </c>
      <c r="T5196" s="73" t="str">
        <f>IF(_xlfn.XLOOKUP(I5196,LEGEND!B:B,LEGEND!H:H)&lt;&gt;"-",HYPERLINK(_xlfn.XLOOKUP(I5196,LEGEND!B:B,LEGEND!H:H),"link"),_xlfn.XLOOKUP(I5196,LEGEND!B:B,LEGEND!H:H))</f>
        <v>-</v>
      </c>
      <c r="U5196" s="73" t="str">
        <f>HYPERLINK(_xlfn.XLOOKUP(I5196,LEGEND!B:B,LEGEND!I:I))</f>
        <v>-</v>
      </c>
      <c r="V5196" s="51" t="s">
        <v>10832</v>
      </c>
      <c r="W5196" s="63" t="s">
        <v>71</v>
      </c>
      <c r="X5196" s="64">
        <v>535</v>
      </c>
      <c r="Y5196" s="64">
        <v>295</v>
      </c>
      <c r="Z5196" s="64">
        <v>389</v>
      </c>
      <c r="AA5196" s="84">
        <v>6.3</v>
      </c>
      <c r="AB5196" s="85">
        <v>144</v>
      </c>
      <c r="AC5196" s="85">
        <v>1</v>
      </c>
    </row>
    <row r="5197" spans="1:29" ht="38.25">
      <c r="A5197" s="1"/>
      <c r="B5197" s="6" t="s">
        <v>8836</v>
      </c>
      <c r="C5197" s="6" t="s">
        <v>8778</v>
      </c>
      <c r="D5197" s="6" t="s">
        <v>10754</v>
      </c>
      <c r="E5197" s="49" t="s">
        <v>10788</v>
      </c>
      <c r="F5197" s="6" t="s">
        <v>8839</v>
      </c>
      <c r="G5197" s="6" t="s">
        <v>60</v>
      </c>
      <c r="H5197" s="6" t="s">
        <v>60</v>
      </c>
      <c r="I5197" s="60" t="s">
        <v>23688</v>
      </c>
      <c r="J5197" s="49" t="s">
        <v>23689</v>
      </c>
      <c r="K5197" s="6" t="s">
        <v>23690</v>
      </c>
      <c r="L5197" s="29">
        <f>IF($J$6="с учетом НДС",VLOOKUP(I5197,LEGEND!B:E,4,0)*(1-M5197),VLOOKUP(I5197,LEGEND!B:E,4,0)*(1-M5197)/1.2)</f>
        <v>111800</v>
      </c>
      <c r="M5197" s="57">
        <f>IF(AND(B5197&lt;&gt;"1_Электроинструмент",B5197&lt;&gt;"2_Садовая техника"),$J$5,IF($J$4&lt;=20%,$J$4,IFERROR(VLOOKUP(S5197,LEGEND!$L$2:$M$5,2,FALSE),$J$4)))</f>
        <v>0</v>
      </c>
      <c r="N5197" s="48" t="s">
        <v>60</v>
      </c>
      <c r="O5197" s="6" t="s">
        <v>60</v>
      </c>
      <c r="P5197" s="49" t="s">
        <v>66</v>
      </c>
      <c r="Q5197" s="49" t="s">
        <v>473</v>
      </c>
      <c r="R5197" s="6" t="s">
        <v>60</v>
      </c>
      <c r="S5197" s="49" t="s">
        <v>60</v>
      </c>
      <c r="T5197" s="73" t="str">
        <f>IF(_xlfn.XLOOKUP(I5197,LEGEND!B:B,LEGEND!H:H)&lt;&gt;"-",HYPERLINK(_xlfn.XLOOKUP(I5197,LEGEND!B:B,LEGEND!H:H),"link"),_xlfn.XLOOKUP(I5197,LEGEND!B:B,LEGEND!H:H))</f>
        <v>-</v>
      </c>
      <c r="U5197" s="73" t="str">
        <f>HYPERLINK(_xlfn.XLOOKUP(I5197,LEGEND!B:B,LEGEND!I:I))</f>
        <v>https://milwaukee-media-images.s3.amazonaws.com/hi/4932479020--Hero_1.jpg</v>
      </c>
      <c r="V5197" s="51" t="s">
        <v>23691</v>
      </c>
      <c r="W5197" s="63" t="s">
        <v>71</v>
      </c>
      <c r="X5197" s="64">
        <v>385</v>
      </c>
      <c r="Y5197" s="64">
        <v>280</v>
      </c>
      <c r="Z5197" s="64">
        <v>442</v>
      </c>
      <c r="AA5197" s="84">
        <v>7.8140000000000001</v>
      </c>
      <c r="AB5197" s="85">
        <v>144</v>
      </c>
      <c r="AC5197" s="85">
        <v>1</v>
      </c>
    </row>
    <row r="5198" spans="1:29" ht="38.25">
      <c r="A5198" s="1"/>
      <c r="B5198" s="6" t="s">
        <v>8836</v>
      </c>
      <c r="C5198" s="6" t="s">
        <v>8778</v>
      </c>
      <c r="D5198" s="6" t="s">
        <v>10754</v>
      </c>
      <c r="E5198" s="49" t="s">
        <v>10788</v>
      </c>
      <c r="F5198" s="6" t="s">
        <v>8839</v>
      </c>
      <c r="G5198" s="6" t="s">
        <v>60</v>
      </c>
      <c r="H5198" s="6" t="s">
        <v>60</v>
      </c>
      <c r="I5198" s="60" t="s">
        <v>23692</v>
      </c>
      <c r="J5198" s="49" t="s">
        <v>23693</v>
      </c>
      <c r="K5198" s="6" t="s">
        <v>23694</v>
      </c>
      <c r="L5198" s="29">
        <f>IF($J$6="с учетом НДС",VLOOKUP(I5198,LEGEND!B:E,4,0)*(1-M5198),VLOOKUP(I5198,LEGEND!B:E,4,0)*(1-M5198)/1.2)</f>
        <v>111800</v>
      </c>
      <c r="M5198" s="57">
        <f>IF(AND(B5198&lt;&gt;"1_Электроинструмент",B5198&lt;&gt;"2_Садовая техника"),$J$5,IF($J$4&lt;=20%,$J$4,IFERROR(VLOOKUP(S5198,LEGEND!$L$2:$M$5,2,FALSE),$J$4)))</f>
        <v>0</v>
      </c>
      <c r="N5198" s="48" t="s">
        <v>60</v>
      </c>
      <c r="O5198" s="6" t="s">
        <v>60</v>
      </c>
      <c r="P5198" s="49" t="s">
        <v>66</v>
      </c>
      <c r="Q5198" s="49" t="s">
        <v>473</v>
      </c>
      <c r="R5198" s="6" t="s">
        <v>60</v>
      </c>
      <c r="S5198" s="49" t="s">
        <v>60</v>
      </c>
      <c r="T5198" s="73" t="str">
        <f>IF(_xlfn.XLOOKUP(I5198,LEGEND!B:B,LEGEND!H:H)&lt;&gt;"-",HYPERLINK(_xlfn.XLOOKUP(I5198,LEGEND!B:B,LEGEND!H:H),"link"),_xlfn.XLOOKUP(I5198,LEGEND!B:B,LEGEND!H:H))</f>
        <v>-</v>
      </c>
      <c r="U5198" s="73" t="str">
        <f>HYPERLINK(_xlfn.XLOOKUP(I5198,LEGEND!B:B,LEGEND!I:I))</f>
        <v>https://milwaukee-media-images.s3.amazonaws.com/hi/4932479021--Hero_1.jpg</v>
      </c>
      <c r="V5198" s="51" t="s">
        <v>23695</v>
      </c>
      <c r="W5198" s="63" t="s">
        <v>71</v>
      </c>
      <c r="X5198" s="64">
        <v>395</v>
      </c>
      <c r="Y5198" s="64">
        <v>285</v>
      </c>
      <c r="Z5198" s="64">
        <v>435</v>
      </c>
      <c r="AA5198" s="84">
        <v>8.9410000000000007</v>
      </c>
      <c r="AB5198" s="85">
        <v>144</v>
      </c>
      <c r="AC5198" s="85">
        <v>1</v>
      </c>
    </row>
    <row r="5199" spans="1:29" ht="38.25">
      <c r="A5199" s="1"/>
      <c r="B5199" s="6" t="s">
        <v>8836</v>
      </c>
      <c r="C5199" s="6" t="s">
        <v>8778</v>
      </c>
      <c r="D5199" s="6" t="s">
        <v>10754</v>
      </c>
      <c r="E5199" s="49" t="s">
        <v>10788</v>
      </c>
      <c r="F5199" s="6" t="s">
        <v>8839</v>
      </c>
      <c r="G5199" s="6" t="s">
        <v>60</v>
      </c>
      <c r="H5199" s="6" t="s">
        <v>60</v>
      </c>
      <c r="I5199" s="60" t="s">
        <v>23696</v>
      </c>
      <c r="J5199" s="49" t="s">
        <v>23697</v>
      </c>
      <c r="K5199" s="6" t="s">
        <v>23698</v>
      </c>
      <c r="L5199" s="29">
        <f>IF($J$6="с учетом НДС",VLOOKUP(I5199,LEGEND!B:E,4,0)*(1-M5199),VLOOKUP(I5199,LEGEND!B:E,4,0)*(1-M5199)/1.2)</f>
        <v>111800</v>
      </c>
      <c r="M5199" s="57">
        <f>IF(AND(B5199&lt;&gt;"1_Электроинструмент",B5199&lt;&gt;"2_Садовая техника"),$J$5,IF($J$4&lt;=20%,$J$4,IFERROR(VLOOKUP(S5199,LEGEND!$L$2:$M$5,2,FALSE),$J$4)))</f>
        <v>0</v>
      </c>
      <c r="N5199" s="48" t="s">
        <v>60</v>
      </c>
      <c r="O5199" s="6" t="s">
        <v>60</v>
      </c>
      <c r="P5199" s="49" t="s">
        <v>66</v>
      </c>
      <c r="Q5199" s="49" t="s">
        <v>473</v>
      </c>
      <c r="R5199" s="6" t="s">
        <v>60</v>
      </c>
      <c r="S5199" s="49" t="s">
        <v>60</v>
      </c>
      <c r="T5199" s="73" t="str">
        <f>IF(_xlfn.XLOOKUP(I5199,LEGEND!B:B,LEGEND!H:H)&lt;&gt;"-",HYPERLINK(_xlfn.XLOOKUP(I5199,LEGEND!B:B,LEGEND!H:H),"link"),_xlfn.XLOOKUP(I5199,LEGEND!B:B,LEGEND!H:H))</f>
        <v>-</v>
      </c>
      <c r="U5199" s="73" t="str">
        <f>HYPERLINK(_xlfn.XLOOKUP(I5199,LEGEND!B:B,LEGEND!I:I))</f>
        <v>https://milwaukee-media-images.s3.amazonaws.com/hi/4932479022--Hero_1.jpg</v>
      </c>
      <c r="V5199" s="51" t="s">
        <v>23699</v>
      </c>
      <c r="W5199" s="63" t="s">
        <v>71</v>
      </c>
      <c r="X5199" s="64">
        <v>415</v>
      </c>
      <c r="Y5199" s="64">
        <v>305</v>
      </c>
      <c r="Z5199" s="64">
        <v>437</v>
      </c>
      <c r="AA5199" s="84">
        <v>9.2159999999999993</v>
      </c>
      <c r="AB5199" s="85">
        <v>144</v>
      </c>
      <c r="AC5199" s="85">
        <v>1</v>
      </c>
    </row>
    <row r="5200" spans="1:29" ht="38.25">
      <c r="A5200" s="1"/>
      <c r="B5200" s="6" t="s">
        <v>8836</v>
      </c>
      <c r="C5200" s="6" t="s">
        <v>8778</v>
      </c>
      <c r="D5200" s="6" t="s">
        <v>10754</v>
      </c>
      <c r="E5200" s="49" t="s">
        <v>10788</v>
      </c>
      <c r="F5200" s="6" t="s">
        <v>8839</v>
      </c>
      <c r="G5200" s="6" t="s">
        <v>60</v>
      </c>
      <c r="H5200" s="6" t="s">
        <v>60</v>
      </c>
      <c r="I5200" s="60" t="s">
        <v>23700</v>
      </c>
      <c r="J5200" s="49" t="s">
        <v>23701</v>
      </c>
      <c r="K5200" s="6" t="s">
        <v>23702</v>
      </c>
      <c r="L5200" s="29">
        <f>IF($J$6="с учетом НДС",VLOOKUP(I5200,LEGEND!B:E,4,0)*(1-M5200),VLOOKUP(I5200,LEGEND!B:E,4,0)*(1-M5200)/1.2)</f>
        <v>111800</v>
      </c>
      <c r="M5200" s="57">
        <f>IF(AND(B5200&lt;&gt;"1_Электроинструмент",B5200&lt;&gt;"2_Садовая техника"),$J$5,IF($J$4&lt;=20%,$J$4,IFERROR(VLOOKUP(S5200,LEGEND!$L$2:$M$5,2,FALSE),$J$4)))</f>
        <v>0</v>
      </c>
      <c r="N5200" s="48" t="s">
        <v>60</v>
      </c>
      <c r="O5200" s="6" t="s">
        <v>60</v>
      </c>
      <c r="P5200" s="49" t="s">
        <v>66</v>
      </c>
      <c r="Q5200" s="49" t="s">
        <v>473</v>
      </c>
      <c r="R5200" s="6" t="s">
        <v>60</v>
      </c>
      <c r="S5200" s="49" t="s">
        <v>60</v>
      </c>
      <c r="T5200" s="73" t="str">
        <f>IF(_xlfn.XLOOKUP(I5200,LEGEND!B:B,LEGEND!H:H)&lt;&gt;"-",HYPERLINK(_xlfn.XLOOKUP(I5200,LEGEND!B:B,LEGEND!H:H),"link"),_xlfn.XLOOKUP(I5200,LEGEND!B:B,LEGEND!H:H))</f>
        <v>-</v>
      </c>
      <c r="U5200" s="73" t="str">
        <f>HYPERLINK(_xlfn.XLOOKUP(I5200,LEGEND!B:B,LEGEND!I:I))</f>
        <v>https://milwaukee-media-images.s3.amazonaws.com/hi/4932479023--Hero_1.jpg</v>
      </c>
      <c r="V5200" s="51" t="s">
        <v>23703</v>
      </c>
      <c r="W5200" s="63" t="s">
        <v>71</v>
      </c>
      <c r="X5200" s="64">
        <v>420</v>
      </c>
      <c r="Y5200" s="64">
        <v>305</v>
      </c>
      <c r="Z5200" s="64">
        <v>440</v>
      </c>
      <c r="AA5200" s="84">
        <v>10.156000000000001</v>
      </c>
      <c r="AB5200" s="85">
        <v>144</v>
      </c>
      <c r="AC5200" s="85">
        <v>1</v>
      </c>
    </row>
    <row r="5201" spans="1:29" ht="25.5">
      <c r="A5201" s="1"/>
      <c r="B5201" s="6" t="s">
        <v>8836</v>
      </c>
      <c r="C5201" s="6" t="s">
        <v>8778</v>
      </c>
      <c r="D5201" s="6" t="s">
        <v>10754</v>
      </c>
      <c r="E5201" s="49" t="s">
        <v>10788</v>
      </c>
      <c r="F5201" s="6" t="s">
        <v>8839</v>
      </c>
      <c r="G5201" s="6" t="s">
        <v>60</v>
      </c>
      <c r="H5201" s="6" t="s">
        <v>60</v>
      </c>
      <c r="I5201" s="60" t="s">
        <v>10809</v>
      </c>
      <c r="J5201" s="49" t="s">
        <v>10810</v>
      </c>
      <c r="K5201" s="6" t="s">
        <v>10811</v>
      </c>
      <c r="L5201" s="29">
        <f>IF($J$6="с учетом НДС",VLOOKUP(I5201,LEGEND!B:E,4,0)*(1-M5201),VLOOKUP(I5201,LEGEND!B:E,4,0)*(1-M5201)/1.2)</f>
        <v>132000</v>
      </c>
      <c r="M5201" s="57">
        <f>IF(AND(B5201&lt;&gt;"1_Электроинструмент",B5201&lt;&gt;"2_Садовая техника"),$J$5,IF($J$4&lt;=20%,$J$4,IFERROR(VLOOKUP(S5201,LEGEND!$L$2:$M$5,2,FALSE),$J$4)))</f>
        <v>0</v>
      </c>
      <c r="N5201" s="48" t="s">
        <v>60</v>
      </c>
      <c r="O5201" s="6" t="s">
        <v>42</v>
      </c>
      <c r="P5201" s="49" t="s">
        <v>66</v>
      </c>
      <c r="Q5201" s="49" t="s">
        <v>473</v>
      </c>
      <c r="R5201" s="6" t="s">
        <v>60</v>
      </c>
      <c r="S5201" s="49" t="s">
        <v>60</v>
      </c>
      <c r="T5201" s="73" t="str">
        <f>IF(_xlfn.XLOOKUP(I5201,LEGEND!B:B,LEGEND!H:H)&lt;&gt;"-",HYPERLINK(_xlfn.XLOOKUP(I5201,LEGEND!B:B,LEGEND!H:H),"link"),_xlfn.XLOOKUP(I5201,LEGEND!B:B,LEGEND!H:H))</f>
        <v>-</v>
      </c>
      <c r="U5201" s="73" t="str">
        <f>HYPERLINK(_xlfn.XLOOKUP(I5201,LEGEND!B:B,LEGEND!I:I))</f>
        <v>-</v>
      </c>
      <c r="V5201" s="51" t="s">
        <v>10812</v>
      </c>
      <c r="W5201" s="63" t="s">
        <v>71</v>
      </c>
      <c r="X5201" s="64">
        <v>535</v>
      </c>
      <c r="Y5201" s="64">
        <v>295</v>
      </c>
      <c r="Z5201" s="64">
        <v>389</v>
      </c>
      <c r="AA5201" s="84">
        <v>6.3</v>
      </c>
      <c r="AB5201" s="85">
        <v>144</v>
      </c>
      <c r="AC5201" s="85">
        <v>1</v>
      </c>
    </row>
    <row r="5202" spans="1:29" ht="25.5">
      <c r="A5202" s="1"/>
      <c r="B5202" s="6" t="s">
        <v>8836</v>
      </c>
      <c r="C5202" s="6" t="s">
        <v>8778</v>
      </c>
      <c r="D5202" s="6" t="s">
        <v>10754</v>
      </c>
      <c r="E5202" s="49" t="s">
        <v>10788</v>
      </c>
      <c r="F5202" s="6" t="s">
        <v>8839</v>
      </c>
      <c r="G5202" s="6" t="s">
        <v>60</v>
      </c>
      <c r="H5202" s="6" t="s">
        <v>60</v>
      </c>
      <c r="I5202" s="60" t="s">
        <v>23704</v>
      </c>
      <c r="J5202" s="49" t="s">
        <v>23705</v>
      </c>
      <c r="K5202" s="6" t="s">
        <v>23706</v>
      </c>
      <c r="L5202" s="29">
        <f>IF($J$6="с учетом НДС",VLOOKUP(I5202,LEGEND!B:E,4,0)*(1-M5202),VLOOKUP(I5202,LEGEND!B:E,4,0)*(1-M5202)/1.2)</f>
        <v>132100</v>
      </c>
      <c r="M5202" s="57">
        <f>IF(AND(B5202&lt;&gt;"1_Электроинструмент",B5202&lt;&gt;"2_Садовая техника"),$J$5,IF($J$4&lt;=20%,$J$4,IFERROR(VLOOKUP(S5202,LEGEND!$L$2:$M$5,2,FALSE),$J$4)))</f>
        <v>0</v>
      </c>
      <c r="N5202" s="48" t="s">
        <v>60</v>
      </c>
      <c r="O5202" s="6" t="s">
        <v>60</v>
      </c>
      <c r="P5202" s="49" t="s">
        <v>66</v>
      </c>
      <c r="Q5202" s="49" t="s">
        <v>67</v>
      </c>
      <c r="R5202" s="6" t="s">
        <v>60</v>
      </c>
      <c r="S5202" s="49" t="s">
        <v>60</v>
      </c>
      <c r="T5202" s="73" t="str">
        <f>IF(_xlfn.XLOOKUP(I5202,LEGEND!B:B,LEGEND!H:H)&lt;&gt;"-",HYPERLINK(_xlfn.XLOOKUP(I5202,LEGEND!B:B,LEGEND!H:H),"link"),_xlfn.XLOOKUP(I5202,LEGEND!B:B,LEGEND!H:H))</f>
        <v>-</v>
      </c>
      <c r="U5202" s="73" t="str">
        <f>HYPERLINK(_xlfn.XLOOKUP(I5202,LEGEND!B:B,LEGEND!I:I))</f>
        <v>https://milwaukee-media-images.s3.amazonaws.com/hi/4932479012--Hero_1.jpg</v>
      </c>
      <c r="V5202" s="51" t="s">
        <v>23707</v>
      </c>
      <c r="W5202" s="63" t="s">
        <v>71</v>
      </c>
      <c r="X5202" s="64">
        <v>535</v>
      </c>
      <c r="Y5202" s="64">
        <v>291</v>
      </c>
      <c r="Z5202" s="64">
        <v>352</v>
      </c>
      <c r="AA5202" s="84">
        <v>10.182</v>
      </c>
      <c r="AB5202" s="85">
        <v>144</v>
      </c>
      <c r="AC5202" s="85">
        <v>1</v>
      </c>
    </row>
    <row r="5203" spans="1:29" ht="25.5">
      <c r="A5203" s="1"/>
      <c r="B5203" s="6" t="s">
        <v>8836</v>
      </c>
      <c r="C5203" s="6" t="s">
        <v>8778</v>
      </c>
      <c r="D5203" s="6" t="s">
        <v>10754</v>
      </c>
      <c r="E5203" s="49" t="s">
        <v>10788</v>
      </c>
      <c r="F5203" s="6" t="s">
        <v>8839</v>
      </c>
      <c r="G5203" s="6" t="s">
        <v>60</v>
      </c>
      <c r="H5203" s="6" t="s">
        <v>60</v>
      </c>
      <c r="I5203" s="60" t="s">
        <v>23708</v>
      </c>
      <c r="J5203" s="49" t="s">
        <v>23709</v>
      </c>
      <c r="K5203" s="6" t="s">
        <v>23710</v>
      </c>
      <c r="L5203" s="29">
        <f>IF($J$6="с учетом НДС",VLOOKUP(I5203,LEGEND!B:E,4,0)*(1-M5203),VLOOKUP(I5203,LEGEND!B:E,4,0)*(1-M5203)/1.2)</f>
        <v>132100</v>
      </c>
      <c r="M5203" s="57">
        <f>IF(AND(B5203&lt;&gt;"1_Электроинструмент",B5203&lt;&gt;"2_Садовая техника"),$J$5,IF($J$4&lt;=20%,$J$4,IFERROR(VLOOKUP(S5203,LEGEND!$L$2:$M$5,2,FALSE),$J$4)))</f>
        <v>0</v>
      </c>
      <c r="N5203" s="48" t="s">
        <v>60</v>
      </c>
      <c r="O5203" s="6" t="s">
        <v>60</v>
      </c>
      <c r="P5203" s="49" t="s">
        <v>66</v>
      </c>
      <c r="Q5203" s="49" t="s">
        <v>67</v>
      </c>
      <c r="R5203" s="6" t="s">
        <v>60</v>
      </c>
      <c r="S5203" s="49" t="s">
        <v>60</v>
      </c>
      <c r="T5203" s="73" t="str">
        <f>IF(_xlfn.XLOOKUP(I5203,LEGEND!B:B,LEGEND!H:H)&lt;&gt;"-",HYPERLINK(_xlfn.XLOOKUP(I5203,LEGEND!B:B,LEGEND!H:H),"link"),_xlfn.XLOOKUP(I5203,LEGEND!B:B,LEGEND!H:H))</f>
        <v>-</v>
      </c>
      <c r="U5203" s="73" t="str">
        <f>HYPERLINK(_xlfn.XLOOKUP(I5203,LEGEND!B:B,LEGEND!I:I))</f>
        <v>https://milwaukee-media-images.s3.amazonaws.com/hi/4932479013--Hero_1.jpg</v>
      </c>
      <c r="V5203" s="51" t="s">
        <v>23711</v>
      </c>
      <c r="W5203" s="63" t="s">
        <v>71</v>
      </c>
      <c r="X5203" s="64">
        <v>535</v>
      </c>
      <c r="Y5203" s="64">
        <v>291</v>
      </c>
      <c r="Z5203" s="64">
        <v>352</v>
      </c>
      <c r="AA5203" s="84">
        <v>10.532</v>
      </c>
      <c r="AB5203" s="85">
        <v>144</v>
      </c>
      <c r="AC5203" s="85">
        <v>1</v>
      </c>
    </row>
    <row r="5204" spans="1:29" ht="38.25">
      <c r="A5204" s="1"/>
      <c r="B5204" s="6" t="s">
        <v>8836</v>
      </c>
      <c r="C5204" s="6" t="s">
        <v>8778</v>
      </c>
      <c r="D5204" s="6" t="s">
        <v>10754</v>
      </c>
      <c r="E5204" s="49" t="s">
        <v>10788</v>
      </c>
      <c r="F5204" s="6" t="s">
        <v>8839</v>
      </c>
      <c r="G5204" s="6" t="s">
        <v>60</v>
      </c>
      <c r="H5204" s="6" t="s">
        <v>60</v>
      </c>
      <c r="I5204" s="60" t="s">
        <v>23712</v>
      </c>
      <c r="J5204" s="49" t="s">
        <v>23713</v>
      </c>
      <c r="K5204" s="6" t="s">
        <v>23714</v>
      </c>
      <c r="L5204" s="29">
        <f>IF($J$6="с учетом НДС",VLOOKUP(I5204,LEGEND!B:E,4,0)*(1-M5204),VLOOKUP(I5204,LEGEND!B:E,4,0)*(1-M5204)/1.2)</f>
        <v>132100</v>
      </c>
      <c r="M5204" s="57">
        <f>IF(AND(B5204&lt;&gt;"1_Электроинструмент",B5204&lt;&gt;"2_Садовая техника"),$J$5,IF($J$4&lt;=20%,$J$4,IFERROR(VLOOKUP(S5204,LEGEND!$L$2:$M$5,2,FALSE),$J$4)))</f>
        <v>0</v>
      </c>
      <c r="N5204" s="48" t="s">
        <v>60</v>
      </c>
      <c r="O5204" s="6" t="s">
        <v>60</v>
      </c>
      <c r="P5204" s="49" t="s">
        <v>66</v>
      </c>
      <c r="Q5204" s="49" t="s">
        <v>67</v>
      </c>
      <c r="R5204" s="6" t="s">
        <v>60</v>
      </c>
      <c r="S5204" s="49" t="s">
        <v>60</v>
      </c>
      <c r="T5204" s="73" t="str">
        <f>IF(_xlfn.XLOOKUP(I5204,LEGEND!B:B,LEGEND!H:H)&lt;&gt;"-",HYPERLINK(_xlfn.XLOOKUP(I5204,LEGEND!B:B,LEGEND!H:H),"link"),_xlfn.XLOOKUP(I5204,LEGEND!B:B,LEGEND!H:H))</f>
        <v>-</v>
      </c>
      <c r="U5204" s="73" t="str">
        <f>HYPERLINK(_xlfn.XLOOKUP(I5204,LEGEND!B:B,LEGEND!I:I))</f>
        <v>https://milwaukee-media-images.s3.amazonaws.com/hi/4932479014--Hero_1.jpg</v>
      </c>
      <c r="V5204" s="51" t="s">
        <v>23715</v>
      </c>
      <c r="W5204" s="63" t="s">
        <v>71</v>
      </c>
      <c r="X5204" s="64">
        <v>535</v>
      </c>
      <c r="Y5204" s="64">
        <v>291</v>
      </c>
      <c r="Z5204" s="64">
        <v>352</v>
      </c>
      <c r="AA5204" s="84">
        <v>11.164</v>
      </c>
      <c r="AB5204" s="85">
        <v>144</v>
      </c>
      <c r="AC5204" s="85">
        <v>1</v>
      </c>
    </row>
    <row r="5205" spans="1:29" ht="38.25">
      <c r="A5205" s="1"/>
      <c r="B5205" s="6" t="s">
        <v>8836</v>
      </c>
      <c r="C5205" s="6" t="s">
        <v>8778</v>
      </c>
      <c r="D5205" s="6" t="s">
        <v>10754</v>
      </c>
      <c r="E5205" s="49" t="s">
        <v>10788</v>
      </c>
      <c r="F5205" s="6" t="s">
        <v>8839</v>
      </c>
      <c r="G5205" s="6" t="s">
        <v>60</v>
      </c>
      <c r="H5205" s="6" t="s">
        <v>60</v>
      </c>
      <c r="I5205" s="60" t="s">
        <v>23716</v>
      </c>
      <c r="J5205" s="49" t="s">
        <v>23717</v>
      </c>
      <c r="K5205" s="6" t="s">
        <v>23718</v>
      </c>
      <c r="L5205" s="29">
        <f>IF($J$6="с учетом НДС",VLOOKUP(I5205,LEGEND!B:E,4,0)*(1-M5205),VLOOKUP(I5205,LEGEND!B:E,4,0)*(1-M5205)/1.2)</f>
        <v>132100</v>
      </c>
      <c r="M5205" s="57">
        <f>IF(AND(B5205&lt;&gt;"1_Электроинструмент",B5205&lt;&gt;"2_Садовая техника"),$J$5,IF($J$4&lt;=20%,$J$4,IFERROR(VLOOKUP(S5205,LEGEND!$L$2:$M$5,2,FALSE),$J$4)))</f>
        <v>0</v>
      </c>
      <c r="N5205" s="48" t="s">
        <v>60</v>
      </c>
      <c r="O5205" s="6" t="s">
        <v>60</v>
      </c>
      <c r="P5205" s="49" t="s">
        <v>66</v>
      </c>
      <c r="Q5205" s="49" t="s">
        <v>67</v>
      </c>
      <c r="R5205" s="6" t="s">
        <v>60</v>
      </c>
      <c r="S5205" s="49" t="s">
        <v>60</v>
      </c>
      <c r="T5205" s="73" t="str">
        <f>IF(_xlfn.XLOOKUP(I5205,LEGEND!B:B,LEGEND!H:H)&lt;&gt;"-",HYPERLINK(_xlfn.XLOOKUP(I5205,LEGEND!B:B,LEGEND!H:H),"link"),_xlfn.XLOOKUP(I5205,LEGEND!B:B,LEGEND!H:H))</f>
        <v>-</v>
      </c>
      <c r="U5205" s="73" t="str">
        <f>HYPERLINK(_xlfn.XLOOKUP(I5205,LEGEND!B:B,LEGEND!I:I))</f>
        <v>https://milwaukee-media-images.s3.amazonaws.com/hi/4932479015--Hero_1.jpg</v>
      </c>
      <c r="V5205" s="51" t="s">
        <v>23719</v>
      </c>
      <c r="W5205" s="63" t="s">
        <v>71</v>
      </c>
      <c r="X5205" s="64">
        <v>535</v>
      </c>
      <c r="Y5205" s="64">
        <v>291</v>
      </c>
      <c r="Z5205" s="64">
        <v>352</v>
      </c>
      <c r="AA5205" s="84">
        <v>12.246</v>
      </c>
      <c r="AB5205" s="85">
        <v>144</v>
      </c>
      <c r="AC5205" s="85">
        <v>1</v>
      </c>
    </row>
    <row r="5206" spans="1:29" ht="25.5">
      <c r="A5206" s="1"/>
      <c r="B5206" s="6" t="s">
        <v>8836</v>
      </c>
      <c r="C5206" s="6" t="s">
        <v>8778</v>
      </c>
      <c r="D5206" s="6" t="s">
        <v>10754</v>
      </c>
      <c r="E5206" s="49" t="s">
        <v>10788</v>
      </c>
      <c r="F5206" s="6" t="s">
        <v>8839</v>
      </c>
      <c r="G5206" s="6" t="s">
        <v>60</v>
      </c>
      <c r="H5206" s="6" t="s">
        <v>60</v>
      </c>
      <c r="I5206" s="60" t="s">
        <v>10821</v>
      </c>
      <c r="J5206" s="49" t="s">
        <v>10822</v>
      </c>
      <c r="K5206" s="6" t="s">
        <v>10823</v>
      </c>
      <c r="L5206" s="29">
        <f>IF($J$6="с учетом НДС",VLOOKUP(I5206,LEGEND!B:E,4,0)*(1-M5206),VLOOKUP(I5206,LEGEND!B:E,4,0)*(1-M5206)/1.2)</f>
        <v>174700</v>
      </c>
      <c r="M5206" s="57">
        <f>IF(AND(B5206&lt;&gt;"1_Электроинструмент",B5206&lt;&gt;"2_Садовая техника"),$J$5,IF($J$4&lt;=20%,$J$4,IFERROR(VLOOKUP(S5206,LEGEND!$L$2:$M$5,2,FALSE),$J$4)))</f>
        <v>0</v>
      </c>
      <c r="N5206" s="48" t="s">
        <v>60</v>
      </c>
      <c r="O5206" s="6" t="s">
        <v>42</v>
      </c>
      <c r="P5206" s="49" t="s">
        <v>66</v>
      </c>
      <c r="Q5206" s="49" t="s">
        <v>473</v>
      </c>
      <c r="R5206" s="6" t="s">
        <v>60</v>
      </c>
      <c r="S5206" s="49" t="s">
        <v>60</v>
      </c>
      <c r="T5206" s="73" t="str">
        <f>IF(_xlfn.XLOOKUP(I5206,LEGEND!B:B,LEGEND!H:H)&lt;&gt;"-",HYPERLINK(_xlfn.XLOOKUP(I5206,LEGEND!B:B,LEGEND!H:H),"link"),_xlfn.XLOOKUP(I5206,LEGEND!B:B,LEGEND!H:H))</f>
        <v>-</v>
      </c>
      <c r="U5206" s="73" t="str">
        <f>HYPERLINK(_xlfn.XLOOKUP(I5206,LEGEND!B:B,LEGEND!I:I))</f>
        <v>-</v>
      </c>
      <c r="V5206" s="51" t="s">
        <v>10824</v>
      </c>
      <c r="W5206" s="63" t="s">
        <v>71</v>
      </c>
      <c r="X5206" s="64">
        <v>535</v>
      </c>
      <c r="Y5206" s="64">
        <v>295</v>
      </c>
      <c r="Z5206" s="64">
        <v>389</v>
      </c>
      <c r="AA5206" s="84">
        <v>6.3</v>
      </c>
      <c r="AB5206" s="85">
        <v>144</v>
      </c>
      <c r="AC5206" s="85">
        <v>1</v>
      </c>
    </row>
    <row r="5207" spans="1:29" ht="25.5">
      <c r="A5207" s="1"/>
      <c r="B5207" s="6" t="s">
        <v>8836</v>
      </c>
      <c r="C5207" s="6" t="s">
        <v>8778</v>
      </c>
      <c r="D5207" s="6" t="s">
        <v>10754</v>
      </c>
      <c r="E5207" s="49" t="s">
        <v>10788</v>
      </c>
      <c r="F5207" s="6" t="s">
        <v>8839</v>
      </c>
      <c r="G5207" s="6" t="s">
        <v>60</v>
      </c>
      <c r="H5207" s="6" t="s">
        <v>60</v>
      </c>
      <c r="I5207" s="60" t="s">
        <v>23720</v>
      </c>
      <c r="J5207" s="49" t="s">
        <v>23721</v>
      </c>
      <c r="K5207" s="6" t="s">
        <v>23722</v>
      </c>
      <c r="L5207" s="29">
        <f>IF($J$6="с учетом НДС",VLOOKUP(I5207,LEGEND!B:E,4,0)*(1-M5207),VLOOKUP(I5207,LEGEND!B:E,4,0)*(1-M5207)/1.2)</f>
        <v>174700</v>
      </c>
      <c r="M5207" s="57">
        <f>IF(AND(B5207&lt;&gt;"1_Электроинструмент",B5207&lt;&gt;"2_Садовая техника"),$J$5,IF($J$4&lt;=20%,$J$4,IFERROR(VLOOKUP(S5207,LEGEND!$L$2:$M$5,2,FALSE),$J$4)))</f>
        <v>0</v>
      </c>
      <c r="N5207" s="48" t="s">
        <v>60</v>
      </c>
      <c r="O5207" s="6" t="s">
        <v>60</v>
      </c>
      <c r="P5207" s="49" t="s">
        <v>66</v>
      </c>
      <c r="Q5207" s="49" t="s">
        <v>473</v>
      </c>
      <c r="R5207" s="6" t="s">
        <v>60</v>
      </c>
      <c r="S5207" s="49" t="s">
        <v>60</v>
      </c>
      <c r="T5207" s="73" t="str">
        <f>IF(_xlfn.XLOOKUP(I5207,LEGEND!B:B,LEGEND!H:H)&lt;&gt;"-",HYPERLINK(_xlfn.XLOOKUP(I5207,LEGEND!B:B,LEGEND!H:H),"link"),_xlfn.XLOOKUP(I5207,LEGEND!B:B,LEGEND!H:H))</f>
        <v>-</v>
      </c>
      <c r="U5207" s="73" t="str">
        <f>HYPERLINK(_xlfn.XLOOKUP(I5207,LEGEND!B:B,LEGEND!I:I))</f>
        <v>https://milwaukee-media-images.s3.amazonaws.com/hi/4932479016--Hero_1.jpg</v>
      </c>
      <c r="V5207" s="51" t="s">
        <v>23723</v>
      </c>
      <c r="W5207" s="63" t="s">
        <v>71</v>
      </c>
      <c r="X5207" s="64">
        <v>510</v>
      </c>
      <c r="Y5207" s="64">
        <v>274</v>
      </c>
      <c r="Z5207" s="64">
        <v>374</v>
      </c>
      <c r="AA5207" s="84">
        <v>11.95</v>
      </c>
      <c r="AB5207" s="85">
        <v>144</v>
      </c>
      <c r="AC5207" s="85">
        <v>1</v>
      </c>
    </row>
    <row r="5208" spans="1:29" ht="25.5">
      <c r="A5208" s="1"/>
      <c r="B5208" s="6" t="s">
        <v>8836</v>
      </c>
      <c r="C5208" s="6" t="s">
        <v>8778</v>
      </c>
      <c r="D5208" s="6" t="s">
        <v>10754</v>
      </c>
      <c r="E5208" s="49" t="s">
        <v>10788</v>
      </c>
      <c r="F5208" s="6" t="s">
        <v>8839</v>
      </c>
      <c r="G5208" s="6" t="s">
        <v>60</v>
      </c>
      <c r="H5208" s="6" t="s">
        <v>60</v>
      </c>
      <c r="I5208" s="60" t="s">
        <v>23724</v>
      </c>
      <c r="J5208" s="49" t="s">
        <v>23725</v>
      </c>
      <c r="K5208" s="6" t="s">
        <v>23726</v>
      </c>
      <c r="L5208" s="29">
        <f>IF($J$6="с учетом НДС",VLOOKUP(I5208,LEGEND!B:E,4,0)*(1-M5208),VLOOKUP(I5208,LEGEND!B:E,4,0)*(1-M5208)/1.2)</f>
        <v>174700</v>
      </c>
      <c r="M5208" s="57">
        <f>IF(AND(B5208&lt;&gt;"1_Электроинструмент",B5208&lt;&gt;"2_Садовая техника"),$J$5,IF($J$4&lt;=20%,$J$4,IFERROR(VLOOKUP(S5208,LEGEND!$L$2:$M$5,2,FALSE),$J$4)))</f>
        <v>0</v>
      </c>
      <c r="N5208" s="48" t="s">
        <v>60</v>
      </c>
      <c r="O5208" s="6" t="s">
        <v>60</v>
      </c>
      <c r="P5208" s="49" t="s">
        <v>66</v>
      </c>
      <c r="Q5208" s="49" t="s">
        <v>473</v>
      </c>
      <c r="R5208" s="6" t="s">
        <v>60</v>
      </c>
      <c r="S5208" s="49" t="s">
        <v>60</v>
      </c>
      <c r="T5208" s="73" t="str">
        <f>IF(_xlfn.XLOOKUP(I5208,LEGEND!B:B,LEGEND!H:H)&lt;&gt;"-",HYPERLINK(_xlfn.XLOOKUP(I5208,LEGEND!B:B,LEGEND!H:H),"link"),_xlfn.XLOOKUP(I5208,LEGEND!B:B,LEGEND!H:H))</f>
        <v>-</v>
      </c>
      <c r="U5208" s="73" t="str">
        <f>HYPERLINK(_xlfn.XLOOKUP(I5208,LEGEND!B:B,LEGEND!I:I))</f>
        <v>https://milwaukee-media-images.s3.amazonaws.com/hi/4932479017--Hero_1.jpg</v>
      </c>
      <c r="V5208" s="51" t="s">
        <v>23727</v>
      </c>
      <c r="W5208" s="63" t="s">
        <v>71</v>
      </c>
      <c r="X5208" s="64">
        <v>510</v>
      </c>
      <c r="Y5208" s="64">
        <v>274</v>
      </c>
      <c r="Z5208" s="64">
        <v>373</v>
      </c>
      <c r="AA5208" s="84">
        <v>13.534000000000001</v>
      </c>
      <c r="AB5208" s="85">
        <v>144</v>
      </c>
      <c r="AC5208" s="85">
        <v>1</v>
      </c>
    </row>
    <row r="5209" spans="1:29" ht="38.25">
      <c r="A5209" s="1"/>
      <c r="B5209" s="6" t="s">
        <v>8836</v>
      </c>
      <c r="C5209" s="6" t="s">
        <v>8778</v>
      </c>
      <c r="D5209" s="6" t="s">
        <v>10754</v>
      </c>
      <c r="E5209" s="49" t="s">
        <v>10788</v>
      </c>
      <c r="F5209" s="6" t="s">
        <v>8839</v>
      </c>
      <c r="G5209" s="6" t="s">
        <v>60</v>
      </c>
      <c r="H5209" s="6" t="s">
        <v>60</v>
      </c>
      <c r="I5209" s="60" t="s">
        <v>23728</v>
      </c>
      <c r="J5209" s="49" t="s">
        <v>23729</v>
      </c>
      <c r="K5209" s="6" t="s">
        <v>23730</v>
      </c>
      <c r="L5209" s="29">
        <f>IF($J$6="с учетом НДС",VLOOKUP(I5209,LEGEND!B:E,4,0)*(1-M5209),VLOOKUP(I5209,LEGEND!B:E,4,0)*(1-M5209)/1.2)</f>
        <v>174700</v>
      </c>
      <c r="M5209" s="57">
        <f>IF(AND(B5209&lt;&gt;"1_Электроинструмент",B5209&lt;&gt;"2_Садовая техника"),$J$5,IF($J$4&lt;=20%,$J$4,IFERROR(VLOOKUP(S5209,LEGEND!$L$2:$M$5,2,FALSE),$J$4)))</f>
        <v>0</v>
      </c>
      <c r="N5209" s="48" t="s">
        <v>60</v>
      </c>
      <c r="O5209" s="6" t="s">
        <v>60</v>
      </c>
      <c r="P5209" s="49" t="s">
        <v>66</v>
      </c>
      <c r="Q5209" s="49" t="s">
        <v>473</v>
      </c>
      <c r="R5209" s="6" t="s">
        <v>60</v>
      </c>
      <c r="S5209" s="49" t="s">
        <v>60</v>
      </c>
      <c r="T5209" s="73" t="str">
        <f>IF(_xlfn.XLOOKUP(I5209,LEGEND!B:B,LEGEND!H:H)&lt;&gt;"-",HYPERLINK(_xlfn.XLOOKUP(I5209,LEGEND!B:B,LEGEND!H:H),"link"),_xlfn.XLOOKUP(I5209,LEGEND!B:B,LEGEND!H:H))</f>
        <v>-</v>
      </c>
      <c r="U5209" s="73" t="str">
        <f>HYPERLINK(_xlfn.XLOOKUP(I5209,LEGEND!B:B,LEGEND!I:I))</f>
        <v>https://milwaukee-media-images.s3.amazonaws.com/hi/4932479018--Hero_1.jpg</v>
      </c>
      <c r="V5209" s="51" t="s">
        <v>23731</v>
      </c>
      <c r="W5209" s="63" t="s">
        <v>71</v>
      </c>
      <c r="X5209" s="64">
        <v>535</v>
      </c>
      <c r="Y5209" s="64">
        <v>295</v>
      </c>
      <c r="Z5209" s="64">
        <v>385</v>
      </c>
      <c r="AA5209" s="84">
        <v>13.84</v>
      </c>
      <c r="AB5209" s="85">
        <v>144</v>
      </c>
      <c r="AC5209" s="85">
        <v>1</v>
      </c>
    </row>
    <row r="5210" spans="1:29" ht="38.25">
      <c r="A5210" s="1"/>
      <c r="B5210" s="6" t="s">
        <v>8836</v>
      </c>
      <c r="C5210" s="6" t="s">
        <v>8778</v>
      </c>
      <c r="D5210" s="6" t="s">
        <v>10754</v>
      </c>
      <c r="E5210" s="49" t="s">
        <v>10788</v>
      </c>
      <c r="F5210" s="6" t="s">
        <v>8839</v>
      </c>
      <c r="G5210" s="6" t="s">
        <v>60</v>
      </c>
      <c r="H5210" s="6" t="s">
        <v>60</v>
      </c>
      <c r="I5210" s="60" t="s">
        <v>23732</v>
      </c>
      <c r="J5210" s="49" t="s">
        <v>23733</v>
      </c>
      <c r="K5210" s="6" t="s">
        <v>23734</v>
      </c>
      <c r="L5210" s="29">
        <f>IF($J$6="с учетом НДС",VLOOKUP(I5210,LEGEND!B:E,4,0)*(1-M5210),VLOOKUP(I5210,LEGEND!B:E,4,0)*(1-M5210)/1.2)</f>
        <v>174700</v>
      </c>
      <c r="M5210" s="57">
        <f>IF(AND(B5210&lt;&gt;"1_Электроинструмент",B5210&lt;&gt;"2_Садовая техника"),$J$5,IF($J$4&lt;=20%,$J$4,IFERROR(VLOOKUP(S5210,LEGEND!$L$2:$M$5,2,FALSE),$J$4)))</f>
        <v>0</v>
      </c>
      <c r="N5210" s="48" t="s">
        <v>60</v>
      </c>
      <c r="O5210" s="6" t="s">
        <v>60</v>
      </c>
      <c r="P5210" s="49" t="s">
        <v>66</v>
      </c>
      <c r="Q5210" s="49" t="s">
        <v>473</v>
      </c>
      <c r="R5210" s="6" t="s">
        <v>60</v>
      </c>
      <c r="S5210" s="49" t="s">
        <v>60</v>
      </c>
      <c r="T5210" s="73" t="str">
        <f>IF(_xlfn.XLOOKUP(I5210,LEGEND!B:B,LEGEND!H:H)&lt;&gt;"-",HYPERLINK(_xlfn.XLOOKUP(I5210,LEGEND!B:B,LEGEND!H:H),"link"),_xlfn.XLOOKUP(I5210,LEGEND!B:B,LEGEND!H:H))</f>
        <v>-</v>
      </c>
      <c r="U5210" s="73" t="str">
        <f>HYPERLINK(_xlfn.XLOOKUP(I5210,LEGEND!B:B,LEGEND!I:I))</f>
        <v>https://milwaukee-media-images.s3.amazonaws.com/hi/4932479019--Hero_1.jpg</v>
      </c>
      <c r="V5210" s="51" t="s">
        <v>23735</v>
      </c>
      <c r="W5210" s="63" t="s">
        <v>71</v>
      </c>
      <c r="X5210" s="64">
        <v>510</v>
      </c>
      <c r="Y5210" s="64">
        <v>274</v>
      </c>
      <c r="Z5210" s="64">
        <v>374</v>
      </c>
      <c r="AA5210" s="84">
        <v>14.88</v>
      </c>
      <c r="AB5210" s="85">
        <v>144</v>
      </c>
      <c r="AC5210" s="85">
        <v>1</v>
      </c>
    </row>
    <row r="5211" spans="1:29" ht="15">
      <c r="A5211" s="1"/>
      <c r="B5211" s="6" t="s">
        <v>8836</v>
      </c>
      <c r="C5211" s="6" t="s">
        <v>8778</v>
      </c>
      <c r="D5211" s="6" t="s">
        <v>10754</v>
      </c>
      <c r="E5211" s="49" t="s">
        <v>10857</v>
      </c>
      <c r="F5211" s="6" t="s">
        <v>8839</v>
      </c>
      <c r="G5211" s="6" t="s">
        <v>60</v>
      </c>
      <c r="H5211" s="6" t="s">
        <v>60</v>
      </c>
      <c r="I5211" s="60" t="s">
        <v>10862</v>
      </c>
      <c r="J5211" s="49" t="s">
        <v>10863</v>
      </c>
      <c r="K5211" s="6" t="s">
        <v>10864</v>
      </c>
      <c r="L5211" s="29">
        <f>IF($J$6="с учетом НДС",VLOOKUP(I5211,LEGEND!B:E,4,0)*(1-M5211),VLOOKUP(I5211,LEGEND!B:E,4,0)*(1-M5211)/1.2)</f>
        <v>1870</v>
      </c>
      <c r="M5211" s="57">
        <f>IF(AND(B5211&lt;&gt;"1_Электроинструмент",B5211&lt;&gt;"2_Садовая техника"),$J$5,IF($J$4&lt;=20%,$J$4,IFERROR(VLOOKUP(S5211,LEGEND!$L$2:$M$5,2,FALSE),$J$4)))</f>
        <v>0</v>
      </c>
      <c r="N5211" s="48" t="s">
        <v>60</v>
      </c>
      <c r="O5211" s="6" t="s">
        <v>42</v>
      </c>
      <c r="P5211" s="49" t="s">
        <v>66</v>
      </c>
      <c r="Q5211" s="49" t="s">
        <v>473</v>
      </c>
      <c r="R5211" s="6" t="s">
        <v>60</v>
      </c>
      <c r="S5211" s="49" t="s">
        <v>60</v>
      </c>
      <c r="T5211" s="73" t="str">
        <f>IF(_xlfn.XLOOKUP(I5211,LEGEND!B:B,LEGEND!H:H)&lt;&gt;"-",HYPERLINK(_xlfn.XLOOKUP(I5211,LEGEND!B:B,LEGEND!H:H),"link"),_xlfn.XLOOKUP(I5211,LEGEND!B:B,LEGEND!H:H))</f>
        <v>link</v>
      </c>
      <c r="U5211" s="73" t="str">
        <f>HYPERLINK(_xlfn.XLOOKUP(I5211,LEGEND!B:B,LEGEND!I:I))</f>
        <v>https://milwaukee-media-images.s3.amazonaws.com/hi/4932479729--Hero_1.jpg</v>
      </c>
      <c r="V5211" s="51" t="s">
        <v>10865</v>
      </c>
      <c r="W5211" s="63" t="s">
        <v>71</v>
      </c>
      <c r="X5211" s="64">
        <v>264</v>
      </c>
      <c r="Y5211" s="64">
        <v>90</v>
      </c>
      <c r="Z5211" s="64">
        <v>15</v>
      </c>
      <c r="AA5211" s="84">
        <v>0.06</v>
      </c>
      <c r="AB5211" s="85">
        <v>1</v>
      </c>
      <c r="AC5211" s="85">
        <v>1</v>
      </c>
    </row>
    <row r="5212" spans="1:29" ht="25.5">
      <c r="A5212" s="1"/>
      <c r="B5212" s="6" t="s">
        <v>8836</v>
      </c>
      <c r="C5212" s="6" t="s">
        <v>8778</v>
      </c>
      <c r="D5212" s="6" t="s">
        <v>10754</v>
      </c>
      <c r="E5212" s="49" t="s">
        <v>10857</v>
      </c>
      <c r="F5212" s="6" t="s">
        <v>8839</v>
      </c>
      <c r="G5212" s="6" t="s">
        <v>60</v>
      </c>
      <c r="H5212" s="6" t="s">
        <v>60</v>
      </c>
      <c r="I5212" s="60" t="s">
        <v>23736</v>
      </c>
      <c r="J5212" s="49" t="s">
        <v>23737</v>
      </c>
      <c r="K5212" s="6" t="s">
        <v>23738</v>
      </c>
      <c r="L5212" s="29">
        <f>IF($J$6="с учетом НДС",VLOOKUP(I5212,LEGEND!B:E,4,0)*(1-M5212),VLOOKUP(I5212,LEGEND!B:E,4,0)*(1-M5212)/1.2)</f>
        <v>1870</v>
      </c>
      <c r="M5212" s="57">
        <f>IF(AND(B5212&lt;&gt;"1_Электроинструмент",B5212&lt;&gt;"2_Садовая техника"),$J$5,IF($J$4&lt;=20%,$J$4,IFERROR(VLOOKUP(S5212,LEGEND!$L$2:$M$5,2,FALSE),$J$4)))</f>
        <v>0</v>
      </c>
      <c r="N5212" s="48" t="s">
        <v>60</v>
      </c>
      <c r="O5212" s="6" t="s">
        <v>60</v>
      </c>
      <c r="P5212" s="49" t="s">
        <v>66</v>
      </c>
      <c r="Q5212" s="49" t="s">
        <v>67</v>
      </c>
      <c r="R5212" s="6" t="s">
        <v>60</v>
      </c>
      <c r="S5212" s="49" t="s">
        <v>60</v>
      </c>
      <c r="T5212" s="73" t="str">
        <f>IF(_xlfn.XLOOKUP(I5212,LEGEND!B:B,LEGEND!H:H)&lt;&gt;"-",HYPERLINK(_xlfn.XLOOKUP(I5212,LEGEND!B:B,LEGEND!H:H),"link"),_xlfn.XLOOKUP(I5212,LEGEND!B:B,LEGEND!H:H))</f>
        <v>link</v>
      </c>
      <c r="U5212" s="73" t="str">
        <f>HYPERLINK(_xlfn.XLOOKUP(I5212,LEGEND!B:B,LEGEND!I:I))</f>
        <v>https://milwaukee-media-images.s3.amazonaws.com/hi/48229711--Hero_1.jpg</v>
      </c>
      <c r="V5212" s="51" t="s">
        <v>23739</v>
      </c>
      <c r="W5212" s="63" t="s">
        <v>71</v>
      </c>
      <c r="X5212" s="64">
        <v>50</v>
      </c>
      <c r="Y5212" s="64">
        <v>100</v>
      </c>
      <c r="Z5212" s="64">
        <v>285</v>
      </c>
      <c r="AA5212" s="84">
        <v>6.8000000000000005E-2</v>
      </c>
      <c r="AB5212" s="85">
        <v>1</v>
      </c>
      <c r="AC5212" s="85">
        <v>1</v>
      </c>
    </row>
    <row r="5213" spans="1:29" ht="25.5">
      <c r="A5213" s="1"/>
      <c r="B5213" s="6" t="s">
        <v>8836</v>
      </c>
      <c r="C5213" s="6" t="s">
        <v>8778</v>
      </c>
      <c r="D5213" s="6" t="s">
        <v>10754</v>
      </c>
      <c r="E5213" s="49" t="s">
        <v>10857</v>
      </c>
      <c r="F5213" s="6" t="s">
        <v>8839</v>
      </c>
      <c r="G5213" s="6" t="s">
        <v>60</v>
      </c>
      <c r="H5213" s="6" t="s">
        <v>60</v>
      </c>
      <c r="I5213" s="60" t="s">
        <v>23740</v>
      </c>
      <c r="J5213" s="49" t="s">
        <v>23741</v>
      </c>
      <c r="K5213" s="6" t="s">
        <v>23742</v>
      </c>
      <c r="L5213" s="29">
        <f>IF($J$6="с учетом НДС",VLOOKUP(I5213,LEGEND!B:E,4,0)*(1-M5213),VLOOKUP(I5213,LEGEND!B:E,4,0)*(1-M5213)/1.2)</f>
        <v>1870</v>
      </c>
      <c r="M5213" s="57">
        <f>IF(AND(B5213&lt;&gt;"1_Электроинструмент",B5213&lt;&gt;"2_Садовая техника"),$J$5,IF($J$4&lt;=20%,$J$4,IFERROR(VLOOKUP(S5213,LEGEND!$L$2:$M$5,2,FALSE),$J$4)))</f>
        <v>0</v>
      </c>
      <c r="N5213" s="48" t="s">
        <v>60</v>
      </c>
      <c r="O5213" s="6" t="s">
        <v>60</v>
      </c>
      <c r="P5213" s="49" t="s">
        <v>66</v>
      </c>
      <c r="Q5213" s="49" t="s">
        <v>67</v>
      </c>
      <c r="R5213" s="6" t="s">
        <v>60</v>
      </c>
      <c r="S5213" s="49" t="s">
        <v>60</v>
      </c>
      <c r="T5213" s="73" t="str">
        <f>IF(_xlfn.XLOOKUP(I5213,LEGEND!B:B,LEGEND!H:H)&lt;&gt;"-",HYPERLINK(_xlfn.XLOOKUP(I5213,LEGEND!B:B,LEGEND!H:H),"link"),_xlfn.XLOOKUP(I5213,LEGEND!B:B,LEGEND!H:H))</f>
        <v>link</v>
      </c>
      <c r="U5213" s="73" t="str">
        <f>HYPERLINK(_xlfn.XLOOKUP(I5213,LEGEND!B:B,LEGEND!I:I))</f>
        <v>https://milwaukee-media-images.s3.amazonaws.com/hi/48229712--Hero_1.jpg</v>
      </c>
      <c r="V5213" s="51" t="s">
        <v>23743</v>
      </c>
      <c r="W5213" s="63" t="s">
        <v>71</v>
      </c>
      <c r="X5213" s="64">
        <v>60</v>
      </c>
      <c r="Y5213" s="64">
        <v>100</v>
      </c>
      <c r="Z5213" s="64">
        <v>285</v>
      </c>
      <c r="AA5213" s="84">
        <v>7.0000000000000007E-2</v>
      </c>
      <c r="AB5213" s="85">
        <v>1</v>
      </c>
      <c r="AC5213" s="85">
        <v>1</v>
      </c>
    </row>
    <row r="5214" spans="1:29" ht="25.5">
      <c r="A5214" s="1"/>
      <c r="B5214" s="6" t="s">
        <v>8836</v>
      </c>
      <c r="C5214" s="6" t="s">
        <v>8778</v>
      </c>
      <c r="D5214" s="6" t="s">
        <v>10754</v>
      </c>
      <c r="E5214" s="49" t="s">
        <v>10857</v>
      </c>
      <c r="F5214" s="6" t="s">
        <v>8839</v>
      </c>
      <c r="G5214" s="6" t="s">
        <v>60</v>
      </c>
      <c r="H5214" s="6" t="s">
        <v>60</v>
      </c>
      <c r="I5214" s="60" t="s">
        <v>23744</v>
      </c>
      <c r="J5214" s="49" t="s">
        <v>23745</v>
      </c>
      <c r="K5214" s="6" t="s">
        <v>23746</v>
      </c>
      <c r="L5214" s="29">
        <f>IF($J$6="с учетом НДС",VLOOKUP(I5214,LEGEND!B:E,4,0)*(1-M5214),VLOOKUP(I5214,LEGEND!B:E,4,0)*(1-M5214)/1.2)</f>
        <v>1870</v>
      </c>
      <c r="M5214" s="57">
        <f>IF(AND(B5214&lt;&gt;"1_Электроинструмент",B5214&lt;&gt;"2_Садовая техника"),$J$5,IF($J$4&lt;=20%,$J$4,IFERROR(VLOOKUP(S5214,LEGEND!$L$2:$M$5,2,FALSE),$J$4)))</f>
        <v>0</v>
      </c>
      <c r="N5214" s="48" t="s">
        <v>60</v>
      </c>
      <c r="O5214" s="6" t="s">
        <v>60</v>
      </c>
      <c r="P5214" s="49" t="s">
        <v>66</v>
      </c>
      <c r="Q5214" s="49" t="s">
        <v>67</v>
      </c>
      <c r="R5214" s="6" t="s">
        <v>60</v>
      </c>
      <c r="S5214" s="49" t="s">
        <v>60</v>
      </c>
      <c r="T5214" s="73" t="str">
        <f>IF(_xlfn.XLOOKUP(I5214,LEGEND!B:B,LEGEND!H:H)&lt;&gt;"-",HYPERLINK(_xlfn.XLOOKUP(I5214,LEGEND!B:B,LEGEND!H:H),"link"),_xlfn.XLOOKUP(I5214,LEGEND!B:B,LEGEND!H:H))</f>
        <v>link</v>
      </c>
      <c r="U5214" s="73" t="str">
        <f>HYPERLINK(_xlfn.XLOOKUP(I5214,LEGEND!B:B,LEGEND!I:I))</f>
        <v>https://milwaukee-media-images.s3.amazonaws.com/hi/48229713--Hero_1.jpg</v>
      </c>
      <c r="V5214" s="51" t="s">
        <v>23747</v>
      </c>
      <c r="W5214" s="63" t="s">
        <v>71</v>
      </c>
      <c r="X5214" s="64">
        <v>60</v>
      </c>
      <c r="Y5214" s="64">
        <v>100</v>
      </c>
      <c r="Z5214" s="64">
        <v>285</v>
      </c>
      <c r="AA5214" s="84">
        <v>6.6000000000000003E-2</v>
      </c>
      <c r="AB5214" s="85">
        <v>1</v>
      </c>
      <c r="AC5214" s="85">
        <v>1</v>
      </c>
    </row>
    <row r="5215" spans="1:29" ht="25.5">
      <c r="A5215" s="1"/>
      <c r="B5215" s="6" t="s">
        <v>8836</v>
      </c>
      <c r="C5215" s="6" t="s">
        <v>8778</v>
      </c>
      <c r="D5215" s="6" t="s">
        <v>10754</v>
      </c>
      <c r="E5215" s="49" t="s">
        <v>10857</v>
      </c>
      <c r="F5215" s="6" t="s">
        <v>8839</v>
      </c>
      <c r="G5215" s="6" t="s">
        <v>60</v>
      </c>
      <c r="H5215" s="6" t="s">
        <v>60</v>
      </c>
      <c r="I5215" s="60" t="s">
        <v>23748</v>
      </c>
      <c r="J5215" s="49" t="s">
        <v>23749</v>
      </c>
      <c r="K5215" s="6" t="s">
        <v>23750</v>
      </c>
      <c r="L5215" s="29">
        <f>IF($J$6="с учетом НДС",VLOOKUP(I5215,LEGEND!B:E,4,0)*(1-M5215),VLOOKUP(I5215,LEGEND!B:E,4,0)*(1-M5215)/1.2)</f>
        <v>1870</v>
      </c>
      <c r="M5215" s="57">
        <f>IF(AND(B5215&lt;&gt;"1_Электроинструмент",B5215&lt;&gt;"2_Садовая техника"),$J$5,IF($J$4&lt;=20%,$J$4,IFERROR(VLOOKUP(S5215,LEGEND!$L$2:$M$5,2,FALSE),$J$4)))</f>
        <v>0</v>
      </c>
      <c r="N5215" s="48" t="s">
        <v>60</v>
      </c>
      <c r="O5215" s="6" t="s">
        <v>60</v>
      </c>
      <c r="P5215" s="49" t="s">
        <v>66</v>
      </c>
      <c r="Q5215" s="49" t="s">
        <v>67</v>
      </c>
      <c r="R5215" s="6" t="s">
        <v>60</v>
      </c>
      <c r="S5215" s="49" t="s">
        <v>60</v>
      </c>
      <c r="T5215" s="73" t="str">
        <f>IF(_xlfn.XLOOKUP(I5215,LEGEND!B:B,LEGEND!H:H)&lt;&gt;"-",HYPERLINK(_xlfn.XLOOKUP(I5215,LEGEND!B:B,LEGEND!H:H),"link"),_xlfn.XLOOKUP(I5215,LEGEND!B:B,LEGEND!H:H))</f>
        <v>link</v>
      </c>
      <c r="U5215" s="73" t="str">
        <f>HYPERLINK(_xlfn.XLOOKUP(I5215,LEGEND!B:B,LEGEND!I:I))</f>
        <v>https://milwaukee-media-images.s3.amazonaws.com/hi/48229714--Hero_1.jpg</v>
      </c>
      <c r="V5215" s="51" t="s">
        <v>23751</v>
      </c>
      <c r="W5215" s="63" t="s">
        <v>71</v>
      </c>
      <c r="X5215" s="64">
        <v>60</v>
      </c>
      <c r="Y5215" s="64">
        <v>100</v>
      </c>
      <c r="Z5215" s="64">
        <v>290</v>
      </c>
      <c r="AA5215" s="84">
        <v>7.5999999999999998E-2</v>
      </c>
      <c r="AB5215" s="85">
        <v>1</v>
      </c>
      <c r="AC5215" s="85">
        <v>1</v>
      </c>
    </row>
    <row r="5216" spans="1:29" ht="15">
      <c r="A5216" s="1"/>
      <c r="B5216" s="6" t="s">
        <v>8836</v>
      </c>
      <c r="C5216" s="6" t="s">
        <v>8778</v>
      </c>
      <c r="D5216" s="6" t="s">
        <v>10754</v>
      </c>
      <c r="E5216" s="49" t="s">
        <v>10857</v>
      </c>
      <c r="F5216" s="6" t="s">
        <v>8839</v>
      </c>
      <c r="G5216" s="6" t="s">
        <v>60</v>
      </c>
      <c r="H5216" s="6" t="s">
        <v>60</v>
      </c>
      <c r="I5216" s="60" t="s">
        <v>10858</v>
      </c>
      <c r="J5216" s="49" t="s">
        <v>10859</v>
      </c>
      <c r="K5216" s="6" t="s">
        <v>10860</v>
      </c>
      <c r="L5216" s="29">
        <f>IF($J$6="с учетом НДС",VLOOKUP(I5216,LEGEND!B:E,4,0)*(1-M5216),VLOOKUP(I5216,LEGEND!B:E,4,0)*(1-M5216)/1.2)</f>
        <v>2570</v>
      </c>
      <c r="M5216" s="57">
        <f>IF(AND(B5216&lt;&gt;"1_Электроинструмент",B5216&lt;&gt;"2_Садовая техника"),$J$5,IF($J$4&lt;=20%,$J$4,IFERROR(VLOOKUP(S5216,LEGEND!$L$2:$M$5,2,FALSE),$J$4)))</f>
        <v>0</v>
      </c>
      <c r="N5216" s="48" t="s">
        <v>60</v>
      </c>
      <c r="O5216" s="6" t="s">
        <v>42</v>
      </c>
      <c r="P5216" s="49" t="s">
        <v>66</v>
      </c>
      <c r="Q5216" s="49" t="s">
        <v>473</v>
      </c>
      <c r="R5216" s="6" t="s">
        <v>60</v>
      </c>
      <c r="S5216" s="49" t="s">
        <v>60</v>
      </c>
      <c r="T5216" s="73" t="str">
        <f>IF(_xlfn.XLOOKUP(I5216,LEGEND!B:B,LEGEND!H:H)&lt;&gt;"-",HYPERLINK(_xlfn.XLOOKUP(I5216,LEGEND!B:B,LEGEND!H:H),"link"),_xlfn.XLOOKUP(I5216,LEGEND!B:B,LEGEND!H:H))</f>
        <v>link</v>
      </c>
      <c r="U5216" s="73" t="str">
        <f>HYPERLINK(_xlfn.XLOOKUP(I5216,LEGEND!B:B,LEGEND!I:I))</f>
        <v>https://milwaukee-media-images.s3.amazonaws.com/hi/4932479728--Hero_1.jpg</v>
      </c>
      <c r="V5216" s="51" t="s">
        <v>10861</v>
      </c>
      <c r="W5216" s="63" t="s">
        <v>71</v>
      </c>
      <c r="X5216" s="64">
        <v>244</v>
      </c>
      <c r="Y5216" s="64">
        <v>87</v>
      </c>
      <c r="Z5216" s="64">
        <v>20</v>
      </c>
      <c r="AA5216" s="84">
        <v>8.5000000000000006E-2</v>
      </c>
      <c r="AB5216" s="85">
        <v>1</v>
      </c>
      <c r="AC5216" s="85">
        <v>1</v>
      </c>
    </row>
    <row r="5217" spans="1:29" ht="25.5">
      <c r="A5217" s="1"/>
      <c r="B5217" s="6" t="s">
        <v>8836</v>
      </c>
      <c r="C5217" s="6" t="s">
        <v>8778</v>
      </c>
      <c r="D5217" s="6" t="s">
        <v>10754</v>
      </c>
      <c r="E5217" s="49" t="s">
        <v>10857</v>
      </c>
      <c r="F5217" s="6" t="s">
        <v>8839</v>
      </c>
      <c r="G5217" s="6" t="s">
        <v>60</v>
      </c>
      <c r="H5217" s="6" t="s">
        <v>60</v>
      </c>
      <c r="I5217" s="60" t="s">
        <v>23752</v>
      </c>
      <c r="J5217" s="49" t="s">
        <v>23753</v>
      </c>
      <c r="K5217" s="6" t="s">
        <v>23754</v>
      </c>
      <c r="L5217" s="29">
        <f>IF($J$6="с учетом НДС",VLOOKUP(I5217,LEGEND!B:E,4,0)*(1-M5217),VLOOKUP(I5217,LEGEND!B:E,4,0)*(1-M5217)/1.2)</f>
        <v>2570</v>
      </c>
      <c r="M5217" s="57">
        <f>IF(AND(B5217&lt;&gt;"1_Электроинструмент",B5217&lt;&gt;"2_Садовая техника"),$J$5,IF($J$4&lt;=20%,$J$4,IFERROR(VLOOKUP(S5217,LEGEND!$L$2:$M$5,2,FALSE),$J$4)))</f>
        <v>0</v>
      </c>
      <c r="N5217" s="48" t="s">
        <v>60</v>
      </c>
      <c r="O5217" s="6" t="s">
        <v>60</v>
      </c>
      <c r="P5217" s="49" t="s">
        <v>66</v>
      </c>
      <c r="Q5217" s="49" t="s">
        <v>67</v>
      </c>
      <c r="R5217" s="6" t="s">
        <v>60</v>
      </c>
      <c r="S5217" s="49" t="s">
        <v>60</v>
      </c>
      <c r="T5217" s="73" t="str">
        <f>IF(_xlfn.XLOOKUP(I5217,LEGEND!B:B,LEGEND!H:H)&lt;&gt;"-",HYPERLINK(_xlfn.XLOOKUP(I5217,LEGEND!B:B,LEGEND!H:H),"link"),_xlfn.XLOOKUP(I5217,LEGEND!B:B,LEGEND!H:H))</f>
        <v>link</v>
      </c>
      <c r="U5217" s="73" t="str">
        <f>HYPERLINK(_xlfn.XLOOKUP(I5217,LEGEND!B:B,LEGEND!I:I))</f>
        <v>https://milwaukee-media-images.s3.amazonaws.com/hi/48229741--Hero_1.jpg</v>
      </c>
      <c r="V5217" s="51" t="s">
        <v>23755</v>
      </c>
      <c r="W5217" s="63" t="s">
        <v>71</v>
      </c>
      <c r="X5217" s="64">
        <v>50</v>
      </c>
      <c r="Y5217" s="64">
        <v>100</v>
      </c>
      <c r="Z5217" s="64">
        <v>255</v>
      </c>
      <c r="AA5217" s="84">
        <v>9.6000000000000002E-2</v>
      </c>
      <c r="AB5217" s="85">
        <v>1</v>
      </c>
      <c r="AC5217" s="85">
        <v>1</v>
      </c>
    </row>
    <row r="5218" spans="1:29" ht="25.5">
      <c r="A5218" s="1"/>
      <c r="B5218" s="6" t="s">
        <v>8836</v>
      </c>
      <c r="C5218" s="6" t="s">
        <v>8778</v>
      </c>
      <c r="D5218" s="6" t="s">
        <v>10754</v>
      </c>
      <c r="E5218" s="49" t="s">
        <v>10857</v>
      </c>
      <c r="F5218" s="6" t="s">
        <v>8839</v>
      </c>
      <c r="G5218" s="6" t="s">
        <v>60</v>
      </c>
      <c r="H5218" s="6" t="s">
        <v>60</v>
      </c>
      <c r="I5218" s="60" t="s">
        <v>23756</v>
      </c>
      <c r="J5218" s="49" t="s">
        <v>23757</v>
      </c>
      <c r="K5218" s="6" t="s">
        <v>23758</v>
      </c>
      <c r="L5218" s="29">
        <f>IF($J$6="с учетом НДС",VLOOKUP(I5218,LEGEND!B:E,4,0)*(1-M5218),VLOOKUP(I5218,LEGEND!B:E,4,0)*(1-M5218)/1.2)</f>
        <v>2570</v>
      </c>
      <c r="M5218" s="57">
        <f>IF(AND(B5218&lt;&gt;"1_Электроинструмент",B5218&lt;&gt;"2_Садовая техника"),$J$5,IF($J$4&lt;=20%,$J$4,IFERROR(VLOOKUP(S5218,LEGEND!$L$2:$M$5,2,FALSE),$J$4)))</f>
        <v>0</v>
      </c>
      <c r="N5218" s="48" t="s">
        <v>60</v>
      </c>
      <c r="O5218" s="6" t="s">
        <v>60</v>
      </c>
      <c r="P5218" s="49" t="s">
        <v>66</v>
      </c>
      <c r="Q5218" s="49" t="s">
        <v>67</v>
      </c>
      <c r="R5218" s="6" t="s">
        <v>60</v>
      </c>
      <c r="S5218" s="49" t="s">
        <v>60</v>
      </c>
      <c r="T5218" s="73" t="str">
        <f>IF(_xlfn.XLOOKUP(I5218,LEGEND!B:B,LEGEND!H:H)&lt;&gt;"-",HYPERLINK(_xlfn.XLOOKUP(I5218,LEGEND!B:B,LEGEND!H:H),"link"),_xlfn.XLOOKUP(I5218,LEGEND!B:B,LEGEND!H:H))</f>
        <v>link</v>
      </c>
      <c r="U5218" s="73" t="str">
        <f>HYPERLINK(_xlfn.XLOOKUP(I5218,LEGEND!B:B,LEGEND!I:I))</f>
        <v>https://milwaukee-media-images.s3.amazonaws.com/hi/48229742--Hero_1.jpg</v>
      </c>
      <c r="V5218" s="51" t="s">
        <v>23759</v>
      </c>
      <c r="W5218" s="63" t="s">
        <v>71</v>
      </c>
      <c r="X5218" s="64">
        <v>60</v>
      </c>
      <c r="Y5218" s="64">
        <v>120</v>
      </c>
      <c r="Z5218" s="64">
        <v>260</v>
      </c>
      <c r="AA5218" s="84">
        <v>0.11</v>
      </c>
      <c r="AB5218" s="85">
        <v>1</v>
      </c>
      <c r="AC5218" s="85">
        <v>1</v>
      </c>
    </row>
    <row r="5219" spans="1:29" ht="25.5">
      <c r="A5219" s="1"/>
      <c r="B5219" s="6" t="s">
        <v>8836</v>
      </c>
      <c r="C5219" s="6" t="s">
        <v>8778</v>
      </c>
      <c r="D5219" s="6" t="s">
        <v>10754</v>
      </c>
      <c r="E5219" s="49" t="s">
        <v>10857</v>
      </c>
      <c r="F5219" s="6" t="s">
        <v>8839</v>
      </c>
      <c r="G5219" s="6" t="s">
        <v>60</v>
      </c>
      <c r="H5219" s="6" t="s">
        <v>60</v>
      </c>
      <c r="I5219" s="60" t="s">
        <v>23760</v>
      </c>
      <c r="J5219" s="49" t="s">
        <v>23761</v>
      </c>
      <c r="K5219" s="6" t="s">
        <v>23762</v>
      </c>
      <c r="L5219" s="29">
        <f>IF($J$6="с учетом НДС",VLOOKUP(I5219,LEGEND!B:E,4,0)*(1-M5219),VLOOKUP(I5219,LEGEND!B:E,4,0)*(1-M5219)/1.2)</f>
        <v>2570</v>
      </c>
      <c r="M5219" s="57">
        <f>IF(AND(B5219&lt;&gt;"1_Электроинструмент",B5219&lt;&gt;"2_Садовая техника"),$J$5,IF($J$4&lt;=20%,$J$4,IFERROR(VLOOKUP(S5219,LEGEND!$L$2:$M$5,2,FALSE),$J$4)))</f>
        <v>0</v>
      </c>
      <c r="N5219" s="48" t="s">
        <v>60</v>
      </c>
      <c r="O5219" s="6" t="s">
        <v>60</v>
      </c>
      <c r="P5219" s="49" t="s">
        <v>66</v>
      </c>
      <c r="Q5219" s="49" t="s">
        <v>67</v>
      </c>
      <c r="R5219" s="6" t="s">
        <v>60</v>
      </c>
      <c r="S5219" s="49" t="s">
        <v>60</v>
      </c>
      <c r="T5219" s="73" t="str">
        <f>IF(_xlfn.XLOOKUP(I5219,LEGEND!B:B,LEGEND!H:H)&lt;&gt;"-",HYPERLINK(_xlfn.XLOOKUP(I5219,LEGEND!B:B,LEGEND!H:H),"link"),_xlfn.XLOOKUP(I5219,LEGEND!B:B,LEGEND!H:H))</f>
        <v>link</v>
      </c>
      <c r="U5219" s="73" t="str">
        <f>HYPERLINK(_xlfn.XLOOKUP(I5219,LEGEND!B:B,LEGEND!I:I))</f>
        <v>https://milwaukee-media-images.s3.amazonaws.com/hi/48229743--Hero_1.jpg</v>
      </c>
      <c r="V5219" s="51" t="s">
        <v>23763</v>
      </c>
      <c r="W5219" s="63" t="s">
        <v>71</v>
      </c>
      <c r="X5219" s="64">
        <v>58</v>
      </c>
      <c r="Y5219" s="64">
        <v>120</v>
      </c>
      <c r="Z5219" s="64">
        <v>260</v>
      </c>
      <c r="AA5219" s="84">
        <v>0.10199999999999999</v>
      </c>
      <c r="AB5219" s="85">
        <v>1</v>
      </c>
      <c r="AC5219" s="85">
        <v>1</v>
      </c>
    </row>
    <row r="5220" spans="1:29" ht="25.5">
      <c r="A5220" s="1"/>
      <c r="B5220" s="6" t="s">
        <v>8836</v>
      </c>
      <c r="C5220" s="6" t="s">
        <v>8778</v>
      </c>
      <c r="D5220" s="6" t="s">
        <v>10754</v>
      </c>
      <c r="E5220" s="49" t="s">
        <v>10857</v>
      </c>
      <c r="F5220" s="6" t="s">
        <v>8839</v>
      </c>
      <c r="G5220" s="6" t="s">
        <v>60</v>
      </c>
      <c r="H5220" s="6" t="s">
        <v>60</v>
      </c>
      <c r="I5220" s="60" t="s">
        <v>23764</v>
      </c>
      <c r="J5220" s="49" t="s">
        <v>23765</v>
      </c>
      <c r="K5220" s="6" t="s">
        <v>23766</v>
      </c>
      <c r="L5220" s="29">
        <f>IF($J$6="с учетом НДС",VLOOKUP(I5220,LEGEND!B:E,4,0)*(1-M5220),VLOOKUP(I5220,LEGEND!B:E,4,0)*(1-M5220)/1.2)</f>
        <v>2570</v>
      </c>
      <c r="M5220" s="57">
        <f>IF(AND(B5220&lt;&gt;"1_Электроинструмент",B5220&lt;&gt;"2_Садовая техника"),$J$5,IF($J$4&lt;=20%,$J$4,IFERROR(VLOOKUP(S5220,LEGEND!$L$2:$M$5,2,FALSE),$J$4)))</f>
        <v>0</v>
      </c>
      <c r="N5220" s="48" t="s">
        <v>60</v>
      </c>
      <c r="O5220" s="6" t="s">
        <v>60</v>
      </c>
      <c r="P5220" s="49" t="s">
        <v>66</v>
      </c>
      <c r="Q5220" s="49" t="s">
        <v>67</v>
      </c>
      <c r="R5220" s="6" t="s">
        <v>60</v>
      </c>
      <c r="S5220" s="49" t="s">
        <v>60</v>
      </c>
      <c r="T5220" s="73" t="str">
        <f>IF(_xlfn.XLOOKUP(I5220,LEGEND!B:B,LEGEND!H:H)&lt;&gt;"-",HYPERLINK(_xlfn.XLOOKUP(I5220,LEGEND!B:B,LEGEND!H:H),"link"),_xlfn.XLOOKUP(I5220,LEGEND!B:B,LEGEND!H:H))</f>
        <v>link</v>
      </c>
      <c r="U5220" s="73" t="str">
        <f>HYPERLINK(_xlfn.XLOOKUP(I5220,LEGEND!B:B,LEGEND!I:I))</f>
        <v>https://milwaukee-media-images.s3.amazonaws.com/hi/48229744--Hero_1.jpg</v>
      </c>
      <c r="V5220" s="51" t="s">
        <v>23767</v>
      </c>
      <c r="W5220" s="63" t="s">
        <v>71</v>
      </c>
      <c r="X5220" s="64">
        <v>58</v>
      </c>
      <c r="Y5220" s="64">
        <v>125</v>
      </c>
      <c r="Z5220" s="64">
        <v>270</v>
      </c>
      <c r="AA5220" s="84">
        <v>0.108</v>
      </c>
      <c r="AB5220" s="85">
        <v>1</v>
      </c>
      <c r="AC5220" s="85">
        <v>1</v>
      </c>
    </row>
    <row r="5221" spans="1:29" ht="15">
      <c r="A5221" s="1"/>
      <c r="B5221" s="6" t="s">
        <v>8836</v>
      </c>
      <c r="C5221" s="6" t="s">
        <v>8778</v>
      </c>
      <c r="D5221" s="6" t="s">
        <v>10754</v>
      </c>
      <c r="E5221" s="49" t="s">
        <v>10857</v>
      </c>
      <c r="F5221" s="6" t="s">
        <v>8839</v>
      </c>
      <c r="G5221" s="6" t="s">
        <v>60</v>
      </c>
      <c r="H5221" s="6" t="s">
        <v>60</v>
      </c>
      <c r="I5221" s="60" t="s">
        <v>10866</v>
      </c>
      <c r="J5221" s="49" t="s">
        <v>10867</v>
      </c>
      <c r="K5221" s="6" t="s">
        <v>10868</v>
      </c>
      <c r="L5221" s="29">
        <f>IF($J$6="с учетом НДС",VLOOKUP(I5221,LEGEND!B:E,4,0)*(1-M5221),VLOOKUP(I5221,LEGEND!B:E,4,0)*(1-M5221)/1.2)</f>
        <v>2800</v>
      </c>
      <c r="M5221" s="57">
        <f>IF(AND(B5221&lt;&gt;"1_Электроинструмент",B5221&lt;&gt;"2_Садовая техника"),$J$5,IF($J$4&lt;=20%,$J$4,IFERROR(VLOOKUP(S5221,LEGEND!$L$2:$M$5,2,FALSE),$J$4)))</f>
        <v>0</v>
      </c>
      <c r="N5221" s="48" t="s">
        <v>60</v>
      </c>
      <c r="O5221" s="6" t="s">
        <v>42</v>
      </c>
      <c r="P5221" s="49" t="s">
        <v>66</v>
      </c>
      <c r="Q5221" s="49" t="s">
        <v>473</v>
      </c>
      <c r="R5221" s="6" t="s">
        <v>60</v>
      </c>
      <c r="S5221" s="49" t="s">
        <v>60</v>
      </c>
      <c r="T5221" s="73" t="str">
        <f>IF(_xlfn.XLOOKUP(I5221,LEGEND!B:B,LEGEND!H:H)&lt;&gt;"-",HYPERLINK(_xlfn.XLOOKUP(I5221,LEGEND!B:B,LEGEND!H:H),"link"),_xlfn.XLOOKUP(I5221,LEGEND!B:B,LEGEND!H:H))</f>
        <v>link</v>
      </c>
      <c r="U5221" s="73" t="str">
        <f>HYPERLINK(_xlfn.XLOOKUP(I5221,LEGEND!B:B,LEGEND!I:I))</f>
        <v>https://milwaukee-media-images.s3.amazonaws.com/hi/4932479730--Hero_1.jpg</v>
      </c>
      <c r="V5221" s="51" t="s">
        <v>10869</v>
      </c>
      <c r="W5221" s="63" t="s">
        <v>71</v>
      </c>
      <c r="X5221" s="64">
        <v>264</v>
      </c>
      <c r="Y5221" s="64">
        <v>87</v>
      </c>
      <c r="Z5221" s="64">
        <v>22</v>
      </c>
      <c r="AA5221" s="84">
        <v>0.125</v>
      </c>
      <c r="AB5221" s="85">
        <v>1</v>
      </c>
      <c r="AC5221" s="85">
        <v>1</v>
      </c>
    </row>
    <row r="5222" spans="1:29" ht="25.5">
      <c r="A5222" s="1"/>
      <c r="B5222" s="6" t="s">
        <v>8836</v>
      </c>
      <c r="C5222" s="6" t="s">
        <v>8778</v>
      </c>
      <c r="D5222" s="6" t="s">
        <v>10754</v>
      </c>
      <c r="E5222" s="49" t="s">
        <v>10857</v>
      </c>
      <c r="F5222" s="6" t="s">
        <v>8839</v>
      </c>
      <c r="G5222" s="6" t="s">
        <v>60</v>
      </c>
      <c r="H5222" s="6" t="s">
        <v>60</v>
      </c>
      <c r="I5222" s="60" t="s">
        <v>23768</v>
      </c>
      <c r="J5222" s="49" t="s">
        <v>23769</v>
      </c>
      <c r="K5222" s="6" t="s">
        <v>23770</v>
      </c>
      <c r="L5222" s="29">
        <f>IF($J$6="с учетом НДС",VLOOKUP(I5222,LEGEND!B:E,4,0)*(1-M5222),VLOOKUP(I5222,LEGEND!B:E,4,0)*(1-M5222)/1.2)</f>
        <v>2800</v>
      </c>
      <c r="M5222" s="57">
        <f>IF(AND(B5222&lt;&gt;"1_Электроинструмент",B5222&lt;&gt;"2_Садовая техника"),$J$5,IF($J$4&lt;=20%,$J$4,IFERROR(VLOOKUP(S5222,LEGEND!$L$2:$M$5,2,FALSE),$J$4)))</f>
        <v>0</v>
      </c>
      <c r="N5222" s="48" t="s">
        <v>60</v>
      </c>
      <c r="O5222" s="6" t="s">
        <v>60</v>
      </c>
      <c r="P5222" s="49" t="s">
        <v>66</v>
      </c>
      <c r="Q5222" s="49" t="s">
        <v>67</v>
      </c>
      <c r="R5222" s="6" t="s">
        <v>60</v>
      </c>
      <c r="S5222" s="49" t="s">
        <v>60</v>
      </c>
      <c r="T5222" s="73" t="str">
        <f>IF(_xlfn.XLOOKUP(I5222,LEGEND!B:B,LEGEND!H:H)&lt;&gt;"-",HYPERLINK(_xlfn.XLOOKUP(I5222,LEGEND!B:B,LEGEND!H:H),"link"),_xlfn.XLOOKUP(I5222,LEGEND!B:B,LEGEND!H:H))</f>
        <v>link</v>
      </c>
      <c r="U5222" s="73" t="str">
        <f>HYPERLINK(_xlfn.XLOOKUP(I5222,LEGEND!B:B,LEGEND!I:I))</f>
        <v>https://milwaukee-media-images.s3.amazonaws.com/hi/48229732--Hero_1.jpg</v>
      </c>
      <c r="V5222" s="51" t="s">
        <v>23771</v>
      </c>
      <c r="W5222" s="63" t="s">
        <v>71</v>
      </c>
      <c r="X5222" s="64">
        <v>58</v>
      </c>
      <c r="Y5222" s="64">
        <v>125</v>
      </c>
      <c r="Z5222" s="64">
        <v>315</v>
      </c>
      <c r="AA5222" s="84">
        <v>0.13</v>
      </c>
      <c r="AB5222" s="85">
        <v>1</v>
      </c>
      <c r="AC5222" s="85">
        <v>1</v>
      </c>
    </row>
    <row r="5223" spans="1:29" ht="25.5">
      <c r="A5223" s="1"/>
      <c r="B5223" s="6" t="s">
        <v>8836</v>
      </c>
      <c r="C5223" s="6" t="s">
        <v>8778</v>
      </c>
      <c r="D5223" s="6" t="s">
        <v>10754</v>
      </c>
      <c r="E5223" s="49" t="s">
        <v>10857</v>
      </c>
      <c r="F5223" s="6" t="s">
        <v>8839</v>
      </c>
      <c r="G5223" s="6" t="s">
        <v>60</v>
      </c>
      <c r="H5223" s="6" t="s">
        <v>60</v>
      </c>
      <c r="I5223" s="60" t="s">
        <v>23772</v>
      </c>
      <c r="J5223" s="49" t="s">
        <v>23773</v>
      </c>
      <c r="K5223" s="6" t="s">
        <v>23774</v>
      </c>
      <c r="L5223" s="29">
        <f>IF($J$6="с учетом НДС",VLOOKUP(I5223,LEGEND!B:E,4,0)*(1-M5223),VLOOKUP(I5223,LEGEND!B:E,4,0)*(1-M5223)/1.2)</f>
        <v>2800</v>
      </c>
      <c r="M5223" s="57">
        <f>IF(AND(B5223&lt;&gt;"1_Электроинструмент",B5223&lt;&gt;"2_Садовая техника"),$J$5,IF($J$4&lt;=20%,$J$4,IFERROR(VLOOKUP(S5223,LEGEND!$L$2:$M$5,2,FALSE),$J$4)))</f>
        <v>0</v>
      </c>
      <c r="N5223" s="48" t="s">
        <v>60</v>
      </c>
      <c r="O5223" s="6" t="s">
        <v>60</v>
      </c>
      <c r="P5223" s="49" t="s">
        <v>66</v>
      </c>
      <c r="Q5223" s="49" t="s">
        <v>67</v>
      </c>
      <c r="R5223" s="6" t="s">
        <v>60</v>
      </c>
      <c r="S5223" s="49" t="s">
        <v>60</v>
      </c>
      <c r="T5223" s="73" t="str">
        <f>IF(_xlfn.XLOOKUP(I5223,LEGEND!B:B,LEGEND!H:H)&lt;&gt;"-",HYPERLINK(_xlfn.XLOOKUP(I5223,LEGEND!B:B,LEGEND!H:H),"link"),_xlfn.XLOOKUP(I5223,LEGEND!B:B,LEGEND!H:H))</f>
        <v>link</v>
      </c>
      <c r="U5223" s="73" t="str">
        <f>HYPERLINK(_xlfn.XLOOKUP(I5223,LEGEND!B:B,LEGEND!I:I))</f>
        <v>https://milwaukee-media-images.s3.amazonaws.com/hi/48229733--Hero_1.jpg</v>
      </c>
      <c r="V5223" s="51" t="s">
        <v>23775</v>
      </c>
      <c r="W5223" s="63" t="s">
        <v>71</v>
      </c>
      <c r="X5223" s="64">
        <v>50</v>
      </c>
      <c r="Y5223" s="64">
        <v>100</v>
      </c>
      <c r="Z5223" s="64">
        <v>320</v>
      </c>
      <c r="AA5223" s="84">
        <v>0.14000000000000001</v>
      </c>
      <c r="AB5223" s="85">
        <v>1</v>
      </c>
      <c r="AC5223" s="85">
        <v>1</v>
      </c>
    </row>
    <row r="5224" spans="1:29" ht="25.5">
      <c r="A5224" s="1"/>
      <c r="B5224" s="6" t="s">
        <v>8836</v>
      </c>
      <c r="C5224" s="6" t="s">
        <v>8778</v>
      </c>
      <c r="D5224" s="6" t="s">
        <v>10754</v>
      </c>
      <c r="E5224" s="49" t="s">
        <v>10857</v>
      </c>
      <c r="F5224" s="6" t="s">
        <v>8839</v>
      </c>
      <c r="G5224" s="6" t="s">
        <v>60</v>
      </c>
      <c r="H5224" s="6" t="s">
        <v>60</v>
      </c>
      <c r="I5224" s="60" t="s">
        <v>23776</v>
      </c>
      <c r="J5224" s="49" t="s">
        <v>23777</v>
      </c>
      <c r="K5224" s="6" t="s">
        <v>23778</v>
      </c>
      <c r="L5224" s="29">
        <f>IF($J$6="с учетом НДС",VLOOKUP(I5224,LEGEND!B:E,4,0)*(1-M5224),VLOOKUP(I5224,LEGEND!B:E,4,0)*(1-M5224)/1.2)</f>
        <v>2800</v>
      </c>
      <c r="M5224" s="57">
        <f>IF(AND(B5224&lt;&gt;"1_Электроинструмент",B5224&lt;&gt;"2_Садовая техника"),$J$5,IF($J$4&lt;=20%,$J$4,IFERROR(VLOOKUP(S5224,LEGEND!$L$2:$M$5,2,FALSE),$J$4)))</f>
        <v>0</v>
      </c>
      <c r="N5224" s="48" t="s">
        <v>60</v>
      </c>
      <c r="O5224" s="6" t="s">
        <v>60</v>
      </c>
      <c r="P5224" s="49" t="s">
        <v>66</v>
      </c>
      <c r="Q5224" s="49" t="s">
        <v>67</v>
      </c>
      <c r="R5224" s="6" t="s">
        <v>60</v>
      </c>
      <c r="S5224" s="49" t="s">
        <v>60</v>
      </c>
      <c r="T5224" s="73" t="str">
        <f>IF(_xlfn.XLOOKUP(I5224,LEGEND!B:B,LEGEND!H:H)&lt;&gt;"-",HYPERLINK(_xlfn.XLOOKUP(I5224,LEGEND!B:B,LEGEND!H:H),"link"),_xlfn.XLOOKUP(I5224,LEGEND!B:B,LEGEND!H:H))</f>
        <v>link</v>
      </c>
      <c r="U5224" s="73" t="str">
        <f>HYPERLINK(_xlfn.XLOOKUP(I5224,LEGEND!B:B,LEGEND!I:I))</f>
        <v>https://milwaukee-media-images.s3.amazonaws.com/hi/48229734--Hero_1.jpg</v>
      </c>
      <c r="V5224" s="51" t="s">
        <v>23779</v>
      </c>
      <c r="W5224" s="63" t="s">
        <v>71</v>
      </c>
      <c r="X5224" s="64">
        <v>50</v>
      </c>
      <c r="Y5224" s="64">
        <v>100</v>
      </c>
      <c r="Z5224" s="64">
        <v>330</v>
      </c>
      <c r="AA5224" s="84">
        <v>0.14699999999999999</v>
      </c>
      <c r="AB5224" s="85">
        <v>1</v>
      </c>
      <c r="AC5224" s="85">
        <v>1</v>
      </c>
    </row>
    <row r="5225" spans="1:29" ht="25.5">
      <c r="A5225" s="1"/>
      <c r="B5225" s="6" t="s">
        <v>8836</v>
      </c>
      <c r="C5225" s="6" t="s">
        <v>8778</v>
      </c>
      <c r="D5225" s="6" t="s">
        <v>10754</v>
      </c>
      <c r="E5225" s="49" t="s">
        <v>10857</v>
      </c>
      <c r="F5225" s="6" t="s">
        <v>8839</v>
      </c>
      <c r="G5225" s="6" t="s">
        <v>60</v>
      </c>
      <c r="H5225" s="6" t="s">
        <v>60</v>
      </c>
      <c r="I5225" s="60" t="s">
        <v>23780</v>
      </c>
      <c r="J5225" s="49" t="s">
        <v>23781</v>
      </c>
      <c r="K5225" s="6" t="s">
        <v>23782</v>
      </c>
      <c r="L5225" s="29">
        <f>IF($J$6="с учетом НДС",VLOOKUP(I5225,LEGEND!B:E,4,0)*(1-M5225),VLOOKUP(I5225,LEGEND!B:E,4,0)*(1-M5225)/1.2)</f>
        <v>2800</v>
      </c>
      <c r="M5225" s="57">
        <f>IF(AND(B5225&lt;&gt;"1_Электроинструмент",B5225&lt;&gt;"2_Садовая техника"),$J$5,IF($J$4&lt;=20%,$J$4,IFERROR(VLOOKUP(S5225,LEGEND!$L$2:$M$5,2,FALSE),$J$4)))</f>
        <v>0</v>
      </c>
      <c r="N5225" s="48" t="s">
        <v>60</v>
      </c>
      <c r="O5225" s="6" t="s">
        <v>60</v>
      </c>
      <c r="P5225" s="49" t="s">
        <v>66</v>
      </c>
      <c r="Q5225" s="49" t="s">
        <v>67</v>
      </c>
      <c r="R5225" s="6" t="s">
        <v>60</v>
      </c>
      <c r="S5225" s="49" t="s">
        <v>60</v>
      </c>
      <c r="T5225" s="73" t="str">
        <f>IF(_xlfn.XLOOKUP(I5225,LEGEND!B:B,LEGEND!H:H)&lt;&gt;"-",HYPERLINK(_xlfn.XLOOKUP(I5225,LEGEND!B:B,LEGEND!H:H),"link"),_xlfn.XLOOKUP(I5225,LEGEND!B:B,LEGEND!H:H))</f>
        <v>link</v>
      </c>
      <c r="U5225" s="73" t="str">
        <f>HYPERLINK(_xlfn.XLOOKUP(I5225,LEGEND!B:B,LEGEND!I:I))</f>
        <v>https://milwaukee-media-images.s3.amazonaws.com/hi/48229731--Hero_1.jpg</v>
      </c>
      <c r="V5225" s="51" t="s">
        <v>23783</v>
      </c>
      <c r="W5225" s="63" t="s">
        <v>71</v>
      </c>
      <c r="X5225" s="64">
        <v>50</v>
      </c>
      <c r="Y5225" s="64">
        <v>100</v>
      </c>
      <c r="Z5225" s="64">
        <v>300</v>
      </c>
      <c r="AA5225" s="84">
        <v>0.121</v>
      </c>
      <c r="AB5225" s="85">
        <v>1</v>
      </c>
      <c r="AC5225" s="85">
        <v>1</v>
      </c>
    </row>
    <row r="5226" spans="1:29" ht="25.5">
      <c r="A5226" s="1"/>
      <c r="B5226" s="6" t="s">
        <v>8836</v>
      </c>
      <c r="C5226" s="6" t="s">
        <v>8778</v>
      </c>
      <c r="D5226" s="6" t="s">
        <v>10754</v>
      </c>
      <c r="E5226" s="49" t="s">
        <v>10833</v>
      </c>
      <c r="F5226" s="6" t="s">
        <v>8839</v>
      </c>
      <c r="G5226" s="6" t="s">
        <v>60</v>
      </c>
      <c r="H5226" s="6" t="s">
        <v>60</v>
      </c>
      <c r="I5226" s="60" t="s">
        <v>10838</v>
      </c>
      <c r="J5226" s="49" t="s">
        <v>10839</v>
      </c>
      <c r="K5226" s="6" t="s">
        <v>10840</v>
      </c>
      <c r="L5226" s="29">
        <f>IF($J$6="с учетом НДС",VLOOKUP(I5226,LEGEND!B:E,4,0)*(1-M5226),VLOOKUP(I5226,LEGEND!B:E,4,0)*(1-M5226)/1.2)</f>
        <v>2330</v>
      </c>
      <c r="M5226" s="57">
        <f>IF(AND(B5226&lt;&gt;"1_Электроинструмент",B5226&lt;&gt;"2_Садовая техника"),$J$5,IF($J$4&lt;=20%,$J$4,IFERROR(VLOOKUP(S5226,LEGEND!$L$2:$M$5,2,FALSE),$J$4)))</f>
        <v>0</v>
      </c>
      <c r="N5226" s="48" t="s">
        <v>60</v>
      </c>
      <c r="O5226" s="6" t="s">
        <v>42</v>
      </c>
      <c r="P5226" s="49" t="s">
        <v>66</v>
      </c>
      <c r="Q5226" s="49" t="s">
        <v>473</v>
      </c>
      <c r="R5226" s="6" t="s">
        <v>60</v>
      </c>
      <c r="S5226" s="49" t="s">
        <v>60</v>
      </c>
      <c r="T5226" s="73" t="str">
        <f>IF(_xlfn.XLOOKUP(I5226,LEGEND!B:B,LEGEND!H:H)&lt;&gt;"-",HYPERLINK(_xlfn.XLOOKUP(I5226,LEGEND!B:B,LEGEND!H:H),"link"),_xlfn.XLOOKUP(I5226,LEGEND!B:B,LEGEND!H:H))</f>
        <v>-</v>
      </c>
      <c r="U5226" s="73" t="str">
        <f>HYPERLINK(_xlfn.XLOOKUP(I5226,LEGEND!B:B,LEGEND!I:I))</f>
        <v>https://milwaukee-media-images.s3.amazonaws.com/hi/4932479724--Hero_1.jpg</v>
      </c>
      <c r="V5226" s="51" t="s">
        <v>10841</v>
      </c>
      <c r="W5226" s="63" t="s">
        <v>71</v>
      </c>
      <c r="X5226" s="64">
        <v>270</v>
      </c>
      <c r="Y5226" s="64">
        <v>89</v>
      </c>
      <c r="Z5226" s="64">
        <v>15</v>
      </c>
      <c r="AA5226" s="84">
        <v>0.154</v>
      </c>
      <c r="AB5226" s="85">
        <v>1</v>
      </c>
      <c r="AC5226" s="85">
        <v>1</v>
      </c>
    </row>
    <row r="5227" spans="1:29" ht="25.5">
      <c r="A5227" s="1"/>
      <c r="B5227" s="6" t="s">
        <v>8836</v>
      </c>
      <c r="C5227" s="6" t="s">
        <v>8778</v>
      </c>
      <c r="D5227" s="6" t="s">
        <v>10754</v>
      </c>
      <c r="E5227" s="49" t="s">
        <v>10833</v>
      </c>
      <c r="F5227" s="6" t="s">
        <v>8839</v>
      </c>
      <c r="G5227" s="6" t="s">
        <v>60</v>
      </c>
      <c r="H5227" s="6" t="s">
        <v>60</v>
      </c>
      <c r="I5227" s="60" t="s">
        <v>23784</v>
      </c>
      <c r="J5227" s="49" t="s">
        <v>23785</v>
      </c>
      <c r="K5227" s="6" t="s">
        <v>23786</v>
      </c>
      <c r="L5227" s="29">
        <f>IF($J$6="с учетом НДС",VLOOKUP(I5227,LEGEND!B:E,4,0)*(1-M5227),VLOOKUP(I5227,LEGEND!B:E,4,0)*(1-M5227)/1.2)</f>
        <v>2330</v>
      </c>
      <c r="M5227" s="57">
        <f>IF(AND(B5227&lt;&gt;"1_Электроинструмент",B5227&lt;&gt;"2_Садовая техника"),$J$5,IF($J$4&lt;=20%,$J$4,IFERROR(VLOOKUP(S5227,LEGEND!$L$2:$M$5,2,FALSE),$J$4)))</f>
        <v>0</v>
      </c>
      <c r="N5227" s="48" t="s">
        <v>60</v>
      </c>
      <c r="O5227" s="6" t="s">
        <v>60</v>
      </c>
      <c r="P5227" s="49" t="s">
        <v>66</v>
      </c>
      <c r="Q5227" s="49" t="s">
        <v>67</v>
      </c>
      <c r="R5227" s="6" t="s">
        <v>60</v>
      </c>
      <c r="S5227" s="49" t="s">
        <v>60</v>
      </c>
      <c r="T5227" s="73" t="str">
        <f>IF(_xlfn.XLOOKUP(I5227,LEGEND!B:B,LEGEND!H:H)&lt;&gt;"-",HYPERLINK(_xlfn.XLOOKUP(I5227,LEGEND!B:B,LEGEND!H:H),"link"),_xlfn.XLOOKUP(I5227,LEGEND!B:B,LEGEND!H:H))</f>
        <v>-</v>
      </c>
      <c r="U5227" s="73" t="str">
        <f>HYPERLINK(_xlfn.XLOOKUP(I5227,LEGEND!B:B,LEGEND!I:I))</f>
        <v>https://milwaukee-media-images.s3.amazonaws.com/hi/4932478127--Hero_1.jpg</v>
      </c>
      <c r="V5227" s="51" t="s">
        <v>23787</v>
      </c>
      <c r="W5227" s="63" t="s">
        <v>71</v>
      </c>
      <c r="X5227" s="64">
        <v>246</v>
      </c>
      <c r="Y5227" s="64">
        <v>97</v>
      </c>
      <c r="Z5227" s="64">
        <v>24</v>
      </c>
      <c r="AA5227" s="84">
        <v>0.16200000000000001</v>
      </c>
      <c r="AB5227" s="85">
        <v>1</v>
      </c>
      <c r="AC5227" s="85">
        <v>1</v>
      </c>
    </row>
    <row r="5228" spans="1:29" ht="25.5">
      <c r="A5228" s="1"/>
      <c r="B5228" s="6" t="s">
        <v>8836</v>
      </c>
      <c r="C5228" s="6" t="s">
        <v>8778</v>
      </c>
      <c r="D5228" s="6" t="s">
        <v>10754</v>
      </c>
      <c r="E5228" s="49" t="s">
        <v>10833</v>
      </c>
      <c r="F5228" s="6" t="s">
        <v>8839</v>
      </c>
      <c r="G5228" s="6" t="s">
        <v>60</v>
      </c>
      <c r="H5228" s="6" t="s">
        <v>60</v>
      </c>
      <c r="I5228" s="60" t="s">
        <v>23788</v>
      </c>
      <c r="J5228" s="49" t="s">
        <v>23789</v>
      </c>
      <c r="K5228" s="6" t="s">
        <v>23790</v>
      </c>
      <c r="L5228" s="29">
        <f>IF($J$6="с учетом НДС",VLOOKUP(I5228,LEGEND!B:E,4,0)*(1-M5228),VLOOKUP(I5228,LEGEND!B:E,4,0)*(1-M5228)/1.2)</f>
        <v>2330</v>
      </c>
      <c r="M5228" s="57">
        <f>IF(AND(B5228&lt;&gt;"1_Электроинструмент",B5228&lt;&gt;"2_Садовая техника"),$J$5,IF($J$4&lt;=20%,$J$4,IFERROR(VLOOKUP(S5228,LEGEND!$L$2:$M$5,2,FALSE),$J$4)))</f>
        <v>0</v>
      </c>
      <c r="N5228" s="48" t="s">
        <v>60</v>
      </c>
      <c r="O5228" s="6" t="s">
        <v>60</v>
      </c>
      <c r="P5228" s="49" t="s">
        <v>66</v>
      </c>
      <c r="Q5228" s="49" t="s">
        <v>67</v>
      </c>
      <c r="R5228" s="6" t="s">
        <v>60</v>
      </c>
      <c r="S5228" s="49" t="s">
        <v>60</v>
      </c>
      <c r="T5228" s="73" t="str">
        <f>IF(_xlfn.XLOOKUP(I5228,LEGEND!B:B,LEGEND!H:H)&lt;&gt;"-",HYPERLINK(_xlfn.XLOOKUP(I5228,LEGEND!B:B,LEGEND!H:H),"link"),_xlfn.XLOOKUP(I5228,LEGEND!B:B,LEGEND!H:H))</f>
        <v>-</v>
      </c>
      <c r="U5228" s="73" t="str">
        <f>HYPERLINK(_xlfn.XLOOKUP(I5228,LEGEND!B:B,LEGEND!I:I))</f>
        <v>https://milwaukee-media-images.s3.amazonaws.com/hi/4932478128--Hero_1.jpg</v>
      </c>
      <c r="V5228" s="51" t="s">
        <v>23791</v>
      </c>
      <c r="W5228" s="63" t="s">
        <v>71</v>
      </c>
      <c r="X5228" s="64">
        <v>259</v>
      </c>
      <c r="Y5228" s="64">
        <v>107</v>
      </c>
      <c r="Z5228" s="64">
        <v>24</v>
      </c>
      <c r="AA5228" s="84">
        <v>0.17899999999999999</v>
      </c>
      <c r="AB5228" s="85">
        <v>1</v>
      </c>
      <c r="AC5228" s="85">
        <v>1</v>
      </c>
    </row>
    <row r="5229" spans="1:29" ht="25.5">
      <c r="A5229" s="1"/>
      <c r="B5229" s="6" t="s">
        <v>8836</v>
      </c>
      <c r="C5229" s="6" t="s">
        <v>8778</v>
      </c>
      <c r="D5229" s="6" t="s">
        <v>10754</v>
      </c>
      <c r="E5229" s="49" t="s">
        <v>10833</v>
      </c>
      <c r="F5229" s="6" t="s">
        <v>8839</v>
      </c>
      <c r="G5229" s="6" t="s">
        <v>60</v>
      </c>
      <c r="H5229" s="6" t="s">
        <v>60</v>
      </c>
      <c r="I5229" s="60" t="s">
        <v>23792</v>
      </c>
      <c r="J5229" s="49" t="s">
        <v>23793</v>
      </c>
      <c r="K5229" s="6" t="s">
        <v>23794</v>
      </c>
      <c r="L5229" s="29">
        <f>IF($J$6="с учетом НДС",VLOOKUP(I5229,LEGEND!B:E,4,0)*(1-M5229),VLOOKUP(I5229,LEGEND!B:E,4,0)*(1-M5229)/1.2)</f>
        <v>2330</v>
      </c>
      <c r="M5229" s="57">
        <f>IF(AND(B5229&lt;&gt;"1_Электроинструмент",B5229&lt;&gt;"2_Садовая техника"),$J$5,IF($J$4&lt;=20%,$J$4,IFERROR(VLOOKUP(S5229,LEGEND!$L$2:$M$5,2,FALSE),$J$4)))</f>
        <v>0</v>
      </c>
      <c r="N5229" s="48" t="s">
        <v>60</v>
      </c>
      <c r="O5229" s="6" t="s">
        <v>60</v>
      </c>
      <c r="P5229" s="49" t="s">
        <v>66</v>
      </c>
      <c r="Q5229" s="49" t="s">
        <v>67</v>
      </c>
      <c r="R5229" s="6" t="s">
        <v>60</v>
      </c>
      <c r="S5229" s="49" t="s">
        <v>60</v>
      </c>
      <c r="T5229" s="73" t="str">
        <f>IF(_xlfn.XLOOKUP(I5229,LEGEND!B:B,LEGEND!H:H)&lt;&gt;"-",HYPERLINK(_xlfn.XLOOKUP(I5229,LEGEND!B:B,LEGEND!H:H),"link"),_xlfn.XLOOKUP(I5229,LEGEND!B:B,LEGEND!H:H))</f>
        <v>-</v>
      </c>
      <c r="U5229" s="73" t="str">
        <f>HYPERLINK(_xlfn.XLOOKUP(I5229,LEGEND!B:B,LEGEND!I:I))</f>
        <v>https://milwaukee-media-images.s3.amazonaws.com/hi/4932478129--Hero_1.jpg</v>
      </c>
      <c r="V5229" s="51" t="s">
        <v>23795</v>
      </c>
      <c r="W5229" s="63" t="s">
        <v>71</v>
      </c>
      <c r="X5229" s="64">
        <v>269</v>
      </c>
      <c r="Y5229" s="64">
        <v>108</v>
      </c>
      <c r="Z5229" s="64">
        <v>24</v>
      </c>
      <c r="AA5229" s="84">
        <v>0.18099999999999999</v>
      </c>
      <c r="AB5229" s="85">
        <v>1</v>
      </c>
      <c r="AC5229" s="85">
        <v>1</v>
      </c>
    </row>
    <row r="5230" spans="1:29" ht="25.5">
      <c r="A5230" s="1"/>
      <c r="B5230" s="6" t="s">
        <v>8836</v>
      </c>
      <c r="C5230" s="6" t="s">
        <v>8778</v>
      </c>
      <c r="D5230" s="6" t="s">
        <v>10754</v>
      </c>
      <c r="E5230" s="49" t="s">
        <v>10833</v>
      </c>
      <c r="F5230" s="6" t="s">
        <v>8839</v>
      </c>
      <c r="G5230" s="6" t="s">
        <v>60</v>
      </c>
      <c r="H5230" s="6" t="s">
        <v>60</v>
      </c>
      <c r="I5230" s="60" t="s">
        <v>23796</v>
      </c>
      <c r="J5230" s="49" t="s">
        <v>23797</v>
      </c>
      <c r="K5230" s="6" t="s">
        <v>23798</v>
      </c>
      <c r="L5230" s="29">
        <f>IF($J$6="с учетом НДС",VLOOKUP(I5230,LEGEND!B:E,4,0)*(1-M5230),VLOOKUP(I5230,LEGEND!B:E,4,0)*(1-M5230)/1.2)</f>
        <v>2330</v>
      </c>
      <c r="M5230" s="57">
        <f>IF(AND(B5230&lt;&gt;"1_Электроинструмент",B5230&lt;&gt;"2_Садовая техника"),$J$5,IF($J$4&lt;=20%,$J$4,IFERROR(VLOOKUP(S5230,LEGEND!$L$2:$M$5,2,FALSE),$J$4)))</f>
        <v>0</v>
      </c>
      <c r="N5230" s="48" t="s">
        <v>60</v>
      </c>
      <c r="O5230" s="6" t="s">
        <v>60</v>
      </c>
      <c r="P5230" s="49" t="s">
        <v>66</v>
      </c>
      <c r="Q5230" s="49" t="s">
        <v>67</v>
      </c>
      <c r="R5230" s="6" t="s">
        <v>60</v>
      </c>
      <c r="S5230" s="49" t="s">
        <v>60</v>
      </c>
      <c r="T5230" s="73" t="str">
        <f>IF(_xlfn.XLOOKUP(I5230,LEGEND!B:B,LEGEND!H:H)&lt;&gt;"-",HYPERLINK(_xlfn.XLOOKUP(I5230,LEGEND!B:B,LEGEND!H:H),"link"),_xlfn.XLOOKUP(I5230,LEGEND!B:B,LEGEND!H:H))</f>
        <v>-</v>
      </c>
      <c r="U5230" s="73" t="str">
        <f>HYPERLINK(_xlfn.XLOOKUP(I5230,LEGEND!B:B,LEGEND!I:I))</f>
        <v>https://milwaukee-media-images.s3.amazonaws.com/hi/4932478130--Hero_1.jpg</v>
      </c>
      <c r="V5230" s="51" t="s">
        <v>23799</v>
      </c>
      <c r="W5230" s="63" t="s">
        <v>71</v>
      </c>
      <c r="X5230" s="64">
        <v>275</v>
      </c>
      <c r="Y5230" s="64">
        <v>111</v>
      </c>
      <c r="Z5230" s="64">
        <v>24</v>
      </c>
      <c r="AA5230" s="84">
        <v>0.20200000000000001</v>
      </c>
      <c r="AB5230" s="85">
        <v>1</v>
      </c>
      <c r="AC5230" s="85">
        <v>1</v>
      </c>
    </row>
    <row r="5231" spans="1:29" ht="25.5">
      <c r="A5231" s="1"/>
      <c r="B5231" s="6" t="s">
        <v>8836</v>
      </c>
      <c r="C5231" s="6" t="s">
        <v>8778</v>
      </c>
      <c r="D5231" s="6" t="s">
        <v>10754</v>
      </c>
      <c r="E5231" s="49" t="s">
        <v>10833</v>
      </c>
      <c r="F5231" s="6" t="s">
        <v>8839</v>
      </c>
      <c r="G5231" s="6" t="s">
        <v>60</v>
      </c>
      <c r="H5231" s="6" t="s">
        <v>60</v>
      </c>
      <c r="I5231" s="60" t="s">
        <v>10842</v>
      </c>
      <c r="J5231" s="49" t="s">
        <v>10843</v>
      </c>
      <c r="K5231" s="6" t="s">
        <v>10844</v>
      </c>
      <c r="L5231" s="29">
        <f>IF($J$6="с учетом НДС",VLOOKUP(I5231,LEGEND!B:E,4,0)*(1-M5231),VLOOKUP(I5231,LEGEND!B:E,4,0)*(1-M5231)/1.2)</f>
        <v>2560</v>
      </c>
      <c r="M5231" s="57">
        <f>IF(AND(B5231&lt;&gt;"1_Электроинструмент",B5231&lt;&gt;"2_Садовая техника"),$J$5,IF($J$4&lt;=20%,$J$4,IFERROR(VLOOKUP(S5231,LEGEND!$L$2:$M$5,2,FALSE),$J$4)))</f>
        <v>0</v>
      </c>
      <c r="N5231" s="48" t="s">
        <v>60</v>
      </c>
      <c r="O5231" s="6" t="s">
        <v>42</v>
      </c>
      <c r="P5231" s="49" t="s">
        <v>66</v>
      </c>
      <c r="Q5231" s="49" t="s">
        <v>473</v>
      </c>
      <c r="R5231" s="6" t="s">
        <v>60</v>
      </c>
      <c r="S5231" s="49" t="s">
        <v>60</v>
      </c>
      <c r="T5231" s="73" t="str">
        <f>IF(_xlfn.XLOOKUP(I5231,LEGEND!B:B,LEGEND!H:H)&lt;&gt;"-",HYPERLINK(_xlfn.XLOOKUP(I5231,LEGEND!B:B,LEGEND!H:H),"link"),_xlfn.XLOOKUP(I5231,LEGEND!B:B,LEGEND!H:H))</f>
        <v>-</v>
      </c>
      <c r="U5231" s="73" t="str">
        <f>HYPERLINK(_xlfn.XLOOKUP(I5231,LEGEND!B:B,LEGEND!I:I))</f>
        <v>https://milwaukee-media-images.s3.amazonaws.com/hi/4932479725--Hero_1.jpg</v>
      </c>
      <c r="V5231" s="51" t="s">
        <v>10845</v>
      </c>
      <c r="W5231" s="63" t="s">
        <v>71</v>
      </c>
      <c r="X5231" s="64">
        <v>238</v>
      </c>
      <c r="Y5231" s="64">
        <v>99</v>
      </c>
      <c r="Z5231" s="64">
        <v>16</v>
      </c>
      <c r="AA5231" s="84">
        <v>0.17499999999999999</v>
      </c>
      <c r="AB5231" s="85">
        <v>1</v>
      </c>
      <c r="AC5231" s="85">
        <v>1</v>
      </c>
    </row>
    <row r="5232" spans="1:29" ht="25.5">
      <c r="A5232" s="1"/>
      <c r="B5232" s="6" t="s">
        <v>8836</v>
      </c>
      <c r="C5232" s="6" t="s">
        <v>8778</v>
      </c>
      <c r="D5232" s="6" t="s">
        <v>10754</v>
      </c>
      <c r="E5232" s="49" t="s">
        <v>10833</v>
      </c>
      <c r="F5232" s="6" t="s">
        <v>8839</v>
      </c>
      <c r="G5232" s="6" t="s">
        <v>60</v>
      </c>
      <c r="H5232" s="6" t="s">
        <v>60</v>
      </c>
      <c r="I5232" s="60" t="s">
        <v>10834</v>
      </c>
      <c r="J5232" s="49" t="s">
        <v>10835</v>
      </c>
      <c r="K5232" s="6" t="s">
        <v>10836</v>
      </c>
      <c r="L5232" s="29">
        <f>IF($J$6="с учетом НДС",VLOOKUP(I5232,LEGEND!B:E,4,0)*(1-M5232),VLOOKUP(I5232,LEGEND!B:E,4,0)*(1-M5232)/1.2)</f>
        <v>2670</v>
      </c>
      <c r="M5232" s="57">
        <f>IF(AND(B5232&lt;&gt;"1_Электроинструмент",B5232&lt;&gt;"2_Садовая техника"),$J$5,IF($J$4&lt;=20%,$J$4,IFERROR(VLOOKUP(S5232,LEGEND!$L$2:$M$5,2,FALSE),$J$4)))</f>
        <v>0</v>
      </c>
      <c r="N5232" s="48" t="s">
        <v>60</v>
      </c>
      <c r="O5232" s="6" t="s">
        <v>42</v>
      </c>
      <c r="P5232" s="49" t="s">
        <v>66</v>
      </c>
      <c r="Q5232" s="49" t="s">
        <v>473</v>
      </c>
      <c r="R5232" s="6" t="s">
        <v>60</v>
      </c>
      <c r="S5232" s="49" t="s">
        <v>60</v>
      </c>
      <c r="T5232" s="73" t="str">
        <f>IF(_xlfn.XLOOKUP(I5232,LEGEND!B:B,LEGEND!H:H)&lt;&gt;"-",HYPERLINK(_xlfn.XLOOKUP(I5232,LEGEND!B:B,LEGEND!H:H),"link"),_xlfn.XLOOKUP(I5232,LEGEND!B:B,LEGEND!H:H))</f>
        <v>link</v>
      </c>
      <c r="U5232" s="73" t="str">
        <f>HYPERLINK(_xlfn.XLOOKUP(I5232,LEGEND!B:B,LEGEND!I:I))</f>
        <v>https://milwaukee-media-images.s3.amazonaws.com/hi/4932479723--Hero_1.jpg</v>
      </c>
      <c r="V5232" s="51" t="s">
        <v>10837</v>
      </c>
      <c r="W5232" s="63" t="s">
        <v>71</v>
      </c>
      <c r="X5232" s="64">
        <v>275</v>
      </c>
      <c r="Y5232" s="64">
        <v>87</v>
      </c>
      <c r="Z5232" s="64">
        <v>21</v>
      </c>
      <c r="AA5232" s="84">
        <v>0.193</v>
      </c>
      <c r="AB5232" s="85">
        <v>1</v>
      </c>
      <c r="AC5232" s="85">
        <v>1</v>
      </c>
    </row>
    <row r="5233" spans="1:29" ht="25.5">
      <c r="A5233" s="1"/>
      <c r="B5233" s="6" t="s">
        <v>8836</v>
      </c>
      <c r="C5233" s="6" t="s">
        <v>8778</v>
      </c>
      <c r="D5233" s="6" t="s">
        <v>10754</v>
      </c>
      <c r="E5233" s="49" t="s">
        <v>10833</v>
      </c>
      <c r="F5233" s="6" t="s">
        <v>8839</v>
      </c>
      <c r="G5233" s="6" t="s">
        <v>60</v>
      </c>
      <c r="H5233" s="6" t="s">
        <v>60</v>
      </c>
      <c r="I5233" s="60" t="s">
        <v>23800</v>
      </c>
      <c r="J5233" s="49" t="s">
        <v>23801</v>
      </c>
      <c r="K5233" s="6" t="s">
        <v>23802</v>
      </c>
      <c r="L5233" s="29">
        <f>IF($J$6="с учетом НДС",VLOOKUP(I5233,LEGEND!B:E,4,0)*(1-M5233),VLOOKUP(I5233,LEGEND!B:E,4,0)*(1-M5233)/1.2)</f>
        <v>2670</v>
      </c>
      <c r="M5233" s="57">
        <f>IF(AND(B5233&lt;&gt;"1_Электроинструмент",B5233&lt;&gt;"2_Садовая техника"),$J$5,IF($J$4&lt;=20%,$J$4,IFERROR(VLOOKUP(S5233,LEGEND!$L$2:$M$5,2,FALSE),$J$4)))</f>
        <v>0</v>
      </c>
      <c r="N5233" s="48" t="s">
        <v>60</v>
      </c>
      <c r="O5233" s="6" t="s">
        <v>60</v>
      </c>
      <c r="P5233" s="49" t="s">
        <v>66</v>
      </c>
      <c r="Q5233" s="49" t="s">
        <v>67</v>
      </c>
      <c r="R5233" s="6" t="s">
        <v>60</v>
      </c>
      <c r="S5233" s="49" t="s">
        <v>60</v>
      </c>
      <c r="T5233" s="73" t="str">
        <f>IF(_xlfn.XLOOKUP(I5233,LEGEND!B:B,LEGEND!H:H)&lt;&gt;"-",HYPERLINK(_xlfn.XLOOKUP(I5233,LEGEND!B:B,LEGEND!H:H),"link"),_xlfn.XLOOKUP(I5233,LEGEND!B:B,LEGEND!H:H))</f>
        <v>link</v>
      </c>
      <c r="U5233" s="73" t="str">
        <f>HYPERLINK(_xlfn.XLOOKUP(I5233,LEGEND!B:B,LEGEND!I:I))</f>
        <v>https://milwaukee-media-images.s3.amazonaws.com/hi/4932471908--Hero_1.jpg</v>
      </c>
      <c r="V5233" s="51" t="s">
        <v>23803</v>
      </c>
      <c r="W5233" s="63" t="s">
        <v>71</v>
      </c>
      <c r="X5233" s="64">
        <v>232</v>
      </c>
      <c r="Y5233" s="64">
        <v>111</v>
      </c>
      <c r="Z5233" s="64">
        <v>29</v>
      </c>
      <c r="AA5233" s="84">
        <v>0.20499999999999999</v>
      </c>
      <c r="AB5233" s="85">
        <v>1</v>
      </c>
      <c r="AC5233" s="85">
        <v>1</v>
      </c>
    </row>
    <row r="5234" spans="1:29" ht="25.5">
      <c r="A5234" s="1"/>
      <c r="B5234" s="6" t="s">
        <v>8836</v>
      </c>
      <c r="C5234" s="6" t="s">
        <v>8778</v>
      </c>
      <c r="D5234" s="6" t="s">
        <v>10754</v>
      </c>
      <c r="E5234" s="49" t="s">
        <v>10833</v>
      </c>
      <c r="F5234" s="6" t="s">
        <v>8839</v>
      </c>
      <c r="G5234" s="6" t="s">
        <v>60</v>
      </c>
      <c r="H5234" s="6" t="s">
        <v>60</v>
      </c>
      <c r="I5234" s="60" t="s">
        <v>23804</v>
      </c>
      <c r="J5234" s="49" t="s">
        <v>23805</v>
      </c>
      <c r="K5234" s="6" t="s">
        <v>23806</v>
      </c>
      <c r="L5234" s="29">
        <f>IF($J$6="с учетом НДС",VLOOKUP(I5234,LEGEND!B:E,4,0)*(1-M5234),VLOOKUP(I5234,LEGEND!B:E,4,0)*(1-M5234)/1.2)</f>
        <v>2670</v>
      </c>
      <c r="M5234" s="57">
        <f>IF(AND(B5234&lt;&gt;"1_Электроинструмент",B5234&lt;&gt;"2_Садовая техника"),$J$5,IF($J$4&lt;=20%,$J$4,IFERROR(VLOOKUP(S5234,LEGEND!$L$2:$M$5,2,FALSE),$J$4)))</f>
        <v>0</v>
      </c>
      <c r="N5234" s="48" t="s">
        <v>60</v>
      </c>
      <c r="O5234" s="6" t="s">
        <v>60</v>
      </c>
      <c r="P5234" s="49" t="s">
        <v>66</v>
      </c>
      <c r="Q5234" s="49" t="s">
        <v>67</v>
      </c>
      <c r="R5234" s="6" t="s">
        <v>60</v>
      </c>
      <c r="S5234" s="49" t="s">
        <v>60</v>
      </c>
      <c r="T5234" s="73" t="str">
        <f>IF(_xlfn.XLOOKUP(I5234,LEGEND!B:B,LEGEND!H:H)&lt;&gt;"-",HYPERLINK(_xlfn.XLOOKUP(I5234,LEGEND!B:B,LEGEND!H:H),"link"),_xlfn.XLOOKUP(I5234,LEGEND!B:B,LEGEND!H:H))</f>
        <v>link</v>
      </c>
      <c r="U5234" s="73" t="str">
        <f>HYPERLINK(_xlfn.XLOOKUP(I5234,LEGEND!B:B,LEGEND!I:I))</f>
        <v>https://milwaukee-media-images.s3.amazonaws.com/hi/4932471909--Hero_1.jpg</v>
      </c>
      <c r="V5234" s="51" t="s">
        <v>23807</v>
      </c>
      <c r="W5234" s="63" t="s">
        <v>71</v>
      </c>
      <c r="X5234" s="64">
        <v>238</v>
      </c>
      <c r="Y5234" s="64">
        <v>116</v>
      </c>
      <c r="Z5234" s="64">
        <v>29</v>
      </c>
      <c r="AA5234" s="84">
        <v>0.215</v>
      </c>
      <c r="AB5234" s="85">
        <v>1</v>
      </c>
      <c r="AC5234" s="85">
        <v>1</v>
      </c>
    </row>
    <row r="5235" spans="1:29" ht="25.5">
      <c r="A5235" s="1"/>
      <c r="B5235" s="6" t="s">
        <v>8836</v>
      </c>
      <c r="C5235" s="6" t="s">
        <v>8778</v>
      </c>
      <c r="D5235" s="6" t="s">
        <v>10754</v>
      </c>
      <c r="E5235" s="49" t="s">
        <v>10833</v>
      </c>
      <c r="F5235" s="6" t="s">
        <v>8839</v>
      </c>
      <c r="G5235" s="6" t="s">
        <v>60</v>
      </c>
      <c r="H5235" s="6" t="s">
        <v>60</v>
      </c>
      <c r="I5235" s="60" t="s">
        <v>23808</v>
      </c>
      <c r="J5235" s="49" t="s">
        <v>23809</v>
      </c>
      <c r="K5235" s="6" t="s">
        <v>23810</v>
      </c>
      <c r="L5235" s="29">
        <f>IF($J$6="с учетом НДС",VLOOKUP(I5235,LEGEND!B:E,4,0)*(1-M5235),VLOOKUP(I5235,LEGEND!B:E,4,0)*(1-M5235)/1.2)</f>
        <v>2670</v>
      </c>
      <c r="M5235" s="57">
        <f>IF(AND(B5235&lt;&gt;"1_Электроинструмент",B5235&lt;&gt;"2_Садовая техника"),$J$5,IF($J$4&lt;=20%,$J$4,IFERROR(VLOOKUP(S5235,LEGEND!$L$2:$M$5,2,FALSE),$J$4)))</f>
        <v>0</v>
      </c>
      <c r="N5235" s="48" t="s">
        <v>60</v>
      </c>
      <c r="O5235" s="6" t="s">
        <v>60</v>
      </c>
      <c r="P5235" s="49" t="s">
        <v>66</v>
      </c>
      <c r="Q5235" s="49" t="s">
        <v>67</v>
      </c>
      <c r="R5235" s="6" t="s">
        <v>60</v>
      </c>
      <c r="S5235" s="49" t="s">
        <v>60</v>
      </c>
      <c r="T5235" s="73" t="str">
        <f>IF(_xlfn.XLOOKUP(I5235,LEGEND!B:B,LEGEND!H:H)&lt;&gt;"-",HYPERLINK(_xlfn.XLOOKUP(I5235,LEGEND!B:B,LEGEND!H:H),"link"),_xlfn.XLOOKUP(I5235,LEGEND!B:B,LEGEND!H:H))</f>
        <v>link</v>
      </c>
      <c r="U5235" s="73" t="str">
        <f>HYPERLINK(_xlfn.XLOOKUP(I5235,LEGEND!B:B,LEGEND!I:I))</f>
        <v>https://milwaukee-media-images.s3.amazonaws.com/hi/4932471910--Hero_1.jpg</v>
      </c>
      <c r="V5235" s="51" t="s">
        <v>23811</v>
      </c>
      <c r="W5235" s="63" t="s">
        <v>71</v>
      </c>
      <c r="X5235" s="64">
        <v>243</v>
      </c>
      <c r="Y5235" s="64">
        <v>119</v>
      </c>
      <c r="Z5235" s="64">
        <v>29</v>
      </c>
      <c r="AA5235" s="84">
        <v>0.22500000000000001</v>
      </c>
      <c r="AB5235" s="85">
        <v>1</v>
      </c>
      <c r="AC5235" s="85">
        <v>1</v>
      </c>
    </row>
    <row r="5236" spans="1:29" ht="25.5">
      <c r="A5236" s="1"/>
      <c r="B5236" s="6" t="s">
        <v>8836</v>
      </c>
      <c r="C5236" s="6" t="s">
        <v>8778</v>
      </c>
      <c r="D5236" s="6" t="s">
        <v>10754</v>
      </c>
      <c r="E5236" s="49" t="s">
        <v>10833</v>
      </c>
      <c r="F5236" s="6" t="s">
        <v>8839</v>
      </c>
      <c r="G5236" s="6" t="s">
        <v>60</v>
      </c>
      <c r="H5236" s="6" t="s">
        <v>60</v>
      </c>
      <c r="I5236" s="60" t="s">
        <v>23812</v>
      </c>
      <c r="J5236" s="49" t="s">
        <v>23813</v>
      </c>
      <c r="K5236" s="6" t="s">
        <v>23814</v>
      </c>
      <c r="L5236" s="29">
        <f>IF($J$6="с учетом НДС",VLOOKUP(I5236,LEGEND!B:E,4,0)*(1-M5236),VLOOKUP(I5236,LEGEND!B:E,4,0)*(1-M5236)/1.2)</f>
        <v>2670</v>
      </c>
      <c r="M5236" s="57">
        <f>IF(AND(B5236&lt;&gt;"1_Электроинструмент",B5236&lt;&gt;"2_Садовая техника"),$J$5,IF($J$4&lt;=20%,$J$4,IFERROR(VLOOKUP(S5236,LEGEND!$L$2:$M$5,2,FALSE),$J$4)))</f>
        <v>0</v>
      </c>
      <c r="N5236" s="48" t="s">
        <v>60</v>
      </c>
      <c r="O5236" s="6" t="s">
        <v>60</v>
      </c>
      <c r="P5236" s="49" t="s">
        <v>66</v>
      </c>
      <c r="Q5236" s="49" t="s">
        <v>67</v>
      </c>
      <c r="R5236" s="6" t="s">
        <v>60</v>
      </c>
      <c r="S5236" s="49" t="s">
        <v>60</v>
      </c>
      <c r="T5236" s="73" t="str">
        <f>IF(_xlfn.XLOOKUP(I5236,LEGEND!B:B,LEGEND!H:H)&lt;&gt;"-",HYPERLINK(_xlfn.XLOOKUP(I5236,LEGEND!B:B,LEGEND!H:H),"link"),_xlfn.XLOOKUP(I5236,LEGEND!B:B,LEGEND!H:H))</f>
        <v>link</v>
      </c>
      <c r="U5236" s="73" t="str">
        <f>HYPERLINK(_xlfn.XLOOKUP(I5236,LEGEND!B:B,LEGEND!I:I))</f>
        <v>https://milwaukee-media-images.s3.amazonaws.com/hi/4932471911--Hero_1.jpg</v>
      </c>
      <c r="V5236" s="51" t="s">
        <v>23815</v>
      </c>
      <c r="W5236" s="63" t="s">
        <v>71</v>
      </c>
      <c r="X5236" s="64">
        <v>250</v>
      </c>
      <c r="Y5236" s="64">
        <v>124</v>
      </c>
      <c r="Z5236" s="64">
        <v>29</v>
      </c>
      <c r="AA5236" s="84">
        <v>0.23499999999999999</v>
      </c>
      <c r="AB5236" s="85">
        <v>1</v>
      </c>
      <c r="AC5236" s="85">
        <v>1</v>
      </c>
    </row>
    <row r="5237" spans="1:29" ht="25.5">
      <c r="A5237" s="1"/>
      <c r="B5237" s="6" t="s">
        <v>8836</v>
      </c>
      <c r="C5237" s="6" t="s">
        <v>8778</v>
      </c>
      <c r="D5237" s="6" t="s">
        <v>10754</v>
      </c>
      <c r="E5237" s="49" t="s">
        <v>10833</v>
      </c>
      <c r="F5237" s="6" t="s">
        <v>8839</v>
      </c>
      <c r="G5237" s="6" t="s">
        <v>60</v>
      </c>
      <c r="H5237" s="6" t="s">
        <v>60</v>
      </c>
      <c r="I5237" s="60" t="s">
        <v>24052</v>
      </c>
      <c r="J5237" s="49" t="s">
        <v>24053</v>
      </c>
      <c r="K5237" s="6" t="s">
        <v>24054</v>
      </c>
      <c r="L5237" s="29">
        <f>IF($J$6="с учетом НДС",VLOOKUP(I5237,LEGEND!B:E,4,0)*(1-M5237),VLOOKUP(I5237,LEGEND!B:E,4,0)*(1-M5237)/1.2)</f>
        <v>3020</v>
      </c>
      <c r="M5237" s="57">
        <f>IF(AND(B5237&lt;&gt;"1_Электроинструмент",B5237&lt;&gt;"2_Садовая техника"),$J$5,IF($J$4&lt;=20%,$J$4,IFERROR(VLOOKUP(S5237,LEGEND!$L$2:$M$5,2,FALSE),$J$4)))</f>
        <v>0</v>
      </c>
      <c r="N5237" s="48" t="s">
        <v>60</v>
      </c>
      <c r="O5237" s="6" t="s">
        <v>42</v>
      </c>
      <c r="P5237" s="49" t="s">
        <v>66</v>
      </c>
      <c r="Q5237" s="49" t="s">
        <v>67</v>
      </c>
      <c r="R5237" s="6" t="s">
        <v>60</v>
      </c>
      <c r="S5237" s="49" t="s">
        <v>60</v>
      </c>
      <c r="T5237" s="73" t="str">
        <f>IF(_xlfn.XLOOKUP(I5237,LEGEND!B:B,LEGEND!H:H)&lt;&gt;"-",HYPERLINK(_xlfn.XLOOKUP(I5237,LEGEND!B:B,LEGEND!H:H),"link"),_xlfn.XLOOKUP(I5237,LEGEND!B:B,LEGEND!H:H))</f>
        <v>-</v>
      </c>
      <c r="U5237" s="73" t="str">
        <f>HYPERLINK(_xlfn.XLOOKUP(I5237,LEGEND!B:B,LEGEND!I:I))</f>
        <v>https://milwaukee-media-images.s3.amazonaws.com/hi/4932479570--Hero_1.jpg</v>
      </c>
      <c r="V5237" s="51" t="s">
        <v>24055</v>
      </c>
      <c r="W5237" s="63" t="s">
        <v>71</v>
      </c>
      <c r="X5237" s="64">
        <v>283</v>
      </c>
      <c r="Y5237" s="64">
        <v>155</v>
      </c>
      <c r="Z5237" s="64">
        <v>20</v>
      </c>
      <c r="AA5237" s="84">
        <v>0.17199999999999999</v>
      </c>
      <c r="AB5237" s="85">
        <v>1</v>
      </c>
      <c r="AC5237" s="85">
        <v>1</v>
      </c>
    </row>
    <row r="5238" spans="1:29" ht="25.5">
      <c r="A5238" s="1"/>
      <c r="B5238" s="6" t="s">
        <v>8836</v>
      </c>
      <c r="C5238" s="6" t="s">
        <v>8778</v>
      </c>
      <c r="D5238" s="6" t="s">
        <v>10754</v>
      </c>
      <c r="E5238" s="49" t="s">
        <v>10833</v>
      </c>
      <c r="F5238" s="6" t="s">
        <v>8839</v>
      </c>
      <c r="G5238" s="6" t="s">
        <v>60</v>
      </c>
      <c r="H5238" s="6" t="s">
        <v>60</v>
      </c>
      <c r="I5238" s="60" t="s">
        <v>24056</v>
      </c>
      <c r="J5238" s="49" t="s">
        <v>24057</v>
      </c>
      <c r="K5238" s="6" t="s">
        <v>24058</v>
      </c>
      <c r="L5238" s="29">
        <f>IF($J$6="с учетом НДС",VLOOKUP(I5238,LEGEND!B:E,4,0)*(1-M5238),VLOOKUP(I5238,LEGEND!B:E,4,0)*(1-M5238)/1.2)</f>
        <v>3020</v>
      </c>
      <c r="M5238" s="57">
        <f>IF(AND(B5238&lt;&gt;"1_Электроинструмент",B5238&lt;&gt;"2_Садовая техника"),$J$5,IF($J$4&lt;=20%,$J$4,IFERROR(VLOOKUP(S5238,LEGEND!$L$2:$M$5,2,FALSE),$J$4)))</f>
        <v>0</v>
      </c>
      <c r="N5238" s="48" t="s">
        <v>60</v>
      </c>
      <c r="O5238" s="6" t="s">
        <v>42</v>
      </c>
      <c r="P5238" s="49" t="s">
        <v>66</v>
      </c>
      <c r="Q5238" s="49" t="s">
        <v>67</v>
      </c>
      <c r="R5238" s="6" t="s">
        <v>60</v>
      </c>
      <c r="S5238" s="49" t="s">
        <v>60</v>
      </c>
      <c r="T5238" s="73" t="str">
        <f>IF(_xlfn.XLOOKUP(I5238,LEGEND!B:B,LEGEND!H:H)&lt;&gt;"-",HYPERLINK(_xlfn.XLOOKUP(I5238,LEGEND!B:B,LEGEND!H:H),"link"),_xlfn.XLOOKUP(I5238,LEGEND!B:B,LEGEND!H:H))</f>
        <v>-</v>
      </c>
      <c r="U5238" s="73" t="str">
        <f>HYPERLINK(_xlfn.XLOOKUP(I5238,LEGEND!B:B,LEGEND!I:I))</f>
        <v>https://milwaukee-media-images.s3.amazonaws.com/hi/4932479571--Hero_1.jpg</v>
      </c>
      <c r="V5238" s="51" t="s">
        <v>24059</v>
      </c>
      <c r="W5238" s="63" t="s">
        <v>71</v>
      </c>
      <c r="X5238" s="64">
        <v>301</v>
      </c>
      <c r="Y5238" s="64">
        <v>165</v>
      </c>
      <c r="Z5238" s="64">
        <v>35</v>
      </c>
      <c r="AA5238" s="84">
        <v>0.19</v>
      </c>
      <c r="AB5238" s="85">
        <v>1</v>
      </c>
      <c r="AC5238" s="85">
        <v>1</v>
      </c>
    </row>
    <row r="5239" spans="1:29" ht="25.5">
      <c r="A5239" s="1"/>
      <c r="B5239" s="6" t="s">
        <v>8836</v>
      </c>
      <c r="C5239" s="6" t="s">
        <v>8778</v>
      </c>
      <c r="D5239" s="6" t="s">
        <v>10754</v>
      </c>
      <c r="E5239" s="49" t="s">
        <v>10833</v>
      </c>
      <c r="F5239" s="6" t="s">
        <v>8839</v>
      </c>
      <c r="G5239" s="6" t="s">
        <v>60</v>
      </c>
      <c r="H5239" s="6" t="s">
        <v>60</v>
      </c>
      <c r="I5239" s="60" t="s">
        <v>24060</v>
      </c>
      <c r="J5239" s="49" t="s">
        <v>24061</v>
      </c>
      <c r="K5239" s="6" t="s">
        <v>24062</v>
      </c>
      <c r="L5239" s="29">
        <f>IF($J$6="с учетом НДС",VLOOKUP(I5239,LEGEND!B:E,4,0)*(1-M5239),VLOOKUP(I5239,LEGEND!B:E,4,0)*(1-M5239)/1.2)</f>
        <v>3020</v>
      </c>
      <c r="M5239" s="57">
        <f>IF(AND(B5239&lt;&gt;"1_Электроинструмент",B5239&lt;&gt;"2_Садовая техника"),$J$5,IF($J$4&lt;=20%,$J$4,IFERROR(VLOOKUP(S5239,LEGEND!$L$2:$M$5,2,FALSE),$J$4)))</f>
        <v>0</v>
      </c>
      <c r="N5239" s="48" t="s">
        <v>60</v>
      </c>
      <c r="O5239" s="6" t="s">
        <v>42</v>
      </c>
      <c r="P5239" s="49" t="s">
        <v>66</v>
      </c>
      <c r="Q5239" s="49" t="s">
        <v>67</v>
      </c>
      <c r="R5239" s="6" t="s">
        <v>60</v>
      </c>
      <c r="S5239" s="49" t="s">
        <v>60</v>
      </c>
      <c r="T5239" s="73" t="str">
        <f>IF(_xlfn.XLOOKUP(I5239,LEGEND!B:B,LEGEND!H:H)&lt;&gt;"-",HYPERLINK(_xlfn.XLOOKUP(I5239,LEGEND!B:B,LEGEND!H:H),"link"),_xlfn.XLOOKUP(I5239,LEGEND!B:B,LEGEND!H:H))</f>
        <v>-</v>
      </c>
      <c r="U5239" s="73" t="str">
        <f>HYPERLINK(_xlfn.XLOOKUP(I5239,LEGEND!B:B,LEGEND!I:I))</f>
        <v>https://milwaukee-media-images.s3.amazonaws.com/hi/4932479572--Hero_1.jpg</v>
      </c>
      <c r="V5239" s="51" t="s">
        <v>24063</v>
      </c>
      <c r="W5239" s="63" t="s">
        <v>71</v>
      </c>
      <c r="X5239" s="64">
        <v>309</v>
      </c>
      <c r="Y5239" s="64">
        <v>154</v>
      </c>
      <c r="Z5239" s="64">
        <v>39</v>
      </c>
      <c r="AA5239" s="84">
        <v>0.19</v>
      </c>
      <c r="AB5239" s="85">
        <v>1</v>
      </c>
      <c r="AC5239" s="85">
        <v>1</v>
      </c>
    </row>
    <row r="5240" spans="1:29" ht="25.5">
      <c r="A5240" s="1"/>
      <c r="B5240" s="6" t="s">
        <v>8836</v>
      </c>
      <c r="C5240" s="6" t="s">
        <v>8778</v>
      </c>
      <c r="D5240" s="6" t="s">
        <v>10754</v>
      </c>
      <c r="E5240" s="49" t="s">
        <v>10833</v>
      </c>
      <c r="F5240" s="6" t="s">
        <v>8839</v>
      </c>
      <c r="G5240" s="6" t="s">
        <v>60</v>
      </c>
      <c r="H5240" s="6" t="s">
        <v>60</v>
      </c>
      <c r="I5240" s="60" t="s">
        <v>24064</v>
      </c>
      <c r="J5240" s="49" t="s">
        <v>24065</v>
      </c>
      <c r="K5240" s="6" t="s">
        <v>24066</v>
      </c>
      <c r="L5240" s="29">
        <f>IF($J$6="с учетом НДС",VLOOKUP(I5240,LEGEND!B:E,4,0)*(1-M5240),VLOOKUP(I5240,LEGEND!B:E,4,0)*(1-M5240)/1.2)</f>
        <v>3020</v>
      </c>
      <c r="M5240" s="57">
        <f>IF(AND(B5240&lt;&gt;"1_Электроинструмент",B5240&lt;&gt;"2_Садовая техника"),$J$5,IF($J$4&lt;=20%,$J$4,IFERROR(VLOOKUP(S5240,LEGEND!$L$2:$M$5,2,FALSE),$J$4)))</f>
        <v>0</v>
      </c>
      <c r="N5240" s="48" t="s">
        <v>60</v>
      </c>
      <c r="O5240" s="6" t="s">
        <v>42</v>
      </c>
      <c r="P5240" s="49" t="s">
        <v>66</v>
      </c>
      <c r="Q5240" s="49" t="s">
        <v>67</v>
      </c>
      <c r="R5240" s="6" t="s">
        <v>60</v>
      </c>
      <c r="S5240" s="49" t="s">
        <v>60</v>
      </c>
      <c r="T5240" s="73" t="str">
        <f>IF(_xlfn.XLOOKUP(I5240,LEGEND!B:B,LEGEND!H:H)&lt;&gt;"-",HYPERLINK(_xlfn.XLOOKUP(I5240,LEGEND!B:B,LEGEND!H:H),"link"),_xlfn.XLOOKUP(I5240,LEGEND!B:B,LEGEND!H:H))</f>
        <v>-</v>
      </c>
      <c r="U5240" s="73" t="str">
        <f>HYPERLINK(_xlfn.XLOOKUP(I5240,LEGEND!B:B,LEGEND!I:I))</f>
        <v>https://milwaukee-media-images.s3.amazonaws.com/hi/4932479573--Hero_1.jpg</v>
      </c>
      <c r="V5240" s="51" t="s">
        <v>24067</v>
      </c>
      <c r="W5240" s="63" t="s">
        <v>71</v>
      </c>
      <c r="X5240" s="64">
        <v>271</v>
      </c>
      <c r="Y5240" s="64">
        <v>114</v>
      </c>
      <c r="Z5240" s="64">
        <v>16</v>
      </c>
      <c r="AA5240" s="84">
        <v>0.216</v>
      </c>
      <c r="AB5240" s="85">
        <v>1</v>
      </c>
      <c r="AC5240" s="85">
        <v>1</v>
      </c>
    </row>
    <row r="5241" spans="1:29" ht="25.5">
      <c r="A5241" s="1"/>
      <c r="B5241" s="6" t="s">
        <v>8836</v>
      </c>
      <c r="C5241" s="6" t="s">
        <v>8778</v>
      </c>
      <c r="D5241" s="6" t="s">
        <v>10754</v>
      </c>
      <c r="E5241" s="49" t="s">
        <v>10846</v>
      </c>
      <c r="F5241" s="6" t="s">
        <v>8839</v>
      </c>
      <c r="G5241" s="6" t="s">
        <v>60</v>
      </c>
      <c r="H5241" s="6" t="s">
        <v>60</v>
      </c>
      <c r="I5241" s="60" t="s">
        <v>10852</v>
      </c>
      <c r="J5241" s="49" t="s">
        <v>10853</v>
      </c>
      <c r="K5241" s="6" t="s">
        <v>10854</v>
      </c>
      <c r="L5241" s="29">
        <f>IF($J$6="с учетом НДС",VLOOKUP(I5241,LEGEND!B:E,4,0)*(1-M5241),VLOOKUP(I5241,LEGEND!B:E,4,0)*(1-M5241)/1.2)</f>
        <v>2280</v>
      </c>
      <c r="M5241" s="57">
        <f>IF(AND(B5241&lt;&gt;"1_Электроинструмент",B5241&lt;&gt;"2_Садовая техника"),$J$5,IF($J$4&lt;=20%,$J$4,IFERROR(VLOOKUP(S5241,LEGEND!$L$2:$M$5,2,FALSE),$J$4)))</f>
        <v>0</v>
      </c>
      <c r="N5241" s="48" t="s">
        <v>60</v>
      </c>
      <c r="O5241" s="6" t="s">
        <v>42</v>
      </c>
      <c r="P5241" s="49" t="s">
        <v>582</v>
      </c>
      <c r="Q5241" s="49" t="s">
        <v>473</v>
      </c>
      <c r="R5241" s="6" t="s">
        <v>60</v>
      </c>
      <c r="S5241" s="49" t="s">
        <v>60</v>
      </c>
      <c r="T5241" s="73" t="str">
        <f>IF(_xlfn.XLOOKUP(I5241,LEGEND!B:B,LEGEND!H:H)&lt;&gt;"-",HYPERLINK(_xlfn.XLOOKUP(I5241,LEGEND!B:B,LEGEND!H:H),"link"),_xlfn.XLOOKUP(I5241,LEGEND!B:B,LEGEND!H:H))</f>
        <v>-</v>
      </c>
      <c r="U5241" s="73" t="str">
        <f>HYPERLINK(_xlfn.XLOOKUP(I5241,LEGEND!B:B,LEGEND!I:I))</f>
        <v>-</v>
      </c>
      <c r="V5241" s="51" t="s">
        <v>10855</v>
      </c>
      <c r="W5241" s="63" t="s">
        <v>10856</v>
      </c>
      <c r="X5241" s="64">
        <v>270</v>
      </c>
      <c r="Y5241" s="64">
        <v>106</v>
      </c>
      <c r="Z5241" s="64">
        <v>20</v>
      </c>
      <c r="AA5241" s="84">
        <v>9.6000000000000002E-2</v>
      </c>
      <c r="AB5241" s="85">
        <v>1</v>
      </c>
      <c r="AC5241" s="85">
        <v>1</v>
      </c>
    </row>
    <row r="5242" spans="1:29" ht="25.5">
      <c r="A5242" s="1"/>
      <c r="B5242" s="6" t="s">
        <v>8836</v>
      </c>
      <c r="C5242" s="6" t="s">
        <v>8778</v>
      </c>
      <c r="D5242" s="6" t="s">
        <v>10754</v>
      </c>
      <c r="E5242" s="49" t="s">
        <v>10846</v>
      </c>
      <c r="F5242" s="6" t="s">
        <v>8839</v>
      </c>
      <c r="G5242" s="6" t="s">
        <v>60</v>
      </c>
      <c r="H5242" s="6" t="s">
        <v>60</v>
      </c>
      <c r="I5242" s="60" t="s">
        <v>11073</v>
      </c>
      <c r="J5242" s="49" t="s">
        <v>11074</v>
      </c>
      <c r="K5242" s="6" t="s">
        <v>11075</v>
      </c>
      <c r="L5242" s="29">
        <f>IF($J$6="с учетом НДС",VLOOKUP(I5242,LEGEND!B:E,4,0)*(1-M5242),VLOOKUP(I5242,LEGEND!B:E,4,0)*(1-M5242)/1.2)</f>
        <v>2280</v>
      </c>
      <c r="M5242" s="57">
        <f>IF(AND(B5242&lt;&gt;"1_Электроинструмент",B5242&lt;&gt;"2_Садовая техника"),$J$5,IF($J$4&lt;=20%,$J$4,IFERROR(VLOOKUP(S5242,LEGEND!$L$2:$M$5,2,FALSE),$J$4)))</f>
        <v>0</v>
      </c>
      <c r="N5242" s="48" t="s">
        <v>60</v>
      </c>
      <c r="O5242" s="6" t="s">
        <v>60</v>
      </c>
      <c r="P5242" s="49" t="s">
        <v>582</v>
      </c>
      <c r="Q5242" s="49" t="s">
        <v>583</v>
      </c>
      <c r="R5242" s="6" t="s">
        <v>60</v>
      </c>
      <c r="S5242" s="49" t="s">
        <v>60</v>
      </c>
      <c r="T5242" s="73" t="str">
        <f>IF(_xlfn.XLOOKUP(I5242,LEGEND!B:B,LEGEND!H:H)&lt;&gt;"-",HYPERLINK(_xlfn.XLOOKUP(I5242,LEGEND!B:B,LEGEND!H:H),"link"),_xlfn.XLOOKUP(I5242,LEGEND!B:B,LEGEND!H:H))</f>
        <v>link</v>
      </c>
      <c r="U5242" s="73" t="str">
        <f>HYPERLINK(_xlfn.XLOOKUP(I5242,LEGEND!B:B,LEGEND!I:I))</f>
        <v>https://milwaukee-media-images.s3.amazonaws.com/hi/4932478123--Hero_1.jpg</v>
      </c>
      <c r="V5242" s="51" t="s">
        <v>11076</v>
      </c>
      <c r="W5242" s="63" t="s">
        <v>10856</v>
      </c>
      <c r="X5242" s="64">
        <v>265</v>
      </c>
      <c r="Y5242" s="64">
        <v>116</v>
      </c>
      <c r="Z5242" s="64">
        <v>15</v>
      </c>
      <c r="AA5242" s="84">
        <v>0.106</v>
      </c>
      <c r="AB5242" s="85">
        <v>1</v>
      </c>
      <c r="AC5242" s="85">
        <v>1</v>
      </c>
    </row>
    <row r="5243" spans="1:29" ht="25.5">
      <c r="A5243" s="1"/>
      <c r="B5243" s="6" t="s">
        <v>8836</v>
      </c>
      <c r="C5243" s="6" t="s">
        <v>8778</v>
      </c>
      <c r="D5243" s="6" t="s">
        <v>10754</v>
      </c>
      <c r="E5243" s="49" t="s">
        <v>10846</v>
      </c>
      <c r="F5243" s="6" t="s">
        <v>8839</v>
      </c>
      <c r="G5243" s="6" t="s">
        <v>60</v>
      </c>
      <c r="H5243" s="6" t="s">
        <v>60</v>
      </c>
      <c r="I5243" s="60" t="s">
        <v>11077</v>
      </c>
      <c r="J5243" s="49" t="s">
        <v>11078</v>
      </c>
      <c r="K5243" s="6" t="s">
        <v>11079</v>
      </c>
      <c r="L5243" s="29">
        <f>IF($J$6="с учетом НДС",VLOOKUP(I5243,LEGEND!B:E,4,0)*(1-M5243),VLOOKUP(I5243,LEGEND!B:E,4,0)*(1-M5243)/1.2)</f>
        <v>2280</v>
      </c>
      <c r="M5243" s="57">
        <f>IF(AND(B5243&lt;&gt;"1_Электроинструмент",B5243&lt;&gt;"2_Садовая техника"),$J$5,IF($J$4&lt;=20%,$J$4,IFERROR(VLOOKUP(S5243,LEGEND!$L$2:$M$5,2,FALSE),$J$4)))</f>
        <v>0</v>
      </c>
      <c r="N5243" s="48" t="s">
        <v>60</v>
      </c>
      <c r="O5243" s="6" t="s">
        <v>60</v>
      </c>
      <c r="P5243" s="49" t="s">
        <v>582</v>
      </c>
      <c r="Q5243" s="49" t="s">
        <v>583</v>
      </c>
      <c r="R5243" s="6" t="s">
        <v>60</v>
      </c>
      <c r="S5243" s="49" t="s">
        <v>60</v>
      </c>
      <c r="T5243" s="73" t="str">
        <f>IF(_xlfn.XLOOKUP(I5243,LEGEND!B:B,LEGEND!H:H)&lt;&gt;"-",HYPERLINK(_xlfn.XLOOKUP(I5243,LEGEND!B:B,LEGEND!H:H),"link"),_xlfn.XLOOKUP(I5243,LEGEND!B:B,LEGEND!H:H))</f>
        <v>link</v>
      </c>
      <c r="U5243" s="73" t="str">
        <f>HYPERLINK(_xlfn.XLOOKUP(I5243,LEGEND!B:B,LEGEND!I:I))</f>
        <v>-</v>
      </c>
      <c r="V5243" s="51" t="s">
        <v>11080</v>
      </c>
      <c r="W5243" s="63" t="s">
        <v>10856</v>
      </c>
      <c r="X5243" s="64">
        <v>294</v>
      </c>
      <c r="Y5243" s="64">
        <v>116</v>
      </c>
      <c r="Z5243" s="64">
        <v>19</v>
      </c>
      <c r="AA5243" s="84">
        <v>0.14000000000000001</v>
      </c>
      <c r="AB5243" s="85">
        <v>1</v>
      </c>
      <c r="AC5243" s="85">
        <v>1</v>
      </c>
    </row>
    <row r="5244" spans="1:29" ht="25.5">
      <c r="A5244" s="1"/>
      <c r="B5244" s="6" t="s">
        <v>8836</v>
      </c>
      <c r="C5244" s="6" t="s">
        <v>8778</v>
      </c>
      <c r="D5244" s="6" t="s">
        <v>10754</v>
      </c>
      <c r="E5244" s="49" t="s">
        <v>10846</v>
      </c>
      <c r="F5244" s="6" t="s">
        <v>8839</v>
      </c>
      <c r="G5244" s="6" t="s">
        <v>60</v>
      </c>
      <c r="H5244" s="6" t="s">
        <v>60</v>
      </c>
      <c r="I5244" s="60" t="s">
        <v>11081</v>
      </c>
      <c r="J5244" s="49" t="s">
        <v>11082</v>
      </c>
      <c r="K5244" s="6" t="s">
        <v>11083</v>
      </c>
      <c r="L5244" s="29">
        <f>IF($J$6="с учетом НДС",VLOOKUP(I5244,LEGEND!B:E,4,0)*(1-M5244),VLOOKUP(I5244,LEGEND!B:E,4,0)*(1-M5244)/1.2)</f>
        <v>2280</v>
      </c>
      <c r="M5244" s="57">
        <f>IF(AND(B5244&lt;&gt;"1_Электроинструмент",B5244&lt;&gt;"2_Садовая техника"),$J$5,IF($J$4&lt;=20%,$J$4,IFERROR(VLOOKUP(S5244,LEGEND!$L$2:$M$5,2,FALSE),$J$4)))</f>
        <v>0</v>
      </c>
      <c r="N5244" s="48" t="s">
        <v>60</v>
      </c>
      <c r="O5244" s="6" t="s">
        <v>60</v>
      </c>
      <c r="P5244" s="49" t="s">
        <v>582</v>
      </c>
      <c r="Q5244" s="49" t="s">
        <v>583</v>
      </c>
      <c r="R5244" s="6" t="s">
        <v>60</v>
      </c>
      <c r="S5244" s="49" t="s">
        <v>60</v>
      </c>
      <c r="T5244" s="73" t="str">
        <f>IF(_xlfn.XLOOKUP(I5244,LEGEND!B:B,LEGEND!H:H)&lt;&gt;"-",HYPERLINK(_xlfn.XLOOKUP(I5244,LEGEND!B:B,LEGEND!H:H),"link"),_xlfn.XLOOKUP(I5244,LEGEND!B:B,LEGEND!H:H))</f>
        <v>link</v>
      </c>
      <c r="U5244" s="73" t="str">
        <f>HYPERLINK(_xlfn.XLOOKUP(I5244,LEGEND!B:B,LEGEND!I:I))</f>
        <v>https://milwaukee-media-images.s3.amazonaws.com/hi/4932478125--Hero_1.jpg</v>
      </c>
      <c r="V5244" s="51" t="s">
        <v>11084</v>
      </c>
      <c r="W5244" s="63" t="s">
        <v>10856</v>
      </c>
      <c r="X5244" s="64">
        <v>302</v>
      </c>
      <c r="Y5244" s="64">
        <v>122</v>
      </c>
      <c r="Z5244" s="64">
        <v>19</v>
      </c>
      <c r="AA5244" s="84">
        <v>0.13400000000000001</v>
      </c>
      <c r="AB5244" s="85">
        <v>1</v>
      </c>
      <c r="AC5244" s="85">
        <v>1</v>
      </c>
    </row>
    <row r="5245" spans="1:29" ht="25.5">
      <c r="A5245" s="1"/>
      <c r="B5245" s="6" t="s">
        <v>8836</v>
      </c>
      <c r="C5245" s="6" t="s">
        <v>8778</v>
      </c>
      <c r="D5245" s="6" t="s">
        <v>10754</v>
      </c>
      <c r="E5245" s="49" t="s">
        <v>10846</v>
      </c>
      <c r="F5245" s="6" t="s">
        <v>8839</v>
      </c>
      <c r="G5245" s="6" t="s">
        <v>60</v>
      </c>
      <c r="H5245" s="6" t="s">
        <v>60</v>
      </c>
      <c r="I5245" s="60" t="s">
        <v>11085</v>
      </c>
      <c r="J5245" s="49" t="s">
        <v>11086</v>
      </c>
      <c r="K5245" s="6" t="s">
        <v>11087</v>
      </c>
      <c r="L5245" s="29">
        <f>IF($J$6="с учетом НДС",VLOOKUP(I5245,LEGEND!B:E,4,0)*(1-M5245),VLOOKUP(I5245,LEGEND!B:E,4,0)*(1-M5245)/1.2)</f>
        <v>2280</v>
      </c>
      <c r="M5245" s="57">
        <f>IF(AND(B5245&lt;&gt;"1_Электроинструмент",B5245&lt;&gt;"2_Садовая техника"),$J$5,IF($J$4&lt;=20%,$J$4,IFERROR(VLOOKUP(S5245,LEGEND!$L$2:$M$5,2,FALSE),$J$4)))</f>
        <v>0</v>
      </c>
      <c r="N5245" s="48" t="s">
        <v>60</v>
      </c>
      <c r="O5245" s="6" t="s">
        <v>60</v>
      </c>
      <c r="P5245" s="49" t="s">
        <v>582</v>
      </c>
      <c r="Q5245" s="49" t="s">
        <v>583</v>
      </c>
      <c r="R5245" s="6" t="s">
        <v>60</v>
      </c>
      <c r="S5245" s="49" t="s">
        <v>60</v>
      </c>
      <c r="T5245" s="73" t="str">
        <f>IF(_xlfn.XLOOKUP(I5245,LEGEND!B:B,LEGEND!H:H)&lt;&gt;"-",HYPERLINK(_xlfn.XLOOKUP(I5245,LEGEND!B:B,LEGEND!H:H),"link"),_xlfn.XLOOKUP(I5245,LEGEND!B:B,LEGEND!H:H))</f>
        <v>link</v>
      </c>
      <c r="U5245" s="73" t="str">
        <f>HYPERLINK(_xlfn.XLOOKUP(I5245,LEGEND!B:B,LEGEND!I:I))</f>
        <v>https://milwaukee-media-images.s3.amazonaws.com/hi/4932478126--Hero_1.jpg</v>
      </c>
      <c r="V5245" s="51" t="s">
        <v>11088</v>
      </c>
      <c r="W5245" s="63" t="s">
        <v>10856</v>
      </c>
      <c r="X5245" s="64">
        <v>310</v>
      </c>
      <c r="Y5245" s="64">
        <v>128</v>
      </c>
      <c r="Z5245" s="64">
        <v>19</v>
      </c>
      <c r="AA5245" s="84">
        <v>0.13800000000000001</v>
      </c>
      <c r="AB5245" s="85">
        <v>1</v>
      </c>
      <c r="AC5245" s="85">
        <v>1</v>
      </c>
    </row>
    <row r="5246" spans="1:29" ht="25.5">
      <c r="A5246" s="1"/>
      <c r="B5246" s="6" t="s">
        <v>8836</v>
      </c>
      <c r="C5246" s="6" t="s">
        <v>8778</v>
      </c>
      <c r="D5246" s="6" t="s">
        <v>10754</v>
      </c>
      <c r="E5246" s="49" t="s">
        <v>10846</v>
      </c>
      <c r="F5246" s="6" t="s">
        <v>8839</v>
      </c>
      <c r="G5246" s="6" t="s">
        <v>60</v>
      </c>
      <c r="H5246" s="6" t="s">
        <v>60</v>
      </c>
      <c r="I5246" s="60" t="s">
        <v>10847</v>
      </c>
      <c r="J5246" s="49" t="s">
        <v>10848</v>
      </c>
      <c r="K5246" s="6" t="s">
        <v>10849</v>
      </c>
      <c r="L5246" s="29">
        <f>IF($J$6="с учетом НДС",VLOOKUP(I5246,LEGEND!B:E,4,0)*(1-M5246),VLOOKUP(I5246,LEGEND!B:E,4,0)*(1-M5246)/1.2)</f>
        <v>2670</v>
      </c>
      <c r="M5246" s="57">
        <f>IF(AND(B5246&lt;&gt;"1_Электроинструмент",B5246&lt;&gt;"2_Садовая техника"),$J$5,IF($J$4&lt;=20%,$J$4,IFERROR(VLOOKUP(S5246,LEGEND!$L$2:$M$5,2,FALSE),$J$4)))</f>
        <v>0</v>
      </c>
      <c r="N5246" s="48" t="s">
        <v>60</v>
      </c>
      <c r="O5246" s="6" t="s">
        <v>42</v>
      </c>
      <c r="P5246" s="49" t="s">
        <v>582</v>
      </c>
      <c r="Q5246" s="49" t="s">
        <v>473</v>
      </c>
      <c r="R5246" s="6" t="s">
        <v>60</v>
      </c>
      <c r="S5246" s="49" t="s">
        <v>60</v>
      </c>
      <c r="T5246" s="73" t="str">
        <f>IF(_xlfn.XLOOKUP(I5246,LEGEND!B:B,LEGEND!H:H)&lt;&gt;"-",HYPERLINK(_xlfn.XLOOKUP(I5246,LEGEND!B:B,LEGEND!H:H),"link"),_xlfn.XLOOKUP(I5246,LEGEND!B:B,LEGEND!H:H))</f>
        <v>link</v>
      </c>
      <c r="U5246" s="73" t="str">
        <f>HYPERLINK(_xlfn.XLOOKUP(I5246,LEGEND!B:B,LEGEND!I:I))</f>
        <v>https://milwaukee-media-images.s3.amazonaws.com/hi/4932479726--Hero_1.jpg</v>
      </c>
      <c r="V5246" s="51" t="s">
        <v>10850</v>
      </c>
      <c r="W5246" s="63" t="s">
        <v>10851</v>
      </c>
      <c r="X5246" s="64">
        <v>270</v>
      </c>
      <c r="Y5246" s="64">
        <v>106</v>
      </c>
      <c r="Z5246" s="64">
        <v>20</v>
      </c>
      <c r="AA5246" s="84">
        <v>9.6000000000000002E-2</v>
      </c>
      <c r="AB5246" s="85">
        <v>1</v>
      </c>
      <c r="AC5246" s="85">
        <v>1</v>
      </c>
    </row>
    <row r="5247" spans="1:29" ht="25.5">
      <c r="A5247" s="1"/>
      <c r="B5247" s="6" t="s">
        <v>8836</v>
      </c>
      <c r="C5247" s="6" t="s">
        <v>8778</v>
      </c>
      <c r="D5247" s="6" t="s">
        <v>10754</v>
      </c>
      <c r="E5247" s="49" t="s">
        <v>10846</v>
      </c>
      <c r="F5247" s="6" t="s">
        <v>8839</v>
      </c>
      <c r="G5247" s="6" t="s">
        <v>60</v>
      </c>
      <c r="H5247" s="6" t="s">
        <v>60</v>
      </c>
      <c r="I5247" s="60" t="s">
        <v>11057</v>
      </c>
      <c r="J5247" s="49" t="s">
        <v>11058</v>
      </c>
      <c r="K5247" s="6" t="s">
        <v>11059</v>
      </c>
      <c r="L5247" s="29">
        <f>IF($J$6="с учетом НДС",VLOOKUP(I5247,LEGEND!B:E,4,0)*(1-M5247),VLOOKUP(I5247,LEGEND!B:E,4,0)*(1-M5247)/1.2)</f>
        <v>2670</v>
      </c>
      <c r="M5247" s="57">
        <f>IF(AND(B5247&lt;&gt;"1_Электроинструмент",B5247&lt;&gt;"2_Садовая техника"),$J$5,IF($J$4&lt;=20%,$J$4,IFERROR(VLOOKUP(S5247,LEGEND!$L$2:$M$5,2,FALSE),$J$4)))</f>
        <v>0</v>
      </c>
      <c r="N5247" s="48" t="s">
        <v>60</v>
      </c>
      <c r="O5247" s="6" t="s">
        <v>60</v>
      </c>
      <c r="P5247" s="49" t="s">
        <v>582</v>
      </c>
      <c r="Q5247" s="49" t="s">
        <v>583</v>
      </c>
      <c r="R5247" s="6" t="s">
        <v>60</v>
      </c>
      <c r="S5247" s="49" t="s">
        <v>60</v>
      </c>
      <c r="T5247" s="73" t="str">
        <f>IF(_xlfn.XLOOKUP(I5247,LEGEND!B:B,LEGEND!H:H)&lt;&gt;"-",HYPERLINK(_xlfn.XLOOKUP(I5247,LEGEND!B:B,LEGEND!H:H),"link"),_xlfn.XLOOKUP(I5247,LEGEND!B:B,LEGEND!H:H))</f>
        <v>link</v>
      </c>
      <c r="U5247" s="73" t="str">
        <f>HYPERLINK(_xlfn.XLOOKUP(I5247,LEGEND!B:B,LEGEND!I:I))</f>
        <v>https://milwaukee-media-images.s3.amazonaws.com/hi/4932471912--Hero_1.jpg</v>
      </c>
      <c r="V5247" s="51" t="s">
        <v>11060</v>
      </c>
      <c r="W5247" s="63" t="s">
        <v>10851</v>
      </c>
      <c r="X5247" s="64">
        <v>295</v>
      </c>
      <c r="Y5247" s="64">
        <v>110</v>
      </c>
      <c r="Z5247" s="64">
        <v>40</v>
      </c>
      <c r="AA5247" s="84">
        <v>0.125</v>
      </c>
      <c r="AB5247" s="85">
        <v>1</v>
      </c>
      <c r="AC5247" s="85">
        <v>1</v>
      </c>
    </row>
    <row r="5248" spans="1:29" ht="25.5">
      <c r="A5248" s="1"/>
      <c r="B5248" s="6" t="s">
        <v>8836</v>
      </c>
      <c r="C5248" s="6" t="s">
        <v>8778</v>
      </c>
      <c r="D5248" s="6" t="s">
        <v>10754</v>
      </c>
      <c r="E5248" s="49" t="s">
        <v>10846</v>
      </c>
      <c r="F5248" s="6" t="s">
        <v>8839</v>
      </c>
      <c r="G5248" s="6" t="s">
        <v>60</v>
      </c>
      <c r="H5248" s="6" t="s">
        <v>60</v>
      </c>
      <c r="I5248" s="60" t="s">
        <v>11061</v>
      </c>
      <c r="J5248" s="49" t="s">
        <v>11062</v>
      </c>
      <c r="K5248" s="6" t="s">
        <v>11063</v>
      </c>
      <c r="L5248" s="29">
        <f>IF($J$6="с учетом НДС",VLOOKUP(I5248,LEGEND!B:E,4,0)*(1-M5248),VLOOKUP(I5248,LEGEND!B:E,4,0)*(1-M5248)/1.2)</f>
        <v>2670</v>
      </c>
      <c r="M5248" s="57">
        <f>IF(AND(B5248&lt;&gt;"1_Электроинструмент",B5248&lt;&gt;"2_Садовая техника"),$J$5,IF($J$4&lt;=20%,$J$4,IFERROR(VLOOKUP(S5248,LEGEND!$L$2:$M$5,2,FALSE),$J$4)))</f>
        <v>0</v>
      </c>
      <c r="N5248" s="48" t="s">
        <v>60</v>
      </c>
      <c r="O5248" s="6" t="s">
        <v>60</v>
      </c>
      <c r="P5248" s="49" t="s">
        <v>582</v>
      </c>
      <c r="Q5248" s="49" t="s">
        <v>583</v>
      </c>
      <c r="R5248" s="6" t="s">
        <v>60</v>
      </c>
      <c r="S5248" s="49" t="s">
        <v>60</v>
      </c>
      <c r="T5248" s="73" t="str">
        <f>IF(_xlfn.XLOOKUP(I5248,LEGEND!B:B,LEGEND!H:H)&lt;&gt;"-",HYPERLINK(_xlfn.XLOOKUP(I5248,LEGEND!B:B,LEGEND!H:H),"link"),_xlfn.XLOOKUP(I5248,LEGEND!B:B,LEGEND!H:H))</f>
        <v>link</v>
      </c>
      <c r="U5248" s="73" t="str">
        <f>HYPERLINK(_xlfn.XLOOKUP(I5248,LEGEND!B:B,LEGEND!I:I))</f>
        <v>https://milwaukee-media-images.s3.amazonaws.com/hi/4932471913--Hero_1.jpg</v>
      </c>
      <c r="V5248" s="51" t="s">
        <v>11064</v>
      </c>
      <c r="W5248" s="63" t="s">
        <v>10851</v>
      </c>
      <c r="X5248" s="64">
        <v>300</v>
      </c>
      <c r="Y5248" s="64">
        <v>110</v>
      </c>
      <c r="Z5248" s="64">
        <v>40</v>
      </c>
      <c r="AA5248" s="84">
        <v>0.127</v>
      </c>
      <c r="AB5248" s="85">
        <v>1</v>
      </c>
      <c r="AC5248" s="85">
        <v>1</v>
      </c>
    </row>
    <row r="5249" spans="1:29" ht="25.5">
      <c r="A5249" s="1"/>
      <c r="B5249" s="6" t="s">
        <v>8836</v>
      </c>
      <c r="C5249" s="6" t="s">
        <v>8778</v>
      </c>
      <c r="D5249" s="6" t="s">
        <v>10754</v>
      </c>
      <c r="E5249" s="49" t="s">
        <v>10846</v>
      </c>
      <c r="F5249" s="6" t="s">
        <v>8839</v>
      </c>
      <c r="G5249" s="6" t="s">
        <v>60</v>
      </c>
      <c r="H5249" s="6" t="s">
        <v>60</v>
      </c>
      <c r="I5249" s="60" t="s">
        <v>11065</v>
      </c>
      <c r="J5249" s="49" t="s">
        <v>11066</v>
      </c>
      <c r="K5249" s="6" t="s">
        <v>11067</v>
      </c>
      <c r="L5249" s="29">
        <f>IF($J$6="с учетом НДС",VLOOKUP(I5249,LEGEND!B:E,4,0)*(1-M5249),VLOOKUP(I5249,LEGEND!B:E,4,0)*(1-M5249)/1.2)</f>
        <v>2670</v>
      </c>
      <c r="M5249" s="57">
        <f>IF(AND(B5249&lt;&gt;"1_Электроинструмент",B5249&lt;&gt;"2_Садовая техника"),$J$5,IF($J$4&lt;=20%,$J$4,IFERROR(VLOOKUP(S5249,LEGEND!$L$2:$M$5,2,FALSE),$J$4)))</f>
        <v>0</v>
      </c>
      <c r="N5249" s="48" t="s">
        <v>60</v>
      </c>
      <c r="O5249" s="6" t="s">
        <v>60</v>
      </c>
      <c r="P5249" s="49" t="s">
        <v>582</v>
      </c>
      <c r="Q5249" s="49" t="s">
        <v>583</v>
      </c>
      <c r="R5249" s="6" t="s">
        <v>60</v>
      </c>
      <c r="S5249" s="49" t="s">
        <v>60</v>
      </c>
      <c r="T5249" s="73" t="str">
        <f>IF(_xlfn.XLOOKUP(I5249,LEGEND!B:B,LEGEND!H:H)&lt;&gt;"-",HYPERLINK(_xlfn.XLOOKUP(I5249,LEGEND!B:B,LEGEND!H:H),"link"),_xlfn.XLOOKUP(I5249,LEGEND!B:B,LEGEND!H:H))</f>
        <v>link</v>
      </c>
      <c r="U5249" s="73" t="str">
        <f>HYPERLINK(_xlfn.XLOOKUP(I5249,LEGEND!B:B,LEGEND!I:I))</f>
        <v>https://milwaukee-media-images.s3.amazonaws.com/hi/4932471914--Hero_1.jpg</v>
      </c>
      <c r="V5249" s="51" t="s">
        <v>11068</v>
      </c>
      <c r="W5249" s="63" t="s">
        <v>10851</v>
      </c>
      <c r="X5249" s="64">
        <v>305</v>
      </c>
      <c r="Y5249" s="64">
        <v>120</v>
      </c>
      <c r="Z5249" s="64">
        <v>50</v>
      </c>
      <c r="AA5249" s="84">
        <v>0.13300000000000001</v>
      </c>
      <c r="AB5249" s="85">
        <v>1</v>
      </c>
      <c r="AC5249" s="85">
        <v>1</v>
      </c>
    </row>
    <row r="5250" spans="1:29" ht="25.5">
      <c r="A5250" s="1"/>
      <c r="B5250" s="6" t="s">
        <v>8836</v>
      </c>
      <c r="C5250" s="6" t="s">
        <v>8778</v>
      </c>
      <c r="D5250" s="6" t="s">
        <v>10754</v>
      </c>
      <c r="E5250" s="49" t="s">
        <v>10846</v>
      </c>
      <c r="F5250" s="6" t="s">
        <v>8839</v>
      </c>
      <c r="G5250" s="6" t="s">
        <v>60</v>
      </c>
      <c r="H5250" s="6" t="s">
        <v>60</v>
      </c>
      <c r="I5250" s="60" t="s">
        <v>11069</v>
      </c>
      <c r="J5250" s="49" t="s">
        <v>11070</v>
      </c>
      <c r="K5250" s="6" t="s">
        <v>11071</v>
      </c>
      <c r="L5250" s="29">
        <f>IF($J$6="с учетом НДС",VLOOKUP(I5250,LEGEND!B:E,4,0)*(1-M5250),VLOOKUP(I5250,LEGEND!B:E,4,0)*(1-M5250)/1.2)</f>
        <v>2670</v>
      </c>
      <c r="M5250" s="57">
        <f>IF(AND(B5250&lt;&gt;"1_Электроинструмент",B5250&lt;&gt;"2_Садовая техника"),$J$5,IF($J$4&lt;=20%,$J$4,IFERROR(VLOOKUP(S5250,LEGEND!$L$2:$M$5,2,FALSE),$J$4)))</f>
        <v>0</v>
      </c>
      <c r="N5250" s="48" t="s">
        <v>60</v>
      </c>
      <c r="O5250" s="6" t="s">
        <v>60</v>
      </c>
      <c r="P5250" s="49" t="s">
        <v>582</v>
      </c>
      <c r="Q5250" s="49" t="s">
        <v>583</v>
      </c>
      <c r="R5250" s="6" t="s">
        <v>60</v>
      </c>
      <c r="S5250" s="49" t="s">
        <v>60</v>
      </c>
      <c r="T5250" s="73" t="str">
        <f>IF(_xlfn.XLOOKUP(I5250,LEGEND!B:B,LEGEND!H:H)&lt;&gt;"-",HYPERLINK(_xlfn.XLOOKUP(I5250,LEGEND!B:B,LEGEND!H:H),"link"),_xlfn.XLOOKUP(I5250,LEGEND!B:B,LEGEND!H:H))</f>
        <v>link</v>
      </c>
      <c r="U5250" s="73" t="str">
        <f>HYPERLINK(_xlfn.XLOOKUP(I5250,LEGEND!B:B,LEGEND!I:I))</f>
        <v>https://milwaukee-media-images.s3.amazonaws.com/hi/4932471915--Hero_1.jpg</v>
      </c>
      <c r="V5250" s="51" t="s">
        <v>11072</v>
      </c>
      <c r="W5250" s="63" t="s">
        <v>10851</v>
      </c>
      <c r="X5250" s="64">
        <v>315</v>
      </c>
      <c r="Y5250" s="64">
        <v>120</v>
      </c>
      <c r="Z5250" s="64">
        <v>40</v>
      </c>
      <c r="AA5250" s="84">
        <v>0.14899999999999999</v>
      </c>
      <c r="AB5250" s="85">
        <v>1</v>
      </c>
      <c r="AC5250" s="85">
        <v>1</v>
      </c>
    </row>
    <row r="5251" spans="1:29" ht="25.5">
      <c r="A5251" s="1"/>
      <c r="B5251" s="6" t="s">
        <v>8836</v>
      </c>
      <c r="C5251" s="6" t="s">
        <v>8778</v>
      </c>
      <c r="D5251" s="6" t="s">
        <v>10714</v>
      </c>
      <c r="E5251" s="49" t="s">
        <v>10715</v>
      </c>
      <c r="F5251" s="6" t="s">
        <v>8839</v>
      </c>
      <c r="G5251" s="6" t="s">
        <v>60</v>
      </c>
      <c r="H5251" s="6" t="s">
        <v>60</v>
      </c>
      <c r="I5251" s="60" t="s">
        <v>23816</v>
      </c>
      <c r="J5251" s="49" t="s">
        <v>23817</v>
      </c>
      <c r="K5251" s="6" t="s">
        <v>23818</v>
      </c>
      <c r="L5251" s="29">
        <f>IF($J$6="с учетом НДС",VLOOKUP(I5251,LEGEND!B:E,4,0)*(1-M5251),VLOOKUP(I5251,LEGEND!B:E,4,0)*(1-M5251)/1.2)</f>
        <v>830</v>
      </c>
      <c r="M5251" s="57">
        <f>IF(AND(B5251&lt;&gt;"1_Электроинструмент",B5251&lt;&gt;"2_Садовая техника"),$J$5,IF($J$4&lt;=20%,$J$4,IFERROR(VLOOKUP(S5251,LEGEND!$L$2:$M$5,2,FALSE),$J$4)))</f>
        <v>0</v>
      </c>
      <c r="N5251" s="48" t="s">
        <v>60</v>
      </c>
      <c r="O5251" s="6" t="s">
        <v>60</v>
      </c>
      <c r="P5251" s="49" t="s">
        <v>66</v>
      </c>
      <c r="Q5251" s="49" t="s">
        <v>67</v>
      </c>
      <c r="R5251" s="6" t="s">
        <v>60</v>
      </c>
      <c r="S5251" s="49" t="s">
        <v>60</v>
      </c>
      <c r="T5251" s="73" t="str">
        <f>IF(_xlfn.XLOOKUP(I5251,LEGEND!B:B,LEGEND!H:H)&lt;&gt;"-",HYPERLINK(_xlfn.XLOOKUP(I5251,LEGEND!B:B,LEGEND!H:H),"link"),_xlfn.XLOOKUP(I5251,LEGEND!B:B,LEGEND!H:H))</f>
        <v>link</v>
      </c>
      <c r="U5251" s="73" t="str">
        <f>HYPERLINK(_xlfn.XLOOKUP(I5251,LEGEND!B:B,LEGEND!I:I))</f>
        <v>https://milwaukee-media-images.s3.amazonaws.com/hi/4932478763--Hero_1.jpg</v>
      </c>
      <c r="V5251" s="51" t="s">
        <v>23819</v>
      </c>
      <c r="W5251" s="63" t="s">
        <v>71</v>
      </c>
      <c r="X5251" s="64">
        <v>142</v>
      </c>
      <c r="Y5251" s="64">
        <v>71</v>
      </c>
      <c r="Z5251" s="64">
        <v>45</v>
      </c>
      <c r="AA5251" s="84">
        <v>4.3999999999999997E-2</v>
      </c>
      <c r="AB5251" s="85">
        <v>1</v>
      </c>
      <c r="AC5251" s="85">
        <v>1</v>
      </c>
    </row>
    <row r="5252" spans="1:29" ht="25.5">
      <c r="A5252" s="1"/>
      <c r="B5252" s="6" t="s">
        <v>8836</v>
      </c>
      <c r="C5252" s="6" t="s">
        <v>8778</v>
      </c>
      <c r="D5252" s="6" t="s">
        <v>10714</v>
      </c>
      <c r="E5252" s="49" t="s">
        <v>10715</v>
      </c>
      <c r="F5252" s="6" t="s">
        <v>8839</v>
      </c>
      <c r="G5252" s="6" t="s">
        <v>60</v>
      </c>
      <c r="H5252" s="6" t="s">
        <v>60</v>
      </c>
      <c r="I5252" s="60" t="s">
        <v>23820</v>
      </c>
      <c r="J5252" s="49" t="s">
        <v>23821</v>
      </c>
      <c r="K5252" s="6" t="s">
        <v>23822</v>
      </c>
      <c r="L5252" s="29">
        <f>IF($J$6="с учетом НДС",VLOOKUP(I5252,LEGEND!B:E,4,0)*(1-M5252),VLOOKUP(I5252,LEGEND!B:E,4,0)*(1-M5252)/1.2)</f>
        <v>830</v>
      </c>
      <c r="M5252" s="57">
        <f>IF(AND(B5252&lt;&gt;"1_Электроинструмент",B5252&lt;&gt;"2_Садовая техника"),$J$5,IF($J$4&lt;=20%,$J$4,IFERROR(VLOOKUP(S5252,LEGEND!$L$2:$M$5,2,FALSE),$J$4)))</f>
        <v>0</v>
      </c>
      <c r="N5252" s="48" t="s">
        <v>60</v>
      </c>
      <c r="O5252" s="6" t="s">
        <v>60</v>
      </c>
      <c r="P5252" s="49" t="s">
        <v>66</v>
      </c>
      <c r="Q5252" s="49" t="s">
        <v>67</v>
      </c>
      <c r="R5252" s="6" t="s">
        <v>60</v>
      </c>
      <c r="S5252" s="49" t="s">
        <v>60</v>
      </c>
      <c r="T5252" s="73" t="str">
        <f>IF(_xlfn.XLOOKUP(I5252,LEGEND!B:B,LEGEND!H:H)&lt;&gt;"-",HYPERLINK(_xlfn.XLOOKUP(I5252,LEGEND!B:B,LEGEND!H:H),"link"),_xlfn.XLOOKUP(I5252,LEGEND!B:B,LEGEND!H:H))</f>
        <v>link</v>
      </c>
      <c r="U5252" s="73" t="str">
        <f>HYPERLINK(_xlfn.XLOOKUP(I5252,LEGEND!B:B,LEGEND!I:I))</f>
        <v>https://milwaukee-media-images.s3.amazonaws.com/hi/4932478764--Hero_1.jpg</v>
      </c>
      <c r="V5252" s="51" t="s">
        <v>23823</v>
      </c>
      <c r="W5252" s="63" t="s">
        <v>71</v>
      </c>
      <c r="X5252" s="64">
        <v>14</v>
      </c>
      <c r="Y5252" s="64">
        <v>6</v>
      </c>
      <c r="Z5252" s="64">
        <v>45</v>
      </c>
      <c r="AA5252" s="84">
        <v>4.3999999999999997E-2</v>
      </c>
      <c r="AB5252" s="85">
        <v>1</v>
      </c>
      <c r="AC5252" s="85">
        <v>1</v>
      </c>
    </row>
    <row r="5253" spans="1:29" ht="25.5">
      <c r="A5253" s="1"/>
      <c r="B5253" s="6" t="s">
        <v>8836</v>
      </c>
      <c r="C5253" s="6" t="s">
        <v>8778</v>
      </c>
      <c r="D5253" s="6" t="s">
        <v>10714</v>
      </c>
      <c r="E5253" s="49" t="s">
        <v>10715</v>
      </c>
      <c r="F5253" s="6" t="s">
        <v>8839</v>
      </c>
      <c r="G5253" s="6" t="s">
        <v>60</v>
      </c>
      <c r="H5253" s="6" t="s">
        <v>60</v>
      </c>
      <c r="I5253" s="60" t="s">
        <v>23824</v>
      </c>
      <c r="J5253" s="49" t="s">
        <v>23825</v>
      </c>
      <c r="K5253" s="6" t="s">
        <v>23826</v>
      </c>
      <c r="L5253" s="29">
        <f>IF($J$6="с учетом НДС",VLOOKUP(I5253,LEGEND!B:E,4,0)*(1-M5253),VLOOKUP(I5253,LEGEND!B:E,4,0)*(1-M5253)/1.2)</f>
        <v>980</v>
      </c>
      <c r="M5253" s="57">
        <f>IF(AND(B5253&lt;&gt;"1_Электроинструмент",B5253&lt;&gt;"2_Садовая техника"),$J$5,IF($J$4&lt;=20%,$J$4,IFERROR(VLOOKUP(S5253,LEGEND!$L$2:$M$5,2,FALSE),$J$4)))</f>
        <v>0</v>
      </c>
      <c r="N5253" s="48" t="s">
        <v>60</v>
      </c>
      <c r="O5253" s="6" t="s">
        <v>60</v>
      </c>
      <c r="P5253" s="49" t="s">
        <v>66</v>
      </c>
      <c r="Q5253" s="49" t="s">
        <v>67</v>
      </c>
      <c r="R5253" s="6" t="s">
        <v>60</v>
      </c>
      <c r="S5253" s="49" t="s">
        <v>60</v>
      </c>
      <c r="T5253" s="73" t="str">
        <f>IF(_xlfn.XLOOKUP(I5253,LEGEND!B:B,LEGEND!H:H)&lt;&gt;"-",HYPERLINK(_xlfn.XLOOKUP(I5253,LEGEND!B:B,LEGEND!H:H),"link"),_xlfn.XLOOKUP(I5253,LEGEND!B:B,LEGEND!H:H))</f>
        <v>link</v>
      </c>
      <c r="U5253" s="73" t="str">
        <f>HYPERLINK(_xlfn.XLOOKUP(I5253,LEGEND!B:B,LEGEND!I:I))</f>
        <v>https://milwaukee-media-images.s3.amazonaws.com/hi/4932478907--Hero_1.jpg</v>
      </c>
      <c r="V5253" s="51" t="s">
        <v>23827</v>
      </c>
      <c r="W5253" s="63" t="s">
        <v>71</v>
      </c>
      <c r="X5253" s="64">
        <v>124</v>
      </c>
      <c r="Y5253" s="64">
        <v>64</v>
      </c>
      <c r="Z5253" s="64">
        <v>249</v>
      </c>
      <c r="AA5253" s="84">
        <v>4.4999999999999998E-2</v>
      </c>
      <c r="AB5253" s="85">
        <v>1</v>
      </c>
      <c r="AC5253" s="85">
        <v>1</v>
      </c>
    </row>
    <row r="5254" spans="1:29" ht="25.5">
      <c r="A5254" s="1"/>
      <c r="B5254" s="6" t="s">
        <v>8836</v>
      </c>
      <c r="C5254" s="6" t="s">
        <v>8778</v>
      </c>
      <c r="D5254" s="6" t="s">
        <v>10714</v>
      </c>
      <c r="E5254" s="49" t="s">
        <v>10715</v>
      </c>
      <c r="F5254" s="6" t="s">
        <v>8839</v>
      </c>
      <c r="G5254" s="6" t="s">
        <v>60</v>
      </c>
      <c r="H5254" s="6" t="s">
        <v>60</v>
      </c>
      <c r="I5254" s="60" t="s">
        <v>23828</v>
      </c>
      <c r="J5254" s="49" t="s">
        <v>23829</v>
      </c>
      <c r="K5254" s="6" t="s">
        <v>23830</v>
      </c>
      <c r="L5254" s="29">
        <f>IF($J$6="с учетом НДС",VLOOKUP(I5254,LEGEND!B:E,4,0)*(1-M5254),VLOOKUP(I5254,LEGEND!B:E,4,0)*(1-M5254)/1.2)</f>
        <v>980</v>
      </c>
      <c r="M5254" s="57">
        <f>IF(AND(B5254&lt;&gt;"1_Электроинструмент",B5254&lt;&gt;"2_Садовая техника"),$J$5,IF($J$4&lt;=20%,$J$4,IFERROR(VLOOKUP(S5254,LEGEND!$L$2:$M$5,2,FALSE),$J$4)))</f>
        <v>0</v>
      </c>
      <c r="N5254" s="48" t="s">
        <v>60</v>
      </c>
      <c r="O5254" s="6" t="s">
        <v>60</v>
      </c>
      <c r="P5254" s="49" t="s">
        <v>66</v>
      </c>
      <c r="Q5254" s="49" t="s">
        <v>67</v>
      </c>
      <c r="R5254" s="6" t="s">
        <v>60</v>
      </c>
      <c r="S5254" s="49" t="s">
        <v>60</v>
      </c>
      <c r="T5254" s="73" t="str">
        <f>IF(_xlfn.XLOOKUP(I5254,LEGEND!B:B,LEGEND!H:H)&lt;&gt;"-",HYPERLINK(_xlfn.XLOOKUP(I5254,LEGEND!B:B,LEGEND!H:H),"link"),_xlfn.XLOOKUP(I5254,LEGEND!B:B,LEGEND!H:H))</f>
        <v>link</v>
      </c>
      <c r="U5254" s="73" t="str">
        <f>HYPERLINK(_xlfn.XLOOKUP(I5254,LEGEND!B:B,LEGEND!I:I))</f>
        <v>https://milwaukee-media-images.s3.amazonaws.com/hi/4932478927--Hero_1.jpg</v>
      </c>
      <c r="V5254" s="51" t="s">
        <v>23831</v>
      </c>
      <c r="W5254" s="63" t="s">
        <v>71</v>
      </c>
      <c r="X5254" s="64">
        <v>124</v>
      </c>
      <c r="Y5254" s="64">
        <v>64</v>
      </c>
      <c r="Z5254" s="64">
        <v>249</v>
      </c>
      <c r="AA5254" s="84">
        <v>4.4999999999999998E-2</v>
      </c>
      <c r="AB5254" s="85">
        <v>1</v>
      </c>
      <c r="AC5254" s="85">
        <v>1</v>
      </c>
    </row>
    <row r="5255" spans="1:29" ht="25.5">
      <c r="A5255" s="1"/>
      <c r="B5255" s="6" t="s">
        <v>8836</v>
      </c>
      <c r="C5255" s="6" t="s">
        <v>8778</v>
      </c>
      <c r="D5255" s="6" t="s">
        <v>10714</v>
      </c>
      <c r="E5255" s="49" t="s">
        <v>10715</v>
      </c>
      <c r="F5255" s="6" t="s">
        <v>8839</v>
      </c>
      <c r="G5255" s="6" t="s">
        <v>60</v>
      </c>
      <c r="H5255" s="6" t="s">
        <v>60</v>
      </c>
      <c r="I5255" s="60" t="s">
        <v>23832</v>
      </c>
      <c r="J5255" s="49" t="s">
        <v>23833</v>
      </c>
      <c r="K5255" s="6" t="s">
        <v>23834</v>
      </c>
      <c r="L5255" s="29">
        <f>IF($J$6="с учетом НДС",VLOOKUP(I5255,LEGEND!B:E,4,0)*(1-M5255),VLOOKUP(I5255,LEGEND!B:E,4,0)*(1-M5255)/1.2)</f>
        <v>980</v>
      </c>
      <c r="M5255" s="57">
        <f>IF(AND(B5255&lt;&gt;"1_Электроинструмент",B5255&lt;&gt;"2_Садовая техника"),$J$5,IF($J$4&lt;=20%,$J$4,IFERROR(VLOOKUP(S5255,LEGEND!$L$2:$M$5,2,FALSE),$J$4)))</f>
        <v>0</v>
      </c>
      <c r="N5255" s="48" t="s">
        <v>60</v>
      </c>
      <c r="O5255" s="6" t="s">
        <v>60</v>
      </c>
      <c r="P5255" s="49" t="s">
        <v>66</v>
      </c>
      <c r="Q5255" s="49" t="s">
        <v>67</v>
      </c>
      <c r="R5255" s="6" t="s">
        <v>60</v>
      </c>
      <c r="S5255" s="49" t="s">
        <v>60</v>
      </c>
      <c r="T5255" s="73" t="str">
        <f>IF(_xlfn.XLOOKUP(I5255,LEGEND!B:B,LEGEND!H:H)&lt;&gt;"-",HYPERLINK(_xlfn.XLOOKUP(I5255,LEGEND!B:B,LEGEND!H:H),"link"),_xlfn.XLOOKUP(I5255,LEGEND!B:B,LEGEND!H:H))</f>
        <v>link</v>
      </c>
      <c r="U5255" s="73" t="str">
        <f>HYPERLINK(_xlfn.XLOOKUP(I5255,LEGEND!B:B,LEGEND!I:I))</f>
        <v>https://milwaukee-media-images.s3.amazonaws.com/hi/4932478763--Hero_1.jpg</v>
      </c>
      <c r="V5255" s="51" t="s">
        <v>23835</v>
      </c>
      <c r="W5255" s="63" t="s">
        <v>71</v>
      </c>
      <c r="X5255" s="64">
        <v>125</v>
      </c>
      <c r="Y5255" s="64">
        <v>65</v>
      </c>
      <c r="Z5255" s="64">
        <v>250</v>
      </c>
      <c r="AA5255" s="84">
        <v>4.4999999999999998E-2</v>
      </c>
      <c r="AB5255" s="85">
        <v>1</v>
      </c>
      <c r="AC5255" s="85">
        <v>1</v>
      </c>
    </row>
    <row r="5256" spans="1:29" ht="25.5">
      <c r="A5256" s="1"/>
      <c r="B5256" s="6" t="s">
        <v>8836</v>
      </c>
      <c r="C5256" s="6" t="s">
        <v>8778</v>
      </c>
      <c r="D5256" s="6" t="s">
        <v>10714</v>
      </c>
      <c r="E5256" s="49" t="s">
        <v>10715</v>
      </c>
      <c r="F5256" s="6" t="s">
        <v>8839</v>
      </c>
      <c r="G5256" s="6" t="s">
        <v>60</v>
      </c>
      <c r="H5256" s="6" t="s">
        <v>60</v>
      </c>
      <c r="I5256" s="60" t="s">
        <v>23836</v>
      </c>
      <c r="J5256" s="49" t="s">
        <v>23837</v>
      </c>
      <c r="K5256" s="6" t="s">
        <v>23838</v>
      </c>
      <c r="L5256" s="29">
        <f>IF($J$6="с учетом НДС",VLOOKUP(I5256,LEGEND!B:E,4,0)*(1-M5256),VLOOKUP(I5256,LEGEND!B:E,4,0)*(1-M5256)/1.2)</f>
        <v>980</v>
      </c>
      <c r="M5256" s="57">
        <f>IF(AND(B5256&lt;&gt;"1_Электроинструмент",B5256&lt;&gt;"2_Садовая техника"),$J$5,IF($J$4&lt;=20%,$J$4,IFERROR(VLOOKUP(S5256,LEGEND!$L$2:$M$5,2,FALSE),$J$4)))</f>
        <v>0</v>
      </c>
      <c r="N5256" s="48" t="s">
        <v>60</v>
      </c>
      <c r="O5256" s="6" t="s">
        <v>60</v>
      </c>
      <c r="P5256" s="49" t="s">
        <v>66</v>
      </c>
      <c r="Q5256" s="49" t="s">
        <v>67</v>
      </c>
      <c r="R5256" s="6" t="s">
        <v>60</v>
      </c>
      <c r="S5256" s="49" t="s">
        <v>60</v>
      </c>
      <c r="T5256" s="73" t="str">
        <f>IF(_xlfn.XLOOKUP(I5256,LEGEND!B:B,LEGEND!H:H)&lt;&gt;"-",HYPERLINK(_xlfn.XLOOKUP(I5256,LEGEND!B:B,LEGEND!H:H),"link"),_xlfn.XLOOKUP(I5256,LEGEND!B:B,LEGEND!H:H))</f>
        <v>link</v>
      </c>
      <c r="U5256" s="73" t="str">
        <f>HYPERLINK(_xlfn.XLOOKUP(I5256,LEGEND!B:B,LEGEND!I:I))</f>
        <v>https://milwaukee-media-images.s3.amazonaws.com/hi/4932478764--Hero_1.jpg</v>
      </c>
      <c r="V5256" s="51" t="s">
        <v>23839</v>
      </c>
      <c r="W5256" s="63" t="s">
        <v>71</v>
      </c>
      <c r="X5256" s="64">
        <v>145</v>
      </c>
      <c r="Y5256" s="64">
        <v>50</v>
      </c>
      <c r="Z5256" s="64">
        <v>145</v>
      </c>
      <c r="AA5256" s="84">
        <v>4.3999999999999997E-2</v>
      </c>
      <c r="AB5256" s="85">
        <v>1</v>
      </c>
      <c r="AC5256" s="85">
        <v>1</v>
      </c>
    </row>
    <row r="5257" spans="1:29" ht="25.5">
      <c r="A5257" s="1"/>
      <c r="B5257" s="6" t="s">
        <v>8836</v>
      </c>
      <c r="C5257" s="6" t="s">
        <v>8778</v>
      </c>
      <c r="D5257" s="6" t="s">
        <v>10714</v>
      </c>
      <c r="E5257" s="49" t="s">
        <v>10715</v>
      </c>
      <c r="F5257" s="6" t="s">
        <v>8839</v>
      </c>
      <c r="G5257" s="6" t="s">
        <v>60</v>
      </c>
      <c r="H5257" s="6" t="s">
        <v>60</v>
      </c>
      <c r="I5257" s="60" t="s">
        <v>23840</v>
      </c>
      <c r="J5257" s="49" t="s">
        <v>23841</v>
      </c>
      <c r="K5257" s="6" t="s">
        <v>23842</v>
      </c>
      <c r="L5257" s="29">
        <f>IF($J$6="с учетом НДС",VLOOKUP(I5257,LEGEND!B:E,4,0)*(1-M5257),VLOOKUP(I5257,LEGEND!B:E,4,0)*(1-M5257)/1.2)</f>
        <v>1130</v>
      </c>
      <c r="M5257" s="57">
        <f>IF(AND(B5257&lt;&gt;"1_Электроинструмент",B5257&lt;&gt;"2_Садовая техника"),$J$5,IF($J$4&lt;=20%,$J$4,IFERROR(VLOOKUP(S5257,LEGEND!$L$2:$M$5,2,FALSE),$J$4)))</f>
        <v>0</v>
      </c>
      <c r="N5257" s="48" t="s">
        <v>60</v>
      </c>
      <c r="O5257" s="6" t="s">
        <v>60</v>
      </c>
      <c r="P5257" s="49" t="s">
        <v>66</v>
      </c>
      <c r="Q5257" s="49" t="s">
        <v>67</v>
      </c>
      <c r="R5257" s="6" t="s">
        <v>60</v>
      </c>
      <c r="S5257" s="49" t="s">
        <v>60</v>
      </c>
      <c r="T5257" s="73" t="str">
        <f>IF(_xlfn.XLOOKUP(I5257,LEGEND!B:B,LEGEND!H:H)&lt;&gt;"-",HYPERLINK(_xlfn.XLOOKUP(I5257,LEGEND!B:B,LEGEND!H:H),"link"),_xlfn.XLOOKUP(I5257,LEGEND!B:B,LEGEND!H:H))</f>
        <v>link</v>
      </c>
      <c r="U5257" s="73" t="str">
        <f>HYPERLINK(_xlfn.XLOOKUP(I5257,LEGEND!B:B,LEGEND!I:I))</f>
        <v>https://milwaukee-media-images.s3.amazonaws.com/hi/4932478909--Hero_1.jpg</v>
      </c>
      <c r="V5257" s="51" t="s">
        <v>23843</v>
      </c>
      <c r="W5257" s="63" t="s">
        <v>71</v>
      </c>
      <c r="X5257" s="64">
        <v>503</v>
      </c>
      <c r="Y5257" s="64">
        <v>453</v>
      </c>
      <c r="Z5257" s="64">
        <v>485</v>
      </c>
      <c r="AA5257" s="84">
        <v>0.06</v>
      </c>
      <c r="AB5257" s="85">
        <v>1</v>
      </c>
      <c r="AC5257" s="85">
        <v>1</v>
      </c>
    </row>
    <row r="5258" spans="1:29" ht="25.5">
      <c r="A5258" s="1"/>
      <c r="B5258" s="6" t="s">
        <v>8836</v>
      </c>
      <c r="C5258" s="6" t="s">
        <v>8778</v>
      </c>
      <c r="D5258" s="6" t="s">
        <v>10714</v>
      </c>
      <c r="E5258" s="49" t="s">
        <v>10715</v>
      </c>
      <c r="F5258" s="6" t="s">
        <v>8839</v>
      </c>
      <c r="G5258" s="6" t="s">
        <v>60</v>
      </c>
      <c r="H5258" s="6" t="s">
        <v>60</v>
      </c>
      <c r="I5258" s="60" t="s">
        <v>23844</v>
      </c>
      <c r="J5258" s="49" t="s">
        <v>23845</v>
      </c>
      <c r="K5258" s="6" t="s">
        <v>23846</v>
      </c>
      <c r="L5258" s="29">
        <f>IF($J$6="с учетом НДС",VLOOKUP(I5258,LEGEND!B:E,4,0)*(1-M5258),VLOOKUP(I5258,LEGEND!B:E,4,0)*(1-M5258)/1.2)</f>
        <v>1130</v>
      </c>
      <c r="M5258" s="57">
        <f>IF(AND(B5258&lt;&gt;"1_Электроинструмент",B5258&lt;&gt;"2_Садовая техника"),$J$5,IF($J$4&lt;=20%,$J$4,IFERROR(VLOOKUP(S5258,LEGEND!$L$2:$M$5,2,FALSE),$J$4)))</f>
        <v>0</v>
      </c>
      <c r="N5258" s="48" t="s">
        <v>60</v>
      </c>
      <c r="O5258" s="6" t="s">
        <v>60</v>
      </c>
      <c r="P5258" s="49" t="s">
        <v>66</v>
      </c>
      <c r="Q5258" s="49" t="s">
        <v>67</v>
      </c>
      <c r="R5258" s="6" t="s">
        <v>60</v>
      </c>
      <c r="S5258" s="49" t="s">
        <v>60</v>
      </c>
      <c r="T5258" s="73" t="str">
        <f>IF(_xlfn.XLOOKUP(I5258,LEGEND!B:B,LEGEND!H:H)&lt;&gt;"-",HYPERLINK(_xlfn.XLOOKUP(I5258,LEGEND!B:B,LEGEND!H:H),"link"),_xlfn.XLOOKUP(I5258,LEGEND!B:B,LEGEND!H:H))</f>
        <v>link</v>
      </c>
      <c r="U5258" s="73" t="str">
        <f>HYPERLINK(_xlfn.XLOOKUP(I5258,LEGEND!B:B,LEGEND!I:I))</f>
        <v>https://milwaukee-media-images.s3.amazonaws.com/hi/4932478910--Hero_1.jpg</v>
      </c>
      <c r="V5258" s="51" t="s">
        <v>23847</v>
      </c>
      <c r="W5258" s="63" t="s">
        <v>71</v>
      </c>
      <c r="X5258" s="64">
        <v>105</v>
      </c>
      <c r="Y5258" s="64">
        <v>65</v>
      </c>
      <c r="Z5258" s="64">
        <v>215</v>
      </c>
      <c r="AA5258" s="84">
        <v>6.6000000000000003E-2</v>
      </c>
      <c r="AB5258" s="85">
        <v>1</v>
      </c>
      <c r="AC5258" s="85">
        <v>1</v>
      </c>
    </row>
    <row r="5259" spans="1:29" ht="25.5">
      <c r="A5259" s="1"/>
      <c r="B5259" s="6" t="s">
        <v>8836</v>
      </c>
      <c r="C5259" s="6" t="s">
        <v>8778</v>
      </c>
      <c r="D5259" s="6" t="s">
        <v>10714</v>
      </c>
      <c r="E5259" s="49" t="s">
        <v>10715</v>
      </c>
      <c r="F5259" s="6" t="s">
        <v>8839</v>
      </c>
      <c r="G5259" s="6" t="s">
        <v>60</v>
      </c>
      <c r="H5259" s="6" t="s">
        <v>60</v>
      </c>
      <c r="I5259" s="60" t="s">
        <v>23848</v>
      </c>
      <c r="J5259" s="49" t="s">
        <v>23849</v>
      </c>
      <c r="K5259" s="6" t="s">
        <v>23850</v>
      </c>
      <c r="L5259" s="29">
        <f>IF($J$6="с учетом НДС",VLOOKUP(I5259,LEGEND!B:E,4,0)*(1-M5259),VLOOKUP(I5259,LEGEND!B:E,4,0)*(1-M5259)/1.2)</f>
        <v>1130</v>
      </c>
      <c r="M5259" s="57">
        <f>IF(AND(B5259&lt;&gt;"1_Электроинструмент",B5259&lt;&gt;"2_Садовая техника"),$J$5,IF($J$4&lt;=20%,$J$4,IFERROR(VLOOKUP(S5259,LEGEND!$L$2:$M$5,2,FALSE),$J$4)))</f>
        <v>0</v>
      </c>
      <c r="N5259" s="48" t="s">
        <v>60</v>
      </c>
      <c r="O5259" s="6" t="s">
        <v>60</v>
      </c>
      <c r="P5259" s="49" t="s">
        <v>66</v>
      </c>
      <c r="Q5259" s="49" t="s">
        <v>67</v>
      </c>
      <c r="R5259" s="6" t="s">
        <v>60</v>
      </c>
      <c r="S5259" s="49" t="s">
        <v>60</v>
      </c>
      <c r="T5259" s="73" t="str">
        <f>IF(_xlfn.XLOOKUP(I5259,LEGEND!B:B,LEGEND!H:H)&lt;&gt;"-",HYPERLINK(_xlfn.XLOOKUP(I5259,LEGEND!B:B,LEGEND!H:H),"link"),_xlfn.XLOOKUP(I5259,LEGEND!B:B,LEGEND!H:H))</f>
        <v>link</v>
      </c>
      <c r="U5259" s="73" t="str">
        <f>HYPERLINK(_xlfn.XLOOKUP(I5259,LEGEND!B:B,LEGEND!I:I))</f>
        <v>https://milwaukee-media-images.s3.amazonaws.com/hi/4932478911--Hero_1.jpg</v>
      </c>
      <c r="V5259" s="51" t="s">
        <v>23851</v>
      </c>
      <c r="W5259" s="63" t="s">
        <v>71</v>
      </c>
      <c r="X5259" s="64">
        <v>105</v>
      </c>
      <c r="Y5259" s="64">
        <v>65</v>
      </c>
      <c r="Z5259" s="64">
        <v>215</v>
      </c>
      <c r="AA5259" s="84">
        <v>6.6000000000000003E-2</v>
      </c>
      <c r="AB5259" s="85">
        <v>1</v>
      </c>
      <c r="AC5259" s="85">
        <v>1</v>
      </c>
    </row>
    <row r="5260" spans="1:29" ht="25.5">
      <c r="A5260" s="1"/>
      <c r="B5260" s="6" t="s">
        <v>8836</v>
      </c>
      <c r="C5260" s="6" t="s">
        <v>8778</v>
      </c>
      <c r="D5260" s="6" t="s">
        <v>10714</v>
      </c>
      <c r="E5260" s="49" t="s">
        <v>10715</v>
      </c>
      <c r="F5260" s="6" t="s">
        <v>8839</v>
      </c>
      <c r="G5260" s="6" t="s">
        <v>60</v>
      </c>
      <c r="H5260" s="6" t="s">
        <v>60</v>
      </c>
      <c r="I5260" s="60" t="s">
        <v>23852</v>
      </c>
      <c r="J5260" s="49" t="s">
        <v>23853</v>
      </c>
      <c r="K5260" s="6" t="s">
        <v>23854</v>
      </c>
      <c r="L5260" s="29">
        <f>IF($J$6="с учетом НДС",VLOOKUP(I5260,LEGEND!B:E,4,0)*(1-M5260),VLOOKUP(I5260,LEGEND!B:E,4,0)*(1-M5260)/1.2)</f>
        <v>1130</v>
      </c>
      <c r="M5260" s="57">
        <f>IF(AND(B5260&lt;&gt;"1_Электроинструмент",B5260&lt;&gt;"2_Садовая техника"),$J$5,IF($J$4&lt;=20%,$J$4,IFERROR(VLOOKUP(S5260,LEGEND!$L$2:$M$5,2,FALSE),$J$4)))</f>
        <v>0</v>
      </c>
      <c r="N5260" s="48" t="s">
        <v>60</v>
      </c>
      <c r="O5260" s="6" t="s">
        <v>60</v>
      </c>
      <c r="P5260" s="49" t="s">
        <v>66</v>
      </c>
      <c r="Q5260" s="49" t="s">
        <v>67</v>
      </c>
      <c r="R5260" s="6" t="s">
        <v>60</v>
      </c>
      <c r="S5260" s="49" t="s">
        <v>60</v>
      </c>
      <c r="T5260" s="73" t="str">
        <f>IF(_xlfn.XLOOKUP(I5260,LEGEND!B:B,LEGEND!H:H)&lt;&gt;"-",HYPERLINK(_xlfn.XLOOKUP(I5260,LEGEND!B:B,LEGEND!H:H),"link"),_xlfn.XLOOKUP(I5260,LEGEND!B:B,LEGEND!H:H))</f>
        <v>link</v>
      </c>
      <c r="U5260" s="73" t="str">
        <f>HYPERLINK(_xlfn.XLOOKUP(I5260,LEGEND!B:B,LEGEND!I:I))</f>
        <v>https://milwaukee-media-images.s3.amazonaws.com/hi/4932478912--Hero_1.jpg</v>
      </c>
      <c r="V5260" s="51" t="s">
        <v>23855</v>
      </c>
      <c r="W5260" s="63" t="s">
        <v>71</v>
      </c>
      <c r="X5260" s="64">
        <v>105</v>
      </c>
      <c r="Y5260" s="64">
        <v>65</v>
      </c>
      <c r="Z5260" s="64">
        <v>215</v>
      </c>
      <c r="AA5260" s="84">
        <v>6.6000000000000003E-2</v>
      </c>
      <c r="AB5260" s="85">
        <v>1</v>
      </c>
      <c r="AC5260" s="85">
        <v>1</v>
      </c>
    </row>
    <row r="5261" spans="1:29" ht="25.5">
      <c r="A5261" s="1"/>
      <c r="B5261" s="6" t="s">
        <v>8836</v>
      </c>
      <c r="C5261" s="6" t="s">
        <v>8778</v>
      </c>
      <c r="D5261" s="6" t="s">
        <v>10714</v>
      </c>
      <c r="E5261" s="49" t="s">
        <v>10715</v>
      </c>
      <c r="F5261" s="6" t="s">
        <v>8839</v>
      </c>
      <c r="G5261" s="6" t="s">
        <v>60</v>
      </c>
      <c r="H5261" s="6" t="s">
        <v>60</v>
      </c>
      <c r="I5261" s="60" t="s">
        <v>23856</v>
      </c>
      <c r="J5261" s="49" t="s">
        <v>23857</v>
      </c>
      <c r="K5261" s="6" t="s">
        <v>23858</v>
      </c>
      <c r="L5261" s="29">
        <f>IF($J$6="с учетом НДС",VLOOKUP(I5261,LEGEND!B:E,4,0)*(1-M5261),VLOOKUP(I5261,LEGEND!B:E,4,0)*(1-M5261)/1.2)</f>
        <v>1640</v>
      </c>
      <c r="M5261" s="57">
        <f>IF(AND(B5261&lt;&gt;"1_Электроинструмент",B5261&lt;&gt;"2_Садовая техника"),$J$5,IF($J$4&lt;=20%,$J$4,IFERROR(VLOOKUP(S5261,LEGEND!$L$2:$M$5,2,FALSE),$J$4)))</f>
        <v>0</v>
      </c>
      <c r="N5261" s="48" t="s">
        <v>60</v>
      </c>
      <c r="O5261" s="6" t="s">
        <v>60</v>
      </c>
      <c r="P5261" s="49" t="s">
        <v>66</v>
      </c>
      <c r="Q5261" s="49" t="s">
        <v>67</v>
      </c>
      <c r="R5261" s="6" t="s">
        <v>60</v>
      </c>
      <c r="S5261" s="49" t="s">
        <v>60</v>
      </c>
      <c r="T5261" s="73" t="str">
        <f>IF(_xlfn.XLOOKUP(I5261,LEGEND!B:B,LEGEND!H:H)&lt;&gt;"-",HYPERLINK(_xlfn.XLOOKUP(I5261,LEGEND!B:B,LEGEND!H:H),"link"),_xlfn.XLOOKUP(I5261,LEGEND!B:B,LEGEND!H:H))</f>
        <v>link</v>
      </c>
      <c r="U5261" s="73" t="str">
        <f>HYPERLINK(_xlfn.XLOOKUP(I5261,LEGEND!B:B,LEGEND!I:I))</f>
        <v>https://milwaukee-media-images.s3.amazonaws.com/hi/4932478908--Hero_1.jpg</v>
      </c>
      <c r="V5261" s="51" t="s">
        <v>23859</v>
      </c>
      <c r="W5261" s="63" t="s">
        <v>71</v>
      </c>
      <c r="X5261" s="64">
        <v>105</v>
      </c>
      <c r="Y5261" s="64">
        <v>70</v>
      </c>
      <c r="Z5261" s="64">
        <v>215</v>
      </c>
      <c r="AA5261" s="84">
        <v>7.4999999999999997E-2</v>
      </c>
      <c r="AB5261" s="85">
        <v>1</v>
      </c>
      <c r="AC5261" s="85">
        <v>1</v>
      </c>
    </row>
    <row r="5262" spans="1:29" ht="25.5">
      <c r="A5262" s="1"/>
      <c r="B5262" s="6" t="s">
        <v>8836</v>
      </c>
      <c r="C5262" s="6" t="s">
        <v>8778</v>
      </c>
      <c r="D5262" s="6" t="s">
        <v>10714</v>
      </c>
      <c r="E5262" s="49" t="s">
        <v>10715</v>
      </c>
      <c r="F5262" s="6" t="s">
        <v>8839</v>
      </c>
      <c r="G5262" s="6" t="s">
        <v>60</v>
      </c>
      <c r="H5262" s="6" t="s">
        <v>60</v>
      </c>
      <c r="I5262" s="60" t="s">
        <v>23860</v>
      </c>
      <c r="J5262" s="49" t="s">
        <v>23861</v>
      </c>
      <c r="K5262" s="6" t="s">
        <v>23862</v>
      </c>
      <c r="L5262" s="29">
        <f>IF($J$6="с учетом НДС",VLOOKUP(I5262,LEGEND!B:E,4,0)*(1-M5262),VLOOKUP(I5262,LEGEND!B:E,4,0)*(1-M5262)/1.2)</f>
        <v>1640</v>
      </c>
      <c r="M5262" s="57">
        <f>IF(AND(B5262&lt;&gt;"1_Электроинструмент",B5262&lt;&gt;"2_Садовая техника"),$J$5,IF($J$4&lt;=20%,$J$4,IFERROR(VLOOKUP(S5262,LEGEND!$L$2:$M$5,2,FALSE),$J$4)))</f>
        <v>0</v>
      </c>
      <c r="N5262" s="48" t="s">
        <v>60</v>
      </c>
      <c r="O5262" s="6" t="s">
        <v>60</v>
      </c>
      <c r="P5262" s="49" t="s">
        <v>66</v>
      </c>
      <c r="Q5262" s="49" t="s">
        <v>67</v>
      </c>
      <c r="R5262" s="6" t="s">
        <v>60</v>
      </c>
      <c r="S5262" s="49" t="s">
        <v>60</v>
      </c>
      <c r="T5262" s="73" t="str">
        <f>IF(_xlfn.XLOOKUP(I5262,LEGEND!B:B,LEGEND!H:H)&lt;&gt;"-",HYPERLINK(_xlfn.XLOOKUP(I5262,LEGEND!B:B,LEGEND!H:H),"link"),_xlfn.XLOOKUP(I5262,LEGEND!B:B,LEGEND!H:H))</f>
        <v>link</v>
      </c>
      <c r="U5262" s="73" t="str">
        <f>HYPERLINK(_xlfn.XLOOKUP(I5262,LEGEND!B:B,LEGEND!I:I))</f>
        <v>https://milwaukee-media-images.s3.amazonaws.com/hi/4932478928--Hero_1.jpg</v>
      </c>
      <c r="V5262" s="51" t="s">
        <v>23863</v>
      </c>
      <c r="W5262" s="63" t="s">
        <v>71</v>
      </c>
      <c r="X5262" s="64">
        <v>105</v>
      </c>
      <c r="Y5262" s="64">
        <v>70</v>
      </c>
      <c r="Z5262" s="64">
        <v>215</v>
      </c>
      <c r="AA5262" s="84">
        <v>7.4999999999999997E-2</v>
      </c>
      <c r="AB5262" s="85">
        <v>1</v>
      </c>
      <c r="AC5262" s="85">
        <v>1</v>
      </c>
    </row>
    <row r="5263" spans="1:29" ht="25.5">
      <c r="A5263" s="1"/>
      <c r="B5263" s="6" t="s">
        <v>8836</v>
      </c>
      <c r="C5263" s="6" t="s">
        <v>8778</v>
      </c>
      <c r="D5263" s="6" t="s">
        <v>10714</v>
      </c>
      <c r="E5263" s="49" t="s">
        <v>10715</v>
      </c>
      <c r="F5263" s="6" t="s">
        <v>8839</v>
      </c>
      <c r="G5263" s="6" t="s">
        <v>60</v>
      </c>
      <c r="H5263" s="6" t="s">
        <v>60</v>
      </c>
      <c r="I5263" s="60" t="s">
        <v>23864</v>
      </c>
      <c r="J5263" s="49" t="s">
        <v>23865</v>
      </c>
      <c r="K5263" s="6" t="s">
        <v>23866</v>
      </c>
      <c r="L5263" s="29">
        <f>IF($J$6="с учетом НДС",VLOOKUP(I5263,LEGEND!B:E,4,0)*(1-M5263),VLOOKUP(I5263,LEGEND!B:E,4,0)*(1-M5263)/1.2)</f>
        <v>1640</v>
      </c>
      <c r="M5263" s="57">
        <f>IF(AND(B5263&lt;&gt;"1_Электроинструмент",B5263&lt;&gt;"2_Садовая техника"),$J$5,IF($J$4&lt;=20%,$J$4,IFERROR(VLOOKUP(S5263,LEGEND!$L$2:$M$5,2,FALSE),$J$4)))</f>
        <v>0</v>
      </c>
      <c r="N5263" s="48" t="s">
        <v>60</v>
      </c>
      <c r="O5263" s="6" t="s">
        <v>60</v>
      </c>
      <c r="P5263" s="49" t="s">
        <v>66</v>
      </c>
      <c r="Q5263" s="49" t="s">
        <v>67</v>
      </c>
      <c r="R5263" s="6" t="s">
        <v>60</v>
      </c>
      <c r="S5263" s="49" t="s">
        <v>60</v>
      </c>
      <c r="T5263" s="73" t="str">
        <f>IF(_xlfn.XLOOKUP(I5263,LEGEND!B:B,LEGEND!H:H)&lt;&gt;"-",HYPERLINK(_xlfn.XLOOKUP(I5263,LEGEND!B:B,LEGEND!H:H),"link"),_xlfn.XLOOKUP(I5263,LEGEND!B:B,LEGEND!H:H))</f>
        <v>link</v>
      </c>
      <c r="U5263" s="73" t="str">
        <f>HYPERLINK(_xlfn.XLOOKUP(I5263,LEGEND!B:B,LEGEND!I:I))</f>
        <v>https://milwaukee-media-images.s3.amazonaws.com/hi/4932471883--Hero_1.jpg</v>
      </c>
      <c r="V5263" s="51" t="s">
        <v>23867</v>
      </c>
      <c r="W5263" s="63" t="s">
        <v>71</v>
      </c>
      <c r="X5263" s="64">
        <v>214</v>
      </c>
      <c r="Y5263" s="64">
        <v>105</v>
      </c>
      <c r="Z5263" s="64">
        <v>66</v>
      </c>
      <c r="AA5263" s="84">
        <v>7.5999999999999998E-2</v>
      </c>
      <c r="AB5263" s="85">
        <v>1</v>
      </c>
      <c r="AC5263" s="85">
        <v>1</v>
      </c>
    </row>
    <row r="5264" spans="1:29" ht="25.5">
      <c r="A5264" s="1"/>
      <c r="B5264" s="6" t="s">
        <v>8836</v>
      </c>
      <c r="C5264" s="6" t="s">
        <v>8778</v>
      </c>
      <c r="D5264" s="6" t="s">
        <v>10714</v>
      </c>
      <c r="E5264" s="49" t="s">
        <v>10715</v>
      </c>
      <c r="F5264" s="6" t="s">
        <v>8839</v>
      </c>
      <c r="G5264" s="6" t="s">
        <v>60</v>
      </c>
      <c r="H5264" s="6" t="s">
        <v>60</v>
      </c>
      <c r="I5264" s="60" t="s">
        <v>23868</v>
      </c>
      <c r="J5264" s="49" t="s">
        <v>23869</v>
      </c>
      <c r="K5264" s="6" t="s">
        <v>23870</v>
      </c>
      <c r="L5264" s="29">
        <f>IF($J$6="с учетом НДС",VLOOKUP(I5264,LEGEND!B:E,4,0)*(1-M5264),VLOOKUP(I5264,LEGEND!B:E,4,0)*(1-M5264)/1.2)</f>
        <v>1640</v>
      </c>
      <c r="M5264" s="57">
        <f>IF(AND(B5264&lt;&gt;"1_Электроинструмент",B5264&lt;&gt;"2_Садовая техника"),$J$5,IF($J$4&lt;=20%,$J$4,IFERROR(VLOOKUP(S5264,LEGEND!$L$2:$M$5,2,FALSE),$J$4)))</f>
        <v>0</v>
      </c>
      <c r="N5264" s="48" t="s">
        <v>60</v>
      </c>
      <c r="O5264" s="6" t="s">
        <v>60</v>
      </c>
      <c r="P5264" s="49" t="s">
        <v>66</v>
      </c>
      <c r="Q5264" s="49" t="s">
        <v>67</v>
      </c>
      <c r="R5264" s="6" t="s">
        <v>60</v>
      </c>
      <c r="S5264" s="49" t="s">
        <v>60</v>
      </c>
      <c r="T5264" s="73" t="str">
        <f>IF(_xlfn.XLOOKUP(I5264,LEGEND!B:B,LEGEND!H:H)&lt;&gt;"-",HYPERLINK(_xlfn.XLOOKUP(I5264,LEGEND!B:B,LEGEND!H:H),"link"),_xlfn.XLOOKUP(I5264,LEGEND!B:B,LEGEND!H:H))</f>
        <v>link</v>
      </c>
      <c r="U5264" s="73" t="str">
        <f>HYPERLINK(_xlfn.XLOOKUP(I5264,LEGEND!B:B,LEGEND!I:I))</f>
        <v>https://milwaukee-media-images.s3.amazonaws.com/hi/4932471884--Hero_1.jpg</v>
      </c>
      <c r="V5264" s="51" t="s">
        <v>23871</v>
      </c>
      <c r="W5264" s="63" t="s">
        <v>71</v>
      </c>
      <c r="X5264" s="64">
        <v>142</v>
      </c>
      <c r="Y5264" s="64">
        <v>45</v>
      </c>
      <c r="Z5264" s="64">
        <v>58</v>
      </c>
      <c r="AA5264" s="84">
        <v>7.3999999999999996E-2</v>
      </c>
      <c r="AB5264" s="85">
        <v>1</v>
      </c>
      <c r="AC5264" s="85">
        <v>1</v>
      </c>
    </row>
    <row r="5265" spans="1:29" ht="25.5">
      <c r="A5265" s="1"/>
      <c r="B5265" s="6" t="s">
        <v>8836</v>
      </c>
      <c r="C5265" s="6" t="s">
        <v>8778</v>
      </c>
      <c r="D5265" s="6" t="s">
        <v>10714</v>
      </c>
      <c r="E5265" s="49" t="s">
        <v>10715</v>
      </c>
      <c r="F5265" s="6" t="s">
        <v>8839</v>
      </c>
      <c r="G5265" s="6" t="s">
        <v>60</v>
      </c>
      <c r="H5265" s="6" t="s">
        <v>60</v>
      </c>
      <c r="I5265" s="60" t="s">
        <v>23872</v>
      </c>
      <c r="J5265" s="49" t="s">
        <v>23873</v>
      </c>
      <c r="K5265" s="6" t="s">
        <v>23874</v>
      </c>
      <c r="L5265" s="29">
        <f>IF($J$6="с учетом НДС",VLOOKUP(I5265,LEGEND!B:E,4,0)*(1-M5265),VLOOKUP(I5265,LEGEND!B:E,4,0)*(1-M5265)/1.2)</f>
        <v>2260</v>
      </c>
      <c r="M5265" s="57">
        <f>IF(AND(B5265&lt;&gt;"1_Электроинструмент",B5265&lt;&gt;"2_Садовая техника"),$J$5,IF($J$4&lt;=20%,$J$4,IFERROR(VLOOKUP(S5265,LEGEND!$L$2:$M$5,2,FALSE),$J$4)))</f>
        <v>0</v>
      </c>
      <c r="N5265" s="48" t="s">
        <v>60</v>
      </c>
      <c r="O5265" s="6" t="s">
        <v>60</v>
      </c>
      <c r="P5265" s="49" t="s">
        <v>66</v>
      </c>
      <c r="Q5265" s="49" t="s">
        <v>67</v>
      </c>
      <c r="R5265" s="6" t="s">
        <v>60</v>
      </c>
      <c r="S5265" s="49" t="s">
        <v>60</v>
      </c>
      <c r="T5265" s="73" t="str">
        <f>IF(_xlfn.XLOOKUP(I5265,LEGEND!B:B,LEGEND!H:H)&lt;&gt;"-",HYPERLINK(_xlfn.XLOOKUP(I5265,LEGEND!B:B,LEGEND!H:H),"link"),_xlfn.XLOOKUP(I5265,LEGEND!B:B,LEGEND!H:H))</f>
        <v>link</v>
      </c>
      <c r="U5265" s="73" t="str">
        <f>HYPERLINK(_xlfn.XLOOKUP(I5265,LEGEND!B:B,LEGEND!I:I))</f>
        <v>https://milwaukee-media-images.s3.amazonaws.com/hi/4932471885--Hero_1.jpg</v>
      </c>
      <c r="V5265" s="51" t="s">
        <v>23875</v>
      </c>
      <c r="W5265" s="63" t="s">
        <v>71</v>
      </c>
      <c r="X5265" s="64">
        <v>144</v>
      </c>
      <c r="Y5265" s="64">
        <v>49</v>
      </c>
      <c r="Z5265" s="64">
        <v>58</v>
      </c>
      <c r="AA5265" s="84">
        <v>9.8000000000000004E-2</v>
      </c>
      <c r="AB5265" s="85">
        <v>1</v>
      </c>
      <c r="AC5265" s="85">
        <v>1</v>
      </c>
    </row>
    <row r="5266" spans="1:29" ht="25.5">
      <c r="A5266" s="1"/>
      <c r="B5266" s="6" t="s">
        <v>8836</v>
      </c>
      <c r="C5266" s="6" t="s">
        <v>8778</v>
      </c>
      <c r="D5266" s="6" t="s">
        <v>10714</v>
      </c>
      <c r="E5266" s="49" t="s">
        <v>10715</v>
      </c>
      <c r="F5266" s="6" t="s">
        <v>8839</v>
      </c>
      <c r="G5266" s="6" t="s">
        <v>60</v>
      </c>
      <c r="H5266" s="6" t="s">
        <v>60</v>
      </c>
      <c r="I5266" s="60" t="s">
        <v>23876</v>
      </c>
      <c r="J5266" s="49" t="s">
        <v>23877</v>
      </c>
      <c r="K5266" s="6" t="s">
        <v>23878</v>
      </c>
      <c r="L5266" s="29">
        <f>IF($J$6="с учетом НДС",VLOOKUP(I5266,LEGEND!B:E,4,0)*(1-M5266),VLOOKUP(I5266,LEGEND!B:E,4,0)*(1-M5266)/1.2)</f>
        <v>4590</v>
      </c>
      <c r="M5266" s="57">
        <f>IF(AND(B5266&lt;&gt;"1_Электроинструмент",B5266&lt;&gt;"2_Садовая техника"),$J$5,IF($J$4&lt;=20%,$J$4,IFERROR(VLOOKUP(S5266,LEGEND!$L$2:$M$5,2,FALSE),$J$4)))</f>
        <v>0</v>
      </c>
      <c r="N5266" s="48" t="s">
        <v>60</v>
      </c>
      <c r="O5266" s="6" t="s">
        <v>60</v>
      </c>
      <c r="P5266" s="49" t="s">
        <v>66</v>
      </c>
      <c r="Q5266" s="49" t="s">
        <v>67</v>
      </c>
      <c r="R5266" s="6" t="s">
        <v>60</v>
      </c>
      <c r="S5266" s="49" t="s">
        <v>60</v>
      </c>
      <c r="T5266" s="73" t="str">
        <f>IF(_xlfn.XLOOKUP(I5266,LEGEND!B:B,LEGEND!H:H)&lt;&gt;"-",HYPERLINK(_xlfn.XLOOKUP(I5266,LEGEND!B:B,LEGEND!H:H),"link"),_xlfn.XLOOKUP(I5266,LEGEND!B:B,LEGEND!H:H))</f>
        <v>link</v>
      </c>
      <c r="U5266" s="73" t="str">
        <f>HYPERLINK(_xlfn.XLOOKUP(I5266,LEGEND!B:B,LEGEND!I:I))</f>
        <v>https://milwaukee-media-images.s3.amazonaws.com/hi/4932471886--Hero_1.jpg</v>
      </c>
      <c r="V5266" s="51" t="s">
        <v>23879</v>
      </c>
      <c r="W5266" s="63" t="s">
        <v>71</v>
      </c>
      <c r="X5266" s="64">
        <v>145</v>
      </c>
      <c r="Y5266" s="64">
        <v>54</v>
      </c>
      <c r="Z5266" s="64">
        <v>58</v>
      </c>
      <c r="AA5266" s="84">
        <v>0.1</v>
      </c>
      <c r="AB5266" s="85">
        <v>1</v>
      </c>
      <c r="AC5266" s="85">
        <v>1</v>
      </c>
    </row>
    <row r="5267" spans="1:29" ht="25.5">
      <c r="A5267" s="1"/>
      <c r="B5267" s="6" t="s">
        <v>8836</v>
      </c>
      <c r="C5267" s="6" t="s">
        <v>8778</v>
      </c>
      <c r="D5267" s="6" t="s">
        <v>10714</v>
      </c>
      <c r="E5267" s="49" t="s">
        <v>10715</v>
      </c>
      <c r="F5267" s="6" t="s">
        <v>8839</v>
      </c>
      <c r="G5267" s="6" t="s">
        <v>60</v>
      </c>
      <c r="H5267" s="6" t="s">
        <v>60</v>
      </c>
      <c r="I5267" s="60" t="s">
        <v>10728</v>
      </c>
      <c r="J5267" s="49" t="s">
        <v>10729</v>
      </c>
      <c r="K5267" s="6" t="s">
        <v>10730</v>
      </c>
      <c r="L5267" s="29">
        <f>IF($J$6="с учетом НДС",VLOOKUP(I5267,LEGEND!B:E,4,0)*(1-M5267),VLOOKUP(I5267,LEGEND!B:E,4,0)*(1-M5267)/1.2)</f>
        <v>68900</v>
      </c>
      <c r="M5267" s="57">
        <f>IF(AND(B5267&lt;&gt;"1_Электроинструмент",B5267&lt;&gt;"2_Садовая техника"),$J$5,IF($J$4&lt;=20%,$J$4,IFERROR(VLOOKUP(S5267,LEGEND!$L$2:$M$5,2,FALSE),$J$4)))</f>
        <v>0</v>
      </c>
      <c r="N5267" s="48" t="s">
        <v>60</v>
      </c>
      <c r="O5267" s="6" t="s">
        <v>42</v>
      </c>
      <c r="P5267" s="49" t="s">
        <v>66</v>
      </c>
      <c r="Q5267" s="49" t="s">
        <v>473</v>
      </c>
      <c r="R5267" s="6" t="s">
        <v>60</v>
      </c>
      <c r="S5267" s="49" t="s">
        <v>60</v>
      </c>
      <c r="T5267" s="73" t="str">
        <f>IF(_xlfn.XLOOKUP(I5267,LEGEND!B:B,LEGEND!H:H)&lt;&gt;"-",HYPERLINK(_xlfn.XLOOKUP(I5267,LEGEND!B:B,LEGEND!H:H),"link"),_xlfn.XLOOKUP(I5267,LEGEND!B:B,LEGEND!H:H))</f>
        <v>link</v>
      </c>
      <c r="U5267" s="73" t="str">
        <f>HYPERLINK(_xlfn.XLOOKUP(I5267,LEGEND!B:B,LEGEND!I:I))</f>
        <v>-</v>
      </c>
      <c r="V5267" s="51" t="s">
        <v>10731</v>
      </c>
      <c r="W5267" s="63" t="s">
        <v>71</v>
      </c>
      <c r="X5267" s="64">
        <v>464</v>
      </c>
      <c r="Y5267" s="64">
        <v>264</v>
      </c>
      <c r="Z5267" s="64">
        <v>240</v>
      </c>
      <c r="AA5267" s="84">
        <v>3.7559999999999998</v>
      </c>
      <c r="AB5267" s="85">
        <v>48</v>
      </c>
      <c r="AC5267" s="85">
        <v>1</v>
      </c>
    </row>
    <row r="5268" spans="1:29" ht="25.5">
      <c r="A5268" s="1"/>
      <c r="B5268" s="6" t="s">
        <v>8836</v>
      </c>
      <c r="C5268" s="6" t="s">
        <v>8778</v>
      </c>
      <c r="D5268" s="6" t="s">
        <v>10714</v>
      </c>
      <c r="E5268" s="49" t="s">
        <v>10715</v>
      </c>
      <c r="F5268" s="6" t="s">
        <v>8839</v>
      </c>
      <c r="G5268" s="6" t="s">
        <v>60</v>
      </c>
      <c r="H5268" s="6" t="s">
        <v>60</v>
      </c>
      <c r="I5268" s="60" t="s">
        <v>10732</v>
      </c>
      <c r="J5268" s="49" t="s">
        <v>10733</v>
      </c>
      <c r="K5268" s="6" t="s">
        <v>10734</v>
      </c>
      <c r="L5268" s="29">
        <f>IF($J$6="с учетом НДС",VLOOKUP(I5268,LEGEND!B:E,4,0)*(1-M5268),VLOOKUP(I5268,LEGEND!B:E,4,0)*(1-M5268)/1.2)</f>
        <v>68900</v>
      </c>
      <c r="M5268" s="57">
        <f>IF(AND(B5268&lt;&gt;"1_Электроинструмент",B5268&lt;&gt;"2_Садовая техника"),$J$5,IF($J$4&lt;=20%,$J$4,IFERROR(VLOOKUP(S5268,LEGEND!$L$2:$M$5,2,FALSE),$J$4)))</f>
        <v>0</v>
      </c>
      <c r="N5268" s="48" t="s">
        <v>60</v>
      </c>
      <c r="O5268" s="6" t="s">
        <v>42</v>
      </c>
      <c r="P5268" s="49" t="s">
        <v>66</v>
      </c>
      <c r="Q5268" s="49" t="s">
        <v>473</v>
      </c>
      <c r="R5268" s="6" t="s">
        <v>60</v>
      </c>
      <c r="S5268" s="49" t="s">
        <v>60</v>
      </c>
      <c r="T5268" s="73" t="str">
        <f>IF(_xlfn.XLOOKUP(I5268,LEGEND!B:B,LEGEND!H:H)&lt;&gt;"-",HYPERLINK(_xlfn.XLOOKUP(I5268,LEGEND!B:B,LEGEND!H:H),"link"),_xlfn.XLOOKUP(I5268,LEGEND!B:B,LEGEND!H:H))</f>
        <v>link</v>
      </c>
      <c r="U5268" s="73" t="str">
        <f>HYPERLINK(_xlfn.XLOOKUP(I5268,LEGEND!B:B,LEGEND!I:I))</f>
        <v>https://milwaukee-media-images.s3.amazonaws.com/hi/4932479028--Hero_1.jpg</v>
      </c>
      <c r="V5268" s="51" t="s">
        <v>10735</v>
      </c>
      <c r="W5268" s="63" t="s">
        <v>71</v>
      </c>
      <c r="X5268" s="64">
        <v>468</v>
      </c>
      <c r="Y5268" s="64">
        <v>265</v>
      </c>
      <c r="Z5268" s="64">
        <v>245</v>
      </c>
      <c r="AA5268" s="84">
        <v>3.7360000000000002</v>
      </c>
      <c r="AB5268" s="85">
        <v>48</v>
      </c>
      <c r="AC5268" s="85">
        <v>1</v>
      </c>
    </row>
    <row r="5269" spans="1:29" ht="25.5">
      <c r="A5269" s="1"/>
      <c r="B5269" s="6" t="s">
        <v>8836</v>
      </c>
      <c r="C5269" s="6" t="s">
        <v>8778</v>
      </c>
      <c r="D5269" s="6" t="s">
        <v>10714</v>
      </c>
      <c r="E5269" s="49" t="s">
        <v>10715</v>
      </c>
      <c r="F5269" s="6" t="s">
        <v>8839</v>
      </c>
      <c r="G5269" s="6" t="s">
        <v>60</v>
      </c>
      <c r="H5269" s="6" t="s">
        <v>60</v>
      </c>
      <c r="I5269" s="60" t="s">
        <v>10736</v>
      </c>
      <c r="J5269" s="49" t="s">
        <v>10737</v>
      </c>
      <c r="K5269" s="6" t="s">
        <v>10738</v>
      </c>
      <c r="L5269" s="29">
        <f>IF($J$6="с учетом НДС",VLOOKUP(I5269,LEGEND!B:E,4,0)*(1-M5269),VLOOKUP(I5269,LEGEND!B:E,4,0)*(1-M5269)/1.2)</f>
        <v>68900</v>
      </c>
      <c r="M5269" s="57">
        <f>IF(AND(B5269&lt;&gt;"1_Электроинструмент",B5269&lt;&gt;"2_Садовая техника"),$J$5,IF($J$4&lt;=20%,$J$4,IFERROR(VLOOKUP(S5269,LEGEND!$L$2:$M$5,2,FALSE),$J$4)))</f>
        <v>0</v>
      </c>
      <c r="N5269" s="48" t="s">
        <v>60</v>
      </c>
      <c r="O5269" s="6" t="s">
        <v>42</v>
      </c>
      <c r="P5269" s="49" t="s">
        <v>66</v>
      </c>
      <c r="Q5269" s="49" t="s">
        <v>473</v>
      </c>
      <c r="R5269" s="6" t="s">
        <v>60</v>
      </c>
      <c r="S5269" s="49" t="s">
        <v>60</v>
      </c>
      <c r="T5269" s="73" t="str">
        <f>IF(_xlfn.XLOOKUP(I5269,LEGEND!B:B,LEGEND!H:H)&lt;&gt;"-",HYPERLINK(_xlfn.XLOOKUP(I5269,LEGEND!B:B,LEGEND!H:H),"link"),_xlfn.XLOOKUP(I5269,LEGEND!B:B,LEGEND!H:H))</f>
        <v>link</v>
      </c>
      <c r="U5269" s="73" t="str">
        <f>HYPERLINK(_xlfn.XLOOKUP(I5269,LEGEND!B:B,LEGEND!I:I))</f>
        <v>-</v>
      </c>
      <c r="V5269" s="51" t="s">
        <v>10739</v>
      </c>
      <c r="W5269" s="63" t="s">
        <v>71</v>
      </c>
      <c r="X5269" s="64">
        <v>498</v>
      </c>
      <c r="Y5269" s="64">
        <v>442</v>
      </c>
      <c r="Z5269" s="64">
        <v>488</v>
      </c>
      <c r="AA5269" s="84">
        <v>6.81</v>
      </c>
      <c r="AB5269" s="85">
        <v>48</v>
      </c>
      <c r="AC5269" s="85">
        <v>1</v>
      </c>
    </row>
    <row r="5270" spans="1:29" ht="25.5">
      <c r="A5270" s="1"/>
      <c r="B5270" s="6" t="s">
        <v>8836</v>
      </c>
      <c r="C5270" s="6" t="s">
        <v>8778</v>
      </c>
      <c r="D5270" s="6" t="s">
        <v>10714</v>
      </c>
      <c r="E5270" s="49" t="s">
        <v>10715</v>
      </c>
      <c r="F5270" s="6" t="s">
        <v>8839</v>
      </c>
      <c r="G5270" s="6" t="s">
        <v>60</v>
      </c>
      <c r="H5270" s="6" t="s">
        <v>60</v>
      </c>
      <c r="I5270" s="60" t="s">
        <v>10716</v>
      </c>
      <c r="J5270" s="49" t="s">
        <v>10717</v>
      </c>
      <c r="K5270" s="6" t="s">
        <v>10718</v>
      </c>
      <c r="L5270" s="29">
        <f>IF($J$6="с учетом НДС",VLOOKUP(I5270,LEGEND!B:E,4,0)*(1-M5270),VLOOKUP(I5270,LEGEND!B:E,4,0)*(1-M5270)/1.2)</f>
        <v>140900</v>
      </c>
      <c r="M5270" s="57">
        <f>IF(AND(B5270&lt;&gt;"1_Электроинструмент",B5270&lt;&gt;"2_Садовая техника"),$J$5,IF($J$4&lt;=20%,$J$4,IFERROR(VLOOKUP(S5270,LEGEND!$L$2:$M$5,2,FALSE),$J$4)))</f>
        <v>0</v>
      </c>
      <c r="N5270" s="48" t="s">
        <v>60</v>
      </c>
      <c r="O5270" s="6" t="s">
        <v>42</v>
      </c>
      <c r="P5270" s="49" t="s">
        <v>66</v>
      </c>
      <c r="Q5270" s="49" t="s">
        <v>473</v>
      </c>
      <c r="R5270" s="6" t="s">
        <v>60</v>
      </c>
      <c r="S5270" s="49" t="s">
        <v>60</v>
      </c>
      <c r="T5270" s="73" t="str">
        <f>IF(_xlfn.XLOOKUP(I5270,LEGEND!B:B,LEGEND!H:H)&lt;&gt;"-",HYPERLINK(_xlfn.XLOOKUP(I5270,LEGEND!B:B,LEGEND!H:H),"link"),_xlfn.XLOOKUP(I5270,LEGEND!B:B,LEGEND!H:H))</f>
        <v>link</v>
      </c>
      <c r="U5270" s="73" t="str">
        <f>HYPERLINK(_xlfn.XLOOKUP(I5270,LEGEND!B:B,LEGEND!I:I))</f>
        <v>https://milwaukee-media-images.s3.amazonaws.com/hi/4932479024--Hero_1.jpg</v>
      </c>
      <c r="V5270" s="51" t="s">
        <v>10719</v>
      </c>
      <c r="W5270" s="63" t="s">
        <v>71</v>
      </c>
      <c r="X5270" s="64">
        <v>615</v>
      </c>
      <c r="Y5270" s="64">
        <v>387</v>
      </c>
      <c r="Z5270" s="64">
        <v>350</v>
      </c>
      <c r="AA5270" s="84">
        <v>9.0960000000000001</v>
      </c>
      <c r="AB5270" s="85">
        <v>144</v>
      </c>
      <c r="AC5270" s="85">
        <v>1</v>
      </c>
    </row>
    <row r="5271" spans="1:29" ht="38.25">
      <c r="A5271" s="1"/>
      <c r="B5271" s="6" t="s">
        <v>8836</v>
      </c>
      <c r="C5271" s="6" t="s">
        <v>8778</v>
      </c>
      <c r="D5271" s="6" t="s">
        <v>10714</v>
      </c>
      <c r="E5271" s="49" t="s">
        <v>10715</v>
      </c>
      <c r="F5271" s="6" t="s">
        <v>8839</v>
      </c>
      <c r="G5271" s="6" t="s">
        <v>60</v>
      </c>
      <c r="H5271" s="6" t="s">
        <v>60</v>
      </c>
      <c r="I5271" s="60" t="s">
        <v>10720</v>
      </c>
      <c r="J5271" s="49" t="s">
        <v>10721</v>
      </c>
      <c r="K5271" s="6" t="s">
        <v>10722</v>
      </c>
      <c r="L5271" s="29">
        <f>IF($J$6="с учетом НДС",VLOOKUP(I5271,LEGEND!B:E,4,0)*(1-M5271),VLOOKUP(I5271,LEGEND!B:E,4,0)*(1-M5271)/1.2)</f>
        <v>140900</v>
      </c>
      <c r="M5271" s="57">
        <f>IF(AND(B5271&lt;&gt;"1_Электроинструмент",B5271&lt;&gt;"2_Садовая техника"),$J$5,IF($J$4&lt;=20%,$J$4,IFERROR(VLOOKUP(S5271,LEGEND!$L$2:$M$5,2,FALSE),$J$4)))</f>
        <v>0</v>
      </c>
      <c r="N5271" s="48" t="s">
        <v>60</v>
      </c>
      <c r="O5271" s="6" t="s">
        <v>42</v>
      </c>
      <c r="P5271" s="49" t="s">
        <v>66</v>
      </c>
      <c r="Q5271" s="49" t="s">
        <v>473</v>
      </c>
      <c r="R5271" s="6" t="s">
        <v>60</v>
      </c>
      <c r="S5271" s="49" t="s">
        <v>60</v>
      </c>
      <c r="T5271" s="73" t="str">
        <f>IF(_xlfn.XLOOKUP(I5271,LEGEND!B:B,LEGEND!H:H)&lt;&gt;"-",HYPERLINK(_xlfn.XLOOKUP(I5271,LEGEND!B:B,LEGEND!H:H),"link"),_xlfn.XLOOKUP(I5271,LEGEND!B:B,LEGEND!H:H))</f>
        <v>link</v>
      </c>
      <c r="U5271" s="73" t="str">
        <f>HYPERLINK(_xlfn.XLOOKUP(I5271,LEGEND!B:B,LEGEND!I:I))</f>
        <v>https://milwaukee-media-images.s3.amazonaws.com/hi/4932479025--Hero_1.jpg</v>
      </c>
      <c r="V5271" s="51" t="s">
        <v>10723</v>
      </c>
      <c r="W5271" s="63" t="s">
        <v>71</v>
      </c>
      <c r="X5271" s="64">
        <v>614</v>
      </c>
      <c r="Y5271" s="64">
        <v>386</v>
      </c>
      <c r="Z5271" s="64">
        <v>354</v>
      </c>
      <c r="AA5271" s="84">
        <v>9.1080000000000005</v>
      </c>
      <c r="AB5271" s="85">
        <v>144</v>
      </c>
      <c r="AC5271" s="85">
        <v>1</v>
      </c>
    </row>
    <row r="5272" spans="1:29" ht="25.5">
      <c r="A5272" s="1"/>
      <c r="B5272" s="6" t="s">
        <v>8836</v>
      </c>
      <c r="C5272" s="6" t="s">
        <v>8778</v>
      </c>
      <c r="D5272" s="6" t="s">
        <v>10714</v>
      </c>
      <c r="E5272" s="49" t="s">
        <v>10715</v>
      </c>
      <c r="F5272" s="6" t="s">
        <v>8839</v>
      </c>
      <c r="G5272" s="6" t="s">
        <v>60</v>
      </c>
      <c r="H5272" s="6" t="s">
        <v>60</v>
      </c>
      <c r="I5272" s="60" t="s">
        <v>10724</v>
      </c>
      <c r="J5272" s="49" t="s">
        <v>10725</v>
      </c>
      <c r="K5272" s="6" t="s">
        <v>10726</v>
      </c>
      <c r="L5272" s="29">
        <f>IF($J$6="с учетом НДС",VLOOKUP(I5272,LEGEND!B:E,4,0)*(1-M5272),VLOOKUP(I5272,LEGEND!B:E,4,0)*(1-M5272)/1.2)</f>
        <v>140900</v>
      </c>
      <c r="M5272" s="57">
        <f>IF(AND(B5272&lt;&gt;"1_Электроинструмент",B5272&lt;&gt;"2_Садовая техника"),$J$5,IF($J$4&lt;=20%,$J$4,IFERROR(VLOOKUP(S5272,LEGEND!$L$2:$M$5,2,FALSE),$J$4)))</f>
        <v>0</v>
      </c>
      <c r="N5272" s="48" t="s">
        <v>60</v>
      </c>
      <c r="O5272" s="6" t="s">
        <v>42</v>
      </c>
      <c r="P5272" s="49" t="s">
        <v>66</v>
      </c>
      <c r="Q5272" s="49" t="s">
        <v>473</v>
      </c>
      <c r="R5272" s="6" t="s">
        <v>60</v>
      </c>
      <c r="S5272" s="49" t="s">
        <v>60</v>
      </c>
      <c r="T5272" s="73" t="str">
        <f>IF(_xlfn.XLOOKUP(I5272,LEGEND!B:B,LEGEND!H:H)&lt;&gt;"-",HYPERLINK(_xlfn.XLOOKUP(I5272,LEGEND!B:B,LEGEND!H:H),"link"),_xlfn.XLOOKUP(I5272,LEGEND!B:B,LEGEND!H:H))</f>
        <v>link</v>
      </c>
      <c r="U5272" s="73" t="str">
        <f>HYPERLINK(_xlfn.XLOOKUP(I5272,LEGEND!B:B,LEGEND!I:I))</f>
        <v>https://milwaukee-media-images.s3.amazonaws.com/hi/4932479026--Hero_1.jpg</v>
      </c>
      <c r="V5272" s="51" t="s">
        <v>10727</v>
      </c>
      <c r="W5272" s="63" t="s">
        <v>71</v>
      </c>
      <c r="X5272" s="64">
        <v>505</v>
      </c>
      <c r="Y5272" s="64">
        <v>465</v>
      </c>
      <c r="Z5272" s="64">
        <v>405</v>
      </c>
      <c r="AA5272" s="84">
        <v>9.6999999999999993</v>
      </c>
      <c r="AB5272" s="85">
        <v>144</v>
      </c>
      <c r="AC5272" s="85">
        <v>1</v>
      </c>
    </row>
    <row r="5273" spans="1:29" ht="25.5">
      <c r="A5273" s="1"/>
      <c r="B5273" s="6" t="s">
        <v>8836</v>
      </c>
      <c r="C5273" s="6" t="s">
        <v>8778</v>
      </c>
      <c r="D5273" s="6" t="s">
        <v>8837</v>
      </c>
      <c r="E5273" s="49" t="s">
        <v>8838</v>
      </c>
      <c r="F5273" s="6" t="s">
        <v>8839</v>
      </c>
      <c r="G5273" s="6" t="s">
        <v>60</v>
      </c>
      <c r="H5273" s="6" t="s">
        <v>60</v>
      </c>
      <c r="I5273" s="60" t="s">
        <v>8840</v>
      </c>
      <c r="J5273" s="49" t="s">
        <v>8841</v>
      </c>
      <c r="K5273" s="6" t="s">
        <v>8842</v>
      </c>
      <c r="L5273" s="29">
        <f>IF($J$6="с учетом НДС",VLOOKUP(I5273,LEGEND!B:E,4,0)*(1-M5273),VLOOKUP(I5273,LEGEND!B:E,4,0)*(1-M5273)/1.2)</f>
        <v>1600</v>
      </c>
      <c r="M5273" s="57">
        <f>IF(AND(B5273&lt;&gt;"1_Электроинструмент",B5273&lt;&gt;"2_Садовая техника"),$J$5,IF($J$4&lt;=20%,$J$4,IFERROR(VLOOKUP(S5273,LEGEND!$L$2:$M$5,2,FALSE),$J$4)))</f>
        <v>0</v>
      </c>
      <c r="N5273" s="48" t="s">
        <v>60</v>
      </c>
      <c r="O5273" s="6" t="s">
        <v>60</v>
      </c>
      <c r="P5273" s="49" t="s">
        <v>582</v>
      </c>
      <c r="Q5273" s="49" t="s">
        <v>583</v>
      </c>
      <c r="R5273" s="6" t="s">
        <v>60</v>
      </c>
      <c r="S5273" s="49" t="s">
        <v>60</v>
      </c>
      <c r="T5273" s="73" t="str">
        <f>IF(_xlfn.XLOOKUP(I5273,LEGEND!B:B,LEGEND!H:H)&lt;&gt;"-",HYPERLINK(_xlfn.XLOOKUP(I5273,LEGEND!B:B,LEGEND!H:H),"link"),_xlfn.XLOOKUP(I5273,LEGEND!B:B,LEGEND!H:H))</f>
        <v>link</v>
      </c>
      <c r="U5273" s="73" t="str">
        <f>HYPERLINK(_xlfn.XLOOKUP(I5273,LEGEND!B:B,LEGEND!I:I))</f>
        <v>https://milwaukee-media-images.s3.amazonaws.com/hi/4932478548--Hero_1.jpg</v>
      </c>
      <c r="V5273" s="51" t="s">
        <v>8843</v>
      </c>
      <c r="W5273" s="63" t="s">
        <v>4800</v>
      </c>
      <c r="X5273" s="64">
        <v>138</v>
      </c>
      <c r="Y5273" s="64">
        <v>128</v>
      </c>
      <c r="Z5273" s="64">
        <v>245</v>
      </c>
      <c r="AA5273" s="84">
        <v>0.26200000000000001</v>
      </c>
      <c r="AB5273" s="85">
        <v>10</v>
      </c>
      <c r="AC5273" s="85">
        <v>1</v>
      </c>
    </row>
    <row r="5274" spans="1:29" ht="25.5">
      <c r="A5274" s="1"/>
      <c r="B5274" s="6" t="s">
        <v>8836</v>
      </c>
      <c r="C5274" s="6" t="s">
        <v>8778</v>
      </c>
      <c r="D5274" s="6" t="s">
        <v>8837</v>
      </c>
      <c r="E5274" s="49" t="s">
        <v>8838</v>
      </c>
      <c r="F5274" s="6" t="s">
        <v>8839</v>
      </c>
      <c r="G5274" s="6" t="s">
        <v>60</v>
      </c>
      <c r="H5274" s="6" t="s">
        <v>60</v>
      </c>
      <c r="I5274" s="60" t="s">
        <v>8849</v>
      </c>
      <c r="J5274" s="49" t="s">
        <v>8850</v>
      </c>
      <c r="K5274" s="6" t="s">
        <v>8851</v>
      </c>
      <c r="L5274" s="29">
        <f>IF($J$6="с учетом НДС",VLOOKUP(I5274,LEGEND!B:E,4,0)*(1-M5274),VLOOKUP(I5274,LEGEND!B:E,4,0)*(1-M5274)/1.2)</f>
        <v>2430</v>
      </c>
      <c r="M5274" s="57">
        <f>IF(AND(B5274&lt;&gt;"1_Электроинструмент",B5274&lt;&gt;"2_Садовая техника"),$J$5,IF($J$4&lt;=20%,$J$4,IFERROR(VLOOKUP(S5274,LEGEND!$L$2:$M$5,2,FALSE),$J$4)))</f>
        <v>0</v>
      </c>
      <c r="N5274" s="48" t="s">
        <v>60</v>
      </c>
      <c r="O5274" s="6" t="s">
        <v>60</v>
      </c>
      <c r="P5274" s="49" t="s">
        <v>582</v>
      </c>
      <c r="Q5274" s="49" t="s">
        <v>583</v>
      </c>
      <c r="R5274" s="6" t="s">
        <v>60</v>
      </c>
      <c r="S5274" s="49" t="s">
        <v>60</v>
      </c>
      <c r="T5274" s="73" t="str">
        <f>IF(_xlfn.XLOOKUP(I5274,LEGEND!B:B,LEGEND!H:H)&lt;&gt;"-",HYPERLINK(_xlfn.XLOOKUP(I5274,LEGEND!B:B,LEGEND!H:H),"link"),_xlfn.XLOOKUP(I5274,LEGEND!B:B,LEGEND!H:H))</f>
        <v>link</v>
      </c>
      <c r="U5274" s="73" t="str">
        <f>HYPERLINK(_xlfn.XLOOKUP(I5274,LEGEND!B:B,LEGEND!I:I))</f>
        <v>https://milwaukee-media-images.s3.amazonaws.com/hi/4932479237--Hero_1.jpg</v>
      </c>
      <c r="V5274" s="51" t="s">
        <v>8852</v>
      </c>
      <c r="W5274" s="63" t="s">
        <v>4800</v>
      </c>
      <c r="X5274" s="64">
        <v>138</v>
      </c>
      <c r="Y5274" s="64">
        <v>128</v>
      </c>
      <c r="Z5274" s="64">
        <v>247</v>
      </c>
      <c r="AA5274" s="84">
        <v>0.32400000000000001</v>
      </c>
      <c r="AB5274" s="85">
        <v>20</v>
      </c>
      <c r="AC5274" s="85">
        <v>1</v>
      </c>
    </row>
    <row r="5275" spans="1:29" ht="25.5">
      <c r="A5275" s="1"/>
      <c r="B5275" s="6" t="s">
        <v>8836</v>
      </c>
      <c r="C5275" s="6" t="s">
        <v>8778</v>
      </c>
      <c r="D5275" s="6" t="s">
        <v>8837</v>
      </c>
      <c r="E5275" s="49" t="s">
        <v>8838</v>
      </c>
      <c r="F5275" s="6" t="s">
        <v>8839</v>
      </c>
      <c r="G5275" s="6" t="s">
        <v>60</v>
      </c>
      <c r="H5275" s="6" t="s">
        <v>60</v>
      </c>
      <c r="I5275" s="60" t="s">
        <v>8853</v>
      </c>
      <c r="J5275" s="49" t="s">
        <v>8854</v>
      </c>
      <c r="K5275" s="6" t="s">
        <v>8855</v>
      </c>
      <c r="L5275" s="29">
        <f>IF($J$6="с учетом НДС",VLOOKUP(I5275,LEGEND!B:E,4,0)*(1-M5275),VLOOKUP(I5275,LEGEND!B:E,4,0)*(1-M5275)/1.2)</f>
        <v>2430</v>
      </c>
      <c r="M5275" s="57">
        <f>IF(AND(B5275&lt;&gt;"1_Электроинструмент",B5275&lt;&gt;"2_Садовая техника"),$J$5,IF($J$4&lt;=20%,$J$4,IFERROR(VLOOKUP(S5275,LEGEND!$L$2:$M$5,2,FALSE),$J$4)))</f>
        <v>0</v>
      </c>
      <c r="N5275" s="48" t="s">
        <v>60</v>
      </c>
      <c r="O5275" s="6" t="s">
        <v>60</v>
      </c>
      <c r="P5275" s="49" t="s">
        <v>582</v>
      </c>
      <c r="Q5275" s="49" t="s">
        <v>583</v>
      </c>
      <c r="R5275" s="6" t="s">
        <v>60</v>
      </c>
      <c r="S5275" s="49" t="s">
        <v>60</v>
      </c>
      <c r="T5275" s="73" t="str">
        <f>IF(_xlfn.XLOOKUP(I5275,LEGEND!B:B,LEGEND!H:H)&lt;&gt;"-",HYPERLINK(_xlfn.XLOOKUP(I5275,LEGEND!B:B,LEGEND!H:H),"link"),_xlfn.XLOOKUP(I5275,LEGEND!B:B,LEGEND!H:H))</f>
        <v>link</v>
      </c>
      <c r="U5275" s="73" t="str">
        <f>HYPERLINK(_xlfn.XLOOKUP(I5275,LEGEND!B:B,LEGEND!I:I))</f>
        <v>https://milwaukee-media-images.s3.amazonaws.com/hi/4932479238--Hero_1.jpg</v>
      </c>
      <c r="V5275" s="51" t="s">
        <v>8856</v>
      </c>
      <c r="W5275" s="63" t="s">
        <v>4800</v>
      </c>
      <c r="X5275" s="64">
        <v>138</v>
      </c>
      <c r="Y5275" s="64">
        <v>128</v>
      </c>
      <c r="Z5275" s="64">
        <v>247</v>
      </c>
      <c r="AA5275" s="84">
        <v>0.34599999999999997</v>
      </c>
      <c r="AB5275" s="85">
        <v>20</v>
      </c>
      <c r="AC5275" s="85">
        <v>1</v>
      </c>
    </row>
    <row r="5276" spans="1:29" ht="25.5">
      <c r="A5276" s="1"/>
      <c r="B5276" s="6" t="s">
        <v>8836</v>
      </c>
      <c r="C5276" s="6" t="s">
        <v>8778</v>
      </c>
      <c r="D5276" s="6" t="s">
        <v>8837</v>
      </c>
      <c r="E5276" s="49" t="s">
        <v>8838</v>
      </c>
      <c r="F5276" s="6" t="s">
        <v>8839</v>
      </c>
      <c r="G5276" s="6" t="s">
        <v>60</v>
      </c>
      <c r="H5276" s="6" t="s">
        <v>60</v>
      </c>
      <c r="I5276" s="60" t="s">
        <v>8857</v>
      </c>
      <c r="J5276" s="49" t="s">
        <v>8858</v>
      </c>
      <c r="K5276" s="6" t="s">
        <v>8859</v>
      </c>
      <c r="L5276" s="29">
        <f>IF($J$6="с учетом НДС",VLOOKUP(I5276,LEGEND!B:E,4,0)*(1-M5276),VLOOKUP(I5276,LEGEND!B:E,4,0)*(1-M5276)/1.2)</f>
        <v>2900</v>
      </c>
      <c r="M5276" s="57">
        <f>IF(AND(B5276&lt;&gt;"1_Электроинструмент",B5276&lt;&gt;"2_Садовая техника"),$J$5,IF($J$4&lt;=20%,$J$4,IFERROR(VLOOKUP(S5276,LEGEND!$L$2:$M$5,2,FALSE),$J$4)))</f>
        <v>0</v>
      </c>
      <c r="N5276" s="48" t="s">
        <v>60</v>
      </c>
      <c r="O5276" s="6" t="s">
        <v>60</v>
      </c>
      <c r="P5276" s="49" t="s">
        <v>582</v>
      </c>
      <c r="Q5276" s="49" t="s">
        <v>583</v>
      </c>
      <c r="R5276" s="6" t="s">
        <v>60</v>
      </c>
      <c r="S5276" s="49" t="s">
        <v>60</v>
      </c>
      <c r="T5276" s="73" t="str">
        <f>IF(_xlfn.XLOOKUP(I5276,LEGEND!B:B,LEGEND!H:H)&lt;&gt;"-",HYPERLINK(_xlfn.XLOOKUP(I5276,LEGEND!B:B,LEGEND!H:H),"link"),_xlfn.XLOOKUP(I5276,LEGEND!B:B,LEGEND!H:H))</f>
        <v>link</v>
      </c>
      <c r="U5276" s="73" t="str">
        <f>HYPERLINK(_xlfn.XLOOKUP(I5276,LEGEND!B:B,LEGEND!I:I))</f>
        <v>https://milwaukee-media-images.s3.amazonaws.com/hi/4932471906--Hero_1.jpg</v>
      </c>
      <c r="V5276" s="51" t="s">
        <v>8860</v>
      </c>
      <c r="W5276" s="63" t="s">
        <v>4800</v>
      </c>
      <c r="X5276" s="64">
        <v>137</v>
      </c>
      <c r="Y5276" s="64">
        <v>128</v>
      </c>
      <c r="Z5276" s="64">
        <v>245</v>
      </c>
      <c r="AA5276" s="84">
        <v>0.27600000000000002</v>
      </c>
      <c r="AB5276" s="85">
        <v>10</v>
      </c>
      <c r="AC5276" s="85">
        <v>1</v>
      </c>
    </row>
    <row r="5277" spans="1:29" ht="25.5">
      <c r="A5277" s="1"/>
      <c r="B5277" s="6" t="s">
        <v>8836</v>
      </c>
      <c r="C5277" s="6" t="s">
        <v>8778</v>
      </c>
      <c r="D5277" s="6" t="s">
        <v>8837</v>
      </c>
      <c r="E5277" s="49" t="s">
        <v>8838</v>
      </c>
      <c r="F5277" s="6" t="s">
        <v>8844</v>
      </c>
      <c r="G5277" s="6" t="s">
        <v>60</v>
      </c>
      <c r="H5277" s="6" t="s">
        <v>60</v>
      </c>
      <c r="I5277" s="60" t="s">
        <v>8845</v>
      </c>
      <c r="J5277" s="49" t="s">
        <v>8846</v>
      </c>
      <c r="K5277" s="6" t="s">
        <v>8847</v>
      </c>
      <c r="L5277" s="29">
        <f>IF($J$6="с учетом НДС",VLOOKUP(I5277,LEGEND!B:E,4,0)*(1-M5277),VLOOKUP(I5277,LEGEND!B:E,4,0)*(1-M5277)/1.2)</f>
        <v>2410</v>
      </c>
      <c r="M5277" s="57">
        <f>IF(AND(B5277&lt;&gt;"1_Электроинструмент",B5277&lt;&gt;"2_Садовая техника"),$J$5,IF($J$4&lt;=20%,$J$4,IFERROR(VLOOKUP(S5277,LEGEND!$L$2:$M$5,2,FALSE),$J$4)))</f>
        <v>0</v>
      </c>
      <c r="N5277" s="48" t="s">
        <v>60</v>
      </c>
      <c r="O5277" s="6" t="s">
        <v>60</v>
      </c>
      <c r="P5277" s="49" t="s">
        <v>582</v>
      </c>
      <c r="Q5277" s="49" t="s">
        <v>583</v>
      </c>
      <c r="R5277" s="6" t="s">
        <v>60</v>
      </c>
      <c r="S5277" s="49" t="s">
        <v>60</v>
      </c>
      <c r="T5277" s="73" t="str">
        <f>IF(_xlfn.XLOOKUP(I5277,LEGEND!B:B,LEGEND!H:H)&lt;&gt;"-",HYPERLINK(_xlfn.XLOOKUP(I5277,LEGEND!B:B,LEGEND!H:H),"link"),_xlfn.XLOOKUP(I5277,LEGEND!B:B,LEGEND!H:H))</f>
        <v>link</v>
      </c>
      <c r="U5277" s="73" t="str">
        <f>HYPERLINK(_xlfn.XLOOKUP(I5277,LEGEND!B:B,LEGEND!I:I))</f>
        <v>https://milwaukee-media-images.s3.amazonaws.com/hi/4932478801--Hero_1.jpg</v>
      </c>
      <c r="V5277" s="51" t="s">
        <v>8848</v>
      </c>
      <c r="W5277" s="63" t="s">
        <v>4800</v>
      </c>
      <c r="X5277" s="64">
        <v>139</v>
      </c>
      <c r="Y5277" s="64">
        <v>129</v>
      </c>
      <c r="Z5277" s="64">
        <v>246</v>
      </c>
      <c r="AA5277" s="84">
        <v>0.33400000000000002</v>
      </c>
      <c r="AB5277" s="85">
        <v>15</v>
      </c>
      <c r="AC5277" s="85">
        <v>1</v>
      </c>
    </row>
    <row r="5278" spans="1:29" ht="25.5">
      <c r="A5278" s="1"/>
      <c r="B5278" s="6" t="s">
        <v>8836</v>
      </c>
      <c r="C5278" s="6" t="s">
        <v>8778</v>
      </c>
      <c r="D5278" s="6" t="s">
        <v>8837</v>
      </c>
      <c r="E5278" s="49" t="s">
        <v>1277</v>
      </c>
      <c r="F5278" s="6" t="s">
        <v>60</v>
      </c>
      <c r="G5278" s="6" t="s">
        <v>60</v>
      </c>
      <c r="H5278" s="6" t="s">
        <v>60</v>
      </c>
      <c r="I5278" s="60" t="s">
        <v>23880</v>
      </c>
      <c r="J5278" s="49" t="s">
        <v>23881</v>
      </c>
      <c r="K5278" s="6" t="s">
        <v>23882</v>
      </c>
      <c r="L5278" s="29">
        <f>IF($J$6="с учетом НДС",VLOOKUP(I5278,LEGEND!B:E,4,0)*(1-M5278),VLOOKUP(I5278,LEGEND!B:E,4,0)*(1-M5278)/1.2)</f>
        <v>2670</v>
      </c>
      <c r="M5278" s="57">
        <f>IF(AND(B5278&lt;&gt;"1_Электроинструмент",B5278&lt;&gt;"2_Садовая техника"),$J$5,IF($J$4&lt;=20%,$J$4,IFERROR(VLOOKUP(S5278,LEGEND!$L$2:$M$5,2,FALSE),$J$4)))</f>
        <v>0</v>
      </c>
      <c r="N5278" s="48" t="s">
        <v>60</v>
      </c>
      <c r="O5278" s="6" t="s">
        <v>60</v>
      </c>
      <c r="P5278" s="49" t="s">
        <v>66</v>
      </c>
      <c r="Q5278" s="49" t="s">
        <v>67</v>
      </c>
      <c r="R5278" s="6" t="s">
        <v>60</v>
      </c>
      <c r="S5278" s="49" t="s">
        <v>60</v>
      </c>
      <c r="T5278" s="73" t="str">
        <f>IF(_xlfn.XLOOKUP(I5278,LEGEND!B:B,LEGEND!H:H)&lt;&gt;"-",HYPERLINK(_xlfn.XLOOKUP(I5278,LEGEND!B:B,LEGEND!H:H),"link"),_xlfn.XLOOKUP(I5278,LEGEND!B:B,LEGEND!H:H))</f>
        <v>link</v>
      </c>
      <c r="U5278" s="73" t="str">
        <f>HYPERLINK(_xlfn.XLOOKUP(I5278,LEGEND!B:B,LEGEND!I:I))</f>
        <v>https://milwaukee-media-images.s3.amazonaws.com/hi/4932478866--Hero_1.jpg</v>
      </c>
      <c r="V5278" s="51" t="s">
        <v>23883</v>
      </c>
      <c r="W5278" s="63" t="s">
        <v>71</v>
      </c>
      <c r="X5278" s="64">
        <v>205</v>
      </c>
      <c r="Y5278" s="64">
        <v>290</v>
      </c>
      <c r="Z5278" s="64">
        <v>25</v>
      </c>
      <c r="AA5278" s="84">
        <v>0.11</v>
      </c>
      <c r="AB5278" s="85">
        <v>3</v>
      </c>
      <c r="AC5278" s="85">
        <v>1</v>
      </c>
    </row>
    <row r="5279" spans="1:29" ht="25.5">
      <c r="A5279" s="1"/>
      <c r="B5279" s="6" t="s">
        <v>8836</v>
      </c>
      <c r="C5279" s="6" t="s">
        <v>8778</v>
      </c>
      <c r="D5279" s="6" t="s">
        <v>8837</v>
      </c>
      <c r="E5279" s="49" t="s">
        <v>1277</v>
      </c>
      <c r="F5279" s="6" t="s">
        <v>60</v>
      </c>
      <c r="G5279" s="6" t="s">
        <v>60</v>
      </c>
      <c r="H5279" s="6" t="s">
        <v>60</v>
      </c>
      <c r="I5279" s="60" t="s">
        <v>23884</v>
      </c>
      <c r="J5279" s="49" t="s">
        <v>23885</v>
      </c>
      <c r="K5279" s="6" t="s">
        <v>23886</v>
      </c>
      <c r="L5279" s="29">
        <f>IF($J$6="с учетом НДС",VLOOKUP(I5279,LEGEND!B:E,4,0)*(1-M5279),VLOOKUP(I5279,LEGEND!B:E,4,0)*(1-M5279)/1.2)</f>
        <v>2750</v>
      </c>
      <c r="M5279" s="57">
        <f>IF(AND(B5279&lt;&gt;"1_Электроинструмент",B5279&lt;&gt;"2_Садовая техника"),$J$5,IF($J$4&lt;=20%,$J$4,IFERROR(VLOOKUP(S5279,LEGEND!$L$2:$M$5,2,FALSE),$J$4)))</f>
        <v>0</v>
      </c>
      <c r="N5279" s="48" t="s">
        <v>60</v>
      </c>
      <c r="O5279" s="6" t="s">
        <v>60</v>
      </c>
      <c r="P5279" s="49" t="s">
        <v>66</v>
      </c>
      <c r="Q5279" s="49" t="s">
        <v>67</v>
      </c>
      <c r="R5279" s="6" t="s">
        <v>60</v>
      </c>
      <c r="S5279" s="49" t="s">
        <v>60</v>
      </c>
      <c r="T5279" s="73" t="str">
        <f>IF(_xlfn.XLOOKUP(I5279,LEGEND!B:B,LEGEND!H:H)&lt;&gt;"-",HYPERLINK(_xlfn.XLOOKUP(I5279,LEGEND!B:B,LEGEND!H:H),"link"),_xlfn.XLOOKUP(I5279,LEGEND!B:B,LEGEND!H:H))</f>
        <v>link</v>
      </c>
      <c r="U5279" s="73" t="str">
        <f>HYPERLINK(_xlfn.XLOOKUP(I5279,LEGEND!B:B,LEGEND!I:I))</f>
        <v>https://milwaukee-media-images.s3.amazonaws.com/hi/4932478865--Hero_1.jpg</v>
      </c>
      <c r="V5279" s="51" t="s">
        <v>23887</v>
      </c>
      <c r="W5279" s="63" t="s">
        <v>71</v>
      </c>
      <c r="X5279" s="64">
        <v>205</v>
      </c>
      <c r="Y5279" s="64">
        <v>290</v>
      </c>
      <c r="Z5279" s="64">
        <v>25</v>
      </c>
      <c r="AA5279" s="84">
        <v>9.7000000000000003E-2</v>
      </c>
      <c r="AB5279" s="85">
        <v>3</v>
      </c>
      <c r="AC5279" s="85">
        <v>1</v>
      </c>
    </row>
    <row r="5280" spans="1:29" ht="25.5">
      <c r="A5280" s="1"/>
      <c r="B5280" s="6" t="s">
        <v>8836</v>
      </c>
      <c r="C5280" s="6" t="s">
        <v>8778</v>
      </c>
      <c r="D5280" s="6" t="s">
        <v>11008</v>
      </c>
      <c r="E5280" s="49" t="s">
        <v>11009</v>
      </c>
      <c r="F5280" s="6" t="s">
        <v>8839</v>
      </c>
      <c r="G5280" s="6" t="s">
        <v>60</v>
      </c>
      <c r="H5280" s="6" t="s">
        <v>60</v>
      </c>
      <c r="I5280" s="60" t="s">
        <v>23888</v>
      </c>
      <c r="J5280" s="49" t="s">
        <v>23889</v>
      </c>
      <c r="K5280" s="6" t="s">
        <v>23890</v>
      </c>
      <c r="L5280" s="29">
        <f>IF($J$6="с учетом НДС",VLOOKUP(I5280,LEGEND!B:E,4,0)*(1-M5280),VLOOKUP(I5280,LEGEND!B:E,4,0)*(1-M5280)/1.2)</f>
        <v>990</v>
      </c>
      <c r="M5280" s="57">
        <f>IF(AND(B5280&lt;&gt;"1_Электроинструмент",B5280&lt;&gt;"2_Садовая техника"),$J$5,IF($J$4&lt;=20%,$J$4,IFERROR(VLOOKUP(S5280,LEGEND!$L$2:$M$5,2,FALSE),$J$4)))</f>
        <v>0</v>
      </c>
      <c r="N5280" s="48" t="s">
        <v>60</v>
      </c>
      <c r="O5280" s="6" t="s">
        <v>60</v>
      </c>
      <c r="P5280" s="49" t="s">
        <v>66</v>
      </c>
      <c r="Q5280" s="49" t="s">
        <v>67</v>
      </c>
      <c r="R5280" s="6" t="s">
        <v>60</v>
      </c>
      <c r="S5280" s="49" t="s">
        <v>60</v>
      </c>
      <c r="T5280" s="73" t="str">
        <f>IF(_xlfn.XLOOKUP(I5280,LEGEND!B:B,LEGEND!H:H)&lt;&gt;"-",HYPERLINK(_xlfn.XLOOKUP(I5280,LEGEND!B:B,LEGEND!H:H),"link"),_xlfn.XLOOKUP(I5280,LEGEND!B:B,LEGEND!H:H))</f>
        <v>link</v>
      </c>
      <c r="U5280" s="73" t="str">
        <f>HYPERLINK(_xlfn.XLOOKUP(I5280,LEGEND!B:B,LEGEND!I:I))</f>
        <v>https://milwaukee-media-images.s3.amazonaws.com/hi/4932471433--Hero_1.jpg</v>
      </c>
      <c r="V5280" s="51" t="s">
        <v>23891</v>
      </c>
      <c r="W5280" s="63" t="s">
        <v>71</v>
      </c>
      <c r="X5280" s="64">
        <v>189</v>
      </c>
      <c r="Y5280" s="64">
        <v>71</v>
      </c>
      <c r="Z5280" s="64">
        <v>13</v>
      </c>
      <c r="AA5280" s="84">
        <v>7.8E-2</v>
      </c>
      <c r="AB5280" s="85">
        <v>5</v>
      </c>
      <c r="AC5280" s="85">
        <v>1</v>
      </c>
    </row>
    <row r="5281" spans="1:29" ht="25.5">
      <c r="A5281" s="1"/>
      <c r="B5281" s="6" t="s">
        <v>8836</v>
      </c>
      <c r="C5281" s="6" t="s">
        <v>8778</v>
      </c>
      <c r="D5281" s="6" t="s">
        <v>11008</v>
      </c>
      <c r="E5281" s="49" t="s">
        <v>11009</v>
      </c>
      <c r="F5281" s="6" t="s">
        <v>8839</v>
      </c>
      <c r="G5281" s="6" t="s">
        <v>60</v>
      </c>
      <c r="H5281" s="6" t="s">
        <v>60</v>
      </c>
      <c r="I5281" s="60" t="s">
        <v>23892</v>
      </c>
      <c r="J5281" s="49" t="s">
        <v>23893</v>
      </c>
      <c r="K5281" s="6" t="s">
        <v>23894</v>
      </c>
      <c r="L5281" s="29">
        <f>IF($J$6="с учетом НДС",VLOOKUP(I5281,LEGEND!B:E,4,0)*(1-M5281),VLOOKUP(I5281,LEGEND!B:E,4,0)*(1-M5281)/1.2)</f>
        <v>1090</v>
      </c>
      <c r="M5281" s="57">
        <f>IF(AND(B5281&lt;&gt;"1_Электроинструмент",B5281&lt;&gt;"2_Садовая техника"),$J$5,IF($J$4&lt;=20%,$J$4,IFERROR(VLOOKUP(S5281,LEGEND!$L$2:$M$5,2,FALSE),$J$4)))</f>
        <v>0</v>
      </c>
      <c r="N5281" s="48" t="s">
        <v>60</v>
      </c>
      <c r="O5281" s="6" t="s">
        <v>60</v>
      </c>
      <c r="P5281" s="49" t="s">
        <v>66</v>
      </c>
      <c r="Q5281" s="49" t="s">
        <v>67</v>
      </c>
      <c r="R5281" s="6" t="s">
        <v>60</v>
      </c>
      <c r="S5281" s="49" t="s">
        <v>60</v>
      </c>
      <c r="T5281" s="73" t="str">
        <f>IF(_xlfn.XLOOKUP(I5281,LEGEND!B:B,LEGEND!H:H)&lt;&gt;"-",HYPERLINK(_xlfn.XLOOKUP(I5281,LEGEND!B:B,LEGEND!H:H),"link"),_xlfn.XLOOKUP(I5281,LEGEND!B:B,LEGEND!H:H))</f>
        <v>-</v>
      </c>
      <c r="U5281" s="73" t="str">
        <f>HYPERLINK(_xlfn.XLOOKUP(I5281,LEGEND!B:B,LEGEND!I:I))</f>
        <v>-</v>
      </c>
      <c r="V5281" s="51" t="s">
        <v>23895</v>
      </c>
      <c r="W5281" s="63" t="s">
        <v>71</v>
      </c>
      <c r="X5281" s="64">
        <v>189</v>
      </c>
      <c r="Y5281" s="64">
        <v>71</v>
      </c>
      <c r="Z5281" s="64">
        <v>17</v>
      </c>
      <c r="AA5281" s="84">
        <v>0.09</v>
      </c>
      <c r="AB5281" s="85">
        <v>5</v>
      </c>
      <c r="AC5281" s="85">
        <v>1</v>
      </c>
    </row>
    <row r="5282" spans="1:29" ht="25.5">
      <c r="A5282" s="1"/>
      <c r="B5282" s="6" t="s">
        <v>8836</v>
      </c>
      <c r="C5282" s="6" t="s">
        <v>8778</v>
      </c>
      <c r="D5282" s="6" t="s">
        <v>11008</v>
      </c>
      <c r="E5282" s="49" t="s">
        <v>11009</v>
      </c>
      <c r="F5282" s="6" t="s">
        <v>8839</v>
      </c>
      <c r="G5282" s="6" t="s">
        <v>60</v>
      </c>
      <c r="H5282" s="6" t="s">
        <v>60</v>
      </c>
      <c r="I5282" s="60" t="s">
        <v>23896</v>
      </c>
      <c r="J5282" s="49" t="s">
        <v>23897</v>
      </c>
      <c r="K5282" s="6" t="s">
        <v>23898</v>
      </c>
      <c r="L5282" s="29">
        <f>IF($J$6="с учетом НДС",VLOOKUP(I5282,LEGEND!B:E,4,0)*(1-M5282),VLOOKUP(I5282,LEGEND!B:E,4,0)*(1-M5282)/1.2)</f>
        <v>1180</v>
      </c>
      <c r="M5282" s="57">
        <f>IF(AND(B5282&lt;&gt;"1_Электроинструмент",B5282&lt;&gt;"2_Садовая техника"),$J$5,IF($J$4&lt;=20%,$J$4,IFERROR(VLOOKUP(S5282,LEGEND!$L$2:$M$5,2,FALSE),$J$4)))</f>
        <v>0</v>
      </c>
      <c r="N5282" s="48" t="s">
        <v>60</v>
      </c>
      <c r="O5282" s="6" t="s">
        <v>60</v>
      </c>
      <c r="P5282" s="49" t="s">
        <v>66</v>
      </c>
      <c r="Q5282" s="49" t="s">
        <v>67</v>
      </c>
      <c r="R5282" s="6" t="s">
        <v>60</v>
      </c>
      <c r="S5282" s="49" t="s">
        <v>60</v>
      </c>
      <c r="T5282" s="73" t="str">
        <f>IF(_xlfn.XLOOKUP(I5282,LEGEND!B:B,LEGEND!H:H)&lt;&gt;"-",HYPERLINK(_xlfn.XLOOKUP(I5282,LEGEND!B:B,LEGEND!H:H),"link"),_xlfn.XLOOKUP(I5282,LEGEND!B:B,LEGEND!H:H))</f>
        <v>link</v>
      </c>
      <c r="U5282" s="73" t="str">
        <f>HYPERLINK(_xlfn.XLOOKUP(I5282,LEGEND!B:B,LEGEND!I:I))</f>
        <v>https://milwaukee-media-images.s3.amazonaws.com/hi/4932472107--Hero_1.jpg</v>
      </c>
      <c r="V5282" s="51" t="s">
        <v>23899</v>
      </c>
      <c r="W5282" s="63" t="s">
        <v>71</v>
      </c>
      <c r="X5282" s="64">
        <v>268</v>
      </c>
      <c r="Y5282" s="64">
        <v>102</v>
      </c>
      <c r="Z5282" s="64">
        <v>30</v>
      </c>
      <c r="AA5282" s="84">
        <v>0.06</v>
      </c>
      <c r="AB5282" s="85">
        <v>1</v>
      </c>
      <c r="AC5282" s="85">
        <v>1</v>
      </c>
    </row>
    <row r="5283" spans="1:29" ht="25.5">
      <c r="A5283" s="1"/>
      <c r="B5283" s="6" t="s">
        <v>8836</v>
      </c>
      <c r="C5283" s="6" t="s">
        <v>8778</v>
      </c>
      <c r="D5283" s="6" t="s">
        <v>11008</v>
      </c>
      <c r="E5283" s="49" t="s">
        <v>11009</v>
      </c>
      <c r="F5283" s="6" t="s">
        <v>8839</v>
      </c>
      <c r="G5283" s="6" t="s">
        <v>60</v>
      </c>
      <c r="H5283" s="6" t="s">
        <v>60</v>
      </c>
      <c r="I5283" s="60" t="s">
        <v>23900</v>
      </c>
      <c r="J5283" s="49" t="s">
        <v>23901</v>
      </c>
      <c r="K5283" s="6" t="s">
        <v>23902</v>
      </c>
      <c r="L5283" s="29">
        <f>IF($J$6="с учетом НДС",VLOOKUP(I5283,LEGEND!B:E,4,0)*(1-M5283),VLOOKUP(I5283,LEGEND!B:E,4,0)*(1-M5283)/1.2)</f>
        <v>1530</v>
      </c>
      <c r="M5283" s="57">
        <f>IF(AND(B5283&lt;&gt;"1_Электроинструмент",B5283&lt;&gt;"2_Садовая техника"),$J$5,IF($J$4&lt;=20%,$J$4,IFERROR(VLOOKUP(S5283,LEGEND!$L$2:$M$5,2,FALSE),$J$4)))</f>
        <v>0</v>
      </c>
      <c r="N5283" s="48" t="s">
        <v>60</v>
      </c>
      <c r="O5283" s="6" t="s">
        <v>60</v>
      </c>
      <c r="P5283" s="49" t="s">
        <v>66</v>
      </c>
      <c r="Q5283" s="49" t="s">
        <v>67</v>
      </c>
      <c r="R5283" s="6" t="s">
        <v>60</v>
      </c>
      <c r="S5283" s="49" t="s">
        <v>60</v>
      </c>
      <c r="T5283" s="73" t="str">
        <f>IF(_xlfn.XLOOKUP(I5283,LEGEND!B:B,LEGEND!H:H)&lt;&gt;"-",HYPERLINK(_xlfn.XLOOKUP(I5283,LEGEND!B:B,LEGEND!H:H),"link"),_xlfn.XLOOKUP(I5283,LEGEND!B:B,LEGEND!H:H))</f>
        <v>link</v>
      </c>
      <c r="U5283" s="73" t="str">
        <f>HYPERLINK(_xlfn.XLOOKUP(I5283,LEGEND!B:B,LEGEND!I:I))</f>
        <v>https://milwaukee-media-images.s3.amazonaws.com/hi/4932471430--Hero_1.jpg</v>
      </c>
      <c r="V5283" s="51" t="s">
        <v>23903</v>
      </c>
      <c r="W5283" s="63" t="s">
        <v>71</v>
      </c>
      <c r="X5283" s="64">
        <v>214</v>
      </c>
      <c r="Y5283" s="64">
        <v>79</v>
      </c>
      <c r="Z5283" s="64">
        <v>24</v>
      </c>
      <c r="AA5283" s="84">
        <v>5.3999999999999999E-2</v>
      </c>
      <c r="AB5283" s="85">
        <v>3</v>
      </c>
      <c r="AC5283" s="85">
        <v>1</v>
      </c>
    </row>
    <row r="5284" spans="1:29" ht="25.5">
      <c r="A5284" s="1"/>
      <c r="B5284" s="6" t="s">
        <v>8836</v>
      </c>
      <c r="C5284" s="6" t="s">
        <v>8778</v>
      </c>
      <c r="D5284" s="6" t="s">
        <v>11008</v>
      </c>
      <c r="E5284" s="49" t="s">
        <v>11009</v>
      </c>
      <c r="F5284" s="6" t="s">
        <v>8839</v>
      </c>
      <c r="G5284" s="6" t="s">
        <v>60</v>
      </c>
      <c r="H5284" s="6" t="s">
        <v>60</v>
      </c>
      <c r="I5284" s="60" t="s">
        <v>23904</v>
      </c>
      <c r="J5284" s="49" t="s">
        <v>23905</v>
      </c>
      <c r="K5284" s="6" t="s">
        <v>23906</v>
      </c>
      <c r="L5284" s="29">
        <f>IF($J$6="с учетом НДС",VLOOKUP(I5284,LEGEND!B:E,4,0)*(1-M5284),VLOOKUP(I5284,LEGEND!B:E,4,0)*(1-M5284)/1.2)</f>
        <v>1890</v>
      </c>
      <c r="M5284" s="57">
        <f>IF(AND(B5284&lt;&gt;"1_Электроинструмент",B5284&lt;&gt;"2_Садовая техника"),$J$5,IF($J$4&lt;=20%,$J$4,IFERROR(VLOOKUP(S5284,LEGEND!$L$2:$M$5,2,FALSE),$J$4)))</f>
        <v>0</v>
      </c>
      <c r="N5284" s="48" t="s">
        <v>60</v>
      </c>
      <c r="O5284" s="6" t="s">
        <v>60</v>
      </c>
      <c r="P5284" s="49" t="s">
        <v>66</v>
      </c>
      <c r="Q5284" s="49" t="s">
        <v>67</v>
      </c>
      <c r="R5284" s="6" t="s">
        <v>60</v>
      </c>
      <c r="S5284" s="49" t="s">
        <v>60</v>
      </c>
      <c r="T5284" s="73" t="str">
        <f>IF(_xlfn.XLOOKUP(I5284,LEGEND!B:B,LEGEND!H:H)&lt;&gt;"-",HYPERLINK(_xlfn.XLOOKUP(I5284,LEGEND!B:B,LEGEND!H:H),"link"),_xlfn.XLOOKUP(I5284,LEGEND!B:B,LEGEND!H:H))</f>
        <v>link</v>
      </c>
      <c r="U5284" s="73" t="str">
        <f>HYPERLINK(_xlfn.XLOOKUP(I5284,LEGEND!B:B,LEGEND!I:I))</f>
        <v>https://milwaukee-media-images.s3.amazonaws.com/hi/4932471431--Hero_1.jpg</v>
      </c>
      <c r="V5284" s="51" t="s">
        <v>23907</v>
      </c>
      <c r="W5284" s="63" t="s">
        <v>71</v>
      </c>
      <c r="X5284" s="64">
        <v>214</v>
      </c>
      <c r="Y5284" s="64">
        <v>79</v>
      </c>
      <c r="Z5284" s="64">
        <v>14</v>
      </c>
      <c r="AA5284" s="84">
        <v>4.4999999999999998E-2</v>
      </c>
      <c r="AB5284" s="85">
        <v>5</v>
      </c>
      <c r="AC5284" s="85">
        <v>1</v>
      </c>
    </row>
    <row r="5285" spans="1:29" ht="25.5">
      <c r="A5285" s="1"/>
      <c r="B5285" s="6" t="s">
        <v>8836</v>
      </c>
      <c r="C5285" s="6" t="s">
        <v>8778</v>
      </c>
      <c r="D5285" s="6" t="s">
        <v>11008</v>
      </c>
      <c r="E5285" s="49" t="s">
        <v>11009</v>
      </c>
      <c r="F5285" s="6" t="s">
        <v>8839</v>
      </c>
      <c r="G5285" s="6" t="s">
        <v>60</v>
      </c>
      <c r="H5285" s="6" t="s">
        <v>60</v>
      </c>
      <c r="I5285" s="60" t="s">
        <v>23908</v>
      </c>
      <c r="J5285" s="49" t="s">
        <v>23909</v>
      </c>
      <c r="K5285" s="6" t="s">
        <v>23910</v>
      </c>
      <c r="L5285" s="29">
        <f>IF($J$6="с учетом НДС",VLOOKUP(I5285,LEGEND!B:E,4,0)*(1-M5285),VLOOKUP(I5285,LEGEND!B:E,4,0)*(1-M5285)/1.2)</f>
        <v>2090</v>
      </c>
      <c r="M5285" s="57">
        <f>IF(AND(B5285&lt;&gt;"1_Электроинструмент",B5285&lt;&gt;"2_Садовая техника"),$J$5,IF($J$4&lt;=20%,$J$4,IFERROR(VLOOKUP(S5285,LEGEND!$L$2:$M$5,2,FALSE),$J$4)))</f>
        <v>0</v>
      </c>
      <c r="N5285" s="48" t="s">
        <v>60</v>
      </c>
      <c r="O5285" s="6" t="s">
        <v>60</v>
      </c>
      <c r="P5285" s="49" t="s">
        <v>66</v>
      </c>
      <c r="Q5285" s="49" t="s">
        <v>67</v>
      </c>
      <c r="R5285" s="6" t="s">
        <v>60</v>
      </c>
      <c r="S5285" s="49" t="s">
        <v>60</v>
      </c>
      <c r="T5285" s="73" t="str">
        <f>IF(_xlfn.XLOOKUP(I5285,LEGEND!B:B,LEGEND!H:H)&lt;&gt;"-",HYPERLINK(_xlfn.XLOOKUP(I5285,LEGEND!B:B,LEGEND!H:H),"link"),_xlfn.XLOOKUP(I5285,LEGEND!B:B,LEGEND!H:H))</f>
        <v>link</v>
      </c>
      <c r="U5285" s="73" t="str">
        <f>HYPERLINK(_xlfn.XLOOKUP(I5285,LEGEND!B:B,LEGEND!I:I))</f>
        <v>https://milwaukee-media-images.s3.amazonaws.com/hi/4932472105--Hero_1.jpg</v>
      </c>
      <c r="V5285" s="51" t="s">
        <v>23911</v>
      </c>
      <c r="W5285" s="63" t="s">
        <v>71</v>
      </c>
      <c r="X5285" s="64">
        <v>270</v>
      </c>
      <c r="Y5285" s="64">
        <v>100</v>
      </c>
      <c r="Z5285" s="64">
        <v>10</v>
      </c>
      <c r="AA5285" s="84">
        <v>0.27200000000000002</v>
      </c>
      <c r="AB5285" s="85">
        <v>1</v>
      </c>
      <c r="AC5285" s="85">
        <v>1</v>
      </c>
    </row>
    <row r="5286" spans="1:29" ht="15">
      <c r="A5286" s="1"/>
      <c r="B5286" s="6" t="s">
        <v>8836</v>
      </c>
      <c r="C5286" s="6" t="s">
        <v>8778</v>
      </c>
      <c r="D5286" s="6" t="s">
        <v>11008</v>
      </c>
      <c r="E5286" s="49" t="s">
        <v>11009</v>
      </c>
      <c r="F5286" s="6" t="s">
        <v>8839</v>
      </c>
      <c r="G5286" s="6" t="s">
        <v>60</v>
      </c>
      <c r="H5286" s="6" t="s">
        <v>60</v>
      </c>
      <c r="I5286" s="60" t="s">
        <v>11020</v>
      </c>
      <c r="J5286" s="49" t="s">
        <v>11021</v>
      </c>
      <c r="K5286" s="6" t="s">
        <v>11022</v>
      </c>
      <c r="L5286" s="29">
        <f>IF($J$6="с учетом НДС",VLOOKUP(I5286,LEGEND!B:E,4,0)*(1-M5286),VLOOKUP(I5286,LEGEND!B:E,4,0)*(1-M5286)/1.2)</f>
        <v>2550</v>
      </c>
      <c r="M5286" s="57">
        <f>IF(AND(B5286&lt;&gt;"1_Электроинструмент",B5286&lt;&gt;"2_Садовая техника"),$J$5,IF($J$4&lt;=20%,$J$4,IFERROR(VLOOKUP(S5286,LEGEND!$L$2:$M$5,2,FALSE),$J$4)))</f>
        <v>0</v>
      </c>
      <c r="N5286" s="48" t="s">
        <v>60</v>
      </c>
      <c r="O5286" s="6" t="s">
        <v>42</v>
      </c>
      <c r="P5286" s="49" t="s">
        <v>66</v>
      </c>
      <c r="Q5286" s="49" t="s">
        <v>473</v>
      </c>
      <c r="R5286" s="6" t="s">
        <v>60</v>
      </c>
      <c r="S5286" s="49" t="s">
        <v>60</v>
      </c>
      <c r="T5286" s="73" t="str">
        <f>IF(_xlfn.XLOOKUP(I5286,LEGEND!B:B,LEGEND!H:H)&lt;&gt;"-",HYPERLINK(_xlfn.XLOOKUP(I5286,LEGEND!B:B,LEGEND!H:H),"link"),_xlfn.XLOOKUP(I5286,LEGEND!B:B,LEGEND!H:H))</f>
        <v>link</v>
      </c>
      <c r="U5286" s="73" t="str">
        <f>HYPERLINK(_xlfn.XLOOKUP(I5286,LEGEND!B:B,LEGEND!I:I))</f>
        <v>https://milwaukee-media-images.s3.amazonaws.com/hi/4932472108--Hero_1.jpg</v>
      </c>
      <c r="V5286" s="51" t="s">
        <v>11023</v>
      </c>
      <c r="W5286" s="63" t="s">
        <v>71</v>
      </c>
      <c r="X5286" s="64">
        <v>270</v>
      </c>
      <c r="Y5286" s="64">
        <v>100</v>
      </c>
      <c r="Z5286" s="64">
        <v>10</v>
      </c>
      <c r="AA5286" s="84">
        <v>7.8E-2</v>
      </c>
      <c r="AB5286" s="85">
        <v>1</v>
      </c>
      <c r="AC5286" s="85">
        <v>1</v>
      </c>
    </row>
    <row r="5287" spans="1:29" ht="25.5">
      <c r="A5287" s="1"/>
      <c r="B5287" s="6" t="s">
        <v>8836</v>
      </c>
      <c r="C5287" s="6" t="s">
        <v>8778</v>
      </c>
      <c r="D5287" s="6" t="s">
        <v>11008</v>
      </c>
      <c r="E5287" s="49" t="s">
        <v>11009</v>
      </c>
      <c r="F5287" s="6" t="s">
        <v>8839</v>
      </c>
      <c r="G5287" s="6" t="s">
        <v>60</v>
      </c>
      <c r="H5287" s="6" t="s">
        <v>60</v>
      </c>
      <c r="I5287" s="60" t="s">
        <v>23912</v>
      </c>
      <c r="J5287" s="49" t="s">
        <v>23913</v>
      </c>
      <c r="K5287" s="6" t="s">
        <v>23914</v>
      </c>
      <c r="L5287" s="29">
        <f>IF($J$6="с учетом НДС",VLOOKUP(I5287,LEGEND!B:E,4,0)*(1-M5287),VLOOKUP(I5287,LEGEND!B:E,4,0)*(1-M5287)/1.2)</f>
        <v>2860</v>
      </c>
      <c r="M5287" s="57">
        <f>IF(AND(B5287&lt;&gt;"1_Электроинструмент",B5287&lt;&gt;"2_Садовая техника"),$J$5,IF($J$4&lt;=20%,$J$4,IFERROR(VLOOKUP(S5287,LEGEND!$L$2:$M$5,2,FALSE),$J$4)))</f>
        <v>0</v>
      </c>
      <c r="N5287" s="48" t="s">
        <v>60</v>
      </c>
      <c r="O5287" s="6" t="s">
        <v>60</v>
      </c>
      <c r="P5287" s="49" t="s">
        <v>66</v>
      </c>
      <c r="Q5287" s="49" t="s">
        <v>67</v>
      </c>
      <c r="R5287" s="6" t="s">
        <v>60</v>
      </c>
      <c r="S5287" s="49" t="s">
        <v>60</v>
      </c>
      <c r="T5287" s="73" t="str">
        <f>IF(_xlfn.XLOOKUP(I5287,LEGEND!B:B,LEGEND!H:H)&lt;&gt;"-",HYPERLINK(_xlfn.XLOOKUP(I5287,LEGEND!B:B,LEGEND!H:H),"link"),_xlfn.XLOOKUP(I5287,LEGEND!B:B,LEGEND!H:H))</f>
        <v>-</v>
      </c>
      <c r="U5287" s="73" t="str">
        <f>HYPERLINK(_xlfn.XLOOKUP(I5287,LEGEND!B:B,LEGEND!I:I))</f>
        <v>-</v>
      </c>
      <c r="V5287" s="51" t="s">
        <v>23915</v>
      </c>
      <c r="W5287" s="63" t="s">
        <v>71</v>
      </c>
      <c r="X5287" s="64">
        <v>279</v>
      </c>
      <c r="Y5287" s="64">
        <v>99</v>
      </c>
      <c r="Z5287" s="64">
        <v>39</v>
      </c>
      <c r="AA5287" s="84">
        <v>0.123</v>
      </c>
      <c r="AB5287" s="85">
        <v>1</v>
      </c>
      <c r="AC5287" s="85">
        <v>1</v>
      </c>
    </row>
    <row r="5288" spans="1:29" ht="25.5">
      <c r="A5288" s="1"/>
      <c r="B5288" s="6" t="s">
        <v>8836</v>
      </c>
      <c r="C5288" s="6" t="s">
        <v>8778</v>
      </c>
      <c r="D5288" s="6" t="s">
        <v>11008</v>
      </c>
      <c r="E5288" s="49" t="s">
        <v>11009</v>
      </c>
      <c r="F5288" s="6" t="s">
        <v>8839</v>
      </c>
      <c r="G5288" s="6" t="s">
        <v>60</v>
      </c>
      <c r="H5288" s="6" t="s">
        <v>60</v>
      </c>
      <c r="I5288" s="60" t="s">
        <v>23916</v>
      </c>
      <c r="J5288" s="49" t="s">
        <v>23917</v>
      </c>
      <c r="K5288" s="6" t="s">
        <v>23918</v>
      </c>
      <c r="L5288" s="29">
        <f>IF($J$6="с учетом НДС",VLOOKUP(I5288,LEGEND!B:E,4,0)*(1-M5288),VLOOKUP(I5288,LEGEND!B:E,4,0)*(1-M5288)/1.2)</f>
        <v>2880</v>
      </c>
      <c r="M5288" s="57">
        <f>IF(AND(B5288&lt;&gt;"1_Электроинструмент",B5288&lt;&gt;"2_Садовая техника"),$J$5,IF($J$4&lt;=20%,$J$4,IFERROR(VLOOKUP(S5288,LEGEND!$L$2:$M$5,2,FALSE),$J$4)))</f>
        <v>0</v>
      </c>
      <c r="N5288" s="48" t="s">
        <v>60</v>
      </c>
      <c r="O5288" s="6" t="s">
        <v>60</v>
      </c>
      <c r="P5288" s="49" t="s">
        <v>66</v>
      </c>
      <c r="Q5288" s="49" t="s">
        <v>67</v>
      </c>
      <c r="R5288" s="6" t="s">
        <v>60</v>
      </c>
      <c r="S5288" s="49" t="s">
        <v>60</v>
      </c>
      <c r="T5288" s="73" t="str">
        <f>IF(_xlfn.XLOOKUP(I5288,LEGEND!B:B,LEGEND!H:H)&lt;&gt;"-",HYPERLINK(_xlfn.XLOOKUP(I5288,LEGEND!B:B,LEGEND!H:H),"link"),_xlfn.XLOOKUP(I5288,LEGEND!B:B,LEGEND!H:H))</f>
        <v>-</v>
      </c>
      <c r="U5288" s="73" t="str">
        <f>HYPERLINK(_xlfn.XLOOKUP(I5288,LEGEND!B:B,LEGEND!I:I))</f>
        <v>-</v>
      </c>
      <c r="V5288" s="51" t="s">
        <v>23919</v>
      </c>
      <c r="W5288" s="63" t="s">
        <v>71</v>
      </c>
      <c r="X5288" s="64">
        <v>279</v>
      </c>
      <c r="Y5288" s="64">
        <v>99</v>
      </c>
      <c r="Z5288" s="64">
        <v>39</v>
      </c>
      <c r="AA5288" s="84">
        <v>0.11</v>
      </c>
      <c r="AB5288" s="85">
        <v>1</v>
      </c>
      <c r="AC5288" s="85">
        <v>1</v>
      </c>
    </row>
    <row r="5289" spans="1:29" ht="25.5">
      <c r="A5289" s="1"/>
      <c r="B5289" s="6" t="s">
        <v>8836</v>
      </c>
      <c r="C5289" s="6" t="s">
        <v>8778</v>
      </c>
      <c r="D5289" s="6" t="s">
        <v>11008</v>
      </c>
      <c r="E5289" s="49" t="s">
        <v>11009</v>
      </c>
      <c r="F5289" s="6" t="s">
        <v>8839</v>
      </c>
      <c r="G5289" s="6" t="s">
        <v>60</v>
      </c>
      <c r="H5289" s="6" t="s">
        <v>60</v>
      </c>
      <c r="I5289" s="60" t="s">
        <v>23920</v>
      </c>
      <c r="J5289" s="49" t="s">
        <v>23921</v>
      </c>
      <c r="K5289" s="6" t="s">
        <v>23922</v>
      </c>
      <c r="L5289" s="29">
        <f>IF($J$6="с учетом НДС",VLOOKUP(I5289,LEGEND!B:E,4,0)*(1-M5289),VLOOKUP(I5289,LEGEND!B:E,4,0)*(1-M5289)/1.2)</f>
        <v>3750</v>
      </c>
      <c r="M5289" s="57">
        <f>IF(AND(B5289&lt;&gt;"1_Электроинструмент",B5289&lt;&gt;"2_Садовая техника"),$J$5,IF($J$4&lt;=20%,$J$4,IFERROR(VLOOKUP(S5289,LEGEND!$L$2:$M$5,2,FALSE),$J$4)))</f>
        <v>0</v>
      </c>
      <c r="N5289" s="48" t="s">
        <v>60</v>
      </c>
      <c r="O5289" s="6" t="s">
        <v>60</v>
      </c>
      <c r="P5289" s="49" t="s">
        <v>66</v>
      </c>
      <c r="Q5289" s="49" t="s">
        <v>67</v>
      </c>
      <c r="R5289" s="6" t="s">
        <v>60</v>
      </c>
      <c r="S5289" s="49" t="s">
        <v>60</v>
      </c>
      <c r="T5289" s="73" t="str">
        <f>IF(_xlfn.XLOOKUP(I5289,LEGEND!B:B,LEGEND!H:H)&lt;&gt;"-",HYPERLINK(_xlfn.XLOOKUP(I5289,LEGEND!B:B,LEGEND!H:H),"link"),_xlfn.XLOOKUP(I5289,LEGEND!B:B,LEGEND!H:H))</f>
        <v>link</v>
      </c>
      <c r="U5289" s="73" t="str">
        <f>HYPERLINK(_xlfn.XLOOKUP(I5289,LEGEND!B:B,LEGEND!I:I))</f>
        <v>https://milwaukee-media-images.s3.amazonaws.com/hi/48228860--Hero_1.jpg</v>
      </c>
      <c r="V5289" s="51" t="s">
        <v>23923</v>
      </c>
      <c r="W5289" s="63" t="s">
        <v>2403</v>
      </c>
      <c r="X5289" s="64">
        <v>60</v>
      </c>
      <c r="Y5289" s="64">
        <v>30</v>
      </c>
      <c r="Z5289" s="64">
        <v>80</v>
      </c>
      <c r="AA5289" s="84">
        <v>8.7999999999999995E-2</v>
      </c>
      <c r="AB5289" s="85">
        <v>1</v>
      </c>
      <c r="AC5289" s="85">
        <v>1</v>
      </c>
    </row>
    <row r="5290" spans="1:29" ht="25.5">
      <c r="A5290" s="1"/>
      <c r="B5290" s="6" t="s">
        <v>8836</v>
      </c>
      <c r="C5290" s="6" t="s">
        <v>8778</v>
      </c>
      <c r="D5290" s="6" t="s">
        <v>11008</v>
      </c>
      <c r="E5290" s="49" t="s">
        <v>11009</v>
      </c>
      <c r="F5290" s="6" t="s">
        <v>8839</v>
      </c>
      <c r="G5290" s="6" t="s">
        <v>60</v>
      </c>
      <c r="H5290" s="6" t="s">
        <v>60</v>
      </c>
      <c r="I5290" s="60" t="s">
        <v>23924</v>
      </c>
      <c r="J5290" s="49" t="s">
        <v>23925</v>
      </c>
      <c r="K5290" s="6" t="s">
        <v>23926</v>
      </c>
      <c r="L5290" s="29">
        <f>IF($J$6="с учетом НДС",VLOOKUP(I5290,LEGEND!B:E,4,0)*(1-M5290),VLOOKUP(I5290,LEGEND!B:E,4,0)*(1-M5290)/1.2)</f>
        <v>3830</v>
      </c>
      <c r="M5290" s="57">
        <f>IF(AND(B5290&lt;&gt;"1_Электроинструмент",B5290&lt;&gt;"2_Садовая техника"),$J$5,IF($J$4&lt;=20%,$J$4,IFERROR(VLOOKUP(S5290,LEGEND!$L$2:$M$5,2,FALSE),$J$4)))</f>
        <v>0</v>
      </c>
      <c r="N5290" s="48" t="s">
        <v>60</v>
      </c>
      <c r="O5290" s="6" t="s">
        <v>60</v>
      </c>
      <c r="P5290" s="49" t="s">
        <v>66</v>
      </c>
      <c r="Q5290" s="49" t="s">
        <v>67</v>
      </c>
      <c r="R5290" s="6" t="s">
        <v>60</v>
      </c>
      <c r="S5290" s="49" t="s">
        <v>60</v>
      </c>
      <c r="T5290" s="73" t="str">
        <f>IF(_xlfn.XLOOKUP(I5290,LEGEND!B:B,LEGEND!H:H)&lt;&gt;"-",HYPERLINK(_xlfn.XLOOKUP(I5290,LEGEND!B:B,LEGEND!H:H),"link"),_xlfn.XLOOKUP(I5290,LEGEND!B:B,LEGEND!H:H))</f>
        <v>-</v>
      </c>
      <c r="U5290" s="73" t="str">
        <f>HYPERLINK(_xlfn.XLOOKUP(I5290,LEGEND!B:B,LEGEND!I:I))</f>
        <v>-</v>
      </c>
      <c r="V5290" s="51" t="s">
        <v>23927</v>
      </c>
      <c r="W5290" s="63" t="s">
        <v>71</v>
      </c>
      <c r="X5290" s="64">
        <v>299</v>
      </c>
      <c r="Y5290" s="64">
        <v>119</v>
      </c>
      <c r="Z5290" s="64">
        <v>44</v>
      </c>
      <c r="AA5290" s="84">
        <v>0.21299999999999999</v>
      </c>
      <c r="AB5290" s="85">
        <v>1</v>
      </c>
      <c r="AC5290" s="85">
        <v>1</v>
      </c>
    </row>
    <row r="5291" spans="1:29" ht="25.5">
      <c r="A5291" s="1"/>
      <c r="B5291" s="6" t="s">
        <v>8836</v>
      </c>
      <c r="C5291" s="6" t="s">
        <v>8778</v>
      </c>
      <c r="D5291" s="6" t="s">
        <v>11008</v>
      </c>
      <c r="E5291" s="49" t="s">
        <v>11009</v>
      </c>
      <c r="F5291" s="6" t="s">
        <v>8839</v>
      </c>
      <c r="G5291" s="6" t="s">
        <v>60</v>
      </c>
      <c r="H5291" s="6" t="s">
        <v>60</v>
      </c>
      <c r="I5291" s="60" t="s">
        <v>23928</v>
      </c>
      <c r="J5291" s="49" t="s">
        <v>23929</v>
      </c>
      <c r="K5291" s="6" t="s">
        <v>23930</v>
      </c>
      <c r="L5291" s="29">
        <f>IF($J$6="с учетом НДС",VLOOKUP(I5291,LEGEND!B:E,4,0)*(1-M5291),VLOOKUP(I5291,LEGEND!B:E,4,0)*(1-M5291)/1.2)</f>
        <v>4200</v>
      </c>
      <c r="M5291" s="57">
        <f>IF(AND(B5291&lt;&gt;"1_Электроинструмент",B5291&lt;&gt;"2_Садовая техника"),$J$5,IF($J$4&lt;=20%,$J$4,IFERROR(VLOOKUP(S5291,LEGEND!$L$2:$M$5,2,FALSE),$J$4)))</f>
        <v>0</v>
      </c>
      <c r="N5291" s="48" t="s">
        <v>60</v>
      </c>
      <c r="O5291" s="6" t="s">
        <v>60</v>
      </c>
      <c r="P5291" s="49" t="s">
        <v>66</v>
      </c>
      <c r="Q5291" s="49" t="s">
        <v>67</v>
      </c>
      <c r="R5291" s="6" t="s">
        <v>60</v>
      </c>
      <c r="S5291" s="49" t="s">
        <v>60</v>
      </c>
      <c r="T5291" s="73" t="str">
        <f>IF(_xlfn.XLOOKUP(I5291,LEGEND!B:B,LEGEND!H:H)&lt;&gt;"-",HYPERLINK(_xlfn.XLOOKUP(I5291,LEGEND!B:B,LEGEND!H:H),"link"),_xlfn.XLOOKUP(I5291,LEGEND!B:B,LEGEND!H:H))</f>
        <v>link</v>
      </c>
      <c r="U5291" s="73" t="str">
        <f>HYPERLINK(_xlfn.XLOOKUP(I5291,LEGEND!B:B,LEGEND!I:I))</f>
        <v>https://milwaukee-media-images.s3.amazonaws.com/hi/4932471429--Hero_1.jpg</v>
      </c>
      <c r="V5291" s="51" t="s">
        <v>23931</v>
      </c>
      <c r="W5291" s="63" t="s">
        <v>71</v>
      </c>
      <c r="X5291" s="64">
        <v>269</v>
      </c>
      <c r="Y5291" s="64">
        <v>99</v>
      </c>
      <c r="Z5291" s="64">
        <v>39</v>
      </c>
      <c r="AA5291" s="84">
        <v>0.187</v>
      </c>
      <c r="AB5291" s="85">
        <v>1</v>
      </c>
      <c r="AC5291" s="85">
        <v>1</v>
      </c>
    </row>
    <row r="5292" spans="1:29" ht="25.5">
      <c r="A5292" s="1"/>
      <c r="B5292" s="6" t="s">
        <v>8836</v>
      </c>
      <c r="C5292" s="6" t="s">
        <v>8778</v>
      </c>
      <c r="D5292" s="6" t="s">
        <v>11008</v>
      </c>
      <c r="E5292" s="49" t="s">
        <v>11009</v>
      </c>
      <c r="F5292" s="6" t="s">
        <v>8839</v>
      </c>
      <c r="G5292" s="6" t="s">
        <v>60</v>
      </c>
      <c r="H5292" s="6" t="s">
        <v>60</v>
      </c>
      <c r="I5292" s="60" t="s">
        <v>11010</v>
      </c>
      <c r="J5292" s="49" t="s">
        <v>11011</v>
      </c>
      <c r="K5292" s="6" t="s">
        <v>11012</v>
      </c>
      <c r="L5292" s="29">
        <f>IF($J$6="с учетом НДС",VLOOKUP(I5292,LEGEND!B:E,4,0)*(1-M5292),VLOOKUP(I5292,LEGEND!B:E,4,0)*(1-M5292)/1.2)</f>
        <v>4960</v>
      </c>
      <c r="M5292" s="57">
        <f>IF(AND(B5292&lt;&gt;"1_Электроинструмент",B5292&lt;&gt;"2_Садовая техника"),$J$5,IF($J$4&lt;=20%,$J$4,IFERROR(VLOOKUP(S5292,LEGEND!$L$2:$M$5,2,FALSE),$J$4)))</f>
        <v>0</v>
      </c>
      <c r="N5292" s="48" t="s">
        <v>60</v>
      </c>
      <c r="O5292" s="6" t="s">
        <v>42</v>
      </c>
      <c r="P5292" s="49" t="s">
        <v>66</v>
      </c>
      <c r="Q5292" s="49" t="s">
        <v>473</v>
      </c>
      <c r="R5292" s="6" t="s">
        <v>60</v>
      </c>
      <c r="S5292" s="49" t="s">
        <v>60</v>
      </c>
      <c r="T5292" s="73" t="str">
        <f>IF(_xlfn.XLOOKUP(I5292,LEGEND!B:B,LEGEND!H:H)&lt;&gt;"-",HYPERLINK(_xlfn.XLOOKUP(I5292,LEGEND!B:B,LEGEND!H:H),"link"),_xlfn.XLOOKUP(I5292,LEGEND!B:B,LEGEND!H:H))</f>
        <v>-</v>
      </c>
      <c r="U5292" s="73" t="str">
        <f>HYPERLINK(_xlfn.XLOOKUP(I5292,LEGEND!B:B,LEGEND!I:I))</f>
        <v>-</v>
      </c>
      <c r="V5292" s="51" t="s">
        <v>11013</v>
      </c>
      <c r="W5292" s="63" t="s">
        <v>71</v>
      </c>
      <c r="X5292" s="64">
        <v>230</v>
      </c>
      <c r="Y5292" s="64">
        <v>100</v>
      </c>
      <c r="Z5292" s="64">
        <v>40</v>
      </c>
      <c r="AA5292" s="84">
        <v>0.12</v>
      </c>
      <c r="AB5292" s="85">
        <v>1</v>
      </c>
      <c r="AC5292" s="85">
        <v>1</v>
      </c>
    </row>
    <row r="5293" spans="1:29" ht="25.5">
      <c r="A5293" s="1"/>
      <c r="B5293" s="6" t="s">
        <v>8836</v>
      </c>
      <c r="C5293" s="6" t="s">
        <v>8778</v>
      </c>
      <c r="D5293" s="6" t="s">
        <v>10740</v>
      </c>
      <c r="E5293" s="49" t="s">
        <v>10741</v>
      </c>
      <c r="F5293" s="6" t="s">
        <v>8839</v>
      </c>
      <c r="G5293" s="6" t="s">
        <v>60</v>
      </c>
      <c r="H5293" s="6" t="s">
        <v>60</v>
      </c>
      <c r="I5293" s="60" t="s">
        <v>10750</v>
      </c>
      <c r="J5293" s="49" t="s">
        <v>10751</v>
      </c>
      <c r="K5293" s="6" t="s">
        <v>10752</v>
      </c>
      <c r="L5293" s="29">
        <f>IF($J$6="с учетом НДС",VLOOKUP(I5293,LEGEND!B:E,4,0)*(1-M5293),VLOOKUP(I5293,LEGEND!B:E,4,0)*(1-M5293)/1.2)</f>
        <v>900</v>
      </c>
      <c r="M5293" s="57">
        <f>IF(AND(B5293&lt;&gt;"1_Электроинструмент",B5293&lt;&gt;"2_Садовая техника"),$J$5,IF($J$4&lt;=20%,$J$4,IFERROR(VLOOKUP(S5293,LEGEND!$L$2:$M$5,2,FALSE),$J$4)))</f>
        <v>0</v>
      </c>
      <c r="N5293" s="48" t="s">
        <v>60</v>
      </c>
      <c r="O5293" s="6" t="s">
        <v>42</v>
      </c>
      <c r="P5293" s="49" t="s">
        <v>66</v>
      </c>
      <c r="Q5293" s="49" t="s">
        <v>473</v>
      </c>
      <c r="R5293" s="6" t="s">
        <v>60</v>
      </c>
      <c r="S5293" s="49" t="s">
        <v>60</v>
      </c>
      <c r="T5293" s="73" t="str">
        <f>IF(_xlfn.XLOOKUP(I5293,LEGEND!B:B,LEGEND!H:H)&lt;&gt;"-",HYPERLINK(_xlfn.XLOOKUP(I5293,LEGEND!B:B,LEGEND!H:H),"link"),_xlfn.XLOOKUP(I5293,LEGEND!B:B,LEGEND!H:H))</f>
        <v>link</v>
      </c>
      <c r="U5293" s="73" t="str">
        <f>HYPERLINK(_xlfn.XLOOKUP(I5293,LEGEND!B:B,LEGEND!I:I))</f>
        <v>https://milwaukee-media-images.s3.amazonaws.com/hi/4932478550--Hero_1.jpg</v>
      </c>
      <c r="V5293" s="51" t="s">
        <v>10753</v>
      </c>
      <c r="W5293" s="63" t="s">
        <v>2678</v>
      </c>
      <c r="X5293" s="64">
        <v>192</v>
      </c>
      <c r="Y5293" s="64">
        <v>103</v>
      </c>
      <c r="Z5293" s="64">
        <v>40</v>
      </c>
      <c r="AA5293" s="84">
        <v>7.0000000000000007E-2</v>
      </c>
      <c r="AB5293" s="85">
        <v>5</v>
      </c>
      <c r="AC5293" s="85">
        <v>1</v>
      </c>
    </row>
    <row r="5294" spans="1:29" ht="25.5">
      <c r="A5294" s="1"/>
      <c r="B5294" s="6" t="s">
        <v>8836</v>
      </c>
      <c r="C5294" s="6" t="s">
        <v>8778</v>
      </c>
      <c r="D5294" s="6" t="s">
        <v>10740</v>
      </c>
      <c r="E5294" s="49" t="s">
        <v>10741</v>
      </c>
      <c r="F5294" s="6" t="s">
        <v>8839</v>
      </c>
      <c r="G5294" s="6" t="s">
        <v>60</v>
      </c>
      <c r="H5294" s="6" t="s">
        <v>60</v>
      </c>
      <c r="I5294" s="60" t="s">
        <v>10746</v>
      </c>
      <c r="J5294" s="49" t="s">
        <v>10747</v>
      </c>
      <c r="K5294" s="6" t="s">
        <v>10748</v>
      </c>
      <c r="L5294" s="29">
        <f>IF($J$6="с учетом НДС",VLOOKUP(I5294,LEGEND!B:E,4,0)*(1-M5294),VLOOKUP(I5294,LEGEND!B:E,4,0)*(1-M5294)/1.2)</f>
        <v>990</v>
      </c>
      <c r="M5294" s="57">
        <f>IF(AND(B5294&lt;&gt;"1_Электроинструмент",B5294&lt;&gt;"2_Садовая техника"),$J$5,IF($J$4&lt;=20%,$J$4,IFERROR(VLOOKUP(S5294,LEGEND!$L$2:$M$5,2,FALSE),$J$4)))</f>
        <v>0</v>
      </c>
      <c r="N5294" s="48" t="s">
        <v>60</v>
      </c>
      <c r="O5294" s="6" t="s">
        <v>42</v>
      </c>
      <c r="P5294" s="49" t="s">
        <v>66</v>
      </c>
      <c r="Q5294" s="49" t="s">
        <v>473</v>
      </c>
      <c r="R5294" s="6" t="s">
        <v>60</v>
      </c>
      <c r="S5294" s="49" t="s">
        <v>60</v>
      </c>
      <c r="T5294" s="73" t="str">
        <f>IF(_xlfn.XLOOKUP(I5294,LEGEND!B:B,LEGEND!H:H)&lt;&gt;"-",HYPERLINK(_xlfn.XLOOKUP(I5294,LEGEND!B:B,LEGEND!H:H),"link"),_xlfn.XLOOKUP(I5294,LEGEND!B:B,LEGEND!H:H))</f>
        <v>link</v>
      </c>
      <c r="U5294" s="73" t="str">
        <f>HYPERLINK(_xlfn.XLOOKUP(I5294,LEGEND!B:B,LEGEND!I:I))</f>
        <v>https://milwaukee-media-images.s3.amazonaws.com/hi/4932478549--Hero_1.jpg</v>
      </c>
      <c r="V5294" s="51" t="s">
        <v>10749</v>
      </c>
      <c r="W5294" s="63" t="s">
        <v>2678</v>
      </c>
      <c r="X5294" s="64">
        <v>192</v>
      </c>
      <c r="Y5294" s="64">
        <v>103</v>
      </c>
      <c r="Z5294" s="64">
        <v>40</v>
      </c>
      <c r="AA5294" s="84">
        <v>7.0000000000000007E-2</v>
      </c>
      <c r="AB5294" s="85">
        <v>5</v>
      </c>
      <c r="AC5294" s="85">
        <v>1</v>
      </c>
    </row>
    <row r="5295" spans="1:29" ht="15">
      <c r="A5295" s="1"/>
      <c r="B5295" s="6" t="s">
        <v>8836</v>
      </c>
      <c r="C5295" s="6" t="s">
        <v>8778</v>
      </c>
      <c r="D5295" s="6" t="s">
        <v>10740</v>
      </c>
      <c r="E5295" s="49" t="s">
        <v>10741</v>
      </c>
      <c r="F5295" s="6" t="s">
        <v>8839</v>
      </c>
      <c r="G5295" s="6" t="s">
        <v>60</v>
      </c>
      <c r="H5295" s="6" t="s">
        <v>60</v>
      </c>
      <c r="I5295" s="60" t="s">
        <v>10742</v>
      </c>
      <c r="J5295" s="49" t="s">
        <v>10743</v>
      </c>
      <c r="K5295" s="6" t="s">
        <v>10744</v>
      </c>
      <c r="L5295" s="29">
        <f>IF($J$6="с учетом НДС",VLOOKUP(I5295,LEGEND!B:E,4,0)*(1-M5295),VLOOKUP(I5295,LEGEND!B:E,4,0)*(1-M5295)/1.2)</f>
        <v>1010</v>
      </c>
      <c r="M5295" s="57">
        <f>IF(AND(B5295&lt;&gt;"1_Электроинструмент",B5295&lt;&gt;"2_Садовая техника"),$J$5,IF($J$4&lt;=20%,$J$4,IFERROR(VLOOKUP(S5295,LEGEND!$L$2:$M$5,2,FALSE),$J$4)))</f>
        <v>0</v>
      </c>
      <c r="N5295" s="48" t="s">
        <v>60</v>
      </c>
      <c r="O5295" s="6" t="s">
        <v>42</v>
      </c>
      <c r="P5295" s="49" t="s">
        <v>66</v>
      </c>
      <c r="Q5295" s="49" t="s">
        <v>473</v>
      </c>
      <c r="R5295" s="6" t="s">
        <v>60</v>
      </c>
      <c r="S5295" s="49" t="s">
        <v>60</v>
      </c>
      <c r="T5295" s="73" t="str">
        <f>IF(_xlfn.XLOOKUP(I5295,LEGEND!B:B,LEGEND!H:H)&lt;&gt;"-",HYPERLINK(_xlfn.XLOOKUP(I5295,LEGEND!B:B,LEGEND!H:H),"link"),_xlfn.XLOOKUP(I5295,LEGEND!B:B,LEGEND!H:H))</f>
        <v>link</v>
      </c>
      <c r="U5295" s="73" t="str">
        <f>HYPERLINK(_xlfn.XLOOKUP(I5295,LEGEND!B:B,LEGEND!I:I))</f>
        <v>https://milwaukee-media-images.s3.amazonaws.com/hi/4932478135--Hero_1.jpg</v>
      </c>
      <c r="V5295" s="51" t="s">
        <v>10745</v>
      </c>
      <c r="W5295" s="63" t="s">
        <v>2678</v>
      </c>
      <c r="X5295" s="64">
        <v>157</v>
      </c>
      <c r="Y5295" s="64">
        <v>204</v>
      </c>
      <c r="Z5295" s="64">
        <v>26</v>
      </c>
      <c r="AA5295" s="84">
        <v>0.03</v>
      </c>
      <c r="AB5295" s="85">
        <v>1</v>
      </c>
      <c r="AC5295" s="85">
        <v>1</v>
      </c>
    </row>
    <row r="5296" spans="1:29" ht="15">
      <c r="A5296" s="1"/>
      <c r="B5296" s="6" t="s">
        <v>8836</v>
      </c>
      <c r="C5296" s="6" t="s">
        <v>8778</v>
      </c>
      <c r="D5296" s="6" t="s">
        <v>10994</v>
      </c>
      <c r="E5296" s="49" t="s">
        <v>10995</v>
      </c>
      <c r="F5296" s="6" t="s">
        <v>8839</v>
      </c>
      <c r="G5296" s="6" t="s">
        <v>60</v>
      </c>
      <c r="H5296" s="6" t="s">
        <v>60</v>
      </c>
      <c r="I5296" s="60" t="s">
        <v>10996</v>
      </c>
      <c r="J5296" s="49" t="s">
        <v>10997</v>
      </c>
      <c r="K5296" s="6" t="s">
        <v>10998</v>
      </c>
      <c r="L5296" s="29">
        <f>IF($J$6="с учетом НДС",VLOOKUP(I5296,LEGEND!B:E,4,0)*(1-M5296),VLOOKUP(I5296,LEGEND!B:E,4,0)*(1-M5296)/1.2)</f>
        <v>3950</v>
      </c>
      <c r="M5296" s="57">
        <f>IF(AND(B5296&lt;&gt;"1_Электроинструмент",B5296&lt;&gt;"2_Садовая техника"),$J$5,IF($J$4&lt;=20%,$J$4,IFERROR(VLOOKUP(S5296,LEGEND!$L$2:$M$5,2,FALSE),$J$4)))</f>
        <v>0</v>
      </c>
      <c r="N5296" s="48" t="s">
        <v>60</v>
      </c>
      <c r="O5296" s="6" t="s">
        <v>42</v>
      </c>
      <c r="P5296" s="49" t="s">
        <v>66</v>
      </c>
      <c r="Q5296" s="49" t="s">
        <v>473</v>
      </c>
      <c r="R5296" s="6" t="s">
        <v>60</v>
      </c>
      <c r="S5296" s="49" t="s">
        <v>60</v>
      </c>
      <c r="T5296" s="73" t="str">
        <f>IF(_xlfn.XLOOKUP(I5296,LEGEND!B:B,LEGEND!H:H)&lt;&gt;"-",HYPERLINK(_xlfn.XLOOKUP(I5296,LEGEND!B:B,LEGEND!H:H),"link"),_xlfn.XLOOKUP(I5296,LEGEND!B:B,LEGEND!H:H))</f>
        <v>-</v>
      </c>
      <c r="U5296" s="73" t="str">
        <f>HYPERLINK(_xlfn.XLOOKUP(I5296,LEGEND!B:B,LEGEND!I:I))</f>
        <v>https://milwaukee-media-images.s3.amazonaws.com/hi/4932478136--Hero_1.jpg</v>
      </c>
      <c r="V5296" s="51" t="s">
        <v>10999</v>
      </c>
      <c r="W5296" s="63" t="s">
        <v>71</v>
      </c>
      <c r="X5296" s="64">
        <v>173</v>
      </c>
      <c r="Y5296" s="64">
        <v>150</v>
      </c>
      <c r="Z5296" s="64">
        <v>225</v>
      </c>
      <c r="AA5296" s="84">
        <v>0.65</v>
      </c>
      <c r="AB5296" s="85">
        <v>1</v>
      </c>
      <c r="AC5296" s="85">
        <v>1</v>
      </c>
    </row>
    <row r="5297" spans="1:29" ht="15">
      <c r="A5297" s="1"/>
      <c r="B5297" s="6" t="s">
        <v>8836</v>
      </c>
      <c r="C5297" s="6" t="s">
        <v>8778</v>
      </c>
      <c r="D5297" s="6" t="s">
        <v>10994</v>
      </c>
      <c r="E5297" s="49" t="s">
        <v>10995</v>
      </c>
      <c r="F5297" s="6" t="s">
        <v>8839</v>
      </c>
      <c r="G5297" s="6" t="s">
        <v>60</v>
      </c>
      <c r="H5297" s="6" t="s">
        <v>60</v>
      </c>
      <c r="I5297" s="60" t="s">
        <v>11000</v>
      </c>
      <c r="J5297" s="49" t="s">
        <v>11001</v>
      </c>
      <c r="K5297" s="6" t="s">
        <v>11002</v>
      </c>
      <c r="L5297" s="29">
        <f>IF($J$6="с учетом НДС",VLOOKUP(I5297,LEGEND!B:E,4,0)*(1-M5297),VLOOKUP(I5297,LEGEND!B:E,4,0)*(1-M5297)/1.2)</f>
        <v>5200</v>
      </c>
      <c r="M5297" s="57">
        <f>IF(AND(B5297&lt;&gt;"1_Электроинструмент",B5297&lt;&gt;"2_Садовая техника"),$J$5,IF($J$4&lt;=20%,$J$4,IFERROR(VLOOKUP(S5297,LEGEND!$L$2:$M$5,2,FALSE),$J$4)))</f>
        <v>0</v>
      </c>
      <c r="N5297" s="48" t="s">
        <v>60</v>
      </c>
      <c r="O5297" s="6" t="s">
        <v>42</v>
      </c>
      <c r="P5297" s="49" t="s">
        <v>66</v>
      </c>
      <c r="Q5297" s="49" t="s">
        <v>473</v>
      </c>
      <c r="R5297" s="6" t="s">
        <v>60</v>
      </c>
      <c r="S5297" s="49" t="s">
        <v>60</v>
      </c>
      <c r="T5297" s="73" t="str">
        <f>IF(_xlfn.XLOOKUP(I5297,LEGEND!B:B,LEGEND!H:H)&lt;&gt;"-",HYPERLINK(_xlfn.XLOOKUP(I5297,LEGEND!B:B,LEGEND!H:H),"link"),_xlfn.XLOOKUP(I5297,LEGEND!B:B,LEGEND!H:H))</f>
        <v>-</v>
      </c>
      <c r="U5297" s="73" t="str">
        <f>HYPERLINK(_xlfn.XLOOKUP(I5297,LEGEND!B:B,LEGEND!I:I))</f>
        <v>https://milwaukee-media-images.s3.amazonaws.com/hi/4932478137--Hero_1.jpg</v>
      </c>
      <c r="V5297" s="51" t="s">
        <v>11003</v>
      </c>
      <c r="W5297" s="63" t="s">
        <v>71</v>
      </c>
      <c r="X5297" s="64">
        <v>173</v>
      </c>
      <c r="Y5297" s="64">
        <v>175</v>
      </c>
      <c r="Z5297" s="64">
        <v>225</v>
      </c>
      <c r="AA5297" s="84">
        <v>1.1000000000000001</v>
      </c>
      <c r="AB5297" s="85">
        <v>1</v>
      </c>
      <c r="AC5297" s="85">
        <v>1</v>
      </c>
    </row>
    <row r="5298" spans="1:29" ht="15">
      <c r="A5298" s="1"/>
      <c r="B5298" s="6" t="s">
        <v>8836</v>
      </c>
      <c r="C5298" s="6" t="s">
        <v>8778</v>
      </c>
      <c r="D5298" s="6" t="s">
        <v>10994</v>
      </c>
      <c r="E5298" s="49" t="s">
        <v>10995</v>
      </c>
      <c r="F5298" s="6" t="s">
        <v>8839</v>
      </c>
      <c r="G5298" s="6" t="s">
        <v>60</v>
      </c>
      <c r="H5298" s="6" t="s">
        <v>60</v>
      </c>
      <c r="I5298" s="60" t="s">
        <v>11004</v>
      </c>
      <c r="J5298" s="49" t="s">
        <v>11005</v>
      </c>
      <c r="K5298" s="6" t="s">
        <v>11006</v>
      </c>
      <c r="L5298" s="29">
        <f>IF($J$6="с учетом НДС",VLOOKUP(I5298,LEGEND!B:E,4,0)*(1-M5298),VLOOKUP(I5298,LEGEND!B:E,4,0)*(1-M5298)/1.2)</f>
        <v>6300</v>
      </c>
      <c r="M5298" s="57">
        <f>IF(AND(B5298&lt;&gt;"1_Электроинструмент",B5298&lt;&gt;"2_Садовая техника"),$J$5,IF($J$4&lt;=20%,$J$4,IFERROR(VLOOKUP(S5298,LEGEND!$L$2:$M$5,2,FALSE),$J$4)))</f>
        <v>0</v>
      </c>
      <c r="N5298" s="48" t="s">
        <v>60</v>
      </c>
      <c r="O5298" s="6" t="s">
        <v>42</v>
      </c>
      <c r="P5298" s="49" t="s">
        <v>66</v>
      </c>
      <c r="Q5298" s="49" t="s">
        <v>473</v>
      </c>
      <c r="R5298" s="6" t="s">
        <v>60</v>
      </c>
      <c r="S5298" s="49" t="s">
        <v>60</v>
      </c>
      <c r="T5298" s="73" t="str">
        <f>IF(_xlfn.XLOOKUP(I5298,LEGEND!B:B,LEGEND!H:H)&lt;&gt;"-",HYPERLINK(_xlfn.XLOOKUP(I5298,LEGEND!B:B,LEGEND!H:H),"link"),_xlfn.XLOOKUP(I5298,LEGEND!B:B,LEGEND!H:H))</f>
        <v>-</v>
      </c>
      <c r="U5298" s="73" t="str">
        <f>HYPERLINK(_xlfn.XLOOKUP(I5298,LEGEND!B:B,LEGEND!I:I))</f>
        <v>https://milwaukee-media-images.s3.amazonaws.com/hi/4932478139--Hero_1.jpg</v>
      </c>
      <c r="V5298" s="51" t="s">
        <v>11007</v>
      </c>
      <c r="W5298" s="63" t="s">
        <v>71</v>
      </c>
      <c r="X5298" s="64">
        <v>173</v>
      </c>
      <c r="Y5298" s="64">
        <v>175</v>
      </c>
      <c r="Z5298" s="64">
        <v>225</v>
      </c>
      <c r="AA5298" s="84">
        <v>1.1000000000000001</v>
      </c>
      <c r="AB5298" s="85">
        <v>1</v>
      </c>
      <c r="AC5298" s="85">
        <v>1</v>
      </c>
    </row>
    <row r="5299" spans="1:29" ht="25.5">
      <c r="A5299" s="1"/>
      <c r="B5299" s="6" t="s">
        <v>8836</v>
      </c>
      <c r="C5299" s="6" t="s">
        <v>56</v>
      </c>
      <c r="D5299" s="6" t="s">
        <v>11014</v>
      </c>
      <c r="E5299" s="49" t="s">
        <v>11089</v>
      </c>
      <c r="F5299" s="6" t="s">
        <v>11090</v>
      </c>
      <c r="G5299" s="6" t="s">
        <v>60</v>
      </c>
      <c r="H5299" s="6" t="s">
        <v>60</v>
      </c>
      <c r="I5299" s="60" t="s">
        <v>11091</v>
      </c>
      <c r="J5299" s="49" t="s">
        <v>11092</v>
      </c>
      <c r="K5299" s="6" t="s">
        <v>11093</v>
      </c>
      <c r="L5299" s="29">
        <f>IF($J$6="с учетом НДС",VLOOKUP(I5299,LEGEND!B:E,4,0)*(1-M5299),VLOOKUP(I5299,LEGEND!B:E,4,0)*(1-M5299)/1.2)</f>
        <v>19400</v>
      </c>
      <c r="M5299" s="57">
        <f>IF(AND(B5299&lt;&gt;"1_Электроинструмент",B5299&lt;&gt;"2_Садовая техника"),$J$5,IF($J$4&lt;=20%,$J$4,IFERROR(VLOOKUP(S5299,LEGEND!$L$2:$M$5,2,FALSE),$J$4)))</f>
        <v>0</v>
      </c>
      <c r="N5299" s="48" t="s">
        <v>60</v>
      </c>
      <c r="O5299" s="6" t="s">
        <v>60</v>
      </c>
      <c r="P5299" s="49" t="s">
        <v>66</v>
      </c>
      <c r="Q5299" s="49" t="s">
        <v>67</v>
      </c>
      <c r="R5299" s="6" t="s">
        <v>60</v>
      </c>
      <c r="S5299" s="49" t="s">
        <v>60</v>
      </c>
      <c r="T5299" s="73" t="str">
        <f>IF(_xlfn.XLOOKUP(I5299,LEGEND!B:B,LEGEND!H:H)&lt;&gt;"-",HYPERLINK(_xlfn.XLOOKUP(I5299,LEGEND!B:B,LEGEND!H:H),"link"),_xlfn.XLOOKUP(I5299,LEGEND!B:B,LEGEND!H:H))</f>
        <v>link</v>
      </c>
      <c r="U5299" s="73" t="str">
        <f>HYPERLINK(_xlfn.XLOOKUP(I5299,LEGEND!B:B,LEGEND!I:I))</f>
        <v>https://milwaukee-media-images.s3.amazonaws.com/hi/M12_HH_GREY3-0_(S)--Hero_1.jpg</v>
      </c>
      <c r="V5299" s="51" t="s">
        <v>11094</v>
      </c>
      <c r="W5299" s="63" t="s">
        <v>71</v>
      </c>
      <c r="X5299" s="64">
        <v>520</v>
      </c>
      <c r="Y5299" s="64">
        <v>320</v>
      </c>
      <c r="Z5299" s="64">
        <v>100</v>
      </c>
      <c r="AA5299" s="84">
        <v>1.458</v>
      </c>
      <c r="AB5299" s="85">
        <v>1</v>
      </c>
      <c r="AC5299" s="85">
        <v>1</v>
      </c>
    </row>
    <row r="5300" spans="1:29" ht="25.5">
      <c r="A5300" s="1"/>
      <c r="B5300" s="6" t="s">
        <v>8836</v>
      </c>
      <c r="C5300" s="6" t="s">
        <v>56</v>
      </c>
      <c r="D5300" s="6" t="s">
        <v>11014</v>
      </c>
      <c r="E5300" s="49" t="s">
        <v>11089</v>
      </c>
      <c r="F5300" s="6" t="s">
        <v>11090</v>
      </c>
      <c r="G5300" s="6" t="s">
        <v>60</v>
      </c>
      <c r="H5300" s="6" t="s">
        <v>60</v>
      </c>
      <c r="I5300" s="60" t="s">
        <v>11095</v>
      </c>
      <c r="J5300" s="49" t="s">
        <v>11096</v>
      </c>
      <c r="K5300" s="6" t="s">
        <v>11097</v>
      </c>
      <c r="L5300" s="29">
        <f>IF($J$6="с учетом НДС",VLOOKUP(I5300,LEGEND!B:E,4,0)*(1-M5300),VLOOKUP(I5300,LEGEND!B:E,4,0)*(1-M5300)/1.2)</f>
        <v>19400</v>
      </c>
      <c r="M5300" s="57">
        <f>IF(AND(B5300&lt;&gt;"1_Электроинструмент",B5300&lt;&gt;"2_Садовая техника"),$J$5,IF($J$4&lt;=20%,$J$4,IFERROR(VLOOKUP(S5300,LEGEND!$L$2:$M$5,2,FALSE),$J$4)))</f>
        <v>0</v>
      </c>
      <c r="N5300" s="48" t="s">
        <v>60</v>
      </c>
      <c r="O5300" s="6" t="s">
        <v>60</v>
      </c>
      <c r="P5300" s="49" t="s">
        <v>66</v>
      </c>
      <c r="Q5300" s="49" t="s">
        <v>67</v>
      </c>
      <c r="R5300" s="6" t="s">
        <v>60</v>
      </c>
      <c r="S5300" s="49" t="s">
        <v>60</v>
      </c>
      <c r="T5300" s="73" t="str">
        <f>IF(_xlfn.XLOOKUP(I5300,LEGEND!B:B,LEGEND!H:H)&lt;&gt;"-",HYPERLINK(_xlfn.XLOOKUP(I5300,LEGEND!B:B,LEGEND!H:H),"link"),_xlfn.XLOOKUP(I5300,LEGEND!B:B,LEGEND!H:H))</f>
        <v>link</v>
      </c>
      <c r="U5300" s="73" t="str">
        <f>HYPERLINK(_xlfn.XLOOKUP(I5300,LEGEND!B:B,LEGEND!I:I))</f>
        <v>https://milwaukee-media-images.s3.amazonaws.com/hi/M12_HH_GREY3-0_(M)--Hero_1.jpg</v>
      </c>
      <c r="V5300" s="51" t="s">
        <v>11098</v>
      </c>
      <c r="W5300" s="63" t="s">
        <v>71</v>
      </c>
      <c r="X5300" s="64">
        <v>520</v>
      </c>
      <c r="Y5300" s="64">
        <v>370</v>
      </c>
      <c r="Z5300" s="64">
        <v>100</v>
      </c>
      <c r="AA5300" s="84">
        <v>1.52</v>
      </c>
      <c r="AB5300" s="85">
        <v>1</v>
      </c>
      <c r="AC5300" s="85">
        <v>1</v>
      </c>
    </row>
    <row r="5301" spans="1:29" ht="25.5">
      <c r="A5301" s="1"/>
      <c r="B5301" s="6" t="s">
        <v>8836</v>
      </c>
      <c r="C5301" s="6" t="s">
        <v>56</v>
      </c>
      <c r="D5301" s="6" t="s">
        <v>11014</v>
      </c>
      <c r="E5301" s="49" t="s">
        <v>11089</v>
      </c>
      <c r="F5301" s="6" t="s">
        <v>11090</v>
      </c>
      <c r="G5301" s="6" t="s">
        <v>60</v>
      </c>
      <c r="H5301" s="6" t="s">
        <v>60</v>
      </c>
      <c r="I5301" s="60" t="s">
        <v>11099</v>
      </c>
      <c r="J5301" s="49" t="s">
        <v>11100</v>
      </c>
      <c r="K5301" s="6" t="s">
        <v>11101</v>
      </c>
      <c r="L5301" s="29">
        <f>IF($J$6="с учетом НДС",VLOOKUP(I5301,LEGEND!B:E,4,0)*(1-M5301),VLOOKUP(I5301,LEGEND!B:E,4,0)*(1-M5301)/1.2)</f>
        <v>19400</v>
      </c>
      <c r="M5301" s="57">
        <f>IF(AND(B5301&lt;&gt;"1_Электроинструмент",B5301&lt;&gt;"2_Садовая техника"),$J$5,IF($J$4&lt;=20%,$J$4,IFERROR(VLOOKUP(S5301,LEGEND!$L$2:$M$5,2,FALSE),$J$4)))</f>
        <v>0</v>
      </c>
      <c r="N5301" s="48" t="s">
        <v>60</v>
      </c>
      <c r="O5301" s="6" t="s">
        <v>60</v>
      </c>
      <c r="P5301" s="49" t="s">
        <v>66</v>
      </c>
      <c r="Q5301" s="49" t="s">
        <v>67</v>
      </c>
      <c r="R5301" s="6" t="s">
        <v>60</v>
      </c>
      <c r="S5301" s="49" t="s">
        <v>60</v>
      </c>
      <c r="T5301" s="73" t="str">
        <f>IF(_xlfn.XLOOKUP(I5301,LEGEND!B:B,LEGEND!H:H)&lt;&gt;"-",HYPERLINK(_xlfn.XLOOKUP(I5301,LEGEND!B:B,LEGEND!H:H),"link"),_xlfn.XLOOKUP(I5301,LEGEND!B:B,LEGEND!H:H))</f>
        <v>link</v>
      </c>
      <c r="U5301" s="73" t="str">
        <f>HYPERLINK(_xlfn.XLOOKUP(I5301,LEGEND!B:B,LEGEND!I:I))</f>
        <v>https://milwaukee-media-images.s3.amazonaws.com/hi/M12_HH_GREY3-0_(XL)--Hero_1.jpg</v>
      </c>
      <c r="V5301" s="51" t="s">
        <v>11102</v>
      </c>
      <c r="W5301" s="63" t="s">
        <v>71</v>
      </c>
      <c r="X5301" s="64">
        <v>515</v>
      </c>
      <c r="Y5301" s="64">
        <v>320</v>
      </c>
      <c r="Z5301" s="64">
        <v>100</v>
      </c>
      <c r="AA5301" s="84">
        <v>1.9990000000000001</v>
      </c>
      <c r="AB5301" s="85">
        <v>1</v>
      </c>
      <c r="AC5301" s="85">
        <v>1</v>
      </c>
    </row>
    <row r="5302" spans="1:29" ht="25.5">
      <c r="A5302" s="1"/>
      <c r="B5302" s="6" t="s">
        <v>8836</v>
      </c>
      <c r="C5302" s="6" t="s">
        <v>56</v>
      </c>
      <c r="D5302" s="6" t="s">
        <v>11014</v>
      </c>
      <c r="E5302" s="49" t="s">
        <v>11089</v>
      </c>
      <c r="F5302" s="6" t="s">
        <v>11090</v>
      </c>
      <c r="G5302" s="6" t="s">
        <v>60</v>
      </c>
      <c r="H5302" s="6" t="s">
        <v>60</v>
      </c>
      <c r="I5302" s="60" t="s">
        <v>11103</v>
      </c>
      <c r="J5302" s="49" t="s">
        <v>11104</v>
      </c>
      <c r="K5302" s="6" t="s">
        <v>11105</v>
      </c>
      <c r="L5302" s="29">
        <f>IF($J$6="с учетом НДС",VLOOKUP(I5302,LEGEND!B:E,4,0)*(1-M5302),VLOOKUP(I5302,LEGEND!B:E,4,0)*(1-M5302)/1.2)</f>
        <v>19400</v>
      </c>
      <c r="M5302" s="57">
        <f>IF(AND(B5302&lt;&gt;"1_Электроинструмент",B5302&lt;&gt;"2_Садовая техника"),$J$5,IF($J$4&lt;=20%,$J$4,IFERROR(VLOOKUP(S5302,LEGEND!$L$2:$M$5,2,FALSE),$J$4)))</f>
        <v>0</v>
      </c>
      <c r="N5302" s="48" t="s">
        <v>60</v>
      </c>
      <c r="O5302" s="6" t="s">
        <v>60</v>
      </c>
      <c r="P5302" s="49" t="s">
        <v>66</v>
      </c>
      <c r="Q5302" s="49" t="s">
        <v>67</v>
      </c>
      <c r="R5302" s="6" t="s">
        <v>60</v>
      </c>
      <c r="S5302" s="49" t="s">
        <v>60</v>
      </c>
      <c r="T5302" s="73" t="str">
        <f>IF(_xlfn.XLOOKUP(I5302,LEGEND!B:B,LEGEND!H:H)&lt;&gt;"-",HYPERLINK(_xlfn.XLOOKUP(I5302,LEGEND!B:B,LEGEND!H:H),"link"),_xlfn.XLOOKUP(I5302,LEGEND!B:B,LEGEND!H:H))</f>
        <v>link</v>
      </c>
      <c r="U5302" s="73" t="str">
        <f>HYPERLINK(_xlfn.XLOOKUP(I5302,LEGEND!B:B,LEGEND!I:I))</f>
        <v>https://milwaukee-media-images.s3.amazonaws.com/hi/M12_HH_GREY3-0_(2XL)--Hero_1.jpg</v>
      </c>
      <c r="V5302" s="51" t="s">
        <v>11106</v>
      </c>
      <c r="W5302" s="63" t="s">
        <v>71</v>
      </c>
      <c r="X5302" s="64">
        <v>515</v>
      </c>
      <c r="Y5302" s="64">
        <v>320</v>
      </c>
      <c r="Z5302" s="64">
        <v>100</v>
      </c>
      <c r="AA5302" s="84">
        <v>1.9990000000000001</v>
      </c>
      <c r="AB5302" s="85">
        <v>1</v>
      </c>
      <c r="AC5302" s="85">
        <v>1</v>
      </c>
    </row>
    <row r="5303" spans="1:29" ht="25.5">
      <c r="A5303" s="1"/>
      <c r="B5303" s="6" t="s">
        <v>8836</v>
      </c>
      <c r="C5303" s="6" t="s">
        <v>8778</v>
      </c>
      <c r="D5303" s="6" t="s">
        <v>11014</v>
      </c>
      <c r="E5303" s="49" t="s">
        <v>11089</v>
      </c>
      <c r="F5303" s="6" t="s">
        <v>8839</v>
      </c>
      <c r="G5303" s="6" t="s">
        <v>60</v>
      </c>
      <c r="H5303" s="6" t="s">
        <v>60</v>
      </c>
      <c r="I5303" s="60" t="s">
        <v>11135</v>
      </c>
      <c r="J5303" s="49" t="s">
        <v>11136</v>
      </c>
      <c r="K5303" s="6" t="s">
        <v>11137</v>
      </c>
      <c r="L5303" s="29">
        <f>IF($J$6="с учетом НДС",VLOOKUP(I5303,LEGEND!B:E,4,0)*(1-M5303),VLOOKUP(I5303,LEGEND!B:E,4,0)*(1-M5303)/1.2)</f>
        <v>6200</v>
      </c>
      <c r="M5303" s="57">
        <f>IF(AND(B5303&lt;&gt;"1_Электроинструмент",B5303&lt;&gt;"2_Садовая техника"),$J$5,IF($J$4&lt;=20%,$J$4,IFERROR(VLOOKUP(S5303,LEGEND!$L$2:$M$5,2,FALSE),$J$4)))</f>
        <v>0</v>
      </c>
      <c r="N5303" s="48" t="s">
        <v>60</v>
      </c>
      <c r="O5303" s="6" t="s">
        <v>60</v>
      </c>
      <c r="P5303" s="49" t="s">
        <v>66</v>
      </c>
      <c r="Q5303" s="49" t="s">
        <v>67</v>
      </c>
      <c r="R5303" s="6" t="s">
        <v>60</v>
      </c>
      <c r="S5303" s="49" t="s">
        <v>60</v>
      </c>
      <c r="T5303" s="73" t="str">
        <f>IF(_xlfn.XLOOKUP(I5303,LEGEND!B:B,LEGEND!H:H)&lt;&gt;"-",HYPERLINK(_xlfn.XLOOKUP(I5303,LEGEND!B:B,LEGEND!H:H),"link"),_xlfn.XLOOKUP(I5303,LEGEND!B:B,LEGEND!H:H))</f>
        <v>link</v>
      </c>
      <c r="U5303" s="73" t="str">
        <f>HYPERLINK(_xlfn.XLOOKUP(I5303,LEGEND!B:B,LEGEND!I:I))</f>
        <v>https://milwaukee-media-images.s3.amazonaws.com/hi/WHB_(S)--Hero_1.jpg</v>
      </c>
      <c r="V5303" s="51" t="s">
        <v>11138</v>
      </c>
      <c r="W5303" s="63" t="s">
        <v>11139</v>
      </c>
      <c r="X5303" s="64">
        <v>265</v>
      </c>
      <c r="Y5303" s="64">
        <v>340</v>
      </c>
      <c r="Z5303" s="64">
        <v>75</v>
      </c>
      <c r="AA5303" s="84">
        <v>0.82799999999999996</v>
      </c>
      <c r="AB5303" s="85">
        <v>1</v>
      </c>
      <c r="AC5303" s="85">
        <v>1</v>
      </c>
    </row>
    <row r="5304" spans="1:29" ht="25.5">
      <c r="A5304" s="1"/>
      <c r="B5304" s="6" t="s">
        <v>8836</v>
      </c>
      <c r="C5304" s="6" t="s">
        <v>8778</v>
      </c>
      <c r="D5304" s="6" t="s">
        <v>11014</v>
      </c>
      <c r="E5304" s="49" t="s">
        <v>11089</v>
      </c>
      <c r="F5304" s="6" t="s">
        <v>8839</v>
      </c>
      <c r="G5304" s="6" t="s">
        <v>60</v>
      </c>
      <c r="H5304" s="6" t="s">
        <v>60</v>
      </c>
      <c r="I5304" s="60" t="s">
        <v>11140</v>
      </c>
      <c r="J5304" s="49" t="s">
        <v>11141</v>
      </c>
      <c r="K5304" s="6" t="s">
        <v>11142</v>
      </c>
      <c r="L5304" s="29">
        <f>IF($J$6="с учетом НДС",VLOOKUP(I5304,LEGEND!B:E,4,0)*(1-M5304),VLOOKUP(I5304,LEGEND!B:E,4,0)*(1-M5304)/1.2)</f>
        <v>6200</v>
      </c>
      <c r="M5304" s="57">
        <f>IF(AND(B5304&lt;&gt;"1_Электроинструмент",B5304&lt;&gt;"2_Садовая техника"),$J$5,IF($J$4&lt;=20%,$J$4,IFERROR(VLOOKUP(S5304,LEGEND!$L$2:$M$5,2,FALSE),$J$4)))</f>
        <v>0</v>
      </c>
      <c r="N5304" s="48" t="s">
        <v>60</v>
      </c>
      <c r="O5304" s="6" t="s">
        <v>60</v>
      </c>
      <c r="P5304" s="49" t="s">
        <v>66</v>
      </c>
      <c r="Q5304" s="49" t="s">
        <v>67</v>
      </c>
      <c r="R5304" s="6" t="s">
        <v>60</v>
      </c>
      <c r="S5304" s="49" t="s">
        <v>60</v>
      </c>
      <c r="T5304" s="73" t="str">
        <f>IF(_xlfn.XLOOKUP(I5304,LEGEND!B:B,LEGEND!H:H)&lt;&gt;"-",HYPERLINK(_xlfn.XLOOKUP(I5304,LEGEND!B:B,LEGEND!H:H),"link"),_xlfn.XLOOKUP(I5304,LEGEND!B:B,LEGEND!H:H))</f>
        <v>link</v>
      </c>
      <c r="U5304" s="73" t="str">
        <f>HYPERLINK(_xlfn.XLOOKUP(I5304,LEGEND!B:B,LEGEND!I:I))</f>
        <v>https://milwaukee-media-images.s3.amazonaws.com/hi/WHB_(M)--Hero_1.jpg</v>
      </c>
      <c r="V5304" s="51" t="s">
        <v>11143</v>
      </c>
      <c r="W5304" s="63" t="s">
        <v>11139</v>
      </c>
      <c r="X5304" s="64">
        <v>360</v>
      </c>
      <c r="Y5304" s="64">
        <v>270</v>
      </c>
      <c r="Z5304" s="64">
        <v>70</v>
      </c>
      <c r="AA5304" s="84">
        <v>0.84199999999999997</v>
      </c>
      <c r="AB5304" s="85">
        <v>1</v>
      </c>
      <c r="AC5304" s="85">
        <v>1</v>
      </c>
    </row>
    <row r="5305" spans="1:29" ht="25.5">
      <c r="A5305" s="1"/>
      <c r="B5305" s="6" t="s">
        <v>8836</v>
      </c>
      <c r="C5305" s="6" t="s">
        <v>8778</v>
      </c>
      <c r="D5305" s="6" t="s">
        <v>11014</v>
      </c>
      <c r="E5305" s="49" t="s">
        <v>11089</v>
      </c>
      <c r="F5305" s="6" t="s">
        <v>8839</v>
      </c>
      <c r="G5305" s="6" t="s">
        <v>60</v>
      </c>
      <c r="H5305" s="6" t="s">
        <v>60</v>
      </c>
      <c r="I5305" s="60" t="s">
        <v>11144</v>
      </c>
      <c r="J5305" s="49" t="s">
        <v>11145</v>
      </c>
      <c r="K5305" s="6" t="s">
        <v>11146</v>
      </c>
      <c r="L5305" s="29">
        <f>IF($J$6="с учетом НДС",VLOOKUP(I5305,LEGEND!B:E,4,0)*(1-M5305),VLOOKUP(I5305,LEGEND!B:E,4,0)*(1-M5305)/1.2)</f>
        <v>6200</v>
      </c>
      <c r="M5305" s="57">
        <f>IF(AND(B5305&lt;&gt;"1_Электроинструмент",B5305&lt;&gt;"2_Садовая техника"),$J$5,IF($J$4&lt;=20%,$J$4,IFERROR(VLOOKUP(S5305,LEGEND!$L$2:$M$5,2,FALSE),$J$4)))</f>
        <v>0</v>
      </c>
      <c r="N5305" s="48" t="s">
        <v>60</v>
      </c>
      <c r="O5305" s="6" t="s">
        <v>60</v>
      </c>
      <c r="P5305" s="49" t="s">
        <v>66</v>
      </c>
      <c r="Q5305" s="49" t="s">
        <v>67</v>
      </c>
      <c r="R5305" s="6" t="s">
        <v>60</v>
      </c>
      <c r="S5305" s="49" t="s">
        <v>60</v>
      </c>
      <c r="T5305" s="73" t="str">
        <f>IF(_xlfn.XLOOKUP(I5305,LEGEND!B:B,LEGEND!H:H)&lt;&gt;"-",HYPERLINK(_xlfn.XLOOKUP(I5305,LEGEND!B:B,LEGEND!H:H),"link"),_xlfn.XLOOKUP(I5305,LEGEND!B:B,LEGEND!H:H))</f>
        <v>link</v>
      </c>
      <c r="U5305" s="73" t="str">
        <f>HYPERLINK(_xlfn.XLOOKUP(I5305,LEGEND!B:B,LEGEND!I:I))</f>
        <v>https://milwaukee-media-images.s3.amazonaws.com/hi/WHB_(L)--Hero_1.jpg</v>
      </c>
      <c r="V5305" s="51" t="s">
        <v>11147</v>
      </c>
      <c r="W5305" s="63" t="s">
        <v>11139</v>
      </c>
      <c r="X5305" s="64">
        <v>255</v>
      </c>
      <c r="Y5305" s="64">
        <v>368</v>
      </c>
      <c r="Z5305" s="64">
        <v>65</v>
      </c>
      <c r="AA5305" s="84">
        <v>0.91</v>
      </c>
      <c r="AB5305" s="85">
        <v>1</v>
      </c>
      <c r="AC5305" s="85">
        <v>1</v>
      </c>
    </row>
    <row r="5306" spans="1:29" ht="25.5">
      <c r="A5306" s="1"/>
      <c r="B5306" s="6" t="s">
        <v>8836</v>
      </c>
      <c r="C5306" s="6" t="s">
        <v>8778</v>
      </c>
      <c r="D5306" s="6" t="s">
        <v>11014</v>
      </c>
      <c r="E5306" s="49" t="s">
        <v>11089</v>
      </c>
      <c r="F5306" s="6" t="s">
        <v>8839</v>
      </c>
      <c r="G5306" s="6" t="s">
        <v>60</v>
      </c>
      <c r="H5306" s="6" t="s">
        <v>60</v>
      </c>
      <c r="I5306" s="60" t="s">
        <v>11148</v>
      </c>
      <c r="J5306" s="49" t="s">
        <v>11149</v>
      </c>
      <c r="K5306" s="6" t="s">
        <v>11150</v>
      </c>
      <c r="L5306" s="29">
        <f>IF($J$6="с учетом НДС",VLOOKUP(I5306,LEGEND!B:E,4,0)*(1-M5306),VLOOKUP(I5306,LEGEND!B:E,4,0)*(1-M5306)/1.2)</f>
        <v>6200</v>
      </c>
      <c r="M5306" s="57">
        <f>IF(AND(B5306&lt;&gt;"1_Электроинструмент",B5306&lt;&gt;"2_Садовая техника"),$J$5,IF($J$4&lt;=20%,$J$4,IFERROR(VLOOKUP(S5306,LEGEND!$L$2:$M$5,2,FALSE),$J$4)))</f>
        <v>0</v>
      </c>
      <c r="N5306" s="48" t="s">
        <v>60</v>
      </c>
      <c r="O5306" s="6" t="s">
        <v>60</v>
      </c>
      <c r="P5306" s="49" t="s">
        <v>66</v>
      </c>
      <c r="Q5306" s="49" t="s">
        <v>67</v>
      </c>
      <c r="R5306" s="6" t="s">
        <v>60</v>
      </c>
      <c r="S5306" s="49" t="s">
        <v>60</v>
      </c>
      <c r="T5306" s="73" t="str">
        <f>IF(_xlfn.XLOOKUP(I5306,LEGEND!B:B,LEGEND!H:H)&lt;&gt;"-",HYPERLINK(_xlfn.XLOOKUP(I5306,LEGEND!B:B,LEGEND!H:H),"link"),_xlfn.XLOOKUP(I5306,LEGEND!B:B,LEGEND!H:H))</f>
        <v>link</v>
      </c>
      <c r="U5306" s="73" t="str">
        <f>HYPERLINK(_xlfn.XLOOKUP(I5306,LEGEND!B:B,LEGEND!I:I))</f>
        <v>https://milwaukee-media-images.s3.amazonaws.com/hi/WHB_(XL)--Hero_1.jpg</v>
      </c>
      <c r="V5306" s="51" t="s">
        <v>11151</v>
      </c>
      <c r="W5306" s="63" t="s">
        <v>11139</v>
      </c>
      <c r="X5306" s="64">
        <v>390</v>
      </c>
      <c r="Y5306" s="64">
        <v>270</v>
      </c>
      <c r="Z5306" s="64">
        <v>80</v>
      </c>
      <c r="AA5306" s="84">
        <v>0.97399999999999998</v>
      </c>
      <c r="AB5306" s="85">
        <v>1</v>
      </c>
      <c r="AC5306" s="85">
        <v>1</v>
      </c>
    </row>
    <row r="5307" spans="1:29" ht="25.5">
      <c r="A5307" s="1"/>
      <c r="B5307" s="6" t="s">
        <v>8836</v>
      </c>
      <c r="C5307" s="6" t="s">
        <v>8778</v>
      </c>
      <c r="D5307" s="6" t="s">
        <v>11014</v>
      </c>
      <c r="E5307" s="49" t="s">
        <v>11089</v>
      </c>
      <c r="F5307" s="6" t="s">
        <v>8839</v>
      </c>
      <c r="G5307" s="6" t="s">
        <v>60</v>
      </c>
      <c r="H5307" s="6" t="s">
        <v>60</v>
      </c>
      <c r="I5307" s="60" t="s">
        <v>11152</v>
      </c>
      <c r="J5307" s="49" t="s">
        <v>11153</v>
      </c>
      <c r="K5307" s="6" t="s">
        <v>11154</v>
      </c>
      <c r="L5307" s="29">
        <f>IF($J$6="с учетом НДС",VLOOKUP(I5307,LEGEND!B:E,4,0)*(1-M5307),VLOOKUP(I5307,LEGEND!B:E,4,0)*(1-M5307)/1.2)</f>
        <v>6200</v>
      </c>
      <c r="M5307" s="57">
        <f>IF(AND(B5307&lt;&gt;"1_Электроинструмент",B5307&lt;&gt;"2_Садовая техника"),$J$5,IF($J$4&lt;=20%,$J$4,IFERROR(VLOOKUP(S5307,LEGEND!$L$2:$M$5,2,FALSE),$J$4)))</f>
        <v>0</v>
      </c>
      <c r="N5307" s="48" t="s">
        <v>60</v>
      </c>
      <c r="O5307" s="6" t="s">
        <v>60</v>
      </c>
      <c r="P5307" s="49" t="s">
        <v>66</v>
      </c>
      <c r="Q5307" s="49" t="s">
        <v>67</v>
      </c>
      <c r="R5307" s="6" t="s">
        <v>60</v>
      </c>
      <c r="S5307" s="49" t="s">
        <v>60</v>
      </c>
      <c r="T5307" s="73" t="str">
        <f>IF(_xlfn.XLOOKUP(I5307,LEGEND!B:B,LEGEND!H:H)&lt;&gt;"-",HYPERLINK(_xlfn.XLOOKUP(I5307,LEGEND!B:B,LEGEND!H:H),"link"),_xlfn.XLOOKUP(I5307,LEGEND!B:B,LEGEND!H:H))</f>
        <v>link</v>
      </c>
      <c r="U5307" s="73" t="str">
        <f>HYPERLINK(_xlfn.XLOOKUP(I5307,LEGEND!B:B,LEGEND!I:I))</f>
        <v>https://milwaukee-media-images.s3.amazonaws.com/hi/WHB_(XXL)--Hero_1.jpg</v>
      </c>
      <c r="V5307" s="51" t="s">
        <v>11155</v>
      </c>
      <c r="W5307" s="63" t="s">
        <v>11139</v>
      </c>
      <c r="X5307" s="64">
        <v>390</v>
      </c>
      <c r="Y5307" s="64">
        <v>285</v>
      </c>
      <c r="Z5307" s="64">
        <v>90</v>
      </c>
      <c r="AA5307" s="84">
        <v>1.036</v>
      </c>
      <c r="AB5307" s="85">
        <v>1</v>
      </c>
      <c r="AC5307" s="85">
        <v>1</v>
      </c>
    </row>
    <row r="5308" spans="1:29" ht="25.5">
      <c r="A5308" s="1"/>
      <c r="B5308" s="6" t="s">
        <v>8836</v>
      </c>
      <c r="C5308" s="6" t="s">
        <v>8778</v>
      </c>
      <c r="D5308" s="6" t="s">
        <v>11014</v>
      </c>
      <c r="E5308" s="49" t="s">
        <v>11089</v>
      </c>
      <c r="F5308" s="6" t="s">
        <v>8839</v>
      </c>
      <c r="G5308" s="6" t="s">
        <v>60</v>
      </c>
      <c r="H5308" s="6" t="s">
        <v>60</v>
      </c>
      <c r="I5308" s="60" t="s">
        <v>11115</v>
      </c>
      <c r="J5308" s="49" t="s">
        <v>11116</v>
      </c>
      <c r="K5308" s="6" t="s">
        <v>11117</v>
      </c>
      <c r="L5308" s="29">
        <f>IF($J$6="с учетом НДС",VLOOKUP(I5308,LEGEND!B:E,4,0)*(1-M5308),VLOOKUP(I5308,LEGEND!B:E,4,0)*(1-M5308)/1.2)</f>
        <v>17500</v>
      </c>
      <c r="M5308" s="57">
        <f>IF(AND(B5308&lt;&gt;"1_Электроинструмент",B5308&lt;&gt;"2_Садовая техника"),$J$5,IF($J$4&lt;=20%,$J$4,IFERROR(VLOOKUP(S5308,LEGEND!$L$2:$M$5,2,FALSE),$J$4)))</f>
        <v>0</v>
      </c>
      <c r="N5308" s="48" t="s">
        <v>60</v>
      </c>
      <c r="O5308" s="6" t="s">
        <v>60</v>
      </c>
      <c r="P5308" s="49" t="s">
        <v>66</v>
      </c>
      <c r="Q5308" s="49" t="s">
        <v>67</v>
      </c>
      <c r="R5308" s="6" t="s">
        <v>60</v>
      </c>
      <c r="S5308" s="49" t="s">
        <v>60</v>
      </c>
      <c r="T5308" s="73" t="str">
        <f>IF(_xlfn.XLOOKUP(I5308,LEGEND!B:B,LEGEND!H:H)&lt;&gt;"-",HYPERLINK(_xlfn.XLOOKUP(I5308,LEGEND!B:B,LEGEND!H:H),"link"),_xlfn.XLOOKUP(I5308,LEGEND!B:B,LEGEND!H:H))</f>
        <v>-</v>
      </c>
      <c r="U5308" s="73" t="str">
        <f>HYPERLINK(_xlfn.XLOOKUP(I5308,LEGEND!B:B,LEGEND!I:I))</f>
        <v>https://milwaukee-media-images.s3.amazonaws.com/hi/L4_HBLB-301S--Hero_1.jpg</v>
      </c>
      <c r="V5308" s="51" t="s">
        <v>11118</v>
      </c>
      <c r="W5308" s="63" t="s">
        <v>71</v>
      </c>
      <c r="X5308" s="64">
        <v>174</v>
      </c>
      <c r="Y5308" s="64">
        <v>96</v>
      </c>
      <c r="Z5308" s="64">
        <v>310</v>
      </c>
      <c r="AA5308" s="84">
        <v>0.92200000000000004</v>
      </c>
      <c r="AB5308" s="85">
        <v>1</v>
      </c>
      <c r="AC5308" s="85">
        <v>1</v>
      </c>
    </row>
    <row r="5309" spans="1:29" ht="25.5">
      <c r="A5309" s="1"/>
      <c r="B5309" s="6" t="s">
        <v>8836</v>
      </c>
      <c r="C5309" s="6" t="s">
        <v>8778</v>
      </c>
      <c r="D5309" s="6" t="s">
        <v>11014</v>
      </c>
      <c r="E5309" s="49" t="s">
        <v>11089</v>
      </c>
      <c r="F5309" s="6" t="s">
        <v>8839</v>
      </c>
      <c r="G5309" s="6" t="s">
        <v>60</v>
      </c>
      <c r="H5309" s="6" t="s">
        <v>60</v>
      </c>
      <c r="I5309" s="60" t="s">
        <v>11119</v>
      </c>
      <c r="J5309" s="49" t="s">
        <v>11120</v>
      </c>
      <c r="K5309" s="6" t="s">
        <v>11121</v>
      </c>
      <c r="L5309" s="29">
        <f>IF($J$6="с учетом НДС",VLOOKUP(I5309,LEGEND!B:E,4,0)*(1-M5309),VLOOKUP(I5309,LEGEND!B:E,4,0)*(1-M5309)/1.2)</f>
        <v>17500</v>
      </c>
      <c r="M5309" s="57">
        <f>IF(AND(B5309&lt;&gt;"1_Электроинструмент",B5309&lt;&gt;"2_Садовая техника"),$J$5,IF($J$4&lt;=20%,$J$4,IFERROR(VLOOKUP(S5309,LEGEND!$L$2:$M$5,2,FALSE),$J$4)))</f>
        <v>0</v>
      </c>
      <c r="N5309" s="48" t="s">
        <v>60</v>
      </c>
      <c r="O5309" s="6" t="s">
        <v>60</v>
      </c>
      <c r="P5309" s="49" t="s">
        <v>66</v>
      </c>
      <c r="Q5309" s="49" t="s">
        <v>67</v>
      </c>
      <c r="R5309" s="6" t="s">
        <v>60</v>
      </c>
      <c r="S5309" s="49" t="s">
        <v>60</v>
      </c>
      <c r="T5309" s="73" t="str">
        <f>IF(_xlfn.XLOOKUP(I5309,LEGEND!B:B,LEGEND!H:H)&lt;&gt;"-",HYPERLINK(_xlfn.XLOOKUP(I5309,LEGEND!B:B,LEGEND!H:H),"link"),_xlfn.XLOOKUP(I5309,LEGEND!B:B,LEGEND!H:H))</f>
        <v>-</v>
      </c>
      <c r="U5309" s="73" t="str">
        <f>HYPERLINK(_xlfn.XLOOKUP(I5309,LEGEND!B:B,LEGEND!I:I))</f>
        <v>https://milwaukee-media-images.s3.amazonaws.com/hi/L4_HBLB-301M--Hero_1.jpg</v>
      </c>
      <c r="V5309" s="51" t="s">
        <v>11122</v>
      </c>
      <c r="W5309" s="63" t="s">
        <v>71</v>
      </c>
      <c r="X5309" s="64">
        <v>174</v>
      </c>
      <c r="Y5309" s="64">
        <v>96</v>
      </c>
      <c r="Z5309" s="64">
        <v>310</v>
      </c>
      <c r="AA5309" s="84">
        <v>0.95399999999999996</v>
      </c>
      <c r="AB5309" s="85">
        <v>1</v>
      </c>
      <c r="AC5309" s="85">
        <v>1</v>
      </c>
    </row>
    <row r="5310" spans="1:29" ht="25.5">
      <c r="A5310" s="1"/>
      <c r="B5310" s="6" t="s">
        <v>8836</v>
      </c>
      <c r="C5310" s="6" t="s">
        <v>8778</v>
      </c>
      <c r="D5310" s="6" t="s">
        <v>11014</v>
      </c>
      <c r="E5310" s="49" t="s">
        <v>11089</v>
      </c>
      <c r="F5310" s="6" t="s">
        <v>8839</v>
      </c>
      <c r="G5310" s="6" t="s">
        <v>60</v>
      </c>
      <c r="H5310" s="6" t="s">
        <v>60</v>
      </c>
      <c r="I5310" s="60" t="s">
        <v>11123</v>
      </c>
      <c r="J5310" s="49" t="s">
        <v>11124</v>
      </c>
      <c r="K5310" s="6" t="s">
        <v>11125</v>
      </c>
      <c r="L5310" s="29">
        <f>IF($J$6="с учетом НДС",VLOOKUP(I5310,LEGEND!B:E,4,0)*(1-M5310),VLOOKUP(I5310,LEGEND!B:E,4,0)*(1-M5310)/1.2)</f>
        <v>17500</v>
      </c>
      <c r="M5310" s="57">
        <f>IF(AND(B5310&lt;&gt;"1_Электроинструмент",B5310&lt;&gt;"2_Садовая техника"),$J$5,IF($J$4&lt;=20%,$J$4,IFERROR(VLOOKUP(S5310,LEGEND!$L$2:$M$5,2,FALSE),$J$4)))</f>
        <v>0</v>
      </c>
      <c r="N5310" s="48" t="s">
        <v>60</v>
      </c>
      <c r="O5310" s="6" t="s">
        <v>60</v>
      </c>
      <c r="P5310" s="49" t="s">
        <v>66</v>
      </c>
      <c r="Q5310" s="49" t="s">
        <v>67</v>
      </c>
      <c r="R5310" s="6" t="s">
        <v>60</v>
      </c>
      <c r="S5310" s="49" t="s">
        <v>60</v>
      </c>
      <c r="T5310" s="73" t="str">
        <f>IF(_xlfn.XLOOKUP(I5310,LEGEND!B:B,LEGEND!H:H)&lt;&gt;"-",HYPERLINK(_xlfn.XLOOKUP(I5310,LEGEND!B:B,LEGEND!H:H),"link"),_xlfn.XLOOKUP(I5310,LEGEND!B:B,LEGEND!H:H))</f>
        <v>-</v>
      </c>
      <c r="U5310" s="73" t="str">
        <f>HYPERLINK(_xlfn.XLOOKUP(I5310,LEGEND!B:B,LEGEND!I:I))</f>
        <v>https://milwaukee-media-images.s3.amazonaws.com/hi/L4_HBLB-301L--Hero_1.jpg</v>
      </c>
      <c r="V5310" s="51" t="s">
        <v>11126</v>
      </c>
      <c r="W5310" s="63" t="s">
        <v>71</v>
      </c>
      <c r="X5310" s="64">
        <v>175</v>
      </c>
      <c r="Y5310" s="64">
        <v>96</v>
      </c>
      <c r="Z5310" s="64">
        <v>309</v>
      </c>
      <c r="AA5310" s="84">
        <v>0.98199999999999998</v>
      </c>
      <c r="AB5310" s="85">
        <v>1</v>
      </c>
      <c r="AC5310" s="85">
        <v>1</v>
      </c>
    </row>
    <row r="5311" spans="1:29" ht="25.5">
      <c r="A5311" s="1"/>
      <c r="B5311" s="6" t="s">
        <v>8836</v>
      </c>
      <c r="C5311" s="6" t="s">
        <v>8778</v>
      </c>
      <c r="D5311" s="6" t="s">
        <v>11014</v>
      </c>
      <c r="E5311" s="49" t="s">
        <v>11089</v>
      </c>
      <c r="F5311" s="6" t="s">
        <v>8839</v>
      </c>
      <c r="G5311" s="6" t="s">
        <v>60</v>
      </c>
      <c r="H5311" s="6" t="s">
        <v>60</v>
      </c>
      <c r="I5311" s="60" t="s">
        <v>11127</v>
      </c>
      <c r="J5311" s="49" t="s">
        <v>11128</v>
      </c>
      <c r="K5311" s="6" t="s">
        <v>11129</v>
      </c>
      <c r="L5311" s="29">
        <f>IF($J$6="с учетом НДС",VLOOKUP(I5311,LEGEND!B:E,4,0)*(1-M5311),VLOOKUP(I5311,LEGEND!B:E,4,0)*(1-M5311)/1.2)</f>
        <v>17500</v>
      </c>
      <c r="M5311" s="57">
        <f>IF(AND(B5311&lt;&gt;"1_Электроинструмент",B5311&lt;&gt;"2_Садовая техника"),$J$5,IF($J$4&lt;=20%,$J$4,IFERROR(VLOOKUP(S5311,LEGEND!$L$2:$M$5,2,FALSE),$J$4)))</f>
        <v>0</v>
      </c>
      <c r="N5311" s="48" t="s">
        <v>60</v>
      </c>
      <c r="O5311" s="6" t="s">
        <v>60</v>
      </c>
      <c r="P5311" s="49" t="s">
        <v>66</v>
      </c>
      <c r="Q5311" s="49" t="s">
        <v>67</v>
      </c>
      <c r="R5311" s="6" t="s">
        <v>60</v>
      </c>
      <c r="S5311" s="49" t="s">
        <v>60</v>
      </c>
      <c r="T5311" s="73" t="str">
        <f>IF(_xlfn.XLOOKUP(I5311,LEGEND!B:B,LEGEND!H:H)&lt;&gt;"-",HYPERLINK(_xlfn.XLOOKUP(I5311,LEGEND!B:B,LEGEND!H:H),"link"),_xlfn.XLOOKUP(I5311,LEGEND!B:B,LEGEND!H:H))</f>
        <v>-</v>
      </c>
      <c r="U5311" s="73" t="str">
        <f>HYPERLINK(_xlfn.XLOOKUP(I5311,LEGEND!B:B,LEGEND!I:I))</f>
        <v>https://milwaukee-media-images.s3.amazonaws.com/hi/L4_HBLB-301XL--Hero_1.jpg</v>
      </c>
      <c r="V5311" s="51" t="s">
        <v>11130</v>
      </c>
      <c r="W5311" s="63" t="s">
        <v>71</v>
      </c>
      <c r="X5311" s="64">
        <v>174</v>
      </c>
      <c r="Y5311" s="64">
        <v>96</v>
      </c>
      <c r="Z5311" s="64">
        <v>309</v>
      </c>
      <c r="AA5311" s="84">
        <v>1.022</v>
      </c>
      <c r="AB5311" s="85">
        <v>1</v>
      </c>
      <c r="AC5311" s="85">
        <v>1</v>
      </c>
    </row>
    <row r="5312" spans="1:29" ht="25.5">
      <c r="A5312" s="1"/>
      <c r="B5312" s="6" t="s">
        <v>8836</v>
      </c>
      <c r="C5312" s="6" t="s">
        <v>8778</v>
      </c>
      <c r="D5312" s="6" t="s">
        <v>11014</v>
      </c>
      <c r="E5312" s="49" t="s">
        <v>11089</v>
      </c>
      <c r="F5312" s="6" t="s">
        <v>8839</v>
      </c>
      <c r="G5312" s="6" t="s">
        <v>60</v>
      </c>
      <c r="H5312" s="6" t="s">
        <v>60</v>
      </c>
      <c r="I5312" s="60" t="s">
        <v>11131</v>
      </c>
      <c r="J5312" s="49" t="s">
        <v>11132</v>
      </c>
      <c r="K5312" s="6" t="s">
        <v>11133</v>
      </c>
      <c r="L5312" s="29">
        <f>IF($J$6="с учетом НДС",VLOOKUP(I5312,LEGEND!B:E,4,0)*(1-M5312),VLOOKUP(I5312,LEGEND!B:E,4,0)*(1-M5312)/1.2)</f>
        <v>17500</v>
      </c>
      <c r="M5312" s="57">
        <f>IF(AND(B5312&lt;&gt;"1_Электроинструмент",B5312&lt;&gt;"2_Садовая техника"),$J$5,IF($J$4&lt;=20%,$J$4,IFERROR(VLOOKUP(S5312,LEGEND!$L$2:$M$5,2,FALSE),$J$4)))</f>
        <v>0</v>
      </c>
      <c r="N5312" s="48" t="s">
        <v>60</v>
      </c>
      <c r="O5312" s="6" t="s">
        <v>60</v>
      </c>
      <c r="P5312" s="49" t="s">
        <v>66</v>
      </c>
      <c r="Q5312" s="49" t="s">
        <v>67</v>
      </c>
      <c r="R5312" s="6" t="s">
        <v>60</v>
      </c>
      <c r="S5312" s="49" t="s">
        <v>60</v>
      </c>
      <c r="T5312" s="73" t="str">
        <f>IF(_xlfn.XLOOKUP(I5312,LEGEND!B:B,LEGEND!H:H)&lt;&gt;"-",HYPERLINK(_xlfn.XLOOKUP(I5312,LEGEND!B:B,LEGEND!H:H),"link"),_xlfn.XLOOKUP(I5312,LEGEND!B:B,LEGEND!H:H))</f>
        <v>-</v>
      </c>
      <c r="U5312" s="73" t="str">
        <f>HYPERLINK(_xlfn.XLOOKUP(I5312,LEGEND!B:B,LEGEND!I:I))</f>
        <v>https://milwaukee-media-images.s3.amazonaws.com/hi/L4_HBLB-301XXL--Hero_1.jpg</v>
      </c>
      <c r="V5312" s="51" t="s">
        <v>11134</v>
      </c>
      <c r="W5312" s="63" t="s">
        <v>71</v>
      </c>
      <c r="X5312" s="64">
        <v>174</v>
      </c>
      <c r="Y5312" s="64">
        <v>96</v>
      </c>
      <c r="Z5312" s="64">
        <v>310</v>
      </c>
      <c r="AA5312" s="84">
        <v>1.056</v>
      </c>
      <c r="AB5312" s="85">
        <v>1</v>
      </c>
      <c r="AC5312" s="85">
        <v>1</v>
      </c>
    </row>
    <row r="5313" spans="1:29" ht="25.5">
      <c r="A5313" s="1"/>
      <c r="B5313" s="6" t="s">
        <v>8836</v>
      </c>
      <c r="C5313" s="6" t="s">
        <v>8778</v>
      </c>
      <c r="D5313" s="6" t="s">
        <v>11014</v>
      </c>
      <c r="E5313" s="49" t="s">
        <v>11089</v>
      </c>
      <c r="F5313" s="6" t="s">
        <v>8839</v>
      </c>
      <c r="G5313" s="6" t="s">
        <v>60</v>
      </c>
      <c r="H5313" s="6" t="s">
        <v>60</v>
      </c>
      <c r="I5313" s="60" t="s">
        <v>11107</v>
      </c>
      <c r="J5313" s="49" t="s">
        <v>11108</v>
      </c>
      <c r="K5313" s="6" t="s">
        <v>11109</v>
      </c>
      <c r="L5313" s="29">
        <f>IF($J$6="с учетом НДС",VLOOKUP(I5313,LEGEND!B:E,4,0)*(1-M5313),VLOOKUP(I5313,LEGEND!B:E,4,0)*(1-M5313)/1.2)</f>
        <v>27500</v>
      </c>
      <c r="M5313" s="57">
        <f>IF(AND(B5313&lt;&gt;"1_Электроинструмент",B5313&lt;&gt;"2_Садовая техника"),$J$5,IF($J$4&lt;=20%,$J$4,IFERROR(VLOOKUP(S5313,LEGEND!$L$2:$M$5,2,FALSE),$J$4)))</f>
        <v>0</v>
      </c>
      <c r="N5313" s="48" t="s">
        <v>60</v>
      </c>
      <c r="O5313" s="6" t="s">
        <v>60</v>
      </c>
      <c r="P5313" s="49" t="s">
        <v>1556</v>
      </c>
      <c r="Q5313" s="49" t="s">
        <v>473</v>
      </c>
      <c r="R5313" s="6" t="s">
        <v>60</v>
      </c>
      <c r="S5313" s="49" t="s">
        <v>60</v>
      </c>
      <c r="T5313" s="73" t="str">
        <f>IF(_xlfn.XLOOKUP(I5313,LEGEND!B:B,LEGEND!H:H)&lt;&gt;"-",HYPERLINK(_xlfn.XLOOKUP(I5313,LEGEND!B:B,LEGEND!H:H),"link"),_xlfn.XLOOKUP(I5313,LEGEND!B:B,LEGEND!H:H))</f>
        <v>link</v>
      </c>
      <c r="U5313" s="73" t="str">
        <f>HYPERLINK(_xlfn.XLOOKUP(I5313,LEGEND!B:B,LEGEND!I:I))</f>
        <v>https://milwaukee-media-images.s3.amazonaws.com/hi/WGT-RM--Hero_1.jpg</v>
      </c>
      <c r="V5313" s="51" t="s">
        <v>11110</v>
      </c>
      <c r="W5313" s="63" t="s">
        <v>71</v>
      </c>
      <c r="X5313" s="64">
        <v>469</v>
      </c>
      <c r="Y5313" s="64">
        <v>61</v>
      </c>
      <c r="Z5313" s="64">
        <v>379</v>
      </c>
      <c r="AA5313" s="84">
        <v>1.84</v>
      </c>
      <c r="AB5313" s="85">
        <v>1</v>
      </c>
      <c r="AC5313" s="85">
        <v>1</v>
      </c>
    </row>
    <row r="5314" spans="1:29" ht="25.5">
      <c r="A5314" s="1"/>
      <c r="B5314" s="6" t="s">
        <v>8836</v>
      </c>
      <c r="C5314" s="6" t="s">
        <v>8778</v>
      </c>
      <c r="D5314" s="6" t="s">
        <v>11014</v>
      </c>
      <c r="E5314" s="49" t="s">
        <v>11089</v>
      </c>
      <c r="F5314" s="6" t="s">
        <v>8839</v>
      </c>
      <c r="G5314" s="6" t="s">
        <v>60</v>
      </c>
      <c r="H5314" s="6" t="s">
        <v>60</v>
      </c>
      <c r="I5314" s="60" t="s">
        <v>11111</v>
      </c>
      <c r="J5314" s="49" t="s">
        <v>11112</v>
      </c>
      <c r="K5314" s="6" t="s">
        <v>11113</v>
      </c>
      <c r="L5314" s="29">
        <f>IF($J$6="с учетом НДС",VLOOKUP(I5314,LEGEND!B:E,4,0)*(1-M5314),VLOOKUP(I5314,LEGEND!B:E,4,0)*(1-M5314)/1.2)</f>
        <v>27500</v>
      </c>
      <c r="M5314" s="57">
        <f>IF(AND(B5314&lt;&gt;"1_Электроинструмент",B5314&lt;&gt;"2_Садовая техника"),$J$5,IF($J$4&lt;=20%,$J$4,IFERROR(VLOOKUP(S5314,LEGEND!$L$2:$M$5,2,FALSE),$J$4)))</f>
        <v>0</v>
      </c>
      <c r="N5314" s="48" t="s">
        <v>60</v>
      </c>
      <c r="O5314" s="6" t="s">
        <v>60</v>
      </c>
      <c r="P5314" s="49" t="s">
        <v>1556</v>
      </c>
      <c r="Q5314" s="49" t="s">
        <v>473</v>
      </c>
      <c r="R5314" s="6" t="s">
        <v>60</v>
      </c>
      <c r="S5314" s="49" t="s">
        <v>60</v>
      </c>
      <c r="T5314" s="73" t="str">
        <f>IF(_xlfn.XLOOKUP(I5314,LEGEND!B:B,LEGEND!H:H)&lt;&gt;"-",HYPERLINK(_xlfn.XLOOKUP(I5314,LEGEND!B:B,LEGEND!H:H),"link"),_xlfn.XLOOKUP(I5314,LEGEND!B:B,LEGEND!H:H))</f>
        <v>link</v>
      </c>
      <c r="U5314" s="73" t="str">
        <f>HYPERLINK(_xlfn.XLOOKUP(I5314,LEGEND!B:B,LEGEND!I:I))</f>
        <v>https://milwaukee-media-images.s3.amazonaws.com/hi/WGT-R2XL--Hero_1.jpg</v>
      </c>
      <c r="V5314" s="51" t="s">
        <v>11114</v>
      </c>
      <c r="W5314" s="63" t="s">
        <v>71</v>
      </c>
      <c r="X5314" s="64">
        <v>469</v>
      </c>
      <c r="Y5314" s="64">
        <v>61</v>
      </c>
      <c r="Z5314" s="64">
        <v>379</v>
      </c>
      <c r="AA5314" s="84">
        <v>2.02</v>
      </c>
      <c r="AB5314" s="85">
        <v>1</v>
      </c>
      <c r="AC5314" s="85">
        <v>1</v>
      </c>
    </row>
    <row r="5315" spans="1:29" ht="25.5">
      <c r="A5315" s="1"/>
      <c r="B5315" s="6" t="s">
        <v>8836</v>
      </c>
      <c r="C5315" s="6" t="s">
        <v>8778</v>
      </c>
      <c r="D5315" s="6" t="s">
        <v>11014</v>
      </c>
      <c r="E5315" s="49" t="s">
        <v>11156</v>
      </c>
      <c r="F5315" s="6" t="s">
        <v>8839</v>
      </c>
      <c r="G5315" s="6" t="s">
        <v>60</v>
      </c>
      <c r="H5315" s="6" t="s">
        <v>60</v>
      </c>
      <c r="I5315" s="60" t="s">
        <v>11157</v>
      </c>
      <c r="J5315" s="49" t="s">
        <v>11158</v>
      </c>
      <c r="K5315" s="6" t="s">
        <v>11159</v>
      </c>
      <c r="L5315" s="29">
        <f>IF($J$6="с учетом НДС",VLOOKUP(I5315,LEGEND!B:E,4,0)*(1-M5315),VLOOKUP(I5315,LEGEND!B:E,4,0)*(1-M5315)/1.2)</f>
        <v>1860</v>
      </c>
      <c r="M5315" s="57">
        <f>IF(AND(B5315&lt;&gt;"1_Электроинструмент",B5315&lt;&gt;"2_Садовая техника"),$J$5,IF($J$4&lt;=20%,$J$4,IFERROR(VLOOKUP(S5315,LEGEND!$L$2:$M$5,2,FALSE),$J$4)))</f>
        <v>0</v>
      </c>
      <c r="N5315" s="48" t="s">
        <v>60</v>
      </c>
      <c r="O5315" s="6" t="s">
        <v>60</v>
      </c>
      <c r="P5315" s="49" t="s">
        <v>66</v>
      </c>
      <c r="Q5315" s="49" t="s">
        <v>67</v>
      </c>
      <c r="R5315" s="6" t="s">
        <v>60</v>
      </c>
      <c r="S5315" s="49" t="s">
        <v>60</v>
      </c>
      <c r="T5315" s="73" t="str">
        <f>IF(_xlfn.XLOOKUP(I5315,LEGEND!B:B,LEGEND!H:H)&lt;&gt;"-",HYPERLINK(_xlfn.XLOOKUP(I5315,LEGEND!B:B,LEGEND!H:H),"link"),_xlfn.XLOOKUP(I5315,LEGEND!B:B,LEGEND!H:H))</f>
        <v>link</v>
      </c>
      <c r="U5315" s="73" t="str">
        <f>HYPERLINK(_xlfn.XLOOKUP(I5315,LEGEND!B:B,LEGEND!I:I))</f>
        <v>https://milwaukee-media-images.s3.amazonaws.com/hi/NGFM-G--Hero_1.jpg</v>
      </c>
      <c r="V5315" s="51" t="s">
        <v>11160</v>
      </c>
      <c r="W5315" s="63" t="s">
        <v>71</v>
      </c>
      <c r="X5315" s="64">
        <v>274</v>
      </c>
      <c r="Y5315" s="64">
        <v>5</v>
      </c>
      <c r="Z5315" s="64">
        <v>247</v>
      </c>
      <c r="AA5315" s="84">
        <v>0.108</v>
      </c>
      <c r="AB5315" s="85">
        <v>1</v>
      </c>
      <c r="AC5315" s="85">
        <v>1</v>
      </c>
    </row>
    <row r="5316" spans="1:29" ht="25.5">
      <c r="A5316" s="1"/>
      <c r="B5316" s="6" t="s">
        <v>8836</v>
      </c>
      <c r="C5316" s="6" t="s">
        <v>8778</v>
      </c>
      <c r="D5316" s="6" t="s">
        <v>11014</v>
      </c>
      <c r="E5316" s="49" t="s">
        <v>11156</v>
      </c>
      <c r="F5316" s="6" t="s">
        <v>8839</v>
      </c>
      <c r="G5316" s="6" t="s">
        <v>60</v>
      </c>
      <c r="H5316" s="6" t="s">
        <v>60</v>
      </c>
      <c r="I5316" s="60" t="s">
        <v>11161</v>
      </c>
      <c r="J5316" s="49" t="s">
        <v>11162</v>
      </c>
      <c r="K5316" s="6" t="s">
        <v>11163</v>
      </c>
      <c r="L5316" s="29">
        <f>IF($J$6="с учетом НДС",VLOOKUP(I5316,LEGEND!B:E,4,0)*(1-M5316),VLOOKUP(I5316,LEGEND!B:E,4,0)*(1-M5316)/1.2)</f>
        <v>1860</v>
      </c>
      <c r="M5316" s="57">
        <f>IF(AND(B5316&lt;&gt;"1_Электроинструмент",B5316&lt;&gt;"2_Садовая техника"),$J$5,IF($J$4&lt;=20%,$J$4,IFERROR(VLOOKUP(S5316,LEGEND!$L$2:$M$5,2,FALSE),$J$4)))</f>
        <v>0</v>
      </c>
      <c r="N5316" s="48" t="s">
        <v>60</v>
      </c>
      <c r="O5316" s="6" t="s">
        <v>60</v>
      </c>
      <c r="P5316" s="49" t="s">
        <v>66</v>
      </c>
      <c r="Q5316" s="49" t="s">
        <v>67</v>
      </c>
      <c r="R5316" s="6" t="s">
        <v>60</v>
      </c>
      <c r="S5316" s="49" t="s">
        <v>60</v>
      </c>
      <c r="T5316" s="73" t="str">
        <f>IF(_xlfn.XLOOKUP(I5316,LEGEND!B:B,LEGEND!H:H)&lt;&gt;"-",HYPERLINK(_xlfn.XLOOKUP(I5316,LEGEND!B:B,LEGEND!H:H),"link"),_xlfn.XLOOKUP(I5316,LEGEND!B:B,LEGEND!H:H))</f>
        <v>link</v>
      </c>
      <c r="U5316" s="73" t="str">
        <f>HYPERLINK(_xlfn.XLOOKUP(I5316,LEGEND!B:B,LEGEND!I:I))</f>
        <v>https://milwaukee-media-images.s3.amazonaws.com/hi/NGFM-R--Hero_1.jpg</v>
      </c>
      <c r="V5316" s="51" t="s">
        <v>11164</v>
      </c>
      <c r="W5316" s="63" t="s">
        <v>71</v>
      </c>
      <c r="X5316" s="64">
        <v>280</v>
      </c>
      <c r="Y5316" s="64">
        <v>5</v>
      </c>
      <c r="Z5316" s="64">
        <v>250</v>
      </c>
      <c r="AA5316" s="84">
        <v>0.11</v>
      </c>
      <c r="AB5316" s="85">
        <v>1</v>
      </c>
      <c r="AC5316" s="85">
        <v>1</v>
      </c>
    </row>
    <row r="5317" spans="1:29" ht="25.5">
      <c r="A5317" s="1"/>
      <c r="B5317" s="6" t="s">
        <v>8836</v>
      </c>
      <c r="C5317" s="6" t="s">
        <v>8778</v>
      </c>
      <c r="D5317" s="6" t="s">
        <v>11014</v>
      </c>
      <c r="E5317" s="49" t="s">
        <v>11015</v>
      </c>
      <c r="F5317" s="6" t="s">
        <v>60</v>
      </c>
      <c r="G5317" s="6" t="s">
        <v>60</v>
      </c>
      <c r="H5317" s="6" t="s">
        <v>60</v>
      </c>
      <c r="I5317" s="60" t="s">
        <v>11016</v>
      </c>
      <c r="J5317" s="49" t="s">
        <v>11017</v>
      </c>
      <c r="K5317" s="6" t="s">
        <v>11018</v>
      </c>
      <c r="L5317" s="29">
        <f>IF($J$6="с учетом НДС",VLOOKUP(I5317,LEGEND!B:E,4,0)*(1-M5317),VLOOKUP(I5317,LEGEND!B:E,4,0)*(1-M5317)/1.2)</f>
        <v>469</v>
      </c>
      <c r="M5317" s="57">
        <f>IF(AND(B5317&lt;&gt;"1_Электроинструмент",B5317&lt;&gt;"2_Садовая техника"),$J$5,IF($J$4&lt;=20%,$J$4,IFERROR(VLOOKUP(S5317,LEGEND!$L$2:$M$5,2,FALSE),$J$4)))</f>
        <v>0</v>
      </c>
      <c r="N5317" s="48" t="s">
        <v>60</v>
      </c>
      <c r="O5317" s="6" t="s">
        <v>42</v>
      </c>
      <c r="P5317" s="49" t="s">
        <v>66</v>
      </c>
      <c r="Q5317" s="49" t="s">
        <v>473</v>
      </c>
      <c r="R5317" s="6" t="s">
        <v>60</v>
      </c>
      <c r="S5317" s="49" t="s">
        <v>60</v>
      </c>
      <c r="T5317" s="73" t="str">
        <f>IF(_xlfn.XLOOKUP(I5317,LEGEND!B:B,LEGEND!H:H)&lt;&gt;"-",HYPERLINK(_xlfn.XLOOKUP(I5317,LEGEND!B:B,LEGEND!H:H),"link"),_xlfn.XLOOKUP(I5317,LEGEND!B:B,LEGEND!H:H))</f>
        <v>link</v>
      </c>
      <c r="U5317" s="73" t="str">
        <f>HYPERLINK(_xlfn.XLOOKUP(I5317,LEGEND!B:B,LEGEND!I:I))</f>
        <v>https://milwaukee-media-images.s3.amazonaws.com/hi/4932471904--Hero_1.jpg</v>
      </c>
      <c r="V5317" s="51" t="s">
        <v>11019</v>
      </c>
      <c r="W5317" s="63" t="s">
        <v>71</v>
      </c>
      <c r="X5317" s="64">
        <v>103</v>
      </c>
      <c r="Y5317" s="64">
        <v>24</v>
      </c>
      <c r="Z5317" s="64">
        <v>255</v>
      </c>
      <c r="AA5317" s="84">
        <v>5.7000000000000002E-2</v>
      </c>
      <c r="AB5317" s="85">
        <v>3</v>
      </c>
      <c r="AC5317" s="85">
        <v>1</v>
      </c>
    </row>
    <row r="5320" spans="1:29">
      <c r="B5320" s="68" t="s">
        <v>24457</v>
      </c>
    </row>
    <row r="5321" spans="1:29">
      <c r="B5321" s="68" t="s">
        <v>24458</v>
      </c>
    </row>
    <row r="5322" spans="1:29">
      <c r="B5322" s="68"/>
    </row>
    <row r="5323" spans="1:29">
      <c r="B5323" s="68" t="s">
        <v>24459</v>
      </c>
    </row>
    <row r="5324" spans="1:29">
      <c r="B5324" s="68" t="s">
        <v>24460</v>
      </c>
    </row>
  </sheetData>
  <autoFilter ref="A9:AC5317" xr:uid="{00000000-0001-0000-0000-000000000000}"/>
  <sortState xmlns:xlrd2="http://schemas.microsoft.com/office/spreadsheetml/2017/richdata2" ref="B10:AC5317">
    <sortCondition ref="B10:B5317"/>
    <sortCondition ref="D10:D5317"/>
    <sortCondition ref="E10:E5317"/>
    <sortCondition ref="F10:F5317"/>
    <sortCondition ref="C10:C5317"/>
    <sortCondition ref="L10:L5317"/>
  </sortState>
  <phoneticPr fontId="97" type="noConversion"/>
  <dataValidations disablePrompts="1" xWindow="556" yWindow="343" count="2">
    <dataValidation allowBlank="1" showInputMessage="1" showErrorMessage="1" promptTitle="Введите вручную размер скидки" prompt="не обязательное поле" sqref="J4:J5" xr:uid="{CABCFB05-3F43-466F-9293-BA75FF840741}"/>
    <dataValidation type="list" allowBlank="1" showInputMessage="1" showErrorMessage="1" promptTitle="Выберите вариант расчета цены" prompt="не обязательное поле" sqref="J6" xr:uid="{876F4ACC-D220-46FA-8FEB-0958D6FE5FFC}">
      <formula1>"с учетом НДС,без учета НДС"</formula1>
    </dataValidation>
  </dataValidations>
  <pageMargins left="0.25" right="0.25" top="0.75" bottom="0.75" header="0.3" footer="0.3"/>
  <pageSetup paperSize="9" scale="55" orientation="portrait" r:id="rId1"/>
  <headerFooter>
    <oddFooter>&amp;L&amp;F&amp;RСтраница  &amp;P из &amp;N</oddFooter>
  </headerFooter>
  <colBreaks count="1" manualBreakCount="1">
    <brk id="19" max="5334" man="1"/>
  </colBreaks>
  <ignoredErrors>
    <ignoredError sqref="T74" unlocked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77914-CA0B-4103-91C6-D9379D90C83F}">
  <sheetPr>
    <tabColor rgb="FFFFFF00"/>
  </sheetPr>
  <dimension ref="B1:M5310"/>
  <sheetViews>
    <sheetView showGridLines="0" zoomScale="85" zoomScaleNormal="85" workbookViewId="0">
      <pane ySplit="1" topLeftCell="A2" activePane="bottomLeft" state="frozen"/>
      <selection activeCell="N26" sqref="N26"/>
      <selection pane="bottomLeft" activeCell="E15" sqref="E15"/>
    </sheetView>
  </sheetViews>
  <sheetFormatPr defaultColWidth="9.140625" defaultRowHeight="15" outlineLevelCol="1"/>
  <cols>
    <col min="1" max="1" width="9.140625" style="5"/>
    <col min="2" max="2" width="15.42578125" style="9" customWidth="1"/>
    <col min="3" max="3" width="19" style="9" customWidth="1"/>
    <col min="4" max="4" width="48.7109375" style="10" customWidth="1" outlineLevel="1"/>
    <col min="5" max="5" width="14.140625" style="71" customWidth="1"/>
    <col min="6" max="6" width="14.140625" customWidth="1"/>
    <col min="7" max="7" width="8.5703125" style="9" customWidth="1"/>
    <col min="8" max="8" width="97.85546875" style="9" customWidth="1"/>
    <col min="9" max="9" width="32.140625" style="9" customWidth="1"/>
    <col min="10" max="10" width="12.28515625" style="9" customWidth="1"/>
    <col min="11" max="11" width="6.42578125" style="5" customWidth="1"/>
    <col min="12" max="12" width="57.7109375" style="5" bestFit="1" customWidth="1"/>
    <col min="13" max="16384" width="9.140625" style="5"/>
  </cols>
  <sheetData>
    <row r="1" spans="2:13" s="4" customFormat="1" ht="25.5">
      <c r="B1" s="7" t="s">
        <v>24461</v>
      </c>
      <c r="C1" s="7" t="s">
        <v>12</v>
      </c>
      <c r="D1" s="52" t="s">
        <v>38</v>
      </c>
      <c r="E1" s="69" t="s">
        <v>27219</v>
      </c>
      <c r="F1" s="53" t="s">
        <v>27220</v>
      </c>
      <c r="G1" s="53" t="s">
        <v>24462</v>
      </c>
      <c r="H1" s="53" t="s">
        <v>47</v>
      </c>
      <c r="I1" s="53" t="s">
        <v>27218</v>
      </c>
      <c r="J1" s="53" t="s">
        <v>24463</v>
      </c>
      <c r="K1" s="4" t="s">
        <v>60</v>
      </c>
      <c r="L1" s="2" t="s">
        <v>24464</v>
      </c>
      <c r="M1" s="3" t="s">
        <v>24465</v>
      </c>
    </row>
    <row r="2" spans="2:13" s="4" customFormat="1" ht="12.75" customHeight="1">
      <c r="B2" s="72" t="s">
        <v>12009</v>
      </c>
      <c r="C2" s="8" t="s">
        <v>24904</v>
      </c>
      <c r="D2" s="54" t="s">
        <v>12010</v>
      </c>
      <c r="E2" s="70">
        <v>19</v>
      </c>
      <c r="F2" s="26">
        <v>15</v>
      </c>
      <c r="G2" s="12">
        <f t="shared" ref="G2:G65" si="0">IFERROR(E2/F2-1,0)</f>
        <v>0.26666666666666661</v>
      </c>
      <c r="H2" s="12" t="s">
        <v>31617</v>
      </c>
      <c r="I2" s="12" t="s">
        <v>60</v>
      </c>
      <c r="J2" s="25" t="s">
        <v>60</v>
      </c>
      <c r="L2" s="11" t="s">
        <v>7729</v>
      </c>
      <c r="M2" s="28">
        <v>0.2</v>
      </c>
    </row>
    <row r="3" spans="2:13" s="4" customFormat="1" ht="12.75" customHeight="1">
      <c r="B3" s="72" t="s">
        <v>12013</v>
      </c>
      <c r="C3" s="8" t="s">
        <v>24905</v>
      </c>
      <c r="D3" s="54" t="s">
        <v>12014</v>
      </c>
      <c r="E3" s="70">
        <v>30</v>
      </c>
      <c r="F3" s="26">
        <v>22</v>
      </c>
      <c r="G3" s="12">
        <f t="shared" si="0"/>
        <v>0.36363636363636354</v>
      </c>
      <c r="H3" s="12" t="s">
        <v>60</v>
      </c>
      <c r="I3" s="12" t="s">
        <v>27221</v>
      </c>
      <c r="J3" s="25" t="s">
        <v>60</v>
      </c>
      <c r="L3" s="11" t="s">
        <v>156</v>
      </c>
      <c r="M3" s="28">
        <v>0.2</v>
      </c>
    </row>
    <row r="4" spans="2:13" ht="12.75">
      <c r="B4" s="72" t="s">
        <v>11309</v>
      </c>
      <c r="C4" s="8" t="s">
        <v>24729</v>
      </c>
      <c r="D4" s="54" t="s">
        <v>11310</v>
      </c>
      <c r="E4" s="70">
        <v>53</v>
      </c>
      <c r="F4" s="26">
        <v>42</v>
      </c>
      <c r="G4" s="12">
        <f t="shared" si="0"/>
        <v>0.26190476190476186</v>
      </c>
      <c r="H4" s="12" t="s">
        <v>31618</v>
      </c>
      <c r="I4" s="12" t="s">
        <v>27222</v>
      </c>
      <c r="J4" s="25" t="s">
        <v>60</v>
      </c>
      <c r="L4" s="11" t="s">
        <v>24466</v>
      </c>
      <c r="M4" s="28">
        <v>0.2</v>
      </c>
    </row>
    <row r="5" spans="2:13" ht="12.75">
      <c r="B5" s="72" t="s">
        <v>24389</v>
      </c>
      <c r="C5" s="8" t="s">
        <v>60</v>
      </c>
      <c r="D5" s="54" t="s">
        <v>24390</v>
      </c>
      <c r="E5" s="70">
        <v>56</v>
      </c>
      <c r="F5" s="26">
        <v>45</v>
      </c>
      <c r="G5" s="12">
        <f t="shared" si="0"/>
        <v>0.24444444444444446</v>
      </c>
      <c r="H5" s="12" t="s">
        <v>60</v>
      </c>
      <c r="I5" s="12" t="s">
        <v>60</v>
      </c>
      <c r="J5" s="25" t="s">
        <v>60</v>
      </c>
      <c r="L5" s="11" t="s">
        <v>24467</v>
      </c>
      <c r="M5" s="28">
        <v>0.2</v>
      </c>
    </row>
    <row r="6" spans="2:13" ht="12.75">
      <c r="B6" s="72" t="s">
        <v>24393</v>
      </c>
      <c r="C6" s="8" t="s">
        <v>60</v>
      </c>
      <c r="D6" s="54" t="s">
        <v>24394</v>
      </c>
      <c r="E6" s="70">
        <v>60</v>
      </c>
      <c r="F6" s="26">
        <v>48</v>
      </c>
      <c r="G6" s="12">
        <f t="shared" si="0"/>
        <v>0.25</v>
      </c>
      <c r="H6" s="12" t="s">
        <v>60</v>
      </c>
      <c r="I6" s="12" t="s">
        <v>60</v>
      </c>
      <c r="J6" s="25" t="s">
        <v>60</v>
      </c>
    </row>
    <row r="7" spans="2:13" ht="12.75">
      <c r="B7" s="72" t="s">
        <v>8823</v>
      </c>
      <c r="C7" s="8" t="s">
        <v>60</v>
      </c>
      <c r="D7" s="54" t="s">
        <v>8824</v>
      </c>
      <c r="E7" s="70">
        <v>66</v>
      </c>
      <c r="F7" s="26">
        <v>53</v>
      </c>
      <c r="G7" s="12">
        <f t="shared" si="0"/>
        <v>0.24528301886792447</v>
      </c>
      <c r="H7" s="12" t="s">
        <v>60</v>
      </c>
      <c r="I7" s="12" t="s">
        <v>60</v>
      </c>
      <c r="J7" s="25" t="s">
        <v>60</v>
      </c>
    </row>
    <row r="8" spans="2:13" ht="12.75">
      <c r="B8" s="72" t="s">
        <v>24410</v>
      </c>
      <c r="C8" s="8" t="s">
        <v>60</v>
      </c>
      <c r="D8" s="54" t="s">
        <v>24411</v>
      </c>
      <c r="E8" s="70">
        <v>68</v>
      </c>
      <c r="F8" s="26">
        <v>54</v>
      </c>
      <c r="G8" s="12">
        <f t="shared" si="0"/>
        <v>0.2592592592592593</v>
      </c>
      <c r="H8" s="12" t="s">
        <v>60</v>
      </c>
      <c r="I8" s="12" t="s">
        <v>60</v>
      </c>
      <c r="J8" s="25" t="s">
        <v>60</v>
      </c>
    </row>
    <row r="9" spans="2:13" ht="12.75">
      <c r="B9" s="72" t="s">
        <v>24418</v>
      </c>
      <c r="C9" s="8" t="s">
        <v>60</v>
      </c>
      <c r="D9" s="54" t="s">
        <v>24419</v>
      </c>
      <c r="E9" s="70">
        <v>71</v>
      </c>
      <c r="F9" s="26">
        <v>57</v>
      </c>
      <c r="G9" s="12">
        <f t="shared" si="0"/>
        <v>0.2456140350877194</v>
      </c>
      <c r="H9" s="12" t="s">
        <v>60</v>
      </c>
      <c r="I9" s="12" t="s">
        <v>60</v>
      </c>
      <c r="J9" s="25" t="s">
        <v>60</v>
      </c>
    </row>
    <row r="10" spans="2:13" ht="12.75">
      <c r="B10" s="72" t="s">
        <v>15194</v>
      </c>
      <c r="C10" s="8" t="s">
        <v>25511</v>
      </c>
      <c r="D10" s="54" t="s">
        <v>15195</v>
      </c>
      <c r="E10" s="70">
        <v>74</v>
      </c>
      <c r="F10" s="26">
        <v>59</v>
      </c>
      <c r="G10" s="12">
        <f t="shared" si="0"/>
        <v>0.25423728813559321</v>
      </c>
      <c r="H10" s="12" t="s">
        <v>31619</v>
      </c>
      <c r="I10" s="12" t="s">
        <v>27223</v>
      </c>
      <c r="J10" s="25" t="s">
        <v>60</v>
      </c>
    </row>
    <row r="11" spans="2:13" ht="12.75">
      <c r="B11" s="72" t="s">
        <v>15198</v>
      </c>
      <c r="C11" s="8" t="s">
        <v>25512</v>
      </c>
      <c r="D11" s="54" t="s">
        <v>15199</v>
      </c>
      <c r="E11" s="70">
        <v>74</v>
      </c>
      <c r="F11" s="26">
        <v>59</v>
      </c>
      <c r="G11" s="12">
        <f t="shared" si="0"/>
        <v>0.25423728813559321</v>
      </c>
      <c r="H11" s="12" t="s">
        <v>31619</v>
      </c>
      <c r="I11" s="12" t="s">
        <v>27224</v>
      </c>
      <c r="J11" s="25" t="s">
        <v>60</v>
      </c>
    </row>
    <row r="12" spans="2:13" ht="12.75">
      <c r="B12" s="72" t="s">
        <v>8828</v>
      </c>
      <c r="C12" s="8" t="s">
        <v>60</v>
      </c>
      <c r="D12" s="54" t="s">
        <v>8829</v>
      </c>
      <c r="E12" s="70">
        <v>80</v>
      </c>
      <c r="F12" s="26">
        <v>64</v>
      </c>
      <c r="G12" s="12">
        <f t="shared" si="0"/>
        <v>0.25</v>
      </c>
      <c r="H12" s="12" t="s">
        <v>60</v>
      </c>
      <c r="I12" s="12" t="s">
        <v>60</v>
      </c>
      <c r="J12" s="25" t="s">
        <v>60</v>
      </c>
    </row>
    <row r="13" spans="2:13" ht="12.75">
      <c r="B13" s="72" t="s">
        <v>12017</v>
      </c>
      <c r="C13" s="8" t="s">
        <v>24906</v>
      </c>
      <c r="D13" s="54" t="s">
        <v>12018</v>
      </c>
      <c r="E13" s="70">
        <v>80</v>
      </c>
      <c r="F13" s="26">
        <v>64</v>
      </c>
      <c r="G13" s="12">
        <f t="shared" si="0"/>
        <v>0.25</v>
      </c>
      <c r="H13" s="12" t="s">
        <v>31620</v>
      </c>
      <c r="I13" s="12" t="s">
        <v>27225</v>
      </c>
      <c r="J13" s="25" t="s">
        <v>60</v>
      </c>
    </row>
    <row r="14" spans="2:13" ht="12.75">
      <c r="B14" s="72" t="s">
        <v>15202</v>
      </c>
      <c r="C14" s="8" t="s">
        <v>25513</v>
      </c>
      <c r="D14" s="54" t="s">
        <v>15203</v>
      </c>
      <c r="E14" s="70">
        <v>80</v>
      </c>
      <c r="F14" s="26">
        <v>64</v>
      </c>
      <c r="G14" s="12">
        <f t="shared" si="0"/>
        <v>0.25</v>
      </c>
      <c r="H14" s="12" t="s">
        <v>31619</v>
      </c>
      <c r="I14" s="12" t="s">
        <v>27226</v>
      </c>
      <c r="J14" s="25" t="s">
        <v>60</v>
      </c>
    </row>
    <row r="15" spans="2:13" ht="12.75">
      <c r="B15" s="72" t="s">
        <v>12021</v>
      </c>
      <c r="C15" s="8" t="s">
        <v>24907</v>
      </c>
      <c r="D15" s="54" t="s">
        <v>12022</v>
      </c>
      <c r="E15" s="70">
        <v>86</v>
      </c>
      <c r="F15" s="26">
        <v>69</v>
      </c>
      <c r="G15" s="12">
        <f t="shared" si="0"/>
        <v>0.24637681159420288</v>
      </c>
      <c r="H15" s="12" t="s">
        <v>31620</v>
      </c>
      <c r="I15" s="12" t="s">
        <v>27227</v>
      </c>
      <c r="J15" s="25" t="s">
        <v>60</v>
      </c>
    </row>
    <row r="16" spans="2:13" ht="12.75">
      <c r="B16" s="72" t="s">
        <v>12025</v>
      </c>
      <c r="C16" s="8" t="s">
        <v>24908</v>
      </c>
      <c r="D16" s="54" t="s">
        <v>12026</v>
      </c>
      <c r="E16" s="70">
        <v>90</v>
      </c>
      <c r="F16" s="26">
        <v>72</v>
      </c>
      <c r="G16" s="12">
        <f t="shared" si="0"/>
        <v>0.25</v>
      </c>
      <c r="H16" s="12" t="s">
        <v>31620</v>
      </c>
      <c r="I16" s="12" t="s">
        <v>27228</v>
      </c>
      <c r="J16" s="25" t="s">
        <v>60</v>
      </c>
    </row>
    <row r="17" spans="2:10" ht="12.75">
      <c r="B17" s="72" t="s">
        <v>15206</v>
      </c>
      <c r="C17" s="8" t="s">
        <v>25514</v>
      </c>
      <c r="D17" s="54" t="s">
        <v>15207</v>
      </c>
      <c r="E17" s="70">
        <v>90</v>
      </c>
      <c r="F17" s="26">
        <v>72</v>
      </c>
      <c r="G17" s="12">
        <f t="shared" si="0"/>
        <v>0.25</v>
      </c>
      <c r="H17" s="12" t="s">
        <v>31619</v>
      </c>
      <c r="I17" s="12" t="s">
        <v>27229</v>
      </c>
      <c r="J17" s="25" t="s">
        <v>60</v>
      </c>
    </row>
    <row r="18" spans="2:10" ht="12.75">
      <c r="B18" s="72" t="s">
        <v>12029</v>
      </c>
      <c r="C18" s="8" t="s">
        <v>24909</v>
      </c>
      <c r="D18" s="54" t="s">
        <v>12030</v>
      </c>
      <c r="E18" s="70">
        <v>94</v>
      </c>
      <c r="F18" s="26">
        <v>75</v>
      </c>
      <c r="G18" s="12">
        <f t="shared" si="0"/>
        <v>0.25333333333333341</v>
      </c>
      <c r="H18" s="12" t="s">
        <v>31620</v>
      </c>
      <c r="I18" s="12" t="s">
        <v>27230</v>
      </c>
      <c r="J18" s="25" t="s">
        <v>60</v>
      </c>
    </row>
    <row r="19" spans="2:10" ht="12.75">
      <c r="B19" s="72" t="s">
        <v>21007</v>
      </c>
      <c r="C19" s="8" t="s">
        <v>26662</v>
      </c>
      <c r="D19" s="54" t="s">
        <v>21008</v>
      </c>
      <c r="E19" s="70">
        <v>94</v>
      </c>
      <c r="F19" s="26">
        <v>75</v>
      </c>
      <c r="G19" s="12">
        <f t="shared" si="0"/>
        <v>0.25333333333333341</v>
      </c>
      <c r="H19" s="12" t="s">
        <v>31621</v>
      </c>
      <c r="I19" s="12" t="s">
        <v>27231</v>
      </c>
      <c r="J19" s="25" t="s">
        <v>60</v>
      </c>
    </row>
    <row r="20" spans="2:10" ht="12.75">
      <c r="B20" s="72" t="s">
        <v>24044</v>
      </c>
      <c r="C20" s="8" t="s">
        <v>60</v>
      </c>
      <c r="D20" s="54" t="s">
        <v>24045</v>
      </c>
      <c r="E20" s="70">
        <v>94</v>
      </c>
      <c r="F20" s="26">
        <v>75</v>
      </c>
      <c r="G20" s="12">
        <f t="shared" si="0"/>
        <v>0.25333333333333341</v>
      </c>
      <c r="H20" s="12" t="s">
        <v>60</v>
      </c>
      <c r="I20" s="12" t="s">
        <v>27232</v>
      </c>
      <c r="J20" s="25" t="s">
        <v>60</v>
      </c>
    </row>
    <row r="21" spans="2:10" ht="12.75">
      <c r="B21" s="72" t="s">
        <v>24414</v>
      </c>
      <c r="C21" s="8" t="s">
        <v>60</v>
      </c>
      <c r="D21" s="54" t="s">
        <v>24415</v>
      </c>
      <c r="E21" s="70">
        <v>96</v>
      </c>
      <c r="F21" s="26">
        <v>77</v>
      </c>
      <c r="G21" s="12">
        <f t="shared" si="0"/>
        <v>0.24675324675324672</v>
      </c>
      <c r="H21" s="12" t="s">
        <v>60</v>
      </c>
      <c r="I21" s="12" t="s">
        <v>60</v>
      </c>
      <c r="J21" s="25" t="s">
        <v>60</v>
      </c>
    </row>
    <row r="22" spans="2:10" ht="12.75">
      <c r="B22" s="72" t="s">
        <v>12033</v>
      </c>
      <c r="C22" s="8" t="s">
        <v>24910</v>
      </c>
      <c r="D22" s="54" t="s">
        <v>12034</v>
      </c>
      <c r="E22" s="70">
        <v>100</v>
      </c>
      <c r="F22" s="26">
        <v>80</v>
      </c>
      <c r="G22" s="12">
        <f t="shared" si="0"/>
        <v>0.25</v>
      </c>
      <c r="H22" s="12" t="s">
        <v>31620</v>
      </c>
      <c r="I22" s="12" t="s">
        <v>27233</v>
      </c>
      <c r="J22" s="25" t="s">
        <v>60</v>
      </c>
    </row>
    <row r="23" spans="2:10" ht="12.75">
      <c r="B23" s="72" t="s">
        <v>18332</v>
      </c>
      <c r="C23" s="8" t="s">
        <v>26190</v>
      </c>
      <c r="D23" s="54" t="s">
        <v>18333</v>
      </c>
      <c r="E23" s="70">
        <v>100</v>
      </c>
      <c r="F23" s="26">
        <v>80</v>
      </c>
      <c r="G23" s="12">
        <f t="shared" si="0"/>
        <v>0.25</v>
      </c>
      <c r="H23" s="12" t="s">
        <v>31622</v>
      </c>
      <c r="I23" s="12" t="s">
        <v>27234</v>
      </c>
      <c r="J23" s="25" t="s">
        <v>60</v>
      </c>
    </row>
    <row r="24" spans="2:10" ht="12.75">
      <c r="B24" s="72" t="s">
        <v>18336</v>
      </c>
      <c r="C24" s="8" t="s">
        <v>26191</v>
      </c>
      <c r="D24" s="54" t="s">
        <v>18337</v>
      </c>
      <c r="E24" s="70">
        <v>100</v>
      </c>
      <c r="F24" s="26">
        <v>80</v>
      </c>
      <c r="G24" s="12">
        <f t="shared" si="0"/>
        <v>0.25</v>
      </c>
      <c r="H24" s="12" t="s">
        <v>31623</v>
      </c>
      <c r="I24" s="12" t="s">
        <v>27235</v>
      </c>
      <c r="J24" s="25" t="s">
        <v>60</v>
      </c>
    </row>
    <row r="25" spans="2:10" ht="12.75">
      <c r="B25" s="72" t="s">
        <v>18340</v>
      </c>
      <c r="C25" s="8" t="s">
        <v>26192</v>
      </c>
      <c r="D25" s="54" t="s">
        <v>18341</v>
      </c>
      <c r="E25" s="70">
        <v>100</v>
      </c>
      <c r="F25" s="26">
        <v>80</v>
      </c>
      <c r="G25" s="12">
        <f t="shared" si="0"/>
        <v>0.25</v>
      </c>
      <c r="H25" s="12" t="s">
        <v>31624</v>
      </c>
      <c r="I25" s="12" t="s">
        <v>27236</v>
      </c>
      <c r="J25" s="25" t="s">
        <v>60</v>
      </c>
    </row>
    <row r="26" spans="2:10" ht="12.75">
      <c r="B26" s="72" t="s">
        <v>15210</v>
      </c>
      <c r="C26" s="8" t="s">
        <v>25515</v>
      </c>
      <c r="D26" s="54" t="s">
        <v>15211</v>
      </c>
      <c r="E26" s="70">
        <v>103</v>
      </c>
      <c r="F26" s="26">
        <v>82</v>
      </c>
      <c r="G26" s="12">
        <f t="shared" si="0"/>
        <v>0.25609756097560976</v>
      </c>
      <c r="H26" s="12" t="s">
        <v>31619</v>
      </c>
      <c r="I26" s="12" t="s">
        <v>27237</v>
      </c>
      <c r="J26" s="25" t="s">
        <v>60</v>
      </c>
    </row>
    <row r="27" spans="2:10" ht="12.75">
      <c r="B27" s="72" t="s">
        <v>15214</v>
      </c>
      <c r="C27" s="8" t="s">
        <v>25516</v>
      </c>
      <c r="D27" s="54" t="s">
        <v>15215</v>
      </c>
      <c r="E27" s="70">
        <v>103</v>
      </c>
      <c r="F27" s="26">
        <v>82</v>
      </c>
      <c r="G27" s="12">
        <f t="shared" si="0"/>
        <v>0.25609756097560976</v>
      </c>
      <c r="H27" s="12" t="s">
        <v>31619</v>
      </c>
      <c r="I27" s="12" t="s">
        <v>27238</v>
      </c>
      <c r="J27" s="25" t="s">
        <v>60</v>
      </c>
    </row>
    <row r="28" spans="2:10" ht="12.75">
      <c r="B28" s="72" t="s">
        <v>15218</v>
      </c>
      <c r="C28" s="8" t="s">
        <v>25517</v>
      </c>
      <c r="D28" s="54" t="s">
        <v>15219</v>
      </c>
      <c r="E28" s="70">
        <v>103</v>
      </c>
      <c r="F28" s="26">
        <v>82</v>
      </c>
      <c r="G28" s="12">
        <f t="shared" si="0"/>
        <v>0.25609756097560976</v>
      </c>
      <c r="H28" s="12" t="s">
        <v>31619</v>
      </c>
      <c r="I28" s="12" t="s">
        <v>27239</v>
      </c>
      <c r="J28" s="25" t="s">
        <v>60</v>
      </c>
    </row>
    <row r="29" spans="2:10" ht="12.75">
      <c r="B29" s="72" t="s">
        <v>21011</v>
      </c>
      <c r="C29" s="8" t="s">
        <v>26663</v>
      </c>
      <c r="D29" s="54" t="s">
        <v>21012</v>
      </c>
      <c r="E29" s="70">
        <v>103</v>
      </c>
      <c r="F29" s="26">
        <v>82</v>
      </c>
      <c r="G29" s="12">
        <f t="shared" si="0"/>
        <v>0.25609756097560976</v>
      </c>
      <c r="H29" s="12" t="s">
        <v>31621</v>
      </c>
      <c r="I29" s="12" t="s">
        <v>27240</v>
      </c>
      <c r="J29" s="25" t="s">
        <v>60</v>
      </c>
    </row>
    <row r="30" spans="2:10" ht="12.75">
      <c r="B30" s="72" t="s">
        <v>21015</v>
      </c>
      <c r="C30" s="8" t="s">
        <v>26664</v>
      </c>
      <c r="D30" s="54" t="s">
        <v>21016</v>
      </c>
      <c r="E30" s="70">
        <v>103</v>
      </c>
      <c r="F30" s="26">
        <v>82</v>
      </c>
      <c r="G30" s="12">
        <f t="shared" si="0"/>
        <v>0.25609756097560976</v>
      </c>
      <c r="H30" s="12" t="s">
        <v>60</v>
      </c>
      <c r="I30" s="12" t="s">
        <v>60</v>
      </c>
      <c r="J30" s="25" t="s">
        <v>60</v>
      </c>
    </row>
    <row r="31" spans="2:10" ht="12.75">
      <c r="B31" s="72" t="s">
        <v>21019</v>
      </c>
      <c r="C31" s="8" t="s">
        <v>26665</v>
      </c>
      <c r="D31" s="54" t="s">
        <v>21020</v>
      </c>
      <c r="E31" s="70">
        <v>103</v>
      </c>
      <c r="F31" s="26">
        <v>82</v>
      </c>
      <c r="G31" s="12">
        <f t="shared" si="0"/>
        <v>0.25609756097560976</v>
      </c>
      <c r="H31" s="12" t="s">
        <v>60</v>
      </c>
      <c r="I31" s="12" t="s">
        <v>60</v>
      </c>
      <c r="J31" s="25" t="s">
        <v>60</v>
      </c>
    </row>
    <row r="32" spans="2:10" ht="12.75">
      <c r="B32" s="72" t="s">
        <v>12037</v>
      </c>
      <c r="C32" s="8" t="s">
        <v>24911</v>
      </c>
      <c r="D32" s="54" t="s">
        <v>12038</v>
      </c>
      <c r="E32" s="70">
        <v>104</v>
      </c>
      <c r="F32" s="26">
        <v>83</v>
      </c>
      <c r="G32" s="12">
        <f t="shared" si="0"/>
        <v>0.25301204819277112</v>
      </c>
      <c r="H32" s="12" t="s">
        <v>31620</v>
      </c>
      <c r="I32" s="12" t="s">
        <v>27241</v>
      </c>
      <c r="J32" s="25" t="s">
        <v>60</v>
      </c>
    </row>
    <row r="33" spans="2:10" ht="12.75">
      <c r="B33" s="72" t="s">
        <v>15222</v>
      </c>
      <c r="C33" s="8" t="s">
        <v>25518</v>
      </c>
      <c r="D33" s="54" t="s">
        <v>15223</v>
      </c>
      <c r="E33" s="70">
        <v>106</v>
      </c>
      <c r="F33" s="26">
        <v>85</v>
      </c>
      <c r="G33" s="12">
        <f t="shared" si="0"/>
        <v>0.24705882352941178</v>
      </c>
      <c r="H33" s="12" t="s">
        <v>31619</v>
      </c>
      <c r="I33" s="12" t="s">
        <v>27242</v>
      </c>
      <c r="J33" s="25" t="s">
        <v>60</v>
      </c>
    </row>
    <row r="34" spans="2:10" ht="12.75">
      <c r="B34" s="72" t="s">
        <v>24422</v>
      </c>
      <c r="C34" s="8" t="s">
        <v>60</v>
      </c>
      <c r="D34" s="54" t="s">
        <v>24423</v>
      </c>
      <c r="E34" s="70">
        <v>106</v>
      </c>
      <c r="F34" s="26">
        <v>85</v>
      </c>
      <c r="G34" s="12">
        <f t="shared" si="0"/>
        <v>0.24705882352941178</v>
      </c>
      <c r="H34" s="12" t="s">
        <v>60</v>
      </c>
      <c r="I34" s="12" t="s">
        <v>60</v>
      </c>
      <c r="J34" s="25" t="s">
        <v>60</v>
      </c>
    </row>
    <row r="35" spans="2:10" ht="12.75">
      <c r="B35" s="72" t="s">
        <v>18344</v>
      </c>
      <c r="C35" s="8" t="s">
        <v>26193</v>
      </c>
      <c r="D35" s="54" t="s">
        <v>18345</v>
      </c>
      <c r="E35" s="70">
        <v>108</v>
      </c>
      <c r="F35" s="26">
        <v>86</v>
      </c>
      <c r="G35" s="12">
        <f t="shared" si="0"/>
        <v>0.2558139534883721</v>
      </c>
      <c r="H35" s="12" t="s">
        <v>31624</v>
      </c>
      <c r="I35" s="12" t="s">
        <v>27243</v>
      </c>
      <c r="J35" s="25" t="s">
        <v>60</v>
      </c>
    </row>
    <row r="36" spans="2:10" ht="12.75">
      <c r="B36" s="72" t="s">
        <v>18348</v>
      </c>
      <c r="C36" s="8" t="s">
        <v>26194</v>
      </c>
      <c r="D36" s="54" t="s">
        <v>18349</v>
      </c>
      <c r="E36" s="70">
        <v>113</v>
      </c>
      <c r="F36" s="26">
        <v>90</v>
      </c>
      <c r="G36" s="12">
        <f t="shared" si="0"/>
        <v>0.25555555555555554</v>
      </c>
      <c r="H36" s="12" t="s">
        <v>31624</v>
      </c>
      <c r="I36" s="12" t="s">
        <v>27244</v>
      </c>
      <c r="J36" s="25" t="s">
        <v>60</v>
      </c>
    </row>
    <row r="37" spans="2:10" ht="12.75">
      <c r="B37" s="72" t="s">
        <v>18352</v>
      </c>
      <c r="C37" s="8" t="s">
        <v>26195</v>
      </c>
      <c r="D37" s="54" t="s">
        <v>18353</v>
      </c>
      <c r="E37" s="70">
        <v>113</v>
      </c>
      <c r="F37" s="26">
        <v>90</v>
      </c>
      <c r="G37" s="12">
        <f t="shared" si="0"/>
        <v>0.25555555555555554</v>
      </c>
      <c r="H37" s="12" t="s">
        <v>31624</v>
      </c>
      <c r="I37" s="12" t="s">
        <v>27245</v>
      </c>
      <c r="J37" s="25" t="s">
        <v>60</v>
      </c>
    </row>
    <row r="38" spans="2:10" ht="12.75">
      <c r="B38" s="72" t="s">
        <v>18356</v>
      </c>
      <c r="C38" s="8" t="s">
        <v>26196</v>
      </c>
      <c r="D38" s="54" t="s">
        <v>18357</v>
      </c>
      <c r="E38" s="70">
        <v>113</v>
      </c>
      <c r="F38" s="26">
        <v>90</v>
      </c>
      <c r="G38" s="12">
        <f t="shared" si="0"/>
        <v>0.25555555555555554</v>
      </c>
      <c r="H38" s="12" t="s">
        <v>31624</v>
      </c>
      <c r="I38" s="12" t="s">
        <v>27246</v>
      </c>
      <c r="J38" s="25" t="s">
        <v>60</v>
      </c>
    </row>
    <row r="39" spans="2:10" ht="12.75">
      <c r="B39" s="72" t="s">
        <v>18360</v>
      </c>
      <c r="C39" s="8" t="s">
        <v>26197</v>
      </c>
      <c r="D39" s="54" t="s">
        <v>18361</v>
      </c>
      <c r="E39" s="70">
        <v>113</v>
      </c>
      <c r="F39" s="26">
        <v>90</v>
      </c>
      <c r="G39" s="12">
        <f t="shared" si="0"/>
        <v>0.25555555555555554</v>
      </c>
      <c r="H39" s="12" t="s">
        <v>31625</v>
      </c>
      <c r="I39" s="12" t="s">
        <v>27247</v>
      </c>
      <c r="J39" s="25" t="s">
        <v>60</v>
      </c>
    </row>
    <row r="40" spans="2:10" ht="12.75">
      <c r="B40" s="72" t="s">
        <v>18364</v>
      </c>
      <c r="C40" s="8" t="s">
        <v>26198</v>
      </c>
      <c r="D40" s="54" t="s">
        <v>18365</v>
      </c>
      <c r="E40" s="70">
        <v>113</v>
      </c>
      <c r="F40" s="26">
        <v>90</v>
      </c>
      <c r="G40" s="12">
        <f t="shared" si="0"/>
        <v>0.25555555555555554</v>
      </c>
      <c r="H40" s="12" t="s">
        <v>31625</v>
      </c>
      <c r="I40" s="12" t="s">
        <v>27248</v>
      </c>
      <c r="J40" s="25" t="s">
        <v>60</v>
      </c>
    </row>
    <row r="41" spans="2:10" ht="12.75">
      <c r="B41" s="72" t="s">
        <v>18368</v>
      </c>
      <c r="C41" s="8" t="s">
        <v>26199</v>
      </c>
      <c r="D41" s="54" t="s">
        <v>18369</v>
      </c>
      <c r="E41" s="70">
        <v>113</v>
      </c>
      <c r="F41" s="26">
        <v>90</v>
      </c>
      <c r="G41" s="12">
        <f t="shared" si="0"/>
        <v>0.25555555555555554</v>
      </c>
      <c r="H41" s="12" t="s">
        <v>31625</v>
      </c>
      <c r="I41" s="12" t="s">
        <v>27249</v>
      </c>
      <c r="J41" s="25" t="s">
        <v>60</v>
      </c>
    </row>
    <row r="42" spans="2:10" ht="12.75">
      <c r="B42" s="72" t="s">
        <v>18372</v>
      </c>
      <c r="C42" s="8" t="s">
        <v>26200</v>
      </c>
      <c r="D42" s="54" t="s">
        <v>18373</v>
      </c>
      <c r="E42" s="70">
        <v>113</v>
      </c>
      <c r="F42" s="26">
        <v>90</v>
      </c>
      <c r="G42" s="12">
        <f t="shared" si="0"/>
        <v>0.25555555555555554</v>
      </c>
      <c r="H42" s="12" t="s">
        <v>31625</v>
      </c>
      <c r="I42" s="12" t="s">
        <v>27250</v>
      </c>
      <c r="J42" s="25" t="s">
        <v>60</v>
      </c>
    </row>
    <row r="43" spans="2:10" ht="12.75">
      <c r="B43" s="72" t="s">
        <v>18376</v>
      </c>
      <c r="C43" s="8" t="s">
        <v>26201</v>
      </c>
      <c r="D43" s="54" t="s">
        <v>18377</v>
      </c>
      <c r="E43" s="70">
        <v>113</v>
      </c>
      <c r="F43" s="26">
        <v>90</v>
      </c>
      <c r="G43" s="12">
        <f t="shared" si="0"/>
        <v>0.25555555555555554</v>
      </c>
      <c r="H43" s="12" t="s">
        <v>31625</v>
      </c>
      <c r="I43" s="12" t="s">
        <v>27251</v>
      </c>
      <c r="J43" s="25" t="s">
        <v>60</v>
      </c>
    </row>
    <row r="44" spans="2:10" ht="12.75">
      <c r="B44" s="72" t="s">
        <v>18380</v>
      </c>
      <c r="C44" s="8" t="s">
        <v>26202</v>
      </c>
      <c r="D44" s="54" t="s">
        <v>18381</v>
      </c>
      <c r="E44" s="70">
        <v>113</v>
      </c>
      <c r="F44" s="26">
        <v>90</v>
      </c>
      <c r="G44" s="12">
        <f t="shared" si="0"/>
        <v>0.25555555555555554</v>
      </c>
      <c r="H44" s="12" t="s">
        <v>31625</v>
      </c>
      <c r="I44" s="12" t="s">
        <v>27252</v>
      </c>
      <c r="J44" s="25" t="s">
        <v>60</v>
      </c>
    </row>
    <row r="45" spans="2:10" ht="12.75">
      <c r="B45" s="72" t="s">
        <v>18384</v>
      </c>
      <c r="C45" s="8" t="s">
        <v>26203</v>
      </c>
      <c r="D45" s="54" t="s">
        <v>18385</v>
      </c>
      <c r="E45" s="70">
        <v>113</v>
      </c>
      <c r="F45" s="26">
        <v>90</v>
      </c>
      <c r="G45" s="12">
        <f t="shared" si="0"/>
        <v>0.25555555555555554</v>
      </c>
      <c r="H45" s="12" t="s">
        <v>31625</v>
      </c>
      <c r="I45" s="12" t="s">
        <v>27253</v>
      </c>
      <c r="J45" s="25" t="s">
        <v>60</v>
      </c>
    </row>
    <row r="46" spans="2:10" ht="12.75">
      <c r="B46" s="72" t="s">
        <v>18388</v>
      </c>
      <c r="C46" s="8" t="s">
        <v>26204</v>
      </c>
      <c r="D46" s="54" t="s">
        <v>18389</v>
      </c>
      <c r="E46" s="70">
        <v>113</v>
      </c>
      <c r="F46" s="26">
        <v>90</v>
      </c>
      <c r="G46" s="12">
        <f t="shared" si="0"/>
        <v>0.25555555555555554</v>
      </c>
      <c r="H46" s="12" t="s">
        <v>31625</v>
      </c>
      <c r="I46" s="12" t="s">
        <v>27254</v>
      </c>
      <c r="J46" s="25" t="s">
        <v>60</v>
      </c>
    </row>
    <row r="47" spans="2:10" ht="12.75">
      <c r="B47" s="72" t="s">
        <v>18392</v>
      </c>
      <c r="C47" s="8" t="s">
        <v>26205</v>
      </c>
      <c r="D47" s="54" t="s">
        <v>18393</v>
      </c>
      <c r="E47" s="70">
        <v>113</v>
      </c>
      <c r="F47" s="26">
        <v>90</v>
      </c>
      <c r="G47" s="12">
        <f t="shared" si="0"/>
        <v>0.25555555555555554</v>
      </c>
      <c r="H47" s="12" t="s">
        <v>31625</v>
      </c>
      <c r="I47" s="12" t="s">
        <v>27255</v>
      </c>
      <c r="J47" s="25" t="s">
        <v>60</v>
      </c>
    </row>
    <row r="48" spans="2:10" ht="12.75">
      <c r="B48" s="72" t="s">
        <v>18396</v>
      </c>
      <c r="C48" s="8" t="s">
        <v>26206</v>
      </c>
      <c r="D48" s="54" t="s">
        <v>18397</v>
      </c>
      <c r="E48" s="70">
        <v>113</v>
      </c>
      <c r="F48" s="26">
        <v>90</v>
      </c>
      <c r="G48" s="12">
        <f t="shared" si="0"/>
        <v>0.25555555555555554</v>
      </c>
      <c r="H48" s="12" t="s">
        <v>31622</v>
      </c>
      <c r="I48" s="12" t="s">
        <v>27256</v>
      </c>
      <c r="J48" s="25" t="s">
        <v>60</v>
      </c>
    </row>
    <row r="49" spans="2:10" ht="12.75">
      <c r="B49" s="72" t="s">
        <v>18400</v>
      </c>
      <c r="C49" s="8" t="s">
        <v>26207</v>
      </c>
      <c r="D49" s="54" t="s">
        <v>18401</v>
      </c>
      <c r="E49" s="70">
        <v>113</v>
      </c>
      <c r="F49" s="26">
        <v>90</v>
      </c>
      <c r="G49" s="12">
        <f t="shared" si="0"/>
        <v>0.25555555555555554</v>
      </c>
      <c r="H49" s="12" t="s">
        <v>31622</v>
      </c>
      <c r="I49" s="12" t="s">
        <v>27257</v>
      </c>
      <c r="J49" s="25" t="s">
        <v>60</v>
      </c>
    </row>
    <row r="50" spans="2:10" ht="12.75">
      <c r="B50" s="72" t="s">
        <v>18404</v>
      </c>
      <c r="C50" s="8" t="s">
        <v>26208</v>
      </c>
      <c r="D50" s="54" t="s">
        <v>18405</v>
      </c>
      <c r="E50" s="70">
        <v>113</v>
      </c>
      <c r="F50" s="26">
        <v>90</v>
      </c>
      <c r="G50" s="12">
        <f t="shared" si="0"/>
        <v>0.25555555555555554</v>
      </c>
      <c r="H50" s="12" t="s">
        <v>31623</v>
      </c>
      <c r="I50" s="12" t="s">
        <v>27258</v>
      </c>
      <c r="J50" s="25" t="s">
        <v>60</v>
      </c>
    </row>
    <row r="51" spans="2:10" ht="12.75">
      <c r="B51" s="72" t="s">
        <v>18408</v>
      </c>
      <c r="C51" s="8" t="s">
        <v>26209</v>
      </c>
      <c r="D51" s="54" t="s">
        <v>18409</v>
      </c>
      <c r="E51" s="70">
        <v>113</v>
      </c>
      <c r="F51" s="26">
        <v>90</v>
      </c>
      <c r="G51" s="12">
        <f t="shared" si="0"/>
        <v>0.25555555555555554</v>
      </c>
      <c r="H51" s="12" t="s">
        <v>31623</v>
      </c>
      <c r="I51" s="12" t="s">
        <v>27259</v>
      </c>
      <c r="J51" s="25" t="s">
        <v>60</v>
      </c>
    </row>
    <row r="52" spans="2:10" ht="12.75">
      <c r="B52" s="72" t="s">
        <v>18412</v>
      </c>
      <c r="C52" s="8" t="s">
        <v>26210</v>
      </c>
      <c r="D52" s="54" t="s">
        <v>18413</v>
      </c>
      <c r="E52" s="70">
        <v>113</v>
      </c>
      <c r="F52" s="26">
        <v>90</v>
      </c>
      <c r="G52" s="12">
        <f t="shared" si="0"/>
        <v>0.25555555555555554</v>
      </c>
      <c r="H52" s="12" t="s">
        <v>31624</v>
      </c>
      <c r="I52" s="12" t="s">
        <v>27260</v>
      </c>
      <c r="J52" s="25" t="s">
        <v>60</v>
      </c>
    </row>
    <row r="53" spans="2:10" ht="12.75">
      <c r="B53" s="72" t="s">
        <v>18416</v>
      </c>
      <c r="C53" s="8" t="s">
        <v>26211</v>
      </c>
      <c r="D53" s="54" t="s">
        <v>18417</v>
      </c>
      <c r="E53" s="70">
        <v>113</v>
      </c>
      <c r="F53" s="26">
        <v>90</v>
      </c>
      <c r="G53" s="12">
        <f t="shared" si="0"/>
        <v>0.25555555555555554</v>
      </c>
      <c r="H53" s="12" t="s">
        <v>31624</v>
      </c>
      <c r="I53" s="12" t="s">
        <v>27261</v>
      </c>
      <c r="J53" s="25" t="s">
        <v>60</v>
      </c>
    </row>
    <row r="54" spans="2:10" ht="12.75">
      <c r="B54" s="72" t="s">
        <v>18420</v>
      </c>
      <c r="C54" s="8" t="s">
        <v>26212</v>
      </c>
      <c r="D54" s="54" t="s">
        <v>18421</v>
      </c>
      <c r="E54" s="70">
        <v>113</v>
      </c>
      <c r="F54" s="26">
        <v>90</v>
      </c>
      <c r="G54" s="12">
        <f t="shared" si="0"/>
        <v>0.25555555555555554</v>
      </c>
      <c r="H54" s="12" t="s">
        <v>31624</v>
      </c>
      <c r="I54" s="12" t="s">
        <v>27262</v>
      </c>
      <c r="J54" s="25" t="s">
        <v>60</v>
      </c>
    </row>
    <row r="55" spans="2:10" ht="12.75">
      <c r="B55" s="72" t="s">
        <v>18424</v>
      </c>
      <c r="C55" s="8" t="s">
        <v>26213</v>
      </c>
      <c r="D55" s="54" t="s">
        <v>18425</v>
      </c>
      <c r="E55" s="70">
        <v>113</v>
      </c>
      <c r="F55" s="26">
        <v>90</v>
      </c>
      <c r="G55" s="12">
        <f t="shared" si="0"/>
        <v>0.25555555555555554</v>
      </c>
      <c r="H55" s="12" t="s">
        <v>31624</v>
      </c>
      <c r="I55" s="12" t="s">
        <v>27263</v>
      </c>
      <c r="J55" s="25" t="s">
        <v>60</v>
      </c>
    </row>
    <row r="56" spans="2:10" ht="12.75">
      <c r="B56" s="72" t="s">
        <v>18428</v>
      </c>
      <c r="C56" s="8" t="s">
        <v>26214</v>
      </c>
      <c r="D56" s="54" t="s">
        <v>18429</v>
      </c>
      <c r="E56" s="70">
        <v>113</v>
      </c>
      <c r="F56" s="26">
        <v>90</v>
      </c>
      <c r="G56" s="12">
        <f t="shared" si="0"/>
        <v>0.25555555555555554</v>
      </c>
      <c r="H56" s="12" t="s">
        <v>31624</v>
      </c>
      <c r="I56" s="12" t="s">
        <v>27264</v>
      </c>
      <c r="J56" s="25" t="s">
        <v>60</v>
      </c>
    </row>
    <row r="57" spans="2:10" ht="12.75">
      <c r="B57" s="72" t="s">
        <v>12798</v>
      </c>
      <c r="C57" s="8" t="s">
        <v>24552</v>
      </c>
      <c r="D57" s="54" t="s">
        <v>12799</v>
      </c>
      <c r="E57" s="70">
        <v>114</v>
      </c>
      <c r="F57" s="26">
        <v>91</v>
      </c>
      <c r="G57" s="12">
        <f t="shared" si="0"/>
        <v>0.25274725274725274</v>
      </c>
      <c r="H57" s="12" t="s">
        <v>60</v>
      </c>
      <c r="I57" s="12" t="s">
        <v>60</v>
      </c>
      <c r="J57" s="25" t="s">
        <v>60</v>
      </c>
    </row>
    <row r="58" spans="2:10" ht="12.75">
      <c r="B58" s="72" t="s">
        <v>12802</v>
      </c>
      <c r="C58" s="8" t="s">
        <v>24552</v>
      </c>
      <c r="D58" s="54" t="s">
        <v>12803</v>
      </c>
      <c r="E58" s="70">
        <v>114</v>
      </c>
      <c r="F58" s="26">
        <v>91</v>
      </c>
      <c r="G58" s="12">
        <f t="shared" si="0"/>
        <v>0.25274725274725274</v>
      </c>
      <c r="H58" s="12" t="s">
        <v>60</v>
      </c>
      <c r="I58" s="12" t="s">
        <v>60</v>
      </c>
      <c r="J58" s="25" t="s">
        <v>60</v>
      </c>
    </row>
    <row r="59" spans="2:10" ht="12.75">
      <c r="B59" s="72" t="s">
        <v>15226</v>
      </c>
      <c r="C59" s="8" t="s">
        <v>25519</v>
      </c>
      <c r="D59" s="54" t="s">
        <v>15227</v>
      </c>
      <c r="E59" s="70">
        <v>114</v>
      </c>
      <c r="F59" s="26">
        <v>91</v>
      </c>
      <c r="G59" s="12">
        <f t="shared" si="0"/>
        <v>0.25274725274725274</v>
      </c>
      <c r="H59" s="12" t="s">
        <v>31619</v>
      </c>
      <c r="I59" s="12" t="s">
        <v>27265</v>
      </c>
      <c r="J59" s="25" t="s">
        <v>60</v>
      </c>
    </row>
    <row r="60" spans="2:10" ht="12.75">
      <c r="B60" s="72" t="s">
        <v>12806</v>
      </c>
      <c r="C60" s="8" t="s">
        <v>24552</v>
      </c>
      <c r="D60" s="54" t="s">
        <v>12807</v>
      </c>
      <c r="E60" s="70">
        <v>116</v>
      </c>
      <c r="F60" s="26">
        <v>93</v>
      </c>
      <c r="G60" s="12">
        <f t="shared" si="0"/>
        <v>0.24731182795698925</v>
      </c>
      <c r="H60" s="12" t="s">
        <v>60</v>
      </c>
      <c r="I60" s="12" t="s">
        <v>60</v>
      </c>
      <c r="J60" s="25" t="s">
        <v>60</v>
      </c>
    </row>
    <row r="61" spans="2:10" ht="12.75">
      <c r="B61" s="72" t="s">
        <v>15230</v>
      </c>
      <c r="C61" s="8" t="s">
        <v>25520</v>
      </c>
      <c r="D61" s="54" t="s">
        <v>15231</v>
      </c>
      <c r="E61" s="70">
        <v>116</v>
      </c>
      <c r="F61" s="26">
        <v>93</v>
      </c>
      <c r="G61" s="12">
        <f t="shared" si="0"/>
        <v>0.24731182795698925</v>
      </c>
      <c r="H61" s="12" t="s">
        <v>31619</v>
      </c>
      <c r="I61" s="12" t="s">
        <v>27266</v>
      </c>
      <c r="J61" s="25" t="s">
        <v>60</v>
      </c>
    </row>
    <row r="62" spans="2:10" ht="12.75">
      <c r="B62" s="72" t="s">
        <v>21023</v>
      </c>
      <c r="C62" s="8" t="s">
        <v>26666</v>
      </c>
      <c r="D62" s="54" t="s">
        <v>21024</v>
      </c>
      <c r="E62" s="70">
        <v>116</v>
      </c>
      <c r="F62" s="26">
        <v>93</v>
      </c>
      <c r="G62" s="12">
        <f t="shared" si="0"/>
        <v>0.24731182795698925</v>
      </c>
      <c r="H62" s="12" t="s">
        <v>31621</v>
      </c>
      <c r="I62" s="12" t="s">
        <v>27267</v>
      </c>
      <c r="J62" s="25" t="s">
        <v>60</v>
      </c>
    </row>
    <row r="63" spans="2:10" ht="12.75">
      <c r="B63" s="72" t="s">
        <v>21027</v>
      </c>
      <c r="C63" s="8" t="s">
        <v>26667</v>
      </c>
      <c r="D63" s="54" t="s">
        <v>21028</v>
      </c>
      <c r="E63" s="70">
        <v>116</v>
      </c>
      <c r="F63" s="26">
        <v>93</v>
      </c>
      <c r="G63" s="12">
        <f t="shared" si="0"/>
        <v>0.24731182795698925</v>
      </c>
      <c r="H63" s="12" t="s">
        <v>31621</v>
      </c>
      <c r="I63" s="12" t="s">
        <v>27268</v>
      </c>
      <c r="J63" s="25" t="s">
        <v>60</v>
      </c>
    </row>
    <row r="64" spans="2:10" ht="12.75">
      <c r="B64" s="72" t="s">
        <v>21031</v>
      </c>
      <c r="C64" s="8" t="s">
        <v>26668</v>
      </c>
      <c r="D64" s="54" t="s">
        <v>21032</v>
      </c>
      <c r="E64" s="70">
        <v>116</v>
      </c>
      <c r="F64" s="26">
        <v>93</v>
      </c>
      <c r="G64" s="12">
        <f t="shared" si="0"/>
        <v>0.24731182795698925</v>
      </c>
      <c r="H64" s="12" t="s">
        <v>60</v>
      </c>
      <c r="I64" s="12" t="s">
        <v>60</v>
      </c>
      <c r="J64" s="25" t="s">
        <v>60</v>
      </c>
    </row>
    <row r="65" spans="2:10" ht="12.75">
      <c r="B65" s="72" t="s">
        <v>21035</v>
      </c>
      <c r="C65" s="8" t="s">
        <v>26669</v>
      </c>
      <c r="D65" s="54" t="s">
        <v>21036</v>
      </c>
      <c r="E65" s="70">
        <v>116</v>
      </c>
      <c r="F65" s="26">
        <v>93</v>
      </c>
      <c r="G65" s="12">
        <f t="shared" si="0"/>
        <v>0.24731182795698925</v>
      </c>
      <c r="H65" s="12" t="s">
        <v>60</v>
      </c>
      <c r="I65" s="12" t="s">
        <v>60</v>
      </c>
      <c r="J65" s="25" t="s">
        <v>60</v>
      </c>
    </row>
    <row r="66" spans="2:10" ht="12.75">
      <c r="B66" s="72" t="s">
        <v>21039</v>
      </c>
      <c r="C66" s="8" t="s">
        <v>26670</v>
      </c>
      <c r="D66" s="54" t="s">
        <v>21040</v>
      </c>
      <c r="E66" s="70">
        <v>116</v>
      </c>
      <c r="F66" s="26">
        <v>93</v>
      </c>
      <c r="G66" s="12">
        <f t="shared" ref="G66:G129" si="1">IFERROR(E66/F66-1,0)</f>
        <v>0.24731182795698925</v>
      </c>
      <c r="H66" s="12" t="s">
        <v>31626</v>
      </c>
      <c r="I66" s="12" t="s">
        <v>27269</v>
      </c>
      <c r="J66" s="25" t="s">
        <v>60</v>
      </c>
    </row>
    <row r="67" spans="2:10" ht="12.75">
      <c r="B67" s="72" t="s">
        <v>12810</v>
      </c>
      <c r="C67" s="8" t="s">
        <v>24552</v>
      </c>
      <c r="D67" s="54" t="s">
        <v>12811</v>
      </c>
      <c r="E67" s="70">
        <v>119</v>
      </c>
      <c r="F67" s="26">
        <v>95</v>
      </c>
      <c r="G67" s="12">
        <f t="shared" si="1"/>
        <v>0.25263157894736832</v>
      </c>
      <c r="H67" s="12" t="s">
        <v>60</v>
      </c>
      <c r="I67" s="12" t="s">
        <v>60</v>
      </c>
      <c r="J67" s="25" t="s">
        <v>60</v>
      </c>
    </row>
    <row r="68" spans="2:10" ht="12.75">
      <c r="B68" s="72" t="s">
        <v>12814</v>
      </c>
      <c r="C68" s="8" t="s">
        <v>24552</v>
      </c>
      <c r="D68" s="54" t="s">
        <v>12815</v>
      </c>
      <c r="E68" s="70">
        <v>119</v>
      </c>
      <c r="F68" s="26">
        <v>95</v>
      </c>
      <c r="G68" s="12">
        <f t="shared" si="1"/>
        <v>0.25263157894736832</v>
      </c>
      <c r="H68" s="12" t="s">
        <v>60</v>
      </c>
      <c r="I68" s="12" t="s">
        <v>60</v>
      </c>
      <c r="J68" s="25" t="s">
        <v>60</v>
      </c>
    </row>
    <row r="69" spans="2:10" ht="12.75">
      <c r="B69" s="72" t="s">
        <v>15234</v>
      </c>
      <c r="C69" s="8" t="s">
        <v>25521</v>
      </c>
      <c r="D69" s="54" t="s">
        <v>15235</v>
      </c>
      <c r="E69" s="70">
        <v>119</v>
      </c>
      <c r="F69" s="26">
        <v>95</v>
      </c>
      <c r="G69" s="12">
        <f t="shared" si="1"/>
        <v>0.25263157894736832</v>
      </c>
      <c r="H69" s="12" t="s">
        <v>31619</v>
      </c>
      <c r="I69" s="12" t="s">
        <v>27270</v>
      </c>
      <c r="J69" s="25" t="s">
        <v>60</v>
      </c>
    </row>
    <row r="70" spans="2:10" ht="12.75">
      <c r="B70" s="72" t="s">
        <v>12041</v>
      </c>
      <c r="C70" s="8" t="s">
        <v>24912</v>
      </c>
      <c r="D70" s="54" t="s">
        <v>12042</v>
      </c>
      <c r="E70" s="70">
        <v>121</v>
      </c>
      <c r="F70" s="26">
        <v>97</v>
      </c>
      <c r="G70" s="12">
        <f t="shared" si="1"/>
        <v>0.24742268041237114</v>
      </c>
      <c r="H70" s="12" t="s">
        <v>31620</v>
      </c>
      <c r="I70" s="12" t="s">
        <v>27271</v>
      </c>
      <c r="J70" s="25" t="s">
        <v>60</v>
      </c>
    </row>
    <row r="71" spans="2:10" ht="12.75">
      <c r="B71" s="72" t="s">
        <v>24426</v>
      </c>
      <c r="C71" s="8" t="s">
        <v>60</v>
      </c>
      <c r="D71" s="54" t="s">
        <v>24427</v>
      </c>
      <c r="E71" s="70">
        <v>121</v>
      </c>
      <c r="F71" s="26">
        <v>97</v>
      </c>
      <c r="G71" s="12">
        <f t="shared" si="1"/>
        <v>0.24742268041237114</v>
      </c>
      <c r="H71" s="12" t="s">
        <v>60</v>
      </c>
      <c r="I71" s="12" t="s">
        <v>60</v>
      </c>
      <c r="J71" s="25" t="s">
        <v>60</v>
      </c>
    </row>
    <row r="72" spans="2:10" ht="12.75">
      <c r="B72" s="72" t="s">
        <v>12818</v>
      </c>
      <c r="C72" s="8" t="s">
        <v>24552</v>
      </c>
      <c r="D72" s="54" t="s">
        <v>12819</v>
      </c>
      <c r="E72" s="70">
        <v>123</v>
      </c>
      <c r="F72" s="26">
        <v>98</v>
      </c>
      <c r="G72" s="12">
        <f t="shared" si="1"/>
        <v>0.25510204081632648</v>
      </c>
      <c r="H72" s="12" t="s">
        <v>60</v>
      </c>
      <c r="I72" s="12" t="s">
        <v>60</v>
      </c>
      <c r="J72" s="25" t="s">
        <v>60</v>
      </c>
    </row>
    <row r="73" spans="2:10" ht="12.75">
      <c r="B73" s="72" t="s">
        <v>18432</v>
      </c>
      <c r="C73" s="8" t="s">
        <v>26215</v>
      </c>
      <c r="D73" s="54" t="s">
        <v>18433</v>
      </c>
      <c r="E73" s="70">
        <v>124</v>
      </c>
      <c r="F73" s="26">
        <v>99</v>
      </c>
      <c r="G73" s="12">
        <f t="shared" si="1"/>
        <v>0.2525252525252526</v>
      </c>
      <c r="H73" s="12" t="s">
        <v>31622</v>
      </c>
      <c r="I73" s="12" t="s">
        <v>27272</v>
      </c>
      <c r="J73" s="25" t="s">
        <v>60</v>
      </c>
    </row>
    <row r="74" spans="2:10" ht="12.75">
      <c r="B74" s="72" t="s">
        <v>18436</v>
      </c>
      <c r="C74" s="8" t="s">
        <v>26216</v>
      </c>
      <c r="D74" s="54" t="s">
        <v>18437</v>
      </c>
      <c r="E74" s="70">
        <v>124</v>
      </c>
      <c r="F74" s="26">
        <v>99</v>
      </c>
      <c r="G74" s="12">
        <f t="shared" si="1"/>
        <v>0.2525252525252526</v>
      </c>
      <c r="H74" s="12" t="s">
        <v>31622</v>
      </c>
      <c r="I74" s="12" t="s">
        <v>27273</v>
      </c>
      <c r="J74" s="25" t="s">
        <v>60</v>
      </c>
    </row>
    <row r="75" spans="2:10" ht="12.75">
      <c r="B75" s="72" t="s">
        <v>18440</v>
      </c>
      <c r="C75" s="8" t="s">
        <v>26217</v>
      </c>
      <c r="D75" s="54" t="s">
        <v>18441</v>
      </c>
      <c r="E75" s="70">
        <v>124</v>
      </c>
      <c r="F75" s="26">
        <v>99</v>
      </c>
      <c r="G75" s="12">
        <f t="shared" si="1"/>
        <v>0.2525252525252526</v>
      </c>
      <c r="H75" s="12" t="s">
        <v>31622</v>
      </c>
      <c r="I75" s="12" t="s">
        <v>27274</v>
      </c>
      <c r="J75" s="25" t="s">
        <v>60</v>
      </c>
    </row>
    <row r="76" spans="2:10" ht="12.75">
      <c r="B76" s="72" t="s">
        <v>18444</v>
      </c>
      <c r="C76" s="8" t="s">
        <v>26218</v>
      </c>
      <c r="D76" s="54" t="s">
        <v>18445</v>
      </c>
      <c r="E76" s="70">
        <v>124</v>
      </c>
      <c r="F76" s="26">
        <v>99</v>
      </c>
      <c r="G76" s="12">
        <f t="shared" si="1"/>
        <v>0.2525252525252526</v>
      </c>
      <c r="H76" s="12" t="s">
        <v>31623</v>
      </c>
      <c r="I76" s="12" t="s">
        <v>27275</v>
      </c>
      <c r="J76" s="25" t="s">
        <v>60</v>
      </c>
    </row>
    <row r="77" spans="2:10" ht="12.75">
      <c r="B77" s="72" t="s">
        <v>18448</v>
      </c>
      <c r="C77" s="8" t="s">
        <v>26219</v>
      </c>
      <c r="D77" s="54" t="s">
        <v>18449</v>
      </c>
      <c r="E77" s="70">
        <v>124</v>
      </c>
      <c r="F77" s="26">
        <v>99</v>
      </c>
      <c r="G77" s="12">
        <f t="shared" si="1"/>
        <v>0.2525252525252526</v>
      </c>
      <c r="H77" s="12" t="s">
        <v>31623</v>
      </c>
      <c r="I77" s="12" t="s">
        <v>27276</v>
      </c>
      <c r="J77" s="25" t="s">
        <v>60</v>
      </c>
    </row>
    <row r="78" spans="2:10" ht="12.75">
      <c r="B78" s="72" t="s">
        <v>18452</v>
      </c>
      <c r="C78" s="8" t="s">
        <v>26220</v>
      </c>
      <c r="D78" s="54" t="s">
        <v>18453</v>
      </c>
      <c r="E78" s="70">
        <v>124</v>
      </c>
      <c r="F78" s="26">
        <v>99</v>
      </c>
      <c r="G78" s="12">
        <f t="shared" si="1"/>
        <v>0.2525252525252526</v>
      </c>
      <c r="H78" s="12" t="s">
        <v>31623</v>
      </c>
      <c r="I78" s="12" t="s">
        <v>27277</v>
      </c>
      <c r="J78" s="25" t="s">
        <v>60</v>
      </c>
    </row>
    <row r="79" spans="2:10" ht="12.75">
      <c r="B79" s="72" t="s">
        <v>18456</v>
      </c>
      <c r="C79" s="8" t="s">
        <v>26221</v>
      </c>
      <c r="D79" s="54" t="s">
        <v>18457</v>
      </c>
      <c r="E79" s="70">
        <v>124</v>
      </c>
      <c r="F79" s="26">
        <v>99</v>
      </c>
      <c r="G79" s="12">
        <f t="shared" si="1"/>
        <v>0.2525252525252526</v>
      </c>
      <c r="H79" s="12" t="s">
        <v>31624</v>
      </c>
      <c r="I79" s="12" t="s">
        <v>27278</v>
      </c>
      <c r="J79" s="25" t="s">
        <v>60</v>
      </c>
    </row>
    <row r="80" spans="2:10" ht="12.75">
      <c r="B80" s="72" t="s">
        <v>18460</v>
      </c>
      <c r="C80" s="8" t="s">
        <v>26222</v>
      </c>
      <c r="D80" s="54" t="s">
        <v>18461</v>
      </c>
      <c r="E80" s="70">
        <v>124</v>
      </c>
      <c r="F80" s="26">
        <v>99</v>
      </c>
      <c r="G80" s="12">
        <f t="shared" si="1"/>
        <v>0.2525252525252526</v>
      </c>
      <c r="H80" s="12" t="s">
        <v>31624</v>
      </c>
      <c r="I80" s="12" t="s">
        <v>27279</v>
      </c>
      <c r="J80" s="25" t="s">
        <v>60</v>
      </c>
    </row>
    <row r="81" spans="2:10" ht="12.75">
      <c r="B81" s="72" t="s">
        <v>18464</v>
      </c>
      <c r="C81" s="8" t="s">
        <v>26223</v>
      </c>
      <c r="D81" s="54" t="s">
        <v>18465</v>
      </c>
      <c r="E81" s="70">
        <v>124</v>
      </c>
      <c r="F81" s="26">
        <v>99</v>
      </c>
      <c r="G81" s="12">
        <f t="shared" si="1"/>
        <v>0.2525252525252526</v>
      </c>
      <c r="H81" s="12" t="s">
        <v>31624</v>
      </c>
      <c r="I81" s="12" t="s">
        <v>27280</v>
      </c>
      <c r="J81" s="25" t="s">
        <v>60</v>
      </c>
    </row>
    <row r="82" spans="2:10" ht="12.75">
      <c r="B82" s="72" t="s">
        <v>18468</v>
      </c>
      <c r="C82" s="8" t="s">
        <v>26224</v>
      </c>
      <c r="D82" s="54" t="s">
        <v>18469</v>
      </c>
      <c r="E82" s="70">
        <v>124</v>
      </c>
      <c r="F82" s="26">
        <v>99</v>
      </c>
      <c r="G82" s="12">
        <f t="shared" si="1"/>
        <v>0.2525252525252526</v>
      </c>
      <c r="H82" s="12" t="s">
        <v>31624</v>
      </c>
      <c r="I82" s="12" t="s">
        <v>27281</v>
      </c>
      <c r="J82" s="25" t="s">
        <v>60</v>
      </c>
    </row>
    <row r="83" spans="2:10" ht="12.75">
      <c r="B83" s="72" t="s">
        <v>18472</v>
      </c>
      <c r="C83" s="8" t="s">
        <v>26225</v>
      </c>
      <c r="D83" s="54" t="s">
        <v>18473</v>
      </c>
      <c r="E83" s="70">
        <v>124</v>
      </c>
      <c r="F83" s="26">
        <v>99</v>
      </c>
      <c r="G83" s="12">
        <f t="shared" si="1"/>
        <v>0.2525252525252526</v>
      </c>
      <c r="H83" s="12" t="s">
        <v>31624</v>
      </c>
      <c r="I83" s="12" t="s">
        <v>27282</v>
      </c>
      <c r="J83" s="25" t="s">
        <v>60</v>
      </c>
    </row>
    <row r="84" spans="2:10" ht="12.75">
      <c r="B84" s="72" t="s">
        <v>18476</v>
      </c>
      <c r="C84" s="8" t="s">
        <v>26226</v>
      </c>
      <c r="D84" s="54" t="s">
        <v>18477</v>
      </c>
      <c r="E84" s="70">
        <v>124</v>
      </c>
      <c r="F84" s="26">
        <v>99</v>
      </c>
      <c r="G84" s="12">
        <f t="shared" si="1"/>
        <v>0.2525252525252526</v>
      </c>
      <c r="H84" s="12" t="s">
        <v>31624</v>
      </c>
      <c r="I84" s="12" t="s">
        <v>27283</v>
      </c>
      <c r="J84" s="25" t="s">
        <v>60</v>
      </c>
    </row>
    <row r="85" spans="2:10" ht="12.75">
      <c r="B85" s="72" t="s">
        <v>18480</v>
      </c>
      <c r="C85" s="8" t="s">
        <v>26227</v>
      </c>
      <c r="D85" s="54" t="s">
        <v>18481</v>
      </c>
      <c r="E85" s="70">
        <v>124</v>
      </c>
      <c r="F85" s="26">
        <v>99</v>
      </c>
      <c r="G85" s="12">
        <f t="shared" si="1"/>
        <v>0.2525252525252526</v>
      </c>
      <c r="H85" s="12" t="s">
        <v>31624</v>
      </c>
      <c r="I85" s="12" t="s">
        <v>27284</v>
      </c>
      <c r="J85" s="25" t="s">
        <v>60</v>
      </c>
    </row>
    <row r="86" spans="2:10" ht="12.75">
      <c r="B86" s="72" t="s">
        <v>18484</v>
      </c>
      <c r="C86" s="8" t="s">
        <v>26228</v>
      </c>
      <c r="D86" s="54" t="s">
        <v>18485</v>
      </c>
      <c r="E86" s="70">
        <v>124</v>
      </c>
      <c r="F86" s="26">
        <v>99</v>
      </c>
      <c r="G86" s="12">
        <f t="shared" si="1"/>
        <v>0.2525252525252526</v>
      </c>
      <c r="H86" s="12" t="s">
        <v>31627</v>
      </c>
      <c r="I86" s="12" t="s">
        <v>27285</v>
      </c>
      <c r="J86" s="25" t="s">
        <v>60</v>
      </c>
    </row>
    <row r="87" spans="2:10" ht="12.75">
      <c r="B87" s="72" t="s">
        <v>18488</v>
      </c>
      <c r="C87" s="8" t="s">
        <v>26229</v>
      </c>
      <c r="D87" s="54" t="s">
        <v>18489</v>
      </c>
      <c r="E87" s="70">
        <v>124</v>
      </c>
      <c r="F87" s="26">
        <v>99</v>
      </c>
      <c r="G87" s="12">
        <f t="shared" si="1"/>
        <v>0.2525252525252526</v>
      </c>
      <c r="H87" s="12" t="s">
        <v>31627</v>
      </c>
      <c r="I87" s="12" t="s">
        <v>27286</v>
      </c>
      <c r="J87" s="25" t="s">
        <v>60</v>
      </c>
    </row>
    <row r="88" spans="2:10" ht="12.75">
      <c r="B88" s="72" t="s">
        <v>18492</v>
      </c>
      <c r="C88" s="8" t="s">
        <v>26230</v>
      </c>
      <c r="D88" s="54" t="s">
        <v>18493</v>
      </c>
      <c r="E88" s="70">
        <v>124</v>
      </c>
      <c r="F88" s="26">
        <v>99</v>
      </c>
      <c r="G88" s="12">
        <f t="shared" si="1"/>
        <v>0.2525252525252526</v>
      </c>
      <c r="H88" s="12" t="s">
        <v>31627</v>
      </c>
      <c r="I88" s="12" t="s">
        <v>27287</v>
      </c>
      <c r="J88" s="25" t="s">
        <v>60</v>
      </c>
    </row>
    <row r="89" spans="2:10" ht="12.75">
      <c r="B89" s="72" t="s">
        <v>18496</v>
      </c>
      <c r="C89" s="8" t="s">
        <v>26231</v>
      </c>
      <c r="D89" s="54" t="s">
        <v>18497</v>
      </c>
      <c r="E89" s="70">
        <v>124</v>
      </c>
      <c r="F89" s="26">
        <v>99</v>
      </c>
      <c r="G89" s="12">
        <f t="shared" si="1"/>
        <v>0.2525252525252526</v>
      </c>
      <c r="H89" s="12" t="s">
        <v>31627</v>
      </c>
      <c r="I89" s="12" t="s">
        <v>27288</v>
      </c>
      <c r="J89" s="25" t="s">
        <v>60</v>
      </c>
    </row>
    <row r="90" spans="2:10" ht="12.75">
      <c r="B90" s="72" t="s">
        <v>18500</v>
      </c>
      <c r="C90" s="8" t="s">
        <v>26232</v>
      </c>
      <c r="D90" s="54" t="s">
        <v>18501</v>
      </c>
      <c r="E90" s="70">
        <v>124</v>
      </c>
      <c r="F90" s="26">
        <v>99</v>
      </c>
      <c r="G90" s="12">
        <f t="shared" si="1"/>
        <v>0.2525252525252526</v>
      </c>
      <c r="H90" s="12" t="s">
        <v>31627</v>
      </c>
      <c r="I90" s="12" t="s">
        <v>27289</v>
      </c>
      <c r="J90" s="25" t="s">
        <v>60</v>
      </c>
    </row>
    <row r="91" spans="2:10" ht="12.75">
      <c r="B91" s="72" t="s">
        <v>18504</v>
      </c>
      <c r="C91" s="8" t="s">
        <v>26233</v>
      </c>
      <c r="D91" s="54" t="s">
        <v>18505</v>
      </c>
      <c r="E91" s="70">
        <v>124</v>
      </c>
      <c r="F91" s="26">
        <v>99</v>
      </c>
      <c r="G91" s="12">
        <f t="shared" si="1"/>
        <v>0.2525252525252526</v>
      </c>
      <c r="H91" s="12" t="s">
        <v>31627</v>
      </c>
      <c r="I91" s="12" t="s">
        <v>27290</v>
      </c>
      <c r="J91" s="25" t="s">
        <v>60</v>
      </c>
    </row>
    <row r="92" spans="2:10" ht="12.75">
      <c r="B92" s="72" t="s">
        <v>18508</v>
      </c>
      <c r="C92" s="8" t="s">
        <v>26234</v>
      </c>
      <c r="D92" s="54" t="s">
        <v>18509</v>
      </c>
      <c r="E92" s="70">
        <v>124</v>
      </c>
      <c r="F92" s="26">
        <v>99</v>
      </c>
      <c r="G92" s="12">
        <f t="shared" si="1"/>
        <v>0.2525252525252526</v>
      </c>
      <c r="H92" s="12" t="s">
        <v>31627</v>
      </c>
      <c r="I92" s="12" t="s">
        <v>27291</v>
      </c>
      <c r="J92" s="25" t="s">
        <v>60</v>
      </c>
    </row>
    <row r="93" spans="2:10" ht="12.75">
      <c r="B93" s="72" t="s">
        <v>18512</v>
      </c>
      <c r="C93" s="8" t="s">
        <v>26235</v>
      </c>
      <c r="D93" s="54" t="s">
        <v>18513</v>
      </c>
      <c r="E93" s="70">
        <v>124</v>
      </c>
      <c r="F93" s="26">
        <v>99</v>
      </c>
      <c r="G93" s="12">
        <f t="shared" si="1"/>
        <v>0.2525252525252526</v>
      </c>
      <c r="H93" s="12" t="s">
        <v>31627</v>
      </c>
      <c r="I93" s="12" t="s">
        <v>27292</v>
      </c>
      <c r="J93" s="25" t="s">
        <v>60</v>
      </c>
    </row>
    <row r="94" spans="2:10" ht="12.75">
      <c r="B94" s="72" t="s">
        <v>18516</v>
      </c>
      <c r="C94" s="8" t="s">
        <v>26236</v>
      </c>
      <c r="D94" s="54" t="s">
        <v>18517</v>
      </c>
      <c r="E94" s="70">
        <v>124</v>
      </c>
      <c r="F94" s="26">
        <v>99</v>
      </c>
      <c r="G94" s="12">
        <f t="shared" si="1"/>
        <v>0.2525252525252526</v>
      </c>
      <c r="H94" s="12" t="s">
        <v>31628</v>
      </c>
      <c r="I94" s="12" t="s">
        <v>27293</v>
      </c>
      <c r="J94" s="25" t="s">
        <v>60</v>
      </c>
    </row>
    <row r="95" spans="2:10" ht="12.75">
      <c r="B95" s="72" t="s">
        <v>18520</v>
      </c>
      <c r="C95" s="8" t="s">
        <v>26237</v>
      </c>
      <c r="D95" s="54" t="s">
        <v>18521</v>
      </c>
      <c r="E95" s="70">
        <v>124</v>
      </c>
      <c r="F95" s="26">
        <v>99</v>
      </c>
      <c r="G95" s="12">
        <f t="shared" si="1"/>
        <v>0.2525252525252526</v>
      </c>
      <c r="H95" s="12" t="s">
        <v>31628</v>
      </c>
      <c r="I95" s="12" t="s">
        <v>27294</v>
      </c>
      <c r="J95" s="25" t="s">
        <v>60</v>
      </c>
    </row>
    <row r="96" spans="2:10" ht="12.75">
      <c r="B96" s="72" t="s">
        <v>18524</v>
      </c>
      <c r="C96" s="8" t="s">
        <v>26238</v>
      </c>
      <c r="D96" s="54" t="s">
        <v>18525</v>
      </c>
      <c r="E96" s="70">
        <v>124</v>
      </c>
      <c r="F96" s="26">
        <v>99</v>
      </c>
      <c r="G96" s="12">
        <f t="shared" si="1"/>
        <v>0.2525252525252526</v>
      </c>
      <c r="H96" s="12" t="s">
        <v>31628</v>
      </c>
      <c r="I96" s="12" t="s">
        <v>27295</v>
      </c>
      <c r="J96" s="25" t="s">
        <v>60</v>
      </c>
    </row>
    <row r="97" spans="2:10" ht="12.75">
      <c r="B97" s="45" t="s">
        <v>4268</v>
      </c>
      <c r="C97" s="8" t="s">
        <v>4267</v>
      </c>
      <c r="D97" s="54" t="s">
        <v>4269</v>
      </c>
      <c r="E97" s="70">
        <v>125</v>
      </c>
      <c r="F97" s="26">
        <v>100</v>
      </c>
      <c r="G97" s="12">
        <f t="shared" si="1"/>
        <v>0.25</v>
      </c>
      <c r="H97" s="12" t="s">
        <v>4271</v>
      </c>
      <c r="I97" s="12" t="s">
        <v>27296</v>
      </c>
      <c r="J97" s="25" t="s">
        <v>60</v>
      </c>
    </row>
    <row r="98" spans="2:10" ht="12.75">
      <c r="B98" s="72" t="s">
        <v>15238</v>
      </c>
      <c r="C98" s="8" t="s">
        <v>25522</v>
      </c>
      <c r="D98" s="54" t="s">
        <v>15239</v>
      </c>
      <c r="E98" s="70">
        <v>126</v>
      </c>
      <c r="F98" s="26">
        <v>101</v>
      </c>
      <c r="G98" s="12">
        <f t="shared" si="1"/>
        <v>0.24752475247524752</v>
      </c>
      <c r="H98" s="12" t="s">
        <v>31619</v>
      </c>
      <c r="I98" s="12" t="s">
        <v>27297</v>
      </c>
      <c r="J98" s="25" t="s">
        <v>60</v>
      </c>
    </row>
    <row r="99" spans="2:10" ht="12.75">
      <c r="B99" s="72" t="s">
        <v>12826</v>
      </c>
      <c r="C99" s="8" t="s">
        <v>24552</v>
      </c>
      <c r="D99" s="54" t="s">
        <v>12827</v>
      </c>
      <c r="E99" s="70">
        <v>130</v>
      </c>
      <c r="F99" s="26">
        <v>104</v>
      </c>
      <c r="G99" s="12">
        <f t="shared" si="1"/>
        <v>0.25</v>
      </c>
      <c r="H99" s="12" t="s">
        <v>60</v>
      </c>
      <c r="I99" s="12" t="s">
        <v>60</v>
      </c>
      <c r="J99" s="25" t="s">
        <v>60</v>
      </c>
    </row>
    <row r="100" spans="2:10" ht="12.75">
      <c r="B100" s="72" t="s">
        <v>22835</v>
      </c>
      <c r="C100" s="8" t="s">
        <v>26955</v>
      </c>
      <c r="D100" s="54" t="s">
        <v>22836</v>
      </c>
      <c r="E100" s="70">
        <v>130</v>
      </c>
      <c r="F100" s="26">
        <v>104</v>
      </c>
      <c r="G100" s="12">
        <f t="shared" si="1"/>
        <v>0.25</v>
      </c>
      <c r="H100" s="12" t="s">
        <v>31629</v>
      </c>
      <c r="I100" s="12" t="s">
        <v>27298</v>
      </c>
      <c r="J100" s="25" t="s">
        <v>60</v>
      </c>
    </row>
    <row r="101" spans="2:10" ht="12.75">
      <c r="B101" s="72" t="s">
        <v>21043</v>
      </c>
      <c r="C101" s="8" t="s">
        <v>26671</v>
      </c>
      <c r="D101" s="54" t="s">
        <v>21044</v>
      </c>
      <c r="E101" s="70">
        <v>131</v>
      </c>
      <c r="F101" s="26">
        <v>105</v>
      </c>
      <c r="G101" s="12">
        <f t="shared" si="1"/>
        <v>0.24761904761904763</v>
      </c>
      <c r="H101" s="12" t="s">
        <v>31630</v>
      </c>
      <c r="I101" s="12" t="s">
        <v>27299</v>
      </c>
      <c r="J101" s="25" t="s">
        <v>60</v>
      </c>
    </row>
    <row r="102" spans="2:10" ht="12.75">
      <c r="B102" s="72" t="s">
        <v>21578</v>
      </c>
      <c r="C102" s="8" t="s">
        <v>21580</v>
      </c>
      <c r="D102" s="54" t="s">
        <v>21579</v>
      </c>
      <c r="E102" s="70">
        <v>131</v>
      </c>
      <c r="F102" s="26">
        <v>105</v>
      </c>
      <c r="G102" s="12">
        <f t="shared" si="1"/>
        <v>0.24761904761904763</v>
      </c>
      <c r="H102" s="12" t="s">
        <v>31631</v>
      </c>
      <c r="I102" s="12" t="s">
        <v>27300</v>
      </c>
      <c r="J102" s="25" t="s">
        <v>60</v>
      </c>
    </row>
    <row r="103" spans="2:10" ht="12.75">
      <c r="B103" s="72" t="s">
        <v>12830</v>
      </c>
      <c r="C103" s="8" t="s">
        <v>24552</v>
      </c>
      <c r="D103" s="54" t="s">
        <v>12831</v>
      </c>
      <c r="E103" s="70">
        <v>133</v>
      </c>
      <c r="F103" s="26">
        <v>106</v>
      </c>
      <c r="G103" s="12">
        <f t="shared" si="1"/>
        <v>0.25471698113207553</v>
      </c>
      <c r="H103" s="12" t="s">
        <v>60</v>
      </c>
      <c r="I103" s="12" t="s">
        <v>60</v>
      </c>
      <c r="J103" s="25" t="s">
        <v>60</v>
      </c>
    </row>
    <row r="104" spans="2:10" ht="12.75">
      <c r="B104" s="72" t="s">
        <v>12834</v>
      </c>
      <c r="C104" s="8" t="s">
        <v>24552</v>
      </c>
      <c r="D104" s="54" t="s">
        <v>12835</v>
      </c>
      <c r="E104" s="70">
        <v>133</v>
      </c>
      <c r="F104" s="26">
        <v>106</v>
      </c>
      <c r="G104" s="12">
        <f t="shared" si="1"/>
        <v>0.25471698113207553</v>
      </c>
      <c r="H104" s="12" t="s">
        <v>60</v>
      </c>
      <c r="I104" s="12" t="s">
        <v>60</v>
      </c>
      <c r="J104" s="25" t="s">
        <v>60</v>
      </c>
    </row>
    <row r="105" spans="2:10" ht="12.75">
      <c r="B105" s="72" t="s">
        <v>12838</v>
      </c>
      <c r="C105" s="8" t="s">
        <v>24552</v>
      </c>
      <c r="D105" s="54" t="s">
        <v>12839</v>
      </c>
      <c r="E105" s="70">
        <v>133</v>
      </c>
      <c r="F105" s="26">
        <v>106</v>
      </c>
      <c r="G105" s="12">
        <f t="shared" si="1"/>
        <v>0.25471698113207553</v>
      </c>
      <c r="H105" s="12" t="s">
        <v>60</v>
      </c>
      <c r="I105" s="12" t="s">
        <v>60</v>
      </c>
      <c r="J105" s="25" t="s">
        <v>60</v>
      </c>
    </row>
    <row r="106" spans="2:10" ht="12.75">
      <c r="B106" s="72" t="s">
        <v>12842</v>
      </c>
      <c r="C106" s="8" t="s">
        <v>24552</v>
      </c>
      <c r="D106" s="54" t="s">
        <v>12843</v>
      </c>
      <c r="E106" s="70">
        <v>133</v>
      </c>
      <c r="F106" s="26">
        <v>106</v>
      </c>
      <c r="G106" s="12">
        <f t="shared" si="1"/>
        <v>0.25471698113207553</v>
      </c>
      <c r="H106" s="12" t="s">
        <v>60</v>
      </c>
      <c r="I106" s="12" t="s">
        <v>60</v>
      </c>
      <c r="J106" s="25" t="s">
        <v>60</v>
      </c>
    </row>
    <row r="107" spans="2:10" ht="12.75">
      <c r="B107" s="72" t="s">
        <v>15242</v>
      </c>
      <c r="C107" s="8" t="s">
        <v>25523</v>
      </c>
      <c r="D107" s="54" t="s">
        <v>15243</v>
      </c>
      <c r="E107" s="70">
        <v>133</v>
      </c>
      <c r="F107" s="26">
        <v>106</v>
      </c>
      <c r="G107" s="12">
        <f t="shared" si="1"/>
        <v>0.25471698113207553</v>
      </c>
      <c r="H107" s="12" t="s">
        <v>31619</v>
      </c>
      <c r="I107" s="12" t="s">
        <v>27301</v>
      </c>
      <c r="J107" s="25" t="s">
        <v>60</v>
      </c>
    </row>
    <row r="108" spans="2:10" ht="12.75">
      <c r="B108" s="72" t="s">
        <v>12822</v>
      </c>
      <c r="C108" s="8" t="s">
        <v>24552</v>
      </c>
      <c r="D108" s="54" t="s">
        <v>12823</v>
      </c>
      <c r="E108" s="70">
        <v>134</v>
      </c>
      <c r="F108" s="26">
        <v>107</v>
      </c>
      <c r="G108" s="12">
        <f t="shared" si="1"/>
        <v>0.25233644859813076</v>
      </c>
      <c r="H108" s="12" t="s">
        <v>60</v>
      </c>
      <c r="I108" s="12" t="s">
        <v>60</v>
      </c>
      <c r="J108" s="25" t="s">
        <v>60</v>
      </c>
    </row>
    <row r="109" spans="2:10" ht="12.75">
      <c r="B109" s="72" t="s">
        <v>15246</v>
      </c>
      <c r="C109" s="8" t="s">
        <v>25524</v>
      </c>
      <c r="D109" s="54" t="s">
        <v>15247</v>
      </c>
      <c r="E109" s="70">
        <v>135</v>
      </c>
      <c r="F109" s="26">
        <v>108</v>
      </c>
      <c r="G109" s="12">
        <f t="shared" si="1"/>
        <v>0.25</v>
      </c>
      <c r="H109" s="12" t="s">
        <v>60</v>
      </c>
      <c r="I109" s="12" t="s">
        <v>27302</v>
      </c>
      <c r="J109" s="25" t="s">
        <v>60</v>
      </c>
    </row>
    <row r="110" spans="2:10" ht="12.75">
      <c r="B110" s="72" t="s">
        <v>18528</v>
      </c>
      <c r="C110" s="8" t="s">
        <v>26239</v>
      </c>
      <c r="D110" s="54" t="s">
        <v>18529</v>
      </c>
      <c r="E110" s="70">
        <v>135</v>
      </c>
      <c r="F110" s="26">
        <v>108</v>
      </c>
      <c r="G110" s="12">
        <f t="shared" si="1"/>
        <v>0.25</v>
      </c>
      <c r="H110" s="12" t="s">
        <v>31624</v>
      </c>
      <c r="I110" s="12" t="s">
        <v>27303</v>
      </c>
      <c r="J110" s="25" t="s">
        <v>60</v>
      </c>
    </row>
    <row r="111" spans="2:10" ht="12.75">
      <c r="B111" s="72" t="s">
        <v>18532</v>
      </c>
      <c r="C111" s="8" t="s">
        <v>26240</v>
      </c>
      <c r="D111" s="54" t="s">
        <v>18533</v>
      </c>
      <c r="E111" s="70">
        <v>135</v>
      </c>
      <c r="F111" s="26">
        <v>108</v>
      </c>
      <c r="G111" s="12">
        <f t="shared" si="1"/>
        <v>0.25</v>
      </c>
      <c r="H111" s="12" t="s">
        <v>31624</v>
      </c>
      <c r="I111" s="12" t="s">
        <v>27304</v>
      </c>
      <c r="J111" s="25" t="s">
        <v>60</v>
      </c>
    </row>
    <row r="112" spans="2:10" ht="12.75">
      <c r="B112" s="72" t="s">
        <v>12714</v>
      </c>
      <c r="C112" s="8" t="s">
        <v>25031</v>
      </c>
      <c r="D112" s="54" t="s">
        <v>12715</v>
      </c>
      <c r="E112" s="70">
        <v>140</v>
      </c>
      <c r="F112" s="26">
        <v>112</v>
      </c>
      <c r="G112" s="12">
        <f t="shared" si="1"/>
        <v>0.25</v>
      </c>
      <c r="H112" s="12" t="s">
        <v>60</v>
      </c>
      <c r="I112" s="12" t="s">
        <v>27305</v>
      </c>
      <c r="J112" s="25" t="s">
        <v>60</v>
      </c>
    </row>
    <row r="113" spans="2:10" ht="12.75">
      <c r="B113" s="72" t="s">
        <v>12045</v>
      </c>
      <c r="C113" s="8" t="s">
        <v>24913</v>
      </c>
      <c r="D113" s="54" t="s">
        <v>12046</v>
      </c>
      <c r="E113" s="70">
        <v>141</v>
      </c>
      <c r="F113" s="26">
        <v>113</v>
      </c>
      <c r="G113" s="12">
        <f t="shared" si="1"/>
        <v>0.24778761061946897</v>
      </c>
      <c r="H113" s="12" t="s">
        <v>31620</v>
      </c>
      <c r="I113" s="12" t="s">
        <v>27306</v>
      </c>
      <c r="J113" s="25" t="s">
        <v>60</v>
      </c>
    </row>
    <row r="114" spans="2:10" ht="12.75">
      <c r="B114" s="72" t="s">
        <v>15250</v>
      </c>
      <c r="C114" s="8" t="s">
        <v>25525</v>
      </c>
      <c r="D114" s="54" t="s">
        <v>15251</v>
      </c>
      <c r="E114" s="70">
        <v>143</v>
      </c>
      <c r="F114" s="26">
        <v>114</v>
      </c>
      <c r="G114" s="12">
        <f t="shared" si="1"/>
        <v>0.2543859649122806</v>
      </c>
      <c r="H114" s="12" t="s">
        <v>31619</v>
      </c>
      <c r="I114" s="12" t="s">
        <v>27307</v>
      </c>
      <c r="J114" s="25" t="s">
        <v>60</v>
      </c>
    </row>
    <row r="115" spans="2:10" ht="12.75">
      <c r="B115" s="72" t="s">
        <v>15254</v>
      </c>
      <c r="C115" s="8" t="s">
        <v>25526</v>
      </c>
      <c r="D115" s="54" t="s">
        <v>15255</v>
      </c>
      <c r="E115" s="70">
        <v>143</v>
      </c>
      <c r="F115" s="26">
        <v>114</v>
      </c>
      <c r="G115" s="12">
        <f t="shared" si="1"/>
        <v>0.2543859649122806</v>
      </c>
      <c r="H115" s="12" t="s">
        <v>60</v>
      </c>
      <c r="I115" s="12" t="s">
        <v>27308</v>
      </c>
      <c r="J115" s="25" t="s">
        <v>60</v>
      </c>
    </row>
    <row r="116" spans="2:10" ht="12.75">
      <c r="B116" s="72" t="s">
        <v>21047</v>
      </c>
      <c r="C116" s="8" t="s">
        <v>26672</v>
      </c>
      <c r="D116" s="54" t="s">
        <v>21048</v>
      </c>
      <c r="E116" s="70">
        <v>146</v>
      </c>
      <c r="F116" s="26">
        <v>117</v>
      </c>
      <c r="G116" s="12">
        <f t="shared" si="1"/>
        <v>0.24786324786324787</v>
      </c>
      <c r="H116" s="12" t="s">
        <v>31630</v>
      </c>
      <c r="I116" s="12" t="s">
        <v>27309</v>
      </c>
      <c r="J116" s="25" t="s">
        <v>60</v>
      </c>
    </row>
    <row r="117" spans="2:10" ht="12.75">
      <c r="B117" s="72" t="s">
        <v>18536</v>
      </c>
      <c r="C117" s="8" t="s">
        <v>26241</v>
      </c>
      <c r="D117" s="54" t="s">
        <v>18537</v>
      </c>
      <c r="E117" s="70">
        <v>148</v>
      </c>
      <c r="F117" s="26">
        <v>118</v>
      </c>
      <c r="G117" s="12">
        <f t="shared" si="1"/>
        <v>0.25423728813559321</v>
      </c>
      <c r="H117" s="12" t="s">
        <v>31622</v>
      </c>
      <c r="I117" s="12" t="s">
        <v>27310</v>
      </c>
      <c r="J117" s="25" t="s">
        <v>60</v>
      </c>
    </row>
    <row r="118" spans="2:10" ht="12.75">
      <c r="B118" s="72" t="s">
        <v>18540</v>
      </c>
      <c r="C118" s="8" t="s">
        <v>26242</v>
      </c>
      <c r="D118" s="54" t="s">
        <v>18541</v>
      </c>
      <c r="E118" s="70">
        <v>148</v>
      </c>
      <c r="F118" s="26">
        <v>118</v>
      </c>
      <c r="G118" s="12">
        <f t="shared" si="1"/>
        <v>0.25423728813559321</v>
      </c>
      <c r="H118" s="12" t="s">
        <v>31622</v>
      </c>
      <c r="I118" s="12" t="s">
        <v>27311</v>
      </c>
      <c r="J118" s="25" t="s">
        <v>60</v>
      </c>
    </row>
    <row r="119" spans="2:10" ht="12.75">
      <c r="B119" s="72" t="s">
        <v>18544</v>
      </c>
      <c r="C119" s="8" t="s">
        <v>26243</v>
      </c>
      <c r="D119" s="54" t="s">
        <v>18545</v>
      </c>
      <c r="E119" s="70">
        <v>148</v>
      </c>
      <c r="F119" s="26">
        <v>118</v>
      </c>
      <c r="G119" s="12">
        <f t="shared" si="1"/>
        <v>0.25423728813559321</v>
      </c>
      <c r="H119" s="12" t="s">
        <v>31622</v>
      </c>
      <c r="I119" s="12" t="s">
        <v>27312</v>
      </c>
      <c r="J119" s="25" t="s">
        <v>60</v>
      </c>
    </row>
    <row r="120" spans="2:10" ht="12.75">
      <c r="B120" s="72" t="s">
        <v>18548</v>
      </c>
      <c r="C120" s="8" t="s">
        <v>26244</v>
      </c>
      <c r="D120" s="54" t="s">
        <v>18549</v>
      </c>
      <c r="E120" s="70">
        <v>148</v>
      </c>
      <c r="F120" s="26">
        <v>118</v>
      </c>
      <c r="G120" s="12">
        <f t="shared" si="1"/>
        <v>0.25423728813559321</v>
      </c>
      <c r="H120" s="12" t="s">
        <v>31623</v>
      </c>
      <c r="I120" s="12" t="s">
        <v>27313</v>
      </c>
      <c r="J120" s="25" t="s">
        <v>60</v>
      </c>
    </row>
    <row r="121" spans="2:10" ht="12.75">
      <c r="B121" s="72" t="s">
        <v>18552</v>
      </c>
      <c r="C121" s="8" t="s">
        <v>26245</v>
      </c>
      <c r="D121" s="54" t="s">
        <v>18553</v>
      </c>
      <c r="E121" s="70">
        <v>148</v>
      </c>
      <c r="F121" s="26">
        <v>118</v>
      </c>
      <c r="G121" s="12">
        <f t="shared" si="1"/>
        <v>0.25423728813559321</v>
      </c>
      <c r="H121" s="12" t="s">
        <v>31623</v>
      </c>
      <c r="I121" s="12" t="s">
        <v>27314</v>
      </c>
      <c r="J121" s="25" t="s">
        <v>60</v>
      </c>
    </row>
    <row r="122" spans="2:10" ht="12.75">
      <c r="B122" s="72" t="s">
        <v>18556</v>
      </c>
      <c r="C122" s="8" t="s">
        <v>26246</v>
      </c>
      <c r="D122" s="54" t="s">
        <v>18557</v>
      </c>
      <c r="E122" s="70">
        <v>148</v>
      </c>
      <c r="F122" s="26">
        <v>118</v>
      </c>
      <c r="G122" s="12">
        <f t="shared" si="1"/>
        <v>0.25423728813559321</v>
      </c>
      <c r="H122" s="12" t="s">
        <v>31624</v>
      </c>
      <c r="I122" s="12" t="s">
        <v>27315</v>
      </c>
      <c r="J122" s="25" t="s">
        <v>60</v>
      </c>
    </row>
    <row r="123" spans="2:10" ht="12.75">
      <c r="B123" s="72" t="s">
        <v>18560</v>
      </c>
      <c r="C123" s="8" t="s">
        <v>26247</v>
      </c>
      <c r="D123" s="54" t="s">
        <v>18561</v>
      </c>
      <c r="E123" s="70">
        <v>148</v>
      </c>
      <c r="F123" s="26">
        <v>118</v>
      </c>
      <c r="G123" s="12">
        <f t="shared" si="1"/>
        <v>0.25423728813559321</v>
      </c>
      <c r="H123" s="12" t="s">
        <v>31624</v>
      </c>
      <c r="I123" s="12" t="s">
        <v>27316</v>
      </c>
      <c r="J123" s="25" t="s">
        <v>60</v>
      </c>
    </row>
    <row r="124" spans="2:10" ht="12.75">
      <c r="B124" s="72" t="s">
        <v>22839</v>
      </c>
      <c r="C124" s="8" t="s">
        <v>26956</v>
      </c>
      <c r="D124" s="54" t="s">
        <v>22840</v>
      </c>
      <c r="E124" s="70">
        <v>148</v>
      </c>
      <c r="F124" s="26">
        <v>118</v>
      </c>
      <c r="G124" s="12">
        <f t="shared" si="1"/>
        <v>0.25423728813559321</v>
      </c>
      <c r="H124" s="12" t="s">
        <v>31629</v>
      </c>
      <c r="I124" s="12" t="s">
        <v>27317</v>
      </c>
      <c r="J124" s="25" t="s">
        <v>60</v>
      </c>
    </row>
    <row r="125" spans="2:10" ht="12.75">
      <c r="B125" s="72" t="s">
        <v>12851</v>
      </c>
      <c r="C125" s="8" t="s">
        <v>24552</v>
      </c>
      <c r="D125" s="54" t="s">
        <v>12852</v>
      </c>
      <c r="E125" s="70">
        <v>150</v>
      </c>
      <c r="F125" s="26">
        <v>120</v>
      </c>
      <c r="G125" s="12">
        <f t="shared" si="1"/>
        <v>0.25</v>
      </c>
      <c r="H125" s="12" t="s">
        <v>60</v>
      </c>
      <c r="I125" s="12" t="s">
        <v>60</v>
      </c>
      <c r="J125" s="25" t="s">
        <v>60</v>
      </c>
    </row>
    <row r="126" spans="2:10" ht="12.75">
      <c r="B126" s="72" t="s">
        <v>12855</v>
      </c>
      <c r="C126" s="8" t="s">
        <v>24552</v>
      </c>
      <c r="D126" s="54" t="s">
        <v>12856</v>
      </c>
      <c r="E126" s="70">
        <v>150</v>
      </c>
      <c r="F126" s="26">
        <v>120</v>
      </c>
      <c r="G126" s="12">
        <f t="shared" si="1"/>
        <v>0.25</v>
      </c>
      <c r="H126" s="12" t="s">
        <v>60</v>
      </c>
      <c r="I126" s="12" t="s">
        <v>60</v>
      </c>
      <c r="J126" s="25" t="s">
        <v>60</v>
      </c>
    </row>
    <row r="127" spans="2:10" ht="12.75">
      <c r="B127" s="72" t="s">
        <v>15258</v>
      </c>
      <c r="C127" s="8" t="s">
        <v>25527</v>
      </c>
      <c r="D127" s="54" t="s">
        <v>15259</v>
      </c>
      <c r="E127" s="70">
        <v>150</v>
      </c>
      <c r="F127" s="26">
        <v>120</v>
      </c>
      <c r="G127" s="12">
        <f t="shared" si="1"/>
        <v>0.25</v>
      </c>
      <c r="H127" s="12" t="s">
        <v>60</v>
      </c>
      <c r="I127" s="12" t="s">
        <v>27318</v>
      </c>
      <c r="J127" s="25" t="s">
        <v>60</v>
      </c>
    </row>
    <row r="128" spans="2:10" ht="12.75">
      <c r="B128" s="72" t="s">
        <v>24430</v>
      </c>
      <c r="C128" s="8" t="s">
        <v>60</v>
      </c>
      <c r="D128" s="54" t="s">
        <v>24431</v>
      </c>
      <c r="E128" s="70">
        <v>150</v>
      </c>
      <c r="F128" s="26">
        <v>120</v>
      </c>
      <c r="G128" s="12">
        <f t="shared" si="1"/>
        <v>0.25</v>
      </c>
      <c r="H128" s="12" t="s">
        <v>60</v>
      </c>
      <c r="I128" s="12" t="s">
        <v>60</v>
      </c>
      <c r="J128" s="25" t="s">
        <v>60</v>
      </c>
    </row>
    <row r="129" spans="2:10" ht="12.75">
      <c r="B129" s="72" t="s">
        <v>12859</v>
      </c>
      <c r="C129" s="8" t="s">
        <v>24552</v>
      </c>
      <c r="D129" s="54" t="s">
        <v>12860</v>
      </c>
      <c r="E129" s="70">
        <v>153</v>
      </c>
      <c r="F129" s="26">
        <v>122</v>
      </c>
      <c r="G129" s="12">
        <f t="shared" si="1"/>
        <v>0.25409836065573765</v>
      </c>
      <c r="H129" s="12" t="s">
        <v>60</v>
      </c>
      <c r="I129" s="12" t="s">
        <v>60</v>
      </c>
      <c r="J129" s="25" t="s">
        <v>60</v>
      </c>
    </row>
    <row r="130" spans="2:10" ht="12.75">
      <c r="B130" s="72" t="s">
        <v>15262</v>
      </c>
      <c r="C130" s="8" t="s">
        <v>25528</v>
      </c>
      <c r="D130" s="54" t="s">
        <v>15263</v>
      </c>
      <c r="E130" s="70">
        <v>154</v>
      </c>
      <c r="F130" s="26">
        <v>123</v>
      </c>
      <c r="G130" s="12">
        <f t="shared" ref="G130:G193" si="2">IFERROR(E130/F130-1,0)</f>
        <v>0.25203252032520318</v>
      </c>
      <c r="H130" s="12" t="s">
        <v>31632</v>
      </c>
      <c r="I130" s="12" t="s">
        <v>27319</v>
      </c>
      <c r="J130" s="25" t="s">
        <v>60</v>
      </c>
    </row>
    <row r="131" spans="2:10" ht="12.75">
      <c r="B131" s="72" t="s">
        <v>15266</v>
      </c>
      <c r="C131" s="8" t="s">
        <v>25529</v>
      </c>
      <c r="D131" s="54" t="s">
        <v>15267</v>
      </c>
      <c r="E131" s="70">
        <v>154</v>
      </c>
      <c r="F131" s="26">
        <v>123</v>
      </c>
      <c r="G131" s="12">
        <f t="shared" si="2"/>
        <v>0.25203252032520318</v>
      </c>
      <c r="H131" s="12" t="s">
        <v>31632</v>
      </c>
      <c r="I131" s="12" t="s">
        <v>27320</v>
      </c>
      <c r="J131" s="25" t="s">
        <v>60</v>
      </c>
    </row>
    <row r="132" spans="2:10" ht="12.75">
      <c r="B132" s="72" t="s">
        <v>15270</v>
      </c>
      <c r="C132" s="8" t="s">
        <v>25530</v>
      </c>
      <c r="D132" s="54" t="s">
        <v>15271</v>
      </c>
      <c r="E132" s="70">
        <v>154</v>
      </c>
      <c r="F132" s="26">
        <v>123</v>
      </c>
      <c r="G132" s="12">
        <f t="shared" si="2"/>
        <v>0.25203252032520318</v>
      </c>
      <c r="H132" s="12" t="s">
        <v>31632</v>
      </c>
      <c r="I132" s="12" t="s">
        <v>27321</v>
      </c>
      <c r="J132" s="25" t="s">
        <v>60</v>
      </c>
    </row>
    <row r="133" spans="2:10" ht="12.75">
      <c r="B133" s="72" t="s">
        <v>18564</v>
      </c>
      <c r="C133" s="8" t="s">
        <v>26248</v>
      </c>
      <c r="D133" s="54" t="s">
        <v>18565</v>
      </c>
      <c r="E133" s="70">
        <v>154</v>
      </c>
      <c r="F133" s="26">
        <v>123</v>
      </c>
      <c r="G133" s="12">
        <f t="shared" si="2"/>
        <v>0.25203252032520318</v>
      </c>
      <c r="H133" s="12" t="s">
        <v>60</v>
      </c>
      <c r="I133" s="12" t="s">
        <v>27322</v>
      </c>
      <c r="J133" s="25" t="s">
        <v>60</v>
      </c>
    </row>
    <row r="134" spans="2:10" ht="12.75">
      <c r="B134" s="72" t="s">
        <v>12863</v>
      </c>
      <c r="C134" s="8" t="s">
        <v>24552</v>
      </c>
      <c r="D134" s="54" t="s">
        <v>12864</v>
      </c>
      <c r="E134" s="70">
        <v>156</v>
      </c>
      <c r="F134" s="26">
        <v>125</v>
      </c>
      <c r="G134" s="12">
        <f t="shared" si="2"/>
        <v>0.248</v>
      </c>
      <c r="H134" s="12" t="s">
        <v>60</v>
      </c>
      <c r="I134" s="12" t="s">
        <v>60</v>
      </c>
      <c r="J134" s="25" t="s">
        <v>60</v>
      </c>
    </row>
    <row r="135" spans="2:10" ht="12.75">
      <c r="B135" s="72" t="s">
        <v>12867</v>
      </c>
      <c r="C135" s="8" t="s">
        <v>24552</v>
      </c>
      <c r="D135" s="54" t="s">
        <v>12868</v>
      </c>
      <c r="E135" s="70">
        <v>156</v>
      </c>
      <c r="F135" s="26">
        <v>125</v>
      </c>
      <c r="G135" s="12">
        <f t="shared" si="2"/>
        <v>0.248</v>
      </c>
      <c r="H135" s="12" t="s">
        <v>60</v>
      </c>
      <c r="I135" s="12" t="s">
        <v>60</v>
      </c>
      <c r="J135" s="25" t="s">
        <v>60</v>
      </c>
    </row>
    <row r="136" spans="2:10" ht="12.75">
      <c r="B136" s="72" t="s">
        <v>12847</v>
      </c>
      <c r="C136" s="8" t="s">
        <v>25049</v>
      </c>
      <c r="D136" s="54" t="s">
        <v>12848</v>
      </c>
      <c r="E136" s="70">
        <v>159</v>
      </c>
      <c r="F136" s="26">
        <v>127</v>
      </c>
      <c r="G136" s="12">
        <f t="shared" si="2"/>
        <v>0.25196850393700787</v>
      </c>
      <c r="H136" s="12" t="s">
        <v>60</v>
      </c>
      <c r="I136" s="12" t="s">
        <v>27323</v>
      </c>
      <c r="J136" s="25" t="s">
        <v>60</v>
      </c>
    </row>
    <row r="137" spans="2:10" ht="12.75">
      <c r="B137" s="72" t="s">
        <v>21051</v>
      </c>
      <c r="C137" s="8" t="s">
        <v>26673</v>
      </c>
      <c r="D137" s="54" t="s">
        <v>21052</v>
      </c>
      <c r="E137" s="70">
        <v>160</v>
      </c>
      <c r="F137" s="26">
        <v>128</v>
      </c>
      <c r="G137" s="12">
        <f t="shared" si="2"/>
        <v>0.25</v>
      </c>
      <c r="H137" s="12" t="s">
        <v>31630</v>
      </c>
      <c r="I137" s="12" t="s">
        <v>27324</v>
      </c>
      <c r="J137" s="25" t="s">
        <v>60</v>
      </c>
    </row>
    <row r="138" spans="2:10" ht="12.75">
      <c r="B138" s="72" t="s">
        <v>12871</v>
      </c>
      <c r="C138" s="8" t="s">
        <v>25050</v>
      </c>
      <c r="D138" s="54" t="s">
        <v>12872</v>
      </c>
      <c r="E138" s="70">
        <v>161</v>
      </c>
      <c r="F138" s="26">
        <v>129</v>
      </c>
      <c r="G138" s="12">
        <f t="shared" si="2"/>
        <v>0.24806201550387597</v>
      </c>
      <c r="H138" s="12" t="s">
        <v>60</v>
      </c>
      <c r="I138" s="12" t="s">
        <v>27325</v>
      </c>
      <c r="J138" s="25" t="s">
        <v>60</v>
      </c>
    </row>
    <row r="139" spans="2:10" ht="12.75">
      <c r="B139" s="72" t="s">
        <v>15274</v>
      </c>
      <c r="C139" s="8" t="s">
        <v>25531</v>
      </c>
      <c r="D139" s="54" t="s">
        <v>15275</v>
      </c>
      <c r="E139" s="70">
        <v>161</v>
      </c>
      <c r="F139" s="26">
        <v>129</v>
      </c>
      <c r="G139" s="12">
        <f t="shared" si="2"/>
        <v>0.24806201550387597</v>
      </c>
      <c r="H139" s="12" t="s">
        <v>31619</v>
      </c>
      <c r="I139" s="12" t="s">
        <v>27326</v>
      </c>
      <c r="J139" s="25" t="s">
        <v>60</v>
      </c>
    </row>
    <row r="140" spans="2:10" ht="12.75">
      <c r="B140" s="72" t="s">
        <v>21582</v>
      </c>
      <c r="C140" s="8" t="s">
        <v>26760</v>
      </c>
      <c r="D140" s="54" t="s">
        <v>21583</v>
      </c>
      <c r="E140" s="70">
        <v>163</v>
      </c>
      <c r="F140" s="26">
        <v>130</v>
      </c>
      <c r="G140" s="12">
        <f t="shared" si="2"/>
        <v>0.25384615384615383</v>
      </c>
      <c r="H140" s="12" t="s">
        <v>31631</v>
      </c>
      <c r="I140" s="12" t="s">
        <v>27327</v>
      </c>
      <c r="J140" s="25" t="s">
        <v>60</v>
      </c>
    </row>
    <row r="141" spans="2:10" ht="12.75">
      <c r="B141" s="72" t="s">
        <v>24197</v>
      </c>
      <c r="C141" s="8" t="s">
        <v>27167</v>
      </c>
      <c r="D141" s="54" t="s">
        <v>24198</v>
      </c>
      <c r="E141" s="70">
        <v>163</v>
      </c>
      <c r="F141" s="26">
        <v>130</v>
      </c>
      <c r="G141" s="12">
        <f t="shared" si="2"/>
        <v>0.25384615384615383</v>
      </c>
      <c r="H141" s="12" t="s">
        <v>60</v>
      </c>
      <c r="I141" s="12" t="s">
        <v>60</v>
      </c>
      <c r="J141" s="25" t="s">
        <v>60</v>
      </c>
    </row>
    <row r="142" spans="2:10" ht="12.75">
      <c r="B142" s="72" t="s">
        <v>12883</v>
      </c>
      <c r="C142" s="8" t="s">
        <v>24552</v>
      </c>
      <c r="D142" s="54" t="s">
        <v>12884</v>
      </c>
      <c r="E142" s="70">
        <v>166</v>
      </c>
      <c r="F142" s="26">
        <v>133</v>
      </c>
      <c r="G142" s="12">
        <f t="shared" si="2"/>
        <v>0.24812030075187974</v>
      </c>
      <c r="H142" s="12" t="s">
        <v>60</v>
      </c>
      <c r="I142" s="12" t="s">
        <v>60</v>
      </c>
      <c r="J142" s="25" t="s">
        <v>60</v>
      </c>
    </row>
    <row r="143" spans="2:10" ht="12.75">
      <c r="B143" s="72" t="s">
        <v>12887</v>
      </c>
      <c r="C143" s="8" t="s">
        <v>24552</v>
      </c>
      <c r="D143" s="54" t="s">
        <v>12888</v>
      </c>
      <c r="E143" s="70">
        <v>166</v>
      </c>
      <c r="F143" s="26">
        <v>133</v>
      </c>
      <c r="G143" s="12">
        <f t="shared" si="2"/>
        <v>0.24812030075187974</v>
      </c>
      <c r="H143" s="12" t="s">
        <v>60</v>
      </c>
      <c r="I143" s="12" t="s">
        <v>60</v>
      </c>
      <c r="J143" s="25" t="s">
        <v>60</v>
      </c>
    </row>
    <row r="144" spans="2:10" ht="12.75">
      <c r="B144" s="72" t="s">
        <v>12891</v>
      </c>
      <c r="C144" s="8" t="s">
        <v>24552</v>
      </c>
      <c r="D144" s="54" t="s">
        <v>12892</v>
      </c>
      <c r="E144" s="70">
        <v>166</v>
      </c>
      <c r="F144" s="26">
        <v>133</v>
      </c>
      <c r="G144" s="12">
        <f t="shared" si="2"/>
        <v>0.24812030075187974</v>
      </c>
      <c r="H144" s="12" t="s">
        <v>60</v>
      </c>
      <c r="I144" s="12" t="s">
        <v>60</v>
      </c>
      <c r="J144" s="25" t="s">
        <v>60</v>
      </c>
    </row>
    <row r="145" spans="2:10" ht="12.75">
      <c r="B145" s="72" t="s">
        <v>12895</v>
      </c>
      <c r="C145" s="8" t="s">
        <v>24552</v>
      </c>
      <c r="D145" s="54" t="s">
        <v>12896</v>
      </c>
      <c r="E145" s="70">
        <v>166</v>
      </c>
      <c r="F145" s="26">
        <v>133</v>
      </c>
      <c r="G145" s="12">
        <f t="shared" si="2"/>
        <v>0.24812030075187974</v>
      </c>
      <c r="H145" s="12" t="s">
        <v>60</v>
      </c>
      <c r="I145" s="12" t="s">
        <v>60</v>
      </c>
      <c r="J145" s="25" t="s">
        <v>60</v>
      </c>
    </row>
    <row r="146" spans="2:10" ht="12.75">
      <c r="B146" s="72" t="s">
        <v>15278</v>
      </c>
      <c r="C146" s="8" t="s">
        <v>25532</v>
      </c>
      <c r="D146" s="54" t="s">
        <v>15279</v>
      </c>
      <c r="E146" s="70">
        <v>176</v>
      </c>
      <c r="F146" s="26">
        <v>141</v>
      </c>
      <c r="G146" s="12">
        <f t="shared" si="2"/>
        <v>0.24822695035460995</v>
      </c>
      <c r="H146" s="12" t="s">
        <v>31619</v>
      </c>
      <c r="I146" s="12" t="s">
        <v>27328</v>
      </c>
      <c r="J146" s="25" t="s">
        <v>60</v>
      </c>
    </row>
    <row r="147" spans="2:10" ht="12.75">
      <c r="B147" s="72" t="s">
        <v>21233</v>
      </c>
      <c r="C147" s="8" t="s">
        <v>26701</v>
      </c>
      <c r="D147" s="54" t="s">
        <v>21234</v>
      </c>
      <c r="E147" s="70">
        <v>176</v>
      </c>
      <c r="F147" s="26">
        <v>141</v>
      </c>
      <c r="G147" s="12">
        <f t="shared" si="2"/>
        <v>0.24822695035460995</v>
      </c>
      <c r="H147" s="12" t="s">
        <v>60</v>
      </c>
      <c r="I147" s="12" t="s">
        <v>27329</v>
      </c>
      <c r="J147" s="25" t="s">
        <v>60</v>
      </c>
    </row>
    <row r="148" spans="2:10" ht="12.75">
      <c r="B148" s="72" t="s">
        <v>24434</v>
      </c>
      <c r="C148" s="8" t="s">
        <v>60</v>
      </c>
      <c r="D148" s="54" t="s">
        <v>24435</v>
      </c>
      <c r="E148" s="70">
        <v>176</v>
      </c>
      <c r="F148" s="26">
        <v>141</v>
      </c>
      <c r="G148" s="12">
        <f t="shared" si="2"/>
        <v>0.24822695035460995</v>
      </c>
      <c r="H148" s="12" t="s">
        <v>60</v>
      </c>
      <c r="I148" s="12" t="s">
        <v>60</v>
      </c>
      <c r="J148" s="25" t="s">
        <v>60</v>
      </c>
    </row>
    <row r="149" spans="2:10" ht="12.75">
      <c r="B149" s="72" t="s">
        <v>12875</v>
      </c>
      <c r="C149" s="8" t="s">
        <v>25051</v>
      </c>
      <c r="D149" s="54" t="s">
        <v>12876</v>
      </c>
      <c r="E149" s="70">
        <v>178</v>
      </c>
      <c r="F149" s="26">
        <v>142</v>
      </c>
      <c r="G149" s="12">
        <f t="shared" si="2"/>
        <v>0.25352112676056349</v>
      </c>
      <c r="H149" s="12" t="s">
        <v>60</v>
      </c>
      <c r="I149" s="12" t="s">
        <v>27330</v>
      </c>
      <c r="J149" s="25" t="s">
        <v>60</v>
      </c>
    </row>
    <row r="150" spans="2:10" ht="12.75">
      <c r="B150" s="72" t="s">
        <v>12879</v>
      </c>
      <c r="C150" s="8" t="s">
        <v>25052</v>
      </c>
      <c r="D150" s="54" t="s">
        <v>12880</v>
      </c>
      <c r="E150" s="70">
        <v>178</v>
      </c>
      <c r="F150" s="26">
        <v>142</v>
      </c>
      <c r="G150" s="12">
        <f t="shared" si="2"/>
        <v>0.25352112676056349</v>
      </c>
      <c r="H150" s="12" t="s">
        <v>60</v>
      </c>
      <c r="I150" s="12" t="s">
        <v>27331</v>
      </c>
      <c r="J150" s="25" t="s">
        <v>60</v>
      </c>
    </row>
    <row r="151" spans="2:10" ht="12.75">
      <c r="B151" s="72" t="s">
        <v>9808</v>
      </c>
      <c r="C151" s="8" t="s">
        <v>60</v>
      </c>
      <c r="D151" s="54" t="s">
        <v>9809</v>
      </c>
      <c r="E151" s="70">
        <v>179</v>
      </c>
      <c r="F151" s="26">
        <v>143</v>
      </c>
      <c r="G151" s="12">
        <f t="shared" si="2"/>
        <v>0.25174825174825166</v>
      </c>
      <c r="H151" s="12" t="s">
        <v>60</v>
      </c>
      <c r="I151" s="12" t="s">
        <v>60</v>
      </c>
      <c r="J151" s="25" t="s">
        <v>60</v>
      </c>
    </row>
    <row r="152" spans="2:10" ht="12.75">
      <c r="B152" s="72" t="s">
        <v>15282</v>
      </c>
      <c r="C152" s="8" t="s">
        <v>25533</v>
      </c>
      <c r="D152" s="54" t="s">
        <v>15283</v>
      </c>
      <c r="E152" s="70">
        <v>180</v>
      </c>
      <c r="F152" s="26">
        <v>144</v>
      </c>
      <c r="G152" s="12">
        <f t="shared" si="2"/>
        <v>0.25</v>
      </c>
      <c r="H152" s="12" t="s">
        <v>60</v>
      </c>
      <c r="I152" s="12" t="s">
        <v>27332</v>
      </c>
      <c r="J152" s="25" t="s">
        <v>60</v>
      </c>
    </row>
    <row r="153" spans="2:10" ht="12.75">
      <c r="B153" s="72" t="s">
        <v>12049</v>
      </c>
      <c r="C153" s="8" t="s">
        <v>24914</v>
      </c>
      <c r="D153" s="54" t="s">
        <v>12050</v>
      </c>
      <c r="E153" s="70">
        <v>184</v>
      </c>
      <c r="F153" s="26">
        <v>147</v>
      </c>
      <c r="G153" s="12">
        <f t="shared" si="2"/>
        <v>0.2517006802721089</v>
      </c>
      <c r="H153" s="12" t="s">
        <v>31620</v>
      </c>
      <c r="I153" s="12" t="s">
        <v>27333</v>
      </c>
      <c r="J153" s="25" t="s">
        <v>60</v>
      </c>
    </row>
    <row r="154" spans="2:10" ht="12.75">
      <c r="B154" s="72" t="s">
        <v>12903</v>
      </c>
      <c r="C154" s="8" t="s">
        <v>24552</v>
      </c>
      <c r="D154" s="54" t="s">
        <v>12904</v>
      </c>
      <c r="E154" s="70">
        <v>184</v>
      </c>
      <c r="F154" s="26">
        <v>147</v>
      </c>
      <c r="G154" s="12">
        <f t="shared" si="2"/>
        <v>0.2517006802721089</v>
      </c>
      <c r="H154" s="12" t="s">
        <v>60</v>
      </c>
      <c r="I154" s="12" t="s">
        <v>60</v>
      </c>
      <c r="J154" s="25" t="s">
        <v>60</v>
      </c>
    </row>
    <row r="155" spans="2:10" ht="12.75">
      <c r="B155" s="72" t="s">
        <v>15286</v>
      </c>
      <c r="C155" s="8" t="s">
        <v>25534</v>
      </c>
      <c r="D155" s="54" t="s">
        <v>15287</v>
      </c>
      <c r="E155" s="70">
        <v>185</v>
      </c>
      <c r="F155" s="26">
        <v>148</v>
      </c>
      <c r="G155" s="12">
        <f t="shared" si="2"/>
        <v>0.25</v>
      </c>
      <c r="H155" s="12" t="s">
        <v>60</v>
      </c>
      <c r="I155" s="12" t="s">
        <v>27334</v>
      </c>
      <c r="J155" s="25" t="s">
        <v>60</v>
      </c>
    </row>
    <row r="156" spans="2:10" ht="12.75">
      <c r="B156" s="72" t="s">
        <v>15290</v>
      </c>
      <c r="C156" s="8" t="s">
        <v>25535</v>
      </c>
      <c r="D156" s="54" t="s">
        <v>15291</v>
      </c>
      <c r="E156" s="70">
        <v>185</v>
      </c>
      <c r="F156" s="26">
        <v>148</v>
      </c>
      <c r="G156" s="12">
        <f t="shared" si="2"/>
        <v>0.25</v>
      </c>
      <c r="H156" s="12" t="s">
        <v>60</v>
      </c>
      <c r="I156" s="12" t="s">
        <v>27335</v>
      </c>
      <c r="J156" s="25" t="s">
        <v>60</v>
      </c>
    </row>
    <row r="157" spans="2:10" ht="12.75">
      <c r="B157" s="72" t="s">
        <v>12907</v>
      </c>
      <c r="C157" s="8" t="s">
        <v>24552</v>
      </c>
      <c r="D157" s="54" t="s">
        <v>12908</v>
      </c>
      <c r="E157" s="70">
        <v>186</v>
      </c>
      <c r="F157" s="26">
        <v>149</v>
      </c>
      <c r="G157" s="12">
        <f t="shared" si="2"/>
        <v>0.24832214765100669</v>
      </c>
      <c r="H157" s="12" t="s">
        <v>60</v>
      </c>
      <c r="I157" s="12" t="s">
        <v>60</v>
      </c>
      <c r="J157" s="25" t="s">
        <v>60</v>
      </c>
    </row>
    <row r="158" spans="2:10" ht="12.75">
      <c r="B158" s="72" t="s">
        <v>9804</v>
      </c>
      <c r="C158" s="8" t="s">
        <v>60</v>
      </c>
      <c r="D158" s="54" t="s">
        <v>9805</v>
      </c>
      <c r="E158" s="70">
        <v>188</v>
      </c>
      <c r="F158" s="26">
        <v>150</v>
      </c>
      <c r="G158" s="12">
        <f t="shared" si="2"/>
        <v>0.25333333333333341</v>
      </c>
      <c r="H158" s="12" t="s">
        <v>60</v>
      </c>
      <c r="I158" s="12" t="s">
        <v>60</v>
      </c>
      <c r="J158" s="25" t="s">
        <v>60</v>
      </c>
    </row>
    <row r="159" spans="2:10" ht="12.75">
      <c r="B159" s="72" t="s">
        <v>21055</v>
      </c>
      <c r="C159" s="8" t="s">
        <v>26674</v>
      </c>
      <c r="D159" s="54" t="s">
        <v>21056</v>
      </c>
      <c r="E159" s="70">
        <v>189</v>
      </c>
      <c r="F159" s="26">
        <v>151</v>
      </c>
      <c r="G159" s="12">
        <f t="shared" si="2"/>
        <v>0.2516556291390728</v>
      </c>
      <c r="H159" s="12" t="s">
        <v>60</v>
      </c>
      <c r="I159" s="12" t="s">
        <v>60</v>
      </c>
      <c r="J159" s="25" t="s">
        <v>60</v>
      </c>
    </row>
    <row r="160" spans="2:10" ht="12.75">
      <c r="B160" s="72" t="s">
        <v>21059</v>
      </c>
      <c r="C160" s="8" t="s">
        <v>26675</v>
      </c>
      <c r="D160" s="54" t="s">
        <v>21060</v>
      </c>
      <c r="E160" s="70">
        <v>189</v>
      </c>
      <c r="F160" s="26">
        <v>151</v>
      </c>
      <c r="G160" s="12">
        <f t="shared" si="2"/>
        <v>0.2516556291390728</v>
      </c>
      <c r="H160" s="12" t="s">
        <v>60</v>
      </c>
      <c r="I160" s="12" t="s">
        <v>60</v>
      </c>
      <c r="J160" s="25" t="s">
        <v>60</v>
      </c>
    </row>
    <row r="161" spans="2:10" ht="12.75">
      <c r="B161" s="72" t="s">
        <v>21237</v>
      </c>
      <c r="C161" s="8" t="s">
        <v>26702</v>
      </c>
      <c r="D161" s="54" t="s">
        <v>21238</v>
      </c>
      <c r="E161" s="70">
        <v>190</v>
      </c>
      <c r="F161" s="26">
        <v>152</v>
      </c>
      <c r="G161" s="12">
        <f t="shared" si="2"/>
        <v>0.25</v>
      </c>
      <c r="H161" s="12" t="s">
        <v>60</v>
      </c>
      <c r="I161" s="12" t="s">
        <v>27336</v>
      </c>
      <c r="J161" s="25" t="s">
        <v>60</v>
      </c>
    </row>
    <row r="162" spans="2:10" ht="12.75">
      <c r="B162" s="72" t="s">
        <v>21241</v>
      </c>
      <c r="C162" s="8" t="s">
        <v>26703</v>
      </c>
      <c r="D162" s="54" t="s">
        <v>21242</v>
      </c>
      <c r="E162" s="70">
        <v>190</v>
      </c>
      <c r="F162" s="26">
        <v>152</v>
      </c>
      <c r="G162" s="12">
        <f t="shared" si="2"/>
        <v>0.25</v>
      </c>
      <c r="H162" s="12" t="s">
        <v>31633</v>
      </c>
      <c r="I162" s="12" t="s">
        <v>27337</v>
      </c>
      <c r="J162" s="25" t="s">
        <v>60</v>
      </c>
    </row>
    <row r="163" spans="2:10" ht="12.75">
      <c r="B163" s="72" t="s">
        <v>9145</v>
      </c>
      <c r="C163" s="8" t="s">
        <v>24532</v>
      </c>
      <c r="D163" s="54" t="s">
        <v>9146</v>
      </c>
      <c r="E163" s="70">
        <v>191</v>
      </c>
      <c r="F163" s="26">
        <v>153</v>
      </c>
      <c r="G163" s="12">
        <f t="shared" si="2"/>
        <v>0.24836601307189543</v>
      </c>
      <c r="H163" s="12" t="s">
        <v>60</v>
      </c>
      <c r="I163" s="12" t="s">
        <v>60</v>
      </c>
      <c r="J163" s="25" t="s">
        <v>60</v>
      </c>
    </row>
    <row r="164" spans="2:10" ht="12.75">
      <c r="B164" s="72" t="s">
        <v>9796</v>
      </c>
      <c r="C164" s="8" t="s">
        <v>60</v>
      </c>
      <c r="D164" s="54" t="s">
        <v>9797</v>
      </c>
      <c r="E164" s="70">
        <v>191</v>
      </c>
      <c r="F164" s="26">
        <v>153</v>
      </c>
      <c r="G164" s="12">
        <f t="shared" si="2"/>
        <v>0.24836601307189543</v>
      </c>
      <c r="H164" s="12" t="s">
        <v>60</v>
      </c>
      <c r="I164" s="12" t="s">
        <v>60</v>
      </c>
      <c r="J164" s="25" t="s">
        <v>60</v>
      </c>
    </row>
    <row r="165" spans="2:10" ht="12.75">
      <c r="B165" s="72" t="s">
        <v>9800</v>
      </c>
      <c r="C165" s="8" t="s">
        <v>60</v>
      </c>
      <c r="D165" s="54" t="s">
        <v>9801</v>
      </c>
      <c r="E165" s="70">
        <v>191</v>
      </c>
      <c r="F165" s="26">
        <v>153</v>
      </c>
      <c r="G165" s="12">
        <f t="shared" si="2"/>
        <v>0.24836601307189543</v>
      </c>
      <c r="H165" s="12" t="s">
        <v>60</v>
      </c>
      <c r="I165" s="12" t="s">
        <v>60</v>
      </c>
      <c r="J165" s="25" t="s">
        <v>60</v>
      </c>
    </row>
    <row r="166" spans="2:10" ht="12.75">
      <c r="B166" s="72" t="s">
        <v>11313</v>
      </c>
      <c r="C166" s="8" t="s">
        <v>24730</v>
      </c>
      <c r="D166" s="54" t="s">
        <v>11314</v>
      </c>
      <c r="E166" s="70">
        <v>191</v>
      </c>
      <c r="F166" s="26">
        <v>153</v>
      </c>
      <c r="G166" s="12">
        <f t="shared" si="2"/>
        <v>0.24836601307189543</v>
      </c>
      <c r="H166" s="12" t="s">
        <v>60</v>
      </c>
      <c r="I166" s="12" t="s">
        <v>27338</v>
      </c>
      <c r="J166" s="25" t="s">
        <v>60</v>
      </c>
    </row>
    <row r="167" spans="2:10" ht="12.75">
      <c r="B167" s="72" t="s">
        <v>12911</v>
      </c>
      <c r="C167" s="8" t="s">
        <v>25054</v>
      </c>
      <c r="D167" s="54" t="s">
        <v>12912</v>
      </c>
      <c r="E167" s="70">
        <v>191</v>
      </c>
      <c r="F167" s="26">
        <v>153</v>
      </c>
      <c r="G167" s="12">
        <f t="shared" si="2"/>
        <v>0.24836601307189543</v>
      </c>
      <c r="H167" s="12" t="s">
        <v>60</v>
      </c>
      <c r="I167" s="12" t="s">
        <v>27339</v>
      </c>
      <c r="J167" s="25" t="s">
        <v>60</v>
      </c>
    </row>
    <row r="168" spans="2:10" ht="12.75">
      <c r="B168" s="72" t="s">
        <v>15294</v>
      </c>
      <c r="C168" s="8" t="s">
        <v>25536</v>
      </c>
      <c r="D168" s="54" t="s">
        <v>15295</v>
      </c>
      <c r="E168" s="70">
        <v>191</v>
      </c>
      <c r="F168" s="26">
        <v>153</v>
      </c>
      <c r="G168" s="12">
        <f t="shared" si="2"/>
        <v>0.24836601307189543</v>
      </c>
      <c r="H168" s="12" t="s">
        <v>31619</v>
      </c>
      <c r="I168" s="12" t="s">
        <v>27340</v>
      </c>
      <c r="J168" s="25" t="s">
        <v>60</v>
      </c>
    </row>
    <row r="169" spans="2:10" ht="12.75">
      <c r="B169" s="72" t="s">
        <v>15298</v>
      </c>
      <c r="C169" s="8" t="s">
        <v>25537</v>
      </c>
      <c r="D169" s="54" t="s">
        <v>15299</v>
      </c>
      <c r="E169" s="70">
        <v>191</v>
      </c>
      <c r="F169" s="26">
        <v>153</v>
      </c>
      <c r="G169" s="12">
        <f t="shared" si="2"/>
        <v>0.24836601307189543</v>
      </c>
      <c r="H169" s="12" t="s">
        <v>31634</v>
      </c>
      <c r="I169" s="12" t="s">
        <v>27341</v>
      </c>
      <c r="J169" s="25" t="s">
        <v>60</v>
      </c>
    </row>
    <row r="170" spans="2:10" ht="12.75">
      <c r="B170" s="72" t="s">
        <v>12899</v>
      </c>
      <c r="C170" s="8" t="s">
        <v>25053</v>
      </c>
      <c r="D170" s="54" t="s">
        <v>12900</v>
      </c>
      <c r="E170" s="70">
        <v>193</v>
      </c>
      <c r="F170" s="26">
        <v>154</v>
      </c>
      <c r="G170" s="12">
        <f t="shared" si="2"/>
        <v>0.25324675324675328</v>
      </c>
      <c r="H170" s="12" t="s">
        <v>60</v>
      </c>
      <c r="I170" s="12" t="s">
        <v>27342</v>
      </c>
      <c r="J170" s="25" t="s">
        <v>60</v>
      </c>
    </row>
    <row r="171" spans="2:10" ht="12.75">
      <c r="B171" s="72" t="s">
        <v>12919</v>
      </c>
      <c r="C171" s="8" t="s">
        <v>24552</v>
      </c>
      <c r="D171" s="54" t="s">
        <v>12920</v>
      </c>
      <c r="E171" s="70">
        <v>198</v>
      </c>
      <c r="F171" s="26">
        <v>158</v>
      </c>
      <c r="G171" s="12">
        <f t="shared" si="2"/>
        <v>0.25316455696202533</v>
      </c>
      <c r="H171" s="12" t="s">
        <v>60</v>
      </c>
      <c r="I171" s="12" t="s">
        <v>60</v>
      </c>
      <c r="J171" s="25" t="s">
        <v>60</v>
      </c>
    </row>
    <row r="172" spans="2:10" ht="12.75">
      <c r="B172" s="72" t="s">
        <v>12923</v>
      </c>
      <c r="C172" s="8" t="s">
        <v>24552</v>
      </c>
      <c r="D172" s="54" t="s">
        <v>12924</v>
      </c>
      <c r="E172" s="70">
        <v>198</v>
      </c>
      <c r="F172" s="26">
        <v>158</v>
      </c>
      <c r="G172" s="12">
        <f t="shared" si="2"/>
        <v>0.25316455696202533</v>
      </c>
      <c r="H172" s="12" t="s">
        <v>60</v>
      </c>
      <c r="I172" s="12" t="s">
        <v>60</v>
      </c>
      <c r="J172" s="25" t="s">
        <v>60</v>
      </c>
    </row>
    <row r="173" spans="2:10" ht="12.75">
      <c r="B173" s="72" t="s">
        <v>12053</v>
      </c>
      <c r="C173" s="8" t="s">
        <v>24915</v>
      </c>
      <c r="D173" s="54" t="s">
        <v>12054</v>
      </c>
      <c r="E173" s="70">
        <v>199</v>
      </c>
      <c r="F173" s="26">
        <v>159</v>
      </c>
      <c r="G173" s="12">
        <f t="shared" si="2"/>
        <v>0.2515723270440251</v>
      </c>
      <c r="H173" s="12" t="s">
        <v>31620</v>
      </c>
      <c r="I173" s="12" t="s">
        <v>27343</v>
      </c>
      <c r="J173" s="25" t="s">
        <v>60</v>
      </c>
    </row>
    <row r="174" spans="2:10" ht="12.75">
      <c r="B174" s="72" t="s">
        <v>12927</v>
      </c>
      <c r="C174" s="8" t="s">
        <v>24552</v>
      </c>
      <c r="D174" s="54" t="s">
        <v>12928</v>
      </c>
      <c r="E174" s="70">
        <v>200</v>
      </c>
      <c r="F174" s="26">
        <v>160</v>
      </c>
      <c r="G174" s="12">
        <f t="shared" si="2"/>
        <v>0.25</v>
      </c>
      <c r="H174" s="12" t="s">
        <v>60</v>
      </c>
      <c r="I174" s="12" t="s">
        <v>60</v>
      </c>
      <c r="J174" s="25" t="s">
        <v>60</v>
      </c>
    </row>
    <row r="175" spans="2:10" ht="12.75">
      <c r="B175" s="72" t="s">
        <v>12931</v>
      </c>
      <c r="C175" s="8" t="s">
        <v>24552</v>
      </c>
      <c r="D175" s="54" t="s">
        <v>12932</v>
      </c>
      <c r="E175" s="70">
        <v>201</v>
      </c>
      <c r="F175" s="26">
        <v>161</v>
      </c>
      <c r="G175" s="12">
        <f t="shared" si="2"/>
        <v>0.24844720496894412</v>
      </c>
      <c r="H175" s="12" t="s">
        <v>31635</v>
      </c>
      <c r="I175" s="12" t="s">
        <v>27344</v>
      </c>
      <c r="J175" s="25" t="s">
        <v>60</v>
      </c>
    </row>
    <row r="176" spans="2:10" ht="12.75">
      <c r="B176" s="72" t="s">
        <v>12935</v>
      </c>
      <c r="C176" s="8" t="s">
        <v>24552</v>
      </c>
      <c r="D176" s="54" t="s">
        <v>12936</v>
      </c>
      <c r="E176" s="70">
        <v>201</v>
      </c>
      <c r="F176" s="26">
        <v>161</v>
      </c>
      <c r="G176" s="12">
        <f t="shared" si="2"/>
        <v>0.24844720496894412</v>
      </c>
      <c r="H176" s="12" t="s">
        <v>31635</v>
      </c>
      <c r="I176" s="12" t="s">
        <v>27345</v>
      </c>
      <c r="J176" s="25" t="s">
        <v>60</v>
      </c>
    </row>
    <row r="177" spans="2:10" ht="12.75">
      <c r="B177" s="72" t="s">
        <v>12939</v>
      </c>
      <c r="C177" s="8" t="s">
        <v>24552</v>
      </c>
      <c r="D177" s="54" t="s">
        <v>12940</v>
      </c>
      <c r="E177" s="70">
        <v>201</v>
      </c>
      <c r="F177" s="26">
        <v>161</v>
      </c>
      <c r="G177" s="12">
        <f t="shared" si="2"/>
        <v>0.24844720496894412</v>
      </c>
      <c r="H177" s="12" t="s">
        <v>31635</v>
      </c>
      <c r="I177" s="12" t="s">
        <v>27346</v>
      </c>
      <c r="J177" s="25" t="s">
        <v>60</v>
      </c>
    </row>
    <row r="178" spans="2:10" ht="12.75">
      <c r="B178" s="72" t="s">
        <v>15302</v>
      </c>
      <c r="C178" s="8" t="s">
        <v>25538</v>
      </c>
      <c r="D178" s="54" t="s">
        <v>15303</v>
      </c>
      <c r="E178" s="70">
        <v>201</v>
      </c>
      <c r="F178" s="26">
        <v>161</v>
      </c>
      <c r="G178" s="12">
        <f t="shared" si="2"/>
        <v>0.24844720496894412</v>
      </c>
      <c r="H178" s="12" t="s">
        <v>31632</v>
      </c>
      <c r="I178" s="12" t="s">
        <v>27347</v>
      </c>
      <c r="J178" s="25" t="s">
        <v>60</v>
      </c>
    </row>
    <row r="179" spans="2:10" ht="12.75">
      <c r="B179" s="72" t="s">
        <v>15306</v>
      </c>
      <c r="C179" s="8" t="s">
        <v>25539</v>
      </c>
      <c r="D179" s="54" t="s">
        <v>15307</v>
      </c>
      <c r="E179" s="70">
        <v>201</v>
      </c>
      <c r="F179" s="26">
        <v>161</v>
      </c>
      <c r="G179" s="12">
        <f t="shared" si="2"/>
        <v>0.24844720496894412</v>
      </c>
      <c r="H179" s="12" t="s">
        <v>31632</v>
      </c>
      <c r="I179" s="12" t="s">
        <v>27348</v>
      </c>
      <c r="J179" s="25" t="s">
        <v>60</v>
      </c>
    </row>
    <row r="180" spans="2:10" ht="12.75">
      <c r="B180" s="72" t="s">
        <v>12057</v>
      </c>
      <c r="C180" s="8" t="s">
        <v>24916</v>
      </c>
      <c r="D180" s="54" t="s">
        <v>12058</v>
      </c>
      <c r="E180" s="70">
        <v>203</v>
      </c>
      <c r="F180" s="26">
        <v>162</v>
      </c>
      <c r="G180" s="12">
        <f t="shared" si="2"/>
        <v>0.25308641975308643</v>
      </c>
      <c r="H180" s="12" t="s">
        <v>31636</v>
      </c>
      <c r="I180" s="12" t="s">
        <v>27349</v>
      </c>
      <c r="J180" s="25" t="s">
        <v>60</v>
      </c>
    </row>
    <row r="181" spans="2:10" ht="12.75">
      <c r="B181" s="72" t="s">
        <v>15310</v>
      </c>
      <c r="C181" s="8" t="s">
        <v>25540</v>
      </c>
      <c r="D181" s="54" t="s">
        <v>15311</v>
      </c>
      <c r="E181" s="70">
        <v>206</v>
      </c>
      <c r="F181" s="26">
        <v>165</v>
      </c>
      <c r="G181" s="12">
        <f t="shared" si="2"/>
        <v>0.24848484848484853</v>
      </c>
      <c r="H181" s="12" t="s">
        <v>31619</v>
      </c>
      <c r="I181" s="12" t="s">
        <v>27350</v>
      </c>
      <c r="J181" s="25" t="s">
        <v>60</v>
      </c>
    </row>
    <row r="182" spans="2:10" ht="12.75">
      <c r="B182" s="72" t="s">
        <v>15314</v>
      </c>
      <c r="C182" s="8" t="s">
        <v>25541</v>
      </c>
      <c r="D182" s="54" t="s">
        <v>15315</v>
      </c>
      <c r="E182" s="70">
        <v>206</v>
      </c>
      <c r="F182" s="26">
        <v>165</v>
      </c>
      <c r="G182" s="12">
        <f t="shared" si="2"/>
        <v>0.24848484848484853</v>
      </c>
      <c r="H182" s="12" t="s">
        <v>31634</v>
      </c>
      <c r="I182" s="12" t="s">
        <v>27351</v>
      </c>
      <c r="J182" s="25" t="s">
        <v>60</v>
      </c>
    </row>
    <row r="183" spans="2:10" ht="12.75">
      <c r="B183" s="72" t="s">
        <v>12061</v>
      </c>
      <c r="C183" s="8" t="s">
        <v>24917</v>
      </c>
      <c r="D183" s="54" t="s">
        <v>12062</v>
      </c>
      <c r="E183" s="70">
        <v>209</v>
      </c>
      <c r="F183" s="26">
        <v>167</v>
      </c>
      <c r="G183" s="12">
        <f t="shared" si="2"/>
        <v>0.25149700598802394</v>
      </c>
      <c r="H183" s="12" t="s">
        <v>31636</v>
      </c>
      <c r="I183" s="12" t="s">
        <v>27352</v>
      </c>
      <c r="J183" s="25" t="s">
        <v>60</v>
      </c>
    </row>
    <row r="184" spans="2:10" ht="12.75">
      <c r="B184" s="72" t="s">
        <v>12915</v>
      </c>
      <c r="C184" s="8" t="s">
        <v>25055</v>
      </c>
      <c r="D184" s="54" t="s">
        <v>12916</v>
      </c>
      <c r="E184" s="70">
        <v>209</v>
      </c>
      <c r="F184" s="26">
        <v>167</v>
      </c>
      <c r="G184" s="12">
        <f t="shared" si="2"/>
        <v>0.25149700598802394</v>
      </c>
      <c r="H184" s="12" t="s">
        <v>60</v>
      </c>
      <c r="I184" s="12" t="s">
        <v>27353</v>
      </c>
      <c r="J184" s="25" t="s">
        <v>60</v>
      </c>
    </row>
    <row r="185" spans="2:10" ht="12.75">
      <c r="B185" s="72" t="s">
        <v>18568</v>
      </c>
      <c r="C185" s="8">
        <v>4932478054</v>
      </c>
      <c r="D185" s="54" t="s">
        <v>18569</v>
      </c>
      <c r="E185" s="70">
        <v>209</v>
      </c>
      <c r="F185" s="26">
        <v>167</v>
      </c>
      <c r="G185" s="12">
        <f t="shared" si="2"/>
        <v>0.25149700598802394</v>
      </c>
      <c r="H185" s="12" t="s">
        <v>60</v>
      </c>
      <c r="I185" s="12" t="s">
        <v>27354</v>
      </c>
      <c r="J185" s="25" t="s">
        <v>60</v>
      </c>
    </row>
    <row r="186" spans="2:10" ht="12.75">
      <c r="B186" s="72" t="s">
        <v>21245</v>
      </c>
      <c r="C186" s="8" t="s">
        <v>26704</v>
      </c>
      <c r="D186" s="54" t="s">
        <v>21246</v>
      </c>
      <c r="E186" s="70">
        <v>209</v>
      </c>
      <c r="F186" s="26">
        <v>167</v>
      </c>
      <c r="G186" s="12">
        <f t="shared" si="2"/>
        <v>0.25149700598802394</v>
      </c>
      <c r="H186" s="12" t="s">
        <v>31633</v>
      </c>
      <c r="I186" s="12" t="s">
        <v>27355</v>
      </c>
      <c r="J186" s="25" t="s">
        <v>60</v>
      </c>
    </row>
    <row r="187" spans="2:10" ht="12.75">
      <c r="B187" s="72" t="s">
        <v>12943</v>
      </c>
      <c r="C187" s="8" t="s">
        <v>24552</v>
      </c>
      <c r="D187" s="54" t="s">
        <v>12944</v>
      </c>
      <c r="E187" s="70">
        <v>214</v>
      </c>
      <c r="F187" s="26">
        <v>171</v>
      </c>
      <c r="G187" s="12">
        <f t="shared" si="2"/>
        <v>0.25146198830409361</v>
      </c>
      <c r="H187" s="12" t="s">
        <v>31635</v>
      </c>
      <c r="I187" s="12" t="s">
        <v>27356</v>
      </c>
      <c r="J187" s="25" t="s">
        <v>60</v>
      </c>
    </row>
    <row r="188" spans="2:10" ht="12.75">
      <c r="B188" s="72" t="s">
        <v>12947</v>
      </c>
      <c r="C188" s="8" t="s">
        <v>24552</v>
      </c>
      <c r="D188" s="54" t="s">
        <v>12948</v>
      </c>
      <c r="E188" s="70">
        <v>214</v>
      </c>
      <c r="F188" s="26">
        <v>171</v>
      </c>
      <c r="G188" s="12">
        <f t="shared" si="2"/>
        <v>0.25146198830409361</v>
      </c>
      <c r="H188" s="12" t="s">
        <v>31635</v>
      </c>
      <c r="I188" s="12" t="s">
        <v>27357</v>
      </c>
      <c r="J188" s="25" t="s">
        <v>60</v>
      </c>
    </row>
    <row r="189" spans="2:10" ht="12.75">
      <c r="B189" s="72" t="s">
        <v>12951</v>
      </c>
      <c r="C189" s="8" t="s">
        <v>24552</v>
      </c>
      <c r="D189" s="54" t="s">
        <v>12952</v>
      </c>
      <c r="E189" s="70">
        <v>214</v>
      </c>
      <c r="F189" s="26">
        <v>171</v>
      </c>
      <c r="G189" s="12">
        <f t="shared" si="2"/>
        <v>0.25146198830409361</v>
      </c>
      <c r="H189" s="12" t="s">
        <v>31635</v>
      </c>
      <c r="I189" s="12" t="s">
        <v>27358</v>
      </c>
      <c r="J189" s="25" t="s">
        <v>60</v>
      </c>
    </row>
    <row r="190" spans="2:10" ht="12.75">
      <c r="B190" s="72" t="s">
        <v>15318</v>
      </c>
      <c r="C190" s="8" t="s">
        <v>25542</v>
      </c>
      <c r="D190" s="54" t="s">
        <v>15319</v>
      </c>
      <c r="E190" s="70">
        <v>214</v>
      </c>
      <c r="F190" s="26">
        <v>171</v>
      </c>
      <c r="G190" s="12">
        <f t="shared" si="2"/>
        <v>0.25146198830409361</v>
      </c>
      <c r="H190" s="12" t="s">
        <v>31632</v>
      </c>
      <c r="I190" s="12" t="s">
        <v>27359</v>
      </c>
      <c r="J190" s="25" t="s">
        <v>60</v>
      </c>
    </row>
    <row r="191" spans="2:10" ht="12.75">
      <c r="B191" s="72" t="s">
        <v>12065</v>
      </c>
      <c r="C191" s="8" t="s">
        <v>24918</v>
      </c>
      <c r="D191" s="54" t="s">
        <v>12066</v>
      </c>
      <c r="E191" s="70">
        <v>215</v>
      </c>
      <c r="F191" s="26">
        <v>172</v>
      </c>
      <c r="G191" s="12">
        <f t="shared" si="2"/>
        <v>0.25</v>
      </c>
      <c r="H191" s="12" t="s">
        <v>31617</v>
      </c>
      <c r="I191" s="12" t="s">
        <v>27360</v>
      </c>
      <c r="J191" s="25" t="s">
        <v>60</v>
      </c>
    </row>
    <row r="192" spans="2:10" ht="12.75">
      <c r="B192" s="72" t="s">
        <v>12955</v>
      </c>
      <c r="C192" s="8" t="s">
        <v>24552</v>
      </c>
      <c r="D192" s="54" t="s">
        <v>12956</v>
      </c>
      <c r="E192" s="70">
        <v>218</v>
      </c>
      <c r="F192" s="26">
        <v>174</v>
      </c>
      <c r="G192" s="12">
        <f t="shared" si="2"/>
        <v>0.25287356321839072</v>
      </c>
      <c r="H192" s="12" t="s">
        <v>60</v>
      </c>
      <c r="I192" s="12" t="s">
        <v>60</v>
      </c>
      <c r="J192" s="25" t="s">
        <v>60</v>
      </c>
    </row>
    <row r="193" spans="2:10" ht="12.75">
      <c r="B193" s="72" t="s">
        <v>12959</v>
      </c>
      <c r="C193" s="8" t="s">
        <v>24552</v>
      </c>
      <c r="D193" s="54" t="s">
        <v>12960</v>
      </c>
      <c r="E193" s="70">
        <v>218</v>
      </c>
      <c r="F193" s="26">
        <v>174</v>
      </c>
      <c r="G193" s="12">
        <f t="shared" si="2"/>
        <v>0.25287356321839072</v>
      </c>
      <c r="H193" s="12" t="s">
        <v>60</v>
      </c>
      <c r="I193" s="12" t="s">
        <v>60</v>
      </c>
      <c r="J193" s="25" t="s">
        <v>60</v>
      </c>
    </row>
    <row r="194" spans="2:10" ht="12.75">
      <c r="B194" s="72" t="s">
        <v>12963</v>
      </c>
      <c r="C194" s="8" t="s">
        <v>24552</v>
      </c>
      <c r="D194" s="54" t="s">
        <v>12964</v>
      </c>
      <c r="E194" s="70">
        <v>221</v>
      </c>
      <c r="F194" s="26">
        <v>177</v>
      </c>
      <c r="G194" s="12">
        <f t="shared" ref="G194:G257" si="3">IFERROR(E194/F194-1,0)</f>
        <v>0.24858757062146886</v>
      </c>
      <c r="H194" s="12" t="s">
        <v>60</v>
      </c>
      <c r="I194" s="12" t="s">
        <v>60</v>
      </c>
      <c r="J194" s="25" t="s">
        <v>60</v>
      </c>
    </row>
    <row r="195" spans="2:10" ht="12.75">
      <c r="B195" s="72" t="s">
        <v>12967</v>
      </c>
      <c r="C195" s="8" t="s">
        <v>25056</v>
      </c>
      <c r="D195" s="54" t="s">
        <v>12968</v>
      </c>
      <c r="E195" s="70">
        <v>221</v>
      </c>
      <c r="F195" s="26">
        <v>177</v>
      </c>
      <c r="G195" s="12">
        <f t="shared" si="3"/>
        <v>0.24858757062146886</v>
      </c>
      <c r="H195" s="12" t="s">
        <v>60</v>
      </c>
      <c r="I195" s="12" t="s">
        <v>27361</v>
      </c>
      <c r="J195" s="25" t="s">
        <v>60</v>
      </c>
    </row>
    <row r="196" spans="2:10" ht="12.75">
      <c r="B196" s="72" t="s">
        <v>15322</v>
      </c>
      <c r="C196" s="8" t="s">
        <v>25543</v>
      </c>
      <c r="D196" s="54" t="s">
        <v>15323</v>
      </c>
      <c r="E196" s="70">
        <v>221</v>
      </c>
      <c r="F196" s="26">
        <v>177</v>
      </c>
      <c r="G196" s="12">
        <f t="shared" si="3"/>
        <v>0.24858757062146886</v>
      </c>
      <c r="H196" s="12" t="s">
        <v>60</v>
      </c>
      <c r="I196" s="12" t="s">
        <v>27362</v>
      </c>
      <c r="J196" s="25" t="s">
        <v>60</v>
      </c>
    </row>
    <row r="197" spans="2:10" ht="12.75">
      <c r="B197" s="72" t="s">
        <v>12069</v>
      </c>
      <c r="C197" s="8" t="s">
        <v>24919</v>
      </c>
      <c r="D197" s="54" t="s">
        <v>12070</v>
      </c>
      <c r="E197" s="70">
        <v>223</v>
      </c>
      <c r="F197" s="26">
        <v>178</v>
      </c>
      <c r="G197" s="12">
        <f t="shared" si="3"/>
        <v>0.25280898876404501</v>
      </c>
      <c r="H197" s="12" t="s">
        <v>31636</v>
      </c>
      <c r="I197" s="12" t="s">
        <v>27363</v>
      </c>
      <c r="J197" s="25" t="s">
        <v>60</v>
      </c>
    </row>
    <row r="198" spans="2:10" ht="12.75">
      <c r="B198" s="72" t="s">
        <v>9824</v>
      </c>
      <c r="C198" s="8" t="s">
        <v>60</v>
      </c>
      <c r="D198" s="54" t="s">
        <v>9825</v>
      </c>
      <c r="E198" s="70">
        <v>224</v>
      </c>
      <c r="F198" s="26">
        <v>179</v>
      </c>
      <c r="G198" s="12">
        <f t="shared" si="3"/>
        <v>0.25139664804469275</v>
      </c>
      <c r="H198" s="12" t="s">
        <v>60</v>
      </c>
      <c r="I198" s="12" t="s">
        <v>60</v>
      </c>
      <c r="J198" s="25" t="s">
        <v>60</v>
      </c>
    </row>
    <row r="199" spans="2:10" ht="12.75">
      <c r="B199" s="72" t="s">
        <v>9852</v>
      </c>
      <c r="C199" s="8" t="s">
        <v>60</v>
      </c>
      <c r="D199" s="54" t="s">
        <v>9853</v>
      </c>
      <c r="E199" s="70">
        <v>224</v>
      </c>
      <c r="F199" s="26">
        <v>179</v>
      </c>
      <c r="G199" s="12">
        <f t="shared" si="3"/>
        <v>0.25139664804469275</v>
      </c>
      <c r="H199" s="12" t="s">
        <v>60</v>
      </c>
      <c r="I199" s="12" t="s">
        <v>60</v>
      </c>
      <c r="J199" s="25" t="s">
        <v>60</v>
      </c>
    </row>
    <row r="200" spans="2:10" ht="12.75">
      <c r="B200" s="72" t="s">
        <v>12975</v>
      </c>
      <c r="C200" s="8" t="s">
        <v>24552</v>
      </c>
      <c r="D200" s="54" t="s">
        <v>12976</v>
      </c>
      <c r="E200" s="70">
        <v>225</v>
      </c>
      <c r="F200" s="26">
        <v>180</v>
      </c>
      <c r="G200" s="12">
        <f t="shared" si="3"/>
        <v>0.25</v>
      </c>
      <c r="H200" s="12" t="s">
        <v>60</v>
      </c>
      <c r="I200" s="12" t="s">
        <v>60</v>
      </c>
      <c r="J200" s="25" t="s">
        <v>60</v>
      </c>
    </row>
    <row r="201" spans="2:10" ht="12.75">
      <c r="B201" s="72" t="s">
        <v>21063</v>
      </c>
      <c r="C201" s="8" t="s">
        <v>26676</v>
      </c>
      <c r="D201" s="54" t="s">
        <v>21064</v>
      </c>
      <c r="E201" s="70">
        <v>226</v>
      </c>
      <c r="F201" s="26">
        <v>181</v>
      </c>
      <c r="G201" s="12">
        <f t="shared" si="3"/>
        <v>0.24861878453038666</v>
      </c>
      <c r="H201" s="12" t="s">
        <v>60</v>
      </c>
      <c r="I201" s="12" t="s">
        <v>60</v>
      </c>
      <c r="J201" s="25" t="s">
        <v>60</v>
      </c>
    </row>
    <row r="202" spans="2:10" ht="12.75">
      <c r="B202" s="72" t="s">
        <v>21067</v>
      </c>
      <c r="C202" s="8" t="s">
        <v>26677</v>
      </c>
      <c r="D202" s="54" t="s">
        <v>21068</v>
      </c>
      <c r="E202" s="70">
        <v>226</v>
      </c>
      <c r="F202" s="26">
        <v>181</v>
      </c>
      <c r="G202" s="12">
        <f t="shared" si="3"/>
        <v>0.24861878453038666</v>
      </c>
      <c r="H202" s="12" t="s">
        <v>31630</v>
      </c>
      <c r="I202" s="12" t="s">
        <v>27364</v>
      </c>
      <c r="J202" s="25" t="s">
        <v>60</v>
      </c>
    </row>
    <row r="203" spans="2:10" ht="12.75">
      <c r="B203" s="72" t="s">
        <v>21071</v>
      </c>
      <c r="C203" s="8" t="s">
        <v>26678</v>
      </c>
      <c r="D203" s="54" t="s">
        <v>21072</v>
      </c>
      <c r="E203" s="70">
        <v>226</v>
      </c>
      <c r="F203" s="26">
        <v>181</v>
      </c>
      <c r="G203" s="12">
        <f t="shared" si="3"/>
        <v>0.24861878453038666</v>
      </c>
      <c r="H203" s="12" t="s">
        <v>60</v>
      </c>
      <c r="I203" s="12" t="s">
        <v>60</v>
      </c>
      <c r="J203" s="25" t="s">
        <v>60</v>
      </c>
    </row>
    <row r="204" spans="2:10" ht="12.75">
      <c r="B204" s="72" t="s">
        <v>21075</v>
      </c>
      <c r="C204" s="8" t="s">
        <v>26679</v>
      </c>
      <c r="D204" s="54" t="s">
        <v>21076</v>
      </c>
      <c r="E204" s="70">
        <v>226</v>
      </c>
      <c r="F204" s="26">
        <v>181</v>
      </c>
      <c r="G204" s="12">
        <f t="shared" si="3"/>
        <v>0.24861878453038666</v>
      </c>
      <c r="H204" s="12" t="s">
        <v>60</v>
      </c>
      <c r="I204" s="12" t="s">
        <v>60</v>
      </c>
      <c r="J204" s="25" t="s">
        <v>60</v>
      </c>
    </row>
    <row r="205" spans="2:10" ht="12.75">
      <c r="B205" s="72" t="s">
        <v>12979</v>
      </c>
      <c r="C205" s="8" t="s">
        <v>25058</v>
      </c>
      <c r="D205" s="54" t="s">
        <v>12980</v>
      </c>
      <c r="E205" s="70">
        <v>228</v>
      </c>
      <c r="F205" s="26">
        <v>182</v>
      </c>
      <c r="G205" s="12">
        <f t="shared" si="3"/>
        <v>0.25274725274725274</v>
      </c>
      <c r="H205" s="12" t="s">
        <v>31637</v>
      </c>
      <c r="I205" s="12" t="s">
        <v>27365</v>
      </c>
      <c r="J205" s="25" t="s">
        <v>60</v>
      </c>
    </row>
    <row r="206" spans="2:10" ht="12.75">
      <c r="B206" s="72" t="s">
        <v>12983</v>
      </c>
      <c r="C206" s="8" t="s">
        <v>25058</v>
      </c>
      <c r="D206" s="54" t="s">
        <v>12984</v>
      </c>
      <c r="E206" s="70">
        <v>228</v>
      </c>
      <c r="F206" s="26">
        <v>182</v>
      </c>
      <c r="G206" s="12">
        <f t="shared" si="3"/>
        <v>0.25274725274725274</v>
      </c>
      <c r="H206" s="12" t="s">
        <v>31637</v>
      </c>
      <c r="I206" s="12" t="s">
        <v>27366</v>
      </c>
      <c r="J206" s="25" t="s">
        <v>60</v>
      </c>
    </row>
    <row r="207" spans="2:10" ht="12.75">
      <c r="B207" s="72" t="s">
        <v>15138</v>
      </c>
      <c r="C207" s="8" t="s">
        <v>25497</v>
      </c>
      <c r="D207" s="54" t="s">
        <v>15139</v>
      </c>
      <c r="E207" s="70">
        <v>228</v>
      </c>
      <c r="F207" s="26">
        <v>182</v>
      </c>
      <c r="G207" s="12">
        <f t="shared" si="3"/>
        <v>0.25274725274725274</v>
      </c>
      <c r="H207" s="12" t="s">
        <v>31638</v>
      </c>
      <c r="I207" s="12" t="s">
        <v>27367</v>
      </c>
      <c r="J207" s="25" t="s">
        <v>60</v>
      </c>
    </row>
    <row r="208" spans="2:10" ht="12.75">
      <c r="B208" s="72" t="s">
        <v>15142</v>
      </c>
      <c r="C208" s="8" t="s">
        <v>25498</v>
      </c>
      <c r="D208" s="54" t="s">
        <v>15143</v>
      </c>
      <c r="E208" s="70">
        <v>228</v>
      </c>
      <c r="F208" s="26">
        <v>182</v>
      </c>
      <c r="G208" s="12">
        <f t="shared" si="3"/>
        <v>0.25274725274725274</v>
      </c>
      <c r="H208" s="12" t="s">
        <v>31638</v>
      </c>
      <c r="I208" s="12" t="s">
        <v>27368</v>
      </c>
      <c r="J208" s="25" t="s">
        <v>60</v>
      </c>
    </row>
    <row r="209" spans="2:10" ht="12.75">
      <c r="B209" s="72" t="s">
        <v>15146</v>
      </c>
      <c r="C209" s="8" t="s">
        <v>25499</v>
      </c>
      <c r="D209" s="54" t="s">
        <v>15147</v>
      </c>
      <c r="E209" s="70">
        <v>228</v>
      </c>
      <c r="F209" s="26">
        <v>182</v>
      </c>
      <c r="G209" s="12">
        <f t="shared" si="3"/>
        <v>0.25274725274725274</v>
      </c>
      <c r="H209" s="12" t="s">
        <v>31638</v>
      </c>
      <c r="I209" s="12" t="s">
        <v>27369</v>
      </c>
      <c r="J209" s="25" t="s">
        <v>60</v>
      </c>
    </row>
    <row r="210" spans="2:10" ht="12.75">
      <c r="B210" s="72" t="s">
        <v>12073</v>
      </c>
      <c r="C210" s="8" t="s">
        <v>24920</v>
      </c>
      <c r="D210" s="54" t="s">
        <v>12074</v>
      </c>
      <c r="E210" s="70">
        <v>230</v>
      </c>
      <c r="F210" s="26">
        <v>184</v>
      </c>
      <c r="G210" s="12">
        <f t="shared" si="3"/>
        <v>0.25</v>
      </c>
      <c r="H210" s="12" t="s">
        <v>60</v>
      </c>
      <c r="I210" s="12" t="s">
        <v>27370</v>
      </c>
      <c r="J210" s="25" t="s">
        <v>60</v>
      </c>
    </row>
    <row r="211" spans="2:10" ht="12.75">
      <c r="B211" s="72" t="s">
        <v>12077</v>
      </c>
      <c r="C211" s="8" t="s">
        <v>24921</v>
      </c>
      <c r="D211" s="54" t="s">
        <v>12078</v>
      </c>
      <c r="E211" s="70">
        <v>230</v>
      </c>
      <c r="F211" s="26">
        <v>184</v>
      </c>
      <c r="G211" s="12">
        <f t="shared" si="3"/>
        <v>0.25</v>
      </c>
      <c r="H211" s="12" t="s">
        <v>31620</v>
      </c>
      <c r="I211" s="12" t="s">
        <v>27371</v>
      </c>
      <c r="J211" s="25" t="s">
        <v>60</v>
      </c>
    </row>
    <row r="212" spans="2:10" ht="12.75">
      <c r="B212" s="72" t="s">
        <v>10330</v>
      </c>
      <c r="C212" s="8" t="s">
        <v>24606</v>
      </c>
      <c r="D212" s="54" t="s">
        <v>10331</v>
      </c>
      <c r="E212" s="70">
        <v>234</v>
      </c>
      <c r="F212" s="26">
        <v>187</v>
      </c>
      <c r="G212" s="12">
        <f t="shared" si="3"/>
        <v>0.25133689839572182</v>
      </c>
      <c r="H212" s="12" t="s">
        <v>60</v>
      </c>
      <c r="I212" s="12" t="s">
        <v>60</v>
      </c>
      <c r="J212" s="25" t="s">
        <v>60</v>
      </c>
    </row>
    <row r="213" spans="2:10" ht="12.75">
      <c r="B213" s="72" t="s">
        <v>10334</v>
      </c>
      <c r="C213" s="8" t="s">
        <v>24606</v>
      </c>
      <c r="D213" s="54" t="s">
        <v>10335</v>
      </c>
      <c r="E213" s="70">
        <v>234</v>
      </c>
      <c r="F213" s="26">
        <v>187</v>
      </c>
      <c r="G213" s="12">
        <f t="shared" si="3"/>
        <v>0.25133689839572182</v>
      </c>
      <c r="H213" s="12" t="s">
        <v>60</v>
      </c>
      <c r="I213" s="12" t="s">
        <v>60</v>
      </c>
      <c r="J213" s="25" t="s">
        <v>60</v>
      </c>
    </row>
    <row r="214" spans="2:10" ht="12.75">
      <c r="B214" s="72" t="s">
        <v>15326</v>
      </c>
      <c r="C214" s="8" t="s">
        <v>25544</v>
      </c>
      <c r="D214" s="54" t="s">
        <v>15327</v>
      </c>
      <c r="E214" s="70">
        <v>234</v>
      </c>
      <c r="F214" s="26">
        <v>187</v>
      </c>
      <c r="G214" s="12">
        <f t="shared" si="3"/>
        <v>0.25133689839572182</v>
      </c>
      <c r="H214" s="12" t="s">
        <v>31632</v>
      </c>
      <c r="I214" s="12" t="s">
        <v>27372</v>
      </c>
      <c r="J214" s="25" t="s">
        <v>60</v>
      </c>
    </row>
    <row r="215" spans="2:10" ht="12.75">
      <c r="B215" s="72" t="s">
        <v>15330</v>
      </c>
      <c r="C215" s="8" t="s">
        <v>25545</v>
      </c>
      <c r="D215" s="54" t="s">
        <v>15331</v>
      </c>
      <c r="E215" s="70">
        <v>234</v>
      </c>
      <c r="F215" s="26">
        <v>187</v>
      </c>
      <c r="G215" s="12">
        <f t="shared" si="3"/>
        <v>0.25133689839572182</v>
      </c>
      <c r="H215" s="12" t="s">
        <v>31632</v>
      </c>
      <c r="I215" s="12" t="s">
        <v>27373</v>
      </c>
      <c r="J215" s="25" t="s">
        <v>60</v>
      </c>
    </row>
    <row r="216" spans="2:10" ht="12.75">
      <c r="B216" s="72" t="s">
        <v>15334</v>
      </c>
      <c r="C216" s="8" t="s">
        <v>25546</v>
      </c>
      <c r="D216" s="54" t="s">
        <v>15335</v>
      </c>
      <c r="E216" s="70">
        <v>234</v>
      </c>
      <c r="F216" s="26">
        <v>187</v>
      </c>
      <c r="G216" s="12">
        <f t="shared" si="3"/>
        <v>0.25133689839572182</v>
      </c>
      <c r="H216" s="12" t="s">
        <v>60</v>
      </c>
      <c r="I216" s="12" t="s">
        <v>27374</v>
      </c>
      <c r="J216" s="25" t="s">
        <v>60</v>
      </c>
    </row>
    <row r="217" spans="2:10" ht="12.75">
      <c r="B217" s="72" t="s">
        <v>24438</v>
      </c>
      <c r="C217" s="8" t="s">
        <v>60</v>
      </c>
      <c r="D217" s="54" t="s">
        <v>24439</v>
      </c>
      <c r="E217" s="70">
        <v>234</v>
      </c>
      <c r="F217" s="26">
        <v>187</v>
      </c>
      <c r="G217" s="12">
        <f t="shared" si="3"/>
        <v>0.25133689839572182</v>
      </c>
      <c r="H217" s="12" t="s">
        <v>60</v>
      </c>
      <c r="I217" s="12" t="s">
        <v>60</v>
      </c>
      <c r="J217" s="25" t="s">
        <v>60</v>
      </c>
    </row>
    <row r="218" spans="2:10" ht="12.75">
      <c r="B218" s="72" t="s">
        <v>9816</v>
      </c>
      <c r="C218" s="8" t="s">
        <v>60</v>
      </c>
      <c r="D218" s="54" t="s">
        <v>9817</v>
      </c>
      <c r="E218" s="70">
        <v>235</v>
      </c>
      <c r="F218" s="26">
        <v>188</v>
      </c>
      <c r="G218" s="12">
        <f t="shared" si="3"/>
        <v>0.25</v>
      </c>
      <c r="H218" s="12" t="s">
        <v>60</v>
      </c>
      <c r="I218" s="12" t="s">
        <v>60</v>
      </c>
      <c r="J218" s="25" t="s">
        <v>60</v>
      </c>
    </row>
    <row r="219" spans="2:10" ht="12.75">
      <c r="B219" s="72" t="s">
        <v>12987</v>
      </c>
      <c r="C219" s="8" t="s">
        <v>25059</v>
      </c>
      <c r="D219" s="54" t="s">
        <v>12988</v>
      </c>
      <c r="E219" s="70">
        <v>235</v>
      </c>
      <c r="F219" s="26">
        <v>188</v>
      </c>
      <c r="G219" s="12">
        <f t="shared" si="3"/>
        <v>0.25</v>
      </c>
      <c r="H219" s="12" t="s">
        <v>60</v>
      </c>
      <c r="I219" s="12" t="s">
        <v>27375</v>
      </c>
      <c r="J219" s="25" t="s">
        <v>60</v>
      </c>
    </row>
    <row r="220" spans="2:10" ht="12.75">
      <c r="B220" s="72" t="s">
        <v>12991</v>
      </c>
      <c r="C220" s="8" t="s">
        <v>25060</v>
      </c>
      <c r="D220" s="54" t="s">
        <v>12992</v>
      </c>
      <c r="E220" s="70">
        <v>235</v>
      </c>
      <c r="F220" s="26">
        <v>188</v>
      </c>
      <c r="G220" s="12">
        <f t="shared" si="3"/>
        <v>0.25</v>
      </c>
      <c r="H220" s="12" t="s">
        <v>60</v>
      </c>
      <c r="I220" s="12" t="s">
        <v>27376</v>
      </c>
      <c r="J220" s="25" t="s">
        <v>60</v>
      </c>
    </row>
    <row r="221" spans="2:10" ht="12.75">
      <c r="B221" s="72" t="s">
        <v>15338</v>
      </c>
      <c r="C221" s="8" t="s">
        <v>25547</v>
      </c>
      <c r="D221" s="54" t="s">
        <v>15339</v>
      </c>
      <c r="E221" s="70">
        <v>235</v>
      </c>
      <c r="F221" s="26">
        <v>188</v>
      </c>
      <c r="G221" s="12">
        <f t="shared" si="3"/>
        <v>0.25</v>
      </c>
      <c r="H221" s="12" t="s">
        <v>31634</v>
      </c>
      <c r="I221" s="12" t="s">
        <v>27377</v>
      </c>
      <c r="J221" s="25" t="s">
        <v>60</v>
      </c>
    </row>
    <row r="222" spans="2:10" ht="12.75">
      <c r="B222" s="72" t="s">
        <v>10338</v>
      </c>
      <c r="C222" s="8" t="s">
        <v>24606</v>
      </c>
      <c r="D222" s="54" t="s">
        <v>10339</v>
      </c>
      <c r="E222" s="70">
        <v>238</v>
      </c>
      <c r="F222" s="26">
        <v>190</v>
      </c>
      <c r="G222" s="12">
        <f t="shared" si="3"/>
        <v>0.25263157894736832</v>
      </c>
      <c r="H222" s="12" t="s">
        <v>60</v>
      </c>
      <c r="I222" s="12" t="s">
        <v>60</v>
      </c>
      <c r="J222" s="25" t="s">
        <v>60</v>
      </c>
    </row>
    <row r="223" spans="2:10" ht="12.75">
      <c r="B223" s="72" t="s">
        <v>10342</v>
      </c>
      <c r="C223" s="8" t="s">
        <v>24606</v>
      </c>
      <c r="D223" s="54" t="s">
        <v>10343</v>
      </c>
      <c r="E223" s="70">
        <v>238</v>
      </c>
      <c r="F223" s="26">
        <v>190</v>
      </c>
      <c r="G223" s="12">
        <f t="shared" si="3"/>
        <v>0.25263157894736832</v>
      </c>
      <c r="H223" s="12" t="s">
        <v>60</v>
      </c>
      <c r="I223" s="12" t="s">
        <v>60</v>
      </c>
      <c r="J223" s="25" t="s">
        <v>60</v>
      </c>
    </row>
    <row r="224" spans="2:10" ht="12.75">
      <c r="B224" s="72" t="s">
        <v>12081</v>
      </c>
      <c r="C224" s="8" t="s">
        <v>24922</v>
      </c>
      <c r="D224" s="54" t="s">
        <v>12082</v>
      </c>
      <c r="E224" s="70">
        <v>238</v>
      </c>
      <c r="F224" s="26">
        <v>190</v>
      </c>
      <c r="G224" s="12">
        <f t="shared" si="3"/>
        <v>0.25263157894736832</v>
      </c>
      <c r="H224" s="12" t="s">
        <v>31636</v>
      </c>
      <c r="I224" s="12" t="s">
        <v>27378</v>
      </c>
      <c r="J224" s="25" t="s">
        <v>60</v>
      </c>
    </row>
    <row r="225" spans="2:10" ht="12.75">
      <c r="B225" s="72" t="s">
        <v>8832</v>
      </c>
      <c r="C225" s="8" t="s">
        <v>60</v>
      </c>
      <c r="D225" s="54" t="s">
        <v>8833</v>
      </c>
      <c r="E225" s="70">
        <v>240</v>
      </c>
      <c r="F225" s="26">
        <v>192</v>
      </c>
      <c r="G225" s="12">
        <f t="shared" si="3"/>
        <v>0.25</v>
      </c>
      <c r="H225" s="12" t="s">
        <v>60</v>
      </c>
      <c r="I225" s="12" t="s">
        <v>60</v>
      </c>
      <c r="J225" s="25" t="s">
        <v>60</v>
      </c>
    </row>
    <row r="226" spans="2:10" ht="12.75">
      <c r="B226" s="72" t="s">
        <v>12971</v>
      </c>
      <c r="C226" s="8" t="s">
        <v>25057</v>
      </c>
      <c r="D226" s="54" t="s">
        <v>12972</v>
      </c>
      <c r="E226" s="70">
        <v>241</v>
      </c>
      <c r="F226" s="26">
        <v>193</v>
      </c>
      <c r="G226" s="12">
        <f t="shared" si="3"/>
        <v>0.24870466321243523</v>
      </c>
      <c r="H226" s="12" t="s">
        <v>60</v>
      </c>
      <c r="I226" s="12" t="s">
        <v>27379</v>
      </c>
      <c r="J226" s="25" t="s">
        <v>60</v>
      </c>
    </row>
    <row r="227" spans="2:10" ht="12.75">
      <c r="B227" s="72" t="s">
        <v>12995</v>
      </c>
      <c r="C227" s="8" t="s">
        <v>24552</v>
      </c>
      <c r="D227" s="54" t="s">
        <v>12996</v>
      </c>
      <c r="E227" s="70">
        <v>241</v>
      </c>
      <c r="F227" s="26">
        <v>193</v>
      </c>
      <c r="G227" s="12">
        <f t="shared" si="3"/>
        <v>0.24870466321243523</v>
      </c>
      <c r="H227" s="12" t="s">
        <v>31635</v>
      </c>
      <c r="I227" s="12" t="s">
        <v>27380</v>
      </c>
      <c r="J227" s="25" t="s">
        <v>60</v>
      </c>
    </row>
    <row r="228" spans="2:10" ht="12.75">
      <c r="B228" s="72" t="s">
        <v>15150</v>
      </c>
      <c r="C228" s="8" t="s">
        <v>25500</v>
      </c>
      <c r="D228" s="54" t="s">
        <v>15151</v>
      </c>
      <c r="E228" s="70">
        <v>241</v>
      </c>
      <c r="F228" s="26">
        <v>193</v>
      </c>
      <c r="G228" s="12">
        <f t="shared" si="3"/>
        <v>0.24870466321243523</v>
      </c>
      <c r="H228" s="12" t="s">
        <v>31638</v>
      </c>
      <c r="I228" s="12" t="s">
        <v>27381</v>
      </c>
      <c r="J228" s="25" t="s">
        <v>60</v>
      </c>
    </row>
    <row r="229" spans="2:10" ht="12.75">
      <c r="B229" s="72" t="s">
        <v>9836</v>
      </c>
      <c r="C229" s="8" t="s">
        <v>60</v>
      </c>
      <c r="D229" s="54" t="s">
        <v>9837</v>
      </c>
      <c r="E229" s="70">
        <v>243</v>
      </c>
      <c r="F229" s="26">
        <v>194</v>
      </c>
      <c r="G229" s="12">
        <f t="shared" si="3"/>
        <v>0.25257731958762886</v>
      </c>
      <c r="H229" s="12" t="s">
        <v>60</v>
      </c>
      <c r="I229" s="12" t="s">
        <v>60</v>
      </c>
      <c r="J229" s="25" t="s">
        <v>60</v>
      </c>
    </row>
    <row r="230" spans="2:10" ht="12.75">
      <c r="B230" s="72" t="s">
        <v>9844</v>
      </c>
      <c r="C230" s="8" t="s">
        <v>60</v>
      </c>
      <c r="D230" s="54" t="s">
        <v>9845</v>
      </c>
      <c r="E230" s="70">
        <v>243</v>
      </c>
      <c r="F230" s="26">
        <v>194</v>
      </c>
      <c r="G230" s="12">
        <f t="shared" si="3"/>
        <v>0.25257731958762886</v>
      </c>
      <c r="H230" s="12" t="s">
        <v>60</v>
      </c>
      <c r="I230" s="12" t="s">
        <v>60</v>
      </c>
      <c r="J230" s="25" t="s">
        <v>60</v>
      </c>
    </row>
    <row r="231" spans="2:10" ht="12.75">
      <c r="B231" s="72" t="s">
        <v>12999</v>
      </c>
      <c r="C231" s="8" t="s">
        <v>24552</v>
      </c>
      <c r="D231" s="54" t="s">
        <v>13000</v>
      </c>
      <c r="E231" s="70">
        <v>244</v>
      </c>
      <c r="F231" s="26">
        <v>195</v>
      </c>
      <c r="G231" s="12">
        <f t="shared" si="3"/>
        <v>0.25128205128205128</v>
      </c>
      <c r="H231" s="12" t="s">
        <v>60</v>
      </c>
      <c r="I231" s="12" t="s">
        <v>60</v>
      </c>
      <c r="J231" s="25" t="s">
        <v>60</v>
      </c>
    </row>
    <row r="232" spans="2:10" ht="12.75">
      <c r="B232" s="72" t="s">
        <v>15342</v>
      </c>
      <c r="C232" s="8" t="s">
        <v>25548</v>
      </c>
      <c r="D232" s="54" t="s">
        <v>15343</v>
      </c>
      <c r="E232" s="70">
        <v>244</v>
      </c>
      <c r="F232" s="26">
        <v>195</v>
      </c>
      <c r="G232" s="12">
        <f t="shared" si="3"/>
        <v>0.25128205128205128</v>
      </c>
      <c r="H232" s="12" t="s">
        <v>60</v>
      </c>
      <c r="I232" s="12" t="s">
        <v>27382</v>
      </c>
      <c r="J232" s="25" t="s">
        <v>60</v>
      </c>
    </row>
    <row r="233" spans="2:10" ht="12.75">
      <c r="B233" s="72" t="s">
        <v>24201</v>
      </c>
      <c r="C233" s="8" t="s">
        <v>27168</v>
      </c>
      <c r="D233" s="54" t="s">
        <v>24202</v>
      </c>
      <c r="E233" s="70">
        <v>244</v>
      </c>
      <c r="F233" s="26">
        <v>195</v>
      </c>
      <c r="G233" s="12">
        <f t="shared" si="3"/>
        <v>0.25128205128205128</v>
      </c>
      <c r="H233" s="12" t="s">
        <v>60</v>
      </c>
      <c r="I233" s="12" t="s">
        <v>60</v>
      </c>
      <c r="J233" s="25" t="s">
        <v>60</v>
      </c>
    </row>
    <row r="234" spans="2:10" ht="12.75">
      <c r="B234" s="72" t="s">
        <v>12085</v>
      </c>
      <c r="C234" s="8" t="s">
        <v>24923</v>
      </c>
      <c r="D234" s="54" t="s">
        <v>12086</v>
      </c>
      <c r="E234" s="70">
        <v>245</v>
      </c>
      <c r="F234" s="26">
        <v>196</v>
      </c>
      <c r="G234" s="12">
        <f t="shared" si="3"/>
        <v>0.25</v>
      </c>
      <c r="H234" s="12" t="s">
        <v>31620</v>
      </c>
      <c r="I234" s="12" t="s">
        <v>27383</v>
      </c>
      <c r="J234" s="25" t="s">
        <v>60</v>
      </c>
    </row>
    <row r="235" spans="2:10" ht="12.75">
      <c r="B235" s="72" t="s">
        <v>15346</v>
      </c>
      <c r="C235" s="8" t="s">
        <v>25549</v>
      </c>
      <c r="D235" s="54" t="s">
        <v>15347</v>
      </c>
      <c r="E235" s="70">
        <v>246</v>
      </c>
      <c r="F235" s="26">
        <v>197</v>
      </c>
      <c r="G235" s="12">
        <f t="shared" si="3"/>
        <v>0.24873096446700504</v>
      </c>
      <c r="H235" s="12" t="s">
        <v>60</v>
      </c>
      <c r="I235" s="12" t="s">
        <v>27384</v>
      </c>
      <c r="J235" s="25" t="s">
        <v>60</v>
      </c>
    </row>
    <row r="236" spans="2:10" ht="12.75">
      <c r="B236" s="72" t="s">
        <v>15350</v>
      </c>
      <c r="C236" s="8" t="s">
        <v>25550</v>
      </c>
      <c r="D236" s="54" t="s">
        <v>15351</v>
      </c>
      <c r="E236" s="70">
        <v>248</v>
      </c>
      <c r="F236" s="26">
        <v>198</v>
      </c>
      <c r="G236" s="12">
        <f t="shared" si="3"/>
        <v>0.2525252525252526</v>
      </c>
      <c r="H236" s="12" t="s">
        <v>31632</v>
      </c>
      <c r="I236" s="12" t="s">
        <v>27385</v>
      </c>
      <c r="J236" s="25" t="s">
        <v>60</v>
      </c>
    </row>
    <row r="237" spans="2:10" ht="12.75">
      <c r="B237" s="72" t="s">
        <v>19366</v>
      </c>
      <c r="C237" s="8" t="s">
        <v>26401</v>
      </c>
      <c r="D237" s="54" t="s">
        <v>19367</v>
      </c>
      <c r="E237" s="70">
        <v>249</v>
      </c>
      <c r="F237" s="26">
        <v>199</v>
      </c>
      <c r="G237" s="12">
        <f t="shared" si="3"/>
        <v>0.25125628140703515</v>
      </c>
      <c r="H237" s="12" t="s">
        <v>60</v>
      </c>
      <c r="I237" s="12" t="s">
        <v>27386</v>
      </c>
      <c r="J237" s="25" t="s">
        <v>60</v>
      </c>
    </row>
    <row r="238" spans="2:10" ht="12.75">
      <c r="B238" s="72" t="s">
        <v>19370</v>
      </c>
      <c r="C238" s="8" t="s">
        <v>26402</v>
      </c>
      <c r="D238" s="54" t="s">
        <v>19371</v>
      </c>
      <c r="E238" s="70">
        <v>249</v>
      </c>
      <c r="F238" s="26">
        <v>199</v>
      </c>
      <c r="G238" s="12">
        <f t="shared" si="3"/>
        <v>0.25125628140703515</v>
      </c>
      <c r="H238" s="12" t="s">
        <v>60</v>
      </c>
      <c r="I238" s="12" t="s">
        <v>27387</v>
      </c>
      <c r="J238" s="25" t="s">
        <v>60</v>
      </c>
    </row>
    <row r="239" spans="2:10" ht="12.75">
      <c r="B239" s="72" t="s">
        <v>19374</v>
      </c>
      <c r="C239" s="8" t="s">
        <v>26403</v>
      </c>
      <c r="D239" s="54" t="s">
        <v>19375</v>
      </c>
      <c r="E239" s="70">
        <v>249</v>
      </c>
      <c r="F239" s="26">
        <v>199</v>
      </c>
      <c r="G239" s="12">
        <f t="shared" si="3"/>
        <v>0.25125628140703515</v>
      </c>
      <c r="H239" s="12" t="s">
        <v>60</v>
      </c>
      <c r="I239" s="12" t="s">
        <v>27388</v>
      </c>
      <c r="J239" s="25" t="s">
        <v>60</v>
      </c>
    </row>
    <row r="240" spans="2:10" ht="12.75">
      <c r="B240" s="72" t="s">
        <v>19378</v>
      </c>
      <c r="C240" s="8" t="s">
        <v>26404</v>
      </c>
      <c r="D240" s="54" t="s">
        <v>19379</v>
      </c>
      <c r="E240" s="70">
        <v>249</v>
      </c>
      <c r="F240" s="26">
        <v>199</v>
      </c>
      <c r="G240" s="12">
        <f t="shared" si="3"/>
        <v>0.25125628140703515</v>
      </c>
      <c r="H240" s="12" t="s">
        <v>60</v>
      </c>
      <c r="I240" s="12" t="s">
        <v>27389</v>
      </c>
      <c r="J240" s="25" t="s">
        <v>60</v>
      </c>
    </row>
    <row r="241" spans="2:10" ht="12.75">
      <c r="B241" s="72" t="s">
        <v>19382</v>
      </c>
      <c r="C241" s="8" t="s">
        <v>26405</v>
      </c>
      <c r="D241" s="54" t="s">
        <v>19383</v>
      </c>
      <c r="E241" s="70">
        <v>249</v>
      </c>
      <c r="F241" s="26">
        <v>199</v>
      </c>
      <c r="G241" s="12">
        <f t="shared" si="3"/>
        <v>0.25125628140703515</v>
      </c>
      <c r="H241" s="12" t="s">
        <v>60</v>
      </c>
      <c r="I241" s="12" t="s">
        <v>27390</v>
      </c>
      <c r="J241" s="25" t="s">
        <v>60</v>
      </c>
    </row>
    <row r="242" spans="2:10" ht="12.75">
      <c r="B242" s="72" t="s">
        <v>13003</v>
      </c>
      <c r="C242" s="8" t="s">
        <v>25061</v>
      </c>
      <c r="D242" s="54" t="s">
        <v>13004</v>
      </c>
      <c r="E242" s="70">
        <v>250</v>
      </c>
      <c r="F242" s="26">
        <v>200</v>
      </c>
      <c r="G242" s="12">
        <f t="shared" si="3"/>
        <v>0.25</v>
      </c>
      <c r="H242" s="12" t="s">
        <v>60</v>
      </c>
      <c r="I242" s="12" t="s">
        <v>27391</v>
      </c>
      <c r="J242" s="25" t="s">
        <v>60</v>
      </c>
    </row>
    <row r="243" spans="2:10" ht="12.75">
      <c r="B243" s="72" t="s">
        <v>13007</v>
      </c>
      <c r="C243" s="8" t="s">
        <v>25062</v>
      </c>
      <c r="D243" s="54" t="s">
        <v>13008</v>
      </c>
      <c r="E243" s="70">
        <v>250</v>
      </c>
      <c r="F243" s="26">
        <v>200</v>
      </c>
      <c r="G243" s="12">
        <f t="shared" si="3"/>
        <v>0.25</v>
      </c>
      <c r="H243" s="12" t="s">
        <v>60</v>
      </c>
      <c r="I243" s="12" t="s">
        <v>60</v>
      </c>
      <c r="J243" s="25" t="s">
        <v>60</v>
      </c>
    </row>
    <row r="244" spans="2:10" ht="12.75">
      <c r="B244" s="72" t="s">
        <v>15354</v>
      </c>
      <c r="C244" s="8" t="s">
        <v>25551</v>
      </c>
      <c r="D244" s="54" t="s">
        <v>15355</v>
      </c>
      <c r="E244" s="70">
        <v>250</v>
      </c>
      <c r="F244" s="26">
        <v>200</v>
      </c>
      <c r="G244" s="12">
        <f t="shared" si="3"/>
        <v>0.25</v>
      </c>
      <c r="H244" s="12" t="s">
        <v>31632</v>
      </c>
      <c r="I244" s="12" t="s">
        <v>27392</v>
      </c>
      <c r="J244" s="25" t="s">
        <v>60</v>
      </c>
    </row>
    <row r="245" spans="2:10" ht="12.75">
      <c r="B245" s="72" t="s">
        <v>15358</v>
      </c>
      <c r="C245" s="8" t="s">
        <v>25552</v>
      </c>
      <c r="D245" s="54" t="s">
        <v>15359</v>
      </c>
      <c r="E245" s="70">
        <v>250</v>
      </c>
      <c r="F245" s="26">
        <v>200</v>
      </c>
      <c r="G245" s="12">
        <f t="shared" si="3"/>
        <v>0.25</v>
      </c>
      <c r="H245" s="12" t="s">
        <v>31619</v>
      </c>
      <c r="I245" s="12" t="s">
        <v>27393</v>
      </c>
      <c r="J245" s="25" t="s">
        <v>60</v>
      </c>
    </row>
    <row r="246" spans="2:10" ht="12.75">
      <c r="B246" s="72" t="s">
        <v>15362</v>
      </c>
      <c r="C246" s="8" t="s">
        <v>25553</v>
      </c>
      <c r="D246" s="54" t="s">
        <v>15363</v>
      </c>
      <c r="E246" s="70">
        <v>250</v>
      </c>
      <c r="F246" s="26">
        <v>200</v>
      </c>
      <c r="G246" s="12">
        <f t="shared" si="3"/>
        <v>0.25</v>
      </c>
      <c r="H246" s="12" t="s">
        <v>31634</v>
      </c>
      <c r="I246" s="12" t="s">
        <v>27394</v>
      </c>
      <c r="J246" s="25" t="s">
        <v>60</v>
      </c>
    </row>
    <row r="247" spans="2:10" ht="12.75">
      <c r="B247" s="72" t="s">
        <v>9812</v>
      </c>
      <c r="C247" s="8" t="s">
        <v>60</v>
      </c>
      <c r="D247" s="54" t="s">
        <v>9813</v>
      </c>
      <c r="E247" s="70">
        <v>251</v>
      </c>
      <c r="F247" s="26">
        <v>201</v>
      </c>
      <c r="G247" s="12">
        <f t="shared" si="3"/>
        <v>0.24875621890547261</v>
      </c>
      <c r="H247" s="12" t="s">
        <v>60</v>
      </c>
      <c r="I247" s="12" t="s">
        <v>60</v>
      </c>
      <c r="J247" s="25" t="s">
        <v>60</v>
      </c>
    </row>
    <row r="248" spans="2:10" ht="12.75">
      <c r="B248" s="72" t="s">
        <v>12089</v>
      </c>
      <c r="C248" s="8" t="s">
        <v>24924</v>
      </c>
      <c r="D248" s="54" t="s">
        <v>12090</v>
      </c>
      <c r="E248" s="70">
        <v>251</v>
      </c>
      <c r="F248" s="26">
        <v>201</v>
      </c>
      <c r="G248" s="12">
        <f t="shared" si="3"/>
        <v>0.24875621890547261</v>
      </c>
      <c r="H248" s="12" t="s">
        <v>31636</v>
      </c>
      <c r="I248" s="12" t="s">
        <v>27395</v>
      </c>
      <c r="J248" s="25" t="s">
        <v>60</v>
      </c>
    </row>
    <row r="249" spans="2:10" ht="12.75">
      <c r="B249" s="72" t="s">
        <v>15366</v>
      </c>
      <c r="C249" s="8" t="s">
        <v>25554</v>
      </c>
      <c r="D249" s="54" t="s">
        <v>15367</v>
      </c>
      <c r="E249" s="70">
        <v>251</v>
      </c>
      <c r="F249" s="26">
        <v>201</v>
      </c>
      <c r="G249" s="12">
        <f t="shared" si="3"/>
        <v>0.24875621890547261</v>
      </c>
      <c r="H249" s="12" t="s">
        <v>60</v>
      </c>
      <c r="I249" s="12" t="s">
        <v>27396</v>
      </c>
      <c r="J249" s="25" t="s">
        <v>60</v>
      </c>
    </row>
    <row r="250" spans="2:10" ht="12.75">
      <c r="B250" s="72" t="s">
        <v>21948</v>
      </c>
      <c r="C250" s="8" t="s">
        <v>26824</v>
      </c>
      <c r="D250" s="54" t="s">
        <v>21949</v>
      </c>
      <c r="E250" s="70">
        <v>251</v>
      </c>
      <c r="F250" s="26">
        <v>201</v>
      </c>
      <c r="G250" s="12">
        <f t="shared" si="3"/>
        <v>0.24875621890547261</v>
      </c>
      <c r="H250" s="12" t="s">
        <v>31639</v>
      </c>
      <c r="I250" s="12" t="s">
        <v>27397</v>
      </c>
      <c r="J250" s="25" t="s">
        <v>60</v>
      </c>
    </row>
    <row r="251" spans="2:10" ht="12.75">
      <c r="B251" s="72" t="s">
        <v>21952</v>
      </c>
      <c r="C251" s="8" t="s">
        <v>26825</v>
      </c>
      <c r="D251" s="54" t="s">
        <v>21953</v>
      </c>
      <c r="E251" s="70">
        <v>251</v>
      </c>
      <c r="F251" s="26">
        <v>201</v>
      </c>
      <c r="G251" s="12">
        <f t="shared" si="3"/>
        <v>0.24875621890547261</v>
      </c>
      <c r="H251" s="12" t="s">
        <v>31639</v>
      </c>
      <c r="I251" s="12" t="s">
        <v>27398</v>
      </c>
      <c r="J251" s="25" t="s">
        <v>60</v>
      </c>
    </row>
    <row r="252" spans="2:10" ht="12.75">
      <c r="B252" s="72" t="s">
        <v>21956</v>
      </c>
      <c r="C252" s="8" t="s">
        <v>26826</v>
      </c>
      <c r="D252" s="54" t="s">
        <v>21957</v>
      </c>
      <c r="E252" s="70">
        <v>251</v>
      </c>
      <c r="F252" s="26">
        <v>201</v>
      </c>
      <c r="G252" s="12">
        <f t="shared" si="3"/>
        <v>0.24875621890547261</v>
      </c>
      <c r="H252" s="12" t="s">
        <v>31639</v>
      </c>
      <c r="I252" s="12" t="s">
        <v>27399</v>
      </c>
      <c r="J252" s="25" t="s">
        <v>60</v>
      </c>
    </row>
    <row r="253" spans="2:10" ht="12.75">
      <c r="B253" s="72" t="s">
        <v>21960</v>
      </c>
      <c r="C253" s="8" t="s">
        <v>26827</v>
      </c>
      <c r="D253" s="54" t="s">
        <v>21961</v>
      </c>
      <c r="E253" s="70">
        <v>251</v>
      </c>
      <c r="F253" s="26">
        <v>201</v>
      </c>
      <c r="G253" s="12">
        <f t="shared" si="3"/>
        <v>0.24875621890547261</v>
      </c>
      <c r="H253" s="12" t="s">
        <v>31639</v>
      </c>
      <c r="I253" s="12" t="s">
        <v>27400</v>
      </c>
      <c r="J253" s="25" t="s">
        <v>60</v>
      </c>
    </row>
    <row r="254" spans="2:10" ht="12.75">
      <c r="B254" s="72" t="s">
        <v>21964</v>
      </c>
      <c r="C254" s="8" t="s">
        <v>26828</v>
      </c>
      <c r="D254" s="54" t="s">
        <v>21965</v>
      </c>
      <c r="E254" s="70">
        <v>251</v>
      </c>
      <c r="F254" s="26">
        <v>201</v>
      </c>
      <c r="G254" s="12">
        <f t="shared" si="3"/>
        <v>0.24875621890547261</v>
      </c>
      <c r="H254" s="12" t="s">
        <v>31639</v>
      </c>
      <c r="I254" s="12" t="s">
        <v>27401</v>
      </c>
      <c r="J254" s="25" t="s">
        <v>60</v>
      </c>
    </row>
    <row r="255" spans="2:10" ht="12.75">
      <c r="B255" s="72" t="s">
        <v>21968</v>
      </c>
      <c r="C255" s="8" t="s">
        <v>26829</v>
      </c>
      <c r="D255" s="54" t="s">
        <v>21969</v>
      </c>
      <c r="E255" s="70">
        <v>251</v>
      </c>
      <c r="F255" s="26">
        <v>201</v>
      </c>
      <c r="G255" s="12">
        <f t="shared" si="3"/>
        <v>0.24875621890547261</v>
      </c>
      <c r="H255" s="12" t="s">
        <v>31639</v>
      </c>
      <c r="I255" s="12" t="s">
        <v>27402</v>
      </c>
      <c r="J255" s="25" t="s">
        <v>60</v>
      </c>
    </row>
    <row r="256" spans="2:10" ht="12.75">
      <c r="B256" s="72" t="s">
        <v>21972</v>
      </c>
      <c r="C256" s="8" t="s">
        <v>26830</v>
      </c>
      <c r="D256" s="54" t="s">
        <v>21973</v>
      </c>
      <c r="E256" s="70">
        <v>251</v>
      </c>
      <c r="F256" s="26">
        <v>201</v>
      </c>
      <c r="G256" s="12">
        <f t="shared" si="3"/>
        <v>0.24875621890547261</v>
      </c>
      <c r="H256" s="12" t="s">
        <v>31639</v>
      </c>
      <c r="I256" s="12" t="s">
        <v>27403</v>
      </c>
      <c r="J256" s="25" t="s">
        <v>60</v>
      </c>
    </row>
    <row r="257" spans="2:10" ht="12.75">
      <c r="B257" s="72" t="s">
        <v>21976</v>
      </c>
      <c r="C257" s="8" t="s">
        <v>26831</v>
      </c>
      <c r="D257" s="54" t="s">
        <v>21977</v>
      </c>
      <c r="E257" s="70">
        <v>251</v>
      </c>
      <c r="F257" s="26">
        <v>201</v>
      </c>
      <c r="G257" s="12">
        <f t="shared" si="3"/>
        <v>0.24875621890547261</v>
      </c>
      <c r="H257" s="12" t="s">
        <v>31639</v>
      </c>
      <c r="I257" s="12" t="s">
        <v>27404</v>
      </c>
      <c r="J257" s="25" t="s">
        <v>60</v>
      </c>
    </row>
    <row r="258" spans="2:10" ht="12.75">
      <c r="B258" s="72" t="s">
        <v>22339</v>
      </c>
      <c r="C258" s="8">
        <v>4932478312</v>
      </c>
      <c r="D258" s="54" t="s">
        <v>22340</v>
      </c>
      <c r="E258" s="70">
        <v>251</v>
      </c>
      <c r="F258" s="26">
        <v>201</v>
      </c>
      <c r="G258" s="12">
        <f t="shared" ref="G258:G321" si="4">IFERROR(E258/F258-1,0)</f>
        <v>0.24875621890547261</v>
      </c>
      <c r="H258" s="12" t="s">
        <v>31640</v>
      </c>
      <c r="I258" s="12" t="s">
        <v>27405</v>
      </c>
      <c r="J258" s="25" t="s">
        <v>60</v>
      </c>
    </row>
    <row r="259" spans="2:10" ht="12.75">
      <c r="B259" s="72" t="s">
        <v>22343</v>
      </c>
      <c r="C259" s="8">
        <v>4932478313</v>
      </c>
      <c r="D259" s="54" t="s">
        <v>22344</v>
      </c>
      <c r="E259" s="70">
        <v>251</v>
      </c>
      <c r="F259" s="26">
        <v>201</v>
      </c>
      <c r="G259" s="12">
        <f t="shared" si="4"/>
        <v>0.24875621890547261</v>
      </c>
      <c r="H259" s="12" t="s">
        <v>31640</v>
      </c>
      <c r="I259" s="12" t="s">
        <v>27406</v>
      </c>
      <c r="J259" s="25" t="s">
        <v>60</v>
      </c>
    </row>
    <row r="260" spans="2:10" ht="12.75">
      <c r="B260" s="72" t="s">
        <v>22347</v>
      </c>
      <c r="C260" s="8">
        <v>4932478314</v>
      </c>
      <c r="D260" s="54" t="s">
        <v>22348</v>
      </c>
      <c r="E260" s="70">
        <v>251</v>
      </c>
      <c r="F260" s="26">
        <v>201</v>
      </c>
      <c r="G260" s="12">
        <f t="shared" si="4"/>
        <v>0.24875621890547261</v>
      </c>
      <c r="H260" s="12" t="s">
        <v>31640</v>
      </c>
      <c r="I260" s="12" t="s">
        <v>27407</v>
      </c>
      <c r="J260" s="25" t="s">
        <v>60</v>
      </c>
    </row>
    <row r="261" spans="2:10" ht="12.75">
      <c r="B261" s="72" t="s">
        <v>22351</v>
      </c>
      <c r="C261" s="8">
        <v>4932478315</v>
      </c>
      <c r="D261" s="54" t="s">
        <v>22352</v>
      </c>
      <c r="E261" s="70">
        <v>251</v>
      </c>
      <c r="F261" s="26">
        <v>201</v>
      </c>
      <c r="G261" s="12">
        <f t="shared" si="4"/>
        <v>0.24875621890547261</v>
      </c>
      <c r="H261" s="12" t="s">
        <v>31640</v>
      </c>
      <c r="I261" s="12" t="s">
        <v>27408</v>
      </c>
      <c r="J261" s="25" t="s">
        <v>60</v>
      </c>
    </row>
    <row r="262" spans="2:10" ht="12.75">
      <c r="B262" s="72" t="s">
        <v>22355</v>
      </c>
      <c r="C262" s="8">
        <v>4932478316</v>
      </c>
      <c r="D262" s="54" t="s">
        <v>22356</v>
      </c>
      <c r="E262" s="70">
        <v>251</v>
      </c>
      <c r="F262" s="26">
        <v>201</v>
      </c>
      <c r="G262" s="12">
        <f t="shared" si="4"/>
        <v>0.24875621890547261</v>
      </c>
      <c r="H262" s="12" t="s">
        <v>31640</v>
      </c>
      <c r="I262" s="12" t="s">
        <v>27409</v>
      </c>
      <c r="J262" s="25" t="s">
        <v>60</v>
      </c>
    </row>
    <row r="263" spans="2:10" ht="12.75">
      <c r="B263" s="45" t="s">
        <v>4555</v>
      </c>
      <c r="C263" s="8" t="s">
        <v>4554</v>
      </c>
      <c r="D263" s="54" t="s">
        <v>4556</v>
      </c>
      <c r="E263" s="70">
        <v>250</v>
      </c>
      <c r="F263" s="26">
        <v>200</v>
      </c>
      <c r="G263" s="12">
        <f t="shared" si="4"/>
        <v>0.25</v>
      </c>
      <c r="H263" s="12" t="s">
        <v>60</v>
      </c>
      <c r="I263" s="12" t="s">
        <v>60</v>
      </c>
      <c r="J263" s="25" t="s">
        <v>60</v>
      </c>
    </row>
    <row r="264" spans="2:10" ht="12.75">
      <c r="B264" s="45" t="s">
        <v>4685</v>
      </c>
      <c r="C264" s="8" t="s">
        <v>4684</v>
      </c>
      <c r="D264" s="54" t="s">
        <v>4686</v>
      </c>
      <c r="E264" s="70">
        <v>250</v>
      </c>
      <c r="F264" s="26">
        <v>200</v>
      </c>
      <c r="G264" s="12">
        <f t="shared" si="4"/>
        <v>0.25</v>
      </c>
      <c r="H264" s="12" t="s">
        <v>4687</v>
      </c>
      <c r="I264" s="12" t="s">
        <v>27410</v>
      </c>
      <c r="J264" s="25" t="s">
        <v>60</v>
      </c>
    </row>
    <row r="265" spans="2:10" ht="12.75">
      <c r="B265" s="72" t="s">
        <v>15370</v>
      </c>
      <c r="C265" s="8" t="s">
        <v>25555</v>
      </c>
      <c r="D265" s="54" t="s">
        <v>15371</v>
      </c>
      <c r="E265" s="70">
        <v>253</v>
      </c>
      <c r="F265" s="26">
        <v>202</v>
      </c>
      <c r="G265" s="12">
        <f t="shared" si="4"/>
        <v>0.25247524752475248</v>
      </c>
      <c r="H265" s="12" t="s">
        <v>60</v>
      </c>
      <c r="I265" s="12" t="s">
        <v>27411</v>
      </c>
      <c r="J265" s="25" t="s">
        <v>60</v>
      </c>
    </row>
    <row r="266" spans="2:10" ht="12.75">
      <c r="B266" s="72" t="s">
        <v>21132</v>
      </c>
      <c r="C266" s="8" t="s">
        <v>26686</v>
      </c>
      <c r="D266" s="54" t="s">
        <v>21133</v>
      </c>
      <c r="E266" s="70">
        <v>253</v>
      </c>
      <c r="F266" s="26">
        <v>202</v>
      </c>
      <c r="G266" s="12">
        <f t="shared" si="4"/>
        <v>0.25247524752475248</v>
      </c>
      <c r="H266" s="12" t="s">
        <v>31641</v>
      </c>
      <c r="I266" s="12" t="s">
        <v>27412</v>
      </c>
      <c r="J266" s="25" t="s">
        <v>60</v>
      </c>
    </row>
    <row r="267" spans="2:10" ht="12.75">
      <c r="B267" s="72" t="s">
        <v>21136</v>
      </c>
      <c r="C267" s="8" t="s">
        <v>26687</v>
      </c>
      <c r="D267" s="54" t="s">
        <v>21137</v>
      </c>
      <c r="E267" s="70">
        <v>253</v>
      </c>
      <c r="F267" s="26">
        <v>202</v>
      </c>
      <c r="G267" s="12">
        <f t="shared" si="4"/>
        <v>0.25247524752475248</v>
      </c>
      <c r="H267" s="12" t="s">
        <v>31641</v>
      </c>
      <c r="I267" s="12" t="s">
        <v>27413</v>
      </c>
      <c r="J267" s="25" t="s">
        <v>60</v>
      </c>
    </row>
    <row r="268" spans="2:10" ht="12.75">
      <c r="B268" s="72" t="s">
        <v>21140</v>
      </c>
      <c r="C268" s="8" t="s">
        <v>26688</v>
      </c>
      <c r="D268" s="54" t="s">
        <v>21141</v>
      </c>
      <c r="E268" s="70">
        <v>253</v>
      </c>
      <c r="F268" s="26">
        <v>202</v>
      </c>
      <c r="G268" s="12">
        <f t="shared" si="4"/>
        <v>0.25247524752475248</v>
      </c>
      <c r="H268" s="12" t="s">
        <v>31641</v>
      </c>
      <c r="I268" s="12" t="s">
        <v>27414</v>
      </c>
      <c r="J268" s="25" t="s">
        <v>60</v>
      </c>
    </row>
    <row r="269" spans="2:10" ht="12.75">
      <c r="B269" s="72" t="s">
        <v>21144</v>
      </c>
      <c r="C269" s="8" t="s">
        <v>26689</v>
      </c>
      <c r="D269" s="54" t="s">
        <v>21145</v>
      </c>
      <c r="E269" s="70">
        <v>253</v>
      </c>
      <c r="F269" s="26">
        <v>202</v>
      </c>
      <c r="G269" s="12">
        <f t="shared" si="4"/>
        <v>0.25247524752475248</v>
      </c>
      <c r="H269" s="12" t="s">
        <v>31641</v>
      </c>
      <c r="I269" s="12" t="s">
        <v>27415</v>
      </c>
      <c r="J269" s="25" t="s">
        <v>60</v>
      </c>
    </row>
    <row r="270" spans="2:10" ht="12.75">
      <c r="B270" s="72" t="s">
        <v>13011</v>
      </c>
      <c r="C270" s="8" t="s">
        <v>25058</v>
      </c>
      <c r="D270" s="54" t="s">
        <v>13012</v>
      </c>
      <c r="E270" s="70">
        <v>254</v>
      </c>
      <c r="F270" s="26">
        <v>203</v>
      </c>
      <c r="G270" s="12">
        <f t="shared" si="4"/>
        <v>0.25123152709359609</v>
      </c>
      <c r="H270" s="12" t="s">
        <v>31637</v>
      </c>
      <c r="I270" s="12" t="s">
        <v>27416</v>
      </c>
      <c r="J270" s="25" t="s">
        <v>60</v>
      </c>
    </row>
    <row r="271" spans="2:10" ht="12.75">
      <c r="B271" s="72" t="s">
        <v>13015</v>
      </c>
      <c r="C271" s="8" t="s">
        <v>25058</v>
      </c>
      <c r="D271" s="54" t="s">
        <v>13016</v>
      </c>
      <c r="E271" s="70">
        <v>254</v>
      </c>
      <c r="F271" s="26">
        <v>203</v>
      </c>
      <c r="G271" s="12">
        <f t="shared" si="4"/>
        <v>0.25123152709359609</v>
      </c>
      <c r="H271" s="12" t="s">
        <v>31637</v>
      </c>
      <c r="I271" s="12" t="s">
        <v>27417</v>
      </c>
      <c r="J271" s="25" t="s">
        <v>60</v>
      </c>
    </row>
    <row r="272" spans="2:10" ht="12.75">
      <c r="B272" s="72" t="s">
        <v>13019</v>
      </c>
      <c r="C272" s="8" t="s">
        <v>24552</v>
      </c>
      <c r="D272" s="54" t="s">
        <v>13020</v>
      </c>
      <c r="E272" s="70">
        <v>254</v>
      </c>
      <c r="F272" s="26">
        <v>203</v>
      </c>
      <c r="G272" s="12">
        <f t="shared" si="4"/>
        <v>0.25123152709359609</v>
      </c>
      <c r="H272" s="12" t="s">
        <v>31635</v>
      </c>
      <c r="I272" s="12" t="s">
        <v>27418</v>
      </c>
      <c r="J272" s="25" t="s">
        <v>60</v>
      </c>
    </row>
    <row r="273" spans="2:10" ht="12.75">
      <c r="B273" s="72" t="s">
        <v>13023</v>
      </c>
      <c r="C273" s="8" t="s">
        <v>24552</v>
      </c>
      <c r="D273" s="54" t="s">
        <v>13024</v>
      </c>
      <c r="E273" s="70">
        <v>254</v>
      </c>
      <c r="F273" s="26">
        <v>203</v>
      </c>
      <c r="G273" s="12">
        <f t="shared" si="4"/>
        <v>0.25123152709359609</v>
      </c>
      <c r="H273" s="12" t="s">
        <v>31635</v>
      </c>
      <c r="I273" s="12" t="s">
        <v>27419</v>
      </c>
      <c r="J273" s="25" t="s">
        <v>60</v>
      </c>
    </row>
    <row r="274" spans="2:10" ht="12.75">
      <c r="B274" s="72" t="s">
        <v>13027</v>
      </c>
      <c r="C274" s="8" t="s">
        <v>24552</v>
      </c>
      <c r="D274" s="54" t="s">
        <v>13028</v>
      </c>
      <c r="E274" s="70">
        <v>254</v>
      </c>
      <c r="F274" s="26">
        <v>203</v>
      </c>
      <c r="G274" s="12">
        <f t="shared" si="4"/>
        <v>0.25123152709359609</v>
      </c>
      <c r="H274" s="12" t="s">
        <v>31635</v>
      </c>
      <c r="I274" s="12" t="s">
        <v>27420</v>
      </c>
      <c r="J274" s="25" t="s">
        <v>60</v>
      </c>
    </row>
    <row r="275" spans="2:10" ht="12.75">
      <c r="B275" s="72" t="s">
        <v>15154</v>
      </c>
      <c r="C275" s="8" t="s">
        <v>25501</v>
      </c>
      <c r="D275" s="54" t="s">
        <v>15155</v>
      </c>
      <c r="E275" s="70">
        <v>254</v>
      </c>
      <c r="F275" s="26">
        <v>203</v>
      </c>
      <c r="G275" s="12">
        <f t="shared" si="4"/>
        <v>0.25123152709359609</v>
      </c>
      <c r="H275" s="12" t="s">
        <v>31638</v>
      </c>
      <c r="I275" s="12" t="s">
        <v>27421</v>
      </c>
      <c r="J275" s="25" t="s">
        <v>60</v>
      </c>
    </row>
    <row r="276" spans="2:10" ht="12.75">
      <c r="B276" s="72" t="s">
        <v>15158</v>
      </c>
      <c r="C276" s="8" t="s">
        <v>25502</v>
      </c>
      <c r="D276" s="54" t="s">
        <v>15159</v>
      </c>
      <c r="E276" s="70">
        <v>254</v>
      </c>
      <c r="F276" s="26">
        <v>203</v>
      </c>
      <c r="G276" s="12">
        <f t="shared" si="4"/>
        <v>0.25123152709359609</v>
      </c>
      <c r="H276" s="12" t="s">
        <v>31638</v>
      </c>
      <c r="I276" s="12" t="s">
        <v>27422</v>
      </c>
      <c r="J276" s="25" t="s">
        <v>60</v>
      </c>
    </row>
    <row r="277" spans="2:10" ht="12.75">
      <c r="B277" s="72" t="s">
        <v>15374</v>
      </c>
      <c r="C277" s="8" t="s">
        <v>25556</v>
      </c>
      <c r="D277" s="54" t="s">
        <v>15375</v>
      </c>
      <c r="E277" s="70">
        <v>254</v>
      </c>
      <c r="F277" s="26">
        <v>203</v>
      </c>
      <c r="G277" s="12">
        <f t="shared" si="4"/>
        <v>0.25123152709359609</v>
      </c>
      <c r="H277" s="12" t="s">
        <v>60</v>
      </c>
      <c r="I277" s="12" t="s">
        <v>27423</v>
      </c>
      <c r="J277" s="25" t="s">
        <v>60</v>
      </c>
    </row>
    <row r="278" spans="2:10" ht="12.75">
      <c r="B278" s="72" t="s">
        <v>15378</v>
      </c>
      <c r="C278" s="8" t="s">
        <v>25557</v>
      </c>
      <c r="D278" s="54" t="s">
        <v>15379</v>
      </c>
      <c r="E278" s="70">
        <v>254</v>
      </c>
      <c r="F278" s="26">
        <v>203</v>
      </c>
      <c r="G278" s="12">
        <f t="shared" si="4"/>
        <v>0.25123152709359609</v>
      </c>
      <c r="H278" s="12" t="s">
        <v>31632</v>
      </c>
      <c r="I278" s="12" t="s">
        <v>27424</v>
      </c>
      <c r="J278" s="25" t="s">
        <v>60</v>
      </c>
    </row>
    <row r="279" spans="2:10" ht="12.75">
      <c r="B279" s="72" t="s">
        <v>9820</v>
      </c>
      <c r="C279" s="8" t="s">
        <v>60</v>
      </c>
      <c r="D279" s="54" t="s">
        <v>9821</v>
      </c>
      <c r="E279" s="70">
        <v>255</v>
      </c>
      <c r="F279" s="26">
        <v>204</v>
      </c>
      <c r="G279" s="12">
        <f t="shared" si="4"/>
        <v>0.25</v>
      </c>
      <c r="H279" s="12" t="s">
        <v>60</v>
      </c>
      <c r="I279" s="12" t="s">
        <v>60</v>
      </c>
      <c r="J279" s="25" t="s">
        <v>60</v>
      </c>
    </row>
    <row r="280" spans="2:10" ht="12.75">
      <c r="B280" s="72" t="s">
        <v>9828</v>
      </c>
      <c r="C280" s="8" t="s">
        <v>60</v>
      </c>
      <c r="D280" s="54" t="s">
        <v>9829</v>
      </c>
      <c r="E280" s="70">
        <v>255</v>
      </c>
      <c r="F280" s="26">
        <v>204</v>
      </c>
      <c r="G280" s="12">
        <f t="shared" si="4"/>
        <v>0.25</v>
      </c>
      <c r="H280" s="12" t="s">
        <v>60</v>
      </c>
      <c r="I280" s="12" t="s">
        <v>60</v>
      </c>
      <c r="J280" s="25" t="s">
        <v>60</v>
      </c>
    </row>
    <row r="281" spans="2:10" ht="12.75">
      <c r="B281" s="72" t="s">
        <v>9783</v>
      </c>
      <c r="C281" s="8" t="s">
        <v>60</v>
      </c>
      <c r="D281" s="54" t="s">
        <v>9784</v>
      </c>
      <c r="E281" s="70">
        <v>259</v>
      </c>
      <c r="F281" s="26">
        <v>207</v>
      </c>
      <c r="G281" s="12">
        <f t="shared" si="4"/>
        <v>0.25120772946859904</v>
      </c>
      <c r="H281" s="12" t="s">
        <v>60</v>
      </c>
      <c r="I281" s="12" t="s">
        <v>60</v>
      </c>
      <c r="J281" s="25" t="s">
        <v>60</v>
      </c>
    </row>
    <row r="282" spans="2:10" ht="12.75">
      <c r="B282" s="72" t="s">
        <v>13031</v>
      </c>
      <c r="C282" s="8" t="s">
        <v>24552</v>
      </c>
      <c r="D282" s="54" t="s">
        <v>13032</v>
      </c>
      <c r="E282" s="70">
        <v>259</v>
      </c>
      <c r="F282" s="26">
        <v>207</v>
      </c>
      <c r="G282" s="12">
        <f t="shared" si="4"/>
        <v>0.25120772946859904</v>
      </c>
      <c r="H282" s="12" t="s">
        <v>60</v>
      </c>
      <c r="I282" s="12" t="s">
        <v>60</v>
      </c>
      <c r="J282" s="25" t="s">
        <v>60</v>
      </c>
    </row>
    <row r="283" spans="2:10" ht="12.75">
      <c r="B283" s="72" t="s">
        <v>9021</v>
      </c>
      <c r="C283" s="8" t="s">
        <v>24508</v>
      </c>
      <c r="D283" s="54" t="s">
        <v>9022</v>
      </c>
      <c r="E283" s="70">
        <v>261</v>
      </c>
      <c r="F283" s="26">
        <v>209</v>
      </c>
      <c r="G283" s="12">
        <f t="shared" si="4"/>
        <v>0.24880382775119614</v>
      </c>
      <c r="H283" s="12" t="s">
        <v>31642</v>
      </c>
      <c r="I283" s="12" t="s">
        <v>27425</v>
      </c>
      <c r="J283" s="25" t="s">
        <v>60</v>
      </c>
    </row>
    <row r="284" spans="2:10" ht="12.75">
      <c r="B284" s="72" t="s">
        <v>9029</v>
      </c>
      <c r="C284" s="8" t="s">
        <v>24510</v>
      </c>
      <c r="D284" s="54" t="s">
        <v>9030</v>
      </c>
      <c r="E284" s="70">
        <v>261</v>
      </c>
      <c r="F284" s="26">
        <v>209</v>
      </c>
      <c r="G284" s="12">
        <f t="shared" si="4"/>
        <v>0.24880382775119614</v>
      </c>
      <c r="H284" s="12" t="s">
        <v>31642</v>
      </c>
      <c r="I284" s="12" t="s">
        <v>27426</v>
      </c>
      <c r="J284" s="25" t="s">
        <v>60</v>
      </c>
    </row>
    <row r="285" spans="2:10" ht="12.75">
      <c r="B285" s="72" t="s">
        <v>12093</v>
      </c>
      <c r="C285" s="8" t="s">
        <v>24925</v>
      </c>
      <c r="D285" s="54" t="s">
        <v>12094</v>
      </c>
      <c r="E285" s="70">
        <v>261</v>
      </c>
      <c r="F285" s="26">
        <v>209</v>
      </c>
      <c r="G285" s="12">
        <f t="shared" si="4"/>
        <v>0.24880382775119614</v>
      </c>
      <c r="H285" s="12" t="s">
        <v>60</v>
      </c>
      <c r="I285" s="12" t="s">
        <v>60</v>
      </c>
      <c r="J285" s="25" t="s">
        <v>60</v>
      </c>
    </row>
    <row r="286" spans="2:10" ht="12.75">
      <c r="B286" s="72" t="s">
        <v>19386</v>
      </c>
      <c r="C286" s="8" t="s">
        <v>26406</v>
      </c>
      <c r="D286" s="54" t="s">
        <v>19387</v>
      </c>
      <c r="E286" s="70">
        <v>264</v>
      </c>
      <c r="F286" s="26">
        <v>211</v>
      </c>
      <c r="G286" s="12">
        <f t="shared" si="4"/>
        <v>0.25118483412322279</v>
      </c>
      <c r="H286" s="12" t="s">
        <v>31643</v>
      </c>
      <c r="I286" s="12" t="s">
        <v>27427</v>
      </c>
      <c r="J286" s="25" t="s">
        <v>60</v>
      </c>
    </row>
    <row r="287" spans="2:10" ht="12.75">
      <c r="B287" s="72" t="s">
        <v>19390</v>
      </c>
      <c r="C287" s="8" t="s">
        <v>26407</v>
      </c>
      <c r="D287" s="54" t="s">
        <v>19391</v>
      </c>
      <c r="E287" s="70">
        <v>264</v>
      </c>
      <c r="F287" s="26">
        <v>211</v>
      </c>
      <c r="G287" s="12">
        <f t="shared" si="4"/>
        <v>0.25118483412322279</v>
      </c>
      <c r="H287" s="12" t="s">
        <v>31643</v>
      </c>
      <c r="I287" s="12" t="s">
        <v>27428</v>
      </c>
      <c r="J287" s="25" t="s">
        <v>60</v>
      </c>
    </row>
    <row r="288" spans="2:10" ht="12.75">
      <c r="B288" s="72" t="s">
        <v>19394</v>
      </c>
      <c r="C288" s="8" t="s">
        <v>26408</v>
      </c>
      <c r="D288" s="54" t="s">
        <v>19395</v>
      </c>
      <c r="E288" s="70">
        <v>264</v>
      </c>
      <c r="F288" s="26">
        <v>211</v>
      </c>
      <c r="G288" s="12">
        <f t="shared" si="4"/>
        <v>0.25118483412322279</v>
      </c>
      <c r="H288" s="12" t="s">
        <v>31643</v>
      </c>
      <c r="I288" s="12" t="s">
        <v>27429</v>
      </c>
      <c r="J288" s="25" t="s">
        <v>60</v>
      </c>
    </row>
    <row r="289" spans="2:10" ht="12.75">
      <c r="B289" s="72" t="s">
        <v>19398</v>
      </c>
      <c r="C289" s="8" t="s">
        <v>26409</v>
      </c>
      <c r="D289" s="54" t="s">
        <v>19399</v>
      </c>
      <c r="E289" s="70">
        <v>264</v>
      </c>
      <c r="F289" s="26">
        <v>211</v>
      </c>
      <c r="G289" s="12">
        <f t="shared" si="4"/>
        <v>0.25118483412322279</v>
      </c>
      <c r="H289" s="12" t="s">
        <v>31643</v>
      </c>
      <c r="I289" s="12" t="s">
        <v>27430</v>
      </c>
      <c r="J289" s="25" t="s">
        <v>60</v>
      </c>
    </row>
    <row r="290" spans="2:10" ht="12.75">
      <c r="B290" s="72" t="s">
        <v>24205</v>
      </c>
      <c r="C290" s="8" t="s">
        <v>27169</v>
      </c>
      <c r="D290" s="54" t="s">
        <v>24206</v>
      </c>
      <c r="E290" s="70">
        <v>264</v>
      </c>
      <c r="F290" s="26">
        <v>211</v>
      </c>
      <c r="G290" s="12">
        <f t="shared" si="4"/>
        <v>0.25118483412322279</v>
      </c>
      <c r="H290" s="12" t="s">
        <v>60</v>
      </c>
      <c r="I290" s="12" t="s">
        <v>60</v>
      </c>
      <c r="J290" s="25" t="s">
        <v>60</v>
      </c>
    </row>
    <row r="291" spans="2:10" ht="12.75">
      <c r="B291" s="72" t="s">
        <v>12097</v>
      </c>
      <c r="C291" s="8" t="s">
        <v>24926</v>
      </c>
      <c r="D291" s="54" t="s">
        <v>12098</v>
      </c>
      <c r="E291" s="70">
        <v>265</v>
      </c>
      <c r="F291" s="26">
        <v>212</v>
      </c>
      <c r="G291" s="12">
        <f t="shared" si="4"/>
        <v>0.25</v>
      </c>
      <c r="H291" s="12" t="s">
        <v>31636</v>
      </c>
      <c r="I291" s="12" t="s">
        <v>27431</v>
      </c>
      <c r="J291" s="25" t="s">
        <v>60</v>
      </c>
    </row>
    <row r="292" spans="2:10" ht="12.75">
      <c r="B292" s="72" t="s">
        <v>13035</v>
      </c>
      <c r="C292" s="8" t="s">
        <v>25063</v>
      </c>
      <c r="D292" s="54" t="s">
        <v>13036</v>
      </c>
      <c r="E292" s="70">
        <v>265</v>
      </c>
      <c r="F292" s="26">
        <v>212</v>
      </c>
      <c r="G292" s="12">
        <f t="shared" si="4"/>
        <v>0.25</v>
      </c>
      <c r="H292" s="12" t="s">
        <v>60</v>
      </c>
      <c r="I292" s="12" t="s">
        <v>27432</v>
      </c>
      <c r="J292" s="25" t="s">
        <v>60</v>
      </c>
    </row>
    <row r="293" spans="2:10" ht="12.75">
      <c r="B293" s="72" t="s">
        <v>13039</v>
      </c>
      <c r="C293" s="8" t="s">
        <v>25064</v>
      </c>
      <c r="D293" s="54" t="s">
        <v>13040</v>
      </c>
      <c r="E293" s="70">
        <v>265</v>
      </c>
      <c r="F293" s="26">
        <v>212</v>
      </c>
      <c r="G293" s="12">
        <f t="shared" si="4"/>
        <v>0.25</v>
      </c>
      <c r="H293" s="12" t="s">
        <v>60</v>
      </c>
      <c r="I293" s="12" t="s">
        <v>27433</v>
      </c>
      <c r="J293" s="25" t="s">
        <v>60</v>
      </c>
    </row>
    <row r="294" spans="2:10" ht="12.75">
      <c r="B294" s="72" t="s">
        <v>13043</v>
      </c>
      <c r="C294" s="8" t="s">
        <v>25065</v>
      </c>
      <c r="D294" s="54" t="s">
        <v>13044</v>
      </c>
      <c r="E294" s="70">
        <v>265</v>
      </c>
      <c r="F294" s="26">
        <v>212</v>
      </c>
      <c r="G294" s="12">
        <f t="shared" si="4"/>
        <v>0.25</v>
      </c>
      <c r="H294" s="12" t="s">
        <v>60</v>
      </c>
      <c r="I294" s="12" t="s">
        <v>60</v>
      </c>
      <c r="J294" s="25" t="s">
        <v>60</v>
      </c>
    </row>
    <row r="295" spans="2:10" ht="12.75">
      <c r="B295" s="72" t="s">
        <v>13047</v>
      </c>
      <c r="C295" s="8" t="s">
        <v>25066</v>
      </c>
      <c r="D295" s="54" t="s">
        <v>13048</v>
      </c>
      <c r="E295" s="70">
        <v>265</v>
      </c>
      <c r="F295" s="26">
        <v>212</v>
      </c>
      <c r="G295" s="12">
        <f t="shared" si="4"/>
        <v>0.25</v>
      </c>
      <c r="H295" s="12" t="s">
        <v>60</v>
      </c>
      <c r="I295" s="12" t="s">
        <v>60</v>
      </c>
      <c r="J295" s="25" t="s">
        <v>60</v>
      </c>
    </row>
    <row r="296" spans="2:10" ht="12.75">
      <c r="B296" s="72" t="s">
        <v>13051</v>
      </c>
      <c r="C296" s="8" t="s">
        <v>25067</v>
      </c>
      <c r="D296" s="54" t="s">
        <v>13052</v>
      </c>
      <c r="E296" s="70">
        <v>265</v>
      </c>
      <c r="F296" s="26">
        <v>212</v>
      </c>
      <c r="G296" s="12">
        <f t="shared" si="4"/>
        <v>0.25</v>
      </c>
      <c r="H296" s="12" t="s">
        <v>60</v>
      </c>
      <c r="I296" s="12" t="s">
        <v>60</v>
      </c>
      <c r="J296" s="25" t="s">
        <v>60</v>
      </c>
    </row>
    <row r="297" spans="2:10" ht="12.75">
      <c r="B297" s="72" t="s">
        <v>15386</v>
      </c>
      <c r="C297" s="8" t="s">
        <v>25559</v>
      </c>
      <c r="D297" s="54" t="s">
        <v>15387</v>
      </c>
      <c r="E297" s="70">
        <v>265</v>
      </c>
      <c r="F297" s="26">
        <v>212</v>
      </c>
      <c r="G297" s="12">
        <f t="shared" si="4"/>
        <v>0.25</v>
      </c>
      <c r="H297" s="12" t="s">
        <v>31619</v>
      </c>
      <c r="I297" s="12" t="s">
        <v>27434</v>
      </c>
      <c r="J297" s="25" t="s">
        <v>60</v>
      </c>
    </row>
    <row r="298" spans="2:10" ht="12.75">
      <c r="B298" s="72" t="s">
        <v>15390</v>
      </c>
      <c r="C298" s="8" t="s">
        <v>25560</v>
      </c>
      <c r="D298" s="54" t="s">
        <v>15391</v>
      </c>
      <c r="E298" s="70">
        <v>265</v>
      </c>
      <c r="F298" s="26">
        <v>212</v>
      </c>
      <c r="G298" s="12">
        <f t="shared" si="4"/>
        <v>0.25</v>
      </c>
      <c r="H298" s="12" t="s">
        <v>31634</v>
      </c>
      <c r="I298" s="12" t="s">
        <v>27435</v>
      </c>
      <c r="J298" s="25" t="s">
        <v>60</v>
      </c>
    </row>
    <row r="299" spans="2:10" ht="12.75">
      <c r="B299" s="72" t="s">
        <v>21148</v>
      </c>
      <c r="C299" s="8" t="s">
        <v>26690</v>
      </c>
      <c r="D299" s="54" t="s">
        <v>21149</v>
      </c>
      <c r="E299" s="70">
        <v>266</v>
      </c>
      <c r="F299" s="26">
        <v>213</v>
      </c>
      <c r="G299" s="12">
        <f t="shared" si="4"/>
        <v>0.24882629107981225</v>
      </c>
      <c r="H299" s="12" t="s">
        <v>31641</v>
      </c>
      <c r="I299" s="12" t="s">
        <v>27436</v>
      </c>
      <c r="J299" s="25" t="s">
        <v>60</v>
      </c>
    </row>
    <row r="300" spans="2:10" ht="12.75">
      <c r="B300" s="72" t="s">
        <v>21152</v>
      </c>
      <c r="C300" s="8" t="s">
        <v>26691</v>
      </c>
      <c r="D300" s="54" t="s">
        <v>21153</v>
      </c>
      <c r="E300" s="70">
        <v>266</v>
      </c>
      <c r="F300" s="26">
        <v>213</v>
      </c>
      <c r="G300" s="12">
        <f t="shared" si="4"/>
        <v>0.24882629107981225</v>
      </c>
      <c r="H300" s="12" t="s">
        <v>31641</v>
      </c>
      <c r="I300" s="12" t="s">
        <v>27437</v>
      </c>
      <c r="J300" s="25" t="s">
        <v>60</v>
      </c>
    </row>
    <row r="301" spans="2:10" ht="12.75">
      <c r="B301" s="72" t="s">
        <v>21156</v>
      </c>
      <c r="C301" s="8" t="s">
        <v>26692</v>
      </c>
      <c r="D301" s="54" t="s">
        <v>21157</v>
      </c>
      <c r="E301" s="70">
        <v>266</v>
      </c>
      <c r="F301" s="26">
        <v>213</v>
      </c>
      <c r="G301" s="12">
        <f t="shared" si="4"/>
        <v>0.24882629107981225</v>
      </c>
      <c r="H301" s="12" t="s">
        <v>31641</v>
      </c>
      <c r="I301" s="12" t="s">
        <v>27438</v>
      </c>
      <c r="J301" s="25" t="s">
        <v>60</v>
      </c>
    </row>
    <row r="302" spans="2:10" ht="12.75">
      <c r="B302" s="72" t="s">
        <v>21160</v>
      </c>
      <c r="C302" s="8" t="s">
        <v>26693</v>
      </c>
      <c r="D302" s="54" t="s">
        <v>21161</v>
      </c>
      <c r="E302" s="70">
        <v>266</v>
      </c>
      <c r="F302" s="26">
        <v>213</v>
      </c>
      <c r="G302" s="12">
        <f t="shared" si="4"/>
        <v>0.24882629107981225</v>
      </c>
      <c r="H302" s="12" t="s">
        <v>31641</v>
      </c>
      <c r="I302" s="12" t="s">
        <v>27439</v>
      </c>
      <c r="J302" s="25" t="s">
        <v>60</v>
      </c>
    </row>
    <row r="303" spans="2:10" ht="12.75">
      <c r="B303" s="72" t="s">
        <v>21980</v>
      </c>
      <c r="C303" s="8" t="s">
        <v>26832</v>
      </c>
      <c r="D303" s="54" t="s">
        <v>21981</v>
      </c>
      <c r="E303" s="70">
        <v>266</v>
      </c>
      <c r="F303" s="26">
        <v>213</v>
      </c>
      <c r="G303" s="12">
        <f t="shared" si="4"/>
        <v>0.24882629107981225</v>
      </c>
      <c r="H303" s="12" t="s">
        <v>31639</v>
      </c>
      <c r="I303" s="12" t="s">
        <v>27440</v>
      </c>
      <c r="J303" s="25" t="s">
        <v>60</v>
      </c>
    </row>
    <row r="304" spans="2:10" ht="12.75">
      <c r="B304" s="72" t="s">
        <v>21984</v>
      </c>
      <c r="C304" s="8" t="s">
        <v>26833</v>
      </c>
      <c r="D304" s="54" t="s">
        <v>21985</v>
      </c>
      <c r="E304" s="70">
        <v>266</v>
      </c>
      <c r="F304" s="26">
        <v>213</v>
      </c>
      <c r="G304" s="12">
        <f t="shared" si="4"/>
        <v>0.24882629107981225</v>
      </c>
      <c r="H304" s="12" t="s">
        <v>31639</v>
      </c>
      <c r="I304" s="12" t="s">
        <v>27441</v>
      </c>
      <c r="J304" s="25" t="s">
        <v>60</v>
      </c>
    </row>
    <row r="305" spans="2:10" ht="12.75">
      <c r="B305" s="72" t="s">
        <v>21988</v>
      </c>
      <c r="C305" s="8" t="s">
        <v>26834</v>
      </c>
      <c r="D305" s="54" t="s">
        <v>21989</v>
      </c>
      <c r="E305" s="70">
        <v>266</v>
      </c>
      <c r="F305" s="26">
        <v>213</v>
      </c>
      <c r="G305" s="12">
        <f t="shared" si="4"/>
        <v>0.24882629107981225</v>
      </c>
      <c r="H305" s="12" t="s">
        <v>31639</v>
      </c>
      <c r="I305" s="12" t="s">
        <v>27442</v>
      </c>
      <c r="J305" s="25" t="s">
        <v>60</v>
      </c>
    </row>
    <row r="306" spans="2:10" ht="12.75">
      <c r="B306" s="72" t="s">
        <v>21992</v>
      </c>
      <c r="C306" s="8" t="s">
        <v>26835</v>
      </c>
      <c r="D306" s="54" t="s">
        <v>21993</v>
      </c>
      <c r="E306" s="70">
        <v>266</v>
      </c>
      <c r="F306" s="26">
        <v>213</v>
      </c>
      <c r="G306" s="12">
        <f t="shared" si="4"/>
        <v>0.24882629107981225</v>
      </c>
      <c r="H306" s="12" t="s">
        <v>31639</v>
      </c>
      <c r="I306" s="12" t="s">
        <v>27443</v>
      </c>
      <c r="J306" s="25" t="s">
        <v>60</v>
      </c>
    </row>
    <row r="307" spans="2:10" ht="12.75">
      <c r="B307" s="72" t="s">
        <v>21996</v>
      </c>
      <c r="C307" s="8" t="s">
        <v>26836</v>
      </c>
      <c r="D307" s="54" t="s">
        <v>21997</v>
      </c>
      <c r="E307" s="70">
        <v>266</v>
      </c>
      <c r="F307" s="26">
        <v>213</v>
      </c>
      <c r="G307" s="12">
        <f t="shared" si="4"/>
        <v>0.24882629107981225</v>
      </c>
      <c r="H307" s="12" t="s">
        <v>31639</v>
      </c>
      <c r="I307" s="12" t="s">
        <v>27444</v>
      </c>
      <c r="J307" s="25" t="s">
        <v>60</v>
      </c>
    </row>
    <row r="308" spans="2:10" ht="12.75">
      <c r="B308" s="72" t="s">
        <v>22359</v>
      </c>
      <c r="C308" s="8">
        <v>4932478317</v>
      </c>
      <c r="D308" s="54" t="s">
        <v>22360</v>
      </c>
      <c r="E308" s="70">
        <v>266</v>
      </c>
      <c r="F308" s="26">
        <v>213</v>
      </c>
      <c r="G308" s="12">
        <f t="shared" si="4"/>
        <v>0.24882629107981225</v>
      </c>
      <c r="H308" s="12" t="s">
        <v>31640</v>
      </c>
      <c r="I308" s="12" t="s">
        <v>27445</v>
      </c>
      <c r="J308" s="25" t="s">
        <v>60</v>
      </c>
    </row>
    <row r="309" spans="2:10" ht="12.75">
      <c r="B309" s="72" t="s">
        <v>22363</v>
      </c>
      <c r="C309" s="8">
        <v>4932478318</v>
      </c>
      <c r="D309" s="54" t="s">
        <v>22364</v>
      </c>
      <c r="E309" s="70">
        <v>266</v>
      </c>
      <c r="F309" s="26">
        <v>213</v>
      </c>
      <c r="G309" s="12">
        <f t="shared" si="4"/>
        <v>0.24882629107981225</v>
      </c>
      <c r="H309" s="12" t="s">
        <v>31640</v>
      </c>
      <c r="I309" s="12" t="s">
        <v>27446</v>
      </c>
      <c r="J309" s="25" t="s">
        <v>60</v>
      </c>
    </row>
    <row r="310" spans="2:10" ht="12.75">
      <c r="B310" s="72" t="s">
        <v>22367</v>
      </c>
      <c r="C310" s="8">
        <v>4932478319</v>
      </c>
      <c r="D310" s="54" t="s">
        <v>22368</v>
      </c>
      <c r="E310" s="70">
        <v>266</v>
      </c>
      <c r="F310" s="26">
        <v>213</v>
      </c>
      <c r="G310" s="12">
        <f t="shared" si="4"/>
        <v>0.24882629107981225</v>
      </c>
      <c r="H310" s="12" t="s">
        <v>31640</v>
      </c>
      <c r="I310" s="12" t="s">
        <v>27447</v>
      </c>
      <c r="J310" s="25" t="s">
        <v>60</v>
      </c>
    </row>
    <row r="311" spans="2:10" ht="12.75">
      <c r="B311" s="72" t="s">
        <v>13055</v>
      </c>
      <c r="C311" s="8" t="s">
        <v>25058</v>
      </c>
      <c r="D311" s="54" t="s">
        <v>13056</v>
      </c>
      <c r="E311" s="70">
        <v>268</v>
      </c>
      <c r="F311" s="26">
        <v>214</v>
      </c>
      <c r="G311" s="12">
        <f t="shared" si="4"/>
        <v>0.25233644859813076</v>
      </c>
      <c r="H311" s="12" t="s">
        <v>31637</v>
      </c>
      <c r="I311" s="12" t="s">
        <v>27448</v>
      </c>
      <c r="J311" s="25" t="s">
        <v>60</v>
      </c>
    </row>
    <row r="312" spans="2:10" ht="12.75">
      <c r="B312" s="72" t="s">
        <v>13059</v>
      </c>
      <c r="C312" s="8" t="s">
        <v>25058</v>
      </c>
      <c r="D312" s="54" t="s">
        <v>13060</v>
      </c>
      <c r="E312" s="70">
        <v>268</v>
      </c>
      <c r="F312" s="26">
        <v>214</v>
      </c>
      <c r="G312" s="12">
        <f t="shared" si="4"/>
        <v>0.25233644859813076</v>
      </c>
      <c r="H312" s="12" t="s">
        <v>31637</v>
      </c>
      <c r="I312" s="12" t="s">
        <v>27449</v>
      </c>
      <c r="J312" s="25" t="s">
        <v>60</v>
      </c>
    </row>
    <row r="313" spans="2:10" ht="12.75">
      <c r="B313" s="72" t="s">
        <v>13063</v>
      </c>
      <c r="C313" s="8" t="s">
        <v>24552</v>
      </c>
      <c r="D313" s="54" t="s">
        <v>13064</v>
      </c>
      <c r="E313" s="70">
        <v>268</v>
      </c>
      <c r="F313" s="26">
        <v>214</v>
      </c>
      <c r="G313" s="12">
        <f t="shared" si="4"/>
        <v>0.25233644859813076</v>
      </c>
      <c r="H313" s="12" t="s">
        <v>31635</v>
      </c>
      <c r="I313" s="12" t="s">
        <v>27450</v>
      </c>
      <c r="J313" s="25" t="s">
        <v>60</v>
      </c>
    </row>
    <row r="314" spans="2:10" ht="12.75">
      <c r="B314" s="72" t="s">
        <v>17843</v>
      </c>
      <c r="C314" s="8" t="s">
        <v>60</v>
      </c>
      <c r="D314" s="54" t="s">
        <v>17844</v>
      </c>
      <c r="E314" s="70">
        <v>276</v>
      </c>
      <c r="F314" s="26">
        <v>221</v>
      </c>
      <c r="G314" s="12">
        <f t="shared" si="4"/>
        <v>0.24886877828054299</v>
      </c>
      <c r="H314" s="12" t="s">
        <v>31644</v>
      </c>
      <c r="I314" s="12" t="s">
        <v>27451</v>
      </c>
      <c r="J314" s="25" t="s">
        <v>60</v>
      </c>
    </row>
    <row r="315" spans="2:10" ht="12.75">
      <c r="B315" s="72" t="s">
        <v>17847</v>
      </c>
      <c r="C315" s="8" t="s">
        <v>60</v>
      </c>
      <c r="D315" s="54" t="s">
        <v>17848</v>
      </c>
      <c r="E315" s="70">
        <v>276</v>
      </c>
      <c r="F315" s="26">
        <v>221</v>
      </c>
      <c r="G315" s="12">
        <f t="shared" si="4"/>
        <v>0.24886877828054299</v>
      </c>
      <c r="H315" s="12" t="s">
        <v>31644</v>
      </c>
      <c r="I315" s="12" t="s">
        <v>27452</v>
      </c>
      <c r="J315" s="25" t="s">
        <v>60</v>
      </c>
    </row>
    <row r="316" spans="2:10" ht="12.75">
      <c r="B316" s="72" t="s">
        <v>17851</v>
      </c>
      <c r="C316" s="8" t="s">
        <v>60</v>
      </c>
      <c r="D316" s="54" t="s">
        <v>17852</v>
      </c>
      <c r="E316" s="70">
        <v>276</v>
      </c>
      <c r="F316" s="26">
        <v>221</v>
      </c>
      <c r="G316" s="12">
        <f t="shared" si="4"/>
        <v>0.24886877828054299</v>
      </c>
      <c r="H316" s="12" t="s">
        <v>31644</v>
      </c>
      <c r="I316" s="12" t="s">
        <v>27453</v>
      </c>
      <c r="J316" s="25" t="s">
        <v>60</v>
      </c>
    </row>
    <row r="317" spans="2:10" ht="12.75">
      <c r="B317" s="72" t="s">
        <v>17855</v>
      </c>
      <c r="C317" s="8" t="s">
        <v>60</v>
      </c>
      <c r="D317" s="54" t="s">
        <v>17856</v>
      </c>
      <c r="E317" s="70">
        <v>276</v>
      </c>
      <c r="F317" s="26">
        <v>221</v>
      </c>
      <c r="G317" s="12">
        <f t="shared" si="4"/>
        <v>0.24886877828054299</v>
      </c>
      <c r="H317" s="12" t="s">
        <v>31644</v>
      </c>
      <c r="I317" s="12" t="s">
        <v>27454</v>
      </c>
      <c r="J317" s="25" t="s">
        <v>60</v>
      </c>
    </row>
    <row r="318" spans="2:10" ht="12.75">
      <c r="B318" s="72" t="s">
        <v>18572</v>
      </c>
      <c r="C318" s="8" t="s">
        <v>26249</v>
      </c>
      <c r="D318" s="54" t="s">
        <v>18573</v>
      </c>
      <c r="E318" s="70">
        <v>276</v>
      </c>
      <c r="F318" s="26">
        <v>221</v>
      </c>
      <c r="G318" s="12">
        <f t="shared" si="4"/>
        <v>0.24886877828054299</v>
      </c>
      <c r="H318" s="12" t="s">
        <v>31622</v>
      </c>
      <c r="I318" s="12" t="s">
        <v>27455</v>
      </c>
      <c r="J318" s="25" t="s">
        <v>60</v>
      </c>
    </row>
    <row r="319" spans="2:10" ht="12.75">
      <c r="B319" s="72" t="s">
        <v>18576</v>
      </c>
      <c r="C319" s="8" t="s">
        <v>26250</v>
      </c>
      <c r="D319" s="54" t="s">
        <v>18577</v>
      </c>
      <c r="E319" s="70">
        <v>276</v>
      </c>
      <c r="F319" s="26">
        <v>221</v>
      </c>
      <c r="G319" s="12">
        <f t="shared" si="4"/>
        <v>0.24886877828054299</v>
      </c>
      <c r="H319" s="12" t="s">
        <v>31624</v>
      </c>
      <c r="I319" s="12" t="s">
        <v>27456</v>
      </c>
      <c r="J319" s="25" t="s">
        <v>60</v>
      </c>
    </row>
    <row r="320" spans="2:10" ht="12.75">
      <c r="B320" s="72" t="s">
        <v>18580</v>
      </c>
      <c r="C320" s="8" t="s">
        <v>26251</v>
      </c>
      <c r="D320" s="54" t="s">
        <v>18581</v>
      </c>
      <c r="E320" s="70">
        <v>276</v>
      </c>
      <c r="F320" s="26">
        <v>221</v>
      </c>
      <c r="G320" s="12">
        <f t="shared" si="4"/>
        <v>0.24886877828054299</v>
      </c>
      <c r="H320" s="12" t="s">
        <v>31624</v>
      </c>
      <c r="I320" s="12" t="s">
        <v>27457</v>
      </c>
      <c r="J320" s="25" t="s">
        <v>60</v>
      </c>
    </row>
    <row r="321" spans="2:10" ht="12.75">
      <c r="B321" s="72" t="s">
        <v>18584</v>
      </c>
      <c r="C321" s="8" t="s">
        <v>26252</v>
      </c>
      <c r="D321" s="54" t="s">
        <v>18585</v>
      </c>
      <c r="E321" s="70">
        <v>276</v>
      </c>
      <c r="F321" s="26">
        <v>221</v>
      </c>
      <c r="G321" s="12">
        <f t="shared" si="4"/>
        <v>0.24886877828054299</v>
      </c>
      <c r="H321" s="12" t="s">
        <v>31623</v>
      </c>
      <c r="I321" s="12" t="s">
        <v>27458</v>
      </c>
      <c r="J321" s="25" t="s">
        <v>60</v>
      </c>
    </row>
    <row r="322" spans="2:10" ht="12.75">
      <c r="B322" s="72" t="s">
        <v>18588</v>
      </c>
      <c r="C322" s="8" t="s">
        <v>26253</v>
      </c>
      <c r="D322" s="54" t="s">
        <v>18589</v>
      </c>
      <c r="E322" s="70">
        <v>276</v>
      </c>
      <c r="F322" s="26">
        <v>221</v>
      </c>
      <c r="G322" s="12">
        <f t="shared" ref="G322:G385" si="5">IFERROR(E322/F322-1,0)</f>
        <v>0.24886877828054299</v>
      </c>
      <c r="H322" s="12" t="s">
        <v>31623</v>
      </c>
      <c r="I322" s="12" t="s">
        <v>27459</v>
      </c>
      <c r="J322" s="25" t="s">
        <v>60</v>
      </c>
    </row>
    <row r="323" spans="2:10" ht="12.75">
      <c r="B323" s="72" t="s">
        <v>15382</v>
      </c>
      <c r="C323" s="8" t="s">
        <v>25558</v>
      </c>
      <c r="D323" s="54" t="s">
        <v>15383</v>
      </c>
      <c r="E323" s="70">
        <v>278</v>
      </c>
      <c r="F323" s="26">
        <v>222</v>
      </c>
      <c r="G323" s="12">
        <f t="shared" si="5"/>
        <v>0.25225225225225234</v>
      </c>
      <c r="H323" s="12" t="s">
        <v>31632</v>
      </c>
      <c r="I323" s="12" t="s">
        <v>27460</v>
      </c>
      <c r="J323" s="25" t="s">
        <v>60</v>
      </c>
    </row>
    <row r="324" spans="2:10" ht="12.75">
      <c r="B324" s="72" t="s">
        <v>9856</v>
      </c>
      <c r="C324" s="8" t="s">
        <v>60</v>
      </c>
      <c r="D324" s="54" t="s">
        <v>9857</v>
      </c>
      <c r="E324" s="70">
        <v>279</v>
      </c>
      <c r="F324" s="26">
        <v>223</v>
      </c>
      <c r="G324" s="12">
        <f t="shared" si="5"/>
        <v>0.25112107623318392</v>
      </c>
      <c r="H324" s="12" t="s">
        <v>60</v>
      </c>
      <c r="I324" s="12" t="s">
        <v>60</v>
      </c>
      <c r="J324" s="25" t="s">
        <v>60</v>
      </c>
    </row>
    <row r="325" spans="2:10" ht="12.75">
      <c r="B325" s="72" t="s">
        <v>12101</v>
      </c>
      <c r="C325" s="8" t="s">
        <v>24927</v>
      </c>
      <c r="D325" s="54" t="s">
        <v>12102</v>
      </c>
      <c r="E325" s="70">
        <v>279</v>
      </c>
      <c r="F325" s="26">
        <v>223</v>
      </c>
      <c r="G325" s="12">
        <f t="shared" si="5"/>
        <v>0.25112107623318392</v>
      </c>
      <c r="H325" s="12" t="s">
        <v>31636</v>
      </c>
      <c r="I325" s="12" t="s">
        <v>27461</v>
      </c>
      <c r="J325" s="25" t="s">
        <v>60</v>
      </c>
    </row>
    <row r="326" spans="2:10" ht="12.75">
      <c r="B326" s="72" t="s">
        <v>17859</v>
      </c>
      <c r="C326" s="8" t="s">
        <v>26129</v>
      </c>
      <c r="D326" s="54" t="s">
        <v>17860</v>
      </c>
      <c r="E326" s="70">
        <v>279</v>
      </c>
      <c r="F326" s="26">
        <v>223</v>
      </c>
      <c r="G326" s="12">
        <f t="shared" si="5"/>
        <v>0.25112107623318392</v>
      </c>
      <c r="H326" s="12" t="s">
        <v>60</v>
      </c>
      <c r="I326" s="12" t="s">
        <v>27462</v>
      </c>
      <c r="J326" s="25" t="s">
        <v>60</v>
      </c>
    </row>
    <row r="327" spans="2:10" ht="12.75">
      <c r="B327" s="72" t="s">
        <v>19402</v>
      </c>
      <c r="C327" s="8" t="s">
        <v>26410</v>
      </c>
      <c r="D327" s="54" t="s">
        <v>19403</v>
      </c>
      <c r="E327" s="70">
        <v>279</v>
      </c>
      <c r="F327" s="26">
        <v>223</v>
      </c>
      <c r="G327" s="12">
        <f t="shared" si="5"/>
        <v>0.25112107623318392</v>
      </c>
      <c r="H327" s="12" t="s">
        <v>31643</v>
      </c>
      <c r="I327" s="12" t="s">
        <v>27463</v>
      </c>
      <c r="J327" s="25" t="s">
        <v>60</v>
      </c>
    </row>
    <row r="328" spans="2:10" ht="12.75">
      <c r="B328" s="72" t="s">
        <v>13067</v>
      </c>
      <c r="C328" s="8" t="s">
        <v>25068</v>
      </c>
      <c r="D328" s="54" t="s">
        <v>13068</v>
      </c>
      <c r="E328" s="70">
        <v>280</v>
      </c>
      <c r="F328" s="26">
        <v>224</v>
      </c>
      <c r="G328" s="12">
        <f t="shared" si="5"/>
        <v>0.25</v>
      </c>
      <c r="H328" s="12" t="s">
        <v>60</v>
      </c>
      <c r="I328" s="12" t="s">
        <v>27464</v>
      </c>
      <c r="J328" s="25" t="s">
        <v>60</v>
      </c>
    </row>
    <row r="329" spans="2:10" ht="12.75">
      <c r="B329" s="72" t="s">
        <v>15394</v>
      </c>
      <c r="C329" s="8" t="s">
        <v>25561</v>
      </c>
      <c r="D329" s="54" t="s">
        <v>15395</v>
      </c>
      <c r="E329" s="70">
        <v>280</v>
      </c>
      <c r="F329" s="26">
        <v>224</v>
      </c>
      <c r="G329" s="12">
        <f t="shared" si="5"/>
        <v>0.25</v>
      </c>
      <c r="H329" s="12" t="s">
        <v>31634</v>
      </c>
      <c r="I329" s="12" t="s">
        <v>27465</v>
      </c>
      <c r="J329" s="25" t="s">
        <v>60</v>
      </c>
    </row>
    <row r="330" spans="2:10" ht="12.75">
      <c r="B330" s="72" t="s">
        <v>15398</v>
      </c>
      <c r="C330" s="8" t="s">
        <v>25562</v>
      </c>
      <c r="D330" s="54" t="s">
        <v>15399</v>
      </c>
      <c r="E330" s="70">
        <v>280</v>
      </c>
      <c r="F330" s="26">
        <v>224</v>
      </c>
      <c r="G330" s="12">
        <f t="shared" si="5"/>
        <v>0.25</v>
      </c>
      <c r="H330" s="12" t="s">
        <v>31634</v>
      </c>
      <c r="I330" s="12" t="s">
        <v>27466</v>
      </c>
      <c r="J330" s="25" t="s">
        <v>60</v>
      </c>
    </row>
    <row r="331" spans="2:10" ht="12.75">
      <c r="B331" s="72" t="s">
        <v>22000</v>
      </c>
      <c r="C331" s="8" t="s">
        <v>26837</v>
      </c>
      <c r="D331" s="54" t="s">
        <v>22001</v>
      </c>
      <c r="E331" s="70">
        <v>281</v>
      </c>
      <c r="F331" s="26">
        <v>225</v>
      </c>
      <c r="G331" s="12">
        <f t="shared" si="5"/>
        <v>0.24888888888888894</v>
      </c>
      <c r="H331" s="12" t="s">
        <v>31639</v>
      </c>
      <c r="I331" s="12" t="s">
        <v>27467</v>
      </c>
      <c r="J331" s="25" t="s">
        <v>60</v>
      </c>
    </row>
    <row r="332" spans="2:10" ht="12.75">
      <c r="B332" s="72" t="s">
        <v>22004</v>
      </c>
      <c r="C332" s="8" t="s">
        <v>26838</v>
      </c>
      <c r="D332" s="54" t="s">
        <v>22005</v>
      </c>
      <c r="E332" s="70">
        <v>281</v>
      </c>
      <c r="F332" s="26">
        <v>225</v>
      </c>
      <c r="G332" s="12">
        <f t="shared" si="5"/>
        <v>0.24888888888888894</v>
      </c>
      <c r="H332" s="12" t="s">
        <v>31639</v>
      </c>
      <c r="I332" s="12" t="s">
        <v>27468</v>
      </c>
      <c r="J332" s="25" t="s">
        <v>60</v>
      </c>
    </row>
    <row r="333" spans="2:10" ht="12.75">
      <c r="B333" s="72" t="s">
        <v>22008</v>
      </c>
      <c r="C333" s="8" t="s">
        <v>26839</v>
      </c>
      <c r="D333" s="54" t="s">
        <v>22009</v>
      </c>
      <c r="E333" s="70">
        <v>281</v>
      </c>
      <c r="F333" s="26">
        <v>225</v>
      </c>
      <c r="G333" s="12">
        <f t="shared" si="5"/>
        <v>0.24888888888888894</v>
      </c>
      <c r="H333" s="12" t="s">
        <v>31639</v>
      </c>
      <c r="I333" s="12" t="s">
        <v>27469</v>
      </c>
      <c r="J333" s="25" t="s">
        <v>60</v>
      </c>
    </row>
    <row r="334" spans="2:10" ht="12.75">
      <c r="B334" s="72" t="s">
        <v>22012</v>
      </c>
      <c r="C334" s="8" t="s">
        <v>26840</v>
      </c>
      <c r="D334" s="54" t="s">
        <v>22013</v>
      </c>
      <c r="E334" s="70">
        <v>281</v>
      </c>
      <c r="F334" s="26">
        <v>225</v>
      </c>
      <c r="G334" s="12">
        <f t="shared" si="5"/>
        <v>0.24888888888888894</v>
      </c>
      <c r="H334" s="12" t="s">
        <v>31639</v>
      </c>
      <c r="I334" s="12" t="s">
        <v>27470</v>
      </c>
      <c r="J334" s="25" t="s">
        <v>60</v>
      </c>
    </row>
    <row r="335" spans="2:10" ht="12.75">
      <c r="B335" s="72" t="s">
        <v>22371</v>
      </c>
      <c r="C335" s="8">
        <v>4932478320</v>
      </c>
      <c r="D335" s="54" t="s">
        <v>22372</v>
      </c>
      <c r="E335" s="70">
        <v>281</v>
      </c>
      <c r="F335" s="26">
        <v>225</v>
      </c>
      <c r="G335" s="12">
        <f t="shared" si="5"/>
        <v>0.24888888888888894</v>
      </c>
      <c r="H335" s="12" t="s">
        <v>31640</v>
      </c>
      <c r="I335" s="12" t="s">
        <v>27471</v>
      </c>
      <c r="J335" s="25" t="s">
        <v>60</v>
      </c>
    </row>
    <row r="336" spans="2:10" ht="12.75">
      <c r="B336" s="72" t="s">
        <v>22375</v>
      </c>
      <c r="C336" s="8">
        <v>4932478321</v>
      </c>
      <c r="D336" s="54" t="s">
        <v>22376</v>
      </c>
      <c r="E336" s="70">
        <v>281</v>
      </c>
      <c r="F336" s="26">
        <v>225</v>
      </c>
      <c r="G336" s="12">
        <f t="shared" si="5"/>
        <v>0.24888888888888894</v>
      </c>
      <c r="H336" s="12" t="s">
        <v>31640</v>
      </c>
      <c r="I336" s="12" t="s">
        <v>27472</v>
      </c>
      <c r="J336" s="25" t="s">
        <v>60</v>
      </c>
    </row>
    <row r="337" spans="2:10" ht="12.75">
      <c r="B337" s="72" t="s">
        <v>22379</v>
      </c>
      <c r="C337" s="8">
        <v>4932478324</v>
      </c>
      <c r="D337" s="54" t="s">
        <v>22380</v>
      </c>
      <c r="E337" s="70">
        <v>281</v>
      </c>
      <c r="F337" s="26">
        <v>225</v>
      </c>
      <c r="G337" s="12">
        <f t="shared" si="5"/>
        <v>0.24888888888888894</v>
      </c>
      <c r="H337" s="12" t="s">
        <v>31640</v>
      </c>
      <c r="I337" s="12" t="s">
        <v>27473</v>
      </c>
      <c r="J337" s="25" t="s">
        <v>60</v>
      </c>
    </row>
    <row r="338" spans="2:10" ht="12.75">
      <c r="B338" s="72" t="s">
        <v>22383</v>
      </c>
      <c r="C338" s="8">
        <v>4932478325</v>
      </c>
      <c r="D338" s="54" t="s">
        <v>22384</v>
      </c>
      <c r="E338" s="70">
        <v>281</v>
      </c>
      <c r="F338" s="26">
        <v>225</v>
      </c>
      <c r="G338" s="12">
        <f t="shared" si="5"/>
        <v>0.24888888888888894</v>
      </c>
      <c r="H338" s="12" t="s">
        <v>31640</v>
      </c>
      <c r="I338" s="12" t="s">
        <v>27474</v>
      </c>
      <c r="J338" s="25" t="s">
        <v>60</v>
      </c>
    </row>
    <row r="339" spans="2:10" ht="12.75">
      <c r="B339" s="72" t="s">
        <v>22387</v>
      </c>
      <c r="C339" s="8">
        <v>4932478326</v>
      </c>
      <c r="D339" s="54" t="s">
        <v>22388</v>
      </c>
      <c r="E339" s="70">
        <v>281</v>
      </c>
      <c r="F339" s="26">
        <v>225</v>
      </c>
      <c r="G339" s="12">
        <f t="shared" si="5"/>
        <v>0.24888888888888894</v>
      </c>
      <c r="H339" s="12" t="s">
        <v>31640</v>
      </c>
      <c r="I339" s="12" t="s">
        <v>27475</v>
      </c>
      <c r="J339" s="25" t="s">
        <v>60</v>
      </c>
    </row>
    <row r="340" spans="2:10" ht="12.75">
      <c r="B340" s="72" t="s">
        <v>22391</v>
      </c>
      <c r="C340" s="8">
        <v>4932478327</v>
      </c>
      <c r="D340" s="54" t="s">
        <v>22392</v>
      </c>
      <c r="E340" s="70">
        <v>281</v>
      </c>
      <c r="F340" s="26">
        <v>225</v>
      </c>
      <c r="G340" s="12">
        <f t="shared" si="5"/>
        <v>0.24888888888888894</v>
      </c>
      <c r="H340" s="12" t="s">
        <v>31640</v>
      </c>
      <c r="I340" s="12" t="s">
        <v>27476</v>
      </c>
      <c r="J340" s="25" t="s">
        <v>60</v>
      </c>
    </row>
    <row r="341" spans="2:10" ht="12.75">
      <c r="B341" s="72" t="s">
        <v>22395</v>
      </c>
      <c r="C341" s="8">
        <v>4932478328</v>
      </c>
      <c r="D341" s="54" t="s">
        <v>22396</v>
      </c>
      <c r="E341" s="70">
        <v>281</v>
      </c>
      <c r="F341" s="26">
        <v>225</v>
      </c>
      <c r="G341" s="12">
        <f t="shared" si="5"/>
        <v>0.24888888888888894</v>
      </c>
      <c r="H341" s="12" t="s">
        <v>31640</v>
      </c>
      <c r="I341" s="12" t="s">
        <v>27477</v>
      </c>
      <c r="J341" s="25" t="s">
        <v>60</v>
      </c>
    </row>
    <row r="342" spans="2:10" ht="12.75">
      <c r="B342" s="72" t="s">
        <v>22399</v>
      </c>
      <c r="C342" s="8">
        <v>4932478329</v>
      </c>
      <c r="D342" s="54" t="s">
        <v>22400</v>
      </c>
      <c r="E342" s="70">
        <v>281</v>
      </c>
      <c r="F342" s="26">
        <v>225</v>
      </c>
      <c r="G342" s="12">
        <f t="shared" si="5"/>
        <v>0.24888888888888894</v>
      </c>
      <c r="H342" s="12" t="s">
        <v>31640</v>
      </c>
      <c r="I342" s="12" t="s">
        <v>27478</v>
      </c>
      <c r="J342" s="25" t="s">
        <v>60</v>
      </c>
    </row>
    <row r="343" spans="2:10" ht="12.75">
      <c r="B343" s="72" t="s">
        <v>9840</v>
      </c>
      <c r="C343" s="8" t="s">
        <v>60</v>
      </c>
      <c r="D343" s="54" t="s">
        <v>9841</v>
      </c>
      <c r="E343" s="70">
        <v>283</v>
      </c>
      <c r="F343" s="26">
        <v>226</v>
      </c>
      <c r="G343" s="12">
        <f t="shared" si="5"/>
        <v>0.25221238938053103</v>
      </c>
      <c r="H343" s="12" t="s">
        <v>60</v>
      </c>
      <c r="I343" s="12" t="s">
        <v>60</v>
      </c>
      <c r="J343" s="25" t="s">
        <v>60</v>
      </c>
    </row>
    <row r="344" spans="2:10" ht="12.75">
      <c r="B344" s="72" t="s">
        <v>9848</v>
      </c>
      <c r="C344" s="8" t="s">
        <v>60</v>
      </c>
      <c r="D344" s="54" t="s">
        <v>9849</v>
      </c>
      <c r="E344" s="70">
        <v>283</v>
      </c>
      <c r="F344" s="26">
        <v>226</v>
      </c>
      <c r="G344" s="12">
        <f t="shared" si="5"/>
        <v>0.25221238938053103</v>
      </c>
      <c r="H344" s="12" t="s">
        <v>60</v>
      </c>
      <c r="I344" s="12" t="s">
        <v>60</v>
      </c>
      <c r="J344" s="25" t="s">
        <v>60</v>
      </c>
    </row>
    <row r="345" spans="2:10" ht="12.75">
      <c r="B345" s="72" t="s">
        <v>13071</v>
      </c>
      <c r="C345" s="8" t="s">
        <v>25069</v>
      </c>
      <c r="D345" s="54" t="s">
        <v>13072</v>
      </c>
      <c r="E345" s="70">
        <v>283</v>
      </c>
      <c r="F345" s="26">
        <v>226</v>
      </c>
      <c r="G345" s="12">
        <f t="shared" si="5"/>
        <v>0.25221238938053103</v>
      </c>
      <c r="H345" s="12" t="s">
        <v>31645</v>
      </c>
      <c r="I345" s="12" t="s">
        <v>27479</v>
      </c>
      <c r="J345" s="25" t="s">
        <v>60</v>
      </c>
    </row>
    <row r="346" spans="2:10" ht="12.75">
      <c r="B346" s="72" t="s">
        <v>13075</v>
      </c>
      <c r="C346" s="8" t="s">
        <v>25070</v>
      </c>
      <c r="D346" s="54" t="s">
        <v>13076</v>
      </c>
      <c r="E346" s="70">
        <v>283</v>
      </c>
      <c r="F346" s="26">
        <v>226</v>
      </c>
      <c r="G346" s="12">
        <f t="shared" si="5"/>
        <v>0.25221238938053103</v>
      </c>
      <c r="H346" s="12" t="s">
        <v>31645</v>
      </c>
      <c r="I346" s="12" t="s">
        <v>27480</v>
      </c>
      <c r="J346" s="25" t="s">
        <v>60</v>
      </c>
    </row>
    <row r="347" spans="2:10" ht="12.75">
      <c r="B347" s="72" t="s">
        <v>13079</v>
      </c>
      <c r="C347" s="8" t="s">
        <v>24552</v>
      </c>
      <c r="D347" s="54" t="s">
        <v>13080</v>
      </c>
      <c r="E347" s="70">
        <v>283</v>
      </c>
      <c r="F347" s="26">
        <v>226</v>
      </c>
      <c r="G347" s="12">
        <f t="shared" si="5"/>
        <v>0.25221238938053103</v>
      </c>
      <c r="H347" s="12" t="s">
        <v>60</v>
      </c>
      <c r="I347" s="12" t="s">
        <v>60</v>
      </c>
      <c r="J347" s="25" t="s">
        <v>60</v>
      </c>
    </row>
    <row r="348" spans="2:10" ht="12.75">
      <c r="B348" s="72" t="s">
        <v>15402</v>
      </c>
      <c r="C348" s="8" t="s">
        <v>25563</v>
      </c>
      <c r="D348" s="54" t="s">
        <v>15403</v>
      </c>
      <c r="E348" s="70">
        <v>284</v>
      </c>
      <c r="F348" s="26">
        <v>227</v>
      </c>
      <c r="G348" s="12">
        <f t="shared" si="5"/>
        <v>0.25110132158590304</v>
      </c>
      <c r="H348" s="12" t="s">
        <v>60</v>
      </c>
      <c r="I348" s="12" t="s">
        <v>27481</v>
      </c>
      <c r="J348" s="25" t="s">
        <v>60</v>
      </c>
    </row>
    <row r="349" spans="2:10" ht="12.75">
      <c r="B349" s="72" t="s">
        <v>21249</v>
      </c>
      <c r="C349" s="8" t="s">
        <v>26705</v>
      </c>
      <c r="D349" s="54" t="s">
        <v>21250</v>
      </c>
      <c r="E349" s="70">
        <v>289</v>
      </c>
      <c r="F349" s="26">
        <v>231</v>
      </c>
      <c r="G349" s="12">
        <f t="shared" si="5"/>
        <v>0.25108225108225102</v>
      </c>
      <c r="H349" s="12" t="s">
        <v>31633</v>
      </c>
      <c r="I349" s="12" t="s">
        <v>27482</v>
      </c>
      <c r="J349" s="25" t="s">
        <v>60</v>
      </c>
    </row>
    <row r="350" spans="2:10" ht="12.75">
      <c r="B350" s="72" t="s">
        <v>9864</v>
      </c>
      <c r="C350" s="8" t="s">
        <v>60</v>
      </c>
      <c r="D350" s="54" t="s">
        <v>9865</v>
      </c>
      <c r="E350" s="70">
        <v>291</v>
      </c>
      <c r="F350" s="26">
        <v>233</v>
      </c>
      <c r="G350" s="12">
        <f t="shared" si="5"/>
        <v>0.24892703862660936</v>
      </c>
      <c r="H350" s="12" t="s">
        <v>60</v>
      </c>
      <c r="I350" s="12" t="s">
        <v>60</v>
      </c>
      <c r="J350" s="25" t="s">
        <v>60</v>
      </c>
    </row>
    <row r="351" spans="2:10" ht="12.75">
      <c r="B351" s="72" t="s">
        <v>12105</v>
      </c>
      <c r="C351" s="8" t="s">
        <v>24928</v>
      </c>
      <c r="D351" s="54" t="s">
        <v>12106</v>
      </c>
      <c r="E351" s="70">
        <v>291</v>
      </c>
      <c r="F351" s="26">
        <v>233</v>
      </c>
      <c r="G351" s="12">
        <f t="shared" si="5"/>
        <v>0.24892703862660936</v>
      </c>
      <c r="H351" s="12" t="s">
        <v>31620</v>
      </c>
      <c r="I351" s="12" t="s">
        <v>27483</v>
      </c>
      <c r="J351" s="25" t="s">
        <v>60</v>
      </c>
    </row>
    <row r="352" spans="2:10" ht="12.75">
      <c r="B352" s="72" t="s">
        <v>17863</v>
      </c>
      <c r="C352" s="8" t="s">
        <v>60</v>
      </c>
      <c r="D352" s="54" t="s">
        <v>17864</v>
      </c>
      <c r="E352" s="70">
        <v>291</v>
      </c>
      <c r="F352" s="26">
        <v>233</v>
      </c>
      <c r="G352" s="12">
        <f t="shared" si="5"/>
        <v>0.24892703862660936</v>
      </c>
      <c r="H352" s="12" t="s">
        <v>31644</v>
      </c>
      <c r="I352" s="12" t="s">
        <v>27484</v>
      </c>
      <c r="J352" s="25" t="s">
        <v>60</v>
      </c>
    </row>
    <row r="353" spans="2:10" ht="12.75">
      <c r="B353" s="72" t="s">
        <v>21079</v>
      </c>
      <c r="C353" s="8" t="s">
        <v>26680</v>
      </c>
      <c r="D353" s="54" t="s">
        <v>21080</v>
      </c>
      <c r="E353" s="70">
        <v>291</v>
      </c>
      <c r="F353" s="26">
        <v>233</v>
      </c>
      <c r="G353" s="12">
        <f t="shared" si="5"/>
        <v>0.24892703862660936</v>
      </c>
      <c r="H353" s="12" t="s">
        <v>31621</v>
      </c>
      <c r="I353" s="12" t="s">
        <v>27485</v>
      </c>
      <c r="J353" s="25" t="s">
        <v>60</v>
      </c>
    </row>
    <row r="354" spans="2:10" ht="12.75">
      <c r="B354" s="72" t="s">
        <v>21083</v>
      </c>
      <c r="C354" s="8" t="s">
        <v>26681</v>
      </c>
      <c r="D354" s="54" t="s">
        <v>21084</v>
      </c>
      <c r="E354" s="70">
        <v>291</v>
      </c>
      <c r="F354" s="26">
        <v>233</v>
      </c>
      <c r="G354" s="12">
        <f t="shared" si="5"/>
        <v>0.24892703862660936</v>
      </c>
      <c r="H354" s="12" t="s">
        <v>31626</v>
      </c>
      <c r="I354" s="12" t="s">
        <v>27486</v>
      </c>
      <c r="J354" s="25" t="s">
        <v>60</v>
      </c>
    </row>
    <row r="355" spans="2:10" ht="12.75">
      <c r="B355" s="72" t="s">
        <v>24108</v>
      </c>
      <c r="C355" s="8" t="s">
        <v>27155</v>
      </c>
      <c r="D355" s="54" t="s">
        <v>24109</v>
      </c>
      <c r="E355" s="70">
        <v>291</v>
      </c>
      <c r="F355" s="26">
        <v>233</v>
      </c>
      <c r="G355" s="12">
        <f t="shared" si="5"/>
        <v>0.24892703862660936</v>
      </c>
      <c r="H355" s="12" t="s">
        <v>31642</v>
      </c>
      <c r="I355" s="12" t="s">
        <v>27487</v>
      </c>
      <c r="J355" s="25" t="s">
        <v>60</v>
      </c>
    </row>
    <row r="356" spans="2:10" ht="12.75">
      <c r="B356" s="72" t="s">
        <v>12109</v>
      </c>
      <c r="C356" s="8" t="s">
        <v>24929</v>
      </c>
      <c r="D356" s="54" t="s">
        <v>12110</v>
      </c>
      <c r="E356" s="70">
        <v>293</v>
      </c>
      <c r="F356" s="26">
        <v>234</v>
      </c>
      <c r="G356" s="12">
        <f t="shared" si="5"/>
        <v>0.25213675213675213</v>
      </c>
      <c r="H356" s="12" t="s">
        <v>31636</v>
      </c>
      <c r="I356" s="12" t="s">
        <v>27488</v>
      </c>
      <c r="J356" s="25" t="s">
        <v>60</v>
      </c>
    </row>
    <row r="357" spans="2:10" ht="12.75">
      <c r="B357" s="72" t="s">
        <v>12113</v>
      </c>
      <c r="C357" s="8" t="s">
        <v>24930</v>
      </c>
      <c r="D357" s="54" t="s">
        <v>12114</v>
      </c>
      <c r="E357" s="70">
        <v>293</v>
      </c>
      <c r="F357" s="26">
        <v>234</v>
      </c>
      <c r="G357" s="12">
        <f t="shared" si="5"/>
        <v>0.25213675213675213</v>
      </c>
      <c r="H357" s="12" t="s">
        <v>31636</v>
      </c>
      <c r="I357" s="12" t="s">
        <v>27489</v>
      </c>
      <c r="J357" s="25" t="s">
        <v>60</v>
      </c>
    </row>
    <row r="358" spans="2:10" ht="12.75">
      <c r="B358" s="72" t="s">
        <v>12117</v>
      </c>
      <c r="C358" s="8" t="s">
        <v>24931</v>
      </c>
      <c r="D358" s="54" t="s">
        <v>12118</v>
      </c>
      <c r="E358" s="70">
        <v>293</v>
      </c>
      <c r="F358" s="26">
        <v>234</v>
      </c>
      <c r="G358" s="12">
        <f t="shared" si="5"/>
        <v>0.25213675213675213</v>
      </c>
      <c r="H358" s="12" t="s">
        <v>31636</v>
      </c>
      <c r="I358" s="12" t="s">
        <v>27490</v>
      </c>
      <c r="J358" s="25" t="s">
        <v>60</v>
      </c>
    </row>
    <row r="359" spans="2:10" ht="12.75">
      <c r="B359" s="72" t="s">
        <v>13083</v>
      </c>
      <c r="C359" s="8" t="s">
        <v>25058</v>
      </c>
      <c r="D359" s="54" t="s">
        <v>13084</v>
      </c>
      <c r="E359" s="70">
        <v>294</v>
      </c>
      <c r="F359" s="26">
        <v>235</v>
      </c>
      <c r="G359" s="12">
        <f t="shared" si="5"/>
        <v>0.25106382978723407</v>
      </c>
      <c r="H359" s="12" t="s">
        <v>31637</v>
      </c>
      <c r="I359" s="12" t="s">
        <v>27491</v>
      </c>
      <c r="J359" s="25" t="s">
        <v>60</v>
      </c>
    </row>
    <row r="360" spans="2:10" ht="12.75">
      <c r="B360" s="72" t="s">
        <v>13087</v>
      </c>
      <c r="C360" s="8" t="s">
        <v>25071</v>
      </c>
      <c r="D360" s="54" t="s">
        <v>13088</v>
      </c>
      <c r="E360" s="70">
        <v>294</v>
      </c>
      <c r="F360" s="26">
        <v>235</v>
      </c>
      <c r="G360" s="12">
        <f t="shared" si="5"/>
        <v>0.25106382978723407</v>
      </c>
      <c r="H360" s="12" t="s">
        <v>60</v>
      </c>
      <c r="I360" s="12" t="s">
        <v>27492</v>
      </c>
      <c r="J360" s="25" t="s">
        <v>60</v>
      </c>
    </row>
    <row r="361" spans="2:10" ht="12.75">
      <c r="B361" s="72" t="s">
        <v>13091</v>
      </c>
      <c r="C361" s="8" t="s">
        <v>25072</v>
      </c>
      <c r="D361" s="54" t="s">
        <v>13092</v>
      </c>
      <c r="E361" s="70">
        <v>294</v>
      </c>
      <c r="F361" s="26">
        <v>235</v>
      </c>
      <c r="G361" s="12">
        <f t="shared" si="5"/>
        <v>0.25106382978723407</v>
      </c>
      <c r="H361" s="12" t="s">
        <v>60</v>
      </c>
      <c r="I361" s="12" t="s">
        <v>27493</v>
      </c>
      <c r="J361" s="25" t="s">
        <v>60</v>
      </c>
    </row>
    <row r="362" spans="2:10" ht="12.75">
      <c r="B362" s="72" t="s">
        <v>15162</v>
      </c>
      <c r="C362" s="8" t="s">
        <v>25503</v>
      </c>
      <c r="D362" s="54" t="s">
        <v>15163</v>
      </c>
      <c r="E362" s="70">
        <v>294</v>
      </c>
      <c r="F362" s="26">
        <v>235</v>
      </c>
      <c r="G362" s="12">
        <f t="shared" si="5"/>
        <v>0.25106382978723407</v>
      </c>
      <c r="H362" s="12" t="s">
        <v>31638</v>
      </c>
      <c r="I362" s="12" t="s">
        <v>27494</v>
      </c>
      <c r="J362" s="25" t="s">
        <v>60</v>
      </c>
    </row>
    <row r="363" spans="2:10" ht="12.75">
      <c r="B363" s="72" t="s">
        <v>15166</v>
      </c>
      <c r="C363" s="8" t="s">
        <v>25504</v>
      </c>
      <c r="D363" s="54" t="s">
        <v>15167</v>
      </c>
      <c r="E363" s="70">
        <v>294</v>
      </c>
      <c r="F363" s="26">
        <v>235</v>
      </c>
      <c r="G363" s="12">
        <f t="shared" si="5"/>
        <v>0.25106382978723407</v>
      </c>
      <c r="H363" s="12" t="s">
        <v>31638</v>
      </c>
      <c r="I363" s="12" t="s">
        <v>27495</v>
      </c>
      <c r="J363" s="25" t="s">
        <v>60</v>
      </c>
    </row>
    <row r="364" spans="2:10" ht="12.75">
      <c r="B364" s="72" t="s">
        <v>15406</v>
      </c>
      <c r="C364" s="8" t="s">
        <v>25564</v>
      </c>
      <c r="D364" s="54" t="s">
        <v>15407</v>
      </c>
      <c r="E364" s="70">
        <v>294</v>
      </c>
      <c r="F364" s="26">
        <v>235</v>
      </c>
      <c r="G364" s="12">
        <f t="shared" si="5"/>
        <v>0.25106382978723407</v>
      </c>
      <c r="H364" s="12" t="s">
        <v>31632</v>
      </c>
      <c r="I364" s="12" t="s">
        <v>27496</v>
      </c>
      <c r="J364" s="25" t="s">
        <v>60</v>
      </c>
    </row>
    <row r="365" spans="2:10" ht="12.75">
      <c r="B365" s="72" t="s">
        <v>22016</v>
      </c>
      <c r="C365" s="8" t="s">
        <v>26841</v>
      </c>
      <c r="D365" s="54" t="s">
        <v>22017</v>
      </c>
      <c r="E365" s="70">
        <v>296</v>
      </c>
      <c r="F365" s="26">
        <v>237</v>
      </c>
      <c r="G365" s="12">
        <f t="shared" si="5"/>
        <v>0.24894514767932496</v>
      </c>
      <c r="H365" s="12" t="s">
        <v>31639</v>
      </c>
      <c r="I365" s="12" t="s">
        <v>27497</v>
      </c>
      <c r="J365" s="25" t="s">
        <v>60</v>
      </c>
    </row>
    <row r="366" spans="2:10" ht="12.75">
      <c r="B366" s="72" t="s">
        <v>22020</v>
      </c>
      <c r="C366" s="8" t="s">
        <v>26842</v>
      </c>
      <c r="D366" s="54" t="s">
        <v>22021</v>
      </c>
      <c r="E366" s="70">
        <v>296</v>
      </c>
      <c r="F366" s="26">
        <v>237</v>
      </c>
      <c r="G366" s="12">
        <f t="shared" si="5"/>
        <v>0.24894514767932496</v>
      </c>
      <c r="H366" s="12" t="s">
        <v>31639</v>
      </c>
      <c r="I366" s="12" t="s">
        <v>27498</v>
      </c>
      <c r="J366" s="25" t="s">
        <v>60</v>
      </c>
    </row>
    <row r="367" spans="2:10" ht="12.75">
      <c r="B367" s="72" t="s">
        <v>22403</v>
      </c>
      <c r="C367" s="8">
        <v>4932478322</v>
      </c>
      <c r="D367" s="54" t="s">
        <v>22404</v>
      </c>
      <c r="E367" s="70">
        <v>296</v>
      </c>
      <c r="F367" s="26">
        <v>237</v>
      </c>
      <c r="G367" s="12">
        <f t="shared" si="5"/>
        <v>0.24894514767932496</v>
      </c>
      <c r="H367" s="12" t="s">
        <v>31640</v>
      </c>
      <c r="I367" s="12" t="s">
        <v>27499</v>
      </c>
      <c r="J367" s="25" t="s">
        <v>60</v>
      </c>
    </row>
    <row r="368" spans="2:10" ht="12.75">
      <c r="B368" s="72" t="s">
        <v>22407</v>
      </c>
      <c r="C368" s="8">
        <v>4932478330</v>
      </c>
      <c r="D368" s="54" t="s">
        <v>22408</v>
      </c>
      <c r="E368" s="70">
        <v>296</v>
      </c>
      <c r="F368" s="26">
        <v>237</v>
      </c>
      <c r="G368" s="12">
        <f t="shared" si="5"/>
        <v>0.24894514767932496</v>
      </c>
      <c r="H368" s="12" t="s">
        <v>31640</v>
      </c>
      <c r="I368" s="12" t="s">
        <v>27500</v>
      </c>
      <c r="J368" s="25" t="s">
        <v>60</v>
      </c>
    </row>
    <row r="369" spans="2:10" ht="12.75">
      <c r="B369" s="72" t="s">
        <v>22411</v>
      </c>
      <c r="C369" s="8">
        <v>4932478336</v>
      </c>
      <c r="D369" s="54" t="s">
        <v>22412</v>
      </c>
      <c r="E369" s="70">
        <v>296</v>
      </c>
      <c r="F369" s="26">
        <v>237</v>
      </c>
      <c r="G369" s="12">
        <f t="shared" si="5"/>
        <v>0.24894514767932496</v>
      </c>
      <c r="H369" s="12" t="s">
        <v>31646</v>
      </c>
      <c r="I369" s="12" t="s">
        <v>27501</v>
      </c>
      <c r="J369" s="25" t="s">
        <v>60</v>
      </c>
    </row>
    <row r="370" spans="2:10" ht="12.75">
      <c r="B370" s="72" t="s">
        <v>22415</v>
      </c>
      <c r="C370" s="8">
        <v>4932478337</v>
      </c>
      <c r="D370" s="54" t="s">
        <v>22416</v>
      </c>
      <c r="E370" s="70">
        <v>296</v>
      </c>
      <c r="F370" s="26">
        <v>237</v>
      </c>
      <c r="G370" s="12">
        <f t="shared" si="5"/>
        <v>0.24894514767932496</v>
      </c>
      <c r="H370" s="12" t="s">
        <v>31646</v>
      </c>
      <c r="I370" s="12" t="s">
        <v>27502</v>
      </c>
      <c r="J370" s="25" t="s">
        <v>60</v>
      </c>
    </row>
    <row r="371" spans="2:10" ht="12.75">
      <c r="B371" s="72" t="s">
        <v>22419</v>
      </c>
      <c r="C371" s="8">
        <v>4932478338</v>
      </c>
      <c r="D371" s="54" t="s">
        <v>22420</v>
      </c>
      <c r="E371" s="70">
        <v>296</v>
      </c>
      <c r="F371" s="26">
        <v>237</v>
      </c>
      <c r="G371" s="12">
        <f t="shared" si="5"/>
        <v>0.24894514767932496</v>
      </c>
      <c r="H371" s="12" t="s">
        <v>31646</v>
      </c>
      <c r="I371" s="12" t="s">
        <v>27503</v>
      </c>
      <c r="J371" s="25" t="s">
        <v>60</v>
      </c>
    </row>
    <row r="372" spans="2:10" ht="12.75">
      <c r="B372" s="72" t="s">
        <v>22423</v>
      </c>
      <c r="C372" s="8">
        <v>4932478339</v>
      </c>
      <c r="D372" s="54" t="s">
        <v>22424</v>
      </c>
      <c r="E372" s="70">
        <v>296</v>
      </c>
      <c r="F372" s="26">
        <v>237</v>
      </c>
      <c r="G372" s="12">
        <f t="shared" si="5"/>
        <v>0.24894514767932496</v>
      </c>
      <c r="H372" s="12" t="s">
        <v>31646</v>
      </c>
      <c r="I372" s="12" t="s">
        <v>27504</v>
      </c>
      <c r="J372" s="25" t="s">
        <v>60</v>
      </c>
    </row>
    <row r="373" spans="2:10" ht="12.75">
      <c r="B373" s="72" t="s">
        <v>22427</v>
      </c>
      <c r="C373" s="8">
        <v>4932478340</v>
      </c>
      <c r="D373" s="54" t="s">
        <v>22428</v>
      </c>
      <c r="E373" s="70">
        <v>296</v>
      </c>
      <c r="F373" s="26">
        <v>237</v>
      </c>
      <c r="G373" s="12">
        <f t="shared" si="5"/>
        <v>0.24894514767932496</v>
      </c>
      <c r="H373" s="12" t="s">
        <v>31646</v>
      </c>
      <c r="I373" s="12" t="s">
        <v>27505</v>
      </c>
      <c r="J373" s="25" t="s">
        <v>60</v>
      </c>
    </row>
    <row r="374" spans="2:10" ht="12.75">
      <c r="B374" s="72" t="s">
        <v>22431</v>
      </c>
      <c r="C374" s="8">
        <v>4932478341</v>
      </c>
      <c r="D374" s="54" t="s">
        <v>22432</v>
      </c>
      <c r="E374" s="70">
        <v>296</v>
      </c>
      <c r="F374" s="26">
        <v>237</v>
      </c>
      <c r="G374" s="12">
        <f t="shared" si="5"/>
        <v>0.24894514767932496</v>
      </c>
      <c r="H374" s="12" t="s">
        <v>31646</v>
      </c>
      <c r="I374" s="12" t="s">
        <v>27506</v>
      </c>
      <c r="J374" s="25" t="s">
        <v>60</v>
      </c>
    </row>
    <row r="375" spans="2:10" ht="12.75">
      <c r="B375" s="72" t="s">
        <v>22435</v>
      </c>
      <c r="C375" s="8">
        <v>4932478342</v>
      </c>
      <c r="D375" s="54" t="s">
        <v>22436</v>
      </c>
      <c r="E375" s="70">
        <v>296</v>
      </c>
      <c r="F375" s="26">
        <v>237</v>
      </c>
      <c r="G375" s="12">
        <f t="shared" si="5"/>
        <v>0.24894514767932496</v>
      </c>
      <c r="H375" s="12" t="s">
        <v>31646</v>
      </c>
      <c r="I375" s="12" t="s">
        <v>27507</v>
      </c>
      <c r="J375" s="25" t="s">
        <v>60</v>
      </c>
    </row>
    <row r="376" spans="2:10" ht="12.75">
      <c r="B376" s="72" t="s">
        <v>11167</v>
      </c>
      <c r="C376" s="8" t="s">
        <v>24699</v>
      </c>
      <c r="D376" s="54" t="s">
        <v>11168</v>
      </c>
      <c r="E376" s="70">
        <v>298</v>
      </c>
      <c r="F376" s="26">
        <v>238</v>
      </c>
      <c r="G376" s="12">
        <f t="shared" si="5"/>
        <v>0.25210084033613445</v>
      </c>
      <c r="H376" s="12" t="s">
        <v>31647</v>
      </c>
      <c r="I376" s="12" t="s">
        <v>27508</v>
      </c>
      <c r="J376" s="25" t="s">
        <v>60</v>
      </c>
    </row>
    <row r="377" spans="2:10" ht="12.75">
      <c r="B377" s="72" t="s">
        <v>15410</v>
      </c>
      <c r="C377" s="8" t="s">
        <v>25565</v>
      </c>
      <c r="D377" s="54" t="s">
        <v>15411</v>
      </c>
      <c r="E377" s="70">
        <v>298</v>
      </c>
      <c r="F377" s="26">
        <v>238</v>
      </c>
      <c r="G377" s="12">
        <f t="shared" si="5"/>
        <v>0.25210084033613445</v>
      </c>
      <c r="H377" s="12" t="s">
        <v>60</v>
      </c>
      <c r="I377" s="12" t="s">
        <v>27509</v>
      </c>
      <c r="J377" s="25" t="s">
        <v>60</v>
      </c>
    </row>
    <row r="378" spans="2:10" ht="12.75">
      <c r="B378" s="72" t="s">
        <v>9868</v>
      </c>
      <c r="C378" s="8" t="s">
        <v>60</v>
      </c>
      <c r="D378" s="54" t="s">
        <v>9869</v>
      </c>
      <c r="E378" s="70">
        <v>299</v>
      </c>
      <c r="F378" s="26">
        <v>239</v>
      </c>
      <c r="G378" s="12">
        <f t="shared" si="5"/>
        <v>0.2510460251046025</v>
      </c>
      <c r="H378" s="12" t="s">
        <v>60</v>
      </c>
      <c r="I378" s="12" t="s">
        <v>60</v>
      </c>
      <c r="J378" s="25" t="s">
        <v>60</v>
      </c>
    </row>
    <row r="379" spans="2:10" ht="12.75">
      <c r="B379" s="72" t="s">
        <v>9213</v>
      </c>
      <c r="C379" s="8" t="s">
        <v>24549</v>
      </c>
      <c r="D379" s="54" t="s">
        <v>9214</v>
      </c>
      <c r="E379" s="70">
        <v>305</v>
      </c>
      <c r="F379" s="26">
        <v>244</v>
      </c>
      <c r="G379" s="12">
        <f t="shared" si="5"/>
        <v>0.25</v>
      </c>
      <c r="H379" s="12" t="s">
        <v>60</v>
      </c>
      <c r="I379" s="12" t="s">
        <v>60</v>
      </c>
      <c r="J379" s="25" t="s">
        <v>60</v>
      </c>
    </row>
    <row r="380" spans="2:10" ht="12.75">
      <c r="B380" s="72" t="s">
        <v>9025</v>
      </c>
      <c r="C380" s="8" t="s">
        <v>24509</v>
      </c>
      <c r="D380" s="54" t="s">
        <v>9026</v>
      </c>
      <c r="E380" s="70">
        <v>306</v>
      </c>
      <c r="F380" s="26">
        <v>245</v>
      </c>
      <c r="G380" s="12">
        <f t="shared" si="5"/>
        <v>0.24897959183673479</v>
      </c>
      <c r="H380" s="12" t="s">
        <v>31642</v>
      </c>
      <c r="I380" s="12" t="s">
        <v>27510</v>
      </c>
      <c r="J380" s="25" t="s">
        <v>60</v>
      </c>
    </row>
    <row r="381" spans="2:10" ht="12.75">
      <c r="B381" s="72" t="s">
        <v>9129</v>
      </c>
      <c r="C381" s="8" t="s">
        <v>24528</v>
      </c>
      <c r="D381" s="54" t="s">
        <v>9130</v>
      </c>
      <c r="E381" s="70">
        <v>306</v>
      </c>
      <c r="F381" s="26">
        <v>245</v>
      </c>
      <c r="G381" s="12">
        <f t="shared" si="5"/>
        <v>0.24897959183673479</v>
      </c>
      <c r="H381" s="12" t="s">
        <v>31642</v>
      </c>
      <c r="I381" s="12" t="s">
        <v>27511</v>
      </c>
      <c r="J381" s="25" t="s">
        <v>60</v>
      </c>
    </row>
    <row r="382" spans="2:10" ht="12.75">
      <c r="B382" s="72" t="s">
        <v>12121</v>
      </c>
      <c r="C382" s="8" t="s">
        <v>24932</v>
      </c>
      <c r="D382" s="54" t="s">
        <v>12122</v>
      </c>
      <c r="E382" s="70">
        <v>306</v>
      </c>
      <c r="F382" s="26">
        <v>245</v>
      </c>
      <c r="G382" s="12">
        <f t="shared" si="5"/>
        <v>0.24897959183673479</v>
      </c>
      <c r="H382" s="12" t="s">
        <v>31636</v>
      </c>
      <c r="I382" s="12" t="s">
        <v>27512</v>
      </c>
      <c r="J382" s="25" t="s">
        <v>60</v>
      </c>
    </row>
    <row r="383" spans="2:10" ht="12.75">
      <c r="B383" s="72" t="s">
        <v>12125</v>
      </c>
      <c r="C383" s="8" t="s">
        <v>24933</v>
      </c>
      <c r="D383" s="54" t="s">
        <v>12126</v>
      </c>
      <c r="E383" s="70">
        <v>306</v>
      </c>
      <c r="F383" s="26">
        <v>245</v>
      </c>
      <c r="G383" s="12">
        <f t="shared" si="5"/>
        <v>0.24897959183673479</v>
      </c>
      <c r="H383" s="12" t="s">
        <v>60</v>
      </c>
      <c r="I383" s="12" t="s">
        <v>60</v>
      </c>
      <c r="J383" s="25" t="s">
        <v>60</v>
      </c>
    </row>
    <row r="384" spans="2:10" ht="12.75">
      <c r="B384" s="72" t="s">
        <v>12129</v>
      </c>
      <c r="C384" s="8" t="s">
        <v>24934</v>
      </c>
      <c r="D384" s="54" t="s">
        <v>12130</v>
      </c>
      <c r="E384" s="70">
        <v>306</v>
      </c>
      <c r="F384" s="26">
        <v>245</v>
      </c>
      <c r="G384" s="12">
        <f t="shared" si="5"/>
        <v>0.24897959183673479</v>
      </c>
      <c r="H384" s="12" t="s">
        <v>60</v>
      </c>
      <c r="I384" s="12" t="s">
        <v>60</v>
      </c>
      <c r="J384" s="25" t="s">
        <v>60</v>
      </c>
    </row>
    <row r="385" spans="2:10" ht="12.75">
      <c r="B385" s="72" t="s">
        <v>17867</v>
      </c>
      <c r="C385" s="8" t="s">
        <v>60</v>
      </c>
      <c r="D385" s="54" t="s">
        <v>17868</v>
      </c>
      <c r="E385" s="70">
        <v>306</v>
      </c>
      <c r="F385" s="26">
        <v>245</v>
      </c>
      <c r="G385" s="12">
        <f t="shared" si="5"/>
        <v>0.24897959183673479</v>
      </c>
      <c r="H385" s="12" t="s">
        <v>31644</v>
      </c>
      <c r="I385" s="12" t="s">
        <v>27513</v>
      </c>
      <c r="J385" s="25" t="s">
        <v>60</v>
      </c>
    </row>
    <row r="386" spans="2:10" ht="12.75">
      <c r="B386" s="72" t="s">
        <v>17871</v>
      </c>
      <c r="C386" s="8" t="s">
        <v>60</v>
      </c>
      <c r="D386" s="54" t="s">
        <v>17872</v>
      </c>
      <c r="E386" s="70">
        <v>306</v>
      </c>
      <c r="F386" s="26">
        <v>245</v>
      </c>
      <c r="G386" s="12">
        <f t="shared" ref="G386:G449" si="6">IFERROR(E386/F386-1,0)</f>
        <v>0.24897959183673479</v>
      </c>
      <c r="H386" s="12" t="s">
        <v>31644</v>
      </c>
      <c r="I386" s="12" t="s">
        <v>27514</v>
      </c>
      <c r="J386" s="25" t="s">
        <v>60</v>
      </c>
    </row>
    <row r="387" spans="2:10" ht="12.75">
      <c r="B387" s="72" t="s">
        <v>17875</v>
      </c>
      <c r="C387" s="8" t="s">
        <v>26130</v>
      </c>
      <c r="D387" s="54" t="s">
        <v>17876</v>
      </c>
      <c r="E387" s="70">
        <v>306</v>
      </c>
      <c r="F387" s="26">
        <v>245</v>
      </c>
      <c r="G387" s="12">
        <f t="shared" si="6"/>
        <v>0.24897959183673479</v>
      </c>
      <c r="H387" s="12" t="s">
        <v>31648</v>
      </c>
      <c r="I387" s="12" t="s">
        <v>27515</v>
      </c>
      <c r="J387" s="25" t="s">
        <v>60</v>
      </c>
    </row>
    <row r="388" spans="2:10" ht="12.75">
      <c r="B388" s="72" t="s">
        <v>13095</v>
      </c>
      <c r="C388" s="8" t="s">
        <v>25058</v>
      </c>
      <c r="D388" s="54" t="s">
        <v>13096</v>
      </c>
      <c r="E388" s="70">
        <v>308</v>
      </c>
      <c r="F388" s="26">
        <v>246</v>
      </c>
      <c r="G388" s="12">
        <f t="shared" si="6"/>
        <v>0.25203252032520318</v>
      </c>
      <c r="H388" s="12" t="s">
        <v>31637</v>
      </c>
      <c r="I388" s="12" t="s">
        <v>27516</v>
      </c>
      <c r="J388" s="25" t="s">
        <v>60</v>
      </c>
    </row>
    <row r="389" spans="2:10" ht="12.75">
      <c r="B389" s="72" t="s">
        <v>13099</v>
      </c>
      <c r="C389" s="8" t="s">
        <v>24552</v>
      </c>
      <c r="D389" s="54" t="s">
        <v>13100</v>
      </c>
      <c r="E389" s="70">
        <v>308</v>
      </c>
      <c r="F389" s="26">
        <v>246</v>
      </c>
      <c r="G389" s="12">
        <f t="shared" si="6"/>
        <v>0.25203252032520318</v>
      </c>
      <c r="H389" s="12" t="s">
        <v>31635</v>
      </c>
      <c r="I389" s="12" t="s">
        <v>27517</v>
      </c>
      <c r="J389" s="25" t="s">
        <v>60</v>
      </c>
    </row>
    <row r="390" spans="2:10" ht="12.75">
      <c r="B390" s="72" t="s">
        <v>19406</v>
      </c>
      <c r="C390" s="8" t="s">
        <v>26411</v>
      </c>
      <c r="D390" s="54" t="s">
        <v>19407</v>
      </c>
      <c r="E390" s="70">
        <v>308</v>
      </c>
      <c r="F390" s="26">
        <v>246</v>
      </c>
      <c r="G390" s="12">
        <f t="shared" si="6"/>
        <v>0.25203252032520318</v>
      </c>
      <c r="H390" s="12" t="s">
        <v>60</v>
      </c>
      <c r="I390" s="12" t="s">
        <v>27518</v>
      </c>
      <c r="J390" s="25" t="s">
        <v>60</v>
      </c>
    </row>
    <row r="391" spans="2:10" ht="12.75">
      <c r="B391" s="72" t="s">
        <v>19410</v>
      </c>
      <c r="C391" s="8" t="s">
        <v>26412</v>
      </c>
      <c r="D391" s="54" t="s">
        <v>19411</v>
      </c>
      <c r="E391" s="70">
        <v>308</v>
      </c>
      <c r="F391" s="26">
        <v>246</v>
      </c>
      <c r="G391" s="12">
        <f t="shared" si="6"/>
        <v>0.25203252032520318</v>
      </c>
      <c r="H391" s="12" t="s">
        <v>60</v>
      </c>
      <c r="I391" s="12" t="s">
        <v>27519</v>
      </c>
      <c r="J391" s="25" t="s">
        <v>60</v>
      </c>
    </row>
    <row r="392" spans="2:10" ht="12.75">
      <c r="B392" s="72" t="s">
        <v>19414</v>
      </c>
      <c r="C392" s="8" t="s">
        <v>26413</v>
      </c>
      <c r="D392" s="54" t="s">
        <v>19415</v>
      </c>
      <c r="E392" s="70">
        <v>308</v>
      </c>
      <c r="F392" s="26">
        <v>246</v>
      </c>
      <c r="G392" s="12">
        <f t="shared" si="6"/>
        <v>0.25203252032520318</v>
      </c>
      <c r="H392" s="12" t="s">
        <v>60</v>
      </c>
      <c r="I392" s="12" t="s">
        <v>27520</v>
      </c>
      <c r="J392" s="25" t="s">
        <v>60</v>
      </c>
    </row>
    <row r="393" spans="2:10" ht="12.75">
      <c r="B393" s="72" t="s">
        <v>19418</v>
      </c>
      <c r="C393" s="8" t="s">
        <v>26414</v>
      </c>
      <c r="D393" s="54" t="s">
        <v>19419</v>
      </c>
      <c r="E393" s="70">
        <v>308</v>
      </c>
      <c r="F393" s="26">
        <v>246</v>
      </c>
      <c r="G393" s="12">
        <f t="shared" si="6"/>
        <v>0.25203252032520318</v>
      </c>
      <c r="H393" s="12" t="s">
        <v>60</v>
      </c>
      <c r="I393" s="12" t="s">
        <v>27521</v>
      </c>
      <c r="J393" s="25" t="s">
        <v>60</v>
      </c>
    </row>
    <row r="394" spans="2:10" ht="12.75">
      <c r="B394" s="72" t="s">
        <v>19422</v>
      </c>
      <c r="C394" s="8" t="s">
        <v>26415</v>
      </c>
      <c r="D394" s="54" t="s">
        <v>19423</v>
      </c>
      <c r="E394" s="70">
        <v>308</v>
      </c>
      <c r="F394" s="26">
        <v>246</v>
      </c>
      <c r="G394" s="12">
        <f t="shared" si="6"/>
        <v>0.25203252032520318</v>
      </c>
      <c r="H394" s="12" t="s">
        <v>31643</v>
      </c>
      <c r="I394" s="12" t="s">
        <v>27522</v>
      </c>
      <c r="J394" s="25" t="s">
        <v>60</v>
      </c>
    </row>
    <row r="395" spans="2:10" ht="12.75">
      <c r="B395" s="72" t="s">
        <v>13103</v>
      </c>
      <c r="C395" s="8" t="s">
        <v>25073</v>
      </c>
      <c r="D395" s="54" t="s">
        <v>13104</v>
      </c>
      <c r="E395" s="70">
        <v>309</v>
      </c>
      <c r="F395" s="26">
        <v>247</v>
      </c>
      <c r="G395" s="12">
        <f t="shared" si="6"/>
        <v>0.25101214574898778</v>
      </c>
      <c r="H395" s="12" t="s">
        <v>60</v>
      </c>
      <c r="I395" s="12" t="s">
        <v>60</v>
      </c>
      <c r="J395" s="25" t="s">
        <v>60</v>
      </c>
    </row>
    <row r="396" spans="2:10" ht="12.75">
      <c r="B396" s="72" t="s">
        <v>13107</v>
      </c>
      <c r="C396" s="8" t="s">
        <v>25074</v>
      </c>
      <c r="D396" s="54" t="s">
        <v>13108</v>
      </c>
      <c r="E396" s="70">
        <v>309</v>
      </c>
      <c r="F396" s="26">
        <v>247</v>
      </c>
      <c r="G396" s="12">
        <f t="shared" si="6"/>
        <v>0.25101214574898778</v>
      </c>
      <c r="H396" s="12" t="s">
        <v>60</v>
      </c>
      <c r="I396" s="12" t="s">
        <v>27523</v>
      </c>
      <c r="J396" s="25" t="s">
        <v>60</v>
      </c>
    </row>
    <row r="397" spans="2:10" ht="12.75">
      <c r="B397" s="72" t="s">
        <v>15414</v>
      </c>
      <c r="C397" s="8" t="s">
        <v>25566</v>
      </c>
      <c r="D397" s="54" t="s">
        <v>15415</v>
      </c>
      <c r="E397" s="70">
        <v>309</v>
      </c>
      <c r="F397" s="26">
        <v>247</v>
      </c>
      <c r="G397" s="12">
        <f t="shared" si="6"/>
        <v>0.25101214574898778</v>
      </c>
      <c r="H397" s="12" t="s">
        <v>31619</v>
      </c>
      <c r="I397" s="12" t="s">
        <v>27524</v>
      </c>
      <c r="J397" s="25" t="s">
        <v>60</v>
      </c>
    </row>
    <row r="398" spans="2:10" ht="12.75">
      <c r="B398" s="72" t="s">
        <v>15418</v>
      </c>
      <c r="C398" s="8" t="s">
        <v>25567</v>
      </c>
      <c r="D398" s="54" t="s">
        <v>15419</v>
      </c>
      <c r="E398" s="70">
        <v>309</v>
      </c>
      <c r="F398" s="26">
        <v>247</v>
      </c>
      <c r="G398" s="12">
        <f t="shared" si="6"/>
        <v>0.25101214574898778</v>
      </c>
      <c r="H398" s="12" t="s">
        <v>31649</v>
      </c>
      <c r="I398" s="12" t="s">
        <v>27525</v>
      </c>
      <c r="J398" s="25" t="s">
        <v>60</v>
      </c>
    </row>
    <row r="399" spans="2:10" ht="12.75">
      <c r="B399" s="72" t="s">
        <v>15422</v>
      </c>
      <c r="C399" s="8" t="s">
        <v>25568</v>
      </c>
      <c r="D399" s="54" t="s">
        <v>15423</v>
      </c>
      <c r="E399" s="70">
        <v>309</v>
      </c>
      <c r="F399" s="26">
        <v>247</v>
      </c>
      <c r="G399" s="12">
        <f t="shared" si="6"/>
        <v>0.25101214574898778</v>
      </c>
      <c r="H399" s="12" t="s">
        <v>31649</v>
      </c>
      <c r="I399" s="12" t="s">
        <v>27526</v>
      </c>
      <c r="J399" s="25" t="s">
        <v>60</v>
      </c>
    </row>
    <row r="400" spans="2:10" ht="12.75">
      <c r="B400" s="72" t="s">
        <v>15426</v>
      </c>
      <c r="C400" s="8" t="s">
        <v>25569</v>
      </c>
      <c r="D400" s="54" t="s">
        <v>15427</v>
      </c>
      <c r="E400" s="70">
        <v>309</v>
      </c>
      <c r="F400" s="26">
        <v>247</v>
      </c>
      <c r="G400" s="12">
        <f t="shared" si="6"/>
        <v>0.25101214574898778</v>
      </c>
      <c r="H400" s="12" t="s">
        <v>31634</v>
      </c>
      <c r="I400" s="12" t="s">
        <v>27527</v>
      </c>
      <c r="J400" s="25" t="s">
        <v>60</v>
      </c>
    </row>
    <row r="401" spans="2:10" ht="12.75">
      <c r="B401" s="72" t="s">
        <v>15430</v>
      </c>
      <c r="C401" s="8" t="s">
        <v>25570</v>
      </c>
      <c r="D401" s="54" t="s">
        <v>15431</v>
      </c>
      <c r="E401" s="70">
        <v>309</v>
      </c>
      <c r="F401" s="26">
        <v>247</v>
      </c>
      <c r="G401" s="12">
        <f t="shared" si="6"/>
        <v>0.25101214574898778</v>
      </c>
      <c r="H401" s="12" t="s">
        <v>31649</v>
      </c>
      <c r="I401" s="12" t="s">
        <v>27528</v>
      </c>
      <c r="J401" s="25" t="s">
        <v>60</v>
      </c>
    </row>
    <row r="402" spans="2:10" ht="12.75">
      <c r="B402" s="72" t="s">
        <v>15434</v>
      </c>
      <c r="C402" s="8" t="s">
        <v>25571</v>
      </c>
      <c r="D402" s="54" t="s">
        <v>15435</v>
      </c>
      <c r="E402" s="70">
        <v>309</v>
      </c>
      <c r="F402" s="26">
        <v>247</v>
      </c>
      <c r="G402" s="12">
        <f t="shared" si="6"/>
        <v>0.25101214574898778</v>
      </c>
      <c r="H402" s="12" t="s">
        <v>31649</v>
      </c>
      <c r="I402" s="12" t="s">
        <v>27529</v>
      </c>
      <c r="J402" s="25" t="s">
        <v>60</v>
      </c>
    </row>
    <row r="403" spans="2:10" ht="12.75">
      <c r="B403" s="72" t="s">
        <v>15438</v>
      </c>
      <c r="C403" s="8" t="s">
        <v>25572</v>
      </c>
      <c r="D403" s="54" t="s">
        <v>15439</v>
      </c>
      <c r="E403" s="70">
        <v>309</v>
      </c>
      <c r="F403" s="26">
        <v>247</v>
      </c>
      <c r="G403" s="12">
        <f t="shared" si="6"/>
        <v>0.25101214574898778</v>
      </c>
      <c r="H403" s="12" t="s">
        <v>31649</v>
      </c>
      <c r="I403" s="12" t="s">
        <v>27530</v>
      </c>
      <c r="J403" s="25" t="s">
        <v>60</v>
      </c>
    </row>
    <row r="404" spans="2:10" ht="12.75">
      <c r="B404" s="72" t="s">
        <v>15442</v>
      </c>
      <c r="C404" s="8" t="s">
        <v>25573</v>
      </c>
      <c r="D404" s="54" t="s">
        <v>15443</v>
      </c>
      <c r="E404" s="70">
        <v>309</v>
      </c>
      <c r="F404" s="26">
        <v>247</v>
      </c>
      <c r="G404" s="12">
        <f t="shared" si="6"/>
        <v>0.25101214574898778</v>
      </c>
      <c r="H404" s="12" t="s">
        <v>31649</v>
      </c>
      <c r="I404" s="12" t="s">
        <v>27531</v>
      </c>
      <c r="J404" s="25" t="s">
        <v>60</v>
      </c>
    </row>
    <row r="405" spans="2:10" ht="12.75">
      <c r="B405" s="72" t="s">
        <v>24040</v>
      </c>
      <c r="C405" s="8" t="s">
        <v>60</v>
      </c>
      <c r="D405" s="54" t="s">
        <v>24041</v>
      </c>
      <c r="E405" s="70">
        <v>309</v>
      </c>
      <c r="F405" s="26">
        <v>247</v>
      </c>
      <c r="G405" s="12">
        <f t="shared" si="6"/>
        <v>0.25101214574898778</v>
      </c>
      <c r="H405" s="12" t="s">
        <v>60</v>
      </c>
      <c r="I405" s="12" t="s">
        <v>27532</v>
      </c>
      <c r="J405" s="25" t="s">
        <v>60</v>
      </c>
    </row>
    <row r="406" spans="2:10" ht="12.75">
      <c r="B406" s="72" t="s">
        <v>22439</v>
      </c>
      <c r="C406" s="8">
        <v>4932478323</v>
      </c>
      <c r="D406" s="54" t="s">
        <v>22440</v>
      </c>
      <c r="E406" s="70">
        <v>310</v>
      </c>
      <c r="F406" s="26">
        <v>248</v>
      </c>
      <c r="G406" s="12">
        <f t="shared" si="6"/>
        <v>0.25</v>
      </c>
      <c r="H406" s="12" t="s">
        <v>31640</v>
      </c>
      <c r="I406" s="12" t="s">
        <v>27533</v>
      </c>
      <c r="J406" s="25" t="s">
        <v>60</v>
      </c>
    </row>
    <row r="407" spans="2:10" ht="12.75">
      <c r="B407" s="72" t="s">
        <v>22443</v>
      </c>
      <c r="C407" s="8">
        <v>4932478331</v>
      </c>
      <c r="D407" s="54" t="s">
        <v>22444</v>
      </c>
      <c r="E407" s="70">
        <v>310</v>
      </c>
      <c r="F407" s="26">
        <v>248</v>
      </c>
      <c r="G407" s="12">
        <f t="shared" si="6"/>
        <v>0.25</v>
      </c>
      <c r="H407" s="12" t="s">
        <v>31640</v>
      </c>
      <c r="I407" s="12" t="s">
        <v>27534</v>
      </c>
      <c r="J407" s="25" t="s">
        <v>60</v>
      </c>
    </row>
    <row r="408" spans="2:10" ht="12.75">
      <c r="B408" s="72" t="s">
        <v>22447</v>
      </c>
      <c r="C408" s="8">
        <v>4932478343</v>
      </c>
      <c r="D408" s="54" t="s">
        <v>22448</v>
      </c>
      <c r="E408" s="70">
        <v>310</v>
      </c>
      <c r="F408" s="26">
        <v>248</v>
      </c>
      <c r="G408" s="12">
        <f t="shared" si="6"/>
        <v>0.25</v>
      </c>
      <c r="H408" s="12" t="s">
        <v>31646</v>
      </c>
      <c r="I408" s="12" t="s">
        <v>27535</v>
      </c>
      <c r="J408" s="25" t="s">
        <v>60</v>
      </c>
    </row>
    <row r="409" spans="2:10" ht="12.75">
      <c r="B409" s="72" t="s">
        <v>22451</v>
      </c>
      <c r="C409" s="8">
        <v>4932478344</v>
      </c>
      <c r="D409" s="54" t="s">
        <v>22452</v>
      </c>
      <c r="E409" s="70">
        <v>310</v>
      </c>
      <c r="F409" s="26">
        <v>248</v>
      </c>
      <c r="G409" s="12">
        <f t="shared" si="6"/>
        <v>0.25</v>
      </c>
      <c r="H409" s="12" t="s">
        <v>31646</v>
      </c>
      <c r="I409" s="12" t="s">
        <v>27536</v>
      </c>
      <c r="J409" s="25" t="s">
        <v>60</v>
      </c>
    </row>
    <row r="410" spans="2:10" ht="12.75">
      <c r="B410" s="72" t="s">
        <v>22455</v>
      </c>
      <c r="C410" s="8">
        <v>4932478350</v>
      </c>
      <c r="D410" s="54" t="s">
        <v>22456</v>
      </c>
      <c r="E410" s="70">
        <v>310</v>
      </c>
      <c r="F410" s="26">
        <v>248</v>
      </c>
      <c r="G410" s="12">
        <f t="shared" si="6"/>
        <v>0.25</v>
      </c>
      <c r="H410" s="12" t="s">
        <v>31646</v>
      </c>
      <c r="I410" s="12" t="s">
        <v>27537</v>
      </c>
      <c r="J410" s="25" t="s">
        <v>60</v>
      </c>
    </row>
    <row r="411" spans="2:10" ht="12.75">
      <c r="B411" s="72" t="s">
        <v>22459</v>
      </c>
      <c r="C411" s="8">
        <v>4932478351</v>
      </c>
      <c r="D411" s="54" t="s">
        <v>22460</v>
      </c>
      <c r="E411" s="70">
        <v>310</v>
      </c>
      <c r="F411" s="26">
        <v>248</v>
      </c>
      <c r="G411" s="12">
        <f t="shared" si="6"/>
        <v>0.25</v>
      </c>
      <c r="H411" s="12" t="s">
        <v>31646</v>
      </c>
      <c r="I411" s="12" t="s">
        <v>27538</v>
      </c>
      <c r="J411" s="25" t="s">
        <v>60</v>
      </c>
    </row>
    <row r="412" spans="2:10" ht="12.75">
      <c r="B412" s="72" t="s">
        <v>22463</v>
      </c>
      <c r="C412" s="8">
        <v>4932478352</v>
      </c>
      <c r="D412" s="54" t="s">
        <v>22464</v>
      </c>
      <c r="E412" s="70">
        <v>310</v>
      </c>
      <c r="F412" s="26">
        <v>248</v>
      </c>
      <c r="G412" s="12">
        <f t="shared" si="6"/>
        <v>0.25</v>
      </c>
      <c r="H412" s="12" t="s">
        <v>31646</v>
      </c>
      <c r="I412" s="12" t="s">
        <v>27539</v>
      </c>
      <c r="J412" s="25" t="s">
        <v>60</v>
      </c>
    </row>
    <row r="413" spans="2:10" ht="12.75">
      <c r="B413" s="72" t="s">
        <v>24397</v>
      </c>
      <c r="C413" s="8" t="s">
        <v>60</v>
      </c>
      <c r="D413" s="54" t="s">
        <v>24398</v>
      </c>
      <c r="E413" s="70">
        <v>310</v>
      </c>
      <c r="F413" s="26">
        <v>248</v>
      </c>
      <c r="G413" s="12">
        <f t="shared" si="6"/>
        <v>0.25</v>
      </c>
      <c r="H413" s="12" t="s">
        <v>60</v>
      </c>
      <c r="I413" s="12" t="s">
        <v>60</v>
      </c>
      <c r="J413" s="25" t="s">
        <v>60</v>
      </c>
    </row>
    <row r="414" spans="2:10" ht="12.75">
      <c r="B414" s="72" t="s">
        <v>9775</v>
      </c>
      <c r="C414" s="8" t="s">
        <v>60</v>
      </c>
      <c r="D414" s="54" t="s">
        <v>9776</v>
      </c>
      <c r="E414" s="70">
        <v>311</v>
      </c>
      <c r="F414" s="26">
        <v>249</v>
      </c>
      <c r="G414" s="12">
        <f t="shared" si="6"/>
        <v>0.24899598393574296</v>
      </c>
      <c r="H414" s="12" t="s">
        <v>60</v>
      </c>
      <c r="I414" s="12" t="s">
        <v>60</v>
      </c>
      <c r="J414" s="25" t="s">
        <v>60</v>
      </c>
    </row>
    <row r="415" spans="2:10" ht="12.75">
      <c r="B415" s="72" t="s">
        <v>9779</v>
      </c>
      <c r="C415" s="8" t="s">
        <v>60</v>
      </c>
      <c r="D415" s="54" t="s">
        <v>9780</v>
      </c>
      <c r="E415" s="70">
        <v>311</v>
      </c>
      <c r="F415" s="26">
        <v>249</v>
      </c>
      <c r="G415" s="12">
        <f t="shared" si="6"/>
        <v>0.24899598393574296</v>
      </c>
      <c r="H415" s="12" t="s">
        <v>60</v>
      </c>
      <c r="I415" s="12" t="s">
        <v>60</v>
      </c>
      <c r="J415" s="25" t="s">
        <v>60</v>
      </c>
    </row>
    <row r="416" spans="2:10" ht="12.75">
      <c r="B416" s="72" t="s">
        <v>15446</v>
      </c>
      <c r="C416" s="8" t="s">
        <v>25574</v>
      </c>
      <c r="D416" s="54" t="s">
        <v>15447</v>
      </c>
      <c r="E416" s="70">
        <v>314</v>
      </c>
      <c r="F416" s="26">
        <v>251</v>
      </c>
      <c r="G416" s="12">
        <f t="shared" si="6"/>
        <v>0.25099601593625498</v>
      </c>
      <c r="H416" s="12" t="s">
        <v>31632</v>
      </c>
      <c r="I416" s="12" t="s">
        <v>27540</v>
      </c>
      <c r="J416" s="25" t="s">
        <v>60</v>
      </c>
    </row>
    <row r="417" spans="2:10" ht="12.75">
      <c r="B417" s="72" t="s">
        <v>15450</v>
      </c>
      <c r="C417" s="8" t="s">
        <v>25575</v>
      </c>
      <c r="D417" s="54" t="s">
        <v>15451</v>
      </c>
      <c r="E417" s="70">
        <v>314</v>
      </c>
      <c r="F417" s="26">
        <v>251</v>
      </c>
      <c r="G417" s="12">
        <f t="shared" si="6"/>
        <v>0.25099601593625498</v>
      </c>
      <c r="H417" s="12" t="s">
        <v>31632</v>
      </c>
      <c r="I417" s="12" t="s">
        <v>27541</v>
      </c>
      <c r="J417" s="25" t="s">
        <v>60</v>
      </c>
    </row>
    <row r="418" spans="2:10" ht="12.75">
      <c r="B418" s="72" t="s">
        <v>13111</v>
      </c>
      <c r="C418" s="8" t="s">
        <v>25075</v>
      </c>
      <c r="D418" s="54" t="s">
        <v>13112</v>
      </c>
      <c r="E418" s="70">
        <v>318</v>
      </c>
      <c r="F418" s="26">
        <v>254</v>
      </c>
      <c r="G418" s="12">
        <f t="shared" si="6"/>
        <v>0.25196850393700787</v>
      </c>
      <c r="H418" s="12" t="s">
        <v>31645</v>
      </c>
      <c r="I418" s="12" t="s">
        <v>27542</v>
      </c>
      <c r="J418" s="25" t="s">
        <v>60</v>
      </c>
    </row>
    <row r="419" spans="2:10" ht="12.75">
      <c r="B419" s="72" t="s">
        <v>24406</v>
      </c>
      <c r="C419" s="8" t="s">
        <v>60</v>
      </c>
      <c r="D419" s="54" t="s">
        <v>24407</v>
      </c>
      <c r="E419" s="70">
        <v>318</v>
      </c>
      <c r="F419" s="26">
        <v>254</v>
      </c>
      <c r="G419" s="12">
        <f t="shared" si="6"/>
        <v>0.25196850393700787</v>
      </c>
      <c r="H419" s="12" t="s">
        <v>60</v>
      </c>
      <c r="I419" s="12" t="s">
        <v>60</v>
      </c>
      <c r="J419" s="25" t="s">
        <v>60</v>
      </c>
    </row>
    <row r="420" spans="2:10" ht="12.75">
      <c r="B420" s="72" t="s">
        <v>9860</v>
      </c>
      <c r="C420" s="8" t="s">
        <v>60</v>
      </c>
      <c r="D420" s="54" t="s">
        <v>9861</v>
      </c>
      <c r="E420" s="70">
        <v>319</v>
      </c>
      <c r="F420" s="26">
        <v>255</v>
      </c>
      <c r="G420" s="12">
        <f t="shared" si="6"/>
        <v>0.25098039215686274</v>
      </c>
      <c r="H420" s="12" t="s">
        <v>60</v>
      </c>
      <c r="I420" s="12" t="s">
        <v>60</v>
      </c>
      <c r="J420" s="25" t="s">
        <v>60</v>
      </c>
    </row>
    <row r="421" spans="2:10" ht="12.75">
      <c r="B421" s="72" t="s">
        <v>13115</v>
      </c>
      <c r="C421" s="8" t="s">
        <v>24552</v>
      </c>
      <c r="D421" s="54" t="s">
        <v>13116</v>
      </c>
      <c r="E421" s="70">
        <v>319</v>
      </c>
      <c r="F421" s="26">
        <v>255</v>
      </c>
      <c r="G421" s="12">
        <f t="shared" si="6"/>
        <v>0.25098039215686274</v>
      </c>
      <c r="H421" s="12" t="s">
        <v>60</v>
      </c>
      <c r="I421" s="12" t="s">
        <v>60</v>
      </c>
      <c r="J421" s="25" t="s">
        <v>60</v>
      </c>
    </row>
    <row r="422" spans="2:10" ht="12.75">
      <c r="B422" s="72" t="s">
        <v>12133</v>
      </c>
      <c r="C422" s="8" t="s">
        <v>24935</v>
      </c>
      <c r="D422" s="54" t="s">
        <v>12134</v>
      </c>
      <c r="E422" s="70">
        <v>320</v>
      </c>
      <c r="F422" s="26">
        <v>256</v>
      </c>
      <c r="G422" s="12">
        <f t="shared" si="6"/>
        <v>0.25</v>
      </c>
      <c r="H422" s="12" t="s">
        <v>31636</v>
      </c>
      <c r="I422" s="12" t="s">
        <v>27543</v>
      </c>
      <c r="J422" s="25" t="s">
        <v>60</v>
      </c>
    </row>
    <row r="423" spans="2:10" ht="12.75">
      <c r="B423" s="72" t="s">
        <v>21164</v>
      </c>
      <c r="C423" s="8" t="s">
        <v>26694</v>
      </c>
      <c r="D423" s="54" t="s">
        <v>21165</v>
      </c>
      <c r="E423" s="70">
        <v>320</v>
      </c>
      <c r="F423" s="26">
        <v>256</v>
      </c>
      <c r="G423" s="12">
        <f t="shared" si="6"/>
        <v>0.25</v>
      </c>
      <c r="H423" s="12" t="s">
        <v>60</v>
      </c>
      <c r="I423" s="12" t="s">
        <v>60</v>
      </c>
      <c r="J423" s="25" t="s">
        <v>60</v>
      </c>
    </row>
    <row r="424" spans="2:10" ht="12.75">
      <c r="B424" s="72" t="s">
        <v>15454</v>
      </c>
      <c r="C424" s="8" t="s">
        <v>25576</v>
      </c>
      <c r="D424" s="54" t="s">
        <v>15455</v>
      </c>
      <c r="E424" s="70">
        <v>321</v>
      </c>
      <c r="F424" s="26">
        <v>257</v>
      </c>
      <c r="G424" s="12">
        <f t="shared" si="6"/>
        <v>0.24902723735408561</v>
      </c>
      <c r="H424" s="12" t="s">
        <v>31632</v>
      </c>
      <c r="I424" s="12" t="s">
        <v>27544</v>
      </c>
      <c r="J424" s="25" t="s">
        <v>60</v>
      </c>
    </row>
    <row r="425" spans="2:10" ht="12.75">
      <c r="B425" s="72" t="s">
        <v>9121</v>
      </c>
      <c r="C425" s="8" t="s">
        <v>24526</v>
      </c>
      <c r="D425" s="54" t="s">
        <v>9122</v>
      </c>
      <c r="E425" s="70">
        <v>323</v>
      </c>
      <c r="F425" s="26">
        <v>258</v>
      </c>
      <c r="G425" s="12">
        <f t="shared" si="6"/>
        <v>0.25193798449612403</v>
      </c>
      <c r="H425" s="12" t="s">
        <v>31642</v>
      </c>
      <c r="I425" s="12" t="s">
        <v>27545</v>
      </c>
      <c r="J425" s="25" t="s">
        <v>60</v>
      </c>
    </row>
    <row r="426" spans="2:10" ht="12.75">
      <c r="B426" s="72" t="s">
        <v>12137</v>
      </c>
      <c r="C426" s="8" t="s">
        <v>24936</v>
      </c>
      <c r="D426" s="54" t="s">
        <v>12138</v>
      </c>
      <c r="E426" s="70">
        <v>323</v>
      </c>
      <c r="F426" s="26">
        <v>258</v>
      </c>
      <c r="G426" s="12">
        <f t="shared" si="6"/>
        <v>0.25193798449612403</v>
      </c>
      <c r="H426" s="12" t="s">
        <v>31642</v>
      </c>
      <c r="I426" s="12" t="s">
        <v>27546</v>
      </c>
      <c r="J426" s="25" t="s">
        <v>60</v>
      </c>
    </row>
    <row r="427" spans="2:10" ht="12.75">
      <c r="B427" s="72" t="s">
        <v>12141</v>
      </c>
      <c r="C427" s="8" t="s">
        <v>24937</v>
      </c>
      <c r="D427" s="54" t="s">
        <v>12142</v>
      </c>
      <c r="E427" s="70">
        <v>323</v>
      </c>
      <c r="F427" s="26">
        <v>258</v>
      </c>
      <c r="G427" s="12">
        <f t="shared" si="6"/>
        <v>0.25193798449612403</v>
      </c>
      <c r="H427" s="12" t="s">
        <v>31620</v>
      </c>
      <c r="I427" s="12" t="s">
        <v>27547</v>
      </c>
      <c r="J427" s="25" t="s">
        <v>60</v>
      </c>
    </row>
    <row r="428" spans="2:10" ht="12.75">
      <c r="B428" s="72" t="s">
        <v>17879</v>
      </c>
      <c r="C428" s="8" t="s">
        <v>60</v>
      </c>
      <c r="D428" s="54" t="s">
        <v>17880</v>
      </c>
      <c r="E428" s="70">
        <v>323</v>
      </c>
      <c r="F428" s="26">
        <v>258</v>
      </c>
      <c r="G428" s="12">
        <f t="shared" si="6"/>
        <v>0.25193798449612403</v>
      </c>
      <c r="H428" s="12" t="s">
        <v>31644</v>
      </c>
      <c r="I428" s="12" t="s">
        <v>27548</v>
      </c>
      <c r="J428" s="25" t="s">
        <v>60</v>
      </c>
    </row>
    <row r="429" spans="2:10" ht="12.75">
      <c r="B429" s="72" t="s">
        <v>17883</v>
      </c>
      <c r="C429" s="8" t="s">
        <v>60</v>
      </c>
      <c r="D429" s="54" t="s">
        <v>17884</v>
      </c>
      <c r="E429" s="70">
        <v>323</v>
      </c>
      <c r="F429" s="26">
        <v>258</v>
      </c>
      <c r="G429" s="12">
        <f t="shared" si="6"/>
        <v>0.25193798449612403</v>
      </c>
      <c r="H429" s="12" t="s">
        <v>31644</v>
      </c>
      <c r="I429" s="12" t="s">
        <v>27549</v>
      </c>
      <c r="J429" s="25" t="s">
        <v>60</v>
      </c>
    </row>
    <row r="430" spans="2:10" ht="12.75">
      <c r="B430" s="72" t="s">
        <v>19426</v>
      </c>
      <c r="C430" s="8" t="s">
        <v>26416</v>
      </c>
      <c r="D430" s="54" t="s">
        <v>19427</v>
      </c>
      <c r="E430" s="70">
        <v>323</v>
      </c>
      <c r="F430" s="26">
        <v>258</v>
      </c>
      <c r="G430" s="12">
        <f t="shared" si="6"/>
        <v>0.25193798449612403</v>
      </c>
      <c r="H430" s="12" t="s">
        <v>60</v>
      </c>
      <c r="I430" s="12" t="s">
        <v>27550</v>
      </c>
      <c r="J430" s="25" t="s">
        <v>60</v>
      </c>
    </row>
    <row r="431" spans="2:10" ht="12.75">
      <c r="B431" s="72" t="s">
        <v>19430</v>
      </c>
      <c r="C431" s="8" t="s">
        <v>26417</v>
      </c>
      <c r="D431" s="54" t="s">
        <v>19431</v>
      </c>
      <c r="E431" s="70">
        <v>323</v>
      </c>
      <c r="F431" s="26">
        <v>258</v>
      </c>
      <c r="G431" s="12">
        <f t="shared" si="6"/>
        <v>0.25193798449612403</v>
      </c>
      <c r="H431" s="12" t="s">
        <v>31650</v>
      </c>
      <c r="I431" s="12" t="s">
        <v>27551</v>
      </c>
      <c r="J431" s="25" t="s">
        <v>60</v>
      </c>
    </row>
    <row r="432" spans="2:10" ht="12.75">
      <c r="B432" s="72" t="s">
        <v>19434</v>
      </c>
      <c r="C432" s="8" t="s">
        <v>26418</v>
      </c>
      <c r="D432" s="54" t="s">
        <v>19435</v>
      </c>
      <c r="E432" s="70">
        <v>323</v>
      </c>
      <c r="F432" s="26">
        <v>258</v>
      </c>
      <c r="G432" s="12">
        <f t="shared" si="6"/>
        <v>0.25193798449612403</v>
      </c>
      <c r="H432" s="12" t="s">
        <v>31650</v>
      </c>
      <c r="I432" s="12" t="s">
        <v>27552</v>
      </c>
      <c r="J432" s="25" t="s">
        <v>60</v>
      </c>
    </row>
    <row r="433" spans="2:10" ht="12.75">
      <c r="B433" s="72" t="s">
        <v>19438</v>
      </c>
      <c r="C433" s="8" t="s">
        <v>26419</v>
      </c>
      <c r="D433" s="54" t="s">
        <v>19439</v>
      </c>
      <c r="E433" s="70">
        <v>323</v>
      </c>
      <c r="F433" s="26">
        <v>258</v>
      </c>
      <c r="G433" s="12">
        <f t="shared" si="6"/>
        <v>0.25193798449612403</v>
      </c>
      <c r="H433" s="12" t="s">
        <v>31650</v>
      </c>
      <c r="I433" s="12" t="s">
        <v>27553</v>
      </c>
      <c r="J433" s="25" t="s">
        <v>60</v>
      </c>
    </row>
    <row r="434" spans="2:10" ht="12.75">
      <c r="B434" s="72" t="s">
        <v>13119</v>
      </c>
      <c r="C434" s="8" t="s">
        <v>25076</v>
      </c>
      <c r="D434" s="54" t="s">
        <v>13120</v>
      </c>
      <c r="E434" s="70">
        <v>324</v>
      </c>
      <c r="F434" s="26">
        <v>259</v>
      </c>
      <c r="G434" s="12">
        <f t="shared" si="6"/>
        <v>0.25096525096525091</v>
      </c>
      <c r="H434" s="12" t="s">
        <v>60</v>
      </c>
      <c r="I434" s="12" t="s">
        <v>27554</v>
      </c>
      <c r="J434" s="25" t="s">
        <v>60</v>
      </c>
    </row>
    <row r="435" spans="2:10" ht="12.75">
      <c r="B435" s="72" t="s">
        <v>13123</v>
      </c>
      <c r="C435" s="8" t="s">
        <v>25077</v>
      </c>
      <c r="D435" s="54" t="s">
        <v>13124</v>
      </c>
      <c r="E435" s="70">
        <v>324</v>
      </c>
      <c r="F435" s="26">
        <v>259</v>
      </c>
      <c r="G435" s="12">
        <f t="shared" si="6"/>
        <v>0.25096525096525091</v>
      </c>
      <c r="H435" s="12" t="s">
        <v>60</v>
      </c>
      <c r="I435" s="12" t="s">
        <v>60</v>
      </c>
      <c r="J435" s="25" t="s">
        <v>60</v>
      </c>
    </row>
    <row r="436" spans="2:10" ht="12.75">
      <c r="B436" s="72" t="s">
        <v>15458</v>
      </c>
      <c r="C436" s="8" t="s">
        <v>25577</v>
      </c>
      <c r="D436" s="54" t="s">
        <v>15459</v>
      </c>
      <c r="E436" s="70">
        <v>324</v>
      </c>
      <c r="F436" s="26">
        <v>259</v>
      </c>
      <c r="G436" s="12">
        <f t="shared" si="6"/>
        <v>0.25096525096525091</v>
      </c>
      <c r="H436" s="12" t="s">
        <v>31619</v>
      </c>
      <c r="I436" s="12" t="s">
        <v>27555</v>
      </c>
      <c r="J436" s="25" t="s">
        <v>60</v>
      </c>
    </row>
    <row r="437" spans="2:10" ht="12.75">
      <c r="B437" s="72" t="s">
        <v>22467</v>
      </c>
      <c r="C437" s="8">
        <v>4932478332</v>
      </c>
      <c r="D437" s="54" t="s">
        <v>22468</v>
      </c>
      <c r="E437" s="70">
        <v>325</v>
      </c>
      <c r="F437" s="26">
        <v>260</v>
      </c>
      <c r="G437" s="12">
        <f t="shared" si="6"/>
        <v>0.25</v>
      </c>
      <c r="H437" s="12" t="s">
        <v>31640</v>
      </c>
      <c r="I437" s="12" t="s">
        <v>27556</v>
      </c>
      <c r="J437" s="25" t="s">
        <v>60</v>
      </c>
    </row>
    <row r="438" spans="2:10" ht="12.75">
      <c r="B438" s="72" t="s">
        <v>22471</v>
      </c>
      <c r="C438" s="8">
        <v>4932478345</v>
      </c>
      <c r="D438" s="54" t="s">
        <v>22472</v>
      </c>
      <c r="E438" s="70">
        <v>325</v>
      </c>
      <c r="F438" s="26">
        <v>260</v>
      </c>
      <c r="G438" s="12">
        <f t="shared" si="6"/>
        <v>0.25</v>
      </c>
      <c r="H438" s="12" t="s">
        <v>31646</v>
      </c>
      <c r="I438" s="12" t="s">
        <v>27557</v>
      </c>
      <c r="J438" s="25" t="s">
        <v>60</v>
      </c>
    </row>
    <row r="439" spans="2:10" ht="12.75">
      <c r="B439" s="72" t="s">
        <v>22475</v>
      </c>
      <c r="C439" s="8">
        <v>4932478346</v>
      </c>
      <c r="D439" s="54" t="s">
        <v>22476</v>
      </c>
      <c r="E439" s="70">
        <v>325</v>
      </c>
      <c r="F439" s="26">
        <v>260</v>
      </c>
      <c r="G439" s="12">
        <f t="shared" si="6"/>
        <v>0.25</v>
      </c>
      <c r="H439" s="12" t="s">
        <v>31646</v>
      </c>
      <c r="I439" s="12" t="s">
        <v>27558</v>
      </c>
      <c r="J439" s="25" t="s">
        <v>60</v>
      </c>
    </row>
    <row r="440" spans="2:10" ht="12.75">
      <c r="B440" s="72" t="s">
        <v>9872</v>
      </c>
      <c r="C440" s="8" t="s">
        <v>60</v>
      </c>
      <c r="D440" s="54" t="s">
        <v>9873</v>
      </c>
      <c r="E440" s="70">
        <v>326</v>
      </c>
      <c r="F440" s="26">
        <v>261</v>
      </c>
      <c r="G440" s="12">
        <f t="shared" si="6"/>
        <v>0.24904214559386983</v>
      </c>
      <c r="H440" s="12" t="s">
        <v>60</v>
      </c>
      <c r="I440" s="12" t="s">
        <v>60</v>
      </c>
      <c r="J440" s="25" t="s">
        <v>60</v>
      </c>
    </row>
    <row r="441" spans="2:10" ht="12.75">
      <c r="B441" s="72" t="s">
        <v>11171</v>
      </c>
      <c r="C441" s="8" t="s">
        <v>24700</v>
      </c>
      <c r="D441" s="54" t="s">
        <v>11172</v>
      </c>
      <c r="E441" s="70">
        <v>326</v>
      </c>
      <c r="F441" s="26">
        <v>261</v>
      </c>
      <c r="G441" s="12">
        <f t="shared" si="6"/>
        <v>0.24904214559386983</v>
      </c>
      <c r="H441" s="12" t="s">
        <v>31647</v>
      </c>
      <c r="I441" s="12" t="s">
        <v>27559</v>
      </c>
      <c r="J441" s="25" t="s">
        <v>60</v>
      </c>
    </row>
    <row r="442" spans="2:10" ht="12.75">
      <c r="B442" s="72" t="s">
        <v>15462</v>
      </c>
      <c r="C442" s="8" t="s">
        <v>25578</v>
      </c>
      <c r="D442" s="54" t="s">
        <v>15463</v>
      </c>
      <c r="E442" s="70">
        <v>326</v>
      </c>
      <c r="F442" s="26">
        <v>261</v>
      </c>
      <c r="G442" s="12">
        <f t="shared" si="6"/>
        <v>0.24904214559386983</v>
      </c>
      <c r="H442" s="12" t="s">
        <v>60</v>
      </c>
      <c r="I442" s="12" t="s">
        <v>27560</v>
      </c>
      <c r="J442" s="25" t="s">
        <v>60</v>
      </c>
    </row>
    <row r="443" spans="2:10" ht="12.75">
      <c r="B443" s="72" t="s">
        <v>12145</v>
      </c>
      <c r="C443" s="8" t="s">
        <v>24938</v>
      </c>
      <c r="D443" s="54" t="s">
        <v>12146</v>
      </c>
      <c r="E443" s="70">
        <v>335</v>
      </c>
      <c r="F443" s="26">
        <v>268</v>
      </c>
      <c r="G443" s="12">
        <f t="shared" si="6"/>
        <v>0.25</v>
      </c>
      <c r="H443" s="12" t="s">
        <v>31636</v>
      </c>
      <c r="I443" s="12" t="s">
        <v>60</v>
      </c>
      <c r="J443" s="25" t="s">
        <v>60</v>
      </c>
    </row>
    <row r="444" spans="2:10" ht="12.75">
      <c r="B444" s="72" t="s">
        <v>13127</v>
      </c>
      <c r="C444" s="8" t="s">
        <v>25058</v>
      </c>
      <c r="D444" s="54" t="s">
        <v>13128</v>
      </c>
      <c r="E444" s="70">
        <v>335</v>
      </c>
      <c r="F444" s="26">
        <v>268</v>
      </c>
      <c r="G444" s="12">
        <f t="shared" si="6"/>
        <v>0.25</v>
      </c>
      <c r="H444" s="12" t="s">
        <v>31637</v>
      </c>
      <c r="I444" s="12" t="s">
        <v>27561</v>
      </c>
      <c r="J444" s="25" t="s">
        <v>60</v>
      </c>
    </row>
    <row r="445" spans="2:10" ht="12.75">
      <c r="B445" s="72" t="s">
        <v>13131</v>
      </c>
      <c r="C445" s="8" t="s">
        <v>25078</v>
      </c>
      <c r="D445" s="54" t="s">
        <v>13132</v>
      </c>
      <c r="E445" s="70">
        <v>335</v>
      </c>
      <c r="F445" s="26">
        <v>268</v>
      </c>
      <c r="G445" s="12">
        <f t="shared" si="6"/>
        <v>0.25</v>
      </c>
      <c r="H445" s="12" t="s">
        <v>31645</v>
      </c>
      <c r="I445" s="12" t="s">
        <v>27562</v>
      </c>
      <c r="J445" s="25" t="s">
        <v>60</v>
      </c>
    </row>
    <row r="446" spans="2:10" ht="12.75">
      <c r="B446" s="72" t="s">
        <v>15466</v>
      </c>
      <c r="C446" s="8" t="s">
        <v>25579</v>
      </c>
      <c r="D446" s="54" t="s">
        <v>15467</v>
      </c>
      <c r="E446" s="70">
        <v>335</v>
      </c>
      <c r="F446" s="26">
        <v>268</v>
      </c>
      <c r="G446" s="12">
        <f t="shared" si="6"/>
        <v>0.25</v>
      </c>
      <c r="H446" s="12" t="s">
        <v>31632</v>
      </c>
      <c r="I446" s="12" t="s">
        <v>27563</v>
      </c>
      <c r="J446" s="25" t="s">
        <v>60</v>
      </c>
    </row>
    <row r="447" spans="2:10" ht="12.75">
      <c r="B447" s="72" t="s">
        <v>21087</v>
      </c>
      <c r="C447" s="8" t="s">
        <v>26682</v>
      </c>
      <c r="D447" s="54" t="s">
        <v>21088</v>
      </c>
      <c r="E447" s="70">
        <v>335</v>
      </c>
      <c r="F447" s="26">
        <v>268</v>
      </c>
      <c r="G447" s="12">
        <f t="shared" si="6"/>
        <v>0.25</v>
      </c>
      <c r="H447" s="12" t="s">
        <v>31630</v>
      </c>
      <c r="I447" s="12" t="s">
        <v>27564</v>
      </c>
      <c r="J447" s="25" t="s">
        <v>60</v>
      </c>
    </row>
    <row r="448" spans="2:10" ht="12.75">
      <c r="B448" s="72" t="s">
        <v>21276</v>
      </c>
      <c r="C448" s="8">
        <v>4932478803</v>
      </c>
      <c r="D448" s="54" t="s">
        <v>21277</v>
      </c>
      <c r="E448" s="70">
        <v>335</v>
      </c>
      <c r="F448" s="26">
        <v>268</v>
      </c>
      <c r="G448" s="12">
        <f t="shared" si="6"/>
        <v>0.25</v>
      </c>
      <c r="H448" s="12" t="s">
        <v>60</v>
      </c>
      <c r="I448" s="12" t="s">
        <v>27565</v>
      </c>
      <c r="J448" s="25" t="s">
        <v>60</v>
      </c>
    </row>
    <row r="449" spans="2:10" ht="12.75">
      <c r="B449" s="72" t="s">
        <v>19442</v>
      </c>
      <c r="C449" s="8" t="s">
        <v>26420</v>
      </c>
      <c r="D449" s="54" t="s">
        <v>19443</v>
      </c>
      <c r="E449" s="70">
        <v>336</v>
      </c>
      <c r="F449" s="26">
        <v>269</v>
      </c>
      <c r="G449" s="12">
        <f t="shared" si="6"/>
        <v>0.24907063197026025</v>
      </c>
      <c r="H449" s="12" t="s">
        <v>60</v>
      </c>
      <c r="I449" s="12" t="s">
        <v>27566</v>
      </c>
      <c r="J449" s="25" t="s">
        <v>60</v>
      </c>
    </row>
    <row r="450" spans="2:10" ht="12.75">
      <c r="B450" s="72" t="s">
        <v>19446</v>
      </c>
      <c r="C450" s="8" t="s">
        <v>26421</v>
      </c>
      <c r="D450" s="54" t="s">
        <v>19447</v>
      </c>
      <c r="E450" s="70">
        <v>336</v>
      </c>
      <c r="F450" s="26">
        <v>269</v>
      </c>
      <c r="G450" s="12">
        <f t="shared" ref="G450:G513" si="7">IFERROR(E450/F450-1,0)</f>
        <v>0.24907063197026025</v>
      </c>
      <c r="H450" s="12" t="s">
        <v>31650</v>
      </c>
      <c r="I450" s="12" t="s">
        <v>27567</v>
      </c>
      <c r="J450" s="25" t="s">
        <v>60</v>
      </c>
    </row>
    <row r="451" spans="2:10" ht="12.75">
      <c r="B451" s="72" t="s">
        <v>17887</v>
      </c>
      <c r="C451" s="8" t="s">
        <v>60</v>
      </c>
      <c r="D451" s="54" t="s">
        <v>17888</v>
      </c>
      <c r="E451" s="70">
        <v>338</v>
      </c>
      <c r="F451" s="26">
        <v>270</v>
      </c>
      <c r="G451" s="12">
        <f t="shared" si="7"/>
        <v>0.25185185185185177</v>
      </c>
      <c r="H451" s="12" t="s">
        <v>31644</v>
      </c>
      <c r="I451" s="12" t="s">
        <v>27568</v>
      </c>
      <c r="J451" s="25" t="s">
        <v>60</v>
      </c>
    </row>
    <row r="452" spans="2:10" ht="12.75">
      <c r="B452" s="72" t="s">
        <v>18592</v>
      </c>
      <c r="C452" s="8" t="s">
        <v>26254</v>
      </c>
      <c r="D452" s="54" t="s">
        <v>18593</v>
      </c>
      <c r="E452" s="70">
        <v>338</v>
      </c>
      <c r="F452" s="26">
        <v>270</v>
      </c>
      <c r="G452" s="12">
        <f t="shared" si="7"/>
        <v>0.25185185185185177</v>
      </c>
      <c r="H452" s="12" t="s">
        <v>31651</v>
      </c>
      <c r="I452" s="12" t="s">
        <v>27569</v>
      </c>
      <c r="J452" s="25" t="s">
        <v>60</v>
      </c>
    </row>
    <row r="453" spans="2:10" ht="12.75">
      <c r="B453" s="72" t="s">
        <v>9832</v>
      </c>
      <c r="C453" s="8" t="s">
        <v>60</v>
      </c>
      <c r="D453" s="54" t="s">
        <v>9833</v>
      </c>
      <c r="E453" s="70">
        <v>339</v>
      </c>
      <c r="F453" s="26">
        <v>271</v>
      </c>
      <c r="G453" s="12">
        <f t="shared" si="7"/>
        <v>0.25092250922509218</v>
      </c>
      <c r="H453" s="12" t="s">
        <v>60</v>
      </c>
      <c r="I453" s="12" t="s">
        <v>60</v>
      </c>
      <c r="J453" s="25" t="s">
        <v>60</v>
      </c>
    </row>
    <row r="454" spans="2:10" ht="12.75">
      <c r="B454" s="72" t="s">
        <v>15470</v>
      </c>
      <c r="C454" s="8" t="s">
        <v>25580</v>
      </c>
      <c r="D454" s="54" t="s">
        <v>15471</v>
      </c>
      <c r="E454" s="70">
        <v>339</v>
      </c>
      <c r="F454" s="26">
        <v>271</v>
      </c>
      <c r="G454" s="12">
        <f t="shared" si="7"/>
        <v>0.25092250922509218</v>
      </c>
      <c r="H454" s="12" t="s">
        <v>31649</v>
      </c>
      <c r="I454" s="12" t="s">
        <v>27570</v>
      </c>
      <c r="J454" s="25" t="s">
        <v>60</v>
      </c>
    </row>
    <row r="455" spans="2:10" ht="12.75">
      <c r="B455" s="72" t="s">
        <v>15474</v>
      </c>
      <c r="C455" s="8" t="s">
        <v>25581</v>
      </c>
      <c r="D455" s="54" t="s">
        <v>15475</v>
      </c>
      <c r="E455" s="70">
        <v>339</v>
      </c>
      <c r="F455" s="26">
        <v>271</v>
      </c>
      <c r="G455" s="12">
        <f t="shared" si="7"/>
        <v>0.25092250922509218</v>
      </c>
      <c r="H455" s="12" t="s">
        <v>31649</v>
      </c>
      <c r="I455" s="12" t="s">
        <v>27571</v>
      </c>
      <c r="J455" s="25" t="s">
        <v>60</v>
      </c>
    </row>
    <row r="456" spans="2:10" ht="12.75">
      <c r="B456" s="72" t="s">
        <v>15478</v>
      </c>
      <c r="C456" s="8" t="s">
        <v>25582</v>
      </c>
      <c r="D456" s="54" t="s">
        <v>15479</v>
      </c>
      <c r="E456" s="70">
        <v>339</v>
      </c>
      <c r="F456" s="26">
        <v>271</v>
      </c>
      <c r="G456" s="12">
        <f t="shared" si="7"/>
        <v>0.25092250922509218</v>
      </c>
      <c r="H456" s="12" t="s">
        <v>31649</v>
      </c>
      <c r="I456" s="12" t="s">
        <v>27572</v>
      </c>
      <c r="J456" s="25" t="s">
        <v>60</v>
      </c>
    </row>
    <row r="457" spans="2:10" ht="12.75">
      <c r="B457" s="72" t="s">
        <v>15482</v>
      </c>
      <c r="C457" s="8" t="s">
        <v>25583</v>
      </c>
      <c r="D457" s="54" t="s">
        <v>15483</v>
      </c>
      <c r="E457" s="70">
        <v>339</v>
      </c>
      <c r="F457" s="26">
        <v>271</v>
      </c>
      <c r="G457" s="12">
        <f t="shared" si="7"/>
        <v>0.25092250922509218</v>
      </c>
      <c r="H457" s="12" t="s">
        <v>31649</v>
      </c>
      <c r="I457" s="12" t="s">
        <v>27573</v>
      </c>
      <c r="J457" s="25" t="s">
        <v>60</v>
      </c>
    </row>
    <row r="458" spans="2:10" ht="12.75">
      <c r="B458" s="72" t="s">
        <v>15486</v>
      </c>
      <c r="C458" s="8" t="s">
        <v>25584</v>
      </c>
      <c r="D458" s="54" t="s">
        <v>15487</v>
      </c>
      <c r="E458" s="70">
        <v>339</v>
      </c>
      <c r="F458" s="26">
        <v>271</v>
      </c>
      <c r="G458" s="12">
        <f t="shared" si="7"/>
        <v>0.25092250922509218</v>
      </c>
      <c r="H458" s="12" t="s">
        <v>31649</v>
      </c>
      <c r="I458" s="12" t="s">
        <v>27574</v>
      </c>
      <c r="J458" s="25" t="s">
        <v>60</v>
      </c>
    </row>
    <row r="459" spans="2:10" ht="12.75">
      <c r="B459" s="72" t="s">
        <v>21586</v>
      </c>
      <c r="C459" s="8" t="s">
        <v>26761</v>
      </c>
      <c r="D459" s="54" t="s">
        <v>21587</v>
      </c>
      <c r="E459" s="70">
        <v>340</v>
      </c>
      <c r="F459" s="26">
        <v>272</v>
      </c>
      <c r="G459" s="12">
        <f t="shared" si="7"/>
        <v>0.25</v>
      </c>
      <c r="H459" s="12" t="s">
        <v>31652</v>
      </c>
      <c r="I459" s="12" t="s">
        <v>27575</v>
      </c>
      <c r="J459" s="25" t="s">
        <v>60</v>
      </c>
    </row>
    <row r="460" spans="2:10" ht="12.75">
      <c r="B460" s="72" t="s">
        <v>22024</v>
      </c>
      <c r="C460" s="8" t="s">
        <v>26843</v>
      </c>
      <c r="D460" s="54" t="s">
        <v>22025</v>
      </c>
      <c r="E460" s="70">
        <v>340</v>
      </c>
      <c r="F460" s="26">
        <v>272</v>
      </c>
      <c r="G460" s="12">
        <f t="shared" si="7"/>
        <v>0.25</v>
      </c>
      <c r="H460" s="12" t="s">
        <v>31639</v>
      </c>
      <c r="I460" s="12" t="s">
        <v>27576</v>
      </c>
      <c r="J460" s="25" t="s">
        <v>60</v>
      </c>
    </row>
    <row r="461" spans="2:10" ht="12.75">
      <c r="B461" s="72" t="s">
        <v>22028</v>
      </c>
      <c r="C461" s="8" t="s">
        <v>26844</v>
      </c>
      <c r="D461" s="54" t="s">
        <v>22029</v>
      </c>
      <c r="E461" s="70">
        <v>340</v>
      </c>
      <c r="F461" s="26">
        <v>272</v>
      </c>
      <c r="G461" s="12">
        <f t="shared" si="7"/>
        <v>0.25</v>
      </c>
      <c r="H461" s="12" t="s">
        <v>31639</v>
      </c>
      <c r="I461" s="12" t="s">
        <v>27577</v>
      </c>
      <c r="J461" s="25" t="s">
        <v>60</v>
      </c>
    </row>
    <row r="462" spans="2:10" ht="12.75">
      <c r="B462" s="72" t="s">
        <v>22479</v>
      </c>
      <c r="C462" s="8">
        <v>4932478333</v>
      </c>
      <c r="D462" s="54" t="s">
        <v>22480</v>
      </c>
      <c r="E462" s="70">
        <v>340</v>
      </c>
      <c r="F462" s="26">
        <v>272</v>
      </c>
      <c r="G462" s="12">
        <f t="shared" si="7"/>
        <v>0.25</v>
      </c>
      <c r="H462" s="12" t="s">
        <v>31640</v>
      </c>
      <c r="I462" s="12" t="s">
        <v>27578</v>
      </c>
      <c r="J462" s="25" t="s">
        <v>60</v>
      </c>
    </row>
    <row r="463" spans="2:10" ht="12.75">
      <c r="B463" s="72" t="s">
        <v>22483</v>
      </c>
      <c r="C463" s="8">
        <v>4932478347</v>
      </c>
      <c r="D463" s="54" t="s">
        <v>22484</v>
      </c>
      <c r="E463" s="70">
        <v>340</v>
      </c>
      <c r="F463" s="26">
        <v>272</v>
      </c>
      <c r="G463" s="12">
        <f t="shared" si="7"/>
        <v>0.25</v>
      </c>
      <c r="H463" s="12" t="s">
        <v>31646</v>
      </c>
      <c r="I463" s="12" t="s">
        <v>27579</v>
      </c>
      <c r="J463" s="25" t="s">
        <v>60</v>
      </c>
    </row>
    <row r="464" spans="2:10" ht="12.75">
      <c r="B464" s="72" t="s">
        <v>10914</v>
      </c>
      <c r="C464" s="8" t="s">
        <v>24656</v>
      </c>
      <c r="D464" s="54" t="s">
        <v>10915</v>
      </c>
      <c r="E464" s="70">
        <v>341</v>
      </c>
      <c r="F464" s="26">
        <v>273</v>
      </c>
      <c r="G464" s="12">
        <f t="shared" si="7"/>
        <v>0.24908424908424909</v>
      </c>
      <c r="H464" s="12" t="s">
        <v>60</v>
      </c>
      <c r="I464" s="12" t="s">
        <v>32127</v>
      </c>
      <c r="J464" s="25" t="s">
        <v>60</v>
      </c>
    </row>
    <row r="465" spans="2:10" ht="12.75">
      <c r="B465" s="72" t="s">
        <v>10918</v>
      </c>
      <c r="C465" s="8" t="s">
        <v>24657</v>
      </c>
      <c r="D465" s="54" t="s">
        <v>10919</v>
      </c>
      <c r="E465" s="70">
        <v>341</v>
      </c>
      <c r="F465" s="26">
        <v>273</v>
      </c>
      <c r="G465" s="12">
        <f t="shared" si="7"/>
        <v>0.24908424908424909</v>
      </c>
      <c r="H465" s="12" t="s">
        <v>60</v>
      </c>
      <c r="I465" s="12" t="s">
        <v>32128</v>
      </c>
      <c r="J465" s="25" t="s">
        <v>60</v>
      </c>
    </row>
    <row r="466" spans="2:10" ht="12.75">
      <c r="B466" s="72" t="s">
        <v>10922</v>
      </c>
      <c r="C466" s="8" t="s">
        <v>24658</v>
      </c>
      <c r="D466" s="54" t="s">
        <v>10923</v>
      </c>
      <c r="E466" s="70">
        <v>341</v>
      </c>
      <c r="F466" s="26">
        <v>273</v>
      </c>
      <c r="G466" s="12">
        <f t="shared" si="7"/>
        <v>0.24908424908424909</v>
      </c>
      <c r="H466" s="12" t="s">
        <v>60</v>
      </c>
      <c r="I466" s="12" t="s">
        <v>32129</v>
      </c>
      <c r="J466" s="25" t="s">
        <v>60</v>
      </c>
    </row>
    <row r="467" spans="2:10" ht="12.75">
      <c r="B467" s="72" t="s">
        <v>10926</v>
      </c>
      <c r="C467" s="8" t="s">
        <v>24659</v>
      </c>
      <c r="D467" s="54" t="s">
        <v>10927</v>
      </c>
      <c r="E467" s="70">
        <v>341</v>
      </c>
      <c r="F467" s="26">
        <v>273</v>
      </c>
      <c r="G467" s="12">
        <f t="shared" si="7"/>
        <v>0.24908424908424909</v>
      </c>
      <c r="H467" s="12" t="s">
        <v>60</v>
      </c>
      <c r="I467" s="12" t="s">
        <v>32130</v>
      </c>
      <c r="J467" s="25" t="s">
        <v>60</v>
      </c>
    </row>
    <row r="468" spans="2:10" ht="12.75">
      <c r="B468" s="72" t="s">
        <v>10930</v>
      </c>
      <c r="C468" s="8" t="s">
        <v>24660</v>
      </c>
      <c r="D468" s="54" t="s">
        <v>10931</v>
      </c>
      <c r="E468" s="70">
        <v>341</v>
      </c>
      <c r="F468" s="26">
        <v>273</v>
      </c>
      <c r="G468" s="12">
        <f t="shared" si="7"/>
        <v>0.24908424908424909</v>
      </c>
      <c r="H468" s="12" t="s">
        <v>60</v>
      </c>
      <c r="I468" s="12" t="s">
        <v>32131</v>
      </c>
      <c r="J468" s="25" t="s">
        <v>60</v>
      </c>
    </row>
    <row r="469" spans="2:10" ht="12.75">
      <c r="B469" s="72" t="s">
        <v>11175</v>
      </c>
      <c r="C469" s="8" t="s">
        <v>24701</v>
      </c>
      <c r="D469" s="54" t="s">
        <v>11176</v>
      </c>
      <c r="E469" s="70">
        <v>341</v>
      </c>
      <c r="F469" s="26">
        <v>273</v>
      </c>
      <c r="G469" s="12">
        <f t="shared" si="7"/>
        <v>0.24908424908424909</v>
      </c>
      <c r="H469" s="12" t="s">
        <v>31647</v>
      </c>
      <c r="I469" s="12" t="s">
        <v>27580</v>
      </c>
      <c r="J469" s="25" t="s">
        <v>60</v>
      </c>
    </row>
    <row r="470" spans="2:10" ht="12.75">
      <c r="B470" s="72" t="s">
        <v>13135</v>
      </c>
      <c r="C470" s="8" t="s">
        <v>24552</v>
      </c>
      <c r="D470" s="54" t="s">
        <v>13136</v>
      </c>
      <c r="E470" s="70">
        <v>343</v>
      </c>
      <c r="F470" s="26">
        <v>274</v>
      </c>
      <c r="G470" s="12">
        <f t="shared" si="7"/>
        <v>0.25182481751824826</v>
      </c>
      <c r="H470" s="12" t="s">
        <v>60</v>
      </c>
      <c r="I470" s="12" t="s">
        <v>60</v>
      </c>
      <c r="J470" s="25" t="s">
        <v>60</v>
      </c>
    </row>
    <row r="471" spans="2:10" ht="12.75">
      <c r="B471" s="72" t="s">
        <v>13139</v>
      </c>
      <c r="C471" s="8" t="s">
        <v>24552</v>
      </c>
      <c r="D471" s="54" t="s">
        <v>13140</v>
      </c>
      <c r="E471" s="70">
        <v>346</v>
      </c>
      <c r="F471" s="26">
        <v>277</v>
      </c>
      <c r="G471" s="12">
        <f t="shared" si="7"/>
        <v>0.24909747292418771</v>
      </c>
      <c r="H471" s="12" t="s">
        <v>60</v>
      </c>
      <c r="I471" s="12" t="s">
        <v>60</v>
      </c>
      <c r="J471" s="25" t="s">
        <v>60</v>
      </c>
    </row>
    <row r="472" spans="2:10" ht="12.75">
      <c r="B472" s="72" t="s">
        <v>13143</v>
      </c>
      <c r="C472" s="8" t="s">
        <v>24552</v>
      </c>
      <c r="D472" s="54" t="s">
        <v>13144</v>
      </c>
      <c r="E472" s="70">
        <v>346</v>
      </c>
      <c r="F472" s="26">
        <v>277</v>
      </c>
      <c r="G472" s="12">
        <f t="shared" si="7"/>
        <v>0.24909747292418771</v>
      </c>
      <c r="H472" s="12" t="s">
        <v>60</v>
      </c>
      <c r="I472" s="12" t="s">
        <v>60</v>
      </c>
      <c r="J472" s="25" t="s">
        <v>60</v>
      </c>
    </row>
    <row r="473" spans="2:10" ht="12.75">
      <c r="B473" s="72" t="s">
        <v>13147</v>
      </c>
      <c r="C473" s="8" t="s">
        <v>25058</v>
      </c>
      <c r="D473" s="54" t="s">
        <v>13148</v>
      </c>
      <c r="E473" s="70">
        <v>348</v>
      </c>
      <c r="F473" s="26">
        <v>278</v>
      </c>
      <c r="G473" s="12">
        <f t="shared" si="7"/>
        <v>0.25179856115107913</v>
      </c>
      <c r="H473" s="12" t="s">
        <v>31637</v>
      </c>
      <c r="I473" s="12" t="s">
        <v>27581</v>
      </c>
      <c r="J473" s="25" t="s">
        <v>60</v>
      </c>
    </row>
    <row r="474" spans="2:10" ht="12.75">
      <c r="B474" s="72" t="s">
        <v>15490</v>
      </c>
      <c r="C474" s="8" t="s">
        <v>25585</v>
      </c>
      <c r="D474" s="54" t="s">
        <v>15491</v>
      </c>
      <c r="E474" s="70">
        <v>348</v>
      </c>
      <c r="F474" s="26">
        <v>278</v>
      </c>
      <c r="G474" s="12">
        <f t="shared" si="7"/>
        <v>0.25179856115107913</v>
      </c>
      <c r="H474" s="12" t="s">
        <v>31632</v>
      </c>
      <c r="I474" s="12" t="s">
        <v>27582</v>
      </c>
      <c r="J474" s="25" t="s">
        <v>60</v>
      </c>
    </row>
    <row r="475" spans="2:10" ht="12.75">
      <c r="B475" s="72" t="s">
        <v>12149</v>
      </c>
      <c r="C475" s="8" t="s">
        <v>24939</v>
      </c>
      <c r="D475" s="54" t="s">
        <v>12150</v>
      </c>
      <c r="E475" s="70">
        <v>349</v>
      </c>
      <c r="F475" s="26">
        <v>279</v>
      </c>
      <c r="G475" s="12">
        <f t="shared" si="7"/>
        <v>0.25089605734767018</v>
      </c>
      <c r="H475" s="12" t="s">
        <v>31636</v>
      </c>
      <c r="I475" s="12" t="s">
        <v>27583</v>
      </c>
      <c r="J475" s="25" t="s">
        <v>60</v>
      </c>
    </row>
    <row r="476" spans="2:10" ht="12.75">
      <c r="B476" s="72" t="s">
        <v>19450</v>
      </c>
      <c r="C476" s="8" t="s">
        <v>26422</v>
      </c>
      <c r="D476" s="54" t="s">
        <v>19451</v>
      </c>
      <c r="E476" s="70">
        <v>351</v>
      </c>
      <c r="F476" s="26">
        <v>281</v>
      </c>
      <c r="G476" s="12">
        <f t="shared" si="7"/>
        <v>0.2491103202846976</v>
      </c>
      <c r="H476" s="12" t="s">
        <v>60</v>
      </c>
      <c r="I476" s="12" t="s">
        <v>27584</v>
      </c>
      <c r="J476" s="25" t="s">
        <v>60</v>
      </c>
    </row>
    <row r="477" spans="2:10" ht="12.75">
      <c r="B477" s="72" t="s">
        <v>19454</v>
      </c>
      <c r="C477" s="8" t="s">
        <v>26423</v>
      </c>
      <c r="D477" s="54" t="s">
        <v>19455</v>
      </c>
      <c r="E477" s="70">
        <v>351</v>
      </c>
      <c r="F477" s="26">
        <v>281</v>
      </c>
      <c r="G477" s="12">
        <f t="shared" si="7"/>
        <v>0.2491103202846976</v>
      </c>
      <c r="H477" s="12" t="s">
        <v>31650</v>
      </c>
      <c r="I477" s="12" t="s">
        <v>27585</v>
      </c>
      <c r="J477" s="25" t="s">
        <v>60</v>
      </c>
    </row>
    <row r="478" spans="2:10" ht="12.75">
      <c r="B478" s="72" t="s">
        <v>13151</v>
      </c>
      <c r="C478" s="8" t="s">
        <v>25079</v>
      </c>
      <c r="D478" s="54" t="s">
        <v>13152</v>
      </c>
      <c r="E478" s="70">
        <v>353</v>
      </c>
      <c r="F478" s="26">
        <v>282</v>
      </c>
      <c r="G478" s="12">
        <f t="shared" si="7"/>
        <v>0.25177304964539005</v>
      </c>
      <c r="H478" s="12" t="s">
        <v>31645</v>
      </c>
      <c r="I478" s="12" t="s">
        <v>27586</v>
      </c>
      <c r="J478" s="25" t="s">
        <v>60</v>
      </c>
    </row>
    <row r="479" spans="2:10" ht="12.75">
      <c r="B479" s="72" t="s">
        <v>13155</v>
      </c>
      <c r="C479" s="8" t="s">
        <v>25080</v>
      </c>
      <c r="D479" s="54" t="s">
        <v>13156</v>
      </c>
      <c r="E479" s="70">
        <v>353</v>
      </c>
      <c r="F479" s="26">
        <v>282</v>
      </c>
      <c r="G479" s="12">
        <f t="shared" si="7"/>
        <v>0.25177304964539005</v>
      </c>
      <c r="H479" s="12" t="s">
        <v>31645</v>
      </c>
      <c r="I479" s="12" t="s">
        <v>27587</v>
      </c>
      <c r="J479" s="25" t="s">
        <v>60</v>
      </c>
    </row>
    <row r="480" spans="2:10" ht="12.75">
      <c r="B480" s="72" t="s">
        <v>13159</v>
      </c>
      <c r="C480" s="8" t="s">
        <v>25081</v>
      </c>
      <c r="D480" s="54" t="s">
        <v>13160</v>
      </c>
      <c r="E480" s="70">
        <v>353</v>
      </c>
      <c r="F480" s="26">
        <v>282</v>
      </c>
      <c r="G480" s="12">
        <f t="shared" si="7"/>
        <v>0.25177304964539005</v>
      </c>
      <c r="H480" s="12" t="s">
        <v>31645</v>
      </c>
      <c r="I480" s="12" t="s">
        <v>27588</v>
      </c>
      <c r="J480" s="25" t="s">
        <v>60</v>
      </c>
    </row>
    <row r="481" spans="2:10" ht="12.75">
      <c r="B481" s="72" t="s">
        <v>13167</v>
      </c>
      <c r="C481" s="8" t="s">
        <v>25083</v>
      </c>
      <c r="D481" s="54" t="s">
        <v>13168</v>
      </c>
      <c r="E481" s="70">
        <v>353</v>
      </c>
      <c r="F481" s="26">
        <v>282</v>
      </c>
      <c r="G481" s="12">
        <f t="shared" si="7"/>
        <v>0.25177304964539005</v>
      </c>
      <c r="H481" s="12" t="s">
        <v>60</v>
      </c>
      <c r="I481" s="12" t="s">
        <v>27589</v>
      </c>
      <c r="J481" s="25" t="s">
        <v>60</v>
      </c>
    </row>
    <row r="482" spans="2:10" ht="12.75">
      <c r="B482" s="72" t="s">
        <v>17891</v>
      </c>
      <c r="C482" s="8" t="s">
        <v>60</v>
      </c>
      <c r="D482" s="54" t="s">
        <v>17892</v>
      </c>
      <c r="E482" s="70">
        <v>353</v>
      </c>
      <c r="F482" s="26">
        <v>282</v>
      </c>
      <c r="G482" s="12">
        <f t="shared" si="7"/>
        <v>0.25177304964539005</v>
      </c>
      <c r="H482" s="12" t="s">
        <v>31644</v>
      </c>
      <c r="I482" s="12" t="s">
        <v>27590</v>
      </c>
      <c r="J482" s="25" t="s">
        <v>60</v>
      </c>
    </row>
    <row r="483" spans="2:10" ht="12.75">
      <c r="B483" s="72" t="s">
        <v>21253</v>
      </c>
      <c r="C483" s="8" t="s">
        <v>26706</v>
      </c>
      <c r="D483" s="54" t="s">
        <v>21254</v>
      </c>
      <c r="E483" s="70">
        <v>355</v>
      </c>
      <c r="F483" s="26">
        <v>284</v>
      </c>
      <c r="G483" s="12">
        <f t="shared" si="7"/>
        <v>0.25</v>
      </c>
      <c r="H483" s="12" t="s">
        <v>60</v>
      </c>
      <c r="I483" s="12" t="s">
        <v>60</v>
      </c>
      <c r="J483" s="25" t="s">
        <v>60</v>
      </c>
    </row>
    <row r="484" spans="2:10" ht="12.75">
      <c r="B484" s="72" t="s">
        <v>21590</v>
      </c>
      <c r="C484" s="8" t="s">
        <v>26761</v>
      </c>
      <c r="D484" s="54" t="s">
        <v>21591</v>
      </c>
      <c r="E484" s="70">
        <v>355</v>
      </c>
      <c r="F484" s="26">
        <v>284</v>
      </c>
      <c r="G484" s="12">
        <f t="shared" si="7"/>
        <v>0.25</v>
      </c>
      <c r="H484" s="12" t="s">
        <v>31652</v>
      </c>
      <c r="I484" s="12" t="s">
        <v>27591</v>
      </c>
      <c r="J484" s="25" t="s">
        <v>60</v>
      </c>
    </row>
    <row r="485" spans="2:10" ht="12.75">
      <c r="B485" s="72" t="s">
        <v>21594</v>
      </c>
      <c r="C485" s="8" t="s">
        <v>26761</v>
      </c>
      <c r="D485" s="54" t="s">
        <v>21595</v>
      </c>
      <c r="E485" s="70">
        <v>355</v>
      </c>
      <c r="F485" s="26">
        <v>284</v>
      </c>
      <c r="G485" s="12">
        <f t="shared" si="7"/>
        <v>0.25</v>
      </c>
      <c r="H485" s="12" t="s">
        <v>31652</v>
      </c>
      <c r="I485" s="12" t="s">
        <v>27592</v>
      </c>
      <c r="J485" s="25" t="s">
        <v>60</v>
      </c>
    </row>
    <row r="486" spans="2:10" ht="12.75">
      <c r="B486" s="72" t="s">
        <v>21598</v>
      </c>
      <c r="C486" s="8" t="s">
        <v>21580</v>
      </c>
      <c r="D486" s="54" t="s">
        <v>21599</v>
      </c>
      <c r="E486" s="70">
        <v>355</v>
      </c>
      <c r="F486" s="26">
        <v>284</v>
      </c>
      <c r="G486" s="12">
        <f t="shared" si="7"/>
        <v>0.25</v>
      </c>
      <c r="H486" s="12" t="s">
        <v>31631</v>
      </c>
      <c r="I486" s="12" t="s">
        <v>27593</v>
      </c>
      <c r="J486" s="25" t="s">
        <v>60</v>
      </c>
    </row>
    <row r="487" spans="2:10" ht="12.75">
      <c r="B487" s="72" t="s">
        <v>22032</v>
      </c>
      <c r="C487" s="8" t="s">
        <v>26845</v>
      </c>
      <c r="D487" s="54" t="s">
        <v>22033</v>
      </c>
      <c r="E487" s="70">
        <v>355</v>
      </c>
      <c r="F487" s="26">
        <v>284</v>
      </c>
      <c r="G487" s="12">
        <f t="shared" si="7"/>
        <v>0.25</v>
      </c>
      <c r="H487" s="12" t="s">
        <v>31639</v>
      </c>
      <c r="I487" s="12" t="s">
        <v>27594</v>
      </c>
      <c r="J487" s="25" t="s">
        <v>60</v>
      </c>
    </row>
    <row r="488" spans="2:10" ht="12.75">
      <c r="B488" s="72" t="s">
        <v>22036</v>
      </c>
      <c r="C488" s="8" t="s">
        <v>26846</v>
      </c>
      <c r="D488" s="54" t="s">
        <v>22037</v>
      </c>
      <c r="E488" s="70">
        <v>355</v>
      </c>
      <c r="F488" s="26">
        <v>284</v>
      </c>
      <c r="G488" s="12">
        <f t="shared" si="7"/>
        <v>0.25</v>
      </c>
      <c r="H488" s="12" t="s">
        <v>31639</v>
      </c>
      <c r="I488" s="12" t="s">
        <v>27595</v>
      </c>
      <c r="J488" s="25" t="s">
        <v>60</v>
      </c>
    </row>
    <row r="489" spans="2:10" ht="12.75">
      <c r="B489" s="72" t="s">
        <v>22487</v>
      </c>
      <c r="C489" s="8">
        <v>4932478334</v>
      </c>
      <c r="D489" s="54" t="s">
        <v>22488</v>
      </c>
      <c r="E489" s="70">
        <v>355</v>
      </c>
      <c r="F489" s="26">
        <v>284</v>
      </c>
      <c r="G489" s="12">
        <f t="shared" si="7"/>
        <v>0.25</v>
      </c>
      <c r="H489" s="12" t="s">
        <v>31640</v>
      </c>
      <c r="I489" s="12" t="s">
        <v>27596</v>
      </c>
      <c r="J489" s="25" t="s">
        <v>60</v>
      </c>
    </row>
    <row r="490" spans="2:10" ht="12.75">
      <c r="B490" s="72" t="s">
        <v>22491</v>
      </c>
      <c r="C490" s="8">
        <v>4932478335</v>
      </c>
      <c r="D490" s="54" t="s">
        <v>22492</v>
      </c>
      <c r="E490" s="70">
        <v>355</v>
      </c>
      <c r="F490" s="26">
        <v>284</v>
      </c>
      <c r="G490" s="12">
        <f t="shared" si="7"/>
        <v>0.25</v>
      </c>
      <c r="H490" s="12" t="s">
        <v>31640</v>
      </c>
      <c r="I490" s="12" t="s">
        <v>27597</v>
      </c>
      <c r="J490" s="25" t="s">
        <v>60</v>
      </c>
    </row>
    <row r="491" spans="2:10" ht="12.75">
      <c r="B491" s="72" t="s">
        <v>22495</v>
      </c>
      <c r="C491" s="8">
        <v>4932478353</v>
      </c>
      <c r="D491" s="54" t="s">
        <v>22496</v>
      </c>
      <c r="E491" s="70">
        <v>355</v>
      </c>
      <c r="F491" s="26">
        <v>284</v>
      </c>
      <c r="G491" s="12">
        <f t="shared" si="7"/>
        <v>0.25</v>
      </c>
      <c r="H491" s="12" t="s">
        <v>31646</v>
      </c>
      <c r="I491" s="12" t="s">
        <v>27598</v>
      </c>
      <c r="J491" s="25" t="s">
        <v>60</v>
      </c>
    </row>
    <row r="492" spans="2:10" ht="12.75">
      <c r="B492" s="72" t="s">
        <v>22499</v>
      </c>
      <c r="C492" s="8">
        <v>4932478354</v>
      </c>
      <c r="D492" s="54" t="s">
        <v>22500</v>
      </c>
      <c r="E492" s="70">
        <v>355</v>
      </c>
      <c r="F492" s="26">
        <v>284</v>
      </c>
      <c r="G492" s="12">
        <f t="shared" si="7"/>
        <v>0.25</v>
      </c>
      <c r="H492" s="12" t="s">
        <v>31646</v>
      </c>
      <c r="I492" s="12" t="s">
        <v>27599</v>
      </c>
      <c r="J492" s="25" t="s">
        <v>60</v>
      </c>
    </row>
    <row r="493" spans="2:10" ht="12.75">
      <c r="B493" s="72" t="s">
        <v>22503</v>
      </c>
      <c r="C493" s="8">
        <v>4932478355</v>
      </c>
      <c r="D493" s="54" t="s">
        <v>22504</v>
      </c>
      <c r="E493" s="70">
        <v>355</v>
      </c>
      <c r="F493" s="26">
        <v>284</v>
      </c>
      <c r="G493" s="12">
        <f t="shared" si="7"/>
        <v>0.25</v>
      </c>
      <c r="H493" s="12" t="s">
        <v>31646</v>
      </c>
      <c r="I493" s="12" t="s">
        <v>27600</v>
      </c>
      <c r="J493" s="25" t="s">
        <v>60</v>
      </c>
    </row>
    <row r="494" spans="2:10" ht="12.75">
      <c r="B494" s="72" t="s">
        <v>22507</v>
      </c>
      <c r="C494" s="8">
        <v>4932478356</v>
      </c>
      <c r="D494" s="54" t="s">
        <v>22508</v>
      </c>
      <c r="E494" s="70">
        <v>355</v>
      </c>
      <c r="F494" s="26">
        <v>284</v>
      </c>
      <c r="G494" s="12">
        <f t="shared" si="7"/>
        <v>0.25</v>
      </c>
      <c r="H494" s="12" t="s">
        <v>31646</v>
      </c>
      <c r="I494" s="12" t="s">
        <v>27601</v>
      </c>
      <c r="J494" s="25" t="s">
        <v>60</v>
      </c>
    </row>
    <row r="495" spans="2:10" ht="12.75">
      <c r="B495" s="72" t="s">
        <v>11179</v>
      </c>
      <c r="C495" s="8" t="s">
        <v>24702</v>
      </c>
      <c r="D495" s="54" t="s">
        <v>11180</v>
      </c>
      <c r="E495" s="70">
        <v>356</v>
      </c>
      <c r="F495" s="26">
        <v>285</v>
      </c>
      <c r="G495" s="12">
        <f t="shared" si="7"/>
        <v>0.24912280701754397</v>
      </c>
      <c r="H495" s="12" t="s">
        <v>31647</v>
      </c>
      <c r="I495" s="12" t="s">
        <v>27602</v>
      </c>
      <c r="J495" s="25" t="s">
        <v>60</v>
      </c>
    </row>
    <row r="496" spans="2:10" ht="12.75">
      <c r="B496" s="72" t="s">
        <v>13171</v>
      </c>
      <c r="C496" s="8" t="s">
        <v>25058</v>
      </c>
      <c r="D496" s="54" t="s">
        <v>13172</v>
      </c>
      <c r="E496" s="70">
        <v>361</v>
      </c>
      <c r="F496" s="26">
        <v>289</v>
      </c>
      <c r="G496" s="12">
        <f t="shared" si="7"/>
        <v>0.24913494809688586</v>
      </c>
      <c r="H496" s="12" t="s">
        <v>31637</v>
      </c>
      <c r="I496" s="12" t="s">
        <v>27603</v>
      </c>
      <c r="J496" s="25" t="s">
        <v>60</v>
      </c>
    </row>
    <row r="497" spans="2:10" ht="12.75">
      <c r="B497" s="72" t="s">
        <v>13175</v>
      </c>
      <c r="C497" s="8" t="s">
        <v>24552</v>
      </c>
      <c r="D497" s="54" t="s">
        <v>13176</v>
      </c>
      <c r="E497" s="70">
        <v>361</v>
      </c>
      <c r="F497" s="26">
        <v>289</v>
      </c>
      <c r="G497" s="12">
        <f t="shared" si="7"/>
        <v>0.24913494809688586</v>
      </c>
      <c r="H497" s="12" t="s">
        <v>31635</v>
      </c>
      <c r="I497" s="12" t="s">
        <v>27604</v>
      </c>
      <c r="J497" s="25" t="s">
        <v>60</v>
      </c>
    </row>
    <row r="498" spans="2:10" ht="12.75">
      <c r="B498" s="72" t="s">
        <v>15170</v>
      </c>
      <c r="C498" s="8" t="s">
        <v>25505</v>
      </c>
      <c r="D498" s="54" t="s">
        <v>15171</v>
      </c>
      <c r="E498" s="70">
        <v>361</v>
      </c>
      <c r="F498" s="26">
        <v>289</v>
      </c>
      <c r="G498" s="12">
        <f t="shared" si="7"/>
        <v>0.24913494809688586</v>
      </c>
      <c r="H498" s="12" t="s">
        <v>31638</v>
      </c>
      <c r="I498" s="12" t="s">
        <v>27605</v>
      </c>
      <c r="J498" s="25" t="s">
        <v>60</v>
      </c>
    </row>
    <row r="499" spans="2:10" ht="12.75">
      <c r="B499" s="72" t="s">
        <v>12153</v>
      </c>
      <c r="C499" s="8" t="s">
        <v>24940</v>
      </c>
      <c r="D499" s="54" t="s">
        <v>12154</v>
      </c>
      <c r="E499" s="70">
        <v>363</v>
      </c>
      <c r="F499" s="26">
        <v>290</v>
      </c>
      <c r="G499" s="12">
        <f t="shared" si="7"/>
        <v>0.25172413793103443</v>
      </c>
      <c r="H499" s="12" t="s">
        <v>31636</v>
      </c>
      <c r="I499" s="12" t="s">
        <v>27606</v>
      </c>
      <c r="J499" s="25" t="s">
        <v>60</v>
      </c>
    </row>
    <row r="500" spans="2:10" ht="12.75">
      <c r="B500" s="72" t="s">
        <v>13179</v>
      </c>
      <c r="C500" s="8" t="s">
        <v>25084</v>
      </c>
      <c r="D500" s="54" t="s">
        <v>13180</v>
      </c>
      <c r="E500" s="70">
        <v>364</v>
      </c>
      <c r="F500" s="26">
        <v>291</v>
      </c>
      <c r="G500" s="12">
        <f t="shared" si="7"/>
        <v>0.25085910652920962</v>
      </c>
      <c r="H500" s="12" t="s">
        <v>60</v>
      </c>
      <c r="I500" s="12" t="s">
        <v>60</v>
      </c>
      <c r="J500" s="25" t="s">
        <v>60</v>
      </c>
    </row>
    <row r="501" spans="2:10" ht="12.75">
      <c r="B501" s="72" t="s">
        <v>19458</v>
      </c>
      <c r="C501" s="8" t="s">
        <v>26424</v>
      </c>
      <c r="D501" s="54" t="s">
        <v>19459</v>
      </c>
      <c r="E501" s="70">
        <v>366</v>
      </c>
      <c r="F501" s="26">
        <v>293</v>
      </c>
      <c r="G501" s="12">
        <f t="shared" si="7"/>
        <v>0.24914675767918082</v>
      </c>
      <c r="H501" s="12" t="s">
        <v>31653</v>
      </c>
      <c r="I501" s="12" t="s">
        <v>27607</v>
      </c>
      <c r="J501" s="25" t="s">
        <v>60</v>
      </c>
    </row>
    <row r="502" spans="2:10" ht="12.75">
      <c r="B502" s="72" t="s">
        <v>19462</v>
      </c>
      <c r="C502" s="8" t="s">
        <v>26424</v>
      </c>
      <c r="D502" s="54" t="s">
        <v>19463</v>
      </c>
      <c r="E502" s="70">
        <v>366</v>
      </c>
      <c r="F502" s="26">
        <v>293</v>
      </c>
      <c r="G502" s="12">
        <f t="shared" si="7"/>
        <v>0.24914675767918082</v>
      </c>
      <c r="H502" s="12" t="s">
        <v>60</v>
      </c>
      <c r="I502" s="12" t="s">
        <v>60</v>
      </c>
      <c r="J502" s="25" t="s">
        <v>60</v>
      </c>
    </row>
    <row r="503" spans="2:10" ht="12.75">
      <c r="B503" s="72" t="s">
        <v>19466</v>
      </c>
      <c r="C503" s="8" t="s">
        <v>26424</v>
      </c>
      <c r="D503" s="54" t="s">
        <v>19467</v>
      </c>
      <c r="E503" s="70">
        <v>366</v>
      </c>
      <c r="F503" s="26">
        <v>293</v>
      </c>
      <c r="G503" s="12">
        <f t="shared" si="7"/>
        <v>0.24914675767918082</v>
      </c>
      <c r="H503" s="12" t="s">
        <v>31653</v>
      </c>
      <c r="I503" s="12" t="s">
        <v>27608</v>
      </c>
      <c r="J503" s="25" t="s">
        <v>60</v>
      </c>
    </row>
    <row r="504" spans="2:10" ht="12.75">
      <c r="B504" s="72" t="s">
        <v>19470</v>
      </c>
      <c r="C504" s="8" t="s">
        <v>26424</v>
      </c>
      <c r="D504" s="54" t="s">
        <v>19471</v>
      </c>
      <c r="E504" s="70">
        <v>366</v>
      </c>
      <c r="F504" s="26">
        <v>293</v>
      </c>
      <c r="G504" s="12">
        <f t="shared" si="7"/>
        <v>0.24914675767918082</v>
      </c>
      <c r="H504" s="12" t="s">
        <v>31653</v>
      </c>
      <c r="I504" s="12" t="s">
        <v>27609</v>
      </c>
      <c r="J504" s="25" t="s">
        <v>60</v>
      </c>
    </row>
    <row r="505" spans="2:10" ht="12.75">
      <c r="B505" s="72" t="s">
        <v>19474</v>
      </c>
      <c r="C505" s="8" t="s">
        <v>26425</v>
      </c>
      <c r="D505" s="54" t="s">
        <v>19475</v>
      </c>
      <c r="E505" s="70">
        <v>366</v>
      </c>
      <c r="F505" s="26">
        <v>293</v>
      </c>
      <c r="G505" s="12">
        <f t="shared" si="7"/>
        <v>0.24914675767918082</v>
      </c>
      <c r="H505" s="12" t="s">
        <v>60</v>
      </c>
      <c r="I505" s="12" t="s">
        <v>27610</v>
      </c>
      <c r="J505" s="25" t="s">
        <v>60</v>
      </c>
    </row>
    <row r="506" spans="2:10" ht="12.75">
      <c r="B506" s="72" t="s">
        <v>12157</v>
      </c>
      <c r="C506" s="8" t="s">
        <v>24941</v>
      </c>
      <c r="D506" s="54" t="s">
        <v>12158</v>
      </c>
      <c r="E506" s="70">
        <v>368</v>
      </c>
      <c r="F506" s="26">
        <v>294</v>
      </c>
      <c r="G506" s="12">
        <f t="shared" si="7"/>
        <v>0.2517006802721089</v>
      </c>
      <c r="H506" s="12" t="s">
        <v>31654</v>
      </c>
      <c r="I506" s="12" t="s">
        <v>27611</v>
      </c>
      <c r="J506" s="25" t="s">
        <v>60</v>
      </c>
    </row>
    <row r="507" spans="2:10" ht="12.75">
      <c r="B507" s="72" t="s">
        <v>17895</v>
      </c>
      <c r="C507" s="8" t="s">
        <v>26131</v>
      </c>
      <c r="D507" s="54" t="s">
        <v>17896</v>
      </c>
      <c r="E507" s="70">
        <v>368</v>
      </c>
      <c r="F507" s="26">
        <v>294</v>
      </c>
      <c r="G507" s="12">
        <f t="shared" si="7"/>
        <v>0.2517006802721089</v>
      </c>
      <c r="H507" s="12" t="s">
        <v>31648</v>
      </c>
      <c r="I507" s="12" t="s">
        <v>27612</v>
      </c>
      <c r="J507" s="25" t="s">
        <v>60</v>
      </c>
    </row>
    <row r="508" spans="2:10" ht="12.75">
      <c r="B508" s="72" t="s">
        <v>17899</v>
      </c>
      <c r="C508" s="8" t="s">
        <v>26132</v>
      </c>
      <c r="D508" s="54" t="s">
        <v>17900</v>
      </c>
      <c r="E508" s="70">
        <v>368</v>
      </c>
      <c r="F508" s="26">
        <v>294</v>
      </c>
      <c r="G508" s="12">
        <f t="shared" si="7"/>
        <v>0.2517006802721089</v>
      </c>
      <c r="H508" s="12" t="s">
        <v>31655</v>
      </c>
      <c r="I508" s="12" t="s">
        <v>27613</v>
      </c>
      <c r="J508" s="25" t="s">
        <v>60</v>
      </c>
    </row>
    <row r="509" spans="2:10" ht="12.75">
      <c r="B509" s="72" t="s">
        <v>18596</v>
      </c>
      <c r="C509" s="8" t="s">
        <v>26255</v>
      </c>
      <c r="D509" s="54" t="s">
        <v>18597</v>
      </c>
      <c r="E509" s="70">
        <v>368</v>
      </c>
      <c r="F509" s="26">
        <v>294</v>
      </c>
      <c r="G509" s="12">
        <f t="shared" si="7"/>
        <v>0.2517006802721089</v>
      </c>
      <c r="H509" s="12" t="s">
        <v>31651</v>
      </c>
      <c r="I509" s="12" t="s">
        <v>27614</v>
      </c>
      <c r="J509" s="25" t="s">
        <v>60</v>
      </c>
    </row>
    <row r="510" spans="2:10" ht="12.75">
      <c r="B510" s="72" t="s">
        <v>11317</v>
      </c>
      <c r="C510" s="8" t="s">
        <v>24731</v>
      </c>
      <c r="D510" s="54" t="s">
        <v>11318</v>
      </c>
      <c r="E510" s="70">
        <v>369</v>
      </c>
      <c r="F510" s="26">
        <v>295</v>
      </c>
      <c r="G510" s="12">
        <f t="shared" si="7"/>
        <v>0.25084745762711869</v>
      </c>
      <c r="H510" s="12" t="s">
        <v>60</v>
      </c>
      <c r="I510" s="12" t="s">
        <v>27615</v>
      </c>
      <c r="J510" s="25" t="s">
        <v>60</v>
      </c>
    </row>
    <row r="511" spans="2:10" ht="12.75">
      <c r="B511" s="72" t="s">
        <v>21566</v>
      </c>
      <c r="C511" s="8" t="s">
        <v>26757</v>
      </c>
      <c r="D511" s="54" t="s">
        <v>21567</v>
      </c>
      <c r="E511" s="70">
        <v>370</v>
      </c>
      <c r="F511" s="26">
        <v>296</v>
      </c>
      <c r="G511" s="12">
        <f t="shared" si="7"/>
        <v>0.25</v>
      </c>
      <c r="H511" s="12" t="s">
        <v>31656</v>
      </c>
      <c r="I511" s="12" t="s">
        <v>27616</v>
      </c>
      <c r="J511" s="25" t="s">
        <v>60</v>
      </c>
    </row>
    <row r="512" spans="2:10" ht="12.75">
      <c r="B512" s="72" t="s">
        <v>22040</v>
      </c>
      <c r="C512" s="8" t="s">
        <v>26847</v>
      </c>
      <c r="D512" s="54" t="s">
        <v>22041</v>
      </c>
      <c r="E512" s="70">
        <v>370</v>
      </c>
      <c r="F512" s="26">
        <v>296</v>
      </c>
      <c r="G512" s="12">
        <f t="shared" si="7"/>
        <v>0.25</v>
      </c>
      <c r="H512" s="12" t="s">
        <v>31639</v>
      </c>
      <c r="I512" s="12" t="s">
        <v>27617</v>
      </c>
      <c r="J512" s="25" t="s">
        <v>60</v>
      </c>
    </row>
    <row r="513" spans="2:10" ht="12.75">
      <c r="B513" s="72" t="s">
        <v>22044</v>
      </c>
      <c r="C513" s="8" t="s">
        <v>26848</v>
      </c>
      <c r="D513" s="54" t="s">
        <v>22045</v>
      </c>
      <c r="E513" s="70">
        <v>370</v>
      </c>
      <c r="F513" s="26">
        <v>296</v>
      </c>
      <c r="G513" s="12">
        <f t="shared" si="7"/>
        <v>0.25</v>
      </c>
      <c r="H513" s="12" t="s">
        <v>31639</v>
      </c>
      <c r="I513" s="12" t="s">
        <v>27618</v>
      </c>
      <c r="J513" s="25" t="s">
        <v>60</v>
      </c>
    </row>
    <row r="514" spans="2:10" ht="12.75">
      <c r="B514" s="72" t="s">
        <v>22048</v>
      </c>
      <c r="C514" s="8" t="s">
        <v>26849</v>
      </c>
      <c r="D514" s="54" t="s">
        <v>22049</v>
      </c>
      <c r="E514" s="70">
        <v>370</v>
      </c>
      <c r="F514" s="26">
        <v>296</v>
      </c>
      <c r="G514" s="12">
        <f t="shared" ref="G514:G577" si="8">IFERROR(E514/F514-1,0)</f>
        <v>0.25</v>
      </c>
      <c r="H514" s="12" t="s">
        <v>31639</v>
      </c>
      <c r="I514" s="12" t="s">
        <v>27619</v>
      </c>
      <c r="J514" s="25" t="s">
        <v>60</v>
      </c>
    </row>
    <row r="515" spans="2:10" ht="12.75">
      <c r="B515" s="72" t="s">
        <v>22511</v>
      </c>
      <c r="C515" s="8">
        <v>4932478348</v>
      </c>
      <c r="D515" s="54" t="s">
        <v>22512</v>
      </c>
      <c r="E515" s="70">
        <v>370</v>
      </c>
      <c r="F515" s="26">
        <v>296</v>
      </c>
      <c r="G515" s="12">
        <f t="shared" si="8"/>
        <v>0.25</v>
      </c>
      <c r="H515" s="12" t="s">
        <v>31646</v>
      </c>
      <c r="I515" s="12" t="s">
        <v>27620</v>
      </c>
      <c r="J515" s="25" t="s">
        <v>60</v>
      </c>
    </row>
    <row r="516" spans="2:10" ht="12.75">
      <c r="B516" s="72" t="s">
        <v>22515</v>
      </c>
      <c r="C516" s="8">
        <v>4932478349</v>
      </c>
      <c r="D516" s="54" t="s">
        <v>22516</v>
      </c>
      <c r="E516" s="70">
        <v>370</v>
      </c>
      <c r="F516" s="26">
        <v>296</v>
      </c>
      <c r="G516" s="12">
        <f t="shared" si="8"/>
        <v>0.25</v>
      </c>
      <c r="H516" s="12" t="s">
        <v>31646</v>
      </c>
      <c r="I516" s="12" t="s">
        <v>27621</v>
      </c>
      <c r="J516" s="25" t="s">
        <v>60</v>
      </c>
    </row>
    <row r="517" spans="2:10" ht="12.75">
      <c r="B517" s="72" t="s">
        <v>22519</v>
      </c>
      <c r="C517" s="8">
        <v>4932478357</v>
      </c>
      <c r="D517" s="54" t="s">
        <v>22520</v>
      </c>
      <c r="E517" s="70">
        <v>370</v>
      </c>
      <c r="F517" s="26">
        <v>296</v>
      </c>
      <c r="G517" s="12">
        <f t="shared" si="8"/>
        <v>0.25</v>
      </c>
      <c r="H517" s="12" t="s">
        <v>31646</v>
      </c>
      <c r="I517" s="12" t="s">
        <v>27622</v>
      </c>
      <c r="J517" s="25" t="s">
        <v>60</v>
      </c>
    </row>
    <row r="518" spans="2:10" ht="12.75">
      <c r="B518" s="72" t="s">
        <v>22523</v>
      </c>
      <c r="C518" s="8">
        <v>4932478358</v>
      </c>
      <c r="D518" s="54" t="s">
        <v>22524</v>
      </c>
      <c r="E518" s="70">
        <v>370</v>
      </c>
      <c r="F518" s="26">
        <v>296</v>
      </c>
      <c r="G518" s="12">
        <f t="shared" si="8"/>
        <v>0.25</v>
      </c>
      <c r="H518" s="12" t="s">
        <v>31646</v>
      </c>
      <c r="I518" s="12" t="s">
        <v>27623</v>
      </c>
      <c r="J518" s="25" t="s">
        <v>60</v>
      </c>
    </row>
    <row r="519" spans="2:10" ht="12.75">
      <c r="B519" s="72" t="s">
        <v>22527</v>
      </c>
      <c r="C519" s="8">
        <v>4932478359</v>
      </c>
      <c r="D519" s="54" t="s">
        <v>22528</v>
      </c>
      <c r="E519" s="70">
        <v>370</v>
      </c>
      <c r="F519" s="26">
        <v>296</v>
      </c>
      <c r="G519" s="12">
        <f t="shared" si="8"/>
        <v>0.25</v>
      </c>
      <c r="H519" s="12" t="s">
        <v>31646</v>
      </c>
      <c r="I519" s="12" t="s">
        <v>27624</v>
      </c>
      <c r="J519" s="25" t="s">
        <v>60</v>
      </c>
    </row>
    <row r="520" spans="2:10" ht="12.75">
      <c r="B520" s="72" t="s">
        <v>13183</v>
      </c>
      <c r="C520" s="8" t="s">
        <v>25085</v>
      </c>
      <c r="D520" s="54" t="s">
        <v>13184</v>
      </c>
      <c r="E520" s="70">
        <v>371</v>
      </c>
      <c r="F520" s="26">
        <v>297</v>
      </c>
      <c r="G520" s="12">
        <f t="shared" si="8"/>
        <v>0.24915824915824913</v>
      </c>
      <c r="H520" s="12" t="s">
        <v>31645</v>
      </c>
      <c r="I520" s="12" t="s">
        <v>27625</v>
      </c>
      <c r="J520" s="25" t="s">
        <v>60</v>
      </c>
    </row>
    <row r="521" spans="2:10" ht="12.75">
      <c r="B521" s="72" t="s">
        <v>13187</v>
      </c>
      <c r="C521" s="8" t="s">
        <v>25086</v>
      </c>
      <c r="D521" s="54" t="s">
        <v>13188</v>
      </c>
      <c r="E521" s="70">
        <v>371</v>
      </c>
      <c r="F521" s="26">
        <v>297</v>
      </c>
      <c r="G521" s="12">
        <f t="shared" si="8"/>
        <v>0.24915824915824913</v>
      </c>
      <c r="H521" s="12" t="s">
        <v>31645</v>
      </c>
      <c r="I521" s="12" t="s">
        <v>27626</v>
      </c>
      <c r="J521" s="25" t="s">
        <v>60</v>
      </c>
    </row>
    <row r="522" spans="2:10" ht="12.75">
      <c r="B522" s="72" t="s">
        <v>10346</v>
      </c>
      <c r="C522" s="8" t="s">
        <v>24607</v>
      </c>
      <c r="D522" s="54" t="s">
        <v>10347</v>
      </c>
      <c r="E522" s="70">
        <v>375</v>
      </c>
      <c r="F522" s="26">
        <v>300</v>
      </c>
      <c r="G522" s="12">
        <f t="shared" si="8"/>
        <v>0.25</v>
      </c>
      <c r="H522" s="12" t="s">
        <v>60</v>
      </c>
      <c r="I522" s="12" t="s">
        <v>60</v>
      </c>
      <c r="J522" s="25" t="s">
        <v>60</v>
      </c>
    </row>
    <row r="523" spans="2:10" ht="12.75">
      <c r="B523" s="72" t="s">
        <v>13191</v>
      </c>
      <c r="C523" s="8" t="s">
        <v>25058</v>
      </c>
      <c r="D523" s="54" t="s">
        <v>13192</v>
      </c>
      <c r="E523" s="70">
        <v>375</v>
      </c>
      <c r="F523" s="26">
        <v>300</v>
      </c>
      <c r="G523" s="12">
        <f t="shared" si="8"/>
        <v>0.25</v>
      </c>
      <c r="H523" s="12" t="s">
        <v>31637</v>
      </c>
      <c r="I523" s="12" t="s">
        <v>27627</v>
      </c>
      <c r="J523" s="25" t="s">
        <v>60</v>
      </c>
    </row>
    <row r="524" spans="2:10" ht="12.75">
      <c r="B524" s="72" t="s">
        <v>16897</v>
      </c>
      <c r="C524" s="8" t="s">
        <v>25915</v>
      </c>
      <c r="D524" s="54" t="s">
        <v>16898</v>
      </c>
      <c r="E524" s="70">
        <v>375</v>
      </c>
      <c r="F524" s="26">
        <v>300</v>
      </c>
      <c r="G524" s="12">
        <f t="shared" si="8"/>
        <v>0.25</v>
      </c>
      <c r="H524" s="12" t="s">
        <v>31657</v>
      </c>
      <c r="I524" s="12" t="s">
        <v>27628</v>
      </c>
      <c r="J524" s="25" t="s">
        <v>60</v>
      </c>
    </row>
    <row r="525" spans="2:10" ht="12.75">
      <c r="B525" s="72" t="s">
        <v>16901</v>
      </c>
      <c r="C525" s="8" t="s">
        <v>25916</v>
      </c>
      <c r="D525" s="54" t="s">
        <v>16902</v>
      </c>
      <c r="E525" s="70">
        <v>375</v>
      </c>
      <c r="F525" s="26">
        <v>300</v>
      </c>
      <c r="G525" s="12">
        <f t="shared" si="8"/>
        <v>0.25</v>
      </c>
      <c r="H525" s="12" t="s">
        <v>31657</v>
      </c>
      <c r="I525" s="12" t="s">
        <v>27629</v>
      </c>
      <c r="J525" s="25" t="s">
        <v>60</v>
      </c>
    </row>
    <row r="526" spans="2:10" ht="12.75">
      <c r="B526" s="72" t="s">
        <v>12161</v>
      </c>
      <c r="C526" s="8" t="s">
        <v>24942</v>
      </c>
      <c r="D526" s="54" t="s">
        <v>12162</v>
      </c>
      <c r="E526" s="70">
        <v>376</v>
      </c>
      <c r="F526" s="26">
        <v>301</v>
      </c>
      <c r="G526" s="12">
        <f t="shared" si="8"/>
        <v>0.24916943521594681</v>
      </c>
      <c r="H526" s="12" t="s">
        <v>31636</v>
      </c>
      <c r="I526" s="12" t="s">
        <v>27630</v>
      </c>
      <c r="J526" s="25" t="s">
        <v>60</v>
      </c>
    </row>
    <row r="527" spans="2:10" ht="12.75">
      <c r="B527" s="45" t="s">
        <v>4319</v>
      </c>
      <c r="C527" s="8" t="s">
        <v>4318</v>
      </c>
      <c r="D527" s="54" t="s">
        <v>4320</v>
      </c>
      <c r="E527" s="70">
        <v>380</v>
      </c>
      <c r="F527" s="26">
        <v>300</v>
      </c>
      <c r="G527" s="12">
        <f t="shared" si="8"/>
        <v>0.26666666666666661</v>
      </c>
      <c r="H527" s="12" t="s">
        <v>4271</v>
      </c>
      <c r="I527" s="12" t="s">
        <v>27631</v>
      </c>
      <c r="J527" s="25" t="s">
        <v>60</v>
      </c>
    </row>
    <row r="528" spans="2:10" ht="12.75">
      <c r="B528" s="45" t="s">
        <v>4411</v>
      </c>
      <c r="C528" s="8" t="s">
        <v>4410</v>
      </c>
      <c r="D528" s="54" t="s">
        <v>4412</v>
      </c>
      <c r="E528" s="70">
        <v>380</v>
      </c>
      <c r="F528" s="26">
        <v>300</v>
      </c>
      <c r="G528" s="12">
        <f t="shared" si="8"/>
        <v>0.26666666666666661</v>
      </c>
      <c r="H528" s="12" t="s">
        <v>4414</v>
      </c>
      <c r="I528" s="12" t="s">
        <v>27632</v>
      </c>
      <c r="J528" s="25" t="s">
        <v>60</v>
      </c>
    </row>
    <row r="529" spans="2:10" ht="12.75">
      <c r="B529" s="45" t="s">
        <v>4549</v>
      </c>
      <c r="C529" s="8" t="s">
        <v>4548</v>
      </c>
      <c r="D529" s="54" t="s">
        <v>4550</v>
      </c>
      <c r="E529" s="70">
        <v>380</v>
      </c>
      <c r="F529" s="26">
        <v>300</v>
      </c>
      <c r="G529" s="12">
        <f t="shared" si="8"/>
        <v>0.26666666666666661</v>
      </c>
      <c r="H529" s="12" t="s">
        <v>4552</v>
      </c>
      <c r="I529" s="12" t="s">
        <v>27633</v>
      </c>
      <c r="J529" s="25" t="s">
        <v>60</v>
      </c>
    </row>
    <row r="530" spans="2:10" ht="12.75">
      <c r="B530" s="45" t="s">
        <v>4689</v>
      </c>
      <c r="C530" s="8" t="s">
        <v>4684</v>
      </c>
      <c r="D530" s="54" t="s">
        <v>4690</v>
      </c>
      <c r="E530" s="70">
        <v>380</v>
      </c>
      <c r="F530" s="26">
        <v>300</v>
      </c>
      <c r="G530" s="12">
        <f t="shared" si="8"/>
        <v>0.26666666666666661</v>
      </c>
      <c r="H530" s="12" t="s">
        <v>4687</v>
      </c>
      <c r="I530" s="12" t="s">
        <v>27634</v>
      </c>
      <c r="J530" s="25" t="s">
        <v>60</v>
      </c>
    </row>
    <row r="531" spans="2:10" ht="12.75">
      <c r="B531" s="72" t="s">
        <v>19736</v>
      </c>
      <c r="C531" s="8">
        <v>4932254071</v>
      </c>
      <c r="D531" s="54" t="s">
        <v>19737</v>
      </c>
      <c r="E531" s="70">
        <v>379</v>
      </c>
      <c r="F531" s="26">
        <v>303</v>
      </c>
      <c r="G531" s="12">
        <f t="shared" si="8"/>
        <v>0.25082508250825075</v>
      </c>
      <c r="H531" s="12" t="s">
        <v>31658</v>
      </c>
      <c r="I531" s="12" t="s">
        <v>27635</v>
      </c>
      <c r="J531" s="25" t="s">
        <v>60</v>
      </c>
    </row>
    <row r="532" spans="2:10" ht="12.75">
      <c r="B532" s="72" t="s">
        <v>19478</v>
      </c>
      <c r="C532" s="8" t="s">
        <v>26426</v>
      </c>
      <c r="D532" s="54" t="s">
        <v>19479</v>
      </c>
      <c r="E532" s="70">
        <v>381</v>
      </c>
      <c r="F532" s="26">
        <v>305</v>
      </c>
      <c r="G532" s="12">
        <f t="shared" si="8"/>
        <v>0.24918032786885247</v>
      </c>
      <c r="H532" s="12" t="s">
        <v>31650</v>
      </c>
      <c r="I532" s="12" t="s">
        <v>27636</v>
      </c>
      <c r="J532" s="25" t="s">
        <v>60</v>
      </c>
    </row>
    <row r="533" spans="2:10" ht="12.75">
      <c r="B533" s="72" t="s">
        <v>15494</v>
      </c>
      <c r="C533" s="8" t="s">
        <v>25586</v>
      </c>
      <c r="D533" s="54" t="s">
        <v>15495</v>
      </c>
      <c r="E533" s="70">
        <v>383</v>
      </c>
      <c r="F533" s="26">
        <v>306</v>
      </c>
      <c r="G533" s="12">
        <f t="shared" si="8"/>
        <v>0.25163398692810457</v>
      </c>
      <c r="H533" s="12" t="s">
        <v>60</v>
      </c>
      <c r="I533" s="12" t="s">
        <v>27637</v>
      </c>
      <c r="J533" s="25" t="s">
        <v>60</v>
      </c>
    </row>
    <row r="534" spans="2:10" ht="12.75">
      <c r="B534" s="72" t="s">
        <v>15498</v>
      </c>
      <c r="C534" s="8" t="s">
        <v>25587</v>
      </c>
      <c r="D534" s="54" t="s">
        <v>15499</v>
      </c>
      <c r="E534" s="70">
        <v>383</v>
      </c>
      <c r="F534" s="26">
        <v>306</v>
      </c>
      <c r="G534" s="12">
        <f t="shared" si="8"/>
        <v>0.25163398692810457</v>
      </c>
      <c r="H534" s="12" t="s">
        <v>60</v>
      </c>
      <c r="I534" s="12" t="s">
        <v>27638</v>
      </c>
      <c r="J534" s="25" t="s">
        <v>60</v>
      </c>
    </row>
    <row r="535" spans="2:10" ht="12.75">
      <c r="B535" s="72" t="s">
        <v>15502</v>
      </c>
      <c r="C535" s="8" t="s">
        <v>25588</v>
      </c>
      <c r="D535" s="54" t="s">
        <v>15503</v>
      </c>
      <c r="E535" s="70">
        <v>383</v>
      </c>
      <c r="F535" s="26">
        <v>306</v>
      </c>
      <c r="G535" s="12">
        <f t="shared" si="8"/>
        <v>0.25163398692810457</v>
      </c>
      <c r="H535" s="12" t="s">
        <v>60</v>
      </c>
      <c r="I535" s="12" t="s">
        <v>27639</v>
      </c>
      <c r="J535" s="25" t="s">
        <v>60</v>
      </c>
    </row>
    <row r="536" spans="2:10" ht="12.75">
      <c r="B536" s="72" t="s">
        <v>15506</v>
      </c>
      <c r="C536" s="8" t="s">
        <v>25589</v>
      </c>
      <c r="D536" s="54" t="s">
        <v>15507</v>
      </c>
      <c r="E536" s="70">
        <v>383</v>
      </c>
      <c r="F536" s="26">
        <v>306</v>
      </c>
      <c r="G536" s="12">
        <f t="shared" si="8"/>
        <v>0.25163398692810457</v>
      </c>
      <c r="H536" s="12" t="s">
        <v>31634</v>
      </c>
      <c r="I536" s="12" t="s">
        <v>27640</v>
      </c>
      <c r="J536" s="25" t="s">
        <v>60</v>
      </c>
    </row>
    <row r="537" spans="2:10" ht="12.75">
      <c r="B537" s="72" t="s">
        <v>8961</v>
      </c>
      <c r="C537" s="8" t="s">
        <v>24493</v>
      </c>
      <c r="D537" s="54" t="s">
        <v>8962</v>
      </c>
      <c r="E537" s="70">
        <v>384</v>
      </c>
      <c r="F537" s="26">
        <v>307</v>
      </c>
      <c r="G537" s="12">
        <f t="shared" si="8"/>
        <v>0.25081433224755689</v>
      </c>
      <c r="H537" s="12" t="s">
        <v>60</v>
      </c>
      <c r="I537" s="12" t="s">
        <v>27641</v>
      </c>
      <c r="J537" s="25" t="s">
        <v>60</v>
      </c>
    </row>
    <row r="538" spans="2:10" ht="12.75">
      <c r="B538" s="72" t="s">
        <v>10350</v>
      </c>
      <c r="C538" s="8" t="s">
        <v>24607</v>
      </c>
      <c r="D538" s="54" t="s">
        <v>10351</v>
      </c>
      <c r="E538" s="70">
        <v>384</v>
      </c>
      <c r="F538" s="26">
        <v>307</v>
      </c>
      <c r="G538" s="12">
        <f t="shared" si="8"/>
        <v>0.25081433224755689</v>
      </c>
      <c r="H538" s="12" t="s">
        <v>60</v>
      </c>
      <c r="I538" s="12" t="s">
        <v>60</v>
      </c>
      <c r="J538" s="25" t="s">
        <v>60</v>
      </c>
    </row>
    <row r="539" spans="2:10" ht="12.75">
      <c r="B539" s="72" t="s">
        <v>11321</v>
      </c>
      <c r="C539" s="8" t="s">
        <v>24732</v>
      </c>
      <c r="D539" s="54" t="s">
        <v>11322</v>
      </c>
      <c r="E539" s="70">
        <v>384</v>
      </c>
      <c r="F539" s="26">
        <v>307</v>
      </c>
      <c r="G539" s="12">
        <f t="shared" si="8"/>
        <v>0.25081433224755689</v>
      </c>
      <c r="H539" s="12" t="s">
        <v>60</v>
      </c>
      <c r="I539" s="12" t="s">
        <v>27642</v>
      </c>
      <c r="J539" s="25" t="s">
        <v>60</v>
      </c>
    </row>
    <row r="540" spans="2:10" ht="12.75">
      <c r="B540" s="72" t="s">
        <v>12165</v>
      </c>
      <c r="C540" s="8" t="s">
        <v>24943</v>
      </c>
      <c r="D540" s="54" t="s">
        <v>12166</v>
      </c>
      <c r="E540" s="70">
        <v>384</v>
      </c>
      <c r="F540" s="26">
        <v>307</v>
      </c>
      <c r="G540" s="12">
        <f t="shared" si="8"/>
        <v>0.25081433224755689</v>
      </c>
      <c r="H540" s="12" t="s">
        <v>31654</v>
      </c>
      <c r="I540" s="12" t="s">
        <v>27643</v>
      </c>
      <c r="J540" s="25" t="s">
        <v>60</v>
      </c>
    </row>
    <row r="541" spans="2:10" ht="12.75">
      <c r="B541" s="72" t="s">
        <v>17903</v>
      </c>
      <c r="C541" s="8" t="s">
        <v>26133</v>
      </c>
      <c r="D541" s="54" t="s">
        <v>17904</v>
      </c>
      <c r="E541" s="70">
        <v>384</v>
      </c>
      <c r="F541" s="26">
        <v>307</v>
      </c>
      <c r="G541" s="12">
        <f t="shared" si="8"/>
        <v>0.25081433224755689</v>
      </c>
      <c r="H541" s="12" t="s">
        <v>31648</v>
      </c>
      <c r="I541" s="12" t="s">
        <v>27644</v>
      </c>
      <c r="J541" s="25" t="s">
        <v>60</v>
      </c>
    </row>
    <row r="542" spans="2:10" ht="12.75">
      <c r="B542" s="72" t="s">
        <v>13163</v>
      </c>
      <c r="C542" s="8" t="s">
        <v>25082</v>
      </c>
      <c r="D542" s="54" t="s">
        <v>13164</v>
      </c>
      <c r="E542" s="70">
        <v>386</v>
      </c>
      <c r="F542" s="26">
        <v>309</v>
      </c>
      <c r="G542" s="12">
        <f t="shared" si="8"/>
        <v>0.2491909385113269</v>
      </c>
      <c r="H542" s="12" t="s">
        <v>60</v>
      </c>
      <c r="I542" s="12" t="s">
        <v>27645</v>
      </c>
      <c r="J542" s="25" t="s">
        <v>60</v>
      </c>
    </row>
    <row r="543" spans="2:10" ht="12.75">
      <c r="B543" s="72" t="s">
        <v>13195</v>
      </c>
      <c r="C543" s="8" t="s">
        <v>25087</v>
      </c>
      <c r="D543" s="54" t="s">
        <v>13196</v>
      </c>
      <c r="E543" s="70">
        <v>389</v>
      </c>
      <c r="F543" s="26">
        <v>311</v>
      </c>
      <c r="G543" s="12">
        <f t="shared" si="8"/>
        <v>0.25080385852090026</v>
      </c>
      <c r="H543" s="12" t="s">
        <v>31645</v>
      </c>
      <c r="I543" s="12" t="s">
        <v>27646</v>
      </c>
      <c r="J543" s="25" t="s">
        <v>60</v>
      </c>
    </row>
    <row r="544" spans="2:10" ht="12.75">
      <c r="B544" s="72" t="s">
        <v>13199</v>
      </c>
      <c r="C544" s="8" t="s">
        <v>25088</v>
      </c>
      <c r="D544" s="54" t="s">
        <v>13200</v>
      </c>
      <c r="E544" s="70">
        <v>389</v>
      </c>
      <c r="F544" s="26">
        <v>311</v>
      </c>
      <c r="G544" s="12">
        <f t="shared" si="8"/>
        <v>0.25080385852090026</v>
      </c>
      <c r="H544" s="12" t="s">
        <v>31645</v>
      </c>
      <c r="I544" s="12" t="s">
        <v>27647</v>
      </c>
      <c r="J544" s="25" t="s">
        <v>60</v>
      </c>
    </row>
    <row r="545" spans="2:10" ht="12.75">
      <c r="B545" s="72" t="s">
        <v>12169</v>
      </c>
      <c r="C545" s="8" t="s">
        <v>24944</v>
      </c>
      <c r="D545" s="54" t="s">
        <v>12170</v>
      </c>
      <c r="E545" s="70">
        <v>390</v>
      </c>
      <c r="F545" s="26">
        <v>312</v>
      </c>
      <c r="G545" s="12">
        <f t="shared" si="8"/>
        <v>0.25</v>
      </c>
      <c r="H545" s="12" t="s">
        <v>31636</v>
      </c>
      <c r="I545" s="12" t="s">
        <v>27648</v>
      </c>
      <c r="J545" s="25" t="s">
        <v>60</v>
      </c>
    </row>
    <row r="546" spans="2:10" ht="12.75">
      <c r="B546" s="72" t="s">
        <v>13203</v>
      </c>
      <c r="C546" s="8" t="s">
        <v>25089</v>
      </c>
      <c r="D546" s="54" t="s">
        <v>13204</v>
      </c>
      <c r="E546" s="70">
        <v>391</v>
      </c>
      <c r="F546" s="26">
        <v>313</v>
      </c>
      <c r="G546" s="12">
        <f t="shared" si="8"/>
        <v>0.24920127795527147</v>
      </c>
      <c r="H546" s="12" t="s">
        <v>31645</v>
      </c>
      <c r="I546" s="12" t="s">
        <v>27649</v>
      </c>
      <c r="J546" s="25" t="s">
        <v>60</v>
      </c>
    </row>
    <row r="547" spans="2:10" ht="12.75">
      <c r="B547" s="72" t="s">
        <v>19482</v>
      </c>
      <c r="C547" s="8" t="s">
        <v>26427</v>
      </c>
      <c r="D547" s="54" t="s">
        <v>19483</v>
      </c>
      <c r="E547" s="70">
        <v>395</v>
      </c>
      <c r="F547" s="26">
        <v>316</v>
      </c>
      <c r="G547" s="12">
        <f t="shared" si="8"/>
        <v>0.25</v>
      </c>
      <c r="H547" s="12" t="s">
        <v>60</v>
      </c>
      <c r="I547" s="12" t="s">
        <v>27650</v>
      </c>
      <c r="J547" s="25" t="s">
        <v>60</v>
      </c>
    </row>
    <row r="548" spans="2:10" ht="12.75">
      <c r="B548" s="72" t="s">
        <v>13207</v>
      </c>
      <c r="C548" s="8" t="s">
        <v>25090</v>
      </c>
      <c r="D548" s="54" t="s">
        <v>13208</v>
      </c>
      <c r="E548" s="70">
        <v>398</v>
      </c>
      <c r="F548" s="26">
        <v>318</v>
      </c>
      <c r="G548" s="12">
        <f t="shared" si="8"/>
        <v>0.2515723270440251</v>
      </c>
      <c r="H548" s="12" t="s">
        <v>60</v>
      </c>
      <c r="I548" s="12" t="s">
        <v>27651</v>
      </c>
      <c r="J548" s="25" t="s">
        <v>60</v>
      </c>
    </row>
    <row r="549" spans="2:10" ht="12.75">
      <c r="B549" s="72" t="s">
        <v>13211</v>
      </c>
      <c r="C549" s="8" t="s">
        <v>25091</v>
      </c>
      <c r="D549" s="54" t="s">
        <v>13212</v>
      </c>
      <c r="E549" s="70">
        <v>398</v>
      </c>
      <c r="F549" s="26">
        <v>318</v>
      </c>
      <c r="G549" s="12">
        <f t="shared" si="8"/>
        <v>0.2515723270440251</v>
      </c>
      <c r="H549" s="12" t="s">
        <v>60</v>
      </c>
      <c r="I549" s="12" t="s">
        <v>27652</v>
      </c>
      <c r="J549" s="25" t="s">
        <v>60</v>
      </c>
    </row>
    <row r="550" spans="2:10" ht="12.75">
      <c r="B550" s="72" t="s">
        <v>15510</v>
      </c>
      <c r="C550" s="8" t="s">
        <v>25590</v>
      </c>
      <c r="D550" s="54" t="s">
        <v>15511</v>
      </c>
      <c r="E550" s="70">
        <v>398</v>
      </c>
      <c r="F550" s="26">
        <v>318</v>
      </c>
      <c r="G550" s="12">
        <f t="shared" si="8"/>
        <v>0.2515723270440251</v>
      </c>
      <c r="H550" s="12" t="s">
        <v>31619</v>
      </c>
      <c r="I550" s="12" t="s">
        <v>27653</v>
      </c>
      <c r="J550" s="25" t="s">
        <v>60</v>
      </c>
    </row>
    <row r="551" spans="2:10" ht="12.75">
      <c r="B551" s="72" t="s">
        <v>15514</v>
      </c>
      <c r="C551" s="8" t="s">
        <v>25591</v>
      </c>
      <c r="D551" s="54" t="s">
        <v>15515</v>
      </c>
      <c r="E551" s="70">
        <v>398</v>
      </c>
      <c r="F551" s="26">
        <v>318</v>
      </c>
      <c r="G551" s="12">
        <f t="shared" si="8"/>
        <v>0.2515723270440251</v>
      </c>
      <c r="H551" s="12" t="s">
        <v>31634</v>
      </c>
      <c r="I551" s="12" t="s">
        <v>27654</v>
      </c>
      <c r="J551" s="25" t="s">
        <v>60</v>
      </c>
    </row>
    <row r="552" spans="2:10" ht="12.75">
      <c r="B552" s="72" t="s">
        <v>9227</v>
      </c>
      <c r="C552" s="8" t="s">
        <v>60</v>
      </c>
      <c r="D552" s="54" t="s">
        <v>9228</v>
      </c>
      <c r="E552" s="70">
        <v>399</v>
      </c>
      <c r="F552" s="26">
        <v>319</v>
      </c>
      <c r="G552" s="12">
        <f t="shared" si="8"/>
        <v>0.2507836990595611</v>
      </c>
      <c r="H552" s="12" t="s">
        <v>60</v>
      </c>
      <c r="I552" s="12" t="s">
        <v>60</v>
      </c>
      <c r="J552" s="25" t="s">
        <v>60</v>
      </c>
    </row>
    <row r="553" spans="2:10" ht="12.75">
      <c r="B553" s="72" t="s">
        <v>9231</v>
      </c>
      <c r="C553" s="8" t="s">
        <v>60</v>
      </c>
      <c r="D553" s="54" t="s">
        <v>9232</v>
      </c>
      <c r="E553" s="70">
        <v>399</v>
      </c>
      <c r="F553" s="26">
        <v>319</v>
      </c>
      <c r="G553" s="12">
        <f t="shared" si="8"/>
        <v>0.2507836990595611</v>
      </c>
      <c r="H553" s="12" t="s">
        <v>60</v>
      </c>
      <c r="I553" s="12" t="s">
        <v>60</v>
      </c>
      <c r="J553" s="25" t="s">
        <v>60</v>
      </c>
    </row>
    <row r="554" spans="2:10" ht="12.75">
      <c r="B554" s="72" t="s">
        <v>9235</v>
      </c>
      <c r="C554" s="8" t="s">
        <v>60</v>
      </c>
      <c r="D554" s="54" t="s">
        <v>9236</v>
      </c>
      <c r="E554" s="70">
        <v>399</v>
      </c>
      <c r="F554" s="26">
        <v>319</v>
      </c>
      <c r="G554" s="12">
        <f t="shared" si="8"/>
        <v>0.2507836990595611</v>
      </c>
      <c r="H554" s="12" t="s">
        <v>60</v>
      </c>
      <c r="I554" s="12" t="s">
        <v>60</v>
      </c>
      <c r="J554" s="25" t="s">
        <v>60</v>
      </c>
    </row>
    <row r="555" spans="2:10" ht="12.75">
      <c r="B555" s="72" t="s">
        <v>9239</v>
      </c>
      <c r="C555" s="8" t="s">
        <v>60</v>
      </c>
      <c r="D555" s="54" t="s">
        <v>9240</v>
      </c>
      <c r="E555" s="70">
        <v>399</v>
      </c>
      <c r="F555" s="26">
        <v>319</v>
      </c>
      <c r="G555" s="12">
        <f t="shared" si="8"/>
        <v>0.2507836990595611</v>
      </c>
      <c r="H555" s="12" t="s">
        <v>60</v>
      </c>
      <c r="I555" s="12" t="s">
        <v>60</v>
      </c>
      <c r="J555" s="25" t="s">
        <v>60</v>
      </c>
    </row>
    <row r="556" spans="2:10" ht="12.75">
      <c r="B556" s="72" t="s">
        <v>9243</v>
      </c>
      <c r="C556" s="8" t="s">
        <v>60</v>
      </c>
      <c r="D556" s="54" t="s">
        <v>9244</v>
      </c>
      <c r="E556" s="70">
        <v>399</v>
      </c>
      <c r="F556" s="26">
        <v>319</v>
      </c>
      <c r="G556" s="12">
        <f t="shared" si="8"/>
        <v>0.2507836990595611</v>
      </c>
      <c r="H556" s="12" t="s">
        <v>60</v>
      </c>
      <c r="I556" s="12" t="s">
        <v>60</v>
      </c>
      <c r="J556" s="25" t="s">
        <v>60</v>
      </c>
    </row>
    <row r="557" spans="2:10" ht="12.75">
      <c r="B557" s="72" t="s">
        <v>9247</v>
      </c>
      <c r="C557" s="8" t="s">
        <v>60</v>
      </c>
      <c r="D557" s="54" t="s">
        <v>9248</v>
      </c>
      <c r="E557" s="70">
        <v>399</v>
      </c>
      <c r="F557" s="26">
        <v>319</v>
      </c>
      <c r="G557" s="12">
        <f t="shared" si="8"/>
        <v>0.2507836990595611</v>
      </c>
      <c r="H557" s="12" t="s">
        <v>60</v>
      </c>
      <c r="I557" s="12" t="s">
        <v>60</v>
      </c>
      <c r="J557" s="25" t="s">
        <v>60</v>
      </c>
    </row>
    <row r="558" spans="2:10" ht="12.75">
      <c r="B558" s="72" t="s">
        <v>12173</v>
      </c>
      <c r="C558" s="8" t="s">
        <v>24945</v>
      </c>
      <c r="D558" s="54" t="s">
        <v>12174</v>
      </c>
      <c r="E558" s="70">
        <v>399</v>
      </c>
      <c r="F558" s="26">
        <v>319</v>
      </c>
      <c r="G558" s="12">
        <f t="shared" si="8"/>
        <v>0.2507836990595611</v>
      </c>
      <c r="H558" s="12" t="s">
        <v>31654</v>
      </c>
      <c r="I558" s="12" t="s">
        <v>27655</v>
      </c>
      <c r="J558" s="25" t="s">
        <v>60</v>
      </c>
    </row>
    <row r="559" spans="2:10" ht="12.75">
      <c r="B559" s="72" t="s">
        <v>17907</v>
      </c>
      <c r="C559" s="8" t="s">
        <v>60</v>
      </c>
      <c r="D559" s="54" t="s">
        <v>17908</v>
      </c>
      <c r="E559" s="70">
        <v>399</v>
      </c>
      <c r="F559" s="26">
        <v>319</v>
      </c>
      <c r="G559" s="12">
        <f t="shared" si="8"/>
        <v>0.2507836990595611</v>
      </c>
      <c r="H559" s="12" t="s">
        <v>31644</v>
      </c>
      <c r="I559" s="12" t="s">
        <v>27656</v>
      </c>
      <c r="J559" s="25" t="s">
        <v>60</v>
      </c>
    </row>
    <row r="560" spans="2:10" ht="12.75">
      <c r="B560" s="72" t="s">
        <v>17911</v>
      </c>
      <c r="C560" s="8" t="s">
        <v>60</v>
      </c>
      <c r="D560" s="54" t="s">
        <v>17912</v>
      </c>
      <c r="E560" s="70">
        <v>399</v>
      </c>
      <c r="F560" s="26">
        <v>319</v>
      </c>
      <c r="G560" s="12">
        <f t="shared" si="8"/>
        <v>0.2507836990595611</v>
      </c>
      <c r="H560" s="12" t="s">
        <v>31659</v>
      </c>
      <c r="I560" s="12" t="s">
        <v>27657</v>
      </c>
      <c r="J560" s="25" t="s">
        <v>60</v>
      </c>
    </row>
    <row r="561" spans="2:10" ht="12.75">
      <c r="B561" s="72" t="s">
        <v>17915</v>
      </c>
      <c r="C561" s="8" t="s">
        <v>60</v>
      </c>
      <c r="D561" s="54" t="s">
        <v>17916</v>
      </c>
      <c r="E561" s="70">
        <v>399</v>
      </c>
      <c r="F561" s="26">
        <v>319</v>
      </c>
      <c r="G561" s="12">
        <f t="shared" si="8"/>
        <v>0.2507836990595611</v>
      </c>
      <c r="H561" s="12" t="s">
        <v>31659</v>
      </c>
      <c r="I561" s="12" t="s">
        <v>27658</v>
      </c>
      <c r="J561" s="25" t="s">
        <v>60</v>
      </c>
    </row>
    <row r="562" spans="2:10" ht="12.75">
      <c r="B562" s="72" t="s">
        <v>17919</v>
      </c>
      <c r="C562" s="8" t="s">
        <v>60</v>
      </c>
      <c r="D562" s="54" t="s">
        <v>17920</v>
      </c>
      <c r="E562" s="70">
        <v>399</v>
      </c>
      <c r="F562" s="26">
        <v>319</v>
      </c>
      <c r="G562" s="12">
        <f t="shared" si="8"/>
        <v>0.2507836990595611</v>
      </c>
      <c r="H562" s="12" t="s">
        <v>31659</v>
      </c>
      <c r="I562" s="12" t="s">
        <v>27659</v>
      </c>
      <c r="J562" s="25" t="s">
        <v>60</v>
      </c>
    </row>
    <row r="563" spans="2:10" ht="12.75">
      <c r="B563" s="72" t="s">
        <v>17923</v>
      </c>
      <c r="C563" s="8" t="s">
        <v>60</v>
      </c>
      <c r="D563" s="54" t="s">
        <v>17924</v>
      </c>
      <c r="E563" s="70">
        <v>399</v>
      </c>
      <c r="F563" s="26">
        <v>319</v>
      </c>
      <c r="G563" s="12">
        <f t="shared" si="8"/>
        <v>0.2507836990595611</v>
      </c>
      <c r="H563" s="12" t="s">
        <v>31659</v>
      </c>
      <c r="I563" s="12" t="s">
        <v>27660</v>
      </c>
      <c r="J563" s="25" t="s">
        <v>60</v>
      </c>
    </row>
    <row r="564" spans="2:10" ht="12.75">
      <c r="B564" s="72" t="s">
        <v>17927</v>
      </c>
      <c r="C564" s="8" t="s">
        <v>60</v>
      </c>
      <c r="D564" s="54" t="s">
        <v>17928</v>
      </c>
      <c r="E564" s="70">
        <v>399</v>
      </c>
      <c r="F564" s="26">
        <v>319</v>
      </c>
      <c r="G564" s="12">
        <f t="shared" si="8"/>
        <v>0.2507836990595611</v>
      </c>
      <c r="H564" s="12" t="s">
        <v>31659</v>
      </c>
      <c r="I564" s="12" t="s">
        <v>27661</v>
      </c>
      <c r="J564" s="25" t="s">
        <v>60</v>
      </c>
    </row>
    <row r="565" spans="2:10" ht="12.75">
      <c r="B565" s="72" t="s">
        <v>17931</v>
      </c>
      <c r="C565" s="8" t="s">
        <v>26134</v>
      </c>
      <c r="D565" s="54" t="s">
        <v>17932</v>
      </c>
      <c r="E565" s="70">
        <v>399</v>
      </c>
      <c r="F565" s="26">
        <v>319</v>
      </c>
      <c r="G565" s="12">
        <f t="shared" si="8"/>
        <v>0.2507836990595611</v>
      </c>
      <c r="H565" s="12" t="s">
        <v>31648</v>
      </c>
      <c r="I565" s="12" t="s">
        <v>27662</v>
      </c>
      <c r="J565" s="25" t="s">
        <v>60</v>
      </c>
    </row>
    <row r="566" spans="2:10" ht="12.75">
      <c r="B566" s="72" t="s">
        <v>17935</v>
      </c>
      <c r="C566" s="8" t="s">
        <v>26135</v>
      </c>
      <c r="D566" s="54" t="s">
        <v>17936</v>
      </c>
      <c r="E566" s="70">
        <v>399</v>
      </c>
      <c r="F566" s="26">
        <v>319</v>
      </c>
      <c r="G566" s="12">
        <f t="shared" si="8"/>
        <v>0.2507836990595611</v>
      </c>
      <c r="H566" s="12" t="s">
        <v>31655</v>
      </c>
      <c r="I566" s="12" t="s">
        <v>27663</v>
      </c>
      <c r="J566" s="25" t="s">
        <v>60</v>
      </c>
    </row>
    <row r="567" spans="2:10" ht="12.75">
      <c r="B567" s="72" t="s">
        <v>22531</v>
      </c>
      <c r="C567" s="8">
        <v>4932478360</v>
      </c>
      <c r="D567" s="54" t="s">
        <v>22532</v>
      </c>
      <c r="E567" s="70">
        <v>399</v>
      </c>
      <c r="F567" s="26">
        <v>319</v>
      </c>
      <c r="G567" s="12">
        <f t="shared" si="8"/>
        <v>0.2507836990595611</v>
      </c>
      <c r="H567" s="12" t="s">
        <v>31646</v>
      </c>
      <c r="I567" s="12" t="s">
        <v>27664</v>
      </c>
      <c r="J567" s="25" t="s">
        <v>60</v>
      </c>
    </row>
    <row r="568" spans="2:10" ht="12.75">
      <c r="B568" s="72" t="s">
        <v>10047</v>
      </c>
      <c r="C568" s="8" t="s">
        <v>10045</v>
      </c>
      <c r="D568" s="54" t="s">
        <v>10048</v>
      </c>
      <c r="E568" s="70">
        <v>400</v>
      </c>
      <c r="F568" s="26">
        <v>320</v>
      </c>
      <c r="G568" s="12">
        <f t="shared" si="8"/>
        <v>0.25</v>
      </c>
      <c r="H568" s="12" t="s">
        <v>31660</v>
      </c>
      <c r="I568" s="12" t="s">
        <v>32132</v>
      </c>
      <c r="J568" s="25" t="s">
        <v>60</v>
      </c>
    </row>
    <row r="569" spans="2:10" ht="12.75">
      <c r="B569" s="72" t="s">
        <v>20923</v>
      </c>
      <c r="C569" s="8" t="s">
        <v>26644</v>
      </c>
      <c r="D569" s="54" t="s">
        <v>20924</v>
      </c>
      <c r="E569" s="70">
        <v>400</v>
      </c>
      <c r="F569" s="26">
        <v>320</v>
      </c>
      <c r="G569" s="12">
        <f t="shared" si="8"/>
        <v>0.25</v>
      </c>
      <c r="H569" s="12" t="s">
        <v>60</v>
      </c>
      <c r="I569" s="12" t="s">
        <v>27665</v>
      </c>
      <c r="J569" s="25" t="s">
        <v>60</v>
      </c>
    </row>
    <row r="570" spans="2:10" ht="12.75">
      <c r="B570" s="72" t="s">
        <v>20927</v>
      </c>
      <c r="C570" s="8" t="s">
        <v>26645</v>
      </c>
      <c r="D570" s="54" t="s">
        <v>20928</v>
      </c>
      <c r="E570" s="70">
        <v>400</v>
      </c>
      <c r="F570" s="26">
        <v>320</v>
      </c>
      <c r="G570" s="12">
        <f t="shared" si="8"/>
        <v>0.25</v>
      </c>
      <c r="H570" s="12" t="s">
        <v>60</v>
      </c>
      <c r="I570" s="12" t="s">
        <v>27666</v>
      </c>
      <c r="J570" s="25" t="s">
        <v>60</v>
      </c>
    </row>
    <row r="571" spans="2:10" ht="12.75">
      <c r="B571" s="72" t="s">
        <v>20931</v>
      </c>
      <c r="C571" s="8" t="s">
        <v>26646</v>
      </c>
      <c r="D571" s="54" t="s">
        <v>20932</v>
      </c>
      <c r="E571" s="70">
        <v>400</v>
      </c>
      <c r="F571" s="26">
        <v>320</v>
      </c>
      <c r="G571" s="12">
        <f t="shared" si="8"/>
        <v>0.25</v>
      </c>
      <c r="H571" s="12" t="s">
        <v>31661</v>
      </c>
      <c r="I571" s="12" t="s">
        <v>27667</v>
      </c>
      <c r="J571" s="25" t="s">
        <v>60</v>
      </c>
    </row>
    <row r="572" spans="2:10" ht="12.75">
      <c r="B572" s="72" t="s">
        <v>20935</v>
      </c>
      <c r="C572" s="8" t="s">
        <v>26647</v>
      </c>
      <c r="D572" s="54" t="s">
        <v>20936</v>
      </c>
      <c r="E572" s="70">
        <v>400</v>
      </c>
      <c r="F572" s="26">
        <v>320</v>
      </c>
      <c r="G572" s="12">
        <f t="shared" si="8"/>
        <v>0.25</v>
      </c>
      <c r="H572" s="12" t="s">
        <v>60</v>
      </c>
      <c r="I572" s="12" t="s">
        <v>27668</v>
      </c>
      <c r="J572" s="25" t="s">
        <v>60</v>
      </c>
    </row>
    <row r="573" spans="2:10" ht="12.75">
      <c r="B573" s="72" t="s">
        <v>21168</v>
      </c>
      <c r="C573" s="8" t="s">
        <v>26695</v>
      </c>
      <c r="D573" s="54" t="s">
        <v>21169</v>
      </c>
      <c r="E573" s="70">
        <v>400</v>
      </c>
      <c r="F573" s="26">
        <v>320</v>
      </c>
      <c r="G573" s="12">
        <f t="shared" si="8"/>
        <v>0.25</v>
      </c>
      <c r="H573" s="12" t="s">
        <v>31662</v>
      </c>
      <c r="I573" s="12" t="s">
        <v>27669</v>
      </c>
      <c r="J573" s="25" t="s">
        <v>60</v>
      </c>
    </row>
    <row r="574" spans="2:10" ht="12.75">
      <c r="B574" s="72" t="s">
        <v>21172</v>
      </c>
      <c r="C574" s="8" t="s">
        <v>26696</v>
      </c>
      <c r="D574" s="54" t="s">
        <v>21173</v>
      </c>
      <c r="E574" s="70">
        <v>400</v>
      </c>
      <c r="F574" s="26">
        <v>320</v>
      </c>
      <c r="G574" s="12">
        <f t="shared" si="8"/>
        <v>0.25</v>
      </c>
      <c r="H574" s="12" t="s">
        <v>31662</v>
      </c>
      <c r="I574" s="12" t="s">
        <v>27670</v>
      </c>
      <c r="J574" s="25" t="s">
        <v>60</v>
      </c>
    </row>
    <row r="575" spans="2:10" ht="12.75">
      <c r="B575" s="72" t="s">
        <v>21176</v>
      </c>
      <c r="C575" s="8" t="s">
        <v>26697</v>
      </c>
      <c r="D575" s="54" t="s">
        <v>21177</v>
      </c>
      <c r="E575" s="70">
        <v>400</v>
      </c>
      <c r="F575" s="26">
        <v>320</v>
      </c>
      <c r="G575" s="12">
        <f t="shared" si="8"/>
        <v>0.25</v>
      </c>
      <c r="H575" s="12" t="s">
        <v>31662</v>
      </c>
      <c r="I575" s="12" t="s">
        <v>27671</v>
      </c>
      <c r="J575" s="25" t="s">
        <v>60</v>
      </c>
    </row>
    <row r="576" spans="2:10" ht="12.75">
      <c r="B576" s="72" t="s">
        <v>12177</v>
      </c>
      <c r="C576" s="8" t="s">
        <v>24946</v>
      </c>
      <c r="D576" s="54" t="s">
        <v>12178</v>
      </c>
      <c r="E576" s="70">
        <v>404</v>
      </c>
      <c r="F576" s="26">
        <v>323</v>
      </c>
      <c r="G576" s="12">
        <f t="shared" si="8"/>
        <v>0.25077399380804954</v>
      </c>
      <c r="H576" s="12" t="s">
        <v>31636</v>
      </c>
      <c r="I576" s="12" t="s">
        <v>27672</v>
      </c>
      <c r="J576" s="25" t="s">
        <v>60</v>
      </c>
    </row>
    <row r="577" spans="2:10" ht="12.75">
      <c r="B577" s="72" t="s">
        <v>12718</v>
      </c>
      <c r="C577" s="8" t="s">
        <v>12720</v>
      </c>
      <c r="D577" s="54" t="s">
        <v>12719</v>
      </c>
      <c r="E577" s="70">
        <v>405</v>
      </c>
      <c r="F577" s="26">
        <v>324</v>
      </c>
      <c r="G577" s="12">
        <f t="shared" si="8"/>
        <v>0.25</v>
      </c>
      <c r="H577" s="12" t="s">
        <v>60</v>
      </c>
      <c r="I577" s="12" t="s">
        <v>27673</v>
      </c>
      <c r="J577" s="25" t="s">
        <v>60</v>
      </c>
    </row>
    <row r="578" spans="2:10" ht="12.75">
      <c r="B578" s="72" t="s">
        <v>12770</v>
      </c>
      <c r="C578" s="8" t="s">
        <v>25042</v>
      </c>
      <c r="D578" s="54" t="s">
        <v>12771</v>
      </c>
      <c r="E578" s="70">
        <v>405</v>
      </c>
      <c r="F578" s="26">
        <v>324</v>
      </c>
      <c r="G578" s="12">
        <f t="shared" ref="G578:G641" si="9">IFERROR(E578/F578-1,0)</f>
        <v>0.25</v>
      </c>
      <c r="H578" s="12" t="s">
        <v>60</v>
      </c>
      <c r="I578" s="12" t="s">
        <v>27674</v>
      </c>
      <c r="J578" s="25" t="s">
        <v>60</v>
      </c>
    </row>
    <row r="579" spans="2:10" ht="12.75">
      <c r="B579" s="72" t="s">
        <v>9888</v>
      </c>
      <c r="C579" s="8" t="s">
        <v>60</v>
      </c>
      <c r="D579" s="54" t="s">
        <v>9889</v>
      </c>
      <c r="E579" s="70">
        <v>406</v>
      </c>
      <c r="F579" s="26">
        <v>325</v>
      </c>
      <c r="G579" s="12">
        <f t="shared" si="9"/>
        <v>0.24923076923076914</v>
      </c>
      <c r="H579" s="12" t="s">
        <v>60</v>
      </c>
      <c r="I579" s="12" t="s">
        <v>60</v>
      </c>
      <c r="J579" s="25" t="s">
        <v>60</v>
      </c>
    </row>
    <row r="580" spans="2:10" ht="12.75">
      <c r="B580" s="72" t="s">
        <v>19486</v>
      </c>
      <c r="C580" s="8" t="s">
        <v>26428</v>
      </c>
      <c r="D580" s="54" t="s">
        <v>19487</v>
      </c>
      <c r="E580" s="70">
        <v>410</v>
      </c>
      <c r="F580" s="26">
        <v>328</v>
      </c>
      <c r="G580" s="12">
        <f t="shared" si="9"/>
        <v>0.25</v>
      </c>
      <c r="H580" s="12" t="s">
        <v>60</v>
      </c>
      <c r="I580" s="12" t="s">
        <v>27675</v>
      </c>
      <c r="J580" s="25" t="s">
        <v>60</v>
      </c>
    </row>
    <row r="581" spans="2:10" ht="12.75">
      <c r="B581" s="72" t="s">
        <v>19490</v>
      </c>
      <c r="C581" s="8" t="s">
        <v>26429</v>
      </c>
      <c r="D581" s="54" t="s">
        <v>19491</v>
      </c>
      <c r="E581" s="70">
        <v>410</v>
      </c>
      <c r="F581" s="26">
        <v>328</v>
      </c>
      <c r="G581" s="12">
        <f t="shared" si="9"/>
        <v>0.25</v>
      </c>
      <c r="H581" s="12" t="s">
        <v>60</v>
      </c>
      <c r="I581" s="12" t="s">
        <v>27676</v>
      </c>
      <c r="J581" s="25" t="s">
        <v>60</v>
      </c>
    </row>
    <row r="582" spans="2:10" ht="12.75">
      <c r="B582" s="72" t="s">
        <v>19494</v>
      </c>
      <c r="C582" s="8" t="s">
        <v>26430</v>
      </c>
      <c r="D582" s="54" t="s">
        <v>19495</v>
      </c>
      <c r="E582" s="70">
        <v>410</v>
      </c>
      <c r="F582" s="26">
        <v>328</v>
      </c>
      <c r="G582" s="12">
        <f t="shared" si="9"/>
        <v>0.25</v>
      </c>
      <c r="H582" s="12" t="s">
        <v>60</v>
      </c>
      <c r="I582" s="12" t="s">
        <v>27677</v>
      </c>
      <c r="J582" s="25" t="s">
        <v>60</v>
      </c>
    </row>
    <row r="583" spans="2:10" ht="12.75">
      <c r="B583" s="72" t="s">
        <v>10354</v>
      </c>
      <c r="C583" s="8" t="s">
        <v>24607</v>
      </c>
      <c r="D583" s="54" t="s">
        <v>10355</v>
      </c>
      <c r="E583" s="70">
        <v>411</v>
      </c>
      <c r="F583" s="26">
        <v>329</v>
      </c>
      <c r="G583" s="12">
        <f t="shared" si="9"/>
        <v>0.24924012158054709</v>
      </c>
      <c r="H583" s="12" t="s">
        <v>60</v>
      </c>
      <c r="I583" s="12" t="s">
        <v>60</v>
      </c>
      <c r="J583" s="25" t="s">
        <v>60</v>
      </c>
    </row>
    <row r="584" spans="2:10" ht="12.75">
      <c r="B584" s="72" t="s">
        <v>13215</v>
      </c>
      <c r="C584" s="8" t="s">
        <v>25092</v>
      </c>
      <c r="D584" s="54" t="s">
        <v>13216</v>
      </c>
      <c r="E584" s="70">
        <v>413</v>
      </c>
      <c r="F584" s="26">
        <v>330</v>
      </c>
      <c r="G584" s="12">
        <f t="shared" si="9"/>
        <v>0.25151515151515147</v>
      </c>
      <c r="H584" s="12" t="s">
        <v>31645</v>
      </c>
      <c r="I584" s="12" t="s">
        <v>27678</v>
      </c>
      <c r="J584" s="25" t="s">
        <v>60</v>
      </c>
    </row>
    <row r="585" spans="2:10" ht="12.75">
      <c r="B585" s="72" t="s">
        <v>15518</v>
      </c>
      <c r="C585" s="8" t="s">
        <v>25592</v>
      </c>
      <c r="D585" s="54" t="s">
        <v>15519</v>
      </c>
      <c r="E585" s="70">
        <v>413</v>
      </c>
      <c r="F585" s="26">
        <v>330</v>
      </c>
      <c r="G585" s="12">
        <f t="shared" si="9"/>
        <v>0.25151515151515147</v>
      </c>
      <c r="H585" s="12" t="s">
        <v>60</v>
      </c>
      <c r="I585" s="12" t="s">
        <v>27679</v>
      </c>
      <c r="J585" s="25" t="s">
        <v>60</v>
      </c>
    </row>
    <row r="586" spans="2:10" ht="12.75">
      <c r="B586" s="72" t="s">
        <v>15522</v>
      </c>
      <c r="C586" s="8" t="s">
        <v>25593</v>
      </c>
      <c r="D586" s="54" t="s">
        <v>15523</v>
      </c>
      <c r="E586" s="70">
        <v>413</v>
      </c>
      <c r="F586" s="26">
        <v>330</v>
      </c>
      <c r="G586" s="12">
        <f t="shared" si="9"/>
        <v>0.25151515151515147</v>
      </c>
      <c r="H586" s="12" t="s">
        <v>31619</v>
      </c>
      <c r="I586" s="12" t="s">
        <v>27680</v>
      </c>
      <c r="J586" s="25" t="s">
        <v>60</v>
      </c>
    </row>
    <row r="587" spans="2:10" ht="12.75">
      <c r="B587" s="72" t="s">
        <v>15526</v>
      </c>
      <c r="C587" s="8" t="s">
        <v>25594</v>
      </c>
      <c r="D587" s="54" t="s">
        <v>15527</v>
      </c>
      <c r="E587" s="70">
        <v>413</v>
      </c>
      <c r="F587" s="26">
        <v>330</v>
      </c>
      <c r="G587" s="12">
        <f t="shared" si="9"/>
        <v>0.25151515151515147</v>
      </c>
      <c r="H587" s="12" t="s">
        <v>60</v>
      </c>
      <c r="I587" s="12" t="s">
        <v>27681</v>
      </c>
      <c r="J587" s="25" t="s">
        <v>60</v>
      </c>
    </row>
    <row r="588" spans="2:10" ht="12.75">
      <c r="B588" s="72" t="s">
        <v>15530</v>
      </c>
      <c r="C588" s="8" t="s">
        <v>25595</v>
      </c>
      <c r="D588" s="54" t="s">
        <v>15531</v>
      </c>
      <c r="E588" s="70">
        <v>413</v>
      </c>
      <c r="F588" s="26">
        <v>330</v>
      </c>
      <c r="G588" s="12">
        <f t="shared" si="9"/>
        <v>0.25151515151515147</v>
      </c>
      <c r="H588" s="12" t="s">
        <v>31634</v>
      </c>
      <c r="I588" s="12" t="s">
        <v>27682</v>
      </c>
      <c r="J588" s="25" t="s">
        <v>60</v>
      </c>
    </row>
    <row r="589" spans="2:10" ht="12.75">
      <c r="B589" s="72" t="s">
        <v>15534</v>
      </c>
      <c r="C589" s="8" t="s">
        <v>25596</v>
      </c>
      <c r="D589" s="54" t="s">
        <v>15535</v>
      </c>
      <c r="E589" s="70">
        <v>413</v>
      </c>
      <c r="F589" s="26">
        <v>330</v>
      </c>
      <c r="G589" s="12">
        <f t="shared" si="9"/>
        <v>0.25151515151515147</v>
      </c>
      <c r="H589" s="12" t="s">
        <v>31634</v>
      </c>
      <c r="I589" s="12" t="s">
        <v>27683</v>
      </c>
      <c r="J589" s="25" t="s">
        <v>60</v>
      </c>
    </row>
    <row r="590" spans="2:10" ht="12.75">
      <c r="B590" s="72" t="s">
        <v>15538</v>
      </c>
      <c r="C590" s="8" t="s">
        <v>25597</v>
      </c>
      <c r="D590" s="54" t="s">
        <v>15539</v>
      </c>
      <c r="E590" s="70">
        <v>413</v>
      </c>
      <c r="F590" s="26">
        <v>330</v>
      </c>
      <c r="G590" s="12">
        <f t="shared" si="9"/>
        <v>0.25151515151515147</v>
      </c>
      <c r="H590" s="12" t="s">
        <v>31649</v>
      </c>
      <c r="I590" s="12" t="s">
        <v>27684</v>
      </c>
      <c r="J590" s="25" t="s">
        <v>60</v>
      </c>
    </row>
    <row r="591" spans="2:10" ht="12.75">
      <c r="B591" s="72" t="s">
        <v>15542</v>
      </c>
      <c r="C591" s="8" t="s">
        <v>25598</v>
      </c>
      <c r="D591" s="54" t="s">
        <v>15543</v>
      </c>
      <c r="E591" s="70">
        <v>413</v>
      </c>
      <c r="F591" s="26">
        <v>330</v>
      </c>
      <c r="G591" s="12">
        <f t="shared" si="9"/>
        <v>0.25151515151515147</v>
      </c>
      <c r="H591" s="12" t="s">
        <v>31649</v>
      </c>
      <c r="I591" s="12" t="s">
        <v>27685</v>
      </c>
      <c r="J591" s="25" t="s">
        <v>60</v>
      </c>
    </row>
    <row r="592" spans="2:10" ht="12.75">
      <c r="B592" s="72" t="s">
        <v>15546</v>
      </c>
      <c r="C592" s="8" t="s">
        <v>25599</v>
      </c>
      <c r="D592" s="54" t="s">
        <v>15547</v>
      </c>
      <c r="E592" s="70">
        <v>413</v>
      </c>
      <c r="F592" s="26">
        <v>330</v>
      </c>
      <c r="G592" s="12">
        <f t="shared" si="9"/>
        <v>0.25151515151515147</v>
      </c>
      <c r="H592" s="12" t="s">
        <v>31649</v>
      </c>
      <c r="I592" s="12" t="s">
        <v>27686</v>
      </c>
      <c r="J592" s="25" t="s">
        <v>60</v>
      </c>
    </row>
    <row r="593" spans="2:10" ht="12.75">
      <c r="B593" s="72" t="s">
        <v>9251</v>
      </c>
      <c r="C593" s="8" t="s">
        <v>60</v>
      </c>
      <c r="D593" s="54" t="s">
        <v>9252</v>
      </c>
      <c r="E593" s="70">
        <v>414</v>
      </c>
      <c r="F593" s="26">
        <v>331</v>
      </c>
      <c r="G593" s="12">
        <f t="shared" si="9"/>
        <v>0.25075528700906347</v>
      </c>
      <c r="H593" s="12" t="s">
        <v>60</v>
      </c>
      <c r="I593" s="12" t="s">
        <v>60</v>
      </c>
      <c r="J593" s="25" t="s">
        <v>60</v>
      </c>
    </row>
    <row r="594" spans="2:10" ht="12.75">
      <c r="B594" s="72" t="s">
        <v>9255</v>
      </c>
      <c r="C594" s="8" t="s">
        <v>60</v>
      </c>
      <c r="D594" s="54" t="s">
        <v>9256</v>
      </c>
      <c r="E594" s="70">
        <v>414</v>
      </c>
      <c r="F594" s="26">
        <v>331</v>
      </c>
      <c r="G594" s="12">
        <f t="shared" si="9"/>
        <v>0.25075528700906347</v>
      </c>
      <c r="H594" s="12" t="s">
        <v>60</v>
      </c>
      <c r="I594" s="12" t="s">
        <v>60</v>
      </c>
      <c r="J594" s="25" t="s">
        <v>60</v>
      </c>
    </row>
    <row r="595" spans="2:10" ht="12.75">
      <c r="B595" s="72" t="s">
        <v>9259</v>
      </c>
      <c r="C595" s="8" t="s">
        <v>60</v>
      </c>
      <c r="D595" s="54" t="s">
        <v>9260</v>
      </c>
      <c r="E595" s="70">
        <v>414</v>
      </c>
      <c r="F595" s="26">
        <v>331</v>
      </c>
      <c r="G595" s="12">
        <f t="shared" si="9"/>
        <v>0.25075528700906347</v>
      </c>
      <c r="H595" s="12" t="s">
        <v>60</v>
      </c>
      <c r="I595" s="12" t="s">
        <v>60</v>
      </c>
      <c r="J595" s="25" t="s">
        <v>60</v>
      </c>
    </row>
    <row r="596" spans="2:10" ht="12.75">
      <c r="B596" s="72" t="s">
        <v>17939</v>
      </c>
      <c r="C596" s="8" t="s">
        <v>60</v>
      </c>
      <c r="D596" s="54" t="s">
        <v>17940</v>
      </c>
      <c r="E596" s="70">
        <v>414</v>
      </c>
      <c r="F596" s="26">
        <v>331</v>
      </c>
      <c r="G596" s="12">
        <f t="shared" si="9"/>
        <v>0.25075528700906347</v>
      </c>
      <c r="H596" s="12" t="s">
        <v>31663</v>
      </c>
      <c r="I596" s="12" t="s">
        <v>27687</v>
      </c>
      <c r="J596" s="25" t="s">
        <v>60</v>
      </c>
    </row>
    <row r="597" spans="2:10" ht="12.75">
      <c r="B597" s="72" t="s">
        <v>17943</v>
      </c>
      <c r="C597" s="8" t="s">
        <v>60</v>
      </c>
      <c r="D597" s="54" t="s">
        <v>17944</v>
      </c>
      <c r="E597" s="70">
        <v>414</v>
      </c>
      <c r="F597" s="26">
        <v>331</v>
      </c>
      <c r="G597" s="12">
        <f t="shared" si="9"/>
        <v>0.25075528700906347</v>
      </c>
      <c r="H597" s="12" t="s">
        <v>31663</v>
      </c>
      <c r="I597" s="12" t="s">
        <v>27688</v>
      </c>
      <c r="J597" s="25" t="s">
        <v>60</v>
      </c>
    </row>
    <row r="598" spans="2:10" ht="12.75">
      <c r="B598" s="72" t="s">
        <v>17947</v>
      </c>
      <c r="C598" s="8" t="s">
        <v>60</v>
      </c>
      <c r="D598" s="54" t="s">
        <v>17948</v>
      </c>
      <c r="E598" s="70">
        <v>414</v>
      </c>
      <c r="F598" s="26">
        <v>331</v>
      </c>
      <c r="G598" s="12">
        <f t="shared" si="9"/>
        <v>0.25075528700906347</v>
      </c>
      <c r="H598" s="12" t="s">
        <v>31663</v>
      </c>
      <c r="I598" s="12" t="s">
        <v>27689</v>
      </c>
      <c r="J598" s="25" t="s">
        <v>60</v>
      </c>
    </row>
    <row r="599" spans="2:10" ht="12.75">
      <c r="B599" s="72" t="s">
        <v>17951</v>
      </c>
      <c r="C599" s="8" t="s">
        <v>60</v>
      </c>
      <c r="D599" s="54" t="s">
        <v>17952</v>
      </c>
      <c r="E599" s="70">
        <v>414</v>
      </c>
      <c r="F599" s="26">
        <v>331</v>
      </c>
      <c r="G599" s="12">
        <f t="shared" si="9"/>
        <v>0.25075528700906347</v>
      </c>
      <c r="H599" s="12" t="s">
        <v>31663</v>
      </c>
      <c r="I599" s="12" t="s">
        <v>27690</v>
      </c>
      <c r="J599" s="25" t="s">
        <v>60</v>
      </c>
    </row>
    <row r="600" spans="2:10" ht="12.75">
      <c r="B600" s="72" t="s">
        <v>17955</v>
      </c>
      <c r="C600" s="8" t="s">
        <v>60</v>
      </c>
      <c r="D600" s="54" t="s">
        <v>17956</v>
      </c>
      <c r="E600" s="70">
        <v>414</v>
      </c>
      <c r="F600" s="26">
        <v>331</v>
      </c>
      <c r="G600" s="12">
        <f t="shared" si="9"/>
        <v>0.25075528700906347</v>
      </c>
      <c r="H600" s="12" t="s">
        <v>31663</v>
      </c>
      <c r="I600" s="12" t="s">
        <v>27691</v>
      </c>
      <c r="J600" s="25" t="s">
        <v>60</v>
      </c>
    </row>
    <row r="601" spans="2:10" ht="12.75">
      <c r="B601" s="72" t="s">
        <v>17959</v>
      </c>
      <c r="C601" s="8" t="s">
        <v>60</v>
      </c>
      <c r="D601" s="54" t="s">
        <v>17960</v>
      </c>
      <c r="E601" s="70">
        <v>414</v>
      </c>
      <c r="F601" s="26">
        <v>331</v>
      </c>
      <c r="G601" s="12">
        <f t="shared" si="9"/>
        <v>0.25075528700906347</v>
      </c>
      <c r="H601" s="12" t="s">
        <v>31663</v>
      </c>
      <c r="I601" s="12" t="s">
        <v>27692</v>
      </c>
      <c r="J601" s="25" t="s">
        <v>60</v>
      </c>
    </row>
    <row r="602" spans="2:10" ht="12.75">
      <c r="B602" s="72" t="s">
        <v>17963</v>
      </c>
      <c r="C602" s="8" t="s">
        <v>60</v>
      </c>
      <c r="D602" s="54" t="s">
        <v>17964</v>
      </c>
      <c r="E602" s="70">
        <v>414</v>
      </c>
      <c r="F602" s="26">
        <v>331</v>
      </c>
      <c r="G602" s="12">
        <f t="shared" si="9"/>
        <v>0.25075528700906347</v>
      </c>
      <c r="H602" s="12" t="s">
        <v>31663</v>
      </c>
      <c r="I602" s="12" t="s">
        <v>27693</v>
      </c>
      <c r="J602" s="25" t="s">
        <v>60</v>
      </c>
    </row>
    <row r="603" spans="2:10" ht="12.75">
      <c r="B603" s="72" t="s">
        <v>17967</v>
      </c>
      <c r="C603" s="8" t="s">
        <v>60</v>
      </c>
      <c r="D603" s="54" t="s">
        <v>17968</v>
      </c>
      <c r="E603" s="70">
        <v>414</v>
      </c>
      <c r="F603" s="26">
        <v>331</v>
      </c>
      <c r="G603" s="12">
        <f t="shared" si="9"/>
        <v>0.25075528700906347</v>
      </c>
      <c r="H603" s="12" t="s">
        <v>31644</v>
      </c>
      <c r="I603" s="12" t="s">
        <v>27694</v>
      </c>
      <c r="J603" s="25" t="s">
        <v>60</v>
      </c>
    </row>
    <row r="604" spans="2:10" ht="12.75">
      <c r="B604" s="72" t="s">
        <v>17971</v>
      </c>
      <c r="C604" s="8" t="s">
        <v>60</v>
      </c>
      <c r="D604" s="54" t="s">
        <v>17972</v>
      </c>
      <c r="E604" s="70">
        <v>414</v>
      </c>
      <c r="F604" s="26">
        <v>331</v>
      </c>
      <c r="G604" s="12">
        <f t="shared" si="9"/>
        <v>0.25075528700906347</v>
      </c>
      <c r="H604" s="12" t="s">
        <v>31659</v>
      </c>
      <c r="I604" s="12" t="s">
        <v>27695</v>
      </c>
      <c r="J604" s="25" t="s">
        <v>60</v>
      </c>
    </row>
    <row r="605" spans="2:10" ht="12.75">
      <c r="B605" s="72" t="s">
        <v>17975</v>
      </c>
      <c r="C605" s="8" t="s">
        <v>60</v>
      </c>
      <c r="D605" s="54" t="s">
        <v>17976</v>
      </c>
      <c r="E605" s="70">
        <v>414</v>
      </c>
      <c r="F605" s="26">
        <v>331</v>
      </c>
      <c r="G605" s="12">
        <f t="shared" si="9"/>
        <v>0.25075528700906347</v>
      </c>
      <c r="H605" s="12" t="s">
        <v>31659</v>
      </c>
      <c r="I605" s="12" t="s">
        <v>27696</v>
      </c>
      <c r="J605" s="25" t="s">
        <v>60</v>
      </c>
    </row>
    <row r="606" spans="2:10" ht="12.75">
      <c r="B606" s="72" t="s">
        <v>17979</v>
      </c>
      <c r="C606" s="8" t="s">
        <v>60</v>
      </c>
      <c r="D606" s="54" t="s">
        <v>17980</v>
      </c>
      <c r="E606" s="70">
        <v>414</v>
      </c>
      <c r="F606" s="26">
        <v>331</v>
      </c>
      <c r="G606" s="12">
        <f t="shared" si="9"/>
        <v>0.25075528700906347</v>
      </c>
      <c r="H606" s="12" t="s">
        <v>31659</v>
      </c>
      <c r="I606" s="12" t="s">
        <v>27697</v>
      </c>
      <c r="J606" s="25" t="s">
        <v>60</v>
      </c>
    </row>
    <row r="607" spans="2:10" ht="12.75">
      <c r="B607" s="72" t="s">
        <v>21570</v>
      </c>
      <c r="C607" s="8" t="s">
        <v>26758</v>
      </c>
      <c r="D607" s="54" t="s">
        <v>21571</v>
      </c>
      <c r="E607" s="70">
        <v>414</v>
      </c>
      <c r="F607" s="26">
        <v>331</v>
      </c>
      <c r="G607" s="12">
        <f t="shared" si="9"/>
        <v>0.25075528700906347</v>
      </c>
      <c r="H607" s="12" t="s">
        <v>31656</v>
      </c>
      <c r="I607" s="12" t="s">
        <v>27698</v>
      </c>
      <c r="J607" s="25" t="s">
        <v>60</v>
      </c>
    </row>
    <row r="608" spans="2:10" ht="12.75">
      <c r="B608" s="72" t="s">
        <v>22052</v>
      </c>
      <c r="C608" s="8" t="s">
        <v>26850</v>
      </c>
      <c r="D608" s="54" t="s">
        <v>22053</v>
      </c>
      <c r="E608" s="70">
        <v>414</v>
      </c>
      <c r="F608" s="26">
        <v>331</v>
      </c>
      <c r="G608" s="12">
        <f t="shared" si="9"/>
        <v>0.25075528700906347</v>
      </c>
      <c r="H608" s="12" t="s">
        <v>31639</v>
      </c>
      <c r="I608" s="12" t="s">
        <v>27699</v>
      </c>
      <c r="J608" s="25" t="s">
        <v>60</v>
      </c>
    </row>
    <row r="609" spans="2:10" ht="12.75">
      <c r="B609" s="72" t="s">
        <v>15550</v>
      </c>
      <c r="C609" s="8" t="s">
        <v>25600</v>
      </c>
      <c r="D609" s="54" t="s">
        <v>15551</v>
      </c>
      <c r="E609" s="70">
        <v>415</v>
      </c>
      <c r="F609" s="26">
        <v>332</v>
      </c>
      <c r="G609" s="12">
        <f t="shared" si="9"/>
        <v>0.25</v>
      </c>
      <c r="H609" s="12" t="s">
        <v>31632</v>
      </c>
      <c r="I609" s="12" t="s">
        <v>27700</v>
      </c>
      <c r="J609" s="25" t="s">
        <v>60</v>
      </c>
    </row>
    <row r="610" spans="2:10" ht="12.75">
      <c r="B610" s="72" t="s">
        <v>12181</v>
      </c>
      <c r="C610" s="8" t="s">
        <v>24947</v>
      </c>
      <c r="D610" s="54" t="s">
        <v>12182</v>
      </c>
      <c r="E610" s="70">
        <v>419</v>
      </c>
      <c r="F610" s="26">
        <v>335</v>
      </c>
      <c r="G610" s="12">
        <f t="shared" si="9"/>
        <v>0.25074626865671634</v>
      </c>
      <c r="H610" s="12" t="s">
        <v>31636</v>
      </c>
      <c r="I610" s="12" t="s">
        <v>27701</v>
      </c>
      <c r="J610" s="25" t="s">
        <v>60</v>
      </c>
    </row>
    <row r="611" spans="2:10" ht="12.75">
      <c r="B611" s="72" t="s">
        <v>9876</v>
      </c>
      <c r="C611" s="8" t="s">
        <v>60</v>
      </c>
      <c r="D611" s="54" t="s">
        <v>9877</v>
      </c>
      <c r="E611" s="70">
        <v>423</v>
      </c>
      <c r="F611" s="26">
        <v>338</v>
      </c>
      <c r="G611" s="12">
        <f t="shared" si="9"/>
        <v>0.25147928994082847</v>
      </c>
      <c r="H611" s="12" t="s">
        <v>60</v>
      </c>
      <c r="I611" s="12" t="s">
        <v>60</v>
      </c>
      <c r="J611" s="25" t="s">
        <v>60</v>
      </c>
    </row>
    <row r="612" spans="2:10" ht="12.75">
      <c r="B612" s="72" t="s">
        <v>19498</v>
      </c>
      <c r="C612" s="8" t="s">
        <v>26431</v>
      </c>
      <c r="D612" s="54" t="s">
        <v>19499</v>
      </c>
      <c r="E612" s="70">
        <v>425</v>
      </c>
      <c r="F612" s="26">
        <v>340</v>
      </c>
      <c r="G612" s="12">
        <f t="shared" si="9"/>
        <v>0.25</v>
      </c>
      <c r="H612" s="12" t="s">
        <v>60</v>
      </c>
      <c r="I612" s="12" t="s">
        <v>27702</v>
      </c>
      <c r="J612" s="25" t="s">
        <v>60</v>
      </c>
    </row>
    <row r="613" spans="2:10" ht="12.75">
      <c r="B613" s="72" t="s">
        <v>13223</v>
      </c>
      <c r="C613" s="8" t="s">
        <v>25094</v>
      </c>
      <c r="D613" s="54" t="s">
        <v>13224</v>
      </c>
      <c r="E613" s="70">
        <v>426</v>
      </c>
      <c r="F613" s="26">
        <v>341</v>
      </c>
      <c r="G613" s="12">
        <f t="shared" si="9"/>
        <v>0.24926686217008798</v>
      </c>
      <c r="H613" s="12" t="s">
        <v>60</v>
      </c>
      <c r="I613" s="12" t="s">
        <v>27703</v>
      </c>
      <c r="J613" s="25" t="s">
        <v>60</v>
      </c>
    </row>
    <row r="614" spans="2:10" ht="12.75">
      <c r="B614" s="72" t="s">
        <v>13227</v>
      </c>
      <c r="C614" s="8" t="s">
        <v>25095</v>
      </c>
      <c r="D614" s="54" t="s">
        <v>13228</v>
      </c>
      <c r="E614" s="70">
        <v>426</v>
      </c>
      <c r="F614" s="26">
        <v>341</v>
      </c>
      <c r="G614" s="12">
        <f t="shared" si="9"/>
        <v>0.24926686217008798</v>
      </c>
      <c r="H614" s="12" t="s">
        <v>31664</v>
      </c>
      <c r="I614" s="12" t="s">
        <v>27704</v>
      </c>
      <c r="J614" s="25" t="s">
        <v>60</v>
      </c>
    </row>
    <row r="615" spans="2:10" ht="12.75">
      <c r="B615" s="72" t="s">
        <v>13231</v>
      </c>
      <c r="C615" s="8" t="s">
        <v>25096</v>
      </c>
      <c r="D615" s="54" t="s">
        <v>13232</v>
      </c>
      <c r="E615" s="70">
        <v>426</v>
      </c>
      <c r="F615" s="26">
        <v>341</v>
      </c>
      <c r="G615" s="12">
        <f t="shared" si="9"/>
        <v>0.24926686217008798</v>
      </c>
      <c r="H615" s="12" t="s">
        <v>31664</v>
      </c>
      <c r="I615" s="12" t="s">
        <v>27705</v>
      </c>
      <c r="J615" s="25" t="s">
        <v>60</v>
      </c>
    </row>
    <row r="616" spans="2:10" ht="12.75">
      <c r="B616" s="72" t="s">
        <v>13235</v>
      </c>
      <c r="C616" s="8" t="s">
        <v>25097</v>
      </c>
      <c r="D616" s="54" t="s">
        <v>13236</v>
      </c>
      <c r="E616" s="70">
        <v>426</v>
      </c>
      <c r="F616" s="26">
        <v>341</v>
      </c>
      <c r="G616" s="12">
        <f t="shared" si="9"/>
        <v>0.24926686217008798</v>
      </c>
      <c r="H616" s="12" t="s">
        <v>31664</v>
      </c>
      <c r="I616" s="12" t="s">
        <v>27706</v>
      </c>
      <c r="J616" s="25" t="s">
        <v>60</v>
      </c>
    </row>
    <row r="617" spans="2:10" ht="12.75">
      <c r="B617" s="72" t="s">
        <v>15554</v>
      </c>
      <c r="C617" s="8" t="s">
        <v>25601</v>
      </c>
      <c r="D617" s="54" t="s">
        <v>15555</v>
      </c>
      <c r="E617" s="70">
        <v>426</v>
      </c>
      <c r="F617" s="26">
        <v>341</v>
      </c>
      <c r="G617" s="12">
        <f t="shared" si="9"/>
        <v>0.24926686217008798</v>
      </c>
      <c r="H617" s="12" t="s">
        <v>31649</v>
      </c>
      <c r="I617" s="12" t="s">
        <v>27707</v>
      </c>
      <c r="J617" s="25" t="s">
        <v>60</v>
      </c>
    </row>
    <row r="618" spans="2:10" ht="12.75">
      <c r="B618" s="72" t="s">
        <v>13238</v>
      </c>
      <c r="C618" s="8" t="s">
        <v>25058</v>
      </c>
      <c r="D618" s="54" t="s">
        <v>13239</v>
      </c>
      <c r="E618" s="70">
        <v>428</v>
      </c>
      <c r="F618" s="26">
        <v>342</v>
      </c>
      <c r="G618" s="12">
        <f t="shared" si="9"/>
        <v>0.25146198830409361</v>
      </c>
      <c r="H618" s="12" t="s">
        <v>31637</v>
      </c>
      <c r="I618" s="12" t="s">
        <v>27708</v>
      </c>
      <c r="J618" s="25" t="s">
        <v>60</v>
      </c>
    </row>
    <row r="619" spans="2:10" ht="12.75">
      <c r="B619" s="72" t="s">
        <v>13242</v>
      </c>
      <c r="C619" s="8" t="s">
        <v>25058</v>
      </c>
      <c r="D619" s="54" t="s">
        <v>13243</v>
      </c>
      <c r="E619" s="70">
        <v>428</v>
      </c>
      <c r="F619" s="26">
        <v>342</v>
      </c>
      <c r="G619" s="12">
        <f t="shared" si="9"/>
        <v>0.25146198830409361</v>
      </c>
      <c r="H619" s="12" t="s">
        <v>31637</v>
      </c>
      <c r="I619" s="12" t="s">
        <v>27709</v>
      </c>
      <c r="J619" s="25" t="s">
        <v>60</v>
      </c>
    </row>
    <row r="620" spans="2:10" ht="12.75">
      <c r="B620" s="72" t="s">
        <v>9263</v>
      </c>
      <c r="C620" s="8" t="s">
        <v>60</v>
      </c>
      <c r="D620" s="54" t="s">
        <v>9264</v>
      </c>
      <c r="E620" s="70">
        <v>429</v>
      </c>
      <c r="F620" s="26">
        <v>343</v>
      </c>
      <c r="G620" s="12">
        <f t="shared" si="9"/>
        <v>0.25072886297376096</v>
      </c>
      <c r="H620" s="12" t="s">
        <v>60</v>
      </c>
      <c r="I620" s="12" t="s">
        <v>60</v>
      </c>
      <c r="J620" s="25" t="s">
        <v>60</v>
      </c>
    </row>
    <row r="621" spans="2:10" ht="12.75">
      <c r="B621" s="72" t="s">
        <v>9267</v>
      </c>
      <c r="C621" s="8" t="s">
        <v>60</v>
      </c>
      <c r="D621" s="54" t="s">
        <v>9268</v>
      </c>
      <c r="E621" s="70">
        <v>429</v>
      </c>
      <c r="F621" s="26">
        <v>343</v>
      </c>
      <c r="G621" s="12">
        <f t="shared" si="9"/>
        <v>0.25072886297376096</v>
      </c>
      <c r="H621" s="12" t="s">
        <v>60</v>
      </c>
      <c r="I621" s="12" t="s">
        <v>60</v>
      </c>
      <c r="J621" s="25" t="s">
        <v>60</v>
      </c>
    </row>
    <row r="622" spans="2:10" ht="12.75">
      <c r="B622" s="72" t="s">
        <v>12185</v>
      </c>
      <c r="C622" s="8" t="s">
        <v>24948</v>
      </c>
      <c r="D622" s="54" t="s">
        <v>12186</v>
      </c>
      <c r="E622" s="70">
        <v>429</v>
      </c>
      <c r="F622" s="26">
        <v>343</v>
      </c>
      <c r="G622" s="12">
        <f t="shared" si="9"/>
        <v>0.25072886297376096</v>
      </c>
      <c r="H622" s="12" t="s">
        <v>31654</v>
      </c>
      <c r="I622" s="12" t="s">
        <v>27710</v>
      </c>
      <c r="J622" s="25" t="s">
        <v>60</v>
      </c>
    </row>
    <row r="623" spans="2:10" ht="12.75">
      <c r="B623" s="72" t="s">
        <v>17983</v>
      </c>
      <c r="C623" s="8" t="s">
        <v>60</v>
      </c>
      <c r="D623" s="54" t="s">
        <v>17984</v>
      </c>
      <c r="E623" s="70">
        <v>429</v>
      </c>
      <c r="F623" s="26">
        <v>343</v>
      </c>
      <c r="G623" s="12">
        <f t="shared" si="9"/>
        <v>0.25072886297376096</v>
      </c>
      <c r="H623" s="12" t="s">
        <v>31663</v>
      </c>
      <c r="I623" s="12" t="s">
        <v>27711</v>
      </c>
      <c r="J623" s="25" t="s">
        <v>60</v>
      </c>
    </row>
    <row r="624" spans="2:10" ht="12.75">
      <c r="B624" s="72" t="s">
        <v>17987</v>
      </c>
      <c r="C624" s="8" t="s">
        <v>60</v>
      </c>
      <c r="D624" s="54" t="s">
        <v>17988</v>
      </c>
      <c r="E624" s="70">
        <v>429</v>
      </c>
      <c r="F624" s="26">
        <v>343</v>
      </c>
      <c r="G624" s="12">
        <f t="shared" si="9"/>
        <v>0.25072886297376096</v>
      </c>
      <c r="H624" s="12" t="s">
        <v>60</v>
      </c>
      <c r="I624" s="12" t="s">
        <v>60</v>
      </c>
      <c r="J624" s="25" t="s">
        <v>60</v>
      </c>
    </row>
    <row r="625" spans="2:10" ht="12.75">
      <c r="B625" s="72" t="s">
        <v>17991</v>
      </c>
      <c r="C625" s="8" t="s">
        <v>60</v>
      </c>
      <c r="D625" s="54" t="s">
        <v>17992</v>
      </c>
      <c r="E625" s="70">
        <v>429</v>
      </c>
      <c r="F625" s="26">
        <v>343</v>
      </c>
      <c r="G625" s="12">
        <f t="shared" si="9"/>
        <v>0.25072886297376096</v>
      </c>
      <c r="H625" s="12" t="s">
        <v>31659</v>
      </c>
      <c r="I625" s="12" t="s">
        <v>27712</v>
      </c>
      <c r="J625" s="25" t="s">
        <v>60</v>
      </c>
    </row>
    <row r="626" spans="2:10" ht="12.75">
      <c r="B626" s="72" t="s">
        <v>22535</v>
      </c>
      <c r="C626" s="8">
        <v>4932478361</v>
      </c>
      <c r="D626" s="54" t="s">
        <v>22536</v>
      </c>
      <c r="E626" s="70">
        <v>429</v>
      </c>
      <c r="F626" s="26">
        <v>343</v>
      </c>
      <c r="G626" s="12">
        <f t="shared" si="9"/>
        <v>0.25072886297376096</v>
      </c>
      <c r="H626" s="12" t="s">
        <v>31646</v>
      </c>
      <c r="I626" s="12" t="s">
        <v>27713</v>
      </c>
      <c r="J626" s="25" t="s">
        <v>60</v>
      </c>
    </row>
    <row r="627" spans="2:10" ht="12.75">
      <c r="B627" s="72" t="s">
        <v>11183</v>
      </c>
      <c r="C627" s="8" t="s">
        <v>24703</v>
      </c>
      <c r="D627" s="54" t="s">
        <v>11184</v>
      </c>
      <c r="E627" s="70">
        <v>431</v>
      </c>
      <c r="F627" s="26">
        <v>345</v>
      </c>
      <c r="G627" s="12">
        <f t="shared" si="9"/>
        <v>0.24927536231884062</v>
      </c>
      <c r="H627" s="12" t="s">
        <v>31647</v>
      </c>
      <c r="I627" s="12" t="s">
        <v>27714</v>
      </c>
      <c r="J627" s="25" t="s">
        <v>60</v>
      </c>
    </row>
    <row r="628" spans="2:10" ht="12.75">
      <c r="B628" s="72" t="s">
        <v>12189</v>
      </c>
      <c r="C628" s="8" t="s">
        <v>60</v>
      </c>
      <c r="D628" s="54" t="s">
        <v>12190</v>
      </c>
      <c r="E628" s="70">
        <v>433</v>
      </c>
      <c r="F628" s="26">
        <v>346</v>
      </c>
      <c r="G628" s="12">
        <f t="shared" si="9"/>
        <v>0.25144508670520227</v>
      </c>
      <c r="H628" s="12" t="s">
        <v>31636</v>
      </c>
      <c r="I628" s="12" t="s">
        <v>27715</v>
      </c>
      <c r="J628" s="25" t="s">
        <v>60</v>
      </c>
    </row>
    <row r="629" spans="2:10" ht="12.75">
      <c r="B629" s="72" t="s">
        <v>13246</v>
      </c>
      <c r="C629" s="8" t="s">
        <v>25098</v>
      </c>
      <c r="D629" s="54" t="s">
        <v>13247</v>
      </c>
      <c r="E629" s="70">
        <v>433</v>
      </c>
      <c r="F629" s="26">
        <v>346</v>
      </c>
      <c r="G629" s="12">
        <f t="shared" si="9"/>
        <v>0.25144508670520227</v>
      </c>
      <c r="H629" s="12" t="s">
        <v>31645</v>
      </c>
      <c r="I629" s="12" t="s">
        <v>27716</v>
      </c>
      <c r="J629" s="25" t="s">
        <v>60</v>
      </c>
    </row>
    <row r="630" spans="2:10" ht="12.75">
      <c r="B630" s="72" t="s">
        <v>10358</v>
      </c>
      <c r="C630" s="8" t="s">
        <v>24607</v>
      </c>
      <c r="D630" s="54" t="s">
        <v>10359</v>
      </c>
      <c r="E630" s="70">
        <v>438</v>
      </c>
      <c r="F630" s="26">
        <v>350</v>
      </c>
      <c r="G630" s="12">
        <f t="shared" si="9"/>
        <v>0.25142857142857133</v>
      </c>
      <c r="H630" s="12" t="s">
        <v>60</v>
      </c>
      <c r="I630" s="12" t="s">
        <v>60</v>
      </c>
      <c r="J630" s="25" t="s">
        <v>60</v>
      </c>
    </row>
    <row r="631" spans="2:10" ht="12.75">
      <c r="B631" s="72" t="s">
        <v>10789</v>
      </c>
      <c r="C631" s="8" t="s">
        <v>24626</v>
      </c>
      <c r="D631" s="54" t="s">
        <v>10790</v>
      </c>
      <c r="E631" s="70">
        <v>438</v>
      </c>
      <c r="F631" s="26">
        <v>350</v>
      </c>
      <c r="G631" s="12">
        <f t="shared" si="9"/>
        <v>0.25142857142857133</v>
      </c>
      <c r="H631" s="12" t="s">
        <v>60</v>
      </c>
      <c r="I631" s="12" t="s">
        <v>27717</v>
      </c>
      <c r="J631" s="25" t="s">
        <v>60</v>
      </c>
    </row>
    <row r="632" spans="2:10" ht="12.75">
      <c r="B632" s="72" t="s">
        <v>23560</v>
      </c>
      <c r="C632" s="8" t="s">
        <v>27094</v>
      </c>
      <c r="D632" s="54" t="s">
        <v>23561</v>
      </c>
      <c r="E632" s="70">
        <v>438</v>
      </c>
      <c r="F632" s="26">
        <v>350</v>
      </c>
      <c r="G632" s="12">
        <f t="shared" si="9"/>
        <v>0.25142857142857133</v>
      </c>
      <c r="H632" s="12" t="s">
        <v>60</v>
      </c>
      <c r="I632" s="12" t="s">
        <v>27718</v>
      </c>
      <c r="J632" s="25" t="s">
        <v>60</v>
      </c>
    </row>
    <row r="633" spans="2:10" ht="12.75">
      <c r="B633" s="72" t="s">
        <v>23564</v>
      </c>
      <c r="C633" s="8" t="s">
        <v>27095</v>
      </c>
      <c r="D633" s="54" t="s">
        <v>23565</v>
      </c>
      <c r="E633" s="70">
        <v>438</v>
      </c>
      <c r="F633" s="26">
        <v>350</v>
      </c>
      <c r="G633" s="12">
        <f t="shared" si="9"/>
        <v>0.25142857142857133</v>
      </c>
      <c r="H633" s="12" t="s">
        <v>60</v>
      </c>
      <c r="I633" s="12" t="s">
        <v>27719</v>
      </c>
      <c r="J633" s="25" t="s">
        <v>60</v>
      </c>
    </row>
    <row r="634" spans="2:10" ht="12.75">
      <c r="B634" s="72" t="s">
        <v>23568</v>
      </c>
      <c r="C634" s="8" t="s">
        <v>27096</v>
      </c>
      <c r="D634" s="54" t="s">
        <v>23569</v>
      </c>
      <c r="E634" s="70">
        <v>438</v>
      </c>
      <c r="F634" s="26">
        <v>350</v>
      </c>
      <c r="G634" s="12">
        <f t="shared" si="9"/>
        <v>0.25142857142857133</v>
      </c>
      <c r="H634" s="12" t="s">
        <v>60</v>
      </c>
      <c r="I634" s="12" t="s">
        <v>27720</v>
      </c>
      <c r="J634" s="25" t="s">
        <v>60</v>
      </c>
    </row>
    <row r="635" spans="2:10" ht="12.75">
      <c r="B635" s="72" t="s">
        <v>23572</v>
      </c>
      <c r="C635" s="8" t="s">
        <v>27097</v>
      </c>
      <c r="D635" s="54" t="s">
        <v>23573</v>
      </c>
      <c r="E635" s="70">
        <v>438</v>
      </c>
      <c r="F635" s="26">
        <v>350</v>
      </c>
      <c r="G635" s="12">
        <f t="shared" si="9"/>
        <v>0.25142857142857133</v>
      </c>
      <c r="H635" s="12" t="s">
        <v>60</v>
      </c>
      <c r="I635" s="12" t="s">
        <v>27721</v>
      </c>
      <c r="J635" s="25" t="s">
        <v>60</v>
      </c>
    </row>
    <row r="636" spans="2:10" ht="12.75">
      <c r="B636" s="72" t="s">
        <v>19320</v>
      </c>
      <c r="C636" s="8" t="s">
        <v>26391</v>
      </c>
      <c r="D636" s="54" t="s">
        <v>19321</v>
      </c>
      <c r="E636" s="70">
        <v>439</v>
      </c>
      <c r="F636" s="26">
        <v>351</v>
      </c>
      <c r="G636" s="12">
        <f t="shared" si="9"/>
        <v>0.25071225071225078</v>
      </c>
      <c r="H636" s="12" t="s">
        <v>31665</v>
      </c>
      <c r="I636" s="12" t="s">
        <v>27722</v>
      </c>
      <c r="J636" s="25" t="s">
        <v>60</v>
      </c>
    </row>
    <row r="637" spans="2:10" ht="12.75">
      <c r="B637" s="72" t="s">
        <v>15174</v>
      </c>
      <c r="C637" s="8" t="s">
        <v>25506</v>
      </c>
      <c r="D637" s="54" t="s">
        <v>15175</v>
      </c>
      <c r="E637" s="70">
        <v>441</v>
      </c>
      <c r="F637" s="26">
        <v>353</v>
      </c>
      <c r="G637" s="12">
        <f t="shared" si="9"/>
        <v>0.24929178470254953</v>
      </c>
      <c r="H637" s="12" t="s">
        <v>31638</v>
      </c>
      <c r="I637" s="12" t="s">
        <v>27723</v>
      </c>
      <c r="J637" s="25" t="s">
        <v>60</v>
      </c>
    </row>
    <row r="638" spans="2:10" ht="12.75">
      <c r="B638" s="72" t="s">
        <v>15178</v>
      </c>
      <c r="C638" s="8" t="s">
        <v>25507</v>
      </c>
      <c r="D638" s="54" t="s">
        <v>15179</v>
      </c>
      <c r="E638" s="70">
        <v>441</v>
      </c>
      <c r="F638" s="26">
        <v>353</v>
      </c>
      <c r="G638" s="12">
        <f t="shared" si="9"/>
        <v>0.24929178470254953</v>
      </c>
      <c r="H638" s="12" t="s">
        <v>60</v>
      </c>
      <c r="I638" s="12" t="s">
        <v>60</v>
      </c>
      <c r="J638" s="25" t="s">
        <v>60</v>
      </c>
    </row>
    <row r="639" spans="2:10" ht="12.75">
      <c r="B639" s="72" t="s">
        <v>23040</v>
      </c>
      <c r="C639" s="8" t="s">
        <v>26992</v>
      </c>
      <c r="D639" s="54" t="s">
        <v>23041</v>
      </c>
      <c r="E639" s="70">
        <v>443</v>
      </c>
      <c r="F639" s="26">
        <v>354</v>
      </c>
      <c r="G639" s="12">
        <f t="shared" si="9"/>
        <v>0.25141242937853114</v>
      </c>
      <c r="H639" s="12" t="s">
        <v>31666</v>
      </c>
      <c r="I639" s="12" t="s">
        <v>27724</v>
      </c>
      <c r="J639" s="25" t="s">
        <v>60</v>
      </c>
    </row>
    <row r="640" spans="2:10" ht="12.75">
      <c r="B640" s="72" t="s">
        <v>22539</v>
      </c>
      <c r="C640" s="8">
        <v>4932478362</v>
      </c>
      <c r="D640" s="54" t="s">
        <v>22540</v>
      </c>
      <c r="E640" s="70">
        <v>444</v>
      </c>
      <c r="F640" s="26">
        <v>355</v>
      </c>
      <c r="G640" s="12">
        <f t="shared" si="9"/>
        <v>0.25070422535211279</v>
      </c>
      <c r="H640" s="12" t="s">
        <v>31646</v>
      </c>
      <c r="I640" s="12" t="s">
        <v>27725</v>
      </c>
      <c r="J640" s="25" t="s">
        <v>60</v>
      </c>
    </row>
    <row r="641" spans="2:10" ht="12.75">
      <c r="B641" s="72" t="s">
        <v>12193</v>
      </c>
      <c r="C641" s="8" t="s">
        <v>24949</v>
      </c>
      <c r="D641" s="54" t="s">
        <v>12194</v>
      </c>
      <c r="E641" s="70">
        <v>445</v>
      </c>
      <c r="F641" s="26">
        <v>356</v>
      </c>
      <c r="G641" s="12">
        <f t="shared" si="9"/>
        <v>0.25</v>
      </c>
      <c r="H641" s="12" t="s">
        <v>31654</v>
      </c>
      <c r="I641" s="12" t="s">
        <v>27726</v>
      </c>
      <c r="J641" s="25" t="s">
        <v>60</v>
      </c>
    </row>
    <row r="642" spans="2:10" ht="12.75">
      <c r="B642" s="72" t="s">
        <v>17995</v>
      </c>
      <c r="C642" s="8" t="s">
        <v>60</v>
      </c>
      <c r="D642" s="54" t="s">
        <v>17996</v>
      </c>
      <c r="E642" s="70">
        <v>445</v>
      </c>
      <c r="F642" s="26">
        <v>356</v>
      </c>
      <c r="G642" s="12">
        <f t="shared" ref="G642:G705" si="10">IFERROR(E642/F642-1,0)</f>
        <v>0.25</v>
      </c>
      <c r="H642" s="12" t="s">
        <v>31663</v>
      </c>
      <c r="I642" s="12" t="s">
        <v>27727</v>
      </c>
      <c r="J642" s="25" t="s">
        <v>60</v>
      </c>
    </row>
    <row r="643" spans="2:10" ht="12.75">
      <c r="B643" s="72" t="s">
        <v>17999</v>
      </c>
      <c r="C643" s="8" t="s">
        <v>60</v>
      </c>
      <c r="D643" s="54" t="s">
        <v>18000</v>
      </c>
      <c r="E643" s="70">
        <v>445</v>
      </c>
      <c r="F643" s="26">
        <v>356</v>
      </c>
      <c r="G643" s="12">
        <f t="shared" si="10"/>
        <v>0.25</v>
      </c>
      <c r="H643" s="12" t="s">
        <v>31667</v>
      </c>
      <c r="I643" s="12" t="s">
        <v>27728</v>
      </c>
      <c r="J643" s="25" t="s">
        <v>60</v>
      </c>
    </row>
    <row r="644" spans="2:10" ht="12.75">
      <c r="B644" s="72" t="s">
        <v>18003</v>
      </c>
      <c r="C644" s="8" t="s">
        <v>60</v>
      </c>
      <c r="D644" s="54" t="s">
        <v>18004</v>
      </c>
      <c r="E644" s="70">
        <v>445</v>
      </c>
      <c r="F644" s="26">
        <v>356</v>
      </c>
      <c r="G644" s="12">
        <f t="shared" si="10"/>
        <v>0.25</v>
      </c>
      <c r="H644" s="12" t="s">
        <v>31667</v>
      </c>
      <c r="I644" s="12" t="s">
        <v>27729</v>
      </c>
      <c r="J644" s="25" t="s">
        <v>60</v>
      </c>
    </row>
    <row r="645" spans="2:10" ht="12.75">
      <c r="B645" s="72" t="s">
        <v>18007</v>
      </c>
      <c r="C645" s="8" t="s">
        <v>60</v>
      </c>
      <c r="D645" s="54" t="s">
        <v>18008</v>
      </c>
      <c r="E645" s="70">
        <v>445</v>
      </c>
      <c r="F645" s="26">
        <v>356</v>
      </c>
      <c r="G645" s="12">
        <f t="shared" si="10"/>
        <v>0.25</v>
      </c>
      <c r="H645" s="12" t="s">
        <v>31667</v>
      </c>
      <c r="I645" s="12" t="s">
        <v>27730</v>
      </c>
      <c r="J645" s="25" t="s">
        <v>60</v>
      </c>
    </row>
    <row r="646" spans="2:10" ht="12.75">
      <c r="B646" s="72" t="s">
        <v>18011</v>
      </c>
      <c r="C646" s="8" t="s">
        <v>60</v>
      </c>
      <c r="D646" s="54" t="s">
        <v>18012</v>
      </c>
      <c r="E646" s="70">
        <v>445</v>
      </c>
      <c r="F646" s="26">
        <v>356</v>
      </c>
      <c r="G646" s="12">
        <f t="shared" si="10"/>
        <v>0.25</v>
      </c>
      <c r="H646" s="12" t="s">
        <v>31667</v>
      </c>
      <c r="I646" s="12" t="s">
        <v>27731</v>
      </c>
      <c r="J646" s="25" t="s">
        <v>60</v>
      </c>
    </row>
    <row r="647" spans="2:10" ht="12.75">
      <c r="B647" s="72" t="s">
        <v>18015</v>
      </c>
      <c r="C647" s="8" t="s">
        <v>60</v>
      </c>
      <c r="D647" s="54" t="s">
        <v>18016</v>
      </c>
      <c r="E647" s="70">
        <v>445</v>
      </c>
      <c r="F647" s="26">
        <v>356</v>
      </c>
      <c r="G647" s="12">
        <f t="shared" si="10"/>
        <v>0.25</v>
      </c>
      <c r="H647" s="12" t="s">
        <v>31667</v>
      </c>
      <c r="I647" s="12" t="s">
        <v>27732</v>
      </c>
      <c r="J647" s="25" t="s">
        <v>60</v>
      </c>
    </row>
    <row r="648" spans="2:10" ht="12.75">
      <c r="B648" s="72" t="s">
        <v>18019</v>
      </c>
      <c r="C648" s="8" t="s">
        <v>60</v>
      </c>
      <c r="D648" s="54" t="s">
        <v>18020</v>
      </c>
      <c r="E648" s="70">
        <v>445</v>
      </c>
      <c r="F648" s="26">
        <v>356</v>
      </c>
      <c r="G648" s="12">
        <f t="shared" si="10"/>
        <v>0.25</v>
      </c>
      <c r="H648" s="12" t="s">
        <v>31668</v>
      </c>
      <c r="I648" s="12" t="s">
        <v>27733</v>
      </c>
      <c r="J648" s="25" t="s">
        <v>60</v>
      </c>
    </row>
    <row r="649" spans="2:10" ht="12.75">
      <c r="B649" s="72" t="s">
        <v>23223</v>
      </c>
      <c r="C649" s="8" t="s">
        <v>27027</v>
      </c>
      <c r="D649" s="54" t="s">
        <v>23224</v>
      </c>
      <c r="E649" s="70">
        <v>446</v>
      </c>
      <c r="F649" s="26">
        <v>357</v>
      </c>
      <c r="G649" s="12">
        <f t="shared" si="10"/>
        <v>0.24929971988795518</v>
      </c>
      <c r="H649" s="12" t="s">
        <v>60</v>
      </c>
      <c r="I649" s="12" t="s">
        <v>60</v>
      </c>
      <c r="J649" s="25" t="s">
        <v>60</v>
      </c>
    </row>
    <row r="650" spans="2:10" ht="12.75">
      <c r="B650" s="72" t="s">
        <v>13219</v>
      </c>
      <c r="C650" s="8" t="s">
        <v>25093</v>
      </c>
      <c r="D650" s="54" t="s">
        <v>13220</v>
      </c>
      <c r="E650" s="70">
        <v>450</v>
      </c>
      <c r="F650" s="26">
        <v>360</v>
      </c>
      <c r="G650" s="12">
        <f t="shared" si="10"/>
        <v>0.25</v>
      </c>
      <c r="H650" s="12" t="s">
        <v>60</v>
      </c>
      <c r="I650" s="12" t="s">
        <v>27734</v>
      </c>
      <c r="J650" s="25" t="s">
        <v>60</v>
      </c>
    </row>
    <row r="651" spans="2:10" ht="12.75">
      <c r="B651" s="72" t="s">
        <v>13250</v>
      </c>
      <c r="C651" s="8" t="s">
        <v>24552</v>
      </c>
      <c r="D651" s="54" t="s">
        <v>13251</v>
      </c>
      <c r="E651" s="70">
        <v>455</v>
      </c>
      <c r="F651" s="26">
        <v>364</v>
      </c>
      <c r="G651" s="12">
        <f t="shared" si="10"/>
        <v>0.25</v>
      </c>
      <c r="H651" s="12" t="s">
        <v>31635</v>
      </c>
      <c r="I651" s="12" t="s">
        <v>27735</v>
      </c>
      <c r="J651" s="25" t="s">
        <v>60</v>
      </c>
    </row>
    <row r="652" spans="2:10" ht="12.75">
      <c r="B652" s="72" t="s">
        <v>15558</v>
      </c>
      <c r="C652" s="8" t="s">
        <v>25602</v>
      </c>
      <c r="D652" s="54" t="s">
        <v>15559</v>
      </c>
      <c r="E652" s="70">
        <v>455</v>
      </c>
      <c r="F652" s="26">
        <v>364</v>
      </c>
      <c r="G652" s="12">
        <f t="shared" si="10"/>
        <v>0.25</v>
      </c>
      <c r="H652" s="12" t="s">
        <v>31632</v>
      </c>
      <c r="I652" s="12" t="s">
        <v>27736</v>
      </c>
      <c r="J652" s="25" t="s">
        <v>60</v>
      </c>
    </row>
    <row r="653" spans="2:10" ht="12.75">
      <c r="B653" s="72" t="s">
        <v>13254</v>
      </c>
      <c r="C653" s="8" t="s">
        <v>25099</v>
      </c>
      <c r="D653" s="54" t="s">
        <v>13255</v>
      </c>
      <c r="E653" s="70">
        <v>456</v>
      </c>
      <c r="F653" s="26">
        <v>365</v>
      </c>
      <c r="G653" s="12">
        <f t="shared" si="10"/>
        <v>0.24931506849315066</v>
      </c>
      <c r="H653" s="12" t="s">
        <v>31669</v>
      </c>
      <c r="I653" s="12" t="s">
        <v>27737</v>
      </c>
      <c r="J653" s="25" t="s">
        <v>60</v>
      </c>
    </row>
    <row r="654" spans="2:10" ht="12.75">
      <c r="B654" s="72" t="s">
        <v>18023</v>
      </c>
      <c r="C654" s="8" t="s">
        <v>60</v>
      </c>
      <c r="D654" s="54" t="s">
        <v>18024</v>
      </c>
      <c r="E654" s="70">
        <v>460</v>
      </c>
      <c r="F654" s="26">
        <v>368</v>
      </c>
      <c r="G654" s="12">
        <f t="shared" si="10"/>
        <v>0.25</v>
      </c>
      <c r="H654" s="12" t="s">
        <v>31663</v>
      </c>
      <c r="I654" s="12" t="s">
        <v>27738</v>
      </c>
      <c r="J654" s="25" t="s">
        <v>60</v>
      </c>
    </row>
    <row r="655" spans="2:10" ht="12.75">
      <c r="B655" s="72" t="s">
        <v>18027</v>
      </c>
      <c r="C655" s="8" t="s">
        <v>60</v>
      </c>
      <c r="D655" s="54" t="s">
        <v>18028</v>
      </c>
      <c r="E655" s="70">
        <v>460</v>
      </c>
      <c r="F655" s="26">
        <v>368</v>
      </c>
      <c r="G655" s="12">
        <f t="shared" si="10"/>
        <v>0.25</v>
      </c>
      <c r="H655" s="12" t="s">
        <v>31667</v>
      </c>
      <c r="I655" s="12" t="s">
        <v>27739</v>
      </c>
      <c r="J655" s="25" t="s">
        <v>60</v>
      </c>
    </row>
    <row r="656" spans="2:10" ht="12.75">
      <c r="B656" s="72" t="s">
        <v>18031</v>
      </c>
      <c r="C656" s="8" t="s">
        <v>60</v>
      </c>
      <c r="D656" s="54" t="s">
        <v>18032</v>
      </c>
      <c r="E656" s="70">
        <v>460</v>
      </c>
      <c r="F656" s="26">
        <v>368</v>
      </c>
      <c r="G656" s="12">
        <f t="shared" si="10"/>
        <v>0.25</v>
      </c>
      <c r="H656" s="12" t="s">
        <v>31667</v>
      </c>
      <c r="I656" s="12" t="s">
        <v>27740</v>
      </c>
      <c r="J656" s="25" t="s">
        <v>60</v>
      </c>
    </row>
    <row r="657" spans="2:10" ht="12.75">
      <c r="B657" s="72" t="s">
        <v>9884</v>
      </c>
      <c r="C657" s="8" t="s">
        <v>60</v>
      </c>
      <c r="D657" s="54" t="s">
        <v>9885</v>
      </c>
      <c r="E657" s="70">
        <v>466</v>
      </c>
      <c r="F657" s="26">
        <v>373</v>
      </c>
      <c r="G657" s="12">
        <f t="shared" si="10"/>
        <v>0.24932975871313667</v>
      </c>
      <c r="H657" s="12" t="s">
        <v>60</v>
      </c>
      <c r="I657" s="12" t="s">
        <v>60</v>
      </c>
      <c r="J657" s="25" t="s">
        <v>60</v>
      </c>
    </row>
    <row r="658" spans="2:10" ht="12.75">
      <c r="B658" s="72" t="s">
        <v>21180</v>
      </c>
      <c r="C658" s="8" t="s">
        <v>60</v>
      </c>
      <c r="D658" s="54" t="s">
        <v>21181</v>
      </c>
      <c r="E658" s="70">
        <v>466</v>
      </c>
      <c r="F658" s="26">
        <v>373</v>
      </c>
      <c r="G658" s="12">
        <f t="shared" si="10"/>
        <v>0.24932975871313667</v>
      </c>
      <c r="H658" s="12" t="s">
        <v>31670</v>
      </c>
      <c r="I658" s="12" t="s">
        <v>27741</v>
      </c>
      <c r="J658" s="25" t="s">
        <v>60</v>
      </c>
    </row>
    <row r="659" spans="2:10" ht="12.75">
      <c r="B659" s="72" t="s">
        <v>21184</v>
      </c>
      <c r="C659" s="8" t="s">
        <v>60</v>
      </c>
      <c r="D659" s="54" t="s">
        <v>21185</v>
      </c>
      <c r="E659" s="70">
        <v>466</v>
      </c>
      <c r="F659" s="26">
        <v>373</v>
      </c>
      <c r="G659" s="12">
        <f t="shared" si="10"/>
        <v>0.24932975871313667</v>
      </c>
      <c r="H659" s="12" t="s">
        <v>31670</v>
      </c>
      <c r="I659" s="12" t="s">
        <v>27742</v>
      </c>
      <c r="J659" s="25" t="s">
        <v>60</v>
      </c>
    </row>
    <row r="660" spans="2:10" ht="12.75">
      <c r="B660" s="72" t="s">
        <v>19740</v>
      </c>
      <c r="C660" s="8">
        <v>4932213116</v>
      </c>
      <c r="D660" s="54" t="s">
        <v>19741</v>
      </c>
      <c r="E660" s="70">
        <v>468</v>
      </c>
      <c r="F660" s="26">
        <v>374</v>
      </c>
      <c r="G660" s="12">
        <f t="shared" si="10"/>
        <v>0.25133689839572182</v>
      </c>
      <c r="H660" s="12" t="s">
        <v>31671</v>
      </c>
      <c r="I660" s="12" t="s">
        <v>27743</v>
      </c>
      <c r="J660" s="25" t="s">
        <v>60</v>
      </c>
    </row>
    <row r="661" spans="2:10" ht="12.75">
      <c r="B661" s="72" t="s">
        <v>11016</v>
      </c>
      <c r="C661" s="8" t="s">
        <v>60</v>
      </c>
      <c r="D661" s="54" t="s">
        <v>11017</v>
      </c>
      <c r="E661" s="70">
        <v>469</v>
      </c>
      <c r="F661" s="26">
        <v>375</v>
      </c>
      <c r="G661" s="12">
        <f t="shared" si="10"/>
        <v>0.25066666666666659</v>
      </c>
      <c r="H661" s="12" t="s">
        <v>31672</v>
      </c>
      <c r="I661" s="12" t="s">
        <v>27744</v>
      </c>
      <c r="J661" s="25" t="s">
        <v>60</v>
      </c>
    </row>
    <row r="662" spans="2:10" ht="12.75">
      <c r="B662" s="72" t="s">
        <v>15562</v>
      </c>
      <c r="C662" s="8" t="s">
        <v>25603</v>
      </c>
      <c r="D662" s="54" t="s">
        <v>15563</v>
      </c>
      <c r="E662" s="70">
        <v>469</v>
      </c>
      <c r="F662" s="26">
        <v>375</v>
      </c>
      <c r="G662" s="12">
        <f t="shared" si="10"/>
        <v>0.25066666666666659</v>
      </c>
      <c r="H662" s="12" t="s">
        <v>31632</v>
      </c>
      <c r="I662" s="12" t="s">
        <v>27745</v>
      </c>
      <c r="J662" s="25" t="s">
        <v>60</v>
      </c>
    </row>
    <row r="663" spans="2:10" ht="12.75">
      <c r="B663" s="72" t="s">
        <v>19324</v>
      </c>
      <c r="C663" s="8" t="s">
        <v>26391</v>
      </c>
      <c r="D663" s="54" t="s">
        <v>19325</v>
      </c>
      <c r="E663" s="70">
        <v>469</v>
      </c>
      <c r="F663" s="26">
        <v>375</v>
      </c>
      <c r="G663" s="12">
        <f t="shared" si="10"/>
        <v>0.25066666666666659</v>
      </c>
      <c r="H663" s="12" t="s">
        <v>31665</v>
      </c>
      <c r="I663" s="12" t="s">
        <v>27746</v>
      </c>
      <c r="J663" s="25" t="s">
        <v>60</v>
      </c>
    </row>
    <row r="664" spans="2:10" ht="12.75">
      <c r="B664" s="72" t="s">
        <v>19744</v>
      </c>
      <c r="C664" s="8">
        <v>4932274353</v>
      </c>
      <c r="D664" s="54" t="s">
        <v>19745</v>
      </c>
      <c r="E664" s="70">
        <v>469</v>
      </c>
      <c r="F664" s="26">
        <v>375</v>
      </c>
      <c r="G664" s="12">
        <f t="shared" si="10"/>
        <v>0.25066666666666659</v>
      </c>
      <c r="H664" s="12" t="s">
        <v>31658</v>
      </c>
      <c r="I664" s="12" t="s">
        <v>27747</v>
      </c>
      <c r="J664" s="25" t="s">
        <v>60</v>
      </c>
    </row>
    <row r="665" spans="2:10" ht="12.75">
      <c r="B665" s="72" t="s">
        <v>13258</v>
      </c>
      <c r="C665" s="8" t="s">
        <v>25100</v>
      </c>
      <c r="D665" s="54" t="s">
        <v>13259</v>
      </c>
      <c r="E665" s="70">
        <v>471</v>
      </c>
      <c r="F665" s="26">
        <v>377</v>
      </c>
      <c r="G665" s="12">
        <f t="shared" si="10"/>
        <v>0.24933687002652527</v>
      </c>
      <c r="H665" s="12" t="s">
        <v>60</v>
      </c>
      <c r="I665" s="12" t="s">
        <v>60</v>
      </c>
      <c r="J665" s="25" t="s">
        <v>60</v>
      </c>
    </row>
    <row r="666" spans="2:10" ht="12.75">
      <c r="B666" s="72" t="s">
        <v>15566</v>
      </c>
      <c r="C666" s="8" t="s">
        <v>25604</v>
      </c>
      <c r="D666" s="54" t="s">
        <v>15567</v>
      </c>
      <c r="E666" s="70">
        <v>471</v>
      </c>
      <c r="F666" s="26">
        <v>377</v>
      </c>
      <c r="G666" s="12">
        <f t="shared" si="10"/>
        <v>0.24933687002652527</v>
      </c>
      <c r="H666" s="12" t="s">
        <v>31619</v>
      </c>
      <c r="I666" s="12" t="s">
        <v>27748</v>
      </c>
      <c r="J666" s="25" t="s">
        <v>60</v>
      </c>
    </row>
    <row r="667" spans="2:10" ht="12.75">
      <c r="B667" s="72" t="s">
        <v>21602</v>
      </c>
      <c r="C667" s="8" t="s">
        <v>26761</v>
      </c>
      <c r="D667" s="54" t="s">
        <v>21603</v>
      </c>
      <c r="E667" s="70">
        <v>473</v>
      </c>
      <c r="F667" s="26">
        <v>378</v>
      </c>
      <c r="G667" s="12">
        <f t="shared" si="10"/>
        <v>0.25132275132275139</v>
      </c>
      <c r="H667" s="12" t="s">
        <v>31652</v>
      </c>
      <c r="I667" s="12" t="s">
        <v>27749</v>
      </c>
      <c r="J667" s="25" t="s">
        <v>60</v>
      </c>
    </row>
    <row r="668" spans="2:10" ht="12.75">
      <c r="B668" s="72" t="s">
        <v>22056</v>
      </c>
      <c r="C668" s="8" t="s">
        <v>26851</v>
      </c>
      <c r="D668" s="54" t="s">
        <v>22057</v>
      </c>
      <c r="E668" s="70">
        <v>473</v>
      </c>
      <c r="F668" s="26">
        <v>378</v>
      </c>
      <c r="G668" s="12">
        <f t="shared" si="10"/>
        <v>0.25132275132275139</v>
      </c>
      <c r="H668" s="12" t="s">
        <v>31639</v>
      </c>
      <c r="I668" s="12" t="s">
        <v>27750</v>
      </c>
      <c r="J668" s="25" t="s">
        <v>60</v>
      </c>
    </row>
    <row r="669" spans="2:10" ht="12.75">
      <c r="B669" s="72" t="s">
        <v>22060</v>
      </c>
      <c r="C669" s="8" t="s">
        <v>26852</v>
      </c>
      <c r="D669" s="54" t="s">
        <v>22061</v>
      </c>
      <c r="E669" s="70">
        <v>473</v>
      </c>
      <c r="F669" s="26">
        <v>378</v>
      </c>
      <c r="G669" s="12">
        <f t="shared" si="10"/>
        <v>0.25132275132275139</v>
      </c>
      <c r="H669" s="12" t="s">
        <v>31639</v>
      </c>
      <c r="I669" s="12" t="s">
        <v>27751</v>
      </c>
      <c r="J669" s="25" t="s">
        <v>60</v>
      </c>
    </row>
    <row r="670" spans="2:10" ht="12.75">
      <c r="B670" s="72" t="s">
        <v>22064</v>
      </c>
      <c r="C670" s="8" t="s">
        <v>26853</v>
      </c>
      <c r="D670" s="54" t="s">
        <v>22065</v>
      </c>
      <c r="E670" s="70">
        <v>473</v>
      </c>
      <c r="F670" s="26">
        <v>378</v>
      </c>
      <c r="G670" s="12">
        <f t="shared" si="10"/>
        <v>0.25132275132275139</v>
      </c>
      <c r="H670" s="12" t="s">
        <v>31639</v>
      </c>
      <c r="I670" s="12" t="s">
        <v>27752</v>
      </c>
      <c r="J670" s="25" t="s">
        <v>60</v>
      </c>
    </row>
    <row r="671" spans="2:10" ht="12.75">
      <c r="B671" s="72" t="s">
        <v>13262</v>
      </c>
      <c r="C671" s="8" t="s">
        <v>25101</v>
      </c>
      <c r="D671" s="54" t="s">
        <v>13263</v>
      </c>
      <c r="E671" s="70">
        <v>474</v>
      </c>
      <c r="F671" s="26">
        <v>379</v>
      </c>
      <c r="G671" s="12">
        <f t="shared" si="10"/>
        <v>0.25065963060686025</v>
      </c>
      <c r="H671" s="12" t="s">
        <v>31645</v>
      </c>
      <c r="I671" s="12" t="s">
        <v>27753</v>
      </c>
      <c r="J671" s="25" t="s">
        <v>60</v>
      </c>
    </row>
    <row r="672" spans="2:10" ht="12.75">
      <c r="B672" s="72" t="s">
        <v>11187</v>
      </c>
      <c r="C672" s="8" t="s">
        <v>24704</v>
      </c>
      <c r="D672" s="54" t="s">
        <v>11188</v>
      </c>
      <c r="E672" s="70">
        <v>475</v>
      </c>
      <c r="F672" s="26">
        <v>380</v>
      </c>
      <c r="G672" s="12">
        <f t="shared" si="10"/>
        <v>0.25</v>
      </c>
      <c r="H672" s="12" t="s">
        <v>31647</v>
      </c>
      <c r="I672" s="12" t="s">
        <v>27754</v>
      </c>
      <c r="J672" s="25" t="s">
        <v>60</v>
      </c>
    </row>
    <row r="673" spans="2:10" ht="12.75">
      <c r="B673" s="72" t="s">
        <v>12197</v>
      </c>
      <c r="C673" s="8">
        <v>4932363681</v>
      </c>
      <c r="D673" s="54" t="s">
        <v>12198</v>
      </c>
      <c r="E673" s="70">
        <v>475</v>
      </c>
      <c r="F673" s="26">
        <v>380</v>
      </c>
      <c r="G673" s="12">
        <f t="shared" si="10"/>
        <v>0.25</v>
      </c>
      <c r="H673" s="12" t="s">
        <v>31673</v>
      </c>
      <c r="I673" s="12" t="s">
        <v>27755</v>
      </c>
      <c r="J673" s="25" t="s">
        <v>60</v>
      </c>
    </row>
    <row r="674" spans="2:10" ht="12.75">
      <c r="B674" s="72" t="s">
        <v>12201</v>
      </c>
      <c r="C674" s="8" t="s">
        <v>24950</v>
      </c>
      <c r="D674" s="54" t="s">
        <v>12202</v>
      </c>
      <c r="E674" s="70">
        <v>475</v>
      </c>
      <c r="F674" s="26">
        <v>380</v>
      </c>
      <c r="G674" s="12">
        <f t="shared" si="10"/>
        <v>0.25</v>
      </c>
      <c r="H674" s="12" t="s">
        <v>31654</v>
      </c>
      <c r="I674" s="12" t="s">
        <v>27756</v>
      </c>
      <c r="J674" s="25" t="s">
        <v>60</v>
      </c>
    </row>
    <row r="675" spans="2:10" ht="12.75">
      <c r="B675" s="72" t="s">
        <v>12205</v>
      </c>
      <c r="C675" s="8" t="s">
        <v>24951</v>
      </c>
      <c r="D675" s="54" t="s">
        <v>12206</v>
      </c>
      <c r="E675" s="70">
        <v>475</v>
      </c>
      <c r="F675" s="26">
        <v>380</v>
      </c>
      <c r="G675" s="12">
        <f t="shared" si="10"/>
        <v>0.25</v>
      </c>
      <c r="H675" s="12" t="s">
        <v>31673</v>
      </c>
      <c r="I675" s="12" t="s">
        <v>27757</v>
      </c>
      <c r="J675" s="25" t="s">
        <v>60</v>
      </c>
    </row>
    <row r="676" spans="2:10" ht="12.75">
      <c r="B676" s="72" t="s">
        <v>18035</v>
      </c>
      <c r="C676" s="8" t="s">
        <v>60</v>
      </c>
      <c r="D676" s="54" t="s">
        <v>18036</v>
      </c>
      <c r="E676" s="70">
        <v>475</v>
      </c>
      <c r="F676" s="26">
        <v>380</v>
      </c>
      <c r="G676" s="12">
        <f t="shared" si="10"/>
        <v>0.25</v>
      </c>
      <c r="H676" s="12" t="s">
        <v>31668</v>
      </c>
      <c r="I676" s="12" t="s">
        <v>27758</v>
      </c>
      <c r="J676" s="25" t="s">
        <v>60</v>
      </c>
    </row>
    <row r="677" spans="2:10" ht="12.75">
      <c r="B677" s="72" t="s">
        <v>10362</v>
      </c>
      <c r="C677" s="8" t="s">
        <v>24607</v>
      </c>
      <c r="D677" s="54" t="s">
        <v>10363</v>
      </c>
      <c r="E677" s="70">
        <v>476</v>
      </c>
      <c r="F677" s="26">
        <v>381</v>
      </c>
      <c r="G677" s="12">
        <f t="shared" si="10"/>
        <v>0.2493438320209973</v>
      </c>
      <c r="H677" s="12" t="s">
        <v>60</v>
      </c>
      <c r="I677" s="12" t="s">
        <v>60</v>
      </c>
      <c r="J677" s="25" t="s">
        <v>60</v>
      </c>
    </row>
    <row r="678" spans="2:10" ht="12.75">
      <c r="B678" s="72" t="s">
        <v>13266</v>
      </c>
      <c r="C678" s="8" t="s">
        <v>25102</v>
      </c>
      <c r="D678" s="54" t="s">
        <v>13267</v>
      </c>
      <c r="E678" s="70">
        <v>476</v>
      </c>
      <c r="F678" s="26">
        <v>381</v>
      </c>
      <c r="G678" s="12">
        <f t="shared" si="10"/>
        <v>0.2493438320209973</v>
      </c>
      <c r="H678" s="12" t="s">
        <v>31645</v>
      </c>
      <c r="I678" s="12" t="s">
        <v>27759</v>
      </c>
      <c r="J678" s="25" t="s">
        <v>60</v>
      </c>
    </row>
    <row r="679" spans="2:10" ht="12.75">
      <c r="B679" s="72" t="s">
        <v>15570</v>
      </c>
      <c r="C679" s="8" t="s">
        <v>25605</v>
      </c>
      <c r="D679" s="54" t="s">
        <v>15571</v>
      </c>
      <c r="E679" s="70">
        <v>478</v>
      </c>
      <c r="F679" s="26">
        <v>382</v>
      </c>
      <c r="G679" s="12">
        <f t="shared" si="10"/>
        <v>0.25130890052356025</v>
      </c>
      <c r="H679" s="12" t="s">
        <v>60</v>
      </c>
      <c r="I679" s="12" t="s">
        <v>27760</v>
      </c>
      <c r="J679" s="25" t="s">
        <v>60</v>
      </c>
    </row>
    <row r="680" spans="2:10" ht="12.75">
      <c r="B680" s="72" t="s">
        <v>13270</v>
      </c>
      <c r="C680" s="8" t="s">
        <v>25103</v>
      </c>
      <c r="D680" s="54" t="s">
        <v>13271</v>
      </c>
      <c r="E680" s="70">
        <v>479</v>
      </c>
      <c r="F680" s="26">
        <v>383</v>
      </c>
      <c r="G680" s="12">
        <f t="shared" si="10"/>
        <v>0.25065274151436023</v>
      </c>
      <c r="H680" s="12" t="s">
        <v>60</v>
      </c>
      <c r="I680" s="12" t="s">
        <v>60</v>
      </c>
      <c r="J680" s="25" t="s">
        <v>60</v>
      </c>
    </row>
    <row r="681" spans="2:10" ht="12.75">
      <c r="B681" s="72" t="s">
        <v>15182</v>
      </c>
      <c r="C681" s="8" t="s">
        <v>25508</v>
      </c>
      <c r="D681" s="54" t="s">
        <v>15183</v>
      </c>
      <c r="E681" s="70">
        <v>479</v>
      </c>
      <c r="F681" s="26">
        <v>383</v>
      </c>
      <c r="G681" s="12">
        <f t="shared" si="10"/>
        <v>0.25065274151436023</v>
      </c>
      <c r="H681" s="12" t="s">
        <v>60</v>
      </c>
      <c r="I681" s="12" t="s">
        <v>60</v>
      </c>
      <c r="J681" s="25" t="s">
        <v>60</v>
      </c>
    </row>
    <row r="682" spans="2:10" ht="12.75">
      <c r="B682" s="72" t="s">
        <v>19748</v>
      </c>
      <c r="C682" s="8">
        <v>4932254063</v>
      </c>
      <c r="D682" s="54" t="s">
        <v>19749</v>
      </c>
      <c r="E682" s="70">
        <v>481</v>
      </c>
      <c r="F682" s="26">
        <v>385</v>
      </c>
      <c r="G682" s="12">
        <f t="shared" si="10"/>
        <v>0.24935064935064943</v>
      </c>
      <c r="H682" s="12" t="s">
        <v>31674</v>
      </c>
      <c r="I682" s="12" t="s">
        <v>27761</v>
      </c>
      <c r="J682" s="25" t="s">
        <v>60</v>
      </c>
    </row>
    <row r="683" spans="2:10" ht="12.75">
      <c r="B683" s="72" t="s">
        <v>19502</v>
      </c>
      <c r="C683" s="8" t="s">
        <v>26432</v>
      </c>
      <c r="D683" s="54" t="s">
        <v>19503</v>
      </c>
      <c r="E683" s="70">
        <v>484</v>
      </c>
      <c r="F683" s="26">
        <v>387</v>
      </c>
      <c r="G683" s="12">
        <f t="shared" si="10"/>
        <v>0.25064599483204142</v>
      </c>
      <c r="H683" s="12" t="s">
        <v>60</v>
      </c>
      <c r="I683" s="12" t="s">
        <v>27762</v>
      </c>
      <c r="J683" s="25" t="s">
        <v>60</v>
      </c>
    </row>
    <row r="684" spans="2:10" ht="12.75">
      <c r="B684" s="72" t="s">
        <v>19506</v>
      </c>
      <c r="C684" s="8" t="s">
        <v>26433</v>
      </c>
      <c r="D684" s="54" t="s">
        <v>19507</v>
      </c>
      <c r="E684" s="70">
        <v>484</v>
      </c>
      <c r="F684" s="26">
        <v>387</v>
      </c>
      <c r="G684" s="12">
        <f t="shared" si="10"/>
        <v>0.25064599483204142</v>
      </c>
      <c r="H684" s="12" t="s">
        <v>60</v>
      </c>
      <c r="I684" s="12" t="s">
        <v>27763</v>
      </c>
      <c r="J684" s="25" t="s">
        <v>60</v>
      </c>
    </row>
    <row r="685" spans="2:10" ht="12.75">
      <c r="B685" s="72" t="s">
        <v>19510</v>
      </c>
      <c r="C685" s="8" t="s">
        <v>26434</v>
      </c>
      <c r="D685" s="54" t="s">
        <v>19511</v>
      </c>
      <c r="E685" s="70">
        <v>484</v>
      </c>
      <c r="F685" s="26">
        <v>387</v>
      </c>
      <c r="G685" s="12">
        <f t="shared" si="10"/>
        <v>0.25064599483204142</v>
      </c>
      <c r="H685" s="12" t="s">
        <v>60</v>
      </c>
      <c r="I685" s="12" t="s">
        <v>27764</v>
      </c>
      <c r="J685" s="25" t="s">
        <v>60</v>
      </c>
    </row>
    <row r="686" spans="2:10" ht="12.75">
      <c r="B686" s="72" t="s">
        <v>19752</v>
      </c>
      <c r="C686" s="8">
        <v>4932254064</v>
      </c>
      <c r="D686" s="54" t="s">
        <v>19753</v>
      </c>
      <c r="E686" s="70">
        <v>484</v>
      </c>
      <c r="F686" s="26">
        <v>387</v>
      </c>
      <c r="G686" s="12">
        <f t="shared" si="10"/>
        <v>0.25064599483204142</v>
      </c>
      <c r="H686" s="12" t="s">
        <v>31674</v>
      </c>
      <c r="I686" s="12" t="s">
        <v>27765</v>
      </c>
      <c r="J686" s="25" t="s">
        <v>60</v>
      </c>
    </row>
    <row r="687" spans="2:10" ht="12.75">
      <c r="B687" s="72" t="s">
        <v>19756</v>
      </c>
      <c r="C687" s="8">
        <v>4932274652</v>
      </c>
      <c r="D687" s="54" t="s">
        <v>19757</v>
      </c>
      <c r="E687" s="70">
        <v>484</v>
      </c>
      <c r="F687" s="26">
        <v>387</v>
      </c>
      <c r="G687" s="12">
        <f t="shared" si="10"/>
        <v>0.25064599483204142</v>
      </c>
      <c r="H687" s="12" t="s">
        <v>31674</v>
      </c>
      <c r="I687" s="12" t="s">
        <v>27766</v>
      </c>
      <c r="J687" s="25" t="s">
        <v>60</v>
      </c>
    </row>
    <row r="688" spans="2:10" ht="12.75">
      <c r="B688" s="72" t="s">
        <v>13282</v>
      </c>
      <c r="C688" s="8" t="s">
        <v>25106</v>
      </c>
      <c r="D688" s="54" t="s">
        <v>13283</v>
      </c>
      <c r="E688" s="70">
        <v>485</v>
      </c>
      <c r="F688" s="26">
        <v>388</v>
      </c>
      <c r="G688" s="12">
        <f t="shared" si="10"/>
        <v>0.25</v>
      </c>
      <c r="H688" s="12" t="s">
        <v>31664</v>
      </c>
      <c r="I688" s="12" t="s">
        <v>27767</v>
      </c>
      <c r="J688" s="25" t="s">
        <v>60</v>
      </c>
    </row>
    <row r="689" spans="2:10" ht="12.75">
      <c r="B689" s="72" t="s">
        <v>15574</v>
      </c>
      <c r="C689" s="8" t="s">
        <v>25606</v>
      </c>
      <c r="D689" s="54" t="s">
        <v>15575</v>
      </c>
      <c r="E689" s="70">
        <v>485</v>
      </c>
      <c r="F689" s="26">
        <v>388</v>
      </c>
      <c r="G689" s="12">
        <f t="shared" si="10"/>
        <v>0.25</v>
      </c>
      <c r="H689" s="12" t="s">
        <v>31649</v>
      </c>
      <c r="I689" s="12" t="s">
        <v>27768</v>
      </c>
      <c r="J689" s="25" t="s">
        <v>60</v>
      </c>
    </row>
    <row r="690" spans="2:10" ht="12.75">
      <c r="B690" s="72" t="s">
        <v>15578</v>
      </c>
      <c r="C690" s="8" t="s">
        <v>25607</v>
      </c>
      <c r="D690" s="54" t="s">
        <v>15579</v>
      </c>
      <c r="E690" s="70">
        <v>485</v>
      </c>
      <c r="F690" s="26">
        <v>388</v>
      </c>
      <c r="G690" s="12">
        <f t="shared" si="10"/>
        <v>0.25</v>
      </c>
      <c r="H690" s="12" t="s">
        <v>31634</v>
      </c>
      <c r="I690" s="12" t="s">
        <v>27769</v>
      </c>
      <c r="J690" s="25" t="s">
        <v>60</v>
      </c>
    </row>
    <row r="691" spans="2:10" ht="12.75">
      <c r="B691" s="72" t="s">
        <v>15582</v>
      </c>
      <c r="C691" s="8" t="s">
        <v>25608</v>
      </c>
      <c r="D691" s="54" t="s">
        <v>15583</v>
      </c>
      <c r="E691" s="70">
        <v>485</v>
      </c>
      <c r="F691" s="26">
        <v>388</v>
      </c>
      <c r="G691" s="12">
        <f t="shared" si="10"/>
        <v>0.25</v>
      </c>
      <c r="H691" s="12" t="s">
        <v>31649</v>
      </c>
      <c r="I691" s="12" t="s">
        <v>27770</v>
      </c>
      <c r="J691" s="25" t="s">
        <v>60</v>
      </c>
    </row>
    <row r="692" spans="2:10" ht="12.75">
      <c r="B692" s="72" t="s">
        <v>15586</v>
      </c>
      <c r="C692" s="8" t="s">
        <v>25609</v>
      </c>
      <c r="D692" s="54" t="s">
        <v>15587</v>
      </c>
      <c r="E692" s="70">
        <v>485</v>
      </c>
      <c r="F692" s="26">
        <v>388</v>
      </c>
      <c r="G692" s="12">
        <f t="shared" si="10"/>
        <v>0.25</v>
      </c>
      <c r="H692" s="12" t="s">
        <v>31649</v>
      </c>
      <c r="I692" s="12" t="s">
        <v>27771</v>
      </c>
      <c r="J692" s="25" t="s">
        <v>60</v>
      </c>
    </row>
    <row r="693" spans="2:10" ht="12.75">
      <c r="B693" s="72" t="s">
        <v>15590</v>
      </c>
      <c r="C693" s="8" t="s">
        <v>25610</v>
      </c>
      <c r="D693" s="54" t="s">
        <v>15591</v>
      </c>
      <c r="E693" s="70">
        <v>485</v>
      </c>
      <c r="F693" s="26">
        <v>388</v>
      </c>
      <c r="G693" s="12">
        <f t="shared" si="10"/>
        <v>0.25</v>
      </c>
      <c r="H693" s="12" t="s">
        <v>31649</v>
      </c>
      <c r="I693" s="12" t="s">
        <v>27772</v>
      </c>
      <c r="J693" s="25" t="s">
        <v>60</v>
      </c>
    </row>
    <row r="694" spans="2:10" ht="12.75">
      <c r="B694" s="72" t="s">
        <v>15594</v>
      </c>
      <c r="C694" s="8" t="s">
        <v>25611</v>
      </c>
      <c r="D694" s="54" t="s">
        <v>15595</v>
      </c>
      <c r="E694" s="70">
        <v>485</v>
      </c>
      <c r="F694" s="26">
        <v>388</v>
      </c>
      <c r="G694" s="12">
        <f t="shared" si="10"/>
        <v>0.25</v>
      </c>
      <c r="H694" s="12" t="s">
        <v>31649</v>
      </c>
      <c r="I694" s="12" t="s">
        <v>27773</v>
      </c>
      <c r="J694" s="25" t="s">
        <v>60</v>
      </c>
    </row>
    <row r="695" spans="2:10" ht="12.75">
      <c r="B695" s="72" t="s">
        <v>22543</v>
      </c>
      <c r="C695" s="8">
        <v>4932478363</v>
      </c>
      <c r="D695" s="54" t="s">
        <v>22544</v>
      </c>
      <c r="E695" s="70">
        <v>488</v>
      </c>
      <c r="F695" s="26">
        <v>390</v>
      </c>
      <c r="G695" s="12">
        <f t="shared" si="10"/>
        <v>0.25128205128205128</v>
      </c>
      <c r="H695" s="12" t="s">
        <v>31646</v>
      </c>
      <c r="I695" s="12" t="s">
        <v>27774</v>
      </c>
      <c r="J695" s="25" t="s">
        <v>60</v>
      </c>
    </row>
    <row r="696" spans="2:10" ht="12.75">
      <c r="B696" s="72" t="s">
        <v>9271</v>
      </c>
      <c r="C696" s="8" t="s">
        <v>60</v>
      </c>
      <c r="D696" s="54" t="s">
        <v>9272</v>
      </c>
      <c r="E696" s="70">
        <v>490</v>
      </c>
      <c r="F696" s="26">
        <v>392</v>
      </c>
      <c r="G696" s="12">
        <f t="shared" si="10"/>
        <v>0.25</v>
      </c>
      <c r="H696" s="12" t="s">
        <v>60</v>
      </c>
      <c r="I696" s="12" t="s">
        <v>60</v>
      </c>
      <c r="J696" s="25" t="s">
        <v>60</v>
      </c>
    </row>
    <row r="697" spans="2:10" ht="12.75">
      <c r="B697" s="72" t="s">
        <v>9275</v>
      </c>
      <c r="C697" s="8" t="s">
        <v>60</v>
      </c>
      <c r="D697" s="54" t="s">
        <v>9276</v>
      </c>
      <c r="E697" s="70">
        <v>490</v>
      </c>
      <c r="F697" s="26">
        <v>392</v>
      </c>
      <c r="G697" s="12">
        <f t="shared" si="10"/>
        <v>0.25</v>
      </c>
      <c r="H697" s="12" t="s">
        <v>60</v>
      </c>
      <c r="I697" s="12" t="s">
        <v>60</v>
      </c>
      <c r="J697" s="25" t="s">
        <v>60</v>
      </c>
    </row>
    <row r="698" spans="2:10" ht="12.75">
      <c r="B698" s="72" t="s">
        <v>9279</v>
      </c>
      <c r="C698" s="8" t="s">
        <v>60</v>
      </c>
      <c r="D698" s="54" t="s">
        <v>9280</v>
      </c>
      <c r="E698" s="70">
        <v>490</v>
      </c>
      <c r="F698" s="26">
        <v>392</v>
      </c>
      <c r="G698" s="12">
        <f t="shared" si="10"/>
        <v>0.25</v>
      </c>
      <c r="H698" s="12" t="s">
        <v>60</v>
      </c>
      <c r="I698" s="12" t="s">
        <v>60</v>
      </c>
      <c r="J698" s="25" t="s">
        <v>60</v>
      </c>
    </row>
    <row r="699" spans="2:10" ht="12.75">
      <c r="B699" s="72" t="s">
        <v>11191</v>
      </c>
      <c r="C699" s="8" t="s">
        <v>24702</v>
      </c>
      <c r="D699" s="54" t="s">
        <v>11192</v>
      </c>
      <c r="E699" s="70">
        <v>490</v>
      </c>
      <c r="F699" s="26">
        <v>392</v>
      </c>
      <c r="G699" s="12">
        <f t="shared" si="10"/>
        <v>0.25</v>
      </c>
      <c r="H699" s="12" t="s">
        <v>31647</v>
      </c>
      <c r="I699" s="12" t="s">
        <v>27775</v>
      </c>
      <c r="J699" s="25" t="s">
        <v>60</v>
      </c>
    </row>
    <row r="700" spans="2:10" ht="12.75">
      <c r="B700" s="72" t="s">
        <v>12209</v>
      </c>
      <c r="C700" s="8" t="s">
        <v>24952</v>
      </c>
      <c r="D700" s="54" t="s">
        <v>12210</v>
      </c>
      <c r="E700" s="70">
        <v>490</v>
      </c>
      <c r="F700" s="26">
        <v>392</v>
      </c>
      <c r="G700" s="12">
        <f t="shared" si="10"/>
        <v>0.25</v>
      </c>
      <c r="H700" s="12" t="s">
        <v>31675</v>
      </c>
      <c r="I700" s="12" t="s">
        <v>27776</v>
      </c>
      <c r="J700" s="25" t="s">
        <v>60</v>
      </c>
    </row>
    <row r="701" spans="2:10" ht="12.75">
      <c r="B701" s="72" t="s">
        <v>18039</v>
      </c>
      <c r="C701" s="8" t="s">
        <v>60</v>
      </c>
      <c r="D701" s="54" t="s">
        <v>18040</v>
      </c>
      <c r="E701" s="70">
        <v>490</v>
      </c>
      <c r="F701" s="26">
        <v>392</v>
      </c>
      <c r="G701" s="12">
        <f t="shared" si="10"/>
        <v>0.25</v>
      </c>
      <c r="H701" s="12" t="s">
        <v>31663</v>
      </c>
      <c r="I701" s="12" t="s">
        <v>27777</v>
      </c>
      <c r="J701" s="25" t="s">
        <v>60</v>
      </c>
    </row>
    <row r="702" spans="2:10" ht="12.75">
      <c r="B702" s="72" t="s">
        <v>18043</v>
      </c>
      <c r="C702" s="8" t="s">
        <v>60</v>
      </c>
      <c r="D702" s="54" t="s">
        <v>18044</v>
      </c>
      <c r="E702" s="70">
        <v>490</v>
      </c>
      <c r="F702" s="26">
        <v>392</v>
      </c>
      <c r="G702" s="12">
        <f t="shared" si="10"/>
        <v>0.25</v>
      </c>
      <c r="H702" s="12" t="s">
        <v>31663</v>
      </c>
      <c r="I702" s="12" t="s">
        <v>27778</v>
      </c>
      <c r="J702" s="25" t="s">
        <v>60</v>
      </c>
    </row>
    <row r="703" spans="2:10" ht="12.75">
      <c r="B703" s="72" t="s">
        <v>18047</v>
      </c>
      <c r="C703" s="8" t="s">
        <v>60</v>
      </c>
      <c r="D703" s="54" t="s">
        <v>18048</v>
      </c>
      <c r="E703" s="70">
        <v>490</v>
      </c>
      <c r="F703" s="26">
        <v>392</v>
      </c>
      <c r="G703" s="12">
        <f t="shared" si="10"/>
        <v>0.25</v>
      </c>
      <c r="H703" s="12" t="s">
        <v>31659</v>
      </c>
      <c r="I703" s="12" t="s">
        <v>27779</v>
      </c>
      <c r="J703" s="25" t="s">
        <v>60</v>
      </c>
    </row>
    <row r="704" spans="2:10" ht="12.75">
      <c r="B704" s="72" t="s">
        <v>18051</v>
      </c>
      <c r="C704" s="8" t="s">
        <v>60</v>
      </c>
      <c r="D704" s="54" t="s">
        <v>18052</v>
      </c>
      <c r="E704" s="70">
        <v>490</v>
      </c>
      <c r="F704" s="26">
        <v>392</v>
      </c>
      <c r="G704" s="12">
        <f t="shared" si="10"/>
        <v>0.25</v>
      </c>
      <c r="H704" s="12" t="s">
        <v>31659</v>
      </c>
      <c r="I704" s="12" t="s">
        <v>27780</v>
      </c>
      <c r="J704" s="25" t="s">
        <v>60</v>
      </c>
    </row>
    <row r="705" spans="2:10" ht="12.75">
      <c r="B705" s="72" t="s">
        <v>21188</v>
      </c>
      <c r="C705" s="8" t="s">
        <v>26698</v>
      </c>
      <c r="D705" s="54" t="s">
        <v>21189</v>
      </c>
      <c r="E705" s="70">
        <v>493</v>
      </c>
      <c r="F705" s="26">
        <v>394</v>
      </c>
      <c r="G705" s="12">
        <f t="shared" si="10"/>
        <v>0.25126903553299496</v>
      </c>
      <c r="H705" s="12" t="s">
        <v>31662</v>
      </c>
      <c r="I705" s="12" t="s">
        <v>27781</v>
      </c>
      <c r="J705" s="25" t="s">
        <v>60</v>
      </c>
    </row>
    <row r="706" spans="2:10" ht="12.75">
      <c r="B706" s="72" t="s">
        <v>21192</v>
      </c>
      <c r="C706" s="8" t="s">
        <v>26699</v>
      </c>
      <c r="D706" s="54" t="s">
        <v>21193</v>
      </c>
      <c r="E706" s="70">
        <v>493</v>
      </c>
      <c r="F706" s="26">
        <v>394</v>
      </c>
      <c r="G706" s="12">
        <f t="shared" ref="G706:G769" si="11">IFERROR(E706/F706-1,0)</f>
        <v>0.25126903553299496</v>
      </c>
      <c r="H706" s="12" t="s">
        <v>31662</v>
      </c>
      <c r="I706" s="12" t="s">
        <v>27782</v>
      </c>
      <c r="J706" s="25" t="s">
        <v>60</v>
      </c>
    </row>
    <row r="707" spans="2:10" ht="12.75">
      <c r="B707" s="72" t="s">
        <v>21196</v>
      </c>
      <c r="C707" s="8" t="s">
        <v>26700</v>
      </c>
      <c r="D707" s="54" t="s">
        <v>21197</v>
      </c>
      <c r="E707" s="70">
        <v>493</v>
      </c>
      <c r="F707" s="26">
        <v>394</v>
      </c>
      <c r="G707" s="12">
        <f t="shared" si="11"/>
        <v>0.25126903553299496</v>
      </c>
      <c r="H707" s="12" t="s">
        <v>31662</v>
      </c>
      <c r="I707" s="12" t="s">
        <v>27783</v>
      </c>
      <c r="J707" s="25" t="s">
        <v>60</v>
      </c>
    </row>
    <row r="708" spans="2:10" ht="12.75">
      <c r="B708" s="72" t="s">
        <v>13286</v>
      </c>
      <c r="C708" s="8" t="s">
        <v>25107</v>
      </c>
      <c r="D708" s="54" t="s">
        <v>13287</v>
      </c>
      <c r="E708" s="70">
        <v>494</v>
      </c>
      <c r="F708" s="26">
        <v>395</v>
      </c>
      <c r="G708" s="12">
        <f t="shared" si="11"/>
        <v>0.25063291139240507</v>
      </c>
      <c r="H708" s="12" t="s">
        <v>31645</v>
      </c>
      <c r="I708" s="12" t="s">
        <v>27784</v>
      </c>
      <c r="J708" s="25" t="s">
        <v>60</v>
      </c>
    </row>
    <row r="709" spans="2:10" ht="12.75">
      <c r="B709" s="72" t="s">
        <v>13290</v>
      </c>
      <c r="C709" s="8" t="s">
        <v>25108</v>
      </c>
      <c r="D709" s="54" t="s">
        <v>13291</v>
      </c>
      <c r="E709" s="70">
        <v>494</v>
      </c>
      <c r="F709" s="26">
        <v>395</v>
      </c>
      <c r="G709" s="12">
        <f t="shared" si="11"/>
        <v>0.25063291139240507</v>
      </c>
      <c r="H709" s="12" t="s">
        <v>31645</v>
      </c>
      <c r="I709" s="12" t="s">
        <v>27785</v>
      </c>
      <c r="J709" s="25" t="s">
        <v>60</v>
      </c>
    </row>
    <row r="710" spans="2:10" ht="12.75">
      <c r="B710" s="72" t="s">
        <v>13294</v>
      </c>
      <c r="C710" s="8" t="s">
        <v>25109</v>
      </c>
      <c r="D710" s="54" t="s">
        <v>13295</v>
      </c>
      <c r="E710" s="70">
        <v>494</v>
      </c>
      <c r="F710" s="26">
        <v>395</v>
      </c>
      <c r="G710" s="12">
        <f t="shared" si="11"/>
        <v>0.25063291139240507</v>
      </c>
      <c r="H710" s="12" t="s">
        <v>31645</v>
      </c>
      <c r="I710" s="12" t="s">
        <v>27786</v>
      </c>
      <c r="J710" s="25" t="s">
        <v>60</v>
      </c>
    </row>
    <row r="711" spans="2:10" ht="12.75">
      <c r="B711" s="72" t="s">
        <v>13298</v>
      </c>
      <c r="C711" s="8" t="s">
        <v>24552</v>
      </c>
      <c r="D711" s="54" t="s">
        <v>13299</v>
      </c>
      <c r="E711" s="70">
        <v>495</v>
      </c>
      <c r="F711" s="26">
        <v>396</v>
      </c>
      <c r="G711" s="12">
        <f t="shared" si="11"/>
        <v>0.25</v>
      </c>
      <c r="H711" s="12" t="s">
        <v>31635</v>
      </c>
      <c r="I711" s="12" t="s">
        <v>27787</v>
      </c>
      <c r="J711" s="25" t="s">
        <v>60</v>
      </c>
    </row>
    <row r="712" spans="2:10" ht="12.75">
      <c r="B712" s="72" t="s">
        <v>19760</v>
      </c>
      <c r="C712" s="8">
        <v>4932346078</v>
      </c>
      <c r="D712" s="54" t="s">
        <v>19761</v>
      </c>
      <c r="E712" s="70">
        <v>495</v>
      </c>
      <c r="F712" s="26">
        <v>396</v>
      </c>
      <c r="G712" s="12">
        <f t="shared" si="11"/>
        <v>0.25</v>
      </c>
      <c r="H712" s="12" t="s">
        <v>31676</v>
      </c>
      <c r="I712" s="12" t="s">
        <v>27788</v>
      </c>
      <c r="J712" s="25" t="s">
        <v>60</v>
      </c>
    </row>
    <row r="713" spans="2:10" ht="12.75">
      <c r="B713" s="72" t="s">
        <v>9904</v>
      </c>
      <c r="C713" s="8" t="s">
        <v>60</v>
      </c>
      <c r="D713" s="54" t="s">
        <v>9905</v>
      </c>
      <c r="E713" s="70">
        <v>498</v>
      </c>
      <c r="F713" s="26">
        <v>398</v>
      </c>
      <c r="G713" s="12">
        <f t="shared" si="11"/>
        <v>0.25125628140703515</v>
      </c>
      <c r="H713" s="12" t="s">
        <v>60</v>
      </c>
      <c r="I713" s="12" t="s">
        <v>60</v>
      </c>
      <c r="J713" s="25" t="s">
        <v>60</v>
      </c>
    </row>
    <row r="714" spans="2:10" ht="12.75">
      <c r="B714" s="72" t="s">
        <v>19514</v>
      </c>
      <c r="C714" s="8" t="s">
        <v>26435</v>
      </c>
      <c r="D714" s="54" t="s">
        <v>19515</v>
      </c>
      <c r="E714" s="70">
        <v>498</v>
      </c>
      <c r="F714" s="26">
        <v>398</v>
      </c>
      <c r="G714" s="12">
        <f t="shared" si="11"/>
        <v>0.25125628140703515</v>
      </c>
      <c r="H714" s="12" t="s">
        <v>60</v>
      </c>
      <c r="I714" s="12" t="s">
        <v>27789</v>
      </c>
      <c r="J714" s="25" t="s">
        <v>60</v>
      </c>
    </row>
    <row r="715" spans="2:10" ht="12.75">
      <c r="B715" s="72" t="s">
        <v>15598</v>
      </c>
      <c r="C715" s="8" t="s">
        <v>25612</v>
      </c>
      <c r="D715" s="54" t="s">
        <v>15599</v>
      </c>
      <c r="E715" s="70">
        <v>500</v>
      </c>
      <c r="F715" s="26">
        <v>400</v>
      </c>
      <c r="G715" s="12">
        <f t="shared" si="11"/>
        <v>0.25</v>
      </c>
      <c r="H715" s="12" t="s">
        <v>60</v>
      </c>
      <c r="I715" s="12" t="s">
        <v>27790</v>
      </c>
      <c r="J715" s="25" t="s">
        <v>60</v>
      </c>
    </row>
    <row r="716" spans="2:10" ht="12.75">
      <c r="B716" s="72" t="s">
        <v>15602</v>
      </c>
      <c r="C716" s="8" t="s">
        <v>25613</v>
      </c>
      <c r="D716" s="54" t="s">
        <v>15603</v>
      </c>
      <c r="E716" s="70">
        <v>500</v>
      </c>
      <c r="F716" s="26">
        <v>400</v>
      </c>
      <c r="G716" s="12">
        <f t="shared" si="11"/>
        <v>0.25</v>
      </c>
      <c r="H716" s="12" t="s">
        <v>31634</v>
      </c>
      <c r="I716" s="12" t="s">
        <v>27791</v>
      </c>
      <c r="J716" s="25" t="s">
        <v>60</v>
      </c>
    </row>
    <row r="717" spans="2:10" ht="12.75">
      <c r="B717" s="72" t="s">
        <v>16905</v>
      </c>
      <c r="C717" s="8" t="s">
        <v>25917</v>
      </c>
      <c r="D717" s="54" t="s">
        <v>16906</v>
      </c>
      <c r="E717" s="70">
        <v>500</v>
      </c>
      <c r="F717" s="26">
        <v>400</v>
      </c>
      <c r="G717" s="12">
        <f t="shared" si="11"/>
        <v>0.25</v>
      </c>
      <c r="H717" s="12" t="s">
        <v>31657</v>
      </c>
      <c r="I717" s="12" t="s">
        <v>27792</v>
      </c>
      <c r="J717" s="25" t="s">
        <v>60</v>
      </c>
    </row>
    <row r="718" spans="2:10" ht="12.75">
      <c r="B718" s="72" t="s">
        <v>21606</v>
      </c>
      <c r="C718" s="8" t="s">
        <v>26761</v>
      </c>
      <c r="D718" s="54" t="s">
        <v>21607</v>
      </c>
      <c r="E718" s="70">
        <v>500</v>
      </c>
      <c r="F718" s="26">
        <v>402</v>
      </c>
      <c r="G718" s="12">
        <f t="shared" si="11"/>
        <v>0.24378109452736307</v>
      </c>
      <c r="H718" s="12" t="s">
        <v>31652</v>
      </c>
      <c r="I718" s="12" t="s">
        <v>27793</v>
      </c>
      <c r="J718" s="25" t="s">
        <v>60</v>
      </c>
    </row>
    <row r="719" spans="2:10" ht="12.75">
      <c r="B719" s="72" t="s">
        <v>21610</v>
      </c>
      <c r="C719" s="8" t="s">
        <v>26761</v>
      </c>
      <c r="D719" s="54" t="s">
        <v>21611</v>
      </c>
      <c r="E719" s="70">
        <v>500</v>
      </c>
      <c r="F719" s="26">
        <v>402</v>
      </c>
      <c r="G719" s="12">
        <f t="shared" si="11"/>
        <v>0.24378109452736307</v>
      </c>
      <c r="H719" s="12" t="s">
        <v>31652</v>
      </c>
      <c r="I719" s="12" t="s">
        <v>27794</v>
      </c>
      <c r="J719" s="25" t="s">
        <v>60</v>
      </c>
    </row>
    <row r="720" spans="2:10" ht="12.75">
      <c r="B720" s="72" t="s">
        <v>21614</v>
      </c>
      <c r="C720" s="8" t="s">
        <v>26761</v>
      </c>
      <c r="D720" s="54" t="s">
        <v>21615</v>
      </c>
      <c r="E720" s="70">
        <v>500</v>
      </c>
      <c r="F720" s="26">
        <v>402</v>
      </c>
      <c r="G720" s="12">
        <f t="shared" si="11"/>
        <v>0.24378109452736307</v>
      </c>
      <c r="H720" s="12" t="s">
        <v>31652</v>
      </c>
      <c r="I720" s="12" t="s">
        <v>27795</v>
      </c>
      <c r="J720" s="25" t="s">
        <v>60</v>
      </c>
    </row>
    <row r="721" spans="2:10" ht="12.75">
      <c r="B721" s="72" t="s">
        <v>22068</v>
      </c>
      <c r="C721" s="8" t="s">
        <v>26854</v>
      </c>
      <c r="D721" s="54" t="s">
        <v>22069</v>
      </c>
      <c r="E721" s="70">
        <v>500</v>
      </c>
      <c r="F721" s="26">
        <v>402</v>
      </c>
      <c r="G721" s="12">
        <f t="shared" si="11"/>
        <v>0.24378109452736307</v>
      </c>
      <c r="H721" s="12" t="s">
        <v>31639</v>
      </c>
      <c r="I721" s="12" t="s">
        <v>27796</v>
      </c>
      <c r="J721" s="25" t="s">
        <v>60</v>
      </c>
    </row>
    <row r="722" spans="2:10" ht="12.75">
      <c r="B722" s="45" t="s">
        <v>4296</v>
      </c>
      <c r="C722" s="8" t="s">
        <v>4295</v>
      </c>
      <c r="D722" s="54" t="s">
        <v>4297</v>
      </c>
      <c r="E722" s="70">
        <v>500</v>
      </c>
      <c r="F722" s="26">
        <v>400</v>
      </c>
      <c r="G722" s="12">
        <f t="shared" si="11"/>
        <v>0.25</v>
      </c>
      <c r="H722" s="12" t="s">
        <v>4271</v>
      </c>
      <c r="I722" s="12" t="s">
        <v>27797</v>
      </c>
      <c r="J722" s="25" t="s">
        <v>60</v>
      </c>
    </row>
    <row r="723" spans="2:10" ht="12.75">
      <c r="B723" s="45" t="s">
        <v>4435</v>
      </c>
      <c r="C723" s="8" t="s">
        <v>4434</v>
      </c>
      <c r="D723" s="54" t="s">
        <v>4436</v>
      </c>
      <c r="E723" s="70">
        <v>500</v>
      </c>
      <c r="F723" s="26">
        <v>400</v>
      </c>
      <c r="G723" s="12">
        <f t="shared" si="11"/>
        <v>0.25</v>
      </c>
      <c r="H723" s="12" t="s">
        <v>60</v>
      </c>
      <c r="I723" s="12" t="s">
        <v>60</v>
      </c>
      <c r="J723" s="25" t="s">
        <v>60</v>
      </c>
    </row>
    <row r="724" spans="2:10" ht="12.75">
      <c r="B724" s="46" t="s">
        <v>7161</v>
      </c>
      <c r="C724" s="8" t="s">
        <v>7160</v>
      </c>
      <c r="D724" s="54" t="s">
        <v>7162</v>
      </c>
      <c r="E724" s="70">
        <v>500</v>
      </c>
      <c r="F724" s="26">
        <v>400</v>
      </c>
      <c r="G724" s="12">
        <f t="shared" si="11"/>
        <v>0.25</v>
      </c>
      <c r="H724" s="12" t="s">
        <v>7153</v>
      </c>
      <c r="I724" s="12" t="s">
        <v>27798</v>
      </c>
      <c r="J724" s="25" t="s">
        <v>60</v>
      </c>
    </row>
    <row r="725" spans="2:10" ht="12.75">
      <c r="B725" s="72" t="s">
        <v>8910</v>
      </c>
      <c r="C725" s="8" t="s">
        <v>24484</v>
      </c>
      <c r="D725" s="54" t="s">
        <v>8911</v>
      </c>
      <c r="E725" s="70">
        <v>510</v>
      </c>
      <c r="F725" s="26">
        <v>405</v>
      </c>
      <c r="G725" s="12">
        <f t="shared" si="11"/>
        <v>0.2592592592592593</v>
      </c>
      <c r="H725" s="12" t="s">
        <v>31677</v>
      </c>
      <c r="I725" s="12" t="s">
        <v>27799</v>
      </c>
      <c r="J725" s="25" t="s">
        <v>60</v>
      </c>
    </row>
    <row r="726" spans="2:10" ht="12.75">
      <c r="B726" s="72" t="s">
        <v>12213</v>
      </c>
      <c r="C726" s="8">
        <v>4932363682</v>
      </c>
      <c r="D726" s="54" t="s">
        <v>12214</v>
      </c>
      <c r="E726" s="70">
        <v>510</v>
      </c>
      <c r="F726" s="26">
        <v>405</v>
      </c>
      <c r="G726" s="12">
        <f t="shared" si="11"/>
        <v>0.2592592592592593</v>
      </c>
      <c r="H726" s="12" t="s">
        <v>31673</v>
      </c>
      <c r="I726" s="12" t="s">
        <v>27800</v>
      </c>
      <c r="J726" s="25" t="s">
        <v>60</v>
      </c>
    </row>
    <row r="727" spans="2:10" ht="12.75">
      <c r="B727" s="72" t="s">
        <v>13274</v>
      </c>
      <c r="C727" s="8" t="s">
        <v>25104</v>
      </c>
      <c r="D727" s="54" t="s">
        <v>13275</v>
      </c>
      <c r="E727" s="70">
        <v>510</v>
      </c>
      <c r="F727" s="26">
        <v>405</v>
      </c>
      <c r="G727" s="12">
        <f t="shared" si="11"/>
        <v>0.2592592592592593</v>
      </c>
      <c r="H727" s="12" t="s">
        <v>60</v>
      </c>
      <c r="I727" s="12" t="s">
        <v>27801</v>
      </c>
      <c r="J727" s="25" t="s">
        <v>60</v>
      </c>
    </row>
    <row r="728" spans="2:10" ht="12.75">
      <c r="B728" s="72" t="s">
        <v>13278</v>
      </c>
      <c r="C728" s="8" t="s">
        <v>25105</v>
      </c>
      <c r="D728" s="54" t="s">
        <v>13279</v>
      </c>
      <c r="E728" s="70">
        <v>510</v>
      </c>
      <c r="F728" s="26">
        <v>405</v>
      </c>
      <c r="G728" s="12">
        <f t="shared" si="11"/>
        <v>0.2592592592592593</v>
      </c>
      <c r="H728" s="12" t="s">
        <v>60</v>
      </c>
      <c r="I728" s="12" t="s">
        <v>60</v>
      </c>
      <c r="J728" s="25" t="s">
        <v>60</v>
      </c>
    </row>
    <row r="729" spans="2:10" ht="12.75">
      <c r="B729" s="72" t="s">
        <v>18055</v>
      </c>
      <c r="C729" s="8" t="s">
        <v>60</v>
      </c>
      <c r="D729" s="54" t="s">
        <v>18056</v>
      </c>
      <c r="E729" s="70">
        <v>510</v>
      </c>
      <c r="F729" s="26">
        <v>405</v>
      </c>
      <c r="G729" s="12">
        <f t="shared" si="11"/>
        <v>0.2592592592592593</v>
      </c>
      <c r="H729" s="12" t="s">
        <v>31667</v>
      </c>
      <c r="I729" s="12" t="s">
        <v>27802</v>
      </c>
      <c r="J729" s="25" t="s">
        <v>60</v>
      </c>
    </row>
    <row r="730" spans="2:10" ht="12.75">
      <c r="B730" s="72" t="s">
        <v>18059</v>
      </c>
      <c r="C730" s="8" t="s">
        <v>60</v>
      </c>
      <c r="D730" s="54" t="s">
        <v>18060</v>
      </c>
      <c r="E730" s="70">
        <v>510</v>
      </c>
      <c r="F730" s="26">
        <v>405</v>
      </c>
      <c r="G730" s="12">
        <f t="shared" si="11"/>
        <v>0.2592592592592593</v>
      </c>
      <c r="H730" s="12" t="s">
        <v>31667</v>
      </c>
      <c r="I730" s="12" t="s">
        <v>27803</v>
      </c>
      <c r="J730" s="25" t="s">
        <v>60</v>
      </c>
    </row>
    <row r="731" spans="2:10" ht="12.75">
      <c r="B731" s="72" t="s">
        <v>13302</v>
      </c>
      <c r="C731" s="8" t="s">
        <v>25058</v>
      </c>
      <c r="D731" s="54" t="s">
        <v>13303</v>
      </c>
      <c r="E731" s="70">
        <v>510</v>
      </c>
      <c r="F731" s="26">
        <v>407</v>
      </c>
      <c r="G731" s="12">
        <f t="shared" si="11"/>
        <v>0.25307125307125311</v>
      </c>
      <c r="H731" s="12" t="s">
        <v>31637</v>
      </c>
      <c r="I731" s="12" t="s">
        <v>27804</v>
      </c>
      <c r="J731" s="25" t="s">
        <v>60</v>
      </c>
    </row>
    <row r="732" spans="2:10" ht="12.75">
      <c r="B732" s="72" t="s">
        <v>13306</v>
      </c>
      <c r="C732" s="8" t="s">
        <v>24552</v>
      </c>
      <c r="D732" s="54" t="s">
        <v>13307</v>
      </c>
      <c r="E732" s="70">
        <v>510</v>
      </c>
      <c r="F732" s="26">
        <v>407</v>
      </c>
      <c r="G732" s="12">
        <f t="shared" si="11"/>
        <v>0.25307125307125311</v>
      </c>
      <c r="H732" s="12" t="s">
        <v>31635</v>
      </c>
      <c r="I732" s="12" t="s">
        <v>27805</v>
      </c>
      <c r="J732" s="25" t="s">
        <v>60</v>
      </c>
    </row>
    <row r="733" spans="2:10" ht="12.75">
      <c r="B733" s="72" t="s">
        <v>19764</v>
      </c>
      <c r="C733" s="8">
        <v>4932254061</v>
      </c>
      <c r="D733" s="54" t="s">
        <v>19765</v>
      </c>
      <c r="E733" s="70">
        <v>510</v>
      </c>
      <c r="F733" s="26">
        <v>407</v>
      </c>
      <c r="G733" s="12">
        <f t="shared" si="11"/>
        <v>0.25307125307125311</v>
      </c>
      <c r="H733" s="12" t="s">
        <v>31678</v>
      </c>
      <c r="I733" s="12" t="s">
        <v>27806</v>
      </c>
      <c r="J733" s="25" t="s">
        <v>60</v>
      </c>
    </row>
    <row r="734" spans="2:10" ht="12.75">
      <c r="B734" s="72" t="s">
        <v>19768</v>
      </c>
      <c r="C734" s="8">
        <v>4932346082</v>
      </c>
      <c r="D734" s="54" t="s">
        <v>19769</v>
      </c>
      <c r="E734" s="70">
        <v>510</v>
      </c>
      <c r="F734" s="26">
        <v>411</v>
      </c>
      <c r="G734" s="12">
        <f t="shared" si="11"/>
        <v>0.24087591240875916</v>
      </c>
      <c r="H734" s="12" t="s">
        <v>31679</v>
      </c>
      <c r="I734" s="12" t="s">
        <v>27807</v>
      </c>
      <c r="J734" s="25" t="s">
        <v>60</v>
      </c>
    </row>
    <row r="735" spans="2:10" ht="12.75">
      <c r="B735" s="72" t="s">
        <v>13310</v>
      </c>
      <c r="C735" s="8" t="s">
        <v>25110</v>
      </c>
      <c r="D735" s="54" t="s">
        <v>13311</v>
      </c>
      <c r="E735" s="70">
        <v>520</v>
      </c>
      <c r="F735" s="26">
        <v>412</v>
      </c>
      <c r="G735" s="12">
        <f t="shared" si="11"/>
        <v>0.26213592233009719</v>
      </c>
      <c r="H735" s="12" t="s">
        <v>31645</v>
      </c>
      <c r="I735" s="12" t="s">
        <v>27808</v>
      </c>
      <c r="J735" s="25" t="s">
        <v>60</v>
      </c>
    </row>
    <row r="736" spans="2:10" ht="12.75">
      <c r="B736" s="72" t="s">
        <v>13314</v>
      </c>
      <c r="C736" s="8" t="s">
        <v>25111</v>
      </c>
      <c r="D736" s="54" t="s">
        <v>13315</v>
      </c>
      <c r="E736" s="70">
        <v>520</v>
      </c>
      <c r="F736" s="26">
        <v>412</v>
      </c>
      <c r="G736" s="12">
        <f t="shared" si="11"/>
        <v>0.26213592233009719</v>
      </c>
      <c r="H736" s="12" t="s">
        <v>60</v>
      </c>
      <c r="I736" s="12" t="s">
        <v>27809</v>
      </c>
      <c r="J736" s="25" t="s">
        <v>60</v>
      </c>
    </row>
    <row r="737" spans="2:10" ht="12.75">
      <c r="B737" s="72" t="s">
        <v>13318</v>
      </c>
      <c r="C737" s="8" t="s">
        <v>25112</v>
      </c>
      <c r="D737" s="54" t="s">
        <v>13319</v>
      </c>
      <c r="E737" s="70">
        <v>520</v>
      </c>
      <c r="F737" s="26">
        <v>412</v>
      </c>
      <c r="G737" s="12">
        <f t="shared" si="11"/>
        <v>0.26213592233009719</v>
      </c>
      <c r="H737" s="12" t="s">
        <v>60</v>
      </c>
      <c r="I737" s="12" t="s">
        <v>60</v>
      </c>
      <c r="J737" s="25" t="s">
        <v>60</v>
      </c>
    </row>
    <row r="738" spans="2:10" ht="12.75">
      <c r="B738" s="72" t="s">
        <v>15606</v>
      </c>
      <c r="C738" s="8" t="s">
        <v>25614</v>
      </c>
      <c r="D738" s="54" t="s">
        <v>15607</v>
      </c>
      <c r="E738" s="70">
        <v>520</v>
      </c>
      <c r="F738" s="26">
        <v>412</v>
      </c>
      <c r="G738" s="12">
        <f t="shared" si="11"/>
        <v>0.26213592233009719</v>
      </c>
      <c r="H738" s="12" t="s">
        <v>31649</v>
      </c>
      <c r="I738" s="12" t="s">
        <v>27810</v>
      </c>
      <c r="J738" s="25" t="s">
        <v>60</v>
      </c>
    </row>
    <row r="739" spans="2:10" ht="12.75">
      <c r="B739" s="72" t="s">
        <v>15610</v>
      </c>
      <c r="C739" s="8" t="s">
        <v>25615</v>
      </c>
      <c r="D739" s="54" t="s">
        <v>15611</v>
      </c>
      <c r="E739" s="70">
        <v>520</v>
      </c>
      <c r="F739" s="26">
        <v>412</v>
      </c>
      <c r="G739" s="12">
        <f t="shared" si="11"/>
        <v>0.26213592233009719</v>
      </c>
      <c r="H739" s="12" t="s">
        <v>31649</v>
      </c>
      <c r="I739" s="12" t="s">
        <v>27811</v>
      </c>
      <c r="J739" s="25" t="s">
        <v>60</v>
      </c>
    </row>
    <row r="740" spans="2:10" ht="12.75">
      <c r="B740" s="72" t="s">
        <v>15614</v>
      </c>
      <c r="C740" s="8" t="s">
        <v>25616</v>
      </c>
      <c r="D740" s="54" t="s">
        <v>15615</v>
      </c>
      <c r="E740" s="70">
        <v>520</v>
      </c>
      <c r="F740" s="26">
        <v>412</v>
      </c>
      <c r="G740" s="12">
        <f t="shared" si="11"/>
        <v>0.26213592233009719</v>
      </c>
      <c r="H740" s="12" t="s">
        <v>31680</v>
      </c>
      <c r="I740" s="12" t="s">
        <v>27812</v>
      </c>
      <c r="J740" s="25" t="s">
        <v>60</v>
      </c>
    </row>
    <row r="741" spans="2:10" ht="12.75">
      <c r="B741" s="72" t="s">
        <v>15618</v>
      </c>
      <c r="C741" s="8" t="s">
        <v>25617</v>
      </c>
      <c r="D741" s="54" t="s">
        <v>15619</v>
      </c>
      <c r="E741" s="70">
        <v>520</v>
      </c>
      <c r="F741" s="26">
        <v>412</v>
      </c>
      <c r="G741" s="12">
        <f t="shared" si="11"/>
        <v>0.26213592233009719</v>
      </c>
      <c r="H741" s="12" t="s">
        <v>31681</v>
      </c>
      <c r="I741" s="12" t="s">
        <v>27813</v>
      </c>
      <c r="J741" s="25" t="s">
        <v>60</v>
      </c>
    </row>
    <row r="742" spans="2:10" ht="12.75">
      <c r="B742" s="72" t="s">
        <v>15622</v>
      </c>
      <c r="C742" s="8" t="s">
        <v>25618</v>
      </c>
      <c r="D742" s="54" t="s">
        <v>15623</v>
      </c>
      <c r="E742" s="70">
        <v>520</v>
      </c>
      <c r="F742" s="26">
        <v>412</v>
      </c>
      <c r="G742" s="12">
        <f t="shared" si="11"/>
        <v>0.26213592233009719</v>
      </c>
      <c r="H742" s="12" t="s">
        <v>31649</v>
      </c>
      <c r="I742" s="12" t="s">
        <v>27814</v>
      </c>
      <c r="J742" s="25" t="s">
        <v>60</v>
      </c>
    </row>
    <row r="743" spans="2:10" ht="12.75">
      <c r="B743" s="72" t="s">
        <v>15626</v>
      </c>
      <c r="C743" s="8" t="s">
        <v>25619</v>
      </c>
      <c r="D743" s="54" t="s">
        <v>15627</v>
      </c>
      <c r="E743" s="70">
        <v>520</v>
      </c>
      <c r="F743" s="26">
        <v>412</v>
      </c>
      <c r="G743" s="12">
        <f t="shared" si="11"/>
        <v>0.26213592233009719</v>
      </c>
      <c r="H743" s="12" t="s">
        <v>31649</v>
      </c>
      <c r="I743" s="12" t="s">
        <v>27815</v>
      </c>
      <c r="J743" s="25" t="s">
        <v>60</v>
      </c>
    </row>
    <row r="744" spans="2:10" ht="12.75">
      <c r="B744" s="72" t="s">
        <v>15630</v>
      </c>
      <c r="C744" s="8" t="s">
        <v>25620</v>
      </c>
      <c r="D744" s="54" t="s">
        <v>15631</v>
      </c>
      <c r="E744" s="70">
        <v>520</v>
      </c>
      <c r="F744" s="26">
        <v>412</v>
      </c>
      <c r="G744" s="12">
        <f t="shared" si="11"/>
        <v>0.26213592233009719</v>
      </c>
      <c r="H744" s="12" t="s">
        <v>31649</v>
      </c>
      <c r="I744" s="12" t="s">
        <v>27816</v>
      </c>
      <c r="J744" s="25" t="s">
        <v>60</v>
      </c>
    </row>
    <row r="745" spans="2:10" ht="12.75">
      <c r="B745" s="72" t="s">
        <v>23178</v>
      </c>
      <c r="C745" s="8" t="s">
        <v>27020</v>
      </c>
      <c r="D745" s="54" t="s">
        <v>23179</v>
      </c>
      <c r="E745" s="70">
        <v>520</v>
      </c>
      <c r="F745" s="26">
        <v>415</v>
      </c>
      <c r="G745" s="12">
        <f t="shared" si="11"/>
        <v>0.25301204819277112</v>
      </c>
      <c r="H745" s="12" t="s">
        <v>31682</v>
      </c>
      <c r="I745" s="12" t="s">
        <v>27817</v>
      </c>
      <c r="J745" s="25" t="s">
        <v>60</v>
      </c>
    </row>
    <row r="746" spans="2:10" ht="12.75">
      <c r="B746" s="72" t="s">
        <v>13322</v>
      </c>
      <c r="C746" s="8" t="s">
        <v>25113</v>
      </c>
      <c r="D746" s="54" t="s">
        <v>13323</v>
      </c>
      <c r="E746" s="70">
        <v>530</v>
      </c>
      <c r="F746" s="26">
        <v>424</v>
      </c>
      <c r="G746" s="12">
        <f t="shared" si="11"/>
        <v>0.25</v>
      </c>
      <c r="H746" s="12" t="s">
        <v>31645</v>
      </c>
      <c r="I746" s="12" t="s">
        <v>27818</v>
      </c>
      <c r="J746" s="25" t="s">
        <v>60</v>
      </c>
    </row>
    <row r="747" spans="2:10" ht="12.75">
      <c r="B747" s="72" t="s">
        <v>13326</v>
      </c>
      <c r="C747" s="8" t="s">
        <v>25114</v>
      </c>
      <c r="D747" s="54" t="s">
        <v>13327</v>
      </c>
      <c r="E747" s="70">
        <v>530</v>
      </c>
      <c r="F747" s="26">
        <v>424</v>
      </c>
      <c r="G747" s="12">
        <f t="shared" si="11"/>
        <v>0.25</v>
      </c>
      <c r="H747" s="12" t="s">
        <v>31645</v>
      </c>
      <c r="I747" s="12" t="s">
        <v>27819</v>
      </c>
      <c r="J747" s="25" t="s">
        <v>60</v>
      </c>
    </row>
    <row r="748" spans="2:10" ht="12.75">
      <c r="B748" s="72" t="s">
        <v>13330</v>
      </c>
      <c r="C748" s="8" t="s">
        <v>25115</v>
      </c>
      <c r="D748" s="54" t="s">
        <v>13331</v>
      </c>
      <c r="E748" s="70">
        <v>530</v>
      </c>
      <c r="F748" s="26">
        <v>421</v>
      </c>
      <c r="G748" s="12">
        <f t="shared" si="11"/>
        <v>0.25890736342042753</v>
      </c>
      <c r="H748" s="12" t="s">
        <v>31683</v>
      </c>
      <c r="I748" s="12" t="s">
        <v>27820</v>
      </c>
      <c r="J748" s="25" t="s">
        <v>60</v>
      </c>
    </row>
    <row r="749" spans="2:10" ht="12.75">
      <c r="B749" s="72" t="s">
        <v>13334</v>
      </c>
      <c r="C749" s="8" t="s">
        <v>25116</v>
      </c>
      <c r="D749" s="54" t="s">
        <v>13335</v>
      </c>
      <c r="E749" s="70">
        <v>530</v>
      </c>
      <c r="F749" s="26">
        <v>421</v>
      </c>
      <c r="G749" s="12">
        <f t="shared" si="11"/>
        <v>0.25890736342042753</v>
      </c>
      <c r="H749" s="12" t="s">
        <v>31683</v>
      </c>
      <c r="I749" s="12" t="s">
        <v>27821</v>
      </c>
      <c r="J749" s="25" t="s">
        <v>60</v>
      </c>
    </row>
    <row r="750" spans="2:10" ht="12.75">
      <c r="B750" s="72" t="s">
        <v>13338</v>
      </c>
      <c r="C750" s="8" t="s">
        <v>25117</v>
      </c>
      <c r="D750" s="54" t="s">
        <v>13339</v>
      </c>
      <c r="E750" s="70">
        <v>530</v>
      </c>
      <c r="F750" s="26">
        <v>421</v>
      </c>
      <c r="G750" s="12">
        <f t="shared" si="11"/>
        <v>0.25890736342042753</v>
      </c>
      <c r="H750" s="12" t="s">
        <v>31683</v>
      </c>
      <c r="I750" s="12" t="s">
        <v>27822</v>
      </c>
      <c r="J750" s="25" t="s">
        <v>60</v>
      </c>
    </row>
    <row r="751" spans="2:10" ht="12.75">
      <c r="B751" s="72" t="s">
        <v>15634</v>
      </c>
      <c r="C751" s="8" t="s">
        <v>25621</v>
      </c>
      <c r="D751" s="54" t="s">
        <v>15635</v>
      </c>
      <c r="E751" s="70">
        <v>530</v>
      </c>
      <c r="F751" s="26">
        <v>424</v>
      </c>
      <c r="G751" s="12">
        <f t="shared" si="11"/>
        <v>0.25</v>
      </c>
      <c r="H751" s="12" t="s">
        <v>31619</v>
      </c>
      <c r="I751" s="12" t="s">
        <v>27823</v>
      </c>
      <c r="J751" s="25" t="s">
        <v>60</v>
      </c>
    </row>
    <row r="752" spans="2:10" ht="12.75">
      <c r="B752" s="72" t="s">
        <v>15638</v>
      </c>
      <c r="C752" s="8" t="s">
        <v>25622</v>
      </c>
      <c r="D752" s="54" t="s">
        <v>15639</v>
      </c>
      <c r="E752" s="70">
        <v>530</v>
      </c>
      <c r="F752" s="26">
        <v>424</v>
      </c>
      <c r="G752" s="12">
        <f t="shared" si="11"/>
        <v>0.25</v>
      </c>
      <c r="H752" s="12" t="s">
        <v>31649</v>
      </c>
      <c r="I752" s="12" t="s">
        <v>27824</v>
      </c>
      <c r="J752" s="25" t="s">
        <v>60</v>
      </c>
    </row>
    <row r="753" spans="2:10" ht="12.75">
      <c r="B753" s="72" t="s">
        <v>19518</v>
      </c>
      <c r="C753" s="8" t="s">
        <v>26436</v>
      </c>
      <c r="D753" s="54" t="s">
        <v>19519</v>
      </c>
      <c r="E753" s="70">
        <v>530</v>
      </c>
      <c r="F753" s="26">
        <v>422</v>
      </c>
      <c r="G753" s="12">
        <f t="shared" si="11"/>
        <v>0.25592417061611372</v>
      </c>
      <c r="H753" s="12" t="s">
        <v>31684</v>
      </c>
      <c r="I753" s="12" t="s">
        <v>27825</v>
      </c>
      <c r="J753" s="25" t="s">
        <v>60</v>
      </c>
    </row>
    <row r="754" spans="2:10" ht="12.75">
      <c r="B754" s="72" t="s">
        <v>19522</v>
      </c>
      <c r="C754" s="8" t="s">
        <v>26437</v>
      </c>
      <c r="D754" s="54" t="s">
        <v>19523</v>
      </c>
      <c r="E754" s="70">
        <v>530</v>
      </c>
      <c r="F754" s="26">
        <v>422</v>
      </c>
      <c r="G754" s="12">
        <f t="shared" si="11"/>
        <v>0.25592417061611372</v>
      </c>
      <c r="H754" s="12" t="s">
        <v>31684</v>
      </c>
      <c r="I754" s="12" t="s">
        <v>27826</v>
      </c>
      <c r="J754" s="25" t="s">
        <v>60</v>
      </c>
    </row>
    <row r="755" spans="2:10" ht="12.75">
      <c r="B755" s="72" t="s">
        <v>19526</v>
      </c>
      <c r="C755" s="8" t="s">
        <v>26438</v>
      </c>
      <c r="D755" s="54" t="s">
        <v>19527</v>
      </c>
      <c r="E755" s="70">
        <v>530</v>
      </c>
      <c r="F755" s="26">
        <v>422</v>
      </c>
      <c r="G755" s="12">
        <f t="shared" si="11"/>
        <v>0.25592417061611372</v>
      </c>
      <c r="H755" s="12" t="s">
        <v>31684</v>
      </c>
      <c r="I755" s="12" t="s">
        <v>27827</v>
      </c>
      <c r="J755" s="25" t="s">
        <v>60</v>
      </c>
    </row>
    <row r="756" spans="2:10" ht="12.75">
      <c r="B756" s="72" t="s">
        <v>19530</v>
      </c>
      <c r="C756" s="8" t="s">
        <v>26439</v>
      </c>
      <c r="D756" s="54" t="s">
        <v>19531</v>
      </c>
      <c r="E756" s="70">
        <v>530</v>
      </c>
      <c r="F756" s="26">
        <v>422</v>
      </c>
      <c r="G756" s="12">
        <f t="shared" si="11"/>
        <v>0.25592417061611372</v>
      </c>
      <c r="H756" s="12" t="s">
        <v>31684</v>
      </c>
      <c r="I756" s="12" t="s">
        <v>27828</v>
      </c>
      <c r="J756" s="25" t="s">
        <v>60</v>
      </c>
    </row>
    <row r="757" spans="2:10" ht="12.75">
      <c r="B757" s="72" t="s">
        <v>19772</v>
      </c>
      <c r="C757" s="8">
        <v>4932345825</v>
      </c>
      <c r="D757" s="54" t="s">
        <v>19773</v>
      </c>
      <c r="E757" s="70">
        <v>530</v>
      </c>
      <c r="F757" s="26">
        <v>424</v>
      </c>
      <c r="G757" s="12">
        <f t="shared" si="11"/>
        <v>0.25</v>
      </c>
      <c r="H757" s="12" t="s">
        <v>60</v>
      </c>
      <c r="I757" s="12" t="s">
        <v>27829</v>
      </c>
      <c r="J757" s="25" t="s">
        <v>60</v>
      </c>
    </row>
    <row r="758" spans="2:10" ht="12.75">
      <c r="B758" s="72" t="s">
        <v>19776</v>
      </c>
      <c r="C758" s="8">
        <v>4932354508</v>
      </c>
      <c r="D758" s="54" t="s">
        <v>19777</v>
      </c>
      <c r="E758" s="70">
        <v>530</v>
      </c>
      <c r="F758" s="26">
        <v>424</v>
      </c>
      <c r="G758" s="12">
        <f t="shared" si="11"/>
        <v>0.25</v>
      </c>
      <c r="H758" s="12" t="s">
        <v>31685</v>
      </c>
      <c r="I758" s="12" t="s">
        <v>27830</v>
      </c>
      <c r="J758" s="25" t="s">
        <v>60</v>
      </c>
    </row>
    <row r="759" spans="2:10" ht="12.75">
      <c r="B759" s="72" t="s">
        <v>24402</v>
      </c>
      <c r="C759" s="8" t="s">
        <v>60</v>
      </c>
      <c r="D759" s="54" t="s">
        <v>24403</v>
      </c>
      <c r="E759" s="70">
        <v>530</v>
      </c>
      <c r="F759" s="26">
        <v>420</v>
      </c>
      <c r="G759" s="12">
        <f t="shared" si="11"/>
        <v>0.26190476190476186</v>
      </c>
      <c r="H759" s="12" t="s">
        <v>60</v>
      </c>
      <c r="I759" s="12" t="s">
        <v>60</v>
      </c>
      <c r="J759" s="25" t="s">
        <v>60</v>
      </c>
    </row>
    <row r="760" spans="2:10" ht="12.75">
      <c r="B760" s="72" t="s">
        <v>8932</v>
      </c>
      <c r="C760" s="8" t="s">
        <v>24486</v>
      </c>
      <c r="D760" s="54" t="s">
        <v>8933</v>
      </c>
      <c r="E760" s="70">
        <v>530</v>
      </c>
      <c r="F760" s="26">
        <v>425</v>
      </c>
      <c r="G760" s="12">
        <f t="shared" si="11"/>
        <v>0.24705882352941178</v>
      </c>
      <c r="H760" s="12" t="s">
        <v>60</v>
      </c>
      <c r="I760" s="12" t="s">
        <v>27831</v>
      </c>
      <c r="J760" s="25" t="s">
        <v>60</v>
      </c>
    </row>
    <row r="761" spans="2:10" ht="12.75">
      <c r="B761" s="72" t="s">
        <v>9283</v>
      </c>
      <c r="C761" s="8" t="s">
        <v>60</v>
      </c>
      <c r="D761" s="54" t="s">
        <v>9284</v>
      </c>
      <c r="E761" s="70">
        <v>540</v>
      </c>
      <c r="F761" s="26">
        <v>429</v>
      </c>
      <c r="G761" s="12">
        <f t="shared" si="11"/>
        <v>0.25874125874125875</v>
      </c>
      <c r="H761" s="12" t="s">
        <v>60</v>
      </c>
      <c r="I761" s="12" t="s">
        <v>60</v>
      </c>
      <c r="J761" s="25" t="s">
        <v>60</v>
      </c>
    </row>
    <row r="762" spans="2:10" ht="12.75">
      <c r="B762" s="72" t="s">
        <v>11325</v>
      </c>
      <c r="C762" s="8" t="s">
        <v>24733</v>
      </c>
      <c r="D762" s="54" t="s">
        <v>11326</v>
      </c>
      <c r="E762" s="70">
        <v>530</v>
      </c>
      <c r="F762" s="26">
        <v>425</v>
      </c>
      <c r="G762" s="12">
        <f t="shared" si="11"/>
        <v>0.24705882352941178</v>
      </c>
      <c r="H762" s="12" t="s">
        <v>60</v>
      </c>
      <c r="I762" s="12" t="s">
        <v>27832</v>
      </c>
      <c r="J762" s="25" t="s">
        <v>60</v>
      </c>
    </row>
    <row r="763" spans="2:10" ht="12.75">
      <c r="B763" s="72" t="s">
        <v>12217</v>
      </c>
      <c r="C763" s="8" t="s">
        <v>24953</v>
      </c>
      <c r="D763" s="54" t="s">
        <v>12218</v>
      </c>
      <c r="E763" s="70">
        <v>540</v>
      </c>
      <c r="F763" s="26">
        <v>429</v>
      </c>
      <c r="G763" s="12">
        <f t="shared" si="11"/>
        <v>0.25874125874125875</v>
      </c>
      <c r="H763" s="12" t="s">
        <v>31620</v>
      </c>
      <c r="I763" s="12" t="s">
        <v>27833</v>
      </c>
      <c r="J763" s="25" t="s">
        <v>60</v>
      </c>
    </row>
    <row r="764" spans="2:10" ht="12.75">
      <c r="B764" s="72" t="s">
        <v>12221</v>
      </c>
      <c r="C764" s="8" t="s">
        <v>24954</v>
      </c>
      <c r="D764" s="54" t="s">
        <v>12222</v>
      </c>
      <c r="E764" s="70">
        <v>540</v>
      </c>
      <c r="F764" s="26">
        <v>429</v>
      </c>
      <c r="G764" s="12">
        <f t="shared" si="11"/>
        <v>0.25874125874125875</v>
      </c>
      <c r="H764" s="12" t="s">
        <v>31654</v>
      </c>
      <c r="I764" s="12" t="s">
        <v>27834</v>
      </c>
      <c r="J764" s="25" t="s">
        <v>60</v>
      </c>
    </row>
    <row r="765" spans="2:10" ht="12.75">
      <c r="B765" s="72" t="s">
        <v>15642</v>
      </c>
      <c r="C765" s="8" t="s">
        <v>25623</v>
      </c>
      <c r="D765" s="54" t="s">
        <v>15643</v>
      </c>
      <c r="E765" s="70">
        <v>530</v>
      </c>
      <c r="F765" s="26">
        <v>426</v>
      </c>
      <c r="G765" s="12">
        <f t="shared" si="11"/>
        <v>0.244131455399061</v>
      </c>
      <c r="H765" s="12" t="s">
        <v>60</v>
      </c>
      <c r="I765" s="12" t="s">
        <v>27835</v>
      </c>
      <c r="J765" s="25" t="s">
        <v>60</v>
      </c>
    </row>
    <row r="766" spans="2:10" ht="12.75">
      <c r="B766" s="72" t="s">
        <v>18063</v>
      </c>
      <c r="C766" s="8" t="s">
        <v>60</v>
      </c>
      <c r="D766" s="54" t="s">
        <v>18064</v>
      </c>
      <c r="E766" s="70">
        <v>540</v>
      </c>
      <c r="F766" s="26">
        <v>429</v>
      </c>
      <c r="G766" s="12">
        <f t="shared" si="11"/>
        <v>0.25874125874125875</v>
      </c>
      <c r="H766" s="12" t="s">
        <v>31659</v>
      </c>
      <c r="I766" s="12" t="s">
        <v>27836</v>
      </c>
      <c r="J766" s="25" t="s">
        <v>60</v>
      </c>
    </row>
    <row r="767" spans="2:10" ht="12.75">
      <c r="B767" s="72" t="s">
        <v>19780</v>
      </c>
      <c r="C767" s="8">
        <v>4932274351</v>
      </c>
      <c r="D767" s="54" t="s">
        <v>19781</v>
      </c>
      <c r="E767" s="70">
        <v>540</v>
      </c>
      <c r="F767" s="26">
        <v>429</v>
      </c>
      <c r="G767" s="12">
        <f t="shared" si="11"/>
        <v>0.25874125874125875</v>
      </c>
      <c r="H767" s="12" t="s">
        <v>31678</v>
      </c>
      <c r="I767" s="12" t="s">
        <v>27837</v>
      </c>
      <c r="J767" s="25" t="s">
        <v>60</v>
      </c>
    </row>
    <row r="768" spans="2:10" ht="12.75">
      <c r="B768" s="72" t="s">
        <v>20394</v>
      </c>
      <c r="C768" s="8" t="s">
        <v>26519</v>
      </c>
      <c r="D768" s="54" t="s">
        <v>20395</v>
      </c>
      <c r="E768" s="70">
        <v>530</v>
      </c>
      <c r="F768" s="26">
        <v>426</v>
      </c>
      <c r="G768" s="12">
        <f t="shared" si="11"/>
        <v>0.244131455399061</v>
      </c>
      <c r="H768" s="12" t="s">
        <v>60</v>
      </c>
      <c r="I768" s="12" t="s">
        <v>27838</v>
      </c>
      <c r="J768" s="25" t="s">
        <v>60</v>
      </c>
    </row>
    <row r="769" spans="2:10" ht="12.75">
      <c r="B769" s="72" t="s">
        <v>21200</v>
      </c>
      <c r="C769" s="8" t="s">
        <v>60</v>
      </c>
      <c r="D769" s="54" t="s">
        <v>21201</v>
      </c>
      <c r="E769" s="70">
        <v>530</v>
      </c>
      <c r="F769" s="26">
        <v>426</v>
      </c>
      <c r="G769" s="12">
        <f t="shared" si="11"/>
        <v>0.244131455399061</v>
      </c>
      <c r="H769" s="12" t="s">
        <v>31686</v>
      </c>
      <c r="I769" s="12" t="s">
        <v>27839</v>
      </c>
      <c r="J769" s="25" t="s">
        <v>60</v>
      </c>
    </row>
    <row r="770" spans="2:10" ht="12.75">
      <c r="B770" s="72" t="s">
        <v>21204</v>
      </c>
      <c r="C770" s="8" t="s">
        <v>60</v>
      </c>
      <c r="D770" s="54" t="s">
        <v>21205</v>
      </c>
      <c r="E770" s="70">
        <v>530</v>
      </c>
      <c r="F770" s="26">
        <v>426</v>
      </c>
      <c r="G770" s="12">
        <f t="shared" ref="G770:G833" si="12">IFERROR(E770/F770-1,0)</f>
        <v>0.244131455399061</v>
      </c>
      <c r="H770" s="12" t="s">
        <v>31686</v>
      </c>
      <c r="I770" s="12" t="s">
        <v>27840</v>
      </c>
      <c r="J770" s="25" t="s">
        <v>60</v>
      </c>
    </row>
    <row r="771" spans="2:10" ht="12.75">
      <c r="B771" s="72" t="s">
        <v>21208</v>
      </c>
      <c r="C771" s="8" t="s">
        <v>60</v>
      </c>
      <c r="D771" s="54" t="s">
        <v>21209</v>
      </c>
      <c r="E771" s="70">
        <v>530</v>
      </c>
      <c r="F771" s="26">
        <v>426</v>
      </c>
      <c r="G771" s="12">
        <f t="shared" si="12"/>
        <v>0.244131455399061</v>
      </c>
      <c r="H771" s="12" t="s">
        <v>31686</v>
      </c>
      <c r="I771" s="12" t="s">
        <v>27841</v>
      </c>
      <c r="J771" s="25" t="s">
        <v>60</v>
      </c>
    </row>
    <row r="772" spans="2:10" ht="12.75">
      <c r="B772" s="72" t="s">
        <v>23227</v>
      </c>
      <c r="C772" s="8" t="s">
        <v>27028</v>
      </c>
      <c r="D772" s="54" t="s">
        <v>23228</v>
      </c>
      <c r="E772" s="70">
        <v>540</v>
      </c>
      <c r="F772" s="26">
        <v>431</v>
      </c>
      <c r="G772" s="12">
        <f t="shared" si="12"/>
        <v>0.25290023201856138</v>
      </c>
      <c r="H772" s="12" t="s">
        <v>60</v>
      </c>
      <c r="I772" s="12" t="s">
        <v>60</v>
      </c>
      <c r="J772" s="25" t="s">
        <v>60</v>
      </c>
    </row>
    <row r="773" spans="2:10" ht="12.75">
      <c r="B773" s="72" t="s">
        <v>9892</v>
      </c>
      <c r="C773" s="8" t="s">
        <v>60</v>
      </c>
      <c r="D773" s="54" t="s">
        <v>9893</v>
      </c>
      <c r="E773" s="70">
        <v>550</v>
      </c>
      <c r="F773" s="26">
        <v>440</v>
      </c>
      <c r="G773" s="12">
        <f t="shared" si="12"/>
        <v>0.25</v>
      </c>
      <c r="H773" s="12" t="s">
        <v>60</v>
      </c>
      <c r="I773" s="12" t="s">
        <v>60</v>
      </c>
      <c r="J773" s="25" t="s">
        <v>60</v>
      </c>
    </row>
    <row r="774" spans="2:10" ht="12.75">
      <c r="B774" s="72" t="s">
        <v>9900</v>
      </c>
      <c r="C774" s="8" t="s">
        <v>60</v>
      </c>
      <c r="D774" s="54" t="s">
        <v>9901</v>
      </c>
      <c r="E774" s="70">
        <v>550</v>
      </c>
      <c r="F774" s="26">
        <v>440</v>
      </c>
      <c r="G774" s="12">
        <f t="shared" si="12"/>
        <v>0.25</v>
      </c>
      <c r="H774" s="12" t="s">
        <v>60</v>
      </c>
      <c r="I774" s="12" t="s">
        <v>60</v>
      </c>
      <c r="J774" s="25" t="s">
        <v>60</v>
      </c>
    </row>
    <row r="775" spans="2:10" ht="12.75">
      <c r="B775" s="72" t="s">
        <v>10934</v>
      </c>
      <c r="C775" s="8" t="s">
        <v>24661</v>
      </c>
      <c r="D775" s="54" t="s">
        <v>10935</v>
      </c>
      <c r="E775" s="70">
        <v>550</v>
      </c>
      <c r="F775" s="26">
        <v>441</v>
      </c>
      <c r="G775" s="12">
        <f t="shared" si="12"/>
        <v>0.24716553287981857</v>
      </c>
      <c r="H775" s="12" t="s">
        <v>60</v>
      </c>
      <c r="I775" s="12" t="s">
        <v>32133</v>
      </c>
      <c r="J775" s="25" t="s">
        <v>60</v>
      </c>
    </row>
    <row r="776" spans="2:10" ht="12.75">
      <c r="B776" s="72" t="s">
        <v>10938</v>
      </c>
      <c r="C776" s="8" t="s">
        <v>24662</v>
      </c>
      <c r="D776" s="54" t="s">
        <v>10939</v>
      </c>
      <c r="E776" s="70">
        <v>550</v>
      </c>
      <c r="F776" s="26">
        <v>441</v>
      </c>
      <c r="G776" s="12">
        <f t="shared" si="12"/>
        <v>0.24716553287981857</v>
      </c>
      <c r="H776" s="12" t="s">
        <v>60</v>
      </c>
      <c r="I776" s="12" t="s">
        <v>60</v>
      </c>
      <c r="J776" s="25" t="s">
        <v>60</v>
      </c>
    </row>
    <row r="777" spans="2:10" ht="12.75">
      <c r="B777" s="72" t="s">
        <v>10942</v>
      </c>
      <c r="C777" s="8" t="s">
        <v>24663</v>
      </c>
      <c r="D777" s="54" t="s">
        <v>10943</v>
      </c>
      <c r="E777" s="70">
        <v>550</v>
      </c>
      <c r="F777" s="26">
        <v>441</v>
      </c>
      <c r="G777" s="12">
        <f t="shared" si="12"/>
        <v>0.24716553287981857</v>
      </c>
      <c r="H777" s="12" t="s">
        <v>60</v>
      </c>
      <c r="I777" s="12" t="s">
        <v>60</v>
      </c>
      <c r="J777" s="25" t="s">
        <v>60</v>
      </c>
    </row>
    <row r="778" spans="2:10" ht="12.75">
      <c r="B778" s="72" t="s">
        <v>10946</v>
      </c>
      <c r="C778" s="8" t="s">
        <v>24664</v>
      </c>
      <c r="D778" s="54" t="s">
        <v>10947</v>
      </c>
      <c r="E778" s="70">
        <v>550</v>
      </c>
      <c r="F778" s="26">
        <v>441</v>
      </c>
      <c r="G778" s="12">
        <f t="shared" si="12"/>
        <v>0.24716553287981857</v>
      </c>
      <c r="H778" s="12" t="s">
        <v>60</v>
      </c>
      <c r="I778" s="12" t="s">
        <v>60</v>
      </c>
      <c r="J778" s="25" t="s">
        <v>60</v>
      </c>
    </row>
    <row r="779" spans="2:10" ht="12.75">
      <c r="B779" s="72" t="s">
        <v>10950</v>
      </c>
      <c r="C779" s="8" t="s">
        <v>24665</v>
      </c>
      <c r="D779" s="54" t="s">
        <v>10951</v>
      </c>
      <c r="E779" s="70">
        <v>550</v>
      </c>
      <c r="F779" s="26">
        <v>441</v>
      </c>
      <c r="G779" s="12">
        <f t="shared" si="12"/>
        <v>0.24716553287981857</v>
      </c>
      <c r="H779" s="12" t="s">
        <v>60</v>
      </c>
      <c r="I779" s="12" t="s">
        <v>60</v>
      </c>
      <c r="J779" s="25" t="s">
        <v>60</v>
      </c>
    </row>
    <row r="780" spans="2:10" ht="12.75">
      <c r="B780" s="72" t="s">
        <v>13342</v>
      </c>
      <c r="C780" s="8" t="s">
        <v>24705</v>
      </c>
      <c r="D780" s="54" t="s">
        <v>13343</v>
      </c>
      <c r="E780" s="70">
        <v>540</v>
      </c>
      <c r="F780" s="26">
        <v>433</v>
      </c>
      <c r="G780" s="12">
        <f t="shared" si="12"/>
        <v>0.24711316397228633</v>
      </c>
      <c r="H780" s="12" t="s">
        <v>31687</v>
      </c>
      <c r="I780" s="12" t="s">
        <v>27842</v>
      </c>
      <c r="J780" s="25" t="s">
        <v>60</v>
      </c>
    </row>
    <row r="781" spans="2:10" ht="12.75">
      <c r="B781" s="72" t="s">
        <v>13346</v>
      </c>
      <c r="C781" s="8" t="s">
        <v>25118</v>
      </c>
      <c r="D781" s="54" t="s">
        <v>13347</v>
      </c>
      <c r="E781" s="70">
        <v>550</v>
      </c>
      <c r="F781" s="26">
        <v>438</v>
      </c>
      <c r="G781" s="12">
        <f t="shared" si="12"/>
        <v>0.25570776255707761</v>
      </c>
      <c r="H781" s="12" t="s">
        <v>31645</v>
      </c>
      <c r="I781" s="12" t="s">
        <v>27843</v>
      </c>
      <c r="J781" s="25" t="s">
        <v>60</v>
      </c>
    </row>
    <row r="782" spans="2:10" ht="12.75">
      <c r="B782" s="72" t="s">
        <v>13350</v>
      </c>
      <c r="C782" s="8" t="s">
        <v>25119</v>
      </c>
      <c r="D782" s="54" t="s">
        <v>13351</v>
      </c>
      <c r="E782" s="70">
        <v>550</v>
      </c>
      <c r="F782" s="26">
        <v>438</v>
      </c>
      <c r="G782" s="12">
        <f t="shared" si="12"/>
        <v>0.25570776255707761</v>
      </c>
      <c r="H782" s="12" t="s">
        <v>31645</v>
      </c>
      <c r="I782" s="12" t="s">
        <v>27844</v>
      </c>
      <c r="J782" s="25" t="s">
        <v>60</v>
      </c>
    </row>
    <row r="783" spans="2:10" ht="12.75">
      <c r="B783" s="72" t="s">
        <v>13354</v>
      </c>
      <c r="C783" s="8" t="s">
        <v>25058</v>
      </c>
      <c r="D783" s="54" t="s">
        <v>13355</v>
      </c>
      <c r="E783" s="70">
        <v>550</v>
      </c>
      <c r="F783" s="26">
        <v>439</v>
      </c>
      <c r="G783" s="12">
        <f t="shared" si="12"/>
        <v>0.25284738041002286</v>
      </c>
      <c r="H783" s="12" t="s">
        <v>31637</v>
      </c>
      <c r="I783" s="12" t="s">
        <v>27845</v>
      </c>
      <c r="J783" s="25" t="s">
        <v>60</v>
      </c>
    </row>
    <row r="784" spans="2:10" ht="12.75">
      <c r="B784" s="72" t="s">
        <v>13358</v>
      </c>
      <c r="C784" s="8" t="s">
        <v>25120</v>
      </c>
      <c r="D784" s="54" t="s">
        <v>13359</v>
      </c>
      <c r="E784" s="70">
        <v>550</v>
      </c>
      <c r="F784" s="26">
        <v>441</v>
      </c>
      <c r="G784" s="12">
        <f t="shared" si="12"/>
        <v>0.24716553287981857</v>
      </c>
      <c r="H784" s="12" t="s">
        <v>60</v>
      </c>
      <c r="I784" s="12" t="s">
        <v>27846</v>
      </c>
      <c r="J784" s="25" t="s">
        <v>60</v>
      </c>
    </row>
    <row r="785" spans="2:10" ht="12.75">
      <c r="B785" s="72" t="s">
        <v>15646</v>
      </c>
      <c r="C785" s="8" t="s">
        <v>25624</v>
      </c>
      <c r="D785" s="54" t="s">
        <v>15647</v>
      </c>
      <c r="E785" s="70">
        <v>540</v>
      </c>
      <c r="F785" s="26">
        <v>435</v>
      </c>
      <c r="G785" s="12">
        <f t="shared" si="12"/>
        <v>0.24137931034482762</v>
      </c>
      <c r="H785" s="12" t="s">
        <v>31680</v>
      </c>
      <c r="I785" s="12" t="s">
        <v>27847</v>
      </c>
      <c r="J785" s="25" t="s">
        <v>60</v>
      </c>
    </row>
    <row r="786" spans="2:10" ht="12.75">
      <c r="B786" s="72" t="s">
        <v>15650</v>
      </c>
      <c r="C786" s="8" t="s">
        <v>25625</v>
      </c>
      <c r="D786" s="54" t="s">
        <v>15651</v>
      </c>
      <c r="E786" s="70">
        <v>550</v>
      </c>
      <c r="F786" s="26">
        <v>439</v>
      </c>
      <c r="G786" s="12">
        <f t="shared" si="12"/>
        <v>0.25284738041002286</v>
      </c>
      <c r="H786" s="12" t="s">
        <v>31632</v>
      </c>
      <c r="I786" s="12" t="s">
        <v>27848</v>
      </c>
      <c r="J786" s="25" t="s">
        <v>60</v>
      </c>
    </row>
    <row r="787" spans="2:10" ht="12.75">
      <c r="B787" s="72" t="s">
        <v>19534</v>
      </c>
      <c r="C787" s="8" t="s">
        <v>26440</v>
      </c>
      <c r="D787" s="54" t="s">
        <v>19535</v>
      </c>
      <c r="E787" s="70">
        <v>540</v>
      </c>
      <c r="F787" s="26">
        <v>433</v>
      </c>
      <c r="G787" s="12">
        <f t="shared" si="12"/>
        <v>0.24711316397228633</v>
      </c>
      <c r="H787" s="12" t="s">
        <v>31684</v>
      </c>
      <c r="I787" s="12" t="s">
        <v>27849</v>
      </c>
      <c r="J787" s="25" t="s">
        <v>60</v>
      </c>
    </row>
    <row r="788" spans="2:10" ht="12.75">
      <c r="B788" s="72" t="s">
        <v>19784</v>
      </c>
      <c r="C788" s="8">
        <v>4932346079</v>
      </c>
      <c r="D788" s="54" t="s">
        <v>19785</v>
      </c>
      <c r="E788" s="70">
        <v>550</v>
      </c>
      <c r="F788" s="26">
        <v>436</v>
      </c>
      <c r="G788" s="12">
        <f t="shared" si="12"/>
        <v>0.26146788990825698</v>
      </c>
      <c r="H788" s="12" t="s">
        <v>60</v>
      </c>
      <c r="I788" s="12" t="s">
        <v>27850</v>
      </c>
      <c r="J788" s="25" t="s">
        <v>60</v>
      </c>
    </row>
    <row r="789" spans="2:10" ht="12.75">
      <c r="B789" s="72" t="s">
        <v>19788</v>
      </c>
      <c r="C789" s="8">
        <v>4932373392</v>
      </c>
      <c r="D789" s="54" t="s">
        <v>19789</v>
      </c>
      <c r="E789" s="70">
        <v>550</v>
      </c>
      <c r="F789" s="26">
        <v>436</v>
      </c>
      <c r="G789" s="12">
        <f t="shared" si="12"/>
        <v>0.26146788990825698</v>
      </c>
      <c r="H789" s="12" t="s">
        <v>60</v>
      </c>
      <c r="I789" s="12" t="s">
        <v>27851</v>
      </c>
      <c r="J789" s="25" t="s">
        <v>60</v>
      </c>
    </row>
    <row r="790" spans="2:10" ht="12.75">
      <c r="B790" s="72" t="s">
        <v>21212</v>
      </c>
      <c r="C790" s="8" t="s">
        <v>60</v>
      </c>
      <c r="D790" s="54" t="s">
        <v>21213</v>
      </c>
      <c r="E790" s="70">
        <v>550</v>
      </c>
      <c r="F790" s="26">
        <v>437</v>
      </c>
      <c r="G790" s="12">
        <f t="shared" si="12"/>
        <v>0.25858123569794045</v>
      </c>
      <c r="H790" s="12" t="s">
        <v>31670</v>
      </c>
      <c r="I790" s="12" t="s">
        <v>27852</v>
      </c>
      <c r="J790" s="25" t="s">
        <v>60</v>
      </c>
    </row>
    <row r="791" spans="2:10" ht="12.75">
      <c r="B791" s="72" t="s">
        <v>21216</v>
      </c>
      <c r="C791" s="8" t="s">
        <v>60</v>
      </c>
      <c r="D791" s="54" t="s">
        <v>21217</v>
      </c>
      <c r="E791" s="70">
        <v>550</v>
      </c>
      <c r="F791" s="26">
        <v>437</v>
      </c>
      <c r="G791" s="12">
        <f t="shared" si="12"/>
        <v>0.25858123569794045</v>
      </c>
      <c r="H791" s="12" t="s">
        <v>31670</v>
      </c>
      <c r="I791" s="12" t="s">
        <v>27853</v>
      </c>
      <c r="J791" s="25" t="s">
        <v>60</v>
      </c>
    </row>
    <row r="792" spans="2:10" ht="12.75">
      <c r="B792" s="72" t="s">
        <v>21257</v>
      </c>
      <c r="C792" s="8" t="s">
        <v>26707</v>
      </c>
      <c r="D792" s="54" t="s">
        <v>21258</v>
      </c>
      <c r="E792" s="70">
        <v>550</v>
      </c>
      <c r="F792" s="26">
        <v>436</v>
      </c>
      <c r="G792" s="12">
        <f t="shared" si="12"/>
        <v>0.26146788990825698</v>
      </c>
      <c r="H792" s="12" t="s">
        <v>60</v>
      </c>
      <c r="I792" s="12" t="s">
        <v>27854</v>
      </c>
      <c r="J792" s="25" t="s">
        <v>60</v>
      </c>
    </row>
    <row r="793" spans="2:10" ht="12.75">
      <c r="B793" s="72" t="s">
        <v>23182</v>
      </c>
      <c r="C793" s="8" t="s">
        <v>27021</v>
      </c>
      <c r="D793" s="54" t="s">
        <v>23183</v>
      </c>
      <c r="E793" s="70">
        <v>550</v>
      </c>
      <c r="F793" s="26">
        <v>440</v>
      </c>
      <c r="G793" s="12">
        <f t="shared" si="12"/>
        <v>0.25</v>
      </c>
      <c r="H793" s="12" t="s">
        <v>31688</v>
      </c>
      <c r="I793" s="12" t="s">
        <v>27855</v>
      </c>
      <c r="J793" s="25" t="s">
        <v>60</v>
      </c>
    </row>
    <row r="794" spans="2:10" ht="12.75">
      <c r="B794" s="72" t="s">
        <v>24193</v>
      </c>
      <c r="C794" s="8" t="s">
        <v>27166</v>
      </c>
      <c r="D794" s="54" t="s">
        <v>24194</v>
      </c>
      <c r="E794" s="70">
        <v>550</v>
      </c>
      <c r="F794" s="26">
        <v>440</v>
      </c>
      <c r="G794" s="12">
        <f t="shared" si="12"/>
        <v>0.25</v>
      </c>
      <c r="H794" s="12" t="s">
        <v>60</v>
      </c>
      <c r="I794" s="12" t="s">
        <v>60</v>
      </c>
      <c r="J794" s="25" t="s">
        <v>60</v>
      </c>
    </row>
    <row r="795" spans="2:10" ht="12.75">
      <c r="B795" s="72" t="s">
        <v>24225</v>
      </c>
      <c r="C795" s="8" t="s">
        <v>27174</v>
      </c>
      <c r="D795" s="54" t="s">
        <v>24226</v>
      </c>
      <c r="E795" s="70">
        <v>550</v>
      </c>
      <c r="F795" s="26">
        <v>437</v>
      </c>
      <c r="G795" s="12">
        <f t="shared" si="12"/>
        <v>0.25858123569794045</v>
      </c>
      <c r="H795" s="12" t="s">
        <v>60</v>
      </c>
      <c r="I795" s="12" t="s">
        <v>60</v>
      </c>
      <c r="J795" s="25" t="s">
        <v>60</v>
      </c>
    </row>
    <row r="796" spans="2:10" ht="12.75">
      <c r="B796" s="72" t="s">
        <v>9287</v>
      </c>
      <c r="C796" s="8" t="s">
        <v>60</v>
      </c>
      <c r="D796" s="54" t="s">
        <v>9288</v>
      </c>
      <c r="E796" s="70">
        <v>560</v>
      </c>
      <c r="F796" s="26">
        <v>446</v>
      </c>
      <c r="G796" s="12">
        <f t="shared" si="12"/>
        <v>0.25560538116591935</v>
      </c>
      <c r="H796" s="12" t="s">
        <v>60</v>
      </c>
      <c r="I796" s="12" t="s">
        <v>60</v>
      </c>
      <c r="J796" s="25" t="s">
        <v>60</v>
      </c>
    </row>
    <row r="797" spans="2:10" ht="12.75">
      <c r="B797" s="72" t="s">
        <v>9771</v>
      </c>
      <c r="C797" s="8" t="s">
        <v>60</v>
      </c>
      <c r="D797" s="54" t="s">
        <v>9772</v>
      </c>
      <c r="E797" s="70">
        <v>560</v>
      </c>
      <c r="F797" s="26">
        <v>444</v>
      </c>
      <c r="G797" s="12">
        <f t="shared" si="12"/>
        <v>0.26126126126126126</v>
      </c>
      <c r="H797" s="12" t="s">
        <v>60</v>
      </c>
      <c r="I797" s="12" t="s">
        <v>60</v>
      </c>
      <c r="J797" s="25" t="s">
        <v>60</v>
      </c>
    </row>
    <row r="798" spans="2:10" ht="12.75">
      <c r="B798" s="72" t="s">
        <v>13362</v>
      </c>
      <c r="C798" s="8" t="s">
        <v>25121</v>
      </c>
      <c r="D798" s="54" t="s">
        <v>13363</v>
      </c>
      <c r="E798" s="70">
        <v>560</v>
      </c>
      <c r="F798" s="26">
        <v>447</v>
      </c>
      <c r="G798" s="12">
        <f t="shared" si="12"/>
        <v>0.25279642058165552</v>
      </c>
      <c r="H798" s="12" t="s">
        <v>60</v>
      </c>
      <c r="I798" s="12" t="s">
        <v>60</v>
      </c>
      <c r="J798" s="25" t="s">
        <v>60</v>
      </c>
    </row>
    <row r="799" spans="2:10" ht="12.75">
      <c r="B799" s="72" t="s">
        <v>15654</v>
      </c>
      <c r="C799" s="8" t="s">
        <v>25626</v>
      </c>
      <c r="D799" s="54" t="s">
        <v>15655</v>
      </c>
      <c r="E799" s="70">
        <v>560</v>
      </c>
      <c r="F799" s="26">
        <v>445</v>
      </c>
      <c r="G799" s="12">
        <f t="shared" si="12"/>
        <v>0.2584269662921348</v>
      </c>
      <c r="H799" s="12" t="s">
        <v>60</v>
      </c>
      <c r="I799" s="12" t="s">
        <v>27856</v>
      </c>
      <c r="J799" s="25" t="s">
        <v>60</v>
      </c>
    </row>
    <row r="800" spans="2:10" ht="12.75">
      <c r="B800" s="72" t="s">
        <v>18067</v>
      </c>
      <c r="C800" s="8" t="s">
        <v>60</v>
      </c>
      <c r="D800" s="54" t="s">
        <v>18068</v>
      </c>
      <c r="E800" s="70">
        <v>550</v>
      </c>
      <c r="F800" s="26">
        <v>442</v>
      </c>
      <c r="G800" s="12">
        <f t="shared" si="12"/>
        <v>0.24434389140271495</v>
      </c>
      <c r="H800" s="12" t="s">
        <v>31667</v>
      </c>
      <c r="I800" s="12" t="s">
        <v>27857</v>
      </c>
      <c r="J800" s="25" t="s">
        <v>60</v>
      </c>
    </row>
    <row r="801" spans="2:10" ht="12.75">
      <c r="B801" s="72" t="s">
        <v>18071</v>
      </c>
      <c r="C801" s="8" t="s">
        <v>60</v>
      </c>
      <c r="D801" s="54" t="s">
        <v>18072</v>
      </c>
      <c r="E801" s="70">
        <v>550</v>
      </c>
      <c r="F801" s="26">
        <v>442</v>
      </c>
      <c r="G801" s="12">
        <f t="shared" si="12"/>
        <v>0.24434389140271495</v>
      </c>
      <c r="H801" s="12" t="s">
        <v>31667</v>
      </c>
      <c r="I801" s="12" t="s">
        <v>27858</v>
      </c>
      <c r="J801" s="25" t="s">
        <v>60</v>
      </c>
    </row>
    <row r="802" spans="2:10" ht="12.75">
      <c r="B802" s="72" t="s">
        <v>19538</v>
      </c>
      <c r="C802" s="8" t="s">
        <v>26441</v>
      </c>
      <c r="D802" s="54" t="s">
        <v>19539</v>
      </c>
      <c r="E802" s="70">
        <v>560</v>
      </c>
      <c r="F802" s="26">
        <v>445</v>
      </c>
      <c r="G802" s="12">
        <f t="shared" si="12"/>
        <v>0.2584269662921348</v>
      </c>
      <c r="H802" s="12" t="s">
        <v>31684</v>
      </c>
      <c r="I802" s="12" t="s">
        <v>27859</v>
      </c>
      <c r="J802" s="25" t="s">
        <v>60</v>
      </c>
    </row>
    <row r="803" spans="2:10" ht="12.75">
      <c r="B803" s="72" t="s">
        <v>21220</v>
      </c>
      <c r="C803" s="8" t="s">
        <v>60</v>
      </c>
      <c r="D803" s="54" t="s">
        <v>21221</v>
      </c>
      <c r="E803" s="70">
        <v>560</v>
      </c>
      <c r="F803" s="26">
        <v>447</v>
      </c>
      <c r="G803" s="12">
        <f t="shared" si="12"/>
        <v>0.25279642058165552</v>
      </c>
      <c r="H803" s="12" t="s">
        <v>31686</v>
      </c>
      <c r="I803" s="12" t="s">
        <v>27860</v>
      </c>
      <c r="J803" s="25" t="s">
        <v>60</v>
      </c>
    </row>
    <row r="804" spans="2:10" ht="12.75">
      <c r="B804" s="72" t="s">
        <v>21224</v>
      </c>
      <c r="C804" s="8" t="s">
        <v>60</v>
      </c>
      <c r="D804" s="54" t="s">
        <v>21225</v>
      </c>
      <c r="E804" s="70">
        <v>560</v>
      </c>
      <c r="F804" s="26">
        <v>447</v>
      </c>
      <c r="G804" s="12">
        <f t="shared" si="12"/>
        <v>0.25279642058165552</v>
      </c>
      <c r="H804" s="12" t="s">
        <v>31686</v>
      </c>
      <c r="I804" s="12" t="s">
        <v>27861</v>
      </c>
      <c r="J804" s="25" t="s">
        <v>60</v>
      </c>
    </row>
    <row r="805" spans="2:10" ht="12.75">
      <c r="B805" s="72" t="s">
        <v>21228</v>
      </c>
      <c r="C805" s="8" t="s">
        <v>60</v>
      </c>
      <c r="D805" s="54" t="s">
        <v>21229</v>
      </c>
      <c r="E805" s="70">
        <v>560</v>
      </c>
      <c r="F805" s="26">
        <v>447</v>
      </c>
      <c r="G805" s="12">
        <f t="shared" si="12"/>
        <v>0.25279642058165552</v>
      </c>
      <c r="H805" s="12" t="s">
        <v>31686</v>
      </c>
      <c r="I805" s="12" t="s">
        <v>27862</v>
      </c>
      <c r="J805" s="25" t="s">
        <v>60</v>
      </c>
    </row>
    <row r="806" spans="2:10" ht="12.75">
      <c r="B806" s="72" t="s">
        <v>9435</v>
      </c>
      <c r="C806" s="8" t="s">
        <v>60</v>
      </c>
      <c r="D806" s="54" t="s">
        <v>9436</v>
      </c>
      <c r="E806" s="70">
        <v>570</v>
      </c>
      <c r="F806" s="26">
        <v>454</v>
      </c>
      <c r="G806" s="12">
        <f t="shared" si="12"/>
        <v>0.25550660792951541</v>
      </c>
      <c r="H806" s="12" t="s">
        <v>60</v>
      </c>
      <c r="I806" s="12" t="s">
        <v>60</v>
      </c>
      <c r="J806" s="25" t="s">
        <v>60</v>
      </c>
    </row>
    <row r="807" spans="2:10" ht="12.75">
      <c r="B807" s="72" t="s">
        <v>12225</v>
      </c>
      <c r="C807" s="8">
        <v>4932363683</v>
      </c>
      <c r="D807" s="54" t="s">
        <v>12226</v>
      </c>
      <c r="E807" s="70">
        <v>570</v>
      </c>
      <c r="F807" s="26">
        <v>454</v>
      </c>
      <c r="G807" s="12">
        <f t="shared" si="12"/>
        <v>0.25550660792951541</v>
      </c>
      <c r="H807" s="12" t="s">
        <v>31673</v>
      </c>
      <c r="I807" s="12" t="s">
        <v>27863</v>
      </c>
      <c r="J807" s="25" t="s">
        <v>60</v>
      </c>
    </row>
    <row r="808" spans="2:10" ht="12.75">
      <c r="B808" s="72" t="s">
        <v>13366</v>
      </c>
      <c r="C808" s="8" t="s">
        <v>25122</v>
      </c>
      <c r="D808" s="54" t="s">
        <v>13367</v>
      </c>
      <c r="E808" s="70">
        <v>570</v>
      </c>
      <c r="F808" s="26">
        <v>452</v>
      </c>
      <c r="G808" s="12">
        <f t="shared" si="12"/>
        <v>0.26106194690265494</v>
      </c>
      <c r="H808" s="12" t="s">
        <v>31645</v>
      </c>
      <c r="I808" s="12" t="s">
        <v>27864</v>
      </c>
      <c r="J808" s="25" t="s">
        <v>60</v>
      </c>
    </row>
    <row r="809" spans="2:10" ht="12.75">
      <c r="B809" s="72" t="s">
        <v>13370</v>
      </c>
      <c r="C809" s="8" t="s">
        <v>25123</v>
      </c>
      <c r="D809" s="54" t="s">
        <v>13371</v>
      </c>
      <c r="E809" s="70">
        <v>570</v>
      </c>
      <c r="F809" s="26">
        <v>452</v>
      </c>
      <c r="G809" s="12">
        <f t="shared" si="12"/>
        <v>0.26106194690265494</v>
      </c>
      <c r="H809" s="12" t="s">
        <v>31645</v>
      </c>
      <c r="I809" s="12" t="s">
        <v>27865</v>
      </c>
      <c r="J809" s="25" t="s">
        <v>60</v>
      </c>
    </row>
    <row r="810" spans="2:10" ht="12.75">
      <c r="B810" s="72" t="s">
        <v>13374</v>
      </c>
      <c r="C810" s="8" t="s">
        <v>25124</v>
      </c>
      <c r="D810" s="54" t="s">
        <v>13375</v>
      </c>
      <c r="E810" s="70">
        <v>570</v>
      </c>
      <c r="F810" s="26">
        <v>456</v>
      </c>
      <c r="G810" s="12">
        <f t="shared" si="12"/>
        <v>0.25</v>
      </c>
      <c r="H810" s="12" t="s">
        <v>31683</v>
      </c>
      <c r="I810" s="12" t="s">
        <v>27866</v>
      </c>
      <c r="J810" s="25" t="s">
        <v>60</v>
      </c>
    </row>
    <row r="811" spans="2:10" ht="12.75">
      <c r="B811" s="72" t="s">
        <v>13378</v>
      </c>
      <c r="C811" s="8" t="s">
        <v>25125</v>
      </c>
      <c r="D811" s="54" t="s">
        <v>13379</v>
      </c>
      <c r="E811" s="70">
        <v>570</v>
      </c>
      <c r="F811" s="26">
        <v>456</v>
      </c>
      <c r="G811" s="12">
        <f t="shared" si="12"/>
        <v>0.25</v>
      </c>
      <c r="H811" s="12" t="s">
        <v>31683</v>
      </c>
      <c r="I811" s="12" t="s">
        <v>27867</v>
      </c>
      <c r="J811" s="25" t="s">
        <v>60</v>
      </c>
    </row>
    <row r="812" spans="2:10" ht="12.75">
      <c r="B812" s="72" t="s">
        <v>13382</v>
      </c>
      <c r="C812" s="8" t="s">
        <v>25126</v>
      </c>
      <c r="D812" s="54" t="s">
        <v>13383</v>
      </c>
      <c r="E812" s="70">
        <v>570</v>
      </c>
      <c r="F812" s="26">
        <v>456</v>
      </c>
      <c r="G812" s="12">
        <f t="shared" si="12"/>
        <v>0.25</v>
      </c>
      <c r="H812" s="12" t="s">
        <v>31683</v>
      </c>
      <c r="I812" s="12" t="s">
        <v>27868</v>
      </c>
      <c r="J812" s="25" t="s">
        <v>60</v>
      </c>
    </row>
    <row r="813" spans="2:10" ht="12.75">
      <c r="B813" s="72" t="s">
        <v>18075</v>
      </c>
      <c r="C813" s="8" t="s">
        <v>60</v>
      </c>
      <c r="D813" s="54" t="s">
        <v>18076</v>
      </c>
      <c r="E813" s="70">
        <v>570</v>
      </c>
      <c r="F813" s="26">
        <v>454</v>
      </c>
      <c r="G813" s="12">
        <f t="shared" si="12"/>
        <v>0.25550660792951541</v>
      </c>
      <c r="H813" s="12" t="s">
        <v>31689</v>
      </c>
      <c r="I813" s="12" t="s">
        <v>27869</v>
      </c>
      <c r="J813" s="25" t="s">
        <v>60</v>
      </c>
    </row>
    <row r="814" spans="2:10" ht="12.75">
      <c r="B814" s="72" t="s">
        <v>24385</v>
      </c>
      <c r="C814" s="8" t="s">
        <v>27210</v>
      </c>
      <c r="D814" s="54" t="s">
        <v>24386</v>
      </c>
      <c r="E814" s="70">
        <v>560</v>
      </c>
      <c r="F814" s="26">
        <v>450</v>
      </c>
      <c r="G814" s="12">
        <f t="shared" si="12"/>
        <v>0.24444444444444446</v>
      </c>
      <c r="H814" s="12" t="s">
        <v>60</v>
      </c>
      <c r="I814" s="12" t="s">
        <v>27870</v>
      </c>
      <c r="J814" s="25" t="s">
        <v>60</v>
      </c>
    </row>
    <row r="815" spans="2:10" ht="12.75">
      <c r="B815" s="72" t="s">
        <v>9908</v>
      </c>
      <c r="C815" s="8" t="s">
        <v>60</v>
      </c>
      <c r="D815" s="54" t="s">
        <v>9909</v>
      </c>
      <c r="E815" s="70">
        <v>570</v>
      </c>
      <c r="F815" s="26">
        <v>459</v>
      </c>
      <c r="G815" s="12">
        <f t="shared" si="12"/>
        <v>0.24183006535947715</v>
      </c>
      <c r="H815" s="12" t="s">
        <v>60</v>
      </c>
      <c r="I815" s="12" t="s">
        <v>60</v>
      </c>
      <c r="J815" s="25" t="s">
        <v>60</v>
      </c>
    </row>
    <row r="816" spans="2:10" ht="12.75">
      <c r="B816" s="72" t="s">
        <v>10123</v>
      </c>
      <c r="C816" s="8" t="s">
        <v>60</v>
      </c>
      <c r="D816" s="54" t="s">
        <v>10124</v>
      </c>
      <c r="E816" s="70">
        <v>580</v>
      </c>
      <c r="F816" s="26">
        <v>461</v>
      </c>
      <c r="G816" s="12">
        <f t="shared" si="12"/>
        <v>0.25813449023861179</v>
      </c>
      <c r="H816" s="12" t="s">
        <v>60</v>
      </c>
      <c r="I816" s="12" t="s">
        <v>60</v>
      </c>
      <c r="J816" s="25" t="s">
        <v>60</v>
      </c>
    </row>
    <row r="817" spans="2:10" ht="12.75">
      <c r="B817" s="72" t="s">
        <v>10366</v>
      </c>
      <c r="C817" s="8" t="s">
        <v>24607</v>
      </c>
      <c r="D817" s="54" t="s">
        <v>10367</v>
      </c>
      <c r="E817" s="70">
        <v>580</v>
      </c>
      <c r="F817" s="26">
        <v>460</v>
      </c>
      <c r="G817" s="12">
        <f t="shared" si="12"/>
        <v>0.26086956521739135</v>
      </c>
      <c r="H817" s="12" t="s">
        <v>60</v>
      </c>
      <c r="I817" s="12" t="s">
        <v>60</v>
      </c>
      <c r="J817" s="25" t="s">
        <v>60</v>
      </c>
    </row>
    <row r="818" spans="2:10" ht="12.75">
      <c r="B818" s="72" t="s">
        <v>10394</v>
      </c>
      <c r="C818" s="8" t="s">
        <v>24608</v>
      </c>
      <c r="D818" s="54" t="s">
        <v>10395</v>
      </c>
      <c r="E818" s="70">
        <v>580</v>
      </c>
      <c r="F818" s="26">
        <v>463</v>
      </c>
      <c r="G818" s="12">
        <f t="shared" si="12"/>
        <v>0.25269978401727866</v>
      </c>
      <c r="H818" s="12" t="s">
        <v>60</v>
      </c>
      <c r="I818" s="12" t="s">
        <v>60</v>
      </c>
      <c r="J818" s="25" t="s">
        <v>60</v>
      </c>
    </row>
    <row r="819" spans="2:10" ht="12.75">
      <c r="B819" s="72" t="s">
        <v>10398</v>
      </c>
      <c r="C819" s="8" t="s">
        <v>24608</v>
      </c>
      <c r="D819" s="54" t="s">
        <v>10399</v>
      </c>
      <c r="E819" s="70">
        <v>580</v>
      </c>
      <c r="F819" s="26">
        <v>463</v>
      </c>
      <c r="G819" s="12">
        <f t="shared" si="12"/>
        <v>0.25269978401727866</v>
      </c>
      <c r="H819" s="12" t="s">
        <v>60</v>
      </c>
      <c r="I819" s="12" t="s">
        <v>60</v>
      </c>
      <c r="J819" s="25" t="s">
        <v>60</v>
      </c>
    </row>
    <row r="820" spans="2:10" ht="12.75">
      <c r="B820" s="72" t="s">
        <v>10402</v>
      </c>
      <c r="C820" s="8" t="s">
        <v>24608</v>
      </c>
      <c r="D820" s="54" t="s">
        <v>10403</v>
      </c>
      <c r="E820" s="70">
        <v>580</v>
      </c>
      <c r="F820" s="26">
        <v>463</v>
      </c>
      <c r="G820" s="12">
        <f t="shared" si="12"/>
        <v>0.25269978401727866</v>
      </c>
      <c r="H820" s="12" t="s">
        <v>60</v>
      </c>
      <c r="I820" s="12" t="s">
        <v>60</v>
      </c>
      <c r="J820" s="25" t="s">
        <v>60</v>
      </c>
    </row>
    <row r="821" spans="2:10" ht="12.75">
      <c r="B821" s="72" t="s">
        <v>10406</v>
      </c>
      <c r="C821" s="8" t="s">
        <v>24608</v>
      </c>
      <c r="D821" s="54" t="s">
        <v>10407</v>
      </c>
      <c r="E821" s="70">
        <v>580</v>
      </c>
      <c r="F821" s="26">
        <v>463</v>
      </c>
      <c r="G821" s="12">
        <f t="shared" si="12"/>
        <v>0.25269978401727866</v>
      </c>
      <c r="H821" s="12" t="s">
        <v>60</v>
      </c>
      <c r="I821" s="12" t="s">
        <v>60</v>
      </c>
      <c r="J821" s="25" t="s">
        <v>60</v>
      </c>
    </row>
    <row r="822" spans="2:10" ht="12.75">
      <c r="B822" s="72" t="s">
        <v>10410</v>
      </c>
      <c r="C822" s="8" t="s">
        <v>24608</v>
      </c>
      <c r="D822" s="54" t="s">
        <v>10411</v>
      </c>
      <c r="E822" s="70">
        <v>580</v>
      </c>
      <c r="F822" s="26">
        <v>463</v>
      </c>
      <c r="G822" s="12">
        <f t="shared" si="12"/>
        <v>0.25269978401727866</v>
      </c>
      <c r="H822" s="12" t="s">
        <v>60</v>
      </c>
      <c r="I822" s="12" t="s">
        <v>60</v>
      </c>
      <c r="J822" s="25" t="s">
        <v>60</v>
      </c>
    </row>
    <row r="823" spans="2:10" ht="12.75">
      <c r="B823" s="72" t="s">
        <v>10414</v>
      </c>
      <c r="C823" s="8" t="s">
        <v>24608</v>
      </c>
      <c r="D823" s="54" t="s">
        <v>10415</v>
      </c>
      <c r="E823" s="70">
        <v>580</v>
      </c>
      <c r="F823" s="26">
        <v>463</v>
      </c>
      <c r="G823" s="12">
        <f t="shared" si="12"/>
        <v>0.25269978401727866</v>
      </c>
      <c r="H823" s="12" t="s">
        <v>60</v>
      </c>
      <c r="I823" s="12" t="s">
        <v>60</v>
      </c>
      <c r="J823" s="25" t="s">
        <v>60</v>
      </c>
    </row>
    <row r="824" spans="2:10" ht="12.75">
      <c r="B824" s="72" t="s">
        <v>10418</v>
      </c>
      <c r="C824" s="8" t="s">
        <v>24608</v>
      </c>
      <c r="D824" s="54" t="s">
        <v>10419</v>
      </c>
      <c r="E824" s="70">
        <v>580</v>
      </c>
      <c r="F824" s="26">
        <v>463</v>
      </c>
      <c r="G824" s="12">
        <f t="shared" si="12"/>
        <v>0.25269978401727866</v>
      </c>
      <c r="H824" s="12" t="s">
        <v>60</v>
      </c>
      <c r="I824" s="12" t="s">
        <v>60</v>
      </c>
      <c r="J824" s="25" t="s">
        <v>60</v>
      </c>
    </row>
    <row r="825" spans="2:10" ht="12.75">
      <c r="B825" s="72" t="s">
        <v>12229</v>
      </c>
      <c r="C825" s="8">
        <v>4932363684</v>
      </c>
      <c r="D825" s="54" t="s">
        <v>12230</v>
      </c>
      <c r="E825" s="70">
        <v>580</v>
      </c>
      <c r="F825" s="26">
        <v>466</v>
      </c>
      <c r="G825" s="12">
        <f t="shared" si="12"/>
        <v>0.24463519313304727</v>
      </c>
      <c r="H825" s="12" t="s">
        <v>31673</v>
      </c>
      <c r="I825" s="12" t="s">
        <v>27871</v>
      </c>
      <c r="J825" s="25" t="s">
        <v>60</v>
      </c>
    </row>
    <row r="826" spans="2:10" ht="12.75">
      <c r="B826" s="72" t="s">
        <v>13386</v>
      </c>
      <c r="C826" s="8" t="s">
        <v>25127</v>
      </c>
      <c r="D826" s="54" t="s">
        <v>13387</v>
      </c>
      <c r="E826" s="70">
        <v>570</v>
      </c>
      <c r="F826" s="26">
        <v>459</v>
      </c>
      <c r="G826" s="12">
        <f t="shared" si="12"/>
        <v>0.24183006535947715</v>
      </c>
      <c r="H826" s="12" t="s">
        <v>60</v>
      </c>
      <c r="I826" s="12" t="s">
        <v>27872</v>
      </c>
      <c r="J826" s="25" t="s">
        <v>60</v>
      </c>
    </row>
    <row r="827" spans="2:10" ht="12.75">
      <c r="B827" s="72" t="s">
        <v>13390</v>
      </c>
      <c r="C827" s="8" t="s">
        <v>25128</v>
      </c>
      <c r="D827" s="54" t="s">
        <v>13391</v>
      </c>
      <c r="E827" s="70">
        <v>570</v>
      </c>
      <c r="F827" s="26">
        <v>459</v>
      </c>
      <c r="G827" s="12">
        <f t="shared" si="12"/>
        <v>0.24183006535947715</v>
      </c>
      <c r="H827" s="12" t="s">
        <v>31664</v>
      </c>
      <c r="I827" s="12" t="s">
        <v>27873</v>
      </c>
      <c r="J827" s="25" t="s">
        <v>60</v>
      </c>
    </row>
    <row r="828" spans="2:10" ht="12.75">
      <c r="B828" s="72" t="s">
        <v>15658</v>
      </c>
      <c r="C828" s="8" t="s">
        <v>25627</v>
      </c>
      <c r="D828" s="54" t="s">
        <v>15659</v>
      </c>
      <c r="E828" s="70">
        <v>570</v>
      </c>
      <c r="F828" s="26">
        <v>459</v>
      </c>
      <c r="G828" s="12">
        <f t="shared" si="12"/>
        <v>0.24183006535947715</v>
      </c>
      <c r="H828" s="12" t="s">
        <v>31649</v>
      </c>
      <c r="I828" s="12" t="s">
        <v>27874</v>
      </c>
      <c r="J828" s="25" t="s">
        <v>60</v>
      </c>
    </row>
    <row r="829" spans="2:10" ht="12.75">
      <c r="B829" s="72" t="s">
        <v>15662</v>
      </c>
      <c r="C829" s="8" t="s">
        <v>25628</v>
      </c>
      <c r="D829" s="54" t="s">
        <v>15663</v>
      </c>
      <c r="E829" s="70">
        <v>570</v>
      </c>
      <c r="F829" s="26">
        <v>459</v>
      </c>
      <c r="G829" s="12">
        <f t="shared" si="12"/>
        <v>0.24183006535947715</v>
      </c>
      <c r="H829" s="12" t="s">
        <v>31649</v>
      </c>
      <c r="I829" s="12" t="s">
        <v>27875</v>
      </c>
      <c r="J829" s="25" t="s">
        <v>60</v>
      </c>
    </row>
    <row r="830" spans="2:10" ht="12.75">
      <c r="B830" s="72" t="s">
        <v>15666</v>
      </c>
      <c r="C830" s="8" t="s">
        <v>25629</v>
      </c>
      <c r="D830" s="54" t="s">
        <v>15667</v>
      </c>
      <c r="E830" s="70">
        <v>580</v>
      </c>
      <c r="F830" s="26">
        <v>465</v>
      </c>
      <c r="G830" s="12">
        <f t="shared" si="12"/>
        <v>0.24731182795698925</v>
      </c>
      <c r="H830" s="12" t="s">
        <v>60</v>
      </c>
      <c r="I830" s="12" t="s">
        <v>27876</v>
      </c>
      <c r="J830" s="25" t="s">
        <v>60</v>
      </c>
    </row>
    <row r="831" spans="2:10" ht="12.75">
      <c r="B831" s="72" t="s">
        <v>18079</v>
      </c>
      <c r="C831" s="8" t="s">
        <v>60</v>
      </c>
      <c r="D831" s="54" t="s">
        <v>18080</v>
      </c>
      <c r="E831" s="70">
        <v>580</v>
      </c>
      <c r="F831" s="26">
        <v>466</v>
      </c>
      <c r="G831" s="12">
        <f t="shared" si="12"/>
        <v>0.24463519313304727</v>
      </c>
      <c r="H831" s="12" t="s">
        <v>31667</v>
      </c>
      <c r="I831" s="12" t="s">
        <v>27877</v>
      </c>
      <c r="J831" s="25" t="s">
        <v>60</v>
      </c>
    </row>
    <row r="832" spans="2:10" ht="12.75">
      <c r="B832" s="72" t="s">
        <v>19792</v>
      </c>
      <c r="C832" s="8">
        <v>4932274650</v>
      </c>
      <c r="D832" s="54" t="s">
        <v>19793</v>
      </c>
      <c r="E832" s="70">
        <v>580</v>
      </c>
      <c r="F832" s="26">
        <v>460</v>
      </c>
      <c r="G832" s="12">
        <f t="shared" si="12"/>
        <v>0.26086956521739135</v>
      </c>
      <c r="H832" s="12" t="s">
        <v>31676</v>
      </c>
      <c r="I832" s="12" t="s">
        <v>27878</v>
      </c>
      <c r="J832" s="25" t="s">
        <v>60</v>
      </c>
    </row>
    <row r="833" spans="2:10" ht="12.75">
      <c r="B833" s="72" t="s">
        <v>19796</v>
      </c>
      <c r="C833" s="8">
        <v>4932354506</v>
      </c>
      <c r="D833" s="54" t="s">
        <v>19797</v>
      </c>
      <c r="E833" s="70">
        <v>580</v>
      </c>
      <c r="F833" s="26">
        <v>460</v>
      </c>
      <c r="G833" s="12">
        <f t="shared" si="12"/>
        <v>0.26086956521739135</v>
      </c>
      <c r="H833" s="12" t="s">
        <v>31685</v>
      </c>
      <c r="I833" s="12" t="s">
        <v>27879</v>
      </c>
      <c r="J833" s="25" t="s">
        <v>60</v>
      </c>
    </row>
    <row r="834" spans="2:10" ht="12.75">
      <c r="B834" s="72" t="s">
        <v>22072</v>
      </c>
      <c r="C834" s="8" t="s">
        <v>26855</v>
      </c>
      <c r="D834" s="54" t="s">
        <v>22073</v>
      </c>
      <c r="E834" s="70">
        <v>580</v>
      </c>
      <c r="F834" s="26">
        <v>461</v>
      </c>
      <c r="G834" s="12">
        <f t="shared" ref="G834:G897" si="13">IFERROR(E834/F834-1,0)</f>
        <v>0.25813449023861179</v>
      </c>
      <c r="H834" s="12" t="s">
        <v>31639</v>
      </c>
      <c r="I834" s="12" t="s">
        <v>27880</v>
      </c>
      <c r="J834" s="25" t="s">
        <v>60</v>
      </c>
    </row>
    <row r="835" spans="2:10" ht="12.75">
      <c r="B835" s="72" t="s">
        <v>13393</v>
      </c>
      <c r="C835" s="8" t="s">
        <v>25058</v>
      </c>
      <c r="D835" s="54" t="s">
        <v>13394</v>
      </c>
      <c r="E835" s="70">
        <v>590</v>
      </c>
      <c r="F835" s="26">
        <v>471</v>
      </c>
      <c r="G835" s="12">
        <f t="shared" si="13"/>
        <v>0.25265392781316343</v>
      </c>
      <c r="H835" s="12" t="s">
        <v>31637</v>
      </c>
      <c r="I835" s="12" t="s">
        <v>27881</v>
      </c>
      <c r="J835" s="25" t="s">
        <v>60</v>
      </c>
    </row>
    <row r="836" spans="2:10" ht="12.75">
      <c r="B836" s="72" t="s">
        <v>13397</v>
      </c>
      <c r="C836" s="8" t="s">
        <v>25058</v>
      </c>
      <c r="D836" s="54" t="s">
        <v>13398</v>
      </c>
      <c r="E836" s="70">
        <v>590</v>
      </c>
      <c r="F836" s="26">
        <v>471</v>
      </c>
      <c r="G836" s="12">
        <f t="shared" si="13"/>
        <v>0.25265392781316343</v>
      </c>
      <c r="H836" s="12" t="s">
        <v>31637</v>
      </c>
      <c r="I836" s="12" t="s">
        <v>27882</v>
      </c>
      <c r="J836" s="25" t="s">
        <v>60</v>
      </c>
    </row>
    <row r="837" spans="2:10" ht="12.75">
      <c r="B837" s="72" t="s">
        <v>15670</v>
      </c>
      <c r="C837" s="8" t="s">
        <v>25630</v>
      </c>
      <c r="D837" s="54" t="s">
        <v>15671</v>
      </c>
      <c r="E837" s="70">
        <v>590</v>
      </c>
      <c r="F837" s="26">
        <v>471</v>
      </c>
      <c r="G837" s="12">
        <f t="shared" si="13"/>
        <v>0.25265392781316343</v>
      </c>
      <c r="H837" s="12" t="s">
        <v>31619</v>
      </c>
      <c r="I837" s="12" t="s">
        <v>27883</v>
      </c>
      <c r="J837" s="25" t="s">
        <v>60</v>
      </c>
    </row>
    <row r="838" spans="2:10" ht="12.75">
      <c r="B838" s="72" t="s">
        <v>15674</v>
      </c>
      <c r="C838" s="8" t="s">
        <v>25631</v>
      </c>
      <c r="D838" s="54" t="s">
        <v>15675</v>
      </c>
      <c r="E838" s="70">
        <v>590</v>
      </c>
      <c r="F838" s="26">
        <v>471</v>
      </c>
      <c r="G838" s="12">
        <f t="shared" si="13"/>
        <v>0.25265392781316343</v>
      </c>
      <c r="H838" s="12" t="s">
        <v>31649</v>
      </c>
      <c r="I838" s="12" t="s">
        <v>27884</v>
      </c>
      <c r="J838" s="25" t="s">
        <v>60</v>
      </c>
    </row>
    <row r="839" spans="2:10" ht="12.75">
      <c r="B839" s="72" t="s">
        <v>15678</v>
      </c>
      <c r="C839" s="8" t="s">
        <v>25632</v>
      </c>
      <c r="D839" s="54" t="s">
        <v>15679</v>
      </c>
      <c r="E839" s="70">
        <v>590</v>
      </c>
      <c r="F839" s="26">
        <v>471</v>
      </c>
      <c r="G839" s="12">
        <f t="shared" si="13"/>
        <v>0.25265392781316343</v>
      </c>
      <c r="H839" s="12" t="s">
        <v>60</v>
      </c>
      <c r="I839" s="12" t="s">
        <v>27885</v>
      </c>
      <c r="J839" s="25" t="s">
        <v>60</v>
      </c>
    </row>
    <row r="840" spans="2:10" ht="12.75">
      <c r="B840" s="72" t="s">
        <v>21574</v>
      </c>
      <c r="C840" s="8" t="s">
        <v>26759</v>
      </c>
      <c r="D840" s="54" t="s">
        <v>21575</v>
      </c>
      <c r="E840" s="70">
        <v>590</v>
      </c>
      <c r="F840" s="26">
        <v>473</v>
      </c>
      <c r="G840" s="12">
        <f t="shared" si="13"/>
        <v>0.24735729386892169</v>
      </c>
      <c r="H840" s="12" t="s">
        <v>31656</v>
      </c>
      <c r="I840" s="12" t="s">
        <v>27886</v>
      </c>
      <c r="J840" s="25" t="s">
        <v>60</v>
      </c>
    </row>
    <row r="841" spans="2:10" ht="12.75">
      <c r="B841" s="72" t="s">
        <v>21618</v>
      </c>
      <c r="C841" s="8" t="s">
        <v>21580</v>
      </c>
      <c r="D841" s="54" t="s">
        <v>21619</v>
      </c>
      <c r="E841" s="70">
        <v>590</v>
      </c>
      <c r="F841" s="26">
        <v>473</v>
      </c>
      <c r="G841" s="12">
        <f t="shared" si="13"/>
        <v>0.24735729386892169</v>
      </c>
      <c r="H841" s="12" t="s">
        <v>31631</v>
      </c>
      <c r="I841" s="12" t="s">
        <v>27887</v>
      </c>
      <c r="J841" s="25" t="s">
        <v>60</v>
      </c>
    </row>
    <row r="842" spans="2:10" ht="12.75">
      <c r="B842" s="72" t="s">
        <v>9291</v>
      </c>
      <c r="C842" s="8" t="s">
        <v>60</v>
      </c>
      <c r="D842" s="54" t="s">
        <v>9292</v>
      </c>
      <c r="E842" s="70">
        <v>600</v>
      </c>
      <c r="F842" s="26">
        <v>478</v>
      </c>
      <c r="G842" s="12">
        <f t="shared" si="13"/>
        <v>0.2552301255230125</v>
      </c>
      <c r="H842" s="12" t="s">
        <v>60</v>
      </c>
      <c r="I842" s="12" t="s">
        <v>60</v>
      </c>
      <c r="J842" s="25" t="s">
        <v>60</v>
      </c>
    </row>
    <row r="843" spans="2:10" ht="12.75">
      <c r="B843" s="72" t="s">
        <v>10386</v>
      </c>
      <c r="C843" s="8" t="s">
        <v>24608</v>
      </c>
      <c r="D843" s="54" t="s">
        <v>10387</v>
      </c>
      <c r="E843" s="70">
        <v>600</v>
      </c>
      <c r="F843" s="26">
        <v>476</v>
      </c>
      <c r="G843" s="12">
        <f t="shared" si="13"/>
        <v>0.26050420168067223</v>
      </c>
      <c r="H843" s="12" t="s">
        <v>60</v>
      </c>
      <c r="I843" s="12" t="s">
        <v>60</v>
      </c>
      <c r="J843" s="25" t="s">
        <v>60</v>
      </c>
    </row>
    <row r="844" spans="2:10" ht="12.75">
      <c r="B844" s="72" t="s">
        <v>10390</v>
      </c>
      <c r="C844" s="8" t="s">
        <v>24608</v>
      </c>
      <c r="D844" s="54" t="s">
        <v>10391</v>
      </c>
      <c r="E844" s="70">
        <v>600</v>
      </c>
      <c r="F844" s="26">
        <v>476</v>
      </c>
      <c r="G844" s="12">
        <f t="shared" si="13"/>
        <v>0.26050420168067223</v>
      </c>
      <c r="H844" s="12" t="s">
        <v>60</v>
      </c>
      <c r="I844" s="12" t="s">
        <v>60</v>
      </c>
      <c r="J844" s="25" t="s">
        <v>60</v>
      </c>
    </row>
    <row r="845" spans="2:10" ht="12.75">
      <c r="B845" s="72" t="s">
        <v>12233</v>
      </c>
      <c r="C845" s="8" t="s">
        <v>24955</v>
      </c>
      <c r="D845" s="54" t="s">
        <v>12234</v>
      </c>
      <c r="E845" s="70">
        <v>600</v>
      </c>
      <c r="F845" s="26">
        <v>478</v>
      </c>
      <c r="G845" s="12">
        <f t="shared" si="13"/>
        <v>0.2552301255230125</v>
      </c>
      <c r="H845" s="12" t="s">
        <v>31690</v>
      </c>
      <c r="I845" s="12" t="s">
        <v>27888</v>
      </c>
      <c r="J845" s="25" t="s">
        <v>60</v>
      </c>
    </row>
    <row r="846" spans="2:10" ht="12.75">
      <c r="B846" s="72" t="s">
        <v>13401</v>
      </c>
      <c r="C846" s="8" t="s">
        <v>25129</v>
      </c>
      <c r="D846" s="54" t="s">
        <v>13402</v>
      </c>
      <c r="E846" s="70">
        <v>600</v>
      </c>
      <c r="F846" s="26">
        <v>477</v>
      </c>
      <c r="G846" s="12">
        <f t="shared" si="13"/>
        <v>0.25786163522012573</v>
      </c>
      <c r="H846" s="12" t="s">
        <v>31645</v>
      </c>
      <c r="I846" s="12" t="s">
        <v>27889</v>
      </c>
      <c r="J846" s="25" t="s">
        <v>60</v>
      </c>
    </row>
    <row r="847" spans="2:10" ht="12.75">
      <c r="B847" s="72" t="s">
        <v>13405</v>
      </c>
      <c r="C847" s="8" t="s">
        <v>25130</v>
      </c>
      <c r="D847" s="54" t="s">
        <v>13406</v>
      </c>
      <c r="E847" s="70">
        <v>600</v>
      </c>
      <c r="F847" s="26">
        <v>480</v>
      </c>
      <c r="G847" s="12">
        <f t="shared" si="13"/>
        <v>0.25</v>
      </c>
      <c r="H847" s="12" t="s">
        <v>31645</v>
      </c>
      <c r="I847" s="12" t="s">
        <v>27890</v>
      </c>
      <c r="J847" s="25" t="s">
        <v>60</v>
      </c>
    </row>
    <row r="848" spans="2:10" ht="12.75">
      <c r="B848" s="72" t="s">
        <v>13409</v>
      </c>
      <c r="C848" s="8" t="s">
        <v>25131</v>
      </c>
      <c r="D848" s="54" t="s">
        <v>13410</v>
      </c>
      <c r="E848" s="70">
        <v>600</v>
      </c>
      <c r="F848" s="26">
        <v>480</v>
      </c>
      <c r="G848" s="12">
        <f t="shared" si="13"/>
        <v>0.25</v>
      </c>
      <c r="H848" s="12" t="s">
        <v>31645</v>
      </c>
      <c r="I848" s="12" t="s">
        <v>27891</v>
      </c>
      <c r="J848" s="25" t="s">
        <v>60</v>
      </c>
    </row>
    <row r="849" spans="2:10" ht="12.75">
      <c r="B849" s="72" t="s">
        <v>13413</v>
      </c>
      <c r="C849" s="8" t="s">
        <v>25132</v>
      </c>
      <c r="D849" s="54" t="s">
        <v>13414</v>
      </c>
      <c r="E849" s="70">
        <v>600</v>
      </c>
      <c r="F849" s="26">
        <v>483</v>
      </c>
      <c r="G849" s="12">
        <f t="shared" si="13"/>
        <v>0.2422360248447204</v>
      </c>
      <c r="H849" s="12" t="s">
        <v>60</v>
      </c>
      <c r="I849" s="12" t="s">
        <v>27892</v>
      </c>
      <c r="J849" s="25" t="s">
        <v>60</v>
      </c>
    </row>
    <row r="850" spans="2:10" ht="12.75">
      <c r="B850" s="72" t="s">
        <v>15682</v>
      </c>
      <c r="C850" s="8" t="s">
        <v>25633</v>
      </c>
      <c r="D850" s="54" t="s">
        <v>15683</v>
      </c>
      <c r="E850" s="70">
        <v>600</v>
      </c>
      <c r="F850" s="26">
        <v>476</v>
      </c>
      <c r="G850" s="12">
        <f t="shared" si="13"/>
        <v>0.26050420168067223</v>
      </c>
      <c r="H850" s="12" t="s">
        <v>31632</v>
      </c>
      <c r="I850" s="12" t="s">
        <v>27893</v>
      </c>
      <c r="J850" s="25" t="s">
        <v>60</v>
      </c>
    </row>
    <row r="851" spans="2:10" ht="12.75">
      <c r="B851" s="72" t="s">
        <v>15686</v>
      </c>
      <c r="C851" s="8" t="s">
        <v>25634</v>
      </c>
      <c r="D851" s="54" t="s">
        <v>15687</v>
      </c>
      <c r="E851" s="70">
        <v>600</v>
      </c>
      <c r="F851" s="26">
        <v>483</v>
      </c>
      <c r="G851" s="12">
        <f t="shared" si="13"/>
        <v>0.2422360248447204</v>
      </c>
      <c r="H851" s="12" t="s">
        <v>31634</v>
      </c>
      <c r="I851" s="12" t="s">
        <v>27894</v>
      </c>
      <c r="J851" s="25" t="s">
        <v>60</v>
      </c>
    </row>
    <row r="852" spans="2:10" ht="12.75">
      <c r="B852" s="72" t="s">
        <v>15690</v>
      </c>
      <c r="C852" s="8" t="s">
        <v>25635</v>
      </c>
      <c r="D852" s="54" t="s">
        <v>15691</v>
      </c>
      <c r="E852" s="70">
        <v>600</v>
      </c>
      <c r="F852" s="26">
        <v>483</v>
      </c>
      <c r="G852" s="12">
        <f t="shared" si="13"/>
        <v>0.2422360248447204</v>
      </c>
      <c r="H852" s="12" t="s">
        <v>31680</v>
      </c>
      <c r="I852" s="12" t="s">
        <v>27895</v>
      </c>
      <c r="J852" s="25" t="s">
        <v>60</v>
      </c>
    </row>
    <row r="853" spans="2:10" ht="12.75">
      <c r="B853" s="72" t="s">
        <v>18083</v>
      </c>
      <c r="C853" s="8" t="s">
        <v>60</v>
      </c>
      <c r="D853" s="54" t="s">
        <v>18084</v>
      </c>
      <c r="E853" s="70">
        <v>600</v>
      </c>
      <c r="F853" s="26">
        <v>478</v>
      </c>
      <c r="G853" s="12">
        <f t="shared" si="13"/>
        <v>0.2552301255230125</v>
      </c>
      <c r="H853" s="12" t="s">
        <v>31659</v>
      </c>
      <c r="I853" s="12" t="s">
        <v>27896</v>
      </c>
      <c r="J853" s="25" t="s">
        <v>60</v>
      </c>
    </row>
    <row r="854" spans="2:10" ht="12.75">
      <c r="B854" s="72" t="s">
        <v>19328</v>
      </c>
      <c r="C854" s="8" t="s">
        <v>26392</v>
      </c>
      <c r="D854" s="54" t="s">
        <v>19329</v>
      </c>
      <c r="E854" s="70">
        <v>600</v>
      </c>
      <c r="F854" s="26">
        <v>480</v>
      </c>
      <c r="G854" s="12">
        <f t="shared" si="13"/>
        <v>0.25</v>
      </c>
      <c r="H854" s="12" t="s">
        <v>31665</v>
      </c>
      <c r="I854" s="12" t="s">
        <v>27897</v>
      </c>
      <c r="J854" s="25" t="s">
        <v>60</v>
      </c>
    </row>
    <row r="855" spans="2:10" ht="12.75">
      <c r="B855" s="72" t="s">
        <v>22843</v>
      </c>
      <c r="C855" s="8" t="s">
        <v>26957</v>
      </c>
      <c r="D855" s="54" t="s">
        <v>22844</v>
      </c>
      <c r="E855" s="70">
        <v>600</v>
      </c>
      <c r="F855" s="26">
        <v>480</v>
      </c>
      <c r="G855" s="12">
        <f t="shared" si="13"/>
        <v>0.25</v>
      </c>
      <c r="H855" s="12" t="s">
        <v>31691</v>
      </c>
      <c r="I855" s="12" t="s">
        <v>27898</v>
      </c>
      <c r="J855" s="25" t="s">
        <v>60</v>
      </c>
    </row>
    <row r="856" spans="2:10" ht="12.75">
      <c r="B856" s="72" t="s">
        <v>8965</v>
      </c>
      <c r="C856" s="8" t="s">
        <v>24494</v>
      </c>
      <c r="D856" s="54" t="s">
        <v>8966</v>
      </c>
      <c r="E856" s="70">
        <v>610</v>
      </c>
      <c r="F856" s="26">
        <v>485</v>
      </c>
      <c r="G856" s="12">
        <f t="shared" si="13"/>
        <v>0.25773195876288657</v>
      </c>
      <c r="H856" s="12" t="s">
        <v>31690</v>
      </c>
      <c r="I856" s="12" t="s">
        <v>27899</v>
      </c>
      <c r="J856" s="25" t="s">
        <v>60</v>
      </c>
    </row>
    <row r="857" spans="2:10" ht="12.75">
      <c r="B857" s="72" t="s">
        <v>11194</v>
      </c>
      <c r="C857" s="8" t="s">
        <v>24702</v>
      </c>
      <c r="D857" s="54" t="s">
        <v>11195</v>
      </c>
      <c r="E857" s="70">
        <v>610</v>
      </c>
      <c r="F857" s="26">
        <v>487</v>
      </c>
      <c r="G857" s="12">
        <f t="shared" si="13"/>
        <v>0.25256673511293637</v>
      </c>
      <c r="H857" s="12" t="s">
        <v>31647</v>
      </c>
      <c r="I857" s="12" t="s">
        <v>27900</v>
      </c>
      <c r="J857" s="25" t="s">
        <v>60</v>
      </c>
    </row>
    <row r="858" spans="2:10" ht="12.75">
      <c r="B858" s="72" t="s">
        <v>12237</v>
      </c>
      <c r="C858" s="8" t="s">
        <v>24956</v>
      </c>
      <c r="D858" s="54" t="s">
        <v>12238</v>
      </c>
      <c r="E858" s="70">
        <v>610</v>
      </c>
      <c r="F858" s="26">
        <v>491</v>
      </c>
      <c r="G858" s="12">
        <f t="shared" si="13"/>
        <v>0.24236252545824843</v>
      </c>
      <c r="H858" s="12" t="s">
        <v>31654</v>
      </c>
      <c r="I858" s="12" t="s">
        <v>27901</v>
      </c>
      <c r="J858" s="25" t="s">
        <v>60</v>
      </c>
    </row>
    <row r="859" spans="2:10" ht="12.75">
      <c r="B859" s="72" t="s">
        <v>13433</v>
      </c>
      <c r="C859" s="8" t="s">
        <v>25135</v>
      </c>
      <c r="D859" s="54" t="s">
        <v>13434</v>
      </c>
      <c r="E859" s="70">
        <v>610</v>
      </c>
      <c r="F859" s="26">
        <v>491</v>
      </c>
      <c r="G859" s="12">
        <f t="shared" si="13"/>
        <v>0.24236252545824843</v>
      </c>
      <c r="H859" s="12" t="s">
        <v>31683</v>
      </c>
      <c r="I859" s="12" t="s">
        <v>27902</v>
      </c>
      <c r="J859" s="25" t="s">
        <v>60</v>
      </c>
    </row>
    <row r="860" spans="2:10" ht="12.75">
      <c r="B860" s="72" t="s">
        <v>15694</v>
      </c>
      <c r="C860" s="8" t="s">
        <v>25636</v>
      </c>
      <c r="D860" s="54" t="s">
        <v>15695</v>
      </c>
      <c r="E860" s="70">
        <v>610</v>
      </c>
      <c r="F860" s="26">
        <v>487</v>
      </c>
      <c r="G860" s="12">
        <f t="shared" si="13"/>
        <v>0.25256673511293637</v>
      </c>
      <c r="H860" s="12" t="s">
        <v>31632</v>
      </c>
      <c r="I860" s="12" t="s">
        <v>27903</v>
      </c>
      <c r="J860" s="25" t="s">
        <v>60</v>
      </c>
    </row>
    <row r="861" spans="2:10" ht="12.75">
      <c r="B861" s="72" t="s">
        <v>18600</v>
      </c>
      <c r="C861" s="8" t="s">
        <v>26256</v>
      </c>
      <c r="D861" s="54" t="s">
        <v>18601</v>
      </c>
      <c r="E861" s="70">
        <v>610</v>
      </c>
      <c r="F861" s="26">
        <v>491</v>
      </c>
      <c r="G861" s="12">
        <f t="shared" si="13"/>
        <v>0.24236252545824843</v>
      </c>
      <c r="H861" s="12" t="s">
        <v>31651</v>
      </c>
      <c r="I861" s="12" t="s">
        <v>27904</v>
      </c>
      <c r="J861" s="25" t="s">
        <v>60</v>
      </c>
    </row>
    <row r="862" spans="2:10" ht="12.75">
      <c r="B862" s="72" t="s">
        <v>21261</v>
      </c>
      <c r="C862" s="8" t="s">
        <v>26708</v>
      </c>
      <c r="D862" s="54" t="s">
        <v>21262</v>
      </c>
      <c r="E862" s="70">
        <v>610</v>
      </c>
      <c r="F862" s="26">
        <v>487</v>
      </c>
      <c r="G862" s="12">
        <f t="shared" si="13"/>
        <v>0.25256673511293637</v>
      </c>
      <c r="H862" s="12" t="s">
        <v>31633</v>
      </c>
      <c r="I862" s="12" t="s">
        <v>27905</v>
      </c>
      <c r="J862" s="25" t="s">
        <v>60</v>
      </c>
    </row>
    <row r="863" spans="2:10" ht="12.75">
      <c r="B863" s="72" t="s">
        <v>22076</v>
      </c>
      <c r="C863" s="8" t="s">
        <v>26856</v>
      </c>
      <c r="D863" s="54" t="s">
        <v>22077</v>
      </c>
      <c r="E863" s="70">
        <v>610</v>
      </c>
      <c r="F863" s="26">
        <v>485</v>
      </c>
      <c r="G863" s="12">
        <f t="shared" si="13"/>
        <v>0.25773195876288657</v>
      </c>
      <c r="H863" s="12" t="s">
        <v>31639</v>
      </c>
      <c r="I863" s="12" t="s">
        <v>27906</v>
      </c>
      <c r="J863" s="25" t="s">
        <v>60</v>
      </c>
    </row>
    <row r="864" spans="2:10" ht="12.75">
      <c r="B864" s="72" t="s">
        <v>10286</v>
      </c>
      <c r="C864" s="8" t="s">
        <v>24600</v>
      </c>
      <c r="D864" s="54" t="s">
        <v>10287</v>
      </c>
      <c r="E864" s="70">
        <v>620</v>
      </c>
      <c r="F864" s="26">
        <v>498</v>
      </c>
      <c r="G864" s="12">
        <f t="shared" si="13"/>
        <v>0.2449799196787148</v>
      </c>
      <c r="H864" s="12" t="s">
        <v>60</v>
      </c>
      <c r="I864" s="12" t="s">
        <v>60</v>
      </c>
      <c r="J864" s="25" t="s">
        <v>60</v>
      </c>
    </row>
    <row r="865" spans="2:10" ht="12.75">
      <c r="B865" s="72" t="s">
        <v>10370</v>
      </c>
      <c r="C865" s="8" t="s">
        <v>24607</v>
      </c>
      <c r="D865" s="54" t="s">
        <v>10371</v>
      </c>
      <c r="E865" s="70">
        <v>620</v>
      </c>
      <c r="F865" s="26">
        <v>497</v>
      </c>
      <c r="G865" s="12">
        <f t="shared" si="13"/>
        <v>0.2474849094567404</v>
      </c>
      <c r="H865" s="12" t="s">
        <v>60</v>
      </c>
      <c r="I865" s="12" t="s">
        <v>60</v>
      </c>
      <c r="J865" s="25" t="s">
        <v>60</v>
      </c>
    </row>
    <row r="866" spans="2:10" ht="12.75">
      <c r="B866" s="72" t="s">
        <v>13417</v>
      </c>
      <c r="C866" s="8" t="s">
        <v>25058</v>
      </c>
      <c r="D866" s="54" t="s">
        <v>13418</v>
      </c>
      <c r="E866" s="70">
        <v>620</v>
      </c>
      <c r="F866" s="26">
        <v>492</v>
      </c>
      <c r="G866" s="12">
        <f t="shared" si="13"/>
        <v>0.26016260162601634</v>
      </c>
      <c r="H866" s="12" t="s">
        <v>31637</v>
      </c>
      <c r="I866" s="12" t="s">
        <v>27907</v>
      </c>
      <c r="J866" s="25" t="s">
        <v>60</v>
      </c>
    </row>
    <row r="867" spans="2:10" ht="12.75">
      <c r="B867" s="72" t="s">
        <v>13421</v>
      </c>
      <c r="C867" s="8" t="s">
        <v>24552</v>
      </c>
      <c r="D867" s="54" t="s">
        <v>13422</v>
      </c>
      <c r="E867" s="70">
        <v>620</v>
      </c>
      <c r="F867" s="26">
        <v>492</v>
      </c>
      <c r="G867" s="12">
        <f t="shared" si="13"/>
        <v>0.26016260162601634</v>
      </c>
      <c r="H867" s="12" t="s">
        <v>31635</v>
      </c>
      <c r="I867" s="12" t="s">
        <v>27908</v>
      </c>
      <c r="J867" s="25" t="s">
        <v>60</v>
      </c>
    </row>
    <row r="868" spans="2:10" ht="12.75">
      <c r="B868" s="72" t="s">
        <v>13425</v>
      </c>
      <c r="C868" s="8" t="s">
        <v>25133</v>
      </c>
      <c r="D868" s="54" t="s">
        <v>13426</v>
      </c>
      <c r="E868" s="70">
        <v>620</v>
      </c>
      <c r="F868" s="26">
        <v>492</v>
      </c>
      <c r="G868" s="12">
        <f t="shared" si="13"/>
        <v>0.26016260162601634</v>
      </c>
      <c r="H868" s="12" t="s">
        <v>31687</v>
      </c>
      <c r="I868" s="12" t="s">
        <v>27909</v>
      </c>
      <c r="J868" s="25" t="s">
        <v>60</v>
      </c>
    </row>
    <row r="869" spans="2:10" ht="12.75">
      <c r="B869" s="72" t="s">
        <v>13429</v>
      </c>
      <c r="C869" s="8" t="s">
        <v>25134</v>
      </c>
      <c r="D869" s="54" t="s">
        <v>13430</v>
      </c>
      <c r="E869" s="70">
        <v>620</v>
      </c>
      <c r="F869" s="26">
        <v>494</v>
      </c>
      <c r="G869" s="12">
        <f t="shared" si="13"/>
        <v>0.25506072874493935</v>
      </c>
      <c r="H869" s="12" t="s">
        <v>31645</v>
      </c>
      <c r="I869" s="12" t="s">
        <v>27910</v>
      </c>
      <c r="J869" s="25" t="s">
        <v>60</v>
      </c>
    </row>
    <row r="870" spans="2:10" ht="12.75">
      <c r="B870" s="72" t="s">
        <v>13437</v>
      </c>
      <c r="C870" s="8" t="s">
        <v>25136</v>
      </c>
      <c r="D870" s="54" t="s">
        <v>13438</v>
      </c>
      <c r="E870" s="70">
        <v>620</v>
      </c>
      <c r="F870" s="26">
        <v>494</v>
      </c>
      <c r="G870" s="12">
        <f t="shared" si="13"/>
        <v>0.25506072874493935</v>
      </c>
      <c r="H870" s="12" t="s">
        <v>31645</v>
      </c>
      <c r="I870" s="12" t="s">
        <v>27911</v>
      </c>
      <c r="J870" s="25" t="s">
        <v>60</v>
      </c>
    </row>
    <row r="871" spans="2:10" ht="12.75">
      <c r="B871" s="72" t="s">
        <v>13441</v>
      </c>
      <c r="C871" s="8" t="s">
        <v>25137</v>
      </c>
      <c r="D871" s="54" t="s">
        <v>13442</v>
      </c>
      <c r="E871" s="70">
        <v>620</v>
      </c>
      <c r="F871" s="26">
        <v>494</v>
      </c>
      <c r="G871" s="12">
        <f t="shared" si="13"/>
        <v>0.25506072874493935</v>
      </c>
      <c r="H871" s="12" t="s">
        <v>31669</v>
      </c>
      <c r="I871" s="12" t="s">
        <v>27912</v>
      </c>
      <c r="J871" s="25" t="s">
        <v>60</v>
      </c>
    </row>
    <row r="872" spans="2:10" ht="12.75">
      <c r="B872" s="72" t="s">
        <v>18922</v>
      </c>
      <c r="C872" s="8" t="s">
        <v>26325</v>
      </c>
      <c r="D872" s="54" t="s">
        <v>18923</v>
      </c>
      <c r="E872" s="70">
        <v>620</v>
      </c>
      <c r="F872" s="26">
        <v>497</v>
      </c>
      <c r="G872" s="12">
        <f t="shared" si="13"/>
        <v>0.2474849094567404</v>
      </c>
      <c r="H872" s="12" t="s">
        <v>31692</v>
      </c>
      <c r="I872" s="12" t="s">
        <v>27913</v>
      </c>
      <c r="J872" s="25" t="s">
        <v>60</v>
      </c>
    </row>
    <row r="873" spans="2:10" ht="12.75">
      <c r="B873" s="72" t="s">
        <v>19800</v>
      </c>
      <c r="C873" s="8">
        <v>4932213231</v>
      </c>
      <c r="D873" s="54" t="s">
        <v>19801</v>
      </c>
      <c r="E873" s="70">
        <v>620</v>
      </c>
      <c r="F873" s="26">
        <v>496</v>
      </c>
      <c r="G873" s="12">
        <f t="shared" si="13"/>
        <v>0.25</v>
      </c>
      <c r="H873" s="12" t="s">
        <v>60</v>
      </c>
      <c r="I873" s="12" t="s">
        <v>27914</v>
      </c>
      <c r="J873" s="25" t="s">
        <v>60</v>
      </c>
    </row>
    <row r="874" spans="2:10" ht="12.75">
      <c r="B874" s="72" t="s">
        <v>19804</v>
      </c>
      <c r="C874" s="8">
        <v>4932213232</v>
      </c>
      <c r="D874" s="54" t="s">
        <v>19805</v>
      </c>
      <c r="E874" s="70">
        <v>620</v>
      </c>
      <c r="F874" s="26">
        <v>496</v>
      </c>
      <c r="G874" s="12">
        <f t="shared" si="13"/>
        <v>0.25</v>
      </c>
      <c r="H874" s="12" t="s">
        <v>60</v>
      </c>
      <c r="I874" s="12" t="s">
        <v>27915</v>
      </c>
      <c r="J874" s="25" t="s">
        <v>60</v>
      </c>
    </row>
    <row r="875" spans="2:10" ht="12.75">
      <c r="B875" s="72" t="s">
        <v>20398</v>
      </c>
      <c r="C875" s="8" t="s">
        <v>26520</v>
      </c>
      <c r="D875" s="54" t="s">
        <v>20399</v>
      </c>
      <c r="E875" s="70">
        <v>620</v>
      </c>
      <c r="F875" s="26">
        <v>497</v>
      </c>
      <c r="G875" s="12">
        <f t="shared" si="13"/>
        <v>0.2474849094567404</v>
      </c>
      <c r="H875" s="12" t="s">
        <v>31693</v>
      </c>
      <c r="I875" s="12" t="s">
        <v>27916</v>
      </c>
      <c r="J875" s="25" t="s">
        <v>60</v>
      </c>
    </row>
    <row r="876" spans="2:10" ht="12.75">
      <c r="B876" s="72" t="s">
        <v>9295</v>
      </c>
      <c r="C876" s="8" t="s">
        <v>60</v>
      </c>
      <c r="D876" s="54" t="s">
        <v>9296</v>
      </c>
      <c r="E876" s="70">
        <v>630</v>
      </c>
      <c r="F876" s="26">
        <v>502</v>
      </c>
      <c r="G876" s="12">
        <f t="shared" si="13"/>
        <v>0.2549800796812749</v>
      </c>
      <c r="H876" s="12" t="s">
        <v>60</v>
      </c>
      <c r="I876" s="12" t="s">
        <v>60</v>
      </c>
      <c r="J876" s="25" t="s">
        <v>60</v>
      </c>
    </row>
    <row r="877" spans="2:10" ht="12.75">
      <c r="B877" s="72" t="s">
        <v>9916</v>
      </c>
      <c r="C877" s="8" t="s">
        <v>60</v>
      </c>
      <c r="D877" s="54" t="s">
        <v>9917</v>
      </c>
      <c r="E877" s="70">
        <v>630</v>
      </c>
      <c r="F877" s="26">
        <v>504</v>
      </c>
      <c r="G877" s="12">
        <f t="shared" si="13"/>
        <v>0.25</v>
      </c>
      <c r="H877" s="12" t="s">
        <v>60</v>
      </c>
      <c r="I877" s="12" t="s">
        <v>60</v>
      </c>
      <c r="J877" s="25" t="s">
        <v>60</v>
      </c>
    </row>
    <row r="878" spans="2:10" ht="12.75">
      <c r="B878" s="72" t="s">
        <v>12241</v>
      </c>
      <c r="C878" s="8" t="s">
        <v>24957</v>
      </c>
      <c r="D878" s="54" t="s">
        <v>12242</v>
      </c>
      <c r="E878" s="70">
        <v>630</v>
      </c>
      <c r="F878" s="26">
        <v>503</v>
      </c>
      <c r="G878" s="12">
        <f t="shared" si="13"/>
        <v>0.25248508946322068</v>
      </c>
      <c r="H878" s="12" t="s">
        <v>31654</v>
      </c>
      <c r="I878" s="12" t="s">
        <v>27917</v>
      </c>
      <c r="J878" s="25" t="s">
        <v>60</v>
      </c>
    </row>
    <row r="879" spans="2:10" ht="12.75">
      <c r="B879" s="72" t="s">
        <v>13445</v>
      </c>
      <c r="C879" s="8" t="s">
        <v>25138</v>
      </c>
      <c r="D879" s="54" t="s">
        <v>13446</v>
      </c>
      <c r="E879" s="70">
        <v>630</v>
      </c>
      <c r="F879" s="26">
        <v>506</v>
      </c>
      <c r="G879" s="12">
        <f t="shared" si="13"/>
        <v>0.24505928853754932</v>
      </c>
      <c r="H879" s="12" t="s">
        <v>60</v>
      </c>
      <c r="I879" s="12" t="s">
        <v>27918</v>
      </c>
      <c r="J879" s="25" t="s">
        <v>60</v>
      </c>
    </row>
    <row r="880" spans="2:10" ht="12.75">
      <c r="B880" s="72" t="s">
        <v>13449</v>
      </c>
      <c r="C880" s="8" t="s">
        <v>25139</v>
      </c>
      <c r="D880" s="54" t="s">
        <v>13450</v>
      </c>
      <c r="E880" s="70">
        <v>640</v>
      </c>
      <c r="F880" s="26">
        <v>508</v>
      </c>
      <c r="G880" s="12">
        <f t="shared" si="13"/>
        <v>0.25984251968503935</v>
      </c>
      <c r="H880" s="12" t="s">
        <v>31645</v>
      </c>
      <c r="I880" s="12" t="s">
        <v>27919</v>
      </c>
      <c r="J880" s="25" t="s">
        <v>60</v>
      </c>
    </row>
    <row r="881" spans="2:10" ht="12.75">
      <c r="B881" s="72" t="s">
        <v>15186</v>
      </c>
      <c r="C881" s="8" t="s">
        <v>25509</v>
      </c>
      <c r="D881" s="54" t="s">
        <v>15187</v>
      </c>
      <c r="E881" s="70">
        <v>630</v>
      </c>
      <c r="F881" s="26">
        <v>503</v>
      </c>
      <c r="G881" s="12">
        <f t="shared" si="13"/>
        <v>0.25248508946322068</v>
      </c>
      <c r="H881" s="12" t="s">
        <v>31638</v>
      </c>
      <c r="I881" s="12" t="s">
        <v>27920</v>
      </c>
      <c r="J881" s="25" t="s">
        <v>60</v>
      </c>
    </row>
    <row r="882" spans="2:10" ht="12.75">
      <c r="B882" s="72" t="s">
        <v>15698</v>
      </c>
      <c r="C882" s="8" t="s">
        <v>25557</v>
      </c>
      <c r="D882" s="54" t="s">
        <v>15699</v>
      </c>
      <c r="E882" s="70">
        <v>630</v>
      </c>
      <c r="F882" s="26">
        <v>503</v>
      </c>
      <c r="G882" s="12">
        <f t="shared" si="13"/>
        <v>0.25248508946322068</v>
      </c>
      <c r="H882" s="12" t="s">
        <v>31632</v>
      </c>
      <c r="I882" s="12" t="s">
        <v>27921</v>
      </c>
      <c r="J882" s="25" t="s">
        <v>60</v>
      </c>
    </row>
    <row r="883" spans="2:10" ht="12.75">
      <c r="B883" s="72" t="s">
        <v>15702</v>
      </c>
      <c r="C883" s="8" t="s">
        <v>25637</v>
      </c>
      <c r="D883" s="54" t="s">
        <v>15703</v>
      </c>
      <c r="E883" s="70">
        <v>630</v>
      </c>
      <c r="F883" s="26">
        <v>506</v>
      </c>
      <c r="G883" s="12">
        <f t="shared" si="13"/>
        <v>0.24505928853754932</v>
      </c>
      <c r="H883" s="12" t="s">
        <v>31649</v>
      </c>
      <c r="I883" s="12" t="s">
        <v>27922</v>
      </c>
      <c r="J883" s="25" t="s">
        <v>60</v>
      </c>
    </row>
    <row r="884" spans="2:10" ht="12.75">
      <c r="B884" s="72" t="s">
        <v>15706</v>
      </c>
      <c r="C884" s="8" t="s">
        <v>25638</v>
      </c>
      <c r="D884" s="54" t="s">
        <v>15707</v>
      </c>
      <c r="E884" s="70">
        <v>630</v>
      </c>
      <c r="F884" s="26">
        <v>506</v>
      </c>
      <c r="G884" s="12">
        <f t="shared" si="13"/>
        <v>0.24505928853754932</v>
      </c>
      <c r="H884" s="12" t="s">
        <v>31680</v>
      </c>
      <c r="I884" s="12" t="s">
        <v>27923</v>
      </c>
      <c r="J884" s="25" t="s">
        <v>60</v>
      </c>
    </row>
    <row r="885" spans="2:10" ht="12.75">
      <c r="B885" s="72" t="s">
        <v>15710</v>
      </c>
      <c r="C885" s="8" t="s">
        <v>25639</v>
      </c>
      <c r="D885" s="54" t="s">
        <v>15711</v>
      </c>
      <c r="E885" s="70">
        <v>630</v>
      </c>
      <c r="F885" s="26">
        <v>506</v>
      </c>
      <c r="G885" s="12">
        <f t="shared" si="13"/>
        <v>0.24505928853754932</v>
      </c>
      <c r="H885" s="12" t="s">
        <v>31681</v>
      </c>
      <c r="I885" s="12" t="s">
        <v>27924</v>
      </c>
      <c r="J885" s="25" t="s">
        <v>60</v>
      </c>
    </row>
    <row r="886" spans="2:10" ht="12.75">
      <c r="B886" s="72" t="s">
        <v>15714</v>
      </c>
      <c r="C886" s="8" t="s">
        <v>25640</v>
      </c>
      <c r="D886" s="54" t="s">
        <v>15715</v>
      </c>
      <c r="E886" s="70">
        <v>630</v>
      </c>
      <c r="F886" s="26">
        <v>506</v>
      </c>
      <c r="G886" s="12">
        <f t="shared" si="13"/>
        <v>0.24505928853754932</v>
      </c>
      <c r="H886" s="12" t="s">
        <v>31649</v>
      </c>
      <c r="I886" s="12" t="s">
        <v>27925</v>
      </c>
      <c r="J886" s="25" t="s">
        <v>60</v>
      </c>
    </row>
    <row r="887" spans="2:10" ht="12.75">
      <c r="B887" s="72" t="s">
        <v>19332</v>
      </c>
      <c r="C887" s="8" t="s">
        <v>26393</v>
      </c>
      <c r="D887" s="54" t="s">
        <v>19333</v>
      </c>
      <c r="E887" s="70">
        <v>630</v>
      </c>
      <c r="F887" s="26">
        <v>504</v>
      </c>
      <c r="G887" s="12">
        <f t="shared" si="13"/>
        <v>0.25</v>
      </c>
      <c r="H887" s="12" t="s">
        <v>31665</v>
      </c>
      <c r="I887" s="12" t="s">
        <v>27926</v>
      </c>
      <c r="J887" s="25" t="s">
        <v>60</v>
      </c>
    </row>
    <row r="888" spans="2:10" ht="12.75">
      <c r="B888" s="72" t="s">
        <v>19808</v>
      </c>
      <c r="C888" s="8">
        <v>4932274315</v>
      </c>
      <c r="D888" s="54" t="s">
        <v>19809</v>
      </c>
      <c r="E888" s="70">
        <v>640</v>
      </c>
      <c r="F888" s="26">
        <v>508</v>
      </c>
      <c r="G888" s="12">
        <f t="shared" si="13"/>
        <v>0.25984251968503935</v>
      </c>
      <c r="H888" s="12" t="s">
        <v>31694</v>
      </c>
      <c r="I888" s="12" t="s">
        <v>27927</v>
      </c>
      <c r="J888" s="25" t="s">
        <v>60</v>
      </c>
    </row>
    <row r="889" spans="2:10" ht="12.75">
      <c r="B889" s="72" t="s">
        <v>19884</v>
      </c>
      <c r="C889" s="8">
        <v>4932265312</v>
      </c>
      <c r="D889" s="54" t="s">
        <v>19885</v>
      </c>
      <c r="E889" s="70">
        <v>630</v>
      </c>
      <c r="F889" s="26">
        <v>506</v>
      </c>
      <c r="G889" s="12">
        <f t="shared" si="13"/>
        <v>0.24505928853754932</v>
      </c>
      <c r="H889" s="12" t="s">
        <v>31676</v>
      </c>
      <c r="I889" s="12" t="s">
        <v>27928</v>
      </c>
      <c r="J889" s="25" t="s">
        <v>60</v>
      </c>
    </row>
    <row r="890" spans="2:10" ht="12.75">
      <c r="B890" s="72" t="s">
        <v>20402</v>
      </c>
      <c r="C890" s="8" t="s">
        <v>26520</v>
      </c>
      <c r="D890" s="54" t="s">
        <v>20403</v>
      </c>
      <c r="E890" s="70">
        <v>640</v>
      </c>
      <c r="F890" s="26">
        <v>508</v>
      </c>
      <c r="G890" s="12">
        <f t="shared" si="13"/>
        <v>0.25984251968503935</v>
      </c>
      <c r="H890" s="12" t="s">
        <v>31693</v>
      </c>
      <c r="I890" s="12" t="s">
        <v>27929</v>
      </c>
      <c r="J890" s="25" t="s">
        <v>60</v>
      </c>
    </row>
    <row r="891" spans="2:10" ht="12.75">
      <c r="B891" s="72" t="s">
        <v>10109</v>
      </c>
      <c r="C891" s="8" t="s">
        <v>60</v>
      </c>
      <c r="D891" s="54" t="s">
        <v>10110</v>
      </c>
      <c r="E891" s="70">
        <v>650</v>
      </c>
      <c r="F891" s="26">
        <v>516</v>
      </c>
      <c r="G891" s="12">
        <f t="shared" si="13"/>
        <v>0.25968992248062017</v>
      </c>
      <c r="H891" s="12" t="s">
        <v>60</v>
      </c>
      <c r="I891" s="12" t="s">
        <v>60</v>
      </c>
      <c r="J891" s="25" t="s">
        <v>60</v>
      </c>
    </row>
    <row r="892" spans="2:10" ht="12.75">
      <c r="B892" s="72" t="s">
        <v>10422</v>
      </c>
      <c r="C892" s="8" t="s">
        <v>24608</v>
      </c>
      <c r="D892" s="54" t="s">
        <v>10423</v>
      </c>
      <c r="E892" s="70">
        <v>650</v>
      </c>
      <c r="F892" s="26">
        <v>516</v>
      </c>
      <c r="G892" s="12">
        <f t="shared" si="13"/>
        <v>0.25968992248062017</v>
      </c>
      <c r="H892" s="12" t="s">
        <v>60</v>
      </c>
      <c r="I892" s="12" t="s">
        <v>60</v>
      </c>
      <c r="J892" s="25" t="s">
        <v>60</v>
      </c>
    </row>
    <row r="893" spans="2:10" ht="12.75">
      <c r="B893" s="72" t="s">
        <v>12245</v>
      </c>
      <c r="C893" s="8" t="s">
        <v>24958</v>
      </c>
      <c r="D893" s="54" t="s">
        <v>12246</v>
      </c>
      <c r="E893" s="70">
        <v>640</v>
      </c>
      <c r="F893" s="26">
        <v>515</v>
      </c>
      <c r="G893" s="12">
        <f t="shared" si="13"/>
        <v>0.24271844660194164</v>
      </c>
      <c r="H893" s="12" t="s">
        <v>31690</v>
      </c>
      <c r="I893" s="12" t="s">
        <v>27930</v>
      </c>
      <c r="J893" s="25" t="s">
        <v>60</v>
      </c>
    </row>
    <row r="894" spans="2:10" ht="12.75">
      <c r="B894" s="72" t="s">
        <v>12249</v>
      </c>
      <c r="C894" s="8">
        <v>4932363685</v>
      </c>
      <c r="D894" s="54" t="s">
        <v>12250</v>
      </c>
      <c r="E894" s="70">
        <v>640</v>
      </c>
      <c r="F894" s="26">
        <v>515</v>
      </c>
      <c r="G894" s="12">
        <f t="shared" si="13"/>
        <v>0.24271844660194164</v>
      </c>
      <c r="H894" s="12" t="s">
        <v>31673</v>
      </c>
      <c r="I894" s="12" t="s">
        <v>27931</v>
      </c>
      <c r="J894" s="25" t="s">
        <v>60</v>
      </c>
    </row>
    <row r="895" spans="2:10" ht="12.75">
      <c r="B895" s="72" t="s">
        <v>15718</v>
      </c>
      <c r="C895" s="8" t="s">
        <v>25641</v>
      </c>
      <c r="D895" s="54" t="s">
        <v>15719</v>
      </c>
      <c r="E895" s="70">
        <v>640</v>
      </c>
      <c r="F895" s="26">
        <v>513</v>
      </c>
      <c r="G895" s="12">
        <f t="shared" si="13"/>
        <v>0.24756335282651065</v>
      </c>
      <c r="H895" s="12" t="s">
        <v>60</v>
      </c>
      <c r="I895" s="12" t="s">
        <v>27932</v>
      </c>
      <c r="J895" s="25" t="s">
        <v>60</v>
      </c>
    </row>
    <row r="896" spans="2:10" ht="12.75">
      <c r="B896" s="72" t="s">
        <v>19336</v>
      </c>
      <c r="C896" s="8" t="s">
        <v>26394</v>
      </c>
      <c r="D896" s="54" t="s">
        <v>19337</v>
      </c>
      <c r="E896" s="70">
        <v>640</v>
      </c>
      <c r="F896" s="26">
        <v>515</v>
      </c>
      <c r="G896" s="12">
        <f t="shared" si="13"/>
        <v>0.24271844660194164</v>
      </c>
      <c r="H896" s="12" t="s">
        <v>31661</v>
      </c>
      <c r="I896" s="12" t="s">
        <v>27933</v>
      </c>
      <c r="J896" s="25" t="s">
        <v>60</v>
      </c>
    </row>
    <row r="897" spans="2:10" ht="12.75">
      <c r="B897" s="72" t="s">
        <v>19542</v>
      </c>
      <c r="C897" s="8" t="s">
        <v>26442</v>
      </c>
      <c r="D897" s="54" t="s">
        <v>19543</v>
      </c>
      <c r="E897" s="70">
        <v>640</v>
      </c>
      <c r="F897" s="26">
        <v>515</v>
      </c>
      <c r="G897" s="12">
        <f t="shared" si="13"/>
        <v>0.24271844660194164</v>
      </c>
      <c r="H897" s="12" t="s">
        <v>31695</v>
      </c>
      <c r="I897" s="12" t="s">
        <v>27934</v>
      </c>
      <c r="J897" s="25" t="s">
        <v>60</v>
      </c>
    </row>
    <row r="898" spans="2:10" ht="12.75">
      <c r="B898" s="72" t="s">
        <v>19546</v>
      </c>
      <c r="C898" s="8" t="s">
        <v>26443</v>
      </c>
      <c r="D898" s="54" t="s">
        <v>19547</v>
      </c>
      <c r="E898" s="70">
        <v>640</v>
      </c>
      <c r="F898" s="26">
        <v>515</v>
      </c>
      <c r="G898" s="12">
        <f t="shared" ref="G898:G961" si="14">IFERROR(E898/F898-1,0)</f>
        <v>0.24271844660194164</v>
      </c>
      <c r="H898" s="12" t="s">
        <v>31695</v>
      </c>
      <c r="I898" s="12" t="s">
        <v>27935</v>
      </c>
      <c r="J898" s="25" t="s">
        <v>60</v>
      </c>
    </row>
    <row r="899" spans="2:10" ht="12.75">
      <c r="B899" s="72" t="s">
        <v>19550</v>
      </c>
      <c r="C899" s="8" t="s">
        <v>26444</v>
      </c>
      <c r="D899" s="54" t="s">
        <v>19551</v>
      </c>
      <c r="E899" s="70">
        <v>640</v>
      </c>
      <c r="F899" s="26">
        <v>515</v>
      </c>
      <c r="G899" s="12">
        <f t="shared" si="14"/>
        <v>0.24271844660194164</v>
      </c>
      <c r="H899" s="12" t="s">
        <v>31695</v>
      </c>
      <c r="I899" s="12" t="s">
        <v>27936</v>
      </c>
      <c r="J899" s="25" t="s">
        <v>60</v>
      </c>
    </row>
    <row r="900" spans="2:10" ht="12.75">
      <c r="B900" s="72" t="s">
        <v>19554</v>
      </c>
      <c r="C900" s="8" t="s">
        <v>26445</v>
      </c>
      <c r="D900" s="54" t="s">
        <v>19555</v>
      </c>
      <c r="E900" s="70">
        <v>640</v>
      </c>
      <c r="F900" s="26">
        <v>515</v>
      </c>
      <c r="G900" s="12">
        <f t="shared" si="14"/>
        <v>0.24271844660194164</v>
      </c>
      <c r="H900" s="12" t="s">
        <v>31695</v>
      </c>
      <c r="I900" s="12" t="s">
        <v>27937</v>
      </c>
      <c r="J900" s="25" t="s">
        <v>60</v>
      </c>
    </row>
    <row r="901" spans="2:10" ht="12.75">
      <c r="B901" s="72" t="s">
        <v>22847</v>
      </c>
      <c r="C901" s="8" t="s">
        <v>26958</v>
      </c>
      <c r="D901" s="54" t="s">
        <v>22848</v>
      </c>
      <c r="E901" s="70">
        <v>650</v>
      </c>
      <c r="F901" s="26">
        <v>516</v>
      </c>
      <c r="G901" s="12">
        <f t="shared" si="14"/>
        <v>0.25968992248062017</v>
      </c>
      <c r="H901" s="12" t="s">
        <v>31696</v>
      </c>
      <c r="I901" s="12" t="s">
        <v>27938</v>
      </c>
      <c r="J901" s="25" t="s">
        <v>60</v>
      </c>
    </row>
    <row r="902" spans="2:10" ht="12.75">
      <c r="B902" s="72" t="s">
        <v>11329</v>
      </c>
      <c r="C902" s="8" t="s">
        <v>24734</v>
      </c>
      <c r="D902" s="54" t="s">
        <v>11330</v>
      </c>
      <c r="E902" s="70">
        <v>650</v>
      </c>
      <c r="F902" s="26">
        <v>519</v>
      </c>
      <c r="G902" s="12">
        <f t="shared" si="14"/>
        <v>0.25240847784200393</v>
      </c>
      <c r="H902" s="12" t="s">
        <v>31618</v>
      </c>
      <c r="I902" s="12" t="s">
        <v>27939</v>
      </c>
      <c r="J902" s="25" t="s">
        <v>60</v>
      </c>
    </row>
    <row r="903" spans="2:10" ht="12.75">
      <c r="B903" s="72" t="s">
        <v>15722</v>
      </c>
      <c r="C903" s="8" t="s">
        <v>25642</v>
      </c>
      <c r="D903" s="54" t="s">
        <v>15723</v>
      </c>
      <c r="E903" s="70">
        <v>650</v>
      </c>
      <c r="F903" s="26">
        <v>518</v>
      </c>
      <c r="G903" s="12">
        <f t="shared" si="14"/>
        <v>0.25482625482625476</v>
      </c>
      <c r="H903" s="12" t="s">
        <v>31649</v>
      </c>
      <c r="I903" s="12" t="s">
        <v>27940</v>
      </c>
      <c r="J903" s="25" t="s">
        <v>60</v>
      </c>
    </row>
    <row r="904" spans="2:10" ht="12.75">
      <c r="B904" s="72" t="s">
        <v>15726</v>
      </c>
      <c r="C904" s="8" t="s">
        <v>25643</v>
      </c>
      <c r="D904" s="54" t="s">
        <v>15727</v>
      </c>
      <c r="E904" s="70">
        <v>650</v>
      </c>
      <c r="F904" s="26">
        <v>518</v>
      </c>
      <c r="G904" s="12">
        <f t="shared" si="14"/>
        <v>0.25482625482625476</v>
      </c>
      <c r="H904" s="12" t="s">
        <v>31649</v>
      </c>
      <c r="I904" s="12" t="s">
        <v>27941</v>
      </c>
      <c r="J904" s="25" t="s">
        <v>60</v>
      </c>
    </row>
    <row r="905" spans="2:10" ht="12.75">
      <c r="B905" s="72" t="s">
        <v>13453</v>
      </c>
      <c r="C905" s="8" t="s">
        <v>25140</v>
      </c>
      <c r="D905" s="54" t="s">
        <v>13454</v>
      </c>
      <c r="E905" s="70">
        <v>660</v>
      </c>
      <c r="F905" s="26">
        <v>526</v>
      </c>
      <c r="G905" s="12">
        <f t="shared" si="14"/>
        <v>0.25475285171102668</v>
      </c>
      <c r="H905" s="12" t="s">
        <v>31683</v>
      </c>
      <c r="I905" s="12" t="s">
        <v>27942</v>
      </c>
      <c r="J905" s="25" t="s">
        <v>60</v>
      </c>
    </row>
    <row r="906" spans="2:10" ht="12.75">
      <c r="B906" s="72" t="s">
        <v>13457</v>
      </c>
      <c r="C906" s="8" t="s">
        <v>25141</v>
      </c>
      <c r="D906" s="54" t="s">
        <v>13458</v>
      </c>
      <c r="E906" s="70">
        <v>660</v>
      </c>
      <c r="F906" s="26">
        <v>526</v>
      </c>
      <c r="G906" s="12">
        <f t="shared" si="14"/>
        <v>0.25475285171102668</v>
      </c>
      <c r="H906" s="12" t="s">
        <v>31683</v>
      </c>
      <c r="I906" s="12" t="s">
        <v>27943</v>
      </c>
      <c r="J906" s="25" t="s">
        <v>60</v>
      </c>
    </row>
    <row r="907" spans="2:10" ht="12.75">
      <c r="B907" s="72" t="s">
        <v>13461</v>
      </c>
      <c r="C907" s="8" t="s">
        <v>25142</v>
      </c>
      <c r="D907" s="54" t="s">
        <v>13462</v>
      </c>
      <c r="E907" s="70">
        <v>660</v>
      </c>
      <c r="F907" s="26">
        <v>530</v>
      </c>
      <c r="G907" s="12">
        <f t="shared" si="14"/>
        <v>0.24528301886792447</v>
      </c>
      <c r="H907" s="12" t="s">
        <v>60</v>
      </c>
      <c r="I907" s="12" t="s">
        <v>60</v>
      </c>
      <c r="J907" s="25" t="s">
        <v>60</v>
      </c>
    </row>
    <row r="908" spans="2:10" ht="12.75">
      <c r="B908" s="72" t="s">
        <v>15730</v>
      </c>
      <c r="C908" s="8" t="s">
        <v>25644</v>
      </c>
      <c r="D908" s="54" t="s">
        <v>15731</v>
      </c>
      <c r="E908" s="70">
        <v>660</v>
      </c>
      <c r="F908" s="26">
        <v>529</v>
      </c>
      <c r="G908" s="12">
        <f t="shared" si="14"/>
        <v>0.24763705103969746</v>
      </c>
      <c r="H908" s="12" t="s">
        <v>60</v>
      </c>
      <c r="I908" s="12" t="s">
        <v>27944</v>
      </c>
      <c r="J908" s="25" t="s">
        <v>60</v>
      </c>
    </row>
    <row r="909" spans="2:10" ht="12.75">
      <c r="B909" s="72" t="s">
        <v>18087</v>
      </c>
      <c r="C909" s="8" t="s">
        <v>60</v>
      </c>
      <c r="D909" s="54" t="s">
        <v>18088</v>
      </c>
      <c r="E909" s="70">
        <v>660</v>
      </c>
      <c r="F909" s="26">
        <v>527</v>
      </c>
      <c r="G909" s="12">
        <f t="shared" si="14"/>
        <v>0.25237191650853896</v>
      </c>
      <c r="H909" s="12" t="s">
        <v>31667</v>
      </c>
      <c r="I909" s="12" t="s">
        <v>27945</v>
      </c>
      <c r="J909" s="25" t="s">
        <v>60</v>
      </c>
    </row>
    <row r="910" spans="2:10" ht="12.75">
      <c r="B910" s="72" t="s">
        <v>19558</v>
      </c>
      <c r="C910" s="8" t="s">
        <v>26446</v>
      </c>
      <c r="D910" s="54" t="s">
        <v>19559</v>
      </c>
      <c r="E910" s="70">
        <v>660</v>
      </c>
      <c r="F910" s="26">
        <v>527</v>
      </c>
      <c r="G910" s="12">
        <f t="shared" si="14"/>
        <v>0.25237191650853896</v>
      </c>
      <c r="H910" s="12" t="s">
        <v>31695</v>
      </c>
      <c r="I910" s="12" t="s">
        <v>27946</v>
      </c>
      <c r="J910" s="25" t="s">
        <v>60</v>
      </c>
    </row>
    <row r="911" spans="2:10" ht="12.75">
      <c r="B911" s="72" t="s">
        <v>22976</v>
      </c>
      <c r="C911" s="8" t="s">
        <v>26977</v>
      </c>
      <c r="D911" s="54" t="s">
        <v>22977</v>
      </c>
      <c r="E911" s="70">
        <v>660</v>
      </c>
      <c r="F911" s="26">
        <v>528</v>
      </c>
      <c r="G911" s="12">
        <f t="shared" si="14"/>
        <v>0.25</v>
      </c>
      <c r="H911" s="12" t="s">
        <v>31697</v>
      </c>
      <c r="I911" s="12" t="s">
        <v>27947</v>
      </c>
      <c r="J911" s="25" t="s">
        <v>60</v>
      </c>
    </row>
    <row r="912" spans="2:10" ht="12.75">
      <c r="B912" s="72" t="s">
        <v>9299</v>
      </c>
      <c r="C912" s="8" t="s">
        <v>60</v>
      </c>
      <c r="D912" s="54" t="s">
        <v>9300</v>
      </c>
      <c r="E912" s="70">
        <v>680</v>
      </c>
      <c r="F912" s="26">
        <v>541</v>
      </c>
      <c r="G912" s="12">
        <f t="shared" si="14"/>
        <v>0.2569316081330868</v>
      </c>
      <c r="H912" s="12" t="s">
        <v>60</v>
      </c>
      <c r="I912" s="12" t="s">
        <v>60</v>
      </c>
      <c r="J912" s="25" t="s">
        <v>60</v>
      </c>
    </row>
    <row r="913" spans="2:10" ht="12.75">
      <c r="B913" s="72" t="s">
        <v>10374</v>
      </c>
      <c r="C913" s="8" t="s">
        <v>24607</v>
      </c>
      <c r="D913" s="54" t="s">
        <v>10375</v>
      </c>
      <c r="E913" s="70">
        <v>670</v>
      </c>
      <c r="F913" s="26">
        <v>534</v>
      </c>
      <c r="G913" s="12">
        <f t="shared" si="14"/>
        <v>0.25468164794007486</v>
      </c>
      <c r="H913" s="12" t="s">
        <v>60</v>
      </c>
      <c r="I913" s="12" t="s">
        <v>60</v>
      </c>
      <c r="J913" s="25" t="s">
        <v>60</v>
      </c>
    </row>
    <row r="914" spans="2:10" ht="12.75">
      <c r="B914" s="72" t="s">
        <v>12253</v>
      </c>
      <c r="C914" s="8" t="s">
        <v>24959</v>
      </c>
      <c r="D914" s="54" t="s">
        <v>12254</v>
      </c>
      <c r="E914" s="70">
        <v>670</v>
      </c>
      <c r="F914" s="26">
        <v>535</v>
      </c>
      <c r="G914" s="12">
        <f t="shared" si="14"/>
        <v>0.25233644859813076</v>
      </c>
      <c r="H914" s="12" t="s">
        <v>31636</v>
      </c>
      <c r="I914" s="12" t="s">
        <v>27948</v>
      </c>
      <c r="J914" s="25" t="s">
        <v>60</v>
      </c>
    </row>
    <row r="915" spans="2:10" ht="12.75">
      <c r="B915" s="72" t="s">
        <v>12257</v>
      </c>
      <c r="C915" s="8" t="s">
        <v>24960</v>
      </c>
      <c r="D915" s="54" t="s">
        <v>12258</v>
      </c>
      <c r="E915" s="70">
        <v>680</v>
      </c>
      <c r="F915" s="26">
        <v>540</v>
      </c>
      <c r="G915" s="12">
        <f t="shared" si="14"/>
        <v>0.2592592592592593</v>
      </c>
      <c r="H915" s="12" t="s">
        <v>31654</v>
      </c>
      <c r="I915" s="12" t="s">
        <v>27949</v>
      </c>
      <c r="J915" s="25" t="s">
        <v>60</v>
      </c>
    </row>
    <row r="916" spans="2:10" ht="12.75">
      <c r="B916" s="72" t="s">
        <v>13465</v>
      </c>
      <c r="C916" s="8" t="s">
        <v>24552</v>
      </c>
      <c r="D916" s="54" t="s">
        <v>13466</v>
      </c>
      <c r="E916" s="70">
        <v>670</v>
      </c>
      <c r="F916" s="26">
        <v>535</v>
      </c>
      <c r="G916" s="12">
        <f t="shared" si="14"/>
        <v>0.25233644859813076</v>
      </c>
      <c r="H916" s="12" t="s">
        <v>31635</v>
      </c>
      <c r="I916" s="12" t="s">
        <v>27950</v>
      </c>
      <c r="J916" s="25" t="s">
        <v>60</v>
      </c>
    </row>
    <row r="917" spans="2:10" ht="12.75">
      <c r="B917" s="72" t="s">
        <v>15734</v>
      </c>
      <c r="C917" s="8" t="s">
        <v>25645</v>
      </c>
      <c r="D917" s="54" t="s">
        <v>15735</v>
      </c>
      <c r="E917" s="70">
        <v>680</v>
      </c>
      <c r="F917" s="26">
        <v>540</v>
      </c>
      <c r="G917" s="12">
        <f t="shared" si="14"/>
        <v>0.2592592592592593</v>
      </c>
      <c r="H917" s="12" t="s">
        <v>31632</v>
      </c>
      <c r="I917" s="12" t="s">
        <v>27951</v>
      </c>
      <c r="J917" s="25" t="s">
        <v>60</v>
      </c>
    </row>
    <row r="918" spans="2:10" ht="12.75">
      <c r="B918" s="72" t="s">
        <v>15738</v>
      </c>
      <c r="C918" s="8" t="s">
        <v>25646</v>
      </c>
      <c r="D918" s="54" t="s">
        <v>15739</v>
      </c>
      <c r="E918" s="70">
        <v>680</v>
      </c>
      <c r="F918" s="26">
        <v>541</v>
      </c>
      <c r="G918" s="12">
        <f t="shared" si="14"/>
        <v>0.2569316081330868</v>
      </c>
      <c r="H918" s="12" t="s">
        <v>31619</v>
      </c>
      <c r="I918" s="12" t="s">
        <v>27952</v>
      </c>
      <c r="J918" s="25" t="s">
        <v>60</v>
      </c>
    </row>
    <row r="919" spans="2:10" ht="12.75">
      <c r="B919" s="72" t="s">
        <v>15742</v>
      </c>
      <c r="C919" s="8" t="s">
        <v>25647</v>
      </c>
      <c r="D919" s="54" t="s">
        <v>15743</v>
      </c>
      <c r="E919" s="70">
        <v>680</v>
      </c>
      <c r="F919" s="26">
        <v>541</v>
      </c>
      <c r="G919" s="12">
        <f t="shared" si="14"/>
        <v>0.2569316081330868</v>
      </c>
      <c r="H919" s="12" t="s">
        <v>31649</v>
      </c>
      <c r="I919" s="12" t="s">
        <v>27953</v>
      </c>
      <c r="J919" s="25" t="s">
        <v>60</v>
      </c>
    </row>
    <row r="920" spans="2:10" ht="12.75">
      <c r="B920" s="72" t="s">
        <v>15746</v>
      </c>
      <c r="C920" s="8" t="s">
        <v>25648</v>
      </c>
      <c r="D920" s="54" t="s">
        <v>15747</v>
      </c>
      <c r="E920" s="70">
        <v>680</v>
      </c>
      <c r="F920" s="26">
        <v>541</v>
      </c>
      <c r="G920" s="12">
        <f t="shared" si="14"/>
        <v>0.2569316081330868</v>
      </c>
      <c r="H920" s="12" t="s">
        <v>31649</v>
      </c>
      <c r="I920" s="12" t="s">
        <v>27954</v>
      </c>
      <c r="J920" s="25" t="s">
        <v>60</v>
      </c>
    </row>
    <row r="921" spans="2:10" ht="12.75">
      <c r="B921" s="72" t="s">
        <v>18604</v>
      </c>
      <c r="C921" s="8" t="s">
        <v>60</v>
      </c>
      <c r="D921" s="54" t="s">
        <v>18605</v>
      </c>
      <c r="E921" s="70">
        <v>670</v>
      </c>
      <c r="F921" s="26">
        <v>535</v>
      </c>
      <c r="G921" s="12">
        <f t="shared" si="14"/>
        <v>0.25233644859813076</v>
      </c>
      <c r="H921" s="12" t="s">
        <v>60</v>
      </c>
      <c r="I921" s="12" t="s">
        <v>60</v>
      </c>
      <c r="J921" s="25" t="s">
        <v>60</v>
      </c>
    </row>
    <row r="922" spans="2:10" ht="12.75">
      <c r="B922" s="72" t="s">
        <v>19687</v>
      </c>
      <c r="C922" s="8" t="s">
        <v>26478</v>
      </c>
      <c r="D922" s="54" t="s">
        <v>19688</v>
      </c>
      <c r="E922" s="70">
        <v>670</v>
      </c>
      <c r="F922" s="26">
        <v>539</v>
      </c>
      <c r="G922" s="12">
        <f t="shared" si="14"/>
        <v>0.24304267161410009</v>
      </c>
      <c r="H922" s="12" t="s">
        <v>60</v>
      </c>
      <c r="I922" s="12" t="s">
        <v>27955</v>
      </c>
      <c r="J922" s="25" t="s">
        <v>60</v>
      </c>
    </row>
    <row r="923" spans="2:10" ht="12.75">
      <c r="B923" s="72" t="s">
        <v>21285</v>
      </c>
      <c r="C923" s="8" t="s">
        <v>26709</v>
      </c>
      <c r="D923" s="54" t="s">
        <v>21286</v>
      </c>
      <c r="E923" s="70">
        <v>670</v>
      </c>
      <c r="F923" s="26">
        <v>535</v>
      </c>
      <c r="G923" s="12">
        <f t="shared" si="14"/>
        <v>0.25233644859813076</v>
      </c>
      <c r="H923" s="12" t="s">
        <v>31698</v>
      </c>
      <c r="I923" s="12" t="s">
        <v>27956</v>
      </c>
      <c r="J923" s="25" t="s">
        <v>60</v>
      </c>
    </row>
    <row r="924" spans="2:10" ht="12.75">
      <c r="B924" s="72" t="s">
        <v>11197</v>
      </c>
      <c r="C924" s="8" t="s">
        <v>24705</v>
      </c>
      <c r="D924" s="54" t="s">
        <v>11198</v>
      </c>
      <c r="E924" s="70">
        <v>680</v>
      </c>
      <c r="F924" s="26">
        <v>546</v>
      </c>
      <c r="G924" s="12">
        <f t="shared" si="14"/>
        <v>0.24542124542124544</v>
      </c>
      <c r="H924" s="12" t="s">
        <v>31699</v>
      </c>
      <c r="I924" s="12" t="s">
        <v>27957</v>
      </c>
      <c r="J924" s="25" t="s">
        <v>60</v>
      </c>
    </row>
    <row r="925" spans="2:10" ht="12.75">
      <c r="B925" s="72" t="s">
        <v>12261</v>
      </c>
      <c r="C925" s="8" t="s">
        <v>24961</v>
      </c>
      <c r="D925" s="54" t="s">
        <v>12262</v>
      </c>
      <c r="E925" s="70">
        <v>680</v>
      </c>
      <c r="F925" s="26">
        <v>546</v>
      </c>
      <c r="G925" s="12">
        <f t="shared" si="14"/>
        <v>0.24542124542124544</v>
      </c>
      <c r="H925" s="12" t="s">
        <v>31636</v>
      </c>
      <c r="I925" s="12" t="s">
        <v>27958</v>
      </c>
      <c r="J925" s="25" t="s">
        <v>60</v>
      </c>
    </row>
    <row r="926" spans="2:10" ht="12.75">
      <c r="B926" s="72" t="s">
        <v>13469</v>
      </c>
      <c r="C926" s="8" t="s">
        <v>25058</v>
      </c>
      <c r="D926" s="54" t="s">
        <v>13470</v>
      </c>
      <c r="E926" s="70">
        <v>680</v>
      </c>
      <c r="F926" s="26">
        <v>546</v>
      </c>
      <c r="G926" s="12">
        <f t="shared" si="14"/>
        <v>0.24542124542124544</v>
      </c>
      <c r="H926" s="12" t="s">
        <v>31637</v>
      </c>
      <c r="I926" s="12" t="s">
        <v>27959</v>
      </c>
      <c r="J926" s="25" t="s">
        <v>60</v>
      </c>
    </row>
    <row r="927" spans="2:10" ht="12.75">
      <c r="B927" s="72" t="s">
        <v>13477</v>
      </c>
      <c r="C927" s="8" t="s">
        <v>60</v>
      </c>
      <c r="D927" s="54" t="s">
        <v>13478</v>
      </c>
      <c r="E927" s="70">
        <v>690</v>
      </c>
      <c r="F927" s="26">
        <v>549</v>
      </c>
      <c r="G927" s="12">
        <f t="shared" si="14"/>
        <v>0.25683060109289624</v>
      </c>
      <c r="H927" s="12" t="s">
        <v>31683</v>
      </c>
      <c r="I927" s="12" t="s">
        <v>27960</v>
      </c>
      <c r="J927" s="25" t="s">
        <v>60</v>
      </c>
    </row>
    <row r="928" spans="2:10" ht="12.75">
      <c r="B928" s="72" t="s">
        <v>19812</v>
      </c>
      <c r="C928" s="8">
        <v>4932345826</v>
      </c>
      <c r="D928" s="54" t="s">
        <v>19813</v>
      </c>
      <c r="E928" s="70">
        <v>680</v>
      </c>
      <c r="F928" s="26">
        <v>545</v>
      </c>
      <c r="G928" s="12">
        <f t="shared" si="14"/>
        <v>0.24770642201834869</v>
      </c>
      <c r="H928" s="12" t="s">
        <v>31674</v>
      </c>
      <c r="I928" s="12" t="s">
        <v>27961</v>
      </c>
      <c r="J928" s="25" t="s">
        <v>60</v>
      </c>
    </row>
    <row r="929" spans="2:10" ht="12.75">
      <c r="B929" s="72" t="s">
        <v>19816</v>
      </c>
      <c r="C929" s="8">
        <v>4932346081</v>
      </c>
      <c r="D929" s="54" t="s">
        <v>19817</v>
      </c>
      <c r="E929" s="70">
        <v>680</v>
      </c>
      <c r="F929" s="26">
        <v>545</v>
      </c>
      <c r="G929" s="12">
        <f t="shared" si="14"/>
        <v>0.24770642201834869</v>
      </c>
      <c r="H929" s="12" t="s">
        <v>31679</v>
      </c>
      <c r="I929" s="12" t="s">
        <v>27962</v>
      </c>
      <c r="J929" s="25" t="s">
        <v>60</v>
      </c>
    </row>
    <row r="930" spans="2:10" ht="12.75">
      <c r="B930" s="72" t="s">
        <v>21289</v>
      </c>
      <c r="C930" s="8" t="s">
        <v>26710</v>
      </c>
      <c r="D930" s="54" t="s">
        <v>21290</v>
      </c>
      <c r="E930" s="70">
        <v>680</v>
      </c>
      <c r="F930" s="26">
        <v>547</v>
      </c>
      <c r="G930" s="12">
        <f t="shared" si="14"/>
        <v>0.24314442413162696</v>
      </c>
      <c r="H930" s="12" t="s">
        <v>31700</v>
      </c>
      <c r="I930" s="12" t="s">
        <v>27963</v>
      </c>
      <c r="J930" s="25" t="s">
        <v>60</v>
      </c>
    </row>
    <row r="931" spans="2:10" ht="12.75">
      <c r="B931" s="72" t="s">
        <v>9880</v>
      </c>
      <c r="C931" s="8" t="s">
        <v>60</v>
      </c>
      <c r="D931" s="54" t="s">
        <v>9881</v>
      </c>
      <c r="E931" s="70">
        <v>690</v>
      </c>
      <c r="F931" s="26">
        <v>551</v>
      </c>
      <c r="G931" s="12">
        <f t="shared" si="14"/>
        <v>0.25226860254083494</v>
      </c>
      <c r="H931" s="12" t="s">
        <v>60</v>
      </c>
      <c r="I931" s="12" t="s">
        <v>60</v>
      </c>
      <c r="J931" s="25" t="s">
        <v>60</v>
      </c>
    </row>
    <row r="932" spans="2:10" ht="12.75">
      <c r="B932" s="72" t="s">
        <v>12265</v>
      </c>
      <c r="C932" s="8" t="s">
        <v>24962</v>
      </c>
      <c r="D932" s="54" t="s">
        <v>12266</v>
      </c>
      <c r="E932" s="70">
        <v>700</v>
      </c>
      <c r="F932" s="26">
        <v>558</v>
      </c>
      <c r="G932" s="12">
        <f t="shared" si="14"/>
        <v>0.25448028673835132</v>
      </c>
      <c r="H932" s="12" t="s">
        <v>31636</v>
      </c>
      <c r="I932" s="12" t="s">
        <v>27964</v>
      </c>
      <c r="J932" s="25" t="s">
        <v>60</v>
      </c>
    </row>
    <row r="933" spans="2:10" ht="12.75">
      <c r="B933" s="72" t="s">
        <v>13473</v>
      </c>
      <c r="C933" s="8" t="s">
        <v>25143</v>
      </c>
      <c r="D933" s="54" t="s">
        <v>13474</v>
      </c>
      <c r="E933" s="70">
        <v>690</v>
      </c>
      <c r="F933" s="26">
        <v>551</v>
      </c>
      <c r="G933" s="12">
        <f t="shared" si="14"/>
        <v>0.25226860254083494</v>
      </c>
      <c r="H933" s="12" t="s">
        <v>31645</v>
      </c>
      <c r="I933" s="12" t="s">
        <v>27965</v>
      </c>
      <c r="J933" s="25" t="s">
        <v>60</v>
      </c>
    </row>
    <row r="934" spans="2:10" ht="12.75">
      <c r="B934" s="72" t="s">
        <v>13481</v>
      </c>
      <c r="C934" s="8" t="s">
        <v>25058</v>
      </c>
      <c r="D934" s="54" t="s">
        <v>13482</v>
      </c>
      <c r="E934" s="70">
        <v>700</v>
      </c>
      <c r="F934" s="26">
        <v>556</v>
      </c>
      <c r="G934" s="12">
        <f t="shared" si="14"/>
        <v>0.25899280575539563</v>
      </c>
      <c r="H934" s="12" t="s">
        <v>31637</v>
      </c>
      <c r="I934" s="12" t="s">
        <v>27966</v>
      </c>
      <c r="J934" s="25" t="s">
        <v>60</v>
      </c>
    </row>
    <row r="935" spans="2:10" ht="12.75">
      <c r="B935" s="72" t="s">
        <v>19562</v>
      </c>
      <c r="C935" s="8" t="s">
        <v>26447</v>
      </c>
      <c r="D935" s="54" t="s">
        <v>19563</v>
      </c>
      <c r="E935" s="70">
        <v>690</v>
      </c>
      <c r="F935" s="26">
        <v>551</v>
      </c>
      <c r="G935" s="12">
        <f t="shared" si="14"/>
        <v>0.25226860254083494</v>
      </c>
      <c r="H935" s="12" t="s">
        <v>31695</v>
      </c>
      <c r="I935" s="12" t="s">
        <v>27967</v>
      </c>
      <c r="J935" s="25" t="s">
        <v>60</v>
      </c>
    </row>
    <row r="936" spans="2:10" ht="12.75">
      <c r="B936" s="72" t="s">
        <v>19820</v>
      </c>
      <c r="C936" s="8">
        <v>4932340011</v>
      </c>
      <c r="D936" s="54" t="s">
        <v>19821</v>
      </c>
      <c r="E936" s="70">
        <v>700</v>
      </c>
      <c r="F936" s="26">
        <v>557</v>
      </c>
      <c r="G936" s="12">
        <f t="shared" si="14"/>
        <v>0.25673249551166966</v>
      </c>
      <c r="H936" s="12" t="s">
        <v>31674</v>
      </c>
      <c r="I936" s="12" t="s">
        <v>27968</v>
      </c>
      <c r="J936" s="25" t="s">
        <v>60</v>
      </c>
    </row>
    <row r="937" spans="2:10" ht="12.75">
      <c r="B937" s="72" t="s">
        <v>19824</v>
      </c>
      <c r="C937" s="8">
        <v>4932340012</v>
      </c>
      <c r="D937" s="54" t="s">
        <v>19825</v>
      </c>
      <c r="E937" s="70">
        <v>700</v>
      </c>
      <c r="F937" s="26">
        <v>557</v>
      </c>
      <c r="G937" s="12">
        <f t="shared" si="14"/>
        <v>0.25673249551166966</v>
      </c>
      <c r="H937" s="12" t="s">
        <v>31674</v>
      </c>
      <c r="I937" s="12" t="s">
        <v>27969</v>
      </c>
      <c r="J937" s="25" t="s">
        <v>60</v>
      </c>
    </row>
    <row r="938" spans="2:10" ht="12.75">
      <c r="B938" s="72" t="s">
        <v>21557</v>
      </c>
      <c r="C938" s="8" t="s">
        <v>26755</v>
      </c>
      <c r="D938" s="54" t="s">
        <v>21558</v>
      </c>
      <c r="E938" s="70">
        <v>700</v>
      </c>
      <c r="F938" s="26">
        <v>556</v>
      </c>
      <c r="G938" s="12">
        <f t="shared" si="14"/>
        <v>0.25899280575539563</v>
      </c>
      <c r="H938" s="12" t="s">
        <v>31701</v>
      </c>
      <c r="I938" s="12" t="s">
        <v>27970</v>
      </c>
      <c r="J938" s="25" t="s">
        <v>60</v>
      </c>
    </row>
    <row r="939" spans="2:10" ht="12.75">
      <c r="B939" s="72" t="s">
        <v>21561</v>
      </c>
      <c r="C939" s="8" t="s">
        <v>26756</v>
      </c>
      <c r="D939" s="54" t="s">
        <v>21562</v>
      </c>
      <c r="E939" s="70">
        <v>700</v>
      </c>
      <c r="F939" s="26">
        <v>556</v>
      </c>
      <c r="G939" s="12">
        <f t="shared" si="14"/>
        <v>0.25899280575539563</v>
      </c>
      <c r="H939" s="12" t="s">
        <v>31701</v>
      </c>
      <c r="I939" s="12" t="s">
        <v>27971</v>
      </c>
      <c r="J939" s="25" t="s">
        <v>60</v>
      </c>
    </row>
    <row r="940" spans="2:10" ht="12.75">
      <c r="B940" s="72" t="s">
        <v>22080</v>
      </c>
      <c r="C940" s="8" t="s">
        <v>26857</v>
      </c>
      <c r="D940" s="54" t="s">
        <v>22081</v>
      </c>
      <c r="E940" s="70">
        <v>700</v>
      </c>
      <c r="F940" s="26">
        <v>556</v>
      </c>
      <c r="G940" s="12">
        <f t="shared" si="14"/>
        <v>0.25899280575539563</v>
      </c>
      <c r="H940" s="12" t="s">
        <v>31702</v>
      </c>
      <c r="I940" s="12" t="s">
        <v>27972</v>
      </c>
      <c r="J940" s="25" t="s">
        <v>60</v>
      </c>
    </row>
    <row r="941" spans="2:10" ht="12.75">
      <c r="B941" s="72" t="s">
        <v>9323</v>
      </c>
      <c r="C941" s="8" t="s">
        <v>60</v>
      </c>
      <c r="D941" s="54" t="s">
        <v>9324</v>
      </c>
      <c r="E941" s="70">
        <v>710</v>
      </c>
      <c r="F941" s="26">
        <v>564</v>
      </c>
      <c r="G941" s="12">
        <f t="shared" si="14"/>
        <v>0.25886524822695045</v>
      </c>
      <c r="H941" s="12" t="s">
        <v>60</v>
      </c>
      <c r="I941" s="12" t="s">
        <v>60</v>
      </c>
      <c r="J941" s="25" t="s">
        <v>60</v>
      </c>
    </row>
    <row r="942" spans="2:10" ht="12.75">
      <c r="B942" s="72" t="s">
        <v>9327</v>
      </c>
      <c r="C942" s="8" t="s">
        <v>60</v>
      </c>
      <c r="D942" s="54" t="s">
        <v>9328</v>
      </c>
      <c r="E942" s="70">
        <v>710</v>
      </c>
      <c r="F942" s="26">
        <v>564</v>
      </c>
      <c r="G942" s="12">
        <f t="shared" si="14"/>
        <v>0.25886524822695045</v>
      </c>
      <c r="H942" s="12" t="s">
        <v>60</v>
      </c>
      <c r="I942" s="12" t="s">
        <v>60</v>
      </c>
      <c r="J942" s="25" t="s">
        <v>60</v>
      </c>
    </row>
    <row r="943" spans="2:10" ht="12.75">
      <c r="B943" s="72" t="s">
        <v>9331</v>
      </c>
      <c r="C943" s="8" t="s">
        <v>60</v>
      </c>
      <c r="D943" s="54" t="s">
        <v>9332</v>
      </c>
      <c r="E943" s="70">
        <v>710</v>
      </c>
      <c r="F943" s="26">
        <v>564</v>
      </c>
      <c r="G943" s="12">
        <f t="shared" si="14"/>
        <v>0.25886524822695045</v>
      </c>
      <c r="H943" s="12" t="s">
        <v>60</v>
      </c>
      <c r="I943" s="12" t="s">
        <v>60</v>
      </c>
      <c r="J943" s="25" t="s">
        <v>60</v>
      </c>
    </row>
    <row r="944" spans="2:10" ht="12.75">
      <c r="B944" s="72" t="s">
        <v>9335</v>
      </c>
      <c r="C944" s="8" t="s">
        <v>60</v>
      </c>
      <c r="D944" s="54" t="s">
        <v>9336</v>
      </c>
      <c r="E944" s="70">
        <v>710</v>
      </c>
      <c r="F944" s="26">
        <v>564</v>
      </c>
      <c r="G944" s="12">
        <f t="shared" si="14"/>
        <v>0.25886524822695045</v>
      </c>
      <c r="H944" s="12" t="s">
        <v>60</v>
      </c>
      <c r="I944" s="12" t="s">
        <v>60</v>
      </c>
      <c r="J944" s="25" t="s">
        <v>60</v>
      </c>
    </row>
    <row r="945" spans="2:10" ht="12.75">
      <c r="B945" s="72" t="s">
        <v>9339</v>
      </c>
      <c r="C945" s="8" t="s">
        <v>60</v>
      </c>
      <c r="D945" s="54" t="s">
        <v>9340</v>
      </c>
      <c r="E945" s="70">
        <v>710</v>
      </c>
      <c r="F945" s="26">
        <v>564</v>
      </c>
      <c r="G945" s="12">
        <f t="shared" si="14"/>
        <v>0.25886524822695045</v>
      </c>
      <c r="H945" s="12" t="s">
        <v>60</v>
      </c>
      <c r="I945" s="12" t="s">
        <v>60</v>
      </c>
      <c r="J945" s="25" t="s">
        <v>60</v>
      </c>
    </row>
    <row r="946" spans="2:10" ht="12.75">
      <c r="B946" s="72" t="s">
        <v>9351</v>
      </c>
      <c r="C946" s="8" t="s">
        <v>60</v>
      </c>
      <c r="D946" s="54" t="s">
        <v>9352</v>
      </c>
      <c r="E946" s="70">
        <v>710</v>
      </c>
      <c r="F946" s="26">
        <v>564</v>
      </c>
      <c r="G946" s="12">
        <f t="shared" si="14"/>
        <v>0.25886524822695045</v>
      </c>
      <c r="H946" s="12" t="s">
        <v>60</v>
      </c>
      <c r="I946" s="12" t="s">
        <v>60</v>
      </c>
      <c r="J946" s="25" t="s">
        <v>60</v>
      </c>
    </row>
    <row r="947" spans="2:10" ht="12.75">
      <c r="B947" s="72" t="s">
        <v>10378</v>
      </c>
      <c r="C947" s="8" t="s">
        <v>24607</v>
      </c>
      <c r="D947" s="54" t="s">
        <v>10379</v>
      </c>
      <c r="E947" s="70">
        <v>710</v>
      </c>
      <c r="F947" s="26">
        <v>565</v>
      </c>
      <c r="G947" s="12">
        <f t="shared" si="14"/>
        <v>0.25663716814159288</v>
      </c>
      <c r="H947" s="12" t="s">
        <v>60</v>
      </c>
      <c r="I947" s="12" t="s">
        <v>60</v>
      </c>
      <c r="J947" s="25" t="s">
        <v>60</v>
      </c>
    </row>
    <row r="948" spans="2:10" ht="12.75">
      <c r="B948" s="72" t="s">
        <v>12269</v>
      </c>
      <c r="C948" s="8" t="s">
        <v>24963</v>
      </c>
      <c r="D948" s="54" t="s">
        <v>12270</v>
      </c>
      <c r="E948" s="70">
        <v>710</v>
      </c>
      <c r="F948" s="26">
        <v>564</v>
      </c>
      <c r="G948" s="12">
        <f t="shared" si="14"/>
        <v>0.25886524822695045</v>
      </c>
      <c r="H948" s="12" t="s">
        <v>31690</v>
      </c>
      <c r="I948" s="12" t="s">
        <v>27973</v>
      </c>
      <c r="J948" s="25" t="s">
        <v>60</v>
      </c>
    </row>
    <row r="949" spans="2:10" ht="12.75">
      <c r="B949" s="72" t="s">
        <v>12273</v>
      </c>
      <c r="C949" s="8" t="s">
        <v>24964</v>
      </c>
      <c r="D949" s="54" t="s">
        <v>12274</v>
      </c>
      <c r="E949" s="70">
        <v>710</v>
      </c>
      <c r="F949" s="26">
        <v>564</v>
      </c>
      <c r="G949" s="12">
        <f t="shared" si="14"/>
        <v>0.25886524822695045</v>
      </c>
      <c r="H949" s="12" t="s">
        <v>31620</v>
      </c>
      <c r="I949" s="12" t="s">
        <v>27974</v>
      </c>
      <c r="J949" s="25" t="s">
        <v>60</v>
      </c>
    </row>
    <row r="950" spans="2:10" ht="12.75">
      <c r="B950" s="72" t="s">
        <v>12277</v>
      </c>
      <c r="C950" s="8">
        <v>4932363686</v>
      </c>
      <c r="D950" s="54" t="s">
        <v>12278</v>
      </c>
      <c r="E950" s="70">
        <v>710</v>
      </c>
      <c r="F950" s="26">
        <v>564</v>
      </c>
      <c r="G950" s="12">
        <f t="shared" si="14"/>
        <v>0.25886524822695045</v>
      </c>
      <c r="H950" s="12" t="s">
        <v>31673</v>
      </c>
      <c r="I950" s="12" t="s">
        <v>27975</v>
      </c>
      <c r="J950" s="25" t="s">
        <v>60</v>
      </c>
    </row>
    <row r="951" spans="2:10" ht="12.75">
      <c r="B951" s="72" t="s">
        <v>12281</v>
      </c>
      <c r="C951" s="8">
        <v>4932363688</v>
      </c>
      <c r="D951" s="54" t="s">
        <v>12282</v>
      </c>
      <c r="E951" s="70">
        <v>710</v>
      </c>
      <c r="F951" s="26">
        <v>564</v>
      </c>
      <c r="G951" s="12">
        <f t="shared" si="14"/>
        <v>0.25886524822695045</v>
      </c>
      <c r="H951" s="12" t="s">
        <v>31673</v>
      </c>
      <c r="I951" s="12" t="s">
        <v>27976</v>
      </c>
      <c r="J951" s="25" t="s">
        <v>60</v>
      </c>
    </row>
    <row r="952" spans="2:10" ht="12.75">
      <c r="B952" s="72" t="s">
        <v>12285</v>
      </c>
      <c r="C952" s="8" t="s">
        <v>24965</v>
      </c>
      <c r="D952" s="54" t="s">
        <v>12286</v>
      </c>
      <c r="E952" s="70">
        <v>710</v>
      </c>
      <c r="F952" s="26">
        <v>564</v>
      </c>
      <c r="G952" s="12">
        <f t="shared" si="14"/>
        <v>0.25886524822695045</v>
      </c>
      <c r="H952" s="12" t="s">
        <v>31654</v>
      </c>
      <c r="I952" s="12" t="s">
        <v>27977</v>
      </c>
      <c r="J952" s="25" t="s">
        <v>60</v>
      </c>
    </row>
    <row r="953" spans="2:10" ht="12.75">
      <c r="B953" s="72" t="s">
        <v>12289</v>
      </c>
      <c r="C953" s="8" t="s">
        <v>24966</v>
      </c>
      <c r="D953" s="54" t="s">
        <v>12290</v>
      </c>
      <c r="E953" s="70">
        <v>710</v>
      </c>
      <c r="F953" s="26">
        <v>564</v>
      </c>
      <c r="G953" s="12">
        <f t="shared" si="14"/>
        <v>0.25886524822695045</v>
      </c>
      <c r="H953" s="12" t="s">
        <v>31673</v>
      </c>
      <c r="I953" s="12" t="s">
        <v>27978</v>
      </c>
      <c r="J953" s="25" t="s">
        <v>60</v>
      </c>
    </row>
    <row r="954" spans="2:10" ht="12.75">
      <c r="B954" s="72" t="s">
        <v>12293</v>
      </c>
      <c r="C954" s="8" t="s">
        <v>24967</v>
      </c>
      <c r="D954" s="54" t="s">
        <v>12294</v>
      </c>
      <c r="E954" s="70">
        <v>710</v>
      </c>
      <c r="F954" s="26">
        <v>564</v>
      </c>
      <c r="G954" s="12">
        <f t="shared" si="14"/>
        <v>0.25886524822695045</v>
      </c>
      <c r="H954" s="12" t="s">
        <v>31690</v>
      </c>
      <c r="I954" s="12" t="s">
        <v>27979</v>
      </c>
      <c r="J954" s="25" t="s">
        <v>60</v>
      </c>
    </row>
    <row r="955" spans="2:10" ht="12.75">
      <c r="B955" s="72" t="s">
        <v>13489</v>
      </c>
      <c r="C955" s="8" t="s">
        <v>25145</v>
      </c>
      <c r="D955" s="54" t="s">
        <v>13490</v>
      </c>
      <c r="E955" s="70">
        <v>710</v>
      </c>
      <c r="F955" s="26">
        <v>565</v>
      </c>
      <c r="G955" s="12">
        <f t="shared" si="14"/>
        <v>0.25663716814159288</v>
      </c>
      <c r="H955" s="12" t="s">
        <v>31645</v>
      </c>
      <c r="I955" s="12" t="s">
        <v>27980</v>
      </c>
      <c r="J955" s="25" t="s">
        <v>60</v>
      </c>
    </row>
    <row r="956" spans="2:10" ht="12.75">
      <c r="B956" s="72" t="s">
        <v>18091</v>
      </c>
      <c r="C956" s="8" t="s">
        <v>26136</v>
      </c>
      <c r="D956" s="54" t="s">
        <v>18092</v>
      </c>
      <c r="E956" s="70">
        <v>710</v>
      </c>
      <c r="F956" s="26">
        <v>564</v>
      </c>
      <c r="G956" s="12">
        <f t="shared" si="14"/>
        <v>0.25886524822695045</v>
      </c>
      <c r="H956" s="12" t="s">
        <v>31703</v>
      </c>
      <c r="I956" s="12" t="s">
        <v>27981</v>
      </c>
      <c r="J956" s="25" t="s">
        <v>60</v>
      </c>
    </row>
    <row r="957" spans="2:10" ht="12.75">
      <c r="B957" s="72" t="s">
        <v>18095</v>
      </c>
      <c r="C957" s="8" t="s">
        <v>26137</v>
      </c>
      <c r="D957" s="54" t="s">
        <v>17912</v>
      </c>
      <c r="E957" s="70">
        <v>710</v>
      </c>
      <c r="F957" s="26">
        <v>564</v>
      </c>
      <c r="G957" s="12">
        <f t="shared" si="14"/>
        <v>0.25886524822695045</v>
      </c>
      <c r="H957" s="12" t="s">
        <v>31703</v>
      </c>
      <c r="I957" s="12" t="s">
        <v>27982</v>
      </c>
      <c r="J957" s="25" t="s">
        <v>60</v>
      </c>
    </row>
    <row r="958" spans="2:10" ht="12.75">
      <c r="B958" s="72" t="s">
        <v>18098</v>
      </c>
      <c r="C958" s="8" t="s">
        <v>26138</v>
      </c>
      <c r="D958" s="54" t="s">
        <v>17916</v>
      </c>
      <c r="E958" s="70">
        <v>710</v>
      </c>
      <c r="F958" s="26">
        <v>564</v>
      </c>
      <c r="G958" s="12">
        <f t="shared" si="14"/>
        <v>0.25886524822695045</v>
      </c>
      <c r="H958" s="12" t="s">
        <v>31703</v>
      </c>
      <c r="I958" s="12" t="s">
        <v>27983</v>
      </c>
      <c r="J958" s="25" t="s">
        <v>60</v>
      </c>
    </row>
    <row r="959" spans="2:10" ht="12.75">
      <c r="B959" s="72" t="s">
        <v>18101</v>
      </c>
      <c r="C959" s="8" t="s">
        <v>26139</v>
      </c>
      <c r="D959" s="54" t="s">
        <v>17920</v>
      </c>
      <c r="E959" s="70">
        <v>710</v>
      </c>
      <c r="F959" s="26">
        <v>564</v>
      </c>
      <c r="G959" s="12">
        <f t="shared" si="14"/>
        <v>0.25886524822695045</v>
      </c>
      <c r="H959" s="12" t="s">
        <v>31703</v>
      </c>
      <c r="I959" s="12" t="s">
        <v>27984</v>
      </c>
      <c r="J959" s="25" t="s">
        <v>60</v>
      </c>
    </row>
    <row r="960" spans="2:10" ht="12.75">
      <c r="B960" s="72" t="s">
        <v>18104</v>
      </c>
      <c r="C960" s="8" t="s">
        <v>26140</v>
      </c>
      <c r="D960" s="54" t="s">
        <v>17924</v>
      </c>
      <c r="E960" s="70">
        <v>710</v>
      </c>
      <c r="F960" s="26">
        <v>564</v>
      </c>
      <c r="G960" s="12">
        <f t="shared" si="14"/>
        <v>0.25886524822695045</v>
      </c>
      <c r="H960" s="12" t="s">
        <v>31703</v>
      </c>
      <c r="I960" s="12" t="s">
        <v>27985</v>
      </c>
      <c r="J960" s="25" t="s">
        <v>60</v>
      </c>
    </row>
    <row r="961" spans="2:10" ht="12.75">
      <c r="B961" s="72" t="s">
        <v>18608</v>
      </c>
      <c r="C961" s="8" t="s">
        <v>26257</v>
      </c>
      <c r="D961" s="54" t="s">
        <v>18609</v>
      </c>
      <c r="E961" s="70">
        <v>710</v>
      </c>
      <c r="F961" s="26">
        <v>564</v>
      </c>
      <c r="G961" s="12">
        <f t="shared" si="14"/>
        <v>0.25886524822695045</v>
      </c>
      <c r="H961" s="12" t="s">
        <v>31704</v>
      </c>
      <c r="I961" s="12" t="s">
        <v>27986</v>
      </c>
      <c r="J961" s="25" t="s">
        <v>60</v>
      </c>
    </row>
    <row r="962" spans="2:10" ht="12.75">
      <c r="B962" s="72" t="s">
        <v>8969</v>
      </c>
      <c r="C962" s="8" t="s">
        <v>24495</v>
      </c>
      <c r="D962" s="54" t="s">
        <v>8970</v>
      </c>
      <c r="E962" s="70">
        <v>710</v>
      </c>
      <c r="F962" s="26">
        <v>569</v>
      </c>
      <c r="G962" s="12">
        <f t="shared" ref="G962:G1025" si="15">IFERROR(E962/F962-1,0)</f>
        <v>0.24780316344463982</v>
      </c>
      <c r="H962" s="12" t="s">
        <v>31690</v>
      </c>
      <c r="I962" s="12" t="s">
        <v>27987</v>
      </c>
      <c r="J962" s="25" t="s">
        <v>60</v>
      </c>
    </row>
    <row r="963" spans="2:10" ht="12.75">
      <c r="B963" s="72" t="s">
        <v>13497</v>
      </c>
      <c r="C963" s="8" t="s">
        <v>25146</v>
      </c>
      <c r="D963" s="54" t="s">
        <v>13498</v>
      </c>
      <c r="E963" s="70">
        <v>720</v>
      </c>
      <c r="F963" s="26">
        <v>573</v>
      </c>
      <c r="G963" s="12">
        <f t="shared" si="15"/>
        <v>0.25654450261780104</v>
      </c>
      <c r="H963" s="12" t="s">
        <v>31683</v>
      </c>
      <c r="I963" s="12" t="s">
        <v>27988</v>
      </c>
      <c r="J963" s="25" t="s">
        <v>60</v>
      </c>
    </row>
    <row r="964" spans="2:10" ht="12.75">
      <c r="B964" s="72" t="s">
        <v>13501</v>
      </c>
      <c r="C964" s="8" t="s">
        <v>25147</v>
      </c>
      <c r="D964" s="54" t="s">
        <v>13502</v>
      </c>
      <c r="E964" s="70">
        <v>720</v>
      </c>
      <c r="F964" s="26">
        <v>573</v>
      </c>
      <c r="G964" s="12">
        <f t="shared" si="15"/>
        <v>0.25654450261780104</v>
      </c>
      <c r="H964" s="12" t="s">
        <v>31683</v>
      </c>
      <c r="I964" s="12" t="s">
        <v>27989</v>
      </c>
      <c r="J964" s="25" t="s">
        <v>60</v>
      </c>
    </row>
    <row r="965" spans="2:10" ht="12.75">
      <c r="B965" s="72" t="s">
        <v>13505</v>
      </c>
      <c r="C965" s="8" t="s">
        <v>25148</v>
      </c>
      <c r="D965" s="54" t="s">
        <v>13506</v>
      </c>
      <c r="E965" s="70">
        <v>720</v>
      </c>
      <c r="F965" s="26">
        <v>573</v>
      </c>
      <c r="G965" s="12">
        <f t="shared" si="15"/>
        <v>0.25654450261780104</v>
      </c>
      <c r="H965" s="12" t="s">
        <v>31683</v>
      </c>
      <c r="I965" s="12" t="s">
        <v>27990</v>
      </c>
      <c r="J965" s="25" t="s">
        <v>60</v>
      </c>
    </row>
    <row r="966" spans="2:10" ht="12.75">
      <c r="B966" s="72" t="s">
        <v>19828</v>
      </c>
      <c r="C966" s="8">
        <v>4932373080</v>
      </c>
      <c r="D966" s="54" t="s">
        <v>19829</v>
      </c>
      <c r="E966" s="70">
        <v>710</v>
      </c>
      <c r="F966" s="26">
        <v>569</v>
      </c>
      <c r="G966" s="12">
        <f t="shared" si="15"/>
        <v>0.24780316344463982</v>
      </c>
      <c r="H966" s="12" t="s">
        <v>60</v>
      </c>
      <c r="I966" s="12" t="s">
        <v>27991</v>
      </c>
      <c r="J966" s="25" t="s">
        <v>60</v>
      </c>
    </row>
    <row r="967" spans="2:10" ht="12.75">
      <c r="B967" s="72" t="s">
        <v>20405</v>
      </c>
      <c r="C967" s="8" t="s">
        <v>26521</v>
      </c>
      <c r="D967" s="54" t="s">
        <v>20406</v>
      </c>
      <c r="E967" s="70">
        <v>710</v>
      </c>
      <c r="F967" s="26">
        <v>568</v>
      </c>
      <c r="G967" s="12">
        <f t="shared" si="15"/>
        <v>0.25</v>
      </c>
      <c r="H967" s="12" t="s">
        <v>31705</v>
      </c>
      <c r="I967" s="12" t="s">
        <v>27992</v>
      </c>
      <c r="J967" s="25" t="s">
        <v>60</v>
      </c>
    </row>
    <row r="968" spans="2:10" ht="12.75">
      <c r="B968" s="72" t="s">
        <v>10618</v>
      </c>
      <c r="C968" s="8">
        <v>0</v>
      </c>
      <c r="D968" s="54" t="s">
        <v>10619</v>
      </c>
      <c r="E968" s="70">
        <v>720</v>
      </c>
      <c r="F968" s="26">
        <v>578</v>
      </c>
      <c r="G968" s="12">
        <f t="shared" si="15"/>
        <v>0.24567474048442905</v>
      </c>
      <c r="H968" s="12" t="s">
        <v>60</v>
      </c>
      <c r="I968" s="12" t="s">
        <v>60</v>
      </c>
      <c r="J968" s="25" t="s">
        <v>60</v>
      </c>
    </row>
    <row r="969" spans="2:10" ht="12.75">
      <c r="B969" s="72" t="s">
        <v>12297</v>
      </c>
      <c r="C969" s="8" t="s">
        <v>24968</v>
      </c>
      <c r="D969" s="54" t="s">
        <v>12298</v>
      </c>
      <c r="E969" s="70">
        <v>730</v>
      </c>
      <c r="F969" s="26">
        <v>580</v>
      </c>
      <c r="G969" s="12">
        <f t="shared" si="15"/>
        <v>0.25862068965517238</v>
      </c>
      <c r="H969" s="12" t="s">
        <v>31636</v>
      </c>
      <c r="I969" s="12" t="s">
        <v>27993</v>
      </c>
      <c r="J969" s="25" t="s">
        <v>60</v>
      </c>
    </row>
    <row r="970" spans="2:10" ht="12.75">
      <c r="B970" s="72" t="s">
        <v>13493</v>
      </c>
      <c r="C970" s="8" t="s">
        <v>24552</v>
      </c>
      <c r="D970" s="54" t="s">
        <v>13494</v>
      </c>
      <c r="E970" s="70">
        <v>720</v>
      </c>
      <c r="F970" s="26">
        <v>576</v>
      </c>
      <c r="G970" s="12">
        <f t="shared" si="15"/>
        <v>0.25</v>
      </c>
      <c r="H970" s="12" t="s">
        <v>60</v>
      </c>
      <c r="I970" s="12" t="s">
        <v>60</v>
      </c>
      <c r="J970" s="25" t="s">
        <v>60</v>
      </c>
    </row>
    <row r="971" spans="2:10" ht="12.75">
      <c r="B971" s="72" t="s">
        <v>13509</v>
      </c>
      <c r="C971" s="8" t="s">
        <v>25149</v>
      </c>
      <c r="D971" s="54" t="s">
        <v>13510</v>
      </c>
      <c r="E971" s="70">
        <v>720</v>
      </c>
      <c r="F971" s="26">
        <v>579</v>
      </c>
      <c r="G971" s="12">
        <f t="shared" si="15"/>
        <v>0.24352331606217614</v>
      </c>
      <c r="H971" s="12" t="s">
        <v>31645</v>
      </c>
      <c r="I971" s="12" t="s">
        <v>27994</v>
      </c>
      <c r="J971" s="25" t="s">
        <v>60</v>
      </c>
    </row>
    <row r="972" spans="2:10" ht="12.75">
      <c r="B972" s="72" t="s">
        <v>13513</v>
      </c>
      <c r="C972" s="8" t="s">
        <v>25150</v>
      </c>
      <c r="D972" s="54" t="s">
        <v>13514</v>
      </c>
      <c r="E972" s="70">
        <v>720</v>
      </c>
      <c r="F972" s="26">
        <v>579</v>
      </c>
      <c r="G972" s="12">
        <f t="shared" si="15"/>
        <v>0.24352331606217614</v>
      </c>
      <c r="H972" s="12" t="s">
        <v>31645</v>
      </c>
      <c r="I972" s="12" t="s">
        <v>27995</v>
      </c>
      <c r="J972" s="25" t="s">
        <v>60</v>
      </c>
    </row>
    <row r="973" spans="2:10" ht="12.75">
      <c r="B973" s="72" t="s">
        <v>15750</v>
      </c>
      <c r="C973" s="8" t="s">
        <v>25649</v>
      </c>
      <c r="D973" s="54" t="s">
        <v>15751</v>
      </c>
      <c r="E973" s="70">
        <v>720</v>
      </c>
      <c r="F973" s="26">
        <v>577</v>
      </c>
      <c r="G973" s="12">
        <f t="shared" si="15"/>
        <v>0.24783362218370875</v>
      </c>
      <c r="H973" s="12" t="s">
        <v>60</v>
      </c>
      <c r="I973" s="12" t="s">
        <v>27996</v>
      </c>
      <c r="J973" s="25" t="s">
        <v>60</v>
      </c>
    </row>
    <row r="974" spans="2:10" ht="12.75">
      <c r="B974" s="72" t="s">
        <v>15754</v>
      </c>
      <c r="C974" s="8" t="s">
        <v>25650</v>
      </c>
      <c r="D974" s="54" t="s">
        <v>15755</v>
      </c>
      <c r="E974" s="70">
        <v>720</v>
      </c>
      <c r="F974" s="26">
        <v>577</v>
      </c>
      <c r="G974" s="12">
        <f t="shared" si="15"/>
        <v>0.24783362218370875</v>
      </c>
      <c r="H974" s="12" t="s">
        <v>31619</v>
      </c>
      <c r="I974" s="12" t="s">
        <v>27997</v>
      </c>
      <c r="J974" s="25" t="s">
        <v>60</v>
      </c>
    </row>
    <row r="975" spans="2:10" ht="12.75">
      <c r="B975" s="72" t="s">
        <v>15758</v>
      </c>
      <c r="C975" s="8" t="s">
        <v>25651</v>
      </c>
      <c r="D975" s="54" t="s">
        <v>15759</v>
      </c>
      <c r="E975" s="70">
        <v>720</v>
      </c>
      <c r="F975" s="26">
        <v>577</v>
      </c>
      <c r="G975" s="12">
        <f t="shared" si="15"/>
        <v>0.24783362218370875</v>
      </c>
      <c r="H975" s="12" t="s">
        <v>31680</v>
      </c>
      <c r="I975" s="12" t="s">
        <v>27998</v>
      </c>
      <c r="J975" s="25" t="s">
        <v>60</v>
      </c>
    </row>
    <row r="976" spans="2:10" ht="12.75">
      <c r="B976" s="72" t="s">
        <v>15762</v>
      </c>
      <c r="C976" s="8" t="s">
        <v>25652</v>
      </c>
      <c r="D976" s="54" t="s">
        <v>15763</v>
      </c>
      <c r="E976" s="70">
        <v>720</v>
      </c>
      <c r="F976" s="26">
        <v>578</v>
      </c>
      <c r="G976" s="12">
        <f t="shared" si="15"/>
        <v>0.24567474048442905</v>
      </c>
      <c r="H976" s="12" t="s">
        <v>31632</v>
      </c>
      <c r="I976" s="12" t="s">
        <v>27999</v>
      </c>
      <c r="J976" s="25" t="s">
        <v>60</v>
      </c>
    </row>
    <row r="977" spans="2:10" ht="12.75">
      <c r="B977" s="72" t="s">
        <v>15766</v>
      </c>
      <c r="C977" s="8" t="s">
        <v>25653</v>
      </c>
      <c r="D977" s="54" t="s">
        <v>15767</v>
      </c>
      <c r="E977" s="70">
        <v>720</v>
      </c>
      <c r="F977" s="26">
        <v>579</v>
      </c>
      <c r="G977" s="12">
        <f t="shared" si="15"/>
        <v>0.24352331606217614</v>
      </c>
      <c r="H977" s="12" t="s">
        <v>60</v>
      </c>
      <c r="I977" s="12" t="s">
        <v>28000</v>
      </c>
      <c r="J977" s="25" t="s">
        <v>60</v>
      </c>
    </row>
    <row r="978" spans="2:10" ht="12.75">
      <c r="B978" s="72" t="s">
        <v>21454</v>
      </c>
      <c r="C978" s="8" t="s">
        <v>26735</v>
      </c>
      <c r="D978" s="54" t="s">
        <v>21455</v>
      </c>
      <c r="E978" s="70">
        <v>730</v>
      </c>
      <c r="F978" s="26">
        <v>583</v>
      </c>
      <c r="G978" s="12">
        <f t="shared" si="15"/>
        <v>0.25214408233276164</v>
      </c>
      <c r="H978" s="12" t="s">
        <v>31706</v>
      </c>
      <c r="I978" s="12" t="s">
        <v>28001</v>
      </c>
      <c r="J978" s="25" t="s">
        <v>60</v>
      </c>
    </row>
    <row r="979" spans="2:10" ht="12.75">
      <c r="B979" s="72" t="s">
        <v>9303</v>
      </c>
      <c r="C979" s="8" t="s">
        <v>60</v>
      </c>
      <c r="D979" s="54" t="s">
        <v>9304</v>
      </c>
      <c r="E979" s="70">
        <v>740</v>
      </c>
      <c r="F979" s="26">
        <v>589</v>
      </c>
      <c r="G979" s="12">
        <f t="shared" si="15"/>
        <v>0.2563667232597624</v>
      </c>
      <c r="H979" s="12" t="s">
        <v>60</v>
      </c>
      <c r="I979" s="12" t="s">
        <v>60</v>
      </c>
      <c r="J979" s="25" t="s">
        <v>60</v>
      </c>
    </row>
    <row r="980" spans="2:10" ht="12.75">
      <c r="B980" s="72" t="s">
        <v>9343</v>
      </c>
      <c r="C980" s="8" t="s">
        <v>60</v>
      </c>
      <c r="D980" s="54" t="s">
        <v>9344</v>
      </c>
      <c r="E980" s="70">
        <v>740</v>
      </c>
      <c r="F980" s="26">
        <v>589</v>
      </c>
      <c r="G980" s="12">
        <f t="shared" si="15"/>
        <v>0.2563667232597624</v>
      </c>
      <c r="H980" s="12" t="s">
        <v>60</v>
      </c>
      <c r="I980" s="12" t="s">
        <v>60</v>
      </c>
      <c r="J980" s="25" t="s">
        <v>60</v>
      </c>
    </row>
    <row r="981" spans="2:10" ht="12.75">
      <c r="B981" s="72" t="s">
        <v>9347</v>
      </c>
      <c r="C981" s="8" t="s">
        <v>60</v>
      </c>
      <c r="D981" s="54" t="s">
        <v>9348</v>
      </c>
      <c r="E981" s="70">
        <v>740</v>
      </c>
      <c r="F981" s="26">
        <v>589</v>
      </c>
      <c r="G981" s="12">
        <f t="shared" si="15"/>
        <v>0.2563667232597624</v>
      </c>
      <c r="H981" s="12" t="s">
        <v>60</v>
      </c>
      <c r="I981" s="12" t="s">
        <v>60</v>
      </c>
      <c r="J981" s="25" t="s">
        <v>60</v>
      </c>
    </row>
    <row r="982" spans="2:10" ht="12.75">
      <c r="B982" s="72" t="s">
        <v>9355</v>
      </c>
      <c r="C982" s="8" t="s">
        <v>60</v>
      </c>
      <c r="D982" s="54" t="s">
        <v>9356</v>
      </c>
      <c r="E982" s="70">
        <v>740</v>
      </c>
      <c r="F982" s="26">
        <v>589</v>
      </c>
      <c r="G982" s="12">
        <f t="shared" si="15"/>
        <v>0.2563667232597624</v>
      </c>
      <c r="H982" s="12" t="s">
        <v>60</v>
      </c>
      <c r="I982" s="12" t="s">
        <v>60</v>
      </c>
      <c r="J982" s="25" t="s">
        <v>60</v>
      </c>
    </row>
    <row r="983" spans="2:10" ht="12.75">
      <c r="B983" s="72" t="s">
        <v>9972</v>
      </c>
      <c r="C983" s="8" t="s">
        <v>24553</v>
      </c>
      <c r="D983" s="54" t="s">
        <v>9973</v>
      </c>
      <c r="E983" s="70">
        <v>740</v>
      </c>
      <c r="F983" s="26">
        <v>592</v>
      </c>
      <c r="G983" s="12">
        <f t="shared" si="15"/>
        <v>0.25</v>
      </c>
      <c r="H983" s="12" t="s">
        <v>31707</v>
      </c>
      <c r="I983" s="12" t="s">
        <v>28002</v>
      </c>
      <c r="J983" s="25" t="s">
        <v>60</v>
      </c>
    </row>
    <row r="984" spans="2:10" ht="12.75">
      <c r="B984" s="72" t="s">
        <v>12301</v>
      </c>
      <c r="C984" s="8" t="s">
        <v>24969</v>
      </c>
      <c r="D984" s="54" t="s">
        <v>12302</v>
      </c>
      <c r="E984" s="70">
        <v>740</v>
      </c>
      <c r="F984" s="26">
        <v>589</v>
      </c>
      <c r="G984" s="12">
        <f t="shared" si="15"/>
        <v>0.2563667232597624</v>
      </c>
      <c r="H984" s="12" t="s">
        <v>31675</v>
      </c>
      <c r="I984" s="12" t="s">
        <v>28003</v>
      </c>
      <c r="J984" s="25" t="s">
        <v>60</v>
      </c>
    </row>
    <row r="985" spans="2:10" ht="12.75">
      <c r="B985" s="72" t="s">
        <v>12305</v>
      </c>
      <c r="C985" s="8">
        <v>4932363689</v>
      </c>
      <c r="D985" s="54" t="s">
        <v>12306</v>
      </c>
      <c r="E985" s="70">
        <v>740</v>
      </c>
      <c r="F985" s="26">
        <v>589</v>
      </c>
      <c r="G985" s="12">
        <f t="shared" si="15"/>
        <v>0.2563667232597624</v>
      </c>
      <c r="H985" s="12" t="s">
        <v>31673</v>
      </c>
      <c r="I985" s="12" t="s">
        <v>28004</v>
      </c>
      <c r="J985" s="25" t="s">
        <v>60</v>
      </c>
    </row>
    <row r="986" spans="2:10" ht="12.75">
      <c r="B986" s="72" t="s">
        <v>13517</v>
      </c>
      <c r="C986" s="8" t="s">
        <v>25151</v>
      </c>
      <c r="D986" s="54" t="s">
        <v>13518</v>
      </c>
      <c r="E986" s="70">
        <v>740</v>
      </c>
      <c r="F986" s="26">
        <v>589</v>
      </c>
      <c r="G986" s="12">
        <f t="shared" si="15"/>
        <v>0.2563667232597624</v>
      </c>
      <c r="H986" s="12" t="s">
        <v>60</v>
      </c>
      <c r="I986" s="12" t="s">
        <v>28005</v>
      </c>
      <c r="J986" s="25" t="s">
        <v>60</v>
      </c>
    </row>
    <row r="987" spans="2:10" ht="12.75">
      <c r="B987" s="72" t="s">
        <v>13521</v>
      </c>
      <c r="C987" s="8" t="s">
        <v>25152</v>
      </c>
      <c r="D987" s="54" t="s">
        <v>13522</v>
      </c>
      <c r="E987" s="70">
        <v>740</v>
      </c>
      <c r="F987" s="26">
        <v>589</v>
      </c>
      <c r="G987" s="12">
        <f t="shared" si="15"/>
        <v>0.2563667232597624</v>
      </c>
      <c r="H987" s="12" t="s">
        <v>60</v>
      </c>
      <c r="I987" s="12" t="s">
        <v>60</v>
      </c>
      <c r="J987" s="25" t="s">
        <v>60</v>
      </c>
    </row>
    <row r="988" spans="2:10" ht="12.75">
      <c r="B988" s="72" t="s">
        <v>13524</v>
      </c>
      <c r="C988" s="8" t="s">
        <v>25153</v>
      </c>
      <c r="D988" s="54" t="s">
        <v>13525</v>
      </c>
      <c r="E988" s="70">
        <v>740</v>
      </c>
      <c r="F988" s="26">
        <v>589</v>
      </c>
      <c r="G988" s="12">
        <f t="shared" si="15"/>
        <v>0.2563667232597624</v>
      </c>
      <c r="H988" s="12" t="s">
        <v>60</v>
      </c>
      <c r="I988" s="12" t="s">
        <v>60</v>
      </c>
      <c r="J988" s="25" t="s">
        <v>60</v>
      </c>
    </row>
    <row r="989" spans="2:10" ht="12.75">
      <c r="B989" s="72" t="s">
        <v>15190</v>
      </c>
      <c r="C989" s="8" t="s">
        <v>25510</v>
      </c>
      <c r="D989" s="54" t="s">
        <v>15191</v>
      </c>
      <c r="E989" s="70">
        <v>740</v>
      </c>
      <c r="F989" s="26">
        <v>589</v>
      </c>
      <c r="G989" s="12">
        <f t="shared" si="15"/>
        <v>0.2563667232597624</v>
      </c>
      <c r="H989" s="12" t="s">
        <v>31638</v>
      </c>
      <c r="I989" s="12" t="s">
        <v>28006</v>
      </c>
      <c r="J989" s="25" t="s">
        <v>60</v>
      </c>
    </row>
    <row r="990" spans="2:10" ht="12.75">
      <c r="B990" s="72" t="s">
        <v>15770</v>
      </c>
      <c r="C990" s="8" t="s">
        <v>25654</v>
      </c>
      <c r="D990" s="54" t="s">
        <v>15771</v>
      </c>
      <c r="E990" s="70">
        <v>740</v>
      </c>
      <c r="F990" s="26">
        <v>589</v>
      </c>
      <c r="G990" s="12">
        <f t="shared" si="15"/>
        <v>0.2563667232597624</v>
      </c>
      <c r="H990" s="12" t="s">
        <v>31634</v>
      </c>
      <c r="I990" s="12" t="s">
        <v>28007</v>
      </c>
      <c r="J990" s="25" t="s">
        <v>60</v>
      </c>
    </row>
    <row r="991" spans="2:10" ht="12.75">
      <c r="B991" s="72" t="s">
        <v>15774</v>
      </c>
      <c r="C991" s="8" t="s">
        <v>25655</v>
      </c>
      <c r="D991" s="54" t="s">
        <v>15775</v>
      </c>
      <c r="E991" s="70">
        <v>740</v>
      </c>
      <c r="F991" s="26">
        <v>589</v>
      </c>
      <c r="G991" s="12">
        <f t="shared" si="15"/>
        <v>0.2563667232597624</v>
      </c>
      <c r="H991" s="12" t="s">
        <v>31634</v>
      </c>
      <c r="I991" s="12" t="s">
        <v>28008</v>
      </c>
      <c r="J991" s="25" t="s">
        <v>60</v>
      </c>
    </row>
    <row r="992" spans="2:10" ht="12.75">
      <c r="B992" s="72" t="s">
        <v>18107</v>
      </c>
      <c r="C992" s="8" t="s">
        <v>60</v>
      </c>
      <c r="D992" s="54" t="s">
        <v>18108</v>
      </c>
      <c r="E992" s="70">
        <v>740</v>
      </c>
      <c r="F992" s="26">
        <v>589</v>
      </c>
      <c r="G992" s="12">
        <f t="shared" si="15"/>
        <v>0.2563667232597624</v>
      </c>
      <c r="H992" s="12" t="s">
        <v>31659</v>
      </c>
      <c r="I992" s="12" t="s">
        <v>28009</v>
      </c>
      <c r="J992" s="25" t="s">
        <v>60</v>
      </c>
    </row>
    <row r="993" spans="2:10" ht="12.75">
      <c r="B993" s="72" t="s">
        <v>18111</v>
      </c>
      <c r="C993" s="8" t="s">
        <v>26141</v>
      </c>
      <c r="D993" s="54" t="s">
        <v>17928</v>
      </c>
      <c r="E993" s="70">
        <v>740</v>
      </c>
      <c r="F993" s="26">
        <v>589</v>
      </c>
      <c r="G993" s="12">
        <f t="shared" si="15"/>
        <v>0.2563667232597624</v>
      </c>
      <c r="H993" s="12" t="s">
        <v>31703</v>
      </c>
      <c r="I993" s="12" t="s">
        <v>28010</v>
      </c>
      <c r="J993" s="25" t="s">
        <v>60</v>
      </c>
    </row>
    <row r="994" spans="2:10" ht="12.75">
      <c r="B994" s="72" t="s">
        <v>18114</v>
      </c>
      <c r="C994" s="8" t="s">
        <v>26142</v>
      </c>
      <c r="D994" s="54" t="s">
        <v>17972</v>
      </c>
      <c r="E994" s="70">
        <v>740</v>
      </c>
      <c r="F994" s="26">
        <v>589</v>
      </c>
      <c r="G994" s="12">
        <f t="shared" si="15"/>
        <v>0.2563667232597624</v>
      </c>
      <c r="H994" s="12" t="s">
        <v>31703</v>
      </c>
      <c r="I994" s="12" t="s">
        <v>28011</v>
      </c>
      <c r="J994" s="25" t="s">
        <v>60</v>
      </c>
    </row>
    <row r="995" spans="2:10" ht="12.75">
      <c r="B995" s="72" t="s">
        <v>18117</v>
      </c>
      <c r="C995" s="8" t="s">
        <v>26143</v>
      </c>
      <c r="D995" s="54" t="s">
        <v>17980</v>
      </c>
      <c r="E995" s="70">
        <v>740</v>
      </c>
      <c r="F995" s="26">
        <v>589</v>
      </c>
      <c r="G995" s="12">
        <f t="shared" si="15"/>
        <v>0.2563667232597624</v>
      </c>
      <c r="H995" s="12" t="s">
        <v>31703</v>
      </c>
      <c r="I995" s="12" t="s">
        <v>28012</v>
      </c>
      <c r="J995" s="25" t="s">
        <v>60</v>
      </c>
    </row>
    <row r="996" spans="2:10" ht="12.75">
      <c r="B996" s="72" t="s">
        <v>10382</v>
      </c>
      <c r="C996" s="8" t="s">
        <v>24607</v>
      </c>
      <c r="D996" s="54" t="s">
        <v>10383</v>
      </c>
      <c r="E996" s="70">
        <v>750</v>
      </c>
      <c r="F996" s="26">
        <v>596</v>
      </c>
      <c r="G996" s="12">
        <f t="shared" si="15"/>
        <v>0.25838926174496635</v>
      </c>
      <c r="H996" s="12" t="s">
        <v>60</v>
      </c>
      <c r="I996" s="12" t="s">
        <v>60</v>
      </c>
      <c r="J996" s="25" t="s">
        <v>60</v>
      </c>
    </row>
    <row r="997" spans="2:10" ht="12.75">
      <c r="B997" s="72" t="s">
        <v>10622</v>
      </c>
      <c r="C997" s="8">
        <v>0</v>
      </c>
      <c r="D997" s="54" t="s">
        <v>10623</v>
      </c>
      <c r="E997" s="70">
        <v>740</v>
      </c>
      <c r="F997" s="26">
        <v>595</v>
      </c>
      <c r="G997" s="12">
        <f t="shared" si="15"/>
        <v>0.24369747899159666</v>
      </c>
      <c r="H997" s="12" t="s">
        <v>60</v>
      </c>
      <c r="I997" s="12" t="s">
        <v>60</v>
      </c>
      <c r="J997" s="25" t="s">
        <v>60</v>
      </c>
    </row>
    <row r="998" spans="2:10" ht="12.75">
      <c r="B998" s="72" t="s">
        <v>10756</v>
      </c>
      <c r="C998" s="8" t="s">
        <v>24618</v>
      </c>
      <c r="D998" s="54" t="s">
        <v>10757</v>
      </c>
      <c r="E998" s="70">
        <v>750</v>
      </c>
      <c r="F998" s="26">
        <v>596</v>
      </c>
      <c r="G998" s="12">
        <f t="shared" si="15"/>
        <v>0.25838926174496635</v>
      </c>
      <c r="H998" s="12" t="s">
        <v>60</v>
      </c>
      <c r="I998" s="12" t="s">
        <v>28013</v>
      </c>
      <c r="J998" s="25" t="s">
        <v>60</v>
      </c>
    </row>
    <row r="999" spans="2:10" ht="12.75">
      <c r="B999" s="72" t="s">
        <v>13528</v>
      </c>
      <c r="C999" s="8" t="s">
        <v>25154</v>
      </c>
      <c r="D999" s="54" t="s">
        <v>13529</v>
      </c>
      <c r="E999" s="70">
        <v>740</v>
      </c>
      <c r="F999" s="26">
        <v>593</v>
      </c>
      <c r="G999" s="12">
        <f t="shared" si="15"/>
        <v>0.24789207419898829</v>
      </c>
      <c r="H999" s="12" t="s">
        <v>31645</v>
      </c>
      <c r="I999" s="12" t="s">
        <v>28014</v>
      </c>
      <c r="J999" s="25" t="s">
        <v>60</v>
      </c>
    </row>
    <row r="1000" spans="2:10" ht="12.75">
      <c r="B1000" s="72" t="s">
        <v>13532</v>
      </c>
      <c r="C1000" s="8" t="s">
        <v>25155</v>
      </c>
      <c r="D1000" s="54" t="s">
        <v>13533</v>
      </c>
      <c r="E1000" s="70">
        <v>750</v>
      </c>
      <c r="F1000" s="26">
        <v>596</v>
      </c>
      <c r="G1000" s="12">
        <f t="shared" si="15"/>
        <v>0.25838926174496635</v>
      </c>
      <c r="H1000" s="12" t="s">
        <v>31683</v>
      </c>
      <c r="I1000" s="12" t="s">
        <v>28015</v>
      </c>
      <c r="J1000" s="25" t="s">
        <v>60</v>
      </c>
    </row>
    <row r="1001" spans="2:10" ht="12.75">
      <c r="B1001" s="72" t="s">
        <v>13536</v>
      </c>
      <c r="C1001" s="8" t="s">
        <v>25156</v>
      </c>
      <c r="D1001" s="54" t="s">
        <v>13537</v>
      </c>
      <c r="E1001" s="70">
        <v>750</v>
      </c>
      <c r="F1001" s="26">
        <v>596</v>
      </c>
      <c r="G1001" s="12">
        <f t="shared" si="15"/>
        <v>0.25838926174496635</v>
      </c>
      <c r="H1001" s="12" t="s">
        <v>31683</v>
      </c>
      <c r="I1001" s="12" t="s">
        <v>28016</v>
      </c>
      <c r="J1001" s="25" t="s">
        <v>60</v>
      </c>
    </row>
    <row r="1002" spans="2:10" ht="12.75">
      <c r="B1002" s="72" t="s">
        <v>13540</v>
      </c>
      <c r="C1002" s="8" t="s">
        <v>25157</v>
      </c>
      <c r="D1002" s="54" t="s">
        <v>13541</v>
      </c>
      <c r="E1002" s="70">
        <v>750</v>
      </c>
      <c r="F1002" s="26">
        <v>596</v>
      </c>
      <c r="G1002" s="12">
        <f t="shared" si="15"/>
        <v>0.25838926174496635</v>
      </c>
      <c r="H1002" s="12" t="s">
        <v>31683</v>
      </c>
      <c r="I1002" s="12" t="s">
        <v>28017</v>
      </c>
      <c r="J1002" s="25" t="s">
        <v>60</v>
      </c>
    </row>
    <row r="1003" spans="2:10" ht="12.75">
      <c r="B1003" s="72" t="s">
        <v>23044</v>
      </c>
      <c r="C1003" s="8" t="s">
        <v>26993</v>
      </c>
      <c r="D1003" s="54" t="s">
        <v>23045</v>
      </c>
      <c r="E1003" s="70">
        <v>750</v>
      </c>
      <c r="F1003" s="26">
        <v>598</v>
      </c>
      <c r="G1003" s="12">
        <f t="shared" si="15"/>
        <v>0.25418060200668902</v>
      </c>
      <c r="H1003" s="12" t="s">
        <v>31708</v>
      </c>
      <c r="I1003" s="12" t="s">
        <v>28018</v>
      </c>
      <c r="J1003" s="25" t="s">
        <v>60</v>
      </c>
    </row>
    <row r="1004" spans="2:10" ht="12.75">
      <c r="B1004" s="72" t="s">
        <v>23464</v>
      </c>
      <c r="C1004" s="8" t="s">
        <v>27078</v>
      </c>
      <c r="D1004" s="54" t="s">
        <v>23465</v>
      </c>
      <c r="E1004" s="70">
        <v>750</v>
      </c>
      <c r="F1004" s="26">
        <v>597</v>
      </c>
      <c r="G1004" s="12">
        <f t="shared" si="15"/>
        <v>0.25628140703517599</v>
      </c>
      <c r="H1004" s="12" t="s">
        <v>60</v>
      </c>
      <c r="I1004" s="12" t="s">
        <v>28019</v>
      </c>
      <c r="J1004" s="25" t="s">
        <v>60</v>
      </c>
    </row>
    <row r="1005" spans="2:10" ht="12.75">
      <c r="B1005" s="72" t="s">
        <v>23468</v>
      </c>
      <c r="C1005" s="8" t="s">
        <v>27079</v>
      </c>
      <c r="D1005" s="54" t="s">
        <v>23469</v>
      </c>
      <c r="E1005" s="70">
        <v>750</v>
      </c>
      <c r="F1005" s="26">
        <v>597</v>
      </c>
      <c r="G1005" s="12">
        <f t="shared" si="15"/>
        <v>0.25628140703517599</v>
      </c>
      <c r="H1005" s="12" t="s">
        <v>60</v>
      </c>
      <c r="I1005" s="12" t="s">
        <v>28020</v>
      </c>
      <c r="J1005" s="25" t="s">
        <v>60</v>
      </c>
    </row>
    <row r="1006" spans="2:10" ht="12.75">
      <c r="B1006" s="72" t="s">
        <v>23472</v>
      </c>
      <c r="C1006" s="8" t="s">
        <v>27080</v>
      </c>
      <c r="D1006" s="54" t="s">
        <v>23473</v>
      </c>
      <c r="E1006" s="70">
        <v>750</v>
      </c>
      <c r="F1006" s="26">
        <v>597</v>
      </c>
      <c r="G1006" s="12">
        <f t="shared" si="15"/>
        <v>0.25628140703517599</v>
      </c>
      <c r="H1006" s="12" t="s">
        <v>60</v>
      </c>
      <c r="I1006" s="12" t="s">
        <v>28021</v>
      </c>
      <c r="J1006" s="25" t="s">
        <v>60</v>
      </c>
    </row>
    <row r="1007" spans="2:10" ht="12.75">
      <c r="B1007" s="72" t="s">
        <v>23476</v>
      </c>
      <c r="C1007" s="8" t="s">
        <v>27081</v>
      </c>
      <c r="D1007" s="54" t="s">
        <v>23477</v>
      </c>
      <c r="E1007" s="70">
        <v>750</v>
      </c>
      <c r="F1007" s="26">
        <v>597</v>
      </c>
      <c r="G1007" s="12">
        <f t="shared" si="15"/>
        <v>0.25628140703517599</v>
      </c>
      <c r="H1007" s="12" t="s">
        <v>60</v>
      </c>
      <c r="I1007" s="12" t="s">
        <v>28022</v>
      </c>
      <c r="J1007" s="25" t="s">
        <v>60</v>
      </c>
    </row>
    <row r="1008" spans="2:10" ht="12.75">
      <c r="B1008" s="72" t="s">
        <v>11333</v>
      </c>
      <c r="C1008" s="8" t="s">
        <v>24735</v>
      </c>
      <c r="D1008" s="54" t="s">
        <v>11334</v>
      </c>
      <c r="E1008" s="70">
        <v>750</v>
      </c>
      <c r="F1008" s="26">
        <v>601</v>
      </c>
      <c r="G1008" s="12">
        <f t="shared" si="15"/>
        <v>0.24792013311148087</v>
      </c>
      <c r="H1008" s="12" t="s">
        <v>31709</v>
      </c>
      <c r="I1008" s="12" t="s">
        <v>28023</v>
      </c>
      <c r="J1008" s="25" t="s">
        <v>60</v>
      </c>
    </row>
    <row r="1009" spans="2:10" ht="12.75">
      <c r="B1009" s="72" t="s">
        <v>12309</v>
      </c>
      <c r="C1009" s="8" t="s">
        <v>24970</v>
      </c>
      <c r="D1009" s="54" t="s">
        <v>12310</v>
      </c>
      <c r="E1009" s="70">
        <v>750</v>
      </c>
      <c r="F1009" s="26">
        <v>601</v>
      </c>
      <c r="G1009" s="12">
        <f t="shared" si="15"/>
        <v>0.24792013311148087</v>
      </c>
      <c r="H1009" s="12" t="s">
        <v>60</v>
      </c>
      <c r="I1009" s="12" t="s">
        <v>28024</v>
      </c>
      <c r="J1009" s="25" t="s">
        <v>60</v>
      </c>
    </row>
    <row r="1010" spans="2:10" ht="12.75">
      <c r="B1010" s="72" t="s">
        <v>12313</v>
      </c>
      <c r="C1010" s="8" t="s">
        <v>24971</v>
      </c>
      <c r="D1010" s="54" t="s">
        <v>12314</v>
      </c>
      <c r="E1010" s="70">
        <v>750</v>
      </c>
      <c r="F1010" s="26">
        <v>602</v>
      </c>
      <c r="G1010" s="12">
        <f t="shared" si="15"/>
        <v>0.24584717607973428</v>
      </c>
      <c r="H1010" s="12" t="s">
        <v>31636</v>
      </c>
      <c r="I1010" s="12" t="s">
        <v>28025</v>
      </c>
      <c r="J1010" s="25" t="s">
        <v>60</v>
      </c>
    </row>
    <row r="1011" spans="2:10" ht="12.75">
      <c r="B1011" s="72" t="s">
        <v>13544</v>
      </c>
      <c r="C1011" s="8" t="s">
        <v>25158</v>
      </c>
      <c r="D1011" s="54" t="s">
        <v>13545</v>
      </c>
      <c r="E1011" s="70">
        <v>760</v>
      </c>
      <c r="F1011" s="26">
        <v>607</v>
      </c>
      <c r="G1011" s="12">
        <f t="shared" si="15"/>
        <v>0.25205930807248755</v>
      </c>
      <c r="H1011" s="12" t="s">
        <v>31645</v>
      </c>
      <c r="I1011" s="12" t="s">
        <v>28026</v>
      </c>
      <c r="J1011" s="25" t="s">
        <v>60</v>
      </c>
    </row>
    <row r="1012" spans="2:10" ht="12.75">
      <c r="B1012" s="72" t="s">
        <v>13548</v>
      </c>
      <c r="C1012" s="8" t="s">
        <v>25159</v>
      </c>
      <c r="D1012" s="54" t="s">
        <v>13549</v>
      </c>
      <c r="E1012" s="70">
        <v>760</v>
      </c>
      <c r="F1012" s="26">
        <v>608</v>
      </c>
      <c r="G1012" s="12">
        <f t="shared" si="15"/>
        <v>0.25</v>
      </c>
      <c r="H1012" s="12" t="s">
        <v>31683</v>
      </c>
      <c r="I1012" s="12" t="s">
        <v>28027</v>
      </c>
      <c r="J1012" s="25" t="s">
        <v>60</v>
      </c>
    </row>
    <row r="1013" spans="2:10" ht="12.75">
      <c r="B1013" s="72" t="s">
        <v>18612</v>
      </c>
      <c r="C1013" s="8" t="s">
        <v>26258</v>
      </c>
      <c r="D1013" s="54" t="s">
        <v>18613</v>
      </c>
      <c r="E1013" s="70">
        <v>750</v>
      </c>
      <c r="F1013" s="26">
        <v>601</v>
      </c>
      <c r="G1013" s="12">
        <f t="shared" si="15"/>
        <v>0.24792013311148087</v>
      </c>
      <c r="H1013" s="12" t="s">
        <v>31651</v>
      </c>
      <c r="I1013" s="12" t="s">
        <v>28028</v>
      </c>
      <c r="J1013" s="25" t="s">
        <v>60</v>
      </c>
    </row>
    <row r="1014" spans="2:10" ht="12.75">
      <c r="B1014" s="72" t="s">
        <v>19341</v>
      </c>
      <c r="C1014" s="8" t="s">
        <v>26395</v>
      </c>
      <c r="D1014" s="54" t="s">
        <v>19342</v>
      </c>
      <c r="E1014" s="70">
        <v>760</v>
      </c>
      <c r="F1014" s="26">
        <v>609</v>
      </c>
      <c r="G1014" s="12">
        <f t="shared" si="15"/>
        <v>0.2479474548440066</v>
      </c>
      <c r="H1014" s="12" t="s">
        <v>31665</v>
      </c>
      <c r="I1014" s="12" t="s">
        <v>28029</v>
      </c>
      <c r="J1014" s="25" t="s">
        <v>60</v>
      </c>
    </row>
    <row r="1015" spans="2:10" ht="12.75">
      <c r="B1015" s="72" t="s">
        <v>23231</v>
      </c>
      <c r="C1015" s="8" t="s">
        <v>27029</v>
      </c>
      <c r="D1015" s="54" t="s">
        <v>23232</v>
      </c>
      <c r="E1015" s="70">
        <v>760</v>
      </c>
      <c r="F1015" s="26">
        <v>604</v>
      </c>
      <c r="G1015" s="12">
        <f t="shared" si="15"/>
        <v>0.25827814569536423</v>
      </c>
      <c r="H1015" s="12" t="s">
        <v>60</v>
      </c>
      <c r="I1015" s="12" t="s">
        <v>60</v>
      </c>
      <c r="J1015" s="25" t="s">
        <v>60</v>
      </c>
    </row>
    <row r="1016" spans="2:10" ht="12.75">
      <c r="B1016" s="72" t="s">
        <v>24112</v>
      </c>
      <c r="C1016" s="8" t="s">
        <v>27156</v>
      </c>
      <c r="D1016" s="54" t="s">
        <v>24113</v>
      </c>
      <c r="E1016" s="70">
        <v>760</v>
      </c>
      <c r="F1016" s="26">
        <v>608</v>
      </c>
      <c r="G1016" s="12">
        <f t="shared" si="15"/>
        <v>0.25</v>
      </c>
      <c r="H1016" s="12" t="s">
        <v>31690</v>
      </c>
      <c r="I1016" s="12" t="s">
        <v>28030</v>
      </c>
      <c r="J1016" s="25" t="s">
        <v>60</v>
      </c>
    </row>
    <row r="1017" spans="2:10" ht="12.75">
      <c r="B1017" s="72" t="s">
        <v>10426</v>
      </c>
      <c r="C1017" s="8" t="s">
        <v>24608</v>
      </c>
      <c r="D1017" s="54" t="s">
        <v>10427</v>
      </c>
      <c r="E1017" s="70">
        <v>760</v>
      </c>
      <c r="F1017" s="26">
        <v>611</v>
      </c>
      <c r="G1017" s="12">
        <f t="shared" si="15"/>
        <v>0.24386252045826518</v>
      </c>
      <c r="H1017" s="12" t="s">
        <v>60</v>
      </c>
      <c r="I1017" s="12" t="s">
        <v>60</v>
      </c>
      <c r="J1017" s="25" t="s">
        <v>60</v>
      </c>
    </row>
    <row r="1018" spans="2:10" ht="12.75">
      <c r="B1018" s="72" t="s">
        <v>10430</v>
      </c>
      <c r="C1018" s="8" t="s">
        <v>24608</v>
      </c>
      <c r="D1018" s="54" t="s">
        <v>10431</v>
      </c>
      <c r="E1018" s="70">
        <v>760</v>
      </c>
      <c r="F1018" s="26">
        <v>611</v>
      </c>
      <c r="G1018" s="12">
        <f t="shared" si="15"/>
        <v>0.24386252045826518</v>
      </c>
      <c r="H1018" s="12" t="s">
        <v>60</v>
      </c>
      <c r="I1018" s="12" t="s">
        <v>60</v>
      </c>
      <c r="J1018" s="25" t="s">
        <v>60</v>
      </c>
    </row>
    <row r="1019" spans="2:10" ht="12.75">
      <c r="B1019" s="72" t="s">
        <v>10874</v>
      </c>
      <c r="C1019" s="8" t="s">
        <v>24646</v>
      </c>
      <c r="D1019" s="54" t="s">
        <v>10875</v>
      </c>
      <c r="E1019" s="70">
        <v>760</v>
      </c>
      <c r="F1019" s="26">
        <v>611</v>
      </c>
      <c r="G1019" s="12">
        <f t="shared" si="15"/>
        <v>0.24386252045826518</v>
      </c>
      <c r="H1019" s="12" t="s">
        <v>60</v>
      </c>
      <c r="I1019" s="12" t="s">
        <v>32134</v>
      </c>
      <c r="J1019" s="25" t="s">
        <v>60</v>
      </c>
    </row>
    <row r="1020" spans="2:10" ht="12.75">
      <c r="B1020" s="72" t="s">
        <v>10878</v>
      </c>
      <c r="C1020" s="8" t="s">
        <v>24647</v>
      </c>
      <c r="D1020" s="54" t="s">
        <v>10879</v>
      </c>
      <c r="E1020" s="70">
        <v>760</v>
      </c>
      <c r="F1020" s="26">
        <v>611</v>
      </c>
      <c r="G1020" s="12">
        <f t="shared" si="15"/>
        <v>0.24386252045826518</v>
      </c>
      <c r="H1020" s="12" t="s">
        <v>60</v>
      </c>
      <c r="I1020" s="12" t="s">
        <v>32135</v>
      </c>
      <c r="J1020" s="25" t="s">
        <v>60</v>
      </c>
    </row>
    <row r="1021" spans="2:10" ht="12.75">
      <c r="B1021" s="72" t="s">
        <v>10882</v>
      </c>
      <c r="C1021" s="8" t="s">
        <v>24648</v>
      </c>
      <c r="D1021" s="54" t="s">
        <v>10883</v>
      </c>
      <c r="E1021" s="70">
        <v>760</v>
      </c>
      <c r="F1021" s="26">
        <v>611</v>
      </c>
      <c r="G1021" s="12">
        <f t="shared" si="15"/>
        <v>0.24386252045826518</v>
      </c>
      <c r="H1021" s="12" t="s">
        <v>60</v>
      </c>
      <c r="I1021" s="12" t="s">
        <v>32136</v>
      </c>
      <c r="J1021" s="25" t="s">
        <v>60</v>
      </c>
    </row>
    <row r="1022" spans="2:10" ht="12.75">
      <c r="B1022" s="72" t="s">
        <v>10886</v>
      </c>
      <c r="C1022" s="8" t="s">
        <v>24649</v>
      </c>
      <c r="D1022" s="54" t="s">
        <v>10887</v>
      </c>
      <c r="E1022" s="70">
        <v>760</v>
      </c>
      <c r="F1022" s="26">
        <v>611</v>
      </c>
      <c r="G1022" s="12">
        <f t="shared" si="15"/>
        <v>0.24386252045826518</v>
      </c>
      <c r="H1022" s="12" t="s">
        <v>60</v>
      </c>
      <c r="I1022" s="12" t="s">
        <v>32137</v>
      </c>
      <c r="J1022" s="25" t="s">
        <v>60</v>
      </c>
    </row>
    <row r="1023" spans="2:10" ht="12.75">
      <c r="B1023" s="72" t="s">
        <v>10890</v>
      </c>
      <c r="C1023" s="8" t="s">
        <v>24650</v>
      </c>
      <c r="D1023" s="54" t="s">
        <v>10891</v>
      </c>
      <c r="E1023" s="70">
        <v>760</v>
      </c>
      <c r="F1023" s="26">
        <v>611</v>
      </c>
      <c r="G1023" s="12">
        <f t="shared" si="15"/>
        <v>0.24386252045826518</v>
      </c>
      <c r="H1023" s="12" t="s">
        <v>60</v>
      </c>
      <c r="I1023" s="12" t="s">
        <v>32138</v>
      </c>
      <c r="J1023" s="25" t="s">
        <v>60</v>
      </c>
    </row>
    <row r="1024" spans="2:10" ht="12.75">
      <c r="B1024" s="72" t="s">
        <v>12317</v>
      </c>
      <c r="C1024" s="8" t="s">
        <v>24972</v>
      </c>
      <c r="D1024" s="54" t="s">
        <v>12318</v>
      </c>
      <c r="E1024" s="70">
        <v>770</v>
      </c>
      <c r="F1024" s="26">
        <v>613</v>
      </c>
      <c r="G1024" s="12">
        <f t="shared" si="15"/>
        <v>0.25611745513866224</v>
      </c>
      <c r="H1024" s="12" t="s">
        <v>31654</v>
      </c>
      <c r="I1024" s="12" t="s">
        <v>28031</v>
      </c>
      <c r="J1024" s="25" t="s">
        <v>60</v>
      </c>
    </row>
    <row r="1025" spans="2:10" ht="12.75">
      <c r="B1025" s="72" t="s">
        <v>13485</v>
      </c>
      <c r="C1025" s="8" t="s">
        <v>25144</v>
      </c>
      <c r="D1025" s="54" t="s">
        <v>13486</v>
      </c>
      <c r="E1025" s="70">
        <v>770</v>
      </c>
      <c r="F1025" s="26">
        <v>613</v>
      </c>
      <c r="G1025" s="12">
        <f t="shared" si="15"/>
        <v>0.25611745513866224</v>
      </c>
      <c r="H1025" s="12" t="s">
        <v>31645</v>
      </c>
      <c r="I1025" s="12" t="s">
        <v>28032</v>
      </c>
      <c r="J1025" s="25" t="s">
        <v>60</v>
      </c>
    </row>
    <row r="1026" spans="2:10" ht="12.75">
      <c r="B1026" s="72" t="s">
        <v>15778</v>
      </c>
      <c r="C1026" s="8" t="s">
        <v>25656</v>
      </c>
      <c r="D1026" s="54" t="s">
        <v>15779</v>
      </c>
      <c r="E1026" s="70">
        <v>770</v>
      </c>
      <c r="F1026" s="26">
        <v>612</v>
      </c>
      <c r="G1026" s="12">
        <f t="shared" ref="G1026:G1089" si="16">IFERROR(E1026/F1026-1,0)</f>
        <v>0.25816993464052285</v>
      </c>
      <c r="H1026" s="12" t="s">
        <v>31649</v>
      </c>
      <c r="I1026" s="12" t="s">
        <v>28033</v>
      </c>
      <c r="J1026" s="25" t="s">
        <v>60</v>
      </c>
    </row>
    <row r="1027" spans="2:10" ht="12.75">
      <c r="B1027" s="72" t="s">
        <v>15782</v>
      </c>
      <c r="C1027" s="8" t="s">
        <v>25657</v>
      </c>
      <c r="D1027" s="54" t="s">
        <v>15783</v>
      </c>
      <c r="E1027" s="70">
        <v>770</v>
      </c>
      <c r="F1027" s="26">
        <v>612</v>
      </c>
      <c r="G1027" s="12">
        <f t="shared" si="16"/>
        <v>0.25816993464052285</v>
      </c>
      <c r="H1027" s="12" t="s">
        <v>31649</v>
      </c>
      <c r="I1027" s="12" t="s">
        <v>28034</v>
      </c>
      <c r="J1027" s="25" t="s">
        <v>60</v>
      </c>
    </row>
    <row r="1028" spans="2:10" ht="12.75">
      <c r="B1028" s="72" t="s">
        <v>15786</v>
      </c>
      <c r="C1028" s="8" t="s">
        <v>25658</v>
      </c>
      <c r="D1028" s="54" t="s">
        <v>15787</v>
      </c>
      <c r="E1028" s="70">
        <v>770</v>
      </c>
      <c r="F1028" s="26">
        <v>612</v>
      </c>
      <c r="G1028" s="12">
        <f t="shared" si="16"/>
        <v>0.25816993464052285</v>
      </c>
      <c r="H1028" s="12" t="s">
        <v>31649</v>
      </c>
      <c r="I1028" s="12" t="s">
        <v>28035</v>
      </c>
      <c r="J1028" s="25" t="s">
        <v>60</v>
      </c>
    </row>
    <row r="1029" spans="2:10" ht="12.75">
      <c r="B1029" s="72" t="s">
        <v>15790</v>
      </c>
      <c r="C1029" s="8" t="s">
        <v>25659</v>
      </c>
      <c r="D1029" s="54" t="s">
        <v>15791</v>
      </c>
      <c r="E1029" s="70">
        <v>770</v>
      </c>
      <c r="F1029" s="26">
        <v>612</v>
      </c>
      <c r="G1029" s="12">
        <f t="shared" si="16"/>
        <v>0.25816993464052285</v>
      </c>
      <c r="H1029" s="12" t="s">
        <v>31649</v>
      </c>
      <c r="I1029" s="12" t="s">
        <v>28036</v>
      </c>
      <c r="J1029" s="25" t="s">
        <v>60</v>
      </c>
    </row>
    <row r="1030" spans="2:10" ht="12.75">
      <c r="B1030" s="72" t="s">
        <v>15794</v>
      </c>
      <c r="C1030" s="8" t="s">
        <v>25660</v>
      </c>
      <c r="D1030" s="54" t="s">
        <v>15795</v>
      </c>
      <c r="E1030" s="70">
        <v>770</v>
      </c>
      <c r="F1030" s="26">
        <v>612</v>
      </c>
      <c r="G1030" s="12">
        <f t="shared" si="16"/>
        <v>0.25816993464052285</v>
      </c>
      <c r="H1030" s="12" t="s">
        <v>31649</v>
      </c>
      <c r="I1030" s="12" t="s">
        <v>28037</v>
      </c>
      <c r="J1030" s="25" t="s">
        <v>60</v>
      </c>
    </row>
    <row r="1031" spans="2:10" ht="12.75">
      <c r="B1031" s="72" t="s">
        <v>18616</v>
      </c>
      <c r="C1031" s="8" t="s">
        <v>26259</v>
      </c>
      <c r="D1031" s="54" t="s">
        <v>18617</v>
      </c>
      <c r="E1031" s="70">
        <v>770</v>
      </c>
      <c r="F1031" s="26">
        <v>613</v>
      </c>
      <c r="G1031" s="12">
        <f t="shared" si="16"/>
        <v>0.25611745513866224</v>
      </c>
      <c r="H1031" s="12" t="s">
        <v>31704</v>
      </c>
      <c r="I1031" s="12" t="s">
        <v>28038</v>
      </c>
      <c r="J1031" s="25" t="s">
        <v>60</v>
      </c>
    </row>
    <row r="1032" spans="2:10" ht="12.75">
      <c r="B1032" s="72" t="s">
        <v>18926</v>
      </c>
      <c r="C1032" s="8" t="s">
        <v>60</v>
      </c>
      <c r="D1032" s="54" t="s">
        <v>18927</v>
      </c>
      <c r="E1032" s="70">
        <v>770</v>
      </c>
      <c r="F1032" s="26">
        <v>615</v>
      </c>
      <c r="G1032" s="12">
        <f t="shared" si="16"/>
        <v>0.25203252032520318</v>
      </c>
      <c r="H1032" s="12" t="s">
        <v>31710</v>
      </c>
      <c r="I1032" s="12" t="s">
        <v>28039</v>
      </c>
      <c r="J1032" s="25" t="s">
        <v>60</v>
      </c>
    </row>
    <row r="1033" spans="2:10" ht="12.75">
      <c r="B1033" s="72" t="s">
        <v>22084</v>
      </c>
      <c r="C1033" s="8" t="s">
        <v>26858</v>
      </c>
      <c r="D1033" s="54" t="s">
        <v>22085</v>
      </c>
      <c r="E1033" s="70">
        <v>770</v>
      </c>
      <c r="F1033" s="26">
        <v>615</v>
      </c>
      <c r="G1033" s="12">
        <f t="shared" si="16"/>
        <v>0.25203252032520318</v>
      </c>
      <c r="H1033" s="12" t="s">
        <v>31702</v>
      </c>
      <c r="I1033" s="12" t="s">
        <v>28040</v>
      </c>
      <c r="J1033" s="25" t="s">
        <v>60</v>
      </c>
    </row>
    <row r="1034" spans="2:10" ht="12.75">
      <c r="B1034" s="72" t="s">
        <v>22088</v>
      </c>
      <c r="C1034" s="8" t="s">
        <v>26859</v>
      </c>
      <c r="D1034" s="54" t="s">
        <v>22089</v>
      </c>
      <c r="E1034" s="70">
        <v>770</v>
      </c>
      <c r="F1034" s="26">
        <v>615</v>
      </c>
      <c r="G1034" s="12">
        <f t="shared" si="16"/>
        <v>0.25203252032520318</v>
      </c>
      <c r="H1034" s="12" t="s">
        <v>31702</v>
      </c>
      <c r="I1034" s="12" t="s">
        <v>28041</v>
      </c>
      <c r="J1034" s="25" t="s">
        <v>60</v>
      </c>
    </row>
    <row r="1035" spans="2:10" ht="12.75">
      <c r="B1035" s="72" t="s">
        <v>22092</v>
      </c>
      <c r="C1035" s="8" t="s">
        <v>26860</v>
      </c>
      <c r="D1035" s="54" t="s">
        <v>22093</v>
      </c>
      <c r="E1035" s="70">
        <v>770</v>
      </c>
      <c r="F1035" s="26">
        <v>615</v>
      </c>
      <c r="G1035" s="12">
        <f t="shared" si="16"/>
        <v>0.25203252032520318</v>
      </c>
      <c r="H1035" s="12" t="s">
        <v>31702</v>
      </c>
      <c r="I1035" s="12" t="s">
        <v>28042</v>
      </c>
      <c r="J1035" s="25" t="s">
        <v>60</v>
      </c>
    </row>
    <row r="1036" spans="2:10" ht="12.75">
      <c r="B1036" s="72" t="s">
        <v>12321</v>
      </c>
      <c r="C1036" s="8" t="s">
        <v>24973</v>
      </c>
      <c r="D1036" s="54" t="s">
        <v>12322</v>
      </c>
      <c r="E1036" s="70">
        <v>780</v>
      </c>
      <c r="F1036" s="26">
        <v>624</v>
      </c>
      <c r="G1036" s="12">
        <f t="shared" si="16"/>
        <v>0.25</v>
      </c>
      <c r="H1036" s="12" t="s">
        <v>31636</v>
      </c>
      <c r="I1036" s="12" t="s">
        <v>28043</v>
      </c>
      <c r="J1036" s="25" t="s">
        <v>60</v>
      </c>
    </row>
    <row r="1037" spans="2:10" ht="12.75">
      <c r="B1037" s="72" t="s">
        <v>13552</v>
      </c>
      <c r="C1037" s="8" t="s">
        <v>25160</v>
      </c>
      <c r="D1037" s="54" t="s">
        <v>13553</v>
      </c>
      <c r="E1037" s="70">
        <v>780</v>
      </c>
      <c r="F1037" s="26">
        <v>621</v>
      </c>
      <c r="G1037" s="12">
        <f t="shared" si="16"/>
        <v>0.2560386473429952</v>
      </c>
      <c r="H1037" s="12" t="s">
        <v>31645</v>
      </c>
      <c r="I1037" s="12" t="s">
        <v>28044</v>
      </c>
      <c r="J1037" s="25" t="s">
        <v>60</v>
      </c>
    </row>
    <row r="1038" spans="2:10" ht="12.75">
      <c r="B1038" s="72" t="s">
        <v>13556</v>
      </c>
      <c r="C1038" s="8" t="s">
        <v>25161</v>
      </c>
      <c r="D1038" s="54" t="s">
        <v>13557</v>
      </c>
      <c r="E1038" s="70">
        <v>780</v>
      </c>
      <c r="F1038" s="26">
        <v>624</v>
      </c>
      <c r="G1038" s="12">
        <f t="shared" si="16"/>
        <v>0.25</v>
      </c>
      <c r="H1038" s="12" t="s">
        <v>60</v>
      </c>
      <c r="I1038" s="12" t="s">
        <v>28045</v>
      </c>
      <c r="J1038" s="25" t="s">
        <v>60</v>
      </c>
    </row>
    <row r="1039" spans="2:10" ht="12.75">
      <c r="B1039" s="72" t="s">
        <v>15798</v>
      </c>
      <c r="C1039" s="8" t="s">
        <v>25661</v>
      </c>
      <c r="D1039" s="54" t="s">
        <v>15799</v>
      </c>
      <c r="E1039" s="70">
        <v>780</v>
      </c>
      <c r="F1039" s="26">
        <v>624</v>
      </c>
      <c r="G1039" s="12">
        <f t="shared" si="16"/>
        <v>0.25</v>
      </c>
      <c r="H1039" s="12" t="s">
        <v>31680</v>
      </c>
      <c r="I1039" s="12" t="s">
        <v>28046</v>
      </c>
      <c r="J1039" s="25" t="s">
        <v>60</v>
      </c>
    </row>
    <row r="1040" spans="2:10" ht="12.75">
      <c r="B1040" s="72" t="s">
        <v>18620</v>
      </c>
      <c r="C1040" s="8" t="s">
        <v>26260</v>
      </c>
      <c r="D1040" s="54" t="s">
        <v>18621</v>
      </c>
      <c r="E1040" s="70">
        <v>780</v>
      </c>
      <c r="F1040" s="26">
        <v>626</v>
      </c>
      <c r="G1040" s="12">
        <f t="shared" si="16"/>
        <v>0.2460063897763578</v>
      </c>
      <c r="H1040" s="12" t="s">
        <v>60</v>
      </c>
      <c r="I1040" s="12" t="s">
        <v>60</v>
      </c>
      <c r="J1040" s="25" t="s">
        <v>60</v>
      </c>
    </row>
    <row r="1041" spans="2:10" ht="12.75">
      <c r="B1041" s="72" t="s">
        <v>18624</v>
      </c>
      <c r="C1041" s="8" t="s">
        <v>26261</v>
      </c>
      <c r="D1041" s="54" t="s">
        <v>18625</v>
      </c>
      <c r="E1041" s="70">
        <v>780</v>
      </c>
      <c r="F1041" s="26">
        <v>626</v>
      </c>
      <c r="G1041" s="12">
        <f t="shared" si="16"/>
        <v>0.2460063897763578</v>
      </c>
      <c r="H1041" s="12" t="s">
        <v>31711</v>
      </c>
      <c r="I1041" s="12" t="s">
        <v>28047</v>
      </c>
      <c r="J1041" s="25" t="s">
        <v>60</v>
      </c>
    </row>
    <row r="1042" spans="2:10" ht="12.75">
      <c r="B1042" s="72" t="s">
        <v>18628</v>
      </c>
      <c r="C1042" s="8" t="s">
        <v>26262</v>
      </c>
      <c r="D1042" s="54" t="s">
        <v>18629</v>
      </c>
      <c r="E1042" s="70">
        <v>780</v>
      </c>
      <c r="F1042" s="26">
        <v>626</v>
      </c>
      <c r="G1042" s="12">
        <f t="shared" si="16"/>
        <v>0.2460063897763578</v>
      </c>
      <c r="H1042" s="12" t="s">
        <v>31711</v>
      </c>
      <c r="I1042" s="12" t="s">
        <v>28048</v>
      </c>
      <c r="J1042" s="25" t="s">
        <v>60</v>
      </c>
    </row>
    <row r="1043" spans="2:10" ht="12.75">
      <c r="B1043" s="72" t="s">
        <v>18632</v>
      </c>
      <c r="C1043" s="8" t="s">
        <v>26263</v>
      </c>
      <c r="D1043" s="54" t="s">
        <v>18633</v>
      </c>
      <c r="E1043" s="70">
        <v>780</v>
      </c>
      <c r="F1043" s="26">
        <v>626</v>
      </c>
      <c r="G1043" s="12">
        <f t="shared" si="16"/>
        <v>0.2460063897763578</v>
      </c>
      <c r="H1043" s="12" t="s">
        <v>31711</v>
      </c>
      <c r="I1043" s="12" t="s">
        <v>28049</v>
      </c>
      <c r="J1043" s="25" t="s">
        <v>60</v>
      </c>
    </row>
    <row r="1044" spans="2:10" ht="12.75">
      <c r="B1044" s="72" t="s">
        <v>9307</v>
      </c>
      <c r="C1044" s="8" t="s">
        <v>60</v>
      </c>
      <c r="D1044" s="54" t="s">
        <v>9308</v>
      </c>
      <c r="E1044" s="70">
        <v>790</v>
      </c>
      <c r="F1044" s="26">
        <v>634</v>
      </c>
      <c r="G1044" s="12">
        <f t="shared" si="16"/>
        <v>0.24605678233438488</v>
      </c>
      <c r="H1044" s="12" t="s">
        <v>60</v>
      </c>
      <c r="I1044" s="12" t="s">
        <v>60</v>
      </c>
      <c r="J1044" s="25" t="s">
        <v>60</v>
      </c>
    </row>
    <row r="1045" spans="2:10" ht="12.75">
      <c r="B1045" s="72" t="s">
        <v>21095</v>
      </c>
      <c r="C1045" s="8" t="s">
        <v>26684</v>
      </c>
      <c r="D1045" s="54" t="s">
        <v>21096</v>
      </c>
      <c r="E1045" s="70">
        <v>790</v>
      </c>
      <c r="F1045" s="26">
        <v>628</v>
      </c>
      <c r="G1045" s="12">
        <f t="shared" si="16"/>
        <v>0.2579617834394905</v>
      </c>
      <c r="H1045" s="12" t="s">
        <v>60</v>
      </c>
      <c r="I1045" s="12" t="s">
        <v>60</v>
      </c>
      <c r="J1045" s="25" t="s">
        <v>60</v>
      </c>
    </row>
    <row r="1046" spans="2:10" ht="12.75">
      <c r="B1046" s="72" t="s">
        <v>21622</v>
      </c>
      <c r="C1046" s="8" t="s">
        <v>26762</v>
      </c>
      <c r="D1046" s="54" t="s">
        <v>21623</v>
      </c>
      <c r="E1046" s="70">
        <v>780</v>
      </c>
      <c r="F1046" s="26">
        <v>627</v>
      </c>
      <c r="G1046" s="12">
        <f t="shared" si="16"/>
        <v>0.24401913875598091</v>
      </c>
      <c r="H1046" s="12" t="s">
        <v>31652</v>
      </c>
      <c r="I1046" s="12" t="s">
        <v>28050</v>
      </c>
      <c r="J1046" s="25" t="s">
        <v>60</v>
      </c>
    </row>
    <row r="1047" spans="2:10" ht="12.75">
      <c r="B1047" s="72" t="s">
        <v>8973</v>
      </c>
      <c r="C1047" s="8" t="s">
        <v>24496</v>
      </c>
      <c r="D1047" s="54" t="s">
        <v>8974</v>
      </c>
      <c r="E1047" s="70">
        <v>800</v>
      </c>
      <c r="F1047" s="26">
        <v>641</v>
      </c>
      <c r="G1047" s="12">
        <f t="shared" si="16"/>
        <v>0.24804992199687992</v>
      </c>
      <c r="H1047" s="12" t="s">
        <v>31690</v>
      </c>
      <c r="I1047" s="12" t="s">
        <v>28051</v>
      </c>
      <c r="J1047" s="25" t="s">
        <v>60</v>
      </c>
    </row>
    <row r="1048" spans="2:10" ht="12.75">
      <c r="B1048" s="72" t="s">
        <v>12325</v>
      </c>
      <c r="C1048" s="8" t="s">
        <v>24974</v>
      </c>
      <c r="D1048" s="54" t="s">
        <v>12326</v>
      </c>
      <c r="E1048" s="70">
        <v>800</v>
      </c>
      <c r="F1048" s="26">
        <v>638</v>
      </c>
      <c r="G1048" s="12">
        <f t="shared" si="16"/>
        <v>0.25391849529780575</v>
      </c>
      <c r="H1048" s="12" t="s">
        <v>31690</v>
      </c>
      <c r="I1048" s="12" t="s">
        <v>28052</v>
      </c>
      <c r="J1048" s="25" t="s">
        <v>60</v>
      </c>
    </row>
    <row r="1049" spans="2:10" ht="12.75">
      <c r="B1049" s="72" t="s">
        <v>15802</v>
      </c>
      <c r="C1049" s="8" t="s">
        <v>25662</v>
      </c>
      <c r="D1049" s="54" t="s">
        <v>15803</v>
      </c>
      <c r="E1049" s="70">
        <v>800</v>
      </c>
      <c r="F1049" s="26">
        <v>636</v>
      </c>
      <c r="G1049" s="12">
        <f t="shared" si="16"/>
        <v>0.25786163522012573</v>
      </c>
      <c r="H1049" s="12" t="s">
        <v>31632</v>
      </c>
      <c r="I1049" s="12" t="s">
        <v>28053</v>
      </c>
      <c r="J1049" s="25" t="s">
        <v>60</v>
      </c>
    </row>
    <row r="1050" spans="2:10" ht="12.75">
      <c r="B1050" s="72" t="s">
        <v>15806</v>
      </c>
      <c r="C1050" s="8" t="s">
        <v>25663</v>
      </c>
      <c r="D1050" s="54" t="s">
        <v>15807</v>
      </c>
      <c r="E1050" s="70">
        <v>800</v>
      </c>
      <c r="F1050" s="26">
        <v>636</v>
      </c>
      <c r="G1050" s="12">
        <f t="shared" si="16"/>
        <v>0.25786163522012573</v>
      </c>
      <c r="H1050" s="12" t="s">
        <v>31649</v>
      </c>
      <c r="I1050" s="12" t="s">
        <v>28054</v>
      </c>
      <c r="J1050" s="25" t="s">
        <v>60</v>
      </c>
    </row>
    <row r="1051" spans="2:10" ht="12.75">
      <c r="B1051" s="72" t="s">
        <v>15810</v>
      </c>
      <c r="C1051" s="8" t="s">
        <v>25664</v>
      </c>
      <c r="D1051" s="54" t="s">
        <v>15811</v>
      </c>
      <c r="E1051" s="70">
        <v>800</v>
      </c>
      <c r="F1051" s="26">
        <v>636</v>
      </c>
      <c r="G1051" s="12">
        <f t="shared" si="16"/>
        <v>0.25786163522012573</v>
      </c>
      <c r="H1051" s="12" t="s">
        <v>31649</v>
      </c>
      <c r="I1051" s="12" t="s">
        <v>28055</v>
      </c>
      <c r="J1051" s="25" t="s">
        <v>60</v>
      </c>
    </row>
    <row r="1052" spans="2:10" ht="12.75">
      <c r="B1052" s="72" t="s">
        <v>15814</v>
      </c>
      <c r="C1052" s="8" t="s">
        <v>25665</v>
      </c>
      <c r="D1052" s="54" t="s">
        <v>15815</v>
      </c>
      <c r="E1052" s="70">
        <v>800</v>
      </c>
      <c r="F1052" s="26">
        <v>636</v>
      </c>
      <c r="G1052" s="12">
        <f t="shared" si="16"/>
        <v>0.25786163522012573</v>
      </c>
      <c r="H1052" s="12" t="s">
        <v>31649</v>
      </c>
      <c r="I1052" s="12" t="s">
        <v>28056</v>
      </c>
      <c r="J1052" s="25" t="s">
        <v>60</v>
      </c>
    </row>
    <row r="1053" spans="2:10" ht="12.75">
      <c r="B1053" s="72" t="s">
        <v>15818</v>
      </c>
      <c r="C1053" s="8" t="s">
        <v>25666</v>
      </c>
      <c r="D1053" s="54" t="s">
        <v>15819</v>
      </c>
      <c r="E1053" s="70">
        <v>800</v>
      </c>
      <c r="F1053" s="26">
        <v>636</v>
      </c>
      <c r="G1053" s="12">
        <f t="shared" si="16"/>
        <v>0.25786163522012573</v>
      </c>
      <c r="H1053" s="12" t="s">
        <v>31649</v>
      </c>
      <c r="I1053" s="12" t="s">
        <v>28057</v>
      </c>
      <c r="J1053" s="25" t="s">
        <v>60</v>
      </c>
    </row>
    <row r="1054" spans="2:10" ht="12.75">
      <c r="B1054" s="72" t="s">
        <v>18636</v>
      </c>
      <c r="C1054" s="8">
        <v>4932373483</v>
      </c>
      <c r="D1054" s="54" t="s">
        <v>18637</v>
      </c>
      <c r="E1054" s="70">
        <v>800</v>
      </c>
      <c r="F1054" s="26">
        <v>638</v>
      </c>
      <c r="G1054" s="12">
        <f t="shared" si="16"/>
        <v>0.25391849529780575</v>
      </c>
      <c r="H1054" s="12" t="s">
        <v>31712</v>
      </c>
      <c r="I1054" s="12" t="s">
        <v>28058</v>
      </c>
      <c r="J1054" s="25" t="s">
        <v>60</v>
      </c>
    </row>
    <row r="1055" spans="2:10" ht="12.75">
      <c r="B1055" s="72" t="s">
        <v>18640</v>
      </c>
      <c r="C1055" s="8" t="s">
        <v>26264</v>
      </c>
      <c r="D1055" s="54" t="s">
        <v>18641</v>
      </c>
      <c r="E1055" s="70">
        <v>800</v>
      </c>
      <c r="F1055" s="26">
        <v>638</v>
      </c>
      <c r="G1055" s="12">
        <f t="shared" si="16"/>
        <v>0.25391849529780575</v>
      </c>
      <c r="H1055" s="12" t="s">
        <v>31622</v>
      </c>
      <c r="I1055" s="12" t="s">
        <v>28059</v>
      </c>
      <c r="J1055" s="25" t="s">
        <v>60</v>
      </c>
    </row>
    <row r="1056" spans="2:10" ht="12.75">
      <c r="B1056" s="72" t="s">
        <v>18644</v>
      </c>
      <c r="C1056" s="8" t="s">
        <v>26265</v>
      </c>
      <c r="D1056" s="54" t="s">
        <v>18645</v>
      </c>
      <c r="E1056" s="70">
        <v>800</v>
      </c>
      <c r="F1056" s="26">
        <v>638</v>
      </c>
      <c r="G1056" s="12">
        <f t="shared" si="16"/>
        <v>0.25391849529780575</v>
      </c>
      <c r="H1056" s="12" t="s">
        <v>31623</v>
      </c>
      <c r="I1056" s="12" t="s">
        <v>28060</v>
      </c>
      <c r="J1056" s="25" t="s">
        <v>60</v>
      </c>
    </row>
    <row r="1057" spans="2:10" ht="12.75">
      <c r="B1057" s="72" t="s">
        <v>18648</v>
      </c>
      <c r="C1057" s="8" t="s">
        <v>26266</v>
      </c>
      <c r="D1057" s="54" t="s">
        <v>18649</v>
      </c>
      <c r="E1057" s="70">
        <v>800</v>
      </c>
      <c r="F1057" s="26">
        <v>638</v>
      </c>
      <c r="G1057" s="12">
        <f t="shared" si="16"/>
        <v>0.25391849529780575</v>
      </c>
      <c r="H1057" s="12" t="s">
        <v>31624</v>
      </c>
      <c r="I1057" s="12" t="s">
        <v>28061</v>
      </c>
      <c r="J1057" s="25" t="s">
        <v>60</v>
      </c>
    </row>
    <row r="1058" spans="2:10" ht="12.75">
      <c r="B1058" s="72" t="s">
        <v>18652</v>
      </c>
      <c r="C1058" s="8" t="s">
        <v>26267</v>
      </c>
      <c r="D1058" s="54" t="s">
        <v>18653</v>
      </c>
      <c r="E1058" s="70">
        <v>800</v>
      </c>
      <c r="F1058" s="26">
        <v>638</v>
      </c>
      <c r="G1058" s="12">
        <f t="shared" si="16"/>
        <v>0.25391849529780575</v>
      </c>
      <c r="H1058" s="12" t="s">
        <v>31624</v>
      </c>
      <c r="I1058" s="12" t="s">
        <v>28062</v>
      </c>
      <c r="J1058" s="25" t="s">
        <v>60</v>
      </c>
    </row>
    <row r="1059" spans="2:10" ht="12.75">
      <c r="B1059" s="72" t="s">
        <v>19832</v>
      </c>
      <c r="C1059" s="8">
        <v>4932399307</v>
      </c>
      <c r="D1059" s="54" t="s">
        <v>19833</v>
      </c>
      <c r="E1059" s="70">
        <v>800</v>
      </c>
      <c r="F1059" s="26">
        <v>641</v>
      </c>
      <c r="G1059" s="12">
        <f t="shared" si="16"/>
        <v>0.24804992199687992</v>
      </c>
      <c r="H1059" s="12" t="s">
        <v>31674</v>
      </c>
      <c r="I1059" s="12" t="s">
        <v>28063</v>
      </c>
      <c r="J1059" s="25" t="s">
        <v>60</v>
      </c>
    </row>
    <row r="1060" spans="2:10" ht="12.75">
      <c r="B1060" s="72" t="s">
        <v>19836</v>
      </c>
      <c r="C1060" s="8" t="s">
        <v>26489</v>
      </c>
      <c r="D1060" s="54" t="s">
        <v>19837</v>
      </c>
      <c r="E1060" s="70">
        <v>800</v>
      </c>
      <c r="F1060" s="26">
        <v>641</v>
      </c>
      <c r="G1060" s="12">
        <f t="shared" si="16"/>
        <v>0.24804992199687992</v>
      </c>
      <c r="H1060" s="12" t="s">
        <v>31713</v>
      </c>
      <c r="I1060" s="12" t="s">
        <v>28064</v>
      </c>
      <c r="J1060" s="25" t="s">
        <v>60</v>
      </c>
    </row>
    <row r="1061" spans="2:10" ht="12.75">
      <c r="B1061" s="72" t="s">
        <v>20939</v>
      </c>
      <c r="C1061" s="8" t="s">
        <v>26648</v>
      </c>
      <c r="D1061" s="54" t="s">
        <v>20940</v>
      </c>
      <c r="E1061" s="70">
        <v>800</v>
      </c>
      <c r="F1061" s="26">
        <v>639</v>
      </c>
      <c r="G1061" s="12">
        <f t="shared" si="16"/>
        <v>0.25195618153364641</v>
      </c>
      <c r="H1061" s="12" t="s">
        <v>31714</v>
      </c>
      <c r="I1061" s="12" t="s">
        <v>28065</v>
      </c>
      <c r="J1061" s="25" t="s">
        <v>60</v>
      </c>
    </row>
    <row r="1062" spans="2:10" ht="12.75">
      <c r="B1062" s="72" t="s">
        <v>20943</v>
      </c>
      <c r="C1062" s="8" t="s">
        <v>26649</v>
      </c>
      <c r="D1062" s="54" t="s">
        <v>20944</v>
      </c>
      <c r="E1062" s="70">
        <v>800</v>
      </c>
      <c r="F1062" s="26">
        <v>639</v>
      </c>
      <c r="G1062" s="12">
        <f t="shared" si="16"/>
        <v>0.25195618153364641</v>
      </c>
      <c r="H1062" s="12" t="s">
        <v>31715</v>
      </c>
      <c r="I1062" s="12" t="s">
        <v>28066</v>
      </c>
      <c r="J1062" s="25" t="s">
        <v>60</v>
      </c>
    </row>
    <row r="1063" spans="2:10" ht="12.75">
      <c r="B1063" s="72" t="s">
        <v>21091</v>
      </c>
      <c r="C1063" s="8" t="s">
        <v>26683</v>
      </c>
      <c r="D1063" s="54" t="s">
        <v>21092</v>
      </c>
      <c r="E1063" s="70">
        <v>800</v>
      </c>
      <c r="F1063" s="26">
        <v>641</v>
      </c>
      <c r="G1063" s="12">
        <f t="shared" si="16"/>
        <v>0.24804992199687992</v>
      </c>
      <c r="H1063" s="12" t="s">
        <v>60</v>
      </c>
      <c r="I1063" s="12" t="s">
        <v>28067</v>
      </c>
      <c r="J1063" s="25" t="s">
        <v>60</v>
      </c>
    </row>
    <row r="1064" spans="2:10" ht="12.75">
      <c r="B1064" s="72" t="s">
        <v>22096</v>
      </c>
      <c r="C1064" s="8" t="s">
        <v>26861</v>
      </c>
      <c r="D1064" s="54" t="s">
        <v>22097</v>
      </c>
      <c r="E1064" s="70">
        <v>800</v>
      </c>
      <c r="F1064" s="26">
        <v>639</v>
      </c>
      <c r="G1064" s="12">
        <f t="shared" si="16"/>
        <v>0.25195618153364641</v>
      </c>
      <c r="H1064" s="12" t="s">
        <v>31702</v>
      </c>
      <c r="I1064" s="12" t="s">
        <v>28068</v>
      </c>
      <c r="J1064" s="25" t="s">
        <v>60</v>
      </c>
    </row>
    <row r="1065" spans="2:10" ht="12.75">
      <c r="B1065" s="72" t="s">
        <v>9363</v>
      </c>
      <c r="C1065" s="8" t="s">
        <v>60</v>
      </c>
      <c r="D1065" s="54" t="s">
        <v>9364</v>
      </c>
      <c r="E1065" s="70">
        <v>810</v>
      </c>
      <c r="F1065" s="26">
        <v>650</v>
      </c>
      <c r="G1065" s="12">
        <f t="shared" si="16"/>
        <v>0.24615384615384617</v>
      </c>
      <c r="H1065" s="12" t="s">
        <v>60</v>
      </c>
      <c r="I1065" s="12" t="s">
        <v>60</v>
      </c>
      <c r="J1065" s="25" t="s">
        <v>60</v>
      </c>
    </row>
    <row r="1066" spans="2:10" ht="12.75">
      <c r="B1066" s="72" t="s">
        <v>9896</v>
      </c>
      <c r="C1066" s="8" t="s">
        <v>60</v>
      </c>
      <c r="D1066" s="54" t="s">
        <v>9897</v>
      </c>
      <c r="E1066" s="70">
        <v>810</v>
      </c>
      <c r="F1066" s="26">
        <v>650</v>
      </c>
      <c r="G1066" s="12">
        <f t="shared" si="16"/>
        <v>0.24615384615384617</v>
      </c>
      <c r="H1066" s="12" t="s">
        <v>60</v>
      </c>
      <c r="I1066" s="12" t="s">
        <v>60</v>
      </c>
      <c r="J1066" s="25" t="s">
        <v>60</v>
      </c>
    </row>
    <row r="1067" spans="2:10" ht="12.75">
      <c r="B1067" s="72" t="s">
        <v>12329</v>
      </c>
      <c r="C1067" s="8" t="s">
        <v>24975</v>
      </c>
      <c r="D1067" s="54" t="s">
        <v>12330</v>
      </c>
      <c r="E1067" s="70">
        <v>810</v>
      </c>
      <c r="F1067" s="26">
        <v>647</v>
      </c>
      <c r="G1067" s="12">
        <f t="shared" si="16"/>
        <v>0.25193199381761988</v>
      </c>
      <c r="H1067" s="12" t="s">
        <v>31636</v>
      </c>
      <c r="I1067" s="12" t="s">
        <v>28069</v>
      </c>
      <c r="J1067" s="25" t="s">
        <v>60</v>
      </c>
    </row>
    <row r="1068" spans="2:10" ht="12.75">
      <c r="B1068" s="72" t="s">
        <v>13560</v>
      </c>
      <c r="C1068" s="8" t="s">
        <v>25162</v>
      </c>
      <c r="D1068" s="54" t="s">
        <v>13561</v>
      </c>
      <c r="E1068" s="70">
        <v>800</v>
      </c>
      <c r="F1068" s="26">
        <v>643</v>
      </c>
      <c r="G1068" s="12">
        <f t="shared" si="16"/>
        <v>0.2441679626749611</v>
      </c>
      <c r="H1068" s="12" t="s">
        <v>31645</v>
      </c>
      <c r="I1068" s="12" t="s">
        <v>28070</v>
      </c>
      <c r="J1068" s="25" t="s">
        <v>60</v>
      </c>
    </row>
    <row r="1069" spans="2:10" ht="12.75">
      <c r="B1069" s="72" t="s">
        <v>13564</v>
      </c>
      <c r="C1069" s="8" t="s">
        <v>25163</v>
      </c>
      <c r="D1069" s="54" t="s">
        <v>13565</v>
      </c>
      <c r="E1069" s="70">
        <v>800</v>
      </c>
      <c r="F1069" s="26">
        <v>643</v>
      </c>
      <c r="G1069" s="12">
        <f t="shared" si="16"/>
        <v>0.2441679626749611</v>
      </c>
      <c r="H1069" s="12" t="s">
        <v>31683</v>
      </c>
      <c r="I1069" s="12" t="s">
        <v>28071</v>
      </c>
      <c r="J1069" s="25" t="s">
        <v>60</v>
      </c>
    </row>
    <row r="1070" spans="2:10" ht="12.75">
      <c r="B1070" s="72" t="s">
        <v>13568</v>
      </c>
      <c r="C1070" s="8" t="s">
        <v>25164</v>
      </c>
      <c r="D1070" s="54" t="s">
        <v>13569</v>
      </c>
      <c r="E1070" s="70">
        <v>810</v>
      </c>
      <c r="F1070" s="26">
        <v>650</v>
      </c>
      <c r="G1070" s="12">
        <f t="shared" si="16"/>
        <v>0.24615384615384617</v>
      </c>
      <c r="H1070" s="12" t="s">
        <v>31645</v>
      </c>
      <c r="I1070" s="12" t="s">
        <v>28072</v>
      </c>
      <c r="J1070" s="25" t="s">
        <v>60</v>
      </c>
    </row>
    <row r="1071" spans="2:10" ht="12.75">
      <c r="B1071" s="72" t="s">
        <v>13572</v>
      </c>
      <c r="C1071" s="8" t="s">
        <v>25165</v>
      </c>
      <c r="D1071" s="54" t="s">
        <v>13573</v>
      </c>
      <c r="E1071" s="70">
        <v>810</v>
      </c>
      <c r="F1071" s="26">
        <v>650</v>
      </c>
      <c r="G1071" s="12">
        <f t="shared" si="16"/>
        <v>0.24615384615384617</v>
      </c>
      <c r="H1071" s="12" t="s">
        <v>31645</v>
      </c>
      <c r="I1071" s="12" t="s">
        <v>28073</v>
      </c>
      <c r="J1071" s="25" t="s">
        <v>60</v>
      </c>
    </row>
    <row r="1072" spans="2:10" ht="12.75">
      <c r="B1072" s="72" t="s">
        <v>17055</v>
      </c>
      <c r="C1072" s="8" t="s">
        <v>25954</v>
      </c>
      <c r="D1072" s="54" t="s">
        <v>17056</v>
      </c>
      <c r="E1072" s="70">
        <v>810</v>
      </c>
      <c r="F1072" s="26">
        <v>647</v>
      </c>
      <c r="G1072" s="12">
        <f t="shared" si="16"/>
        <v>0.25193199381761988</v>
      </c>
      <c r="H1072" s="12" t="s">
        <v>31716</v>
      </c>
      <c r="I1072" s="12" t="s">
        <v>28074</v>
      </c>
      <c r="J1072" s="25" t="s">
        <v>60</v>
      </c>
    </row>
    <row r="1073" spans="2:10" ht="12.75">
      <c r="B1073" s="72" t="s">
        <v>18120</v>
      </c>
      <c r="C1073" s="8" t="s">
        <v>26144</v>
      </c>
      <c r="D1073" s="54" t="s">
        <v>18121</v>
      </c>
      <c r="E1073" s="70">
        <v>810</v>
      </c>
      <c r="F1073" s="26">
        <v>650</v>
      </c>
      <c r="G1073" s="12">
        <f t="shared" si="16"/>
        <v>0.24615384615384617</v>
      </c>
      <c r="H1073" s="12" t="s">
        <v>31703</v>
      </c>
      <c r="I1073" s="12" t="s">
        <v>28075</v>
      </c>
      <c r="J1073" s="25" t="s">
        <v>60</v>
      </c>
    </row>
    <row r="1074" spans="2:10" ht="12.75">
      <c r="B1074" s="72" t="s">
        <v>18656</v>
      </c>
      <c r="C1074" s="8" t="s">
        <v>26268</v>
      </c>
      <c r="D1074" s="54" t="s">
        <v>18657</v>
      </c>
      <c r="E1074" s="70">
        <v>810</v>
      </c>
      <c r="F1074" s="26">
        <v>650</v>
      </c>
      <c r="G1074" s="12">
        <f t="shared" si="16"/>
        <v>0.24615384615384617</v>
      </c>
      <c r="H1074" s="12" t="s">
        <v>31717</v>
      </c>
      <c r="I1074" s="12" t="s">
        <v>28076</v>
      </c>
      <c r="J1074" s="25" t="s">
        <v>60</v>
      </c>
    </row>
    <row r="1075" spans="2:10" ht="12.75">
      <c r="B1075" s="72" t="s">
        <v>10190</v>
      </c>
      <c r="C1075" s="8" t="s">
        <v>24576</v>
      </c>
      <c r="D1075" s="54" t="s">
        <v>10191</v>
      </c>
      <c r="E1075" s="70">
        <v>820</v>
      </c>
      <c r="F1075" s="26">
        <v>657</v>
      </c>
      <c r="G1075" s="12">
        <f t="shared" si="16"/>
        <v>0.24809741248097406</v>
      </c>
      <c r="H1075" s="12" t="s">
        <v>60</v>
      </c>
      <c r="I1075" s="12" t="s">
        <v>60</v>
      </c>
      <c r="J1075" s="25" t="s">
        <v>60</v>
      </c>
    </row>
    <row r="1076" spans="2:10" ht="12.75">
      <c r="B1076" s="72" t="s">
        <v>10218</v>
      </c>
      <c r="C1076" s="8" t="s">
        <v>24583</v>
      </c>
      <c r="D1076" s="54" t="s">
        <v>10219</v>
      </c>
      <c r="E1076" s="70">
        <v>820</v>
      </c>
      <c r="F1076" s="26">
        <v>653</v>
      </c>
      <c r="G1076" s="12">
        <f t="shared" si="16"/>
        <v>0.25574272588055136</v>
      </c>
      <c r="H1076" s="12" t="s">
        <v>60</v>
      </c>
      <c r="I1076" s="12" t="s">
        <v>60</v>
      </c>
      <c r="J1076" s="25" t="s">
        <v>60</v>
      </c>
    </row>
    <row r="1077" spans="2:10" ht="12.75">
      <c r="B1077" s="72" t="s">
        <v>10234</v>
      </c>
      <c r="C1077" s="8" t="s">
        <v>24587</v>
      </c>
      <c r="D1077" s="54" t="s">
        <v>10235</v>
      </c>
      <c r="E1077" s="70">
        <v>820</v>
      </c>
      <c r="F1077" s="26">
        <v>653</v>
      </c>
      <c r="G1077" s="12">
        <f t="shared" si="16"/>
        <v>0.25574272588055136</v>
      </c>
      <c r="H1077" s="12" t="s">
        <v>60</v>
      </c>
      <c r="I1077" s="12" t="s">
        <v>60</v>
      </c>
      <c r="J1077" s="25" t="s">
        <v>60</v>
      </c>
    </row>
    <row r="1078" spans="2:10" ht="12.75">
      <c r="B1078" s="72" t="s">
        <v>10250</v>
      </c>
      <c r="C1078" s="8" t="s">
        <v>24591</v>
      </c>
      <c r="D1078" s="54" t="s">
        <v>10251</v>
      </c>
      <c r="E1078" s="70">
        <v>820</v>
      </c>
      <c r="F1078" s="26">
        <v>657</v>
      </c>
      <c r="G1078" s="12">
        <f t="shared" si="16"/>
        <v>0.24809741248097406</v>
      </c>
      <c r="H1078" s="12" t="s">
        <v>60</v>
      </c>
      <c r="I1078" s="12" t="s">
        <v>60</v>
      </c>
      <c r="J1078" s="25" t="s">
        <v>60</v>
      </c>
    </row>
    <row r="1079" spans="2:10" ht="12.75">
      <c r="B1079" s="72" t="s">
        <v>12774</v>
      </c>
      <c r="C1079" s="8" t="s">
        <v>25043</v>
      </c>
      <c r="D1079" s="54" t="s">
        <v>12775</v>
      </c>
      <c r="E1079" s="70">
        <v>820</v>
      </c>
      <c r="F1079" s="26">
        <v>653</v>
      </c>
      <c r="G1079" s="12">
        <f t="shared" si="16"/>
        <v>0.25574272588055136</v>
      </c>
      <c r="H1079" s="12" t="s">
        <v>60</v>
      </c>
      <c r="I1079" s="12" t="s">
        <v>28077</v>
      </c>
      <c r="J1079" s="25" t="s">
        <v>60</v>
      </c>
    </row>
    <row r="1080" spans="2:10" ht="12.75">
      <c r="B1080" s="72" t="s">
        <v>13576</v>
      </c>
      <c r="C1080" s="8" t="s">
        <v>25166</v>
      </c>
      <c r="D1080" s="54" t="s">
        <v>13577</v>
      </c>
      <c r="E1080" s="70">
        <v>820</v>
      </c>
      <c r="F1080" s="26">
        <v>655</v>
      </c>
      <c r="G1080" s="12">
        <f t="shared" si="16"/>
        <v>0.25190839694656497</v>
      </c>
      <c r="H1080" s="12" t="s">
        <v>31683</v>
      </c>
      <c r="I1080" s="12" t="s">
        <v>28078</v>
      </c>
      <c r="J1080" s="25" t="s">
        <v>60</v>
      </c>
    </row>
    <row r="1081" spans="2:10" ht="12.75">
      <c r="B1081" s="72" t="s">
        <v>13580</v>
      </c>
      <c r="C1081" s="8" t="s">
        <v>25167</v>
      </c>
      <c r="D1081" s="54" t="s">
        <v>13581</v>
      </c>
      <c r="E1081" s="70">
        <v>820</v>
      </c>
      <c r="F1081" s="26">
        <v>659</v>
      </c>
      <c r="G1081" s="12">
        <f t="shared" si="16"/>
        <v>0.24430955993930192</v>
      </c>
      <c r="H1081" s="12" t="s">
        <v>31669</v>
      </c>
      <c r="I1081" s="12" t="s">
        <v>28079</v>
      </c>
      <c r="J1081" s="25" t="s">
        <v>60</v>
      </c>
    </row>
    <row r="1082" spans="2:10" ht="12.75">
      <c r="B1082" s="72" t="s">
        <v>13584</v>
      </c>
      <c r="C1082" s="8" t="s">
        <v>25168</v>
      </c>
      <c r="D1082" s="54" t="s">
        <v>13585</v>
      </c>
      <c r="E1082" s="70">
        <v>820</v>
      </c>
      <c r="F1082" s="26">
        <v>659</v>
      </c>
      <c r="G1082" s="12">
        <f t="shared" si="16"/>
        <v>0.24430955993930192</v>
      </c>
      <c r="H1082" s="12" t="s">
        <v>60</v>
      </c>
      <c r="I1082" s="12" t="s">
        <v>28080</v>
      </c>
      <c r="J1082" s="25" t="s">
        <v>60</v>
      </c>
    </row>
    <row r="1083" spans="2:10" ht="12.75">
      <c r="B1083" s="72" t="s">
        <v>15822</v>
      </c>
      <c r="C1083" s="8" t="s">
        <v>25667</v>
      </c>
      <c r="D1083" s="54" t="s">
        <v>15823</v>
      </c>
      <c r="E1083" s="70">
        <v>820</v>
      </c>
      <c r="F1083" s="26">
        <v>658</v>
      </c>
      <c r="G1083" s="12">
        <f t="shared" si="16"/>
        <v>0.24620060790273546</v>
      </c>
      <c r="H1083" s="12" t="s">
        <v>31632</v>
      </c>
      <c r="I1083" s="12" t="s">
        <v>28081</v>
      </c>
      <c r="J1083" s="25" t="s">
        <v>60</v>
      </c>
    </row>
    <row r="1084" spans="2:10" ht="12.75">
      <c r="B1084" s="72" t="s">
        <v>15826</v>
      </c>
      <c r="C1084" s="8" t="s">
        <v>25668</v>
      </c>
      <c r="D1084" s="54" t="s">
        <v>15827</v>
      </c>
      <c r="E1084" s="70">
        <v>820</v>
      </c>
      <c r="F1084" s="26">
        <v>659</v>
      </c>
      <c r="G1084" s="12">
        <f t="shared" si="16"/>
        <v>0.24430955993930192</v>
      </c>
      <c r="H1084" s="12" t="s">
        <v>60</v>
      </c>
      <c r="I1084" s="12" t="s">
        <v>28082</v>
      </c>
      <c r="J1084" s="25" t="s">
        <v>60</v>
      </c>
    </row>
    <row r="1085" spans="2:10" ht="12.75">
      <c r="B1085" s="72" t="s">
        <v>15830</v>
      </c>
      <c r="C1085" s="8" t="s">
        <v>25669</v>
      </c>
      <c r="D1085" s="54" t="s">
        <v>15831</v>
      </c>
      <c r="E1085" s="70">
        <v>820</v>
      </c>
      <c r="F1085" s="26">
        <v>659</v>
      </c>
      <c r="G1085" s="12">
        <f t="shared" si="16"/>
        <v>0.24430955993930192</v>
      </c>
      <c r="H1085" s="12" t="s">
        <v>60</v>
      </c>
      <c r="I1085" s="12" t="s">
        <v>28083</v>
      </c>
      <c r="J1085" s="25" t="s">
        <v>60</v>
      </c>
    </row>
    <row r="1086" spans="2:10" ht="12.75">
      <c r="B1086" s="72" t="s">
        <v>15834</v>
      </c>
      <c r="C1086" s="8" t="s">
        <v>25670</v>
      </c>
      <c r="D1086" s="54" t="s">
        <v>15835</v>
      </c>
      <c r="E1086" s="70">
        <v>820</v>
      </c>
      <c r="F1086" s="26">
        <v>659</v>
      </c>
      <c r="G1086" s="12">
        <f t="shared" si="16"/>
        <v>0.24430955993930192</v>
      </c>
      <c r="H1086" s="12" t="s">
        <v>60</v>
      </c>
      <c r="I1086" s="12" t="s">
        <v>28084</v>
      </c>
      <c r="J1086" s="25" t="s">
        <v>60</v>
      </c>
    </row>
    <row r="1087" spans="2:10" ht="12.75">
      <c r="B1087" s="72" t="s">
        <v>15838</v>
      </c>
      <c r="C1087" s="8" t="s">
        <v>25671</v>
      </c>
      <c r="D1087" s="54" t="s">
        <v>15839</v>
      </c>
      <c r="E1087" s="70">
        <v>820</v>
      </c>
      <c r="F1087" s="26">
        <v>659</v>
      </c>
      <c r="G1087" s="12">
        <f t="shared" si="16"/>
        <v>0.24430955993930192</v>
      </c>
      <c r="H1087" s="12" t="s">
        <v>31649</v>
      </c>
      <c r="I1087" s="12" t="s">
        <v>28085</v>
      </c>
      <c r="J1087" s="25" t="s">
        <v>60</v>
      </c>
    </row>
    <row r="1088" spans="2:10" ht="12.75">
      <c r="B1088" s="72" t="s">
        <v>15842</v>
      </c>
      <c r="C1088" s="8" t="s">
        <v>25672</v>
      </c>
      <c r="D1088" s="54" t="s">
        <v>15843</v>
      </c>
      <c r="E1088" s="70">
        <v>820</v>
      </c>
      <c r="F1088" s="26">
        <v>659</v>
      </c>
      <c r="G1088" s="12">
        <f t="shared" si="16"/>
        <v>0.24430955993930192</v>
      </c>
      <c r="H1088" s="12" t="s">
        <v>31634</v>
      </c>
      <c r="I1088" s="12" t="s">
        <v>28086</v>
      </c>
      <c r="J1088" s="25" t="s">
        <v>60</v>
      </c>
    </row>
    <row r="1089" spans="2:10" ht="12.75">
      <c r="B1089" s="72" t="s">
        <v>15846</v>
      </c>
      <c r="C1089" s="8" t="s">
        <v>25673</v>
      </c>
      <c r="D1089" s="54" t="s">
        <v>15847</v>
      </c>
      <c r="E1089" s="70">
        <v>820</v>
      </c>
      <c r="F1089" s="26">
        <v>659</v>
      </c>
      <c r="G1089" s="12">
        <f t="shared" si="16"/>
        <v>0.24430955993930192</v>
      </c>
      <c r="H1089" s="12" t="s">
        <v>31680</v>
      </c>
      <c r="I1089" s="12" t="s">
        <v>28087</v>
      </c>
      <c r="J1089" s="25" t="s">
        <v>60</v>
      </c>
    </row>
    <row r="1090" spans="2:10" ht="12.75">
      <c r="B1090" s="72" t="s">
        <v>17059</v>
      </c>
      <c r="C1090" s="8" t="s">
        <v>25955</v>
      </c>
      <c r="D1090" s="54" t="s">
        <v>17060</v>
      </c>
      <c r="E1090" s="70">
        <v>820</v>
      </c>
      <c r="F1090" s="26">
        <v>658</v>
      </c>
      <c r="G1090" s="12">
        <f t="shared" ref="G1090:G1153" si="17">IFERROR(E1090/F1090-1,0)</f>
        <v>0.24620060790273546</v>
      </c>
      <c r="H1090" s="12" t="s">
        <v>31718</v>
      </c>
      <c r="I1090" s="12" t="s">
        <v>28088</v>
      </c>
      <c r="J1090" s="25" t="s">
        <v>60</v>
      </c>
    </row>
    <row r="1091" spans="2:10" ht="12.75">
      <c r="B1091" s="72" t="s">
        <v>17651</v>
      </c>
      <c r="C1091" s="8" t="s">
        <v>26098</v>
      </c>
      <c r="D1091" s="54" t="s">
        <v>17652</v>
      </c>
      <c r="E1091" s="70">
        <v>820</v>
      </c>
      <c r="F1091" s="26">
        <v>658</v>
      </c>
      <c r="G1091" s="12">
        <f t="shared" si="17"/>
        <v>0.24620060790273546</v>
      </c>
      <c r="H1091" s="12" t="s">
        <v>60</v>
      </c>
      <c r="I1091" s="12" t="s">
        <v>28089</v>
      </c>
      <c r="J1091" s="25" t="s">
        <v>60</v>
      </c>
    </row>
    <row r="1092" spans="2:10" ht="12.75">
      <c r="B1092" s="72" t="s">
        <v>9311</v>
      </c>
      <c r="C1092" s="8" t="s">
        <v>60</v>
      </c>
      <c r="D1092" s="54" t="s">
        <v>9312</v>
      </c>
      <c r="E1092" s="70">
        <v>830</v>
      </c>
      <c r="F1092" s="26">
        <v>663</v>
      </c>
      <c r="G1092" s="12">
        <f t="shared" si="17"/>
        <v>0.25188536953242835</v>
      </c>
      <c r="H1092" s="12" t="s">
        <v>60</v>
      </c>
      <c r="I1092" s="12" t="s">
        <v>60</v>
      </c>
      <c r="J1092" s="25" t="s">
        <v>60</v>
      </c>
    </row>
    <row r="1093" spans="2:10" ht="12.75">
      <c r="B1093" s="72" t="s">
        <v>9359</v>
      </c>
      <c r="C1093" s="8" t="s">
        <v>60</v>
      </c>
      <c r="D1093" s="54" t="s">
        <v>9360</v>
      </c>
      <c r="E1093" s="70">
        <v>830</v>
      </c>
      <c r="F1093" s="26">
        <v>662</v>
      </c>
      <c r="G1093" s="12">
        <f t="shared" si="17"/>
        <v>0.25377643504531733</v>
      </c>
      <c r="H1093" s="12" t="s">
        <v>60</v>
      </c>
      <c r="I1093" s="12" t="s">
        <v>60</v>
      </c>
      <c r="J1093" s="25" t="s">
        <v>60</v>
      </c>
    </row>
    <row r="1094" spans="2:10" ht="12.75">
      <c r="B1094" s="72" t="s">
        <v>10454</v>
      </c>
      <c r="C1094" s="8" t="s">
        <v>24608</v>
      </c>
      <c r="D1094" s="54" t="s">
        <v>10455</v>
      </c>
      <c r="E1094" s="70">
        <v>830</v>
      </c>
      <c r="F1094" s="26">
        <v>666</v>
      </c>
      <c r="G1094" s="12">
        <f t="shared" si="17"/>
        <v>0.24624624624624625</v>
      </c>
      <c r="H1094" s="12" t="s">
        <v>60</v>
      </c>
      <c r="I1094" s="12" t="s">
        <v>60</v>
      </c>
      <c r="J1094" s="25" t="s">
        <v>60</v>
      </c>
    </row>
    <row r="1095" spans="2:10" ht="12.75">
      <c r="B1095" s="72" t="s">
        <v>10825</v>
      </c>
      <c r="C1095" s="8" t="s">
        <v>24635</v>
      </c>
      <c r="D1095" s="54" t="s">
        <v>10826</v>
      </c>
      <c r="E1095" s="70">
        <v>830</v>
      </c>
      <c r="F1095" s="26">
        <v>661</v>
      </c>
      <c r="G1095" s="12">
        <f t="shared" si="17"/>
        <v>0.25567322239031776</v>
      </c>
      <c r="H1095" s="12" t="s">
        <v>60</v>
      </c>
      <c r="I1095" s="12" t="s">
        <v>28090</v>
      </c>
      <c r="J1095" s="25" t="s">
        <v>60</v>
      </c>
    </row>
    <row r="1096" spans="2:10" ht="12.75">
      <c r="B1096" s="72" t="s">
        <v>12333</v>
      </c>
      <c r="C1096" s="8">
        <v>4932363690</v>
      </c>
      <c r="D1096" s="54" t="s">
        <v>12334</v>
      </c>
      <c r="E1096" s="70">
        <v>830</v>
      </c>
      <c r="F1096" s="26">
        <v>662</v>
      </c>
      <c r="G1096" s="12">
        <f t="shared" si="17"/>
        <v>0.25377643504531733</v>
      </c>
      <c r="H1096" s="12" t="s">
        <v>31673</v>
      </c>
      <c r="I1096" s="12" t="s">
        <v>28091</v>
      </c>
      <c r="J1096" s="25" t="s">
        <v>60</v>
      </c>
    </row>
    <row r="1097" spans="2:10" ht="12.75">
      <c r="B1097" s="72" t="s">
        <v>15850</v>
      </c>
      <c r="C1097" s="8" t="s">
        <v>25674</v>
      </c>
      <c r="D1097" s="54" t="s">
        <v>15851</v>
      </c>
      <c r="E1097" s="70">
        <v>830</v>
      </c>
      <c r="F1097" s="26">
        <v>666</v>
      </c>
      <c r="G1097" s="12">
        <f t="shared" si="17"/>
        <v>0.24624624624624625</v>
      </c>
      <c r="H1097" s="12" t="s">
        <v>60</v>
      </c>
      <c r="I1097" s="12" t="s">
        <v>28092</v>
      </c>
      <c r="J1097" s="25" t="s">
        <v>60</v>
      </c>
    </row>
    <row r="1098" spans="2:10" ht="12.75">
      <c r="B1098" s="72" t="s">
        <v>18124</v>
      </c>
      <c r="C1098" s="8" t="s">
        <v>26145</v>
      </c>
      <c r="D1098" s="54" t="s">
        <v>17988</v>
      </c>
      <c r="E1098" s="70">
        <v>830</v>
      </c>
      <c r="F1098" s="26">
        <v>662</v>
      </c>
      <c r="G1098" s="12">
        <f t="shared" si="17"/>
        <v>0.25377643504531733</v>
      </c>
      <c r="H1098" s="12" t="s">
        <v>31703</v>
      </c>
      <c r="I1098" s="12" t="s">
        <v>28093</v>
      </c>
      <c r="J1098" s="25" t="s">
        <v>60</v>
      </c>
    </row>
    <row r="1099" spans="2:10" ht="12.75">
      <c r="B1099" s="72" t="s">
        <v>19840</v>
      </c>
      <c r="C1099" s="8" t="s">
        <v>26490</v>
      </c>
      <c r="D1099" s="54" t="s">
        <v>19841</v>
      </c>
      <c r="E1099" s="70">
        <v>830</v>
      </c>
      <c r="F1099" s="26">
        <v>666</v>
      </c>
      <c r="G1099" s="12">
        <f t="shared" si="17"/>
        <v>0.24624624624624625</v>
      </c>
      <c r="H1099" s="12" t="s">
        <v>31719</v>
      </c>
      <c r="I1099" s="12" t="s">
        <v>28094</v>
      </c>
      <c r="J1099" s="25" t="s">
        <v>60</v>
      </c>
    </row>
    <row r="1100" spans="2:10" ht="12.75">
      <c r="B1100" s="72" t="s">
        <v>23576</v>
      </c>
      <c r="C1100" s="8" t="s">
        <v>60</v>
      </c>
      <c r="D1100" s="54" t="s">
        <v>23577</v>
      </c>
      <c r="E1100" s="70">
        <v>830</v>
      </c>
      <c r="F1100" s="26">
        <v>661</v>
      </c>
      <c r="G1100" s="12">
        <f t="shared" si="17"/>
        <v>0.25567322239031776</v>
      </c>
      <c r="H1100" s="12" t="s">
        <v>60</v>
      </c>
      <c r="I1100" s="12" t="s">
        <v>28095</v>
      </c>
      <c r="J1100" s="25" t="s">
        <v>60</v>
      </c>
    </row>
    <row r="1101" spans="2:10" ht="12.75">
      <c r="B1101" s="72" t="s">
        <v>23580</v>
      </c>
      <c r="C1101" s="8" t="s">
        <v>60</v>
      </c>
      <c r="D1101" s="54" t="s">
        <v>23581</v>
      </c>
      <c r="E1101" s="70">
        <v>830</v>
      </c>
      <c r="F1101" s="26">
        <v>661</v>
      </c>
      <c r="G1101" s="12">
        <f t="shared" si="17"/>
        <v>0.25567322239031776</v>
      </c>
      <c r="H1101" s="12" t="s">
        <v>60</v>
      </c>
      <c r="I1101" s="12" t="s">
        <v>60</v>
      </c>
      <c r="J1101" s="25" t="s">
        <v>60</v>
      </c>
    </row>
    <row r="1102" spans="2:10" ht="12.75">
      <c r="B1102" s="72" t="s">
        <v>23584</v>
      </c>
      <c r="C1102" s="8" t="s">
        <v>60</v>
      </c>
      <c r="D1102" s="54" t="s">
        <v>23585</v>
      </c>
      <c r="E1102" s="70">
        <v>830</v>
      </c>
      <c r="F1102" s="26">
        <v>661</v>
      </c>
      <c r="G1102" s="12">
        <f t="shared" si="17"/>
        <v>0.25567322239031776</v>
      </c>
      <c r="H1102" s="12" t="s">
        <v>60</v>
      </c>
      <c r="I1102" s="12" t="s">
        <v>28096</v>
      </c>
      <c r="J1102" s="25" t="s">
        <v>60</v>
      </c>
    </row>
    <row r="1103" spans="2:10" ht="12.75">
      <c r="B1103" s="72" t="s">
        <v>23588</v>
      </c>
      <c r="C1103" s="8" t="s">
        <v>60</v>
      </c>
      <c r="D1103" s="54" t="s">
        <v>23589</v>
      </c>
      <c r="E1103" s="70">
        <v>830</v>
      </c>
      <c r="F1103" s="26">
        <v>661</v>
      </c>
      <c r="G1103" s="12">
        <f t="shared" si="17"/>
        <v>0.25567322239031776</v>
      </c>
      <c r="H1103" s="12" t="s">
        <v>60</v>
      </c>
      <c r="I1103" s="12" t="s">
        <v>28097</v>
      </c>
      <c r="J1103" s="25" t="s">
        <v>60</v>
      </c>
    </row>
    <row r="1104" spans="2:10" ht="12.75">
      <c r="B1104" s="72" t="s">
        <v>23816</v>
      </c>
      <c r="C1104" s="8" t="s">
        <v>27134</v>
      </c>
      <c r="D1104" s="54" t="s">
        <v>23817</v>
      </c>
      <c r="E1104" s="70">
        <v>830</v>
      </c>
      <c r="F1104" s="26">
        <v>661</v>
      </c>
      <c r="G1104" s="12">
        <f t="shared" si="17"/>
        <v>0.25567322239031776</v>
      </c>
      <c r="H1104" s="12" t="s">
        <v>31720</v>
      </c>
      <c r="I1104" s="12" t="s">
        <v>28098</v>
      </c>
      <c r="J1104" s="25" t="s">
        <v>60</v>
      </c>
    </row>
    <row r="1105" spans="2:10" ht="12.75">
      <c r="B1105" s="72" t="s">
        <v>23820</v>
      </c>
      <c r="C1105" s="8" t="s">
        <v>27135</v>
      </c>
      <c r="D1105" s="54" t="s">
        <v>23821</v>
      </c>
      <c r="E1105" s="70">
        <v>830</v>
      </c>
      <c r="F1105" s="26">
        <v>661</v>
      </c>
      <c r="G1105" s="12">
        <f t="shared" si="17"/>
        <v>0.25567322239031776</v>
      </c>
      <c r="H1105" s="12" t="s">
        <v>31720</v>
      </c>
      <c r="I1105" s="12" t="s">
        <v>28099</v>
      </c>
      <c r="J1105" s="25" t="s">
        <v>60</v>
      </c>
    </row>
    <row r="1106" spans="2:10" ht="12.75">
      <c r="B1106" s="72" t="s">
        <v>8985</v>
      </c>
      <c r="C1106" s="8" t="s">
        <v>24499</v>
      </c>
      <c r="D1106" s="54" t="s">
        <v>8986</v>
      </c>
      <c r="E1106" s="70">
        <v>840</v>
      </c>
      <c r="F1106" s="26">
        <v>675</v>
      </c>
      <c r="G1106" s="12">
        <f t="shared" si="17"/>
        <v>0.24444444444444446</v>
      </c>
      <c r="H1106" s="12" t="s">
        <v>31721</v>
      </c>
      <c r="I1106" s="12" t="s">
        <v>28100</v>
      </c>
      <c r="J1106" s="25" t="s">
        <v>60</v>
      </c>
    </row>
    <row r="1107" spans="2:10" ht="12.75">
      <c r="B1107" s="72" t="s">
        <v>10194</v>
      </c>
      <c r="C1107" s="8" t="s">
        <v>24577</v>
      </c>
      <c r="D1107" s="54" t="s">
        <v>10195</v>
      </c>
      <c r="E1107" s="70">
        <v>840</v>
      </c>
      <c r="F1107" s="26">
        <v>673</v>
      </c>
      <c r="G1107" s="12">
        <f t="shared" si="17"/>
        <v>0.24814264487369986</v>
      </c>
      <c r="H1107" s="12" t="s">
        <v>60</v>
      </c>
      <c r="I1107" s="12" t="s">
        <v>60</v>
      </c>
      <c r="J1107" s="25" t="s">
        <v>60</v>
      </c>
    </row>
    <row r="1108" spans="2:10" ht="12.75">
      <c r="B1108" s="72" t="s">
        <v>10434</v>
      </c>
      <c r="C1108" s="8" t="s">
        <v>24608</v>
      </c>
      <c r="D1108" s="54" t="s">
        <v>10435</v>
      </c>
      <c r="E1108" s="70">
        <v>840</v>
      </c>
      <c r="F1108" s="26">
        <v>672</v>
      </c>
      <c r="G1108" s="12">
        <f t="shared" si="17"/>
        <v>0.25</v>
      </c>
      <c r="H1108" s="12" t="s">
        <v>60</v>
      </c>
      <c r="I1108" s="12" t="s">
        <v>60</v>
      </c>
      <c r="J1108" s="25" t="s">
        <v>60</v>
      </c>
    </row>
    <row r="1109" spans="2:10" ht="12.75">
      <c r="B1109" s="72" t="s">
        <v>10438</v>
      </c>
      <c r="C1109" s="8" t="s">
        <v>24608</v>
      </c>
      <c r="D1109" s="54" t="s">
        <v>10439</v>
      </c>
      <c r="E1109" s="70">
        <v>840</v>
      </c>
      <c r="F1109" s="26">
        <v>672</v>
      </c>
      <c r="G1109" s="12">
        <f t="shared" si="17"/>
        <v>0.25</v>
      </c>
      <c r="H1109" s="12" t="s">
        <v>60</v>
      </c>
      <c r="I1109" s="12" t="s">
        <v>60</v>
      </c>
      <c r="J1109" s="25" t="s">
        <v>60</v>
      </c>
    </row>
    <row r="1110" spans="2:10" ht="12.75">
      <c r="B1110" s="72" t="s">
        <v>12337</v>
      </c>
      <c r="C1110" s="8" t="s">
        <v>24976</v>
      </c>
      <c r="D1110" s="54" t="s">
        <v>12338</v>
      </c>
      <c r="E1110" s="70">
        <v>840</v>
      </c>
      <c r="F1110" s="26">
        <v>669</v>
      </c>
      <c r="G1110" s="12">
        <f t="shared" si="17"/>
        <v>0.25560538116591935</v>
      </c>
      <c r="H1110" s="12" t="s">
        <v>31636</v>
      </c>
      <c r="I1110" s="12" t="s">
        <v>28101</v>
      </c>
      <c r="J1110" s="25" t="s">
        <v>60</v>
      </c>
    </row>
    <row r="1111" spans="2:10" ht="12.75">
      <c r="B1111" s="72" t="s">
        <v>12341</v>
      </c>
      <c r="C1111" s="8" t="s">
        <v>24977</v>
      </c>
      <c r="D1111" s="54" t="s">
        <v>12342</v>
      </c>
      <c r="E1111" s="70">
        <v>840</v>
      </c>
      <c r="F1111" s="26">
        <v>675</v>
      </c>
      <c r="G1111" s="12">
        <f t="shared" si="17"/>
        <v>0.24444444444444446</v>
      </c>
      <c r="H1111" s="12" t="s">
        <v>31721</v>
      </c>
      <c r="I1111" s="12" t="s">
        <v>28102</v>
      </c>
      <c r="J1111" s="25" t="s">
        <v>60</v>
      </c>
    </row>
    <row r="1112" spans="2:10" ht="12.75">
      <c r="B1112" s="72" t="s">
        <v>12345</v>
      </c>
      <c r="C1112" s="8" t="s">
        <v>24978</v>
      </c>
      <c r="D1112" s="54" t="s">
        <v>12346</v>
      </c>
      <c r="E1112" s="70">
        <v>840</v>
      </c>
      <c r="F1112" s="26">
        <v>675</v>
      </c>
      <c r="G1112" s="12">
        <f t="shared" si="17"/>
        <v>0.24444444444444446</v>
      </c>
      <c r="H1112" s="12" t="s">
        <v>31722</v>
      </c>
      <c r="I1112" s="12" t="s">
        <v>28103</v>
      </c>
      <c r="J1112" s="25" t="s">
        <v>60</v>
      </c>
    </row>
    <row r="1113" spans="2:10" ht="12.75">
      <c r="B1113" s="72" t="s">
        <v>12350</v>
      </c>
      <c r="C1113" s="8" t="s">
        <v>24979</v>
      </c>
      <c r="D1113" s="54" t="s">
        <v>12351</v>
      </c>
      <c r="E1113" s="70">
        <v>840</v>
      </c>
      <c r="F1113" s="26">
        <v>675</v>
      </c>
      <c r="G1113" s="12">
        <f t="shared" si="17"/>
        <v>0.24444444444444446</v>
      </c>
      <c r="H1113" s="12" t="s">
        <v>31722</v>
      </c>
      <c r="I1113" s="12" t="s">
        <v>28104</v>
      </c>
      <c r="J1113" s="25" t="s">
        <v>60</v>
      </c>
    </row>
    <row r="1114" spans="2:10" ht="12.75">
      <c r="B1114" s="72" t="s">
        <v>18660</v>
      </c>
      <c r="C1114" s="8" t="s">
        <v>26269</v>
      </c>
      <c r="D1114" s="54" t="s">
        <v>18661</v>
      </c>
      <c r="E1114" s="70">
        <v>840</v>
      </c>
      <c r="F1114" s="26">
        <v>675</v>
      </c>
      <c r="G1114" s="12">
        <f t="shared" si="17"/>
        <v>0.24444444444444446</v>
      </c>
      <c r="H1114" s="12" t="s">
        <v>31711</v>
      </c>
      <c r="I1114" s="12" t="s">
        <v>28105</v>
      </c>
      <c r="J1114" s="25" t="s">
        <v>60</v>
      </c>
    </row>
    <row r="1115" spans="2:10" ht="12.75">
      <c r="B1115" s="72" t="s">
        <v>18664</v>
      </c>
      <c r="C1115" s="8" t="s">
        <v>26270</v>
      </c>
      <c r="D1115" s="54" t="s">
        <v>18665</v>
      </c>
      <c r="E1115" s="70">
        <v>840</v>
      </c>
      <c r="F1115" s="26">
        <v>675</v>
      </c>
      <c r="G1115" s="12">
        <f t="shared" si="17"/>
        <v>0.24444444444444446</v>
      </c>
      <c r="H1115" s="12" t="s">
        <v>31711</v>
      </c>
      <c r="I1115" s="12" t="s">
        <v>28106</v>
      </c>
      <c r="J1115" s="25" t="s">
        <v>60</v>
      </c>
    </row>
    <row r="1116" spans="2:10" ht="12.75">
      <c r="B1116" s="72" t="s">
        <v>18668</v>
      </c>
      <c r="C1116" s="8" t="s">
        <v>26271</v>
      </c>
      <c r="D1116" s="54" t="s">
        <v>18669</v>
      </c>
      <c r="E1116" s="70">
        <v>840</v>
      </c>
      <c r="F1116" s="26">
        <v>675</v>
      </c>
      <c r="G1116" s="12">
        <f t="shared" si="17"/>
        <v>0.24444444444444446</v>
      </c>
      <c r="H1116" s="12" t="s">
        <v>31711</v>
      </c>
      <c r="I1116" s="12" t="s">
        <v>28107</v>
      </c>
      <c r="J1116" s="25" t="s">
        <v>60</v>
      </c>
    </row>
    <row r="1117" spans="2:10" ht="12.75">
      <c r="B1117" s="72" t="s">
        <v>18672</v>
      </c>
      <c r="C1117" s="8" t="s">
        <v>26272</v>
      </c>
      <c r="D1117" s="54" t="s">
        <v>18673</v>
      </c>
      <c r="E1117" s="70">
        <v>840</v>
      </c>
      <c r="F1117" s="26">
        <v>675</v>
      </c>
      <c r="G1117" s="12">
        <f t="shared" si="17"/>
        <v>0.24444444444444446</v>
      </c>
      <c r="H1117" s="12" t="s">
        <v>31711</v>
      </c>
      <c r="I1117" s="12" t="s">
        <v>28108</v>
      </c>
      <c r="J1117" s="25" t="s">
        <v>60</v>
      </c>
    </row>
    <row r="1118" spans="2:10" ht="12.75">
      <c r="B1118" s="72" t="s">
        <v>18676</v>
      </c>
      <c r="C1118" s="8" t="s">
        <v>26273</v>
      </c>
      <c r="D1118" s="54" t="s">
        <v>18677</v>
      </c>
      <c r="E1118" s="70">
        <v>840</v>
      </c>
      <c r="F1118" s="26">
        <v>675</v>
      </c>
      <c r="G1118" s="12">
        <f t="shared" si="17"/>
        <v>0.24444444444444446</v>
      </c>
      <c r="H1118" s="12" t="s">
        <v>31711</v>
      </c>
      <c r="I1118" s="12" t="s">
        <v>28109</v>
      </c>
      <c r="J1118" s="25" t="s">
        <v>60</v>
      </c>
    </row>
    <row r="1119" spans="2:10" ht="12.75">
      <c r="B1119" s="72" t="s">
        <v>22100</v>
      </c>
      <c r="C1119" s="8" t="s">
        <v>26862</v>
      </c>
      <c r="D1119" s="54" t="s">
        <v>22101</v>
      </c>
      <c r="E1119" s="70">
        <v>840</v>
      </c>
      <c r="F1119" s="26">
        <v>674</v>
      </c>
      <c r="G1119" s="12">
        <f t="shared" si="17"/>
        <v>0.24629080118694358</v>
      </c>
      <c r="H1119" s="12" t="s">
        <v>31702</v>
      </c>
      <c r="I1119" s="12" t="s">
        <v>28110</v>
      </c>
      <c r="J1119" s="25" t="s">
        <v>60</v>
      </c>
    </row>
    <row r="1120" spans="2:10" ht="12.75">
      <c r="B1120" s="72" t="s">
        <v>22104</v>
      </c>
      <c r="C1120" s="8" t="s">
        <v>26863</v>
      </c>
      <c r="D1120" s="54" t="s">
        <v>22105</v>
      </c>
      <c r="E1120" s="70">
        <v>840</v>
      </c>
      <c r="F1120" s="26">
        <v>674</v>
      </c>
      <c r="G1120" s="12">
        <f t="shared" si="17"/>
        <v>0.24629080118694358</v>
      </c>
      <c r="H1120" s="12" t="s">
        <v>31702</v>
      </c>
      <c r="I1120" s="12" t="s">
        <v>28111</v>
      </c>
      <c r="J1120" s="25" t="s">
        <v>60</v>
      </c>
    </row>
    <row r="1121" spans="2:10" ht="12.75">
      <c r="B1121" s="72" t="s">
        <v>22108</v>
      </c>
      <c r="C1121" s="8" t="s">
        <v>26864</v>
      </c>
      <c r="D1121" s="54" t="s">
        <v>22109</v>
      </c>
      <c r="E1121" s="70">
        <v>840</v>
      </c>
      <c r="F1121" s="26">
        <v>674</v>
      </c>
      <c r="G1121" s="12">
        <f t="shared" si="17"/>
        <v>0.24629080118694358</v>
      </c>
      <c r="H1121" s="12" t="s">
        <v>31702</v>
      </c>
      <c r="I1121" s="12" t="s">
        <v>28112</v>
      </c>
      <c r="J1121" s="25" t="s">
        <v>60</v>
      </c>
    </row>
    <row r="1122" spans="2:10" ht="12.75">
      <c r="B1122" s="72" t="s">
        <v>13588</v>
      </c>
      <c r="C1122" s="8" t="s">
        <v>25169</v>
      </c>
      <c r="D1122" s="54" t="s">
        <v>13589</v>
      </c>
      <c r="E1122" s="70">
        <v>850</v>
      </c>
      <c r="F1122" s="26">
        <v>678</v>
      </c>
      <c r="G1122" s="12">
        <f t="shared" si="17"/>
        <v>0.25368731563421831</v>
      </c>
      <c r="H1122" s="12" t="s">
        <v>31645</v>
      </c>
      <c r="I1122" s="12" t="s">
        <v>28113</v>
      </c>
      <c r="J1122" s="25" t="s">
        <v>60</v>
      </c>
    </row>
    <row r="1123" spans="2:10" ht="12.75">
      <c r="B1123" s="72" t="s">
        <v>15854</v>
      </c>
      <c r="C1123" s="8" t="s">
        <v>25675</v>
      </c>
      <c r="D1123" s="54" t="s">
        <v>15855</v>
      </c>
      <c r="E1123" s="70">
        <v>850</v>
      </c>
      <c r="F1123" s="26">
        <v>683</v>
      </c>
      <c r="G1123" s="12">
        <f t="shared" si="17"/>
        <v>0.24450951683748179</v>
      </c>
      <c r="H1123" s="12" t="s">
        <v>31680</v>
      </c>
      <c r="I1123" s="12" t="s">
        <v>28114</v>
      </c>
      <c r="J1123" s="25" t="s">
        <v>60</v>
      </c>
    </row>
    <row r="1124" spans="2:10" ht="12.75">
      <c r="B1124" s="72" t="s">
        <v>15858</v>
      </c>
      <c r="C1124" s="8" t="s">
        <v>25676</v>
      </c>
      <c r="D1124" s="54" t="s">
        <v>15859</v>
      </c>
      <c r="E1124" s="70">
        <v>850</v>
      </c>
      <c r="F1124" s="26">
        <v>683</v>
      </c>
      <c r="G1124" s="12">
        <f t="shared" si="17"/>
        <v>0.24450951683748179</v>
      </c>
      <c r="H1124" s="12" t="s">
        <v>31681</v>
      </c>
      <c r="I1124" s="12" t="s">
        <v>28115</v>
      </c>
      <c r="J1124" s="25" t="s">
        <v>60</v>
      </c>
    </row>
    <row r="1125" spans="2:10" ht="12.75">
      <c r="B1125" s="72" t="s">
        <v>9315</v>
      </c>
      <c r="C1125" s="8" t="s">
        <v>60</v>
      </c>
      <c r="D1125" s="54" t="s">
        <v>9316</v>
      </c>
      <c r="E1125" s="70">
        <v>860</v>
      </c>
      <c r="F1125" s="26">
        <v>687</v>
      </c>
      <c r="G1125" s="12">
        <f t="shared" si="17"/>
        <v>0.25181950509461437</v>
      </c>
      <c r="H1125" s="12" t="s">
        <v>60</v>
      </c>
      <c r="I1125" s="12" t="s">
        <v>60</v>
      </c>
      <c r="J1125" s="25" t="s">
        <v>60</v>
      </c>
    </row>
    <row r="1126" spans="2:10" ht="12.75">
      <c r="B1126" s="72" t="s">
        <v>9367</v>
      </c>
      <c r="C1126" s="8" t="s">
        <v>60</v>
      </c>
      <c r="D1126" s="54" t="s">
        <v>9368</v>
      </c>
      <c r="E1126" s="70">
        <v>860</v>
      </c>
      <c r="F1126" s="26">
        <v>687</v>
      </c>
      <c r="G1126" s="12">
        <f t="shared" si="17"/>
        <v>0.25181950509461437</v>
      </c>
      <c r="H1126" s="12" t="s">
        <v>60</v>
      </c>
      <c r="I1126" s="12" t="s">
        <v>60</v>
      </c>
      <c r="J1126" s="25" t="s">
        <v>60</v>
      </c>
    </row>
    <row r="1127" spans="2:10" ht="12.75">
      <c r="B1127" s="72" t="s">
        <v>10254</v>
      </c>
      <c r="C1127" s="8" t="s">
        <v>24592</v>
      </c>
      <c r="D1127" s="54" t="s">
        <v>10255</v>
      </c>
      <c r="E1127" s="70">
        <v>860</v>
      </c>
      <c r="F1127" s="26">
        <v>685</v>
      </c>
      <c r="G1127" s="12">
        <f t="shared" si="17"/>
        <v>0.25547445255474455</v>
      </c>
      <c r="H1127" s="12" t="s">
        <v>60</v>
      </c>
      <c r="I1127" s="12" t="s">
        <v>60</v>
      </c>
      <c r="J1127" s="25" t="s">
        <v>60</v>
      </c>
    </row>
    <row r="1128" spans="2:10" ht="12.75">
      <c r="B1128" s="72" t="s">
        <v>12354</v>
      </c>
      <c r="C1128" s="8" t="s">
        <v>24980</v>
      </c>
      <c r="D1128" s="54" t="s">
        <v>12355</v>
      </c>
      <c r="E1128" s="70">
        <v>860</v>
      </c>
      <c r="F1128" s="26">
        <v>691</v>
      </c>
      <c r="G1128" s="12">
        <f t="shared" si="17"/>
        <v>0.24457308248914611</v>
      </c>
      <c r="H1128" s="12" t="s">
        <v>31636</v>
      </c>
      <c r="I1128" s="12" t="s">
        <v>28116</v>
      </c>
      <c r="J1128" s="25" t="s">
        <v>60</v>
      </c>
    </row>
    <row r="1129" spans="2:10" ht="12.75">
      <c r="B1129" s="72" t="s">
        <v>13592</v>
      </c>
      <c r="C1129" s="8" t="s">
        <v>25170</v>
      </c>
      <c r="D1129" s="54" t="s">
        <v>13593</v>
      </c>
      <c r="E1129" s="70">
        <v>870</v>
      </c>
      <c r="F1129" s="26">
        <v>692</v>
      </c>
      <c r="G1129" s="12">
        <f t="shared" si="17"/>
        <v>0.25722543352601157</v>
      </c>
      <c r="H1129" s="12" t="s">
        <v>31645</v>
      </c>
      <c r="I1129" s="12" t="s">
        <v>28117</v>
      </c>
      <c r="J1129" s="25" t="s">
        <v>60</v>
      </c>
    </row>
    <row r="1130" spans="2:10" ht="12.75">
      <c r="B1130" s="72" t="s">
        <v>13596</v>
      </c>
      <c r="C1130" s="8" t="s">
        <v>25171</v>
      </c>
      <c r="D1130" s="54" t="s">
        <v>13597</v>
      </c>
      <c r="E1130" s="70">
        <v>870</v>
      </c>
      <c r="F1130" s="26">
        <v>692</v>
      </c>
      <c r="G1130" s="12">
        <f t="shared" si="17"/>
        <v>0.25722543352601157</v>
      </c>
      <c r="H1130" s="12" t="s">
        <v>31645</v>
      </c>
      <c r="I1130" s="12" t="s">
        <v>28118</v>
      </c>
      <c r="J1130" s="25" t="s">
        <v>60</v>
      </c>
    </row>
    <row r="1131" spans="2:10" ht="12.75">
      <c r="B1131" s="72" t="s">
        <v>17063</v>
      </c>
      <c r="C1131" s="8" t="s">
        <v>25956</v>
      </c>
      <c r="D1131" s="54" t="s">
        <v>17064</v>
      </c>
      <c r="E1131" s="70">
        <v>860</v>
      </c>
      <c r="F1131" s="26">
        <v>691</v>
      </c>
      <c r="G1131" s="12">
        <f t="shared" si="17"/>
        <v>0.24457308248914611</v>
      </c>
      <c r="H1131" s="12" t="s">
        <v>31723</v>
      </c>
      <c r="I1131" s="12" t="s">
        <v>28119</v>
      </c>
      <c r="J1131" s="25" t="s">
        <v>60</v>
      </c>
    </row>
    <row r="1132" spans="2:10" ht="12.75">
      <c r="B1132" s="72" t="s">
        <v>18127</v>
      </c>
      <c r="C1132" s="8" t="s">
        <v>60</v>
      </c>
      <c r="D1132" s="54" t="s">
        <v>18128</v>
      </c>
      <c r="E1132" s="70">
        <v>860</v>
      </c>
      <c r="F1132" s="26">
        <v>687</v>
      </c>
      <c r="G1132" s="12">
        <f t="shared" si="17"/>
        <v>0.25181950509461437</v>
      </c>
      <c r="H1132" s="12" t="s">
        <v>31659</v>
      </c>
      <c r="I1132" s="12" t="s">
        <v>28120</v>
      </c>
      <c r="J1132" s="25" t="s">
        <v>60</v>
      </c>
    </row>
    <row r="1133" spans="2:10" ht="12.75">
      <c r="B1133" s="72" t="s">
        <v>18131</v>
      </c>
      <c r="C1133" s="8" t="s">
        <v>26146</v>
      </c>
      <c r="D1133" s="54" t="s">
        <v>18048</v>
      </c>
      <c r="E1133" s="70">
        <v>860</v>
      </c>
      <c r="F1133" s="26">
        <v>687</v>
      </c>
      <c r="G1133" s="12">
        <f t="shared" si="17"/>
        <v>0.25181950509461437</v>
      </c>
      <c r="H1133" s="12" t="s">
        <v>31703</v>
      </c>
      <c r="I1133" s="12" t="s">
        <v>28121</v>
      </c>
      <c r="J1133" s="25" t="s">
        <v>60</v>
      </c>
    </row>
    <row r="1134" spans="2:10" ht="12.75">
      <c r="B1134" s="72" t="s">
        <v>20243</v>
      </c>
      <c r="C1134" s="8">
        <v>48906071</v>
      </c>
      <c r="D1134" s="54" t="s">
        <v>20244</v>
      </c>
      <c r="E1134" s="70">
        <v>870</v>
      </c>
      <c r="F1134" s="26">
        <v>693</v>
      </c>
      <c r="G1134" s="12">
        <f t="shared" si="17"/>
        <v>0.25541125541125531</v>
      </c>
      <c r="H1134" s="12" t="s">
        <v>31653</v>
      </c>
      <c r="I1134" s="12" t="s">
        <v>28122</v>
      </c>
      <c r="J1134" s="25" t="s">
        <v>60</v>
      </c>
    </row>
    <row r="1135" spans="2:10" ht="12.75">
      <c r="B1135" s="72" t="s">
        <v>20247</v>
      </c>
      <c r="C1135" s="8">
        <v>48906072</v>
      </c>
      <c r="D1135" s="54" t="s">
        <v>20248</v>
      </c>
      <c r="E1135" s="70">
        <v>870</v>
      </c>
      <c r="F1135" s="26">
        <v>693</v>
      </c>
      <c r="G1135" s="12">
        <f t="shared" si="17"/>
        <v>0.25541125541125531</v>
      </c>
      <c r="H1135" s="12" t="s">
        <v>31653</v>
      </c>
      <c r="I1135" s="12" t="s">
        <v>28123</v>
      </c>
      <c r="J1135" s="25" t="s">
        <v>60</v>
      </c>
    </row>
    <row r="1136" spans="2:10" ht="12.75">
      <c r="B1136" s="72" t="s">
        <v>20251</v>
      </c>
      <c r="C1136" s="8">
        <v>48906073</v>
      </c>
      <c r="D1136" s="54" t="s">
        <v>20252</v>
      </c>
      <c r="E1136" s="70">
        <v>870</v>
      </c>
      <c r="F1136" s="26">
        <v>693</v>
      </c>
      <c r="G1136" s="12">
        <f t="shared" si="17"/>
        <v>0.25541125541125531</v>
      </c>
      <c r="H1136" s="12" t="s">
        <v>31653</v>
      </c>
      <c r="I1136" s="12" t="s">
        <v>28124</v>
      </c>
      <c r="J1136" s="25" t="s">
        <v>60</v>
      </c>
    </row>
    <row r="1137" spans="2:10" ht="12.75">
      <c r="B1137" s="72" t="s">
        <v>20255</v>
      </c>
      <c r="C1137" s="8">
        <v>48906074</v>
      </c>
      <c r="D1137" s="54" t="s">
        <v>20256</v>
      </c>
      <c r="E1137" s="70">
        <v>870</v>
      </c>
      <c r="F1137" s="26">
        <v>693</v>
      </c>
      <c r="G1137" s="12">
        <f t="shared" si="17"/>
        <v>0.25541125541125531</v>
      </c>
      <c r="H1137" s="12" t="s">
        <v>31653</v>
      </c>
      <c r="I1137" s="12" t="s">
        <v>28125</v>
      </c>
      <c r="J1137" s="25" t="s">
        <v>60</v>
      </c>
    </row>
    <row r="1138" spans="2:10" ht="12.75">
      <c r="B1138" s="72" t="s">
        <v>20259</v>
      </c>
      <c r="C1138" s="8">
        <v>48906075</v>
      </c>
      <c r="D1138" s="54" t="s">
        <v>20260</v>
      </c>
      <c r="E1138" s="70">
        <v>870</v>
      </c>
      <c r="F1138" s="26">
        <v>693</v>
      </c>
      <c r="G1138" s="12">
        <f t="shared" si="17"/>
        <v>0.25541125541125531</v>
      </c>
      <c r="H1138" s="12" t="s">
        <v>31653</v>
      </c>
      <c r="I1138" s="12" t="s">
        <v>28126</v>
      </c>
      <c r="J1138" s="25" t="s">
        <v>60</v>
      </c>
    </row>
    <row r="1139" spans="2:10" ht="12.75">
      <c r="B1139" s="72" t="s">
        <v>24189</v>
      </c>
      <c r="C1139" s="8" t="s">
        <v>24191</v>
      </c>
      <c r="D1139" s="54" t="s">
        <v>24190</v>
      </c>
      <c r="E1139" s="70">
        <v>860</v>
      </c>
      <c r="F1139" s="26">
        <v>687</v>
      </c>
      <c r="G1139" s="12">
        <f t="shared" si="17"/>
        <v>0.25181950509461437</v>
      </c>
      <c r="H1139" s="12" t="s">
        <v>60</v>
      </c>
      <c r="I1139" s="12" t="s">
        <v>60</v>
      </c>
      <c r="J1139" s="25" t="s">
        <v>60</v>
      </c>
    </row>
    <row r="1140" spans="2:10" ht="12.75">
      <c r="B1140" s="46" t="s">
        <v>6653</v>
      </c>
      <c r="C1140" s="8" t="s">
        <v>6652</v>
      </c>
      <c r="D1140" s="54" t="s">
        <v>6654</v>
      </c>
      <c r="E1140" s="70">
        <v>880</v>
      </c>
      <c r="F1140" s="26">
        <v>700</v>
      </c>
      <c r="G1140" s="12">
        <f t="shared" si="17"/>
        <v>0.25714285714285712</v>
      </c>
      <c r="H1140" s="12" t="s">
        <v>6656</v>
      </c>
      <c r="I1140" s="12" t="s">
        <v>28127</v>
      </c>
      <c r="J1140" s="25" t="s">
        <v>60</v>
      </c>
    </row>
    <row r="1141" spans="2:10" ht="12.75">
      <c r="B1141" s="72" t="s">
        <v>10198</v>
      </c>
      <c r="C1141" s="8" t="s">
        <v>24578</v>
      </c>
      <c r="D1141" s="54" t="s">
        <v>10199</v>
      </c>
      <c r="E1141" s="70">
        <v>870</v>
      </c>
      <c r="F1141" s="26">
        <v>697</v>
      </c>
      <c r="G1141" s="12">
        <f t="shared" si="17"/>
        <v>0.24820659971305603</v>
      </c>
      <c r="H1141" s="12" t="s">
        <v>60</v>
      </c>
      <c r="I1141" s="12" t="s">
        <v>60</v>
      </c>
      <c r="J1141" s="25" t="s">
        <v>60</v>
      </c>
    </row>
    <row r="1142" spans="2:10" ht="12.75">
      <c r="B1142" s="72" t="s">
        <v>10202</v>
      </c>
      <c r="C1142" s="8" t="s">
        <v>24579</v>
      </c>
      <c r="D1142" s="54" t="s">
        <v>10203</v>
      </c>
      <c r="E1142" s="70">
        <v>880</v>
      </c>
      <c r="F1142" s="26">
        <v>701</v>
      </c>
      <c r="G1142" s="12">
        <f t="shared" si="17"/>
        <v>0.25534950071326667</v>
      </c>
      <c r="H1142" s="12" t="s">
        <v>60</v>
      </c>
      <c r="I1142" s="12" t="s">
        <v>60</v>
      </c>
      <c r="J1142" s="25" t="s">
        <v>60</v>
      </c>
    </row>
    <row r="1143" spans="2:10" ht="12.75">
      <c r="B1143" s="72" t="s">
        <v>10458</v>
      </c>
      <c r="C1143" s="8" t="s">
        <v>24608</v>
      </c>
      <c r="D1143" s="54" t="s">
        <v>10459</v>
      </c>
      <c r="E1143" s="70">
        <v>880</v>
      </c>
      <c r="F1143" s="26">
        <v>700</v>
      </c>
      <c r="G1143" s="12">
        <f t="shared" si="17"/>
        <v>0.25714285714285712</v>
      </c>
      <c r="H1143" s="12" t="s">
        <v>60</v>
      </c>
      <c r="I1143" s="12" t="s">
        <v>60</v>
      </c>
      <c r="J1143" s="25" t="s">
        <v>60</v>
      </c>
    </row>
    <row r="1144" spans="2:10" ht="12.75">
      <c r="B1144" s="72" t="s">
        <v>12358</v>
      </c>
      <c r="C1144" s="8" t="s">
        <v>24981</v>
      </c>
      <c r="D1144" s="54" t="s">
        <v>12359</v>
      </c>
      <c r="E1144" s="70">
        <v>870</v>
      </c>
      <c r="F1144" s="26">
        <v>699</v>
      </c>
      <c r="G1144" s="12">
        <f t="shared" si="17"/>
        <v>0.24463519313304727</v>
      </c>
      <c r="H1144" s="12" t="s">
        <v>31690</v>
      </c>
      <c r="I1144" s="12" t="s">
        <v>28128</v>
      </c>
      <c r="J1144" s="25" t="s">
        <v>60</v>
      </c>
    </row>
    <row r="1145" spans="2:10" ht="12.75">
      <c r="B1145" s="72" t="s">
        <v>12362</v>
      </c>
      <c r="C1145" s="8">
        <v>4932363687</v>
      </c>
      <c r="D1145" s="54" t="s">
        <v>12363</v>
      </c>
      <c r="E1145" s="70">
        <v>870</v>
      </c>
      <c r="F1145" s="26">
        <v>699</v>
      </c>
      <c r="G1145" s="12">
        <f t="shared" si="17"/>
        <v>0.24463519313304727</v>
      </c>
      <c r="H1145" s="12" t="s">
        <v>31673</v>
      </c>
      <c r="I1145" s="12" t="s">
        <v>28129</v>
      </c>
      <c r="J1145" s="25" t="s">
        <v>60</v>
      </c>
    </row>
    <row r="1146" spans="2:10" ht="12.75">
      <c r="B1146" s="72" t="s">
        <v>12778</v>
      </c>
      <c r="C1146" s="8" t="s">
        <v>25044</v>
      </c>
      <c r="D1146" s="54" t="s">
        <v>12779</v>
      </c>
      <c r="E1146" s="70">
        <v>880</v>
      </c>
      <c r="F1146" s="26">
        <v>700</v>
      </c>
      <c r="G1146" s="12">
        <f t="shared" si="17"/>
        <v>0.25714285714285712</v>
      </c>
      <c r="H1146" s="12" t="s">
        <v>31724</v>
      </c>
      <c r="I1146" s="12" t="s">
        <v>28130</v>
      </c>
      <c r="J1146" s="25" t="s">
        <v>60</v>
      </c>
    </row>
    <row r="1147" spans="2:10" ht="12.75">
      <c r="B1147" s="72" t="s">
        <v>15862</v>
      </c>
      <c r="C1147" s="8" t="s">
        <v>25677</v>
      </c>
      <c r="D1147" s="54" t="s">
        <v>15863</v>
      </c>
      <c r="E1147" s="70">
        <v>870</v>
      </c>
      <c r="F1147" s="26">
        <v>694</v>
      </c>
      <c r="G1147" s="12">
        <f t="shared" si="17"/>
        <v>0.25360230547550433</v>
      </c>
      <c r="H1147" s="12" t="s">
        <v>60</v>
      </c>
      <c r="I1147" s="12" t="s">
        <v>28131</v>
      </c>
      <c r="J1147" s="25" t="s">
        <v>60</v>
      </c>
    </row>
    <row r="1148" spans="2:10" ht="12.75">
      <c r="B1148" s="72" t="s">
        <v>15866</v>
      </c>
      <c r="C1148" s="8" t="s">
        <v>25678</v>
      </c>
      <c r="D1148" s="54" t="s">
        <v>15867</v>
      </c>
      <c r="E1148" s="70">
        <v>870</v>
      </c>
      <c r="F1148" s="26">
        <v>694</v>
      </c>
      <c r="G1148" s="12">
        <f t="shared" si="17"/>
        <v>0.25360230547550433</v>
      </c>
      <c r="H1148" s="12" t="s">
        <v>60</v>
      </c>
      <c r="I1148" s="12" t="s">
        <v>28132</v>
      </c>
      <c r="J1148" s="25" t="s">
        <v>60</v>
      </c>
    </row>
    <row r="1149" spans="2:10" ht="12.75">
      <c r="B1149" s="72" t="s">
        <v>15870</v>
      </c>
      <c r="C1149" s="8" t="s">
        <v>25679</v>
      </c>
      <c r="D1149" s="54" t="s">
        <v>15871</v>
      </c>
      <c r="E1149" s="70">
        <v>870</v>
      </c>
      <c r="F1149" s="26">
        <v>694</v>
      </c>
      <c r="G1149" s="12">
        <f t="shared" si="17"/>
        <v>0.25360230547550433</v>
      </c>
      <c r="H1149" s="12" t="s">
        <v>31649</v>
      </c>
      <c r="I1149" s="12" t="s">
        <v>28133</v>
      </c>
      <c r="J1149" s="25" t="s">
        <v>60</v>
      </c>
    </row>
    <row r="1150" spans="2:10" ht="12.75">
      <c r="B1150" s="72" t="s">
        <v>15874</v>
      </c>
      <c r="C1150" s="8" t="s">
        <v>25556</v>
      </c>
      <c r="D1150" s="54" t="s">
        <v>15875</v>
      </c>
      <c r="E1150" s="70">
        <v>870</v>
      </c>
      <c r="F1150" s="26">
        <v>696</v>
      </c>
      <c r="G1150" s="12">
        <f t="shared" si="17"/>
        <v>0.25</v>
      </c>
      <c r="H1150" s="12" t="s">
        <v>60</v>
      </c>
      <c r="I1150" s="12" t="s">
        <v>28134</v>
      </c>
      <c r="J1150" s="25" t="s">
        <v>60</v>
      </c>
    </row>
    <row r="1151" spans="2:10" ht="12.75">
      <c r="B1151" s="72" t="s">
        <v>15878</v>
      </c>
      <c r="C1151" s="8" t="s">
        <v>60</v>
      </c>
      <c r="D1151" s="54" t="s">
        <v>15879</v>
      </c>
      <c r="E1151" s="70">
        <v>870</v>
      </c>
      <c r="F1151" s="26">
        <v>696</v>
      </c>
      <c r="G1151" s="12">
        <f t="shared" si="17"/>
        <v>0.25</v>
      </c>
      <c r="H1151" s="12" t="s">
        <v>31725</v>
      </c>
      <c r="I1151" s="12" t="s">
        <v>28135</v>
      </c>
      <c r="J1151" s="25" t="s">
        <v>60</v>
      </c>
    </row>
    <row r="1152" spans="2:10" ht="12.75">
      <c r="B1152" s="72" t="s">
        <v>18680</v>
      </c>
      <c r="C1152" s="8">
        <v>4932478063</v>
      </c>
      <c r="D1152" s="54" t="s">
        <v>18681</v>
      </c>
      <c r="E1152" s="70">
        <v>870</v>
      </c>
      <c r="F1152" s="26">
        <v>699</v>
      </c>
      <c r="G1152" s="12">
        <f t="shared" si="17"/>
        <v>0.24463519313304727</v>
      </c>
      <c r="H1152" s="12" t="s">
        <v>31726</v>
      </c>
      <c r="I1152" s="12" t="s">
        <v>28136</v>
      </c>
      <c r="J1152" s="25" t="s">
        <v>60</v>
      </c>
    </row>
    <row r="1153" spans="2:10" ht="12.75">
      <c r="B1153" s="72" t="s">
        <v>18684</v>
      </c>
      <c r="C1153" s="8">
        <v>4932478064</v>
      </c>
      <c r="D1153" s="54" t="s">
        <v>18685</v>
      </c>
      <c r="E1153" s="70">
        <v>870</v>
      </c>
      <c r="F1153" s="26">
        <v>699</v>
      </c>
      <c r="G1153" s="12">
        <f t="shared" si="17"/>
        <v>0.24463519313304727</v>
      </c>
      <c r="H1153" s="12" t="s">
        <v>31726</v>
      </c>
      <c r="I1153" s="12" t="s">
        <v>28137</v>
      </c>
      <c r="J1153" s="25" t="s">
        <v>60</v>
      </c>
    </row>
    <row r="1154" spans="2:10" ht="12.75">
      <c r="B1154" s="72" t="s">
        <v>18688</v>
      </c>
      <c r="C1154" s="8">
        <v>4932478065</v>
      </c>
      <c r="D1154" s="54" t="s">
        <v>18689</v>
      </c>
      <c r="E1154" s="70">
        <v>870</v>
      </c>
      <c r="F1154" s="26">
        <v>699</v>
      </c>
      <c r="G1154" s="12">
        <f t="shared" ref="G1154:G1217" si="18">IFERROR(E1154/F1154-1,0)</f>
        <v>0.24463519313304727</v>
      </c>
      <c r="H1154" s="12" t="s">
        <v>31726</v>
      </c>
      <c r="I1154" s="12" t="s">
        <v>28138</v>
      </c>
      <c r="J1154" s="25" t="s">
        <v>60</v>
      </c>
    </row>
    <row r="1155" spans="2:10" ht="12.75">
      <c r="B1155" s="72" t="s">
        <v>20409</v>
      </c>
      <c r="C1155" s="8" t="s">
        <v>26522</v>
      </c>
      <c r="D1155" s="54" t="s">
        <v>20410</v>
      </c>
      <c r="E1155" s="70">
        <v>870</v>
      </c>
      <c r="F1155" s="26">
        <v>698</v>
      </c>
      <c r="G1155" s="12">
        <f t="shared" si="18"/>
        <v>0.24641833810888247</v>
      </c>
      <c r="H1155" s="12" t="s">
        <v>31727</v>
      </c>
      <c r="I1155" s="12" t="s">
        <v>28139</v>
      </c>
      <c r="J1155" s="25" t="s">
        <v>60</v>
      </c>
    </row>
    <row r="1156" spans="2:10" ht="12.75">
      <c r="B1156" s="72" t="s">
        <v>22112</v>
      </c>
      <c r="C1156" s="8" t="s">
        <v>26865</v>
      </c>
      <c r="D1156" s="54" t="s">
        <v>22113</v>
      </c>
      <c r="E1156" s="70">
        <v>870</v>
      </c>
      <c r="F1156" s="26">
        <v>698</v>
      </c>
      <c r="G1156" s="12">
        <f t="shared" si="18"/>
        <v>0.24641833810888247</v>
      </c>
      <c r="H1156" s="12" t="s">
        <v>31702</v>
      </c>
      <c r="I1156" s="12" t="s">
        <v>28140</v>
      </c>
      <c r="J1156" s="25" t="s">
        <v>60</v>
      </c>
    </row>
    <row r="1157" spans="2:10" ht="12.75">
      <c r="B1157" s="72" t="s">
        <v>22116</v>
      </c>
      <c r="C1157" s="8" t="s">
        <v>26866</v>
      </c>
      <c r="D1157" s="54" t="s">
        <v>22117</v>
      </c>
      <c r="E1157" s="70">
        <v>870</v>
      </c>
      <c r="F1157" s="26">
        <v>698</v>
      </c>
      <c r="G1157" s="12">
        <f t="shared" si="18"/>
        <v>0.24641833810888247</v>
      </c>
      <c r="H1157" s="12" t="s">
        <v>31702</v>
      </c>
      <c r="I1157" s="12" t="s">
        <v>28141</v>
      </c>
      <c r="J1157" s="25" t="s">
        <v>60</v>
      </c>
    </row>
    <row r="1158" spans="2:10" ht="12.75">
      <c r="B1158" s="72" t="s">
        <v>24036</v>
      </c>
      <c r="C1158" s="8" t="s">
        <v>60</v>
      </c>
      <c r="D1158" s="54" t="s">
        <v>24037</v>
      </c>
      <c r="E1158" s="70">
        <v>870</v>
      </c>
      <c r="F1158" s="26">
        <v>697</v>
      </c>
      <c r="G1158" s="12">
        <f t="shared" si="18"/>
        <v>0.24820659971305603</v>
      </c>
      <c r="H1158" s="12" t="s">
        <v>60</v>
      </c>
      <c r="I1158" s="12" t="s">
        <v>28142</v>
      </c>
      <c r="J1158" s="25" t="s">
        <v>60</v>
      </c>
    </row>
    <row r="1159" spans="2:10" ht="12.75">
      <c r="B1159" s="72" t="s">
        <v>8936</v>
      </c>
      <c r="C1159" s="8" t="s">
        <v>24487</v>
      </c>
      <c r="D1159" s="54" t="s">
        <v>8937</v>
      </c>
      <c r="E1159" s="70">
        <v>890</v>
      </c>
      <c r="F1159" s="26">
        <v>708</v>
      </c>
      <c r="G1159" s="12">
        <f t="shared" si="18"/>
        <v>0.25706214689265527</v>
      </c>
      <c r="H1159" s="12" t="s">
        <v>60</v>
      </c>
      <c r="I1159" s="12" t="s">
        <v>32139</v>
      </c>
      <c r="J1159" s="25" t="s">
        <v>60</v>
      </c>
    </row>
    <row r="1160" spans="2:10" ht="12.75">
      <c r="B1160" s="72" t="s">
        <v>8940</v>
      </c>
      <c r="C1160" s="8" t="s">
        <v>24488</v>
      </c>
      <c r="D1160" s="54" t="s">
        <v>8941</v>
      </c>
      <c r="E1160" s="70">
        <v>890</v>
      </c>
      <c r="F1160" s="26">
        <v>708</v>
      </c>
      <c r="G1160" s="12">
        <f t="shared" si="18"/>
        <v>0.25706214689265527</v>
      </c>
      <c r="H1160" s="12" t="s">
        <v>60</v>
      </c>
      <c r="I1160" s="12" t="s">
        <v>32140</v>
      </c>
      <c r="J1160" s="25" t="s">
        <v>60</v>
      </c>
    </row>
    <row r="1161" spans="2:10" ht="12.75">
      <c r="B1161" s="72" t="s">
        <v>8977</v>
      </c>
      <c r="C1161" s="8" t="s">
        <v>24497</v>
      </c>
      <c r="D1161" s="54" t="s">
        <v>8978</v>
      </c>
      <c r="E1161" s="70">
        <v>880</v>
      </c>
      <c r="F1161" s="26">
        <v>702</v>
      </c>
      <c r="G1161" s="12">
        <f t="shared" si="18"/>
        <v>0.25356125356125347</v>
      </c>
      <c r="H1161" s="12" t="s">
        <v>31690</v>
      </c>
      <c r="I1161" s="12" t="s">
        <v>28143</v>
      </c>
      <c r="J1161" s="25" t="s">
        <v>60</v>
      </c>
    </row>
    <row r="1162" spans="2:10" ht="12.75">
      <c r="B1162" s="72" t="s">
        <v>10113</v>
      </c>
      <c r="C1162" s="8" t="s">
        <v>60</v>
      </c>
      <c r="D1162" s="54" t="s">
        <v>10114</v>
      </c>
      <c r="E1162" s="70">
        <v>880</v>
      </c>
      <c r="F1162" s="26">
        <v>707</v>
      </c>
      <c r="G1162" s="12">
        <f t="shared" si="18"/>
        <v>0.2446958981612446</v>
      </c>
      <c r="H1162" s="12" t="s">
        <v>60</v>
      </c>
      <c r="I1162" s="12" t="s">
        <v>60</v>
      </c>
      <c r="J1162" s="25" t="s">
        <v>60</v>
      </c>
    </row>
    <row r="1163" spans="2:10" ht="12.75">
      <c r="B1163" s="72" t="s">
        <v>10222</v>
      </c>
      <c r="C1163" s="8" t="s">
        <v>24584</v>
      </c>
      <c r="D1163" s="54" t="s">
        <v>10223</v>
      </c>
      <c r="E1163" s="70">
        <v>880</v>
      </c>
      <c r="F1163" s="26">
        <v>705</v>
      </c>
      <c r="G1163" s="12">
        <f t="shared" si="18"/>
        <v>0.24822695035460995</v>
      </c>
      <c r="H1163" s="12" t="s">
        <v>60</v>
      </c>
      <c r="I1163" s="12" t="s">
        <v>60</v>
      </c>
      <c r="J1163" s="25" t="s">
        <v>60</v>
      </c>
    </row>
    <row r="1164" spans="2:10" ht="12.75">
      <c r="B1164" s="72" t="s">
        <v>10238</v>
      </c>
      <c r="C1164" s="8" t="s">
        <v>24588</v>
      </c>
      <c r="D1164" s="54" t="s">
        <v>10239</v>
      </c>
      <c r="E1164" s="70">
        <v>880</v>
      </c>
      <c r="F1164" s="26">
        <v>705</v>
      </c>
      <c r="G1164" s="12">
        <f t="shared" si="18"/>
        <v>0.24822695035460995</v>
      </c>
      <c r="H1164" s="12" t="s">
        <v>60</v>
      </c>
      <c r="I1164" s="12" t="s">
        <v>60</v>
      </c>
      <c r="J1164" s="25" t="s">
        <v>60</v>
      </c>
    </row>
    <row r="1165" spans="2:10" ht="12.75">
      <c r="B1165" s="72" t="s">
        <v>11337</v>
      </c>
      <c r="C1165" s="8" t="s">
        <v>24736</v>
      </c>
      <c r="D1165" s="54" t="s">
        <v>11338</v>
      </c>
      <c r="E1165" s="70">
        <v>890</v>
      </c>
      <c r="F1165" s="26">
        <v>708</v>
      </c>
      <c r="G1165" s="12">
        <f t="shared" si="18"/>
        <v>0.25706214689265527</v>
      </c>
      <c r="H1165" s="12" t="s">
        <v>60</v>
      </c>
      <c r="I1165" s="12" t="s">
        <v>28144</v>
      </c>
      <c r="J1165" s="25" t="s">
        <v>60</v>
      </c>
    </row>
    <row r="1166" spans="2:10" ht="12.75">
      <c r="B1166" s="72" t="s">
        <v>11341</v>
      </c>
      <c r="C1166" s="8" t="s">
        <v>24737</v>
      </c>
      <c r="D1166" s="54" t="s">
        <v>11342</v>
      </c>
      <c r="E1166" s="70">
        <v>890</v>
      </c>
      <c r="F1166" s="26">
        <v>708</v>
      </c>
      <c r="G1166" s="12">
        <f t="shared" si="18"/>
        <v>0.25706214689265527</v>
      </c>
      <c r="H1166" s="12" t="s">
        <v>60</v>
      </c>
      <c r="I1166" s="12" t="s">
        <v>28145</v>
      </c>
      <c r="J1166" s="25" t="s">
        <v>60</v>
      </c>
    </row>
    <row r="1167" spans="2:10" ht="12.75">
      <c r="B1167" s="72" t="s">
        <v>15882</v>
      </c>
      <c r="C1167" s="8" t="s">
        <v>25680</v>
      </c>
      <c r="D1167" s="54" t="s">
        <v>15883</v>
      </c>
      <c r="E1167" s="70">
        <v>880</v>
      </c>
      <c r="F1167" s="26">
        <v>706</v>
      </c>
      <c r="G1167" s="12">
        <f t="shared" si="18"/>
        <v>0.2464589235127479</v>
      </c>
      <c r="H1167" s="12" t="s">
        <v>31634</v>
      </c>
      <c r="I1167" s="12" t="s">
        <v>28146</v>
      </c>
      <c r="J1167" s="25" t="s">
        <v>60</v>
      </c>
    </row>
    <row r="1168" spans="2:10" ht="12.75">
      <c r="B1168" s="72" t="s">
        <v>18930</v>
      </c>
      <c r="C1168" s="8" t="s">
        <v>26326</v>
      </c>
      <c r="D1168" s="54" t="s">
        <v>18931</v>
      </c>
      <c r="E1168" s="70">
        <v>890</v>
      </c>
      <c r="F1168" s="26">
        <v>710</v>
      </c>
      <c r="G1168" s="12">
        <f t="shared" si="18"/>
        <v>0.25352112676056349</v>
      </c>
      <c r="H1168" s="12" t="s">
        <v>31728</v>
      </c>
      <c r="I1168" s="12" t="s">
        <v>28147</v>
      </c>
      <c r="J1168" s="25" t="s">
        <v>60</v>
      </c>
    </row>
    <row r="1169" spans="2:10" ht="12.75">
      <c r="B1169" s="72" t="s">
        <v>18934</v>
      </c>
      <c r="C1169" s="8" t="s">
        <v>26327</v>
      </c>
      <c r="D1169" s="54" t="s">
        <v>18935</v>
      </c>
      <c r="E1169" s="70">
        <v>890</v>
      </c>
      <c r="F1169" s="26">
        <v>710</v>
      </c>
      <c r="G1169" s="12">
        <f t="shared" si="18"/>
        <v>0.25352112676056349</v>
      </c>
      <c r="H1169" s="12" t="s">
        <v>31729</v>
      </c>
      <c r="I1169" s="12" t="s">
        <v>28148</v>
      </c>
      <c r="J1169" s="25" t="s">
        <v>60</v>
      </c>
    </row>
    <row r="1170" spans="2:10" ht="12.75">
      <c r="B1170" s="72" t="s">
        <v>19844</v>
      </c>
      <c r="C1170" s="8">
        <v>4932274653</v>
      </c>
      <c r="D1170" s="54" t="s">
        <v>19845</v>
      </c>
      <c r="E1170" s="70">
        <v>880</v>
      </c>
      <c r="F1170" s="26">
        <v>702</v>
      </c>
      <c r="G1170" s="12">
        <f t="shared" si="18"/>
        <v>0.25356125356125347</v>
      </c>
      <c r="H1170" s="12" t="s">
        <v>31719</v>
      </c>
      <c r="I1170" s="12" t="s">
        <v>28149</v>
      </c>
      <c r="J1170" s="25" t="s">
        <v>60</v>
      </c>
    </row>
    <row r="1171" spans="2:10" ht="12.75">
      <c r="B1171" s="72" t="s">
        <v>19848</v>
      </c>
      <c r="C1171" s="8">
        <v>4932274654</v>
      </c>
      <c r="D1171" s="54" t="s">
        <v>19849</v>
      </c>
      <c r="E1171" s="70">
        <v>880</v>
      </c>
      <c r="F1171" s="26">
        <v>702</v>
      </c>
      <c r="G1171" s="12">
        <f t="shared" si="18"/>
        <v>0.25356125356125347</v>
      </c>
      <c r="H1171" s="12" t="s">
        <v>31719</v>
      </c>
      <c r="I1171" s="12" t="s">
        <v>28150</v>
      </c>
      <c r="J1171" s="25" t="s">
        <v>60</v>
      </c>
    </row>
    <row r="1172" spans="2:10" ht="12.75">
      <c r="B1172" s="72" t="s">
        <v>22120</v>
      </c>
      <c r="C1172" s="8" t="s">
        <v>26867</v>
      </c>
      <c r="D1172" s="54" t="s">
        <v>22121</v>
      </c>
      <c r="E1172" s="70">
        <v>890</v>
      </c>
      <c r="F1172" s="26">
        <v>710</v>
      </c>
      <c r="G1172" s="12">
        <f t="shared" si="18"/>
        <v>0.25352112676056349</v>
      </c>
      <c r="H1172" s="12" t="s">
        <v>31702</v>
      </c>
      <c r="I1172" s="12" t="s">
        <v>28151</v>
      </c>
      <c r="J1172" s="25" t="s">
        <v>60</v>
      </c>
    </row>
    <row r="1173" spans="2:10" ht="12.75">
      <c r="B1173" s="72" t="s">
        <v>22124</v>
      </c>
      <c r="C1173" s="8" t="s">
        <v>26868</v>
      </c>
      <c r="D1173" s="54" t="s">
        <v>22125</v>
      </c>
      <c r="E1173" s="70">
        <v>890</v>
      </c>
      <c r="F1173" s="26">
        <v>710</v>
      </c>
      <c r="G1173" s="12">
        <f t="shared" si="18"/>
        <v>0.25352112676056349</v>
      </c>
      <c r="H1173" s="12" t="s">
        <v>31702</v>
      </c>
      <c r="I1173" s="12" t="s">
        <v>28152</v>
      </c>
      <c r="J1173" s="25" t="s">
        <v>60</v>
      </c>
    </row>
    <row r="1174" spans="2:10" ht="12.75">
      <c r="B1174" s="72" t="s">
        <v>22851</v>
      </c>
      <c r="C1174" s="8" t="s">
        <v>26957</v>
      </c>
      <c r="D1174" s="54" t="s">
        <v>22852</v>
      </c>
      <c r="E1174" s="70">
        <v>880</v>
      </c>
      <c r="F1174" s="26">
        <v>707</v>
      </c>
      <c r="G1174" s="12">
        <f t="shared" si="18"/>
        <v>0.2446958981612446</v>
      </c>
      <c r="H1174" s="12" t="s">
        <v>31691</v>
      </c>
      <c r="I1174" s="12" t="s">
        <v>28153</v>
      </c>
      <c r="J1174" s="25" t="s">
        <v>60</v>
      </c>
    </row>
    <row r="1175" spans="2:10" ht="12.75">
      <c r="B1175" s="72" t="s">
        <v>22855</v>
      </c>
      <c r="C1175" s="8" t="s">
        <v>26958</v>
      </c>
      <c r="D1175" s="54" t="s">
        <v>22856</v>
      </c>
      <c r="E1175" s="70">
        <v>880</v>
      </c>
      <c r="F1175" s="26">
        <v>707</v>
      </c>
      <c r="G1175" s="12">
        <f t="shared" si="18"/>
        <v>0.2446958981612446</v>
      </c>
      <c r="H1175" s="12" t="s">
        <v>31696</v>
      </c>
      <c r="I1175" s="12" t="s">
        <v>28154</v>
      </c>
      <c r="J1175" s="25" t="s">
        <v>60</v>
      </c>
    </row>
    <row r="1176" spans="2:10" ht="12.75">
      <c r="B1176" s="72" t="s">
        <v>9371</v>
      </c>
      <c r="C1176" s="8" t="s">
        <v>60</v>
      </c>
      <c r="D1176" s="54" t="s">
        <v>9372</v>
      </c>
      <c r="E1176" s="70">
        <v>890</v>
      </c>
      <c r="F1176" s="26">
        <v>714</v>
      </c>
      <c r="G1176" s="12">
        <f t="shared" si="18"/>
        <v>0.24649859943977592</v>
      </c>
      <c r="H1176" s="12" t="s">
        <v>60</v>
      </c>
      <c r="I1176" s="12" t="s">
        <v>60</v>
      </c>
      <c r="J1176" s="25" t="s">
        <v>60</v>
      </c>
    </row>
    <row r="1177" spans="2:10" ht="12.75">
      <c r="B1177" s="72" t="s">
        <v>10270</v>
      </c>
      <c r="C1177" s="8" t="s">
        <v>24596</v>
      </c>
      <c r="D1177" s="54" t="s">
        <v>10271</v>
      </c>
      <c r="E1177" s="70">
        <v>890</v>
      </c>
      <c r="F1177" s="26">
        <v>713</v>
      </c>
      <c r="G1177" s="12">
        <f t="shared" si="18"/>
        <v>0.24824684431977562</v>
      </c>
      <c r="H1177" s="12" t="s">
        <v>60</v>
      </c>
      <c r="I1177" s="12" t="s">
        <v>60</v>
      </c>
      <c r="J1177" s="25" t="s">
        <v>60</v>
      </c>
    </row>
    <row r="1178" spans="2:10" ht="12.75">
      <c r="B1178" s="72" t="s">
        <v>10278</v>
      </c>
      <c r="C1178" s="8" t="s">
        <v>24598</v>
      </c>
      <c r="D1178" s="54" t="s">
        <v>10279</v>
      </c>
      <c r="E1178" s="70">
        <v>890</v>
      </c>
      <c r="F1178" s="26">
        <v>713</v>
      </c>
      <c r="G1178" s="12">
        <f t="shared" si="18"/>
        <v>0.24824684431977562</v>
      </c>
      <c r="H1178" s="12" t="s">
        <v>60</v>
      </c>
      <c r="I1178" s="12" t="s">
        <v>60</v>
      </c>
      <c r="J1178" s="25" t="s">
        <v>60</v>
      </c>
    </row>
    <row r="1179" spans="2:10" ht="12.75">
      <c r="B1179" s="72" t="s">
        <v>11201</v>
      </c>
      <c r="C1179" s="8" t="s">
        <v>24706</v>
      </c>
      <c r="D1179" s="54" t="s">
        <v>11202</v>
      </c>
      <c r="E1179" s="70">
        <v>890</v>
      </c>
      <c r="F1179" s="26">
        <v>713</v>
      </c>
      <c r="G1179" s="12">
        <f t="shared" si="18"/>
        <v>0.24824684431977562</v>
      </c>
      <c r="H1179" s="12" t="s">
        <v>31730</v>
      </c>
      <c r="I1179" s="12" t="s">
        <v>28155</v>
      </c>
      <c r="J1179" s="25" t="s">
        <v>60</v>
      </c>
    </row>
    <row r="1180" spans="2:10" ht="12.75">
      <c r="B1180" s="72" t="s">
        <v>12366</v>
      </c>
      <c r="C1180" s="8" t="s">
        <v>24982</v>
      </c>
      <c r="D1180" s="54" t="s">
        <v>12367</v>
      </c>
      <c r="E1180" s="70">
        <v>890</v>
      </c>
      <c r="F1180" s="26">
        <v>714</v>
      </c>
      <c r="G1180" s="12">
        <f t="shared" si="18"/>
        <v>0.24649859943977592</v>
      </c>
      <c r="H1180" s="12" t="s">
        <v>31636</v>
      </c>
      <c r="I1180" s="12" t="s">
        <v>28156</v>
      </c>
      <c r="J1180" s="25" t="s">
        <v>60</v>
      </c>
    </row>
    <row r="1181" spans="2:10" ht="12.75">
      <c r="B1181" s="72" t="s">
        <v>13600</v>
      </c>
      <c r="C1181" s="8" t="s">
        <v>24705</v>
      </c>
      <c r="D1181" s="54" t="s">
        <v>13601</v>
      </c>
      <c r="E1181" s="70">
        <v>890</v>
      </c>
      <c r="F1181" s="26">
        <v>715</v>
      </c>
      <c r="G1181" s="12">
        <f t="shared" si="18"/>
        <v>0.24475524475524479</v>
      </c>
      <c r="H1181" s="12" t="s">
        <v>31731</v>
      </c>
      <c r="I1181" s="12" t="s">
        <v>28157</v>
      </c>
      <c r="J1181" s="25" t="s">
        <v>60</v>
      </c>
    </row>
    <row r="1182" spans="2:10" ht="12.75">
      <c r="B1182" s="72" t="s">
        <v>18692</v>
      </c>
      <c r="C1182" s="8">
        <v>4932478066</v>
      </c>
      <c r="D1182" s="54" t="s">
        <v>18693</v>
      </c>
      <c r="E1182" s="70">
        <v>890</v>
      </c>
      <c r="F1182" s="26">
        <v>711</v>
      </c>
      <c r="G1182" s="12">
        <f t="shared" si="18"/>
        <v>0.25175808720112514</v>
      </c>
      <c r="H1182" s="12" t="s">
        <v>31726</v>
      </c>
      <c r="I1182" s="12" t="s">
        <v>28158</v>
      </c>
      <c r="J1182" s="25" t="s">
        <v>60</v>
      </c>
    </row>
    <row r="1183" spans="2:10" ht="12.75">
      <c r="B1183" s="72" t="s">
        <v>18696</v>
      </c>
      <c r="C1183" s="8">
        <v>4932478059</v>
      </c>
      <c r="D1183" s="54" t="s">
        <v>18697</v>
      </c>
      <c r="E1183" s="70">
        <v>890</v>
      </c>
      <c r="F1183" s="26">
        <v>711</v>
      </c>
      <c r="G1183" s="12">
        <f t="shared" si="18"/>
        <v>0.25175808720112514</v>
      </c>
      <c r="H1183" s="12" t="s">
        <v>31732</v>
      </c>
      <c r="I1183" s="12" t="s">
        <v>28159</v>
      </c>
      <c r="J1183" s="25" t="s">
        <v>60</v>
      </c>
    </row>
    <row r="1184" spans="2:10" ht="12.75">
      <c r="B1184" s="72" t="s">
        <v>18700</v>
      </c>
      <c r="C1184" s="8">
        <v>4932478060</v>
      </c>
      <c r="D1184" s="54" t="s">
        <v>18701</v>
      </c>
      <c r="E1184" s="70">
        <v>890</v>
      </c>
      <c r="F1184" s="26">
        <v>711</v>
      </c>
      <c r="G1184" s="12">
        <f t="shared" si="18"/>
        <v>0.25175808720112514</v>
      </c>
      <c r="H1184" s="12" t="s">
        <v>31732</v>
      </c>
      <c r="I1184" s="12" t="s">
        <v>28160</v>
      </c>
      <c r="J1184" s="25" t="s">
        <v>60</v>
      </c>
    </row>
    <row r="1185" spans="2:10" ht="12.75">
      <c r="B1185" s="72" t="s">
        <v>18704</v>
      </c>
      <c r="C1185" s="8">
        <v>4932478061</v>
      </c>
      <c r="D1185" s="54" t="s">
        <v>18705</v>
      </c>
      <c r="E1185" s="70">
        <v>890</v>
      </c>
      <c r="F1185" s="26">
        <v>711</v>
      </c>
      <c r="G1185" s="12">
        <f t="shared" si="18"/>
        <v>0.25175808720112514</v>
      </c>
      <c r="H1185" s="12" t="s">
        <v>31732</v>
      </c>
      <c r="I1185" s="12" t="s">
        <v>28161</v>
      </c>
      <c r="J1185" s="25" t="s">
        <v>60</v>
      </c>
    </row>
    <row r="1186" spans="2:10" ht="12.75">
      <c r="B1186" s="72" t="s">
        <v>19566</v>
      </c>
      <c r="C1186" s="8" t="s">
        <v>26448</v>
      </c>
      <c r="D1186" s="54" t="s">
        <v>19567</v>
      </c>
      <c r="E1186" s="70">
        <v>890</v>
      </c>
      <c r="F1186" s="26">
        <v>715</v>
      </c>
      <c r="G1186" s="12">
        <f t="shared" si="18"/>
        <v>0.24475524475524479</v>
      </c>
      <c r="H1186" s="12" t="s">
        <v>31643</v>
      </c>
      <c r="I1186" s="12" t="s">
        <v>28162</v>
      </c>
      <c r="J1186" s="25" t="s">
        <v>60</v>
      </c>
    </row>
    <row r="1187" spans="2:10" ht="12.75">
      <c r="B1187" s="72" t="s">
        <v>19570</v>
      </c>
      <c r="C1187" s="8" t="s">
        <v>26449</v>
      </c>
      <c r="D1187" s="54" t="s">
        <v>19571</v>
      </c>
      <c r="E1187" s="70">
        <v>890</v>
      </c>
      <c r="F1187" s="26">
        <v>715</v>
      </c>
      <c r="G1187" s="12">
        <f t="shared" si="18"/>
        <v>0.24475524475524479</v>
      </c>
      <c r="H1187" s="12" t="s">
        <v>31643</v>
      </c>
      <c r="I1187" s="12" t="s">
        <v>28163</v>
      </c>
      <c r="J1187" s="25" t="s">
        <v>60</v>
      </c>
    </row>
    <row r="1188" spans="2:10" ht="12.75">
      <c r="B1188" s="72" t="s">
        <v>19574</v>
      </c>
      <c r="C1188" s="8" t="s">
        <v>26450</v>
      </c>
      <c r="D1188" s="54" t="s">
        <v>19575</v>
      </c>
      <c r="E1188" s="70">
        <v>890</v>
      </c>
      <c r="F1188" s="26">
        <v>715</v>
      </c>
      <c r="G1188" s="12">
        <f t="shared" si="18"/>
        <v>0.24475524475524479</v>
      </c>
      <c r="H1188" s="12" t="s">
        <v>31643</v>
      </c>
      <c r="I1188" s="12" t="s">
        <v>28164</v>
      </c>
      <c r="J1188" s="25" t="s">
        <v>60</v>
      </c>
    </row>
    <row r="1189" spans="2:10" ht="12.75">
      <c r="B1189" s="72" t="s">
        <v>10442</v>
      </c>
      <c r="C1189" s="8" t="s">
        <v>24608</v>
      </c>
      <c r="D1189" s="54" t="s">
        <v>10443</v>
      </c>
      <c r="E1189" s="70">
        <v>910</v>
      </c>
      <c r="F1189" s="26">
        <v>724</v>
      </c>
      <c r="G1189" s="12">
        <f t="shared" si="18"/>
        <v>0.25690607734806625</v>
      </c>
      <c r="H1189" s="12" t="s">
        <v>60</v>
      </c>
      <c r="I1189" s="12" t="s">
        <v>60</v>
      </c>
      <c r="J1189" s="25" t="s">
        <v>60</v>
      </c>
    </row>
    <row r="1190" spans="2:10" ht="12.75">
      <c r="B1190" s="72" t="s">
        <v>10750</v>
      </c>
      <c r="C1190" s="8" t="s">
        <v>60</v>
      </c>
      <c r="D1190" s="54" t="s">
        <v>10751</v>
      </c>
      <c r="E1190" s="70">
        <v>900</v>
      </c>
      <c r="F1190" s="26">
        <v>719</v>
      </c>
      <c r="G1190" s="12">
        <f t="shared" si="18"/>
        <v>0.25173852573018074</v>
      </c>
      <c r="H1190" s="12" t="s">
        <v>31733</v>
      </c>
      <c r="I1190" s="12" t="s">
        <v>28165</v>
      </c>
      <c r="J1190" s="25" t="s">
        <v>60</v>
      </c>
    </row>
    <row r="1191" spans="2:10" ht="12.75">
      <c r="B1191" s="72" t="s">
        <v>12370</v>
      </c>
      <c r="C1191" s="8" t="s">
        <v>24983</v>
      </c>
      <c r="D1191" s="54" t="s">
        <v>12371</v>
      </c>
      <c r="E1191" s="70">
        <v>910</v>
      </c>
      <c r="F1191" s="26">
        <v>724</v>
      </c>
      <c r="G1191" s="12">
        <f t="shared" si="18"/>
        <v>0.25690607734806625</v>
      </c>
      <c r="H1191" s="12" t="s">
        <v>31722</v>
      </c>
      <c r="I1191" s="12" t="s">
        <v>28166</v>
      </c>
      <c r="J1191" s="25" t="s">
        <v>60</v>
      </c>
    </row>
    <row r="1192" spans="2:10" ht="12.75">
      <c r="B1192" s="72" t="s">
        <v>12374</v>
      </c>
      <c r="C1192" s="8" t="s">
        <v>24984</v>
      </c>
      <c r="D1192" s="54" t="s">
        <v>12375</v>
      </c>
      <c r="E1192" s="70">
        <v>910</v>
      </c>
      <c r="F1192" s="26">
        <v>724</v>
      </c>
      <c r="G1192" s="12">
        <f t="shared" si="18"/>
        <v>0.25690607734806625</v>
      </c>
      <c r="H1192" s="12" t="s">
        <v>31722</v>
      </c>
      <c r="I1192" s="12" t="s">
        <v>28167</v>
      </c>
      <c r="J1192" s="25" t="s">
        <v>60</v>
      </c>
    </row>
    <row r="1193" spans="2:10" ht="12.75">
      <c r="B1193" s="72" t="s">
        <v>13603</v>
      </c>
      <c r="C1193" s="8" t="s">
        <v>25172</v>
      </c>
      <c r="D1193" s="54" t="s">
        <v>13604</v>
      </c>
      <c r="E1193" s="70">
        <v>910</v>
      </c>
      <c r="F1193" s="26">
        <v>725</v>
      </c>
      <c r="G1193" s="12">
        <f t="shared" si="18"/>
        <v>0.25517241379310351</v>
      </c>
      <c r="H1193" s="12" t="s">
        <v>31683</v>
      </c>
      <c r="I1193" s="12" t="s">
        <v>28168</v>
      </c>
      <c r="J1193" s="25" t="s">
        <v>60</v>
      </c>
    </row>
    <row r="1194" spans="2:10" ht="12.75">
      <c r="B1194" s="72" t="s">
        <v>13607</v>
      </c>
      <c r="C1194" s="8" t="s">
        <v>25173</v>
      </c>
      <c r="D1194" s="54" t="s">
        <v>13608</v>
      </c>
      <c r="E1194" s="70">
        <v>910</v>
      </c>
      <c r="F1194" s="26">
        <v>725</v>
      </c>
      <c r="G1194" s="12">
        <f t="shared" si="18"/>
        <v>0.25517241379310351</v>
      </c>
      <c r="H1194" s="12" t="s">
        <v>31683</v>
      </c>
      <c r="I1194" s="12" t="s">
        <v>28169</v>
      </c>
      <c r="J1194" s="25" t="s">
        <v>60</v>
      </c>
    </row>
    <row r="1195" spans="2:10" ht="12.75">
      <c r="B1195" s="72" t="s">
        <v>19578</v>
      </c>
      <c r="C1195" s="8" t="s">
        <v>26451</v>
      </c>
      <c r="D1195" s="54" t="s">
        <v>19579</v>
      </c>
      <c r="E1195" s="70">
        <v>910</v>
      </c>
      <c r="F1195" s="26">
        <v>726</v>
      </c>
      <c r="G1195" s="12">
        <f t="shared" si="18"/>
        <v>0.25344352617079879</v>
      </c>
      <c r="H1195" s="12" t="s">
        <v>31643</v>
      </c>
      <c r="I1195" s="12" t="s">
        <v>28170</v>
      </c>
      <c r="J1195" s="25" t="s">
        <v>60</v>
      </c>
    </row>
    <row r="1196" spans="2:10" ht="12.75">
      <c r="B1196" s="72" t="s">
        <v>23048</v>
      </c>
      <c r="C1196" s="8" t="s">
        <v>26994</v>
      </c>
      <c r="D1196" s="54" t="s">
        <v>23049</v>
      </c>
      <c r="E1196" s="70">
        <v>900</v>
      </c>
      <c r="F1196" s="26">
        <v>720</v>
      </c>
      <c r="G1196" s="12">
        <f t="shared" si="18"/>
        <v>0.25</v>
      </c>
      <c r="H1196" s="12" t="s">
        <v>31708</v>
      </c>
      <c r="I1196" s="12" t="s">
        <v>28171</v>
      </c>
      <c r="J1196" s="25" t="s">
        <v>60</v>
      </c>
    </row>
    <row r="1197" spans="2:10" ht="12.75">
      <c r="B1197" s="72" t="s">
        <v>23371</v>
      </c>
      <c r="C1197" s="8" t="s">
        <v>27057</v>
      </c>
      <c r="D1197" s="54" t="s">
        <v>23372</v>
      </c>
      <c r="E1197" s="70">
        <v>910</v>
      </c>
      <c r="F1197" s="26">
        <v>726</v>
      </c>
      <c r="G1197" s="12">
        <f t="shared" si="18"/>
        <v>0.25344352617079879</v>
      </c>
      <c r="H1197" s="12" t="s">
        <v>31734</v>
      </c>
      <c r="I1197" s="12" t="s">
        <v>28172</v>
      </c>
      <c r="J1197" s="25" t="s">
        <v>60</v>
      </c>
    </row>
    <row r="1198" spans="2:10" ht="12.75">
      <c r="B1198" s="72" t="s">
        <v>8957</v>
      </c>
      <c r="C1198" s="8" t="s">
        <v>24492</v>
      </c>
      <c r="D1198" s="54" t="s">
        <v>8958</v>
      </c>
      <c r="E1198" s="70">
        <v>910</v>
      </c>
      <c r="F1198" s="26">
        <v>731</v>
      </c>
      <c r="G1198" s="12">
        <f t="shared" si="18"/>
        <v>0.24487004103967158</v>
      </c>
      <c r="H1198" s="12" t="s">
        <v>31735</v>
      </c>
      <c r="I1198" s="12" t="s">
        <v>28173</v>
      </c>
      <c r="J1198" s="25" t="s">
        <v>60</v>
      </c>
    </row>
    <row r="1199" spans="2:10" ht="12.75">
      <c r="B1199" s="72" t="s">
        <v>13611</v>
      </c>
      <c r="C1199" s="8" t="s">
        <v>25174</v>
      </c>
      <c r="D1199" s="54" t="s">
        <v>13612</v>
      </c>
      <c r="E1199" s="70">
        <v>910</v>
      </c>
      <c r="F1199" s="26">
        <v>730</v>
      </c>
      <c r="G1199" s="12">
        <f t="shared" si="18"/>
        <v>0.24657534246575352</v>
      </c>
      <c r="H1199" s="12" t="s">
        <v>60</v>
      </c>
      <c r="I1199" s="12" t="s">
        <v>28174</v>
      </c>
      <c r="J1199" s="25" t="s">
        <v>60</v>
      </c>
    </row>
    <row r="1200" spans="2:10" ht="12.75">
      <c r="B1200" s="72" t="s">
        <v>13615</v>
      </c>
      <c r="C1200" s="8" t="s">
        <v>25175</v>
      </c>
      <c r="D1200" s="54" t="s">
        <v>13616</v>
      </c>
      <c r="E1200" s="70">
        <v>920</v>
      </c>
      <c r="F1200" s="26">
        <v>734</v>
      </c>
      <c r="G1200" s="12">
        <f t="shared" si="18"/>
        <v>0.2534059945504088</v>
      </c>
      <c r="H1200" s="12" t="s">
        <v>31645</v>
      </c>
      <c r="I1200" s="12" t="s">
        <v>28175</v>
      </c>
      <c r="J1200" s="25" t="s">
        <v>60</v>
      </c>
    </row>
    <row r="1201" spans="2:10" ht="12.75">
      <c r="B1201" s="72" t="s">
        <v>13619</v>
      </c>
      <c r="C1201" s="8" t="s">
        <v>60</v>
      </c>
      <c r="D1201" s="54" t="s">
        <v>13620</v>
      </c>
      <c r="E1201" s="70">
        <v>910</v>
      </c>
      <c r="F1201" s="26">
        <v>730</v>
      </c>
      <c r="G1201" s="12">
        <f t="shared" si="18"/>
        <v>0.24657534246575352</v>
      </c>
      <c r="H1201" s="12" t="s">
        <v>31683</v>
      </c>
      <c r="I1201" s="12" t="s">
        <v>28176</v>
      </c>
      <c r="J1201" s="25" t="s">
        <v>60</v>
      </c>
    </row>
    <row r="1202" spans="2:10" ht="12.75">
      <c r="B1202" s="72" t="s">
        <v>15886</v>
      </c>
      <c r="C1202" s="8" t="s">
        <v>25681</v>
      </c>
      <c r="D1202" s="54" t="s">
        <v>15887</v>
      </c>
      <c r="E1202" s="70">
        <v>910</v>
      </c>
      <c r="F1202" s="26">
        <v>730</v>
      </c>
      <c r="G1202" s="12">
        <f t="shared" si="18"/>
        <v>0.24657534246575352</v>
      </c>
      <c r="H1202" s="12" t="s">
        <v>31736</v>
      </c>
      <c r="I1202" s="12" t="s">
        <v>28177</v>
      </c>
      <c r="J1202" s="25" t="s">
        <v>60</v>
      </c>
    </row>
    <row r="1203" spans="2:10" ht="12.75">
      <c r="B1203" s="72" t="s">
        <v>15890</v>
      </c>
      <c r="C1203" s="8" t="s">
        <v>25682</v>
      </c>
      <c r="D1203" s="54" t="s">
        <v>15891</v>
      </c>
      <c r="E1203" s="70">
        <v>910</v>
      </c>
      <c r="F1203" s="26">
        <v>730</v>
      </c>
      <c r="G1203" s="12">
        <f t="shared" si="18"/>
        <v>0.24657534246575352</v>
      </c>
      <c r="H1203" s="12" t="s">
        <v>31736</v>
      </c>
      <c r="I1203" s="12" t="s">
        <v>28178</v>
      </c>
      <c r="J1203" s="25" t="s">
        <v>60</v>
      </c>
    </row>
    <row r="1204" spans="2:10" ht="12.75">
      <c r="B1204" s="72" t="s">
        <v>15894</v>
      </c>
      <c r="C1204" s="8" t="s">
        <v>25683</v>
      </c>
      <c r="D1204" s="54" t="s">
        <v>15895</v>
      </c>
      <c r="E1204" s="70">
        <v>910</v>
      </c>
      <c r="F1204" s="26">
        <v>730</v>
      </c>
      <c r="G1204" s="12">
        <f t="shared" si="18"/>
        <v>0.24657534246575352</v>
      </c>
      <c r="H1204" s="12" t="s">
        <v>31649</v>
      </c>
      <c r="I1204" s="12" t="s">
        <v>28179</v>
      </c>
      <c r="J1204" s="25" t="s">
        <v>60</v>
      </c>
    </row>
    <row r="1205" spans="2:10" ht="12.75">
      <c r="B1205" s="72" t="s">
        <v>18938</v>
      </c>
      <c r="C1205" s="8" t="s">
        <v>60</v>
      </c>
      <c r="D1205" s="54" t="s">
        <v>18939</v>
      </c>
      <c r="E1205" s="70">
        <v>920</v>
      </c>
      <c r="F1205" s="26">
        <v>733</v>
      </c>
      <c r="G1205" s="12">
        <f t="shared" si="18"/>
        <v>0.25511596180081852</v>
      </c>
      <c r="H1205" s="12" t="s">
        <v>31710</v>
      </c>
      <c r="I1205" s="12" t="s">
        <v>28180</v>
      </c>
      <c r="J1205" s="25" t="s">
        <v>60</v>
      </c>
    </row>
    <row r="1206" spans="2:10" ht="12.75">
      <c r="B1206" s="72" t="s">
        <v>22128</v>
      </c>
      <c r="C1206" s="8" t="s">
        <v>26869</v>
      </c>
      <c r="D1206" s="54" t="s">
        <v>22129</v>
      </c>
      <c r="E1206" s="70">
        <v>920</v>
      </c>
      <c r="F1206" s="26">
        <v>733</v>
      </c>
      <c r="G1206" s="12">
        <f t="shared" si="18"/>
        <v>0.25511596180081852</v>
      </c>
      <c r="H1206" s="12" t="s">
        <v>31702</v>
      </c>
      <c r="I1206" s="12" t="s">
        <v>28181</v>
      </c>
      <c r="J1206" s="25" t="s">
        <v>60</v>
      </c>
    </row>
    <row r="1207" spans="2:10" ht="12.75">
      <c r="B1207" s="72" t="s">
        <v>9375</v>
      </c>
      <c r="C1207" s="8" t="s">
        <v>60</v>
      </c>
      <c r="D1207" s="54" t="s">
        <v>9376</v>
      </c>
      <c r="E1207" s="70">
        <v>920</v>
      </c>
      <c r="F1207" s="26">
        <v>736</v>
      </c>
      <c r="G1207" s="12">
        <f t="shared" si="18"/>
        <v>0.25</v>
      </c>
      <c r="H1207" s="12" t="s">
        <v>60</v>
      </c>
      <c r="I1207" s="12" t="s">
        <v>60</v>
      </c>
      <c r="J1207" s="25" t="s">
        <v>60</v>
      </c>
    </row>
    <row r="1208" spans="2:10" ht="12.75">
      <c r="B1208" s="72" t="s">
        <v>15898</v>
      </c>
      <c r="C1208" s="8" t="s">
        <v>60</v>
      </c>
      <c r="D1208" s="54" t="s">
        <v>15899</v>
      </c>
      <c r="E1208" s="70">
        <v>920</v>
      </c>
      <c r="F1208" s="26">
        <v>738</v>
      </c>
      <c r="G1208" s="12">
        <f t="shared" si="18"/>
        <v>0.24661246612466114</v>
      </c>
      <c r="H1208" s="12" t="s">
        <v>31725</v>
      </c>
      <c r="I1208" s="12" t="s">
        <v>28182</v>
      </c>
      <c r="J1208" s="25" t="s">
        <v>60</v>
      </c>
    </row>
    <row r="1209" spans="2:10" ht="12.75">
      <c r="B1209" s="72" t="s">
        <v>15902</v>
      </c>
      <c r="C1209" s="8" t="s">
        <v>25684</v>
      </c>
      <c r="D1209" s="54" t="s">
        <v>15903</v>
      </c>
      <c r="E1209" s="70">
        <v>920</v>
      </c>
      <c r="F1209" s="26">
        <v>738</v>
      </c>
      <c r="G1209" s="12">
        <f t="shared" si="18"/>
        <v>0.24661246612466114</v>
      </c>
      <c r="H1209" s="12" t="s">
        <v>60</v>
      </c>
      <c r="I1209" s="12" t="s">
        <v>28183</v>
      </c>
      <c r="J1209" s="25" t="s">
        <v>60</v>
      </c>
    </row>
    <row r="1210" spans="2:10" ht="12.75">
      <c r="B1210" s="72" t="s">
        <v>15906</v>
      </c>
      <c r="C1210" s="8" t="s">
        <v>25685</v>
      </c>
      <c r="D1210" s="54" t="s">
        <v>15907</v>
      </c>
      <c r="E1210" s="70">
        <v>930</v>
      </c>
      <c r="F1210" s="26">
        <v>742</v>
      </c>
      <c r="G1210" s="12">
        <f t="shared" si="18"/>
        <v>0.25336927223719674</v>
      </c>
      <c r="H1210" s="12" t="s">
        <v>60</v>
      </c>
      <c r="I1210" s="12" t="s">
        <v>28184</v>
      </c>
      <c r="J1210" s="25" t="s">
        <v>60</v>
      </c>
    </row>
    <row r="1211" spans="2:10" ht="12.75">
      <c r="B1211" s="72" t="s">
        <v>18134</v>
      </c>
      <c r="C1211" s="8" t="s">
        <v>26147</v>
      </c>
      <c r="D1211" s="54" t="s">
        <v>18052</v>
      </c>
      <c r="E1211" s="70">
        <v>920</v>
      </c>
      <c r="F1211" s="26">
        <v>736</v>
      </c>
      <c r="G1211" s="12">
        <f t="shared" si="18"/>
        <v>0.25</v>
      </c>
      <c r="H1211" s="12" t="s">
        <v>31703</v>
      </c>
      <c r="I1211" s="12" t="s">
        <v>28185</v>
      </c>
      <c r="J1211" s="25" t="s">
        <v>60</v>
      </c>
    </row>
    <row r="1212" spans="2:10" ht="12.75">
      <c r="B1212" s="72" t="s">
        <v>19582</v>
      </c>
      <c r="C1212" s="8" t="s">
        <v>26452</v>
      </c>
      <c r="D1212" s="54" t="s">
        <v>19583</v>
      </c>
      <c r="E1212" s="70">
        <v>920</v>
      </c>
      <c r="F1212" s="26">
        <v>738</v>
      </c>
      <c r="G1212" s="12">
        <f t="shared" si="18"/>
        <v>0.24661246612466114</v>
      </c>
      <c r="H1212" s="12" t="s">
        <v>31643</v>
      </c>
      <c r="I1212" s="12" t="s">
        <v>28186</v>
      </c>
      <c r="J1212" s="25" t="s">
        <v>60</v>
      </c>
    </row>
    <row r="1213" spans="2:10" ht="12.75">
      <c r="B1213" s="72" t="s">
        <v>19852</v>
      </c>
      <c r="C1213" s="8">
        <v>4932311633</v>
      </c>
      <c r="D1213" s="54" t="s">
        <v>19853</v>
      </c>
      <c r="E1213" s="70">
        <v>920</v>
      </c>
      <c r="F1213" s="26">
        <v>738</v>
      </c>
      <c r="G1213" s="12">
        <f t="shared" si="18"/>
        <v>0.24661246612466114</v>
      </c>
      <c r="H1213" s="12" t="s">
        <v>31671</v>
      </c>
      <c r="I1213" s="12" t="s">
        <v>28187</v>
      </c>
      <c r="J1213" s="25" t="s">
        <v>60</v>
      </c>
    </row>
    <row r="1214" spans="2:10" ht="12.75">
      <c r="B1214" s="72" t="s">
        <v>22859</v>
      </c>
      <c r="C1214" s="8" t="s">
        <v>26957</v>
      </c>
      <c r="D1214" s="54" t="s">
        <v>22860</v>
      </c>
      <c r="E1214" s="70">
        <v>930</v>
      </c>
      <c r="F1214" s="26">
        <v>743</v>
      </c>
      <c r="G1214" s="12">
        <f t="shared" si="18"/>
        <v>0.25168236877523542</v>
      </c>
      <c r="H1214" s="12" t="s">
        <v>31691</v>
      </c>
      <c r="I1214" s="12" t="s">
        <v>28188</v>
      </c>
      <c r="J1214" s="25" t="s">
        <v>60</v>
      </c>
    </row>
    <row r="1215" spans="2:10" ht="12.75">
      <c r="B1215" s="72" t="s">
        <v>23375</v>
      </c>
      <c r="C1215" s="8" t="s">
        <v>27058</v>
      </c>
      <c r="D1215" s="54" t="s">
        <v>23376</v>
      </c>
      <c r="E1215" s="70">
        <v>920</v>
      </c>
      <c r="F1215" s="26">
        <v>738</v>
      </c>
      <c r="G1215" s="12">
        <f t="shared" si="18"/>
        <v>0.24661246612466114</v>
      </c>
      <c r="H1215" s="12" t="s">
        <v>31734</v>
      </c>
      <c r="I1215" s="12" t="s">
        <v>28189</v>
      </c>
      <c r="J1215" s="25" t="s">
        <v>60</v>
      </c>
    </row>
    <row r="1216" spans="2:10" ht="12.75">
      <c r="B1216" s="72" t="s">
        <v>23379</v>
      </c>
      <c r="C1216" s="8" t="s">
        <v>27059</v>
      </c>
      <c r="D1216" s="54" t="s">
        <v>23380</v>
      </c>
      <c r="E1216" s="70">
        <v>920</v>
      </c>
      <c r="F1216" s="26">
        <v>738</v>
      </c>
      <c r="G1216" s="12">
        <f t="shared" si="18"/>
        <v>0.24661246612466114</v>
      </c>
      <c r="H1216" s="12" t="s">
        <v>31734</v>
      </c>
      <c r="I1216" s="12" t="s">
        <v>28190</v>
      </c>
      <c r="J1216" s="25" t="s">
        <v>60</v>
      </c>
    </row>
    <row r="1217" spans="2:10" ht="12.75">
      <c r="B1217" s="72" t="s">
        <v>23383</v>
      </c>
      <c r="C1217" s="8" t="s">
        <v>27060</v>
      </c>
      <c r="D1217" s="54" t="s">
        <v>23384</v>
      </c>
      <c r="E1217" s="70">
        <v>920</v>
      </c>
      <c r="F1217" s="26">
        <v>738</v>
      </c>
      <c r="G1217" s="12">
        <f t="shared" si="18"/>
        <v>0.24661246612466114</v>
      </c>
      <c r="H1217" s="12" t="s">
        <v>31734</v>
      </c>
      <c r="I1217" s="12" t="s">
        <v>28191</v>
      </c>
      <c r="J1217" s="25" t="s">
        <v>60</v>
      </c>
    </row>
    <row r="1218" spans="2:10" ht="12.75">
      <c r="B1218" s="72" t="s">
        <v>23387</v>
      </c>
      <c r="C1218" s="8" t="s">
        <v>27061</v>
      </c>
      <c r="D1218" s="54" t="s">
        <v>23388</v>
      </c>
      <c r="E1218" s="70">
        <v>920</v>
      </c>
      <c r="F1218" s="26">
        <v>738</v>
      </c>
      <c r="G1218" s="12">
        <f t="shared" ref="G1218:G1281" si="19">IFERROR(E1218/F1218-1,0)</f>
        <v>0.24661246612466114</v>
      </c>
      <c r="H1218" s="12" t="s">
        <v>31734</v>
      </c>
      <c r="I1218" s="12" t="s">
        <v>28192</v>
      </c>
      <c r="J1218" s="25" t="s">
        <v>60</v>
      </c>
    </row>
    <row r="1219" spans="2:10" ht="12.75">
      <c r="B1219" s="72" t="s">
        <v>9439</v>
      </c>
      <c r="C1219" s="8" t="s">
        <v>60</v>
      </c>
      <c r="D1219" s="54" t="s">
        <v>9440</v>
      </c>
      <c r="E1219" s="70">
        <v>930</v>
      </c>
      <c r="F1219" s="26">
        <v>745</v>
      </c>
      <c r="G1219" s="12">
        <f t="shared" si="19"/>
        <v>0.24832214765100669</v>
      </c>
      <c r="H1219" s="12" t="s">
        <v>60</v>
      </c>
      <c r="I1219" s="12" t="s">
        <v>60</v>
      </c>
      <c r="J1219" s="25" t="s">
        <v>60</v>
      </c>
    </row>
    <row r="1220" spans="2:10" ht="12.75">
      <c r="B1220" s="72" t="s">
        <v>10462</v>
      </c>
      <c r="C1220" s="8" t="s">
        <v>24608</v>
      </c>
      <c r="D1220" s="54" t="s">
        <v>10463</v>
      </c>
      <c r="E1220" s="70">
        <v>940</v>
      </c>
      <c r="F1220" s="26">
        <v>752</v>
      </c>
      <c r="G1220" s="12">
        <f t="shared" si="19"/>
        <v>0.25</v>
      </c>
      <c r="H1220" s="12" t="s">
        <v>60</v>
      </c>
      <c r="I1220" s="12" t="s">
        <v>60</v>
      </c>
      <c r="J1220" s="25" t="s">
        <v>60</v>
      </c>
    </row>
    <row r="1221" spans="2:10" ht="12.75">
      <c r="B1221" s="72" t="s">
        <v>12378</v>
      </c>
      <c r="C1221" s="8">
        <v>4932363691</v>
      </c>
      <c r="D1221" s="54" t="s">
        <v>12379</v>
      </c>
      <c r="E1221" s="70">
        <v>940</v>
      </c>
      <c r="F1221" s="26">
        <v>748</v>
      </c>
      <c r="G1221" s="12">
        <f t="shared" si="19"/>
        <v>0.25668449197860954</v>
      </c>
      <c r="H1221" s="12" t="s">
        <v>31673</v>
      </c>
      <c r="I1221" s="12" t="s">
        <v>28193</v>
      </c>
      <c r="J1221" s="25" t="s">
        <v>60</v>
      </c>
    </row>
    <row r="1222" spans="2:10" ht="12.75">
      <c r="B1222" s="72" t="s">
        <v>12382</v>
      </c>
      <c r="C1222" s="8" t="s">
        <v>24985</v>
      </c>
      <c r="D1222" s="54" t="s">
        <v>12383</v>
      </c>
      <c r="E1222" s="70">
        <v>940</v>
      </c>
      <c r="F1222" s="26">
        <v>748</v>
      </c>
      <c r="G1222" s="12">
        <f t="shared" si="19"/>
        <v>0.25668449197860954</v>
      </c>
      <c r="H1222" s="12" t="s">
        <v>31654</v>
      </c>
      <c r="I1222" s="12" t="s">
        <v>28194</v>
      </c>
      <c r="J1222" s="25" t="s">
        <v>60</v>
      </c>
    </row>
    <row r="1223" spans="2:10" ht="12.75">
      <c r="B1223" s="72" t="s">
        <v>18708</v>
      </c>
      <c r="C1223" s="8">
        <v>4932478067</v>
      </c>
      <c r="D1223" s="54" t="s">
        <v>18709</v>
      </c>
      <c r="E1223" s="70">
        <v>940</v>
      </c>
      <c r="F1223" s="26">
        <v>748</v>
      </c>
      <c r="G1223" s="12">
        <f t="shared" si="19"/>
        <v>0.25668449197860954</v>
      </c>
      <c r="H1223" s="12" t="s">
        <v>31726</v>
      </c>
      <c r="I1223" s="12" t="s">
        <v>28195</v>
      </c>
      <c r="J1223" s="25" t="s">
        <v>60</v>
      </c>
    </row>
    <row r="1224" spans="2:10" ht="12.75">
      <c r="B1224" s="72" t="s">
        <v>18712</v>
      </c>
      <c r="C1224" s="8">
        <v>4932478062</v>
      </c>
      <c r="D1224" s="54" t="s">
        <v>18713</v>
      </c>
      <c r="E1224" s="70">
        <v>940</v>
      </c>
      <c r="F1224" s="26">
        <v>748</v>
      </c>
      <c r="G1224" s="12">
        <f t="shared" si="19"/>
        <v>0.25668449197860954</v>
      </c>
      <c r="H1224" s="12" t="s">
        <v>31732</v>
      </c>
      <c r="I1224" s="12" t="s">
        <v>28196</v>
      </c>
      <c r="J1224" s="25" t="s">
        <v>60</v>
      </c>
    </row>
    <row r="1225" spans="2:10" ht="12.75">
      <c r="B1225" s="72" t="s">
        <v>18716</v>
      </c>
      <c r="C1225" s="8" t="s">
        <v>26274</v>
      </c>
      <c r="D1225" s="54" t="s">
        <v>18717</v>
      </c>
      <c r="E1225" s="70">
        <v>940</v>
      </c>
      <c r="F1225" s="26">
        <v>748</v>
      </c>
      <c r="G1225" s="12">
        <f t="shared" si="19"/>
        <v>0.25668449197860954</v>
      </c>
      <c r="H1225" s="12" t="s">
        <v>31717</v>
      </c>
      <c r="I1225" s="12" t="s">
        <v>28197</v>
      </c>
      <c r="J1225" s="25" t="s">
        <v>60</v>
      </c>
    </row>
    <row r="1226" spans="2:10" ht="12.75">
      <c r="B1226" s="72" t="s">
        <v>19345</v>
      </c>
      <c r="C1226" s="8" t="s">
        <v>26396</v>
      </c>
      <c r="D1226" s="54" t="s">
        <v>19346</v>
      </c>
      <c r="E1226" s="70">
        <v>940</v>
      </c>
      <c r="F1226" s="26">
        <v>750</v>
      </c>
      <c r="G1226" s="12">
        <f t="shared" si="19"/>
        <v>0.25333333333333341</v>
      </c>
      <c r="H1226" s="12" t="s">
        <v>31661</v>
      </c>
      <c r="I1226" s="12" t="s">
        <v>28198</v>
      </c>
      <c r="J1226" s="25" t="s">
        <v>60</v>
      </c>
    </row>
    <row r="1227" spans="2:10" ht="12.75">
      <c r="B1227" s="72" t="s">
        <v>19586</v>
      </c>
      <c r="C1227" s="8" t="s">
        <v>26453</v>
      </c>
      <c r="D1227" s="54" t="s">
        <v>19587</v>
      </c>
      <c r="E1227" s="70">
        <v>940</v>
      </c>
      <c r="F1227" s="26">
        <v>750</v>
      </c>
      <c r="G1227" s="12">
        <f t="shared" si="19"/>
        <v>0.25333333333333341</v>
      </c>
      <c r="H1227" s="12" t="s">
        <v>60</v>
      </c>
      <c r="I1227" s="12" t="s">
        <v>28199</v>
      </c>
      <c r="J1227" s="25" t="s">
        <v>60</v>
      </c>
    </row>
    <row r="1228" spans="2:10" ht="12.75">
      <c r="B1228" s="72" t="s">
        <v>19590</v>
      </c>
      <c r="C1228" s="8" t="s">
        <v>26454</v>
      </c>
      <c r="D1228" s="54" t="s">
        <v>19591</v>
      </c>
      <c r="E1228" s="70">
        <v>940</v>
      </c>
      <c r="F1228" s="26">
        <v>750</v>
      </c>
      <c r="G1228" s="12">
        <f t="shared" si="19"/>
        <v>0.25333333333333341</v>
      </c>
      <c r="H1228" s="12" t="s">
        <v>60</v>
      </c>
      <c r="I1228" s="12" t="s">
        <v>28200</v>
      </c>
      <c r="J1228" s="25" t="s">
        <v>60</v>
      </c>
    </row>
    <row r="1229" spans="2:10" ht="12.75">
      <c r="B1229" s="72" t="s">
        <v>19594</v>
      </c>
      <c r="C1229" s="8" t="s">
        <v>26455</v>
      </c>
      <c r="D1229" s="54" t="s">
        <v>19595</v>
      </c>
      <c r="E1229" s="70">
        <v>940</v>
      </c>
      <c r="F1229" s="26">
        <v>750</v>
      </c>
      <c r="G1229" s="12">
        <f t="shared" si="19"/>
        <v>0.25333333333333341</v>
      </c>
      <c r="H1229" s="12" t="s">
        <v>60</v>
      </c>
      <c r="I1229" s="12" t="s">
        <v>28201</v>
      </c>
      <c r="J1229" s="25" t="s">
        <v>60</v>
      </c>
    </row>
    <row r="1230" spans="2:10" ht="12.75">
      <c r="B1230" s="72" t="s">
        <v>20413</v>
      </c>
      <c r="C1230" s="8" t="s">
        <v>26523</v>
      </c>
      <c r="D1230" s="54" t="s">
        <v>20414</v>
      </c>
      <c r="E1230" s="70">
        <v>930</v>
      </c>
      <c r="F1230" s="26">
        <v>745</v>
      </c>
      <c r="G1230" s="12">
        <f t="shared" si="19"/>
        <v>0.24832214765100669</v>
      </c>
      <c r="H1230" s="12" t="s">
        <v>31693</v>
      </c>
      <c r="I1230" s="12" t="s">
        <v>28202</v>
      </c>
      <c r="J1230" s="25" t="s">
        <v>60</v>
      </c>
    </row>
    <row r="1231" spans="2:10" ht="12.75">
      <c r="B1231" s="72" t="s">
        <v>20417</v>
      </c>
      <c r="C1231" s="8" t="s">
        <v>26524</v>
      </c>
      <c r="D1231" s="54" t="s">
        <v>20418</v>
      </c>
      <c r="E1231" s="70">
        <v>930</v>
      </c>
      <c r="F1231" s="26">
        <v>745</v>
      </c>
      <c r="G1231" s="12">
        <f t="shared" si="19"/>
        <v>0.24832214765100669</v>
      </c>
      <c r="H1231" s="12" t="s">
        <v>60</v>
      </c>
      <c r="I1231" s="12" t="s">
        <v>28203</v>
      </c>
      <c r="J1231" s="25" t="s">
        <v>60</v>
      </c>
    </row>
    <row r="1232" spans="2:10" ht="12.75">
      <c r="B1232" s="72" t="s">
        <v>20947</v>
      </c>
      <c r="C1232" s="8" t="s">
        <v>26650</v>
      </c>
      <c r="D1232" s="54" t="s">
        <v>20948</v>
      </c>
      <c r="E1232" s="70">
        <v>930</v>
      </c>
      <c r="F1232" s="26">
        <v>746</v>
      </c>
      <c r="G1232" s="12">
        <f t="shared" si="19"/>
        <v>0.24664879356568359</v>
      </c>
      <c r="H1232" s="12" t="s">
        <v>31737</v>
      </c>
      <c r="I1232" s="12" t="s">
        <v>28204</v>
      </c>
      <c r="J1232" s="25" t="s">
        <v>60</v>
      </c>
    </row>
    <row r="1233" spans="2:10" ht="12.75">
      <c r="B1233" s="72" t="s">
        <v>22132</v>
      </c>
      <c r="C1233" s="8" t="s">
        <v>26870</v>
      </c>
      <c r="D1233" s="54" t="s">
        <v>22133</v>
      </c>
      <c r="E1233" s="70">
        <v>930</v>
      </c>
      <c r="F1233" s="26">
        <v>745</v>
      </c>
      <c r="G1233" s="12">
        <f t="shared" si="19"/>
        <v>0.24832214765100669</v>
      </c>
      <c r="H1233" s="12" t="s">
        <v>31702</v>
      </c>
      <c r="I1233" s="12" t="s">
        <v>28205</v>
      </c>
      <c r="J1233" s="25" t="s">
        <v>60</v>
      </c>
    </row>
    <row r="1234" spans="2:10" ht="12.75">
      <c r="B1234" s="72" t="s">
        <v>22136</v>
      </c>
      <c r="C1234" s="8" t="s">
        <v>26871</v>
      </c>
      <c r="D1234" s="54" t="s">
        <v>22137</v>
      </c>
      <c r="E1234" s="70">
        <v>930</v>
      </c>
      <c r="F1234" s="26">
        <v>745</v>
      </c>
      <c r="G1234" s="12">
        <f t="shared" si="19"/>
        <v>0.24832214765100669</v>
      </c>
      <c r="H1234" s="12" t="s">
        <v>31702</v>
      </c>
      <c r="I1234" s="12" t="s">
        <v>28206</v>
      </c>
      <c r="J1234" s="25" t="s">
        <v>60</v>
      </c>
    </row>
    <row r="1235" spans="2:10" ht="12.75">
      <c r="B1235" s="72" t="s">
        <v>23052</v>
      </c>
      <c r="C1235" s="8" t="s">
        <v>26995</v>
      </c>
      <c r="D1235" s="54" t="s">
        <v>23053</v>
      </c>
      <c r="E1235" s="70">
        <v>930</v>
      </c>
      <c r="F1235" s="26">
        <v>745</v>
      </c>
      <c r="G1235" s="12">
        <f t="shared" si="19"/>
        <v>0.24832214765100669</v>
      </c>
      <c r="H1235" s="12" t="s">
        <v>31738</v>
      </c>
      <c r="I1235" s="12" t="s">
        <v>28207</v>
      </c>
      <c r="J1235" s="25" t="s">
        <v>60</v>
      </c>
    </row>
    <row r="1236" spans="2:10" ht="12.75">
      <c r="B1236" s="72" t="s">
        <v>8989</v>
      </c>
      <c r="C1236" s="8" t="s">
        <v>24500</v>
      </c>
      <c r="D1236" s="54" t="s">
        <v>8990</v>
      </c>
      <c r="E1236" s="70">
        <v>950</v>
      </c>
      <c r="F1236" s="26">
        <v>760</v>
      </c>
      <c r="G1236" s="12">
        <f t="shared" si="19"/>
        <v>0.25</v>
      </c>
      <c r="H1236" s="12" t="s">
        <v>60</v>
      </c>
      <c r="I1236" s="12" t="s">
        <v>32141</v>
      </c>
      <c r="J1236" s="25" t="s">
        <v>60</v>
      </c>
    </row>
    <row r="1237" spans="2:10" ht="12.75">
      <c r="B1237" s="72" t="s">
        <v>9379</v>
      </c>
      <c r="C1237" s="8" t="s">
        <v>60</v>
      </c>
      <c r="D1237" s="54" t="s">
        <v>9380</v>
      </c>
      <c r="E1237" s="70">
        <v>950</v>
      </c>
      <c r="F1237" s="26">
        <v>760</v>
      </c>
      <c r="G1237" s="12">
        <f t="shared" si="19"/>
        <v>0.25</v>
      </c>
      <c r="H1237" s="12" t="s">
        <v>60</v>
      </c>
      <c r="I1237" s="12" t="s">
        <v>60</v>
      </c>
      <c r="J1237" s="25" t="s">
        <v>60</v>
      </c>
    </row>
    <row r="1238" spans="2:10" ht="12.75">
      <c r="B1238" s="72" t="s">
        <v>10258</v>
      </c>
      <c r="C1238" s="8" t="s">
        <v>24593</v>
      </c>
      <c r="D1238" s="54" t="s">
        <v>10259</v>
      </c>
      <c r="E1238" s="70">
        <v>950</v>
      </c>
      <c r="F1238" s="26">
        <v>758</v>
      </c>
      <c r="G1238" s="12">
        <f t="shared" si="19"/>
        <v>0.25329815303430081</v>
      </c>
      <c r="H1238" s="12" t="s">
        <v>60</v>
      </c>
      <c r="I1238" s="12" t="s">
        <v>60</v>
      </c>
      <c r="J1238" s="25" t="s">
        <v>60</v>
      </c>
    </row>
    <row r="1239" spans="2:10" ht="12.75">
      <c r="B1239" s="72" t="s">
        <v>10262</v>
      </c>
      <c r="C1239" s="8" t="s">
        <v>24594</v>
      </c>
      <c r="D1239" s="54" t="s">
        <v>10263</v>
      </c>
      <c r="E1239" s="70">
        <v>950</v>
      </c>
      <c r="F1239" s="26">
        <v>758</v>
      </c>
      <c r="G1239" s="12">
        <f t="shared" si="19"/>
        <v>0.25329815303430081</v>
      </c>
      <c r="H1239" s="12" t="s">
        <v>60</v>
      </c>
      <c r="I1239" s="12" t="s">
        <v>60</v>
      </c>
      <c r="J1239" s="25" t="s">
        <v>60</v>
      </c>
    </row>
    <row r="1240" spans="2:10" ht="12.75">
      <c r="B1240" s="72" t="s">
        <v>12386</v>
      </c>
      <c r="C1240" s="8" t="s">
        <v>24986</v>
      </c>
      <c r="D1240" s="54" t="s">
        <v>12387</v>
      </c>
      <c r="E1240" s="70">
        <v>950</v>
      </c>
      <c r="F1240" s="26">
        <v>758</v>
      </c>
      <c r="G1240" s="12">
        <f t="shared" si="19"/>
        <v>0.25329815303430081</v>
      </c>
      <c r="H1240" s="12" t="s">
        <v>31636</v>
      </c>
      <c r="I1240" s="12" t="s">
        <v>28208</v>
      </c>
      <c r="J1240" s="25" t="s">
        <v>60</v>
      </c>
    </row>
    <row r="1241" spans="2:10" ht="12.75">
      <c r="B1241" s="72" t="s">
        <v>12390</v>
      </c>
      <c r="C1241" s="8" t="s">
        <v>24987</v>
      </c>
      <c r="D1241" s="54" t="s">
        <v>12391</v>
      </c>
      <c r="E1241" s="70">
        <v>950</v>
      </c>
      <c r="F1241" s="26">
        <v>760</v>
      </c>
      <c r="G1241" s="12">
        <f t="shared" si="19"/>
        <v>0.25</v>
      </c>
      <c r="H1241" s="12" t="s">
        <v>31721</v>
      </c>
      <c r="I1241" s="12" t="s">
        <v>28209</v>
      </c>
      <c r="J1241" s="25" t="s">
        <v>60</v>
      </c>
    </row>
    <row r="1242" spans="2:10" ht="12.75">
      <c r="B1242" s="72" t="s">
        <v>12722</v>
      </c>
      <c r="C1242" s="8" t="s">
        <v>25032</v>
      </c>
      <c r="D1242" s="54" t="s">
        <v>12723</v>
      </c>
      <c r="E1242" s="70">
        <v>950</v>
      </c>
      <c r="F1242" s="26">
        <v>760</v>
      </c>
      <c r="G1242" s="12">
        <f t="shared" si="19"/>
        <v>0.25</v>
      </c>
      <c r="H1242" s="12" t="s">
        <v>31739</v>
      </c>
      <c r="I1242" s="12" t="s">
        <v>28210</v>
      </c>
      <c r="J1242" s="25" t="s">
        <v>60</v>
      </c>
    </row>
    <row r="1243" spans="2:10" ht="12.75">
      <c r="B1243" s="72" t="s">
        <v>18137</v>
      </c>
      <c r="C1243" s="8" t="s">
        <v>26148</v>
      </c>
      <c r="D1243" s="54" t="s">
        <v>18064</v>
      </c>
      <c r="E1243" s="70">
        <v>950</v>
      </c>
      <c r="F1243" s="26">
        <v>760</v>
      </c>
      <c r="G1243" s="12">
        <f t="shared" si="19"/>
        <v>0.25</v>
      </c>
      <c r="H1243" s="12" t="s">
        <v>31703</v>
      </c>
      <c r="I1243" s="12" t="s">
        <v>28211</v>
      </c>
      <c r="J1243" s="25" t="s">
        <v>60</v>
      </c>
    </row>
    <row r="1244" spans="2:10" ht="12.75">
      <c r="B1244" s="72" t="s">
        <v>19721</v>
      </c>
      <c r="C1244" s="8" t="s">
        <v>26486</v>
      </c>
      <c r="D1244" s="54" t="s">
        <v>19722</v>
      </c>
      <c r="E1244" s="70">
        <v>950</v>
      </c>
      <c r="F1244" s="26">
        <v>759</v>
      </c>
      <c r="G1244" s="12">
        <f t="shared" si="19"/>
        <v>0.25164690382081689</v>
      </c>
      <c r="H1244" s="12" t="s">
        <v>31740</v>
      </c>
      <c r="I1244" s="12" t="s">
        <v>28212</v>
      </c>
      <c r="J1244" s="25" t="s">
        <v>60</v>
      </c>
    </row>
    <row r="1245" spans="2:10" ht="12.75">
      <c r="B1245" s="72" t="s">
        <v>20421</v>
      </c>
      <c r="C1245" s="8" t="s">
        <v>26525</v>
      </c>
      <c r="D1245" s="54" t="s">
        <v>20422</v>
      </c>
      <c r="E1245" s="70">
        <v>950</v>
      </c>
      <c r="F1245" s="26">
        <v>757</v>
      </c>
      <c r="G1245" s="12">
        <f t="shared" si="19"/>
        <v>0.25495376486129451</v>
      </c>
      <c r="H1245" s="12" t="s">
        <v>31727</v>
      </c>
      <c r="I1245" s="12" t="s">
        <v>28213</v>
      </c>
      <c r="J1245" s="25" t="s">
        <v>60</v>
      </c>
    </row>
    <row r="1246" spans="2:10" ht="12.75">
      <c r="B1246" s="72" t="s">
        <v>15910</v>
      </c>
      <c r="C1246" s="8" t="s">
        <v>25686</v>
      </c>
      <c r="D1246" s="54" t="s">
        <v>15911</v>
      </c>
      <c r="E1246" s="70">
        <v>960</v>
      </c>
      <c r="F1246" s="26">
        <v>765</v>
      </c>
      <c r="G1246" s="12">
        <f t="shared" si="19"/>
        <v>0.25490196078431371</v>
      </c>
      <c r="H1246" s="12" t="s">
        <v>31680</v>
      </c>
      <c r="I1246" s="12" t="s">
        <v>28214</v>
      </c>
      <c r="J1246" s="25" t="s">
        <v>60</v>
      </c>
    </row>
    <row r="1247" spans="2:10" ht="12.75">
      <c r="B1247" s="72" t="s">
        <v>19598</v>
      </c>
      <c r="C1247" s="8" t="s">
        <v>26456</v>
      </c>
      <c r="D1247" s="54" t="s">
        <v>19599</v>
      </c>
      <c r="E1247" s="70">
        <v>950</v>
      </c>
      <c r="F1247" s="26">
        <v>761</v>
      </c>
      <c r="G1247" s="12">
        <f t="shared" si="19"/>
        <v>0.24835742444152431</v>
      </c>
      <c r="H1247" s="12" t="s">
        <v>60</v>
      </c>
      <c r="I1247" s="12" t="s">
        <v>28215</v>
      </c>
      <c r="J1247" s="25" t="s">
        <v>60</v>
      </c>
    </row>
    <row r="1248" spans="2:10" ht="12.75">
      <c r="B1248" s="72" t="s">
        <v>19602</v>
      </c>
      <c r="C1248" s="8" t="s">
        <v>26457</v>
      </c>
      <c r="D1248" s="54" t="s">
        <v>19603</v>
      </c>
      <c r="E1248" s="70">
        <v>950</v>
      </c>
      <c r="F1248" s="26">
        <v>761</v>
      </c>
      <c r="G1248" s="12">
        <f t="shared" si="19"/>
        <v>0.24835742444152431</v>
      </c>
      <c r="H1248" s="12" t="s">
        <v>60</v>
      </c>
      <c r="I1248" s="12" t="s">
        <v>28216</v>
      </c>
      <c r="J1248" s="25" t="s">
        <v>60</v>
      </c>
    </row>
    <row r="1249" spans="2:10" ht="12.75">
      <c r="B1249" s="72" t="s">
        <v>22827</v>
      </c>
      <c r="C1249" s="8" t="s">
        <v>26953</v>
      </c>
      <c r="D1249" s="54" t="s">
        <v>22828</v>
      </c>
      <c r="E1249" s="70">
        <v>960</v>
      </c>
      <c r="F1249" s="26">
        <v>767</v>
      </c>
      <c r="G1249" s="12">
        <f t="shared" si="19"/>
        <v>0.25162972620599744</v>
      </c>
      <c r="H1249" s="12" t="s">
        <v>31741</v>
      </c>
      <c r="I1249" s="12" t="s">
        <v>28217</v>
      </c>
      <c r="J1249" s="25" t="s">
        <v>60</v>
      </c>
    </row>
    <row r="1250" spans="2:10" ht="12.75">
      <c r="B1250" s="72" t="s">
        <v>10206</v>
      </c>
      <c r="C1250" s="8" t="s">
        <v>24580</v>
      </c>
      <c r="D1250" s="54" t="s">
        <v>10207</v>
      </c>
      <c r="E1250" s="70">
        <v>960</v>
      </c>
      <c r="F1250" s="26">
        <v>770</v>
      </c>
      <c r="G1250" s="12">
        <f t="shared" si="19"/>
        <v>0.24675324675324672</v>
      </c>
      <c r="H1250" s="12" t="s">
        <v>60</v>
      </c>
      <c r="I1250" s="12" t="s">
        <v>60</v>
      </c>
      <c r="J1250" s="25" t="s">
        <v>60</v>
      </c>
    </row>
    <row r="1251" spans="2:10" ht="12.75">
      <c r="B1251" s="72" t="s">
        <v>13623</v>
      </c>
      <c r="C1251" s="8" t="s">
        <v>25176</v>
      </c>
      <c r="D1251" s="54" t="s">
        <v>13624</v>
      </c>
      <c r="E1251" s="70">
        <v>970</v>
      </c>
      <c r="F1251" s="26">
        <v>777</v>
      </c>
      <c r="G1251" s="12">
        <f t="shared" si="19"/>
        <v>0.24839124839124849</v>
      </c>
      <c r="H1251" s="12" t="s">
        <v>31645</v>
      </c>
      <c r="I1251" s="12" t="s">
        <v>28218</v>
      </c>
      <c r="J1251" s="25" t="s">
        <v>60</v>
      </c>
    </row>
    <row r="1252" spans="2:10" ht="12.75">
      <c r="B1252" s="72" t="s">
        <v>13627</v>
      </c>
      <c r="C1252" s="8" t="s">
        <v>25177</v>
      </c>
      <c r="D1252" s="54" t="s">
        <v>13628</v>
      </c>
      <c r="E1252" s="70">
        <v>960</v>
      </c>
      <c r="F1252" s="26">
        <v>771</v>
      </c>
      <c r="G1252" s="12">
        <f t="shared" si="19"/>
        <v>0.24513618677042803</v>
      </c>
      <c r="H1252" s="12" t="s">
        <v>31683</v>
      </c>
      <c r="I1252" s="12" t="s">
        <v>28219</v>
      </c>
      <c r="J1252" s="25" t="s">
        <v>60</v>
      </c>
    </row>
    <row r="1253" spans="2:10" ht="12.75">
      <c r="B1253" s="72" t="s">
        <v>15914</v>
      </c>
      <c r="C1253" s="8" t="s">
        <v>25687</v>
      </c>
      <c r="D1253" s="54" t="s">
        <v>15915</v>
      </c>
      <c r="E1253" s="70">
        <v>970</v>
      </c>
      <c r="F1253" s="26">
        <v>777</v>
      </c>
      <c r="G1253" s="12">
        <f t="shared" si="19"/>
        <v>0.24839124839124849</v>
      </c>
      <c r="H1253" s="12" t="s">
        <v>31736</v>
      </c>
      <c r="I1253" s="12" t="s">
        <v>28220</v>
      </c>
      <c r="J1253" s="25" t="s">
        <v>60</v>
      </c>
    </row>
    <row r="1254" spans="2:10" ht="12.75">
      <c r="B1254" s="72" t="s">
        <v>15918</v>
      </c>
      <c r="C1254" s="8" t="s">
        <v>25688</v>
      </c>
      <c r="D1254" s="54" t="s">
        <v>15919</v>
      </c>
      <c r="E1254" s="70">
        <v>970</v>
      </c>
      <c r="F1254" s="26">
        <v>777</v>
      </c>
      <c r="G1254" s="12">
        <f t="shared" si="19"/>
        <v>0.24839124839124849</v>
      </c>
      <c r="H1254" s="12" t="s">
        <v>31736</v>
      </c>
      <c r="I1254" s="12" t="s">
        <v>28221</v>
      </c>
      <c r="J1254" s="25" t="s">
        <v>60</v>
      </c>
    </row>
    <row r="1255" spans="2:10" ht="12.75">
      <c r="B1255" s="72" t="s">
        <v>15922</v>
      </c>
      <c r="C1255" s="8" t="s">
        <v>25689</v>
      </c>
      <c r="D1255" s="54" t="s">
        <v>15923</v>
      </c>
      <c r="E1255" s="70">
        <v>970</v>
      </c>
      <c r="F1255" s="26">
        <v>777</v>
      </c>
      <c r="G1255" s="12">
        <f t="shared" si="19"/>
        <v>0.24839124839124849</v>
      </c>
      <c r="H1255" s="12" t="s">
        <v>31736</v>
      </c>
      <c r="I1255" s="12" t="s">
        <v>28222</v>
      </c>
      <c r="J1255" s="25" t="s">
        <v>60</v>
      </c>
    </row>
    <row r="1256" spans="2:10" ht="12.75">
      <c r="B1256" s="72" t="s">
        <v>15926</v>
      </c>
      <c r="C1256" s="8" t="s">
        <v>25690</v>
      </c>
      <c r="D1256" s="54" t="s">
        <v>15927</v>
      </c>
      <c r="E1256" s="70">
        <v>970</v>
      </c>
      <c r="F1256" s="26">
        <v>777</v>
      </c>
      <c r="G1256" s="12">
        <f t="shared" si="19"/>
        <v>0.24839124839124849</v>
      </c>
      <c r="H1256" s="12" t="s">
        <v>31680</v>
      </c>
      <c r="I1256" s="12" t="s">
        <v>28223</v>
      </c>
      <c r="J1256" s="25" t="s">
        <v>60</v>
      </c>
    </row>
    <row r="1257" spans="2:10" ht="12.75">
      <c r="B1257" s="72" t="s">
        <v>17067</v>
      </c>
      <c r="C1257" s="8" t="s">
        <v>25957</v>
      </c>
      <c r="D1257" s="54" t="s">
        <v>17068</v>
      </c>
      <c r="E1257" s="70">
        <v>970</v>
      </c>
      <c r="F1257" s="26">
        <v>777</v>
      </c>
      <c r="G1257" s="12">
        <f t="shared" si="19"/>
        <v>0.24839124839124849</v>
      </c>
      <c r="H1257" s="12" t="s">
        <v>31742</v>
      </c>
      <c r="I1257" s="12" t="s">
        <v>28224</v>
      </c>
      <c r="J1257" s="25" t="s">
        <v>60</v>
      </c>
    </row>
    <row r="1258" spans="2:10" ht="12.75">
      <c r="B1258" s="72" t="s">
        <v>18140</v>
      </c>
      <c r="C1258" s="8" t="s">
        <v>60</v>
      </c>
      <c r="D1258" s="54" t="s">
        <v>18141</v>
      </c>
      <c r="E1258" s="70">
        <v>970</v>
      </c>
      <c r="F1258" s="26">
        <v>773</v>
      </c>
      <c r="G1258" s="12">
        <f t="shared" si="19"/>
        <v>0.25485122897800783</v>
      </c>
      <c r="H1258" s="12" t="s">
        <v>31743</v>
      </c>
      <c r="I1258" s="12" t="s">
        <v>28225</v>
      </c>
      <c r="J1258" s="25" t="s">
        <v>60</v>
      </c>
    </row>
    <row r="1259" spans="2:10" ht="12.75">
      <c r="B1259" s="72" t="s">
        <v>19691</v>
      </c>
      <c r="C1259" s="8" t="s">
        <v>26479</v>
      </c>
      <c r="D1259" s="54" t="s">
        <v>19692</v>
      </c>
      <c r="E1259" s="70">
        <v>970</v>
      </c>
      <c r="F1259" s="26">
        <v>773</v>
      </c>
      <c r="G1259" s="12">
        <f t="shared" si="19"/>
        <v>0.25485122897800783</v>
      </c>
      <c r="H1259" s="12" t="s">
        <v>60</v>
      </c>
      <c r="I1259" s="12" t="s">
        <v>28226</v>
      </c>
      <c r="J1259" s="25" t="s">
        <v>60</v>
      </c>
    </row>
    <row r="1260" spans="2:10" ht="12.75">
      <c r="B1260" s="72" t="s">
        <v>20425</v>
      </c>
      <c r="C1260" s="8" t="s">
        <v>26526</v>
      </c>
      <c r="D1260" s="54" t="s">
        <v>20426</v>
      </c>
      <c r="E1260" s="70">
        <v>960</v>
      </c>
      <c r="F1260" s="26">
        <v>769</v>
      </c>
      <c r="G1260" s="12">
        <f t="shared" si="19"/>
        <v>0.24837451235370622</v>
      </c>
      <c r="H1260" s="12" t="s">
        <v>31727</v>
      </c>
      <c r="I1260" s="12" t="s">
        <v>28227</v>
      </c>
      <c r="J1260" s="25" t="s">
        <v>60</v>
      </c>
    </row>
    <row r="1261" spans="2:10" ht="12.75">
      <c r="B1261" s="72" t="s">
        <v>9912</v>
      </c>
      <c r="C1261" s="8" t="s">
        <v>60</v>
      </c>
      <c r="D1261" s="54" t="s">
        <v>9913</v>
      </c>
      <c r="E1261" s="70">
        <v>980</v>
      </c>
      <c r="F1261" s="26">
        <v>784</v>
      </c>
      <c r="G1261" s="12">
        <f t="shared" si="19"/>
        <v>0.25</v>
      </c>
      <c r="H1261" s="12" t="s">
        <v>60</v>
      </c>
      <c r="I1261" s="12" t="s">
        <v>60</v>
      </c>
      <c r="J1261" s="25" t="s">
        <v>60</v>
      </c>
    </row>
    <row r="1262" spans="2:10" ht="12.75">
      <c r="B1262" s="72" t="s">
        <v>10266</v>
      </c>
      <c r="C1262" s="8" t="s">
        <v>24595</v>
      </c>
      <c r="D1262" s="54" t="s">
        <v>10267</v>
      </c>
      <c r="E1262" s="70">
        <v>980</v>
      </c>
      <c r="F1262" s="26">
        <v>782</v>
      </c>
      <c r="G1262" s="12">
        <f t="shared" si="19"/>
        <v>0.25319693094629159</v>
      </c>
      <c r="H1262" s="12" t="s">
        <v>60</v>
      </c>
      <c r="I1262" s="12" t="s">
        <v>60</v>
      </c>
      <c r="J1262" s="25" t="s">
        <v>60</v>
      </c>
    </row>
    <row r="1263" spans="2:10" ht="12.75">
      <c r="B1263" s="72" t="s">
        <v>10801</v>
      </c>
      <c r="C1263" s="8" t="s">
        <v>24629</v>
      </c>
      <c r="D1263" s="54" t="s">
        <v>10802</v>
      </c>
      <c r="E1263" s="70">
        <v>970</v>
      </c>
      <c r="F1263" s="26">
        <v>779</v>
      </c>
      <c r="G1263" s="12">
        <f t="shared" si="19"/>
        <v>0.245186136071887</v>
      </c>
      <c r="H1263" s="12" t="s">
        <v>60</v>
      </c>
      <c r="I1263" s="12" t="s">
        <v>28228</v>
      </c>
      <c r="J1263" s="25" t="s">
        <v>60</v>
      </c>
    </row>
    <row r="1264" spans="2:10" ht="12.75">
      <c r="B1264" s="72" t="s">
        <v>12394</v>
      </c>
      <c r="C1264" s="8" t="s">
        <v>24988</v>
      </c>
      <c r="D1264" s="54" t="s">
        <v>12395</v>
      </c>
      <c r="E1264" s="70">
        <v>980</v>
      </c>
      <c r="F1264" s="26">
        <v>785</v>
      </c>
      <c r="G1264" s="12">
        <f t="shared" si="19"/>
        <v>0.24840764331210186</v>
      </c>
      <c r="H1264" s="12" t="s">
        <v>31722</v>
      </c>
      <c r="I1264" s="12" t="s">
        <v>28229</v>
      </c>
      <c r="J1264" s="25" t="s">
        <v>60</v>
      </c>
    </row>
    <row r="1265" spans="2:10" ht="12.75">
      <c r="B1265" s="72" t="s">
        <v>12398</v>
      </c>
      <c r="C1265" s="8">
        <v>4932363696</v>
      </c>
      <c r="D1265" s="54" t="s">
        <v>12399</v>
      </c>
      <c r="E1265" s="70">
        <v>980</v>
      </c>
      <c r="F1265" s="26">
        <v>785</v>
      </c>
      <c r="G1265" s="12">
        <f t="shared" si="19"/>
        <v>0.24840764331210186</v>
      </c>
      <c r="H1265" s="12" t="s">
        <v>31673</v>
      </c>
      <c r="I1265" s="12" t="s">
        <v>28230</v>
      </c>
      <c r="J1265" s="25" t="s">
        <v>60</v>
      </c>
    </row>
    <row r="1266" spans="2:10" ht="12.75">
      <c r="B1266" s="72" t="s">
        <v>12402</v>
      </c>
      <c r="C1266" s="8">
        <v>4932373363</v>
      </c>
      <c r="D1266" s="54" t="s">
        <v>12403</v>
      </c>
      <c r="E1266" s="70">
        <v>980</v>
      </c>
      <c r="F1266" s="26">
        <v>785</v>
      </c>
      <c r="G1266" s="12">
        <f t="shared" si="19"/>
        <v>0.24840764331210186</v>
      </c>
      <c r="H1266" s="12" t="s">
        <v>31673</v>
      </c>
      <c r="I1266" s="12" t="s">
        <v>28231</v>
      </c>
      <c r="J1266" s="25" t="s">
        <v>60</v>
      </c>
    </row>
    <row r="1267" spans="2:10" ht="12.75">
      <c r="B1267" s="72" t="s">
        <v>13635</v>
      </c>
      <c r="C1267" s="8" t="s">
        <v>25179</v>
      </c>
      <c r="D1267" s="54" t="s">
        <v>13636</v>
      </c>
      <c r="E1267" s="70">
        <v>980</v>
      </c>
      <c r="F1267" s="26">
        <v>783</v>
      </c>
      <c r="G1267" s="12">
        <f t="shared" si="19"/>
        <v>0.25159642401021709</v>
      </c>
      <c r="H1267" s="12" t="s">
        <v>31683</v>
      </c>
      <c r="I1267" s="12" t="s">
        <v>28232</v>
      </c>
      <c r="J1267" s="25" t="s">
        <v>60</v>
      </c>
    </row>
    <row r="1268" spans="2:10" ht="12.75">
      <c r="B1268" s="72" t="s">
        <v>18720</v>
      </c>
      <c r="C1268" s="8" t="s">
        <v>26275</v>
      </c>
      <c r="D1268" s="54" t="s">
        <v>18721</v>
      </c>
      <c r="E1268" s="70">
        <v>980</v>
      </c>
      <c r="F1268" s="26">
        <v>785</v>
      </c>
      <c r="G1268" s="12">
        <f t="shared" si="19"/>
        <v>0.24840764331210186</v>
      </c>
      <c r="H1268" s="12" t="s">
        <v>60</v>
      </c>
      <c r="I1268" s="12" t="s">
        <v>28233</v>
      </c>
      <c r="J1268" s="25" t="s">
        <v>60</v>
      </c>
    </row>
    <row r="1269" spans="2:10" ht="12.75">
      <c r="B1269" s="72" t="s">
        <v>20429</v>
      </c>
      <c r="C1269" s="8" t="s">
        <v>26527</v>
      </c>
      <c r="D1269" s="54" t="s">
        <v>20430</v>
      </c>
      <c r="E1269" s="70">
        <v>980</v>
      </c>
      <c r="F1269" s="26">
        <v>780</v>
      </c>
      <c r="G1269" s="12">
        <f t="shared" si="19"/>
        <v>0.25641025641025639</v>
      </c>
      <c r="H1269" s="12" t="s">
        <v>60</v>
      </c>
      <c r="I1269" s="12" t="s">
        <v>28234</v>
      </c>
      <c r="J1269" s="25" t="s">
        <v>60</v>
      </c>
    </row>
    <row r="1270" spans="2:10" ht="12.75">
      <c r="B1270" s="72" t="s">
        <v>20433</v>
      </c>
      <c r="C1270" s="8" t="s">
        <v>26528</v>
      </c>
      <c r="D1270" s="54" t="s">
        <v>20434</v>
      </c>
      <c r="E1270" s="70">
        <v>980</v>
      </c>
      <c r="F1270" s="26">
        <v>780</v>
      </c>
      <c r="G1270" s="12">
        <f t="shared" si="19"/>
        <v>0.25641025641025639</v>
      </c>
      <c r="H1270" s="12" t="s">
        <v>31727</v>
      </c>
      <c r="I1270" s="12" t="s">
        <v>28235</v>
      </c>
      <c r="J1270" s="25" t="s">
        <v>60</v>
      </c>
    </row>
    <row r="1271" spans="2:10" ht="12.75">
      <c r="B1271" s="72" t="s">
        <v>22140</v>
      </c>
      <c r="C1271" s="8" t="s">
        <v>26872</v>
      </c>
      <c r="D1271" s="54" t="s">
        <v>22141</v>
      </c>
      <c r="E1271" s="70">
        <v>980</v>
      </c>
      <c r="F1271" s="26">
        <v>780</v>
      </c>
      <c r="G1271" s="12">
        <f t="shared" si="19"/>
        <v>0.25641025641025639</v>
      </c>
      <c r="H1271" s="12" t="s">
        <v>31702</v>
      </c>
      <c r="I1271" s="12" t="s">
        <v>28236</v>
      </c>
      <c r="J1271" s="25" t="s">
        <v>60</v>
      </c>
    </row>
    <row r="1272" spans="2:10" ht="12.75">
      <c r="B1272" s="72" t="s">
        <v>22144</v>
      </c>
      <c r="C1272" s="8" t="s">
        <v>26873</v>
      </c>
      <c r="D1272" s="54" t="s">
        <v>22145</v>
      </c>
      <c r="E1272" s="70">
        <v>980</v>
      </c>
      <c r="F1272" s="26">
        <v>780</v>
      </c>
      <c r="G1272" s="12">
        <f t="shared" si="19"/>
        <v>0.25641025641025639</v>
      </c>
      <c r="H1272" s="12" t="s">
        <v>31702</v>
      </c>
      <c r="I1272" s="12" t="s">
        <v>28237</v>
      </c>
      <c r="J1272" s="25" t="s">
        <v>60</v>
      </c>
    </row>
    <row r="1273" spans="2:10" ht="12.75">
      <c r="B1273" s="72" t="s">
        <v>22831</v>
      </c>
      <c r="C1273" s="8" t="s">
        <v>26954</v>
      </c>
      <c r="D1273" s="54" t="s">
        <v>22832</v>
      </c>
      <c r="E1273" s="70">
        <v>970</v>
      </c>
      <c r="F1273" s="26">
        <v>779</v>
      </c>
      <c r="G1273" s="12">
        <f t="shared" si="19"/>
        <v>0.245186136071887</v>
      </c>
      <c r="H1273" s="12" t="s">
        <v>31741</v>
      </c>
      <c r="I1273" s="12" t="s">
        <v>28238</v>
      </c>
      <c r="J1273" s="25" t="s">
        <v>60</v>
      </c>
    </row>
    <row r="1274" spans="2:10" ht="12.75">
      <c r="B1274" s="72" t="s">
        <v>23056</v>
      </c>
      <c r="C1274" s="8" t="s">
        <v>26996</v>
      </c>
      <c r="D1274" s="54" t="s">
        <v>23057</v>
      </c>
      <c r="E1274" s="70">
        <v>980</v>
      </c>
      <c r="F1274" s="26">
        <v>781</v>
      </c>
      <c r="G1274" s="12">
        <f t="shared" si="19"/>
        <v>0.25480153649167736</v>
      </c>
      <c r="H1274" s="12" t="s">
        <v>31708</v>
      </c>
      <c r="I1274" s="12" t="s">
        <v>28239</v>
      </c>
      <c r="J1274" s="25" t="s">
        <v>60</v>
      </c>
    </row>
    <row r="1275" spans="2:10" ht="12.75">
      <c r="B1275" s="72" t="s">
        <v>23592</v>
      </c>
      <c r="C1275" s="8" t="s">
        <v>27098</v>
      </c>
      <c r="D1275" s="54" t="s">
        <v>23593</v>
      </c>
      <c r="E1275" s="70">
        <v>970</v>
      </c>
      <c r="F1275" s="26">
        <v>779</v>
      </c>
      <c r="G1275" s="12">
        <f t="shared" si="19"/>
        <v>0.245186136071887</v>
      </c>
      <c r="H1275" s="12" t="s">
        <v>60</v>
      </c>
      <c r="I1275" s="12" t="s">
        <v>28240</v>
      </c>
      <c r="J1275" s="25" t="s">
        <v>60</v>
      </c>
    </row>
    <row r="1276" spans="2:10" ht="12.75">
      <c r="B1276" s="72" t="s">
        <v>23596</v>
      </c>
      <c r="C1276" s="8" t="s">
        <v>27099</v>
      </c>
      <c r="D1276" s="54" t="s">
        <v>23597</v>
      </c>
      <c r="E1276" s="70">
        <v>970</v>
      </c>
      <c r="F1276" s="26">
        <v>779</v>
      </c>
      <c r="G1276" s="12">
        <f t="shared" si="19"/>
        <v>0.245186136071887</v>
      </c>
      <c r="H1276" s="12" t="s">
        <v>60</v>
      </c>
      <c r="I1276" s="12" t="s">
        <v>28241</v>
      </c>
      <c r="J1276" s="25" t="s">
        <v>60</v>
      </c>
    </row>
    <row r="1277" spans="2:10" ht="12.75">
      <c r="B1277" s="72" t="s">
        <v>23600</v>
      </c>
      <c r="C1277" s="8" t="s">
        <v>27100</v>
      </c>
      <c r="D1277" s="54" t="s">
        <v>23601</v>
      </c>
      <c r="E1277" s="70">
        <v>970</v>
      </c>
      <c r="F1277" s="26">
        <v>779</v>
      </c>
      <c r="G1277" s="12">
        <f t="shared" si="19"/>
        <v>0.245186136071887</v>
      </c>
      <c r="H1277" s="12" t="s">
        <v>60</v>
      </c>
      <c r="I1277" s="12" t="s">
        <v>28242</v>
      </c>
      <c r="J1277" s="25" t="s">
        <v>60</v>
      </c>
    </row>
    <row r="1278" spans="2:10" ht="12.75">
      <c r="B1278" s="72" t="s">
        <v>23604</v>
      </c>
      <c r="C1278" s="8" t="s">
        <v>27101</v>
      </c>
      <c r="D1278" s="54" t="s">
        <v>23605</v>
      </c>
      <c r="E1278" s="70">
        <v>970</v>
      </c>
      <c r="F1278" s="26">
        <v>779</v>
      </c>
      <c r="G1278" s="12">
        <f t="shared" si="19"/>
        <v>0.245186136071887</v>
      </c>
      <c r="H1278" s="12" t="s">
        <v>60</v>
      </c>
      <c r="I1278" s="12" t="s">
        <v>28243</v>
      </c>
      <c r="J1278" s="25" t="s">
        <v>60</v>
      </c>
    </row>
    <row r="1279" spans="2:10" ht="12.75">
      <c r="B1279" s="72" t="s">
        <v>23824</v>
      </c>
      <c r="C1279" s="8" t="s">
        <v>60</v>
      </c>
      <c r="D1279" s="54" t="s">
        <v>23825</v>
      </c>
      <c r="E1279" s="70">
        <v>980</v>
      </c>
      <c r="F1279" s="26">
        <v>783</v>
      </c>
      <c r="G1279" s="12">
        <f t="shared" si="19"/>
        <v>0.25159642401021709</v>
      </c>
      <c r="H1279" s="12" t="s">
        <v>31744</v>
      </c>
      <c r="I1279" s="12" t="s">
        <v>28244</v>
      </c>
      <c r="J1279" s="25" t="s">
        <v>60</v>
      </c>
    </row>
    <row r="1280" spans="2:10" ht="12.75">
      <c r="B1280" s="72" t="s">
        <v>23828</v>
      </c>
      <c r="C1280" s="8" t="s">
        <v>60</v>
      </c>
      <c r="D1280" s="54" t="s">
        <v>23829</v>
      </c>
      <c r="E1280" s="70">
        <v>980</v>
      </c>
      <c r="F1280" s="26">
        <v>783</v>
      </c>
      <c r="G1280" s="12">
        <f t="shared" si="19"/>
        <v>0.25159642401021709</v>
      </c>
      <c r="H1280" s="12" t="s">
        <v>31744</v>
      </c>
      <c r="I1280" s="12" t="s">
        <v>28245</v>
      </c>
      <c r="J1280" s="25" t="s">
        <v>60</v>
      </c>
    </row>
    <row r="1281" spans="2:10" ht="12.75">
      <c r="B1281" s="72" t="s">
        <v>23832</v>
      </c>
      <c r="C1281" s="8" t="s">
        <v>27136</v>
      </c>
      <c r="D1281" s="54" t="s">
        <v>23833</v>
      </c>
      <c r="E1281" s="70">
        <v>980</v>
      </c>
      <c r="F1281" s="26">
        <v>783</v>
      </c>
      <c r="G1281" s="12">
        <f t="shared" si="19"/>
        <v>0.25159642401021709</v>
      </c>
      <c r="H1281" s="12" t="s">
        <v>31744</v>
      </c>
      <c r="I1281" s="12" t="s">
        <v>28098</v>
      </c>
      <c r="J1281" s="25" t="s">
        <v>60</v>
      </c>
    </row>
    <row r="1282" spans="2:10" ht="12.75">
      <c r="B1282" s="72" t="s">
        <v>23836</v>
      </c>
      <c r="C1282" s="8" t="s">
        <v>27136</v>
      </c>
      <c r="D1282" s="54" t="s">
        <v>23837</v>
      </c>
      <c r="E1282" s="70">
        <v>980</v>
      </c>
      <c r="F1282" s="26">
        <v>783</v>
      </c>
      <c r="G1282" s="12">
        <f t="shared" ref="G1282:G1345" si="20">IFERROR(E1282/F1282-1,0)</f>
        <v>0.25159642401021709</v>
      </c>
      <c r="H1282" s="12" t="s">
        <v>31744</v>
      </c>
      <c r="I1282" s="12" t="s">
        <v>28099</v>
      </c>
      <c r="J1282" s="25" t="s">
        <v>60</v>
      </c>
    </row>
    <row r="1283" spans="2:10" ht="12.75">
      <c r="B1283" s="72" t="s">
        <v>24241</v>
      </c>
      <c r="C1283" s="8" t="s">
        <v>60</v>
      </c>
      <c r="D1283" s="54" t="s">
        <v>24242</v>
      </c>
      <c r="E1283" s="70">
        <v>980</v>
      </c>
      <c r="F1283" s="26">
        <v>784</v>
      </c>
      <c r="G1283" s="12">
        <f t="shared" si="20"/>
        <v>0.25</v>
      </c>
      <c r="H1283" s="12" t="s">
        <v>60</v>
      </c>
      <c r="I1283" s="12" t="s">
        <v>60</v>
      </c>
      <c r="J1283" s="25" t="s">
        <v>60</v>
      </c>
    </row>
    <row r="1284" spans="2:10" ht="12.75">
      <c r="B1284" s="72" t="s">
        <v>10226</v>
      </c>
      <c r="C1284" s="8" t="s">
        <v>24585</v>
      </c>
      <c r="D1284" s="54" t="s">
        <v>10227</v>
      </c>
      <c r="E1284" s="70">
        <v>980</v>
      </c>
      <c r="F1284" s="26">
        <v>786</v>
      </c>
      <c r="G1284" s="12">
        <f t="shared" si="20"/>
        <v>0.24681933842239179</v>
      </c>
      <c r="H1284" s="12" t="s">
        <v>60</v>
      </c>
      <c r="I1284" s="12" t="s">
        <v>60</v>
      </c>
      <c r="J1284" s="25" t="s">
        <v>60</v>
      </c>
    </row>
    <row r="1285" spans="2:10" ht="12.75">
      <c r="B1285" s="72" t="s">
        <v>10242</v>
      </c>
      <c r="C1285" s="8" t="s">
        <v>24589</v>
      </c>
      <c r="D1285" s="54" t="s">
        <v>10243</v>
      </c>
      <c r="E1285" s="70">
        <v>980</v>
      </c>
      <c r="F1285" s="26">
        <v>786</v>
      </c>
      <c r="G1285" s="12">
        <f t="shared" si="20"/>
        <v>0.24681933842239179</v>
      </c>
      <c r="H1285" s="12" t="s">
        <v>60</v>
      </c>
      <c r="I1285" s="12" t="s">
        <v>60</v>
      </c>
      <c r="J1285" s="25" t="s">
        <v>60</v>
      </c>
    </row>
    <row r="1286" spans="2:10" ht="12.75">
      <c r="B1286" s="72" t="s">
        <v>10274</v>
      </c>
      <c r="C1286" s="8" t="s">
        <v>24597</v>
      </c>
      <c r="D1286" s="54" t="s">
        <v>10275</v>
      </c>
      <c r="E1286" s="70">
        <v>990</v>
      </c>
      <c r="F1286" s="26">
        <v>794</v>
      </c>
      <c r="G1286" s="12">
        <f t="shared" si="20"/>
        <v>0.24685138539042817</v>
      </c>
      <c r="H1286" s="12" t="s">
        <v>60</v>
      </c>
      <c r="I1286" s="12" t="s">
        <v>60</v>
      </c>
      <c r="J1286" s="25" t="s">
        <v>60</v>
      </c>
    </row>
    <row r="1287" spans="2:10" ht="12.75">
      <c r="B1287" s="72" t="s">
        <v>10282</v>
      </c>
      <c r="C1287" s="8" t="s">
        <v>24599</v>
      </c>
      <c r="D1287" s="54" t="s">
        <v>10283</v>
      </c>
      <c r="E1287" s="70">
        <v>990</v>
      </c>
      <c r="F1287" s="26">
        <v>794</v>
      </c>
      <c r="G1287" s="12">
        <f t="shared" si="20"/>
        <v>0.24685138539042817</v>
      </c>
      <c r="H1287" s="12" t="s">
        <v>60</v>
      </c>
      <c r="I1287" s="12" t="s">
        <v>60</v>
      </c>
      <c r="J1287" s="25" t="s">
        <v>60</v>
      </c>
    </row>
    <row r="1288" spans="2:10" ht="12.75">
      <c r="B1288" s="72" t="s">
        <v>10446</v>
      </c>
      <c r="C1288" s="8" t="s">
        <v>24608</v>
      </c>
      <c r="D1288" s="54" t="s">
        <v>10447</v>
      </c>
      <c r="E1288" s="70">
        <v>990</v>
      </c>
      <c r="F1288" s="26">
        <v>792</v>
      </c>
      <c r="G1288" s="12">
        <f t="shared" si="20"/>
        <v>0.25</v>
      </c>
      <c r="H1288" s="12" t="s">
        <v>60</v>
      </c>
      <c r="I1288" s="12" t="s">
        <v>60</v>
      </c>
      <c r="J1288" s="25" t="s">
        <v>60</v>
      </c>
    </row>
    <row r="1289" spans="2:10" ht="12.75">
      <c r="B1289" s="72" t="s">
        <v>10450</v>
      </c>
      <c r="C1289" s="8" t="s">
        <v>24608</v>
      </c>
      <c r="D1289" s="54" t="s">
        <v>10451</v>
      </c>
      <c r="E1289" s="70">
        <v>990</v>
      </c>
      <c r="F1289" s="26">
        <v>792</v>
      </c>
      <c r="G1289" s="12">
        <f t="shared" si="20"/>
        <v>0.25</v>
      </c>
      <c r="H1289" s="12" t="s">
        <v>60</v>
      </c>
      <c r="I1289" s="12" t="s">
        <v>60</v>
      </c>
      <c r="J1289" s="25" t="s">
        <v>60</v>
      </c>
    </row>
    <row r="1290" spans="2:10" ht="12.75">
      <c r="B1290" s="72" t="s">
        <v>10746</v>
      </c>
      <c r="C1290" s="8" t="s">
        <v>60</v>
      </c>
      <c r="D1290" s="54" t="s">
        <v>10747</v>
      </c>
      <c r="E1290" s="70">
        <v>990</v>
      </c>
      <c r="F1290" s="26">
        <v>794</v>
      </c>
      <c r="G1290" s="12">
        <f t="shared" si="20"/>
        <v>0.24685138539042817</v>
      </c>
      <c r="H1290" s="12" t="s">
        <v>31733</v>
      </c>
      <c r="I1290" s="12" t="s">
        <v>28246</v>
      </c>
      <c r="J1290" s="25" t="s">
        <v>60</v>
      </c>
    </row>
    <row r="1291" spans="2:10" ht="12.75">
      <c r="B1291" s="72" t="s">
        <v>13639</v>
      </c>
      <c r="C1291" s="8" t="s">
        <v>25180</v>
      </c>
      <c r="D1291" s="54" t="s">
        <v>13640</v>
      </c>
      <c r="E1291" s="70">
        <v>990</v>
      </c>
      <c r="F1291" s="26">
        <v>791</v>
      </c>
      <c r="G1291" s="12">
        <f t="shared" si="20"/>
        <v>0.25158027812895067</v>
      </c>
      <c r="H1291" s="12" t="s">
        <v>31645</v>
      </c>
      <c r="I1291" s="12" t="s">
        <v>28247</v>
      </c>
      <c r="J1291" s="25" t="s">
        <v>60</v>
      </c>
    </row>
    <row r="1292" spans="2:10" ht="12.75">
      <c r="B1292" s="72" t="s">
        <v>15930</v>
      </c>
      <c r="C1292" s="8" t="s">
        <v>25691</v>
      </c>
      <c r="D1292" s="54" t="s">
        <v>15931</v>
      </c>
      <c r="E1292" s="70">
        <v>990</v>
      </c>
      <c r="F1292" s="26">
        <v>789</v>
      </c>
      <c r="G1292" s="12">
        <f t="shared" si="20"/>
        <v>0.25475285171102668</v>
      </c>
      <c r="H1292" s="12" t="s">
        <v>31634</v>
      </c>
      <c r="I1292" s="12" t="s">
        <v>28248</v>
      </c>
      <c r="J1292" s="25" t="s">
        <v>60</v>
      </c>
    </row>
    <row r="1293" spans="2:10" ht="12.75">
      <c r="B1293" s="72" t="s">
        <v>15934</v>
      </c>
      <c r="C1293" s="8" t="s">
        <v>25692</v>
      </c>
      <c r="D1293" s="54" t="s">
        <v>15935</v>
      </c>
      <c r="E1293" s="70">
        <v>990</v>
      </c>
      <c r="F1293" s="26">
        <v>789</v>
      </c>
      <c r="G1293" s="12">
        <f t="shared" si="20"/>
        <v>0.25475285171102668</v>
      </c>
      <c r="H1293" s="12" t="s">
        <v>31634</v>
      </c>
      <c r="I1293" s="12" t="s">
        <v>28249</v>
      </c>
      <c r="J1293" s="25" t="s">
        <v>60</v>
      </c>
    </row>
    <row r="1294" spans="2:10" ht="12.75">
      <c r="B1294" s="72" t="s">
        <v>19856</v>
      </c>
      <c r="C1294" s="8">
        <v>4932373391</v>
      </c>
      <c r="D1294" s="54" t="s">
        <v>19857</v>
      </c>
      <c r="E1294" s="70">
        <v>980</v>
      </c>
      <c r="F1294" s="26">
        <v>787</v>
      </c>
      <c r="G1294" s="12">
        <f t="shared" si="20"/>
        <v>0.24523506988564159</v>
      </c>
      <c r="H1294" s="12" t="s">
        <v>31671</v>
      </c>
      <c r="I1294" s="12" t="s">
        <v>28250</v>
      </c>
      <c r="J1294" s="25" t="s">
        <v>60</v>
      </c>
    </row>
    <row r="1295" spans="2:10" ht="12.75">
      <c r="B1295" s="72" t="s">
        <v>20437</v>
      </c>
      <c r="C1295" s="8" t="s">
        <v>26529</v>
      </c>
      <c r="D1295" s="54" t="s">
        <v>20438</v>
      </c>
      <c r="E1295" s="70">
        <v>990</v>
      </c>
      <c r="F1295" s="26">
        <v>792</v>
      </c>
      <c r="G1295" s="12">
        <f t="shared" si="20"/>
        <v>0.25</v>
      </c>
      <c r="H1295" s="12" t="s">
        <v>31727</v>
      </c>
      <c r="I1295" s="12" t="s">
        <v>28251</v>
      </c>
      <c r="J1295" s="25" t="s">
        <v>60</v>
      </c>
    </row>
    <row r="1296" spans="2:10" ht="12.75">
      <c r="B1296" s="72" t="s">
        <v>22148</v>
      </c>
      <c r="C1296" s="8" t="s">
        <v>26874</v>
      </c>
      <c r="D1296" s="54" t="s">
        <v>22149</v>
      </c>
      <c r="E1296" s="70">
        <v>990</v>
      </c>
      <c r="F1296" s="26">
        <v>792</v>
      </c>
      <c r="G1296" s="12">
        <f t="shared" si="20"/>
        <v>0.25</v>
      </c>
      <c r="H1296" s="12" t="s">
        <v>31702</v>
      </c>
      <c r="I1296" s="12" t="s">
        <v>28252</v>
      </c>
      <c r="J1296" s="25" t="s">
        <v>60</v>
      </c>
    </row>
    <row r="1297" spans="2:10" ht="12.75">
      <c r="B1297" s="72" t="s">
        <v>23888</v>
      </c>
      <c r="C1297" s="8" t="s">
        <v>27141</v>
      </c>
      <c r="D1297" s="54" t="s">
        <v>23889</v>
      </c>
      <c r="E1297" s="70">
        <v>990</v>
      </c>
      <c r="F1297" s="26">
        <v>790</v>
      </c>
      <c r="G1297" s="12">
        <f t="shared" si="20"/>
        <v>0.25316455696202533</v>
      </c>
      <c r="H1297" s="12" t="s">
        <v>31745</v>
      </c>
      <c r="I1297" s="12" t="s">
        <v>28253</v>
      </c>
      <c r="J1297" s="25" t="s">
        <v>60</v>
      </c>
    </row>
    <row r="1298" spans="2:10" ht="12.75">
      <c r="B1298" s="46" t="s">
        <v>6603</v>
      </c>
      <c r="C1298" s="8" t="s">
        <v>6602</v>
      </c>
      <c r="D1298" s="54" t="s">
        <v>6604</v>
      </c>
      <c r="E1298" s="70">
        <v>1000</v>
      </c>
      <c r="F1298" s="26">
        <v>800</v>
      </c>
      <c r="G1298" s="12">
        <f t="shared" si="20"/>
        <v>0.25</v>
      </c>
      <c r="H1298" s="12" t="s">
        <v>6606</v>
      </c>
      <c r="I1298" s="12" t="s">
        <v>28254</v>
      </c>
      <c r="J1298" s="25" t="s">
        <v>60</v>
      </c>
    </row>
    <row r="1299" spans="2:10" ht="12.75">
      <c r="B1299" s="47" t="s">
        <v>6647</v>
      </c>
      <c r="C1299" s="8" t="s">
        <v>6646</v>
      </c>
      <c r="D1299" s="54" t="s">
        <v>6648</v>
      </c>
      <c r="E1299" s="70">
        <v>1000</v>
      </c>
      <c r="F1299" s="26">
        <v>800</v>
      </c>
      <c r="G1299" s="12">
        <f t="shared" si="20"/>
        <v>0.25</v>
      </c>
      <c r="H1299" s="12" t="s">
        <v>6650</v>
      </c>
      <c r="I1299" s="12" t="s">
        <v>28255</v>
      </c>
      <c r="J1299" s="25" t="s">
        <v>60</v>
      </c>
    </row>
    <row r="1300" spans="2:10" ht="12.75">
      <c r="B1300" s="72" t="s">
        <v>13643</v>
      </c>
      <c r="C1300" s="8" t="s">
        <v>25181</v>
      </c>
      <c r="D1300" s="54" t="s">
        <v>13644</v>
      </c>
      <c r="E1300" s="70">
        <v>1000</v>
      </c>
      <c r="F1300" s="26">
        <v>796</v>
      </c>
      <c r="G1300" s="12">
        <f t="shared" si="20"/>
        <v>0.25628140703517599</v>
      </c>
      <c r="H1300" s="12" t="s">
        <v>60</v>
      </c>
      <c r="I1300" s="12" t="s">
        <v>28256</v>
      </c>
      <c r="J1300" s="25" t="s">
        <v>60</v>
      </c>
    </row>
    <row r="1301" spans="2:10" ht="12.75">
      <c r="B1301" s="72" t="s">
        <v>19860</v>
      </c>
      <c r="C1301" s="8">
        <v>4932346071</v>
      </c>
      <c r="D1301" s="54" t="s">
        <v>19861</v>
      </c>
      <c r="E1301" s="70">
        <v>1000</v>
      </c>
      <c r="F1301" s="26">
        <v>799</v>
      </c>
      <c r="G1301" s="12">
        <f t="shared" si="20"/>
        <v>0.25156445556946183</v>
      </c>
      <c r="H1301" s="12" t="s">
        <v>31678</v>
      </c>
      <c r="I1301" s="12" t="s">
        <v>28257</v>
      </c>
      <c r="J1301" s="25" t="s">
        <v>60</v>
      </c>
    </row>
    <row r="1302" spans="2:10" ht="12.75">
      <c r="B1302" s="72" t="s">
        <v>9319</v>
      </c>
      <c r="C1302" s="8" t="s">
        <v>60</v>
      </c>
      <c r="D1302" s="54" t="s">
        <v>9320</v>
      </c>
      <c r="E1302" s="70">
        <v>1010</v>
      </c>
      <c r="F1302" s="26">
        <v>809</v>
      </c>
      <c r="G1302" s="12">
        <f t="shared" si="20"/>
        <v>0.24845488257107551</v>
      </c>
      <c r="H1302" s="12" t="s">
        <v>60</v>
      </c>
      <c r="I1302" s="12" t="s">
        <v>60</v>
      </c>
      <c r="J1302" s="25" t="s">
        <v>60</v>
      </c>
    </row>
    <row r="1303" spans="2:10" ht="12.75">
      <c r="B1303" s="72" t="s">
        <v>10466</v>
      </c>
      <c r="C1303" s="8" t="s">
        <v>24608</v>
      </c>
      <c r="D1303" s="54" t="s">
        <v>10467</v>
      </c>
      <c r="E1303" s="70">
        <v>1010</v>
      </c>
      <c r="F1303" s="26">
        <v>804</v>
      </c>
      <c r="G1303" s="12">
        <f t="shared" si="20"/>
        <v>0.25621890547263693</v>
      </c>
      <c r="H1303" s="12" t="s">
        <v>60</v>
      </c>
      <c r="I1303" s="12" t="s">
        <v>60</v>
      </c>
      <c r="J1303" s="25" t="s">
        <v>60</v>
      </c>
    </row>
    <row r="1304" spans="2:10" ht="12.75">
      <c r="B1304" s="72" t="s">
        <v>10742</v>
      </c>
      <c r="C1304" s="8">
        <v>5132001887</v>
      </c>
      <c r="D1304" s="54" t="s">
        <v>10743</v>
      </c>
      <c r="E1304" s="70">
        <v>1010</v>
      </c>
      <c r="F1304" s="26">
        <v>804</v>
      </c>
      <c r="G1304" s="12">
        <f t="shared" si="20"/>
        <v>0.25621890547263693</v>
      </c>
      <c r="H1304" s="12" t="s">
        <v>31733</v>
      </c>
      <c r="I1304" s="12" t="s">
        <v>28258</v>
      </c>
      <c r="J1304" s="25" t="s">
        <v>60</v>
      </c>
    </row>
    <row r="1305" spans="2:10" ht="12.75">
      <c r="B1305" s="72" t="s">
        <v>13647</v>
      </c>
      <c r="C1305" s="8" t="s">
        <v>25182</v>
      </c>
      <c r="D1305" s="54" t="s">
        <v>13648</v>
      </c>
      <c r="E1305" s="70">
        <v>1010</v>
      </c>
      <c r="F1305" s="26">
        <v>805</v>
      </c>
      <c r="G1305" s="12">
        <f t="shared" si="20"/>
        <v>0.25465838509316763</v>
      </c>
      <c r="H1305" s="12" t="s">
        <v>31645</v>
      </c>
      <c r="I1305" s="12" t="s">
        <v>28259</v>
      </c>
      <c r="J1305" s="25" t="s">
        <v>60</v>
      </c>
    </row>
    <row r="1306" spans="2:10" ht="12.75">
      <c r="B1306" s="72" t="s">
        <v>13651</v>
      </c>
      <c r="C1306" s="8" t="s">
        <v>25183</v>
      </c>
      <c r="D1306" s="54" t="s">
        <v>13652</v>
      </c>
      <c r="E1306" s="70">
        <v>1010</v>
      </c>
      <c r="F1306" s="26">
        <v>806</v>
      </c>
      <c r="G1306" s="12">
        <f t="shared" si="20"/>
        <v>0.25310173697270466</v>
      </c>
      <c r="H1306" s="12" t="s">
        <v>31683</v>
      </c>
      <c r="I1306" s="12" t="s">
        <v>28260</v>
      </c>
      <c r="J1306" s="25" t="s">
        <v>60</v>
      </c>
    </row>
    <row r="1307" spans="2:10" ht="12.75">
      <c r="B1307" s="72" t="s">
        <v>15938</v>
      </c>
      <c r="C1307" s="8" t="s">
        <v>25693</v>
      </c>
      <c r="D1307" s="54" t="s">
        <v>15939</v>
      </c>
      <c r="E1307" s="70">
        <v>1000</v>
      </c>
      <c r="F1307" s="26">
        <v>803</v>
      </c>
      <c r="G1307" s="12">
        <f t="shared" si="20"/>
        <v>0.24533001245330022</v>
      </c>
      <c r="H1307" s="12" t="s">
        <v>60</v>
      </c>
      <c r="I1307" s="12" t="s">
        <v>28261</v>
      </c>
      <c r="J1307" s="25" t="s">
        <v>60</v>
      </c>
    </row>
    <row r="1308" spans="2:10" ht="12.75">
      <c r="B1308" s="72" t="s">
        <v>15942</v>
      </c>
      <c r="C1308" s="8" t="s">
        <v>25694</v>
      </c>
      <c r="D1308" s="54" t="s">
        <v>15943</v>
      </c>
      <c r="E1308" s="70">
        <v>1010</v>
      </c>
      <c r="F1308" s="26">
        <v>805</v>
      </c>
      <c r="G1308" s="12">
        <f t="shared" si="20"/>
        <v>0.25465838509316763</v>
      </c>
      <c r="H1308" s="12" t="s">
        <v>60</v>
      </c>
      <c r="I1308" s="12" t="s">
        <v>28262</v>
      </c>
      <c r="J1308" s="25" t="s">
        <v>60</v>
      </c>
    </row>
    <row r="1309" spans="2:10" ht="12.75">
      <c r="B1309" s="72" t="s">
        <v>15946</v>
      </c>
      <c r="C1309" s="8" t="s">
        <v>25695</v>
      </c>
      <c r="D1309" s="54" t="s">
        <v>15947</v>
      </c>
      <c r="E1309" s="70">
        <v>1010</v>
      </c>
      <c r="F1309" s="26">
        <v>805</v>
      </c>
      <c r="G1309" s="12">
        <f t="shared" si="20"/>
        <v>0.25465838509316763</v>
      </c>
      <c r="H1309" s="12" t="s">
        <v>60</v>
      </c>
      <c r="I1309" s="12" t="s">
        <v>28263</v>
      </c>
      <c r="J1309" s="25" t="s">
        <v>60</v>
      </c>
    </row>
    <row r="1310" spans="2:10" ht="12.75">
      <c r="B1310" s="72" t="s">
        <v>18144</v>
      </c>
      <c r="C1310" s="8" t="s">
        <v>60</v>
      </c>
      <c r="D1310" s="54" t="s">
        <v>18145</v>
      </c>
      <c r="E1310" s="70">
        <v>1010</v>
      </c>
      <c r="F1310" s="26">
        <v>809</v>
      </c>
      <c r="G1310" s="12">
        <f t="shared" si="20"/>
        <v>0.24845488257107551</v>
      </c>
      <c r="H1310" s="12" t="s">
        <v>31659</v>
      </c>
      <c r="I1310" s="12" t="s">
        <v>28264</v>
      </c>
      <c r="J1310" s="25" t="s">
        <v>60</v>
      </c>
    </row>
    <row r="1311" spans="2:10" ht="12.75">
      <c r="B1311" s="72" t="s">
        <v>18724</v>
      </c>
      <c r="C1311" s="8" t="s">
        <v>26276</v>
      </c>
      <c r="D1311" s="54" t="s">
        <v>18725</v>
      </c>
      <c r="E1311" s="70">
        <v>1010</v>
      </c>
      <c r="F1311" s="26">
        <v>809</v>
      </c>
      <c r="G1311" s="12">
        <f t="shared" si="20"/>
        <v>0.24845488257107551</v>
      </c>
      <c r="H1311" s="12" t="s">
        <v>31711</v>
      </c>
      <c r="I1311" s="12" t="s">
        <v>28265</v>
      </c>
      <c r="J1311" s="25" t="s">
        <v>60</v>
      </c>
    </row>
    <row r="1312" spans="2:10" ht="12.75">
      <c r="B1312" s="72" t="s">
        <v>21626</v>
      </c>
      <c r="C1312" s="8" t="s">
        <v>26763</v>
      </c>
      <c r="D1312" s="54" t="s">
        <v>21627</v>
      </c>
      <c r="E1312" s="70">
        <v>1010</v>
      </c>
      <c r="F1312" s="26">
        <v>804</v>
      </c>
      <c r="G1312" s="12">
        <f t="shared" si="20"/>
        <v>0.25621890547263693</v>
      </c>
      <c r="H1312" s="12" t="s">
        <v>31631</v>
      </c>
      <c r="I1312" s="12" t="s">
        <v>28266</v>
      </c>
      <c r="J1312" s="25" t="s">
        <v>60</v>
      </c>
    </row>
    <row r="1313" spans="2:10" ht="12.75">
      <c r="B1313" s="72" t="s">
        <v>12406</v>
      </c>
      <c r="C1313" s="8" t="s">
        <v>24989</v>
      </c>
      <c r="D1313" s="54" t="s">
        <v>12407</v>
      </c>
      <c r="E1313" s="70">
        <v>1020</v>
      </c>
      <c r="F1313" s="26">
        <v>814</v>
      </c>
      <c r="G1313" s="12">
        <f t="shared" si="20"/>
        <v>0.25307125307125311</v>
      </c>
      <c r="H1313" s="12" t="s">
        <v>31636</v>
      </c>
      <c r="I1313" s="12" t="s">
        <v>28267</v>
      </c>
      <c r="J1313" s="25" t="s">
        <v>60</v>
      </c>
    </row>
    <row r="1314" spans="2:10" ht="12.75">
      <c r="B1314" s="72" t="s">
        <v>13659</v>
      </c>
      <c r="C1314" s="8" t="s">
        <v>25185</v>
      </c>
      <c r="D1314" s="54" t="s">
        <v>13660</v>
      </c>
      <c r="E1314" s="70">
        <v>1020</v>
      </c>
      <c r="F1314" s="26">
        <v>819</v>
      </c>
      <c r="G1314" s="12">
        <f t="shared" si="20"/>
        <v>0.24542124542124544</v>
      </c>
      <c r="H1314" s="12" t="s">
        <v>31645</v>
      </c>
      <c r="I1314" s="12" t="s">
        <v>28268</v>
      </c>
      <c r="J1314" s="25" t="s">
        <v>60</v>
      </c>
    </row>
    <row r="1315" spans="2:10" ht="12.75">
      <c r="B1315" s="72" t="s">
        <v>20441</v>
      </c>
      <c r="C1315" s="8" t="s">
        <v>26530</v>
      </c>
      <c r="D1315" s="54" t="s">
        <v>20442</v>
      </c>
      <c r="E1315" s="70">
        <v>1020</v>
      </c>
      <c r="F1315" s="26">
        <v>816</v>
      </c>
      <c r="G1315" s="12">
        <f t="shared" si="20"/>
        <v>0.25</v>
      </c>
      <c r="H1315" s="12" t="s">
        <v>31727</v>
      </c>
      <c r="I1315" s="12" t="s">
        <v>28269</v>
      </c>
      <c r="J1315" s="25" t="s">
        <v>60</v>
      </c>
    </row>
    <row r="1316" spans="2:10" ht="12.75">
      <c r="B1316" s="72" t="s">
        <v>20445</v>
      </c>
      <c r="C1316" s="8" t="s">
        <v>26531</v>
      </c>
      <c r="D1316" s="54" t="s">
        <v>20446</v>
      </c>
      <c r="E1316" s="70">
        <v>1020</v>
      </c>
      <c r="F1316" s="26">
        <v>816</v>
      </c>
      <c r="G1316" s="12">
        <f t="shared" si="20"/>
        <v>0.25</v>
      </c>
      <c r="H1316" s="12" t="s">
        <v>31727</v>
      </c>
      <c r="I1316" s="12" t="s">
        <v>28270</v>
      </c>
      <c r="J1316" s="25" t="s">
        <v>60</v>
      </c>
    </row>
    <row r="1317" spans="2:10" ht="12.75">
      <c r="B1317" s="72" t="s">
        <v>20449</v>
      </c>
      <c r="C1317" s="8" t="s">
        <v>26532</v>
      </c>
      <c r="D1317" s="54" t="s">
        <v>20450</v>
      </c>
      <c r="E1317" s="70">
        <v>1020</v>
      </c>
      <c r="F1317" s="26">
        <v>816</v>
      </c>
      <c r="G1317" s="12">
        <f t="shared" si="20"/>
        <v>0.25</v>
      </c>
      <c r="H1317" s="12" t="s">
        <v>31705</v>
      </c>
      <c r="I1317" s="12" t="s">
        <v>28271</v>
      </c>
      <c r="J1317" s="25" t="s">
        <v>60</v>
      </c>
    </row>
    <row r="1318" spans="2:10" ht="12.75">
      <c r="B1318" s="72" t="s">
        <v>22152</v>
      </c>
      <c r="C1318" s="8" t="s">
        <v>26875</v>
      </c>
      <c r="D1318" s="54" t="s">
        <v>22153</v>
      </c>
      <c r="E1318" s="70">
        <v>1020</v>
      </c>
      <c r="F1318" s="26">
        <v>816</v>
      </c>
      <c r="G1318" s="12">
        <f t="shared" si="20"/>
        <v>0.25</v>
      </c>
      <c r="H1318" s="12" t="s">
        <v>60</v>
      </c>
      <c r="I1318" s="12" t="s">
        <v>60</v>
      </c>
      <c r="J1318" s="25" t="s">
        <v>60</v>
      </c>
    </row>
    <row r="1319" spans="2:10" ht="12.75">
      <c r="B1319" s="72" t="s">
        <v>22156</v>
      </c>
      <c r="C1319" s="8" t="s">
        <v>26876</v>
      </c>
      <c r="D1319" s="54" t="s">
        <v>22157</v>
      </c>
      <c r="E1319" s="70">
        <v>1020</v>
      </c>
      <c r="F1319" s="26">
        <v>816</v>
      </c>
      <c r="G1319" s="12">
        <f t="shared" si="20"/>
        <v>0.25</v>
      </c>
      <c r="H1319" s="12" t="s">
        <v>60</v>
      </c>
      <c r="I1319" s="12" t="s">
        <v>60</v>
      </c>
      <c r="J1319" s="25" t="s">
        <v>60</v>
      </c>
    </row>
    <row r="1320" spans="2:10" ht="12.75">
      <c r="B1320" s="72" t="s">
        <v>8993</v>
      </c>
      <c r="C1320" s="8" t="s">
        <v>24501</v>
      </c>
      <c r="D1320" s="54" t="s">
        <v>8994</v>
      </c>
      <c r="E1320" s="70">
        <v>1030</v>
      </c>
      <c r="F1320" s="26">
        <v>822</v>
      </c>
      <c r="G1320" s="12">
        <f t="shared" si="20"/>
        <v>0.25304136253041354</v>
      </c>
      <c r="H1320" s="12" t="s">
        <v>60</v>
      </c>
      <c r="I1320" s="12" t="s">
        <v>32142</v>
      </c>
      <c r="J1320" s="25" t="s">
        <v>60</v>
      </c>
    </row>
    <row r="1321" spans="2:10" ht="12.75">
      <c r="B1321" s="72" t="s">
        <v>9089</v>
      </c>
      <c r="C1321" s="8" t="s">
        <v>24520</v>
      </c>
      <c r="D1321" s="54" t="s">
        <v>9090</v>
      </c>
      <c r="E1321" s="70">
        <v>1030</v>
      </c>
      <c r="F1321" s="26">
        <v>822</v>
      </c>
      <c r="G1321" s="12">
        <f t="shared" si="20"/>
        <v>0.25304136253041354</v>
      </c>
      <c r="H1321" s="12" t="s">
        <v>60</v>
      </c>
      <c r="I1321" s="12" t="s">
        <v>60</v>
      </c>
      <c r="J1321" s="25" t="s">
        <v>60</v>
      </c>
    </row>
    <row r="1322" spans="2:10" ht="12.75">
      <c r="B1322" s="72" t="s">
        <v>9093</v>
      </c>
      <c r="C1322" s="8" t="s">
        <v>24521</v>
      </c>
      <c r="D1322" s="54" t="s">
        <v>9094</v>
      </c>
      <c r="E1322" s="70">
        <v>1030</v>
      </c>
      <c r="F1322" s="26">
        <v>822</v>
      </c>
      <c r="G1322" s="12">
        <f t="shared" si="20"/>
        <v>0.25304136253041354</v>
      </c>
      <c r="H1322" s="12" t="s">
        <v>60</v>
      </c>
      <c r="I1322" s="12" t="s">
        <v>60</v>
      </c>
      <c r="J1322" s="25" t="s">
        <v>60</v>
      </c>
    </row>
    <row r="1323" spans="2:10" ht="12.75">
      <c r="B1323" s="72" t="s">
        <v>9097</v>
      </c>
      <c r="C1323" s="8" t="s">
        <v>24522</v>
      </c>
      <c r="D1323" s="54" t="s">
        <v>9098</v>
      </c>
      <c r="E1323" s="70">
        <v>1030</v>
      </c>
      <c r="F1323" s="26">
        <v>822</v>
      </c>
      <c r="G1323" s="12">
        <f t="shared" si="20"/>
        <v>0.25304136253041354</v>
      </c>
      <c r="H1323" s="12" t="s">
        <v>60</v>
      </c>
      <c r="I1323" s="12" t="s">
        <v>60</v>
      </c>
      <c r="J1323" s="25" t="s">
        <v>60</v>
      </c>
    </row>
    <row r="1324" spans="2:10" ht="12.75">
      <c r="B1324" s="72" t="s">
        <v>9383</v>
      </c>
      <c r="C1324" s="8" t="s">
        <v>60</v>
      </c>
      <c r="D1324" s="54" t="s">
        <v>9384</v>
      </c>
      <c r="E1324" s="70">
        <v>1030</v>
      </c>
      <c r="F1324" s="26">
        <v>820</v>
      </c>
      <c r="G1324" s="12">
        <f t="shared" si="20"/>
        <v>0.25609756097560976</v>
      </c>
      <c r="H1324" s="12" t="s">
        <v>60</v>
      </c>
      <c r="I1324" s="12" t="s">
        <v>60</v>
      </c>
      <c r="J1324" s="25" t="s">
        <v>60</v>
      </c>
    </row>
    <row r="1325" spans="2:10" ht="12.75">
      <c r="B1325" s="72" t="s">
        <v>12410</v>
      </c>
      <c r="C1325" s="8" t="s">
        <v>24990</v>
      </c>
      <c r="D1325" s="54" t="s">
        <v>12411</v>
      </c>
      <c r="E1325" s="70">
        <v>1030</v>
      </c>
      <c r="F1325" s="26">
        <v>822</v>
      </c>
      <c r="G1325" s="12">
        <f t="shared" si="20"/>
        <v>0.25304136253041354</v>
      </c>
      <c r="H1325" s="12" t="s">
        <v>31721</v>
      </c>
      <c r="I1325" s="12" t="s">
        <v>28272</v>
      </c>
      <c r="J1325" s="25" t="s">
        <v>60</v>
      </c>
    </row>
    <row r="1326" spans="2:10" ht="12.75">
      <c r="B1326" s="72" t="s">
        <v>18728</v>
      </c>
      <c r="C1326" s="8" t="s">
        <v>26277</v>
      </c>
      <c r="D1326" s="54" t="s">
        <v>18729</v>
      </c>
      <c r="E1326" s="70">
        <v>1030</v>
      </c>
      <c r="F1326" s="26">
        <v>822</v>
      </c>
      <c r="G1326" s="12">
        <f t="shared" si="20"/>
        <v>0.25304136253041354</v>
      </c>
      <c r="H1326" s="12" t="s">
        <v>31623</v>
      </c>
      <c r="I1326" s="12" t="s">
        <v>28273</v>
      </c>
      <c r="J1326" s="25" t="s">
        <v>60</v>
      </c>
    </row>
    <row r="1327" spans="2:10" ht="12.75">
      <c r="B1327" s="72" t="s">
        <v>18732</v>
      </c>
      <c r="C1327" s="8" t="s">
        <v>26278</v>
      </c>
      <c r="D1327" s="54" t="s">
        <v>18733</v>
      </c>
      <c r="E1327" s="70">
        <v>1030</v>
      </c>
      <c r="F1327" s="26">
        <v>822</v>
      </c>
      <c r="G1327" s="12">
        <f t="shared" si="20"/>
        <v>0.25304136253041354</v>
      </c>
      <c r="H1327" s="12" t="s">
        <v>60</v>
      </c>
      <c r="I1327" s="12" t="s">
        <v>60</v>
      </c>
      <c r="J1327" s="25" t="s">
        <v>60</v>
      </c>
    </row>
    <row r="1328" spans="2:10" ht="12.75">
      <c r="B1328" s="72" t="s">
        <v>18736</v>
      </c>
      <c r="C1328" s="8" t="s">
        <v>26279</v>
      </c>
      <c r="D1328" s="54" t="s">
        <v>18737</v>
      </c>
      <c r="E1328" s="70">
        <v>1030</v>
      </c>
      <c r="F1328" s="26">
        <v>822</v>
      </c>
      <c r="G1328" s="12">
        <f t="shared" si="20"/>
        <v>0.25304136253041354</v>
      </c>
      <c r="H1328" s="12" t="s">
        <v>31623</v>
      </c>
      <c r="I1328" s="12" t="s">
        <v>28274</v>
      </c>
      <c r="J1328" s="25" t="s">
        <v>60</v>
      </c>
    </row>
    <row r="1329" spans="2:10" ht="12.75">
      <c r="B1329" s="72" t="s">
        <v>18740</v>
      </c>
      <c r="C1329" s="8" t="s">
        <v>26280</v>
      </c>
      <c r="D1329" s="54" t="s">
        <v>18741</v>
      </c>
      <c r="E1329" s="70">
        <v>1030</v>
      </c>
      <c r="F1329" s="26">
        <v>822</v>
      </c>
      <c r="G1329" s="12">
        <f t="shared" si="20"/>
        <v>0.25304136253041354</v>
      </c>
      <c r="H1329" s="12" t="s">
        <v>31624</v>
      </c>
      <c r="I1329" s="12" t="s">
        <v>28275</v>
      </c>
      <c r="J1329" s="25" t="s">
        <v>60</v>
      </c>
    </row>
    <row r="1330" spans="2:10" ht="12.75">
      <c r="B1330" s="72" t="s">
        <v>18744</v>
      </c>
      <c r="C1330" s="8" t="s">
        <v>26281</v>
      </c>
      <c r="D1330" s="54" t="s">
        <v>18745</v>
      </c>
      <c r="E1330" s="70">
        <v>1030</v>
      </c>
      <c r="F1330" s="26">
        <v>822</v>
      </c>
      <c r="G1330" s="12">
        <f t="shared" si="20"/>
        <v>0.25304136253041354</v>
      </c>
      <c r="H1330" s="12" t="s">
        <v>60</v>
      </c>
      <c r="I1330" s="12" t="s">
        <v>60</v>
      </c>
      <c r="J1330" s="25" t="s">
        <v>60</v>
      </c>
    </row>
    <row r="1331" spans="2:10" ht="12.75">
      <c r="B1331" s="72" t="s">
        <v>18748</v>
      </c>
      <c r="C1331" s="8" t="s">
        <v>26282</v>
      </c>
      <c r="D1331" s="54" t="s">
        <v>18749</v>
      </c>
      <c r="E1331" s="70">
        <v>1030</v>
      </c>
      <c r="F1331" s="26">
        <v>822</v>
      </c>
      <c r="G1331" s="12">
        <f t="shared" si="20"/>
        <v>0.25304136253041354</v>
      </c>
      <c r="H1331" s="12" t="s">
        <v>60</v>
      </c>
      <c r="I1331" s="12" t="s">
        <v>60</v>
      </c>
      <c r="J1331" s="25" t="s">
        <v>60</v>
      </c>
    </row>
    <row r="1332" spans="2:10" ht="12.75">
      <c r="B1332" s="72" t="s">
        <v>18752</v>
      </c>
      <c r="C1332" s="8" t="s">
        <v>26283</v>
      </c>
      <c r="D1332" s="54" t="s">
        <v>18753</v>
      </c>
      <c r="E1332" s="70">
        <v>1030</v>
      </c>
      <c r="F1332" s="26">
        <v>822</v>
      </c>
      <c r="G1332" s="12">
        <f t="shared" si="20"/>
        <v>0.25304136253041354</v>
      </c>
      <c r="H1332" s="12" t="s">
        <v>60</v>
      </c>
      <c r="I1332" s="12" t="s">
        <v>60</v>
      </c>
      <c r="J1332" s="25" t="s">
        <v>60</v>
      </c>
    </row>
    <row r="1333" spans="2:10" ht="12.75">
      <c r="B1333" s="72" t="s">
        <v>18756</v>
      </c>
      <c r="C1333" s="8" t="s">
        <v>26284</v>
      </c>
      <c r="D1333" s="54" t="s">
        <v>18757</v>
      </c>
      <c r="E1333" s="70">
        <v>1030</v>
      </c>
      <c r="F1333" s="26">
        <v>822</v>
      </c>
      <c r="G1333" s="12">
        <f t="shared" si="20"/>
        <v>0.25304136253041354</v>
      </c>
      <c r="H1333" s="12" t="s">
        <v>31624</v>
      </c>
      <c r="I1333" s="12" t="s">
        <v>28276</v>
      </c>
      <c r="J1333" s="25" t="s">
        <v>60</v>
      </c>
    </row>
    <row r="1334" spans="2:10" ht="12.75">
      <c r="B1334" s="72" t="s">
        <v>19864</v>
      </c>
      <c r="C1334" s="8">
        <v>4932348072</v>
      </c>
      <c r="D1334" s="54" t="s">
        <v>19865</v>
      </c>
      <c r="E1334" s="70">
        <v>1030</v>
      </c>
      <c r="F1334" s="26">
        <v>823</v>
      </c>
      <c r="G1334" s="12">
        <f t="shared" si="20"/>
        <v>0.25151883353584448</v>
      </c>
      <c r="H1334" s="12" t="s">
        <v>60</v>
      </c>
      <c r="I1334" s="12" t="s">
        <v>28277</v>
      </c>
      <c r="J1334" s="25" t="s">
        <v>60</v>
      </c>
    </row>
    <row r="1335" spans="2:10" ht="12.75">
      <c r="B1335" s="72" t="s">
        <v>22863</v>
      </c>
      <c r="C1335" s="8" t="s">
        <v>26959</v>
      </c>
      <c r="D1335" s="54" t="s">
        <v>22864</v>
      </c>
      <c r="E1335" s="70">
        <v>1030</v>
      </c>
      <c r="F1335" s="26">
        <v>827</v>
      </c>
      <c r="G1335" s="12">
        <f t="shared" si="20"/>
        <v>0.24546553808948013</v>
      </c>
      <c r="H1335" s="12" t="s">
        <v>31746</v>
      </c>
      <c r="I1335" s="12" t="s">
        <v>28278</v>
      </c>
      <c r="J1335" s="25" t="s">
        <v>60</v>
      </c>
    </row>
    <row r="1336" spans="2:10" ht="12.75">
      <c r="B1336" s="72" t="s">
        <v>22867</v>
      </c>
      <c r="C1336" s="8" t="s">
        <v>26959</v>
      </c>
      <c r="D1336" s="54" t="s">
        <v>22868</v>
      </c>
      <c r="E1336" s="70">
        <v>1030</v>
      </c>
      <c r="F1336" s="26">
        <v>827</v>
      </c>
      <c r="G1336" s="12">
        <f t="shared" si="20"/>
        <v>0.24546553808948013</v>
      </c>
      <c r="H1336" s="12" t="s">
        <v>31747</v>
      </c>
      <c r="I1336" s="12" t="s">
        <v>28279</v>
      </c>
      <c r="J1336" s="25" t="s">
        <v>60</v>
      </c>
    </row>
    <row r="1337" spans="2:10" ht="12.75">
      <c r="B1337" s="72" t="s">
        <v>12414</v>
      </c>
      <c r="C1337" s="8">
        <v>4932363692</v>
      </c>
      <c r="D1337" s="54" t="s">
        <v>12415</v>
      </c>
      <c r="E1337" s="70">
        <v>1040</v>
      </c>
      <c r="F1337" s="26">
        <v>834</v>
      </c>
      <c r="G1337" s="12">
        <f t="shared" si="20"/>
        <v>0.24700239808153479</v>
      </c>
      <c r="H1337" s="12" t="s">
        <v>31673</v>
      </c>
      <c r="I1337" s="12" t="s">
        <v>28280</v>
      </c>
      <c r="J1337" s="25" t="s">
        <v>60</v>
      </c>
    </row>
    <row r="1338" spans="2:10" ht="12.75">
      <c r="B1338" s="72" t="s">
        <v>13667</v>
      </c>
      <c r="C1338" s="8">
        <v>4932471244</v>
      </c>
      <c r="D1338" s="54" t="s">
        <v>13668</v>
      </c>
      <c r="E1338" s="70">
        <v>1040</v>
      </c>
      <c r="F1338" s="26">
        <v>830</v>
      </c>
      <c r="G1338" s="12">
        <f t="shared" si="20"/>
        <v>0.25301204819277112</v>
      </c>
      <c r="H1338" s="12" t="s">
        <v>60</v>
      </c>
      <c r="I1338" s="12" t="s">
        <v>60</v>
      </c>
      <c r="J1338" s="25" t="s">
        <v>60</v>
      </c>
    </row>
    <row r="1339" spans="2:10" ht="12.75">
      <c r="B1339" s="72" t="s">
        <v>15950</v>
      </c>
      <c r="C1339" s="8" t="s">
        <v>25696</v>
      </c>
      <c r="D1339" s="54" t="s">
        <v>15951</v>
      </c>
      <c r="E1339" s="70">
        <v>1050</v>
      </c>
      <c r="F1339" s="26">
        <v>836</v>
      </c>
      <c r="G1339" s="12">
        <f t="shared" si="20"/>
        <v>0.25598086124401909</v>
      </c>
      <c r="H1339" s="12" t="s">
        <v>31649</v>
      </c>
      <c r="I1339" s="12" t="s">
        <v>28281</v>
      </c>
      <c r="J1339" s="25" t="s">
        <v>60</v>
      </c>
    </row>
    <row r="1340" spans="2:10" ht="12.75">
      <c r="B1340" s="72" t="s">
        <v>15954</v>
      </c>
      <c r="C1340" s="8" t="s">
        <v>25697</v>
      </c>
      <c r="D1340" s="54" t="s">
        <v>15955</v>
      </c>
      <c r="E1340" s="70">
        <v>1050</v>
      </c>
      <c r="F1340" s="26">
        <v>836</v>
      </c>
      <c r="G1340" s="12">
        <f t="shared" si="20"/>
        <v>0.25598086124401909</v>
      </c>
      <c r="H1340" s="12" t="s">
        <v>31649</v>
      </c>
      <c r="I1340" s="12" t="s">
        <v>28282</v>
      </c>
      <c r="J1340" s="25" t="s">
        <v>60</v>
      </c>
    </row>
    <row r="1341" spans="2:10" ht="12.75">
      <c r="B1341" s="72" t="s">
        <v>15958</v>
      </c>
      <c r="C1341" s="8" t="s">
        <v>25698</v>
      </c>
      <c r="D1341" s="54" t="s">
        <v>15959</v>
      </c>
      <c r="E1341" s="70">
        <v>1050</v>
      </c>
      <c r="F1341" s="26">
        <v>836</v>
      </c>
      <c r="G1341" s="12">
        <f t="shared" si="20"/>
        <v>0.25598086124401909</v>
      </c>
      <c r="H1341" s="12" t="s">
        <v>31649</v>
      </c>
      <c r="I1341" s="12" t="s">
        <v>28283</v>
      </c>
      <c r="J1341" s="25" t="s">
        <v>60</v>
      </c>
    </row>
    <row r="1342" spans="2:10" ht="12.75">
      <c r="B1342" s="72" t="s">
        <v>15962</v>
      </c>
      <c r="C1342" s="8" t="s">
        <v>25699</v>
      </c>
      <c r="D1342" s="54" t="s">
        <v>15963</v>
      </c>
      <c r="E1342" s="70">
        <v>1050</v>
      </c>
      <c r="F1342" s="26">
        <v>836</v>
      </c>
      <c r="G1342" s="12">
        <f t="shared" si="20"/>
        <v>0.25598086124401909</v>
      </c>
      <c r="H1342" s="12" t="s">
        <v>31649</v>
      </c>
      <c r="I1342" s="12" t="s">
        <v>28284</v>
      </c>
      <c r="J1342" s="25" t="s">
        <v>60</v>
      </c>
    </row>
    <row r="1343" spans="2:10" ht="12.75">
      <c r="B1343" s="72" t="s">
        <v>18760</v>
      </c>
      <c r="C1343" s="8" t="s">
        <v>26285</v>
      </c>
      <c r="D1343" s="54" t="s">
        <v>18761</v>
      </c>
      <c r="E1343" s="70">
        <v>1040</v>
      </c>
      <c r="F1343" s="26">
        <v>834</v>
      </c>
      <c r="G1343" s="12">
        <f t="shared" si="20"/>
        <v>0.24700239808153479</v>
      </c>
      <c r="H1343" s="12" t="s">
        <v>60</v>
      </c>
      <c r="I1343" s="12" t="s">
        <v>60</v>
      </c>
      <c r="J1343" s="25" t="s">
        <v>60</v>
      </c>
    </row>
    <row r="1344" spans="2:10" ht="12.75">
      <c r="B1344" s="72" t="s">
        <v>19868</v>
      </c>
      <c r="C1344" s="8">
        <v>4932399306</v>
      </c>
      <c r="D1344" s="54" t="s">
        <v>19869</v>
      </c>
      <c r="E1344" s="70">
        <v>1040</v>
      </c>
      <c r="F1344" s="26">
        <v>835</v>
      </c>
      <c r="G1344" s="12">
        <f t="shared" si="20"/>
        <v>0.24550898203592819</v>
      </c>
      <c r="H1344" s="12" t="s">
        <v>31678</v>
      </c>
      <c r="I1344" s="12" t="s">
        <v>28285</v>
      </c>
      <c r="J1344" s="25" t="s">
        <v>60</v>
      </c>
    </row>
    <row r="1345" spans="2:10" ht="12.75">
      <c r="B1345" s="72" t="s">
        <v>20453</v>
      </c>
      <c r="C1345" s="8" t="s">
        <v>26533</v>
      </c>
      <c r="D1345" s="54" t="s">
        <v>20454</v>
      </c>
      <c r="E1345" s="70">
        <v>1040</v>
      </c>
      <c r="F1345" s="26">
        <v>828</v>
      </c>
      <c r="G1345" s="12">
        <f t="shared" si="20"/>
        <v>0.2560386473429952</v>
      </c>
      <c r="H1345" s="12" t="s">
        <v>31727</v>
      </c>
      <c r="I1345" s="12" t="s">
        <v>28286</v>
      </c>
      <c r="J1345" s="25" t="s">
        <v>60</v>
      </c>
    </row>
    <row r="1346" spans="2:10" ht="12.75">
      <c r="B1346" s="72" t="s">
        <v>20457</v>
      </c>
      <c r="C1346" s="8" t="s">
        <v>26534</v>
      </c>
      <c r="D1346" s="54" t="s">
        <v>20458</v>
      </c>
      <c r="E1346" s="70">
        <v>1040</v>
      </c>
      <c r="F1346" s="26">
        <v>828</v>
      </c>
      <c r="G1346" s="12">
        <f t="shared" ref="G1346:G1409" si="21">IFERROR(E1346/F1346-1,0)</f>
        <v>0.2560386473429952</v>
      </c>
      <c r="H1346" s="12" t="s">
        <v>31705</v>
      </c>
      <c r="I1346" s="12" t="s">
        <v>28287</v>
      </c>
      <c r="J1346" s="25" t="s">
        <v>60</v>
      </c>
    </row>
    <row r="1347" spans="2:10" ht="12.75">
      <c r="B1347" s="72" t="s">
        <v>21458</v>
      </c>
      <c r="C1347" s="8" t="s">
        <v>26736</v>
      </c>
      <c r="D1347" s="54" t="s">
        <v>21459</v>
      </c>
      <c r="E1347" s="70">
        <v>1040</v>
      </c>
      <c r="F1347" s="26">
        <v>835</v>
      </c>
      <c r="G1347" s="12">
        <f t="shared" si="21"/>
        <v>0.24550898203592819</v>
      </c>
      <c r="H1347" s="12" t="s">
        <v>31748</v>
      </c>
      <c r="I1347" s="12" t="s">
        <v>28288</v>
      </c>
      <c r="J1347" s="25" t="s">
        <v>60</v>
      </c>
    </row>
    <row r="1348" spans="2:10" ht="12.75">
      <c r="B1348" s="72" t="s">
        <v>22160</v>
      </c>
      <c r="C1348" s="8" t="s">
        <v>26877</v>
      </c>
      <c r="D1348" s="54" t="s">
        <v>22161</v>
      </c>
      <c r="E1348" s="70">
        <v>1040</v>
      </c>
      <c r="F1348" s="26">
        <v>828</v>
      </c>
      <c r="G1348" s="12">
        <f t="shared" si="21"/>
        <v>0.2560386473429952</v>
      </c>
      <c r="H1348" s="12" t="s">
        <v>31702</v>
      </c>
      <c r="I1348" s="12" t="s">
        <v>28289</v>
      </c>
      <c r="J1348" s="25" t="s">
        <v>60</v>
      </c>
    </row>
    <row r="1349" spans="2:10" ht="12.75">
      <c r="B1349" s="72" t="s">
        <v>22871</v>
      </c>
      <c r="C1349" s="8" t="s">
        <v>60</v>
      </c>
      <c r="D1349" s="54" t="s">
        <v>22872</v>
      </c>
      <c r="E1349" s="70">
        <v>1040</v>
      </c>
      <c r="F1349" s="26">
        <v>828</v>
      </c>
      <c r="G1349" s="12">
        <f t="shared" si="21"/>
        <v>0.2560386473429952</v>
      </c>
      <c r="H1349" s="12" t="s">
        <v>31746</v>
      </c>
      <c r="I1349" s="12" t="s">
        <v>28290</v>
      </c>
      <c r="J1349" s="25" t="s">
        <v>60</v>
      </c>
    </row>
    <row r="1350" spans="2:10" ht="12.75">
      <c r="B1350" s="72" t="s">
        <v>23391</v>
      </c>
      <c r="C1350" s="8" t="s">
        <v>27062</v>
      </c>
      <c r="D1350" s="54" t="s">
        <v>23392</v>
      </c>
      <c r="E1350" s="70">
        <v>1040</v>
      </c>
      <c r="F1350" s="26">
        <v>835</v>
      </c>
      <c r="G1350" s="12">
        <f t="shared" si="21"/>
        <v>0.24550898203592819</v>
      </c>
      <c r="H1350" s="12" t="s">
        <v>31734</v>
      </c>
      <c r="I1350" s="12" t="s">
        <v>28291</v>
      </c>
      <c r="J1350" s="25" t="s">
        <v>60</v>
      </c>
    </row>
    <row r="1351" spans="2:10" ht="12.75">
      <c r="B1351" s="72" t="s">
        <v>17075</v>
      </c>
      <c r="C1351" s="8" t="s">
        <v>25959</v>
      </c>
      <c r="D1351" s="54" t="s">
        <v>17076</v>
      </c>
      <c r="E1351" s="70">
        <v>1050</v>
      </c>
      <c r="F1351" s="26">
        <v>842</v>
      </c>
      <c r="G1351" s="12">
        <f t="shared" si="21"/>
        <v>0.24703087885985742</v>
      </c>
      <c r="H1351" s="12" t="s">
        <v>31716</v>
      </c>
      <c r="I1351" s="12" t="s">
        <v>28292</v>
      </c>
      <c r="J1351" s="25" t="s">
        <v>60</v>
      </c>
    </row>
    <row r="1352" spans="2:10" ht="12.75">
      <c r="B1352" s="72" t="s">
        <v>19606</v>
      </c>
      <c r="C1352" s="8" t="s">
        <v>26458</v>
      </c>
      <c r="D1352" s="54" t="s">
        <v>19607</v>
      </c>
      <c r="E1352" s="70">
        <v>1050</v>
      </c>
      <c r="F1352" s="26">
        <v>843</v>
      </c>
      <c r="G1352" s="12">
        <f t="shared" si="21"/>
        <v>0.24555160142348753</v>
      </c>
      <c r="H1352" s="12" t="s">
        <v>31643</v>
      </c>
      <c r="I1352" s="12" t="s">
        <v>28293</v>
      </c>
      <c r="J1352" s="25" t="s">
        <v>60</v>
      </c>
    </row>
    <row r="1353" spans="2:10" ht="12.75">
      <c r="B1353" s="72" t="s">
        <v>19695</v>
      </c>
      <c r="C1353" s="8" t="s">
        <v>26480</v>
      </c>
      <c r="D1353" s="54" t="s">
        <v>19696</v>
      </c>
      <c r="E1353" s="70">
        <v>1050</v>
      </c>
      <c r="F1353" s="26">
        <v>843</v>
      </c>
      <c r="G1353" s="12">
        <f t="shared" si="21"/>
        <v>0.24555160142348753</v>
      </c>
      <c r="H1353" s="12" t="s">
        <v>31749</v>
      </c>
      <c r="I1353" s="12" t="s">
        <v>28294</v>
      </c>
      <c r="J1353" s="25" t="s">
        <v>60</v>
      </c>
    </row>
    <row r="1354" spans="2:10" ht="12.75">
      <c r="B1354" s="72" t="s">
        <v>19699</v>
      </c>
      <c r="C1354" s="8" t="s">
        <v>26481</v>
      </c>
      <c r="D1354" s="54" t="s">
        <v>19700</v>
      </c>
      <c r="E1354" s="70">
        <v>1050</v>
      </c>
      <c r="F1354" s="26">
        <v>843</v>
      </c>
      <c r="G1354" s="12">
        <f t="shared" si="21"/>
        <v>0.24555160142348753</v>
      </c>
      <c r="H1354" s="12" t="s">
        <v>60</v>
      </c>
      <c r="I1354" s="12" t="s">
        <v>28295</v>
      </c>
      <c r="J1354" s="25" t="s">
        <v>60</v>
      </c>
    </row>
    <row r="1355" spans="2:10" ht="12.75">
      <c r="B1355" s="72" t="s">
        <v>20461</v>
      </c>
      <c r="C1355" s="8" t="s">
        <v>26535</v>
      </c>
      <c r="D1355" s="54" t="s">
        <v>20462</v>
      </c>
      <c r="E1355" s="70">
        <v>1050</v>
      </c>
      <c r="F1355" s="26">
        <v>840</v>
      </c>
      <c r="G1355" s="12">
        <f t="shared" si="21"/>
        <v>0.25</v>
      </c>
      <c r="H1355" s="12" t="s">
        <v>31750</v>
      </c>
      <c r="I1355" s="12" t="s">
        <v>28296</v>
      </c>
      <c r="J1355" s="25" t="s">
        <v>60</v>
      </c>
    </row>
    <row r="1356" spans="2:10" ht="12.75">
      <c r="B1356" s="72" t="s">
        <v>20465</v>
      </c>
      <c r="C1356" s="8" t="s">
        <v>26536</v>
      </c>
      <c r="D1356" s="54" t="s">
        <v>20466</v>
      </c>
      <c r="E1356" s="70">
        <v>1050</v>
      </c>
      <c r="F1356" s="26">
        <v>840</v>
      </c>
      <c r="G1356" s="12">
        <f t="shared" si="21"/>
        <v>0.25</v>
      </c>
      <c r="H1356" s="12" t="s">
        <v>31705</v>
      </c>
      <c r="I1356" s="12" t="s">
        <v>28297</v>
      </c>
      <c r="J1356" s="25" t="s">
        <v>60</v>
      </c>
    </row>
    <row r="1357" spans="2:10" ht="12.75">
      <c r="B1357" s="72" t="s">
        <v>20469</v>
      </c>
      <c r="C1357" s="8" t="s">
        <v>26537</v>
      </c>
      <c r="D1357" s="54" t="s">
        <v>20470</v>
      </c>
      <c r="E1357" s="70">
        <v>1050</v>
      </c>
      <c r="F1357" s="26">
        <v>840</v>
      </c>
      <c r="G1357" s="12">
        <f t="shared" si="21"/>
        <v>0.25</v>
      </c>
      <c r="H1357" s="12" t="s">
        <v>31705</v>
      </c>
      <c r="I1357" s="12" t="s">
        <v>28298</v>
      </c>
      <c r="J1357" s="25" t="s">
        <v>60</v>
      </c>
    </row>
    <row r="1358" spans="2:10" ht="12.75">
      <c r="B1358" s="72" t="s">
        <v>22164</v>
      </c>
      <c r="C1358" s="8" t="s">
        <v>26878</v>
      </c>
      <c r="D1358" s="54" t="s">
        <v>22165</v>
      </c>
      <c r="E1358" s="70">
        <v>1050</v>
      </c>
      <c r="F1358" s="26">
        <v>840</v>
      </c>
      <c r="G1358" s="12">
        <f t="shared" si="21"/>
        <v>0.25</v>
      </c>
      <c r="H1358" s="12" t="s">
        <v>60</v>
      </c>
      <c r="I1358" s="12" t="s">
        <v>60</v>
      </c>
      <c r="J1358" s="25" t="s">
        <v>60</v>
      </c>
    </row>
    <row r="1359" spans="2:10" ht="12.75">
      <c r="B1359" s="72" t="s">
        <v>22168</v>
      </c>
      <c r="C1359" s="8" t="s">
        <v>26879</v>
      </c>
      <c r="D1359" s="54" t="s">
        <v>22169</v>
      </c>
      <c r="E1359" s="70">
        <v>1050</v>
      </c>
      <c r="F1359" s="26">
        <v>840</v>
      </c>
      <c r="G1359" s="12">
        <f t="shared" si="21"/>
        <v>0.25</v>
      </c>
      <c r="H1359" s="12" t="s">
        <v>60</v>
      </c>
      <c r="I1359" s="12" t="s">
        <v>60</v>
      </c>
      <c r="J1359" s="25" t="s">
        <v>60</v>
      </c>
    </row>
    <row r="1360" spans="2:10" ht="12.75">
      <c r="B1360" s="72" t="s">
        <v>22935</v>
      </c>
      <c r="C1360" s="8" t="s">
        <v>26968</v>
      </c>
      <c r="D1360" s="54" t="s">
        <v>22936</v>
      </c>
      <c r="E1360" s="70">
        <v>1050</v>
      </c>
      <c r="F1360" s="26">
        <v>839</v>
      </c>
      <c r="G1360" s="12">
        <f t="shared" si="21"/>
        <v>0.25148986889153746</v>
      </c>
      <c r="H1360" s="12" t="s">
        <v>31707</v>
      </c>
      <c r="I1360" s="12" t="s">
        <v>28299</v>
      </c>
      <c r="J1360" s="25" t="s">
        <v>60</v>
      </c>
    </row>
    <row r="1361" spans="2:10" ht="12.75">
      <c r="B1361" s="72" t="s">
        <v>23060</v>
      </c>
      <c r="C1361" s="8" t="s">
        <v>26997</v>
      </c>
      <c r="D1361" s="54" t="s">
        <v>23061</v>
      </c>
      <c r="E1361" s="70">
        <v>1050</v>
      </c>
      <c r="F1361" s="26">
        <v>842</v>
      </c>
      <c r="G1361" s="12">
        <f t="shared" si="21"/>
        <v>0.24703087885985742</v>
      </c>
      <c r="H1361" s="12" t="s">
        <v>31751</v>
      </c>
      <c r="I1361" s="12" t="s">
        <v>28300</v>
      </c>
      <c r="J1361" s="25" t="s">
        <v>60</v>
      </c>
    </row>
    <row r="1362" spans="2:10" ht="12.75">
      <c r="B1362" s="72" t="s">
        <v>10894</v>
      </c>
      <c r="C1362" s="8" t="s">
        <v>24651</v>
      </c>
      <c r="D1362" s="54" t="s">
        <v>10895</v>
      </c>
      <c r="E1362" s="70">
        <v>1060</v>
      </c>
      <c r="F1362" s="26">
        <v>847</v>
      </c>
      <c r="G1362" s="12">
        <f t="shared" si="21"/>
        <v>0.25147579693034228</v>
      </c>
      <c r="H1362" s="12" t="s">
        <v>60</v>
      </c>
      <c r="I1362" s="12" t="s">
        <v>32143</v>
      </c>
      <c r="J1362" s="25" t="s">
        <v>60</v>
      </c>
    </row>
    <row r="1363" spans="2:10" ht="12.75">
      <c r="B1363" s="72" t="s">
        <v>10898</v>
      </c>
      <c r="C1363" s="8" t="s">
        <v>24652</v>
      </c>
      <c r="D1363" s="54" t="s">
        <v>10899</v>
      </c>
      <c r="E1363" s="70">
        <v>1060</v>
      </c>
      <c r="F1363" s="26">
        <v>847</v>
      </c>
      <c r="G1363" s="12">
        <f t="shared" si="21"/>
        <v>0.25147579693034228</v>
      </c>
      <c r="H1363" s="12" t="s">
        <v>60</v>
      </c>
      <c r="I1363" s="12" t="s">
        <v>32144</v>
      </c>
      <c r="J1363" s="25" t="s">
        <v>60</v>
      </c>
    </row>
    <row r="1364" spans="2:10" ht="12.75">
      <c r="B1364" s="72" t="s">
        <v>10902</v>
      </c>
      <c r="C1364" s="8" t="s">
        <v>24653</v>
      </c>
      <c r="D1364" s="54" t="s">
        <v>10903</v>
      </c>
      <c r="E1364" s="70">
        <v>1060</v>
      </c>
      <c r="F1364" s="26">
        <v>847</v>
      </c>
      <c r="G1364" s="12">
        <f t="shared" si="21"/>
        <v>0.25147579693034228</v>
      </c>
      <c r="H1364" s="12" t="s">
        <v>60</v>
      </c>
      <c r="I1364" s="12" t="s">
        <v>32145</v>
      </c>
      <c r="J1364" s="25" t="s">
        <v>60</v>
      </c>
    </row>
    <row r="1365" spans="2:10" ht="12.75">
      <c r="B1365" s="72" t="s">
        <v>10906</v>
      </c>
      <c r="C1365" s="8" t="s">
        <v>24654</v>
      </c>
      <c r="D1365" s="54" t="s">
        <v>10907</v>
      </c>
      <c r="E1365" s="70">
        <v>1060</v>
      </c>
      <c r="F1365" s="26">
        <v>847</v>
      </c>
      <c r="G1365" s="12">
        <f t="shared" si="21"/>
        <v>0.25147579693034228</v>
      </c>
      <c r="H1365" s="12" t="s">
        <v>60</v>
      </c>
      <c r="I1365" s="12" t="s">
        <v>32146</v>
      </c>
      <c r="J1365" s="25" t="s">
        <v>60</v>
      </c>
    </row>
    <row r="1366" spans="2:10" ht="12.75">
      <c r="B1366" s="72" t="s">
        <v>10910</v>
      </c>
      <c r="C1366" s="8" t="s">
        <v>24655</v>
      </c>
      <c r="D1366" s="54" t="s">
        <v>10911</v>
      </c>
      <c r="E1366" s="70">
        <v>1060</v>
      </c>
      <c r="F1366" s="26">
        <v>847</v>
      </c>
      <c r="G1366" s="12">
        <f t="shared" si="21"/>
        <v>0.25147579693034228</v>
      </c>
      <c r="H1366" s="12" t="s">
        <v>60</v>
      </c>
      <c r="I1366" s="12" t="s">
        <v>32147</v>
      </c>
      <c r="J1366" s="25" t="s">
        <v>60</v>
      </c>
    </row>
    <row r="1367" spans="2:10" ht="12.75">
      <c r="B1367" s="72" t="s">
        <v>10954</v>
      </c>
      <c r="C1367" s="8" t="s">
        <v>24666</v>
      </c>
      <c r="D1367" s="54" t="s">
        <v>10955</v>
      </c>
      <c r="E1367" s="70">
        <v>1060</v>
      </c>
      <c r="F1367" s="26">
        <v>847</v>
      </c>
      <c r="G1367" s="12">
        <f t="shared" si="21"/>
        <v>0.25147579693034228</v>
      </c>
      <c r="H1367" s="12" t="s">
        <v>60</v>
      </c>
      <c r="I1367" s="12" t="s">
        <v>32148</v>
      </c>
      <c r="J1367" s="25" t="s">
        <v>60</v>
      </c>
    </row>
    <row r="1368" spans="2:10" ht="12.75">
      <c r="B1368" s="72" t="s">
        <v>10958</v>
      </c>
      <c r="C1368" s="8" t="s">
        <v>24667</v>
      </c>
      <c r="D1368" s="54" t="s">
        <v>10959</v>
      </c>
      <c r="E1368" s="70">
        <v>1060</v>
      </c>
      <c r="F1368" s="26">
        <v>847</v>
      </c>
      <c r="G1368" s="12">
        <f t="shared" si="21"/>
        <v>0.25147579693034228</v>
      </c>
      <c r="H1368" s="12" t="s">
        <v>60</v>
      </c>
      <c r="I1368" s="12" t="s">
        <v>60</v>
      </c>
      <c r="J1368" s="25" t="s">
        <v>60</v>
      </c>
    </row>
    <row r="1369" spans="2:10" ht="12.75">
      <c r="B1369" s="72" t="s">
        <v>10962</v>
      </c>
      <c r="C1369" s="8" t="s">
        <v>24668</v>
      </c>
      <c r="D1369" s="54" t="s">
        <v>10963</v>
      </c>
      <c r="E1369" s="70">
        <v>1060</v>
      </c>
      <c r="F1369" s="26">
        <v>847</v>
      </c>
      <c r="G1369" s="12">
        <f t="shared" si="21"/>
        <v>0.25147579693034228</v>
      </c>
      <c r="H1369" s="12" t="s">
        <v>60</v>
      </c>
      <c r="I1369" s="12" t="s">
        <v>60</v>
      </c>
      <c r="J1369" s="25" t="s">
        <v>60</v>
      </c>
    </row>
    <row r="1370" spans="2:10" ht="12.75">
      <c r="B1370" s="72" t="s">
        <v>10966</v>
      </c>
      <c r="C1370" s="8" t="s">
        <v>24669</v>
      </c>
      <c r="D1370" s="54" t="s">
        <v>10967</v>
      </c>
      <c r="E1370" s="70">
        <v>1060</v>
      </c>
      <c r="F1370" s="26">
        <v>847</v>
      </c>
      <c r="G1370" s="12">
        <f t="shared" si="21"/>
        <v>0.25147579693034228</v>
      </c>
      <c r="H1370" s="12" t="s">
        <v>60</v>
      </c>
      <c r="I1370" s="12" t="s">
        <v>60</v>
      </c>
      <c r="J1370" s="25" t="s">
        <v>60</v>
      </c>
    </row>
    <row r="1371" spans="2:10" ht="12.75">
      <c r="B1371" s="72" t="s">
        <v>10970</v>
      </c>
      <c r="C1371" s="8" t="s">
        <v>24670</v>
      </c>
      <c r="D1371" s="54" t="s">
        <v>10971</v>
      </c>
      <c r="E1371" s="70">
        <v>1060</v>
      </c>
      <c r="F1371" s="26">
        <v>847</v>
      </c>
      <c r="G1371" s="12">
        <f t="shared" si="21"/>
        <v>0.25147579693034228</v>
      </c>
      <c r="H1371" s="12" t="s">
        <v>60</v>
      </c>
      <c r="I1371" s="12" t="s">
        <v>60</v>
      </c>
      <c r="J1371" s="25" t="s">
        <v>60</v>
      </c>
    </row>
    <row r="1372" spans="2:10" ht="12.75">
      <c r="B1372" s="72" t="s">
        <v>11345</v>
      </c>
      <c r="C1372" s="8" t="s">
        <v>24738</v>
      </c>
      <c r="D1372" s="54" t="s">
        <v>11346</v>
      </c>
      <c r="E1372" s="70">
        <v>1060</v>
      </c>
      <c r="F1372" s="26">
        <v>849</v>
      </c>
      <c r="G1372" s="12">
        <f t="shared" si="21"/>
        <v>0.24852767962308597</v>
      </c>
      <c r="H1372" s="12" t="s">
        <v>60</v>
      </c>
      <c r="I1372" s="12" t="s">
        <v>28301</v>
      </c>
      <c r="J1372" s="25" t="s">
        <v>60</v>
      </c>
    </row>
    <row r="1373" spans="2:10" ht="12.75">
      <c r="B1373" s="72" t="s">
        <v>12418</v>
      </c>
      <c r="C1373" s="8" t="s">
        <v>24991</v>
      </c>
      <c r="D1373" s="54" t="s">
        <v>12419</v>
      </c>
      <c r="E1373" s="70">
        <v>1060</v>
      </c>
      <c r="F1373" s="26">
        <v>846</v>
      </c>
      <c r="G1373" s="12">
        <f t="shared" si="21"/>
        <v>0.25295508274231682</v>
      </c>
      <c r="H1373" s="12" t="s">
        <v>31722</v>
      </c>
      <c r="I1373" s="12" t="s">
        <v>28302</v>
      </c>
      <c r="J1373" s="25" t="s">
        <v>60</v>
      </c>
    </row>
    <row r="1374" spans="2:10" ht="12.75">
      <c r="B1374" s="72" t="s">
        <v>13631</v>
      </c>
      <c r="C1374" s="8" t="s">
        <v>25178</v>
      </c>
      <c r="D1374" s="54" t="s">
        <v>13632</v>
      </c>
      <c r="E1374" s="70">
        <v>1060</v>
      </c>
      <c r="F1374" s="26">
        <v>849</v>
      </c>
      <c r="G1374" s="12">
        <f t="shared" si="21"/>
        <v>0.24852767962308597</v>
      </c>
      <c r="H1374" s="12" t="s">
        <v>60</v>
      </c>
      <c r="I1374" s="12" t="s">
        <v>28303</v>
      </c>
      <c r="J1374" s="25" t="s">
        <v>60</v>
      </c>
    </row>
    <row r="1375" spans="2:10" ht="12.75">
      <c r="B1375" s="72" t="s">
        <v>13671</v>
      </c>
      <c r="C1375" s="8" t="s">
        <v>25187</v>
      </c>
      <c r="D1375" s="54" t="s">
        <v>13672</v>
      </c>
      <c r="E1375" s="70">
        <v>1060</v>
      </c>
      <c r="F1375" s="26">
        <v>847</v>
      </c>
      <c r="G1375" s="12">
        <f t="shared" si="21"/>
        <v>0.25147579693034228</v>
      </c>
      <c r="H1375" s="12" t="s">
        <v>31645</v>
      </c>
      <c r="I1375" s="12" t="s">
        <v>28304</v>
      </c>
      <c r="J1375" s="25" t="s">
        <v>60</v>
      </c>
    </row>
    <row r="1376" spans="2:10" ht="12.75">
      <c r="B1376" s="72" t="s">
        <v>15966</v>
      </c>
      <c r="C1376" s="8" t="s">
        <v>25556</v>
      </c>
      <c r="D1376" s="54" t="s">
        <v>15967</v>
      </c>
      <c r="E1376" s="70">
        <v>1060</v>
      </c>
      <c r="F1376" s="26">
        <v>845</v>
      </c>
      <c r="G1376" s="12">
        <f t="shared" si="21"/>
        <v>0.25443786982248517</v>
      </c>
      <c r="H1376" s="12" t="s">
        <v>60</v>
      </c>
      <c r="I1376" s="12" t="s">
        <v>28305</v>
      </c>
      <c r="J1376" s="25" t="s">
        <v>60</v>
      </c>
    </row>
    <row r="1377" spans="2:10" ht="12.75">
      <c r="B1377" s="72" t="s">
        <v>15970</v>
      </c>
      <c r="C1377" s="8" t="s">
        <v>60</v>
      </c>
      <c r="D1377" s="54" t="s">
        <v>15971</v>
      </c>
      <c r="E1377" s="70">
        <v>1060</v>
      </c>
      <c r="F1377" s="26">
        <v>845</v>
      </c>
      <c r="G1377" s="12">
        <f t="shared" si="21"/>
        <v>0.25443786982248517</v>
      </c>
      <c r="H1377" s="12" t="s">
        <v>31725</v>
      </c>
      <c r="I1377" s="12" t="s">
        <v>28306</v>
      </c>
      <c r="J1377" s="25" t="s">
        <v>60</v>
      </c>
    </row>
    <row r="1378" spans="2:10" ht="12.75">
      <c r="B1378" s="72" t="s">
        <v>15974</v>
      </c>
      <c r="C1378" s="8" t="s">
        <v>25700</v>
      </c>
      <c r="D1378" s="54" t="s">
        <v>15975</v>
      </c>
      <c r="E1378" s="70">
        <v>1060</v>
      </c>
      <c r="F1378" s="26">
        <v>847</v>
      </c>
      <c r="G1378" s="12">
        <f t="shared" si="21"/>
        <v>0.25147579693034228</v>
      </c>
      <c r="H1378" s="12" t="s">
        <v>31736</v>
      </c>
      <c r="I1378" s="12" t="s">
        <v>28307</v>
      </c>
      <c r="J1378" s="25" t="s">
        <v>60</v>
      </c>
    </row>
    <row r="1379" spans="2:10" ht="12.75">
      <c r="B1379" s="72" t="s">
        <v>17079</v>
      </c>
      <c r="C1379" s="8" t="s">
        <v>25960</v>
      </c>
      <c r="D1379" s="54" t="s">
        <v>17080</v>
      </c>
      <c r="E1379" s="70">
        <v>1070</v>
      </c>
      <c r="F1379" s="26">
        <v>852</v>
      </c>
      <c r="G1379" s="12">
        <f t="shared" si="21"/>
        <v>0.255868544600939</v>
      </c>
      <c r="H1379" s="12" t="s">
        <v>31718</v>
      </c>
      <c r="I1379" s="12" t="s">
        <v>28308</v>
      </c>
      <c r="J1379" s="25" t="s">
        <v>60</v>
      </c>
    </row>
    <row r="1380" spans="2:10" ht="12.75">
      <c r="B1380" s="72" t="s">
        <v>18764</v>
      </c>
      <c r="C1380" s="8" t="s">
        <v>26286</v>
      </c>
      <c r="D1380" s="54" t="s">
        <v>18765</v>
      </c>
      <c r="E1380" s="70">
        <v>1060</v>
      </c>
      <c r="F1380" s="26">
        <v>846</v>
      </c>
      <c r="G1380" s="12">
        <f t="shared" si="21"/>
        <v>0.25295508274231682</v>
      </c>
      <c r="H1380" s="12" t="s">
        <v>31711</v>
      </c>
      <c r="I1380" s="12" t="s">
        <v>28309</v>
      </c>
      <c r="J1380" s="25" t="s">
        <v>60</v>
      </c>
    </row>
    <row r="1381" spans="2:10" ht="12.75">
      <c r="B1381" s="72" t="s">
        <v>19872</v>
      </c>
      <c r="C1381" s="8">
        <v>4932274651</v>
      </c>
      <c r="D1381" s="54" t="s">
        <v>19873</v>
      </c>
      <c r="E1381" s="70">
        <v>1060</v>
      </c>
      <c r="F1381" s="26">
        <v>847</v>
      </c>
      <c r="G1381" s="12">
        <f t="shared" si="21"/>
        <v>0.25147579693034228</v>
      </c>
      <c r="H1381" s="12" t="s">
        <v>31674</v>
      </c>
      <c r="I1381" s="12" t="s">
        <v>28310</v>
      </c>
      <c r="J1381" s="25" t="s">
        <v>60</v>
      </c>
    </row>
    <row r="1382" spans="2:10" ht="12.75">
      <c r="B1382" s="72" t="s">
        <v>20473</v>
      </c>
      <c r="C1382" s="8" t="s">
        <v>26538</v>
      </c>
      <c r="D1382" s="54" t="s">
        <v>20474</v>
      </c>
      <c r="E1382" s="70">
        <v>1060</v>
      </c>
      <c r="F1382" s="26">
        <v>849</v>
      </c>
      <c r="G1382" s="12">
        <f t="shared" si="21"/>
        <v>0.24852767962308597</v>
      </c>
      <c r="H1382" s="12" t="s">
        <v>60</v>
      </c>
      <c r="I1382" s="12" t="s">
        <v>28311</v>
      </c>
      <c r="J1382" s="25" t="s">
        <v>60</v>
      </c>
    </row>
    <row r="1383" spans="2:10" ht="12.75">
      <c r="B1383" s="72" t="s">
        <v>20477</v>
      </c>
      <c r="C1383" s="8" t="s">
        <v>26539</v>
      </c>
      <c r="D1383" s="54" t="s">
        <v>20478</v>
      </c>
      <c r="E1383" s="70">
        <v>1060</v>
      </c>
      <c r="F1383" s="26">
        <v>851</v>
      </c>
      <c r="G1383" s="12">
        <f t="shared" si="21"/>
        <v>0.24559341950646307</v>
      </c>
      <c r="H1383" s="12" t="s">
        <v>31727</v>
      </c>
      <c r="I1383" s="12" t="s">
        <v>28312</v>
      </c>
      <c r="J1383" s="25" t="s">
        <v>60</v>
      </c>
    </row>
    <row r="1384" spans="2:10" ht="12.75">
      <c r="B1384" s="72" t="s">
        <v>22172</v>
      </c>
      <c r="C1384" s="8" t="s">
        <v>26880</v>
      </c>
      <c r="D1384" s="54" t="s">
        <v>22173</v>
      </c>
      <c r="E1384" s="70">
        <v>1060</v>
      </c>
      <c r="F1384" s="26">
        <v>851</v>
      </c>
      <c r="G1384" s="12">
        <f t="shared" si="21"/>
        <v>0.24559341950646307</v>
      </c>
      <c r="H1384" s="12" t="s">
        <v>60</v>
      </c>
      <c r="I1384" s="12" t="s">
        <v>60</v>
      </c>
      <c r="J1384" s="25" t="s">
        <v>60</v>
      </c>
    </row>
    <row r="1385" spans="2:10" ht="12.75">
      <c r="B1385" s="72" t="s">
        <v>22176</v>
      </c>
      <c r="C1385" s="8" t="s">
        <v>26881</v>
      </c>
      <c r="D1385" s="54" t="s">
        <v>22177</v>
      </c>
      <c r="E1385" s="70">
        <v>1060</v>
      </c>
      <c r="F1385" s="26">
        <v>851</v>
      </c>
      <c r="G1385" s="12">
        <f t="shared" si="21"/>
        <v>0.24559341950646307</v>
      </c>
      <c r="H1385" s="12" t="s">
        <v>60</v>
      </c>
      <c r="I1385" s="12" t="s">
        <v>60</v>
      </c>
      <c r="J1385" s="25" t="s">
        <v>60</v>
      </c>
    </row>
    <row r="1386" spans="2:10" ht="12.75">
      <c r="B1386" s="72" t="s">
        <v>22591</v>
      </c>
      <c r="C1386" s="8" t="s">
        <v>26928</v>
      </c>
      <c r="D1386" s="54" t="s">
        <v>22592</v>
      </c>
      <c r="E1386" s="70">
        <v>1060</v>
      </c>
      <c r="F1386" s="26">
        <v>851</v>
      </c>
      <c r="G1386" s="12">
        <f t="shared" si="21"/>
        <v>0.24559341950646307</v>
      </c>
      <c r="H1386" s="12" t="s">
        <v>31752</v>
      </c>
      <c r="I1386" s="12" t="s">
        <v>28313</v>
      </c>
      <c r="J1386" s="25" t="s">
        <v>60</v>
      </c>
    </row>
    <row r="1387" spans="2:10" ht="12.75">
      <c r="B1387" s="72" t="s">
        <v>23235</v>
      </c>
      <c r="C1387" s="8" t="s">
        <v>27030</v>
      </c>
      <c r="D1387" s="54" t="s">
        <v>23236</v>
      </c>
      <c r="E1387" s="70">
        <v>1060</v>
      </c>
      <c r="F1387" s="26">
        <v>850</v>
      </c>
      <c r="G1387" s="12">
        <f t="shared" si="21"/>
        <v>0.24705882352941178</v>
      </c>
      <c r="H1387" s="12" t="s">
        <v>60</v>
      </c>
      <c r="I1387" s="12" t="s">
        <v>60</v>
      </c>
      <c r="J1387" s="25" t="s">
        <v>60</v>
      </c>
    </row>
    <row r="1388" spans="2:10" ht="12.75">
      <c r="B1388" s="72" t="s">
        <v>10470</v>
      </c>
      <c r="C1388" s="8" t="s">
        <v>24608</v>
      </c>
      <c r="D1388" s="54" t="s">
        <v>10471</v>
      </c>
      <c r="E1388" s="70">
        <v>1070</v>
      </c>
      <c r="F1388" s="26">
        <v>859</v>
      </c>
      <c r="G1388" s="12">
        <f t="shared" si="21"/>
        <v>0.24563445867287537</v>
      </c>
      <c r="H1388" s="12" t="s">
        <v>60</v>
      </c>
      <c r="I1388" s="12" t="s">
        <v>60</v>
      </c>
      <c r="J1388" s="25" t="s">
        <v>60</v>
      </c>
    </row>
    <row r="1389" spans="2:10" ht="12.75">
      <c r="B1389" s="72" t="s">
        <v>13675</v>
      </c>
      <c r="C1389" s="8" t="s">
        <v>25188</v>
      </c>
      <c r="D1389" s="54" t="s">
        <v>13676</v>
      </c>
      <c r="E1389" s="70">
        <v>1070</v>
      </c>
      <c r="F1389" s="26">
        <v>859</v>
      </c>
      <c r="G1389" s="12">
        <f t="shared" si="21"/>
        <v>0.24563445867287537</v>
      </c>
      <c r="H1389" s="12" t="s">
        <v>60</v>
      </c>
      <c r="I1389" s="12" t="s">
        <v>28314</v>
      </c>
      <c r="J1389" s="25" t="s">
        <v>60</v>
      </c>
    </row>
    <row r="1390" spans="2:10" ht="12.75">
      <c r="B1390" s="72" t="s">
        <v>15978</v>
      </c>
      <c r="C1390" s="8" t="s">
        <v>25701</v>
      </c>
      <c r="D1390" s="54" t="s">
        <v>15979</v>
      </c>
      <c r="E1390" s="70">
        <v>1070</v>
      </c>
      <c r="F1390" s="26">
        <v>859</v>
      </c>
      <c r="G1390" s="12">
        <f t="shared" si="21"/>
        <v>0.24563445867287537</v>
      </c>
      <c r="H1390" s="12" t="s">
        <v>60</v>
      </c>
      <c r="I1390" s="12" t="s">
        <v>28315</v>
      </c>
      <c r="J1390" s="25" t="s">
        <v>60</v>
      </c>
    </row>
    <row r="1391" spans="2:10" ht="12.75">
      <c r="B1391" s="72" t="s">
        <v>15982</v>
      </c>
      <c r="C1391" s="8" t="s">
        <v>25702</v>
      </c>
      <c r="D1391" s="54" t="s">
        <v>15983</v>
      </c>
      <c r="E1391" s="70">
        <v>1070</v>
      </c>
      <c r="F1391" s="26">
        <v>859</v>
      </c>
      <c r="G1391" s="12">
        <f t="shared" si="21"/>
        <v>0.24563445867287537</v>
      </c>
      <c r="H1391" s="12" t="s">
        <v>31634</v>
      </c>
      <c r="I1391" s="12" t="s">
        <v>28316</v>
      </c>
      <c r="J1391" s="25" t="s">
        <v>60</v>
      </c>
    </row>
    <row r="1392" spans="2:10" ht="12.75">
      <c r="B1392" s="72" t="s">
        <v>15986</v>
      </c>
      <c r="C1392" s="8" t="s">
        <v>25703</v>
      </c>
      <c r="D1392" s="54" t="s">
        <v>15987</v>
      </c>
      <c r="E1392" s="70">
        <v>1070</v>
      </c>
      <c r="F1392" s="26">
        <v>859</v>
      </c>
      <c r="G1392" s="12">
        <f t="shared" si="21"/>
        <v>0.24563445867287537</v>
      </c>
      <c r="H1392" s="12" t="s">
        <v>31680</v>
      </c>
      <c r="I1392" s="12" t="s">
        <v>28317</v>
      </c>
      <c r="J1392" s="25" t="s">
        <v>60</v>
      </c>
    </row>
    <row r="1393" spans="2:10" ht="12.75">
      <c r="B1393" s="72" t="s">
        <v>15990</v>
      </c>
      <c r="C1393" s="8" t="s">
        <v>25704</v>
      </c>
      <c r="D1393" s="54" t="s">
        <v>15991</v>
      </c>
      <c r="E1393" s="70">
        <v>1070</v>
      </c>
      <c r="F1393" s="26">
        <v>859</v>
      </c>
      <c r="G1393" s="12">
        <f t="shared" si="21"/>
        <v>0.24563445867287537</v>
      </c>
      <c r="H1393" s="12" t="s">
        <v>31680</v>
      </c>
      <c r="I1393" s="12" t="s">
        <v>28318</v>
      </c>
      <c r="J1393" s="25" t="s">
        <v>60</v>
      </c>
    </row>
    <row r="1394" spans="2:10" ht="12.75">
      <c r="B1394" s="72" t="s">
        <v>15994</v>
      </c>
      <c r="C1394" s="8" t="s">
        <v>25705</v>
      </c>
      <c r="D1394" s="54" t="s">
        <v>15995</v>
      </c>
      <c r="E1394" s="70">
        <v>1070</v>
      </c>
      <c r="F1394" s="26">
        <v>859</v>
      </c>
      <c r="G1394" s="12">
        <f t="shared" si="21"/>
        <v>0.24563445867287537</v>
      </c>
      <c r="H1394" s="12" t="s">
        <v>31649</v>
      </c>
      <c r="I1394" s="12" t="s">
        <v>28319</v>
      </c>
      <c r="J1394" s="25" t="s">
        <v>60</v>
      </c>
    </row>
    <row r="1395" spans="2:10" ht="12.75">
      <c r="B1395" s="72" t="s">
        <v>18768</v>
      </c>
      <c r="C1395" s="8" t="s">
        <v>26287</v>
      </c>
      <c r="D1395" s="54" t="s">
        <v>18769</v>
      </c>
      <c r="E1395" s="70">
        <v>1070</v>
      </c>
      <c r="F1395" s="26">
        <v>859</v>
      </c>
      <c r="G1395" s="12">
        <f t="shared" si="21"/>
        <v>0.24563445867287537</v>
      </c>
      <c r="H1395" s="12" t="s">
        <v>31717</v>
      </c>
      <c r="I1395" s="12" t="s">
        <v>28320</v>
      </c>
      <c r="J1395" s="25" t="s">
        <v>60</v>
      </c>
    </row>
    <row r="1396" spans="2:10" ht="12.75">
      <c r="B1396" s="72" t="s">
        <v>19876</v>
      </c>
      <c r="C1396" s="8" t="s">
        <v>26491</v>
      </c>
      <c r="D1396" s="54" t="s">
        <v>19877</v>
      </c>
      <c r="E1396" s="70">
        <v>1070</v>
      </c>
      <c r="F1396" s="26">
        <v>859</v>
      </c>
      <c r="G1396" s="12">
        <f t="shared" si="21"/>
        <v>0.24563445867287537</v>
      </c>
      <c r="H1396" s="12" t="s">
        <v>31676</v>
      </c>
      <c r="I1396" s="12" t="s">
        <v>28321</v>
      </c>
      <c r="J1396" s="25" t="s">
        <v>60</v>
      </c>
    </row>
    <row r="1397" spans="2:10" ht="12.75">
      <c r="B1397" s="72" t="s">
        <v>19349</v>
      </c>
      <c r="C1397" s="8" t="s">
        <v>26397</v>
      </c>
      <c r="D1397" s="54" t="s">
        <v>19350</v>
      </c>
      <c r="E1397" s="70">
        <v>1080</v>
      </c>
      <c r="F1397" s="26">
        <v>867</v>
      </c>
      <c r="G1397" s="12">
        <f t="shared" si="21"/>
        <v>0.24567474048442905</v>
      </c>
      <c r="H1397" s="12" t="s">
        <v>31661</v>
      </c>
      <c r="I1397" s="12" t="s">
        <v>28322</v>
      </c>
      <c r="J1397" s="25" t="s">
        <v>60</v>
      </c>
    </row>
    <row r="1398" spans="2:10" ht="12.75">
      <c r="B1398" s="72" t="s">
        <v>19610</v>
      </c>
      <c r="C1398" s="8" t="s">
        <v>26459</v>
      </c>
      <c r="D1398" s="54" t="s">
        <v>19611</v>
      </c>
      <c r="E1398" s="70">
        <v>1080</v>
      </c>
      <c r="F1398" s="26">
        <v>867</v>
      </c>
      <c r="G1398" s="12">
        <f t="shared" si="21"/>
        <v>0.24567474048442905</v>
      </c>
      <c r="H1398" s="12" t="s">
        <v>31753</v>
      </c>
      <c r="I1398" s="12" t="s">
        <v>28323</v>
      </c>
      <c r="J1398" s="25" t="s">
        <v>60</v>
      </c>
    </row>
    <row r="1399" spans="2:10" ht="12.75">
      <c r="B1399" s="72" t="s">
        <v>19614</v>
      </c>
      <c r="C1399" s="8" t="s">
        <v>26460</v>
      </c>
      <c r="D1399" s="54" t="s">
        <v>19615</v>
      </c>
      <c r="E1399" s="70">
        <v>1080</v>
      </c>
      <c r="F1399" s="26">
        <v>867</v>
      </c>
      <c r="G1399" s="12">
        <f t="shared" si="21"/>
        <v>0.24567474048442905</v>
      </c>
      <c r="H1399" s="12" t="s">
        <v>31753</v>
      </c>
      <c r="I1399" s="12" t="s">
        <v>28324</v>
      </c>
      <c r="J1399" s="25" t="s">
        <v>60</v>
      </c>
    </row>
    <row r="1400" spans="2:10" ht="12.75">
      <c r="B1400" s="72" t="s">
        <v>19618</v>
      </c>
      <c r="C1400" s="8" t="s">
        <v>26461</v>
      </c>
      <c r="D1400" s="54" t="s">
        <v>19619</v>
      </c>
      <c r="E1400" s="70">
        <v>1080</v>
      </c>
      <c r="F1400" s="26">
        <v>867</v>
      </c>
      <c r="G1400" s="12">
        <f t="shared" si="21"/>
        <v>0.24567474048442905</v>
      </c>
      <c r="H1400" s="12" t="s">
        <v>31753</v>
      </c>
      <c r="I1400" s="12" t="s">
        <v>28325</v>
      </c>
      <c r="J1400" s="25" t="s">
        <v>60</v>
      </c>
    </row>
    <row r="1401" spans="2:10" ht="12.75">
      <c r="B1401" s="72" t="s">
        <v>22180</v>
      </c>
      <c r="C1401" s="8" t="s">
        <v>26882</v>
      </c>
      <c r="D1401" s="54" t="s">
        <v>22181</v>
      </c>
      <c r="E1401" s="70">
        <v>1080</v>
      </c>
      <c r="F1401" s="26">
        <v>863</v>
      </c>
      <c r="G1401" s="12">
        <f t="shared" si="21"/>
        <v>0.2514484356894553</v>
      </c>
      <c r="H1401" s="12" t="s">
        <v>31702</v>
      </c>
      <c r="I1401" s="12" t="s">
        <v>28326</v>
      </c>
      <c r="J1401" s="25" t="s">
        <v>60</v>
      </c>
    </row>
    <row r="1402" spans="2:10" ht="12.75">
      <c r="B1402" s="72" t="s">
        <v>11349</v>
      </c>
      <c r="C1402" s="8" t="s">
        <v>24739</v>
      </c>
      <c r="D1402" s="54" t="s">
        <v>11350</v>
      </c>
      <c r="E1402" s="70">
        <v>1090</v>
      </c>
      <c r="F1402" s="26">
        <v>873</v>
      </c>
      <c r="G1402" s="12">
        <f t="shared" si="21"/>
        <v>0.24856815578465064</v>
      </c>
      <c r="H1402" s="12" t="s">
        <v>60</v>
      </c>
      <c r="I1402" s="12" t="s">
        <v>28327</v>
      </c>
      <c r="J1402" s="25" t="s">
        <v>60</v>
      </c>
    </row>
    <row r="1403" spans="2:10" ht="12.75">
      <c r="B1403" s="72" t="s">
        <v>12422</v>
      </c>
      <c r="C1403" s="8" t="s">
        <v>24992</v>
      </c>
      <c r="D1403" s="54" t="s">
        <v>12423</v>
      </c>
      <c r="E1403" s="70">
        <v>1090</v>
      </c>
      <c r="F1403" s="26">
        <v>870</v>
      </c>
      <c r="G1403" s="12">
        <f t="shared" si="21"/>
        <v>0.25287356321839072</v>
      </c>
      <c r="H1403" s="12" t="s">
        <v>31636</v>
      </c>
      <c r="I1403" s="12" t="s">
        <v>28328</v>
      </c>
      <c r="J1403" s="25" t="s">
        <v>60</v>
      </c>
    </row>
    <row r="1404" spans="2:10" ht="12.75">
      <c r="B1404" s="72" t="s">
        <v>13679</v>
      </c>
      <c r="C1404" s="8" t="s">
        <v>25189</v>
      </c>
      <c r="D1404" s="54" t="s">
        <v>13680</v>
      </c>
      <c r="E1404" s="70">
        <v>1100</v>
      </c>
      <c r="F1404" s="26">
        <v>876</v>
      </c>
      <c r="G1404" s="12">
        <f t="shared" si="21"/>
        <v>0.25570776255707761</v>
      </c>
      <c r="H1404" s="12" t="s">
        <v>31645</v>
      </c>
      <c r="I1404" s="12" t="s">
        <v>28329</v>
      </c>
      <c r="J1404" s="25" t="s">
        <v>60</v>
      </c>
    </row>
    <row r="1405" spans="2:10" ht="12.75">
      <c r="B1405" s="72" t="s">
        <v>13683</v>
      </c>
      <c r="C1405" s="8" t="s">
        <v>25190</v>
      </c>
      <c r="D1405" s="54" t="s">
        <v>13684</v>
      </c>
      <c r="E1405" s="70">
        <v>1100</v>
      </c>
      <c r="F1405" s="26">
        <v>876</v>
      </c>
      <c r="G1405" s="12">
        <f t="shared" si="21"/>
        <v>0.25570776255707761</v>
      </c>
      <c r="H1405" s="12" t="s">
        <v>31645</v>
      </c>
      <c r="I1405" s="12" t="s">
        <v>28330</v>
      </c>
      <c r="J1405" s="25" t="s">
        <v>60</v>
      </c>
    </row>
    <row r="1406" spans="2:10" ht="12.75">
      <c r="B1406" s="72" t="s">
        <v>13687</v>
      </c>
      <c r="C1406" s="8" t="s">
        <v>25191</v>
      </c>
      <c r="D1406" s="54" t="s">
        <v>13688</v>
      </c>
      <c r="E1406" s="70">
        <v>1100</v>
      </c>
      <c r="F1406" s="26">
        <v>876</v>
      </c>
      <c r="G1406" s="12">
        <f t="shared" si="21"/>
        <v>0.25570776255707761</v>
      </c>
      <c r="H1406" s="12" t="s">
        <v>31645</v>
      </c>
      <c r="I1406" s="12" t="s">
        <v>28331</v>
      </c>
      <c r="J1406" s="25" t="s">
        <v>60</v>
      </c>
    </row>
    <row r="1407" spans="2:10" ht="12.75">
      <c r="B1407" s="72" t="s">
        <v>15998</v>
      </c>
      <c r="C1407" s="8" t="s">
        <v>25706</v>
      </c>
      <c r="D1407" s="54" t="s">
        <v>15999</v>
      </c>
      <c r="E1407" s="70">
        <v>1090</v>
      </c>
      <c r="F1407" s="26">
        <v>871</v>
      </c>
      <c r="G1407" s="12">
        <f t="shared" si="21"/>
        <v>0.25143513203214707</v>
      </c>
      <c r="H1407" s="12" t="s">
        <v>60</v>
      </c>
      <c r="I1407" s="12" t="s">
        <v>28332</v>
      </c>
      <c r="J1407" s="25" t="s">
        <v>60</v>
      </c>
    </row>
    <row r="1408" spans="2:10" ht="12.75">
      <c r="B1408" s="72" t="s">
        <v>16002</v>
      </c>
      <c r="C1408" s="8" t="s">
        <v>25707</v>
      </c>
      <c r="D1408" s="54" t="s">
        <v>16003</v>
      </c>
      <c r="E1408" s="70">
        <v>1100</v>
      </c>
      <c r="F1408" s="26">
        <v>878</v>
      </c>
      <c r="G1408" s="12">
        <f t="shared" si="21"/>
        <v>0.25284738041002286</v>
      </c>
      <c r="H1408" s="12" t="s">
        <v>60</v>
      </c>
      <c r="I1408" s="12" t="s">
        <v>28333</v>
      </c>
      <c r="J1408" s="25" t="s">
        <v>60</v>
      </c>
    </row>
    <row r="1409" spans="2:10" ht="12.75">
      <c r="B1409" s="72" t="s">
        <v>19880</v>
      </c>
      <c r="C1409" s="8">
        <v>4932373083</v>
      </c>
      <c r="D1409" s="54" t="s">
        <v>19881</v>
      </c>
      <c r="E1409" s="70">
        <v>1090</v>
      </c>
      <c r="F1409" s="26">
        <v>871</v>
      </c>
      <c r="G1409" s="12">
        <f t="shared" si="21"/>
        <v>0.25143513203214707</v>
      </c>
      <c r="H1409" s="12" t="s">
        <v>60</v>
      </c>
      <c r="I1409" s="12" t="s">
        <v>28334</v>
      </c>
      <c r="J1409" s="25" t="s">
        <v>60</v>
      </c>
    </row>
    <row r="1410" spans="2:10" ht="12.75">
      <c r="B1410" s="72" t="s">
        <v>20481</v>
      </c>
      <c r="C1410" s="8" t="s">
        <v>26540</v>
      </c>
      <c r="D1410" s="54" t="s">
        <v>20482</v>
      </c>
      <c r="E1410" s="70">
        <v>1090</v>
      </c>
      <c r="F1410" s="26">
        <v>871</v>
      </c>
      <c r="G1410" s="12">
        <f t="shared" ref="G1410:G1473" si="22">IFERROR(E1410/F1410-1,0)</f>
        <v>0.25143513203214707</v>
      </c>
      <c r="H1410" s="12" t="s">
        <v>60</v>
      </c>
      <c r="I1410" s="12" t="s">
        <v>28335</v>
      </c>
      <c r="J1410" s="25" t="s">
        <v>60</v>
      </c>
    </row>
    <row r="1411" spans="2:10" ht="12.75">
      <c r="B1411" s="72" t="s">
        <v>20485</v>
      </c>
      <c r="C1411" s="8" t="s">
        <v>26541</v>
      </c>
      <c r="D1411" s="54" t="s">
        <v>20486</v>
      </c>
      <c r="E1411" s="70">
        <v>1090</v>
      </c>
      <c r="F1411" s="26">
        <v>871</v>
      </c>
      <c r="G1411" s="12">
        <f t="shared" si="22"/>
        <v>0.25143513203214707</v>
      </c>
      <c r="H1411" s="12" t="s">
        <v>60</v>
      </c>
      <c r="I1411" s="12" t="s">
        <v>28336</v>
      </c>
      <c r="J1411" s="25" t="s">
        <v>60</v>
      </c>
    </row>
    <row r="1412" spans="2:10" ht="12.75">
      <c r="B1412" s="72" t="s">
        <v>22980</v>
      </c>
      <c r="C1412" s="8" t="s">
        <v>26978</v>
      </c>
      <c r="D1412" s="54" t="s">
        <v>22981</v>
      </c>
      <c r="E1412" s="70">
        <v>1090</v>
      </c>
      <c r="F1412" s="26">
        <v>875</v>
      </c>
      <c r="G1412" s="12">
        <f t="shared" si="22"/>
        <v>0.24571428571428577</v>
      </c>
      <c r="H1412" s="12" t="s">
        <v>31754</v>
      </c>
      <c r="I1412" s="12" t="s">
        <v>28337</v>
      </c>
      <c r="J1412" s="25" t="s">
        <v>60</v>
      </c>
    </row>
    <row r="1413" spans="2:10" ht="12.75">
      <c r="B1413" s="72" t="s">
        <v>23892</v>
      </c>
      <c r="C1413" s="8" t="s">
        <v>27141</v>
      </c>
      <c r="D1413" s="54" t="s">
        <v>23893</v>
      </c>
      <c r="E1413" s="70">
        <v>1090</v>
      </c>
      <c r="F1413" s="26">
        <v>873</v>
      </c>
      <c r="G1413" s="12">
        <f t="shared" si="22"/>
        <v>0.24856815578465064</v>
      </c>
      <c r="H1413" s="12" t="s">
        <v>60</v>
      </c>
      <c r="I1413" s="12" t="s">
        <v>60</v>
      </c>
      <c r="J1413" s="25" t="s">
        <v>60</v>
      </c>
    </row>
    <row r="1414" spans="2:10" ht="12.75">
      <c r="B1414" s="72" t="s">
        <v>8874</v>
      </c>
      <c r="C1414" s="8" t="s">
        <v>24475</v>
      </c>
      <c r="D1414" s="54" t="s">
        <v>8875</v>
      </c>
      <c r="E1414" s="70">
        <v>1100</v>
      </c>
      <c r="F1414" s="26">
        <v>883</v>
      </c>
      <c r="G1414" s="12">
        <f t="shared" si="22"/>
        <v>0.24575311438278602</v>
      </c>
      <c r="H1414" s="12" t="s">
        <v>60</v>
      </c>
      <c r="I1414" s="12" t="s">
        <v>60</v>
      </c>
      <c r="J1414" s="25" t="s">
        <v>60</v>
      </c>
    </row>
    <row r="1415" spans="2:10" ht="12.75">
      <c r="B1415" s="72" t="s">
        <v>11205</v>
      </c>
      <c r="C1415" s="8" t="s">
        <v>24707</v>
      </c>
      <c r="D1415" s="54" t="s">
        <v>11206</v>
      </c>
      <c r="E1415" s="70">
        <v>1100</v>
      </c>
      <c r="F1415" s="26">
        <v>879</v>
      </c>
      <c r="G1415" s="12">
        <f t="shared" si="22"/>
        <v>0.25142207053469856</v>
      </c>
      <c r="H1415" s="12" t="s">
        <v>31647</v>
      </c>
      <c r="I1415" s="12" t="s">
        <v>28338</v>
      </c>
      <c r="J1415" s="25" t="s">
        <v>60</v>
      </c>
    </row>
    <row r="1416" spans="2:10" ht="12.75">
      <c r="B1416" s="72" t="s">
        <v>11353</v>
      </c>
      <c r="C1416" s="8" t="s">
        <v>24740</v>
      </c>
      <c r="D1416" s="54" t="s">
        <v>11354</v>
      </c>
      <c r="E1416" s="70">
        <v>1110</v>
      </c>
      <c r="F1416" s="26">
        <v>884</v>
      </c>
      <c r="G1416" s="12">
        <f t="shared" si="22"/>
        <v>0.25565610859728505</v>
      </c>
      <c r="H1416" s="12" t="s">
        <v>60</v>
      </c>
      <c r="I1416" s="12" t="s">
        <v>28339</v>
      </c>
      <c r="J1416" s="25" t="s">
        <v>60</v>
      </c>
    </row>
    <row r="1417" spans="2:10" ht="12.75">
      <c r="B1417" s="72" t="s">
        <v>12426</v>
      </c>
      <c r="C1417" s="8" t="s">
        <v>24993</v>
      </c>
      <c r="D1417" s="54" t="s">
        <v>12427</v>
      </c>
      <c r="E1417" s="70">
        <v>1100</v>
      </c>
      <c r="F1417" s="26">
        <v>883</v>
      </c>
      <c r="G1417" s="12">
        <f t="shared" si="22"/>
        <v>0.24575311438278602</v>
      </c>
      <c r="H1417" s="12" t="s">
        <v>60</v>
      </c>
      <c r="I1417" s="12" t="s">
        <v>60</v>
      </c>
      <c r="J1417" s="25" t="s">
        <v>60</v>
      </c>
    </row>
    <row r="1418" spans="2:10" ht="12.75">
      <c r="B1418" s="72" t="s">
        <v>16006</v>
      </c>
      <c r="C1418" s="8" t="s">
        <v>25708</v>
      </c>
      <c r="D1418" s="54" t="s">
        <v>16007</v>
      </c>
      <c r="E1418" s="70">
        <v>1100</v>
      </c>
      <c r="F1418" s="26">
        <v>883</v>
      </c>
      <c r="G1418" s="12">
        <f t="shared" si="22"/>
        <v>0.24575311438278602</v>
      </c>
      <c r="H1418" s="12" t="s">
        <v>31634</v>
      </c>
      <c r="I1418" s="12" t="s">
        <v>28340</v>
      </c>
      <c r="J1418" s="25" t="s">
        <v>60</v>
      </c>
    </row>
    <row r="1419" spans="2:10" ht="12.75">
      <c r="B1419" s="72" t="s">
        <v>19353</v>
      </c>
      <c r="C1419" s="8" t="s">
        <v>26398</v>
      </c>
      <c r="D1419" s="54" t="s">
        <v>19354</v>
      </c>
      <c r="E1419" s="70">
        <v>1100</v>
      </c>
      <c r="F1419" s="26">
        <v>879</v>
      </c>
      <c r="G1419" s="12">
        <f t="shared" si="22"/>
        <v>0.25142207053469856</v>
      </c>
      <c r="H1419" s="12" t="s">
        <v>31661</v>
      </c>
      <c r="I1419" s="12" t="s">
        <v>28341</v>
      </c>
      <c r="J1419" s="25" t="s">
        <v>60</v>
      </c>
    </row>
    <row r="1420" spans="2:10" ht="12.75">
      <c r="B1420" s="72" t="s">
        <v>19888</v>
      </c>
      <c r="C1420" s="8">
        <v>4932373390</v>
      </c>
      <c r="D1420" s="54" t="s">
        <v>19889</v>
      </c>
      <c r="E1420" s="70">
        <v>1100</v>
      </c>
      <c r="F1420" s="26">
        <v>883</v>
      </c>
      <c r="G1420" s="12">
        <f t="shared" si="22"/>
        <v>0.24575311438278602</v>
      </c>
      <c r="H1420" s="12" t="s">
        <v>31678</v>
      </c>
      <c r="I1420" s="12" t="s">
        <v>28342</v>
      </c>
      <c r="J1420" s="25" t="s">
        <v>60</v>
      </c>
    </row>
    <row r="1421" spans="2:10" ht="12.75">
      <c r="B1421" s="72" t="s">
        <v>8981</v>
      </c>
      <c r="C1421" s="8" t="s">
        <v>24498</v>
      </c>
      <c r="D1421" s="54" t="s">
        <v>8982</v>
      </c>
      <c r="E1421" s="70">
        <v>1120</v>
      </c>
      <c r="F1421" s="26">
        <v>892</v>
      </c>
      <c r="G1421" s="12">
        <f t="shared" si="22"/>
        <v>0.25560538116591935</v>
      </c>
      <c r="H1421" s="12" t="s">
        <v>31690</v>
      </c>
      <c r="I1421" s="12" t="s">
        <v>28343</v>
      </c>
      <c r="J1421" s="25" t="s">
        <v>60</v>
      </c>
    </row>
    <row r="1422" spans="2:10" ht="12.75">
      <c r="B1422" s="72" t="s">
        <v>13655</v>
      </c>
      <c r="C1422" s="8" t="s">
        <v>25184</v>
      </c>
      <c r="D1422" s="54" t="s">
        <v>13656</v>
      </c>
      <c r="E1422" s="70">
        <v>1110</v>
      </c>
      <c r="F1422" s="26">
        <v>888</v>
      </c>
      <c r="G1422" s="12">
        <f t="shared" si="22"/>
        <v>0.25</v>
      </c>
      <c r="H1422" s="12" t="s">
        <v>60</v>
      </c>
      <c r="I1422" s="12" t="s">
        <v>28344</v>
      </c>
      <c r="J1422" s="25" t="s">
        <v>60</v>
      </c>
    </row>
    <row r="1423" spans="2:10" ht="12.75">
      <c r="B1423" s="72" t="s">
        <v>13691</v>
      </c>
      <c r="C1423" s="8" t="s">
        <v>25192</v>
      </c>
      <c r="D1423" s="54" t="s">
        <v>13692</v>
      </c>
      <c r="E1423" s="70">
        <v>1110</v>
      </c>
      <c r="F1423" s="26">
        <v>890</v>
      </c>
      <c r="G1423" s="12">
        <f t="shared" si="22"/>
        <v>0.24719101123595499</v>
      </c>
      <c r="H1423" s="12" t="s">
        <v>31645</v>
      </c>
      <c r="I1423" s="12" t="s">
        <v>28345</v>
      </c>
      <c r="J1423" s="25" t="s">
        <v>60</v>
      </c>
    </row>
    <row r="1424" spans="2:10" ht="12.75">
      <c r="B1424" s="72" t="s">
        <v>13695</v>
      </c>
      <c r="C1424" s="8" t="s">
        <v>25193</v>
      </c>
      <c r="D1424" s="54" t="s">
        <v>13696</v>
      </c>
      <c r="E1424" s="70">
        <v>1110</v>
      </c>
      <c r="F1424" s="26">
        <v>890</v>
      </c>
      <c r="G1424" s="12">
        <f t="shared" si="22"/>
        <v>0.24719101123595499</v>
      </c>
      <c r="H1424" s="12" t="s">
        <v>31645</v>
      </c>
      <c r="I1424" s="12" t="s">
        <v>28346</v>
      </c>
      <c r="J1424" s="25" t="s">
        <v>60</v>
      </c>
    </row>
    <row r="1425" spans="2:10" ht="12.75">
      <c r="B1425" s="72" t="s">
        <v>13699</v>
      </c>
      <c r="C1425" s="8" t="s">
        <v>25194</v>
      </c>
      <c r="D1425" s="54" t="s">
        <v>13700</v>
      </c>
      <c r="E1425" s="70">
        <v>1110</v>
      </c>
      <c r="F1425" s="26">
        <v>888</v>
      </c>
      <c r="G1425" s="12">
        <f t="shared" si="22"/>
        <v>0.25</v>
      </c>
      <c r="H1425" s="12" t="s">
        <v>31683</v>
      </c>
      <c r="I1425" s="12" t="s">
        <v>28347</v>
      </c>
      <c r="J1425" s="25" t="s">
        <v>60</v>
      </c>
    </row>
    <row r="1426" spans="2:10" ht="12.75">
      <c r="B1426" s="72" t="s">
        <v>19622</v>
      </c>
      <c r="C1426" s="8" t="s">
        <v>26462</v>
      </c>
      <c r="D1426" s="54" t="s">
        <v>19623</v>
      </c>
      <c r="E1426" s="70">
        <v>1110</v>
      </c>
      <c r="F1426" s="26">
        <v>890</v>
      </c>
      <c r="G1426" s="12">
        <f t="shared" si="22"/>
        <v>0.24719101123595499</v>
      </c>
      <c r="H1426" s="12" t="s">
        <v>31753</v>
      </c>
      <c r="I1426" s="12" t="s">
        <v>28348</v>
      </c>
      <c r="J1426" s="25" t="s">
        <v>60</v>
      </c>
    </row>
    <row r="1427" spans="2:10" ht="12.75">
      <c r="B1427" s="72" t="s">
        <v>20489</v>
      </c>
      <c r="C1427" s="8" t="s">
        <v>26542</v>
      </c>
      <c r="D1427" s="54" t="s">
        <v>20490</v>
      </c>
      <c r="E1427" s="70">
        <v>1110</v>
      </c>
      <c r="F1427" s="26">
        <v>887</v>
      </c>
      <c r="G1427" s="12">
        <f t="shared" si="22"/>
        <v>0.25140924464487036</v>
      </c>
      <c r="H1427" s="12" t="s">
        <v>31755</v>
      </c>
      <c r="I1427" s="12" t="s">
        <v>28349</v>
      </c>
      <c r="J1427" s="25" t="s">
        <v>60</v>
      </c>
    </row>
    <row r="1428" spans="2:10" ht="12.75">
      <c r="B1428" s="45" t="s">
        <v>4694</v>
      </c>
      <c r="C1428" s="8" t="s">
        <v>4693</v>
      </c>
      <c r="D1428" s="54" t="s">
        <v>4695</v>
      </c>
      <c r="E1428" s="70">
        <v>1130</v>
      </c>
      <c r="F1428" s="26">
        <v>900</v>
      </c>
      <c r="G1428" s="12">
        <f t="shared" si="22"/>
        <v>0.25555555555555554</v>
      </c>
      <c r="H1428" s="12" t="s">
        <v>4617</v>
      </c>
      <c r="I1428" s="12" t="s">
        <v>28350</v>
      </c>
      <c r="J1428" s="25" t="s">
        <v>60</v>
      </c>
    </row>
    <row r="1429" spans="2:10" ht="12.75">
      <c r="B1429" s="46" t="s">
        <v>7246</v>
      </c>
      <c r="C1429" s="8" t="s">
        <v>7245</v>
      </c>
      <c r="D1429" s="54" t="s">
        <v>7247</v>
      </c>
      <c r="E1429" s="70">
        <v>1130</v>
      </c>
      <c r="F1429" s="26">
        <v>900</v>
      </c>
      <c r="G1429" s="12">
        <f t="shared" si="22"/>
        <v>0.25555555555555554</v>
      </c>
      <c r="H1429" s="12" t="s">
        <v>7249</v>
      </c>
      <c r="I1429" s="12" t="s">
        <v>28351</v>
      </c>
      <c r="J1429" s="25" t="s">
        <v>60</v>
      </c>
    </row>
    <row r="1430" spans="2:10" ht="12.75">
      <c r="B1430" s="72" t="s">
        <v>8944</v>
      </c>
      <c r="C1430" s="8" t="s">
        <v>24489</v>
      </c>
      <c r="D1430" s="54" t="s">
        <v>8945</v>
      </c>
      <c r="E1430" s="70">
        <v>1120</v>
      </c>
      <c r="F1430" s="26">
        <v>895</v>
      </c>
      <c r="G1430" s="12">
        <f t="shared" si="22"/>
        <v>0.25139664804469275</v>
      </c>
      <c r="H1430" s="12" t="s">
        <v>60</v>
      </c>
      <c r="I1430" s="12" t="s">
        <v>28352</v>
      </c>
      <c r="J1430" s="25" t="s">
        <v>60</v>
      </c>
    </row>
    <row r="1431" spans="2:10" ht="12.75">
      <c r="B1431" s="72" t="s">
        <v>9387</v>
      </c>
      <c r="C1431" s="8" t="s">
        <v>60</v>
      </c>
      <c r="D1431" s="54" t="s">
        <v>9388</v>
      </c>
      <c r="E1431" s="70">
        <v>1120</v>
      </c>
      <c r="F1431" s="26">
        <v>895</v>
      </c>
      <c r="G1431" s="12">
        <f t="shared" si="22"/>
        <v>0.25139664804469275</v>
      </c>
      <c r="H1431" s="12" t="s">
        <v>60</v>
      </c>
      <c r="I1431" s="12" t="s">
        <v>60</v>
      </c>
      <c r="J1431" s="25" t="s">
        <v>60</v>
      </c>
    </row>
    <row r="1432" spans="2:10" ht="12.75">
      <c r="B1432" s="72" t="s">
        <v>9767</v>
      </c>
      <c r="C1432" s="8" t="s">
        <v>60</v>
      </c>
      <c r="D1432" s="54" t="s">
        <v>9768</v>
      </c>
      <c r="E1432" s="70">
        <v>1120</v>
      </c>
      <c r="F1432" s="26">
        <v>895</v>
      </c>
      <c r="G1432" s="12">
        <f t="shared" si="22"/>
        <v>0.25139664804469275</v>
      </c>
      <c r="H1432" s="12" t="s">
        <v>60</v>
      </c>
      <c r="I1432" s="12" t="s">
        <v>60</v>
      </c>
      <c r="J1432" s="25" t="s">
        <v>60</v>
      </c>
    </row>
    <row r="1433" spans="2:10" ht="12.75">
      <c r="B1433" s="72" t="s">
        <v>11357</v>
      </c>
      <c r="C1433" s="8" t="s">
        <v>24741</v>
      </c>
      <c r="D1433" s="54" t="s">
        <v>11358</v>
      </c>
      <c r="E1433" s="70">
        <v>1120</v>
      </c>
      <c r="F1433" s="26">
        <v>896</v>
      </c>
      <c r="G1433" s="12">
        <f t="shared" si="22"/>
        <v>0.25</v>
      </c>
      <c r="H1433" s="12" t="s">
        <v>60</v>
      </c>
      <c r="I1433" s="12" t="s">
        <v>28353</v>
      </c>
      <c r="J1433" s="25" t="s">
        <v>60</v>
      </c>
    </row>
    <row r="1434" spans="2:10" ht="12.75">
      <c r="B1434" s="72" t="s">
        <v>12430</v>
      </c>
      <c r="C1434" s="8" t="s">
        <v>24994</v>
      </c>
      <c r="D1434" s="54" t="s">
        <v>12431</v>
      </c>
      <c r="E1434" s="70">
        <v>1120</v>
      </c>
      <c r="F1434" s="26">
        <v>895</v>
      </c>
      <c r="G1434" s="12">
        <f t="shared" si="22"/>
        <v>0.25139664804469275</v>
      </c>
      <c r="H1434" s="12" t="s">
        <v>31690</v>
      </c>
      <c r="I1434" s="12" t="s">
        <v>28354</v>
      </c>
      <c r="J1434" s="25" t="s">
        <v>60</v>
      </c>
    </row>
    <row r="1435" spans="2:10" ht="12.75">
      <c r="B1435" s="72" t="s">
        <v>12726</v>
      </c>
      <c r="C1435" s="8" t="s">
        <v>25033</v>
      </c>
      <c r="D1435" s="54" t="s">
        <v>12727</v>
      </c>
      <c r="E1435" s="70">
        <v>1120</v>
      </c>
      <c r="F1435" s="26">
        <v>895</v>
      </c>
      <c r="G1435" s="12">
        <f t="shared" si="22"/>
        <v>0.25139664804469275</v>
      </c>
      <c r="H1435" s="12" t="s">
        <v>60</v>
      </c>
      <c r="I1435" s="12" t="s">
        <v>28355</v>
      </c>
      <c r="J1435" s="25" t="s">
        <v>60</v>
      </c>
    </row>
    <row r="1436" spans="2:10" ht="12.75">
      <c r="B1436" s="72" t="s">
        <v>13663</v>
      </c>
      <c r="C1436" s="8" t="s">
        <v>25186</v>
      </c>
      <c r="D1436" s="54" t="s">
        <v>13664</v>
      </c>
      <c r="E1436" s="70">
        <v>1130</v>
      </c>
      <c r="F1436" s="26">
        <v>901</v>
      </c>
      <c r="G1436" s="12">
        <f t="shared" si="22"/>
        <v>0.25416204217536076</v>
      </c>
      <c r="H1436" s="12" t="s">
        <v>60</v>
      </c>
      <c r="I1436" s="12" t="s">
        <v>28356</v>
      </c>
      <c r="J1436" s="25" t="s">
        <v>60</v>
      </c>
    </row>
    <row r="1437" spans="2:10" ht="12.75">
      <c r="B1437" s="72" t="s">
        <v>13703</v>
      </c>
      <c r="C1437" s="8" t="s">
        <v>25195</v>
      </c>
      <c r="D1437" s="54" t="s">
        <v>13704</v>
      </c>
      <c r="E1437" s="70">
        <v>1130</v>
      </c>
      <c r="F1437" s="26">
        <v>900</v>
      </c>
      <c r="G1437" s="12">
        <f t="shared" si="22"/>
        <v>0.25555555555555554</v>
      </c>
      <c r="H1437" s="12" t="s">
        <v>31683</v>
      </c>
      <c r="I1437" s="12" t="s">
        <v>28357</v>
      </c>
      <c r="J1437" s="25" t="s">
        <v>60</v>
      </c>
    </row>
    <row r="1438" spans="2:10" ht="12.75">
      <c r="B1438" s="72" t="s">
        <v>17071</v>
      </c>
      <c r="C1438" s="8" t="s">
        <v>25958</v>
      </c>
      <c r="D1438" s="54" t="s">
        <v>17072</v>
      </c>
      <c r="E1438" s="70">
        <v>1130</v>
      </c>
      <c r="F1438" s="26">
        <v>902</v>
      </c>
      <c r="G1438" s="12">
        <f t="shared" si="22"/>
        <v>0.25277161862527708</v>
      </c>
      <c r="H1438" s="12" t="s">
        <v>31742</v>
      </c>
      <c r="I1438" s="12" t="s">
        <v>28358</v>
      </c>
      <c r="J1438" s="25" t="s">
        <v>60</v>
      </c>
    </row>
    <row r="1439" spans="2:10" ht="12.75">
      <c r="B1439" s="72" t="s">
        <v>18148</v>
      </c>
      <c r="C1439" s="8" t="s">
        <v>26149</v>
      </c>
      <c r="D1439" s="54" t="s">
        <v>18084</v>
      </c>
      <c r="E1439" s="70">
        <v>1120</v>
      </c>
      <c r="F1439" s="26">
        <v>895</v>
      </c>
      <c r="G1439" s="12">
        <f t="shared" si="22"/>
        <v>0.25139664804469275</v>
      </c>
      <c r="H1439" s="12" t="s">
        <v>31703</v>
      </c>
      <c r="I1439" s="12" t="s">
        <v>28359</v>
      </c>
      <c r="J1439" s="25" t="s">
        <v>60</v>
      </c>
    </row>
    <row r="1440" spans="2:10" ht="12.75">
      <c r="B1440" s="72" t="s">
        <v>19725</v>
      </c>
      <c r="C1440" s="8" t="s">
        <v>26487</v>
      </c>
      <c r="D1440" s="54" t="s">
        <v>19726</v>
      </c>
      <c r="E1440" s="70">
        <v>1130</v>
      </c>
      <c r="F1440" s="26">
        <v>902</v>
      </c>
      <c r="G1440" s="12">
        <f t="shared" si="22"/>
        <v>0.25277161862527708</v>
      </c>
      <c r="H1440" s="12" t="s">
        <v>31740</v>
      </c>
      <c r="I1440" s="12" t="s">
        <v>28360</v>
      </c>
      <c r="J1440" s="25" t="s">
        <v>60</v>
      </c>
    </row>
    <row r="1441" spans="2:10" ht="12.75">
      <c r="B1441" s="72" t="s">
        <v>20263</v>
      </c>
      <c r="C1441" s="8" t="s">
        <v>60</v>
      </c>
      <c r="D1441" s="54" t="s">
        <v>20264</v>
      </c>
      <c r="E1441" s="70">
        <v>1130</v>
      </c>
      <c r="F1441" s="26">
        <v>902</v>
      </c>
      <c r="G1441" s="12">
        <f t="shared" si="22"/>
        <v>0.25277161862527708</v>
      </c>
      <c r="H1441" s="12" t="s">
        <v>31756</v>
      </c>
      <c r="I1441" s="12" t="s">
        <v>28361</v>
      </c>
      <c r="J1441" s="25" t="s">
        <v>60</v>
      </c>
    </row>
    <row r="1442" spans="2:10" ht="12.75">
      <c r="B1442" s="72" t="s">
        <v>20493</v>
      </c>
      <c r="C1442" s="8" t="s">
        <v>26543</v>
      </c>
      <c r="D1442" s="54" t="s">
        <v>20494</v>
      </c>
      <c r="E1442" s="70">
        <v>1120</v>
      </c>
      <c r="F1442" s="26">
        <v>899</v>
      </c>
      <c r="G1442" s="12">
        <f t="shared" si="22"/>
        <v>0.24582869855394884</v>
      </c>
      <c r="H1442" s="12" t="s">
        <v>60</v>
      </c>
      <c r="I1442" s="12" t="s">
        <v>28362</v>
      </c>
      <c r="J1442" s="25" t="s">
        <v>60</v>
      </c>
    </row>
    <row r="1443" spans="2:10" ht="12.75">
      <c r="B1443" s="72" t="s">
        <v>22184</v>
      </c>
      <c r="C1443" s="8" t="s">
        <v>26883</v>
      </c>
      <c r="D1443" s="54" t="s">
        <v>22185</v>
      </c>
      <c r="E1443" s="70">
        <v>1120</v>
      </c>
      <c r="F1443" s="26">
        <v>899</v>
      </c>
      <c r="G1443" s="12">
        <f t="shared" si="22"/>
        <v>0.24582869855394884</v>
      </c>
      <c r="H1443" s="12" t="s">
        <v>60</v>
      </c>
      <c r="I1443" s="12" t="s">
        <v>60</v>
      </c>
      <c r="J1443" s="25" t="s">
        <v>60</v>
      </c>
    </row>
    <row r="1444" spans="2:10" ht="12.75">
      <c r="B1444" s="72" t="s">
        <v>22595</v>
      </c>
      <c r="C1444" s="8" t="s">
        <v>26928</v>
      </c>
      <c r="D1444" s="54" t="s">
        <v>22596</v>
      </c>
      <c r="E1444" s="70">
        <v>1120</v>
      </c>
      <c r="F1444" s="26">
        <v>899</v>
      </c>
      <c r="G1444" s="12">
        <f t="shared" si="22"/>
        <v>0.24582869855394884</v>
      </c>
      <c r="H1444" s="12" t="s">
        <v>31752</v>
      </c>
      <c r="I1444" s="12" t="s">
        <v>28363</v>
      </c>
      <c r="J1444" s="25" t="s">
        <v>60</v>
      </c>
    </row>
    <row r="1445" spans="2:10" ht="12.75">
      <c r="B1445" s="72" t="s">
        <v>22599</v>
      </c>
      <c r="C1445" s="8" t="s">
        <v>26928</v>
      </c>
      <c r="D1445" s="54" t="s">
        <v>22600</v>
      </c>
      <c r="E1445" s="70">
        <v>1120</v>
      </c>
      <c r="F1445" s="26">
        <v>899</v>
      </c>
      <c r="G1445" s="12">
        <f t="shared" si="22"/>
        <v>0.24582869855394884</v>
      </c>
      <c r="H1445" s="12" t="s">
        <v>31752</v>
      </c>
      <c r="I1445" s="12" t="s">
        <v>28364</v>
      </c>
      <c r="J1445" s="25" t="s">
        <v>60</v>
      </c>
    </row>
    <row r="1446" spans="2:10" ht="12.75">
      <c r="B1446" s="72" t="s">
        <v>22875</v>
      </c>
      <c r="C1446" s="8" t="s">
        <v>26959</v>
      </c>
      <c r="D1446" s="54" t="s">
        <v>22876</v>
      </c>
      <c r="E1446" s="70">
        <v>1120</v>
      </c>
      <c r="F1446" s="26">
        <v>899</v>
      </c>
      <c r="G1446" s="12">
        <f t="shared" si="22"/>
        <v>0.24582869855394884</v>
      </c>
      <c r="H1446" s="12" t="s">
        <v>31757</v>
      </c>
      <c r="I1446" s="12" t="s">
        <v>28365</v>
      </c>
      <c r="J1446" s="25" t="s">
        <v>60</v>
      </c>
    </row>
    <row r="1447" spans="2:10" ht="12.75">
      <c r="B1447" s="72" t="s">
        <v>23840</v>
      </c>
      <c r="C1447" s="8" t="s">
        <v>60</v>
      </c>
      <c r="D1447" s="54" t="s">
        <v>23841</v>
      </c>
      <c r="E1447" s="70">
        <v>1130</v>
      </c>
      <c r="F1447" s="26">
        <v>901</v>
      </c>
      <c r="G1447" s="12">
        <f t="shared" si="22"/>
        <v>0.25416204217536076</v>
      </c>
      <c r="H1447" s="12" t="s">
        <v>31758</v>
      </c>
      <c r="I1447" s="12" t="s">
        <v>28366</v>
      </c>
      <c r="J1447" s="25" t="s">
        <v>60</v>
      </c>
    </row>
    <row r="1448" spans="2:10" ht="12.75">
      <c r="B1448" s="72" t="s">
        <v>23844</v>
      </c>
      <c r="C1448" s="8" t="s">
        <v>60</v>
      </c>
      <c r="D1448" s="54" t="s">
        <v>23845</v>
      </c>
      <c r="E1448" s="70">
        <v>1130</v>
      </c>
      <c r="F1448" s="26">
        <v>901</v>
      </c>
      <c r="G1448" s="12">
        <f t="shared" si="22"/>
        <v>0.25416204217536076</v>
      </c>
      <c r="H1448" s="12" t="s">
        <v>31758</v>
      </c>
      <c r="I1448" s="12" t="s">
        <v>28367</v>
      </c>
      <c r="J1448" s="25" t="s">
        <v>60</v>
      </c>
    </row>
    <row r="1449" spans="2:10" ht="12.75">
      <c r="B1449" s="72" t="s">
        <v>23848</v>
      </c>
      <c r="C1449" s="8" t="s">
        <v>60</v>
      </c>
      <c r="D1449" s="54" t="s">
        <v>23849</v>
      </c>
      <c r="E1449" s="70">
        <v>1130</v>
      </c>
      <c r="F1449" s="26">
        <v>901</v>
      </c>
      <c r="G1449" s="12">
        <f t="shared" si="22"/>
        <v>0.25416204217536076</v>
      </c>
      <c r="H1449" s="12" t="s">
        <v>31758</v>
      </c>
      <c r="I1449" s="12" t="s">
        <v>28368</v>
      </c>
      <c r="J1449" s="25" t="s">
        <v>60</v>
      </c>
    </row>
    <row r="1450" spans="2:10" ht="12.75">
      <c r="B1450" s="72" t="s">
        <v>23852</v>
      </c>
      <c r="C1450" s="8" t="s">
        <v>60</v>
      </c>
      <c r="D1450" s="54" t="s">
        <v>23853</v>
      </c>
      <c r="E1450" s="70">
        <v>1130</v>
      </c>
      <c r="F1450" s="26">
        <v>901</v>
      </c>
      <c r="G1450" s="12">
        <f t="shared" si="22"/>
        <v>0.25416204217536076</v>
      </c>
      <c r="H1450" s="12" t="s">
        <v>31758</v>
      </c>
      <c r="I1450" s="12" t="s">
        <v>28369</v>
      </c>
      <c r="J1450" s="25" t="s">
        <v>60</v>
      </c>
    </row>
    <row r="1451" spans="2:10" ht="12.75">
      <c r="B1451" s="72" t="s">
        <v>10474</v>
      </c>
      <c r="C1451" s="8" t="s">
        <v>24608</v>
      </c>
      <c r="D1451" s="54" t="s">
        <v>10475</v>
      </c>
      <c r="E1451" s="70">
        <v>1130</v>
      </c>
      <c r="F1451" s="26">
        <v>906</v>
      </c>
      <c r="G1451" s="12">
        <f t="shared" si="22"/>
        <v>0.24724061810154518</v>
      </c>
      <c r="H1451" s="12" t="s">
        <v>60</v>
      </c>
      <c r="I1451" s="12" t="s">
        <v>60</v>
      </c>
      <c r="J1451" s="25" t="s">
        <v>60</v>
      </c>
    </row>
    <row r="1452" spans="2:10" ht="12.75">
      <c r="B1452" s="72" t="s">
        <v>12434</v>
      </c>
      <c r="C1452" s="8">
        <v>4932373364</v>
      </c>
      <c r="D1452" s="54" t="s">
        <v>12435</v>
      </c>
      <c r="E1452" s="70">
        <v>1140</v>
      </c>
      <c r="F1452" s="26">
        <v>908</v>
      </c>
      <c r="G1452" s="12">
        <f t="shared" si="22"/>
        <v>0.25550660792951541</v>
      </c>
      <c r="H1452" s="12" t="s">
        <v>31673</v>
      </c>
      <c r="I1452" s="12" t="s">
        <v>28370</v>
      </c>
      <c r="J1452" s="25" t="s">
        <v>60</v>
      </c>
    </row>
    <row r="1453" spans="2:10" ht="12.75">
      <c r="B1453" s="72" t="s">
        <v>16010</v>
      </c>
      <c r="C1453" s="8" t="s">
        <v>25709</v>
      </c>
      <c r="D1453" s="54" t="s">
        <v>16011</v>
      </c>
      <c r="E1453" s="70">
        <v>1130</v>
      </c>
      <c r="F1453" s="26">
        <v>906</v>
      </c>
      <c r="G1453" s="12">
        <f t="shared" si="22"/>
        <v>0.24724061810154518</v>
      </c>
      <c r="H1453" s="12" t="s">
        <v>31736</v>
      </c>
      <c r="I1453" s="12" t="s">
        <v>28371</v>
      </c>
      <c r="J1453" s="25" t="s">
        <v>60</v>
      </c>
    </row>
    <row r="1454" spans="2:10" ht="12.75">
      <c r="B1454" s="72" t="s">
        <v>16014</v>
      </c>
      <c r="C1454" s="8" t="s">
        <v>25710</v>
      </c>
      <c r="D1454" s="54" t="s">
        <v>16015</v>
      </c>
      <c r="E1454" s="70">
        <v>1130</v>
      </c>
      <c r="F1454" s="26">
        <v>906</v>
      </c>
      <c r="G1454" s="12">
        <f t="shared" si="22"/>
        <v>0.24724061810154518</v>
      </c>
      <c r="H1454" s="12" t="s">
        <v>31736</v>
      </c>
      <c r="I1454" s="12" t="s">
        <v>28372</v>
      </c>
      <c r="J1454" s="25" t="s">
        <v>60</v>
      </c>
    </row>
    <row r="1455" spans="2:10" ht="12.75">
      <c r="B1455" s="72" t="s">
        <v>16018</v>
      </c>
      <c r="C1455" s="8" t="s">
        <v>60</v>
      </c>
      <c r="D1455" s="54" t="s">
        <v>16019</v>
      </c>
      <c r="E1455" s="70">
        <v>1140</v>
      </c>
      <c r="F1455" s="26">
        <v>910</v>
      </c>
      <c r="G1455" s="12">
        <f t="shared" si="22"/>
        <v>0.25274725274725274</v>
      </c>
      <c r="H1455" s="12" t="s">
        <v>31725</v>
      </c>
      <c r="I1455" s="12" t="s">
        <v>28373</v>
      </c>
      <c r="J1455" s="25" t="s">
        <v>60</v>
      </c>
    </row>
    <row r="1456" spans="2:10" ht="12.75">
      <c r="B1456" s="72" t="s">
        <v>10210</v>
      </c>
      <c r="C1456" s="8" t="s">
        <v>24581</v>
      </c>
      <c r="D1456" s="54" t="s">
        <v>10211</v>
      </c>
      <c r="E1456" s="70">
        <v>1140</v>
      </c>
      <c r="F1456" s="26">
        <v>915</v>
      </c>
      <c r="G1456" s="12">
        <f t="shared" si="22"/>
        <v>0.24590163934426235</v>
      </c>
      <c r="H1456" s="12" t="s">
        <v>60</v>
      </c>
      <c r="I1456" s="12" t="s">
        <v>60</v>
      </c>
      <c r="J1456" s="25" t="s">
        <v>60</v>
      </c>
    </row>
    <row r="1457" spans="2:10" ht="12.75">
      <c r="B1457" s="72" t="s">
        <v>10230</v>
      </c>
      <c r="C1457" s="8" t="s">
        <v>24586</v>
      </c>
      <c r="D1457" s="54" t="s">
        <v>10231</v>
      </c>
      <c r="E1457" s="70">
        <v>1140</v>
      </c>
      <c r="F1457" s="26">
        <v>915</v>
      </c>
      <c r="G1457" s="12">
        <f t="shared" si="22"/>
        <v>0.24590163934426235</v>
      </c>
      <c r="H1457" s="12" t="s">
        <v>60</v>
      </c>
      <c r="I1457" s="12" t="s">
        <v>60</v>
      </c>
      <c r="J1457" s="25" t="s">
        <v>60</v>
      </c>
    </row>
    <row r="1458" spans="2:10" ht="12.75">
      <c r="B1458" s="72" t="s">
        <v>10246</v>
      </c>
      <c r="C1458" s="8" t="s">
        <v>24590</v>
      </c>
      <c r="D1458" s="54" t="s">
        <v>10247</v>
      </c>
      <c r="E1458" s="70">
        <v>1140</v>
      </c>
      <c r="F1458" s="26">
        <v>915</v>
      </c>
      <c r="G1458" s="12">
        <f t="shared" si="22"/>
        <v>0.24590163934426235</v>
      </c>
      <c r="H1458" s="12" t="s">
        <v>60</v>
      </c>
      <c r="I1458" s="12" t="s">
        <v>60</v>
      </c>
      <c r="J1458" s="25" t="s">
        <v>60</v>
      </c>
    </row>
    <row r="1459" spans="2:10" ht="12.75">
      <c r="B1459" s="72" t="s">
        <v>11365</v>
      </c>
      <c r="C1459" s="8" t="s">
        <v>24743</v>
      </c>
      <c r="D1459" s="54" t="s">
        <v>11366</v>
      </c>
      <c r="E1459" s="70">
        <v>1150</v>
      </c>
      <c r="F1459" s="26">
        <v>920</v>
      </c>
      <c r="G1459" s="12">
        <f t="shared" si="22"/>
        <v>0.25</v>
      </c>
      <c r="H1459" s="12" t="s">
        <v>60</v>
      </c>
      <c r="I1459" s="12" t="s">
        <v>28374</v>
      </c>
      <c r="J1459" s="25" t="s">
        <v>60</v>
      </c>
    </row>
    <row r="1460" spans="2:10" ht="12.75">
      <c r="B1460" s="72" t="s">
        <v>19626</v>
      </c>
      <c r="C1460" s="8" t="s">
        <v>26463</v>
      </c>
      <c r="D1460" s="54" t="s">
        <v>19627</v>
      </c>
      <c r="E1460" s="70">
        <v>1140</v>
      </c>
      <c r="F1460" s="26">
        <v>914</v>
      </c>
      <c r="G1460" s="12">
        <f t="shared" si="22"/>
        <v>0.24726477024070026</v>
      </c>
      <c r="H1460" s="12" t="s">
        <v>31753</v>
      </c>
      <c r="I1460" s="12" t="s">
        <v>28375</v>
      </c>
      <c r="J1460" s="25" t="s">
        <v>60</v>
      </c>
    </row>
    <row r="1461" spans="2:10" ht="12.75">
      <c r="B1461" s="72" t="s">
        <v>9117</v>
      </c>
      <c r="C1461" s="8" t="s">
        <v>24525</v>
      </c>
      <c r="D1461" s="54" t="s">
        <v>9118</v>
      </c>
      <c r="E1461" s="70">
        <v>1150</v>
      </c>
      <c r="F1461" s="26">
        <v>921</v>
      </c>
      <c r="G1461" s="12">
        <f t="shared" si="22"/>
        <v>0.2486427795874051</v>
      </c>
      <c r="H1461" s="12" t="s">
        <v>60</v>
      </c>
      <c r="I1461" s="12" t="s">
        <v>60</v>
      </c>
      <c r="J1461" s="25" t="s">
        <v>60</v>
      </c>
    </row>
    <row r="1462" spans="2:10" ht="12.75">
      <c r="B1462" s="72" t="s">
        <v>12438</v>
      </c>
      <c r="C1462" s="8" t="s">
        <v>24995</v>
      </c>
      <c r="D1462" s="54" t="s">
        <v>12439</v>
      </c>
      <c r="E1462" s="70">
        <v>1160</v>
      </c>
      <c r="F1462" s="26">
        <v>925</v>
      </c>
      <c r="G1462" s="12">
        <f t="shared" si="22"/>
        <v>0.25405405405405412</v>
      </c>
      <c r="H1462" s="12" t="s">
        <v>31636</v>
      </c>
      <c r="I1462" s="12" t="s">
        <v>28376</v>
      </c>
      <c r="J1462" s="25" t="s">
        <v>60</v>
      </c>
    </row>
    <row r="1463" spans="2:10" ht="12.75">
      <c r="B1463" s="72" t="s">
        <v>13707</v>
      </c>
      <c r="C1463" s="8" t="s">
        <v>60</v>
      </c>
      <c r="D1463" s="54" t="s">
        <v>13708</v>
      </c>
      <c r="E1463" s="70">
        <v>1160</v>
      </c>
      <c r="F1463" s="26">
        <v>924</v>
      </c>
      <c r="G1463" s="12">
        <f t="shared" si="22"/>
        <v>0.25541125541125531</v>
      </c>
      <c r="H1463" s="12" t="s">
        <v>31683</v>
      </c>
      <c r="I1463" s="12" t="s">
        <v>28377</v>
      </c>
      <c r="J1463" s="25" t="s">
        <v>60</v>
      </c>
    </row>
    <row r="1464" spans="2:10" ht="12.75">
      <c r="B1464" s="72" t="s">
        <v>21548</v>
      </c>
      <c r="C1464" s="8" t="s">
        <v>26753</v>
      </c>
      <c r="D1464" s="54" t="s">
        <v>21549</v>
      </c>
      <c r="E1464" s="70">
        <v>1150</v>
      </c>
      <c r="F1464" s="26">
        <v>922</v>
      </c>
      <c r="G1464" s="12">
        <f t="shared" si="22"/>
        <v>0.24728850325379614</v>
      </c>
      <c r="H1464" s="12" t="s">
        <v>31759</v>
      </c>
      <c r="I1464" s="12" t="s">
        <v>28378</v>
      </c>
      <c r="J1464" s="25" t="s">
        <v>60</v>
      </c>
    </row>
    <row r="1465" spans="2:10" ht="12.75">
      <c r="B1465" s="72" t="s">
        <v>21552</v>
      </c>
      <c r="C1465" s="8" t="s">
        <v>26754</v>
      </c>
      <c r="D1465" s="54" t="s">
        <v>21553</v>
      </c>
      <c r="E1465" s="70">
        <v>1150</v>
      </c>
      <c r="F1465" s="26">
        <v>922</v>
      </c>
      <c r="G1465" s="12">
        <f t="shared" si="22"/>
        <v>0.24728850325379614</v>
      </c>
      <c r="H1465" s="12" t="s">
        <v>31759</v>
      </c>
      <c r="I1465" s="12" t="s">
        <v>28379</v>
      </c>
      <c r="J1465" s="25" t="s">
        <v>60</v>
      </c>
    </row>
    <row r="1466" spans="2:10" ht="12.75">
      <c r="B1466" s="72" t="s">
        <v>22188</v>
      </c>
      <c r="C1466" s="8" t="s">
        <v>26884</v>
      </c>
      <c r="D1466" s="54" t="s">
        <v>22189</v>
      </c>
      <c r="E1466" s="70">
        <v>1150</v>
      </c>
      <c r="F1466" s="26">
        <v>922</v>
      </c>
      <c r="G1466" s="12">
        <f t="shared" si="22"/>
        <v>0.24728850325379614</v>
      </c>
      <c r="H1466" s="12" t="s">
        <v>60</v>
      </c>
      <c r="I1466" s="12" t="s">
        <v>28380</v>
      </c>
      <c r="J1466" s="25" t="s">
        <v>60</v>
      </c>
    </row>
    <row r="1467" spans="2:10" ht="12.75">
      <c r="B1467" s="72" t="s">
        <v>22603</v>
      </c>
      <c r="C1467" s="8" t="s">
        <v>26928</v>
      </c>
      <c r="D1467" s="54" t="s">
        <v>22604</v>
      </c>
      <c r="E1467" s="70">
        <v>1150</v>
      </c>
      <c r="F1467" s="26">
        <v>922</v>
      </c>
      <c r="G1467" s="12">
        <f t="shared" si="22"/>
        <v>0.24728850325379614</v>
      </c>
      <c r="H1467" s="12" t="s">
        <v>31752</v>
      </c>
      <c r="I1467" s="12" t="s">
        <v>28381</v>
      </c>
      <c r="J1467" s="25" t="s">
        <v>60</v>
      </c>
    </row>
    <row r="1468" spans="2:10" ht="12.75">
      <c r="B1468" s="72" t="s">
        <v>11369</v>
      </c>
      <c r="C1468" s="8" t="s">
        <v>24744</v>
      </c>
      <c r="D1468" s="54" t="s">
        <v>11370</v>
      </c>
      <c r="E1468" s="70">
        <v>1170</v>
      </c>
      <c r="F1468" s="26">
        <v>932</v>
      </c>
      <c r="G1468" s="12">
        <f t="shared" si="22"/>
        <v>0.25536480686695273</v>
      </c>
      <c r="H1468" s="12" t="s">
        <v>60</v>
      </c>
      <c r="I1468" s="12" t="s">
        <v>28382</v>
      </c>
      <c r="J1468" s="25" t="s">
        <v>60</v>
      </c>
    </row>
    <row r="1469" spans="2:10" ht="12.75">
      <c r="B1469" s="72" t="s">
        <v>11373</v>
      </c>
      <c r="C1469" s="8" t="s">
        <v>24745</v>
      </c>
      <c r="D1469" s="54" t="s">
        <v>11374</v>
      </c>
      <c r="E1469" s="70">
        <v>1170</v>
      </c>
      <c r="F1469" s="26">
        <v>932</v>
      </c>
      <c r="G1469" s="12">
        <f t="shared" si="22"/>
        <v>0.25536480686695273</v>
      </c>
      <c r="H1469" s="12" t="s">
        <v>60</v>
      </c>
      <c r="I1469" s="12" t="s">
        <v>28383</v>
      </c>
      <c r="J1469" s="25" t="s">
        <v>60</v>
      </c>
    </row>
    <row r="1470" spans="2:10" ht="12.75">
      <c r="B1470" s="72" t="s">
        <v>11377</v>
      </c>
      <c r="C1470" s="8" t="s">
        <v>24746</v>
      </c>
      <c r="D1470" s="54" t="s">
        <v>11378</v>
      </c>
      <c r="E1470" s="70">
        <v>1170</v>
      </c>
      <c r="F1470" s="26">
        <v>932</v>
      </c>
      <c r="G1470" s="12">
        <f t="shared" si="22"/>
        <v>0.25536480686695273</v>
      </c>
      <c r="H1470" s="12" t="s">
        <v>60</v>
      </c>
      <c r="I1470" s="12" t="s">
        <v>28384</v>
      </c>
      <c r="J1470" s="25" t="s">
        <v>60</v>
      </c>
    </row>
    <row r="1471" spans="2:10" ht="12.75">
      <c r="B1471" s="72" t="s">
        <v>16022</v>
      </c>
      <c r="C1471" s="8" t="s">
        <v>25711</v>
      </c>
      <c r="D1471" s="54" t="s">
        <v>16023</v>
      </c>
      <c r="E1471" s="70">
        <v>1160</v>
      </c>
      <c r="F1471" s="26">
        <v>930</v>
      </c>
      <c r="G1471" s="12">
        <f t="shared" si="22"/>
        <v>0.24731182795698925</v>
      </c>
      <c r="H1471" s="12" t="s">
        <v>31649</v>
      </c>
      <c r="I1471" s="12" t="s">
        <v>28385</v>
      </c>
      <c r="J1471" s="25" t="s">
        <v>60</v>
      </c>
    </row>
    <row r="1472" spans="2:10" ht="12.75">
      <c r="B1472" s="72" t="s">
        <v>16026</v>
      </c>
      <c r="C1472" s="8" t="s">
        <v>25712</v>
      </c>
      <c r="D1472" s="54" t="s">
        <v>16027</v>
      </c>
      <c r="E1472" s="70">
        <v>1160</v>
      </c>
      <c r="F1472" s="26">
        <v>930</v>
      </c>
      <c r="G1472" s="12">
        <f t="shared" si="22"/>
        <v>0.24731182795698925</v>
      </c>
      <c r="H1472" s="12" t="s">
        <v>31649</v>
      </c>
      <c r="I1472" s="12" t="s">
        <v>28386</v>
      </c>
      <c r="J1472" s="25" t="s">
        <v>60</v>
      </c>
    </row>
    <row r="1473" spans="2:10" ht="12.75">
      <c r="B1473" s="72" t="s">
        <v>16030</v>
      </c>
      <c r="C1473" s="8" t="s">
        <v>25713</v>
      </c>
      <c r="D1473" s="54" t="s">
        <v>16031</v>
      </c>
      <c r="E1473" s="70">
        <v>1160</v>
      </c>
      <c r="F1473" s="26">
        <v>930</v>
      </c>
      <c r="G1473" s="12">
        <f t="shared" si="22"/>
        <v>0.24731182795698925</v>
      </c>
      <c r="H1473" s="12" t="s">
        <v>31680</v>
      </c>
      <c r="I1473" s="12" t="s">
        <v>28387</v>
      </c>
      <c r="J1473" s="25" t="s">
        <v>60</v>
      </c>
    </row>
    <row r="1474" spans="2:10" ht="12.75">
      <c r="B1474" s="72" t="s">
        <v>16034</v>
      </c>
      <c r="C1474" s="8" t="s">
        <v>25714</v>
      </c>
      <c r="D1474" s="54" t="s">
        <v>16035</v>
      </c>
      <c r="E1474" s="70">
        <v>1160</v>
      </c>
      <c r="F1474" s="26">
        <v>930</v>
      </c>
      <c r="G1474" s="12">
        <f t="shared" ref="G1474:G1537" si="23">IFERROR(E1474/F1474-1,0)</f>
        <v>0.24731182795698925</v>
      </c>
      <c r="H1474" s="12" t="s">
        <v>31681</v>
      </c>
      <c r="I1474" s="12" t="s">
        <v>28388</v>
      </c>
      <c r="J1474" s="25" t="s">
        <v>60</v>
      </c>
    </row>
    <row r="1475" spans="2:10" ht="12.75">
      <c r="B1475" s="72" t="s">
        <v>16038</v>
      </c>
      <c r="C1475" s="8" t="s">
        <v>25715</v>
      </c>
      <c r="D1475" s="54" t="s">
        <v>16039</v>
      </c>
      <c r="E1475" s="70">
        <v>1160</v>
      </c>
      <c r="F1475" s="26">
        <v>930</v>
      </c>
      <c r="G1475" s="12">
        <f t="shared" si="23"/>
        <v>0.24731182795698925</v>
      </c>
      <c r="H1475" s="12" t="s">
        <v>31649</v>
      </c>
      <c r="I1475" s="12" t="s">
        <v>28389</v>
      </c>
      <c r="J1475" s="25" t="s">
        <v>60</v>
      </c>
    </row>
    <row r="1476" spans="2:10" ht="12.75">
      <c r="B1476" s="72" t="s">
        <v>16042</v>
      </c>
      <c r="C1476" s="8" t="s">
        <v>25716</v>
      </c>
      <c r="D1476" s="54" t="s">
        <v>16043</v>
      </c>
      <c r="E1476" s="70">
        <v>1160</v>
      </c>
      <c r="F1476" s="26">
        <v>930</v>
      </c>
      <c r="G1476" s="12">
        <f t="shared" si="23"/>
        <v>0.24731182795698925</v>
      </c>
      <c r="H1476" s="12" t="s">
        <v>31649</v>
      </c>
      <c r="I1476" s="12" t="s">
        <v>28390</v>
      </c>
      <c r="J1476" s="25" t="s">
        <v>60</v>
      </c>
    </row>
    <row r="1477" spans="2:10" ht="12.75">
      <c r="B1477" s="72" t="s">
        <v>16046</v>
      </c>
      <c r="C1477" s="8" t="s">
        <v>25717</v>
      </c>
      <c r="D1477" s="54" t="s">
        <v>16047</v>
      </c>
      <c r="E1477" s="70">
        <v>1160</v>
      </c>
      <c r="F1477" s="26">
        <v>930</v>
      </c>
      <c r="G1477" s="12">
        <f t="shared" si="23"/>
        <v>0.24731182795698925</v>
      </c>
      <c r="H1477" s="12" t="s">
        <v>31649</v>
      </c>
      <c r="I1477" s="12" t="s">
        <v>28391</v>
      </c>
      <c r="J1477" s="25" t="s">
        <v>60</v>
      </c>
    </row>
    <row r="1478" spans="2:10" ht="12.75">
      <c r="B1478" s="72" t="s">
        <v>16050</v>
      </c>
      <c r="C1478" s="8" t="s">
        <v>25718</v>
      </c>
      <c r="D1478" s="54" t="s">
        <v>16051</v>
      </c>
      <c r="E1478" s="70">
        <v>1160</v>
      </c>
      <c r="F1478" s="26">
        <v>930</v>
      </c>
      <c r="G1478" s="12">
        <f t="shared" si="23"/>
        <v>0.24731182795698925</v>
      </c>
      <c r="H1478" s="12" t="s">
        <v>31649</v>
      </c>
      <c r="I1478" s="12" t="s">
        <v>28392</v>
      </c>
      <c r="J1478" s="25" t="s">
        <v>60</v>
      </c>
    </row>
    <row r="1479" spans="2:10" ht="12.75">
      <c r="B1479" s="72" t="s">
        <v>16054</v>
      </c>
      <c r="C1479" s="8" t="s">
        <v>25719</v>
      </c>
      <c r="D1479" s="54" t="s">
        <v>16055</v>
      </c>
      <c r="E1479" s="70">
        <v>1160</v>
      </c>
      <c r="F1479" s="26">
        <v>930</v>
      </c>
      <c r="G1479" s="12">
        <f t="shared" si="23"/>
        <v>0.24731182795698925</v>
      </c>
      <c r="H1479" s="12" t="s">
        <v>31649</v>
      </c>
      <c r="I1479" s="12" t="s">
        <v>28393</v>
      </c>
      <c r="J1479" s="25" t="s">
        <v>60</v>
      </c>
    </row>
    <row r="1480" spans="2:10" ht="12.75">
      <c r="B1480" s="72" t="s">
        <v>18772</v>
      </c>
      <c r="C1480" s="8" t="s">
        <v>26288</v>
      </c>
      <c r="D1480" s="54" t="s">
        <v>18773</v>
      </c>
      <c r="E1480" s="70">
        <v>1170</v>
      </c>
      <c r="F1480" s="26">
        <v>932</v>
      </c>
      <c r="G1480" s="12">
        <f t="shared" si="23"/>
        <v>0.25536480686695273</v>
      </c>
      <c r="H1480" s="12" t="s">
        <v>31760</v>
      </c>
      <c r="I1480" s="12" t="s">
        <v>28394</v>
      </c>
      <c r="J1480" s="25" t="s">
        <v>60</v>
      </c>
    </row>
    <row r="1481" spans="2:10" ht="12.75">
      <c r="B1481" s="72" t="s">
        <v>18776</v>
      </c>
      <c r="C1481" s="8" t="s">
        <v>26289</v>
      </c>
      <c r="D1481" s="54" t="s">
        <v>18777</v>
      </c>
      <c r="E1481" s="70">
        <v>1170</v>
      </c>
      <c r="F1481" s="26">
        <v>932</v>
      </c>
      <c r="G1481" s="12">
        <f t="shared" si="23"/>
        <v>0.25536480686695273</v>
      </c>
      <c r="H1481" s="12" t="s">
        <v>31760</v>
      </c>
      <c r="I1481" s="12" t="s">
        <v>28394</v>
      </c>
      <c r="J1481" s="25" t="s">
        <v>60</v>
      </c>
    </row>
    <row r="1482" spans="2:10" ht="12.75">
      <c r="B1482" s="72" t="s">
        <v>18780</v>
      </c>
      <c r="C1482" s="8" t="s">
        <v>26290</v>
      </c>
      <c r="D1482" s="54" t="s">
        <v>18781</v>
      </c>
      <c r="E1482" s="70">
        <v>1170</v>
      </c>
      <c r="F1482" s="26">
        <v>932</v>
      </c>
      <c r="G1482" s="12">
        <f t="shared" si="23"/>
        <v>0.25536480686695273</v>
      </c>
      <c r="H1482" s="12" t="s">
        <v>31760</v>
      </c>
      <c r="I1482" s="12" t="s">
        <v>28395</v>
      </c>
      <c r="J1482" s="25" t="s">
        <v>60</v>
      </c>
    </row>
    <row r="1483" spans="2:10" ht="12.75">
      <c r="B1483" s="72" t="s">
        <v>18784</v>
      </c>
      <c r="C1483" s="8" t="s">
        <v>26291</v>
      </c>
      <c r="D1483" s="54" t="s">
        <v>18785</v>
      </c>
      <c r="E1483" s="70">
        <v>1170</v>
      </c>
      <c r="F1483" s="26">
        <v>932</v>
      </c>
      <c r="G1483" s="12">
        <f t="shared" si="23"/>
        <v>0.25536480686695273</v>
      </c>
      <c r="H1483" s="12" t="s">
        <v>31761</v>
      </c>
      <c r="I1483" s="12" t="s">
        <v>28396</v>
      </c>
      <c r="J1483" s="25" t="s">
        <v>60</v>
      </c>
    </row>
    <row r="1484" spans="2:10" ht="12.75">
      <c r="B1484" s="72" t="s">
        <v>18788</v>
      </c>
      <c r="C1484" s="8" t="s">
        <v>26292</v>
      </c>
      <c r="D1484" s="54" t="s">
        <v>18789</v>
      </c>
      <c r="E1484" s="70">
        <v>1170</v>
      </c>
      <c r="F1484" s="26">
        <v>932</v>
      </c>
      <c r="G1484" s="12">
        <f t="shared" si="23"/>
        <v>0.25536480686695273</v>
      </c>
      <c r="H1484" s="12" t="s">
        <v>31761</v>
      </c>
      <c r="I1484" s="12" t="s">
        <v>28396</v>
      </c>
      <c r="J1484" s="25" t="s">
        <v>60</v>
      </c>
    </row>
    <row r="1485" spans="2:10" ht="12.75">
      <c r="B1485" s="72" t="s">
        <v>18792</v>
      </c>
      <c r="C1485" s="8" t="s">
        <v>26293</v>
      </c>
      <c r="D1485" s="54" t="s">
        <v>18793</v>
      </c>
      <c r="E1485" s="70">
        <v>1170</v>
      </c>
      <c r="F1485" s="26">
        <v>932</v>
      </c>
      <c r="G1485" s="12">
        <f t="shared" si="23"/>
        <v>0.25536480686695273</v>
      </c>
      <c r="H1485" s="12" t="s">
        <v>31761</v>
      </c>
      <c r="I1485" s="12" t="s">
        <v>28396</v>
      </c>
      <c r="J1485" s="25" t="s">
        <v>60</v>
      </c>
    </row>
    <row r="1486" spans="2:10" ht="12.75">
      <c r="B1486" s="72" t="s">
        <v>20497</v>
      </c>
      <c r="C1486" s="8" t="s">
        <v>26544</v>
      </c>
      <c r="D1486" s="54" t="s">
        <v>20498</v>
      </c>
      <c r="E1486" s="70">
        <v>1170</v>
      </c>
      <c r="F1486" s="26">
        <v>934</v>
      </c>
      <c r="G1486" s="12">
        <f t="shared" si="23"/>
        <v>0.25267665952890783</v>
      </c>
      <c r="H1486" s="12" t="s">
        <v>60</v>
      </c>
      <c r="I1486" s="12" t="s">
        <v>28397</v>
      </c>
      <c r="J1486" s="25" t="s">
        <v>60</v>
      </c>
    </row>
    <row r="1487" spans="2:10" ht="12.75">
      <c r="B1487" s="72" t="s">
        <v>21630</v>
      </c>
      <c r="C1487" s="8" t="s">
        <v>21580</v>
      </c>
      <c r="D1487" s="54" t="s">
        <v>21631</v>
      </c>
      <c r="E1487" s="70">
        <v>1170</v>
      </c>
      <c r="F1487" s="26">
        <v>934</v>
      </c>
      <c r="G1487" s="12">
        <f t="shared" si="23"/>
        <v>0.25267665952890783</v>
      </c>
      <c r="H1487" s="12" t="s">
        <v>31762</v>
      </c>
      <c r="I1487" s="12" t="s">
        <v>28398</v>
      </c>
      <c r="J1487" s="25" t="s">
        <v>60</v>
      </c>
    </row>
    <row r="1488" spans="2:10" ht="12.75">
      <c r="B1488" s="72" t="s">
        <v>22192</v>
      </c>
      <c r="C1488" s="8" t="s">
        <v>26885</v>
      </c>
      <c r="D1488" s="54" t="s">
        <v>22193</v>
      </c>
      <c r="E1488" s="70">
        <v>1170</v>
      </c>
      <c r="F1488" s="26">
        <v>934</v>
      </c>
      <c r="G1488" s="12">
        <f t="shared" si="23"/>
        <v>0.25267665952890783</v>
      </c>
      <c r="H1488" s="12" t="s">
        <v>31702</v>
      </c>
      <c r="I1488" s="12" t="s">
        <v>28399</v>
      </c>
      <c r="J1488" s="25" t="s">
        <v>60</v>
      </c>
    </row>
    <row r="1489" spans="2:10" ht="12.75">
      <c r="B1489" s="72" t="s">
        <v>22196</v>
      </c>
      <c r="C1489" s="8" t="s">
        <v>26886</v>
      </c>
      <c r="D1489" s="54" t="s">
        <v>22197</v>
      </c>
      <c r="E1489" s="70">
        <v>1170</v>
      </c>
      <c r="F1489" s="26">
        <v>934</v>
      </c>
      <c r="G1489" s="12">
        <f t="shared" si="23"/>
        <v>0.25267665952890783</v>
      </c>
      <c r="H1489" s="12" t="s">
        <v>31702</v>
      </c>
      <c r="I1489" s="12" t="s">
        <v>28400</v>
      </c>
      <c r="J1489" s="25" t="s">
        <v>60</v>
      </c>
    </row>
    <row r="1490" spans="2:10" ht="12.75">
      <c r="B1490" s="72" t="s">
        <v>8868</v>
      </c>
      <c r="C1490" s="8" t="s">
        <v>24474</v>
      </c>
      <c r="D1490" s="54" t="s">
        <v>8869</v>
      </c>
      <c r="E1490" s="70">
        <v>1180</v>
      </c>
      <c r="F1490" s="26">
        <v>943</v>
      </c>
      <c r="G1490" s="12">
        <f t="shared" si="23"/>
        <v>0.25132555673382817</v>
      </c>
      <c r="H1490" s="12" t="s">
        <v>60</v>
      </c>
      <c r="I1490" s="12" t="s">
        <v>28401</v>
      </c>
      <c r="J1490" s="25" t="s">
        <v>60</v>
      </c>
    </row>
    <row r="1491" spans="2:10" ht="12.75">
      <c r="B1491" s="72" t="s">
        <v>9391</v>
      </c>
      <c r="C1491" s="8" t="s">
        <v>60</v>
      </c>
      <c r="D1491" s="54" t="s">
        <v>9392</v>
      </c>
      <c r="E1491" s="70">
        <v>1170</v>
      </c>
      <c r="F1491" s="26">
        <v>937</v>
      </c>
      <c r="G1491" s="12">
        <f t="shared" si="23"/>
        <v>0.24866595517609391</v>
      </c>
      <c r="H1491" s="12" t="s">
        <v>60</v>
      </c>
      <c r="I1491" s="12" t="s">
        <v>60</v>
      </c>
      <c r="J1491" s="25" t="s">
        <v>60</v>
      </c>
    </row>
    <row r="1492" spans="2:10" ht="12.75">
      <c r="B1492" s="72" t="s">
        <v>11381</v>
      </c>
      <c r="C1492" s="8" t="s">
        <v>24747</v>
      </c>
      <c r="D1492" s="54" t="s">
        <v>11382</v>
      </c>
      <c r="E1492" s="70">
        <v>1180</v>
      </c>
      <c r="F1492" s="26">
        <v>943</v>
      </c>
      <c r="G1492" s="12">
        <f t="shared" si="23"/>
        <v>0.25132555673382817</v>
      </c>
      <c r="H1492" s="12" t="s">
        <v>60</v>
      </c>
      <c r="I1492" s="12" t="s">
        <v>28402</v>
      </c>
      <c r="J1492" s="25" t="s">
        <v>60</v>
      </c>
    </row>
    <row r="1493" spans="2:10" ht="12.75">
      <c r="B1493" s="72" t="s">
        <v>11385</v>
      </c>
      <c r="C1493" s="8" t="s">
        <v>24748</v>
      </c>
      <c r="D1493" s="54" t="s">
        <v>11386</v>
      </c>
      <c r="E1493" s="70">
        <v>1180</v>
      </c>
      <c r="F1493" s="26">
        <v>943</v>
      </c>
      <c r="G1493" s="12">
        <f t="shared" si="23"/>
        <v>0.25132555673382817</v>
      </c>
      <c r="H1493" s="12" t="s">
        <v>60</v>
      </c>
      <c r="I1493" s="12" t="s">
        <v>28403</v>
      </c>
      <c r="J1493" s="25" t="s">
        <v>60</v>
      </c>
    </row>
    <row r="1494" spans="2:10" ht="12.75">
      <c r="B1494" s="72" t="s">
        <v>16058</v>
      </c>
      <c r="C1494" s="8" t="s">
        <v>25720</v>
      </c>
      <c r="D1494" s="54" t="s">
        <v>16059</v>
      </c>
      <c r="E1494" s="70">
        <v>1180</v>
      </c>
      <c r="F1494" s="26">
        <v>942</v>
      </c>
      <c r="G1494" s="12">
        <f t="shared" si="23"/>
        <v>0.25265392781316343</v>
      </c>
      <c r="H1494" s="12" t="s">
        <v>31680</v>
      </c>
      <c r="I1494" s="12" t="s">
        <v>28404</v>
      </c>
      <c r="J1494" s="25" t="s">
        <v>60</v>
      </c>
    </row>
    <row r="1495" spans="2:10" ht="12.75">
      <c r="B1495" s="72" t="s">
        <v>16062</v>
      </c>
      <c r="C1495" s="8" t="s">
        <v>25721</v>
      </c>
      <c r="D1495" s="54" t="s">
        <v>16063</v>
      </c>
      <c r="E1495" s="70">
        <v>1180</v>
      </c>
      <c r="F1495" s="26">
        <v>942</v>
      </c>
      <c r="G1495" s="12">
        <f t="shared" si="23"/>
        <v>0.25265392781316343</v>
      </c>
      <c r="H1495" s="12" t="s">
        <v>31649</v>
      </c>
      <c r="I1495" s="12" t="s">
        <v>28405</v>
      </c>
      <c r="J1495" s="25" t="s">
        <v>60</v>
      </c>
    </row>
    <row r="1496" spans="2:10" ht="12.75">
      <c r="B1496" s="72" t="s">
        <v>16066</v>
      </c>
      <c r="C1496" s="8" t="s">
        <v>25722</v>
      </c>
      <c r="D1496" s="54" t="s">
        <v>16067</v>
      </c>
      <c r="E1496" s="70">
        <v>1180</v>
      </c>
      <c r="F1496" s="26">
        <v>942</v>
      </c>
      <c r="G1496" s="12">
        <f t="shared" si="23"/>
        <v>0.25265392781316343</v>
      </c>
      <c r="H1496" s="12" t="s">
        <v>31649</v>
      </c>
      <c r="I1496" s="12" t="s">
        <v>28406</v>
      </c>
      <c r="J1496" s="25" t="s">
        <v>60</v>
      </c>
    </row>
    <row r="1497" spans="2:10" ht="12.75">
      <c r="B1497" s="72" t="s">
        <v>16070</v>
      </c>
      <c r="C1497" s="8" t="s">
        <v>25723</v>
      </c>
      <c r="D1497" s="54" t="s">
        <v>16071</v>
      </c>
      <c r="E1497" s="70">
        <v>1180</v>
      </c>
      <c r="F1497" s="26">
        <v>942</v>
      </c>
      <c r="G1497" s="12">
        <f t="shared" si="23"/>
        <v>0.25265392781316343</v>
      </c>
      <c r="H1497" s="12" t="s">
        <v>31649</v>
      </c>
      <c r="I1497" s="12" t="s">
        <v>28407</v>
      </c>
      <c r="J1497" s="25" t="s">
        <v>60</v>
      </c>
    </row>
    <row r="1498" spans="2:10" ht="12.75">
      <c r="B1498" s="72" t="s">
        <v>23896</v>
      </c>
      <c r="C1498" s="8" t="s">
        <v>27142</v>
      </c>
      <c r="D1498" s="54" t="s">
        <v>23897</v>
      </c>
      <c r="E1498" s="70">
        <v>1180</v>
      </c>
      <c r="F1498" s="26">
        <v>944</v>
      </c>
      <c r="G1498" s="12">
        <f t="shared" si="23"/>
        <v>0.25</v>
      </c>
      <c r="H1498" s="12" t="s">
        <v>31763</v>
      </c>
      <c r="I1498" s="12" t="s">
        <v>28408</v>
      </c>
      <c r="J1498" s="25" t="s">
        <v>60</v>
      </c>
    </row>
    <row r="1499" spans="2:10" ht="12.75">
      <c r="B1499" s="72" t="s">
        <v>9447</v>
      </c>
      <c r="C1499" s="8" t="s">
        <v>60</v>
      </c>
      <c r="D1499" s="54" t="s">
        <v>9448</v>
      </c>
      <c r="E1499" s="70">
        <v>1190</v>
      </c>
      <c r="F1499" s="26">
        <v>949</v>
      </c>
      <c r="G1499" s="12">
        <f t="shared" si="23"/>
        <v>0.25395152792413067</v>
      </c>
      <c r="H1499" s="12" t="s">
        <v>60</v>
      </c>
      <c r="I1499" s="12" t="s">
        <v>60</v>
      </c>
      <c r="J1499" s="25" t="s">
        <v>60</v>
      </c>
    </row>
    <row r="1500" spans="2:10" ht="12.75">
      <c r="B1500" s="72" t="s">
        <v>10482</v>
      </c>
      <c r="C1500" s="8" t="s">
        <v>24608</v>
      </c>
      <c r="D1500" s="54" t="s">
        <v>10483</v>
      </c>
      <c r="E1500" s="70">
        <v>1190</v>
      </c>
      <c r="F1500" s="26">
        <v>951</v>
      </c>
      <c r="G1500" s="12">
        <f t="shared" si="23"/>
        <v>0.25131440588853837</v>
      </c>
      <c r="H1500" s="12" t="s">
        <v>60</v>
      </c>
      <c r="I1500" s="12" t="s">
        <v>60</v>
      </c>
      <c r="J1500" s="25" t="s">
        <v>60</v>
      </c>
    </row>
    <row r="1501" spans="2:10" ht="12.75">
      <c r="B1501" s="72" t="s">
        <v>10486</v>
      </c>
      <c r="C1501" s="8" t="s">
        <v>24608</v>
      </c>
      <c r="D1501" s="54" t="s">
        <v>10487</v>
      </c>
      <c r="E1501" s="70">
        <v>1190</v>
      </c>
      <c r="F1501" s="26">
        <v>951</v>
      </c>
      <c r="G1501" s="12">
        <f t="shared" si="23"/>
        <v>0.25131440588853837</v>
      </c>
      <c r="H1501" s="12" t="s">
        <v>60</v>
      </c>
      <c r="I1501" s="12" t="s">
        <v>60</v>
      </c>
      <c r="J1501" s="25" t="s">
        <v>60</v>
      </c>
    </row>
    <row r="1502" spans="2:10" ht="12.75">
      <c r="B1502" s="72" t="s">
        <v>10490</v>
      </c>
      <c r="C1502" s="8" t="s">
        <v>24608</v>
      </c>
      <c r="D1502" s="54" t="s">
        <v>10491</v>
      </c>
      <c r="E1502" s="70">
        <v>1190</v>
      </c>
      <c r="F1502" s="26">
        <v>951</v>
      </c>
      <c r="G1502" s="12">
        <f t="shared" si="23"/>
        <v>0.25131440588853837</v>
      </c>
      <c r="H1502" s="12" t="s">
        <v>60</v>
      </c>
      <c r="I1502" s="12" t="s">
        <v>60</v>
      </c>
      <c r="J1502" s="25" t="s">
        <v>60</v>
      </c>
    </row>
    <row r="1503" spans="2:10" ht="12.75">
      <c r="B1503" s="72" t="s">
        <v>10494</v>
      </c>
      <c r="C1503" s="8" t="s">
        <v>24608</v>
      </c>
      <c r="D1503" s="54" t="s">
        <v>10495</v>
      </c>
      <c r="E1503" s="70">
        <v>1190</v>
      </c>
      <c r="F1503" s="26">
        <v>951</v>
      </c>
      <c r="G1503" s="12">
        <f t="shared" si="23"/>
        <v>0.25131440588853837</v>
      </c>
      <c r="H1503" s="12" t="s">
        <v>60</v>
      </c>
      <c r="I1503" s="12" t="s">
        <v>60</v>
      </c>
      <c r="J1503" s="25" t="s">
        <v>60</v>
      </c>
    </row>
    <row r="1504" spans="2:10" ht="12.75">
      <c r="B1504" s="72" t="s">
        <v>10498</v>
      </c>
      <c r="C1504" s="8" t="s">
        <v>24608</v>
      </c>
      <c r="D1504" s="54" t="s">
        <v>10499</v>
      </c>
      <c r="E1504" s="70">
        <v>1190</v>
      </c>
      <c r="F1504" s="26">
        <v>951</v>
      </c>
      <c r="G1504" s="12">
        <f t="shared" si="23"/>
        <v>0.25131440588853837</v>
      </c>
      <c r="H1504" s="12" t="s">
        <v>60</v>
      </c>
      <c r="I1504" s="12" t="s">
        <v>60</v>
      </c>
      <c r="J1504" s="25" t="s">
        <v>60</v>
      </c>
    </row>
    <row r="1505" spans="2:10" ht="12.75">
      <c r="B1505" s="72" t="s">
        <v>10502</v>
      </c>
      <c r="C1505" s="8" t="s">
        <v>24608</v>
      </c>
      <c r="D1505" s="54" t="s">
        <v>10503</v>
      </c>
      <c r="E1505" s="70">
        <v>1190</v>
      </c>
      <c r="F1505" s="26">
        <v>951</v>
      </c>
      <c r="G1505" s="12">
        <f t="shared" si="23"/>
        <v>0.25131440588853837</v>
      </c>
      <c r="H1505" s="12" t="s">
        <v>60</v>
      </c>
      <c r="I1505" s="12" t="s">
        <v>60</v>
      </c>
      <c r="J1505" s="25" t="s">
        <v>60</v>
      </c>
    </row>
    <row r="1506" spans="2:10" ht="12.75">
      <c r="B1506" s="72" t="s">
        <v>10506</v>
      </c>
      <c r="C1506" s="8" t="s">
        <v>24608</v>
      </c>
      <c r="D1506" s="54" t="s">
        <v>10507</v>
      </c>
      <c r="E1506" s="70">
        <v>1190</v>
      </c>
      <c r="F1506" s="26">
        <v>951</v>
      </c>
      <c r="G1506" s="12">
        <f t="shared" si="23"/>
        <v>0.25131440588853837</v>
      </c>
      <c r="H1506" s="12" t="s">
        <v>60</v>
      </c>
      <c r="I1506" s="12" t="s">
        <v>60</v>
      </c>
      <c r="J1506" s="25" t="s">
        <v>60</v>
      </c>
    </row>
    <row r="1507" spans="2:10" ht="12.75">
      <c r="B1507" s="72" t="s">
        <v>10510</v>
      </c>
      <c r="C1507" s="8" t="s">
        <v>24608</v>
      </c>
      <c r="D1507" s="54" t="s">
        <v>10511</v>
      </c>
      <c r="E1507" s="70">
        <v>1190</v>
      </c>
      <c r="F1507" s="26">
        <v>951</v>
      </c>
      <c r="G1507" s="12">
        <f t="shared" si="23"/>
        <v>0.25131440588853837</v>
      </c>
      <c r="H1507" s="12" t="s">
        <v>60</v>
      </c>
      <c r="I1507" s="12" t="s">
        <v>60</v>
      </c>
      <c r="J1507" s="25" t="s">
        <v>60</v>
      </c>
    </row>
    <row r="1508" spans="2:10" ht="12.75">
      <c r="B1508" s="72" t="s">
        <v>16074</v>
      </c>
      <c r="C1508" s="8" t="s">
        <v>25724</v>
      </c>
      <c r="D1508" s="54" t="s">
        <v>16075</v>
      </c>
      <c r="E1508" s="70">
        <v>1190</v>
      </c>
      <c r="F1508" s="26">
        <v>953</v>
      </c>
      <c r="G1508" s="12">
        <f t="shared" si="23"/>
        <v>0.248688352570829</v>
      </c>
      <c r="H1508" s="12" t="s">
        <v>60</v>
      </c>
      <c r="I1508" s="12" t="s">
        <v>28409</v>
      </c>
      <c r="J1508" s="25" t="s">
        <v>60</v>
      </c>
    </row>
    <row r="1509" spans="2:10" ht="12.75">
      <c r="B1509" s="72" t="s">
        <v>22200</v>
      </c>
      <c r="C1509" s="8" t="s">
        <v>26887</v>
      </c>
      <c r="D1509" s="54" t="s">
        <v>22201</v>
      </c>
      <c r="E1509" s="70">
        <v>1180</v>
      </c>
      <c r="F1509" s="26">
        <v>946</v>
      </c>
      <c r="G1509" s="12">
        <f t="shared" si="23"/>
        <v>0.24735729386892169</v>
      </c>
      <c r="H1509" s="12" t="s">
        <v>31764</v>
      </c>
      <c r="I1509" s="12" t="s">
        <v>28410</v>
      </c>
      <c r="J1509" s="25" t="s">
        <v>60</v>
      </c>
    </row>
    <row r="1510" spans="2:10" ht="12.75">
      <c r="B1510" s="72" t="s">
        <v>23064</v>
      </c>
      <c r="C1510" s="8" t="s">
        <v>26998</v>
      </c>
      <c r="D1510" s="54" t="s">
        <v>23065</v>
      </c>
      <c r="E1510" s="70">
        <v>1190</v>
      </c>
      <c r="F1510" s="26">
        <v>952</v>
      </c>
      <c r="G1510" s="12">
        <f t="shared" si="23"/>
        <v>0.25</v>
      </c>
      <c r="H1510" s="12" t="s">
        <v>31738</v>
      </c>
      <c r="I1510" s="12" t="s">
        <v>28411</v>
      </c>
      <c r="J1510" s="25" t="s">
        <v>60</v>
      </c>
    </row>
    <row r="1511" spans="2:10" ht="12.75">
      <c r="B1511" s="72" t="s">
        <v>8878</v>
      </c>
      <c r="C1511" s="8" t="s">
        <v>24476</v>
      </c>
      <c r="D1511" s="54" t="s">
        <v>8879</v>
      </c>
      <c r="E1511" s="70">
        <v>1200</v>
      </c>
      <c r="F1511" s="26">
        <v>957</v>
      </c>
      <c r="G1511" s="12">
        <f t="shared" si="23"/>
        <v>0.25391849529780575</v>
      </c>
      <c r="H1511" s="12" t="s">
        <v>60</v>
      </c>
      <c r="I1511" s="12" t="s">
        <v>60</v>
      </c>
      <c r="J1511" s="25" t="s">
        <v>60</v>
      </c>
    </row>
    <row r="1512" spans="2:10" ht="12.75">
      <c r="B1512" s="72" t="s">
        <v>9451</v>
      </c>
      <c r="C1512" s="8" t="s">
        <v>60</v>
      </c>
      <c r="D1512" s="54" t="s">
        <v>9452</v>
      </c>
      <c r="E1512" s="70">
        <v>1190</v>
      </c>
      <c r="F1512" s="26">
        <v>955</v>
      </c>
      <c r="G1512" s="12">
        <f t="shared" si="23"/>
        <v>0.24607329842931946</v>
      </c>
      <c r="H1512" s="12" t="s">
        <v>60</v>
      </c>
      <c r="I1512" s="12" t="s">
        <v>60</v>
      </c>
      <c r="J1512" s="25" t="s">
        <v>60</v>
      </c>
    </row>
    <row r="1513" spans="2:10" ht="12.75">
      <c r="B1513" s="72" t="s">
        <v>9455</v>
      </c>
      <c r="C1513" s="8" t="s">
        <v>60</v>
      </c>
      <c r="D1513" s="54" t="s">
        <v>9456</v>
      </c>
      <c r="E1513" s="70">
        <v>1190</v>
      </c>
      <c r="F1513" s="26">
        <v>955</v>
      </c>
      <c r="G1513" s="12">
        <f t="shared" si="23"/>
        <v>0.24607329842931946</v>
      </c>
      <c r="H1513" s="12" t="s">
        <v>60</v>
      </c>
      <c r="I1513" s="12" t="s">
        <v>60</v>
      </c>
      <c r="J1513" s="25" t="s">
        <v>60</v>
      </c>
    </row>
    <row r="1514" spans="2:10" ht="12.75">
      <c r="B1514" s="72" t="s">
        <v>10214</v>
      </c>
      <c r="C1514" s="8" t="s">
        <v>24582</v>
      </c>
      <c r="D1514" s="54" t="s">
        <v>10215</v>
      </c>
      <c r="E1514" s="70">
        <v>1200</v>
      </c>
      <c r="F1514" s="26">
        <v>959</v>
      </c>
      <c r="G1514" s="12">
        <f t="shared" si="23"/>
        <v>0.25130344108446301</v>
      </c>
      <c r="H1514" s="12" t="s">
        <v>60</v>
      </c>
      <c r="I1514" s="12" t="s">
        <v>60</v>
      </c>
      <c r="J1514" s="25" t="s">
        <v>60</v>
      </c>
    </row>
    <row r="1515" spans="2:10" ht="12.75">
      <c r="B1515" s="72" t="s">
        <v>10768</v>
      </c>
      <c r="C1515" s="8" t="s">
        <v>24621</v>
      </c>
      <c r="D1515" s="54" t="s">
        <v>10769</v>
      </c>
      <c r="E1515" s="70">
        <v>1200</v>
      </c>
      <c r="F1515" s="26">
        <v>960</v>
      </c>
      <c r="G1515" s="12">
        <f t="shared" si="23"/>
        <v>0.25</v>
      </c>
      <c r="H1515" s="12" t="s">
        <v>60</v>
      </c>
      <c r="I1515" s="12" t="s">
        <v>28412</v>
      </c>
      <c r="J1515" s="25" t="s">
        <v>60</v>
      </c>
    </row>
    <row r="1516" spans="2:10" ht="12.75">
      <c r="B1516" s="72" t="s">
        <v>11389</v>
      </c>
      <c r="C1516" s="8" t="s">
        <v>24749</v>
      </c>
      <c r="D1516" s="54" t="s">
        <v>11390</v>
      </c>
      <c r="E1516" s="70">
        <v>1190</v>
      </c>
      <c r="F1516" s="26">
        <v>955</v>
      </c>
      <c r="G1516" s="12">
        <f t="shared" si="23"/>
        <v>0.24607329842931946</v>
      </c>
      <c r="H1516" s="12" t="s">
        <v>60</v>
      </c>
      <c r="I1516" s="12" t="s">
        <v>28413</v>
      </c>
      <c r="J1516" s="25" t="s">
        <v>60</v>
      </c>
    </row>
    <row r="1517" spans="2:10" ht="12.75">
      <c r="B1517" s="72" t="s">
        <v>12442</v>
      </c>
      <c r="C1517" s="8">
        <v>48130683</v>
      </c>
      <c r="D1517" s="54" t="s">
        <v>12443</v>
      </c>
      <c r="E1517" s="70">
        <v>1200</v>
      </c>
      <c r="F1517" s="26">
        <v>957</v>
      </c>
      <c r="G1517" s="12">
        <f t="shared" si="23"/>
        <v>0.25391849529780575</v>
      </c>
      <c r="H1517" s="12" t="s">
        <v>31765</v>
      </c>
      <c r="I1517" s="12" t="s">
        <v>28414</v>
      </c>
      <c r="J1517" s="25" t="s">
        <v>60</v>
      </c>
    </row>
    <row r="1518" spans="2:10" ht="12.75">
      <c r="B1518" s="72" t="s">
        <v>18942</v>
      </c>
      <c r="C1518" s="8" t="s">
        <v>26328</v>
      </c>
      <c r="D1518" s="54" t="s">
        <v>18943</v>
      </c>
      <c r="E1518" s="70">
        <v>1200</v>
      </c>
      <c r="F1518" s="26">
        <v>958</v>
      </c>
      <c r="G1518" s="12">
        <f t="shared" si="23"/>
        <v>0.25260960334029225</v>
      </c>
      <c r="H1518" s="12" t="s">
        <v>31766</v>
      </c>
      <c r="I1518" s="12" t="s">
        <v>28415</v>
      </c>
      <c r="J1518" s="25" t="s">
        <v>60</v>
      </c>
    </row>
    <row r="1519" spans="2:10" ht="12.75">
      <c r="B1519" s="72" t="s">
        <v>19630</v>
      </c>
      <c r="C1519" s="8" t="s">
        <v>26464</v>
      </c>
      <c r="D1519" s="54" t="s">
        <v>19631</v>
      </c>
      <c r="E1519" s="70">
        <v>1200</v>
      </c>
      <c r="F1519" s="26">
        <v>961</v>
      </c>
      <c r="G1519" s="12">
        <f t="shared" si="23"/>
        <v>0.24869927159209149</v>
      </c>
      <c r="H1519" s="12" t="s">
        <v>31767</v>
      </c>
      <c r="I1519" s="12" t="s">
        <v>28416</v>
      </c>
      <c r="J1519" s="25" t="s">
        <v>60</v>
      </c>
    </row>
    <row r="1520" spans="2:10" ht="12.75">
      <c r="B1520" s="72" t="s">
        <v>20267</v>
      </c>
      <c r="C1520" s="8" t="s">
        <v>60</v>
      </c>
      <c r="D1520" s="54" t="s">
        <v>20268</v>
      </c>
      <c r="E1520" s="70">
        <v>1200</v>
      </c>
      <c r="F1520" s="26">
        <v>957</v>
      </c>
      <c r="G1520" s="12">
        <f t="shared" si="23"/>
        <v>0.25391849529780575</v>
      </c>
      <c r="H1520" s="12" t="s">
        <v>31768</v>
      </c>
      <c r="I1520" s="12" t="s">
        <v>28417</v>
      </c>
      <c r="J1520" s="25" t="s">
        <v>60</v>
      </c>
    </row>
    <row r="1521" spans="2:10" ht="12.75">
      <c r="B1521" s="72" t="s">
        <v>21293</v>
      </c>
      <c r="C1521" s="8" t="s">
        <v>26711</v>
      </c>
      <c r="D1521" s="54" t="s">
        <v>21294</v>
      </c>
      <c r="E1521" s="70">
        <v>1200</v>
      </c>
      <c r="F1521" s="26">
        <v>960</v>
      </c>
      <c r="G1521" s="12">
        <f t="shared" si="23"/>
        <v>0.25</v>
      </c>
      <c r="H1521" s="12" t="s">
        <v>31748</v>
      </c>
      <c r="I1521" s="12" t="s">
        <v>28418</v>
      </c>
      <c r="J1521" s="25" t="s">
        <v>60</v>
      </c>
    </row>
    <row r="1522" spans="2:10" ht="12.75">
      <c r="B1522" s="72" t="s">
        <v>23480</v>
      </c>
      <c r="C1522" s="8" t="s">
        <v>27082</v>
      </c>
      <c r="D1522" s="54" t="s">
        <v>23481</v>
      </c>
      <c r="E1522" s="70">
        <v>1200</v>
      </c>
      <c r="F1522" s="26">
        <v>960</v>
      </c>
      <c r="G1522" s="12">
        <f t="shared" si="23"/>
        <v>0.25</v>
      </c>
      <c r="H1522" s="12" t="s">
        <v>60</v>
      </c>
      <c r="I1522" s="12" t="s">
        <v>28419</v>
      </c>
      <c r="J1522" s="25" t="s">
        <v>60</v>
      </c>
    </row>
    <row r="1523" spans="2:10" ht="12.75">
      <c r="B1523" s="72" t="s">
        <v>23484</v>
      </c>
      <c r="C1523" s="8" t="s">
        <v>27083</v>
      </c>
      <c r="D1523" s="54" t="s">
        <v>23485</v>
      </c>
      <c r="E1523" s="70">
        <v>1200</v>
      </c>
      <c r="F1523" s="26">
        <v>960</v>
      </c>
      <c r="G1523" s="12">
        <f t="shared" si="23"/>
        <v>0.25</v>
      </c>
      <c r="H1523" s="12" t="s">
        <v>60</v>
      </c>
      <c r="I1523" s="12" t="s">
        <v>28420</v>
      </c>
      <c r="J1523" s="25" t="s">
        <v>60</v>
      </c>
    </row>
    <row r="1524" spans="2:10" ht="12.75">
      <c r="B1524" s="72" t="s">
        <v>23488</v>
      </c>
      <c r="C1524" s="8" t="s">
        <v>27084</v>
      </c>
      <c r="D1524" s="54" t="s">
        <v>23489</v>
      </c>
      <c r="E1524" s="70">
        <v>1200</v>
      </c>
      <c r="F1524" s="26">
        <v>960</v>
      </c>
      <c r="G1524" s="12">
        <f t="shared" si="23"/>
        <v>0.25</v>
      </c>
      <c r="H1524" s="12" t="s">
        <v>60</v>
      </c>
      <c r="I1524" s="12" t="s">
        <v>28421</v>
      </c>
      <c r="J1524" s="25" t="s">
        <v>60</v>
      </c>
    </row>
    <row r="1525" spans="2:10" ht="12.75">
      <c r="B1525" s="72" t="s">
        <v>23492</v>
      </c>
      <c r="C1525" s="8" t="s">
        <v>27085</v>
      </c>
      <c r="D1525" s="54" t="s">
        <v>23493</v>
      </c>
      <c r="E1525" s="70">
        <v>1200</v>
      </c>
      <c r="F1525" s="26">
        <v>960</v>
      </c>
      <c r="G1525" s="12">
        <f t="shared" si="23"/>
        <v>0.25</v>
      </c>
      <c r="H1525" s="12" t="s">
        <v>60</v>
      </c>
      <c r="I1525" s="12" t="s">
        <v>28422</v>
      </c>
      <c r="J1525" s="25" t="s">
        <v>60</v>
      </c>
    </row>
    <row r="1526" spans="2:10" ht="12.75">
      <c r="B1526" s="72" t="s">
        <v>9924</v>
      </c>
      <c r="C1526" s="8" t="s">
        <v>60</v>
      </c>
      <c r="D1526" s="54" t="s">
        <v>9925</v>
      </c>
      <c r="E1526" s="70">
        <v>1210</v>
      </c>
      <c r="F1526" s="26">
        <v>969</v>
      </c>
      <c r="G1526" s="12">
        <f t="shared" si="23"/>
        <v>0.24871001031991735</v>
      </c>
      <c r="H1526" s="12" t="s">
        <v>60</v>
      </c>
      <c r="I1526" s="12" t="s">
        <v>60</v>
      </c>
      <c r="J1526" s="25" t="s">
        <v>60</v>
      </c>
    </row>
    <row r="1527" spans="2:10" ht="12.75">
      <c r="B1527" s="72" t="s">
        <v>13711</v>
      </c>
      <c r="C1527" s="8" t="s">
        <v>60</v>
      </c>
      <c r="D1527" s="54" t="s">
        <v>13712</v>
      </c>
      <c r="E1527" s="70">
        <v>1210</v>
      </c>
      <c r="F1527" s="26">
        <v>967</v>
      </c>
      <c r="G1527" s="12">
        <f t="shared" si="23"/>
        <v>0.25129265770423981</v>
      </c>
      <c r="H1527" s="12" t="s">
        <v>31683</v>
      </c>
      <c r="I1527" s="12" t="s">
        <v>28423</v>
      </c>
      <c r="J1527" s="25" t="s">
        <v>60</v>
      </c>
    </row>
    <row r="1528" spans="2:10" ht="12.75">
      <c r="B1528" s="72" t="s">
        <v>16078</v>
      </c>
      <c r="C1528" s="8" t="s">
        <v>25725</v>
      </c>
      <c r="D1528" s="54" t="s">
        <v>16079</v>
      </c>
      <c r="E1528" s="70">
        <v>1210</v>
      </c>
      <c r="F1528" s="26">
        <v>965</v>
      </c>
      <c r="G1528" s="12">
        <f t="shared" si="23"/>
        <v>0.25388601036269431</v>
      </c>
      <c r="H1528" s="12" t="s">
        <v>31634</v>
      </c>
      <c r="I1528" s="12" t="s">
        <v>28424</v>
      </c>
      <c r="J1528" s="25" t="s">
        <v>60</v>
      </c>
    </row>
    <row r="1529" spans="2:10" ht="12.75">
      <c r="B1529" s="72" t="s">
        <v>18151</v>
      </c>
      <c r="C1529" s="8" t="s">
        <v>60</v>
      </c>
      <c r="D1529" s="54" t="s">
        <v>18152</v>
      </c>
      <c r="E1529" s="70">
        <v>1210</v>
      </c>
      <c r="F1529" s="26">
        <v>969</v>
      </c>
      <c r="G1529" s="12">
        <f t="shared" si="23"/>
        <v>0.24871001031991735</v>
      </c>
      <c r="H1529" s="12" t="s">
        <v>31743</v>
      </c>
      <c r="I1529" s="12" t="s">
        <v>28425</v>
      </c>
      <c r="J1529" s="25" t="s">
        <v>60</v>
      </c>
    </row>
    <row r="1530" spans="2:10" ht="12.75">
      <c r="B1530" s="72" t="s">
        <v>20271</v>
      </c>
      <c r="C1530" s="8" t="s">
        <v>60</v>
      </c>
      <c r="D1530" s="54" t="s">
        <v>20272</v>
      </c>
      <c r="E1530" s="70">
        <v>1210</v>
      </c>
      <c r="F1530" s="26">
        <v>968</v>
      </c>
      <c r="G1530" s="12">
        <f t="shared" si="23"/>
        <v>0.25</v>
      </c>
      <c r="H1530" s="12" t="s">
        <v>31756</v>
      </c>
      <c r="I1530" s="12" t="s">
        <v>28426</v>
      </c>
      <c r="J1530" s="25" t="s">
        <v>60</v>
      </c>
    </row>
    <row r="1531" spans="2:10" ht="12.75">
      <c r="B1531" s="72" t="s">
        <v>20275</v>
      </c>
      <c r="C1531" s="8" t="s">
        <v>60</v>
      </c>
      <c r="D1531" s="54" t="s">
        <v>20276</v>
      </c>
      <c r="E1531" s="70">
        <v>1210</v>
      </c>
      <c r="F1531" s="26">
        <v>968</v>
      </c>
      <c r="G1531" s="12">
        <f t="shared" si="23"/>
        <v>0.25</v>
      </c>
      <c r="H1531" s="12" t="s">
        <v>31768</v>
      </c>
      <c r="I1531" s="12" t="s">
        <v>28427</v>
      </c>
      <c r="J1531" s="25" t="s">
        <v>60</v>
      </c>
    </row>
    <row r="1532" spans="2:10" ht="12.75">
      <c r="B1532" s="72" t="s">
        <v>20501</v>
      </c>
      <c r="C1532" s="8" t="s">
        <v>26545</v>
      </c>
      <c r="D1532" s="54" t="s">
        <v>20502</v>
      </c>
      <c r="E1532" s="70">
        <v>1210</v>
      </c>
      <c r="F1532" s="26">
        <v>970</v>
      </c>
      <c r="G1532" s="12">
        <f t="shared" si="23"/>
        <v>0.24742268041237114</v>
      </c>
      <c r="H1532" s="12" t="s">
        <v>31769</v>
      </c>
      <c r="I1532" s="12" t="s">
        <v>28428</v>
      </c>
      <c r="J1532" s="25" t="s">
        <v>60</v>
      </c>
    </row>
    <row r="1533" spans="2:10" ht="12.75">
      <c r="B1533" s="72" t="s">
        <v>23068</v>
      </c>
      <c r="C1533" s="8" t="s">
        <v>26999</v>
      </c>
      <c r="D1533" s="54" t="s">
        <v>23069</v>
      </c>
      <c r="E1533" s="70">
        <v>1210</v>
      </c>
      <c r="F1533" s="26">
        <v>965</v>
      </c>
      <c r="G1533" s="12">
        <f t="shared" si="23"/>
        <v>0.25388601036269431</v>
      </c>
      <c r="H1533" s="12" t="s">
        <v>31708</v>
      </c>
      <c r="I1533" s="12" t="s">
        <v>28429</v>
      </c>
      <c r="J1533" s="25" t="s">
        <v>60</v>
      </c>
    </row>
    <row r="1534" spans="2:10" ht="12.75">
      <c r="B1534" s="72" t="s">
        <v>23072</v>
      </c>
      <c r="C1534" s="8" t="s">
        <v>27000</v>
      </c>
      <c r="D1534" s="54" t="s">
        <v>23073</v>
      </c>
      <c r="E1534" s="70">
        <v>1210</v>
      </c>
      <c r="F1534" s="26">
        <v>965</v>
      </c>
      <c r="G1534" s="12">
        <f t="shared" si="23"/>
        <v>0.25388601036269431</v>
      </c>
      <c r="H1534" s="12" t="s">
        <v>31708</v>
      </c>
      <c r="I1534" s="12" t="s">
        <v>28430</v>
      </c>
      <c r="J1534" s="25" t="s">
        <v>60</v>
      </c>
    </row>
    <row r="1535" spans="2:10" ht="12.75">
      <c r="B1535" s="72" t="s">
        <v>9463</v>
      </c>
      <c r="C1535" s="8" t="s">
        <v>60</v>
      </c>
      <c r="D1535" s="54" t="s">
        <v>9464</v>
      </c>
      <c r="E1535" s="70">
        <v>1220</v>
      </c>
      <c r="F1535" s="26">
        <v>974</v>
      </c>
      <c r="G1535" s="12">
        <f t="shared" si="23"/>
        <v>0.25256673511293637</v>
      </c>
      <c r="H1535" s="12" t="s">
        <v>60</v>
      </c>
      <c r="I1535" s="12" t="s">
        <v>60</v>
      </c>
      <c r="J1535" s="25" t="s">
        <v>60</v>
      </c>
    </row>
    <row r="1536" spans="2:10" ht="12.75">
      <c r="B1536" s="72" t="s">
        <v>10478</v>
      </c>
      <c r="C1536" s="8" t="s">
        <v>24608</v>
      </c>
      <c r="D1536" s="54" t="s">
        <v>10479</v>
      </c>
      <c r="E1536" s="70">
        <v>1220</v>
      </c>
      <c r="F1536" s="26">
        <v>976</v>
      </c>
      <c r="G1536" s="12">
        <f t="shared" si="23"/>
        <v>0.25</v>
      </c>
      <c r="H1536" s="12" t="s">
        <v>60</v>
      </c>
      <c r="I1536" s="12" t="s">
        <v>60</v>
      </c>
      <c r="J1536" s="25" t="s">
        <v>60</v>
      </c>
    </row>
    <row r="1537" spans="2:10" ht="12.75">
      <c r="B1537" s="72" t="s">
        <v>13715</v>
      </c>
      <c r="C1537" s="8" t="s">
        <v>25196</v>
      </c>
      <c r="D1537" s="54" t="s">
        <v>13716</v>
      </c>
      <c r="E1537" s="70">
        <v>1220</v>
      </c>
      <c r="F1537" s="26">
        <v>975</v>
      </c>
      <c r="G1537" s="12">
        <f t="shared" si="23"/>
        <v>0.25128205128205128</v>
      </c>
      <c r="H1537" s="12" t="s">
        <v>31645</v>
      </c>
      <c r="I1537" s="12" t="s">
        <v>28431</v>
      </c>
      <c r="J1537" s="25" t="s">
        <v>60</v>
      </c>
    </row>
    <row r="1538" spans="2:10" ht="12.75">
      <c r="B1538" s="72" t="s">
        <v>13719</v>
      </c>
      <c r="C1538" s="8" t="s">
        <v>25197</v>
      </c>
      <c r="D1538" s="54" t="s">
        <v>13720</v>
      </c>
      <c r="E1538" s="70">
        <v>1220</v>
      </c>
      <c r="F1538" s="26">
        <v>977</v>
      </c>
      <c r="G1538" s="12">
        <f t="shared" ref="G1538:G1601" si="24">IFERROR(E1538/F1538-1,0)</f>
        <v>0.24872057318321383</v>
      </c>
      <c r="H1538" s="12" t="s">
        <v>60</v>
      </c>
      <c r="I1538" s="12" t="s">
        <v>28432</v>
      </c>
      <c r="J1538" s="25" t="s">
        <v>60</v>
      </c>
    </row>
    <row r="1539" spans="2:10" ht="12.75">
      <c r="B1539" s="72" t="s">
        <v>13723</v>
      </c>
      <c r="C1539" s="8" t="s">
        <v>25198</v>
      </c>
      <c r="D1539" s="54" t="s">
        <v>13724</v>
      </c>
      <c r="E1539" s="70">
        <v>1220</v>
      </c>
      <c r="F1539" s="26">
        <v>977</v>
      </c>
      <c r="G1539" s="12">
        <f t="shared" si="24"/>
        <v>0.24872057318321383</v>
      </c>
      <c r="H1539" s="12" t="s">
        <v>60</v>
      </c>
      <c r="I1539" s="12" t="s">
        <v>60</v>
      </c>
      <c r="J1539" s="25" t="s">
        <v>60</v>
      </c>
    </row>
    <row r="1540" spans="2:10" ht="12.75">
      <c r="B1540" s="72" t="s">
        <v>16082</v>
      </c>
      <c r="C1540" s="8" t="s">
        <v>60</v>
      </c>
      <c r="D1540" s="54" t="s">
        <v>16083</v>
      </c>
      <c r="E1540" s="70">
        <v>1220</v>
      </c>
      <c r="F1540" s="26">
        <v>974</v>
      </c>
      <c r="G1540" s="12">
        <f t="shared" si="24"/>
        <v>0.25256673511293637</v>
      </c>
      <c r="H1540" s="12" t="s">
        <v>31725</v>
      </c>
      <c r="I1540" s="12" t="s">
        <v>28433</v>
      </c>
      <c r="J1540" s="25" t="s">
        <v>60</v>
      </c>
    </row>
    <row r="1541" spans="2:10" ht="12.75">
      <c r="B1541" s="72" t="s">
        <v>19634</v>
      </c>
      <c r="C1541" s="8" t="s">
        <v>26465</v>
      </c>
      <c r="D1541" s="54" t="s">
        <v>19635</v>
      </c>
      <c r="E1541" s="70">
        <v>1220</v>
      </c>
      <c r="F1541" s="26">
        <v>972</v>
      </c>
      <c r="G1541" s="12">
        <f t="shared" si="24"/>
        <v>0.25514403292181065</v>
      </c>
      <c r="H1541" s="12" t="s">
        <v>31767</v>
      </c>
      <c r="I1541" s="12" t="s">
        <v>28434</v>
      </c>
      <c r="J1541" s="25" t="s">
        <v>60</v>
      </c>
    </row>
    <row r="1542" spans="2:10" ht="12.75">
      <c r="B1542" s="72" t="s">
        <v>19638</v>
      </c>
      <c r="C1542" s="8" t="s">
        <v>26466</v>
      </c>
      <c r="D1542" s="54" t="s">
        <v>19639</v>
      </c>
      <c r="E1542" s="70">
        <v>1220</v>
      </c>
      <c r="F1542" s="26">
        <v>972</v>
      </c>
      <c r="G1542" s="12">
        <f t="shared" si="24"/>
        <v>0.25514403292181065</v>
      </c>
      <c r="H1542" s="12" t="s">
        <v>31767</v>
      </c>
      <c r="I1542" s="12" t="s">
        <v>28435</v>
      </c>
      <c r="J1542" s="25" t="s">
        <v>60</v>
      </c>
    </row>
    <row r="1543" spans="2:10" ht="12.75">
      <c r="B1543" s="72" t="s">
        <v>19642</v>
      </c>
      <c r="C1543" s="8" t="s">
        <v>26467</v>
      </c>
      <c r="D1543" s="54" t="s">
        <v>19643</v>
      </c>
      <c r="E1543" s="70">
        <v>1220</v>
      </c>
      <c r="F1543" s="26">
        <v>972</v>
      </c>
      <c r="G1543" s="12">
        <f t="shared" si="24"/>
        <v>0.25514403292181065</v>
      </c>
      <c r="H1543" s="12" t="s">
        <v>31767</v>
      </c>
      <c r="I1543" s="12" t="s">
        <v>28436</v>
      </c>
      <c r="J1543" s="25" t="s">
        <v>60</v>
      </c>
    </row>
    <row r="1544" spans="2:10" ht="12.75">
      <c r="B1544" s="72" t="s">
        <v>19703</v>
      </c>
      <c r="C1544" s="8" t="s">
        <v>26482</v>
      </c>
      <c r="D1544" s="54" t="s">
        <v>19704</v>
      </c>
      <c r="E1544" s="70">
        <v>1220</v>
      </c>
      <c r="F1544" s="26">
        <v>972</v>
      </c>
      <c r="G1544" s="12">
        <f t="shared" si="24"/>
        <v>0.25514403292181065</v>
      </c>
      <c r="H1544" s="12" t="s">
        <v>31749</v>
      </c>
      <c r="I1544" s="12" t="s">
        <v>28437</v>
      </c>
      <c r="J1544" s="25" t="s">
        <v>60</v>
      </c>
    </row>
    <row r="1545" spans="2:10" ht="12.75">
      <c r="B1545" s="72" t="s">
        <v>10974</v>
      </c>
      <c r="C1545" s="8" t="s">
        <v>24671</v>
      </c>
      <c r="D1545" s="54" t="s">
        <v>10975</v>
      </c>
      <c r="E1545" s="70">
        <v>1230</v>
      </c>
      <c r="F1545" s="26">
        <v>985</v>
      </c>
      <c r="G1545" s="12">
        <f t="shared" si="24"/>
        <v>0.24873096446700504</v>
      </c>
      <c r="H1545" s="12" t="s">
        <v>60</v>
      </c>
      <c r="I1545" s="12" t="s">
        <v>32149</v>
      </c>
      <c r="J1545" s="25" t="s">
        <v>60</v>
      </c>
    </row>
    <row r="1546" spans="2:10" ht="12.75">
      <c r="B1546" s="72" t="s">
        <v>10978</v>
      </c>
      <c r="C1546" s="8" t="s">
        <v>24672</v>
      </c>
      <c r="D1546" s="54" t="s">
        <v>10979</v>
      </c>
      <c r="E1546" s="70">
        <v>1230</v>
      </c>
      <c r="F1546" s="26">
        <v>985</v>
      </c>
      <c r="G1546" s="12">
        <f t="shared" si="24"/>
        <v>0.24873096446700504</v>
      </c>
      <c r="H1546" s="12" t="s">
        <v>60</v>
      </c>
      <c r="I1546" s="12" t="s">
        <v>32150</v>
      </c>
      <c r="J1546" s="25" t="s">
        <v>60</v>
      </c>
    </row>
    <row r="1547" spans="2:10" ht="12.75">
      <c r="B1547" s="72" t="s">
        <v>10982</v>
      </c>
      <c r="C1547" s="8" t="s">
        <v>24673</v>
      </c>
      <c r="D1547" s="54" t="s">
        <v>10983</v>
      </c>
      <c r="E1547" s="70">
        <v>1230</v>
      </c>
      <c r="F1547" s="26">
        <v>985</v>
      </c>
      <c r="G1547" s="12">
        <f t="shared" si="24"/>
        <v>0.24873096446700504</v>
      </c>
      <c r="H1547" s="12" t="s">
        <v>60</v>
      </c>
      <c r="I1547" s="12" t="s">
        <v>32151</v>
      </c>
      <c r="J1547" s="25" t="s">
        <v>60</v>
      </c>
    </row>
    <row r="1548" spans="2:10" ht="12.75">
      <c r="B1548" s="72" t="s">
        <v>10986</v>
      </c>
      <c r="C1548" s="8" t="s">
        <v>24674</v>
      </c>
      <c r="D1548" s="54" t="s">
        <v>10987</v>
      </c>
      <c r="E1548" s="70">
        <v>1230</v>
      </c>
      <c r="F1548" s="26">
        <v>985</v>
      </c>
      <c r="G1548" s="12">
        <f t="shared" si="24"/>
        <v>0.24873096446700504</v>
      </c>
      <c r="H1548" s="12" t="s">
        <v>60</v>
      </c>
      <c r="I1548" s="12" t="s">
        <v>32152</v>
      </c>
      <c r="J1548" s="25" t="s">
        <v>60</v>
      </c>
    </row>
    <row r="1549" spans="2:10" ht="12.75">
      <c r="B1549" s="72" t="s">
        <v>10990</v>
      </c>
      <c r="C1549" s="8" t="s">
        <v>24675</v>
      </c>
      <c r="D1549" s="54" t="s">
        <v>10991</v>
      </c>
      <c r="E1549" s="70">
        <v>1230</v>
      </c>
      <c r="F1549" s="26">
        <v>985</v>
      </c>
      <c r="G1549" s="12">
        <f t="shared" si="24"/>
        <v>0.24873096446700504</v>
      </c>
      <c r="H1549" s="12" t="s">
        <v>60</v>
      </c>
      <c r="I1549" s="12" t="s">
        <v>32153</v>
      </c>
      <c r="J1549" s="25" t="s">
        <v>60</v>
      </c>
    </row>
    <row r="1550" spans="2:10" ht="12.75">
      <c r="B1550" s="72" t="s">
        <v>11393</v>
      </c>
      <c r="C1550" s="8" t="s">
        <v>24750</v>
      </c>
      <c r="D1550" s="54" t="s">
        <v>11394</v>
      </c>
      <c r="E1550" s="70">
        <v>1220</v>
      </c>
      <c r="F1550" s="26">
        <v>979</v>
      </c>
      <c r="G1550" s="12">
        <f t="shared" si="24"/>
        <v>0.24616956077630237</v>
      </c>
      <c r="H1550" s="12" t="s">
        <v>60</v>
      </c>
      <c r="I1550" s="12" t="s">
        <v>28438</v>
      </c>
      <c r="J1550" s="25" t="s">
        <v>60</v>
      </c>
    </row>
    <row r="1551" spans="2:10" ht="12.75">
      <c r="B1551" s="72" t="s">
        <v>16086</v>
      </c>
      <c r="C1551" s="8" t="s">
        <v>25726</v>
      </c>
      <c r="D1551" s="54" t="s">
        <v>16087</v>
      </c>
      <c r="E1551" s="70">
        <v>1230</v>
      </c>
      <c r="F1551" s="26">
        <v>981</v>
      </c>
      <c r="G1551" s="12">
        <f t="shared" si="24"/>
        <v>0.25382262996941907</v>
      </c>
      <c r="H1551" s="12" t="s">
        <v>60</v>
      </c>
      <c r="I1551" s="12" t="s">
        <v>28439</v>
      </c>
      <c r="J1551" s="25" t="s">
        <v>60</v>
      </c>
    </row>
    <row r="1552" spans="2:10" ht="12.75">
      <c r="B1552" s="72" t="s">
        <v>18796</v>
      </c>
      <c r="C1552" s="8" t="s">
        <v>26294</v>
      </c>
      <c r="D1552" s="54" t="s">
        <v>18797</v>
      </c>
      <c r="E1552" s="70">
        <v>1230</v>
      </c>
      <c r="F1552" s="26">
        <v>981</v>
      </c>
      <c r="G1552" s="12">
        <f t="shared" si="24"/>
        <v>0.25382262996941907</v>
      </c>
      <c r="H1552" s="12" t="s">
        <v>31624</v>
      </c>
      <c r="I1552" s="12" t="s">
        <v>28440</v>
      </c>
      <c r="J1552" s="25" t="s">
        <v>60</v>
      </c>
    </row>
    <row r="1553" spans="2:10" ht="12.75">
      <c r="B1553" s="72" t="s">
        <v>18946</v>
      </c>
      <c r="C1553" s="8" t="s">
        <v>26329</v>
      </c>
      <c r="D1553" s="54" t="s">
        <v>18947</v>
      </c>
      <c r="E1553" s="70">
        <v>1230</v>
      </c>
      <c r="F1553" s="26">
        <v>984</v>
      </c>
      <c r="G1553" s="12">
        <f t="shared" si="24"/>
        <v>0.25</v>
      </c>
      <c r="H1553" s="12" t="s">
        <v>31770</v>
      </c>
      <c r="I1553" s="12" t="s">
        <v>28441</v>
      </c>
      <c r="J1553" s="25" t="s">
        <v>60</v>
      </c>
    </row>
    <row r="1554" spans="2:10" ht="12.75">
      <c r="B1554" s="72" t="s">
        <v>19357</v>
      </c>
      <c r="C1554" s="8" t="s">
        <v>26399</v>
      </c>
      <c r="D1554" s="54" t="s">
        <v>19358</v>
      </c>
      <c r="E1554" s="70">
        <v>1230</v>
      </c>
      <c r="F1554" s="26">
        <v>984</v>
      </c>
      <c r="G1554" s="12">
        <f t="shared" si="24"/>
        <v>0.25</v>
      </c>
      <c r="H1554" s="12" t="s">
        <v>60</v>
      </c>
      <c r="I1554" s="12" t="s">
        <v>28442</v>
      </c>
      <c r="J1554" s="25" t="s">
        <v>60</v>
      </c>
    </row>
    <row r="1555" spans="2:10" ht="12.75">
      <c r="B1555" s="72" t="s">
        <v>19646</v>
      </c>
      <c r="C1555" s="8" t="s">
        <v>26468</v>
      </c>
      <c r="D1555" s="54" t="s">
        <v>19647</v>
      </c>
      <c r="E1555" s="70">
        <v>1230</v>
      </c>
      <c r="F1555" s="26">
        <v>984</v>
      </c>
      <c r="G1555" s="12">
        <f t="shared" si="24"/>
        <v>0.25</v>
      </c>
      <c r="H1555" s="12" t="s">
        <v>31767</v>
      </c>
      <c r="I1555" s="12" t="s">
        <v>28443</v>
      </c>
      <c r="J1555" s="25" t="s">
        <v>60</v>
      </c>
    </row>
    <row r="1556" spans="2:10" ht="12.75">
      <c r="B1556" s="72" t="s">
        <v>19650</v>
      </c>
      <c r="C1556" s="8" t="s">
        <v>26469</v>
      </c>
      <c r="D1556" s="54" t="s">
        <v>19651</v>
      </c>
      <c r="E1556" s="70">
        <v>1230</v>
      </c>
      <c r="F1556" s="26">
        <v>984</v>
      </c>
      <c r="G1556" s="12">
        <f t="shared" si="24"/>
        <v>0.25</v>
      </c>
      <c r="H1556" s="12" t="s">
        <v>31650</v>
      </c>
      <c r="I1556" s="12" t="s">
        <v>28444</v>
      </c>
      <c r="J1556" s="25" t="s">
        <v>60</v>
      </c>
    </row>
    <row r="1557" spans="2:10" ht="12.75">
      <c r="B1557" s="72" t="s">
        <v>19654</v>
      </c>
      <c r="C1557" s="8" t="s">
        <v>26470</v>
      </c>
      <c r="D1557" s="54" t="s">
        <v>19655</v>
      </c>
      <c r="E1557" s="70">
        <v>1230</v>
      </c>
      <c r="F1557" s="26">
        <v>984</v>
      </c>
      <c r="G1557" s="12">
        <f t="shared" si="24"/>
        <v>0.25</v>
      </c>
      <c r="H1557" s="12" t="s">
        <v>31650</v>
      </c>
      <c r="I1557" s="12" t="s">
        <v>28445</v>
      </c>
      <c r="J1557" s="25" t="s">
        <v>60</v>
      </c>
    </row>
    <row r="1558" spans="2:10" ht="12.75">
      <c r="B1558" s="72" t="s">
        <v>19658</v>
      </c>
      <c r="C1558" s="8" t="s">
        <v>26471</v>
      </c>
      <c r="D1558" s="54" t="s">
        <v>19659</v>
      </c>
      <c r="E1558" s="70">
        <v>1230</v>
      </c>
      <c r="F1558" s="26">
        <v>984</v>
      </c>
      <c r="G1558" s="12">
        <f t="shared" si="24"/>
        <v>0.25</v>
      </c>
      <c r="H1558" s="12" t="s">
        <v>31650</v>
      </c>
      <c r="I1558" s="12" t="s">
        <v>28446</v>
      </c>
      <c r="J1558" s="25" t="s">
        <v>60</v>
      </c>
    </row>
    <row r="1559" spans="2:10" ht="12.75">
      <c r="B1559" s="72" t="s">
        <v>19662</v>
      </c>
      <c r="C1559" s="8" t="s">
        <v>26472</v>
      </c>
      <c r="D1559" s="54" t="s">
        <v>19663</v>
      </c>
      <c r="E1559" s="70">
        <v>1230</v>
      </c>
      <c r="F1559" s="26">
        <v>984</v>
      </c>
      <c r="G1559" s="12">
        <f t="shared" si="24"/>
        <v>0.25</v>
      </c>
      <c r="H1559" s="12" t="s">
        <v>31650</v>
      </c>
      <c r="I1559" s="12" t="s">
        <v>28447</v>
      </c>
      <c r="J1559" s="25" t="s">
        <v>60</v>
      </c>
    </row>
    <row r="1560" spans="2:10" ht="12.75">
      <c r="B1560" s="72" t="s">
        <v>19892</v>
      </c>
      <c r="C1560" s="8">
        <v>4932373388</v>
      </c>
      <c r="D1560" s="54" t="s">
        <v>19893</v>
      </c>
      <c r="E1560" s="70">
        <v>1230</v>
      </c>
      <c r="F1560" s="26">
        <v>980</v>
      </c>
      <c r="G1560" s="12">
        <f t="shared" si="24"/>
        <v>0.25510204081632648</v>
      </c>
      <c r="H1560" s="12" t="s">
        <v>60</v>
      </c>
      <c r="I1560" s="12" t="s">
        <v>28448</v>
      </c>
      <c r="J1560" s="25" t="s">
        <v>60</v>
      </c>
    </row>
    <row r="1561" spans="2:10" ht="12.75">
      <c r="B1561" s="72" t="s">
        <v>20505</v>
      </c>
      <c r="C1561" s="8" t="s">
        <v>26546</v>
      </c>
      <c r="D1561" s="54" t="s">
        <v>20506</v>
      </c>
      <c r="E1561" s="70">
        <v>1230</v>
      </c>
      <c r="F1561" s="26">
        <v>981</v>
      </c>
      <c r="G1561" s="12">
        <f t="shared" si="24"/>
        <v>0.25382262996941907</v>
      </c>
      <c r="H1561" s="12" t="s">
        <v>31771</v>
      </c>
      <c r="I1561" s="12" t="s">
        <v>28449</v>
      </c>
      <c r="J1561" s="25" t="s">
        <v>60</v>
      </c>
    </row>
    <row r="1562" spans="2:10" ht="12.75">
      <c r="B1562" s="72" t="s">
        <v>20509</v>
      </c>
      <c r="C1562" s="8" t="s">
        <v>26547</v>
      </c>
      <c r="D1562" s="54" t="s">
        <v>20510</v>
      </c>
      <c r="E1562" s="70">
        <v>1230</v>
      </c>
      <c r="F1562" s="26">
        <v>981</v>
      </c>
      <c r="G1562" s="12">
        <f t="shared" si="24"/>
        <v>0.25382262996941907</v>
      </c>
      <c r="H1562" s="12" t="s">
        <v>60</v>
      </c>
      <c r="I1562" s="12" t="s">
        <v>28450</v>
      </c>
      <c r="J1562" s="25" t="s">
        <v>60</v>
      </c>
    </row>
    <row r="1563" spans="2:10" ht="12.75">
      <c r="B1563" s="72" t="s">
        <v>20513</v>
      </c>
      <c r="C1563" s="8" t="s">
        <v>26548</v>
      </c>
      <c r="D1563" s="54" t="s">
        <v>20514</v>
      </c>
      <c r="E1563" s="70">
        <v>1230</v>
      </c>
      <c r="F1563" s="26">
        <v>981</v>
      </c>
      <c r="G1563" s="12">
        <f t="shared" si="24"/>
        <v>0.25382262996941907</v>
      </c>
      <c r="H1563" s="12" t="s">
        <v>60</v>
      </c>
      <c r="I1563" s="12" t="s">
        <v>28451</v>
      </c>
      <c r="J1563" s="25" t="s">
        <v>60</v>
      </c>
    </row>
    <row r="1564" spans="2:10" ht="12.75">
      <c r="B1564" s="72" t="s">
        <v>22607</v>
      </c>
      <c r="C1564" s="8" t="s">
        <v>26928</v>
      </c>
      <c r="D1564" s="54" t="s">
        <v>22608</v>
      </c>
      <c r="E1564" s="70">
        <v>1230</v>
      </c>
      <c r="F1564" s="26">
        <v>981</v>
      </c>
      <c r="G1564" s="12">
        <f t="shared" si="24"/>
        <v>0.25382262996941907</v>
      </c>
      <c r="H1564" s="12" t="s">
        <v>31752</v>
      </c>
      <c r="I1564" s="12" t="s">
        <v>28452</v>
      </c>
      <c r="J1564" s="25" t="s">
        <v>60</v>
      </c>
    </row>
    <row r="1565" spans="2:10" ht="12.75">
      <c r="B1565" s="72" t="s">
        <v>11361</v>
      </c>
      <c r="C1565" s="8" t="s">
        <v>24742</v>
      </c>
      <c r="D1565" s="54" t="s">
        <v>11362</v>
      </c>
      <c r="E1565" s="70">
        <v>1240</v>
      </c>
      <c r="F1565" s="26">
        <v>993</v>
      </c>
      <c r="G1565" s="12">
        <f t="shared" si="24"/>
        <v>0.24874118831822756</v>
      </c>
      <c r="H1565" s="12" t="s">
        <v>60</v>
      </c>
      <c r="I1565" s="12" t="s">
        <v>28453</v>
      </c>
      <c r="J1565" s="25" t="s">
        <v>60</v>
      </c>
    </row>
    <row r="1566" spans="2:10" ht="12.75">
      <c r="B1566" s="72" t="s">
        <v>12446</v>
      </c>
      <c r="C1566" s="8" t="s">
        <v>24996</v>
      </c>
      <c r="D1566" s="54" t="s">
        <v>12447</v>
      </c>
      <c r="E1566" s="70">
        <v>1240</v>
      </c>
      <c r="F1566" s="26">
        <v>992</v>
      </c>
      <c r="G1566" s="12">
        <f t="shared" si="24"/>
        <v>0.25</v>
      </c>
      <c r="H1566" s="12" t="s">
        <v>31636</v>
      </c>
      <c r="I1566" s="12" t="s">
        <v>28454</v>
      </c>
      <c r="J1566" s="25" t="s">
        <v>60</v>
      </c>
    </row>
    <row r="1567" spans="2:10" ht="12.75">
      <c r="B1567" s="72" t="s">
        <v>12450</v>
      </c>
      <c r="C1567" s="8">
        <v>4932363697</v>
      </c>
      <c r="D1567" s="54" t="s">
        <v>12451</v>
      </c>
      <c r="E1567" s="70">
        <v>1240</v>
      </c>
      <c r="F1567" s="26">
        <v>993</v>
      </c>
      <c r="G1567" s="12">
        <f t="shared" si="24"/>
        <v>0.24874118831822756</v>
      </c>
      <c r="H1567" s="12" t="s">
        <v>31673</v>
      </c>
      <c r="I1567" s="12" t="s">
        <v>28455</v>
      </c>
      <c r="J1567" s="25" t="s">
        <v>60</v>
      </c>
    </row>
    <row r="1568" spans="2:10" ht="12.75">
      <c r="B1568" s="72" t="s">
        <v>13727</v>
      </c>
      <c r="C1568" s="8" t="s">
        <v>25199</v>
      </c>
      <c r="D1568" s="54" t="s">
        <v>13728</v>
      </c>
      <c r="E1568" s="70">
        <v>1240</v>
      </c>
      <c r="F1568" s="26">
        <v>989</v>
      </c>
      <c r="G1568" s="12">
        <f t="shared" si="24"/>
        <v>0.25379170879676449</v>
      </c>
      <c r="H1568" s="12" t="s">
        <v>31645</v>
      </c>
      <c r="I1568" s="12" t="s">
        <v>28456</v>
      </c>
      <c r="J1568" s="25" t="s">
        <v>60</v>
      </c>
    </row>
    <row r="1569" spans="2:10" ht="12.75">
      <c r="B1569" s="72" t="s">
        <v>16090</v>
      </c>
      <c r="C1569" s="8" t="s">
        <v>25727</v>
      </c>
      <c r="D1569" s="54" t="s">
        <v>16091</v>
      </c>
      <c r="E1569" s="70">
        <v>1240</v>
      </c>
      <c r="F1569" s="26">
        <v>989</v>
      </c>
      <c r="G1569" s="12">
        <f t="shared" si="24"/>
        <v>0.25379170879676449</v>
      </c>
      <c r="H1569" s="12" t="s">
        <v>31649</v>
      </c>
      <c r="I1569" s="12" t="s">
        <v>28457</v>
      </c>
      <c r="J1569" s="25" t="s">
        <v>60</v>
      </c>
    </row>
    <row r="1570" spans="2:10" ht="12.75">
      <c r="B1570" s="72" t="s">
        <v>19896</v>
      </c>
      <c r="C1570" s="8">
        <v>4932399308</v>
      </c>
      <c r="D1570" s="54" t="s">
        <v>19897</v>
      </c>
      <c r="E1570" s="70">
        <v>1240</v>
      </c>
      <c r="F1570" s="26">
        <v>992</v>
      </c>
      <c r="G1570" s="12">
        <f t="shared" si="24"/>
        <v>0.25</v>
      </c>
      <c r="H1570" s="12" t="s">
        <v>60</v>
      </c>
      <c r="I1570" s="12" t="s">
        <v>28458</v>
      </c>
      <c r="J1570" s="25" t="s">
        <v>60</v>
      </c>
    </row>
    <row r="1571" spans="2:10" ht="12.75">
      <c r="B1571" s="72" t="s">
        <v>20517</v>
      </c>
      <c r="C1571" s="8" t="s">
        <v>26549</v>
      </c>
      <c r="D1571" s="54" t="s">
        <v>20518</v>
      </c>
      <c r="E1571" s="70">
        <v>1240</v>
      </c>
      <c r="F1571" s="26">
        <v>993</v>
      </c>
      <c r="G1571" s="12">
        <f t="shared" si="24"/>
        <v>0.24874118831822756</v>
      </c>
      <c r="H1571" s="12" t="s">
        <v>60</v>
      </c>
      <c r="I1571" s="12" t="s">
        <v>28459</v>
      </c>
      <c r="J1571" s="25" t="s">
        <v>60</v>
      </c>
    </row>
    <row r="1572" spans="2:10" ht="12.75">
      <c r="B1572" s="72" t="s">
        <v>22204</v>
      </c>
      <c r="C1572" s="8" t="s">
        <v>26888</v>
      </c>
      <c r="D1572" s="54" t="s">
        <v>22205</v>
      </c>
      <c r="E1572" s="70">
        <v>1240</v>
      </c>
      <c r="F1572" s="26">
        <v>993</v>
      </c>
      <c r="G1572" s="12">
        <f t="shared" si="24"/>
        <v>0.24874118831822756</v>
      </c>
      <c r="H1572" s="12" t="s">
        <v>31764</v>
      </c>
      <c r="I1572" s="12" t="s">
        <v>28460</v>
      </c>
      <c r="J1572" s="25" t="s">
        <v>60</v>
      </c>
    </row>
    <row r="1573" spans="2:10" ht="12.75">
      <c r="B1573" s="72" t="s">
        <v>22208</v>
      </c>
      <c r="C1573" s="8" t="s">
        <v>26889</v>
      </c>
      <c r="D1573" s="54" t="s">
        <v>22209</v>
      </c>
      <c r="E1573" s="70">
        <v>1240</v>
      </c>
      <c r="F1573" s="26">
        <v>993</v>
      </c>
      <c r="G1573" s="12">
        <f t="shared" si="24"/>
        <v>0.24874118831822756</v>
      </c>
      <c r="H1573" s="12" t="s">
        <v>31764</v>
      </c>
      <c r="I1573" s="12" t="s">
        <v>28461</v>
      </c>
      <c r="J1573" s="25" t="s">
        <v>60</v>
      </c>
    </row>
    <row r="1574" spans="2:10" ht="12.75">
      <c r="B1574" s="72" t="s">
        <v>22212</v>
      </c>
      <c r="C1574" s="8" t="s">
        <v>26890</v>
      </c>
      <c r="D1574" s="54" t="s">
        <v>22213</v>
      </c>
      <c r="E1574" s="70">
        <v>1240</v>
      </c>
      <c r="F1574" s="26">
        <v>993</v>
      </c>
      <c r="G1574" s="12">
        <f t="shared" si="24"/>
        <v>0.24874118831822756</v>
      </c>
      <c r="H1574" s="12" t="s">
        <v>31764</v>
      </c>
      <c r="I1574" s="12" t="s">
        <v>28462</v>
      </c>
      <c r="J1574" s="25" t="s">
        <v>60</v>
      </c>
    </row>
    <row r="1575" spans="2:10" ht="12.75">
      <c r="B1575" s="72" t="s">
        <v>22216</v>
      </c>
      <c r="C1575" s="8" t="s">
        <v>26891</v>
      </c>
      <c r="D1575" s="54" t="s">
        <v>22217</v>
      </c>
      <c r="E1575" s="70">
        <v>1240</v>
      </c>
      <c r="F1575" s="26">
        <v>993</v>
      </c>
      <c r="G1575" s="12">
        <f t="shared" si="24"/>
        <v>0.24874118831822756</v>
      </c>
      <c r="H1575" s="12" t="s">
        <v>31764</v>
      </c>
      <c r="I1575" s="12" t="s">
        <v>28463</v>
      </c>
      <c r="J1575" s="25" t="s">
        <v>60</v>
      </c>
    </row>
    <row r="1576" spans="2:10" ht="12.75">
      <c r="B1576" s="72" t="s">
        <v>22611</v>
      </c>
      <c r="C1576" s="8" t="s">
        <v>26928</v>
      </c>
      <c r="D1576" s="54" t="s">
        <v>22612</v>
      </c>
      <c r="E1576" s="70">
        <v>1240</v>
      </c>
      <c r="F1576" s="26">
        <v>993</v>
      </c>
      <c r="G1576" s="12">
        <f t="shared" si="24"/>
        <v>0.24874118831822756</v>
      </c>
      <c r="H1576" s="12" t="s">
        <v>31752</v>
      </c>
      <c r="I1576" s="12" t="s">
        <v>28464</v>
      </c>
      <c r="J1576" s="25" t="s">
        <v>60</v>
      </c>
    </row>
    <row r="1577" spans="2:10" ht="12.75">
      <c r="B1577" s="72" t="s">
        <v>23076</v>
      </c>
      <c r="C1577" s="8" t="s">
        <v>27001</v>
      </c>
      <c r="D1577" s="54" t="s">
        <v>23077</v>
      </c>
      <c r="E1577" s="70">
        <v>1240</v>
      </c>
      <c r="F1577" s="26">
        <v>989</v>
      </c>
      <c r="G1577" s="12">
        <f t="shared" si="24"/>
        <v>0.25379170879676449</v>
      </c>
      <c r="H1577" s="12" t="s">
        <v>31708</v>
      </c>
      <c r="I1577" s="12" t="s">
        <v>28465</v>
      </c>
      <c r="J1577" s="25" t="s">
        <v>60</v>
      </c>
    </row>
    <row r="1578" spans="2:10" ht="12.75">
      <c r="B1578" s="72" t="s">
        <v>9395</v>
      </c>
      <c r="C1578" s="8" t="s">
        <v>60</v>
      </c>
      <c r="D1578" s="54" t="s">
        <v>9396</v>
      </c>
      <c r="E1578" s="70">
        <v>1250</v>
      </c>
      <c r="F1578" s="26">
        <v>1002</v>
      </c>
      <c r="G1578" s="12">
        <f t="shared" si="24"/>
        <v>0.24750499001996018</v>
      </c>
      <c r="H1578" s="12" t="s">
        <v>60</v>
      </c>
      <c r="I1578" s="12" t="s">
        <v>60</v>
      </c>
      <c r="J1578" s="25" t="s">
        <v>60</v>
      </c>
    </row>
    <row r="1579" spans="2:10" ht="12.75">
      <c r="B1579" s="72" t="s">
        <v>11397</v>
      </c>
      <c r="C1579" s="8" t="s">
        <v>24751</v>
      </c>
      <c r="D1579" s="54" t="s">
        <v>11398</v>
      </c>
      <c r="E1579" s="70">
        <v>1250</v>
      </c>
      <c r="F1579" s="26">
        <v>1002</v>
      </c>
      <c r="G1579" s="12">
        <f t="shared" si="24"/>
        <v>0.24750499001996018</v>
      </c>
      <c r="H1579" s="12" t="s">
        <v>31772</v>
      </c>
      <c r="I1579" s="12" t="s">
        <v>28466</v>
      </c>
      <c r="J1579" s="25" t="s">
        <v>60</v>
      </c>
    </row>
    <row r="1580" spans="2:10" ht="12.75">
      <c r="B1580" s="72" t="s">
        <v>11401</v>
      </c>
      <c r="C1580" s="8" t="s">
        <v>24752</v>
      </c>
      <c r="D1580" s="54" t="s">
        <v>11402</v>
      </c>
      <c r="E1580" s="70">
        <v>1250</v>
      </c>
      <c r="F1580" s="26">
        <v>1002</v>
      </c>
      <c r="G1580" s="12">
        <f t="shared" si="24"/>
        <v>0.24750499001996018</v>
      </c>
      <c r="H1580" s="12" t="s">
        <v>60</v>
      </c>
      <c r="I1580" s="12" t="s">
        <v>28467</v>
      </c>
      <c r="J1580" s="25" t="s">
        <v>60</v>
      </c>
    </row>
    <row r="1581" spans="2:10" ht="12.75">
      <c r="B1581" s="72" t="s">
        <v>16094</v>
      </c>
      <c r="C1581" s="8" t="s">
        <v>25728</v>
      </c>
      <c r="D1581" s="54" t="s">
        <v>16095</v>
      </c>
      <c r="E1581" s="70">
        <v>1250</v>
      </c>
      <c r="F1581" s="26">
        <v>1000</v>
      </c>
      <c r="G1581" s="12">
        <f t="shared" si="24"/>
        <v>0.25</v>
      </c>
      <c r="H1581" s="12" t="s">
        <v>31649</v>
      </c>
      <c r="I1581" s="12" t="s">
        <v>28468</v>
      </c>
      <c r="J1581" s="25" t="s">
        <v>60</v>
      </c>
    </row>
    <row r="1582" spans="2:10" ht="12.75">
      <c r="B1582" s="72" t="s">
        <v>19666</v>
      </c>
      <c r="C1582" s="8" t="s">
        <v>26473</v>
      </c>
      <c r="D1582" s="54" t="s">
        <v>19667</v>
      </c>
      <c r="E1582" s="70">
        <v>1250</v>
      </c>
      <c r="F1582" s="26">
        <v>996</v>
      </c>
      <c r="G1582" s="12">
        <f t="shared" si="24"/>
        <v>0.2550200803212852</v>
      </c>
      <c r="H1582" s="12" t="s">
        <v>31753</v>
      </c>
      <c r="I1582" s="12" t="s">
        <v>28469</v>
      </c>
      <c r="J1582" s="25" t="s">
        <v>60</v>
      </c>
    </row>
    <row r="1583" spans="2:10" ht="12.75">
      <c r="B1583" s="72" t="s">
        <v>19670</v>
      </c>
      <c r="C1583" s="8" t="s">
        <v>26474</v>
      </c>
      <c r="D1583" s="54" t="s">
        <v>19671</v>
      </c>
      <c r="E1583" s="70">
        <v>1250</v>
      </c>
      <c r="F1583" s="26">
        <v>996</v>
      </c>
      <c r="G1583" s="12">
        <f t="shared" si="24"/>
        <v>0.2550200803212852</v>
      </c>
      <c r="H1583" s="12" t="s">
        <v>31767</v>
      </c>
      <c r="I1583" s="12" t="s">
        <v>28470</v>
      </c>
      <c r="J1583" s="25" t="s">
        <v>60</v>
      </c>
    </row>
    <row r="1584" spans="2:10" ht="12.75">
      <c r="B1584" s="47" t="s">
        <v>6597</v>
      </c>
      <c r="C1584" s="8" t="s">
        <v>6596</v>
      </c>
      <c r="D1584" s="54" t="s">
        <v>6598</v>
      </c>
      <c r="E1584" s="70">
        <v>1250</v>
      </c>
      <c r="F1584" s="26">
        <v>1000</v>
      </c>
      <c r="G1584" s="12">
        <f t="shared" si="24"/>
        <v>0.25</v>
      </c>
      <c r="H1584" s="12" t="s">
        <v>6600</v>
      </c>
      <c r="I1584" s="12" t="s">
        <v>28471</v>
      </c>
      <c r="J1584" s="25" t="s">
        <v>60</v>
      </c>
    </row>
    <row r="1585" spans="2:10" ht="12.75">
      <c r="B1585" s="46" t="s">
        <v>7221</v>
      </c>
      <c r="C1585" s="8" t="s">
        <v>7220</v>
      </c>
      <c r="D1585" s="54" t="s">
        <v>7222</v>
      </c>
      <c r="E1585" s="70">
        <v>1250</v>
      </c>
      <c r="F1585" s="26">
        <v>1000</v>
      </c>
      <c r="G1585" s="12">
        <f t="shared" si="24"/>
        <v>0.25</v>
      </c>
      <c r="H1585" s="12" t="s">
        <v>7225</v>
      </c>
      <c r="I1585" s="12" t="s">
        <v>28472</v>
      </c>
      <c r="J1585" s="25" t="s">
        <v>60</v>
      </c>
    </row>
    <row r="1586" spans="2:10" ht="12.75">
      <c r="B1586" s="46" t="s">
        <v>7240</v>
      </c>
      <c r="C1586" s="8" t="s">
        <v>7239</v>
      </c>
      <c r="D1586" s="54" t="s">
        <v>7241</v>
      </c>
      <c r="E1586" s="70">
        <v>1250</v>
      </c>
      <c r="F1586" s="26">
        <v>1000</v>
      </c>
      <c r="G1586" s="12">
        <f t="shared" si="24"/>
        <v>0.25</v>
      </c>
      <c r="H1586" s="12" t="s">
        <v>7225</v>
      </c>
      <c r="I1586" s="12" t="s">
        <v>28473</v>
      </c>
      <c r="J1586" s="25" t="s">
        <v>60</v>
      </c>
    </row>
    <row r="1587" spans="2:10" ht="12.75">
      <c r="B1587" s="72" t="s">
        <v>10117</v>
      </c>
      <c r="C1587" s="8" t="s">
        <v>60</v>
      </c>
      <c r="D1587" s="54" t="s">
        <v>10118</v>
      </c>
      <c r="E1587" s="70">
        <v>1260</v>
      </c>
      <c r="F1587" s="26">
        <v>1007</v>
      </c>
      <c r="G1587" s="12">
        <f t="shared" si="24"/>
        <v>0.2512413108242304</v>
      </c>
      <c r="H1587" s="12" t="s">
        <v>60</v>
      </c>
      <c r="I1587" s="12" t="s">
        <v>60</v>
      </c>
      <c r="J1587" s="25" t="s">
        <v>60</v>
      </c>
    </row>
    <row r="1588" spans="2:10" ht="12.75">
      <c r="B1588" s="72" t="s">
        <v>12454</v>
      </c>
      <c r="C1588" s="8" t="s">
        <v>24997</v>
      </c>
      <c r="D1588" s="54" t="s">
        <v>12455</v>
      </c>
      <c r="E1588" s="70">
        <v>1260</v>
      </c>
      <c r="F1588" s="26">
        <v>1006</v>
      </c>
      <c r="G1588" s="12">
        <f t="shared" si="24"/>
        <v>0.25248508946322068</v>
      </c>
      <c r="H1588" s="12" t="s">
        <v>31722</v>
      </c>
      <c r="I1588" s="12" t="s">
        <v>28474</v>
      </c>
      <c r="J1588" s="25" t="s">
        <v>60</v>
      </c>
    </row>
    <row r="1589" spans="2:10" ht="12.75">
      <c r="B1589" s="72" t="s">
        <v>12458</v>
      </c>
      <c r="C1589" s="8">
        <v>4932363693</v>
      </c>
      <c r="D1589" s="54" t="s">
        <v>12459</v>
      </c>
      <c r="E1589" s="70">
        <v>1260</v>
      </c>
      <c r="F1589" s="26">
        <v>1006</v>
      </c>
      <c r="G1589" s="12">
        <f t="shared" si="24"/>
        <v>0.25248508946322068</v>
      </c>
      <c r="H1589" s="12" t="s">
        <v>31673</v>
      </c>
      <c r="I1589" s="12" t="s">
        <v>28475</v>
      </c>
      <c r="J1589" s="25" t="s">
        <v>60</v>
      </c>
    </row>
    <row r="1590" spans="2:10" ht="12.75">
      <c r="B1590" s="72" t="s">
        <v>13731</v>
      </c>
      <c r="C1590" s="8" t="s">
        <v>25200</v>
      </c>
      <c r="D1590" s="54" t="s">
        <v>13732</v>
      </c>
      <c r="E1590" s="70">
        <v>1260</v>
      </c>
      <c r="F1590" s="26">
        <v>1005</v>
      </c>
      <c r="G1590" s="12">
        <f t="shared" si="24"/>
        <v>0.25373134328358216</v>
      </c>
      <c r="H1590" s="12" t="s">
        <v>31683</v>
      </c>
      <c r="I1590" s="12" t="s">
        <v>28476</v>
      </c>
      <c r="J1590" s="25" t="s">
        <v>60</v>
      </c>
    </row>
    <row r="1591" spans="2:10" ht="12.75">
      <c r="B1591" s="72" t="s">
        <v>13735</v>
      </c>
      <c r="C1591" s="8" t="s">
        <v>25201</v>
      </c>
      <c r="D1591" s="54" t="s">
        <v>13736</v>
      </c>
      <c r="E1591" s="70">
        <v>1260</v>
      </c>
      <c r="F1591" s="26">
        <v>1009</v>
      </c>
      <c r="G1591" s="12">
        <f t="shared" si="24"/>
        <v>0.2487611496531219</v>
      </c>
      <c r="H1591" s="12" t="s">
        <v>31683</v>
      </c>
      <c r="I1591" s="12" t="s">
        <v>28477</v>
      </c>
      <c r="J1591" s="25" t="s">
        <v>60</v>
      </c>
    </row>
    <row r="1592" spans="2:10" ht="12.75">
      <c r="B1592" s="72" t="s">
        <v>16098</v>
      </c>
      <c r="C1592" s="8" t="s">
        <v>25729</v>
      </c>
      <c r="D1592" s="54" t="s">
        <v>16099</v>
      </c>
      <c r="E1592" s="70">
        <v>1270</v>
      </c>
      <c r="F1592" s="26">
        <v>1012</v>
      </c>
      <c r="G1592" s="12">
        <f t="shared" si="24"/>
        <v>0.25494071146245068</v>
      </c>
      <c r="H1592" s="12" t="s">
        <v>60</v>
      </c>
      <c r="I1592" s="12" t="s">
        <v>28478</v>
      </c>
      <c r="J1592" s="25" t="s">
        <v>60</v>
      </c>
    </row>
    <row r="1593" spans="2:10" ht="12.75">
      <c r="B1593" s="72" t="s">
        <v>16102</v>
      </c>
      <c r="C1593" s="8" t="s">
        <v>25730</v>
      </c>
      <c r="D1593" s="54" t="s">
        <v>16103</v>
      </c>
      <c r="E1593" s="70">
        <v>1270</v>
      </c>
      <c r="F1593" s="26">
        <v>1012</v>
      </c>
      <c r="G1593" s="12">
        <f t="shared" si="24"/>
        <v>0.25494071146245068</v>
      </c>
      <c r="H1593" s="12" t="s">
        <v>60</v>
      </c>
      <c r="I1593" s="12" t="s">
        <v>28479</v>
      </c>
      <c r="J1593" s="25" t="s">
        <v>60</v>
      </c>
    </row>
    <row r="1594" spans="2:10" ht="12.75">
      <c r="B1594" s="72" t="s">
        <v>16106</v>
      </c>
      <c r="C1594" s="8" t="s">
        <v>25731</v>
      </c>
      <c r="D1594" s="54" t="s">
        <v>16107</v>
      </c>
      <c r="E1594" s="70">
        <v>1270</v>
      </c>
      <c r="F1594" s="26">
        <v>1012</v>
      </c>
      <c r="G1594" s="12">
        <f t="shared" si="24"/>
        <v>0.25494071146245068</v>
      </c>
      <c r="H1594" s="12" t="s">
        <v>31649</v>
      </c>
      <c r="I1594" s="12" t="s">
        <v>28480</v>
      </c>
      <c r="J1594" s="25" t="s">
        <v>60</v>
      </c>
    </row>
    <row r="1595" spans="2:10" ht="12.75">
      <c r="B1595" s="72" t="s">
        <v>16110</v>
      </c>
      <c r="C1595" s="8" t="s">
        <v>25732</v>
      </c>
      <c r="D1595" s="54" t="s">
        <v>16111</v>
      </c>
      <c r="E1595" s="70">
        <v>1270</v>
      </c>
      <c r="F1595" s="26">
        <v>1012</v>
      </c>
      <c r="G1595" s="12">
        <f t="shared" si="24"/>
        <v>0.25494071146245068</v>
      </c>
      <c r="H1595" s="12" t="s">
        <v>31649</v>
      </c>
      <c r="I1595" s="12" t="s">
        <v>28481</v>
      </c>
      <c r="J1595" s="25" t="s">
        <v>60</v>
      </c>
    </row>
    <row r="1596" spans="2:10" ht="12.75">
      <c r="B1596" s="72" t="s">
        <v>22879</v>
      </c>
      <c r="C1596" s="8" t="s">
        <v>26959</v>
      </c>
      <c r="D1596" s="54" t="s">
        <v>22880</v>
      </c>
      <c r="E1596" s="70">
        <v>1260</v>
      </c>
      <c r="F1596" s="26">
        <v>1007</v>
      </c>
      <c r="G1596" s="12">
        <f t="shared" si="24"/>
        <v>0.2512413108242304</v>
      </c>
      <c r="H1596" s="12" t="s">
        <v>60</v>
      </c>
      <c r="I1596" s="12" t="s">
        <v>28482</v>
      </c>
      <c r="J1596" s="25" t="s">
        <v>60</v>
      </c>
    </row>
    <row r="1597" spans="2:10" ht="12.75">
      <c r="B1597" s="72" t="s">
        <v>22883</v>
      </c>
      <c r="C1597" s="8" t="s">
        <v>26958</v>
      </c>
      <c r="D1597" s="54" t="s">
        <v>22884</v>
      </c>
      <c r="E1597" s="70">
        <v>1260</v>
      </c>
      <c r="F1597" s="26">
        <v>1007</v>
      </c>
      <c r="G1597" s="12">
        <f t="shared" si="24"/>
        <v>0.2512413108242304</v>
      </c>
      <c r="H1597" s="12" t="s">
        <v>31696</v>
      </c>
      <c r="I1597" s="12" t="s">
        <v>28483</v>
      </c>
      <c r="J1597" s="25" t="s">
        <v>60</v>
      </c>
    </row>
    <row r="1598" spans="2:10" ht="12.75">
      <c r="B1598" s="72" t="s">
        <v>9467</v>
      </c>
      <c r="C1598" s="8" t="s">
        <v>60</v>
      </c>
      <c r="D1598" s="54" t="s">
        <v>9468</v>
      </c>
      <c r="E1598" s="70">
        <v>1280</v>
      </c>
      <c r="F1598" s="26">
        <v>1020</v>
      </c>
      <c r="G1598" s="12">
        <f t="shared" si="24"/>
        <v>0.25490196078431371</v>
      </c>
      <c r="H1598" s="12" t="s">
        <v>60</v>
      </c>
      <c r="I1598" s="12" t="s">
        <v>60</v>
      </c>
      <c r="J1598" s="25" t="s">
        <v>60</v>
      </c>
    </row>
    <row r="1599" spans="2:10" ht="12.75">
      <c r="B1599" s="72" t="s">
        <v>9920</v>
      </c>
      <c r="C1599" s="8" t="s">
        <v>60</v>
      </c>
      <c r="D1599" s="54" t="s">
        <v>9921</v>
      </c>
      <c r="E1599" s="70">
        <v>1280</v>
      </c>
      <c r="F1599" s="26">
        <v>1020</v>
      </c>
      <c r="G1599" s="12">
        <f t="shared" si="24"/>
        <v>0.25490196078431371</v>
      </c>
      <c r="H1599" s="12" t="s">
        <v>60</v>
      </c>
      <c r="I1599" s="12" t="s">
        <v>60</v>
      </c>
      <c r="J1599" s="25" t="s">
        <v>60</v>
      </c>
    </row>
    <row r="1600" spans="2:10" ht="12.75">
      <c r="B1600" s="72" t="s">
        <v>9928</v>
      </c>
      <c r="C1600" s="8" t="s">
        <v>60</v>
      </c>
      <c r="D1600" s="54" t="s">
        <v>9929</v>
      </c>
      <c r="E1600" s="70">
        <v>1270</v>
      </c>
      <c r="F1600" s="26">
        <v>1017</v>
      </c>
      <c r="G1600" s="12">
        <f t="shared" si="24"/>
        <v>0.24877089478859382</v>
      </c>
      <c r="H1600" s="12" t="s">
        <v>60</v>
      </c>
      <c r="I1600" s="12" t="s">
        <v>60</v>
      </c>
      <c r="J1600" s="25" t="s">
        <v>60</v>
      </c>
    </row>
    <row r="1601" spans="2:10" ht="12.75">
      <c r="B1601" s="72" t="s">
        <v>9932</v>
      </c>
      <c r="C1601" s="8" t="s">
        <v>60</v>
      </c>
      <c r="D1601" s="54" t="s">
        <v>9933</v>
      </c>
      <c r="E1601" s="70">
        <v>1280</v>
      </c>
      <c r="F1601" s="26">
        <v>1020</v>
      </c>
      <c r="G1601" s="12">
        <f t="shared" si="24"/>
        <v>0.25490196078431371</v>
      </c>
      <c r="H1601" s="12" t="s">
        <v>60</v>
      </c>
      <c r="I1601" s="12" t="s">
        <v>60</v>
      </c>
      <c r="J1601" s="25" t="s">
        <v>60</v>
      </c>
    </row>
    <row r="1602" spans="2:10" ht="12.75">
      <c r="B1602" s="72" t="s">
        <v>13739</v>
      </c>
      <c r="C1602" s="8" t="s">
        <v>25202</v>
      </c>
      <c r="D1602" s="54" t="s">
        <v>13740</v>
      </c>
      <c r="E1602" s="70">
        <v>1270</v>
      </c>
      <c r="F1602" s="26">
        <v>1017</v>
      </c>
      <c r="G1602" s="12">
        <f t="shared" ref="G1602:G1665" si="25">IFERROR(E1602/F1602-1,0)</f>
        <v>0.24877089478859382</v>
      </c>
      <c r="H1602" s="12" t="s">
        <v>31645</v>
      </c>
      <c r="I1602" s="12" t="s">
        <v>28484</v>
      </c>
      <c r="J1602" s="25" t="s">
        <v>60</v>
      </c>
    </row>
    <row r="1603" spans="2:10" ht="12.75">
      <c r="B1603" s="72" t="s">
        <v>20521</v>
      </c>
      <c r="C1603" s="8" t="s">
        <v>26550</v>
      </c>
      <c r="D1603" s="54" t="s">
        <v>20522</v>
      </c>
      <c r="E1603" s="70">
        <v>1270</v>
      </c>
      <c r="F1603" s="26">
        <v>1017</v>
      </c>
      <c r="G1603" s="12">
        <f t="shared" si="25"/>
        <v>0.24877089478859382</v>
      </c>
      <c r="H1603" s="12" t="s">
        <v>31693</v>
      </c>
      <c r="I1603" s="12" t="s">
        <v>28485</v>
      </c>
      <c r="J1603" s="25" t="s">
        <v>60</v>
      </c>
    </row>
    <row r="1604" spans="2:10" ht="12.75">
      <c r="B1604" s="72" t="s">
        <v>20525</v>
      </c>
      <c r="C1604" s="8" t="s">
        <v>26551</v>
      </c>
      <c r="D1604" s="54" t="s">
        <v>20526</v>
      </c>
      <c r="E1604" s="70">
        <v>1270</v>
      </c>
      <c r="F1604" s="26">
        <v>1017</v>
      </c>
      <c r="G1604" s="12">
        <f t="shared" si="25"/>
        <v>0.24877089478859382</v>
      </c>
      <c r="H1604" s="12" t="s">
        <v>60</v>
      </c>
      <c r="I1604" s="12" t="s">
        <v>28486</v>
      </c>
      <c r="J1604" s="25" t="s">
        <v>60</v>
      </c>
    </row>
    <row r="1605" spans="2:10" ht="12.75">
      <c r="B1605" s="72" t="s">
        <v>22220</v>
      </c>
      <c r="C1605" s="8" t="s">
        <v>26892</v>
      </c>
      <c r="D1605" s="54" t="s">
        <v>22221</v>
      </c>
      <c r="E1605" s="70">
        <v>1270</v>
      </c>
      <c r="F1605" s="26">
        <v>1017</v>
      </c>
      <c r="G1605" s="12">
        <f t="shared" si="25"/>
        <v>0.24877089478859382</v>
      </c>
      <c r="H1605" s="12" t="s">
        <v>31764</v>
      </c>
      <c r="I1605" s="12" t="s">
        <v>28487</v>
      </c>
      <c r="J1605" s="25" t="s">
        <v>60</v>
      </c>
    </row>
    <row r="1606" spans="2:10" ht="12.75">
      <c r="B1606" s="72" t="s">
        <v>24176</v>
      </c>
      <c r="C1606" s="8" t="s">
        <v>27163</v>
      </c>
      <c r="D1606" s="54" t="s">
        <v>24177</v>
      </c>
      <c r="E1606" s="70">
        <v>1270</v>
      </c>
      <c r="F1606" s="26">
        <v>1013</v>
      </c>
      <c r="G1606" s="12">
        <f t="shared" si="25"/>
        <v>0.25370187561697932</v>
      </c>
      <c r="H1606" s="12" t="s">
        <v>60</v>
      </c>
      <c r="I1606" s="12" t="s">
        <v>60</v>
      </c>
      <c r="J1606" s="25" t="s">
        <v>60</v>
      </c>
    </row>
    <row r="1607" spans="2:10" ht="12.75">
      <c r="B1607" s="72" t="s">
        <v>9047</v>
      </c>
      <c r="C1607" s="8" t="s">
        <v>24514</v>
      </c>
      <c r="D1607" s="54" t="s">
        <v>9048</v>
      </c>
      <c r="E1607" s="70">
        <v>1280</v>
      </c>
      <c r="F1607" s="26">
        <v>1025</v>
      </c>
      <c r="G1607" s="12">
        <f t="shared" si="25"/>
        <v>0.24878048780487805</v>
      </c>
      <c r="H1607" s="12" t="s">
        <v>31768</v>
      </c>
      <c r="I1607" s="12" t="s">
        <v>28488</v>
      </c>
      <c r="J1607" s="25" t="s">
        <v>60</v>
      </c>
    </row>
    <row r="1608" spans="2:10" ht="12.75">
      <c r="B1608" s="72" t="s">
        <v>9471</v>
      </c>
      <c r="C1608" s="8" t="s">
        <v>60</v>
      </c>
      <c r="D1608" s="54" t="s">
        <v>9472</v>
      </c>
      <c r="E1608" s="70">
        <v>1290</v>
      </c>
      <c r="F1608" s="26">
        <v>1028</v>
      </c>
      <c r="G1608" s="12">
        <f t="shared" si="25"/>
        <v>0.25486381322957197</v>
      </c>
      <c r="H1608" s="12" t="s">
        <v>60</v>
      </c>
      <c r="I1608" s="12" t="s">
        <v>60</v>
      </c>
      <c r="J1608" s="25" t="s">
        <v>60</v>
      </c>
    </row>
    <row r="1609" spans="2:10" ht="12.75">
      <c r="B1609" s="72" t="s">
        <v>9483</v>
      </c>
      <c r="C1609" s="8" t="s">
        <v>60</v>
      </c>
      <c r="D1609" s="54" t="s">
        <v>9484</v>
      </c>
      <c r="E1609" s="70">
        <v>1280</v>
      </c>
      <c r="F1609" s="26">
        <v>1027</v>
      </c>
      <c r="G1609" s="12">
        <f t="shared" si="25"/>
        <v>0.24634858812074012</v>
      </c>
      <c r="H1609" s="12" t="s">
        <v>60</v>
      </c>
      <c r="I1609" s="12" t="s">
        <v>60</v>
      </c>
      <c r="J1609" s="25" t="s">
        <v>60</v>
      </c>
    </row>
    <row r="1610" spans="2:10" ht="12.75">
      <c r="B1610" s="72" t="s">
        <v>10666</v>
      </c>
      <c r="C1610" s="8">
        <v>0</v>
      </c>
      <c r="D1610" s="54" t="s">
        <v>10667</v>
      </c>
      <c r="E1610" s="70">
        <v>1280</v>
      </c>
      <c r="F1610" s="26">
        <v>1022</v>
      </c>
      <c r="G1610" s="12">
        <f t="shared" si="25"/>
        <v>0.2524461839530332</v>
      </c>
      <c r="H1610" s="12" t="s">
        <v>60</v>
      </c>
      <c r="I1610" s="12" t="s">
        <v>60</v>
      </c>
      <c r="J1610" s="25" t="s">
        <v>60</v>
      </c>
    </row>
    <row r="1611" spans="2:10" ht="12.75">
      <c r="B1611" s="72" t="s">
        <v>11405</v>
      </c>
      <c r="C1611" s="8" t="s">
        <v>24753</v>
      </c>
      <c r="D1611" s="54" t="s">
        <v>11406</v>
      </c>
      <c r="E1611" s="70">
        <v>1280</v>
      </c>
      <c r="F1611" s="26">
        <v>1026</v>
      </c>
      <c r="G1611" s="12">
        <f t="shared" si="25"/>
        <v>0.24756335282651065</v>
      </c>
      <c r="H1611" s="12" t="s">
        <v>31772</v>
      </c>
      <c r="I1611" s="12" t="s">
        <v>28489</v>
      </c>
      <c r="J1611" s="25" t="s">
        <v>60</v>
      </c>
    </row>
    <row r="1612" spans="2:10" ht="12.75">
      <c r="B1612" s="72" t="s">
        <v>11409</v>
      </c>
      <c r="C1612" s="8" t="s">
        <v>24754</v>
      </c>
      <c r="D1612" s="54" t="s">
        <v>11410</v>
      </c>
      <c r="E1612" s="70">
        <v>1280</v>
      </c>
      <c r="F1612" s="26">
        <v>1026</v>
      </c>
      <c r="G1612" s="12">
        <f t="shared" si="25"/>
        <v>0.24756335282651065</v>
      </c>
      <c r="H1612" s="12" t="s">
        <v>60</v>
      </c>
      <c r="I1612" s="12" t="s">
        <v>28490</v>
      </c>
      <c r="J1612" s="25" t="s">
        <v>60</v>
      </c>
    </row>
    <row r="1613" spans="2:10" ht="12.75">
      <c r="B1613" s="72" t="s">
        <v>13747</v>
      </c>
      <c r="C1613" s="8" t="s">
        <v>25204</v>
      </c>
      <c r="D1613" s="54" t="s">
        <v>13748</v>
      </c>
      <c r="E1613" s="70">
        <v>1290</v>
      </c>
      <c r="F1613" s="26">
        <v>1029</v>
      </c>
      <c r="G1613" s="12">
        <f t="shared" si="25"/>
        <v>0.25364431486880457</v>
      </c>
      <c r="H1613" s="12" t="s">
        <v>31683</v>
      </c>
      <c r="I1613" s="12" t="s">
        <v>28491</v>
      </c>
      <c r="J1613" s="25" t="s">
        <v>60</v>
      </c>
    </row>
    <row r="1614" spans="2:10" ht="12.75">
      <c r="B1614" s="72" t="s">
        <v>13751</v>
      </c>
      <c r="C1614" s="8" t="s">
        <v>25205</v>
      </c>
      <c r="D1614" s="54" t="s">
        <v>13752</v>
      </c>
      <c r="E1614" s="70">
        <v>1290</v>
      </c>
      <c r="F1614" s="26">
        <v>1029</v>
      </c>
      <c r="G1614" s="12">
        <f t="shared" si="25"/>
        <v>0.25364431486880457</v>
      </c>
      <c r="H1614" s="12" t="s">
        <v>31683</v>
      </c>
      <c r="I1614" s="12" t="s">
        <v>28492</v>
      </c>
      <c r="J1614" s="25" t="s">
        <v>60</v>
      </c>
    </row>
    <row r="1615" spans="2:10" ht="12.75">
      <c r="B1615" s="72" t="s">
        <v>16114</v>
      </c>
      <c r="C1615" s="8" t="s">
        <v>25733</v>
      </c>
      <c r="D1615" s="54" t="s">
        <v>16115</v>
      </c>
      <c r="E1615" s="70">
        <v>1280</v>
      </c>
      <c r="F1615" s="26">
        <v>1022</v>
      </c>
      <c r="G1615" s="12">
        <f t="shared" si="25"/>
        <v>0.2524461839530332</v>
      </c>
      <c r="H1615" s="12" t="s">
        <v>60</v>
      </c>
      <c r="I1615" s="12" t="s">
        <v>28493</v>
      </c>
      <c r="J1615" s="25" t="s">
        <v>60</v>
      </c>
    </row>
    <row r="1616" spans="2:10" ht="12.75">
      <c r="B1616" s="72" t="s">
        <v>18950</v>
      </c>
      <c r="C1616" s="8" t="s">
        <v>26330</v>
      </c>
      <c r="D1616" s="54" t="s">
        <v>18951</v>
      </c>
      <c r="E1616" s="70">
        <v>1280</v>
      </c>
      <c r="F1616" s="26">
        <v>1022</v>
      </c>
      <c r="G1616" s="12">
        <f t="shared" si="25"/>
        <v>0.2524461839530332</v>
      </c>
      <c r="H1616" s="12" t="s">
        <v>31773</v>
      </c>
      <c r="I1616" s="12" t="s">
        <v>28494</v>
      </c>
      <c r="J1616" s="25" t="s">
        <v>60</v>
      </c>
    </row>
    <row r="1617" spans="2:10" ht="12.75">
      <c r="B1617" s="72" t="s">
        <v>9475</v>
      </c>
      <c r="C1617" s="8" t="s">
        <v>60</v>
      </c>
      <c r="D1617" s="54" t="s">
        <v>9476</v>
      </c>
      <c r="E1617" s="70">
        <v>1290</v>
      </c>
      <c r="F1617" s="26">
        <v>1032</v>
      </c>
      <c r="G1617" s="12">
        <f t="shared" si="25"/>
        <v>0.25</v>
      </c>
      <c r="H1617" s="12" t="s">
        <v>60</v>
      </c>
      <c r="I1617" s="12" t="s">
        <v>60</v>
      </c>
      <c r="J1617" s="25" t="s">
        <v>60</v>
      </c>
    </row>
    <row r="1618" spans="2:10" ht="12.75">
      <c r="B1618" s="72" t="s">
        <v>10306</v>
      </c>
      <c r="C1618" s="8" t="s">
        <v>24605</v>
      </c>
      <c r="D1618" s="54" t="s">
        <v>10307</v>
      </c>
      <c r="E1618" s="70">
        <v>1290</v>
      </c>
      <c r="F1618" s="26">
        <v>1032</v>
      </c>
      <c r="G1618" s="12">
        <f t="shared" si="25"/>
        <v>0.25</v>
      </c>
      <c r="H1618" s="12" t="s">
        <v>60</v>
      </c>
      <c r="I1618" s="12" t="s">
        <v>60</v>
      </c>
      <c r="J1618" s="25" t="s">
        <v>60</v>
      </c>
    </row>
    <row r="1619" spans="2:10" ht="12.75">
      <c r="B1619" s="72" t="s">
        <v>10514</v>
      </c>
      <c r="C1619" s="8" t="s">
        <v>24608</v>
      </c>
      <c r="D1619" s="54" t="s">
        <v>10515</v>
      </c>
      <c r="E1619" s="70">
        <v>1290</v>
      </c>
      <c r="F1619" s="26">
        <v>1031</v>
      </c>
      <c r="G1619" s="12">
        <f t="shared" si="25"/>
        <v>0.25121241513094072</v>
      </c>
      <c r="H1619" s="12" t="s">
        <v>60</v>
      </c>
      <c r="I1619" s="12" t="s">
        <v>60</v>
      </c>
      <c r="J1619" s="25" t="s">
        <v>60</v>
      </c>
    </row>
    <row r="1620" spans="2:10" ht="12.75">
      <c r="B1620" s="72" t="s">
        <v>10518</v>
      </c>
      <c r="C1620" s="8" t="s">
        <v>24608</v>
      </c>
      <c r="D1620" s="54" t="s">
        <v>10519</v>
      </c>
      <c r="E1620" s="70">
        <v>1290</v>
      </c>
      <c r="F1620" s="26">
        <v>1031</v>
      </c>
      <c r="G1620" s="12">
        <f t="shared" si="25"/>
        <v>0.25121241513094072</v>
      </c>
      <c r="H1620" s="12" t="s">
        <v>60</v>
      </c>
      <c r="I1620" s="12" t="s">
        <v>60</v>
      </c>
      <c r="J1620" s="25" t="s">
        <v>60</v>
      </c>
    </row>
    <row r="1621" spans="2:10" ht="12.75">
      <c r="B1621" s="72" t="s">
        <v>12462</v>
      </c>
      <c r="C1621" s="8" t="s">
        <v>24998</v>
      </c>
      <c r="D1621" s="54" t="s">
        <v>12463</v>
      </c>
      <c r="E1621" s="70">
        <v>1290</v>
      </c>
      <c r="F1621" s="26">
        <v>1030</v>
      </c>
      <c r="G1621" s="12">
        <f t="shared" si="25"/>
        <v>0.25242718446601953</v>
      </c>
      <c r="H1621" s="12" t="s">
        <v>31654</v>
      </c>
      <c r="I1621" s="12" t="s">
        <v>28495</v>
      </c>
      <c r="J1621" s="25" t="s">
        <v>60</v>
      </c>
    </row>
    <row r="1622" spans="2:10" ht="12.75">
      <c r="B1622" s="72" t="s">
        <v>16118</v>
      </c>
      <c r="C1622" s="8" t="s">
        <v>25734</v>
      </c>
      <c r="D1622" s="54" t="s">
        <v>16119</v>
      </c>
      <c r="E1622" s="70">
        <v>1300</v>
      </c>
      <c r="F1622" s="26">
        <v>1036</v>
      </c>
      <c r="G1622" s="12">
        <f t="shared" si="25"/>
        <v>0.25482625482625476</v>
      </c>
      <c r="H1622" s="12" t="s">
        <v>31736</v>
      </c>
      <c r="I1622" s="12" t="s">
        <v>28496</v>
      </c>
      <c r="J1622" s="25" t="s">
        <v>60</v>
      </c>
    </row>
    <row r="1623" spans="2:10" ht="12.75">
      <c r="B1623" s="72" t="s">
        <v>16122</v>
      </c>
      <c r="C1623" s="8" t="s">
        <v>25735</v>
      </c>
      <c r="D1623" s="54" t="s">
        <v>16123</v>
      </c>
      <c r="E1623" s="70">
        <v>1300</v>
      </c>
      <c r="F1623" s="26">
        <v>1036</v>
      </c>
      <c r="G1623" s="12">
        <f t="shared" si="25"/>
        <v>0.25482625482625476</v>
      </c>
      <c r="H1623" s="12" t="s">
        <v>31649</v>
      </c>
      <c r="I1623" s="12" t="s">
        <v>28497</v>
      </c>
      <c r="J1623" s="25" t="s">
        <v>60</v>
      </c>
    </row>
    <row r="1624" spans="2:10" ht="12.75">
      <c r="B1624" s="72" t="s">
        <v>16126</v>
      </c>
      <c r="C1624" s="8" t="s">
        <v>25736</v>
      </c>
      <c r="D1624" s="54" t="s">
        <v>16127</v>
      </c>
      <c r="E1624" s="70">
        <v>1300</v>
      </c>
      <c r="F1624" s="26">
        <v>1036</v>
      </c>
      <c r="G1624" s="12">
        <f t="shared" si="25"/>
        <v>0.25482625482625476</v>
      </c>
      <c r="H1624" s="12" t="s">
        <v>31649</v>
      </c>
      <c r="I1624" s="12" t="s">
        <v>28498</v>
      </c>
      <c r="J1624" s="25" t="s">
        <v>60</v>
      </c>
    </row>
    <row r="1625" spans="2:10" ht="12.75">
      <c r="B1625" s="72" t="s">
        <v>9479</v>
      </c>
      <c r="C1625" s="8" t="s">
        <v>60</v>
      </c>
      <c r="D1625" s="54" t="s">
        <v>9480</v>
      </c>
      <c r="E1625" s="70">
        <v>1310</v>
      </c>
      <c r="F1625" s="26">
        <v>1044</v>
      </c>
      <c r="G1625" s="12">
        <f t="shared" si="25"/>
        <v>0.25478927203065127</v>
      </c>
      <c r="H1625" s="12" t="s">
        <v>60</v>
      </c>
      <c r="I1625" s="12" t="s">
        <v>60</v>
      </c>
      <c r="J1625" s="25" t="s">
        <v>60</v>
      </c>
    </row>
    <row r="1626" spans="2:10" ht="12.75">
      <c r="B1626" s="72" t="s">
        <v>12466</v>
      </c>
      <c r="C1626" s="8">
        <v>48130813</v>
      </c>
      <c r="D1626" s="54" t="s">
        <v>12467</v>
      </c>
      <c r="E1626" s="70">
        <v>1300</v>
      </c>
      <c r="F1626" s="26">
        <v>1043</v>
      </c>
      <c r="G1626" s="12">
        <f t="shared" si="25"/>
        <v>0.24640460210930004</v>
      </c>
      <c r="H1626" s="12" t="s">
        <v>31765</v>
      </c>
      <c r="I1626" s="12" t="s">
        <v>28499</v>
      </c>
      <c r="J1626" s="25" t="s">
        <v>60</v>
      </c>
    </row>
    <row r="1627" spans="2:10" ht="12.75">
      <c r="B1627" s="72" t="s">
        <v>18800</v>
      </c>
      <c r="C1627" s="8" t="s">
        <v>26295</v>
      </c>
      <c r="D1627" s="54" t="s">
        <v>18801</v>
      </c>
      <c r="E1627" s="70">
        <v>1300</v>
      </c>
      <c r="F1627" s="26">
        <v>1043</v>
      </c>
      <c r="G1627" s="12">
        <f t="shared" si="25"/>
        <v>0.24640460210930004</v>
      </c>
      <c r="H1627" s="12" t="s">
        <v>31774</v>
      </c>
      <c r="I1627" s="12" t="s">
        <v>28500</v>
      </c>
      <c r="J1627" s="25" t="s">
        <v>60</v>
      </c>
    </row>
    <row r="1628" spans="2:10" ht="12.75">
      <c r="B1628" s="72" t="s">
        <v>18804</v>
      </c>
      <c r="C1628" s="8" t="s">
        <v>26296</v>
      </c>
      <c r="D1628" s="54" t="s">
        <v>18805</v>
      </c>
      <c r="E1628" s="70">
        <v>1300</v>
      </c>
      <c r="F1628" s="26">
        <v>1043</v>
      </c>
      <c r="G1628" s="12">
        <f t="shared" si="25"/>
        <v>0.24640460210930004</v>
      </c>
      <c r="H1628" s="12" t="s">
        <v>31774</v>
      </c>
      <c r="I1628" s="12" t="s">
        <v>28500</v>
      </c>
      <c r="J1628" s="25" t="s">
        <v>60</v>
      </c>
    </row>
    <row r="1629" spans="2:10" ht="12.75">
      <c r="B1629" s="72" t="s">
        <v>18808</v>
      </c>
      <c r="C1629" s="8" t="s">
        <v>26297</v>
      </c>
      <c r="D1629" s="54" t="s">
        <v>18809</v>
      </c>
      <c r="E1629" s="70">
        <v>1300</v>
      </c>
      <c r="F1629" s="26">
        <v>1043</v>
      </c>
      <c r="G1629" s="12">
        <f t="shared" si="25"/>
        <v>0.24640460210930004</v>
      </c>
      <c r="H1629" s="12" t="s">
        <v>31774</v>
      </c>
      <c r="I1629" s="12" t="s">
        <v>28500</v>
      </c>
      <c r="J1629" s="25" t="s">
        <v>60</v>
      </c>
    </row>
    <row r="1630" spans="2:10" ht="12.75">
      <c r="B1630" s="72" t="s">
        <v>18812</v>
      </c>
      <c r="C1630" s="8" t="s">
        <v>26298</v>
      </c>
      <c r="D1630" s="54" t="s">
        <v>18813</v>
      </c>
      <c r="E1630" s="70">
        <v>1300</v>
      </c>
      <c r="F1630" s="26">
        <v>1043</v>
      </c>
      <c r="G1630" s="12">
        <f t="shared" si="25"/>
        <v>0.24640460210930004</v>
      </c>
      <c r="H1630" s="12" t="s">
        <v>31774</v>
      </c>
      <c r="I1630" s="12" t="s">
        <v>28500</v>
      </c>
      <c r="J1630" s="25" t="s">
        <v>60</v>
      </c>
    </row>
    <row r="1631" spans="2:10" ht="12.75">
      <c r="B1631" s="72" t="s">
        <v>18816</v>
      </c>
      <c r="C1631" s="8" t="s">
        <v>26299</v>
      </c>
      <c r="D1631" s="54" t="s">
        <v>18817</v>
      </c>
      <c r="E1631" s="70">
        <v>1300</v>
      </c>
      <c r="F1631" s="26">
        <v>1043</v>
      </c>
      <c r="G1631" s="12">
        <f t="shared" si="25"/>
        <v>0.24640460210930004</v>
      </c>
      <c r="H1631" s="12" t="s">
        <v>31774</v>
      </c>
      <c r="I1631" s="12" t="s">
        <v>28500</v>
      </c>
      <c r="J1631" s="25" t="s">
        <v>60</v>
      </c>
    </row>
    <row r="1632" spans="2:10" ht="12.75">
      <c r="B1632" s="72" t="s">
        <v>18820</v>
      </c>
      <c r="C1632" s="8" t="s">
        <v>26300</v>
      </c>
      <c r="D1632" s="54" t="s">
        <v>18821</v>
      </c>
      <c r="E1632" s="70">
        <v>1300</v>
      </c>
      <c r="F1632" s="26">
        <v>1043</v>
      </c>
      <c r="G1632" s="12">
        <f t="shared" si="25"/>
        <v>0.24640460210930004</v>
      </c>
      <c r="H1632" s="12" t="s">
        <v>31774</v>
      </c>
      <c r="I1632" s="12" t="s">
        <v>28500</v>
      </c>
      <c r="J1632" s="25" t="s">
        <v>60</v>
      </c>
    </row>
    <row r="1633" spans="2:10" ht="12.75">
      <c r="B1633" s="72" t="s">
        <v>18954</v>
      </c>
      <c r="C1633" s="8" t="s">
        <v>26331</v>
      </c>
      <c r="D1633" s="54" t="s">
        <v>18955</v>
      </c>
      <c r="E1633" s="70">
        <v>1300</v>
      </c>
      <c r="F1633" s="26">
        <v>1041</v>
      </c>
      <c r="G1633" s="12">
        <f t="shared" si="25"/>
        <v>0.2487992315081653</v>
      </c>
      <c r="H1633" s="12" t="s">
        <v>31775</v>
      </c>
      <c r="I1633" s="12" t="s">
        <v>28501</v>
      </c>
      <c r="J1633" s="25" t="s">
        <v>60</v>
      </c>
    </row>
    <row r="1634" spans="2:10" ht="12.75">
      <c r="B1634" s="72" t="s">
        <v>19900</v>
      </c>
      <c r="C1634" s="8">
        <v>4932373387</v>
      </c>
      <c r="D1634" s="54" t="s">
        <v>19901</v>
      </c>
      <c r="E1634" s="70">
        <v>1300</v>
      </c>
      <c r="F1634" s="26">
        <v>1041</v>
      </c>
      <c r="G1634" s="12">
        <f t="shared" si="25"/>
        <v>0.2487992315081653</v>
      </c>
      <c r="H1634" s="12" t="s">
        <v>60</v>
      </c>
      <c r="I1634" s="12" t="s">
        <v>28502</v>
      </c>
      <c r="J1634" s="25" t="s">
        <v>60</v>
      </c>
    </row>
    <row r="1635" spans="2:10" ht="12.75">
      <c r="B1635" s="72" t="s">
        <v>22615</v>
      </c>
      <c r="C1635" s="8" t="s">
        <v>26928</v>
      </c>
      <c r="D1635" s="54" t="s">
        <v>22616</v>
      </c>
      <c r="E1635" s="70">
        <v>1300</v>
      </c>
      <c r="F1635" s="26">
        <v>1041</v>
      </c>
      <c r="G1635" s="12">
        <f t="shared" si="25"/>
        <v>0.2487992315081653</v>
      </c>
      <c r="H1635" s="12" t="s">
        <v>31752</v>
      </c>
      <c r="I1635" s="12" t="s">
        <v>28503</v>
      </c>
      <c r="J1635" s="25" t="s">
        <v>60</v>
      </c>
    </row>
    <row r="1636" spans="2:10" ht="12.75">
      <c r="B1636" s="72" t="s">
        <v>11413</v>
      </c>
      <c r="C1636" s="8" t="s">
        <v>24755</v>
      </c>
      <c r="D1636" s="54" t="s">
        <v>11414</v>
      </c>
      <c r="E1636" s="70">
        <v>1310</v>
      </c>
      <c r="F1636" s="26">
        <v>1049</v>
      </c>
      <c r="G1636" s="12">
        <f t="shared" si="25"/>
        <v>0.24880838894184931</v>
      </c>
      <c r="H1636" s="12" t="s">
        <v>31772</v>
      </c>
      <c r="I1636" s="12" t="s">
        <v>28504</v>
      </c>
      <c r="J1636" s="25" t="s">
        <v>60</v>
      </c>
    </row>
    <row r="1637" spans="2:10" ht="12.75">
      <c r="B1637" s="72" t="s">
        <v>19904</v>
      </c>
      <c r="C1637" s="8">
        <v>4932373086</v>
      </c>
      <c r="D1637" s="54" t="s">
        <v>19905</v>
      </c>
      <c r="E1637" s="70">
        <v>1320</v>
      </c>
      <c r="F1637" s="26">
        <v>1053</v>
      </c>
      <c r="G1637" s="12">
        <f t="shared" si="25"/>
        <v>0.25356125356125347</v>
      </c>
      <c r="H1637" s="12" t="s">
        <v>31719</v>
      </c>
      <c r="I1637" s="12" t="s">
        <v>28505</v>
      </c>
      <c r="J1637" s="25" t="s">
        <v>60</v>
      </c>
    </row>
    <row r="1638" spans="2:10" ht="12.75">
      <c r="B1638" s="72" t="s">
        <v>21531</v>
      </c>
      <c r="C1638" s="8" t="s">
        <v>26750</v>
      </c>
      <c r="D1638" s="54" t="s">
        <v>21532</v>
      </c>
      <c r="E1638" s="70">
        <v>1320</v>
      </c>
      <c r="F1638" s="26">
        <v>1052</v>
      </c>
      <c r="G1638" s="12">
        <f t="shared" si="25"/>
        <v>0.25475285171102668</v>
      </c>
      <c r="H1638" s="12" t="s">
        <v>31776</v>
      </c>
      <c r="I1638" s="12" t="s">
        <v>28506</v>
      </c>
      <c r="J1638" s="25" t="s">
        <v>60</v>
      </c>
    </row>
    <row r="1639" spans="2:10" ht="12.75">
      <c r="B1639" s="72" t="s">
        <v>11421</v>
      </c>
      <c r="C1639" s="8" t="s">
        <v>24757</v>
      </c>
      <c r="D1639" s="54" t="s">
        <v>11422</v>
      </c>
      <c r="E1639" s="70">
        <v>1330</v>
      </c>
      <c r="F1639" s="26">
        <v>1061</v>
      </c>
      <c r="G1639" s="12">
        <f t="shared" si="25"/>
        <v>0.25353440150801121</v>
      </c>
      <c r="H1639" s="12" t="s">
        <v>31772</v>
      </c>
      <c r="I1639" s="12" t="s">
        <v>28507</v>
      </c>
      <c r="J1639" s="25" t="s">
        <v>60</v>
      </c>
    </row>
    <row r="1640" spans="2:10" ht="12.75">
      <c r="B1640" s="72" t="s">
        <v>12470</v>
      </c>
      <c r="C1640" s="8" t="s">
        <v>24999</v>
      </c>
      <c r="D1640" s="54" t="s">
        <v>12471</v>
      </c>
      <c r="E1640" s="70">
        <v>1320</v>
      </c>
      <c r="F1640" s="26">
        <v>1055</v>
      </c>
      <c r="G1640" s="12">
        <f t="shared" si="25"/>
        <v>0.25118483412322279</v>
      </c>
      <c r="H1640" s="12" t="s">
        <v>31722</v>
      </c>
      <c r="I1640" s="12" t="s">
        <v>28508</v>
      </c>
      <c r="J1640" s="25" t="s">
        <v>60</v>
      </c>
    </row>
    <row r="1641" spans="2:10" ht="12.75">
      <c r="B1641" s="72" t="s">
        <v>12474</v>
      </c>
      <c r="C1641" s="8" t="s">
        <v>25000</v>
      </c>
      <c r="D1641" s="54" t="s">
        <v>12475</v>
      </c>
      <c r="E1641" s="70">
        <v>1320</v>
      </c>
      <c r="F1641" s="26">
        <v>1059</v>
      </c>
      <c r="G1641" s="12">
        <f t="shared" si="25"/>
        <v>0.2464589235127479</v>
      </c>
      <c r="H1641" s="12" t="s">
        <v>31636</v>
      </c>
      <c r="I1641" s="12" t="s">
        <v>28509</v>
      </c>
      <c r="J1641" s="25" t="s">
        <v>60</v>
      </c>
    </row>
    <row r="1642" spans="2:10" ht="12.75">
      <c r="B1642" s="72" t="s">
        <v>16130</v>
      </c>
      <c r="C1642" s="8" t="s">
        <v>25737</v>
      </c>
      <c r="D1642" s="54" t="s">
        <v>16131</v>
      </c>
      <c r="E1642" s="70">
        <v>1320</v>
      </c>
      <c r="F1642" s="26">
        <v>1055</v>
      </c>
      <c r="G1642" s="12">
        <f t="shared" si="25"/>
        <v>0.25118483412322279</v>
      </c>
      <c r="H1642" s="12" t="s">
        <v>60</v>
      </c>
      <c r="I1642" s="12" t="s">
        <v>28510</v>
      </c>
      <c r="J1642" s="25" t="s">
        <v>60</v>
      </c>
    </row>
    <row r="1643" spans="2:10" ht="12.75">
      <c r="B1643" s="72" t="s">
        <v>16134</v>
      </c>
      <c r="C1643" s="8" t="s">
        <v>25738</v>
      </c>
      <c r="D1643" s="54" t="s">
        <v>16135</v>
      </c>
      <c r="E1643" s="70">
        <v>1320</v>
      </c>
      <c r="F1643" s="26">
        <v>1055</v>
      </c>
      <c r="G1643" s="12">
        <f t="shared" si="25"/>
        <v>0.25118483412322279</v>
      </c>
      <c r="H1643" s="12" t="s">
        <v>60</v>
      </c>
      <c r="I1643" s="12" t="s">
        <v>28511</v>
      </c>
      <c r="J1643" s="25" t="s">
        <v>60</v>
      </c>
    </row>
    <row r="1644" spans="2:10" ht="12.75">
      <c r="B1644" s="72" t="s">
        <v>16138</v>
      </c>
      <c r="C1644" s="8" t="s">
        <v>25739</v>
      </c>
      <c r="D1644" s="54" t="s">
        <v>16139</v>
      </c>
      <c r="E1644" s="70">
        <v>1320</v>
      </c>
      <c r="F1644" s="26">
        <v>1059</v>
      </c>
      <c r="G1644" s="12">
        <f t="shared" si="25"/>
        <v>0.2464589235127479</v>
      </c>
      <c r="H1644" s="12" t="s">
        <v>31634</v>
      </c>
      <c r="I1644" s="12" t="s">
        <v>28512</v>
      </c>
      <c r="J1644" s="25" t="s">
        <v>60</v>
      </c>
    </row>
    <row r="1645" spans="2:10" ht="12.75">
      <c r="B1645" s="72" t="s">
        <v>9399</v>
      </c>
      <c r="C1645" s="8" t="s">
        <v>60</v>
      </c>
      <c r="D1645" s="54" t="s">
        <v>9400</v>
      </c>
      <c r="E1645" s="70">
        <v>1330</v>
      </c>
      <c r="F1645" s="26">
        <v>1067</v>
      </c>
      <c r="G1645" s="12">
        <f t="shared" si="25"/>
        <v>0.24648547328959691</v>
      </c>
      <c r="H1645" s="12" t="s">
        <v>60</v>
      </c>
      <c r="I1645" s="12" t="s">
        <v>60</v>
      </c>
      <c r="J1645" s="25" t="s">
        <v>60</v>
      </c>
    </row>
    <row r="1646" spans="2:10" ht="12.75">
      <c r="B1646" s="72" t="s">
        <v>9459</v>
      </c>
      <c r="C1646" s="8" t="s">
        <v>60</v>
      </c>
      <c r="D1646" s="54" t="s">
        <v>9460</v>
      </c>
      <c r="E1646" s="70">
        <v>1330</v>
      </c>
      <c r="F1646" s="26">
        <v>1066</v>
      </c>
      <c r="G1646" s="12">
        <f t="shared" si="25"/>
        <v>0.24765478424015019</v>
      </c>
      <c r="H1646" s="12" t="s">
        <v>60</v>
      </c>
      <c r="I1646" s="12" t="s">
        <v>60</v>
      </c>
      <c r="J1646" s="25" t="s">
        <v>60</v>
      </c>
    </row>
    <row r="1647" spans="2:10" ht="12.75">
      <c r="B1647" s="72" t="s">
        <v>10813</v>
      </c>
      <c r="C1647" s="8" t="s">
        <v>24632</v>
      </c>
      <c r="D1647" s="54" t="s">
        <v>10814</v>
      </c>
      <c r="E1647" s="70">
        <v>1330</v>
      </c>
      <c r="F1647" s="26">
        <v>1064</v>
      </c>
      <c r="G1647" s="12">
        <f t="shared" si="25"/>
        <v>0.25</v>
      </c>
      <c r="H1647" s="12" t="s">
        <v>60</v>
      </c>
      <c r="I1647" s="12" t="s">
        <v>28513</v>
      </c>
      <c r="J1647" s="25" t="s">
        <v>60</v>
      </c>
    </row>
    <row r="1648" spans="2:10" ht="12.75">
      <c r="B1648" s="72" t="s">
        <v>13755</v>
      </c>
      <c r="C1648" s="8" t="s">
        <v>25206</v>
      </c>
      <c r="D1648" s="54" t="s">
        <v>13756</v>
      </c>
      <c r="E1648" s="70">
        <v>1340</v>
      </c>
      <c r="F1648" s="26">
        <v>1071</v>
      </c>
      <c r="G1648" s="12">
        <f t="shared" si="25"/>
        <v>0.25116713352007469</v>
      </c>
      <c r="H1648" s="12" t="s">
        <v>60</v>
      </c>
      <c r="I1648" s="12" t="s">
        <v>28514</v>
      </c>
      <c r="J1648" s="25" t="s">
        <v>60</v>
      </c>
    </row>
    <row r="1649" spans="2:10" ht="12.75">
      <c r="B1649" s="72" t="s">
        <v>16142</v>
      </c>
      <c r="C1649" s="8" t="s">
        <v>25740</v>
      </c>
      <c r="D1649" s="54" t="s">
        <v>16143</v>
      </c>
      <c r="E1649" s="70">
        <v>1340</v>
      </c>
      <c r="F1649" s="26">
        <v>1071</v>
      </c>
      <c r="G1649" s="12">
        <f t="shared" si="25"/>
        <v>0.25116713352007469</v>
      </c>
      <c r="H1649" s="12" t="s">
        <v>31634</v>
      </c>
      <c r="I1649" s="12" t="s">
        <v>28515</v>
      </c>
      <c r="J1649" s="25" t="s">
        <v>60</v>
      </c>
    </row>
    <row r="1650" spans="2:10" ht="12.75">
      <c r="B1650" s="72" t="s">
        <v>18155</v>
      </c>
      <c r="C1650" s="8" t="s">
        <v>26150</v>
      </c>
      <c r="D1650" s="54" t="s">
        <v>18108</v>
      </c>
      <c r="E1650" s="70">
        <v>1330</v>
      </c>
      <c r="F1650" s="26">
        <v>1067</v>
      </c>
      <c r="G1650" s="12">
        <f t="shared" si="25"/>
        <v>0.24648547328959691</v>
      </c>
      <c r="H1650" s="12" t="s">
        <v>31703</v>
      </c>
      <c r="I1650" s="12" t="s">
        <v>28516</v>
      </c>
      <c r="J1650" s="25" t="s">
        <v>60</v>
      </c>
    </row>
    <row r="1651" spans="2:10" ht="12.75">
      <c r="B1651" s="72" t="s">
        <v>18824</v>
      </c>
      <c r="C1651" s="8" t="s">
        <v>26301</v>
      </c>
      <c r="D1651" s="54" t="s">
        <v>18825</v>
      </c>
      <c r="E1651" s="70">
        <v>1330</v>
      </c>
      <c r="F1651" s="26">
        <v>1067</v>
      </c>
      <c r="G1651" s="12">
        <f t="shared" si="25"/>
        <v>0.24648547328959691</v>
      </c>
      <c r="H1651" s="12" t="s">
        <v>60</v>
      </c>
      <c r="I1651" s="12" t="s">
        <v>28517</v>
      </c>
      <c r="J1651" s="25" t="s">
        <v>60</v>
      </c>
    </row>
    <row r="1652" spans="2:10" ht="12.75">
      <c r="B1652" s="72" t="s">
        <v>19674</v>
      </c>
      <c r="C1652" s="8" t="s">
        <v>26475</v>
      </c>
      <c r="D1652" s="54" t="s">
        <v>19675</v>
      </c>
      <c r="E1652" s="70">
        <v>1330</v>
      </c>
      <c r="F1652" s="26">
        <v>1066</v>
      </c>
      <c r="G1652" s="12">
        <f t="shared" si="25"/>
        <v>0.24765478424015019</v>
      </c>
      <c r="H1652" s="12" t="s">
        <v>31650</v>
      </c>
      <c r="I1652" s="12" t="s">
        <v>28445</v>
      </c>
      <c r="J1652" s="25" t="s">
        <v>60</v>
      </c>
    </row>
    <row r="1653" spans="2:10" ht="12.75">
      <c r="B1653" s="72" t="s">
        <v>20279</v>
      </c>
      <c r="C1653" s="8" t="s">
        <v>60</v>
      </c>
      <c r="D1653" s="54" t="s">
        <v>20280</v>
      </c>
      <c r="E1653" s="70">
        <v>1330</v>
      </c>
      <c r="F1653" s="26">
        <v>1067</v>
      </c>
      <c r="G1653" s="12">
        <f t="shared" si="25"/>
        <v>0.24648547328959691</v>
      </c>
      <c r="H1653" s="12" t="s">
        <v>31768</v>
      </c>
      <c r="I1653" s="12" t="s">
        <v>28518</v>
      </c>
      <c r="J1653" s="25" t="s">
        <v>60</v>
      </c>
    </row>
    <row r="1654" spans="2:10" ht="12.75">
      <c r="B1654" s="72" t="s">
        <v>23608</v>
      </c>
      <c r="C1654" s="8" t="s">
        <v>27102</v>
      </c>
      <c r="D1654" s="54" t="s">
        <v>23609</v>
      </c>
      <c r="E1654" s="70">
        <v>1330</v>
      </c>
      <c r="F1654" s="26">
        <v>1064</v>
      </c>
      <c r="G1654" s="12">
        <f t="shared" si="25"/>
        <v>0.25</v>
      </c>
      <c r="H1654" s="12" t="s">
        <v>60</v>
      </c>
      <c r="I1654" s="12" t="s">
        <v>28519</v>
      </c>
      <c r="J1654" s="25" t="s">
        <v>60</v>
      </c>
    </row>
    <row r="1655" spans="2:10" ht="12.75">
      <c r="B1655" s="72" t="s">
        <v>23612</v>
      </c>
      <c r="C1655" s="8" t="s">
        <v>27103</v>
      </c>
      <c r="D1655" s="54" t="s">
        <v>23613</v>
      </c>
      <c r="E1655" s="70">
        <v>1330</v>
      </c>
      <c r="F1655" s="26">
        <v>1064</v>
      </c>
      <c r="G1655" s="12">
        <f t="shared" si="25"/>
        <v>0.25</v>
      </c>
      <c r="H1655" s="12" t="s">
        <v>60</v>
      </c>
      <c r="I1655" s="12" t="s">
        <v>28520</v>
      </c>
      <c r="J1655" s="25" t="s">
        <v>60</v>
      </c>
    </row>
    <row r="1656" spans="2:10" ht="12.75">
      <c r="B1656" s="72" t="s">
        <v>23616</v>
      </c>
      <c r="C1656" s="8" t="s">
        <v>27104</v>
      </c>
      <c r="D1656" s="54" t="s">
        <v>23617</v>
      </c>
      <c r="E1656" s="70">
        <v>1330</v>
      </c>
      <c r="F1656" s="26">
        <v>1064</v>
      </c>
      <c r="G1656" s="12">
        <f t="shared" si="25"/>
        <v>0.25</v>
      </c>
      <c r="H1656" s="12" t="s">
        <v>60</v>
      </c>
      <c r="I1656" s="12" t="s">
        <v>28521</v>
      </c>
      <c r="J1656" s="25" t="s">
        <v>60</v>
      </c>
    </row>
    <row r="1657" spans="2:10" ht="12.75">
      <c r="B1657" s="72" t="s">
        <v>23620</v>
      </c>
      <c r="C1657" s="8" t="s">
        <v>27105</v>
      </c>
      <c r="D1657" s="54" t="s">
        <v>23621</v>
      </c>
      <c r="E1657" s="70">
        <v>1330</v>
      </c>
      <c r="F1657" s="26">
        <v>1064</v>
      </c>
      <c r="G1657" s="12">
        <f t="shared" si="25"/>
        <v>0.25</v>
      </c>
      <c r="H1657" s="12" t="s">
        <v>60</v>
      </c>
      <c r="I1657" s="12" t="s">
        <v>28522</v>
      </c>
      <c r="J1657" s="25" t="s">
        <v>60</v>
      </c>
    </row>
    <row r="1658" spans="2:10" ht="12.75">
      <c r="B1658" s="72" t="s">
        <v>10670</v>
      </c>
      <c r="C1658" s="8">
        <v>0</v>
      </c>
      <c r="D1658" s="54" t="s">
        <v>10671</v>
      </c>
      <c r="E1658" s="70">
        <v>1350</v>
      </c>
      <c r="F1658" s="26">
        <v>1077</v>
      </c>
      <c r="G1658" s="12">
        <f t="shared" si="25"/>
        <v>0.25348189415041777</v>
      </c>
      <c r="H1658" s="12" t="s">
        <v>60</v>
      </c>
      <c r="I1658" s="12" t="s">
        <v>60</v>
      </c>
      <c r="J1658" s="25" t="s">
        <v>60</v>
      </c>
    </row>
    <row r="1659" spans="2:10" ht="12.75">
      <c r="B1659" s="72" t="s">
        <v>11425</v>
      </c>
      <c r="C1659" s="8" t="s">
        <v>24758</v>
      </c>
      <c r="D1659" s="54" t="s">
        <v>11426</v>
      </c>
      <c r="E1659" s="70">
        <v>1340</v>
      </c>
      <c r="F1659" s="26">
        <v>1073</v>
      </c>
      <c r="G1659" s="12">
        <f t="shared" si="25"/>
        <v>0.24883504193849015</v>
      </c>
      <c r="H1659" s="12" t="s">
        <v>31772</v>
      </c>
      <c r="I1659" s="12" t="s">
        <v>28523</v>
      </c>
      <c r="J1659" s="25" t="s">
        <v>60</v>
      </c>
    </row>
    <row r="1660" spans="2:10" ht="12.75">
      <c r="B1660" s="72" t="s">
        <v>11429</v>
      </c>
      <c r="C1660" s="8" t="s">
        <v>24759</v>
      </c>
      <c r="D1660" s="54" t="s">
        <v>11430</v>
      </c>
      <c r="E1660" s="70">
        <v>1340</v>
      </c>
      <c r="F1660" s="26">
        <v>1073</v>
      </c>
      <c r="G1660" s="12">
        <f t="shared" si="25"/>
        <v>0.24883504193849015</v>
      </c>
      <c r="H1660" s="12" t="s">
        <v>31772</v>
      </c>
      <c r="I1660" s="12" t="s">
        <v>28524</v>
      </c>
      <c r="J1660" s="25" t="s">
        <v>60</v>
      </c>
    </row>
    <row r="1661" spans="2:10" ht="12.75">
      <c r="B1661" s="72" t="s">
        <v>11433</v>
      </c>
      <c r="C1661" s="8" t="s">
        <v>24760</v>
      </c>
      <c r="D1661" s="54" t="s">
        <v>11434</v>
      </c>
      <c r="E1661" s="70">
        <v>1340</v>
      </c>
      <c r="F1661" s="26">
        <v>1073</v>
      </c>
      <c r="G1661" s="12">
        <f t="shared" si="25"/>
        <v>0.24883504193849015</v>
      </c>
      <c r="H1661" s="12" t="s">
        <v>60</v>
      </c>
      <c r="I1661" s="12" t="s">
        <v>28525</v>
      </c>
      <c r="J1661" s="25" t="s">
        <v>60</v>
      </c>
    </row>
    <row r="1662" spans="2:10" ht="12.75">
      <c r="B1662" s="72" t="s">
        <v>12478</v>
      </c>
      <c r="C1662" s="8">
        <v>4932373365</v>
      </c>
      <c r="D1662" s="54" t="s">
        <v>12479</v>
      </c>
      <c r="E1662" s="70">
        <v>1350</v>
      </c>
      <c r="F1662" s="26">
        <v>1079</v>
      </c>
      <c r="G1662" s="12">
        <f t="shared" si="25"/>
        <v>0.25115848007414265</v>
      </c>
      <c r="H1662" s="12" t="s">
        <v>31673</v>
      </c>
      <c r="I1662" s="12" t="s">
        <v>28526</v>
      </c>
      <c r="J1662" s="25" t="s">
        <v>60</v>
      </c>
    </row>
    <row r="1663" spans="2:10" ht="12.75">
      <c r="B1663" s="72" t="s">
        <v>13759</v>
      </c>
      <c r="C1663" s="8" t="s">
        <v>60</v>
      </c>
      <c r="D1663" s="54" t="s">
        <v>13760</v>
      </c>
      <c r="E1663" s="70">
        <v>1340</v>
      </c>
      <c r="F1663" s="26">
        <v>1073</v>
      </c>
      <c r="G1663" s="12">
        <f t="shared" si="25"/>
        <v>0.24883504193849015</v>
      </c>
      <c r="H1663" s="12" t="s">
        <v>31683</v>
      </c>
      <c r="I1663" s="12" t="s">
        <v>28527</v>
      </c>
      <c r="J1663" s="25" t="s">
        <v>60</v>
      </c>
    </row>
    <row r="1664" spans="2:10" ht="12.75">
      <c r="B1664" s="72" t="s">
        <v>20283</v>
      </c>
      <c r="C1664" s="8" t="s">
        <v>60</v>
      </c>
      <c r="D1664" s="54" t="s">
        <v>20284</v>
      </c>
      <c r="E1664" s="70">
        <v>1350</v>
      </c>
      <c r="F1664" s="26">
        <v>1078</v>
      </c>
      <c r="G1664" s="12">
        <f t="shared" si="25"/>
        <v>0.25231910946196656</v>
      </c>
      <c r="H1664" s="12" t="s">
        <v>31756</v>
      </c>
      <c r="I1664" s="12" t="s">
        <v>28528</v>
      </c>
      <c r="J1664" s="25" t="s">
        <v>60</v>
      </c>
    </row>
    <row r="1665" spans="2:10" ht="12.75">
      <c r="B1665" s="72" t="s">
        <v>20287</v>
      </c>
      <c r="C1665" s="8" t="s">
        <v>60</v>
      </c>
      <c r="D1665" s="54" t="s">
        <v>20288</v>
      </c>
      <c r="E1665" s="70">
        <v>1350</v>
      </c>
      <c r="F1665" s="26">
        <v>1078</v>
      </c>
      <c r="G1665" s="12">
        <f t="shared" si="25"/>
        <v>0.25231910946196656</v>
      </c>
      <c r="H1665" s="12" t="s">
        <v>31777</v>
      </c>
      <c r="I1665" s="12" t="s">
        <v>28529</v>
      </c>
      <c r="J1665" s="25" t="s">
        <v>60</v>
      </c>
    </row>
    <row r="1666" spans="2:10" ht="12.75">
      <c r="B1666" s="72" t="s">
        <v>13763</v>
      </c>
      <c r="C1666" s="8" t="s">
        <v>25167</v>
      </c>
      <c r="D1666" s="54" t="s">
        <v>13764</v>
      </c>
      <c r="E1666" s="70">
        <v>1360</v>
      </c>
      <c r="F1666" s="26">
        <v>1086</v>
      </c>
      <c r="G1666" s="12">
        <f t="shared" ref="G1666:G1729" si="26">IFERROR(E1666/F1666-1,0)</f>
        <v>0.25230202578268868</v>
      </c>
      <c r="H1666" s="12" t="s">
        <v>31669</v>
      </c>
      <c r="I1666" s="12" t="s">
        <v>28530</v>
      </c>
      <c r="J1666" s="25" t="s">
        <v>60</v>
      </c>
    </row>
    <row r="1667" spans="2:10" ht="12.75">
      <c r="B1667" s="72" t="s">
        <v>16146</v>
      </c>
      <c r="C1667" s="8" t="s">
        <v>25741</v>
      </c>
      <c r="D1667" s="54" t="s">
        <v>16147</v>
      </c>
      <c r="E1667" s="70">
        <v>1350</v>
      </c>
      <c r="F1667" s="26">
        <v>1083</v>
      </c>
      <c r="G1667" s="12">
        <f t="shared" si="26"/>
        <v>0.24653739612188375</v>
      </c>
      <c r="H1667" s="12" t="s">
        <v>31649</v>
      </c>
      <c r="I1667" s="12" t="s">
        <v>28531</v>
      </c>
      <c r="J1667" s="25" t="s">
        <v>60</v>
      </c>
    </row>
    <row r="1668" spans="2:10" ht="12.75">
      <c r="B1668" s="72" t="s">
        <v>16150</v>
      </c>
      <c r="C1668" s="8" t="s">
        <v>25742</v>
      </c>
      <c r="D1668" s="54" t="s">
        <v>16151</v>
      </c>
      <c r="E1668" s="70">
        <v>1350</v>
      </c>
      <c r="F1668" s="26">
        <v>1083</v>
      </c>
      <c r="G1668" s="12">
        <f t="shared" si="26"/>
        <v>0.24653739612188375</v>
      </c>
      <c r="H1668" s="12" t="s">
        <v>31649</v>
      </c>
      <c r="I1668" s="12" t="s">
        <v>28532</v>
      </c>
      <c r="J1668" s="25" t="s">
        <v>60</v>
      </c>
    </row>
    <row r="1669" spans="2:10" ht="12.75">
      <c r="B1669" s="72" t="s">
        <v>20529</v>
      </c>
      <c r="C1669" s="8" t="s">
        <v>26552</v>
      </c>
      <c r="D1669" s="54" t="s">
        <v>20530</v>
      </c>
      <c r="E1669" s="70">
        <v>1360</v>
      </c>
      <c r="F1669" s="26">
        <v>1088</v>
      </c>
      <c r="G1669" s="12">
        <f t="shared" si="26"/>
        <v>0.25</v>
      </c>
      <c r="H1669" s="12" t="s">
        <v>31778</v>
      </c>
      <c r="I1669" s="12" t="s">
        <v>28533</v>
      </c>
      <c r="J1669" s="25" t="s">
        <v>60</v>
      </c>
    </row>
    <row r="1670" spans="2:10" ht="12.75">
      <c r="B1670" s="72" t="s">
        <v>20533</v>
      </c>
      <c r="C1670" s="8" t="s">
        <v>26553</v>
      </c>
      <c r="D1670" s="54" t="s">
        <v>20534</v>
      </c>
      <c r="E1670" s="70">
        <v>1360</v>
      </c>
      <c r="F1670" s="26">
        <v>1088</v>
      </c>
      <c r="G1670" s="12">
        <f t="shared" si="26"/>
        <v>0.25</v>
      </c>
      <c r="H1670" s="12" t="s">
        <v>31727</v>
      </c>
      <c r="I1670" s="12" t="s">
        <v>28534</v>
      </c>
      <c r="J1670" s="25" t="s">
        <v>60</v>
      </c>
    </row>
    <row r="1671" spans="2:10" ht="12.75">
      <c r="B1671" s="72" t="s">
        <v>20537</v>
      </c>
      <c r="C1671" s="8" t="s">
        <v>26554</v>
      </c>
      <c r="D1671" s="54" t="s">
        <v>20538</v>
      </c>
      <c r="E1671" s="70">
        <v>1360</v>
      </c>
      <c r="F1671" s="26">
        <v>1088</v>
      </c>
      <c r="G1671" s="12">
        <f t="shared" si="26"/>
        <v>0.25</v>
      </c>
      <c r="H1671" s="12" t="s">
        <v>31727</v>
      </c>
      <c r="I1671" s="12" t="s">
        <v>28535</v>
      </c>
      <c r="J1671" s="25" t="s">
        <v>60</v>
      </c>
    </row>
    <row r="1672" spans="2:10" ht="12.75">
      <c r="B1672" s="72" t="s">
        <v>22224</v>
      </c>
      <c r="C1672" s="8" t="s">
        <v>26893</v>
      </c>
      <c r="D1672" s="54" t="s">
        <v>22225</v>
      </c>
      <c r="E1672" s="70">
        <v>1360</v>
      </c>
      <c r="F1672" s="26">
        <v>1088</v>
      </c>
      <c r="G1672" s="12">
        <f t="shared" si="26"/>
        <v>0.25</v>
      </c>
      <c r="H1672" s="12" t="s">
        <v>31702</v>
      </c>
      <c r="I1672" s="12" t="s">
        <v>28536</v>
      </c>
      <c r="J1672" s="25" t="s">
        <v>60</v>
      </c>
    </row>
    <row r="1673" spans="2:10" ht="12.75">
      <c r="B1673" s="72" t="s">
        <v>22228</v>
      </c>
      <c r="C1673" s="8" t="s">
        <v>26894</v>
      </c>
      <c r="D1673" s="54" t="s">
        <v>22229</v>
      </c>
      <c r="E1673" s="70">
        <v>1360</v>
      </c>
      <c r="F1673" s="26">
        <v>1088</v>
      </c>
      <c r="G1673" s="12">
        <f t="shared" si="26"/>
        <v>0.25</v>
      </c>
      <c r="H1673" s="12" t="s">
        <v>31702</v>
      </c>
      <c r="I1673" s="12" t="s">
        <v>28537</v>
      </c>
      <c r="J1673" s="25" t="s">
        <v>60</v>
      </c>
    </row>
    <row r="1674" spans="2:10" ht="12.75">
      <c r="B1674" s="72" t="s">
        <v>22232</v>
      </c>
      <c r="C1674" s="8" t="s">
        <v>26895</v>
      </c>
      <c r="D1674" s="54" t="s">
        <v>22233</v>
      </c>
      <c r="E1674" s="70">
        <v>1360</v>
      </c>
      <c r="F1674" s="26">
        <v>1088</v>
      </c>
      <c r="G1674" s="12">
        <f t="shared" si="26"/>
        <v>0.25</v>
      </c>
      <c r="H1674" s="12" t="s">
        <v>31702</v>
      </c>
      <c r="I1674" s="12" t="s">
        <v>28538</v>
      </c>
      <c r="J1674" s="25" t="s">
        <v>60</v>
      </c>
    </row>
    <row r="1675" spans="2:10" ht="12.75">
      <c r="B1675" s="45" t="s">
        <v>4078</v>
      </c>
      <c r="C1675" s="8" t="s">
        <v>4077</v>
      </c>
      <c r="D1675" s="54" t="s">
        <v>4079</v>
      </c>
      <c r="E1675" s="70">
        <v>1380</v>
      </c>
      <c r="F1675" s="26">
        <v>1100</v>
      </c>
      <c r="G1675" s="12">
        <f t="shared" si="26"/>
        <v>0.25454545454545463</v>
      </c>
      <c r="H1675" s="12" t="s">
        <v>4075</v>
      </c>
      <c r="I1675" s="12" t="s">
        <v>28539</v>
      </c>
      <c r="J1675" s="25" t="s">
        <v>60</v>
      </c>
    </row>
    <row r="1676" spans="2:10" ht="12.75">
      <c r="B1676" s="45" t="s">
        <v>4261</v>
      </c>
      <c r="C1676" s="8" t="s">
        <v>4260</v>
      </c>
      <c r="D1676" s="54" t="s">
        <v>4262</v>
      </c>
      <c r="E1676" s="70">
        <v>1380</v>
      </c>
      <c r="F1676" s="26">
        <v>1100</v>
      </c>
      <c r="G1676" s="12">
        <f t="shared" si="26"/>
        <v>0.25454545454545463</v>
      </c>
      <c r="H1676" s="12" t="s">
        <v>4265</v>
      </c>
      <c r="I1676" s="12" t="s">
        <v>28540</v>
      </c>
      <c r="J1676" s="25" t="s">
        <v>60</v>
      </c>
    </row>
    <row r="1677" spans="2:10" ht="12.75">
      <c r="B1677" s="45" t="s">
        <v>4765</v>
      </c>
      <c r="C1677" s="8" t="s">
        <v>4764</v>
      </c>
      <c r="D1677" s="54" t="s">
        <v>4766</v>
      </c>
      <c r="E1677" s="70">
        <v>1380</v>
      </c>
      <c r="F1677" s="26">
        <v>1100</v>
      </c>
      <c r="G1677" s="12">
        <f t="shared" si="26"/>
        <v>0.25454545454545463</v>
      </c>
      <c r="H1677" s="12" t="s">
        <v>4768</v>
      </c>
      <c r="I1677" s="12" t="s">
        <v>28541</v>
      </c>
      <c r="J1677" s="25" t="s">
        <v>60</v>
      </c>
    </row>
    <row r="1678" spans="2:10" ht="12.75">
      <c r="B1678" s="46" t="s">
        <v>6817</v>
      </c>
      <c r="C1678" s="8" t="s">
        <v>6816</v>
      </c>
      <c r="D1678" s="54" t="s">
        <v>6818</v>
      </c>
      <c r="E1678" s="70">
        <v>1380</v>
      </c>
      <c r="F1678" s="26">
        <v>1100</v>
      </c>
      <c r="G1678" s="12">
        <f t="shared" si="26"/>
        <v>0.25454545454545463</v>
      </c>
      <c r="H1678" s="12" t="s">
        <v>6820</v>
      </c>
      <c r="I1678" s="12" t="s">
        <v>28542</v>
      </c>
      <c r="J1678" s="25" t="s">
        <v>60</v>
      </c>
    </row>
    <row r="1679" spans="2:10" ht="12.75">
      <c r="B1679" s="46" t="s">
        <v>7228</v>
      </c>
      <c r="C1679" s="8" t="s">
        <v>7227</v>
      </c>
      <c r="D1679" s="54" t="s">
        <v>7229</v>
      </c>
      <c r="E1679" s="70">
        <v>1380</v>
      </c>
      <c r="F1679" s="26">
        <v>1100</v>
      </c>
      <c r="G1679" s="12">
        <f t="shared" si="26"/>
        <v>0.25454545454545463</v>
      </c>
      <c r="H1679" s="12" t="s">
        <v>7225</v>
      </c>
      <c r="I1679" s="12" t="s">
        <v>28543</v>
      </c>
      <c r="J1679" s="25" t="s">
        <v>60</v>
      </c>
    </row>
    <row r="1680" spans="2:10" ht="12.75">
      <c r="B1680" s="72" t="s">
        <v>16154</v>
      </c>
      <c r="C1680" s="8" t="s">
        <v>25743</v>
      </c>
      <c r="D1680" s="54" t="s">
        <v>16155</v>
      </c>
      <c r="E1680" s="70">
        <v>1370</v>
      </c>
      <c r="F1680" s="26">
        <v>1095</v>
      </c>
      <c r="G1680" s="12">
        <f t="shared" si="26"/>
        <v>0.25114155251141557</v>
      </c>
      <c r="H1680" s="12" t="s">
        <v>31681</v>
      </c>
      <c r="I1680" s="12" t="s">
        <v>28544</v>
      </c>
      <c r="J1680" s="25" t="s">
        <v>60</v>
      </c>
    </row>
    <row r="1681" spans="2:10" ht="12.75">
      <c r="B1681" s="72" t="s">
        <v>16158</v>
      </c>
      <c r="C1681" s="8" t="s">
        <v>25744</v>
      </c>
      <c r="D1681" s="54" t="s">
        <v>16159</v>
      </c>
      <c r="E1681" s="70">
        <v>1370</v>
      </c>
      <c r="F1681" s="26">
        <v>1095</v>
      </c>
      <c r="G1681" s="12">
        <f t="shared" si="26"/>
        <v>0.25114155251141557</v>
      </c>
      <c r="H1681" s="12" t="s">
        <v>31649</v>
      </c>
      <c r="I1681" s="12" t="s">
        <v>28545</v>
      </c>
      <c r="J1681" s="25" t="s">
        <v>60</v>
      </c>
    </row>
    <row r="1682" spans="2:10" ht="12.75">
      <c r="B1682" s="72" t="s">
        <v>16162</v>
      </c>
      <c r="C1682" s="8" t="s">
        <v>25745</v>
      </c>
      <c r="D1682" s="54" t="s">
        <v>16163</v>
      </c>
      <c r="E1682" s="70">
        <v>1370</v>
      </c>
      <c r="F1682" s="26">
        <v>1095</v>
      </c>
      <c r="G1682" s="12">
        <f t="shared" si="26"/>
        <v>0.25114155251141557</v>
      </c>
      <c r="H1682" s="12" t="s">
        <v>31649</v>
      </c>
      <c r="I1682" s="12" t="s">
        <v>28546</v>
      </c>
      <c r="J1682" s="25" t="s">
        <v>60</v>
      </c>
    </row>
    <row r="1683" spans="2:10" ht="12.75">
      <c r="B1683" s="72" t="s">
        <v>18158</v>
      </c>
      <c r="C1683" s="8" t="s">
        <v>26151</v>
      </c>
      <c r="D1683" s="54" t="s">
        <v>18159</v>
      </c>
      <c r="E1683" s="70">
        <v>1370</v>
      </c>
      <c r="F1683" s="26">
        <v>1092</v>
      </c>
      <c r="G1683" s="12">
        <f t="shared" si="26"/>
        <v>0.25457875457875456</v>
      </c>
      <c r="H1683" s="12" t="s">
        <v>31689</v>
      </c>
      <c r="I1683" s="12" t="s">
        <v>28547</v>
      </c>
      <c r="J1683" s="25" t="s">
        <v>60</v>
      </c>
    </row>
    <row r="1684" spans="2:10" ht="12.75">
      <c r="B1684" s="72" t="s">
        <v>19707</v>
      </c>
      <c r="C1684" s="8" t="s">
        <v>26483</v>
      </c>
      <c r="D1684" s="54" t="s">
        <v>19708</v>
      </c>
      <c r="E1684" s="70">
        <v>1360</v>
      </c>
      <c r="F1684" s="26">
        <v>1089</v>
      </c>
      <c r="G1684" s="12">
        <f t="shared" si="26"/>
        <v>0.24885215794306714</v>
      </c>
      <c r="H1684" s="12" t="s">
        <v>60</v>
      </c>
      <c r="I1684" s="12" t="s">
        <v>28548</v>
      </c>
      <c r="J1684" s="25" t="s">
        <v>60</v>
      </c>
    </row>
    <row r="1685" spans="2:10" ht="12.75">
      <c r="B1685" s="72" t="s">
        <v>8997</v>
      </c>
      <c r="C1685" s="8" t="s">
        <v>24502</v>
      </c>
      <c r="D1685" s="54" t="s">
        <v>8998</v>
      </c>
      <c r="E1685" s="70">
        <v>1380</v>
      </c>
      <c r="F1685" s="26">
        <v>1104</v>
      </c>
      <c r="G1685" s="12">
        <f t="shared" si="26"/>
        <v>0.25</v>
      </c>
      <c r="H1685" s="12" t="s">
        <v>31721</v>
      </c>
      <c r="I1685" s="12" t="s">
        <v>28549</v>
      </c>
      <c r="J1685" s="25" t="s">
        <v>60</v>
      </c>
    </row>
    <row r="1686" spans="2:10" ht="12.75">
      <c r="B1686" s="72" t="s">
        <v>11441</v>
      </c>
      <c r="C1686" s="8" t="s">
        <v>24762</v>
      </c>
      <c r="D1686" s="54" t="s">
        <v>11442</v>
      </c>
      <c r="E1686" s="70">
        <v>1370</v>
      </c>
      <c r="F1686" s="26">
        <v>1097</v>
      </c>
      <c r="G1686" s="12">
        <f t="shared" si="26"/>
        <v>0.24886052871467634</v>
      </c>
      <c r="H1686" s="12" t="s">
        <v>31772</v>
      </c>
      <c r="I1686" s="12" t="s">
        <v>28550</v>
      </c>
      <c r="J1686" s="25" t="s">
        <v>60</v>
      </c>
    </row>
    <row r="1687" spans="2:10" ht="12.75">
      <c r="B1687" s="72" t="s">
        <v>11445</v>
      </c>
      <c r="C1687" s="8" t="s">
        <v>24763</v>
      </c>
      <c r="D1687" s="54" t="s">
        <v>11446</v>
      </c>
      <c r="E1687" s="70">
        <v>1370</v>
      </c>
      <c r="F1687" s="26">
        <v>1097</v>
      </c>
      <c r="G1687" s="12">
        <f t="shared" si="26"/>
        <v>0.24886052871467634</v>
      </c>
      <c r="H1687" s="12" t="s">
        <v>31772</v>
      </c>
      <c r="I1687" s="12" t="s">
        <v>28551</v>
      </c>
      <c r="J1687" s="25" t="s">
        <v>60</v>
      </c>
    </row>
    <row r="1688" spans="2:10" ht="12.75">
      <c r="B1688" s="72" t="s">
        <v>11449</v>
      </c>
      <c r="C1688" s="8" t="s">
        <v>24764</v>
      </c>
      <c r="D1688" s="54" t="s">
        <v>11450</v>
      </c>
      <c r="E1688" s="70">
        <v>1370</v>
      </c>
      <c r="F1688" s="26">
        <v>1097</v>
      </c>
      <c r="G1688" s="12">
        <f t="shared" si="26"/>
        <v>0.24886052871467634</v>
      </c>
      <c r="H1688" s="12" t="s">
        <v>60</v>
      </c>
      <c r="I1688" s="12" t="s">
        <v>28552</v>
      </c>
      <c r="J1688" s="25" t="s">
        <v>60</v>
      </c>
    </row>
    <row r="1689" spans="2:10" ht="12.75">
      <c r="B1689" s="72" t="s">
        <v>12482</v>
      </c>
      <c r="C1689" s="8" t="s">
        <v>25001</v>
      </c>
      <c r="D1689" s="54" t="s">
        <v>12483</v>
      </c>
      <c r="E1689" s="70">
        <v>1380</v>
      </c>
      <c r="F1689" s="26">
        <v>1104</v>
      </c>
      <c r="G1689" s="12">
        <f t="shared" si="26"/>
        <v>0.25</v>
      </c>
      <c r="H1689" s="12" t="s">
        <v>60</v>
      </c>
      <c r="I1689" s="12" t="s">
        <v>60</v>
      </c>
      <c r="J1689" s="25" t="s">
        <v>60</v>
      </c>
    </row>
    <row r="1690" spans="2:10" ht="12.75">
      <c r="B1690" s="72" t="s">
        <v>12486</v>
      </c>
      <c r="C1690" s="8">
        <v>4932363698</v>
      </c>
      <c r="D1690" s="54" t="s">
        <v>12487</v>
      </c>
      <c r="E1690" s="70">
        <v>1380</v>
      </c>
      <c r="F1690" s="26">
        <v>1104</v>
      </c>
      <c r="G1690" s="12">
        <f t="shared" si="26"/>
        <v>0.25</v>
      </c>
      <c r="H1690" s="12" t="s">
        <v>31673</v>
      </c>
      <c r="I1690" s="12" t="s">
        <v>28553</v>
      </c>
      <c r="J1690" s="25" t="s">
        <v>60</v>
      </c>
    </row>
    <row r="1691" spans="2:10" ht="12.75">
      <c r="B1691" s="72" t="s">
        <v>13766</v>
      </c>
      <c r="C1691" s="8" t="s">
        <v>25207</v>
      </c>
      <c r="D1691" s="54" t="s">
        <v>13767</v>
      </c>
      <c r="E1691" s="70">
        <v>1380</v>
      </c>
      <c r="F1691" s="26">
        <v>1102</v>
      </c>
      <c r="G1691" s="12">
        <f t="shared" si="26"/>
        <v>0.25226860254083494</v>
      </c>
      <c r="H1691" s="12" t="s">
        <v>31645</v>
      </c>
      <c r="I1691" s="12" t="s">
        <v>28554</v>
      </c>
      <c r="J1691" s="25" t="s">
        <v>60</v>
      </c>
    </row>
    <row r="1692" spans="2:10" ht="12.75">
      <c r="B1692" s="72" t="s">
        <v>18828</v>
      </c>
      <c r="C1692" s="8" t="s">
        <v>26302</v>
      </c>
      <c r="D1692" s="54" t="s">
        <v>18829</v>
      </c>
      <c r="E1692" s="70">
        <v>1380</v>
      </c>
      <c r="F1692" s="26">
        <v>1104</v>
      </c>
      <c r="G1692" s="12">
        <f t="shared" si="26"/>
        <v>0.25</v>
      </c>
      <c r="H1692" s="12" t="s">
        <v>31712</v>
      </c>
      <c r="I1692" s="12" t="s">
        <v>28555</v>
      </c>
      <c r="J1692" s="25" t="s">
        <v>60</v>
      </c>
    </row>
    <row r="1693" spans="2:10" ht="12.75">
      <c r="B1693" s="72" t="s">
        <v>20541</v>
      </c>
      <c r="C1693" s="8" t="s">
        <v>26555</v>
      </c>
      <c r="D1693" s="54" t="s">
        <v>20542</v>
      </c>
      <c r="E1693" s="70">
        <v>1380</v>
      </c>
      <c r="F1693" s="26">
        <v>1100</v>
      </c>
      <c r="G1693" s="12">
        <f t="shared" si="26"/>
        <v>0.25454545454545463</v>
      </c>
      <c r="H1693" s="12" t="s">
        <v>31750</v>
      </c>
      <c r="I1693" s="12" t="s">
        <v>28556</v>
      </c>
      <c r="J1693" s="25" t="s">
        <v>60</v>
      </c>
    </row>
    <row r="1694" spans="2:10" ht="12.75">
      <c r="B1694" s="72" t="s">
        <v>21297</v>
      </c>
      <c r="C1694" s="8">
        <v>4932478897</v>
      </c>
      <c r="D1694" s="54" t="s">
        <v>21298</v>
      </c>
      <c r="E1694" s="70">
        <v>1380</v>
      </c>
      <c r="F1694" s="26">
        <v>1105</v>
      </c>
      <c r="G1694" s="12">
        <f t="shared" si="26"/>
        <v>0.24886877828054299</v>
      </c>
      <c r="H1694" s="12" t="s">
        <v>31748</v>
      </c>
      <c r="I1694" s="12" t="s">
        <v>28557</v>
      </c>
      <c r="J1694" s="25" t="s">
        <v>60</v>
      </c>
    </row>
    <row r="1695" spans="2:10" ht="12.75">
      <c r="B1695" s="72" t="s">
        <v>22887</v>
      </c>
      <c r="C1695" s="8" t="s">
        <v>60</v>
      </c>
      <c r="D1695" s="54" t="s">
        <v>22888</v>
      </c>
      <c r="E1695" s="70">
        <v>1380</v>
      </c>
      <c r="F1695" s="26">
        <v>1101</v>
      </c>
      <c r="G1695" s="12">
        <f t="shared" si="26"/>
        <v>0.2534059945504088</v>
      </c>
      <c r="H1695" s="12" t="s">
        <v>31779</v>
      </c>
      <c r="I1695" s="12" t="s">
        <v>28558</v>
      </c>
      <c r="J1695" s="25" t="s">
        <v>60</v>
      </c>
    </row>
    <row r="1696" spans="2:10" ht="12.75">
      <c r="B1696" s="72" t="s">
        <v>23080</v>
      </c>
      <c r="C1696" s="8" t="s">
        <v>27002</v>
      </c>
      <c r="D1696" s="54" t="s">
        <v>23081</v>
      </c>
      <c r="E1696" s="70">
        <v>1370</v>
      </c>
      <c r="F1696" s="26">
        <v>1099</v>
      </c>
      <c r="G1696" s="12">
        <f t="shared" si="26"/>
        <v>0.24658780709736128</v>
      </c>
      <c r="H1696" s="12" t="s">
        <v>31738</v>
      </c>
      <c r="I1696" s="12" t="s">
        <v>28559</v>
      </c>
      <c r="J1696" s="25" t="s">
        <v>60</v>
      </c>
    </row>
    <row r="1697" spans="2:10" ht="12.75">
      <c r="B1697" s="72" t="s">
        <v>23084</v>
      </c>
      <c r="C1697" s="8" t="s">
        <v>27003</v>
      </c>
      <c r="D1697" s="54" t="s">
        <v>23085</v>
      </c>
      <c r="E1697" s="70">
        <v>1370</v>
      </c>
      <c r="F1697" s="26">
        <v>1099</v>
      </c>
      <c r="G1697" s="12">
        <f t="shared" si="26"/>
        <v>0.24658780709736128</v>
      </c>
      <c r="H1697" s="12" t="s">
        <v>31738</v>
      </c>
      <c r="I1697" s="12" t="s">
        <v>28560</v>
      </c>
      <c r="J1697" s="25" t="s">
        <v>60</v>
      </c>
    </row>
    <row r="1698" spans="2:10" ht="12.75">
      <c r="B1698" s="72" t="s">
        <v>24233</v>
      </c>
      <c r="C1698" s="8" t="s">
        <v>27176</v>
      </c>
      <c r="D1698" s="54" t="s">
        <v>24234</v>
      </c>
      <c r="E1698" s="70">
        <v>1380</v>
      </c>
      <c r="F1698" s="26">
        <v>1105</v>
      </c>
      <c r="G1698" s="12">
        <f t="shared" si="26"/>
        <v>0.24886877828054299</v>
      </c>
      <c r="H1698" s="12" t="s">
        <v>31780</v>
      </c>
      <c r="I1698" s="12" t="s">
        <v>28561</v>
      </c>
      <c r="J1698" s="25" t="s">
        <v>60</v>
      </c>
    </row>
    <row r="1699" spans="2:10" ht="12.75">
      <c r="B1699" s="72" t="s">
        <v>9495</v>
      </c>
      <c r="C1699" s="8" t="s">
        <v>60</v>
      </c>
      <c r="D1699" s="54" t="s">
        <v>9496</v>
      </c>
      <c r="E1699" s="70">
        <v>1390</v>
      </c>
      <c r="F1699" s="26">
        <v>1110</v>
      </c>
      <c r="G1699" s="12">
        <f t="shared" si="26"/>
        <v>0.25225225225225234</v>
      </c>
      <c r="H1699" s="12" t="s">
        <v>60</v>
      </c>
      <c r="I1699" s="12" t="s">
        <v>60</v>
      </c>
      <c r="J1699" s="25" t="s">
        <v>60</v>
      </c>
    </row>
    <row r="1700" spans="2:10" ht="12.75">
      <c r="B1700" s="72" t="s">
        <v>16166</v>
      </c>
      <c r="C1700" s="8" t="s">
        <v>25746</v>
      </c>
      <c r="D1700" s="54" t="s">
        <v>16167</v>
      </c>
      <c r="E1700" s="70">
        <v>1380</v>
      </c>
      <c r="F1700" s="26">
        <v>1106</v>
      </c>
      <c r="G1700" s="12">
        <f t="shared" si="26"/>
        <v>0.24773960216998181</v>
      </c>
      <c r="H1700" s="12" t="s">
        <v>31649</v>
      </c>
      <c r="I1700" s="12" t="s">
        <v>28562</v>
      </c>
      <c r="J1700" s="25" t="s">
        <v>60</v>
      </c>
    </row>
    <row r="1701" spans="2:10" ht="12.75">
      <c r="B1701" s="72" t="s">
        <v>16170</v>
      </c>
      <c r="C1701" s="8" t="s">
        <v>25747</v>
      </c>
      <c r="D1701" s="54" t="s">
        <v>16171</v>
      </c>
      <c r="E1701" s="70">
        <v>1380</v>
      </c>
      <c r="F1701" s="26">
        <v>1106</v>
      </c>
      <c r="G1701" s="12">
        <f t="shared" si="26"/>
        <v>0.24773960216998181</v>
      </c>
      <c r="H1701" s="12" t="s">
        <v>31649</v>
      </c>
      <c r="I1701" s="12" t="s">
        <v>28563</v>
      </c>
      <c r="J1701" s="25" t="s">
        <v>60</v>
      </c>
    </row>
    <row r="1702" spans="2:10" ht="12.75">
      <c r="B1702" s="72" t="s">
        <v>18958</v>
      </c>
      <c r="C1702" s="8" t="s">
        <v>26332</v>
      </c>
      <c r="D1702" s="54" t="s">
        <v>18959</v>
      </c>
      <c r="E1702" s="70">
        <v>1380</v>
      </c>
      <c r="F1702" s="26">
        <v>1107</v>
      </c>
      <c r="G1702" s="12">
        <f t="shared" si="26"/>
        <v>0.24661246612466114</v>
      </c>
      <c r="H1702" s="12" t="s">
        <v>31781</v>
      </c>
      <c r="I1702" s="12" t="s">
        <v>28564</v>
      </c>
      <c r="J1702" s="25" t="s">
        <v>60</v>
      </c>
    </row>
    <row r="1703" spans="2:10" ht="12.75">
      <c r="B1703" s="72" t="s">
        <v>20291</v>
      </c>
      <c r="C1703" s="8" t="s">
        <v>60</v>
      </c>
      <c r="D1703" s="54" t="s">
        <v>20292</v>
      </c>
      <c r="E1703" s="70">
        <v>1390</v>
      </c>
      <c r="F1703" s="26">
        <v>1111</v>
      </c>
      <c r="G1703" s="12">
        <f t="shared" si="26"/>
        <v>0.25112511251125103</v>
      </c>
      <c r="H1703" s="12" t="s">
        <v>31777</v>
      </c>
      <c r="I1703" s="12" t="s">
        <v>28565</v>
      </c>
      <c r="J1703" s="25" t="s">
        <v>60</v>
      </c>
    </row>
    <row r="1704" spans="2:10" ht="12.75">
      <c r="B1704" s="72" t="s">
        <v>22619</v>
      </c>
      <c r="C1704" s="8" t="s">
        <v>26928</v>
      </c>
      <c r="D1704" s="54" t="s">
        <v>22620</v>
      </c>
      <c r="E1704" s="70">
        <v>1390</v>
      </c>
      <c r="F1704" s="26">
        <v>1112</v>
      </c>
      <c r="G1704" s="12">
        <f t="shared" si="26"/>
        <v>0.25</v>
      </c>
      <c r="H1704" s="12" t="s">
        <v>31752</v>
      </c>
      <c r="I1704" s="12" t="s">
        <v>28566</v>
      </c>
      <c r="J1704" s="25" t="s">
        <v>60</v>
      </c>
    </row>
    <row r="1705" spans="2:10" ht="12.75">
      <c r="B1705" s="72" t="s">
        <v>22623</v>
      </c>
      <c r="C1705" s="8" t="s">
        <v>26928</v>
      </c>
      <c r="D1705" s="54" t="s">
        <v>22624</v>
      </c>
      <c r="E1705" s="70">
        <v>1390</v>
      </c>
      <c r="F1705" s="26">
        <v>1112</v>
      </c>
      <c r="G1705" s="12">
        <f t="shared" si="26"/>
        <v>0.25</v>
      </c>
      <c r="H1705" s="12" t="s">
        <v>31752</v>
      </c>
      <c r="I1705" s="12" t="s">
        <v>28567</v>
      </c>
      <c r="J1705" s="25" t="s">
        <v>60</v>
      </c>
    </row>
    <row r="1706" spans="2:10" ht="12.75">
      <c r="B1706" s="72" t="s">
        <v>9403</v>
      </c>
      <c r="C1706" s="8" t="s">
        <v>60</v>
      </c>
      <c r="D1706" s="54" t="s">
        <v>9404</v>
      </c>
      <c r="E1706" s="70">
        <v>1390</v>
      </c>
      <c r="F1706" s="26">
        <v>1114</v>
      </c>
      <c r="G1706" s="12">
        <f t="shared" si="26"/>
        <v>0.24775583482944352</v>
      </c>
      <c r="H1706" s="12" t="s">
        <v>60</v>
      </c>
      <c r="I1706" s="12" t="s">
        <v>60</v>
      </c>
      <c r="J1706" s="25" t="s">
        <v>60</v>
      </c>
    </row>
    <row r="1707" spans="2:10" ht="12.75">
      <c r="B1707" s="72" t="s">
        <v>9487</v>
      </c>
      <c r="C1707" s="8" t="s">
        <v>60</v>
      </c>
      <c r="D1707" s="54" t="s">
        <v>9488</v>
      </c>
      <c r="E1707" s="70">
        <v>1400</v>
      </c>
      <c r="F1707" s="26">
        <v>1116</v>
      </c>
      <c r="G1707" s="12">
        <f t="shared" si="26"/>
        <v>0.25448028673835132</v>
      </c>
      <c r="H1707" s="12" t="s">
        <v>60</v>
      </c>
      <c r="I1707" s="12" t="s">
        <v>60</v>
      </c>
      <c r="J1707" s="25" t="s">
        <v>60</v>
      </c>
    </row>
    <row r="1708" spans="2:10" ht="12.75">
      <c r="B1708" s="72" t="s">
        <v>13743</v>
      </c>
      <c r="C1708" s="8" t="s">
        <v>25203</v>
      </c>
      <c r="D1708" s="54" t="s">
        <v>13744</v>
      </c>
      <c r="E1708" s="70">
        <v>1400</v>
      </c>
      <c r="F1708" s="26">
        <v>1120</v>
      </c>
      <c r="G1708" s="12">
        <f t="shared" si="26"/>
        <v>0.25</v>
      </c>
      <c r="H1708" s="12" t="s">
        <v>60</v>
      </c>
      <c r="I1708" s="12" t="s">
        <v>28568</v>
      </c>
      <c r="J1708" s="25" t="s">
        <v>60</v>
      </c>
    </row>
    <row r="1709" spans="2:10" ht="12.75">
      <c r="B1709" s="72" t="s">
        <v>13770</v>
      </c>
      <c r="C1709" s="8" t="s">
        <v>25208</v>
      </c>
      <c r="D1709" s="54" t="s">
        <v>13771</v>
      </c>
      <c r="E1709" s="70">
        <v>1400</v>
      </c>
      <c r="F1709" s="26">
        <v>1117</v>
      </c>
      <c r="G1709" s="12">
        <f t="shared" si="26"/>
        <v>0.25335720680393914</v>
      </c>
      <c r="H1709" s="12" t="s">
        <v>60</v>
      </c>
      <c r="I1709" s="12" t="s">
        <v>28569</v>
      </c>
      <c r="J1709" s="25" t="s">
        <v>60</v>
      </c>
    </row>
    <row r="1710" spans="2:10" ht="12.75">
      <c r="B1710" s="72" t="s">
        <v>16174</v>
      </c>
      <c r="C1710" s="8" t="s">
        <v>25748</v>
      </c>
      <c r="D1710" s="54" t="s">
        <v>16175</v>
      </c>
      <c r="E1710" s="70">
        <v>1400</v>
      </c>
      <c r="F1710" s="26">
        <v>1118</v>
      </c>
      <c r="G1710" s="12">
        <f t="shared" si="26"/>
        <v>0.25223613595706618</v>
      </c>
      <c r="H1710" s="12" t="s">
        <v>31649</v>
      </c>
      <c r="I1710" s="12" t="s">
        <v>28570</v>
      </c>
      <c r="J1710" s="25" t="s">
        <v>60</v>
      </c>
    </row>
    <row r="1711" spans="2:10" ht="12.75">
      <c r="B1711" s="72" t="s">
        <v>16178</v>
      </c>
      <c r="C1711" s="8" t="s">
        <v>25749</v>
      </c>
      <c r="D1711" s="54" t="s">
        <v>16179</v>
      </c>
      <c r="E1711" s="70">
        <v>1400</v>
      </c>
      <c r="F1711" s="26">
        <v>1118</v>
      </c>
      <c r="G1711" s="12">
        <f t="shared" si="26"/>
        <v>0.25223613595706618</v>
      </c>
      <c r="H1711" s="12" t="s">
        <v>31649</v>
      </c>
      <c r="I1711" s="12" t="s">
        <v>28571</v>
      </c>
      <c r="J1711" s="25" t="s">
        <v>60</v>
      </c>
    </row>
    <row r="1712" spans="2:10" ht="12.75">
      <c r="B1712" s="72" t="s">
        <v>17792</v>
      </c>
      <c r="C1712" s="8" t="s">
        <v>26117</v>
      </c>
      <c r="D1712" s="54" t="s">
        <v>17793</v>
      </c>
      <c r="E1712" s="70">
        <v>1390</v>
      </c>
      <c r="F1712" s="26">
        <v>1115</v>
      </c>
      <c r="G1712" s="12">
        <f t="shared" si="26"/>
        <v>0.24663677130044848</v>
      </c>
      <c r="H1712" s="12" t="s">
        <v>60</v>
      </c>
      <c r="I1712" s="12" t="s">
        <v>28572</v>
      </c>
      <c r="J1712" s="25" t="s">
        <v>60</v>
      </c>
    </row>
    <row r="1713" spans="2:10" ht="12.75">
      <c r="B1713" s="72" t="s">
        <v>21635</v>
      </c>
      <c r="C1713" s="8">
        <v>4932478253</v>
      </c>
      <c r="D1713" s="54" t="s">
        <v>21636</v>
      </c>
      <c r="E1713" s="70">
        <v>1390</v>
      </c>
      <c r="F1713" s="26">
        <v>1115</v>
      </c>
      <c r="G1713" s="12">
        <f t="shared" si="26"/>
        <v>0.24663677130044848</v>
      </c>
      <c r="H1713" s="12" t="s">
        <v>31782</v>
      </c>
      <c r="I1713" s="12" t="s">
        <v>28573</v>
      </c>
      <c r="J1713" s="25" t="s">
        <v>60</v>
      </c>
    </row>
    <row r="1714" spans="2:10" ht="12.75">
      <c r="B1714" s="72" t="s">
        <v>24305</v>
      </c>
      <c r="C1714" s="8" t="s">
        <v>27193</v>
      </c>
      <c r="D1714" s="54" t="s">
        <v>24306</v>
      </c>
      <c r="E1714" s="70">
        <v>1390</v>
      </c>
      <c r="F1714" s="26">
        <v>1115</v>
      </c>
      <c r="G1714" s="12">
        <f t="shared" si="26"/>
        <v>0.24663677130044848</v>
      </c>
      <c r="H1714" s="12" t="s">
        <v>60</v>
      </c>
      <c r="I1714" s="12" t="s">
        <v>60</v>
      </c>
      <c r="J1714" s="25" t="s">
        <v>60</v>
      </c>
    </row>
    <row r="1715" spans="2:10" ht="12.75">
      <c r="B1715" s="72" t="s">
        <v>10522</v>
      </c>
      <c r="C1715" s="8" t="s">
        <v>24608</v>
      </c>
      <c r="D1715" s="54" t="s">
        <v>10523</v>
      </c>
      <c r="E1715" s="70">
        <v>1400</v>
      </c>
      <c r="F1715" s="26">
        <v>1123</v>
      </c>
      <c r="G1715" s="12">
        <f t="shared" si="26"/>
        <v>0.24666073018699919</v>
      </c>
      <c r="H1715" s="12" t="s">
        <v>60</v>
      </c>
      <c r="I1715" s="12" t="s">
        <v>60</v>
      </c>
      <c r="J1715" s="25" t="s">
        <v>60</v>
      </c>
    </row>
    <row r="1716" spans="2:10" ht="12.75">
      <c r="B1716" s="72" t="s">
        <v>10526</v>
      </c>
      <c r="C1716" s="8" t="s">
        <v>24608</v>
      </c>
      <c r="D1716" s="54" t="s">
        <v>10527</v>
      </c>
      <c r="E1716" s="70">
        <v>1400</v>
      </c>
      <c r="F1716" s="26">
        <v>1123</v>
      </c>
      <c r="G1716" s="12">
        <f t="shared" si="26"/>
        <v>0.24666073018699919</v>
      </c>
      <c r="H1716" s="12" t="s">
        <v>60</v>
      </c>
      <c r="I1716" s="12" t="s">
        <v>60</v>
      </c>
      <c r="J1716" s="25" t="s">
        <v>60</v>
      </c>
    </row>
    <row r="1717" spans="2:10" ht="12.75">
      <c r="B1717" s="72" t="s">
        <v>12490</v>
      </c>
      <c r="C1717" s="8">
        <v>4932363694</v>
      </c>
      <c r="D1717" s="54" t="s">
        <v>12491</v>
      </c>
      <c r="E1717" s="70">
        <v>1410</v>
      </c>
      <c r="F1717" s="26">
        <v>1128</v>
      </c>
      <c r="G1717" s="12">
        <f t="shared" si="26"/>
        <v>0.25</v>
      </c>
      <c r="H1717" s="12" t="s">
        <v>31673</v>
      </c>
      <c r="I1717" s="12" t="s">
        <v>28574</v>
      </c>
      <c r="J1717" s="25" t="s">
        <v>60</v>
      </c>
    </row>
    <row r="1718" spans="2:10" ht="12.75">
      <c r="B1718" s="72" t="s">
        <v>13774</v>
      </c>
      <c r="C1718" s="8" t="s">
        <v>25209</v>
      </c>
      <c r="D1718" s="54" t="s">
        <v>13775</v>
      </c>
      <c r="E1718" s="70">
        <v>1410</v>
      </c>
      <c r="F1718" s="26">
        <v>1130</v>
      </c>
      <c r="G1718" s="12">
        <f t="shared" si="26"/>
        <v>0.24778761061946897</v>
      </c>
      <c r="H1718" s="12" t="s">
        <v>31645</v>
      </c>
      <c r="I1718" s="12" t="s">
        <v>28575</v>
      </c>
      <c r="J1718" s="25" t="s">
        <v>60</v>
      </c>
    </row>
    <row r="1719" spans="2:10" ht="12.75">
      <c r="B1719" s="72" t="s">
        <v>18832</v>
      </c>
      <c r="C1719" s="8" t="s">
        <v>26303</v>
      </c>
      <c r="D1719" s="54" t="s">
        <v>18833</v>
      </c>
      <c r="E1719" s="70">
        <v>1410</v>
      </c>
      <c r="F1719" s="26">
        <v>1128</v>
      </c>
      <c r="G1719" s="12">
        <f t="shared" si="26"/>
        <v>0.25</v>
      </c>
      <c r="H1719" s="12" t="s">
        <v>31711</v>
      </c>
      <c r="I1719" s="12" t="s">
        <v>28576</v>
      </c>
      <c r="J1719" s="25" t="s">
        <v>60</v>
      </c>
    </row>
    <row r="1720" spans="2:10" ht="12.75">
      <c r="B1720" s="72" t="s">
        <v>20295</v>
      </c>
      <c r="C1720" s="8" t="s">
        <v>60</v>
      </c>
      <c r="D1720" s="54" t="s">
        <v>20296</v>
      </c>
      <c r="E1720" s="70">
        <v>1400</v>
      </c>
      <c r="F1720" s="26">
        <v>1122</v>
      </c>
      <c r="G1720" s="12">
        <f t="shared" si="26"/>
        <v>0.24777183600713015</v>
      </c>
      <c r="H1720" s="12" t="s">
        <v>31756</v>
      </c>
      <c r="I1720" s="12" t="s">
        <v>28577</v>
      </c>
      <c r="J1720" s="25" t="s">
        <v>60</v>
      </c>
    </row>
    <row r="1721" spans="2:10" ht="12.75">
      <c r="B1721" s="72" t="s">
        <v>20299</v>
      </c>
      <c r="C1721" s="8" t="s">
        <v>60</v>
      </c>
      <c r="D1721" s="54" t="s">
        <v>20300</v>
      </c>
      <c r="E1721" s="70">
        <v>1400</v>
      </c>
      <c r="F1721" s="26">
        <v>1122</v>
      </c>
      <c r="G1721" s="12">
        <f t="shared" si="26"/>
        <v>0.24777183600713015</v>
      </c>
      <c r="H1721" s="12" t="s">
        <v>31768</v>
      </c>
      <c r="I1721" s="12" t="s">
        <v>28578</v>
      </c>
      <c r="J1721" s="25" t="s">
        <v>60</v>
      </c>
    </row>
    <row r="1722" spans="2:10" ht="12.75">
      <c r="B1722" s="72" t="s">
        <v>22891</v>
      </c>
      <c r="C1722" s="8" t="s">
        <v>26960</v>
      </c>
      <c r="D1722" s="54" t="s">
        <v>22892</v>
      </c>
      <c r="E1722" s="70">
        <v>1410</v>
      </c>
      <c r="F1722" s="26">
        <v>1127</v>
      </c>
      <c r="G1722" s="12">
        <f t="shared" si="26"/>
        <v>0.25110913930789702</v>
      </c>
      <c r="H1722" s="12" t="s">
        <v>31629</v>
      </c>
      <c r="I1722" s="12" t="s">
        <v>28579</v>
      </c>
      <c r="J1722" s="25" t="s">
        <v>60</v>
      </c>
    </row>
    <row r="1723" spans="2:10" ht="12.75">
      <c r="B1723" s="72" t="s">
        <v>23395</v>
      </c>
      <c r="C1723" s="8" t="s">
        <v>27063</v>
      </c>
      <c r="D1723" s="54" t="s">
        <v>23396</v>
      </c>
      <c r="E1723" s="70">
        <v>1410</v>
      </c>
      <c r="F1723" s="26">
        <v>1125</v>
      </c>
      <c r="G1723" s="12">
        <f t="shared" si="26"/>
        <v>0.25333333333333341</v>
      </c>
      <c r="H1723" s="12" t="s">
        <v>31734</v>
      </c>
      <c r="I1723" s="12" t="s">
        <v>28580</v>
      </c>
      <c r="J1723" s="25" t="s">
        <v>60</v>
      </c>
    </row>
    <row r="1724" spans="2:10" ht="12.75">
      <c r="B1724" s="72" t="s">
        <v>10310</v>
      </c>
      <c r="C1724" s="8" t="s">
        <v>24605</v>
      </c>
      <c r="D1724" s="54" t="s">
        <v>10311</v>
      </c>
      <c r="E1724" s="70">
        <v>1420</v>
      </c>
      <c r="F1724" s="26">
        <v>1133</v>
      </c>
      <c r="G1724" s="12">
        <f t="shared" si="26"/>
        <v>0.25330979699911738</v>
      </c>
      <c r="H1724" s="12" t="s">
        <v>60</v>
      </c>
      <c r="I1724" s="12" t="s">
        <v>60</v>
      </c>
      <c r="J1724" s="25" t="s">
        <v>60</v>
      </c>
    </row>
    <row r="1725" spans="2:10" ht="12.75">
      <c r="B1725" s="72" t="s">
        <v>11453</v>
      </c>
      <c r="C1725" s="8" t="s">
        <v>24765</v>
      </c>
      <c r="D1725" s="54" t="s">
        <v>11454</v>
      </c>
      <c r="E1725" s="70">
        <v>1420</v>
      </c>
      <c r="F1725" s="26">
        <v>1132</v>
      </c>
      <c r="G1725" s="12">
        <f t="shared" si="26"/>
        <v>0.25441696113074208</v>
      </c>
      <c r="H1725" s="12" t="s">
        <v>31772</v>
      </c>
      <c r="I1725" s="12" t="s">
        <v>28581</v>
      </c>
      <c r="J1725" s="25" t="s">
        <v>60</v>
      </c>
    </row>
    <row r="1726" spans="2:10" ht="12.75">
      <c r="B1726" s="72" t="s">
        <v>11457</v>
      </c>
      <c r="C1726" s="8" t="s">
        <v>24766</v>
      </c>
      <c r="D1726" s="54" t="s">
        <v>11458</v>
      </c>
      <c r="E1726" s="70">
        <v>1420</v>
      </c>
      <c r="F1726" s="26">
        <v>1132</v>
      </c>
      <c r="G1726" s="12">
        <f t="shared" si="26"/>
        <v>0.25441696113074208</v>
      </c>
      <c r="H1726" s="12" t="s">
        <v>31772</v>
      </c>
      <c r="I1726" s="12" t="s">
        <v>28582</v>
      </c>
      <c r="J1726" s="25" t="s">
        <v>60</v>
      </c>
    </row>
    <row r="1727" spans="2:10" ht="12.75">
      <c r="B1727" s="72" t="s">
        <v>11461</v>
      </c>
      <c r="C1727" s="8" t="s">
        <v>24767</v>
      </c>
      <c r="D1727" s="54" t="s">
        <v>11462</v>
      </c>
      <c r="E1727" s="70">
        <v>1420</v>
      </c>
      <c r="F1727" s="26">
        <v>1132</v>
      </c>
      <c r="G1727" s="12">
        <f t="shared" si="26"/>
        <v>0.25441696113074208</v>
      </c>
      <c r="H1727" s="12" t="s">
        <v>60</v>
      </c>
      <c r="I1727" s="12" t="s">
        <v>28583</v>
      </c>
      <c r="J1727" s="25" t="s">
        <v>60</v>
      </c>
    </row>
    <row r="1728" spans="2:10" ht="12.75">
      <c r="B1728" s="72" t="s">
        <v>13778</v>
      </c>
      <c r="C1728" s="8" t="s">
        <v>25210</v>
      </c>
      <c r="D1728" s="54" t="s">
        <v>13779</v>
      </c>
      <c r="E1728" s="70">
        <v>1420</v>
      </c>
      <c r="F1728" s="26">
        <v>1132</v>
      </c>
      <c r="G1728" s="12">
        <f t="shared" si="26"/>
        <v>0.25441696113074208</v>
      </c>
      <c r="H1728" s="12" t="s">
        <v>60</v>
      </c>
      <c r="I1728" s="12" t="s">
        <v>28584</v>
      </c>
      <c r="J1728" s="25" t="s">
        <v>60</v>
      </c>
    </row>
    <row r="1729" spans="2:10" ht="12.75">
      <c r="B1729" s="72" t="s">
        <v>20545</v>
      </c>
      <c r="C1729" s="8" t="s">
        <v>26556</v>
      </c>
      <c r="D1729" s="54" t="s">
        <v>20546</v>
      </c>
      <c r="E1729" s="70">
        <v>1420</v>
      </c>
      <c r="F1729" s="26">
        <v>1135</v>
      </c>
      <c r="G1729" s="12">
        <f t="shared" si="26"/>
        <v>0.25110132158590304</v>
      </c>
      <c r="H1729" s="12" t="s">
        <v>31755</v>
      </c>
      <c r="I1729" s="12" t="s">
        <v>28585</v>
      </c>
      <c r="J1729" s="25" t="s">
        <v>60</v>
      </c>
    </row>
    <row r="1730" spans="2:10" ht="12.75">
      <c r="B1730" s="72" t="s">
        <v>8914</v>
      </c>
      <c r="C1730" s="8" t="s">
        <v>24485</v>
      </c>
      <c r="D1730" s="54" t="s">
        <v>8915</v>
      </c>
      <c r="E1730" s="70">
        <v>1430</v>
      </c>
      <c r="F1730" s="26">
        <v>1141</v>
      </c>
      <c r="G1730" s="12">
        <f t="shared" ref="G1730:G1793" si="27">IFERROR(E1730/F1730-1,0)</f>
        <v>0.25328659070990356</v>
      </c>
      <c r="H1730" s="12" t="s">
        <v>60</v>
      </c>
      <c r="I1730" s="12" t="s">
        <v>28586</v>
      </c>
      <c r="J1730" s="25" t="s">
        <v>60</v>
      </c>
    </row>
    <row r="1731" spans="2:10" ht="12.75">
      <c r="B1731" s="72" t="s">
        <v>12730</v>
      </c>
      <c r="C1731" s="8" t="s">
        <v>25034</v>
      </c>
      <c r="D1731" s="54" t="s">
        <v>12731</v>
      </c>
      <c r="E1731" s="70">
        <v>1430</v>
      </c>
      <c r="F1731" s="26">
        <v>1141</v>
      </c>
      <c r="G1731" s="12">
        <f t="shared" si="27"/>
        <v>0.25328659070990356</v>
      </c>
      <c r="H1731" s="12" t="s">
        <v>60</v>
      </c>
      <c r="I1731" s="12" t="s">
        <v>60</v>
      </c>
      <c r="J1731" s="25" t="s">
        <v>60</v>
      </c>
    </row>
    <row r="1732" spans="2:10" ht="12.75">
      <c r="B1732" s="72" t="s">
        <v>16182</v>
      </c>
      <c r="C1732" s="8" t="s">
        <v>25750</v>
      </c>
      <c r="D1732" s="54" t="s">
        <v>16183</v>
      </c>
      <c r="E1732" s="70">
        <v>1430</v>
      </c>
      <c r="F1732" s="26">
        <v>1142</v>
      </c>
      <c r="G1732" s="12">
        <f t="shared" si="27"/>
        <v>0.25218914185639218</v>
      </c>
      <c r="H1732" s="12" t="s">
        <v>31634</v>
      </c>
      <c r="I1732" s="12" t="s">
        <v>28587</v>
      </c>
      <c r="J1732" s="25" t="s">
        <v>60</v>
      </c>
    </row>
    <row r="1733" spans="2:10" ht="12.75">
      <c r="B1733" s="72" t="s">
        <v>20549</v>
      </c>
      <c r="C1733" s="8" t="s">
        <v>26557</v>
      </c>
      <c r="D1733" s="54" t="s">
        <v>20550</v>
      </c>
      <c r="E1733" s="70">
        <v>1430</v>
      </c>
      <c r="F1733" s="26">
        <v>1147</v>
      </c>
      <c r="G1733" s="12">
        <f t="shared" si="27"/>
        <v>0.24673060156931115</v>
      </c>
      <c r="H1733" s="12" t="s">
        <v>31727</v>
      </c>
      <c r="I1733" s="12" t="s">
        <v>28588</v>
      </c>
      <c r="J1733" s="25" t="s">
        <v>60</v>
      </c>
    </row>
    <row r="1734" spans="2:10" ht="12.75">
      <c r="B1734" s="72" t="s">
        <v>22895</v>
      </c>
      <c r="C1734" s="8" t="s">
        <v>26959</v>
      </c>
      <c r="D1734" s="54" t="s">
        <v>22896</v>
      </c>
      <c r="E1734" s="70">
        <v>1420</v>
      </c>
      <c r="F1734" s="26">
        <v>1139</v>
      </c>
      <c r="G1734" s="12">
        <f t="shared" si="27"/>
        <v>0.24670763827919218</v>
      </c>
      <c r="H1734" s="12" t="s">
        <v>31783</v>
      </c>
      <c r="I1734" s="12" t="s">
        <v>28589</v>
      </c>
      <c r="J1734" s="25" t="s">
        <v>60</v>
      </c>
    </row>
    <row r="1735" spans="2:10" ht="12.75">
      <c r="B1735" s="72" t="s">
        <v>9427</v>
      </c>
      <c r="C1735" s="8" t="s">
        <v>60</v>
      </c>
      <c r="D1735" s="54" t="s">
        <v>9428</v>
      </c>
      <c r="E1735" s="70">
        <v>1440</v>
      </c>
      <c r="F1735" s="26">
        <v>1153</v>
      </c>
      <c r="G1735" s="12">
        <f t="shared" si="27"/>
        <v>0.24891587163920215</v>
      </c>
      <c r="H1735" s="12" t="s">
        <v>60</v>
      </c>
      <c r="I1735" s="12" t="s">
        <v>60</v>
      </c>
      <c r="J1735" s="25" t="s">
        <v>60</v>
      </c>
    </row>
    <row r="1736" spans="2:10" ht="12.75">
      <c r="B1736" s="72" t="s">
        <v>12494</v>
      </c>
      <c r="C1736" s="8">
        <v>48130873</v>
      </c>
      <c r="D1736" s="54" t="s">
        <v>12495</v>
      </c>
      <c r="E1736" s="70">
        <v>1440</v>
      </c>
      <c r="F1736" s="26">
        <v>1153</v>
      </c>
      <c r="G1736" s="12">
        <f t="shared" si="27"/>
        <v>0.24891587163920215</v>
      </c>
      <c r="H1736" s="12" t="s">
        <v>31765</v>
      </c>
      <c r="I1736" s="12" t="s">
        <v>28590</v>
      </c>
      <c r="J1736" s="25" t="s">
        <v>60</v>
      </c>
    </row>
    <row r="1737" spans="2:10" ht="12.75">
      <c r="B1737" s="72" t="s">
        <v>16186</v>
      </c>
      <c r="C1737" s="8" t="s">
        <v>25751</v>
      </c>
      <c r="D1737" s="54" t="s">
        <v>16187</v>
      </c>
      <c r="E1737" s="70">
        <v>1440</v>
      </c>
      <c r="F1737" s="26">
        <v>1153</v>
      </c>
      <c r="G1737" s="12">
        <f t="shared" si="27"/>
        <v>0.24891587163920215</v>
      </c>
      <c r="H1737" s="12" t="s">
        <v>31649</v>
      </c>
      <c r="I1737" s="12" t="s">
        <v>28591</v>
      </c>
      <c r="J1737" s="25" t="s">
        <v>60</v>
      </c>
    </row>
    <row r="1738" spans="2:10" ht="12.75">
      <c r="B1738" s="72" t="s">
        <v>16190</v>
      </c>
      <c r="C1738" s="8" t="s">
        <v>25752</v>
      </c>
      <c r="D1738" s="54" t="s">
        <v>16191</v>
      </c>
      <c r="E1738" s="70">
        <v>1440</v>
      </c>
      <c r="F1738" s="26">
        <v>1153</v>
      </c>
      <c r="G1738" s="12">
        <f t="shared" si="27"/>
        <v>0.24891587163920215</v>
      </c>
      <c r="H1738" s="12" t="s">
        <v>31649</v>
      </c>
      <c r="I1738" s="12" t="s">
        <v>28592</v>
      </c>
      <c r="J1738" s="25" t="s">
        <v>60</v>
      </c>
    </row>
    <row r="1739" spans="2:10" ht="12.75">
      <c r="B1739" s="72" t="s">
        <v>16194</v>
      </c>
      <c r="C1739" s="8" t="s">
        <v>25753</v>
      </c>
      <c r="D1739" s="54" t="s">
        <v>16195</v>
      </c>
      <c r="E1739" s="70">
        <v>1440</v>
      </c>
      <c r="F1739" s="26">
        <v>1153</v>
      </c>
      <c r="G1739" s="12">
        <f t="shared" si="27"/>
        <v>0.24891587163920215</v>
      </c>
      <c r="H1739" s="12" t="s">
        <v>31649</v>
      </c>
      <c r="I1739" s="12" t="s">
        <v>28593</v>
      </c>
      <c r="J1739" s="25" t="s">
        <v>60</v>
      </c>
    </row>
    <row r="1740" spans="2:10" ht="12.75">
      <c r="B1740" s="72" t="s">
        <v>16198</v>
      </c>
      <c r="C1740" s="8" t="s">
        <v>25754</v>
      </c>
      <c r="D1740" s="54" t="s">
        <v>16199</v>
      </c>
      <c r="E1740" s="70">
        <v>1440</v>
      </c>
      <c r="F1740" s="26">
        <v>1153</v>
      </c>
      <c r="G1740" s="12">
        <f t="shared" si="27"/>
        <v>0.24891587163920215</v>
      </c>
      <c r="H1740" s="12" t="s">
        <v>31649</v>
      </c>
      <c r="I1740" s="12" t="s">
        <v>28594</v>
      </c>
      <c r="J1740" s="25" t="s">
        <v>60</v>
      </c>
    </row>
    <row r="1741" spans="2:10" ht="12.75">
      <c r="B1741" s="72" t="s">
        <v>16202</v>
      </c>
      <c r="C1741" s="8" t="s">
        <v>25755</v>
      </c>
      <c r="D1741" s="54" t="s">
        <v>16203</v>
      </c>
      <c r="E1741" s="70">
        <v>1440</v>
      </c>
      <c r="F1741" s="26">
        <v>1153</v>
      </c>
      <c r="G1741" s="12">
        <f t="shared" si="27"/>
        <v>0.24891587163920215</v>
      </c>
      <c r="H1741" s="12" t="s">
        <v>31649</v>
      </c>
      <c r="I1741" s="12" t="s">
        <v>28595</v>
      </c>
      <c r="J1741" s="25" t="s">
        <v>60</v>
      </c>
    </row>
    <row r="1742" spans="2:10" ht="12.75">
      <c r="B1742" s="72" t="s">
        <v>18162</v>
      </c>
      <c r="C1742" s="8" t="s">
        <v>60</v>
      </c>
      <c r="D1742" s="54" t="s">
        <v>18163</v>
      </c>
      <c r="E1742" s="70">
        <v>1440</v>
      </c>
      <c r="F1742" s="26">
        <v>1153</v>
      </c>
      <c r="G1742" s="12">
        <f t="shared" si="27"/>
        <v>0.24891587163920215</v>
      </c>
      <c r="H1742" s="12" t="s">
        <v>60</v>
      </c>
      <c r="I1742" s="12" t="s">
        <v>60</v>
      </c>
      <c r="J1742" s="25" t="s">
        <v>60</v>
      </c>
    </row>
    <row r="1743" spans="2:10" ht="12.75">
      <c r="B1743" s="72" t="s">
        <v>22790</v>
      </c>
      <c r="C1743" s="8" t="s">
        <v>26944</v>
      </c>
      <c r="D1743" s="54" t="s">
        <v>22791</v>
      </c>
      <c r="E1743" s="70">
        <v>1440</v>
      </c>
      <c r="F1743" s="26">
        <v>1151</v>
      </c>
      <c r="G1743" s="12">
        <f t="shared" si="27"/>
        <v>0.25108601216333626</v>
      </c>
      <c r="H1743" s="12" t="s">
        <v>31784</v>
      </c>
      <c r="I1743" s="12" t="s">
        <v>28596</v>
      </c>
      <c r="J1743" s="25" t="s">
        <v>60</v>
      </c>
    </row>
    <row r="1744" spans="2:10" ht="12.75">
      <c r="B1744" s="72" t="s">
        <v>22794</v>
      </c>
      <c r="C1744" s="8" t="s">
        <v>26945</v>
      </c>
      <c r="D1744" s="54" t="s">
        <v>22795</v>
      </c>
      <c r="E1744" s="70">
        <v>1440</v>
      </c>
      <c r="F1744" s="26">
        <v>1151</v>
      </c>
      <c r="G1744" s="12">
        <f t="shared" si="27"/>
        <v>0.25108601216333626</v>
      </c>
      <c r="H1744" s="12" t="s">
        <v>31784</v>
      </c>
      <c r="I1744" s="12" t="s">
        <v>28597</v>
      </c>
      <c r="J1744" s="25" t="s">
        <v>60</v>
      </c>
    </row>
    <row r="1745" spans="2:10" ht="12.75">
      <c r="B1745" s="72" t="s">
        <v>22798</v>
      </c>
      <c r="C1745" s="8" t="s">
        <v>26946</v>
      </c>
      <c r="D1745" s="54" t="s">
        <v>22799</v>
      </c>
      <c r="E1745" s="70">
        <v>1440</v>
      </c>
      <c r="F1745" s="26">
        <v>1151</v>
      </c>
      <c r="G1745" s="12">
        <f t="shared" si="27"/>
        <v>0.25108601216333626</v>
      </c>
      <c r="H1745" s="12" t="s">
        <v>31784</v>
      </c>
      <c r="I1745" s="12" t="s">
        <v>28598</v>
      </c>
      <c r="J1745" s="25" t="s">
        <v>60</v>
      </c>
    </row>
    <row r="1746" spans="2:10" ht="12.75">
      <c r="B1746" s="72" t="s">
        <v>10530</v>
      </c>
      <c r="C1746" s="8" t="s">
        <v>24608</v>
      </c>
      <c r="D1746" s="54" t="s">
        <v>10531</v>
      </c>
      <c r="E1746" s="70">
        <v>1450</v>
      </c>
      <c r="F1746" s="26">
        <v>1160</v>
      </c>
      <c r="G1746" s="12">
        <f t="shared" si="27"/>
        <v>0.25</v>
      </c>
      <c r="H1746" s="12" t="s">
        <v>60</v>
      </c>
      <c r="I1746" s="12" t="s">
        <v>60</v>
      </c>
      <c r="J1746" s="25" t="s">
        <v>60</v>
      </c>
    </row>
    <row r="1747" spans="2:10" ht="12.75">
      <c r="B1747" s="72" t="s">
        <v>10534</v>
      </c>
      <c r="C1747" s="8" t="s">
        <v>24608</v>
      </c>
      <c r="D1747" s="54" t="s">
        <v>10535</v>
      </c>
      <c r="E1747" s="70">
        <v>1450</v>
      </c>
      <c r="F1747" s="26">
        <v>1160</v>
      </c>
      <c r="G1747" s="12">
        <f t="shared" si="27"/>
        <v>0.25</v>
      </c>
      <c r="H1747" s="12" t="s">
        <v>60</v>
      </c>
      <c r="I1747" s="12" t="s">
        <v>60</v>
      </c>
      <c r="J1747" s="25" t="s">
        <v>60</v>
      </c>
    </row>
    <row r="1748" spans="2:10" ht="12.75">
      <c r="B1748" s="72" t="s">
        <v>10538</v>
      </c>
      <c r="C1748" s="8" t="s">
        <v>24608</v>
      </c>
      <c r="D1748" s="54" t="s">
        <v>10539</v>
      </c>
      <c r="E1748" s="70">
        <v>1450</v>
      </c>
      <c r="F1748" s="26">
        <v>1160</v>
      </c>
      <c r="G1748" s="12">
        <f t="shared" si="27"/>
        <v>0.25</v>
      </c>
      <c r="H1748" s="12" t="s">
        <v>60</v>
      </c>
      <c r="I1748" s="12" t="s">
        <v>60</v>
      </c>
      <c r="J1748" s="25" t="s">
        <v>60</v>
      </c>
    </row>
    <row r="1749" spans="2:10" ht="12.75">
      <c r="B1749" s="72" t="s">
        <v>11417</v>
      </c>
      <c r="C1749" s="8" t="s">
        <v>24756</v>
      </c>
      <c r="D1749" s="54" t="s">
        <v>11418</v>
      </c>
      <c r="E1749" s="70">
        <v>1450</v>
      </c>
      <c r="F1749" s="26">
        <v>1160</v>
      </c>
      <c r="G1749" s="12">
        <f t="shared" si="27"/>
        <v>0.25</v>
      </c>
      <c r="H1749" s="12" t="s">
        <v>31772</v>
      </c>
      <c r="I1749" s="12" t="s">
        <v>28599</v>
      </c>
      <c r="J1749" s="25" t="s">
        <v>60</v>
      </c>
    </row>
    <row r="1750" spans="2:10" ht="12.75">
      <c r="B1750" s="72" t="s">
        <v>11469</v>
      </c>
      <c r="C1750" s="8" t="s">
        <v>24769</v>
      </c>
      <c r="D1750" s="54" t="s">
        <v>11470</v>
      </c>
      <c r="E1750" s="70">
        <v>1450</v>
      </c>
      <c r="F1750" s="26">
        <v>1156</v>
      </c>
      <c r="G1750" s="12">
        <f t="shared" si="27"/>
        <v>0.25432525951557095</v>
      </c>
      <c r="H1750" s="12" t="s">
        <v>60</v>
      </c>
      <c r="I1750" s="12" t="s">
        <v>28600</v>
      </c>
      <c r="J1750" s="25" t="s">
        <v>60</v>
      </c>
    </row>
    <row r="1751" spans="2:10" ht="12.75">
      <c r="B1751" s="72" t="s">
        <v>20553</v>
      </c>
      <c r="C1751" s="8" t="s">
        <v>26558</v>
      </c>
      <c r="D1751" s="54" t="s">
        <v>20554</v>
      </c>
      <c r="E1751" s="70">
        <v>1450</v>
      </c>
      <c r="F1751" s="26">
        <v>1159</v>
      </c>
      <c r="G1751" s="12">
        <f t="shared" si="27"/>
        <v>0.25107851596203634</v>
      </c>
      <c r="H1751" s="12" t="s">
        <v>31727</v>
      </c>
      <c r="I1751" s="12" t="s">
        <v>28601</v>
      </c>
      <c r="J1751" s="25" t="s">
        <v>60</v>
      </c>
    </row>
    <row r="1752" spans="2:10" ht="12.75">
      <c r="B1752" s="72" t="s">
        <v>20557</v>
      </c>
      <c r="C1752" s="8" t="s">
        <v>26559</v>
      </c>
      <c r="D1752" s="54" t="s">
        <v>20558</v>
      </c>
      <c r="E1752" s="70">
        <v>1450</v>
      </c>
      <c r="F1752" s="26">
        <v>1159</v>
      </c>
      <c r="G1752" s="12">
        <f t="shared" si="27"/>
        <v>0.25107851596203634</v>
      </c>
      <c r="H1752" s="12" t="s">
        <v>31705</v>
      </c>
      <c r="I1752" s="12" t="s">
        <v>28602</v>
      </c>
      <c r="J1752" s="25" t="s">
        <v>60</v>
      </c>
    </row>
    <row r="1753" spans="2:10" ht="12.75">
      <c r="B1753" s="72" t="s">
        <v>21687</v>
      </c>
      <c r="C1753" s="8" t="s">
        <v>26767</v>
      </c>
      <c r="D1753" s="54" t="s">
        <v>21688</v>
      </c>
      <c r="E1753" s="70">
        <v>1450</v>
      </c>
      <c r="F1753" s="26">
        <v>1159</v>
      </c>
      <c r="G1753" s="12">
        <f t="shared" si="27"/>
        <v>0.25107851596203634</v>
      </c>
      <c r="H1753" s="12" t="s">
        <v>31785</v>
      </c>
      <c r="I1753" s="12" t="s">
        <v>28603</v>
      </c>
      <c r="J1753" s="25" t="s">
        <v>60</v>
      </c>
    </row>
    <row r="1754" spans="2:10" ht="12.75">
      <c r="B1754" s="72" t="s">
        <v>21691</v>
      </c>
      <c r="C1754" s="8" t="s">
        <v>26768</v>
      </c>
      <c r="D1754" s="54" t="s">
        <v>21692</v>
      </c>
      <c r="E1754" s="70">
        <v>1450</v>
      </c>
      <c r="F1754" s="26">
        <v>1159</v>
      </c>
      <c r="G1754" s="12">
        <f t="shared" si="27"/>
        <v>0.25107851596203634</v>
      </c>
      <c r="H1754" s="12" t="s">
        <v>60</v>
      </c>
      <c r="I1754" s="12" t="s">
        <v>60</v>
      </c>
      <c r="J1754" s="25" t="s">
        <v>60</v>
      </c>
    </row>
    <row r="1755" spans="2:10" ht="12.75">
      <c r="B1755" s="72" t="s">
        <v>23088</v>
      </c>
      <c r="C1755" s="8" t="s">
        <v>27004</v>
      </c>
      <c r="D1755" s="54" t="s">
        <v>23089</v>
      </c>
      <c r="E1755" s="70">
        <v>1450</v>
      </c>
      <c r="F1755" s="26">
        <v>1160</v>
      </c>
      <c r="G1755" s="12">
        <f t="shared" si="27"/>
        <v>0.25</v>
      </c>
      <c r="H1755" s="12" t="s">
        <v>31738</v>
      </c>
      <c r="I1755" s="12" t="s">
        <v>28604</v>
      </c>
      <c r="J1755" s="25" t="s">
        <v>60</v>
      </c>
    </row>
    <row r="1756" spans="2:10" ht="12.75">
      <c r="B1756" s="72" t="s">
        <v>23092</v>
      </c>
      <c r="C1756" s="8" t="s">
        <v>27005</v>
      </c>
      <c r="D1756" s="54" t="s">
        <v>23093</v>
      </c>
      <c r="E1756" s="70">
        <v>1450</v>
      </c>
      <c r="F1756" s="26">
        <v>1160</v>
      </c>
      <c r="G1756" s="12">
        <f t="shared" si="27"/>
        <v>0.25</v>
      </c>
      <c r="H1756" s="12" t="s">
        <v>31738</v>
      </c>
      <c r="I1756" s="12" t="s">
        <v>28605</v>
      </c>
      <c r="J1756" s="25" t="s">
        <v>60</v>
      </c>
    </row>
    <row r="1757" spans="2:10" ht="12.75">
      <c r="B1757" s="72" t="s">
        <v>23096</v>
      </c>
      <c r="C1757" s="8" t="s">
        <v>27006</v>
      </c>
      <c r="D1757" s="54" t="s">
        <v>23097</v>
      </c>
      <c r="E1757" s="70">
        <v>1450</v>
      </c>
      <c r="F1757" s="26">
        <v>1160</v>
      </c>
      <c r="G1757" s="12">
        <f t="shared" si="27"/>
        <v>0.25</v>
      </c>
      <c r="H1757" s="12" t="s">
        <v>31786</v>
      </c>
      <c r="I1757" s="12" t="s">
        <v>28606</v>
      </c>
      <c r="J1757" s="25" t="s">
        <v>60</v>
      </c>
    </row>
    <row r="1758" spans="2:10" ht="12.75">
      <c r="B1758" s="72" t="s">
        <v>23399</v>
      </c>
      <c r="C1758" s="8" t="s">
        <v>27064</v>
      </c>
      <c r="D1758" s="54" t="s">
        <v>23400</v>
      </c>
      <c r="E1758" s="70">
        <v>1450</v>
      </c>
      <c r="F1758" s="26">
        <v>1162</v>
      </c>
      <c r="G1758" s="12">
        <f t="shared" si="27"/>
        <v>0.24784853700516352</v>
      </c>
      <c r="H1758" s="12" t="s">
        <v>31734</v>
      </c>
      <c r="I1758" s="12" t="s">
        <v>28607</v>
      </c>
      <c r="J1758" s="25" t="s">
        <v>60</v>
      </c>
    </row>
    <row r="1759" spans="2:10" ht="12.75">
      <c r="B1759" s="72" t="s">
        <v>23403</v>
      </c>
      <c r="C1759" s="8" t="s">
        <v>27065</v>
      </c>
      <c r="D1759" s="54" t="s">
        <v>23404</v>
      </c>
      <c r="E1759" s="70">
        <v>1450</v>
      </c>
      <c r="F1759" s="26">
        <v>1162</v>
      </c>
      <c r="G1759" s="12">
        <f t="shared" si="27"/>
        <v>0.24784853700516352</v>
      </c>
      <c r="H1759" s="12" t="s">
        <v>31734</v>
      </c>
      <c r="I1759" s="12" t="s">
        <v>28608</v>
      </c>
      <c r="J1759" s="25" t="s">
        <v>60</v>
      </c>
    </row>
    <row r="1760" spans="2:10" ht="12.75">
      <c r="B1760" s="72" t="s">
        <v>8948</v>
      </c>
      <c r="C1760" s="8" t="s">
        <v>24490</v>
      </c>
      <c r="D1760" s="54" t="s">
        <v>8949</v>
      </c>
      <c r="E1760" s="70">
        <v>1460</v>
      </c>
      <c r="F1760" s="26">
        <v>1165</v>
      </c>
      <c r="G1760" s="12">
        <f t="shared" si="27"/>
        <v>0.25321888412017168</v>
      </c>
      <c r="H1760" s="12" t="s">
        <v>31787</v>
      </c>
      <c r="I1760" s="12" t="s">
        <v>28609</v>
      </c>
      <c r="J1760" s="25" t="s">
        <v>60</v>
      </c>
    </row>
    <row r="1761" spans="2:10" ht="12.75">
      <c r="B1761" s="72" t="s">
        <v>9499</v>
      </c>
      <c r="C1761" s="8" t="s">
        <v>60</v>
      </c>
      <c r="D1761" s="54" t="s">
        <v>9500</v>
      </c>
      <c r="E1761" s="70">
        <v>1460</v>
      </c>
      <c r="F1761" s="26">
        <v>1165</v>
      </c>
      <c r="G1761" s="12">
        <f t="shared" si="27"/>
        <v>0.25321888412017168</v>
      </c>
      <c r="H1761" s="12" t="s">
        <v>60</v>
      </c>
      <c r="I1761" s="12" t="s">
        <v>60</v>
      </c>
      <c r="J1761" s="25" t="s">
        <v>60</v>
      </c>
    </row>
    <row r="1762" spans="2:10" ht="12.75">
      <c r="B1762" s="72" t="s">
        <v>11473</v>
      </c>
      <c r="C1762" s="8" t="s">
        <v>24770</v>
      </c>
      <c r="D1762" s="54" t="s">
        <v>11474</v>
      </c>
      <c r="E1762" s="70">
        <v>1460</v>
      </c>
      <c r="F1762" s="26">
        <v>1167</v>
      </c>
      <c r="G1762" s="12">
        <f t="shared" si="27"/>
        <v>0.25107112253641817</v>
      </c>
      <c r="H1762" s="12" t="s">
        <v>31772</v>
      </c>
      <c r="I1762" s="12" t="s">
        <v>28610</v>
      </c>
      <c r="J1762" s="25" t="s">
        <v>60</v>
      </c>
    </row>
    <row r="1763" spans="2:10" ht="12.75">
      <c r="B1763" s="72" t="s">
        <v>12734</v>
      </c>
      <c r="C1763" s="8" t="s">
        <v>25035</v>
      </c>
      <c r="D1763" s="54" t="s">
        <v>12735</v>
      </c>
      <c r="E1763" s="70">
        <v>1460</v>
      </c>
      <c r="F1763" s="26">
        <v>1165</v>
      </c>
      <c r="G1763" s="12">
        <f t="shared" si="27"/>
        <v>0.25321888412017168</v>
      </c>
      <c r="H1763" s="12" t="s">
        <v>31787</v>
      </c>
      <c r="I1763" s="12" t="s">
        <v>28609</v>
      </c>
      <c r="J1763" s="25" t="s">
        <v>60</v>
      </c>
    </row>
    <row r="1764" spans="2:10" ht="12.75">
      <c r="B1764" s="72" t="s">
        <v>13782</v>
      </c>
      <c r="C1764" s="8" t="s">
        <v>25211</v>
      </c>
      <c r="D1764" s="54" t="s">
        <v>13783</v>
      </c>
      <c r="E1764" s="70">
        <v>1460</v>
      </c>
      <c r="F1764" s="26">
        <v>1165</v>
      </c>
      <c r="G1764" s="12">
        <f t="shared" si="27"/>
        <v>0.25321888412017168</v>
      </c>
      <c r="H1764" s="12" t="s">
        <v>60</v>
      </c>
      <c r="I1764" s="12" t="s">
        <v>28611</v>
      </c>
      <c r="J1764" s="25" t="s">
        <v>60</v>
      </c>
    </row>
    <row r="1765" spans="2:10" ht="12.75">
      <c r="B1765" s="72" t="s">
        <v>16206</v>
      </c>
      <c r="C1765" s="8" t="s">
        <v>25756</v>
      </c>
      <c r="D1765" s="54" t="s">
        <v>16207</v>
      </c>
      <c r="E1765" s="70">
        <v>1460</v>
      </c>
      <c r="F1765" s="26">
        <v>1165</v>
      </c>
      <c r="G1765" s="12">
        <f t="shared" si="27"/>
        <v>0.25321888412017168</v>
      </c>
      <c r="H1765" s="12" t="s">
        <v>31736</v>
      </c>
      <c r="I1765" s="12" t="s">
        <v>28612</v>
      </c>
      <c r="J1765" s="25" t="s">
        <v>60</v>
      </c>
    </row>
    <row r="1766" spans="2:10" ht="12.75">
      <c r="B1766" s="72" t="s">
        <v>16210</v>
      </c>
      <c r="C1766" s="8" t="s">
        <v>25757</v>
      </c>
      <c r="D1766" s="54" t="s">
        <v>16211</v>
      </c>
      <c r="E1766" s="70">
        <v>1460</v>
      </c>
      <c r="F1766" s="26">
        <v>1165</v>
      </c>
      <c r="G1766" s="12">
        <f t="shared" si="27"/>
        <v>0.25321888412017168</v>
      </c>
      <c r="H1766" s="12" t="s">
        <v>31736</v>
      </c>
      <c r="I1766" s="12" t="s">
        <v>28613</v>
      </c>
      <c r="J1766" s="25" t="s">
        <v>60</v>
      </c>
    </row>
    <row r="1767" spans="2:10" ht="12.75">
      <c r="B1767" s="72" t="s">
        <v>16214</v>
      </c>
      <c r="C1767" s="8" t="s">
        <v>25758</v>
      </c>
      <c r="D1767" s="54" t="s">
        <v>16215</v>
      </c>
      <c r="E1767" s="70">
        <v>1460</v>
      </c>
      <c r="F1767" s="26">
        <v>1165</v>
      </c>
      <c r="G1767" s="12">
        <f t="shared" si="27"/>
        <v>0.25321888412017168</v>
      </c>
      <c r="H1767" s="12" t="s">
        <v>31634</v>
      </c>
      <c r="I1767" s="12" t="s">
        <v>28614</v>
      </c>
      <c r="J1767" s="25" t="s">
        <v>60</v>
      </c>
    </row>
    <row r="1768" spans="2:10" ht="12.75">
      <c r="B1768" s="72" t="s">
        <v>18836</v>
      </c>
      <c r="C1768" s="8" t="s">
        <v>26304</v>
      </c>
      <c r="D1768" s="54" t="s">
        <v>18837</v>
      </c>
      <c r="E1768" s="70">
        <v>1460</v>
      </c>
      <c r="F1768" s="26">
        <v>1165</v>
      </c>
      <c r="G1768" s="12">
        <f t="shared" si="27"/>
        <v>0.25321888412017168</v>
      </c>
      <c r="H1768" s="12" t="s">
        <v>31788</v>
      </c>
      <c r="I1768" s="12" t="s">
        <v>28615</v>
      </c>
      <c r="J1768" s="25" t="s">
        <v>60</v>
      </c>
    </row>
    <row r="1769" spans="2:10" ht="12.75">
      <c r="B1769" s="72" t="s">
        <v>20303</v>
      </c>
      <c r="C1769" s="8" t="s">
        <v>60</v>
      </c>
      <c r="D1769" s="54" t="s">
        <v>20304</v>
      </c>
      <c r="E1769" s="70">
        <v>1460</v>
      </c>
      <c r="F1769" s="26">
        <v>1166</v>
      </c>
      <c r="G1769" s="12">
        <f t="shared" si="27"/>
        <v>0.25214408233276164</v>
      </c>
      <c r="H1769" s="12" t="s">
        <v>31789</v>
      </c>
      <c r="I1769" s="12" t="s">
        <v>28616</v>
      </c>
      <c r="J1769" s="25" t="s">
        <v>60</v>
      </c>
    </row>
    <row r="1770" spans="2:10" ht="12.75">
      <c r="B1770" s="72" t="s">
        <v>20951</v>
      </c>
      <c r="C1770" s="8" t="s">
        <v>26651</v>
      </c>
      <c r="D1770" s="54" t="s">
        <v>20952</v>
      </c>
      <c r="E1770" s="70">
        <v>1460</v>
      </c>
      <c r="F1770" s="26">
        <v>1166</v>
      </c>
      <c r="G1770" s="12">
        <f t="shared" si="27"/>
        <v>0.25214408233276164</v>
      </c>
      <c r="H1770" s="12" t="s">
        <v>31790</v>
      </c>
      <c r="I1770" s="12" t="s">
        <v>28617</v>
      </c>
      <c r="J1770" s="25" t="s">
        <v>60</v>
      </c>
    </row>
    <row r="1771" spans="2:10" ht="12.75">
      <c r="B1771" s="72" t="s">
        <v>20955</v>
      </c>
      <c r="C1771" s="8" t="s">
        <v>26652</v>
      </c>
      <c r="D1771" s="54" t="s">
        <v>20956</v>
      </c>
      <c r="E1771" s="70">
        <v>1470</v>
      </c>
      <c r="F1771" s="26">
        <v>1172</v>
      </c>
      <c r="G1771" s="12">
        <f t="shared" si="27"/>
        <v>0.25426621160409546</v>
      </c>
      <c r="H1771" s="12" t="s">
        <v>31791</v>
      </c>
      <c r="I1771" s="12" t="s">
        <v>28618</v>
      </c>
      <c r="J1771" s="25" t="s">
        <v>60</v>
      </c>
    </row>
    <row r="1772" spans="2:10" ht="12.75">
      <c r="B1772" s="72" t="s">
        <v>22236</v>
      </c>
      <c r="C1772" s="8" t="s">
        <v>26896</v>
      </c>
      <c r="D1772" s="54" t="s">
        <v>22237</v>
      </c>
      <c r="E1772" s="70">
        <v>1460</v>
      </c>
      <c r="F1772" s="26">
        <v>1171</v>
      </c>
      <c r="G1772" s="12">
        <f t="shared" si="27"/>
        <v>0.24679760888129798</v>
      </c>
      <c r="H1772" s="12" t="s">
        <v>31764</v>
      </c>
      <c r="I1772" s="12" t="s">
        <v>28619</v>
      </c>
      <c r="J1772" s="25" t="s">
        <v>60</v>
      </c>
    </row>
    <row r="1773" spans="2:10" ht="12.75">
      <c r="B1773" s="72" t="s">
        <v>9491</v>
      </c>
      <c r="C1773" s="8" t="s">
        <v>60</v>
      </c>
      <c r="D1773" s="54" t="s">
        <v>9492</v>
      </c>
      <c r="E1773" s="70">
        <v>1470</v>
      </c>
      <c r="F1773" s="26">
        <v>1177</v>
      </c>
      <c r="G1773" s="12">
        <f t="shared" si="27"/>
        <v>0.24893797790994054</v>
      </c>
      <c r="H1773" s="12" t="s">
        <v>60</v>
      </c>
      <c r="I1773" s="12" t="s">
        <v>60</v>
      </c>
      <c r="J1773" s="25" t="s">
        <v>60</v>
      </c>
    </row>
    <row r="1774" spans="2:10" ht="12.75">
      <c r="B1774" s="72" t="s">
        <v>11481</v>
      </c>
      <c r="C1774" s="8" t="s">
        <v>24772</v>
      </c>
      <c r="D1774" s="54" t="s">
        <v>11482</v>
      </c>
      <c r="E1774" s="70">
        <v>1470</v>
      </c>
      <c r="F1774" s="26">
        <v>1179</v>
      </c>
      <c r="G1774" s="12">
        <f t="shared" si="27"/>
        <v>0.24681933842239179</v>
      </c>
      <c r="H1774" s="12" t="s">
        <v>31772</v>
      </c>
      <c r="I1774" s="12" t="s">
        <v>28620</v>
      </c>
      <c r="J1774" s="25" t="s">
        <v>60</v>
      </c>
    </row>
    <row r="1775" spans="2:10" ht="12.75">
      <c r="B1775" s="72" t="s">
        <v>11485</v>
      </c>
      <c r="C1775" s="8" t="s">
        <v>24773</v>
      </c>
      <c r="D1775" s="54" t="s">
        <v>11486</v>
      </c>
      <c r="E1775" s="70">
        <v>1470</v>
      </c>
      <c r="F1775" s="26">
        <v>1179</v>
      </c>
      <c r="G1775" s="12">
        <f t="shared" si="27"/>
        <v>0.24681933842239179</v>
      </c>
      <c r="H1775" s="12" t="s">
        <v>31735</v>
      </c>
      <c r="I1775" s="12" t="s">
        <v>28621</v>
      </c>
      <c r="J1775" s="25" t="s">
        <v>60</v>
      </c>
    </row>
    <row r="1776" spans="2:10" ht="12.75">
      <c r="B1776" s="72" t="s">
        <v>12498</v>
      </c>
      <c r="C1776" s="8">
        <v>4932363699</v>
      </c>
      <c r="D1776" s="54" t="s">
        <v>12499</v>
      </c>
      <c r="E1776" s="70">
        <v>1470</v>
      </c>
      <c r="F1776" s="26">
        <v>1177</v>
      </c>
      <c r="G1776" s="12">
        <f t="shared" si="27"/>
        <v>0.24893797790994054</v>
      </c>
      <c r="H1776" s="12" t="s">
        <v>31673</v>
      </c>
      <c r="I1776" s="12" t="s">
        <v>28622</v>
      </c>
      <c r="J1776" s="25" t="s">
        <v>60</v>
      </c>
    </row>
    <row r="1777" spans="2:10" ht="12.75">
      <c r="B1777" s="72" t="s">
        <v>17083</v>
      </c>
      <c r="C1777" s="8" t="s">
        <v>25961</v>
      </c>
      <c r="D1777" s="54" t="s">
        <v>17084</v>
      </c>
      <c r="E1777" s="70">
        <v>1470</v>
      </c>
      <c r="F1777" s="26">
        <v>1176</v>
      </c>
      <c r="G1777" s="12">
        <f t="shared" si="27"/>
        <v>0.25</v>
      </c>
      <c r="H1777" s="12" t="s">
        <v>31792</v>
      </c>
      <c r="I1777" s="12" t="s">
        <v>28623</v>
      </c>
      <c r="J1777" s="25" t="s">
        <v>60</v>
      </c>
    </row>
    <row r="1778" spans="2:10" ht="12.75">
      <c r="B1778" s="72" t="s">
        <v>11437</v>
      </c>
      <c r="C1778" s="8" t="s">
        <v>24761</v>
      </c>
      <c r="D1778" s="54" t="s">
        <v>11438</v>
      </c>
      <c r="E1778" s="70">
        <v>1480</v>
      </c>
      <c r="F1778" s="26">
        <v>1186</v>
      </c>
      <c r="G1778" s="12">
        <f t="shared" si="27"/>
        <v>0.24789207419898829</v>
      </c>
      <c r="H1778" s="12" t="s">
        <v>31772</v>
      </c>
      <c r="I1778" s="12" t="s">
        <v>28624</v>
      </c>
      <c r="J1778" s="25" t="s">
        <v>60</v>
      </c>
    </row>
    <row r="1779" spans="2:10" ht="12.75">
      <c r="B1779" s="72" t="s">
        <v>13786</v>
      </c>
      <c r="C1779" s="8" t="s">
        <v>25212</v>
      </c>
      <c r="D1779" s="54" t="s">
        <v>13787</v>
      </c>
      <c r="E1779" s="70">
        <v>1480</v>
      </c>
      <c r="F1779" s="26">
        <v>1186</v>
      </c>
      <c r="G1779" s="12">
        <f t="shared" si="27"/>
        <v>0.24789207419898829</v>
      </c>
      <c r="H1779" s="12" t="s">
        <v>31645</v>
      </c>
      <c r="I1779" s="12" t="s">
        <v>28625</v>
      </c>
      <c r="J1779" s="25" t="s">
        <v>60</v>
      </c>
    </row>
    <row r="1780" spans="2:10" ht="12.75">
      <c r="B1780" s="72" t="s">
        <v>16218</v>
      </c>
      <c r="C1780" s="8" t="s">
        <v>25759</v>
      </c>
      <c r="D1780" s="54" t="s">
        <v>16219</v>
      </c>
      <c r="E1780" s="70">
        <v>1490</v>
      </c>
      <c r="F1780" s="26">
        <v>1189</v>
      </c>
      <c r="G1780" s="12">
        <f t="shared" si="27"/>
        <v>0.25315391084945338</v>
      </c>
      <c r="H1780" s="12" t="s">
        <v>60</v>
      </c>
      <c r="I1780" s="12" t="s">
        <v>28626</v>
      </c>
      <c r="J1780" s="25" t="s">
        <v>60</v>
      </c>
    </row>
    <row r="1781" spans="2:10" ht="12.75">
      <c r="B1781" s="72" t="s">
        <v>19678</v>
      </c>
      <c r="C1781" s="8" t="s">
        <v>26476</v>
      </c>
      <c r="D1781" s="54" t="s">
        <v>19679</v>
      </c>
      <c r="E1781" s="70">
        <v>1480</v>
      </c>
      <c r="F1781" s="26">
        <v>1183</v>
      </c>
      <c r="G1781" s="12">
        <f t="shared" si="27"/>
        <v>0.2510566356720203</v>
      </c>
      <c r="H1781" s="12" t="s">
        <v>31650</v>
      </c>
      <c r="I1781" s="12" t="s">
        <v>28627</v>
      </c>
      <c r="J1781" s="25" t="s">
        <v>60</v>
      </c>
    </row>
    <row r="1782" spans="2:10" ht="12.75">
      <c r="B1782" s="72" t="s">
        <v>20307</v>
      </c>
      <c r="C1782" s="8" t="s">
        <v>60</v>
      </c>
      <c r="D1782" s="54" t="s">
        <v>20308</v>
      </c>
      <c r="E1782" s="70">
        <v>1490</v>
      </c>
      <c r="F1782" s="26">
        <v>1188</v>
      </c>
      <c r="G1782" s="12">
        <f t="shared" si="27"/>
        <v>0.25420875420875411</v>
      </c>
      <c r="H1782" s="12" t="s">
        <v>31777</v>
      </c>
      <c r="I1782" s="12" t="s">
        <v>28628</v>
      </c>
      <c r="J1782" s="25" t="s">
        <v>60</v>
      </c>
    </row>
    <row r="1783" spans="2:10" ht="12.75">
      <c r="B1783" s="72" t="s">
        <v>21111</v>
      </c>
      <c r="C1783" s="8" t="s">
        <v>60</v>
      </c>
      <c r="D1783" s="54" t="s">
        <v>21112</v>
      </c>
      <c r="E1783" s="70">
        <v>1480</v>
      </c>
      <c r="F1783" s="26">
        <v>1182</v>
      </c>
      <c r="G1783" s="12">
        <f t="shared" si="27"/>
        <v>0.25211505922165811</v>
      </c>
      <c r="H1783" s="12" t="s">
        <v>31630</v>
      </c>
      <c r="I1783" s="12" t="s">
        <v>28629</v>
      </c>
      <c r="J1783" s="25" t="s">
        <v>60</v>
      </c>
    </row>
    <row r="1784" spans="2:10" ht="12.75">
      <c r="B1784" s="72" t="s">
        <v>22627</v>
      </c>
      <c r="C1784" s="8" t="s">
        <v>26928</v>
      </c>
      <c r="D1784" s="54" t="s">
        <v>22628</v>
      </c>
      <c r="E1784" s="70">
        <v>1480</v>
      </c>
      <c r="F1784" s="26">
        <v>1183</v>
      </c>
      <c r="G1784" s="12">
        <f t="shared" si="27"/>
        <v>0.2510566356720203</v>
      </c>
      <c r="H1784" s="12" t="s">
        <v>31752</v>
      </c>
      <c r="I1784" s="12" t="s">
        <v>28630</v>
      </c>
      <c r="J1784" s="25" t="s">
        <v>60</v>
      </c>
    </row>
    <row r="1785" spans="2:10" ht="12.75">
      <c r="B1785" s="72" t="s">
        <v>11489</v>
      </c>
      <c r="C1785" s="8" t="s">
        <v>24774</v>
      </c>
      <c r="D1785" s="54" t="s">
        <v>11490</v>
      </c>
      <c r="E1785" s="70">
        <v>1490</v>
      </c>
      <c r="F1785" s="26">
        <v>1191</v>
      </c>
      <c r="G1785" s="12">
        <f t="shared" si="27"/>
        <v>0.25104953820319054</v>
      </c>
      <c r="H1785" s="12" t="s">
        <v>31772</v>
      </c>
      <c r="I1785" s="12" t="s">
        <v>28631</v>
      </c>
      <c r="J1785" s="25" t="s">
        <v>60</v>
      </c>
    </row>
    <row r="1786" spans="2:10" ht="12.75">
      <c r="B1786" s="72" t="s">
        <v>11493</v>
      </c>
      <c r="C1786" s="8" t="s">
        <v>24775</v>
      </c>
      <c r="D1786" s="54" t="s">
        <v>11494</v>
      </c>
      <c r="E1786" s="70">
        <v>1490</v>
      </c>
      <c r="F1786" s="26">
        <v>1191</v>
      </c>
      <c r="G1786" s="12">
        <f t="shared" si="27"/>
        <v>0.25104953820319054</v>
      </c>
      <c r="H1786" s="12" t="s">
        <v>60</v>
      </c>
      <c r="I1786" s="12" t="s">
        <v>28632</v>
      </c>
      <c r="J1786" s="25" t="s">
        <v>60</v>
      </c>
    </row>
    <row r="1787" spans="2:10" ht="12.75">
      <c r="B1787" s="72" t="s">
        <v>21695</v>
      </c>
      <c r="C1787" s="8" t="s">
        <v>26769</v>
      </c>
      <c r="D1787" s="54" t="s">
        <v>21696</v>
      </c>
      <c r="E1787" s="70">
        <v>1490</v>
      </c>
      <c r="F1787" s="26">
        <v>1194</v>
      </c>
      <c r="G1787" s="12">
        <f t="shared" si="27"/>
        <v>0.24790619765494126</v>
      </c>
      <c r="H1787" s="12" t="s">
        <v>31785</v>
      </c>
      <c r="I1787" s="12" t="s">
        <v>28633</v>
      </c>
      <c r="J1787" s="25" t="s">
        <v>60</v>
      </c>
    </row>
    <row r="1788" spans="2:10" ht="12.75">
      <c r="B1788" s="45" t="s">
        <v>4238</v>
      </c>
      <c r="C1788" s="8" t="s">
        <v>4237</v>
      </c>
      <c r="D1788" s="54" t="s">
        <v>4239</v>
      </c>
      <c r="E1788" s="70">
        <v>1500</v>
      </c>
      <c r="F1788" s="26">
        <v>1200</v>
      </c>
      <c r="G1788" s="12">
        <f t="shared" si="27"/>
        <v>0.25</v>
      </c>
      <c r="H1788" s="12" t="s">
        <v>4241</v>
      </c>
      <c r="I1788" s="12" t="s">
        <v>28634</v>
      </c>
      <c r="J1788" s="25" t="s">
        <v>60</v>
      </c>
    </row>
    <row r="1789" spans="2:10" ht="12.75">
      <c r="B1789" s="45" t="s">
        <v>4572</v>
      </c>
      <c r="C1789" s="8" t="s">
        <v>4571</v>
      </c>
      <c r="D1789" s="54" t="s">
        <v>4573</v>
      </c>
      <c r="E1789" s="70">
        <v>1500</v>
      </c>
      <c r="F1789" s="26">
        <v>1200</v>
      </c>
      <c r="G1789" s="12">
        <f t="shared" si="27"/>
        <v>0.25</v>
      </c>
      <c r="H1789" s="12" t="s">
        <v>4576</v>
      </c>
      <c r="I1789" s="12" t="s">
        <v>28635</v>
      </c>
      <c r="J1789" s="25" t="s">
        <v>60</v>
      </c>
    </row>
    <row r="1790" spans="2:10" ht="12.75">
      <c r="B1790" s="45" t="s">
        <v>4593</v>
      </c>
      <c r="C1790" s="8" t="s">
        <v>4592</v>
      </c>
      <c r="D1790" s="54" t="s">
        <v>4594</v>
      </c>
      <c r="E1790" s="70">
        <v>1500</v>
      </c>
      <c r="F1790" s="26">
        <v>1200</v>
      </c>
      <c r="G1790" s="12">
        <f t="shared" si="27"/>
        <v>0.25</v>
      </c>
      <c r="H1790" s="12" t="s">
        <v>4597</v>
      </c>
      <c r="I1790" s="12" t="s">
        <v>28636</v>
      </c>
      <c r="J1790" s="25" t="s">
        <v>60</v>
      </c>
    </row>
    <row r="1791" spans="2:10" ht="12.75">
      <c r="B1791" s="46" t="s">
        <v>6767</v>
      </c>
      <c r="C1791" s="8" t="s">
        <v>6766</v>
      </c>
      <c r="D1791" s="54" t="s">
        <v>6768</v>
      </c>
      <c r="E1791" s="70">
        <v>1500</v>
      </c>
      <c r="F1791" s="26">
        <v>1200</v>
      </c>
      <c r="G1791" s="12">
        <f t="shared" si="27"/>
        <v>0.25</v>
      </c>
      <c r="H1791" s="12" t="s">
        <v>6770</v>
      </c>
      <c r="I1791" s="12" t="s">
        <v>28637</v>
      </c>
      <c r="J1791" s="25" t="s">
        <v>60</v>
      </c>
    </row>
    <row r="1792" spans="2:10" ht="12.75">
      <c r="B1792" s="46" t="s">
        <v>6778</v>
      </c>
      <c r="C1792" s="8" t="s">
        <v>6777</v>
      </c>
      <c r="D1792" s="54" t="s">
        <v>6779</v>
      </c>
      <c r="E1792" s="70">
        <v>1500</v>
      </c>
      <c r="F1792" s="26">
        <v>1200</v>
      </c>
      <c r="G1792" s="12">
        <f t="shared" si="27"/>
        <v>0.25</v>
      </c>
      <c r="H1792" s="12" t="s">
        <v>6781</v>
      </c>
      <c r="I1792" s="12" t="s">
        <v>28638</v>
      </c>
      <c r="J1792" s="25" t="s">
        <v>60</v>
      </c>
    </row>
    <row r="1793" spans="2:10" ht="12.75">
      <c r="B1793" s="46" t="s">
        <v>7234</v>
      </c>
      <c r="C1793" s="8" t="s">
        <v>7233</v>
      </c>
      <c r="D1793" s="54" t="s">
        <v>7235</v>
      </c>
      <c r="E1793" s="70">
        <v>1500</v>
      </c>
      <c r="F1793" s="26">
        <v>1200</v>
      </c>
      <c r="G1793" s="12">
        <f t="shared" si="27"/>
        <v>0.25</v>
      </c>
      <c r="H1793" s="12" t="s">
        <v>7225</v>
      </c>
      <c r="I1793" s="12" t="s">
        <v>28639</v>
      </c>
      <c r="J1793" s="25" t="s">
        <v>60</v>
      </c>
    </row>
    <row r="1794" spans="2:10" ht="12.75">
      <c r="B1794" s="72" t="s">
        <v>9407</v>
      </c>
      <c r="C1794" s="8" t="s">
        <v>60</v>
      </c>
      <c r="D1794" s="54" t="s">
        <v>9408</v>
      </c>
      <c r="E1794" s="70">
        <v>1500</v>
      </c>
      <c r="F1794" s="26">
        <v>1202</v>
      </c>
      <c r="G1794" s="12">
        <f t="shared" ref="G1794:G1857" si="28">IFERROR(E1794/F1794-1,0)</f>
        <v>0.24792013311148087</v>
      </c>
      <c r="H1794" s="12" t="s">
        <v>60</v>
      </c>
      <c r="I1794" s="12" t="s">
        <v>60</v>
      </c>
      <c r="J1794" s="25" t="s">
        <v>60</v>
      </c>
    </row>
    <row r="1795" spans="2:10" ht="12.75">
      <c r="B1795" s="72" t="s">
        <v>11209</v>
      </c>
      <c r="C1795" s="8" t="s">
        <v>24708</v>
      </c>
      <c r="D1795" s="54" t="s">
        <v>11210</v>
      </c>
      <c r="E1795" s="70">
        <v>1500</v>
      </c>
      <c r="F1795" s="26">
        <v>1200</v>
      </c>
      <c r="G1795" s="12">
        <f t="shared" si="28"/>
        <v>0.25</v>
      </c>
      <c r="H1795" s="12" t="s">
        <v>31793</v>
      </c>
      <c r="I1795" s="12" t="s">
        <v>28640</v>
      </c>
      <c r="J1795" s="25" t="s">
        <v>60</v>
      </c>
    </row>
    <row r="1796" spans="2:10" ht="12.75">
      <c r="B1796" s="72" t="s">
        <v>11497</v>
      </c>
      <c r="C1796" s="8" t="s">
        <v>24776</v>
      </c>
      <c r="D1796" s="54" t="s">
        <v>11498</v>
      </c>
      <c r="E1796" s="70">
        <v>1500</v>
      </c>
      <c r="F1796" s="26">
        <v>1203</v>
      </c>
      <c r="G1796" s="12">
        <f t="shared" si="28"/>
        <v>0.24688279301745641</v>
      </c>
      <c r="H1796" s="12" t="s">
        <v>31772</v>
      </c>
      <c r="I1796" s="12" t="s">
        <v>28641</v>
      </c>
      <c r="J1796" s="25" t="s">
        <v>60</v>
      </c>
    </row>
    <row r="1797" spans="2:10" ht="12.75">
      <c r="B1797" s="72" t="s">
        <v>13790</v>
      </c>
      <c r="C1797" s="8" t="s">
        <v>25213</v>
      </c>
      <c r="D1797" s="54" t="s">
        <v>13791</v>
      </c>
      <c r="E1797" s="70">
        <v>1500</v>
      </c>
      <c r="F1797" s="26">
        <v>1201</v>
      </c>
      <c r="G1797" s="12">
        <f t="shared" si="28"/>
        <v>0.24895920066611166</v>
      </c>
      <c r="H1797" s="12" t="s">
        <v>31645</v>
      </c>
      <c r="I1797" s="12" t="s">
        <v>28642</v>
      </c>
      <c r="J1797" s="25" t="s">
        <v>60</v>
      </c>
    </row>
    <row r="1798" spans="2:10" ht="12.75">
      <c r="B1798" s="72" t="s">
        <v>13798</v>
      </c>
      <c r="C1798" s="8" t="s">
        <v>25215</v>
      </c>
      <c r="D1798" s="54" t="s">
        <v>13799</v>
      </c>
      <c r="E1798" s="70">
        <v>1510</v>
      </c>
      <c r="F1798" s="26">
        <v>1204</v>
      </c>
      <c r="G1798" s="12">
        <f t="shared" si="28"/>
        <v>0.25415282392026572</v>
      </c>
      <c r="H1798" s="12" t="s">
        <v>31683</v>
      </c>
      <c r="I1798" s="12" t="s">
        <v>28643</v>
      </c>
      <c r="J1798" s="25" t="s">
        <v>60</v>
      </c>
    </row>
    <row r="1799" spans="2:10" ht="12.75">
      <c r="B1799" s="72" t="s">
        <v>13802</v>
      </c>
      <c r="C1799" s="8" t="s">
        <v>25216</v>
      </c>
      <c r="D1799" s="54" t="s">
        <v>13803</v>
      </c>
      <c r="E1799" s="70">
        <v>1510</v>
      </c>
      <c r="F1799" s="26">
        <v>1204</v>
      </c>
      <c r="G1799" s="12">
        <f t="shared" si="28"/>
        <v>0.25415282392026572</v>
      </c>
      <c r="H1799" s="12" t="s">
        <v>31683</v>
      </c>
      <c r="I1799" s="12" t="s">
        <v>28644</v>
      </c>
      <c r="J1799" s="25" t="s">
        <v>60</v>
      </c>
    </row>
    <row r="1800" spans="2:10" ht="12.75">
      <c r="B1800" s="72" t="s">
        <v>16222</v>
      </c>
      <c r="C1800" s="8" t="s">
        <v>60</v>
      </c>
      <c r="D1800" s="54" t="s">
        <v>16223</v>
      </c>
      <c r="E1800" s="70">
        <v>1500</v>
      </c>
      <c r="F1800" s="26">
        <v>1198</v>
      </c>
      <c r="G1800" s="12">
        <f t="shared" si="28"/>
        <v>0.25208681135225386</v>
      </c>
      <c r="H1800" s="12" t="s">
        <v>31725</v>
      </c>
      <c r="I1800" s="12" t="s">
        <v>28645</v>
      </c>
      <c r="J1800" s="25" t="s">
        <v>60</v>
      </c>
    </row>
    <row r="1801" spans="2:10" ht="12.75">
      <c r="B1801" s="72" t="s">
        <v>18962</v>
      </c>
      <c r="C1801" s="8" t="s">
        <v>26333</v>
      </c>
      <c r="D1801" s="54" t="s">
        <v>18963</v>
      </c>
      <c r="E1801" s="70">
        <v>1500</v>
      </c>
      <c r="F1801" s="26">
        <v>1199</v>
      </c>
      <c r="G1801" s="12">
        <f t="shared" si="28"/>
        <v>0.25104253544620514</v>
      </c>
      <c r="H1801" s="12" t="s">
        <v>31773</v>
      </c>
      <c r="I1801" s="12" t="s">
        <v>28646</v>
      </c>
      <c r="J1801" s="25" t="s">
        <v>60</v>
      </c>
    </row>
    <row r="1802" spans="2:10" ht="12.75">
      <c r="B1802" s="72" t="s">
        <v>18966</v>
      </c>
      <c r="C1802" s="8" t="s">
        <v>26334</v>
      </c>
      <c r="D1802" s="54" t="s">
        <v>18967</v>
      </c>
      <c r="E1802" s="70">
        <v>1500</v>
      </c>
      <c r="F1802" s="26">
        <v>1199</v>
      </c>
      <c r="G1802" s="12">
        <f t="shared" si="28"/>
        <v>0.25104253544620514</v>
      </c>
      <c r="H1802" s="12" t="s">
        <v>31781</v>
      </c>
      <c r="I1802" s="12" t="s">
        <v>28647</v>
      </c>
      <c r="J1802" s="25" t="s">
        <v>60</v>
      </c>
    </row>
    <row r="1803" spans="2:10" ht="12.75">
      <c r="B1803" s="72" t="s">
        <v>20561</v>
      </c>
      <c r="C1803" s="8" t="s">
        <v>26560</v>
      </c>
      <c r="D1803" s="54" t="s">
        <v>20562</v>
      </c>
      <c r="E1803" s="70">
        <v>1510</v>
      </c>
      <c r="F1803" s="26">
        <v>1204</v>
      </c>
      <c r="G1803" s="12">
        <f t="shared" si="28"/>
        <v>0.25415282392026572</v>
      </c>
      <c r="H1803" s="12" t="s">
        <v>31794</v>
      </c>
      <c r="I1803" s="12" t="s">
        <v>28648</v>
      </c>
      <c r="J1803" s="25" t="s">
        <v>60</v>
      </c>
    </row>
    <row r="1804" spans="2:10" ht="12.75">
      <c r="B1804" s="72" t="s">
        <v>21099</v>
      </c>
      <c r="C1804" s="8" t="s">
        <v>60</v>
      </c>
      <c r="D1804" s="54" t="s">
        <v>21100</v>
      </c>
      <c r="E1804" s="70">
        <v>1500</v>
      </c>
      <c r="F1804" s="26">
        <v>1200</v>
      </c>
      <c r="G1804" s="12">
        <f t="shared" si="28"/>
        <v>0.25</v>
      </c>
      <c r="H1804" s="12" t="s">
        <v>31630</v>
      </c>
      <c r="I1804" s="12" t="s">
        <v>28649</v>
      </c>
      <c r="J1804" s="25" t="s">
        <v>60</v>
      </c>
    </row>
    <row r="1805" spans="2:10" ht="12.75">
      <c r="B1805" s="72" t="s">
        <v>21301</v>
      </c>
      <c r="C1805" s="8" t="s">
        <v>26712</v>
      </c>
      <c r="D1805" s="54" t="s">
        <v>21302</v>
      </c>
      <c r="E1805" s="70">
        <v>1500</v>
      </c>
      <c r="F1805" s="26">
        <v>1203</v>
      </c>
      <c r="G1805" s="12">
        <f t="shared" si="28"/>
        <v>0.24688279301745641</v>
      </c>
      <c r="H1805" s="12" t="s">
        <v>31748</v>
      </c>
      <c r="I1805" s="12" t="s">
        <v>28650</v>
      </c>
      <c r="J1805" s="25" t="s">
        <v>60</v>
      </c>
    </row>
    <row r="1806" spans="2:10" ht="12.75">
      <c r="B1806" s="72" t="s">
        <v>10314</v>
      </c>
      <c r="C1806" s="8" t="s">
        <v>24605</v>
      </c>
      <c r="D1806" s="54" t="s">
        <v>10315</v>
      </c>
      <c r="E1806" s="70">
        <v>1510</v>
      </c>
      <c r="F1806" s="26">
        <v>1208</v>
      </c>
      <c r="G1806" s="12">
        <f t="shared" si="28"/>
        <v>0.25</v>
      </c>
      <c r="H1806" s="12" t="s">
        <v>60</v>
      </c>
      <c r="I1806" s="12" t="s">
        <v>60</v>
      </c>
      <c r="J1806" s="25" t="s">
        <v>60</v>
      </c>
    </row>
    <row r="1807" spans="2:10" ht="12.75">
      <c r="B1807" s="72" t="s">
        <v>12502</v>
      </c>
      <c r="C1807" s="8" t="s">
        <v>25002</v>
      </c>
      <c r="D1807" s="54" t="s">
        <v>12503</v>
      </c>
      <c r="E1807" s="70">
        <v>1520</v>
      </c>
      <c r="F1807" s="26">
        <v>1214</v>
      </c>
      <c r="G1807" s="12">
        <f t="shared" si="28"/>
        <v>0.25205930807248755</v>
      </c>
      <c r="H1807" s="12" t="s">
        <v>31722</v>
      </c>
      <c r="I1807" s="12" t="s">
        <v>28651</v>
      </c>
      <c r="J1807" s="25" t="s">
        <v>60</v>
      </c>
    </row>
    <row r="1808" spans="2:10" ht="12.75">
      <c r="B1808" s="72" t="s">
        <v>13794</v>
      </c>
      <c r="C1808" s="8" t="s">
        <v>25214</v>
      </c>
      <c r="D1808" s="54" t="s">
        <v>13795</v>
      </c>
      <c r="E1808" s="70">
        <v>1510</v>
      </c>
      <c r="F1808" s="26">
        <v>1207</v>
      </c>
      <c r="G1808" s="12">
        <f t="shared" si="28"/>
        <v>0.25103562551781278</v>
      </c>
      <c r="H1808" s="12" t="s">
        <v>31687</v>
      </c>
      <c r="I1808" s="12" t="s">
        <v>28652</v>
      </c>
      <c r="J1808" s="25" t="s">
        <v>60</v>
      </c>
    </row>
    <row r="1809" spans="2:10" ht="12.75">
      <c r="B1809" s="72" t="s">
        <v>13806</v>
      </c>
      <c r="C1809" s="8" t="s">
        <v>25217</v>
      </c>
      <c r="D1809" s="54" t="s">
        <v>13807</v>
      </c>
      <c r="E1809" s="70">
        <v>1520</v>
      </c>
      <c r="F1809" s="26">
        <v>1212</v>
      </c>
      <c r="G1809" s="12">
        <f t="shared" si="28"/>
        <v>0.2541254125412542</v>
      </c>
      <c r="H1809" s="12" t="s">
        <v>31795</v>
      </c>
      <c r="I1809" s="12" t="s">
        <v>28653</v>
      </c>
      <c r="J1809" s="25" t="s">
        <v>60</v>
      </c>
    </row>
    <row r="1810" spans="2:10" ht="12.75">
      <c r="B1810" s="72" t="s">
        <v>20565</v>
      </c>
      <c r="C1810" s="8" t="s">
        <v>26561</v>
      </c>
      <c r="D1810" s="54" t="s">
        <v>20566</v>
      </c>
      <c r="E1810" s="70">
        <v>1510</v>
      </c>
      <c r="F1810" s="26">
        <v>1206</v>
      </c>
      <c r="G1810" s="12">
        <f t="shared" si="28"/>
        <v>0.2520729684908789</v>
      </c>
      <c r="H1810" s="12" t="s">
        <v>31693</v>
      </c>
      <c r="I1810" s="12" t="s">
        <v>28654</v>
      </c>
      <c r="J1810" s="25" t="s">
        <v>60</v>
      </c>
    </row>
    <row r="1811" spans="2:10" ht="12.75">
      <c r="B1811" s="72" t="s">
        <v>24180</v>
      </c>
      <c r="C1811" s="8" t="s">
        <v>27164</v>
      </c>
      <c r="D1811" s="54" t="s">
        <v>24181</v>
      </c>
      <c r="E1811" s="70">
        <v>1510</v>
      </c>
      <c r="F1811" s="26">
        <v>1211</v>
      </c>
      <c r="G1811" s="12">
        <f t="shared" si="28"/>
        <v>0.24690338563170933</v>
      </c>
      <c r="H1811" s="12" t="s">
        <v>60</v>
      </c>
      <c r="I1811" s="12" t="s">
        <v>60</v>
      </c>
      <c r="J1811" s="25" t="s">
        <v>60</v>
      </c>
    </row>
    <row r="1812" spans="2:10" ht="12.75">
      <c r="B1812" s="72" t="s">
        <v>11501</v>
      </c>
      <c r="C1812" s="8" t="s">
        <v>24777</v>
      </c>
      <c r="D1812" s="54" t="s">
        <v>11502</v>
      </c>
      <c r="E1812" s="70">
        <v>1520</v>
      </c>
      <c r="F1812" s="26">
        <v>1215</v>
      </c>
      <c r="G1812" s="12">
        <f t="shared" si="28"/>
        <v>0.25102880658436222</v>
      </c>
      <c r="H1812" s="12" t="s">
        <v>31772</v>
      </c>
      <c r="I1812" s="12" t="s">
        <v>28655</v>
      </c>
      <c r="J1812" s="25" t="s">
        <v>60</v>
      </c>
    </row>
    <row r="1813" spans="2:10" ht="12.75">
      <c r="B1813" s="72" t="s">
        <v>11505</v>
      </c>
      <c r="C1813" s="8" t="s">
        <v>24778</v>
      </c>
      <c r="D1813" s="54" t="s">
        <v>11506</v>
      </c>
      <c r="E1813" s="70">
        <v>1520</v>
      </c>
      <c r="F1813" s="26">
        <v>1215</v>
      </c>
      <c r="G1813" s="12">
        <f t="shared" si="28"/>
        <v>0.25102880658436222</v>
      </c>
      <c r="H1813" s="12" t="s">
        <v>60</v>
      </c>
      <c r="I1813" s="12" t="s">
        <v>28656</v>
      </c>
      <c r="J1813" s="25" t="s">
        <v>60</v>
      </c>
    </row>
    <row r="1814" spans="2:10" ht="12.75">
      <c r="B1814" s="72" t="s">
        <v>11509</v>
      </c>
      <c r="C1814" s="8" t="s">
        <v>24779</v>
      </c>
      <c r="D1814" s="54" t="s">
        <v>11510</v>
      </c>
      <c r="E1814" s="70">
        <v>1520</v>
      </c>
      <c r="F1814" s="26">
        <v>1215</v>
      </c>
      <c r="G1814" s="12">
        <f t="shared" si="28"/>
        <v>0.25102880658436222</v>
      </c>
      <c r="H1814" s="12" t="s">
        <v>60</v>
      </c>
      <c r="I1814" s="12" t="s">
        <v>28657</v>
      </c>
      <c r="J1814" s="25" t="s">
        <v>60</v>
      </c>
    </row>
    <row r="1815" spans="2:10" ht="12.75">
      <c r="B1815" s="72" t="s">
        <v>13810</v>
      </c>
      <c r="C1815" s="8" t="s">
        <v>25218</v>
      </c>
      <c r="D1815" s="54" t="s">
        <v>13811</v>
      </c>
      <c r="E1815" s="70">
        <v>1520</v>
      </c>
      <c r="F1815" s="26">
        <v>1216</v>
      </c>
      <c r="G1815" s="12">
        <f t="shared" si="28"/>
        <v>0.25</v>
      </c>
      <c r="H1815" s="12" t="s">
        <v>31683</v>
      </c>
      <c r="I1815" s="12" t="s">
        <v>28658</v>
      </c>
      <c r="J1815" s="25" t="s">
        <v>60</v>
      </c>
    </row>
    <row r="1816" spans="2:10" ht="12.75">
      <c r="B1816" s="72" t="s">
        <v>22240</v>
      </c>
      <c r="C1816" s="8" t="s">
        <v>26897</v>
      </c>
      <c r="D1816" s="54" t="s">
        <v>22241</v>
      </c>
      <c r="E1816" s="70">
        <v>1520</v>
      </c>
      <c r="F1816" s="26">
        <v>1218</v>
      </c>
      <c r="G1816" s="12">
        <f t="shared" si="28"/>
        <v>0.2479474548440066</v>
      </c>
      <c r="H1816" s="12" t="s">
        <v>60</v>
      </c>
      <c r="I1816" s="12" t="s">
        <v>28659</v>
      </c>
      <c r="J1816" s="25" t="s">
        <v>60</v>
      </c>
    </row>
    <row r="1817" spans="2:10" ht="12.75">
      <c r="B1817" s="72" t="s">
        <v>24209</v>
      </c>
      <c r="C1817" s="8" t="s">
        <v>27170</v>
      </c>
      <c r="D1817" s="54" t="s">
        <v>24210</v>
      </c>
      <c r="E1817" s="70">
        <v>1530</v>
      </c>
      <c r="F1817" s="26">
        <v>1220</v>
      </c>
      <c r="G1817" s="12">
        <f t="shared" si="28"/>
        <v>0.25409836065573765</v>
      </c>
      <c r="H1817" s="12" t="s">
        <v>60</v>
      </c>
      <c r="I1817" s="12" t="s">
        <v>60</v>
      </c>
      <c r="J1817" s="25" t="s">
        <v>60</v>
      </c>
    </row>
    <row r="1818" spans="2:10" ht="12.75">
      <c r="B1818" s="72" t="s">
        <v>12506</v>
      </c>
      <c r="C1818" s="8">
        <v>4932363695</v>
      </c>
      <c r="D1818" s="54" t="s">
        <v>12507</v>
      </c>
      <c r="E1818" s="70">
        <v>1530</v>
      </c>
      <c r="F1818" s="26">
        <v>1227</v>
      </c>
      <c r="G1818" s="12">
        <f t="shared" si="28"/>
        <v>0.24694376528117368</v>
      </c>
      <c r="H1818" s="12" t="s">
        <v>31673</v>
      </c>
      <c r="I1818" s="12" t="s">
        <v>28660</v>
      </c>
      <c r="J1818" s="25" t="s">
        <v>60</v>
      </c>
    </row>
    <row r="1819" spans="2:10" ht="12.75">
      <c r="B1819" s="72" t="s">
        <v>12510</v>
      </c>
      <c r="C1819" s="8">
        <v>4932373366</v>
      </c>
      <c r="D1819" s="54" t="s">
        <v>12511</v>
      </c>
      <c r="E1819" s="70">
        <v>1530</v>
      </c>
      <c r="F1819" s="26">
        <v>1227</v>
      </c>
      <c r="G1819" s="12">
        <f t="shared" si="28"/>
        <v>0.24694376528117368</v>
      </c>
      <c r="H1819" s="12" t="s">
        <v>31673</v>
      </c>
      <c r="I1819" s="12" t="s">
        <v>28661</v>
      </c>
      <c r="J1819" s="25" t="s">
        <v>60</v>
      </c>
    </row>
    <row r="1820" spans="2:10" ht="12.75">
      <c r="B1820" s="72" t="s">
        <v>19711</v>
      </c>
      <c r="C1820" s="8" t="s">
        <v>26484</v>
      </c>
      <c r="D1820" s="54" t="s">
        <v>19712</v>
      </c>
      <c r="E1820" s="70">
        <v>1540</v>
      </c>
      <c r="F1820" s="26">
        <v>1230</v>
      </c>
      <c r="G1820" s="12">
        <f t="shared" si="28"/>
        <v>0.25203252032520318</v>
      </c>
      <c r="H1820" s="12" t="s">
        <v>60</v>
      </c>
      <c r="I1820" s="12" t="s">
        <v>28662</v>
      </c>
      <c r="J1820" s="25" t="s">
        <v>60</v>
      </c>
    </row>
    <row r="1821" spans="2:10" ht="12.75">
      <c r="B1821" s="72" t="s">
        <v>20569</v>
      </c>
      <c r="C1821" s="8" t="s">
        <v>26562</v>
      </c>
      <c r="D1821" s="54" t="s">
        <v>20570</v>
      </c>
      <c r="E1821" s="70">
        <v>1540</v>
      </c>
      <c r="F1821" s="26">
        <v>1230</v>
      </c>
      <c r="G1821" s="12">
        <f t="shared" si="28"/>
        <v>0.25203252032520318</v>
      </c>
      <c r="H1821" s="12" t="s">
        <v>31750</v>
      </c>
      <c r="I1821" s="12" t="s">
        <v>28663</v>
      </c>
      <c r="J1821" s="25" t="s">
        <v>60</v>
      </c>
    </row>
    <row r="1822" spans="2:10" ht="12.75">
      <c r="B1822" s="72" t="s">
        <v>21103</v>
      </c>
      <c r="C1822" s="8" t="s">
        <v>26685</v>
      </c>
      <c r="D1822" s="54" t="s">
        <v>21104</v>
      </c>
      <c r="E1822" s="70">
        <v>1540</v>
      </c>
      <c r="F1822" s="26">
        <v>1230</v>
      </c>
      <c r="G1822" s="12">
        <f t="shared" si="28"/>
        <v>0.25203252032520318</v>
      </c>
      <c r="H1822" s="12" t="s">
        <v>60</v>
      </c>
      <c r="I1822" s="12" t="s">
        <v>28664</v>
      </c>
      <c r="J1822" s="25" t="s">
        <v>60</v>
      </c>
    </row>
    <row r="1823" spans="2:10" ht="12.75">
      <c r="B1823" s="72" t="s">
        <v>23900</v>
      </c>
      <c r="C1823" s="8" t="s">
        <v>27141</v>
      </c>
      <c r="D1823" s="54" t="s">
        <v>23901</v>
      </c>
      <c r="E1823" s="70">
        <v>1530</v>
      </c>
      <c r="F1823" s="26">
        <v>1227</v>
      </c>
      <c r="G1823" s="12">
        <f t="shared" si="28"/>
        <v>0.24694376528117368</v>
      </c>
      <c r="H1823" s="12" t="s">
        <v>31745</v>
      </c>
      <c r="I1823" s="12" t="s">
        <v>28665</v>
      </c>
      <c r="J1823" s="25" t="s">
        <v>60</v>
      </c>
    </row>
    <row r="1824" spans="2:10" ht="12.75">
      <c r="B1824" s="72" t="s">
        <v>10542</v>
      </c>
      <c r="C1824" s="8" t="s">
        <v>24608</v>
      </c>
      <c r="D1824" s="54" t="s">
        <v>10543</v>
      </c>
      <c r="E1824" s="70">
        <v>1550</v>
      </c>
      <c r="F1824" s="26">
        <v>1237</v>
      </c>
      <c r="G1824" s="12">
        <f t="shared" si="28"/>
        <v>0.25303152789005656</v>
      </c>
      <c r="H1824" s="12" t="s">
        <v>60</v>
      </c>
      <c r="I1824" s="12" t="s">
        <v>60</v>
      </c>
      <c r="J1824" s="25" t="s">
        <v>60</v>
      </c>
    </row>
    <row r="1825" spans="2:10" ht="12.75">
      <c r="B1825" s="72" t="s">
        <v>11513</v>
      </c>
      <c r="C1825" s="8" t="s">
        <v>24780</v>
      </c>
      <c r="D1825" s="54" t="s">
        <v>11514</v>
      </c>
      <c r="E1825" s="70">
        <v>1550</v>
      </c>
      <c r="F1825" s="26">
        <v>1238</v>
      </c>
      <c r="G1825" s="12">
        <f t="shared" si="28"/>
        <v>0.25201938610662356</v>
      </c>
      <c r="H1825" s="12" t="s">
        <v>31772</v>
      </c>
      <c r="I1825" s="12" t="s">
        <v>28666</v>
      </c>
      <c r="J1825" s="25" t="s">
        <v>60</v>
      </c>
    </row>
    <row r="1826" spans="2:10" ht="12.75">
      <c r="B1826" s="72" t="s">
        <v>16226</v>
      </c>
      <c r="C1826" s="8" t="s">
        <v>25760</v>
      </c>
      <c r="D1826" s="54" t="s">
        <v>16227</v>
      </c>
      <c r="E1826" s="70">
        <v>1550</v>
      </c>
      <c r="F1826" s="26">
        <v>1236</v>
      </c>
      <c r="G1826" s="12">
        <f t="shared" si="28"/>
        <v>0.25404530744336573</v>
      </c>
      <c r="H1826" s="12" t="s">
        <v>31634</v>
      </c>
      <c r="I1826" s="12" t="s">
        <v>28667</v>
      </c>
      <c r="J1826" s="25" t="s">
        <v>60</v>
      </c>
    </row>
    <row r="1827" spans="2:10" ht="12.75">
      <c r="B1827" s="72" t="s">
        <v>20573</v>
      </c>
      <c r="C1827" s="8" t="s">
        <v>26563</v>
      </c>
      <c r="D1827" s="54" t="s">
        <v>20574</v>
      </c>
      <c r="E1827" s="70">
        <v>1550</v>
      </c>
      <c r="F1827" s="26">
        <v>1236</v>
      </c>
      <c r="G1827" s="12">
        <f t="shared" si="28"/>
        <v>0.25404530744336573</v>
      </c>
      <c r="H1827" s="12" t="s">
        <v>60</v>
      </c>
      <c r="I1827" s="12" t="s">
        <v>28668</v>
      </c>
      <c r="J1827" s="25" t="s">
        <v>60</v>
      </c>
    </row>
    <row r="1828" spans="2:10" ht="12.75">
      <c r="B1828" s="72" t="s">
        <v>20577</v>
      </c>
      <c r="C1828" s="8" t="s">
        <v>26564</v>
      </c>
      <c r="D1828" s="54" t="s">
        <v>20578</v>
      </c>
      <c r="E1828" s="70">
        <v>1550</v>
      </c>
      <c r="F1828" s="26">
        <v>1236</v>
      </c>
      <c r="G1828" s="12">
        <f t="shared" si="28"/>
        <v>0.25404530744336573</v>
      </c>
      <c r="H1828" s="12" t="s">
        <v>60</v>
      </c>
      <c r="I1828" s="12" t="s">
        <v>28669</v>
      </c>
      <c r="J1828" s="25" t="s">
        <v>60</v>
      </c>
    </row>
    <row r="1829" spans="2:10" ht="12.75">
      <c r="B1829" s="72" t="s">
        <v>24353</v>
      </c>
      <c r="C1829" s="8" t="s">
        <v>27205</v>
      </c>
      <c r="D1829" s="54" t="s">
        <v>24354</v>
      </c>
      <c r="E1829" s="70">
        <v>1540</v>
      </c>
      <c r="F1829" s="26">
        <v>1234</v>
      </c>
      <c r="G1829" s="12">
        <f t="shared" si="28"/>
        <v>0.24797406807131273</v>
      </c>
      <c r="H1829" s="12" t="s">
        <v>60</v>
      </c>
      <c r="I1829" s="12" t="s">
        <v>60</v>
      </c>
      <c r="J1829" s="25" t="s">
        <v>60</v>
      </c>
    </row>
    <row r="1830" spans="2:10" ht="12.75">
      <c r="B1830" s="72" t="s">
        <v>20311</v>
      </c>
      <c r="C1830" s="8" t="s">
        <v>60</v>
      </c>
      <c r="D1830" s="54" t="s">
        <v>20312</v>
      </c>
      <c r="E1830" s="70">
        <v>1550</v>
      </c>
      <c r="F1830" s="26">
        <v>1243</v>
      </c>
      <c r="G1830" s="12">
        <f t="shared" si="28"/>
        <v>0.24698310539018498</v>
      </c>
      <c r="H1830" s="12" t="s">
        <v>31756</v>
      </c>
      <c r="I1830" s="12" t="s">
        <v>28670</v>
      </c>
      <c r="J1830" s="25" t="s">
        <v>60</v>
      </c>
    </row>
    <row r="1831" spans="2:10" ht="12.75">
      <c r="B1831" s="72" t="s">
        <v>21107</v>
      </c>
      <c r="C1831" s="8" t="s">
        <v>60</v>
      </c>
      <c r="D1831" s="54" t="s">
        <v>21108</v>
      </c>
      <c r="E1831" s="70">
        <v>1560</v>
      </c>
      <c r="F1831" s="26">
        <v>1247</v>
      </c>
      <c r="G1831" s="12">
        <f t="shared" si="28"/>
        <v>0.25100240577385735</v>
      </c>
      <c r="H1831" s="12" t="s">
        <v>31630</v>
      </c>
      <c r="I1831" s="12" t="s">
        <v>28671</v>
      </c>
      <c r="J1831" s="25" t="s">
        <v>60</v>
      </c>
    </row>
    <row r="1832" spans="2:10" ht="12.75">
      <c r="B1832" s="72" t="s">
        <v>21639</v>
      </c>
      <c r="C1832" s="8">
        <v>4932478249</v>
      </c>
      <c r="D1832" s="54" t="s">
        <v>21640</v>
      </c>
      <c r="E1832" s="70">
        <v>1550</v>
      </c>
      <c r="F1832" s="26">
        <v>1243</v>
      </c>
      <c r="G1832" s="12">
        <f t="shared" si="28"/>
        <v>0.24698310539018498</v>
      </c>
      <c r="H1832" s="12" t="s">
        <v>31796</v>
      </c>
      <c r="I1832" s="12" t="s">
        <v>28672</v>
      </c>
      <c r="J1832" s="25" t="s">
        <v>60</v>
      </c>
    </row>
    <row r="1833" spans="2:10" ht="12.75">
      <c r="B1833" s="72" t="s">
        <v>9411</v>
      </c>
      <c r="C1833" s="8" t="s">
        <v>60</v>
      </c>
      <c r="D1833" s="54" t="s">
        <v>9412</v>
      </c>
      <c r="E1833" s="70">
        <v>1560</v>
      </c>
      <c r="F1833" s="26">
        <v>1251</v>
      </c>
      <c r="G1833" s="12">
        <f t="shared" si="28"/>
        <v>0.24700239808153479</v>
      </c>
      <c r="H1833" s="12" t="s">
        <v>60</v>
      </c>
      <c r="I1833" s="12" t="s">
        <v>60</v>
      </c>
      <c r="J1833" s="25" t="s">
        <v>60</v>
      </c>
    </row>
    <row r="1834" spans="2:10" ht="12.75">
      <c r="B1834" s="72" t="s">
        <v>9503</v>
      </c>
      <c r="C1834" s="8" t="s">
        <v>60</v>
      </c>
      <c r="D1834" s="54" t="s">
        <v>9504</v>
      </c>
      <c r="E1834" s="70">
        <v>1570</v>
      </c>
      <c r="F1834" s="26">
        <v>1256</v>
      </c>
      <c r="G1834" s="12">
        <f t="shared" si="28"/>
        <v>0.25</v>
      </c>
      <c r="H1834" s="12" t="s">
        <v>60</v>
      </c>
      <c r="I1834" s="12" t="s">
        <v>60</v>
      </c>
      <c r="J1834" s="25" t="s">
        <v>60</v>
      </c>
    </row>
    <row r="1835" spans="2:10" ht="12.75">
      <c r="B1835" s="72" t="s">
        <v>9949</v>
      </c>
      <c r="C1835" s="8" t="s">
        <v>24552</v>
      </c>
      <c r="D1835" s="54" t="s">
        <v>9950</v>
      </c>
      <c r="E1835" s="70">
        <v>1570</v>
      </c>
      <c r="F1835" s="26">
        <v>1254</v>
      </c>
      <c r="G1835" s="12">
        <f t="shared" si="28"/>
        <v>0.2519936204146731</v>
      </c>
      <c r="H1835" s="12" t="s">
        <v>60</v>
      </c>
      <c r="I1835" s="12" t="s">
        <v>60</v>
      </c>
      <c r="J1835" s="25" t="s">
        <v>60</v>
      </c>
    </row>
    <row r="1836" spans="2:10" ht="12.75">
      <c r="B1836" s="72" t="s">
        <v>11517</v>
      </c>
      <c r="C1836" s="8" t="s">
        <v>24781</v>
      </c>
      <c r="D1836" s="54" t="s">
        <v>11518</v>
      </c>
      <c r="E1836" s="70">
        <v>1560</v>
      </c>
      <c r="F1836" s="26">
        <v>1250</v>
      </c>
      <c r="G1836" s="12">
        <f t="shared" si="28"/>
        <v>0.248</v>
      </c>
      <c r="H1836" s="12" t="s">
        <v>31772</v>
      </c>
      <c r="I1836" s="12" t="s">
        <v>28673</v>
      </c>
      <c r="J1836" s="25" t="s">
        <v>60</v>
      </c>
    </row>
    <row r="1837" spans="2:10" ht="12.75">
      <c r="B1837" s="72" t="s">
        <v>16230</v>
      </c>
      <c r="C1837" s="8" t="s">
        <v>25761</v>
      </c>
      <c r="D1837" s="54" t="s">
        <v>16231</v>
      </c>
      <c r="E1837" s="70">
        <v>1560</v>
      </c>
      <c r="F1837" s="26">
        <v>1248</v>
      </c>
      <c r="G1837" s="12">
        <f t="shared" si="28"/>
        <v>0.25</v>
      </c>
      <c r="H1837" s="12" t="s">
        <v>31649</v>
      </c>
      <c r="I1837" s="12" t="s">
        <v>28674</v>
      </c>
      <c r="J1837" s="25" t="s">
        <v>60</v>
      </c>
    </row>
    <row r="1838" spans="2:10" ht="12.75">
      <c r="B1838" s="72" t="s">
        <v>16234</v>
      </c>
      <c r="C1838" s="8" t="s">
        <v>25762</v>
      </c>
      <c r="D1838" s="54" t="s">
        <v>16235</v>
      </c>
      <c r="E1838" s="70">
        <v>1560</v>
      </c>
      <c r="F1838" s="26">
        <v>1248</v>
      </c>
      <c r="G1838" s="12">
        <f t="shared" si="28"/>
        <v>0.25</v>
      </c>
      <c r="H1838" s="12" t="s">
        <v>31797</v>
      </c>
      <c r="I1838" s="12" t="s">
        <v>28675</v>
      </c>
      <c r="J1838" s="25" t="s">
        <v>60</v>
      </c>
    </row>
    <row r="1839" spans="2:10" ht="12.75">
      <c r="B1839" s="72" t="s">
        <v>16238</v>
      </c>
      <c r="C1839" s="8" t="s">
        <v>25763</v>
      </c>
      <c r="D1839" s="54" t="s">
        <v>16239</v>
      </c>
      <c r="E1839" s="70">
        <v>1560</v>
      </c>
      <c r="F1839" s="26">
        <v>1248</v>
      </c>
      <c r="G1839" s="12">
        <f t="shared" si="28"/>
        <v>0.25</v>
      </c>
      <c r="H1839" s="12" t="s">
        <v>31681</v>
      </c>
      <c r="I1839" s="12" t="s">
        <v>28676</v>
      </c>
      <c r="J1839" s="25" t="s">
        <v>60</v>
      </c>
    </row>
    <row r="1840" spans="2:10" ht="12.75">
      <c r="B1840" s="72" t="s">
        <v>16242</v>
      </c>
      <c r="C1840" s="8" t="s">
        <v>25764</v>
      </c>
      <c r="D1840" s="54" t="s">
        <v>16243</v>
      </c>
      <c r="E1840" s="70">
        <v>1560</v>
      </c>
      <c r="F1840" s="26">
        <v>1248</v>
      </c>
      <c r="G1840" s="12">
        <f t="shared" si="28"/>
        <v>0.25</v>
      </c>
      <c r="H1840" s="12" t="s">
        <v>31649</v>
      </c>
      <c r="I1840" s="12" t="s">
        <v>28677</v>
      </c>
      <c r="J1840" s="25" t="s">
        <v>60</v>
      </c>
    </row>
    <row r="1841" spans="2:10" ht="12.75">
      <c r="B1841" s="72" t="s">
        <v>16246</v>
      </c>
      <c r="C1841" s="8" t="s">
        <v>25765</v>
      </c>
      <c r="D1841" s="54" t="s">
        <v>16247</v>
      </c>
      <c r="E1841" s="70">
        <v>1560</v>
      </c>
      <c r="F1841" s="26">
        <v>1248</v>
      </c>
      <c r="G1841" s="12">
        <f t="shared" si="28"/>
        <v>0.25</v>
      </c>
      <c r="H1841" s="12" t="s">
        <v>31649</v>
      </c>
      <c r="I1841" s="12" t="s">
        <v>28678</v>
      </c>
      <c r="J1841" s="25" t="s">
        <v>60</v>
      </c>
    </row>
    <row r="1842" spans="2:10" ht="12.75">
      <c r="B1842" s="72" t="s">
        <v>16250</v>
      </c>
      <c r="C1842" s="8" t="s">
        <v>25766</v>
      </c>
      <c r="D1842" s="54" t="s">
        <v>16251</v>
      </c>
      <c r="E1842" s="70">
        <v>1560</v>
      </c>
      <c r="F1842" s="26">
        <v>1248</v>
      </c>
      <c r="G1842" s="12">
        <f t="shared" si="28"/>
        <v>0.25</v>
      </c>
      <c r="H1842" s="12" t="s">
        <v>31649</v>
      </c>
      <c r="I1842" s="12" t="s">
        <v>28679</v>
      </c>
      <c r="J1842" s="25" t="s">
        <v>60</v>
      </c>
    </row>
    <row r="1843" spans="2:10" ht="12.75">
      <c r="B1843" s="72" t="s">
        <v>18166</v>
      </c>
      <c r="C1843" s="8" t="s">
        <v>26152</v>
      </c>
      <c r="D1843" s="54" t="s">
        <v>18128</v>
      </c>
      <c r="E1843" s="70">
        <v>1560</v>
      </c>
      <c r="F1843" s="26">
        <v>1251</v>
      </c>
      <c r="G1843" s="12">
        <f t="shared" si="28"/>
        <v>0.24700239808153479</v>
      </c>
      <c r="H1843" s="12" t="s">
        <v>31703</v>
      </c>
      <c r="I1843" s="12" t="s">
        <v>28680</v>
      </c>
      <c r="J1843" s="25" t="s">
        <v>60</v>
      </c>
    </row>
    <row r="1844" spans="2:10" ht="12.75">
      <c r="B1844" s="72" t="s">
        <v>19243</v>
      </c>
      <c r="C1844" s="8" t="s">
        <v>26372</v>
      </c>
      <c r="D1844" s="54" t="s">
        <v>19244</v>
      </c>
      <c r="E1844" s="70">
        <v>1560</v>
      </c>
      <c r="F1844" s="26">
        <v>1249</v>
      </c>
      <c r="G1844" s="12">
        <f t="shared" si="28"/>
        <v>0.24899919935948756</v>
      </c>
      <c r="H1844" s="12" t="s">
        <v>31798</v>
      </c>
      <c r="I1844" s="12" t="s">
        <v>28681</v>
      </c>
      <c r="J1844" s="25" t="s">
        <v>60</v>
      </c>
    </row>
    <row r="1845" spans="2:10" ht="12.75">
      <c r="B1845" s="72" t="s">
        <v>20581</v>
      </c>
      <c r="C1845" s="8" t="s">
        <v>26565</v>
      </c>
      <c r="D1845" s="54" t="s">
        <v>20582</v>
      </c>
      <c r="E1845" s="70">
        <v>1570</v>
      </c>
      <c r="F1845" s="26">
        <v>1253</v>
      </c>
      <c r="G1845" s="12">
        <f t="shared" si="28"/>
        <v>0.25299281723862732</v>
      </c>
      <c r="H1845" s="12" t="s">
        <v>60</v>
      </c>
      <c r="I1845" s="12" t="s">
        <v>28682</v>
      </c>
      <c r="J1845" s="25" t="s">
        <v>60</v>
      </c>
    </row>
    <row r="1846" spans="2:10" ht="12.75">
      <c r="B1846" s="72" t="s">
        <v>11213</v>
      </c>
      <c r="C1846" s="8" t="s">
        <v>24709</v>
      </c>
      <c r="D1846" s="54" t="s">
        <v>11214</v>
      </c>
      <c r="E1846" s="70">
        <v>1570</v>
      </c>
      <c r="F1846" s="26">
        <v>1259</v>
      </c>
      <c r="G1846" s="12">
        <f t="shared" si="28"/>
        <v>0.24702144559173944</v>
      </c>
      <c r="H1846" s="12" t="s">
        <v>31699</v>
      </c>
      <c r="I1846" s="12" t="s">
        <v>28683</v>
      </c>
      <c r="J1846" s="25" t="s">
        <v>60</v>
      </c>
    </row>
    <row r="1847" spans="2:10" ht="12.75">
      <c r="B1847" s="72" t="s">
        <v>11465</v>
      </c>
      <c r="C1847" s="8" t="s">
        <v>24768</v>
      </c>
      <c r="D1847" s="54" t="s">
        <v>11466</v>
      </c>
      <c r="E1847" s="70">
        <v>1580</v>
      </c>
      <c r="F1847" s="26">
        <v>1263</v>
      </c>
      <c r="G1847" s="12">
        <f t="shared" si="28"/>
        <v>0.25098970704671419</v>
      </c>
      <c r="H1847" s="12" t="s">
        <v>31772</v>
      </c>
      <c r="I1847" s="12" t="s">
        <v>28684</v>
      </c>
      <c r="J1847" s="25" t="s">
        <v>60</v>
      </c>
    </row>
    <row r="1848" spans="2:10" ht="12.75">
      <c r="B1848" s="72" t="s">
        <v>11521</v>
      </c>
      <c r="C1848" s="8" t="s">
        <v>24782</v>
      </c>
      <c r="D1848" s="54" t="s">
        <v>11522</v>
      </c>
      <c r="E1848" s="70">
        <v>1580</v>
      </c>
      <c r="F1848" s="26">
        <v>1262</v>
      </c>
      <c r="G1848" s="12">
        <f t="shared" si="28"/>
        <v>0.25198098256735335</v>
      </c>
      <c r="H1848" s="12" t="s">
        <v>31772</v>
      </c>
      <c r="I1848" s="12" t="s">
        <v>28685</v>
      </c>
      <c r="J1848" s="25" t="s">
        <v>60</v>
      </c>
    </row>
    <row r="1849" spans="2:10" ht="12.75">
      <c r="B1849" s="72" t="s">
        <v>12514</v>
      </c>
      <c r="C1849" s="8" t="s">
        <v>25003</v>
      </c>
      <c r="D1849" s="54" t="s">
        <v>12515</v>
      </c>
      <c r="E1849" s="70">
        <v>1580</v>
      </c>
      <c r="F1849" s="26">
        <v>1263</v>
      </c>
      <c r="G1849" s="12">
        <f t="shared" si="28"/>
        <v>0.25098970704671419</v>
      </c>
      <c r="H1849" s="12" t="s">
        <v>31722</v>
      </c>
      <c r="I1849" s="12" t="s">
        <v>28686</v>
      </c>
      <c r="J1849" s="25" t="s">
        <v>60</v>
      </c>
    </row>
    <row r="1850" spans="2:10" ht="12.75">
      <c r="B1850" s="72" t="s">
        <v>16254</v>
      </c>
      <c r="C1850" s="8" t="s">
        <v>25767</v>
      </c>
      <c r="D1850" s="54" t="s">
        <v>16255</v>
      </c>
      <c r="E1850" s="70">
        <v>1570</v>
      </c>
      <c r="F1850" s="26">
        <v>1259</v>
      </c>
      <c r="G1850" s="12">
        <f t="shared" si="28"/>
        <v>0.24702144559173944</v>
      </c>
      <c r="H1850" s="12" t="s">
        <v>31649</v>
      </c>
      <c r="I1850" s="12" t="s">
        <v>28687</v>
      </c>
      <c r="J1850" s="25" t="s">
        <v>60</v>
      </c>
    </row>
    <row r="1851" spans="2:10" ht="12.75">
      <c r="B1851" s="72" t="s">
        <v>20585</v>
      </c>
      <c r="C1851" s="8" t="s">
        <v>26566</v>
      </c>
      <c r="D1851" s="54" t="s">
        <v>20586</v>
      </c>
      <c r="E1851" s="70">
        <v>1570</v>
      </c>
      <c r="F1851" s="26">
        <v>1258</v>
      </c>
      <c r="G1851" s="12">
        <f t="shared" si="28"/>
        <v>0.24801271860095397</v>
      </c>
      <c r="H1851" s="12" t="s">
        <v>60</v>
      </c>
      <c r="I1851" s="12" t="s">
        <v>28688</v>
      </c>
      <c r="J1851" s="25" t="s">
        <v>60</v>
      </c>
    </row>
    <row r="1852" spans="2:10" ht="12.75">
      <c r="B1852" s="72" t="s">
        <v>20589</v>
      </c>
      <c r="C1852" s="8" t="s">
        <v>26567</v>
      </c>
      <c r="D1852" s="54" t="s">
        <v>20590</v>
      </c>
      <c r="E1852" s="70">
        <v>1570</v>
      </c>
      <c r="F1852" s="26">
        <v>1258</v>
      </c>
      <c r="G1852" s="12">
        <f t="shared" si="28"/>
        <v>0.24801271860095397</v>
      </c>
      <c r="H1852" s="12" t="s">
        <v>60</v>
      </c>
      <c r="I1852" s="12" t="s">
        <v>28689</v>
      </c>
      <c r="J1852" s="25" t="s">
        <v>60</v>
      </c>
    </row>
    <row r="1853" spans="2:10" ht="12.75">
      <c r="B1853" s="72" t="s">
        <v>20593</v>
      </c>
      <c r="C1853" s="8" t="s">
        <v>26568</v>
      </c>
      <c r="D1853" s="54" t="s">
        <v>20594</v>
      </c>
      <c r="E1853" s="70">
        <v>1570</v>
      </c>
      <c r="F1853" s="26">
        <v>1258</v>
      </c>
      <c r="G1853" s="12">
        <f t="shared" si="28"/>
        <v>0.24801271860095397</v>
      </c>
      <c r="H1853" s="12" t="s">
        <v>60</v>
      </c>
      <c r="I1853" s="12" t="s">
        <v>28690</v>
      </c>
      <c r="J1853" s="25" t="s">
        <v>60</v>
      </c>
    </row>
    <row r="1854" spans="2:10" ht="12.75">
      <c r="B1854" s="72" t="s">
        <v>24442</v>
      </c>
      <c r="C1854" s="8">
        <v>4932352275</v>
      </c>
      <c r="D1854" s="54" t="s">
        <v>24443</v>
      </c>
      <c r="E1854" s="70">
        <v>1580</v>
      </c>
      <c r="F1854" s="26">
        <v>1262</v>
      </c>
      <c r="G1854" s="12">
        <f t="shared" si="28"/>
        <v>0.25198098256735335</v>
      </c>
      <c r="H1854" s="12" t="s">
        <v>60</v>
      </c>
      <c r="I1854" s="12" t="s">
        <v>60</v>
      </c>
      <c r="J1854" s="25" t="s">
        <v>60</v>
      </c>
    </row>
    <row r="1855" spans="2:10" ht="12.75">
      <c r="B1855" s="72" t="s">
        <v>9443</v>
      </c>
      <c r="C1855" s="8" t="s">
        <v>60</v>
      </c>
      <c r="D1855" s="54" t="s">
        <v>9444</v>
      </c>
      <c r="E1855" s="70">
        <v>1580</v>
      </c>
      <c r="F1855" s="26">
        <v>1267</v>
      </c>
      <c r="G1855" s="12">
        <f t="shared" si="28"/>
        <v>0.24704025256511453</v>
      </c>
      <c r="H1855" s="12" t="s">
        <v>60</v>
      </c>
      <c r="I1855" s="12" t="s">
        <v>60</v>
      </c>
      <c r="J1855" s="25" t="s">
        <v>60</v>
      </c>
    </row>
    <row r="1856" spans="2:10" ht="12.75">
      <c r="B1856" s="72" t="s">
        <v>10318</v>
      </c>
      <c r="C1856" s="8" t="s">
        <v>24605</v>
      </c>
      <c r="D1856" s="54" t="s">
        <v>10319</v>
      </c>
      <c r="E1856" s="70">
        <v>1590</v>
      </c>
      <c r="F1856" s="26">
        <v>1272</v>
      </c>
      <c r="G1856" s="12">
        <f t="shared" si="28"/>
        <v>0.25</v>
      </c>
      <c r="H1856" s="12" t="s">
        <v>60</v>
      </c>
      <c r="I1856" s="12" t="s">
        <v>60</v>
      </c>
      <c r="J1856" s="25" t="s">
        <v>60</v>
      </c>
    </row>
    <row r="1857" spans="2:10" ht="12.75">
      <c r="B1857" s="72" t="s">
        <v>16258</v>
      </c>
      <c r="C1857" s="8" t="s">
        <v>25768</v>
      </c>
      <c r="D1857" s="54" t="s">
        <v>16259</v>
      </c>
      <c r="E1857" s="70">
        <v>1590</v>
      </c>
      <c r="F1857" s="26">
        <v>1271</v>
      </c>
      <c r="G1857" s="12">
        <f t="shared" si="28"/>
        <v>0.25098347757671124</v>
      </c>
      <c r="H1857" s="12" t="s">
        <v>31799</v>
      </c>
      <c r="I1857" s="12" t="s">
        <v>28691</v>
      </c>
      <c r="J1857" s="25" t="s">
        <v>60</v>
      </c>
    </row>
    <row r="1858" spans="2:10" ht="12.75">
      <c r="B1858" s="72" t="s">
        <v>24245</v>
      </c>
      <c r="C1858" s="8" t="s">
        <v>27178</v>
      </c>
      <c r="D1858" s="54" t="s">
        <v>24246</v>
      </c>
      <c r="E1858" s="70">
        <v>1590</v>
      </c>
      <c r="F1858" s="26">
        <v>1270</v>
      </c>
      <c r="G1858" s="12">
        <f t="shared" ref="G1858:G1921" si="29">IFERROR(E1858/F1858-1,0)</f>
        <v>0.25196850393700787</v>
      </c>
      <c r="H1858" s="12" t="s">
        <v>60</v>
      </c>
      <c r="I1858" s="12" t="s">
        <v>60</v>
      </c>
      <c r="J1858" s="25" t="s">
        <v>60</v>
      </c>
    </row>
    <row r="1859" spans="2:10" ht="12.75">
      <c r="B1859" s="72" t="s">
        <v>20597</v>
      </c>
      <c r="C1859" s="8" t="s">
        <v>26569</v>
      </c>
      <c r="D1859" s="54" t="s">
        <v>20598</v>
      </c>
      <c r="E1859" s="70">
        <v>1600</v>
      </c>
      <c r="F1859" s="26">
        <v>1277</v>
      </c>
      <c r="G1859" s="12">
        <f t="shared" si="29"/>
        <v>0.25293657008613946</v>
      </c>
      <c r="H1859" s="12" t="s">
        <v>60</v>
      </c>
      <c r="I1859" s="12" t="s">
        <v>28692</v>
      </c>
      <c r="J1859" s="25" t="s">
        <v>60</v>
      </c>
    </row>
    <row r="1860" spans="2:10" ht="12.75">
      <c r="B1860" s="72" t="s">
        <v>20601</v>
      </c>
      <c r="C1860" s="8" t="s">
        <v>26570</v>
      </c>
      <c r="D1860" s="54" t="s">
        <v>20602</v>
      </c>
      <c r="E1860" s="70">
        <v>1600</v>
      </c>
      <c r="F1860" s="26">
        <v>1277</v>
      </c>
      <c r="G1860" s="12">
        <f t="shared" si="29"/>
        <v>0.25293657008613946</v>
      </c>
      <c r="H1860" s="12" t="s">
        <v>31705</v>
      </c>
      <c r="I1860" s="12" t="s">
        <v>28693</v>
      </c>
      <c r="J1860" s="25" t="s">
        <v>60</v>
      </c>
    </row>
    <row r="1861" spans="2:10" ht="12.75">
      <c r="B1861" s="72" t="s">
        <v>21699</v>
      </c>
      <c r="C1861" s="8" t="s">
        <v>26770</v>
      </c>
      <c r="D1861" s="54" t="s">
        <v>21700</v>
      </c>
      <c r="E1861" s="70">
        <v>1600</v>
      </c>
      <c r="F1861" s="26">
        <v>1277</v>
      </c>
      <c r="G1861" s="12">
        <f t="shared" si="29"/>
        <v>0.25293657008613946</v>
      </c>
      <c r="H1861" s="12" t="s">
        <v>60</v>
      </c>
      <c r="I1861" s="12" t="s">
        <v>60</v>
      </c>
      <c r="J1861" s="25" t="s">
        <v>60</v>
      </c>
    </row>
    <row r="1862" spans="2:10" ht="12.75">
      <c r="B1862" s="72" t="s">
        <v>22631</v>
      </c>
      <c r="C1862" s="8" t="s">
        <v>26928</v>
      </c>
      <c r="D1862" s="54" t="s">
        <v>22632</v>
      </c>
      <c r="E1862" s="70">
        <v>1600</v>
      </c>
      <c r="F1862" s="26">
        <v>1277</v>
      </c>
      <c r="G1862" s="12">
        <f t="shared" si="29"/>
        <v>0.25293657008613946</v>
      </c>
      <c r="H1862" s="12" t="s">
        <v>31752</v>
      </c>
      <c r="I1862" s="12" t="s">
        <v>28694</v>
      </c>
      <c r="J1862" s="25" t="s">
        <v>60</v>
      </c>
    </row>
    <row r="1863" spans="2:10" ht="12.75">
      <c r="B1863" s="72" t="s">
        <v>8840</v>
      </c>
      <c r="C1863" s="8">
        <v>4932478548</v>
      </c>
      <c r="D1863" s="54" t="s">
        <v>8841</v>
      </c>
      <c r="E1863" s="70">
        <v>1600</v>
      </c>
      <c r="F1863" s="26">
        <v>1283</v>
      </c>
      <c r="G1863" s="12">
        <f t="shared" si="29"/>
        <v>0.24707716289945436</v>
      </c>
      <c r="H1863" s="12" t="s">
        <v>31800</v>
      </c>
      <c r="I1863" s="12" t="s">
        <v>28695</v>
      </c>
      <c r="J1863" s="25" t="s">
        <v>60</v>
      </c>
    </row>
    <row r="1864" spans="2:10" ht="12.75">
      <c r="B1864" s="72" t="s">
        <v>8882</v>
      </c>
      <c r="C1864" s="8" t="s">
        <v>24477</v>
      </c>
      <c r="D1864" s="54" t="s">
        <v>8883</v>
      </c>
      <c r="E1864" s="70">
        <v>1610</v>
      </c>
      <c r="F1864" s="26">
        <v>1288</v>
      </c>
      <c r="G1864" s="12">
        <f t="shared" si="29"/>
        <v>0.25</v>
      </c>
      <c r="H1864" s="12" t="s">
        <v>31721</v>
      </c>
      <c r="I1864" s="12" t="s">
        <v>28696</v>
      </c>
      <c r="J1864" s="25" t="s">
        <v>60</v>
      </c>
    </row>
    <row r="1865" spans="2:10" ht="12.75">
      <c r="B1865" s="72" t="s">
        <v>9945</v>
      </c>
      <c r="C1865" s="8" t="s">
        <v>24552</v>
      </c>
      <c r="D1865" s="54" t="s">
        <v>9946</v>
      </c>
      <c r="E1865" s="70">
        <v>1610</v>
      </c>
      <c r="F1865" s="26">
        <v>1284</v>
      </c>
      <c r="G1865" s="12">
        <f t="shared" si="29"/>
        <v>0.25389408099688482</v>
      </c>
      <c r="H1865" s="12" t="s">
        <v>60</v>
      </c>
      <c r="I1865" s="12" t="s">
        <v>60</v>
      </c>
      <c r="J1865" s="25" t="s">
        <v>60</v>
      </c>
    </row>
    <row r="1866" spans="2:10" ht="12.75">
      <c r="B1866" s="72" t="s">
        <v>9953</v>
      </c>
      <c r="C1866" s="8" t="s">
        <v>24552</v>
      </c>
      <c r="D1866" s="54" t="s">
        <v>9954</v>
      </c>
      <c r="E1866" s="70">
        <v>1600</v>
      </c>
      <c r="F1866" s="26">
        <v>1282</v>
      </c>
      <c r="G1866" s="12">
        <f t="shared" si="29"/>
        <v>0.24804992199687992</v>
      </c>
      <c r="H1866" s="12" t="s">
        <v>60</v>
      </c>
      <c r="I1866" s="12" t="s">
        <v>60</v>
      </c>
      <c r="J1866" s="25" t="s">
        <v>60</v>
      </c>
    </row>
    <row r="1867" spans="2:10" ht="12.75">
      <c r="B1867" s="72" t="s">
        <v>11477</v>
      </c>
      <c r="C1867" s="8" t="s">
        <v>24771</v>
      </c>
      <c r="D1867" s="54" t="s">
        <v>11478</v>
      </c>
      <c r="E1867" s="70">
        <v>1610</v>
      </c>
      <c r="F1867" s="26">
        <v>1289</v>
      </c>
      <c r="G1867" s="12">
        <f t="shared" si="29"/>
        <v>0.24903025601241269</v>
      </c>
      <c r="H1867" s="12" t="s">
        <v>31772</v>
      </c>
      <c r="I1867" s="12" t="s">
        <v>28697</v>
      </c>
      <c r="J1867" s="25" t="s">
        <v>60</v>
      </c>
    </row>
    <row r="1868" spans="2:10" ht="12.75">
      <c r="B1868" s="72" t="s">
        <v>11525</v>
      </c>
      <c r="C1868" s="8" t="s">
        <v>24783</v>
      </c>
      <c r="D1868" s="54" t="s">
        <v>11526</v>
      </c>
      <c r="E1868" s="70">
        <v>1610</v>
      </c>
      <c r="F1868" s="26">
        <v>1285</v>
      </c>
      <c r="G1868" s="12">
        <f t="shared" si="29"/>
        <v>0.25291828793774318</v>
      </c>
      <c r="H1868" s="12" t="s">
        <v>31772</v>
      </c>
      <c r="I1868" s="12" t="s">
        <v>28698</v>
      </c>
      <c r="J1868" s="25" t="s">
        <v>60</v>
      </c>
    </row>
    <row r="1869" spans="2:10" ht="12.75">
      <c r="B1869" s="72" t="s">
        <v>11529</v>
      </c>
      <c r="C1869" s="8" t="s">
        <v>24784</v>
      </c>
      <c r="D1869" s="54" t="s">
        <v>11530</v>
      </c>
      <c r="E1869" s="70">
        <v>1610</v>
      </c>
      <c r="F1869" s="26">
        <v>1285</v>
      </c>
      <c r="G1869" s="12">
        <f t="shared" si="29"/>
        <v>0.25291828793774318</v>
      </c>
      <c r="H1869" s="12" t="s">
        <v>60</v>
      </c>
      <c r="I1869" s="12" t="s">
        <v>28699</v>
      </c>
      <c r="J1869" s="25" t="s">
        <v>60</v>
      </c>
    </row>
    <row r="1870" spans="2:10" ht="12.75">
      <c r="B1870" s="72" t="s">
        <v>12518</v>
      </c>
      <c r="C1870" s="8" t="s">
        <v>25004</v>
      </c>
      <c r="D1870" s="54" t="s">
        <v>12519</v>
      </c>
      <c r="E1870" s="70">
        <v>1610</v>
      </c>
      <c r="F1870" s="26">
        <v>1288</v>
      </c>
      <c r="G1870" s="12">
        <f t="shared" si="29"/>
        <v>0.25</v>
      </c>
      <c r="H1870" s="12" t="s">
        <v>31721</v>
      </c>
      <c r="I1870" s="12" t="s">
        <v>28700</v>
      </c>
      <c r="J1870" s="25" t="s">
        <v>60</v>
      </c>
    </row>
    <row r="1871" spans="2:10" ht="12.75">
      <c r="B1871" s="72" t="s">
        <v>22635</v>
      </c>
      <c r="C1871" s="8" t="s">
        <v>26928</v>
      </c>
      <c r="D1871" s="54" t="s">
        <v>22636</v>
      </c>
      <c r="E1871" s="70">
        <v>1610</v>
      </c>
      <c r="F1871" s="26">
        <v>1289</v>
      </c>
      <c r="G1871" s="12">
        <f t="shared" si="29"/>
        <v>0.24903025601241269</v>
      </c>
      <c r="H1871" s="12" t="s">
        <v>31752</v>
      </c>
      <c r="I1871" s="12" t="s">
        <v>28701</v>
      </c>
      <c r="J1871" s="25" t="s">
        <v>60</v>
      </c>
    </row>
    <row r="1872" spans="2:10" ht="12.75">
      <c r="B1872" s="72" t="s">
        <v>11533</v>
      </c>
      <c r="C1872" s="8" t="s">
        <v>24785</v>
      </c>
      <c r="D1872" s="54" t="s">
        <v>11534</v>
      </c>
      <c r="E1872" s="70">
        <v>1620</v>
      </c>
      <c r="F1872" s="26">
        <v>1297</v>
      </c>
      <c r="G1872" s="12">
        <f t="shared" si="29"/>
        <v>0.24903623747108705</v>
      </c>
      <c r="H1872" s="12" t="s">
        <v>31772</v>
      </c>
      <c r="I1872" s="12" t="s">
        <v>28702</v>
      </c>
      <c r="J1872" s="25" t="s">
        <v>60</v>
      </c>
    </row>
    <row r="1873" spans="2:10" ht="12.75">
      <c r="B1873" s="72" t="s">
        <v>11537</v>
      </c>
      <c r="C1873" s="8" t="s">
        <v>24786</v>
      </c>
      <c r="D1873" s="54" t="s">
        <v>11538</v>
      </c>
      <c r="E1873" s="70">
        <v>1620</v>
      </c>
      <c r="F1873" s="26">
        <v>1297</v>
      </c>
      <c r="G1873" s="12">
        <f t="shared" si="29"/>
        <v>0.24903623747108705</v>
      </c>
      <c r="H1873" s="12" t="s">
        <v>31772</v>
      </c>
      <c r="I1873" s="12" t="s">
        <v>28703</v>
      </c>
      <c r="J1873" s="25" t="s">
        <v>60</v>
      </c>
    </row>
    <row r="1874" spans="2:10" ht="12.75">
      <c r="B1874" s="72" t="s">
        <v>12782</v>
      </c>
      <c r="C1874" s="8" t="s">
        <v>25045</v>
      </c>
      <c r="D1874" s="54" t="s">
        <v>12783</v>
      </c>
      <c r="E1874" s="70">
        <v>1620</v>
      </c>
      <c r="F1874" s="26">
        <v>1296</v>
      </c>
      <c r="G1874" s="12">
        <f t="shared" si="29"/>
        <v>0.25</v>
      </c>
      <c r="H1874" s="12" t="s">
        <v>31801</v>
      </c>
      <c r="I1874" s="12" t="s">
        <v>28704</v>
      </c>
      <c r="J1874" s="25" t="s">
        <v>60</v>
      </c>
    </row>
    <row r="1875" spans="2:10" ht="12.75">
      <c r="B1875" s="72" t="s">
        <v>16262</v>
      </c>
      <c r="C1875" s="8" t="s">
        <v>25769</v>
      </c>
      <c r="D1875" s="54" t="s">
        <v>16263</v>
      </c>
      <c r="E1875" s="70">
        <v>1620</v>
      </c>
      <c r="F1875" s="26">
        <v>1295</v>
      </c>
      <c r="G1875" s="12">
        <f t="shared" si="29"/>
        <v>0.25096525096525091</v>
      </c>
      <c r="H1875" s="12" t="s">
        <v>31799</v>
      </c>
      <c r="I1875" s="12" t="s">
        <v>28705</v>
      </c>
      <c r="J1875" s="25" t="s">
        <v>60</v>
      </c>
    </row>
    <row r="1876" spans="2:10" ht="12.75">
      <c r="B1876" s="45" t="s">
        <v>4301</v>
      </c>
      <c r="C1876" s="8" t="s">
        <v>4300</v>
      </c>
      <c r="D1876" s="54" t="s">
        <v>4302</v>
      </c>
      <c r="E1876" s="70">
        <v>1630</v>
      </c>
      <c r="F1876" s="26">
        <v>1300</v>
      </c>
      <c r="G1876" s="12">
        <f t="shared" si="29"/>
        <v>0.25384615384615383</v>
      </c>
      <c r="H1876" s="12" t="s">
        <v>4271</v>
      </c>
      <c r="I1876" s="12" t="s">
        <v>28706</v>
      </c>
      <c r="J1876" s="25" t="s">
        <v>60</v>
      </c>
    </row>
    <row r="1877" spans="2:10" ht="12.75">
      <c r="B1877" s="45" t="s">
        <v>4306</v>
      </c>
      <c r="C1877" s="8" t="s">
        <v>4305</v>
      </c>
      <c r="D1877" s="54" t="s">
        <v>4307</v>
      </c>
      <c r="E1877" s="70">
        <v>1630</v>
      </c>
      <c r="F1877" s="26">
        <v>1300</v>
      </c>
      <c r="G1877" s="12">
        <f t="shared" si="29"/>
        <v>0.25384615384615383</v>
      </c>
      <c r="H1877" s="12" t="s">
        <v>4310</v>
      </c>
      <c r="I1877" s="12" t="s">
        <v>28707</v>
      </c>
      <c r="J1877" s="25" t="s">
        <v>60</v>
      </c>
    </row>
    <row r="1878" spans="2:10" ht="12.75">
      <c r="B1878" s="45" t="s">
        <v>4313</v>
      </c>
      <c r="C1878" s="8" t="s">
        <v>4312</v>
      </c>
      <c r="D1878" s="54" t="s">
        <v>4314</v>
      </c>
      <c r="E1878" s="70">
        <v>1630</v>
      </c>
      <c r="F1878" s="26">
        <v>1300</v>
      </c>
      <c r="G1878" s="12">
        <f t="shared" si="29"/>
        <v>0.25384615384615383</v>
      </c>
      <c r="H1878" s="12" t="s">
        <v>4316</v>
      </c>
      <c r="I1878" s="12" t="s">
        <v>28708</v>
      </c>
      <c r="J1878" s="25" t="s">
        <v>60</v>
      </c>
    </row>
    <row r="1879" spans="2:10" ht="12.75">
      <c r="B1879" s="45" t="s">
        <v>4417</v>
      </c>
      <c r="C1879" s="8" t="s">
        <v>4416</v>
      </c>
      <c r="D1879" s="54" t="s">
        <v>4418</v>
      </c>
      <c r="E1879" s="70">
        <v>1630</v>
      </c>
      <c r="F1879" s="26">
        <v>1300</v>
      </c>
      <c r="G1879" s="12">
        <f t="shared" si="29"/>
        <v>0.25384615384615383</v>
      </c>
      <c r="H1879" s="12" t="s">
        <v>4342</v>
      </c>
      <c r="I1879" s="12" t="s">
        <v>28709</v>
      </c>
      <c r="J1879" s="25" t="s">
        <v>60</v>
      </c>
    </row>
    <row r="1880" spans="2:10" ht="12.75">
      <c r="B1880" s="72" t="s">
        <v>13818</v>
      </c>
      <c r="C1880" s="8" t="s">
        <v>25219</v>
      </c>
      <c r="D1880" s="54" t="s">
        <v>13819</v>
      </c>
      <c r="E1880" s="70">
        <v>1630</v>
      </c>
      <c r="F1880" s="26">
        <v>1306</v>
      </c>
      <c r="G1880" s="12">
        <f t="shared" si="29"/>
        <v>0.24808575803981614</v>
      </c>
      <c r="H1880" s="12" t="s">
        <v>60</v>
      </c>
      <c r="I1880" s="12" t="s">
        <v>60</v>
      </c>
      <c r="J1880" s="25" t="s">
        <v>60</v>
      </c>
    </row>
    <row r="1881" spans="2:10" ht="12.75">
      <c r="B1881" s="72" t="s">
        <v>16266</v>
      </c>
      <c r="C1881" s="8" t="s">
        <v>25770</v>
      </c>
      <c r="D1881" s="54" t="s">
        <v>16267</v>
      </c>
      <c r="E1881" s="70">
        <v>1630</v>
      </c>
      <c r="F1881" s="26">
        <v>1306</v>
      </c>
      <c r="G1881" s="12">
        <f t="shared" si="29"/>
        <v>0.24808575803981614</v>
      </c>
      <c r="H1881" s="12" t="s">
        <v>31799</v>
      </c>
      <c r="I1881" s="12" t="s">
        <v>28710</v>
      </c>
      <c r="J1881" s="25" t="s">
        <v>60</v>
      </c>
    </row>
    <row r="1882" spans="2:10" ht="12.75">
      <c r="B1882" s="72" t="s">
        <v>17796</v>
      </c>
      <c r="C1882" s="8" t="s">
        <v>26118</v>
      </c>
      <c r="D1882" s="54" t="s">
        <v>17797</v>
      </c>
      <c r="E1882" s="70">
        <v>1630</v>
      </c>
      <c r="F1882" s="26">
        <v>1307</v>
      </c>
      <c r="G1882" s="12">
        <f t="shared" si="29"/>
        <v>0.24713083397092572</v>
      </c>
      <c r="H1882" s="12" t="s">
        <v>60</v>
      </c>
      <c r="I1882" s="12" t="s">
        <v>28711</v>
      </c>
      <c r="J1882" s="25" t="s">
        <v>60</v>
      </c>
    </row>
    <row r="1883" spans="2:10" ht="12.75">
      <c r="B1883" s="72" t="s">
        <v>21703</v>
      </c>
      <c r="C1883" s="8" t="s">
        <v>26771</v>
      </c>
      <c r="D1883" s="54" t="s">
        <v>21704</v>
      </c>
      <c r="E1883" s="70">
        <v>1640</v>
      </c>
      <c r="F1883" s="26">
        <v>1313</v>
      </c>
      <c r="G1883" s="12">
        <f t="shared" si="29"/>
        <v>0.24904798172124898</v>
      </c>
      <c r="H1883" s="12" t="s">
        <v>60</v>
      </c>
      <c r="I1883" s="12" t="s">
        <v>60</v>
      </c>
      <c r="J1883" s="25" t="s">
        <v>60</v>
      </c>
    </row>
    <row r="1884" spans="2:10" ht="12.75">
      <c r="B1884" s="72" t="s">
        <v>23407</v>
      </c>
      <c r="C1884" s="8" t="s">
        <v>27066</v>
      </c>
      <c r="D1884" s="54" t="s">
        <v>23408</v>
      </c>
      <c r="E1884" s="70">
        <v>1630</v>
      </c>
      <c r="F1884" s="26">
        <v>1307</v>
      </c>
      <c r="G1884" s="12">
        <f t="shared" si="29"/>
        <v>0.24713083397092572</v>
      </c>
      <c r="H1884" s="12" t="s">
        <v>31734</v>
      </c>
      <c r="I1884" s="12" t="s">
        <v>28712</v>
      </c>
      <c r="J1884" s="25" t="s">
        <v>60</v>
      </c>
    </row>
    <row r="1885" spans="2:10" ht="12.75">
      <c r="B1885" s="72" t="s">
        <v>23411</v>
      </c>
      <c r="C1885" s="8" t="s">
        <v>27067</v>
      </c>
      <c r="D1885" s="54" t="s">
        <v>23412</v>
      </c>
      <c r="E1885" s="70">
        <v>1630</v>
      </c>
      <c r="F1885" s="26">
        <v>1307</v>
      </c>
      <c r="G1885" s="12">
        <f t="shared" si="29"/>
        <v>0.24713083397092572</v>
      </c>
      <c r="H1885" s="12" t="s">
        <v>31734</v>
      </c>
      <c r="I1885" s="12" t="s">
        <v>28713</v>
      </c>
      <c r="J1885" s="25" t="s">
        <v>60</v>
      </c>
    </row>
    <row r="1886" spans="2:10" ht="12.75">
      <c r="B1886" s="72" t="s">
        <v>23415</v>
      </c>
      <c r="C1886" s="8" t="s">
        <v>27068</v>
      </c>
      <c r="D1886" s="54" t="s">
        <v>23416</v>
      </c>
      <c r="E1886" s="70">
        <v>1630</v>
      </c>
      <c r="F1886" s="26">
        <v>1307</v>
      </c>
      <c r="G1886" s="12">
        <f t="shared" si="29"/>
        <v>0.24713083397092572</v>
      </c>
      <c r="H1886" s="12" t="s">
        <v>31734</v>
      </c>
      <c r="I1886" s="12" t="s">
        <v>28714</v>
      </c>
      <c r="J1886" s="25" t="s">
        <v>60</v>
      </c>
    </row>
    <row r="1887" spans="2:10" ht="12.75">
      <c r="B1887" s="72" t="s">
        <v>23419</v>
      </c>
      <c r="C1887" s="8" t="s">
        <v>27069</v>
      </c>
      <c r="D1887" s="54" t="s">
        <v>23420</v>
      </c>
      <c r="E1887" s="70">
        <v>1630</v>
      </c>
      <c r="F1887" s="26">
        <v>1307</v>
      </c>
      <c r="G1887" s="12">
        <f t="shared" si="29"/>
        <v>0.24713083397092572</v>
      </c>
      <c r="H1887" s="12" t="s">
        <v>31734</v>
      </c>
      <c r="I1887" s="12" t="s">
        <v>28715</v>
      </c>
      <c r="J1887" s="25" t="s">
        <v>60</v>
      </c>
    </row>
    <row r="1888" spans="2:10" ht="12.75">
      <c r="B1888" s="72" t="s">
        <v>23856</v>
      </c>
      <c r="C1888" s="8" t="s">
        <v>60</v>
      </c>
      <c r="D1888" s="54" t="s">
        <v>23857</v>
      </c>
      <c r="E1888" s="70">
        <v>1640</v>
      </c>
      <c r="F1888" s="26">
        <v>1308</v>
      </c>
      <c r="G1888" s="12">
        <f t="shared" si="29"/>
        <v>0.25382262996941907</v>
      </c>
      <c r="H1888" s="12" t="s">
        <v>31802</v>
      </c>
      <c r="I1888" s="12" t="s">
        <v>28716</v>
      </c>
      <c r="J1888" s="25" t="s">
        <v>60</v>
      </c>
    </row>
    <row r="1889" spans="2:10" ht="12.75">
      <c r="B1889" s="72" t="s">
        <v>23860</v>
      </c>
      <c r="C1889" s="8" t="s">
        <v>60</v>
      </c>
      <c r="D1889" s="54" t="s">
        <v>23861</v>
      </c>
      <c r="E1889" s="70">
        <v>1640</v>
      </c>
      <c r="F1889" s="26">
        <v>1308</v>
      </c>
      <c r="G1889" s="12">
        <f t="shared" si="29"/>
        <v>0.25382262996941907</v>
      </c>
      <c r="H1889" s="12" t="s">
        <v>31802</v>
      </c>
      <c r="I1889" s="12" t="s">
        <v>28717</v>
      </c>
      <c r="J1889" s="25" t="s">
        <v>60</v>
      </c>
    </row>
    <row r="1890" spans="2:10" ht="12.75">
      <c r="B1890" s="72" t="s">
        <v>23864</v>
      </c>
      <c r="C1890" s="8" t="s">
        <v>27137</v>
      </c>
      <c r="D1890" s="54" t="s">
        <v>23865</v>
      </c>
      <c r="E1890" s="70">
        <v>1640</v>
      </c>
      <c r="F1890" s="26">
        <v>1310</v>
      </c>
      <c r="G1890" s="12">
        <f t="shared" si="29"/>
        <v>0.25190839694656497</v>
      </c>
      <c r="H1890" s="12" t="s">
        <v>31802</v>
      </c>
      <c r="I1890" s="12" t="s">
        <v>28718</v>
      </c>
      <c r="J1890" s="25" t="s">
        <v>60</v>
      </c>
    </row>
    <row r="1891" spans="2:10" ht="12.75">
      <c r="B1891" s="72" t="s">
        <v>23868</v>
      </c>
      <c r="C1891" s="8" t="s">
        <v>27138</v>
      </c>
      <c r="D1891" s="54" t="s">
        <v>23869</v>
      </c>
      <c r="E1891" s="70">
        <v>1640</v>
      </c>
      <c r="F1891" s="26">
        <v>1310</v>
      </c>
      <c r="G1891" s="12">
        <f t="shared" si="29"/>
        <v>0.25190839694656497</v>
      </c>
      <c r="H1891" s="12" t="s">
        <v>31802</v>
      </c>
      <c r="I1891" s="12" t="s">
        <v>28719</v>
      </c>
      <c r="J1891" s="25" t="s">
        <v>60</v>
      </c>
    </row>
    <row r="1892" spans="2:10" ht="12.75">
      <c r="B1892" s="72" t="s">
        <v>9627</v>
      </c>
      <c r="C1892" s="8" t="s">
        <v>60</v>
      </c>
      <c r="D1892" s="54" t="s">
        <v>9628</v>
      </c>
      <c r="E1892" s="70">
        <v>1650</v>
      </c>
      <c r="F1892" s="26">
        <v>1321</v>
      </c>
      <c r="G1892" s="12">
        <f t="shared" si="29"/>
        <v>0.24905374716124151</v>
      </c>
      <c r="H1892" s="12" t="s">
        <v>60</v>
      </c>
      <c r="I1892" s="12" t="s">
        <v>60</v>
      </c>
      <c r="J1892" s="25" t="s">
        <v>60</v>
      </c>
    </row>
    <row r="1893" spans="2:10" ht="12.75">
      <c r="B1893" s="72" t="s">
        <v>22939</v>
      </c>
      <c r="C1893" s="8" t="s">
        <v>26969</v>
      </c>
      <c r="D1893" s="54" t="s">
        <v>22940</v>
      </c>
      <c r="E1893" s="70">
        <v>1650</v>
      </c>
      <c r="F1893" s="26">
        <v>1319</v>
      </c>
      <c r="G1893" s="12">
        <f t="shared" si="29"/>
        <v>0.25094768764215325</v>
      </c>
      <c r="H1893" s="12" t="s">
        <v>31803</v>
      </c>
      <c r="I1893" s="12" t="s">
        <v>28720</v>
      </c>
      <c r="J1893" s="25" t="s">
        <v>60</v>
      </c>
    </row>
    <row r="1894" spans="2:10" ht="12.75">
      <c r="B1894" s="72" t="s">
        <v>8952</v>
      </c>
      <c r="C1894" s="8" t="s">
        <v>24491</v>
      </c>
      <c r="D1894" s="54" t="s">
        <v>8953</v>
      </c>
      <c r="E1894" s="70">
        <v>1660</v>
      </c>
      <c r="F1894" s="26">
        <v>1325</v>
      </c>
      <c r="G1894" s="12">
        <f t="shared" si="29"/>
        <v>0.25283018867924523</v>
      </c>
      <c r="H1894" s="12" t="s">
        <v>31787</v>
      </c>
      <c r="I1894" s="12" t="s">
        <v>28721</v>
      </c>
      <c r="J1894" s="25" t="s">
        <v>60</v>
      </c>
    </row>
    <row r="1895" spans="2:10" ht="12.75">
      <c r="B1895" s="72" t="s">
        <v>9431</v>
      </c>
      <c r="C1895" s="8" t="s">
        <v>60</v>
      </c>
      <c r="D1895" s="54" t="s">
        <v>9432</v>
      </c>
      <c r="E1895" s="70">
        <v>1660</v>
      </c>
      <c r="F1895" s="26">
        <v>1325</v>
      </c>
      <c r="G1895" s="12">
        <f t="shared" si="29"/>
        <v>0.25283018867924523</v>
      </c>
      <c r="H1895" s="12" t="s">
        <v>60</v>
      </c>
      <c r="I1895" s="12" t="s">
        <v>60</v>
      </c>
      <c r="J1895" s="25" t="s">
        <v>60</v>
      </c>
    </row>
    <row r="1896" spans="2:10" ht="12.75">
      <c r="B1896" s="72" t="s">
        <v>9507</v>
      </c>
      <c r="C1896" s="8" t="s">
        <v>60</v>
      </c>
      <c r="D1896" s="54" t="s">
        <v>9508</v>
      </c>
      <c r="E1896" s="70">
        <v>1660</v>
      </c>
      <c r="F1896" s="26">
        <v>1328</v>
      </c>
      <c r="G1896" s="12">
        <f t="shared" si="29"/>
        <v>0.25</v>
      </c>
      <c r="H1896" s="12" t="s">
        <v>60</v>
      </c>
      <c r="I1896" s="12" t="s">
        <v>60</v>
      </c>
      <c r="J1896" s="25" t="s">
        <v>60</v>
      </c>
    </row>
    <row r="1897" spans="2:10" ht="12.75">
      <c r="B1897" s="72" t="s">
        <v>12738</v>
      </c>
      <c r="C1897" s="8" t="s">
        <v>25036</v>
      </c>
      <c r="D1897" s="54" t="s">
        <v>12739</v>
      </c>
      <c r="E1897" s="70">
        <v>1660</v>
      </c>
      <c r="F1897" s="26">
        <v>1325</v>
      </c>
      <c r="G1897" s="12">
        <f t="shared" si="29"/>
        <v>0.25283018867924523</v>
      </c>
      <c r="H1897" s="12" t="s">
        <v>31787</v>
      </c>
      <c r="I1897" s="12" t="s">
        <v>28722</v>
      </c>
      <c r="J1897" s="25" t="s">
        <v>60</v>
      </c>
    </row>
    <row r="1898" spans="2:10" ht="12.75">
      <c r="B1898" s="72" t="s">
        <v>16270</v>
      </c>
      <c r="C1898" s="8" t="s">
        <v>25771</v>
      </c>
      <c r="D1898" s="54" t="s">
        <v>16271</v>
      </c>
      <c r="E1898" s="70">
        <v>1660</v>
      </c>
      <c r="F1898" s="26">
        <v>1330</v>
      </c>
      <c r="G1898" s="12">
        <f t="shared" si="29"/>
        <v>0.24812030075187974</v>
      </c>
      <c r="H1898" s="12" t="s">
        <v>31799</v>
      </c>
      <c r="I1898" s="12" t="s">
        <v>28723</v>
      </c>
      <c r="J1898" s="25" t="s">
        <v>60</v>
      </c>
    </row>
    <row r="1899" spans="2:10" ht="12.75">
      <c r="B1899" s="72" t="s">
        <v>18169</v>
      </c>
      <c r="C1899" s="8" t="s">
        <v>60</v>
      </c>
      <c r="D1899" s="54" t="s">
        <v>18170</v>
      </c>
      <c r="E1899" s="70">
        <v>1660</v>
      </c>
      <c r="F1899" s="26">
        <v>1325</v>
      </c>
      <c r="G1899" s="12">
        <f t="shared" si="29"/>
        <v>0.25283018867924523</v>
      </c>
      <c r="H1899" s="12" t="s">
        <v>31804</v>
      </c>
      <c r="I1899" s="12" t="s">
        <v>28724</v>
      </c>
      <c r="J1899" s="25" t="s">
        <v>60</v>
      </c>
    </row>
    <row r="1900" spans="2:10" ht="12.75">
      <c r="B1900" s="72" t="s">
        <v>18840</v>
      </c>
      <c r="C1900" s="8" t="s">
        <v>26305</v>
      </c>
      <c r="D1900" s="54" t="s">
        <v>18841</v>
      </c>
      <c r="E1900" s="70">
        <v>1660</v>
      </c>
      <c r="F1900" s="26">
        <v>1325</v>
      </c>
      <c r="G1900" s="12">
        <f t="shared" si="29"/>
        <v>0.25283018867924523</v>
      </c>
      <c r="H1900" s="12" t="s">
        <v>31805</v>
      </c>
      <c r="I1900" s="12" t="s">
        <v>28725</v>
      </c>
      <c r="J1900" s="25" t="s">
        <v>60</v>
      </c>
    </row>
    <row r="1901" spans="2:10" ht="12.75">
      <c r="B1901" s="72" t="s">
        <v>21535</v>
      </c>
      <c r="C1901" s="8" t="s">
        <v>26750</v>
      </c>
      <c r="D1901" s="54" t="s">
        <v>21536</v>
      </c>
      <c r="E1901" s="70">
        <v>1660</v>
      </c>
      <c r="F1901" s="26">
        <v>1324</v>
      </c>
      <c r="G1901" s="12">
        <f t="shared" si="29"/>
        <v>0.25377643504531733</v>
      </c>
      <c r="H1901" s="12" t="s">
        <v>31776</v>
      </c>
      <c r="I1901" s="12" t="s">
        <v>28726</v>
      </c>
      <c r="J1901" s="25" t="s">
        <v>60</v>
      </c>
    </row>
    <row r="1902" spans="2:10" ht="12.75">
      <c r="B1902" s="72" t="s">
        <v>23100</v>
      </c>
      <c r="C1902" s="8" t="s">
        <v>27007</v>
      </c>
      <c r="D1902" s="54" t="s">
        <v>23101</v>
      </c>
      <c r="E1902" s="70">
        <v>1660</v>
      </c>
      <c r="F1902" s="26">
        <v>1331</v>
      </c>
      <c r="G1902" s="12">
        <f t="shared" si="29"/>
        <v>0.24718256949661899</v>
      </c>
      <c r="H1902" s="12" t="s">
        <v>31786</v>
      </c>
      <c r="I1902" s="12" t="s">
        <v>28727</v>
      </c>
      <c r="J1902" s="25" t="s">
        <v>60</v>
      </c>
    </row>
    <row r="1903" spans="2:10" ht="12.75">
      <c r="B1903" s="72" t="s">
        <v>11541</v>
      </c>
      <c r="C1903" s="8" t="s">
        <v>24787</v>
      </c>
      <c r="D1903" s="54" t="s">
        <v>11542</v>
      </c>
      <c r="E1903" s="70">
        <v>1670</v>
      </c>
      <c r="F1903" s="26">
        <v>1332</v>
      </c>
      <c r="G1903" s="12">
        <f t="shared" si="29"/>
        <v>0.25375375375375375</v>
      </c>
      <c r="H1903" s="12" t="s">
        <v>31772</v>
      </c>
      <c r="I1903" s="12" t="s">
        <v>28728</v>
      </c>
      <c r="J1903" s="25" t="s">
        <v>60</v>
      </c>
    </row>
    <row r="1904" spans="2:10" ht="12.75">
      <c r="B1904" s="72" t="s">
        <v>16274</v>
      </c>
      <c r="C1904" s="8" t="s">
        <v>60</v>
      </c>
      <c r="D1904" s="54" t="s">
        <v>16275</v>
      </c>
      <c r="E1904" s="70">
        <v>1670</v>
      </c>
      <c r="F1904" s="26">
        <v>1338</v>
      </c>
      <c r="G1904" s="12">
        <f t="shared" si="29"/>
        <v>0.24813153961136014</v>
      </c>
      <c r="H1904" s="12" t="s">
        <v>31725</v>
      </c>
      <c r="I1904" s="12" t="s">
        <v>28729</v>
      </c>
      <c r="J1904" s="25" t="s">
        <v>60</v>
      </c>
    </row>
    <row r="1905" spans="2:10" ht="12.75">
      <c r="B1905" s="72" t="s">
        <v>20605</v>
      </c>
      <c r="C1905" s="8" t="s">
        <v>26571</v>
      </c>
      <c r="D1905" s="54" t="s">
        <v>20606</v>
      </c>
      <c r="E1905" s="70">
        <v>1670</v>
      </c>
      <c r="F1905" s="26">
        <v>1333</v>
      </c>
      <c r="G1905" s="12">
        <f t="shared" si="29"/>
        <v>0.25281320330082524</v>
      </c>
      <c r="H1905" s="12" t="s">
        <v>60</v>
      </c>
      <c r="I1905" s="12" t="s">
        <v>28730</v>
      </c>
      <c r="J1905" s="25" t="s">
        <v>60</v>
      </c>
    </row>
    <row r="1906" spans="2:10" ht="12.75">
      <c r="B1906" s="72" t="s">
        <v>20609</v>
      </c>
      <c r="C1906" s="8" t="s">
        <v>26572</v>
      </c>
      <c r="D1906" s="54" t="s">
        <v>20610</v>
      </c>
      <c r="E1906" s="70">
        <v>1670</v>
      </c>
      <c r="F1906" s="26">
        <v>1336</v>
      </c>
      <c r="G1906" s="12">
        <f t="shared" si="29"/>
        <v>0.25</v>
      </c>
      <c r="H1906" s="12" t="s">
        <v>60</v>
      </c>
      <c r="I1906" s="12" t="s">
        <v>28731</v>
      </c>
      <c r="J1906" s="25" t="s">
        <v>60</v>
      </c>
    </row>
    <row r="1907" spans="2:10" ht="12.75">
      <c r="B1907" s="72" t="s">
        <v>22244</v>
      </c>
      <c r="C1907" s="8" t="s">
        <v>26898</v>
      </c>
      <c r="D1907" s="54" t="s">
        <v>22245</v>
      </c>
      <c r="E1907" s="70">
        <v>1670</v>
      </c>
      <c r="F1907" s="26">
        <v>1336</v>
      </c>
      <c r="G1907" s="12">
        <f t="shared" si="29"/>
        <v>0.25</v>
      </c>
      <c r="H1907" s="12" t="s">
        <v>31639</v>
      </c>
      <c r="I1907" s="12" t="s">
        <v>28732</v>
      </c>
      <c r="J1907" s="25" t="s">
        <v>60</v>
      </c>
    </row>
    <row r="1908" spans="2:10" ht="12.75">
      <c r="B1908" s="72" t="s">
        <v>22248</v>
      </c>
      <c r="C1908" s="8" t="s">
        <v>26899</v>
      </c>
      <c r="D1908" s="54" t="s">
        <v>22249</v>
      </c>
      <c r="E1908" s="70">
        <v>1670</v>
      </c>
      <c r="F1908" s="26">
        <v>1336</v>
      </c>
      <c r="G1908" s="12">
        <f t="shared" si="29"/>
        <v>0.25</v>
      </c>
      <c r="H1908" s="12" t="s">
        <v>31639</v>
      </c>
      <c r="I1908" s="12" t="s">
        <v>28733</v>
      </c>
      <c r="J1908" s="25" t="s">
        <v>60</v>
      </c>
    </row>
    <row r="1909" spans="2:10" ht="12.75">
      <c r="B1909" s="72" t="s">
        <v>9941</v>
      </c>
      <c r="C1909" s="8" t="s">
        <v>24552</v>
      </c>
      <c r="D1909" s="54" t="s">
        <v>9942</v>
      </c>
      <c r="E1909" s="70">
        <v>1680</v>
      </c>
      <c r="F1909" s="26">
        <v>1343</v>
      </c>
      <c r="G1909" s="12">
        <f t="shared" si="29"/>
        <v>0.25093075204765447</v>
      </c>
      <c r="H1909" s="12" t="s">
        <v>60</v>
      </c>
      <c r="I1909" s="12" t="s">
        <v>60</v>
      </c>
      <c r="J1909" s="25" t="s">
        <v>60</v>
      </c>
    </row>
    <row r="1910" spans="2:10" ht="12.75">
      <c r="B1910" s="72" t="s">
        <v>10322</v>
      </c>
      <c r="C1910" s="8" t="s">
        <v>24605</v>
      </c>
      <c r="D1910" s="54" t="s">
        <v>10323</v>
      </c>
      <c r="E1910" s="70">
        <v>1680</v>
      </c>
      <c r="F1910" s="26">
        <v>1344</v>
      </c>
      <c r="G1910" s="12">
        <f t="shared" si="29"/>
        <v>0.25</v>
      </c>
      <c r="H1910" s="12" t="s">
        <v>60</v>
      </c>
      <c r="I1910" s="12" t="s">
        <v>60</v>
      </c>
      <c r="J1910" s="25" t="s">
        <v>60</v>
      </c>
    </row>
    <row r="1911" spans="2:10" ht="12.75">
      <c r="B1911" s="72" t="s">
        <v>11549</v>
      </c>
      <c r="C1911" s="8" t="s">
        <v>24789</v>
      </c>
      <c r="D1911" s="54" t="s">
        <v>11550</v>
      </c>
      <c r="E1911" s="70">
        <v>1680</v>
      </c>
      <c r="F1911" s="26">
        <v>1344</v>
      </c>
      <c r="G1911" s="12">
        <f t="shared" si="29"/>
        <v>0.25</v>
      </c>
      <c r="H1911" s="12" t="s">
        <v>31618</v>
      </c>
      <c r="I1911" s="12" t="s">
        <v>28734</v>
      </c>
      <c r="J1911" s="25" t="s">
        <v>60</v>
      </c>
    </row>
    <row r="1912" spans="2:10" ht="12.75">
      <c r="B1912" s="72" t="s">
        <v>13822</v>
      </c>
      <c r="C1912" s="8" t="s">
        <v>25220</v>
      </c>
      <c r="D1912" s="54" t="s">
        <v>13823</v>
      </c>
      <c r="E1912" s="70">
        <v>1680</v>
      </c>
      <c r="F1912" s="26">
        <v>1342</v>
      </c>
      <c r="G1912" s="12">
        <f t="shared" si="29"/>
        <v>0.25186289120715344</v>
      </c>
      <c r="H1912" s="12" t="s">
        <v>31645</v>
      </c>
      <c r="I1912" s="12" t="s">
        <v>28735</v>
      </c>
      <c r="J1912" s="25" t="s">
        <v>60</v>
      </c>
    </row>
    <row r="1913" spans="2:10" ht="12.75">
      <c r="B1913" s="72" t="s">
        <v>13826</v>
      </c>
      <c r="C1913" s="8" t="s">
        <v>25221</v>
      </c>
      <c r="D1913" s="54" t="s">
        <v>13827</v>
      </c>
      <c r="E1913" s="70">
        <v>1680</v>
      </c>
      <c r="F1913" s="26">
        <v>1346</v>
      </c>
      <c r="G1913" s="12">
        <f t="shared" si="29"/>
        <v>0.24814264487369986</v>
      </c>
      <c r="H1913" s="12" t="s">
        <v>60</v>
      </c>
      <c r="I1913" s="12" t="s">
        <v>28736</v>
      </c>
      <c r="J1913" s="25" t="s">
        <v>60</v>
      </c>
    </row>
    <row r="1914" spans="2:10" ht="12.75">
      <c r="B1914" s="72" t="s">
        <v>16278</v>
      </c>
      <c r="C1914" s="8" t="s">
        <v>25772</v>
      </c>
      <c r="D1914" s="54" t="s">
        <v>16279</v>
      </c>
      <c r="E1914" s="70">
        <v>1680</v>
      </c>
      <c r="F1914" s="26">
        <v>1342</v>
      </c>
      <c r="G1914" s="12">
        <f t="shared" si="29"/>
        <v>0.25186289120715344</v>
      </c>
      <c r="H1914" s="12" t="s">
        <v>60</v>
      </c>
      <c r="I1914" s="12" t="s">
        <v>28737</v>
      </c>
      <c r="J1914" s="25" t="s">
        <v>60</v>
      </c>
    </row>
    <row r="1915" spans="2:10" ht="12.75">
      <c r="B1915" s="72" t="s">
        <v>16282</v>
      </c>
      <c r="C1915" s="8" t="s">
        <v>25773</v>
      </c>
      <c r="D1915" s="54" t="s">
        <v>16283</v>
      </c>
      <c r="E1915" s="70">
        <v>1680</v>
      </c>
      <c r="F1915" s="26">
        <v>1342</v>
      </c>
      <c r="G1915" s="12">
        <f t="shared" si="29"/>
        <v>0.25186289120715344</v>
      </c>
      <c r="H1915" s="12" t="s">
        <v>60</v>
      </c>
      <c r="I1915" s="12" t="s">
        <v>28738</v>
      </c>
      <c r="J1915" s="25" t="s">
        <v>60</v>
      </c>
    </row>
    <row r="1916" spans="2:10" ht="12.75">
      <c r="B1916" s="72" t="s">
        <v>20613</v>
      </c>
      <c r="C1916" s="8" t="s">
        <v>26573</v>
      </c>
      <c r="D1916" s="54" t="s">
        <v>20614</v>
      </c>
      <c r="E1916" s="70">
        <v>1690</v>
      </c>
      <c r="F1916" s="26">
        <v>1348</v>
      </c>
      <c r="G1916" s="12">
        <f t="shared" si="29"/>
        <v>0.25370919881305642</v>
      </c>
      <c r="H1916" s="12" t="s">
        <v>31806</v>
      </c>
      <c r="I1916" s="12" t="s">
        <v>28739</v>
      </c>
      <c r="J1916" s="25" t="s">
        <v>60</v>
      </c>
    </row>
    <row r="1917" spans="2:10" ht="12.75">
      <c r="B1917" s="72" t="s">
        <v>20617</v>
      </c>
      <c r="C1917" s="8" t="s">
        <v>26574</v>
      </c>
      <c r="D1917" s="54" t="s">
        <v>20618</v>
      </c>
      <c r="E1917" s="70">
        <v>1690</v>
      </c>
      <c r="F1917" s="26">
        <v>1348</v>
      </c>
      <c r="G1917" s="12">
        <f t="shared" si="29"/>
        <v>0.25370919881305642</v>
      </c>
      <c r="H1917" s="12" t="s">
        <v>60</v>
      </c>
      <c r="I1917" s="12" t="s">
        <v>28740</v>
      </c>
      <c r="J1917" s="25" t="s">
        <v>60</v>
      </c>
    </row>
    <row r="1918" spans="2:10" ht="12.75">
      <c r="B1918" s="72" t="s">
        <v>22639</v>
      </c>
      <c r="C1918" s="8" t="s">
        <v>26929</v>
      </c>
      <c r="D1918" s="54" t="s">
        <v>22640</v>
      </c>
      <c r="E1918" s="70">
        <v>1690</v>
      </c>
      <c r="F1918" s="26">
        <v>1348</v>
      </c>
      <c r="G1918" s="12">
        <f t="shared" si="29"/>
        <v>0.25370919881305642</v>
      </c>
      <c r="H1918" s="12" t="s">
        <v>31807</v>
      </c>
      <c r="I1918" s="12" t="s">
        <v>28741</v>
      </c>
      <c r="J1918" s="25" t="s">
        <v>60</v>
      </c>
    </row>
    <row r="1919" spans="2:10" ht="12.75">
      <c r="B1919" s="72" t="s">
        <v>10170</v>
      </c>
      <c r="C1919" s="8" t="s">
        <v>24575</v>
      </c>
      <c r="D1919" s="54" t="s">
        <v>10171</v>
      </c>
      <c r="E1919" s="70">
        <v>1690</v>
      </c>
      <c r="F1919" s="26">
        <v>1355</v>
      </c>
      <c r="G1919" s="12">
        <f t="shared" si="29"/>
        <v>0.24723247232472323</v>
      </c>
      <c r="H1919" s="12" t="s">
        <v>60</v>
      </c>
      <c r="I1919" s="12" t="s">
        <v>60</v>
      </c>
      <c r="J1919" s="25" t="s">
        <v>60</v>
      </c>
    </row>
    <row r="1920" spans="2:10" ht="12.75">
      <c r="B1920" s="72" t="s">
        <v>11553</v>
      </c>
      <c r="C1920" s="8" t="s">
        <v>24790</v>
      </c>
      <c r="D1920" s="54" t="s">
        <v>11554</v>
      </c>
      <c r="E1920" s="70">
        <v>1700</v>
      </c>
      <c r="F1920" s="26">
        <v>1356</v>
      </c>
      <c r="G1920" s="12">
        <f t="shared" si="29"/>
        <v>0.25368731563421831</v>
      </c>
      <c r="H1920" s="12" t="s">
        <v>31772</v>
      </c>
      <c r="I1920" s="12" t="s">
        <v>28742</v>
      </c>
      <c r="J1920" s="25" t="s">
        <v>60</v>
      </c>
    </row>
    <row r="1921" spans="2:10" ht="12.75">
      <c r="B1921" s="72" t="s">
        <v>11557</v>
      </c>
      <c r="C1921" s="8" t="s">
        <v>24791</v>
      </c>
      <c r="D1921" s="54" t="s">
        <v>11558</v>
      </c>
      <c r="E1921" s="70">
        <v>1700</v>
      </c>
      <c r="F1921" s="26">
        <v>1356</v>
      </c>
      <c r="G1921" s="12">
        <f t="shared" si="29"/>
        <v>0.25368731563421831</v>
      </c>
      <c r="H1921" s="12" t="s">
        <v>31808</v>
      </c>
      <c r="I1921" s="12" t="s">
        <v>28743</v>
      </c>
      <c r="J1921" s="25" t="s">
        <v>60</v>
      </c>
    </row>
    <row r="1922" spans="2:10" ht="12.75">
      <c r="B1922" s="72" t="s">
        <v>11561</v>
      </c>
      <c r="C1922" s="8" t="s">
        <v>24792</v>
      </c>
      <c r="D1922" s="54" t="s">
        <v>11562</v>
      </c>
      <c r="E1922" s="70">
        <v>1700</v>
      </c>
      <c r="F1922" s="26">
        <v>1356</v>
      </c>
      <c r="G1922" s="12">
        <f t="shared" ref="G1922:G1985" si="30">IFERROR(E1922/F1922-1,0)</f>
        <v>0.25368731563421831</v>
      </c>
      <c r="H1922" s="12" t="s">
        <v>31618</v>
      </c>
      <c r="I1922" s="12" t="s">
        <v>28744</v>
      </c>
      <c r="J1922" s="25" t="s">
        <v>60</v>
      </c>
    </row>
    <row r="1923" spans="2:10" ht="12.75">
      <c r="B1923" s="72" t="s">
        <v>12522</v>
      </c>
      <c r="C1923" s="8">
        <v>48131003</v>
      </c>
      <c r="D1923" s="54" t="s">
        <v>12523</v>
      </c>
      <c r="E1923" s="70">
        <v>1690</v>
      </c>
      <c r="F1923" s="26">
        <v>1349</v>
      </c>
      <c r="G1923" s="12">
        <f t="shared" si="30"/>
        <v>0.25277983691623418</v>
      </c>
      <c r="H1923" s="12" t="s">
        <v>31765</v>
      </c>
      <c r="I1923" s="12" t="s">
        <v>28745</v>
      </c>
      <c r="J1923" s="25" t="s">
        <v>60</v>
      </c>
    </row>
    <row r="1924" spans="2:10" ht="12.75">
      <c r="B1924" s="72" t="s">
        <v>12526</v>
      </c>
      <c r="C1924" s="8">
        <v>4932373367</v>
      </c>
      <c r="D1924" s="54" t="s">
        <v>12527</v>
      </c>
      <c r="E1924" s="70">
        <v>1690</v>
      </c>
      <c r="F1924" s="26">
        <v>1349</v>
      </c>
      <c r="G1924" s="12">
        <f t="shared" si="30"/>
        <v>0.25277983691623418</v>
      </c>
      <c r="H1924" s="12" t="s">
        <v>31673</v>
      </c>
      <c r="I1924" s="12" t="s">
        <v>28746</v>
      </c>
      <c r="J1924" s="25" t="s">
        <v>60</v>
      </c>
    </row>
    <row r="1925" spans="2:10" ht="12.75">
      <c r="B1925" s="72" t="s">
        <v>16286</v>
      </c>
      <c r="C1925" s="8" t="s">
        <v>25774</v>
      </c>
      <c r="D1925" s="54" t="s">
        <v>16287</v>
      </c>
      <c r="E1925" s="70">
        <v>1690</v>
      </c>
      <c r="F1925" s="26">
        <v>1354</v>
      </c>
      <c r="G1925" s="12">
        <f t="shared" si="30"/>
        <v>0.24815361890694243</v>
      </c>
      <c r="H1925" s="12" t="s">
        <v>60</v>
      </c>
      <c r="I1925" s="12" t="s">
        <v>28747</v>
      </c>
      <c r="J1925" s="25" t="s">
        <v>60</v>
      </c>
    </row>
    <row r="1926" spans="2:10" ht="12.75">
      <c r="B1926" s="72" t="s">
        <v>16290</v>
      </c>
      <c r="C1926" s="8" t="s">
        <v>25775</v>
      </c>
      <c r="D1926" s="54" t="s">
        <v>16291</v>
      </c>
      <c r="E1926" s="70">
        <v>1690</v>
      </c>
      <c r="F1926" s="26">
        <v>1354</v>
      </c>
      <c r="G1926" s="12">
        <f t="shared" si="30"/>
        <v>0.24815361890694243</v>
      </c>
      <c r="H1926" s="12" t="s">
        <v>60</v>
      </c>
      <c r="I1926" s="12" t="s">
        <v>28748</v>
      </c>
      <c r="J1926" s="25" t="s">
        <v>60</v>
      </c>
    </row>
    <row r="1927" spans="2:10" ht="12.75">
      <c r="B1927" s="72" t="s">
        <v>21513</v>
      </c>
      <c r="C1927" s="8" t="s">
        <v>26748</v>
      </c>
      <c r="D1927" s="54" t="s">
        <v>21514</v>
      </c>
      <c r="E1927" s="70">
        <v>1690</v>
      </c>
      <c r="F1927" s="26">
        <v>1355</v>
      </c>
      <c r="G1927" s="12">
        <f t="shared" si="30"/>
        <v>0.24723247232472323</v>
      </c>
      <c r="H1927" s="12" t="s">
        <v>31809</v>
      </c>
      <c r="I1927" s="12" t="s">
        <v>28749</v>
      </c>
      <c r="J1927" s="25" t="s">
        <v>60</v>
      </c>
    </row>
    <row r="1928" spans="2:10" ht="12.75">
      <c r="B1928" s="72" t="s">
        <v>21643</v>
      </c>
      <c r="C1928" s="8">
        <v>4932478254</v>
      </c>
      <c r="D1928" s="54" t="s">
        <v>21644</v>
      </c>
      <c r="E1928" s="70">
        <v>1690</v>
      </c>
      <c r="F1928" s="26">
        <v>1355</v>
      </c>
      <c r="G1928" s="12">
        <f t="shared" si="30"/>
        <v>0.24723247232472323</v>
      </c>
      <c r="H1928" s="12" t="s">
        <v>31782</v>
      </c>
      <c r="I1928" s="12" t="s">
        <v>28750</v>
      </c>
      <c r="J1928" s="25" t="s">
        <v>60</v>
      </c>
    </row>
    <row r="1929" spans="2:10" ht="12.75">
      <c r="B1929" s="72" t="s">
        <v>16294</v>
      </c>
      <c r="C1929" s="8" t="s">
        <v>60</v>
      </c>
      <c r="D1929" s="54" t="s">
        <v>16295</v>
      </c>
      <c r="E1929" s="70">
        <v>1700</v>
      </c>
      <c r="F1929" s="26">
        <v>1359</v>
      </c>
      <c r="G1929" s="12">
        <f t="shared" si="30"/>
        <v>0.25091979396615161</v>
      </c>
      <c r="H1929" s="12" t="s">
        <v>31725</v>
      </c>
      <c r="I1929" s="12" t="s">
        <v>28751</v>
      </c>
      <c r="J1929" s="25" t="s">
        <v>60</v>
      </c>
    </row>
    <row r="1930" spans="2:10" ht="12.75">
      <c r="B1930" s="72" t="s">
        <v>18844</v>
      </c>
      <c r="C1930" s="8" t="s">
        <v>26306</v>
      </c>
      <c r="D1930" s="54" t="s">
        <v>18845</v>
      </c>
      <c r="E1930" s="70">
        <v>1700</v>
      </c>
      <c r="F1930" s="26">
        <v>1361</v>
      </c>
      <c r="G1930" s="12">
        <f t="shared" si="30"/>
        <v>0.24908155767817775</v>
      </c>
      <c r="H1930" s="12" t="s">
        <v>31788</v>
      </c>
      <c r="I1930" s="12" t="s">
        <v>28752</v>
      </c>
      <c r="J1930" s="25" t="s">
        <v>60</v>
      </c>
    </row>
    <row r="1931" spans="2:10" ht="12.75">
      <c r="B1931" s="72" t="s">
        <v>22643</v>
      </c>
      <c r="C1931" s="8" t="s">
        <v>26929</v>
      </c>
      <c r="D1931" s="54" t="s">
        <v>22644</v>
      </c>
      <c r="E1931" s="70">
        <v>1700</v>
      </c>
      <c r="F1931" s="26">
        <v>1360</v>
      </c>
      <c r="G1931" s="12">
        <f t="shared" si="30"/>
        <v>0.25</v>
      </c>
      <c r="H1931" s="12" t="s">
        <v>31807</v>
      </c>
      <c r="I1931" s="12" t="s">
        <v>28753</v>
      </c>
      <c r="J1931" s="25" t="s">
        <v>60</v>
      </c>
    </row>
    <row r="1932" spans="2:10" ht="12.75">
      <c r="B1932" s="72" t="s">
        <v>9639</v>
      </c>
      <c r="C1932" s="8" t="s">
        <v>60</v>
      </c>
      <c r="D1932" s="54" t="s">
        <v>9640</v>
      </c>
      <c r="E1932" s="70">
        <v>1720</v>
      </c>
      <c r="F1932" s="26">
        <v>1373</v>
      </c>
      <c r="G1932" s="12">
        <f t="shared" si="30"/>
        <v>0.25273124544792425</v>
      </c>
      <c r="H1932" s="12" t="s">
        <v>60</v>
      </c>
      <c r="I1932" s="12" t="s">
        <v>60</v>
      </c>
      <c r="J1932" s="25" t="s">
        <v>60</v>
      </c>
    </row>
    <row r="1933" spans="2:10" ht="12.75">
      <c r="B1933" s="72" t="s">
        <v>24249</v>
      </c>
      <c r="C1933" s="8" t="s">
        <v>27179</v>
      </c>
      <c r="D1933" s="54" t="s">
        <v>24250</v>
      </c>
      <c r="E1933" s="70">
        <v>1720</v>
      </c>
      <c r="F1933" s="26">
        <v>1372</v>
      </c>
      <c r="G1933" s="12">
        <f t="shared" si="30"/>
        <v>0.25364431486880457</v>
      </c>
      <c r="H1933" s="12" t="s">
        <v>60</v>
      </c>
      <c r="I1933" s="12" t="s">
        <v>60</v>
      </c>
      <c r="J1933" s="25" t="s">
        <v>60</v>
      </c>
    </row>
    <row r="1934" spans="2:10" ht="12.75">
      <c r="B1934" s="72" t="s">
        <v>24357</v>
      </c>
      <c r="C1934" s="8" t="s">
        <v>27206</v>
      </c>
      <c r="D1934" s="54" t="s">
        <v>24358</v>
      </c>
      <c r="E1934" s="70">
        <v>1720</v>
      </c>
      <c r="F1934" s="26">
        <v>1372</v>
      </c>
      <c r="G1934" s="12">
        <f t="shared" si="30"/>
        <v>0.25364431486880457</v>
      </c>
      <c r="H1934" s="12" t="s">
        <v>60</v>
      </c>
      <c r="I1934" s="12" t="s">
        <v>60</v>
      </c>
      <c r="J1934" s="25" t="s">
        <v>60</v>
      </c>
    </row>
    <row r="1935" spans="2:10" ht="12.75">
      <c r="B1935" s="72" t="s">
        <v>11565</v>
      </c>
      <c r="C1935" s="8" t="s">
        <v>24793</v>
      </c>
      <c r="D1935" s="54" t="s">
        <v>11566</v>
      </c>
      <c r="E1935" s="70">
        <v>1730</v>
      </c>
      <c r="F1935" s="26">
        <v>1380</v>
      </c>
      <c r="G1935" s="12">
        <f t="shared" si="30"/>
        <v>0.25362318840579712</v>
      </c>
      <c r="H1935" s="12" t="s">
        <v>31618</v>
      </c>
      <c r="I1935" s="12" t="s">
        <v>28754</v>
      </c>
      <c r="J1935" s="25" t="s">
        <v>60</v>
      </c>
    </row>
    <row r="1936" spans="2:10" ht="12.75">
      <c r="B1936" s="72" t="s">
        <v>13814</v>
      </c>
      <c r="C1936" s="8">
        <v>4932352834</v>
      </c>
      <c r="D1936" s="54" t="s">
        <v>13815</v>
      </c>
      <c r="E1936" s="70">
        <v>1720</v>
      </c>
      <c r="F1936" s="26">
        <v>1377</v>
      </c>
      <c r="G1936" s="12">
        <f t="shared" si="30"/>
        <v>0.24909222948438625</v>
      </c>
      <c r="H1936" s="12" t="s">
        <v>31795</v>
      </c>
      <c r="I1936" s="12" t="s">
        <v>28755</v>
      </c>
      <c r="J1936" s="25" t="s">
        <v>60</v>
      </c>
    </row>
    <row r="1937" spans="2:10" ht="12.75">
      <c r="B1937" s="72" t="s">
        <v>17800</v>
      </c>
      <c r="C1937" s="8" t="s">
        <v>26118</v>
      </c>
      <c r="D1937" s="54" t="s">
        <v>17801</v>
      </c>
      <c r="E1937" s="70">
        <v>1720</v>
      </c>
      <c r="F1937" s="26">
        <v>1379</v>
      </c>
      <c r="G1937" s="12">
        <f t="shared" si="30"/>
        <v>0.24728063814358237</v>
      </c>
      <c r="H1937" s="12" t="s">
        <v>60</v>
      </c>
      <c r="I1937" s="12" t="s">
        <v>28756</v>
      </c>
      <c r="J1937" s="25" t="s">
        <v>60</v>
      </c>
    </row>
    <row r="1938" spans="2:10" ht="12.75">
      <c r="B1938" s="72" t="s">
        <v>9415</v>
      </c>
      <c r="C1938" s="8" t="s">
        <v>60</v>
      </c>
      <c r="D1938" s="54" t="s">
        <v>9416</v>
      </c>
      <c r="E1938" s="70">
        <v>1730</v>
      </c>
      <c r="F1938" s="26">
        <v>1386</v>
      </c>
      <c r="G1938" s="12">
        <f t="shared" si="30"/>
        <v>0.2481962481962483</v>
      </c>
      <c r="H1938" s="12" t="s">
        <v>60</v>
      </c>
      <c r="I1938" s="12" t="s">
        <v>60</v>
      </c>
      <c r="J1938" s="25" t="s">
        <v>60</v>
      </c>
    </row>
    <row r="1939" spans="2:10" ht="12.75">
      <c r="B1939" s="72" t="s">
        <v>9643</v>
      </c>
      <c r="C1939" s="8" t="s">
        <v>60</v>
      </c>
      <c r="D1939" s="54" t="s">
        <v>9644</v>
      </c>
      <c r="E1939" s="70">
        <v>1730</v>
      </c>
      <c r="F1939" s="26">
        <v>1383</v>
      </c>
      <c r="G1939" s="12">
        <f t="shared" si="30"/>
        <v>0.25090383224873469</v>
      </c>
      <c r="H1939" s="12" t="s">
        <v>60</v>
      </c>
      <c r="I1939" s="12" t="s">
        <v>60</v>
      </c>
      <c r="J1939" s="25" t="s">
        <v>60</v>
      </c>
    </row>
    <row r="1940" spans="2:10" ht="12.75">
      <c r="B1940" s="72" t="s">
        <v>12530</v>
      </c>
      <c r="C1940" s="8">
        <v>4932363700</v>
      </c>
      <c r="D1940" s="54" t="s">
        <v>12531</v>
      </c>
      <c r="E1940" s="70">
        <v>1730</v>
      </c>
      <c r="F1940" s="26">
        <v>1386</v>
      </c>
      <c r="G1940" s="12">
        <f t="shared" si="30"/>
        <v>0.2481962481962483</v>
      </c>
      <c r="H1940" s="12" t="s">
        <v>31673</v>
      </c>
      <c r="I1940" s="12" t="s">
        <v>28757</v>
      </c>
      <c r="J1940" s="25" t="s">
        <v>60</v>
      </c>
    </row>
    <row r="1941" spans="2:10" ht="12.75">
      <c r="B1941" s="72" t="s">
        <v>13834</v>
      </c>
      <c r="C1941" s="8" t="s">
        <v>25223</v>
      </c>
      <c r="D1941" s="54" t="s">
        <v>13835</v>
      </c>
      <c r="E1941" s="70">
        <v>1730</v>
      </c>
      <c r="F1941" s="26">
        <v>1384</v>
      </c>
      <c r="G1941" s="12">
        <f t="shared" si="30"/>
        <v>0.25</v>
      </c>
      <c r="H1941" s="12" t="s">
        <v>31645</v>
      </c>
      <c r="I1941" s="12" t="s">
        <v>28758</v>
      </c>
      <c r="J1941" s="25" t="s">
        <v>60</v>
      </c>
    </row>
    <row r="1942" spans="2:10" ht="12.75">
      <c r="B1942" s="72" t="s">
        <v>16298</v>
      </c>
      <c r="C1942" s="8" t="s">
        <v>25776</v>
      </c>
      <c r="D1942" s="54" t="s">
        <v>16299</v>
      </c>
      <c r="E1942" s="70">
        <v>1740</v>
      </c>
      <c r="F1942" s="26">
        <v>1389</v>
      </c>
      <c r="G1942" s="12">
        <f t="shared" si="30"/>
        <v>0.25269978401727866</v>
      </c>
      <c r="H1942" s="12" t="s">
        <v>31799</v>
      </c>
      <c r="I1942" s="12" t="s">
        <v>28759</v>
      </c>
      <c r="J1942" s="25" t="s">
        <v>60</v>
      </c>
    </row>
    <row r="1943" spans="2:10" ht="12.75">
      <c r="B1943" s="72" t="s">
        <v>18173</v>
      </c>
      <c r="C1943" s="8" t="s">
        <v>26153</v>
      </c>
      <c r="D1943" s="54" t="s">
        <v>18145</v>
      </c>
      <c r="E1943" s="70">
        <v>1730</v>
      </c>
      <c r="F1943" s="26">
        <v>1386</v>
      </c>
      <c r="G1943" s="12">
        <f t="shared" si="30"/>
        <v>0.2481962481962483</v>
      </c>
      <c r="H1943" s="12" t="s">
        <v>31703</v>
      </c>
      <c r="I1943" s="12" t="s">
        <v>28760</v>
      </c>
      <c r="J1943" s="25" t="s">
        <v>60</v>
      </c>
    </row>
    <row r="1944" spans="2:10" ht="12.75">
      <c r="B1944" s="72" t="s">
        <v>22252</v>
      </c>
      <c r="C1944" s="8" t="s">
        <v>26900</v>
      </c>
      <c r="D1944" s="54" t="s">
        <v>22253</v>
      </c>
      <c r="E1944" s="70">
        <v>1730</v>
      </c>
      <c r="F1944" s="26">
        <v>1384</v>
      </c>
      <c r="G1944" s="12">
        <f t="shared" si="30"/>
        <v>0.25</v>
      </c>
      <c r="H1944" s="12" t="s">
        <v>31639</v>
      </c>
      <c r="I1944" s="12" t="s">
        <v>28761</v>
      </c>
      <c r="J1944" s="25" t="s">
        <v>60</v>
      </c>
    </row>
    <row r="1945" spans="2:10" ht="12.75">
      <c r="B1945" s="72" t="s">
        <v>22647</v>
      </c>
      <c r="C1945" s="8" t="s">
        <v>26929</v>
      </c>
      <c r="D1945" s="54" t="s">
        <v>22648</v>
      </c>
      <c r="E1945" s="70">
        <v>1730</v>
      </c>
      <c r="F1945" s="26">
        <v>1384</v>
      </c>
      <c r="G1945" s="12">
        <f t="shared" si="30"/>
        <v>0.25</v>
      </c>
      <c r="H1945" s="12" t="s">
        <v>31807</v>
      </c>
      <c r="I1945" s="12" t="s">
        <v>28762</v>
      </c>
      <c r="J1945" s="25" t="s">
        <v>60</v>
      </c>
    </row>
    <row r="1946" spans="2:10" ht="12.75">
      <c r="B1946" s="72" t="s">
        <v>9647</v>
      </c>
      <c r="C1946" s="8" t="s">
        <v>60</v>
      </c>
      <c r="D1946" s="54" t="s">
        <v>9648</v>
      </c>
      <c r="E1946" s="70">
        <v>1750</v>
      </c>
      <c r="F1946" s="26">
        <v>1398</v>
      </c>
      <c r="G1946" s="12">
        <f t="shared" si="30"/>
        <v>0.25178826895565098</v>
      </c>
      <c r="H1946" s="12" t="s">
        <v>60</v>
      </c>
      <c r="I1946" s="12" t="s">
        <v>60</v>
      </c>
      <c r="J1946" s="25" t="s">
        <v>60</v>
      </c>
    </row>
    <row r="1947" spans="2:10" ht="12.75">
      <c r="B1947" s="72" t="s">
        <v>9651</v>
      </c>
      <c r="C1947" s="8" t="s">
        <v>60</v>
      </c>
      <c r="D1947" s="54" t="s">
        <v>9652</v>
      </c>
      <c r="E1947" s="70">
        <v>1750</v>
      </c>
      <c r="F1947" s="26">
        <v>1398</v>
      </c>
      <c r="G1947" s="12">
        <f t="shared" si="30"/>
        <v>0.25178826895565098</v>
      </c>
      <c r="H1947" s="12" t="s">
        <v>60</v>
      </c>
      <c r="I1947" s="12" t="s">
        <v>60</v>
      </c>
      <c r="J1947" s="25" t="s">
        <v>60</v>
      </c>
    </row>
    <row r="1948" spans="2:10" ht="12.75">
      <c r="B1948" s="72" t="s">
        <v>11569</v>
      </c>
      <c r="C1948" s="8" t="s">
        <v>24794</v>
      </c>
      <c r="D1948" s="54" t="s">
        <v>11570</v>
      </c>
      <c r="E1948" s="70">
        <v>1740</v>
      </c>
      <c r="F1948" s="26">
        <v>1391</v>
      </c>
      <c r="G1948" s="12">
        <f t="shared" si="30"/>
        <v>0.25089863407620427</v>
      </c>
      <c r="H1948" s="12" t="s">
        <v>31618</v>
      </c>
      <c r="I1948" s="12" t="s">
        <v>28763</v>
      </c>
      <c r="J1948" s="25" t="s">
        <v>60</v>
      </c>
    </row>
    <row r="1949" spans="2:10" ht="12.75">
      <c r="B1949" s="72" t="s">
        <v>21707</v>
      </c>
      <c r="C1949" s="8" t="s">
        <v>26772</v>
      </c>
      <c r="D1949" s="54" t="s">
        <v>21708</v>
      </c>
      <c r="E1949" s="70">
        <v>1740</v>
      </c>
      <c r="F1949" s="26">
        <v>1395</v>
      </c>
      <c r="G1949" s="12">
        <f t="shared" si="30"/>
        <v>0.24731182795698925</v>
      </c>
      <c r="H1949" s="12" t="s">
        <v>60</v>
      </c>
      <c r="I1949" s="12" t="s">
        <v>60</v>
      </c>
      <c r="J1949" s="25" t="s">
        <v>60</v>
      </c>
    </row>
    <row r="1950" spans="2:10" ht="12.75">
      <c r="B1950" s="72" t="s">
        <v>22899</v>
      </c>
      <c r="C1950" s="8" t="s">
        <v>26959</v>
      </c>
      <c r="D1950" s="54" t="s">
        <v>22900</v>
      </c>
      <c r="E1950" s="70">
        <v>1740</v>
      </c>
      <c r="F1950" s="26">
        <v>1391</v>
      </c>
      <c r="G1950" s="12">
        <f t="shared" si="30"/>
        <v>0.25089863407620427</v>
      </c>
      <c r="H1950" s="12" t="s">
        <v>31783</v>
      </c>
      <c r="I1950" s="12" t="s">
        <v>28764</v>
      </c>
      <c r="J1950" s="25" t="s">
        <v>60</v>
      </c>
    </row>
    <row r="1951" spans="2:10" ht="12.75">
      <c r="B1951" s="72" t="s">
        <v>23186</v>
      </c>
      <c r="C1951" s="8" t="s">
        <v>27022</v>
      </c>
      <c r="D1951" s="54" t="s">
        <v>23187</v>
      </c>
      <c r="E1951" s="70">
        <v>1740</v>
      </c>
      <c r="F1951" s="26">
        <v>1392</v>
      </c>
      <c r="G1951" s="12">
        <f t="shared" si="30"/>
        <v>0.25</v>
      </c>
      <c r="H1951" s="12" t="s">
        <v>31810</v>
      </c>
      <c r="I1951" s="12" t="s">
        <v>28765</v>
      </c>
      <c r="J1951" s="25" t="s">
        <v>60</v>
      </c>
    </row>
    <row r="1952" spans="2:10" ht="12.75">
      <c r="B1952" s="72" t="s">
        <v>24164</v>
      </c>
      <c r="C1952" s="8" t="s">
        <v>27161</v>
      </c>
      <c r="D1952" s="54" t="s">
        <v>24165</v>
      </c>
      <c r="E1952" s="70">
        <v>1750</v>
      </c>
      <c r="F1952" s="26">
        <v>1398</v>
      </c>
      <c r="G1952" s="12">
        <f t="shared" si="30"/>
        <v>0.25178826895565098</v>
      </c>
      <c r="H1952" s="12" t="s">
        <v>60</v>
      </c>
      <c r="I1952" s="12" t="s">
        <v>60</v>
      </c>
      <c r="J1952" s="25" t="s">
        <v>60</v>
      </c>
    </row>
    <row r="1953" spans="2:10" ht="12.75">
      <c r="B1953" s="72" t="s">
        <v>11577</v>
      </c>
      <c r="C1953" s="8" t="s">
        <v>24796</v>
      </c>
      <c r="D1953" s="54" t="s">
        <v>11578</v>
      </c>
      <c r="E1953" s="70">
        <v>1750</v>
      </c>
      <c r="F1953" s="26">
        <v>1403</v>
      </c>
      <c r="G1953" s="12">
        <f t="shared" si="30"/>
        <v>0.24732715609408418</v>
      </c>
      <c r="H1953" s="12" t="s">
        <v>31772</v>
      </c>
      <c r="I1953" s="12" t="s">
        <v>28766</v>
      </c>
      <c r="J1953" s="25" t="s">
        <v>60</v>
      </c>
    </row>
    <row r="1954" spans="2:10" ht="12.75">
      <c r="B1954" s="72" t="s">
        <v>11581</v>
      </c>
      <c r="C1954" s="8" t="s">
        <v>24797</v>
      </c>
      <c r="D1954" s="54" t="s">
        <v>11582</v>
      </c>
      <c r="E1954" s="70">
        <v>1750</v>
      </c>
      <c r="F1954" s="26">
        <v>1403</v>
      </c>
      <c r="G1954" s="12">
        <f t="shared" si="30"/>
        <v>0.24732715609408418</v>
      </c>
      <c r="H1954" s="12" t="s">
        <v>31772</v>
      </c>
      <c r="I1954" s="12" t="s">
        <v>28767</v>
      </c>
      <c r="J1954" s="25" t="s">
        <v>60</v>
      </c>
    </row>
    <row r="1955" spans="2:10" ht="12.75">
      <c r="B1955" s="72" t="s">
        <v>11585</v>
      </c>
      <c r="C1955" s="8" t="s">
        <v>24798</v>
      </c>
      <c r="D1955" s="54" t="s">
        <v>11586</v>
      </c>
      <c r="E1955" s="70">
        <v>1750</v>
      </c>
      <c r="F1955" s="26">
        <v>1403</v>
      </c>
      <c r="G1955" s="12">
        <f t="shared" si="30"/>
        <v>0.24732715609408418</v>
      </c>
      <c r="H1955" s="12" t="s">
        <v>60</v>
      </c>
      <c r="I1955" s="12" t="s">
        <v>28768</v>
      </c>
      <c r="J1955" s="25" t="s">
        <v>60</v>
      </c>
    </row>
    <row r="1956" spans="2:10" ht="12.75">
      <c r="B1956" s="72" t="s">
        <v>16934</v>
      </c>
      <c r="C1956" s="8" t="s">
        <v>25924</v>
      </c>
      <c r="D1956" s="54" t="s">
        <v>16935</v>
      </c>
      <c r="E1956" s="70">
        <v>1750</v>
      </c>
      <c r="F1956" s="26">
        <v>1400</v>
      </c>
      <c r="G1956" s="12">
        <f t="shared" si="30"/>
        <v>0.25</v>
      </c>
      <c r="H1956" s="12" t="s">
        <v>31811</v>
      </c>
      <c r="I1956" s="12" t="s">
        <v>28769</v>
      </c>
      <c r="J1956" s="25" t="s">
        <v>60</v>
      </c>
    </row>
    <row r="1957" spans="2:10" ht="12.75">
      <c r="B1957" s="72" t="s">
        <v>16938</v>
      </c>
      <c r="C1957" s="8" t="s">
        <v>25925</v>
      </c>
      <c r="D1957" s="54" t="s">
        <v>16939</v>
      </c>
      <c r="E1957" s="70">
        <v>1750</v>
      </c>
      <c r="F1957" s="26">
        <v>1400</v>
      </c>
      <c r="G1957" s="12">
        <f t="shared" si="30"/>
        <v>0.25</v>
      </c>
      <c r="H1957" s="12" t="s">
        <v>31812</v>
      </c>
      <c r="I1957" s="12" t="s">
        <v>28770</v>
      </c>
      <c r="J1957" s="25" t="s">
        <v>60</v>
      </c>
    </row>
    <row r="1958" spans="2:10" ht="12.75">
      <c r="B1958" s="72" t="s">
        <v>17655</v>
      </c>
      <c r="C1958" s="8" t="s">
        <v>26099</v>
      </c>
      <c r="D1958" s="54" t="s">
        <v>17656</v>
      </c>
      <c r="E1958" s="70">
        <v>1760</v>
      </c>
      <c r="F1958" s="26">
        <v>1406</v>
      </c>
      <c r="G1958" s="12">
        <f t="shared" si="30"/>
        <v>0.25177809388335715</v>
      </c>
      <c r="H1958" s="12" t="s">
        <v>60</v>
      </c>
      <c r="I1958" s="12" t="s">
        <v>28771</v>
      </c>
      <c r="J1958" s="25" t="s">
        <v>60</v>
      </c>
    </row>
    <row r="1959" spans="2:10" ht="12.75">
      <c r="B1959" s="72" t="s">
        <v>20621</v>
      </c>
      <c r="C1959" s="8" t="s">
        <v>26575</v>
      </c>
      <c r="D1959" s="54" t="s">
        <v>20622</v>
      </c>
      <c r="E1959" s="70">
        <v>1760</v>
      </c>
      <c r="F1959" s="26">
        <v>1407</v>
      </c>
      <c r="G1959" s="12">
        <f t="shared" si="30"/>
        <v>0.25088841506751947</v>
      </c>
      <c r="H1959" s="12" t="s">
        <v>60</v>
      </c>
      <c r="I1959" s="12" t="s">
        <v>28772</v>
      </c>
      <c r="J1959" s="25" t="s">
        <v>60</v>
      </c>
    </row>
    <row r="1960" spans="2:10" ht="12.75">
      <c r="B1960" s="72" t="s">
        <v>21711</v>
      </c>
      <c r="C1960" s="8" t="s">
        <v>26773</v>
      </c>
      <c r="D1960" s="54" t="s">
        <v>21712</v>
      </c>
      <c r="E1960" s="70">
        <v>1760</v>
      </c>
      <c r="F1960" s="26">
        <v>1407</v>
      </c>
      <c r="G1960" s="12">
        <f t="shared" si="30"/>
        <v>0.25088841506751947</v>
      </c>
      <c r="H1960" s="12" t="s">
        <v>60</v>
      </c>
      <c r="I1960" s="12" t="s">
        <v>60</v>
      </c>
      <c r="J1960" s="25" t="s">
        <v>60</v>
      </c>
    </row>
    <row r="1961" spans="2:10" ht="12.75">
      <c r="B1961" s="72" t="s">
        <v>22256</v>
      </c>
      <c r="C1961" s="8" t="s">
        <v>26901</v>
      </c>
      <c r="D1961" s="54" t="s">
        <v>22257</v>
      </c>
      <c r="E1961" s="70">
        <v>1760</v>
      </c>
      <c r="F1961" s="26">
        <v>1407</v>
      </c>
      <c r="G1961" s="12">
        <f t="shared" si="30"/>
        <v>0.25088841506751947</v>
      </c>
      <c r="H1961" s="12" t="s">
        <v>31813</v>
      </c>
      <c r="I1961" s="12" t="s">
        <v>28773</v>
      </c>
      <c r="J1961" s="25" t="s">
        <v>60</v>
      </c>
    </row>
    <row r="1962" spans="2:10" ht="12.75">
      <c r="B1962" s="72" t="s">
        <v>9957</v>
      </c>
      <c r="C1962" s="8" t="s">
        <v>24552</v>
      </c>
      <c r="D1962" s="54" t="s">
        <v>9958</v>
      </c>
      <c r="E1962" s="70">
        <v>1770</v>
      </c>
      <c r="F1962" s="26">
        <v>1412</v>
      </c>
      <c r="G1962" s="12">
        <f t="shared" si="30"/>
        <v>0.2535410764872521</v>
      </c>
      <c r="H1962" s="12" t="s">
        <v>60</v>
      </c>
      <c r="I1962" s="12" t="s">
        <v>60</v>
      </c>
      <c r="J1962" s="25" t="s">
        <v>60</v>
      </c>
    </row>
    <row r="1963" spans="2:10" ht="12.75">
      <c r="B1963" s="72" t="s">
        <v>11589</v>
      </c>
      <c r="C1963" s="8" t="s">
        <v>24799</v>
      </c>
      <c r="D1963" s="54" t="s">
        <v>11590</v>
      </c>
      <c r="E1963" s="70">
        <v>1770</v>
      </c>
      <c r="F1963" s="26">
        <v>1415</v>
      </c>
      <c r="G1963" s="12">
        <f t="shared" si="30"/>
        <v>0.25088339222614842</v>
      </c>
      <c r="H1963" s="12" t="s">
        <v>31772</v>
      </c>
      <c r="I1963" s="12" t="s">
        <v>28774</v>
      </c>
      <c r="J1963" s="25" t="s">
        <v>60</v>
      </c>
    </row>
    <row r="1964" spans="2:10" ht="12.75">
      <c r="B1964" s="72" t="s">
        <v>11593</v>
      </c>
      <c r="C1964" s="8" t="s">
        <v>24800</v>
      </c>
      <c r="D1964" s="54" t="s">
        <v>11594</v>
      </c>
      <c r="E1964" s="70">
        <v>1770</v>
      </c>
      <c r="F1964" s="26">
        <v>1415</v>
      </c>
      <c r="G1964" s="12">
        <f t="shared" si="30"/>
        <v>0.25088339222614842</v>
      </c>
      <c r="H1964" s="12" t="s">
        <v>31618</v>
      </c>
      <c r="I1964" s="12" t="s">
        <v>28775</v>
      </c>
      <c r="J1964" s="25" t="s">
        <v>60</v>
      </c>
    </row>
    <row r="1965" spans="2:10" ht="12.75">
      <c r="B1965" s="72" t="s">
        <v>13838</v>
      </c>
      <c r="C1965" s="8" t="s">
        <v>25224</v>
      </c>
      <c r="D1965" s="54" t="s">
        <v>13839</v>
      </c>
      <c r="E1965" s="70">
        <v>1770</v>
      </c>
      <c r="F1965" s="26">
        <v>1412</v>
      </c>
      <c r="G1965" s="12">
        <f t="shared" si="30"/>
        <v>0.2535410764872521</v>
      </c>
      <c r="H1965" s="12" t="s">
        <v>60</v>
      </c>
      <c r="I1965" s="12" t="s">
        <v>28776</v>
      </c>
      <c r="J1965" s="25" t="s">
        <v>60</v>
      </c>
    </row>
    <row r="1966" spans="2:10" ht="12.75">
      <c r="B1966" s="72" t="s">
        <v>13842</v>
      </c>
      <c r="C1966" s="8" t="s">
        <v>25225</v>
      </c>
      <c r="D1966" s="54" t="s">
        <v>13843</v>
      </c>
      <c r="E1966" s="70">
        <v>1770</v>
      </c>
      <c r="F1966" s="26">
        <v>1414</v>
      </c>
      <c r="G1966" s="12">
        <f t="shared" si="30"/>
        <v>0.2517680339462518</v>
      </c>
      <c r="H1966" s="12" t="s">
        <v>31683</v>
      </c>
      <c r="I1966" s="12" t="s">
        <v>28777</v>
      </c>
      <c r="J1966" s="25" t="s">
        <v>60</v>
      </c>
    </row>
    <row r="1967" spans="2:10" ht="12.75">
      <c r="B1967" s="72" t="s">
        <v>8886</v>
      </c>
      <c r="C1967" s="8" t="s">
        <v>24478</v>
      </c>
      <c r="D1967" s="54" t="s">
        <v>8887</v>
      </c>
      <c r="E1967" s="70">
        <v>1780</v>
      </c>
      <c r="F1967" s="26">
        <v>1423</v>
      </c>
      <c r="G1967" s="12">
        <f t="shared" si="30"/>
        <v>0.2508784258608574</v>
      </c>
      <c r="H1967" s="12" t="s">
        <v>31721</v>
      </c>
      <c r="I1967" s="12" t="s">
        <v>28778</v>
      </c>
      <c r="J1967" s="25" t="s">
        <v>60</v>
      </c>
    </row>
    <row r="1968" spans="2:10" ht="12.75">
      <c r="B1968" s="72" t="s">
        <v>9519</v>
      </c>
      <c r="C1968" s="8" t="s">
        <v>60</v>
      </c>
      <c r="D1968" s="54" t="s">
        <v>9520</v>
      </c>
      <c r="E1968" s="70">
        <v>1780</v>
      </c>
      <c r="F1968" s="26">
        <v>1420</v>
      </c>
      <c r="G1968" s="12">
        <f t="shared" si="30"/>
        <v>0.25352112676056349</v>
      </c>
      <c r="H1968" s="12" t="s">
        <v>60</v>
      </c>
      <c r="I1968" s="12" t="s">
        <v>60</v>
      </c>
      <c r="J1968" s="25" t="s">
        <v>60</v>
      </c>
    </row>
    <row r="1969" spans="2:10" ht="12.75">
      <c r="B1969" s="72" t="s">
        <v>9523</v>
      </c>
      <c r="C1969" s="8" t="s">
        <v>60</v>
      </c>
      <c r="D1969" s="54" t="s">
        <v>9524</v>
      </c>
      <c r="E1969" s="70">
        <v>1780</v>
      </c>
      <c r="F1969" s="26">
        <v>1420</v>
      </c>
      <c r="G1969" s="12">
        <f t="shared" si="30"/>
        <v>0.25352112676056349</v>
      </c>
      <c r="H1969" s="12" t="s">
        <v>60</v>
      </c>
      <c r="I1969" s="12" t="s">
        <v>60</v>
      </c>
      <c r="J1969" s="25" t="s">
        <v>60</v>
      </c>
    </row>
    <row r="1970" spans="2:10" ht="12.75">
      <c r="B1970" s="72" t="s">
        <v>9527</v>
      </c>
      <c r="C1970" s="8" t="s">
        <v>60</v>
      </c>
      <c r="D1970" s="54" t="s">
        <v>9528</v>
      </c>
      <c r="E1970" s="70">
        <v>1780</v>
      </c>
      <c r="F1970" s="26">
        <v>1420</v>
      </c>
      <c r="G1970" s="12">
        <f t="shared" si="30"/>
        <v>0.25352112676056349</v>
      </c>
      <c r="H1970" s="12" t="s">
        <v>60</v>
      </c>
      <c r="I1970" s="12" t="s">
        <v>60</v>
      </c>
      <c r="J1970" s="25" t="s">
        <v>60</v>
      </c>
    </row>
    <row r="1971" spans="2:10" ht="12.75">
      <c r="B1971" s="72" t="s">
        <v>9531</v>
      </c>
      <c r="C1971" s="8" t="s">
        <v>60</v>
      </c>
      <c r="D1971" s="54" t="s">
        <v>9532</v>
      </c>
      <c r="E1971" s="70">
        <v>1780</v>
      </c>
      <c r="F1971" s="26">
        <v>1420</v>
      </c>
      <c r="G1971" s="12">
        <f t="shared" si="30"/>
        <v>0.25352112676056349</v>
      </c>
      <c r="H1971" s="12" t="s">
        <v>60</v>
      </c>
      <c r="I1971" s="12" t="s">
        <v>60</v>
      </c>
      <c r="J1971" s="25" t="s">
        <v>60</v>
      </c>
    </row>
    <row r="1972" spans="2:10" ht="12.75">
      <c r="B1972" s="72" t="s">
        <v>9539</v>
      </c>
      <c r="C1972" s="8" t="s">
        <v>60</v>
      </c>
      <c r="D1972" s="54" t="s">
        <v>9540</v>
      </c>
      <c r="E1972" s="70">
        <v>1780</v>
      </c>
      <c r="F1972" s="26">
        <v>1420</v>
      </c>
      <c r="G1972" s="12">
        <f t="shared" si="30"/>
        <v>0.25352112676056349</v>
      </c>
      <c r="H1972" s="12" t="s">
        <v>60</v>
      </c>
      <c r="I1972" s="12" t="s">
        <v>60</v>
      </c>
      <c r="J1972" s="25" t="s">
        <v>60</v>
      </c>
    </row>
    <row r="1973" spans="2:10" ht="12.75">
      <c r="B1973" s="72" t="s">
        <v>9551</v>
      </c>
      <c r="C1973" s="8" t="s">
        <v>60</v>
      </c>
      <c r="D1973" s="54" t="s">
        <v>9552</v>
      </c>
      <c r="E1973" s="70">
        <v>1780</v>
      </c>
      <c r="F1973" s="26">
        <v>1420</v>
      </c>
      <c r="G1973" s="12">
        <f t="shared" si="30"/>
        <v>0.25352112676056349</v>
      </c>
      <c r="H1973" s="12" t="s">
        <v>60</v>
      </c>
      <c r="I1973" s="12" t="s">
        <v>60</v>
      </c>
      <c r="J1973" s="25" t="s">
        <v>60</v>
      </c>
    </row>
    <row r="1974" spans="2:10" ht="12.75">
      <c r="B1974" s="72" t="s">
        <v>9563</v>
      </c>
      <c r="C1974" s="8" t="s">
        <v>60</v>
      </c>
      <c r="D1974" s="54" t="s">
        <v>9564</v>
      </c>
      <c r="E1974" s="70">
        <v>1780</v>
      </c>
      <c r="F1974" s="26">
        <v>1420</v>
      </c>
      <c r="G1974" s="12">
        <f t="shared" si="30"/>
        <v>0.25352112676056349</v>
      </c>
      <c r="H1974" s="12" t="s">
        <v>60</v>
      </c>
      <c r="I1974" s="12" t="s">
        <v>60</v>
      </c>
      <c r="J1974" s="25" t="s">
        <v>60</v>
      </c>
    </row>
    <row r="1975" spans="2:10" ht="12.75">
      <c r="B1975" s="72" t="s">
        <v>9631</v>
      </c>
      <c r="C1975" s="8" t="s">
        <v>60</v>
      </c>
      <c r="D1975" s="54" t="s">
        <v>9632</v>
      </c>
      <c r="E1975" s="70">
        <v>1770</v>
      </c>
      <c r="F1975" s="26">
        <v>1417</v>
      </c>
      <c r="G1975" s="12">
        <f t="shared" si="30"/>
        <v>0.24911785462244174</v>
      </c>
      <c r="H1975" s="12" t="s">
        <v>60</v>
      </c>
      <c r="I1975" s="12" t="s">
        <v>60</v>
      </c>
      <c r="J1975" s="25" t="s">
        <v>60</v>
      </c>
    </row>
    <row r="1976" spans="2:10" ht="12.75">
      <c r="B1976" s="72" t="s">
        <v>10174</v>
      </c>
      <c r="C1976" s="8" t="s">
        <v>24575</v>
      </c>
      <c r="D1976" s="54" t="s">
        <v>10175</v>
      </c>
      <c r="E1976" s="70">
        <v>1770</v>
      </c>
      <c r="F1976" s="26">
        <v>1418</v>
      </c>
      <c r="G1976" s="12">
        <f t="shared" si="30"/>
        <v>0.24823695345557129</v>
      </c>
      <c r="H1976" s="12" t="s">
        <v>60</v>
      </c>
      <c r="I1976" s="12" t="s">
        <v>60</v>
      </c>
      <c r="J1976" s="25" t="s">
        <v>60</v>
      </c>
    </row>
    <row r="1977" spans="2:10" ht="12.75">
      <c r="B1977" s="72" t="s">
        <v>10546</v>
      </c>
      <c r="C1977" s="8" t="s">
        <v>24608</v>
      </c>
      <c r="D1977" s="54" t="s">
        <v>10547</v>
      </c>
      <c r="E1977" s="70">
        <v>1780</v>
      </c>
      <c r="F1977" s="26">
        <v>1421</v>
      </c>
      <c r="G1977" s="12">
        <f t="shared" si="30"/>
        <v>0.25263898662913431</v>
      </c>
      <c r="H1977" s="12" t="s">
        <v>60</v>
      </c>
      <c r="I1977" s="12" t="s">
        <v>60</v>
      </c>
      <c r="J1977" s="25" t="s">
        <v>60</v>
      </c>
    </row>
    <row r="1978" spans="2:10" ht="12.75">
      <c r="B1978" s="72" t="s">
        <v>12534</v>
      </c>
      <c r="C1978" s="8" t="s">
        <v>25005</v>
      </c>
      <c r="D1978" s="54" t="s">
        <v>12535</v>
      </c>
      <c r="E1978" s="70">
        <v>1780</v>
      </c>
      <c r="F1978" s="26">
        <v>1423</v>
      </c>
      <c r="G1978" s="12">
        <f t="shared" si="30"/>
        <v>0.2508784258608574</v>
      </c>
      <c r="H1978" s="12" t="s">
        <v>31721</v>
      </c>
      <c r="I1978" s="12" t="s">
        <v>28779</v>
      </c>
      <c r="J1978" s="25" t="s">
        <v>60</v>
      </c>
    </row>
    <row r="1979" spans="2:10" ht="12.75">
      <c r="B1979" s="72" t="s">
        <v>20023</v>
      </c>
      <c r="C1979" s="8" t="s">
        <v>26502</v>
      </c>
      <c r="D1979" s="54" t="s">
        <v>20024</v>
      </c>
      <c r="E1979" s="70">
        <v>1780</v>
      </c>
      <c r="F1979" s="26">
        <v>1423</v>
      </c>
      <c r="G1979" s="12">
        <f t="shared" si="30"/>
        <v>0.2508784258608574</v>
      </c>
      <c r="H1979" s="12" t="s">
        <v>31814</v>
      </c>
      <c r="I1979" s="12" t="s">
        <v>28780</v>
      </c>
      <c r="J1979" s="25" t="s">
        <v>60</v>
      </c>
    </row>
    <row r="1980" spans="2:10" ht="12.75">
      <c r="B1980" s="72" t="s">
        <v>20625</v>
      </c>
      <c r="C1980" s="8" t="s">
        <v>26576</v>
      </c>
      <c r="D1980" s="54" t="s">
        <v>20626</v>
      </c>
      <c r="E1980" s="70">
        <v>1770</v>
      </c>
      <c r="F1980" s="26">
        <v>1419</v>
      </c>
      <c r="G1980" s="12">
        <f t="shared" si="30"/>
        <v>0.24735729386892169</v>
      </c>
      <c r="H1980" s="12" t="s">
        <v>31727</v>
      </c>
      <c r="I1980" s="12" t="s">
        <v>28781</v>
      </c>
      <c r="J1980" s="25" t="s">
        <v>60</v>
      </c>
    </row>
    <row r="1981" spans="2:10" ht="12.75">
      <c r="B1981" s="72" t="s">
        <v>21647</v>
      </c>
      <c r="C1981" s="8">
        <v>4932478252</v>
      </c>
      <c r="D1981" s="54" t="s">
        <v>21648</v>
      </c>
      <c r="E1981" s="70">
        <v>1770</v>
      </c>
      <c r="F1981" s="26">
        <v>1417</v>
      </c>
      <c r="G1981" s="12">
        <f t="shared" si="30"/>
        <v>0.24911785462244174</v>
      </c>
      <c r="H1981" s="12" t="s">
        <v>31815</v>
      </c>
      <c r="I1981" s="12" t="s">
        <v>28782</v>
      </c>
      <c r="J1981" s="25" t="s">
        <v>60</v>
      </c>
    </row>
    <row r="1982" spans="2:10" ht="12.75">
      <c r="B1982" s="46" t="s">
        <v>6761</v>
      </c>
      <c r="C1982" s="8" t="s">
        <v>6760</v>
      </c>
      <c r="D1982" s="54" t="s">
        <v>6762</v>
      </c>
      <c r="E1982" s="70">
        <v>1750</v>
      </c>
      <c r="F1982" s="26">
        <v>1400</v>
      </c>
      <c r="G1982" s="12">
        <f t="shared" si="30"/>
        <v>0.25</v>
      </c>
      <c r="H1982" s="12" t="s">
        <v>6764</v>
      </c>
      <c r="I1982" s="12" t="s">
        <v>28783</v>
      </c>
      <c r="J1982" s="25" t="s">
        <v>60</v>
      </c>
    </row>
    <row r="1983" spans="2:10" ht="12.75">
      <c r="B1983" s="72" t="s">
        <v>9571</v>
      </c>
      <c r="C1983" s="8" t="s">
        <v>60</v>
      </c>
      <c r="D1983" s="54" t="s">
        <v>9572</v>
      </c>
      <c r="E1983" s="70">
        <v>1790</v>
      </c>
      <c r="F1983" s="26">
        <v>1432</v>
      </c>
      <c r="G1983" s="12">
        <f t="shared" si="30"/>
        <v>0.25</v>
      </c>
      <c r="H1983" s="12" t="s">
        <v>60</v>
      </c>
      <c r="I1983" s="12" t="s">
        <v>60</v>
      </c>
      <c r="J1983" s="25" t="s">
        <v>60</v>
      </c>
    </row>
    <row r="1984" spans="2:10" ht="12.75">
      <c r="B1984" s="72" t="s">
        <v>11597</v>
      </c>
      <c r="C1984" s="8" t="s">
        <v>24801</v>
      </c>
      <c r="D1984" s="54" t="s">
        <v>11598</v>
      </c>
      <c r="E1984" s="70">
        <v>1780</v>
      </c>
      <c r="F1984" s="26">
        <v>1427</v>
      </c>
      <c r="G1984" s="12">
        <f t="shared" si="30"/>
        <v>0.24737210932025233</v>
      </c>
      <c r="H1984" s="12" t="s">
        <v>31772</v>
      </c>
      <c r="I1984" s="12" t="s">
        <v>28784</v>
      </c>
      <c r="J1984" s="25" t="s">
        <v>60</v>
      </c>
    </row>
    <row r="1985" spans="2:10" ht="12.75">
      <c r="B1985" s="72" t="s">
        <v>13846</v>
      </c>
      <c r="C1985" s="8" t="s">
        <v>25226</v>
      </c>
      <c r="D1985" s="54" t="s">
        <v>13847</v>
      </c>
      <c r="E1985" s="70">
        <v>1780</v>
      </c>
      <c r="F1985" s="26">
        <v>1426</v>
      </c>
      <c r="G1985" s="12">
        <f t="shared" si="30"/>
        <v>0.24824684431977562</v>
      </c>
      <c r="H1985" s="12" t="s">
        <v>31683</v>
      </c>
      <c r="I1985" s="12" t="s">
        <v>28785</v>
      </c>
      <c r="J1985" s="25" t="s">
        <v>60</v>
      </c>
    </row>
    <row r="1986" spans="2:10" ht="12.75">
      <c r="B1986" s="72" t="s">
        <v>17659</v>
      </c>
      <c r="C1986" s="8" t="s">
        <v>26100</v>
      </c>
      <c r="D1986" s="54" t="s">
        <v>17660</v>
      </c>
      <c r="E1986" s="70">
        <v>1790</v>
      </c>
      <c r="F1986" s="26">
        <v>1428</v>
      </c>
      <c r="G1986" s="12">
        <f t="shared" ref="G1986:G2049" si="31">IFERROR(E1986/F1986-1,0)</f>
        <v>0.25350140056022408</v>
      </c>
      <c r="H1986" s="12" t="s">
        <v>60</v>
      </c>
      <c r="I1986" s="12" t="s">
        <v>28786</v>
      </c>
      <c r="J1986" s="25" t="s">
        <v>60</v>
      </c>
    </row>
    <row r="1987" spans="2:10" ht="12.75">
      <c r="B1987" s="72" t="s">
        <v>21651</v>
      </c>
      <c r="C1987" s="8">
        <v>4932478250</v>
      </c>
      <c r="D1987" s="54" t="s">
        <v>21652</v>
      </c>
      <c r="E1987" s="70">
        <v>1790</v>
      </c>
      <c r="F1987" s="26">
        <v>1428</v>
      </c>
      <c r="G1987" s="12">
        <f t="shared" si="31"/>
        <v>0.25350140056022408</v>
      </c>
      <c r="H1987" s="12" t="s">
        <v>31796</v>
      </c>
      <c r="I1987" s="12" t="s">
        <v>28787</v>
      </c>
      <c r="J1987" s="25" t="s">
        <v>60</v>
      </c>
    </row>
    <row r="1988" spans="2:10" ht="12.75">
      <c r="B1988" s="72" t="s">
        <v>21715</v>
      </c>
      <c r="C1988" s="8" t="s">
        <v>26774</v>
      </c>
      <c r="D1988" s="54" t="s">
        <v>21716</v>
      </c>
      <c r="E1988" s="70">
        <v>1790</v>
      </c>
      <c r="F1988" s="26">
        <v>1431</v>
      </c>
      <c r="G1988" s="12">
        <f t="shared" si="31"/>
        <v>0.25087351502445832</v>
      </c>
      <c r="H1988" s="12" t="s">
        <v>60</v>
      </c>
      <c r="I1988" s="12" t="s">
        <v>60</v>
      </c>
      <c r="J1988" s="25" t="s">
        <v>60</v>
      </c>
    </row>
    <row r="1989" spans="2:10" ht="12.75">
      <c r="B1989" s="72" t="s">
        <v>22786</v>
      </c>
      <c r="C1989" s="8" t="s">
        <v>26943</v>
      </c>
      <c r="D1989" s="54" t="s">
        <v>22787</v>
      </c>
      <c r="E1989" s="70">
        <v>1790</v>
      </c>
      <c r="F1989" s="26">
        <v>1428</v>
      </c>
      <c r="G1989" s="12">
        <f t="shared" si="31"/>
        <v>0.25350140056022408</v>
      </c>
      <c r="H1989" s="12" t="s">
        <v>31816</v>
      </c>
      <c r="I1989" s="12" t="s">
        <v>28788</v>
      </c>
      <c r="J1989" s="25" t="s">
        <v>60</v>
      </c>
    </row>
    <row r="1990" spans="2:10" ht="12.75">
      <c r="B1990" s="72" t="s">
        <v>22984</v>
      </c>
      <c r="C1990" s="8" t="s">
        <v>26979</v>
      </c>
      <c r="D1990" s="54" t="s">
        <v>22985</v>
      </c>
      <c r="E1990" s="70">
        <v>1780</v>
      </c>
      <c r="F1990" s="26">
        <v>1427</v>
      </c>
      <c r="G1990" s="12">
        <f t="shared" si="31"/>
        <v>0.24737210932025233</v>
      </c>
      <c r="H1990" s="12" t="s">
        <v>31817</v>
      </c>
      <c r="I1990" s="12" t="s">
        <v>28789</v>
      </c>
      <c r="J1990" s="25" t="s">
        <v>60</v>
      </c>
    </row>
    <row r="1991" spans="2:10" ht="12.75">
      <c r="B1991" s="72" t="s">
        <v>9535</v>
      </c>
      <c r="C1991" s="8" t="s">
        <v>60</v>
      </c>
      <c r="D1991" s="54" t="s">
        <v>9536</v>
      </c>
      <c r="E1991" s="70">
        <v>1800</v>
      </c>
      <c r="F1991" s="26">
        <v>1441</v>
      </c>
      <c r="G1991" s="12">
        <f t="shared" si="31"/>
        <v>0.24913254684247055</v>
      </c>
      <c r="H1991" s="12" t="s">
        <v>60</v>
      </c>
      <c r="I1991" s="12" t="s">
        <v>60</v>
      </c>
      <c r="J1991" s="25" t="s">
        <v>60</v>
      </c>
    </row>
    <row r="1992" spans="2:10" ht="12.75">
      <c r="B1992" s="72" t="s">
        <v>9543</v>
      </c>
      <c r="C1992" s="8" t="s">
        <v>60</v>
      </c>
      <c r="D1992" s="54" t="s">
        <v>9544</v>
      </c>
      <c r="E1992" s="70">
        <v>1800</v>
      </c>
      <c r="F1992" s="26">
        <v>1441</v>
      </c>
      <c r="G1992" s="12">
        <f t="shared" si="31"/>
        <v>0.24913254684247055</v>
      </c>
      <c r="H1992" s="12" t="s">
        <v>60</v>
      </c>
      <c r="I1992" s="12" t="s">
        <v>60</v>
      </c>
      <c r="J1992" s="25" t="s">
        <v>60</v>
      </c>
    </row>
    <row r="1993" spans="2:10" ht="12.75">
      <c r="B1993" s="72" t="s">
        <v>9547</v>
      </c>
      <c r="C1993" s="8" t="s">
        <v>60</v>
      </c>
      <c r="D1993" s="54" t="s">
        <v>9548</v>
      </c>
      <c r="E1993" s="70">
        <v>1800</v>
      </c>
      <c r="F1993" s="26">
        <v>1441</v>
      </c>
      <c r="G1993" s="12">
        <f t="shared" si="31"/>
        <v>0.24913254684247055</v>
      </c>
      <c r="H1993" s="12" t="s">
        <v>60</v>
      </c>
      <c r="I1993" s="12" t="s">
        <v>60</v>
      </c>
      <c r="J1993" s="25" t="s">
        <v>60</v>
      </c>
    </row>
    <row r="1994" spans="2:10" ht="12.75">
      <c r="B1994" s="72" t="s">
        <v>9555</v>
      </c>
      <c r="C1994" s="8" t="s">
        <v>60</v>
      </c>
      <c r="D1994" s="54" t="s">
        <v>9556</v>
      </c>
      <c r="E1994" s="70">
        <v>1800</v>
      </c>
      <c r="F1994" s="26">
        <v>1441</v>
      </c>
      <c r="G1994" s="12">
        <f t="shared" si="31"/>
        <v>0.24913254684247055</v>
      </c>
      <c r="H1994" s="12" t="s">
        <v>60</v>
      </c>
      <c r="I1994" s="12" t="s">
        <v>60</v>
      </c>
      <c r="J1994" s="25" t="s">
        <v>60</v>
      </c>
    </row>
    <row r="1995" spans="2:10" ht="12.75">
      <c r="B1995" s="72" t="s">
        <v>9559</v>
      </c>
      <c r="C1995" s="8" t="s">
        <v>60</v>
      </c>
      <c r="D1995" s="54" t="s">
        <v>9560</v>
      </c>
      <c r="E1995" s="70">
        <v>1800</v>
      </c>
      <c r="F1995" s="26">
        <v>1441</v>
      </c>
      <c r="G1995" s="12">
        <f t="shared" si="31"/>
        <v>0.24913254684247055</v>
      </c>
      <c r="H1995" s="12" t="s">
        <v>60</v>
      </c>
      <c r="I1995" s="12" t="s">
        <v>60</v>
      </c>
      <c r="J1995" s="25" t="s">
        <v>60</v>
      </c>
    </row>
    <row r="1996" spans="2:10" ht="12.75">
      <c r="B1996" s="72" t="s">
        <v>9567</v>
      </c>
      <c r="C1996" s="8" t="s">
        <v>60</v>
      </c>
      <c r="D1996" s="54" t="s">
        <v>9568</v>
      </c>
      <c r="E1996" s="70">
        <v>1800</v>
      </c>
      <c r="F1996" s="26">
        <v>1441</v>
      </c>
      <c r="G1996" s="12">
        <f t="shared" si="31"/>
        <v>0.24913254684247055</v>
      </c>
      <c r="H1996" s="12" t="s">
        <v>60</v>
      </c>
      <c r="I1996" s="12" t="s">
        <v>60</v>
      </c>
      <c r="J1996" s="25" t="s">
        <v>60</v>
      </c>
    </row>
    <row r="1997" spans="2:10" ht="12.75">
      <c r="B1997" s="72" t="s">
        <v>9575</v>
      </c>
      <c r="C1997" s="8" t="s">
        <v>60</v>
      </c>
      <c r="D1997" s="54" t="s">
        <v>9576</v>
      </c>
      <c r="E1997" s="70">
        <v>1790</v>
      </c>
      <c r="F1997" s="26">
        <v>1435</v>
      </c>
      <c r="G1997" s="12">
        <f t="shared" si="31"/>
        <v>0.2473867595818815</v>
      </c>
      <c r="H1997" s="12" t="s">
        <v>60</v>
      </c>
      <c r="I1997" s="12" t="s">
        <v>60</v>
      </c>
      <c r="J1997" s="25" t="s">
        <v>60</v>
      </c>
    </row>
    <row r="1998" spans="2:10" ht="12.75">
      <c r="B1998" s="72" t="s">
        <v>11601</v>
      </c>
      <c r="C1998" s="8" t="s">
        <v>24802</v>
      </c>
      <c r="D1998" s="54" t="s">
        <v>11602</v>
      </c>
      <c r="E1998" s="70">
        <v>1800</v>
      </c>
      <c r="F1998" s="26">
        <v>1439</v>
      </c>
      <c r="G1998" s="12">
        <f t="shared" si="31"/>
        <v>0.25086865879082687</v>
      </c>
      <c r="H1998" s="12" t="s">
        <v>60</v>
      </c>
      <c r="I1998" s="12" t="s">
        <v>28790</v>
      </c>
      <c r="J1998" s="25" t="s">
        <v>60</v>
      </c>
    </row>
    <row r="1999" spans="2:10" ht="12.75">
      <c r="B1999" s="72" t="s">
        <v>11605</v>
      </c>
      <c r="C1999" s="8" t="s">
        <v>24803</v>
      </c>
      <c r="D1999" s="54" t="s">
        <v>11606</v>
      </c>
      <c r="E1999" s="70">
        <v>1800</v>
      </c>
      <c r="F1999" s="26">
        <v>1439</v>
      </c>
      <c r="G1999" s="12">
        <f t="shared" si="31"/>
        <v>0.25086865879082687</v>
      </c>
      <c r="H1999" s="12" t="s">
        <v>31618</v>
      </c>
      <c r="I1999" s="12" t="s">
        <v>28791</v>
      </c>
      <c r="J1999" s="25" t="s">
        <v>60</v>
      </c>
    </row>
    <row r="2000" spans="2:10" ht="12.75">
      <c r="B2000" s="72" t="s">
        <v>12538</v>
      </c>
      <c r="C2000" s="8" t="s">
        <v>25006</v>
      </c>
      <c r="D2000" s="54" t="s">
        <v>12539</v>
      </c>
      <c r="E2000" s="70">
        <v>1790</v>
      </c>
      <c r="F2000" s="26">
        <v>1435</v>
      </c>
      <c r="G2000" s="12">
        <f t="shared" si="31"/>
        <v>0.2473867595818815</v>
      </c>
      <c r="H2000" s="12" t="s">
        <v>31722</v>
      </c>
      <c r="I2000" s="12" t="s">
        <v>28792</v>
      </c>
      <c r="J2000" s="25" t="s">
        <v>60</v>
      </c>
    </row>
    <row r="2001" spans="2:10" ht="12.75">
      <c r="B2001" s="72" t="s">
        <v>13850</v>
      </c>
      <c r="C2001" s="8" t="s">
        <v>25227</v>
      </c>
      <c r="D2001" s="54" t="s">
        <v>13851</v>
      </c>
      <c r="E2001" s="70">
        <v>1800</v>
      </c>
      <c r="F2001" s="26">
        <v>1441</v>
      </c>
      <c r="G2001" s="12">
        <f t="shared" si="31"/>
        <v>0.24913254684247055</v>
      </c>
      <c r="H2001" s="12" t="s">
        <v>31645</v>
      </c>
      <c r="I2001" s="12" t="s">
        <v>28793</v>
      </c>
      <c r="J2001" s="25" t="s">
        <v>60</v>
      </c>
    </row>
    <row r="2002" spans="2:10" ht="12.75">
      <c r="B2002" s="72" t="s">
        <v>16302</v>
      </c>
      <c r="C2002" s="8" t="s">
        <v>25777</v>
      </c>
      <c r="D2002" s="54" t="s">
        <v>16303</v>
      </c>
      <c r="E2002" s="70">
        <v>1800</v>
      </c>
      <c r="F2002" s="26">
        <v>1436</v>
      </c>
      <c r="G2002" s="12">
        <f t="shared" si="31"/>
        <v>0.25348189415041777</v>
      </c>
      <c r="H2002" s="12" t="s">
        <v>31649</v>
      </c>
      <c r="I2002" s="12" t="s">
        <v>28794</v>
      </c>
      <c r="J2002" s="25" t="s">
        <v>60</v>
      </c>
    </row>
    <row r="2003" spans="2:10" ht="12.75">
      <c r="B2003" s="72" t="s">
        <v>16306</v>
      </c>
      <c r="C2003" s="8" t="s">
        <v>25778</v>
      </c>
      <c r="D2003" s="54" t="s">
        <v>16307</v>
      </c>
      <c r="E2003" s="70">
        <v>1800</v>
      </c>
      <c r="F2003" s="26">
        <v>1436</v>
      </c>
      <c r="G2003" s="12">
        <f t="shared" si="31"/>
        <v>0.25348189415041777</v>
      </c>
      <c r="H2003" s="12" t="s">
        <v>31649</v>
      </c>
      <c r="I2003" s="12" t="s">
        <v>28795</v>
      </c>
      <c r="J2003" s="25" t="s">
        <v>60</v>
      </c>
    </row>
    <row r="2004" spans="2:10" ht="12.75">
      <c r="B2004" s="72" t="s">
        <v>16310</v>
      </c>
      <c r="C2004" s="8" t="s">
        <v>25779</v>
      </c>
      <c r="D2004" s="54" t="s">
        <v>16311</v>
      </c>
      <c r="E2004" s="70">
        <v>1800</v>
      </c>
      <c r="F2004" s="26">
        <v>1436</v>
      </c>
      <c r="G2004" s="12">
        <f t="shared" si="31"/>
        <v>0.25348189415041777</v>
      </c>
      <c r="H2004" s="12" t="s">
        <v>31649</v>
      </c>
      <c r="I2004" s="12" t="s">
        <v>28796</v>
      </c>
      <c r="J2004" s="25" t="s">
        <v>60</v>
      </c>
    </row>
    <row r="2005" spans="2:10" ht="12.75">
      <c r="B2005" s="72" t="s">
        <v>18176</v>
      </c>
      <c r="C2005" s="8" t="s">
        <v>60</v>
      </c>
      <c r="D2005" s="54" t="s">
        <v>18177</v>
      </c>
      <c r="E2005" s="70">
        <v>1790</v>
      </c>
      <c r="F2005" s="26">
        <v>1435</v>
      </c>
      <c r="G2005" s="12">
        <f t="shared" si="31"/>
        <v>0.2473867595818815</v>
      </c>
      <c r="H2005" s="12" t="s">
        <v>31818</v>
      </c>
      <c r="I2005" s="12" t="s">
        <v>28797</v>
      </c>
      <c r="J2005" s="25" t="s">
        <v>60</v>
      </c>
    </row>
    <row r="2006" spans="2:10" ht="12.75">
      <c r="B2006" s="72" t="s">
        <v>22802</v>
      </c>
      <c r="C2006" s="8" t="s">
        <v>26947</v>
      </c>
      <c r="D2006" s="54" t="s">
        <v>22803</v>
      </c>
      <c r="E2006" s="70">
        <v>1800</v>
      </c>
      <c r="F2006" s="26">
        <v>1439</v>
      </c>
      <c r="G2006" s="12">
        <f t="shared" si="31"/>
        <v>0.25086865879082687</v>
      </c>
      <c r="H2006" s="12" t="s">
        <v>31784</v>
      </c>
      <c r="I2006" s="12" t="s">
        <v>28798</v>
      </c>
      <c r="J2006" s="25" t="s">
        <v>60</v>
      </c>
    </row>
    <row r="2007" spans="2:10" ht="12.75">
      <c r="B2007" s="72" t="s">
        <v>10780</v>
      </c>
      <c r="C2007" s="8" t="s">
        <v>24624</v>
      </c>
      <c r="D2007" s="54" t="s">
        <v>10781</v>
      </c>
      <c r="E2007" s="70">
        <v>1810</v>
      </c>
      <c r="F2007" s="26">
        <v>1448</v>
      </c>
      <c r="G2007" s="12">
        <f t="shared" si="31"/>
        <v>0.25</v>
      </c>
      <c r="H2007" s="12" t="s">
        <v>60</v>
      </c>
      <c r="I2007" s="12" t="s">
        <v>28799</v>
      </c>
      <c r="J2007" s="25" t="s">
        <v>60</v>
      </c>
    </row>
    <row r="2008" spans="2:10" ht="12.75">
      <c r="B2008" s="72" t="s">
        <v>16314</v>
      </c>
      <c r="C2008" s="8" t="s">
        <v>25780</v>
      </c>
      <c r="D2008" s="54" t="s">
        <v>16315</v>
      </c>
      <c r="E2008" s="70">
        <v>1810</v>
      </c>
      <c r="F2008" s="26">
        <v>1448</v>
      </c>
      <c r="G2008" s="12">
        <f t="shared" si="31"/>
        <v>0.25</v>
      </c>
      <c r="H2008" s="12" t="s">
        <v>31649</v>
      </c>
      <c r="I2008" s="12" t="s">
        <v>28800</v>
      </c>
      <c r="J2008" s="25" t="s">
        <v>60</v>
      </c>
    </row>
    <row r="2009" spans="2:10" ht="12.75">
      <c r="B2009" s="72" t="s">
        <v>21305</v>
      </c>
      <c r="C2009" s="8" t="s">
        <v>26713</v>
      </c>
      <c r="D2009" s="54" t="s">
        <v>21306</v>
      </c>
      <c r="E2009" s="70">
        <v>1810</v>
      </c>
      <c r="F2009" s="26">
        <v>1446</v>
      </c>
      <c r="G2009" s="12">
        <f t="shared" si="31"/>
        <v>0.25172890733056708</v>
      </c>
      <c r="H2009" s="12" t="s">
        <v>31748</v>
      </c>
      <c r="I2009" s="12" t="s">
        <v>28801</v>
      </c>
      <c r="J2009" s="25" t="s">
        <v>60</v>
      </c>
    </row>
    <row r="2010" spans="2:10" ht="12.75">
      <c r="B2010" s="72" t="s">
        <v>21309</v>
      </c>
      <c r="C2010" s="8" t="s">
        <v>26714</v>
      </c>
      <c r="D2010" s="54" t="s">
        <v>21310</v>
      </c>
      <c r="E2010" s="70">
        <v>1810</v>
      </c>
      <c r="F2010" s="26">
        <v>1446</v>
      </c>
      <c r="G2010" s="12">
        <f t="shared" si="31"/>
        <v>0.25172890733056708</v>
      </c>
      <c r="H2010" s="12" t="s">
        <v>31748</v>
      </c>
      <c r="I2010" s="12" t="s">
        <v>28802</v>
      </c>
      <c r="J2010" s="25" t="s">
        <v>60</v>
      </c>
    </row>
    <row r="2011" spans="2:10" ht="12.75">
      <c r="B2011" s="72" t="s">
        <v>22260</v>
      </c>
      <c r="C2011" s="8" t="s">
        <v>26902</v>
      </c>
      <c r="D2011" s="54" t="s">
        <v>22261</v>
      </c>
      <c r="E2011" s="70">
        <v>1800</v>
      </c>
      <c r="F2011" s="26">
        <v>1443</v>
      </c>
      <c r="G2011" s="12">
        <f t="shared" si="31"/>
        <v>0.24740124740124747</v>
      </c>
      <c r="H2011" s="12" t="s">
        <v>31702</v>
      </c>
      <c r="I2011" s="12" t="s">
        <v>28803</v>
      </c>
      <c r="J2011" s="25" t="s">
        <v>60</v>
      </c>
    </row>
    <row r="2012" spans="2:10" ht="12.75">
      <c r="B2012" s="72" t="s">
        <v>24132</v>
      </c>
      <c r="C2012" s="8" t="s">
        <v>24134</v>
      </c>
      <c r="D2012" s="54" t="s">
        <v>24133</v>
      </c>
      <c r="E2012" s="70">
        <v>1810</v>
      </c>
      <c r="F2012" s="26">
        <v>1448</v>
      </c>
      <c r="G2012" s="12">
        <f t="shared" si="31"/>
        <v>0.25</v>
      </c>
      <c r="H2012" s="12" t="s">
        <v>60</v>
      </c>
      <c r="I2012" s="12" t="s">
        <v>28804</v>
      </c>
      <c r="J2012" s="25" t="s">
        <v>60</v>
      </c>
    </row>
    <row r="2013" spans="2:10" ht="12.75">
      <c r="B2013" s="72" t="s">
        <v>24136</v>
      </c>
      <c r="C2013" s="8" t="s">
        <v>24138</v>
      </c>
      <c r="D2013" s="54" t="s">
        <v>24137</v>
      </c>
      <c r="E2013" s="70">
        <v>1810</v>
      </c>
      <c r="F2013" s="26">
        <v>1448</v>
      </c>
      <c r="G2013" s="12">
        <f t="shared" si="31"/>
        <v>0.25</v>
      </c>
      <c r="H2013" s="12" t="s">
        <v>60</v>
      </c>
      <c r="I2013" s="12" t="s">
        <v>28805</v>
      </c>
      <c r="J2013" s="25" t="s">
        <v>60</v>
      </c>
    </row>
    <row r="2014" spans="2:10" ht="12.75">
      <c r="B2014" s="72" t="s">
        <v>24140</v>
      </c>
      <c r="C2014" s="8" t="s">
        <v>24142</v>
      </c>
      <c r="D2014" s="54" t="s">
        <v>24141</v>
      </c>
      <c r="E2014" s="70">
        <v>1810</v>
      </c>
      <c r="F2014" s="26">
        <v>1448</v>
      </c>
      <c r="G2014" s="12">
        <f t="shared" si="31"/>
        <v>0.25</v>
      </c>
      <c r="H2014" s="12" t="s">
        <v>60</v>
      </c>
      <c r="I2014" s="12" t="s">
        <v>28806</v>
      </c>
      <c r="J2014" s="25" t="s">
        <v>60</v>
      </c>
    </row>
    <row r="2015" spans="2:10" ht="12.75">
      <c r="B2015" s="72" t="s">
        <v>24144</v>
      </c>
      <c r="C2015" s="8" t="s">
        <v>24146</v>
      </c>
      <c r="D2015" s="54" t="s">
        <v>24145</v>
      </c>
      <c r="E2015" s="70">
        <v>1810</v>
      </c>
      <c r="F2015" s="26">
        <v>1448</v>
      </c>
      <c r="G2015" s="12">
        <f t="shared" si="31"/>
        <v>0.25</v>
      </c>
      <c r="H2015" s="12" t="s">
        <v>60</v>
      </c>
      <c r="I2015" s="12" t="s">
        <v>28807</v>
      </c>
      <c r="J2015" s="25" t="s">
        <v>60</v>
      </c>
    </row>
    <row r="2016" spans="2:10" ht="12.75">
      <c r="B2016" s="72" t="s">
        <v>8920</v>
      </c>
      <c r="C2016" s="8" t="s">
        <v>60</v>
      </c>
      <c r="D2016" s="54" t="s">
        <v>8921</v>
      </c>
      <c r="E2016" s="70">
        <v>1810</v>
      </c>
      <c r="F2016" s="26">
        <v>1451</v>
      </c>
      <c r="G2016" s="12">
        <f t="shared" si="31"/>
        <v>0.24741557546519632</v>
      </c>
      <c r="H2016" s="12" t="s">
        <v>31798</v>
      </c>
      <c r="I2016" s="12" t="s">
        <v>60</v>
      </c>
      <c r="J2016" s="25" t="s">
        <v>60</v>
      </c>
    </row>
    <row r="2017" spans="2:10" ht="12.75">
      <c r="B2017" s="72" t="s">
        <v>11609</v>
      </c>
      <c r="C2017" s="8" t="s">
        <v>24804</v>
      </c>
      <c r="D2017" s="54" t="s">
        <v>11610</v>
      </c>
      <c r="E2017" s="70">
        <v>1810</v>
      </c>
      <c r="F2017" s="26">
        <v>1450</v>
      </c>
      <c r="G2017" s="12">
        <f t="shared" si="31"/>
        <v>0.24827586206896557</v>
      </c>
      <c r="H2017" s="12" t="s">
        <v>31772</v>
      </c>
      <c r="I2017" s="12" t="s">
        <v>28808</v>
      </c>
      <c r="J2017" s="25" t="s">
        <v>60</v>
      </c>
    </row>
    <row r="2018" spans="2:10" ht="12.75">
      <c r="B2018" s="72" t="s">
        <v>17663</v>
      </c>
      <c r="C2018" s="8" t="s">
        <v>26101</v>
      </c>
      <c r="D2018" s="54" t="s">
        <v>17664</v>
      </c>
      <c r="E2018" s="70">
        <v>1810</v>
      </c>
      <c r="F2018" s="26">
        <v>1450</v>
      </c>
      <c r="G2018" s="12">
        <f t="shared" si="31"/>
        <v>0.24827586206896557</v>
      </c>
      <c r="H2018" s="12" t="s">
        <v>60</v>
      </c>
      <c r="I2018" s="12" t="s">
        <v>28809</v>
      </c>
      <c r="J2018" s="25" t="s">
        <v>60</v>
      </c>
    </row>
    <row r="2019" spans="2:10" ht="12.75">
      <c r="B2019" s="72" t="s">
        <v>20629</v>
      </c>
      <c r="C2019" s="8" t="s">
        <v>26577</v>
      </c>
      <c r="D2019" s="54" t="s">
        <v>20630</v>
      </c>
      <c r="E2019" s="70">
        <v>1820</v>
      </c>
      <c r="F2019" s="26">
        <v>1454</v>
      </c>
      <c r="G2019" s="12">
        <f t="shared" si="31"/>
        <v>0.25171939477303984</v>
      </c>
      <c r="H2019" s="12" t="s">
        <v>31769</v>
      </c>
      <c r="I2019" s="12" t="s">
        <v>28810</v>
      </c>
      <c r="J2019" s="25" t="s">
        <v>60</v>
      </c>
    </row>
    <row r="2020" spans="2:10" ht="12.75">
      <c r="B2020" s="72" t="s">
        <v>21856</v>
      </c>
      <c r="C2020" s="8" t="s">
        <v>26802</v>
      </c>
      <c r="D2020" s="54" t="s">
        <v>21857</v>
      </c>
      <c r="E2020" s="70">
        <v>1820</v>
      </c>
      <c r="F2020" s="26">
        <v>1454</v>
      </c>
      <c r="G2020" s="12">
        <f t="shared" si="31"/>
        <v>0.25171939477303984</v>
      </c>
      <c r="H2020" s="12" t="s">
        <v>31819</v>
      </c>
      <c r="I2020" s="12" t="s">
        <v>28811</v>
      </c>
      <c r="J2020" s="25" t="s">
        <v>60</v>
      </c>
    </row>
    <row r="2021" spans="2:10" ht="12.75">
      <c r="B2021" s="72" t="s">
        <v>22651</v>
      </c>
      <c r="C2021" s="8" t="s">
        <v>26929</v>
      </c>
      <c r="D2021" s="54" t="s">
        <v>22652</v>
      </c>
      <c r="E2021" s="70">
        <v>1820</v>
      </c>
      <c r="F2021" s="26">
        <v>1454</v>
      </c>
      <c r="G2021" s="12">
        <f t="shared" si="31"/>
        <v>0.25171939477303984</v>
      </c>
      <c r="H2021" s="12" t="s">
        <v>31807</v>
      </c>
      <c r="I2021" s="12" t="s">
        <v>28812</v>
      </c>
      <c r="J2021" s="25" t="s">
        <v>60</v>
      </c>
    </row>
    <row r="2022" spans="2:10" ht="12.75">
      <c r="B2022" s="72" t="s">
        <v>9579</v>
      </c>
      <c r="C2022" s="8" t="s">
        <v>60</v>
      </c>
      <c r="D2022" s="54" t="s">
        <v>9580</v>
      </c>
      <c r="E2022" s="70">
        <v>1830</v>
      </c>
      <c r="F2022" s="26">
        <v>1463</v>
      </c>
      <c r="G2022" s="12">
        <f t="shared" si="31"/>
        <v>0.25085440874914555</v>
      </c>
      <c r="H2022" s="12" t="s">
        <v>60</v>
      </c>
      <c r="I2022" s="12" t="s">
        <v>60</v>
      </c>
      <c r="J2022" s="25" t="s">
        <v>60</v>
      </c>
    </row>
    <row r="2023" spans="2:10" ht="12.75">
      <c r="B2023" s="72" t="s">
        <v>9587</v>
      </c>
      <c r="C2023" s="8" t="s">
        <v>60</v>
      </c>
      <c r="D2023" s="54" t="s">
        <v>9588</v>
      </c>
      <c r="E2023" s="70">
        <v>1830</v>
      </c>
      <c r="F2023" s="26">
        <v>1463</v>
      </c>
      <c r="G2023" s="12">
        <f t="shared" si="31"/>
        <v>0.25085440874914555</v>
      </c>
      <c r="H2023" s="12" t="s">
        <v>60</v>
      </c>
      <c r="I2023" s="12" t="s">
        <v>60</v>
      </c>
      <c r="J2023" s="25" t="s">
        <v>60</v>
      </c>
    </row>
    <row r="2024" spans="2:10" ht="12.75">
      <c r="B2024" s="72" t="s">
        <v>10550</v>
      </c>
      <c r="C2024" s="8" t="s">
        <v>24608</v>
      </c>
      <c r="D2024" s="54" t="s">
        <v>10551</v>
      </c>
      <c r="E2024" s="70">
        <v>1830</v>
      </c>
      <c r="F2024" s="26">
        <v>1464</v>
      </c>
      <c r="G2024" s="12">
        <f t="shared" si="31"/>
        <v>0.25</v>
      </c>
      <c r="H2024" s="12" t="s">
        <v>60</v>
      </c>
      <c r="I2024" s="12" t="s">
        <v>60</v>
      </c>
      <c r="J2024" s="25" t="s">
        <v>60</v>
      </c>
    </row>
    <row r="2025" spans="2:10" ht="12.75">
      <c r="B2025" s="72" t="s">
        <v>11617</v>
      </c>
      <c r="C2025" s="8" t="s">
        <v>24806</v>
      </c>
      <c r="D2025" s="54" t="s">
        <v>11618</v>
      </c>
      <c r="E2025" s="70">
        <v>1830</v>
      </c>
      <c r="F2025" s="26">
        <v>1462</v>
      </c>
      <c r="G2025" s="12">
        <f t="shared" si="31"/>
        <v>0.25170998632010955</v>
      </c>
      <c r="H2025" s="12" t="s">
        <v>31618</v>
      </c>
      <c r="I2025" s="12" t="s">
        <v>28813</v>
      </c>
      <c r="J2025" s="25" t="s">
        <v>60</v>
      </c>
    </row>
    <row r="2026" spans="2:10" ht="12.75">
      <c r="B2026" s="72" t="s">
        <v>16318</v>
      </c>
      <c r="C2026" s="8" t="s">
        <v>25781</v>
      </c>
      <c r="D2026" s="54" t="s">
        <v>16319</v>
      </c>
      <c r="E2026" s="70">
        <v>1830</v>
      </c>
      <c r="F2026" s="26">
        <v>1465</v>
      </c>
      <c r="G2026" s="12">
        <f t="shared" si="31"/>
        <v>0.24914675767918082</v>
      </c>
      <c r="H2026" s="12" t="s">
        <v>60</v>
      </c>
      <c r="I2026" s="12" t="s">
        <v>28814</v>
      </c>
      <c r="J2026" s="25" t="s">
        <v>60</v>
      </c>
    </row>
    <row r="2027" spans="2:10" ht="12.75">
      <c r="B2027" s="72" t="s">
        <v>17667</v>
      </c>
      <c r="C2027" s="8" t="s">
        <v>26102</v>
      </c>
      <c r="D2027" s="54" t="s">
        <v>17668</v>
      </c>
      <c r="E2027" s="70">
        <v>1830</v>
      </c>
      <c r="F2027" s="26">
        <v>1461</v>
      </c>
      <c r="G2027" s="12">
        <f t="shared" si="31"/>
        <v>0.25256673511293637</v>
      </c>
      <c r="H2027" s="12" t="s">
        <v>60</v>
      </c>
      <c r="I2027" s="12" t="s">
        <v>28815</v>
      </c>
      <c r="J2027" s="25" t="s">
        <v>60</v>
      </c>
    </row>
    <row r="2028" spans="2:10" ht="12.75">
      <c r="B2028" s="72" t="s">
        <v>17803</v>
      </c>
      <c r="C2028" s="8" t="s">
        <v>26119</v>
      </c>
      <c r="D2028" s="54" t="s">
        <v>17804</v>
      </c>
      <c r="E2028" s="70">
        <v>1830</v>
      </c>
      <c r="F2028" s="26">
        <v>1463</v>
      </c>
      <c r="G2028" s="12">
        <f t="shared" si="31"/>
        <v>0.25085440874914555</v>
      </c>
      <c r="H2028" s="12" t="s">
        <v>60</v>
      </c>
      <c r="I2028" s="12" t="s">
        <v>28816</v>
      </c>
      <c r="J2028" s="25" t="s">
        <v>60</v>
      </c>
    </row>
    <row r="2029" spans="2:10" ht="12.75">
      <c r="B2029" s="72" t="s">
        <v>21517</v>
      </c>
      <c r="C2029" s="8" t="s">
        <v>26748</v>
      </c>
      <c r="D2029" s="54" t="s">
        <v>21518</v>
      </c>
      <c r="E2029" s="70">
        <v>1830</v>
      </c>
      <c r="F2029" s="26">
        <v>1462</v>
      </c>
      <c r="G2029" s="12">
        <f t="shared" si="31"/>
        <v>0.25170998632010955</v>
      </c>
      <c r="H2029" s="12" t="s">
        <v>31809</v>
      </c>
      <c r="I2029" s="12" t="s">
        <v>28817</v>
      </c>
      <c r="J2029" s="25" t="s">
        <v>60</v>
      </c>
    </row>
    <row r="2030" spans="2:10" ht="12.75">
      <c r="B2030" s="72" t="s">
        <v>11545</v>
      </c>
      <c r="C2030" s="8" t="s">
        <v>24788</v>
      </c>
      <c r="D2030" s="54" t="s">
        <v>11546</v>
      </c>
      <c r="E2030" s="70">
        <v>1840</v>
      </c>
      <c r="F2030" s="26">
        <v>1470</v>
      </c>
      <c r="G2030" s="12">
        <f t="shared" si="31"/>
        <v>0.2517006802721089</v>
      </c>
      <c r="H2030" s="12" t="s">
        <v>31772</v>
      </c>
      <c r="I2030" s="12" t="s">
        <v>28818</v>
      </c>
      <c r="J2030" s="25" t="s">
        <v>60</v>
      </c>
    </row>
    <row r="2031" spans="2:10" ht="12.75">
      <c r="B2031" s="72" t="s">
        <v>11621</v>
      </c>
      <c r="C2031" s="8" t="s">
        <v>24807</v>
      </c>
      <c r="D2031" s="54" t="s">
        <v>11622</v>
      </c>
      <c r="E2031" s="70">
        <v>1840</v>
      </c>
      <c r="F2031" s="26">
        <v>1474</v>
      </c>
      <c r="G2031" s="12">
        <f t="shared" si="31"/>
        <v>0.24830393487109914</v>
      </c>
      <c r="H2031" s="12" t="s">
        <v>31772</v>
      </c>
      <c r="I2031" s="12" t="s">
        <v>28819</v>
      </c>
      <c r="J2031" s="25" t="s">
        <v>60</v>
      </c>
    </row>
    <row r="2032" spans="2:10" ht="12.75">
      <c r="B2032" s="72" t="s">
        <v>11625</v>
      </c>
      <c r="C2032" s="8" t="s">
        <v>24808</v>
      </c>
      <c r="D2032" s="54" t="s">
        <v>11626</v>
      </c>
      <c r="E2032" s="70">
        <v>1840</v>
      </c>
      <c r="F2032" s="26">
        <v>1474</v>
      </c>
      <c r="G2032" s="12">
        <f t="shared" si="31"/>
        <v>0.24830393487109914</v>
      </c>
      <c r="H2032" s="12" t="s">
        <v>31808</v>
      </c>
      <c r="I2032" s="12" t="s">
        <v>28820</v>
      </c>
      <c r="J2032" s="25" t="s">
        <v>60</v>
      </c>
    </row>
    <row r="2033" spans="2:10" ht="12.75">
      <c r="B2033" s="72" t="s">
        <v>12542</v>
      </c>
      <c r="C2033" s="8">
        <v>4932373368</v>
      </c>
      <c r="D2033" s="54" t="s">
        <v>12543</v>
      </c>
      <c r="E2033" s="70">
        <v>1840</v>
      </c>
      <c r="F2033" s="26">
        <v>1472</v>
      </c>
      <c r="G2033" s="12">
        <f t="shared" si="31"/>
        <v>0.25</v>
      </c>
      <c r="H2033" s="12" t="s">
        <v>31673</v>
      </c>
      <c r="I2033" s="12" t="s">
        <v>28821</v>
      </c>
      <c r="J2033" s="25" t="s">
        <v>60</v>
      </c>
    </row>
    <row r="2034" spans="2:10" ht="12.75">
      <c r="B2034" s="72" t="s">
        <v>13858</v>
      </c>
      <c r="C2034" s="8" t="s">
        <v>25229</v>
      </c>
      <c r="D2034" s="54" t="s">
        <v>13859</v>
      </c>
      <c r="E2034" s="70">
        <v>1840</v>
      </c>
      <c r="F2034" s="26">
        <v>1471</v>
      </c>
      <c r="G2034" s="12">
        <f t="shared" si="31"/>
        <v>0.25084976206662124</v>
      </c>
      <c r="H2034" s="12" t="s">
        <v>60</v>
      </c>
      <c r="I2034" s="12" t="s">
        <v>28822</v>
      </c>
      <c r="J2034" s="25" t="s">
        <v>60</v>
      </c>
    </row>
    <row r="2035" spans="2:10" ht="12.75">
      <c r="B2035" s="72" t="s">
        <v>16322</v>
      </c>
      <c r="C2035" s="8" t="s">
        <v>25782</v>
      </c>
      <c r="D2035" s="54" t="s">
        <v>16323</v>
      </c>
      <c r="E2035" s="70">
        <v>1850</v>
      </c>
      <c r="F2035" s="26">
        <v>1483</v>
      </c>
      <c r="G2035" s="12">
        <f t="shared" si="31"/>
        <v>0.24747134187457864</v>
      </c>
      <c r="H2035" s="12" t="s">
        <v>31799</v>
      </c>
      <c r="I2035" s="12" t="s">
        <v>28823</v>
      </c>
      <c r="J2035" s="25" t="s">
        <v>60</v>
      </c>
    </row>
    <row r="2036" spans="2:10" ht="12.75">
      <c r="B2036" s="72" t="s">
        <v>21719</v>
      </c>
      <c r="C2036" s="8" t="s">
        <v>26775</v>
      </c>
      <c r="D2036" s="54" t="s">
        <v>21720</v>
      </c>
      <c r="E2036" s="70">
        <v>1850</v>
      </c>
      <c r="F2036" s="26">
        <v>1478</v>
      </c>
      <c r="G2036" s="12">
        <f t="shared" si="31"/>
        <v>0.2516914749661705</v>
      </c>
      <c r="H2036" s="12" t="s">
        <v>60</v>
      </c>
      <c r="I2036" s="12" t="s">
        <v>60</v>
      </c>
      <c r="J2036" s="25" t="s">
        <v>60</v>
      </c>
    </row>
    <row r="2037" spans="2:10" ht="12.75">
      <c r="B2037" s="72" t="s">
        <v>23239</v>
      </c>
      <c r="C2037" s="8" t="s">
        <v>60</v>
      </c>
      <c r="D2037" s="54" t="s">
        <v>23240</v>
      </c>
      <c r="E2037" s="70">
        <v>1850</v>
      </c>
      <c r="F2037" s="26">
        <v>1478</v>
      </c>
      <c r="G2037" s="12">
        <f t="shared" si="31"/>
        <v>0.2516914749661705</v>
      </c>
      <c r="H2037" s="12" t="s">
        <v>31820</v>
      </c>
      <c r="I2037" s="12" t="s">
        <v>28824</v>
      </c>
      <c r="J2037" s="25" t="s">
        <v>60</v>
      </c>
    </row>
    <row r="2038" spans="2:10" ht="12.75">
      <c r="B2038" s="72" t="s">
        <v>23243</v>
      </c>
      <c r="C2038" s="8" t="s">
        <v>60</v>
      </c>
      <c r="D2038" s="54" t="s">
        <v>23244</v>
      </c>
      <c r="E2038" s="70">
        <v>1850</v>
      </c>
      <c r="F2038" s="26">
        <v>1478</v>
      </c>
      <c r="G2038" s="12">
        <f t="shared" si="31"/>
        <v>0.2516914749661705</v>
      </c>
      <c r="H2038" s="12" t="s">
        <v>31820</v>
      </c>
      <c r="I2038" s="12" t="s">
        <v>28825</v>
      </c>
      <c r="J2038" s="25" t="s">
        <v>60</v>
      </c>
    </row>
    <row r="2039" spans="2:10" ht="12.75">
      <c r="B2039" s="72" t="s">
        <v>9583</v>
      </c>
      <c r="C2039" s="8" t="s">
        <v>60</v>
      </c>
      <c r="D2039" s="54" t="s">
        <v>9584</v>
      </c>
      <c r="E2039" s="70">
        <v>1860</v>
      </c>
      <c r="F2039" s="26">
        <v>1484</v>
      </c>
      <c r="G2039" s="12">
        <f t="shared" si="31"/>
        <v>0.25336927223719674</v>
      </c>
      <c r="H2039" s="12" t="s">
        <v>60</v>
      </c>
      <c r="I2039" s="12" t="s">
        <v>60</v>
      </c>
      <c r="J2039" s="25" t="s">
        <v>60</v>
      </c>
    </row>
    <row r="2040" spans="2:10" ht="12.75">
      <c r="B2040" s="72" t="s">
        <v>9659</v>
      </c>
      <c r="C2040" s="8" t="s">
        <v>60</v>
      </c>
      <c r="D2040" s="54" t="s">
        <v>9660</v>
      </c>
      <c r="E2040" s="70">
        <v>1860</v>
      </c>
      <c r="F2040" s="26">
        <v>1487</v>
      </c>
      <c r="G2040" s="12">
        <f t="shared" si="31"/>
        <v>0.25084061869535978</v>
      </c>
      <c r="H2040" s="12" t="s">
        <v>60</v>
      </c>
      <c r="I2040" s="12" t="s">
        <v>60</v>
      </c>
      <c r="J2040" s="25" t="s">
        <v>60</v>
      </c>
    </row>
    <row r="2041" spans="2:10" ht="12.75">
      <c r="B2041" s="72" t="s">
        <v>11157</v>
      </c>
      <c r="C2041" s="8" t="s">
        <v>24697</v>
      </c>
      <c r="D2041" s="54" t="s">
        <v>11158</v>
      </c>
      <c r="E2041" s="70">
        <v>1860</v>
      </c>
      <c r="F2041" s="26">
        <v>1490</v>
      </c>
      <c r="G2041" s="12">
        <f t="shared" si="31"/>
        <v>0.24832214765100669</v>
      </c>
      <c r="H2041" s="12" t="s">
        <v>31821</v>
      </c>
      <c r="I2041" s="12" t="s">
        <v>28826</v>
      </c>
      <c r="J2041" s="25" t="s">
        <v>60</v>
      </c>
    </row>
    <row r="2042" spans="2:10" ht="12.75">
      <c r="B2042" s="72" t="s">
        <v>11161</v>
      </c>
      <c r="C2042" s="8" t="s">
        <v>24698</v>
      </c>
      <c r="D2042" s="54" t="s">
        <v>11162</v>
      </c>
      <c r="E2042" s="70">
        <v>1860</v>
      </c>
      <c r="F2042" s="26">
        <v>1490</v>
      </c>
      <c r="G2042" s="12">
        <f t="shared" si="31"/>
        <v>0.24832214765100669</v>
      </c>
      <c r="H2042" s="12" t="s">
        <v>31821</v>
      </c>
      <c r="I2042" s="12" t="s">
        <v>28827</v>
      </c>
      <c r="J2042" s="25" t="s">
        <v>60</v>
      </c>
    </row>
    <row r="2043" spans="2:10" ht="12.75">
      <c r="B2043" s="72" t="s">
        <v>11629</v>
      </c>
      <c r="C2043" s="8" t="s">
        <v>24809</v>
      </c>
      <c r="D2043" s="54" t="s">
        <v>11630</v>
      </c>
      <c r="E2043" s="70">
        <v>1860</v>
      </c>
      <c r="F2043" s="26">
        <v>1486</v>
      </c>
      <c r="G2043" s="12">
        <f t="shared" si="31"/>
        <v>0.25168236877523542</v>
      </c>
      <c r="H2043" s="12" t="s">
        <v>31772</v>
      </c>
      <c r="I2043" s="12" t="s">
        <v>28828</v>
      </c>
      <c r="J2043" s="25" t="s">
        <v>60</v>
      </c>
    </row>
    <row r="2044" spans="2:10" ht="12.75">
      <c r="B2044" s="72" t="s">
        <v>13862</v>
      </c>
      <c r="C2044" s="8" t="s">
        <v>25230</v>
      </c>
      <c r="D2044" s="54" t="s">
        <v>13863</v>
      </c>
      <c r="E2044" s="70">
        <v>1860</v>
      </c>
      <c r="F2044" s="26">
        <v>1484</v>
      </c>
      <c r="G2044" s="12">
        <f t="shared" si="31"/>
        <v>0.25336927223719674</v>
      </c>
      <c r="H2044" s="12" t="s">
        <v>31683</v>
      </c>
      <c r="I2044" s="12" t="s">
        <v>28829</v>
      </c>
      <c r="J2044" s="25" t="s">
        <v>60</v>
      </c>
    </row>
    <row r="2045" spans="2:10" ht="12.75">
      <c r="B2045" s="72" t="s">
        <v>17671</v>
      </c>
      <c r="C2045" s="8" t="s">
        <v>26103</v>
      </c>
      <c r="D2045" s="54" t="s">
        <v>17672</v>
      </c>
      <c r="E2045" s="70">
        <v>1860</v>
      </c>
      <c r="F2045" s="26">
        <v>1489</v>
      </c>
      <c r="G2045" s="12">
        <f t="shared" si="31"/>
        <v>0.24916051040967102</v>
      </c>
      <c r="H2045" s="12" t="s">
        <v>60</v>
      </c>
      <c r="I2045" s="12" t="s">
        <v>28830</v>
      </c>
      <c r="J2045" s="25" t="s">
        <v>60</v>
      </c>
    </row>
    <row r="2046" spans="2:10" ht="12.75">
      <c r="B2046" s="72" t="s">
        <v>17675</v>
      </c>
      <c r="C2046" s="8" t="s">
        <v>26104</v>
      </c>
      <c r="D2046" s="54" t="s">
        <v>17676</v>
      </c>
      <c r="E2046" s="70">
        <v>1860</v>
      </c>
      <c r="F2046" s="26">
        <v>1489</v>
      </c>
      <c r="G2046" s="12">
        <f t="shared" si="31"/>
        <v>0.24916051040967102</v>
      </c>
      <c r="H2046" s="12" t="s">
        <v>60</v>
      </c>
      <c r="I2046" s="12" t="s">
        <v>28831</v>
      </c>
      <c r="J2046" s="25" t="s">
        <v>60</v>
      </c>
    </row>
    <row r="2047" spans="2:10" ht="12.75">
      <c r="B2047" s="72" t="s">
        <v>20959</v>
      </c>
      <c r="C2047" s="8" t="s">
        <v>26653</v>
      </c>
      <c r="D2047" s="54" t="s">
        <v>20960</v>
      </c>
      <c r="E2047" s="70">
        <v>1860</v>
      </c>
      <c r="F2047" s="26">
        <v>1491</v>
      </c>
      <c r="G2047" s="12">
        <f t="shared" si="31"/>
        <v>0.2474849094567404</v>
      </c>
      <c r="H2047" s="12" t="s">
        <v>60</v>
      </c>
      <c r="I2047" s="12" t="s">
        <v>28832</v>
      </c>
      <c r="J2047" s="25" t="s">
        <v>60</v>
      </c>
    </row>
    <row r="2048" spans="2:10" ht="12.75">
      <c r="B2048" s="72" t="s">
        <v>22655</v>
      </c>
      <c r="C2048" s="8" t="s">
        <v>26929</v>
      </c>
      <c r="D2048" s="54" t="s">
        <v>22656</v>
      </c>
      <c r="E2048" s="70">
        <v>1860</v>
      </c>
      <c r="F2048" s="26">
        <v>1490</v>
      </c>
      <c r="G2048" s="12">
        <f t="shared" si="31"/>
        <v>0.24832214765100669</v>
      </c>
      <c r="H2048" s="12" t="s">
        <v>31807</v>
      </c>
      <c r="I2048" s="12" t="s">
        <v>28833</v>
      </c>
      <c r="J2048" s="25" t="s">
        <v>60</v>
      </c>
    </row>
    <row r="2049" spans="2:10" ht="12.75">
      <c r="B2049" s="72" t="s">
        <v>8890</v>
      </c>
      <c r="C2049" s="8" t="s">
        <v>24479</v>
      </c>
      <c r="D2049" s="54" t="s">
        <v>8891</v>
      </c>
      <c r="E2049" s="70">
        <v>1870</v>
      </c>
      <c r="F2049" s="26">
        <v>1496</v>
      </c>
      <c r="G2049" s="12">
        <f t="shared" si="31"/>
        <v>0.25</v>
      </c>
      <c r="H2049" s="12" t="s">
        <v>31721</v>
      </c>
      <c r="I2049" s="12" t="s">
        <v>28834</v>
      </c>
      <c r="J2049" s="25" t="s">
        <v>60</v>
      </c>
    </row>
    <row r="2050" spans="2:10" ht="12.75">
      <c r="B2050" s="72" t="s">
        <v>10862</v>
      </c>
      <c r="C2050" s="8" t="s">
        <v>24643</v>
      </c>
      <c r="D2050" s="54" t="s">
        <v>10863</v>
      </c>
      <c r="E2050" s="70">
        <v>1870</v>
      </c>
      <c r="F2050" s="26">
        <v>1498</v>
      </c>
      <c r="G2050" s="12">
        <f t="shared" ref="G2050:G2113" si="32">IFERROR(E2050/F2050-1,0)</f>
        <v>0.24833110814419235</v>
      </c>
      <c r="H2050" s="12" t="s">
        <v>31822</v>
      </c>
      <c r="I2050" s="12" t="s">
        <v>28835</v>
      </c>
      <c r="J2050" s="25" t="s">
        <v>60</v>
      </c>
    </row>
    <row r="2051" spans="2:10" ht="12.75">
      <c r="B2051" s="72" t="s">
        <v>12546</v>
      </c>
      <c r="C2051" s="8" t="s">
        <v>25007</v>
      </c>
      <c r="D2051" s="54" t="s">
        <v>12547</v>
      </c>
      <c r="E2051" s="70">
        <v>1870</v>
      </c>
      <c r="F2051" s="26">
        <v>1496</v>
      </c>
      <c r="G2051" s="12">
        <f t="shared" si="32"/>
        <v>0.25</v>
      </c>
      <c r="H2051" s="12" t="s">
        <v>60</v>
      </c>
      <c r="I2051" s="12" t="s">
        <v>60</v>
      </c>
      <c r="J2051" s="25" t="s">
        <v>60</v>
      </c>
    </row>
    <row r="2052" spans="2:10" ht="12.75">
      <c r="B2052" s="72" t="s">
        <v>13830</v>
      </c>
      <c r="C2052" s="8" t="s">
        <v>25222</v>
      </c>
      <c r="D2052" s="54" t="s">
        <v>13831</v>
      </c>
      <c r="E2052" s="70">
        <v>1870</v>
      </c>
      <c r="F2052" s="26">
        <v>1493</v>
      </c>
      <c r="G2052" s="12">
        <f t="shared" si="32"/>
        <v>0.25251172136637634</v>
      </c>
      <c r="H2052" s="12" t="s">
        <v>60</v>
      </c>
      <c r="I2052" s="12" t="s">
        <v>28836</v>
      </c>
      <c r="J2052" s="25" t="s">
        <v>60</v>
      </c>
    </row>
    <row r="2053" spans="2:10" ht="12.75">
      <c r="B2053" s="72" t="s">
        <v>13866</v>
      </c>
      <c r="C2053" s="8" t="s">
        <v>25231</v>
      </c>
      <c r="D2053" s="54" t="s">
        <v>13867</v>
      </c>
      <c r="E2053" s="70">
        <v>1870</v>
      </c>
      <c r="F2053" s="26">
        <v>1496</v>
      </c>
      <c r="G2053" s="12">
        <f t="shared" si="32"/>
        <v>0.25</v>
      </c>
      <c r="H2053" s="12" t="s">
        <v>31683</v>
      </c>
      <c r="I2053" s="12" t="s">
        <v>28837</v>
      </c>
      <c r="J2053" s="25" t="s">
        <v>60</v>
      </c>
    </row>
    <row r="2054" spans="2:10" ht="12.75">
      <c r="B2054" s="72" t="s">
        <v>16326</v>
      </c>
      <c r="C2054" s="8" t="s">
        <v>25783</v>
      </c>
      <c r="D2054" s="54" t="s">
        <v>16327</v>
      </c>
      <c r="E2054" s="70">
        <v>1870</v>
      </c>
      <c r="F2054" s="26">
        <v>1495</v>
      </c>
      <c r="G2054" s="12">
        <f t="shared" si="32"/>
        <v>0.25083612040133785</v>
      </c>
      <c r="H2054" s="12" t="s">
        <v>31649</v>
      </c>
      <c r="I2054" s="12" t="s">
        <v>28838</v>
      </c>
      <c r="J2054" s="25" t="s">
        <v>60</v>
      </c>
    </row>
    <row r="2055" spans="2:10" ht="12.75">
      <c r="B2055" s="72" t="s">
        <v>23736</v>
      </c>
      <c r="C2055" s="8" t="s">
        <v>27118</v>
      </c>
      <c r="D2055" s="54" t="s">
        <v>23737</v>
      </c>
      <c r="E2055" s="70">
        <v>1870</v>
      </c>
      <c r="F2055" s="26">
        <v>1498</v>
      </c>
      <c r="G2055" s="12">
        <f t="shared" si="32"/>
        <v>0.24833110814419235</v>
      </c>
      <c r="H2055" s="12" t="s">
        <v>31822</v>
      </c>
      <c r="I2055" s="12" t="s">
        <v>28839</v>
      </c>
      <c r="J2055" s="25" t="s">
        <v>60</v>
      </c>
    </row>
    <row r="2056" spans="2:10" ht="12.75">
      <c r="B2056" s="72" t="s">
        <v>23740</v>
      </c>
      <c r="C2056" s="8" t="s">
        <v>27119</v>
      </c>
      <c r="D2056" s="54" t="s">
        <v>23741</v>
      </c>
      <c r="E2056" s="70">
        <v>1870</v>
      </c>
      <c r="F2056" s="26">
        <v>1498</v>
      </c>
      <c r="G2056" s="12">
        <f t="shared" si="32"/>
        <v>0.24833110814419235</v>
      </c>
      <c r="H2056" s="12" t="s">
        <v>31822</v>
      </c>
      <c r="I2056" s="12" t="s">
        <v>28840</v>
      </c>
      <c r="J2056" s="25" t="s">
        <v>60</v>
      </c>
    </row>
    <row r="2057" spans="2:10" ht="12.75">
      <c r="B2057" s="72" t="s">
        <v>23744</v>
      </c>
      <c r="C2057" s="8" t="s">
        <v>27120</v>
      </c>
      <c r="D2057" s="54" t="s">
        <v>23745</v>
      </c>
      <c r="E2057" s="70">
        <v>1870</v>
      </c>
      <c r="F2057" s="26">
        <v>1498</v>
      </c>
      <c r="G2057" s="12">
        <f t="shared" si="32"/>
        <v>0.24833110814419235</v>
      </c>
      <c r="H2057" s="12" t="s">
        <v>31822</v>
      </c>
      <c r="I2057" s="12" t="s">
        <v>28841</v>
      </c>
      <c r="J2057" s="25" t="s">
        <v>60</v>
      </c>
    </row>
    <row r="2058" spans="2:10" ht="12.75">
      <c r="B2058" s="72" t="s">
        <v>23748</v>
      </c>
      <c r="C2058" s="8" t="s">
        <v>27121</v>
      </c>
      <c r="D2058" s="54" t="s">
        <v>23749</v>
      </c>
      <c r="E2058" s="70">
        <v>1870</v>
      </c>
      <c r="F2058" s="26">
        <v>1498</v>
      </c>
      <c r="G2058" s="12">
        <f t="shared" si="32"/>
        <v>0.24833110814419235</v>
      </c>
      <c r="H2058" s="12" t="s">
        <v>31822</v>
      </c>
      <c r="I2058" s="12" t="s">
        <v>28842</v>
      </c>
      <c r="J2058" s="25" t="s">
        <v>60</v>
      </c>
    </row>
    <row r="2059" spans="2:10" ht="12.75">
      <c r="B2059" s="72" t="s">
        <v>9595</v>
      </c>
      <c r="C2059" s="8" t="s">
        <v>60</v>
      </c>
      <c r="D2059" s="54" t="s">
        <v>9596</v>
      </c>
      <c r="E2059" s="70">
        <v>1880</v>
      </c>
      <c r="F2059" s="26">
        <v>1503</v>
      </c>
      <c r="G2059" s="12">
        <f t="shared" si="32"/>
        <v>0.25083166999334661</v>
      </c>
      <c r="H2059" s="12" t="s">
        <v>60</v>
      </c>
      <c r="I2059" s="12" t="s">
        <v>60</v>
      </c>
      <c r="J2059" s="25" t="s">
        <v>60</v>
      </c>
    </row>
    <row r="2060" spans="2:10" ht="12.75">
      <c r="B2060" s="72" t="s">
        <v>9655</v>
      </c>
      <c r="C2060" s="8" t="s">
        <v>60</v>
      </c>
      <c r="D2060" s="54" t="s">
        <v>9656</v>
      </c>
      <c r="E2060" s="70">
        <v>1880</v>
      </c>
      <c r="F2060" s="26">
        <v>1506</v>
      </c>
      <c r="G2060" s="12">
        <f t="shared" si="32"/>
        <v>0.24833997343957503</v>
      </c>
      <c r="H2060" s="12" t="s">
        <v>60</v>
      </c>
      <c r="I2060" s="12" t="s">
        <v>60</v>
      </c>
      <c r="J2060" s="25" t="s">
        <v>60</v>
      </c>
    </row>
    <row r="2061" spans="2:10" ht="12.75">
      <c r="B2061" s="72" t="s">
        <v>9936</v>
      </c>
      <c r="C2061" s="8" t="s">
        <v>60</v>
      </c>
      <c r="D2061" s="54" t="s">
        <v>9937</v>
      </c>
      <c r="E2061" s="70">
        <v>1880</v>
      </c>
      <c r="F2061" s="26">
        <v>1505</v>
      </c>
      <c r="G2061" s="12">
        <f t="shared" si="32"/>
        <v>0.24916943521594681</v>
      </c>
      <c r="H2061" s="12" t="s">
        <v>60</v>
      </c>
      <c r="I2061" s="12" t="s">
        <v>60</v>
      </c>
      <c r="J2061" s="25" t="s">
        <v>60</v>
      </c>
    </row>
    <row r="2062" spans="2:10" ht="12.75">
      <c r="B2062" s="72" t="s">
        <v>16330</v>
      </c>
      <c r="C2062" s="8" t="s">
        <v>25784</v>
      </c>
      <c r="D2062" s="54" t="s">
        <v>16331</v>
      </c>
      <c r="E2062" s="70">
        <v>1880</v>
      </c>
      <c r="F2062" s="26">
        <v>1507</v>
      </c>
      <c r="G2062" s="12">
        <f t="shared" si="32"/>
        <v>0.24751161247511622</v>
      </c>
      <c r="H2062" s="12" t="s">
        <v>60</v>
      </c>
      <c r="I2062" s="12" t="s">
        <v>28843</v>
      </c>
      <c r="J2062" s="25" t="s">
        <v>60</v>
      </c>
    </row>
    <row r="2063" spans="2:10" ht="12.75">
      <c r="B2063" s="72" t="s">
        <v>16334</v>
      </c>
      <c r="C2063" s="8" t="s">
        <v>25785</v>
      </c>
      <c r="D2063" s="54" t="s">
        <v>16335</v>
      </c>
      <c r="E2063" s="70">
        <v>1880</v>
      </c>
      <c r="F2063" s="26">
        <v>1507</v>
      </c>
      <c r="G2063" s="12">
        <f t="shared" si="32"/>
        <v>0.24751161247511622</v>
      </c>
      <c r="H2063" s="12" t="s">
        <v>60</v>
      </c>
      <c r="I2063" s="12" t="s">
        <v>28844</v>
      </c>
      <c r="J2063" s="25" t="s">
        <v>60</v>
      </c>
    </row>
    <row r="2064" spans="2:10" ht="12.75">
      <c r="B2064" s="72" t="s">
        <v>16942</v>
      </c>
      <c r="C2064" s="8" t="s">
        <v>25926</v>
      </c>
      <c r="D2064" s="54" t="s">
        <v>16943</v>
      </c>
      <c r="E2064" s="70">
        <v>1880</v>
      </c>
      <c r="F2064" s="26">
        <v>1500</v>
      </c>
      <c r="G2064" s="12">
        <f t="shared" si="32"/>
        <v>0.25333333333333341</v>
      </c>
      <c r="H2064" s="12" t="s">
        <v>31811</v>
      </c>
      <c r="I2064" s="12" t="s">
        <v>28845</v>
      </c>
      <c r="J2064" s="25" t="s">
        <v>60</v>
      </c>
    </row>
    <row r="2065" spans="2:10" ht="12.75">
      <c r="B2065" s="72" t="s">
        <v>16946</v>
      </c>
      <c r="C2065" s="8" t="s">
        <v>25927</v>
      </c>
      <c r="D2065" s="54" t="s">
        <v>16947</v>
      </c>
      <c r="E2065" s="70">
        <v>1880</v>
      </c>
      <c r="F2065" s="26">
        <v>1500</v>
      </c>
      <c r="G2065" s="12">
        <f t="shared" si="32"/>
        <v>0.25333333333333341</v>
      </c>
      <c r="H2065" s="12" t="s">
        <v>31812</v>
      </c>
      <c r="I2065" s="12" t="s">
        <v>28846</v>
      </c>
      <c r="J2065" s="25" t="s">
        <v>60</v>
      </c>
    </row>
    <row r="2066" spans="2:10" ht="12.75">
      <c r="B2066" s="72" t="s">
        <v>16950</v>
      </c>
      <c r="C2066" s="8" t="s">
        <v>25928</v>
      </c>
      <c r="D2066" s="54" t="s">
        <v>16951</v>
      </c>
      <c r="E2066" s="70">
        <v>1880</v>
      </c>
      <c r="F2066" s="26">
        <v>1500</v>
      </c>
      <c r="G2066" s="12">
        <f t="shared" si="32"/>
        <v>0.25333333333333341</v>
      </c>
      <c r="H2066" s="12" t="s">
        <v>31812</v>
      </c>
      <c r="I2066" s="12" t="s">
        <v>28847</v>
      </c>
      <c r="J2066" s="25" t="s">
        <v>60</v>
      </c>
    </row>
    <row r="2067" spans="2:10" ht="12.75">
      <c r="B2067" s="72" t="s">
        <v>16954</v>
      </c>
      <c r="C2067" s="8" t="s">
        <v>25929</v>
      </c>
      <c r="D2067" s="54" t="s">
        <v>16955</v>
      </c>
      <c r="E2067" s="70">
        <v>1880</v>
      </c>
      <c r="F2067" s="26">
        <v>1500</v>
      </c>
      <c r="G2067" s="12">
        <f t="shared" si="32"/>
        <v>0.25333333333333341</v>
      </c>
      <c r="H2067" s="12" t="s">
        <v>31812</v>
      </c>
      <c r="I2067" s="12" t="s">
        <v>28848</v>
      </c>
      <c r="J2067" s="25" t="s">
        <v>60</v>
      </c>
    </row>
    <row r="2068" spans="2:10" ht="12.75">
      <c r="B2068" s="72" t="s">
        <v>21313</v>
      </c>
      <c r="C2068" s="8" t="s">
        <v>26715</v>
      </c>
      <c r="D2068" s="54" t="s">
        <v>21314</v>
      </c>
      <c r="E2068" s="70">
        <v>1880</v>
      </c>
      <c r="F2068" s="26">
        <v>1507</v>
      </c>
      <c r="G2068" s="12">
        <f t="shared" si="32"/>
        <v>0.24751161247511622</v>
      </c>
      <c r="H2068" s="12" t="s">
        <v>31748</v>
      </c>
      <c r="I2068" s="12" t="s">
        <v>28849</v>
      </c>
      <c r="J2068" s="25" t="s">
        <v>60</v>
      </c>
    </row>
    <row r="2069" spans="2:10" ht="12.75">
      <c r="B2069" s="45" t="s">
        <v>4244</v>
      </c>
      <c r="C2069" s="8" t="s">
        <v>4243</v>
      </c>
      <c r="D2069" s="54" t="s">
        <v>4245</v>
      </c>
      <c r="E2069" s="70">
        <v>1880</v>
      </c>
      <c r="F2069" s="26">
        <v>1500</v>
      </c>
      <c r="G2069" s="12">
        <f t="shared" si="32"/>
        <v>0.25333333333333341</v>
      </c>
      <c r="H2069" s="12" t="s">
        <v>4241</v>
      </c>
      <c r="I2069" s="12" t="s">
        <v>28850</v>
      </c>
      <c r="J2069" s="25" t="s">
        <v>60</v>
      </c>
    </row>
    <row r="2070" spans="2:10" ht="12.75">
      <c r="B2070" s="45" t="s">
        <v>4325</v>
      </c>
      <c r="C2070" s="8" t="s">
        <v>4324</v>
      </c>
      <c r="D2070" s="54" t="s">
        <v>4326</v>
      </c>
      <c r="E2070" s="70">
        <v>1880</v>
      </c>
      <c r="F2070" s="26">
        <v>1500</v>
      </c>
      <c r="G2070" s="12">
        <f t="shared" si="32"/>
        <v>0.25333333333333341</v>
      </c>
      <c r="H2070" s="12" t="s">
        <v>4329</v>
      </c>
      <c r="I2070" s="12" t="s">
        <v>28851</v>
      </c>
      <c r="J2070" s="25" t="s">
        <v>60</v>
      </c>
    </row>
    <row r="2071" spans="2:10" ht="12.75">
      <c r="B2071" s="45" t="s">
        <v>4580</v>
      </c>
      <c r="C2071" s="8" t="s">
        <v>4579</v>
      </c>
      <c r="D2071" s="54" t="s">
        <v>4581</v>
      </c>
      <c r="E2071" s="70">
        <v>1900</v>
      </c>
      <c r="F2071" s="26">
        <v>1500</v>
      </c>
      <c r="G2071" s="12">
        <f t="shared" si="32"/>
        <v>0.26666666666666661</v>
      </c>
      <c r="H2071" s="12" t="s">
        <v>4584</v>
      </c>
      <c r="I2071" s="12" t="s">
        <v>28852</v>
      </c>
      <c r="J2071" s="25" t="s">
        <v>60</v>
      </c>
    </row>
    <row r="2072" spans="2:10" ht="12.75">
      <c r="B2072" s="45" t="s">
        <v>4620</v>
      </c>
      <c r="C2072" s="8" t="s">
        <v>4619</v>
      </c>
      <c r="D2072" s="54" t="s">
        <v>4621</v>
      </c>
      <c r="E2072" s="70">
        <v>1900</v>
      </c>
      <c r="F2072" s="26">
        <v>1500</v>
      </c>
      <c r="G2072" s="12">
        <f t="shared" si="32"/>
        <v>0.26666666666666661</v>
      </c>
      <c r="H2072" s="12" t="s">
        <v>4617</v>
      </c>
      <c r="I2072" s="12" t="s">
        <v>28853</v>
      </c>
      <c r="J2072" s="25" t="s">
        <v>60</v>
      </c>
    </row>
    <row r="2073" spans="2:10" ht="12.75">
      <c r="B2073" s="45" t="s">
        <v>7434</v>
      </c>
      <c r="C2073" s="8" t="s">
        <v>7433</v>
      </c>
      <c r="D2073" s="54" t="s">
        <v>7435</v>
      </c>
      <c r="E2073" s="70">
        <v>1880</v>
      </c>
      <c r="F2073" s="26">
        <v>1500</v>
      </c>
      <c r="G2073" s="12">
        <f t="shared" si="32"/>
        <v>0.25333333333333341</v>
      </c>
      <c r="H2073" s="12" t="s">
        <v>7438</v>
      </c>
      <c r="I2073" s="12" t="s">
        <v>28854</v>
      </c>
      <c r="J2073" s="25" t="s">
        <v>60</v>
      </c>
    </row>
    <row r="2074" spans="2:10" ht="12.75">
      <c r="B2074" s="72" t="s">
        <v>9591</v>
      </c>
      <c r="C2074" s="8" t="s">
        <v>60</v>
      </c>
      <c r="D2074" s="54" t="s">
        <v>9592</v>
      </c>
      <c r="E2074" s="70">
        <v>1890</v>
      </c>
      <c r="F2074" s="26">
        <v>1515</v>
      </c>
      <c r="G2074" s="12">
        <f t="shared" si="32"/>
        <v>0.24752475247524752</v>
      </c>
      <c r="H2074" s="12" t="s">
        <v>60</v>
      </c>
      <c r="I2074" s="12" t="s">
        <v>60</v>
      </c>
      <c r="J2074" s="25" t="s">
        <v>60</v>
      </c>
    </row>
    <row r="2075" spans="2:10" ht="12.75">
      <c r="B2075" s="72" t="s">
        <v>10554</v>
      </c>
      <c r="C2075" s="8" t="s">
        <v>24608</v>
      </c>
      <c r="D2075" s="54" t="s">
        <v>10555</v>
      </c>
      <c r="E2075" s="70">
        <v>1890</v>
      </c>
      <c r="F2075" s="26">
        <v>1510</v>
      </c>
      <c r="G2075" s="12">
        <f t="shared" si="32"/>
        <v>0.2516556291390728</v>
      </c>
      <c r="H2075" s="12" t="s">
        <v>60</v>
      </c>
      <c r="I2075" s="12" t="s">
        <v>60</v>
      </c>
      <c r="J2075" s="25" t="s">
        <v>60</v>
      </c>
    </row>
    <row r="2076" spans="2:10" ht="12.75">
      <c r="B2076" s="72" t="s">
        <v>12550</v>
      </c>
      <c r="C2076" s="8" t="s">
        <v>25008</v>
      </c>
      <c r="D2076" s="54" t="s">
        <v>12551</v>
      </c>
      <c r="E2076" s="70">
        <v>1890</v>
      </c>
      <c r="F2076" s="26">
        <v>1509</v>
      </c>
      <c r="G2076" s="12">
        <f t="shared" si="32"/>
        <v>0.25248508946322068</v>
      </c>
      <c r="H2076" s="12" t="s">
        <v>31722</v>
      </c>
      <c r="I2076" s="12" t="s">
        <v>28855</v>
      </c>
      <c r="J2076" s="25" t="s">
        <v>60</v>
      </c>
    </row>
    <row r="2077" spans="2:10" ht="12.75">
      <c r="B2077" s="72" t="s">
        <v>16338</v>
      </c>
      <c r="C2077" s="8" t="s">
        <v>25786</v>
      </c>
      <c r="D2077" s="54" t="s">
        <v>16339</v>
      </c>
      <c r="E2077" s="70">
        <v>1890</v>
      </c>
      <c r="F2077" s="26">
        <v>1513</v>
      </c>
      <c r="G2077" s="12">
        <f t="shared" si="32"/>
        <v>0.24917382683410438</v>
      </c>
      <c r="H2077" s="12" t="s">
        <v>60</v>
      </c>
      <c r="I2077" s="12" t="s">
        <v>28856</v>
      </c>
      <c r="J2077" s="25" t="s">
        <v>60</v>
      </c>
    </row>
    <row r="2078" spans="2:10" ht="12.75">
      <c r="B2078" s="72" t="s">
        <v>17679</v>
      </c>
      <c r="C2078" s="8" t="s">
        <v>26105</v>
      </c>
      <c r="D2078" s="54" t="s">
        <v>17680</v>
      </c>
      <c r="E2078" s="70">
        <v>1890</v>
      </c>
      <c r="F2078" s="26">
        <v>1511</v>
      </c>
      <c r="G2078" s="12">
        <f t="shared" si="32"/>
        <v>0.25082726671078759</v>
      </c>
      <c r="H2078" s="12" t="s">
        <v>60</v>
      </c>
      <c r="I2078" s="12" t="s">
        <v>28857</v>
      </c>
      <c r="J2078" s="25" t="s">
        <v>60</v>
      </c>
    </row>
    <row r="2079" spans="2:10" ht="12.75">
      <c r="B2079" s="72" t="s">
        <v>20633</v>
      </c>
      <c r="C2079" s="8" t="s">
        <v>26578</v>
      </c>
      <c r="D2079" s="54" t="s">
        <v>20634</v>
      </c>
      <c r="E2079" s="70">
        <v>1890</v>
      </c>
      <c r="F2079" s="26">
        <v>1514</v>
      </c>
      <c r="G2079" s="12">
        <f t="shared" si="32"/>
        <v>0.24834874504623516</v>
      </c>
      <c r="H2079" s="12" t="s">
        <v>60</v>
      </c>
      <c r="I2079" s="12" t="s">
        <v>28858</v>
      </c>
      <c r="J2079" s="25" t="s">
        <v>60</v>
      </c>
    </row>
    <row r="2080" spans="2:10" ht="12.75">
      <c r="B2080" s="72" t="s">
        <v>23904</v>
      </c>
      <c r="C2080" s="8" t="s">
        <v>27141</v>
      </c>
      <c r="D2080" s="54" t="s">
        <v>23905</v>
      </c>
      <c r="E2080" s="70">
        <v>1890</v>
      </c>
      <c r="F2080" s="26">
        <v>1510</v>
      </c>
      <c r="G2080" s="12">
        <f t="shared" si="32"/>
        <v>0.2516556291390728</v>
      </c>
      <c r="H2080" s="12" t="s">
        <v>31745</v>
      </c>
      <c r="I2080" s="12" t="s">
        <v>28859</v>
      </c>
      <c r="J2080" s="25" t="s">
        <v>60</v>
      </c>
    </row>
    <row r="2081" spans="2:10" ht="12.75">
      <c r="B2081" s="72" t="s">
        <v>9663</v>
      </c>
      <c r="C2081" s="8" t="s">
        <v>60</v>
      </c>
      <c r="D2081" s="54" t="s">
        <v>9664</v>
      </c>
      <c r="E2081" s="70">
        <v>1900</v>
      </c>
      <c r="F2081" s="26">
        <v>1521</v>
      </c>
      <c r="G2081" s="12">
        <f t="shared" si="32"/>
        <v>0.24917817225509542</v>
      </c>
      <c r="H2081" s="12" t="s">
        <v>60</v>
      </c>
      <c r="I2081" s="12" t="s">
        <v>60</v>
      </c>
      <c r="J2081" s="25" t="s">
        <v>60</v>
      </c>
    </row>
    <row r="2082" spans="2:10" ht="12.75">
      <c r="B2082" s="72" t="s">
        <v>11633</v>
      </c>
      <c r="C2082" s="8" t="s">
        <v>24810</v>
      </c>
      <c r="D2082" s="54" t="s">
        <v>11634</v>
      </c>
      <c r="E2082" s="70">
        <v>1900</v>
      </c>
      <c r="F2082" s="26">
        <v>1521</v>
      </c>
      <c r="G2082" s="12">
        <f t="shared" si="32"/>
        <v>0.24917817225509542</v>
      </c>
      <c r="H2082" s="12" t="s">
        <v>31772</v>
      </c>
      <c r="I2082" s="12" t="s">
        <v>28860</v>
      </c>
      <c r="J2082" s="25" t="s">
        <v>60</v>
      </c>
    </row>
    <row r="2083" spans="2:10" ht="12.75">
      <c r="B2083" s="72" t="s">
        <v>16342</v>
      </c>
      <c r="C2083" s="8" t="s">
        <v>25787</v>
      </c>
      <c r="D2083" s="54" t="s">
        <v>16343</v>
      </c>
      <c r="E2083" s="70">
        <v>1900</v>
      </c>
      <c r="F2083" s="26">
        <v>1518</v>
      </c>
      <c r="G2083" s="12">
        <f t="shared" si="32"/>
        <v>0.25164690382081689</v>
      </c>
      <c r="H2083" s="12" t="s">
        <v>31799</v>
      </c>
      <c r="I2083" s="12" t="s">
        <v>28861</v>
      </c>
      <c r="J2083" s="25" t="s">
        <v>60</v>
      </c>
    </row>
    <row r="2084" spans="2:10" ht="12.75">
      <c r="B2084" s="72" t="s">
        <v>16346</v>
      </c>
      <c r="C2084" s="8" t="s">
        <v>25788</v>
      </c>
      <c r="D2084" s="54" t="s">
        <v>16347</v>
      </c>
      <c r="E2084" s="70">
        <v>1900</v>
      </c>
      <c r="F2084" s="26">
        <v>1518</v>
      </c>
      <c r="G2084" s="12">
        <f t="shared" si="32"/>
        <v>0.25164690382081689</v>
      </c>
      <c r="H2084" s="12" t="s">
        <v>31681</v>
      </c>
      <c r="I2084" s="12" t="s">
        <v>28862</v>
      </c>
      <c r="J2084" s="25" t="s">
        <v>60</v>
      </c>
    </row>
    <row r="2085" spans="2:10" ht="12.75">
      <c r="B2085" s="72" t="s">
        <v>17683</v>
      </c>
      <c r="C2085" s="8" t="s">
        <v>26106</v>
      </c>
      <c r="D2085" s="54" t="s">
        <v>17684</v>
      </c>
      <c r="E2085" s="70">
        <v>1900</v>
      </c>
      <c r="F2085" s="26">
        <v>1522</v>
      </c>
      <c r="G2085" s="12">
        <f t="shared" si="32"/>
        <v>0.24835742444152431</v>
      </c>
      <c r="H2085" s="12" t="s">
        <v>60</v>
      </c>
      <c r="I2085" s="12" t="s">
        <v>28863</v>
      </c>
      <c r="J2085" s="25" t="s">
        <v>60</v>
      </c>
    </row>
    <row r="2086" spans="2:10" ht="12.75">
      <c r="B2086" s="72" t="s">
        <v>10150</v>
      </c>
      <c r="C2086" s="8" t="s">
        <v>24574</v>
      </c>
      <c r="D2086" s="54" t="s">
        <v>10151</v>
      </c>
      <c r="E2086" s="70">
        <v>1910</v>
      </c>
      <c r="F2086" s="26">
        <v>1526</v>
      </c>
      <c r="G2086" s="12">
        <f t="shared" si="32"/>
        <v>0.25163826998689376</v>
      </c>
      <c r="H2086" s="12" t="s">
        <v>60</v>
      </c>
      <c r="I2086" s="12" t="s">
        <v>60</v>
      </c>
      <c r="J2086" s="25" t="s">
        <v>60</v>
      </c>
    </row>
    <row r="2087" spans="2:10" ht="12.75">
      <c r="B2087" s="72" t="s">
        <v>11637</v>
      </c>
      <c r="C2087" s="8" t="s">
        <v>24811</v>
      </c>
      <c r="D2087" s="54" t="s">
        <v>11638</v>
      </c>
      <c r="E2087" s="70">
        <v>1920</v>
      </c>
      <c r="F2087" s="26">
        <v>1533</v>
      </c>
      <c r="G2087" s="12">
        <f t="shared" si="32"/>
        <v>0.2524461839530332</v>
      </c>
      <c r="H2087" s="12" t="s">
        <v>60</v>
      </c>
      <c r="I2087" s="12" t="s">
        <v>28864</v>
      </c>
      <c r="J2087" s="25" t="s">
        <v>60</v>
      </c>
    </row>
    <row r="2088" spans="2:10" ht="12.75">
      <c r="B2088" s="72" t="s">
        <v>12554</v>
      </c>
      <c r="C2088" s="8">
        <v>4932363701</v>
      </c>
      <c r="D2088" s="54" t="s">
        <v>12555</v>
      </c>
      <c r="E2088" s="70">
        <v>1920</v>
      </c>
      <c r="F2088" s="26">
        <v>1533</v>
      </c>
      <c r="G2088" s="12">
        <f t="shared" si="32"/>
        <v>0.2524461839530332</v>
      </c>
      <c r="H2088" s="12" t="s">
        <v>31673</v>
      </c>
      <c r="I2088" s="12" t="s">
        <v>28865</v>
      </c>
      <c r="J2088" s="25" t="s">
        <v>60</v>
      </c>
    </row>
    <row r="2089" spans="2:10" ht="12.75">
      <c r="B2089" s="72" t="s">
        <v>12558</v>
      </c>
      <c r="C2089" s="8">
        <v>4932373370</v>
      </c>
      <c r="D2089" s="54" t="s">
        <v>12559</v>
      </c>
      <c r="E2089" s="70">
        <v>1920</v>
      </c>
      <c r="F2089" s="26">
        <v>1533</v>
      </c>
      <c r="G2089" s="12">
        <f t="shared" si="32"/>
        <v>0.2524461839530332</v>
      </c>
      <c r="H2089" s="12" t="s">
        <v>31673</v>
      </c>
      <c r="I2089" s="12" t="s">
        <v>28866</v>
      </c>
      <c r="J2089" s="25" t="s">
        <v>60</v>
      </c>
    </row>
    <row r="2090" spans="2:10" ht="12.75">
      <c r="B2090" s="72" t="s">
        <v>20027</v>
      </c>
      <c r="C2090" s="8" t="s">
        <v>26503</v>
      </c>
      <c r="D2090" s="54" t="s">
        <v>20028</v>
      </c>
      <c r="E2090" s="70">
        <v>1920</v>
      </c>
      <c r="F2090" s="26">
        <v>1533</v>
      </c>
      <c r="G2090" s="12">
        <f t="shared" si="32"/>
        <v>0.2524461839530332</v>
      </c>
      <c r="H2090" s="12" t="s">
        <v>60</v>
      </c>
      <c r="I2090" s="12" t="s">
        <v>60</v>
      </c>
      <c r="J2090" s="25" t="s">
        <v>60</v>
      </c>
    </row>
    <row r="2091" spans="2:10" ht="12.75">
      <c r="B2091" s="72" t="s">
        <v>23104</v>
      </c>
      <c r="C2091" s="8" t="s">
        <v>27008</v>
      </c>
      <c r="D2091" s="54" t="s">
        <v>23105</v>
      </c>
      <c r="E2091" s="70">
        <v>1910</v>
      </c>
      <c r="F2091" s="26">
        <v>1526</v>
      </c>
      <c r="G2091" s="12">
        <f t="shared" si="32"/>
        <v>0.25163826998689376</v>
      </c>
      <c r="H2091" s="12" t="s">
        <v>31823</v>
      </c>
      <c r="I2091" s="12" t="s">
        <v>28867</v>
      </c>
      <c r="J2091" s="25" t="s">
        <v>60</v>
      </c>
    </row>
    <row r="2092" spans="2:10" ht="12.75">
      <c r="B2092" s="72" t="s">
        <v>23108</v>
      </c>
      <c r="C2092" s="8" t="s">
        <v>27009</v>
      </c>
      <c r="D2092" s="54" t="s">
        <v>23109</v>
      </c>
      <c r="E2092" s="70">
        <v>1910</v>
      </c>
      <c r="F2092" s="26">
        <v>1526</v>
      </c>
      <c r="G2092" s="12">
        <f t="shared" si="32"/>
        <v>0.25163826998689376</v>
      </c>
      <c r="H2092" s="12" t="s">
        <v>31823</v>
      </c>
      <c r="I2092" s="12" t="s">
        <v>28868</v>
      </c>
      <c r="J2092" s="25" t="s">
        <v>60</v>
      </c>
    </row>
    <row r="2093" spans="2:10" ht="12.75">
      <c r="B2093" s="72" t="s">
        <v>9511</v>
      </c>
      <c r="C2093" s="8" t="s">
        <v>60</v>
      </c>
      <c r="D2093" s="54" t="s">
        <v>9512</v>
      </c>
      <c r="E2093" s="70">
        <v>1920</v>
      </c>
      <c r="F2093" s="26">
        <v>1536</v>
      </c>
      <c r="G2093" s="12">
        <f t="shared" si="32"/>
        <v>0.25</v>
      </c>
      <c r="H2093" s="12" t="s">
        <v>60</v>
      </c>
      <c r="I2093" s="12" t="s">
        <v>60</v>
      </c>
      <c r="J2093" s="25" t="s">
        <v>60</v>
      </c>
    </row>
    <row r="2094" spans="2:10" ht="12.75">
      <c r="B2094" s="72" t="s">
        <v>11573</v>
      </c>
      <c r="C2094" s="8" t="s">
        <v>24795</v>
      </c>
      <c r="D2094" s="54" t="s">
        <v>11574</v>
      </c>
      <c r="E2094" s="70">
        <v>1920</v>
      </c>
      <c r="F2094" s="26">
        <v>1534</v>
      </c>
      <c r="G2094" s="12">
        <f t="shared" si="32"/>
        <v>0.25162972620599744</v>
      </c>
      <c r="H2094" s="12" t="s">
        <v>31772</v>
      </c>
      <c r="I2094" s="12" t="s">
        <v>28869</v>
      </c>
      <c r="J2094" s="25" t="s">
        <v>60</v>
      </c>
    </row>
    <row r="2095" spans="2:10" ht="12.75">
      <c r="B2095" s="72" t="s">
        <v>13870</v>
      </c>
      <c r="C2095" s="8" t="s">
        <v>25232</v>
      </c>
      <c r="D2095" s="54" t="s">
        <v>13871</v>
      </c>
      <c r="E2095" s="70">
        <v>1930</v>
      </c>
      <c r="F2095" s="26">
        <v>1540</v>
      </c>
      <c r="G2095" s="12">
        <f t="shared" si="32"/>
        <v>0.25324675324675328</v>
      </c>
      <c r="H2095" s="12" t="s">
        <v>31645</v>
      </c>
      <c r="I2095" s="12" t="s">
        <v>28870</v>
      </c>
      <c r="J2095" s="25" t="s">
        <v>60</v>
      </c>
    </row>
    <row r="2096" spans="2:10" ht="12.75">
      <c r="B2096" s="72" t="s">
        <v>16350</v>
      </c>
      <c r="C2096" s="8" t="s">
        <v>25789</v>
      </c>
      <c r="D2096" s="54" t="s">
        <v>16351</v>
      </c>
      <c r="E2096" s="70">
        <v>1930</v>
      </c>
      <c r="F2096" s="26">
        <v>1542</v>
      </c>
      <c r="G2096" s="12">
        <f t="shared" si="32"/>
        <v>0.25162127107652399</v>
      </c>
      <c r="H2096" s="12" t="s">
        <v>31799</v>
      </c>
      <c r="I2096" s="12" t="s">
        <v>28871</v>
      </c>
      <c r="J2096" s="25" t="s">
        <v>60</v>
      </c>
    </row>
    <row r="2097" spans="2:10" ht="12.75">
      <c r="B2097" s="72" t="s">
        <v>10011</v>
      </c>
      <c r="C2097" s="8" t="s">
        <v>60</v>
      </c>
      <c r="D2097" s="54" t="s">
        <v>10012</v>
      </c>
      <c r="E2097" s="70">
        <v>1930</v>
      </c>
      <c r="F2097" s="26">
        <v>1544</v>
      </c>
      <c r="G2097" s="12">
        <f t="shared" si="32"/>
        <v>0.25</v>
      </c>
      <c r="H2097" s="12" t="s">
        <v>60</v>
      </c>
      <c r="I2097" s="12" t="s">
        <v>60</v>
      </c>
      <c r="J2097" s="25" t="s">
        <v>60</v>
      </c>
    </row>
    <row r="2098" spans="2:10" ht="12.75">
      <c r="B2098" s="72" t="s">
        <v>17687</v>
      </c>
      <c r="C2098" s="8" t="s">
        <v>26107</v>
      </c>
      <c r="D2098" s="54" t="s">
        <v>17688</v>
      </c>
      <c r="E2098" s="70">
        <v>1930</v>
      </c>
      <c r="F2098" s="26">
        <v>1543</v>
      </c>
      <c r="G2098" s="12">
        <f t="shared" si="32"/>
        <v>0.25081011017498378</v>
      </c>
      <c r="H2098" s="12" t="s">
        <v>60</v>
      </c>
      <c r="I2098" s="12" t="s">
        <v>28872</v>
      </c>
      <c r="J2098" s="25" t="s">
        <v>60</v>
      </c>
    </row>
    <row r="2099" spans="2:10" ht="12.75">
      <c r="B2099" s="72" t="s">
        <v>19715</v>
      </c>
      <c r="C2099" s="8" t="s">
        <v>26485</v>
      </c>
      <c r="D2099" s="54" t="s">
        <v>19716</v>
      </c>
      <c r="E2099" s="70">
        <v>1930</v>
      </c>
      <c r="F2099" s="26">
        <v>1546</v>
      </c>
      <c r="G2099" s="12">
        <f t="shared" si="32"/>
        <v>0.24838292367399739</v>
      </c>
      <c r="H2099" s="12" t="s">
        <v>60</v>
      </c>
      <c r="I2099" s="12" t="s">
        <v>28873</v>
      </c>
      <c r="J2099" s="25" t="s">
        <v>60</v>
      </c>
    </row>
    <row r="2100" spans="2:10" ht="12.75">
      <c r="B2100" s="72" t="s">
        <v>22264</v>
      </c>
      <c r="C2100" s="8" t="s">
        <v>26903</v>
      </c>
      <c r="D2100" s="54" t="s">
        <v>22265</v>
      </c>
      <c r="E2100" s="70">
        <v>1940</v>
      </c>
      <c r="F2100" s="26">
        <v>1549</v>
      </c>
      <c r="G2100" s="12">
        <f t="shared" si="32"/>
        <v>0.25242091672046474</v>
      </c>
      <c r="H2100" s="12" t="s">
        <v>31702</v>
      </c>
      <c r="I2100" s="12" t="s">
        <v>28874</v>
      </c>
      <c r="J2100" s="25" t="s">
        <v>60</v>
      </c>
    </row>
    <row r="2101" spans="2:10" ht="12.75">
      <c r="B2101" s="72" t="s">
        <v>22268</v>
      </c>
      <c r="C2101" s="8" t="s">
        <v>26904</v>
      </c>
      <c r="D2101" s="54" t="s">
        <v>22269</v>
      </c>
      <c r="E2101" s="70">
        <v>1940</v>
      </c>
      <c r="F2101" s="26">
        <v>1549</v>
      </c>
      <c r="G2101" s="12">
        <f t="shared" si="32"/>
        <v>0.25242091672046474</v>
      </c>
      <c r="H2101" s="12" t="s">
        <v>31702</v>
      </c>
      <c r="I2101" s="12" t="s">
        <v>28875</v>
      </c>
      <c r="J2101" s="25" t="s">
        <v>60</v>
      </c>
    </row>
    <row r="2102" spans="2:10" ht="12.75">
      <c r="B2102" s="72" t="s">
        <v>22943</v>
      </c>
      <c r="C2102" s="8" t="s">
        <v>26970</v>
      </c>
      <c r="D2102" s="54" t="s">
        <v>22944</v>
      </c>
      <c r="E2102" s="70">
        <v>1930</v>
      </c>
      <c r="F2102" s="26">
        <v>1547</v>
      </c>
      <c r="G2102" s="12">
        <f t="shared" si="32"/>
        <v>0.24757595345830641</v>
      </c>
      <c r="H2102" s="12" t="s">
        <v>31824</v>
      </c>
      <c r="I2102" s="12" t="s">
        <v>28876</v>
      </c>
      <c r="J2102" s="25" t="s">
        <v>60</v>
      </c>
    </row>
    <row r="2103" spans="2:10" ht="12.75">
      <c r="B2103" s="72" t="s">
        <v>22947</v>
      </c>
      <c r="C2103" s="8" t="s">
        <v>26971</v>
      </c>
      <c r="D2103" s="54" t="s">
        <v>22948</v>
      </c>
      <c r="E2103" s="70">
        <v>1930</v>
      </c>
      <c r="F2103" s="26">
        <v>1547</v>
      </c>
      <c r="G2103" s="12">
        <f t="shared" si="32"/>
        <v>0.24757595345830641</v>
      </c>
      <c r="H2103" s="12" t="s">
        <v>31803</v>
      </c>
      <c r="I2103" s="12" t="s">
        <v>28877</v>
      </c>
      <c r="J2103" s="25" t="s">
        <v>60</v>
      </c>
    </row>
    <row r="2104" spans="2:10" ht="12.75">
      <c r="B2104" s="72" t="s">
        <v>24172</v>
      </c>
      <c r="C2104" s="8" t="s">
        <v>60</v>
      </c>
      <c r="D2104" s="54" t="s">
        <v>24173</v>
      </c>
      <c r="E2104" s="70">
        <v>1930</v>
      </c>
      <c r="F2104" s="26">
        <v>1547</v>
      </c>
      <c r="G2104" s="12">
        <f t="shared" si="32"/>
        <v>0.24757595345830641</v>
      </c>
      <c r="H2104" s="12" t="s">
        <v>60</v>
      </c>
      <c r="I2104" s="12" t="s">
        <v>60</v>
      </c>
      <c r="J2104" s="25" t="s">
        <v>60</v>
      </c>
    </row>
    <row r="2105" spans="2:10" ht="12.75">
      <c r="B2105" s="72" t="s">
        <v>8781</v>
      </c>
      <c r="C2105" s="8" t="s">
        <v>24470</v>
      </c>
      <c r="D2105" s="54" t="s">
        <v>8782</v>
      </c>
      <c r="E2105" s="70">
        <v>1940</v>
      </c>
      <c r="F2105" s="26">
        <v>1554</v>
      </c>
      <c r="G2105" s="12">
        <f t="shared" si="32"/>
        <v>0.24839124839124849</v>
      </c>
      <c r="H2105" s="12" t="s">
        <v>31825</v>
      </c>
      <c r="I2105" s="12" t="s">
        <v>28878</v>
      </c>
      <c r="J2105" s="25" t="s">
        <v>60</v>
      </c>
    </row>
    <row r="2106" spans="2:10" ht="12.75">
      <c r="B2106" s="72" t="s">
        <v>10154</v>
      </c>
      <c r="C2106" s="8" t="s">
        <v>24574</v>
      </c>
      <c r="D2106" s="54" t="s">
        <v>10155</v>
      </c>
      <c r="E2106" s="70">
        <v>1940</v>
      </c>
      <c r="F2106" s="26">
        <v>1554</v>
      </c>
      <c r="G2106" s="12">
        <f t="shared" si="32"/>
        <v>0.24839124839124849</v>
      </c>
      <c r="H2106" s="12" t="s">
        <v>60</v>
      </c>
      <c r="I2106" s="12" t="s">
        <v>60</v>
      </c>
      <c r="J2106" s="25" t="s">
        <v>60</v>
      </c>
    </row>
    <row r="2107" spans="2:10" ht="12.75">
      <c r="B2107" s="72" t="s">
        <v>11641</v>
      </c>
      <c r="C2107" s="8" t="s">
        <v>24812</v>
      </c>
      <c r="D2107" s="54" t="s">
        <v>11642</v>
      </c>
      <c r="E2107" s="70">
        <v>1950</v>
      </c>
      <c r="F2107" s="26">
        <v>1557</v>
      </c>
      <c r="G2107" s="12">
        <f t="shared" si="32"/>
        <v>0.25240847784200393</v>
      </c>
      <c r="H2107" s="12" t="s">
        <v>60</v>
      </c>
      <c r="I2107" s="12" t="s">
        <v>28879</v>
      </c>
      <c r="J2107" s="25" t="s">
        <v>60</v>
      </c>
    </row>
    <row r="2108" spans="2:10" ht="12.75">
      <c r="B2108" s="72" t="s">
        <v>13874</v>
      </c>
      <c r="C2108" s="8" t="s">
        <v>25233</v>
      </c>
      <c r="D2108" s="54" t="s">
        <v>13875</v>
      </c>
      <c r="E2108" s="70">
        <v>1940</v>
      </c>
      <c r="F2108" s="26">
        <v>1554</v>
      </c>
      <c r="G2108" s="12">
        <f t="shared" si="32"/>
        <v>0.24839124839124849</v>
      </c>
      <c r="H2108" s="12" t="s">
        <v>31645</v>
      </c>
      <c r="I2108" s="12" t="s">
        <v>28880</v>
      </c>
      <c r="J2108" s="25" t="s">
        <v>60</v>
      </c>
    </row>
    <row r="2109" spans="2:10" ht="12.75">
      <c r="B2109" s="72" t="s">
        <v>13878</v>
      </c>
      <c r="C2109" s="8" t="s">
        <v>25234</v>
      </c>
      <c r="D2109" s="54" t="s">
        <v>13879</v>
      </c>
      <c r="E2109" s="70">
        <v>1940</v>
      </c>
      <c r="F2109" s="26">
        <v>1554</v>
      </c>
      <c r="G2109" s="12">
        <f t="shared" si="32"/>
        <v>0.24839124839124849</v>
      </c>
      <c r="H2109" s="12" t="s">
        <v>31645</v>
      </c>
      <c r="I2109" s="12" t="s">
        <v>28881</v>
      </c>
      <c r="J2109" s="25" t="s">
        <v>60</v>
      </c>
    </row>
    <row r="2110" spans="2:10" ht="12.75">
      <c r="B2110" s="72" t="s">
        <v>17087</v>
      </c>
      <c r="C2110" s="8" t="s">
        <v>25962</v>
      </c>
      <c r="D2110" s="54" t="s">
        <v>17088</v>
      </c>
      <c r="E2110" s="70">
        <v>1960</v>
      </c>
      <c r="F2110" s="26">
        <v>1565</v>
      </c>
      <c r="G2110" s="12">
        <f t="shared" si="32"/>
        <v>0.25239616613418536</v>
      </c>
      <c r="H2110" s="12" t="s">
        <v>31742</v>
      </c>
      <c r="I2110" s="12" t="s">
        <v>28882</v>
      </c>
      <c r="J2110" s="25" t="s">
        <v>60</v>
      </c>
    </row>
    <row r="2111" spans="2:10" ht="12.75">
      <c r="B2111" s="72" t="s">
        <v>22659</v>
      </c>
      <c r="C2111" s="8" t="s">
        <v>26929</v>
      </c>
      <c r="D2111" s="54" t="s">
        <v>22660</v>
      </c>
      <c r="E2111" s="70">
        <v>1950</v>
      </c>
      <c r="F2111" s="26">
        <v>1561</v>
      </c>
      <c r="G2111" s="12">
        <f t="shared" si="32"/>
        <v>0.24919923126201149</v>
      </c>
      <c r="H2111" s="12" t="s">
        <v>31807</v>
      </c>
      <c r="I2111" s="12" t="s">
        <v>28883</v>
      </c>
      <c r="J2111" s="25" t="s">
        <v>60</v>
      </c>
    </row>
    <row r="2112" spans="2:10" ht="12.75">
      <c r="B2112" s="72" t="s">
        <v>11645</v>
      </c>
      <c r="C2112" s="8" t="s">
        <v>24813</v>
      </c>
      <c r="D2112" s="54" t="s">
        <v>11646</v>
      </c>
      <c r="E2112" s="70">
        <v>1960</v>
      </c>
      <c r="F2112" s="26">
        <v>1568</v>
      </c>
      <c r="G2112" s="12">
        <f t="shared" si="32"/>
        <v>0.25</v>
      </c>
      <c r="H2112" s="12" t="s">
        <v>31772</v>
      </c>
      <c r="I2112" s="12" t="s">
        <v>28884</v>
      </c>
      <c r="J2112" s="25" t="s">
        <v>60</v>
      </c>
    </row>
    <row r="2113" spans="2:10" ht="12.75">
      <c r="B2113" s="72" t="s">
        <v>13882</v>
      </c>
      <c r="C2113" s="8" t="s">
        <v>25235</v>
      </c>
      <c r="D2113" s="54" t="s">
        <v>13883</v>
      </c>
      <c r="E2113" s="70">
        <v>1960</v>
      </c>
      <c r="F2113" s="26">
        <v>1568</v>
      </c>
      <c r="G2113" s="12">
        <f t="shared" si="32"/>
        <v>0.25</v>
      </c>
      <c r="H2113" s="12" t="s">
        <v>31645</v>
      </c>
      <c r="I2113" s="12" t="s">
        <v>28885</v>
      </c>
      <c r="J2113" s="25" t="s">
        <v>60</v>
      </c>
    </row>
    <row r="2114" spans="2:10" ht="12.75">
      <c r="B2114" s="72" t="s">
        <v>16354</v>
      </c>
      <c r="C2114" s="8" t="s">
        <v>25790</v>
      </c>
      <c r="D2114" s="54" t="s">
        <v>16355</v>
      </c>
      <c r="E2114" s="70">
        <v>1970</v>
      </c>
      <c r="F2114" s="26">
        <v>1574</v>
      </c>
      <c r="G2114" s="12">
        <f t="shared" ref="G2114:G2177" si="33">IFERROR(E2114/F2114-1,0)</f>
        <v>0.25158831003811954</v>
      </c>
      <c r="H2114" s="12" t="s">
        <v>60</v>
      </c>
      <c r="I2114" s="12" t="s">
        <v>28886</v>
      </c>
      <c r="J2114" s="25" t="s">
        <v>60</v>
      </c>
    </row>
    <row r="2115" spans="2:10" ht="12.75">
      <c r="B2115" s="72" t="s">
        <v>17807</v>
      </c>
      <c r="C2115" s="8" t="s">
        <v>26120</v>
      </c>
      <c r="D2115" s="54" t="s">
        <v>17808</v>
      </c>
      <c r="E2115" s="70">
        <v>1960</v>
      </c>
      <c r="F2115" s="26">
        <v>1571</v>
      </c>
      <c r="G2115" s="12">
        <f t="shared" si="33"/>
        <v>0.2476129853596436</v>
      </c>
      <c r="H2115" s="12" t="s">
        <v>60</v>
      </c>
      <c r="I2115" s="12" t="s">
        <v>28887</v>
      </c>
      <c r="J2115" s="25" t="s">
        <v>60</v>
      </c>
    </row>
    <row r="2116" spans="2:10" ht="12.75">
      <c r="B2116" s="72" t="s">
        <v>18848</v>
      </c>
      <c r="C2116" s="8" t="s">
        <v>26307</v>
      </c>
      <c r="D2116" s="54" t="s">
        <v>18849</v>
      </c>
      <c r="E2116" s="70">
        <v>1960</v>
      </c>
      <c r="F2116" s="26">
        <v>1570</v>
      </c>
      <c r="G2116" s="12">
        <f t="shared" si="33"/>
        <v>0.24840764331210186</v>
      </c>
      <c r="H2116" s="12" t="s">
        <v>60</v>
      </c>
      <c r="I2116" s="12" t="s">
        <v>60</v>
      </c>
      <c r="J2116" s="25" t="s">
        <v>60</v>
      </c>
    </row>
    <row r="2117" spans="2:10" ht="12.75">
      <c r="B2117" s="72" t="s">
        <v>18970</v>
      </c>
      <c r="C2117" s="8" t="s">
        <v>26335</v>
      </c>
      <c r="D2117" s="54" t="s">
        <v>18971</v>
      </c>
      <c r="E2117" s="70">
        <v>1970</v>
      </c>
      <c r="F2117" s="26">
        <v>1575</v>
      </c>
      <c r="G2117" s="12">
        <f t="shared" si="33"/>
        <v>0.25079365079365079</v>
      </c>
      <c r="H2117" s="12" t="s">
        <v>31826</v>
      </c>
      <c r="I2117" s="12" t="s">
        <v>28888</v>
      </c>
      <c r="J2117" s="25" t="s">
        <v>60</v>
      </c>
    </row>
    <row r="2118" spans="2:10" ht="12.75">
      <c r="B2118" s="72" t="s">
        <v>20637</v>
      </c>
      <c r="C2118" s="8" t="s">
        <v>26579</v>
      </c>
      <c r="D2118" s="54" t="s">
        <v>20638</v>
      </c>
      <c r="E2118" s="70">
        <v>1970</v>
      </c>
      <c r="F2118" s="26">
        <v>1573</v>
      </c>
      <c r="G2118" s="12">
        <f t="shared" si="33"/>
        <v>0.25238397965670689</v>
      </c>
      <c r="H2118" s="12" t="s">
        <v>60</v>
      </c>
      <c r="I2118" s="12" t="s">
        <v>28889</v>
      </c>
      <c r="J2118" s="25" t="s">
        <v>60</v>
      </c>
    </row>
    <row r="2119" spans="2:10" ht="12.75">
      <c r="B2119" s="72" t="s">
        <v>21317</v>
      </c>
      <c r="C2119" s="8" t="s">
        <v>26716</v>
      </c>
      <c r="D2119" s="54" t="s">
        <v>21318</v>
      </c>
      <c r="E2119" s="70">
        <v>1960</v>
      </c>
      <c r="F2119" s="26">
        <v>1568</v>
      </c>
      <c r="G2119" s="12">
        <f t="shared" si="33"/>
        <v>0.25</v>
      </c>
      <c r="H2119" s="12" t="s">
        <v>31748</v>
      </c>
      <c r="I2119" s="12" t="s">
        <v>28890</v>
      </c>
      <c r="J2119" s="25" t="s">
        <v>60</v>
      </c>
    </row>
    <row r="2120" spans="2:10" ht="12.75">
      <c r="B2120" s="72" t="s">
        <v>21663</v>
      </c>
      <c r="C2120" s="8">
        <v>4932478255</v>
      </c>
      <c r="D2120" s="54" t="s">
        <v>21664</v>
      </c>
      <c r="E2120" s="70">
        <v>1960</v>
      </c>
      <c r="F2120" s="26">
        <v>1571</v>
      </c>
      <c r="G2120" s="12">
        <f t="shared" si="33"/>
        <v>0.2476129853596436</v>
      </c>
      <c r="H2120" s="12" t="s">
        <v>31827</v>
      </c>
      <c r="I2120" s="12" t="s">
        <v>28891</v>
      </c>
      <c r="J2120" s="25" t="s">
        <v>60</v>
      </c>
    </row>
    <row r="2121" spans="2:10" ht="12.75">
      <c r="B2121" s="72" t="s">
        <v>22903</v>
      </c>
      <c r="C2121" s="8" t="s">
        <v>26961</v>
      </c>
      <c r="D2121" s="54" t="s">
        <v>22904</v>
      </c>
      <c r="E2121" s="70">
        <v>1960</v>
      </c>
      <c r="F2121" s="26">
        <v>1571</v>
      </c>
      <c r="G2121" s="12">
        <f t="shared" si="33"/>
        <v>0.2476129853596436</v>
      </c>
      <c r="H2121" s="12" t="s">
        <v>31828</v>
      </c>
      <c r="I2121" s="12" t="s">
        <v>28892</v>
      </c>
      <c r="J2121" s="25" t="s">
        <v>60</v>
      </c>
    </row>
    <row r="2122" spans="2:10" ht="12.75">
      <c r="B2122" s="72" t="s">
        <v>20641</v>
      </c>
      <c r="C2122" s="8" t="s">
        <v>26580</v>
      </c>
      <c r="D2122" s="54" t="s">
        <v>20642</v>
      </c>
      <c r="E2122" s="70">
        <v>1980</v>
      </c>
      <c r="F2122" s="26">
        <v>1580</v>
      </c>
      <c r="G2122" s="12">
        <f t="shared" si="33"/>
        <v>0.25316455696202533</v>
      </c>
      <c r="H2122" s="12" t="s">
        <v>60</v>
      </c>
      <c r="I2122" s="12" t="s">
        <v>28893</v>
      </c>
      <c r="J2122" s="25" t="s">
        <v>60</v>
      </c>
    </row>
    <row r="2123" spans="2:10" ht="12.75">
      <c r="B2123" s="72" t="s">
        <v>11613</v>
      </c>
      <c r="C2123" s="8" t="s">
        <v>24805</v>
      </c>
      <c r="D2123" s="54" t="s">
        <v>11614</v>
      </c>
      <c r="E2123" s="70">
        <v>1980</v>
      </c>
      <c r="F2123" s="26">
        <v>1586</v>
      </c>
      <c r="G2123" s="12">
        <f t="shared" si="33"/>
        <v>0.24842370744010078</v>
      </c>
      <c r="H2123" s="12" t="s">
        <v>31808</v>
      </c>
      <c r="I2123" s="12" t="s">
        <v>28894</v>
      </c>
      <c r="J2123" s="25" t="s">
        <v>60</v>
      </c>
    </row>
    <row r="2124" spans="2:10" ht="12.75">
      <c r="B2124" s="72" t="s">
        <v>11649</v>
      </c>
      <c r="C2124" s="8" t="s">
        <v>24814</v>
      </c>
      <c r="D2124" s="54" t="s">
        <v>11650</v>
      </c>
      <c r="E2124" s="70">
        <v>1990</v>
      </c>
      <c r="F2124" s="26">
        <v>1592</v>
      </c>
      <c r="G2124" s="12">
        <f t="shared" si="33"/>
        <v>0.25</v>
      </c>
      <c r="H2124" s="12" t="s">
        <v>60</v>
      </c>
      <c r="I2124" s="12" t="s">
        <v>28895</v>
      </c>
      <c r="J2124" s="25" t="s">
        <v>60</v>
      </c>
    </row>
    <row r="2125" spans="2:10" ht="12.75">
      <c r="B2125" s="72" t="s">
        <v>13854</v>
      </c>
      <c r="C2125" s="8" t="s">
        <v>25228</v>
      </c>
      <c r="D2125" s="54" t="s">
        <v>13855</v>
      </c>
      <c r="E2125" s="70">
        <v>1990</v>
      </c>
      <c r="F2125" s="26">
        <v>1589</v>
      </c>
      <c r="G2125" s="12">
        <f t="shared" si="33"/>
        <v>0.25235997482693517</v>
      </c>
      <c r="H2125" s="12" t="s">
        <v>60</v>
      </c>
      <c r="I2125" s="12" t="s">
        <v>28896</v>
      </c>
      <c r="J2125" s="25" t="s">
        <v>60</v>
      </c>
    </row>
    <row r="2126" spans="2:10" ht="12.75">
      <c r="B2126" s="72" t="s">
        <v>13886</v>
      </c>
      <c r="C2126" s="8" t="s">
        <v>25236</v>
      </c>
      <c r="D2126" s="54" t="s">
        <v>13887</v>
      </c>
      <c r="E2126" s="70">
        <v>1990</v>
      </c>
      <c r="F2126" s="26">
        <v>1589</v>
      </c>
      <c r="G2126" s="12">
        <f t="shared" si="33"/>
        <v>0.25235997482693517</v>
      </c>
      <c r="H2126" s="12" t="s">
        <v>60</v>
      </c>
      <c r="I2126" s="12" t="s">
        <v>28897</v>
      </c>
      <c r="J2126" s="25" t="s">
        <v>60</v>
      </c>
    </row>
    <row r="2127" spans="2:10" ht="12.75">
      <c r="B2127" s="72" t="s">
        <v>22663</v>
      </c>
      <c r="C2127" s="8" t="s">
        <v>26929</v>
      </c>
      <c r="D2127" s="54" t="s">
        <v>22664</v>
      </c>
      <c r="E2127" s="70">
        <v>1980</v>
      </c>
      <c r="F2127" s="26">
        <v>1585</v>
      </c>
      <c r="G2127" s="12">
        <f t="shared" si="33"/>
        <v>0.24921135646687698</v>
      </c>
      <c r="H2127" s="12" t="s">
        <v>31807</v>
      </c>
      <c r="I2127" s="12" t="s">
        <v>28898</v>
      </c>
      <c r="J2127" s="25" t="s">
        <v>60</v>
      </c>
    </row>
    <row r="2128" spans="2:10" ht="12.75">
      <c r="B2128" s="45" t="s">
        <v>4255</v>
      </c>
      <c r="C2128" s="8" t="s">
        <v>4254</v>
      </c>
      <c r="D2128" s="54" t="s">
        <v>4256</v>
      </c>
      <c r="E2128" s="70">
        <v>2000</v>
      </c>
      <c r="F2128" s="26">
        <v>1600</v>
      </c>
      <c r="G2128" s="12">
        <f t="shared" si="33"/>
        <v>0.25</v>
      </c>
      <c r="H2128" s="12" t="s">
        <v>4241</v>
      </c>
      <c r="I2128" s="12" t="s">
        <v>28899</v>
      </c>
      <c r="J2128" s="25" t="s">
        <v>60</v>
      </c>
    </row>
    <row r="2129" spans="2:10" ht="12.75">
      <c r="B2129" s="45" t="s">
        <v>4625</v>
      </c>
      <c r="C2129" s="8" t="s">
        <v>4624</v>
      </c>
      <c r="D2129" s="54" t="s">
        <v>4626</v>
      </c>
      <c r="E2129" s="70">
        <v>2000</v>
      </c>
      <c r="F2129" s="26">
        <v>1600</v>
      </c>
      <c r="G2129" s="12">
        <f t="shared" si="33"/>
        <v>0.25</v>
      </c>
      <c r="H2129" s="12" t="s">
        <v>4629</v>
      </c>
      <c r="I2129" s="12" t="s">
        <v>28900</v>
      </c>
      <c r="J2129" s="25" t="s">
        <v>60</v>
      </c>
    </row>
    <row r="2130" spans="2:10" ht="12.75">
      <c r="B2130" s="45" t="s">
        <v>4632</v>
      </c>
      <c r="C2130" s="8" t="s">
        <v>4631</v>
      </c>
      <c r="D2130" s="54" t="s">
        <v>4633</v>
      </c>
      <c r="E2130" s="70">
        <v>2000</v>
      </c>
      <c r="F2130" s="26">
        <v>1600</v>
      </c>
      <c r="G2130" s="12">
        <f t="shared" si="33"/>
        <v>0.25</v>
      </c>
      <c r="H2130" s="12" t="s">
        <v>4617</v>
      </c>
      <c r="I2130" s="12" t="s">
        <v>28901</v>
      </c>
      <c r="J2130" s="25" t="s">
        <v>60</v>
      </c>
    </row>
    <row r="2131" spans="2:10" ht="12.75">
      <c r="B2131" s="45" t="s">
        <v>6441</v>
      </c>
      <c r="C2131" s="8" t="s">
        <v>6440</v>
      </c>
      <c r="D2131" s="54" t="s">
        <v>6442</v>
      </c>
      <c r="E2131" s="70">
        <v>2000</v>
      </c>
      <c r="F2131" s="26">
        <v>1600</v>
      </c>
      <c r="G2131" s="12">
        <f t="shared" si="33"/>
        <v>0.25</v>
      </c>
      <c r="H2131" s="12" t="s">
        <v>6400</v>
      </c>
      <c r="I2131" s="12" t="s">
        <v>28902</v>
      </c>
      <c r="J2131" s="25" t="s">
        <v>60</v>
      </c>
    </row>
    <row r="2132" spans="2:10" ht="12.75">
      <c r="B2132" s="45" t="s">
        <v>6447</v>
      </c>
      <c r="C2132" s="8" t="s">
        <v>6446</v>
      </c>
      <c r="D2132" s="54" t="s">
        <v>6448</v>
      </c>
      <c r="E2132" s="70">
        <v>2000</v>
      </c>
      <c r="F2132" s="26">
        <v>1600</v>
      </c>
      <c r="G2132" s="12">
        <f t="shared" si="33"/>
        <v>0.25</v>
      </c>
      <c r="H2132" s="12" t="s">
        <v>6400</v>
      </c>
      <c r="I2132" s="12" t="s">
        <v>28903</v>
      </c>
      <c r="J2132" s="25" t="s">
        <v>60</v>
      </c>
    </row>
    <row r="2133" spans="2:10" ht="12.75">
      <c r="B2133" s="45" t="s">
        <v>6508</v>
      </c>
      <c r="C2133" s="8" t="s">
        <v>6507</v>
      </c>
      <c r="D2133" s="54" t="s">
        <v>6509</v>
      </c>
      <c r="E2133" s="70">
        <v>2000</v>
      </c>
      <c r="F2133" s="26">
        <v>1600</v>
      </c>
      <c r="G2133" s="12">
        <f t="shared" si="33"/>
        <v>0.25</v>
      </c>
      <c r="H2133" s="12" t="s">
        <v>6511</v>
      </c>
      <c r="I2133" s="12" t="s">
        <v>28904</v>
      </c>
      <c r="J2133" s="25" t="s">
        <v>60</v>
      </c>
    </row>
    <row r="2134" spans="2:10" ht="12.75">
      <c r="B2134" s="45" t="s">
        <v>8773</v>
      </c>
      <c r="C2134" s="8" t="s">
        <v>8772</v>
      </c>
      <c r="D2134" s="54" t="s">
        <v>8774</v>
      </c>
      <c r="E2134" s="70">
        <v>2000</v>
      </c>
      <c r="F2134" s="26">
        <v>1600</v>
      </c>
      <c r="G2134" s="12">
        <f t="shared" si="33"/>
        <v>0.25</v>
      </c>
      <c r="H2134" s="12" t="s">
        <v>31829</v>
      </c>
      <c r="I2134" s="12" t="s">
        <v>28905</v>
      </c>
      <c r="J2134" s="25" t="s">
        <v>60</v>
      </c>
    </row>
    <row r="2135" spans="2:10" ht="12.75">
      <c r="B2135" s="72" t="s">
        <v>18974</v>
      </c>
      <c r="C2135" s="8" t="s">
        <v>26336</v>
      </c>
      <c r="D2135" s="54" t="s">
        <v>18975</v>
      </c>
      <c r="E2135" s="70">
        <v>2000</v>
      </c>
      <c r="F2135" s="26">
        <v>1599</v>
      </c>
      <c r="G2135" s="12">
        <f t="shared" si="33"/>
        <v>0.25078173858661668</v>
      </c>
      <c r="H2135" s="12" t="s">
        <v>31773</v>
      </c>
      <c r="I2135" s="12" t="s">
        <v>28906</v>
      </c>
      <c r="J2135" s="25" t="s">
        <v>60</v>
      </c>
    </row>
    <row r="2136" spans="2:10" ht="12.75">
      <c r="B2136" s="72" t="s">
        <v>20963</v>
      </c>
      <c r="C2136" s="8" t="s">
        <v>26654</v>
      </c>
      <c r="D2136" s="54" t="s">
        <v>20964</v>
      </c>
      <c r="E2136" s="70">
        <v>2000</v>
      </c>
      <c r="F2136" s="26">
        <v>1598</v>
      </c>
      <c r="G2136" s="12">
        <f t="shared" si="33"/>
        <v>0.25156445556946183</v>
      </c>
      <c r="H2136" s="12" t="s">
        <v>60</v>
      </c>
      <c r="I2136" s="12" t="s">
        <v>28907</v>
      </c>
      <c r="J2136" s="25" t="s">
        <v>60</v>
      </c>
    </row>
    <row r="2137" spans="2:10" ht="12.75">
      <c r="B2137" s="72" t="s">
        <v>20967</v>
      </c>
      <c r="C2137" s="8" t="s">
        <v>26654</v>
      </c>
      <c r="D2137" s="54" t="s">
        <v>20968</v>
      </c>
      <c r="E2137" s="70">
        <v>2000</v>
      </c>
      <c r="F2137" s="26">
        <v>1598</v>
      </c>
      <c r="G2137" s="12">
        <f t="shared" si="33"/>
        <v>0.25156445556946183</v>
      </c>
      <c r="H2137" s="12" t="s">
        <v>60</v>
      </c>
      <c r="I2137" s="12" t="s">
        <v>28908</v>
      </c>
      <c r="J2137" s="25" t="s">
        <v>60</v>
      </c>
    </row>
    <row r="2138" spans="2:10" ht="12.75">
      <c r="B2138" s="72" t="s">
        <v>22667</v>
      </c>
      <c r="C2138" s="8" t="s">
        <v>26928</v>
      </c>
      <c r="D2138" s="54" t="s">
        <v>22668</v>
      </c>
      <c r="E2138" s="70">
        <v>2000</v>
      </c>
      <c r="F2138" s="26">
        <v>1596</v>
      </c>
      <c r="G2138" s="12">
        <f t="shared" si="33"/>
        <v>0.25313283208020043</v>
      </c>
      <c r="H2138" s="12" t="s">
        <v>31752</v>
      </c>
      <c r="I2138" s="12" t="s">
        <v>28909</v>
      </c>
      <c r="J2138" s="25" t="s">
        <v>60</v>
      </c>
    </row>
    <row r="2139" spans="2:10" ht="12.75">
      <c r="B2139" s="72" t="s">
        <v>22671</v>
      </c>
      <c r="C2139" s="8" t="s">
        <v>26928</v>
      </c>
      <c r="D2139" s="54" t="s">
        <v>22672</v>
      </c>
      <c r="E2139" s="70">
        <v>2000</v>
      </c>
      <c r="F2139" s="26">
        <v>1596</v>
      </c>
      <c r="G2139" s="12">
        <f t="shared" si="33"/>
        <v>0.25313283208020043</v>
      </c>
      <c r="H2139" s="12" t="s">
        <v>31752</v>
      </c>
      <c r="I2139" s="12" t="s">
        <v>28910</v>
      </c>
      <c r="J2139" s="25" t="s">
        <v>60</v>
      </c>
    </row>
    <row r="2140" spans="2:10" ht="12.75">
      <c r="B2140" s="72" t="s">
        <v>11653</v>
      </c>
      <c r="C2140" s="8" t="s">
        <v>24815</v>
      </c>
      <c r="D2140" s="54" t="s">
        <v>11654</v>
      </c>
      <c r="E2140" s="70">
        <v>2010</v>
      </c>
      <c r="F2140" s="26">
        <v>1604</v>
      </c>
      <c r="G2140" s="12">
        <f t="shared" si="33"/>
        <v>0.25311720698254359</v>
      </c>
      <c r="H2140" s="12" t="s">
        <v>31772</v>
      </c>
      <c r="I2140" s="12" t="s">
        <v>28911</v>
      </c>
      <c r="J2140" s="25" t="s">
        <v>60</v>
      </c>
    </row>
    <row r="2141" spans="2:10" ht="12.75">
      <c r="B2141" s="72" t="s">
        <v>11657</v>
      </c>
      <c r="C2141" s="8" t="s">
        <v>24816</v>
      </c>
      <c r="D2141" s="54" t="s">
        <v>11658</v>
      </c>
      <c r="E2141" s="70">
        <v>2010</v>
      </c>
      <c r="F2141" s="26">
        <v>1604</v>
      </c>
      <c r="G2141" s="12">
        <f t="shared" si="33"/>
        <v>0.25311720698254359</v>
      </c>
      <c r="H2141" s="12" t="s">
        <v>31808</v>
      </c>
      <c r="I2141" s="12" t="s">
        <v>28912</v>
      </c>
      <c r="J2141" s="25" t="s">
        <v>60</v>
      </c>
    </row>
    <row r="2142" spans="2:10" ht="12.75">
      <c r="B2142" s="72" t="s">
        <v>17823</v>
      </c>
      <c r="C2142" s="8" t="s">
        <v>26124</v>
      </c>
      <c r="D2142" s="54" t="s">
        <v>17824</v>
      </c>
      <c r="E2142" s="70">
        <v>2010</v>
      </c>
      <c r="F2142" s="26">
        <v>1608</v>
      </c>
      <c r="G2142" s="12">
        <f t="shared" si="33"/>
        <v>0.25</v>
      </c>
      <c r="H2142" s="12" t="s">
        <v>31830</v>
      </c>
      <c r="I2142" s="12" t="s">
        <v>28913</v>
      </c>
      <c r="J2142" s="25" t="s">
        <v>60</v>
      </c>
    </row>
    <row r="2143" spans="2:10" ht="12.75">
      <c r="B2143" s="72" t="s">
        <v>9667</v>
      </c>
      <c r="C2143" s="8" t="s">
        <v>60</v>
      </c>
      <c r="D2143" s="54" t="s">
        <v>9668</v>
      </c>
      <c r="E2143" s="70">
        <v>2020</v>
      </c>
      <c r="F2143" s="26">
        <v>1617</v>
      </c>
      <c r="G2143" s="12">
        <f t="shared" si="33"/>
        <v>0.24922696351267781</v>
      </c>
      <c r="H2143" s="12" t="s">
        <v>60</v>
      </c>
      <c r="I2143" s="12" t="s">
        <v>60</v>
      </c>
      <c r="J2143" s="25" t="s">
        <v>60</v>
      </c>
    </row>
    <row r="2144" spans="2:10" ht="12.75">
      <c r="B2144" s="72" t="s">
        <v>11217</v>
      </c>
      <c r="C2144" s="8" t="s">
        <v>24710</v>
      </c>
      <c r="D2144" s="54" t="s">
        <v>11218</v>
      </c>
      <c r="E2144" s="70">
        <v>2020</v>
      </c>
      <c r="F2144" s="26">
        <v>1616</v>
      </c>
      <c r="G2144" s="12">
        <f t="shared" si="33"/>
        <v>0.25</v>
      </c>
      <c r="H2144" s="12" t="s">
        <v>31831</v>
      </c>
      <c r="I2144" s="12" t="s">
        <v>28914</v>
      </c>
      <c r="J2144" s="25" t="s">
        <v>60</v>
      </c>
    </row>
    <row r="2145" spans="2:10" ht="12.75">
      <c r="B2145" s="72" t="s">
        <v>16358</v>
      </c>
      <c r="C2145" s="8" t="s">
        <v>25791</v>
      </c>
      <c r="D2145" s="54" t="s">
        <v>16359</v>
      </c>
      <c r="E2145" s="70">
        <v>2020</v>
      </c>
      <c r="F2145" s="26">
        <v>1612</v>
      </c>
      <c r="G2145" s="12">
        <f t="shared" si="33"/>
        <v>0.25310173697270466</v>
      </c>
      <c r="H2145" s="12" t="s">
        <v>60</v>
      </c>
      <c r="I2145" s="12" t="s">
        <v>28915</v>
      </c>
      <c r="J2145" s="25" t="s">
        <v>60</v>
      </c>
    </row>
    <row r="2146" spans="2:10" ht="12.75">
      <c r="B2146" s="72" t="s">
        <v>16362</v>
      </c>
      <c r="C2146" s="8" t="s">
        <v>25792</v>
      </c>
      <c r="D2146" s="54" t="s">
        <v>16363</v>
      </c>
      <c r="E2146" s="70">
        <v>2020</v>
      </c>
      <c r="F2146" s="26">
        <v>1612</v>
      </c>
      <c r="G2146" s="12">
        <f t="shared" si="33"/>
        <v>0.25310173697270466</v>
      </c>
      <c r="H2146" s="12" t="s">
        <v>31736</v>
      </c>
      <c r="I2146" s="12" t="s">
        <v>28916</v>
      </c>
      <c r="J2146" s="25" t="s">
        <v>60</v>
      </c>
    </row>
    <row r="2147" spans="2:10" ht="12.75">
      <c r="B2147" s="72" t="s">
        <v>16366</v>
      </c>
      <c r="C2147" s="8" t="s">
        <v>25793</v>
      </c>
      <c r="D2147" s="54" t="s">
        <v>16367</v>
      </c>
      <c r="E2147" s="70">
        <v>2020</v>
      </c>
      <c r="F2147" s="26">
        <v>1612</v>
      </c>
      <c r="G2147" s="12">
        <f t="shared" si="33"/>
        <v>0.25310173697270466</v>
      </c>
      <c r="H2147" s="12" t="s">
        <v>31649</v>
      </c>
      <c r="I2147" s="12" t="s">
        <v>28917</v>
      </c>
      <c r="J2147" s="25" t="s">
        <v>60</v>
      </c>
    </row>
    <row r="2148" spans="2:10" ht="12.75">
      <c r="B2148" s="72" t="s">
        <v>18978</v>
      </c>
      <c r="C2148" s="8" t="s">
        <v>26337</v>
      </c>
      <c r="D2148" s="54" t="s">
        <v>18979</v>
      </c>
      <c r="E2148" s="70">
        <v>2020</v>
      </c>
      <c r="F2148" s="26">
        <v>1614</v>
      </c>
      <c r="G2148" s="12">
        <f t="shared" si="33"/>
        <v>0.25154894671623307</v>
      </c>
      <c r="H2148" s="12" t="s">
        <v>31781</v>
      </c>
      <c r="I2148" s="12" t="s">
        <v>28918</v>
      </c>
      <c r="J2148" s="25" t="s">
        <v>60</v>
      </c>
    </row>
    <row r="2149" spans="2:10" ht="12.75">
      <c r="B2149" s="72" t="s">
        <v>21655</v>
      </c>
      <c r="C2149" s="8">
        <v>4932478251</v>
      </c>
      <c r="D2149" s="54" t="s">
        <v>21656</v>
      </c>
      <c r="E2149" s="70">
        <v>2020</v>
      </c>
      <c r="F2149" s="26">
        <v>1613</v>
      </c>
      <c r="G2149" s="12">
        <f t="shared" si="33"/>
        <v>0.25232486050836944</v>
      </c>
      <c r="H2149" s="12" t="s">
        <v>31796</v>
      </c>
      <c r="I2149" s="12" t="s">
        <v>28919</v>
      </c>
      <c r="J2149" s="25" t="s">
        <v>60</v>
      </c>
    </row>
    <row r="2150" spans="2:10" ht="12.75">
      <c r="B2150" s="72" t="s">
        <v>10626</v>
      </c>
      <c r="C2150" s="8">
        <v>0</v>
      </c>
      <c r="D2150" s="54" t="s">
        <v>10627</v>
      </c>
      <c r="E2150" s="70">
        <v>2030</v>
      </c>
      <c r="F2150" s="26">
        <v>1621</v>
      </c>
      <c r="G2150" s="12">
        <f t="shared" si="33"/>
        <v>0.25231338679827275</v>
      </c>
      <c r="H2150" s="12" t="s">
        <v>60</v>
      </c>
      <c r="I2150" s="12" t="s">
        <v>60</v>
      </c>
      <c r="J2150" s="25" t="s">
        <v>60</v>
      </c>
    </row>
    <row r="2151" spans="2:10" ht="12.75">
      <c r="B2151" s="72" t="s">
        <v>12562</v>
      </c>
      <c r="C2151" s="8" t="s">
        <v>25009</v>
      </c>
      <c r="D2151" s="54" t="s">
        <v>12563</v>
      </c>
      <c r="E2151" s="70">
        <v>2020</v>
      </c>
      <c r="F2151" s="26">
        <v>1619</v>
      </c>
      <c r="G2151" s="12">
        <f t="shared" si="33"/>
        <v>0.24768375540457077</v>
      </c>
      <c r="H2151" s="12" t="s">
        <v>31765</v>
      </c>
      <c r="I2151" s="12" t="s">
        <v>28920</v>
      </c>
      <c r="J2151" s="25" t="s">
        <v>60</v>
      </c>
    </row>
    <row r="2152" spans="2:10" ht="12.75">
      <c r="B2152" s="72" t="s">
        <v>12742</v>
      </c>
      <c r="C2152" s="8" t="s">
        <v>25037</v>
      </c>
      <c r="D2152" s="54" t="s">
        <v>12743</v>
      </c>
      <c r="E2152" s="70">
        <v>2030</v>
      </c>
      <c r="F2152" s="26">
        <v>1620</v>
      </c>
      <c r="G2152" s="12">
        <f t="shared" si="33"/>
        <v>0.25308641975308643</v>
      </c>
      <c r="H2152" s="12" t="s">
        <v>31832</v>
      </c>
      <c r="I2152" s="12" t="s">
        <v>28921</v>
      </c>
      <c r="J2152" s="25" t="s">
        <v>60</v>
      </c>
    </row>
    <row r="2153" spans="2:10" ht="12.75">
      <c r="B2153" s="72" t="s">
        <v>13890</v>
      </c>
      <c r="C2153" s="8" t="s">
        <v>25237</v>
      </c>
      <c r="D2153" s="54" t="s">
        <v>13891</v>
      </c>
      <c r="E2153" s="70">
        <v>2030</v>
      </c>
      <c r="F2153" s="26">
        <v>1625</v>
      </c>
      <c r="G2153" s="12">
        <f t="shared" si="33"/>
        <v>0.24923076923076914</v>
      </c>
      <c r="H2153" s="12" t="s">
        <v>31683</v>
      </c>
      <c r="I2153" s="12" t="s">
        <v>28922</v>
      </c>
      <c r="J2153" s="25" t="s">
        <v>60</v>
      </c>
    </row>
    <row r="2154" spans="2:10" ht="12.75">
      <c r="B2154" s="72" t="s">
        <v>22272</v>
      </c>
      <c r="C2154" s="8" t="s">
        <v>26905</v>
      </c>
      <c r="D2154" s="54" t="s">
        <v>22273</v>
      </c>
      <c r="E2154" s="70">
        <v>2030</v>
      </c>
      <c r="F2154" s="26">
        <v>1620</v>
      </c>
      <c r="G2154" s="12">
        <f t="shared" si="33"/>
        <v>0.25308641975308643</v>
      </c>
      <c r="H2154" s="12" t="s">
        <v>31702</v>
      </c>
      <c r="I2154" s="12" t="s">
        <v>28923</v>
      </c>
      <c r="J2154" s="25" t="s">
        <v>60</v>
      </c>
    </row>
    <row r="2155" spans="2:10" ht="12.75">
      <c r="B2155" s="72" t="s">
        <v>11661</v>
      </c>
      <c r="C2155" s="8" t="s">
        <v>24817</v>
      </c>
      <c r="D2155" s="54" t="s">
        <v>11662</v>
      </c>
      <c r="E2155" s="70">
        <v>2030</v>
      </c>
      <c r="F2155" s="26">
        <v>1627</v>
      </c>
      <c r="G2155" s="12">
        <f t="shared" si="33"/>
        <v>0.2476951444376152</v>
      </c>
      <c r="H2155" s="12" t="s">
        <v>31772</v>
      </c>
      <c r="I2155" s="12" t="s">
        <v>28924</v>
      </c>
      <c r="J2155" s="25" t="s">
        <v>60</v>
      </c>
    </row>
    <row r="2156" spans="2:10" ht="12.75">
      <c r="B2156" s="72" t="s">
        <v>12786</v>
      </c>
      <c r="C2156" s="8" t="s">
        <v>25046</v>
      </c>
      <c r="D2156" s="54" t="s">
        <v>12787</v>
      </c>
      <c r="E2156" s="70">
        <v>2040</v>
      </c>
      <c r="F2156" s="26">
        <v>1628</v>
      </c>
      <c r="G2156" s="12">
        <f t="shared" si="33"/>
        <v>0.25307125307125311</v>
      </c>
      <c r="H2156" s="12" t="s">
        <v>60</v>
      </c>
      <c r="I2156" s="12" t="s">
        <v>28925</v>
      </c>
      <c r="J2156" s="25" t="s">
        <v>60</v>
      </c>
    </row>
    <row r="2157" spans="2:10" ht="12.75">
      <c r="B2157" s="72" t="s">
        <v>18982</v>
      </c>
      <c r="C2157" s="8" t="s">
        <v>26338</v>
      </c>
      <c r="D2157" s="54" t="s">
        <v>18983</v>
      </c>
      <c r="E2157" s="70">
        <v>2040</v>
      </c>
      <c r="F2157" s="26">
        <v>1632</v>
      </c>
      <c r="G2157" s="12">
        <f t="shared" si="33"/>
        <v>0.25</v>
      </c>
      <c r="H2157" s="12" t="s">
        <v>60</v>
      </c>
      <c r="I2157" s="12" t="s">
        <v>28926</v>
      </c>
      <c r="J2157" s="25" t="s">
        <v>60</v>
      </c>
    </row>
    <row r="2158" spans="2:10" ht="12.75">
      <c r="B2158" s="72" t="s">
        <v>18986</v>
      </c>
      <c r="C2158" s="8" t="s">
        <v>26339</v>
      </c>
      <c r="D2158" s="54" t="s">
        <v>18987</v>
      </c>
      <c r="E2158" s="70">
        <v>2040</v>
      </c>
      <c r="F2158" s="26">
        <v>1632</v>
      </c>
      <c r="G2158" s="12">
        <f t="shared" si="33"/>
        <v>0.25</v>
      </c>
      <c r="H2158" s="12" t="s">
        <v>60</v>
      </c>
      <c r="I2158" s="12" t="s">
        <v>28927</v>
      </c>
      <c r="J2158" s="25" t="s">
        <v>60</v>
      </c>
    </row>
    <row r="2159" spans="2:10" ht="12.75">
      <c r="B2159" s="72" t="s">
        <v>22675</v>
      </c>
      <c r="C2159" s="8" t="s">
        <v>26929</v>
      </c>
      <c r="D2159" s="54" t="s">
        <v>22676</v>
      </c>
      <c r="E2159" s="70">
        <v>2040</v>
      </c>
      <c r="F2159" s="26">
        <v>1632</v>
      </c>
      <c r="G2159" s="12">
        <f t="shared" si="33"/>
        <v>0.25</v>
      </c>
      <c r="H2159" s="12" t="s">
        <v>31807</v>
      </c>
      <c r="I2159" s="12" t="s">
        <v>28928</v>
      </c>
      <c r="J2159" s="25" t="s">
        <v>60</v>
      </c>
    </row>
    <row r="2160" spans="2:10" ht="12.75">
      <c r="B2160" s="72" t="s">
        <v>13894</v>
      </c>
      <c r="C2160" s="8" t="s">
        <v>25238</v>
      </c>
      <c r="D2160" s="54" t="s">
        <v>13895</v>
      </c>
      <c r="E2160" s="70">
        <v>2050</v>
      </c>
      <c r="F2160" s="26">
        <v>1638</v>
      </c>
      <c r="G2160" s="12">
        <f t="shared" si="33"/>
        <v>0.25152625152625152</v>
      </c>
      <c r="H2160" s="12" t="s">
        <v>31645</v>
      </c>
      <c r="I2160" s="12" t="s">
        <v>28929</v>
      </c>
      <c r="J2160" s="25" t="s">
        <v>60</v>
      </c>
    </row>
    <row r="2161" spans="2:10" ht="12.75">
      <c r="B2161" s="72" t="s">
        <v>13898</v>
      </c>
      <c r="C2161" s="8" t="s">
        <v>25239</v>
      </c>
      <c r="D2161" s="54" t="s">
        <v>13899</v>
      </c>
      <c r="E2161" s="70">
        <v>2060</v>
      </c>
      <c r="F2161" s="26">
        <v>1648</v>
      </c>
      <c r="G2161" s="12">
        <f t="shared" si="33"/>
        <v>0.25</v>
      </c>
      <c r="H2161" s="12" t="s">
        <v>31683</v>
      </c>
      <c r="I2161" s="12" t="s">
        <v>28930</v>
      </c>
      <c r="J2161" s="25" t="s">
        <v>60</v>
      </c>
    </row>
    <row r="2162" spans="2:10" ht="12.75">
      <c r="B2162" s="72" t="s">
        <v>9759</v>
      </c>
      <c r="C2162" s="8" t="s">
        <v>60</v>
      </c>
      <c r="D2162" s="54" t="s">
        <v>9760</v>
      </c>
      <c r="E2162" s="70">
        <v>2070</v>
      </c>
      <c r="F2162" s="26">
        <v>1657</v>
      </c>
      <c r="G2162" s="12">
        <f t="shared" si="33"/>
        <v>0.2492456246228123</v>
      </c>
      <c r="H2162" s="12" t="s">
        <v>60</v>
      </c>
      <c r="I2162" s="12" t="s">
        <v>60</v>
      </c>
      <c r="J2162" s="25" t="s">
        <v>60</v>
      </c>
    </row>
    <row r="2163" spans="2:10" ht="12.75">
      <c r="B2163" s="72" t="s">
        <v>10178</v>
      </c>
      <c r="C2163" s="8" t="s">
        <v>24575</v>
      </c>
      <c r="D2163" s="54" t="s">
        <v>10179</v>
      </c>
      <c r="E2163" s="70">
        <v>2070</v>
      </c>
      <c r="F2163" s="26">
        <v>1652</v>
      </c>
      <c r="G2163" s="12">
        <f t="shared" si="33"/>
        <v>0.25302663438256667</v>
      </c>
      <c r="H2163" s="12" t="s">
        <v>60</v>
      </c>
      <c r="I2163" s="12" t="s">
        <v>60</v>
      </c>
      <c r="J2163" s="25" t="s">
        <v>60</v>
      </c>
    </row>
    <row r="2164" spans="2:10" ht="12.75">
      <c r="B2164" s="72" t="s">
        <v>20645</v>
      </c>
      <c r="C2164" s="8" t="s">
        <v>26581</v>
      </c>
      <c r="D2164" s="54" t="s">
        <v>20646</v>
      </c>
      <c r="E2164" s="70">
        <v>2070</v>
      </c>
      <c r="F2164" s="26">
        <v>1656</v>
      </c>
      <c r="G2164" s="12">
        <f t="shared" si="33"/>
        <v>0.25</v>
      </c>
      <c r="H2164" s="12" t="s">
        <v>31778</v>
      </c>
      <c r="I2164" s="12" t="s">
        <v>28931</v>
      </c>
      <c r="J2164" s="25" t="s">
        <v>60</v>
      </c>
    </row>
    <row r="2165" spans="2:10" ht="12.75">
      <c r="B2165" s="72" t="s">
        <v>24253</v>
      </c>
      <c r="C2165" s="8" t="s">
        <v>27180</v>
      </c>
      <c r="D2165" s="54" t="s">
        <v>24254</v>
      </c>
      <c r="E2165" s="70">
        <v>2070</v>
      </c>
      <c r="F2165" s="26">
        <v>1658</v>
      </c>
      <c r="G2165" s="12">
        <f t="shared" si="33"/>
        <v>0.24849215922798562</v>
      </c>
      <c r="H2165" s="12" t="s">
        <v>60</v>
      </c>
      <c r="I2165" s="12" t="s">
        <v>60</v>
      </c>
      <c r="J2165" s="25" t="s">
        <v>60</v>
      </c>
    </row>
    <row r="2166" spans="2:10" ht="12.75">
      <c r="B2166" s="72" t="s">
        <v>11665</v>
      </c>
      <c r="C2166" s="8" t="s">
        <v>24818</v>
      </c>
      <c r="D2166" s="54" t="s">
        <v>11666</v>
      </c>
      <c r="E2166" s="70">
        <v>2080</v>
      </c>
      <c r="F2166" s="26">
        <v>1663</v>
      </c>
      <c r="G2166" s="12">
        <f t="shared" si="33"/>
        <v>0.25075165363800367</v>
      </c>
      <c r="H2166" s="12" t="s">
        <v>31772</v>
      </c>
      <c r="I2166" s="12" t="s">
        <v>28932</v>
      </c>
      <c r="J2166" s="25" t="s">
        <v>60</v>
      </c>
    </row>
    <row r="2167" spans="2:10" ht="12.75">
      <c r="B2167" s="72" t="s">
        <v>16370</v>
      </c>
      <c r="C2167" s="8" t="s">
        <v>25794</v>
      </c>
      <c r="D2167" s="54" t="s">
        <v>16371</v>
      </c>
      <c r="E2167" s="70">
        <v>2080</v>
      </c>
      <c r="F2167" s="26">
        <v>1660</v>
      </c>
      <c r="G2167" s="12">
        <f t="shared" si="33"/>
        <v>0.25301204819277112</v>
      </c>
      <c r="H2167" s="12" t="s">
        <v>60</v>
      </c>
      <c r="I2167" s="12" t="s">
        <v>28933</v>
      </c>
      <c r="J2167" s="25" t="s">
        <v>60</v>
      </c>
    </row>
    <row r="2168" spans="2:10" ht="12.75">
      <c r="B2168" s="72" t="s">
        <v>19955</v>
      </c>
      <c r="C2168" s="8" t="s">
        <v>26493</v>
      </c>
      <c r="D2168" s="54" t="s">
        <v>19956</v>
      </c>
      <c r="E2168" s="70">
        <v>2080</v>
      </c>
      <c r="F2168" s="26">
        <v>1661</v>
      </c>
      <c r="G2168" s="12">
        <f t="shared" si="33"/>
        <v>0.25225767609873562</v>
      </c>
      <c r="H2168" s="12" t="s">
        <v>31833</v>
      </c>
      <c r="I2168" s="12" t="s">
        <v>28934</v>
      </c>
      <c r="J2168" s="25" t="s">
        <v>60</v>
      </c>
    </row>
    <row r="2169" spans="2:10" ht="12.75">
      <c r="B2169" s="72" t="s">
        <v>22679</v>
      </c>
      <c r="C2169" s="8" t="s">
        <v>26928</v>
      </c>
      <c r="D2169" s="54" t="s">
        <v>22680</v>
      </c>
      <c r="E2169" s="70">
        <v>2080</v>
      </c>
      <c r="F2169" s="26">
        <v>1667</v>
      </c>
      <c r="G2169" s="12">
        <f t="shared" si="33"/>
        <v>0.24775044991001804</v>
      </c>
      <c r="H2169" s="12" t="s">
        <v>31752</v>
      </c>
      <c r="I2169" s="12" t="s">
        <v>28935</v>
      </c>
      <c r="J2169" s="25" t="s">
        <v>60</v>
      </c>
    </row>
    <row r="2170" spans="2:10" ht="12.75">
      <c r="B2170" s="72" t="s">
        <v>13902</v>
      </c>
      <c r="C2170" s="8" t="s">
        <v>25240</v>
      </c>
      <c r="D2170" s="54" t="s">
        <v>13903</v>
      </c>
      <c r="E2170" s="70">
        <v>2090</v>
      </c>
      <c r="F2170" s="26">
        <v>1671</v>
      </c>
      <c r="G2170" s="12">
        <f t="shared" si="33"/>
        <v>0.25074805505685216</v>
      </c>
      <c r="H2170" s="12" t="s">
        <v>31683</v>
      </c>
      <c r="I2170" s="12" t="s">
        <v>28936</v>
      </c>
      <c r="J2170" s="25" t="s">
        <v>60</v>
      </c>
    </row>
    <row r="2171" spans="2:10" ht="12.75">
      <c r="B2171" s="72" t="s">
        <v>19361</v>
      </c>
      <c r="C2171" s="8" t="s">
        <v>26400</v>
      </c>
      <c r="D2171" s="54" t="s">
        <v>19362</v>
      </c>
      <c r="E2171" s="70">
        <v>2090</v>
      </c>
      <c r="F2171" s="26">
        <v>1675</v>
      </c>
      <c r="G2171" s="12">
        <f t="shared" si="33"/>
        <v>0.24776119402985075</v>
      </c>
      <c r="H2171" s="12" t="s">
        <v>60</v>
      </c>
      <c r="I2171" s="12" t="s">
        <v>28937</v>
      </c>
      <c r="J2171" s="25" t="s">
        <v>60</v>
      </c>
    </row>
    <row r="2172" spans="2:10" ht="12.75">
      <c r="B2172" s="72" t="s">
        <v>23908</v>
      </c>
      <c r="C2172" s="8" t="s">
        <v>27143</v>
      </c>
      <c r="D2172" s="54" t="s">
        <v>23909</v>
      </c>
      <c r="E2172" s="70">
        <v>2090</v>
      </c>
      <c r="F2172" s="26">
        <v>1675</v>
      </c>
      <c r="G2172" s="12">
        <f t="shared" si="33"/>
        <v>0.24776119402985075</v>
      </c>
      <c r="H2172" s="12" t="s">
        <v>31745</v>
      </c>
      <c r="I2172" s="12" t="s">
        <v>28938</v>
      </c>
      <c r="J2172" s="25" t="s">
        <v>60</v>
      </c>
    </row>
    <row r="2173" spans="2:10" ht="12.75">
      <c r="B2173" s="72" t="s">
        <v>10558</v>
      </c>
      <c r="C2173" s="8">
        <v>0</v>
      </c>
      <c r="D2173" s="54" t="s">
        <v>10559</v>
      </c>
      <c r="E2173" s="70">
        <v>2100</v>
      </c>
      <c r="F2173" s="26">
        <v>1683</v>
      </c>
      <c r="G2173" s="12">
        <f t="shared" si="33"/>
        <v>0.24777183600713015</v>
      </c>
      <c r="H2173" s="12" t="s">
        <v>60</v>
      </c>
      <c r="I2173" s="12" t="s">
        <v>60</v>
      </c>
      <c r="J2173" s="25" t="s">
        <v>60</v>
      </c>
    </row>
    <row r="2174" spans="2:10" ht="12.75">
      <c r="B2174" s="72" t="s">
        <v>13910</v>
      </c>
      <c r="C2174" s="8" t="s">
        <v>60</v>
      </c>
      <c r="D2174" s="54" t="s">
        <v>13911</v>
      </c>
      <c r="E2174" s="70">
        <v>2100</v>
      </c>
      <c r="F2174" s="26">
        <v>1683</v>
      </c>
      <c r="G2174" s="12">
        <f t="shared" si="33"/>
        <v>0.24777183600713015</v>
      </c>
      <c r="H2174" s="12" t="s">
        <v>31683</v>
      </c>
      <c r="I2174" s="12" t="s">
        <v>28939</v>
      </c>
      <c r="J2174" s="25" t="s">
        <v>60</v>
      </c>
    </row>
    <row r="2175" spans="2:10" ht="12.75">
      <c r="B2175" s="72" t="s">
        <v>16374</v>
      </c>
      <c r="C2175" s="8" t="s">
        <v>25795</v>
      </c>
      <c r="D2175" s="54" t="s">
        <v>16375</v>
      </c>
      <c r="E2175" s="70">
        <v>2100</v>
      </c>
      <c r="F2175" s="26">
        <v>1683</v>
      </c>
      <c r="G2175" s="12">
        <f t="shared" si="33"/>
        <v>0.24777183600713015</v>
      </c>
      <c r="H2175" s="12" t="s">
        <v>31736</v>
      </c>
      <c r="I2175" s="12" t="s">
        <v>28940</v>
      </c>
      <c r="J2175" s="25" t="s">
        <v>60</v>
      </c>
    </row>
    <row r="2176" spans="2:10" ht="12.75">
      <c r="B2176" s="72" t="s">
        <v>18852</v>
      </c>
      <c r="C2176" s="8" t="s">
        <v>26308</v>
      </c>
      <c r="D2176" s="54" t="s">
        <v>18853</v>
      </c>
      <c r="E2176" s="70">
        <v>2100</v>
      </c>
      <c r="F2176" s="26">
        <v>1680</v>
      </c>
      <c r="G2176" s="12">
        <f t="shared" si="33"/>
        <v>0.25</v>
      </c>
      <c r="H2176" s="12" t="s">
        <v>31834</v>
      </c>
      <c r="I2176" s="12" t="s">
        <v>28941</v>
      </c>
      <c r="J2176" s="25" t="s">
        <v>60</v>
      </c>
    </row>
    <row r="2177" spans="2:10" ht="12.75">
      <c r="B2177" s="72" t="s">
        <v>22276</v>
      </c>
      <c r="C2177" s="8" t="s">
        <v>26906</v>
      </c>
      <c r="D2177" s="54" t="s">
        <v>22277</v>
      </c>
      <c r="E2177" s="70">
        <v>2100</v>
      </c>
      <c r="F2177" s="26">
        <v>1679</v>
      </c>
      <c r="G2177" s="12">
        <f t="shared" si="33"/>
        <v>0.25074449076831451</v>
      </c>
      <c r="H2177" s="12" t="s">
        <v>31702</v>
      </c>
      <c r="I2177" s="12" t="s">
        <v>28942</v>
      </c>
      <c r="J2177" s="25" t="s">
        <v>60</v>
      </c>
    </row>
    <row r="2178" spans="2:10" ht="12.75">
      <c r="B2178" s="72" t="s">
        <v>10043</v>
      </c>
      <c r="C2178" s="8" t="s">
        <v>24561</v>
      </c>
      <c r="D2178" s="54" t="s">
        <v>10044</v>
      </c>
      <c r="E2178" s="70">
        <v>2110</v>
      </c>
      <c r="F2178" s="26">
        <v>1689</v>
      </c>
      <c r="G2178" s="12">
        <f t="shared" ref="G2178:G2241" si="34">IFERROR(E2178/F2178-1,0)</f>
        <v>0.24925991711071638</v>
      </c>
      <c r="H2178" s="12" t="s">
        <v>31660</v>
      </c>
      <c r="I2178" s="12" t="s">
        <v>32154</v>
      </c>
      <c r="J2178" s="25" t="s">
        <v>60</v>
      </c>
    </row>
    <row r="2179" spans="2:10" ht="12.75">
      <c r="B2179" s="72" t="s">
        <v>16378</v>
      </c>
      <c r="C2179" s="8" t="s">
        <v>25796</v>
      </c>
      <c r="D2179" s="54" t="s">
        <v>16379</v>
      </c>
      <c r="E2179" s="70">
        <v>2110</v>
      </c>
      <c r="F2179" s="26">
        <v>1688</v>
      </c>
      <c r="G2179" s="12">
        <f t="shared" si="34"/>
        <v>0.25</v>
      </c>
      <c r="H2179" s="12" t="s">
        <v>60</v>
      </c>
      <c r="I2179" s="12" t="s">
        <v>28943</v>
      </c>
      <c r="J2179" s="25" t="s">
        <v>60</v>
      </c>
    </row>
    <row r="2180" spans="2:10" ht="12.75">
      <c r="B2180" s="72" t="s">
        <v>11669</v>
      </c>
      <c r="C2180" s="8" t="s">
        <v>24819</v>
      </c>
      <c r="D2180" s="54" t="s">
        <v>11670</v>
      </c>
      <c r="E2180" s="70">
        <v>2120</v>
      </c>
      <c r="F2180" s="26">
        <v>1698</v>
      </c>
      <c r="G2180" s="12">
        <f t="shared" si="34"/>
        <v>0.24852767962308597</v>
      </c>
      <c r="H2180" s="12" t="s">
        <v>31772</v>
      </c>
      <c r="I2180" s="12" t="s">
        <v>28944</v>
      </c>
      <c r="J2180" s="25" t="s">
        <v>60</v>
      </c>
    </row>
    <row r="2181" spans="2:10" ht="12.75">
      <c r="B2181" s="72" t="s">
        <v>16958</v>
      </c>
      <c r="C2181" s="8" t="s">
        <v>25930</v>
      </c>
      <c r="D2181" s="54" t="s">
        <v>16959</v>
      </c>
      <c r="E2181" s="70">
        <v>2130</v>
      </c>
      <c r="F2181" s="26">
        <v>1700</v>
      </c>
      <c r="G2181" s="12">
        <f t="shared" si="34"/>
        <v>0.25294117647058822</v>
      </c>
      <c r="H2181" s="12" t="s">
        <v>31811</v>
      </c>
      <c r="I2181" s="12" t="s">
        <v>28945</v>
      </c>
      <c r="J2181" s="25" t="s">
        <v>60</v>
      </c>
    </row>
    <row r="2182" spans="2:10" ht="12.75">
      <c r="B2182" s="72" t="s">
        <v>16962</v>
      </c>
      <c r="C2182" s="8" t="s">
        <v>25931</v>
      </c>
      <c r="D2182" s="54" t="s">
        <v>16963</v>
      </c>
      <c r="E2182" s="70">
        <v>2130</v>
      </c>
      <c r="F2182" s="26">
        <v>1700</v>
      </c>
      <c r="G2182" s="12">
        <f t="shared" si="34"/>
        <v>0.25294117647058822</v>
      </c>
      <c r="H2182" s="12" t="s">
        <v>31811</v>
      </c>
      <c r="I2182" s="12" t="s">
        <v>28946</v>
      </c>
      <c r="J2182" s="25" t="s">
        <v>60</v>
      </c>
    </row>
    <row r="2183" spans="2:10" ht="12.75">
      <c r="B2183" s="72" t="s">
        <v>16966</v>
      </c>
      <c r="C2183" s="8" t="s">
        <v>25932</v>
      </c>
      <c r="D2183" s="54" t="s">
        <v>16967</v>
      </c>
      <c r="E2183" s="70">
        <v>2130</v>
      </c>
      <c r="F2183" s="26">
        <v>1700</v>
      </c>
      <c r="G2183" s="12">
        <f t="shared" si="34"/>
        <v>0.25294117647058822</v>
      </c>
      <c r="H2183" s="12" t="s">
        <v>31812</v>
      </c>
      <c r="I2183" s="12" t="s">
        <v>28947</v>
      </c>
      <c r="J2183" s="25" t="s">
        <v>60</v>
      </c>
    </row>
    <row r="2184" spans="2:10" ht="12.75">
      <c r="B2184" s="72" t="s">
        <v>23112</v>
      </c>
      <c r="C2184" s="8" t="s">
        <v>27010</v>
      </c>
      <c r="D2184" s="54" t="s">
        <v>23113</v>
      </c>
      <c r="E2184" s="70">
        <v>2120</v>
      </c>
      <c r="F2184" s="26">
        <v>1697</v>
      </c>
      <c r="G2184" s="12">
        <f t="shared" si="34"/>
        <v>0.24926340601060692</v>
      </c>
      <c r="H2184" s="12" t="s">
        <v>31835</v>
      </c>
      <c r="I2184" s="12" t="s">
        <v>28948</v>
      </c>
      <c r="J2184" s="25" t="s">
        <v>60</v>
      </c>
    </row>
    <row r="2185" spans="2:10" ht="12.75">
      <c r="B2185" s="72" t="s">
        <v>24325</v>
      </c>
      <c r="C2185" s="8" t="s">
        <v>27198</v>
      </c>
      <c r="D2185" s="54" t="s">
        <v>24326</v>
      </c>
      <c r="E2185" s="70">
        <v>2120</v>
      </c>
      <c r="F2185" s="26">
        <v>1699</v>
      </c>
      <c r="G2185" s="12">
        <f t="shared" si="34"/>
        <v>0.2477928193054737</v>
      </c>
      <c r="H2185" s="12" t="s">
        <v>60</v>
      </c>
      <c r="I2185" s="12" t="s">
        <v>60</v>
      </c>
      <c r="J2185" s="25" t="s">
        <v>60</v>
      </c>
    </row>
    <row r="2186" spans="2:10" ht="12.75">
      <c r="B2186" s="72" t="s">
        <v>8894</v>
      </c>
      <c r="C2186" s="8" t="s">
        <v>24480</v>
      </c>
      <c r="D2186" s="54" t="s">
        <v>8895</v>
      </c>
      <c r="E2186" s="70">
        <v>2130</v>
      </c>
      <c r="F2186" s="26">
        <v>1705</v>
      </c>
      <c r="G2186" s="12">
        <f t="shared" si="34"/>
        <v>0.24926686217008798</v>
      </c>
      <c r="H2186" s="12" t="s">
        <v>31721</v>
      </c>
      <c r="I2186" s="12" t="s">
        <v>28949</v>
      </c>
      <c r="J2186" s="25" t="s">
        <v>60</v>
      </c>
    </row>
    <row r="2187" spans="2:10" ht="12.75">
      <c r="B2187" s="72" t="s">
        <v>9419</v>
      </c>
      <c r="C2187" s="8" t="s">
        <v>60</v>
      </c>
      <c r="D2187" s="54" t="s">
        <v>9420</v>
      </c>
      <c r="E2187" s="70">
        <v>2130</v>
      </c>
      <c r="F2187" s="26">
        <v>1707</v>
      </c>
      <c r="G2187" s="12">
        <f t="shared" si="34"/>
        <v>0.24780316344463982</v>
      </c>
      <c r="H2187" s="12" t="s">
        <v>60</v>
      </c>
      <c r="I2187" s="12" t="s">
        <v>60</v>
      </c>
      <c r="J2187" s="25" t="s">
        <v>60</v>
      </c>
    </row>
    <row r="2188" spans="2:10" ht="12.75">
      <c r="B2188" s="72" t="s">
        <v>9423</v>
      </c>
      <c r="C2188" s="8" t="s">
        <v>60</v>
      </c>
      <c r="D2188" s="54" t="s">
        <v>9424</v>
      </c>
      <c r="E2188" s="70">
        <v>2130</v>
      </c>
      <c r="F2188" s="26">
        <v>1707</v>
      </c>
      <c r="G2188" s="12">
        <f t="shared" si="34"/>
        <v>0.24780316344463982</v>
      </c>
      <c r="H2188" s="12" t="s">
        <v>60</v>
      </c>
      <c r="I2188" s="12" t="s">
        <v>60</v>
      </c>
      <c r="J2188" s="25" t="s">
        <v>60</v>
      </c>
    </row>
    <row r="2189" spans="2:10" ht="12.75">
      <c r="B2189" s="72" t="s">
        <v>9515</v>
      </c>
      <c r="C2189" s="8" t="s">
        <v>60</v>
      </c>
      <c r="D2189" s="54" t="s">
        <v>9516</v>
      </c>
      <c r="E2189" s="70">
        <v>2130</v>
      </c>
      <c r="F2189" s="26">
        <v>1702</v>
      </c>
      <c r="G2189" s="12">
        <f t="shared" si="34"/>
        <v>0.25146886016451231</v>
      </c>
      <c r="H2189" s="12" t="s">
        <v>60</v>
      </c>
      <c r="I2189" s="12" t="s">
        <v>60</v>
      </c>
      <c r="J2189" s="25" t="s">
        <v>60</v>
      </c>
    </row>
    <row r="2190" spans="2:10" ht="12.75">
      <c r="B2190" s="72" t="s">
        <v>9671</v>
      </c>
      <c r="C2190" s="8" t="s">
        <v>60</v>
      </c>
      <c r="D2190" s="54" t="s">
        <v>9672</v>
      </c>
      <c r="E2190" s="70">
        <v>2130</v>
      </c>
      <c r="F2190" s="26">
        <v>1707</v>
      </c>
      <c r="G2190" s="12">
        <f t="shared" si="34"/>
        <v>0.24780316344463982</v>
      </c>
      <c r="H2190" s="12" t="s">
        <v>60</v>
      </c>
      <c r="I2190" s="12" t="s">
        <v>60</v>
      </c>
      <c r="J2190" s="25" t="s">
        <v>60</v>
      </c>
    </row>
    <row r="2191" spans="2:10" ht="12.75">
      <c r="B2191" s="72" t="s">
        <v>10562</v>
      </c>
      <c r="C2191" s="8">
        <v>0</v>
      </c>
      <c r="D2191" s="54" t="s">
        <v>10563</v>
      </c>
      <c r="E2191" s="70">
        <v>2130</v>
      </c>
      <c r="F2191" s="26">
        <v>1702</v>
      </c>
      <c r="G2191" s="12">
        <f t="shared" si="34"/>
        <v>0.25146886016451231</v>
      </c>
      <c r="H2191" s="12" t="s">
        <v>60</v>
      </c>
      <c r="I2191" s="12" t="s">
        <v>60</v>
      </c>
      <c r="J2191" s="25" t="s">
        <v>60</v>
      </c>
    </row>
    <row r="2192" spans="2:10" ht="12.75">
      <c r="B2192" s="72" t="s">
        <v>11673</v>
      </c>
      <c r="C2192" s="8" t="s">
        <v>24820</v>
      </c>
      <c r="D2192" s="54" t="s">
        <v>11674</v>
      </c>
      <c r="E2192" s="70">
        <v>2140</v>
      </c>
      <c r="F2192" s="26">
        <v>1710</v>
      </c>
      <c r="G2192" s="12">
        <f t="shared" si="34"/>
        <v>0.25146198830409361</v>
      </c>
      <c r="H2192" s="12" t="s">
        <v>31772</v>
      </c>
      <c r="I2192" s="12" t="s">
        <v>28950</v>
      </c>
      <c r="J2192" s="25" t="s">
        <v>60</v>
      </c>
    </row>
    <row r="2193" spans="2:10" ht="12.75">
      <c r="B2193" s="72" t="s">
        <v>11677</v>
      </c>
      <c r="C2193" s="8" t="s">
        <v>24821</v>
      </c>
      <c r="D2193" s="54" t="s">
        <v>11678</v>
      </c>
      <c r="E2193" s="70">
        <v>2140</v>
      </c>
      <c r="F2193" s="26">
        <v>1710</v>
      </c>
      <c r="G2193" s="12">
        <f t="shared" si="34"/>
        <v>0.25146198830409361</v>
      </c>
      <c r="H2193" s="12" t="s">
        <v>31808</v>
      </c>
      <c r="I2193" s="12" t="s">
        <v>28951</v>
      </c>
      <c r="J2193" s="25" t="s">
        <v>60</v>
      </c>
    </row>
    <row r="2194" spans="2:10" ht="12.75">
      <c r="B2194" s="72" t="s">
        <v>12566</v>
      </c>
      <c r="C2194" s="8" t="s">
        <v>25010</v>
      </c>
      <c r="D2194" s="54" t="s">
        <v>12567</v>
      </c>
      <c r="E2194" s="70">
        <v>2130</v>
      </c>
      <c r="F2194" s="26">
        <v>1705</v>
      </c>
      <c r="G2194" s="12">
        <f t="shared" si="34"/>
        <v>0.24926686217008798</v>
      </c>
      <c r="H2194" s="12" t="s">
        <v>31721</v>
      </c>
      <c r="I2194" s="12" t="s">
        <v>28952</v>
      </c>
      <c r="J2194" s="25" t="s">
        <v>60</v>
      </c>
    </row>
    <row r="2195" spans="2:10" ht="12.75">
      <c r="B2195" s="72" t="s">
        <v>13914</v>
      </c>
      <c r="C2195" s="8" t="s">
        <v>25242</v>
      </c>
      <c r="D2195" s="54" t="s">
        <v>13915</v>
      </c>
      <c r="E2195" s="70">
        <v>2140</v>
      </c>
      <c r="F2195" s="26">
        <v>1709</v>
      </c>
      <c r="G2195" s="12">
        <f t="shared" si="34"/>
        <v>0.25219426565242831</v>
      </c>
      <c r="H2195" s="12" t="s">
        <v>31645</v>
      </c>
      <c r="I2195" s="12" t="s">
        <v>28953</v>
      </c>
      <c r="J2195" s="25" t="s">
        <v>60</v>
      </c>
    </row>
    <row r="2196" spans="2:10" ht="12.75">
      <c r="B2196" s="72" t="s">
        <v>16382</v>
      </c>
      <c r="C2196" s="8" t="s">
        <v>25797</v>
      </c>
      <c r="D2196" s="54" t="s">
        <v>16383</v>
      </c>
      <c r="E2196" s="70">
        <v>2130</v>
      </c>
      <c r="F2196" s="26">
        <v>1705</v>
      </c>
      <c r="G2196" s="12">
        <f t="shared" si="34"/>
        <v>0.24926686217008798</v>
      </c>
      <c r="H2196" s="12" t="s">
        <v>60</v>
      </c>
      <c r="I2196" s="12" t="s">
        <v>28954</v>
      </c>
      <c r="J2196" s="25" t="s">
        <v>60</v>
      </c>
    </row>
    <row r="2197" spans="2:10" ht="12.75">
      <c r="B2197" s="72" t="s">
        <v>19959</v>
      </c>
      <c r="C2197" s="8" t="s">
        <v>26494</v>
      </c>
      <c r="D2197" s="54" t="s">
        <v>19960</v>
      </c>
      <c r="E2197" s="70">
        <v>2130</v>
      </c>
      <c r="F2197" s="26">
        <v>1705</v>
      </c>
      <c r="G2197" s="12">
        <f t="shared" si="34"/>
        <v>0.24926686217008798</v>
      </c>
      <c r="H2197" s="12" t="s">
        <v>60</v>
      </c>
      <c r="I2197" s="12" t="s">
        <v>60</v>
      </c>
      <c r="J2197" s="25" t="s">
        <v>60</v>
      </c>
    </row>
    <row r="2198" spans="2:10" ht="12.75">
      <c r="B2198" s="72" t="s">
        <v>21723</v>
      </c>
      <c r="C2198" s="8" t="s">
        <v>26776</v>
      </c>
      <c r="D2198" s="54" t="s">
        <v>21724</v>
      </c>
      <c r="E2198" s="70">
        <v>2130</v>
      </c>
      <c r="F2198" s="26">
        <v>1703</v>
      </c>
      <c r="G2198" s="12">
        <f t="shared" si="34"/>
        <v>0.25073399882560188</v>
      </c>
      <c r="H2198" s="12" t="s">
        <v>60</v>
      </c>
      <c r="I2198" s="12" t="s">
        <v>60</v>
      </c>
      <c r="J2198" s="25" t="s">
        <v>60</v>
      </c>
    </row>
    <row r="2199" spans="2:10" ht="12.75">
      <c r="B2199" s="72" t="s">
        <v>21727</v>
      </c>
      <c r="C2199" s="8" t="s">
        <v>26777</v>
      </c>
      <c r="D2199" s="54" t="s">
        <v>21728</v>
      </c>
      <c r="E2199" s="70">
        <v>2130</v>
      </c>
      <c r="F2199" s="26">
        <v>1703</v>
      </c>
      <c r="G2199" s="12">
        <f t="shared" si="34"/>
        <v>0.25073399882560188</v>
      </c>
      <c r="H2199" s="12" t="s">
        <v>31836</v>
      </c>
      <c r="I2199" s="12" t="s">
        <v>28955</v>
      </c>
      <c r="J2199" s="25" t="s">
        <v>60</v>
      </c>
    </row>
    <row r="2200" spans="2:10" ht="12.75">
      <c r="B2200" s="72" t="s">
        <v>21731</v>
      </c>
      <c r="C2200" s="8" t="s">
        <v>26778</v>
      </c>
      <c r="D2200" s="54" t="s">
        <v>21732</v>
      </c>
      <c r="E2200" s="70">
        <v>2130</v>
      </c>
      <c r="F2200" s="26">
        <v>1703</v>
      </c>
      <c r="G2200" s="12">
        <f t="shared" si="34"/>
        <v>0.25073399882560188</v>
      </c>
      <c r="H2200" s="12" t="s">
        <v>31837</v>
      </c>
      <c r="I2200" s="12" t="s">
        <v>28956</v>
      </c>
      <c r="J2200" s="25" t="s">
        <v>60</v>
      </c>
    </row>
    <row r="2201" spans="2:10" ht="12.75">
      <c r="B2201" s="72" t="s">
        <v>22335</v>
      </c>
      <c r="C2201" s="8" t="s">
        <v>60</v>
      </c>
      <c r="D2201" s="54" t="s">
        <v>22336</v>
      </c>
      <c r="E2201" s="70">
        <v>2140</v>
      </c>
      <c r="F2201" s="26">
        <v>1709</v>
      </c>
      <c r="G2201" s="12">
        <f t="shared" si="34"/>
        <v>0.25219426565242831</v>
      </c>
      <c r="H2201" s="12" t="s">
        <v>31838</v>
      </c>
      <c r="I2201" s="12" t="s">
        <v>28957</v>
      </c>
      <c r="J2201" s="25" t="s">
        <v>60</v>
      </c>
    </row>
    <row r="2202" spans="2:10" ht="12.75">
      <c r="B2202" s="72" t="s">
        <v>10630</v>
      </c>
      <c r="C2202" s="8">
        <v>0</v>
      </c>
      <c r="D2202" s="54" t="s">
        <v>10631</v>
      </c>
      <c r="E2202" s="70">
        <v>2140</v>
      </c>
      <c r="F2202" s="26">
        <v>1715</v>
      </c>
      <c r="G2202" s="12">
        <f t="shared" si="34"/>
        <v>0.24781341107871713</v>
      </c>
      <c r="H2202" s="12" t="s">
        <v>60</v>
      </c>
      <c r="I2202" s="12" t="s">
        <v>60</v>
      </c>
      <c r="J2202" s="25" t="s">
        <v>60</v>
      </c>
    </row>
    <row r="2203" spans="2:10" ht="12.75">
      <c r="B2203" s="72" t="s">
        <v>12570</v>
      </c>
      <c r="C2203" s="8" t="s">
        <v>25011</v>
      </c>
      <c r="D2203" s="54" t="s">
        <v>12571</v>
      </c>
      <c r="E2203" s="70">
        <v>2150</v>
      </c>
      <c r="F2203" s="26">
        <v>1717</v>
      </c>
      <c r="G2203" s="12">
        <f t="shared" si="34"/>
        <v>0.25218404193360522</v>
      </c>
      <c r="H2203" s="12" t="s">
        <v>31722</v>
      </c>
      <c r="I2203" s="12" t="s">
        <v>28958</v>
      </c>
      <c r="J2203" s="25" t="s">
        <v>60</v>
      </c>
    </row>
    <row r="2204" spans="2:10" ht="12.75">
      <c r="B2204" s="72" t="s">
        <v>17091</v>
      </c>
      <c r="C2204" s="8" t="s">
        <v>25963</v>
      </c>
      <c r="D2204" s="54" t="s">
        <v>17092</v>
      </c>
      <c r="E2204" s="70">
        <v>2150</v>
      </c>
      <c r="F2204" s="26">
        <v>1716</v>
      </c>
      <c r="G2204" s="12">
        <f t="shared" si="34"/>
        <v>0.25291375291375284</v>
      </c>
      <c r="H2204" s="12" t="s">
        <v>31839</v>
      </c>
      <c r="I2204" s="12" t="s">
        <v>28959</v>
      </c>
      <c r="J2204" s="25" t="s">
        <v>60</v>
      </c>
    </row>
    <row r="2205" spans="2:10" ht="12.75">
      <c r="B2205" s="72" t="s">
        <v>20031</v>
      </c>
      <c r="C2205" s="8" t="s">
        <v>26502</v>
      </c>
      <c r="D2205" s="54" t="s">
        <v>20032</v>
      </c>
      <c r="E2205" s="70">
        <v>2150</v>
      </c>
      <c r="F2205" s="26">
        <v>1717</v>
      </c>
      <c r="G2205" s="12">
        <f t="shared" si="34"/>
        <v>0.25218404193360522</v>
      </c>
      <c r="H2205" s="12" t="s">
        <v>31814</v>
      </c>
      <c r="I2205" s="12" t="s">
        <v>28960</v>
      </c>
      <c r="J2205" s="25" t="s">
        <v>60</v>
      </c>
    </row>
    <row r="2206" spans="2:10" ht="12.75">
      <c r="B2206" s="72" t="s">
        <v>9607</v>
      </c>
      <c r="C2206" s="8" t="s">
        <v>60</v>
      </c>
      <c r="D2206" s="54" t="s">
        <v>9608</v>
      </c>
      <c r="E2206" s="70">
        <v>2160</v>
      </c>
      <c r="F2206" s="26">
        <v>1725</v>
      </c>
      <c r="G2206" s="12">
        <f t="shared" si="34"/>
        <v>0.25217391304347836</v>
      </c>
      <c r="H2206" s="12" t="s">
        <v>60</v>
      </c>
      <c r="I2206" s="12" t="s">
        <v>60</v>
      </c>
      <c r="J2206" s="25" t="s">
        <v>60</v>
      </c>
    </row>
    <row r="2207" spans="2:10" ht="12.75">
      <c r="B2207" s="72" t="s">
        <v>17691</v>
      </c>
      <c r="C2207" s="8" t="s">
        <v>60</v>
      </c>
      <c r="D2207" s="54" t="s">
        <v>17692</v>
      </c>
      <c r="E2207" s="70">
        <v>2150</v>
      </c>
      <c r="F2207" s="26">
        <v>1722</v>
      </c>
      <c r="G2207" s="12">
        <f t="shared" si="34"/>
        <v>0.24854819976771192</v>
      </c>
      <c r="H2207" s="12" t="s">
        <v>60</v>
      </c>
      <c r="I2207" s="12" t="s">
        <v>28961</v>
      </c>
      <c r="J2207" s="25" t="s">
        <v>60</v>
      </c>
    </row>
    <row r="2208" spans="2:10" ht="12.75">
      <c r="B2208" s="72" t="s">
        <v>19247</v>
      </c>
      <c r="C2208" s="8" t="s">
        <v>26373</v>
      </c>
      <c r="D2208" s="54" t="s">
        <v>19248</v>
      </c>
      <c r="E2208" s="70">
        <v>2160</v>
      </c>
      <c r="F2208" s="26">
        <v>1726</v>
      </c>
      <c r="G2208" s="12">
        <f t="shared" si="34"/>
        <v>0.2514484356894553</v>
      </c>
      <c r="H2208" s="12" t="s">
        <v>31840</v>
      </c>
      <c r="I2208" s="12" t="s">
        <v>28962</v>
      </c>
      <c r="J2208" s="25" t="s">
        <v>60</v>
      </c>
    </row>
    <row r="2209" spans="2:10" ht="12.75">
      <c r="B2209" s="72" t="s">
        <v>21462</v>
      </c>
      <c r="C2209" s="8" t="s">
        <v>26737</v>
      </c>
      <c r="D2209" s="54" t="s">
        <v>21463</v>
      </c>
      <c r="E2209" s="70">
        <v>2160</v>
      </c>
      <c r="F2209" s="26">
        <v>1726</v>
      </c>
      <c r="G2209" s="12">
        <f t="shared" si="34"/>
        <v>0.2514484356894553</v>
      </c>
      <c r="H2209" s="12" t="s">
        <v>31841</v>
      </c>
      <c r="I2209" s="12" t="s">
        <v>28963</v>
      </c>
      <c r="J2209" s="25" t="s">
        <v>60</v>
      </c>
    </row>
    <row r="2210" spans="2:10" ht="12.75">
      <c r="B2210" s="72" t="s">
        <v>9599</v>
      </c>
      <c r="C2210" s="8" t="s">
        <v>60</v>
      </c>
      <c r="D2210" s="54" t="s">
        <v>9600</v>
      </c>
      <c r="E2210" s="70">
        <v>2160</v>
      </c>
      <c r="F2210" s="26">
        <v>1728</v>
      </c>
      <c r="G2210" s="12">
        <f t="shared" si="34"/>
        <v>0.25</v>
      </c>
      <c r="H2210" s="12" t="s">
        <v>60</v>
      </c>
      <c r="I2210" s="12" t="s">
        <v>60</v>
      </c>
      <c r="J2210" s="25" t="s">
        <v>60</v>
      </c>
    </row>
    <row r="2211" spans="2:10" ht="12.75">
      <c r="B2211" s="72" t="s">
        <v>10566</v>
      </c>
      <c r="C2211" s="8">
        <v>0</v>
      </c>
      <c r="D2211" s="54" t="s">
        <v>10567</v>
      </c>
      <c r="E2211" s="70">
        <v>2170</v>
      </c>
      <c r="F2211" s="26">
        <v>1734</v>
      </c>
      <c r="G2211" s="12">
        <f t="shared" si="34"/>
        <v>0.25144175317185691</v>
      </c>
      <c r="H2211" s="12" t="s">
        <v>60</v>
      </c>
      <c r="I2211" s="12" t="s">
        <v>60</v>
      </c>
      <c r="J2211" s="25" t="s">
        <v>60</v>
      </c>
    </row>
    <row r="2212" spans="2:10" ht="12.75">
      <c r="B2212" s="72" t="s">
        <v>11681</v>
      </c>
      <c r="C2212" s="8" t="s">
        <v>24822</v>
      </c>
      <c r="D2212" s="54" t="s">
        <v>11682</v>
      </c>
      <c r="E2212" s="70">
        <v>2170</v>
      </c>
      <c r="F2212" s="26">
        <v>1733</v>
      </c>
      <c r="G2212" s="12">
        <f t="shared" si="34"/>
        <v>0.25216387766878245</v>
      </c>
      <c r="H2212" s="12" t="s">
        <v>31772</v>
      </c>
      <c r="I2212" s="12" t="s">
        <v>28964</v>
      </c>
      <c r="J2212" s="25" t="s">
        <v>60</v>
      </c>
    </row>
    <row r="2213" spans="2:10" ht="12.75">
      <c r="B2213" s="72" t="s">
        <v>16386</v>
      </c>
      <c r="C2213" s="8" t="s">
        <v>25798</v>
      </c>
      <c r="D2213" s="54" t="s">
        <v>16387</v>
      </c>
      <c r="E2213" s="70">
        <v>2160</v>
      </c>
      <c r="F2213" s="26">
        <v>1730</v>
      </c>
      <c r="G2213" s="12">
        <f t="shared" si="34"/>
        <v>0.24855491329479773</v>
      </c>
      <c r="H2213" s="12" t="s">
        <v>31799</v>
      </c>
      <c r="I2213" s="12" t="s">
        <v>28965</v>
      </c>
      <c r="J2213" s="25" t="s">
        <v>60</v>
      </c>
    </row>
    <row r="2214" spans="2:10" ht="12.75">
      <c r="B2214" s="72" t="s">
        <v>20315</v>
      </c>
      <c r="C2214" s="8" t="s">
        <v>60</v>
      </c>
      <c r="D2214" s="54" t="s">
        <v>20316</v>
      </c>
      <c r="E2214" s="70">
        <v>2170</v>
      </c>
      <c r="F2214" s="26">
        <v>1738</v>
      </c>
      <c r="G2214" s="12">
        <f t="shared" si="34"/>
        <v>0.24856156501726123</v>
      </c>
      <c r="H2214" s="12" t="s">
        <v>31768</v>
      </c>
      <c r="I2214" s="12" t="s">
        <v>28966</v>
      </c>
      <c r="J2214" s="25" t="s">
        <v>60</v>
      </c>
    </row>
    <row r="2215" spans="2:10" ht="12.75">
      <c r="B2215" s="72" t="s">
        <v>20649</v>
      </c>
      <c r="C2215" s="8" t="s">
        <v>26582</v>
      </c>
      <c r="D2215" s="54" t="s">
        <v>20650</v>
      </c>
      <c r="E2215" s="70">
        <v>2180</v>
      </c>
      <c r="F2215" s="26">
        <v>1742</v>
      </c>
      <c r="G2215" s="12">
        <f t="shared" si="34"/>
        <v>0.25143513203214707</v>
      </c>
      <c r="H2215" s="12" t="s">
        <v>31794</v>
      </c>
      <c r="I2215" s="12" t="s">
        <v>28967</v>
      </c>
      <c r="J2215" s="25" t="s">
        <v>60</v>
      </c>
    </row>
    <row r="2216" spans="2:10" ht="12.75">
      <c r="B2216" s="72" t="s">
        <v>23247</v>
      </c>
      <c r="C2216" s="8" t="s">
        <v>60</v>
      </c>
      <c r="D2216" s="54" t="s">
        <v>23248</v>
      </c>
      <c r="E2216" s="70">
        <v>2170</v>
      </c>
      <c r="F2216" s="26">
        <v>1736</v>
      </c>
      <c r="G2216" s="12">
        <f t="shared" si="34"/>
        <v>0.25</v>
      </c>
      <c r="H2216" s="12" t="s">
        <v>31842</v>
      </c>
      <c r="I2216" s="12" t="s">
        <v>28968</v>
      </c>
      <c r="J2216" s="25" t="s">
        <v>60</v>
      </c>
    </row>
    <row r="2217" spans="2:10" ht="12.75">
      <c r="B2217" s="72" t="s">
        <v>23251</v>
      </c>
      <c r="C2217" s="8" t="s">
        <v>27031</v>
      </c>
      <c r="D2217" s="54" t="s">
        <v>23252</v>
      </c>
      <c r="E2217" s="70">
        <v>2170</v>
      </c>
      <c r="F2217" s="26">
        <v>1737</v>
      </c>
      <c r="G2217" s="12">
        <f t="shared" si="34"/>
        <v>0.24928036845135293</v>
      </c>
      <c r="H2217" s="12" t="s">
        <v>31843</v>
      </c>
      <c r="I2217" s="12" t="s">
        <v>28969</v>
      </c>
      <c r="J2217" s="25" t="s">
        <v>60</v>
      </c>
    </row>
    <row r="2218" spans="2:10" ht="12.75">
      <c r="B2218" s="72" t="s">
        <v>9603</v>
      </c>
      <c r="C2218" s="8" t="s">
        <v>60</v>
      </c>
      <c r="D2218" s="54" t="s">
        <v>9604</v>
      </c>
      <c r="E2218" s="70">
        <v>2190</v>
      </c>
      <c r="F2218" s="26">
        <v>1750</v>
      </c>
      <c r="G2218" s="12">
        <f t="shared" si="34"/>
        <v>0.25142857142857133</v>
      </c>
      <c r="H2218" s="12" t="s">
        <v>60</v>
      </c>
      <c r="I2218" s="12" t="s">
        <v>60</v>
      </c>
      <c r="J2218" s="25" t="s">
        <v>60</v>
      </c>
    </row>
    <row r="2219" spans="2:10" ht="12.75">
      <c r="B2219" s="72" t="s">
        <v>10051</v>
      </c>
      <c r="C2219" s="8" t="s">
        <v>24562</v>
      </c>
      <c r="D2219" s="54" t="s">
        <v>10052</v>
      </c>
      <c r="E2219" s="70">
        <v>2180</v>
      </c>
      <c r="F2219" s="26">
        <v>1746</v>
      </c>
      <c r="G2219" s="12">
        <f t="shared" si="34"/>
        <v>0.24856815578465064</v>
      </c>
      <c r="H2219" s="12" t="s">
        <v>60</v>
      </c>
      <c r="I2219" s="12" t="s">
        <v>60</v>
      </c>
      <c r="J2219" s="25" t="s">
        <v>60</v>
      </c>
    </row>
    <row r="2220" spans="2:10" ht="12.75">
      <c r="B2220" s="72" t="s">
        <v>10158</v>
      </c>
      <c r="C2220" s="8" t="s">
        <v>24574</v>
      </c>
      <c r="D2220" s="54" t="s">
        <v>10159</v>
      </c>
      <c r="E2220" s="70">
        <v>2190</v>
      </c>
      <c r="F2220" s="26">
        <v>1750</v>
      </c>
      <c r="G2220" s="12">
        <f t="shared" si="34"/>
        <v>0.25142857142857133</v>
      </c>
      <c r="H2220" s="12" t="s">
        <v>60</v>
      </c>
      <c r="I2220" s="12" t="s">
        <v>60</v>
      </c>
      <c r="J2220" s="25" t="s">
        <v>60</v>
      </c>
    </row>
    <row r="2221" spans="2:10" ht="12.75">
      <c r="B2221" s="72" t="s">
        <v>20653</v>
      </c>
      <c r="C2221" s="8" t="s">
        <v>26583</v>
      </c>
      <c r="D2221" s="54" t="s">
        <v>20654</v>
      </c>
      <c r="E2221" s="70">
        <v>2190</v>
      </c>
      <c r="F2221" s="26">
        <v>1750</v>
      </c>
      <c r="G2221" s="12">
        <f t="shared" si="34"/>
        <v>0.25142857142857133</v>
      </c>
      <c r="H2221" s="12" t="s">
        <v>60</v>
      </c>
      <c r="I2221" s="12" t="s">
        <v>28970</v>
      </c>
      <c r="J2221" s="25" t="s">
        <v>60</v>
      </c>
    </row>
    <row r="2222" spans="2:10" ht="12.75">
      <c r="B2222" s="72" t="s">
        <v>22907</v>
      </c>
      <c r="C2222" s="8">
        <v>4932478559</v>
      </c>
      <c r="D2222" s="54" t="s">
        <v>22908</v>
      </c>
      <c r="E2222" s="70">
        <v>2180</v>
      </c>
      <c r="F2222" s="26">
        <v>1744</v>
      </c>
      <c r="G2222" s="12">
        <f t="shared" si="34"/>
        <v>0.25</v>
      </c>
      <c r="H2222" s="12" t="s">
        <v>31844</v>
      </c>
      <c r="I2222" s="12" t="s">
        <v>28971</v>
      </c>
      <c r="J2222" s="25" t="s">
        <v>60</v>
      </c>
    </row>
    <row r="2223" spans="2:10" ht="12.75">
      <c r="B2223" s="72" t="s">
        <v>11685</v>
      </c>
      <c r="C2223" s="8" t="s">
        <v>24823</v>
      </c>
      <c r="D2223" s="54" t="s">
        <v>11686</v>
      </c>
      <c r="E2223" s="70">
        <v>2200</v>
      </c>
      <c r="F2223" s="26">
        <v>1757</v>
      </c>
      <c r="G2223" s="12">
        <f t="shared" si="34"/>
        <v>0.25213431986340362</v>
      </c>
      <c r="H2223" s="12" t="s">
        <v>31772</v>
      </c>
      <c r="I2223" s="12" t="s">
        <v>28972</v>
      </c>
      <c r="J2223" s="25" t="s">
        <v>60</v>
      </c>
    </row>
    <row r="2224" spans="2:10" ht="12.75">
      <c r="B2224" s="72" t="s">
        <v>12574</v>
      </c>
      <c r="C2224" s="8">
        <v>48136754</v>
      </c>
      <c r="D2224" s="54" t="s">
        <v>12575</v>
      </c>
      <c r="E2224" s="70">
        <v>2190</v>
      </c>
      <c r="F2224" s="26">
        <v>1754</v>
      </c>
      <c r="G2224" s="12">
        <f t="shared" si="34"/>
        <v>0.24857468643101477</v>
      </c>
      <c r="H2224" s="12" t="s">
        <v>31845</v>
      </c>
      <c r="I2224" s="12" t="s">
        <v>28973</v>
      </c>
      <c r="J2224" s="25" t="s">
        <v>60</v>
      </c>
    </row>
    <row r="2225" spans="2:10" ht="12.75">
      <c r="B2225" s="72" t="s">
        <v>12578</v>
      </c>
      <c r="C2225" s="8">
        <v>4932373371</v>
      </c>
      <c r="D2225" s="54" t="s">
        <v>12579</v>
      </c>
      <c r="E2225" s="70">
        <v>2190</v>
      </c>
      <c r="F2225" s="26">
        <v>1754</v>
      </c>
      <c r="G2225" s="12">
        <f t="shared" si="34"/>
        <v>0.24857468643101477</v>
      </c>
      <c r="H2225" s="12" t="s">
        <v>31673</v>
      </c>
      <c r="I2225" s="12" t="s">
        <v>28974</v>
      </c>
      <c r="J2225" s="25" t="s">
        <v>60</v>
      </c>
    </row>
    <row r="2226" spans="2:10" ht="12.75">
      <c r="B2226" s="72" t="s">
        <v>13906</v>
      </c>
      <c r="C2226" s="8" t="s">
        <v>25241</v>
      </c>
      <c r="D2226" s="54" t="s">
        <v>13907</v>
      </c>
      <c r="E2226" s="70">
        <v>2190</v>
      </c>
      <c r="F2226" s="26">
        <v>1754</v>
      </c>
      <c r="G2226" s="12">
        <f t="shared" si="34"/>
        <v>0.24857468643101477</v>
      </c>
      <c r="H2226" s="12" t="s">
        <v>31846</v>
      </c>
      <c r="I2226" s="12" t="s">
        <v>28975</v>
      </c>
      <c r="J2226" s="25" t="s">
        <v>60</v>
      </c>
    </row>
    <row r="2227" spans="2:10" ht="12.75">
      <c r="B2227" s="72" t="s">
        <v>13918</v>
      </c>
      <c r="C2227" s="8" t="s">
        <v>25243</v>
      </c>
      <c r="D2227" s="54" t="s">
        <v>13919</v>
      </c>
      <c r="E2227" s="70">
        <v>2190</v>
      </c>
      <c r="F2227" s="26">
        <v>1753</v>
      </c>
      <c r="G2227" s="12">
        <f t="shared" si="34"/>
        <v>0.24928693667997726</v>
      </c>
      <c r="H2227" s="12" t="s">
        <v>31683</v>
      </c>
      <c r="I2227" s="12" t="s">
        <v>28976</v>
      </c>
      <c r="J2227" s="25" t="s">
        <v>60</v>
      </c>
    </row>
    <row r="2228" spans="2:10" ht="12.75">
      <c r="B2228" s="72" t="s">
        <v>18856</v>
      </c>
      <c r="C2228" s="8" t="s">
        <v>26309</v>
      </c>
      <c r="D2228" s="54" t="s">
        <v>18857</v>
      </c>
      <c r="E2228" s="70">
        <v>2190</v>
      </c>
      <c r="F2228" s="26">
        <v>1754</v>
      </c>
      <c r="G2228" s="12">
        <f t="shared" si="34"/>
        <v>0.24857468643101477</v>
      </c>
      <c r="H2228" s="12" t="s">
        <v>31788</v>
      </c>
      <c r="I2228" s="12" t="s">
        <v>28977</v>
      </c>
      <c r="J2228" s="25" t="s">
        <v>60</v>
      </c>
    </row>
    <row r="2229" spans="2:10" ht="12.75">
      <c r="B2229" s="72" t="s">
        <v>20319</v>
      </c>
      <c r="C2229" s="8" t="s">
        <v>60</v>
      </c>
      <c r="D2229" s="54" t="s">
        <v>20320</v>
      </c>
      <c r="E2229" s="70">
        <v>2200</v>
      </c>
      <c r="F2229" s="26">
        <v>1760</v>
      </c>
      <c r="G2229" s="12">
        <f t="shared" si="34"/>
        <v>0.25</v>
      </c>
      <c r="H2229" s="12" t="s">
        <v>31768</v>
      </c>
      <c r="I2229" s="12" t="s">
        <v>28978</v>
      </c>
      <c r="J2229" s="25" t="s">
        <v>60</v>
      </c>
    </row>
    <row r="2230" spans="2:10" ht="12.75">
      <c r="B2230" s="72" t="s">
        <v>13922</v>
      </c>
      <c r="C2230" s="8" t="s">
        <v>25244</v>
      </c>
      <c r="D2230" s="54" t="s">
        <v>13923</v>
      </c>
      <c r="E2230" s="70">
        <v>2210</v>
      </c>
      <c r="F2230" s="26">
        <v>1766</v>
      </c>
      <c r="G2230" s="12">
        <f t="shared" si="34"/>
        <v>0.2514156285390714</v>
      </c>
      <c r="H2230" s="12" t="s">
        <v>60</v>
      </c>
      <c r="I2230" s="12" t="s">
        <v>28979</v>
      </c>
      <c r="J2230" s="25" t="s">
        <v>60</v>
      </c>
    </row>
    <row r="2231" spans="2:10" ht="12.75">
      <c r="B2231" s="72" t="s">
        <v>20657</v>
      </c>
      <c r="C2231" s="8" t="s">
        <v>26584</v>
      </c>
      <c r="D2231" s="54" t="s">
        <v>20658</v>
      </c>
      <c r="E2231" s="70">
        <v>2200</v>
      </c>
      <c r="F2231" s="26">
        <v>1762</v>
      </c>
      <c r="G2231" s="12">
        <f t="shared" si="34"/>
        <v>0.24858115777525547</v>
      </c>
      <c r="H2231" s="12" t="s">
        <v>31847</v>
      </c>
      <c r="I2231" s="12" t="s">
        <v>28980</v>
      </c>
      <c r="J2231" s="25" t="s">
        <v>60</v>
      </c>
    </row>
    <row r="2232" spans="2:10" ht="12.75">
      <c r="B2232" s="72" t="s">
        <v>20661</v>
      </c>
      <c r="C2232" s="8" t="s">
        <v>26585</v>
      </c>
      <c r="D2232" s="54" t="s">
        <v>20662</v>
      </c>
      <c r="E2232" s="70">
        <v>2200</v>
      </c>
      <c r="F2232" s="26">
        <v>1762</v>
      </c>
      <c r="G2232" s="12">
        <f t="shared" si="34"/>
        <v>0.24858115777525547</v>
      </c>
      <c r="H2232" s="12" t="s">
        <v>60</v>
      </c>
      <c r="I2232" s="12" t="s">
        <v>28981</v>
      </c>
      <c r="J2232" s="25" t="s">
        <v>60</v>
      </c>
    </row>
    <row r="2233" spans="2:10" ht="12.75">
      <c r="B2233" s="72" t="s">
        <v>21508</v>
      </c>
      <c r="C2233" s="8" t="s">
        <v>26747</v>
      </c>
      <c r="D2233" s="54" t="s">
        <v>21509</v>
      </c>
      <c r="E2233" s="70">
        <v>2200</v>
      </c>
      <c r="F2233" s="26">
        <v>1762</v>
      </c>
      <c r="G2233" s="12">
        <f t="shared" si="34"/>
        <v>0.24858115777525547</v>
      </c>
      <c r="H2233" s="12" t="s">
        <v>31848</v>
      </c>
      <c r="I2233" s="12" t="s">
        <v>28982</v>
      </c>
      <c r="J2233" s="25" t="s">
        <v>60</v>
      </c>
    </row>
    <row r="2234" spans="2:10" ht="12.75">
      <c r="B2234" s="72" t="s">
        <v>11221</v>
      </c>
      <c r="C2234" s="8" t="s">
        <v>24711</v>
      </c>
      <c r="D2234" s="54" t="s">
        <v>11222</v>
      </c>
      <c r="E2234" s="70">
        <v>2210</v>
      </c>
      <c r="F2234" s="26">
        <v>1770</v>
      </c>
      <c r="G2234" s="12">
        <f t="shared" si="34"/>
        <v>0.24858757062146886</v>
      </c>
      <c r="H2234" s="12" t="s">
        <v>31849</v>
      </c>
      <c r="I2234" s="12" t="s">
        <v>28983</v>
      </c>
      <c r="J2234" s="25" t="s">
        <v>60</v>
      </c>
    </row>
    <row r="2235" spans="2:10" ht="12.75">
      <c r="B2235" s="72" t="s">
        <v>11689</v>
      </c>
      <c r="C2235" s="8" t="s">
        <v>24824</v>
      </c>
      <c r="D2235" s="54" t="s">
        <v>11690</v>
      </c>
      <c r="E2235" s="70">
        <v>2210</v>
      </c>
      <c r="F2235" s="26">
        <v>1769</v>
      </c>
      <c r="G2235" s="12">
        <f t="shared" si="34"/>
        <v>0.24929338609383822</v>
      </c>
      <c r="H2235" s="12" t="s">
        <v>31709</v>
      </c>
      <c r="I2235" s="12" t="s">
        <v>28984</v>
      </c>
      <c r="J2235" s="25" t="s">
        <v>60</v>
      </c>
    </row>
    <row r="2236" spans="2:10" ht="12.75">
      <c r="B2236" s="72" t="s">
        <v>11693</v>
      </c>
      <c r="C2236" s="8" t="s">
        <v>24825</v>
      </c>
      <c r="D2236" s="54" t="s">
        <v>11694</v>
      </c>
      <c r="E2236" s="70">
        <v>2210</v>
      </c>
      <c r="F2236" s="26">
        <v>1769</v>
      </c>
      <c r="G2236" s="12">
        <f t="shared" si="34"/>
        <v>0.24929338609383822</v>
      </c>
      <c r="H2236" s="12" t="s">
        <v>31772</v>
      </c>
      <c r="I2236" s="12" t="s">
        <v>28985</v>
      </c>
      <c r="J2236" s="25" t="s">
        <v>60</v>
      </c>
    </row>
    <row r="2237" spans="2:10" ht="12.75">
      <c r="B2237" s="72" t="s">
        <v>16390</v>
      </c>
      <c r="C2237" s="8" t="s">
        <v>25799</v>
      </c>
      <c r="D2237" s="54" t="s">
        <v>16391</v>
      </c>
      <c r="E2237" s="70">
        <v>2220</v>
      </c>
      <c r="F2237" s="26">
        <v>1777</v>
      </c>
      <c r="G2237" s="12">
        <f t="shared" si="34"/>
        <v>0.24929656724817106</v>
      </c>
      <c r="H2237" s="12" t="s">
        <v>31850</v>
      </c>
      <c r="I2237" s="12" t="s">
        <v>28986</v>
      </c>
      <c r="J2237" s="25" t="s">
        <v>60</v>
      </c>
    </row>
    <row r="2238" spans="2:10" ht="12.75">
      <c r="B2238" s="72" t="s">
        <v>16394</v>
      </c>
      <c r="C2238" s="8" t="s">
        <v>25800</v>
      </c>
      <c r="D2238" s="54" t="s">
        <v>16395</v>
      </c>
      <c r="E2238" s="70">
        <v>2220</v>
      </c>
      <c r="F2238" s="26">
        <v>1777</v>
      </c>
      <c r="G2238" s="12">
        <f t="shared" si="34"/>
        <v>0.24929656724817106</v>
      </c>
      <c r="H2238" s="12" t="s">
        <v>31799</v>
      </c>
      <c r="I2238" s="12" t="s">
        <v>28987</v>
      </c>
      <c r="J2238" s="25" t="s">
        <v>60</v>
      </c>
    </row>
    <row r="2239" spans="2:10" ht="12.75">
      <c r="B2239" s="72" t="s">
        <v>21271</v>
      </c>
      <c r="C2239" s="8" t="s">
        <v>60</v>
      </c>
      <c r="D2239" s="54" t="s">
        <v>21272</v>
      </c>
      <c r="E2239" s="70">
        <v>2210</v>
      </c>
      <c r="F2239" s="26">
        <v>1771</v>
      </c>
      <c r="G2239" s="12">
        <f t="shared" si="34"/>
        <v>0.24788255223037825</v>
      </c>
      <c r="H2239" s="12" t="s">
        <v>31851</v>
      </c>
      <c r="I2239" s="12" t="s">
        <v>28988</v>
      </c>
      <c r="J2239" s="25" t="s">
        <v>60</v>
      </c>
    </row>
    <row r="2240" spans="2:10" ht="12.75">
      <c r="B2240" s="72" t="s">
        <v>21735</v>
      </c>
      <c r="C2240" s="8" t="s">
        <v>26777</v>
      </c>
      <c r="D2240" s="54" t="s">
        <v>21736</v>
      </c>
      <c r="E2240" s="70">
        <v>2220</v>
      </c>
      <c r="F2240" s="26">
        <v>1774</v>
      </c>
      <c r="G2240" s="12">
        <f t="shared" si="34"/>
        <v>0.25140924464487036</v>
      </c>
      <c r="H2240" s="12" t="s">
        <v>31852</v>
      </c>
      <c r="I2240" s="12" t="s">
        <v>28989</v>
      </c>
      <c r="J2240" s="25" t="s">
        <v>60</v>
      </c>
    </row>
    <row r="2241" spans="2:10" ht="12.75">
      <c r="B2241" s="72" t="s">
        <v>9169</v>
      </c>
      <c r="C2241" s="8" t="s">
        <v>24538</v>
      </c>
      <c r="D2241" s="54" t="s">
        <v>9170</v>
      </c>
      <c r="E2241" s="70">
        <v>2230</v>
      </c>
      <c r="F2241" s="26">
        <v>1785</v>
      </c>
      <c r="G2241" s="12">
        <f t="shared" si="34"/>
        <v>0.24929971988795518</v>
      </c>
      <c r="H2241" s="12" t="s">
        <v>60</v>
      </c>
      <c r="I2241" s="12" t="s">
        <v>60</v>
      </c>
      <c r="J2241" s="25" t="s">
        <v>60</v>
      </c>
    </row>
    <row r="2242" spans="2:10" ht="12.75">
      <c r="B2242" s="72" t="s">
        <v>16909</v>
      </c>
      <c r="C2242" s="8" t="s">
        <v>25918</v>
      </c>
      <c r="D2242" s="54" t="s">
        <v>16910</v>
      </c>
      <c r="E2242" s="70">
        <v>2230</v>
      </c>
      <c r="F2242" s="26">
        <v>1782</v>
      </c>
      <c r="G2242" s="12">
        <f t="shared" ref="G2242:G2305" si="35">IFERROR(E2242/F2242-1,0)</f>
        <v>0.2514029180695847</v>
      </c>
      <c r="H2242" s="12" t="s">
        <v>31657</v>
      </c>
      <c r="I2242" s="12" t="s">
        <v>28990</v>
      </c>
      <c r="J2242" s="25" t="s">
        <v>60</v>
      </c>
    </row>
    <row r="2243" spans="2:10" ht="12.75">
      <c r="B2243" s="72" t="s">
        <v>17695</v>
      </c>
      <c r="C2243" s="8" t="s">
        <v>26108</v>
      </c>
      <c r="D2243" s="54" t="s">
        <v>17696</v>
      </c>
      <c r="E2243" s="70">
        <v>2230</v>
      </c>
      <c r="F2243" s="26">
        <v>1781</v>
      </c>
      <c r="G2243" s="12">
        <f t="shared" si="35"/>
        <v>0.2521055586749017</v>
      </c>
      <c r="H2243" s="12" t="s">
        <v>60</v>
      </c>
      <c r="I2243" s="12" t="s">
        <v>28991</v>
      </c>
      <c r="J2243" s="25" t="s">
        <v>60</v>
      </c>
    </row>
    <row r="2244" spans="2:10" ht="12.75">
      <c r="B2244" s="72" t="s">
        <v>20035</v>
      </c>
      <c r="C2244" s="8" t="s">
        <v>26504</v>
      </c>
      <c r="D2244" s="54" t="s">
        <v>20036</v>
      </c>
      <c r="E2244" s="70">
        <v>2220</v>
      </c>
      <c r="F2244" s="26">
        <v>1778</v>
      </c>
      <c r="G2244" s="12">
        <f t="shared" si="35"/>
        <v>0.24859392575928019</v>
      </c>
      <c r="H2244" s="12" t="s">
        <v>31814</v>
      </c>
      <c r="I2244" s="12" t="s">
        <v>28992</v>
      </c>
      <c r="J2244" s="25" t="s">
        <v>60</v>
      </c>
    </row>
    <row r="2245" spans="2:10" ht="12.75">
      <c r="B2245" s="72" t="s">
        <v>20665</v>
      </c>
      <c r="C2245" s="8" t="s">
        <v>26586</v>
      </c>
      <c r="D2245" s="54" t="s">
        <v>20666</v>
      </c>
      <c r="E2245" s="70">
        <v>2230</v>
      </c>
      <c r="F2245" s="26">
        <v>1785</v>
      </c>
      <c r="G2245" s="12">
        <f t="shared" si="35"/>
        <v>0.24929971988795518</v>
      </c>
      <c r="H2245" s="12" t="s">
        <v>60</v>
      </c>
      <c r="I2245" s="12" t="s">
        <v>28993</v>
      </c>
      <c r="J2245" s="25" t="s">
        <v>60</v>
      </c>
    </row>
    <row r="2246" spans="2:10" ht="12.75">
      <c r="B2246" s="72" t="s">
        <v>11697</v>
      </c>
      <c r="C2246" s="8" t="s">
        <v>24826</v>
      </c>
      <c r="D2246" s="54" t="s">
        <v>11698</v>
      </c>
      <c r="E2246" s="70">
        <v>2240</v>
      </c>
      <c r="F2246" s="26">
        <v>1792</v>
      </c>
      <c r="G2246" s="12">
        <f t="shared" si="35"/>
        <v>0.25</v>
      </c>
      <c r="H2246" s="12" t="s">
        <v>31772</v>
      </c>
      <c r="I2246" s="12" t="s">
        <v>28994</v>
      </c>
      <c r="J2246" s="25" t="s">
        <v>60</v>
      </c>
    </row>
    <row r="2247" spans="2:10" ht="12.75">
      <c r="B2247" s="72" t="s">
        <v>20669</v>
      </c>
      <c r="C2247" s="8" t="s">
        <v>26587</v>
      </c>
      <c r="D2247" s="54" t="s">
        <v>20670</v>
      </c>
      <c r="E2247" s="70">
        <v>2230</v>
      </c>
      <c r="F2247" s="26">
        <v>1786</v>
      </c>
      <c r="G2247" s="12">
        <f t="shared" si="35"/>
        <v>0.24860022396416581</v>
      </c>
      <c r="H2247" s="12" t="s">
        <v>31769</v>
      </c>
      <c r="I2247" s="12" t="s">
        <v>28995</v>
      </c>
      <c r="J2247" s="25" t="s">
        <v>60</v>
      </c>
    </row>
    <row r="2248" spans="2:10" ht="12.75">
      <c r="B2248" s="72" t="s">
        <v>22683</v>
      </c>
      <c r="C2248" s="8" t="s">
        <v>26929</v>
      </c>
      <c r="D2248" s="54" t="s">
        <v>22684</v>
      </c>
      <c r="E2248" s="70">
        <v>2230</v>
      </c>
      <c r="F2248" s="26">
        <v>1786</v>
      </c>
      <c r="G2248" s="12">
        <f t="shared" si="35"/>
        <v>0.24860022396416581</v>
      </c>
      <c r="H2248" s="12" t="s">
        <v>31807</v>
      </c>
      <c r="I2248" s="12" t="s">
        <v>28996</v>
      </c>
      <c r="J2248" s="25" t="s">
        <v>60</v>
      </c>
    </row>
    <row r="2249" spans="2:10" ht="12.75">
      <c r="B2249" s="72" t="s">
        <v>9675</v>
      </c>
      <c r="C2249" s="8" t="s">
        <v>60</v>
      </c>
      <c r="D2249" s="54" t="s">
        <v>9676</v>
      </c>
      <c r="E2249" s="70">
        <v>2250</v>
      </c>
      <c r="F2249" s="26">
        <v>1799</v>
      </c>
      <c r="G2249" s="12">
        <f t="shared" si="35"/>
        <v>0.25069483046136742</v>
      </c>
      <c r="H2249" s="12" t="s">
        <v>60</v>
      </c>
      <c r="I2249" s="12" t="s">
        <v>60</v>
      </c>
      <c r="J2249" s="25" t="s">
        <v>60</v>
      </c>
    </row>
    <row r="2250" spans="2:10" ht="12.75">
      <c r="B2250" s="72" t="s">
        <v>13926</v>
      </c>
      <c r="C2250" s="8" t="s">
        <v>25245</v>
      </c>
      <c r="D2250" s="54" t="s">
        <v>13927</v>
      </c>
      <c r="E2250" s="70">
        <v>2250</v>
      </c>
      <c r="F2250" s="26">
        <v>1801</v>
      </c>
      <c r="G2250" s="12">
        <f t="shared" si="35"/>
        <v>0.249305941143809</v>
      </c>
      <c r="H2250" s="12" t="s">
        <v>60</v>
      </c>
      <c r="I2250" s="12" t="s">
        <v>28997</v>
      </c>
      <c r="J2250" s="25" t="s">
        <v>60</v>
      </c>
    </row>
    <row r="2251" spans="2:10" ht="12.75">
      <c r="B2251" s="72" t="s">
        <v>16970</v>
      </c>
      <c r="C2251" s="8" t="s">
        <v>25933</v>
      </c>
      <c r="D2251" s="54" t="s">
        <v>16971</v>
      </c>
      <c r="E2251" s="70">
        <v>2250</v>
      </c>
      <c r="F2251" s="26">
        <v>1800</v>
      </c>
      <c r="G2251" s="12">
        <f t="shared" si="35"/>
        <v>0.25</v>
      </c>
      <c r="H2251" s="12" t="s">
        <v>31812</v>
      </c>
      <c r="I2251" s="12" t="s">
        <v>28998</v>
      </c>
      <c r="J2251" s="25" t="s">
        <v>60</v>
      </c>
    </row>
    <row r="2252" spans="2:10" ht="12.75">
      <c r="B2252" s="72" t="s">
        <v>12582</v>
      </c>
      <c r="C2252" s="8">
        <v>48136756</v>
      </c>
      <c r="D2252" s="54" t="s">
        <v>12583</v>
      </c>
      <c r="E2252" s="70">
        <v>2250</v>
      </c>
      <c r="F2252" s="26">
        <v>1803</v>
      </c>
      <c r="G2252" s="12">
        <f t="shared" si="35"/>
        <v>0.24792013311148087</v>
      </c>
      <c r="H2252" s="12" t="s">
        <v>31845</v>
      </c>
      <c r="I2252" s="12" t="s">
        <v>28999</v>
      </c>
      <c r="J2252" s="25" t="s">
        <v>60</v>
      </c>
    </row>
    <row r="2253" spans="2:10" ht="12.75">
      <c r="B2253" s="72" t="s">
        <v>12586</v>
      </c>
      <c r="C2253" s="8" t="s">
        <v>25012</v>
      </c>
      <c r="D2253" s="54" t="s">
        <v>12587</v>
      </c>
      <c r="E2253" s="70">
        <v>2250</v>
      </c>
      <c r="F2253" s="26">
        <v>1803</v>
      </c>
      <c r="G2253" s="12">
        <f t="shared" si="35"/>
        <v>0.24792013311148087</v>
      </c>
      <c r="H2253" s="12" t="s">
        <v>31722</v>
      </c>
      <c r="I2253" s="12" t="s">
        <v>29000</v>
      </c>
      <c r="J2253" s="25" t="s">
        <v>60</v>
      </c>
    </row>
    <row r="2254" spans="2:10" ht="12.75">
      <c r="B2254" s="72" t="s">
        <v>23872</v>
      </c>
      <c r="C2254" s="8" t="s">
        <v>27139</v>
      </c>
      <c r="D2254" s="54" t="s">
        <v>23873</v>
      </c>
      <c r="E2254" s="70">
        <v>2260</v>
      </c>
      <c r="F2254" s="26">
        <v>1805</v>
      </c>
      <c r="G2254" s="12">
        <f t="shared" si="35"/>
        <v>0.25207756232686984</v>
      </c>
      <c r="H2254" s="12" t="s">
        <v>31853</v>
      </c>
      <c r="I2254" s="12" t="s">
        <v>29001</v>
      </c>
      <c r="J2254" s="25" t="s">
        <v>60</v>
      </c>
    </row>
    <row r="2255" spans="2:10" ht="12.75">
      <c r="B2255" s="72" t="s">
        <v>9965</v>
      </c>
      <c r="C2255" s="8" t="s">
        <v>60</v>
      </c>
      <c r="D2255" s="54" t="s">
        <v>9966</v>
      </c>
      <c r="E2255" s="70">
        <v>2270</v>
      </c>
      <c r="F2255" s="26">
        <v>1814</v>
      </c>
      <c r="G2255" s="12">
        <f t="shared" si="35"/>
        <v>0.25137816979051819</v>
      </c>
      <c r="H2255" s="12" t="s">
        <v>60</v>
      </c>
      <c r="I2255" s="12" t="s">
        <v>60</v>
      </c>
      <c r="J2255" s="25" t="s">
        <v>60</v>
      </c>
    </row>
    <row r="2256" spans="2:10" ht="12.75">
      <c r="B2256" s="72" t="s">
        <v>12590</v>
      </c>
      <c r="C2256" s="8">
        <v>4932363702</v>
      </c>
      <c r="D2256" s="54" t="s">
        <v>12591</v>
      </c>
      <c r="E2256" s="70">
        <v>2270</v>
      </c>
      <c r="F2256" s="26">
        <v>1815</v>
      </c>
      <c r="G2256" s="12">
        <f t="shared" si="35"/>
        <v>0.25068870523415976</v>
      </c>
      <c r="H2256" s="12" t="s">
        <v>31673</v>
      </c>
      <c r="I2256" s="12" t="s">
        <v>29002</v>
      </c>
      <c r="J2256" s="25" t="s">
        <v>60</v>
      </c>
    </row>
    <row r="2257" spans="2:10" ht="12.75">
      <c r="B2257" s="72" t="s">
        <v>13934</v>
      </c>
      <c r="C2257" s="8" t="s">
        <v>25247</v>
      </c>
      <c r="D2257" s="54" t="s">
        <v>13935</v>
      </c>
      <c r="E2257" s="70">
        <v>2270</v>
      </c>
      <c r="F2257" s="26">
        <v>1812</v>
      </c>
      <c r="G2257" s="12">
        <f t="shared" si="35"/>
        <v>0.25275938189845482</v>
      </c>
      <c r="H2257" s="12" t="s">
        <v>31683</v>
      </c>
      <c r="I2257" s="12" t="s">
        <v>29003</v>
      </c>
      <c r="J2257" s="25" t="s">
        <v>60</v>
      </c>
    </row>
    <row r="2258" spans="2:10" ht="12.75">
      <c r="B2258" s="72" t="s">
        <v>17699</v>
      </c>
      <c r="C2258" s="8" t="s">
        <v>26109</v>
      </c>
      <c r="D2258" s="54" t="s">
        <v>17700</v>
      </c>
      <c r="E2258" s="70">
        <v>2270</v>
      </c>
      <c r="F2258" s="26">
        <v>1813</v>
      </c>
      <c r="G2258" s="12">
        <f t="shared" si="35"/>
        <v>0.25206839492553779</v>
      </c>
      <c r="H2258" s="12" t="s">
        <v>60</v>
      </c>
      <c r="I2258" s="12" t="s">
        <v>29004</v>
      </c>
      <c r="J2258" s="25" t="s">
        <v>60</v>
      </c>
    </row>
    <row r="2259" spans="2:10" ht="12.75">
      <c r="B2259" s="72" t="s">
        <v>19908</v>
      </c>
      <c r="C2259" s="8">
        <v>4932373487</v>
      </c>
      <c r="D2259" s="54" t="s">
        <v>19909</v>
      </c>
      <c r="E2259" s="70">
        <v>2270</v>
      </c>
      <c r="F2259" s="26">
        <v>1815</v>
      </c>
      <c r="G2259" s="12">
        <f t="shared" si="35"/>
        <v>0.25068870523415976</v>
      </c>
      <c r="H2259" s="12" t="s">
        <v>31671</v>
      </c>
      <c r="I2259" s="12" t="s">
        <v>29005</v>
      </c>
      <c r="J2259" s="25" t="s">
        <v>60</v>
      </c>
    </row>
    <row r="2260" spans="2:10" ht="12.75">
      <c r="B2260" s="72" t="s">
        <v>21321</v>
      </c>
      <c r="C2260" s="8" t="s">
        <v>26717</v>
      </c>
      <c r="D2260" s="54" t="s">
        <v>21322</v>
      </c>
      <c r="E2260" s="70">
        <v>2260</v>
      </c>
      <c r="F2260" s="26">
        <v>1811</v>
      </c>
      <c r="G2260" s="12">
        <f t="shared" si="35"/>
        <v>0.24792932081722796</v>
      </c>
      <c r="H2260" s="12" t="s">
        <v>31748</v>
      </c>
      <c r="I2260" s="12" t="s">
        <v>29006</v>
      </c>
      <c r="J2260" s="25" t="s">
        <v>60</v>
      </c>
    </row>
    <row r="2261" spans="2:10" ht="12.75">
      <c r="B2261" s="72" t="s">
        <v>23116</v>
      </c>
      <c r="C2261" s="8" t="s">
        <v>27011</v>
      </c>
      <c r="D2261" s="54" t="s">
        <v>23117</v>
      </c>
      <c r="E2261" s="70">
        <v>2270</v>
      </c>
      <c r="F2261" s="26">
        <v>1819</v>
      </c>
      <c r="G2261" s="12">
        <f t="shared" si="35"/>
        <v>0.24793842770753161</v>
      </c>
      <c r="H2261" s="12" t="s">
        <v>31823</v>
      </c>
      <c r="I2261" s="12" t="s">
        <v>29007</v>
      </c>
      <c r="J2261" s="25" t="s">
        <v>60</v>
      </c>
    </row>
    <row r="2262" spans="2:10" ht="12.75">
      <c r="B2262" s="72" t="s">
        <v>23120</v>
      </c>
      <c r="C2262" s="8" t="s">
        <v>27012</v>
      </c>
      <c r="D2262" s="54" t="s">
        <v>23121</v>
      </c>
      <c r="E2262" s="70">
        <v>2270</v>
      </c>
      <c r="F2262" s="26">
        <v>1819</v>
      </c>
      <c r="G2262" s="12">
        <f t="shared" si="35"/>
        <v>0.24793842770753161</v>
      </c>
      <c r="H2262" s="12" t="s">
        <v>31823</v>
      </c>
      <c r="I2262" s="12" t="s">
        <v>29008</v>
      </c>
      <c r="J2262" s="25" t="s">
        <v>60</v>
      </c>
    </row>
    <row r="2263" spans="2:10" ht="12.75">
      <c r="B2263" s="72" t="s">
        <v>23124</v>
      </c>
      <c r="C2263" s="8" t="s">
        <v>27013</v>
      </c>
      <c r="D2263" s="54" t="s">
        <v>23125</v>
      </c>
      <c r="E2263" s="70">
        <v>2270</v>
      </c>
      <c r="F2263" s="26">
        <v>1819</v>
      </c>
      <c r="G2263" s="12">
        <f t="shared" si="35"/>
        <v>0.24793842770753161</v>
      </c>
      <c r="H2263" s="12" t="s">
        <v>31854</v>
      </c>
      <c r="I2263" s="12" t="s">
        <v>29009</v>
      </c>
      <c r="J2263" s="25" t="s">
        <v>60</v>
      </c>
    </row>
    <row r="2264" spans="2:10" ht="12.75">
      <c r="B2264" s="72" t="s">
        <v>10852</v>
      </c>
      <c r="C2264" s="8" t="s">
        <v>24641</v>
      </c>
      <c r="D2264" s="54" t="s">
        <v>10853</v>
      </c>
      <c r="E2264" s="70">
        <v>2280</v>
      </c>
      <c r="F2264" s="26">
        <v>1823</v>
      </c>
      <c r="G2264" s="12">
        <f t="shared" si="35"/>
        <v>0.25068568294020843</v>
      </c>
      <c r="H2264" s="12" t="s">
        <v>60</v>
      </c>
      <c r="I2264" s="12" t="s">
        <v>60</v>
      </c>
      <c r="J2264" s="25" t="s">
        <v>60</v>
      </c>
    </row>
    <row r="2265" spans="2:10" ht="12.75">
      <c r="B2265" s="72" t="s">
        <v>11073</v>
      </c>
      <c r="C2265" s="8" t="s">
        <v>60</v>
      </c>
      <c r="D2265" s="54" t="s">
        <v>11074</v>
      </c>
      <c r="E2265" s="70">
        <v>2280</v>
      </c>
      <c r="F2265" s="26">
        <v>1823</v>
      </c>
      <c r="G2265" s="12">
        <f t="shared" si="35"/>
        <v>0.25068568294020843</v>
      </c>
      <c r="H2265" s="12" t="s">
        <v>31855</v>
      </c>
      <c r="I2265" s="12" t="s">
        <v>29010</v>
      </c>
      <c r="J2265" s="25" t="s">
        <v>60</v>
      </c>
    </row>
    <row r="2266" spans="2:10" ht="12.75">
      <c r="B2266" s="72" t="s">
        <v>11077</v>
      </c>
      <c r="C2266" s="8" t="s">
        <v>60</v>
      </c>
      <c r="D2266" s="54" t="s">
        <v>11078</v>
      </c>
      <c r="E2266" s="70">
        <v>2280</v>
      </c>
      <c r="F2266" s="26">
        <v>1823</v>
      </c>
      <c r="G2266" s="12">
        <f t="shared" si="35"/>
        <v>0.25068568294020843</v>
      </c>
      <c r="H2266" s="12" t="s">
        <v>31855</v>
      </c>
      <c r="I2266" s="12" t="s">
        <v>60</v>
      </c>
      <c r="J2266" s="25" t="s">
        <v>60</v>
      </c>
    </row>
    <row r="2267" spans="2:10" ht="12.75">
      <c r="B2267" s="72" t="s">
        <v>11081</v>
      </c>
      <c r="C2267" s="8" t="s">
        <v>60</v>
      </c>
      <c r="D2267" s="54" t="s">
        <v>11082</v>
      </c>
      <c r="E2267" s="70">
        <v>2280</v>
      </c>
      <c r="F2267" s="26">
        <v>1823</v>
      </c>
      <c r="G2267" s="12">
        <f t="shared" si="35"/>
        <v>0.25068568294020843</v>
      </c>
      <c r="H2267" s="12" t="s">
        <v>31855</v>
      </c>
      <c r="I2267" s="12" t="s">
        <v>29011</v>
      </c>
      <c r="J2267" s="25" t="s">
        <v>60</v>
      </c>
    </row>
    <row r="2268" spans="2:10" ht="12.75">
      <c r="B2268" s="72" t="s">
        <v>11085</v>
      </c>
      <c r="C2268" s="8" t="s">
        <v>60</v>
      </c>
      <c r="D2268" s="54" t="s">
        <v>11086</v>
      </c>
      <c r="E2268" s="70">
        <v>2280</v>
      </c>
      <c r="F2268" s="26">
        <v>1823</v>
      </c>
      <c r="G2268" s="12">
        <f t="shared" si="35"/>
        <v>0.25068568294020843</v>
      </c>
      <c r="H2268" s="12" t="s">
        <v>31855</v>
      </c>
      <c r="I2268" s="12" t="s">
        <v>29012</v>
      </c>
      <c r="J2268" s="25" t="s">
        <v>60</v>
      </c>
    </row>
    <row r="2269" spans="2:10" ht="12.75">
      <c r="B2269" s="72" t="s">
        <v>13930</v>
      </c>
      <c r="C2269" s="8" t="s">
        <v>25246</v>
      </c>
      <c r="D2269" s="54" t="s">
        <v>13931</v>
      </c>
      <c r="E2269" s="70">
        <v>2280</v>
      </c>
      <c r="F2269" s="26">
        <v>1822</v>
      </c>
      <c r="G2269" s="12">
        <f t="shared" si="35"/>
        <v>0.25137211855104291</v>
      </c>
      <c r="H2269" s="12" t="s">
        <v>31645</v>
      </c>
      <c r="I2269" s="12" t="s">
        <v>29013</v>
      </c>
      <c r="J2269" s="25" t="s">
        <v>60</v>
      </c>
    </row>
    <row r="2270" spans="2:10" ht="12.75">
      <c r="B2270" s="72" t="s">
        <v>13938</v>
      </c>
      <c r="C2270" s="8" t="s">
        <v>25248</v>
      </c>
      <c r="D2270" s="54" t="s">
        <v>13939</v>
      </c>
      <c r="E2270" s="70">
        <v>2280</v>
      </c>
      <c r="F2270" s="26">
        <v>1824</v>
      </c>
      <c r="G2270" s="12">
        <f t="shared" si="35"/>
        <v>0.25</v>
      </c>
      <c r="H2270" s="12" t="s">
        <v>31795</v>
      </c>
      <c r="I2270" s="12" t="s">
        <v>29014</v>
      </c>
      <c r="J2270" s="25" t="s">
        <v>60</v>
      </c>
    </row>
    <row r="2271" spans="2:10" ht="12.75">
      <c r="B2271" s="72" t="s">
        <v>17811</v>
      </c>
      <c r="C2271" s="8" t="s">
        <v>26121</v>
      </c>
      <c r="D2271" s="54" t="s">
        <v>17812</v>
      </c>
      <c r="E2271" s="70">
        <v>2280</v>
      </c>
      <c r="F2271" s="26">
        <v>1822</v>
      </c>
      <c r="G2271" s="12">
        <f t="shared" si="35"/>
        <v>0.25137211855104291</v>
      </c>
      <c r="H2271" s="12" t="s">
        <v>60</v>
      </c>
      <c r="I2271" s="12" t="s">
        <v>29015</v>
      </c>
      <c r="J2271" s="25" t="s">
        <v>60</v>
      </c>
    </row>
    <row r="2272" spans="2:10" ht="12.75">
      <c r="B2272" s="72" t="s">
        <v>17815</v>
      </c>
      <c r="C2272" s="8" t="s">
        <v>26122</v>
      </c>
      <c r="D2272" s="54" t="s">
        <v>17816</v>
      </c>
      <c r="E2272" s="70">
        <v>2280</v>
      </c>
      <c r="F2272" s="26">
        <v>1822</v>
      </c>
      <c r="G2272" s="12">
        <f t="shared" si="35"/>
        <v>0.25137211855104291</v>
      </c>
      <c r="H2272" s="12" t="s">
        <v>60</v>
      </c>
      <c r="I2272" s="12" t="s">
        <v>29016</v>
      </c>
      <c r="J2272" s="25" t="s">
        <v>60</v>
      </c>
    </row>
    <row r="2273" spans="2:10" ht="12.75">
      <c r="B2273" s="72" t="s">
        <v>10570</v>
      </c>
      <c r="C2273" s="8">
        <v>0</v>
      </c>
      <c r="D2273" s="54" t="s">
        <v>10571</v>
      </c>
      <c r="E2273" s="70">
        <v>2290</v>
      </c>
      <c r="F2273" s="26">
        <v>1828</v>
      </c>
      <c r="G2273" s="12">
        <f t="shared" si="35"/>
        <v>0.25273522975929974</v>
      </c>
      <c r="H2273" s="12" t="s">
        <v>60</v>
      </c>
      <c r="I2273" s="12" t="s">
        <v>60</v>
      </c>
      <c r="J2273" s="25" t="s">
        <v>60</v>
      </c>
    </row>
    <row r="2274" spans="2:10" ht="12.75">
      <c r="B2274" s="72" t="s">
        <v>12746</v>
      </c>
      <c r="C2274" s="8" t="s">
        <v>25037</v>
      </c>
      <c r="D2274" s="54" t="s">
        <v>12747</v>
      </c>
      <c r="E2274" s="70">
        <v>2300</v>
      </c>
      <c r="F2274" s="26">
        <v>1836</v>
      </c>
      <c r="G2274" s="12">
        <f t="shared" si="35"/>
        <v>0.25272331154684102</v>
      </c>
      <c r="H2274" s="12" t="s">
        <v>31832</v>
      </c>
      <c r="I2274" s="12" t="s">
        <v>29017</v>
      </c>
      <c r="J2274" s="25" t="s">
        <v>60</v>
      </c>
    </row>
    <row r="2275" spans="2:10" ht="12.75">
      <c r="B2275" s="72" t="s">
        <v>13942</v>
      </c>
      <c r="C2275" s="8" t="s">
        <v>25249</v>
      </c>
      <c r="D2275" s="54" t="s">
        <v>13943</v>
      </c>
      <c r="E2275" s="70">
        <v>2300</v>
      </c>
      <c r="F2275" s="26">
        <v>1836</v>
      </c>
      <c r="G2275" s="12">
        <f t="shared" si="35"/>
        <v>0.25272331154684102</v>
      </c>
      <c r="H2275" s="12" t="s">
        <v>60</v>
      </c>
      <c r="I2275" s="12" t="s">
        <v>29018</v>
      </c>
      <c r="J2275" s="25" t="s">
        <v>60</v>
      </c>
    </row>
    <row r="2276" spans="2:10" ht="12.75">
      <c r="B2276" s="72" t="s">
        <v>18990</v>
      </c>
      <c r="C2276" s="8" t="s">
        <v>60</v>
      </c>
      <c r="D2276" s="54" t="s">
        <v>18991</v>
      </c>
      <c r="E2276" s="70">
        <v>2290</v>
      </c>
      <c r="F2276" s="26">
        <v>1833</v>
      </c>
      <c r="G2276" s="12">
        <f t="shared" si="35"/>
        <v>0.2493180578286962</v>
      </c>
      <c r="H2276" s="12" t="s">
        <v>31710</v>
      </c>
      <c r="I2276" s="12" t="s">
        <v>29019</v>
      </c>
      <c r="J2276" s="25" t="s">
        <v>60</v>
      </c>
    </row>
    <row r="2277" spans="2:10" ht="12.75">
      <c r="B2277" s="72" t="s">
        <v>22687</v>
      </c>
      <c r="C2277" s="8" t="s">
        <v>26929</v>
      </c>
      <c r="D2277" s="54" t="s">
        <v>22688</v>
      </c>
      <c r="E2277" s="70">
        <v>2290</v>
      </c>
      <c r="F2277" s="26">
        <v>1833</v>
      </c>
      <c r="G2277" s="12">
        <f t="shared" si="35"/>
        <v>0.2493180578286962</v>
      </c>
      <c r="H2277" s="12" t="s">
        <v>31807</v>
      </c>
      <c r="I2277" s="12" t="s">
        <v>29020</v>
      </c>
      <c r="J2277" s="25" t="s">
        <v>60</v>
      </c>
    </row>
    <row r="2278" spans="2:10" ht="12.75">
      <c r="B2278" s="72" t="s">
        <v>22911</v>
      </c>
      <c r="C2278" s="8" t="s">
        <v>26962</v>
      </c>
      <c r="D2278" s="54" t="s">
        <v>22912</v>
      </c>
      <c r="E2278" s="70">
        <v>2290</v>
      </c>
      <c r="F2278" s="26">
        <v>1834</v>
      </c>
      <c r="G2278" s="12">
        <f t="shared" si="35"/>
        <v>0.24863685932388213</v>
      </c>
      <c r="H2278" s="12" t="s">
        <v>31856</v>
      </c>
      <c r="I2278" s="12" t="s">
        <v>29021</v>
      </c>
      <c r="J2278" s="25" t="s">
        <v>60</v>
      </c>
    </row>
    <row r="2279" spans="2:10" ht="12.75">
      <c r="B2279" s="72" t="s">
        <v>17703</v>
      </c>
      <c r="C2279" s="8" t="s">
        <v>26110</v>
      </c>
      <c r="D2279" s="54" t="s">
        <v>17704</v>
      </c>
      <c r="E2279" s="70">
        <v>2300</v>
      </c>
      <c r="F2279" s="26">
        <v>1842</v>
      </c>
      <c r="G2279" s="12">
        <f t="shared" si="35"/>
        <v>0.2486427795874051</v>
      </c>
      <c r="H2279" s="12" t="s">
        <v>60</v>
      </c>
      <c r="I2279" s="12" t="s">
        <v>29022</v>
      </c>
      <c r="J2279" s="25" t="s">
        <v>60</v>
      </c>
    </row>
    <row r="2280" spans="2:10" ht="12.75">
      <c r="B2280" s="72" t="s">
        <v>19912</v>
      </c>
      <c r="C2280" s="8">
        <v>4932354745</v>
      </c>
      <c r="D2280" s="54" t="s">
        <v>19913</v>
      </c>
      <c r="E2280" s="70">
        <v>2300</v>
      </c>
      <c r="F2280" s="26">
        <v>1839</v>
      </c>
      <c r="G2280" s="12">
        <f t="shared" si="35"/>
        <v>0.25067971723762916</v>
      </c>
      <c r="H2280" s="12" t="s">
        <v>31671</v>
      </c>
      <c r="I2280" s="12" t="s">
        <v>29023</v>
      </c>
      <c r="J2280" s="25" t="s">
        <v>60</v>
      </c>
    </row>
    <row r="2281" spans="2:10" ht="12.75">
      <c r="B2281" s="72" t="s">
        <v>20323</v>
      </c>
      <c r="C2281" s="8" t="s">
        <v>60</v>
      </c>
      <c r="D2281" s="54" t="s">
        <v>20324</v>
      </c>
      <c r="E2281" s="70">
        <v>2300</v>
      </c>
      <c r="F2281" s="26">
        <v>1837</v>
      </c>
      <c r="G2281" s="12">
        <f t="shared" si="35"/>
        <v>0.25204137180185082</v>
      </c>
      <c r="H2281" s="12" t="s">
        <v>31857</v>
      </c>
      <c r="I2281" s="12" t="s">
        <v>29024</v>
      </c>
      <c r="J2281" s="25" t="s">
        <v>60</v>
      </c>
    </row>
    <row r="2282" spans="2:10" ht="12.75">
      <c r="B2282" s="72" t="s">
        <v>13946</v>
      </c>
      <c r="C2282" s="8" t="s">
        <v>25250</v>
      </c>
      <c r="D2282" s="54" t="s">
        <v>13947</v>
      </c>
      <c r="E2282" s="70">
        <v>2310</v>
      </c>
      <c r="F2282" s="26">
        <v>1847</v>
      </c>
      <c r="G2282" s="12">
        <f t="shared" si="35"/>
        <v>0.25067677314564163</v>
      </c>
      <c r="H2282" s="12" t="s">
        <v>31683</v>
      </c>
      <c r="I2282" s="12" t="s">
        <v>29025</v>
      </c>
      <c r="J2282" s="25" t="s">
        <v>60</v>
      </c>
    </row>
    <row r="2283" spans="2:10" ht="12.75">
      <c r="B2283" s="72" t="s">
        <v>16398</v>
      </c>
      <c r="C2283" s="8" t="s">
        <v>25801</v>
      </c>
      <c r="D2283" s="54" t="s">
        <v>16399</v>
      </c>
      <c r="E2283" s="70">
        <v>2310</v>
      </c>
      <c r="F2283" s="26">
        <v>1848</v>
      </c>
      <c r="G2283" s="12">
        <f t="shared" si="35"/>
        <v>0.25</v>
      </c>
      <c r="H2283" s="12" t="s">
        <v>31799</v>
      </c>
      <c r="I2283" s="12" t="s">
        <v>29026</v>
      </c>
      <c r="J2283" s="25" t="s">
        <v>60</v>
      </c>
    </row>
    <row r="2284" spans="2:10" ht="12.75">
      <c r="B2284" s="72" t="s">
        <v>16402</v>
      </c>
      <c r="C2284" s="8" t="s">
        <v>25802</v>
      </c>
      <c r="D2284" s="54" t="s">
        <v>16403</v>
      </c>
      <c r="E2284" s="70">
        <v>2310</v>
      </c>
      <c r="F2284" s="26">
        <v>1848</v>
      </c>
      <c r="G2284" s="12">
        <f t="shared" si="35"/>
        <v>0.25</v>
      </c>
      <c r="H2284" s="12" t="s">
        <v>31649</v>
      </c>
      <c r="I2284" s="12" t="s">
        <v>29027</v>
      </c>
      <c r="J2284" s="25" t="s">
        <v>60</v>
      </c>
    </row>
    <row r="2285" spans="2:10" ht="12.75">
      <c r="B2285" s="72" t="s">
        <v>16406</v>
      </c>
      <c r="C2285" s="8" t="s">
        <v>25803</v>
      </c>
      <c r="D2285" s="54" t="s">
        <v>16407</v>
      </c>
      <c r="E2285" s="70">
        <v>2310</v>
      </c>
      <c r="F2285" s="26">
        <v>1848</v>
      </c>
      <c r="G2285" s="12">
        <f t="shared" si="35"/>
        <v>0.25</v>
      </c>
      <c r="H2285" s="12" t="s">
        <v>60</v>
      </c>
      <c r="I2285" s="12" t="s">
        <v>29028</v>
      </c>
      <c r="J2285" s="25" t="s">
        <v>60</v>
      </c>
    </row>
    <row r="2286" spans="2:10" ht="12.75">
      <c r="B2286" s="72" t="s">
        <v>20039</v>
      </c>
      <c r="C2286" s="8" t="s">
        <v>26502</v>
      </c>
      <c r="D2286" s="54" t="s">
        <v>20040</v>
      </c>
      <c r="E2286" s="70">
        <v>2320</v>
      </c>
      <c r="F2286" s="26">
        <v>1852</v>
      </c>
      <c r="G2286" s="12">
        <f t="shared" si="35"/>
        <v>0.25269978401727866</v>
      </c>
      <c r="H2286" s="12" t="s">
        <v>31814</v>
      </c>
      <c r="I2286" s="12" t="s">
        <v>29029</v>
      </c>
      <c r="J2286" s="25" t="s">
        <v>60</v>
      </c>
    </row>
    <row r="2287" spans="2:10" ht="12.75">
      <c r="B2287" s="72" t="s">
        <v>10634</v>
      </c>
      <c r="C2287" s="8">
        <v>0</v>
      </c>
      <c r="D2287" s="54" t="s">
        <v>10635</v>
      </c>
      <c r="E2287" s="70">
        <v>2320</v>
      </c>
      <c r="F2287" s="26">
        <v>1859</v>
      </c>
      <c r="G2287" s="12">
        <f t="shared" si="35"/>
        <v>0.24798278644432492</v>
      </c>
      <c r="H2287" s="12" t="s">
        <v>60</v>
      </c>
      <c r="I2287" s="12" t="s">
        <v>60</v>
      </c>
      <c r="J2287" s="25" t="s">
        <v>60</v>
      </c>
    </row>
    <row r="2288" spans="2:10" ht="12.75">
      <c r="B2288" s="72" t="s">
        <v>20673</v>
      </c>
      <c r="C2288" s="8" t="s">
        <v>26588</v>
      </c>
      <c r="D2288" s="54" t="s">
        <v>20674</v>
      </c>
      <c r="E2288" s="70">
        <v>2320</v>
      </c>
      <c r="F2288" s="26">
        <v>1857</v>
      </c>
      <c r="G2288" s="12">
        <f t="shared" si="35"/>
        <v>0.24932687129779207</v>
      </c>
      <c r="H2288" s="12" t="s">
        <v>60</v>
      </c>
      <c r="I2288" s="12" t="s">
        <v>29030</v>
      </c>
      <c r="J2288" s="25" t="s">
        <v>60</v>
      </c>
    </row>
    <row r="2289" spans="2:10" ht="12.75">
      <c r="B2289" s="72" t="s">
        <v>21739</v>
      </c>
      <c r="C2289" s="8" t="s">
        <v>26777</v>
      </c>
      <c r="D2289" s="54" t="s">
        <v>21740</v>
      </c>
      <c r="E2289" s="70">
        <v>2320</v>
      </c>
      <c r="F2289" s="26">
        <v>1857</v>
      </c>
      <c r="G2289" s="12">
        <f t="shared" si="35"/>
        <v>0.24932687129779207</v>
      </c>
      <c r="H2289" s="12" t="s">
        <v>31836</v>
      </c>
      <c r="I2289" s="12" t="s">
        <v>29031</v>
      </c>
      <c r="J2289" s="25" t="s">
        <v>60</v>
      </c>
    </row>
    <row r="2290" spans="2:10" ht="12.75">
      <c r="B2290" s="72" t="s">
        <v>22951</v>
      </c>
      <c r="C2290" s="8" t="s">
        <v>26968</v>
      </c>
      <c r="D2290" s="54" t="s">
        <v>22952</v>
      </c>
      <c r="E2290" s="70">
        <v>2320</v>
      </c>
      <c r="F2290" s="26">
        <v>1858</v>
      </c>
      <c r="G2290" s="12">
        <f t="shared" si="35"/>
        <v>0.24865446716899897</v>
      </c>
      <c r="H2290" s="12" t="s">
        <v>31858</v>
      </c>
      <c r="I2290" s="12" t="s">
        <v>29032</v>
      </c>
      <c r="J2290" s="25" t="s">
        <v>60</v>
      </c>
    </row>
    <row r="2291" spans="2:10" ht="12.75">
      <c r="B2291" s="72" t="s">
        <v>9611</v>
      </c>
      <c r="C2291" s="8" t="s">
        <v>60</v>
      </c>
      <c r="D2291" s="54" t="s">
        <v>9612</v>
      </c>
      <c r="E2291" s="70">
        <v>2330</v>
      </c>
      <c r="F2291" s="26">
        <v>1864</v>
      </c>
      <c r="G2291" s="12">
        <f t="shared" si="35"/>
        <v>0.25</v>
      </c>
      <c r="H2291" s="12" t="s">
        <v>60</v>
      </c>
      <c r="I2291" s="12" t="s">
        <v>60</v>
      </c>
      <c r="J2291" s="25" t="s">
        <v>60</v>
      </c>
    </row>
    <row r="2292" spans="2:10" ht="12.75">
      <c r="B2292" s="72" t="s">
        <v>10838</v>
      </c>
      <c r="C2292" s="8" t="s">
        <v>24638</v>
      </c>
      <c r="D2292" s="54" t="s">
        <v>10839</v>
      </c>
      <c r="E2292" s="70">
        <v>2330</v>
      </c>
      <c r="F2292" s="26">
        <v>1864</v>
      </c>
      <c r="G2292" s="12">
        <f t="shared" si="35"/>
        <v>0.25</v>
      </c>
      <c r="H2292" s="12" t="s">
        <v>60</v>
      </c>
      <c r="I2292" s="12" t="s">
        <v>29033</v>
      </c>
      <c r="J2292" s="25" t="s">
        <v>60</v>
      </c>
    </row>
    <row r="2293" spans="2:10" ht="12.75">
      <c r="B2293" s="72" t="s">
        <v>11225</v>
      </c>
      <c r="C2293" s="8" t="s">
        <v>24706</v>
      </c>
      <c r="D2293" s="54" t="s">
        <v>11226</v>
      </c>
      <c r="E2293" s="70">
        <v>2330</v>
      </c>
      <c r="F2293" s="26">
        <v>1865</v>
      </c>
      <c r="G2293" s="12">
        <f t="shared" si="35"/>
        <v>0.24932975871313667</v>
      </c>
      <c r="H2293" s="12" t="s">
        <v>31730</v>
      </c>
      <c r="I2293" s="12" t="s">
        <v>29034</v>
      </c>
      <c r="J2293" s="25" t="s">
        <v>60</v>
      </c>
    </row>
    <row r="2294" spans="2:10" ht="12.75">
      <c r="B2294" s="72" t="s">
        <v>17707</v>
      </c>
      <c r="C2294" s="8" t="s">
        <v>60</v>
      </c>
      <c r="D2294" s="54" t="s">
        <v>17708</v>
      </c>
      <c r="E2294" s="70">
        <v>2330</v>
      </c>
      <c r="F2294" s="26">
        <v>1864</v>
      </c>
      <c r="G2294" s="12">
        <f t="shared" si="35"/>
        <v>0.25</v>
      </c>
      <c r="H2294" s="12" t="s">
        <v>60</v>
      </c>
      <c r="I2294" s="12" t="s">
        <v>29035</v>
      </c>
      <c r="J2294" s="25" t="s">
        <v>60</v>
      </c>
    </row>
    <row r="2295" spans="2:10" ht="12.75">
      <c r="B2295" s="72" t="s">
        <v>19251</v>
      </c>
      <c r="C2295" s="8" t="s">
        <v>26374</v>
      </c>
      <c r="D2295" s="54" t="s">
        <v>19252</v>
      </c>
      <c r="E2295" s="70">
        <v>2340</v>
      </c>
      <c r="F2295" s="26">
        <v>1868</v>
      </c>
      <c r="G2295" s="12">
        <f t="shared" si="35"/>
        <v>0.25267665952890783</v>
      </c>
      <c r="H2295" s="12" t="s">
        <v>31859</v>
      </c>
      <c r="I2295" s="12" t="s">
        <v>29036</v>
      </c>
      <c r="J2295" s="25" t="s">
        <v>60</v>
      </c>
    </row>
    <row r="2296" spans="2:10" ht="12.75">
      <c r="B2296" s="72" t="s">
        <v>20043</v>
      </c>
      <c r="C2296" s="8" t="s">
        <v>26502</v>
      </c>
      <c r="D2296" s="54" t="s">
        <v>20044</v>
      </c>
      <c r="E2296" s="70">
        <v>2330</v>
      </c>
      <c r="F2296" s="26">
        <v>1864</v>
      </c>
      <c r="G2296" s="12">
        <f t="shared" si="35"/>
        <v>0.25</v>
      </c>
      <c r="H2296" s="12" t="s">
        <v>31814</v>
      </c>
      <c r="I2296" s="12" t="s">
        <v>29037</v>
      </c>
      <c r="J2296" s="25" t="s">
        <v>60</v>
      </c>
    </row>
    <row r="2297" spans="2:10" ht="12.75">
      <c r="B2297" s="72" t="s">
        <v>23128</v>
      </c>
      <c r="C2297" s="8" t="s">
        <v>27010</v>
      </c>
      <c r="D2297" s="54" t="s">
        <v>23129</v>
      </c>
      <c r="E2297" s="70">
        <v>2330</v>
      </c>
      <c r="F2297" s="26">
        <v>1867</v>
      </c>
      <c r="G2297" s="12">
        <f t="shared" si="35"/>
        <v>0.24799143010176761</v>
      </c>
      <c r="H2297" s="12" t="s">
        <v>31835</v>
      </c>
      <c r="I2297" s="12" t="s">
        <v>29038</v>
      </c>
      <c r="J2297" s="25" t="s">
        <v>60</v>
      </c>
    </row>
    <row r="2298" spans="2:10" ht="12.75">
      <c r="B2298" s="72" t="s">
        <v>23784</v>
      </c>
      <c r="C2298" s="8" t="s">
        <v>60</v>
      </c>
      <c r="D2298" s="54" t="s">
        <v>23785</v>
      </c>
      <c r="E2298" s="70">
        <v>2330</v>
      </c>
      <c r="F2298" s="26">
        <v>1864</v>
      </c>
      <c r="G2298" s="12">
        <f t="shared" si="35"/>
        <v>0.25</v>
      </c>
      <c r="H2298" s="12" t="s">
        <v>60</v>
      </c>
      <c r="I2298" s="12" t="s">
        <v>29039</v>
      </c>
      <c r="J2298" s="25" t="s">
        <v>60</v>
      </c>
    </row>
    <row r="2299" spans="2:10" ht="12.75">
      <c r="B2299" s="72" t="s">
        <v>23788</v>
      </c>
      <c r="C2299" s="8" t="s">
        <v>60</v>
      </c>
      <c r="D2299" s="54" t="s">
        <v>23789</v>
      </c>
      <c r="E2299" s="70">
        <v>2330</v>
      </c>
      <c r="F2299" s="26">
        <v>1864</v>
      </c>
      <c r="G2299" s="12">
        <f t="shared" si="35"/>
        <v>0.25</v>
      </c>
      <c r="H2299" s="12" t="s">
        <v>60</v>
      </c>
      <c r="I2299" s="12" t="s">
        <v>29040</v>
      </c>
      <c r="J2299" s="25" t="s">
        <v>60</v>
      </c>
    </row>
    <row r="2300" spans="2:10" ht="12.75">
      <c r="B2300" s="72" t="s">
        <v>23792</v>
      </c>
      <c r="C2300" s="8" t="s">
        <v>60</v>
      </c>
      <c r="D2300" s="54" t="s">
        <v>23793</v>
      </c>
      <c r="E2300" s="70">
        <v>2330</v>
      </c>
      <c r="F2300" s="26">
        <v>1864</v>
      </c>
      <c r="G2300" s="12">
        <f t="shared" si="35"/>
        <v>0.25</v>
      </c>
      <c r="H2300" s="12" t="s">
        <v>60</v>
      </c>
      <c r="I2300" s="12" t="s">
        <v>29041</v>
      </c>
      <c r="J2300" s="25" t="s">
        <v>60</v>
      </c>
    </row>
    <row r="2301" spans="2:10" ht="12.75">
      <c r="B2301" s="72" t="s">
        <v>23796</v>
      </c>
      <c r="C2301" s="8" t="s">
        <v>60</v>
      </c>
      <c r="D2301" s="54" t="s">
        <v>23797</v>
      </c>
      <c r="E2301" s="70">
        <v>2330</v>
      </c>
      <c r="F2301" s="26">
        <v>1864</v>
      </c>
      <c r="G2301" s="12">
        <f t="shared" si="35"/>
        <v>0.25</v>
      </c>
      <c r="H2301" s="12" t="s">
        <v>60</v>
      </c>
      <c r="I2301" s="12" t="s">
        <v>29042</v>
      </c>
      <c r="J2301" s="25" t="s">
        <v>60</v>
      </c>
    </row>
    <row r="2302" spans="2:10" ht="12.75">
      <c r="B2302" s="72" t="s">
        <v>13950</v>
      </c>
      <c r="C2302" s="8" t="s">
        <v>25251</v>
      </c>
      <c r="D2302" s="54" t="s">
        <v>13951</v>
      </c>
      <c r="E2302" s="70">
        <v>2350</v>
      </c>
      <c r="F2302" s="26">
        <v>1878</v>
      </c>
      <c r="G2302" s="12">
        <f t="shared" si="35"/>
        <v>0.25133120340788073</v>
      </c>
      <c r="H2302" s="12" t="s">
        <v>31645</v>
      </c>
      <c r="I2302" s="12" t="s">
        <v>29043</v>
      </c>
      <c r="J2302" s="25" t="s">
        <v>60</v>
      </c>
    </row>
    <row r="2303" spans="2:10" ht="12.75">
      <c r="B2303" s="72" t="s">
        <v>13954</v>
      </c>
      <c r="C2303" s="8" t="s">
        <v>25252</v>
      </c>
      <c r="D2303" s="54" t="s">
        <v>13955</v>
      </c>
      <c r="E2303" s="70">
        <v>2340</v>
      </c>
      <c r="F2303" s="26">
        <v>1870</v>
      </c>
      <c r="G2303" s="12">
        <f t="shared" si="35"/>
        <v>0.25133689839572182</v>
      </c>
      <c r="H2303" s="12" t="s">
        <v>31683</v>
      </c>
      <c r="I2303" s="12" t="s">
        <v>29044</v>
      </c>
      <c r="J2303" s="25" t="s">
        <v>60</v>
      </c>
    </row>
    <row r="2304" spans="2:10" ht="12.75">
      <c r="B2304" s="72" t="s">
        <v>17711</v>
      </c>
      <c r="C2304" s="8" t="s">
        <v>26111</v>
      </c>
      <c r="D2304" s="54" t="s">
        <v>17712</v>
      </c>
      <c r="E2304" s="70">
        <v>2350</v>
      </c>
      <c r="F2304" s="26">
        <v>1878</v>
      </c>
      <c r="G2304" s="12">
        <f t="shared" si="35"/>
        <v>0.25133120340788073</v>
      </c>
      <c r="H2304" s="12" t="s">
        <v>60</v>
      </c>
      <c r="I2304" s="12" t="s">
        <v>29045</v>
      </c>
      <c r="J2304" s="25" t="s">
        <v>60</v>
      </c>
    </row>
    <row r="2305" spans="2:10" ht="12.75">
      <c r="B2305" s="72" t="s">
        <v>19916</v>
      </c>
      <c r="C2305" s="8">
        <v>4932373486</v>
      </c>
      <c r="D2305" s="54" t="s">
        <v>19917</v>
      </c>
      <c r="E2305" s="70">
        <v>2350</v>
      </c>
      <c r="F2305" s="26">
        <v>1876</v>
      </c>
      <c r="G2305" s="12">
        <f t="shared" si="35"/>
        <v>0.25266524520255862</v>
      </c>
      <c r="H2305" s="12" t="s">
        <v>31674</v>
      </c>
      <c r="I2305" s="12" t="s">
        <v>29046</v>
      </c>
      <c r="J2305" s="25" t="s">
        <v>60</v>
      </c>
    </row>
    <row r="2306" spans="2:10" ht="12.75">
      <c r="B2306" s="72" t="s">
        <v>11053</v>
      </c>
      <c r="C2306" s="8" t="s">
        <v>60</v>
      </c>
      <c r="D2306" s="54" t="s">
        <v>11054</v>
      </c>
      <c r="E2306" s="70">
        <v>2360</v>
      </c>
      <c r="F2306" s="26">
        <v>1885</v>
      </c>
      <c r="G2306" s="12">
        <f t="shared" ref="G2306:G2369" si="36">IFERROR(E2306/F2306-1,0)</f>
        <v>0.25198938992042441</v>
      </c>
      <c r="H2306" s="12" t="s">
        <v>60</v>
      </c>
      <c r="I2306" s="12" t="s">
        <v>60</v>
      </c>
      <c r="J2306" s="25" t="s">
        <v>60</v>
      </c>
    </row>
    <row r="2307" spans="2:10" ht="12.75">
      <c r="B2307" s="72" t="s">
        <v>18994</v>
      </c>
      <c r="C2307" s="8" t="s">
        <v>26340</v>
      </c>
      <c r="D2307" s="54" t="s">
        <v>18995</v>
      </c>
      <c r="E2307" s="70">
        <v>2350</v>
      </c>
      <c r="F2307" s="26">
        <v>1880</v>
      </c>
      <c r="G2307" s="12">
        <f t="shared" si="36"/>
        <v>0.25</v>
      </c>
      <c r="H2307" s="12" t="s">
        <v>31860</v>
      </c>
      <c r="I2307" s="12" t="s">
        <v>29047</v>
      </c>
      <c r="J2307" s="25" t="s">
        <v>60</v>
      </c>
    </row>
    <row r="2308" spans="2:10" ht="12.75">
      <c r="B2308" s="72" t="s">
        <v>22915</v>
      </c>
      <c r="C2308" s="8" t="s">
        <v>26963</v>
      </c>
      <c r="D2308" s="54" t="s">
        <v>22916</v>
      </c>
      <c r="E2308" s="70">
        <v>2350</v>
      </c>
      <c r="F2308" s="26">
        <v>1882</v>
      </c>
      <c r="G2308" s="12">
        <f t="shared" si="36"/>
        <v>0.24867162592986181</v>
      </c>
      <c r="H2308" s="12" t="s">
        <v>31861</v>
      </c>
      <c r="I2308" s="12" t="s">
        <v>29048</v>
      </c>
      <c r="J2308" s="25" t="s">
        <v>60</v>
      </c>
    </row>
    <row r="2309" spans="2:10" ht="12.75">
      <c r="B2309" s="72" t="s">
        <v>24124</v>
      </c>
      <c r="C2309" s="8" t="s">
        <v>27158</v>
      </c>
      <c r="D2309" s="54" t="s">
        <v>24125</v>
      </c>
      <c r="E2309" s="70">
        <v>2360</v>
      </c>
      <c r="F2309" s="26">
        <v>1884</v>
      </c>
      <c r="G2309" s="12">
        <f t="shared" si="36"/>
        <v>0.25265392781316343</v>
      </c>
      <c r="H2309" s="12" t="s">
        <v>31862</v>
      </c>
      <c r="I2309" s="12" t="s">
        <v>29049</v>
      </c>
      <c r="J2309" s="25" t="s">
        <v>60</v>
      </c>
    </row>
    <row r="2310" spans="2:10" ht="12.75">
      <c r="B2310" s="72" t="s">
        <v>24168</v>
      </c>
      <c r="C2310" s="8" t="s">
        <v>27162</v>
      </c>
      <c r="D2310" s="54" t="s">
        <v>24169</v>
      </c>
      <c r="E2310" s="70">
        <v>2360</v>
      </c>
      <c r="F2310" s="26">
        <v>1884</v>
      </c>
      <c r="G2310" s="12">
        <f t="shared" si="36"/>
        <v>0.25265392781316343</v>
      </c>
      <c r="H2310" s="12" t="s">
        <v>60</v>
      </c>
      <c r="I2310" s="12" t="s">
        <v>60</v>
      </c>
      <c r="J2310" s="25" t="s">
        <v>60</v>
      </c>
    </row>
    <row r="2311" spans="2:10" ht="12.75">
      <c r="B2311" s="72" t="s">
        <v>19920</v>
      </c>
      <c r="C2311" s="8">
        <v>4932373393</v>
      </c>
      <c r="D2311" s="54" t="s">
        <v>19921</v>
      </c>
      <c r="E2311" s="70">
        <v>2360</v>
      </c>
      <c r="F2311" s="26">
        <v>1888</v>
      </c>
      <c r="G2311" s="12">
        <f t="shared" si="36"/>
        <v>0.25</v>
      </c>
      <c r="H2311" s="12" t="s">
        <v>60</v>
      </c>
      <c r="I2311" s="12" t="s">
        <v>29050</v>
      </c>
      <c r="J2311" s="25" t="s">
        <v>60</v>
      </c>
    </row>
    <row r="2312" spans="2:10" ht="12.75">
      <c r="B2312" s="72" t="s">
        <v>19925</v>
      </c>
      <c r="C2312" s="8">
        <v>4932373394</v>
      </c>
      <c r="D2312" s="54" t="s">
        <v>19926</v>
      </c>
      <c r="E2312" s="70">
        <v>2360</v>
      </c>
      <c r="F2312" s="26">
        <v>1888</v>
      </c>
      <c r="G2312" s="12">
        <f t="shared" si="36"/>
        <v>0.25</v>
      </c>
      <c r="H2312" s="12" t="s">
        <v>60</v>
      </c>
      <c r="I2312" s="12" t="s">
        <v>60</v>
      </c>
      <c r="J2312" s="25" t="s">
        <v>60</v>
      </c>
    </row>
    <row r="2313" spans="2:10" ht="12.75">
      <c r="B2313" s="72" t="s">
        <v>22280</v>
      </c>
      <c r="C2313" s="8" t="s">
        <v>26907</v>
      </c>
      <c r="D2313" s="54" t="s">
        <v>22281</v>
      </c>
      <c r="E2313" s="70">
        <v>2370</v>
      </c>
      <c r="F2313" s="26">
        <v>1892</v>
      </c>
      <c r="G2313" s="12">
        <f t="shared" si="36"/>
        <v>0.25264270613107831</v>
      </c>
      <c r="H2313" s="12" t="s">
        <v>31863</v>
      </c>
      <c r="I2313" s="12" t="s">
        <v>29051</v>
      </c>
      <c r="J2313" s="25" t="s">
        <v>60</v>
      </c>
    </row>
    <row r="2314" spans="2:10" ht="12.75">
      <c r="B2314" s="72" t="s">
        <v>10574</v>
      </c>
      <c r="C2314" s="8">
        <v>0</v>
      </c>
      <c r="D2314" s="54" t="s">
        <v>10575</v>
      </c>
      <c r="E2314" s="70">
        <v>2370</v>
      </c>
      <c r="F2314" s="26">
        <v>1895</v>
      </c>
      <c r="G2314" s="12">
        <f t="shared" si="36"/>
        <v>0.25065963060686025</v>
      </c>
      <c r="H2314" s="12" t="s">
        <v>60</v>
      </c>
      <c r="I2314" s="12" t="s">
        <v>60</v>
      </c>
      <c r="J2314" s="25" t="s">
        <v>60</v>
      </c>
    </row>
    <row r="2315" spans="2:10" ht="12.75">
      <c r="B2315" s="72" t="s">
        <v>16410</v>
      </c>
      <c r="C2315" s="8" t="s">
        <v>25804</v>
      </c>
      <c r="D2315" s="54" t="s">
        <v>16411</v>
      </c>
      <c r="E2315" s="70">
        <v>2370</v>
      </c>
      <c r="F2315" s="26">
        <v>1895</v>
      </c>
      <c r="G2315" s="12">
        <f t="shared" si="36"/>
        <v>0.25065963060686025</v>
      </c>
      <c r="H2315" s="12" t="s">
        <v>60</v>
      </c>
      <c r="I2315" s="12" t="s">
        <v>29052</v>
      </c>
      <c r="J2315" s="25" t="s">
        <v>60</v>
      </c>
    </row>
    <row r="2316" spans="2:10" ht="12.75">
      <c r="B2316" s="72" t="s">
        <v>10182</v>
      </c>
      <c r="C2316" s="8" t="s">
        <v>24575</v>
      </c>
      <c r="D2316" s="54" t="s">
        <v>10183</v>
      </c>
      <c r="E2316" s="70">
        <v>2380</v>
      </c>
      <c r="F2316" s="26">
        <v>1907</v>
      </c>
      <c r="G2316" s="12">
        <f t="shared" si="36"/>
        <v>0.24803356056633463</v>
      </c>
      <c r="H2316" s="12" t="s">
        <v>60</v>
      </c>
      <c r="I2316" s="12" t="s">
        <v>60</v>
      </c>
      <c r="J2316" s="25" t="s">
        <v>60</v>
      </c>
    </row>
    <row r="2317" spans="2:10" ht="12.75">
      <c r="B2317" s="72" t="s">
        <v>16414</v>
      </c>
      <c r="C2317" s="8" t="s">
        <v>25805</v>
      </c>
      <c r="D2317" s="54" t="s">
        <v>16415</v>
      </c>
      <c r="E2317" s="70">
        <v>2380</v>
      </c>
      <c r="F2317" s="26">
        <v>1907</v>
      </c>
      <c r="G2317" s="12">
        <f t="shared" si="36"/>
        <v>0.24803356056633463</v>
      </c>
      <c r="H2317" s="12" t="s">
        <v>31799</v>
      </c>
      <c r="I2317" s="12" t="s">
        <v>29053</v>
      </c>
      <c r="J2317" s="25" t="s">
        <v>60</v>
      </c>
    </row>
    <row r="2318" spans="2:10" ht="12.75">
      <c r="B2318" s="72" t="s">
        <v>22691</v>
      </c>
      <c r="C2318" s="8" t="s">
        <v>26929</v>
      </c>
      <c r="D2318" s="54" t="s">
        <v>22692</v>
      </c>
      <c r="E2318" s="70">
        <v>2380</v>
      </c>
      <c r="F2318" s="26">
        <v>1904</v>
      </c>
      <c r="G2318" s="12">
        <f t="shared" si="36"/>
        <v>0.25</v>
      </c>
      <c r="H2318" s="12" t="s">
        <v>31807</v>
      </c>
      <c r="I2318" s="12" t="s">
        <v>29054</v>
      </c>
      <c r="J2318" s="25" t="s">
        <v>60</v>
      </c>
    </row>
    <row r="2319" spans="2:10" ht="12.75">
      <c r="B2319" s="72" t="s">
        <v>13962</v>
      </c>
      <c r="C2319" s="8" t="s">
        <v>25254</v>
      </c>
      <c r="D2319" s="54" t="s">
        <v>13963</v>
      </c>
      <c r="E2319" s="70">
        <v>2400</v>
      </c>
      <c r="F2319" s="26">
        <v>1916</v>
      </c>
      <c r="G2319" s="12">
        <f t="shared" si="36"/>
        <v>0.25260960334029225</v>
      </c>
      <c r="H2319" s="12" t="s">
        <v>31864</v>
      </c>
      <c r="I2319" s="12" t="s">
        <v>29055</v>
      </c>
      <c r="J2319" s="25" t="s">
        <v>60</v>
      </c>
    </row>
    <row r="2320" spans="2:10" ht="12.75">
      <c r="B2320" s="72" t="s">
        <v>19929</v>
      </c>
      <c r="C2320" s="8">
        <v>4932373492</v>
      </c>
      <c r="D2320" s="54" t="s">
        <v>19930</v>
      </c>
      <c r="E2320" s="70">
        <v>2390</v>
      </c>
      <c r="F2320" s="26">
        <v>1912</v>
      </c>
      <c r="G2320" s="12">
        <f t="shared" si="36"/>
        <v>0.25</v>
      </c>
      <c r="H2320" s="12" t="s">
        <v>31676</v>
      </c>
      <c r="I2320" s="12" t="s">
        <v>29056</v>
      </c>
      <c r="J2320" s="25" t="s">
        <v>60</v>
      </c>
    </row>
    <row r="2321" spans="2:10" ht="12.75">
      <c r="B2321" s="72" t="s">
        <v>21860</v>
      </c>
      <c r="C2321" s="8" t="s">
        <v>26803</v>
      </c>
      <c r="D2321" s="54" t="s">
        <v>21861</v>
      </c>
      <c r="E2321" s="70">
        <v>2400</v>
      </c>
      <c r="F2321" s="26">
        <v>1916</v>
      </c>
      <c r="G2321" s="12">
        <f t="shared" si="36"/>
        <v>0.25260960334029225</v>
      </c>
      <c r="H2321" s="12" t="s">
        <v>31819</v>
      </c>
      <c r="I2321" s="12" t="s">
        <v>29057</v>
      </c>
      <c r="J2321" s="25" t="s">
        <v>60</v>
      </c>
    </row>
    <row r="2322" spans="2:10" ht="12.75">
      <c r="B2322" s="72" t="s">
        <v>8845</v>
      </c>
      <c r="C2322" s="8" t="s">
        <v>60</v>
      </c>
      <c r="D2322" s="54" t="s">
        <v>8846</v>
      </c>
      <c r="E2322" s="70">
        <v>2410</v>
      </c>
      <c r="F2322" s="26">
        <v>1924</v>
      </c>
      <c r="G2322" s="12">
        <f t="shared" si="36"/>
        <v>0.25259875259875253</v>
      </c>
      <c r="H2322" s="12" t="s">
        <v>31865</v>
      </c>
      <c r="I2322" s="12" t="s">
        <v>29058</v>
      </c>
      <c r="J2322" s="25" t="s">
        <v>60</v>
      </c>
    </row>
    <row r="2323" spans="2:10" ht="12.75">
      <c r="B2323" s="72" t="s">
        <v>18901</v>
      </c>
      <c r="C2323" s="8" t="s">
        <v>26320</v>
      </c>
      <c r="D2323" s="54" t="s">
        <v>18902</v>
      </c>
      <c r="E2323" s="70">
        <v>2410</v>
      </c>
      <c r="F2323" s="26">
        <v>1926</v>
      </c>
      <c r="G2323" s="12">
        <f t="shared" si="36"/>
        <v>0.25129802699896153</v>
      </c>
      <c r="H2323" s="12" t="s">
        <v>31866</v>
      </c>
      <c r="I2323" s="12" t="s">
        <v>29059</v>
      </c>
      <c r="J2323" s="25" t="s">
        <v>60</v>
      </c>
    </row>
    <row r="2324" spans="2:10" ht="12.75">
      <c r="B2324" s="72" t="s">
        <v>20677</v>
      </c>
      <c r="C2324" s="8" t="s">
        <v>26589</v>
      </c>
      <c r="D2324" s="54" t="s">
        <v>20678</v>
      </c>
      <c r="E2324" s="70">
        <v>2410</v>
      </c>
      <c r="F2324" s="26">
        <v>1927</v>
      </c>
      <c r="G2324" s="12">
        <f t="shared" si="36"/>
        <v>0.25064867669953306</v>
      </c>
      <c r="H2324" s="12" t="s">
        <v>60</v>
      </c>
      <c r="I2324" s="12" t="s">
        <v>29060</v>
      </c>
      <c r="J2324" s="25" t="s">
        <v>60</v>
      </c>
    </row>
    <row r="2325" spans="2:10" ht="12.75">
      <c r="B2325" s="72" t="s">
        <v>21743</v>
      </c>
      <c r="C2325" s="8" t="s">
        <v>26779</v>
      </c>
      <c r="D2325" s="54" t="s">
        <v>21744</v>
      </c>
      <c r="E2325" s="70">
        <v>2410</v>
      </c>
      <c r="F2325" s="26">
        <v>1927</v>
      </c>
      <c r="G2325" s="12">
        <f t="shared" si="36"/>
        <v>0.25064867669953306</v>
      </c>
      <c r="H2325" s="12" t="s">
        <v>60</v>
      </c>
      <c r="I2325" s="12" t="s">
        <v>60</v>
      </c>
      <c r="J2325" s="25" t="s">
        <v>60</v>
      </c>
    </row>
    <row r="2326" spans="2:10" ht="12.75">
      <c r="B2326" s="45" t="s">
        <v>4352</v>
      </c>
      <c r="C2326" s="8" t="s">
        <v>4351</v>
      </c>
      <c r="D2326" s="54" t="s">
        <v>4353</v>
      </c>
      <c r="E2326" s="70">
        <v>2400</v>
      </c>
      <c r="F2326" s="26">
        <v>1900</v>
      </c>
      <c r="G2326" s="12">
        <f t="shared" si="36"/>
        <v>0.26315789473684204</v>
      </c>
      <c r="H2326" s="12" t="s">
        <v>4355</v>
      </c>
      <c r="I2326" s="12" t="s">
        <v>29061</v>
      </c>
      <c r="J2326" s="25" t="s">
        <v>60</v>
      </c>
    </row>
    <row r="2327" spans="2:10" ht="12.75">
      <c r="B2327" s="45" t="s">
        <v>4511</v>
      </c>
      <c r="C2327" s="8" t="s">
        <v>4510</v>
      </c>
      <c r="D2327" s="54" t="s">
        <v>4512</v>
      </c>
      <c r="E2327" s="70">
        <v>2400</v>
      </c>
      <c r="F2327" s="26">
        <v>1900</v>
      </c>
      <c r="G2327" s="12">
        <f t="shared" si="36"/>
        <v>0.26315789473684204</v>
      </c>
      <c r="H2327" s="12" t="s">
        <v>31867</v>
      </c>
      <c r="I2327" s="12" t="s">
        <v>29062</v>
      </c>
      <c r="J2327" s="25" t="s">
        <v>60</v>
      </c>
    </row>
    <row r="2328" spans="2:10" ht="12.75">
      <c r="B2328" s="45" t="s">
        <v>4613</v>
      </c>
      <c r="C2328" s="8" t="s">
        <v>4612</v>
      </c>
      <c r="D2328" s="54" t="s">
        <v>4614</v>
      </c>
      <c r="E2328" s="70">
        <v>2400</v>
      </c>
      <c r="F2328" s="26">
        <v>1900</v>
      </c>
      <c r="G2328" s="12">
        <f t="shared" si="36"/>
        <v>0.26315789473684204</v>
      </c>
      <c r="H2328" s="12" t="s">
        <v>4617</v>
      </c>
      <c r="I2328" s="12" t="s">
        <v>29063</v>
      </c>
      <c r="J2328" s="25" t="s">
        <v>60</v>
      </c>
    </row>
    <row r="2329" spans="2:10" ht="12.75">
      <c r="B2329" s="45" t="s">
        <v>4648</v>
      </c>
      <c r="C2329" s="8" t="s">
        <v>4647</v>
      </c>
      <c r="D2329" s="54" t="s">
        <v>4649</v>
      </c>
      <c r="E2329" s="70">
        <v>2400</v>
      </c>
      <c r="F2329" s="26">
        <v>1900</v>
      </c>
      <c r="G2329" s="12">
        <f t="shared" si="36"/>
        <v>0.26315789473684204</v>
      </c>
      <c r="H2329" s="12" t="s">
        <v>4629</v>
      </c>
      <c r="I2329" s="12" t="s">
        <v>29064</v>
      </c>
      <c r="J2329" s="25" t="s">
        <v>60</v>
      </c>
    </row>
    <row r="2330" spans="2:10" ht="12.75">
      <c r="B2330" s="45" t="s">
        <v>4673</v>
      </c>
      <c r="C2330" s="8" t="s">
        <v>4672</v>
      </c>
      <c r="D2330" s="54" t="s">
        <v>4674</v>
      </c>
      <c r="E2330" s="70">
        <v>2400</v>
      </c>
      <c r="F2330" s="26">
        <v>1900</v>
      </c>
      <c r="G2330" s="12">
        <f t="shared" si="36"/>
        <v>0.26315789473684204</v>
      </c>
      <c r="H2330" s="12" t="s">
        <v>4617</v>
      </c>
      <c r="I2330" s="12" t="s">
        <v>29065</v>
      </c>
      <c r="J2330" s="25" t="s">
        <v>60</v>
      </c>
    </row>
    <row r="2331" spans="2:10" ht="12.75">
      <c r="B2331" s="45" t="s">
        <v>6403</v>
      </c>
      <c r="C2331" s="8" t="s">
        <v>6402</v>
      </c>
      <c r="D2331" s="54" t="s">
        <v>6404</v>
      </c>
      <c r="E2331" s="70">
        <v>2400</v>
      </c>
      <c r="F2331" s="26">
        <v>1900</v>
      </c>
      <c r="G2331" s="12">
        <f t="shared" si="36"/>
        <v>0.26315789473684204</v>
      </c>
      <c r="H2331" s="12" t="s">
        <v>6400</v>
      </c>
      <c r="I2331" s="12" t="s">
        <v>29066</v>
      </c>
      <c r="J2331" s="25" t="s">
        <v>60</v>
      </c>
    </row>
    <row r="2332" spans="2:10" ht="12.75">
      <c r="B2332" s="45" t="s">
        <v>6436</v>
      </c>
      <c r="C2332" s="8" t="s">
        <v>6435</v>
      </c>
      <c r="D2332" s="54" t="s">
        <v>6437</v>
      </c>
      <c r="E2332" s="70">
        <v>2400</v>
      </c>
      <c r="F2332" s="26">
        <v>1900</v>
      </c>
      <c r="G2332" s="12">
        <f t="shared" si="36"/>
        <v>0.26315789473684204</v>
      </c>
      <c r="H2332" s="12" t="s">
        <v>6400</v>
      </c>
      <c r="I2332" s="12" t="s">
        <v>29067</v>
      </c>
      <c r="J2332" s="25" t="s">
        <v>60</v>
      </c>
    </row>
    <row r="2333" spans="2:10" ht="12.75">
      <c r="B2333" s="46" t="s">
        <v>7126</v>
      </c>
      <c r="C2333" s="8" t="s">
        <v>7125</v>
      </c>
      <c r="D2333" s="54" t="s">
        <v>7127</v>
      </c>
      <c r="E2333" s="70">
        <v>2400</v>
      </c>
      <c r="F2333" s="26">
        <v>1900</v>
      </c>
      <c r="G2333" s="12">
        <f t="shared" si="36"/>
        <v>0.26315789473684204</v>
      </c>
      <c r="H2333" s="12" t="s">
        <v>7129</v>
      </c>
      <c r="I2333" s="12" t="s">
        <v>29068</v>
      </c>
      <c r="J2333" s="25" t="s">
        <v>60</v>
      </c>
    </row>
    <row r="2334" spans="2:10" ht="12.75">
      <c r="B2334" s="45" t="s">
        <v>8453</v>
      </c>
      <c r="C2334" s="8" t="s">
        <v>8452</v>
      </c>
      <c r="D2334" s="54" t="s">
        <v>8454</v>
      </c>
      <c r="E2334" s="70">
        <v>2400</v>
      </c>
      <c r="F2334" s="26">
        <v>1900</v>
      </c>
      <c r="G2334" s="12">
        <f t="shared" si="36"/>
        <v>0.26315789473684204</v>
      </c>
      <c r="H2334" s="12" t="s">
        <v>8456</v>
      </c>
      <c r="I2334" s="12" t="s">
        <v>29069</v>
      </c>
      <c r="J2334" s="25" t="s">
        <v>60</v>
      </c>
    </row>
    <row r="2335" spans="2:10" ht="12.75">
      <c r="B2335" s="72" t="s">
        <v>11701</v>
      </c>
      <c r="C2335" s="8" t="s">
        <v>24827</v>
      </c>
      <c r="D2335" s="54" t="s">
        <v>11702</v>
      </c>
      <c r="E2335" s="70">
        <v>2420</v>
      </c>
      <c r="F2335" s="26">
        <v>1934</v>
      </c>
      <c r="G2335" s="12">
        <f t="shared" si="36"/>
        <v>0.25129265770423981</v>
      </c>
      <c r="H2335" s="12" t="s">
        <v>60</v>
      </c>
      <c r="I2335" s="12" t="s">
        <v>29070</v>
      </c>
      <c r="J2335" s="25" t="s">
        <v>60</v>
      </c>
    </row>
    <row r="2336" spans="2:10" ht="12.75">
      <c r="B2336" s="72" t="s">
        <v>11705</v>
      </c>
      <c r="C2336" s="8" t="s">
        <v>24828</v>
      </c>
      <c r="D2336" s="54" t="s">
        <v>11706</v>
      </c>
      <c r="E2336" s="70">
        <v>2420</v>
      </c>
      <c r="F2336" s="26">
        <v>1934</v>
      </c>
      <c r="G2336" s="12">
        <f t="shared" si="36"/>
        <v>0.25129265770423981</v>
      </c>
      <c r="H2336" s="12" t="s">
        <v>31772</v>
      </c>
      <c r="I2336" s="12" t="s">
        <v>29071</v>
      </c>
      <c r="J2336" s="25" t="s">
        <v>60</v>
      </c>
    </row>
    <row r="2337" spans="2:10" ht="12.75">
      <c r="B2337" s="72" t="s">
        <v>18998</v>
      </c>
      <c r="C2337" s="8" t="s">
        <v>60</v>
      </c>
      <c r="D2337" s="54" t="s">
        <v>18999</v>
      </c>
      <c r="E2337" s="70">
        <v>2410</v>
      </c>
      <c r="F2337" s="26">
        <v>1930</v>
      </c>
      <c r="G2337" s="12">
        <f t="shared" si="36"/>
        <v>0.24870466321243523</v>
      </c>
      <c r="H2337" s="12" t="s">
        <v>31710</v>
      </c>
      <c r="I2337" s="12" t="s">
        <v>29072</v>
      </c>
      <c r="J2337" s="25" t="s">
        <v>60</v>
      </c>
    </row>
    <row r="2338" spans="2:10" ht="12.75">
      <c r="B2338" s="72" t="s">
        <v>19933</v>
      </c>
      <c r="C2338" s="8" t="s">
        <v>26492</v>
      </c>
      <c r="D2338" s="54" t="s">
        <v>19934</v>
      </c>
      <c r="E2338" s="70">
        <v>2420</v>
      </c>
      <c r="F2338" s="26">
        <v>1936</v>
      </c>
      <c r="G2338" s="12">
        <f t="shared" si="36"/>
        <v>0.25</v>
      </c>
      <c r="H2338" s="12" t="s">
        <v>60</v>
      </c>
      <c r="I2338" s="12" t="s">
        <v>29073</v>
      </c>
      <c r="J2338" s="25" t="s">
        <v>60</v>
      </c>
    </row>
    <row r="2339" spans="2:10" ht="12.75">
      <c r="B2339" s="72" t="s">
        <v>8849</v>
      </c>
      <c r="C2339" s="8" t="s">
        <v>60</v>
      </c>
      <c r="D2339" s="54" t="s">
        <v>8850</v>
      </c>
      <c r="E2339" s="70">
        <v>2430</v>
      </c>
      <c r="F2339" s="26">
        <v>1941</v>
      </c>
      <c r="G2339" s="12">
        <f t="shared" si="36"/>
        <v>0.25193199381761988</v>
      </c>
      <c r="H2339" s="12" t="s">
        <v>31868</v>
      </c>
      <c r="I2339" s="12" t="s">
        <v>29074</v>
      </c>
      <c r="J2339" s="25" t="s">
        <v>60</v>
      </c>
    </row>
    <row r="2340" spans="2:10" ht="12.75">
      <c r="B2340" s="72" t="s">
        <v>8853</v>
      </c>
      <c r="C2340" s="8" t="s">
        <v>60</v>
      </c>
      <c r="D2340" s="54" t="s">
        <v>8854</v>
      </c>
      <c r="E2340" s="70">
        <v>2430</v>
      </c>
      <c r="F2340" s="26">
        <v>1941</v>
      </c>
      <c r="G2340" s="12">
        <f t="shared" si="36"/>
        <v>0.25193199381761988</v>
      </c>
      <c r="H2340" s="12" t="s">
        <v>31869</v>
      </c>
      <c r="I2340" s="12" t="s">
        <v>29075</v>
      </c>
      <c r="J2340" s="25" t="s">
        <v>60</v>
      </c>
    </row>
    <row r="2341" spans="2:10" ht="12.75">
      <c r="B2341" s="72" t="s">
        <v>10162</v>
      </c>
      <c r="C2341" s="8" t="s">
        <v>24574</v>
      </c>
      <c r="D2341" s="54" t="s">
        <v>10163</v>
      </c>
      <c r="E2341" s="70">
        <v>2430</v>
      </c>
      <c r="F2341" s="26">
        <v>1945</v>
      </c>
      <c r="G2341" s="12">
        <f t="shared" si="36"/>
        <v>0.24935732647814901</v>
      </c>
      <c r="H2341" s="12" t="s">
        <v>60</v>
      </c>
      <c r="I2341" s="12" t="s">
        <v>60</v>
      </c>
      <c r="J2341" s="25" t="s">
        <v>60</v>
      </c>
    </row>
    <row r="2342" spans="2:10" ht="12.75">
      <c r="B2342" s="72" t="s">
        <v>16418</v>
      </c>
      <c r="C2342" s="8" t="s">
        <v>25806</v>
      </c>
      <c r="D2342" s="54" t="s">
        <v>16419</v>
      </c>
      <c r="E2342" s="70">
        <v>2430</v>
      </c>
      <c r="F2342" s="26">
        <v>1942</v>
      </c>
      <c r="G2342" s="12">
        <f t="shared" si="36"/>
        <v>0.25128733264675596</v>
      </c>
      <c r="H2342" s="12" t="s">
        <v>60</v>
      </c>
      <c r="I2342" s="12" t="s">
        <v>29076</v>
      </c>
      <c r="J2342" s="25" t="s">
        <v>60</v>
      </c>
    </row>
    <row r="2343" spans="2:10" ht="12.75">
      <c r="B2343" s="72" t="s">
        <v>16422</v>
      </c>
      <c r="C2343" s="8" t="s">
        <v>25807</v>
      </c>
      <c r="D2343" s="54" t="s">
        <v>16423</v>
      </c>
      <c r="E2343" s="70">
        <v>2430</v>
      </c>
      <c r="F2343" s="26">
        <v>1942</v>
      </c>
      <c r="G2343" s="12">
        <f t="shared" si="36"/>
        <v>0.25128733264675596</v>
      </c>
      <c r="H2343" s="12" t="s">
        <v>31681</v>
      </c>
      <c r="I2343" s="12" t="s">
        <v>29077</v>
      </c>
      <c r="J2343" s="25" t="s">
        <v>60</v>
      </c>
    </row>
    <row r="2344" spans="2:10" ht="12.75">
      <c r="B2344" s="72" t="s">
        <v>22284</v>
      </c>
      <c r="C2344" s="8" t="s">
        <v>26907</v>
      </c>
      <c r="D2344" s="54" t="s">
        <v>22285</v>
      </c>
      <c r="E2344" s="70">
        <v>2440</v>
      </c>
      <c r="F2344" s="26">
        <v>1951</v>
      </c>
      <c r="G2344" s="12">
        <f t="shared" si="36"/>
        <v>0.2506406970784214</v>
      </c>
      <c r="H2344" s="12" t="s">
        <v>31863</v>
      </c>
      <c r="I2344" s="12" t="s">
        <v>29078</v>
      </c>
      <c r="J2344" s="25" t="s">
        <v>60</v>
      </c>
    </row>
    <row r="2345" spans="2:10" ht="12.75">
      <c r="B2345" s="72" t="s">
        <v>17095</v>
      </c>
      <c r="C2345" s="8" t="s">
        <v>25964</v>
      </c>
      <c r="D2345" s="54" t="s">
        <v>17096</v>
      </c>
      <c r="E2345" s="70">
        <v>2450</v>
      </c>
      <c r="F2345" s="26">
        <v>1957</v>
      </c>
      <c r="G2345" s="12">
        <f t="shared" si="36"/>
        <v>0.251916198262647</v>
      </c>
      <c r="H2345" s="12" t="s">
        <v>31716</v>
      </c>
      <c r="I2345" s="12" t="s">
        <v>29079</v>
      </c>
      <c r="J2345" s="25" t="s">
        <v>60</v>
      </c>
    </row>
    <row r="2346" spans="2:10" ht="12.75">
      <c r="B2346" s="72" t="s">
        <v>9619</v>
      </c>
      <c r="C2346" s="8" t="s">
        <v>60</v>
      </c>
      <c r="D2346" s="54" t="s">
        <v>9620</v>
      </c>
      <c r="E2346" s="70">
        <v>2460</v>
      </c>
      <c r="F2346" s="26">
        <v>1969</v>
      </c>
      <c r="G2346" s="12">
        <f t="shared" si="36"/>
        <v>0.24936515997968511</v>
      </c>
      <c r="H2346" s="12" t="s">
        <v>60</v>
      </c>
      <c r="I2346" s="12" t="s">
        <v>60</v>
      </c>
      <c r="J2346" s="25" t="s">
        <v>60</v>
      </c>
    </row>
    <row r="2347" spans="2:10" ht="12.75">
      <c r="B2347" s="72" t="s">
        <v>11709</v>
      </c>
      <c r="C2347" s="8" t="s">
        <v>24829</v>
      </c>
      <c r="D2347" s="54" t="s">
        <v>11710</v>
      </c>
      <c r="E2347" s="70">
        <v>2460</v>
      </c>
      <c r="F2347" s="26">
        <v>1969</v>
      </c>
      <c r="G2347" s="12">
        <f t="shared" si="36"/>
        <v>0.24936515997968511</v>
      </c>
      <c r="H2347" s="12" t="s">
        <v>31808</v>
      </c>
      <c r="I2347" s="12" t="s">
        <v>29080</v>
      </c>
      <c r="J2347" s="25" t="s">
        <v>60</v>
      </c>
    </row>
    <row r="2348" spans="2:10" ht="12.75">
      <c r="B2348" s="72" t="s">
        <v>13966</v>
      </c>
      <c r="C2348" s="8" t="s">
        <v>25255</v>
      </c>
      <c r="D2348" s="54" t="s">
        <v>13967</v>
      </c>
      <c r="E2348" s="70">
        <v>2460</v>
      </c>
      <c r="F2348" s="26">
        <v>1964</v>
      </c>
      <c r="G2348" s="12">
        <f t="shared" si="36"/>
        <v>0.25254582484725052</v>
      </c>
      <c r="H2348" s="12" t="s">
        <v>31683</v>
      </c>
      <c r="I2348" s="12" t="s">
        <v>29081</v>
      </c>
      <c r="J2348" s="25" t="s">
        <v>60</v>
      </c>
    </row>
    <row r="2349" spans="2:10" ht="12.75">
      <c r="B2349" s="72" t="s">
        <v>16426</v>
      </c>
      <c r="C2349" s="8" t="s">
        <v>25808</v>
      </c>
      <c r="D2349" s="54" t="s">
        <v>16427</v>
      </c>
      <c r="E2349" s="70">
        <v>2460</v>
      </c>
      <c r="F2349" s="26">
        <v>1966</v>
      </c>
      <c r="G2349" s="12">
        <f t="shared" si="36"/>
        <v>0.25127161749745675</v>
      </c>
      <c r="H2349" s="12" t="s">
        <v>31799</v>
      </c>
      <c r="I2349" s="12" t="s">
        <v>29082</v>
      </c>
      <c r="J2349" s="25" t="s">
        <v>60</v>
      </c>
    </row>
    <row r="2350" spans="2:10" ht="12.75">
      <c r="B2350" s="72" t="s">
        <v>19255</v>
      </c>
      <c r="C2350" s="8" t="s">
        <v>26375</v>
      </c>
      <c r="D2350" s="54" t="s">
        <v>19256</v>
      </c>
      <c r="E2350" s="70">
        <v>2450</v>
      </c>
      <c r="F2350" s="26">
        <v>1963</v>
      </c>
      <c r="G2350" s="12">
        <f t="shared" si="36"/>
        <v>0.24808965868568511</v>
      </c>
      <c r="H2350" s="12" t="s">
        <v>31840</v>
      </c>
      <c r="I2350" s="12" t="s">
        <v>29083</v>
      </c>
      <c r="J2350" s="25" t="s">
        <v>60</v>
      </c>
    </row>
    <row r="2351" spans="2:10" ht="12.75">
      <c r="B2351" s="72" t="s">
        <v>21747</v>
      </c>
      <c r="C2351" s="8" t="s">
        <v>26780</v>
      </c>
      <c r="D2351" s="54" t="s">
        <v>21748</v>
      </c>
      <c r="E2351" s="70">
        <v>2450</v>
      </c>
      <c r="F2351" s="26">
        <v>1963</v>
      </c>
      <c r="G2351" s="12">
        <f t="shared" si="36"/>
        <v>0.24808965868568511</v>
      </c>
      <c r="H2351" s="12" t="s">
        <v>31870</v>
      </c>
      <c r="I2351" s="12" t="s">
        <v>29084</v>
      </c>
      <c r="J2351" s="25" t="s">
        <v>60</v>
      </c>
    </row>
    <row r="2352" spans="2:10" ht="12.75">
      <c r="B2352" s="72" t="s">
        <v>24128</v>
      </c>
      <c r="C2352" s="8" t="s">
        <v>27159</v>
      </c>
      <c r="D2352" s="54" t="s">
        <v>24129</v>
      </c>
      <c r="E2352" s="70">
        <v>2460</v>
      </c>
      <c r="F2352" s="26">
        <v>1967</v>
      </c>
      <c r="G2352" s="12">
        <f t="shared" si="36"/>
        <v>0.25063548551093029</v>
      </c>
      <c r="H2352" s="12" t="s">
        <v>31862</v>
      </c>
      <c r="I2352" s="12" t="s">
        <v>29085</v>
      </c>
      <c r="J2352" s="25" t="s">
        <v>60</v>
      </c>
    </row>
    <row r="2353" spans="2:10" ht="12.75">
      <c r="B2353" s="72" t="s">
        <v>10578</v>
      </c>
      <c r="C2353" s="8">
        <v>0</v>
      </c>
      <c r="D2353" s="54" t="s">
        <v>10579</v>
      </c>
      <c r="E2353" s="70">
        <v>2470</v>
      </c>
      <c r="F2353" s="26">
        <v>1976</v>
      </c>
      <c r="G2353" s="12">
        <f t="shared" si="36"/>
        <v>0.25</v>
      </c>
      <c r="H2353" s="12" t="s">
        <v>60</v>
      </c>
      <c r="I2353" s="12" t="s">
        <v>60</v>
      </c>
      <c r="J2353" s="25" t="s">
        <v>60</v>
      </c>
    </row>
    <row r="2354" spans="2:10" ht="12.75">
      <c r="B2354" s="72" t="s">
        <v>16430</v>
      </c>
      <c r="C2354" s="8" t="s">
        <v>25809</v>
      </c>
      <c r="D2354" s="54" t="s">
        <v>16431</v>
      </c>
      <c r="E2354" s="70">
        <v>2470</v>
      </c>
      <c r="F2354" s="26">
        <v>1977</v>
      </c>
      <c r="G2354" s="12">
        <f t="shared" si="36"/>
        <v>0.24936772888214476</v>
      </c>
      <c r="H2354" s="12" t="s">
        <v>60</v>
      </c>
      <c r="I2354" s="12" t="s">
        <v>29086</v>
      </c>
      <c r="J2354" s="25" t="s">
        <v>60</v>
      </c>
    </row>
    <row r="2355" spans="2:10" ht="12.75">
      <c r="B2355" s="72" t="s">
        <v>20047</v>
      </c>
      <c r="C2355" s="8" t="s">
        <v>26502</v>
      </c>
      <c r="D2355" s="54" t="s">
        <v>20048</v>
      </c>
      <c r="E2355" s="70">
        <v>2470</v>
      </c>
      <c r="F2355" s="26">
        <v>1975</v>
      </c>
      <c r="G2355" s="12">
        <f t="shared" si="36"/>
        <v>0.25063291139240507</v>
      </c>
      <c r="H2355" s="12" t="s">
        <v>31814</v>
      </c>
      <c r="I2355" s="12" t="s">
        <v>29087</v>
      </c>
      <c r="J2355" s="25" t="s">
        <v>60</v>
      </c>
    </row>
    <row r="2356" spans="2:10" ht="12.75">
      <c r="B2356" s="72" t="s">
        <v>20051</v>
      </c>
      <c r="C2356" s="8" t="s">
        <v>26502</v>
      </c>
      <c r="D2356" s="54" t="s">
        <v>20052</v>
      </c>
      <c r="E2356" s="70">
        <v>2470</v>
      </c>
      <c r="F2356" s="26">
        <v>1975</v>
      </c>
      <c r="G2356" s="12">
        <f t="shared" si="36"/>
        <v>0.25063291139240507</v>
      </c>
      <c r="H2356" s="12" t="s">
        <v>31814</v>
      </c>
      <c r="I2356" s="12" t="s">
        <v>29088</v>
      </c>
      <c r="J2356" s="25" t="s">
        <v>60</v>
      </c>
    </row>
    <row r="2357" spans="2:10" ht="12.75">
      <c r="B2357" s="72" t="s">
        <v>22769</v>
      </c>
      <c r="C2357" s="8" t="s">
        <v>26939</v>
      </c>
      <c r="D2357" s="54" t="s">
        <v>22770</v>
      </c>
      <c r="E2357" s="70">
        <v>2470</v>
      </c>
      <c r="F2357" s="26">
        <v>1972</v>
      </c>
      <c r="G2357" s="12">
        <f t="shared" si="36"/>
        <v>0.25253549695740363</v>
      </c>
      <c r="H2357" s="12" t="s">
        <v>31871</v>
      </c>
      <c r="I2357" s="12" t="s">
        <v>29089</v>
      </c>
      <c r="J2357" s="25" t="s">
        <v>60</v>
      </c>
    </row>
    <row r="2358" spans="2:10" ht="12.75">
      <c r="B2358" s="72" t="s">
        <v>13958</v>
      </c>
      <c r="C2358" s="8" t="s">
        <v>25253</v>
      </c>
      <c r="D2358" s="54" t="s">
        <v>13959</v>
      </c>
      <c r="E2358" s="70">
        <v>2480</v>
      </c>
      <c r="F2358" s="26">
        <v>1987</v>
      </c>
      <c r="G2358" s="12">
        <f t="shared" si="36"/>
        <v>0.24811273276295931</v>
      </c>
      <c r="H2358" s="12" t="s">
        <v>31846</v>
      </c>
      <c r="I2358" s="12" t="s">
        <v>29090</v>
      </c>
      <c r="J2358" s="25" t="s">
        <v>60</v>
      </c>
    </row>
    <row r="2359" spans="2:10" ht="12.75">
      <c r="B2359" s="72" t="s">
        <v>19002</v>
      </c>
      <c r="C2359" s="8" t="s">
        <v>60</v>
      </c>
      <c r="D2359" s="54" t="s">
        <v>19003</v>
      </c>
      <c r="E2359" s="70">
        <v>2480</v>
      </c>
      <c r="F2359" s="26">
        <v>1987</v>
      </c>
      <c r="G2359" s="12">
        <f t="shared" si="36"/>
        <v>0.24811273276295931</v>
      </c>
      <c r="H2359" s="12" t="s">
        <v>31872</v>
      </c>
      <c r="I2359" s="12" t="s">
        <v>29091</v>
      </c>
      <c r="J2359" s="25" t="s">
        <v>60</v>
      </c>
    </row>
    <row r="2360" spans="2:10" ht="12.75">
      <c r="B2360" s="72" t="s">
        <v>21751</v>
      </c>
      <c r="C2360" s="8" t="s">
        <v>26781</v>
      </c>
      <c r="D2360" s="54" t="s">
        <v>21752</v>
      </c>
      <c r="E2360" s="70">
        <v>2480</v>
      </c>
      <c r="F2360" s="26">
        <v>1987</v>
      </c>
      <c r="G2360" s="12">
        <f t="shared" si="36"/>
        <v>0.24811273276295931</v>
      </c>
      <c r="H2360" s="12" t="s">
        <v>31873</v>
      </c>
      <c r="I2360" s="12" t="s">
        <v>29092</v>
      </c>
      <c r="J2360" s="25" t="s">
        <v>60</v>
      </c>
    </row>
    <row r="2361" spans="2:10" ht="12.75">
      <c r="B2361" s="45" t="s">
        <v>4020</v>
      </c>
      <c r="C2361" s="8" t="s">
        <v>4019</v>
      </c>
      <c r="D2361" s="54" t="s">
        <v>4021</v>
      </c>
      <c r="E2361" s="70">
        <v>2490</v>
      </c>
      <c r="F2361" s="26">
        <v>1990</v>
      </c>
      <c r="G2361" s="12">
        <f t="shared" si="36"/>
        <v>0.25125628140703515</v>
      </c>
      <c r="H2361" s="12" t="s">
        <v>4024</v>
      </c>
      <c r="I2361" s="12" t="s">
        <v>29093</v>
      </c>
      <c r="J2361" s="25" t="s">
        <v>60</v>
      </c>
    </row>
    <row r="2362" spans="2:10" ht="12.75">
      <c r="B2362" s="72" t="s">
        <v>10638</v>
      </c>
      <c r="C2362" s="8">
        <v>0</v>
      </c>
      <c r="D2362" s="54" t="s">
        <v>10639</v>
      </c>
      <c r="E2362" s="70">
        <v>2500</v>
      </c>
      <c r="F2362" s="26">
        <v>1996</v>
      </c>
      <c r="G2362" s="12">
        <f t="shared" si="36"/>
        <v>0.25250501002004011</v>
      </c>
      <c r="H2362" s="12" t="s">
        <v>60</v>
      </c>
      <c r="I2362" s="12" t="s">
        <v>60</v>
      </c>
      <c r="J2362" s="25" t="s">
        <v>60</v>
      </c>
    </row>
    <row r="2363" spans="2:10" ht="12.75">
      <c r="B2363" s="72" t="s">
        <v>12594</v>
      </c>
      <c r="C2363" s="8">
        <v>48136758</v>
      </c>
      <c r="D2363" s="54" t="s">
        <v>12595</v>
      </c>
      <c r="E2363" s="70">
        <v>2500</v>
      </c>
      <c r="F2363" s="26">
        <v>1999</v>
      </c>
      <c r="G2363" s="12">
        <f t="shared" si="36"/>
        <v>0.25062531265632826</v>
      </c>
      <c r="H2363" s="12" t="s">
        <v>31845</v>
      </c>
      <c r="I2363" s="12" t="s">
        <v>29094</v>
      </c>
      <c r="J2363" s="25" t="s">
        <v>60</v>
      </c>
    </row>
    <row r="2364" spans="2:10" ht="12.75">
      <c r="B2364" s="72" t="s">
        <v>12598</v>
      </c>
      <c r="C2364" s="8" t="s">
        <v>25013</v>
      </c>
      <c r="D2364" s="54" t="s">
        <v>12599</v>
      </c>
      <c r="E2364" s="70">
        <v>2500</v>
      </c>
      <c r="F2364" s="26">
        <v>1999</v>
      </c>
      <c r="G2364" s="12">
        <f t="shared" si="36"/>
        <v>0.25062531265632826</v>
      </c>
      <c r="H2364" s="12" t="s">
        <v>60</v>
      </c>
      <c r="I2364" s="12" t="s">
        <v>29095</v>
      </c>
      <c r="J2364" s="25" t="s">
        <v>60</v>
      </c>
    </row>
    <row r="2365" spans="2:10" ht="12.75">
      <c r="B2365" s="72" t="s">
        <v>12602</v>
      </c>
      <c r="C2365" s="8">
        <v>4932373372</v>
      </c>
      <c r="D2365" s="54" t="s">
        <v>12603</v>
      </c>
      <c r="E2365" s="70">
        <v>2500</v>
      </c>
      <c r="F2365" s="26">
        <v>1999</v>
      </c>
      <c r="G2365" s="12">
        <f t="shared" si="36"/>
        <v>0.25062531265632826</v>
      </c>
      <c r="H2365" s="12" t="s">
        <v>31673</v>
      </c>
      <c r="I2365" s="12" t="s">
        <v>29096</v>
      </c>
      <c r="J2365" s="25" t="s">
        <v>60</v>
      </c>
    </row>
    <row r="2366" spans="2:10" ht="12.75">
      <c r="B2366" s="72" t="s">
        <v>13974</v>
      </c>
      <c r="C2366" s="8" t="s">
        <v>60</v>
      </c>
      <c r="D2366" s="54" t="s">
        <v>13975</v>
      </c>
      <c r="E2366" s="70">
        <v>2500</v>
      </c>
      <c r="F2366" s="26">
        <v>1999</v>
      </c>
      <c r="G2366" s="12">
        <f t="shared" si="36"/>
        <v>0.25062531265632826</v>
      </c>
      <c r="H2366" s="12" t="s">
        <v>60</v>
      </c>
      <c r="I2366" s="12" t="s">
        <v>60</v>
      </c>
      <c r="J2366" s="25" t="s">
        <v>60</v>
      </c>
    </row>
    <row r="2367" spans="2:10" ht="12.75">
      <c r="B2367" s="72" t="s">
        <v>13978</v>
      </c>
      <c r="C2367" s="8" t="s">
        <v>60</v>
      </c>
      <c r="D2367" s="54" t="s">
        <v>13979</v>
      </c>
      <c r="E2367" s="70">
        <v>2500</v>
      </c>
      <c r="F2367" s="26">
        <v>1999</v>
      </c>
      <c r="G2367" s="12">
        <f t="shared" si="36"/>
        <v>0.25062531265632826</v>
      </c>
      <c r="H2367" s="12" t="s">
        <v>60</v>
      </c>
      <c r="I2367" s="12" t="s">
        <v>60</v>
      </c>
      <c r="J2367" s="25" t="s">
        <v>60</v>
      </c>
    </row>
    <row r="2368" spans="2:10" ht="12.75">
      <c r="B2368" s="72" t="s">
        <v>16434</v>
      </c>
      <c r="C2368" s="8" t="s">
        <v>25810</v>
      </c>
      <c r="D2368" s="54" t="s">
        <v>16435</v>
      </c>
      <c r="E2368" s="70">
        <v>2500</v>
      </c>
      <c r="F2368" s="26">
        <v>2001</v>
      </c>
      <c r="G2368" s="12">
        <f t="shared" si="36"/>
        <v>0.24937531234382804</v>
      </c>
      <c r="H2368" s="12" t="s">
        <v>31649</v>
      </c>
      <c r="I2368" s="12" t="s">
        <v>29097</v>
      </c>
      <c r="J2368" s="25" t="s">
        <v>60</v>
      </c>
    </row>
    <row r="2369" spans="2:10" ht="12.75">
      <c r="B2369" s="72" t="s">
        <v>20055</v>
      </c>
      <c r="C2369" s="8" t="s">
        <v>26502</v>
      </c>
      <c r="D2369" s="54" t="s">
        <v>20056</v>
      </c>
      <c r="E2369" s="70">
        <v>2500</v>
      </c>
      <c r="F2369" s="26">
        <v>1999</v>
      </c>
      <c r="G2369" s="12">
        <f t="shared" si="36"/>
        <v>0.25062531265632826</v>
      </c>
      <c r="H2369" s="12" t="s">
        <v>31814</v>
      </c>
      <c r="I2369" s="12" t="s">
        <v>29098</v>
      </c>
      <c r="J2369" s="25" t="s">
        <v>60</v>
      </c>
    </row>
    <row r="2370" spans="2:10" ht="12.75">
      <c r="B2370" s="72" t="s">
        <v>20327</v>
      </c>
      <c r="C2370" s="8" t="s">
        <v>60</v>
      </c>
      <c r="D2370" s="54" t="s">
        <v>20328</v>
      </c>
      <c r="E2370" s="70">
        <v>2500</v>
      </c>
      <c r="F2370" s="26">
        <v>2002</v>
      </c>
      <c r="G2370" s="12">
        <f t="shared" ref="G2370:G2433" si="37">IFERROR(E2370/F2370-1,0)</f>
        <v>0.24875124875124865</v>
      </c>
      <c r="H2370" s="12" t="s">
        <v>31857</v>
      </c>
      <c r="I2370" s="12" t="s">
        <v>29099</v>
      </c>
      <c r="J2370" s="25" t="s">
        <v>60</v>
      </c>
    </row>
    <row r="2371" spans="2:10" ht="12.75">
      <c r="B2371" s="72" t="s">
        <v>13970</v>
      </c>
      <c r="C2371" s="8" t="s">
        <v>25256</v>
      </c>
      <c r="D2371" s="54" t="s">
        <v>13971</v>
      </c>
      <c r="E2371" s="70">
        <v>2510</v>
      </c>
      <c r="F2371" s="26">
        <v>2006</v>
      </c>
      <c r="G2371" s="12">
        <f t="shared" si="37"/>
        <v>0.25124626121635085</v>
      </c>
      <c r="H2371" s="12" t="s">
        <v>31645</v>
      </c>
      <c r="I2371" s="12" t="s">
        <v>29100</v>
      </c>
      <c r="J2371" s="25" t="s">
        <v>60</v>
      </c>
    </row>
    <row r="2372" spans="2:10" ht="12.75">
      <c r="B2372" s="72" t="s">
        <v>13982</v>
      </c>
      <c r="C2372" s="8" t="s">
        <v>25257</v>
      </c>
      <c r="D2372" s="54" t="s">
        <v>13983</v>
      </c>
      <c r="E2372" s="70">
        <v>2510</v>
      </c>
      <c r="F2372" s="26">
        <v>2010</v>
      </c>
      <c r="G2372" s="12">
        <f t="shared" si="37"/>
        <v>0.24875621890547261</v>
      </c>
      <c r="H2372" s="12" t="s">
        <v>31683</v>
      </c>
      <c r="I2372" s="12" t="s">
        <v>29101</v>
      </c>
      <c r="J2372" s="25" t="s">
        <v>60</v>
      </c>
    </row>
    <row r="2373" spans="2:10" ht="12.75">
      <c r="B2373" s="72" t="s">
        <v>17099</v>
      </c>
      <c r="C2373" s="8" t="s">
        <v>25965</v>
      </c>
      <c r="D2373" s="54" t="s">
        <v>17100</v>
      </c>
      <c r="E2373" s="70">
        <v>2510</v>
      </c>
      <c r="F2373" s="26">
        <v>2007</v>
      </c>
      <c r="G2373" s="12">
        <f t="shared" si="37"/>
        <v>0.25062282012954662</v>
      </c>
      <c r="H2373" s="12" t="s">
        <v>31718</v>
      </c>
      <c r="I2373" s="12" t="s">
        <v>29102</v>
      </c>
      <c r="J2373" s="25" t="s">
        <v>60</v>
      </c>
    </row>
    <row r="2374" spans="2:10" ht="12.75">
      <c r="B2374" s="72" t="s">
        <v>18905</v>
      </c>
      <c r="C2374" s="8" t="s">
        <v>26321</v>
      </c>
      <c r="D2374" s="54" t="s">
        <v>18906</v>
      </c>
      <c r="E2374" s="70">
        <v>2510</v>
      </c>
      <c r="F2374" s="26">
        <v>2011</v>
      </c>
      <c r="G2374" s="12">
        <f t="shared" si="37"/>
        <v>0.24813525609149667</v>
      </c>
      <c r="H2374" s="12" t="s">
        <v>31874</v>
      </c>
      <c r="I2374" s="12" t="s">
        <v>29103</v>
      </c>
      <c r="J2374" s="25" t="s">
        <v>60</v>
      </c>
    </row>
    <row r="2375" spans="2:10" ht="12.75">
      <c r="B2375" s="72" t="s">
        <v>21325</v>
      </c>
      <c r="C2375" s="8" t="s">
        <v>26718</v>
      </c>
      <c r="D2375" s="54" t="s">
        <v>21326</v>
      </c>
      <c r="E2375" s="70">
        <v>2510</v>
      </c>
      <c r="F2375" s="26">
        <v>2006</v>
      </c>
      <c r="G2375" s="12">
        <f t="shared" si="37"/>
        <v>0.25124626121635085</v>
      </c>
      <c r="H2375" s="12" t="s">
        <v>31748</v>
      </c>
      <c r="I2375" s="12" t="s">
        <v>29104</v>
      </c>
      <c r="J2375" s="25" t="s">
        <v>60</v>
      </c>
    </row>
    <row r="2376" spans="2:10" ht="12.75">
      <c r="B2376" s="45" t="s">
        <v>4131</v>
      </c>
      <c r="C2376" s="8" t="s">
        <v>4130</v>
      </c>
      <c r="D2376" s="54" t="s">
        <v>4132</v>
      </c>
      <c r="E2376" s="70">
        <v>2500</v>
      </c>
      <c r="F2376" s="26">
        <v>2000</v>
      </c>
      <c r="G2376" s="12">
        <f t="shared" si="37"/>
        <v>0.25</v>
      </c>
      <c r="H2376" s="12" t="s">
        <v>4123</v>
      </c>
      <c r="I2376" s="12" t="s">
        <v>29105</v>
      </c>
      <c r="J2376" s="25" t="s">
        <v>60</v>
      </c>
    </row>
    <row r="2377" spans="2:10" ht="12.75">
      <c r="B2377" s="45" t="s">
        <v>4222</v>
      </c>
      <c r="C2377" s="8" t="s">
        <v>4221</v>
      </c>
      <c r="D2377" s="54" t="s">
        <v>4223</v>
      </c>
      <c r="E2377" s="70">
        <v>2500</v>
      </c>
      <c r="F2377" s="26">
        <v>2000</v>
      </c>
      <c r="G2377" s="12">
        <f t="shared" si="37"/>
        <v>0.25</v>
      </c>
      <c r="H2377" s="12" t="s">
        <v>4225</v>
      </c>
      <c r="I2377" s="12" t="s">
        <v>29106</v>
      </c>
      <c r="J2377" s="25" t="s">
        <v>60</v>
      </c>
    </row>
    <row r="2378" spans="2:10" ht="12.75">
      <c r="B2378" s="45" t="s">
        <v>4228</v>
      </c>
      <c r="C2378" s="8" t="s">
        <v>4227</v>
      </c>
      <c r="D2378" s="54" t="s">
        <v>4229</v>
      </c>
      <c r="E2378" s="70">
        <v>2500</v>
      </c>
      <c r="F2378" s="26">
        <v>2000</v>
      </c>
      <c r="G2378" s="12">
        <f t="shared" si="37"/>
        <v>0.25</v>
      </c>
      <c r="H2378" s="12" t="s">
        <v>4225</v>
      </c>
      <c r="I2378" s="12" t="s">
        <v>29107</v>
      </c>
      <c r="J2378" s="25" t="s">
        <v>60</v>
      </c>
    </row>
    <row r="2379" spans="2:10" ht="12.75">
      <c r="B2379" s="45" t="s">
        <v>4233</v>
      </c>
      <c r="C2379" s="8" t="s">
        <v>4232</v>
      </c>
      <c r="D2379" s="54" t="s">
        <v>4234</v>
      </c>
      <c r="E2379" s="70">
        <v>2500</v>
      </c>
      <c r="F2379" s="26">
        <v>2000</v>
      </c>
      <c r="G2379" s="12">
        <f t="shared" si="37"/>
        <v>0.25</v>
      </c>
      <c r="H2379" s="12" t="s">
        <v>4225</v>
      </c>
      <c r="I2379" s="12" t="s">
        <v>29108</v>
      </c>
      <c r="J2379" s="25" t="s">
        <v>60</v>
      </c>
    </row>
    <row r="2380" spans="2:10" ht="12.75">
      <c r="B2380" s="45" t="s">
        <v>4357</v>
      </c>
      <c r="C2380" s="8" t="s">
        <v>4351</v>
      </c>
      <c r="D2380" s="54" t="s">
        <v>4353</v>
      </c>
      <c r="E2380" s="70">
        <v>2500</v>
      </c>
      <c r="F2380" s="26">
        <v>2000</v>
      </c>
      <c r="G2380" s="12">
        <f t="shared" si="37"/>
        <v>0.25</v>
      </c>
      <c r="H2380" s="12" t="s">
        <v>4355</v>
      </c>
      <c r="I2380" s="12" t="s">
        <v>29109</v>
      </c>
      <c r="J2380" s="25" t="s">
        <v>60</v>
      </c>
    </row>
    <row r="2381" spans="2:10" ht="12.75">
      <c r="B2381" s="45" t="s">
        <v>4471</v>
      </c>
      <c r="C2381" s="8" t="s">
        <v>4470</v>
      </c>
      <c r="D2381" s="54" t="s">
        <v>4472</v>
      </c>
      <c r="E2381" s="70">
        <v>2500</v>
      </c>
      <c r="F2381" s="26">
        <v>2000</v>
      </c>
      <c r="G2381" s="12">
        <f t="shared" si="37"/>
        <v>0.25</v>
      </c>
      <c r="H2381" s="12" t="s">
        <v>4355</v>
      </c>
      <c r="I2381" s="12" t="s">
        <v>29110</v>
      </c>
      <c r="J2381" s="25" t="s">
        <v>60</v>
      </c>
    </row>
    <row r="2382" spans="2:10" ht="12.75">
      <c r="B2382" s="45" t="s">
        <v>4643</v>
      </c>
      <c r="C2382" s="8" t="s">
        <v>4642</v>
      </c>
      <c r="D2382" s="54" t="s">
        <v>4644</v>
      </c>
      <c r="E2382" s="70">
        <v>2500</v>
      </c>
      <c r="F2382" s="26">
        <v>2000</v>
      </c>
      <c r="G2382" s="12">
        <f t="shared" si="37"/>
        <v>0.25</v>
      </c>
      <c r="H2382" s="12" t="s">
        <v>4617</v>
      </c>
      <c r="I2382" s="12" t="s">
        <v>29111</v>
      </c>
      <c r="J2382" s="25" t="s">
        <v>60</v>
      </c>
    </row>
    <row r="2383" spans="2:10" ht="12.75">
      <c r="B2383" s="45" t="s">
        <v>6408</v>
      </c>
      <c r="C2383" s="8" t="s">
        <v>6407</v>
      </c>
      <c r="D2383" s="54" t="s">
        <v>6409</v>
      </c>
      <c r="E2383" s="70">
        <v>2500</v>
      </c>
      <c r="F2383" s="26">
        <v>2000</v>
      </c>
      <c r="G2383" s="12">
        <f t="shared" si="37"/>
        <v>0.25</v>
      </c>
      <c r="H2383" s="12" t="s">
        <v>6400</v>
      </c>
      <c r="I2383" s="12" t="s">
        <v>29112</v>
      </c>
      <c r="J2383" s="25" t="s">
        <v>60</v>
      </c>
    </row>
    <row r="2384" spans="2:10" ht="12.75">
      <c r="B2384" s="46" t="s">
        <v>6940</v>
      </c>
      <c r="C2384" s="8" t="s">
        <v>6939</v>
      </c>
      <c r="D2384" s="54" t="s">
        <v>6941</v>
      </c>
      <c r="E2384" s="70">
        <v>2500</v>
      </c>
      <c r="F2384" s="26">
        <v>2000</v>
      </c>
      <c r="G2384" s="12">
        <f t="shared" si="37"/>
        <v>0.25</v>
      </c>
      <c r="H2384" s="12" t="s">
        <v>6943</v>
      </c>
      <c r="I2384" s="12" t="s">
        <v>29113</v>
      </c>
      <c r="J2384" s="25" t="s">
        <v>60</v>
      </c>
    </row>
    <row r="2385" spans="2:10" ht="12.75">
      <c r="B2385" s="46" t="s">
        <v>6946</v>
      </c>
      <c r="C2385" s="8" t="s">
        <v>6945</v>
      </c>
      <c r="D2385" s="54" t="s">
        <v>6947</v>
      </c>
      <c r="E2385" s="70">
        <v>2500</v>
      </c>
      <c r="F2385" s="26">
        <v>2000</v>
      </c>
      <c r="G2385" s="12">
        <f t="shared" si="37"/>
        <v>0.25</v>
      </c>
      <c r="H2385" s="12" t="s">
        <v>6943</v>
      </c>
      <c r="I2385" s="12" t="s">
        <v>29114</v>
      </c>
      <c r="J2385" s="25" t="s">
        <v>60</v>
      </c>
    </row>
    <row r="2386" spans="2:10" ht="12.75">
      <c r="B2386" s="47" t="s">
        <v>7019</v>
      </c>
      <c r="C2386" s="8" t="s">
        <v>7018</v>
      </c>
      <c r="D2386" s="54" t="s">
        <v>7020</v>
      </c>
      <c r="E2386" s="70">
        <v>2500</v>
      </c>
      <c r="F2386" s="26">
        <v>2000</v>
      </c>
      <c r="G2386" s="12">
        <f t="shared" si="37"/>
        <v>0.25</v>
      </c>
      <c r="H2386" s="12" t="s">
        <v>6937</v>
      </c>
      <c r="I2386" s="12" t="s">
        <v>29115</v>
      </c>
      <c r="J2386" s="25" t="s">
        <v>60</v>
      </c>
    </row>
    <row r="2387" spans="2:10" ht="12.75">
      <c r="B2387" s="45" t="s">
        <v>8768</v>
      </c>
      <c r="C2387" s="8" t="s">
        <v>8767</v>
      </c>
      <c r="D2387" s="54" t="s">
        <v>8769</v>
      </c>
      <c r="E2387" s="70">
        <v>2500</v>
      </c>
      <c r="F2387" s="26">
        <v>2000</v>
      </c>
      <c r="G2387" s="12">
        <f t="shared" si="37"/>
        <v>0.25</v>
      </c>
      <c r="H2387" s="12" t="s">
        <v>31875</v>
      </c>
      <c r="I2387" s="12" t="s">
        <v>29116</v>
      </c>
      <c r="J2387" s="25" t="s">
        <v>60</v>
      </c>
    </row>
    <row r="2388" spans="2:10" ht="12.75">
      <c r="B2388" s="72" t="s">
        <v>10582</v>
      </c>
      <c r="C2388" s="8">
        <v>0</v>
      </c>
      <c r="D2388" s="54" t="s">
        <v>10583</v>
      </c>
      <c r="E2388" s="70">
        <v>2530</v>
      </c>
      <c r="F2388" s="26">
        <v>2021</v>
      </c>
      <c r="G2388" s="12">
        <f t="shared" si="37"/>
        <v>0.25185551707075704</v>
      </c>
      <c r="H2388" s="12" t="s">
        <v>60</v>
      </c>
      <c r="I2388" s="12" t="s">
        <v>60</v>
      </c>
      <c r="J2388" s="25" t="s">
        <v>60</v>
      </c>
    </row>
    <row r="2389" spans="2:10" ht="12.75">
      <c r="B2389" s="72" t="s">
        <v>16438</v>
      </c>
      <c r="C2389" s="8" t="s">
        <v>25811</v>
      </c>
      <c r="D2389" s="54" t="s">
        <v>16439</v>
      </c>
      <c r="E2389" s="70">
        <v>2520</v>
      </c>
      <c r="F2389" s="26">
        <v>2013</v>
      </c>
      <c r="G2389" s="12">
        <f t="shared" si="37"/>
        <v>0.25186289120715344</v>
      </c>
      <c r="H2389" s="12" t="s">
        <v>31876</v>
      </c>
      <c r="I2389" s="12" t="s">
        <v>29117</v>
      </c>
      <c r="J2389" s="25" t="s">
        <v>60</v>
      </c>
    </row>
    <row r="2390" spans="2:10" ht="12.75">
      <c r="B2390" s="72" t="s">
        <v>19006</v>
      </c>
      <c r="C2390" s="8" t="s">
        <v>26341</v>
      </c>
      <c r="D2390" s="54" t="s">
        <v>19007</v>
      </c>
      <c r="E2390" s="70">
        <v>2520</v>
      </c>
      <c r="F2390" s="26">
        <v>2016</v>
      </c>
      <c r="G2390" s="12">
        <f t="shared" si="37"/>
        <v>0.25</v>
      </c>
      <c r="H2390" s="12" t="s">
        <v>31877</v>
      </c>
      <c r="I2390" s="12" t="s">
        <v>29118</v>
      </c>
      <c r="J2390" s="25" t="s">
        <v>60</v>
      </c>
    </row>
    <row r="2391" spans="2:10" ht="12.75">
      <c r="B2391" s="72" t="s">
        <v>19963</v>
      </c>
      <c r="C2391" s="8" t="s">
        <v>26495</v>
      </c>
      <c r="D2391" s="54" t="s">
        <v>19964</v>
      </c>
      <c r="E2391" s="70">
        <v>2520</v>
      </c>
      <c r="F2391" s="26">
        <v>2013</v>
      </c>
      <c r="G2391" s="12">
        <f t="shared" si="37"/>
        <v>0.25186289120715344</v>
      </c>
      <c r="H2391" s="12" t="s">
        <v>31878</v>
      </c>
      <c r="I2391" s="12" t="s">
        <v>29119</v>
      </c>
      <c r="J2391" s="25" t="s">
        <v>60</v>
      </c>
    </row>
    <row r="2392" spans="2:10" ht="12.75">
      <c r="B2392" s="72" t="s">
        <v>19967</v>
      </c>
      <c r="C2392" s="8" t="s">
        <v>26496</v>
      </c>
      <c r="D2392" s="54" t="s">
        <v>19968</v>
      </c>
      <c r="E2392" s="70">
        <v>2520</v>
      </c>
      <c r="F2392" s="26">
        <v>2013</v>
      </c>
      <c r="G2392" s="12">
        <f t="shared" si="37"/>
        <v>0.25186289120715344</v>
      </c>
      <c r="H2392" s="12" t="s">
        <v>31878</v>
      </c>
      <c r="I2392" s="12" t="s">
        <v>29120</v>
      </c>
      <c r="J2392" s="25" t="s">
        <v>60</v>
      </c>
    </row>
    <row r="2393" spans="2:10" ht="12.75">
      <c r="B2393" s="72" t="s">
        <v>19971</v>
      </c>
      <c r="C2393" s="8" t="s">
        <v>26497</v>
      </c>
      <c r="D2393" s="54" t="s">
        <v>19972</v>
      </c>
      <c r="E2393" s="70">
        <v>2520</v>
      </c>
      <c r="F2393" s="26">
        <v>2013</v>
      </c>
      <c r="G2393" s="12">
        <f t="shared" si="37"/>
        <v>0.25186289120715344</v>
      </c>
      <c r="H2393" s="12" t="s">
        <v>31878</v>
      </c>
      <c r="I2393" s="12" t="s">
        <v>29121</v>
      </c>
      <c r="J2393" s="25" t="s">
        <v>60</v>
      </c>
    </row>
    <row r="2394" spans="2:10" ht="12.75">
      <c r="B2394" s="72" t="s">
        <v>22806</v>
      </c>
      <c r="C2394" s="8" t="s">
        <v>26948</v>
      </c>
      <c r="D2394" s="54" t="s">
        <v>22807</v>
      </c>
      <c r="E2394" s="70">
        <v>2520</v>
      </c>
      <c r="F2394" s="26">
        <v>2014</v>
      </c>
      <c r="G2394" s="12">
        <f t="shared" si="37"/>
        <v>0.2512413108242304</v>
      </c>
      <c r="H2394" s="12" t="s">
        <v>31784</v>
      </c>
      <c r="I2394" s="12" t="s">
        <v>29122</v>
      </c>
      <c r="J2394" s="25" t="s">
        <v>60</v>
      </c>
    </row>
    <row r="2395" spans="2:10" ht="12.75">
      <c r="B2395" s="72" t="s">
        <v>22810</v>
      </c>
      <c r="C2395" s="8" t="s">
        <v>26949</v>
      </c>
      <c r="D2395" s="54" t="s">
        <v>22811</v>
      </c>
      <c r="E2395" s="70">
        <v>2520</v>
      </c>
      <c r="F2395" s="26">
        <v>2014</v>
      </c>
      <c r="G2395" s="12">
        <f t="shared" si="37"/>
        <v>0.2512413108242304</v>
      </c>
      <c r="H2395" s="12" t="s">
        <v>31784</v>
      </c>
      <c r="I2395" s="12" t="s">
        <v>29123</v>
      </c>
      <c r="J2395" s="25" t="s">
        <v>60</v>
      </c>
    </row>
    <row r="2396" spans="2:10" ht="12.75">
      <c r="B2396" s="72" t="s">
        <v>12606</v>
      </c>
      <c r="C2396" s="8">
        <v>48131253</v>
      </c>
      <c r="D2396" s="54" t="s">
        <v>12607</v>
      </c>
      <c r="E2396" s="70">
        <v>2530</v>
      </c>
      <c r="F2396" s="26">
        <v>2024</v>
      </c>
      <c r="G2396" s="12">
        <f t="shared" si="37"/>
        <v>0.25</v>
      </c>
      <c r="H2396" s="12" t="s">
        <v>31765</v>
      </c>
      <c r="I2396" s="12" t="s">
        <v>29124</v>
      </c>
      <c r="J2396" s="25" t="s">
        <v>60</v>
      </c>
    </row>
    <row r="2397" spans="2:10" ht="12.75">
      <c r="B2397" s="72" t="s">
        <v>17103</v>
      </c>
      <c r="C2397" s="8" t="s">
        <v>25966</v>
      </c>
      <c r="D2397" s="54" t="s">
        <v>17104</v>
      </c>
      <c r="E2397" s="70">
        <v>2540</v>
      </c>
      <c r="F2397" s="26">
        <v>2029</v>
      </c>
      <c r="G2397" s="12">
        <f t="shared" si="37"/>
        <v>0.25184820108427797</v>
      </c>
      <c r="H2397" s="12" t="s">
        <v>31792</v>
      </c>
      <c r="I2397" s="12" t="s">
        <v>29125</v>
      </c>
      <c r="J2397" s="25" t="s">
        <v>60</v>
      </c>
    </row>
    <row r="2398" spans="2:10" ht="12.75">
      <c r="B2398" s="72" t="s">
        <v>19010</v>
      </c>
      <c r="C2398" s="8" t="s">
        <v>26342</v>
      </c>
      <c r="D2398" s="54" t="s">
        <v>19011</v>
      </c>
      <c r="E2398" s="70">
        <v>2530</v>
      </c>
      <c r="F2398" s="26">
        <v>2022</v>
      </c>
      <c r="G2398" s="12">
        <f t="shared" si="37"/>
        <v>0.25123639960435207</v>
      </c>
      <c r="H2398" s="12" t="s">
        <v>31877</v>
      </c>
      <c r="I2398" s="12" t="s">
        <v>29126</v>
      </c>
      <c r="J2398" s="25" t="s">
        <v>60</v>
      </c>
    </row>
    <row r="2399" spans="2:10" ht="12.75">
      <c r="B2399" s="72" t="s">
        <v>22814</v>
      </c>
      <c r="C2399" s="8" t="s">
        <v>26950</v>
      </c>
      <c r="D2399" s="54" t="s">
        <v>22815</v>
      </c>
      <c r="E2399" s="70">
        <v>2530</v>
      </c>
      <c r="F2399" s="26">
        <v>2026</v>
      </c>
      <c r="G2399" s="12">
        <f t="shared" si="37"/>
        <v>0.24876604146100689</v>
      </c>
      <c r="H2399" s="12" t="s">
        <v>31784</v>
      </c>
      <c r="I2399" s="12" t="s">
        <v>29127</v>
      </c>
      <c r="J2399" s="25" t="s">
        <v>60</v>
      </c>
    </row>
    <row r="2400" spans="2:10" ht="12.75">
      <c r="B2400" s="72" t="s">
        <v>9679</v>
      </c>
      <c r="C2400" s="8" t="s">
        <v>60</v>
      </c>
      <c r="D2400" s="54" t="s">
        <v>9680</v>
      </c>
      <c r="E2400" s="70">
        <v>2540</v>
      </c>
      <c r="F2400" s="26">
        <v>2031</v>
      </c>
      <c r="G2400" s="12">
        <f t="shared" si="37"/>
        <v>0.25061546036435245</v>
      </c>
      <c r="H2400" s="12" t="s">
        <v>60</v>
      </c>
      <c r="I2400" s="12" t="s">
        <v>60</v>
      </c>
      <c r="J2400" s="25" t="s">
        <v>60</v>
      </c>
    </row>
    <row r="2401" spans="2:10" ht="12.75">
      <c r="B2401" s="72" t="s">
        <v>11229</v>
      </c>
      <c r="C2401" s="8" t="s">
        <v>24712</v>
      </c>
      <c r="D2401" s="54" t="s">
        <v>11230</v>
      </c>
      <c r="E2401" s="70">
        <v>2540</v>
      </c>
      <c r="F2401" s="26">
        <v>2031</v>
      </c>
      <c r="G2401" s="12">
        <f t="shared" si="37"/>
        <v>0.25061546036435245</v>
      </c>
      <c r="H2401" s="12" t="s">
        <v>31879</v>
      </c>
      <c r="I2401" s="12" t="s">
        <v>29128</v>
      </c>
      <c r="J2401" s="25" t="s">
        <v>60</v>
      </c>
    </row>
    <row r="2402" spans="2:10" ht="12.75">
      <c r="B2402" s="72" t="s">
        <v>19014</v>
      </c>
      <c r="C2402" s="8" t="s">
        <v>26343</v>
      </c>
      <c r="D2402" s="54" t="s">
        <v>19015</v>
      </c>
      <c r="E2402" s="70">
        <v>2550</v>
      </c>
      <c r="F2402" s="26">
        <v>2036</v>
      </c>
      <c r="G2402" s="12">
        <f t="shared" si="37"/>
        <v>0.25245579567779952</v>
      </c>
      <c r="H2402" s="12" t="s">
        <v>60</v>
      </c>
      <c r="I2402" s="12" t="s">
        <v>60</v>
      </c>
      <c r="J2402" s="25" t="s">
        <v>60</v>
      </c>
    </row>
    <row r="2403" spans="2:10" ht="12.75">
      <c r="B2403" s="72" t="s">
        <v>19937</v>
      </c>
      <c r="C2403" s="8">
        <v>4932373489</v>
      </c>
      <c r="D2403" s="54" t="s">
        <v>19938</v>
      </c>
      <c r="E2403" s="70">
        <v>2540</v>
      </c>
      <c r="F2403" s="26">
        <v>2033</v>
      </c>
      <c r="G2403" s="12">
        <f t="shared" si="37"/>
        <v>0.24938514510575494</v>
      </c>
      <c r="H2403" s="12" t="s">
        <v>31678</v>
      </c>
      <c r="I2403" s="12" t="s">
        <v>29129</v>
      </c>
      <c r="J2403" s="25" t="s">
        <v>60</v>
      </c>
    </row>
    <row r="2404" spans="2:10" ht="12.75">
      <c r="B2404" s="72" t="s">
        <v>19941</v>
      </c>
      <c r="C2404" s="8">
        <v>4932373490</v>
      </c>
      <c r="D2404" s="54" t="s">
        <v>19942</v>
      </c>
      <c r="E2404" s="70">
        <v>2540</v>
      </c>
      <c r="F2404" s="26">
        <v>2033</v>
      </c>
      <c r="G2404" s="12">
        <f t="shared" si="37"/>
        <v>0.24938514510575494</v>
      </c>
      <c r="H2404" s="12" t="s">
        <v>31678</v>
      </c>
      <c r="I2404" s="12" t="s">
        <v>29130</v>
      </c>
      <c r="J2404" s="25" t="s">
        <v>60</v>
      </c>
    </row>
    <row r="2405" spans="2:10" ht="12.75">
      <c r="B2405" s="72" t="s">
        <v>21755</v>
      </c>
      <c r="C2405" s="8" t="s">
        <v>26782</v>
      </c>
      <c r="D2405" s="54" t="s">
        <v>21756</v>
      </c>
      <c r="E2405" s="70">
        <v>2540</v>
      </c>
      <c r="F2405" s="26">
        <v>2034</v>
      </c>
      <c r="G2405" s="12">
        <f t="shared" si="37"/>
        <v>0.24877089478859382</v>
      </c>
      <c r="H2405" s="12" t="s">
        <v>31873</v>
      </c>
      <c r="I2405" s="12" t="s">
        <v>29131</v>
      </c>
      <c r="J2405" s="25" t="s">
        <v>60</v>
      </c>
    </row>
    <row r="2406" spans="2:10" ht="12.75">
      <c r="B2406" s="72" t="s">
        <v>11020</v>
      </c>
      <c r="C2406" s="8" t="s">
        <v>24676</v>
      </c>
      <c r="D2406" s="54" t="s">
        <v>11021</v>
      </c>
      <c r="E2406" s="70">
        <v>2550</v>
      </c>
      <c r="F2406" s="26">
        <v>2038</v>
      </c>
      <c r="G2406" s="12">
        <f t="shared" si="37"/>
        <v>0.25122669283611376</v>
      </c>
      <c r="H2406" s="12" t="s">
        <v>31763</v>
      </c>
      <c r="I2406" s="12" t="s">
        <v>29132</v>
      </c>
      <c r="J2406" s="25" t="s">
        <v>60</v>
      </c>
    </row>
    <row r="2407" spans="2:10" ht="12.75">
      <c r="B2407" s="72" t="s">
        <v>16442</v>
      </c>
      <c r="C2407" s="8" t="s">
        <v>60</v>
      </c>
      <c r="D2407" s="54" t="s">
        <v>16443</v>
      </c>
      <c r="E2407" s="70">
        <v>2560</v>
      </c>
      <c r="F2407" s="26">
        <v>2044</v>
      </c>
      <c r="G2407" s="12">
        <f t="shared" si="37"/>
        <v>0.2524461839530332</v>
      </c>
      <c r="H2407" s="12" t="s">
        <v>31725</v>
      </c>
      <c r="I2407" s="12" t="s">
        <v>29133</v>
      </c>
      <c r="J2407" s="25" t="s">
        <v>60</v>
      </c>
    </row>
    <row r="2408" spans="2:10" ht="12.75">
      <c r="B2408" s="72" t="s">
        <v>16913</v>
      </c>
      <c r="C2408" s="8" t="s">
        <v>25919</v>
      </c>
      <c r="D2408" s="54" t="s">
        <v>16914</v>
      </c>
      <c r="E2408" s="70">
        <v>2560</v>
      </c>
      <c r="F2408" s="26">
        <v>2046</v>
      </c>
      <c r="G2408" s="12">
        <f t="shared" si="37"/>
        <v>0.2512218963831867</v>
      </c>
      <c r="H2408" s="12" t="s">
        <v>31657</v>
      </c>
      <c r="I2408" s="12" t="s">
        <v>29134</v>
      </c>
      <c r="J2408" s="25" t="s">
        <v>60</v>
      </c>
    </row>
    <row r="2409" spans="2:10" ht="12.75">
      <c r="B2409" s="72" t="s">
        <v>19975</v>
      </c>
      <c r="C2409" s="8" t="s">
        <v>26494</v>
      </c>
      <c r="D2409" s="54" t="s">
        <v>19976</v>
      </c>
      <c r="E2409" s="70">
        <v>2560</v>
      </c>
      <c r="F2409" s="26">
        <v>2046</v>
      </c>
      <c r="G2409" s="12">
        <f t="shared" si="37"/>
        <v>0.2512218963831867</v>
      </c>
      <c r="H2409" s="12" t="s">
        <v>60</v>
      </c>
      <c r="I2409" s="12" t="s">
        <v>60</v>
      </c>
      <c r="J2409" s="25" t="s">
        <v>60</v>
      </c>
    </row>
    <row r="2410" spans="2:10" ht="12.75">
      <c r="B2410" s="72" t="s">
        <v>21759</v>
      </c>
      <c r="C2410" s="8" t="s">
        <v>26783</v>
      </c>
      <c r="D2410" s="54" t="s">
        <v>21760</v>
      </c>
      <c r="E2410" s="70">
        <v>2560</v>
      </c>
      <c r="F2410" s="26">
        <v>2046</v>
      </c>
      <c r="G2410" s="12">
        <f t="shared" si="37"/>
        <v>0.2512218963831867</v>
      </c>
      <c r="H2410" s="12" t="s">
        <v>60</v>
      </c>
      <c r="I2410" s="12" t="s">
        <v>60</v>
      </c>
      <c r="J2410" s="25" t="s">
        <v>60</v>
      </c>
    </row>
    <row r="2411" spans="2:10" ht="12.75">
      <c r="B2411" s="72" t="s">
        <v>23032</v>
      </c>
      <c r="C2411" s="8" t="s">
        <v>26991</v>
      </c>
      <c r="D2411" s="54" t="s">
        <v>23033</v>
      </c>
      <c r="E2411" s="70">
        <v>2550</v>
      </c>
      <c r="F2411" s="26">
        <v>2038</v>
      </c>
      <c r="G2411" s="12">
        <f t="shared" si="37"/>
        <v>0.25122669283611376</v>
      </c>
      <c r="H2411" s="12" t="s">
        <v>31862</v>
      </c>
      <c r="I2411" s="12" t="s">
        <v>29135</v>
      </c>
      <c r="J2411" s="25" t="s">
        <v>60</v>
      </c>
    </row>
    <row r="2412" spans="2:10" ht="12.75">
      <c r="B2412" s="72" t="s">
        <v>10842</v>
      </c>
      <c r="C2412" s="8" t="s">
        <v>24639</v>
      </c>
      <c r="D2412" s="54" t="s">
        <v>10843</v>
      </c>
      <c r="E2412" s="70">
        <v>2560</v>
      </c>
      <c r="F2412" s="26">
        <v>2048</v>
      </c>
      <c r="G2412" s="12">
        <f t="shared" si="37"/>
        <v>0.25</v>
      </c>
      <c r="H2412" s="12" t="s">
        <v>60</v>
      </c>
      <c r="I2412" s="12" t="s">
        <v>29136</v>
      </c>
      <c r="J2412" s="25" t="s">
        <v>60</v>
      </c>
    </row>
    <row r="2413" spans="2:10" ht="12.75">
      <c r="B2413" s="72" t="s">
        <v>10858</v>
      </c>
      <c r="C2413" s="8" t="s">
        <v>24642</v>
      </c>
      <c r="D2413" s="54" t="s">
        <v>10859</v>
      </c>
      <c r="E2413" s="70">
        <v>2570</v>
      </c>
      <c r="F2413" s="26">
        <v>2053</v>
      </c>
      <c r="G2413" s="12">
        <f t="shared" si="37"/>
        <v>0.25182659522649775</v>
      </c>
      <c r="H2413" s="12" t="s">
        <v>31880</v>
      </c>
      <c r="I2413" s="12" t="s">
        <v>29137</v>
      </c>
      <c r="J2413" s="25" t="s">
        <v>60</v>
      </c>
    </row>
    <row r="2414" spans="2:10" ht="12.75">
      <c r="B2414" s="72" t="s">
        <v>20693</v>
      </c>
      <c r="C2414" s="8" t="s">
        <v>26593</v>
      </c>
      <c r="D2414" s="54" t="s">
        <v>20694</v>
      </c>
      <c r="E2414" s="70">
        <v>2560</v>
      </c>
      <c r="F2414" s="26">
        <v>2050</v>
      </c>
      <c r="G2414" s="12">
        <f t="shared" si="37"/>
        <v>0.24878048780487805</v>
      </c>
      <c r="H2414" s="12" t="s">
        <v>31881</v>
      </c>
      <c r="I2414" s="12" t="s">
        <v>29138</v>
      </c>
      <c r="J2414" s="25" t="s">
        <v>60</v>
      </c>
    </row>
    <row r="2415" spans="2:10" ht="12.75">
      <c r="B2415" s="72" t="s">
        <v>20697</v>
      </c>
      <c r="C2415" s="8" t="s">
        <v>26594</v>
      </c>
      <c r="D2415" s="54" t="s">
        <v>20698</v>
      </c>
      <c r="E2415" s="70">
        <v>2560</v>
      </c>
      <c r="F2415" s="26">
        <v>2050</v>
      </c>
      <c r="G2415" s="12">
        <f t="shared" si="37"/>
        <v>0.24878048780487805</v>
      </c>
      <c r="H2415" s="12" t="s">
        <v>31881</v>
      </c>
      <c r="I2415" s="12" t="s">
        <v>29139</v>
      </c>
      <c r="J2415" s="25" t="s">
        <v>60</v>
      </c>
    </row>
    <row r="2416" spans="2:10" ht="12.75">
      <c r="B2416" s="72" t="s">
        <v>21763</v>
      </c>
      <c r="C2416" s="8">
        <v>4932478554</v>
      </c>
      <c r="D2416" s="54" t="s">
        <v>21764</v>
      </c>
      <c r="E2416" s="70">
        <v>2570</v>
      </c>
      <c r="F2416" s="26">
        <v>2053</v>
      </c>
      <c r="G2416" s="12">
        <f t="shared" si="37"/>
        <v>0.25182659522649775</v>
      </c>
      <c r="H2416" s="12" t="s">
        <v>31882</v>
      </c>
      <c r="I2416" s="12" t="s">
        <v>29140</v>
      </c>
      <c r="J2416" s="25" t="s">
        <v>60</v>
      </c>
    </row>
    <row r="2417" spans="2:10" ht="12.75">
      <c r="B2417" s="72" t="s">
        <v>23752</v>
      </c>
      <c r="C2417" s="8" t="s">
        <v>27122</v>
      </c>
      <c r="D2417" s="54" t="s">
        <v>23753</v>
      </c>
      <c r="E2417" s="70">
        <v>2570</v>
      </c>
      <c r="F2417" s="26">
        <v>2053</v>
      </c>
      <c r="G2417" s="12">
        <f t="shared" si="37"/>
        <v>0.25182659522649775</v>
      </c>
      <c r="H2417" s="12" t="s">
        <v>31880</v>
      </c>
      <c r="I2417" s="12" t="s">
        <v>29141</v>
      </c>
      <c r="J2417" s="25" t="s">
        <v>60</v>
      </c>
    </row>
    <row r="2418" spans="2:10" ht="12.75">
      <c r="B2418" s="72" t="s">
        <v>23756</v>
      </c>
      <c r="C2418" s="8" t="s">
        <v>27123</v>
      </c>
      <c r="D2418" s="54" t="s">
        <v>23757</v>
      </c>
      <c r="E2418" s="70">
        <v>2570</v>
      </c>
      <c r="F2418" s="26">
        <v>2053</v>
      </c>
      <c r="G2418" s="12">
        <f t="shared" si="37"/>
        <v>0.25182659522649775</v>
      </c>
      <c r="H2418" s="12" t="s">
        <v>31880</v>
      </c>
      <c r="I2418" s="12" t="s">
        <v>29142</v>
      </c>
      <c r="J2418" s="25" t="s">
        <v>60</v>
      </c>
    </row>
    <row r="2419" spans="2:10" ht="12.75">
      <c r="B2419" s="72" t="s">
        <v>23760</v>
      </c>
      <c r="C2419" s="8" t="s">
        <v>27124</v>
      </c>
      <c r="D2419" s="54" t="s">
        <v>23761</v>
      </c>
      <c r="E2419" s="70">
        <v>2570</v>
      </c>
      <c r="F2419" s="26">
        <v>2053</v>
      </c>
      <c r="G2419" s="12">
        <f t="shared" si="37"/>
        <v>0.25182659522649775</v>
      </c>
      <c r="H2419" s="12" t="s">
        <v>31880</v>
      </c>
      <c r="I2419" s="12" t="s">
        <v>29143</v>
      </c>
      <c r="J2419" s="25" t="s">
        <v>60</v>
      </c>
    </row>
    <row r="2420" spans="2:10" ht="12.75">
      <c r="B2420" s="72" t="s">
        <v>23764</v>
      </c>
      <c r="C2420" s="8" t="s">
        <v>27125</v>
      </c>
      <c r="D2420" s="54" t="s">
        <v>23765</v>
      </c>
      <c r="E2420" s="70">
        <v>2570</v>
      </c>
      <c r="F2420" s="26">
        <v>2053</v>
      </c>
      <c r="G2420" s="12">
        <f t="shared" si="37"/>
        <v>0.25182659522649775</v>
      </c>
      <c r="H2420" s="12" t="s">
        <v>31880</v>
      </c>
      <c r="I2420" s="12" t="s">
        <v>29144</v>
      </c>
      <c r="J2420" s="25" t="s">
        <v>60</v>
      </c>
    </row>
    <row r="2421" spans="2:10" ht="12.75">
      <c r="B2421" s="72" t="s">
        <v>13990</v>
      </c>
      <c r="C2421" s="8" t="s">
        <v>25259</v>
      </c>
      <c r="D2421" s="54" t="s">
        <v>13991</v>
      </c>
      <c r="E2421" s="70">
        <v>2580</v>
      </c>
      <c r="F2421" s="26">
        <v>2060</v>
      </c>
      <c r="G2421" s="12">
        <f t="shared" si="37"/>
        <v>0.25242718446601953</v>
      </c>
      <c r="H2421" s="12" t="s">
        <v>60</v>
      </c>
      <c r="I2421" s="12" t="s">
        <v>60</v>
      </c>
      <c r="J2421" s="25" t="s">
        <v>60</v>
      </c>
    </row>
    <row r="2422" spans="2:10" ht="12.75">
      <c r="B2422" s="72" t="s">
        <v>19979</v>
      </c>
      <c r="C2422" s="8" t="s">
        <v>26494</v>
      </c>
      <c r="D2422" s="54" t="s">
        <v>19980</v>
      </c>
      <c r="E2422" s="70">
        <v>2570</v>
      </c>
      <c r="F2422" s="26">
        <v>2057</v>
      </c>
      <c r="G2422" s="12">
        <f t="shared" si="37"/>
        <v>0.24939231891103542</v>
      </c>
      <c r="H2422" s="12" t="s">
        <v>60</v>
      </c>
      <c r="I2422" s="12" t="s">
        <v>60</v>
      </c>
      <c r="J2422" s="25" t="s">
        <v>60</v>
      </c>
    </row>
    <row r="2423" spans="2:10" ht="12.75">
      <c r="B2423" s="72" t="s">
        <v>23132</v>
      </c>
      <c r="C2423" s="8" t="s">
        <v>27010</v>
      </c>
      <c r="D2423" s="54" t="s">
        <v>23133</v>
      </c>
      <c r="E2423" s="70">
        <v>2580</v>
      </c>
      <c r="F2423" s="26">
        <v>2063</v>
      </c>
      <c r="G2423" s="12">
        <f t="shared" si="37"/>
        <v>0.25060591371788665</v>
      </c>
      <c r="H2423" s="12" t="s">
        <v>31835</v>
      </c>
      <c r="I2423" s="12" t="s">
        <v>29145</v>
      </c>
      <c r="J2423" s="25" t="s">
        <v>60</v>
      </c>
    </row>
    <row r="2424" spans="2:10" ht="12.75">
      <c r="B2424" s="72" t="s">
        <v>13986</v>
      </c>
      <c r="C2424" s="8" t="s">
        <v>25258</v>
      </c>
      <c r="D2424" s="54" t="s">
        <v>13987</v>
      </c>
      <c r="E2424" s="70">
        <v>2580</v>
      </c>
      <c r="F2424" s="26">
        <v>2067</v>
      </c>
      <c r="G2424" s="12">
        <f t="shared" si="37"/>
        <v>0.24818577648766338</v>
      </c>
      <c r="H2424" s="12" t="s">
        <v>31883</v>
      </c>
      <c r="I2424" s="12" t="s">
        <v>29146</v>
      </c>
      <c r="J2424" s="25" t="s">
        <v>60</v>
      </c>
    </row>
    <row r="2425" spans="2:10" ht="12.75">
      <c r="B2425" s="72" t="s">
        <v>17187</v>
      </c>
      <c r="C2425" s="8" t="s">
        <v>25985</v>
      </c>
      <c r="D2425" s="54" t="s">
        <v>17188</v>
      </c>
      <c r="E2425" s="70">
        <v>2590</v>
      </c>
      <c r="F2425" s="26">
        <v>2071</v>
      </c>
      <c r="G2425" s="12">
        <f t="shared" si="37"/>
        <v>0.25060357315306625</v>
      </c>
      <c r="H2425" s="12" t="s">
        <v>60</v>
      </c>
      <c r="I2425" s="12" t="s">
        <v>60</v>
      </c>
      <c r="J2425" s="25" t="s">
        <v>60</v>
      </c>
    </row>
    <row r="2426" spans="2:10" ht="12.75">
      <c r="B2426" s="72" t="s">
        <v>11713</v>
      </c>
      <c r="C2426" s="8" t="s">
        <v>24830</v>
      </c>
      <c r="D2426" s="54" t="s">
        <v>11714</v>
      </c>
      <c r="E2426" s="70">
        <v>2590</v>
      </c>
      <c r="F2426" s="26">
        <v>2075</v>
      </c>
      <c r="G2426" s="12">
        <f t="shared" si="37"/>
        <v>0.24819277108433746</v>
      </c>
      <c r="H2426" s="12" t="s">
        <v>31884</v>
      </c>
      <c r="I2426" s="12" t="s">
        <v>29147</v>
      </c>
      <c r="J2426" s="25" t="s">
        <v>60</v>
      </c>
    </row>
    <row r="2427" spans="2:10" ht="12.75">
      <c r="B2427" s="72" t="s">
        <v>11717</v>
      </c>
      <c r="C2427" s="8" t="s">
        <v>24831</v>
      </c>
      <c r="D2427" s="54" t="s">
        <v>11718</v>
      </c>
      <c r="E2427" s="70">
        <v>2590</v>
      </c>
      <c r="F2427" s="26">
        <v>2075</v>
      </c>
      <c r="G2427" s="12">
        <f t="shared" si="37"/>
        <v>0.24819277108433746</v>
      </c>
      <c r="H2427" s="12" t="s">
        <v>31884</v>
      </c>
      <c r="I2427" s="12" t="s">
        <v>29148</v>
      </c>
      <c r="J2427" s="25" t="s">
        <v>60</v>
      </c>
    </row>
    <row r="2428" spans="2:10" ht="12.75">
      <c r="B2428" s="72" t="s">
        <v>11721</v>
      </c>
      <c r="C2428" s="8" t="s">
        <v>24832</v>
      </c>
      <c r="D2428" s="54" t="s">
        <v>11722</v>
      </c>
      <c r="E2428" s="70">
        <v>2590</v>
      </c>
      <c r="F2428" s="26">
        <v>2075</v>
      </c>
      <c r="G2428" s="12">
        <f t="shared" si="37"/>
        <v>0.24819277108433746</v>
      </c>
      <c r="H2428" s="12" t="s">
        <v>31884</v>
      </c>
      <c r="I2428" s="12" t="s">
        <v>29149</v>
      </c>
      <c r="J2428" s="25" t="s">
        <v>60</v>
      </c>
    </row>
    <row r="2429" spans="2:10" ht="12.75">
      <c r="B2429" s="72" t="s">
        <v>13994</v>
      </c>
      <c r="C2429" s="8" t="s">
        <v>25260</v>
      </c>
      <c r="D2429" s="54" t="s">
        <v>13995</v>
      </c>
      <c r="E2429" s="70">
        <v>2590</v>
      </c>
      <c r="F2429" s="26">
        <v>2072</v>
      </c>
      <c r="G2429" s="12">
        <f t="shared" si="37"/>
        <v>0.25</v>
      </c>
      <c r="H2429" s="12" t="s">
        <v>31795</v>
      </c>
      <c r="I2429" s="12" t="s">
        <v>29150</v>
      </c>
      <c r="J2429" s="25" t="s">
        <v>60</v>
      </c>
    </row>
    <row r="2430" spans="2:10" ht="12.75">
      <c r="B2430" s="72" t="s">
        <v>20059</v>
      </c>
      <c r="C2430" s="8" t="s">
        <v>26505</v>
      </c>
      <c r="D2430" s="54" t="s">
        <v>20060</v>
      </c>
      <c r="E2430" s="70">
        <v>2590</v>
      </c>
      <c r="F2430" s="26">
        <v>2073</v>
      </c>
      <c r="G2430" s="12">
        <f t="shared" si="37"/>
        <v>0.2493970091654607</v>
      </c>
      <c r="H2430" s="12" t="s">
        <v>31814</v>
      </c>
      <c r="I2430" s="12" t="s">
        <v>29151</v>
      </c>
      <c r="J2430" s="25" t="s">
        <v>60</v>
      </c>
    </row>
    <row r="2431" spans="2:10" ht="12.75">
      <c r="B2431" s="72" t="s">
        <v>16446</v>
      </c>
      <c r="C2431" s="8" t="s">
        <v>25812</v>
      </c>
      <c r="D2431" s="54" t="s">
        <v>16447</v>
      </c>
      <c r="E2431" s="70">
        <v>2600</v>
      </c>
      <c r="F2431" s="26">
        <v>2083</v>
      </c>
      <c r="G2431" s="12">
        <f t="shared" si="37"/>
        <v>0.24819971195391255</v>
      </c>
      <c r="H2431" s="12" t="s">
        <v>31876</v>
      </c>
      <c r="I2431" s="12" t="s">
        <v>29152</v>
      </c>
      <c r="J2431" s="25" t="s">
        <v>60</v>
      </c>
    </row>
    <row r="2432" spans="2:10" ht="12.75">
      <c r="B2432" s="72" t="s">
        <v>9173</v>
      </c>
      <c r="C2432" s="8" t="s">
        <v>24539</v>
      </c>
      <c r="D2432" s="54" t="s">
        <v>9174</v>
      </c>
      <c r="E2432" s="70">
        <v>2610</v>
      </c>
      <c r="F2432" s="26">
        <v>2090</v>
      </c>
      <c r="G2432" s="12">
        <f t="shared" si="37"/>
        <v>0.24880382775119614</v>
      </c>
      <c r="H2432" s="12" t="s">
        <v>60</v>
      </c>
      <c r="I2432" s="12" t="s">
        <v>60</v>
      </c>
      <c r="J2432" s="25" t="s">
        <v>60</v>
      </c>
    </row>
    <row r="2433" spans="2:10" ht="12.75">
      <c r="B2433" s="72" t="s">
        <v>10586</v>
      </c>
      <c r="C2433" s="8">
        <v>0</v>
      </c>
      <c r="D2433" s="54" t="s">
        <v>10587</v>
      </c>
      <c r="E2433" s="70">
        <v>2620</v>
      </c>
      <c r="F2433" s="26">
        <v>2095</v>
      </c>
      <c r="G2433" s="12">
        <f t="shared" si="37"/>
        <v>0.25059665871121717</v>
      </c>
      <c r="H2433" s="12" t="s">
        <v>60</v>
      </c>
      <c r="I2433" s="12" t="s">
        <v>60</v>
      </c>
      <c r="J2433" s="25" t="s">
        <v>60</v>
      </c>
    </row>
    <row r="2434" spans="2:10" ht="12.75">
      <c r="B2434" s="72" t="s">
        <v>20681</v>
      </c>
      <c r="C2434" s="8" t="s">
        <v>26590</v>
      </c>
      <c r="D2434" s="54" t="s">
        <v>20682</v>
      </c>
      <c r="E2434" s="70">
        <v>2620</v>
      </c>
      <c r="F2434" s="26">
        <v>2093</v>
      </c>
      <c r="G2434" s="12">
        <f t="shared" ref="G2434:G2497" si="38">IFERROR(E2434/F2434-1,0)</f>
        <v>0.25179168657429529</v>
      </c>
      <c r="H2434" s="12" t="s">
        <v>31778</v>
      </c>
      <c r="I2434" s="12" t="s">
        <v>29153</v>
      </c>
      <c r="J2434" s="25" t="s">
        <v>60</v>
      </c>
    </row>
    <row r="2435" spans="2:10" ht="12.75">
      <c r="B2435" s="72" t="s">
        <v>23136</v>
      </c>
      <c r="C2435" s="8" t="s">
        <v>27013</v>
      </c>
      <c r="D2435" s="54" t="s">
        <v>23137</v>
      </c>
      <c r="E2435" s="70">
        <v>2620</v>
      </c>
      <c r="F2435" s="26">
        <v>2092</v>
      </c>
      <c r="G2435" s="12">
        <f t="shared" si="38"/>
        <v>0.25239005736137665</v>
      </c>
      <c r="H2435" s="12" t="s">
        <v>31854</v>
      </c>
      <c r="I2435" s="12" t="s">
        <v>29154</v>
      </c>
      <c r="J2435" s="25" t="s">
        <v>60</v>
      </c>
    </row>
    <row r="2436" spans="2:10" ht="12.75">
      <c r="B2436" s="45" t="s">
        <v>4072</v>
      </c>
      <c r="C2436" s="8" t="s">
        <v>4071</v>
      </c>
      <c r="D2436" s="54" t="s">
        <v>4073</v>
      </c>
      <c r="E2436" s="70">
        <v>2600</v>
      </c>
      <c r="F2436" s="26">
        <v>2100</v>
      </c>
      <c r="G2436" s="12">
        <f t="shared" si="38"/>
        <v>0.23809523809523814</v>
      </c>
      <c r="H2436" s="12" t="s">
        <v>4075</v>
      </c>
      <c r="I2436" s="12" t="s">
        <v>29155</v>
      </c>
      <c r="J2436" s="25" t="s">
        <v>60</v>
      </c>
    </row>
    <row r="2437" spans="2:10" ht="12.75">
      <c r="B2437" s="45" t="s">
        <v>4759</v>
      </c>
      <c r="C2437" s="8" t="s">
        <v>4758</v>
      </c>
      <c r="D2437" s="54" t="s">
        <v>4760</v>
      </c>
      <c r="E2437" s="70">
        <v>2600</v>
      </c>
      <c r="F2437" s="26">
        <v>2100</v>
      </c>
      <c r="G2437" s="12">
        <f t="shared" si="38"/>
        <v>0.23809523809523814</v>
      </c>
      <c r="H2437" s="12" t="s">
        <v>4762</v>
      </c>
      <c r="I2437" s="12" t="s">
        <v>29156</v>
      </c>
      <c r="J2437" s="25" t="s">
        <v>60</v>
      </c>
    </row>
    <row r="2438" spans="2:10" ht="12.75">
      <c r="B2438" s="45" t="s">
        <v>6396</v>
      </c>
      <c r="C2438" s="8" t="s">
        <v>6395</v>
      </c>
      <c r="D2438" s="54" t="s">
        <v>6397</v>
      </c>
      <c r="E2438" s="70">
        <v>2600</v>
      </c>
      <c r="F2438" s="26">
        <v>2100</v>
      </c>
      <c r="G2438" s="12">
        <f t="shared" si="38"/>
        <v>0.23809523809523814</v>
      </c>
      <c r="H2438" s="12" t="s">
        <v>6400</v>
      </c>
      <c r="I2438" s="12" t="s">
        <v>29157</v>
      </c>
      <c r="J2438" s="25" t="s">
        <v>60</v>
      </c>
    </row>
    <row r="2439" spans="2:10" ht="12.75">
      <c r="B2439" s="45" t="s">
        <v>6463</v>
      </c>
      <c r="C2439" s="8" t="s">
        <v>6462</v>
      </c>
      <c r="D2439" s="54" t="s">
        <v>6464</v>
      </c>
      <c r="E2439" s="70">
        <v>2600</v>
      </c>
      <c r="F2439" s="26">
        <v>2100</v>
      </c>
      <c r="G2439" s="12">
        <f t="shared" si="38"/>
        <v>0.23809523809523814</v>
      </c>
      <c r="H2439" s="12" t="s">
        <v>6400</v>
      </c>
      <c r="I2439" s="12" t="s">
        <v>29158</v>
      </c>
      <c r="J2439" s="25" t="s">
        <v>60</v>
      </c>
    </row>
    <row r="2440" spans="2:10" ht="12.75">
      <c r="B2440" s="45" t="s">
        <v>8725</v>
      </c>
      <c r="C2440" s="8" t="s">
        <v>8724</v>
      </c>
      <c r="D2440" s="54" t="s">
        <v>8726</v>
      </c>
      <c r="E2440" s="70">
        <v>2600</v>
      </c>
      <c r="F2440" s="26">
        <v>2100</v>
      </c>
      <c r="G2440" s="12">
        <f t="shared" si="38"/>
        <v>0.23809523809523814</v>
      </c>
      <c r="H2440" s="12" t="s">
        <v>31885</v>
      </c>
      <c r="I2440" s="12" t="s">
        <v>29159</v>
      </c>
      <c r="J2440" s="25" t="s">
        <v>60</v>
      </c>
    </row>
    <row r="2441" spans="2:10" ht="12.75">
      <c r="B2441" s="45" t="s">
        <v>8725</v>
      </c>
      <c r="C2441" s="8" t="s">
        <v>8724</v>
      </c>
      <c r="D2441" s="54" t="s">
        <v>8726</v>
      </c>
      <c r="E2441" s="70">
        <v>2600</v>
      </c>
      <c r="F2441" s="26">
        <v>2100</v>
      </c>
      <c r="G2441" s="12">
        <f t="shared" si="38"/>
        <v>0.23809523809523814</v>
      </c>
      <c r="H2441" s="12" t="s">
        <v>31885</v>
      </c>
      <c r="I2441" s="12" t="s">
        <v>29159</v>
      </c>
      <c r="J2441" s="25" t="s">
        <v>60</v>
      </c>
    </row>
    <row r="2442" spans="2:10" ht="12.75">
      <c r="B2442" s="72" t="s">
        <v>9141</v>
      </c>
      <c r="C2442" s="8" t="s">
        <v>24531</v>
      </c>
      <c r="D2442" s="54" t="s">
        <v>9142</v>
      </c>
      <c r="E2442" s="70">
        <v>2620</v>
      </c>
      <c r="F2442" s="26">
        <v>2097</v>
      </c>
      <c r="G2442" s="12">
        <f t="shared" si="38"/>
        <v>0.24940391034811626</v>
      </c>
      <c r="H2442" s="12" t="s">
        <v>60</v>
      </c>
      <c r="I2442" s="12" t="s">
        <v>60</v>
      </c>
      <c r="J2442" s="25" t="s">
        <v>60</v>
      </c>
    </row>
    <row r="2443" spans="2:10" ht="12.75">
      <c r="B2443" s="72" t="s">
        <v>11725</v>
      </c>
      <c r="C2443" s="8" t="s">
        <v>24833</v>
      </c>
      <c r="D2443" s="54" t="s">
        <v>11726</v>
      </c>
      <c r="E2443" s="70">
        <v>2620</v>
      </c>
      <c r="F2443" s="26">
        <v>2099</v>
      </c>
      <c r="G2443" s="12">
        <f t="shared" si="38"/>
        <v>0.24821343496903281</v>
      </c>
      <c r="H2443" s="12" t="s">
        <v>31884</v>
      </c>
      <c r="I2443" s="12" t="s">
        <v>29160</v>
      </c>
      <c r="J2443" s="25" t="s">
        <v>60</v>
      </c>
    </row>
    <row r="2444" spans="2:10" ht="12.75">
      <c r="B2444" s="72" t="s">
        <v>11729</v>
      </c>
      <c r="C2444" s="8" t="s">
        <v>24834</v>
      </c>
      <c r="D2444" s="54" t="s">
        <v>11730</v>
      </c>
      <c r="E2444" s="70">
        <v>2620</v>
      </c>
      <c r="F2444" s="26">
        <v>2099</v>
      </c>
      <c r="G2444" s="12">
        <f t="shared" si="38"/>
        <v>0.24821343496903281</v>
      </c>
      <c r="H2444" s="12" t="s">
        <v>31772</v>
      </c>
      <c r="I2444" s="12" t="s">
        <v>29161</v>
      </c>
      <c r="J2444" s="25" t="s">
        <v>60</v>
      </c>
    </row>
    <row r="2445" spans="2:10" ht="12.75">
      <c r="B2445" s="72" t="s">
        <v>12610</v>
      </c>
      <c r="C2445" s="8" t="s">
        <v>25014</v>
      </c>
      <c r="D2445" s="54" t="s">
        <v>12611</v>
      </c>
      <c r="E2445" s="70">
        <v>2620</v>
      </c>
      <c r="F2445" s="26">
        <v>2097</v>
      </c>
      <c r="G2445" s="12">
        <f t="shared" si="38"/>
        <v>0.24940391034811626</v>
      </c>
      <c r="H2445" s="12" t="s">
        <v>31886</v>
      </c>
      <c r="I2445" s="12" t="s">
        <v>29162</v>
      </c>
      <c r="J2445" s="25" t="s">
        <v>60</v>
      </c>
    </row>
    <row r="2446" spans="2:10" ht="12.75">
      <c r="B2446" s="72" t="s">
        <v>12614</v>
      </c>
      <c r="C2446" s="8">
        <v>48136759</v>
      </c>
      <c r="D2446" s="54" t="s">
        <v>12615</v>
      </c>
      <c r="E2446" s="70">
        <v>2620</v>
      </c>
      <c r="F2446" s="26">
        <v>2097</v>
      </c>
      <c r="G2446" s="12">
        <f t="shared" si="38"/>
        <v>0.24940391034811626</v>
      </c>
      <c r="H2446" s="12" t="s">
        <v>31845</v>
      </c>
      <c r="I2446" s="12" t="s">
        <v>29163</v>
      </c>
      <c r="J2446" s="25" t="s">
        <v>60</v>
      </c>
    </row>
    <row r="2447" spans="2:10" ht="12.75">
      <c r="B2447" s="72" t="s">
        <v>12749</v>
      </c>
      <c r="C2447" s="8" t="s">
        <v>25038</v>
      </c>
      <c r="D2447" s="54" t="s">
        <v>12750</v>
      </c>
      <c r="E2447" s="70">
        <v>2630</v>
      </c>
      <c r="F2447" s="26">
        <v>2100</v>
      </c>
      <c r="G2447" s="12">
        <f t="shared" si="38"/>
        <v>0.25238095238095237</v>
      </c>
      <c r="H2447" s="12" t="s">
        <v>31832</v>
      </c>
      <c r="I2447" s="12" t="s">
        <v>29164</v>
      </c>
      <c r="J2447" s="25" t="s">
        <v>60</v>
      </c>
    </row>
    <row r="2448" spans="2:10" ht="12.75">
      <c r="B2448" s="72" t="s">
        <v>16450</v>
      </c>
      <c r="C2448" s="8" t="s">
        <v>60</v>
      </c>
      <c r="D2448" s="54" t="s">
        <v>16451</v>
      </c>
      <c r="E2448" s="70">
        <v>2620</v>
      </c>
      <c r="F2448" s="26">
        <v>2097</v>
      </c>
      <c r="G2448" s="12">
        <f t="shared" si="38"/>
        <v>0.24940391034811626</v>
      </c>
      <c r="H2448" s="12" t="s">
        <v>31725</v>
      </c>
      <c r="I2448" s="12" t="s">
        <v>29165</v>
      </c>
      <c r="J2448" s="25" t="s">
        <v>60</v>
      </c>
    </row>
    <row r="2449" spans="2:10" ht="12.75">
      <c r="B2449" s="72" t="s">
        <v>16974</v>
      </c>
      <c r="C2449" s="8" t="s">
        <v>25934</v>
      </c>
      <c r="D2449" s="54" t="s">
        <v>16975</v>
      </c>
      <c r="E2449" s="70">
        <v>2630</v>
      </c>
      <c r="F2449" s="26">
        <v>2100</v>
      </c>
      <c r="G2449" s="12">
        <f t="shared" si="38"/>
        <v>0.25238095238095237</v>
      </c>
      <c r="H2449" s="12" t="s">
        <v>31812</v>
      </c>
      <c r="I2449" s="12" t="s">
        <v>29166</v>
      </c>
      <c r="J2449" s="25" t="s">
        <v>60</v>
      </c>
    </row>
    <row r="2450" spans="2:10" ht="12.75">
      <c r="B2450" s="72" t="s">
        <v>17715</v>
      </c>
      <c r="C2450" s="8" t="s">
        <v>60</v>
      </c>
      <c r="D2450" s="54" t="s">
        <v>17716</v>
      </c>
      <c r="E2450" s="70">
        <v>2630</v>
      </c>
      <c r="F2450" s="26">
        <v>2104</v>
      </c>
      <c r="G2450" s="12">
        <f t="shared" si="38"/>
        <v>0.25</v>
      </c>
      <c r="H2450" s="12" t="s">
        <v>60</v>
      </c>
      <c r="I2450" s="12" t="s">
        <v>60</v>
      </c>
      <c r="J2450" s="25" t="s">
        <v>60</v>
      </c>
    </row>
    <row r="2451" spans="2:10" ht="12.75">
      <c r="B2451" s="72" t="s">
        <v>18180</v>
      </c>
      <c r="C2451" s="8" t="s">
        <v>26154</v>
      </c>
      <c r="D2451" s="54" t="s">
        <v>18181</v>
      </c>
      <c r="E2451" s="70">
        <v>2620</v>
      </c>
      <c r="F2451" s="26">
        <v>2097</v>
      </c>
      <c r="G2451" s="12">
        <f t="shared" si="38"/>
        <v>0.24940391034811626</v>
      </c>
      <c r="H2451" s="12" t="s">
        <v>31887</v>
      </c>
      <c r="I2451" s="12" t="s">
        <v>29167</v>
      </c>
      <c r="J2451" s="25" t="s">
        <v>60</v>
      </c>
    </row>
    <row r="2452" spans="2:10" ht="12.75">
      <c r="B2452" s="72" t="s">
        <v>19018</v>
      </c>
      <c r="C2452" s="8" t="s">
        <v>26344</v>
      </c>
      <c r="D2452" s="54" t="s">
        <v>19019</v>
      </c>
      <c r="E2452" s="70">
        <v>2630</v>
      </c>
      <c r="F2452" s="26">
        <v>2102</v>
      </c>
      <c r="G2452" s="12">
        <f t="shared" si="38"/>
        <v>0.25118934348239774</v>
      </c>
      <c r="H2452" s="12" t="s">
        <v>31888</v>
      </c>
      <c r="I2452" s="12" t="s">
        <v>29168</v>
      </c>
      <c r="J2452" s="25" t="s">
        <v>60</v>
      </c>
    </row>
    <row r="2453" spans="2:10" ht="12.75">
      <c r="B2453" s="72" t="s">
        <v>19022</v>
      </c>
      <c r="C2453" s="8" t="s">
        <v>60</v>
      </c>
      <c r="D2453" s="54" t="s">
        <v>19023</v>
      </c>
      <c r="E2453" s="70">
        <v>2630</v>
      </c>
      <c r="F2453" s="26">
        <v>2105</v>
      </c>
      <c r="G2453" s="12">
        <f t="shared" si="38"/>
        <v>0.24940617577197144</v>
      </c>
      <c r="H2453" s="12" t="s">
        <v>31872</v>
      </c>
      <c r="I2453" s="12" t="s">
        <v>29169</v>
      </c>
      <c r="J2453" s="25" t="s">
        <v>60</v>
      </c>
    </row>
    <row r="2454" spans="2:10" ht="12.75">
      <c r="B2454" s="72" t="s">
        <v>22288</v>
      </c>
      <c r="C2454" s="8" t="s">
        <v>26908</v>
      </c>
      <c r="D2454" s="54" t="s">
        <v>22289</v>
      </c>
      <c r="E2454" s="70">
        <v>2630</v>
      </c>
      <c r="F2454" s="26">
        <v>2105</v>
      </c>
      <c r="G2454" s="12">
        <f t="shared" si="38"/>
        <v>0.24940617577197144</v>
      </c>
      <c r="H2454" s="12" t="s">
        <v>31702</v>
      </c>
      <c r="I2454" s="12" t="s">
        <v>29170</v>
      </c>
      <c r="J2454" s="25" t="s">
        <v>60</v>
      </c>
    </row>
    <row r="2455" spans="2:10" ht="12.75">
      <c r="B2455" s="72" t="s">
        <v>19026</v>
      </c>
      <c r="C2455" s="8" t="s">
        <v>60</v>
      </c>
      <c r="D2455" s="54" t="s">
        <v>19027</v>
      </c>
      <c r="E2455" s="70">
        <v>2640</v>
      </c>
      <c r="F2455" s="26">
        <v>2108</v>
      </c>
      <c r="G2455" s="12">
        <f t="shared" si="38"/>
        <v>0.25237191650853896</v>
      </c>
      <c r="H2455" s="12" t="s">
        <v>31872</v>
      </c>
      <c r="I2455" s="12" t="s">
        <v>29171</v>
      </c>
      <c r="J2455" s="25" t="s">
        <v>60</v>
      </c>
    </row>
    <row r="2456" spans="2:10" ht="12.75">
      <c r="B2456" s="72" t="s">
        <v>10694</v>
      </c>
      <c r="C2456" s="8" t="s">
        <v>24609</v>
      </c>
      <c r="D2456" s="54" t="s">
        <v>10695</v>
      </c>
      <c r="E2456" s="70">
        <v>2650</v>
      </c>
      <c r="F2456" s="26">
        <v>2118</v>
      </c>
      <c r="G2456" s="12">
        <f t="shared" si="38"/>
        <v>0.25118035882908396</v>
      </c>
      <c r="H2456" s="12" t="s">
        <v>60</v>
      </c>
      <c r="I2456" s="12" t="s">
        <v>60</v>
      </c>
      <c r="J2456" s="25" t="s">
        <v>60</v>
      </c>
    </row>
    <row r="2457" spans="2:10" ht="12.75">
      <c r="B2457" s="72" t="s">
        <v>17719</v>
      </c>
      <c r="C2457" s="8" t="s">
        <v>26112</v>
      </c>
      <c r="D2457" s="54" t="s">
        <v>17720</v>
      </c>
      <c r="E2457" s="70">
        <v>2640</v>
      </c>
      <c r="F2457" s="26">
        <v>2115</v>
      </c>
      <c r="G2457" s="12">
        <f t="shared" si="38"/>
        <v>0.24822695035460995</v>
      </c>
      <c r="H2457" s="12" t="s">
        <v>60</v>
      </c>
      <c r="I2457" s="12" t="s">
        <v>29172</v>
      </c>
      <c r="J2457" s="25" t="s">
        <v>60</v>
      </c>
    </row>
    <row r="2458" spans="2:10" ht="12.75">
      <c r="B2458" s="72" t="s">
        <v>11233</v>
      </c>
      <c r="C2458" s="8" t="s">
        <v>24713</v>
      </c>
      <c r="D2458" s="54" t="s">
        <v>11234</v>
      </c>
      <c r="E2458" s="70">
        <v>2660</v>
      </c>
      <c r="F2458" s="26">
        <v>2127</v>
      </c>
      <c r="G2458" s="12">
        <f t="shared" si="38"/>
        <v>0.25058768218147631</v>
      </c>
      <c r="H2458" s="12" t="s">
        <v>60</v>
      </c>
      <c r="I2458" s="12" t="s">
        <v>29173</v>
      </c>
      <c r="J2458" s="25" t="s">
        <v>60</v>
      </c>
    </row>
    <row r="2459" spans="2:10" ht="12.75">
      <c r="B2459" s="72" t="s">
        <v>11733</v>
      </c>
      <c r="C2459" s="8" t="s">
        <v>24835</v>
      </c>
      <c r="D2459" s="54" t="s">
        <v>11734</v>
      </c>
      <c r="E2459" s="70">
        <v>2650</v>
      </c>
      <c r="F2459" s="26">
        <v>2123</v>
      </c>
      <c r="G2459" s="12">
        <f t="shared" si="38"/>
        <v>0.24823363165332069</v>
      </c>
      <c r="H2459" s="12" t="s">
        <v>31884</v>
      </c>
      <c r="I2459" s="12" t="s">
        <v>29174</v>
      </c>
      <c r="J2459" s="25" t="s">
        <v>60</v>
      </c>
    </row>
    <row r="2460" spans="2:10" ht="12.75">
      <c r="B2460" s="72" t="s">
        <v>17107</v>
      </c>
      <c r="C2460" s="8" t="s">
        <v>60</v>
      </c>
      <c r="D2460" s="54" t="s">
        <v>17108</v>
      </c>
      <c r="E2460" s="70">
        <v>2660</v>
      </c>
      <c r="F2460" s="26">
        <v>2126</v>
      </c>
      <c r="G2460" s="12">
        <f t="shared" si="38"/>
        <v>0.25117591721542798</v>
      </c>
      <c r="H2460" s="12" t="s">
        <v>31839</v>
      </c>
      <c r="I2460" s="12" t="s">
        <v>29175</v>
      </c>
      <c r="J2460" s="25" t="s">
        <v>60</v>
      </c>
    </row>
    <row r="2461" spans="2:10" ht="12.75">
      <c r="B2461" s="72" t="s">
        <v>17723</v>
      </c>
      <c r="C2461" s="8" t="s">
        <v>60</v>
      </c>
      <c r="D2461" s="54" t="s">
        <v>17724</v>
      </c>
      <c r="E2461" s="70">
        <v>2660</v>
      </c>
      <c r="F2461" s="26">
        <v>2126</v>
      </c>
      <c r="G2461" s="12">
        <f t="shared" si="38"/>
        <v>0.25117591721542798</v>
      </c>
      <c r="H2461" s="12" t="s">
        <v>60</v>
      </c>
      <c r="I2461" s="12" t="s">
        <v>29176</v>
      </c>
      <c r="J2461" s="25" t="s">
        <v>60</v>
      </c>
    </row>
    <row r="2462" spans="2:10" ht="12.75">
      <c r="B2462" s="72" t="s">
        <v>19030</v>
      </c>
      <c r="C2462" s="8" t="s">
        <v>60</v>
      </c>
      <c r="D2462" s="54" t="s">
        <v>19031</v>
      </c>
      <c r="E2462" s="70">
        <v>2660</v>
      </c>
      <c r="F2462" s="26">
        <v>2129</v>
      </c>
      <c r="G2462" s="12">
        <f t="shared" si="38"/>
        <v>0.24941286989196798</v>
      </c>
      <c r="H2462" s="12" t="s">
        <v>31872</v>
      </c>
      <c r="I2462" s="12" t="s">
        <v>29177</v>
      </c>
      <c r="J2462" s="25" t="s">
        <v>60</v>
      </c>
    </row>
    <row r="2463" spans="2:10" ht="12.75">
      <c r="B2463" s="72" t="s">
        <v>20971</v>
      </c>
      <c r="C2463" s="8" t="s">
        <v>26655</v>
      </c>
      <c r="D2463" s="54" t="s">
        <v>20972</v>
      </c>
      <c r="E2463" s="70">
        <v>2660</v>
      </c>
      <c r="F2463" s="26">
        <v>2130</v>
      </c>
      <c r="G2463" s="12">
        <f t="shared" si="38"/>
        <v>0.24882629107981225</v>
      </c>
      <c r="H2463" s="12" t="s">
        <v>31889</v>
      </c>
      <c r="I2463" s="12" t="s">
        <v>29178</v>
      </c>
      <c r="J2463" s="25" t="s">
        <v>60</v>
      </c>
    </row>
    <row r="2464" spans="2:10" ht="12.75">
      <c r="B2464" s="72" t="s">
        <v>22292</v>
      </c>
      <c r="C2464" s="8" t="s">
        <v>26909</v>
      </c>
      <c r="D2464" s="54" t="s">
        <v>22293</v>
      </c>
      <c r="E2464" s="70">
        <v>2660</v>
      </c>
      <c r="F2464" s="26">
        <v>2129</v>
      </c>
      <c r="G2464" s="12">
        <f t="shared" si="38"/>
        <v>0.24941286989196798</v>
      </c>
      <c r="H2464" s="12" t="s">
        <v>31702</v>
      </c>
      <c r="I2464" s="12" t="s">
        <v>29179</v>
      </c>
      <c r="J2464" s="25" t="s">
        <v>60</v>
      </c>
    </row>
    <row r="2465" spans="2:10" ht="12.75">
      <c r="B2465" s="72" t="s">
        <v>9109</v>
      </c>
      <c r="C2465" s="8" t="s">
        <v>60</v>
      </c>
      <c r="D2465" s="54" t="s">
        <v>9110</v>
      </c>
      <c r="E2465" s="70">
        <v>2670</v>
      </c>
      <c r="F2465" s="26">
        <v>2137</v>
      </c>
      <c r="G2465" s="12">
        <f t="shared" si="38"/>
        <v>0.24941506785212919</v>
      </c>
      <c r="H2465" s="12" t="s">
        <v>31890</v>
      </c>
      <c r="I2465" s="12" t="s">
        <v>60</v>
      </c>
      <c r="J2465" s="25" t="s">
        <v>60</v>
      </c>
    </row>
    <row r="2466" spans="2:10" ht="12.75">
      <c r="B2466" s="72" t="s">
        <v>10834</v>
      </c>
      <c r="C2466" s="8" t="s">
        <v>24637</v>
      </c>
      <c r="D2466" s="54" t="s">
        <v>10835</v>
      </c>
      <c r="E2466" s="70">
        <v>2670</v>
      </c>
      <c r="F2466" s="26">
        <v>2135</v>
      </c>
      <c r="G2466" s="12">
        <f t="shared" si="38"/>
        <v>0.25058548009367687</v>
      </c>
      <c r="H2466" s="12" t="s">
        <v>31891</v>
      </c>
      <c r="I2466" s="12" t="s">
        <v>29180</v>
      </c>
      <c r="J2466" s="25" t="s">
        <v>60</v>
      </c>
    </row>
    <row r="2467" spans="2:10" ht="12.75">
      <c r="B2467" s="72" t="s">
        <v>10847</v>
      </c>
      <c r="C2467" s="8" t="s">
        <v>24640</v>
      </c>
      <c r="D2467" s="54" t="s">
        <v>10848</v>
      </c>
      <c r="E2467" s="70">
        <v>2670</v>
      </c>
      <c r="F2467" s="26">
        <v>2134</v>
      </c>
      <c r="G2467" s="12">
        <f t="shared" si="38"/>
        <v>0.25117150890346762</v>
      </c>
      <c r="H2467" s="12" t="s">
        <v>31892</v>
      </c>
      <c r="I2467" s="12" t="s">
        <v>29181</v>
      </c>
      <c r="J2467" s="25" t="s">
        <v>60</v>
      </c>
    </row>
    <row r="2468" spans="2:10" ht="12.75">
      <c r="B2468" s="72" t="s">
        <v>11057</v>
      </c>
      <c r="C2468" s="8" t="s">
        <v>24677</v>
      </c>
      <c r="D2468" s="54" t="s">
        <v>11058</v>
      </c>
      <c r="E2468" s="70">
        <v>2670</v>
      </c>
      <c r="F2468" s="26">
        <v>2134</v>
      </c>
      <c r="G2468" s="12">
        <f t="shared" si="38"/>
        <v>0.25117150890346762</v>
      </c>
      <c r="H2468" s="12" t="s">
        <v>31892</v>
      </c>
      <c r="I2468" s="12" t="s">
        <v>29182</v>
      </c>
      <c r="J2468" s="25" t="s">
        <v>60</v>
      </c>
    </row>
    <row r="2469" spans="2:10" ht="12.75">
      <c r="B2469" s="72" t="s">
        <v>11061</v>
      </c>
      <c r="C2469" s="8" t="s">
        <v>24678</v>
      </c>
      <c r="D2469" s="54" t="s">
        <v>11062</v>
      </c>
      <c r="E2469" s="70">
        <v>2670</v>
      </c>
      <c r="F2469" s="26">
        <v>2134</v>
      </c>
      <c r="G2469" s="12">
        <f t="shared" si="38"/>
        <v>0.25117150890346762</v>
      </c>
      <c r="H2469" s="12" t="s">
        <v>31892</v>
      </c>
      <c r="I2469" s="12" t="s">
        <v>29183</v>
      </c>
      <c r="J2469" s="25" t="s">
        <v>60</v>
      </c>
    </row>
    <row r="2470" spans="2:10" ht="12.75">
      <c r="B2470" s="72" t="s">
        <v>11065</v>
      </c>
      <c r="C2470" s="8" t="s">
        <v>24679</v>
      </c>
      <c r="D2470" s="54" t="s">
        <v>11066</v>
      </c>
      <c r="E2470" s="70">
        <v>2670</v>
      </c>
      <c r="F2470" s="26">
        <v>2134</v>
      </c>
      <c r="G2470" s="12">
        <f t="shared" si="38"/>
        <v>0.25117150890346762</v>
      </c>
      <c r="H2470" s="12" t="s">
        <v>31892</v>
      </c>
      <c r="I2470" s="12" t="s">
        <v>29184</v>
      </c>
      <c r="J2470" s="25" t="s">
        <v>60</v>
      </c>
    </row>
    <row r="2471" spans="2:10" ht="12.75">
      <c r="B2471" s="72" t="s">
        <v>11069</v>
      </c>
      <c r="C2471" s="8" t="s">
        <v>24680</v>
      </c>
      <c r="D2471" s="54" t="s">
        <v>11070</v>
      </c>
      <c r="E2471" s="70">
        <v>2670</v>
      </c>
      <c r="F2471" s="26">
        <v>2134</v>
      </c>
      <c r="G2471" s="12">
        <f t="shared" si="38"/>
        <v>0.25117150890346762</v>
      </c>
      <c r="H2471" s="12" t="s">
        <v>31892</v>
      </c>
      <c r="I2471" s="12" t="s">
        <v>29185</v>
      </c>
      <c r="J2471" s="25" t="s">
        <v>60</v>
      </c>
    </row>
    <row r="2472" spans="2:10" ht="12.75">
      <c r="B2472" s="72" t="s">
        <v>17191</v>
      </c>
      <c r="C2472" s="8" t="s">
        <v>25986</v>
      </c>
      <c r="D2472" s="54" t="s">
        <v>17192</v>
      </c>
      <c r="E2472" s="70">
        <v>2670</v>
      </c>
      <c r="F2472" s="26">
        <v>2134</v>
      </c>
      <c r="G2472" s="12">
        <f t="shared" si="38"/>
        <v>0.25117150890346762</v>
      </c>
      <c r="H2472" s="12" t="s">
        <v>31883</v>
      </c>
      <c r="I2472" s="12" t="s">
        <v>29186</v>
      </c>
      <c r="J2472" s="25" t="s">
        <v>60</v>
      </c>
    </row>
    <row r="2473" spans="2:10" ht="12.75">
      <c r="B2473" s="72" t="s">
        <v>17727</v>
      </c>
      <c r="C2473" s="8" t="s">
        <v>60</v>
      </c>
      <c r="D2473" s="54" t="s">
        <v>17728</v>
      </c>
      <c r="E2473" s="70">
        <v>2670</v>
      </c>
      <c r="F2473" s="26">
        <v>2136</v>
      </c>
      <c r="G2473" s="12">
        <f t="shared" si="38"/>
        <v>0.25</v>
      </c>
      <c r="H2473" s="12" t="s">
        <v>60</v>
      </c>
      <c r="I2473" s="12" t="s">
        <v>60</v>
      </c>
      <c r="J2473" s="25" t="s">
        <v>60</v>
      </c>
    </row>
    <row r="2474" spans="2:10" ht="12.75">
      <c r="B2474" s="72" t="s">
        <v>21266</v>
      </c>
      <c r="C2474" s="8" t="s">
        <v>60</v>
      </c>
      <c r="D2474" s="54" t="s">
        <v>21267</v>
      </c>
      <c r="E2474" s="70">
        <v>2670</v>
      </c>
      <c r="F2474" s="26">
        <v>2136</v>
      </c>
      <c r="G2474" s="12">
        <f t="shared" si="38"/>
        <v>0.25</v>
      </c>
      <c r="H2474" s="12" t="s">
        <v>31683</v>
      </c>
      <c r="I2474" s="12" t="s">
        <v>29187</v>
      </c>
      <c r="J2474" s="25" t="s">
        <v>60</v>
      </c>
    </row>
    <row r="2475" spans="2:10" ht="12.75">
      <c r="B2475" s="72" t="s">
        <v>23036</v>
      </c>
      <c r="C2475" s="8" t="s">
        <v>26991</v>
      </c>
      <c r="D2475" s="54" t="s">
        <v>23037</v>
      </c>
      <c r="E2475" s="70">
        <v>2670</v>
      </c>
      <c r="F2475" s="26">
        <v>2134</v>
      </c>
      <c r="G2475" s="12">
        <f t="shared" si="38"/>
        <v>0.25117150890346762</v>
      </c>
      <c r="H2475" s="12" t="s">
        <v>31862</v>
      </c>
      <c r="I2475" s="12" t="s">
        <v>29188</v>
      </c>
      <c r="J2475" s="25" t="s">
        <v>60</v>
      </c>
    </row>
    <row r="2476" spans="2:10" ht="12.75">
      <c r="B2476" s="72" t="s">
        <v>23800</v>
      </c>
      <c r="C2476" s="8" t="s">
        <v>27130</v>
      </c>
      <c r="D2476" s="54" t="s">
        <v>23801</v>
      </c>
      <c r="E2476" s="70">
        <v>2670</v>
      </c>
      <c r="F2476" s="26">
        <v>2135</v>
      </c>
      <c r="G2476" s="12">
        <f t="shared" si="38"/>
        <v>0.25058548009367687</v>
      </c>
      <c r="H2476" s="12" t="s">
        <v>31891</v>
      </c>
      <c r="I2476" s="12" t="s">
        <v>29189</v>
      </c>
      <c r="J2476" s="25" t="s">
        <v>60</v>
      </c>
    </row>
    <row r="2477" spans="2:10" ht="12.75">
      <c r="B2477" s="72" t="s">
        <v>23804</v>
      </c>
      <c r="C2477" s="8" t="s">
        <v>27131</v>
      </c>
      <c r="D2477" s="54" t="s">
        <v>23805</v>
      </c>
      <c r="E2477" s="70">
        <v>2670</v>
      </c>
      <c r="F2477" s="26">
        <v>2135</v>
      </c>
      <c r="G2477" s="12">
        <f t="shared" si="38"/>
        <v>0.25058548009367687</v>
      </c>
      <c r="H2477" s="12" t="s">
        <v>31891</v>
      </c>
      <c r="I2477" s="12" t="s">
        <v>29190</v>
      </c>
      <c r="J2477" s="25" t="s">
        <v>60</v>
      </c>
    </row>
    <row r="2478" spans="2:10" ht="12.75">
      <c r="B2478" s="72" t="s">
        <v>23808</v>
      </c>
      <c r="C2478" s="8" t="s">
        <v>27132</v>
      </c>
      <c r="D2478" s="54" t="s">
        <v>23809</v>
      </c>
      <c r="E2478" s="70">
        <v>2670</v>
      </c>
      <c r="F2478" s="26">
        <v>2135</v>
      </c>
      <c r="G2478" s="12">
        <f t="shared" si="38"/>
        <v>0.25058548009367687</v>
      </c>
      <c r="H2478" s="12" t="s">
        <v>31891</v>
      </c>
      <c r="I2478" s="12" t="s">
        <v>29191</v>
      </c>
      <c r="J2478" s="25" t="s">
        <v>60</v>
      </c>
    </row>
    <row r="2479" spans="2:10" ht="12.75">
      <c r="B2479" s="72" t="s">
        <v>23812</v>
      </c>
      <c r="C2479" s="8" t="s">
        <v>27133</v>
      </c>
      <c r="D2479" s="54" t="s">
        <v>23813</v>
      </c>
      <c r="E2479" s="70">
        <v>2670</v>
      </c>
      <c r="F2479" s="26">
        <v>2135</v>
      </c>
      <c r="G2479" s="12">
        <f t="shared" si="38"/>
        <v>0.25058548009367687</v>
      </c>
      <c r="H2479" s="12" t="s">
        <v>31891</v>
      </c>
      <c r="I2479" s="12" t="s">
        <v>29192</v>
      </c>
      <c r="J2479" s="25" t="s">
        <v>60</v>
      </c>
    </row>
    <row r="2480" spans="2:10" ht="12.75">
      <c r="B2480" s="72" t="s">
        <v>23880</v>
      </c>
      <c r="C2480" s="8" t="s">
        <v>60</v>
      </c>
      <c r="D2480" s="54" t="s">
        <v>23881</v>
      </c>
      <c r="E2480" s="70">
        <v>2670</v>
      </c>
      <c r="F2480" s="26">
        <v>2134</v>
      </c>
      <c r="G2480" s="12">
        <f t="shared" si="38"/>
        <v>0.25117150890346762</v>
      </c>
      <c r="H2480" s="12" t="s">
        <v>31893</v>
      </c>
      <c r="I2480" s="12" t="s">
        <v>29193</v>
      </c>
      <c r="J2480" s="25" t="s">
        <v>60</v>
      </c>
    </row>
    <row r="2481" spans="2:10" ht="12.75">
      <c r="B2481" s="72" t="s">
        <v>11737</v>
      </c>
      <c r="C2481" s="8" t="s">
        <v>24836</v>
      </c>
      <c r="D2481" s="54" t="s">
        <v>11738</v>
      </c>
      <c r="E2481" s="70">
        <v>2680</v>
      </c>
      <c r="F2481" s="26">
        <v>2146</v>
      </c>
      <c r="G2481" s="12">
        <f t="shared" si="38"/>
        <v>0.24883504193849015</v>
      </c>
      <c r="H2481" s="12" t="s">
        <v>31884</v>
      </c>
      <c r="I2481" s="12" t="s">
        <v>29194</v>
      </c>
      <c r="J2481" s="25" t="s">
        <v>60</v>
      </c>
    </row>
    <row r="2482" spans="2:10" ht="12.75">
      <c r="B2482" s="72" t="s">
        <v>11741</v>
      </c>
      <c r="C2482" s="8" t="s">
        <v>24837</v>
      </c>
      <c r="D2482" s="54" t="s">
        <v>11742</v>
      </c>
      <c r="E2482" s="70">
        <v>2680</v>
      </c>
      <c r="F2482" s="26">
        <v>2146</v>
      </c>
      <c r="G2482" s="12">
        <f t="shared" si="38"/>
        <v>0.24883504193849015</v>
      </c>
      <c r="H2482" s="12" t="s">
        <v>31772</v>
      </c>
      <c r="I2482" s="12" t="s">
        <v>29195</v>
      </c>
      <c r="J2482" s="25" t="s">
        <v>60</v>
      </c>
    </row>
    <row r="2483" spans="2:10" ht="12.75">
      <c r="B2483" s="72" t="s">
        <v>16454</v>
      </c>
      <c r="C2483" s="8" t="s">
        <v>25813</v>
      </c>
      <c r="D2483" s="54" t="s">
        <v>16455</v>
      </c>
      <c r="E2483" s="70">
        <v>2680</v>
      </c>
      <c r="F2483" s="26">
        <v>2142</v>
      </c>
      <c r="G2483" s="12">
        <f t="shared" si="38"/>
        <v>0.25116713352007469</v>
      </c>
      <c r="H2483" s="12" t="s">
        <v>31876</v>
      </c>
      <c r="I2483" s="12" t="s">
        <v>29196</v>
      </c>
      <c r="J2483" s="25" t="s">
        <v>60</v>
      </c>
    </row>
    <row r="2484" spans="2:10" ht="12.75">
      <c r="B2484" s="72" t="s">
        <v>16458</v>
      </c>
      <c r="C2484" s="8" t="s">
        <v>25814</v>
      </c>
      <c r="D2484" s="54" t="s">
        <v>16459</v>
      </c>
      <c r="E2484" s="70">
        <v>2680</v>
      </c>
      <c r="F2484" s="26">
        <v>2142</v>
      </c>
      <c r="G2484" s="12">
        <f t="shared" si="38"/>
        <v>0.25116713352007469</v>
      </c>
      <c r="H2484" s="12" t="s">
        <v>31681</v>
      </c>
      <c r="I2484" s="12" t="s">
        <v>29197</v>
      </c>
      <c r="J2484" s="25" t="s">
        <v>60</v>
      </c>
    </row>
    <row r="2485" spans="2:10" ht="12.75">
      <c r="B2485" s="72" t="s">
        <v>17731</v>
      </c>
      <c r="C2485" s="8" t="s">
        <v>60</v>
      </c>
      <c r="D2485" s="54" t="s">
        <v>17732</v>
      </c>
      <c r="E2485" s="70">
        <v>2680</v>
      </c>
      <c r="F2485" s="26">
        <v>2147</v>
      </c>
      <c r="G2485" s="12">
        <f t="shared" si="38"/>
        <v>0.24825337680484405</v>
      </c>
      <c r="H2485" s="12" t="s">
        <v>60</v>
      </c>
      <c r="I2485" s="12" t="s">
        <v>29198</v>
      </c>
      <c r="J2485" s="25" t="s">
        <v>60</v>
      </c>
    </row>
    <row r="2486" spans="2:10" ht="12.75">
      <c r="B2486" s="72" t="s">
        <v>19259</v>
      </c>
      <c r="C2486" s="8" t="s">
        <v>26376</v>
      </c>
      <c r="D2486" s="54" t="s">
        <v>19260</v>
      </c>
      <c r="E2486" s="70">
        <v>2680</v>
      </c>
      <c r="F2486" s="26">
        <v>2147</v>
      </c>
      <c r="G2486" s="12">
        <f t="shared" si="38"/>
        <v>0.24825337680484405</v>
      </c>
      <c r="H2486" s="12" t="s">
        <v>31840</v>
      </c>
      <c r="I2486" s="12" t="s">
        <v>29199</v>
      </c>
      <c r="J2486" s="25" t="s">
        <v>60</v>
      </c>
    </row>
    <row r="2487" spans="2:10" ht="12.75">
      <c r="B2487" s="72" t="s">
        <v>20685</v>
      </c>
      <c r="C2487" s="8" t="s">
        <v>26591</v>
      </c>
      <c r="D2487" s="54" t="s">
        <v>20686</v>
      </c>
      <c r="E2487" s="70">
        <v>2680</v>
      </c>
      <c r="F2487" s="26">
        <v>2140</v>
      </c>
      <c r="G2487" s="12">
        <f t="shared" si="38"/>
        <v>0.25233644859813076</v>
      </c>
      <c r="H2487" s="12" t="s">
        <v>60</v>
      </c>
      <c r="I2487" s="12" t="s">
        <v>29200</v>
      </c>
      <c r="J2487" s="25" t="s">
        <v>60</v>
      </c>
    </row>
    <row r="2488" spans="2:10" ht="12.75">
      <c r="B2488" s="72" t="s">
        <v>21864</v>
      </c>
      <c r="C2488" s="8" t="s">
        <v>26804</v>
      </c>
      <c r="D2488" s="54" t="s">
        <v>21865</v>
      </c>
      <c r="E2488" s="70">
        <v>2680</v>
      </c>
      <c r="F2488" s="26">
        <v>2140</v>
      </c>
      <c r="G2488" s="12">
        <f t="shared" si="38"/>
        <v>0.25233644859813076</v>
      </c>
      <c r="H2488" s="12" t="s">
        <v>31819</v>
      </c>
      <c r="I2488" s="12" t="s">
        <v>29201</v>
      </c>
      <c r="J2488" s="25" t="s">
        <v>60</v>
      </c>
    </row>
    <row r="2489" spans="2:10" ht="12.75">
      <c r="B2489" s="72" t="s">
        <v>13998</v>
      </c>
      <c r="C2489" s="8" t="s">
        <v>25261</v>
      </c>
      <c r="D2489" s="54" t="s">
        <v>13999</v>
      </c>
      <c r="E2489" s="70">
        <v>2690</v>
      </c>
      <c r="F2489" s="26">
        <v>2154</v>
      </c>
      <c r="G2489" s="12">
        <f t="shared" si="38"/>
        <v>0.24883936861652733</v>
      </c>
      <c r="H2489" s="12" t="s">
        <v>31894</v>
      </c>
      <c r="I2489" s="12" t="s">
        <v>29202</v>
      </c>
      <c r="J2489" s="25" t="s">
        <v>60</v>
      </c>
    </row>
    <row r="2490" spans="2:10" ht="12.75">
      <c r="B2490" s="72" t="s">
        <v>14006</v>
      </c>
      <c r="C2490" s="8">
        <v>4932352835</v>
      </c>
      <c r="D2490" s="54" t="s">
        <v>14007</v>
      </c>
      <c r="E2490" s="70">
        <v>2690</v>
      </c>
      <c r="F2490" s="26">
        <v>2151</v>
      </c>
      <c r="G2490" s="12">
        <f t="shared" si="38"/>
        <v>0.25058112505811247</v>
      </c>
      <c r="H2490" s="12" t="s">
        <v>31895</v>
      </c>
      <c r="I2490" s="12" t="s">
        <v>29203</v>
      </c>
      <c r="J2490" s="25" t="s">
        <v>60</v>
      </c>
    </row>
    <row r="2491" spans="2:10" ht="12.75">
      <c r="B2491" s="72" t="s">
        <v>20689</v>
      </c>
      <c r="C2491" s="8" t="s">
        <v>26592</v>
      </c>
      <c r="D2491" s="54" t="s">
        <v>20690</v>
      </c>
      <c r="E2491" s="70">
        <v>2690</v>
      </c>
      <c r="F2491" s="26">
        <v>2152</v>
      </c>
      <c r="G2491" s="12">
        <f t="shared" si="38"/>
        <v>0.25</v>
      </c>
      <c r="H2491" s="12" t="s">
        <v>31693</v>
      </c>
      <c r="I2491" s="12" t="s">
        <v>29204</v>
      </c>
      <c r="J2491" s="25" t="s">
        <v>60</v>
      </c>
    </row>
    <row r="2492" spans="2:10" ht="12.75">
      <c r="B2492" s="72" t="s">
        <v>21767</v>
      </c>
      <c r="C2492" s="8" t="s">
        <v>26777</v>
      </c>
      <c r="D2492" s="54" t="s">
        <v>21768</v>
      </c>
      <c r="E2492" s="70">
        <v>2690</v>
      </c>
      <c r="F2492" s="26">
        <v>2152</v>
      </c>
      <c r="G2492" s="12">
        <f t="shared" si="38"/>
        <v>0.25</v>
      </c>
      <c r="H2492" s="12" t="s">
        <v>31896</v>
      </c>
      <c r="I2492" s="12" t="s">
        <v>29205</v>
      </c>
      <c r="J2492" s="25" t="s">
        <v>60</v>
      </c>
    </row>
    <row r="2493" spans="2:10" ht="12.75">
      <c r="B2493" s="72" t="s">
        <v>14002</v>
      </c>
      <c r="C2493" s="8" t="s">
        <v>25262</v>
      </c>
      <c r="D2493" s="54" t="s">
        <v>14003</v>
      </c>
      <c r="E2493" s="70">
        <v>2700</v>
      </c>
      <c r="F2493" s="26">
        <v>2161</v>
      </c>
      <c r="G2493" s="12">
        <f t="shared" si="38"/>
        <v>0.24942156409069871</v>
      </c>
      <c r="H2493" s="12" t="s">
        <v>31645</v>
      </c>
      <c r="I2493" s="12" t="s">
        <v>29206</v>
      </c>
      <c r="J2493" s="25" t="s">
        <v>60</v>
      </c>
    </row>
    <row r="2494" spans="2:10" ht="12.75">
      <c r="B2494" s="72" t="s">
        <v>11745</v>
      </c>
      <c r="C2494" s="8" t="s">
        <v>24838</v>
      </c>
      <c r="D2494" s="54" t="s">
        <v>11746</v>
      </c>
      <c r="E2494" s="70">
        <v>2710</v>
      </c>
      <c r="F2494" s="26">
        <v>2170</v>
      </c>
      <c r="G2494" s="12">
        <f t="shared" si="38"/>
        <v>0.24884792626728114</v>
      </c>
      <c r="H2494" s="12" t="s">
        <v>31884</v>
      </c>
      <c r="I2494" s="12" t="s">
        <v>29207</v>
      </c>
      <c r="J2494" s="25" t="s">
        <v>60</v>
      </c>
    </row>
    <row r="2495" spans="2:10" ht="12.75">
      <c r="B2495" s="72" t="s">
        <v>14010</v>
      </c>
      <c r="C2495" s="8" t="s">
        <v>60</v>
      </c>
      <c r="D2495" s="54" t="s">
        <v>14011</v>
      </c>
      <c r="E2495" s="70">
        <v>2710</v>
      </c>
      <c r="F2495" s="26">
        <v>2165</v>
      </c>
      <c r="G2495" s="12">
        <f t="shared" si="38"/>
        <v>0.25173210161662807</v>
      </c>
      <c r="H2495" s="12" t="s">
        <v>60</v>
      </c>
      <c r="I2495" s="12" t="s">
        <v>60</v>
      </c>
      <c r="J2495" s="25" t="s">
        <v>60</v>
      </c>
    </row>
    <row r="2496" spans="2:10" ht="12.75">
      <c r="B2496" s="72" t="s">
        <v>19034</v>
      </c>
      <c r="C2496" s="8" t="s">
        <v>60</v>
      </c>
      <c r="D2496" s="54" t="s">
        <v>19035</v>
      </c>
      <c r="E2496" s="70">
        <v>2710</v>
      </c>
      <c r="F2496" s="26">
        <v>2164</v>
      </c>
      <c r="G2496" s="12">
        <f t="shared" si="38"/>
        <v>0.25231053604436227</v>
      </c>
      <c r="H2496" s="12" t="s">
        <v>31872</v>
      </c>
      <c r="I2496" s="12" t="s">
        <v>29208</v>
      </c>
      <c r="J2496" s="25" t="s">
        <v>60</v>
      </c>
    </row>
    <row r="2497" spans="2:10" ht="12.75">
      <c r="B2497" s="72" t="s">
        <v>17735</v>
      </c>
      <c r="C2497" s="8" t="s">
        <v>60</v>
      </c>
      <c r="D2497" s="54" t="s">
        <v>17736</v>
      </c>
      <c r="E2497" s="70">
        <v>2730</v>
      </c>
      <c r="F2497" s="26">
        <v>2180</v>
      </c>
      <c r="G2497" s="12">
        <f t="shared" si="38"/>
        <v>0.25229357798165131</v>
      </c>
      <c r="H2497" s="12" t="s">
        <v>60</v>
      </c>
      <c r="I2497" s="12" t="s">
        <v>60</v>
      </c>
      <c r="J2497" s="25" t="s">
        <v>60</v>
      </c>
    </row>
    <row r="2498" spans="2:10" ht="12.75">
      <c r="B2498" s="72" t="s">
        <v>22773</v>
      </c>
      <c r="C2498" s="8" t="s">
        <v>26940</v>
      </c>
      <c r="D2498" s="54" t="s">
        <v>22774</v>
      </c>
      <c r="E2498" s="70">
        <v>2720</v>
      </c>
      <c r="F2498" s="26">
        <v>2178</v>
      </c>
      <c r="G2498" s="12">
        <f t="shared" ref="G2498:G2561" si="39">IFERROR(E2498/F2498-1,0)</f>
        <v>0.24885215794306714</v>
      </c>
      <c r="H2498" s="12" t="s">
        <v>31871</v>
      </c>
      <c r="I2498" s="12" t="s">
        <v>29209</v>
      </c>
      <c r="J2498" s="25" t="s">
        <v>60</v>
      </c>
    </row>
    <row r="2499" spans="2:10" ht="12.75">
      <c r="B2499" s="72" t="s">
        <v>23140</v>
      </c>
      <c r="C2499" s="8" t="s">
        <v>27013</v>
      </c>
      <c r="D2499" s="54" t="s">
        <v>23141</v>
      </c>
      <c r="E2499" s="70">
        <v>2720</v>
      </c>
      <c r="F2499" s="26">
        <v>2173</v>
      </c>
      <c r="G2499" s="12">
        <f t="shared" si="39"/>
        <v>0.25172572480441779</v>
      </c>
      <c r="H2499" s="12" t="s">
        <v>31854</v>
      </c>
      <c r="I2499" s="12" t="s">
        <v>29210</v>
      </c>
      <c r="J2499" s="25" t="s">
        <v>60</v>
      </c>
    </row>
    <row r="2500" spans="2:10" ht="12.75">
      <c r="B2500" s="45" t="s">
        <v>4161</v>
      </c>
      <c r="C2500" s="8" t="s">
        <v>4160</v>
      </c>
      <c r="D2500" s="54" t="s">
        <v>4162</v>
      </c>
      <c r="E2500" s="70">
        <v>2750</v>
      </c>
      <c r="F2500" s="26">
        <v>2200</v>
      </c>
      <c r="G2500" s="12">
        <f t="shared" si="39"/>
        <v>0.25</v>
      </c>
      <c r="H2500" s="12" t="s">
        <v>4123</v>
      </c>
      <c r="I2500" s="12" t="s">
        <v>29211</v>
      </c>
      <c r="J2500" s="25" t="s">
        <v>60</v>
      </c>
    </row>
    <row r="2501" spans="2:10" ht="12.75">
      <c r="B2501" s="45" t="s">
        <v>4464</v>
      </c>
      <c r="C2501" s="8" t="s">
        <v>4463</v>
      </c>
      <c r="D2501" s="54" t="s">
        <v>4465</v>
      </c>
      <c r="E2501" s="70">
        <v>2750</v>
      </c>
      <c r="F2501" s="26">
        <v>2200</v>
      </c>
      <c r="G2501" s="12">
        <f t="shared" si="39"/>
        <v>0.25</v>
      </c>
      <c r="H2501" s="12" t="s">
        <v>4467</v>
      </c>
      <c r="I2501" s="12" t="s">
        <v>29212</v>
      </c>
      <c r="J2501" s="25" t="s">
        <v>60</v>
      </c>
    </row>
    <row r="2502" spans="2:10" ht="12.75">
      <c r="B2502" s="45" t="s">
        <v>4606</v>
      </c>
      <c r="C2502" s="8" t="s">
        <v>4605</v>
      </c>
      <c r="D2502" s="54" t="s">
        <v>4607</v>
      </c>
      <c r="E2502" s="70">
        <v>2800</v>
      </c>
      <c r="F2502" s="26">
        <v>2200</v>
      </c>
      <c r="G2502" s="12">
        <f t="shared" si="39"/>
        <v>0.27272727272727271</v>
      </c>
      <c r="H2502" s="12" t="s">
        <v>4610</v>
      </c>
      <c r="I2502" s="12" t="s">
        <v>29213</v>
      </c>
      <c r="J2502" s="25" t="s">
        <v>60</v>
      </c>
    </row>
    <row r="2503" spans="2:10" ht="12.75">
      <c r="B2503" s="45" t="s">
        <v>4679</v>
      </c>
      <c r="C2503" s="8" t="s">
        <v>4678</v>
      </c>
      <c r="D2503" s="54" t="s">
        <v>4680</v>
      </c>
      <c r="E2503" s="70">
        <v>2800</v>
      </c>
      <c r="F2503" s="26">
        <v>2200</v>
      </c>
      <c r="G2503" s="12">
        <f t="shared" si="39"/>
        <v>0.27272727272727271</v>
      </c>
      <c r="H2503" s="12" t="s">
        <v>4617</v>
      </c>
      <c r="I2503" s="12" t="s">
        <v>29214</v>
      </c>
      <c r="J2503" s="25" t="s">
        <v>60</v>
      </c>
    </row>
    <row r="2504" spans="2:10" ht="12.75">
      <c r="B2504" s="45" t="s">
        <v>6413</v>
      </c>
      <c r="C2504" s="8" t="s">
        <v>6412</v>
      </c>
      <c r="D2504" s="54" t="s">
        <v>6414</v>
      </c>
      <c r="E2504" s="70">
        <v>2800</v>
      </c>
      <c r="F2504" s="26">
        <v>2200</v>
      </c>
      <c r="G2504" s="12">
        <f t="shared" si="39"/>
        <v>0.27272727272727271</v>
      </c>
      <c r="H2504" s="12" t="s">
        <v>6400</v>
      </c>
      <c r="I2504" s="12" t="s">
        <v>29215</v>
      </c>
      <c r="J2504" s="25" t="s">
        <v>60</v>
      </c>
    </row>
    <row r="2505" spans="2:10" ht="12.75">
      <c r="B2505" s="45" t="s">
        <v>6493</v>
      </c>
      <c r="C2505" s="8" t="s">
        <v>6492</v>
      </c>
      <c r="D2505" s="54" t="s">
        <v>6494</v>
      </c>
      <c r="E2505" s="70">
        <v>2800</v>
      </c>
      <c r="F2505" s="26">
        <v>2200</v>
      </c>
      <c r="G2505" s="12">
        <f t="shared" si="39"/>
        <v>0.27272727272727271</v>
      </c>
      <c r="H2505" s="12" t="s">
        <v>6400</v>
      </c>
      <c r="I2505" s="12" t="s">
        <v>29216</v>
      </c>
      <c r="J2505" s="25" t="s">
        <v>60</v>
      </c>
    </row>
    <row r="2506" spans="2:10" ht="12.75">
      <c r="B2506" s="45" t="s">
        <v>6498</v>
      </c>
      <c r="C2506" s="8" t="s">
        <v>6497</v>
      </c>
      <c r="D2506" s="54" t="s">
        <v>6499</v>
      </c>
      <c r="E2506" s="70">
        <v>2800</v>
      </c>
      <c r="F2506" s="26">
        <v>2200</v>
      </c>
      <c r="G2506" s="12">
        <f t="shared" si="39"/>
        <v>0.27272727272727271</v>
      </c>
      <c r="H2506" s="12" t="s">
        <v>6400</v>
      </c>
      <c r="I2506" s="12" t="s">
        <v>29217</v>
      </c>
      <c r="J2506" s="25" t="s">
        <v>60</v>
      </c>
    </row>
    <row r="2507" spans="2:10" ht="12.75">
      <c r="B2507" s="46" t="s">
        <v>6934</v>
      </c>
      <c r="C2507" s="8" t="s">
        <v>6933</v>
      </c>
      <c r="D2507" s="54" t="s">
        <v>6935</v>
      </c>
      <c r="E2507" s="70">
        <v>2800</v>
      </c>
      <c r="F2507" s="26">
        <v>2200</v>
      </c>
      <c r="G2507" s="12">
        <f t="shared" si="39"/>
        <v>0.27272727272727271</v>
      </c>
      <c r="H2507" s="12" t="s">
        <v>6937</v>
      </c>
      <c r="I2507" s="12" t="s">
        <v>29218</v>
      </c>
      <c r="J2507" s="25" t="s">
        <v>60</v>
      </c>
    </row>
    <row r="2508" spans="2:10" ht="12.75">
      <c r="B2508" s="45" t="s">
        <v>8459</v>
      </c>
      <c r="C2508" s="8" t="s">
        <v>8458</v>
      </c>
      <c r="D2508" s="54" t="s">
        <v>8460</v>
      </c>
      <c r="E2508" s="70">
        <v>2800</v>
      </c>
      <c r="F2508" s="26">
        <v>2200</v>
      </c>
      <c r="G2508" s="12">
        <f t="shared" si="39"/>
        <v>0.27272727272727271</v>
      </c>
      <c r="H2508" s="12" t="s">
        <v>8462</v>
      </c>
      <c r="I2508" s="12" t="s">
        <v>29219</v>
      </c>
      <c r="J2508" s="25" t="s">
        <v>60</v>
      </c>
    </row>
    <row r="2509" spans="2:10" ht="12.75">
      <c r="B2509" s="72" t="s">
        <v>12618</v>
      </c>
      <c r="C2509" s="8" t="s">
        <v>25015</v>
      </c>
      <c r="D2509" s="54" t="s">
        <v>12619</v>
      </c>
      <c r="E2509" s="70">
        <v>2730</v>
      </c>
      <c r="F2509" s="26">
        <v>2183</v>
      </c>
      <c r="G2509" s="12">
        <f t="shared" si="39"/>
        <v>0.25057260650480995</v>
      </c>
      <c r="H2509" s="12" t="s">
        <v>31722</v>
      </c>
      <c r="I2509" s="12" t="s">
        <v>29220</v>
      </c>
      <c r="J2509" s="25" t="s">
        <v>60</v>
      </c>
    </row>
    <row r="2510" spans="2:10" ht="12.75">
      <c r="B2510" s="72" t="s">
        <v>14014</v>
      </c>
      <c r="C2510" s="8" t="s">
        <v>25263</v>
      </c>
      <c r="D2510" s="54" t="s">
        <v>14015</v>
      </c>
      <c r="E2510" s="70">
        <v>2740</v>
      </c>
      <c r="F2510" s="26">
        <v>2189</v>
      </c>
      <c r="G2510" s="12">
        <f t="shared" si="39"/>
        <v>0.25171311100959337</v>
      </c>
      <c r="H2510" s="12" t="s">
        <v>31864</v>
      </c>
      <c r="I2510" s="12" t="s">
        <v>29221</v>
      </c>
      <c r="J2510" s="25" t="s">
        <v>60</v>
      </c>
    </row>
    <row r="2511" spans="2:10" ht="12.75">
      <c r="B2511" s="72" t="s">
        <v>14026</v>
      </c>
      <c r="C2511" s="8" t="s">
        <v>25265</v>
      </c>
      <c r="D2511" s="54" t="s">
        <v>14027</v>
      </c>
      <c r="E2511" s="70">
        <v>2740</v>
      </c>
      <c r="F2511" s="26">
        <v>2188</v>
      </c>
      <c r="G2511" s="12">
        <f t="shared" si="39"/>
        <v>0.25228519195612442</v>
      </c>
      <c r="H2511" s="12" t="s">
        <v>31683</v>
      </c>
      <c r="I2511" s="12" t="s">
        <v>29222</v>
      </c>
      <c r="J2511" s="25" t="s">
        <v>60</v>
      </c>
    </row>
    <row r="2512" spans="2:10" ht="12.75">
      <c r="B2512" s="72" t="s">
        <v>16462</v>
      </c>
      <c r="C2512" s="8" t="s">
        <v>25815</v>
      </c>
      <c r="D2512" s="54" t="s">
        <v>16463</v>
      </c>
      <c r="E2512" s="70">
        <v>2740</v>
      </c>
      <c r="F2512" s="26">
        <v>2189</v>
      </c>
      <c r="G2512" s="12">
        <f t="shared" si="39"/>
        <v>0.25171311100959337</v>
      </c>
      <c r="H2512" s="12" t="s">
        <v>31897</v>
      </c>
      <c r="I2512" s="12" t="s">
        <v>29223</v>
      </c>
      <c r="J2512" s="25" t="s">
        <v>60</v>
      </c>
    </row>
    <row r="2513" spans="2:10" ht="12.75">
      <c r="B2513" s="72" t="s">
        <v>19038</v>
      </c>
      <c r="C2513" s="8" t="s">
        <v>60</v>
      </c>
      <c r="D2513" s="54" t="s">
        <v>19039</v>
      </c>
      <c r="E2513" s="70">
        <v>2730</v>
      </c>
      <c r="F2513" s="26">
        <v>2185</v>
      </c>
      <c r="G2513" s="12">
        <f t="shared" si="39"/>
        <v>0.24942791762013727</v>
      </c>
      <c r="H2513" s="12" t="s">
        <v>31872</v>
      </c>
      <c r="I2513" s="12" t="s">
        <v>29224</v>
      </c>
      <c r="J2513" s="25" t="s">
        <v>60</v>
      </c>
    </row>
    <row r="2514" spans="2:10" ht="12.75">
      <c r="B2514" s="72" t="s">
        <v>22695</v>
      </c>
      <c r="C2514" s="8" t="s">
        <v>26929</v>
      </c>
      <c r="D2514" s="54" t="s">
        <v>22696</v>
      </c>
      <c r="E2514" s="70">
        <v>2740</v>
      </c>
      <c r="F2514" s="26">
        <v>2188</v>
      </c>
      <c r="G2514" s="12">
        <f t="shared" si="39"/>
        <v>0.25228519195612442</v>
      </c>
      <c r="H2514" s="12" t="s">
        <v>31807</v>
      </c>
      <c r="I2514" s="12" t="s">
        <v>29225</v>
      </c>
      <c r="J2514" s="25" t="s">
        <v>60</v>
      </c>
    </row>
    <row r="2515" spans="2:10" ht="12.75">
      <c r="B2515" s="72" t="s">
        <v>22988</v>
      </c>
      <c r="C2515" s="8" t="s">
        <v>26980</v>
      </c>
      <c r="D2515" s="54" t="s">
        <v>22989</v>
      </c>
      <c r="E2515" s="70">
        <v>2730</v>
      </c>
      <c r="F2515" s="26">
        <v>2182</v>
      </c>
      <c r="G2515" s="12">
        <f t="shared" si="39"/>
        <v>0.25114573785517869</v>
      </c>
      <c r="H2515" s="12" t="s">
        <v>31697</v>
      </c>
      <c r="I2515" s="12" t="s">
        <v>29226</v>
      </c>
      <c r="J2515" s="25" t="s">
        <v>60</v>
      </c>
    </row>
    <row r="2516" spans="2:10" ht="12.75">
      <c r="B2516" s="72" t="s">
        <v>9615</v>
      </c>
      <c r="C2516" s="8" t="s">
        <v>60</v>
      </c>
      <c r="D2516" s="54" t="s">
        <v>9616</v>
      </c>
      <c r="E2516" s="70">
        <v>2740</v>
      </c>
      <c r="F2516" s="26">
        <v>2191</v>
      </c>
      <c r="G2516" s="12">
        <f t="shared" si="39"/>
        <v>0.25057051574623457</v>
      </c>
      <c r="H2516" s="12" t="s">
        <v>60</v>
      </c>
      <c r="I2516" s="12" t="s">
        <v>60</v>
      </c>
      <c r="J2516" s="25" t="s">
        <v>60</v>
      </c>
    </row>
    <row r="2517" spans="2:10" ht="12.75">
      <c r="B2517" s="72" t="s">
        <v>14018</v>
      </c>
      <c r="C2517" s="8" t="s">
        <v>25058</v>
      </c>
      <c r="D2517" s="54" t="s">
        <v>14019</v>
      </c>
      <c r="E2517" s="70">
        <v>2740</v>
      </c>
      <c r="F2517" s="26">
        <v>2194</v>
      </c>
      <c r="G2517" s="12">
        <f t="shared" si="39"/>
        <v>0.24886052871467634</v>
      </c>
      <c r="H2517" s="12" t="s">
        <v>31637</v>
      </c>
      <c r="I2517" s="12" t="s">
        <v>29227</v>
      </c>
      <c r="J2517" s="25" t="s">
        <v>60</v>
      </c>
    </row>
    <row r="2518" spans="2:10" ht="12.75">
      <c r="B2518" s="72" t="s">
        <v>17739</v>
      </c>
      <c r="C2518" s="8" t="s">
        <v>60</v>
      </c>
      <c r="D2518" s="54" t="s">
        <v>17740</v>
      </c>
      <c r="E2518" s="70">
        <v>2740</v>
      </c>
      <c r="F2518" s="26">
        <v>2191</v>
      </c>
      <c r="G2518" s="12">
        <f t="shared" si="39"/>
        <v>0.25057051574623457</v>
      </c>
      <c r="H2518" s="12" t="s">
        <v>60</v>
      </c>
      <c r="I2518" s="12" t="s">
        <v>60</v>
      </c>
      <c r="J2518" s="25" t="s">
        <v>60</v>
      </c>
    </row>
    <row r="2519" spans="2:10" ht="12.75">
      <c r="B2519" s="72" t="s">
        <v>9994</v>
      </c>
      <c r="C2519" s="8" t="s">
        <v>24555</v>
      </c>
      <c r="D2519" s="54" t="s">
        <v>9995</v>
      </c>
      <c r="E2519" s="70">
        <v>2750</v>
      </c>
      <c r="F2519" s="26">
        <v>2200</v>
      </c>
      <c r="G2519" s="12">
        <f t="shared" si="39"/>
        <v>0.25</v>
      </c>
      <c r="H2519" s="12" t="s">
        <v>60</v>
      </c>
      <c r="I2519" s="12" t="s">
        <v>60</v>
      </c>
      <c r="J2519" s="25" t="s">
        <v>60</v>
      </c>
    </row>
    <row r="2520" spans="2:10" ht="12.75">
      <c r="B2520" s="72" t="s">
        <v>11237</v>
      </c>
      <c r="C2520" s="8" t="s">
        <v>24714</v>
      </c>
      <c r="D2520" s="54" t="s">
        <v>11238</v>
      </c>
      <c r="E2520" s="70">
        <v>2750</v>
      </c>
      <c r="F2520" s="26">
        <v>2198</v>
      </c>
      <c r="G2520" s="12">
        <f t="shared" si="39"/>
        <v>0.25113739763421283</v>
      </c>
      <c r="H2520" s="12" t="s">
        <v>31898</v>
      </c>
      <c r="I2520" s="12" t="s">
        <v>29228</v>
      </c>
      <c r="J2520" s="25" t="s">
        <v>60</v>
      </c>
    </row>
    <row r="2521" spans="2:10" ht="12.75">
      <c r="B2521" s="72" t="s">
        <v>14022</v>
      </c>
      <c r="C2521" s="8" t="s">
        <v>25264</v>
      </c>
      <c r="D2521" s="54" t="s">
        <v>14023</v>
      </c>
      <c r="E2521" s="70">
        <v>2750</v>
      </c>
      <c r="F2521" s="26">
        <v>2201</v>
      </c>
      <c r="G2521" s="12">
        <f t="shared" si="39"/>
        <v>0.24943207632894149</v>
      </c>
      <c r="H2521" s="12" t="s">
        <v>31864</v>
      </c>
      <c r="I2521" s="12" t="s">
        <v>29229</v>
      </c>
      <c r="J2521" s="25" t="s">
        <v>60</v>
      </c>
    </row>
    <row r="2522" spans="2:10" ht="12.75">
      <c r="B2522" s="72" t="s">
        <v>16466</v>
      </c>
      <c r="C2522" s="8" t="s">
        <v>25816</v>
      </c>
      <c r="D2522" s="54" t="s">
        <v>16467</v>
      </c>
      <c r="E2522" s="70">
        <v>2750</v>
      </c>
      <c r="F2522" s="26">
        <v>2201</v>
      </c>
      <c r="G2522" s="12">
        <f t="shared" si="39"/>
        <v>0.24943207632894149</v>
      </c>
      <c r="H2522" s="12" t="s">
        <v>31876</v>
      </c>
      <c r="I2522" s="12" t="s">
        <v>29230</v>
      </c>
      <c r="J2522" s="25" t="s">
        <v>60</v>
      </c>
    </row>
    <row r="2523" spans="2:10" ht="12.75">
      <c r="B2523" s="72" t="s">
        <v>16470</v>
      </c>
      <c r="C2523" s="8" t="s">
        <v>25817</v>
      </c>
      <c r="D2523" s="54" t="s">
        <v>16471</v>
      </c>
      <c r="E2523" s="70">
        <v>2750</v>
      </c>
      <c r="F2523" s="26">
        <v>2201</v>
      </c>
      <c r="G2523" s="12">
        <f t="shared" si="39"/>
        <v>0.24943207632894149</v>
      </c>
      <c r="H2523" s="12" t="s">
        <v>60</v>
      </c>
      <c r="I2523" s="12" t="s">
        <v>29231</v>
      </c>
      <c r="J2523" s="25" t="s">
        <v>60</v>
      </c>
    </row>
    <row r="2524" spans="2:10" ht="12.75">
      <c r="B2524" s="72" t="s">
        <v>16978</v>
      </c>
      <c r="C2524" s="8" t="s">
        <v>25935</v>
      </c>
      <c r="D2524" s="54" t="s">
        <v>16979</v>
      </c>
      <c r="E2524" s="70">
        <v>2750</v>
      </c>
      <c r="F2524" s="26">
        <v>2200</v>
      </c>
      <c r="G2524" s="12">
        <f t="shared" si="39"/>
        <v>0.25</v>
      </c>
      <c r="H2524" s="12" t="s">
        <v>31811</v>
      </c>
      <c r="I2524" s="12" t="s">
        <v>29232</v>
      </c>
      <c r="J2524" s="25" t="s">
        <v>60</v>
      </c>
    </row>
    <row r="2525" spans="2:10" ht="12.75">
      <c r="B2525" s="72" t="s">
        <v>23884</v>
      </c>
      <c r="C2525" s="8" t="s">
        <v>60</v>
      </c>
      <c r="D2525" s="54" t="s">
        <v>23885</v>
      </c>
      <c r="E2525" s="70">
        <v>2750</v>
      </c>
      <c r="F2525" s="26">
        <v>2199</v>
      </c>
      <c r="G2525" s="12">
        <f t="shared" si="39"/>
        <v>0.25056844020009095</v>
      </c>
      <c r="H2525" s="12" t="s">
        <v>31893</v>
      </c>
      <c r="I2525" s="12" t="s">
        <v>29233</v>
      </c>
      <c r="J2525" s="25" t="s">
        <v>60</v>
      </c>
    </row>
    <row r="2526" spans="2:10" ht="12.75">
      <c r="B2526" s="72" t="s">
        <v>24048</v>
      </c>
      <c r="C2526" s="8" t="s">
        <v>27145</v>
      </c>
      <c r="D2526" s="54" t="s">
        <v>24049</v>
      </c>
      <c r="E2526" s="70">
        <v>2760</v>
      </c>
      <c r="F2526" s="26">
        <v>2205</v>
      </c>
      <c r="G2526" s="12">
        <f t="shared" si="39"/>
        <v>0.2517006802721089</v>
      </c>
      <c r="H2526" s="12" t="s">
        <v>31772</v>
      </c>
      <c r="I2526" s="12" t="s">
        <v>60</v>
      </c>
      <c r="J2526" s="25" t="s">
        <v>60</v>
      </c>
    </row>
    <row r="2527" spans="2:10" ht="12.75">
      <c r="B2527" s="72" t="s">
        <v>11241</v>
      </c>
      <c r="C2527" s="8" t="s">
        <v>24715</v>
      </c>
      <c r="D2527" s="54" t="s">
        <v>11242</v>
      </c>
      <c r="E2527" s="70">
        <v>2760</v>
      </c>
      <c r="F2527" s="26">
        <v>2210</v>
      </c>
      <c r="G2527" s="12">
        <f t="shared" si="39"/>
        <v>0.24886877828054299</v>
      </c>
      <c r="H2527" s="12" t="s">
        <v>31851</v>
      </c>
      <c r="I2527" s="12" t="s">
        <v>29234</v>
      </c>
      <c r="J2527" s="25" t="s">
        <v>60</v>
      </c>
    </row>
    <row r="2528" spans="2:10" ht="12.75">
      <c r="B2528" s="72" t="s">
        <v>16474</v>
      </c>
      <c r="C2528" s="8" t="s">
        <v>25818</v>
      </c>
      <c r="D2528" s="54" t="s">
        <v>16475</v>
      </c>
      <c r="E2528" s="70">
        <v>2770</v>
      </c>
      <c r="F2528" s="26">
        <v>2213</v>
      </c>
      <c r="G2528" s="12">
        <f t="shared" si="39"/>
        <v>0.25169453230908267</v>
      </c>
      <c r="H2528" s="12" t="s">
        <v>60</v>
      </c>
      <c r="I2528" s="12" t="s">
        <v>29235</v>
      </c>
      <c r="J2528" s="25" t="s">
        <v>60</v>
      </c>
    </row>
    <row r="2529" spans="2:10" ht="12.75">
      <c r="B2529" s="72" t="s">
        <v>10166</v>
      </c>
      <c r="C2529" s="8" t="s">
        <v>24574</v>
      </c>
      <c r="D2529" s="54" t="s">
        <v>10167</v>
      </c>
      <c r="E2529" s="70">
        <v>2780</v>
      </c>
      <c r="F2529" s="26">
        <v>2221</v>
      </c>
      <c r="G2529" s="12">
        <f t="shared" si="39"/>
        <v>0.25168842863574969</v>
      </c>
      <c r="H2529" s="12" t="s">
        <v>60</v>
      </c>
      <c r="I2529" s="12" t="s">
        <v>60</v>
      </c>
      <c r="J2529" s="25" t="s">
        <v>60</v>
      </c>
    </row>
    <row r="2530" spans="2:10" ht="12.75">
      <c r="B2530" s="72" t="s">
        <v>11245</v>
      </c>
      <c r="C2530" s="8" t="s">
        <v>24714</v>
      </c>
      <c r="D2530" s="54" t="s">
        <v>11238</v>
      </c>
      <c r="E2530" s="70">
        <v>2780</v>
      </c>
      <c r="F2530" s="26">
        <v>2222</v>
      </c>
      <c r="G2530" s="12">
        <f t="shared" si="39"/>
        <v>0.25112511251125103</v>
      </c>
      <c r="H2530" s="12" t="s">
        <v>31898</v>
      </c>
      <c r="I2530" s="12" t="s">
        <v>29236</v>
      </c>
      <c r="J2530" s="25" t="s">
        <v>60</v>
      </c>
    </row>
    <row r="2531" spans="2:10" ht="12.75">
      <c r="B2531" s="72" t="s">
        <v>11749</v>
      </c>
      <c r="C2531" s="8" t="s">
        <v>24839</v>
      </c>
      <c r="D2531" s="54" t="s">
        <v>11750</v>
      </c>
      <c r="E2531" s="70">
        <v>2770</v>
      </c>
      <c r="F2531" s="26">
        <v>2217</v>
      </c>
      <c r="G2531" s="12">
        <f t="shared" si="39"/>
        <v>0.24943617501127657</v>
      </c>
      <c r="H2531" s="12" t="s">
        <v>31884</v>
      </c>
      <c r="I2531" s="12" t="s">
        <v>29237</v>
      </c>
      <c r="J2531" s="25" t="s">
        <v>60</v>
      </c>
    </row>
    <row r="2532" spans="2:10" ht="12.75">
      <c r="B2532" s="72" t="s">
        <v>12622</v>
      </c>
      <c r="C2532" s="8">
        <v>4932373373</v>
      </c>
      <c r="D2532" s="54" t="s">
        <v>12623</v>
      </c>
      <c r="E2532" s="70">
        <v>2780</v>
      </c>
      <c r="F2532" s="26">
        <v>2220</v>
      </c>
      <c r="G2532" s="12">
        <f t="shared" si="39"/>
        <v>0.25225225225225234</v>
      </c>
      <c r="H2532" s="12" t="s">
        <v>31673</v>
      </c>
      <c r="I2532" s="12" t="s">
        <v>29238</v>
      </c>
      <c r="J2532" s="25" t="s">
        <v>60</v>
      </c>
    </row>
    <row r="2533" spans="2:10" ht="12.75">
      <c r="B2533" s="72" t="s">
        <v>9635</v>
      </c>
      <c r="C2533" s="8" t="s">
        <v>60</v>
      </c>
      <c r="D2533" s="54" t="s">
        <v>9636</v>
      </c>
      <c r="E2533" s="70">
        <v>2780</v>
      </c>
      <c r="F2533" s="26">
        <v>2225</v>
      </c>
      <c r="G2533" s="12">
        <f t="shared" si="39"/>
        <v>0.24943820224719104</v>
      </c>
      <c r="H2533" s="12" t="s">
        <v>60</v>
      </c>
      <c r="I2533" s="12" t="s">
        <v>60</v>
      </c>
      <c r="J2533" s="25" t="s">
        <v>60</v>
      </c>
    </row>
    <row r="2534" spans="2:10" ht="12.75">
      <c r="B2534" s="72" t="s">
        <v>16478</v>
      </c>
      <c r="C2534" s="8" t="s">
        <v>25819</v>
      </c>
      <c r="D2534" s="54" t="s">
        <v>16479</v>
      </c>
      <c r="E2534" s="70">
        <v>2780</v>
      </c>
      <c r="F2534" s="26">
        <v>2225</v>
      </c>
      <c r="G2534" s="12">
        <f t="shared" si="39"/>
        <v>0.24943820224719104</v>
      </c>
      <c r="H2534" s="12" t="s">
        <v>31799</v>
      </c>
      <c r="I2534" s="12" t="s">
        <v>29239</v>
      </c>
      <c r="J2534" s="25" t="s">
        <v>60</v>
      </c>
    </row>
    <row r="2535" spans="2:10" ht="12.75">
      <c r="B2535" s="72" t="s">
        <v>20701</v>
      </c>
      <c r="C2535" s="8" t="s">
        <v>26595</v>
      </c>
      <c r="D2535" s="54" t="s">
        <v>20702</v>
      </c>
      <c r="E2535" s="70">
        <v>2780</v>
      </c>
      <c r="F2535" s="26">
        <v>2225</v>
      </c>
      <c r="G2535" s="12">
        <f t="shared" si="39"/>
        <v>0.24943820224719104</v>
      </c>
      <c r="H2535" s="12" t="s">
        <v>60</v>
      </c>
      <c r="I2535" s="12" t="s">
        <v>29240</v>
      </c>
      <c r="J2535" s="25" t="s">
        <v>60</v>
      </c>
    </row>
    <row r="2536" spans="2:10" ht="12.75">
      <c r="B2536" s="72" t="s">
        <v>20705</v>
      </c>
      <c r="C2536" s="8" t="s">
        <v>26596</v>
      </c>
      <c r="D2536" s="54" t="s">
        <v>20706</v>
      </c>
      <c r="E2536" s="70">
        <v>2780</v>
      </c>
      <c r="F2536" s="26">
        <v>2225</v>
      </c>
      <c r="G2536" s="12">
        <f t="shared" si="39"/>
        <v>0.24943820224719104</v>
      </c>
      <c r="H2536" s="12" t="s">
        <v>31794</v>
      </c>
      <c r="I2536" s="12" t="s">
        <v>29241</v>
      </c>
      <c r="J2536" s="25" t="s">
        <v>60</v>
      </c>
    </row>
    <row r="2537" spans="2:10" ht="12.75">
      <c r="B2537" s="72" t="s">
        <v>24261</v>
      </c>
      <c r="C2537" s="8" t="s">
        <v>27182</v>
      </c>
      <c r="D2537" s="54" t="s">
        <v>24262</v>
      </c>
      <c r="E2537" s="70">
        <v>2790</v>
      </c>
      <c r="F2537" s="26">
        <v>2228</v>
      </c>
      <c r="G2537" s="12">
        <f t="shared" si="39"/>
        <v>0.25224416517055648</v>
      </c>
      <c r="H2537" s="12" t="s">
        <v>60</v>
      </c>
      <c r="I2537" s="12" t="s">
        <v>60</v>
      </c>
      <c r="J2537" s="25" t="s">
        <v>60</v>
      </c>
    </row>
    <row r="2538" spans="2:10" ht="12.75">
      <c r="B2538" s="72" t="s">
        <v>10186</v>
      </c>
      <c r="C2538" s="8" t="s">
        <v>24575</v>
      </c>
      <c r="D2538" s="54" t="s">
        <v>10187</v>
      </c>
      <c r="E2538" s="70">
        <v>2790</v>
      </c>
      <c r="F2538" s="26">
        <v>2235</v>
      </c>
      <c r="G2538" s="12">
        <f t="shared" si="39"/>
        <v>0.24832214765100669</v>
      </c>
      <c r="H2538" s="12" t="s">
        <v>60</v>
      </c>
      <c r="I2538" s="12" t="s">
        <v>60</v>
      </c>
      <c r="J2538" s="25" t="s">
        <v>60</v>
      </c>
    </row>
    <row r="2539" spans="2:10" ht="12.75">
      <c r="B2539" s="72" t="s">
        <v>21868</v>
      </c>
      <c r="C2539" s="8" t="s">
        <v>26805</v>
      </c>
      <c r="D2539" s="54" t="s">
        <v>21869</v>
      </c>
      <c r="E2539" s="70">
        <v>2790</v>
      </c>
      <c r="F2539" s="26">
        <v>2235</v>
      </c>
      <c r="G2539" s="12">
        <f t="shared" si="39"/>
        <v>0.24832214765100669</v>
      </c>
      <c r="H2539" s="12" t="s">
        <v>31819</v>
      </c>
      <c r="I2539" s="12" t="s">
        <v>29242</v>
      </c>
      <c r="J2539" s="25" t="s">
        <v>60</v>
      </c>
    </row>
    <row r="2540" spans="2:10" ht="12.75">
      <c r="B2540" s="72" t="s">
        <v>10866</v>
      </c>
      <c r="C2540" s="8" t="s">
        <v>24644</v>
      </c>
      <c r="D2540" s="54" t="s">
        <v>10867</v>
      </c>
      <c r="E2540" s="70">
        <v>2800</v>
      </c>
      <c r="F2540" s="26">
        <v>2242</v>
      </c>
      <c r="G2540" s="12">
        <f t="shared" si="39"/>
        <v>0.24888492417484387</v>
      </c>
      <c r="H2540" s="12" t="s">
        <v>31899</v>
      </c>
      <c r="I2540" s="12" t="s">
        <v>29243</v>
      </c>
      <c r="J2540" s="25" t="s">
        <v>60</v>
      </c>
    </row>
    <row r="2541" spans="2:10" ht="12.75">
      <c r="B2541" s="72" t="s">
        <v>12626</v>
      </c>
      <c r="C2541" s="8">
        <v>48136760</v>
      </c>
      <c r="D2541" s="54" t="s">
        <v>12627</v>
      </c>
      <c r="E2541" s="70">
        <v>2810</v>
      </c>
      <c r="F2541" s="26">
        <v>2244</v>
      </c>
      <c r="G2541" s="12">
        <f t="shared" si="39"/>
        <v>0.25222816399286985</v>
      </c>
      <c r="H2541" s="12" t="s">
        <v>31845</v>
      </c>
      <c r="I2541" s="12" t="s">
        <v>29244</v>
      </c>
      <c r="J2541" s="25" t="s">
        <v>60</v>
      </c>
    </row>
    <row r="2542" spans="2:10" ht="12.75">
      <c r="B2542" s="72" t="s">
        <v>14030</v>
      </c>
      <c r="C2542" s="8" t="s">
        <v>25266</v>
      </c>
      <c r="D2542" s="54" t="s">
        <v>14031</v>
      </c>
      <c r="E2542" s="70">
        <v>2810</v>
      </c>
      <c r="F2542" s="26">
        <v>2246</v>
      </c>
      <c r="G2542" s="12">
        <f t="shared" si="39"/>
        <v>0.25111308993766701</v>
      </c>
      <c r="H2542" s="12" t="s">
        <v>31645</v>
      </c>
      <c r="I2542" s="12" t="s">
        <v>29245</v>
      </c>
      <c r="J2542" s="25" t="s">
        <v>60</v>
      </c>
    </row>
    <row r="2543" spans="2:10" ht="12.75">
      <c r="B2543" s="72" t="s">
        <v>14034</v>
      </c>
      <c r="C2543" s="8" t="s">
        <v>24552</v>
      </c>
      <c r="D2543" s="54" t="s">
        <v>14035</v>
      </c>
      <c r="E2543" s="70">
        <v>2810</v>
      </c>
      <c r="F2543" s="26">
        <v>2247</v>
      </c>
      <c r="G2543" s="12">
        <f t="shared" si="39"/>
        <v>0.25055629728526929</v>
      </c>
      <c r="H2543" s="12" t="s">
        <v>31635</v>
      </c>
      <c r="I2543" s="12" t="s">
        <v>29246</v>
      </c>
      <c r="J2543" s="25" t="s">
        <v>60</v>
      </c>
    </row>
    <row r="2544" spans="2:10" ht="12.75">
      <c r="B2544" s="72" t="s">
        <v>17743</v>
      </c>
      <c r="C2544" s="8" t="s">
        <v>60</v>
      </c>
      <c r="D2544" s="54" t="s">
        <v>17744</v>
      </c>
      <c r="E2544" s="70">
        <v>2810</v>
      </c>
      <c r="F2544" s="26">
        <v>2245</v>
      </c>
      <c r="G2544" s="12">
        <f t="shared" si="39"/>
        <v>0.25167037861915365</v>
      </c>
      <c r="H2544" s="12" t="s">
        <v>60</v>
      </c>
      <c r="I2544" s="12" t="s">
        <v>29247</v>
      </c>
      <c r="J2544" s="25" t="s">
        <v>60</v>
      </c>
    </row>
    <row r="2545" spans="2:10" ht="12.75">
      <c r="B2545" s="72" t="s">
        <v>23768</v>
      </c>
      <c r="C2545" s="8" t="s">
        <v>27126</v>
      </c>
      <c r="D2545" s="54" t="s">
        <v>23769</v>
      </c>
      <c r="E2545" s="70">
        <v>2800</v>
      </c>
      <c r="F2545" s="26">
        <v>2242</v>
      </c>
      <c r="G2545" s="12">
        <f t="shared" si="39"/>
        <v>0.24888492417484387</v>
      </c>
      <c r="H2545" s="12" t="s">
        <v>31899</v>
      </c>
      <c r="I2545" s="12" t="s">
        <v>29248</v>
      </c>
      <c r="J2545" s="25" t="s">
        <v>60</v>
      </c>
    </row>
    <row r="2546" spans="2:10" ht="12.75">
      <c r="B2546" s="72" t="s">
        <v>23772</v>
      </c>
      <c r="C2546" s="8" t="s">
        <v>27127</v>
      </c>
      <c r="D2546" s="54" t="s">
        <v>23773</v>
      </c>
      <c r="E2546" s="70">
        <v>2800</v>
      </c>
      <c r="F2546" s="26">
        <v>2242</v>
      </c>
      <c r="G2546" s="12">
        <f t="shared" si="39"/>
        <v>0.24888492417484387</v>
      </c>
      <c r="H2546" s="12" t="s">
        <v>31899</v>
      </c>
      <c r="I2546" s="12" t="s">
        <v>29249</v>
      </c>
      <c r="J2546" s="25" t="s">
        <v>60</v>
      </c>
    </row>
    <row r="2547" spans="2:10" ht="12.75">
      <c r="B2547" s="72" t="s">
        <v>23776</v>
      </c>
      <c r="C2547" s="8" t="s">
        <v>27128</v>
      </c>
      <c r="D2547" s="54" t="s">
        <v>23777</v>
      </c>
      <c r="E2547" s="70">
        <v>2800</v>
      </c>
      <c r="F2547" s="26">
        <v>2242</v>
      </c>
      <c r="G2547" s="12">
        <f t="shared" si="39"/>
        <v>0.24888492417484387</v>
      </c>
      <c r="H2547" s="12" t="s">
        <v>31899</v>
      </c>
      <c r="I2547" s="12" t="s">
        <v>29250</v>
      </c>
      <c r="J2547" s="25" t="s">
        <v>60</v>
      </c>
    </row>
    <row r="2548" spans="2:10" ht="12.75">
      <c r="B2548" s="72" t="s">
        <v>23780</v>
      </c>
      <c r="C2548" s="8" t="s">
        <v>27129</v>
      </c>
      <c r="D2548" s="54" t="s">
        <v>23781</v>
      </c>
      <c r="E2548" s="70">
        <v>2800</v>
      </c>
      <c r="F2548" s="26">
        <v>2242</v>
      </c>
      <c r="G2548" s="12">
        <f t="shared" si="39"/>
        <v>0.24888492417484387</v>
      </c>
      <c r="H2548" s="12" t="s">
        <v>31899</v>
      </c>
      <c r="I2548" s="12" t="s">
        <v>29251</v>
      </c>
      <c r="J2548" s="25" t="s">
        <v>60</v>
      </c>
    </row>
    <row r="2549" spans="2:10" ht="12.75">
      <c r="B2549" s="72" t="s">
        <v>22919</v>
      </c>
      <c r="C2549" s="8" t="s">
        <v>26964</v>
      </c>
      <c r="D2549" s="54" t="s">
        <v>22920</v>
      </c>
      <c r="E2549" s="70">
        <v>2820</v>
      </c>
      <c r="F2549" s="26">
        <v>2254</v>
      </c>
      <c r="G2549" s="12">
        <f t="shared" si="39"/>
        <v>0.25110913930789702</v>
      </c>
      <c r="H2549" s="12" t="s">
        <v>31629</v>
      </c>
      <c r="I2549" s="12" t="s">
        <v>29252</v>
      </c>
      <c r="J2549" s="25" t="s">
        <v>60</v>
      </c>
    </row>
    <row r="2550" spans="2:10" ht="12.75">
      <c r="B2550" s="72" t="s">
        <v>11753</v>
      </c>
      <c r="C2550" s="8" t="s">
        <v>24840</v>
      </c>
      <c r="D2550" s="54" t="s">
        <v>11754</v>
      </c>
      <c r="E2550" s="70">
        <v>2830</v>
      </c>
      <c r="F2550" s="26">
        <v>2264</v>
      </c>
      <c r="G2550" s="12">
        <f t="shared" si="39"/>
        <v>0.25</v>
      </c>
      <c r="H2550" s="12" t="s">
        <v>31772</v>
      </c>
      <c r="I2550" s="12" t="s">
        <v>29253</v>
      </c>
      <c r="J2550" s="25" t="s">
        <v>60</v>
      </c>
    </row>
    <row r="2551" spans="2:10" ht="12.75">
      <c r="B2551" s="72" t="s">
        <v>11757</v>
      </c>
      <c r="C2551" s="8" t="s">
        <v>24841</v>
      </c>
      <c r="D2551" s="54" t="s">
        <v>11758</v>
      </c>
      <c r="E2551" s="70">
        <v>2830</v>
      </c>
      <c r="F2551" s="26">
        <v>2264</v>
      </c>
      <c r="G2551" s="12">
        <f t="shared" si="39"/>
        <v>0.25</v>
      </c>
      <c r="H2551" s="12" t="s">
        <v>31808</v>
      </c>
      <c r="I2551" s="12" t="s">
        <v>29254</v>
      </c>
      <c r="J2551" s="25" t="s">
        <v>60</v>
      </c>
    </row>
    <row r="2552" spans="2:10" ht="12.75">
      <c r="B2552" s="72" t="s">
        <v>14038</v>
      </c>
      <c r="C2552" s="8" t="s">
        <v>25267</v>
      </c>
      <c r="D2552" s="54" t="s">
        <v>14039</v>
      </c>
      <c r="E2552" s="70">
        <v>2830</v>
      </c>
      <c r="F2552" s="26">
        <v>2260</v>
      </c>
      <c r="G2552" s="12">
        <f t="shared" si="39"/>
        <v>0.25221238938053103</v>
      </c>
      <c r="H2552" s="12" t="s">
        <v>31645</v>
      </c>
      <c r="I2552" s="12" t="s">
        <v>29255</v>
      </c>
      <c r="J2552" s="25" t="s">
        <v>60</v>
      </c>
    </row>
    <row r="2553" spans="2:10" ht="12.75">
      <c r="B2553" s="72" t="s">
        <v>14042</v>
      </c>
      <c r="C2553" s="8" t="s">
        <v>60</v>
      </c>
      <c r="D2553" s="54" t="s">
        <v>14043</v>
      </c>
      <c r="E2553" s="70">
        <v>2820</v>
      </c>
      <c r="F2553" s="26">
        <v>2258</v>
      </c>
      <c r="G2553" s="12">
        <f t="shared" si="39"/>
        <v>0.24889282550930036</v>
      </c>
      <c r="H2553" s="12" t="s">
        <v>31683</v>
      </c>
      <c r="I2553" s="12" t="s">
        <v>29256</v>
      </c>
      <c r="J2553" s="25" t="s">
        <v>60</v>
      </c>
    </row>
    <row r="2554" spans="2:10" ht="12.75">
      <c r="B2554" s="72" t="s">
        <v>16482</v>
      </c>
      <c r="C2554" s="8" t="s">
        <v>25820</v>
      </c>
      <c r="D2554" s="54" t="s">
        <v>16483</v>
      </c>
      <c r="E2554" s="70">
        <v>2830</v>
      </c>
      <c r="F2554" s="26">
        <v>2260</v>
      </c>
      <c r="G2554" s="12">
        <f t="shared" si="39"/>
        <v>0.25221238938053103</v>
      </c>
      <c r="H2554" s="12" t="s">
        <v>31649</v>
      </c>
      <c r="I2554" s="12" t="s">
        <v>29257</v>
      </c>
      <c r="J2554" s="25" t="s">
        <v>60</v>
      </c>
    </row>
    <row r="2555" spans="2:10" ht="12.75">
      <c r="B2555" s="72" t="s">
        <v>20709</v>
      </c>
      <c r="C2555" s="8" t="s">
        <v>26597</v>
      </c>
      <c r="D2555" s="54" t="s">
        <v>20710</v>
      </c>
      <c r="E2555" s="70">
        <v>2820</v>
      </c>
      <c r="F2555" s="26">
        <v>2259</v>
      </c>
      <c r="G2555" s="12">
        <f t="shared" si="39"/>
        <v>0.24833997343957503</v>
      </c>
      <c r="H2555" s="12" t="s">
        <v>60</v>
      </c>
      <c r="I2555" s="12" t="s">
        <v>29258</v>
      </c>
      <c r="J2555" s="25" t="s">
        <v>60</v>
      </c>
    </row>
    <row r="2556" spans="2:10" ht="12.75">
      <c r="B2556" s="72" t="s">
        <v>23144</v>
      </c>
      <c r="C2556" s="8" t="s">
        <v>27014</v>
      </c>
      <c r="D2556" s="54" t="s">
        <v>23145</v>
      </c>
      <c r="E2556" s="70">
        <v>2820</v>
      </c>
      <c r="F2556" s="26">
        <v>2259</v>
      </c>
      <c r="G2556" s="12">
        <f t="shared" si="39"/>
        <v>0.24833997343957503</v>
      </c>
      <c r="H2556" s="12" t="s">
        <v>31823</v>
      </c>
      <c r="I2556" s="12" t="s">
        <v>29259</v>
      </c>
      <c r="J2556" s="25" t="s">
        <v>60</v>
      </c>
    </row>
    <row r="2557" spans="2:10" ht="12.75">
      <c r="B2557" s="72" t="s">
        <v>9177</v>
      </c>
      <c r="C2557" s="8" t="s">
        <v>24540</v>
      </c>
      <c r="D2557" s="54" t="s">
        <v>9178</v>
      </c>
      <c r="E2557" s="70">
        <v>2840</v>
      </c>
      <c r="F2557" s="26">
        <v>2271</v>
      </c>
      <c r="G2557" s="12">
        <f t="shared" si="39"/>
        <v>0.25055041831792169</v>
      </c>
      <c r="H2557" s="12" t="s">
        <v>60</v>
      </c>
      <c r="I2557" s="12" t="s">
        <v>60</v>
      </c>
      <c r="J2557" s="25" t="s">
        <v>60</v>
      </c>
    </row>
    <row r="2558" spans="2:10" ht="12.75">
      <c r="B2558" s="72" t="s">
        <v>11247</v>
      </c>
      <c r="C2558" s="8" t="s">
        <v>24716</v>
      </c>
      <c r="D2558" s="54" t="s">
        <v>11248</v>
      </c>
      <c r="E2558" s="70">
        <v>2840</v>
      </c>
      <c r="F2558" s="26">
        <v>2269</v>
      </c>
      <c r="G2558" s="12">
        <f t="shared" si="39"/>
        <v>0.25165271044513005</v>
      </c>
      <c r="H2558" s="12" t="s">
        <v>31898</v>
      </c>
      <c r="I2558" s="12" t="s">
        <v>29234</v>
      </c>
      <c r="J2558" s="25" t="s">
        <v>60</v>
      </c>
    </row>
    <row r="2559" spans="2:10" ht="12.75">
      <c r="B2559" s="72" t="s">
        <v>11251</v>
      </c>
      <c r="C2559" s="8" t="s">
        <v>24717</v>
      </c>
      <c r="D2559" s="54" t="s">
        <v>11252</v>
      </c>
      <c r="E2559" s="70">
        <v>2840</v>
      </c>
      <c r="F2559" s="26">
        <v>2269</v>
      </c>
      <c r="G2559" s="12">
        <f t="shared" si="39"/>
        <v>0.25165271044513005</v>
      </c>
      <c r="H2559" s="12" t="s">
        <v>31851</v>
      </c>
      <c r="I2559" s="12" t="s">
        <v>29260</v>
      </c>
      <c r="J2559" s="25" t="s">
        <v>60</v>
      </c>
    </row>
    <row r="2560" spans="2:10" ht="12.75">
      <c r="B2560" s="72" t="s">
        <v>12630</v>
      </c>
      <c r="C2560" s="8" t="s">
        <v>25016</v>
      </c>
      <c r="D2560" s="54" t="s">
        <v>12631</v>
      </c>
      <c r="E2560" s="70">
        <v>2840</v>
      </c>
      <c r="F2560" s="26">
        <v>2269</v>
      </c>
      <c r="G2560" s="12">
        <f t="shared" si="39"/>
        <v>0.25165271044513005</v>
      </c>
      <c r="H2560" s="12" t="s">
        <v>31722</v>
      </c>
      <c r="I2560" s="12" t="s">
        <v>29261</v>
      </c>
      <c r="J2560" s="25" t="s">
        <v>60</v>
      </c>
    </row>
    <row r="2561" spans="2:10" ht="12.75">
      <c r="B2561" s="72" t="s">
        <v>19682</v>
      </c>
      <c r="C2561" s="8" t="s">
        <v>26477</v>
      </c>
      <c r="D2561" s="54" t="s">
        <v>19683</v>
      </c>
      <c r="E2561" s="70">
        <v>2840</v>
      </c>
      <c r="F2561" s="26">
        <v>2273</v>
      </c>
      <c r="G2561" s="12">
        <f t="shared" si="39"/>
        <v>0.24945006599208086</v>
      </c>
      <c r="H2561" s="12" t="s">
        <v>4584</v>
      </c>
      <c r="I2561" s="12" t="s">
        <v>29262</v>
      </c>
      <c r="J2561" s="25" t="s">
        <v>60</v>
      </c>
    </row>
    <row r="2562" spans="2:10" ht="12.75">
      <c r="B2562" s="72" t="s">
        <v>22296</v>
      </c>
      <c r="C2562" s="8" t="s">
        <v>26910</v>
      </c>
      <c r="D2562" s="54" t="s">
        <v>22297</v>
      </c>
      <c r="E2562" s="70">
        <v>2840</v>
      </c>
      <c r="F2562" s="26">
        <v>2270</v>
      </c>
      <c r="G2562" s="12">
        <f t="shared" ref="G2562:G2625" si="40">IFERROR(E2562/F2562-1,0)</f>
        <v>0.25110132158590304</v>
      </c>
      <c r="H2562" s="12" t="s">
        <v>31639</v>
      </c>
      <c r="I2562" s="12" t="s">
        <v>29263</v>
      </c>
      <c r="J2562" s="25" t="s">
        <v>60</v>
      </c>
    </row>
    <row r="2563" spans="2:10" ht="12.75">
      <c r="B2563" s="72" t="s">
        <v>23148</v>
      </c>
      <c r="C2563" s="8" t="s">
        <v>27010</v>
      </c>
      <c r="D2563" s="54" t="s">
        <v>23149</v>
      </c>
      <c r="E2563" s="70">
        <v>2840</v>
      </c>
      <c r="F2563" s="26">
        <v>2270</v>
      </c>
      <c r="G2563" s="12">
        <f t="shared" si="40"/>
        <v>0.25110132158590304</v>
      </c>
      <c r="H2563" s="12" t="s">
        <v>31835</v>
      </c>
      <c r="I2563" s="12" t="s">
        <v>29264</v>
      </c>
      <c r="J2563" s="25" t="s">
        <v>60</v>
      </c>
    </row>
    <row r="2564" spans="2:10" ht="12.75">
      <c r="B2564" s="72" t="s">
        <v>17747</v>
      </c>
      <c r="C2564" s="8" t="s">
        <v>26113</v>
      </c>
      <c r="D2564" s="54" t="s">
        <v>17748</v>
      </c>
      <c r="E2564" s="70">
        <v>2850</v>
      </c>
      <c r="F2564" s="26">
        <v>2278</v>
      </c>
      <c r="G2564" s="12">
        <f t="shared" si="40"/>
        <v>0.25109745390693594</v>
      </c>
      <c r="H2564" s="12" t="s">
        <v>60</v>
      </c>
      <c r="I2564" s="12" t="s">
        <v>29265</v>
      </c>
      <c r="J2564" s="25" t="s">
        <v>60</v>
      </c>
    </row>
    <row r="2565" spans="2:10" ht="12.75">
      <c r="B2565" s="72" t="s">
        <v>16486</v>
      </c>
      <c r="C2565" s="8" t="s">
        <v>25821</v>
      </c>
      <c r="D2565" s="54" t="s">
        <v>16487</v>
      </c>
      <c r="E2565" s="70">
        <v>2850</v>
      </c>
      <c r="F2565" s="26">
        <v>2283</v>
      </c>
      <c r="G2565" s="12">
        <f t="shared" si="40"/>
        <v>0.24835742444152431</v>
      </c>
      <c r="H2565" s="12" t="s">
        <v>31799</v>
      </c>
      <c r="I2565" s="12" t="s">
        <v>29266</v>
      </c>
      <c r="J2565" s="25" t="s">
        <v>60</v>
      </c>
    </row>
    <row r="2566" spans="2:10" ht="12.75">
      <c r="B2566" s="72" t="s">
        <v>16917</v>
      </c>
      <c r="C2566" s="8" t="s">
        <v>25920</v>
      </c>
      <c r="D2566" s="54" t="s">
        <v>16918</v>
      </c>
      <c r="E2566" s="70">
        <v>2860</v>
      </c>
      <c r="F2566" s="26">
        <v>2288</v>
      </c>
      <c r="G2566" s="12">
        <f t="shared" si="40"/>
        <v>0.25</v>
      </c>
      <c r="H2566" s="12" t="s">
        <v>31657</v>
      </c>
      <c r="I2566" s="12" t="s">
        <v>29267</v>
      </c>
      <c r="J2566" s="25" t="s">
        <v>60</v>
      </c>
    </row>
    <row r="2567" spans="2:10" ht="12.75">
      <c r="B2567" s="72" t="s">
        <v>17751</v>
      </c>
      <c r="C2567" s="8" t="s">
        <v>60</v>
      </c>
      <c r="D2567" s="54" t="s">
        <v>17752</v>
      </c>
      <c r="E2567" s="70">
        <v>2860</v>
      </c>
      <c r="F2567" s="26">
        <v>2289</v>
      </c>
      <c r="G2567" s="12">
        <f t="shared" si="40"/>
        <v>0.24945391000436867</v>
      </c>
      <c r="H2567" s="12" t="s">
        <v>60</v>
      </c>
      <c r="I2567" s="12" t="s">
        <v>29268</v>
      </c>
      <c r="J2567" s="25" t="s">
        <v>60</v>
      </c>
    </row>
    <row r="2568" spans="2:10" ht="12.75">
      <c r="B2568" s="72" t="s">
        <v>23912</v>
      </c>
      <c r="C2568" s="8" t="s">
        <v>27144</v>
      </c>
      <c r="D2568" s="54" t="s">
        <v>23913</v>
      </c>
      <c r="E2568" s="70">
        <v>2860</v>
      </c>
      <c r="F2568" s="26">
        <v>2289</v>
      </c>
      <c r="G2568" s="12">
        <f t="shared" si="40"/>
        <v>0.24945391000436867</v>
      </c>
      <c r="H2568" s="12" t="s">
        <v>60</v>
      </c>
      <c r="I2568" s="12" t="s">
        <v>60</v>
      </c>
      <c r="J2568" s="25" t="s">
        <v>60</v>
      </c>
    </row>
    <row r="2569" spans="2:10" ht="12.75">
      <c r="B2569" s="72" t="s">
        <v>24185</v>
      </c>
      <c r="C2569" s="8" t="s">
        <v>27165</v>
      </c>
      <c r="D2569" s="54" t="s">
        <v>24186</v>
      </c>
      <c r="E2569" s="70">
        <v>2860</v>
      </c>
      <c r="F2569" s="26">
        <v>2285</v>
      </c>
      <c r="G2569" s="12">
        <f t="shared" si="40"/>
        <v>0.25164113785557984</v>
      </c>
      <c r="H2569" s="12" t="s">
        <v>60</v>
      </c>
      <c r="I2569" s="12" t="s">
        <v>60</v>
      </c>
      <c r="J2569" s="25" t="s">
        <v>60</v>
      </c>
    </row>
    <row r="2570" spans="2:10" ht="12.75">
      <c r="B2570" s="72" t="s">
        <v>19042</v>
      </c>
      <c r="C2570" s="8" t="s">
        <v>26345</v>
      </c>
      <c r="D2570" s="54" t="s">
        <v>19043</v>
      </c>
      <c r="E2570" s="70">
        <v>2870</v>
      </c>
      <c r="F2570" s="26">
        <v>2294</v>
      </c>
      <c r="G2570" s="12">
        <f t="shared" si="40"/>
        <v>0.25108979947689636</v>
      </c>
      <c r="H2570" s="12" t="s">
        <v>31900</v>
      </c>
      <c r="I2570" s="12" t="s">
        <v>29269</v>
      </c>
      <c r="J2570" s="25" t="s">
        <v>60</v>
      </c>
    </row>
    <row r="2571" spans="2:10" ht="12.75">
      <c r="B2571" s="72" t="s">
        <v>20713</v>
      </c>
      <c r="C2571" s="8" t="s">
        <v>26598</v>
      </c>
      <c r="D2571" s="54" t="s">
        <v>20714</v>
      </c>
      <c r="E2571" s="70">
        <v>2870</v>
      </c>
      <c r="F2571" s="26">
        <v>2294</v>
      </c>
      <c r="G2571" s="12">
        <f t="shared" si="40"/>
        <v>0.25108979947689636</v>
      </c>
      <c r="H2571" s="12" t="s">
        <v>60</v>
      </c>
      <c r="I2571" s="12" t="s">
        <v>29270</v>
      </c>
      <c r="J2571" s="25" t="s">
        <v>60</v>
      </c>
    </row>
    <row r="2572" spans="2:10" ht="12.75">
      <c r="B2572" s="45" t="s">
        <v>6503</v>
      </c>
      <c r="C2572" s="8" t="s">
        <v>6502</v>
      </c>
      <c r="D2572" s="54" t="s">
        <v>6504</v>
      </c>
      <c r="E2572" s="70">
        <v>2900</v>
      </c>
      <c r="F2572" s="26">
        <v>2300</v>
      </c>
      <c r="G2572" s="12">
        <f t="shared" si="40"/>
        <v>0.26086956521739135</v>
      </c>
      <c r="H2572" s="12" t="s">
        <v>6400</v>
      </c>
      <c r="I2572" s="12" t="s">
        <v>29271</v>
      </c>
      <c r="J2572" s="25" t="s">
        <v>60</v>
      </c>
    </row>
    <row r="2573" spans="2:10" ht="12.75">
      <c r="B2573" s="47" t="s">
        <v>6619</v>
      </c>
      <c r="C2573" s="8" t="s">
        <v>6618</v>
      </c>
      <c r="D2573" s="54" t="s">
        <v>6620</v>
      </c>
      <c r="E2573" s="70">
        <v>2900</v>
      </c>
      <c r="F2573" s="26">
        <v>2300</v>
      </c>
      <c r="G2573" s="12">
        <f t="shared" si="40"/>
        <v>0.26086956521739135</v>
      </c>
      <c r="H2573" s="12" t="s">
        <v>6622</v>
      </c>
      <c r="I2573" s="12" t="s">
        <v>29272</v>
      </c>
      <c r="J2573" s="25" t="s">
        <v>60</v>
      </c>
    </row>
    <row r="2574" spans="2:10" ht="12.75">
      <c r="B2574" s="72" t="s">
        <v>10590</v>
      </c>
      <c r="C2574" s="8">
        <v>0</v>
      </c>
      <c r="D2574" s="54" t="s">
        <v>10591</v>
      </c>
      <c r="E2574" s="70">
        <v>2880</v>
      </c>
      <c r="F2574" s="26">
        <v>2301</v>
      </c>
      <c r="G2574" s="12">
        <f t="shared" si="40"/>
        <v>0.25162972620599744</v>
      </c>
      <c r="H2574" s="12" t="s">
        <v>60</v>
      </c>
      <c r="I2574" s="12" t="s">
        <v>60</v>
      </c>
      <c r="J2574" s="25" t="s">
        <v>60</v>
      </c>
    </row>
    <row r="2575" spans="2:10" ht="12.75">
      <c r="B2575" s="72" t="s">
        <v>11255</v>
      </c>
      <c r="C2575" s="8" t="s">
        <v>24718</v>
      </c>
      <c r="D2575" s="54" t="s">
        <v>11256</v>
      </c>
      <c r="E2575" s="70">
        <v>2880</v>
      </c>
      <c r="F2575" s="26">
        <v>2305</v>
      </c>
      <c r="G2575" s="12">
        <f t="shared" si="40"/>
        <v>0.24945770065075923</v>
      </c>
      <c r="H2575" s="12" t="s">
        <v>31898</v>
      </c>
      <c r="I2575" s="12" t="s">
        <v>29260</v>
      </c>
      <c r="J2575" s="25" t="s">
        <v>60</v>
      </c>
    </row>
    <row r="2576" spans="2:10" ht="12.75">
      <c r="B2576" s="72" t="s">
        <v>12634</v>
      </c>
      <c r="C2576" s="8" t="s">
        <v>25017</v>
      </c>
      <c r="D2576" s="54" t="s">
        <v>12635</v>
      </c>
      <c r="E2576" s="70">
        <v>2880</v>
      </c>
      <c r="F2576" s="26">
        <v>2306</v>
      </c>
      <c r="G2576" s="12">
        <f t="shared" si="40"/>
        <v>0.24891587163920215</v>
      </c>
      <c r="H2576" s="12" t="s">
        <v>31901</v>
      </c>
      <c r="I2576" s="12" t="s">
        <v>29273</v>
      </c>
      <c r="J2576" s="25" t="s">
        <v>60</v>
      </c>
    </row>
    <row r="2577" spans="2:10" ht="12.75">
      <c r="B2577" s="72" t="s">
        <v>19046</v>
      </c>
      <c r="C2577" s="8" t="s">
        <v>26346</v>
      </c>
      <c r="D2577" s="54" t="s">
        <v>19047</v>
      </c>
      <c r="E2577" s="70">
        <v>2880</v>
      </c>
      <c r="F2577" s="26">
        <v>2306</v>
      </c>
      <c r="G2577" s="12">
        <f t="shared" si="40"/>
        <v>0.24891587163920215</v>
      </c>
      <c r="H2577" s="12" t="s">
        <v>31902</v>
      </c>
      <c r="I2577" s="12" t="s">
        <v>29274</v>
      </c>
      <c r="J2577" s="25" t="s">
        <v>60</v>
      </c>
    </row>
    <row r="2578" spans="2:10" ht="12.75">
      <c r="B2578" s="72" t="s">
        <v>23916</v>
      </c>
      <c r="C2578" s="8" t="s">
        <v>27144</v>
      </c>
      <c r="D2578" s="54" t="s">
        <v>23917</v>
      </c>
      <c r="E2578" s="70">
        <v>2880</v>
      </c>
      <c r="F2578" s="26">
        <v>2301</v>
      </c>
      <c r="G2578" s="12">
        <f t="shared" si="40"/>
        <v>0.25162972620599744</v>
      </c>
      <c r="H2578" s="12" t="s">
        <v>60</v>
      </c>
      <c r="I2578" s="12" t="s">
        <v>60</v>
      </c>
      <c r="J2578" s="25" t="s">
        <v>60</v>
      </c>
    </row>
    <row r="2579" spans="2:10" ht="12.75">
      <c r="B2579" s="72" t="s">
        <v>11761</v>
      </c>
      <c r="C2579" s="8" t="s">
        <v>24842</v>
      </c>
      <c r="D2579" s="54" t="s">
        <v>11762</v>
      </c>
      <c r="E2579" s="70">
        <v>2890</v>
      </c>
      <c r="F2579" s="26">
        <v>2311</v>
      </c>
      <c r="G2579" s="12">
        <f t="shared" si="40"/>
        <v>0.25054089138900903</v>
      </c>
      <c r="H2579" s="12" t="s">
        <v>31884</v>
      </c>
      <c r="I2579" s="12" t="s">
        <v>29275</v>
      </c>
      <c r="J2579" s="25" t="s">
        <v>60</v>
      </c>
    </row>
    <row r="2580" spans="2:10" ht="12.75">
      <c r="B2580" s="72" t="s">
        <v>11765</v>
      </c>
      <c r="C2580" s="8" t="s">
        <v>24843</v>
      </c>
      <c r="D2580" s="54" t="s">
        <v>11766</v>
      </c>
      <c r="E2580" s="70">
        <v>2890</v>
      </c>
      <c r="F2580" s="26">
        <v>2311</v>
      </c>
      <c r="G2580" s="12">
        <f t="shared" si="40"/>
        <v>0.25054089138900903</v>
      </c>
      <c r="H2580" s="12" t="s">
        <v>31884</v>
      </c>
      <c r="I2580" s="12" t="s">
        <v>29276</v>
      </c>
      <c r="J2580" s="25" t="s">
        <v>60</v>
      </c>
    </row>
    <row r="2581" spans="2:10" ht="12.75">
      <c r="B2581" s="72" t="s">
        <v>16921</v>
      </c>
      <c r="C2581" s="8" t="s">
        <v>25921</v>
      </c>
      <c r="D2581" s="54" t="s">
        <v>16922</v>
      </c>
      <c r="E2581" s="70">
        <v>2890</v>
      </c>
      <c r="F2581" s="26">
        <v>2310</v>
      </c>
      <c r="G2581" s="12">
        <f t="shared" si="40"/>
        <v>0.25108225108225102</v>
      </c>
      <c r="H2581" s="12" t="s">
        <v>31657</v>
      </c>
      <c r="I2581" s="12" t="s">
        <v>29277</v>
      </c>
      <c r="J2581" s="25" t="s">
        <v>60</v>
      </c>
    </row>
    <row r="2582" spans="2:10" ht="12.75">
      <c r="B2582" s="72" t="s">
        <v>17819</v>
      </c>
      <c r="C2582" s="8" t="s">
        <v>26123</v>
      </c>
      <c r="D2582" s="54" t="s">
        <v>17820</v>
      </c>
      <c r="E2582" s="70">
        <v>2890</v>
      </c>
      <c r="F2582" s="26">
        <v>2314</v>
      </c>
      <c r="G2582" s="12">
        <f t="shared" si="40"/>
        <v>0.24891961970613652</v>
      </c>
      <c r="H2582" s="12" t="s">
        <v>60</v>
      </c>
      <c r="I2582" s="12" t="s">
        <v>29278</v>
      </c>
      <c r="J2582" s="25" t="s">
        <v>60</v>
      </c>
    </row>
    <row r="2583" spans="2:10" ht="12.75">
      <c r="B2583" s="72" t="s">
        <v>20331</v>
      </c>
      <c r="C2583" s="8" t="s">
        <v>60</v>
      </c>
      <c r="D2583" s="54" t="s">
        <v>20332</v>
      </c>
      <c r="E2583" s="70">
        <v>2890</v>
      </c>
      <c r="F2583" s="26">
        <v>2310</v>
      </c>
      <c r="G2583" s="12">
        <f t="shared" si="40"/>
        <v>0.25108225108225102</v>
      </c>
      <c r="H2583" s="12" t="s">
        <v>31777</v>
      </c>
      <c r="I2583" s="12" t="s">
        <v>29279</v>
      </c>
      <c r="J2583" s="25" t="s">
        <v>60</v>
      </c>
    </row>
    <row r="2584" spans="2:10" ht="12.75">
      <c r="B2584" s="72" t="s">
        <v>22992</v>
      </c>
      <c r="C2584" s="8" t="s">
        <v>26981</v>
      </c>
      <c r="D2584" s="54" t="s">
        <v>22993</v>
      </c>
      <c r="E2584" s="70">
        <v>2890</v>
      </c>
      <c r="F2584" s="26">
        <v>2314</v>
      </c>
      <c r="G2584" s="12">
        <f t="shared" si="40"/>
        <v>0.24891961970613652</v>
      </c>
      <c r="H2584" s="12" t="s">
        <v>31817</v>
      </c>
      <c r="I2584" s="12" t="s">
        <v>29280</v>
      </c>
      <c r="J2584" s="25" t="s">
        <v>60</v>
      </c>
    </row>
    <row r="2585" spans="2:10" ht="12.75">
      <c r="B2585" s="72" t="s">
        <v>8857</v>
      </c>
      <c r="C2585" s="8">
        <v>4932471906</v>
      </c>
      <c r="D2585" s="54" t="s">
        <v>8858</v>
      </c>
      <c r="E2585" s="70">
        <v>2900</v>
      </c>
      <c r="F2585" s="26">
        <v>2317</v>
      </c>
      <c r="G2585" s="12">
        <f t="shared" si="40"/>
        <v>0.25161847216227873</v>
      </c>
      <c r="H2585" s="12" t="s">
        <v>31903</v>
      </c>
      <c r="I2585" s="12" t="s">
        <v>29281</v>
      </c>
      <c r="J2585" s="25" t="s">
        <v>60</v>
      </c>
    </row>
    <row r="2586" spans="2:10" ht="12.75">
      <c r="B2586" s="72" t="s">
        <v>14046</v>
      </c>
      <c r="C2586" s="8" t="s">
        <v>25268</v>
      </c>
      <c r="D2586" s="54" t="s">
        <v>14047</v>
      </c>
      <c r="E2586" s="70">
        <v>2910</v>
      </c>
      <c r="F2586" s="26">
        <v>2330</v>
      </c>
      <c r="G2586" s="12">
        <f t="shared" si="40"/>
        <v>0.24892703862660936</v>
      </c>
      <c r="H2586" s="12" t="s">
        <v>31864</v>
      </c>
      <c r="I2586" s="12" t="s">
        <v>29282</v>
      </c>
      <c r="J2586" s="25" t="s">
        <v>60</v>
      </c>
    </row>
    <row r="2587" spans="2:10" ht="12.75">
      <c r="B2587" s="72" t="s">
        <v>16490</v>
      </c>
      <c r="C2587" s="8" t="s">
        <v>25822</v>
      </c>
      <c r="D2587" s="54" t="s">
        <v>16491</v>
      </c>
      <c r="E2587" s="70">
        <v>2910</v>
      </c>
      <c r="F2587" s="26">
        <v>2330</v>
      </c>
      <c r="G2587" s="12">
        <f t="shared" si="40"/>
        <v>0.24892703862660936</v>
      </c>
      <c r="H2587" s="12" t="s">
        <v>31876</v>
      </c>
      <c r="I2587" s="12" t="s">
        <v>29283</v>
      </c>
      <c r="J2587" s="25" t="s">
        <v>60</v>
      </c>
    </row>
    <row r="2588" spans="2:10" ht="12.75">
      <c r="B2588" s="72" t="s">
        <v>19050</v>
      </c>
      <c r="C2588" s="8" t="s">
        <v>26347</v>
      </c>
      <c r="D2588" s="54" t="s">
        <v>19051</v>
      </c>
      <c r="E2588" s="70">
        <v>2910</v>
      </c>
      <c r="F2588" s="26">
        <v>2328</v>
      </c>
      <c r="G2588" s="12">
        <f t="shared" si="40"/>
        <v>0.25</v>
      </c>
      <c r="H2588" s="12" t="s">
        <v>31904</v>
      </c>
      <c r="I2588" s="12" t="s">
        <v>29284</v>
      </c>
      <c r="J2588" s="25" t="s">
        <v>60</v>
      </c>
    </row>
    <row r="2589" spans="2:10" ht="12.75">
      <c r="B2589" s="72" t="s">
        <v>22996</v>
      </c>
      <c r="C2589" s="8" t="s">
        <v>26982</v>
      </c>
      <c r="D2589" s="54" t="s">
        <v>22997</v>
      </c>
      <c r="E2589" s="70">
        <v>2910</v>
      </c>
      <c r="F2589" s="26">
        <v>2326</v>
      </c>
      <c r="G2589" s="12">
        <f t="shared" si="40"/>
        <v>0.25107480653482384</v>
      </c>
      <c r="H2589" s="12" t="s">
        <v>31817</v>
      </c>
      <c r="I2589" s="12" t="s">
        <v>29285</v>
      </c>
      <c r="J2589" s="25" t="s">
        <v>60</v>
      </c>
    </row>
    <row r="2590" spans="2:10" ht="12.75">
      <c r="B2590" s="72" t="s">
        <v>19983</v>
      </c>
      <c r="C2590" s="8" t="s">
        <v>26494</v>
      </c>
      <c r="D2590" s="54" t="s">
        <v>19984</v>
      </c>
      <c r="E2590" s="70">
        <v>2920</v>
      </c>
      <c r="F2590" s="26">
        <v>2332</v>
      </c>
      <c r="G2590" s="12">
        <f t="shared" si="40"/>
        <v>0.25214408233276164</v>
      </c>
      <c r="H2590" s="12" t="s">
        <v>60</v>
      </c>
      <c r="I2590" s="12" t="s">
        <v>60</v>
      </c>
      <c r="J2590" s="25" t="s">
        <v>60</v>
      </c>
    </row>
    <row r="2591" spans="2:10" ht="12.75">
      <c r="B2591" s="72" t="s">
        <v>19263</v>
      </c>
      <c r="C2591" s="8" t="s">
        <v>26377</v>
      </c>
      <c r="D2591" s="54" t="s">
        <v>19264</v>
      </c>
      <c r="E2591" s="70">
        <v>2930</v>
      </c>
      <c r="F2591" s="26">
        <v>2341</v>
      </c>
      <c r="G2591" s="12">
        <f t="shared" si="40"/>
        <v>0.25160187953865876</v>
      </c>
      <c r="H2591" s="12" t="s">
        <v>31859</v>
      </c>
      <c r="I2591" s="12" t="s">
        <v>29286</v>
      </c>
      <c r="J2591" s="25" t="s">
        <v>60</v>
      </c>
    </row>
    <row r="2592" spans="2:10" ht="12.75">
      <c r="B2592" s="72" t="s">
        <v>19987</v>
      </c>
      <c r="C2592" s="8" t="s">
        <v>26498</v>
      </c>
      <c r="D2592" s="54" t="s">
        <v>19988</v>
      </c>
      <c r="E2592" s="70">
        <v>2930</v>
      </c>
      <c r="F2592" s="26">
        <v>2343</v>
      </c>
      <c r="G2592" s="12">
        <f t="shared" si="40"/>
        <v>0.25053350405463082</v>
      </c>
      <c r="H2592" s="12" t="s">
        <v>31905</v>
      </c>
      <c r="I2592" s="12" t="s">
        <v>29287</v>
      </c>
      <c r="J2592" s="25" t="s">
        <v>60</v>
      </c>
    </row>
    <row r="2593" spans="2:10" ht="12.75">
      <c r="B2593" s="72" t="s">
        <v>19991</v>
      </c>
      <c r="C2593" s="8" t="s">
        <v>26499</v>
      </c>
      <c r="D2593" s="54" t="s">
        <v>19992</v>
      </c>
      <c r="E2593" s="70">
        <v>2930</v>
      </c>
      <c r="F2593" s="26">
        <v>2343</v>
      </c>
      <c r="G2593" s="12">
        <f t="shared" si="40"/>
        <v>0.25053350405463082</v>
      </c>
      <c r="H2593" s="12" t="s">
        <v>31905</v>
      </c>
      <c r="I2593" s="12" t="s">
        <v>29288</v>
      </c>
      <c r="J2593" s="25" t="s">
        <v>60</v>
      </c>
    </row>
    <row r="2594" spans="2:10" ht="12.75">
      <c r="B2594" s="72" t="s">
        <v>19995</v>
      </c>
      <c r="C2594" s="8" t="s">
        <v>26500</v>
      </c>
      <c r="D2594" s="54" t="s">
        <v>19996</v>
      </c>
      <c r="E2594" s="70">
        <v>2930</v>
      </c>
      <c r="F2594" s="26">
        <v>2343</v>
      </c>
      <c r="G2594" s="12">
        <f t="shared" si="40"/>
        <v>0.25053350405463082</v>
      </c>
      <c r="H2594" s="12" t="s">
        <v>31905</v>
      </c>
      <c r="I2594" s="12" t="s">
        <v>29289</v>
      </c>
      <c r="J2594" s="25" t="s">
        <v>60</v>
      </c>
    </row>
    <row r="2595" spans="2:10" ht="12.75">
      <c r="B2595" s="72" t="s">
        <v>19999</v>
      </c>
      <c r="C2595" s="8" t="s">
        <v>26501</v>
      </c>
      <c r="D2595" s="54" t="s">
        <v>20000</v>
      </c>
      <c r="E2595" s="70">
        <v>2930</v>
      </c>
      <c r="F2595" s="26">
        <v>2343</v>
      </c>
      <c r="G2595" s="12">
        <f t="shared" si="40"/>
        <v>0.25053350405463082</v>
      </c>
      <c r="H2595" s="12" t="s">
        <v>31905</v>
      </c>
      <c r="I2595" s="12" t="s">
        <v>29290</v>
      </c>
      <c r="J2595" s="25" t="s">
        <v>60</v>
      </c>
    </row>
    <row r="2596" spans="2:10" ht="12.75">
      <c r="B2596" s="72" t="s">
        <v>20335</v>
      </c>
      <c r="C2596" s="8" t="s">
        <v>60</v>
      </c>
      <c r="D2596" s="54" t="s">
        <v>20336</v>
      </c>
      <c r="E2596" s="70">
        <v>2930</v>
      </c>
      <c r="F2596" s="26">
        <v>2343</v>
      </c>
      <c r="G2596" s="12">
        <f t="shared" si="40"/>
        <v>0.25053350405463082</v>
      </c>
      <c r="H2596" s="12" t="s">
        <v>31857</v>
      </c>
      <c r="I2596" s="12" t="s">
        <v>29291</v>
      </c>
      <c r="J2596" s="25" t="s">
        <v>60</v>
      </c>
    </row>
    <row r="2597" spans="2:10" ht="12.75">
      <c r="B2597" s="72" t="s">
        <v>9998</v>
      </c>
      <c r="C2597" s="8" t="s">
        <v>24555</v>
      </c>
      <c r="D2597" s="54" t="s">
        <v>9999</v>
      </c>
      <c r="E2597" s="70">
        <v>2940</v>
      </c>
      <c r="F2597" s="26">
        <v>2350</v>
      </c>
      <c r="G2597" s="12">
        <f t="shared" si="40"/>
        <v>0.25106382978723407</v>
      </c>
      <c r="H2597" s="12" t="s">
        <v>60</v>
      </c>
      <c r="I2597" s="12" t="s">
        <v>60</v>
      </c>
      <c r="J2597" s="25" t="s">
        <v>60</v>
      </c>
    </row>
    <row r="2598" spans="2:10" ht="12.75">
      <c r="B2598" s="72" t="s">
        <v>16494</v>
      </c>
      <c r="C2598" s="8" t="s">
        <v>25823</v>
      </c>
      <c r="D2598" s="54" t="s">
        <v>16495</v>
      </c>
      <c r="E2598" s="70">
        <v>2940</v>
      </c>
      <c r="F2598" s="26">
        <v>2354</v>
      </c>
      <c r="G2598" s="12">
        <f t="shared" si="40"/>
        <v>0.24893797790994054</v>
      </c>
      <c r="H2598" s="12" t="s">
        <v>31799</v>
      </c>
      <c r="I2598" s="12" t="s">
        <v>29292</v>
      </c>
      <c r="J2598" s="25" t="s">
        <v>60</v>
      </c>
    </row>
    <row r="2599" spans="2:10" ht="12.75">
      <c r="B2599" s="72" t="s">
        <v>16498</v>
      </c>
      <c r="C2599" s="8" t="s">
        <v>25824</v>
      </c>
      <c r="D2599" s="54" t="s">
        <v>16499</v>
      </c>
      <c r="E2599" s="70">
        <v>2940</v>
      </c>
      <c r="F2599" s="26">
        <v>2354</v>
      </c>
      <c r="G2599" s="12">
        <f t="shared" si="40"/>
        <v>0.24893797790994054</v>
      </c>
      <c r="H2599" s="12" t="s">
        <v>31797</v>
      </c>
      <c r="I2599" s="12" t="s">
        <v>29293</v>
      </c>
      <c r="J2599" s="25" t="s">
        <v>60</v>
      </c>
    </row>
    <row r="2600" spans="2:10" ht="12.75">
      <c r="B2600" s="72" t="s">
        <v>17111</v>
      </c>
      <c r="C2600" s="8" t="s">
        <v>25967</v>
      </c>
      <c r="D2600" s="54" t="s">
        <v>17112</v>
      </c>
      <c r="E2600" s="70">
        <v>2940</v>
      </c>
      <c r="F2600" s="26">
        <v>2352</v>
      </c>
      <c r="G2600" s="12">
        <f t="shared" si="40"/>
        <v>0.25</v>
      </c>
      <c r="H2600" s="12" t="s">
        <v>31792</v>
      </c>
      <c r="I2600" s="12" t="s">
        <v>29294</v>
      </c>
      <c r="J2600" s="25" t="s">
        <v>60</v>
      </c>
    </row>
    <row r="2601" spans="2:10" ht="12.75">
      <c r="B2601" s="72" t="s">
        <v>17755</v>
      </c>
      <c r="C2601" s="8" t="s">
        <v>60</v>
      </c>
      <c r="D2601" s="54" t="s">
        <v>17756</v>
      </c>
      <c r="E2601" s="70">
        <v>2940</v>
      </c>
      <c r="F2601" s="26">
        <v>2354</v>
      </c>
      <c r="G2601" s="12">
        <f t="shared" si="40"/>
        <v>0.24893797790994054</v>
      </c>
      <c r="H2601" s="12" t="s">
        <v>60</v>
      </c>
      <c r="I2601" s="12" t="s">
        <v>29295</v>
      </c>
      <c r="J2601" s="25" t="s">
        <v>60</v>
      </c>
    </row>
    <row r="2602" spans="2:10" ht="12.75">
      <c r="B2602" s="72" t="s">
        <v>20717</v>
      </c>
      <c r="C2602" s="8" t="s">
        <v>26599</v>
      </c>
      <c r="D2602" s="54" t="s">
        <v>20718</v>
      </c>
      <c r="E2602" s="70">
        <v>2940</v>
      </c>
      <c r="F2602" s="26">
        <v>2353</v>
      </c>
      <c r="G2602" s="12">
        <f t="shared" si="40"/>
        <v>0.24946876328091805</v>
      </c>
      <c r="H2602" s="12" t="s">
        <v>31705</v>
      </c>
      <c r="I2602" s="12" t="s">
        <v>29296</v>
      </c>
      <c r="J2602" s="25" t="s">
        <v>60</v>
      </c>
    </row>
    <row r="2603" spans="2:10" ht="12.75">
      <c r="B2603" s="72" t="s">
        <v>23157</v>
      </c>
      <c r="C2603" s="8" t="s">
        <v>27015</v>
      </c>
      <c r="D2603" s="54" t="s">
        <v>23158</v>
      </c>
      <c r="E2603" s="70">
        <v>2950</v>
      </c>
      <c r="F2603" s="26">
        <v>2357</v>
      </c>
      <c r="G2603" s="12">
        <f t="shared" si="40"/>
        <v>0.25159100551548574</v>
      </c>
      <c r="H2603" s="12" t="s">
        <v>31906</v>
      </c>
      <c r="I2603" s="12" t="s">
        <v>29297</v>
      </c>
      <c r="J2603" s="25" t="s">
        <v>60</v>
      </c>
    </row>
    <row r="2604" spans="2:10" ht="12.75">
      <c r="B2604" s="72" t="s">
        <v>10002</v>
      </c>
      <c r="C2604" s="8" t="s">
        <v>24556</v>
      </c>
      <c r="D2604" s="54" t="s">
        <v>10003</v>
      </c>
      <c r="E2604" s="70">
        <v>2950</v>
      </c>
      <c r="F2604" s="26">
        <v>2361</v>
      </c>
      <c r="G2604" s="12">
        <f t="shared" si="40"/>
        <v>0.24947056332062689</v>
      </c>
      <c r="H2604" s="12" t="s">
        <v>60</v>
      </c>
      <c r="I2604" s="12" t="s">
        <v>60</v>
      </c>
      <c r="J2604" s="25" t="s">
        <v>60</v>
      </c>
    </row>
    <row r="2605" spans="2:10" ht="12.75">
      <c r="B2605" s="72" t="s">
        <v>10594</v>
      </c>
      <c r="C2605" s="8">
        <v>0</v>
      </c>
      <c r="D2605" s="54" t="s">
        <v>10595</v>
      </c>
      <c r="E2605" s="70">
        <v>2960</v>
      </c>
      <c r="F2605" s="26">
        <v>2366</v>
      </c>
      <c r="G2605" s="12">
        <f t="shared" si="40"/>
        <v>0.2510566356720203</v>
      </c>
      <c r="H2605" s="12" t="s">
        <v>60</v>
      </c>
      <c r="I2605" s="12" t="s">
        <v>60</v>
      </c>
      <c r="J2605" s="25" t="s">
        <v>60</v>
      </c>
    </row>
    <row r="2606" spans="2:10" ht="12.75">
      <c r="B2606" s="72" t="s">
        <v>11769</v>
      </c>
      <c r="C2606" s="8" t="s">
        <v>24844</v>
      </c>
      <c r="D2606" s="54" t="s">
        <v>11770</v>
      </c>
      <c r="E2606" s="70">
        <v>2960</v>
      </c>
      <c r="F2606" s="26">
        <v>2370</v>
      </c>
      <c r="G2606" s="12">
        <f t="shared" si="40"/>
        <v>0.24894514767932496</v>
      </c>
      <c r="H2606" s="12" t="s">
        <v>31808</v>
      </c>
      <c r="I2606" s="12" t="s">
        <v>29298</v>
      </c>
      <c r="J2606" s="25" t="s">
        <v>60</v>
      </c>
    </row>
    <row r="2607" spans="2:10" ht="12.75">
      <c r="B2607" s="72" t="s">
        <v>14050</v>
      </c>
      <c r="C2607" s="8" t="s">
        <v>25269</v>
      </c>
      <c r="D2607" s="54" t="s">
        <v>14051</v>
      </c>
      <c r="E2607" s="70">
        <v>2960</v>
      </c>
      <c r="F2607" s="26">
        <v>2366</v>
      </c>
      <c r="G2607" s="12">
        <f t="shared" si="40"/>
        <v>0.2510566356720203</v>
      </c>
      <c r="H2607" s="12" t="s">
        <v>31907</v>
      </c>
      <c r="I2607" s="12" t="s">
        <v>29299</v>
      </c>
      <c r="J2607" s="25" t="s">
        <v>60</v>
      </c>
    </row>
    <row r="2608" spans="2:10" ht="12.75">
      <c r="B2608" s="72" t="s">
        <v>20067</v>
      </c>
      <c r="C2608" s="8" t="s">
        <v>26502</v>
      </c>
      <c r="D2608" s="54" t="s">
        <v>20068</v>
      </c>
      <c r="E2608" s="70">
        <v>2960</v>
      </c>
      <c r="F2608" s="26">
        <v>2367</v>
      </c>
      <c r="G2608" s="12">
        <f t="shared" si="40"/>
        <v>0.2505280946345585</v>
      </c>
      <c r="H2608" s="12" t="s">
        <v>31814</v>
      </c>
      <c r="I2608" s="12" t="s">
        <v>29300</v>
      </c>
      <c r="J2608" s="25" t="s">
        <v>60</v>
      </c>
    </row>
    <row r="2609" spans="2:10" ht="12.75">
      <c r="B2609" s="72" t="s">
        <v>9125</v>
      </c>
      <c r="C2609" s="8" t="s">
        <v>24527</v>
      </c>
      <c r="D2609" s="54" t="s">
        <v>9126</v>
      </c>
      <c r="E2609" s="70">
        <v>2970</v>
      </c>
      <c r="F2609" s="26">
        <v>2379</v>
      </c>
      <c r="G2609" s="12">
        <f t="shared" si="40"/>
        <v>0.24842370744010078</v>
      </c>
      <c r="H2609" s="12" t="s">
        <v>31908</v>
      </c>
      <c r="I2609" s="12" t="s">
        <v>29301</v>
      </c>
      <c r="J2609" s="25" t="s">
        <v>60</v>
      </c>
    </row>
    <row r="2610" spans="2:10" ht="12.75">
      <c r="B2610" s="72" t="s">
        <v>11773</v>
      </c>
      <c r="C2610" s="8" t="s">
        <v>24845</v>
      </c>
      <c r="D2610" s="54" t="s">
        <v>11774</v>
      </c>
      <c r="E2610" s="70">
        <v>2980</v>
      </c>
      <c r="F2610" s="26">
        <v>2382</v>
      </c>
      <c r="G2610" s="12">
        <f t="shared" si="40"/>
        <v>0.25104953820319054</v>
      </c>
      <c r="H2610" s="12" t="s">
        <v>31772</v>
      </c>
      <c r="I2610" s="12" t="s">
        <v>29302</v>
      </c>
      <c r="J2610" s="25" t="s">
        <v>60</v>
      </c>
    </row>
    <row r="2611" spans="2:10" ht="12.75">
      <c r="B2611" s="72" t="s">
        <v>12638</v>
      </c>
      <c r="C2611" s="8" t="s">
        <v>25018</v>
      </c>
      <c r="D2611" s="54" t="s">
        <v>12639</v>
      </c>
      <c r="E2611" s="70">
        <v>2970</v>
      </c>
      <c r="F2611" s="26">
        <v>2379</v>
      </c>
      <c r="G2611" s="12">
        <f t="shared" si="40"/>
        <v>0.24842370744010078</v>
      </c>
      <c r="H2611" s="12" t="s">
        <v>31908</v>
      </c>
      <c r="I2611" s="12" t="s">
        <v>29303</v>
      </c>
      <c r="J2611" s="25" t="s">
        <v>60</v>
      </c>
    </row>
    <row r="2612" spans="2:10" ht="12.75">
      <c r="B2612" s="72" t="s">
        <v>16502</v>
      </c>
      <c r="C2612" s="8" t="s">
        <v>25825</v>
      </c>
      <c r="D2612" s="54" t="s">
        <v>16503</v>
      </c>
      <c r="E2612" s="70">
        <v>2970</v>
      </c>
      <c r="F2612" s="26">
        <v>2378</v>
      </c>
      <c r="G2612" s="12">
        <f t="shared" si="40"/>
        <v>0.24894869638351547</v>
      </c>
      <c r="H2612" s="12" t="s">
        <v>60</v>
      </c>
      <c r="I2612" s="12" t="s">
        <v>29304</v>
      </c>
      <c r="J2612" s="25" t="s">
        <v>60</v>
      </c>
    </row>
    <row r="2613" spans="2:10" ht="12.75">
      <c r="B2613" s="72" t="s">
        <v>16506</v>
      </c>
      <c r="C2613" s="8" t="s">
        <v>25826</v>
      </c>
      <c r="D2613" s="54" t="s">
        <v>16507</v>
      </c>
      <c r="E2613" s="70">
        <v>2980</v>
      </c>
      <c r="F2613" s="26">
        <v>2381</v>
      </c>
      <c r="G2613" s="12">
        <f t="shared" si="40"/>
        <v>0.25157496850062988</v>
      </c>
      <c r="H2613" s="12" t="s">
        <v>31909</v>
      </c>
      <c r="I2613" s="12" t="s">
        <v>29305</v>
      </c>
      <c r="J2613" s="25" t="s">
        <v>60</v>
      </c>
    </row>
    <row r="2614" spans="2:10" ht="12.75">
      <c r="B2614" s="72" t="s">
        <v>21771</v>
      </c>
      <c r="C2614" s="8" t="s">
        <v>26777</v>
      </c>
      <c r="D2614" s="54" t="s">
        <v>21772</v>
      </c>
      <c r="E2614" s="70">
        <v>2970</v>
      </c>
      <c r="F2614" s="26">
        <v>2377</v>
      </c>
      <c r="G2614" s="12">
        <f t="shared" si="40"/>
        <v>0.24947412705090444</v>
      </c>
      <c r="H2614" s="12" t="s">
        <v>31896</v>
      </c>
      <c r="I2614" s="12" t="s">
        <v>29306</v>
      </c>
      <c r="J2614" s="25" t="s">
        <v>60</v>
      </c>
    </row>
    <row r="2615" spans="2:10" ht="12.75">
      <c r="B2615" s="72" t="s">
        <v>20721</v>
      </c>
      <c r="C2615" s="8" t="s">
        <v>26600</v>
      </c>
      <c r="D2615" s="54" t="s">
        <v>20722</v>
      </c>
      <c r="E2615" s="70">
        <v>2990</v>
      </c>
      <c r="F2615" s="26">
        <v>2389</v>
      </c>
      <c r="G2615" s="12">
        <f t="shared" si="40"/>
        <v>0.25156969443281718</v>
      </c>
      <c r="H2615" s="12" t="s">
        <v>31847</v>
      </c>
      <c r="I2615" s="12" t="s">
        <v>29307</v>
      </c>
      <c r="J2615" s="25" t="s">
        <v>60</v>
      </c>
    </row>
    <row r="2616" spans="2:10" ht="12.75">
      <c r="B2616" s="72" t="s">
        <v>22300</v>
      </c>
      <c r="C2616" s="8" t="s">
        <v>26911</v>
      </c>
      <c r="D2616" s="54" t="s">
        <v>22301</v>
      </c>
      <c r="E2616" s="70">
        <v>2990</v>
      </c>
      <c r="F2616" s="26">
        <v>2389</v>
      </c>
      <c r="G2616" s="12">
        <f t="shared" si="40"/>
        <v>0.25156969443281718</v>
      </c>
      <c r="H2616" s="12" t="s">
        <v>31910</v>
      </c>
      <c r="I2616" s="12" t="s">
        <v>29308</v>
      </c>
      <c r="J2616" s="25" t="s">
        <v>60</v>
      </c>
    </row>
    <row r="2617" spans="2:10" ht="12.75">
      <c r="B2617" s="72" t="s">
        <v>17195</v>
      </c>
      <c r="C2617" s="8" t="s">
        <v>25987</v>
      </c>
      <c r="D2617" s="54" t="s">
        <v>17196</v>
      </c>
      <c r="E2617" s="70">
        <v>3000</v>
      </c>
      <c r="F2617" s="26">
        <v>2398</v>
      </c>
      <c r="G2617" s="12">
        <f t="shared" si="40"/>
        <v>0.25104253544620514</v>
      </c>
      <c r="H2617" s="12" t="s">
        <v>31911</v>
      </c>
      <c r="I2617" s="12" t="s">
        <v>29309</v>
      </c>
      <c r="J2617" s="25" t="s">
        <v>60</v>
      </c>
    </row>
    <row r="2618" spans="2:10" ht="12.75">
      <c r="B2618" s="72" t="s">
        <v>20063</v>
      </c>
      <c r="C2618" s="8" t="s">
        <v>26502</v>
      </c>
      <c r="D2618" s="54" t="s">
        <v>20064</v>
      </c>
      <c r="E2618" s="70">
        <v>2990</v>
      </c>
      <c r="F2618" s="26">
        <v>2392</v>
      </c>
      <c r="G2618" s="12">
        <f t="shared" si="40"/>
        <v>0.25</v>
      </c>
      <c r="H2618" s="12" t="s">
        <v>31814</v>
      </c>
      <c r="I2618" s="12" t="s">
        <v>29310</v>
      </c>
      <c r="J2618" s="25" t="s">
        <v>60</v>
      </c>
    </row>
    <row r="2619" spans="2:10" ht="12.75">
      <c r="B2619" s="72" t="s">
        <v>11777</v>
      </c>
      <c r="C2619" s="8" t="s">
        <v>24846</v>
      </c>
      <c r="D2619" s="54" t="s">
        <v>11778</v>
      </c>
      <c r="E2619" s="70">
        <v>3010</v>
      </c>
      <c r="F2619" s="26">
        <v>2406</v>
      </c>
      <c r="G2619" s="12">
        <f t="shared" si="40"/>
        <v>0.25103906899418127</v>
      </c>
      <c r="H2619" s="12" t="s">
        <v>31808</v>
      </c>
      <c r="I2619" s="12" t="s">
        <v>29311</v>
      </c>
      <c r="J2619" s="25" t="s">
        <v>60</v>
      </c>
    </row>
    <row r="2620" spans="2:10" ht="12.75">
      <c r="B2620" s="72" t="s">
        <v>12642</v>
      </c>
      <c r="C2620" s="8">
        <v>48136762</v>
      </c>
      <c r="D2620" s="54" t="s">
        <v>12643</v>
      </c>
      <c r="E2620" s="70">
        <v>3010</v>
      </c>
      <c r="F2620" s="26">
        <v>2404</v>
      </c>
      <c r="G2620" s="12">
        <f t="shared" si="40"/>
        <v>0.25207986688851913</v>
      </c>
      <c r="H2620" s="12" t="s">
        <v>31845</v>
      </c>
      <c r="I2620" s="12" t="s">
        <v>29312</v>
      </c>
      <c r="J2620" s="25" t="s">
        <v>60</v>
      </c>
    </row>
    <row r="2621" spans="2:10" ht="12.75">
      <c r="B2621" s="72" t="s">
        <v>16982</v>
      </c>
      <c r="C2621" s="8" t="s">
        <v>25936</v>
      </c>
      <c r="D2621" s="54" t="s">
        <v>16983</v>
      </c>
      <c r="E2621" s="70">
        <v>3000</v>
      </c>
      <c r="F2621" s="26">
        <v>2400</v>
      </c>
      <c r="G2621" s="12">
        <f t="shared" si="40"/>
        <v>0.25</v>
      </c>
      <c r="H2621" s="12" t="s">
        <v>31812</v>
      </c>
      <c r="I2621" s="12" t="s">
        <v>29313</v>
      </c>
      <c r="J2621" s="25" t="s">
        <v>60</v>
      </c>
    </row>
    <row r="2622" spans="2:10" ht="12.75">
      <c r="B2622" s="72" t="s">
        <v>14054</v>
      </c>
      <c r="C2622" s="8" t="s">
        <v>25270</v>
      </c>
      <c r="D2622" s="54" t="s">
        <v>14055</v>
      </c>
      <c r="E2622" s="70">
        <v>3020</v>
      </c>
      <c r="F2622" s="26">
        <v>2412</v>
      </c>
      <c r="G2622" s="12">
        <f t="shared" si="40"/>
        <v>0.2520729684908789</v>
      </c>
      <c r="H2622" s="12" t="s">
        <v>31912</v>
      </c>
      <c r="I2622" s="12" t="s">
        <v>29314</v>
      </c>
      <c r="J2622" s="25" t="s">
        <v>60</v>
      </c>
    </row>
    <row r="2623" spans="2:10" ht="12.75">
      <c r="B2623" s="72" t="s">
        <v>14058</v>
      </c>
      <c r="C2623" s="8" t="s">
        <v>25271</v>
      </c>
      <c r="D2623" s="54" t="s">
        <v>14059</v>
      </c>
      <c r="E2623" s="70">
        <v>3020</v>
      </c>
      <c r="F2623" s="26">
        <v>2415</v>
      </c>
      <c r="G2623" s="12">
        <f t="shared" si="40"/>
        <v>0.25051759834368537</v>
      </c>
      <c r="H2623" s="12" t="s">
        <v>31645</v>
      </c>
      <c r="I2623" s="12" t="s">
        <v>29315</v>
      </c>
      <c r="J2623" s="25" t="s">
        <v>60</v>
      </c>
    </row>
    <row r="2624" spans="2:10" ht="12.75">
      <c r="B2624" s="72" t="s">
        <v>16510</v>
      </c>
      <c r="C2624" s="8" t="s">
        <v>25827</v>
      </c>
      <c r="D2624" s="54" t="s">
        <v>16511</v>
      </c>
      <c r="E2624" s="70">
        <v>3020</v>
      </c>
      <c r="F2624" s="26">
        <v>2413</v>
      </c>
      <c r="G2624" s="12">
        <f t="shared" si="40"/>
        <v>0.25155408205553242</v>
      </c>
      <c r="H2624" s="12" t="s">
        <v>60</v>
      </c>
      <c r="I2624" s="12" t="s">
        <v>29316</v>
      </c>
      <c r="J2624" s="25" t="s">
        <v>60</v>
      </c>
    </row>
    <row r="2625" spans="2:10" ht="12.75">
      <c r="B2625" s="72" t="s">
        <v>20003</v>
      </c>
      <c r="C2625" s="8" t="s">
        <v>26494</v>
      </c>
      <c r="D2625" s="54" t="s">
        <v>20004</v>
      </c>
      <c r="E2625" s="70">
        <v>3010</v>
      </c>
      <c r="F2625" s="26">
        <v>2409</v>
      </c>
      <c r="G2625" s="12">
        <f t="shared" si="40"/>
        <v>0.24948111249481109</v>
      </c>
      <c r="H2625" s="12" t="s">
        <v>60</v>
      </c>
      <c r="I2625" s="12" t="s">
        <v>60</v>
      </c>
      <c r="J2625" s="25" t="s">
        <v>60</v>
      </c>
    </row>
    <row r="2626" spans="2:10" ht="12.75">
      <c r="B2626" s="72" t="s">
        <v>22304</v>
      </c>
      <c r="C2626" s="8" t="s">
        <v>26912</v>
      </c>
      <c r="D2626" s="54" t="s">
        <v>22305</v>
      </c>
      <c r="E2626" s="70">
        <v>3020</v>
      </c>
      <c r="F2626" s="26">
        <v>2412</v>
      </c>
      <c r="G2626" s="12">
        <f t="shared" ref="G2626:G2689" si="41">IFERROR(E2626/F2626-1,0)</f>
        <v>0.2520729684908789</v>
      </c>
      <c r="H2626" s="12" t="s">
        <v>31910</v>
      </c>
      <c r="I2626" s="12" t="s">
        <v>29317</v>
      </c>
      <c r="J2626" s="25" t="s">
        <v>60</v>
      </c>
    </row>
    <row r="2627" spans="2:10" ht="12.75">
      <c r="B2627" s="72" t="s">
        <v>24052</v>
      </c>
      <c r="C2627" s="8" t="s">
        <v>24054</v>
      </c>
      <c r="D2627" s="54" t="s">
        <v>24053</v>
      </c>
      <c r="E2627" s="70">
        <v>3020</v>
      </c>
      <c r="F2627" s="26">
        <v>2413</v>
      </c>
      <c r="G2627" s="12">
        <f t="shared" si="41"/>
        <v>0.25155408205553242</v>
      </c>
      <c r="H2627" s="12" t="s">
        <v>60</v>
      </c>
      <c r="I2627" s="12" t="s">
        <v>29318</v>
      </c>
      <c r="J2627" s="25" t="s">
        <v>60</v>
      </c>
    </row>
    <row r="2628" spans="2:10" ht="12.75">
      <c r="B2628" s="72" t="s">
        <v>24056</v>
      </c>
      <c r="C2628" s="8" t="s">
        <v>24058</v>
      </c>
      <c r="D2628" s="54" t="s">
        <v>24057</v>
      </c>
      <c r="E2628" s="70">
        <v>3020</v>
      </c>
      <c r="F2628" s="26">
        <v>2413</v>
      </c>
      <c r="G2628" s="12">
        <f t="shared" si="41"/>
        <v>0.25155408205553242</v>
      </c>
      <c r="H2628" s="12" t="s">
        <v>60</v>
      </c>
      <c r="I2628" s="12" t="s">
        <v>29319</v>
      </c>
      <c r="J2628" s="25" t="s">
        <v>60</v>
      </c>
    </row>
    <row r="2629" spans="2:10" ht="12.75">
      <c r="B2629" s="72" t="s">
        <v>24060</v>
      </c>
      <c r="C2629" s="8" t="s">
        <v>24062</v>
      </c>
      <c r="D2629" s="54" t="s">
        <v>24061</v>
      </c>
      <c r="E2629" s="70">
        <v>3020</v>
      </c>
      <c r="F2629" s="26">
        <v>2413</v>
      </c>
      <c r="G2629" s="12">
        <f t="shared" si="41"/>
        <v>0.25155408205553242</v>
      </c>
      <c r="H2629" s="12" t="s">
        <v>60</v>
      </c>
      <c r="I2629" s="12" t="s">
        <v>29320</v>
      </c>
      <c r="J2629" s="25" t="s">
        <v>60</v>
      </c>
    </row>
    <row r="2630" spans="2:10" ht="12.75">
      <c r="B2630" s="72" t="s">
        <v>24064</v>
      </c>
      <c r="C2630" s="8" t="s">
        <v>24066</v>
      </c>
      <c r="D2630" s="54" t="s">
        <v>24065</v>
      </c>
      <c r="E2630" s="70">
        <v>3020</v>
      </c>
      <c r="F2630" s="26">
        <v>2413</v>
      </c>
      <c r="G2630" s="12">
        <f t="shared" si="41"/>
        <v>0.25155408205553242</v>
      </c>
      <c r="H2630" s="12" t="s">
        <v>60</v>
      </c>
      <c r="I2630" s="12" t="s">
        <v>29321</v>
      </c>
      <c r="J2630" s="25" t="s">
        <v>60</v>
      </c>
    </row>
    <row r="2631" spans="2:10" ht="12.75">
      <c r="B2631" s="72" t="s">
        <v>24446</v>
      </c>
      <c r="C2631" s="8" t="s">
        <v>27211</v>
      </c>
      <c r="D2631" s="54" t="s">
        <v>24447</v>
      </c>
      <c r="E2631" s="70">
        <v>3010</v>
      </c>
      <c r="F2631" s="26">
        <v>2408</v>
      </c>
      <c r="G2631" s="12">
        <f t="shared" si="41"/>
        <v>0.25</v>
      </c>
      <c r="H2631" s="12" t="s">
        <v>60</v>
      </c>
      <c r="I2631" s="12" t="s">
        <v>29322</v>
      </c>
      <c r="J2631" s="25" t="s">
        <v>60</v>
      </c>
    </row>
    <row r="2632" spans="2:10" ht="12.75">
      <c r="B2632" s="72" t="s">
        <v>12646</v>
      </c>
      <c r="C2632" s="8">
        <v>4932373374</v>
      </c>
      <c r="D2632" s="54" t="s">
        <v>12647</v>
      </c>
      <c r="E2632" s="70">
        <v>3020</v>
      </c>
      <c r="F2632" s="26">
        <v>2416</v>
      </c>
      <c r="G2632" s="12">
        <f t="shared" si="41"/>
        <v>0.25</v>
      </c>
      <c r="H2632" s="12" t="s">
        <v>31673</v>
      </c>
      <c r="I2632" s="12" t="s">
        <v>29323</v>
      </c>
      <c r="J2632" s="25" t="s">
        <v>60</v>
      </c>
    </row>
    <row r="2633" spans="2:10" ht="12.75">
      <c r="B2633" s="72" t="s">
        <v>14062</v>
      </c>
      <c r="C2633" s="8" t="s">
        <v>25272</v>
      </c>
      <c r="D2633" s="54" t="s">
        <v>14063</v>
      </c>
      <c r="E2633" s="70">
        <v>3020</v>
      </c>
      <c r="F2633" s="26">
        <v>2419</v>
      </c>
      <c r="G2633" s="12">
        <f t="shared" si="41"/>
        <v>0.24844977263331947</v>
      </c>
      <c r="H2633" s="12" t="s">
        <v>31683</v>
      </c>
      <c r="I2633" s="12" t="s">
        <v>29324</v>
      </c>
      <c r="J2633" s="25" t="s">
        <v>60</v>
      </c>
    </row>
    <row r="2634" spans="2:10" ht="12.75">
      <c r="B2634" s="72" t="s">
        <v>17759</v>
      </c>
      <c r="C2634" s="8" t="s">
        <v>26114</v>
      </c>
      <c r="D2634" s="54" t="s">
        <v>17760</v>
      </c>
      <c r="E2634" s="70">
        <v>3040</v>
      </c>
      <c r="F2634" s="26">
        <v>2431</v>
      </c>
      <c r="G2634" s="12">
        <f t="shared" si="41"/>
        <v>0.25051419169066236</v>
      </c>
      <c r="H2634" s="12" t="s">
        <v>60</v>
      </c>
      <c r="I2634" s="12" t="s">
        <v>29325</v>
      </c>
      <c r="J2634" s="25" t="s">
        <v>60</v>
      </c>
    </row>
    <row r="2635" spans="2:10" ht="12.75">
      <c r="B2635" s="72" t="s">
        <v>23161</v>
      </c>
      <c r="C2635" s="8" t="s">
        <v>27016</v>
      </c>
      <c r="D2635" s="54" t="s">
        <v>23162</v>
      </c>
      <c r="E2635" s="70">
        <v>3040</v>
      </c>
      <c r="F2635" s="26">
        <v>2430</v>
      </c>
      <c r="G2635" s="12">
        <f t="shared" si="41"/>
        <v>0.25102880658436222</v>
      </c>
      <c r="H2635" s="12" t="s">
        <v>31913</v>
      </c>
      <c r="I2635" s="12" t="s">
        <v>29326</v>
      </c>
      <c r="J2635" s="25" t="s">
        <v>60</v>
      </c>
    </row>
    <row r="2636" spans="2:10" ht="12.75">
      <c r="B2636" s="45" t="s">
        <v>4126</v>
      </c>
      <c r="C2636" s="8" t="s">
        <v>4125</v>
      </c>
      <c r="D2636" s="54" t="s">
        <v>4127</v>
      </c>
      <c r="E2636" s="70">
        <v>3000</v>
      </c>
      <c r="F2636" s="26">
        <v>2400</v>
      </c>
      <c r="G2636" s="12">
        <f t="shared" si="41"/>
        <v>0.25</v>
      </c>
      <c r="H2636" s="12" t="s">
        <v>4123</v>
      </c>
      <c r="I2636" s="12" t="s">
        <v>29327</v>
      </c>
      <c r="J2636" s="25" t="s">
        <v>60</v>
      </c>
    </row>
    <row r="2637" spans="2:10" ht="12.75">
      <c r="B2637" s="45" t="s">
        <v>4141</v>
      </c>
      <c r="C2637" s="8" t="s">
        <v>4140</v>
      </c>
      <c r="D2637" s="54" t="s">
        <v>4142</v>
      </c>
      <c r="E2637" s="70">
        <v>3000</v>
      </c>
      <c r="F2637" s="26">
        <v>2400</v>
      </c>
      <c r="G2637" s="12">
        <f t="shared" si="41"/>
        <v>0.25</v>
      </c>
      <c r="H2637" s="12" t="s">
        <v>4123</v>
      </c>
      <c r="I2637" s="12" t="s">
        <v>29328</v>
      </c>
      <c r="J2637" s="25" t="s">
        <v>60</v>
      </c>
    </row>
    <row r="2638" spans="2:10" ht="12.75">
      <c r="B2638" s="45" t="s">
        <v>4501</v>
      </c>
      <c r="C2638" s="8" t="s">
        <v>4500</v>
      </c>
      <c r="D2638" s="54" t="s">
        <v>4502</v>
      </c>
      <c r="E2638" s="70">
        <v>3000</v>
      </c>
      <c r="F2638" s="26">
        <v>2400</v>
      </c>
      <c r="G2638" s="12">
        <f t="shared" si="41"/>
        <v>0.25</v>
      </c>
      <c r="H2638" s="12" t="s">
        <v>31914</v>
      </c>
      <c r="I2638" s="12" t="s">
        <v>60</v>
      </c>
      <c r="J2638" s="25" t="s">
        <v>60</v>
      </c>
    </row>
    <row r="2639" spans="2:10" ht="12.75">
      <c r="B2639" s="45" t="s">
        <v>5123</v>
      </c>
      <c r="C2639" s="8" t="s">
        <v>5122</v>
      </c>
      <c r="D2639" s="54" t="s">
        <v>5124</v>
      </c>
      <c r="E2639" s="70">
        <v>3000</v>
      </c>
      <c r="F2639" s="26">
        <v>2400</v>
      </c>
      <c r="G2639" s="12">
        <f t="shared" si="41"/>
        <v>0.25</v>
      </c>
      <c r="H2639" s="12" t="s">
        <v>5126</v>
      </c>
      <c r="I2639" s="12" t="s">
        <v>29329</v>
      </c>
      <c r="J2639" s="25" t="s">
        <v>60</v>
      </c>
    </row>
    <row r="2640" spans="2:10" ht="12.75">
      <c r="B2640" s="45" t="s">
        <v>6468</v>
      </c>
      <c r="C2640" s="8" t="s">
        <v>6467</v>
      </c>
      <c r="D2640" s="54" t="s">
        <v>6469</v>
      </c>
      <c r="E2640" s="70">
        <v>3000</v>
      </c>
      <c r="F2640" s="26">
        <v>2400</v>
      </c>
      <c r="G2640" s="12">
        <f t="shared" si="41"/>
        <v>0.25</v>
      </c>
      <c r="H2640" s="12" t="s">
        <v>6400</v>
      </c>
      <c r="I2640" s="12" t="s">
        <v>29330</v>
      </c>
      <c r="J2640" s="25" t="s">
        <v>60</v>
      </c>
    </row>
    <row r="2641" spans="2:10" ht="12.75">
      <c r="B2641" s="72" t="s">
        <v>9623</v>
      </c>
      <c r="C2641" s="8" t="s">
        <v>60</v>
      </c>
      <c r="D2641" s="54" t="s">
        <v>9624</v>
      </c>
      <c r="E2641" s="70">
        <v>3050</v>
      </c>
      <c r="F2641" s="26">
        <v>2441</v>
      </c>
      <c r="G2641" s="12">
        <f t="shared" si="41"/>
        <v>0.24948791478902099</v>
      </c>
      <c r="H2641" s="12" t="s">
        <v>60</v>
      </c>
      <c r="I2641" s="12" t="s">
        <v>60</v>
      </c>
      <c r="J2641" s="25" t="s">
        <v>60</v>
      </c>
    </row>
    <row r="2642" spans="2:10" ht="12.75">
      <c r="B2642" s="72" t="s">
        <v>11259</v>
      </c>
      <c r="C2642" s="8" t="s">
        <v>24719</v>
      </c>
      <c r="D2642" s="54" t="s">
        <v>11260</v>
      </c>
      <c r="E2642" s="70">
        <v>3040</v>
      </c>
      <c r="F2642" s="26">
        <v>2435</v>
      </c>
      <c r="G2642" s="12">
        <f t="shared" si="41"/>
        <v>0.24845995893223827</v>
      </c>
      <c r="H2642" s="12" t="s">
        <v>31851</v>
      </c>
      <c r="I2642" s="12" t="s">
        <v>29331</v>
      </c>
      <c r="J2642" s="25" t="s">
        <v>60</v>
      </c>
    </row>
    <row r="2643" spans="2:10" ht="12.75">
      <c r="B2643" s="72" t="s">
        <v>12650</v>
      </c>
      <c r="C2643" s="8" t="s">
        <v>25019</v>
      </c>
      <c r="D2643" s="54" t="s">
        <v>12651</v>
      </c>
      <c r="E2643" s="70">
        <v>3050</v>
      </c>
      <c r="F2643" s="26">
        <v>2441</v>
      </c>
      <c r="G2643" s="12">
        <f t="shared" si="41"/>
        <v>0.24948791478902099</v>
      </c>
      <c r="H2643" s="12" t="s">
        <v>31915</v>
      </c>
      <c r="I2643" s="12" t="s">
        <v>29332</v>
      </c>
      <c r="J2643" s="25" t="s">
        <v>60</v>
      </c>
    </row>
    <row r="2644" spans="2:10" ht="12.75">
      <c r="B2644" s="72" t="s">
        <v>16514</v>
      </c>
      <c r="C2644" s="8" t="s">
        <v>25828</v>
      </c>
      <c r="D2644" s="54" t="s">
        <v>16515</v>
      </c>
      <c r="E2644" s="70">
        <v>3060</v>
      </c>
      <c r="F2644" s="26">
        <v>2448</v>
      </c>
      <c r="G2644" s="12">
        <f t="shared" si="41"/>
        <v>0.25</v>
      </c>
      <c r="H2644" s="12" t="s">
        <v>31649</v>
      </c>
      <c r="I2644" s="12" t="s">
        <v>29333</v>
      </c>
      <c r="J2644" s="25" t="s">
        <v>60</v>
      </c>
    </row>
    <row r="2645" spans="2:10" ht="12.75">
      <c r="B2645" s="72" t="s">
        <v>19054</v>
      </c>
      <c r="C2645" s="8">
        <v>4932479212</v>
      </c>
      <c r="D2645" s="54" t="s">
        <v>19055</v>
      </c>
      <c r="E2645" s="70">
        <v>3060</v>
      </c>
      <c r="F2645" s="26">
        <v>2451</v>
      </c>
      <c r="G2645" s="12">
        <f t="shared" si="41"/>
        <v>0.24847001223990217</v>
      </c>
      <c r="H2645" s="12" t="s">
        <v>31916</v>
      </c>
      <c r="I2645" s="12" t="s">
        <v>29334</v>
      </c>
      <c r="J2645" s="25" t="s">
        <v>60</v>
      </c>
    </row>
    <row r="2646" spans="2:10" ht="12.75">
      <c r="B2646" s="72" t="s">
        <v>20071</v>
      </c>
      <c r="C2646" s="8" t="s">
        <v>60</v>
      </c>
      <c r="D2646" s="54" t="s">
        <v>20072</v>
      </c>
      <c r="E2646" s="70">
        <v>3070</v>
      </c>
      <c r="F2646" s="26">
        <v>2453</v>
      </c>
      <c r="G2646" s="12">
        <f t="shared" si="41"/>
        <v>0.25152874031797801</v>
      </c>
      <c r="H2646" s="12" t="s">
        <v>31917</v>
      </c>
      <c r="I2646" s="12" t="s">
        <v>29335</v>
      </c>
      <c r="J2646" s="25" t="s">
        <v>60</v>
      </c>
    </row>
    <row r="2647" spans="2:10" ht="12.75">
      <c r="B2647" s="72" t="s">
        <v>11781</v>
      </c>
      <c r="C2647" s="8" t="s">
        <v>24847</v>
      </c>
      <c r="D2647" s="54" t="s">
        <v>11782</v>
      </c>
      <c r="E2647" s="70">
        <v>3080</v>
      </c>
      <c r="F2647" s="26">
        <v>2465</v>
      </c>
      <c r="G2647" s="12">
        <f t="shared" si="41"/>
        <v>0.24949290060851936</v>
      </c>
      <c r="H2647" s="12" t="s">
        <v>31884</v>
      </c>
      <c r="I2647" s="12" t="s">
        <v>29336</v>
      </c>
      <c r="J2647" s="25" t="s">
        <v>60</v>
      </c>
    </row>
    <row r="2648" spans="2:10" ht="12.75">
      <c r="B2648" s="72" t="s">
        <v>16518</v>
      </c>
      <c r="C2648" s="8" t="s">
        <v>25829</v>
      </c>
      <c r="D2648" s="54" t="s">
        <v>16519</v>
      </c>
      <c r="E2648" s="70">
        <v>3080</v>
      </c>
      <c r="F2648" s="26">
        <v>2460</v>
      </c>
      <c r="G2648" s="12">
        <f t="shared" si="41"/>
        <v>0.25203252032520318</v>
      </c>
      <c r="H2648" s="12" t="s">
        <v>31876</v>
      </c>
      <c r="I2648" s="12" t="s">
        <v>29337</v>
      </c>
      <c r="J2648" s="25" t="s">
        <v>60</v>
      </c>
    </row>
    <row r="2649" spans="2:10" ht="12.75">
      <c r="B2649" s="72" t="s">
        <v>16522</v>
      </c>
      <c r="C2649" s="8" t="s">
        <v>25799</v>
      </c>
      <c r="D2649" s="54" t="s">
        <v>16523</v>
      </c>
      <c r="E2649" s="70">
        <v>3080</v>
      </c>
      <c r="F2649" s="26">
        <v>2461</v>
      </c>
      <c r="G2649" s="12">
        <f t="shared" si="41"/>
        <v>0.25152377082486788</v>
      </c>
      <c r="H2649" s="12" t="s">
        <v>31850</v>
      </c>
      <c r="I2649" s="12" t="s">
        <v>29338</v>
      </c>
      <c r="J2649" s="25" t="s">
        <v>60</v>
      </c>
    </row>
    <row r="2650" spans="2:10" ht="12.75">
      <c r="B2650" s="72" t="s">
        <v>18860</v>
      </c>
      <c r="C2650" s="8" t="s">
        <v>26310</v>
      </c>
      <c r="D2650" s="54" t="s">
        <v>18861</v>
      </c>
      <c r="E2650" s="70">
        <v>3080</v>
      </c>
      <c r="F2650" s="26">
        <v>2465</v>
      </c>
      <c r="G2650" s="12">
        <f t="shared" si="41"/>
        <v>0.24949290060851936</v>
      </c>
      <c r="H2650" s="12" t="s">
        <v>31834</v>
      </c>
      <c r="I2650" s="12" t="s">
        <v>29339</v>
      </c>
      <c r="J2650" s="25" t="s">
        <v>60</v>
      </c>
    </row>
    <row r="2651" spans="2:10" ht="12.75">
      <c r="B2651" s="72" t="s">
        <v>20075</v>
      </c>
      <c r="C2651" s="8" t="s">
        <v>26502</v>
      </c>
      <c r="D2651" s="54" t="s">
        <v>20076</v>
      </c>
      <c r="E2651" s="70">
        <v>3080</v>
      </c>
      <c r="F2651" s="26">
        <v>2465</v>
      </c>
      <c r="G2651" s="12">
        <f t="shared" si="41"/>
        <v>0.24949290060851936</v>
      </c>
      <c r="H2651" s="12" t="s">
        <v>31814</v>
      </c>
      <c r="I2651" s="12" t="s">
        <v>29340</v>
      </c>
      <c r="J2651" s="25" t="s">
        <v>60</v>
      </c>
    </row>
    <row r="2652" spans="2:10" ht="12.75">
      <c r="B2652" s="72" t="s">
        <v>10598</v>
      </c>
      <c r="C2652" s="8">
        <v>0</v>
      </c>
      <c r="D2652" s="54" t="s">
        <v>10599</v>
      </c>
      <c r="E2652" s="70">
        <v>3090</v>
      </c>
      <c r="F2652" s="26">
        <v>2469</v>
      </c>
      <c r="G2652" s="12">
        <f t="shared" si="41"/>
        <v>0.25151883353584448</v>
      </c>
      <c r="H2652" s="12" t="s">
        <v>60</v>
      </c>
      <c r="I2652" s="12" t="s">
        <v>60</v>
      </c>
      <c r="J2652" s="25" t="s">
        <v>60</v>
      </c>
    </row>
    <row r="2653" spans="2:10" ht="12.75">
      <c r="B2653" s="72" t="s">
        <v>10870</v>
      </c>
      <c r="C2653" s="8" t="s">
        <v>24645</v>
      </c>
      <c r="D2653" s="54" t="s">
        <v>10871</v>
      </c>
      <c r="E2653" s="70">
        <v>3080</v>
      </c>
      <c r="F2653" s="26">
        <v>2467</v>
      </c>
      <c r="G2653" s="12">
        <f t="shared" si="41"/>
        <v>0.24847993514389954</v>
      </c>
      <c r="H2653" s="12" t="s">
        <v>31918</v>
      </c>
      <c r="I2653" s="12" t="s">
        <v>29341</v>
      </c>
      <c r="J2653" s="25" t="s">
        <v>60</v>
      </c>
    </row>
    <row r="2654" spans="2:10" ht="12.75">
      <c r="B2654" s="72" t="s">
        <v>11024</v>
      </c>
      <c r="C2654" s="8" t="s">
        <v>11026</v>
      </c>
      <c r="D2654" s="54" t="s">
        <v>11025</v>
      </c>
      <c r="E2654" s="70">
        <v>3080</v>
      </c>
      <c r="F2654" s="26">
        <v>2467</v>
      </c>
      <c r="G2654" s="12">
        <f t="shared" si="41"/>
        <v>0.24847993514389954</v>
      </c>
      <c r="H2654" s="12" t="s">
        <v>31918</v>
      </c>
      <c r="I2654" s="12" t="s">
        <v>29342</v>
      </c>
      <c r="J2654" s="25" t="s">
        <v>60</v>
      </c>
    </row>
    <row r="2655" spans="2:10" ht="12.75">
      <c r="B2655" s="72" t="s">
        <v>11028</v>
      </c>
      <c r="C2655" s="8" t="s">
        <v>11030</v>
      </c>
      <c r="D2655" s="54" t="s">
        <v>11029</v>
      </c>
      <c r="E2655" s="70">
        <v>3080</v>
      </c>
      <c r="F2655" s="26">
        <v>2467</v>
      </c>
      <c r="G2655" s="12">
        <f t="shared" si="41"/>
        <v>0.24847993514389954</v>
      </c>
      <c r="H2655" s="12" t="s">
        <v>31918</v>
      </c>
      <c r="I2655" s="12" t="s">
        <v>29343</v>
      </c>
      <c r="J2655" s="25" t="s">
        <v>60</v>
      </c>
    </row>
    <row r="2656" spans="2:10" ht="12.75">
      <c r="B2656" s="72" t="s">
        <v>11032</v>
      </c>
      <c r="C2656" s="8" t="s">
        <v>11034</v>
      </c>
      <c r="D2656" s="54" t="s">
        <v>11033</v>
      </c>
      <c r="E2656" s="70">
        <v>3080</v>
      </c>
      <c r="F2656" s="26">
        <v>2467</v>
      </c>
      <c r="G2656" s="12">
        <f t="shared" si="41"/>
        <v>0.24847993514389954</v>
      </c>
      <c r="H2656" s="12" t="s">
        <v>31918</v>
      </c>
      <c r="I2656" s="12" t="s">
        <v>29344</v>
      </c>
      <c r="J2656" s="25" t="s">
        <v>60</v>
      </c>
    </row>
    <row r="2657" spans="2:10" ht="12.75">
      <c r="B2657" s="72" t="s">
        <v>11036</v>
      </c>
      <c r="C2657" s="8" t="s">
        <v>11038</v>
      </c>
      <c r="D2657" s="54" t="s">
        <v>11037</v>
      </c>
      <c r="E2657" s="70">
        <v>3080</v>
      </c>
      <c r="F2657" s="26">
        <v>2467</v>
      </c>
      <c r="G2657" s="12">
        <f t="shared" si="41"/>
        <v>0.24847993514389954</v>
      </c>
      <c r="H2657" s="12" t="s">
        <v>31918</v>
      </c>
      <c r="I2657" s="12" t="s">
        <v>29345</v>
      </c>
      <c r="J2657" s="25" t="s">
        <v>60</v>
      </c>
    </row>
    <row r="2658" spans="2:10" ht="12.75">
      <c r="B2658" s="72" t="s">
        <v>14066</v>
      </c>
      <c r="C2658" s="8" t="s">
        <v>25273</v>
      </c>
      <c r="D2658" s="54" t="s">
        <v>14067</v>
      </c>
      <c r="E2658" s="70">
        <v>3090</v>
      </c>
      <c r="F2658" s="26">
        <v>2468</v>
      </c>
      <c r="G2658" s="12">
        <f t="shared" si="41"/>
        <v>0.25202593192868727</v>
      </c>
      <c r="H2658" s="12" t="s">
        <v>31683</v>
      </c>
      <c r="I2658" s="12" t="s">
        <v>29346</v>
      </c>
      <c r="J2658" s="25" t="s">
        <v>60</v>
      </c>
    </row>
    <row r="2659" spans="2:10" ht="12.75">
      <c r="B2659" s="72" t="s">
        <v>17827</v>
      </c>
      <c r="C2659" s="8" t="s">
        <v>26125</v>
      </c>
      <c r="D2659" s="54" t="s">
        <v>17828</v>
      </c>
      <c r="E2659" s="70">
        <v>3090</v>
      </c>
      <c r="F2659" s="26">
        <v>2471</v>
      </c>
      <c r="G2659" s="12">
        <f t="shared" si="41"/>
        <v>0.25050586806960751</v>
      </c>
      <c r="H2659" s="12" t="s">
        <v>31830</v>
      </c>
      <c r="I2659" s="12" t="s">
        <v>29347</v>
      </c>
      <c r="J2659" s="25" t="s">
        <v>60</v>
      </c>
    </row>
    <row r="2660" spans="2:10" ht="12.75">
      <c r="B2660" s="72" t="s">
        <v>21779</v>
      </c>
      <c r="C2660" s="8" t="s">
        <v>26785</v>
      </c>
      <c r="D2660" s="54" t="s">
        <v>21780</v>
      </c>
      <c r="E2660" s="70">
        <v>3090</v>
      </c>
      <c r="F2660" s="26">
        <v>2471</v>
      </c>
      <c r="G2660" s="12">
        <f t="shared" si="41"/>
        <v>0.25050586806960751</v>
      </c>
      <c r="H2660" s="12" t="s">
        <v>31919</v>
      </c>
      <c r="I2660" s="12" t="s">
        <v>29348</v>
      </c>
      <c r="J2660" s="25" t="s">
        <v>60</v>
      </c>
    </row>
    <row r="2661" spans="2:10" ht="12.75">
      <c r="B2661" s="72" t="s">
        <v>11785</v>
      </c>
      <c r="C2661" s="8" t="s">
        <v>24848</v>
      </c>
      <c r="D2661" s="54" t="s">
        <v>11786</v>
      </c>
      <c r="E2661" s="70">
        <v>3100</v>
      </c>
      <c r="F2661" s="26">
        <v>2476</v>
      </c>
      <c r="G2661" s="12">
        <f t="shared" si="41"/>
        <v>0.25201938610662356</v>
      </c>
      <c r="H2661" s="12" t="s">
        <v>31808</v>
      </c>
      <c r="I2661" s="12" t="s">
        <v>29349</v>
      </c>
      <c r="J2661" s="25" t="s">
        <v>60</v>
      </c>
    </row>
    <row r="2662" spans="2:10" ht="12.75">
      <c r="B2662" s="72" t="s">
        <v>12654</v>
      </c>
      <c r="C2662" s="8" t="s">
        <v>25020</v>
      </c>
      <c r="D2662" s="54" t="s">
        <v>12655</v>
      </c>
      <c r="E2662" s="70">
        <v>3100</v>
      </c>
      <c r="F2662" s="26">
        <v>2478</v>
      </c>
      <c r="G2662" s="12">
        <f t="shared" si="41"/>
        <v>0.25100887812752215</v>
      </c>
      <c r="H2662" s="12" t="s">
        <v>60</v>
      </c>
      <c r="I2662" s="12" t="s">
        <v>29350</v>
      </c>
      <c r="J2662" s="25" t="s">
        <v>60</v>
      </c>
    </row>
    <row r="2663" spans="2:10" ht="12.75">
      <c r="B2663" s="72" t="s">
        <v>19058</v>
      </c>
      <c r="C2663" s="8" t="s">
        <v>26348</v>
      </c>
      <c r="D2663" s="54" t="s">
        <v>19059</v>
      </c>
      <c r="E2663" s="70">
        <v>3100</v>
      </c>
      <c r="F2663" s="26">
        <v>2483</v>
      </c>
      <c r="G2663" s="12">
        <f t="shared" si="41"/>
        <v>0.24848973016512277</v>
      </c>
      <c r="H2663" s="12" t="s">
        <v>31920</v>
      </c>
      <c r="I2663" s="12" t="s">
        <v>29351</v>
      </c>
      <c r="J2663" s="25" t="s">
        <v>60</v>
      </c>
    </row>
    <row r="2664" spans="2:10" ht="12.75">
      <c r="B2664" s="72" t="s">
        <v>19062</v>
      </c>
      <c r="C2664" s="8" t="s">
        <v>26349</v>
      </c>
      <c r="D2664" s="54" t="s">
        <v>19063</v>
      </c>
      <c r="E2664" s="70">
        <v>3100</v>
      </c>
      <c r="F2664" s="26">
        <v>2483</v>
      </c>
      <c r="G2664" s="12">
        <f t="shared" si="41"/>
        <v>0.24848973016512277</v>
      </c>
      <c r="H2664" s="12" t="s">
        <v>31921</v>
      </c>
      <c r="I2664" s="12" t="s">
        <v>29352</v>
      </c>
      <c r="J2664" s="25" t="s">
        <v>60</v>
      </c>
    </row>
    <row r="2665" spans="2:10" ht="12.75">
      <c r="B2665" s="72" t="s">
        <v>20079</v>
      </c>
      <c r="C2665" s="8" t="s">
        <v>26502</v>
      </c>
      <c r="D2665" s="54" t="s">
        <v>20080</v>
      </c>
      <c r="E2665" s="70">
        <v>3100</v>
      </c>
      <c r="F2665" s="26">
        <v>2478</v>
      </c>
      <c r="G2665" s="12">
        <f t="shared" si="41"/>
        <v>0.25100887812752215</v>
      </c>
      <c r="H2665" s="12" t="s">
        <v>31814</v>
      </c>
      <c r="I2665" s="12" t="s">
        <v>29353</v>
      </c>
      <c r="J2665" s="25" t="s">
        <v>60</v>
      </c>
    </row>
    <row r="2666" spans="2:10" ht="12.75">
      <c r="B2666" s="72" t="s">
        <v>22818</v>
      </c>
      <c r="C2666" s="8" t="s">
        <v>26951</v>
      </c>
      <c r="D2666" s="54" t="s">
        <v>22819</v>
      </c>
      <c r="E2666" s="70">
        <v>3100</v>
      </c>
      <c r="F2666" s="26">
        <v>2482</v>
      </c>
      <c r="G2666" s="12">
        <f t="shared" si="41"/>
        <v>0.24899274778404523</v>
      </c>
      <c r="H2666" s="12" t="s">
        <v>31784</v>
      </c>
      <c r="I2666" s="12" t="s">
        <v>29354</v>
      </c>
      <c r="J2666" s="25" t="s">
        <v>60</v>
      </c>
    </row>
    <row r="2667" spans="2:10" ht="12.75">
      <c r="B2667" s="72" t="s">
        <v>12790</v>
      </c>
      <c r="C2667" s="8" t="s">
        <v>25047</v>
      </c>
      <c r="D2667" s="54" t="s">
        <v>12791</v>
      </c>
      <c r="E2667" s="70">
        <v>3110</v>
      </c>
      <c r="F2667" s="26">
        <v>2484</v>
      </c>
      <c r="G2667" s="12">
        <f t="shared" si="41"/>
        <v>0.25201288244766507</v>
      </c>
      <c r="H2667" s="12" t="s">
        <v>60</v>
      </c>
      <c r="I2667" s="12" t="s">
        <v>29355</v>
      </c>
      <c r="J2667" s="25" t="s">
        <v>60</v>
      </c>
    </row>
    <row r="2668" spans="2:10" ht="12.75">
      <c r="B2668" s="72" t="s">
        <v>24329</v>
      </c>
      <c r="C2668" s="8" t="s">
        <v>27199</v>
      </c>
      <c r="D2668" s="54" t="s">
        <v>24330</v>
      </c>
      <c r="E2668" s="70">
        <v>3110</v>
      </c>
      <c r="F2668" s="26">
        <v>2488</v>
      </c>
      <c r="G2668" s="12">
        <f t="shared" si="41"/>
        <v>0.25</v>
      </c>
      <c r="H2668" s="12" t="s">
        <v>60</v>
      </c>
      <c r="I2668" s="12" t="s">
        <v>60</v>
      </c>
      <c r="J2668" s="25" t="s">
        <v>60</v>
      </c>
    </row>
    <row r="2669" spans="2:10" ht="12.75">
      <c r="B2669" s="72" t="s">
        <v>14070</v>
      </c>
      <c r="C2669" s="8" t="s">
        <v>25274</v>
      </c>
      <c r="D2669" s="54" t="s">
        <v>14071</v>
      </c>
      <c r="E2669" s="70">
        <v>3120</v>
      </c>
      <c r="F2669" s="26">
        <v>2499</v>
      </c>
      <c r="G2669" s="12">
        <f t="shared" si="41"/>
        <v>0.24849939975990387</v>
      </c>
      <c r="H2669" s="12" t="s">
        <v>31864</v>
      </c>
      <c r="I2669" s="12" t="s">
        <v>29356</v>
      </c>
      <c r="J2669" s="25" t="s">
        <v>60</v>
      </c>
    </row>
    <row r="2670" spans="2:10" ht="12.75">
      <c r="B2670" s="72" t="s">
        <v>14074</v>
      </c>
      <c r="C2670" s="8" t="s">
        <v>60</v>
      </c>
      <c r="D2670" s="54" t="s">
        <v>14075</v>
      </c>
      <c r="E2670" s="70">
        <v>3120</v>
      </c>
      <c r="F2670" s="26">
        <v>2498</v>
      </c>
      <c r="G2670" s="12">
        <f t="shared" si="41"/>
        <v>0.24899919935948756</v>
      </c>
      <c r="H2670" s="12" t="s">
        <v>60</v>
      </c>
      <c r="I2670" s="12" t="s">
        <v>60</v>
      </c>
      <c r="J2670" s="25" t="s">
        <v>60</v>
      </c>
    </row>
    <row r="2671" spans="2:10" ht="12.75">
      <c r="B2671" s="72" t="s">
        <v>23152</v>
      </c>
      <c r="C2671" s="8" t="s">
        <v>27013</v>
      </c>
      <c r="D2671" s="54" t="s">
        <v>23153</v>
      </c>
      <c r="E2671" s="70">
        <v>3120</v>
      </c>
      <c r="F2671" s="26">
        <v>2499</v>
      </c>
      <c r="G2671" s="12">
        <f t="shared" si="41"/>
        <v>0.24849939975990387</v>
      </c>
      <c r="H2671" s="12" t="s">
        <v>31854</v>
      </c>
      <c r="I2671" s="12" t="s">
        <v>29357</v>
      </c>
      <c r="J2671" s="25" t="s">
        <v>60</v>
      </c>
    </row>
    <row r="2672" spans="2:10" ht="12.75">
      <c r="B2672" s="72" t="s">
        <v>11789</v>
      </c>
      <c r="C2672" s="8" t="s">
        <v>24849</v>
      </c>
      <c r="D2672" s="54" t="s">
        <v>11790</v>
      </c>
      <c r="E2672" s="70">
        <v>3130</v>
      </c>
      <c r="F2672" s="26">
        <v>2500</v>
      </c>
      <c r="G2672" s="12">
        <f t="shared" si="41"/>
        <v>0.252</v>
      </c>
      <c r="H2672" s="12" t="s">
        <v>31735</v>
      </c>
      <c r="I2672" s="12" t="s">
        <v>29358</v>
      </c>
      <c r="J2672" s="25" t="s">
        <v>60</v>
      </c>
    </row>
    <row r="2673" spans="2:10" ht="12.75">
      <c r="B2673" s="72" t="s">
        <v>16925</v>
      </c>
      <c r="C2673" s="8" t="s">
        <v>25922</v>
      </c>
      <c r="D2673" s="54" t="s">
        <v>16926</v>
      </c>
      <c r="E2673" s="70">
        <v>3140</v>
      </c>
      <c r="F2673" s="26">
        <v>2508</v>
      </c>
      <c r="G2673" s="12">
        <f t="shared" si="41"/>
        <v>0.2519936204146731</v>
      </c>
      <c r="H2673" s="12" t="s">
        <v>31657</v>
      </c>
      <c r="I2673" s="12" t="s">
        <v>29359</v>
      </c>
      <c r="J2673" s="25" t="s">
        <v>60</v>
      </c>
    </row>
    <row r="2674" spans="2:10" ht="12.75">
      <c r="B2674" s="72" t="s">
        <v>11793</v>
      </c>
      <c r="C2674" s="8" t="s">
        <v>24850</v>
      </c>
      <c r="D2674" s="54" t="s">
        <v>11794</v>
      </c>
      <c r="E2674" s="70">
        <v>3140</v>
      </c>
      <c r="F2674" s="26">
        <v>2512</v>
      </c>
      <c r="G2674" s="12">
        <f t="shared" si="41"/>
        <v>0.25</v>
      </c>
      <c r="H2674" s="12" t="s">
        <v>31808</v>
      </c>
      <c r="I2674" s="12" t="s">
        <v>29360</v>
      </c>
      <c r="J2674" s="25" t="s">
        <v>60</v>
      </c>
    </row>
    <row r="2675" spans="2:10" ht="12.75">
      <c r="B2675" s="72" t="s">
        <v>11797</v>
      </c>
      <c r="C2675" s="8" t="s">
        <v>24851</v>
      </c>
      <c r="D2675" s="54" t="s">
        <v>11798</v>
      </c>
      <c r="E2675" s="70">
        <v>3140</v>
      </c>
      <c r="F2675" s="26">
        <v>2512</v>
      </c>
      <c r="G2675" s="12">
        <f t="shared" si="41"/>
        <v>0.25</v>
      </c>
      <c r="H2675" s="12" t="s">
        <v>31808</v>
      </c>
      <c r="I2675" s="12" t="s">
        <v>29361</v>
      </c>
      <c r="J2675" s="25" t="s">
        <v>60</v>
      </c>
    </row>
    <row r="2676" spans="2:10" ht="12.75">
      <c r="B2676" s="72" t="s">
        <v>14078</v>
      </c>
      <c r="C2676" s="8" t="s">
        <v>25275</v>
      </c>
      <c r="D2676" s="54" t="s">
        <v>14079</v>
      </c>
      <c r="E2676" s="70">
        <v>3140</v>
      </c>
      <c r="F2676" s="26">
        <v>2513</v>
      </c>
      <c r="G2676" s="12">
        <f t="shared" si="41"/>
        <v>0.24950258654994029</v>
      </c>
      <c r="H2676" s="12" t="s">
        <v>31895</v>
      </c>
      <c r="I2676" s="12" t="s">
        <v>29362</v>
      </c>
      <c r="J2676" s="25" t="s">
        <v>60</v>
      </c>
    </row>
    <row r="2677" spans="2:10" ht="12.75">
      <c r="B2677" s="72" t="s">
        <v>18184</v>
      </c>
      <c r="C2677" s="8" t="s">
        <v>60</v>
      </c>
      <c r="D2677" s="54" t="s">
        <v>18185</v>
      </c>
      <c r="E2677" s="70">
        <v>3140</v>
      </c>
      <c r="F2677" s="26">
        <v>2514</v>
      </c>
      <c r="G2677" s="12">
        <f t="shared" si="41"/>
        <v>0.24900556881463798</v>
      </c>
      <c r="H2677" s="12" t="s">
        <v>31818</v>
      </c>
      <c r="I2677" s="12" t="s">
        <v>29363</v>
      </c>
      <c r="J2677" s="25" t="s">
        <v>60</v>
      </c>
    </row>
    <row r="2678" spans="2:10" ht="12.75">
      <c r="B2678" s="72" t="s">
        <v>19066</v>
      </c>
      <c r="C2678" s="8">
        <v>4932479214</v>
      </c>
      <c r="D2678" s="54" t="s">
        <v>19067</v>
      </c>
      <c r="E2678" s="70">
        <v>3150</v>
      </c>
      <c r="F2678" s="26">
        <v>2516</v>
      </c>
      <c r="G2678" s="12">
        <f t="shared" si="41"/>
        <v>0.25198728139904603</v>
      </c>
      <c r="H2678" s="12" t="s">
        <v>31922</v>
      </c>
      <c r="I2678" s="12" t="s">
        <v>29364</v>
      </c>
      <c r="J2678" s="25" t="s">
        <v>60</v>
      </c>
    </row>
    <row r="2679" spans="2:10" ht="12.75">
      <c r="B2679" s="45" t="s">
        <v>4136</v>
      </c>
      <c r="C2679" s="8" t="s">
        <v>4135</v>
      </c>
      <c r="D2679" s="54" t="s">
        <v>4137</v>
      </c>
      <c r="E2679" s="70">
        <v>3100</v>
      </c>
      <c r="F2679" s="26">
        <v>2500</v>
      </c>
      <c r="G2679" s="12">
        <f t="shared" si="41"/>
        <v>0.24</v>
      </c>
      <c r="H2679" s="12" t="s">
        <v>4123</v>
      </c>
      <c r="I2679" s="12" t="s">
        <v>29365</v>
      </c>
      <c r="J2679" s="25" t="s">
        <v>60</v>
      </c>
    </row>
    <row r="2680" spans="2:10" ht="12.75">
      <c r="B2680" s="45" t="s">
        <v>4250</v>
      </c>
      <c r="C2680" s="8" t="s">
        <v>4249</v>
      </c>
      <c r="D2680" s="54" t="s">
        <v>4251</v>
      </c>
      <c r="E2680" s="70">
        <v>3100</v>
      </c>
      <c r="F2680" s="26">
        <v>2500</v>
      </c>
      <c r="G2680" s="12">
        <f t="shared" si="41"/>
        <v>0.24</v>
      </c>
      <c r="H2680" s="12" t="s">
        <v>4241</v>
      </c>
      <c r="I2680" s="12" t="s">
        <v>29366</v>
      </c>
      <c r="J2680" s="25" t="s">
        <v>60</v>
      </c>
    </row>
    <row r="2681" spans="2:10" ht="12.75">
      <c r="B2681" s="45" t="s">
        <v>4385</v>
      </c>
      <c r="C2681" s="8" t="s">
        <v>4384</v>
      </c>
      <c r="D2681" s="54" t="s">
        <v>4386</v>
      </c>
      <c r="E2681" s="70">
        <v>3100</v>
      </c>
      <c r="F2681" s="26">
        <v>2500</v>
      </c>
      <c r="G2681" s="12">
        <f t="shared" si="41"/>
        <v>0.24</v>
      </c>
      <c r="H2681" s="12" t="s">
        <v>4342</v>
      </c>
      <c r="I2681" s="12" t="s">
        <v>29367</v>
      </c>
      <c r="J2681" s="25" t="s">
        <v>60</v>
      </c>
    </row>
    <row r="2682" spans="2:10" ht="12.75">
      <c r="B2682" s="45" t="s">
        <v>5174</v>
      </c>
      <c r="C2682" s="8" t="s">
        <v>5173</v>
      </c>
      <c r="D2682" s="54" t="s">
        <v>5175</v>
      </c>
      <c r="E2682" s="70">
        <v>3100</v>
      </c>
      <c r="F2682" s="26">
        <v>2500</v>
      </c>
      <c r="G2682" s="12">
        <f t="shared" si="41"/>
        <v>0.24</v>
      </c>
      <c r="H2682" s="12" t="s">
        <v>5126</v>
      </c>
      <c r="I2682" s="12" t="s">
        <v>29368</v>
      </c>
      <c r="J2682" s="25" t="s">
        <v>60</v>
      </c>
    </row>
    <row r="2683" spans="2:10" ht="12.75">
      <c r="B2683" s="45" t="s">
        <v>6418</v>
      </c>
      <c r="C2683" s="8" t="s">
        <v>6417</v>
      </c>
      <c r="D2683" s="54" t="s">
        <v>6419</v>
      </c>
      <c r="E2683" s="70">
        <v>3100</v>
      </c>
      <c r="F2683" s="26">
        <v>2500</v>
      </c>
      <c r="G2683" s="12">
        <f t="shared" si="41"/>
        <v>0.24</v>
      </c>
      <c r="H2683" s="12" t="s">
        <v>6400</v>
      </c>
      <c r="I2683" s="12" t="s">
        <v>29369</v>
      </c>
      <c r="J2683" s="25" t="s">
        <v>60</v>
      </c>
    </row>
    <row r="2684" spans="2:10" ht="12.75">
      <c r="B2684" s="45" t="s">
        <v>6453</v>
      </c>
      <c r="C2684" s="8" t="s">
        <v>6452</v>
      </c>
      <c r="D2684" s="54" t="s">
        <v>6454</v>
      </c>
      <c r="E2684" s="70">
        <v>3100</v>
      </c>
      <c r="F2684" s="26">
        <v>2500</v>
      </c>
      <c r="G2684" s="12">
        <f t="shared" si="41"/>
        <v>0.24</v>
      </c>
      <c r="H2684" s="12" t="s">
        <v>6400</v>
      </c>
      <c r="I2684" s="12" t="s">
        <v>29370</v>
      </c>
      <c r="J2684" s="25" t="s">
        <v>60</v>
      </c>
    </row>
    <row r="2685" spans="2:10" ht="12.75">
      <c r="B2685" s="46" t="s">
        <v>6548</v>
      </c>
      <c r="C2685" s="8" t="s">
        <v>6547</v>
      </c>
      <c r="D2685" s="54" t="s">
        <v>6549</v>
      </c>
      <c r="E2685" s="70">
        <v>3100</v>
      </c>
      <c r="F2685" s="26">
        <v>2500</v>
      </c>
      <c r="G2685" s="12">
        <f t="shared" si="41"/>
        <v>0.24</v>
      </c>
      <c r="H2685" s="12" t="s">
        <v>31923</v>
      </c>
      <c r="I2685" s="12" t="s">
        <v>29371</v>
      </c>
      <c r="J2685" s="25" t="s">
        <v>60</v>
      </c>
    </row>
    <row r="2686" spans="2:10" ht="12.75">
      <c r="B2686" s="46" t="s">
        <v>6923</v>
      </c>
      <c r="C2686" s="8" t="s">
        <v>6922</v>
      </c>
      <c r="D2686" s="54" t="s">
        <v>6924</v>
      </c>
      <c r="E2686" s="70">
        <v>3100</v>
      </c>
      <c r="F2686" s="26">
        <v>2500</v>
      </c>
      <c r="G2686" s="12">
        <f t="shared" si="41"/>
        <v>0.24</v>
      </c>
      <c r="H2686" s="12" t="s">
        <v>6926</v>
      </c>
      <c r="I2686" s="12" t="s">
        <v>29372</v>
      </c>
      <c r="J2686" s="25" t="s">
        <v>60</v>
      </c>
    </row>
    <row r="2687" spans="2:10" ht="12.75">
      <c r="B2687" s="46" t="s">
        <v>6993</v>
      </c>
      <c r="C2687" s="8" t="s">
        <v>6992</v>
      </c>
      <c r="D2687" s="54" t="s">
        <v>6994</v>
      </c>
      <c r="E2687" s="70">
        <v>3100</v>
      </c>
      <c r="F2687" s="26">
        <v>2500</v>
      </c>
      <c r="G2687" s="12">
        <f t="shared" si="41"/>
        <v>0.24</v>
      </c>
      <c r="H2687" s="12" t="s">
        <v>60</v>
      </c>
      <c r="I2687" s="12" t="s">
        <v>60</v>
      </c>
      <c r="J2687" s="25" t="s">
        <v>60</v>
      </c>
    </row>
    <row r="2688" spans="2:10" ht="12.75">
      <c r="B2688" s="46" t="s">
        <v>7056</v>
      </c>
      <c r="C2688" s="8" t="s">
        <v>7055</v>
      </c>
      <c r="D2688" s="54" t="s">
        <v>7057</v>
      </c>
      <c r="E2688" s="70">
        <v>3100</v>
      </c>
      <c r="F2688" s="26">
        <v>2500</v>
      </c>
      <c r="G2688" s="12">
        <f t="shared" si="41"/>
        <v>0.24</v>
      </c>
      <c r="H2688" s="12" t="s">
        <v>7048</v>
      </c>
      <c r="I2688" s="12" t="s">
        <v>29373</v>
      </c>
      <c r="J2688" s="25" t="s">
        <v>60</v>
      </c>
    </row>
    <row r="2689" spans="2:10" ht="12.75">
      <c r="B2689" s="45" t="s">
        <v>7427</v>
      </c>
      <c r="C2689" s="8" t="s">
        <v>7426</v>
      </c>
      <c r="D2689" s="54" t="s">
        <v>7428</v>
      </c>
      <c r="E2689" s="70">
        <v>3100</v>
      </c>
      <c r="F2689" s="26">
        <v>2500</v>
      </c>
      <c r="G2689" s="12">
        <f t="shared" si="41"/>
        <v>0.24</v>
      </c>
      <c r="H2689" s="12" t="s">
        <v>7431</v>
      </c>
      <c r="I2689" s="12" t="s">
        <v>29374</v>
      </c>
      <c r="J2689" s="25" t="s">
        <v>60</v>
      </c>
    </row>
    <row r="2690" spans="2:10" ht="12.75">
      <c r="B2690" s="45" t="s">
        <v>7441</v>
      </c>
      <c r="C2690" s="8" t="s">
        <v>7440</v>
      </c>
      <c r="D2690" s="54" t="s">
        <v>7442</v>
      </c>
      <c r="E2690" s="70">
        <v>3100</v>
      </c>
      <c r="F2690" s="26">
        <v>2500</v>
      </c>
      <c r="G2690" s="12">
        <f t="shared" ref="G2690:G2753" si="42">IFERROR(E2690/F2690-1,0)</f>
        <v>0.24</v>
      </c>
      <c r="H2690" s="12" t="s">
        <v>7445</v>
      </c>
      <c r="I2690" s="12" t="s">
        <v>29375</v>
      </c>
      <c r="J2690" s="25" t="s">
        <v>60</v>
      </c>
    </row>
    <row r="2691" spans="2:10" ht="12.75">
      <c r="B2691" s="72" t="s">
        <v>16526</v>
      </c>
      <c r="C2691" s="8" t="s">
        <v>25830</v>
      </c>
      <c r="D2691" s="54" t="s">
        <v>16527</v>
      </c>
      <c r="E2691" s="70">
        <v>3150</v>
      </c>
      <c r="F2691" s="26">
        <v>2519</v>
      </c>
      <c r="G2691" s="12">
        <f t="shared" si="42"/>
        <v>0.25049622866216747</v>
      </c>
      <c r="H2691" s="12" t="s">
        <v>31681</v>
      </c>
      <c r="I2691" s="12" t="s">
        <v>29376</v>
      </c>
      <c r="J2691" s="25" t="s">
        <v>60</v>
      </c>
    </row>
    <row r="2692" spans="2:10" ht="12.75">
      <c r="B2692" s="72" t="s">
        <v>23936</v>
      </c>
      <c r="C2692" s="8" t="s">
        <v>60</v>
      </c>
      <c r="D2692" s="54" t="s">
        <v>23937</v>
      </c>
      <c r="E2692" s="70">
        <v>3160</v>
      </c>
      <c r="F2692" s="26">
        <v>2530</v>
      </c>
      <c r="G2692" s="12">
        <f t="shared" si="42"/>
        <v>0.24901185770750978</v>
      </c>
      <c r="H2692" s="12" t="s">
        <v>60</v>
      </c>
      <c r="I2692" s="12" t="s">
        <v>29377</v>
      </c>
      <c r="J2692" s="25" t="s">
        <v>60</v>
      </c>
    </row>
    <row r="2693" spans="2:10" ht="12.75">
      <c r="B2693" s="72" t="s">
        <v>17763</v>
      </c>
      <c r="C2693" s="8" t="s">
        <v>60</v>
      </c>
      <c r="D2693" s="54" t="s">
        <v>17764</v>
      </c>
      <c r="E2693" s="70">
        <v>3180</v>
      </c>
      <c r="F2693" s="26">
        <v>2540</v>
      </c>
      <c r="G2693" s="12">
        <f t="shared" si="42"/>
        <v>0.25196850393700787</v>
      </c>
      <c r="H2693" s="12" t="s">
        <v>60</v>
      </c>
      <c r="I2693" s="12" t="s">
        <v>29378</v>
      </c>
      <c r="J2693" s="25" t="s">
        <v>60</v>
      </c>
    </row>
    <row r="2694" spans="2:10" ht="12.75">
      <c r="B2694" s="72" t="s">
        <v>20083</v>
      </c>
      <c r="C2694" s="8" t="s">
        <v>26502</v>
      </c>
      <c r="D2694" s="54" t="s">
        <v>20084</v>
      </c>
      <c r="E2694" s="70">
        <v>3170</v>
      </c>
      <c r="F2694" s="26">
        <v>2539</v>
      </c>
      <c r="G2694" s="12">
        <f t="shared" si="42"/>
        <v>0.24852304056715235</v>
      </c>
      <c r="H2694" s="12" t="s">
        <v>31814</v>
      </c>
      <c r="I2694" s="12" t="s">
        <v>29379</v>
      </c>
      <c r="J2694" s="25" t="s">
        <v>60</v>
      </c>
    </row>
    <row r="2695" spans="2:10" ht="12.75">
      <c r="B2695" s="72" t="s">
        <v>14082</v>
      </c>
      <c r="C2695" s="8" t="s">
        <v>25276</v>
      </c>
      <c r="D2695" s="54" t="s">
        <v>14083</v>
      </c>
      <c r="E2695" s="70">
        <v>3190</v>
      </c>
      <c r="F2695" s="26">
        <v>2548</v>
      </c>
      <c r="G2695" s="12">
        <f t="shared" si="42"/>
        <v>0.25196232339089475</v>
      </c>
      <c r="H2695" s="12" t="s">
        <v>31683</v>
      </c>
      <c r="I2695" s="12" t="s">
        <v>29380</v>
      </c>
      <c r="J2695" s="25" t="s">
        <v>60</v>
      </c>
    </row>
    <row r="2696" spans="2:10" ht="12.75">
      <c r="B2696" s="72" t="s">
        <v>11263</v>
      </c>
      <c r="C2696" s="8" t="s">
        <v>24714</v>
      </c>
      <c r="D2696" s="54" t="s">
        <v>11238</v>
      </c>
      <c r="E2696" s="70">
        <v>3190</v>
      </c>
      <c r="F2696" s="26">
        <v>2554</v>
      </c>
      <c r="G2696" s="12">
        <f t="shared" si="42"/>
        <v>0.24902114330462011</v>
      </c>
      <c r="H2696" s="12" t="s">
        <v>31898</v>
      </c>
      <c r="I2696" s="12" t="s">
        <v>29381</v>
      </c>
      <c r="J2696" s="25" t="s">
        <v>60</v>
      </c>
    </row>
    <row r="2697" spans="2:10" ht="12.75">
      <c r="B2697" s="72" t="s">
        <v>17115</v>
      </c>
      <c r="C2697" s="8" t="s">
        <v>25968</v>
      </c>
      <c r="D2697" s="54" t="s">
        <v>17116</v>
      </c>
      <c r="E2697" s="70">
        <v>3200</v>
      </c>
      <c r="F2697" s="26">
        <v>2557</v>
      </c>
      <c r="G2697" s="12">
        <f t="shared" si="42"/>
        <v>0.25146656237778653</v>
      </c>
      <c r="H2697" s="12" t="s">
        <v>31742</v>
      </c>
      <c r="I2697" s="12" t="s">
        <v>29382</v>
      </c>
      <c r="J2697" s="25" t="s">
        <v>60</v>
      </c>
    </row>
    <row r="2698" spans="2:10" ht="12.75">
      <c r="B2698" s="72" t="s">
        <v>21329</v>
      </c>
      <c r="C2698" s="8" t="s">
        <v>26719</v>
      </c>
      <c r="D2698" s="54" t="s">
        <v>21330</v>
      </c>
      <c r="E2698" s="70">
        <v>3190</v>
      </c>
      <c r="F2698" s="26">
        <v>2553</v>
      </c>
      <c r="G2698" s="12">
        <f t="shared" si="42"/>
        <v>0.24951037994516256</v>
      </c>
      <c r="H2698" s="12" t="s">
        <v>31748</v>
      </c>
      <c r="I2698" s="12" t="s">
        <v>29383</v>
      </c>
      <c r="J2698" s="25" t="s">
        <v>60</v>
      </c>
    </row>
    <row r="2699" spans="2:10" ht="12.75">
      <c r="B2699" s="72" t="s">
        <v>21783</v>
      </c>
      <c r="C2699" s="8" t="s">
        <v>26777</v>
      </c>
      <c r="D2699" s="54" t="s">
        <v>21784</v>
      </c>
      <c r="E2699" s="70">
        <v>3190</v>
      </c>
      <c r="F2699" s="26">
        <v>2554</v>
      </c>
      <c r="G2699" s="12">
        <f t="shared" si="42"/>
        <v>0.24902114330462011</v>
      </c>
      <c r="H2699" s="12" t="s">
        <v>31924</v>
      </c>
      <c r="I2699" s="12" t="s">
        <v>29384</v>
      </c>
      <c r="J2699" s="25" t="s">
        <v>60</v>
      </c>
    </row>
    <row r="2700" spans="2:10" ht="12.75">
      <c r="B2700" s="72" t="s">
        <v>20087</v>
      </c>
      <c r="C2700" s="8" t="s">
        <v>26502</v>
      </c>
      <c r="D2700" s="54" t="s">
        <v>20088</v>
      </c>
      <c r="E2700" s="70">
        <v>3200</v>
      </c>
      <c r="F2700" s="26">
        <v>2563</v>
      </c>
      <c r="G2700" s="12">
        <f t="shared" si="42"/>
        <v>0.24853687085446752</v>
      </c>
      <c r="H2700" s="12" t="s">
        <v>31814</v>
      </c>
      <c r="I2700" s="12" t="s">
        <v>29385</v>
      </c>
      <c r="J2700" s="25" t="s">
        <v>60</v>
      </c>
    </row>
    <row r="2701" spans="2:10" ht="12.75">
      <c r="B2701" s="72" t="s">
        <v>20091</v>
      </c>
      <c r="C2701" s="8" t="s">
        <v>26502</v>
      </c>
      <c r="D2701" s="54" t="s">
        <v>20092</v>
      </c>
      <c r="E2701" s="70">
        <v>3200</v>
      </c>
      <c r="F2701" s="26">
        <v>2563</v>
      </c>
      <c r="G2701" s="12">
        <f t="shared" si="42"/>
        <v>0.24853687085446752</v>
      </c>
      <c r="H2701" s="12" t="s">
        <v>31814</v>
      </c>
      <c r="I2701" s="12" t="s">
        <v>29386</v>
      </c>
      <c r="J2701" s="25" t="s">
        <v>60</v>
      </c>
    </row>
    <row r="2702" spans="2:10" ht="12.75">
      <c r="B2702" s="72" t="s">
        <v>20725</v>
      </c>
      <c r="C2702" s="8" t="s">
        <v>26601</v>
      </c>
      <c r="D2702" s="54" t="s">
        <v>20726</v>
      </c>
      <c r="E2702" s="70">
        <v>3210</v>
      </c>
      <c r="F2702" s="26">
        <v>2566</v>
      </c>
      <c r="G2702" s="12">
        <f t="shared" si="42"/>
        <v>0.25097427903351521</v>
      </c>
      <c r="H2702" s="12" t="s">
        <v>60</v>
      </c>
      <c r="I2702" s="12" t="s">
        <v>29387</v>
      </c>
      <c r="J2702" s="25" t="s">
        <v>60</v>
      </c>
    </row>
    <row r="2703" spans="2:10" ht="12.75">
      <c r="B2703" s="72" t="s">
        <v>23940</v>
      </c>
      <c r="C2703" s="8" t="s">
        <v>60</v>
      </c>
      <c r="D2703" s="54" t="s">
        <v>23941</v>
      </c>
      <c r="E2703" s="70">
        <v>3200</v>
      </c>
      <c r="F2703" s="26">
        <v>2562</v>
      </c>
      <c r="G2703" s="12">
        <f t="shared" si="42"/>
        <v>0.24902419984387203</v>
      </c>
      <c r="H2703" s="12" t="s">
        <v>60</v>
      </c>
      <c r="I2703" s="12" t="s">
        <v>29388</v>
      </c>
      <c r="J2703" s="25" t="s">
        <v>60</v>
      </c>
    </row>
    <row r="2704" spans="2:10" ht="12.75">
      <c r="B2704" s="72" t="s">
        <v>19070</v>
      </c>
      <c r="C2704" s="8" t="s">
        <v>26350</v>
      </c>
      <c r="D2704" s="54" t="s">
        <v>19071</v>
      </c>
      <c r="E2704" s="70">
        <v>3220</v>
      </c>
      <c r="F2704" s="26">
        <v>2572</v>
      </c>
      <c r="G2704" s="12">
        <f t="shared" si="42"/>
        <v>0.25194401244167963</v>
      </c>
      <c r="H2704" s="12" t="s">
        <v>31920</v>
      </c>
      <c r="I2704" s="12" t="s">
        <v>29389</v>
      </c>
      <c r="J2704" s="25" t="s">
        <v>60</v>
      </c>
    </row>
    <row r="2705" spans="2:10" ht="12.75">
      <c r="B2705" s="72" t="s">
        <v>19074</v>
      </c>
      <c r="C2705" s="8" t="s">
        <v>26351</v>
      </c>
      <c r="D2705" s="54" t="s">
        <v>19075</v>
      </c>
      <c r="E2705" s="70">
        <v>3220</v>
      </c>
      <c r="F2705" s="26">
        <v>2572</v>
      </c>
      <c r="G2705" s="12">
        <f t="shared" si="42"/>
        <v>0.25194401244167963</v>
      </c>
      <c r="H2705" s="12" t="s">
        <v>31921</v>
      </c>
      <c r="I2705" s="12" t="s">
        <v>29390</v>
      </c>
      <c r="J2705" s="25" t="s">
        <v>60</v>
      </c>
    </row>
    <row r="2706" spans="2:10" ht="12.75">
      <c r="B2706" s="72" t="s">
        <v>11801</v>
      </c>
      <c r="C2706" s="8" t="s">
        <v>24852</v>
      </c>
      <c r="D2706" s="54" t="s">
        <v>11802</v>
      </c>
      <c r="E2706" s="70">
        <v>3230</v>
      </c>
      <c r="F2706" s="26">
        <v>2582</v>
      </c>
      <c r="G2706" s="12">
        <f t="shared" si="42"/>
        <v>0.25096824167312159</v>
      </c>
      <c r="H2706" s="12" t="s">
        <v>31808</v>
      </c>
      <c r="I2706" s="12" t="s">
        <v>29391</v>
      </c>
      <c r="J2706" s="25" t="s">
        <v>60</v>
      </c>
    </row>
    <row r="2707" spans="2:10" ht="12.75">
      <c r="B2707" s="72" t="s">
        <v>16530</v>
      </c>
      <c r="C2707" s="8" t="s">
        <v>25831</v>
      </c>
      <c r="D2707" s="54" t="s">
        <v>16531</v>
      </c>
      <c r="E2707" s="70">
        <v>3220</v>
      </c>
      <c r="F2707" s="26">
        <v>2578</v>
      </c>
      <c r="G2707" s="12">
        <f t="shared" si="42"/>
        <v>0.24903025601241269</v>
      </c>
      <c r="H2707" s="12" t="s">
        <v>31876</v>
      </c>
      <c r="I2707" s="12" t="s">
        <v>29392</v>
      </c>
      <c r="J2707" s="25" t="s">
        <v>60</v>
      </c>
    </row>
    <row r="2708" spans="2:10" ht="12.75">
      <c r="B2708" s="72" t="s">
        <v>19267</v>
      </c>
      <c r="C2708" s="8" t="s">
        <v>26378</v>
      </c>
      <c r="D2708" s="54" t="s">
        <v>14111</v>
      </c>
      <c r="E2708" s="70">
        <v>3220</v>
      </c>
      <c r="F2708" s="26">
        <v>2578</v>
      </c>
      <c r="G2708" s="12">
        <f t="shared" si="42"/>
        <v>0.24903025601241269</v>
      </c>
      <c r="H2708" s="12" t="s">
        <v>31912</v>
      </c>
      <c r="I2708" s="12" t="s">
        <v>29314</v>
      </c>
      <c r="J2708" s="25" t="s">
        <v>60</v>
      </c>
    </row>
    <row r="2709" spans="2:10" ht="12.75">
      <c r="B2709" s="72" t="s">
        <v>12753</v>
      </c>
      <c r="C2709" s="8" t="s">
        <v>25039</v>
      </c>
      <c r="D2709" s="54" t="s">
        <v>12754</v>
      </c>
      <c r="E2709" s="70">
        <v>3240</v>
      </c>
      <c r="F2709" s="26">
        <v>2592</v>
      </c>
      <c r="G2709" s="12">
        <f t="shared" si="42"/>
        <v>0.25</v>
      </c>
      <c r="H2709" s="12" t="s">
        <v>31832</v>
      </c>
      <c r="I2709" s="12" t="s">
        <v>29393</v>
      </c>
      <c r="J2709" s="25" t="s">
        <v>60</v>
      </c>
    </row>
    <row r="2710" spans="2:10" ht="12.75">
      <c r="B2710" s="72" t="s">
        <v>16535</v>
      </c>
      <c r="C2710" s="8" t="s">
        <v>25832</v>
      </c>
      <c r="D2710" s="54" t="s">
        <v>16536</v>
      </c>
      <c r="E2710" s="70">
        <v>3240</v>
      </c>
      <c r="F2710" s="26">
        <v>2589</v>
      </c>
      <c r="G2710" s="12">
        <f t="shared" si="42"/>
        <v>0.2514484356894553</v>
      </c>
      <c r="H2710" s="12" t="s">
        <v>31925</v>
      </c>
      <c r="I2710" s="12" t="s">
        <v>29394</v>
      </c>
      <c r="J2710" s="25" t="s">
        <v>60</v>
      </c>
    </row>
    <row r="2711" spans="2:10" ht="12.75">
      <c r="B2711" s="72" t="s">
        <v>18864</v>
      </c>
      <c r="C2711" s="8" t="s">
        <v>26311</v>
      </c>
      <c r="D2711" s="54" t="s">
        <v>18865</v>
      </c>
      <c r="E2711" s="70">
        <v>3240</v>
      </c>
      <c r="F2711" s="26">
        <v>2588</v>
      </c>
      <c r="G2711" s="12">
        <f t="shared" si="42"/>
        <v>0.25193199381761988</v>
      </c>
      <c r="H2711" s="12" t="s">
        <v>31788</v>
      </c>
      <c r="I2711" s="12" t="s">
        <v>29395</v>
      </c>
      <c r="J2711" s="25" t="s">
        <v>60</v>
      </c>
    </row>
    <row r="2712" spans="2:10" ht="12.75">
      <c r="B2712" s="72" t="s">
        <v>14086</v>
      </c>
      <c r="C2712" s="8" t="s">
        <v>25277</v>
      </c>
      <c r="D2712" s="54" t="s">
        <v>14087</v>
      </c>
      <c r="E2712" s="70">
        <v>3250</v>
      </c>
      <c r="F2712" s="26">
        <v>2599</v>
      </c>
      <c r="G2712" s="12">
        <f t="shared" si="42"/>
        <v>0.25048095421315897</v>
      </c>
      <c r="H2712" s="12" t="s">
        <v>31645</v>
      </c>
      <c r="I2712" s="12" t="s">
        <v>29396</v>
      </c>
      <c r="J2712" s="25" t="s">
        <v>60</v>
      </c>
    </row>
    <row r="2713" spans="2:10" ht="12.75">
      <c r="B2713" s="72" t="s">
        <v>17767</v>
      </c>
      <c r="C2713" s="8" t="s">
        <v>60</v>
      </c>
      <c r="D2713" s="54" t="s">
        <v>17768</v>
      </c>
      <c r="E2713" s="70">
        <v>3240</v>
      </c>
      <c r="F2713" s="26">
        <v>2594</v>
      </c>
      <c r="G2713" s="12">
        <f t="shared" si="42"/>
        <v>0.24903623747108705</v>
      </c>
      <c r="H2713" s="12" t="s">
        <v>60</v>
      </c>
      <c r="I2713" s="12" t="s">
        <v>29397</v>
      </c>
      <c r="J2713" s="25" t="s">
        <v>60</v>
      </c>
    </row>
    <row r="2714" spans="2:10" ht="12.75">
      <c r="B2714" s="72" t="s">
        <v>18188</v>
      </c>
      <c r="C2714" s="8" t="s">
        <v>26155</v>
      </c>
      <c r="D2714" s="54" t="s">
        <v>18189</v>
      </c>
      <c r="E2714" s="70">
        <v>3250</v>
      </c>
      <c r="F2714" s="26">
        <v>2600</v>
      </c>
      <c r="G2714" s="12">
        <f t="shared" si="42"/>
        <v>0.25</v>
      </c>
      <c r="H2714" s="12" t="s">
        <v>31887</v>
      </c>
      <c r="I2714" s="12" t="s">
        <v>29398</v>
      </c>
      <c r="J2714" s="25" t="s">
        <v>60</v>
      </c>
    </row>
    <row r="2715" spans="2:10" ht="12.75">
      <c r="B2715" s="72" t="s">
        <v>23944</v>
      </c>
      <c r="C2715" s="8" t="s">
        <v>60</v>
      </c>
      <c r="D2715" s="54" t="s">
        <v>23945</v>
      </c>
      <c r="E2715" s="70">
        <v>3240</v>
      </c>
      <c r="F2715" s="26">
        <v>2594</v>
      </c>
      <c r="G2715" s="12">
        <f t="shared" si="42"/>
        <v>0.24903623747108705</v>
      </c>
      <c r="H2715" s="12" t="s">
        <v>60</v>
      </c>
      <c r="I2715" s="12" t="s">
        <v>29399</v>
      </c>
      <c r="J2715" s="25" t="s">
        <v>60</v>
      </c>
    </row>
    <row r="2716" spans="2:10" ht="12.75">
      <c r="B2716" s="45" t="s">
        <v>4166</v>
      </c>
      <c r="C2716" s="8" t="s">
        <v>4165</v>
      </c>
      <c r="D2716" s="54" t="s">
        <v>4167</v>
      </c>
      <c r="E2716" s="70">
        <v>3250</v>
      </c>
      <c r="F2716" s="26">
        <v>2600</v>
      </c>
      <c r="G2716" s="12">
        <f t="shared" si="42"/>
        <v>0.25</v>
      </c>
      <c r="H2716" s="12" t="s">
        <v>4123</v>
      </c>
      <c r="I2716" s="12" t="s">
        <v>29400</v>
      </c>
      <c r="J2716" s="25" t="s">
        <v>60</v>
      </c>
    </row>
    <row r="2717" spans="2:10" ht="12.75">
      <c r="B2717" s="45" t="s">
        <v>4667</v>
      </c>
      <c r="C2717" s="8" t="s">
        <v>4666</v>
      </c>
      <c r="D2717" s="54" t="s">
        <v>4668</v>
      </c>
      <c r="E2717" s="70">
        <v>3300</v>
      </c>
      <c r="F2717" s="26">
        <v>2600</v>
      </c>
      <c r="G2717" s="12">
        <f t="shared" si="42"/>
        <v>0.26923076923076916</v>
      </c>
      <c r="H2717" s="12" t="s">
        <v>4610</v>
      </c>
      <c r="I2717" s="12" t="s">
        <v>29401</v>
      </c>
      <c r="J2717" s="25" t="s">
        <v>60</v>
      </c>
    </row>
    <row r="2718" spans="2:10" ht="12.75">
      <c r="B2718" s="46" t="s">
        <v>6749</v>
      </c>
      <c r="C2718" s="8" t="s">
        <v>6748</v>
      </c>
      <c r="D2718" s="54" t="s">
        <v>6750</v>
      </c>
      <c r="E2718" s="70">
        <v>3300</v>
      </c>
      <c r="F2718" s="26">
        <v>2600</v>
      </c>
      <c r="G2718" s="12">
        <f t="shared" si="42"/>
        <v>0.26923076923076916</v>
      </c>
      <c r="H2718" s="12" t="s">
        <v>6752</v>
      </c>
      <c r="I2718" s="12" t="s">
        <v>29402</v>
      </c>
      <c r="J2718" s="25" t="s">
        <v>60</v>
      </c>
    </row>
    <row r="2719" spans="2:10" ht="12.75">
      <c r="B2719" s="46" t="s">
        <v>7156</v>
      </c>
      <c r="C2719" s="8" t="s">
        <v>7155</v>
      </c>
      <c r="D2719" s="54" t="s">
        <v>7157</v>
      </c>
      <c r="E2719" s="70">
        <v>3300</v>
      </c>
      <c r="F2719" s="26">
        <v>2600</v>
      </c>
      <c r="G2719" s="12">
        <f t="shared" si="42"/>
        <v>0.26923076923076916</v>
      </c>
      <c r="H2719" s="12" t="s">
        <v>7158</v>
      </c>
      <c r="I2719" s="12" t="s">
        <v>29403</v>
      </c>
      <c r="J2719" s="25" t="s">
        <v>60</v>
      </c>
    </row>
    <row r="2720" spans="2:10" ht="12.75">
      <c r="B2720" s="45" t="s">
        <v>8730</v>
      </c>
      <c r="C2720" s="8" t="s">
        <v>8729</v>
      </c>
      <c r="D2720" s="54" t="s">
        <v>8731</v>
      </c>
      <c r="E2720" s="70">
        <v>3300</v>
      </c>
      <c r="F2720" s="26">
        <v>2600</v>
      </c>
      <c r="G2720" s="12">
        <f t="shared" si="42"/>
        <v>0.26923076923076916</v>
      </c>
      <c r="H2720" s="12" t="s">
        <v>31926</v>
      </c>
      <c r="I2720" s="12" t="s">
        <v>29404</v>
      </c>
      <c r="J2720" s="25" t="s">
        <v>60</v>
      </c>
    </row>
    <row r="2721" spans="2:10" ht="12.75">
      <c r="B2721" s="72" t="s">
        <v>11805</v>
      </c>
      <c r="C2721" s="8" t="s">
        <v>24853</v>
      </c>
      <c r="D2721" s="54" t="s">
        <v>11806</v>
      </c>
      <c r="E2721" s="70">
        <v>3260</v>
      </c>
      <c r="F2721" s="26">
        <v>2606</v>
      </c>
      <c r="G2721" s="12">
        <f t="shared" si="42"/>
        <v>0.25095932463545667</v>
      </c>
      <c r="H2721" s="12" t="s">
        <v>31772</v>
      </c>
      <c r="I2721" s="12" t="s">
        <v>29405</v>
      </c>
      <c r="J2721" s="25" t="s">
        <v>60</v>
      </c>
    </row>
    <row r="2722" spans="2:10" ht="12.75">
      <c r="B2722" s="72" t="s">
        <v>21787</v>
      </c>
      <c r="C2722" s="8" t="s">
        <v>26786</v>
      </c>
      <c r="D2722" s="54" t="s">
        <v>21788</v>
      </c>
      <c r="E2722" s="70">
        <v>3250</v>
      </c>
      <c r="F2722" s="26">
        <v>2602</v>
      </c>
      <c r="G2722" s="12">
        <f t="shared" si="42"/>
        <v>0.24903920061491158</v>
      </c>
      <c r="H2722" s="12" t="s">
        <v>31919</v>
      </c>
      <c r="I2722" s="12" t="s">
        <v>29406</v>
      </c>
      <c r="J2722" s="25" t="s">
        <v>60</v>
      </c>
    </row>
    <row r="2723" spans="2:10" ht="12.75">
      <c r="B2723" s="72" t="s">
        <v>21791</v>
      </c>
      <c r="C2723" s="8" t="s">
        <v>26787</v>
      </c>
      <c r="D2723" s="54" t="s">
        <v>21792</v>
      </c>
      <c r="E2723" s="70">
        <v>3250</v>
      </c>
      <c r="F2723" s="26">
        <v>2602</v>
      </c>
      <c r="G2723" s="12">
        <f t="shared" si="42"/>
        <v>0.24903920061491158</v>
      </c>
      <c r="H2723" s="12" t="s">
        <v>31927</v>
      </c>
      <c r="I2723" s="12" t="s">
        <v>29407</v>
      </c>
      <c r="J2723" s="25" t="s">
        <v>60</v>
      </c>
    </row>
    <row r="2724" spans="2:10" ht="12.75">
      <c r="B2724" s="72" t="s">
        <v>16539</v>
      </c>
      <c r="C2724" s="8" t="s">
        <v>25833</v>
      </c>
      <c r="D2724" s="54" t="s">
        <v>16540</v>
      </c>
      <c r="E2724" s="70">
        <v>3270</v>
      </c>
      <c r="F2724" s="26">
        <v>2613</v>
      </c>
      <c r="G2724" s="12">
        <f t="shared" si="42"/>
        <v>0.25143513203214707</v>
      </c>
      <c r="H2724" s="12" t="s">
        <v>31649</v>
      </c>
      <c r="I2724" s="12" t="s">
        <v>29408</v>
      </c>
      <c r="J2724" s="25" t="s">
        <v>60</v>
      </c>
    </row>
    <row r="2725" spans="2:10" ht="12.75">
      <c r="B2725" s="72" t="s">
        <v>20729</v>
      </c>
      <c r="C2725" s="8" t="s">
        <v>26602</v>
      </c>
      <c r="D2725" s="54" t="s">
        <v>20730</v>
      </c>
      <c r="E2725" s="70">
        <v>3270</v>
      </c>
      <c r="F2725" s="26">
        <v>2613</v>
      </c>
      <c r="G2725" s="12">
        <f t="shared" si="42"/>
        <v>0.25143513203214707</v>
      </c>
      <c r="H2725" s="12" t="s">
        <v>31750</v>
      </c>
      <c r="I2725" s="12" t="s">
        <v>29409</v>
      </c>
      <c r="J2725" s="25" t="s">
        <v>60</v>
      </c>
    </row>
    <row r="2726" spans="2:10" ht="12.75">
      <c r="B2726" s="72" t="s">
        <v>11266</v>
      </c>
      <c r="C2726" s="8" t="s">
        <v>24714</v>
      </c>
      <c r="D2726" s="54" t="s">
        <v>11267</v>
      </c>
      <c r="E2726" s="70">
        <v>3280</v>
      </c>
      <c r="F2726" s="26">
        <v>2625</v>
      </c>
      <c r="G2726" s="12">
        <f t="shared" si="42"/>
        <v>0.24952380952380948</v>
      </c>
      <c r="H2726" s="12" t="s">
        <v>31898</v>
      </c>
      <c r="I2726" s="12" t="s">
        <v>29410</v>
      </c>
      <c r="J2726" s="25" t="s">
        <v>60</v>
      </c>
    </row>
    <row r="2727" spans="2:10" ht="12.75">
      <c r="B2727" s="72" t="s">
        <v>11269</v>
      </c>
      <c r="C2727" s="8" t="s">
        <v>24720</v>
      </c>
      <c r="D2727" s="54" t="s">
        <v>11270</v>
      </c>
      <c r="E2727" s="70">
        <v>3280</v>
      </c>
      <c r="F2727" s="26">
        <v>2625</v>
      </c>
      <c r="G2727" s="12">
        <f t="shared" si="42"/>
        <v>0.24952380952380948</v>
      </c>
      <c r="H2727" s="12" t="s">
        <v>31851</v>
      </c>
      <c r="I2727" s="12" t="s">
        <v>29410</v>
      </c>
      <c r="J2727" s="25" t="s">
        <v>60</v>
      </c>
    </row>
    <row r="2728" spans="2:10" ht="12.75">
      <c r="B2728" s="72" t="s">
        <v>16543</v>
      </c>
      <c r="C2728" s="8" t="s">
        <v>25834</v>
      </c>
      <c r="D2728" s="54" t="s">
        <v>16544</v>
      </c>
      <c r="E2728" s="70">
        <v>3280</v>
      </c>
      <c r="F2728" s="26">
        <v>2625</v>
      </c>
      <c r="G2728" s="12">
        <f t="shared" si="42"/>
        <v>0.24952380952380948</v>
      </c>
      <c r="H2728" s="12" t="s">
        <v>31799</v>
      </c>
      <c r="I2728" s="12" t="s">
        <v>29411</v>
      </c>
      <c r="J2728" s="25" t="s">
        <v>60</v>
      </c>
    </row>
    <row r="2729" spans="2:10" ht="12.75">
      <c r="B2729" s="72" t="s">
        <v>20733</v>
      </c>
      <c r="C2729" s="8" t="s">
        <v>26603</v>
      </c>
      <c r="D2729" s="54" t="s">
        <v>20734</v>
      </c>
      <c r="E2729" s="70">
        <v>3280</v>
      </c>
      <c r="F2729" s="26">
        <v>2625</v>
      </c>
      <c r="G2729" s="12">
        <f t="shared" si="42"/>
        <v>0.24952380952380948</v>
      </c>
      <c r="H2729" s="12" t="s">
        <v>31693</v>
      </c>
      <c r="I2729" s="12" t="s">
        <v>29412</v>
      </c>
      <c r="J2729" s="25" t="s">
        <v>60</v>
      </c>
    </row>
    <row r="2730" spans="2:10" ht="12.75">
      <c r="B2730" s="72" t="s">
        <v>23948</v>
      </c>
      <c r="C2730" s="8" t="s">
        <v>60</v>
      </c>
      <c r="D2730" s="54" t="s">
        <v>23949</v>
      </c>
      <c r="E2730" s="70">
        <v>3280</v>
      </c>
      <c r="F2730" s="26">
        <v>2626</v>
      </c>
      <c r="G2730" s="12">
        <f t="shared" si="42"/>
        <v>0.24904798172124898</v>
      </c>
      <c r="H2730" s="12" t="s">
        <v>60</v>
      </c>
      <c r="I2730" s="12" t="s">
        <v>29413</v>
      </c>
      <c r="J2730" s="25" t="s">
        <v>60</v>
      </c>
    </row>
    <row r="2731" spans="2:10" ht="12.75">
      <c r="B2731" s="72" t="s">
        <v>11809</v>
      </c>
      <c r="C2731" s="8" t="s">
        <v>24854</v>
      </c>
      <c r="D2731" s="54" t="s">
        <v>11810</v>
      </c>
      <c r="E2731" s="70">
        <v>3290</v>
      </c>
      <c r="F2731" s="26">
        <v>2630</v>
      </c>
      <c r="G2731" s="12">
        <f t="shared" si="42"/>
        <v>0.25095057034220525</v>
      </c>
      <c r="H2731" s="12" t="s">
        <v>31772</v>
      </c>
      <c r="I2731" s="12" t="s">
        <v>29414</v>
      </c>
      <c r="J2731" s="25" t="s">
        <v>60</v>
      </c>
    </row>
    <row r="2732" spans="2:10" ht="12.75">
      <c r="B2732" s="72" t="s">
        <v>14090</v>
      </c>
      <c r="C2732" s="8" t="s">
        <v>25278</v>
      </c>
      <c r="D2732" s="54" t="s">
        <v>14091</v>
      </c>
      <c r="E2732" s="70">
        <v>3300</v>
      </c>
      <c r="F2732" s="26">
        <v>2641</v>
      </c>
      <c r="G2732" s="12">
        <f t="shared" si="42"/>
        <v>0.2495266944339265</v>
      </c>
      <c r="H2732" s="12" t="s">
        <v>31645</v>
      </c>
      <c r="I2732" s="12" t="s">
        <v>29415</v>
      </c>
      <c r="J2732" s="25" t="s">
        <v>60</v>
      </c>
    </row>
    <row r="2733" spans="2:10" ht="12.75">
      <c r="B2733" s="72" t="s">
        <v>22699</v>
      </c>
      <c r="C2733" s="8" t="s">
        <v>26929</v>
      </c>
      <c r="D2733" s="54" t="s">
        <v>22700</v>
      </c>
      <c r="E2733" s="70">
        <v>3300</v>
      </c>
      <c r="F2733" s="26">
        <v>2637</v>
      </c>
      <c r="G2733" s="12">
        <f t="shared" si="42"/>
        <v>0.25142207053469856</v>
      </c>
      <c r="H2733" s="12" t="s">
        <v>31807</v>
      </c>
      <c r="I2733" s="12" t="s">
        <v>29416</v>
      </c>
      <c r="J2733" s="25" t="s">
        <v>60</v>
      </c>
    </row>
    <row r="2734" spans="2:10" ht="12.75">
      <c r="B2734" s="72" t="s">
        <v>14098</v>
      </c>
      <c r="C2734" s="8" t="s">
        <v>25280</v>
      </c>
      <c r="D2734" s="54" t="s">
        <v>14099</v>
      </c>
      <c r="E2734" s="70">
        <v>3310</v>
      </c>
      <c r="F2734" s="26">
        <v>2648</v>
      </c>
      <c r="G2734" s="12">
        <f t="shared" si="42"/>
        <v>0.25</v>
      </c>
      <c r="H2734" s="12" t="s">
        <v>31687</v>
      </c>
      <c r="I2734" s="12" t="s">
        <v>29417</v>
      </c>
      <c r="J2734" s="25" t="s">
        <v>60</v>
      </c>
    </row>
    <row r="2735" spans="2:10" ht="12.75">
      <c r="B2735" s="72" t="s">
        <v>17771</v>
      </c>
      <c r="C2735" s="8" t="s">
        <v>60</v>
      </c>
      <c r="D2735" s="54" t="s">
        <v>17772</v>
      </c>
      <c r="E2735" s="70">
        <v>3310</v>
      </c>
      <c r="F2735" s="26">
        <v>2649</v>
      </c>
      <c r="G2735" s="12">
        <f t="shared" si="42"/>
        <v>0.24952812382030953</v>
      </c>
      <c r="H2735" s="12" t="s">
        <v>60</v>
      </c>
      <c r="I2735" s="12" t="s">
        <v>29418</v>
      </c>
      <c r="J2735" s="25" t="s">
        <v>60</v>
      </c>
    </row>
    <row r="2736" spans="2:10" ht="12.75">
      <c r="B2736" s="72" t="s">
        <v>18868</v>
      </c>
      <c r="C2736" s="8" t="s">
        <v>26312</v>
      </c>
      <c r="D2736" s="54" t="s">
        <v>18869</v>
      </c>
      <c r="E2736" s="70">
        <v>3310</v>
      </c>
      <c r="F2736" s="26">
        <v>2649</v>
      </c>
      <c r="G2736" s="12">
        <f t="shared" si="42"/>
        <v>0.24952812382030953</v>
      </c>
      <c r="H2736" s="12" t="s">
        <v>60</v>
      </c>
      <c r="I2736" s="12" t="s">
        <v>29419</v>
      </c>
      <c r="J2736" s="25" t="s">
        <v>60</v>
      </c>
    </row>
    <row r="2737" spans="2:10" ht="12.75">
      <c r="B2737" s="72" t="s">
        <v>19945</v>
      </c>
      <c r="C2737" s="8" t="s">
        <v>60</v>
      </c>
      <c r="D2737" s="54" t="s">
        <v>19946</v>
      </c>
      <c r="E2737" s="70">
        <v>3310</v>
      </c>
      <c r="F2737" s="26">
        <v>2651</v>
      </c>
      <c r="G2737" s="12">
        <f t="shared" si="42"/>
        <v>0.24858543945680878</v>
      </c>
      <c r="H2737" s="12" t="s">
        <v>60</v>
      </c>
      <c r="I2737" s="12" t="s">
        <v>29420</v>
      </c>
      <c r="J2737" s="25" t="s">
        <v>60</v>
      </c>
    </row>
    <row r="2738" spans="2:10" ht="12.75">
      <c r="B2738" s="72" t="s">
        <v>20095</v>
      </c>
      <c r="C2738" s="8" t="s">
        <v>26502</v>
      </c>
      <c r="D2738" s="54" t="s">
        <v>20096</v>
      </c>
      <c r="E2738" s="70">
        <v>3310</v>
      </c>
      <c r="F2738" s="26">
        <v>2649</v>
      </c>
      <c r="G2738" s="12">
        <f t="shared" si="42"/>
        <v>0.24952812382030953</v>
      </c>
      <c r="H2738" s="12" t="s">
        <v>31814</v>
      </c>
      <c r="I2738" s="12" t="s">
        <v>29421</v>
      </c>
      <c r="J2738" s="25" t="s">
        <v>60</v>
      </c>
    </row>
    <row r="2739" spans="2:10" ht="12.75">
      <c r="B2739" s="72" t="s">
        <v>20099</v>
      </c>
      <c r="C2739" s="8" t="s">
        <v>26502</v>
      </c>
      <c r="D2739" s="54" t="s">
        <v>20100</v>
      </c>
      <c r="E2739" s="70">
        <v>3310</v>
      </c>
      <c r="F2739" s="26">
        <v>2649</v>
      </c>
      <c r="G2739" s="12">
        <f t="shared" si="42"/>
        <v>0.24952812382030953</v>
      </c>
      <c r="H2739" s="12" t="s">
        <v>31814</v>
      </c>
      <c r="I2739" s="12" t="s">
        <v>29422</v>
      </c>
      <c r="J2739" s="25" t="s">
        <v>60</v>
      </c>
    </row>
    <row r="2740" spans="2:10" ht="12.75">
      <c r="B2740" s="72" t="s">
        <v>21872</v>
      </c>
      <c r="C2740" s="8" t="s">
        <v>26806</v>
      </c>
      <c r="D2740" s="54" t="s">
        <v>21873</v>
      </c>
      <c r="E2740" s="70">
        <v>3310</v>
      </c>
      <c r="F2740" s="26">
        <v>2649</v>
      </c>
      <c r="G2740" s="12">
        <f t="shared" si="42"/>
        <v>0.24952812382030953</v>
      </c>
      <c r="H2740" s="12" t="s">
        <v>31928</v>
      </c>
      <c r="I2740" s="12" t="s">
        <v>29423</v>
      </c>
      <c r="J2740" s="25" t="s">
        <v>60</v>
      </c>
    </row>
    <row r="2741" spans="2:10" ht="12.75">
      <c r="B2741" s="72" t="s">
        <v>22703</v>
      </c>
      <c r="C2741" s="8" t="s">
        <v>26929</v>
      </c>
      <c r="D2741" s="54" t="s">
        <v>22704</v>
      </c>
      <c r="E2741" s="70">
        <v>3310</v>
      </c>
      <c r="F2741" s="26">
        <v>2649</v>
      </c>
      <c r="G2741" s="12">
        <f t="shared" si="42"/>
        <v>0.24952812382030953</v>
      </c>
      <c r="H2741" s="12" t="s">
        <v>31807</v>
      </c>
      <c r="I2741" s="12" t="s">
        <v>29424</v>
      </c>
      <c r="J2741" s="25" t="s">
        <v>60</v>
      </c>
    </row>
    <row r="2742" spans="2:10" ht="12.75">
      <c r="B2742" s="72" t="s">
        <v>10290</v>
      </c>
      <c r="C2742" s="8" t="s">
        <v>24601</v>
      </c>
      <c r="D2742" s="54" t="s">
        <v>10291</v>
      </c>
      <c r="E2742" s="70">
        <v>3320</v>
      </c>
      <c r="F2742" s="26">
        <v>2656</v>
      </c>
      <c r="G2742" s="12">
        <f t="shared" si="42"/>
        <v>0.25</v>
      </c>
      <c r="H2742" s="12" t="s">
        <v>60</v>
      </c>
      <c r="I2742" s="12" t="s">
        <v>60</v>
      </c>
      <c r="J2742" s="25" t="s">
        <v>60</v>
      </c>
    </row>
    <row r="2743" spans="2:10" ht="12.75">
      <c r="B2743" s="72" t="s">
        <v>14094</v>
      </c>
      <c r="C2743" s="8" t="s">
        <v>25279</v>
      </c>
      <c r="D2743" s="54" t="s">
        <v>14095</v>
      </c>
      <c r="E2743" s="70">
        <v>3320</v>
      </c>
      <c r="F2743" s="26">
        <v>2657</v>
      </c>
      <c r="G2743" s="12">
        <f t="shared" si="42"/>
        <v>0.24952954459917209</v>
      </c>
      <c r="H2743" s="12" t="s">
        <v>31864</v>
      </c>
      <c r="I2743" s="12" t="s">
        <v>29425</v>
      </c>
      <c r="J2743" s="25" t="s">
        <v>60</v>
      </c>
    </row>
    <row r="2744" spans="2:10" ht="12.75">
      <c r="B2744" s="72" t="s">
        <v>11813</v>
      </c>
      <c r="C2744" s="8" t="s">
        <v>24855</v>
      </c>
      <c r="D2744" s="54" t="s">
        <v>11814</v>
      </c>
      <c r="E2744" s="70">
        <v>3330</v>
      </c>
      <c r="F2744" s="26">
        <v>2665</v>
      </c>
      <c r="G2744" s="12">
        <f t="shared" si="42"/>
        <v>0.24953095684802995</v>
      </c>
      <c r="H2744" s="12" t="s">
        <v>31772</v>
      </c>
      <c r="I2744" s="12" t="s">
        <v>29426</v>
      </c>
      <c r="J2744" s="25" t="s">
        <v>60</v>
      </c>
    </row>
    <row r="2745" spans="2:10" ht="12.75">
      <c r="B2745" s="72" t="s">
        <v>21539</v>
      </c>
      <c r="C2745" s="8" t="s">
        <v>26751</v>
      </c>
      <c r="D2745" s="54" t="s">
        <v>21540</v>
      </c>
      <c r="E2745" s="70">
        <v>3330</v>
      </c>
      <c r="F2745" s="26">
        <v>2661</v>
      </c>
      <c r="G2745" s="12">
        <f t="shared" si="42"/>
        <v>0.25140924464487036</v>
      </c>
      <c r="H2745" s="12" t="s">
        <v>31776</v>
      </c>
      <c r="I2745" s="12" t="s">
        <v>29427</v>
      </c>
      <c r="J2745" s="25" t="s">
        <v>60</v>
      </c>
    </row>
    <row r="2746" spans="2:10" ht="12.75">
      <c r="B2746" s="72" t="s">
        <v>9181</v>
      </c>
      <c r="C2746" s="8" t="s">
        <v>24541</v>
      </c>
      <c r="D2746" s="54" t="s">
        <v>9182</v>
      </c>
      <c r="E2746" s="70">
        <v>3340</v>
      </c>
      <c r="F2746" s="26">
        <v>2674</v>
      </c>
      <c r="G2746" s="12">
        <f t="shared" si="42"/>
        <v>0.24906507105459985</v>
      </c>
      <c r="H2746" s="12" t="s">
        <v>60</v>
      </c>
      <c r="I2746" s="12" t="s">
        <v>60</v>
      </c>
      <c r="J2746" s="25" t="s">
        <v>60</v>
      </c>
    </row>
    <row r="2747" spans="2:10" ht="12.75">
      <c r="B2747" s="72" t="s">
        <v>9978</v>
      </c>
      <c r="C2747" s="8" t="s">
        <v>24554</v>
      </c>
      <c r="D2747" s="54" t="s">
        <v>9979</v>
      </c>
      <c r="E2747" s="70">
        <v>3340</v>
      </c>
      <c r="F2747" s="26">
        <v>2672</v>
      </c>
      <c r="G2747" s="12">
        <f t="shared" si="42"/>
        <v>0.25</v>
      </c>
      <c r="H2747" s="12" t="s">
        <v>31929</v>
      </c>
      <c r="I2747" s="12" t="s">
        <v>29428</v>
      </c>
      <c r="J2747" s="25" t="s">
        <v>60</v>
      </c>
    </row>
    <row r="2748" spans="2:10" ht="12.75">
      <c r="B2748" s="72" t="s">
        <v>9986</v>
      </c>
      <c r="C2748" s="8" t="s">
        <v>24554</v>
      </c>
      <c r="D2748" s="54" t="s">
        <v>9987</v>
      </c>
      <c r="E2748" s="70">
        <v>3340</v>
      </c>
      <c r="F2748" s="26">
        <v>2672</v>
      </c>
      <c r="G2748" s="12">
        <f t="shared" si="42"/>
        <v>0.25</v>
      </c>
      <c r="H2748" s="12" t="s">
        <v>60</v>
      </c>
      <c r="I2748" s="12" t="s">
        <v>29429</v>
      </c>
      <c r="J2748" s="25" t="s">
        <v>60</v>
      </c>
    </row>
    <row r="2749" spans="2:10" ht="12.75">
      <c r="B2749" s="72" t="s">
        <v>10006</v>
      </c>
      <c r="C2749" s="8" t="s">
        <v>24556</v>
      </c>
      <c r="D2749" s="54" t="s">
        <v>10007</v>
      </c>
      <c r="E2749" s="70">
        <v>3340</v>
      </c>
      <c r="F2749" s="26">
        <v>2672</v>
      </c>
      <c r="G2749" s="12">
        <f t="shared" si="42"/>
        <v>0.25</v>
      </c>
      <c r="H2749" s="12" t="s">
        <v>60</v>
      </c>
      <c r="I2749" s="12" t="s">
        <v>60</v>
      </c>
      <c r="J2749" s="25" t="s">
        <v>60</v>
      </c>
    </row>
    <row r="2750" spans="2:10" ht="12.75">
      <c r="B2750" s="72" t="s">
        <v>10698</v>
      </c>
      <c r="C2750" s="8" t="s">
        <v>24609</v>
      </c>
      <c r="D2750" s="54" t="s">
        <v>10699</v>
      </c>
      <c r="E2750" s="70">
        <v>3340</v>
      </c>
      <c r="F2750" s="26">
        <v>2670</v>
      </c>
      <c r="G2750" s="12">
        <f t="shared" si="42"/>
        <v>0.25093632958801493</v>
      </c>
      <c r="H2750" s="12" t="s">
        <v>60</v>
      </c>
      <c r="I2750" s="12" t="s">
        <v>60</v>
      </c>
      <c r="J2750" s="25" t="s">
        <v>60</v>
      </c>
    </row>
    <row r="2751" spans="2:10" ht="12.75">
      <c r="B2751" s="72" t="s">
        <v>14102</v>
      </c>
      <c r="C2751" s="8" t="s">
        <v>25281</v>
      </c>
      <c r="D2751" s="54" t="s">
        <v>14103</v>
      </c>
      <c r="E2751" s="70">
        <v>3340</v>
      </c>
      <c r="F2751" s="26">
        <v>2672</v>
      </c>
      <c r="G2751" s="12">
        <f t="shared" si="42"/>
        <v>0.25</v>
      </c>
      <c r="H2751" s="12" t="s">
        <v>31864</v>
      </c>
      <c r="I2751" s="12" t="s">
        <v>29430</v>
      </c>
      <c r="J2751" s="25" t="s">
        <v>60</v>
      </c>
    </row>
    <row r="2752" spans="2:10" ht="12.75">
      <c r="B2752" s="72" t="s">
        <v>16547</v>
      </c>
      <c r="C2752" s="8" t="s">
        <v>25835</v>
      </c>
      <c r="D2752" s="54" t="s">
        <v>16548</v>
      </c>
      <c r="E2752" s="70">
        <v>3340</v>
      </c>
      <c r="F2752" s="26">
        <v>2672</v>
      </c>
      <c r="G2752" s="12">
        <f t="shared" si="42"/>
        <v>0.25</v>
      </c>
      <c r="H2752" s="12" t="s">
        <v>31876</v>
      </c>
      <c r="I2752" s="12" t="s">
        <v>29431</v>
      </c>
      <c r="J2752" s="25" t="s">
        <v>60</v>
      </c>
    </row>
    <row r="2753" spans="2:10" ht="12.75">
      <c r="B2753" s="72" t="s">
        <v>17775</v>
      </c>
      <c r="C2753" s="8" t="s">
        <v>60</v>
      </c>
      <c r="D2753" s="54" t="s">
        <v>17776</v>
      </c>
      <c r="E2753" s="70">
        <v>3340</v>
      </c>
      <c r="F2753" s="26">
        <v>2671</v>
      </c>
      <c r="G2753" s="12">
        <f t="shared" si="42"/>
        <v>0.25046798951703475</v>
      </c>
      <c r="H2753" s="12" t="s">
        <v>60</v>
      </c>
      <c r="I2753" s="12" t="s">
        <v>29432</v>
      </c>
      <c r="J2753" s="25" t="s">
        <v>60</v>
      </c>
    </row>
    <row r="2754" spans="2:10" ht="12.75">
      <c r="B2754" s="72" t="s">
        <v>18192</v>
      </c>
      <c r="C2754" s="8" t="s">
        <v>26156</v>
      </c>
      <c r="D2754" s="54" t="s">
        <v>18193</v>
      </c>
      <c r="E2754" s="70">
        <v>3350</v>
      </c>
      <c r="F2754" s="26">
        <v>2676</v>
      </c>
      <c r="G2754" s="12">
        <f t="shared" ref="G2754:G2817" si="43">IFERROR(E2754/F2754-1,0)</f>
        <v>0.25186846038863986</v>
      </c>
      <c r="H2754" s="12" t="s">
        <v>31930</v>
      </c>
      <c r="I2754" s="12" t="s">
        <v>29433</v>
      </c>
      <c r="J2754" s="25" t="s">
        <v>60</v>
      </c>
    </row>
    <row r="2755" spans="2:10" ht="12.75">
      <c r="B2755" s="72" t="s">
        <v>14106</v>
      </c>
      <c r="C2755" s="8" t="s">
        <v>25282</v>
      </c>
      <c r="D2755" s="54" t="s">
        <v>14107</v>
      </c>
      <c r="E2755" s="70">
        <v>3350</v>
      </c>
      <c r="F2755" s="26">
        <v>2678</v>
      </c>
      <c r="G2755" s="12">
        <f t="shared" si="43"/>
        <v>0.25093353248693062</v>
      </c>
      <c r="H2755" s="12" t="s">
        <v>31864</v>
      </c>
      <c r="I2755" s="12" t="s">
        <v>29434</v>
      </c>
      <c r="J2755" s="25" t="s">
        <v>60</v>
      </c>
    </row>
    <row r="2756" spans="2:10" ht="12.75">
      <c r="B2756" s="45" t="s">
        <v>4856</v>
      </c>
      <c r="C2756" s="8" t="s">
        <v>4855</v>
      </c>
      <c r="D2756" s="54" t="s">
        <v>4857</v>
      </c>
      <c r="E2756" s="70">
        <v>3400</v>
      </c>
      <c r="F2756" s="26">
        <v>2700</v>
      </c>
      <c r="G2756" s="12">
        <f t="shared" si="43"/>
        <v>0.2592592592592593</v>
      </c>
      <c r="H2756" s="12" t="s">
        <v>4853</v>
      </c>
      <c r="I2756" s="12" t="s">
        <v>29435</v>
      </c>
      <c r="J2756" s="25" t="s">
        <v>60</v>
      </c>
    </row>
    <row r="2757" spans="2:10" ht="12.75">
      <c r="B2757" s="45" t="s">
        <v>6424</v>
      </c>
      <c r="C2757" s="8" t="s">
        <v>6423</v>
      </c>
      <c r="D2757" s="54" t="s">
        <v>6425</v>
      </c>
      <c r="E2757" s="70">
        <v>3400</v>
      </c>
      <c r="F2757" s="26">
        <v>2700</v>
      </c>
      <c r="G2757" s="12">
        <f t="shared" si="43"/>
        <v>0.2592592592592593</v>
      </c>
      <c r="H2757" s="12" t="s">
        <v>6400</v>
      </c>
      <c r="I2757" s="12" t="s">
        <v>29436</v>
      </c>
      <c r="J2757" s="25" t="s">
        <v>60</v>
      </c>
    </row>
    <row r="2758" spans="2:10" ht="12.75">
      <c r="B2758" s="46" t="s">
        <v>7004</v>
      </c>
      <c r="C2758" s="8" t="s">
        <v>7003</v>
      </c>
      <c r="D2758" s="54" t="s">
        <v>7005</v>
      </c>
      <c r="E2758" s="70">
        <v>3400</v>
      </c>
      <c r="F2758" s="26">
        <v>2700</v>
      </c>
      <c r="G2758" s="12">
        <f t="shared" si="43"/>
        <v>0.2592592592592593</v>
      </c>
      <c r="H2758" s="12" t="s">
        <v>60</v>
      </c>
      <c r="I2758" s="12" t="s">
        <v>60</v>
      </c>
      <c r="J2758" s="25" t="s">
        <v>60</v>
      </c>
    </row>
    <row r="2759" spans="2:10" ht="12.75">
      <c r="B2759" s="72" t="s">
        <v>14113</v>
      </c>
      <c r="C2759" s="8" t="s">
        <v>60</v>
      </c>
      <c r="D2759" s="54" t="s">
        <v>14114</v>
      </c>
      <c r="E2759" s="70">
        <v>3360</v>
      </c>
      <c r="F2759" s="26">
        <v>2687</v>
      </c>
      <c r="G2759" s="12">
        <f t="shared" si="43"/>
        <v>0.2504652028284331</v>
      </c>
      <c r="H2759" s="12" t="s">
        <v>60</v>
      </c>
      <c r="I2759" s="12" t="s">
        <v>60</v>
      </c>
      <c r="J2759" s="25" t="s">
        <v>60</v>
      </c>
    </row>
    <row r="2760" spans="2:10" ht="12.75">
      <c r="B2760" s="72" t="s">
        <v>20103</v>
      </c>
      <c r="C2760" s="8" t="s">
        <v>26506</v>
      </c>
      <c r="D2760" s="54" t="s">
        <v>20104</v>
      </c>
      <c r="E2760" s="70">
        <v>3360</v>
      </c>
      <c r="F2760" s="26">
        <v>2686</v>
      </c>
      <c r="G2760" s="12">
        <f t="shared" si="43"/>
        <v>0.25093075204765447</v>
      </c>
      <c r="H2760" s="12" t="s">
        <v>31814</v>
      </c>
      <c r="I2760" s="12" t="s">
        <v>29437</v>
      </c>
      <c r="J2760" s="25" t="s">
        <v>60</v>
      </c>
    </row>
    <row r="2761" spans="2:10" ht="12.75">
      <c r="B2761" s="72" t="s">
        <v>23255</v>
      </c>
      <c r="C2761" s="8" t="s">
        <v>27032</v>
      </c>
      <c r="D2761" s="54" t="s">
        <v>23256</v>
      </c>
      <c r="E2761" s="70">
        <v>3360</v>
      </c>
      <c r="F2761" s="26">
        <v>2688</v>
      </c>
      <c r="G2761" s="12">
        <f t="shared" si="43"/>
        <v>0.25</v>
      </c>
      <c r="H2761" s="12" t="s">
        <v>31931</v>
      </c>
      <c r="I2761" s="12" t="s">
        <v>29438</v>
      </c>
      <c r="J2761" s="25" t="s">
        <v>60</v>
      </c>
    </row>
    <row r="2762" spans="2:10" ht="12.75">
      <c r="B2762" s="72" t="s">
        <v>12757</v>
      </c>
      <c r="C2762" s="8" t="s">
        <v>25040</v>
      </c>
      <c r="D2762" s="54" t="s">
        <v>12758</v>
      </c>
      <c r="E2762" s="70">
        <v>3380</v>
      </c>
      <c r="F2762" s="26">
        <v>2700</v>
      </c>
      <c r="G2762" s="12">
        <f t="shared" si="43"/>
        <v>0.25185185185185177</v>
      </c>
      <c r="H2762" s="12" t="s">
        <v>31832</v>
      </c>
      <c r="I2762" s="12" t="s">
        <v>29439</v>
      </c>
      <c r="J2762" s="25" t="s">
        <v>60</v>
      </c>
    </row>
    <row r="2763" spans="2:10" ht="12.75">
      <c r="B2763" s="72" t="s">
        <v>21775</v>
      </c>
      <c r="C2763" s="8" t="s">
        <v>26784</v>
      </c>
      <c r="D2763" s="54" t="s">
        <v>21776</v>
      </c>
      <c r="E2763" s="70">
        <v>3380</v>
      </c>
      <c r="F2763" s="26">
        <v>2701</v>
      </c>
      <c r="G2763" s="12">
        <f t="shared" si="43"/>
        <v>0.25138837467604591</v>
      </c>
      <c r="H2763" s="12" t="s">
        <v>31932</v>
      </c>
      <c r="I2763" s="12" t="s">
        <v>29440</v>
      </c>
      <c r="J2763" s="25" t="s">
        <v>60</v>
      </c>
    </row>
    <row r="2764" spans="2:10" ht="12.75">
      <c r="B2764" s="72" t="s">
        <v>14110</v>
      </c>
      <c r="C2764" s="8" t="s">
        <v>25270</v>
      </c>
      <c r="D2764" s="54" t="s">
        <v>14111</v>
      </c>
      <c r="E2764" s="70">
        <v>3390</v>
      </c>
      <c r="F2764" s="26">
        <v>2709</v>
      </c>
      <c r="G2764" s="12">
        <f t="shared" si="43"/>
        <v>0.2513842746400885</v>
      </c>
      <c r="H2764" s="12" t="s">
        <v>31912</v>
      </c>
      <c r="I2764" s="12" t="s">
        <v>29441</v>
      </c>
      <c r="J2764" s="25" t="s">
        <v>60</v>
      </c>
    </row>
    <row r="2765" spans="2:10" ht="12.75">
      <c r="B2765" s="72" t="s">
        <v>16551</v>
      </c>
      <c r="C2765" s="8" t="s">
        <v>25836</v>
      </c>
      <c r="D2765" s="54" t="s">
        <v>16552</v>
      </c>
      <c r="E2765" s="70">
        <v>3380</v>
      </c>
      <c r="F2765" s="26">
        <v>2707</v>
      </c>
      <c r="G2765" s="12">
        <f t="shared" si="43"/>
        <v>0.24861470262282981</v>
      </c>
      <c r="H2765" s="12" t="s">
        <v>31799</v>
      </c>
      <c r="I2765" s="12" t="s">
        <v>29442</v>
      </c>
      <c r="J2765" s="25" t="s">
        <v>60</v>
      </c>
    </row>
    <row r="2766" spans="2:10" ht="12.75">
      <c r="B2766" s="72" t="s">
        <v>21795</v>
      </c>
      <c r="C2766" s="8" t="s">
        <v>26788</v>
      </c>
      <c r="D2766" s="54" t="s">
        <v>21796</v>
      </c>
      <c r="E2766" s="70">
        <v>3390</v>
      </c>
      <c r="F2766" s="26">
        <v>2708</v>
      </c>
      <c r="G2766" s="12">
        <f t="shared" si="43"/>
        <v>0.25184638109305757</v>
      </c>
      <c r="H2766" s="12" t="s">
        <v>31933</v>
      </c>
      <c r="I2766" s="12" t="s">
        <v>29443</v>
      </c>
      <c r="J2766" s="25" t="s">
        <v>60</v>
      </c>
    </row>
    <row r="2767" spans="2:10" ht="12.75">
      <c r="B2767" s="72" t="s">
        <v>11817</v>
      </c>
      <c r="C2767" s="8" t="s">
        <v>24856</v>
      </c>
      <c r="D2767" s="54" t="s">
        <v>11818</v>
      </c>
      <c r="E2767" s="70">
        <v>3390</v>
      </c>
      <c r="F2767" s="26">
        <v>2712</v>
      </c>
      <c r="G2767" s="12">
        <f t="shared" si="43"/>
        <v>0.25</v>
      </c>
      <c r="H2767" s="12" t="s">
        <v>31808</v>
      </c>
      <c r="I2767" s="12" t="s">
        <v>29444</v>
      </c>
      <c r="J2767" s="25" t="s">
        <v>60</v>
      </c>
    </row>
    <row r="2768" spans="2:10" ht="12.75">
      <c r="B2768" s="72" t="s">
        <v>18872</v>
      </c>
      <c r="C2768" s="8" t="s">
        <v>26313</v>
      </c>
      <c r="D2768" s="54" t="s">
        <v>18873</v>
      </c>
      <c r="E2768" s="70">
        <v>3390</v>
      </c>
      <c r="F2768" s="26">
        <v>2711</v>
      </c>
      <c r="G2768" s="12">
        <f t="shared" si="43"/>
        <v>0.25046108447067494</v>
      </c>
      <c r="H2768" s="12" t="s">
        <v>31788</v>
      </c>
      <c r="I2768" s="12" t="s">
        <v>29445</v>
      </c>
      <c r="J2768" s="25" t="s">
        <v>60</v>
      </c>
    </row>
    <row r="2769" spans="2:10" ht="12.75">
      <c r="B2769" s="72" t="s">
        <v>9085</v>
      </c>
      <c r="C2769" s="8" t="s">
        <v>24519</v>
      </c>
      <c r="D2769" s="54" t="s">
        <v>9086</v>
      </c>
      <c r="E2769" s="70">
        <v>3410</v>
      </c>
      <c r="F2769" s="26">
        <v>2725</v>
      </c>
      <c r="G2769" s="12">
        <f t="shared" si="43"/>
        <v>0.25137614678899078</v>
      </c>
      <c r="H2769" s="12" t="s">
        <v>60</v>
      </c>
      <c r="I2769" s="12" t="s">
        <v>60</v>
      </c>
      <c r="J2769" s="25" t="s">
        <v>60</v>
      </c>
    </row>
    <row r="2770" spans="2:10" ht="12.75">
      <c r="B2770" s="72" t="s">
        <v>14117</v>
      </c>
      <c r="C2770" s="8" t="s">
        <v>25283</v>
      </c>
      <c r="D2770" s="54" t="s">
        <v>14118</v>
      </c>
      <c r="E2770" s="70">
        <v>3410</v>
      </c>
      <c r="F2770" s="26">
        <v>2731</v>
      </c>
      <c r="G2770" s="12">
        <f t="shared" si="43"/>
        <v>0.24862687660197724</v>
      </c>
      <c r="H2770" s="12" t="s">
        <v>31864</v>
      </c>
      <c r="I2770" s="12" t="s">
        <v>29446</v>
      </c>
      <c r="J2770" s="25" t="s">
        <v>60</v>
      </c>
    </row>
    <row r="2771" spans="2:10" ht="12.75">
      <c r="B2771" s="72" t="s">
        <v>21803</v>
      </c>
      <c r="C2771" s="8" t="s">
        <v>26790</v>
      </c>
      <c r="D2771" s="54" t="s">
        <v>21804</v>
      </c>
      <c r="E2771" s="70">
        <v>3420</v>
      </c>
      <c r="F2771" s="26">
        <v>2732</v>
      </c>
      <c r="G2771" s="12">
        <f t="shared" si="43"/>
        <v>0.25183016105417266</v>
      </c>
      <c r="H2771" s="12" t="s">
        <v>31927</v>
      </c>
      <c r="I2771" s="12" t="s">
        <v>29447</v>
      </c>
      <c r="J2771" s="25" t="s">
        <v>60</v>
      </c>
    </row>
    <row r="2772" spans="2:10" ht="12.75">
      <c r="B2772" s="72" t="s">
        <v>23956</v>
      </c>
      <c r="C2772" s="8" t="s">
        <v>60</v>
      </c>
      <c r="D2772" s="54" t="s">
        <v>23957</v>
      </c>
      <c r="E2772" s="70">
        <v>3420</v>
      </c>
      <c r="F2772" s="26">
        <v>2734</v>
      </c>
      <c r="G2772" s="12">
        <f t="shared" si="43"/>
        <v>0.25091441111923918</v>
      </c>
      <c r="H2772" s="12" t="s">
        <v>60</v>
      </c>
      <c r="I2772" s="12" t="s">
        <v>29448</v>
      </c>
      <c r="J2772" s="25" t="s">
        <v>60</v>
      </c>
    </row>
    <row r="2773" spans="2:10" ht="12.75">
      <c r="B2773" s="72" t="s">
        <v>14121</v>
      </c>
      <c r="C2773" s="8" t="s">
        <v>60</v>
      </c>
      <c r="D2773" s="54" t="s">
        <v>14122</v>
      </c>
      <c r="E2773" s="70">
        <v>3430</v>
      </c>
      <c r="F2773" s="26">
        <v>2742</v>
      </c>
      <c r="G2773" s="12">
        <f t="shared" si="43"/>
        <v>0.25091174325309984</v>
      </c>
      <c r="H2773" s="12" t="s">
        <v>60</v>
      </c>
      <c r="I2773" s="12" t="s">
        <v>60</v>
      </c>
      <c r="J2773" s="25" t="s">
        <v>60</v>
      </c>
    </row>
    <row r="2774" spans="2:10" ht="12.75">
      <c r="B2774" s="72" t="s">
        <v>16555</v>
      </c>
      <c r="C2774" s="8" t="s">
        <v>25837</v>
      </c>
      <c r="D2774" s="54" t="s">
        <v>16556</v>
      </c>
      <c r="E2774" s="70">
        <v>3440</v>
      </c>
      <c r="F2774" s="26">
        <v>2750</v>
      </c>
      <c r="G2774" s="12">
        <f t="shared" si="43"/>
        <v>0.25090909090909097</v>
      </c>
      <c r="H2774" s="12" t="s">
        <v>60</v>
      </c>
      <c r="I2774" s="12" t="s">
        <v>29449</v>
      </c>
      <c r="J2774" s="25" t="s">
        <v>60</v>
      </c>
    </row>
    <row r="2775" spans="2:10" ht="12.75">
      <c r="B2775" s="72" t="s">
        <v>18196</v>
      </c>
      <c r="C2775" s="8" t="s">
        <v>26157</v>
      </c>
      <c r="D2775" s="54" t="s">
        <v>18197</v>
      </c>
      <c r="E2775" s="70">
        <v>3430</v>
      </c>
      <c r="F2775" s="26">
        <v>2747</v>
      </c>
      <c r="G2775" s="12">
        <f t="shared" si="43"/>
        <v>0.24863487440844567</v>
      </c>
      <c r="H2775" s="12" t="s">
        <v>31934</v>
      </c>
      <c r="I2775" s="12" t="s">
        <v>29450</v>
      </c>
      <c r="J2775" s="25" t="s">
        <v>60</v>
      </c>
    </row>
    <row r="2776" spans="2:10" ht="12.75">
      <c r="B2776" s="72" t="s">
        <v>11821</v>
      </c>
      <c r="C2776" s="8" t="s">
        <v>24857</v>
      </c>
      <c r="D2776" s="54" t="s">
        <v>11822</v>
      </c>
      <c r="E2776" s="70">
        <v>3450</v>
      </c>
      <c r="F2776" s="26">
        <v>2759</v>
      </c>
      <c r="G2776" s="12">
        <f t="shared" si="43"/>
        <v>0.25045306270387813</v>
      </c>
      <c r="H2776" s="12" t="s">
        <v>60</v>
      </c>
      <c r="I2776" s="12" t="s">
        <v>29451</v>
      </c>
      <c r="J2776" s="25" t="s">
        <v>60</v>
      </c>
    </row>
    <row r="2777" spans="2:10" ht="12.75">
      <c r="B2777" s="72" t="s">
        <v>9683</v>
      </c>
      <c r="C2777" s="8" t="s">
        <v>60</v>
      </c>
      <c r="D2777" s="54" t="s">
        <v>9684</v>
      </c>
      <c r="E2777" s="70">
        <v>3450</v>
      </c>
      <c r="F2777" s="26">
        <v>2762</v>
      </c>
      <c r="G2777" s="12">
        <f t="shared" si="43"/>
        <v>0.24909485879797244</v>
      </c>
      <c r="H2777" s="12" t="s">
        <v>60</v>
      </c>
      <c r="I2777" s="12" t="s">
        <v>60</v>
      </c>
      <c r="J2777" s="25" t="s">
        <v>60</v>
      </c>
    </row>
    <row r="2778" spans="2:10" ht="12.75">
      <c r="B2778" s="72" t="s">
        <v>16559</v>
      </c>
      <c r="C2778" s="8" t="s">
        <v>25838</v>
      </c>
      <c r="D2778" s="54" t="s">
        <v>16560</v>
      </c>
      <c r="E2778" s="70">
        <v>3460</v>
      </c>
      <c r="F2778" s="26">
        <v>2766</v>
      </c>
      <c r="G2778" s="12">
        <f t="shared" si="43"/>
        <v>0.25090383224873469</v>
      </c>
      <c r="H2778" s="12" t="s">
        <v>31799</v>
      </c>
      <c r="I2778" s="12" t="s">
        <v>29452</v>
      </c>
      <c r="J2778" s="25" t="s">
        <v>60</v>
      </c>
    </row>
    <row r="2779" spans="2:10" ht="12.75">
      <c r="B2779" s="45" t="s">
        <v>4516</v>
      </c>
      <c r="C2779" s="8" t="s">
        <v>4515</v>
      </c>
      <c r="D2779" s="54" t="s">
        <v>4517</v>
      </c>
      <c r="E2779" s="70">
        <v>3500</v>
      </c>
      <c r="F2779" s="26">
        <v>2800</v>
      </c>
      <c r="G2779" s="12">
        <f t="shared" si="43"/>
        <v>0.25</v>
      </c>
      <c r="H2779" s="12" t="s">
        <v>4519</v>
      </c>
      <c r="I2779" s="12" t="s">
        <v>29453</v>
      </c>
      <c r="J2779" s="25" t="s">
        <v>60</v>
      </c>
    </row>
    <row r="2780" spans="2:10" ht="12.75">
      <c r="B2780" s="45" t="s">
        <v>6473</v>
      </c>
      <c r="C2780" s="8" t="s">
        <v>6472</v>
      </c>
      <c r="D2780" s="54" t="s">
        <v>6474</v>
      </c>
      <c r="E2780" s="70">
        <v>3500</v>
      </c>
      <c r="F2780" s="26">
        <v>2800</v>
      </c>
      <c r="G2780" s="12">
        <f t="shared" si="43"/>
        <v>0.25</v>
      </c>
      <c r="H2780" s="12" t="s">
        <v>6400</v>
      </c>
      <c r="I2780" s="12" t="s">
        <v>29454</v>
      </c>
      <c r="J2780" s="25" t="s">
        <v>60</v>
      </c>
    </row>
    <row r="2781" spans="2:10" ht="12.75">
      <c r="B2781" s="46" t="s">
        <v>6929</v>
      </c>
      <c r="C2781" s="8" t="s">
        <v>6928</v>
      </c>
      <c r="D2781" s="54" t="s">
        <v>6930</v>
      </c>
      <c r="E2781" s="70">
        <v>3500</v>
      </c>
      <c r="F2781" s="26">
        <v>2800</v>
      </c>
      <c r="G2781" s="12">
        <f t="shared" si="43"/>
        <v>0.25</v>
      </c>
      <c r="H2781" s="12" t="s">
        <v>6926</v>
      </c>
      <c r="I2781" s="12" t="s">
        <v>29455</v>
      </c>
      <c r="J2781" s="25" t="s">
        <v>60</v>
      </c>
    </row>
    <row r="2782" spans="2:10" ht="12.75">
      <c r="B2782" s="72" t="s">
        <v>22955</v>
      </c>
      <c r="C2782" s="8" t="s">
        <v>26972</v>
      </c>
      <c r="D2782" s="54" t="s">
        <v>22956</v>
      </c>
      <c r="E2782" s="70">
        <v>3460</v>
      </c>
      <c r="F2782" s="26">
        <v>2770</v>
      </c>
      <c r="G2782" s="12">
        <f t="shared" si="43"/>
        <v>0.24909747292418771</v>
      </c>
      <c r="H2782" s="12" t="s">
        <v>31935</v>
      </c>
      <c r="I2782" s="12" t="s">
        <v>29456</v>
      </c>
      <c r="J2782" s="25" t="s">
        <v>60</v>
      </c>
    </row>
    <row r="2783" spans="2:10" ht="12.75">
      <c r="B2783" s="72" t="s">
        <v>16563</v>
      </c>
      <c r="C2783" s="8" t="s">
        <v>25839</v>
      </c>
      <c r="D2783" s="54" t="s">
        <v>16564</v>
      </c>
      <c r="E2783" s="70">
        <v>3470</v>
      </c>
      <c r="F2783" s="26">
        <v>2778</v>
      </c>
      <c r="G2783" s="12">
        <f t="shared" si="43"/>
        <v>0.24910007199424045</v>
      </c>
      <c r="H2783" s="12" t="s">
        <v>31876</v>
      </c>
      <c r="I2783" s="12" t="s">
        <v>29457</v>
      </c>
      <c r="J2783" s="25" t="s">
        <v>60</v>
      </c>
    </row>
    <row r="2784" spans="2:10" ht="12.75">
      <c r="B2784" s="72" t="s">
        <v>23952</v>
      </c>
      <c r="C2784" s="8" t="s">
        <v>60</v>
      </c>
      <c r="D2784" s="54" t="s">
        <v>23953</v>
      </c>
      <c r="E2784" s="70">
        <v>3490</v>
      </c>
      <c r="F2784" s="26">
        <v>2788</v>
      </c>
      <c r="G2784" s="12">
        <f t="shared" si="43"/>
        <v>0.25179340028694397</v>
      </c>
      <c r="H2784" s="12" t="s">
        <v>60</v>
      </c>
      <c r="I2784" s="12" t="s">
        <v>29458</v>
      </c>
      <c r="J2784" s="25" t="s">
        <v>60</v>
      </c>
    </row>
    <row r="2785" spans="2:10" ht="12.75">
      <c r="B2785" s="72" t="s">
        <v>24454</v>
      </c>
      <c r="C2785" s="8" t="s">
        <v>25299</v>
      </c>
      <c r="D2785" s="54" t="s">
        <v>24455</v>
      </c>
      <c r="E2785" s="70">
        <v>3490</v>
      </c>
      <c r="F2785" s="26">
        <v>2791</v>
      </c>
      <c r="G2785" s="12">
        <f t="shared" si="43"/>
        <v>0.25044786814761744</v>
      </c>
      <c r="H2785" s="12" t="s">
        <v>60</v>
      </c>
      <c r="I2785" s="12" t="s">
        <v>60</v>
      </c>
      <c r="J2785" s="25" t="s">
        <v>60</v>
      </c>
    </row>
    <row r="2786" spans="2:10" ht="12.75">
      <c r="B2786" s="72" t="s">
        <v>10642</v>
      </c>
      <c r="C2786" s="8">
        <v>0</v>
      </c>
      <c r="D2786" s="54" t="s">
        <v>10643</v>
      </c>
      <c r="E2786" s="70">
        <v>3500</v>
      </c>
      <c r="F2786" s="26">
        <v>2802</v>
      </c>
      <c r="G2786" s="12">
        <f t="shared" si="43"/>
        <v>0.24910778015703072</v>
      </c>
      <c r="H2786" s="12" t="s">
        <v>60</v>
      </c>
      <c r="I2786" s="12" t="s">
        <v>60</v>
      </c>
      <c r="J2786" s="25" t="s">
        <v>60</v>
      </c>
    </row>
    <row r="2787" spans="2:10" ht="12.75">
      <c r="B2787" s="72" t="s">
        <v>14125</v>
      </c>
      <c r="C2787" s="8" t="s">
        <v>25284</v>
      </c>
      <c r="D2787" s="54" t="s">
        <v>14126</v>
      </c>
      <c r="E2787" s="70">
        <v>3500</v>
      </c>
      <c r="F2787" s="26">
        <v>2797</v>
      </c>
      <c r="G2787" s="12">
        <f t="shared" si="43"/>
        <v>0.25134072220235959</v>
      </c>
      <c r="H2787" s="12" t="s">
        <v>31645</v>
      </c>
      <c r="I2787" s="12" t="s">
        <v>29459</v>
      </c>
      <c r="J2787" s="25" t="s">
        <v>60</v>
      </c>
    </row>
    <row r="2788" spans="2:10" ht="12.75">
      <c r="B2788" s="72" t="s">
        <v>14133</v>
      </c>
      <c r="C2788" s="8" t="s">
        <v>25286</v>
      </c>
      <c r="D2788" s="54" t="s">
        <v>14134</v>
      </c>
      <c r="E2788" s="70">
        <v>3510</v>
      </c>
      <c r="F2788" s="26">
        <v>2805</v>
      </c>
      <c r="G2788" s="12">
        <f t="shared" si="43"/>
        <v>0.25133689839572182</v>
      </c>
      <c r="H2788" s="12" t="s">
        <v>31683</v>
      </c>
      <c r="I2788" s="12" t="s">
        <v>29460</v>
      </c>
      <c r="J2788" s="25" t="s">
        <v>60</v>
      </c>
    </row>
    <row r="2789" spans="2:10" ht="12.75">
      <c r="B2789" s="72" t="s">
        <v>21475</v>
      </c>
      <c r="C2789" s="8" t="s">
        <v>26740</v>
      </c>
      <c r="D2789" s="54" t="s">
        <v>21476</v>
      </c>
      <c r="E2789" s="70">
        <v>3510</v>
      </c>
      <c r="F2789" s="26">
        <v>2808</v>
      </c>
      <c r="G2789" s="12">
        <f t="shared" si="43"/>
        <v>0.25</v>
      </c>
      <c r="H2789" s="12" t="s">
        <v>31936</v>
      </c>
      <c r="I2789" s="12" t="s">
        <v>29461</v>
      </c>
      <c r="J2789" s="25" t="s">
        <v>60</v>
      </c>
    </row>
    <row r="2790" spans="2:10" ht="12.75">
      <c r="B2790" s="72" t="s">
        <v>14129</v>
      </c>
      <c r="C2790" s="8" t="s">
        <v>25285</v>
      </c>
      <c r="D2790" s="54" t="s">
        <v>14130</v>
      </c>
      <c r="E2790" s="70">
        <v>3510</v>
      </c>
      <c r="F2790" s="26">
        <v>2811</v>
      </c>
      <c r="G2790" s="12">
        <f t="shared" si="43"/>
        <v>0.24866595517609391</v>
      </c>
      <c r="H2790" s="12" t="s">
        <v>31645</v>
      </c>
      <c r="I2790" s="12" t="s">
        <v>29462</v>
      </c>
      <c r="J2790" s="25" t="s">
        <v>60</v>
      </c>
    </row>
    <row r="2791" spans="2:10" ht="12.75">
      <c r="B2791" s="72" t="s">
        <v>24269</v>
      </c>
      <c r="C2791" s="8" t="s">
        <v>27184</v>
      </c>
      <c r="D2791" s="54" t="s">
        <v>24270</v>
      </c>
      <c r="E2791" s="70">
        <v>3520</v>
      </c>
      <c r="F2791" s="26">
        <v>2819</v>
      </c>
      <c r="G2791" s="12">
        <f t="shared" si="43"/>
        <v>0.24866974104292305</v>
      </c>
      <c r="H2791" s="12" t="s">
        <v>60</v>
      </c>
      <c r="I2791" s="12" t="s">
        <v>60</v>
      </c>
      <c r="J2791" s="25" t="s">
        <v>60</v>
      </c>
    </row>
    <row r="2792" spans="2:10" ht="12.75">
      <c r="B2792" s="72" t="s">
        <v>10646</v>
      </c>
      <c r="C2792" s="8">
        <v>0</v>
      </c>
      <c r="D2792" s="54" t="s">
        <v>10647</v>
      </c>
      <c r="E2792" s="70">
        <v>3540</v>
      </c>
      <c r="F2792" s="26">
        <v>2832</v>
      </c>
      <c r="G2792" s="12">
        <f t="shared" si="43"/>
        <v>0.25</v>
      </c>
      <c r="H2792" s="12" t="s">
        <v>60</v>
      </c>
      <c r="I2792" s="12" t="s">
        <v>60</v>
      </c>
      <c r="J2792" s="25" t="s">
        <v>60</v>
      </c>
    </row>
    <row r="2793" spans="2:10" ht="12.75">
      <c r="B2793" s="72" t="s">
        <v>14141</v>
      </c>
      <c r="C2793" s="8" t="s">
        <v>60</v>
      </c>
      <c r="D2793" s="54" t="s">
        <v>14142</v>
      </c>
      <c r="E2793" s="70">
        <v>3540</v>
      </c>
      <c r="F2793" s="26">
        <v>2831</v>
      </c>
      <c r="G2793" s="12">
        <f t="shared" si="43"/>
        <v>0.25044154009184028</v>
      </c>
      <c r="H2793" s="12" t="s">
        <v>60</v>
      </c>
      <c r="I2793" s="12" t="s">
        <v>60</v>
      </c>
      <c r="J2793" s="25" t="s">
        <v>60</v>
      </c>
    </row>
    <row r="2794" spans="2:10" ht="12.75">
      <c r="B2794" s="72" t="s">
        <v>9185</v>
      </c>
      <c r="C2794" s="8" t="s">
        <v>24542</v>
      </c>
      <c r="D2794" s="54" t="s">
        <v>9186</v>
      </c>
      <c r="E2794" s="70">
        <v>3550</v>
      </c>
      <c r="F2794" s="26">
        <v>2838</v>
      </c>
      <c r="G2794" s="12">
        <f t="shared" si="43"/>
        <v>0.25088090204369284</v>
      </c>
      <c r="H2794" s="12" t="s">
        <v>60</v>
      </c>
      <c r="I2794" s="12" t="s">
        <v>60</v>
      </c>
      <c r="J2794" s="25" t="s">
        <v>60</v>
      </c>
    </row>
    <row r="2795" spans="2:10" ht="12.75">
      <c r="B2795" s="72" t="s">
        <v>14137</v>
      </c>
      <c r="C2795" s="8" t="s">
        <v>25287</v>
      </c>
      <c r="D2795" s="54" t="s">
        <v>14138</v>
      </c>
      <c r="E2795" s="70">
        <v>3550</v>
      </c>
      <c r="F2795" s="26">
        <v>2839</v>
      </c>
      <c r="G2795" s="12">
        <f t="shared" si="43"/>
        <v>0.25044029587883054</v>
      </c>
      <c r="H2795" s="12" t="s">
        <v>31645</v>
      </c>
      <c r="I2795" s="12" t="s">
        <v>29463</v>
      </c>
      <c r="J2795" s="25" t="s">
        <v>60</v>
      </c>
    </row>
    <row r="2796" spans="2:10" ht="12.75">
      <c r="B2796" s="72" t="s">
        <v>19270</v>
      </c>
      <c r="C2796" s="8" t="s">
        <v>26379</v>
      </c>
      <c r="D2796" s="54" t="s">
        <v>19271</v>
      </c>
      <c r="E2796" s="70">
        <v>3550</v>
      </c>
      <c r="F2796" s="26">
        <v>2838</v>
      </c>
      <c r="G2796" s="12">
        <f t="shared" si="43"/>
        <v>0.25088090204369284</v>
      </c>
      <c r="H2796" s="12" t="s">
        <v>31859</v>
      </c>
      <c r="I2796" s="12" t="s">
        <v>29464</v>
      </c>
      <c r="J2796" s="25" t="s">
        <v>60</v>
      </c>
    </row>
    <row r="2797" spans="2:10" ht="12.75">
      <c r="B2797" s="72" t="s">
        <v>22960</v>
      </c>
      <c r="C2797" s="8" t="s">
        <v>26973</v>
      </c>
      <c r="D2797" s="54" t="s">
        <v>22961</v>
      </c>
      <c r="E2797" s="70">
        <v>3550</v>
      </c>
      <c r="F2797" s="26">
        <v>2842</v>
      </c>
      <c r="G2797" s="12">
        <f t="shared" si="43"/>
        <v>0.24912033779028864</v>
      </c>
      <c r="H2797" s="12" t="s">
        <v>31937</v>
      </c>
      <c r="I2797" s="12" t="s">
        <v>29465</v>
      </c>
      <c r="J2797" s="25" t="s">
        <v>60</v>
      </c>
    </row>
    <row r="2798" spans="2:10" ht="12.75">
      <c r="B2798" s="72" t="s">
        <v>9005</v>
      </c>
      <c r="C2798" s="8" t="s">
        <v>24504</v>
      </c>
      <c r="D2798" s="54" t="s">
        <v>9006</v>
      </c>
      <c r="E2798" s="70">
        <v>3560</v>
      </c>
      <c r="F2798" s="26">
        <v>2845</v>
      </c>
      <c r="G2798" s="12">
        <f t="shared" si="43"/>
        <v>0.25131810193321624</v>
      </c>
      <c r="H2798" s="12" t="s">
        <v>31908</v>
      </c>
      <c r="I2798" s="12" t="s">
        <v>29466</v>
      </c>
      <c r="J2798" s="25" t="s">
        <v>60</v>
      </c>
    </row>
    <row r="2799" spans="2:10" ht="12.75">
      <c r="B2799" s="72" t="s">
        <v>12658</v>
      </c>
      <c r="C2799" s="8" t="s">
        <v>25021</v>
      </c>
      <c r="D2799" s="54" t="s">
        <v>12659</v>
      </c>
      <c r="E2799" s="70">
        <v>3560</v>
      </c>
      <c r="F2799" s="26">
        <v>2845</v>
      </c>
      <c r="G2799" s="12">
        <f t="shared" si="43"/>
        <v>0.25131810193321624</v>
      </c>
      <c r="H2799" s="12" t="s">
        <v>31908</v>
      </c>
      <c r="I2799" s="12" t="s">
        <v>29467</v>
      </c>
      <c r="J2799" s="25" t="s">
        <v>60</v>
      </c>
    </row>
    <row r="2800" spans="2:10" ht="12.75">
      <c r="B2800" s="72" t="s">
        <v>14145</v>
      </c>
      <c r="C2800" s="8" t="s">
        <v>25288</v>
      </c>
      <c r="D2800" s="54" t="s">
        <v>14146</v>
      </c>
      <c r="E2800" s="70">
        <v>3560</v>
      </c>
      <c r="F2800" s="26">
        <v>2847</v>
      </c>
      <c r="G2800" s="12">
        <f t="shared" si="43"/>
        <v>0.25043905865823679</v>
      </c>
      <c r="H2800" s="12" t="s">
        <v>31683</v>
      </c>
      <c r="I2800" s="12" t="s">
        <v>29468</v>
      </c>
      <c r="J2800" s="25" t="s">
        <v>60</v>
      </c>
    </row>
    <row r="2801" spans="2:10" ht="12.75">
      <c r="B2801" s="72" t="s">
        <v>20107</v>
      </c>
      <c r="C2801" s="8" t="s">
        <v>26502</v>
      </c>
      <c r="D2801" s="54" t="s">
        <v>20108</v>
      </c>
      <c r="E2801" s="70">
        <v>3560</v>
      </c>
      <c r="F2801" s="26">
        <v>2845</v>
      </c>
      <c r="G2801" s="12">
        <f t="shared" si="43"/>
        <v>0.25131810193321624</v>
      </c>
      <c r="H2801" s="12" t="s">
        <v>31814</v>
      </c>
      <c r="I2801" s="12" t="s">
        <v>29469</v>
      </c>
      <c r="J2801" s="25" t="s">
        <v>60</v>
      </c>
    </row>
    <row r="2802" spans="2:10" ht="12.75">
      <c r="B2802" s="72" t="s">
        <v>21807</v>
      </c>
      <c r="C2802" s="8" t="s">
        <v>26791</v>
      </c>
      <c r="D2802" s="54" t="s">
        <v>21808</v>
      </c>
      <c r="E2802" s="70">
        <v>3560</v>
      </c>
      <c r="F2802" s="26">
        <v>2850</v>
      </c>
      <c r="G2802" s="12">
        <f t="shared" si="43"/>
        <v>0.24912280701754397</v>
      </c>
      <c r="H2802" s="12" t="s">
        <v>31919</v>
      </c>
      <c r="I2802" s="12" t="s">
        <v>29470</v>
      </c>
      <c r="J2802" s="25" t="s">
        <v>60</v>
      </c>
    </row>
    <row r="2803" spans="2:10" ht="12.75">
      <c r="B2803" s="72" t="s">
        <v>21811</v>
      </c>
      <c r="C2803" s="8" t="s">
        <v>26792</v>
      </c>
      <c r="D2803" s="54" t="s">
        <v>21812</v>
      </c>
      <c r="E2803" s="70">
        <v>3560</v>
      </c>
      <c r="F2803" s="26">
        <v>2850</v>
      </c>
      <c r="G2803" s="12">
        <f t="shared" si="43"/>
        <v>0.24912280701754397</v>
      </c>
      <c r="H2803" s="12" t="s">
        <v>31938</v>
      </c>
      <c r="I2803" s="12" t="s">
        <v>29471</v>
      </c>
      <c r="J2803" s="25" t="s">
        <v>60</v>
      </c>
    </row>
    <row r="2804" spans="2:10" ht="12.75">
      <c r="B2804" s="72" t="s">
        <v>10602</v>
      </c>
      <c r="C2804" s="8">
        <v>0</v>
      </c>
      <c r="D2804" s="54" t="s">
        <v>10603</v>
      </c>
      <c r="E2804" s="70">
        <v>3570</v>
      </c>
      <c r="F2804" s="26">
        <v>2856</v>
      </c>
      <c r="G2804" s="12">
        <f t="shared" si="43"/>
        <v>0.25</v>
      </c>
      <c r="H2804" s="12" t="s">
        <v>60</v>
      </c>
      <c r="I2804" s="12" t="s">
        <v>60</v>
      </c>
      <c r="J2804" s="25" t="s">
        <v>60</v>
      </c>
    </row>
    <row r="2805" spans="2:10" ht="12.75">
      <c r="B2805" s="72" t="s">
        <v>16567</v>
      </c>
      <c r="C2805" s="8" t="s">
        <v>25840</v>
      </c>
      <c r="D2805" s="54" t="s">
        <v>16568</v>
      </c>
      <c r="E2805" s="70">
        <v>3580</v>
      </c>
      <c r="F2805" s="26">
        <v>2860</v>
      </c>
      <c r="G2805" s="12">
        <f t="shared" si="43"/>
        <v>0.25174825174825166</v>
      </c>
      <c r="H2805" s="12" t="s">
        <v>31799</v>
      </c>
      <c r="I2805" s="12" t="s">
        <v>29472</v>
      </c>
      <c r="J2805" s="25" t="s">
        <v>60</v>
      </c>
    </row>
    <row r="2806" spans="2:10" ht="12.75">
      <c r="B2806" s="72" t="s">
        <v>17119</v>
      </c>
      <c r="C2806" s="8" t="s">
        <v>25969</v>
      </c>
      <c r="D2806" s="54" t="s">
        <v>17120</v>
      </c>
      <c r="E2806" s="70">
        <v>3580</v>
      </c>
      <c r="F2806" s="26">
        <v>2860</v>
      </c>
      <c r="G2806" s="12">
        <f t="shared" si="43"/>
        <v>0.25174825174825166</v>
      </c>
      <c r="H2806" s="12" t="s">
        <v>31718</v>
      </c>
      <c r="I2806" s="12" t="s">
        <v>29473</v>
      </c>
      <c r="J2806" s="25" t="s">
        <v>60</v>
      </c>
    </row>
    <row r="2807" spans="2:10" ht="12.75">
      <c r="B2807" s="72" t="s">
        <v>24229</v>
      </c>
      <c r="C2807" s="8" t="s">
        <v>27175</v>
      </c>
      <c r="D2807" s="54" t="s">
        <v>24230</v>
      </c>
      <c r="E2807" s="70">
        <v>3570</v>
      </c>
      <c r="F2807" s="26">
        <v>2858</v>
      </c>
      <c r="G2807" s="12">
        <f t="shared" si="43"/>
        <v>0.24912526242127364</v>
      </c>
      <c r="H2807" s="12" t="s">
        <v>60</v>
      </c>
      <c r="I2807" s="12" t="s">
        <v>60</v>
      </c>
      <c r="J2807" s="25" t="s">
        <v>60</v>
      </c>
    </row>
    <row r="2808" spans="2:10" ht="12.75">
      <c r="B2808" s="72" t="s">
        <v>9699</v>
      </c>
      <c r="C2808" s="8" t="s">
        <v>60</v>
      </c>
      <c r="D2808" s="54" t="s">
        <v>9700</v>
      </c>
      <c r="E2808" s="70">
        <v>3600</v>
      </c>
      <c r="F2808" s="26">
        <v>2879</v>
      </c>
      <c r="G2808" s="12">
        <f t="shared" si="43"/>
        <v>0.25043417853421324</v>
      </c>
      <c r="H2808" s="12" t="s">
        <v>60</v>
      </c>
      <c r="I2808" s="12" t="s">
        <v>60</v>
      </c>
      <c r="J2808" s="25" t="s">
        <v>60</v>
      </c>
    </row>
    <row r="2809" spans="2:10" ht="12.75">
      <c r="B2809" s="72" t="s">
        <v>9703</v>
      </c>
      <c r="C2809" s="8" t="s">
        <v>60</v>
      </c>
      <c r="D2809" s="54" t="s">
        <v>9704</v>
      </c>
      <c r="E2809" s="70">
        <v>3600</v>
      </c>
      <c r="F2809" s="26">
        <v>2879</v>
      </c>
      <c r="G2809" s="12">
        <f t="shared" si="43"/>
        <v>0.25043417853421324</v>
      </c>
      <c r="H2809" s="12" t="s">
        <v>60</v>
      </c>
      <c r="I2809" s="12" t="s">
        <v>60</v>
      </c>
      <c r="J2809" s="25" t="s">
        <v>60</v>
      </c>
    </row>
    <row r="2810" spans="2:10" ht="12.75">
      <c r="B2810" s="72" t="s">
        <v>9707</v>
      </c>
      <c r="C2810" s="8" t="s">
        <v>60</v>
      </c>
      <c r="D2810" s="54" t="s">
        <v>9708</v>
      </c>
      <c r="E2810" s="70">
        <v>3600</v>
      </c>
      <c r="F2810" s="26">
        <v>2879</v>
      </c>
      <c r="G2810" s="12">
        <f t="shared" si="43"/>
        <v>0.25043417853421324</v>
      </c>
      <c r="H2810" s="12" t="s">
        <v>60</v>
      </c>
      <c r="I2810" s="12" t="s">
        <v>60</v>
      </c>
      <c r="J2810" s="25" t="s">
        <v>60</v>
      </c>
    </row>
    <row r="2811" spans="2:10" ht="12.75">
      <c r="B2811" s="72" t="s">
        <v>9719</v>
      </c>
      <c r="C2811" s="8" t="s">
        <v>60</v>
      </c>
      <c r="D2811" s="54" t="s">
        <v>9720</v>
      </c>
      <c r="E2811" s="70">
        <v>3600</v>
      </c>
      <c r="F2811" s="26">
        <v>2879</v>
      </c>
      <c r="G2811" s="12">
        <f t="shared" si="43"/>
        <v>0.25043417853421324</v>
      </c>
      <c r="H2811" s="12" t="s">
        <v>60</v>
      </c>
      <c r="I2811" s="12" t="s">
        <v>60</v>
      </c>
      <c r="J2811" s="25" t="s">
        <v>60</v>
      </c>
    </row>
    <row r="2812" spans="2:10" ht="12.75">
      <c r="B2812" s="72" t="s">
        <v>12761</v>
      </c>
      <c r="C2812" s="8">
        <v>4932373508</v>
      </c>
      <c r="D2812" s="54" t="s">
        <v>12762</v>
      </c>
      <c r="E2812" s="70">
        <v>3630</v>
      </c>
      <c r="F2812" s="26">
        <v>2900</v>
      </c>
      <c r="G2812" s="12">
        <f t="shared" si="43"/>
        <v>0.25172413793103443</v>
      </c>
      <c r="H2812" s="12" t="s">
        <v>31832</v>
      </c>
      <c r="I2812" s="12" t="s">
        <v>29474</v>
      </c>
      <c r="J2812" s="25" t="s">
        <v>60</v>
      </c>
    </row>
    <row r="2813" spans="2:10" ht="12.75">
      <c r="B2813" s="72" t="s">
        <v>14149</v>
      </c>
      <c r="C2813" s="8" t="s">
        <v>25289</v>
      </c>
      <c r="D2813" s="54" t="s">
        <v>14150</v>
      </c>
      <c r="E2813" s="70">
        <v>3620</v>
      </c>
      <c r="F2813" s="26">
        <v>2898</v>
      </c>
      <c r="G2813" s="12">
        <f t="shared" si="43"/>
        <v>0.2491373360938578</v>
      </c>
      <c r="H2813" s="12" t="s">
        <v>31864</v>
      </c>
      <c r="I2813" s="12" t="s">
        <v>29475</v>
      </c>
      <c r="J2813" s="25" t="s">
        <v>60</v>
      </c>
    </row>
    <row r="2814" spans="2:10" ht="12.75">
      <c r="B2814" s="72" t="s">
        <v>16571</v>
      </c>
      <c r="C2814" s="8" t="s">
        <v>25841</v>
      </c>
      <c r="D2814" s="54" t="s">
        <v>16572</v>
      </c>
      <c r="E2814" s="70">
        <v>3620</v>
      </c>
      <c r="F2814" s="26">
        <v>2895</v>
      </c>
      <c r="G2814" s="12">
        <f t="shared" si="43"/>
        <v>0.25043177892918833</v>
      </c>
      <c r="H2814" s="12" t="s">
        <v>31876</v>
      </c>
      <c r="I2814" s="12" t="s">
        <v>29476</v>
      </c>
      <c r="J2814" s="25" t="s">
        <v>60</v>
      </c>
    </row>
    <row r="2815" spans="2:10" ht="12.75">
      <c r="B2815" s="72" t="s">
        <v>23190</v>
      </c>
      <c r="C2815" s="8" t="s">
        <v>60</v>
      </c>
      <c r="D2815" s="54" t="s">
        <v>23191</v>
      </c>
      <c r="E2815" s="70">
        <v>3630</v>
      </c>
      <c r="F2815" s="26">
        <v>2901</v>
      </c>
      <c r="G2815" s="12">
        <f t="shared" si="43"/>
        <v>0.25129265770423981</v>
      </c>
      <c r="H2815" s="12" t="s">
        <v>31939</v>
      </c>
      <c r="I2815" s="12" t="s">
        <v>29477</v>
      </c>
      <c r="J2815" s="25" t="s">
        <v>60</v>
      </c>
    </row>
    <row r="2816" spans="2:10" ht="12.75">
      <c r="B2816" s="72" t="s">
        <v>9009</v>
      </c>
      <c r="C2816" s="8" t="s">
        <v>24505</v>
      </c>
      <c r="D2816" s="54" t="s">
        <v>9010</v>
      </c>
      <c r="E2816" s="70">
        <v>3650</v>
      </c>
      <c r="F2816" s="26">
        <v>2919</v>
      </c>
      <c r="G2816" s="12">
        <f t="shared" si="43"/>
        <v>0.25042822884549509</v>
      </c>
      <c r="H2816" s="12" t="s">
        <v>60</v>
      </c>
      <c r="I2816" s="12" t="s">
        <v>32155</v>
      </c>
      <c r="J2816" s="25" t="s">
        <v>60</v>
      </c>
    </row>
    <row r="2817" spans="2:10" ht="12.75">
      <c r="B2817" s="72" t="s">
        <v>12662</v>
      </c>
      <c r="C2817" s="8" t="s">
        <v>25022</v>
      </c>
      <c r="D2817" s="54" t="s">
        <v>12663</v>
      </c>
      <c r="E2817" s="70">
        <v>3650</v>
      </c>
      <c r="F2817" s="26">
        <v>2919</v>
      </c>
      <c r="G2817" s="12">
        <f t="shared" si="43"/>
        <v>0.25042822884549509</v>
      </c>
      <c r="H2817" s="12" t="s">
        <v>31908</v>
      </c>
      <c r="I2817" s="12" t="s">
        <v>29478</v>
      </c>
      <c r="J2817" s="25" t="s">
        <v>60</v>
      </c>
    </row>
    <row r="2818" spans="2:10" ht="12.75">
      <c r="B2818" s="72" t="s">
        <v>12666</v>
      </c>
      <c r="C2818" s="8" t="s">
        <v>25023</v>
      </c>
      <c r="D2818" s="54" t="s">
        <v>12667</v>
      </c>
      <c r="E2818" s="70">
        <v>3650</v>
      </c>
      <c r="F2818" s="26">
        <v>2919</v>
      </c>
      <c r="G2818" s="12">
        <f t="shared" ref="G2818:G2881" si="44">IFERROR(E2818/F2818-1,0)</f>
        <v>0.25042822884549509</v>
      </c>
      <c r="H2818" s="12" t="s">
        <v>31722</v>
      </c>
      <c r="I2818" s="12" t="s">
        <v>29479</v>
      </c>
      <c r="J2818" s="25" t="s">
        <v>60</v>
      </c>
    </row>
    <row r="2819" spans="2:10" ht="12.75">
      <c r="B2819" s="72" t="s">
        <v>14153</v>
      </c>
      <c r="C2819" s="8" t="s">
        <v>25290</v>
      </c>
      <c r="D2819" s="54" t="s">
        <v>14154</v>
      </c>
      <c r="E2819" s="70">
        <v>3650</v>
      </c>
      <c r="F2819" s="26">
        <v>2917</v>
      </c>
      <c r="G2819" s="12">
        <f t="shared" si="44"/>
        <v>0.25128556736372976</v>
      </c>
      <c r="H2819" s="12" t="s">
        <v>31687</v>
      </c>
      <c r="I2819" s="12" t="s">
        <v>29480</v>
      </c>
      <c r="J2819" s="25" t="s">
        <v>60</v>
      </c>
    </row>
    <row r="2820" spans="2:10" ht="12.75">
      <c r="B2820" s="72" t="s">
        <v>19078</v>
      </c>
      <c r="C2820" s="8">
        <v>4932479216</v>
      </c>
      <c r="D2820" s="54" t="s">
        <v>19079</v>
      </c>
      <c r="E2820" s="70">
        <v>3640</v>
      </c>
      <c r="F2820" s="26">
        <v>2913</v>
      </c>
      <c r="G2820" s="12">
        <f t="shared" si="44"/>
        <v>0.24957088911774794</v>
      </c>
      <c r="H2820" s="12" t="s">
        <v>31940</v>
      </c>
      <c r="I2820" s="12" t="s">
        <v>29481</v>
      </c>
      <c r="J2820" s="25" t="s">
        <v>60</v>
      </c>
    </row>
    <row r="2821" spans="2:10" ht="12.75">
      <c r="B2821" s="72" t="s">
        <v>9715</v>
      </c>
      <c r="C2821" s="8" t="s">
        <v>60</v>
      </c>
      <c r="D2821" s="54" t="s">
        <v>9716</v>
      </c>
      <c r="E2821" s="70">
        <v>3650</v>
      </c>
      <c r="F2821" s="26">
        <v>2923</v>
      </c>
      <c r="G2821" s="12">
        <f t="shared" si="44"/>
        <v>0.2487170715018816</v>
      </c>
      <c r="H2821" s="12" t="s">
        <v>60</v>
      </c>
      <c r="I2821" s="12" t="s">
        <v>60</v>
      </c>
      <c r="J2821" s="25" t="s">
        <v>60</v>
      </c>
    </row>
    <row r="2822" spans="2:10" ht="12.75">
      <c r="B2822" s="72" t="s">
        <v>9982</v>
      </c>
      <c r="C2822" s="8" t="s">
        <v>24554</v>
      </c>
      <c r="D2822" s="54" t="s">
        <v>9983</v>
      </c>
      <c r="E2822" s="70">
        <v>3660</v>
      </c>
      <c r="F2822" s="26">
        <v>2927</v>
      </c>
      <c r="G2822" s="12">
        <f t="shared" si="44"/>
        <v>0.25042705842159196</v>
      </c>
      <c r="H2822" s="12" t="s">
        <v>31929</v>
      </c>
      <c r="I2822" s="12" t="s">
        <v>60</v>
      </c>
      <c r="J2822" s="25" t="s">
        <v>60</v>
      </c>
    </row>
    <row r="2823" spans="2:10" ht="12.75">
      <c r="B2823" s="72" t="s">
        <v>9990</v>
      </c>
      <c r="C2823" s="8" t="s">
        <v>24554</v>
      </c>
      <c r="D2823" s="54" t="s">
        <v>9991</v>
      </c>
      <c r="E2823" s="70">
        <v>3660</v>
      </c>
      <c r="F2823" s="26">
        <v>2927</v>
      </c>
      <c r="G2823" s="12">
        <f t="shared" si="44"/>
        <v>0.25042705842159196</v>
      </c>
      <c r="H2823" s="12" t="s">
        <v>60</v>
      </c>
      <c r="I2823" s="12" t="s">
        <v>29482</v>
      </c>
      <c r="J2823" s="25" t="s">
        <v>60</v>
      </c>
    </row>
    <row r="2824" spans="2:10" ht="12.75">
      <c r="B2824" s="72" t="s">
        <v>22308</v>
      </c>
      <c r="C2824" s="8" t="s">
        <v>26913</v>
      </c>
      <c r="D2824" s="54" t="s">
        <v>22309</v>
      </c>
      <c r="E2824" s="70">
        <v>3670</v>
      </c>
      <c r="F2824" s="26">
        <v>2933</v>
      </c>
      <c r="G2824" s="12">
        <f t="shared" si="44"/>
        <v>0.25127855438117974</v>
      </c>
      <c r="H2824" s="12" t="s">
        <v>31702</v>
      </c>
      <c r="I2824" s="12" t="s">
        <v>29483</v>
      </c>
      <c r="J2824" s="25" t="s">
        <v>60</v>
      </c>
    </row>
    <row r="2825" spans="2:10" ht="12.75">
      <c r="B2825" s="72" t="s">
        <v>22707</v>
      </c>
      <c r="C2825" s="8" t="s">
        <v>26929</v>
      </c>
      <c r="D2825" s="54" t="s">
        <v>22708</v>
      </c>
      <c r="E2825" s="70">
        <v>3670</v>
      </c>
      <c r="F2825" s="26">
        <v>2933</v>
      </c>
      <c r="G2825" s="12">
        <f t="shared" si="44"/>
        <v>0.25127855438117974</v>
      </c>
      <c r="H2825" s="12" t="s">
        <v>31807</v>
      </c>
      <c r="I2825" s="12" t="s">
        <v>29484</v>
      </c>
      <c r="J2825" s="25" t="s">
        <v>60</v>
      </c>
    </row>
    <row r="2826" spans="2:10" ht="12.75">
      <c r="B2826" s="45" t="s">
        <v>4156</v>
      </c>
      <c r="C2826" s="8" t="s">
        <v>4155</v>
      </c>
      <c r="D2826" s="54" t="s">
        <v>4157</v>
      </c>
      <c r="E2826" s="70">
        <v>3600</v>
      </c>
      <c r="F2826" s="26">
        <v>2900</v>
      </c>
      <c r="G2826" s="12">
        <f t="shared" si="44"/>
        <v>0.24137931034482762</v>
      </c>
      <c r="H2826" s="12" t="s">
        <v>4123</v>
      </c>
      <c r="I2826" s="12" t="s">
        <v>29485</v>
      </c>
      <c r="J2826" s="25" t="s">
        <v>60</v>
      </c>
    </row>
    <row r="2827" spans="2:10" ht="12.75">
      <c r="B2827" s="45" t="s">
        <v>4528</v>
      </c>
      <c r="C2827" s="8" t="s">
        <v>4527</v>
      </c>
      <c r="D2827" s="54" t="s">
        <v>4529</v>
      </c>
      <c r="E2827" s="70">
        <v>3600</v>
      </c>
      <c r="F2827" s="26">
        <v>2900</v>
      </c>
      <c r="G2827" s="12">
        <f t="shared" si="44"/>
        <v>0.24137931034482762</v>
      </c>
      <c r="H2827" s="12" t="s">
        <v>60</v>
      </c>
      <c r="I2827" s="12" t="s">
        <v>60</v>
      </c>
      <c r="J2827" s="25" t="s">
        <v>60</v>
      </c>
    </row>
    <row r="2828" spans="2:10" ht="12.75">
      <c r="B2828" s="72" t="s">
        <v>14157</v>
      </c>
      <c r="C2828" s="8" t="s">
        <v>25291</v>
      </c>
      <c r="D2828" s="54" t="s">
        <v>14158</v>
      </c>
      <c r="E2828" s="70">
        <v>3670</v>
      </c>
      <c r="F2828" s="26">
        <v>2938</v>
      </c>
      <c r="G2828" s="12">
        <f t="shared" si="44"/>
        <v>0.24914908100748812</v>
      </c>
      <c r="H2828" s="12" t="s">
        <v>31645</v>
      </c>
      <c r="I2828" s="12" t="s">
        <v>29486</v>
      </c>
      <c r="J2828" s="25" t="s">
        <v>60</v>
      </c>
    </row>
    <row r="2829" spans="2:10" ht="12.75">
      <c r="B2829" s="72" t="s">
        <v>14169</v>
      </c>
      <c r="C2829" s="8" t="s">
        <v>25294</v>
      </c>
      <c r="D2829" s="54" t="s">
        <v>14170</v>
      </c>
      <c r="E2829" s="70">
        <v>3680</v>
      </c>
      <c r="F2829" s="26">
        <v>2945</v>
      </c>
      <c r="G2829" s="12">
        <f t="shared" si="44"/>
        <v>0.24957555178268254</v>
      </c>
      <c r="H2829" s="12" t="s">
        <v>31683</v>
      </c>
      <c r="I2829" s="12" t="s">
        <v>29487</v>
      </c>
      <c r="J2829" s="25" t="s">
        <v>60</v>
      </c>
    </row>
    <row r="2830" spans="2:10" ht="12.75">
      <c r="B2830" s="72" t="s">
        <v>16575</v>
      </c>
      <c r="C2830" s="8" t="s">
        <v>25842</v>
      </c>
      <c r="D2830" s="54" t="s">
        <v>16576</v>
      </c>
      <c r="E2830" s="70">
        <v>3680</v>
      </c>
      <c r="F2830" s="26">
        <v>2943</v>
      </c>
      <c r="G2830" s="12">
        <f t="shared" si="44"/>
        <v>0.25042473666326881</v>
      </c>
      <c r="H2830" s="12" t="s">
        <v>31799</v>
      </c>
      <c r="I2830" s="12" t="s">
        <v>29488</v>
      </c>
      <c r="J2830" s="25" t="s">
        <v>60</v>
      </c>
    </row>
    <row r="2831" spans="2:10" ht="12.75">
      <c r="B2831" s="72" t="s">
        <v>19274</v>
      </c>
      <c r="C2831" s="8" t="s">
        <v>26380</v>
      </c>
      <c r="D2831" s="54" t="s">
        <v>19275</v>
      </c>
      <c r="E2831" s="70">
        <v>3670</v>
      </c>
      <c r="F2831" s="26">
        <v>2937</v>
      </c>
      <c r="G2831" s="12">
        <f t="shared" si="44"/>
        <v>0.24957439564181128</v>
      </c>
      <c r="H2831" s="12" t="s">
        <v>31941</v>
      </c>
      <c r="I2831" s="12" t="s">
        <v>29489</v>
      </c>
      <c r="J2831" s="25" t="s">
        <v>60</v>
      </c>
    </row>
    <row r="2832" spans="2:10" ht="12.75">
      <c r="B2832" s="72" t="s">
        <v>21876</v>
      </c>
      <c r="C2832" s="8" t="s">
        <v>26807</v>
      </c>
      <c r="D2832" s="54" t="s">
        <v>21877</v>
      </c>
      <c r="E2832" s="70">
        <v>3680</v>
      </c>
      <c r="F2832" s="26">
        <v>2944</v>
      </c>
      <c r="G2832" s="12">
        <f t="shared" si="44"/>
        <v>0.25</v>
      </c>
      <c r="H2832" s="12" t="s">
        <v>31819</v>
      </c>
      <c r="I2832" s="12" t="s">
        <v>29490</v>
      </c>
      <c r="J2832" s="25" t="s">
        <v>60</v>
      </c>
    </row>
    <row r="2833" spans="2:10" ht="12.75">
      <c r="B2833" s="72" t="s">
        <v>14161</v>
      </c>
      <c r="C2833" s="8" t="s">
        <v>25292</v>
      </c>
      <c r="D2833" s="54" t="s">
        <v>14162</v>
      </c>
      <c r="E2833" s="70">
        <v>3690</v>
      </c>
      <c r="F2833" s="26">
        <v>2952</v>
      </c>
      <c r="G2833" s="12">
        <f t="shared" si="44"/>
        <v>0.25</v>
      </c>
      <c r="H2833" s="12" t="s">
        <v>31645</v>
      </c>
      <c r="I2833" s="12" t="s">
        <v>29491</v>
      </c>
      <c r="J2833" s="25" t="s">
        <v>60</v>
      </c>
    </row>
    <row r="2834" spans="2:10" ht="12.75">
      <c r="B2834" s="72" t="s">
        <v>11825</v>
      </c>
      <c r="C2834" s="8" t="s">
        <v>24858</v>
      </c>
      <c r="D2834" s="54" t="s">
        <v>11826</v>
      </c>
      <c r="E2834" s="70">
        <v>3700</v>
      </c>
      <c r="F2834" s="26">
        <v>2960</v>
      </c>
      <c r="G2834" s="12">
        <f t="shared" si="44"/>
        <v>0.25</v>
      </c>
      <c r="H2834" s="12" t="s">
        <v>60</v>
      </c>
      <c r="I2834" s="12" t="s">
        <v>60</v>
      </c>
      <c r="J2834" s="25" t="s">
        <v>60</v>
      </c>
    </row>
    <row r="2835" spans="2:10" ht="12.75">
      <c r="B2835" s="72" t="s">
        <v>14165</v>
      </c>
      <c r="C2835" s="8" t="s">
        <v>25293</v>
      </c>
      <c r="D2835" s="54" t="s">
        <v>14166</v>
      </c>
      <c r="E2835" s="70">
        <v>3690</v>
      </c>
      <c r="F2835" s="26">
        <v>2954</v>
      </c>
      <c r="G2835" s="12">
        <f t="shared" si="44"/>
        <v>0.24915368991198372</v>
      </c>
      <c r="H2835" s="12" t="s">
        <v>31795</v>
      </c>
      <c r="I2835" s="12" t="s">
        <v>29492</v>
      </c>
      <c r="J2835" s="25" t="s">
        <v>60</v>
      </c>
    </row>
    <row r="2836" spans="2:10" ht="12.75">
      <c r="B2836" s="72" t="s">
        <v>21521</v>
      </c>
      <c r="C2836" s="8" t="s">
        <v>26749</v>
      </c>
      <c r="D2836" s="54" t="s">
        <v>21522</v>
      </c>
      <c r="E2836" s="70">
        <v>3700</v>
      </c>
      <c r="F2836" s="26">
        <v>2956</v>
      </c>
      <c r="G2836" s="12">
        <f t="shared" si="44"/>
        <v>0.2516914749661705</v>
      </c>
      <c r="H2836" s="12" t="s">
        <v>31942</v>
      </c>
      <c r="I2836" s="12" t="s">
        <v>29493</v>
      </c>
      <c r="J2836" s="25" t="s">
        <v>60</v>
      </c>
    </row>
    <row r="2837" spans="2:10" ht="12.75">
      <c r="B2837" s="72" t="s">
        <v>14173</v>
      </c>
      <c r="C2837" s="8" t="s">
        <v>25295</v>
      </c>
      <c r="D2837" s="54" t="s">
        <v>14174</v>
      </c>
      <c r="E2837" s="70">
        <v>3710</v>
      </c>
      <c r="F2837" s="26">
        <v>2964</v>
      </c>
      <c r="G2837" s="12">
        <f t="shared" si="44"/>
        <v>0.25168690958164652</v>
      </c>
      <c r="H2837" s="12" t="s">
        <v>31907</v>
      </c>
      <c r="I2837" s="12" t="s">
        <v>29494</v>
      </c>
      <c r="J2837" s="25" t="s">
        <v>60</v>
      </c>
    </row>
    <row r="2838" spans="2:10" ht="12.75">
      <c r="B2838" s="72" t="s">
        <v>24333</v>
      </c>
      <c r="C2838" s="8" t="s">
        <v>27200</v>
      </c>
      <c r="D2838" s="54" t="s">
        <v>24334</v>
      </c>
      <c r="E2838" s="70">
        <v>3710</v>
      </c>
      <c r="F2838" s="26">
        <v>2968</v>
      </c>
      <c r="G2838" s="12">
        <f t="shared" si="44"/>
        <v>0.25</v>
      </c>
      <c r="H2838" s="12" t="s">
        <v>60</v>
      </c>
      <c r="I2838" s="12" t="s">
        <v>60</v>
      </c>
      <c r="J2838" s="25" t="s">
        <v>60</v>
      </c>
    </row>
    <row r="2839" spans="2:10" ht="12.75">
      <c r="B2839" s="72" t="s">
        <v>21466</v>
      </c>
      <c r="C2839" s="8" t="s">
        <v>26738</v>
      </c>
      <c r="D2839" s="54" t="s">
        <v>21467</v>
      </c>
      <c r="E2839" s="70">
        <v>3720</v>
      </c>
      <c r="F2839" s="26">
        <v>2978</v>
      </c>
      <c r="G2839" s="12">
        <f t="shared" si="44"/>
        <v>0.24916051040967102</v>
      </c>
      <c r="H2839" s="12" t="s">
        <v>31943</v>
      </c>
      <c r="I2839" s="12" t="s">
        <v>29495</v>
      </c>
      <c r="J2839" s="25" t="s">
        <v>60</v>
      </c>
    </row>
    <row r="2840" spans="2:10" ht="12.75">
      <c r="B2840" s="72" t="s">
        <v>23423</v>
      </c>
      <c r="C2840" s="8" t="s">
        <v>27070</v>
      </c>
      <c r="D2840" s="54" t="s">
        <v>23424</v>
      </c>
      <c r="E2840" s="70">
        <v>3720</v>
      </c>
      <c r="F2840" s="26">
        <v>2977</v>
      </c>
      <c r="G2840" s="12">
        <f t="shared" si="44"/>
        <v>0.24958011420893511</v>
      </c>
      <c r="H2840" s="12" t="s">
        <v>31944</v>
      </c>
      <c r="I2840" s="12" t="s">
        <v>29496</v>
      </c>
      <c r="J2840" s="25" t="s">
        <v>60</v>
      </c>
    </row>
    <row r="2841" spans="2:10" ht="12.75">
      <c r="B2841" s="72" t="s">
        <v>16929</v>
      </c>
      <c r="C2841" s="8" t="s">
        <v>25923</v>
      </c>
      <c r="D2841" s="54" t="s">
        <v>16930</v>
      </c>
      <c r="E2841" s="70">
        <v>3730</v>
      </c>
      <c r="F2841" s="26">
        <v>2981</v>
      </c>
      <c r="G2841" s="12">
        <f t="shared" si="44"/>
        <v>0.25125796712512583</v>
      </c>
      <c r="H2841" s="12" t="s">
        <v>31657</v>
      </c>
      <c r="I2841" s="12" t="s">
        <v>29497</v>
      </c>
      <c r="J2841" s="25" t="s">
        <v>60</v>
      </c>
    </row>
    <row r="2842" spans="2:10" ht="12.75">
      <c r="B2842" s="72" t="s">
        <v>21799</v>
      </c>
      <c r="C2842" s="8" t="s">
        <v>26789</v>
      </c>
      <c r="D2842" s="54" t="s">
        <v>21800</v>
      </c>
      <c r="E2842" s="70">
        <v>3730</v>
      </c>
      <c r="F2842" s="26">
        <v>2986</v>
      </c>
      <c r="G2842" s="12">
        <f t="shared" si="44"/>
        <v>0.24916275954454115</v>
      </c>
      <c r="H2842" s="12" t="s">
        <v>31945</v>
      </c>
      <c r="I2842" s="12" t="s">
        <v>29498</v>
      </c>
      <c r="J2842" s="25" t="s">
        <v>60</v>
      </c>
    </row>
    <row r="2843" spans="2:10" ht="12.75">
      <c r="B2843" s="72" t="s">
        <v>23165</v>
      </c>
      <c r="C2843" s="8" t="s">
        <v>27017</v>
      </c>
      <c r="D2843" s="54" t="s">
        <v>23166</v>
      </c>
      <c r="E2843" s="70">
        <v>3720</v>
      </c>
      <c r="F2843" s="26">
        <v>2979</v>
      </c>
      <c r="G2843" s="12">
        <f t="shared" si="44"/>
        <v>0.24874118831822756</v>
      </c>
      <c r="H2843" s="12" t="s">
        <v>31906</v>
      </c>
      <c r="I2843" s="12" t="s">
        <v>29499</v>
      </c>
      <c r="J2843" s="25" t="s">
        <v>60</v>
      </c>
    </row>
    <row r="2844" spans="2:10" ht="12.75">
      <c r="B2844" s="72" t="s">
        <v>11829</v>
      </c>
      <c r="C2844" s="8" t="s">
        <v>24859</v>
      </c>
      <c r="D2844" s="54" t="s">
        <v>11830</v>
      </c>
      <c r="E2844" s="70">
        <v>3740</v>
      </c>
      <c r="F2844" s="26">
        <v>2995</v>
      </c>
      <c r="G2844" s="12">
        <f t="shared" si="44"/>
        <v>0.24874791318864764</v>
      </c>
      <c r="H2844" s="12" t="s">
        <v>31884</v>
      </c>
      <c r="I2844" s="12" t="s">
        <v>29500</v>
      </c>
      <c r="J2844" s="25" t="s">
        <v>60</v>
      </c>
    </row>
    <row r="2845" spans="2:10" ht="12.75">
      <c r="B2845" s="72" t="s">
        <v>20111</v>
      </c>
      <c r="C2845" s="8" t="s">
        <v>26502</v>
      </c>
      <c r="D2845" s="54" t="s">
        <v>20112</v>
      </c>
      <c r="E2845" s="70">
        <v>3740</v>
      </c>
      <c r="F2845" s="26">
        <v>2993</v>
      </c>
      <c r="G2845" s="12">
        <f t="shared" si="44"/>
        <v>0.24958235883728697</v>
      </c>
      <c r="H2845" s="12" t="s">
        <v>31946</v>
      </c>
      <c r="I2845" s="12" t="s">
        <v>29501</v>
      </c>
      <c r="J2845" s="25" t="s">
        <v>60</v>
      </c>
    </row>
    <row r="2846" spans="2:10" ht="12.75">
      <c r="B2846" s="72" t="s">
        <v>21543</v>
      </c>
      <c r="C2846" s="8" t="s">
        <v>26752</v>
      </c>
      <c r="D2846" s="54" t="s">
        <v>21544</v>
      </c>
      <c r="E2846" s="70">
        <v>3740</v>
      </c>
      <c r="F2846" s="26">
        <v>2992</v>
      </c>
      <c r="G2846" s="12">
        <f t="shared" si="44"/>
        <v>0.25</v>
      </c>
      <c r="H2846" s="12" t="s">
        <v>31776</v>
      </c>
      <c r="I2846" s="12" t="s">
        <v>29502</v>
      </c>
      <c r="J2846" s="25" t="s">
        <v>60</v>
      </c>
    </row>
    <row r="2847" spans="2:10" ht="12.75">
      <c r="B2847" s="72" t="s">
        <v>23920</v>
      </c>
      <c r="C2847" s="8" t="s">
        <v>27141</v>
      </c>
      <c r="D2847" s="54" t="s">
        <v>23921</v>
      </c>
      <c r="E2847" s="70">
        <v>3750</v>
      </c>
      <c r="F2847" s="26">
        <v>2997</v>
      </c>
      <c r="G2847" s="12">
        <f t="shared" si="44"/>
        <v>0.25125125125125125</v>
      </c>
      <c r="H2847" s="12" t="s">
        <v>31745</v>
      </c>
      <c r="I2847" s="12" t="s">
        <v>29503</v>
      </c>
      <c r="J2847" s="25" t="s">
        <v>60</v>
      </c>
    </row>
    <row r="2848" spans="2:10" ht="12.75">
      <c r="B2848" s="72" t="s">
        <v>23964</v>
      </c>
      <c r="C2848" s="8" t="s">
        <v>60</v>
      </c>
      <c r="D2848" s="54" t="s">
        <v>23965</v>
      </c>
      <c r="E2848" s="70">
        <v>3750</v>
      </c>
      <c r="F2848" s="26">
        <v>3002</v>
      </c>
      <c r="G2848" s="12">
        <f t="shared" si="44"/>
        <v>0.24916722185209861</v>
      </c>
      <c r="H2848" s="12" t="s">
        <v>60</v>
      </c>
      <c r="I2848" s="12" t="s">
        <v>29504</v>
      </c>
      <c r="J2848" s="25" t="s">
        <v>60</v>
      </c>
    </row>
    <row r="2849" spans="2:10" ht="12.75">
      <c r="B2849" s="72" t="s">
        <v>23960</v>
      </c>
      <c r="C2849" s="8" t="s">
        <v>60</v>
      </c>
      <c r="D2849" s="54" t="s">
        <v>23961</v>
      </c>
      <c r="E2849" s="70">
        <v>3760</v>
      </c>
      <c r="F2849" s="26">
        <v>3011</v>
      </c>
      <c r="G2849" s="12">
        <f t="shared" si="44"/>
        <v>0.24875456658917305</v>
      </c>
      <c r="H2849" s="12" t="s">
        <v>60</v>
      </c>
      <c r="I2849" s="12" t="s">
        <v>29505</v>
      </c>
      <c r="J2849" s="25" t="s">
        <v>60</v>
      </c>
    </row>
    <row r="2850" spans="2:10" ht="12.75">
      <c r="B2850" s="72" t="s">
        <v>18200</v>
      </c>
      <c r="C2850" s="8" t="s">
        <v>26158</v>
      </c>
      <c r="D2850" s="54" t="s">
        <v>18201</v>
      </c>
      <c r="E2850" s="70">
        <v>3770</v>
      </c>
      <c r="F2850" s="26">
        <v>3017</v>
      </c>
      <c r="G2850" s="12">
        <f t="shared" si="44"/>
        <v>0.24958568114020552</v>
      </c>
      <c r="H2850" s="12" t="s">
        <v>31947</v>
      </c>
      <c r="I2850" s="12" t="s">
        <v>29506</v>
      </c>
      <c r="J2850" s="25" t="s">
        <v>60</v>
      </c>
    </row>
    <row r="2851" spans="2:10" ht="12.75">
      <c r="B2851" s="72" t="s">
        <v>18876</v>
      </c>
      <c r="C2851" s="8" t="s">
        <v>26314</v>
      </c>
      <c r="D2851" s="54" t="s">
        <v>18877</v>
      </c>
      <c r="E2851" s="70">
        <v>3770</v>
      </c>
      <c r="F2851" s="26">
        <v>3017</v>
      </c>
      <c r="G2851" s="12">
        <f t="shared" si="44"/>
        <v>0.24958568114020552</v>
      </c>
      <c r="H2851" s="12" t="s">
        <v>31788</v>
      </c>
      <c r="I2851" s="12" t="s">
        <v>29507</v>
      </c>
      <c r="J2851" s="25" t="s">
        <v>60</v>
      </c>
    </row>
    <row r="2852" spans="2:10" ht="12.75">
      <c r="B2852" s="72" t="s">
        <v>24217</v>
      </c>
      <c r="C2852" s="8" t="s">
        <v>27172</v>
      </c>
      <c r="D2852" s="54" t="s">
        <v>24218</v>
      </c>
      <c r="E2852" s="70">
        <v>3770</v>
      </c>
      <c r="F2852" s="26">
        <v>3019</v>
      </c>
      <c r="G2852" s="12">
        <f t="shared" si="44"/>
        <v>0.24875786684332568</v>
      </c>
      <c r="H2852" s="12" t="s">
        <v>31873</v>
      </c>
      <c r="I2852" s="12" t="s">
        <v>29508</v>
      </c>
      <c r="J2852" s="25" t="s">
        <v>60</v>
      </c>
    </row>
    <row r="2853" spans="2:10" ht="12.75">
      <c r="B2853" s="72" t="s">
        <v>14181</v>
      </c>
      <c r="C2853" s="8" t="s">
        <v>25297</v>
      </c>
      <c r="D2853" s="54" t="s">
        <v>14182</v>
      </c>
      <c r="E2853" s="70">
        <v>3780</v>
      </c>
      <c r="F2853" s="26">
        <v>3027</v>
      </c>
      <c r="G2853" s="12">
        <f t="shared" si="44"/>
        <v>0.2487611496531219</v>
      </c>
      <c r="H2853" s="12" t="s">
        <v>31683</v>
      </c>
      <c r="I2853" s="12" t="s">
        <v>29509</v>
      </c>
      <c r="J2853" s="25" t="s">
        <v>60</v>
      </c>
    </row>
    <row r="2854" spans="2:10" ht="12.75">
      <c r="B2854" s="72" t="s">
        <v>16579</v>
      </c>
      <c r="C2854" s="8" t="s">
        <v>25843</v>
      </c>
      <c r="D2854" s="54" t="s">
        <v>16580</v>
      </c>
      <c r="E2854" s="70">
        <v>3780</v>
      </c>
      <c r="F2854" s="26">
        <v>3025</v>
      </c>
      <c r="G2854" s="12">
        <f t="shared" si="44"/>
        <v>0.24958677685950414</v>
      </c>
      <c r="H2854" s="12" t="s">
        <v>31876</v>
      </c>
      <c r="I2854" s="12" t="s">
        <v>29510</v>
      </c>
      <c r="J2854" s="25" t="s">
        <v>60</v>
      </c>
    </row>
    <row r="2855" spans="2:10" ht="12.75">
      <c r="B2855" s="72" t="s">
        <v>18204</v>
      </c>
      <c r="C2855" s="8" t="s">
        <v>26159</v>
      </c>
      <c r="D2855" s="54" t="s">
        <v>18205</v>
      </c>
      <c r="E2855" s="70">
        <v>3790</v>
      </c>
      <c r="F2855" s="26">
        <v>3029</v>
      </c>
      <c r="G2855" s="12">
        <f t="shared" si="44"/>
        <v>0.25123803235391229</v>
      </c>
      <c r="H2855" s="12" t="s">
        <v>31934</v>
      </c>
      <c r="I2855" s="12" t="s">
        <v>29511</v>
      </c>
      <c r="J2855" s="25" t="s">
        <v>60</v>
      </c>
    </row>
    <row r="2856" spans="2:10" ht="12.75">
      <c r="B2856" s="72" t="s">
        <v>18208</v>
      </c>
      <c r="C2856" s="8" t="s">
        <v>26160</v>
      </c>
      <c r="D2856" s="54" t="s">
        <v>18209</v>
      </c>
      <c r="E2856" s="70">
        <v>3790</v>
      </c>
      <c r="F2856" s="26">
        <v>3029</v>
      </c>
      <c r="G2856" s="12">
        <f t="shared" si="44"/>
        <v>0.25123803235391229</v>
      </c>
      <c r="H2856" s="12" t="s">
        <v>31934</v>
      </c>
      <c r="I2856" s="12" t="s">
        <v>29512</v>
      </c>
      <c r="J2856" s="25" t="s">
        <v>60</v>
      </c>
    </row>
    <row r="2857" spans="2:10" ht="12.75">
      <c r="B2857" s="72" t="s">
        <v>14185</v>
      </c>
      <c r="C2857" s="8" t="s">
        <v>60</v>
      </c>
      <c r="D2857" s="54" t="s">
        <v>14186</v>
      </c>
      <c r="E2857" s="70">
        <v>3790</v>
      </c>
      <c r="F2857" s="26">
        <v>3031</v>
      </c>
      <c r="G2857" s="12">
        <f t="shared" si="44"/>
        <v>0.25041240514681617</v>
      </c>
      <c r="H2857" s="12" t="s">
        <v>60</v>
      </c>
      <c r="I2857" s="12" t="s">
        <v>60</v>
      </c>
      <c r="J2857" s="25" t="s">
        <v>60</v>
      </c>
    </row>
    <row r="2858" spans="2:10" ht="12.75">
      <c r="B2858" s="72" t="s">
        <v>21667</v>
      </c>
      <c r="C2858" s="8" t="s">
        <v>26765</v>
      </c>
      <c r="D2858" s="54" t="s">
        <v>21668</v>
      </c>
      <c r="E2858" s="70">
        <v>3790</v>
      </c>
      <c r="F2858" s="26">
        <v>3033</v>
      </c>
      <c r="G2858" s="12">
        <f t="shared" si="44"/>
        <v>0.24958786679854938</v>
      </c>
      <c r="H2858" s="12" t="s">
        <v>31948</v>
      </c>
      <c r="I2858" s="12" t="s">
        <v>60</v>
      </c>
      <c r="J2858" s="25" t="s">
        <v>60</v>
      </c>
    </row>
    <row r="2859" spans="2:10" ht="12.75">
      <c r="B2859" s="72" t="s">
        <v>23319</v>
      </c>
      <c r="C2859" s="8" t="s">
        <v>27047</v>
      </c>
      <c r="D2859" s="54" t="s">
        <v>23320</v>
      </c>
      <c r="E2859" s="70">
        <v>3790</v>
      </c>
      <c r="F2859" s="26">
        <v>3030</v>
      </c>
      <c r="G2859" s="12">
        <f t="shared" si="44"/>
        <v>0.25082508250825075</v>
      </c>
      <c r="H2859" s="12" t="s">
        <v>31949</v>
      </c>
      <c r="I2859" s="12" t="s">
        <v>29513</v>
      </c>
      <c r="J2859" s="25" t="s">
        <v>60</v>
      </c>
    </row>
    <row r="2860" spans="2:10" ht="12.75">
      <c r="B2860" s="72" t="s">
        <v>12670</v>
      </c>
      <c r="C2860" s="8">
        <v>48136766</v>
      </c>
      <c r="D2860" s="54" t="s">
        <v>12671</v>
      </c>
      <c r="E2860" s="70">
        <v>3800</v>
      </c>
      <c r="F2860" s="26">
        <v>3042</v>
      </c>
      <c r="G2860" s="12">
        <f t="shared" si="44"/>
        <v>0.24917817225509542</v>
      </c>
      <c r="H2860" s="12" t="s">
        <v>31845</v>
      </c>
      <c r="I2860" s="12" t="s">
        <v>29514</v>
      </c>
      <c r="J2860" s="25" t="s">
        <v>60</v>
      </c>
    </row>
    <row r="2861" spans="2:10" ht="12.75">
      <c r="B2861" s="72" t="s">
        <v>14177</v>
      </c>
      <c r="C2861" s="8" t="s">
        <v>25296</v>
      </c>
      <c r="D2861" s="54" t="s">
        <v>14178</v>
      </c>
      <c r="E2861" s="70">
        <v>3810</v>
      </c>
      <c r="F2861" s="26">
        <v>3045</v>
      </c>
      <c r="G2861" s="12">
        <f t="shared" si="44"/>
        <v>0.25123152709359609</v>
      </c>
      <c r="H2861" s="12" t="s">
        <v>31864</v>
      </c>
      <c r="I2861" s="12" t="s">
        <v>29515</v>
      </c>
      <c r="J2861" s="25" t="s">
        <v>60</v>
      </c>
    </row>
    <row r="2862" spans="2:10" ht="12.75">
      <c r="B2862" s="72" t="s">
        <v>14189</v>
      </c>
      <c r="C2862" s="8" t="s">
        <v>60</v>
      </c>
      <c r="D2862" s="54" t="s">
        <v>14190</v>
      </c>
      <c r="E2862" s="70">
        <v>3820</v>
      </c>
      <c r="F2862" s="26">
        <v>3053</v>
      </c>
      <c r="G2862" s="12">
        <f t="shared" si="44"/>
        <v>0.25122830003275465</v>
      </c>
      <c r="H2862" s="12" t="s">
        <v>60</v>
      </c>
      <c r="I2862" s="12" t="s">
        <v>60</v>
      </c>
      <c r="J2862" s="25" t="s">
        <v>60</v>
      </c>
    </row>
    <row r="2863" spans="2:10" ht="12.75">
      <c r="B2863" s="72" t="s">
        <v>16583</v>
      </c>
      <c r="C2863" s="8" t="s">
        <v>25844</v>
      </c>
      <c r="D2863" s="54" t="s">
        <v>16584</v>
      </c>
      <c r="E2863" s="70">
        <v>3810</v>
      </c>
      <c r="F2863" s="26">
        <v>3048</v>
      </c>
      <c r="G2863" s="12">
        <f t="shared" si="44"/>
        <v>0.25</v>
      </c>
      <c r="H2863" s="12" t="s">
        <v>31681</v>
      </c>
      <c r="I2863" s="12" t="s">
        <v>29516</v>
      </c>
      <c r="J2863" s="25" t="s">
        <v>60</v>
      </c>
    </row>
    <row r="2864" spans="2:10" ht="12.75">
      <c r="B2864" s="72" t="s">
        <v>20115</v>
      </c>
      <c r="C2864" s="8" t="s">
        <v>26502</v>
      </c>
      <c r="D2864" s="54" t="s">
        <v>20116</v>
      </c>
      <c r="E2864" s="70">
        <v>3820</v>
      </c>
      <c r="F2864" s="26">
        <v>3054</v>
      </c>
      <c r="G2864" s="12">
        <f t="shared" si="44"/>
        <v>0.25081859855926658</v>
      </c>
      <c r="H2864" s="12" t="s">
        <v>31814</v>
      </c>
      <c r="I2864" s="12" t="s">
        <v>29517</v>
      </c>
      <c r="J2864" s="25" t="s">
        <v>60</v>
      </c>
    </row>
    <row r="2865" spans="2:10" ht="12.75">
      <c r="B2865" s="72" t="s">
        <v>20738</v>
      </c>
      <c r="C2865" s="8" t="s">
        <v>26604</v>
      </c>
      <c r="D2865" s="54" t="s">
        <v>20739</v>
      </c>
      <c r="E2865" s="70">
        <v>3810</v>
      </c>
      <c r="F2865" s="26">
        <v>3051</v>
      </c>
      <c r="G2865" s="12">
        <f t="shared" si="44"/>
        <v>0.24877089478859382</v>
      </c>
      <c r="H2865" s="12" t="s">
        <v>60</v>
      </c>
      <c r="I2865" s="12" t="s">
        <v>29518</v>
      </c>
      <c r="J2865" s="25" t="s">
        <v>60</v>
      </c>
    </row>
    <row r="2866" spans="2:10" ht="12.75">
      <c r="B2866" s="72" t="s">
        <v>20119</v>
      </c>
      <c r="C2866" s="8" t="s">
        <v>26502</v>
      </c>
      <c r="D2866" s="54" t="s">
        <v>20120</v>
      </c>
      <c r="E2866" s="70">
        <v>3830</v>
      </c>
      <c r="F2866" s="26">
        <v>3066</v>
      </c>
      <c r="G2866" s="12">
        <f t="shared" si="44"/>
        <v>0.24918460534898901</v>
      </c>
      <c r="H2866" s="12" t="s">
        <v>31946</v>
      </c>
      <c r="I2866" s="12" t="s">
        <v>29519</v>
      </c>
      <c r="J2866" s="25" t="s">
        <v>60</v>
      </c>
    </row>
    <row r="2867" spans="2:10" ht="12.75">
      <c r="B2867" s="72" t="s">
        <v>23924</v>
      </c>
      <c r="C2867" s="8" t="s">
        <v>27144</v>
      </c>
      <c r="D2867" s="54" t="s">
        <v>23925</v>
      </c>
      <c r="E2867" s="70">
        <v>3830</v>
      </c>
      <c r="F2867" s="26">
        <v>3067</v>
      </c>
      <c r="G2867" s="12">
        <f t="shared" si="44"/>
        <v>0.24877730681447674</v>
      </c>
      <c r="H2867" s="12" t="s">
        <v>60</v>
      </c>
      <c r="I2867" s="12" t="s">
        <v>60</v>
      </c>
      <c r="J2867" s="25" t="s">
        <v>60</v>
      </c>
    </row>
    <row r="2868" spans="2:10" ht="12.75">
      <c r="B2868" s="72" t="s">
        <v>24221</v>
      </c>
      <c r="C2868" s="8" t="s">
        <v>27173</v>
      </c>
      <c r="D2868" s="54" t="s">
        <v>24222</v>
      </c>
      <c r="E2868" s="70">
        <v>3840</v>
      </c>
      <c r="F2868" s="26">
        <v>3070</v>
      </c>
      <c r="G2868" s="12">
        <f t="shared" si="44"/>
        <v>0.25081433224755689</v>
      </c>
      <c r="H2868" s="12" t="s">
        <v>60</v>
      </c>
      <c r="I2868" s="12" t="s">
        <v>60</v>
      </c>
      <c r="J2868" s="25" t="s">
        <v>60</v>
      </c>
    </row>
    <row r="2869" spans="2:10" ht="12.75">
      <c r="B2869" s="72" t="s">
        <v>12674</v>
      </c>
      <c r="C2869" s="8" t="s">
        <v>25024</v>
      </c>
      <c r="D2869" s="54" t="s">
        <v>12675</v>
      </c>
      <c r="E2869" s="70">
        <v>3850</v>
      </c>
      <c r="F2869" s="26">
        <v>3079</v>
      </c>
      <c r="G2869" s="12">
        <f t="shared" si="44"/>
        <v>0.25040597596622272</v>
      </c>
      <c r="H2869" s="12" t="s">
        <v>31722</v>
      </c>
      <c r="I2869" s="12" t="s">
        <v>29520</v>
      </c>
      <c r="J2869" s="25" t="s">
        <v>60</v>
      </c>
    </row>
    <row r="2870" spans="2:10" ht="12.75">
      <c r="B2870" s="72" t="s">
        <v>16587</v>
      </c>
      <c r="C2870" s="8" t="s">
        <v>25845</v>
      </c>
      <c r="D2870" s="54" t="s">
        <v>16588</v>
      </c>
      <c r="E2870" s="70">
        <v>3840</v>
      </c>
      <c r="F2870" s="26">
        <v>3072</v>
      </c>
      <c r="G2870" s="12">
        <f t="shared" si="44"/>
        <v>0.25</v>
      </c>
      <c r="H2870" s="12" t="s">
        <v>60</v>
      </c>
      <c r="I2870" s="12" t="s">
        <v>29521</v>
      </c>
      <c r="J2870" s="25" t="s">
        <v>60</v>
      </c>
    </row>
    <row r="2871" spans="2:10" ht="12.75">
      <c r="B2871" s="72" t="s">
        <v>14193</v>
      </c>
      <c r="C2871" s="8" t="s">
        <v>25298</v>
      </c>
      <c r="D2871" s="54" t="s">
        <v>14194</v>
      </c>
      <c r="E2871" s="70">
        <v>3850</v>
      </c>
      <c r="F2871" s="26">
        <v>3081</v>
      </c>
      <c r="G2871" s="12">
        <f t="shared" si="44"/>
        <v>0.24959428756897117</v>
      </c>
      <c r="H2871" s="12" t="s">
        <v>31950</v>
      </c>
      <c r="I2871" s="12" t="s">
        <v>29522</v>
      </c>
      <c r="J2871" s="25" t="s">
        <v>60</v>
      </c>
    </row>
    <row r="2872" spans="2:10" ht="12.75">
      <c r="B2872" s="72" t="s">
        <v>9113</v>
      </c>
      <c r="C2872" s="8" t="s">
        <v>24524</v>
      </c>
      <c r="D2872" s="54" t="s">
        <v>9114</v>
      </c>
      <c r="E2872" s="70">
        <v>3860</v>
      </c>
      <c r="F2872" s="26">
        <v>3091</v>
      </c>
      <c r="G2872" s="12">
        <f t="shared" si="44"/>
        <v>0.24878680038822387</v>
      </c>
      <c r="H2872" s="12" t="s">
        <v>60</v>
      </c>
      <c r="I2872" s="12" t="s">
        <v>60</v>
      </c>
      <c r="J2872" s="25" t="s">
        <v>60</v>
      </c>
    </row>
    <row r="2873" spans="2:10" ht="12.75">
      <c r="B2873" s="72" t="s">
        <v>11833</v>
      </c>
      <c r="C2873" s="8" t="s">
        <v>24860</v>
      </c>
      <c r="D2873" s="54" t="s">
        <v>11834</v>
      </c>
      <c r="E2873" s="70">
        <v>3860</v>
      </c>
      <c r="F2873" s="26">
        <v>3090</v>
      </c>
      <c r="G2873" s="12">
        <f t="shared" si="44"/>
        <v>0.2491909385113269</v>
      </c>
      <c r="H2873" s="12" t="s">
        <v>31808</v>
      </c>
      <c r="I2873" s="12" t="s">
        <v>29523</v>
      </c>
      <c r="J2873" s="25" t="s">
        <v>60</v>
      </c>
    </row>
    <row r="2874" spans="2:10" ht="12.75">
      <c r="B2874" s="72" t="s">
        <v>20123</v>
      </c>
      <c r="C2874" s="8" t="s">
        <v>26502</v>
      </c>
      <c r="D2874" s="54" t="s">
        <v>20124</v>
      </c>
      <c r="E2874" s="70">
        <v>3860</v>
      </c>
      <c r="F2874" s="26">
        <v>3091</v>
      </c>
      <c r="G2874" s="12">
        <f t="shared" si="44"/>
        <v>0.24878680038822387</v>
      </c>
      <c r="H2874" s="12" t="s">
        <v>31814</v>
      </c>
      <c r="I2874" s="12" t="s">
        <v>29524</v>
      </c>
      <c r="J2874" s="25" t="s">
        <v>60</v>
      </c>
    </row>
    <row r="2875" spans="2:10" ht="12.75">
      <c r="B2875" s="72" t="s">
        <v>21525</v>
      </c>
      <c r="C2875" s="8" t="s">
        <v>26749</v>
      </c>
      <c r="D2875" s="54" t="s">
        <v>21526</v>
      </c>
      <c r="E2875" s="70">
        <v>3870</v>
      </c>
      <c r="F2875" s="26">
        <v>3096</v>
      </c>
      <c r="G2875" s="12">
        <f t="shared" si="44"/>
        <v>0.25</v>
      </c>
      <c r="H2875" s="12" t="s">
        <v>31942</v>
      </c>
      <c r="I2875" s="12" t="s">
        <v>29525</v>
      </c>
      <c r="J2875" s="25" t="s">
        <v>60</v>
      </c>
    </row>
    <row r="2876" spans="2:10" ht="12.75">
      <c r="B2876" s="72" t="s">
        <v>10298</v>
      </c>
      <c r="C2876" s="8" t="s">
        <v>24603</v>
      </c>
      <c r="D2876" s="54" t="s">
        <v>10299</v>
      </c>
      <c r="E2876" s="70">
        <v>3870</v>
      </c>
      <c r="F2876" s="26">
        <v>3099</v>
      </c>
      <c r="G2876" s="12">
        <f t="shared" si="44"/>
        <v>0.24878993223620527</v>
      </c>
      <c r="H2876" s="12" t="s">
        <v>60</v>
      </c>
      <c r="I2876" s="12" t="s">
        <v>60</v>
      </c>
      <c r="J2876" s="25" t="s">
        <v>60</v>
      </c>
    </row>
    <row r="2877" spans="2:10" ht="12.75">
      <c r="B2877" s="45" t="s">
        <v>6458</v>
      </c>
      <c r="C2877" s="8" t="s">
        <v>6457</v>
      </c>
      <c r="D2877" s="54" t="s">
        <v>6459</v>
      </c>
      <c r="E2877" s="70">
        <v>3900</v>
      </c>
      <c r="F2877" s="26">
        <v>3100</v>
      </c>
      <c r="G2877" s="12">
        <f t="shared" si="44"/>
        <v>0.25806451612903225</v>
      </c>
      <c r="H2877" s="12" t="s">
        <v>6400</v>
      </c>
      <c r="I2877" s="12" t="s">
        <v>29526</v>
      </c>
      <c r="J2877" s="25" t="s">
        <v>60</v>
      </c>
    </row>
    <row r="2878" spans="2:10" ht="12.75">
      <c r="B2878" s="45" t="s">
        <v>8735</v>
      </c>
      <c r="C2878" s="8" t="s">
        <v>8734</v>
      </c>
      <c r="D2878" s="54" t="s">
        <v>8736</v>
      </c>
      <c r="E2878" s="70">
        <v>3900</v>
      </c>
      <c r="F2878" s="26">
        <v>3100</v>
      </c>
      <c r="G2878" s="12">
        <f t="shared" si="44"/>
        <v>0.25806451612903225</v>
      </c>
      <c r="H2878" s="12" t="s">
        <v>31951</v>
      </c>
      <c r="I2878" s="12" t="s">
        <v>29527</v>
      </c>
      <c r="J2878" s="25" t="s">
        <v>60</v>
      </c>
    </row>
    <row r="2879" spans="2:10" ht="12.75">
      <c r="B2879" s="72" t="s">
        <v>11837</v>
      </c>
      <c r="C2879" s="8" t="s">
        <v>24861</v>
      </c>
      <c r="D2879" s="54" t="s">
        <v>11838</v>
      </c>
      <c r="E2879" s="70">
        <v>3890</v>
      </c>
      <c r="F2879" s="26">
        <v>3113</v>
      </c>
      <c r="G2879" s="12">
        <f t="shared" si="44"/>
        <v>0.24959845807902337</v>
      </c>
      <c r="H2879" s="12" t="s">
        <v>31808</v>
      </c>
      <c r="I2879" s="12" t="s">
        <v>29528</v>
      </c>
      <c r="J2879" s="25" t="s">
        <v>60</v>
      </c>
    </row>
    <row r="2880" spans="2:10" ht="12.75">
      <c r="B2880" s="72" t="s">
        <v>21880</v>
      </c>
      <c r="C2880" s="8" t="s">
        <v>26808</v>
      </c>
      <c r="D2880" s="54" t="s">
        <v>21881</v>
      </c>
      <c r="E2880" s="70">
        <v>3890</v>
      </c>
      <c r="F2880" s="26">
        <v>3110</v>
      </c>
      <c r="G2880" s="12">
        <f t="shared" si="44"/>
        <v>0.25080385852090026</v>
      </c>
      <c r="H2880" s="12" t="s">
        <v>31928</v>
      </c>
      <c r="I2880" s="12" t="s">
        <v>29529</v>
      </c>
      <c r="J2880" s="25" t="s">
        <v>60</v>
      </c>
    </row>
    <row r="2881" spans="2:10" ht="12.75">
      <c r="B2881" s="72" t="s">
        <v>23968</v>
      </c>
      <c r="C2881" s="8" t="s">
        <v>60</v>
      </c>
      <c r="D2881" s="54" t="s">
        <v>23969</v>
      </c>
      <c r="E2881" s="70">
        <v>3890</v>
      </c>
      <c r="F2881" s="26">
        <v>3109</v>
      </c>
      <c r="G2881" s="12">
        <f t="shared" si="44"/>
        <v>0.25120617561917014</v>
      </c>
      <c r="H2881" s="12" t="s">
        <v>60</v>
      </c>
      <c r="I2881" s="12" t="s">
        <v>29530</v>
      </c>
      <c r="J2881" s="25" t="s">
        <v>60</v>
      </c>
    </row>
    <row r="2882" spans="2:10" ht="12.75">
      <c r="B2882" s="72" t="s">
        <v>9013</v>
      </c>
      <c r="C2882" s="8" t="s">
        <v>24506</v>
      </c>
      <c r="D2882" s="54" t="s">
        <v>9014</v>
      </c>
      <c r="E2882" s="70">
        <v>3890</v>
      </c>
      <c r="F2882" s="26">
        <v>3115</v>
      </c>
      <c r="G2882" s="12">
        <f t="shared" ref="G2882:G2945" si="45">IFERROR(E2882/F2882-1,0)</f>
        <v>0.2487961476725522</v>
      </c>
      <c r="H2882" s="12" t="s">
        <v>31908</v>
      </c>
      <c r="I2882" s="12" t="s">
        <v>29531</v>
      </c>
      <c r="J2882" s="25" t="s">
        <v>60</v>
      </c>
    </row>
    <row r="2883" spans="2:10" ht="12.75">
      <c r="B2883" s="72" t="s">
        <v>10294</v>
      </c>
      <c r="C2883" s="8" t="s">
        <v>24602</v>
      </c>
      <c r="D2883" s="54" t="s">
        <v>10295</v>
      </c>
      <c r="E2883" s="70">
        <v>3890</v>
      </c>
      <c r="F2883" s="26">
        <v>3115</v>
      </c>
      <c r="G2883" s="12">
        <f t="shared" si="45"/>
        <v>0.2487961476725522</v>
      </c>
      <c r="H2883" s="12" t="s">
        <v>60</v>
      </c>
      <c r="I2883" s="12" t="s">
        <v>60</v>
      </c>
      <c r="J2883" s="25" t="s">
        <v>60</v>
      </c>
    </row>
    <row r="2884" spans="2:10" ht="12.75">
      <c r="B2884" s="72" t="s">
        <v>12678</v>
      </c>
      <c r="C2884" s="8" t="s">
        <v>25025</v>
      </c>
      <c r="D2884" s="54" t="s">
        <v>12679</v>
      </c>
      <c r="E2884" s="70">
        <v>3890</v>
      </c>
      <c r="F2884" s="26">
        <v>3115</v>
      </c>
      <c r="G2884" s="12">
        <f t="shared" si="45"/>
        <v>0.2487961476725522</v>
      </c>
      <c r="H2884" s="12" t="s">
        <v>31908</v>
      </c>
      <c r="I2884" s="12" t="s">
        <v>29532</v>
      </c>
      <c r="J2884" s="25" t="s">
        <v>60</v>
      </c>
    </row>
    <row r="2885" spans="2:10" ht="12.75">
      <c r="B2885" s="72" t="s">
        <v>17779</v>
      </c>
      <c r="C2885" s="8" t="s">
        <v>60</v>
      </c>
      <c r="D2885" s="54" t="s">
        <v>17780</v>
      </c>
      <c r="E2885" s="70">
        <v>3910</v>
      </c>
      <c r="F2885" s="26">
        <v>3128</v>
      </c>
      <c r="G2885" s="12">
        <f t="shared" si="45"/>
        <v>0.25</v>
      </c>
      <c r="H2885" s="12" t="s">
        <v>60</v>
      </c>
      <c r="I2885" s="12" t="s">
        <v>29533</v>
      </c>
      <c r="J2885" s="25" t="s">
        <v>60</v>
      </c>
    </row>
    <row r="2886" spans="2:10" ht="12.75">
      <c r="B2886" s="72" t="s">
        <v>21815</v>
      </c>
      <c r="C2886" s="8" t="s">
        <v>26793</v>
      </c>
      <c r="D2886" s="54" t="s">
        <v>21816</v>
      </c>
      <c r="E2886" s="70">
        <v>3900</v>
      </c>
      <c r="F2886" s="26">
        <v>3122</v>
      </c>
      <c r="G2886" s="12">
        <f t="shared" si="45"/>
        <v>0.24919923126201149</v>
      </c>
      <c r="H2886" s="12" t="s">
        <v>31932</v>
      </c>
      <c r="I2886" s="12" t="s">
        <v>29534</v>
      </c>
      <c r="J2886" s="25" t="s">
        <v>60</v>
      </c>
    </row>
    <row r="2887" spans="2:10" ht="12.75">
      <c r="B2887" s="72" t="s">
        <v>21884</v>
      </c>
      <c r="C2887" s="8" t="s">
        <v>26809</v>
      </c>
      <c r="D2887" s="54" t="s">
        <v>21885</v>
      </c>
      <c r="E2887" s="70">
        <v>3900</v>
      </c>
      <c r="F2887" s="26">
        <v>3122</v>
      </c>
      <c r="G2887" s="12">
        <f t="shared" si="45"/>
        <v>0.24919923126201149</v>
      </c>
      <c r="H2887" s="12" t="s">
        <v>31928</v>
      </c>
      <c r="I2887" s="12" t="s">
        <v>29535</v>
      </c>
      <c r="J2887" s="25" t="s">
        <v>60</v>
      </c>
    </row>
    <row r="2888" spans="2:10" ht="12.75">
      <c r="B2888" s="72" t="s">
        <v>23932</v>
      </c>
      <c r="C2888" s="8" t="s">
        <v>60</v>
      </c>
      <c r="D2888" s="54" t="s">
        <v>23933</v>
      </c>
      <c r="E2888" s="70">
        <v>3900</v>
      </c>
      <c r="F2888" s="26">
        <v>3122</v>
      </c>
      <c r="G2888" s="12">
        <f t="shared" si="45"/>
        <v>0.24919923126201149</v>
      </c>
      <c r="H2888" s="12" t="s">
        <v>31814</v>
      </c>
      <c r="I2888" s="12" t="s">
        <v>60</v>
      </c>
      <c r="J2888" s="25" t="s">
        <v>60</v>
      </c>
    </row>
    <row r="2889" spans="2:10" ht="12.75">
      <c r="B2889" s="72" t="s">
        <v>10132</v>
      </c>
      <c r="C2889" s="8" t="s">
        <v>60</v>
      </c>
      <c r="D2889" s="54" t="s">
        <v>10133</v>
      </c>
      <c r="E2889" s="70">
        <v>3930</v>
      </c>
      <c r="F2889" s="26">
        <v>3141</v>
      </c>
      <c r="G2889" s="12">
        <f t="shared" si="45"/>
        <v>0.25119388729703918</v>
      </c>
      <c r="H2889" s="12" t="s">
        <v>60</v>
      </c>
      <c r="I2889" s="12" t="s">
        <v>60</v>
      </c>
      <c r="J2889" s="25" t="s">
        <v>60</v>
      </c>
    </row>
    <row r="2890" spans="2:10" ht="12.75">
      <c r="B2890" s="72" t="s">
        <v>10702</v>
      </c>
      <c r="C2890" s="8" t="s">
        <v>24610</v>
      </c>
      <c r="D2890" s="54" t="s">
        <v>10703</v>
      </c>
      <c r="E2890" s="70">
        <v>3930</v>
      </c>
      <c r="F2890" s="26">
        <v>3146</v>
      </c>
      <c r="G2890" s="12">
        <f t="shared" si="45"/>
        <v>0.24920534011443096</v>
      </c>
      <c r="H2890" s="12" t="s">
        <v>60</v>
      </c>
      <c r="I2890" s="12" t="s">
        <v>60</v>
      </c>
      <c r="J2890" s="25" t="s">
        <v>60</v>
      </c>
    </row>
    <row r="2891" spans="2:10" ht="12.75">
      <c r="B2891" s="72" t="s">
        <v>22312</v>
      </c>
      <c r="C2891" s="8" t="s">
        <v>26914</v>
      </c>
      <c r="D2891" s="54" t="s">
        <v>22313</v>
      </c>
      <c r="E2891" s="70">
        <v>3930</v>
      </c>
      <c r="F2891" s="26">
        <v>3145</v>
      </c>
      <c r="G2891" s="12">
        <f t="shared" si="45"/>
        <v>0.24960254372019075</v>
      </c>
      <c r="H2891" s="12" t="s">
        <v>31639</v>
      </c>
      <c r="I2891" s="12" t="s">
        <v>29536</v>
      </c>
      <c r="J2891" s="25" t="s">
        <v>60</v>
      </c>
    </row>
    <row r="2892" spans="2:10" ht="12.75">
      <c r="B2892" s="72" t="s">
        <v>24265</v>
      </c>
      <c r="C2892" s="8" t="s">
        <v>27183</v>
      </c>
      <c r="D2892" s="54" t="s">
        <v>24266</v>
      </c>
      <c r="E2892" s="70">
        <v>3930</v>
      </c>
      <c r="F2892" s="26">
        <v>3141</v>
      </c>
      <c r="G2892" s="12">
        <f t="shared" si="45"/>
        <v>0.25119388729703918</v>
      </c>
      <c r="H2892" s="12" t="s">
        <v>60</v>
      </c>
      <c r="I2892" s="12" t="s">
        <v>60</v>
      </c>
      <c r="J2892" s="25" t="s">
        <v>60</v>
      </c>
    </row>
    <row r="2893" spans="2:10" ht="12.75">
      <c r="B2893" s="72" t="s">
        <v>10996</v>
      </c>
      <c r="C2893" s="8" t="s">
        <v>60</v>
      </c>
      <c r="D2893" s="54" t="s">
        <v>10997</v>
      </c>
      <c r="E2893" s="70">
        <v>3950</v>
      </c>
      <c r="F2893" s="26">
        <v>3162</v>
      </c>
      <c r="G2893" s="12">
        <f t="shared" si="45"/>
        <v>0.24920936116382042</v>
      </c>
      <c r="H2893" s="12" t="s">
        <v>60</v>
      </c>
      <c r="I2893" s="12" t="s">
        <v>32156</v>
      </c>
      <c r="J2893" s="25" t="s">
        <v>60</v>
      </c>
    </row>
    <row r="2894" spans="2:10" ht="12.75">
      <c r="B2894" s="72" t="s">
        <v>19082</v>
      </c>
      <c r="C2894" s="8" t="s">
        <v>26352</v>
      </c>
      <c r="D2894" s="54" t="s">
        <v>19083</v>
      </c>
      <c r="E2894" s="70">
        <v>3950</v>
      </c>
      <c r="F2894" s="26">
        <v>3163</v>
      </c>
      <c r="G2894" s="12">
        <f t="shared" si="45"/>
        <v>0.24881441669301285</v>
      </c>
      <c r="H2894" s="12" t="s">
        <v>31920</v>
      </c>
      <c r="I2894" s="12" t="s">
        <v>29537</v>
      </c>
      <c r="J2894" s="25" t="s">
        <v>60</v>
      </c>
    </row>
    <row r="2895" spans="2:10" ht="12.75">
      <c r="B2895" s="72" t="s">
        <v>19086</v>
      </c>
      <c r="C2895" s="8" t="s">
        <v>26353</v>
      </c>
      <c r="D2895" s="54" t="s">
        <v>19087</v>
      </c>
      <c r="E2895" s="70">
        <v>3950</v>
      </c>
      <c r="F2895" s="26">
        <v>3163</v>
      </c>
      <c r="G2895" s="12">
        <f t="shared" si="45"/>
        <v>0.24881441669301285</v>
      </c>
      <c r="H2895" s="12" t="s">
        <v>60</v>
      </c>
      <c r="I2895" s="12" t="s">
        <v>60</v>
      </c>
      <c r="J2895" s="25" t="s">
        <v>60</v>
      </c>
    </row>
    <row r="2896" spans="2:10" ht="12.75">
      <c r="B2896" s="72" t="s">
        <v>9711</v>
      </c>
      <c r="C2896" s="8" t="s">
        <v>60</v>
      </c>
      <c r="D2896" s="54" t="s">
        <v>9712</v>
      </c>
      <c r="E2896" s="70">
        <v>3960</v>
      </c>
      <c r="F2896" s="26">
        <v>3166</v>
      </c>
      <c r="G2896" s="12">
        <f t="shared" si="45"/>
        <v>0.25078963992419467</v>
      </c>
      <c r="H2896" s="12" t="s">
        <v>60</v>
      </c>
      <c r="I2896" s="12" t="s">
        <v>60</v>
      </c>
      <c r="J2896" s="25" t="s">
        <v>60</v>
      </c>
    </row>
    <row r="2897" spans="2:10" ht="12.75">
      <c r="B2897" s="72" t="s">
        <v>9751</v>
      </c>
      <c r="C2897" s="8" t="s">
        <v>60</v>
      </c>
      <c r="D2897" s="54" t="s">
        <v>9752</v>
      </c>
      <c r="E2897" s="70">
        <v>3960</v>
      </c>
      <c r="F2897" s="26">
        <v>3166</v>
      </c>
      <c r="G2897" s="12">
        <f t="shared" si="45"/>
        <v>0.25078963992419467</v>
      </c>
      <c r="H2897" s="12" t="s">
        <v>60</v>
      </c>
      <c r="I2897" s="12" t="s">
        <v>60</v>
      </c>
      <c r="J2897" s="25" t="s">
        <v>60</v>
      </c>
    </row>
    <row r="2898" spans="2:10" ht="12.75">
      <c r="B2898" s="72" t="s">
        <v>12682</v>
      </c>
      <c r="C2898" s="8" t="s">
        <v>25026</v>
      </c>
      <c r="D2898" s="54" t="s">
        <v>12683</v>
      </c>
      <c r="E2898" s="70">
        <v>3960</v>
      </c>
      <c r="F2898" s="26">
        <v>3164</v>
      </c>
      <c r="G2898" s="12">
        <f t="shared" si="45"/>
        <v>0.25158027812895067</v>
      </c>
      <c r="H2898" s="12" t="s">
        <v>60</v>
      </c>
      <c r="I2898" s="12" t="s">
        <v>60</v>
      </c>
      <c r="J2898" s="25" t="s">
        <v>60</v>
      </c>
    </row>
    <row r="2899" spans="2:10" ht="12.75">
      <c r="B2899" s="72" t="s">
        <v>9001</v>
      </c>
      <c r="C2899" s="8" t="s">
        <v>24503</v>
      </c>
      <c r="D2899" s="54" t="s">
        <v>9002</v>
      </c>
      <c r="E2899" s="70">
        <v>3970</v>
      </c>
      <c r="F2899" s="26">
        <v>3178</v>
      </c>
      <c r="G2899" s="12">
        <f t="shared" si="45"/>
        <v>0.24921334172435494</v>
      </c>
      <c r="H2899" s="12" t="s">
        <v>60</v>
      </c>
      <c r="I2899" s="12" t="s">
        <v>29538</v>
      </c>
      <c r="J2899" s="25" t="s">
        <v>60</v>
      </c>
    </row>
    <row r="2900" spans="2:10" ht="12.75">
      <c r="B2900" s="72" t="s">
        <v>9763</v>
      </c>
      <c r="C2900" s="8" t="s">
        <v>60</v>
      </c>
      <c r="D2900" s="54" t="s">
        <v>9764</v>
      </c>
      <c r="E2900" s="70">
        <v>3970</v>
      </c>
      <c r="F2900" s="26">
        <v>3179</v>
      </c>
      <c r="G2900" s="12">
        <f t="shared" si="45"/>
        <v>0.24882038376848059</v>
      </c>
      <c r="H2900" s="12" t="s">
        <v>60</v>
      </c>
      <c r="I2900" s="12" t="s">
        <v>60</v>
      </c>
      <c r="J2900" s="25" t="s">
        <v>60</v>
      </c>
    </row>
    <row r="2901" spans="2:10" ht="12.75">
      <c r="B2901" s="72" t="s">
        <v>10138</v>
      </c>
      <c r="C2901" s="8">
        <v>4932478565</v>
      </c>
      <c r="D2901" s="54" t="s">
        <v>10139</v>
      </c>
      <c r="E2901" s="70">
        <v>3970</v>
      </c>
      <c r="F2901" s="26">
        <v>3174</v>
      </c>
      <c r="G2901" s="12">
        <f t="shared" si="45"/>
        <v>0.25078764965343425</v>
      </c>
      <c r="H2901" s="12" t="s">
        <v>31952</v>
      </c>
      <c r="I2901" s="12" t="s">
        <v>29539</v>
      </c>
      <c r="J2901" s="25" t="s">
        <v>60</v>
      </c>
    </row>
    <row r="2902" spans="2:10" ht="12.75">
      <c r="B2902" s="72" t="s">
        <v>14201</v>
      </c>
      <c r="C2902" s="8" t="s">
        <v>25300</v>
      </c>
      <c r="D2902" s="54" t="s">
        <v>14202</v>
      </c>
      <c r="E2902" s="70">
        <v>3970</v>
      </c>
      <c r="F2902" s="26">
        <v>3178</v>
      </c>
      <c r="G2902" s="12">
        <f t="shared" si="45"/>
        <v>0.24921334172435494</v>
      </c>
      <c r="H2902" s="12" t="s">
        <v>31864</v>
      </c>
      <c r="I2902" s="12" t="s">
        <v>29540</v>
      </c>
      <c r="J2902" s="25" t="s">
        <v>60</v>
      </c>
    </row>
    <row r="2903" spans="2:10" ht="12.75">
      <c r="B2903" s="72" t="s">
        <v>14205</v>
      </c>
      <c r="C2903" s="8" t="s">
        <v>25301</v>
      </c>
      <c r="D2903" s="54" t="s">
        <v>14206</v>
      </c>
      <c r="E2903" s="70">
        <v>3970</v>
      </c>
      <c r="F2903" s="26">
        <v>3175</v>
      </c>
      <c r="G2903" s="12">
        <f t="shared" si="45"/>
        <v>0.25039370078740153</v>
      </c>
      <c r="H2903" s="12" t="s">
        <v>31950</v>
      </c>
      <c r="I2903" s="12" t="s">
        <v>29541</v>
      </c>
      <c r="J2903" s="25" t="s">
        <v>60</v>
      </c>
    </row>
    <row r="2904" spans="2:10" ht="12.75">
      <c r="B2904" s="72" t="s">
        <v>18212</v>
      </c>
      <c r="C2904" s="8" t="s">
        <v>26161</v>
      </c>
      <c r="D2904" s="54" t="s">
        <v>18213</v>
      </c>
      <c r="E2904" s="70">
        <v>3990</v>
      </c>
      <c r="F2904" s="26">
        <v>3189</v>
      </c>
      <c r="G2904" s="12">
        <f t="shared" si="45"/>
        <v>0.25117591721542798</v>
      </c>
      <c r="H2904" s="12" t="s">
        <v>31947</v>
      </c>
      <c r="I2904" s="12" t="s">
        <v>29542</v>
      </c>
      <c r="J2904" s="25" t="s">
        <v>60</v>
      </c>
    </row>
    <row r="2905" spans="2:10" ht="12.75">
      <c r="B2905" s="72" t="s">
        <v>18216</v>
      </c>
      <c r="C2905" s="8" t="s">
        <v>26162</v>
      </c>
      <c r="D2905" s="54" t="s">
        <v>18217</v>
      </c>
      <c r="E2905" s="70">
        <v>3990</v>
      </c>
      <c r="F2905" s="26">
        <v>3189</v>
      </c>
      <c r="G2905" s="12">
        <f t="shared" si="45"/>
        <v>0.25117591721542798</v>
      </c>
      <c r="H2905" s="12" t="s">
        <v>31947</v>
      </c>
      <c r="I2905" s="12" t="s">
        <v>29543</v>
      </c>
      <c r="J2905" s="25" t="s">
        <v>60</v>
      </c>
    </row>
    <row r="2906" spans="2:10" ht="12.75">
      <c r="B2906" s="72" t="s">
        <v>20127</v>
      </c>
      <c r="C2906" s="8" t="s">
        <v>26507</v>
      </c>
      <c r="D2906" s="54" t="s">
        <v>20128</v>
      </c>
      <c r="E2906" s="70">
        <v>3990</v>
      </c>
      <c r="F2906" s="26">
        <v>3189</v>
      </c>
      <c r="G2906" s="12">
        <f t="shared" si="45"/>
        <v>0.25117591721542798</v>
      </c>
      <c r="H2906" s="12" t="s">
        <v>31715</v>
      </c>
      <c r="I2906" s="12" t="s">
        <v>29544</v>
      </c>
      <c r="J2906" s="25" t="s">
        <v>60</v>
      </c>
    </row>
    <row r="2907" spans="2:10" ht="12.75">
      <c r="B2907" s="45" t="s">
        <v>4181</v>
      </c>
      <c r="C2907" s="8" t="s">
        <v>4180</v>
      </c>
      <c r="D2907" s="54" t="s">
        <v>4182</v>
      </c>
      <c r="E2907" s="70">
        <v>4000</v>
      </c>
      <c r="F2907" s="26">
        <v>3200</v>
      </c>
      <c r="G2907" s="12">
        <f t="shared" si="45"/>
        <v>0.25</v>
      </c>
      <c r="H2907" s="12" t="s">
        <v>4123</v>
      </c>
      <c r="I2907" s="12" t="s">
        <v>29545</v>
      </c>
      <c r="J2907" s="25" t="s">
        <v>60</v>
      </c>
    </row>
    <row r="2908" spans="2:10" ht="12.75">
      <c r="B2908" s="46" t="s">
        <v>6802</v>
      </c>
      <c r="C2908" s="8" t="s">
        <v>6801</v>
      </c>
      <c r="D2908" s="54" t="s">
        <v>6620</v>
      </c>
      <c r="E2908" s="70">
        <v>4000</v>
      </c>
      <c r="F2908" s="26">
        <v>3200</v>
      </c>
      <c r="G2908" s="12">
        <f t="shared" si="45"/>
        <v>0.25</v>
      </c>
      <c r="H2908" s="12" t="s">
        <v>6799</v>
      </c>
      <c r="I2908" s="12" t="s">
        <v>29546</v>
      </c>
      <c r="J2908" s="25" t="s">
        <v>60</v>
      </c>
    </row>
    <row r="2909" spans="2:10" ht="12.75">
      <c r="B2909" s="72" t="s">
        <v>10674</v>
      </c>
      <c r="C2909" s="8">
        <v>0</v>
      </c>
      <c r="D2909" s="54" t="s">
        <v>10675</v>
      </c>
      <c r="E2909" s="70">
        <v>3990</v>
      </c>
      <c r="F2909" s="26">
        <v>3194</v>
      </c>
      <c r="G2909" s="12">
        <f t="shared" si="45"/>
        <v>0.24921728240450847</v>
      </c>
      <c r="H2909" s="12" t="s">
        <v>60</v>
      </c>
      <c r="I2909" s="12" t="s">
        <v>60</v>
      </c>
      <c r="J2909" s="25" t="s">
        <v>60</v>
      </c>
    </row>
    <row r="2910" spans="2:10" ht="12.75">
      <c r="B2910" s="72" t="s">
        <v>20975</v>
      </c>
      <c r="C2910" s="8" t="s">
        <v>26656</v>
      </c>
      <c r="D2910" s="54" t="s">
        <v>20976</v>
      </c>
      <c r="E2910" s="70">
        <v>3990</v>
      </c>
      <c r="F2910" s="26">
        <v>3195</v>
      </c>
      <c r="G2910" s="12">
        <f t="shared" si="45"/>
        <v>0.24882629107981225</v>
      </c>
      <c r="H2910" s="12" t="s">
        <v>4563</v>
      </c>
      <c r="I2910" s="12" t="s">
        <v>29547</v>
      </c>
      <c r="J2910" s="25" t="s">
        <v>60</v>
      </c>
    </row>
    <row r="2911" spans="2:10" ht="12.75">
      <c r="B2911" s="72" t="s">
        <v>20979</v>
      </c>
      <c r="C2911" s="8" t="s">
        <v>26657</v>
      </c>
      <c r="D2911" s="54" t="s">
        <v>20980</v>
      </c>
      <c r="E2911" s="70">
        <v>3990</v>
      </c>
      <c r="F2911" s="26">
        <v>3195</v>
      </c>
      <c r="G2911" s="12">
        <f t="shared" si="45"/>
        <v>0.24882629107981225</v>
      </c>
      <c r="H2911" s="12" t="s">
        <v>4563</v>
      </c>
      <c r="I2911" s="12" t="s">
        <v>29548</v>
      </c>
      <c r="J2911" s="25" t="s">
        <v>60</v>
      </c>
    </row>
    <row r="2912" spans="2:10" ht="12.75">
      <c r="B2912" s="72" t="s">
        <v>24341</v>
      </c>
      <c r="C2912" s="8" t="s">
        <v>27202</v>
      </c>
      <c r="D2912" s="54" t="s">
        <v>24342</v>
      </c>
      <c r="E2912" s="70">
        <v>4000</v>
      </c>
      <c r="F2912" s="26">
        <v>3197</v>
      </c>
      <c r="G2912" s="12">
        <f t="shared" si="45"/>
        <v>0.25117297466374722</v>
      </c>
      <c r="H2912" s="12" t="s">
        <v>60</v>
      </c>
      <c r="I2912" s="12" t="s">
        <v>60</v>
      </c>
      <c r="J2912" s="25" t="s">
        <v>60</v>
      </c>
    </row>
    <row r="2913" spans="2:10" ht="12.75">
      <c r="B2913" s="72" t="s">
        <v>21819</v>
      </c>
      <c r="C2913" s="8" t="s">
        <v>26794</v>
      </c>
      <c r="D2913" s="54" t="s">
        <v>21820</v>
      </c>
      <c r="E2913" s="70">
        <v>4010</v>
      </c>
      <c r="F2913" s="26">
        <v>3205</v>
      </c>
      <c r="G2913" s="12">
        <f t="shared" si="45"/>
        <v>0.25117004680187205</v>
      </c>
      <c r="H2913" s="12" t="s">
        <v>31873</v>
      </c>
      <c r="I2913" s="12" t="s">
        <v>29549</v>
      </c>
      <c r="J2913" s="25" t="s">
        <v>60</v>
      </c>
    </row>
    <row r="2914" spans="2:10" ht="12.75">
      <c r="B2914" s="72" t="s">
        <v>10128</v>
      </c>
      <c r="C2914" s="8" t="s">
        <v>60</v>
      </c>
      <c r="D2914" s="54" t="s">
        <v>10129</v>
      </c>
      <c r="E2914" s="70">
        <v>4010</v>
      </c>
      <c r="F2914" s="26">
        <v>3208</v>
      </c>
      <c r="G2914" s="12">
        <f t="shared" si="45"/>
        <v>0.25</v>
      </c>
      <c r="H2914" s="12" t="s">
        <v>60</v>
      </c>
      <c r="I2914" s="12" t="s">
        <v>60</v>
      </c>
      <c r="J2914" s="25" t="s">
        <v>60</v>
      </c>
    </row>
    <row r="2915" spans="2:10" ht="12.75">
      <c r="B2915" s="72" t="s">
        <v>21333</v>
      </c>
      <c r="C2915" s="8" t="s">
        <v>26720</v>
      </c>
      <c r="D2915" s="54" t="s">
        <v>21334</v>
      </c>
      <c r="E2915" s="70">
        <v>4030</v>
      </c>
      <c r="F2915" s="26">
        <v>3221</v>
      </c>
      <c r="G2915" s="12">
        <f t="shared" si="45"/>
        <v>0.25116423470971738</v>
      </c>
      <c r="H2915" s="12" t="s">
        <v>31748</v>
      </c>
      <c r="I2915" s="12" t="s">
        <v>29550</v>
      </c>
      <c r="J2915" s="25" t="s">
        <v>60</v>
      </c>
    </row>
    <row r="2916" spans="2:10" ht="12.75">
      <c r="B2916" s="72" t="s">
        <v>21823</v>
      </c>
      <c r="C2916" s="8" t="s">
        <v>26777</v>
      </c>
      <c r="D2916" s="54" t="s">
        <v>21824</v>
      </c>
      <c r="E2916" s="70">
        <v>4020</v>
      </c>
      <c r="F2916" s="26">
        <v>3216</v>
      </c>
      <c r="G2916" s="12">
        <f t="shared" si="45"/>
        <v>0.25</v>
      </c>
      <c r="H2916" s="12" t="s">
        <v>31896</v>
      </c>
      <c r="I2916" s="12" t="s">
        <v>29551</v>
      </c>
      <c r="J2916" s="25" t="s">
        <v>60</v>
      </c>
    </row>
    <row r="2917" spans="2:10" ht="12.75">
      <c r="B2917" s="72" t="s">
        <v>23972</v>
      </c>
      <c r="C2917" s="8" t="s">
        <v>60</v>
      </c>
      <c r="D2917" s="54" t="s">
        <v>23973</v>
      </c>
      <c r="E2917" s="70">
        <v>4020</v>
      </c>
      <c r="F2917" s="26">
        <v>3216</v>
      </c>
      <c r="G2917" s="12">
        <f t="shared" si="45"/>
        <v>0.25</v>
      </c>
      <c r="H2917" s="12" t="s">
        <v>60</v>
      </c>
      <c r="I2917" s="12" t="s">
        <v>29552</v>
      </c>
      <c r="J2917" s="25" t="s">
        <v>60</v>
      </c>
    </row>
    <row r="2918" spans="2:10" ht="12.75">
      <c r="B2918" s="72" t="s">
        <v>16591</v>
      </c>
      <c r="C2918" s="8" t="s">
        <v>25846</v>
      </c>
      <c r="D2918" s="54" t="s">
        <v>16592</v>
      </c>
      <c r="E2918" s="70">
        <v>4030</v>
      </c>
      <c r="F2918" s="26">
        <v>3225</v>
      </c>
      <c r="G2918" s="12">
        <f t="shared" si="45"/>
        <v>0.24961240310077515</v>
      </c>
      <c r="H2918" s="12" t="s">
        <v>31799</v>
      </c>
      <c r="I2918" s="12" t="s">
        <v>29553</v>
      </c>
      <c r="J2918" s="25" t="s">
        <v>60</v>
      </c>
    </row>
    <row r="2919" spans="2:10" ht="12.75">
      <c r="B2919" s="72" t="s">
        <v>16595</v>
      </c>
      <c r="C2919" s="8" t="s">
        <v>25832</v>
      </c>
      <c r="D2919" s="54" t="s">
        <v>16596</v>
      </c>
      <c r="E2919" s="70">
        <v>4030</v>
      </c>
      <c r="F2919" s="26">
        <v>3225</v>
      </c>
      <c r="G2919" s="12">
        <f t="shared" si="45"/>
        <v>0.24961240310077515</v>
      </c>
      <c r="H2919" s="12" t="s">
        <v>31925</v>
      </c>
      <c r="I2919" s="12" t="s">
        <v>29554</v>
      </c>
      <c r="J2919" s="25" t="s">
        <v>60</v>
      </c>
    </row>
    <row r="2920" spans="2:10" ht="12.75">
      <c r="B2920" s="72" t="s">
        <v>12765</v>
      </c>
      <c r="C2920" s="8" t="s">
        <v>25041</v>
      </c>
      <c r="D2920" s="54" t="s">
        <v>12766</v>
      </c>
      <c r="E2920" s="70">
        <v>4050</v>
      </c>
      <c r="F2920" s="26">
        <v>3240</v>
      </c>
      <c r="G2920" s="12">
        <f t="shared" si="45"/>
        <v>0.25</v>
      </c>
      <c r="H2920" s="12" t="s">
        <v>31953</v>
      </c>
      <c r="I2920" s="12" t="s">
        <v>29555</v>
      </c>
      <c r="J2920" s="25" t="s">
        <v>60</v>
      </c>
    </row>
    <row r="2921" spans="2:10" ht="12.75">
      <c r="B2921" s="72" t="s">
        <v>14209</v>
      </c>
      <c r="C2921" s="8" t="s">
        <v>25302</v>
      </c>
      <c r="D2921" s="54" t="s">
        <v>14210</v>
      </c>
      <c r="E2921" s="70">
        <v>4050</v>
      </c>
      <c r="F2921" s="26">
        <v>3240</v>
      </c>
      <c r="G2921" s="12">
        <f t="shared" si="45"/>
        <v>0.25</v>
      </c>
      <c r="H2921" s="12" t="s">
        <v>31683</v>
      </c>
      <c r="I2921" s="12" t="s">
        <v>29556</v>
      </c>
      <c r="J2921" s="25" t="s">
        <v>60</v>
      </c>
    </row>
    <row r="2922" spans="2:10" ht="12.75">
      <c r="B2922" s="72" t="s">
        <v>10650</v>
      </c>
      <c r="C2922" s="8">
        <v>0</v>
      </c>
      <c r="D2922" s="54" t="s">
        <v>10651</v>
      </c>
      <c r="E2922" s="70">
        <v>4070</v>
      </c>
      <c r="F2922" s="26">
        <v>3256</v>
      </c>
      <c r="G2922" s="12">
        <f t="shared" si="45"/>
        <v>0.25</v>
      </c>
      <c r="H2922" s="12" t="s">
        <v>60</v>
      </c>
      <c r="I2922" s="12" t="s">
        <v>60</v>
      </c>
      <c r="J2922" s="25" t="s">
        <v>60</v>
      </c>
    </row>
    <row r="2923" spans="2:10" ht="12.75">
      <c r="B2923" s="72" t="s">
        <v>21827</v>
      </c>
      <c r="C2923" s="8" t="s">
        <v>26795</v>
      </c>
      <c r="D2923" s="54" t="s">
        <v>21828</v>
      </c>
      <c r="E2923" s="70">
        <v>4070</v>
      </c>
      <c r="F2923" s="26">
        <v>3252</v>
      </c>
      <c r="G2923" s="12">
        <f t="shared" si="45"/>
        <v>0.25153751537515379</v>
      </c>
      <c r="H2923" s="12" t="s">
        <v>31954</v>
      </c>
      <c r="I2923" s="12" t="s">
        <v>29557</v>
      </c>
      <c r="J2923" s="25" t="s">
        <v>60</v>
      </c>
    </row>
    <row r="2924" spans="2:10" ht="12.75">
      <c r="B2924" s="72" t="s">
        <v>19090</v>
      </c>
      <c r="C2924" s="8" t="s">
        <v>60</v>
      </c>
      <c r="D2924" s="54" t="s">
        <v>19091</v>
      </c>
      <c r="E2924" s="70">
        <v>4080</v>
      </c>
      <c r="F2924" s="26">
        <v>3264</v>
      </c>
      <c r="G2924" s="12">
        <f t="shared" si="45"/>
        <v>0.25</v>
      </c>
      <c r="H2924" s="12" t="s">
        <v>60</v>
      </c>
      <c r="I2924" s="12" t="s">
        <v>60</v>
      </c>
      <c r="J2924" s="25" t="s">
        <v>60</v>
      </c>
    </row>
    <row r="2925" spans="2:10" ht="12.75">
      <c r="B2925" s="72" t="s">
        <v>19094</v>
      </c>
      <c r="C2925" s="8" t="s">
        <v>60</v>
      </c>
      <c r="D2925" s="54" t="s">
        <v>19095</v>
      </c>
      <c r="E2925" s="70">
        <v>4080</v>
      </c>
      <c r="F2925" s="26">
        <v>3264</v>
      </c>
      <c r="G2925" s="12">
        <f t="shared" si="45"/>
        <v>0.25</v>
      </c>
      <c r="H2925" s="12" t="s">
        <v>60</v>
      </c>
      <c r="I2925" s="12" t="s">
        <v>60</v>
      </c>
      <c r="J2925" s="25" t="s">
        <v>60</v>
      </c>
    </row>
    <row r="2926" spans="2:10" ht="12.75">
      <c r="B2926" s="72" t="s">
        <v>17199</v>
      </c>
      <c r="C2926" s="8" t="s">
        <v>25988</v>
      </c>
      <c r="D2926" s="54" t="s">
        <v>17200</v>
      </c>
      <c r="E2926" s="70">
        <v>4090</v>
      </c>
      <c r="F2926" s="26">
        <v>3270</v>
      </c>
      <c r="G2926" s="12">
        <f t="shared" si="45"/>
        <v>0.25076452599388377</v>
      </c>
      <c r="H2926" s="12" t="s">
        <v>31911</v>
      </c>
      <c r="I2926" s="12" t="s">
        <v>29558</v>
      </c>
      <c r="J2926" s="25" t="s">
        <v>60</v>
      </c>
    </row>
    <row r="2927" spans="2:10" ht="12.75">
      <c r="B2927" s="72" t="s">
        <v>24273</v>
      </c>
      <c r="C2927" s="8" t="s">
        <v>27185</v>
      </c>
      <c r="D2927" s="54" t="s">
        <v>24274</v>
      </c>
      <c r="E2927" s="70">
        <v>4090</v>
      </c>
      <c r="F2927" s="26">
        <v>3272</v>
      </c>
      <c r="G2927" s="12">
        <f t="shared" si="45"/>
        <v>0.25</v>
      </c>
      <c r="H2927" s="12" t="s">
        <v>60</v>
      </c>
      <c r="I2927" s="12" t="s">
        <v>60</v>
      </c>
      <c r="J2927" s="25" t="s">
        <v>60</v>
      </c>
    </row>
    <row r="2928" spans="2:10" ht="12.75">
      <c r="B2928" s="45" t="s">
        <v>4186</v>
      </c>
      <c r="C2928" s="8" t="s">
        <v>4185</v>
      </c>
      <c r="D2928" s="54" t="s">
        <v>4187</v>
      </c>
      <c r="E2928" s="70">
        <v>4100</v>
      </c>
      <c r="F2928" s="26">
        <v>3300</v>
      </c>
      <c r="G2928" s="12">
        <f t="shared" si="45"/>
        <v>0.24242424242424243</v>
      </c>
      <c r="H2928" s="12" t="s">
        <v>4189</v>
      </c>
      <c r="I2928" s="12" t="s">
        <v>29559</v>
      </c>
      <c r="J2928" s="25" t="s">
        <v>60</v>
      </c>
    </row>
    <row r="2929" spans="2:10" ht="12.75">
      <c r="B2929" s="45" t="s">
        <v>4849</v>
      </c>
      <c r="C2929" s="8" t="s">
        <v>4848</v>
      </c>
      <c r="D2929" s="54" t="s">
        <v>4850</v>
      </c>
      <c r="E2929" s="70">
        <v>4100</v>
      </c>
      <c r="F2929" s="26">
        <v>3300</v>
      </c>
      <c r="G2929" s="12">
        <f t="shared" si="45"/>
        <v>0.24242424242424243</v>
      </c>
      <c r="H2929" s="12" t="s">
        <v>4853</v>
      </c>
      <c r="I2929" s="12" t="s">
        <v>29560</v>
      </c>
      <c r="J2929" s="25" t="s">
        <v>60</v>
      </c>
    </row>
    <row r="2930" spans="2:10" ht="12.75">
      <c r="B2930" s="45" t="s">
        <v>8720</v>
      </c>
      <c r="C2930" s="8" t="s">
        <v>8719</v>
      </c>
      <c r="D2930" s="54" t="s">
        <v>8721</v>
      </c>
      <c r="E2930" s="70">
        <v>4100</v>
      </c>
      <c r="F2930" s="26">
        <v>3300</v>
      </c>
      <c r="G2930" s="12">
        <f t="shared" si="45"/>
        <v>0.24242424242424243</v>
      </c>
      <c r="H2930" s="12" t="s">
        <v>31955</v>
      </c>
      <c r="I2930" s="12" t="s">
        <v>29561</v>
      </c>
      <c r="J2930" s="25" t="s">
        <v>60</v>
      </c>
    </row>
    <row r="2931" spans="2:10" ht="12.75">
      <c r="B2931" s="72" t="s">
        <v>14197</v>
      </c>
      <c r="C2931" s="8" t="s">
        <v>25299</v>
      </c>
      <c r="D2931" s="54" t="s">
        <v>14198</v>
      </c>
      <c r="E2931" s="70">
        <v>4090</v>
      </c>
      <c r="F2931" s="26">
        <v>3275</v>
      </c>
      <c r="G2931" s="12">
        <f t="shared" si="45"/>
        <v>0.24885496183206102</v>
      </c>
      <c r="H2931" s="12" t="s">
        <v>31846</v>
      </c>
      <c r="I2931" s="12" t="s">
        <v>29562</v>
      </c>
      <c r="J2931" s="25" t="s">
        <v>60</v>
      </c>
    </row>
    <row r="2932" spans="2:10" ht="12.75">
      <c r="B2932" s="72" t="s">
        <v>14213</v>
      </c>
      <c r="C2932" s="8" t="s">
        <v>25303</v>
      </c>
      <c r="D2932" s="54" t="s">
        <v>14214</v>
      </c>
      <c r="E2932" s="70">
        <v>4100</v>
      </c>
      <c r="F2932" s="26">
        <v>3277</v>
      </c>
      <c r="G2932" s="12">
        <f t="shared" si="45"/>
        <v>0.25114433933475744</v>
      </c>
      <c r="H2932" s="12" t="s">
        <v>31645</v>
      </c>
      <c r="I2932" s="12" t="s">
        <v>29563</v>
      </c>
      <c r="J2932" s="25" t="s">
        <v>60</v>
      </c>
    </row>
    <row r="2933" spans="2:10" ht="12.75">
      <c r="B2933" s="72" t="s">
        <v>18220</v>
      </c>
      <c r="C2933" s="8" t="s">
        <v>26163</v>
      </c>
      <c r="D2933" s="54" t="s">
        <v>18221</v>
      </c>
      <c r="E2933" s="70">
        <v>4090</v>
      </c>
      <c r="F2933" s="26">
        <v>3275</v>
      </c>
      <c r="G2933" s="12">
        <f t="shared" si="45"/>
        <v>0.24885496183206102</v>
      </c>
      <c r="H2933" s="12" t="s">
        <v>31934</v>
      </c>
      <c r="I2933" s="12" t="s">
        <v>29564</v>
      </c>
      <c r="J2933" s="25" t="s">
        <v>60</v>
      </c>
    </row>
    <row r="2934" spans="2:10" ht="12.75">
      <c r="B2934" s="72" t="s">
        <v>14217</v>
      </c>
      <c r="C2934" s="8" t="s">
        <v>60</v>
      </c>
      <c r="D2934" s="54" t="s">
        <v>14218</v>
      </c>
      <c r="E2934" s="70">
        <v>4120</v>
      </c>
      <c r="F2934" s="26">
        <v>3296</v>
      </c>
      <c r="G2934" s="12">
        <f t="shared" si="45"/>
        <v>0.25</v>
      </c>
      <c r="H2934" s="12" t="s">
        <v>31895</v>
      </c>
      <c r="I2934" s="12" t="s">
        <v>29565</v>
      </c>
      <c r="J2934" s="25" t="s">
        <v>60</v>
      </c>
    </row>
    <row r="2935" spans="2:10" ht="12.75">
      <c r="B2935" s="72" t="s">
        <v>19098</v>
      </c>
      <c r="C2935" s="8">
        <v>4932479213</v>
      </c>
      <c r="D2935" s="54" t="s">
        <v>19099</v>
      </c>
      <c r="E2935" s="70">
        <v>4130</v>
      </c>
      <c r="F2935" s="26">
        <v>3300</v>
      </c>
      <c r="G2935" s="12">
        <f t="shared" si="45"/>
        <v>0.25151515151515147</v>
      </c>
      <c r="H2935" s="12" t="s">
        <v>31916</v>
      </c>
      <c r="I2935" s="12" t="s">
        <v>29566</v>
      </c>
      <c r="J2935" s="25" t="s">
        <v>60</v>
      </c>
    </row>
    <row r="2936" spans="2:10" ht="12.75">
      <c r="B2936" s="72" t="s">
        <v>20983</v>
      </c>
      <c r="C2936" s="8" t="s">
        <v>26658</v>
      </c>
      <c r="D2936" s="54" t="s">
        <v>20984</v>
      </c>
      <c r="E2936" s="70">
        <v>4130</v>
      </c>
      <c r="F2936" s="26">
        <v>3302</v>
      </c>
      <c r="G2936" s="12">
        <f t="shared" si="45"/>
        <v>0.25075711689884916</v>
      </c>
      <c r="H2936" s="12" t="s">
        <v>4563</v>
      </c>
      <c r="I2936" s="12" t="s">
        <v>29567</v>
      </c>
      <c r="J2936" s="25" t="s">
        <v>60</v>
      </c>
    </row>
    <row r="2937" spans="2:10" ht="12.75">
      <c r="B2937" s="72" t="s">
        <v>19278</v>
      </c>
      <c r="C2937" s="8" t="s">
        <v>26381</v>
      </c>
      <c r="D2937" s="54" t="s">
        <v>19279</v>
      </c>
      <c r="E2937" s="70">
        <v>4140</v>
      </c>
      <c r="F2937" s="26">
        <v>3311</v>
      </c>
      <c r="G2937" s="12">
        <f t="shared" si="45"/>
        <v>0.25037752944729696</v>
      </c>
      <c r="H2937" s="12" t="s">
        <v>60</v>
      </c>
      <c r="I2937" s="12" t="s">
        <v>29568</v>
      </c>
      <c r="J2937" s="25" t="s">
        <v>60</v>
      </c>
    </row>
    <row r="2938" spans="2:10" ht="12.75">
      <c r="B2938" s="72" t="s">
        <v>19282</v>
      </c>
      <c r="C2938" s="8" t="s">
        <v>26382</v>
      </c>
      <c r="D2938" s="54" t="s">
        <v>19283</v>
      </c>
      <c r="E2938" s="70">
        <v>4140</v>
      </c>
      <c r="F2938" s="26">
        <v>3311</v>
      </c>
      <c r="G2938" s="12">
        <f t="shared" si="45"/>
        <v>0.25037752944729696</v>
      </c>
      <c r="H2938" s="12" t="s">
        <v>60</v>
      </c>
      <c r="I2938" s="12" t="s">
        <v>29569</v>
      </c>
      <c r="J2938" s="25" t="s">
        <v>60</v>
      </c>
    </row>
    <row r="2939" spans="2:10" ht="12.75">
      <c r="B2939" s="72" t="s">
        <v>16599</v>
      </c>
      <c r="C2939" s="8" t="s">
        <v>25847</v>
      </c>
      <c r="D2939" s="54" t="s">
        <v>16600</v>
      </c>
      <c r="E2939" s="70">
        <v>4150</v>
      </c>
      <c r="F2939" s="26">
        <v>3319</v>
      </c>
      <c r="G2939" s="12">
        <f t="shared" si="45"/>
        <v>0.25037661946369383</v>
      </c>
      <c r="H2939" s="12" t="s">
        <v>31799</v>
      </c>
      <c r="I2939" s="12" t="s">
        <v>29570</v>
      </c>
      <c r="J2939" s="25" t="s">
        <v>60</v>
      </c>
    </row>
    <row r="2940" spans="2:10" ht="12.75">
      <c r="B2940" s="72" t="s">
        <v>20339</v>
      </c>
      <c r="C2940" s="8" t="s">
        <v>60</v>
      </c>
      <c r="D2940" s="54" t="s">
        <v>20340</v>
      </c>
      <c r="E2940" s="70">
        <v>4150</v>
      </c>
      <c r="F2940" s="26">
        <v>3322</v>
      </c>
      <c r="G2940" s="12">
        <f t="shared" si="45"/>
        <v>0.24924744130042154</v>
      </c>
      <c r="H2940" s="12" t="s">
        <v>31768</v>
      </c>
      <c r="I2940" s="12" t="s">
        <v>29571</v>
      </c>
      <c r="J2940" s="25" t="s">
        <v>60</v>
      </c>
    </row>
    <row r="2941" spans="2:10" ht="12.75">
      <c r="B2941" s="72" t="s">
        <v>21341</v>
      </c>
      <c r="C2941" s="8" t="s">
        <v>26722</v>
      </c>
      <c r="D2941" s="54" t="s">
        <v>21342</v>
      </c>
      <c r="E2941" s="70">
        <v>4150</v>
      </c>
      <c r="F2941" s="26">
        <v>3318</v>
      </c>
      <c r="G2941" s="12">
        <f t="shared" si="45"/>
        <v>0.25075346594333947</v>
      </c>
      <c r="H2941" s="12" t="s">
        <v>31748</v>
      </c>
      <c r="I2941" s="12" t="s">
        <v>29572</v>
      </c>
      <c r="J2941" s="25" t="s">
        <v>60</v>
      </c>
    </row>
    <row r="2942" spans="2:10" ht="12.75">
      <c r="B2942" s="72" t="s">
        <v>23445</v>
      </c>
      <c r="C2942" s="8" t="s">
        <v>27075</v>
      </c>
      <c r="D2942" s="54" t="s">
        <v>23446</v>
      </c>
      <c r="E2942" s="70">
        <v>4150</v>
      </c>
      <c r="F2942" s="26">
        <v>3321</v>
      </c>
      <c r="G2942" s="12">
        <f t="shared" si="45"/>
        <v>0.24962360734718447</v>
      </c>
      <c r="H2942" s="12" t="s">
        <v>31956</v>
      </c>
      <c r="I2942" s="12" t="s">
        <v>29573</v>
      </c>
      <c r="J2942" s="25" t="s">
        <v>60</v>
      </c>
    </row>
    <row r="2943" spans="2:10" ht="12.75">
      <c r="B2943" s="72" t="s">
        <v>23976</v>
      </c>
      <c r="C2943" s="8" t="s">
        <v>60</v>
      </c>
      <c r="D2943" s="54" t="s">
        <v>23977</v>
      </c>
      <c r="E2943" s="70">
        <v>4150</v>
      </c>
      <c r="F2943" s="26">
        <v>3323</v>
      </c>
      <c r="G2943" s="12">
        <f t="shared" si="45"/>
        <v>0.24887150165513083</v>
      </c>
      <c r="H2943" s="12" t="s">
        <v>60</v>
      </c>
      <c r="I2943" s="12" t="s">
        <v>29574</v>
      </c>
      <c r="J2943" s="25" t="s">
        <v>60</v>
      </c>
    </row>
    <row r="2944" spans="2:10" ht="12.75">
      <c r="B2944" s="72" t="s">
        <v>8906</v>
      </c>
      <c r="C2944" s="8" t="s">
        <v>24483</v>
      </c>
      <c r="D2944" s="54" t="s">
        <v>8907</v>
      </c>
      <c r="E2944" s="70">
        <v>4160</v>
      </c>
      <c r="F2944" s="26">
        <v>3324</v>
      </c>
      <c r="G2944" s="12">
        <f t="shared" si="45"/>
        <v>0.2515042117930204</v>
      </c>
      <c r="H2944" s="12" t="s">
        <v>31908</v>
      </c>
      <c r="I2944" s="12" t="s">
        <v>29575</v>
      </c>
      <c r="J2944" s="25" t="s">
        <v>60</v>
      </c>
    </row>
    <row r="2945" spans="2:10" ht="12.75">
      <c r="B2945" s="72" t="s">
        <v>12686</v>
      </c>
      <c r="C2945" s="8" t="s">
        <v>25027</v>
      </c>
      <c r="D2945" s="54" t="s">
        <v>12687</v>
      </c>
      <c r="E2945" s="70">
        <v>4160</v>
      </c>
      <c r="F2945" s="26">
        <v>3324</v>
      </c>
      <c r="G2945" s="12">
        <f t="shared" si="45"/>
        <v>0.2515042117930204</v>
      </c>
      <c r="H2945" s="12" t="s">
        <v>31908</v>
      </c>
      <c r="I2945" s="12" t="s">
        <v>29576</v>
      </c>
      <c r="J2945" s="25" t="s">
        <v>60</v>
      </c>
    </row>
    <row r="2946" spans="2:10" ht="12.75">
      <c r="B2946" s="72" t="s">
        <v>16603</v>
      </c>
      <c r="C2946" s="8" t="s">
        <v>25556</v>
      </c>
      <c r="D2946" s="54" t="s">
        <v>16604</v>
      </c>
      <c r="E2946" s="70">
        <v>4160</v>
      </c>
      <c r="F2946" s="26">
        <v>3328</v>
      </c>
      <c r="G2946" s="12">
        <f t="shared" ref="G2946:G3009" si="46">IFERROR(E2946/F2946-1,0)</f>
        <v>0.25</v>
      </c>
      <c r="H2946" s="12" t="s">
        <v>60</v>
      </c>
      <c r="I2946" s="12" t="s">
        <v>29577</v>
      </c>
      <c r="J2946" s="25" t="s">
        <v>60</v>
      </c>
    </row>
    <row r="2947" spans="2:10" ht="12.75">
      <c r="B2947" s="72" t="s">
        <v>18224</v>
      </c>
      <c r="C2947" s="8" t="s">
        <v>26164</v>
      </c>
      <c r="D2947" s="54" t="s">
        <v>18225</v>
      </c>
      <c r="E2947" s="70">
        <v>4170</v>
      </c>
      <c r="F2947" s="26">
        <v>3336</v>
      </c>
      <c r="G2947" s="12">
        <f t="shared" si="46"/>
        <v>0.25</v>
      </c>
      <c r="H2947" s="12" t="s">
        <v>31957</v>
      </c>
      <c r="I2947" s="12" t="s">
        <v>29578</v>
      </c>
      <c r="J2947" s="25" t="s">
        <v>60</v>
      </c>
    </row>
    <row r="2948" spans="2:10" ht="12.75">
      <c r="B2948" s="72" t="s">
        <v>9189</v>
      </c>
      <c r="C2948" s="8" t="s">
        <v>24543</v>
      </c>
      <c r="D2948" s="54" t="s">
        <v>9190</v>
      </c>
      <c r="E2948" s="70">
        <v>4180</v>
      </c>
      <c r="F2948" s="26">
        <v>3345</v>
      </c>
      <c r="G2948" s="12">
        <f t="shared" si="46"/>
        <v>0.24962630792227203</v>
      </c>
      <c r="H2948" s="12" t="s">
        <v>60</v>
      </c>
      <c r="I2948" s="12" t="s">
        <v>60</v>
      </c>
      <c r="J2948" s="25" t="s">
        <v>60</v>
      </c>
    </row>
    <row r="2949" spans="2:10" ht="12.75">
      <c r="B2949" s="72" t="s">
        <v>14225</v>
      </c>
      <c r="C2949" s="8" t="s">
        <v>25305</v>
      </c>
      <c r="D2949" s="54" t="s">
        <v>14226</v>
      </c>
      <c r="E2949" s="70">
        <v>4190</v>
      </c>
      <c r="F2949" s="26">
        <v>3354</v>
      </c>
      <c r="G2949" s="12">
        <f t="shared" si="46"/>
        <v>0.24925462134764453</v>
      </c>
      <c r="H2949" s="12" t="s">
        <v>31683</v>
      </c>
      <c r="I2949" s="12" t="s">
        <v>29579</v>
      </c>
      <c r="J2949" s="25" t="s">
        <v>60</v>
      </c>
    </row>
    <row r="2950" spans="2:10" ht="12.75">
      <c r="B2950" s="72" t="s">
        <v>19102</v>
      </c>
      <c r="C2950" s="8">
        <v>4932479215</v>
      </c>
      <c r="D2950" s="54" t="s">
        <v>19103</v>
      </c>
      <c r="E2950" s="70">
        <v>4190</v>
      </c>
      <c r="F2950" s="26">
        <v>3354</v>
      </c>
      <c r="G2950" s="12">
        <f t="shared" si="46"/>
        <v>0.24925462134764453</v>
      </c>
      <c r="H2950" s="12" t="s">
        <v>31922</v>
      </c>
      <c r="I2950" s="12" t="s">
        <v>29580</v>
      </c>
      <c r="J2950" s="25" t="s">
        <v>60</v>
      </c>
    </row>
    <row r="2951" spans="2:10" ht="12.75">
      <c r="B2951" s="45" t="s">
        <v>6478</v>
      </c>
      <c r="C2951" s="8" t="s">
        <v>6477</v>
      </c>
      <c r="D2951" s="54" t="s">
        <v>6479</v>
      </c>
      <c r="E2951" s="70">
        <v>4300</v>
      </c>
      <c r="F2951" s="26">
        <v>3400</v>
      </c>
      <c r="G2951" s="12">
        <f t="shared" si="46"/>
        <v>0.26470588235294112</v>
      </c>
      <c r="H2951" s="12" t="s">
        <v>6400</v>
      </c>
      <c r="I2951" s="12" t="s">
        <v>29581</v>
      </c>
      <c r="J2951" s="25" t="s">
        <v>60</v>
      </c>
    </row>
    <row r="2952" spans="2:10" ht="12.75">
      <c r="B2952" s="46" t="s">
        <v>7009</v>
      </c>
      <c r="C2952" s="8" t="s">
        <v>7008</v>
      </c>
      <c r="D2952" s="54" t="s">
        <v>7010</v>
      </c>
      <c r="E2952" s="70">
        <v>4300</v>
      </c>
      <c r="F2952" s="26">
        <v>3400</v>
      </c>
      <c r="G2952" s="12">
        <f t="shared" si="46"/>
        <v>0.26470588235294112</v>
      </c>
      <c r="H2952" s="12" t="s">
        <v>6843</v>
      </c>
      <c r="I2952" s="12" t="s">
        <v>29582</v>
      </c>
      <c r="J2952" s="25" t="s">
        <v>60</v>
      </c>
    </row>
    <row r="2953" spans="2:10" ht="12.75">
      <c r="B2953" s="72" t="s">
        <v>9133</v>
      </c>
      <c r="C2953" s="8" t="s">
        <v>24529</v>
      </c>
      <c r="D2953" s="54" t="s">
        <v>9134</v>
      </c>
      <c r="E2953" s="70">
        <v>4200</v>
      </c>
      <c r="F2953" s="26">
        <v>3361</v>
      </c>
      <c r="G2953" s="12">
        <f t="shared" si="46"/>
        <v>0.24962808687890514</v>
      </c>
      <c r="H2953" s="12" t="s">
        <v>60</v>
      </c>
      <c r="I2953" s="12" t="s">
        <v>60</v>
      </c>
      <c r="J2953" s="25" t="s">
        <v>60</v>
      </c>
    </row>
    <row r="2954" spans="2:10" ht="12.75">
      <c r="B2954" s="72" t="s">
        <v>20131</v>
      </c>
      <c r="C2954" s="8" t="s">
        <v>60</v>
      </c>
      <c r="D2954" s="54" t="s">
        <v>20132</v>
      </c>
      <c r="E2954" s="70">
        <v>4200</v>
      </c>
      <c r="F2954" s="26">
        <v>3361</v>
      </c>
      <c r="G2954" s="12">
        <f t="shared" si="46"/>
        <v>0.24962808687890514</v>
      </c>
      <c r="H2954" s="12" t="s">
        <v>31958</v>
      </c>
      <c r="I2954" s="12" t="s">
        <v>29583</v>
      </c>
      <c r="J2954" s="25" t="s">
        <v>60</v>
      </c>
    </row>
    <row r="2955" spans="2:10" ht="12.75">
      <c r="B2955" s="72" t="s">
        <v>23928</v>
      </c>
      <c r="C2955" s="8" t="s">
        <v>27144</v>
      </c>
      <c r="D2955" s="54" t="s">
        <v>23929</v>
      </c>
      <c r="E2955" s="70">
        <v>4200</v>
      </c>
      <c r="F2955" s="26">
        <v>3362</v>
      </c>
      <c r="G2955" s="12">
        <f t="shared" si="46"/>
        <v>0.24925639500297447</v>
      </c>
      <c r="H2955" s="12" t="s">
        <v>31959</v>
      </c>
      <c r="I2955" s="12" t="s">
        <v>29584</v>
      </c>
      <c r="J2955" s="25" t="s">
        <v>60</v>
      </c>
    </row>
    <row r="2956" spans="2:10" ht="12.75">
      <c r="B2956" s="72" t="s">
        <v>18228</v>
      </c>
      <c r="C2956" s="8" t="s">
        <v>26165</v>
      </c>
      <c r="D2956" s="54" t="s">
        <v>18229</v>
      </c>
      <c r="E2956" s="70">
        <v>4220</v>
      </c>
      <c r="F2956" s="26">
        <v>3373</v>
      </c>
      <c r="G2956" s="12">
        <f t="shared" si="46"/>
        <v>0.25111176993774098</v>
      </c>
      <c r="H2956" s="12" t="s">
        <v>31934</v>
      </c>
      <c r="I2956" s="12" t="s">
        <v>29585</v>
      </c>
      <c r="J2956" s="25" t="s">
        <v>60</v>
      </c>
    </row>
    <row r="2957" spans="2:10" ht="12.75">
      <c r="B2957" s="72" t="s">
        <v>18232</v>
      </c>
      <c r="C2957" s="8" t="s">
        <v>26166</v>
      </c>
      <c r="D2957" s="54" t="s">
        <v>18233</v>
      </c>
      <c r="E2957" s="70">
        <v>4220</v>
      </c>
      <c r="F2957" s="26">
        <v>3373</v>
      </c>
      <c r="G2957" s="12">
        <f t="shared" si="46"/>
        <v>0.25111176993774098</v>
      </c>
      <c r="H2957" s="12" t="s">
        <v>31934</v>
      </c>
      <c r="I2957" s="12" t="s">
        <v>29586</v>
      </c>
      <c r="J2957" s="25" t="s">
        <v>60</v>
      </c>
    </row>
    <row r="2958" spans="2:10" ht="12.75">
      <c r="B2958" s="72" t="s">
        <v>18236</v>
      </c>
      <c r="C2958" s="8" t="s">
        <v>26167</v>
      </c>
      <c r="D2958" s="54" t="s">
        <v>18237</v>
      </c>
      <c r="E2958" s="70">
        <v>4220</v>
      </c>
      <c r="F2958" s="26">
        <v>3373</v>
      </c>
      <c r="G2958" s="12">
        <f t="shared" si="46"/>
        <v>0.25111176993774098</v>
      </c>
      <c r="H2958" s="12" t="s">
        <v>31934</v>
      </c>
      <c r="I2958" s="12" t="s">
        <v>29587</v>
      </c>
      <c r="J2958" s="25" t="s">
        <v>60</v>
      </c>
    </row>
    <row r="2959" spans="2:10" ht="12.75">
      <c r="B2959" s="72" t="s">
        <v>14221</v>
      </c>
      <c r="C2959" s="8" t="s">
        <v>25304</v>
      </c>
      <c r="D2959" s="54" t="s">
        <v>14222</v>
      </c>
      <c r="E2959" s="70">
        <v>4220</v>
      </c>
      <c r="F2959" s="26">
        <v>3376</v>
      </c>
      <c r="G2959" s="12">
        <f t="shared" si="46"/>
        <v>0.25</v>
      </c>
      <c r="H2959" s="12" t="s">
        <v>31645</v>
      </c>
      <c r="I2959" s="12" t="s">
        <v>29588</v>
      </c>
      <c r="J2959" s="25" t="s">
        <v>60</v>
      </c>
    </row>
    <row r="2960" spans="2:10" ht="12.75">
      <c r="B2960" s="72" t="s">
        <v>14229</v>
      </c>
      <c r="C2960" s="8" t="s">
        <v>25306</v>
      </c>
      <c r="D2960" s="54" t="s">
        <v>14230</v>
      </c>
      <c r="E2960" s="70">
        <v>4220</v>
      </c>
      <c r="F2960" s="26">
        <v>3378</v>
      </c>
      <c r="G2960" s="12">
        <f t="shared" si="46"/>
        <v>0.24925991711071638</v>
      </c>
      <c r="H2960" s="12" t="s">
        <v>31864</v>
      </c>
      <c r="I2960" s="12" t="s">
        <v>29589</v>
      </c>
      <c r="J2960" s="25" t="s">
        <v>60</v>
      </c>
    </row>
    <row r="2961" spans="2:10" ht="12.75">
      <c r="B2961" s="72" t="s">
        <v>16607</v>
      </c>
      <c r="C2961" s="8" t="s">
        <v>25848</v>
      </c>
      <c r="D2961" s="54" t="s">
        <v>16608</v>
      </c>
      <c r="E2961" s="70">
        <v>4240</v>
      </c>
      <c r="F2961" s="26">
        <v>3390</v>
      </c>
      <c r="G2961" s="12">
        <f t="shared" si="46"/>
        <v>0.25073746312684375</v>
      </c>
      <c r="H2961" s="12" t="s">
        <v>31876</v>
      </c>
      <c r="I2961" s="12" t="s">
        <v>29590</v>
      </c>
      <c r="J2961" s="25" t="s">
        <v>60</v>
      </c>
    </row>
    <row r="2962" spans="2:10" ht="12.75">
      <c r="B2962" s="72" t="s">
        <v>16615</v>
      </c>
      <c r="C2962" s="8" t="s">
        <v>25850</v>
      </c>
      <c r="D2962" s="54" t="s">
        <v>16616</v>
      </c>
      <c r="E2962" s="70">
        <v>4240</v>
      </c>
      <c r="F2962" s="26">
        <v>3390</v>
      </c>
      <c r="G2962" s="12">
        <f t="shared" si="46"/>
        <v>0.25073746312684375</v>
      </c>
      <c r="H2962" s="12" t="s">
        <v>31799</v>
      </c>
      <c r="I2962" s="12" t="s">
        <v>29591</v>
      </c>
      <c r="J2962" s="25" t="s">
        <v>60</v>
      </c>
    </row>
    <row r="2963" spans="2:10" ht="12.75">
      <c r="B2963" s="72" t="s">
        <v>18240</v>
      </c>
      <c r="C2963" s="8" t="s">
        <v>26168</v>
      </c>
      <c r="D2963" s="54" t="s">
        <v>18241</v>
      </c>
      <c r="E2963" s="70">
        <v>4250</v>
      </c>
      <c r="F2963" s="26">
        <v>3397</v>
      </c>
      <c r="G2963" s="12">
        <f t="shared" si="46"/>
        <v>0.25110391521931108</v>
      </c>
      <c r="H2963" s="12" t="s">
        <v>31934</v>
      </c>
      <c r="I2963" s="12" t="s">
        <v>29592</v>
      </c>
      <c r="J2963" s="25" t="s">
        <v>60</v>
      </c>
    </row>
    <row r="2964" spans="2:10" ht="12.75">
      <c r="B2964" s="72" t="s">
        <v>18244</v>
      </c>
      <c r="C2964" s="8" t="s">
        <v>26169</v>
      </c>
      <c r="D2964" s="54" t="s">
        <v>18245</v>
      </c>
      <c r="E2964" s="70">
        <v>4250</v>
      </c>
      <c r="F2964" s="26">
        <v>3397</v>
      </c>
      <c r="G2964" s="12">
        <f t="shared" si="46"/>
        <v>0.25110391521931108</v>
      </c>
      <c r="H2964" s="12" t="s">
        <v>31934</v>
      </c>
      <c r="I2964" s="12" t="s">
        <v>29593</v>
      </c>
      <c r="J2964" s="25" t="s">
        <v>60</v>
      </c>
    </row>
    <row r="2965" spans="2:10" ht="12.75">
      <c r="B2965" s="72" t="s">
        <v>23449</v>
      </c>
      <c r="C2965" s="8" t="s">
        <v>27076</v>
      </c>
      <c r="D2965" s="54" t="s">
        <v>23450</v>
      </c>
      <c r="E2965" s="70">
        <v>4240</v>
      </c>
      <c r="F2965" s="26">
        <v>3393</v>
      </c>
      <c r="G2965" s="12">
        <f t="shared" si="46"/>
        <v>0.24963159445918071</v>
      </c>
      <c r="H2965" s="12" t="s">
        <v>31960</v>
      </c>
      <c r="I2965" s="12" t="s">
        <v>29594</v>
      </c>
      <c r="J2965" s="25" t="s">
        <v>60</v>
      </c>
    </row>
    <row r="2966" spans="2:10" ht="12.75">
      <c r="B2966" s="72" t="s">
        <v>9078</v>
      </c>
      <c r="C2966" s="8" t="s">
        <v>24518</v>
      </c>
      <c r="D2966" s="54" t="s">
        <v>9079</v>
      </c>
      <c r="E2966" s="70">
        <v>4260</v>
      </c>
      <c r="F2966" s="26">
        <v>3404</v>
      </c>
      <c r="G2966" s="12">
        <f t="shared" si="46"/>
        <v>0.25146886016451231</v>
      </c>
      <c r="H2966" s="12" t="s">
        <v>60</v>
      </c>
      <c r="I2966" s="12" t="s">
        <v>60</v>
      </c>
      <c r="J2966" s="25" t="s">
        <v>60</v>
      </c>
    </row>
    <row r="2967" spans="2:10" ht="12.75">
      <c r="B2967" s="72" t="s">
        <v>17203</v>
      </c>
      <c r="C2967" s="8" t="s">
        <v>25989</v>
      </c>
      <c r="D2967" s="54" t="s">
        <v>17204</v>
      </c>
      <c r="E2967" s="70">
        <v>4260</v>
      </c>
      <c r="F2967" s="26">
        <v>3405</v>
      </c>
      <c r="G2967" s="12">
        <f t="shared" si="46"/>
        <v>0.25110132158590304</v>
      </c>
      <c r="H2967" s="12" t="s">
        <v>60</v>
      </c>
      <c r="I2967" s="12" t="s">
        <v>29595</v>
      </c>
      <c r="J2967" s="25" t="s">
        <v>60</v>
      </c>
    </row>
    <row r="2968" spans="2:10" ht="12.75">
      <c r="B2968" s="72" t="s">
        <v>18880</v>
      </c>
      <c r="C2968" s="8" t="s">
        <v>26315</v>
      </c>
      <c r="D2968" s="54" t="s">
        <v>18881</v>
      </c>
      <c r="E2968" s="70">
        <v>4260</v>
      </c>
      <c r="F2968" s="26">
        <v>3410</v>
      </c>
      <c r="G2968" s="12">
        <f t="shared" si="46"/>
        <v>0.24926686217008798</v>
      </c>
      <c r="H2968" s="12" t="s">
        <v>31788</v>
      </c>
      <c r="I2968" s="12" t="s">
        <v>29596</v>
      </c>
      <c r="J2968" s="25" t="s">
        <v>60</v>
      </c>
    </row>
    <row r="2969" spans="2:10" ht="12.75">
      <c r="B2969" s="72" t="s">
        <v>14233</v>
      </c>
      <c r="C2969" s="8" t="s">
        <v>25307</v>
      </c>
      <c r="D2969" s="54" t="s">
        <v>14234</v>
      </c>
      <c r="E2969" s="70">
        <v>4270</v>
      </c>
      <c r="F2969" s="26">
        <v>3418</v>
      </c>
      <c r="G2969" s="12">
        <f t="shared" si="46"/>
        <v>0.24926857811585723</v>
      </c>
      <c r="H2969" s="12" t="s">
        <v>31645</v>
      </c>
      <c r="I2969" s="12" t="s">
        <v>29597</v>
      </c>
      <c r="J2969" s="25" t="s">
        <v>60</v>
      </c>
    </row>
    <row r="2970" spans="2:10" ht="12.75">
      <c r="B2970" s="72" t="s">
        <v>14237</v>
      </c>
      <c r="C2970" s="8" t="s">
        <v>25308</v>
      </c>
      <c r="D2970" s="54" t="s">
        <v>14238</v>
      </c>
      <c r="E2970" s="70">
        <v>4280</v>
      </c>
      <c r="F2970" s="26">
        <v>3425</v>
      </c>
      <c r="G2970" s="12">
        <f t="shared" si="46"/>
        <v>0.24963503649635044</v>
      </c>
      <c r="H2970" s="12" t="s">
        <v>31864</v>
      </c>
      <c r="I2970" s="12" t="s">
        <v>29598</v>
      </c>
      <c r="J2970" s="25" t="s">
        <v>60</v>
      </c>
    </row>
    <row r="2971" spans="2:10" ht="12.75">
      <c r="B2971" s="72" t="s">
        <v>23980</v>
      </c>
      <c r="C2971" s="8" t="s">
        <v>60</v>
      </c>
      <c r="D2971" s="54" t="s">
        <v>23981</v>
      </c>
      <c r="E2971" s="70">
        <v>4290</v>
      </c>
      <c r="F2971" s="26">
        <v>3430</v>
      </c>
      <c r="G2971" s="12">
        <f t="shared" si="46"/>
        <v>0.25072886297376096</v>
      </c>
      <c r="H2971" s="12" t="s">
        <v>60</v>
      </c>
      <c r="I2971" s="12" t="s">
        <v>29599</v>
      </c>
      <c r="J2971" s="25" t="s">
        <v>60</v>
      </c>
    </row>
    <row r="2972" spans="2:10" ht="12.75">
      <c r="B2972" s="72" t="s">
        <v>18248</v>
      </c>
      <c r="C2972" s="8" t="s">
        <v>26170</v>
      </c>
      <c r="D2972" s="54" t="s">
        <v>18249</v>
      </c>
      <c r="E2972" s="70">
        <v>4290</v>
      </c>
      <c r="F2972" s="26">
        <v>3434</v>
      </c>
      <c r="G2972" s="12">
        <f t="shared" si="46"/>
        <v>0.24927198602213152</v>
      </c>
      <c r="H2972" s="12" t="s">
        <v>31947</v>
      </c>
      <c r="I2972" s="12" t="s">
        <v>29600</v>
      </c>
      <c r="J2972" s="25" t="s">
        <v>60</v>
      </c>
    </row>
    <row r="2973" spans="2:10" ht="12.75">
      <c r="B2973" s="72" t="s">
        <v>20135</v>
      </c>
      <c r="C2973" s="8" t="s">
        <v>26502</v>
      </c>
      <c r="D2973" s="54" t="s">
        <v>20136</v>
      </c>
      <c r="E2973" s="70">
        <v>4290</v>
      </c>
      <c r="F2973" s="26">
        <v>3434</v>
      </c>
      <c r="G2973" s="12">
        <f t="shared" si="46"/>
        <v>0.24927198602213152</v>
      </c>
      <c r="H2973" s="12" t="s">
        <v>31814</v>
      </c>
      <c r="I2973" s="12" t="s">
        <v>29601</v>
      </c>
      <c r="J2973" s="25" t="s">
        <v>60</v>
      </c>
    </row>
    <row r="2974" spans="2:10" ht="12.75">
      <c r="B2974" s="72" t="s">
        <v>22822</v>
      </c>
      <c r="C2974" s="8" t="s">
        <v>26952</v>
      </c>
      <c r="D2974" s="54" t="s">
        <v>22823</v>
      </c>
      <c r="E2974" s="70">
        <v>4300</v>
      </c>
      <c r="F2974" s="26">
        <v>3441</v>
      </c>
      <c r="G2974" s="12">
        <f t="shared" si="46"/>
        <v>0.24963673350770121</v>
      </c>
      <c r="H2974" s="12" t="s">
        <v>31961</v>
      </c>
      <c r="I2974" s="12" t="s">
        <v>29602</v>
      </c>
      <c r="J2974" s="25" t="s">
        <v>60</v>
      </c>
    </row>
    <row r="2975" spans="2:10" ht="12.75">
      <c r="B2975" s="72" t="s">
        <v>14241</v>
      </c>
      <c r="C2975" s="8" t="s">
        <v>25309</v>
      </c>
      <c r="D2975" s="54" t="s">
        <v>14242</v>
      </c>
      <c r="E2975" s="70">
        <v>4310</v>
      </c>
      <c r="F2975" s="26">
        <v>3444</v>
      </c>
      <c r="G2975" s="12">
        <f t="shared" si="46"/>
        <v>0.25145180023228808</v>
      </c>
      <c r="H2975" s="12" t="s">
        <v>31950</v>
      </c>
      <c r="I2975" s="12" t="s">
        <v>29603</v>
      </c>
      <c r="J2975" s="25" t="s">
        <v>60</v>
      </c>
    </row>
    <row r="2976" spans="2:10" ht="12.75">
      <c r="B2976" s="72" t="s">
        <v>9687</v>
      </c>
      <c r="C2976" s="8" t="s">
        <v>60</v>
      </c>
      <c r="D2976" s="54" t="s">
        <v>9688</v>
      </c>
      <c r="E2976" s="70">
        <v>4330</v>
      </c>
      <c r="F2976" s="26">
        <v>3463</v>
      </c>
      <c r="G2976" s="12">
        <f t="shared" si="46"/>
        <v>0.25036095870632402</v>
      </c>
      <c r="H2976" s="12" t="s">
        <v>60</v>
      </c>
      <c r="I2976" s="12" t="s">
        <v>60</v>
      </c>
      <c r="J2976" s="25" t="s">
        <v>60</v>
      </c>
    </row>
    <row r="2977" spans="2:10" ht="12.75">
      <c r="B2977" s="72" t="s">
        <v>24277</v>
      </c>
      <c r="C2977" s="8" t="s">
        <v>27186</v>
      </c>
      <c r="D2977" s="54" t="s">
        <v>24278</v>
      </c>
      <c r="E2977" s="70">
        <v>4340</v>
      </c>
      <c r="F2977" s="26">
        <v>3470</v>
      </c>
      <c r="G2977" s="12">
        <f t="shared" si="46"/>
        <v>0.25072046109510082</v>
      </c>
      <c r="H2977" s="12" t="s">
        <v>60</v>
      </c>
      <c r="I2977" s="12" t="s">
        <v>60</v>
      </c>
      <c r="J2977" s="25" t="s">
        <v>60</v>
      </c>
    </row>
    <row r="2978" spans="2:10" ht="12.75">
      <c r="B2978" s="72" t="s">
        <v>14249</v>
      </c>
      <c r="C2978" s="8" t="s">
        <v>60</v>
      </c>
      <c r="D2978" s="54" t="s">
        <v>14250</v>
      </c>
      <c r="E2978" s="70">
        <v>4350</v>
      </c>
      <c r="F2978" s="26">
        <v>3483</v>
      </c>
      <c r="G2978" s="12">
        <f t="shared" si="46"/>
        <v>0.24892334194659771</v>
      </c>
      <c r="H2978" s="12" t="s">
        <v>31895</v>
      </c>
      <c r="I2978" s="12" t="s">
        <v>29604</v>
      </c>
      <c r="J2978" s="25" t="s">
        <v>60</v>
      </c>
    </row>
    <row r="2979" spans="2:10" ht="12.75">
      <c r="B2979" s="45" t="s">
        <v>7281</v>
      </c>
      <c r="C2979" s="8" t="s">
        <v>7280</v>
      </c>
      <c r="D2979" s="54" t="s">
        <v>7282</v>
      </c>
      <c r="E2979" s="70">
        <v>4400</v>
      </c>
      <c r="F2979" s="26">
        <v>3490</v>
      </c>
      <c r="G2979" s="12">
        <f t="shared" si="46"/>
        <v>0.26074498567335236</v>
      </c>
      <c r="H2979" s="12" t="s">
        <v>7285</v>
      </c>
      <c r="I2979" s="12" t="s">
        <v>29605</v>
      </c>
      <c r="J2979" s="25" t="s">
        <v>60</v>
      </c>
    </row>
    <row r="2980" spans="2:10" ht="12.75">
      <c r="B2980" s="72" t="s">
        <v>14245</v>
      </c>
      <c r="C2980" s="8" t="s">
        <v>25310</v>
      </c>
      <c r="D2980" s="54" t="s">
        <v>14246</v>
      </c>
      <c r="E2980" s="70">
        <v>4360</v>
      </c>
      <c r="F2980" s="26">
        <v>3484</v>
      </c>
      <c r="G2980" s="12">
        <f t="shared" si="46"/>
        <v>0.25143513203214707</v>
      </c>
      <c r="H2980" s="12" t="s">
        <v>31864</v>
      </c>
      <c r="I2980" s="12" t="s">
        <v>29606</v>
      </c>
      <c r="J2980" s="25" t="s">
        <v>60</v>
      </c>
    </row>
    <row r="2981" spans="2:10" ht="12.75">
      <c r="B2981" s="72" t="s">
        <v>10606</v>
      </c>
      <c r="C2981" s="8">
        <v>0</v>
      </c>
      <c r="D2981" s="54" t="s">
        <v>10607</v>
      </c>
      <c r="E2981" s="70">
        <v>4370</v>
      </c>
      <c r="F2981" s="26">
        <v>3497</v>
      </c>
      <c r="G2981" s="12">
        <f t="shared" si="46"/>
        <v>0.2496425507577924</v>
      </c>
      <c r="H2981" s="12" t="s">
        <v>60</v>
      </c>
      <c r="I2981" s="12" t="s">
        <v>60</v>
      </c>
      <c r="J2981" s="25" t="s">
        <v>60</v>
      </c>
    </row>
    <row r="2982" spans="2:10" ht="12.75">
      <c r="B2982" s="72" t="s">
        <v>16619</v>
      </c>
      <c r="C2982" s="8" t="s">
        <v>25851</v>
      </c>
      <c r="D2982" s="54" t="s">
        <v>16620</v>
      </c>
      <c r="E2982" s="70">
        <v>4370</v>
      </c>
      <c r="F2982" s="26">
        <v>3496</v>
      </c>
      <c r="G2982" s="12">
        <f t="shared" si="46"/>
        <v>0.25</v>
      </c>
      <c r="H2982" s="12" t="s">
        <v>31799</v>
      </c>
      <c r="I2982" s="12" t="s">
        <v>29607</v>
      </c>
      <c r="J2982" s="25" t="s">
        <v>60</v>
      </c>
    </row>
    <row r="2983" spans="2:10" ht="12.75">
      <c r="B2983" s="72" t="s">
        <v>23169</v>
      </c>
      <c r="C2983" s="8" t="s">
        <v>27018</v>
      </c>
      <c r="D2983" s="54" t="s">
        <v>23170</v>
      </c>
      <c r="E2983" s="70">
        <v>4370</v>
      </c>
      <c r="F2983" s="26">
        <v>3492</v>
      </c>
      <c r="G2983" s="12">
        <f t="shared" si="46"/>
        <v>0.25143184421534936</v>
      </c>
      <c r="H2983" s="12" t="s">
        <v>31962</v>
      </c>
      <c r="I2983" s="12" t="s">
        <v>29608</v>
      </c>
      <c r="J2983" s="25" t="s">
        <v>60</v>
      </c>
    </row>
    <row r="2984" spans="2:10" ht="12.75">
      <c r="B2984" s="72" t="s">
        <v>23323</v>
      </c>
      <c r="C2984" s="8" t="s">
        <v>27048</v>
      </c>
      <c r="D2984" s="54" t="s">
        <v>23324</v>
      </c>
      <c r="E2984" s="70">
        <v>4370</v>
      </c>
      <c r="F2984" s="26">
        <v>3494</v>
      </c>
      <c r="G2984" s="12">
        <f t="shared" si="46"/>
        <v>0.25071551230681166</v>
      </c>
      <c r="H2984" s="12" t="s">
        <v>31963</v>
      </c>
      <c r="I2984" s="12" t="s">
        <v>29609</v>
      </c>
      <c r="J2984" s="25" t="s">
        <v>60</v>
      </c>
    </row>
    <row r="2985" spans="2:10" ht="12.75">
      <c r="B2985" s="72" t="s">
        <v>11841</v>
      </c>
      <c r="C2985" s="8" t="s">
        <v>24862</v>
      </c>
      <c r="D2985" s="54" t="s">
        <v>11842</v>
      </c>
      <c r="E2985" s="70">
        <v>4380</v>
      </c>
      <c r="F2985" s="26">
        <v>3502</v>
      </c>
      <c r="G2985" s="12">
        <f t="shared" si="46"/>
        <v>0.25071387778412335</v>
      </c>
      <c r="H2985" s="12" t="s">
        <v>31808</v>
      </c>
      <c r="I2985" s="12" t="s">
        <v>29610</v>
      </c>
      <c r="J2985" s="25" t="s">
        <v>60</v>
      </c>
    </row>
    <row r="2986" spans="2:10" ht="12.75">
      <c r="B2986" s="72" t="s">
        <v>16623</v>
      </c>
      <c r="C2986" s="8" t="s">
        <v>25852</v>
      </c>
      <c r="D2986" s="54" t="s">
        <v>16624</v>
      </c>
      <c r="E2986" s="70">
        <v>4380</v>
      </c>
      <c r="F2986" s="26">
        <v>3507</v>
      </c>
      <c r="G2986" s="12">
        <f t="shared" si="46"/>
        <v>0.24893071000855427</v>
      </c>
      <c r="H2986" s="12" t="s">
        <v>60</v>
      </c>
      <c r="I2986" s="12" t="s">
        <v>29611</v>
      </c>
      <c r="J2986" s="25" t="s">
        <v>60</v>
      </c>
    </row>
    <row r="2987" spans="2:10" ht="12.75">
      <c r="B2987" s="72" t="s">
        <v>20742</v>
      </c>
      <c r="C2987" s="8" t="s">
        <v>26605</v>
      </c>
      <c r="D2987" s="54" t="s">
        <v>20743</v>
      </c>
      <c r="E2987" s="70">
        <v>4380</v>
      </c>
      <c r="F2987" s="26">
        <v>3500</v>
      </c>
      <c r="G2987" s="12">
        <f t="shared" si="46"/>
        <v>0.25142857142857133</v>
      </c>
      <c r="H2987" s="12" t="s">
        <v>31750</v>
      </c>
      <c r="I2987" s="12" t="s">
        <v>29612</v>
      </c>
      <c r="J2987" s="25" t="s">
        <v>60</v>
      </c>
    </row>
    <row r="2988" spans="2:10" ht="12.75">
      <c r="B2988" s="72" t="s">
        <v>10610</v>
      </c>
      <c r="C2988" s="8">
        <v>0</v>
      </c>
      <c r="D2988" s="54" t="s">
        <v>10611</v>
      </c>
      <c r="E2988" s="70">
        <v>4390</v>
      </c>
      <c r="F2988" s="26">
        <v>3513</v>
      </c>
      <c r="G2988" s="12">
        <f t="shared" si="46"/>
        <v>0.24964417876458866</v>
      </c>
      <c r="H2988" s="12" t="s">
        <v>60</v>
      </c>
      <c r="I2988" s="12" t="s">
        <v>60</v>
      </c>
      <c r="J2988" s="25" t="s">
        <v>60</v>
      </c>
    </row>
    <row r="2989" spans="2:10" ht="12.75">
      <c r="B2989" s="72" t="s">
        <v>21831</v>
      </c>
      <c r="C2989" s="8" t="s">
        <v>26796</v>
      </c>
      <c r="D2989" s="54" t="s">
        <v>21832</v>
      </c>
      <c r="E2989" s="70">
        <v>4390</v>
      </c>
      <c r="F2989" s="26">
        <v>3512</v>
      </c>
      <c r="G2989" s="12">
        <f t="shared" si="46"/>
        <v>0.25</v>
      </c>
      <c r="H2989" s="12" t="s">
        <v>31873</v>
      </c>
      <c r="I2989" s="12" t="s">
        <v>29613</v>
      </c>
      <c r="J2989" s="25" t="s">
        <v>60</v>
      </c>
    </row>
    <row r="2990" spans="2:10" ht="12.75">
      <c r="B2990" s="72" t="s">
        <v>10654</v>
      </c>
      <c r="C2990" s="8">
        <v>0</v>
      </c>
      <c r="D2990" s="54" t="s">
        <v>10655</v>
      </c>
      <c r="E2990" s="70">
        <v>4410</v>
      </c>
      <c r="F2990" s="26">
        <v>3524</v>
      </c>
      <c r="G2990" s="12">
        <f t="shared" si="46"/>
        <v>0.25141884222474453</v>
      </c>
      <c r="H2990" s="12" t="s">
        <v>60</v>
      </c>
      <c r="I2990" s="12" t="s">
        <v>60</v>
      </c>
      <c r="J2990" s="25" t="s">
        <v>60</v>
      </c>
    </row>
    <row r="2991" spans="2:10" ht="12.75">
      <c r="B2991" s="72" t="s">
        <v>14257</v>
      </c>
      <c r="C2991" s="8" t="s">
        <v>25312</v>
      </c>
      <c r="D2991" s="54" t="s">
        <v>14258</v>
      </c>
      <c r="E2991" s="70">
        <v>4400</v>
      </c>
      <c r="F2991" s="26">
        <v>3521</v>
      </c>
      <c r="G2991" s="12">
        <f t="shared" si="46"/>
        <v>0.24964498721953987</v>
      </c>
      <c r="H2991" s="12" t="s">
        <v>31683</v>
      </c>
      <c r="I2991" s="12" t="s">
        <v>29614</v>
      </c>
      <c r="J2991" s="25" t="s">
        <v>60</v>
      </c>
    </row>
    <row r="2992" spans="2:10" ht="12.75">
      <c r="B2992" s="72" t="s">
        <v>16627</v>
      </c>
      <c r="C2992" s="8" t="s">
        <v>25853</v>
      </c>
      <c r="D2992" s="54" t="s">
        <v>16628</v>
      </c>
      <c r="E2992" s="70">
        <v>4400</v>
      </c>
      <c r="F2992" s="26">
        <v>3519</v>
      </c>
      <c r="G2992" s="12">
        <f t="shared" si="46"/>
        <v>0.25035521454958798</v>
      </c>
      <c r="H2992" s="12" t="s">
        <v>31876</v>
      </c>
      <c r="I2992" s="12" t="s">
        <v>29615</v>
      </c>
      <c r="J2992" s="25" t="s">
        <v>60</v>
      </c>
    </row>
    <row r="2993" spans="2:10" ht="12.75">
      <c r="B2993" s="72" t="s">
        <v>24281</v>
      </c>
      <c r="C2993" s="8" t="s">
        <v>27187</v>
      </c>
      <c r="D2993" s="54" t="s">
        <v>24282</v>
      </c>
      <c r="E2993" s="70">
        <v>4410</v>
      </c>
      <c r="F2993" s="26">
        <v>3524</v>
      </c>
      <c r="G2993" s="12">
        <f t="shared" si="46"/>
        <v>0.25141884222474453</v>
      </c>
      <c r="H2993" s="12" t="s">
        <v>60</v>
      </c>
      <c r="I2993" s="12" t="s">
        <v>60</v>
      </c>
      <c r="J2993" s="25" t="s">
        <v>60</v>
      </c>
    </row>
    <row r="2994" spans="2:10" ht="12.75">
      <c r="B2994" s="45" t="s">
        <v>4367</v>
      </c>
      <c r="C2994" s="8" t="s">
        <v>4366</v>
      </c>
      <c r="D2994" s="54" t="s">
        <v>4368</v>
      </c>
      <c r="E2994" s="70">
        <v>4400</v>
      </c>
      <c r="F2994" s="26">
        <v>3500</v>
      </c>
      <c r="G2994" s="12">
        <f t="shared" si="46"/>
        <v>0.25714285714285712</v>
      </c>
      <c r="H2994" s="12" t="s">
        <v>4349</v>
      </c>
      <c r="I2994" s="12" t="s">
        <v>29616</v>
      </c>
      <c r="J2994" s="25" t="s">
        <v>60</v>
      </c>
    </row>
    <row r="2995" spans="2:10" ht="12.75">
      <c r="B2995" s="45" t="s">
        <v>8740</v>
      </c>
      <c r="C2995" s="8" t="s">
        <v>8739</v>
      </c>
      <c r="D2995" s="54" t="s">
        <v>8741</v>
      </c>
      <c r="E2995" s="70">
        <v>4400</v>
      </c>
      <c r="F2995" s="26">
        <v>3500</v>
      </c>
      <c r="G2995" s="12">
        <f t="shared" si="46"/>
        <v>0.25714285714285712</v>
      </c>
      <c r="H2995" s="12" t="s">
        <v>31964</v>
      </c>
      <c r="I2995" s="12" t="s">
        <v>29617</v>
      </c>
      <c r="J2995" s="25" t="s">
        <v>60</v>
      </c>
    </row>
    <row r="2996" spans="2:10" ht="12.75">
      <c r="B2996" s="72" t="s">
        <v>14253</v>
      </c>
      <c r="C2996" s="8" t="s">
        <v>25311</v>
      </c>
      <c r="D2996" s="54" t="s">
        <v>14254</v>
      </c>
      <c r="E2996" s="70">
        <v>4410</v>
      </c>
      <c r="F2996" s="26">
        <v>3526</v>
      </c>
      <c r="G2996" s="12">
        <f t="shared" si="46"/>
        <v>0.25070901871809426</v>
      </c>
      <c r="H2996" s="12" t="s">
        <v>31950</v>
      </c>
      <c r="I2996" s="12" t="s">
        <v>29618</v>
      </c>
      <c r="J2996" s="25" t="s">
        <v>60</v>
      </c>
    </row>
    <row r="2997" spans="2:10" ht="12.75">
      <c r="B2997" s="72" t="s">
        <v>23984</v>
      </c>
      <c r="C2997" s="8" t="s">
        <v>60</v>
      </c>
      <c r="D2997" s="54" t="s">
        <v>23985</v>
      </c>
      <c r="E2997" s="70">
        <v>4420</v>
      </c>
      <c r="F2997" s="26">
        <v>3538</v>
      </c>
      <c r="G2997" s="12">
        <f t="shared" si="46"/>
        <v>0.24929338609383822</v>
      </c>
      <c r="H2997" s="12" t="s">
        <v>60</v>
      </c>
      <c r="I2997" s="12" t="s">
        <v>29619</v>
      </c>
      <c r="J2997" s="25" t="s">
        <v>60</v>
      </c>
    </row>
    <row r="2998" spans="2:10" ht="12.75">
      <c r="B2998" s="72" t="s">
        <v>10678</v>
      </c>
      <c r="C2998" s="8">
        <v>0</v>
      </c>
      <c r="D2998" s="54" t="s">
        <v>10679</v>
      </c>
      <c r="E2998" s="70">
        <v>4430</v>
      </c>
      <c r="F2998" s="26">
        <v>3546</v>
      </c>
      <c r="G2998" s="12">
        <f t="shared" si="46"/>
        <v>0.2492949802594473</v>
      </c>
      <c r="H2998" s="12" t="s">
        <v>60</v>
      </c>
      <c r="I2998" s="12" t="s">
        <v>60</v>
      </c>
      <c r="J2998" s="25" t="s">
        <v>60</v>
      </c>
    </row>
    <row r="2999" spans="2:10" ht="12.75">
      <c r="B2999" s="72" t="s">
        <v>20139</v>
      </c>
      <c r="C2999" s="8" t="s">
        <v>26502</v>
      </c>
      <c r="D2999" s="54" t="s">
        <v>20140</v>
      </c>
      <c r="E2999" s="70">
        <v>4430</v>
      </c>
      <c r="F2999" s="26">
        <v>3545</v>
      </c>
      <c r="G2999" s="12">
        <f t="shared" si="46"/>
        <v>0.2496473906911143</v>
      </c>
      <c r="H2999" s="12" t="s">
        <v>31814</v>
      </c>
      <c r="I2999" s="12" t="s">
        <v>29620</v>
      </c>
      <c r="J2999" s="25" t="s">
        <v>60</v>
      </c>
    </row>
    <row r="3000" spans="2:10" ht="12.75">
      <c r="B3000" s="72" t="s">
        <v>21337</v>
      </c>
      <c r="C3000" s="8" t="s">
        <v>26721</v>
      </c>
      <c r="D3000" s="54" t="s">
        <v>21338</v>
      </c>
      <c r="E3000" s="70">
        <v>4460</v>
      </c>
      <c r="F3000" s="26">
        <v>3566</v>
      </c>
      <c r="G3000" s="12">
        <f t="shared" si="46"/>
        <v>0.25070106561974193</v>
      </c>
      <c r="H3000" s="12" t="s">
        <v>31700</v>
      </c>
      <c r="I3000" s="12" t="s">
        <v>29621</v>
      </c>
      <c r="J3000" s="25" t="s">
        <v>60</v>
      </c>
    </row>
    <row r="3001" spans="2:10" ht="12.75">
      <c r="B3001" s="72" t="s">
        <v>21888</v>
      </c>
      <c r="C3001" s="8" t="s">
        <v>26810</v>
      </c>
      <c r="D3001" s="54" t="s">
        <v>21889</v>
      </c>
      <c r="E3001" s="70">
        <v>4450</v>
      </c>
      <c r="F3001" s="26">
        <v>3559</v>
      </c>
      <c r="G3001" s="12">
        <f t="shared" si="46"/>
        <v>0.25035122225344209</v>
      </c>
      <c r="H3001" s="12" t="s">
        <v>31928</v>
      </c>
      <c r="I3001" s="12" t="s">
        <v>29622</v>
      </c>
      <c r="J3001" s="25" t="s">
        <v>60</v>
      </c>
    </row>
    <row r="3002" spans="2:10" ht="12.75">
      <c r="B3002" s="72" t="s">
        <v>17783</v>
      </c>
      <c r="C3002" s="8" t="s">
        <v>26115</v>
      </c>
      <c r="D3002" s="54" t="s">
        <v>17784</v>
      </c>
      <c r="E3002" s="70">
        <v>4470</v>
      </c>
      <c r="F3002" s="26">
        <v>3572</v>
      </c>
      <c r="G3002" s="12">
        <f t="shared" si="46"/>
        <v>0.25139977603583419</v>
      </c>
      <c r="H3002" s="12" t="s">
        <v>60</v>
      </c>
      <c r="I3002" s="12" t="s">
        <v>29623</v>
      </c>
      <c r="J3002" s="25" t="s">
        <v>60</v>
      </c>
    </row>
    <row r="3003" spans="2:10" ht="12.75">
      <c r="B3003" s="72" t="s">
        <v>20143</v>
      </c>
      <c r="C3003" s="8" t="s">
        <v>26502</v>
      </c>
      <c r="D3003" s="54" t="s">
        <v>20144</v>
      </c>
      <c r="E3003" s="70">
        <v>4460</v>
      </c>
      <c r="F3003" s="26">
        <v>3569</v>
      </c>
      <c r="G3003" s="12">
        <f t="shared" si="46"/>
        <v>0.24964976183804977</v>
      </c>
      <c r="H3003" s="12" t="s">
        <v>31946</v>
      </c>
      <c r="I3003" s="12" t="s">
        <v>29624</v>
      </c>
      <c r="J3003" s="25" t="s">
        <v>60</v>
      </c>
    </row>
    <row r="3004" spans="2:10" ht="12.75">
      <c r="B3004" s="72" t="s">
        <v>20147</v>
      </c>
      <c r="C3004" s="8" t="s">
        <v>26502</v>
      </c>
      <c r="D3004" s="54" t="s">
        <v>20148</v>
      </c>
      <c r="E3004" s="70">
        <v>4460</v>
      </c>
      <c r="F3004" s="26">
        <v>3569</v>
      </c>
      <c r="G3004" s="12">
        <f t="shared" si="46"/>
        <v>0.24964976183804977</v>
      </c>
      <c r="H3004" s="12" t="s">
        <v>31814</v>
      </c>
      <c r="I3004" s="12" t="s">
        <v>29625</v>
      </c>
      <c r="J3004" s="25" t="s">
        <v>60</v>
      </c>
    </row>
    <row r="3005" spans="2:10" ht="12.75">
      <c r="B3005" s="72" t="s">
        <v>18252</v>
      </c>
      <c r="C3005" s="8" t="s">
        <v>26171</v>
      </c>
      <c r="D3005" s="54" t="s">
        <v>18253</v>
      </c>
      <c r="E3005" s="70">
        <v>4480</v>
      </c>
      <c r="F3005" s="26">
        <v>3581</v>
      </c>
      <c r="G3005" s="12">
        <f t="shared" si="46"/>
        <v>0.25104719352136273</v>
      </c>
      <c r="H3005" s="12" t="s">
        <v>31947</v>
      </c>
      <c r="I3005" s="12" t="s">
        <v>29626</v>
      </c>
      <c r="J3005" s="25" t="s">
        <v>60</v>
      </c>
    </row>
    <row r="3006" spans="2:10" ht="12.75">
      <c r="B3006" s="72" t="s">
        <v>21892</v>
      </c>
      <c r="C3006" s="8" t="s">
        <v>26811</v>
      </c>
      <c r="D3006" s="54" t="s">
        <v>21893</v>
      </c>
      <c r="E3006" s="70">
        <v>4480</v>
      </c>
      <c r="F3006" s="26">
        <v>3583</v>
      </c>
      <c r="G3006" s="12">
        <f t="shared" si="46"/>
        <v>0.25034886966229419</v>
      </c>
      <c r="H3006" s="12" t="s">
        <v>31819</v>
      </c>
      <c r="I3006" s="12" t="s">
        <v>29627</v>
      </c>
      <c r="J3006" s="25" t="s">
        <v>60</v>
      </c>
    </row>
    <row r="3007" spans="2:10" ht="12.75">
      <c r="B3007" s="72" t="s">
        <v>14261</v>
      </c>
      <c r="C3007" s="8" t="s">
        <v>25313</v>
      </c>
      <c r="D3007" s="54" t="s">
        <v>14262</v>
      </c>
      <c r="E3007" s="70">
        <v>4480</v>
      </c>
      <c r="F3007" s="26">
        <v>3585</v>
      </c>
      <c r="G3007" s="12">
        <f t="shared" si="46"/>
        <v>0.24965132496513243</v>
      </c>
      <c r="H3007" s="12" t="s">
        <v>31950</v>
      </c>
      <c r="I3007" s="12" t="s">
        <v>29628</v>
      </c>
      <c r="J3007" s="25" t="s">
        <v>60</v>
      </c>
    </row>
    <row r="3008" spans="2:10" ht="12.75">
      <c r="B3008" s="72" t="s">
        <v>16631</v>
      </c>
      <c r="C3008" s="8" t="s">
        <v>25854</v>
      </c>
      <c r="D3008" s="54" t="s">
        <v>16632</v>
      </c>
      <c r="E3008" s="70">
        <v>4490</v>
      </c>
      <c r="F3008" s="26">
        <v>3590</v>
      </c>
      <c r="G3008" s="12">
        <f t="shared" si="46"/>
        <v>0.25069637883008355</v>
      </c>
      <c r="H3008" s="12" t="s">
        <v>31799</v>
      </c>
      <c r="I3008" s="12" t="s">
        <v>29629</v>
      </c>
      <c r="J3008" s="25" t="s">
        <v>60</v>
      </c>
    </row>
    <row r="3009" spans="2:10" ht="12.75">
      <c r="B3009" s="72" t="s">
        <v>17207</v>
      </c>
      <c r="C3009" s="8" t="s">
        <v>25990</v>
      </c>
      <c r="D3009" s="54" t="s">
        <v>17208</v>
      </c>
      <c r="E3009" s="70">
        <v>4500</v>
      </c>
      <c r="F3009" s="26">
        <v>3597</v>
      </c>
      <c r="G3009" s="12">
        <f t="shared" si="46"/>
        <v>0.25104253544620514</v>
      </c>
      <c r="H3009" s="12" t="s">
        <v>31911</v>
      </c>
      <c r="I3009" s="12" t="s">
        <v>29630</v>
      </c>
      <c r="J3009" s="25" t="s">
        <v>60</v>
      </c>
    </row>
    <row r="3010" spans="2:10" ht="12.75">
      <c r="B3010" s="72" t="s">
        <v>24285</v>
      </c>
      <c r="C3010" s="8" t="s">
        <v>27188</v>
      </c>
      <c r="D3010" s="54" t="s">
        <v>24286</v>
      </c>
      <c r="E3010" s="70">
        <v>4500</v>
      </c>
      <c r="F3010" s="26">
        <v>3596</v>
      </c>
      <c r="G3010" s="12">
        <f t="shared" ref="G3010:G3073" si="47">IFERROR(E3010/F3010-1,0)</f>
        <v>0.25139043381535031</v>
      </c>
      <c r="H3010" s="12" t="s">
        <v>60</v>
      </c>
      <c r="I3010" s="12" t="s">
        <v>60</v>
      </c>
      <c r="J3010" s="25" t="s">
        <v>60</v>
      </c>
    </row>
    <row r="3011" spans="2:10" ht="12.75">
      <c r="B3011" s="72" t="s">
        <v>9691</v>
      </c>
      <c r="C3011" s="8" t="s">
        <v>60</v>
      </c>
      <c r="D3011" s="54" t="s">
        <v>9692</v>
      </c>
      <c r="E3011" s="70">
        <v>4500</v>
      </c>
      <c r="F3011" s="26">
        <v>3601</v>
      </c>
      <c r="G3011" s="12">
        <f t="shared" si="47"/>
        <v>0.24965287420161064</v>
      </c>
      <c r="H3011" s="12" t="s">
        <v>60</v>
      </c>
      <c r="I3011" s="12" t="s">
        <v>60</v>
      </c>
      <c r="J3011" s="25" t="s">
        <v>60</v>
      </c>
    </row>
    <row r="3012" spans="2:10" ht="12.75">
      <c r="B3012" s="72" t="s">
        <v>9755</v>
      </c>
      <c r="C3012" s="8" t="s">
        <v>60</v>
      </c>
      <c r="D3012" s="54" t="s">
        <v>9756</v>
      </c>
      <c r="E3012" s="70">
        <v>4510</v>
      </c>
      <c r="F3012" s="26">
        <v>3608</v>
      </c>
      <c r="G3012" s="12">
        <f t="shared" si="47"/>
        <v>0.25</v>
      </c>
      <c r="H3012" s="12" t="s">
        <v>60</v>
      </c>
      <c r="I3012" s="12" t="s">
        <v>60</v>
      </c>
      <c r="J3012" s="25" t="s">
        <v>60</v>
      </c>
    </row>
    <row r="3013" spans="2:10" ht="12.75">
      <c r="B3013" s="72" t="s">
        <v>11845</v>
      </c>
      <c r="C3013" s="8" t="s">
        <v>24863</v>
      </c>
      <c r="D3013" s="54" t="s">
        <v>11846</v>
      </c>
      <c r="E3013" s="70">
        <v>4510</v>
      </c>
      <c r="F3013" s="26">
        <v>3608</v>
      </c>
      <c r="G3013" s="12">
        <f t="shared" si="47"/>
        <v>0.25</v>
      </c>
      <c r="H3013" s="12" t="s">
        <v>31808</v>
      </c>
      <c r="I3013" s="12" t="s">
        <v>29631</v>
      </c>
      <c r="J3013" s="25" t="s">
        <v>60</v>
      </c>
    </row>
    <row r="3014" spans="2:10" ht="12.75">
      <c r="B3014" s="72" t="s">
        <v>14269</v>
      </c>
      <c r="C3014" s="8" t="s">
        <v>25315</v>
      </c>
      <c r="D3014" s="54" t="s">
        <v>14270</v>
      </c>
      <c r="E3014" s="70">
        <v>4510</v>
      </c>
      <c r="F3014" s="26">
        <v>3608</v>
      </c>
      <c r="G3014" s="12">
        <f t="shared" si="47"/>
        <v>0.25</v>
      </c>
      <c r="H3014" s="12" t="s">
        <v>31950</v>
      </c>
      <c r="I3014" s="12" t="s">
        <v>29632</v>
      </c>
      <c r="J3014" s="25" t="s">
        <v>60</v>
      </c>
    </row>
    <row r="3015" spans="2:10" ht="12.75">
      <c r="B3015" s="72" t="s">
        <v>17211</v>
      </c>
      <c r="C3015" s="8" t="s">
        <v>25991</v>
      </c>
      <c r="D3015" s="54" t="s">
        <v>17212</v>
      </c>
      <c r="E3015" s="70">
        <v>4510</v>
      </c>
      <c r="F3015" s="26">
        <v>3604</v>
      </c>
      <c r="G3015" s="12">
        <f t="shared" si="47"/>
        <v>0.25138734739178692</v>
      </c>
      <c r="H3015" s="12" t="s">
        <v>60</v>
      </c>
      <c r="I3015" s="12" t="s">
        <v>29633</v>
      </c>
      <c r="J3015" s="25" t="s">
        <v>60</v>
      </c>
    </row>
    <row r="3016" spans="2:10" ht="12.75">
      <c r="B3016" s="45" t="s">
        <v>4089</v>
      </c>
      <c r="C3016" s="8" t="s">
        <v>4088</v>
      </c>
      <c r="D3016" s="54" t="s">
        <v>4090</v>
      </c>
      <c r="E3016" s="70">
        <v>4500</v>
      </c>
      <c r="F3016" s="26">
        <v>3600</v>
      </c>
      <c r="G3016" s="12">
        <f t="shared" si="47"/>
        <v>0.25</v>
      </c>
      <c r="H3016" s="12" t="s">
        <v>4092</v>
      </c>
      <c r="I3016" s="12" t="s">
        <v>29634</v>
      </c>
      <c r="J3016" s="25" t="s">
        <v>60</v>
      </c>
    </row>
    <row r="3017" spans="2:10" ht="12.75">
      <c r="B3017" s="45" t="s">
        <v>4151</v>
      </c>
      <c r="C3017" s="8" t="s">
        <v>4150</v>
      </c>
      <c r="D3017" s="54" t="s">
        <v>4152</v>
      </c>
      <c r="E3017" s="70">
        <v>4500</v>
      </c>
      <c r="F3017" s="26">
        <v>3600</v>
      </c>
      <c r="G3017" s="12">
        <f t="shared" si="47"/>
        <v>0.25</v>
      </c>
      <c r="H3017" s="12" t="s">
        <v>4123</v>
      </c>
      <c r="I3017" s="12" t="s">
        <v>29635</v>
      </c>
      <c r="J3017" s="25" t="s">
        <v>60</v>
      </c>
    </row>
    <row r="3018" spans="2:10" ht="12.75">
      <c r="B3018" s="45" t="s">
        <v>4176</v>
      </c>
      <c r="C3018" s="8" t="s">
        <v>4175</v>
      </c>
      <c r="D3018" s="54" t="s">
        <v>4177</v>
      </c>
      <c r="E3018" s="70">
        <v>4500</v>
      </c>
      <c r="F3018" s="26">
        <v>3600</v>
      </c>
      <c r="G3018" s="12">
        <f t="shared" si="47"/>
        <v>0.25</v>
      </c>
      <c r="H3018" s="12" t="s">
        <v>4123</v>
      </c>
      <c r="I3018" s="12" t="s">
        <v>29636</v>
      </c>
      <c r="J3018" s="25" t="s">
        <v>60</v>
      </c>
    </row>
    <row r="3019" spans="2:10" ht="12.75">
      <c r="B3019" s="45" t="s">
        <v>4345</v>
      </c>
      <c r="C3019" s="8" t="s">
        <v>4344</v>
      </c>
      <c r="D3019" s="54" t="s">
        <v>4346</v>
      </c>
      <c r="E3019" s="70">
        <v>4500</v>
      </c>
      <c r="F3019" s="26">
        <v>3600</v>
      </c>
      <c r="G3019" s="12">
        <f t="shared" si="47"/>
        <v>0.25</v>
      </c>
      <c r="H3019" s="12" t="s">
        <v>4349</v>
      </c>
      <c r="I3019" s="12" t="s">
        <v>29637</v>
      </c>
      <c r="J3019" s="25" t="s">
        <v>60</v>
      </c>
    </row>
    <row r="3020" spans="2:10" ht="12.75">
      <c r="B3020" s="45" t="s">
        <v>4391</v>
      </c>
      <c r="C3020" s="8" t="s">
        <v>4390</v>
      </c>
      <c r="D3020" s="54" t="s">
        <v>4392</v>
      </c>
      <c r="E3020" s="70">
        <v>4500</v>
      </c>
      <c r="F3020" s="26">
        <v>3600</v>
      </c>
      <c r="G3020" s="12">
        <f t="shared" si="47"/>
        <v>0.25</v>
      </c>
      <c r="H3020" s="12" t="s">
        <v>4355</v>
      </c>
      <c r="I3020" s="12" t="s">
        <v>29638</v>
      </c>
      <c r="J3020" s="25" t="s">
        <v>60</v>
      </c>
    </row>
    <row r="3021" spans="2:10" ht="12.75">
      <c r="B3021" s="45" t="s">
        <v>4753</v>
      </c>
      <c r="C3021" s="8" t="s">
        <v>4752</v>
      </c>
      <c r="D3021" s="54" t="s">
        <v>4754</v>
      </c>
      <c r="E3021" s="70">
        <v>4500</v>
      </c>
      <c r="F3021" s="26">
        <v>3600</v>
      </c>
      <c r="G3021" s="12">
        <f t="shared" si="47"/>
        <v>0.25</v>
      </c>
      <c r="H3021" s="12" t="s">
        <v>4756</v>
      </c>
      <c r="I3021" s="12" t="s">
        <v>29639</v>
      </c>
      <c r="J3021" s="25" t="s">
        <v>60</v>
      </c>
    </row>
    <row r="3022" spans="2:10" ht="12.75">
      <c r="B3022" s="45" t="s">
        <v>6488</v>
      </c>
      <c r="C3022" s="8" t="s">
        <v>6487</v>
      </c>
      <c r="D3022" s="54" t="s">
        <v>6489</v>
      </c>
      <c r="E3022" s="70">
        <v>4500</v>
      </c>
      <c r="F3022" s="26">
        <v>3600</v>
      </c>
      <c r="G3022" s="12">
        <f t="shared" si="47"/>
        <v>0.25</v>
      </c>
      <c r="H3022" s="12" t="s">
        <v>6400</v>
      </c>
      <c r="I3022" s="12" t="s">
        <v>29640</v>
      </c>
      <c r="J3022" s="25" t="s">
        <v>60</v>
      </c>
    </row>
    <row r="3023" spans="2:10" ht="12.75">
      <c r="B3023" s="72" t="s">
        <v>14273</v>
      </c>
      <c r="C3023" s="8" t="s">
        <v>25115</v>
      </c>
      <c r="D3023" s="54" t="s">
        <v>14274</v>
      </c>
      <c r="E3023" s="70">
        <v>4520</v>
      </c>
      <c r="F3023" s="26">
        <v>3618</v>
      </c>
      <c r="G3023" s="12">
        <f t="shared" si="47"/>
        <v>0.24930901050304044</v>
      </c>
      <c r="H3023" s="12" t="s">
        <v>31965</v>
      </c>
      <c r="I3023" s="12" t="s">
        <v>29641</v>
      </c>
      <c r="J3023" s="25" t="s">
        <v>60</v>
      </c>
    </row>
    <row r="3024" spans="2:10" ht="12.75">
      <c r="B3024" s="72" t="s">
        <v>14277</v>
      </c>
      <c r="C3024" s="8" t="s">
        <v>25117</v>
      </c>
      <c r="D3024" s="54" t="s">
        <v>14278</v>
      </c>
      <c r="E3024" s="70">
        <v>4520</v>
      </c>
      <c r="F3024" s="26">
        <v>3618</v>
      </c>
      <c r="G3024" s="12">
        <f t="shared" si="47"/>
        <v>0.24930901050304044</v>
      </c>
      <c r="H3024" s="12" t="s">
        <v>31965</v>
      </c>
      <c r="I3024" s="12" t="s">
        <v>29642</v>
      </c>
      <c r="J3024" s="25" t="s">
        <v>60</v>
      </c>
    </row>
    <row r="3025" spans="2:10" ht="12.75">
      <c r="B3025" s="72" t="s">
        <v>12690</v>
      </c>
      <c r="C3025" s="8">
        <v>48136769</v>
      </c>
      <c r="D3025" s="54" t="s">
        <v>12691</v>
      </c>
      <c r="E3025" s="70">
        <v>4540</v>
      </c>
      <c r="F3025" s="26">
        <v>3630</v>
      </c>
      <c r="G3025" s="12">
        <f t="shared" si="47"/>
        <v>0.25068870523415976</v>
      </c>
      <c r="H3025" s="12" t="s">
        <v>31845</v>
      </c>
      <c r="I3025" s="12" t="s">
        <v>29643</v>
      </c>
      <c r="J3025" s="25" t="s">
        <v>60</v>
      </c>
    </row>
    <row r="3026" spans="2:10" ht="12.75">
      <c r="B3026" s="72" t="s">
        <v>14281</v>
      </c>
      <c r="C3026" s="8" t="s">
        <v>24552</v>
      </c>
      <c r="D3026" s="54" t="s">
        <v>14282</v>
      </c>
      <c r="E3026" s="70">
        <v>4540</v>
      </c>
      <c r="F3026" s="26">
        <v>3629</v>
      </c>
      <c r="G3026" s="12">
        <f t="shared" si="47"/>
        <v>0.25103334251860021</v>
      </c>
      <c r="H3026" s="12" t="s">
        <v>31965</v>
      </c>
      <c r="I3026" s="12" t="s">
        <v>29644</v>
      </c>
      <c r="J3026" s="25" t="s">
        <v>60</v>
      </c>
    </row>
    <row r="3027" spans="2:10" ht="12.75">
      <c r="B3027" s="72" t="s">
        <v>21896</v>
      </c>
      <c r="C3027" s="8" t="s">
        <v>26812</v>
      </c>
      <c r="D3027" s="54" t="s">
        <v>21897</v>
      </c>
      <c r="E3027" s="70">
        <v>4540</v>
      </c>
      <c r="F3027" s="26">
        <v>3630</v>
      </c>
      <c r="G3027" s="12">
        <f t="shared" si="47"/>
        <v>0.25068870523415976</v>
      </c>
      <c r="H3027" s="12" t="s">
        <v>31928</v>
      </c>
      <c r="I3027" s="12" t="s">
        <v>29645</v>
      </c>
      <c r="J3027" s="25" t="s">
        <v>60</v>
      </c>
    </row>
    <row r="3028" spans="2:10" ht="12.75">
      <c r="B3028" s="72" t="s">
        <v>16635</v>
      </c>
      <c r="C3028" s="8" t="s">
        <v>25855</v>
      </c>
      <c r="D3028" s="54" t="s">
        <v>16636</v>
      </c>
      <c r="E3028" s="70">
        <v>4560</v>
      </c>
      <c r="F3028" s="26">
        <v>3649</v>
      </c>
      <c r="G3028" s="12">
        <f t="shared" si="47"/>
        <v>0.24965744039462856</v>
      </c>
      <c r="H3028" s="12" t="s">
        <v>31876</v>
      </c>
      <c r="I3028" s="12" t="s">
        <v>29646</v>
      </c>
      <c r="J3028" s="25" t="s">
        <v>60</v>
      </c>
    </row>
    <row r="3029" spans="2:10" ht="12.75">
      <c r="B3029" s="72" t="s">
        <v>22547</v>
      </c>
      <c r="C3029" s="8" t="s">
        <v>26918</v>
      </c>
      <c r="D3029" s="54" t="s">
        <v>22548</v>
      </c>
      <c r="E3029" s="70">
        <v>4580</v>
      </c>
      <c r="F3029" s="26">
        <v>3666</v>
      </c>
      <c r="G3029" s="12">
        <f t="shared" si="47"/>
        <v>0.2493180578286962</v>
      </c>
      <c r="H3029" s="12" t="s">
        <v>31966</v>
      </c>
      <c r="I3029" s="12" t="s">
        <v>29647</v>
      </c>
      <c r="J3029" s="25" t="s">
        <v>60</v>
      </c>
    </row>
    <row r="3030" spans="2:10" ht="12.75">
      <c r="B3030" s="72" t="s">
        <v>23876</v>
      </c>
      <c r="C3030" s="8" t="s">
        <v>27140</v>
      </c>
      <c r="D3030" s="54" t="s">
        <v>23877</v>
      </c>
      <c r="E3030" s="70">
        <v>4590</v>
      </c>
      <c r="F3030" s="26">
        <v>3668</v>
      </c>
      <c r="G3030" s="12">
        <f t="shared" si="47"/>
        <v>0.25136314067611787</v>
      </c>
      <c r="H3030" s="12" t="s">
        <v>31853</v>
      </c>
      <c r="I3030" s="12" t="s">
        <v>29648</v>
      </c>
      <c r="J3030" s="25" t="s">
        <v>60</v>
      </c>
    </row>
    <row r="3031" spans="2:10" ht="12.75">
      <c r="B3031" s="72" t="s">
        <v>9193</v>
      </c>
      <c r="C3031" s="8" t="s">
        <v>24544</v>
      </c>
      <c r="D3031" s="54" t="s">
        <v>9194</v>
      </c>
      <c r="E3031" s="70">
        <v>4590</v>
      </c>
      <c r="F3031" s="26">
        <v>3672</v>
      </c>
      <c r="G3031" s="12">
        <f t="shared" si="47"/>
        <v>0.25</v>
      </c>
      <c r="H3031" s="12" t="s">
        <v>60</v>
      </c>
      <c r="I3031" s="12" t="s">
        <v>60</v>
      </c>
      <c r="J3031" s="25" t="s">
        <v>60</v>
      </c>
    </row>
    <row r="3032" spans="2:10" ht="12.75">
      <c r="B3032" s="72" t="s">
        <v>14285</v>
      </c>
      <c r="C3032" s="8" t="s">
        <v>25316</v>
      </c>
      <c r="D3032" s="54" t="s">
        <v>14286</v>
      </c>
      <c r="E3032" s="70">
        <v>4590</v>
      </c>
      <c r="F3032" s="26">
        <v>3672</v>
      </c>
      <c r="G3032" s="12">
        <f t="shared" si="47"/>
        <v>0.25</v>
      </c>
      <c r="H3032" s="12" t="s">
        <v>31864</v>
      </c>
      <c r="I3032" s="12" t="s">
        <v>29649</v>
      </c>
      <c r="J3032" s="25" t="s">
        <v>60</v>
      </c>
    </row>
    <row r="3033" spans="2:10" ht="12.75">
      <c r="B3033" s="72" t="s">
        <v>14289</v>
      </c>
      <c r="C3033" s="8" t="s">
        <v>25317</v>
      </c>
      <c r="D3033" s="54" t="s">
        <v>14290</v>
      </c>
      <c r="E3033" s="70">
        <v>4590</v>
      </c>
      <c r="F3033" s="26">
        <v>3669</v>
      </c>
      <c r="G3033" s="12">
        <f t="shared" si="47"/>
        <v>0.25102207686017985</v>
      </c>
      <c r="H3033" s="12" t="s">
        <v>31683</v>
      </c>
      <c r="I3033" s="12" t="s">
        <v>29650</v>
      </c>
      <c r="J3033" s="25" t="s">
        <v>60</v>
      </c>
    </row>
    <row r="3034" spans="2:10" ht="12.75">
      <c r="B3034" s="72" t="s">
        <v>23000</v>
      </c>
      <c r="C3034" s="8" t="s">
        <v>26983</v>
      </c>
      <c r="D3034" s="54" t="s">
        <v>23001</v>
      </c>
      <c r="E3034" s="70">
        <v>4600</v>
      </c>
      <c r="F3034" s="26">
        <v>3681</v>
      </c>
      <c r="G3034" s="12">
        <f t="shared" si="47"/>
        <v>0.24966041836457475</v>
      </c>
      <c r="H3034" s="12" t="s">
        <v>31967</v>
      </c>
      <c r="I3034" s="12" t="s">
        <v>29651</v>
      </c>
      <c r="J3034" s="25" t="s">
        <v>60</v>
      </c>
    </row>
    <row r="3035" spans="2:10" ht="12.75">
      <c r="B3035" s="72" t="s">
        <v>18884</v>
      </c>
      <c r="C3035" s="8" t="s">
        <v>26316</v>
      </c>
      <c r="D3035" s="54" t="s">
        <v>18885</v>
      </c>
      <c r="E3035" s="70">
        <v>4620</v>
      </c>
      <c r="F3035" s="26">
        <v>3692</v>
      </c>
      <c r="G3035" s="12">
        <f t="shared" si="47"/>
        <v>0.2513542795232937</v>
      </c>
      <c r="H3035" s="12" t="s">
        <v>31788</v>
      </c>
      <c r="I3035" s="12" t="s">
        <v>29652</v>
      </c>
      <c r="J3035" s="25" t="s">
        <v>60</v>
      </c>
    </row>
    <row r="3036" spans="2:10" ht="12.75">
      <c r="B3036" s="72" t="s">
        <v>22316</v>
      </c>
      <c r="C3036" s="8" t="s">
        <v>26913</v>
      </c>
      <c r="D3036" s="54" t="s">
        <v>22317</v>
      </c>
      <c r="E3036" s="70">
        <v>4610</v>
      </c>
      <c r="F3036" s="26">
        <v>3689</v>
      </c>
      <c r="G3036" s="12">
        <f t="shared" si="47"/>
        <v>0.24966115478449447</v>
      </c>
      <c r="H3036" s="12" t="s">
        <v>31702</v>
      </c>
      <c r="I3036" s="12" t="s">
        <v>29653</v>
      </c>
      <c r="J3036" s="25" t="s">
        <v>60</v>
      </c>
    </row>
    <row r="3037" spans="2:10" ht="12.75">
      <c r="B3037" s="72" t="s">
        <v>22320</v>
      </c>
      <c r="C3037" s="8" t="s">
        <v>26913</v>
      </c>
      <c r="D3037" s="54" t="s">
        <v>22321</v>
      </c>
      <c r="E3037" s="70">
        <v>4610</v>
      </c>
      <c r="F3037" s="26">
        <v>3689</v>
      </c>
      <c r="G3037" s="12">
        <f t="shared" si="47"/>
        <v>0.24966115478449447</v>
      </c>
      <c r="H3037" s="12" t="s">
        <v>31702</v>
      </c>
      <c r="I3037" s="12" t="s">
        <v>29654</v>
      </c>
      <c r="J3037" s="25" t="s">
        <v>60</v>
      </c>
    </row>
    <row r="3038" spans="2:10" ht="12.75">
      <c r="B3038" s="45" t="s">
        <v>4146</v>
      </c>
      <c r="C3038" s="8" t="s">
        <v>4145</v>
      </c>
      <c r="D3038" s="54" t="s">
        <v>4147</v>
      </c>
      <c r="E3038" s="70">
        <v>4600</v>
      </c>
      <c r="F3038" s="26">
        <v>3700</v>
      </c>
      <c r="G3038" s="12">
        <f t="shared" si="47"/>
        <v>0.2432432432432432</v>
      </c>
      <c r="H3038" s="12" t="s">
        <v>4123</v>
      </c>
      <c r="I3038" s="12" t="s">
        <v>29655</v>
      </c>
      <c r="J3038" s="25" t="s">
        <v>60</v>
      </c>
    </row>
    <row r="3039" spans="2:10" ht="12.75">
      <c r="B3039" s="45" t="s">
        <v>4361</v>
      </c>
      <c r="C3039" s="8" t="s">
        <v>4360</v>
      </c>
      <c r="D3039" s="54" t="s">
        <v>4362</v>
      </c>
      <c r="E3039" s="70">
        <v>4600</v>
      </c>
      <c r="F3039" s="26">
        <v>3700</v>
      </c>
      <c r="G3039" s="12">
        <f t="shared" si="47"/>
        <v>0.2432432432432432</v>
      </c>
      <c r="H3039" s="12" t="s">
        <v>4342</v>
      </c>
      <c r="I3039" s="12" t="s">
        <v>29656</v>
      </c>
      <c r="J3039" s="25" t="s">
        <v>60</v>
      </c>
    </row>
    <row r="3040" spans="2:10" ht="12.75">
      <c r="B3040" s="45" t="s">
        <v>4379</v>
      </c>
      <c r="C3040" s="8" t="s">
        <v>4378</v>
      </c>
      <c r="D3040" s="54" t="s">
        <v>4380</v>
      </c>
      <c r="E3040" s="70">
        <v>4600</v>
      </c>
      <c r="F3040" s="26">
        <v>3700</v>
      </c>
      <c r="G3040" s="12">
        <f t="shared" si="47"/>
        <v>0.2432432432432432</v>
      </c>
      <c r="H3040" s="12" t="s">
        <v>4349</v>
      </c>
      <c r="I3040" s="12" t="s">
        <v>29657</v>
      </c>
      <c r="J3040" s="25" t="s">
        <v>60</v>
      </c>
    </row>
    <row r="3041" spans="2:10" ht="12.75">
      <c r="B3041" s="46" t="s">
        <v>6773</v>
      </c>
      <c r="C3041" s="8" t="s">
        <v>6772</v>
      </c>
      <c r="D3041" s="54" t="s">
        <v>6774</v>
      </c>
      <c r="E3041" s="70">
        <v>4600</v>
      </c>
      <c r="F3041" s="26">
        <v>3700</v>
      </c>
      <c r="G3041" s="12">
        <f t="shared" si="47"/>
        <v>0.2432432432432432</v>
      </c>
      <c r="H3041" s="12" t="s">
        <v>6770</v>
      </c>
      <c r="I3041" s="12" t="s">
        <v>29658</v>
      </c>
      <c r="J3041" s="25" t="s">
        <v>60</v>
      </c>
    </row>
    <row r="3042" spans="2:10" ht="12.75">
      <c r="B3042" s="46" t="s">
        <v>6790</v>
      </c>
      <c r="C3042" s="8" t="s">
        <v>6789</v>
      </c>
      <c r="D3042" s="54" t="s">
        <v>6791</v>
      </c>
      <c r="E3042" s="70">
        <v>4600</v>
      </c>
      <c r="F3042" s="26">
        <v>3700</v>
      </c>
      <c r="G3042" s="12">
        <f t="shared" si="47"/>
        <v>0.2432432432432432</v>
      </c>
      <c r="H3042" s="12" t="s">
        <v>60</v>
      </c>
      <c r="I3042" s="12" t="s">
        <v>60</v>
      </c>
      <c r="J3042" s="25" t="s">
        <v>60</v>
      </c>
    </row>
    <row r="3043" spans="2:10" ht="12.75">
      <c r="B3043" s="46" t="s">
        <v>6823</v>
      </c>
      <c r="C3043" s="8" t="s">
        <v>6822</v>
      </c>
      <c r="D3043" s="54" t="s">
        <v>6824</v>
      </c>
      <c r="E3043" s="70">
        <v>4600</v>
      </c>
      <c r="F3043" s="26">
        <v>3700</v>
      </c>
      <c r="G3043" s="12">
        <f t="shared" si="47"/>
        <v>0.2432432432432432</v>
      </c>
      <c r="H3043" s="12" t="s">
        <v>6826</v>
      </c>
      <c r="I3043" s="12" t="s">
        <v>29659</v>
      </c>
      <c r="J3043" s="25" t="s">
        <v>60</v>
      </c>
    </row>
    <row r="3044" spans="2:10" ht="12.75">
      <c r="B3044" s="46" t="s">
        <v>6951</v>
      </c>
      <c r="C3044" s="8" t="s">
        <v>6950</v>
      </c>
      <c r="D3044" s="54" t="s">
        <v>6952</v>
      </c>
      <c r="E3044" s="70">
        <v>4600</v>
      </c>
      <c r="F3044" s="26">
        <v>3700</v>
      </c>
      <c r="G3044" s="12">
        <f t="shared" si="47"/>
        <v>0.2432432432432432</v>
      </c>
      <c r="H3044" s="12" t="s">
        <v>6943</v>
      </c>
      <c r="I3044" s="12" t="s">
        <v>29660</v>
      </c>
      <c r="J3044" s="25" t="s">
        <v>60</v>
      </c>
    </row>
    <row r="3045" spans="2:10" ht="12.75">
      <c r="B3045" s="46" t="s">
        <v>7045</v>
      </c>
      <c r="C3045" s="8" t="s">
        <v>7044</v>
      </c>
      <c r="D3045" s="54" t="s">
        <v>7046</v>
      </c>
      <c r="E3045" s="70">
        <v>4600</v>
      </c>
      <c r="F3045" s="26">
        <v>3700</v>
      </c>
      <c r="G3045" s="12">
        <f t="shared" si="47"/>
        <v>0.2432432432432432</v>
      </c>
      <c r="H3045" s="12" t="s">
        <v>7048</v>
      </c>
      <c r="I3045" s="12" t="s">
        <v>29661</v>
      </c>
      <c r="J3045" s="25" t="s">
        <v>60</v>
      </c>
    </row>
    <row r="3046" spans="2:10" ht="12.75">
      <c r="B3046" s="72" t="s">
        <v>10706</v>
      </c>
      <c r="C3046" s="8" t="s">
        <v>24610</v>
      </c>
      <c r="D3046" s="54" t="s">
        <v>10707</v>
      </c>
      <c r="E3046" s="70">
        <v>4620</v>
      </c>
      <c r="F3046" s="26">
        <v>3695</v>
      </c>
      <c r="G3046" s="12">
        <f t="shared" si="47"/>
        <v>0.25033829499323401</v>
      </c>
      <c r="H3046" s="12" t="s">
        <v>60</v>
      </c>
      <c r="I3046" s="12" t="s">
        <v>60</v>
      </c>
      <c r="J3046" s="25" t="s">
        <v>60</v>
      </c>
    </row>
    <row r="3047" spans="2:10" ht="12.75">
      <c r="B3047" s="72" t="s">
        <v>16611</v>
      </c>
      <c r="C3047" s="8" t="s">
        <v>25849</v>
      </c>
      <c r="D3047" s="54" t="s">
        <v>16612</v>
      </c>
      <c r="E3047" s="70">
        <v>4630</v>
      </c>
      <c r="F3047" s="26">
        <v>3707</v>
      </c>
      <c r="G3047" s="12">
        <f t="shared" si="47"/>
        <v>0.24898840032371194</v>
      </c>
      <c r="H3047" s="12" t="s">
        <v>31876</v>
      </c>
      <c r="I3047" s="12" t="s">
        <v>29662</v>
      </c>
      <c r="J3047" s="25" t="s">
        <v>60</v>
      </c>
    </row>
    <row r="3048" spans="2:10" ht="12.75">
      <c r="B3048" s="72" t="s">
        <v>14297</v>
      </c>
      <c r="C3048" s="8" t="s">
        <v>25319</v>
      </c>
      <c r="D3048" s="54" t="s">
        <v>14298</v>
      </c>
      <c r="E3048" s="70">
        <v>4660</v>
      </c>
      <c r="F3048" s="26">
        <v>3725</v>
      </c>
      <c r="G3048" s="12">
        <f t="shared" si="47"/>
        <v>0.2510067114093959</v>
      </c>
      <c r="H3048" s="12" t="s">
        <v>31950</v>
      </c>
      <c r="I3048" s="12" t="s">
        <v>29663</v>
      </c>
      <c r="J3048" s="25" t="s">
        <v>60</v>
      </c>
    </row>
    <row r="3049" spans="2:10" ht="12.75">
      <c r="B3049" s="72" t="s">
        <v>14301</v>
      </c>
      <c r="C3049" s="8" t="s">
        <v>60</v>
      </c>
      <c r="D3049" s="54" t="s">
        <v>14302</v>
      </c>
      <c r="E3049" s="70">
        <v>4650</v>
      </c>
      <c r="F3049" s="26">
        <v>3720</v>
      </c>
      <c r="G3049" s="12">
        <f t="shared" si="47"/>
        <v>0.25</v>
      </c>
      <c r="H3049" s="12" t="s">
        <v>60</v>
      </c>
      <c r="I3049" s="12" t="s">
        <v>60</v>
      </c>
      <c r="J3049" s="25" t="s">
        <v>60</v>
      </c>
    </row>
    <row r="3050" spans="2:10" ht="12.75">
      <c r="B3050" s="72" t="s">
        <v>8898</v>
      </c>
      <c r="C3050" s="8" t="s">
        <v>24481</v>
      </c>
      <c r="D3050" s="54" t="s">
        <v>8899</v>
      </c>
      <c r="E3050" s="70">
        <v>4670</v>
      </c>
      <c r="F3050" s="26">
        <v>3735</v>
      </c>
      <c r="G3050" s="12">
        <f t="shared" si="47"/>
        <v>0.25033467202141901</v>
      </c>
      <c r="H3050" s="12" t="s">
        <v>60</v>
      </c>
      <c r="I3050" s="12" t="s">
        <v>29664</v>
      </c>
      <c r="J3050" s="25" t="s">
        <v>60</v>
      </c>
    </row>
    <row r="3051" spans="2:10" ht="12.75">
      <c r="B3051" s="72" t="s">
        <v>14293</v>
      </c>
      <c r="C3051" s="8" t="s">
        <v>25318</v>
      </c>
      <c r="D3051" s="54" t="s">
        <v>14294</v>
      </c>
      <c r="E3051" s="70">
        <v>4660</v>
      </c>
      <c r="F3051" s="26">
        <v>3729</v>
      </c>
      <c r="G3051" s="12">
        <f t="shared" si="47"/>
        <v>0.24966478948779836</v>
      </c>
      <c r="H3051" s="12" t="s">
        <v>31645</v>
      </c>
      <c r="I3051" s="12" t="s">
        <v>29665</v>
      </c>
      <c r="J3051" s="25" t="s">
        <v>60</v>
      </c>
    </row>
    <row r="3052" spans="2:10" ht="12.75">
      <c r="B3052" s="72" t="s">
        <v>19106</v>
      </c>
      <c r="C3052" s="8">
        <v>4932479217</v>
      </c>
      <c r="D3052" s="54" t="s">
        <v>19107</v>
      </c>
      <c r="E3052" s="70">
        <v>4660</v>
      </c>
      <c r="F3052" s="26">
        <v>3730</v>
      </c>
      <c r="G3052" s="12">
        <f t="shared" si="47"/>
        <v>0.24932975871313667</v>
      </c>
      <c r="H3052" s="12" t="s">
        <v>31940</v>
      </c>
      <c r="I3052" s="12" t="s">
        <v>29666</v>
      </c>
      <c r="J3052" s="25" t="s">
        <v>60</v>
      </c>
    </row>
    <row r="3053" spans="2:10" ht="12.75">
      <c r="B3053" s="72" t="s">
        <v>23259</v>
      </c>
      <c r="C3053" s="8" t="s">
        <v>27033</v>
      </c>
      <c r="D3053" s="54" t="s">
        <v>23260</v>
      </c>
      <c r="E3053" s="70">
        <v>4680</v>
      </c>
      <c r="F3053" s="26">
        <v>3741</v>
      </c>
      <c r="G3053" s="12">
        <f t="shared" si="47"/>
        <v>0.25100240577385735</v>
      </c>
      <c r="H3053" s="12" t="s">
        <v>60</v>
      </c>
      <c r="I3053" s="12" t="s">
        <v>29667</v>
      </c>
      <c r="J3053" s="25" t="s">
        <v>60</v>
      </c>
    </row>
    <row r="3054" spans="2:10" ht="12.75">
      <c r="B3054" s="72" t="s">
        <v>23988</v>
      </c>
      <c r="C3054" s="8" t="s">
        <v>60</v>
      </c>
      <c r="D3054" s="54" t="s">
        <v>23989</v>
      </c>
      <c r="E3054" s="70">
        <v>4690</v>
      </c>
      <c r="F3054" s="26">
        <v>3752</v>
      </c>
      <c r="G3054" s="12">
        <f t="shared" si="47"/>
        <v>0.25</v>
      </c>
      <c r="H3054" s="12" t="s">
        <v>60</v>
      </c>
      <c r="I3054" s="12" t="s">
        <v>29668</v>
      </c>
      <c r="J3054" s="25" t="s">
        <v>60</v>
      </c>
    </row>
    <row r="3055" spans="2:10" ht="12.75">
      <c r="B3055" s="72" t="s">
        <v>14265</v>
      </c>
      <c r="C3055" s="8" t="s">
        <v>25314</v>
      </c>
      <c r="D3055" s="54" t="s">
        <v>14266</v>
      </c>
      <c r="E3055" s="70">
        <v>4690</v>
      </c>
      <c r="F3055" s="26">
        <v>3753</v>
      </c>
      <c r="G3055" s="12">
        <f t="shared" si="47"/>
        <v>0.24966693312017063</v>
      </c>
      <c r="H3055" s="12" t="s">
        <v>31968</v>
      </c>
      <c r="I3055" s="12" t="s">
        <v>29669</v>
      </c>
      <c r="J3055" s="25" t="s">
        <v>60</v>
      </c>
    </row>
    <row r="3056" spans="2:10" ht="12.75">
      <c r="B3056" s="72" t="s">
        <v>14305</v>
      </c>
      <c r="C3056" s="8" t="s">
        <v>25320</v>
      </c>
      <c r="D3056" s="54" t="s">
        <v>14306</v>
      </c>
      <c r="E3056" s="70">
        <v>4700</v>
      </c>
      <c r="F3056" s="26">
        <v>3757</v>
      </c>
      <c r="G3056" s="12">
        <f t="shared" si="47"/>
        <v>0.25099813681128569</v>
      </c>
      <c r="H3056" s="12" t="s">
        <v>31645</v>
      </c>
      <c r="I3056" s="12" t="s">
        <v>29670</v>
      </c>
      <c r="J3056" s="25" t="s">
        <v>60</v>
      </c>
    </row>
    <row r="3057" spans="2:10" ht="12.75">
      <c r="B3057" s="72" t="s">
        <v>20747</v>
      </c>
      <c r="C3057" s="8" t="s">
        <v>26606</v>
      </c>
      <c r="D3057" s="54" t="s">
        <v>20748</v>
      </c>
      <c r="E3057" s="70">
        <v>4700</v>
      </c>
      <c r="F3057" s="26">
        <v>3760</v>
      </c>
      <c r="G3057" s="12">
        <f t="shared" si="47"/>
        <v>0.25</v>
      </c>
      <c r="H3057" s="12" t="s">
        <v>31847</v>
      </c>
      <c r="I3057" s="12" t="s">
        <v>29671</v>
      </c>
      <c r="J3057" s="25" t="s">
        <v>60</v>
      </c>
    </row>
    <row r="3058" spans="2:10" ht="12.75">
      <c r="B3058" s="72" t="s">
        <v>21835</v>
      </c>
      <c r="C3058" s="8" t="s">
        <v>26797</v>
      </c>
      <c r="D3058" s="54" t="s">
        <v>21836</v>
      </c>
      <c r="E3058" s="70">
        <v>4700</v>
      </c>
      <c r="F3058" s="26">
        <v>3760</v>
      </c>
      <c r="G3058" s="12">
        <f t="shared" si="47"/>
        <v>0.25</v>
      </c>
      <c r="H3058" s="12" t="s">
        <v>31969</v>
      </c>
      <c r="I3058" s="12" t="s">
        <v>29672</v>
      </c>
      <c r="J3058" s="25" t="s">
        <v>60</v>
      </c>
    </row>
    <row r="3059" spans="2:10" ht="12.75">
      <c r="B3059" s="72" t="s">
        <v>11849</v>
      </c>
      <c r="C3059" s="8" t="s">
        <v>24864</v>
      </c>
      <c r="D3059" s="54" t="s">
        <v>11850</v>
      </c>
      <c r="E3059" s="70">
        <v>4700</v>
      </c>
      <c r="F3059" s="26">
        <v>3762</v>
      </c>
      <c r="G3059" s="12">
        <f t="shared" si="47"/>
        <v>0.24933545986177563</v>
      </c>
      <c r="H3059" s="12" t="s">
        <v>31618</v>
      </c>
      <c r="I3059" s="12" t="s">
        <v>29673</v>
      </c>
      <c r="J3059" s="25" t="s">
        <v>60</v>
      </c>
    </row>
    <row r="3060" spans="2:10" ht="12.75">
      <c r="B3060" s="72" t="s">
        <v>19110</v>
      </c>
      <c r="C3060" s="8">
        <v>4932479219</v>
      </c>
      <c r="D3060" s="54" t="s">
        <v>19111</v>
      </c>
      <c r="E3060" s="70">
        <v>4700</v>
      </c>
      <c r="F3060" s="26">
        <v>3763</v>
      </c>
      <c r="G3060" s="12">
        <f t="shared" si="47"/>
        <v>0.24900345469040652</v>
      </c>
      <c r="H3060" s="12" t="s">
        <v>31970</v>
      </c>
      <c r="I3060" s="12" t="s">
        <v>29674</v>
      </c>
      <c r="J3060" s="25" t="s">
        <v>60</v>
      </c>
    </row>
    <row r="3061" spans="2:10" ht="12.75">
      <c r="B3061" s="72" t="s">
        <v>21839</v>
      </c>
      <c r="C3061" s="8" t="s">
        <v>26798</v>
      </c>
      <c r="D3061" s="54" t="s">
        <v>21840</v>
      </c>
      <c r="E3061" s="70">
        <v>4720</v>
      </c>
      <c r="F3061" s="26">
        <v>3772</v>
      </c>
      <c r="G3061" s="12">
        <f t="shared" si="47"/>
        <v>0.25132555673382817</v>
      </c>
      <c r="H3061" s="12" t="s">
        <v>31945</v>
      </c>
      <c r="I3061" s="12" t="s">
        <v>29675</v>
      </c>
      <c r="J3061" s="25" t="s">
        <v>60</v>
      </c>
    </row>
    <row r="3062" spans="2:10" ht="12.75">
      <c r="B3062" s="45" t="s">
        <v>4544</v>
      </c>
      <c r="C3062" s="8" t="s">
        <v>4543</v>
      </c>
      <c r="D3062" s="54" t="s">
        <v>4545</v>
      </c>
      <c r="E3062" s="70">
        <v>4800</v>
      </c>
      <c r="F3062" s="26">
        <v>3800</v>
      </c>
      <c r="G3062" s="12">
        <f t="shared" si="47"/>
        <v>0.26315789473684204</v>
      </c>
      <c r="H3062" s="12" t="s">
        <v>4536</v>
      </c>
      <c r="I3062" s="12" t="s">
        <v>29676</v>
      </c>
      <c r="J3062" s="25" t="s">
        <v>60</v>
      </c>
    </row>
    <row r="3063" spans="2:10" ht="12.75">
      <c r="B3063" s="46" t="s">
        <v>7144</v>
      </c>
      <c r="C3063" s="8" t="s">
        <v>7143</v>
      </c>
      <c r="D3063" s="54" t="s">
        <v>7145</v>
      </c>
      <c r="E3063" s="70">
        <v>4800</v>
      </c>
      <c r="F3063" s="26">
        <v>3800</v>
      </c>
      <c r="G3063" s="12">
        <f t="shared" si="47"/>
        <v>0.26315789473684204</v>
      </c>
      <c r="H3063" s="12" t="s">
        <v>7147</v>
      </c>
      <c r="I3063" s="12" t="s">
        <v>29677</v>
      </c>
      <c r="J3063" s="25" t="s">
        <v>60</v>
      </c>
    </row>
    <row r="3064" spans="2:10" ht="12.75">
      <c r="B3064" s="45" t="s">
        <v>8697</v>
      </c>
      <c r="C3064" s="8" t="s">
        <v>8696</v>
      </c>
      <c r="D3064" s="54" t="s">
        <v>8698</v>
      </c>
      <c r="E3064" s="70">
        <v>4800</v>
      </c>
      <c r="F3064" s="26">
        <v>3800</v>
      </c>
      <c r="G3064" s="12">
        <f t="shared" si="47"/>
        <v>0.26315789473684204</v>
      </c>
      <c r="H3064" s="12" t="s">
        <v>60</v>
      </c>
      <c r="I3064" s="12" t="s">
        <v>60</v>
      </c>
      <c r="J3064" s="25" t="s">
        <v>60</v>
      </c>
    </row>
    <row r="3065" spans="2:10" ht="12.75">
      <c r="B3065" s="45" t="s">
        <v>8746</v>
      </c>
      <c r="C3065" s="8" t="s">
        <v>8745</v>
      </c>
      <c r="D3065" s="54" t="s">
        <v>27215</v>
      </c>
      <c r="E3065" s="70">
        <v>4800</v>
      </c>
      <c r="F3065" s="26">
        <v>3800</v>
      </c>
      <c r="G3065" s="12">
        <f t="shared" si="47"/>
        <v>0.26315789473684204</v>
      </c>
      <c r="H3065" s="12" t="s">
        <v>31971</v>
      </c>
      <c r="I3065" s="12" t="s">
        <v>29678</v>
      </c>
      <c r="J3065" s="25" t="s">
        <v>60</v>
      </c>
    </row>
    <row r="3066" spans="2:10" ht="12.75">
      <c r="B3066" s="72" t="s">
        <v>20751</v>
      </c>
      <c r="C3066" s="8" t="s">
        <v>60</v>
      </c>
      <c r="D3066" s="54" t="s">
        <v>20752</v>
      </c>
      <c r="E3066" s="70">
        <v>4730</v>
      </c>
      <c r="F3066" s="26">
        <v>3784</v>
      </c>
      <c r="G3066" s="12">
        <f t="shared" si="47"/>
        <v>0.25</v>
      </c>
      <c r="H3066" s="12" t="s">
        <v>60</v>
      </c>
      <c r="I3066" s="12" t="s">
        <v>29679</v>
      </c>
      <c r="J3066" s="25" t="s">
        <v>60</v>
      </c>
    </row>
    <row r="3067" spans="2:10" ht="12.75">
      <c r="B3067" s="72" t="s">
        <v>24213</v>
      </c>
      <c r="C3067" s="8" t="s">
        <v>27171</v>
      </c>
      <c r="D3067" s="54" t="s">
        <v>24214</v>
      </c>
      <c r="E3067" s="70">
        <v>4730</v>
      </c>
      <c r="F3067" s="26">
        <v>3787</v>
      </c>
      <c r="G3067" s="12">
        <f t="shared" si="47"/>
        <v>0.24900977026670179</v>
      </c>
      <c r="H3067" s="12" t="s">
        <v>60</v>
      </c>
      <c r="I3067" s="12" t="s">
        <v>60</v>
      </c>
      <c r="J3067" s="25" t="s">
        <v>60</v>
      </c>
    </row>
    <row r="3068" spans="2:10" ht="12.75">
      <c r="B3068" s="72" t="s">
        <v>8786</v>
      </c>
      <c r="C3068" s="8" t="s">
        <v>24471</v>
      </c>
      <c r="D3068" s="54" t="s">
        <v>8787</v>
      </c>
      <c r="E3068" s="70">
        <v>4740</v>
      </c>
      <c r="F3068" s="26">
        <v>3795</v>
      </c>
      <c r="G3068" s="12">
        <f t="shared" si="47"/>
        <v>0.24901185770750978</v>
      </c>
      <c r="H3068" s="12" t="s">
        <v>31839</v>
      </c>
      <c r="I3068" s="12" t="s">
        <v>29680</v>
      </c>
      <c r="J3068" s="25" t="s">
        <v>60</v>
      </c>
    </row>
    <row r="3069" spans="2:10" ht="12.75">
      <c r="B3069" s="72" t="s">
        <v>16639</v>
      </c>
      <c r="C3069" s="8" t="s">
        <v>25856</v>
      </c>
      <c r="D3069" s="54" t="s">
        <v>16640</v>
      </c>
      <c r="E3069" s="70">
        <v>4750</v>
      </c>
      <c r="F3069" s="26">
        <v>3802</v>
      </c>
      <c r="G3069" s="12">
        <f t="shared" si="47"/>
        <v>0.24934245134139932</v>
      </c>
      <c r="H3069" s="12" t="s">
        <v>60</v>
      </c>
      <c r="I3069" s="12" t="s">
        <v>29681</v>
      </c>
      <c r="J3069" s="25" t="s">
        <v>60</v>
      </c>
    </row>
    <row r="3070" spans="2:10" ht="12.75">
      <c r="B3070" s="72" t="s">
        <v>12694</v>
      </c>
      <c r="C3070" s="8">
        <v>4932373380</v>
      </c>
      <c r="D3070" s="54" t="s">
        <v>12695</v>
      </c>
      <c r="E3070" s="70">
        <v>4770</v>
      </c>
      <c r="F3070" s="26">
        <v>3814</v>
      </c>
      <c r="G3070" s="12">
        <f t="shared" si="47"/>
        <v>0.25065547981122172</v>
      </c>
      <c r="H3070" s="12" t="s">
        <v>31972</v>
      </c>
      <c r="I3070" s="12" t="s">
        <v>29682</v>
      </c>
      <c r="J3070" s="25" t="s">
        <v>60</v>
      </c>
    </row>
    <row r="3071" spans="2:10" ht="12.75">
      <c r="B3071" s="72" t="s">
        <v>18888</v>
      </c>
      <c r="C3071" s="8" t="s">
        <v>26317</v>
      </c>
      <c r="D3071" s="54" t="s">
        <v>18889</v>
      </c>
      <c r="E3071" s="70">
        <v>4770</v>
      </c>
      <c r="F3071" s="26">
        <v>3814</v>
      </c>
      <c r="G3071" s="12">
        <f t="shared" si="47"/>
        <v>0.25065547981122172</v>
      </c>
      <c r="H3071" s="12" t="s">
        <v>31788</v>
      </c>
      <c r="I3071" s="12" t="s">
        <v>29683</v>
      </c>
      <c r="J3071" s="25" t="s">
        <v>60</v>
      </c>
    </row>
    <row r="3072" spans="2:10" ht="12.75">
      <c r="B3072" s="72" t="s">
        <v>21349</v>
      </c>
      <c r="C3072" s="8" t="s">
        <v>26724</v>
      </c>
      <c r="D3072" s="54" t="s">
        <v>21350</v>
      </c>
      <c r="E3072" s="70">
        <v>4770</v>
      </c>
      <c r="F3072" s="26">
        <v>3817</v>
      </c>
      <c r="G3072" s="12">
        <f t="shared" si="47"/>
        <v>0.24967251768404508</v>
      </c>
      <c r="H3072" s="12" t="s">
        <v>31700</v>
      </c>
      <c r="I3072" s="12" t="s">
        <v>29684</v>
      </c>
      <c r="J3072" s="25" t="s">
        <v>60</v>
      </c>
    </row>
    <row r="3073" spans="2:10" ht="12.75">
      <c r="B3073" s="72" t="s">
        <v>16643</v>
      </c>
      <c r="C3073" s="8" t="s">
        <v>25857</v>
      </c>
      <c r="D3073" s="54" t="s">
        <v>16644</v>
      </c>
      <c r="E3073" s="70">
        <v>4780</v>
      </c>
      <c r="F3073" s="26">
        <v>3825</v>
      </c>
      <c r="G3073" s="12">
        <f t="shared" si="47"/>
        <v>0.24967320261437909</v>
      </c>
      <c r="H3073" s="12" t="s">
        <v>31973</v>
      </c>
      <c r="I3073" s="12" t="s">
        <v>29685</v>
      </c>
      <c r="J3073" s="25" t="s">
        <v>60</v>
      </c>
    </row>
    <row r="3074" spans="2:10" ht="12.75">
      <c r="B3074" s="72" t="s">
        <v>10793</v>
      </c>
      <c r="C3074" s="8" t="s">
        <v>24627</v>
      </c>
      <c r="D3074" s="54" t="s">
        <v>10794</v>
      </c>
      <c r="E3074" s="70">
        <v>4790</v>
      </c>
      <c r="F3074" s="26">
        <v>3835</v>
      </c>
      <c r="G3074" s="12">
        <f t="shared" ref="G3074:G3137" si="48">IFERROR(E3074/F3074-1,0)</f>
        <v>0.24902216427640167</v>
      </c>
      <c r="H3074" s="12" t="s">
        <v>60</v>
      </c>
      <c r="I3074" s="12" t="s">
        <v>60</v>
      </c>
      <c r="J3074" s="25" t="s">
        <v>60</v>
      </c>
    </row>
    <row r="3075" spans="2:10" ht="12.75">
      <c r="B3075" s="72" t="s">
        <v>23624</v>
      </c>
      <c r="C3075" s="8" t="s">
        <v>27106</v>
      </c>
      <c r="D3075" s="54" t="s">
        <v>23625</v>
      </c>
      <c r="E3075" s="70">
        <v>4790</v>
      </c>
      <c r="F3075" s="26">
        <v>3835</v>
      </c>
      <c r="G3075" s="12">
        <f t="shared" si="48"/>
        <v>0.24902216427640167</v>
      </c>
      <c r="H3075" s="12" t="s">
        <v>60</v>
      </c>
      <c r="I3075" s="12" t="s">
        <v>29686</v>
      </c>
      <c r="J3075" s="25" t="s">
        <v>60</v>
      </c>
    </row>
    <row r="3076" spans="2:10" ht="12.75">
      <c r="B3076" s="72" t="s">
        <v>23628</v>
      </c>
      <c r="C3076" s="8" t="s">
        <v>27107</v>
      </c>
      <c r="D3076" s="54" t="s">
        <v>23629</v>
      </c>
      <c r="E3076" s="70">
        <v>4790</v>
      </c>
      <c r="F3076" s="26">
        <v>3835</v>
      </c>
      <c r="G3076" s="12">
        <f t="shared" si="48"/>
        <v>0.24902216427640167</v>
      </c>
      <c r="H3076" s="12" t="s">
        <v>60</v>
      </c>
      <c r="I3076" s="12" t="s">
        <v>29687</v>
      </c>
      <c r="J3076" s="25" t="s">
        <v>60</v>
      </c>
    </row>
    <row r="3077" spans="2:10" ht="12.75">
      <c r="B3077" s="72" t="s">
        <v>23632</v>
      </c>
      <c r="C3077" s="8" t="s">
        <v>27108</v>
      </c>
      <c r="D3077" s="54" t="s">
        <v>23633</v>
      </c>
      <c r="E3077" s="70">
        <v>4790</v>
      </c>
      <c r="F3077" s="26">
        <v>3835</v>
      </c>
      <c r="G3077" s="12">
        <f t="shared" si="48"/>
        <v>0.24902216427640167</v>
      </c>
      <c r="H3077" s="12" t="s">
        <v>60</v>
      </c>
      <c r="I3077" s="12" t="s">
        <v>29688</v>
      </c>
      <c r="J3077" s="25" t="s">
        <v>60</v>
      </c>
    </row>
    <row r="3078" spans="2:10" ht="12.75">
      <c r="B3078" s="72" t="s">
        <v>23636</v>
      </c>
      <c r="C3078" s="8" t="s">
        <v>27109</v>
      </c>
      <c r="D3078" s="54" t="s">
        <v>23637</v>
      </c>
      <c r="E3078" s="70">
        <v>4790</v>
      </c>
      <c r="F3078" s="26">
        <v>3835</v>
      </c>
      <c r="G3078" s="12">
        <f t="shared" si="48"/>
        <v>0.24902216427640167</v>
      </c>
      <c r="H3078" s="12" t="s">
        <v>60</v>
      </c>
      <c r="I3078" s="12" t="s">
        <v>29689</v>
      </c>
      <c r="J3078" s="25" t="s">
        <v>60</v>
      </c>
    </row>
    <row r="3079" spans="2:10" ht="12.75">
      <c r="B3079" s="72" t="s">
        <v>9197</v>
      </c>
      <c r="C3079" s="8" t="s">
        <v>24545</v>
      </c>
      <c r="D3079" s="54" t="s">
        <v>9198</v>
      </c>
      <c r="E3079" s="70">
        <v>4800</v>
      </c>
      <c r="F3079" s="26">
        <v>3839</v>
      </c>
      <c r="G3079" s="12">
        <f t="shared" si="48"/>
        <v>0.25032560562646533</v>
      </c>
      <c r="H3079" s="12" t="s">
        <v>60</v>
      </c>
      <c r="I3079" s="12" t="s">
        <v>60</v>
      </c>
      <c r="J3079" s="25" t="s">
        <v>60</v>
      </c>
    </row>
    <row r="3080" spans="2:10" ht="12.75">
      <c r="B3080" s="72" t="s">
        <v>16647</v>
      </c>
      <c r="C3080" s="8" t="s">
        <v>25858</v>
      </c>
      <c r="D3080" s="54" t="s">
        <v>16648</v>
      </c>
      <c r="E3080" s="70">
        <v>4800</v>
      </c>
      <c r="F3080" s="26">
        <v>3837</v>
      </c>
      <c r="G3080" s="12">
        <f t="shared" si="48"/>
        <v>0.25097732603596556</v>
      </c>
      <c r="H3080" s="12" t="s">
        <v>31876</v>
      </c>
      <c r="I3080" s="12" t="s">
        <v>29690</v>
      </c>
      <c r="J3080" s="25" t="s">
        <v>60</v>
      </c>
    </row>
    <row r="3081" spans="2:10" ht="12.75">
      <c r="B3081" s="72" t="s">
        <v>18256</v>
      </c>
      <c r="C3081" s="8" t="s">
        <v>26172</v>
      </c>
      <c r="D3081" s="54" t="s">
        <v>18257</v>
      </c>
      <c r="E3081" s="70">
        <v>4800</v>
      </c>
      <c r="F3081" s="26">
        <v>3839</v>
      </c>
      <c r="G3081" s="12">
        <f t="shared" si="48"/>
        <v>0.25032560562646533</v>
      </c>
      <c r="H3081" s="12" t="s">
        <v>31934</v>
      </c>
      <c r="I3081" s="12" t="s">
        <v>29691</v>
      </c>
      <c r="J3081" s="25" t="s">
        <v>60</v>
      </c>
    </row>
    <row r="3082" spans="2:10" ht="12.75">
      <c r="B3082" s="72" t="s">
        <v>21843</v>
      </c>
      <c r="C3082" s="8" t="s">
        <v>26799</v>
      </c>
      <c r="D3082" s="54" t="s">
        <v>21844</v>
      </c>
      <c r="E3082" s="70">
        <v>4800</v>
      </c>
      <c r="F3082" s="26">
        <v>3843</v>
      </c>
      <c r="G3082" s="12">
        <f t="shared" si="48"/>
        <v>0.24902419984387203</v>
      </c>
      <c r="H3082" s="12" t="s">
        <v>31873</v>
      </c>
      <c r="I3082" s="12" t="s">
        <v>29692</v>
      </c>
      <c r="J3082" s="25" t="s">
        <v>60</v>
      </c>
    </row>
    <row r="3083" spans="2:10" ht="12.75">
      <c r="B3083" s="72" t="s">
        <v>23427</v>
      </c>
      <c r="C3083" s="8" t="s">
        <v>27071</v>
      </c>
      <c r="D3083" s="54" t="s">
        <v>23428</v>
      </c>
      <c r="E3083" s="70">
        <v>4810</v>
      </c>
      <c r="F3083" s="26">
        <v>3848</v>
      </c>
      <c r="G3083" s="12">
        <f t="shared" si="48"/>
        <v>0.25</v>
      </c>
      <c r="H3083" s="12" t="s">
        <v>31944</v>
      </c>
      <c r="I3083" s="12" t="s">
        <v>29693</v>
      </c>
      <c r="J3083" s="25" t="s">
        <v>60</v>
      </c>
    </row>
    <row r="3084" spans="2:10" ht="12.75">
      <c r="B3084" s="45" t="s">
        <v>4120</v>
      </c>
      <c r="C3084" s="8" t="s">
        <v>4119</v>
      </c>
      <c r="D3084" s="54" t="s">
        <v>4121</v>
      </c>
      <c r="E3084" s="70">
        <v>4900</v>
      </c>
      <c r="F3084" s="26">
        <v>3900</v>
      </c>
      <c r="G3084" s="12">
        <f t="shared" si="48"/>
        <v>0.25641025641025639</v>
      </c>
      <c r="H3084" s="12" t="s">
        <v>4123</v>
      </c>
      <c r="I3084" s="12" t="s">
        <v>29694</v>
      </c>
      <c r="J3084" s="25" t="s">
        <v>60</v>
      </c>
    </row>
    <row r="3085" spans="2:10" ht="12.75">
      <c r="B3085" s="45" t="s">
        <v>6430</v>
      </c>
      <c r="C3085" s="8" t="s">
        <v>6429</v>
      </c>
      <c r="D3085" s="54" t="s">
        <v>6431</v>
      </c>
      <c r="E3085" s="70">
        <v>4900</v>
      </c>
      <c r="F3085" s="26">
        <v>3900</v>
      </c>
      <c r="G3085" s="12">
        <f t="shared" si="48"/>
        <v>0.25641025641025639</v>
      </c>
      <c r="H3085" s="12" t="s">
        <v>6400</v>
      </c>
      <c r="I3085" s="12" t="s">
        <v>29695</v>
      </c>
      <c r="J3085" s="25" t="s">
        <v>60</v>
      </c>
    </row>
    <row r="3086" spans="2:10" ht="12.75">
      <c r="B3086" s="46" t="s">
        <v>7194</v>
      </c>
      <c r="C3086" s="8" t="s">
        <v>7193</v>
      </c>
      <c r="D3086" s="54" t="s">
        <v>7195</v>
      </c>
      <c r="E3086" s="70">
        <v>4900</v>
      </c>
      <c r="F3086" s="26">
        <v>3900</v>
      </c>
      <c r="G3086" s="12">
        <f t="shared" si="48"/>
        <v>0.25641025641025639</v>
      </c>
      <c r="H3086" s="12" t="s">
        <v>7198</v>
      </c>
      <c r="I3086" s="12" t="s">
        <v>29696</v>
      </c>
      <c r="J3086" s="25" t="s">
        <v>60</v>
      </c>
    </row>
    <row r="3087" spans="2:10" ht="12.75">
      <c r="B3087" s="72" t="s">
        <v>20151</v>
      </c>
      <c r="C3087" s="8" t="s">
        <v>26502</v>
      </c>
      <c r="D3087" s="54" t="s">
        <v>20152</v>
      </c>
      <c r="E3087" s="70">
        <v>4850</v>
      </c>
      <c r="F3087" s="26">
        <v>3876</v>
      </c>
      <c r="G3087" s="12">
        <f t="shared" si="48"/>
        <v>0.25128998968008265</v>
      </c>
      <c r="H3087" s="12" t="s">
        <v>31814</v>
      </c>
      <c r="I3087" s="12" t="s">
        <v>29697</v>
      </c>
      <c r="J3087" s="25" t="s">
        <v>60</v>
      </c>
    </row>
    <row r="3088" spans="2:10" ht="12.75">
      <c r="B3088" s="72" t="s">
        <v>20155</v>
      </c>
      <c r="C3088" s="8" t="s">
        <v>26502</v>
      </c>
      <c r="D3088" s="54" t="s">
        <v>20156</v>
      </c>
      <c r="E3088" s="70">
        <v>4850</v>
      </c>
      <c r="F3088" s="26">
        <v>3876</v>
      </c>
      <c r="G3088" s="12">
        <f t="shared" si="48"/>
        <v>0.25128998968008265</v>
      </c>
      <c r="H3088" s="12" t="s">
        <v>31946</v>
      </c>
      <c r="I3088" s="12" t="s">
        <v>29698</v>
      </c>
      <c r="J3088" s="25" t="s">
        <v>60</v>
      </c>
    </row>
    <row r="3089" spans="2:10" ht="12.75">
      <c r="B3089" s="72" t="s">
        <v>9695</v>
      </c>
      <c r="C3089" s="8" t="s">
        <v>60</v>
      </c>
      <c r="D3089" s="54" t="s">
        <v>9696</v>
      </c>
      <c r="E3089" s="70">
        <v>4860</v>
      </c>
      <c r="F3089" s="26">
        <v>3885</v>
      </c>
      <c r="G3089" s="12">
        <f t="shared" si="48"/>
        <v>0.25096525096525091</v>
      </c>
      <c r="H3089" s="12" t="s">
        <v>60</v>
      </c>
      <c r="I3089" s="12" t="s">
        <v>60</v>
      </c>
      <c r="J3089" s="25" t="s">
        <v>60</v>
      </c>
    </row>
    <row r="3090" spans="2:10" ht="12.75">
      <c r="B3090" s="72" t="s">
        <v>16651</v>
      </c>
      <c r="C3090" s="8" t="s">
        <v>25859</v>
      </c>
      <c r="D3090" s="54" t="s">
        <v>16652</v>
      </c>
      <c r="E3090" s="70">
        <v>4860</v>
      </c>
      <c r="F3090" s="26">
        <v>3884</v>
      </c>
      <c r="G3090" s="12">
        <f t="shared" si="48"/>
        <v>0.25128733264675596</v>
      </c>
      <c r="H3090" s="12" t="s">
        <v>31799</v>
      </c>
      <c r="I3090" s="12" t="s">
        <v>29699</v>
      </c>
      <c r="J3090" s="25" t="s">
        <v>60</v>
      </c>
    </row>
    <row r="3091" spans="2:10" ht="12.75">
      <c r="B3091" s="72" t="s">
        <v>19114</v>
      </c>
      <c r="C3091" s="8" t="s">
        <v>26354</v>
      </c>
      <c r="D3091" s="54" t="s">
        <v>19115</v>
      </c>
      <c r="E3091" s="70">
        <v>4850</v>
      </c>
      <c r="F3091" s="26">
        <v>3879</v>
      </c>
      <c r="G3091" s="12">
        <f t="shared" si="48"/>
        <v>0.25032224800206238</v>
      </c>
      <c r="H3091" s="12" t="s">
        <v>31877</v>
      </c>
      <c r="I3091" s="12" t="s">
        <v>29700</v>
      </c>
      <c r="J3091" s="25" t="s">
        <v>60</v>
      </c>
    </row>
    <row r="3092" spans="2:10" ht="12.75">
      <c r="B3092" s="72" t="s">
        <v>14309</v>
      </c>
      <c r="C3092" s="8" t="s">
        <v>24552</v>
      </c>
      <c r="D3092" s="54" t="s">
        <v>14310</v>
      </c>
      <c r="E3092" s="70">
        <v>4870</v>
      </c>
      <c r="F3092" s="26">
        <v>3892</v>
      </c>
      <c r="G3092" s="12">
        <f t="shared" si="48"/>
        <v>0.25128468653648506</v>
      </c>
      <c r="H3092" s="12" t="s">
        <v>31965</v>
      </c>
      <c r="I3092" s="12" t="s">
        <v>29701</v>
      </c>
      <c r="J3092" s="25" t="s">
        <v>60</v>
      </c>
    </row>
    <row r="3093" spans="2:10" ht="12.75">
      <c r="B3093" s="72" t="s">
        <v>18260</v>
      </c>
      <c r="C3093" s="8" t="s">
        <v>26173</v>
      </c>
      <c r="D3093" s="54" t="s">
        <v>18261</v>
      </c>
      <c r="E3093" s="70">
        <v>4860</v>
      </c>
      <c r="F3093" s="26">
        <v>3888</v>
      </c>
      <c r="G3093" s="12">
        <f t="shared" si="48"/>
        <v>0.25</v>
      </c>
      <c r="H3093" s="12" t="s">
        <v>31974</v>
      </c>
      <c r="I3093" s="12" t="s">
        <v>29702</v>
      </c>
      <c r="J3093" s="25" t="s">
        <v>60</v>
      </c>
    </row>
    <row r="3094" spans="2:10" ht="12.75">
      <c r="B3094" s="72" t="s">
        <v>10614</v>
      </c>
      <c r="C3094" s="8">
        <v>0</v>
      </c>
      <c r="D3094" s="54" t="s">
        <v>10615</v>
      </c>
      <c r="E3094" s="70">
        <v>4880</v>
      </c>
      <c r="F3094" s="26">
        <v>3903</v>
      </c>
      <c r="G3094" s="12">
        <f t="shared" si="48"/>
        <v>0.25032026646169614</v>
      </c>
      <c r="H3094" s="12" t="s">
        <v>60</v>
      </c>
      <c r="I3094" s="12" t="s">
        <v>60</v>
      </c>
      <c r="J3094" s="25" t="s">
        <v>60</v>
      </c>
    </row>
    <row r="3095" spans="2:10" ht="12.75">
      <c r="B3095" s="72" t="s">
        <v>16986</v>
      </c>
      <c r="C3095" s="8" t="s">
        <v>25937</v>
      </c>
      <c r="D3095" s="54" t="s">
        <v>16987</v>
      </c>
      <c r="E3095" s="70">
        <v>4880</v>
      </c>
      <c r="F3095" s="26">
        <v>3900</v>
      </c>
      <c r="G3095" s="12">
        <f t="shared" si="48"/>
        <v>0.25128205128205128</v>
      </c>
      <c r="H3095" s="12" t="s">
        <v>31812</v>
      </c>
      <c r="I3095" s="12" t="s">
        <v>29703</v>
      </c>
      <c r="J3095" s="25" t="s">
        <v>60</v>
      </c>
    </row>
    <row r="3096" spans="2:10" ht="12.75">
      <c r="B3096" s="72" t="s">
        <v>14313</v>
      </c>
      <c r="C3096" s="8" t="s">
        <v>25125</v>
      </c>
      <c r="D3096" s="54" t="s">
        <v>14314</v>
      </c>
      <c r="E3096" s="70">
        <v>4900</v>
      </c>
      <c r="F3096" s="26">
        <v>3920</v>
      </c>
      <c r="G3096" s="12">
        <f t="shared" si="48"/>
        <v>0.25</v>
      </c>
      <c r="H3096" s="12" t="s">
        <v>31965</v>
      </c>
      <c r="I3096" s="12" t="s">
        <v>29704</v>
      </c>
      <c r="J3096" s="25" t="s">
        <v>60</v>
      </c>
    </row>
    <row r="3097" spans="2:10" ht="12.75">
      <c r="B3097" s="72" t="s">
        <v>14317</v>
      </c>
      <c r="C3097" s="8" t="s">
        <v>25126</v>
      </c>
      <c r="D3097" s="54" t="s">
        <v>14318</v>
      </c>
      <c r="E3097" s="70">
        <v>4900</v>
      </c>
      <c r="F3097" s="26">
        <v>3920</v>
      </c>
      <c r="G3097" s="12">
        <f t="shared" si="48"/>
        <v>0.25</v>
      </c>
      <c r="H3097" s="12" t="s">
        <v>31965</v>
      </c>
      <c r="I3097" s="12" t="s">
        <v>29705</v>
      </c>
      <c r="J3097" s="25" t="s">
        <v>60</v>
      </c>
    </row>
    <row r="3098" spans="2:10" ht="12.75">
      <c r="B3098" s="72" t="s">
        <v>17215</v>
      </c>
      <c r="C3098" s="8" t="s">
        <v>25992</v>
      </c>
      <c r="D3098" s="54" t="s">
        <v>17216</v>
      </c>
      <c r="E3098" s="70">
        <v>4910</v>
      </c>
      <c r="F3098" s="26">
        <v>3924</v>
      </c>
      <c r="G3098" s="12">
        <f t="shared" si="48"/>
        <v>0.25127420998980643</v>
      </c>
      <c r="H3098" s="12" t="s">
        <v>31911</v>
      </c>
      <c r="I3098" s="12" t="s">
        <v>29706</v>
      </c>
      <c r="J3098" s="25" t="s">
        <v>60</v>
      </c>
    </row>
    <row r="3099" spans="2:10" ht="12.75">
      <c r="B3099" s="72" t="s">
        <v>19118</v>
      </c>
      <c r="C3099" s="8" t="s">
        <v>26355</v>
      </c>
      <c r="D3099" s="54" t="s">
        <v>19119</v>
      </c>
      <c r="E3099" s="70">
        <v>4910</v>
      </c>
      <c r="F3099" s="26">
        <v>3926</v>
      </c>
      <c r="G3099" s="12">
        <f t="shared" si="48"/>
        <v>0.25063678043810489</v>
      </c>
      <c r="H3099" s="12" t="s">
        <v>31975</v>
      </c>
      <c r="I3099" s="12" t="s">
        <v>29707</v>
      </c>
      <c r="J3099" s="25" t="s">
        <v>60</v>
      </c>
    </row>
    <row r="3100" spans="2:10" ht="12.75">
      <c r="B3100" s="72" t="s">
        <v>21345</v>
      </c>
      <c r="C3100" s="8" t="s">
        <v>26723</v>
      </c>
      <c r="D3100" s="54" t="s">
        <v>21346</v>
      </c>
      <c r="E3100" s="70">
        <v>4900</v>
      </c>
      <c r="F3100" s="26">
        <v>3923</v>
      </c>
      <c r="G3100" s="12">
        <f t="shared" si="48"/>
        <v>0.2490440989039</v>
      </c>
      <c r="H3100" s="12" t="s">
        <v>31700</v>
      </c>
      <c r="I3100" s="12" t="s">
        <v>29708</v>
      </c>
      <c r="J3100" s="25" t="s">
        <v>60</v>
      </c>
    </row>
    <row r="3101" spans="2:10" ht="12.75">
      <c r="B3101" s="45" t="s">
        <v>794</v>
      </c>
      <c r="C3101" s="8" t="s">
        <v>793</v>
      </c>
      <c r="D3101" s="54" t="s">
        <v>795</v>
      </c>
      <c r="E3101" s="70">
        <v>4990</v>
      </c>
      <c r="F3101" s="26">
        <v>3990</v>
      </c>
      <c r="G3101" s="12">
        <f t="shared" si="48"/>
        <v>0.25062656641604009</v>
      </c>
      <c r="H3101" s="12" t="s">
        <v>798</v>
      </c>
      <c r="I3101" s="12" t="s">
        <v>29709</v>
      </c>
      <c r="J3101" s="25" t="s">
        <v>60</v>
      </c>
    </row>
    <row r="3102" spans="2:10" ht="12.75">
      <c r="B3102" s="45" t="s">
        <v>7274</v>
      </c>
      <c r="C3102" s="8" t="s">
        <v>7273</v>
      </c>
      <c r="D3102" s="54" t="s">
        <v>7275</v>
      </c>
      <c r="E3102" s="70">
        <v>4990</v>
      </c>
      <c r="F3102" s="26">
        <v>3990</v>
      </c>
      <c r="G3102" s="12">
        <f t="shared" si="48"/>
        <v>0.25062656641604009</v>
      </c>
      <c r="H3102" s="12" t="s">
        <v>7278</v>
      </c>
      <c r="I3102" s="12" t="s">
        <v>29710</v>
      </c>
      <c r="J3102" s="25" t="s">
        <v>60</v>
      </c>
    </row>
    <row r="3103" spans="2:10" ht="12.75">
      <c r="B3103" s="72" t="s">
        <v>11010</v>
      </c>
      <c r="C3103" s="8">
        <v>4932472106</v>
      </c>
      <c r="D3103" s="54" t="s">
        <v>11011</v>
      </c>
      <c r="E3103" s="70">
        <v>4960</v>
      </c>
      <c r="F3103" s="26">
        <v>3968</v>
      </c>
      <c r="G3103" s="12">
        <f t="shared" si="48"/>
        <v>0.25</v>
      </c>
      <c r="H3103" s="12" t="s">
        <v>60</v>
      </c>
      <c r="I3103" s="12" t="s">
        <v>60</v>
      </c>
      <c r="J3103" s="25" t="s">
        <v>60</v>
      </c>
    </row>
    <row r="3104" spans="2:10" ht="12.75">
      <c r="B3104" s="72" t="s">
        <v>10682</v>
      </c>
      <c r="C3104" s="8">
        <v>0</v>
      </c>
      <c r="D3104" s="54" t="s">
        <v>10683</v>
      </c>
      <c r="E3104" s="70">
        <v>4960</v>
      </c>
      <c r="F3104" s="26">
        <v>3971</v>
      </c>
      <c r="G3104" s="12">
        <f t="shared" si="48"/>
        <v>0.24905565348778635</v>
      </c>
      <c r="H3104" s="12" t="s">
        <v>60</v>
      </c>
      <c r="I3104" s="12" t="s">
        <v>60</v>
      </c>
      <c r="J3104" s="25" t="s">
        <v>60</v>
      </c>
    </row>
    <row r="3105" spans="2:10" ht="12.75">
      <c r="B3105" s="72" t="s">
        <v>16655</v>
      </c>
      <c r="C3105" s="8" t="s">
        <v>25860</v>
      </c>
      <c r="D3105" s="54" t="s">
        <v>16656</v>
      </c>
      <c r="E3105" s="70">
        <v>4970</v>
      </c>
      <c r="F3105" s="26">
        <v>3978</v>
      </c>
      <c r="G3105" s="12">
        <f t="shared" si="48"/>
        <v>0.24937154348919055</v>
      </c>
      <c r="H3105" s="12" t="s">
        <v>31799</v>
      </c>
      <c r="I3105" s="12" t="s">
        <v>29711</v>
      </c>
      <c r="J3105" s="25" t="s">
        <v>60</v>
      </c>
    </row>
    <row r="3106" spans="2:10" ht="12.75">
      <c r="B3106" s="72" t="s">
        <v>20987</v>
      </c>
      <c r="C3106" s="8" t="s">
        <v>60</v>
      </c>
      <c r="D3106" s="54" t="s">
        <v>20988</v>
      </c>
      <c r="E3106" s="70">
        <v>4970</v>
      </c>
      <c r="F3106" s="26">
        <v>3978</v>
      </c>
      <c r="G3106" s="12">
        <f t="shared" si="48"/>
        <v>0.24937154348919055</v>
      </c>
      <c r="H3106" s="12" t="s">
        <v>60</v>
      </c>
      <c r="I3106" s="12" t="s">
        <v>29712</v>
      </c>
      <c r="J3106" s="25" t="s">
        <v>60</v>
      </c>
    </row>
    <row r="3107" spans="2:10" ht="12.75">
      <c r="B3107" s="72" t="s">
        <v>24068</v>
      </c>
      <c r="C3107" s="8" t="s">
        <v>27146</v>
      </c>
      <c r="D3107" s="54" t="s">
        <v>24069</v>
      </c>
      <c r="E3107" s="70">
        <v>4970</v>
      </c>
      <c r="F3107" s="26">
        <v>3978</v>
      </c>
      <c r="G3107" s="12">
        <f t="shared" si="48"/>
        <v>0.24937154348919055</v>
      </c>
      <c r="H3107" s="12" t="s">
        <v>31976</v>
      </c>
      <c r="I3107" s="12" t="s">
        <v>29713</v>
      </c>
      <c r="J3107" s="25" t="s">
        <v>60</v>
      </c>
    </row>
    <row r="3108" spans="2:10" ht="12.75">
      <c r="B3108" s="72" t="s">
        <v>11853</v>
      </c>
      <c r="C3108" s="8" t="s">
        <v>24865</v>
      </c>
      <c r="D3108" s="54" t="s">
        <v>11854</v>
      </c>
      <c r="E3108" s="70">
        <v>4980</v>
      </c>
      <c r="F3108" s="26">
        <v>3986</v>
      </c>
      <c r="G3108" s="12">
        <f t="shared" si="48"/>
        <v>0.24937280481685908</v>
      </c>
      <c r="H3108" s="12" t="s">
        <v>31808</v>
      </c>
      <c r="I3108" s="12" t="s">
        <v>29714</v>
      </c>
      <c r="J3108" s="25" t="s">
        <v>60</v>
      </c>
    </row>
    <row r="3109" spans="2:10" ht="12.75">
      <c r="B3109" s="72" t="s">
        <v>14321</v>
      </c>
      <c r="C3109" s="8" t="s">
        <v>25321</v>
      </c>
      <c r="D3109" s="54" t="s">
        <v>14322</v>
      </c>
      <c r="E3109" s="70">
        <v>4990</v>
      </c>
      <c r="F3109" s="26">
        <v>3995</v>
      </c>
      <c r="G3109" s="12">
        <f t="shared" si="48"/>
        <v>0.24906132665832281</v>
      </c>
      <c r="H3109" s="12" t="s">
        <v>31950</v>
      </c>
      <c r="I3109" s="12" t="s">
        <v>29715</v>
      </c>
      <c r="J3109" s="25" t="s">
        <v>60</v>
      </c>
    </row>
    <row r="3110" spans="2:10" ht="12.75">
      <c r="B3110" s="72" t="s">
        <v>19122</v>
      </c>
      <c r="C3110" s="8" t="s">
        <v>26356</v>
      </c>
      <c r="D3110" s="54" t="s">
        <v>19123</v>
      </c>
      <c r="E3110" s="70">
        <v>5000</v>
      </c>
      <c r="F3110" s="26">
        <v>3997</v>
      </c>
      <c r="G3110" s="12">
        <f t="shared" si="48"/>
        <v>0.25093820365273944</v>
      </c>
      <c r="H3110" s="12" t="s">
        <v>31975</v>
      </c>
      <c r="I3110" s="12" t="s">
        <v>29716</v>
      </c>
      <c r="J3110" s="25" t="s">
        <v>60</v>
      </c>
    </row>
    <row r="3111" spans="2:10" ht="12.75">
      <c r="B3111" s="72" t="s">
        <v>10658</v>
      </c>
      <c r="C3111" s="8">
        <v>0</v>
      </c>
      <c r="D3111" s="54" t="s">
        <v>10659</v>
      </c>
      <c r="E3111" s="70">
        <v>5000</v>
      </c>
      <c r="F3111" s="26">
        <v>4005</v>
      </c>
      <c r="G3111" s="12">
        <f t="shared" si="48"/>
        <v>0.24843945068664164</v>
      </c>
      <c r="H3111" s="12" t="s">
        <v>60</v>
      </c>
      <c r="I3111" s="12" t="s">
        <v>60</v>
      </c>
      <c r="J3111" s="25" t="s">
        <v>60</v>
      </c>
    </row>
    <row r="3112" spans="2:10" ht="12.75">
      <c r="B3112" s="72" t="s">
        <v>14325</v>
      </c>
      <c r="C3112" s="8" t="s">
        <v>25322</v>
      </c>
      <c r="D3112" s="54" t="s">
        <v>14326</v>
      </c>
      <c r="E3112" s="70">
        <v>5000</v>
      </c>
      <c r="F3112" s="26">
        <v>4007</v>
      </c>
      <c r="G3112" s="12">
        <f t="shared" si="48"/>
        <v>0.24781632143748444</v>
      </c>
      <c r="H3112" s="12" t="s">
        <v>31907</v>
      </c>
      <c r="I3112" s="12" t="s">
        <v>29717</v>
      </c>
      <c r="J3112" s="25" t="s">
        <v>60</v>
      </c>
    </row>
    <row r="3113" spans="2:10" ht="12.75">
      <c r="B3113" s="72" t="s">
        <v>22551</v>
      </c>
      <c r="C3113" s="8" t="s">
        <v>26919</v>
      </c>
      <c r="D3113" s="54" t="s">
        <v>22552</v>
      </c>
      <c r="E3113" s="70">
        <v>5000</v>
      </c>
      <c r="F3113" s="26">
        <v>4009</v>
      </c>
      <c r="G3113" s="12">
        <f t="shared" si="48"/>
        <v>0.24719381391868289</v>
      </c>
      <c r="H3113" s="12" t="s">
        <v>31977</v>
      </c>
      <c r="I3113" s="12" t="s">
        <v>29718</v>
      </c>
      <c r="J3113" s="25" t="s">
        <v>60</v>
      </c>
    </row>
    <row r="3114" spans="2:10" ht="12.75">
      <c r="B3114" s="72" t="s">
        <v>19286</v>
      </c>
      <c r="C3114" s="8" t="s">
        <v>26383</v>
      </c>
      <c r="D3114" s="54" t="s">
        <v>19287</v>
      </c>
      <c r="E3114" s="70">
        <v>5000</v>
      </c>
      <c r="F3114" s="26">
        <v>4021</v>
      </c>
      <c r="G3114" s="12">
        <f t="shared" si="48"/>
        <v>0.24347177319074853</v>
      </c>
      <c r="H3114" s="12" t="s">
        <v>60</v>
      </c>
      <c r="I3114" s="12" t="s">
        <v>29719</v>
      </c>
      <c r="J3114" s="25" t="s">
        <v>60</v>
      </c>
    </row>
    <row r="3115" spans="2:10" ht="12.75">
      <c r="B3115" s="45" t="s">
        <v>1012</v>
      </c>
      <c r="C3115" s="8" t="s">
        <v>1011</v>
      </c>
      <c r="D3115" s="54" t="s">
        <v>1013</v>
      </c>
      <c r="E3115" s="70">
        <v>5000</v>
      </c>
      <c r="F3115" s="26">
        <v>4000</v>
      </c>
      <c r="G3115" s="12">
        <f t="shared" si="48"/>
        <v>0.25</v>
      </c>
      <c r="H3115" s="12" t="s">
        <v>1016</v>
      </c>
      <c r="I3115" s="12" t="s">
        <v>29720</v>
      </c>
      <c r="J3115" s="25" t="s">
        <v>60</v>
      </c>
    </row>
    <row r="3116" spans="2:10" ht="12.75">
      <c r="B3116" s="45" t="s">
        <v>4446</v>
      </c>
      <c r="C3116" s="8" t="s">
        <v>4445</v>
      </c>
      <c r="D3116" s="54" t="s">
        <v>4447</v>
      </c>
      <c r="E3116" s="70">
        <v>5000</v>
      </c>
      <c r="F3116" s="26">
        <v>4000</v>
      </c>
      <c r="G3116" s="12">
        <f t="shared" si="48"/>
        <v>0.25</v>
      </c>
      <c r="H3116" s="12" t="s">
        <v>4355</v>
      </c>
      <c r="I3116" s="12" t="s">
        <v>29721</v>
      </c>
      <c r="J3116" s="25" t="s">
        <v>60</v>
      </c>
    </row>
    <row r="3117" spans="2:10" ht="12.75">
      <c r="B3117" s="45" t="s">
        <v>7448</v>
      </c>
      <c r="C3117" s="8" t="s">
        <v>7447</v>
      </c>
      <c r="D3117" s="54" t="s">
        <v>7449</v>
      </c>
      <c r="E3117" s="70">
        <v>5000</v>
      </c>
      <c r="F3117" s="26">
        <v>4000</v>
      </c>
      <c r="G3117" s="12">
        <f t="shared" si="48"/>
        <v>0.25</v>
      </c>
      <c r="H3117" s="12" t="s">
        <v>7452</v>
      </c>
      <c r="I3117" s="12" t="s">
        <v>60</v>
      </c>
      <c r="J3117" s="25" t="s">
        <v>60</v>
      </c>
    </row>
    <row r="3118" spans="2:10" ht="12.75">
      <c r="B3118" s="45" t="s">
        <v>7455</v>
      </c>
      <c r="C3118" s="8" t="s">
        <v>7454</v>
      </c>
      <c r="D3118" s="54" t="s">
        <v>7456</v>
      </c>
      <c r="E3118" s="70">
        <v>5000</v>
      </c>
      <c r="F3118" s="26">
        <v>4000</v>
      </c>
      <c r="G3118" s="12">
        <f t="shared" si="48"/>
        <v>0.25</v>
      </c>
      <c r="H3118" s="12" t="s">
        <v>7459</v>
      </c>
      <c r="I3118" s="12" t="s">
        <v>29722</v>
      </c>
      <c r="J3118" s="25" t="s">
        <v>60</v>
      </c>
    </row>
    <row r="3119" spans="2:10" ht="12.75">
      <c r="B3119" s="72" t="s">
        <v>20755</v>
      </c>
      <c r="C3119" s="8" t="s">
        <v>26607</v>
      </c>
      <c r="D3119" s="54" t="s">
        <v>20756</v>
      </c>
      <c r="E3119" s="70">
        <v>5000</v>
      </c>
      <c r="F3119" s="26">
        <v>4031</v>
      </c>
      <c r="G3119" s="12">
        <f t="shared" si="48"/>
        <v>0.24038700074423214</v>
      </c>
      <c r="H3119" s="12" t="s">
        <v>60</v>
      </c>
      <c r="I3119" s="12" t="s">
        <v>29723</v>
      </c>
      <c r="J3119" s="25" t="s">
        <v>60</v>
      </c>
    </row>
    <row r="3120" spans="2:10" ht="12.75">
      <c r="B3120" s="72" t="s">
        <v>24450</v>
      </c>
      <c r="C3120" s="8" t="s">
        <v>27212</v>
      </c>
      <c r="D3120" s="54" t="s">
        <v>24451</v>
      </c>
      <c r="E3120" s="70">
        <v>5100</v>
      </c>
      <c r="F3120" s="26">
        <v>4045</v>
      </c>
      <c r="G3120" s="12">
        <f t="shared" si="48"/>
        <v>0.26081582200247211</v>
      </c>
      <c r="H3120" s="12" t="s">
        <v>60</v>
      </c>
      <c r="I3120" s="12" t="s">
        <v>60</v>
      </c>
      <c r="J3120" s="25" t="s">
        <v>60</v>
      </c>
    </row>
    <row r="3121" spans="2:10" ht="12.75">
      <c r="B3121" s="72" t="s">
        <v>21353</v>
      </c>
      <c r="C3121" s="8" t="s">
        <v>26725</v>
      </c>
      <c r="D3121" s="54" t="s">
        <v>21354</v>
      </c>
      <c r="E3121" s="70">
        <v>5100</v>
      </c>
      <c r="F3121" s="26">
        <v>4048</v>
      </c>
      <c r="G3121" s="12">
        <f t="shared" si="48"/>
        <v>0.25988142292490113</v>
      </c>
      <c r="H3121" s="12" t="s">
        <v>31700</v>
      </c>
      <c r="I3121" s="12" t="s">
        <v>29724</v>
      </c>
      <c r="J3121" s="25" t="s">
        <v>60</v>
      </c>
    </row>
    <row r="3122" spans="2:10" ht="12.75">
      <c r="B3122" s="72" t="s">
        <v>24321</v>
      </c>
      <c r="C3122" s="8" t="s">
        <v>27197</v>
      </c>
      <c r="D3122" s="54" t="s">
        <v>24322</v>
      </c>
      <c r="E3122" s="70">
        <v>5100</v>
      </c>
      <c r="F3122" s="26">
        <v>4048</v>
      </c>
      <c r="G3122" s="12">
        <f t="shared" si="48"/>
        <v>0.25988142292490113</v>
      </c>
      <c r="H3122" s="12" t="s">
        <v>60</v>
      </c>
      <c r="I3122" s="12" t="s">
        <v>60</v>
      </c>
      <c r="J3122" s="25" t="s">
        <v>60</v>
      </c>
    </row>
    <row r="3123" spans="2:10" ht="12.75">
      <c r="B3123" s="72" t="s">
        <v>17123</v>
      </c>
      <c r="C3123" s="8" t="s">
        <v>25970</v>
      </c>
      <c r="D3123" s="54" t="s">
        <v>17124</v>
      </c>
      <c r="E3123" s="70">
        <v>5100</v>
      </c>
      <c r="F3123" s="26">
        <v>4064</v>
      </c>
      <c r="G3123" s="12">
        <f t="shared" si="48"/>
        <v>0.25492125984251968</v>
      </c>
      <c r="H3123" s="12" t="s">
        <v>31839</v>
      </c>
      <c r="I3123" s="12" t="s">
        <v>29725</v>
      </c>
      <c r="J3123" s="25" t="s">
        <v>60</v>
      </c>
    </row>
    <row r="3124" spans="2:10" ht="12.75">
      <c r="B3124" s="72" t="s">
        <v>16659</v>
      </c>
      <c r="C3124" s="8" t="s">
        <v>25861</v>
      </c>
      <c r="D3124" s="54" t="s">
        <v>16660</v>
      </c>
      <c r="E3124" s="70">
        <v>5100</v>
      </c>
      <c r="F3124" s="26">
        <v>4072</v>
      </c>
      <c r="G3124" s="12">
        <f t="shared" si="48"/>
        <v>0.25245579567779952</v>
      </c>
      <c r="H3124" s="12" t="s">
        <v>31973</v>
      </c>
      <c r="I3124" s="12" t="s">
        <v>29726</v>
      </c>
      <c r="J3124" s="25" t="s">
        <v>60</v>
      </c>
    </row>
    <row r="3125" spans="2:10" ht="12.75">
      <c r="B3125" s="72" t="s">
        <v>16663</v>
      </c>
      <c r="C3125" s="8" t="s">
        <v>25862</v>
      </c>
      <c r="D3125" s="54" t="s">
        <v>16664</v>
      </c>
      <c r="E3125" s="70">
        <v>5100</v>
      </c>
      <c r="F3125" s="26">
        <v>4077</v>
      </c>
      <c r="G3125" s="12">
        <f t="shared" si="48"/>
        <v>0.25091979396615161</v>
      </c>
      <c r="H3125" s="12" t="s">
        <v>31909</v>
      </c>
      <c r="I3125" s="12" t="s">
        <v>29727</v>
      </c>
      <c r="J3125" s="25" t="s">
        <v>60</v>
      </c>
    </row>
    <row r="3126" spans="2:10" ht="12.75">
      <c r="B3126" s="72" t="s">
        <v>23992</v>
      </c>
      <c r="C3126" s="8" t="s">
        <v>60</v>
      </c>
      <c r="D3126" s="54" t="s">
        <v>23993</v>
      </c>
      <c r="E3126" s="70">
        <v>5100</v>
      </c>
      <c r="F3126" s="26">
        <v>4074</v>
      </c>
      <c r="G3126" s="12">
        <f t="shared" si="48"/>
        <v>0.25184094256259204</v>
      </c>
      <c r="H3126" s="12" t="s">
        <v>60</v>
      </c>
      <c r="I3126" s="12" t="s">
        <v>29728</v>
      </c>
      <c r="J3126" s="25" t="s">
        <v>60</v>
      </c>
    </row>
    <row r="3127" spans="2:10" ht="12.75">
      <c r="B3127" s="72" t="s">
        <v>14329</v>
      </c>
      <c r="C3127" s="8" t="s">
        <v>25323</v>
      </c>
      <c r="D3127" s="54" t="s">
        <v>14330</v>
      </c>
      <c r="E3127" s="70">
        <v>5100</v>
      </c>
      <c r="F3127" s="26">
        <v>4096</v>
      </c>
      <c r="G3127" s="12">
        <f t="shared" si="48"/>
        <v>0.2451171875</v>
      </c>
      <c r="H3127" s="12" t="s">
        <v>31645</v>
      </c>
      <c r="I3127" s="12" t="s">
        <v>29729</v>
      </c>
      <c r="J3127" s="25" t="s">
        <v>60</v>
      </c>
    </row>
    <row r="3128" spans="2:10" ht="12.75">
      <c r="B3128" s="72" t="s">
        <v>18264</v>
      </c>
      <c r="C3128" s="8" t="s">
        <v>26174</v>
      </c>
      <c r="D3128" s="54" t="s">
        <v>18265</v>
      </c>
      <c r="E3128" s="70">
        <v>5100</v>
      </c>
      <c r="F3128" s="26">
        <v>4097</v>
      </c>
      <c r="G3128" s="12">
        <f t="shared" si="48"/>
        <v>0.24481327800829877</v>
      </c>
      <c r="H3128" s="12" t="s">
        <v>31978</v>
      </c>
      <c r="I3128" s="12" t="s">
        <v>29730</v>
      </c>
      <c r="J3128" s="25" t="s">
        <v>60</v>
      </c>
    </row>
    <row r="3129" spans="2:10" ht="12.75">
      <c r="B3129" s="72" t="s">
        <v>21900</v>
      </c>
      <c r="C3129" s="8" t="s">
        <v>26813</v>
      </c>
      <c r="D3129" s="54" t="s">
        <v>21901</v>
      </c>
      <c r="E3129" s="70">
        <v>5100</v>
      </c>
      <c r="F3129" s="26">
        <v>4103</v>
      </c>
      <c r="G3129" s="12">
        <f t="shared" si="48"/>
        <v>0.24299293200097494</v>
      </c>
      <c r="H3129" s="12" t="s">
        <v>31928</v>
      </c>
      <c r="I3129" s="12" t="s">
        <v>29731</v>
      </c>
      <c r="J3129" s="25" t="s">
        <v>60</v>
      </c>
    </row>
    <row r="3130" spans="2:10" ht="12.75">
      <c r="B3130" s="72" t="s">
        <v>9727</v>
      </c>
      <c r="C3130" s="8" t="s">
        <v>60</v>
      </c>
      <c r="D3130" s="54" t="s">
        <v>9728</v>
      </c>
      <c r="E3130" s="70">
        <v>5100</v>
      </c>
      <c r="F3130" s="26">
        <v>4111</v>
      </c>
      <c r="G3130" s="12">
        <f t="shared" si="48"/>
        <v>0.24057406956944782</v>
      </c>
      <c r="H3130" s="12" t="s">
        <v>60</v>
      </c>
      <c r="I3130" s="12" t="s">
        <v>60</v>
      </c>
      <c r="J3130" s="25" t="s">
        <v>60</v>
      </c>
    </row>
    <row r="3131" spans="2:10" ht="12.75">
      <c r="B3131" s="72" t="s">
        <v>14337</v>
      </c>
      <c r="C3131" s="8" t="s">
        <v>25325</v>
      </c>
      <c r="D3131" s="54" t="s">
        <v>14338</v>
      </c>
      <c r="E3131" s="70">
        <v>5100</v>
      </c>
      <c r="F3131" s="26">
        <v>4113</v>
      </c>
      <c r="G3131" s="12">
        <f t="shared" si="48"/>
        <v>0.23997082421590088</v>
      </c>
      <c r="H3131" s="12" t="s">
        <v>31683</v>
      </c>
      <c r="I3131" s="12" t="s">
        <v>29732</v>
      </c>
      <c r="J3131" s="25" t="s">
        <v>60</v>
      </c>
    </row>
    <row r="3132" spans="2:10" ht="12.75">
      <c r="B3132" s="72" t="s">
        <v>20759</v>
      </c>
      <c r="C3132" s="8" t="s">
        <v>26608</v>
      </c>
      <c r="D3132" s="54" t="s">
        <v>20760</v>
      </c>
      <c r="E3132" s="70">
        <v>5200</v>
      </c>
      <c r="F3132" s="26">
        <v>4128</v>
      </c>
      <c r="G3132" s="12">
        <f t="shared" si="48"/>
        <v>0.25968992248062017</v>
      </c>
      <c r="H3132" s="12" t="s">
        <v>60</v>
      </c>
      <c r="I3132" s="12" t="s">
        <v>29733</v>
      </c>
      <c r="J3132" s="25" t="s">
        <v>60</v>
      </c>
    </row>
    <row r="3133" spans="2:10" ht="12.75">
      <c r="B3133" s="72" t="s">
        <v>20763</v>
      </c>
      <c r="C3133" s="8" t="s">
        <v>26609</v>
      </c>
      <c r="D3133" s="54" t="s">
        <v>20764</v>
      </c>
      <c r="E3133" s="70">
        <v>5200</v>
      </c>
      <c r="F3133" s="26">
        <v>4128</v>
      </c>
      <c r="G3133" s="12">
        <f t="shared" si="48"/>
        <v>0.25968992248062017</v>
      </c>
      <c r="H3133" s="12" t="s">
        <v>60</v>
      </c>
      <c r="I3133" s="12" t="s">
        <v>29734</v>
      </c>
      <c r="J3133" s="25" t="s">
        <v>60</v>
      </c>
    </row>
    <row r="3134" spans="2:10" ht="12.75">
      <c r="B3134" s="72" t="s">
        <v>10326</v>
      </c>
      <c r="C3134" s="8" t="s">
        <v>24605</v>
      </c>
      <c r="D3134" s="54" t="s">
        <v>10327</v>
      </c>
      <c r="E3134" s="70">
        <v>5200</v>
      </c>
      <c r="F3134" s="26">
        <v>4136</v>
      </c>
      <c r="G3134" s="12">
        <f t="shared" si="48"/>
        <v>0.25725338491295946</v>
      </c>
      <c r="H3134" s="12" t="s">
        <v>60</v>
      </c>
      <c r="I3134" s="12" t="s">
        <v>60</v>
      </c>
      <c r="J3134" s="25" t="s">
        <v>60</v>
      </c>
    </row>
    <row r="3135" spans="2:10" ht="12.75">
      <c r="B3135" s="72" t="s">
        <v>21479</v>
      </c>
      <c r="C3135" s="8" t="s">
        <v>26740</v>
      </c>
      <c r="D3135" s="54" t="s">
        <v>21480</v>
      </c>
      <c r="E3135" s="70">
        <v>5200</v>
      </c>
      <c r="F3135" s="26">
        <v>4133</v>
      </c>
      <c r="G3135" s="12">
        <f t="shared" si="48"/>
        <v>0.25816598112751032</v>
      </c>
      <c r="H3135" s="12" t="s">
        <v>31936</v>
      </c>
      <c r="I3135" s="12" t="s">
        <v>29735</v>
      </c>
      <c r="J3135" s="25" t="s">
        <v>60</v>
      </c>
    </row>
    <row r="3136" spans="2:10" ht="12.75">
      <c r="B3136" s="72" t="s">
        <v>18268</v>
      </c>
      <c r="C3136" s="8" t="s">
        <v>26175</v>
      </c>
      <c r="D3136" s="54" t="s">
        <v>18269</v>
      </c>
      <c r="E3136" s="70">
        <v>5200</v>
      </c>
      <c r="F3136" s="26">
        <v>4146</v>
      </c>
      <c r="G3136" s="12">
        <f t="shared" si="48"/>
        <v>0.2542209358417753</v>
      </c>
      <c r="H3136" s="12" t="s">
        <v>31934</v>
      </c>
      <c r="I3136" s="12" t="s">
        <v>29736</v>
      </c>
      <c r="J3136" s="25" t="s">
        <v>60</v>
      </c>
    </row>
    <row r="3137" spans="2:10" ht="12.75">
      <c r="B3137" s="72" t="s">
        <v>21470</v>
      </c>
      <c r="C3137" s="8" t="s">
        <v>26739</v>
      </c>
      <c r="D3137" s="54" t="s">
        <v>21471</v>
      </c>
      <c r="E3137" s="70">
        <v>5200</v>
      </c>
      <c r="F3137" s="26">
        <v>4145</v>
      </c>
      <c r="G3137" s="12">
        <f t="shared" si="48"/>
        <v>0.25452352231604336</v>
      </c>
      <c r="H3137" s="12" t="s">
        <v>31979</v>
      </c>
      <c r="I3137" s="12" t="s">
        <v>29737</v>
      </c>
      <c r="J3137" s="25" t="s">
        <v>60</v>
      </c>
    </row>
    <row r="3138" spans="2:10" ht="12.75">
      <c r="B3138" s="72" t="s">
        <v>11857</v>
      </c>
      <c r="C3138" s="8" t="s">
        <v>24866</v>
      </c>
      <c r="D3138" s="54" t="s">
        <v>11858</v>
      </c>
      <c r="E3138" s="70">
        <v>5200</v>
      </c>
      <c r="F3138" s="26">
        <v>4163</v>
      </c>
      <c r="G3138" s="12">
        <f t="shared" ref="G3138:G3201" si="49">IFERROR(E3138/F3138-1,0)</f>
        <v>0.24909920730242607</v>
      </c>
      <c r="H3138" s="12" t="s">
        <v>31884</v>
      </c>
      <c r="I3138" s="12" t="s">
        <v>29738</v>
      </c>
      <c r="J3138" s="25" t="s">
        <v>60</v>
      </c>
    </row>
    <row r="3139" spans="2:10" ht="12.75">
      <c r="B3139" s="72" t="s">
        <v>14341</v>
      </c>
      <c r="C3139" s="8" t="s">
        <v>25326</v>
      </c>
      <c r="D3139" s="54" t="s">
        <v>14342</v>
      </c>
      <c r="E3139" s="70">
        <v>5200</v>
      </c>
      <c r="F3139" s="26">
        <v>4159</v>
      </c>
      <c r="G3139" s="12">
        <f t="shared" si="49"/>
        <v>0.25030055301755239</v>
      </c>
      <c r="H3139" s="12" t="s">
        <v>31950</v>
      </c>
      <c r="I3139" s="12" t="s">
        <v>29739</v>
      </c>
      <c r="J3139" s="25" t="s">
        <v>60</v>
      </c>
    </row>
    <row r="3140" spans="2:10" ht="12.75">
      <c r="B3140" s="72" t="s">
        <v>9787</v>
      </c>
      <c r="C3140" s="8" t="s">
        <v>60</v>
      </c>
      <c r="D3140" s="54" t="s">
        <v>9788</v>
      </c>
      <c r="E3140" s="70">
        <v>5200</v>
      </c>
      <c r="F3140" s="26">
        <v>4169</v>
      </c>
      <c r="G3140" s="12">
        <f t="shared" si="49"/>
        <v>0.24730151115375398</v>
      </c>
      <c r="H3140" s="12" t="s">
        <v>60</v>
      </c>
      <c r="I3140" s="12" t="s">
        <v>60</v>
      </c>
      <c r="J3140" s="25" t="s">
        <v>60</v>
      </c>
    </row>
    <row r="3141" spans="2:10" ht="12.75">
      <c r="B3141" s="72" t="s">
        <v>11000</v>
      </c>
      <c r="C3141" s="8" t="s">
        <v>60</v>
      </c>
      <c r="D3141" s="54" t="s">
        <v>11001</v>
      </c>
      <c r="E3141" s="70">
        <v>5200</v>
      </c>
      <c r="F3141" s="26">
        <v>4176</v>
      </c>
      <c r="G3141" s="12">
        <f t="shared" si="49"/>
        <v>0.24521072796934873</v>
      </c>
      <c r="H3141" s="12" t="s">
        <v>60</v>
      </c>
      <c r="I3141" s="12" t="s">
        <v>32157</v>
      </c>
      <c r="J3141" s="25" t="s">
        <v>60</v>
      </c>
    </row>
    <row r="3142" spans="2:10" ht="12.75">
      <c r="B3142" s="72" t="s">
        <v>11861</v>
      </c>
      <c r="C3142" s="8" t="s">
        <v>24867</v>
      </c>
      <c r="D3142" s="54" t="s">
        <v>11862</v>
      </c>
      <c r="E3142" s="70">
        <v>5200</v>
      </c>
      <c r="F3142" s="26">
        <v>4186</v>
      </c>
      <c r="G3142" s="12">
        <f t="shared" si="49"/>
        <v>0.2422360248447204</v>
      </c>
      <c r="H3142" s="12" t="s">
        <v>31808</v>
      </c>
      <c r="I3142" s="12" t="s">
        <v>29740</v>
      </c>
      <c r="J3142" s="25" t="s">
        <v>60</v>
      </c>
    </row>
    <row r="3143" spans="2:10" ht="12.75">
      <c r="B3143" s="72" t="s">
        <v>14345</v>
      </c>
      <c r="C3143" s="8" t="s">
        <v>25327</v>
      </c>
      <c r="D3143" s="54" t="s">
        <v>14346</v>
      </c>
      <c r="E3143" s="70">
        <v>5200</v>
      </c>
      <c r="F3143" s="26">
        <v>4194</v>
      </c>
      <c r="G3143" s="12">
        <f t="shared" si="49"/>
        <v>0.23986647591797805</v>
      </c>
      <c r="H3143" s="12" t="s">
        <v>31950</v>
      </c>
      <c r="I3143" s="12" t="s">
        <v>29741</v>
      </c>
      <c r="J3143" s="25" t="s">
        <v>60</v>
      </c>
    </row>
    <row r="3144" spans="2:10" ht="12.75">
      <c r="B3144" s="72" t="s">
        <v>14349</v>
      </c>
      <c r="C3144" s="8" t="s">
        <v>25328</v>
      </c>
      <c r="D3144" s="54" t="s">
        <v>14350</v>
      </c>
      <c r="E3144" s="70">
        <v>5300</v>
      </c>
      <c r="F3144" s="26">
        <v>4227</v>
      </c>
      <c r="G3144" s="12">
        <f t="shared" si="49"/>
        <v>0.25384433404305651</v>
      </c>
      <c r="H3144" s="12" t="s">
        <v>31864</v>
      </c>
      <c r="I3144" s="12" t="s">
        <v>29742</v>
      </c>
      <c r="J3144" s="25" t="s">
        <v>60</v>
      </c>
    </row>
    <row r="3145" spans="2:10" ht="12.75">
      <c r="B3145" s="72" t="s">
        <v>16667</v>
      </c>
      <c r="C3145" s="8" t="s">
        <v>25863</v>
      </c>
      <c r="D3145" s="54" t="s">
        <v>16668</v>
      </c>
      <c r="E3145" s="70">
        <v>5300</v>
      </c>
      <c r="F3145" s="26">
        <v>4214</v>
      </c>
      <c r="G3145" s="12">
        <f t="shared" si="49"/>
        <v>0.25771238728049362</v>
      </c>
      <c r="H3145" s="12" t="s">
        <v>31876</v>
      </c>
      <c r="I3145" s="12" t="s">
        <v>29743</v>
      </c>
      <c r="J3145" s="25" t="s">
        <v>60</v>
      </c>
    </row>
    <row r="3146" spans="2:10" ht="12.75">
      <c r="B3146" s="72" t="s">
        <v>16671</v>
      </c>
      <c r="C3146" s="8" t="s">
        <v>25864</v>
      </c>
      <c r="D3146" s="54" t="s">
        <v>16672</v>
      </c>
      <c r="E3146" s="70">
        <v>5300</v>
      </c>
      <c r="F3146" s="26">
        <v>4227</v>
      </c>
      <c r="G3146" s="12">
        <f t="shared" si="49"/>
        <v>0.25384433404305651</v>
      </c>
      <c r="H3146" s="12" t="s">
        <v>60</v>
      </c>
      <c r="I3146" s="12" t="s">
        <v>29744</v>
      </c>
      <c r="J3146" s="25" t="s">
        <v>60</v>
      </c>
    </row>
    <row r="3147" spans="2:10" ht="12.75">
      <c r="B3147" s="72" t="s">
        <v>16675</v>
      </c>
      <c r="C3147" s="8" t="s">
        <v>25865</v>
      </c>
      <c r="D3147" s="54" t="s">
        <v>16676</v>
      </c>
      <c r="E3147" s="70">
        <v>5300</v>
      </c>
      <c r="F3147" s="26">
        <v>4237</v>
      </c>
      <c r="G3147" s="12">
        <f t="shared" si="49"/>
        <v>0.25088506018409262</v>
      </c>
      <c r="H3147" s="12" t="s">
        <v>31681</v>
      </c>
      <c r="I3147" s="12" t="s">
        <v>29745</v>
      </c>
      <c r="J3147" s="25" t="s">
        <v>60</v>
      </c>
    </row>
    <row r="3148" spans="2:10" ht="12.75">
      <c r="B3148" s="72" t="s">
        <v>18892</v>
      </c>
      <c r="C3148" s="8" t="s">
        <v>26318</v>
      </c>
      <c r="D3148" s="54" t="s">
        <v>18893</v>
      </c>
      <c r="E3148" s="70">
        <v>5300</v>
      </c>
      <c r="F3148" s="26">
        <v>4231</v>
      </c>
      <c r="G3148" s="12">
        <f t="shared" si="49"/>
        <v>0.25265894587567961</v>
      </c>
      <c r="H3148" s="12" t="s">
        <v>31980</v>
      </c>
      <c r="I3148" s="12" t="s">
        <v>29746</v>
      </c>
      <c r="J3148" s="25" t="s">
        <v>60</v>
      </c>
    </row>
    <row r="3149" spans="2:10" ht="12.75">
      <c r="B3149" s="72" t="s">
        <v>19126</v>
      </c>
      <c r="C3149" s="8" t="s">
        <v>26357</v>
      </c>
      <c r="D3149" s="54" t="s">
        <v>19127</v>
      </c>
      <c r="E3149" s="70">
        <v>5300</v>
      </c>
      <c r="F3149" s="26">
        <v>4227</v>
      </c>
      <c r="G3149" s="12">
        <f t="shared" si="49"/>
        <v>0.25384433404305651</v>
      </c>
      <c r="H3149" s="12" t="s">
        <v>31981</v>
      </c>
      <c r="I3149" s="12" t="s">
        <v>29747</v>
      </c>
      <c r="J3149" s="25" t="s">
        <v>60</v>
      </c>
    </row>
    <row r="3150" spans="2:10" ht="12.75">
      <c r="B3150" s="72" t="s">
        <v>22323</v>
      </c>
      <c r="C3150" s="8" t="s">
        <v>26915</v>
      </c>
      <c r="D3150" s="54" t="s">
        <v>22324</v>
      </c>
      <c r="E3150" s="70">
        <v>5300</v>
      </c>
      <c r="F3150" s="26">
        <v>4222</v>
      </c>
      <c r="G3150" s="12">
        <f t="shared" si="49"/>
        <v>0.25532922785409751</v>
      </c>
      <c r="H3150" s="12" t="s">
        <v>60</v>
      </c>
      <c r="I3150" s="12" t="s">
        <v>60</v>
      </c>
      <c r="J3150" s="25" t="s">
        <v>60</v>
      </c>
    </row>
    <row r="3151" spans="2:10" ht="12.75">
      <c r="B3151" s="45" t="s">
        <v>4095</v>
      </c>
      <c r="C3151" s="8" t="s">
        <v>4094</v>
      </c>
      <c r="D3151" s="54" t="s">
        <v>4096</v>
      </c>
      <c r="E3151" s="70">
        <v>5400</v>
      </c>
      <c r="F3151" s="26">
        <v>4300</v>
      </c>
      <c r="G3151" s="12">
        <f t="shared" si="49"/>
        <v>0.2558139534883721</v>
      </c>
      <c r="H3151" s="12" t="s">
        <v>4098</v>
      </c>
      <c r="I3151" s="12" t="s">
        <v>29748</v>
      </c>
      <c r="J3151" s="25" t="s">
        <v>60</v>
      </c>
    </row>
    <row r="3152" spans="2:10" ht="12.75">
      <c r="B3152" s="45" t="s">
        <v>4539</v>
      </c>
      <c r="C3152" s="8" t="s">
        <v>4538</v>
      </c>
      <c r="D3152" s="54" t="s">
        <v>4540</v>
      </c>
      <c r="E3152" s="70">
        <v>5400</v>
      </c>
      <c r="F3152" s="26">
        <v>4300</v>
      </c>
      <c r="G3152" s="12">
        <f t="shared" si="49"/>
        <v>0.2558139534883721</v>
      </c>
      <c r="H3152" s="12" t="s">
        <v>4536</v>
      </c>
      <c r="I3152" s="12" t="s">
        <v>29749</v>
      </c>
      <c r="J3152" s="25" t="s">
        <v>60</v>
      </c>
    </row>
    <row r="3153" spans="2:10" ht="12.75">
      <c r="B3153" s="45" t="s">
        <v>4746</v>
      </c>
      <c r="C3153" s="8" t="s">
        <v>4745</v>
      </c>
      <c r="D3153" s="54" t="s">
        <v>4747</v>
      </c>
      <c r="E3153" s="70">
        <v>5400</v>
      </c>
      <c r="F3153" s="26">
        <v>4300</v>
      </c>
      <c r="G3153" s="12">
        <f t="shared" si="49"/>
        <v>0.2558139534883721</v>
      </c>
      <c r="H3153" s="12" t="s">
        <v>4750</v>
      </c>
      <c r="I3153" s="12" t="s">
        <v>29750</v>
      </c>
      <c r="J3153" s="25" t="s">
        <v>60</v>
      </c>
    </row>
    <row r="3154" spans="2:10" ht="12.75">
      <c r="B3154" s="72" t="s">
        <v>11273</v>
      </c>
      <c r="C3154" s="8" t="s">
        <v>24721</v>
      </c>
      <c r="D3154" s="54" t="s">
        <v>11274</v>
      </c>
      <c r="E3154" s="70">
        <v>5300</v>
      </c>
      <c r="F3154" s="26">
        <v>4253</v>
      </c>
      <c r="G3154" s="12">
        <f t="shared" si="49"/>
        <v>0.24617916764636738</v>
      </c>
      <c r="H3154" s="12" t="s">
        <v>60</v>
      </c>
      <c r="I3154" s="12" t="s">
        <v>29751</v>
      </c>
      <c r="J3154" s="25" t="s">
        <v>60</v>
      </c>
    </row>
    <row r="3155" spans="2:10" ht="12.75">
      <c r="B3155" s="72" t="s">
        <v>14353</v>
      </c>
      <c r="C3155" s="8" t="s">
        <v>25329</v>
      </c>
      <c r="D3155" s="54" t="s">
        <v>14354</v>
      </c>
      <c r="E3155" s="70">
        <v>5300</v>
      </c>
      <c r="F3155" s="26">
        <v>4253</v>
      </c>
      <c r="G3155" s="12">
        <f t="shared" si="49"/>
        <v>0.24617916764636738</v>
      </c>
      <c r="H3155" s="12" t="s">
        <v>31950</v>
      </c>
      <c r="I3155" s="12" t="s">
        <v>29752</v>
      </c>
      <c r="J3155" s="25" t="s">
        <v>60</v>
      </c>
    </row>
    <row r="3156" spans="2:10" ht="12.75">
      <c r="B3156" s="72" t="s">
        <v>14357</v>
      </c>
      <c r="C3156" s="8" t="s">
        <v>25330</v>
      </c>
      <c r="D3156" s="54" t="s">
        <v>14358</v>
      </c>
      <c r="E3156" s="70">
        <v>5300</v>
      </c>
      <c r="F3156" s="26">
        <v>4253</v>
      </c>
      <c r="G3156" s="12">
        <f t="shared" si="49"/>
        <v>0.24617916764636738</v>
      </c>
      <c r="H3156" s="12" t="s">
        <v>31950</v>
      </c>
      <c r="I3156" s="12" t="s">
        <v>29753</v>
      </c>
      <c r="J3156" s="25" t="s">
        <v>60</v>
      </c>
    </row>
    <row r="3157" spans="2:10" ht="12.75">
      <c r="B3157" s="72" t="s">
        <v>14361</v>
      </c>
      <c r="C3157" s="8" t="s">
        <v>60</v>
      </c>
      <c r="D3157" s="54" t="s">
        <v>14362</v>
      </c>
      <c r="E3157" s="70">
        <v>5300</v>
      </c>
      <c r="F3157" s="26">
        <v>4261</v>
      </c>
      <c r="G3157" s="12">
        <f t="shared" si="49"/>
        <v>0.24383947430180708</v>
      </c>
      <c r="H3157" s="12" t="s">
        <v>31965</v>
      </c>
      <c r="I3157" s="12" t="s">
        <v>29754</v>
      </c>
      <c r="J3157" s="25" t="s">
        <v>60</v>
      </c>
    </row>
    <row r="3158" spans="2:10" ht="12.75">
      <c r="B3158" s="72" t="s">
        <v>14365</v>
      </c>
      <c r="C3158" s="8" t="s">
        <v>25135</v>
      </c>
      <c r="D3158" s="54" t="s">
        <v>14366</v>
      </c>
      <c r="E3158" s="70">
        <v>5300</v>
      </c>
      <c r="F3158" s="26">
        <v>4271</v>
      </c>
      <c r="G3158" s="12">
        <f t="shared" si="49"/>
        <v>0.24092718332943108</v>
      </c>
      <c r="H3158" s="12" t="s">
        <v>31965</v>
      </c>
      <c r="I3158" s="12" t="s">
        <v>29755</v>
      </c>
      <c r="J3158" s="25" t="s">
        <v>60</v>
      </c>
    </row>
    <row r="3159" spans="2:10" ht="12.75">
      <c r="B3159" s="72" t="s">
        <v>20159</v>
      </c>
      <c r="C3159" s="8" t="s">
        <v>26502</v>
      </c>
      <c r="D3159" s="54" t="s">
        <v>20160</v>
      </c>
      <c r="E3159" s="70">
        <v>5300</v>
      </c>
      <c r="F3159" s="26">
        <v>4244</v>
      </c>
      <c r="G3159" s="12">
        <f t="shared" si="49"/>
        <v>0.24882186616399626</v>
      </c>
      <c r="H3159" s="12" t="s">
        <v>31814</v>
      </c>
      <c r="I3159" s="12" t="s">
        <v>29756</v>
      </c>
      <c r="J3159" s="25" t="s">
        <v>60</v>
      </c>
    </row>
    <row r="3160" spans="2:10" ht="12.75">
      <c r="B3160" s="72" t="s">
        <v>20163</v>
      </c>
      <c r="C3160" s="8" t="s">
        <v>26508</v>
      </c>
      <c r="D3160" s="54" t="s">
        <v>20164</v>
      </c>
      <c r="E3160" s="70">
        <v>5300</v>
      </c>
      <c r="F3160" s="26">
        <v>4268</v>
      </c>
      <c r="G3160" s="12">
        <f t="shared" si="49"/>
        <v>0.24179943767572643</v>
      </c>
      <c r="H3160" s="12" t="s">
        <v>31958</v>
      </c>
      <c r="I3160" s="12" t="s">
        <v>29757</v>
      </c>
      <c r="J3160" s="25" t="s">
        <v>60</v>
      </c>
    </row>
    <row r="3161" spans="2:10" ht="12.75">
      <c r="B3161" s="72" t="s">
        <v>21904</v>
      </c>
      <c r="C3161" s="8" t="s">
        <v>26814</v>
      </c>
      <c r="D3161" s="54" t="s">
        <v>21905</v>
      </c>
      <c r="E3161" s="70">
        <v>5300</v>
      </c>
      <c r="F3161" s="26">
        <v>4257</v>
      </c>
      <c r="G3161" s="12">
        <f t="shared" si="49"/>
        <v>0.24500822175240788</v>
      </c>
      <c r="H3161" s="12" t="s">
        <v>31982</v>
      </c>
      <c r="I3161" s="12" t="s">
        <v>29758</v>
      </c>
      <c r="J3161" s="25" t="s">
        <v>60</v>
      </c>
    </row>
    <row r="3162" spans="2:10" ht="12.75">
      <c r="B3162" s="45" t="s">
        <v>4193</v>
      </c>
      <c r="C3162" s="8" t="s">
        <v>4192</v>
      </c>
      <c r="D3162" s="54" t="s">
        <v>4194</v>
      </c>
      <c r="E3162" s="70">
        <v>5500</v>
      </c>
      <c r="F3162" s="26">
        <v>4400</v>
      </c>
      <c r="G3162" s="12">
        <f t="shared" si="49"/>
        <v>0.25</v>
      </c>
      <c r="H3162" s="12" t="s">
        <v>4196</v>
      </c>
      <c r="I3162" s="12" t="s">
        <v>29759</v>
      </c>
      <c r="J3162" s="25" t="s">
        <v>60</v>
      </c>
    </row>
    <row r="3163" spans="2:10" ht="12.75">
      <c r="B3163" s="45" t="s">
        <v>4560</v>
      </c>
      <c r="C3163" s="8" t="s">
        <v>4559</v>
      </c>
      <c r="D3163" s="54" t="s">
        <v>4561</v>
      </c>
      <c r="E3163" s="70">
        <v>5500</v>
      </c>
      <c r="F3163" s="26">
        <v>4400</v>
      </c>
      <c r="G3163" s="12">
        <f t="shared" si="49"/>
        <v>0.25</v>
      </c>
      <c r="H3163" s="12" t="s">
        <v>4563</v>
      </c>
      <c r="I3163" s="12" t="s">
        <v>29760</v>
      </c>
      <c r="J3163" s="25" t="s">
        <v>60</v>
      </c>
    </row>
    <row r="3164" spans="2:10" ht="12.75">
      <c r="B3164" s="45" t="s">
        <v>4807</v>
      </c>
      <c r="C3164" s="8" t="s">
        <v>4806</v>
      </c>
      <c r="D3164" s="54" t="s">
        <v>4808</v>
      </c>
      <c r="E3164" s="70">
        <v>5500</v>
      </c>
      <c r="F3164" s="26">
        <v>4400</v>
      </c>
      <c r="G3164" s="12">
        <f t="shared" si="49"/>
        <v>0.25</v>
      </c>
      <c r="H3164" s="12" t="s">
        <v>4809</v>
      </c>
      <c r="I3164" s="12" t="s">
        <v>29761</v>
      </c>
      <c r="J3164" s="25" t="s">
        <v>60</v>
      </c>
    </row>
    <row r="3165" spans="2:10" ht="12.75">
      <c r="B3165" s="72" t="s">
        <v>8808</v>
      </c>
      <c r="C3165" s="8" t="s">
        <v>60</v>
      </c>
      <c r="D3165" s="54" t="s">
        <v>8809</v>
      </c>
      <c r="E3165" s="70">
        <v>5500</v>
      </c>
      <c r="F3165" s="26">
        <v>4403</v>
      </c>
      <c r="G3165" s="12">
        <f t="shared" si="49"/>
        <v>0.24914830797183729</v>
      </c>
      <c r="H3165" s="12" t="s">
        <v>31983</v>
      </c>
      <c r="I3165" s="12" t="s">
        <v>29762</v>
      </c>
      <c r="J3165" s="25" t="s">
        <v>60</v>
      </c>
    </row>
    <row r="3166" spans="2:10" ht="12.75">
      <c r="B3166" s="72" t="s">
        <v>9017</v>
      </c>
      <c r="C3166" s="8" t="s">
        <v>24507</v>
      </c>
      <c r="D3166" s="54" t="s">
        <v>9018</v>
      </c>
      <c r="E3166" s="70">
        <v>5500</v>
      </c>
      <c r="F3166" s="26">
        <v>4403</v>
      </c>
      <c r="G3166" s="12">
        <f t="shared" si="49"/>
        <v>0.24914830797183729</v>
      </c>
      <c r="H3166" s="12" t="s">
        <v>31908</v>
      </c>
      <c r="I3166" s="12" t="s">
        <v>29763</v>
      </c>
      <c r="J3166" s="25" t="s">
        <v>60</v>
      </c>
    </row>
    <row r="3167" spans="2:10" ht="12.75">
      <c r="B3167" s="72" t="s">
        <v>10142</v>
      </c>
      <c r="C3167" s="8">
        <v>4932478566</v>
      </c>
      <c r="D3167" s="54" t="s">
        <v>10143</v>
      </c>
      <c r="E3167" s="70">
        <v>5500</v>
      </c>
      <c r="F3167" s="26">
        <v>4388</v>
      </c>
      <c r="G3167" s="12">
        <f t="shared" si="49"/>
        <v>0.25341841385597075</v>
      </c>
      <c r="H3167" s="12" t="s">
        <v>31952</v>
      </c>
      <c r="I3167" s="12" t="s">
        <v>29764</v>
      </c>
      <c r="J3167" s="25" t="s">
        <v>60</v>
      </c>
    </row>
    <row r="3168" spans="2:10" ht="12.75">
      <c r="B3168" s="72" t="s">
        <v>12698</v>
      </c>
      <c r="C3168" s="8" t="s">
        <v>25028</v>
      </c>
      <c r="D3168" s="54" t="s">
        <v>12699</v>
      </c>
      <c r="E3168" s="70">
        <v>5500</v>
      </c>
      <c r="F3168" s="26">
        <v>4403</v>
      </c>
      <c r="G3168" s="12">
        <f t="shared" si="49"/>
        <v>0.24914830797183729</v>
      </c>
      <c r="H3168" s="12" t="s">
        <v>31908</v>
      </c>
      <c r="I3168" s="12" t="s">
        <v>29765</v>
      </c>
      <c r="J3168" s="25" t="s">
        <v>60</v>
      </c>
    </row>
    <row r="3169" spans="2:10" ht="12.75">
      <c r="B3169" s="72" t="s">
        <v>14369</v>
      </c>
      <c r="C3169" s="8" t="s">
        <v>25331</v>
      </c>
      <c r="D3169" s="54" t="s">
        <v>14370</v>
      </c>
      <c r="E3169" s="70">
        <v>5400</v>
      </c>
      <c r="F3169" s="26">
        <v>4345</v>
      </c>
      <c r="G3169" s="12">
        <f t="shared" si="49"/>
        <v>0.24280782508630616</v>
      </c>
      <c r="H3169" s="12" t="s">
        <v>31683</v>
      </c>
      <c r="I3169" s="12" t="s">
        <v>29766</v>
      </c>
      <c r="J3169" s="25" t="s">
        <v>60</v>
      </c>
    </row>
    <row r="3170" spans="2:10" ht="12.75">
      <c r="B3170" s="72" t="s">
        <v>16679</v>
      </c>
      <c r="C3170" s="8" t="s">
        <v>25866</v>
      </c>
      <c r="D3170" s="54" t="s">
        <v>16680</v>
      </c>
      <c r="E3170" s="70">
        <v>5500</v>
      </c>
      <c r="F3170" s="26">
        <v>4402</v>
      </c>
      <c r="G3170" s="12">
        <f t="shared" si="49"/>
        <v>0.24943207632894149</v>
      </c>
      <c r="H3170" s="12" t="s">
        <v>31876</v>
      </c>
      <c r="I3170" s="12" t="s">
        <v>29767</v>
      </c>
      <c r="J3170" s="25" t="s">
        <v>60</v>
      </c>
    </row>
    <row r="3171" spans="2:10" ht="12.75">
      <c r="B3171" s="72" t="s">
        <v>16683</v>
      </c>
      <c r="C3171" s="8" t="s">
        <v>25832</v>
      </c>
      <c r="D3171" s="54" t="s">
        <v>16684</v>
      </c>
      <c r="E3171" s="70">
        <v>5500</v>
      </c>
      <c r="F3171" s="26">
        <v>4402</v>
      </c>
      <c r="G3171" s="12">
        <f t="shared" si="49"/>
        <v>0.24943207632894149</v>
      </c>
      <c r="H3171" s="12" t="s">
        <v>31925</v>
      </c>
      <c r="I3171" s="12" t="s">
        <v>29768</v>
      </c>
      <c r="J3171" s="25" t="s">
        <v>60</v>
      </c>
    </row>
    <row r="3172" spans="2:10" ht="12.75">
      <c r="B3172" s="72" t="s">
        <v>16990</v>
      </c>
      <c r="C3172" s="8" t="s">
        <v>25938</v>
      </c>
      <c r="D3172" s="54" t="s">
        <v>16991</v>
      </c>
      <c r="E3172" s="70">
        <v>5500</v>
      </c>
      <c r="F3172" s="26">
        <v>4400</v>
      </c>
      <c r="G3172" s="12">
        <f t="shared" si="49"/>
        <v>0.25</v>
      </c>
      <c r="H3172" s="12" t="s">
        <v>31812</v>
      </c>
      <c r="I3172" s="12" t="s">
        <v>29769</v>
      </c>
      <c r="J3172" s="25" t="s">
        <v>60</v>
      </c>
    </row>
    <row r="3173" spans="2:10" ht="12.75">
      <c r="B3173" s="72" t="s">
        <v>17219</v>
      </c>
      <c r="C3173" s="8" t="s">
        <v>25993</v>
      </c>
      <c r="D3173" s="54" t="s">
        <v>17220</v>
      </c>
      <c r="E3173" s="70">
        <v>5500</v>
      </c>
      <c r="F3173" s="26">
        <v>4370</v>
      </c>
      <c r="G3173" s="12">
        <f t="shared" si="49"/>
        <v>0.25858123569794045</v>
      </c>
      <c r="H3173" s="12" t="s">
        <v>31984</v>
      </c>
      <c r="I3173" s="12" t="s">
        <v>29770</v>
      </c>
      <c r="J3173" s="25" t="s">
        <v>60</v>
      </c>
    </row>
    <row r="3174" spans="2:10" ht="12.75">
      <c r="B3174" s="72" t="s">
        <v>21357</v>
      </c>
      <c r="C3174" s="8" t="s">
        <v>26726</v>
      </c>
      <c r="D3174" s="54" t="s">
        <v>21358</v>
      </c>
      <c r="E3174" s="70">
        <v>5500</v>
      </c>
      <c r="F3174" s="26">
        <v>4376</v>
      </c>
      <c r="G3174" s="12">
        <f t="shared" si="49"/>
        <v>0.25685557586837304</v>
      </c>
      <c r="H3174" s="12" t="s">
        <v>31700</v>
      </c>
      <c r="I3174" s="12" t="s">
        <v>29771</v>
      </c>
      <c r="J3174" s="25" t="s">
        <v>60</v>
      </c>
    </row>
    <row r="3175" spans="2:10" ht="12.75">
      <c r="B3175" s="72" t="s">
        <v>22555</v>
      </c>
      <c r="C3175" s="8" t="s">
        <v>26920</v>
      </c>
      <c r="D3175" s="54" t="s">
        <v>22556</v>
      </c>
      <c r="E3175" s="70">
        <v>5400</v>
      </c>
      <c r="F3175" s="26">
        <v>4328</v>
      </c>
      <c r="G3175" s="12">
        <f t="shared" si="49"/>
        <v>0.24768946395563773</v>
      </c>
      <c r="H3175" s="12" t="s">
        <v>31985</v>
      </c>
      <c r="I3175" s="12" t="s">
        <v>29772</v>
      </c>
      <c r="J3175" s="25" t="s">
        <v>60</v>
      </c>
    </row>
    <row r="3176" spans="2:10" ht="12.75">
      <c r="B3176" s="72" t="s">
        <v>23996</v>
      </c>
      <c r="C3176" s="8" t="s">
        <v>60</v>
      </c>
      <c r="D3176" s="54" t="s">
        <v>23997</v>
      </c>
      <c r="E3176" s="70">
        <v>5500</v>
      </c>
      <c r="F3176" s="26">
        <v>4395</v>
      </c>
      <c r="G3176" s="12">
        <f t="shared" si="49"/>
        <v>0.25142207053469856</v>
      </c>
      <c r="H3176" s="12" t="s">
        <v>60</v>
      </c>
      <c r="I3176" s="12" t="s">
        <v>29773</v>
      </c>
      <c r="J3176" s="25" t="s">
        <v>60</v>
      </c>
    </row>
    <row r="3177" spans="2:10" ht="12.75">
      <c r="B3177" s="72" t="s">
        <v>24317</v>
      </c>
      <c r="C3177" s="8" t="s">
        <v>27196</v>
      </c>
      <c r="D3177" s="54" t="s">
        <v>24318</v>
      </c>
      <c r="E3177" s="70">
        <v>5400</v>
      </c>
      <c r="F3177" s="26">
        <v>4328</v>
      </c>
      <c r="G3177" s="12">
        <f t="shared" si="49"/>
        <v>0.24768946395563773</v>
      </c>
      <c r="H3177" s="12" t="s">
        <v>60</v>
      </c>
      <c r="I3177" s="12" t="s">
        <v>60</v>
      </c>
      <c r="J3177" s="25" t="s">
        <v>60</v>
      </c>
    </row>
    <row r="3178" spans="2:10" ht="12.75">
      <c r="B3178" s="45" t="s">
        <v>7260</v>
      </c>
      <c r="C3178" s="8" t="s">
        <v>7259</v>
      </c>
      <c r="D3178" s="54" t="s">
        <v>7261</v>
      </c>
      <c r="E3178" s="70">
        <v>5600</v>
      </c>
      <c r="F3178" s="26">
        <v>4490</v>
      </c>
      <c r="G3178" s="12">
        <f t="shared" si="49"/>
        <v>0.24721603563474392</v>
      </c>
      <c r="H3178" s="12" t="s">
        <v>7264</v>
      </c>
      <c r="I3178" s="12" t="s">
        <v>29774</v>
      </c>
      <c r="J3178" s="25" t="s">
        <v>60</v>
      </c>
    </row>
    <row r="3179" spans="2:10" ht="12.75">
      <c r="B3179" s="45" t="s">
        <v>7419</v>
      </c>
      <c r="C3179" s="8" t="s">
        <v>7418</v>
      </c>
      <c r="D3179" s="54" t="s">
        <v>7420</v>
      </c>
      <c r="E3179" s="70">
        <v>5600</v>
      </c>
      <c r="F3179" s="26">
        <v>4490</v>
      </c>
      <c r="G3179" s="12">
        <f t="shared" si="49"/>
        <v>0.24721603563474392</v>
      </c>
      <c r="H3179" s="12" t="s">
        <v>7423</v>
      </c>
      <c r="I3179" s="12" t="s">
        <v>29775</v>
      </c>
      <c r="J3179" s="25" t="s">
        <v>60</v>
      </c>
    </row>
    <row r="3180" spans="2:10" ht="12.75">
      <c r="B3180" s="72" t="s">
        <v>9731</v>
      </c>
      <c r="C3180" s="8" t="s">
        <v>60</v>
      </c>
      <c r="D3180" s="54" t="s">
        <v>9732</v>
      </c>
      <c r="E3180" s="70">
        <v>5600</v>
      </c>
      <c r="F3180" s="26">
        <v>4478</v>
      </c>
      <c r="G3180" s="12">
        <f t="shared" si="49"/>
        <v>0.25055828494863785</v>
      </c>
      <c r="H3180" s="12" t="s">
        <v>60</v>
      </c>
      <c r="I3180" s="12" t="s">
        <v>60</v>
      </c>
      <c r="J3180" s="25" t="s">
        <v>60</v>
      </c>
    </row>
    <row r="3181" spans="2:10" ht="12.75">
      <c r="B3181" s="72" t="s">
        <v>11865</v>
      </c>
      <c r="C3181" s="8" t="s">
        <v>24868</v>
      </c>
      <c r="D3181" s="54" t="s">
        <v>11866</v>
      </c>
      <c r="E3181" s="70">
        <v>5500</v>
      </c>
      <c r="F3181" s="26">
        <v>4434</v>
      </c>
      <c r="G3181" s="12">
        <f t="shared" si="49"/>
        <v>0.24041497519170041</v>
      </c>
      <c r="H3181" s="12" t="s">
        <v>31884</v>
      </c>
      <c r="I3181" s="12" t="s">
        <v>29776</v>
      </c>
      <c r="J3181" s="25" t="s">
        <v>60</v>
      </c>
    </row>
    <row r="3182" spans="2:10" ht="12.75">
      <c r="B3182" s="72" t="s">
        <v>11869</v>
      </c>
      <c r="C3182" s="8" t="s">
        <v>24869</v>
      </c>
      <c r="D3182" s="54" t="s">
        <v>11870</v>
      </c>
      <c r="E3182" s="70">
        <v>5600</v>
      </c>
      <c r="F3182" s="26">
        <v>4469</v>
      </c>
      <c r="G3182" s="12">
        <f t="shared" si="49"/>
        <v>0.25307675095099569</v>
      </c>
      <c r="H3182" s="12" t="s">
        <v>31808</v>
      </c>
      <c r="I3182" s="12" t="s">
        <v>29777</v>
      </c>
      <c r="J3182" s="25" t="s">
        <v>60</v>
      </c>
    </row>
    <row r="3183" spans="2:10" ht="12.75">
      <c r="B3183" s="72" t="s">
        <v>14373</v>
      </c>
      <c r="C3183" s="8" t="s">
        <v>25332</v>
      </c>
      <c r="D3183" s="54" t="s">
        <v>14374</v>
      </c>
      <c r="E3183" s="70">
        <v>5600</v>
      </c>
      <c r="F3183" s="26">
        <v>4449</v>
      </c>
      <c r="G3183" s="12">
        <f t="shared" si="49"/>
        <v>0.25870982243200724</v>
      </c>
      <c r="H3183" s="12" t="s">
        <v>31645</v>
      </c>
      <c r="I3183" s="12" t="s">
        <v>29778</v>
      </c>
      <c r="J3183" s="25" t="s">
        <v>60</v>
      </c>
    </row>
    <row r="3184" spans="2:10" ht="12.75">
      <c r="B3184" s="72" t="s">
        <v>14377</v>
      </c>
      <c r="C3184" s="8" t="s">
        <v>25333</v>
      </c>
      <c r="D3184" s="54" t="s">
        <v>14378</v>
      </c>
      <c r="E3184" s="70">
        <v>5600</v>
      </c>
      <c r="F3184" s="26">
        <v>4475</v>
      </c>
      <c r="G3184" s="12">
        <f t="shared" si="49"/>
        <v>0.25139664804469275</v>
      </c>
      <c r="H3184" s="12" t="s">
        <v>31950</v>
      </c>
      <c r="I3184" s="12" t="s">
        <v>29779</v>
      </c>
      <c r="J3184" s="25" t="s">
        <v>60</v>
      </c>
    </row>
    <row r="3185" spans="2:10" ht="12.75">
      <c r="B3185" s="72" t="s">
        <v>14381</v>
      </c>
      <c r="C3185" s="8" t="s">
        <v>25334</v>
      </c>
      <c r="D3185" s="54" t="s">
        <v>14382</v>
      </c>
      <c r="E3185" s="70">
        <v>5600</v>
      </c>
      <c r="F3185" s="26">
        <v>4487</v>
      </c>
      <c r="G3185" s="12">
        <f t="shared" si="49"/>
        <v>0.24804992199687992</v>
      </c>
      <c r="H3185" s="12" t="s">
        <v>31950</v>
      </c>
      <c r="I3185" s="12" t="s">
        <v>29780</v>
      </c>
      <c r="J3185" s="25" t="s">
        <v>60</v>
      </c>
    </row>
    <row r="3186" spans="2:10" ht="12.75">
      <c r="B3186" s="72" t="s">
        <v>16687</v>
      </c>
      <c r="C3186" s="8" t="s">
        <v>25867</v>
      </c>
      <c r="D3186" s="54" t="s">
        <v>16688</v>
      </c>
      <c r="E3186" s="70">
        <v>5600</v>
      </c>
      <c r="F3186" s="26">
        <v>4473</v>
      </c>
      <c r="G3186" s="12">
        <f t="shared" si="49"/>
        <v>0.25195618153364641</v>
      </c>
      <c r="H3186" s="12" t="s">
        <v>31799</v>
      </c>
      <c r="I3186" s="12" t="s">
        <v>29781</v>
      </c>
      <c r="J3186" s="25" t="s">
        <v>60</v>
      </c>
    </row>
    <row r="3187" spans="2:10" ht="12.75">
      <c r="B3187" s="72" t="s">
        <v>19130</v>
      </c>
      <c r="C3187" s="8" t="s">
        <v>26358</v>
      </c>
      <c r="D3187" s="54" t="s">
        <v>19131</v>
      </c>
      <c r="E3187" s="70">
        <v>5500</v>
      </c>
      <c r="F3187" s="26">
        <v>4420</v>
      </c>
      <c r="G3187" s="12">
        <f t="shared" si="49"/>
        <v>0.24434389140271495</v>
      </c>
      <c r="H3187" s="12" t="s">
        <v>31986</v>
      </c>
      <c r="I3187" s="12" t="s">
        <v>29782</v>
      </c>
      <c r="J3187" s="25" t="s">
        <v>60</v>
      </c>
    </row>
    <row r="3188" spans="2:10" ht="12.75">
      <c r="B3188" s="72" t="s">
        <v>21361</v>
      </c>
      <c r="C3188" s="8" t="s">
        <v>26727</v>
      </c>
      <c r="D3188" s="54" t="s">
        <v>21362</v>
      </c>
      <c r="E3188" s="70">
        <v>5500</v>
      </c>
      <c r="F3188" s="26">
        <v>4437</v>
      </c>
      <c r="G3188" s="12">
        <f t="shared" si="49"/>
        <v>0.23957629028622951</v>
      </c>
      <c r="H3188" s="12" t="s">
        <v>31700</v>
      </c>
      <c r="I3188" s="12" t="s">
        <v>29783</v>
      </c>
      <c r="J3188" s="25" t="s">
        <v>60</v>
      </c>
    </row>
    <row r="3189" spans="2:10" ht="12.75">
      <c r="B3189" s="72" t="s">
        <v>22559</v>
      </c>
      <c r="C3189" s="8" t="s">
        <v>26918</v>
      </c>
      <c r="D3189" s="54" t="s">
        <v>22560</v>
      </c>
      <c r="E3189" s="70">
        <v>5500</v>
      </c>
      <c r="F3189" s="26">
        <v>4423</v>
      </c>
      <c r="G3189" s="12">
        <f t="shared" si="49"/>
        <v>0.24349988695455571</v>
      </c>
      <c r="H3189" s="12" t="s">
        <v>31987</v>
      </c>
      <c r="I3189" s="12" t="s">
        <v>29784</v>
      </c>
      <c r="J3189" s="25" t="s">
        <v>60</v>
      </c>
    </row>
    <row r="3190" spans="2:10" ht="12.75">
      <c r="B3190" s="72" t="s">
        <v>24080</v>
      </c>
      <c r="C3190" s="8" t="s">
        <v>27148</v>
      </c>
      <c r="D3190" s="54" t="s">
        <v>24081</v>
      </c>
      <c r="E3190" s="70">
        <v>5600</v>
      </c>
      <c r="F3190" s="26">
        <v>4460</v>
      </c>
      <c r="G3190" s="12">
        <f t="shared" si="49"/>
        <v>0.25560538116591935</v>
      </c>
      <c r="H3190" s="12" t="s">
        <v>60</v>
      </c>
      <c r="I3190" s="12" t="s">
        <v>29785</v>
      </c>
      <c r="J3190" s="25" t="s">
        <v>60</v>
      </c>
    </row>
    <row r="3191" spans="2:10" ht="12.75">
      <c r="B3191" s="45" t="s">
        <v>977</v>
      </c>
      <c r="C3191" s="8" t="s">
        <v>976</v>
      </c>
      <c r="D3191" s="54" t="s">
        <v>978</v>
      </c>
      <c r="E3191" s="70">
        <v>5600</v>
      </c>
      <c r="F3191" s="26">
        <v>4500</v>
      </c>
      <c r="G3191" s="12">
        <f t="shared" si="49"/>
        <v>0.24444444444444446</v>
      </c>
      <c r="H3191" s="12" t="s">
        <v>981</v>
      </c>
      <c r="I3191" s="12" t="s">
        <v>29786</v>
      </c>
      <c r="J3191" s="25" t="s">
        <v>60</v>
      </c>
    </row>
    <row r="3192" spans="2:10" ht="12.75">
      <c r="B3192" s="45" t="s">
        <v>4338</v>
      </c>
      <c r="C3192" s="8" t="s">
        <v>4337</v>
      </c>
      <c r="D3192" s="54" t="s">
        <v>4339</v>
      </c>
      <c r="E3192" s="70">
        <v>5600</v>
      </c>
      <c r="F3192" s="26">
        <v>4500</v>
      </c>
      <c r="G3192" s="12">
        <f t="shared" si="49"/>
        <v>0.24444444444444446</v>
      </c>
      <c r="H3192" s="12" t="s">
        <v>4342</v>
      </c>
      <c r="I3192" s="12" t="s">
        <v>29787</v>
      </c>
      <c r="J3192" s="25" t="s">
        <v>60</v>
      </c>
    </row>
    <row r="3193" spans="2:10" ht="12.75">
      <c r="B3193" s="45" t="s">
        <v>4491</v>
      </c>
      <c r="C3193" s="8" t="s">
        <v>4490</v>
      </c>
      <c r="D3193" s="54" t="s">
        <v>4492</v>
      </c>
      <c r="E3193" s="70">
        <v>5600</v>
      </c>
      <c r="F3193" s="26">
        <v>4500</v>
      </c>
      <c r="G3193" s="12">
        <f t="shared" si="49"/>
        <v>0.24444444444444446</v>
      </c>
      <c r="H3193" s="12" t="s">
        <v>31988</v>
      </c>
      <c r="I3193" s="12" t="s">
        <v>29788</v>
      </c>
      <c r="J3193" s="25" t="s">
        <v>60</v>
      </c>
    </row>
    <row r="3194" spans="2:10" ht="12.75">
      <c r="B3194" s="45" t="s">
        <v>4533</v>
      </c>
      <c r="C3194" s="8" t="s">
        <v>4532</v>
      </c>
      <c r="D3194" s="54" t="s">
        <v>4534</v>
      </c>
      <c r="E3194" s="70">
        <v>5600</v>
      </c>
      <c r="F3194" s="26">
        <v>4500</v>
      </c>
      <c r="G3194" s="12">
        <f t="shared" si="49"/>
        <v>0.24444444444444446</v>
      </c>
      <c r="H3194" s="12" t="s">
        <v>4536</v>
      </c>
      <c r="I3194" s="12" t="s">
        <v>29789</v>
      </c>
      <c r="J3194" s="25" t="s">
        <v>60</v>
      </c>
    </row>
    <row r="3195" spans="2:10" ht="12.75">
      <c r="B3195" s="72" t="s">
        <v>8902</v>
      </c>
      <c r="C3195" s="8" t="s">
        <v>24482</v>
      </c>
      <c r="D3195" s="54" t="s">
        <v>8903</v>
      </c>
      <c r="E3195" s="70">
        <v>5700</v>
      </c>
      <c r="F3195" s="26">
        <v>4572</v>
      </c>
      <c r="G3195" s="12">
        <f t="shared" si="49"/>
        <v>0.24671916010498696</v>
      </c>
      <c r="H3195" s="12" t="s">
        <v>60</v>
      </c>
      <c r="I3195" s="12" t="s">
        <v>29790</v>
      </c>
      <c r="J3195" s="25" t="s">
        <v>60</v>
      </c>
    </row>
    <row r="3196" spans="2:10" ht="12.75">
      <c r="B3196" s="72" t="s">
        <v>9033</v>
      </c>
      <c r="C3196" s="8" t="s">
        <v>24511</v>
      </c>
      <c r="D3196" s="54" t="s">
        <v>9034</v>
      </c>
      <c r="E3196" s="70">
        <v>5700</v>
      </c>
      <c r="F3196" s="26">
        <v>4556</v>
      </c>
      <c r="G3196" s="12">
        <f t="shared" si="49"/>
        <v>0.25109745390693594</v>
      </c>
      <c r="H3196" s="12" t="s">
        <v>60</v>
      </c>
      <c r="I3196" s="12" t="s">
        <v>60</v>
      </c>
      <c r="J3196" s="25" t="s">
        <v>60</v>
      </c>
    </row>
    <row r="3197" spans="2:10" ht="12.75">
      <c r="B3197" s="72" t="s">
        <v>9052</v>
      </c>
      <c r="C3197" s="8" t="s">
        <v>24515</v>
      </c>
      <c r="D3197" s="54" t="s">
        <v>9053</v>
      </c>
      <c r="E3197" s="70">
        <v>5700</v>
      </c>
      <c r="F3197" s="26">
        <v>4537</v>
      </c>
      <c r="G3197" s="12">
        <f t="shared" si="49"/>
        <v>0.25633678642274638</v>
      </c>
      <c r="H3197" s="12" t="s">
        <v>31814</v>
      </c>
      <c r="I3197" s="12" t="s">
        <v>60</v>
      </c>
      <c r="J3197" s="25" t="s">
        <v>60</v>
      </c>
    </row>
    <row r="3198" spans="2:10" ht="12.75">
      <c r="B3198" s="72" t="s">
        <v>9723</v>
      </c>
      <c r="C3198" s="8" t="s">
        <v>60</v>
      </c>
      <c r="D3198" s="54" t="s">
        <v>9724</v>
      </c>
      <c r="E3198" s="70">
        <v>5700</v>
      </c>
      <c r="F3198" s="26">
        <v>4521</v>
      </c>
      <c r="G3198" s="12">
        <f t="shared" si="49"/>
        <v>0.2607830126078301</v>
      </c>
      <c r="H3198" s="12" t="s">
        <v>60</v>
      </c>
      <c r="I3198" s="12" t="s">
        <v>60</v>
      </c>
      <c r="J3198" s="25" t="s">
        <v>60</v>
      </c>
    </row>
    <row r="3199" spans="2:10" ht="12.75">
      <c r="B3199" s="72" t="s">
        <v>11873</v>
      </c>
      <c r="C3199" s="8" t="s">
        <v>24870</v>
      </c>
      <c r="D3199" s="54" t="s">
        <v>11874</v>
      </c>
      <c r="E3199" s="70">
        <v>5700</v>
      </c>
      <c r="F3199" s="26">
        <v>4575</v>
      </c>
      <c r="G3199" s="12">
        <f t="shared" si="49"/>
        <v>0.24590163934426235</v>
      </c>
      <c r="H3199" s="12" t="s">
        <v>31884</v>
      </c>
      <c r="I3199" s="12" t="s">
        <v>29791</v>
      </c>
      <c r="J3199" s="25" t="s">
        <v>60</v>
      </c>
    </row>
    <row r="3200" spans="2:10" ht="12.75">
      <c r="B3200" s="72" t="s">
        <v>14333</v>
      </c>
      <c r="C3200" s="8" t="s">
        <v>25324</v>
      </c>
      <c r="D3200" s="54" t="s">
        <v>14334</v>
      </c>
      <c r="E3200" s="70">
        <v>5600</v>
      </c>
      <c r="F3200" s="26">
        <v>4507</v>
      </c>
      <c r="G3200" s="12">
        <f t="shared" si="49"/>
        <v>0.24251164854670515</v>
      </c>
      <c r="H3200" s="12" t="s">
        <v>60</v>
      </c>
      <c r="I3200" s="12" t="s">
        <v>60</v>
      </c>
      <c r="J3200" s="25" t="s">
        <v>60</v>
      </c>
    </row>
    <row r="3201" spans="2:10" ht="12.75">
      <c r="B3201" s="72" t="s">
        <v>14385</v>
      </c>
      <c r="C3201" s="8" t="s">
        <v>25140</v>
      </c>
      <c r="D3201" s="54" t="s">
        <v>14386</v>
      </c>
      <c r="E3201" s="70">
        <v>5700</v>
      </c>
      <c r="F3201" s="26">
        <v>4523</v>
      </c>
      <c r="G3201" s="12">
        <f t="shared" si="49"/>
        <v>0.26022551403935434</v>
      </c>
      <c r="H3201" s="12" t="s">
        <v>31965</v>
      </c>
      <c r="I3201" s="12" t="s">
        <v>29792</v>
      </c>
      <c r="J3201" s="25" t="s">
        <v>60</v>
      </c>
    </row>
    <row r="3202" spans="2:10" ht="12.75">
      <c r="B3202" s="72" t="s">
        <v>14389</v>
      </c>
      <c r="C3202" s="8" t="s">
        <v>25335</v>
      </c>
      <c r="D3202" s="54" t="s">
        <v>14390</v>
      </c>
      <c r="E3202" s="70">
        <v>5700</v>
      </c>
      <c r="F3202" s="26">
        <v>4557</v>
      </c>
      <c r="G3202" s="12">
        <f t="shared" ref="G3202:G3265" si="50">IFERROR(E3202/F3202-1,0)</f>
        <v>0.25082290980908484</v>
      </c>
      <c r="H3202" s="12" t="s">
        <v>31864</v>
      </c>
      <c r="I3202" s="12" t="s">
        <v>29793</v>
      </c>
      <c r="J3202" s="25" t="s">
        <v>60</v>
      </c>
    </row>
    <row r="3203" spans="2:10" ht="12.75">
      <c r="B3203" s="72" t="s">
        <v>14393</v>
      </c>
      <c r="C3203" s="8" t="s">
        <v>25336</v>
      </c>
      <c r="D3203" s="54" t="s">
        <v>14394</v>
      </c>
      <c r="E3203" s="70">
        <v>5700</v>
      </c>
      <c r="F3203" s="26">
        <v>4545</v>
      </c>
      <c r="G3203" s="12">
        <f t="shared" si="50"/>
        <v>0.2541254125412542</v>
      </c>
      <c r="H3203" s="12" t="s">
        <v>31950</v>
      </c>
      <c r="I3203" s="12" t="s">
        <v>29794</v>
      </c>
      <c r="J3203" s="25" t="s">
        <v>60</v>
      </c>
    </row>
    <row r="3204" spans="2:10" ht="12.75">
      <c r="B3204" s="72" t="s">
        <v>16691</v>
      </c>
      <c r="C3204" s="8" t="s">
        <v>25868</v>
      </c>
      <c r="D3204" s="54" t="s">
        <v>16692</v>
      </c>
      <c r="E3204" s="70">
        <v>5600</v>
      </c>
      <c r="F3204" s="26">
        <v>4506</v>
      </c>
      <c r="G3204" s="12">
        <f t="shared" si="50"/>
        <v>0.24278739458499787</v>
      </c>
      <c r="H3204" s="12" t="s">
        <v>60</v>
      </c>
      <c r="I3204" s="12" t="s">
        <v>29795</v>
      </c>
      <c r="J3204" s="25" t="s">
        <v>60</v>
      </c>
    </row>
    <row r="3205" spans="2:10" ht="12.75">
      <c r="B3205" s="72" t="s">
        <v>16695</v>
      </c>
      <c r="C3205" s="8" t="s">
        <v>25869</v>
      </c>
      <c r="D3205" s="54" t="s">
        <v>16696</v>
      </c>
      <c r="E3205" s="70">
        <v>5700</v>
      </c>
      <c r="F3205" s="26">
        <v>4543</v>
      </c>
      <c r="G3205" s="12">
        <f t="shared" si="50"/>
        <v>0.25467752586396664</v>
      </c>
      <c r="H3205" s="12" t="s">
        <v>31681</v>
      </c>
      <c r="I3205" s="12" t="s">
        <v>29796</v>
      </c>
      <c r="J3205" s="25" t="s">
        <v>60</v>
      </c>
    </row>
    <row r="3206" spans="2:10" ht="12.75">
      <c r="B3206" s="72" t="s">
        <v>16699</v>
      </c>
      <c r="C3206" s="8" t="s">
        <v>25870</v>
      </c>
      <c r="D3206" s="54" t="s">
        <v>16700</v>
      </c>
      <c r="E3206" s="70">
        <v>5700</v>
      </c>
      <c r="F3206" s="26">
        <v>4579</v>
      </c>
      <c r="G3206" s="12">
        <f t="shared" si="50"/>
        <v>0.24481327800829877</v>
      </c>
      <c r="H3206" s="12" t="s">
        <v>31799</v>
      </c>
      <c r="I3206" s="12" t="s">
        <v>29797</v>
      </c>
      <c r="J3206" s="25" t="s">
        <v>60</v>
      </c>
    </row>
    <row r="3207" spans="2:10" ht="12.75">
      <c r="B3207" s="72" t="s">
        <v>17223</v>
      </c>
      <c r="C3207" s="8" t="s">
        <v>25994</v>
      </c>
      <c r="D3207" s="54" t="s">
        <v>17224</v>
      </c>
      <c r="E3207" s="70">
        <v>5700</v>
      </c>
      <c r="F3207" s="26">
        <v>4532</v>
      </c>
      <c r="G3207" s="12">
        <f t="shared" si="50"/>
        <v>0.25772285966460728</v>
      </c>
      <c r="H3207" s="12" t="s">
        <v>60</v>
      </c>
      <c r="I3207" s="12" t="s">
        <v>60</v>
      </c>
      <c r="J3207" s="25" t="s">
        <v>60</v>
      </c>
    </row>
    <row r="3208" spans="2:10" ht="12.75">
      <c r="B3208" s="72" t="s">
        <v>20167</v>
      </c>
      <c r="C3208" s="8" t="s">
        <v>26502</v>
      </c>
      <c r="D3208" s="54" t="s">
        <v>20168</v>
      </c>
      <c r="E3208" s="70">
        <v>5700</v>
      </c>
      <c r="F3208" s="26">
        <v>4526</v>
      </c>
      <c r="G3208" s="12">
        <f t="shared" si="50"/>
        <v>0.25939019001325669</v>
      </c>
      <c r="H3208" s="12" t="s">
        <v>31814</v>
      </c>
      <c r="I3208" s="12" t="s">
        <v>29798</v>
      </c>
      <c r="J3208" s="25" t="s">
        <v>60</v>
      </c>
    </row>
    <row r="3209" spans="2:10" ht="12.75">
      <c r="B3209" s="72" t="s">
        <v>23460</v>
      </c>
      <c r="C3209" s="8" t="s">
        <v>27077</v>
      </c>
      <c r="D3209" s="54" t="s">
        <v>23461</v>
      </c>
      <c r="E3209" s="70">
        <v>5600</v>
      </c>
      <c r="F3209" s="26">
        <v>4496</v>
      </c>
      <c r="G3209" s="12">
        <f t="shared" si="50"/>
        <v>0.24555160142348753</v>
      </c>
      <c r="H3209" s="12" t="s">
        <v>31989</v>
      </c>
      <c r="I3209" s="12" t="s">
        <v>29799</v>
      </c>
      <c r="J3209" s="25" t="s">
        <v>60</v>
      </c>
    </row>
    <row r="3210" spans="2:10" ht="12.75">
      <c r="B3210" s="72" t="s">
        <v>24313</v>
      </c>
      <c r="C3210" s="8" t="s">
        <v>27195</v>
      </c>
      <c r="D3210" s="54" t="s">
        <v>24314</v>
      </c>
      <c r="E3210" s="70">
        <v>5700</v>
      </c>
      <c r="F3210" s="26">
        <v>4557</v>
      </c>
      <c r="G3210" s="12">
        <f t="shared" si="50"/>
        <v>0.25082290980908484</v>
      </c>
      <c r="H3210" s="12" t="s">
        <v>60</v>
      </c>
      <c r="I3210" s="12" t="s">
        <v>60</v>
      </c>
      <c r="J3210" s="25" t="s">
        <v>60</v>
      </c>
    </row>
    <row r="3211" spans="2:10" ht="12.75">
      <c r="B3211" s="72" t="s">
        <v>24345</v>
      </c>
      <c r="C3211" s="8" t="s">
        <v>27203</v>
      </c>
      <c r="D3211" s="54" t="s">
        <v>24346</v>
      </c>
      <c r="E3211" s="70">
        <v>5700</v>
      </c>
      <c r="F3211" s="26">
        <v>4521</v>
      </c>
      <c r="G3211" s="12">
        <f t="shared" si="50"/>
        <v>0.2607830126078301</v>
      </c>
      <c r="H3211" s="12" t="s">
        <v>60</v>
      </c>
      <c r="I3211" s="12" t="s">
        <v>60</v>
      </c>
      <c r="J3211" s="25" t="s">
        <v>60</v>
      </c>
    </row>
    <row r="3212" spans="2:10" ht="12.75">
      <c r="B3212" s="45" t="s">
        <v>4396</v>
      </c>
      <c r="C3212" s="8" t="s">
        <v>4390</v>
      </c>
      <c r="D3212" s="54" t="s">
        <v>4397</v>
      </c>
      <c r="E3212" s="70">
        <v>5800</v>
      </c>
      <c r="F3212" s="26">
        <v>4600</v>
      </c>
      <c r="G3212" s="12">
        <f t="shared" si="50"/>
        <v>0.26086956521739135</v>
      </c>
      <c r="H3212" s="12" t="s">
        <v>4355</v>
      </c>
      <c r="I3212" s="12" t="s">
        <v>29800</v>
      </c>
      <c r="J3212" s="25" t="s">
        <v>60</v>
      </c>
    </row>
    <row r="3213" spans="2:10" ht="12.75">
      <c r="B3213" s="45" t="s">
        <v>8701</v>
      </c>
      <c r="C3213" s="8" t="s">
        <v>8700</v>
      </c>
      <c r="D3213" s="54" t="s">
        <v>8702</v>
      </c>
      <c r="E3213" s="70">
        <v>5800</v>
      </c>
      <c r="F3213" s="26">
        <v>4600</v>
      </c>
      <c r="G3213" s="12">
        <f t="shared" si="50"/>
        <v>0.26086956521739135</v>
      </c>
      <c r="H3213" s="12" t="s">
        <v>60</v>
      </c>
      <c r="I3213" s="12" t="s">
        <v>60</v>
      </c>
      <c r="J3213" s="25" t="s">
        <v>60</v>
      </c>
    </row>
    <row r="3214" spans="2:10" ht="12.75">
      <c r="B3214" s="45" t="s">
        <v>8705</v>
      </c>
      <c r="C3214" s="8" t="s">
        <v>8704</v>
      </c>
      <c r="D3214" s="54" t="s">
        <v>8706</v>
      </c>
      <c r="E3214" s="70">
        <v>5800</v>
      </c>
      <c r="F3214" s="26">
        <v>4600</v>
      </c>
      <c r="G3214" s="12">
        <f t="shared" si="50"/>
        <v>0.26086956521739135</v>
      </c>
      <c r="H3214" s="12" t="s">
        <v>60</v>
      </c>
      <c r="I3214" s="12" t="s">
        <v>60</v>
      </c>
      <c r="J3214" s="25" t="s">
        <v>60</v>
      </c>
    </row>
    <row r="3215" spans="2:10" ht="12.75">
      <c r="B3215" s="72" t="s">
        <v>11277</v>
      </c>
      <c r="C3215" s="8" t="s">
        <v>24722</v>
      </c>
      <c r="D3215" s="54" t="s">
        <v>11278</v>
      </c>
      <c r="E3215" s="70">
        <v>5700</v>
      </c>
      <c r="F3215" s="26">
        <v>4586</v>
      </c>
      <c r="G3215" s="12">
        <f t="shared" si="50"/>
        <v>0.24291321412996081</v>
      </c>
      <c r="H3215" s="12" t="s">
        <v>31793</v>
      </c>
      <c r="I3215" s="12" t="s">
        <v>29801</v>
      </c>
      <c r="J3215" s="25" t="s">
        <v>60</v>
      </c>
    </row>
    <row r="3216" spans="2:10" ht="12.75">
      <c r="B3216" s="72" t="s">
        <v>11877</v>
      </c>
      <c r="C3216" s="8" t="s">
        <v>24871</v>
      </c>
      <c r="D3216" s="54" t="s">
        <v>11878</v>
      </c>
      <c r="E3216" s="70">
        <v>5800</v>
      </c>
      <c r="F3216" s="26">
        <v>4611</v>
      </c>
      <c r="G3216" s="12">
        <f t="shared" si="50"/>
        <v>0.25786163522012573</v>
      </c>
      <c r="H3216" s="12" t="s">
        <v>31772</v>
      </c>
      <c r="I3216" s="12" t="s">
        <v>29802</v>
      </c>
      <c r="J3216" s="25" t="s">
        <v>60</v>
      </c>
    </row>
    <row r="3217" spans="2:10" ht="12.75">
      <c r="B3217" s="72" t="s">
        <v>14397</v>
      </c>
      <c r="C3217" s="8" t="s">
        <v>25337</v>
      </c>
      <c r="D3217" s="54" t="s">
        <v>14398</v>
      </c>
      <c r="E3217" s="70">
        <v>5800</v>
      </c>
      <c r="F3217" s="26">
        <v>4642</v>
      </c>
      <c r="G3217" s="12">
        <f t="shared" si="50"/>
        <v>0.24946143903489881</v>
      </c>
      <c r="H3217" s="12" t="s">
        <v>31683</v>
      </c>
      <c r="I3217" s="12" t="s">
        <v>29803</v>
      </c>
      <c r="J3217" s="25" t="s">
        <v>60</v>
      </c>
    </row>
    <row r="3218" spans="2:10" ht="12.75">
      <c r="B3218" s="72" t="s">
        <v>16703</v>
      </c>
      <c r="C3218" s="8" t="s">
        <v>25871</v>
      </c>
      <c r="D3218" s="54" t="s">
        <v>16704</v>
      </c>
      <c r="E3218" s="70">
        <v>5700</v>
      </c>
      <c r="F3218" s="26">
        <v>4590</v>
      </c>
      <c r="G3218" s="12">
        <f t="shared" si="50"/>
        <v>0.24183006535947715</v>
      </c>
      <c r="H3218" s="12" t="s">
        <v>31876</v>
      </c>
      <c r="I3218" s="12" t="s">
        <v>29804</v>
      </c>
      <c r="J3218" s="25" t="s">
        <v>60</v>
      </c>
    </row>
    <row r="3219" spans="2:10" ht="12.75">
      <c r="B3219" s="72" t="s">
        <v>17227</v>
      </c>
      <c r="C3219" s="8" t="s">
        <v>25995</v>
      </c>
      <c r="D3219" s="54" t="s">
        <v>17228</v>
      </c>
      <c r="E3219" s="70">
        <v>5800</v>
      </c>
      <c r="F3219" s="26">
        <v>4608</v>
      </c>
      <c r="G3219" s="12">
        <f t="shared" si="50"/>
        <v>0.25868055555555558</v>
      </c>
      <c r="H3219" s="12" t="s">
        <v>60</v>
      </c>
      <c r="I3219" s="12" t="s">
        <v>29805</v>
      </c>
      <c r="J3219" s="25" t="s">
        <v>60</v>
      </c>
    </row>
    <row r="3220" spans="2:10" ht="12.75">
      <c r="B3220" s="72" t="s">
        <v>17831</v>
      </c>
      <c r="C3220" s="8" t="s">
        <v>26126</v>
      </c>
      <c r="D3220" s="54" t="s">
        <v>17832</v>
      </c>
      <c r="E3220" s="70">
        <v>5800</v>
      </c>
      <c r="F3220" s="26">
        <v>4646</v>
      </c>
      <c r="G3220" s="12">
        <f t="shared" si="50"/>
        <v>0.248385708136031</v>
      </c>
      <c r="H3220" s="12" t="s">
        <v>31990</v>
      </c>
      <c r="I3220" s="12" t="s">
        <v>29806</v>
      </c>
      <c r="J3220" s="25" t="s">
        <v>60</v>
      </c>
    </row>
    <row r="3221" spans="2:10" ht="12.75">
      <c r="B3221" s="72" t="s">
        <v>18272</v>
      </c>
      <c r="C3221" s="8" t="s">
        <v>26176</v>
      </c>
      <c r="D3221" s="54" t="s">
        <v>18273</v>
      </c>
      <c r="E3221" s="70">
        <v>5800</v>
      </c>
      <c r="F3221" s="26">
        <v>4661</v>
      </c>
      <c r="G3221" s="12">
        <f t="shared" si="50"/>
        <v>0.24436816133876849</v>
      </c>
      <c r="H3221" s="12" t="s">
        <v>31947</v>
      </c>
      <c r="I3221" s="12" t="s">
        <v>29807</v>
      </c>
      <c r="J3221" s="25" t="s">
        <v>60</v>
      </c>
    </row>
    <row r="3222" spans="2:10" ht="12.75">
      <c r="B3222" s="72" t="s">
        <v>19134</v>
      </c>
      <c r="C3222" s="8" t="s">
        <v>26359</v>
      </c>
      <c r="D3222" s="54" t="s">
        <v>19135</v>
      </c>
      <c r="E3222" s="70">
        <v>5800</v>
      </c>
      <c r="F3222" s="26">
        <v>4652</v>
      </c>
      <c r="G3222" s="12">
        <f t="shared" si="50"/>
        <v>0.24677558039552872</v>
      </c>
      <c r="H3222" s="12" t="s">
        <v>31991</v>
      </c>
      <c r="I3222" s="12" t="s">
        <v>29808</v>
      </c>
      <c r="J3222" s="25" t="s">
        <v>60</v>
      </c>
    </row>
    <row r="3223" spans="2:10" ht="12.75">
      <c r="B3223" s="72" t="s">
        <v>20171</v>
      </c>
      <c r="C3223" s="8" t="s">
        <v>26502</v>
      </c>
      <c r="D3223" s="54" t="s">
        <v>20172</v>
      </c>
      <c r="E3223" s="70">
        <v>5800</v>
      </c>
      <c r="F3223" s="26">
        <v>4612</v>
      </c>
      <c r="G3223" s="12">
        <f t="shared" si="50"/>
        <v>0.25758889852558542</v>
      </c>
      <c r="H3223" s="12" t="s">
        <v>31946</v>
      </c>
      <c r="I3223" s="12" t="s">
        <v>29809</v>
      </c>
      <c r="J3223" s="25" t="s">
        <v>60</v>
      </c>
    </row>
    <row r="3224" spans="2:10" ht="12.75">
      <c r="B3224" s="72" t="s">
        <v>20175</v>
      </c>
      <c r="C3224" s="8" t="s">
        <v>26509</v>
      </c>
      <c r="D3224" s="54" t="s">
        <v>20176</v>
      </c>
      <c r="E3224" s="70">
        <v>5800</v>
      </c>
      <c r="F3224" s="26">
        <v>4661</v>
      </c>
      <c r="G3224" s="12">
        <f t="shared" si="50"/>
        <v>0.24436816133876849</v>
      </c>
      <c r="H3224" s="12" t="s">
        <v>31958</v>
      </c>
      <c r="I3224" s="12" t="s">
        <v>29810</v>
      </c>
      <c r="J3224" s="25" t="s">
        <v>60</v>
      </c>
    </row>
    <row r="3225" spans="2:10" ht="12.75">
      <c r="B3225" s="72" t="s">
        <v>23004</v>
      </c>
      <c r="C3225" s="8" t="s">
        <v>26984</v>
      </c>
      <c r="D3225" s="54" t="s">
        <v>23005</v>
      </c>
      <c r="E3225" s="70">
        <v>5800</v>
      </c>
      <c r="F3225" s="26">
        <v>4616</v>
      </c>
      <c r="G3225" s="12">
        <f t="shared" si="50"/>
        <v>0.25649913344887354</v>
      </c>
      <c r="H3225" s="12" t="s">
        <v>31992</v>
      </c>
      <c r="I3225" s="12" t="s">
        <v>29811</v>
      </c>
      <c r="J3225" s="25" t="s">
        <v>60</v>
      </c>
    </row>
    <row r="3226" spans="2:10" ht="12.75">
      <c r="B3226" s="72" t="s">
        <v>24293</v>
      </c>
      <c r="C3226" s="8" t="s">
        <v>27190</v>
      </c>
      <c r="D3226" s="54" t="s">
        <v>24294</v>
      </c>
      <c r="E3226" s="70">
        <v>5800</v>
      </c>
      <c r="F3226" s="26">
        <v>4654</v>
      </c>
      <c r="G3226" s="12">
        <f t="shared" si="50"/>
        <v>0.24623979372582716</v>
      </c>
      <c r="H3226" s="12" t="s">
        <v>60</v>
      </c>
      <c r="I3226" s="12" t="s">
        <v>60</v>
      </c>
      <c r="J3226" s="25" t="s">
        <v>60</v>
      </c>
    </row>
    <row r="3227" spans="2:10" ht="12.75">
      <c r="B3227" s="45" t="s">
        <v>4101</v>
      </c>
      <c r="C3227" s="8" t="s">
        <v>4100</v>
      </c>
      <c r="D3227" s="54" t="s">
        <v>4102</v>
      </c>
      <c r="E3227" s="70">
        <v>5900</v>
      </c>
      <c r="F3227" s="26">
        <v>4700</v>
      </c>
      <c r="G3227" s="12">
        <f t="shared" si="50"/>
        <v>0.25531914893617014</v>
      </c>
      <c r="H3227" s="12" t="s">
        <v>4104</v>
      </c>
      <c r="I3227" s="12" t="s">
        <v>29812</v>
      </c>
      <c r="J3227" s="25" t="s">
        <v>60</v>
      </c>
    </row>
    <row r="3228" spans="2:10" ht="12.75">
      <c r="B3228" s="45" t="s">
        <v>4587</v>
      </c>
      <c r="C3228" s="8" t="s">
        <v>4586</v>
      </c>
      <c r="D3228" s="54" t="s">
        <v>4588</v>
      </c>
      <c r="E3228" s="70">
        <v>5900</v>
      </c>
      <c r="F3228" s="26">
        <v>4700</v>
      </c>
      <c r="G3228" s="12">
        <f t="shared" si="50"/>
        <v>0.25531914893617014</v>
      </c>
      <c r="H3228" s="12" t="s">
        <v>60</v>
      </c>
      <c r="I3228" s="12" t="s">
        <v>60</v>
      </c>
      <c r="J3228" s="25" t="s">
        <v>60</v>
      </c>
    </row>
    <row r="3229" spans="2:10" ht="12.75">
      <c r="B3229" s="45" t="s">
        <v>4802</v>
      </c>
      <c r="C3229" s="8" t="s">
        <v>4801</v>
      </c>
      <c r="D3229" s="54" t="s">
        <v>4803</v>
      </c>
      <c r="E3229" s="70">
        <v>5900</v>
      </c>
      <c r="F3229" s="26">
        <v>4700</v>
      </c>
      <c r="G3229" s="12">
        <f t="shared" si="50"/>
        <v>0.25531914893617014</v>
      </c>
      <c r="H3229" s="12" t="s">
        <v>4804</v>
      </c>
      <c r="I3229" s="12" t="s">
        <v>29813</v>
      </c>
      <c r="J3229" s="25" t="s">
        <v>60</v>
      </c>
    </row>
    <row r="3230" spans="2:10" ht="12.75">
      <c r="B3230" s="46" t="s">
        <v>6956</v>
      </c>
      <c r="C3230" s="8" t="s">
        <v>6955</v>
      </c>
      <c r="D3230" s="54" t="s">
        <v>6957</v>
      </c>
      <c r="E3230" s="70">
        <v>5900</v>
      </c>
      <c r="F3230" s="26">
        <v>4700</v>
      </c>
      <c r="G3230" s="12">
        <f t="shared" si="50"/>
        <v>0.25531914893617014</v>
      </c>
      <c r="H3230" s="12" t="s">
        <v>6943</v>
      </c>
      <c r="I3230" s="12" t="s">
        <v>29814</v>
      </c>
      <c r="J3230" s="25" t="s">
        <v>60</v>
      </c>
    </row>
    <row r="3231" spans="2:10" ht="12.75">
      <c r="B3231" s="46" t="s">
        <v>6998</v>
      </c>
      <c r="C3231" s="8" t="s">
        <v>6997</v>
      </c>
      <c r="D3231" s="54" t="s">
        <v>6999</v>
      </c>
      <c r="E3231" s="70">
        <v>5900</v>
      </c>
      <c r="F3231" s="26">
        <v>4700</v>
      </c>
      <c r="G3231" s="12">
        <f t="shared" si="50"/>
        <v>0.25531914893617014</v>
      </c>
      <c r="H3231" s="12" t="s">
        <v>7001</v>
      </c>
      <c r="I3231" s="12" t="s">
        <v>29815</v>
      </c>
      <c r="J3231" s="25" t="s">
        <v>60</v>
      </c>
    </row>
    <row r="3232" spans="2:10" ht="12.75">
      <c r="B3232" s="46" t="s">
        <v>7051</v>
      </c>
      <c r="C3232" s="8" t="s">
        <v>7050</v>
      </c>
      <c r="D3232" s="54" t="s">
        <v>7052</v>
      </c>
      <c r="E3232" s="70">
        <v>5900</v>
      </c>
      <c r="F3232" s="26">
        <v>4700</v>
      </c>
      <c r="G3232" s="12">
        <f t="shared" si="50"/>
        <v>0.25531914893617014</v>
      </c>
      <c r="H3232" s="12" t="s">
        <v>7048</v>
      </c>
      <c r="I3232" s="12" t="s">
        <v>29816</v>
      </c>
      <c r="J3232" s="25" t="s">
        <v>60</v>
      </c>
    </row>
    <row r="3233" spans="2:10" ht="12.75">
      <c r="B3233" s="72" t="s">
        <v>9791</v>
      </c>
      <c r="C3233" s="8" t="s">
        <v>60</v>
      </c>
      <c r="D3233" s="54" t="s">
        <v>9792</v>
      </c>
      <c r="E3233" s="70">
        <v>5900</v>
      </c>
      <c r="F3233" s="26">
        <v>4722</v>
      </c>
      <c r="G3233" s="12">
        <f t="shared" si="50"/>
        <v>0.24947056332062689</v>
      </c>
      <c r="H3233" s="12" t="s">
        <v>60</v>
      </c>
      <c r="I3233" s="12" t="s">
        <v>60</v>
      </c>
      <c r="J3233" s="25" t="s">
        <v>60</v>
      </c>
    </row>
    <row r="3234" spans="2:10" ht="12.75">
      <c r="B3234" s="72" t="s">
        <v>11881</v>
      </c>
      <c r="C3234" s="8" t="s">
        <v>24872</v>
      </c>
      <c r="D3234" s="54" t="s">
        <v>11882</v>
      </c>
      <c r="E3234" s="70">
        <v>5900</v>
      </c>
      <c r="F3234" s="26">
        <v>4717</v>
      </c>
      <c r="G3234" s="12">
        <f t="shared" si="50"/>
        <v>0.25079499682001272</v>
      </c>
      <c r="H3234" s="12" t="s">
        <v>31884</v>
      </c>
      <c r="I3234" s="12" t="s">
        <v>29817</v>
      </c>
      <c r="J3234" s="25" t="s">
        <v>60</v>
      </c>
    </row>
    <row r="3235" spans="2:10" ht="12.75">
      <c r="B3235" s="72" t="s">
        <v>14401</v>
      </c>
      <c r="C3235" s="8" t="s">
        <v>25338</v>
      </c>
      <c r="D3235" s="54" t="s">
        <v>14402</v>
      </c>
      <c r="E3235" s="70">
        <v>5800</v>
      </c>
      <c r="F3235" s="26">
        <v>4674</v>
      </c>
      <c r="G3235" s="12">
        <f t="shared" si="50"/>
        <v>0.24090714591356432</v>
      </c>
      <c r="H3235" s="12" t="s">
        <v>31950</v>
      </c>
      <c r="I3235" s="12" t="s">
        <v>29818</v>
      </c>
      <c r="J3235" s="25" t="s">
        <v>60</v>
      </c>
    </row>
    <row r="3236" spans="2:10" ht="12.75">
      <c r="B3236" s="72" t="s">
        <v>16707</v>
      </c>
      <c r="C3236" s="8" t="s">
        <v>25872</v>
      </c>
      <c r="D3236" s="54" t="s">
        <v>16708</v>
      </c>
      <c r="E3236" s="70">
        <v>5900</v>
      </c>
      <c r="F3236" s="26">
        <v>4684</v>
      </c>
      <c r="G3236" s="12">
        <f t="shared" si="50"/>
        <v>0.25960717335610584</v>
      </c>
      <c r="H3236" s="12" t="s">
        <v>31897</v>
      </c>
      <c r="I3236" s="12" t="s">
        <v>29819</v>
      </c>
      <c r="J3236" s="25" t="s">
        <v>60</v>
      </c>
    </row>
    <row r="3237" spans="2:10" ht="12.75">
      <c r="B3237" s="72" t="s">
        <v>16711</v>
      </c>
      <c r="C3237" s="8" t="s">
        <v>25873</v>
      </c>
      <c r="D3237" s="54" t="s">
        <v>16712</v>
      </c>
      <c r="E3237" s="70">
        <v>5900</v>
      </c>
      <c r="F3237" s="26">
        <v>4684</v>
      </c>
      <c r="G3237" s="12">
        <f t="shared" si="50"/>
        <v>0.25960717335610584</v>
      </c>
      <c r="H3237" s="12" t="s">
        <v>31799</v>
      </c>
      <c r="I3237" s="12" t="s">
        <v>29820</v>
      </c>
      <c r="J3237" s="25" t="s">
        <v>60</v>
      </c>
    </row>
    <row r="3238" spans="2:10" ht="12.75">
      <c r="B3238" s="72" t="s">
        <v>16994</v>
      </c>
      <c r="C3238" s="8" t="s">
        <v>25939</v>
      </c>
      <c r="D3238" s="54" t="s">
        <v>16995</v>
      </c>
      <c r="E3238" s="70">
        <v>5900</v>
      </c>
      <c r="F3238" s="26">
        <v>4700</v>
      </c>
      <c r="G3238" s="12">
        <f t="shared" si="50"/>
        <v>0.25531914893617014</v>
      </c>
      <c r="H3238" s="12" t="s">
        <v>31812</v>
      </c>
      <c r="I3238" s="12" t="s">
        <v>29821</v>
      </c>
      <c r="J3238" s="25" t="s">
        <v>60</v>
      </c>
    </row>
    <row r="3239" spans="2:10" ht="12.75">
      <c r="B3239" s="72" t="s">
        <v>16998</v>
      </c>
      <c r="C3239" s="8" t="s">
        <v>25940</v>
      </c>
      <c r="D3239" s="54" t="s">
        <v>16999</v>
      </c>
      <c r="E3239" s="70">
        <v>5900</v>
      </c>
      <c r="F3239" s="26">
        <v>4700</v>
      </c>
      <c r="G3239" s="12">
        <f t="shared" si="50"/>
        <v>0.25531914893617014</v>
      </c>
      <c r="H3239" s="12" t="s">
        <v>31812</v>
      </c>
      <c r="I3239" s="12" t="s">
        <v>29822</v>
      </c>
      <c r="J3239" s="25" t="s">
        <v>60</v>
      </c>
    </row>
    <row r="3240" spans="2:10" ht="12.75">
      <c r="B3240" s="72" t="s">
        <v>17231</v>
      </c>
      <c r="C3240" s="8" t="s">
        <v>25996</v>
      </c>
      <c r="D3240" s="54" t="s">
        <v>17232</v>
      </c>
      <c r="E3240" s="70">
        <v>5900</v>
      </c>
      <c r="F3240" s="26">
        <v>4683</v>
      </c>
      <c r="G3240" s="12">
        <f t="shared" si="50"/>
        <v>0.25987614776852452</v>
      </c>
      <c r="H3240" s="12" t="s">
        <v>60</v>
      </c>
      <c r="I3240" s="12" t="s">
        <v>60</v>
      </c>
      <c r="J3240" s="25" t="s">
        <v>60</v>
      </c>
    </row>
    <row r="3241" spans="2:10" ht="12.75">
      <c r="B3241" s="72" t="s">
        <v>21365</v>
      </c>
      <c r="C3241" s="8" t="s">
        <v>26728</v>
      </c>
      <c r="D3241" s="54" t="s">
        <v>21366</v>
      </c>
      <c r="E3241" s="70">
        <v>5800</v>
      </c>
      <c r="F3241" s="26">
        <v>4668</v>
      </c>
      <c r="G3241" s="12">
        <f t="shared" si="50"/>
        <v>0.24250214224507283</v>
      </c>
      <c r="H3241" s="12" t="s">
        <v>31700</v>
      </c>
      <c r="I3241" s="12" t="s">
        <v>29823</v>
      </c>
      <c r="J3241" s="25" t="s">
        <v>60</v>
      </c>
    </row>
    <row r="3242" spans="2:10" ht="12.75">
      <c r="B3242" s="72" t="s">
        <v>21847</v>
      </c>
      <c r="C3242" s="8" t="s">
        <v>26800</v>
      </c>
      <c r="D3242" s="54" t="s">
        <v>21848</v>
      </c>
      <c r="E3242" s="70">
        <v>5800</v>
      </c>
      <c r="F3242" s="26">
        <v>4679</v>
      </c>
      <c r="G3242" s="12">
        <f t="shared" si="50"/>
        <v>0.23958110707416114</v>
      </c>
      <c r="H3242" s="12" t="s">
        <v>31969</v>
      </c>
      <c r="I3242" s="12" t="s">
        <v>29824</v>
      </c>
      <c r="J3242" s="25" t="s">
        <v>60</v>
      </c>
    </row>
    <row r="3243" spans="2:10" ht="12.75">
      <c r="B3243" s="72" t="s">
        <v>22711</v>
      </c>
      <c r="C3243" s="8" t="s">
        <v>26930</v>
      </c>
      <c r="D3243" s="54" t="s">
        <v>22712</v>
      </c>
      <c r="E3243" s="70">
        <v>5900</v>
      </c>
      <c r="F3243" s="26">
        <v>4718</v>
      </c>
      <c r="G3243" s="12">
        <f t="shared" si="50"/>
        <v>0.25052988554472244</v>
      </c>
      <c r="H3243" s="12" t="s">
        <v>60</v>
      </c>
      <c r="I3243" s="12" t="s">
        <v>60</v>
      </c>
      <c r="J3243" s="25" t="s">
        <v>60</v>
      </c>
    </row>
    <row r="3244" spans="2:10" ht="12.75">
      <c r="B3244" s="72" t="s">
        <v>24000</v>
      </c>
      <c r="C3244" s="8" t="s">
        <v>60</v>
      </c>
      <c r="D3244" s="54" t="s">
        <v>24001</v>
      </c>
      <c r="E3244" s="70">
        <v>5900</v>
      </c>
      <c r="F3244" s="26">
        <v>4717</v>
      </c>
      <c r="G3244" s="12">
        <f t="shared" si="50"/>
        <v>0.25079499682001272</v>
      </c>
      <c r="H3244" s="12" t="s">
        <v>60</v>
      </c>
      <c r="I3244" s="12" t="s">
        <v>29825</v>
      </c>
      <c r="J3244" s="25" t="s">
        <v>60</v>
      </c>
    </row>
    <row r="3245" spans="2:10" ht="12.75">
      <c r="B3245" s="45" t="s">
        <v>4458</v>
      </c>
      <c r="C3245" s="8" t="s">
        <v>4457</v>
      </c>
      <c r="D3245" s="54" t="s">
        <v>4459</v>
      </c>
      <c r="E3245" s="70">
        <v>6000</v>
      </c>
      <c r="F3245" s="26">
        <v>4800</v>
      </c>
      <c r="G3245" s="12">
        <f t="shared" si="50"/>
        <v>0.25</v>
      </c>
      <c r="H3245" s="12" t="s">
        <v>4342</v>
      </c>
      <c r="I3245" s="12" t="s">
        <v>29826</v>
      </c>
      <c r="J3245" s="25" t="s">
        <v>60</v>
      </c>
    </row>
    <row r="3246" spans="2:10" ht="12.75">
      <c r="B3246" s="45" t="s">
        <v>4638</v>
      </c>
      <c r="C3246" s="8" t="s">
        <v>4637</v>
      </c>
      <c r="D3246" s="54" t="s">
        <v>4639</v>
      </c>
      <c r="E3246" s="70">
        <v>6000</v>
      </c>
      <c r="F3246" s="26">
        <v>4800</v>
      </c>
      <c r="G3246" s="12">
        <f t="shared" si="50"/>
        <v>0.25</v>
      </c>
      <c r="H3246" s="12" t="s">
        <v>4629</v>
      </c>
      <c r="I3246" s="12" t="s">
        <v>29827</v>
      </c>
      <c r="J3246" s="25" t="s">
        <v>60</v>
      </c>
    </row>
    <row r="3247" spans="2:10" ht="12.75">
      <c r="B3247" s="72" t="s">
        <v>14405</v>
      </c>
      <c r="C3247" s="8" t="s">
        <v>25339</v>
      </c>
      <c r="D3247" s="54" t="s">
        <v>14406</v>
      </c>
      <c r="E3247" s="70">
        <v>6000</v>
      </c>
      <c r="F3247" s="26">
        <v>4790</v>
      </c>
      <c r="G3247" s="12">
        <f t="shared" si="50"/>
        <v>0.25260960334029225</v>
      </c>
      <c r="H3247" s="12" t="s">
        <v>31864</v>
      </c>
      <c r="I3247" s="12" t="s">
        <v>29828</v>
      </c>
      <c r="J3247" s="25" t="s">
        <v>60</v>
      </c>
    </row>
    <row r="3248" spans="2:10" ht="12.75">
      <c r="B3248" s="72" t="s">
        <v>14413</v>
      </c>
      <c r="C3248" s="8" t="s">
        <v>25341</v>
      </c>
      <c r="D3248" s="54" t="s">
        <v>14414</v>
      </c>
      <c r="E3248" s="70">
        <v>6000</v>
      </c>
      <c r="F3248" s="26">
        <v>4803</v>
      </c>
      <c r="G3248" s="12">
        <f t="shared" si="50"/>
        <v>0.24921923797626477</v>
      </c>
      <c r="H3248" s="12" t="s">
        <v>31950</v>
      </c>
      <c r="I3248" s="12" t="s">
        <v>29829</v>
      </c>
      <c r="J3248" s="25" t="s">
        <v>60</v>
      </c>
    </row>
    <row r="3249" spans="2:10" ht="12.75">
      <c r="B3249" s="72" t="s">
        <v>16719</v>
      </c>
      <c r="C3249" s="8" t="s">
        <v>25875</v>
      </c>
      <c r="D3249" s="54" t="s">
        <v>16720</v>
      </c>
      <c r="E3249" s="70">
        <v>6000</v>
      </c>
      <c r="F3249" s="26">
        <v>4779</v>
      </c>
      <c r="G3249" s="12">
        <f t="shared" si="50"/>
        <v>0.25549278091650973</v>
      </c>
      <c r="H3249" s="12" t="s">
        <v>31876</v>
      </c>
      <c r="I3249" s="12" t="s">
        <v>29830</v>
      </c>
      <c r="J3249" s="25" t="s">
        <v>60</v>
      </c>
    </row>
    <row r="3250" spans="2:10" ht="12.75">
      <c r="B3250" s="72" t="s">
        <v>16723</v>
      </c>
      <c r="C3250" s="8" t="s">
        <v>25876</v>
      </c>
      <c r="D3250" s="54" t="s">
        <v>16724</v>
      </c>
      <c r="E3250" s="70">
        <v>6000</v>
      </c>
      <c r="F3250" s="26">
        <v>4790</v>
      </c>
      <c r="G3250" s="12">
        <f t="shared" si="50"/>
        <v>0.25260960334029225</v>
      </c>
      <c r="H3250" s="12" t="s">
        <v>31799</v>
      </c>
      <c r="I3250" s="12" t="s">
        <v>29831</v>
      </c>
      <c r="J3250" s="25" t="s">
        <v>60</v>
      </c>
    </row>
    <row r="3251" spans="2:10" ht="12.75">
      <c r="B3251" s="72" t="s">
        <v>17127</v>
      </c>
      <c r="C3251" s="8" t="s">
        <v>25971</v>
      </c>
      <c r="D3251" s="54" t="s">
        <v>17128</v>
      </c>
      <c r="E3251" s="70">
        <v>5900</v>
      </c>
      <c r="F3251" s="26">
        <v>4759</v>
      </c>
      <c r="G3251" s="12">
        <f t="shared" si="50"/>
        <v>0.23975625131330114</v>
      </c>
      <c r="H3251" s="12" t="s">
        <v>31993</v>
      </c>
      <c r="I3251" s="12" t="s">
        <v>29832</v>
      </c>
      <c r="J3251" s="25" t="s">
        <v>60</v>
      </c>
    </row>
    <row r="3252" spans="2:10" ht="12.75">
      <c r="B3252" s="72" t="s">
        <v>17235</v>
      </c>
      <c r="C3252" s="8" t="s">
        <v>25997</v>
      </c>
      <c r="D3252" s="54" t="s">
        <v>17236</v>
      </c>
      <c r="E3252" s="70">
        <v>5900</v>
      </c>
      <c r="F3252" s="26">
        <v>4759</v>
      </c>
      <c r="G3252" s="12">
        <f t="shared" si="50"/>
        <v>0.23975625131330114</v>
      </c>
      <c r="H3252" s="12" t="s">
        <v>60</v>
      </c>
      <c r="I3252" s="12" t="s">
        <v>29833</v>
      </c>
      <c r="J3252" s="25" t="s">
        <v>60</v>
      </c>
    </row>
    <row r="3253" spans="2:10" ht="12.75">
      <c r="B3253" s="72" t="s">
        <v>19138</v>
      </c>
      <c r="C3253" s="8" t="s">
        <v>26360</v>
      </c>
      <c r="D3253" s="54" t="s">
        <v>19139</v>
      </c>
      <c r="E3253" s="70">
        <v>6000</v>
      </c>
      <c r="F3253" s="26">
        <v>4784</v>
      </c>
      <c r="G3253" s="12">
        <f t="shared" si="50"/>
        <v>0.25418060200668902</v>
      </c>
      <c r="H3253" s="12" t="s">
        <v>31994</v>
      </c>
      <c r="I3253" s="12" t="s">
        <v>29834</v>
      </c>
      <c r="J3253" s="25" t="s">
        <v>60</v>
      </c>
    </row>
    <row r="3254" spans="2:10" ht="12.75">
      <c r="B3254" s="72" t="s">
        <v>21369</v>
      </c>
      <c r="C3254" s="8" t="s">
        <v>26729</v>
      </c>
      <c r="D3254" s="54" t="s">
        <v>21370</v>
      </c>
      <c r="E3254" s="70">
        <v>6000</v>
      </c>
      <c r="F3254" s="26">
        <v>4813</v>
      </c>
      <c r="G3254" s="12">
        <f t="shared" si="50"/>
        <v>0.24662372740494498</v>
      </c>
      <c r="H3254" s="12" t="s">
        <v>31698</v>
      </c>
      <c r="I3254" s="12" t="s">
        <v>29835</v>
      </c>
      <c r="J3254" s="25" t="s">
        <v>60</v>
      </c>
    </row>
    <row r="3255" spans="2:10" ht="12.75">
      <c r="B3255" s="72" t="s">
        <v>22563</v>
      </c>
      <c r="C3255" s="8" t="s">
        <v>26921</v>
      </c>
      <c r="D3255" s="54" t="s">
        <v>22564</v>
      </c>
      <c r="E3255" s="70">
        <v>5900</v>
      </c>
      <c r="F3255" s="26">
        <v>4754</v>
      </c>
      <c r="G3255" s="12">
        <f t="shared" si="50"/>
        <v>0.24106015986537654</v>
      </c>
      <c r="H3255" s="12" t="s">
        <v>31977</v>
      </c>
      <c r="I3255" s="12" t="s">
        <v>29836</v>
      </c>
      <c r="J3255" s="25" t="s">
        <v>60</v>
      </c>
    </row>
    <row r="3256" spans="2:10" ht="12.75">
      <c r="B3256" s="45" t="s">
        <v>4476</v>
      </c>
      <c r="C3256" s="8" t="s">
        <v>4475</v>
      </c>
      <c r="D3256" s="54" t="s">
        <v>4477</v>
      </c>
      <c r="E3256" s="70">
        <v>6100</v>
      </c>
      <c r="F3256" s="26">
        <v>4900</v>
      </c>
      <c r="G3256" s="12">
        <f t="shared" si="50"/>
        <v>0.24489795918367352</v>
      </c>
      <c r="H3256" s="12" t="s">
        <v>60</v>
      </c>
      <c r="I3256" s="12" t="s">
        <v>60</v>
      </c>
      <c r="J3256" s="25" t="s">
        <v>60</v>
      </c>
    </row>
    <row r="3257" spans="2:10" ht="12.75">
      <c r="B3257" s="45" t="s">
        <v>6483</v>
      </c>
      <c r="C3257" s="8" t="s">
        <v>6482</v>
      </c>
      <c r="D3257" s="54" t="s">
        <v>6484</v>
      </c>
      <c r="E3257" s="70">
        <v>6100</v>
      </c>
      <c r="F3257" s="26">
        <v>4900</v>
      </c>
      <c r="G3257" s="12">
        <f t="shared" si="50"/>
        <v>0.24489795918367352</v>
      </c>
      <c r="H3257" s="12" t="s">
        <v>6400</v>
      </c>
      <c r="I3257" s="12" t="s">
        <v>29837</v>
      </c>
      <c r="J3257" s="25" t="s">
        <v>60</v>
      </c>
    </row>
    <row r="3258" spans="2:10" ht="12.75">
      <c r="B3258" s="72" t="s">
        <v>10662</v>
      </c>
      <c r="C3258" s="8">
        <v>0</v>
      </c>
      <c r="D3258" s="54" t="s">
        <v>10663</v>
      </c>
      <c r="E3258" s="70">
        <v>6100</v>
      </c>
      <c r="F3258" s="26">
        <v>4854</v>
      </c>
      <c r="G3258" s="12">
        <f t="shared" si="50"/>
        <v>0.25669550885867332</v>
      </c>
      <c r="H3258" s="12" t="s">
        <v>60</v>
      </c>
      <c r="I3258" s="12" t="s">
        <v>60</v>
      </c>
      <c r="J3258" s="25" t="s">
        <v>60</v>
      </c>
    </row>
    <row r="3259" spans="2:10" ht="12.75">
      <c r="B3259" s="72" t="s">
        <v>10686</v>
      </c>
      <c r="C3259" s="8">
        <v>0</v>
      </c>
      <c r="D3259" s="54" t="s">
        <v>10687</v>
      </c>
      <c r="E3259" s="70">
        <v>6100</v>
      </c>
      <c r="F3259" s="26">
        <v>4858</v>
      </c>
      <c r="G3259" s="12">
        <f t="shared" si="50"/>
        <v>0.25566076574722119</v>
      </c>
      <c r="H3259" s="12" t="s">
        <v>60</v>
      </c>
      <c r="I3259" s="12" t="s">
        <v>60</v>
      </c>
      <c r="J3259" s="25" t="s">
        <v>60</v>
      </c>
    </row>
    <row r="3260" spans="2:10" ht="12.75">
      <c r="B3260" s="72" t="s">
        <v>11281</v>
      </c>
      <c r="C3260" s="8" t="s">
        <v>24718</v>
      </c>
      <c r="D3260" s="54" t="s">
        <v>11282</v>
      </c>
      <c r="E3260" s="70">
        <v>6100</v>
      </c>
      <c r="F3260" s="26">
        <v>4883</v>
      </c>
      <c r="G3260" s="12">
        <f t="shared" si="50"/>
        <v>0.24923202949006762</v>
      </c>
      <c r="H3260" s="12" t="s">
        <v>60</v>
      </c>
      <c r="I3260" s="12" t="s">
        <v>29838</v>
      </c>
      <c r="J3260" s="25" t="s">
        <v>60</v>
      </c>
    </row>
    <row r="3261" spans="2:10" ht="12.75">
      <c r="B3261" s="72" t="s">
        <v>11285</v>
      </c>
      <c r="C3261" s="8" t="s">
        <v>24723</v>
      </c>
      <c r="D3261" s="54" t="s">
        <v>11286</v>
      </c>
      <c r="E3261" s="70">
        <v>6100</v>
      </c>
      <c r="F3261" s="26">
        <v>4895</v>
      </c>
      <c r="G3261" s="12">
        <f t="shared" si="50"/>
        <v>0.24616956077630237</v>
      </c>
      <c r="H3261" s="12" t="s">
        <v>31953</v>
      </c>
      <c r="I3261" s="12" t="s">
        <v>29839</v>
      </c>
      <c r="J3261" s="25" t="s">
        <v>60</v>
      </c>
    </row>
    <row r="3262" spans="2:10" ht="12.75">
      <c r="B3262" s="72" t="s">
        <v>11885</v>
      </c>
      <c r="C3262" s="8" t="s">
        <v>24873</v>
      </c>
      <c r="D3262" s="54" t="s">
        <v>11886</v>
      </c>
      <c r="E3262" s="70">
        <v>6100</v>
      </c>
      <c r="F3262" s="26">
        <v>4847</v>
      </c>
      <c r="G3262" s="12">
        <f t="shared" si="50"/>
        <v>0.25851041881576231</v>
      </c>
      <c r="H3262" s="12" t="s">
        <v>31772</v>
      </c>
      <c r="I3262" s="12" t="s">
        <v>29840</v>
      </c>
      <c r="J3262" s="25" t="s">
        <v>60</v>
      </c>
    </row>
    <row r="3263" spans="2:10" ht="12.75">
      <c r="B3263" s="72" t="s">
        <v>14417</v>
      </c>
      <c r="C3263" s="8" t="s">
        <v>25342</v>
      </c>
      <c r="D3263" s="54" t="s">
        <v>14418</v>
      </c>
      <c r="E3263" s="70">
        <v>6100</v>
      </c>
      <c r="F3263" s="26">
        <v>4845</v>
      </c>
      <c r="G3263" s="12">
        <f t="shared" si="50"/>
        <v>0.25902992776057787</v>
      </c>
      <c r="H3263" s="12" t="s">
        <v>31645</v>
      </c>
      <c r="I3263" s="12" t="s">
        <v>29841</v>
      </c>
      <c r="J3263" s="25" t="s">
        <v>60</v>
      </c>
    </row>
    <row r="3264" spans="2:10" ht="12.75">
      <c r="B3264" s="72" t="s">
        <v>16727</v>
      </c>
      <c r="C3264" s="8" t="s">
        <v>25877</v>
      </c>
      <c r="D3264" s="54" t="s">
        <v>16728</v>
      </c>
      <c r="E3264" s="70">
        <v>6100</v>
      </c>
      <c r="F3264" s="26">
        <v>4908</v>
      </c>
      <c r="G3264" s="12">
        <f t="shared" si="50"/>
        <v>0.24286878565607162</v>
      </c>
      <c r="H3264" s="12" t="s">
        <v>31799</v>
      </c>
      <c r="I3264" s="12" t="s">
        <v>29842</v>
      </c>
      <c r="J3264" s="25" t="s">
        <v>60</v>
      </c>
    </row>
    <row r="3265" spans="2:10" ht="12.75">
      <c r="B3265" s="72" t="s">
        <v>16731</v>
      </c>
      <c r="C3265" s="8" t="s">
        <v>25878</v>
      </c>
      <c r="D3265" s="54" t="s">
        <v>16732</v>
      </c>
      <c r="E3265" s="70">
        <v>6100</v>
      </c>
      <c r="F3265" s="26">
        <v>4908</v>
      </c>
      <c r="G3265" s="12">
        <f t="shared" si="50"/>
        <v>0.24286878565607162</v>
      </c>
      <c r="H3265" s="12" t="s">
        <v>60</v>
      </c>
      <c r="I3265" s="12" t="s">
        <v>29843</v>
      </c>
      <c r="J3265" s="25" t="s">
        <v>60</v>
      </c>
    </row>
    <row r="3266" spans="2:10" ht="12.75">
      <c r="B3266" s="72" t="s">
        <v>18276</v>
      </c>
      <c r="C3266" s="8" t="s">
        <v>26177</v>
      </c>
      <c r="D3266" s="54" t="s">
        <v>18277</v>
      </c>
      <c r="E3266" s="70">
        <v>6100</v>
      </c>
      <c r="F3266" s="26">
        <v>4881</v>
      </c>
      <c r="G3266" s="12">
        <f t="shared" ref="G3266:G3329" si="51">IFERROR(E3266/F3266-1,0)</f>
        <v>0.24974390493751275</v>
      </c>
      <c r="H3266" s="12" t="s">
        <v>31934</v>
      </c>
      <c r="I3266" s="12" t="s">
        <v>29844</v>
      </c>
      <c r="J3266" s="25" t="s">
        <v>60</v>
      </c>
    </row>
    <row r="3267" spans="2:10" ht="12.75">
      <c r="B3267" s="72" t="s">
        <v>22964</v>
      </c>
      <c r="C3267" s="8" t="s">
        <v>26974</v>
      </c>
      <c r="D3267" s="54" t="s">
        <v>22965</v>
      </c>
      <c r="E3267" s="70">
        <v>6100</v>
      </c>
      <c r="F3267" s="26">
        <v>4880</v>
      </c>
      <c r="G3267" s="12">
        <f t="shared" si="51"/>
        <v>0.25</v>
      </c>
      <c r="H3267" s="12" t="s">
        <v>31937</v>
      </c>
      <c r="I3267" s="12" t="s">
        <v>29845</v>
      </c>
      <c r="J3267" s="25" t="s">
        <v>60</v>
      </c>
    </row>
    <row r="3268" spans="2:10" ht="12.75">
      <c r="B3268" s="72" t="s">
        <v>23431</v>
      </c>
      <c r="C3268" s="8" t="s">
        <v>27072</v>
      </c>
      <c r="D3268" s="54" t="s">
        <v>23432</v>
      </c>
      <c r="E3268" s="70">
        <v>6100</v>
      </c>
      <c r="F3268" s="26">
        <v>4864</v>
      </c>
      <c r="G3268" s="12">
        <f t="shared" si="51"/>
        <v>0.25411184210526305</v>
      </c>
      <c r="H3268" s="12" t="s">
        <v>31944</v>
      </c>
      <c r="I3268" s="12" t="s">
        <v>29846</v>
      </c>
      <c r="J3268" s="25" t="s">
        <v>60</v>
      </c>
    </row>
    <row r="3269" spans="2:10" ht="12.75">
      <c r="B3269" s="72" t="s">
        <v>11135</v>
      </c>
      <c r="C3269" s="8" t="s">
        <v>24692</v>
      </c>
      <c r="D3269" s="54" t="s">
        <v>11136</v>
      </c>
      <c r="E3269" s="70">
        <v>6200</v>
      </c>
      <c r="F3269" s="26">
        <v>4990</v>
      </c>
      <c r="G3269" s="12">
        <f t="shared" si="51"/>
        <v>0.24248496993987967</v>
      </c>
      <c r="H3269" s="12" t="s">
        <v>31995</v>
      </c>
      <c r="I3269" s="12" t="s">
        <v>29847</v>
      </c>
      <c r="J3269" s="25" t="s">
        <v>60</v>
      </c>
    </row>
    <row r="3270" spans="2:10" ht="12.75">
      <c r="B3270" s="72" t="s">
        <v>11140</v>
      </c>
      <c r="C3270" s="8" t="s">
        <v>24693</v>
      </c>
      <c r="D3270" s="54" t="s">
        <v>11141</v>
      </c>
      <c r="E3270" s="70">
        <v>6200</v>
      </c>
      <c r="F3270" s="26">
        <v>4990</v>
      </c>
      <c r="G3270" s="12">
        <f t="shared" si="51"/>
        <v>0.24248496993987967</v>
      </c>
      <c r="H3270" s="12" t="s">
        <v>31995</v>
      </c>
      <c r="I3270" s="12" t="s">
        <v>29848</v>
      </c>
      <c r="J3270" s="25" t="s">
        <v>60</v>
      </c>
    </row>
    <row r="3271" spans="2:10" ht="12.75">
      <c r="B3271" s="72" t="s">
        <v>11144</v>
      </c>
      <c r="C3271" s="8" t="s">
        <v>24694</v>
      </c>
      <c r="D3271" s="54" t="s">
        <v>11145</v>
      </c>
      <c r="E3271" s="70">
        <v>6200</v>
      </c>
      <c r="F3271" s="26">
        <v>4990</v>
      </c>
      <c r="G3271" s="12">
        <f t="shared" si="51"/>
        <v>0.24248496993987967</v>
      </c>
      <c r="H3271" s="12" t="s">
        <v>31995</v>
      </c>
      <c r="I3271" s="12" t="s">
        <v>29849</v>
      </c>
      <c r="J3271" s="25" t="s">
        <v>60</v>
      </c>
    </row>
    <row r="3272" spans="2:10" ht="12.75">
      <c r="B3272" s="72" t="s">
        <v>11148</v>
      </c>
      <c r="C3272" s="8" t="s">
        <v>24695</v>
      </c>
      <c r="D3272" s="54" t="s">
        <v>11149</v>
      </c>
      <c r="E3272" s="70">
        <v>6200</v>
      </c>
      <c r="F3272" s="26">
        <v>4990</v>
      </c>
      <c r="G3272" s="12">
        <f t="shared" si="51"/>
        <v>0.24248496993987967</v>
      </c>
      <c r="H3272" s="12" t="s">
        <v>31995</v>
      </c>
      <c r="I3272" s="12" t="s">
        <v>29850</v>
      </c>
      <c r="J3272" s="25" t="s">
        <v>60</v>
      </c>
    </row>
    <row r="3273" spans="2:10" ht="12.75">
      <c r="B3273" s="72" t="s">
        <v>11152</v>
      </c>
      <c r="C3273" s="8" t="s">
        <v>24696</v>
      </c>
      <c r="D3273" s="54" t="s">
        <v>11153</v>
      </c>
      <c r="E3273" s="70">
        <v>6200</v>
      </c>
      <c r="F3273" s="26">
        <v>4990</v>
      </c>
      <c r="G3273" s="12">
        <f t="shared" si="51"/>
        <v>0.24248496993987967</v>
      </c>
      <c r="H3273" s="12" t="s">
        <v>31995</v>
      </c>
      <c r="I3273" s="12" t="s">
        <v>29851</v>
      </c>
      <c r="J3273" s="25" t="s">
        <v>60</v>
      </c>
    </row>
    <row r="3274" spans="2:10" ht="12.75">
      <c r="B3274" s="72" t="s">
        <v>14421</v>
      </c>
      <c r="C3274" s="8" t="s">
        <v>25343</v>
      </c>
      <c r="D3274" s="54" t="s">
        <v>14422</v>
      </c>
      <c r="E3274" s="70">
        <v>6200</v>
      </c>
      <c r="F3274" s="26">
        <v>4932</v>
      </c>
      <c r="G3274" s="12">
        <f t="shared" si="51"/>
        <v>0.25709651257096522</v>
      </c>
      <c r="H3274" s="12" t="s">
        <v>31864</v>
      </c>
      <c r="I3274" s="12" t="s">
        <v>29852</v>
      </c>
      <c r="J3274" s="25" t="s">
        <v>60</v>
      </c>
    </row>
    <row r="3275" spans="2:10" ht="12.75">
      <c r="B3275" s="72" t="s">
        <v>14425</v>
      </c>
      <c r="C3275" s="8" t="s">
        <v>25344</v>
      </c>
      <c r="D3275" s="54" t="s">
        <v>14426</v>
      </c>
      <c r="E3275" s="70">
        <v>6200</v>
      </c>
      <c r="F3275" s="26">
        <v>4925</v>
      </c>
      <c r="G3275" s="12">
        <f t="shared" si="51"/>
        <v>0.25888324873096447</v>
      </c>
      <c r="H3275" s="12" t="s">
        <v>31965</v>
      </c>
      <c r="I3275" s="12" t="s">
        <v>29853</v>
      </c>
      <c r="J3275" s="25" t="s">
        <v>60</v>
      </c>
    </row>
    <row r="3276" spans="2:10" ht="12.75">
      <c r="B3276" s="72" t="s">
        <v>14429</v>
      </c>
      <c r="C3276" s="8" t="s">
        <v>25345</v>
      </c>
      <c r="D3276" s="54" t="s">
        <v>14430</v>
      </c>
      <c r="E3276" s="70">
        <v>6200</v>
      </c>
      <c r="F3276" s="26">
        <v>4964</v>
      </c>
      <c r="G3276" s="12">
        <f t="shared" si="51"/>
        <v>0.24899274778404523</v>
      </c>
      <c r="H3276" s="12" t="s">
        <v>31965</v>
      </c>
      <c r="I3276" s="12" t="s">
        <v>29854</v>
      </c>
      <c r="J3276" s="25" t="s">
        <v>60</v>
      </c>
    </row>
    <row r="3277" spans="2:10" ht="12.75">
      <c r="B3277" s="72" t="s">
        <v>16735</v>
      </c>
      <c r="C3277" s="8" t="s">
        <v>25879</v>
      </c>
      <c r="D3277" s="54" t="s">
        <v>16736</v>
      </c>
      <c r="E3277" s="70">
        <v>6200</v>
      </c>
      <c r="F3277" s="26">
        <v>4932</v>
      </c>
      <c r="G3277" s="12">
        <f t="shared" si="51"/>
        <v>0.25709651257096522</v>
      </c>
      <c r="H3277" s="12" t="s">
        <v>31973</v>
      </c>
      <c r="I3277" s="12" t="s">
        <v>29855</v>
      </c>
      <c r="J3277" s="25" t="s">
        <v>60</v>
      </c>
    </row>
    <row r="3278" spans="2:10" ht="12.75">
      <c r="B3278" s="72" t="s">
        <v>17239</v>
      </c>
      <c r="C3278" s="8" t="s">
        <v>25998</v>
      </c>
      <c r="D3278" s="54" t="s">
        <v>17240</v>
      </c>
      <c r="E3278" s="70">
        <v>6200</v>
      </c>
      <c r="F3278" s="26">
        <v>4996</v>
      </c>
      <c r="G3278" s="12">
        <f t="shared" si="51"/>
        <v>0.24099279423538822</v>
      </c>
      <c r="H3278" s="12" t="s">
        <v>60</v>
      </c>
      <c r="I3278" s="12" t="s">
        <v>60</v>
      </c>
      <c r="J3278" s="25" t="s">
        <v>60</v>
      </c>
    </row>
    <row r="3279" spans="2:10" ht="12.75">
      <c r="B3279" s="72" t="s">
        <v>17243</v>
      </c>
      <c r="C3279" s="8" t="s">
        <v>25999</v>
      </c>
      <c r="D3279" s="54" t="s">
        <v>17244</v>
      </c>
      <c r="E3279" s="70">
        <v>6200</v>
      </c>
      <c r="F3279" s="26">
        <v>4996</v>
      </c>
      <c r="G3279" s="12">
        <f t="shared" si="51"/>
        <v>0.24099279423538822</v>
      </c>
      <c r="H3279" s="12" t="s">
        <v>60</v>
      </c>
      <c r="I3279" s="12" t="s">
        <v>60</v>
      </c>
      <c r="J3279" s="25" t="s">
        <v>60</v>
      </c>
    </row>
    <row r="3280" spans="2:10" ht="12.75">
      <c r="B3280" s="72" t="s">
        <v>18917</v>
      </c>
      <c r="C3280" s="8" t="s">
        <v>26324</v>
      </c>
      <c r="D3280" s="54" t="s">
        <v>18918</v>
      </c>
      <c r="E3280" s="70">
        <v>6200</v>
      </c>
      <c r="F3280" s="26">
        <v>4990</v>
      </c>
      <c r="G3280" s="12">
        <f t="shared" si="51"/>
        <v>0.24248496993987967</v>
      </c>
      <c r="H3280" s="12" t="s">
        <v>60</v>
      </c>
      <c r="I3280" s="12" t="s">
        <v>29856</v>
      </c>
      <c r="J3280" s="25" t="s">
        <v>60</v>
      </c>
    </row>
    <row r="3281" spans="2:10" ht="12.75">
      <c r="B3281" s="72" t="s">
        <v>19142</v>
      </c>
      <c r="C3281" s="8" t="s">
        <v>26361</v>
      </c>
      <c r="D3281" s="54" t="s">
        <v>19143</v>
      </c>
      <c r="E3281" s="70">
        <v>6200</v>
      </c>
      <c r="F3281" s="26">
        <v>4955</v>
      </c>
      <c r="G3281" s="12">
        <f t="shared" si="51"/>
        <v>0.25126135216952572</v>
      </c>
      <c r="H3281" s="12" t="s">
        <v>60</v>
      </c>
      <c r="I3281" s="12" t="s">
        <v>29857</v>
      </c>
      <c r="J3281" s="25" t="s">
        <v>60</v>
      </c>
    </row>
    <row r="3282" spans="2:10" ht="12.75">
      <c r="B3282" s="72" t="s">
        <v>21373</v>
      </c>
      <c r="C3282" s="8" t="s">
        <v>26730</v>
      </c>
      <c r="D3282" s="54" t="s">
        <v>21374</v>
      </c>
      <c r="E3282" s="70">
        <v>6200</v>
      </c>
      <c r="F3282" s="26">
        <v>4971</v>
      </c>
      <c r="G3282" s="12">
        <f t="shared" si="51"/>
        <v>0.24723395695031192</v>
      </c>
      <c r="H3282" s="12" t="s">
        <v>31700</v>
      </c>
      <c r="I3282" s="12" t="s">
        <v>29858</v>
      </c>
      <c r="J3282" s="25" t="s">
        <v>60</v>
      </c>
    </row>
    <row r="3283" spans="2:10" ht="12.75">
      <c r="B3283" s="72" t="s">
        <v>23008</v>
      </c>
      <c r="C3283" s="8" t="s">
        <v>26985</v>
      </c>
      <c r="D3283" s="54" t="s">
        <v>23009</v>
      </c>
      <c r="E3283" s="70">
        <v>6200</v>
      </c>
      <c r="F3283" s="26">
        <v>4952</v>
      </c>
      <c r="G3283" s="12">
        <f t="shared" si="51"/>
        <v>0.25201938610662356</v>
      </c>
      <c r="H3283" s="12" t="s">
        <v>31992</v>
      </c>
      <c r="I3283" s="12" t="s">
        <v>29859</v>
      </c>
      <c r="J3283" s="25" t="s">
        <v>60</v>
      </c>
    </row>
    <row r="3284" spans="2:10" ht="12.75">
      <c r="B3284" s="72" t="s">
        <v>24289</v>
      </c>
      <c r="C3284" s="8" t="s">
        <v>27189</v>
      </c>
      <c r="D3284" s="54" t="s">
        <v>24290</v>
      </c>
      <c r="E3284" s="70">
        <v>6100</v>
      </c>
      <c r="F3284" s="26">
        <v>4919</v>
      </c>
      <c r="G3284" s="12">
        <f t="shared" si="51"/>
        <v>0.24008944907501517</v>
      </c>
      <c r="H3284" s="12" t="s">
        <v>60</v>
      </c>
      <c r="I3284" s="12" t="s">
        <v>60</v>
      </c>
      <c r="J3284" s="25" t="s">
        <v>60</v>
      </c>
    </row>
    <row r="3285" spans="2:10" ht="12.75">
      <c r="B3285" s="45" t="s">
        <v>780</v>
      </c>
      <c r="C3285" s="8" t="s">
        <v>779</v>
      </c>
      <c r="D3285" s="54" t="s">
        <v>781</v>
      </c>
      <c r="E3285" s="70">
        <v>6200</v>
      </c>
      <c r="F3285" s="26">
        <v>4990</v>
      </c>
      <c r="G3285" s="12">
        <f t="shared" si="51"/>
        <v>0.24248496993987967</v>
      </c>
      <c r="H3285" s="12" t="s">
        <v>784</v>
      </c>
      <c r="I3285" s="12" t="s">
        <v>29860</v>
      </c>
      <c r="J3285" s="25" t="s">
        <v>60</v>
      </c>
    </row>
    <row r="3286" spans="2:10" ht="12.75">
      <c r="B3286" s="45" t="s">
        <v>2897</v>
      </c>
      <c r="C3286" s="8" t="s">
        <v>2896</v>
      </c>
      <c r="D3286" s="54" t="s">
        <v>2898</v>
      </c>
      <c r="E3286" s="70">
        <v>6200</v>
      </c>
      <c r="F3286" s="26">
        <v>4990</v>
      </c>
      <c r="G3286" s="12">
        <f t="shared" si="51"/>
        <v>0.24248496993987967</v>
      </c>
      <c r="H3286" s="12" t="s">
        <v>2901</v>
      </c>
      <c r="I3286" s="12" t="s">
        <v>29861</v>
      </c>
      <c r="J3286" s="25" t="s">
        <v>60</v>
      </c>
    </row>
    <row r="3287" spans="2:10" ht="12.75">
      <c r="B3287" s="45" t="s">
        <v>3968</v>
      </c>
      <c r="C3287" s="8" t="s">
        <v>3967</v>
      </c>
      <c r="D3287" s="54" t="s">
        <v>3969</v>
      </c>
      <c r="E3287" s="70">
        <v>6200</v>
      </c>
      <c r="F3287" s="26">
        <v>4990</v>
      </c>
      <c r="G3287" s="12">
        <f t="shared" si="51"/>
        <v>0.24248496993987967</v>
      </c>
      <c r="H3287" s="12" t="s">
        <v>60</v>
      </c>
      <c r="I3287" s="12" t="s">
        <v>60</v>
      </c>
      <c r="J3287" s="25" t="s">
        <v>60</v>
      </c>
    </row>
    <row r="3288" spans="2:10" ht="12.75">
      <c r="B3288" s="45" t="s">
        <v>7267</v>
      </c>
      <c r="C3288" s="8" t="s">
        <v>7266</v>
      </c>
      <c r="D3288" s="54" t="s">
        <v>7268</v>
      </c>
      <c r="E3288" s="70">
        <v>6200</v>
      </c>
      <c r="F3288" s="26">
        <v>4990</v>
      </c>
      <c r="G3288" s="12">
        <f t="shared" si="51"/>
        <v>0.24248496993987967</v>
      </c>
      <c r="H3288" s="12" t="s">
        <v>7271</v>
      </c>
      <c r="I3288" s="12" t="s">
        <v>29862</v>
      </c>
      <c r="J3288" s="25" t="s">
        <v>60</v>
      </c>
    </row>
    <row r="3289" spans="2:10" ht="12.75">
      <c r="B3289" s="45" t="s">
        <v>4496</v>
      </c>
      <c r="C3289" s="8" t="s">
        <v>4495</v>
      </c>
      <c r="D3289" s="54" t="s">
        <v>4497</v>
      </c>
      <c r="E3289" s="70">
        <v>6300</v>
      </c>
      <c r="F3289" s="26">
        <v>5000</v>
      </c>
      <c r="G3289" s="12">
        <f t="shared" si="51"/>
        <v>0.26</v>
      </c>
      <c r="H3289" s="12" t="s">
        <v>31996</v>
      </c>
      <c r="I3289" s="12" t="s">
        <v>29863</v>
      </c>
      <c r="J3289" s="25" t="s">
        <v>60</v>
      </c>
    </row>
    <row r="3290" spans="2:10" ht="12.75">
      <c r="B3290" s="46" t="s">
        <v>7189</v>
      </c>
      <c r="C3290" s="8" t="s">
        <v>7188</v>
      </c>
      <c r="D3290" s="54" t="s">
        <v>7190</v>
      </c>
      <c r="E3290" s="70">
        <v>6300</v>
      </c>
      <c r="F3290" s="26">
        <v>5000</v>
      </c>
      <c r="G3290" s="12">
        <f t="shared" si="51"/>
        <v>0.26</v>
      </c>
      <c r="H3290" s="12" t="s">
        <v>31997</v>
      </c>
      <c r="I3290" s="12" t="s">
        <v>29864</v>
      </c>
      <c r="J3290" s="25" t="s">
        <v>60</v>
      </c>
    </row>
    <row r="3291" spans="2:10" ht="12.75">
      <c r="B3291" s="72" t="s">
        <v>8812</v>
      </c>
      <c r="C3291" s="8" t="s">
        <v>60</v>
      </c>
      <c r="D3291" s="54" t="s">
        <v>8813</v>
      </c>
      <c r="E3291" s="70">
        <v>6300</v>
      </c>
      <c r="F3291" s="26">
        <v>5069</v>
      </c>
      <c r="G3291" s="12">
        <f t="shared" si="51"/>
        <v>0.24284868810416249</v>
      </c>
      <c r="H3291" s="12" t="s">
        <v>31998</v>
      </c>
      <c r="I3291" s="12" t="s">
        <v>29865</v>
      </c>
      <c r="J3291" s="25" t="s">
        <v>60</v>
      </c>
    </row>
    <row r="3292" spans="2:10" ht="12.75">
      <c r="B3292" s="72" t="s">
        <v>10017</v>
      </c>
      <c r="C3292" s="8" t="s">
        <v>24557</v>
      </c>
      <c r="D3292" s="54" t="s">
        <v>10018</v>
      </c>
      <c r="E3292" s="70">
        <v>6300</v>
      </c>
      <c r="F3292" s="26">
        <v>5039</v>
      </c>
      <c r="G3292" s="12">
        <f t="shared" si="51"/>
        <v>0.25024806509228026</v>
      </c>
      <c r="H3292" s="12" t="s">
        <v>31999</v>
      </c>
      <c r="I3292" s="12" t="s">
        <v>29866</v>
      </c>
      <c r="J3292" s="25" t="s">
        <v>60</v>
      </c>
    </row>
    <row r="3293" spans="2:10" ht="12.75">
      <c r="B3293" s="72" t="s">
        <v>11004</v>
      </c>
      <c r="C3293" s="8" t="s">
        <v>60</v>
      </c>
      <c r="D3293" s="54" t="s">
        <v>11005</v>
      </c>
      <c r="E3293" s="70">
        <v>6300</v>
      </c>
      <c r="F3293" s="26">
        <v>5040</v>
      </c>
      <c r="G3293" s="12">
        <f t="shared" si="51"/>
        <v>0.25</v>
      </c>
      <c r="H3293" s="12" t="s">
        <v>60</v>
      </c>
      <c r="I3293" s="12" t="s">
        <v>32158</v>
      </c>
      <c r="J3293" s="25" t="s">
        <v>60</v>
      </c>
    </row>
    <row r="3294" spans="2:10" ht="12.75">
      <c r="B3294" s="72" t="s">
        <v>14409</v>
      </c>
      <c r="C3294" s="8" t="s">
        <v>25340</v>
      </c>
      <c r="D3294" s="54" t="s">
        <v>14410</v>
      </c>
      <c r="E3294" s="70">
        <v>6300</v>
      </c>
      <c r="F3294" s="26">
        <v>5004</v>
      </c>
      <c r="G3294" s="12">
        <f t="shared" si="51"/>
        <v>0.25899280575539563</v>
      </c>
      <c r="H3294" s="12" t="s">
        <v>31968</v>
      </c>
      <c r="I3294" s="12" t="s">
        <v>29867</v>
      </c>
      <c r="J3294" s="25" t="s">
        <v>60</v>
      </c>
    </row>
    <row r="3295" spans="2:10" ht="12.75">
      <c r="B3295" s="72" t="s">
        <v>16739</v>
      </c>
      <c r="C3295" s="8" t="s">
        <v>25880</v>
      </c>
      <c r="D3295" s="54" t="s">
        <v>16740</v>
      </c>
      <c r="E3295" s="70">
        <v>6300</v>
      </c>
      <c r="F3295" s="26">
        <v>5026</v>
      </c>
      <c r="G3295" s="12">
        <f t="shared" si="51"/>
        <v>0.25348189415041777</v>
      </c>
      <c r="H3295" s="12" t="s">
        <v>31799</v>
      </c>
      <c r="I3295" s="12" t="s">
        <v>29868</v>
      </c>
      <c r="J3295" s="25" t="s">
        <v>60</v>
      </c>
    </row>
    <row r="3296" spans="2:10" ht="12.75">
      <c r="B3296" s="72" t="s">
        <v>16743</v>
      </c>
      <c r="C3296" s="8" t="s">
        <v>25881</v>
      </c>
      <c r="D3296" s="54" t="s">
        <v>16744</v>
      </c>
      <c r="E3296" s="70">
        <v>6300</v>
      </c>
      <c r="F3296" s="26">
        <v>5026</v>
      </c>
      <c r="G3296" s="12">
        <f t="shared" si="51"/>
        <v>0.25348189415041777</v>
      </c>
      <c r="H3296" s="12" t="s">
        <v>31876</v>
      </c>
      <c r="I3296" s="12" t="s">
        <v>29869</v>
      </c>
      <c r="J3296" s="25" t="s">
        <v>60</v>
      </c>
    </row>
    <row r="3297" spans="2:10" ht="12.75">
      <c r="B3297" s="72" t="s">
        <v>19949</v>
      </c>
      <c r="C3297" s="8">
        <v>4932430461</v>
      </c>
      <c r="D3297" s="54" t="s">
        <v>19950</v>
      </c>
      <c r="E3297" s="70">
        <v>6300</v>
      </c>
      <c r="F3297" s="26">
        <v>5070</v>
      </c>
      <c r="G3297" s="12">
        <f t="shared" si="51"/>
        <v>0.24260355029585789</v>
      </c>
      <c r="H3297" s="12" t="s">
        <v>31671</v>
      </c>
      <c r="I3297" s="12" t="s">
        <v>29870</v>
      </c>
      <c r="J3297" s="25" t="s">
        <v>60</v>
      </c>
    </row>
    <row r="3298" spans="2:10" ht="12.75">
      <c r="B3298" s="72" t="s">
        <v>23435</v>
      </c>
      <c r="C3298" s="8" t="s">
        <v>27073</v>
      </c>
      <c r="D3298" s="54" t="s">
        <v>23436</v>
      </c>
      <c r="E3298" s="70">
        <v>6300</v>
      </c>
      <c r="F3298" s="26">
        <v>5034</v>
      </c>
      <c r="G3298" s="12">
        <f t="shared" si="51"/>
        <v>0.25148986889153746</v>
      </c>
      <c r="H3298" s="12" t="s">
        <v>31944</v>
      </c>
      <c r="I3298" s="12" t="s">
        <v>29871</v>
      </c>
      <c r="J3298" s="25" t="s">
        <v>60</v>
      </c>
    </row>
    <row r="3299" spans="2:10" ht="12.75">
      <c r="B3299" s="72" t="s">
        <v>24004</v>
      </c>
      <c r="C3299" s="8" t="s">
        <v>60</v>
      </c>
      <c r="D3299" s="54" t="s">
        <v>24005</v>
      </c>
      <c r="E3299" s="70">
        <v>6300</v>
      </c>
      <c r="F3299" s="26">
        <v>5038</v>
      </c>
      <c r="G3299" s="12">
        <f t="shared" si="51"/>
        <v>0.25049622866216747</v>
      </c>
      <c r="H3299" s="12" t="s">
        <v>60</v>
      </c>
      <c r="I3299" s="12" t="s">
        <v>29872</v>
      </c>
      <c r="J3299" s="25" t="s">
        <v>60</v>
      </c>
    </row>
    <row r="3300" spans="2:10" ht="12.75">
      <c r="B3300" s="45" t="s">
        <v>4373</v>
      </c>
      <c r="C3300" s="8" t="s">
        <v>4372</v>
      </c>
      <c r="D3300" s="54" t="s">
        <v>4374</v>
      </c>
      <c r="E3300" s="70">
        <v>6400</v>
      </c>
      <c r="F3300" s="26">
        <v>5100</v>
      </c>
      <c r="G3300" s="12">
        <f t="shared" si="51"/>
        <v>0.25490196078431371</v>
      </c>
      <c r="H3300" s="12" t="s">
        <v>4342</v>
      </c>
      <c r="I3300" s="12" t="s">
        <v>29873</v>
      </c>
      <c r="J3300" s="25" t="s">
        <v>60</v>
      </c>
    </row>
    <row r="3301" spans="2:10" ht="12.75">
      <c r="B3301" s="72" t="s">
        <v>10690</v>
      </c>
      <c r="C3301" s="8">
        <v>0</v>
      </c>
      <c r="D3301" s="54" t="s">
        <v>10691</v>
      </c>
      <c r="E3301" s="70">
        <v>6400</v>
      </c>
      <c r="F3301" s="26">
        <v>5151</v>
      </c>
      <c r="G3301" s="12">
        <f t="shared" si="51"/>
        <v>0.24247718889536007</v>
      </c>
      <c r="H3301" s="12" t="s">
        <v>60</v>
      </c>
      <c r="I3301" s="12" t="s">
        <v>60</v>
      </c>
      <c r="J3301" s="25" t="s">
        <v>60</v>
      </c>
    </row>
    <row r="3302" spans="2:10" ht="12.75">
      <c r="B3302" s="72" t="s">
        <v>11889</v>
      </c>
      <c r="C3302" s="8" t="s">
        <v>24874</v>
      </c>
      <c r="D3302" s="54" t="s">
        <v>11890</v>
      </c>
      <c r="E3302" s="70">
        <v>6400</v>
      </c>
      <c r="F3302" s="26">
        <v>5141</v>
      </c>
      <c r="G3302" s="12">
        <f t="shared" si="51"/>
        <v>0.244893989496207</v>
      </c>
      <c r="H3302" s="12" t="s">
        <v>60</v>
      </c>
      <c r="I3302" s="12" t="s">
        <v>60</v>
      </c>
      <c r="J3302" s="25" t="s">
        <v>60</v>
      </c>
    </row>
    <row r="3303" spans="2:10" ht="12.75">
      <c r="B3303" s="72" t="s">
        <v>11893</v>
      </c>
      <c r="C3303" s="8" t="s">
        <v>24875</v>
      </c>
      <c r="D3303" s="54" t="s">
        <v>11894</v>
      </c>
      <c r="E3303" s="70">
        <v>6400</v>
      </c>
      <c r="F3303" s="26">
        <v>5141</v>
      </c>
      <c r="G3303" s="12">
        <f t="shared" si="51"/>
        <v>0.244893989496207</v>
      </c>
      <c r="H3303" s="12" t="s">
        <v>31772</v>
      </c>
      <c r="I3303" s="12" t="s">
        <v>29874</v>
      </c>
      <c r="J3303" s="25" t="s">
        <v>60</v>
      </c>
    </row>
    <row r="3304" spans="2:10" ht="12.75">
      <c r="B3304" s="72" t="s">
        <v>14433</v>
      </c>
      <c r="C3304" s="8" t="s">
        <v>25346</v>
      </c>
      <c r="D3304" s="54" t="s">
        <v>14434</v>
      </c>
      <c r="E3304" s="70">
        <v>6400</v>
      </c>
      <c r="F3304" s="26">
        <v>5108</v>
      </c>
      <c r="G3304" s="12">
        <f t="shared" si="51"/>
        <v>0.25293657008613946</v>
      </c>
      <c r="H3304" s="12" t="s">
        <v>31950</v>
      </c>
      <c r="I3304" s="12" t="s">
        <v>29875</v>
      </c>
      <c r="J3304" s="25" t="s">
        <v>60</v>
      </c>
    </row>
    <row r="3305" spans="2:10" ht="12.75">
      <c r="B3305" s="72" t="s">
        <v>14437</v>
      </c>
      <c r="C3305" s="8" t="s">
        <v>25155</v>
      </c>
      <c r="D3305" s="54" t="s">
        <v>14438</v>
      </c>
      <c r="E3305" s="70">
        <v>6400</v>
      </c>
      <c r="F3305" s="26">
        <v>5126</v>
      </c>
      <c r="G3305" s="12">
        <f t="shared" si="51"/>
        <v>0.24853687085446752</v>
      </c>
      <c r="H3305" s="12" t="s">
        <v>31965</v>
      </c>
      <c r="I3305" s="12" t="s">
        <v>29876</v>
      </c>
      <c r="J3305" s="25" t="s">
        <v>60</v>
      </c>
    </row>
    <row r="3306" spans="2:10" ht="12.75">
      <c r="B3306" s="72" t="s">
        <v>14441</v>
      </c>
      <c r="C3306" s="8" t="s">
        <v>25347</v>
      </c>
      <c r="D3306" s="54" t="s">
        <v>14442</v>
      </c>
      <c r="E3306" s="70">
        <v>6500</v>
      </c>
      <c r="F3306" s="26">
        <v>5161</v>
      </c>
      <c r="G3306" s="12">
        <f t="shared" si="51"/>
        <v>0.25944584382871527</v>
      </c>
      <c r="H3306" s="12" t="s">
        <v>31683</v>
      </c>
      <c r="I3306" s="12" t="s">
        <v>29877</v>
      </c>
      <c r="J3306" s="25" t="s">
        <v>60</v>
      </c>
    </row>
    <row r="3307" spans="2:10" ht="12.75">
      <c r="B3307" s="72" t="s">
        <v>16715</v>
      </c>
      <c r="C3307" s="8" t="s">
        <v>25874</v>
      </c>
      <c r="D3307" s="54" t="s">
        <v>16716</v>
      </c>
      <c r="E3307" s="70">
        <v>6500</v>
      </c>
      <c r="F3307" s="26">
        <v>5161</v>
      </c>
      <c r="G3307" s="12">
        <f t="shared" si="51"/>
        <v>0.25944584382871527</v>
      </c>
      <c r="H3307" s="12" t="s">
        <v>31876</v>
      </c>
      <c r="I3307" s="12" t="s">
        <v>29878</v>
      </c>
      <c r="J3307" s="25" t="s">
        <v>60</v>
      </c>
    </row>
    <row r="3308" spans="2:10" ht="12.75">
      <c r="B3308" s="72" t="s">
        <v>17002</v>
      </c>
      <c r="C3308" s="8" t="s">
        <v>25941</v>
      </c>
      <c r="D3308" s="54" t="s">
        <v>17003</v>
      </c>
      <c r="E3308" s="70">
        <v>6400</v>
      </c>
      <c r="F3308" s="26">
        <v>5100</v>
      </c>
      <c r="G3308" s="12">
        <f t="shared" si="51"/>
        <v>0.25490196078431371</v>
      </c>
      <c r="H3308" s="12" t="s">
        <v>31812</v>
      </c>
      <c r="I3308" s="12" t="s">
        <v>29879</v>
      </c>
      <c r="J3308" s="25" t="s">
        <v>60</v>
      </c>
    </row>
    <row r="3309" spans="2:10" ht="12.75">
      <c r="B3309" s="72" t="s">
        <v>17131</v>
      </c>
      <c r="C3309" s="8" t="s">
        <v>25972</v>
      </c>
      <c r="D3309" s="54" t="s">
        <v>17132</v>
      </c>
      <c r="E3309" s="70">
        <v>6400</v>
      </c>
      <c r="F3309" s="26">
        <v>5147</v>
      </c>
      <c r="G3309" s="12">
        <f t="shared" si="51"/>
        <v>0.24344278220322524</v>
      </c>
      <c r="H3309" s="12" t="s">
        <v>32000</v>
      </c>
      <c r="I3309" s="12" t="s">
        <v>29880</v>
      </c>
      <c r="J3309" s="25" t="s">
        <v>60</v>
      </c>
    </row>
    <row r="3310" spans="2:10" ht="12.75">
      <c r="B3310" s="72" t="s">
        <v>18280</v>
      </c>
      <c r="C3310" s="8" t="s">
        <v>26178</v>
      </c>
      <c r="D3310" s="54" t="s">
        <v>18281</v>
      </c>
      <c r="E3310" s="70">
        <v>6400</v>
      </c>
      <c r="F3310" s="26">
        <v>5102</v>
      </c>
      <c r="G3310" s="12">
        <f t="shared" si="51"/>
        <v>0.25441003528028228</v>
      </c>
      <c r="H3310" s="12" t="s">
        <v>31947</v>
      </c>
      <c r="I3310" s="12" t="s">
        <v>29881</v>
      </c>
      <c r="J3310" s="25" t="s">
        <v>60</v>
      </c>
    </row>
    <row r="3311" spans="2:10" ht="12.75">
      <c r="B3311" s="72" t="s">
        <v>20767</v>
      </c>
      <c r="C3311" s="8" t="s">
        <v>26610</v>
      </c>
      <c r="D3311" s="54" t="s">
        <v>20768</v>
      </c>
      <c r="E3311" s="70">
        <v>6400</v>
      </c>
      <c r="F3311" s="26">
        <v>5156</v>
      </c>
      <c r="G3311" s="12">
        <f t="shared" si="51"/>
        <v>0.24127230411171441</v>
      </c>
      <c r="H3311" s="12" t="s">
        <v>31778</v>
      </c>
      <c r="I3311" s="12" t="s">
        <v>29882</v>
      </c>
      <c r="J3311" s="25" t="s">
        <v>60</v>
      </c>
    </row>
    <row r="3312" spans="2:10" ht="12.75">
      <c r="B3312" s="72" t="s">
        <v>20771</v>
      </c>
      <c r="C3312" s="8" t="s">
        <v>26611</v>
      </c>
      <c r="D3312" s="54" t="s">
        <v>20772</v>
      </c>
      <c r="E3312" s="70">
        <v>6500</v>
      </c>
      <c r="F3312" s="26">
        <v>5168</v>
      </c>
      <c r="G3312" s="12">
        <f t="shared" si="51"/>
        <v>0.25773993808049545</v>
      </c>
      <c r="H3312" s="12" t="s">
        <v>31847</v>
      </c>
      <c r="I3312" s="12" t="s">
        <v>29883</v>
      </c>
      <c r="J3312" s="25" t="s">
        <v>60</v>
      </c>
    </row>
    <row r="3313" spans="2:10" ht="12.75">
      <c r="B3313" s="72" t="s">
        <v>21908</v>
      </c>
      <c r="C3313" s="8" t="s">
        <v>26815</v>
      </c>
      <c r="D3313" s="54" t="s">
        <v>21909</v>
      </c>
      <c r="E3313" s="70">
        <v>6400</v>
      </c>
      <c r="F3313" s="26">
        <v>5144</v>
      </c>
      <c r="G3313" s="12">
        <f t="shared" si="51"/>
        <v>0.2441679626749611</v>
      </c>
      <c r="H3313" s="12" t="s">
        <v>31982</v>
      </c>
      <c r="I3313" s="12" t="s">
        <v>29884</v>
      </c>
      <c r="J3313" s="25" t="s">
        <v>60</v>
      </c>
    </row>
    <row r="3314" spans="2:10" ht="12.75">
      <c r="B3314" s="72" t="s">
        <v>22715</v>
      </c>
      <c r="C3314" s="8" t="s">
        <v>26931</v>
      </c>
      <c r="D3314" s="54" t="s">
        <v>22716</v>
      </c>
      <c r="E3314" s="70">
        <v>6400</v>
      </c>
      <c r="F3314" s="26">
        <v>5144</v>
      </c>
      <c r="G3314" s="12">
        <f t="shared" si="51"/>
        <v>0.2441679626749611</v>
      </c>
      <c r="H3314" s="12" t="s">
        <v>32001</v>
      </c>
      <c r="I3314" s="12" t="s">
        <v>29885</v>
      </c>
      <c r="J3314" s="25" t="s">
        <v>60</v>
      </c>
    </row>
    <row r="3315" spans="2:10" ht="12.75">
      <c r="B3315" s="72" t="s">
        <v>23439</v>
      </c>
      <c r="C3315" s="8" t="s">
        <v>27074</v>
      </c>
      <c r="D3315" s="54" t="s">
        <v>23440</v>
      </c>
      <c r="E3315" s="70">
        <v>6400</v>
      </c>
      <c r="F3315" s="26">
        <v>5106</v>
      </c>
      <c r="G3315" s="12">
        <f t="shared" si="51"/>
        <v>0.25342734038386205</v>
      </c>
      <c r="H3315" s="12" t="s">
        <v>31944</v>
      </c>
      <c r="I3315" s="12" t="s">
        <v>29886</v>
      </c>
      <c r="J3315" s="25" t="s">
        <v>60</v>
      </c>
    </row>
    <row r="3316" spans="2:10" ht="12.75">
      <c r="B3316" s="72" t="s">
        <v>24349</v>
      </c>
      <c r="C3316" s="8" t="s">
        <v>27204</v>
      </c>
      <c r="D3316" s="54" t="s">
        <v>24350</v>
      </c>
      <c r="E3316" s="70">
        <v>6500</v>
      </c>
      <c r="F3316" s="26">
        <v>5161</v>
      </c>
      <c r="G3316" s="12">
        <f t="shared" si="51"/>
        <v>0.25944584382871527</v>
      </c>
      <c r="H3316" s="12" t="s">
        <v>60</v>
      </c>
      <c r="I3316" s="12" t="s">
        <v>60</v>
      </c>
      <c r="J3316" s="25" t="s">
        <v>60</v>
      </c>
    </row>
    <row r="3317" spans="2:10" ht="12.75">
      <c r="B3317" s="45" t="s">
        <v>8753</v>
      </c>
      <c r="C3317" s="8" t="s">
        <v>8752</v>
      </c>
      <c r="D3317" s="54" t="s">
        <v>8754</v>
      </c>
      <c r="E3317" s="70">
        <v>6500</v>
      </c>
      <c r="F3317" s="26">
        <v>5200</v>
      </c>
      <c r="G3317" s="12">
        <f t="shared" si="51"/>
        <v>0.25</v>
      </c>
      <c r="H3317" s="12" t="s">
        <v>60</v>
      </c>
      <c r="I3317" s="12" t="s">
        <v>29887</v>
      </c>
      <c r="J3317" s="25" t="s">
        <v>60</v>
      </c>
    </row>
    <row r="3318" spans="2:10" ht="12.75">
      <c r="B3318" s="72" t="s">
        <v>9735</v>
      </c>
      <c r="C3318" s="8" t="s">
        <v>60</v>
      </c>
      <c r="D3318" s="54" t="s">
        <v>9736</v>
      </c>
      <c r="E3318" s="70">
        <v>6500</v>
      </c>
      <c r="F3318" s="26">
        <v>5231</v>
      </c>
      <c r="G3318" s="12">
        <f t="shared" si="51"/>
        <v>0.24259223857770973</v>
      </c>
      <c r="H3318" s="12" t="s">
        <v>60</v>
      </c>
      <c r="I3318" s="12" t="s">
        <v>60</v>
      </c>
      <c r="J3318" s="25" t="s">
        <v>60</v>
      </c>
    </row>
    <row r="3319" spans="2:10" ht="12.75">
      <c r="B3319" s="72" t="s">
        <v>11897</v>
      </c>
      <c r="C3319" s="8" t="s">
        <v>24876</v>
      </c>
      <c r="D3319" s="54" t="s">
        <v>11898</v>
      </c>
      <c r="E3319" s="70">
        <v>6500</v>
      </c>
      <c r="F3319" s="26">
        <v>5236</v>
      </c>
      <c r="G3319" s="12">
        <f t="shared" si="51"/>
        <v>0.241405653170359</v>
      </c>
      <c r="H3319" s="12" t="s">
        <v>31884</v>
      </c>
      <c r="I3319" s="12" t="s">
        <v>29888</v>
      </c>
      <c r="J3319" s="25" t="s">
        <v>60</v>
      </c>
    </row>
    <row r="3320" spans="2:10" ht="12.75">
      <c r="B3320" s="72" t="s">
        <v>14445</v>
      </c>
      <c r="C3320" s="8" t="s">
        <v>25159</v>
      </c>
      <c r="D3320" s="54" t="s">
        <v>14446</v>
      </c>
      <c r="E3320" s="70">
        <v>6500</v>
      </c>
      <c r="F3320" s="26">
        <v>5227</v>
      </c>
      <c r="G3320" s="12">
        <f t="shared" si="51"/>
        <v>0.24354314138128941</v>
      </c>
      <c r="H3320" s="12" t="s">
        <v>31965</v>
      </c>
      <c r="I3320" s="12" t="s">
        <v>29889</v>
      </c>
      <c r="J3320" s="25" t="s">
        <v>60</v>
      </c>
    </row>
    <row r="3321" spans="2:10" ht="12.75">
      <c r="B3321" s="72" t="s">
        <v>16751</v>
      </c>
      <c r="C3321" s="8" t="s">
        <v>25883</v>
      </c>
      <c r="D3321" s="54" t="s">
        <v>16752</v>
      </c>
      <c r="E3321" s="70">
        <v>6500</v>
      </c>
      <c r="F3321" s="26">
        <v>5214</v>
      </c>
      <c r="G3321" s="12">
        <f t="shared" si="51"/>
        <v>0.2466436517069428</v>
      </c>
      <c r="H3321" s="12" t="s">
        <v>31876</v>
      </c>
      <c r="I3321" s="12" t="s">
        <v>29890</v>
      </c>
      <c r="J3321" s="25" t="s">
        <v>60</v>
      </c>
    </row>
    <row r="3322" spans="2:10" ht="12.75">
      <c r="B3322" s="72" t="s">
        <v>17006</v>
      </c>
      <c r="C3322" s="8" t="s">
        <v>25942</v>
      </c>
      <c r="D3322" s="54" t="s">
        <v>17007</v>
      </c>
      <c r="E3322" s="70">
        <v>6500</v>
      </c>
      <c r="F3322" s="26">
        <v>5200</v>
      </c>
      <c r="G3322" s="12">
        <f t="shared" si="51"/>
        <v>0.25</v>
      </c>
      <c r="H3322" s="12" t="s">
        <v>31812</v>
      </c>
      <c r="I3322" s="12" t="s">
        <v>29891</v>
      </c>
      <c r="J3322" s="25" t="s">
        <v>60</v>
      </c>
    </row>
    <row r="3323" spans="2:10" ht="12.75">
      <c r="B3323" s="72" t="s">
        <v>17247</v>
      </c>
      <c r="C3323" s="8" t="s">
        <v>26000</v>
      </c>
      <c r="D3323" s="54" t="s">
        <v>17248</v>
      </c>
      <c r="E3323" s="70">
        <v>6500</v>
      </c>
      <c r="F3323" s="26">
        <v>5212</v>
      </c>
      <c r="G3323" s="12">
        <f t="shared" si="51"/>
        <v>0.24712202609362999</v>
      </c>
      <c r="H3323" s="12" t="s">
        <v>60</v>
      </c>
      <c r="I3323" s="12" t="s">
        <v>29892</v>
      </c>
      <c r="J3323" s="25" t="s">
        <v>60</v>
      </c>
    </row>
    <row r="3324" spans="2:10" ht="12.75">
      <c r="B3324" s="72" t="s">
        <v>20179</v>
      </c>
      <c r="C3324" s="8" t="s">
        <v>60</v>
      </c>
      <c r="D3324" s="54" t="s">
        <v>20180</v>
      </c>
      <c r="E3324" s="70">
        <v>6500</v>
      </c>
      <c r="F3324" s="26">
        <v>5225</v>
      </c>
      <c r="G3324" s="12">
        <f t="shared" si="51"/>
        <v>0.24401913875598091</v>
      </c>
      <c r="H3324" s="12" t="s">
        <v>31958</v>
      </c>
      <c r="I3324" s="12" t="s">
        <v>29893</v>
      </c>
      <c r="J3324" s="25" t="s">
        <v>60</v>
      </c>
    </row>
    <row r="3325" spans="2:10" ht="12.75">
      <c r="B3325" s="72" t="s">
        <v>21912</v>
      </c>
      <c r="C3325" s="8" t="s">
        <v>26816</v>
      </c>
      <c r="D3325" s="54" t="s">
        <v>21913</v>
      </c>
      <c r="E3325" s="70">
        <v>6500</v>
      </c>
      <c r="F3325" s="26">
        <v>5215</v>
      </c>
      <c r="G3325" s="12">
        <f t="shared" si="51"/>
        <v>0.24640460210930004</v>
      </c>
      <c r="H3325" s="12" t="s">
        <v>32002</v>
      </c>
      <c r="I3325" s="12" t="s">
        <v>29894</v>
      </c>
      <c r="J3325" s="25" t="s">
        <v>60</v>
      </c>
    </row>
    <row r="3326" spans="2:10" ht="12.75">
      <c r="B3326" s="72" t="s">
        <v>24084</v>
      </c>
      <c r="C3326" s="8" t="s">
        <v>27149</v>
      </c>
      <c r="D3326" s="54" t="s">
        <v>24085</v>
      </c>
      <c r="E3326" s="70">
        <v>6600</v>
      </c>
      <c r="F3326" s="26">
        <v>5241</v>
      </c>
      <c r="G3326" s="12">
        <f t="shared" si="51"/>
        <v>0.25930165998855181</v>
      </c>
      <c r="H3326" s="12" t="s">
        <v>60</v>
      </c>
      <c r="I3326" s="12" t="s">
        <v>29895</v>
      </c>
      <c r="J3326" s="25" t="s">
        <v>60</v>
      </c>
    </row>
    <row r="3327" spans="2:10" ht="12.75">
      <c r="B3327" s="72" t="s">
        <v>24297</v>
      </c>
      <c r="C3327" s="8" t="s">
        <v>27191</v>
      </c>
      <c r="D3327" s="54" t="s">
        <v>24298</v>
      </c>
      <c r="E3327" s="70">
        <v>6500</v>
      </c>
      <c r="F3327" s="26">
        <v>5215</v>
      </c>
      <c r="G3327" s="12">
        <f t="shared" si="51"/>
        <v>0.24640460210930004</v>
      </c>
      <c r="H3327" s="12" t="s">
        <v>60</v>
      </c>
      <c r="I3327" s="12" t="s">
        <v>60</v>
      </c>
      <c r="J3327" s="25" t="s">
        <v>60</v>
      </c>
    </row>
    <row r="3328" spans="2:10" ht="12.75">
      <c r="B3328" s="72" t="s">
        <v>24337</v>
      </c>
      <c r="C3328" s="8" t="s">
        <v>27201</v>
      </c>
      <c r="D3328" s="54" t="s">
        <v>24338</v>
      </c>
      <c r="E3328" s="70">
        <v>6500</v>
      </c>
      <c r="F3328" s="26">
        <v>5186</v>
      </c>
      <c r="G3328" s="12">
        <f t="shared" si="51"/>
        <v>0.25337446972618594</v>
      </c>
      <c r="H3328" s="12" t="s">
        <v>60</v>
      </c>
      <c r="I3328" s="12" t="s">
        <v>60</v>
      </c>
      <c r="J3328" s="25" t="s">
        <v>60</v>
      </c>
    </row>
    <row r="3329" spans="2:10" ht="12.75">
      <c r="B3329" s="72" t="s">
        <v>9039</v>
      </c>
      <c r="C3329" s="8" t="s">
        <v>24512</v>
      </c>
      <c r="D3329" s="54" t="s">
        <v>9040</v>
      </c>
      <c r="E3329" s="70">
        <v>6600</v>
      </c>
      <c r="F3329" s="26">
        <v>5258</v>
      </c>
      <c r="G3329" s="12">
        <f t="shared" si="51"/>
        <v>0.2552301255230125</v>
      </c>
      <c r="H3329" s="12" t="s">
        <v>32003</v>
      </c>
      <c r="I3329" s="12" t="s">
        <v>29896</v>
      </c>
      <c r="J3329" s="25" t="s">
        <v>60</v>
      </c>
    </row>
    <row r="3330" spans="2:10" ht="12.75">
      <c r="B3330" s="72" t="s">
        <v>11289</v>
      </c>
      <c r="C3330" s="8" t="s">
        <v>24724</v>
      </c>
      <c r="D3330" s="54" t="s">
        <v>11290</v>
      </c>
      <c r="E3330" s="70">
        <v>6600</v>
      </c>
      <c r="F3330" s="26">
        <v>5287</v>
      </c>
      <c r="G3330" s="12">
        <f t="shared" ref="G3330:G3393" si="52">IFERROR(E3330/F3330-1,0)</f>
        <v>0.24834499716285219</v>
      </c>
      <c r="H3330" s="12" t="s">
        <v>31793</v>
      </c>
      <c r="I3330" s="12" t="s">
        <v>29897</v>
      </c>
      <c r="J3330" s="25" t="s">
        <v>60</v>
      </c>
    </row>
    <row r="3331" spans="2:10" ht="12.75">
      <c r="B3331" s="72" t="s">
        <v>14453</v>
      </c>
      <c r="C3331" s="8" t="s">
        <v>25349</v>
      </c>
      <c r="D3331" s="54" t="s">
        <v>14454</v>
      </c>
      <c r="E3331" s="70">
        <v>6600</v>
      </c>
      <c r="F3331" s="26">
        <v>5319</v>
      </c>
      <c r="G3331" s="12">
        <f t="shared" si="52"/>
        <v>0.24083474337281441</v>
      </c>
      <c r="H3331" s="12" t="s">
        <v>31687</v>
      </c>
      <c r="I3331" s="12" t="s">
        <v>29898</v>
      </c>
      <c r="J3331" s="25" t="s">
        <v>60</v>
      </c>
    </row>
    <row r="3332" spans="2:10" ht="12.75">
      <c r="B3332" s="72" t="s">
        <v>19290</v>
      </c>
      <c r="C3332" s="8" t="s">
        <v>26384</v>
      </c>
      <c r="D3332" s="54" t="s">
        <v>19291</v>
      </c>
      <c r="E3332" s="70">
        <v>6600</v>
      </c>
      <c r="F3332" s="26">
        <v>5298</v>
      </c>
      <c r="G3332" s="12">
        <f t="shared" si="52"/>
        <v>0.24575311438278602</v>
      </c>
      <c r="H3332" s="12" t="s">
        <v>31798</v>
      </c>
      <c r="I3332" s="12" t="s">
        <v>29899</v>
      </c>
      <c r="J3332" s="25" t="s">
        <v>60</v>
      </c>
    </row>
    <row r="3333" spans="2:10" ht="12.75">
      <c r="B3333" s="72" t="s">
        <v>20343</v>
      </c>
      <c r="C3333" s="8" t="s">
        <v>60</v>
      </c>
      <c r="D3333" s="54" t="s">
        <v>20344</v>
      </c>
      <c r="E3333" s="70">
        <v>6600</v>
      </c>
      <c r="F3333" s="26">
        <v>5258</v>
      </c>
      <c r="G3333" s="12">
        <f t="shared" si="52"/>
        <v>0.2552301255230125</v>
      </c>
      <c r="H3333" s="12" t="s">
        <v>31857</v>
      </c>
      <c r="I3333" s="12" t="s">
        <v>29900</v>
      </c>
      <c r="J3333" s="25" t="s">
        <v>60</v>
      </c>
    </row>
    <row r="3334" spans="2:10" ht="12.75">
      <c r="B3334" s="72" t="s">
        <v>20991</v>
      </c>
      <c r="C3334" s="8" t="s">
        <v>26659</v>
      </c>
      <c r="D3334" s="54" t="s">
        <v>20992</v>
      </c>
      <c r="E3334" s="70">
        <v>6700</v>
      </c>
      <c r="F3334" s="26">
        <v>5325</v>
      </c>
      <c r="G3334" s="12">
        <f t="shared" si="52"/>
        <v>0.25821596244131451</v>
      </c>
      <c r="H3334" s="12" t="s">
        <v>5016</v>
      </c>
      <c r="I3334" s="12" t="s">
        <v>29901</v>
      </c>
      <c r="J3334" s="25" t="s">
        <v>60</v>
      </c>
    </row>
    <row r="3335" spans="2:10" ht="12.75">
      <c r="B3335" s="72" t="s">
        <v>21659</v>
      </c>
      <c r="C3335" s="8" t="s">
        <v>26764</v>
      </c>
      <c r="D3335" s="54" t="s">
        <v>21660</v>
      </c>
      <c r="E3335" s="70">
        <v>6700</v>
      </c>
      <c r="F3335" s="26">
        <v>5336</v>
      </c>
      <c r="G3335" s="12">
        <f t="shared" si="52"/>
        <v>0.25562218890554722</v>
      </c>
      <c r="H3335" s="12" t="s">
        <v>32004</v>
      </c>
      <c r="I3335" s="12" t="s">
        <v>29902</v>
      </c>
      <c r="J3335" s="25" t="s">
        <v>60</v>
      </c>
    </row>
    <row r="3336" spans="2:10" ht="12.75">
      <c r="B3336" s="72" t="s">
        <v>23194</v>
      </c>
      <c r="C3336" s="8" t="s">
        <v>60</v>
      </c>
      <c r="D3336" s="54" t="s">
        <v>23195</v>
      </c>
      <c r="E3336" s="70">
        <v>6600</v>
      </c>
      <c r="F3336" s="26">
        <v>5309</v>
      </c>
      <c r="G3336" s="12">
        <f t="shared" si="52"/>
        <v>0.24317197212281028</v>
      </c>
      <c r="H3336" s="12" t="s">
        <v>32005</v>
      </c>
      <c r="I3336" s="12" t="s">
        <v>29903</v>
      </c>
      <c r="J3336" s="25" t="s">
        <v>60</v>
      </c>
    </row>
    <row r="3337" spans="2:10" ht="12.75">
      <c r="B3337" s="72" t="s">
        <v>9043</v>
      </c>
      <c r="C3337" s="8" t="s">
        <v>24513</v>
      </c>
      <c r="D3337" s="54" t="s">
        <v>9044</v>
      </c>
      <c r="E3337" s="70">
        <v>6700</v>
      </c>
      <c r="F3337" s="26">
        <v>5375</v>
      </c>
      <c r="G3337" s="12">
        <f t="shared" si="52"/>
        <v>0.24651162790697678</v>
      </c>
      <c r="H3337" s="12" t="s">
        <v>32003</v>
      </c>
      <c r="I3337" s="12" t="s">
        <v>29904</v>
      </c>
      <c r="J3337" s="25" t="s">
        <v>60</v>
      </c>
    </row>
    <row r="3338" spans="2:10" ht="12.75">
      <c r="B3338" s="72" t="s">
        <v>9201</v>
      </c>
      <c r="C3338" s="8" t="s">
        <v>24546</v>
      </c>
      <c r="D3338" s="54" t="s">
        <v>9202</v>
      </c>
      <c r="E3338" s="70">
        <v>6700</v>
      </c>
      <c r="F3338" s="26">
        <v>5341</v>
      </c>
      <c r="G3338" s="12">
        <f t="shared" si="52"/>
        <v>0.25444673282156893</v>
      </c>
      <c r="H3338" s="12" t="s">
        <v>60</v>
      </c>
      <c r="I3338" s="12" t="s">
        <v>60</v>
      </c>
      <c r="J3338" s="25" t="s">
        <v>60</v>
      </c>
    </row>
    <row r="3339" spans="2:10" ht="12.75">
      <c r="B3339" s="72" t="s">
        <v>14461</v>
      </c>
      <c r="C3339" s="8" t="s">
        <v>25351</v>
      </c>
      <c r="D3339" s="54" t="s">
        <v>14462</v>
      </c>
      <c r="E3339" s="70">
        <v>6700</v>
      </c>
      <c r="F3339" s="26">
        <v>5353</v>
      </c>
      <c r="G3339" s="12">
        <f t="shared" si="52"/>
        <v>0.25163459742200645</v>
      </c>
      <c r="H3339" s="12" t="s">
        <v>31683</v>
      </c>
      <c r="I3339" s="12" t="s">
        <v>29905</v>
      </c>
      <c r="J3339" s="25" t="s">
        <v>60</v>
      </c>
    </row>
    <row r="3340" spans="2:10" ht="12.75">
      <c r="B3340" s="72" t="s">
        <v>14465</v>
      </c>
      <c r="C3340" s="8" t="s">
        <v>25352</v>
      </c>
      <c r="D3340" s="54" t="s">
        <v>14466</v>
      </c>
      <c r="E3340" s="70">
        <v>6700</v>
      </c>
      <c r="F3340" s="26">
        <v>5398</v>
      </c>
      <c r="G3340" s="12">
        <f t="shared" si="52"/>
        <v>0.24120044460911449</v>
      </c>
      <c r="H3340" s="12" t="s">
        <v>31687</v>
      </c>
      <c r="I3340" s="12" t="s">
        <v>29906</v>
      </c>
      <c r="J3340" s="25" t="s">
        <v>60</v>
      </c>
    </row>
    <row r="3341" spans="2:10" ht="12.75">
      <c r="B3341" s="72" t="s">
        <v>16755</v>
      </c>
      <c r="C3341" s="8" t="s">
        <v>25884</v>
      </c>
      <c r="D3341" s="54" t="s">
        <v>16756</v>
      </c>
      <c r="E3341" s="70">
        <v>6800</v>
      </c>
      <c r="F3341" s="26">
        <v>5402</v>
      </c>
      <c r="G3341" s="12">
        <f t="shared" si="52"/>
        <v>0.25879303961495737</v>
      </c>
      <c r="H3341" s="12" t="s">
        <v>31876</v>
      </c>
      <c r="I3341" s="12" t="s">
        <v>29907</v>
      </c>
      <c r="J3341" s="25" t="s">
        <v>60</v>
      </c>
    </row>
    <row r="3342" spans="2:10" ht="12.75">
      <c r="B3342" s="72" t="s">
        <v>17135</v>
      </c>
      <c r="C3342" s="8" t="s">
        <v>25973</v>
      </c>
      <c r="D3342" s="54" t="s">
        <v>17136</v>
      </c>
      <c r="E3342" s="70">
        <v>6700</v>
      </c>
      <c r="F3342" s="26">
        <v>5385</v>
      </c>
      <c r="G3342" s="12">
        <f t="shared" si="52"/>
        <v>0.24419684308263689</v>
      </c>
      <c r="H3342" s="12" t="s">
        <v>32006</v>
      </c>
      <c r="I3342" s="12" t="s">
        <v>29908</v>
      </c>
      <c r="J3342" s="25" t="s">
        <v>60</v>
      </c>
    </row>
    <row r="3343" spans="2:10" ht="12.75">
      <c r="B3343" s="72" t="s">
        <v>21916</v>
      </c>
      <c r="C3343" s="8" t="s">
        <v>26817</v>
      </c>
      <c r="D3343" s="54" t="s">
        <v>21917</v>
      </c>
      <c r="E3343" s="70">
        <v>6700</v>
      </c>
      <c r="F3343" s="26">
        <v>5357</v>
      </c>
      <c r="G3343" s="12">
        <f t="shared" si="52"/>
        <v>0.2507000186671644</v>
      </c>
      <c r="H3343" s="12" t="s">
        <v>31928</v>
      </c>
      <c r="I3343" s="12" t="s">
        <v>29909</v>
      </c>
      <c r="J3343" s="25" t="s">
        <v>60</v>
      </c>
    </row>
    <row r="3344" spans="2:10" ht="12.75">
      <c r="B3344" s="72" t="s">
        <v>22327</v>
      </c>
      <c r="C3344" s="8" t="s">
        <v>26916</v>
      </c>
      <c r="D3344" s="54" t="s">
        <v>22328</v>
      </c>
      <c r="E3344" s="70">
        <v>6800</v>
      </c>
      <c r="F3344" s="26">
        <v>5416</v>
      </c>
      <c r="G3344" s="12">
        <f t="shared" si="52"/>
        <v>0.25553914327917293</v>
      </c>
      <c r="H3344" s="12" t="s">
        <v>60</v>
      </c>
      <c r="I3344" s="12" t="s">
        <v>60</v>
      </c>
      <c r="J3344" s="25" t="s">
        <v>60</v>
      </c>
    </row>
    <row r="3345" spans="2:10" ht="12.75">
      <c r="B3345" s="72" t="s">
        <v>22968</v>
      </c>
      <c r="C3345" s="8" t="s">
        <v>26975</v>
      </c>
      <c r="D3345" s="54" t="s">
        <v>22969</v>
      </c>
      <c r="E3345" s="70">
        <v>6700</v>
      </c>
      <c r="F3345" s="26">
        <v>5384</v>
      </c>
      <c r="G3345" s="12">
        <f t="shared" si="52"/>
        <v>0.24442793462109957</v>
      </c>
      <c r="H3345" s="12" t="s">
        <v>32007</v>
      </c>
      <c r="I3345" s="12" t="s">
        <v>29910</v>
      </c>
      <c r="J3345" s="25" t="s">
        <v>60</v>
      </c>
    </row>
    <row r="3346" spans="2:10" ht="12.75">
      <c r="B3346" s="72" t="s">
        <v>24301</v>
      </c>
      <c r="C3346" s="8" t="s">
        <v>27192</v>
      </c>
      <c r="D3346" s="54" t="s">
        <v>24302</v>
      </c>
      <c r="E3346" s="70">
        <v>6800</v>
      </c>
      <c r="F3346" s="26">
        <v>5413</v>
      </c>
      <c r="G3346" s="12">
        <f t="shared" si="52"/>
        <v>0.25623498983927573</v>
      </c>
      <c r="H3346" s="12" t="s">
        <v>60</v>
      </c>
      <c r="I3346" s="12" t="s">
        <v>60</v>
      </c>
      <c r="J3346" s="25" t="s">
        <v>60</v>
      </c>
    </row>
    <row r="3347" spans="2:10" ht="12.75">
      <c r="B3347" s="72" t="s">
        <v>24309</v>
      </c>
      <c r="C3347" s="8" t="s">
        <v>27194</v>
      </c>
      <c r="D3347" s="54" t="s">
        <v>24310</v>
      </c>
      <c r="E3347" s="70">
        <v>6700</v>
      </c>
      <c r="F3347" s="26">
        <v>5389</v>
      </c>
      <c r="G3347" s="12">
        <f t="shared" si="52"/>
        <v>0.24327333457042122</v>
      </c>
      <c r="H3347" s="12" t="s">
        <v>60</v>
      </c>
      <c r="I3347" s="12" t="s">
        <v>60</v>
      </c>
      <c r="J3347" s="25" t="s">
        <v>60</v>
      </c>
    </row>
    <row r="3348" spans="2:10" ht="12.75">
      <c r="B3348" s="45" t="s">
        <v>3278</v>
      </c>
      <c r="C3348" s="8" t="s">
        <v>3277</v>
      </c>
      <c r="D3348" s="54" t="s">
        <v>3279</v>
      </c>
      <c r="E3348" s="70">
        <v>6900</v>
      </c>
      <c r="F3348" s="26">
        <v>5500</v>
      </c>
      <c r="G3348" s="12">
        <f t="shared" si="52"/>
        <v>0.25454545454545463</v>
      </c>
      <c r="H3348" s="12" t="s">
        <v>3282</v>
      </c>
      <c r="I3348" s="12" t="s">
        <v>29911</v>
      </c>
      <c r="J3348" s="25" t="s">
        <v>60</v>
      </c>
    </row>
    <row r="3349" spans="2:10" ht="12.75">
      <c r="B3349" s="45" t="s">
        <v>4654</v>
      </c>
      <c r="C3349" s="8" t="s">
        <v>4653</v>
      </c>
      <c r="D3349" s="54" t="s">
        <v>4655</v>
      </c>
      <c r="E3349" s="70">
        <v>6900</v>
      </c>
      <c r="F3349" s="26">
        <v>5500</v>
      </c>
      <c r="G3349" s="12">
        <f t="shared" si="52"/>
        <v>0.25454545454545463</v>
      </c>
      <c r="H3349" s="12" t="s">
        <v>4629</v>
      </c>
      <c r="I3349" s="12" t="s">
        <v>29912</v>
      </c>
      <c r="J3349" s="25" t="s">
        <v>60</v>
      </c>
    </row>
    <row r="3350" spans="2:10" ht="12.75">
      <c r="B3350" s="45" t="s">
        <v>4777</v>
      </c>
      <c r="C3350" s="8" t="s">
        <v>4776</v>
      </c>
      <c r="D3350" s="54" t="s">
        <v>4778</v>
      </c>
      <c r="E3350" s="70">
        <v>6900</v>
      </c>
      <c r="F3350" s="26">
        <v>5500</v>
      </c>
      <c r="G3350" s="12">
        <f t="shared" si="52"/>
        <v>0.25454545454545463</v>
      </c>
      <c r="H3350" s="12" t="s">
        <v>4780</v>
      </c>
      <c r="I3350" s="12" t="s">
        <v>29913</v>
      </c>
      <c r="J3350" s="25" t="s">
        <v>60</v>
      </c>
    </row>
    <row r="3351" spans="2:10" ht="12.75">
      <c r="B3351" s="45" t="s">
        <v>4911</v>
      </c>
      <c r="C3351" s="8" t="s">
        <v>4910</v>
      </c>
      <c r="D3351" s="54" t="s">
        <v>4912</v>
      </c>
      <c r="E3351" s="70">
        <v>6900</v>
      </c>
      <c r="F3351" s="26">
        <v>5500</v>
      </c>
      <c r="G3351" s="12">
        <f t="shared" si="52"/>
        <v>0.25454545454545463</v>
      </c>
      <c r="H3351" s="12" t="s">
        <v>4914</v>
      </c>
      <c r="I3351" s="12" t="s">
        <v>29914</v>
      </c>
      <c r="J3351" s="25" t="s">
        <v>60</v>
      </c>
    </row>
    <row r="3352" spans="2:10" ht="12.75">
      <c r="B3352" s="45" t="s">
        <v>4917</v>
      </c>
      <c r="C3352" s="8" t="s">
        <v>4916</v>
      </c>
      <c r="D3352" s="54" t="s">
        <v>4918</v>
      </c>
      <c r="E3352" s="70">
        <v>6900</v>
      </c>
      <c r="F3352" s="26">
        <v>5500</v>
      </c>
      <c r="G3352" s="12">
        <f t="shared" si="52"/>
        <v>0.25454545454545463</v>
      </c>
      <c r="H3352" s="12" t="s">
        <v>4914</v>
      </c>
      <c r="I3352" s="12" t="s">
        <v>29915</v>
      </c>
      <c r="J3352" s="25" t="s">
        <v>60</v>
      </c>
    </row>
    <row r="3353" spans="2:10" ht="12.75">
      <c r="B3353" s="45" t="s">
        <v>4922</v>
      </c>
      <c r="C3353" s="8" t="s">
        <v>4921</v>
      </c>
      <c r="D3353" s="54" t="s">
        <v>4923</v>
      </c>
      <c r="E3353" s="70">
        <v>6900</v>
      </c>
      <c r="F3353" s="26">
        <v>5500</v>
      </c>
      <c r="G3353" s="12">
        <f t="shared" si="52"/>
        <v>0.25454545454545463</v>
      </c>
      <c r="H3353" s="12" t="s">
        <v>4914</v>
      </c>
      <c r="I3353" s="12" t="s">
        <v>29916</v>
      </c>
      <c r="J3353" s="25" t="s">
        <v>60</v>
      </c>
    </row>
    <row r="3354" spans="2:10" ht="12.75">
      <c r="B3354" s="45" t="s">
        <v>4927</v>
      </c>
      <c r="C3354" s="8" t="s">
        <v>4926</v>
      </c>
      <c r="D3354" s="54" t="s">
        <v>4928</v>
      </c>
      <c r="E3354" s="70">
        <v>6900</v>
      </c>
      <c r="F3354" s="26">
        <v>5500</v>
      </c>
      <c r="G3354" s="12">
        <f t="shared" si="52"/>
        <v>0.25454545454545463</v>
      </c>
      <c r="H3354" s="12" t="s">
        <v>4914</v>
      </c>
      <c r="I3354" s="12" t="s">
        <v>29917</v>
      </c>
      <c r="J3354" s="25" t="s">
        <v>60</v>
      </c>
    </row>
    <row r="3355" spans="2:10" ht="12.75">
      <c r="B3355" s="45" t="s">
        <v>4932</v>
      </c>
      <c r="C3355" s="8" t="s">
        <v>4931</v>
      </c>
      <c r="D3355" s="54" t="s">
        <v>4933</v>
      </c>
      <c r="E3355" s="70">
        <v>6900</v>
      </c>
      <c r="F3355" s="26">
        <v>5500</v>
      </c>
      <c r="G3355" s="12">
        <f t="shared" si="52"/>
        <v>0.25454545454545463</v>
      </c>
      <c r="H3355" s="12" t="s">
        <v>4914</v>
      </c>
      <c r="I3355" s="12" t="s">
        <v>29918</v>
      </c>
      <c r="J3355" s="25" t="s">
        <v>60</v>
      </c>
    </row>
    <row r="3356" spans="2:10" ht="12.75">
      <c r="B3356" s="45" t="s">
        <v>4937</v>
      </c>
      <c r="C3356" s="8" t="s">
        <v>4936</v>
      </c>
      <c r="D3356" s="54" t="s">
        <v>4938</v>
      </c>
      <c r="E3356" s="70">
        <v>6900</v>
      </c>
      <c r="F3356" s="26">
        <v>5500</v>
      </c>
      <c r="G3356" s="12">
        <f t="shared" si="52"/>
        <v>0.25454545454545463</v>
      </c>
      <c r="H3356" s="12" t="s">
        <v>4914</v>
      </c>
      <c r="I3356" s="12" t="s">
        <v>29919</v>
      </c>
      <c r="J3356" s="25" t="s">
        <v>60</v>
      </c>
    </row>
    <row r="3357" spans="2:10" ht="12.75">
      <c r="B3357" s="45" t="s">
        <v>4942</v>
      </c>
      <c r="C3357" s="8" t="s">
        <v>4941</v>
      </c>
      <c r="D3357" s="54" t="s">
        <v>4943</v>
      </c>
      <c r="E3357" s="70">
        <v>6900</v>
      </c>
      <c r="F3357" s="26">
        <v>5500</v>
      </c>
      <c r="G3357" s="12">
        <f t="shared" si="52"/>
        <v>0.25454545454545463</v>
      </c>
      <c r="H3357" s="12" t="s">
        <v>4914</v>
      </c>
      <c r="I3357" s="12" t="s">
        <v>29920</v>
      </c>
      <c r="J3357" s="25" t="s">
        <v>60</v>
      </c>
    </row>
    <row r="3358" spans="2:10" ht="12.75">
      <c r="B3358" s="45" t="s">
        <v>4947</v>
      </c>
      <c r="C3358" s="8" t="s">
        <v>4946</v>
      </c>
      <c r="D3358" s="54" t="s">
        <v>4948</v>
      </c>
      <c r="E3358" s="70">
        <v>6900</v>
      </c>
      <c r="F3358" s="26">
        <v>5500</v>
      </c>
      <c r="G3358" s="12">
        <f t="shared" si="52"/>
        <v>0.25454545454545463</v>
      </c>
      <c r="H3358" s="12" t="s">
        <v>4914</v>
      </c>
      <c r="I3358" s="12" t="s">
        <v>29921</v>
      </c>
      <c r="J3358" s="25" t="s">
        <v>60</v>
      </c>
    </row>
    <row r="3359" spans="2:10" ht="12.75">
      <c r="B3359" s="45" t="s">
        <v>4952</v>
      </c>
      <c r="C3359" s="8" t="s">
        <v>4951</v>
      </c>
      <c r="D3359" s="54" t="s">
        <v>4953</v>
      </c>
      <c r="E3359" s="70">
        <v>6900</v>
      </c>
      <c r="F3359" s="26">
        <v>5500</v>
      </c>
      <c r="G3359" s="12">
        <f t="shared" si="52"/>
        <v>0.25454545454545463</v>
      </c>
      <c r="H3359" s="12" t="s">
        <v>4914</v>
      </c>
      <c r="I3359" s="12" t="s">
        <v>29922</v>
      </c>
      <c r="J3359" s="25" t="s">
        <v>60</v>
      </c>
    </row>
    <row r="3360" spans="2:10" ht="12.75">
      <c r="B3360" s="45" t="s">
        <v>4957</v>
      </c>
      <c r="C3360" s="8" t="s">
        <v>4956</v>
      </c>
      <c r="D3360" s="54" t="s">
        <v>4958</v>
      </c>
      <c r="E3360" s="70">
        <v>6900</v>
      </c>
      <c r="F3360" s="26">
        <v>5500</v>
      </c>
      <c r="G3360" s="12">
        <f t="shared" si="52"/>
        <v>0.25454545454545463</v>
      </c>
      <c r="H3360" s="12" t="s">
        <v>4914</v>
      </c>
      <c r="I3360" s="12" t="s">
        <v>29923</v>
      </c>
      <c r="J3360" s="25" t="s">
        <v>60</v>
      </c>
    </row>
    <row r="3361" spans="2:10" ht="12.75">
      <c r="B3361" s="45" t="s">
        <v>4962</v>
      </c>
      <c r="C3361" s="8" t="s">
        <v>4961</v>
      </c>
      <c r="D3361" s="54" t="s">
        <v>4963</v>
      </c>
      <c r="E3361" s="70">
        <v>6900</v>
      </c>
      <c r="F3361" s="26">
        <v>5500</v>
      </c>
      <c r="G3361" s="12">
        <f t="shared" si="52"/>
        <v>0.25454545454545463</v>
      </c>
      <c r="H3361" s="12" t="s">
        <v>4914</v>
      </c>
      <c r="I3361" s="12" t="s">
        <v>29924</v>
      </c>
      <c r="J3361" s="25" t="s">
        <v>60</v>
      </c>
    </row>
    <row r="3362" spans="2:10" ht="12.75">
      <c r="B3362" s="45" t="s">
        <v>4967</v>
      </c>
      <c r="C3362" s="8" t="s">
        <v>4966</v>
      </c>
      <c r="D3362" s="54" t="s">
        <v>4968</v>
      </c>
      <c r="E3362" s="70">
        <v>6900</v>
      </c>
      <c r="F3362" s="26">
        <v>5500</v>
      </c>
      <c r="G3362" s="12">
        <f t="shared" si="52"/>
        <v>0.25454545454545463</v>
      </c>
      <c r="H3362" s="12" t="s">
        <v>4914</v>
      </c>
      <c r="I3362" s="12" t="s">
        <v>29925</v>
      </c>
      <c r="J3362" s="25" t="s">
        <v>60</v>
      </c>
    </row>
    <row r="3363" spans="2:10" ht="12.75">
      <c r="B3363" s="45" t="s">
        <v>4972</v>
      </c>
      <c r="C3363" s="8" t="s">
        <v>4971</v>
      </c>
      <c r="D3363" s="54" t="s">
        <v>4973</v>
      </c>
      <c r="E3363" s="70">
        <v>6900</v>
      </c>
      <c r="F3363" s="26">
        <v>5500</v>
      </c>
      <c r="G3363" s="12">
        <f t="shared" si="52"/>
        <v>0.25454545454545463</v>
      </c>
      <c r="H3363" s="12" t="s">
        <v>4914</v>
      </c>
      <c r="I3363" s="12" t="s">
        <v>29926</v>
      </c>
      <c r="J3363" s="25" t="s">
        <v>60</v>
      </c>
    </row>
    <row r="3364" spans="2:10" ht="12.75">
      <c r="B3364" s="45" t="s">
        <v>4977</v>
      </c>
      <c r="C3364" s="8" t="s">
        <v>4976</v>
      </c>
      <c r="D3364" s="54" t="s">
        <v>4978</v>
      </c>
      <c r="E3364" s="70">
        <v>6900</v>
      </c>
      <c r="F3364" s="26">
        <v>5500</v>
      </c>
      <c r="G3364" s="12">
        <f t="shared" si="52"/>
        <v>0.25454545454545463</v>
      </c>
      <c r="H3364" s="12" t="s">
        <v>4914</v>
      </c>
      <c r="I3364" s="12" t="s">
        <v>29927</v>
      </c>
      <c r="J3364" s="25" t="s">
        <v>60</v>
      </c>
    </row>
    <row r="3365" spans="2:10" ht="12.75">
      <c r="B3365" s="45" t="s">
        <v>4982</v>
      </c>
      <c r="C3365" s="8" t="s">
        <v>4981</v>
      </c>
      <c r="D3365" s="54" t="s">
        <v>4983</v>
      </c>
      <c r="E3365" s="70">
        <v>6900</v>
      </c>
      <c r="F3365" s="26">
        <v>5500</v>
      </c>
      <c r="G3365" s="12">
        <f t="shared" si="52"/>
        <v>0.25454545454545463</v>
      </c>
      <c r="H3365" s="12" t="s">
        <v>4914</v>
      </c>
      <c r="I3365" s="12" t="s">
        <v>29928</v>
      </c>
      <c r="J3365" s="25" t="s">
        <v>60</v>
      </c>
    </row>
    <row r="3366" spans="2:10" ht="12.75">
      <c r="B3366" s="46" t="s">
        <v>7132</v>
      </c>
      <c r="C3366" s="8" t="s">
        <v>7131</v>
      </c>
      <c r="D3366" s="54" t="s">
        <v>7133</v>
      </c>
      <c r="E3366" s="70">
        <v>6900</v>
      </c>
      <c r="F3366" s="26">
        <v>5500</v>
      </c>
      <c r="G3366" s="12">
        <f t="shared" si="52"/>
        <v>0.25454545454545463</v>
      </c>
      <c r="H3366" s="12" t="s">
        <v>7129</v>
      </c>
      <c r="I3366" s="12" t="s">
        <v>29929</v>
      </c>
      <c r="J3366" s="25" t="s">
        <v>60</v>
      </c>
    </row>
    <row r="3367" spans="2:10" ht="12.75">
      <c r="B3367" s="45" t="s">
        <v>7470</v>
      </c>
      <c r="C3367" s="8" t="s">
        <v>7469</v>
      </c>
      <c r="D3367" s="54" t="s">
        <v>7471</v>
      </c>
      <c r="E3367" s="70">
        <v>6900</v>
      </c>
      <c r="F3367" s="26">
        <v>5500</v>
      </c>
      <c r="G3367" s="12">
        <f t="shared" si="52"/>
        <v>0.25454545454545463</v>
      </c>
      <c r="H3367" s="12" t="s">
        <v>7474</v>
      </c>
      <c r="I3367" s="12" t="s">
        <v>29930</v>
      </c>
      <c r="J3367" s="25" t="s">
        <v>60</v>
      </c>
    </row>
    <row r="3368" spans="2:10" ht="12.75">
      <c r="B3368" s="46" t="s">
        <v>3874</v>
      </c>
      <c r="C3368" s="8" t="s">
        <v>3873</v>
      </c>
      <c r="D3368" s="54" t="s">
        <v>3875</v>
      </c>
      <c r="E3368" s="70">
        <v>6900</v>
      </c>
      <c r="F3368" s="26">
        <v>5490</v>
      </c>
      <c r="G3368" s="12">
        <f t="shared" si="52"/>
        <v>0.25683060109289624</v>
      </c>
      <c r="H3368" s="12" t="s">
        <v>32009</v>
      </c>
      <c r="I3368" s="12" t="s">
        <v>29931</v>
      </c>
      <c r="J3368" s="25" t="s">
        <v>60</v>
      </c>
    </row>
    <row r="3369" spans="2:10" ht="12.75">
      <c r="B3369" s="72" t="s">
        <v>14449</v>
      </c>
      <c r="C3369" s="8" t="s">
        <v>25348</v>
      </c>
      <c r="D3369" s="54" t="s">
        <v>14450</v>
      </c>
      <c r="E3369" s="70">
        <v>6900</v>
      </c>
      <c r="F3369" s="26">
        <v>5495</v>
      </c>
      <c r="G3369" s="12">
        <f t="shared" si="52"/>
        <v>0.25568698817106461</v>
      </c>
      <c r="H3369" s="12" t="s">
        <v>31968</v>
      </c>
      <c r="I3369" s="12" t="s">
        <v>29932</v>
      </c>
      <c r="J3369" s="25" t="s">
        <v>60</v>
      </c>
    </row>
    <row r="3370" spans="2:10" ht="12.75">
      <c r="B3370" s="72" t="s">
        <v>14469</v>
      </c>
      <c r="C3370" s="8" t="s">
        <v>25353</v>
      </c>
      <c r="D3370" s="54" t="s">
        <v>14470</v>
      </c>
      <c r="E3370" s="70">
        <v>6800</v>
      </c>
      <c r="F3370" s="26">
        <v>5424</v>
      </c>
      <c r="G3370" s="12">
        <f t="shared" si="52"/>
        <v>0.25368731563421831</v>
      </c>
      <c r="H3370" s="12" t="s">
        <v>31950</v>
      </c>
      <c r="I3370" s="12" t="s">
        <v>29933</v>
      </c>
      <c r="J3370" s="25" t="s">
        <v>60</v>
      </c>
    </row>
    <row r="3371" spans="2:10" ht="12.75">
      <c r="B3371" s="72" t="s">
        <v>14473</v>
      </c>
      <c r="C3371" s="8" t="s">
        <v>25354</v>
      </c>
      <c r="D3371" s="54" t="s">
        <v>14474</v>
      </c>
      <c r="E3371" s="70">
        <v>6800</v>
      </c>
      <c r="F3371" s="26">
        <v>5466</v>
      </c>
      <c r="G3371" s="12">
        <f t="shared" si="52"/>
        <v>0.24405415294548116</v>
      </c>
      <c r="H3371" s="12" t="s">
        <v>31645</v>
      </c>
      <c r="I3371" s="12" t="s">
        <v>29934</v>
      </c>
      <c r="J3371" s="25" t="s">
        <v>60</v>
      </c>
    </row>
    <row r="3372" spans="2:10" ht="12.75">
      <c r="B3372" s="72" t="s">
        <v>16759</v>
      </c>
      <c r="C3372" s="8" t="s">
        <v>25885</v>
      </c>
      <c r="D3372" s="54" t="s">
        <v>16760</v>
      </c>
      <c r="E3372" s="70">
        <v>6800</v>
      </c>
      <c r="F3372" s="26">
        <v>5461</v>
      </c>
      <c r="G3372" s="12">
        <f t="shared" si="52"/>
        <v>0.24519318806079471</v>
      </c>
      <c r="H3372" s="12" t="s">
        <v>31681</v>
      </c>
      <c r="I3372" s="12" t="s">
        <v>29935</v>
      </c>
      <c r="J3372" s="25" t="s">
        <v>60</v>
      </c>
    </row>
    <row r="3373" spans="2:10" ht="12.75">
      <c r="B3373" s="72" t="s">
        <v>21377</v>
      </c>
      <c r="C3373" s="8" t="s">
        <v>26729</v>
      </c>
      <c r="D3373" s="54" t="s">
        <v>21378</v>
      </c>
      <c r="E3373" s="70">
        <v>6800</v>
      </c>
      <c r="F3373" s="26">
        <v>5470</v>
      </c>
      <c r="G3373" s="12">
        <f t="shared" si="52"/>
        <v>0.24314442413162696</v>
      </c>
      <c r="H3373" s="12" t="s">
        <v>31698</v>
      </c>
      <c r="I3373" s="12" t="s">
        <v>29936</v>
      </c>
      <c r="J3373" s="25" t="s">
        <v>60</v>
      </c>
    </row>
    <row r="3374" spans="2:10" ht="12.75">
      <c r="B3374" s="72" t="s">
        <v>23327</v>
      </c>
      <c r="C3374" s="8" t="s">
        <v>27049</v>
      </c>
      <c r="D3374" s="54" t="s">
        <v>23328</v>
      </c>
      <c r="E3374" s="70">
        <v>6800</v>
      </c>
      <c r="F3374" s="26">
        <v>5426</v>
      </c>
      <c r="G3374" s="12">
        <f t="shared" si="52"/>
        <v>0.25322521194249914</v>
      </c>
      <c r="H3374" s="12" t="s">
        <v>32010</v>
      </c>
      <c r="I3374" s="12" t="s">
        <v>29937</v>
      </c>
      <c r="J3374" s="25" t="s">
        <v>60</v>
      </c>
    </row>
    <row r="3375" spans="2:10" ht="12.75">
      <c r="B3375" s="72" t="s">
        <v>11901</v>
      </c>
      <c r="C3375" s="8" t="s">
        <v>24877</v>
      </c>
      <c r="D3375" s="54" t="s">
        <v>11902</v>
      </c>
      <c r="E3375" s="70">
        <v>6900</v>
      </c>
      <c r="F3375" s="26">
        <v>5507</v>
      </c>
      <c r="G3375" s="12">
        <f t="shared" si="52"/>
        <v>0.25295078990375885</v>
      </c>
      <c r="H3375" s="12" t="s">
        <v>32011</v>
      </c>
      <c r="I3375" s="12" t="s">
        <v>29938</v>
      </c>
      <c r="J3375" s="25" t="s">
        <v>60</v>
      </c>
    </row>
    <row r="3376" spans="2:10" ht="12.75">
      <c r="B3376" s="72" t="s">
        <v>11905</v>
      </c>
      <c r="C3376" s="8" t="s">
        <v>24878</v>
      </c>
      <c r="D3376" s="54" t="s">
        <v>11906</v>
      </c>
      <c r="E3376" s="70">
        <v>6900</v>
      </c>
      <c r="F3376" s="26">
        <v>5542</v>
      </c>
      <c r="G3376" s="12">
        <f t="shared" si="52"/>
        <v>0.24503789245759644</v>
      </c>
      <c r="H3376" s="12" t="s">
        <v>31884</v>
      </c>
      <c r="I3376" s="12" t="s">
        <v>29939</v>
      </c>
      <c r="J3376" s="25" t="s">
        <v>60</v>
      </c>
    </row>
    <row r="3377" spans="2:10" ht="12.75">
      <c r="B3377" s="72" t="s">
        <v>14457</v>
      </c>
      <c r="C3377" s="8" t="s">
        <v>25350</v>
      </c>
      <c r="D3377" s="54" t="s">
        <v>14458</v>
      </c>
      <c r="E3377" s="70">
        <v>7000</v>
      </c>
      <c r="F3377" s="26">
        <v>5568</v>
      </c>
      <c r="G3377" s="12">
        <f t="shared" si="52"/>
        <v>0.25718390804597702</v>
      </c>
      <c r="H3377" s="12" t="s">
        <v>31968</v>
      </c>
      <c r="I3377" s="12" t="s">
        <v>29940</v>
      </c>
      <c r="J3377" s="25" t="s">
        <v>60</v>
      </c>
    </row>
    <row r="3378" spans="2:10" ht="12.75">
      <c r="B3378" s="72" t="s">
        <v>14477</v>
      </c>
      <c r="C3378" s="8" t="s">
        <v>25355</v>
      </c>
      <c r="D3378" s="54" t="s">
        <v>14478</v>
      </c>
      <c r="E3378" s="70">
        <v>6900</v>
      </c>
      <c r="F3378" s="26">
        <v>5506</v>
      </c>
      <c r="G3378" s="12">
        <f t="shared" si="52"/>
        <v>0.25317835088993834</v>
      </c>
      <c r="H3378" s="12" t="s">
        <v>31950</v>
      </c>
      <c r="I3378" s="12" t="s">
        <v>29941</v>
      </c>
      <c r="J3378" s="25" t="s">
        <v>60</v>
      </c>
    </row>
    <row r="3379" spans="2:10" ht="12.75">
      <c r="B3379" s="72" t="s">
        <v>14481</v>
      </c>
      <c r="C3379" s="8" t="s">
        <v>25356</v>
      </c>
      <c r="D3379" s="54" t="s">
        <v>14482</v>
      </c>
      <c r="E3379" s="70">
        <v>6900</v>
      </c>
      <c r="F3379" s="26">
        <v>5528</v>
      </c>
      <c r="G3379" s="12">
        <f t="shared" si="52"/>
        <v>0.24819102749638211</v>
      </c>
      <c r="H3379" s="12" t="s">
        <v>31965</v>
      </c>
      <c r="I3379" s="12" t="s">
        <v>29942</v>
      </c>
      <c r="J3379" s="25" t="s">
        <v>60</v>
      </c>
    </row>
    <row r="3380" spans="2:10" ht="12.75">
      <c r="B3380" s="72" t="s">
        <v>16763</v>
      </c>
      <c r="C3380" s="8" t="s">
        <v>25886</v>
      </c>
      <c r="D3380" s="54" t="s">
        <v>16764</v>
      </c>
      <c r="E3380" s="70">
        <v>6900</v>
      </c>
      <c r="F3380" s="26">
        <v>5532</v>
      </c>
      <c r="G3380" s="12">
        <f t="shared" si="52"/>
        <v>0.24728850325379614</v>
      </c>
      <c r="H3380" s="12" t="s">
        <v>31799</v>
      </c>
      <c r="I3380" s="12" t="s">
        <v>29943</v>
      </c>
      <c r="J3380" s="25" t="s">
        <v>60</v>
      </c>
    </row>
    <row r="3381" spans="2:10" ht="12.75">
      <c r="B3381" s="72" t="s">
        <v>16767</v>
      </c>
      <c r="C3381" s="8" t="s">
        <v>25887</v>
      </c>
      <c r="D3381" s="54" t="s">
        <v>16768</v>
      </c>
      <c r="E3381" s="70">
        <v>6900</v>
      </c>
      <c r="F3381" s="26">
        <v>5532</v>
      </c>
      <c r="G3381" s="12">
        <f t="shared" si="52"/>
        <v>0.24728850325379614</v>
      </c>
      <c r="H3381" s="12" t="s">
        <v>31681</v>
      </c>
      <c r="I3381" s="12" t="s">
        <v>29944</v>
      </c>
      <c r="J3381" s="25" t="s">
        <v>60</v>
      </c>
    </row>
    <row r="3382" spans="2:10" ht="12.75">
      <c r="B3382" s="72" t="s">
        <v>17139</v>
      </c>
      <c r="C3382" s="8" t="s">
        <v>25974</v>
      </c>
      <c r="D3382" s="54" t="s">
        <v>17140</v>
      </c>
      <c r="E3382" s="70">
        <v>6900</v>
      </c>
      <c r="F3382" s="26">
        <v>5525</v>
      </c>
      <c r="G3382" s="12">
        <f t="shared" si="52"/>
        <v>0.24886877828054299</v>
      </c>
      <c r="H3382" s="12" t="s">
        <v>32000</v>
      </c>
      <c r="I3382" s="12" t="s">
        <v>29945</v>
      </c>
      <c r="J3382" s="25" t="s">
        <v>60</v>
      </c>
    </row>
    <row r="3383" spans="2:10" ht="12.75">
      <c r="B3383" s="72" t="s">
        <v>17835</v>
      </c>
      <c r="C3383" s="8" t="s">
        <v>26127</v>
      </c>
      <c r="D3383" s="54" t="s">
        <v>17836</v>
      </c>
      <c r="E3383" s="70">
        <v>6900</v>
      </c>
      <c r="F3383" s="26">
        <v>5557</v>
      </c>
      <c r="G3383" s="12">
        <f t="shared" si="52"/>
        <v>0.24167716393737626</v>
      </c>
      <c r="H3383" s="12" t="s">
        <v>31830</v>
      </c>
      <c r="I3383" s="12" t="s">
        <v>29946</v>
      </c>
      <c r="J3383" s="25" t="s">
        <v>60</v>
      </c>
    </row>
    <row r="3384" spans="2:10" ht="12.75">
      <c r="B3384" s="72" t="s">
        <v>19146</v>
      </c>
      <c r="C3384" s="8" t="s">
        <v>60</v>
      </c>
      <c r="D3384" s="54" t="s">
        <v>19147</v>
      </c>
      <c r="E3384" s="70">
        <v>7000</v>
      </c>
      <c r="F3384" s="26">
        <v>5587</v>
      </c>
      <c r="G3384" s="12">
        <f t="shared" si="52"/>
        <v>0.2529085376767497</v>
      </c>
      <c r="H3384" s="12" t="s">
        <v>60</v>
      </c>
      <c r="I3384" s="12" t="s">
        <v>60</v>
      </c>
      <c r="J3384" s="25" t="s">
        <v>60</v>
      </c>
    </row>
    <row r="3385" spans="2:10" ht="12.75">
      <c r="B3385" s="72" t="s">
        <v>20183</v>
      </c>
      <c r="C3385" s="8" t="s">
        <v>26510</v>
      </c>
      <c r="D3385" s="54" t="s">
        <v>20184</v>
      </c>
      <c r="E3385" s="70">
        <v>6900</v>
      </c>
      <c r="F3385" s="26">
        <v>5556</v>
      </c>
      <c r="G3385" s="12">
        <f t="shared" si="52"/>
        <v>0.24190064794816424</v>
      </c>
      <c r="H3385" s="12" t="s">
        <v>31946</v>
      </c>
      <c r="I3385" s="12" t="s">
        <v>29947</v>
      </c>
      <c r="J3385" s="25" t="s">
        <v>60</v>
      </c>
    </row>
    <row r="3386" spans="2:10" ht="12.75">
      <c r="B3386" s="72" t="s">
        <v>20187</v>
      </c>
      <c r="C3386" s="8" t="s">
        <v>26511</v>
      </c>
      <c r="D3386" s="54" t="s">
        <v>20188</v>
      </c>
      <c r="E3386" s="70">
        <v>6900</v>
      </c>
      <c r="F3386" s="26">
        <v>5556</v>
      </c>
      <c r="G3386" s="12">
        <f t="shared" si="52"/>
        <v>0.24190064794816424</v>
      </c>
      <c r="H3386" s="12" t="s">
        <v>60</v>
      </c>
      <c r="I3386" s="12" t="s">
        <v>60</v>
      </c>
      <c r="J3386" s="25" t="s">
        <v>60</v>
      </c>
    </row>
    <row r="3387" spans="2:10" ht="12.75">
      <c r="B3387" s="72" t="s">
        <v>20191</v>
      </c>
      <c r="C3387" s="8" t="s">
        <v>60</v>
      </c>
      <c r="D3387" s="54" t="s">
        <v>20192</v>
      </c>
      <c r="E3387" s="70">
        <v>7000</v>
      </c>
      <c r="F3387" s="26">
        <v>5581</v>
      </c>
      <c r="G3387" s="12">
        <f t="shared" si="52"/>
        <v>0.254255509765275</v>
      </c>
      <c r="H3387" s="12" t="s">
        <v>31958</v>
      </c>
      <c r="I3387" s="12" t="s">
        <v>29948</v>
      </c>
      <c r="J3387" s="25" t="s">
        <v>60</v>
      </c>
    </row>
    <row r="3388" spans="2:10" ht="12.75">
      <c r="B3388" s="72" t="s">
        <v>22777</v>
      </c>
      <c r="C3388" s="8" t="s">
        <v>26941</v>
      </c>
      <c r="D3388" s="54" t="s">
        <v>22778</v>
      </c>
      <c r="E3388" s="70">
        <v>7000</v>
      </c>
      <c r="F3388" s="26">
        <v>5578</v>
      </c>
      <c r="G3388" s="12">
        <f t="shared" si="52"/>
        <v>0.25493008246683391</v>
      </c>
      <c r="H3388" s="12" t="s">
        <v>31871</v>
      </c>
      <c r="I3388" s="12" t="s">
        <v>29949</v>
      </c>
      <c r="J3388" s="25" t="s">
        <v>60</v>
      </c>
    </row>
    <row r="3389" spans="2:10" ht="12.75">
      <c r="B3389" s="72" t="s">
        <v>23012</v>
      </c>
      <c r="C3389" s="8" t="s">
        <v>26986</v>
      </c>
      <c r="D3389" s="54" t="s">
        <v>23013</v>
      </c>
      <c r="E3389" s="70">
        <v>6900</v>
      </c>
      <c r="F3389" s="26">
        <v>5527</v>
      </c>
      <c r="G3389" s="12">
        <f t="shared" si="52"/>
        <v>0.2484168626741452</v>
      </c>
      <c r="H3389" s="12" t="s">
        <v>60</v>
      </c>
      <c r="I3389" s="12" t="s">
        <v>60</v>
      </c>
      <c r="J3389" s="25" t="s">
        <v>60</v>
      </c>
    </row>
    <row r="3390" spans="2:10" ht="12.75">
      <c r="B3390" s="72" t="s">
        <v>24008</v>
      </c>
      <c r="C3390" s="8" t="s">
        <v>60</v>
      </c>
      <c r="D3390" s="54" t="s">
        <v>24009</v>
      </c>
      <c r="E3390" s="70">
        <v>7000</v>
      </c>
      <c r="F3390" s="26">
        <v>5574</v>
      </c>
      <c r="G3390" s="12">
        <f t="shared" si="52"/>
        <v>0.25583064226767127</v>
      </c>
      <c r="H3390" s="12" t="s">
        <v>60</v>
      </c>
      <c r="I3390" s="12" t="s">
        <v>29950</v>
      </c>
      <c r="J3390" s="25" t="s">
        <v>60</v>
      </c>
    </row>
    <row r="3391" spans="2:10" ht="12.75">
      <c r="B3391" s="45" t="s">
        <v>4171</v>
      </c>
      <c r="C3391" s="8" t="s">
        <v>4170</v>
      </c>
      <c r="D3391" s="54" t="s">
        <v>4172</v>
      </c>
      <c r="E3391" s="70">
        <v>7000</v>
      </c>
      <c r="F3391" s="26">
        <v>5600</v>
      </c>
      <c r="G3391" s="12">
        <f t="shared" si="52"/>
        <v>0.25</v>
      </c>
      <c r="H3391" s="12" t="s">
        <v>4123</v>
      </c>
      <c r="I3391" s="12" t="s">
        <v>29951</v>
      </c>
      <c r="J3391" s="25" t="s">
        <v>60</v>
      </c>
    </row>
    <row r="3392" spans="2:10" ht="12.75">
      <c r="B3392" s="45" t="s">
        <v>4506</v>
      </c>
      <c r="C3392" s="8" t="s">
        <v>4505</v>
      </c>
      <c r="D3392" s="54" t="s">
        <v>4507</v>
      </c>
      <c r="E3392" s="70">
        <v>7000</v>
      </c>
      <c r="F3392" s="26">
        <v>5600</v>
      </c>
      <c r="G3392" s="12">
        <f t="shared" si="52"/>
        <v>0.25</v>
      </c>
      <c r="H3392" s="12" t="s">
        <v>32012</v>
      </c>
      <c r="I3392" s="12" t="s">
        <v>29952</v>
      </c>
      <c r="J3392" s="25" t="s">
        <v>60</v>
      </c>
    </row>
    <row r="3393" spans="2:10" ht="12.75">
      <c r="B3393" s="72" t="s">
        <v>11909</v>
      </c>
      <c r="C3393" s="8" t="s">
        <v>24879</v>
      </c>
      <c r="D3393" s="54" t="s">
        <v>11910</v>
      </c>
      <c r="E3393" s="70">
        <v>7000</v>
      </c>
      <c r="F3393" s="26">
        <v>5637</v>
      </c>
      <c r="G3393" s="12">
        <f t="shared" si="52"/>
        <v>0.24179528117793159</v>
      </c>
      <c r="H3393" s="12" t="s">
        <v>60</v>
      </c>
      <c r="I3393" s="12" t="s">
        <v>29953</v>
      </c>
      <c r="J3393" s="25" t="s">
        <v>60</v>
      </c>
    </row>
    <row r="3394" spans="2:10" ht="12.75">
      <c r="B3394" s="72" t="s">
        <v>14485</v>
      </c>
      <c r="C3394" s="8" t="s">
        <v>25357</v>
      </c>
      <c r="D3394" s="54" t="s">
        <v>14486</v>
      </c>
      <c r="E3394" s="70">
        <v>7000</v>
      </c>
      <c r="F3394" s="26">
        <v>5623</v>
      </c>
      <c r="G3394" s="12">
        <f t="shared" ref="G3394:G3457" si="53">IFERROR(E3394/F3394-1,0)</f>
        <v>0.2448870709585631</v>
      </c>
      <c r="H3394" s="12" t="s">
        <v>32013</v>
      </c>
      <c r="I3394" s="12" t="s">
        <v>29954</v>
      </c>
      <c r="J3394" s="25" t="s">
        <v>60</v>
      </c>
    </row>
    <row r="3395" spans="2:10" ht="12.75">
      <c r="B3395" s="72" t="s">
        <v>14489</v>
      </c>
      <c r="C3395" s="8" t="s">
        <v>25358</v>
      </c>
      <c r="D3395" s="54" t="s">
        <v>14490</v>
      </c>
      <c r="E3395" s="70">
        <v>7000</v>
      </c>
      <c r="F3395" s="26">
        <v>5629</v>
      </c>
      <c r="G3395" s="12">
        <f t="shared" si="53"/>
        <v>0.24356013501510043</v>
      </c>
      <c r="H3395" s="12" t="s">
        <v>31965</v>
      </c>
      <c r="I3395" s="12" t="s">
        <v>29955</v>
      </c>
      <c r="J3395" s="25" t="s">
        <v>60</v>
      </c>
    </row>
    <row r="3396" spans="2:10" ht="12.75">
      <c r="B3396" s="72" t="s">
        <v>16771</v>
      </c>
      <c r="C3396" s="8" t="s">
        <v>25888</v>
      </c>
      <c r="D3396" s="54" t="s">
        <v>16772</v>
      </c>
      <c r="E3396" s="70">
        <v>7100</v>
      </c>
      <c r="F3396" s="26">
        <v>5661</v>
      </c>
      <c r="G3396" s="12">
        <f t="shared" si="53"/>
        <v>0.25419537184243057</v>
      </c>
      <c r="H3396" s="12" t="s">
        <v>31799</v>
      </c>
      <c r="I3396" s="12" t="s">
        <v>29956</v>
      </c>
      <c r="J3396" s="25" t="s">
        <v>60</v>
      </c>
    </row>
    <row r="3397" spans="2:10" ht="12.75">
      <c r="B3397" s="72" t="s">
        <v>17143</v>
      </c>
      <c r="C3397" s="8" t="s">
        <v>25975</v>
      </c>
      <c r="D3397" s="54" t="s">
        <v>17144</v>
      </c>
      <c r="E3397" s="70">
        <v>7000</v>
      </c>
      <c r="F3397" s="26">
        <v>5622</v>
      </c>
      <c r="G3397" s="12">
        <f t="shared" si="53"/>
        <v>0.24510850231234427</v>
      </c>
      <c r="H3397" s="12" t="s">
        <v>31792</v>
      </c>
      <c r="I3397" s="12" t="s">
        <v>29957</v>
      </c>
      <c r="J3397" s="25" t="s">
        <v>60</v>
      </c>
    </row>
    <row r="3398" spans="2:10" ht="12.75">
      <c r="B3398" s="72" t="s">
        <v>17839</v>
      </c>
      <c r="C3398" s="8" t="s">
        <v>26128</v>
      </c>
      <c r="D3398" s="54" t="s">
        <v>17840</v>
      </c>
      <c r="E3398" s="70">
        <v>7100</v>
      </c>
      <c r="F3398" s="26">
        <v>5644</v>
      </c>
      <c r="G3398" s="12">
        <f t="shared" si="53"/>
        <v>0.25797306874557058</v>
      </c>
      <c r="H3398" s="12" t="s">
        <v>31990</v>
      </c>
      <c r="I3398" s="12" t="s">
        <v>29958</v>
      </c>
      <c r="J3398" s="25" t="s">
        <v>60</v>
      </c>
    </row>
    <row r="3399" spans="2:10" ht="12.75">
      <c r="B3399" s="72" t="s">
        <v>18284</v>
      </c>
      <c r="C3399" s="8" t="s">
        <v>26179</v>
      </c>
      <c r="D3399" s="54" t="s">
        <v>18285</v>
      </c>
      <c r="E3399" s="70">
        <v>7100</v>
      </c>
      <c r="F3399" s="26">
        <v>5642</v>
      </c>
      <c r="G3399" s="12">
        <f t="shared" si="53"/>
        <v>0.25841900035448417</v>
      </c>
      <c r="H3399" s="12" t="s">
        <v>31947</v>
      </c>
      <c r="I3399" s="12" t="s">
        <v>29959</v>
      </c>
      <c r="J3399" s="25" t="s">
        <v>60</v>
      </c>
    </row>
    <row r="3400" spans="2:10" ht="12.75">
      <c r="B3400" s="72" t="s">
        <v>21381</v>
      </c>
      <c r="C3400" s="8" t="s">
        <v>26731</v>
      </c>
      <c r="D3400" s="54" t="s">
        <v>21382</v>
      </c>
      <c r="E3400" s="70">
        <v>7000</v>
      </c>
      <c r="F3400" s="26">
        <v>5616</v>
      </c>
      <c r="G3400" s="12">
        <f t="shared" si="53"/>
        <v>0.24643874643874653</v>
      </c>
      <c r="H3400" s="12" t="s">
        <v>31700</v>
      </c>
      <c r="I3400" s="12" t="s">
        <v>29960</v>
      </c>
      <c r="J3400" s="25" t="s">
        <v>60</v>
      </c>
    </row>
    <row r="3401" spans="2:10" ht="12.75">
      <c r="B3401" s="72" t="s">
        <v>14497</v>
      </c>
      <c r="C3401" s="8" t="s">
        <v>25360</v>
      </c>
      <c r="D3401" s="54" t="s">
        <v>14498</v>
      </c>
      <c r="E3401" s="70">
        <v>7100</v>
      </c>
      <c r="F3401" s="26">
        <v>5680</v>
      </c>
      <c r="G3401" s="12">
        <f t="shared" si="53"/>
        <v>0.25</v>
      </c>
      <c r="H3401" s="12" t="s">
        <v>31683</v>
      </c>
      <c r="I3401" s="12" t="s">
        <v>29961</v>
      </c>
      <c r="J3401" s="25" t="s">
        <v>60</v>
      </c>
    </row>
    <row r="3402" spans="2:10" ht="12.75">
      <c r="B3402" s="72" t="s">
        <v>14501</v>
      </c>
      <c r="C3402" s="8" t="s">
        <v>25361</v>
      </c>
      <c r="D3402" s="54" t="s">
        <v>14502</v>
      </c>
      <c r="E3402" s="70">
        <v>7100</v>
      </c>
      <c r="F3402" s="26">
        <v>5705</v>
      </c>
      <c r="G3402" s="12">
        <f t="shared" si="53"/>
        <v>0.24452234881682733</v>
      </c>
      <c r="H3402" s="12" t="s">
        <v>31950</v>
      </c>
      <c r="I3402" s="12" t="s">
        <v>29962</v>
      </c>
      <c r="J3402" s="25" t="s">
        <v>60</v>
      </c>
    </row>
    <row r="3403" spans="2:10" ht="12.75">
      <c r="B3403" s="72" t="s">
        <v>14505</v>
      </c>
      <c r="C3403" s="8" t="s">
        <v>25362</v>
      </c>
      <c r="D3403" s="54" t="s">
        <v>14506</v>
      </c>
      <c r="E3403" s="70">
        <v>7200</v>
      </c>
      <c r="F3403" s="26">
        <v>5734</v>
      </c>
      <c r="G3403" s="12">
        <f t="shared" si="53"/>
        <v>0.25566794558772243</v>
      </c>
      <c r="H3403" s="12" t="s">
        <v>31950</v>
      </c>
      <c r="I3403" s="12" t="s">
        <v>29963</v>
      </c>
      <c r="J3403" s="25" t="s">
        <v>60</v>
      </c>
    </row>
    <row r="3404" spans="2:10" ht="12.75">
      <c r="B3404" s="72" t="s">
        <v>16747</v>
      </c>
      <c r="C3404" s="8" t="s">
        <v>25882</v>
      </c>
      <c r="D3404" s="54" t="s">
        <v>16748</v>
      </c>
      <c r="E3404" s="70">
        <v>7100</v>
      </c>
      <c r="F3404" s="26">
        <v>5676</v>
      </c>
      <c r="G3404" s="12">
        <f t="shared" si="53"/>
        <v>0.25088090204369284</v>
      </c>
      <c r="H3404" s="12" t="s">
        <v>31876</v>
      </c>
      <c r="I3404" s="12" t="s">
        <v>29964</v>
      </c>
      <c r="J3404" s="25" t="s">
        <v>60</v>
      </c>
    </row>
    <row r="3405" spans="2:10" ht="12.75">
      <c r="B3405" s="72" t="s">
        <v>16775</v>
      </c>
      <c r="C3405" s="8" t="s">
        <v>25889</v>
      </c>
      <c r="D3405" s="54" t="s">
        <v>16776</v>
      </c>
      <c r="E3405" s="70">
        <v>7200</v>
      </c>
      <c r="F3405" s="26">
        <v>5720</v>
      </c>
      <c r="G3405" s="12">
        <f t="shared" si="53"/>
        <v>0.25874125874125875</v>
      </c>
      <c r="H3405" s="12" t="s">
        <v>31876</v>
      </c>
      <c r="I3405" s="12" t="s">
        <v>29965</v>
      </c>
      <c r="J3405" s="25" t="s">
        <v>60</v>
      </c>
    </row>
    <row r="3406" spans="2:10" ht="12.75">
      <c r="B3406" s="72" t="s">
        <v>18288</v>
      </c>
      <c r="C3406" s="8" t="s">
        <v>60</v>
      </c>
      <c r="D3406" s="54" t="s">
        <v>18289</v>
      </c>
      <c r="E3406" s="70">
        <v>7100</v>
      </c>
      <c r="F3406" s="26">
        <v>5691</v>
      </c>
      <c r="G3406" s="12">
        <f t="shared" si="53"/>
        <v>0.24758390441047262</v>
      </c>
      <c r="H3406" s="12" t="s">
        <v>32014</v>
      </c>
      <c r="I3406" s="12" t="s">
        <v>29966</v>
      </c>
      <c r="J3406" s="25" t="s">
        <v>60</v>
      </c>
    </row>
    <row r="3407" spans="2:10" ht="12.75">
      <c r="B3407" s="72" t="s">
        <v>19150</v>
      </c>
      <c r="C3407" s="8" t="s">
        <v>60</v>
      </c>
      <c r="D3407" s="54" t="s">
        <v>19151</v>
      </c>
      <c r="E3407" s="70">
        <v>7100</v>
      </c>
      <c r="F3407" s="26">
        <v>5677</v>
      </c>
      <c r="G3407" s="12">
        <f t="shared" si="53"/>
        <v>0.25066056015501137</v>
      </c>
      <c r="H3407" s="12" t="s">
        <v>60</v>
      </c>
      <c r="I3407" s="12" t="s">
        <v>60</v>
      </c>
      <c r="J3407" s="25" t="s">
        <v>60</v>
      </c>
    </row>
    <row r="3408" spans="2:10" ht="12.75">
      <c r="B3408" s="72" t="s">
        <v>20195</v>
      </c>
      <c r="C3408" s="8" t="s">
        <v>26502</v>
      </c>
      <c r="D3408" s="54" t="s">
        <v>20196</v>
      </c>
      <c r="E3408" s="70">
        <v>7100</v>
      </c>
      <c r="F3408" s="26">
        <v>5679</v>
      </c>
      <c r="G3408" s="12">
        <f t="shared" si="53"/>
        <v>0.25022010917415027</v>
      </c>
      <c r="H3408" s="12" t="s">
        <v>31946</v>
      </c>
      <c r="I3408" s="12" t="s">
        <v>29967</v>
      </c>
      <c r="J3408" s="25" t="s">
        <v>60</v>
      </c>
    </row>
    <row r="3409" spans="2:10" ht="12.75">
      <c r="B3409" s="72" t="s">
        <v>20347</v>
      </c>
      <c r="C3409" s="8" t="s">
        <v>26516</v>
      </c>
      <c r="D3409" s="54" t="s">
        <v>20348</v>
      </c>
      <c r="E3409" s="70">
        <v>7200</v>
      </c>
      <c r="F3409" s="26">
        <v>5720</v>
      </c>
      <c r="G3409" s="12">
        <f t="shared" si="53"/>
        <v>0.25874125874125875</v>
      </c>
      <c r="H3409" s="12" t="s">
        <v>60</v>
      </c>
      <c r="I3409" s="12" t="s">
        <v>29968</v>
      </c>
      <c r="J3409" s="25" t="s">
        <v>60</v>
      </c>
    </row>
    <row r="3410" spans="2:10" ht="12.75">
      <c r="B3410" s="72" t="s">
        <v>23016</v>
      </c>
      <c r="C3410" s="8" t="s">
        <v>26987</v>
      </c>
      <c r="D3410" s="54" t="s">
        <v>23017</v>
      </c>
      <c r="E3410" s="70">
        <v>7100</v>
      </c>
      <c r="F3410" s="26">
        <v>5707</v>
      </c>
      <c r="G3410" s="12">
        <f t="shared" si="53"/>
        <v>0.24408620991764507</v>
      </c>
      <c r="H3410" s="12" t="s">
        <v>31967</v>
      </c>
      <c r="I3410" s="12" t="s">
        <v>29969</v>
      </c>
      <c r="J3410" s="25" t="s">
        <v>60</v>
      </c>
    </row>
    <row r="3411" spans="2:10" ht="12.75">
      <c r="B3411" s="72" t="s">
        <v>23263</v>
      </c>
      <c r="C3411" s="8" t="s">
        <v>27034</v>
      </c>
      <c r="D3411" s="54" t="s">
        <v>23264</v>
      </c>
      <c r="E3411" s="70">
        <v>7100</v>
      </c>
      <c r="F3411" s="26">
        <v>5677</v>
      </c>
      <c r="G3411" s="12">
        <f t="shared" si="53"/>
        <v>0.25066056015501137</v>
      </c>
      <c r="H3411" s="12" t="s">
        <v>60</v>
      </c>
      <c r="I3411" s="12" t="s">
        <v>29970</v>
      </c>
      <c r="J3411" s="25" t="s">
        <v>60</v>
      </c>
    </row>
    <row r="3412" spans="2:10" ht="12.75">
      <c r="B3412" s="72" t="s">
        <v>23331</v>
      </c>
      <c r="C3412" s="8" t="s">
        <v>27050</v>
      </c>
      <c r="D3412" s="54" t="s">
        <v>23332</v>
      </c>
      <c r="E3412" s="70">
        <v>7100</v>
      </c>
      <c r="F3412" s="26">
        <v>5712</v>
      </c>
      <c r="G3412" s="12">
        <f t="shared" si="53"/>
        <v>0.24299719887955185</v>
      </c>
      <c r="H3412" s="12" t="s">
        <v>32015</v>
      </c>
      <c r="I3412" s="12" t="s">
        <v>29971</v>
      </c>
      <c r="J3412" s="25" t="s">
        <v>60</v>
      </c>
    </row>
    <row r="3413" spans="2:10" ht="12.75">
      <c r="B3413" s="72" t="s">
        <v>24088</v>
      </c>
      <c r="C3413" s="8" t="s">
        <v>27150</v>
      </c>
      <c r="D3413" s="54" t="s">
        <v>24089</v>
      </c>
      <c r="E3413" s="70">
        <v>7100</v>
      </c>
      <c r="F3413" s="26">
        <v>5687</v>
      </c>
      <c r="G3413" s="12">
        <f t="shared" si="53"/>
        <v>0.24846140320028143</v>
      </c>
      <c r="H3413" s="12" t="s">
        <v>60</v>
      </c>
      <c r="I3413" s="12" t="s">
        <v>29972</v>
      </c>
      <c r="J3413" s="25" t="s">
        <v>60</v>
      </c>
    </row>
    <row r="3414" spans="2:10" ht="12.75">
      <c r="B3414" s="72" t="s">
        <v>24365</v>
      </c>
      <c r="C3414" s="8" t="s">
        <v>27208</v>
      </c>
      <c r="D3414" s="54" t="s">
        <v>24366</v>
      </c>
      <c r="E3414" s="70">
        <v>7100</v>
      </c>
      <c r="F3414" s="26">
        <v>5706</v>
      </c>
      <c r="G3414" s="12">
        <f t="shared" si="53"/>
        <v>0.24430424114966698</v>
      </c>
      <c r="H3414" s="12" t="s">
        <v>60</v>
      </c>
      <c r="I3414" s="12" t="s">
        <v>60</v>
      </c>
      <c r="J3414" s="25" t="s">
        <v>60</v>
      </c>
    </row>
    <row r="3415" spans="2:10" ht="12.75">
      <c r="B3415" s="47" t="s">
        <v>6575</v>
      </c>
      <c r="C3415" s="8" t="s">
        <v>6574</v>
      </c>
      <c r="D3415" s="54" t="s">
        <v>6576</v>
      </c>
      <c r="E3415" s="70">
        <v>7300</v>
      </c>
      <c r="F3415" s="26">
        <v>5800</v>
      </c>
      <c r="G3415" s="12">
        <f t="shared" si="53"/>
        <v>0.25862068965517238</v>
      </c>
      <c r="H3415" s="12" t="s">
        <v>6562</v>
      </c>
      <c r="I3415" s="12" t="s">
        <v>29973</v>
      </c>
      <c r="J3415" s="25" t="s">
        <v>60</v>
      </c>
    </row>
    <row r="3416" spans="2:10" ht="12.75">
      <c r="B3416" s="72" t="s">
        <v>9739</v>
      </c>
      <c r="C3416" s="8" t="s">
        <v>60</v>
      </c>
      <c r="D3416" s="54" t="s">
        <v>9740</v>
      </c>
      <c r="E3416" s="70">
        <v>7200</v>
      </c>
      <c r="F3416" s="26">
        <v>5783</v>
      </c>
      <c r="G3416" s="12">
        <f t="shared" si="53"/>
        <v>0.24502853190385609</v>
      </c>
      <c r="H3416" s="12" t="s">
        <v>60</v>
      </c>
      <c r="I3416" s="12" t="s">
        <v>60</v>
      </c>
      <c r="J3416" s="25" t="s">
        <v>60</v>
      </c>
    </row>
    <row r="3417" spans="2:10" ht="12.75">
      <c r="B3417" s="72" t="s">
        <v>11293</v>
      </c>
      <c r="C3417" s="8" t="s">
        <v>24725</v>
      </c>
      <c r="D3417" s="54" t="s">
        <v>11294</v>
      </c>
      <c r="E3417" s="70">
        <v>7200</v>
      </c>
      <c r="F3417" s="26">
        <v>5786</v>
      </c>
      <c r="G3417" s="12">
        <f t="shared" si="53"/>
        <v>0.24438299343242309</v>
      </c>
      <c r="H3417" s="12" t="s">
        <v>31953</v>
      </c>
      <c r="I3417" s="12" t="s">
        <v>29974</v>
      </c>
      <c r="J3417" s="25" t="s">
        <v>60</v>
      </c>
    </row>
    <row r="3418" spans="2:10" ht="12.75">
      <c r="B3418" s="72" t="s">
        <v>11913</v>
      </c>
      <c r="C3418" s="8" t="s">
        <v>24880</v>
      </c>
      <c r="D3418" s="54" t="s">
        <v>11914</v>
      </c>
      <c r="E3418" s="70">
        <v>7300</v>
      </c>
      <c r="F3418" s="26">
        <v>5813</v>
      </c>
      <c r="G3418" s="12">
        <f t="shared" si="53"/>
        <v>0.25580595217615687</v>
      </c>
      <c r="H3418" s="12" t="s">
        <v>32011</v>
      </c>
      <c r="I3418" s="12" t="s">
        <v>29975</v>
      </c>
      <c r="J3418" s="25" t="s">
        <v>60</v>
      </c>
    </row>
    <row r="3419" spans="2:10" ht="12.75">
      <c r="B3419" s="72" t="s">
        <v>14509</v>
      </c>
      <c r="C3419" s="8" t="s">
        <v>25363</v>
      </c>
      <c r="D3419" s="54" t="s">
        <v>14510</v>
      </c>
      <c r="E3419" s="70">
        <v>7300</v>
      </c>
      <c r="F3419" s="26">
        <v>5822</v>
      </c>
      <c r="G3419" s="12">
        <f t="shared" si="53"/>
        <v>0.25386465132256952</v>
      </c>
      <c r="H3419" s="12" t="s">
        <v>31950</v>
      </c>
      <c r="I3419" s="12" t="s">
        <v>29976</v>
      </c>
      <c r="J3419" s="25" t="s">
        <v>60</v>
      </c>
    </row>
    <row r="3420" spans="2:10" ht="12.75">
      <c r="B3420" s="72" t="s">
        <v>14513</v>
      </c>
      <c r="C3420" s="8" t="s">
        <v>25364</v>
      </c>
      <c r="D3420" s="54" t="s">
        <v>14514</v>
      </c>
      <c r="E3420" s="70">
        <v>7300</v>
      </c>
      <c r="F3420" s="26">
        <v>5819</v>
      </c>
      <c r="G3420" s="12">
        <f t="shared" si="53"/>
        <v>0.25451108437875924</v>
      </c>
      <c r="H3420" s="12" t="s">
        <v>31683</v>
      </c>
      <c r="I3420" s="12" t="s">
        <v>29977</v>
      </c>
      <c r="J3420" s="25" t="s">
        <v>60</v>
      </c>
    </row>
    <row r="3421" spans="2:10" ht="12.75">
      <c r="B3421" s="72" t="s">
        <v>16779</v>
      </c>
      <c r="C3421" s="8" t="s">
        <v>25890</v>
      </c>
      <c r="D3421" s="54" t="s">
        <v>16780</v>
      </c>
      <c r="E3421" s="70">
        <v>7200</v>
      </c>
      <c r="F3421" s="26">
        <v>5779</v>
      </c>
      <c r="G3421" s="12">
        <f t="shared" si="53"/>
        <v>0.24589029243813809</v>
      </c>
      <c r="H3421" s="12" t="s">
        <v>31799</v>
      </c>
      <c r="I3421" s="12" t="s">
        <v>29978</v>
      </c>
      <c r="J3421" s="25" t="s">
        <v>60</v>
      </c>
    </row>
    <row r="3422" spans="2:10" ht="12.75">
      <c r="B3422" s="72" t="s">
        <v>16783</v>
      </c>
      <c r="C3422" s="8" t="s">
        <v>25891</v>
      </c>
      <c r="D3422" s="54" t="s">
        <v>16784</v>
      </c>
      <c r="E3422" s="70">
        <v>7200</v>
      </c>
      <c r="F3422" s="26">
        <v>5791</v>
      </c>
      <c r="G3422" s="12">
        <f t="shared" si="53"/>
        <v>0.24330858228285268</v>
      </c>
      <c r="H3422" s="12" t="s">
        <v>60</v>
      </c>
      <c r="I3422" s="12" t="s">
        <v>29979</v>
      </c>
      <c r="J3422" s="25" t="s">
        <v>60</v>
      </c>
    </row>
    <row r="3423" spans="2:10" ht="12.75">
      <c r="B3423" s="72" t="s">
        <v>17147</v>
      </c>
      <c r="C3423" s="8" t="s">
        <v>25976</v>
      </c>
      <c r="D3423" s="54" t="s">
        <v>17148</v>
      </c>
      <c r="E3423" s="70">
        <v>7200</v>
      </c>
      <c r="F3423" s="26">
        <v>5795</v>
      </c>
      <c r="G3423" s="12">
        <f t="shared" si="53"/>
        <v>0.24245038826574627</v>
      </c>
      <c r="H3423" s="12" t="s">
        <v>32006</v>
      </c>
      <c r="I3423" s="12" t="s">
        <v>29980</v>
      </c>
      <c r="J3423" s="25" t="s">
        <v>60</v>
      </c>
    </row>
    <row r="3424" spans="2:10" ht="12.75">
      <c r="B3424" s="72" t="s">
        <v>18292</v>
      </c>
      <c r="C3424" s="8" t="s">
        <v>26180</v>
      </c>
      <c r="D3424" s="54" t="s">
        <v>18293</v>
      </c>
      <c r="E3424" s="70">
        <v>7300</v>
      </c>
      <c r="F3424" s="26">
        <v>5801</v>
      </c>
      <c r="G3424" s="12">
        <f t="shared" si="53"/>
        <v>0.25840372349594887</v>
      </c>
      <c r="H3424" s="12" t="s">
        <v>31978</v>
      </c>
      <c r="I3424" s="12" t="s">
        <v>29981</v>
      </c>
      <c r="J3424" s="25" t="s">
        <v>60</v>
      </c>
    </row>
    <row r="3425" spans="2:10" ht="12.75">
      <c r="B3425" s="72" t="s">
        <v>19154</v>
      </c>
      <c r="C3425" s="8" t="s">
        <v>26362</v>
      </c>
      <c r="D3425" s="54" t="s">
        <v>19155</v>
      </c>
      <c r="E3425" s="70">
        <v>7300</v>
      </c>
      <c r="F3425" s="26">
        <v>5801</v>
      </c>
      <c r="G3425" s="12">
        <f t="shared" si="53"/>
        <v>0.25840372349594887</v>
      </c>
      <c r="H3425" s="12" t="s">
        <v>32016</v>
      </c>
      <c r="I3425" s="12" t="s">
        <v>29982</v>
      </c>
      <c r="J3425" s="25" t="s">
        <v>60</v>
      </c>
    </row>
    <row r="3426" spans="2:10" ht="12.75">
      <c r="B3426" s="72" t="s">
        <v>20199</v>
      </c>
      <c r="C3426" s="8" t="s">
        <v>26512</v>
      </c>
      <c r="D3426" s="54" t="s">
        <v>20200</v>
      </c>
      <c r="E3426" s="70">
        <v>7200</v>
      </c>
      <c r="F3426" s="26">
        <v>5777</v>
      </c>
      <c r="G3426" s="12">
        <f t="shared" si="53"/>
        <v>0.24632162021810622</v>
      </c>
      <c r="H3426" s="12" t="s">
        <v>31946</v>
      </c>
      <c r="I3426" s="12" t="s">
        <v>29983</v>
      </c>
      <c r="J3426" s="25" t="s">
        <v>60</v>
      </c>
    </row>
    <row r="3427" spans="2:10" ht="12.75">
      <c r="B3427" s="72" t="s">
        <v>24096</v>
      </c>
      <c r="C3427" s="8" t="s">
        <v>27152</v>
      </c>
      <c r="D3427" s="54" t="s">
        <v>24097</v>
      </c>
      <c r="E3427" s="70">
        <v>7200</v>
      </c>
      <c r="F3427" s="26">
        <v>5798</v>
      </c>
      <c r="G3427" s="12">
        <f t="shared" si="53"/>
        <v>0.24180751983442561</v>
      </c>
      <c r="H3427" s="12" t="s">
        <v>60</v>
      </c>
      <c r="I3427" s="12" t="s">
        <v>29984</v>
      </c>
      <c r="J3427" s="25" t="s">
        <v>60</v>
      </c>
    </row>
    <row r="3428" spans="2:10" ht="12.75">
      <c r="B3428" s="72" t="s">
        <v>9064</v>
      </c>
      <c r="C3428" s="8" t="s">
        <v>60</v>
      </c>
      <c r="D3428" s="54" t="s">
        <v>9065</v>
      </c>
      <c r="E3428" s="70">
        <v>7300</v>
      </c>
      <c r="F3428" s="26">
        <v>5852</v>
      </c>
      <c r="G3428" s="12">
        <f t="shared" si="53"/>
        <v>0.24743677375256312</v>
      </c>
      <c r="H3428" s="12" t="s">
        <v>31990</v>
      </c>
      <c r="I3428" s="12" t="s">
        <v>60</v>
      </c>
      <c r="J3428" s="25" t="s">
        <v>60</v>
      </c>
    </row>
    <row r="3429" spans="2:10" ht="12.75">
      <c r="B3429" s="72" t="s">
        <v>14493</v>
      </c>
      <c r="C3429" s="8" t="s">
        <v>25359</v>
      </c>
      <c r="D3429" s="54" t="s">
        <v>14494</v>
      </c>
      <c r="E3429" s="70">
        <v>7400</v>
      </c>
      <c r="F3429" s="26">
        <v>5924</v>
      </c>
      <c r="G3429" s="12">
        <f t="shared" si="53"/>
        <v>0.24915597569210002</v>
      </c>
      <c r="H3429" s="12" t="s">
        <v>31968</v>
      </c>
      <c r="I3429" s="12" t="s">
        <v>29985</v>
      </c>
      <c r="J3429" s="25" t="s">
        <v>60</v>
      </c>
    </row>
    <row r="3430" spans="2:10" ht="12.75">
      <c r="B3430" s="72" t="s">
        <v>14517</v>
      </c>
      <c r="C3430" s="8" t="s">
        <v>25365</v>
      </c>
      <c r="D3430" s="54" t="s">
        <v>14518</v>
      </c>
      <c r="E3430" s="70">
        <v>7300</v>
      </c>
      <c r="F3430" s="26">
        <v>5844</v>
      </c>
      <c r="G3430" s="12">
        <f t="shared" si="53"/>
        <v>0.24914442162902128</v>
      </c>
      <c r="H3430" s="12" t="s">
        <v>31683</v>
      </c>
      <c r="I3430" s="12" t="s">
        <v>29986</v>
      </c>
      <c r="J3430" s="25" t="s">
        <v>60</v>
      </c>
    </row>
    <row r="3431" spans="2:10" ht="12.75">
      <c r="B3431" s="72" t="s">
        <v>16787</v>
      </c>
      <c r="C3431" s="8" t="s">
        <v>25892</v>
      </c>
      <c r="D3431" s="54" t="s">
        <v>16788</v>
      </c>
      <c r="E3431" s="70">
        <v>7400</v>
      </c>
      <c r="F3431" s="26">
        <v>5909</v>
      </c>
      <c r="G3431" s="12">
        <f t="shared" si="53"/>
        <v>0.25232695887629042</v>
      </c>
      <c r="H3431" s="12" t="s">
        <v>31799</v>
      </c>
      <c r="I3431" s="12" t="s">
        <v>29987</v>
      </c>
      <c r="J3431" s="25" t="s">
        <v>60</v>
      </c>
    </row>
    <row r="3432" spans="2:10" ht="12.75">
      <c r="B3432" s="72" t="s">
        <v>17010</v>
      </c>
      <c r="C3432" s="8" t="s">
        <v>25943</v>
      </c>
      <c r="D3432" s="54" t="s">
        <v>17011</v>
      </c>
      <c r="E3432" s="70">
        <v>7400</v>
      </c>
      <c r="F3432" s="26">
        <v>5896</v>
      </c>
      <c r="G3432" s="12">
        <f t="shared" si="53"/>
        <v>0.2550881953867028</v>
      </c>
      <c r="H3432" s="12" t="s">
        <v>60</v>
      </c>
      <c r="I3432" s="12" t="s">
        <v>29988</v>
      </c>
      <c r="J3432" s="25" t="s">
        <v>60</v>
      </c>
    </row>
    <row r="3433" spans="2:10" ht="12.75">
      <c r="B3433" s="72" t="s">
        <v>20775</v>
      </c>
      <c r="C3433" s="8" t="s">
        <v>26612</v>
      </c>
      <c r="D3433" s="54" t="s">
        <v>20776</v>
      </c>
      <c r="E3433" s="70">
        <v>7300</v>
      </c>
      <c r="F3433" s="26">
        <v>5870</v>
      </c>
      <c r="G3433" s="12">
        <f t="shared" si="53"/>
        <v>0.24361158432708696</v>
      </c>
      <c r="H3433" s="12" t="s">
        <v>60</v>
      </c>
      <c r="I3433" s="12" t="s">
        <v>29989</v>
      </c>
      <c r="J3433" s="25" t="s">
        <v>60</v>
      </c>
    </row>
    <row r="3434" spans="2:10" ht="12.75">
      <c r="B3434" s="72" t="s">
        <v>21920</v>
      </c>
      <c r="C3434" s="8" t="s">
        <v>26818</v>
      </c>
      <c r="D3434" s="54" t="s">
        <v>21921</v>
      </c>
      <c r="E3434" s="70">
        <v>7300</v>
      </c>
      <c r="F3434" s="26">
        <v>5865</v>
      </c>
      <c r="G3434" s="12">
        <f t="shared" si="53"/>
        <v>0.24467178175618076</v>
      </c>
      <c r="H3434" s="12" t="s">
        <v>31928</v>
      </c>
      <c r="I3434" s="12" t="s">
        <v>29990</v>
      </c>
      <c r="J3434" s="25" t="s">
        <v>60</v>
      </c>
    </row>
    <row r="3435" spans="2:10" ht="12.75">
      <c r="B3435" s="45" t="s">
        <v>984</v>
      </c>
      <c r="C3435" s="8" t="s">
        <v>983</v>
      </c>
      <c r="D3435" s="54" t="s">
        <v>985</v>
      </c>
      <c r="E3435" s="70">
        <v>7500</v>
      </c>
      <c r="F3435" s="26">
        <v>6000</v>
      </c>
      <c r="G3435" s="12">
        <f t="shared" si="53"/>
        <v>0.25</v>
      </c>
      <c r="H3435" s="12" t="s">
        <v>988</v>
      </c>
      <c r="I3435" s="12" t="s">
        <v>29991</v>
      </c>
      <c r="J3435" s="25" t="s">
        <v>60</v>
      </c>
    </row>
    <row r="3436" spans="2:10" ht="12.75">
      <c r="B3436" s="45" t="s">
        <v>3982</v>
      </c>
      <c r="C3436" s="8" t="s">
        <v>3981</v>
      </c>
      <c r="D3436" s="54" t="s">
        <v>3983</v>
      </c>
      <c r="E3436" s="70">
        <v>7500</v>
      </c>
      <c r="F3436" s="26">
        <v>6000</v>
      </c>
      <c r="G3436" s="12">
        <f t="shared" si="53"/>
        <v>0.25</v>
      </c>
      <c r="H3436" s="12" t="s">
        <v>3986</v>
      </c>
      <c r="I3436" s="12" t="s">
        <v>29992</v>
      </c>
      <c r="J3436" s="25" t="s">
        <v>60</v>
      </c>
    </row>
    <row r="3437" spans="2:10" ht="12.75">
      <c r="B3437" s="46" t="s">
        <v>6698</v>
      </c>
      <c r="C3437" s="8" t="s">
        <v>6697</v>
      </c>
      <c r="D3437" s="54" t="s">
        <v>6699</v>
      </c>
      <c r="E3437" s="70">
        <v>7500</v>
      </c>
      <c r="F3437" s="26">
        <v>6000</v>
      </c>
      <c r="G3437" s="12">
        <f t="shared" si="53"/>
        <v>0.25</v>
      </c>
      <c r="H3437" s="12" t="s">
        <v>6674</v>
      </c>
      <c r="I3437" s="12" t="s">
        <v>29993</v>
      </c>
      <c r="J3437" s="25" t="s">
        <v>60</v>
      </c>
    </row>
    <row r="3438" spans="2:10" ht="12.75">
      <c r="B3438" s="46" t="s">
        <v>6784</v>
      </c>
      <c r="C3438" s="8" t="s">
        <v>6783</v>
      </c>
      <c r="D3438" s="54" t="s">
        <v>6785</v>
      </c>
      <c r="E3438" s="70">
        <v>7500</v>
      </c>
      <c r="F3438" s="26">
        <v>6000</v>
      </c>
      <c r="G3438" s="12">
        <f t="shared" si="53"/>
        <v>0.25</v>
      </c>
      <c r="H3438" s="12" t="s">
        <v>6787</v>
      </c>
      <c r="I3438" s="12" t="s">
        <v>29994</v>
      </c>
      <c r="J3438" s="25" t="s">
        <v>60</v>
      </c>
    </row>
    <row r="3439" spans="2:10" ht="12.75">
      <c r="B3439" s="45" t="s">
        <v>7462</v>
      </c>
      <c r="C3439" s="8" t="s">
        <v>7461</v>
      </c>
      <c r="D3439" s="54" t="s">
        <v>7463</v>
      </c>
      <c r="E3439" s="70">
        <v>7500</v>
      </c>
      <c r="F3439" s="26">
        <v>6000</v>
      </c>
      <c r="G3439" s="12">
        <f t="shared" si="53"/>
        <v>0.25</v>
      </c>
      <c r="H3439" s="12" t="s">
        <v>7466</v>
      </c>
      <c r="I3439" s="12" t="s">
        <v>60</v>
      </c>
      <c r="J3439" s="25" t="s">
        <v>60</v>
      </c>
    </row>
    <row r="3440" spans="2:10" ht="12.75">
      <c r="B3440" s="45" t="s">
        <v>230</v>
      </c>
      <c r="C3440" s="8" t="s">
        <v>229</v>
      </c>
      <c r="D3440" s="54" t="s">
        <v>231</v>
      </c>
      <c r="E3440" s="70">
        <v>7490</v>
      </c>
      <c r="F3440" s="26">
        <v>5990</v>
      </c>
      <c r="G3440" s="12">
        <f t="shared" si="53"/>
        <v>0.25041736227045086</v>
      </c>
      <c r="H3440" s="12" t="s">
        <v>234</v>
      </c>
      <c r="I3440" s="12" t="s">
        <v>29995</v>
      </c>
      <c r="J3440" s="25" t="s">
        <v>60</v>
      </c>
    </row>
    <row r="3441" spans="2:10" ht="12.75">
      <c r="B3441" s="45" t="s">
        <v>7302</v>
      </c>
      <c r="C3441" s="8" t="s">
        <v>7301</v>
      </c>
      <c r="D3441" s="54" t="s">
        <v>7303</v>
      </c>
      <c r="E3441" s="70">
        <v>7490</v>
      </c>
      <c r="F3441" s="26">
        <v>5990</v>
      </c>
      <c r="G3441" s="12">
        <f t="shared" si="53"/>
        <v>0.25041736227045086</v>
      </c>
      <c r="H3441" s="12" t="s">
        <v>60</v>
      </c>
      <c r="I3441" s="12" t="s">
        <v>29996</v>
      </c>
      <c r="J3441" s="25" t="s">
        <v>60</v>
      </c>
    </row>
    <row r="3442" spans="2:10" ht="12.75">
      <c r="B3442" s="72" t="s">
        <v>11917</v>
      </c>
      <c r="C3442" s="8" t="s">
        <v>24881</v>
      </c>
      <c r="D3442" s="54" t="s">
        <v>11918</v>
      </c>
      <c r="E3442" s="70">
        <v>7500</v>
      </c>
      <c r="F3442" s="26">
        <v>5967</v>
      </c>
      <c r="G3442" s="12">
        <f t="shared" si="53"/>
        <v>0.25691302161890395</v>
      </c>
      <c r="H3442" s="12" t="s">
        <v>31772</v>
      </c>
      <c r="I3442" s="12" t="s">
        <v>29997</v>
      </c>
      <c r="J3442" s="25" t="s">
        <v>60</v>
      </c>
    </row>
    <row r="3443" spans="2:10" ht="12.75">
      <c r="B3443" s="72" t="s">
        <v>14521</v>
      </c>
      <c r="C3443" s="8" t="s">
        <v>25366</v>
      </c>
      <c r="D3443" s="54" t="s">
        <v>14522</v>
      </c>
      <c r="E3443" s="70">
        <v>7500</v>
      </c>
      <c r="F3443" s="26">
        <v>5986</v>
      </c>
      <c r="G3443" s="12">
        <f t="shared" si="53"/>
        <v>0.25292348813899102</v>
      </c>
      <c r="H3443" s="12" t="s">
        <v>32017</v>
      </c>
      <c r="I3443" s="12" t="s">
        <v>29998</v>
      </c>
      <c r="J3443" s="25" t="s">
        <v>60</v>
      </c>
    </row>
    <row r="3444" spans="2:10" ht="12.75">
      <c r="B3444" s="72" t="s">
        <v>14525</v>
      </c>
      <c r="C3444" s="8" t="s">
        <v>25367</v>
      </c>
      <c r="D3444" s="54" t="s">
        <v>14526</v>
      </c>
      <c r="E3444" s="70">
        <v>7500</v>
      </c>
      <c r="F3444" s="26">
        <v>6005</v>
      </c>
      <c r="G3444" s="12">
        <f t="shared" si="53"/>
        <v>0.24895920066611166</v>
      </c>
      <c r="H3444" s="12" t="s">
        <v>31950</v>
      </c>
      <c r="I3444" s="12" t="s">
        <v>29999</v>
      </c>
      <c r="J3444" s="25" t="s">
        <v>60</v>
      </c>
    </row>
    <row r="3445" spans="2:10" ht="12.75">
      <c r="B3445" s="72" t="s">
        <v>17251</v>
      </c>
      <c r="C3445" s="8" t="s">
        <v>26001</v>
      </c>
      <c r="D3445" s="54" t="s">
        <v>17188</v>
      </c>
      <c r="E3445" s="70">
        <v>7500</v>
      </c>
      <c r="F3445" s="26">
        <v>5995</v>
      </c>
      <c r="G3445" s="12">
        <f t="shared" si="53"/>
        <v>0.25104253544620514</v>
      </c>
      <c r="H3445" s="12" t="s">
        <v>32018</v>
      </c>
      <c r="I3445" s="12" t="s">
        <v>30000</v>
      </c>
      <c r="J3445" s="25" t="s">
        <v>60</v>
      </c>
    </row>
    <row r="3446" spans="2:10" ht="12.75">
      <c r="B3446" s="72" t="s">
        <v>17647</v>
      </c>
      <c r="C3446" s="8" t="s">
        <v>26097</v>
      </c>
      <c r="D3446" s="54" t="s">
        <v>17648</v>
      </c>
      <c r="E3446" s="70">
        <v>7500</v>
      </c>
      <c r="F3446" s="26">
        <v>6007</v>
      </c>
      <c r="G3446" s="12">
        <f t="shared" si="53"/>
        <v>0.24854336607291483</v>
      </c>
      <c r="H3446" s="12" t="s">
        <v>60</v>
      </c>
      <c r="I3446" s="12" t="s">
        <v>30001</v>
      </c>
      <c r="J3446" s="25" t="s">
        <v>60</v>
      </c>
    </row>
    <row r="3447" spans="2:10" ht="12.75">
      <c r="B3447" s="72" t="s">
        <v>19158</v>
      </c>
      <c r="C3447" s="8" t="s">
        <v>60</v>
      </c>
      <c r="D3447" s="54" t="s">
        <v>19159</v>
      </c>
      <c r="E3447" s="70">
        <v>7500</v>
      </c>
      <c r="F3447" s="26">
        <v>5983</v>
      </c>
      <c r="G3447" s="12">
        <f t="shared" si="53"/>
        <v>0.25355172990138719</v>
      </c>
      <c r="H3447" s="12" t="s">
        <v>31872</v>
      </c>
      <c r="I3447" s="12" t="s">
        <v>30002</v>
      </c>
      <c r="J3447" s="25" t="s">
        <v>60</v>
      </c>
    </row>
    <row r="3448" spans="2:10" ht="12.75">
      <c r="B3448" s="72" t="s">
        <v>20779</v>
      </c>
      <c r="C3448" s="8" t="s">
        <v>26613</v>
      </c>
      <c r="D3448" s="54" t="s">
        <v>20780</v>
      </c>
      <c r="E3448" s="70">
        <v>7500</v>
      </c>
      <c r="F3448" s="26">
        <v>5966</v>
      </c>
      <c r="G3448" s="12">
        <f t="shared" si="53"/>
        <v>0.25712370097217563</v>
      </c>
      <c r="H3448" s="12" t="s">
        <v>60</v>
      </c>
      <c r="I3448" s="12" t="s">
        <v>30003</v>
      </c>
      <c r="J3448" s="25" t="s">
        <v>60</v>
      </c>
    </row>
    <row r="3449" spans="2:10" ht="12.75">
      <c r="B3449" s="72" t="s">
        <v>20783</v>
      </c>
      <c r="C3449" s="8" t="s">
        <v>26614</v>
      </c>
      <c r="D3449" s="54" t="s">
        <v>20784</v>
      </c>
      <c r="E3449" s="70">
        <v>7500</v>
      </c>
      <c r="F3449" s="26">
        <v>5966</v>
      </c>
      <c r="G3449" s="12">
        <f t="shared" si="53"/>
        <v>0.25712370097217563</v>
      </c>
      <c r="H3449" s="12" t="s">
        <v>60</v>
      </c>
      <c r="I3449" s="12" t="s">
        <v>30004</v>
      </c>
      <c r="J3449" s="25" t="s">
        <v>60</v>
      </c>
    </row>
    <row r="3450" spans="2:10" ht="12.75">
      <c r="B3450" s="72" t="s">
        <v>20787</v>
      </c>
      <c r="C3450" s="8" t="s">
        <v>26615</v>
      </c>
      <c r="D3450" s="54" t="s">
        <v>20788</v>
      </c>
      <c r="E3450" s="70">
        <v>7500</v>
      </c>
      <c r="F3450" s="26">
        <v>5999</v>
      </c>
      <c r="G3450" s="12">
        <f t="shared" si="53"/>
        <v>0.25020836806134361</v>
      </c>
      <c r="H3450" s="12" t="s">
        <v>60</v>
      </c>
      <c r="I3450" s="12" t="s">
        <v>30005</v>
      </c>
      <c r="J3450" s="25" t="s">
        <v>60</v>
      </c>
    </row>
    <row r="3451" spans="2:10" ht="12.75">
      <c r="B3451" s="72" t="s">
        <v>21924</v>
      </c>
      <c r="C3451" s="8" t="s">
        <v>26819</v>
      </c>
      <c r="D3451" s="54" t="s">
        <v>21925</v>
      </c>
      <c r="E3451" s="70">
        <v>7500</v>
      </c>
      <c r="F3451" s="26">
        <v>5972</v>
      </c>
      <c r="G3451" s="12">
        <f t="shared" si="53"/>
        <v>0.25586068318821176</v>
      </c>
      <c r="H3451" s="12" t="s">
        <v>32019</v>
      </c>
      <c r="I3451" s="12" t="s">
        <v>30006</v>
      </c>
      <c r="J3451" s="25" t="s">
        <v>60</v>
      </c>
    </row>
    <row r="3452" spans="2:10" ht="12.75">
      <c r="B3452" s="72" t="s">
        <v>22923</v>
      </c>
      <c r="C3452" s="8" t="s">
        <v>26965</v>
      </c>
      <c r="D3452" s="54" t="s">
        <v>22924</v>
      </c>
      <c r="E3452" s="70">
        <v>7400</v>
      </c>
      <c r="F3452" s="26">
        <v>5935</v>
      </c>
      <c r="G3452" s="12">
        <f t="shared" si="53"/>
        <v>0.24684077506318447</v>
      </c>
      <c r="H3452" s="12" t="s">
        <v>32020</v>
      </c>
      <c r="I3452" s="12" t="s">
        <v>30007</v>
      </c>
      <c r="J3452" s="25" t="s">
        <v>60</v>
      </c>
    </row>
    <row r="3453" spans="2:10" ht="12.75">
      <c r="B3453" s="72" t="s">
        <v>22927</v>
      </c>
      <c r="C3453" s="8" t="s">
        <v>26966</v>
      </c>
      <c r="D3453" s="54" t="s">
        <v>22928</v>
      </c>
      <c r="E3453" s="70">
        <v>7500</v>
      </c>
      <c r="F3453" s="26">
        <v>5995</v>
      </c>
      <c r="G3453" s="12">
        <f t="shared" si="53"/>
        <v>0.25104253544620514</v>
      </c>
      <c r="H3453" s="12" t="s">
        <v>32020</v>
      </c>
      <c r="I3453" s="12" t="s">
        <v>30008</v>
      </c>
      <c r="J3453" s="25" t="s">
        <v>60</v>
      </c>
    </row>
    <row r="3454" spans="2:10" ht="12.75">
      <c r="B3454" s="72" t="s">
        <v>23349</v>
      </c>
      <c r="C3454" s="8" t="s">
        <v>27052</v>
      </c>
      <c r="D3454" s="54" t="s">
        <v>23350</v>
      </c>
      <c r="E3454" s="70">
        <v>7400</v>
      </c>
      <c r="F3454" s="26">
        <v>5952</v>
      </c>
      <c r="G3454" s="12">
        <f t="shared" si="53"/>
        <v>0.24327956989247301</v>
      </c>
      <c r="H3454" s="12" t="s">
        <v>32021</v>
      </c>
      <c r="I3454" s="12" t="s">
        <v>30009</v>
      </c>
      <c r="J3454" s="25" t="s">
        <v>60</v>
      </c>
    </row>
    <row r="3455" spans="2:10" ht="12.75">
      <c r="B3455" s="72" t="s">
        <v>9205</v>
      </c>
      <c r="C3455" s="8" t="s">
        <v>24547</v>
      </c>
      <c r="D3455" s="54" t="s">
        <v>9206</v>
      </c>
      <c r="E3455" s="70">
        <v>7500</v>
      </c>
      <c r="F3455" s="26">
        <v>6012</v>
      </c>
      <c r="G3455" s="12">
        <f t="shared" si="53"/>
        <v>0.24750499001996018</v>
      </c>
      <c r="H3455" s="12" t="s">
        <v>60</v>
      </c>
      <c r="I3455" s="12" t="s">
        <v>60</v>
      </c>
      <c r="J3455" s="25" t="s">
        <v>60</v>
      </c>
    </row>
    <row r="3456" spans="2:10" ht="12.75">
      <c r="B3456" s="72" t="s">
        <v>11921</v>
      </c>
      <c r="C3456" s="8" t="s">
        <v>24882</v>
      </c>
      <c r="D3456" s="54" t="s">
        <v>11922</v>
      </c>
      <c r="E3456" s="70">
        <v>7500</v>
      </c>
      <c r="F3456" s="26">
        <v>6014</v>
      </c>
      <c r="G3456" s="12">
        <f t="shared" si="53"/>
        <v>0.24709012304622546</v>
      </c>
      <c r="H3456" s="12" t="s">
        <v>60</v>
      </c>
      <c r="I3456" s="12" t="s">
        <v>60</v>
      </c>
      <c r="J3456" s="25" t="s">
        <v>60</v>
      </c>
    </row>
    <row r="3457" spans="2:10" ht="12.75">
      <c r="B3457" s="72" t="s">
        <v>14529</v>
      </c>
      <c r="C3457" s="8" t="s">
        <v>25368</v>
      </c>
      <c r="D3457" s="54" t="s">
        <v>14530</v>
      </c>
      <c r="E3457" s="70">
        <v>7500</v>
      </c>
      <c r="F3457" s="26">
        <v>6022</v>
      </c>
      <c r="G3457" s="12">
        <f t="shared" si="53"/>
        <v>0.24543341082696779</v>
      </c>
      <c r="H3457" s="12" t="s">
        <v>31687</v>
      </c>
      <c r="I3457" s="12" t="s">
        <v>30010</v>
      </c>
      <c r="J3457" s="25" t="s">
        <v>60</v>
      </c>
    </row>
    <row r="3458" spans="2:10" ht="12.75">
      <c r="B3458" s="72" t="s">
        <v>14533</v>
      </c>
      <c r="C3458" s="8" t="s">
        <v>25369</v>
      </c>
      <c r="D3458" s="54" t="s">
        <v>14534</v>
      </c>
      <c r="E3458" s="70">
        <v>7600</v>
      </c>
      <c r="F3458" s="26">
        <v>6068</v>
      </c>
      <c r="G3458" s="12">
        <f t="shared" ref="G3458:G3521" si="54">IFERROR(E3458/F3458-1,0)</f>
        <v>0.25247198417930128</v>
      </c>
      <c r="H3458" s="12" t="s">
        <v>31950</v>
      </c>
      <c r="I3458" s="12" t="s">
        <v>30011</v>
      </c>
      <c r="J3458" s="25" t="s">
        <v>60</v>
      </c>
    </row>
    <row r="3459" spans="2:10" ht="12.75">
      <c r="B3459" s="72" t="s">
        <v>14537</v>
      </c>
      <c r="C3459" s="8" t="s">
        <v>25370</v>
      </c>
      <c r="D3459" s="54" t="s">
        <v>14538</v>
      </c>
      <c r="E3459" s="70">
        <v>7600</v>
      </c>
      <c r="F3459" s="26">
        <v>6089</v>
      </c>
      <c r="G3459" s="12">
        <f t="shared" si="54"/>
        <v>0.24815240597799315</v>
      </c>
      <c r="H3459" s="12" t="s">
        <v>32022</v>
      </c>
      <c r="I3459" s="12" t="s">
        <v>30012</v>
      </c>
      <c r="J3459" s="25" t="s">
        <v>60</v>
      </c>
    </row>
    <row r="3460" spans="2:10" ht="12.75">
      <c r="B3460" s="72" t="s">
        <v>16791</v>
      </c>
      <c r="C3460" s="8" t="s">
        <v>25893</v>
      </c>
      <c r="D3460" s="54" t="s">
        <v>16792</v>
      </c>
      <c r="E3460" s="70">
        <v>7500</v>
      </c>
      <c r="F3460" s="26">
        <v>6038</v>
      </c>
      <c r="G3460" s="12">
        <f t="shared" si="54"/>
        <v>0.24213315667439539</v>
      </c>
      <c r="H3460" s="12" t="s">
        <v>31799</v>
      </c>
      <c r="I3460" s="12" t="s">
        <v>30013</v>
      </c>
      <c r="J3460" s="25" t="s">
        <v>60</v>
      </c>
    </row>
    <row r="3461" spans="2:10" ht="12.75">
      <c r="B3461" s="72" t="s">
        <v>21385</v>
      </c>
      <c r="C3461" s="8" t="s">
        <v>26729</v>
      </c>
      <c r="D3461" s="54" t="s">
        <v>21386</v>
      </c>
      <c r="E3461" s="70">
        <v>7500</v>
      </c>
      <c r="F3461" s="26">
        <v>6017</v>
      </c>
      <c r="G3461" s="12">
        <f t="shared" si="54"/>
        <v>0.24646833970417159</v>
      </c>
      <c r="H3461" s="12" t="s">
        <v>31698</v>
      </c>
      <c r="I3461" s="12" t="s">
        <v>30014</v>
      </c>
      <c r="J3461" s="25" t="s">
        <v>60</v>
      </c>
    </row>
    <row r="3462" spans="2:10" ht="12.75">
      <c r="B3462" s="72" t="s">
        <v>23281</v>
      </c>
      <c r="C3462" s="8" t="s">
        <v>27038</v>
      </c>
      <c r="D3462" s="54" t="s">
        <v>23282</v>
      </c>
      <c r="E3462" s="70">
        <v>7500</v>
      </c>
      <c r="F3462" s="26">
        <v>6014</v>
      </c>
      <c r="G3462" s="12">
        <f t="shared" si="54"/>
        <v>0.24709012304622546</v>
      </c>
      <c r="H3462" s="12" t="s">
        <v>32023</v>
      </c>
      <c r="I3462" s="12" t="s">
        <v>30015</v>
      </c>
      <c r="J3462" s="25" t="s">
        <v>60</v>
      </c>
    </row>
    <row r="3463" spans="2:10" ht="12.75">
      <c r="B3463" s="47" t="s">
        <v>6636</v>
      </c>
      <c r="C3463" s="8" t="s">
        <v>6635</v>
      </c>
      <c r="D3463" s="54" t="s">
        <v>6637</v>
      </c>
      <c r="E3463" s="70">
        <v>7600</v>
      </c>
      <c r="F3463" s="26">
        <v>6100</v>
      </c>
      <c r="G3463" s="12">
        <f t="shared" si="54"/>
        <v>0.24590163934426235</v>
      </c>
      <c r="H3463" s="12" t="s">
        <v>6562</v>
      </c>
      <c r="I3463" s="12" t="s">
        <v>30016</v>
      </c>
      <c r="J3463" s="25" t="s">
        <v>60</v>
      </c>
    </row>
    <row r="3464" spans="2:10" ht="12.75">
      <c r="B3464" s="46" t="s">
        <v>7039</v>
      </c>
      <c r="C3464" s="8" t="s">
        <v>7038</v>
      </c>
      <c r="D3464" s="54" t="s">
        <v>7040</v>
      </c>
      <c r="E3464" s="70">
        <v>7600</v>
      </c>
      <c r="F3464" s="26">
        <v>6100</v>
      </c>
      <c r="G3464" s="12">
        <f t="shared" si="54"/>
        <v>0.24590163934426235</v>
      </c>
      <c r="H3464" s="12" t="s">
        <v>7042</v>
      </c>
      <c r="I3464" s="12" t="s">
        <v>30017</v>
      </c>
      <c r="J3464" s="25" t="s">
        <v>60</v>
      </c>
    </row>
    <row r="3465" spans="2:10" ht="12.75">
      <c r="B3465" s="72" t="s">
        <v>14541</v>
      </c>
      <c r="C3465" s="8" t="s">
        <v>25371</v>
      </c>
      <c r="D3465" s="54" t="s">
        <v>14542</v>
      </c>
      <c r="E3465" s="70">
        <v>7700</v>
      </c>
      <c r="F3465" s="26">
        <v>6144</v>
      </c>
      <c r="G3465" s="12">
        <f t="shared" si="54"/>
        <v>0.25325520833333326</v>
      </c>
      <c r="H3465" s="12" t="s">
        <v>31645</v>
      </c>
      <c r="I3465" s="12" t="s">
        <v>30018</v>
      </c>
      <c r="J3465" s="25" t="s">
        <v>60</v>
      </c>
    </row>
    <row r="3466" spans="2:10" ht="12.75">
      <c r="B3466" s="72" t="s">
        <v>17015</v>
      </c>
      <c r="C3466" s="8" t="s">
        <v>25944</v>
      </c>
      <c r="D3466" s="54" t="s">
        <v>17016</v>
      </c>
      <c r="E3466" s="70">
        <v>7600</v>
      </c>
      <c r="F3466" s="26">
        <v>6100</v>
      </c>
      <c r="G3466" s="12">
        <f t="shared" si="54"/>
        <v>0.24590163934426235</v>
      </c>
      <c r="H3466" s="12" t="s">
        <v>31812</v>
      </c>
      <c r="I3466" s="12" t="s">
        <v>30019</v>
      </c>
      <c r="J3466" s="25" t="s">
        <v>60</v>
      </c>
    </row>
    <row r="3467" spans="2:10" ht="12.75">
      <c r="B3467" s="72" t="s">
        <v>20203</v>
      </c>
      <c r="C3467" s="8" t="s">
        <v>26513</v>
      </c>
      <c r="D3467" s="54" t="s">
        <v>20204</v>
      </c>
      <c r="E3467" s="70">
        <v>7600</v>
      </c>
      <c r="F3467" s="26">
        <v>6096</v>
      </c>
      <c r="G3467" s="12">
        <f t="shared" si="54"/>
        <v>0.24671916010498696</v>
      </c>
      <c r="H3467" s="12" t="s">
        <v>31958</v>
      </c>
      <c r="I3467" s="12" t="s">
        <v>30020</v>
      </c>
      <c r="J3467" s="25" t="s">
        <v>60</v>
      </c>
    </row>
    <row r="3468" spans="2:10" ht="12.75">
      <c r="B3468" s="72" t="s">
        <v>24012</v>
      </c>
      <c r="C3468" s="8" t="s">
        <v>60</v>
      </c>
      <c r="D3468" s="54" t="s">
        <v>24013</v>
      </c>
      <c r="E3468" s="70">
        <v>7600</v>
      </c>
      <c r="F3468" s="26">
        <v>6110</v>
      </c>
      <c r="G3468" s="12">
        <f t="shared" si="54"/>
        <v>0.24386252045826518</v>
      </c>
      <c r="H3468" s="12" t="s">
        <v>60</v>
      </c>
      <c r="I3468" s="12" t="s">
        <v>30021</v>
      </c>
      <c r="J3468" s="25" t="s">
        <v>60</v>
      </c>
    </row>
    <row r="3469" spans="2:10" ht="12.75">
      <c r="B3469" s="72" t="s">
        <v>24076</v>
      </c>
      <c r="C3469" s="8" t="s">
        <v>27147</v>
      </c>
      <c r="D3469" s="54" t="s">
        <v>24077</v>
      </c>
      <c r="E3469" s="70">
        <v>7700</v>
      </c>
      <c r="F3469" s="26">
        <v>6133</v>
      </c>
      <c r="G3469" s="12">
        <f t="shared" si="54"/>
        <v>0.25550301646828633</v>
      </c>
      <c r="H3469" s="12" t="s">
        <v>60</v>
      </c>
      <c r="I3469" s="12" t="s">
        <v>30022</v>
      </c>
      <c r="J3469" s="25" t="s">
        <v>60</v>
      </c>
    </row>
    <row r="3470" spans="2:10" ht="12.75">
      <c r="B3470" s="45" t="s">
        <v>4440</v>
      </c>
      <c r="C3470" s="8" t="s">
        <v>4439</v>
      </c>
      <c r="D3470" s="54" t="s">
        <v>4441</v>
      </c>
      <c r="E3470" s="70">
        <v>7800</v>
      </c>
      <c r="F3470" s="26">
        <v>6200</v>
      </c>
      <c r="G3470" s="12">
        <f t="shared" si="54"/>
        <v>0.25806451612903225</v>
      </c>
      <c r="H3470" s="12" t="s">
        <v>4342</v>
      </c>
      <c r="I3470" s="12" t="s">
        <v>30023</v>
      </c>
      <c r="J3470" s="25" t="s">
        <v>60</v>
      </c>
    </row>
    <row r="3471" spans="2:10" ht="12.75">
      <c r="B3471" s="72" t="s">
        <v>14545</v>
      </c>
      <c r="C3471" s="8" t="s">
        <v>24552</v>
      </c>
      <c r="D3471" s="54" t="s">
        <v>14546</v>
      </c>
      <c r="E3471" s="70">
        <v>7800</v>
      </c>
      <c r="F3471" s="26">
        <v>6232</v>
      </c>
      <c r="G3471" s="12">
        <f t="shared" si="54"/>
        <v>0.251604621309371</v>
      </c>
      <c r="H3471" s="12" t="s">
        <v>31965</v>
      </c>
      <c r="I3471" s="12" t="s">
        <v>30024</v>
      </c>
      <c r="J3471" s="25" t="s">
        <v>60</v>
      </c>
    </row>
    <row r="3472" spans="2:10" ht="12.75">
      <c r="B3472" s="72" t="s">
        <v>17254</v>
      </c>
      <c r="C3472" s="8" t="s">
        <v>26002</v>
      </c>
      <c r="D3472" s="54" t="s">
        <v>17255</v>
      </c>
      <c r="E3472" s="70">
        <v>7700</v>
      </c>
      <c r="F3472" s="26">
        <v>6194</v>
      </c>
      <c r="G3472" s="12">
        <f t="shared" si="54"/>
        <v>0.24313852114949941</v>
      </c>
      <c r="H3472" s="12" t="s">
        <v>60</v>
      </c>
      <c r="I3472" s="12" t="s">
        <v>30025</v>
      </c>
      <c r="J3472" s="25" t="s">
        <v>60</v>
      </c>
    </row>
    <row r="3473" spans="2:10" ht="12.75">
      <c r="B3473" s="72" t="s">
        <v>17258</v>
      </c>
      <c r="C3473" s="8" t="s">
        <v>26003</v>
      </c>
      <c r="D3473" s="54" t="s">
        <v>17259</v>
      </c>
      <c r="E3473" s="70">
        <v>7800</v>
      </c>
      <c r="F3473" s="26">
        <v>6248</v>
      </c>
      <c r="G3473" s="12">
        <f t="shared" si="54"/>
        <v>0.24839948783610755</v>
      </c>
      <c r="H3473" s="12" t="s">
        <v>60</v>
      </c>
      <c r="I3473" s="12" t="s">
        <v>60</v>
      </c>
      <c r="J3473" s="25" t="s">
        <v>60</v>
      </c>
    </row>
    <row r="3474" spans="2:10" ht="12.75">
      <c r="B3474" s="72" t="s">
        <v>20207</v>
      </c>
      <c r="C3474" s="8" t="s">
        <v>60</v>
      </c>
      <c r="D3474" s="54" t="s">
        <v>20208</v>
      </c>
      <c r="E3474" s="70">
        <v>7800</v>
      </c>
      <c r="F3474" s="26">
        <v>6206</v>
      </c>
      <c r="G3474" s="12">
        <f t="shared" si="54"/>
        <v>0.2568482114083146</v>
      </c>
      <c r="H3474" s="12" t="s">
        <v>31958</v>
      </c>
      <c r="I3474" s="12" t="s">
        <v>30026</v>
      </c>
      <c r="J3474" s="25" t="s">
        <v>60</v>
      </c>
    </row>
    <row r="3475" spans="2:10" ht="12.75">
      <c r="B3475" s="45" t="s">
        <v>4113</v>
      </c>
      <c r="C3475" s="8" t="s">
        <v>4112</v>
      </c>
      <c r="D3475" s="54" t="s">
        <v>4114</v>
      </c>
      <c r="E3475" s="70">
        <v>7900</v>
      </c>
      <c r="F3475" s="26">
        <v>6300</v>
      </c>
      <c r="G3475" s="12">
        <f t="shared" si="54"/>
        <v>0.25396825396825395</v>
      </c>
      <c r="H3475" s="12" t="s">
        <v>4117</v>
      </c>
      <c r="I3475" s="12" t="s">
        <v>30027</v>
      </c>
      <c r="J3475" s="25" t="s">
        <v>60</v>
      </c>
    </row>
    <row r="3476" spans="2:10" ht="12.75">
      <c r="B3476" s="72" t="s">
        <v>10710</v>
      </c>
      <c r="C3476" s="8" t="s">
        <v>24611</v>
      </c>
      <c r="D3476" s="54" t="s">
        <v>10711</v>
      </c>
      <c r="E3476" s="70">
        <v>7900</v>
      </c>
      <c r="F3476" s="26">
        <v>6282</v>
      </c>
      <c r="G3476" s="12">
        <f t="shared" si="54"/>
        <v>0.2575612862145813</v>
      </c>
      <c r="H3476" s="12" t="s">
        <v>60</v>
      </c>
      <c r="I3476" s="12" t="s">
        <v>60</v>
      </c>
      <c r="J3476" s="25" t="s">
        <v>60</v>
      </c>
    </row>
    <row r="3477" spans="2:10" ht="12.75">
      <c r="B3477" s="72" t="s">
        <v>14549</v>
      </c>
      <c r="C3477" s="8" t="s">
        <v>25372</v>
      </c>
      <c r="D3477" s="54" t="s">
        <v>14550</v>
      </c>
      <c r="E3477" s="70">
        <v>7900</v>
      </c>
      <c r="F3477" s="26">
        <v>6297</v>
      </c>
      <c r="G3477" s="12">
        <f t="shared" si="54"/>
        <v>0.25456566619024934</v>
      </c>
      <c r="H3477" s="12" t="s">
        <v>31795</v>
      </c>
      <c r="I3477" s="12" t="s">
        <v>30028</v>
      </c>
      <c r="J3477" s="25" t="s">
        <v>60</v>
      </c>
    </row>
    <row r="3478" spans="2:10" ht="12.75">
      <c r="B3478" s="72" t="s">
        <v>14553</v>
      </c>
      <c r="C3478" s="8" t="s">
        <v>25373</v>
      </c>
      <c r="D3478" s="54" t="s">
        <v>14554</v>
      </c>
      <c r="E3478" s="70">
        <v>7800</v>
      </c>
      <c r="F3478" s="26">
        <v>6276</v>
      </c>
      <c r="G3478" s="12">
        <f t="shared" si="54"/>
        <v>0.24282982791587004</v>
      </c>
      <c r="H3478" s="12" t="s">
        <v>31950</v>
      </c>
      <c r="I3478" s="12" t="s">
        <v>30029</v>
      </c>
      <c r="J3478" s="25" t="s">
        <v>60</v>
      </c>
    </row>
    <row r="3479" spans="2:10" ht="12.75">
      <c r="B3479" s="72" t="s">
        <v>10302</v>
      </c>
      <c r="C3479" s="8" t="s">
        <v>24604</v>
      </c>
      <c r="D3479" s="54" t="s">
        <v>10303</v>
      </c>
      <c r="E3479" s="70">
        <v>7900</v>
      </c>
      <c r="F3479" s="26">
        <v>6359</v>
      </c>
      <c r="G3479" s="12">
        <f t="shared" si="54"/>
        <v>0.24233370026733758</v>
      </c>
      <c r="H3479" s="12" t="s">
        <v>60</v>
      </c>
      <c r="I3479" s="12" t="s">
        <v>60</v>
      </c>
      <c r="J3479" s="25" t="s">
        <v>60</v>
      </c>
    </row>
    <row r="3480" spans="2:10" ht="12.75">
      <c r="B3480" s="72" t="s">
        <v>11925</v>
      </c>
      <c r="C3480" s="8" t="s">
        <v>24883</v>
      </c>
      <c r="D3480" s="54" t="s">
        <v>11926</v>
      </c>
      <c r="E3480" s="70">
        <v>8000</v>
      </c>
      <c r="F3480" s="26">
        <v>6379</v>
      </c>
      <c r="G3480" s="12">
        <f t="shared" si="54"/>
        <v>0.25411506505721904</v>
      </c>
      <c r="H3480" s="12" t="s">
        <v>31772</v>
      </c>
      <c r="I3480" s="12" t="s">
        <v>30030</v>
      </c>
      <c r="J3480" s="25" t="s">
        <v>60</v>
      </c>
    </row>
    <row r="3481" spans="2:10" ht="12.75">
      <c r="B3481" s="72" t="s">
        <v>14561</v>
      </c>
      <c r="C3481" s="8" t="s">
        <v>25375</v>
      </c>
      <c r="D3481" s="54" t="s">
        <v>14562</v>
      </c>
      <c r="E3481" s="70">
        <v>8000</v>
      </c>
      <c r="F3481" s="26">
        <v>6385</v>
      </c>
      <c r="G3481" s="12">
        <f t="shared" si="54"/>
        <v>0.25293657008613946</v>
      </c>
      <c r="H3481" s="12" t="s">
        <v>31950</v>
      </c>
      <c r="I3481" s="12" t="s">
        <v>30031</v>
      </c>
      <c r="J3481" s="25" t="s">
        <v>60</v>
      </c>
    </row>
    <row r="3482" spans="2:10" ht="12.75">
      <c r="B3482" s="72" t="s">
        <v>14565</v>
      </c>
      <c r="C3482" s="8" t="s">
        <v>25376</v>
      </c>
      <c r="D3482" s="54" t="s">
        <v>14566</v>
      </c>
      <c r="E3482" s="70">
        <v>8000</v>
      </c>
      <c r="F3482" s="26">
        <v>6393</v>
      </c>
      <c r="G3482" s="12">
        <f t="shared" si="54"/>
        <v>0.25136868449867045</v>
      </c>
      <c r="H3482" s="12" t="s">
        <v>32022</v>
      </c>
      <c r="I3482" s="12" t="s">
        <v>30032</v>
      </c>
      <c r="J3482" s="25" t="s">
        <v>60</v>
      </c>
    </row>
    <row r="3483" spans="2:10" ht="12.75">
      <c r="B3483" s="72" t="s">
        <v>14569</v>
      </c>
      <c r="C3483" s="8" t="s">
        <v>25377</v>
      </c>
      <c r="D3483" s="54" t="s">
        <v>14570</v>
      </c>
      <c r="E3483" s="70">
        <v>8000</v>
      </c>
      <c r="F3483" s="26">
        <v>6397</v>
      </c>
      <c r="G3483" s="12">
        <f t="shared" si="54"/>
        <v>0.2505862122870095</v>
      </c>
      <c r="H3483" s="12" t="s">
        <v>31683</v>
      </c>
      <c r="I3483" s="12" t="s">
        <v>30033</v>
      </c>
      <c r="J3483" s="25" t="s">
        <v>60</v>
      </c>
    </row>
    <row r="3484" spans="2:10" ht="12.75">
      <c r="B3484" s="72" t="s">
        <v>16795</v>
      </c>
      <c r="C3484" s="8" t="s">
        <v>25894</v>
      </c>
      <c r="D3484" s="54" t="s">
        <v>16796</v>
      </c>
      <c r="E3484" s="70">
        <v>8000</v>
      </c>
      <c r="F3484" s="26">
        <v>6391</v>
      </c>
      <c r="G3484" s="12">
        <f t="shared" si="54"/>
        <v>0.25176028790486615</v>
      </c>
      <c r="H3484" s="12" t="s">
        <v>31681</v>
      </c>
      <c r="I3484" s="12" t="s">
        <v>30034</v>
      </c>
      <c r="J3484" s="25" t="s">
        <v>60</v>
      </c>
    </row>
    <row r="3485" spans="2:10" ht="12.75">
      <c r="B3485" s="72" t="s">
        <v>16799</v>
      </c>
      <c r="C3485" s="8" t="s">
        <v>25832</v>
      </c>
      <c r="D3485" s="54" t="s">
        <v>16800</v>
      </c>
      <c r="E3485" s="70">
        <v>8000</v>
      </c>
      <c r="F3485" s="26">
        <v>6403</v>
      </c>
      <c r="G3485" s="12">
        <f t="shared" si="54"/>
        <v>0.24941433702951743</v>
      </c>
      <c r="H3485" s="12" t="s">
        <v>31925</v>
      </c>
      <c r="I3485" s="12" t="s">
        <v>30035</v>
      </c>
      <c r="J3485" s="25" t="s">
        <v>60</v>
      </c>
    </row>
    <row r="3486" spans="2:10" ht="12.75">
      <c r="B3486" s="72" t="s">
        <v>17019</v>
      </c>
      <c r="C3486" s="8" t="s">
        <v>25945</v>
      </c>
      <c r="D3486" s="54" t="s">
        <v>17020</v>
      </c>
      <c r="E3486" s="70">
        <v>7900</v>
      </c>
      <c r="F3486" s="26">
        <v>6358</v>
      </c>
      <c r="G3486" s="12">
        <f t="shared" si="54"/>
        <v>0.24252909720037752</v>
      </c>
      <c r="H3486" s="12" t="s">
        <v>60</v>
      </c>
      <c r="I3486" s="12" t="s">
        <v>30036</v>
      </c>
      <c r="J3486" s="25" t="s">
        <v>60</v>
      </c>
    </row>
    <row r="3487" spans="2:10" ht="12.75">
      <c r="B3487" s="72" t="s">
        <v>20351</v>
      </c>
      <c r="C3487" s="8" t="s">
        <v>60</v>
      </c>
      <c r="D3487" s="54" t="s">
        <v>20352</v>
      </c>
      <c r="E3487" s="70">
        <v>8000</v>
      </c>
      <c r="F3487" s="26">
        <v>6424</v>
      </c>
      <c r="G3487" s="12">
        <f t="shared" si="54"/>
        <v>0.24533001245330022</v>
      </c>
      <c r="H3487" s="12" t="s">
        <v>31756</v>
      </c>
      <c r="I3487" s="12" t="s">
        <v>30037</v>
      </c>
      <c r="J3487" s="25" t="s">
        <v>60</v>
      </c>
    </row>
    <row r="3488" spans="2:10" ht="12.75">
      <c r="B3488" s="72" t="s">
        <v>21389</v>
      </c>
      <c r="C3488" s="8" t="s">
        <v>26732</v>
      </c>
      <c r="D3488" s="54" t="s">
        <v>21390</v>
      </c>
      <c r="E3488" s="70">
        <v>8000</v>
      </c>
      <c r="F3488" s="26">
        <v>6369</v>
      </c>
      <c r="G3488" s="12">
        <f t="shared" si="54"/>
        <v>0.25608415763856174</v>
      </c>
      <c r="H3488" s="12" t="s">
        <v>31700</v>
      </c>
      <c r="I3488" s="12" t="s">
        <v>30038</v>
      </c>
      <c r="J3488" s="25" t="s">
        <v>60</v>
      </c>
    </row>
    <row r="3489" spans="2:10" ht="12.75">
      <c r="B3489" s="72" t="s">
        <v>21928</v>
      </c>
      <c r="C3489" s="8" t="s">
        <v>26820</v>
      </c>
      <c r="D3489" s="54" t="s">
        <v>21929</v>
      </c>
      <c r="E3489" s="70">
        <v>7900</v>
      </c>
      <c r="F3489" s="26">
        <v>6350</v>
      </c>
      <c r="G3489" s="12">
        <f t="shared" si="54"/>
        <v>0.24409448818897639</v>
      </c>
      <c r="H3489" s="12" t="s">
        <v>32002</v>
      </c>
      <c r="I3489" s="12" t="s">
        <v>30039</v>
      </c>
      <c r="J3489" s="25" t="s">
        <v>60</v>
      </c>
    </row>
    <row r="3490" spans="2:10" ht="12.75">
      <c r="B3490" s="72" t="s">
        <v>23198</v>
      </c>
      <c r="C3490" s="8" t="s">
        <v>27023</v>
      </c>
      <c r="D3490" s="54" t="s">
        <v>23199</v>
      </c>
      <c r="E3490" s="70">
        <v>8000</v>
      </c>
      <c r="F3490" s="26">
        <v>6384</v>
      </c>
      <c r="G3490" s="12">
        <f t="shared" si="54"/>
        <v>0.25313283208020043</v>
      </c>
      <c r="H3490" s="12" t="s">
        <v>31939</v>
      </c>
      <c r="I3490" s="12" t="s">
        <v>30040</v>
      </c>
      <c r="J3490" s="25" t="s">
        <v>60</v>
      </c>
    </row>
    <row r="3491" spans="2:10" ht="12.75">
      <c r="B3491" s="45" t="s">
        <v>4876</v>
      </c>
      <c r="C3491" s="8" t="s">
        <v>4875</v>
      </c>
      <c r="D3491" s="54" t="s">
        <v>4877</v>
      </c>
      <c r="E3491" s="70">
        <v>8100</v>
      </c>
      <c r="F3491" s="26">
        <v>6500</v>
      </c>
      <c r="G3491" s="12">
        <f t="shared" si="54"/>
        <v>0.24615384615384617</v>
      </c>
      <c r="H3491" s="12" t="s">
        <v>32008</v>
      </c>
      <c r="I3491" s="12" t="s">
        <v>30041</v>
      </c>
      <c r="J3491" s="25" t="s">
        <v>60</v>
      </c>
    </row>
    <row r="3492" spans="2:10" ht="12.75">
      <c r="B3492" s="45" t="s">
        <v>4881</v>
      </c>
      <c r="C3492" s="8" t="s">
        <v>4880</v>
      </c>
      <c r="D3492" s="54" t="s">
        <v>4882</v>
      </c>
      <c r="E3492" s="70">
        <v>8100</v>
      </c>
      <c r="F3492" s="26">
        <v>6500</v>
      </c>
      <c r="G3492" s="12">
        <f t="shared" si="54"/>
        <v>0.24615384615384617</v>
      </c>
      <c r="H3492" s="12" t="s">
        <v>32008</v>
      </c>
      <c r="I3492" s="12" t="s">
        <v>30042</v>
      </c>
      <c r="J3492" s="25" t="s">
        <v>60</v>
      </c>
    </row>
    <row r="3493" spans="2:10" ht="12.75">
      <c r="B3493" s="45" t="s">
        <v>4886</v>
      </c>
      <c r="C3493" s="8" t="s">
        <v>4885</v>
      </c>
      <c r="D3493" s="54" t="s">
        <v>4887</v>
      </c>
      <c r="E3493" s="70">
        <v>8100</v>
      </c>
      <c r="F3493" s="26">
        <v>6500</v>
      </c>
      <c r="G3493" s="12">
        <f t="shared" si="54"/>
        <v>0.24615384615384617</v>
      </c>
      <c r="H3493" s="12" t="s">
        <v>32008</v>
      </c>
      <c r="I3493" s="12" t="s">
        <v>30043</v>
      </c>
      <c r="J3493" s="25" t="s">
        <v>60</v>
      </c>
    </row>
    <row r="3494" spans="2:10" ht="12.75">
      <c r="B3494" s="45" t="s">
        <v>4891</v>
      </c>
      <c r="C3494" s="8" t="s">
        <v>4890</v>
      </c>
      <c r="D3494" s="54" t="s">
        <v>4892</v>
      </c>
      <c r="E3494" s="70">
        <v>8100</v>
      </c>
      <c r="F3494" s="26">
        <v>6500</v>
      </c>
      <c r="G3494" s="12">
        <f t="shared" si="54"/>
        <v>0.24615384615384617</v>
      </c>
      <c r="H3494" s="12" t="s">
        <v>32008</v>
      </c>
      <c r="I3494" s="12" t="s">
        <v>30044</v>
      </c>
      <c r="J3494" s="25" t="s">
        <v>60</v>
      </c>
    </row>
    <row r="3495" spans="2:10" ht="12.75">
      <c r="B3495" s="45" t="s">
        <v>4896</v>
      </c>
      <c r="C3495" s="8" t="s">
        <v>4895</v>
      </c>
      <c r="D3495" s="54" t="s">
        <v>4897</v>
      </c>
      <c r="E3495" s="70">
        <v>8100</v>
      </c>
      <c r="F3495" s="26">
        <v>6500</v>
      </c>
      <c r="G3495" s="12">
        <f t="shared" si="54"/>
        <v>0.24615384615384617</v>
      </c>
      <c r="H3495" s="12" t="s">
        <v>32008</v>
      </c>
      <c r="I3495" s="12" t="s">
        <v>30045</v>
      </c>
      <c r="J3495" s="25" t="s">
        <v>60</v>
      </c>
    </row>
    <row r="3496" spans="2:10" ht="12.75">
      <c r="B3496" s="45" t="s">
        <v>4901</v>
      </c>
      <c r="C3496" s="8" t="s">
        <v>4900</v>
      </c>
      <c r="D3496" s="54" t="s">
        <v>4902</v>
      </c>
      <c r="E3496" s="70">
        <v>8100</v>
      </c>
      <c r="F3496" s="26">
        <v>6500</v>
      </c>
      <c r="G3496" s="12">
        <f t="shared" si="54"/>
        <v>0.24615384615384617</v>
      </c>
      <c r="H3496" s="12" t="s">
        <v>60</v>
      </c>
      <c r="I3496" s="12" t="s">
        <v>60</v>
      </c>
      <c r="J3496" s="25" t="s">
        <v>60</v>
      </c>
    </row>
    <row r="3497" spans="2:10" ht="12.75">
      <c r="B3497" s="45" t="s">
        <v>4906</v>
      </c>
      <c r="C3497" s="8" t="s">
        <v>4905</v>
      </c>
      <c r="D3497" s="54" t="s">
        <v>4907</v>
      </c>
      <c r="E3497" s="70">
        <v>8100</v>
      </c>
      <c r="F3497" s="26">
        <v>6500</v>
      </c>
      <c r="G3497" s="12">
        <f t="shared" si="54"/>
        <v>0.24615384615384617</v>
      </c>
      <c r="H3497" s="12" t="s">
        <v>32008</v>
      </c>
      <c r="I3497" s="12" t="s">
        <v>30046</v>
      </c>
      <c r="J3497" s="25" t="s">
        <v>60</v>
      </c>
    </row>
    <row r="3498" spans="2:10" ht="12.75">
      <c r="B3498" s="72" t="s">
        <v>14573</v>
      </c>
      <c r="C3498" s="8" t="s">
        <v>24552</v>
      </c>
      <c r="D3498" s="54" t="s">
        <v>14574</v>
      </c>
      <c r="E3498" s="70">
        <v>8100</v>
      </c>
      <c r="F3498" s="26">
        <v>6459</v>
      </c>
      <c r="G3498" s="12">
        <f t="shared" si="54"/>
        <v>0.25406409660938234</v>
      </c>
      <c r="H3498" s="12" t="s">
        <v>31965</v>
      </c>
      <c r="I3498" s="12" t="s">
        <v>30047</v>
      </c>
      <c r="J3498" s="25" t="s">
        <v>60</v>
      </c>
    </row>
    <row r="3499" spans="2:10" ht="12.75">
      <c r="B3499" s="72" t="s">
        <v>14577</v>
      </c>
      <c r="C3499" s="8" t="s">
        <v>25378</v>
      </c>
      <c r="D3499" s="54" t="s">
        <v>14578</v>
      </c>
      <c r="E3499" s="70">
        <v>8100</v>
      </c>
      <c r="F3499" s="26">
        <v>6508</v>
      </c>
      <c r="G3499" s="12">
        <f t="shared" si="54"/>
        <v>0.24462200368776887</v>
      </c>
      <c r="H3499" s="12" t="s">
        <v>31950</v>
      </c>
      <c r="I3499" s="12" t="s">
        <v>30048</v>
      </c>
      <c r="J3499" s="25" t="s">
        <v>60</v>
      </c>
    </row>
    <row r="3500" spans="2:10" ht="12.75">
      <c r="B3500" s="72" t="s">
        <v>17155</v>
      </c>
      <c r="C3500" s="8" t="s">
        <v>25977</v>
      </c>
      <c r="D3500" s="54" t="s">
        <v>17156</v>
      </c>
      <c r="E3500" s="70">
        <v>8100</v>
      </c>
      <c r="F3500" s="26">
        <v>6475</v>
      </c>
      <c r="G3500" s="12">
        <f t="shared" si="54"/>
        <v>0.25096525096525091</v>
      </c>
      <c r="H3500" s="12" t="s">
        <v>31993</v>
      </c>
      <c r="I3500" s="12" t="s">
        <v>30049</v>
      </c>
      <c r="J3500" s="25" t="s">
        <v>60</v>
      </c>
    </row>
    <row r="3501" spans="2:10" ht="12.75">
      <c r="B3501" s="72" t="s">
        <v>17159</v>
      </c>
      <c r="C3501" s="8" t="s">
        <v>25978</v>
      </c>
      <c r="D3501" s="54" t="s">
        <v>17160</v>
      </c>
      <c r="E3501" s="70">
        <v>8100</v>
      </c>
      <c r="F3501" s="26">
        <v>6475</v>
      </c>
      <c r="G3501" s="12">
        <f t="shared" si="54"/>
        <v>0.25096525096525091</v>
      </c>
      <c r="H3501" s="12" t="s">
        <v>32000</v>
      </c>
      <c r="I3501" s="12" t="s">
        <v>30050</v>
      </c>
      <c r="J3501" s="25" t="s">
        <v>60</v>
      </c>
    </row>
    <row r="3502" spans="2:10" ht="12.75">
      <c r="B3502" s="72" t="s">
        <v>17262</v>
      </c>
      <c r="C3502" s="8" t="s">
        <v>26004</v>
      </c>
      <c r="D3502" s="54" t="s">
        <v>17263</v>
      </c>
      <c r="E3502" s="70">
        <v>8000</v>
      </c>
      <c r="F3502" s="26">
        <v>6431</v>
      </c>
      <c r="G3502" s="12">
        <f t="shared" si="54"/>
        <v>0.2439744985227803</v>
      </c>
      <c r="H3502" s="12" t="s">
        <v>32024</v>
      </c>
      <c r="I3502" s="12" t="s">
        <v>30051</v>
      </c>
      <c r="J3502" s="25" t="s">
        <v>60</v>
      </c>
    </row>
    <row r="3503" spans="2:10" ht="12.75">
      <c r="B3503" s="72" t="s">
        <v>18296</v>
      </c>
      <c r="C3503" s="8" t="s">
        <v>26181</v>
      </c>
      <c r="D3503" s="54" t="s">
        <v>18297</v>
      </c>
      <c r="E3503" s="70">
        <v>8000</v>
      </c>
      <c r="F3503" s="26">
        <v>6439</v>
      </c>
      <c r="G3503" s="12">
        <f t="shared" si="54"/>
        <v>0.24242894859450215</v>
      </c>
      <c r="H3503" s="12" t="s">
        <v>31934</v>
      </c>
      <c r="I3503" s="12" t="s">
        <v>30052</v>
      </c>
      <c r="J3503" s="25" t="s">
        <v>60</v>
      </c>
    </row>
    <row r="3504" spans="2:10" ht="12.75">
      <c r="B3504" s="72" t="s">
        <v>10760</v>
      </c>
      <c r="C3504" s="8" t="s">
        <v>24619</v>
      </c>
      <c r="D3504" s="54" t="s">
        <v>10761</v>
      </c>
      <c r="E3504" s="70">
        <v>8200</v>
      </c>
      <c r="F3504" s="26">
        <v>6538</v>
      </c>
      <c r="G3504" s="12">
        <f t="shared" si="54"/>
        <v>0.25420617925971234</v>
      </c>
      <c r="H3504" s="12" t="s">
        <v>60</v>
      </c>
      <c r="I3504" s="12" t="s">
        <v>60</v>
      </c>
      <c r="J3504" s="25" t="s">
        <v>60</v>
      </c>
    </row>
    <row r="3505" spans="2:10" ht="12.75">
      <c r="B3505" s="72" t="s">
        <v>11297</v>
      </c>
      <c r="C3505" s="8" t="s">
        <v>24726</v>
      </c>
      <c r="D3505" s="54" t="s">
        <v>11298</v>
      </c>
      <c r="E3505" s="70">
        <v>8200</v>
      </c>
      <c r="F3505" s="26">
        <v>6570</v>
      </c>
      <c r="G3505" s="12">
        <f t="shared" si="54"/>
        <v>0.24809741248097406</v>
      </c>
      <c r="H3505" s="12" t="s">
        <v>60</v>
      </c>
      <c r="I3505" s="12" t="s">
        <v>30053</v>
      </c>
      <c r="J3505" s="25" t="s">
        <v>60</v>
      </c>
    </row>
    <row r="3506" spans="2:10" ht="12.75">
      <c r="B3506" s="72" t="s">
        <v>16803</v>
      </c>
      <c r="C3506" s="8" t="s">
        <v>25895</v>
      </c>
      <c r="D3506" s="54" t="s">
        <v>16804</v>
      </c>
      <c r="E3506" s="70">
        <v>8200</v>
      </c>
      <c r="F3506" s="26">
        <v>6591</v>
      </c>
      <c r="G3506" s="12">
        <f t="shared" si="54"/>
        <v>0.24412077074798977</v>
      </c>
      <c r="H3506" s="12" t="s">
        <v>31876</v>
      </c>
      <c r="I3506" s="12" t="s">
        <v>30054</v>
      </c>
      <c r="J3506" s="25" t="s">
        <v>60</v>
      </c>
    </row>
    <row r="3507" spans="2:10" ht="12.75">
      <c r="B3507" s="72" t="s">
        <v>20211</v>
      </c>
      <c r="C3507" s="8" t="s">
        <v>26502</v>
      </c>
      <c r="D3507" s="54" t="s">
        <v>20212</v>
      </c>
      <c r="E3507" s="70">
        <v>8200</v>
      </c>
      <c r="F3507" s="26">
        <v>6586</v>
      </c>
      <c r="G3507" s="12">
        <f t="shared" si="54"/>
        <v>0.24506529000911015</v>
      </c>
      <c r="H3507" s="12" t="s">
        <v>31946</v>
      </c>
      <c r="I3507" s="12" t="s">
        <v>30055</v>
      </c>
      <c r="J3507" s="25" t="s">
        <v>60</v>
      </c>
    </row>
    <row r="3508" spans="2:10" ht="12.75">
      <c r="B3508" s="72" t="s">
        <v>23496</v>
      </c>
      <c r="C3508" s="8" t="s">
        <v>27086</v>
      </c>
      <c r="D3508" s="54" t="s">
        <v>23497</v>
      </c>
      <c r="E3508" s="70">
        <v>8200</v>
      </c>
      <c r="F3508" s="26">
        <v>6538</v>
      </c>
      <c r="G3508" s="12">
        <f t="shared" si="54"/>
        <v>0.25420617925971234</v>
      </c>
      <c r="H3508" s="12" t="s">
        <v>60</v>
      </c>
      <c r="I3508" s="12" t="s">
        <v>30056</v>
      </c>
      <c r="J3508" s="25" t="s">
        <v>60</v>
      </c>
    </row>
    <row r="3509" spans="2:10" ht="12.75">
      <c r="B3509" s="72" t="s">
        <v>23500</v>
      </c>
      <c r="C3509" s="8" t="s">
        <v>27087</v>
      </c>
      <c r="D3509" s="54" t="s">
        <v>23501</v>
      </c>
      <c r="E3509" s="70">
        <v>8200</v>
      </c>
      <c r="F3509" s="26">
        <v>6538</v>
      </c>
      <c r="G3509" s="12">
        <f t="shared" si="54"/>
        <v>0.25420617925971234</v>
      </c>
      <c r="H3509" s="12" t="s">
        <v>60</v>
      </c>
      <c r="I3509" s="12" t="s">
        <v>30057</v>
      </c>
      <c r="J3509" s="25" t="s">
        <v>60</v>
      </c>
    </row>
    <row r="3510" spans="2:10" ht="12.75">
      <c r="B3510" s="72" t="s">
        <v>23504</v>
      </c>
      <c r="C3510" s="8" t="s">
        <v>27088</v>
      </c>
      <c r="D3510" s="54" t="s">
        <v>23505</v>
      </c>
      <c r="E3510" s="70">
        <v>8200</v>
      </c>
      <c r="F3510" s="26">
        <v>6538</v>
      </c>
      <c r="G3510" s="12">
        <f t="shared" si="54"/>
        <v>0.25420617925971234</v>
      </c>
      <c r="H3510" s="12" t="s">
        <v>60</v>
      </c>
      <c r="I3510" s="12" t="s">
        <v>30058</v>
      </c>
      <c r="J3510" s="25" t="s">
        <v>60</v>
      </c>
    </row>
    <row r="3511" spans="2:10" ht="12.75">
      <c r="B3511" s="72" t="s">
        <v>23508</v>
      </c>
      <c r="C3511" s="8" t="s">
        <v>27089</v>
      </c>
      <c r="D3511" s="54" t="s">
        <v>23509</v>
      </c>
      <c r="E3511" s="70">
        <v>8200</v>
      </c>
      <c r="F3511" s="26">
        <v>6538</v>
      </c>
      <c r="G3511" s="12">
        <f t="shared" si="54"/>
        <v>0.25420617925971234</v>
      </c>
      <c r="H3511" s="12" t="s">
        <v>60</v>
      </c>
      <c r="I3511" s="12" t="s">
        <v>30059</v>
      </c>
      <c r="J3511" s="25" t="s">
        <v>60</v>
      </c>
    </row>
    <row r="3512" spans="2:10" ht="12.75">
      <c r="B3512" s="45" t="s">
        <v>4274</v>
      </c>
      <c r="C3512" s="8" t="s">
        <v>4273</v>
      </c>
      <c r="D3512" s="54" t="s">
        <v>4275</v>
      </c>
      <c r="E3512" s="70">
        <v>8300</v>
      </c>
      <c r="F3512" s="26">
        <v>6600</v>
      </c>
      <c r="G3512" s="12">
        <f t="shared" si="54"/>
        <v>0.25757575757575757</v>
      </c>
      <c r="H3512" s="12" t="s">
        <v>4277</v>
      </c>
      <c r="I3512" s="12" t="s">
        <v>30060</v>
      </c>
      <c r="J3512" s="25" t="s">
        <v>60</v>
      </c>
    </row>
    <row r="3513" spans="2:10" ht="12.75">
      <c r="B3513" s="46" t="s">
        <v>6812</v>
      </c>
      <c r="C3513" s="8" t="s">
        <v>6811</v>
      </c>
      <c r="D3513" s="54" t="s">
        <v>6813</v>
      </c>
      <c r="E3513" s="70">
        <v>8300</v>
      </c>
      <c r="F3513" s="26">
        <v>6600</v>
      </c>
      <c r="G3513" s="12">
        <f t="shared" si="54"/>
        <v>0.25757575757575757</v>
      </c>
      <c r="H3513" s="12" t="s">
        <v>6809</v>
      </c>
      <c r="I3513" s="12" t="s">
        <v>30061</v>
      </c>
      <c r="J3513" s="25" t="s">
        <v>60</v>
      </c>
    </row>
    <row r="3514" spans="2:10" ht="12.75">
      <c r="B3514" s="46" t="s">
        <v>6977</v>
      </c>
      <c r="C3514" s="8" t="s">
        <v>6976</v>
      </c>
      <c r="D3514" s="54" t="s">
        <v>6978</v>
      </c>
      <c r="E3514" s="70">
        <v>8300</v>
      </c>
      <c r="F3514" s="26">
        <v>6600</v>
      </c>
      <c r="G3514" s="12">
        <f t="shared" si="54"/>
        <v>0.25757575757575757</v>
      </c>
      <c r="H3514" s="12" t="s">
        <v>6937</v>
      </c>
      <c r="I3514" s="12" t="s">
        <v>30062</v>
      </c>
      <c r="J3514" s="25" t="s">
        <v>60</v>
      </c>
    </row>
    <row r="3515" spans="2:10" ht="12.75">
      <c r="B3515" s="46" t="s">
        <v>7024</v>
      </c>
      <c r="C3515" s="8" t="s">
        <v>7023</v>
      </c>
      <c r="D3515" s="54" t="s">
        <v>7025</v>
      </c>
      <c r="E3515" s="70">
        <v>8300</v>
      </c>
      <c r="F3515" s="26">
        <v>6600</v>
      </c>
      <c r="G3515" s="12">
        <f t="shared" si="54"/>
        <v>0.25757575757575757</v>
      </c>
      <c r="H3515" s="12" t="s">
        <v>6937</v>
      </c>
      <c r="I3515" s="12" t="s">
        <v>30063</v>
      </c>
      <c r="J3515" s="25" t="s">
        <v>60</v>
      </c>
    </row>
    <row r="3516" spans="2:10" ht="12.75">
      <c r="B3516" s="72" t="s">
        <v>14557</v>
      </c>
      <c r="C3516" s="8" t="s">
        <v>25374</v>
      </c>
      <c r="D3516" s="54" t="s">
        <v>14558</v>
      </c>
      <c r="E3516" s="70">
        <v>8300</v>
      </c>
      <c r="F3516" s="26">
        <v>6611</v>
      </c>
      <c r="G3516" s="12">
        <f t="shared" si="54"/>
        <v>0.25548328543336862</v>
      </c>
      <c r="H3516" s="12" t="s">
        <v>32025</v>
      </c>
      <c r="I3516" s="12" t="s">
        <v>30064</v>
      </c>
      <c r="J3516" s="25" t="s">
        <v>60</v>
      </c>
    </row>
    <row r="3517" spans="2:10" ht="12.75">
      <c r="B3517" s="72" t="s">
        <v>14581</v>
      </c>
      <c r="C3517" s="8" t="s">
        <v>25379</v>
      </c>
      <c r="D3517" s="54" t="s">
        <v>14582</v>
      </c>
      <c r="E3517" s="70">
        <v>8300</v>
      </c>
      <c r="F3517" s="26">
        <v>6662</v>
      </c>
      <c r="G3517" s="12">
        <f t="shared" si="54"/>
        <v>0.24587211047733404</v>
      </c>
      <c r="H3517" s="12" t="s">
        <v>31683</v>
      </c>
      <c r="I3517" s="12" t="s">
        <v>30065</v>
      </c>
      <c r="J3517" s="25" t="s">
        <v>60</v>
      </c>
    </row>
    <row r="3518" spans="2:10" ht="12.75">
      <c r="B3518" s="72" t="s">
        <v>17023</v>
      </c>
      <c r="C3518" s="8" t="s">
        <v>25946</v>
      </c>
      <c r="D3518" s="54" t="s">
        <v>17024</v>
      </c>
      <c r="E3518" s="70">
        <v>8300</v>
      </c>
      <c r="F3518" s="26">
        <v>6600</v>
      </c>
      <c r="G3518" s="12">
        <f t="shared" si="54"/>
        <v>0.25757575757575757</v>
      </c>
      <c r="H3518" s="12" t="s">
        <v>31812</v>
      </c>
      <c r="I3518" s="12" t="s">
        <v>30066</v>
      </c>
      <c r="J3518" s="25" t="s">
        <v>60</v>
      </c>
    </row>
    <row r="3519" spans="2:10" ht="12.75">
      <c r="B3519" s="72" t="s">
        <v>17266</v>
      </c>
      <c r="C3519" s="8" t="s">
        <v>26005</v>
      </c>
      <c r="D3519" s="54" t="s">
        <v>17267</v>
      </c>
      <c r="E3519" s="70">
        <v>8300</v>
      </c>
      <c r="F3519" s="26">
        <v>6649</v>
      </c>
      <c r="G3519" s="12">
        <f t="shared" si="54"/>
        <v>0.24830801624304399</v>
      </c>
      <c r="H3519" s="12" t="s">
        <v>31911</v>
      </c>
      <c r="I3519" s="12" t="s">
        <v>30067</v>
      </c>
      <c r="J3519" s="25" t="s">
        <v>60</v>
      </c>
    </row>
    <row r="3520" spans="2:10" ht="12.75">
      <c r="B3520" s="72" t="s">
        <v>18909</v>
      </c>
      <c r="C3520" s="8" t="s">
        <v>26322</v>
      </c>
      <c r="D3520" s="54" t="s">
        <v>18910</v>
      </c>
      <c r="E3520" s="70">
        <v>8200</v>
      </c>
      <c r="F3520" s="26">
        <v>6599</v>
      </c>
      <c r="G3520" s="12">
        <f t="shared" si="54"/>
        <v>0.24261251704803755</v>
      </c>
      <c r="H3520" s="12" t="s">
        <v>32026</v>
      </c>
      <c r="I3520" s="12" t="s">
        <v>30068</v>
      </c>
      <c r="J3520" s="25" t="s">
        <v>60</v>
      </c>
    </row>
    <row r="3521" spans="2:10" ht="12.75">
      <c r="B3521" s="72" t="s">
        <v>9056</v>
      </c>
      <c r="C3521" s="8" t="s">
        <v>24516</v>
      </c>
      <c r="D3521" s="54" t="s">
        <v>9057</v>
      </c>
      <c r="E3521" s="70">
        <v>8400</v>
      </c>
      <c r="F3521" s="26">
        <v>6700</v>
      </c>
      <c r="G3521" s="12">
        <f t="shared" si="54"/>
        <v>0.25373134328358216</v>
      </c>
      <c r="H3521" s="12" t="s">
        <v>31946</v>
      </c>
      <c r="I3521" s="12" t="s">
        <v>60</v>
      </c>
      <c r="J3521" s="25" t="s">
        <v>60</v>
      </c>
    </row>
    <row r="3522" spans="2:10" ht="12.75">
      <c r="B3522" s="72" t="s">
        <v>14585</v>
      </c>
      <c r="C3522" s="8" t="s">
        <v>25380</v>
      </c>
      <c r="D3522" s="54" t="s">
        <v>14586</v>
      </c>
      <c r="E3522" s="70">
        <v>8400</v>
      </c>
      <c r="F3522" s="26">
        <v>6732</v>
      </c>
      <c r="G3522" s="12">
        <f t="shared" ref="G3522:G3585" si="55">IFERROR(E3522/F3522-1,0)</f>
        <v>0.24777183600713015</v>
      </c>
      <c r="H3522" s="12" t="s">
        <v>32022</v>
      </c>
      <c r="I3522" s="12" t="s">
        <v>30069</v>
      </c>
      <c r="J3522" s="25" t="s">
        <v>60</v>
      </c>
    </row>
    <row r="3523" spans="2:10" ht="12.75">
      <c r="B3523" s="72" t="s">
        <v>14589</v>
      </c>
      <c r="C3523" s="8" t="s">
        <v>25381</v>
      </c>
      <c r="D3523" s="54" t="s">
        <v>14590</v>
      </c>
      <c r="E3523" s="70">
        <v>8400</v>
      </c>
      <c r="F3523" s="26">
        <v>6734</v>
      </c>
      <c r="G3523" s="12">
        <f t="shared" si="55"/>
        <v>0.24740124740124747</v>
      </c>
      <c r="H3523" s="12" t="s">
        <v>31965</v>
      </c>
      <c r="I3523" s="12" t="s">
        <v>30070</v>
      </c>
      <c r="J3523" s="25" t="s">
        <v>60</v>
      </c>
    </row>
    <row r="3524" spans="2:10" ht="12.75">
      <c r="B3524" s="72" t="s">
        <v>17151</v>
      </c>
      <c r="C3524" s="8" t="s">
        <v>25970</v>
      </c>
      <c r="D3524" s="54" t="s">
        <v>17152</v>
      </c>
      <c r="E3524" s="70">
        <v>8400</v>
      </c>
      <c r="F3524" s="26">
        <v>6715</v>
      </c>
      <c r="G3524" s="12">
        <f t="shared" si="55"/>
        <v>0.25093075204765447</v>
      </c>
      <c r="H3524" s="12" t="s">
        <v>31839</v>
      </c>
      <c r="I3524" s="12" t="s">
        <v>30071</v>
      </c>
      <c r="J3524" s="25" t="s">
        <v>60</v>
      </c>
    </row>
    <row r="3525" spans="2:10" ht="12.75">
      <c r="B3525" s="72" t="s">
        <v>17270</v>
      </c>
      <c r="C3525" s="8" t="s">
        <v>26006</v>
      </c>
      <c r="D3525" s="54" t="s">
        <v>17271</v>
      </c>
      <c r="E3525" s="70">
        <v>8400</v>
      </c>
      <c r="F3525" s="26">
        <v>6758</v>
      </c>
      <c r="G3525" s="12">
        <f t="shared" si="55"/>
        <v>0.24297129328203604</v>
      </c>
      <c r="H3525" s="12" t="s">
        <v>31911</v>
      </c>
      <c r="I3525" s="12" t="s">
        <v>30072</v>
      </c>
      <c r="J3525" s="25" t="s">
        <v>60</v>
      </c>
    </row>
    <row r="3526" spans="2:10" ht="12.75">
      <c r="B3526" s="72" t="s">
        <v>21397</v>
      </c>
      <c r="C3526" s="8" t="s">
        <v>26729</v>
      </c>
      <c r="D3526" s="54" t="s">
        <v>21398</v>
      </c>
      <c r="E3526" s="70">
        <v>8400</v>
      </c>
      <c r="F3526" s="26">
        <v>6685</v>
      </c>
      <c r="G3526" s="12">
        <f t="shared" si="55"/>
        <v>0.25654450261780104</v>
      </c>
      <c r="H3526" s="12" t="s">
        <v>31698</v>
      </c>
      <c r="I3526" s="12" t="s">
        <v>30073</v>
      </c>
      <c r="J3526" s="25" t="s">
        <v>60</v>
      </c>
    </row>
    <row r="3527" spans="2:10" ht="12.75">
      <c r="B3527" s="72" t="s">
        <v>21483</v>
      </c>
      <c r="C3527" s="8" t="s">
        <v>26741</v>
      </c>
      <c r="D3527" s="54" t="s">
        <v>21484</v>
      </c>
      <c r="E3527" s="70">
        <v>8400</v>
      </c>
      <c r="F3527" s="26">
        <v>6728</v>
      </c>
      <c r="G3527" s="12">
        <f t="shared" si="55"/>
        <v>0.24851367419738413</v>
      </c>
      <c r="H3527" s="12" t="s">
        <v>32027</v>
      </c>
      <c r="I3527" s="12" t="s">
        <v>30074</v>
      </c>
      <c r="J3527" s="25" t="s">
        <v>60</v>
      </c>
    </row>
    <row r="3528" spans="2:10" ht="12.75">
      <c r="B3528" s="46" t="s">
        <v>6861</v>
      </c>
      <c r="C3528" s="8" t="s">
        <v>6860</v>
      </c>
      <c r="D3528" s="54" t="s">
        <v>6862</v>
      </c>
      <c r="E3528" s="70">
        <v>8500</v>
      </c>
      <c r="F3528" s="26">
        <v>6800</v>
      </c>
      <c r="G3528" s="12">
        <f t="shared" si="55"/>
        <v>0.25</v>
      </c>
      <c r="H3528" s="12" t="s">
        <v>6864</v>
      </c>
      <c r="I3528" s="12" t="s">
        <v>30075</v>
      </c>
      <c r="J3528" s="25" t="s">
        <v>60</v>
      </c>
    </row>
    <row r="3529" spans="2:10" ht="12.75">
      <c r="B3529" s="72" t="s">
        <v>14597</v>
      </c>
      <c r="C3529" s="8" t="s">
        <v>24552</v>
      </c>
      <c r="D3529" s="54" t="s">
        <v>14598</v>
      </c>
      <c r="E3529" s="70">
        <v>8500</v>
      </c>
      <c r="F3529" s="26">
        <v>6806</v>
      </c>
      <c r="G3529" s="12">
        <f t="shared" si="55"/>
        <v>0.24889803114898612</v>
      </c>
      <c r="H3529" s="12" t="s">
        <v>31965</v>
      </c>
      <c r="I3529" s="12" t="s">
        <v>30076</v>
      </c>
      <c r="J3529" s="25" t="s">
        <v>60</v>
      </c>
    </row>
    <row r="3530" spans="2:10" ht="12.75">
      <c r="B3530" s="72" t="s">
        <v>17163</v>
      </c>
      <c r="C3530" s="8" t="s">
        <v>25979</v>
      </c>
      <c r="D3530" s="54" t="s">
        <v>17164</v>
      </c>
      <c r="E3530" s="70">
        <v>8500</v>
      </c>
      <c r="F3530" s="26">
        <v>6809</v>
      </c>
      <c r="G3530" s="12">
        <f t="shared" si="55"/>
        <v>0.24834777500367156</v>
      </c>
      <c r="H3530" s="12" t="s">
        <v>32006</v>
      </c>
      <c r="I3530" s="12" t="s">
        <v>30077</v>
      </c>
      <c r="J3530" s="25" t="s">
        <v>60</v>
      </c>
    </row>
    <row r="3531" spans="2:10" ht="12.75">
      <c r="B3531" s="72" t="s">
        <v>21401</v>
      </c>
      <c r="C3531" s="8" t="s">
        <v>26729</v>
      </c>
      <c r="D3531" s="54" t="s">
        <v>21402</v>
      </c>
      <c r="E3531" s="70">
        <v>8500</v>
      </c>
      <c r="F3531" s="26">
        <v>6819</v>
      </c>
      <c r="G3531" s="12">
        <f t="shared" si="55"/>
        <v>0.24651708461651278</v>
      </c>
      <c r="H3531" s="12" t="s">
        <v>31698</v>
      </c>
      <c r="I3531" s="12" t="s">
        <v>30078</v>
      </c>
      <c r="J3531" s="25" t="s">
        <v>60</v>
      </c>
    </row>
    <row r="3532" spans="2:10" ht="12.75">
      <c r="B3532" s="72" t="s">
        <v>22567</v>
      </c>
      <c r="C3532" s="8" t="s">
        <v>26922</v>
      </c>
      <c r="D3532" s="54" t="s">
        <v>22568</v>
      </c>
      <c r="E3532" s="70">
        <v>8600</v>
      </c>
      <c r="F3532" s="26">
        <v>6847</v>
      </c>
      <c r="G3532" s="12">
        <f t="shared" si="55"/>
        <v>0.25602453629326716</v>
      </c>
      <c r="H3532" s="12" t="s">
        <v>32028</v>
      </c>
      <c r="I3532" s="12" t="s">
        <v>30079</v>
      </c>
      <c r="J3532" s="25" t="s">
        <v>60</v>
      </c>
    </row>
    <row r="3533" spans="2:10" ht="12.75">
      <c r="B3533" s="72" t="s">
        <v>24100</v>
      </c>
      <c r="C3533" s="8" t="s">
        <v>27153</v>
      </c>
      <c r="D3533" s="54" t="s">
        <v>24101</v>
      </c>
      <c r="E3533" s="70">
        <v>8500</v>
      </c>
      <c r="F3533" s="26">
        <v>6813</v>
      </c>
      <c r="G3533" s="12">
        <f t="shared" si="55"/>
        <v>0.24761485395567306</v>
      </c>
      <c r="H3533" s="12" t="s">
        <v>60</v>
      </c>
      <c r="I3533" s="12" t="s">
        <v>30080</v>
      </c>
      <c r="J3533" s="25" t="s">
        <v>60</v>
      </c>
    </row>
    <row r="3534" spans="2:10" ht="12.75">
      <c r="B3534" s="47" t="s">
        <v>6586</v>
      </c>
      <c r="C3534" s="8" t="s">
        <v>6585</v>
      </c>
      <c r="D3534" s="54" t="s">
        <v>6587</v>
      </c>
      <c r="E3534" s="70">
        <v>8600</v>
      </c>
      <c r="F3534" s="26">
        <v>6900</v>
      </c>
      <c r="G3534" s="12">
        <f t="shared" si="55"/>
        <v>0.24637681159420288</v>
      </c>
      <c r="H3534" s="12" t="s">
        <v>6562</v>
      </c>
      <c r="I3534" s="12" t="s">
        <v>30081</v>
      </c>
      <c r="J3534" s="25" t="s">
        <v>60</v>
      </c>
    </row>
    <row r="3535" spans="2:10" ht="12.75">
      <c r="B3535" s="47" t="s">
        <v>6625</v>
      </c>
      <c r="C3535" s="8" t="s">
        <v>6624</v>
      </c>
      <c r="D3535" s="54" t="s">
        <v>6626</v>
      </c>
      <c r="E3535" s="70">
        <v>8600</v>
      </c>
      <c r="F3535" s="26">
        <v>6900</v>
      </c>
      <c r="G3535" s="12">
        <f t="shared" si="55"/>
        <v>0.24637681159420288</v>
      </c>
      <c r="H3535" s="12" t="s">
        <v>6562</v>
      </c>
      <c r="I3535" s="12" t="s">
        <v>30082</v>
      </c>
      <c r="J3535" s="25" t="s">
        <v>60</v>
      </c>
    </row>
    <row r="3536" spans="2:10" ht="12.75">
      <c r="B3536" s="72" t="s">
        <v>14601</v>
      </c>
      <c r="C3536" s="8" t="s">
        <v>25383</v>
      </c>
      <c r="D3536" s="54" t="s">
        <v>14602</v>
      </c>
      <c r="E3536" s="70">
        <v>8700</v>
      </c>
      <c r="F3536" s="26">
        <v>6924</v>
      </c>
      <c r="G3536" s="12">
        <f t="shared" si="55"/>
        <v>0.25649913344887354</v>
      </c>
      <c r="H3536" s="12" t="s">
        <v>32013</v>
      </c>
      <c r="I3536" s="12" t="s">
        <v>30083</v>
      </c>
      <c r="J3536" s="25" t="s">
        <v>60</v>
      </c>
    </row>
    <row r="3537" spans="2:10" ht="12.75">
      <c r="B3537" s="72" t="s">
        <v>16807</v>
      </c>
      <c r="C3537" s="8" t="s">
        <v>25896</v>
      </c>
      <c r="D3537" s="54" t="s">
        <v>16808</v>
      </c>
      <c r="E3537" s="70">
        <v>8600</v>
      </c>
      <c r="F3537" s="26">
        <v>6850</v>
      </c>
      <c r="G3537" s="12">
        <f t="shared" si="55"/>
        <v>0.25547445255474455</v>
      </c>
      <c r="H3537" s="12" t="s">
        <v>31876</v>
      </c>
      <c r="I3537" s="12" t="s">
        <v>30084</v>
      </c>
      <c r="J3537" s="25" t="s">
        <v>60</v>
      </c>
    </row>
    <row r="3538" spans="2:10" ht="12.75">
      <c r="B3538" s="72" t="s">
        <v>16811</v>
      </c>
      <c r="C3538" s="8" t="s">
        <v>25832</v>
      </c>
      <c r="D3538" s="54" t="s">
        <v>16812</v>
      </c>
      <c r="E3538" s="70">
        <v>8600</v>
      </c>
      <c r="F3538" s="26">
        <v>6885</v>
      </c>
      <c r="G3538" s="12">
        <f t="shared" si="55"/>
        <v>0.24909222948438625</v>
      </c>
      <c r="H3538" s="12" t="s">
        <v>31925</v>
      </c>
      <c r="I3538" s="12" t="s">
        <v>30085</v>
      </c>
      <c r="J3538" s="25" t="s">
        <v>60</v>
      </c>
    </row>
    <row r="3539" spans="2:10" ht="12.75">
      <c r="B3539" s="72" t="s">
        <v>17274</v>
      </c>
      <c r="C3539" s="8" t="s">
        <v>26007</v>
      </c>
      <c r="D3539" s="54" t="s">
        <v>17275</v>
      </c>
      <c r="E3539" s="70">
        <v>8600</v>
      </c>
      <c r="F3539" s="26">
        <v>6874</v>
      </c>
      <c r="G3539" s="12">
        <f t="shared" si="55"/>
        <v>0.25109106779167889</v>
      </c>
      <c r="H3539" s="12" t="s">
        <v>60</v>
      </c>
      <c r="I3539" s="12" t="s">
        <v>60</v>
      </c>
      <c r="J3539" s="25" t="s">
        <v>60</v>
      </c>
    </row>
    <row r="3540" spans="2:10" ht="12.75">
      <c r="B3540" s="72" t="s">
        <v>18300</v>
      </c>
      <c r="C3540" s="8" t="s">
        <v>26182</v>
      </c>
      <c r="D3540" s="54" t="s">
        <v>18301</v>
      </c>
      <c r="E3540" s="70">
        <v>8600</v>
      </c>
      <c r="F3540" s="26">
        <v>6868</v>
      </c>
      <c r="G3540" s="12">
        <f t="shared" si="55"/>
        <v>0.25218404193360522</v>
      </c>
      <c r="H3540" s="12" t="s">
        <v>32029</v>
      </c>
      <c r="I3540" s="12" t="s">
        <v>30086</v>
      </c>
      <c r="J3540" s="25" t="s">
        <v>60</v>
      </c>
    </row>
    <row r="3541" spans="2:10" ht="12.75">
      <c r="B3541" s="72" t="s">
        <v>18304</v>
      </c>
      <c r="C3541" s="8" t="s">
        <v>26183</v>
      </c>
      <c r="D3541" s="54" t="s">
        <v>18305</v>
      </c>
      <c r="E3541" s="70">
        <v>8600</v>
      </c>
      <c r="F3541" s="26">
        <v>6893</v>
      </c>
      <c r="G3541" s="12">
        <f t="shared" si="55"/>
        <v>0.2476425359059915</v>
      </c>
      <c r="H3541" s="12" t="s">
        <v>31947</v>
      </c>
      <c r="I3541" s="12" t="s">
        <v>30087</v>
      </c>
      <c r="J3541" s="25" t="s">
        <v>60</v>
      </c>
    </row>
    <row r="3542" spans="2:10" ht="12.75">
      <c r="B3542" s="72" t="s">
        <v>18308</v>
      </c>
      <c r="C3542" s="8" t="s">
        <v>26184</v>
      </c>
      <c r="D3542" s="54" t="s">
        <v>18309</v>
      </c>
      <c r="E3542" s="70">
        <v>8600</v>
      </c>
      <c r="F3542" s="26">
        <v>6917</v>
      </c>
      <c r="G3542" s="12">
        <f t="shared" si="55"/>
        <v>0.24331357524938557</v>
      </c>
      <c r="H3542" s="12" t="s">
        <v>32030</v>
      </c>
      <c r="I3542" s="12" t="s">
        <v>30088</v>
      </c>
      <c r="J3542" s="25" t="s">
        <v>60</v>
      </c>
    </row>
    <row r="3543" spans="2:10" ht="12.75">
      <c r="B3543" s="72" t="s">
        <v>24016</v>
      </c>
      <c r="C3543" s="8" t="s">
        <v>60</v>
      </c>
      <c r="D3543" s="54" t="s">
        <v>24017</v>
      </c>
      <c r="E3543" s="70">
        <v>8600</v>
      </c>
      <c r="F3543" s="26">
        <v>6861</v>
      </c>
      <c r="G3543" s="12">
        <f t="shared" si="55"/>
        <v>0.25346159451974937</v>
      </c>
      <c r="H3543" s="12" t="s">
        <v>60</v>
      </c>
      <c r="I3543" s="12" t="s">
        <v>30089</v>
      </c>
      <c r="J3543" s="25" t="s">
        <v>60</v>
      </c>
    </row>
    <row r="3544" spans="2:10" ht="12.75">
      <c r="B3544" s="45" t="s">
        <v>4107</v>
      </c>
      <c r="C3544" s="8" t="s">
        <v>4106</v>
      </c>
      <c r="D3544" s="54" t="s">
        <v>4108</v>
      </c>
      <c r="E3544" s="70">
        <v>8800</v>
      </c>
      <c r="F3544" s="26">
        <v>7000</v>
      </c>
      <c r="G3544" s="12">
        <f t="shared" si="55"/>
        <v>0.25714285714285712</v>
      </c>
      <c r="H3544" s="12" t="s">
        <v>4110</v>
      </c>
      <c r="I3544" s="12" t="s">
        <v>30090</v>
      </c>
      <c r="J3544" s="25" t="s">
        <v>60</v>
      </c>
    </row>
    <row r="3545" spans="2:10" ht="12.75">
      <c r="B3545" s="72" t="s">
        <v>11301</v>
      </c>
      <c r="C3545" s="8" t="s">
        <v>24727</v>
      </c>
      <c r="D3545" s="54" t="s">
        <v>11302</v>
      </c>
      <c r="E3545" s="70">
        <v>8700</v>
      </c>
      <c r="F3545" s="26">
        <v>6950</v>
      </c>
      <c r="G3545" s="12">
        <f t="shared" si="55"/>
        <v>0.25179856115107913</v>
      </c>
      <c r="H3545" s="12" t="s">
        <v>31953</v>
      </c>
      <c r="I3545" s="12" t="s">
        <v>30091</v>
      </c>
      <c r="J3545" s="25" t="s">
        <v>60</v>
      </c>
    </row>
    <row r="3546" spans="2:10" ht="12.75">
      <c r="B3546" s="72" t="s">
        <v>14605</v>
      </c>
      <c r="C3546" s="8" t="s">
        <v>25384</v>
      </c>
      <c r="D3546" s="54" t="s">
        <v>14606</v>
      </c>
      <c r="E3546" s="70">
        <v>8700</v>
      </c>
      <c r="F3546" s="26">
        <v>6947</v>
      </c>
      <c r="G3546" s="12">
        <f t="shared" si="55"/>
        <v>0.25233913919677553</v>
      </c>
      <c r="H3546" s="12" t="s">
        <v>32013</v>
      </c>
      <c r="I3546" s="12" t="s">
        <v>30092</v>
      </c>
      <c r="J3546" s="25" t="s">
        <v>60</v>
      </c>
    </row>
    <row r="3547" spans="2:10" ht="12.75">
      <c r="B3547" s="72" t="s">
        <v>14609</v>
      </c>
      <c r="C3547" s="8" t="s">
        <v>25385</v>
      </c>
      <c r="D3547" s="54" t="s">
        <v>14610</v>
      </c>
      <c r="E3547" s="70">
        <v>8700</v>
      </c>
      <c r="F3547" s="26">
        <v>6935</v>
      </c>
      <c r="G3547" s="12">
        <f t="shared" si="55"/>
        <v>0.2545061283345349</v>
      </c>
      <c r="H3547" s="12" t="s">
        <v>31965</v>
      </c>
      <c r="I3547" s="12" t="s">
        <v>30093</v>
      </c>
      <c r="J3547" s="25" t="s">
        <v>60</v>
      </c>
    </row>
    <row r="3548" spans="2:10" ht="12.75">
      <c r="B3548" s="72" t="s">
        <v>14613</v>
      </c>
      <c r="C3548" s="8" t="s">
        <v>25386</v>
      </c>
      <c r="D3548" s="54" t="s">
        <v>14614</v>
      </c>
      <c r="E3548" s="70">
        <v>8700</v>
      </c>
      <c r="F3548" s="26">
        <v>6970</v>
      </c>
      <c r="G3548" s="12">
        <f t="shared" si="55"/>
        <v>0.24820659971305603</v>
      </c>
      <c r="H3548" s="12" t="s">
        <v>31950</v>
      </c>
      <c r="I3548" s="12" t="s">
        <v>30094</v>
      </c>
      <c r="J3548" s="25" t="s">
        <v>60</v>
      </c>
    </row>
    <row r="3549" spans="2:10" ht="12.75">
      <c r="B3549" s="72" t="s">
        <v>14621</v>
      </c>
      <c r="C3549" s="8" t="s">
        <v>25388</v>
      </c>
      <c r="D3549" s="54" t="s">
        <v>14622</v>
      </c>
      <c r="E3549" s="70">
        <v>8800</v>
      </c>
      <c r="F3549" s="26">
        <v>7010</v>
      </c>
      <c r="G3549" s="12">
        <f t="shared" si="55"/>
        <v>0.25534950071326667</v>
      </c>
      <c r="H3549" s="12" t="s">
        <v>31950</v>
      </c>
      <c r="I3549" s="12" t="s">
        <v>30095</v>
      </c>
      <c r="J3549" s="25" t="s">
        <v>60</v>
      </c>
    </row>
    <row r="3550" spans="2:10" ht="12.75">
      <c r="B3550" s="72" t="s">
        <v>16815</v>
      </c>
      <c r="C3550" s="8" t="s">
        <v>25897</v>
      </c>
      <c r="D3550" s="54" t="s">
        <v>16816</v>
      </c>
      <c r="E3550" s="70">
        <v>8700</v>
      </c>
      <c r="F3550" s="26">
        <v>6980</v>
      </c>
      <c r="G3550" s="12">
        <f t="shared" si="55"/>
        <v>0.24641833810888247</v>
      </c>
      <c r="H3550" s="12" t="s">
        <v>31681</v>
      </c>
      <c r="I3550" s="12" t="s">
        <v>30096</v>
      </c>
      <c r="J3550" s="25" t="s">
        <v>60</v>
      </c>
    </row>
    <row r="3551" spans="2:10" ht="12.75">
      <c r="B3551" s="72" t="s">
        <v>20355</v>
      </c>
      <c r="C3551" s="8" t="s">
        <v>60</v>
      </c>
      <c r="D3551" s="54" t="s">
        <v>20356</v>
      </c>
      <c r="E3551" s="70">
        <v>8700</v>
      </c>
      <c r="F3551" s="26">
        <v>6985</v>
      </c>
      <c r="G3551" s="12">
        <f t="shared" si="55"/>
        <v>0.2455261274158913</v>
      </c>
      <c r="H3551" s="12" t="s">
        <v>31768</v>
      </c>
      <c r="I3551" s="12" t="s">
        <v>30097</v>
      </c>
      <c r="J3551" s="25" t="s">
        <v>60</v>
      </c>
    </row>
    <row r="3552" spans="2:10" ht="12.75">
      <c r="B3552" s="72" t="s">
        <v>20791</v>
      </c>
      <c r="C3552" s="8" t="s">
        <v>26616</v>
      </c>
      <c r="D3552" s="54" t="s">
        <v>20792</v>
      </c>
      <c r="E3552" s="70">
        <v>8700</v>
      </c>
      <c r="F3552" s="26">
        <v>6977</v>
      </c>
      <c r="G3552" s="12">
        <f t="shared" si="55"/>
        <v>0.24695427834312733</v>
      </c>
      <c r="H3552" s="12" t="s">
        <v>60</v>
      </c>
      <c r="I3552" s="12" t="s">
        <v>30098</v>
      </c>
      <c r="J3552" s="25" t="s">
        <v>60</v>
      </c>
    </row>
    <row r="3553" spans="2:10" ht="12.75">
      <c r="B3553" s="72" t="s">
        <v>21932</v>
      </c>
      <c r="C3553" s="8" t="s">
        <v>26821</v>
      </c>
      <c r="D3553" s="54" t="s">
        <v>21933</v>
      </c>
      <c r="E3553" s="70">
        <v>8800</v>
      </c>
      <c r="F3553" s="26">
        <v>7000</v>
      </c>
      <c r="G3553" s="12">
        <f t="shared" si="55"/>
        <v>0.25714285714285712</v>
      </c>
      <c r="H3553" s="12" t="s">
        <v>31819</v>
      </c>
      <c r="I3553" s="12" t="s">
        <v>30099</v>
      </c>
      <c r="J3553" s="25" t="s">
        <v>60</v>
      </c>
    </row>
    <row r="3554" spans="2:10" ht="12.75">
      <c r="B3554" s="72" t="s">
        <v>23286</v>
      </c>
      <c r="C3554" s="8" t="s">
        <v>27039</v>
      </c>
      <c r="D3554" s="54" t="s">
        <v>23287</v>
      </c>
      <c r="E3554" s="70">
        <v>8700</v>
      </c>
      <c r="F3554" s="26">
        <v>6948</v>
      </c>
      <c r="G3554" s="12">
        <f t="shared" si="55"/>
        <v>0.25215889464594121</v>
      </c>
      <c r="H3554" s="12" t="s">
        <v>32031</v>
      </c>
      <c r="I3554" s="12" t="s">
        <v>30100</v>
      </c>
      <c r="J3554" s="25" t="s">
        <v>60</v>
      </c>
    </row>
    <row r="3555" spans="2:10" ht="12.75">
      <c r="B3555" s="72" t="s">
        <v>16819</v>
      </c>
      <c r="C3555" s="8" t="s">
        <v>25898</v>
      </c>
      <c r="D3555" s="54" t="s">
        <v>16820</v>
      </c>
      <c r="E3555" s="70">
        <v>8800</v>
      </c>
      <c r="F3555" s="26">
        <v>7038</v>
      </c>
      <c r="G3555" s="12">
        <f t="shared" si="55"/>
        <v>0.25035521454958798</v>
      </c>
      <c r="H3555" s="12" t="s">
        <v>31876</v>
      </c>
      <c r="I3555" s="12" t="s">
        <v>30101</v>
      </c>
      <c r="J3555" s="25" t="s">
        <v>60</v>
      </c>
    </row>
    <row r="3556" spans="2:10" ht="12.75">
      <c r="B3556" s="72" t="s">
        <v>17027</v>
      </c>
      <c r="C3556" s="8" t="s">
        <v>25947</v>
      </c>
      <c r="D3556" s="54" t="s">
        <v>17028</v>
      </c>
      <c r="E3556" s="70">
        <v>8800</v>
      </c>
      <c r="F3556" s="26">
        <v>7040</v>
      </c>
      <c r="G3556" s="12">
        <f t="shared" si="55"/>
        <v>0.25</v>
      </c>
      <c r="H3556" s="12" t="s">
        <v>60</v>
      </c>
      <c r="I3556" s="12" t="s">
        <v>30102</v>
      </c>
      <c r="J3556" s="25" t="s">
        <v>60</v>
      </c>
    </row>
    <row r="3557" spans="2:10" ht="12.75">
      <c r="B3557" s="72" t="s">
        <v>19162</v>
      </c>
      <c r="C3557" s="8">
        <v>4932479225</v>
      </c>
      <c r="D3557" s="54" t="s">
        <v>19163</v>
      </c>
      <c r="E3557" s="70">
        <v>8800</v>
      </c>
      <c r="F3557" s="26">
        <v>7031</v>
      </c>
      <c r="G3557" s="12">
        <f t="shared" si="55"/>
        <v>0.25160005689091158</v>
      </c>
      <c r="H3557" s="12" t="s">
        <v>32032</v>
      </c>
      <c r="I3557" s="12" t="s">
        <v>30103</v>
      </c>
      <c r="J3557" s="25" t="s">
        <v>60</v>
      </c>
    </row>
    <row r="3558" spans="2:10" ht="12.75">
      <c r="B3558" s="72" t="s">
        <v>20359</v>
      </c>
      <c r="C3558" s="8" t="s">
        <v>60</v>
      </c>
      <c r="D3558" s="54" t="s">
        <v>20360</v>
      </c>
      <c r="E3558" s="70">
        <v>8900</v>
      </c>
      <c r="F3558" s="26">
        <v>7084</v>
      </c>
      <c r="G3558" s="12">
        <f t="shared" si="55"/>
        <v>0.25635234330886503</v>
      </c>
      <c r="H3558" s="12" t="s">
        <v>31756</v>
      </c>
      <c r="I3558" s="12" t="s">
        <v>30104</v>
      </c>
      <c r="J3558" s="25" t="s">
        <v>60</v>
      </c>
    </row>
    <row r="3559" spans="2:10" ht="12.75">
      <c r="B3559" s="72" t="s">
        <v>20363</v>
      </c>
      <c r="C3559" s="8" t="s">
        <v>60</v>
      </c>
      <c r="D3559" s="54" t="s">
        <v>20364</v>
      </c>
      <c r="E3559" s="70">
        <v>8900</v>
      </c>
      <c r="F3559" s="26">
        <v>7084</v>
      </c>
      <c r="G3559" s="12">
        <f t="shared" si="55"/>
        <v>0.25635234330886503</v>
      </c>
      <c r="H3559" s="12" t="s">
        <v>31768</v>
      </c>
      <c r="I3559" s="12" t="s">
        <v>30105</v>
      </c>
      <c r="J3559" s="25" t="s">
        <v>60</v>
      </c>
    </row>
    <row r="3560" spans="2:10" ht="12.75">
      <c r="B3560" s="72" t="s">
        <v>22571</v>
      </c>
      <c r="C3560" s="8" t="s">
        <v>26923</v>
      </c>
      <c r="D3560" s="54" t="s">
        <v>22572</v>
      </c>
      <c r="E3560" s="70">
        <v>8900</v>
      </c>
      <c r="F3560" s="26">
        <v>7083</v>
      </c>
      <c r="G3560" s="12">
        <f t="shared" si="55"/>
        <v>0.25652971904560218</v>
      </c>
      <c r="H3560" s="12" t="s">
        <v>32033</v>
      </c>
      <c r="I3560" s="12" t="s">
        <v>30106</v>
      </c>
      <c r="J3560" s="25" t="s">
        <v>60</v>
      </c>
    </row>
    <row r="3561" spans="2:10" ht="12.75">
      <c r="B3561" s="72" t="s">
        <v>22931</v>
      </c>
      <c r="C3561" s="8" t="s">
        <v>26967</v>
      </c>
      <c r="D3561" s="54" t="s">
        <v>22932</v>
      </c>
      <c r="E3561" s="70">
        <v>8800</v>
      </c>
      <c r="F3561" s="26">
        <v>7050</v>
      </c>
      <c r="G3561" s="12">
        <f t="shared" si="55"/>
        <v>0.24822695035460995</v>
      </c>
      <c r="H3561" s="12" t="s">
        <v>32034</v>
      </c>
      <c r="I3561" s="12" t="s">
        <v>30107</v>
      </c>
      <c r="J3561" s="25" t="s">
        <v>60</v>
      </c>
    </row>
    <row r="3562" spans="2:10" ht="12.75">
      <c r="B3562" s="45" t="s">
        <v>217</v>
      </c>
      <c r="C3562" s="8" t="s">
        <v>216</v>
      </c>
      <c r="D3562" s="54" t="s">
        <v>218</v>
      </c>
      <c r="E3562" s="70">
        <v>8700</v>
      </c>
      <c r="F3562" s="26">
        <v>6990</v>
      </c>
      <c r="G3562" s="12">
        <f t="shared" si="55"/>
        <v>0.24463519313304727</v>
      </c>
      <c r="H3562" s="12" t="s">
        <v>221</v>
      </c>
      <c r="I3562" s="12" t="s">
        <v>30108</v>
      </c>
      <c r="J3562" s="25" t="s">
        <v>60</v>
      </c>
    </row>
    <row r="3563" spans="2:10" ht="12.75">
      <c r="B3563" s="45" t="s">
        <v>764</v>
      </c>
      <c r="C3563" s="8" t="s">
        <v>763</v>
      </c>
      <c r="D3563" s="54" t="s">
        <v>765</v>
      </c>
      <c r="E3563" s="70">
        <v>8700</v>
      </c>
      <c r="F3563" s="26">
        <v>6990</v>
      </c>
      <c r="G3563" s="12">
        <f t="shared" si="55"/>
        <v>0.24463519313304727</v>
      </c>
      <c r="H3563" s="12" t="s">
        <v>768</v>
      </c>
      <c r="I3563" s="12" t="s">
        <v>30109</v>
      </c>
      <c r="J3563" s="25" t="s">
        <v>60</v>
      </c>
    </row>
    <row r="3564" spans="2:10" ht="12.75">
      <c r="B3564" s="45" t="s">
        <v>823</v>
      </c>
      <c r="C3564" s="8" t="s">
        <v>822</v>
      </c>
      <c r="D3564" s="54" t="s">
        <v>824</v>
      </c>
      <c r="E3564" s="70">
        <v>8700</v>
      </c>
      <c r="F3564" s="26">
        <v>6990</v>
      </c>
      <c r="G3564" s="12">
        <f t="shared" si="55"/>
        <v>0.24463519313304727</v>
      </c>
      <c r="H3564" s="12" t="s">
        <v>827</v>
      </c>
      <c r="I3564" s="12" t="s">
        <v>30110</v>
      </c>
      <c r="J3564" s="25" t="s">
        <v>60</v>
      </c>
    </row>
    <row r="3565" spans="2:10" ht="12.75">
      <c r="B3565" s="45" t="s">
        <v>1134</v>
      </c>
      <c r="C3565" s="8" t="s">
        <v>1133</v>
      </c>
      <c r="D3565" s="54" t="s">
        <v>1135</v>
      </c>
      <c r="E3565" s="70">
        <v>8700</v>
      </c>
      <c r="F3565" s="26">
        <v>6990</v>
      </c>
      <c r="G3565" s="12">
        <f t="shared" si="55"/>
        <v>0.24463519313304727</v>
      </c>
      <c r="H3565" s="12" t="s">
        <v>1138</v>
      </c>
      <c r="I3565" s="12" t="s">
        <v>30111</v>
      </c>
      <c r="J3565" s="25" t="s">
        <v>60</v>
      </c>
    </row>
    <row r="3566" spans="2:10" ht="12.75">
      <c r="B3566" s="45" t="s">
        <v>2890</v>
      </c>
      <c r="C3566" s="8" t="s">
        <v>2889</v>
      </c>
      <c r="D3566" s="54" t="s">
        <v>2891</v>
      </c>
      <c r="E3566" s="70">
        <v>8700</v>
      </c>
      <c r="F3566" s="26">
        <v>6990</v>
      </c>
      <c r="G3566" s="12">
        <f t="shared" si="55"/>
        <v>0.24463519313304727</v>
      </c>
      <c r="H3566" s="12" t="s">
        <v>2894</v>
      </c>
      <c r="I3566" s="12" t="s">
        <v>30112</v>
      </c>
      <c r="J3566" s="25" t="s">
        <v>60</v>
      </c>
    </row>
    <row r="3567" spans="2:10" ht="12.75">
      <c r="B3567" s="45" t="s">
        <v>7288</v>
      </c>
      <c r="C3567" s="8" t="s">
        <v>7287</v>
      </c>
      <c r="D3567" s="54" t="s">
        <v>7289</v>
      </c>
      <c r="E3567" s="70">
        <v>8700</v>
      </c>
      <c r="F3567" s="26">
        <v>6990</v>
      </c>
      <c r="G3567" s="12">
        <f t="shared" si="55"/>
        <v>0.24463519313304727</v>
      </c>
      <c r="H3567" s="12" t="s">
        <v>7292</v>
      </c>
      <c r="I3567" s="12" t="s">
        <v>30113</v>
      </c>
      <c r="J3567" s="25" t="s">
        <v>60</v>
      </c>
    </row>
    <row r="3568" spans="2:10" ht="12.75">
      <c r="B3568" s="45" t="s">
        <v>7308</v>
      </c>
      <c r="C3568" s="8" t="s">
        <v>7307</v>
      </c>
      <c r="D3568" s="54" t="s">
        <v>7309</v>
      </c>
      <c r="E3568" s="70">
        <v>8700</v>
      </c>
      <c r="F3568" s="26">
        <v>6990</v>
      </c>
      <c r="G3568" s="12">
        <f t="shared" si="55"/>
        <v>0.24463519313304727</v>
      </c>
      <c r="H3568" s="12" t="s">
        <v>7312</v>
      </c>
      <c r="I3568" s="12" t="s">
        <v>30114</v>
      </c>
      <c r="J3568" s="25" t="s">
        <v>60</v>
      </c>
    </row>
    <row r="3569" spans="2:10" ht="12.75">
      <c r="B3569" s="45" t="s">
        <v>1034</v>
      </c>
      <c r="C3569" s="8" t="s">
        <v>1033</v>
      </c>
      <c r="D3569" s="54" t="s">
        <v>1035</v>
      </c>
      <c r="E3569" s="70">
        <v>8800</v>
      </c>
      <c r="F3569" s="26">
        <v>7000</v>
      </c>
      <c r="G3569" s="12">
        <f t="shared" si="55"/>
        <v>0.25714285714285712</v>
      </c>
      <c r="H3569" s="12" t="s">
        <v>1038</v>
      </c>
      <c r="I3569" s="12" t="s">
        <v>30115</v>
      </c>
      <c r="J3569" s="25" t="s">
        <v>60</v>
      </c>
    </row>
    <row r="3570" spans="2:10" ht="12.75">
      <c r="B3570" s="45" t="s">
        <v>3285</v>
      </c>
      <c r="C3570" s="8" t="s">
        <v>3284</v>
      </c>
      <c r="D3570" s="54" t="s">
        <v>3286</v>
      </c>
      <c r="E3570" s="70">
        <v>8800</v>
      </c>
      <c r="F3570" s="26">
        <v>7000</v>
      </c>
      <c r="G3570" s="12">
        <f t="shared" si="55"/>
        <v>0.25714285714285712</v>
      </c>
      <c r="H3570" s="12" t="s">
        <v>3289</v>
      </c>
      <c r="I3570" s="12" t="s">
        <v>30116</v>
      </c>
      <c r="J3570" s="25" t="s">
        <v>60</v>
      </c>
    </row>
    <row r="3571" spans="2:10" ht="12.75">
      <c r="B3571" s="72" t="s">
        <v>14593</v>
      </c>
      <c r="C3571" s="8" t="s">
        <v>25382</v>
      </c>
      <c r="D3571" s="54" t="s">
        <v>14594</v>
      </c>
      <c r="E3571" s="70">
        <v>8900</v>
      </c>
      <c r="F3571" s="26">
        <v>7101</v>
      </c>
      <c r="G3571" s="12">
        <f t="shared" si="55"/>
        <v>0.25334459935220388</v>
      </c>
      <c r="H3571" s="12" t="s">
        <v>32035</v>
      </c>
      <c r="I3571" s="12" t="s">
        <v>30117</v>
      </c>
      <c r="J3571" s="25" t="s">
        <v>60</v>
      </c>
    </row>
    <row r="3572" spans="2:10" ht="12.75">
      <c r="B3572" s="72" t="s">
        <v>14629</v>
      </c>
      <c r="C3572" s="8" t="s">
        <v>25390</v>
      </c>
      <c r="D3572" s="54" t="s">
        <v>14630</v>
      </c>
      <c r="E3572" s="70">
        <v>9000</v>
      </c>
      <c r="F3572" s="26">
        <v>7181</v>
      </c>
      <c r="G3572" s="12">
        <f t="shared" si="55"/>
        <v>0.25330733881075052</v>
      </c>
      <c r="H3572" s="12" t="s">
        <v>31950</v>
      </c>
      <c r="I3572" s="12" t="s">
        <v>30118</v>
      </c>
      <c r="J3572" s="25" t="s">
        <v>60</v>
      </c>
    </row>
    <row r="3573" spans="2:10" ht="12.75">
      <c r="B3573" s="72" t="s">
        <v>20995</v>
      </c>
      <c r="C3573" s="8" t="s">
        <v>26660</v>
      </c>
      <c r="D3573" s="54" t="s">
        <v>20996</v>
      </c>
      <c r="E3573" s="70">
        <v>8900</v>
      </c>
      <c r="F3573" s="26">
        <v>7136</v>
      </c>
      <c r="G3573" s="12">
        <f t="shared" si="55"/>
        <v>0.24719730941704032</v>
      </c>
      <c r="H3573" s="12" t="s">
        <v>32036</v>
      </c>
      <c r="I3573" s="12" t="s">
        <v>30119</v>
      </c>
      <c r="J3573" s="25" t="s">
        <v>60</v>
      </c>
    </row>
    <row r="3574" spans="2:10" ht="12.75">
      <c r="B3574" s="72" t="s">
        <v>21393</v>
      </c>
      <c r="C3574" s="8" t="s">
        <v>26733</v>
      </c>
      <c r="D3574" s="54" t="s">
        <v>21394</v>
      </c>
      <c r="E3574" s="70">
        <v>9000</v>
      </c>
      <c r="F3574" s="26">
        <v>7184</v>
      </c>
      <c r="G3574" s="12">
        <f t="shared" si="55"/>
        <v>0.25278396436525608</v>
      </c>
      <c r="H3574" s="12" t="s">
        <v>31700</v>
      </c>
      <c r="I3574" s="12" t="s">
        <v>30120</v>
      </c>
      <c r="J3574" s="25" t="s">
        <v>60</v>
      </c>
    </row>
    <row r="3575" spans="2:10" ht="12.75">
      <c r="B3575" s="46" t="s">
        <v>6580</v>
      </c>
      <c r="C3575" s="8" t="s">
        <v>6574</v>
      </c>
      <c r="D3575" s="54" t="s">
        <v>6581</v>
      </c>
      <c r="E3575" s="70">
        <v>9000</v>
      </c>
      <c r="F3575" s="26">
        <v>7200</v>
      </c>
      <c r="G3575" s="12">
        <f t="shared" si="55"/>
        <v>0.25</v>
      </c>
      <c r="H3575" s="12" t="s">
        <v>6562</v>
      </c>
      <c r="I3575" s="12" t="s">
        <v>30121</v>
      </c>
      <c r="J3575" s="25" t="s">
        <v>60</v>
      </c>
    </row>
    <row r="3576" spans="2:10" ht="12.75">
      <c r="B3576" s="72" t="s">
        <v>14633</v>
      </c>
      <c r="C3576" s="8" t="s">
        <v>25391</v>
      </c>
      <c r="D3576" s="54" t="s">
        <v>14634</v>
      </c>
      <c r="E3576" s="70">
        <v>9000</v>
      </c>
      <c r="F3576" s="26">
        <v>7193</v>
      </c>
      <c r="G3576" s="12">
        <f t="shared" si="55"/>
        <v>0.25121646044765744</v>
      </c>
      <c r="H3576" s="12" t="s">
        <v>32013</v>
      </c>
      <c r="I3576" s="12" t="s">
        <v>30122</v>
      </c>
      <c r="J3576" s="25" t="s">
        <v>60</v>
      </c>
    </row>
    <row r="3577" spans="2:10" ht="12.75">
      <c r="B3577" s="72" t="s">
        <v>16823</v>
      </c>
      <c r="C3577" s="8" t="s">
        <v>25899</v>
      </c>
      <c r="D3577" s="54" t="s">
        <v>16824</v>
      </c>
      <c r="E3577" s="70">
        <v>9000</v>
      </c>
      <c r="F3577" s="26">
        <v>7227</v>
      </c>
      <c r="G3577" s="12">
        <f t="shared" si="55"/>
        <v>0.24533001245330022</v>
      </c>
      <c r="H3577" s="12" t="s">
        <v>31876</v>
      </c>
      <c r="I3577" s="12" t="s">
        <v>30123</v>
      </c>
      <c r="J3577" s="25" t="s">
        <v>60</v>
      </c>
    </row>
    <row r="3578" spans="2:10" ht="12.75">
      <c r="B3578" s="72" t="s">
        <v>17278</v>
      </c>
      <c r="C3578" s="8" t="s">
        <v>26008</v>
      </c>
      <c r="D3578" s="54" t="s">
        <v>17279</v>
      </c>
      <c r="E3578" s="70">
        <v>9000</v>
      </c>
      <c r="F3578" s="26">
        <v>7230</v>
      </c>
      <c r="G3578" s="12">
        <f t="shared" si="55"/>
        <v>0.24481327800829877</v>
      </c>
      <c r="H3578" s="12" t="s">
        <v>32037</v>
      </c>
      <c r="I3578" s="12" t="s">
        <v>30124</v>
      </c>
      <c r="J3578" s="25" t="s">
        <v>60</v>
      </c>
    </row>
    <row r="3579" spans="2:10" ht="12.75">
      <c r="B3579" s="72" t="s">
        <v>17282</v>
      </c>
      <c r="C3579" s="8" t="s">
        <v>26009</v>
      </c>
      <c r="D3579" s="54" t="s">
        <v>17283</v>
      </c>
      <c r="E3579" s="70">
        <v>9000</v>
      </c>
      <c r="F3579" s="26">
        <v>7230</v>
      </c>
      <c r="G3579" s="12">
        <f t="shared" si="55"/>
        <v>0.24481327800829877</v>
      </c>
      <c r="H3579" s="12" t="s">
        <v>60</v>
      </c>
      <c r="I3579" s="12" t="s">
        <v>30125</v>
      </c>
      <c r="J3579" s="25" t="s">
        <v>60</v>
      </c>
    </row>
    <row r="3580" spans="2:10" ht="12.75">
      <c r="B3580" s="72" t="s">
        <v>19166</v>
      </c>
      <c r="C3580" s="8" t="s">
        <v>60</v>
      </c>
      <c r="D3580" s="54" t="s">
        <v>19167</v>
      </c>
      <c r="E3580" s="70">
        <v>9000</v>
      </c>
      <c r="F3580" s="26">
        <v>7206</v>
      </c>
      <c r="G3580" s="12">
        <f t="shared" si="55"/>
        <v>0.24895920066611166</v>
      </c>
      <c r="H3580" s="12" t="s">
        <v>31872</v>
      </c>
      <c r="I3580" s="12" t="s">
        <v>30126</v>
      </c>
      <c r="J3580" s="25" t="s">
        <v>60</v>
      </c>
    </row>
    <row r="3581" spans="2:10" ht="12.75">
      <c r="B3581" s="72" t="s">
        <v>19170</v>
      </c>
      <c r="C3581" s="8">
        <v>4932479220</v>
      </c>
      <c r="D3581" s="54" t="s">
        <v>19171</v>
      </c>
      <c r="E3581" s="70">
        <v>9100</v>
      </c>
      <c r="F3581" s="26">
        <v>7256</v>
      </c>
      <c r="G3581" s="12">
        <f t="shared" si="55"/>
        <v>0.25413450937155457</v>
      </c>
      <c r="H3581" s="12" t="s">
        <v>32038</v>
      </c>
      <c r="I3581" s="12" t="s">
        <v>30127</v>
      </c>
      <c r="J3581" s="25" t="s">
        <v>60</v>
      </c>
    </row>
    <row r="3582" spans="2:10" ht="12.75">
      <c r="B3582" s="72" t="s">
        <v>20795</v>
      </c>
      <c r="C3582" s="8" t="s">
        <v>26617</v>
      </c>
      <c r="D3582" s="54" t="s">
        <v>20796</v>
      </c>
      <c r="E3582" s="70">
        <v>9100</v>
      </c>
      <c r="F3582" s="26">
        <v>7261</v>
      </c>
      <c r="G3582" s="12">
        <f t="shared" si="55"/>
        <v>0.25327089932516178</v>
      </c>
      <c r="H3582" s="12" t="s">
        <v>31727</v>
      </c>
      <c r="I3582" s="12" t="s">
        <v>30128</v>
      </c>
      <c r="J3582" s="25" t="s">
        <v>60</v>
      </c>
    </row>
    <row r="3583" spans="2:10" ht="12.75">
      <c r="B3583" s="72" t="s">
        <v>20999</v>
      </c>
      <c r="C3583" s="8" t="s">
        <v>26661</v>
      </c>
      <c r="D3583" s="54" t="s">
        <v>21000</v>
      </c>
      <c r="E3583" s="70">
        <v>9100</v>
      </c>
      <c r="F3583" s="26">
        <v>7242</v>
      </c>
      <c r="G3583" s="12">
        <f t="shared" si="55"/>
        <v>0.25655896161281411</v>
      </c>
      <c r="H3583" s="12" t="s">
        <v>32039</v>
      </c>
      <c r="I3583" s="12" t="s">
        <v>30129</v>
      </c>
      <c r="J3583" s="25" t="s">
        <v>60</v>
      </c>
    </row>
    <row r="3584" spans="2:10" ht="12.75">
      <c r="B3584" s="72" t="s">
        <v>21004</v>
      </c>
      <c r="C3584" s="8" t="s">
        <v>26661</v>
      </c>
      <c r="D3584" s="54" t="s">
        <v>21005</v>
      </c>
      <c r="E3584" s="70">
        <v>9100</v>
      </c>
      <c r="F3584" s="26">
        <v>7242</v>
      </c>
      <c r="G3584" s="12">
        <f t="shared" si="55"/>
        <v>0.25655896161281411</v>
      </c>
      <c r="H3584" s="12" t="s">
        <v>32039</v>
      </c>
      <c r="I3584" s="12" t="s">
        <v>30130</v>
      </c>
      <c r="J3584" s="25" t="s">
        <v>60</v>
      </c>
    </row>
    <row r="3585" spans="2:10" ht="12.75">
      <c r="B3585" s="72" t="s">
        <v>21405</v>
      </c>
      <c r="C3585" s="8" t="s">
        <v>26729</v>
      </c>
      <c r="D3585" s="54" t="s">
        <v>21406</v>
      </c>
      <c r="E3585" s="70">
        <v>9000</v>
      </c>
      <c r="F3585" s="26">
        <v>7220</v>
      </c>
      <c r="G3585" s="12">
        <f t="shared" si="55"/>
        <v>0.24653739612188375</v>
      </c>
      <c r="H3585" s="12" t="s">
        <v>31698</v>
      </c>
      <c r="I3585" s="12" t="s">
        <v>30131</v>
      </c>
      <c r="J3585" s="25" t="s">
        <v>60</v>
      </c>
    </row>
    <row r="3586" spans="2:10" ht="12.75">
      <c r="B3586" s="72" t="s">
        <v>21936</v>
      </c>
      <c r="C3586" s="8" t="s">
        <v>60</v>
      </c>
      <c r="D3586" s="54" t="s">
        <v>21937</v>
      </c>
      <c r="E3586" s="70">
        <v>9000</v>
      </c>
      <c r="F3586" s="26">
        <v>7203</v>
      </c>
      <c r="G3586" s="12">
        <f t="shared" ref="G3586:G3649" si="56">IFERROR(E3586/F3586-1,0)</f>
        <v>0.24947938359017074</v>
      </c>
      <c r="H3586" s="12" t="s">
        <v>32040</v>
      </c>
      <c r="I3586" s="12" t="s">
        <v>30132</v>
      </c>
      <c r="J3586" s="25" t="s">
        <v>60</v>
      </c>
    </row>
    <row r="3587" spans="2:10" ht="12.75">
      <c r="B3587" s="45" t="s">
        <v>5013</v>
      </c>
      <c r="C3587" s="8" t="s">
        <v>5012</v>
      </c>
      <c r="D3587" s="54" t="s">
        <v>5014</v>
      </c>
      <c r="E3587" s="70">
        <v>9100</v>
      </c>
      <c r="F3587" s="26">
        <v>7300</v>
      </c>
      <c r="G3587" s="12">
        <f t="shared" si="56"/>
        <v>0.24657534246575352</v>
      </c>
      <c r="H3587" s="12" t="s">
        <v>5016</v>
      </c>
      <c r="I3587" s="12" t="s">
        <v>30133</v>
      </c>
      <c r="J3587" s="25" t="s">
        <v>60</v>
      </c>
    </row>
    <row r="3588" spans="2:10" ht="12.75">
      <c r="B3588" s="72" t="s">
        <v>10146</v>
      </c>
      <c r="C3588" s="8">
        <v>4932478567</v>
      </c>
      <c r="D3588" s="54" t="s">
        <v>10147</v>
      </c>
      <c r="E3588" s="70">
        <v>9100</v>
      </c>
      <c r="F3588" s="26">
        <v>7314</v>
      </c>
      <c r="G3588" s="12">
        <f t="shared" si="56"/>
        <v>0.24418922614164607</v>
      </c>
      <c r="H3588" s="12" t="s">
        <v>31952</v>
      </c>
      <c r="I3588" s="12" t="s">
        <v>30134</v>
      </c>
      <c r="J3588" s="25" t="s">
        <v>60</v>
      </c>
    </row>
    <row r="3589" spans="2:10" ht="12.75">
      <c r="B3589" s="72" t="s">
        <v>14617</v>
      </c>
      <c r="C3589" s="8" t="s">
        <v>25387</v>
      </c>
      <c r="D3589" s="54" t="s">
        <v>14618</v>
      </c>
      <c r="E3589" s="70">
        <v>9200</v>
      </c>
      <c r="F3589" s="26">
        <v>7334</v>
      </c>
      <c r="G3589" s="12">
        <f t="shared" si="56"/>
        <v>0.25443141532587954</v>
      </c>
      <c r="H3589" s="12" t="s">
        <v>31968</v>
      </c>
      <c r="I3589" s="12" t="s">
        <v>30135</v>
      </c>
      <c r="J3589" s="25" t="s">
        <v>60</v>
      </c>
    </row>
    <row r="3590" spans="2:10" ht="12.75">
      <c r="B3590" s="72" t="s">
        <v>17286</v>
      </c>
      <c r="C3590" s="8" t="s">
        <v>26010</v>
      </c>
      <c r="D3590" s="54" t="s">
        <v>17287</v>
      </c>
      <c r="E3590" s="70">
        <v>9200</v>
      </c>
      <c r="F3590" s="26">
        <v>7349</v>
      </c>
      <c r="G3590" s="12">
        <f t="shared" si="56"/>
        <v>0.25187100285753172</v>
      </c>
      <c r="H3590" s="12" t="s">
        <v>32037</v>
      </c>
      <c r="I3590" s="12" t="s">
        <v>30136</v>
      </c>
      <c r="J3590" s="25" t="s">
        <v>60</v>
      </c>
    </row>
    <row r="3591" spans="2:10" ht="12.75">
      <c r="B3591" s="72" t="s">
        <v>20215</v>
      </c>
      <c r="C3591" s="8" t="s">
        <v>26514</v>
      </c>
      <c r="D3591" s="54" t="s">
        <v>20216</v>
      </c>
      <c r="E3591" s="70">
        <v>9200</v>
      </c>
      <c r="F3591" s="26">
        <v>7334</v>
      </c>
      <c r="G3591" s="12">
        <f t="shared" si="56"/>
        <v>0.25443141532587954</v>
      </c>
      <c r="H3591" s="12" t="s">
        <v>31958</v>
      </c>
      <c r="I3591" s="12" t="s">
        <v>30137</v>
      </c>
      <c r="J3591" s="25" t="s">
        <v>60</v>
      </c>
    </row>
    <row r="3592" spans="2:10" ht="12.75">
      <c r="B3592" s="72" t="s">
        <v>20799</v>
      </c>
      <c r="C3592" s="8" t="s">
        <v>26618</v>
      </c>
      <c r="D3592" s="54" t="s">
        <v>20800</v>
      </c>
      <c r="E3592" s="70">
        <v>9200</v>
      </c>
      <c r="F3592" s="26">
        <v>7343</v>
      </c>
      <c r="G3592" s="12">
        <f t="shared" si="56"/>
        <v>0.25289391256979443</v>
      </c>
      <c r="H3592" s="12" t="s">
        <v>31727</v>
      </c>
      <c r="I3592" s="12" t="s">
        <v>30138</v>
      </c>
      <c r="J3592" s="25" t="s">
        <v>60</v>
      </c>
    </row>
    <row r="3593" spans="2:10" ht="12.75">
      <c r="B3593" s="72" t="s">
        <v>21851</v>
      </c>
      <c r="C3593" s="8" t="s">
        <v>26801</v>
      </c>
      <c r="D3593" s="54" t="s">
        <v>21852</v>
      </c>
      <c r="E3593" s="70">
        <v>9100</v>
      </c>
      <c r="F3593" s="26">
        <v>7272</v>
      </c>
      <c r="G3593" s="12">
        <f t="shared" si="56"/>
        <v>0.2513751375137514</v>
      </c>
      <c r="H3593" s="12" t="s">
        <v>32041</v>
      </c>
      <c r="I3593" s="12" t="s">
        <v>30139</v>
      </c>
      <c r="J3593" s="25" t="s">
        <v>60</v>
      </c>
    </row>
    <row r="3594" spans="2:10" ht="12.75">
      <c r="B3594" s="72" t="s">
        <v>24257</v>
      </c>
      <c r="C3594" s="8" t="s">
        <v>27181</v>
      </c>
      <c r="D3594" s="54" t="s">
        <v>24258</v>
      </c>
      <c r="E3594" s="70">
        <v>9100</v>
      </c>
      <c r="F3594" s="26">
        <v>7314</v>
      </c>
      <c r="G3594" s="12">
        <f t="shared" si="56"/>
        <v>0.24418922614164607</v>
      </c>
      <c r="H3594" s="12" t="s">
        <v>60</v>
      </c>
      <c r="I3594" s="12" t="s">
        <v>60</v>
      </c>
      <c r="J3594" s="25" t="s">
        <v>60</v>
      </c>
    </row>
    <row r="3595" spans="2:10" ht="12.75">
      <c r="B3595" s="46" t="s">
        <v>6718</v>
      </c>
      <c r="C3595" s="8" t="s">
        <v>6717</v>
      </c>
      <c r="D3595" s="54" t="s">
        <v>6719</v>
      </c>
      <c r="E3595" s="70">
        <v>9300</v>
      </c>
      <c r="F3595" s="26">
        <v>7400</v>
      </c>
      <c r="G3595" s="12">
        <f t="shared" si="56"/>
        <v>0.2567567567567568</v>
      </c>
      <c r="H3595" s="12" t="s">
        <v>6674</v>
      </c>
      <c r="I3595" s="12" t="s">
        <v>30140</v>
      </c>
      <c r="J3595" s="25" t="s">
        <v>60</v>
      </c>
    </row>
    <row r="3596" spans="2:10" ht="12.75">
      <c r="B3596" s="47" t="s">
        <v>6867</v>
      </c>
      <c r="C3596" s="8" t="s">
        <v>6866</v>
      </c>
      <c r="D3596" s="54" t="s">
        <v>6868</v>
      </c>
      <c r="E3596" s="70">
        <v>9300</v>
      </c>
      <c r="F3596" s="26">
        <v>7400</v>
      </c>
      <c r="G3596" s="12">
        <f t="shared" si="56"/>
        <v>0.2567567567567568</v>
      </c>
      <c r="H3596" s="12" t="s">
        <v>6864</v>
      </c>
      <c r="I3596" s="12" t="s">
        <v>30141</v>
      </c>
      <c r="J3596" s="25" t="s">
        <v>60</v>
      </c>
    </row>
    <row r="3597" spans="2:10" ht="12.75">
      <c r="B3597" s="72" t="s">
        <v>20219</v>
      </c>
      <c r="C3597" s="8" t="s">
        <v>26502</v>
      </c>
      <c r="D3597" s="54" t="s">
        <v>20220</v>
      </c>
      <c r="E3597" s="70">
        <v>9300</v>
      </c>
      <c r="F3597" s="26">
        <v>7433</v>
      </c>
      <c r="G3597" s="12">
        <f t="shared" si="56"/>
        <v>0.25117718283331092</v>
      </c>
      <c r="H3597" s="12" t="s">
        <v>31814</v>
      </c>
      <c r="I3597" s="12" t="s">
        <v>30142</v>
      </c>
      <c r="J3597" s="25" t="s">
        <v>60</v>
      </c>
    </row>
    <row r="3598" spans="2:10" ht="12.75">
      <c r="B3598" s="72" t="s">
        <v>24104</v>
      </c>
      <c r="C3598" s="8" t="s">
        <v>27154</v>
      </c>
      <c r="D3598" s="54" t="s">
        <v>24105</v>
      </c>
      <c r="E3598" s="70">
        <v>9200</v>
      </c>
      <c r="F3598" s="26">
        <v>7359</v>
      </c>
      <c r="G3598" s="12">
        <f t="shared" si="56"/>
        <v>0.25016986003533082</v>
      </c>
      <c r="H3598" s="12" t="s">
        <v>60</v>
      </c>
      <c r="I3598" s="12" t="s">
        <v>30143</v>
      </c>
      <c r="J3598" s="25" t="s">
        <v>60</v>
      </c>
    </row>
    <row r="3599" spans="2:10" ht="12.75">
      <c r="B3599" s="45" t="s">
        <v>4789</v>
      </c>
      <c r="C3599" s="8" t="s">
        <v>4788</v>
      </c>
      <c r="D3599" s="54" t="s">
        <v>4790</v>
      </c>
      <c r="E3599" s="70">
        <v>9400</v>
      </c>
      <c r="F3599" s="26">
        <v>7500</v>
      </c>
      <c r="G3599" s="12">
        <f t="shared" si="56"/>
        <v>0.25333333333333341</v>
      </c>
      <c r="H3599" s="12" t="s">
        <v>4792</v>
      </c>
      <c r="I3599" s="12" t="s">
        <v>30144</v>
      </c>
      <c r="J3599" s="25" t="s">
        <v>60</v>
      </c>
    </row>
    <row r="3600" spans="2:10" ht="12.75">
      <c r="B3600" s="46" t="s">
        <v>6733</v>
      </c>
      <c r="C3600" s="8" t="s">
        <v>6732</v>
      </c>
      <c r="D3600" s="54" t="s">
        <v>6734</v>
      </c>
      <c r="E3600" s="70">
        <v>9400</v>
      </c>
      <c r="F3600" s="26">
        <v>7500</v>
      </c>
      <c r="G3600" s="12">
        <f t="shared" si="56"/>
        <v>0.25333333333333341</v>
      </c>
      <c r="H3600" s="12" t="s">
        <v>6668</v>
      </c>
      <c r="I3600" s="12" t="s">
        <v>30145</v>
      </c>
      <c r="J3600" s="25" t="s">
        <v>60</v>
      </c>
    </row>
    <row r="3601" spans="2:10" ht="12.75">
      <c r="B3601" s="46" t="s">
        <v>6907</v>
      </c>
      <c r="C3601" s="8" t="s">
        <v>6906</v>
      </c>
      <c r="D3601" s="54" t="s">
        <v>6908</v>
      </c>
      <c r="E3601" s="70">
        <v>9400</v>
      </c>
      <c r="F3601" s="26">
        <v>7500</v>
      </c>
      <c r="G3601" s="12">
        <f t="shared" si="56"/>
        <v>0.25333333333333341</v>
      </c>
      <c r="H3601" s="12" t="s">
        <v>6843</v>
      </c>
      <c r="I3601" s="12" t="s">
        <v>30146</v>
      </c>
      <c r="J3601" s="25" t="s">
        <v>60</v>
      </c>
    </row>
    <row r="3602" spans="2:10" ht="12.75">
      <c r="B3602" s="46" t="s">
        <v>6912</v>
      </c>
      <c r="C3602" s="8" t="s">
        <v>6911</v>
      </c>
      <c r="D3602" s="54" t="s">
        <v>6913</v>
      </c>
      <c r="E3602" s="70">
        <v>9400</v>
      </c>
      <c r="F3602" s="26">
        <v>7500</v>
      </c>
      <c r="G3602" s="12">
        <f t="shared" si="56"/>
        <v>0.25333333333333341</v>
      </c>
      <c r="H3602" s="12" t="s">
        <v>6843</v>
      </c>
      <c r="I3602" s="12" t="s">
        <v>30147</v>
      </c>
      <c r="J3602" s="25" t="s">
        <v>60</v>
      </c>
    </row>
    <row r="3603" spans="2:10" ht="12.75">
      <c r="B3603" s="46" t="s">
        <v>7028</v>
      </c>
      <c r="C3603" s="8" t="s">
        <v>7027</v>
      </c>
      <c r="D3603" s="54" t="s">
        <v>7029</v>
      </c>
      <c r="E3603" s="70">
        <v>9400</v>
      </c>
      <c r="F3603" s="26">
        <v>7500</v>
      </c>
      <c r="G3603" s="12">
        <f t="shared" si="56"/>
        <v>0.25333333333333341</v>
      </c>
      <c r="H3603" s="12" t="s">
        <v>6937</v>
      </c>
      <c r="I3603" s="12" t="s">
        <v>30148</v>
      </c>
      <c r="J3603" s="25" t="s">
        <v>60</v>
      </c>
    </row>
    <row r="3604" spans="2:10" ht="12.75">
      <c r="B3604" s="72" t="s">
        <v>9137</v>
      </c>
      <c r="C3604" s="8" t="s">
        <v>24530</v>
      </c>
      <c r="D3604" s="54" t="s">
        <v>9138</v>
      </c>
      <c r="E3604" s="70">
        <v>9300</v>
      </c>
      <c r="F3604" s="26">
        <v>7445</v>
      </c>
      <c r="G3604" s="12">
        <f t="shared" si="56"/>
        <v>0.24916051040967102</v>
      </c>
      <c r="H3604" s="12" t="s">
        <v>60</v>
      </c>
      <c r="I3604" s="12" t="s">
        <v>60</v>
      </c>
      <c r="J3604" s="25" t="s">
        <v>60</v>
      </c>
    </row>
    <row r="3605" spans="2:10" ht="12.75">
      <c r="B3605" s="72" t="s">
        <v>12702</v>
      </c>
      <c r="C3605" s="8" t="s">
        <v>25029</v>
      </c>
      <c r="D3605" s="54" t="s">
        <v>12703</v>
      </c>
      <c r="E3605" s="70">
        <v>9300</v>
      </c>
      <c r="F3605" s="26">
        <v>7445</v>
      </c>
      <c r="G3605" s="12">
        <f t="shared" si="56"/>
        <v>0.24916051040967102</v>
      </c>
      <c r="H3605" s="12" t="s">
        <v>32042</v>
      </c>
      <c r="I3605" s="12" t="s">
        <v>30149</v>
      </c>
      <c r="J3605" s="25" t="s">
        <v>60</v>
      </c>
    </row>
    <row r="3606" spans="2:10" ht="12.75">
      <c r="B3606" s="72" t="s">
        <v>14625</v>
      </c>
      <c r="C3606" s="8" t="s">
        <v>25389</v>
      </c>
      <c r="D3606" s="54" t="s">
        <v>14626</v>
      </c>
      <c r="E3606" s="70">
        <v>9400</v>
      </c>
      <c r="F3606" s="26">
        <v>7482</v>
      </c>
      <c r="G3606" s="12">
        <f t="shared" si="56"/>
        <v>0.25634856990109589</v>
      </c>
      <c r="H3606" s="12" t="s">
        <v>32035</v>
      </c>
      <c r="I3606" s="12" t="s">
        <v>30150</v>
      </c>
      <c r="J3606" s="25" t="s">
        <v>60</v>
      </c>
    </row>
    <row r="3607" spans="2:10" ht="12.75">
      <c r="B3607" s="72" t="s">
        <v>16831</v>
      </c>
      <c r="C3607" s="8" t="s">
        <v>25901</v>
      </c>
      <c r="D3607" s="54" t="s">
        <v>16832</v>
      </c>
      <c r="E3607" s="70">
        <v>9300</v>
      </c>
      <c r="F3607" s="26">
        <v>7474</v>
      </c>
      <c r="G3607" s="12">
        <f t="shared" si="56"/>
        <v>0.24431362055124439</v>
      </c>
      <c r="H3607" s="12" t="s">
        <v>31876</v>
      </c>
      <c r="I3607" s="12" t="s">
        <v>30151</v>
      </c>
      <c r="J3607" s="25" t="s">
        <v>60</v>
      </c>
    </row>
    <row r="3608" spans="2:10" ht="12.75">
      <c r="B3608" s="72" t="s">
        <v>17290</v>
      </c>
      <c r="C3608" s="8" t="s">
        <v>26011</v>
      </c>
      <c r="D3608" s="54" t="s">
        <v>17291</v>
      </c>
      <c r="E3608" s="70">
        <v>9300</v>
      </c>
      <c r="F3608" s="26">
        <v>7478</v>
      </c>
      <c r="G3608" s="12">
        <f t="shared" si="56"/>
        <v>0.24364803423375236</v>
      </c>
      <c r="H3608" s="12" t="s">
        <v>32037</v>
      </c>
      <c r="I3608" s="12" t="s">
        <v>30152</v>
      </c>
      <c r="J3608" s="25" t="s">
        <v>60</v>
      </c>
    </row>
    <row r="3609" spans="2:10" ht="12.75">
      <c r="B3609" s="72" t="s">
        <v>17294</v>
      </c>
      <c r="C3609" s="8" t="s">
        <v>26012</v>
      </c>
      <c r="D3609" s="54" t="s">
        <v>17295</v>
      </c>
      <c r="E3609" s="70">
        <v>9400</v>
      </c>
      <c r="F3609" s="26">
        <v>7489</v>
      </c>
      <c r="G3609" s="12">
        <f t="shared" si="56"/>
        <v>0.25517425557484308</v>
      </c>
      <c r="H3609" s="12" t="s">
        <v>60</v>
      </c>
      <c r="I3609" s="12" t="s">
        <v>60</v>
      </c>
      <c r="J3609" s="25" t="s">
        <v>60</v>
      </c>
    </row>
    <row r="3610" spans="2:10" ht="12.75">
      <c r="B3610" s="72" t="s">
        <v>17298</v>
      </c>
      <c r="C3610" s="8" t="s">
        <v>26013</v>
      </c>
      <c r="D3610" s="54" t="s">
        <v>17299</v>
      </c>
      <c r="E3610" s="70">
        <v>9400</v>
      </c>
      <c r="F3610" s="26">
        <v>7521</v>
      </c>
      <c r="G3610" s="12">
        <f t="shared" si="56"/>
        <v>0.24983379869698186</v>
      </c>
      <c r="H3610" s="12" t="s">
        <v>32043</v>
      </c>
      <c r="I3610" s="12" t="s">
        <v>30153</v>
      </c>
      <c r="J3610" s="25" t="s">
        <v>60</v>
      </c>
    </row>
    <row r="3611" spans="2:10" ht="12.75">
      <c r="B3611" s="72" t="s">
        <v>20223</v>
      </c>
      <c r="C3611" s="8" t="s">
        <v>26515</v>
      </c>
      <c r="D3611" s="54" t="s">
        <v>20224</v>
      </c>
      <c r="E3611" s="70">
        <v>9400</v>
      </c>
      <c r="F3611" s="26">
        <v>7518</v>
      </c>
      <c r="G3611" s="12">
        <f t="shared" si="56"/>
        <v>0.25033253524873644</v>
      </c>
      <c r="H3611" s="12" t="s">
        <v>31958</v>
      </c>
      <c r="I3611" s="12" t="s">
        <v>30154</v>
      </c>
      <c r="J3611" s="25" t="s">
        <v>60</v>
      </c>
    </row>
    <row r="3612" spans="2:10" ht="12.75">
      <c r="B3612" s="72" t="s">
        <v>20803</v>
      </c>
      <c r="C3612" s="8" t="s">
        <v>26619</v>
      </c>
      <c r="D3612" s="54" t="s">
        <v>20804</v>
      </c>
      <c r="E3612" s="70">
        <v>9400</v>
      </c>
      <c r="F3612" s="26">
        <v>7504</v>
      </c>
      <c r="G3612" s="12">
        <f t="shared" si="56"/>
        <v>0.25266524520255862</v>
      </c>
      <c r="H3612" s="12" t="s">
        <v>60</v>
      </c>
      <c r="I3612" s="12" t="s">
        <v>30155</v>
      </c>
      <c r="J3612" s="25" t="s">
        <v>60</v>
      </c>
    </row>
    <row r="3613" spans="2:10" ht="12.75">
      <c r="B3613" s="72" t="s">
        <v>21409</v>
      </c>
      <c r="C3613" s="8" t="s">
        <v>26729</v>
      </c>
      <c r="D3613" s="54" t="s">
        <v>21410</v>
      </c>
      <c r="E3613" s="70">
        <v>9300</v>
      </c>
      <c r="F3613" s="26">
        <v>7475</v>
      </c>
      <c r="G3613" s="12">
        <f t="shared" si="56"/>
        <v>0.24414715719063551</v>
      </c>
      <c r="H3613" s="12" t="s">
        <v>31698</v>
      </c>
      <c r="I3613" s="12" t="s">
        <v>30156</v>
      </c>
      <c r="J3613" s="25" t="s">
        <v>60</v>
      </c>
    </row>
    <row r="3614" spans="2:10" ht="12.75">
      <c r="B3614" s="72" t="s">
        <v>23173</v>
      </c>
      <c r="C3614" s="8" t="s">
        <v>27019</v>
      </c>
      <c r="D3614" s="54" t="s">
        <v>23174</v>
      </c>
      <c r="E3614" s="70">
        <v>9400</v>
      </c>
      <c r="F3614" s="26">
        <v>7497</v>
      </c>
      <c r="G3614" s="12">
        <f t="shared" si="56"/>
        <v>0.25383486728024551</v>
      </c>
      <c r="H3614" s="12" t="s">
        <v>31962</v>
      </c>
      <c r="I3614" s="12" t="s">
        <v>30157</v>
      </c>
      <c r="J3614" s="25" t="s">
        <v>60</v>
      </c>
    </row>
    <row r="3615" spans="2:10" ht="12.75">
      <c r="B3615" s="45" t="s">
        <v>7295</v>
      </c>
      <c r="C3615" s="8" t="s">
        <v>7294</v>
      </c>
      <c r="D3615" s="54" t="s">
        <v>7296</v>
      </c>
      <c r="E3615" s="70">
        <v>9400</v>
      </c>
      <c r="F3615" s="26">
        <v>7490</v>
      </c>
      <c r="G3615" s="12">
        <f t="shared" si="56"/>
        <v>0.25500667556742318</v>
      </c>
      <c r="H3615" s="12" t="s">
        <v>7299</v>
      </c>
      <c r="I3615" s="12" t="s">
        <v>30158</v>
      </c>
      <c r="J3615" s="25" t="s">
        <v>60</v>
      </c>
    </row>
    <row r="3616" spans="2:10" ht="12.75">
      <c r="B3616" s="45" t="s">
        <v>4401</v>
      </c>
      <c r="C3616" s="8" t="s">
        <v>4400</v>
      </c>
      <c r="D3616" s="54" t="s">
        <v>4402</v>
      </c>
      <c r="E3616" s="70">
        <v>9500</v>
      </c>
      <c r="F3616" s="26">
        <v>7600</v>
      </c>
      <c r="G3616" s="12">
        <f t="shared" si="56"/>
        <v>0.25</v>
      </c>
      <c r="H3616" s="12" t="s">
        <v>4355</v>
      </c>
      <c r="I3616" s="12" t="s">
        <v>30159</v>
      </c>
      <c r="J3616" s="25" t="s">
        <v>60</v>
      </c>
    </row>
    <row r="3617" spans="2:10" ht="12.75">
      <c r="B3617" s="45" t="s">
        <v>4795</v>
      </c>
      <c r="C3617" s="8" t="s">
        <v>4794</v>
      </c>
      <c r="D3617" s="54" t="s">
        <v>4796</v>
      </c>
      <c r="E3617" s="70">
        <v>9500</v>
      </c>
      <c r="F3617" s="26">
        <v>7600</v>
      </c>
      <c r="G3617" s="12">
        <f t="shared" si="56"/>
        <v>0.25</v>
      </c>
      <c r="H3617" s="12" t="s">
        <v>4798</v>
      </c>
      <c r="I3617" s="12" t="s">
        <v>30160</v>
      </c>
      <c r="J3617" s="25" t="s">
        <v>60</v>
      </c>
    </row>
    <row r="3618" spans="2:10" ht="12.75">
      <c r="B3618" s="45" t="s">
        <v>4862</v>
      </c>
      <c r="C3618" s="8" t="s">
        <v>4861</v>
      </c>
      <c r="D3618" s="54" t="s">
        <v>4863</v>
      </c>
      <c r="E3618" s="70">
        <v>9500</v>
      </c>
      <c r="F3618" s="26">
        <v>7600</v>
      </c>
      <c r="G3618" s="12">
        <f t="shared" si="56"/>
        <v>0.25</v>
      </c>
      <c r="H3618" s="12" t="s">
        <v>4866</v>
      </c>
      <c r="I3618" s="12" t="s">
        <v>30161</v>
      </c>
      <c r="J3618" s="25" t="s">
        <v>60</v>
      </c>
    </row>
    <row r="3619" spans="2:10" ht="12.75">
      <c r="B3619" s="45" t="s">
        <v>991</v>
      </c>
      <c r="C3619" s="8" t="s">
        <v>990</v>
      </c>
      <c r="D3619" s="54" t="s">
        <v>992</v>
      </c>
      <c r="E3619" s="70">
        <v>9400</v>
      </c>
      <c r="F3619" s="26">
        <v>7500</v>
      </c>
      <c r="G3619" s="12">
        <f t="shared" si="56"/>
        <v>0.25333333333333341</v>
      </c>
      <c r="H3619" s="12" t="s">
        <v>995</v>
      </c>
      <c r="I3619" s="12" t="s">
        <v>30162</v>
      </c>
      <c r="J3619" s="25" t="s">
        <v>60</v>
      </c>
    </row>
    <row r="3620" spans="2:10" ht="12.75">
      <c r="B3620" s="45" t="s">
        <v>1320</v>
      </c>
      <c r="C3620" s="8" t="s">
        <v>1319</v>
      </c>
      <c r="D3620" s="54" t="s">
        <v>1321</v>
      </c>
      <c r="E3620" s="70">
        <v>9400</v>
      </c>
      <c r="F3620" s="26">
        <v>7500</v>
      </c>
      <c r="G3620" s="12">
        <f t="shared" si="56"/>
        <v>0.25333333333333341</v>
      </c>
      <c r="H3620" s="12" t="s">
        <v>1324</v>
      </c>
      <c r="I3620" s="12" t="s">
        <v>30163</v>
      </c>
      <c r="J3620" s="25" t="s">
        <v>60</v>
      </c>
    </row>
    <row r="3621" spans="2:10" ht="12.75">
      <c r="B3621" s="45" t="s">
        <v>3210</v>
      </c>
      <c r="C3621" s="8" t="s">
        <v>3209</v>
      </c>
      <c r="D3621" s="54" t="s">
        <v>3211</v>
      </c>
      <c r="E3621" s="70">
        <v>9400</v>
      </c>
      <c r="F3621" s="26">
        <v>7500</v>
      </c>
      <c r="G3621" s="12">
        <f t="shared" si="56"/>
        <v>0.25333333333333341</v>
      </c>
      <c r="H3621" s="12" t="s">
        <v>3214</v>
      </c>
      <c r="I3621" s="12" t="s">
        <v>30164</v>
      </c>
      <c r="J3621" s="25" t="s">
        <v>60</v>
      </c>
    </row>
    <row r="3622" spans="2:10" ht="12.75">
      <c r="B3622" s="72" t="s">
        <v>14645</v>
      </c>
      <c r="C3622" s="8" t="s">
        <v>25393</v>
      </c>
      <c r="D3622" s="54" t="s">
        <v>14646</v>
      </c>
      <c r="E3622" s="70">
        <v>9500</v>
      </c>
      <c r="F3622" s="26">
        <v>7591</v>
      </c>
      <c r="G3622" s="12">
        <f t="shared" si="56"/>
        <v>0.25148201817942306</v>
      </c>
      <c r="H3622" s="12" t="s">
        <v>31950</v>
      </c>
      <c r="I3622" s="12" t="s">
        <v>30165</v>
      </c>
      <c r="J3622" s="25" t="s">
        <v>60</v>
      </c>
    </row>
    <row r="3623" spans="2:10" ht="12.75">
      <c r="B3623" s="72" t="s">
        <v>14657</v>
      </c>
      <c r="C3623" s="8" t="s">
        <v>25396</v>
      </c>
      <c r="D3623" s="54" t="s">
        <v>14658</v>
      </c>
      <c r="E3623" s="70">
        <v>9500</v>
      </c>
      <c r="F3623" s="26">
        <v>7603</v>
      </c>
      <c r="G3623" s="12">
        <f t="shared" si="56"/>
        <v>0.24950677364198337</v>
      </c>
      <c r="H3623" s="12" t="s">
        <v>31950</v>
      </c>
      <c r="I3623" s="12" t="s">
        <v>30166</v>
      </c>
      <c r="J3623" s="25" t="s">
        <v>60</v>
      </c>
    </row>
    <row r="3624" spans="2:10" ht="12.75">
      <c r="B3624" s="72" t="s">
        <v>14661</v>
      </c>
      <c r="C3624" s="8" t="s">
        <v>60</v>
      </c>
      <c r="D3624" s="54" t="s">
        <v>14662</v>
      </c>
      <c r="E3624" s="70">
        <v>9500</v>
      </c>
      <c r="F3624" s="26">
        <v>7597</v>
      </c>
      <c r="G3624" s="12">
        <f t="shared" si="56"/>
        <v>0.2504936159010136</v>
      </c>
      <c r="H3624" s="12" t="s">
        <v>31683</v>
      </c>
      <c r="I3624" s="12" t="s">
        <v>30167</v>
      </c>
      <c r="J3624" s="25" t="s">
        <v>60</v>
      </c>
    </row>
    <row r="3625" spans="2:10" ht="12.75">
      <c r="B3625" s="72" t="s">
        <v>19294</v>
      </c>
      <c r="C3625" s="8" t="s">
        <v>26385</v>
      </c>
      <c r="D3625" s="54" t="s">
        <v>19295</v>
      </c>
      <c r="E3625" s="70">
        <v>9400</v>
      </c>
      <c r="F3625" s="26">
        <v>7556</v>
      </c>
      <c r="G3625" s="12">
        <f t="shared" si="56"/>
        <v>0.24404446797247226</v>
      </c>
      <c r="H3625" s="12" t="s">
        <v>32044</v>
      </c>
      <c r="I3625" s="12" t="s">
        <v>30168</v>
      </c>
      <c r="J3625" s="25" t="s">
        <v>60</v>
      </c>
    </row>
    <row r="3626" spans="2:10" ht="12.75">
      <c r="B3626" s="72" t="s">
        <v>20807</v>
      </c>
      <c r="C3626" s="8" t="s">
        <v>26620</v>
      </c>
      <c r="D3626" s="54" t="s">
        <v>20808</v>
      </c>
      <c r="E3626" s="70">
        <v>9500</v>
      </c>
      <c r="F3626" s="26">
        <v>7603</v>
      </c>
      <c r="G3626" s="12">
        <f t="shared" si="56"/>
        <v>0.24950677364198337</v>
      </c>
      <c r="H3626" s="12" t="s">
        <v>60</v>
      </c>
      <c r="I3626" s="12" t="s">
        <v>30169</v>
      </c>
      <c r="J3626" s="25" t="s">
        <v>60</v>
      </c>
    </row>
    <row r="3627" spans="2:10" ht="12.75">
      <c r="B3627" s="72" t="s">
        <v>23020</v>
      </c>
      <c r="C3627" s="8" t="s">
        <v>26988</v>
      </c>
      <c r="D3627" s="54" t="s">
        <v>23021</v>
      </c>
      <c r="E3627" s="70">
        <v>9400</v>
      </c>
      <c r="F3627" s="26">
        <v>7554</v>
      </c>
      <c r="G3627" s="12">
        <f t="shared" si="56"/>
        <v>0.24437384167328569</v>
      </c>
      <c r="H3627" s="12" t="s">
        <v>31992</v>
      </c>
      <c r="I3627" s="12" t="s">
        <v>30170</v>
      </c>
      <c r="J3627" s="25" t="s">
        <v>60</v>
      </c>
    </row>
    <row r="3628" spans="2:10" ht="12.75">
      <c r="B3628" s="72" t="s">
        <v>23290</v>
      </c>
      <c r="C3628" s="8" t="s">
        <v>27040</v>
      </c>
      <c r="D3628" s="54" t="s">
        <v>23291</v>
      </c>
      <c r="E3628" s="70">
        <v>9500</v>
      </c>
      <c r="F3628" s="26">
        <v>7589</v>
      </c>
      <c r="G3628" s="12">
        <f t="shared" si="56"/>
        <v>0.25181183291606279</v>
      </c>
      <c r="H3628" s="12" t="s">
        <v>32045</v>
      </c>
      <c r="I3628" s="12" t="s">
        <v>30171</v>
      </c>
      <c r="J3628" s="25" t="s">
        <v>60</v>
      </c>
    </row>
    <row r="3629" spans="2:10" ht="12.75">
      <c r="B3629" s="72" t="s">
        <v>14649</v>
      </c>
      <c r="C3629" s="8" t="s">
        <v>25394</v>
      </c>
      <c r="D3629" s="54" t="s">
        <v>14650</v>
      </c>
      <c r="E3629" s="70">
        <v>9500</v>
      </c>
      <c r="F3629" s="26">
        <v>7627</v>
      </c>
      <c r="G3629" s="12">
        <f t="shared" si="56"/>
        <v>0.24557493116559592</v>
      </c>
      <c r="H3629" s="12" t="s">
        <v>31645</v>
      </c>
      <c r="I3629" s="12" t="s">
        <v>30172</v>
      </c>
      <c r="J3629" s="25" t="s">
        <v>60</v>
      </c>
    </row>
    <row r="3630" spans="2:10" ht="12.75">
      <c r="B3630" s="72" t="s">
        <v>14653</v>
      </c>
      <c r="C3630" s="8" t="s">
        <v>25395</v>
      </c>
      <c r="D3630" s="54" t="s">
        <v>14654</v>
      </c>
      <c r="E3630" s="70">
        <v>9500</v>
      </c>
      <c r="F3630" s="26">
        <v>7627</v>
      </c>
      <c r="G3630" s="12">
        <f t="shared" si="56"/>
        <v>0.24557493116559592</v>
      </c>
      <c r="H3630" s="12" t="s">
        <v>31864</v>
      </c>
      <c r="I3630" s="12" t="s">
        <v>30173</v>
      </c>
      <c r="J3630" s="25" t="s">
        <v>60</v>
      </c>
    </row>
    <row r="3631" spans="2:10" ht="12.75">
      <c r="B3631" s="72" t="s">
        <v>14665</v>
      </c>
      <c r="C3631" s="8" t="s">
        <v>24552</v>
      </c>
      <c r="D3631" s="54" t="s">
        <v>14666</v>
      </c>
      <c r="E3631" s="70">
        <v>9500</v>
      </c>
      <c r="F3631" s="26">
        <v>7639</v>
      </c>
      <c r="G3631" s="12">
        <f t="shared" si="56"/>
        <v>0.24361827464327801</v>
      </c>
      <c r="H3631" s="12" t="s">
        <v>31965</v>
      </c>
      <c r="I3631" s="12" t="s">
        <v>30174</v>
      </c>
      <c r="J3631" s="25" t="s">
        <v>60</v>
      </c>
    </row>
    <row r="3632" spans="2:10" ht="12.75">
      <c r="B3632" s="72" t="s">
        <v>17302</v>
      </c>
      <c r="C3632" s="8" t="s">
        <v>26014</v>
      </c>
      <c r="D3632" s="54" t="s">
        <v>17303</v>
      </c>
      <c r="E3632" s="70">
        <v>9500</v>
      </c>
      <c r="F3632" s="26">
        <v>7629</v>
      </c>
      <c r="G3632" s="12">
        <f t="shared" si="56"/>
        <v>0.24524839428496525</v>
      </c>
      <c r="H3632" s="12" t="s">
        <v>32037</v>
      </c>
      <c r="I3632" s="12" t="s">
        <v>30175</v>
      </c>
      <c r="J3632" s="25" t="s">
        <v>60</v>
      </c>
    </row>
    <row r="3633" spans="2:10" ht="12.75">
      <c r="B3633" s="72" t="s">
        <v>23268</v>
      </c>
      <c r="C3633" s="8" t="s">
        <v>27035</v>
      </c>
      <c r="D3633" s="54" t="s">
        <v>23269</v>
      </c>
      <c r="E3633" s="70">
        <v>9600</v>
      </c>
      <c r="F3633" s="26">
        <v>7650</v>
      </c>
      <c r="G3633" s="12">
        <f t="shared" si="56"/>
        <v>0.25490196078431371</v>
      </c>
      <c r="H3633" s="12" t="s">
        <v>32046</v>
      </c>
      <c r="I3633" s="12" t="s">
        <v>30176</v>
      </c>
      <c r="J3633" s="25" t="s">
        <v>60</v>
      </c>
    </row>
    <row r="3634" spans="2:10" ht="12.75">
      <c r="B3634" s="46" t="s">
        <v>7061</v>
      </c>
      <c r="C3634" s="8" t="s">
        <v>7060</v>
      </c>
      <c r="D3634" s="54" t="s">
        <v>7062</v>
      </c>
      <c r="E3634" s="70">
        <v>9600</v>
      </c>
      <c r="F3634" s="26">
        <v>7700</v>
      </c>
      <c r="G3634" s="12">
        <f t="shared" si="56"/>
        <v>0.24675324675324672</v>
      </c>
      <c r="H3634" s="12" t="s">
        <v>7064</v>
      </c>
      <c r="I3634" s="12" t="s">
        <v>30177</v>
      </c>
      <c r="J3634" s="25" t="s">
        <v>60</v>
      </c>
    </row>
    <row r="3635" spans="2:10" ht="12.75">
      <c r="B3635" s="72" t="s">
        <v>11929</v>
      </c>
      <c r="C3635" s="8" t="s">
        <v>24884</v>
      </c>
      <c r="D3635" s="54" t="s">
        <v>11930</v>
      </c>
      <c r="E3635" s="70">
        <v>9700</v>
      </c>
      <c r="F3635" s="26">
        <v>7759</v>
      </c>
      <c r="G3635" s="12">
        <f t="shared" si="56"/>
        <v>0.25016110323495289</v>
      </c>
      <c r="H3635" s="12" t="s">
        <v>32011</v>
      </c>
      <c r="I3635" s="12" t="s">
        <v>30178</v>
      </c>
      <c r="J3635" s="25" t="s">
        <v>60</v>
      </c>
    </row>
    <row r="3636" spans="2:10" ht="12.75">
      <c r="B3636" s="72" t="s">
        <v>17306</v>
      </c>
      <c r="C3636" s="8" t="s">
        <v>26015</v>
      </c>
      <c r="D3636" s="54" t="s">
        <v>17307</v>
      </c>
      <c r="E3636" s="70">
        <v>9700</v>
      </c>
      <c r="F3636" s="26">
        <v>7748</v>
      </c>
      <c r="G3636" s="12">
        <f t="shared" si="56"/>
        <v>0.25193598347960755</v>
      </c>
      <c r="H3636" s="12" t="s">
        <v>32037</v>
      </c>
      <c r="I3636" s="12" t="s">
        <v>30179</v>
      </c>
      <c r="J3636" s="25" t="s">
        <v>60</v>
      </c>
    </row>
    <row r="3637" spans="2:10" ht="12.75">
      <c r="B3637" s="72" t="s">
        <v>20227</v>
      </c>
      <c r="C3637" s="8" t="s">
        <v>26502</v>
      </c>
      <c r="D3637" s="54" t="s">
        <v>20228</v>
      </c>
      <c r="E3637" s="70">
        <v>9700</v>
      </c>
      <c r="F3637" s="26">
        <v>7764</v>
      </c>
      <c r="G3637" s="12">
        <f t="shared" si="56"/>
        <v>0.24935600206079345</v>
      </c>
      <c r="H3637" s="12" t="s">
        <v>31814</v>
      </c>
      <c r="I3637" s="12" t="s">
        <v>30180</v>
      </c>
      <c r="J3637" s="25" t="s">
        <v>60</v>
      </c>
    </row>
    <row r="3638" spans="2:10" ht="12.75">
      <c r="B3638" s="72" t="s">
        <v>22972</v>
      </c>
      <c r="C3638" s="8" t="s">
        <v>26976</v>
      </c>
      <c r="D3638" s="54" t="s">
        <v>22973</v>
      </c>
      <c r="E3638" s="70">
        <v>9700</v>
      </c>
      <c r="F3638" s="26">
        <v>7770</v>
      </c>
      <c r="G3638" s="12">
        <f t="shared" si="56"/>
        <v>0.24839124839124849</v>
      </c>
      <c r="H3638" s="12" t="s">
        <v>32007</v>
      </c>
      <c r="I3638" s="12" t="s">
        <v>30181</v>
      </c>
      <c r="J3638" s="25" t="s">
        <v>60</v>
      </c>
    </row>
    <row r="3639" spans="2:10" ht="12.75">
      <c r="B3639" s="45" t="s">
        <v>4600</v>
      </c>
      <c r="C3639" s="8" t="s">
        <v>4599</v>
      </c>
      <c r="D3639" s="54" t="s">
        <v>4601</v>
      </c>
      <c r="E3639" s="70">
        <v>9800</v>
      </c>
      <c r="F3639" s="26">
        <v>7800</v>
      </c>
      <c r="G3639" s="12">
        <f t="shared" si="56"/>
        <v>0.25641025641025639</v>
      </c>
      <c r="H3639" s="12" t="s">
        <v>4603</v>
      </c>
      <c r="I3639" s="12" t="s">
        <v>30182</v>
      </c>
      <c r="J3639" s="25" t="s">
        <v>60</v>
      </c>
    </row>
    <row r="3640" spans="2:10" ht="12.75">
      <c r="B3640" s="72" t="s">
        <v>9743</v>
      </c>
      <c r="C3640" s="8" t="s">
        <v>60</v>
      </c>
      <c r="D3640" s="54" t="s">
        <v>9744</v>
      </c>
      <c r="E3640" s="70">
        <v>9800</v>
      </c>
      <c r="F3640" s="26">
        <v>7802</v>
      </c>
      <c r="G3640" s="12">
        <f t="shared" si="56"/>
        <v>0.25608818251730336</v>
      </c>
      <c r="H3640" s="12" t="s">
        <v>60</v>
      </c>
      <c r="I3640" s="12" t="s">
        <v>60</v>
      </c>
      <c r="J3640" s="25" t="s">
        <v>60</v>
      </c>
    </row>
    <row r="3641" spans="2:10" ht="12.75">
      <c r="B3641" s="72" t="s">
        <v>14637</v>
      </c>
      <c r="C3641" s="8" t="s">
        <v>25374</v>
      </c>
      <c r="D3641" s="54" t="s">
        <v>14638</v>
      </c>
      <c r="E3641" s="70">
        <v>9800</v>
      </c>
      <c r="F3641" s="26">
        <v>7825</v>
      </c>
      <c r="G3641" s="12">
        <f t="shared" si="56"/>
        <v>0.25239616613418536</v>
      </c>
      <c r="H3641" s="12" t="s">
        <v>32025</v>
      </c>
      <c r="I3641" s="12" t="s">
        <v>30183</v>
      </c>
      <c r="J3641" s="25" t="s">
        <v>60</v>
      </c>
    </row>
    <row r="3642" spans="2:10" ht="12.75">
      <c r="B3642" s="72" t="s">
        <v>14641</v>
      </c>
      <c r="C3642" s="8" t="s">
        <v>25392</v>
      </c>
      <c r="D3642" s="54" t="s">
        <v>14642</v>
      </c>
      <c r="E3642" s="70">
        <v>9800</v>
      </c>
      <c r="F3642" s="26">
        <v>7850</v>
      </c>
      <c r="G3642" s="12">
        <f t="shared" si="56"/>
        <v>0.24840764331210186</v>
      </c>
      <c r="H3642" s="12" t="s">
        <v>32035</v>
      </c>
      <c r="I3642" s="12" t="s">
        <v>30184</v>
      </c>
      <c r="J3642" s="25" t="s">
        <v>60</v>
      </c>
    </row>
    <row r="3643" spans="2:10" ht="12.75">
      <c r="B3643" s="72" t="s">
        <v>14669</v>
      </c>
      <c r="C3643" s="8" t="s">
        <v>25397</v>
      </c>
      <c r="D3643" s="54" t="s">
        <v>14670</v>
      </c>
      <c r="E3643" s="70">
        <v>9800</v>
      </c>
      <c r="F3643" s="26">
        <v>7837</v>
      </c>
      <c r="G3643" s="12">
        <f t="shared" si="56"/>
        <v>0.25047849942580069</v>
      </c>
      <c r="H3643" s="12" t="s">
        <v>32013</v>
      </c>
      <c r="I3643" s="12" t="s">
        <v>30185</v>
      </c>
      <c r="J3643" s="25" t="s">
        <v>60</v>
      </c>
    </row>
    <row r="3644" spans="2:10" ht="12.75">
      <c r="B3644" s="72" t="s">
        <v>20811</v>
      </c>
      <c r="C3644" s="8" t="s">
        <v>26583</v>
      </c>
      <c r="D3644" s="54" t="s">
        <v>20812</v>
      </c>
      <c r="E3644" s="70">
        <v>9700</v>
      </c>
      <c r="F3644" s="26">
        <v>7781</v>
      </c>
      <c r="G3644" s="12">
        <f t="shared" si="56"/>
        <v>0.24662639763526539</v>
      </c>
      <c r="H3644" s="12" t="s">
        <v>60</v>
      </c>
      <c r="I3644" s="12" t="s">
        <v>30186</v>
      </c>
      <c r="J3644" s="25" t="s">
        <v>60</v>
      </c>
    </row>
    <row r="3645" spans="2:10" ht="12.75">
      <c r="B3645" s="72" t="s">
        <v>22719</v>
      </c>
      <c r="C3645" s="8" t="s">
        <v>26932</v>
      </c>
      <c r="D3645" s="54" t="s">
        <v>22720</v>
      </c>
      <c r="E3645" s="70">
        <v>9800</v>
      </c>
      <c r="F3645" s="26">
        <v>7828</v>
      </c>
      <c r="G3645" s="12">
        <f t="shared" si="56"/>
        <v>0.251916198262647</v>
      </c>
      <c r="H3645" s="12" t="s">
        <v>32001</v>
      </c>
      <c r="I3645" s="12" t="s">
        <v>30187</v>
      </c>
      <c r="J3645" s="25" t="s">
        <v>60</v>
      </c>
    </row>
    <row r="3646" spans="2:10" ht="12.75">
      <c r="B3646" s="72" t="s">
        <v>23272</v>
      </c>
      <c r="C3646" s="8" t="s">
        <v>27036</v>
      </c>
      <c r="D3646" s="54" t="s">
        <v>23273</v>
      </c>
      <c r="E3646" s="70">
        <v>9800</v>
      </c>
      <c r="F3646" s="26">
        <v>7840</v>
      </c>
      <c r="G3646" s="12">
        <f t="shared" si="56"/>
        <v>0.25</v>
      </c>
      <c r="H3646" s="12" t="s">
        <v>32047</v>
      </c>
      <c r="I3646" s="12" t="s">
        <v>30188</v>
      </c>
      <c r="J3646" s="25" t="s">
        <v>60</v>
      </c>
    </row>
    <row r="3647" spans="2:10" ht="12.75">
      <c r="B3647" s="72" t="s">
        <v>24020</v>
      </c>
      <c r="C3647" s="8" t="s">
        <v>60</v>
      </c>
      <c r="D3647" s="54" t="s">
        <v>24021</v>
      </c>
      <c r="E3647" s="70">
        <v>9800</v>
      </c>
      <c r="F3647" s="26">
        <v>7826</v>
      </c>
      <c r="G3647" s="12">
        <f t="shared" si="56"/>
        <v>0.25223613595706618</v>
      </c>
      <c r="H3647" s="12" t="s">
        <v>60</v>
      </c>
      <c r="I3647" s="12" t="s">
        <v>30189</v>
      </c>
      <c r="J3647" s="25" t="s">
        <v>60</v>
      </c>
    </row>
    <row r="3648" spans="2:10" ht="12.75">
      <c r="B3648" s="72" t="s">
        <v>24369</v>
      </c>
      <c r="C3648" s="8" t="s">
        <v>27209</v>
      </c>
      <c r="D3648" s="54" t="s">
        <v>24370</v>
      </c>
      <c r="E3648" s="70">
        <v>9800</v>
      </c>
      <c r="F3648" s="26">
        <v>7836</v>
      </c>
      <c r="G3648" s="12">
        <f t="shared" si="56"/>
        <v>0.25063808065339455</v>
      </c>
      <c r="H3648" s="12" t="s">
        <v>60</v>
      </c>
      <c r="I3648" s="12" t="s">
        <v>60</v>
      </c>
      <c r="J3648" s="25" t="s">
        <v>60</v>
      </c>
    </row>
    <row r="3649" spans="2:10" ht="12.75">
      <c r="B3649" s="72" t="s">
        <v>14673</v>
      </c>
      <c r="C3649" s="8" t="s">
        <v>25398</v>
      </c>
      <c r="D3649" s="54" t="s">
        <v>14674</v>
      </c>
      <c r="E3649" s="70">
        <v>9900</v>
      </c>
      <c r="F3649" s="26">
        <v>7908</v>
      </c>
      <c r="G3649" s="12">
        <f t="shared" si="56"/>
        <v>0.25189681335356595</v>
      </c>
      <c r="H3649" s="12" t="s">
        <v>31950</v>
      </c>
      <c r="I3649" s="12" t="s">
        <v>30190</v>
      </c>
      <c r="J3649" s="25" t="s">
        <v>60</v>
      </c>
    </row>
    <row r="3650" spans="2:10" ht="12.75">
      <c r="B3650" s="72" t="s">
        <v>16827</v>
      </c>
      <c r="C3650" s="8" t="s">
        <v>25900</v>
      </c>
      <c r="D3650" s="54" t="s">
        <v>16828</v>
      </c>
      <c r="E3650" s="70">
        <v>9900</v>
      </c>
      <c r="F3650" s="26">
        <v>7928</v>
      </c>
      <c r="G3650" s="12">
        <f t="shared" ref="G3650:G3713" si="57">IFERROR(E3650/F3650-1,0)</f>
        <v>0.24873864783047428</v>
      </c>
      <c r="H3650" s="12" t="s">
        <v>31876</v>
      </c>
      <c r="I3650" s="12" t="s">
        <v>30191</v>
      </c>
      <c r="J3650" s="25" t="s">
        <v>60</v>
      </c>
    </row>
    <row r="3651" spans="2:10" ht="12.75">
      <c r="B3651" s="72" t="s">
        <v>17310</v>
      </c>
      <c r="C3651" s="8" t="s">
        <v>26016</v>
      </c>
      <c r="D3651" s="54" t="s">
        <v>17311</v>
      </c>
      <c r="E3651" s="70">
        <v>9800</v>
      </c>
      <c r="F3651" s="26">
        <v>7877</v>
      </c>
      <c r="G3651" s="12">
        <f t="shared" si="57"/>
        <v>0.24412847530785831</v>
      </c>
      <c r="H3651" s="12" t="s">
        <v>32037</v>
      </c>
      <c r="I3651" s="12" t="s">
        <v>30192</v>
      </c>
      <c r="J3651" s="25" t="s">
        <v>60</v>
      </c>
    </row>
    <row r="3652" spans="2:10" ht="12.75">
      <c r="B3652" s="72" t="s">
        <v>19174</v>
      </c>
      <c r="C3652" s="8">
        <v>4932479226</v>
      </c>
      <c r="D3652" s="54" t="s">
        <v>19175</v>
      </c>
      <c r="E3652" s="70">
        <v>9900</v>
      </c>
      <c r="F3652" s="26">
        <v>7901</v>
      </c>
      <c r="G3652" s="12">
        <f t="shared" si="57"/>
        <v>0.25300594861409942</v>
      </c>
      <c r="H3652" s="12" t="s">
        <v>32048</v>
      </c>
      <c r="I3652" s="12" t="s">
        <v>30193</v>
      </c>
      <c r="J3652" s="25" t="s">
        <v>60</v>
      </c>
    </row>
    <row r="3653" spans="2:10" ht="12.75">
      <c r="B3653" s="72" t="s">
        <v>19298</v>
      </c>
      <c r="C3653" s="8" t="s">
        <v>26386</v>
      </c>
      <c r="D3653" s="54" t="s">
        <v>19299</v>
      </c>
      <c r="E3653" s="70">
        <v>9900</v>
      </c>
      <c r="F3653" s="26">
        <v>7887</v>
      </c>
      <c r="G3653" s="12">
        <f t="shared" si="57"/>
        <v>0.2552301255230125</v>
      </c>
      <c r="H3653" s="12" t="s">
        <v>32044</v>
      </c>
      <c r="I3653" s="12" t="s">
        <v>30194</v>
      </c>
      <c r="J3653" s="25" t="s">
        <v>60</v>
      </c>
    </row>
    <row r="3654" spans="2:10" ht="12.75">
      <c r="B3654" s="72" t="s">
        <v>20367</v>
      </c>
      <c r="C3654" s="8" t="s">
        <v>26517</v>
      </c>
      <c r="D3654" s="54" t="s">
        <v>20368</v>
      </c>
      <c r="E3654" s="70">
        <v>9900</v>
      </c>
      <c r="F3654" s="26">
        <v>7898</v>
      </c>
      <c r="G3654" s="12">
        <f t="shared" si="57"/>
        <v>0.25348189415041777</v>
      </c>
      <c r="H3654" s="12" t="s">
        <v>60</v>
      </c>
      <c r="I3654" s="12" t="s">
        <v>30195</v>
      </c>
      <c r="J3654" s="25" t="s">
        <v>60</v>
      </c>
    </row>
    <row r="3655" spans="2:10" ht="12.75">
      <c r="B3655" s="72" t="s">
        <v>23294</v>
      </c>
      <c r="C3655" s="8" t="s">
        <v>27041</v>
      </c>
      <c r="D3655" s="54" t="s">
        <v>23295</v>
      </c>
      <c r="E3655" s="70">
        <v>9900</v>
      </c>
      <c r="F3655" s="26">
        <v>7885</v>
      </c>
      <c r="G3655" s="12">
        <f t="shared" si="57"/>
        <v>0.25554850982878885</v>
      </c>
      <c r="H3655" s="12" t="s">
        <v>32049</v>
      </c>
      <c r="I3655" s="12" t="s">
        <v>30196</v>
      </c>
      <c r="J3655" s="25" t="s">
        <v>60</v>
      </c>
    </row>
    <row r="3656" spans="2:10" ht="12.75">
      <c r="B3656" s="45" t="s">
        <v>1026</v>
      </c>
      <c r="C3656" s="8" t="s">
        <v>1025</v>
      </c>
      <c r="D3656" s="54" t="s">
        <v>1027</v>
      </c>
      <c r="E3656" s="70">
        <v>10000</v>
      </c>
      <c r="F3656" s="26">
        <v>8000</v>
      </c>
      <c r="G3656" s="12">
        <f t="shared" si="57"/>
        <v>0.25</v>
      </c>
      <c r="H3656" s="12" t="s">
        <v>1030</v>
      </c>
      <c r="I3656" s="12" t="s">
        <v>30197</v>
      </c>
      <c r="J3656" s="25" t="s">
        <v>60</v>
      </c>
    </row>
    <row r="3657" spans="2:10" ht="12.75">
      <c r="B3657" s="45" t="s">
        <v>2932</v>
      </c>
      <c r="C3657" s="8" t="s">
        <v>2931</v>
      </c>
      <c r="D3657" s="54" t="s">
        <v>2933</v>
      </c>
      <c r="E3657" s="70">
        <v>9990</v>
      </c>
      <c r="F3657" s="26">
        <v>7990</v>
      </c>
      <c r="G3657" s="12">
        <f t="shared" si="57"/>
        <v>0.25031289111389232</v>
      </c>
      <c r="H3657" s="12" t="s">
        <v>2936</v>
      </c>
      <c r="I3657" s="12" t="s">
        <v>30198</v>
      </c>
      <c r="J3657" s="25" t="s">
        <v>60</v>
      </c>
    </row>
    <row r="3658" spans="2:10" ht="12.75">
      <c r="B3658" s="45" t="s">
        <v>7363</v>
      </c>
      <c r="C3658" s="8" t="s">
        <v>7362</v>
      </c>
      <c r="D3658" s="54" t="s">
        <v>7364</v>
      </c>
      <c r="E3658" s="70">
        <v>9990</v>
      </c>
      <c r="F3658" s="26">
        <v>7990</v>
      </c>
      <c r="G3658" s="12">
        <f t="shared" si="57"/>
        <v>0.25031289111389232</v>
      </c>
      <c r="H3658" s="12" t="s">
        <v>7367</v>
      </c>
      <c r="I3658" s="12" t="s">
        <v>60</v>
      </c>
      <c r="J3658" s="25" t="s">
        <v>60</v>
      </c>
    </row>
    <row r="3659" spans="2:10" ht="12.75">
      <c r="B3659" s="45" t="s">
        <v>7370</v>
      </c>
      <c r="C3659" s="8" t="s">
        <v>7369</v>
      </c>
      <c r="D3659" s="54" t="s">
        <v>7371</v>
      </c>
      <c r="E3659" s="70">
        <v>9990</v>
      </c>
      <c r="F3659" s="26">
        <v>7990</v>
      </c>
      <c r="G3659" s="12">
        <f t="shared" si="57"/>
        <v>0.25031289111389232</v>
      </c>
      <c r="H3659" s="12" t="s">
        <v>7374</v>
      </c>
      <c r="I3659" s="12" t="s">
        <v>30199</v>
      </c>
      <c r="J3659" s="25" t="s">
        <v>60</v>
      </c>
    </row>
    <row r="3660" spans="2:10" ht="12.75">
      <c r="B3660" s="45" t="s">
        <v>7916</v>
      </c>
      <c r="C3660" s="8" t="s">
        <v>7915</v>
      </c>
      <c r="D3660" s="54" t="s">
        <v>7917</v>
      </c>
      <c r="E3660" s="70">
        <v>9990</v>
      </c>
      <c r="F3660" s="26">
        <v>7990</v>
      </c>
      <c r="G3660" s="12">
        <f t="shared" si="57"/>
        <v>0.25031289111389232</v>
      </c>
      <c r="H3660" s="12" t="s">
        <v>7920</v>
      </c>
      <c r="I3660" s="12" t="s">
        <v>30200</v>
      </c>
      <c r="J3660" s="25" t="s">
        <v>60</v>
      </c>
    </row>
    <row r="3661" spans="2:10" ht="12.75">
      <c r="B3661" s="72" t="s">
        <v>16843</v>
      </c>
      <c r="C3661" s="8" t="s">
        <v>25904</v>
      </c>
      <c r="D3661" s="54" t="s">
        <v>16844</v>
      </c>
      <c r="E3661" s="70">
        <v>10000</v>
      </c>
      <c r="F3661" s="26">
        <v>8004</v>
      </c>
      <c r="G3661" s="12">
        <f t="shared" si="57"/>
        <v>0.24937531234382804</v>
      </c>
      <c r="H3661" s="12" t="s">
        <v>32051</v>
      </c>
      <c r="I3661" s="12" t="s">
        <v>30201</v>
      </c>
      <c r="J3661" s="25" t="s">
        <v>60</v>
      </c>
    </row>
    <row r="3662" spans="2:10" ht="12.75">
      <c r="B3662" s="72" t="s">
        <v>17314</v>
      </c>
      <c r="C3662" s="8" t="s">
        <v>26017</v>
      </c>
      <c r="D3662" s="54" t="s">
        <v>17315</v>
      </c>
      <c r="E3662" s="70">
        <v>10000</v>
      </c>
      <c r="F3662" s="26">
        <v>7964</v>
      </c>
      <c r="G3662" s="12">
        <f t="shared" si="57"/>
        <v>0.25565042692114526</v>
      </c>
      <c r="H3662" s="12" t="s">
        <v>32037</v>
      </c>
      <c r="I3662" s="12" t="s">
        <v>30202</v>
      </c>
      <c r="J3662" s="25" t="s">
        <v>60</v>
      </c>
    </row>
    <row r="3663" spans="2:10" ht="12.75">
      <c r="B3663" s="72" t="s">
        <v>17318</v>
      </c>
      <c r="C3663" s="8" t="s">
        <v>26018</v>
      </c>
      <c r="D3663" s="54" t="s">
        <v>17319</v>
      </c>
      <c r="E3663" s="70">
        <v>10000</v>
      </c>
      <c r="F3663" s="26">
        <v>7996</v>
      </c>
      <c r="G3663" s="12">
        <f t="shared" si="57"/>
        <v>0.25062531265632826</v>
      </c>
      <c r="H3663" s="12" t="s">
        <v>60</v>
      </c>
      <c r="I3663" s="12" t="s">
        <v>30203</v>
      </c>
      <c r="J3663" s="25" t="s">
        <v>60</v>
      </c>
    </row>
    <row r="3664" spans="2:10" ht="12.75">
      <c r="B3664" s="72" t="s">
        <v>19178</v>
      </c>
      <c r="C3664" s="8">
        <v>4932479218</v>
      </c>
      <c r="D3664" s="54" t="s">
        <v>19179</v>
      </c>
      <c r="E3664" s="70">
        <v>10000</v>
      </c>
      <c r="F3664" s="26">
        <v>7977</v>
      </c>
      <c r="G3664" s="12">
        <f t="shared" si="57"/>
        <v>0.25360411182148668</v>
      </c>
      <c r="H3664" s="12" t="s">
        <v>32052</v>
      </c>
      <c r="I3664" s="12" t="s">
        <v>30204</v>
      </c>
      <c r="J3664" s="25" t="s">
        <v>60</v>
      </c>
    </row>
    <row r="3665" spans="2:10" ht="12.75">
      <c r="B3665" s="72" t="s">
        <v>20231</v>
      </c>
      <c r="C3665" s="8" t="s">
        <v>26502</v>
      </c>
      <c r="D3665" s="54" t="s">
        <v>20232</v>
      </c>
      <c r="E3665" s="70">
        <v>10000</v>
      </c>
      <c r="F3665" s="26">
        <v>8021</v>
      </c>
      <c r="G3665" s="12">
        <f t="shared" si="57"/>
        <v>0.24672734073058211</v>
      </c>
      <c r="H3665" s="12" t="s">
        <v>31946</v>
      </c>
      <c r="I3665" s="12" t="s">
        <v>30205</v>
      </c>
      <c r="J3665" s="25" t="s">
        <v>60</v>
      </c>
    </row>
    <row r="3666" spans="2:10" ht="12.75">
      <c r="B3666" s="72" t="s">
        <v>20371</v>
      </c>
      <c r="C3666" s="8" t="s">
        <v>60</v>
      </c>
      <c r="D3666" s="54" t="s">
        <v>20372</v>
      </c>
      <c r="E3666" s="70">
        <v>10000</v>
      </c>
      <c r="F3666" s="26">
        <v>7986</v>
      </c>
      <c r="G3666" s="12">
        <f t="shared" si="57"/>
        <v>0.25219133483596301</v>
      </c>
      <c r="H3666" s="12" t="s">
        <v>31857</v>
      </c>
      <c r="I3666" s="12" t="s">
        <v>30206</v>
      </c>
      <c r="J3666" s="25" t="s">
        <v>60</v>
      </c>
    </row>
    <row r="3667" spans="2:10" ht="12.75">
      <c r="B3667" s="72" t="s">
        <v>20815</v>
      </c>
      <c r="C3667" s="8" t="s">
        <v>26621</v>
      </c>
      <c r="D3667" s="54" t="s">
        <v>20816</v>
      </c>
      <c r="E3667" s="70">
        <v>10000</v>
      </c>
      <c r="F3667" s="26">
        <v>8009</v>
      </c>
      <c r="G3667" s="12">
        <f t="shared" si="57"/>
        <v>0.24859533025346492</v>
      </c>
      <c r="H3667" s="12" t="s">
        <v>60</v>
      </c>
      <c r="I3667" s="12" t="s">
        <v>30207</v>
      </c>
      <c r="J3667" s="25" t="s">
        <v>60</v>
      </c>
    </row>
    <row r="3668" spans="2:10" ht="12.75">
      <c r="B3668" s="72" t="s">
        <v>22781</v>
      </c>
      <c r="C3668" s="8" t="s">
        <v>26942</v>
      </c>
      <c r="D3668" s="54" t="s">
        <v>22782</v>
      </c>
      <c r="E3668" s="70">
        <v>9900</v>
      </c>
      <c r="F3668" s="26">
        <v>7950</v>
      </c>
      <c r="G3668" s="12">
        <f t="shared" si="57"/>
        <v>0.24528301886792447</v>
      </c>
      <c r="H3668" s="12" t="s">
        <v>31871</v>
      </c>
      <c r="I3668" s="12" t="s">
        <v>30208</v>
      </c>
      <c r="J3668" s="25" t="s">
        <v>60</v>
      </c>
    </row>
    <row r="3669" spans="2:10" ht="12.75">
      <c r="B3669" s="72" t="s">
        <v>24092</v>
      </c>
      <c r="C3669" s="8" t="s">
        <v>27151</v>
      </c>
      <c r="D3669" s="54" t="s">
        <v>24093</v>
      </c>
      <c r="E3669" s="70">
        <v>10000</v>
      </c>
      <c r="F3669" s="26">
        <v>7972</v>
      </c>
      <c r="G3669" s="12">
        <f t="shared" si="57"/>
        <v>0.25439036628198686</v>
      </c>
      <c r="H3669" s="12" t="s">
        <v>60</v>
      </c>
      <c r="I3669" s="12" t="s">
        <v>30209</v>
      </c>
      <c r="J3669" s="25" t="s">
        <v>60</v>
      </c>
    </row>
    <row r="3670" spans="2:10" ht="12.75">
      <c r="B3670" s="45" t="s">
        <v>4841</v>
      </c>
      <c r="C3670" s="8" t="s">
        <v>4840</v>
      </c>
      <c r="D3670" s="54" t="s">
        <v>4842</v>
      </c>
      <c r="E3670" s="70">
        <v>10100</v>
      </c>
      <c r="F3670" s="26">
        <v>8100</v>
      </c>
      <c r="G3670" s="12">
        <f t="shared" si="57"/>
        <v>0.24691358024691357</v>
      </c>
      <c r="H3670" s="12" t="s">
        <v>4844</v>
      </c>
      <c r="I3670" s="12" t="s">
        <v>30210</v>
      </c>
      <c r="J3670" s="25" t="s">
        <v>60</v>
      </c>
    </row>
    <row r="3671" spans="2:10" ht="12.75">
      <c r="B3671" s="47" t="s">
        <v>6565</v>
      </c>
      <c r="C3671" s="8" t="s">
        <v>6564</v>
      </c>
      <c r="D3671" s="54" t="s">
        <v>6566</v>
      </c>
      <c r="E3671" s="70">
        <v>10100</v>
      </c>
      <c r="F3671" s="26">
        <v>8100</v>
      </c>
      <c r="G3671" s="12">
        <f t="shared" si="57"/>
        <v>0.24691358024691357</v>
      </c>
      <c r="H3671" s="12" t="s">
        <v>6562</v>
      </c>
      <c r="I3671" s="12" t="s">
        <v>30211</v>
      </c>
      <c r="J3671" s="25" t="s">
        <v>60</v>
      </c>
    </row>
    <row r="3672" spans="2:10" ht="12.75">
      <c r="B3672" s="46" t="s">
        <v>7138</v>
      </c>
      <c r="C3672" s="8" t="s">
        <v>7137</v>
      </c>
      <c r="D3672" s="54" t="s">
        <v>7139</v>
      </c>
      <c r="E3672" s="70">
        <v>10100</v>
      </c>
      <c r="F3672" s="26">
        <v>8100</v>
      </c>
      <c r="G3672" s="12">
        <f t="shared" si="57"/>
        <v>0.24691358024691357</v>
      </c>
      <c r="H3672" s="12" t="s">
        <v>7141</v>
      </c>
      <c r="I3672" s="12" t="s">
        <v>30212</v>
      </c>
      <c r="J3672" s="25" t="s">
        <v>60</v>
      </c>
    </row>
    <row r="3673" spans="2:10" ht="12.75">
      <c r="B3673" s="72" t="s">
        <v>9072</v>
      </c>
      <c r="C3673" s="8">
        <v>0</v>
      </c>
      <c r="D3673" s="54" t="s">
        <v>9073</v>
      </c>
      <c r="E3673" s="70">
        <v>10100</v>
      </c>
      <c r="F3673" s="26">
        <v>8102</v>
      </c>
      <c r="G3673" s="12">
        <f t="shared" si="57"/>
        <v>0.24660577635151815</v>
      </c>
      <c r="H3673" s="12" t="s">
        <v>32053</v>
      </c>
      <c r="I3673" s="12" t="s">
        <v>30213</v>
      </c>
      <c r="J3673" s="25" t="s">
        <v>60</v>
      </c>
    </row>
    <row r="3674" spans="2:10" ht="12.75">
      <c r="B3674" s="72" t="s">
        <v>11933</v>
      </c>
      <c r="C3674" s="8" t="s">
        <v>24885</v>
      </c>
      <c r="D3674" s="54" t="s">
        <v>11934</v>
      </c>
      <c r="E3674" s="70">
        <v>10100</v>
      </c>
      <c r="F3674" s="26">
        <v>8066</v>
      </c>
      <c r="G3674" s="12">
        <f t="shared" si="57"/>
        <v>0.25216960079345396</v>
      </c>
      <c r="H3674" s="12" t="s">
        <v>32011</v>
      </c>
      <c r="I3674" s="12" t="s">
        <v>30214</v>
      </c>
      <c r="J3674" s="25" t="s">
        <v>60</v>
      </c>
    </row>
    <row r="3675" spans="2:10" ht="12.75">
      <c r="B3675" s="72" t="s">
        <v>14677</v>
      </c>
      <c r="C3675" s="8" t="s">
        <v>25399</v>
      </c>
      <c r="D3675" s="54" t="s">
        <v>14678</v>
      </c>
      <c r="E3675" s="70">
        <v>10000</v>
      </c>
      <c r="F3675" s="26">
        <v>8029</v>
      </c>
      <c r="G3675" s="12">
        <f t="shared" si="57"/>
        <v>0.24548511645285842</v>
      </c>
      <c r="H3675" s="12" t="s">
        <v>32022</v>
      </c>
      <c r="I3675" s="12" t="s">
        <v>30215</v>
      </c>
      <c r="J3675" s="25" t="s">
        <v>60</v>
      </c>
    </row>
    <row r="3676" spans="2:10" ht="12.75">
      <c r="B3676" s="72" t="s">
        <v>18312</v>
      </c>
      <c r="C3676" s="8" t="s">
        <v>26185</v>
      </c>
      <c r="D3676" s="54" t="s">
        <v>18313</v>
      </c>
      <c r="E3676" s="70">
        <v>10100</v>
      </c>
      <c r="F3676" s="26">
        <v>8095</v>
      </c>
      <c r="G3676" s="12">
        <f t="shared" si="57"/>
        <v>0.24768375540457077</v>
      </c>
      <c r="H3676" s="12" t="s">
        <v>32014</v>
      </c>
      <c r="I3676" s="12" t="s">
        <v>30216</v>
      </c>
      <c r="J3676" s="25" t="s">
        <v>60</v>
      </c>
    </row>
    <row r="3677" spans="2:10" ht="12.75">
      <c r="B3677" s="72" t="s">
        <v>19730</v>
      </c>
      <c r="C3677" s="8" t="s">
        <v>26488</v>
      </c>
      <c r="D3677" s="54" t="s">
        <v>19731</v>
      </c>
      <c r="E3677" s="70">
        <v>10100</v>
      </c>
      <c r="F3677" s="26">
        <v>8041</v>
      </c>
      <c r="G3677" s="12">
        <f t="shared" si="57"/>
        <v>0.25606267877129718</v>
      </c>
      <c r="H3677" s="12" t="s">
        <v>32054</v>
      </c>
      <c r="I3677" s="12" t="s">
        <v>30217</v>
      </c>
      <c r="J3677" s="25" t="s">
        <v>60</v>
      </c>
    </row>
    <row r="3678" spans="2:10" ht="12.75">
      <c r="B3678" s="72" t="s">
        <v>24024</v>
      </c>
      <c r="C3678" s="8" t="s">
        <v>60</v>
      </c>
      <c r="D3678" s="54" t="s">
        <v>24025</v>
      </c>
      <c r="E3678" s="70">
        <v>10100</v>
      </c>
      <c r="F3678" s="26">
        <v>8040</v>
      </c>
      <c r="G3678" s="12">
        <f t="shared" si="57"/>
        <v>0.25621890547263693</v>
      </c>
      <c r="H3678" s="12" t="s">
        <v>60</v>
      </c>
      <c r="I3678" s="12" t="s">
        <v>30218</v>
      </c>
      <c r="J3678" s="25" t="s">
        <v>60</v>
      </c>
    </row>
    <row r="3679" spans="2:10" ht="12.75">
      <c r="B3679" s="72" t="s">
        <v>24072</v>
      </c>
      <c r="C3679" s="8" t="s">
        <v>60</v>
      </c>
      <c r="D3679" s="54" t="s">
        <v>24073</v>
      </c>
      <c r="E3679" s="70">
        <v>10100</v>
      </c>
      <c r="F3679" s="26">
        <v>8063</v>
      </c>
      <c r="G3679" s="12">
        <f t="shared" si="57"/>
        <v>0.2526354954731489</v>
      </c>
      <c r="H3679" s="12" t="s">
        <v>31904</v>
      </c>
      <c r="I3679" s="12" t="s">
        <v>30219</v>
      </c>
      <c r="J3679" s="25" t="s">
        <v>60</v>
      </c>
    </row>
    <row r="3680" spans="2:10" ht="12.75">
      <c r="B3680" s="72" t="s">
        <v>17322</v>
      </c>
      <c r="C3680" s="8" t="s">
        <v>26019</v>
      </c>
      <c r="D3680" s="54" t="s">
        <v>17323</v>
      </c>
      <c r="E3680" s="70">
        <v>10100</v>
      </c>
      <c r="F3680" s="26">
        <v>8115</v>
      </c>
      <c r="G3680" s="12">
        <f t="shared" si="57"/>
        <v>0.24460874922982123</v>
      </c>
      <c r="H3680" s="12" t="s">
        <v>32037</v>
      </c>
      <c r="I3680" s="12" t="s">
        <v>30220</v>
      </c>
      <c r="J3680" s="25" t="s">
        <v>60</v>
      </c>
    </row>
    <row r="3681" spans="2:10" ht="12.75">
      <c r="B3681" s="72" t="s">
        <v>24361</v>
      </c>
      <c r="C3681" s="8" t="s">
        <v>27207</v>
      </c>
      <c r="D3681" s="54" t="s">
        <v>24362</v>
      </c>
      <c r="E3681" s="70">
        <v>10200</v>
      </c>
      <c r="F3681" s="26">
        <v>8173</v>
      </c>
      <c r="G3681" s="12">
        <f t="shared" si="57"/>
        <v>0.24801174599290343</v>
      </c>
      <c r="H3681" s="12" t="s">
        <v>60</v>
      </c>
      <c r="I3681" s="12" t="s">
        <v>60</v>
      </c>
      <c r="J3681" s="25" t="s">
        <v>60</v>
      </c>
    </row>
    <row r="3682" spans="2:10" ht="12.75">
      <c r="B3682" s="45" t="s">
        <v>4452</v>
      </c>
      <c r="C3682" s="8" t="s">
        <v>4451</v>
      </c>
      <c r="D3682" s="54" t="s">
        <v>4453</v>
      </c>
      <c r="E3682" s="70">
        <v>10300</v>
      </c>
      <c r="F3682" s="26">
        <v>8200</v>
      </c>
      <c r="G3682" s="12">
        <f t="shared" si="57"/>
        <v>0.25609756097560976</v>
      </c>
      <c r="H3682" s="12" t="s">
        <v>4355</v>
      </c>
      <c r="I3682" s="12" t="s">
        <v>30221</v>
      </c>
      <c r="J3682" s="25" t="s">
        <v>60</v>
      </c>
    </row>
    <row r="3683" spans="2:10" ht="12.75">
      <c r="B3683" s="72" t="s">
        <v>8928</v>
      </c>
      <c r="C3683" s="8">
        <v>4932479245</v>
      </c>
      <c r="D3683" s="54" t="s">
        <v>8929</v>
      </c>
      <c r="E3683" s="70">
        <v>10300</v>
      </c>
      <c r="F3683" s="26">
        <v>8266</v>
      </c>
      <c r="G3683" s="12">
        <f t="shared" si="57"/>
        <v>0.24606823130897659</v>
      </c>
      <c r="H3683" s="12" t="s">
        <v>32055</v>
      </c>
      <c r="I3683" s="12" t="s">
        <v>30222</v>
      </c>
      <c r="J3683" s="25" t="s">
        <v>60</v>
      </c>
    </row>
    <row r="3684" spans="2:10" ht="12.75">
      <c r="B3684" s="72" t="s">
        <v>17326</v>
      </c>
      <c r="C3684" s="8" t="s">
        <v>26020</v>
      </c>
      <c r="D3684" s="54" t="s">
        <v>17327</v>
      </c>
      <c r="E3684" s="70">
        <v>10300</v>
      </c>
      <c r="F3684" s="26">
        <v>8223</v>
      </c>
      <c r="G3684" s="12">
        <f t="shared" si="57"/>
        <v>0.25258421500668859</v>
      </c>
      <c r="H3684" s="12" t="s">
        <v>32037</v>
      </c>
      <c r="I3684" s="12" t="s">
        <v>30223</v>
      </c>
      <c r="J3684" s="25" t="s">
        <v>60</v>
      </c>
    </row>
    <row r="3685" spans="2:10" ht="12.75">
      <c r="B3685" s="72" t="s">
        <v>19182</v>
      </c>
      <c r="C3685" s="8" t="s">
        <v>26363</v>
      </c>
      <c r="D3685" s="54" t="s">
        <v>19183</v>
      </c>
      <c r="E3685" s="70">
        <v>10300</v>
      </c>
      <c r="F3685" s="26">
        <v>8266</v>
      </c>
      <c r="G3685" s="12">
        <f t="shared" si="57"/>
        <v>0.24606823130897659</v>
      </c>
      <c r="H3685" s="12" t="s">
        <v>60</v>
      </c>
      <c r="I3685" s="12" t="s">
        <v>60</v>
      </c>
      <c r="J3685" s="25" t="s">
        <v>60</v>
      </c>
    </row>
    <row r="3686" spans="2:10" ht="12.75">
      <c r="B3686" s="72" t="s">
        <v>24116</v>
      </c>
      <c r="C3686" s="8" t="s">
        <v>27157</v>
      </c>
      <c r="D3686" s="54" t="s">
        <v>24117</v>
      </c>
      <c r="E3686" s="70">
        <v>10300</v>
      </c>
      <c r="F3686" s="26">
        <v>8232</v>
      </c>
      <c r="G3686" s="12">
        <f t="shared" si="57"/>
        <v>0.25121477162293493</v>
      </c>
      <c r="H3686" s="12" t="s">
        <v>32056</v>
      </c>
      <c r="I3686" s="12" t="s">
        <v>30224</v>
      </c>
      <c r="J3686" s="25" t="s">
        <v>60</v>
      </c>
    </row>
    <row r="3687" spans="2:10" ht="12.75">
      <c r="B3687" s="46" t="s">
        <v>6630</v>
      </c>
      <c r="C3687" s="8" t="s">
        <v>6624</v>
      </c>
      <c r="D3687" s="54" t="s">
        <v>6631</v>
      </c>
      <c r="E3687" s="70">
        <v>10400</v>
      </c>
      <c r="F3687" s="26">
        <v>8300</v>
      </c>
      <c r="G3687" s="12">
        <f t="shared" si="57"/>
        <v>0.25301204819277112</v>
      </c>
      <c r="H3687" s="12" t="s">
        <v>6562</v>
      </c>
      <c r="I3687" s="12" t="s">
        <v>30225</v>
      </c>
      <c r="J3687" s="25" t="s">
        <v>60</v>
      </c>
    </row>
    <row r="3688" spans="2:10" ht="12.75">
      <c r="B3688" s="72" t="s">
        <v>9747</v>
      </c>
      <c r="C3688" s="8" t="s">
        <v>60</v>
      </c>
      <c r="D3688" s="54" t="s">
        <v>9748</v>
      </c>
      <c r="E3688" s="70">
        <v>10400</v>
      </c>
      <c r="F3688" s="26">
        <v>8351</v>
      </c>
      <c r="G3688" s="12">
        <f t="shared" si="57"/>
        <v>0.24535983714525211</v>
      </c>
      <c r="H3688" s="12" t="s">
        <v>60</v>
      </c>
      <c r="I3688" s="12" t="s">
        <v>60</v>
      </c>
      <c r="J3688" s="25" t="s">
        <v>60</v>
      </c>
    </row>
    <row r="3689" spans="2:10" ht="12.75">
      <c r="B3689" s="72" t="s">
        <v>12794</v>
      </c>
      <c r="C3689" s="8" t="s">
        <v>25048</v>
      </c>
      <c r="D3689" s="54" t="s">
        <v>12795</v>
      </c>
      <c r="E3689" s="70">
        <v>10400</v>
      </c>
      <c r="F3689" s="26">
        <v>8316</v>
      </c>
      <c r="G3689" s="12">
        <f t="shared" si="57"/>
        <v>0.25060125060125049</v>
      </c>
      <c r="H3689" s="12" t="s">
        <v>32057</v>
      </c>
      <c r="I3689" s="12" t="s">
        <v>30226</v>
      </c>
      <c r="J3689" s="25" t="s">
        <v>60</v>
      </c>
    </row>
    <row r="3690" spans="2:10" ht="12.75">
      <c r="B3690" s="72" t="s">
        <v>16847</v>
      </c>
      <c r="C3690" s="8" t="s">
        <v>25905</v>
      </c>
      <c r="D3690" s="54" t="s">
        <v>16848</v>
      </c>
      <c r="E3690" s="70">
        <v>10400</v>
      </c>
      <c r="F3690" s="26">
        <v>8286</v>
      </c>
      <c r="G3690" s="12">
        <f t="shared" si="57"/>
        <v>0.25512913347815602</v>
      </c>
      <c r="H3690" s="12" t="s">
        <v>31876</v>
      </c>
      <c r="I3690" s="12" t="s">
        <v>30227</v>
      </c>
      <c r="J3690" s="25" t="s">
        <v>60</v>
      </c>
    </row>
    <row r="3691" spans="2:10" ht="12.75">
      <c r="B3691" s="72" t="s">
        <v>17330</v>
      </c>
      <c r="C3691" s="8" t="s">
        <v>26021</v>
      </c>
      <c r="D3691" s="54" t="s">
        <v>17331</v>
      </c>
      <c r="E3691" s="70">
        <v>10400</v>
      </c>
      <c r="F3691" s="26">
        <v>8352</v>
      </c>
      <c r="G3691" s="12">
        <f t="shared" si="57"/>
        <v>0.24521072796934873</v>
      </c>
      <c r="H3691" s="12" t="s">
        <v>32037</v>
      </c>
      <c r="I3691" s="12" t="s">
        <v>30228</v>
      </c>
      <c r="J3691" s="25" t="s">
        <v>60</v>
      </c>
    </row>
    <row r="3692" spans="2:10" ht="12.75">
      <c r="B3692" s="72" t="s">
        <v>21413</v>
      </c>
      <c r="C3692" s="8" t="s">
        <v>26729</v>
      </c>
      <c r="D3692" s="54" t="s">
        <v>21414</v>
      </c>
      <c r="E3692" s="70">
        <v>10300</v>
      </c>
      <c r="F3692" s="26">
        <v>8278</v>
      </c>
      <c r="G3692" s="12">
        <f t="shared" si="57"/>
        <v>0.24426189900942252</v>
      </c>
      <c r="H3692" s="12" t="s">
        <v>31698</v>
      </c>
      <c r="I3692" s="12" t="s">
        <v>30229</v>
      </c>
      <c r="J3692" s="25" t="s">
        <v>60</v>
      </c>
    </row>
    <row r="3693" spans="2:10" ht="12.75">
      <c r="B3693" s="45" t="s">
        <v>144</v>
      </c>
      <c r="C3693" s="8" t="s">
        <v>143</v>
      </c>
      <c r="D3693" s="54" t="s">
        <v>145</v>
      </c>
      <c r="E3693" s="70">
        <v>10600</v>
      </c>
      <c r="F3693" s="26">
        <v>8490</v>
      </c>
      <c r="G3693" s="12">
        <f t="shared" si="57"/>
        <v>0.24852767962308597</v>
      </c>
      <c r="H3693" s="12" t="s">
        <v>149</v>
      </c>
      <c r="I3693" s="12" t="s">
        <v>30230</v>
      </c>
      <c r="J3693" s="25" t="s">
        <v>60</v>
      </c>
    </row>
    <row r="3694" spans="2:10" ht="12.75">
      <c r="B3694" s="45" t="s">
        <v>245</v>
      </c>
      <c r="C3694" s="8" t="s">
        <v>244</v>
      </c>
      <c r="D3694" s="54" t="s">
        <v>246</v>
      </c>
      <c r="E3694" s="70">
        <v>10600</v>
      </c>
      <c r="F3694" s="26">
        <v>8490</v>
      </c>
      <c r="G3694" s="12">
        <f t="shared" si="57"/>
        <v>0.24852767962308597</v>
      </c>
      <c r="H3694" s="12" t="s">
        <v>249</v>
      </c>
      <c r="I3694" s="12" t="s">
        <v>30231</v>
      </c>
      <c r="J3694" s="25" t="s">
        <v>60</v>
      </c>
    </row>
    <row r="3695" spans="2:10" ht="12.75">
      <c r="B3695" s="45" t="s">
        <v>258</v>
      </c>
      <c r="C3695" s="8" t="s">
        <v>257</v>
      </c>
      <c r="D3695" s="54" t="s">
        <v>259</v>
      </c>
      <c r="E3695" s="70">
        <v>10600</v>
      </c>
      <c r="F3695" s="26">
        <v>8490</v>
      </c>
      <c r="G3695" s="12">
        <f t="shared" si="57"/>
        <v>0.24852767962308597</v>
      </c>
      <c r="H3695" s="12" t="s">
        <v>262</v>
      </c>
      <c r="I3695" s="12" t="s">
        <v>30232</v>
      </c>
      <c r="J3695" s="25" t="s">
        <v>60</v>
      </c>
    </row>
    <row r="3696" spans="2:10" ht="12.75">
      <c r="B3696" s="45" t="s">
        <v>557</v>
      </c>
      <c r="C3696" s="8" t="s">
        <v>556</v>
      </c>
      <c r="D3696" s="54" t="s">
        <v>558</v>
      </c>
      <c r="E3696" s="70">
        <v>10600</v>
      </c>
      <c r="F3696" s="26">
        <v>8490</v>
      </c>
      <c r="G3696" s="12">
        <f t="shared" si="57"/>
        <v>0.24852767962308597</v>
      </c>
      <c r="H3696" s="12" t="s">
        <v>561</v>
      </c>
      <c r="I3696" s="12" t="s">
        <v>30233</v>
      </c>
      <c r="J3696" s="25" t="s">
        <v>60</v>
      </c>
    </row>
    <row r="3697" spans="2:10" ht="12.75">
      <c r="B3697" s="45" t="s">
        <v>609</v>
      </c>
      <c r="C3697" s="8" t="s">
        <v>608</v>
      </c>
      <c r="D3697" s="54" t="s">
        <v>610</v>
      </c>
      <c r="E3697" s="70">
        <v>10600</v>
      </c>
      <c r="F3697" s="26">
        <v>8490</v>
      </c>
      <c r="G3697" s="12">
        <f t="shared" si="57"/>
        <v>0.24852767962308597</v>
      </c>
      <c r="H3697" s="12" t="s">
        <v>613</v>
      </c>
      <c r="I3697" s="12" t="s">
        <v>30234</v>
      </c>
      <c r="J3697" s="25" t="s">
        <v>60</v>
      </c>
    </row>
    <row r="3698" spans="2:10" ht="12.75">
      <c r="B3698" s="46" t="s">
        <v>1223</v>
      </c>
      <c r="C3698" s="8" t="s">
        <v>1222</v>
      </c>
      <c r="D3698" s="54" t="s">
        <v>1224</v>
      </c>
      <c r="E3698" s="70">
        <v>10600</v>
      </c>
      <c r="F3698" s="26">
        <v>8490</v>
      </c>
      <c r="G3698" s="12">
        <f t="shared" si="57"/>
        <v>0.24852767962308597</v>
      </c>
      <c r="H3698" s="12" t="s">
        <v>1227</v>
      </c>
      <c r="I3698" s="12" t="s">
        <v>30235</v>
      </c>
      <c r="J3698" s="25" t="s">
        <v>60</v>
      </c>
    </row>
    <row r="3699" spans="2:10" ht="12.75">
      <c r="B3699" s="45" t="s">
        <v>3998</v>
      </c>
      <c r="C3699" s="8" t="s">
        <v>3997</v>
      </c>
      <c r="D3699" s="54" t="s">
        <v>3999</v>
      </c>
      <c r="E3699" s="70">
        <v>10600</v>
      </c>
      <c r="F3699" s="26">
        <v>8490</v>
      </c>
      <c r="G3699" s="12">
        <f t="shared" si="57"/>
        <v>0.24852767962308597</v>
      </c>
      <c r="H3699" s="12" t="s">
        <v>4002</v>
      </c>
      <c r="I3699" s="12" t="s">
        <v>30236</v>
      </c>
      <c r="J3699" s="25" t="s">
        <v>60</v>
      </c>
    </row>
    <row r="3700" spans="2:10" ht="12.75">
      <c r="B3700" s="45" t="s">
        <v>7315</v>
      </c>
      <c r="C3700" s="8" t="s">
        <v>7314</v>
      </c>
      <c r="D3700" s="54" t="s">
        <v>7316</v>
      </c>
      <c r="E3700" s="70">
        <v>10600</v>
      </c>
      <c r="F3700" s="26">
        <v>8490</v>
      </c>
      <c r="G3700" s="12">
        <f t="shared" si="57"/>
        <v>0.24852767962308597</v>
      </c>
      <c r="H3700" s="12" t="s">
        <v>32058</v>
      </c>
      <c r="I3700" s="12" t="s">
        <v>30237</v>
      </c>
      <c r="J3700" s="25" t="s">
        <v>60</v>
      </c>
    </row>
    <row r="3701" spans="2:10" ht="12.75">
      <c r="B3701" s="45" t="s">
        <v>7321</v>
      </c>
      <c r="C3701" s="8" t="s">
        <v>7320</v>
      </c>
      <c r="D3701" s="54" t="s">
        <v>7322</v>
      </c>
      <c r="E3701" s="70">
        <v>10600</v>
      </c>
      <c r="F3701" s="26">
        <v>8490</v>
      </c>
      <c r="G3701" s="12">
        <f t="shared" si="57"/>
        <v>0.24852767962308597</v>
      </c>
      <c r="H3701" s="12" t="s">
        <v>32050</v>
      </c>
      <c r="I3701" s="12" t="s">
        <v>30238</v>
      </c>
      <c r="J3701" s="25" t="s">
        <v>60</v>
      </c>
    </row>
    <row r="3702" spans="2:10" ht="12.75">
      <c r="B3702" s="45" t="s">
        <v>7878</v>
      </c>
      <c r="C3702" s="8" t="s">
        <v>7877</v>
      </c>
      <c r="D3702" s="54" t="s">
        <v>7879</v>
      </c>
      <c r="E3702" s="70">
        <v>10600</v>
      </c>
      <c r="F3702" s="26">
        <v>8490</v>
      </c>
      <c r="G3702" s="12">
        <f t="shared" si="57"/>
        <v>0.24852767962308597</v>
      </c>
      <c r="H3702" s="12" t="s">
        <v>7882</v>
      </c>
      <c r="I3702" s="12" t="s">
        <v>30239</v>
      </c>
      <c r="J3702" s="25" t="s">
        <v>60</v>
      </c>
    </row>
    <row r="3703" spans="2:10" ht="12.75">
      <c r="B3703" s="45" t="s">
        <v>998</v>
      </c>
      <c r="C3703" s="8" t="s">
        <v>997</v>
      </c>
      <c r="D3703" s="54" t="s">
        <v>999</v>
      </c>
      <c r="E3703" s="70">
        <v>10600</v>
      </c>
      <c r="F3703" s="26">
        <v>8500</v>
      </c>
      <c r="G3703" s="12">
        <f t="shared" si="57"/>
        <v>0.24705882352941178</v>
      </c>
      <c r="H3703" s="12" t="s">
        <v>1002</v>
      </c>
      <c r="I3703" s="12" t="s">
        <v>30240</v>
      </c>
      <c r="J3703" s="25" t="s">
        <v>60</v>
      </c>
    </row>
    <row r="3704" spans="2:10" ht="12.75">
      <c r="B3704" s="45" t="s">
        <v>1005</v>
      </c>
      <c r="C3704" s="8" t="s">
        <v>1004</v>
      </c>
      <c r="D3704" s="54" t="s">
        <v>1006</v>
      </c>
      <c r="E3704" s="70">
        <v>10600</v>
      </c>
      <c r="F3704" s="26">
        <v>8500</v>
      </c>
      <c r="G3704" s="12">
        <f t="shared" si="57"/>
        <v>0.24705882352941178</v>
      </c>
      <c r="H3704" s="12" t="s">
        <v>60</v>
      </c>
      <c r="I3704" s="12" t="s">
        <v>60</v>
      </c>
      <c r="J3704" s="25" t="s">
        <v>60</v>
      </c>
    </row>
    <row r="3705" spans="2:10" ht="12.75">
      <c r="B3705" s="45" t="s">
        <v>4332</v>
      </c>
      <c r="C3705" s="8" t="s">
        <v>4331</v>
      </c>
      <c r="D3705" s="54" t="s">
        <v>4333</v>
      </c>
      <c r="E3705" s="70">
        <v>10500</v>
      </c>
      <c r="F3705" s="26">
        <v>8400</v>
      </c>
      <c r="G3705" s="12">
        <f t="shared" si="57"/>
        <v>0.25</v>
      </c>
      <c r="H3705" s="12" t="s">
        <v>4335</v>
      </c>
      <c r="I3705" s="12" t="s">
        <v>30241</v>
      </c>
      <c r="J3705" s="25" t="s">
        <v>60</v>
      </c>
    </row>
    <row r="3706" spans="2:10" ht="12.75">
      <c r="B3706" s="45" t="s">
        <v>5019</v>
      </c>
      <c r="C3706" s="8" t="s">
        <v>5018</v>
      </c>
      <c r="D3706" s="54" t="s">
        <v>5020</v>
      </c>
      <c r="E3706" s="70">
        <v>10500</v>
      </c>
      <c r="F3706" s="26">
        <v>8400</v>
      </c>
      <c r="G3706" s="12">
        <f t="shared" si="57"/>
        <v>0.25</v>
      </c>
      <c r="H3706" s="12" t="s">
        <v>5022</v>
      </c>
      <c r="I3706" s="12" t="s">
        <v>30242</v>
      </c>
      <c r="J3706" s="25" t="s">
        <v>60</v>
      </c>
    </row>
    <row r="3707" spans="2:10" ht="12.75">
      <c r="B3707" s="45" t="s">
        <v>6536</v>
      </c>
      <c r="C3707" s="8" t="s">
        <v>6535</v>
      </c>
      <c r="D3707" s="54" t="s">
        <v>6537</v>
      </c>
      <c r="E3707" s="70">
        <v>10500</v>
      </c>
      <c r="F3707" s="26">
        <v>8400</v>
      </c>
      <c r="G3707" s="12">
        <f t="shared" si="57"/>
        <v>0.25</v>
      </c>
      <c r="H3707" s="12" t="s">
        <v>6539</v>
      </c>
      <c r="I3707" s="12" t="s">
        <v>30243</v>
      </c>
      <c r="J3707" s="25" t="s">
        <v>60</v>
      </c>
    </row>
    <row r="3708" spans="2:10" ht="12.75">
      <c r="B3708" s="46" t="s">
        <v>6591</v>
      </c>
      <c r="C3708" s="8" t="s">
        <v>6585</v>
      </c>
      <c r="D3708" s="54" t="s">
        <v>6592</v>
      </c>
      <c r="E3708" s="70">
        <v>10500</v>
      </c>
      <c r="F3708" s="26">
        <v>8400</v>
      </c>
      <c r="G3708" s="12">
        <f t="shared" si="57"/>
        <v>0.25</v>
      </c>
      <c r="H3708" s="12" t="s">
        <v>6562</v>
      </c>
      <c r="I3708" s="12" t="s">
        <v>30244</v>
      </c>
      <c r="J3708" s="25" t="s">
        <v>60</v>
      </c>
    </row>
    <row r="3709" spans="2:10" ht="12.75">
      <c r="B3709" s="72" t="s">
        <v>9068</v>
      </c>
      <c r="C3709" s="8" t="s">
        <v>60</v>
      </c>
      <c r="D3709" s="54" t="s">
        <v>9069</v>
      </c>
      <c r="E3709" s="70">
        <v>10500</v>
      </c>
      <c r="F3709" s="26">
        <v>8401</v>
      </c>
      <c r="G3709" s="12">
        <f t="shared" si="57"/>
        <v>0.24985120818950124</v>
      </c>
      <c r="H3709" s="12" t="s">
        <v>31990</v>
      </c>
      <c r="I3709" s="12" t="s">
        <v>30245</v>
      </c>
      <c r="J3709" s="25" t="s">
        <v>60</v>
      </c>
    </row>
    <row r="3710" spans="2:10" ht="12.75">
      <c r="B3710" s="72" t="s">
        <v>11937</v>
      </c>
      <c r="C3710" s="8" t="s">
        <v>24886</v>
      </c>
      <c r="D3710" s="54" t="s">
        <v>11938</v>
      </c>
      <c r="E3710" s="70">
        <v>10500</v>
      </c>
      <c r="F3710" s="26">
        <v>8372</v>
      </c>
      <c r="G3710" s="12">
        <f t="shared" si="57"/>
        <v>0.25418060200668902</v>
      </c>
      <c r="H3710" s="12" t="s">
        <v>32011</v>
      </c>
      <c r="I3710" s="12" t="s">
        <v>30246</v>
      </c>
      <c r="J3710" s="25" t="s">
        <v>60</v>
      </c>
    </row>
    <row r="3711" spans="2:10" ht="12.75">
      <c r="B3711" s="72" t="s">
        <v>14681</v>
      </c>
      <c r="C3711" s="8" t="s">
        <v>25400</v>
      </c>
      <c r="D3711" s="54" t="s">
        <v>14682</v>
      </c>
      <c r="E3711" s="70">
        <v>10500</v>
      </c>
      <c r="F3711" s="26">
        <v>8363</v>
      </c>
      <c r="G3711" s="12">
        <f t="shared" si="57"/>
        <v>0.25553031208896337</v>
      </c>
      <c r="H3711" s="12" t="s">
        <v>31950</v>
      </c>
      <c r="I3711" s="12" t="s">
        <v>30247</v>
      </c>
      <c r="J3711" s="25" t="s">
        <v>60</v>
      </c>
    </row>
    <row r="3712" spans="2:10" ht="12.75">
      <c r="B3712" s="72" t="s">
        <v>17334</v>
      </c>
      <c r="C3712" s="8" t="s">
        <v>26022</v>
      </c>
      <c r="D3712" s="54" t="s">
        <v>17335</v>
      </c>
      <c r="E3712" s="70">
        <v>10500</v>
      </c>
      <c r="F3712" s="26">
        <v>8374</v>
      </c>
      <c r="G3712" s="12">
        <f t="shared" si="57"/>
        <v>0.25388106042512537</v>
      </c>
      <c r="H3712" s="12" t="s">
        <v>60</v>
      </c>
      <c r="I3712" s="12" t="s">
        <v>30248</v>
      </c>
      <c r="J3712" s="25" t="s">
        <v>60</v>
      </c>
    </row>
    <row r="3713" spans="2:10" ht="12.75">
      <c r="B3713" s="72" t="s">
        <v>17338</v>
      </c>
      <c r="C3713" s="8" t="s">
        <v>26023</v>
      </c>
      <c r="D3713" s="54" t="s">
        <v>17339</v>
      </c>
      <c r="E3713" s="70">
        <v>10500</v>
      </c>
      <c r="F3713" s="26">
        <v>8428</v>
      </c>
      <c r="G3713" s="12">
        <f t="shared" si="57"/>
        <v>0.24584717607973428</v>
      </c>
      <c r="H3713" s="12" t="s">
        <v>31984</v>
      </c>
      <c r="I3713" s="12" t="s">
        <v>30249</v>
      </c>
      <c r="J3713" s="25" t="s">
        <v>60</v>
      </c>
    </row>
    <row r="3714" spans="2:10" ht="12.75">
      <c r="B3714" s="72" t="s">
        <v>20819</v>
      </c>
      <c r="C3714" s="8" t="s">
        <v>26622</v>
      </c>
      <c r="D3714" s="54" t="s">
        <v>20820</v>
      </c>
      <c r="E3714" s="70">
        <v>10500</v>
      </c>
      <c r="F3714" s="26">
        <v>8385</v>
      </c>
      <c r="G3714" s="12">
        <f t="shared" ref="G3714:G3777" si="58">IFERROR(E3714/F3714-1,0)</f>
        <v>0.25223613595706618</v>
      </c>
      <c r="H3714" s="12" t="s">
        <v>60</v>
      </c>
      <c r="I3714" s="12" t="s">
        <v>60</v>
      </c>
      <c r="J3714" s="25" t="s">
        <v>60</v>
      </c>
    </row>
    <row r="3715" spans="2:10" ht="12.75">
      <c r="B3715" s="72" t="s">
        <v>20823</v>
      </c>
      <c r="C3715" s="8" t="s">
        <v>26623</v>
      </c>
      <c r="D3715" s="54" t="s">
        <v>20824</v>
      </c>
      <c r="E3715" s="70">
        <v>10500</v>
      </c>
      <c r="F3715" s="26">
        <v>8419</v>
      </c>
      <c r="G3715" s="12">
        <f t="shared" si="58"/>
        <v>0.24717899988122105</v>
      </c>
      <c r="H3715" s="12" t="s">
        <v>31778</v>
      </c>
      <c r="I3715" s="12" t="s">
        <v>30250</v>
      </c>
      <c r="J3715" s="25" t="s">
        <v>60</v>
      </c>
    </row>
    <row r="3716" spans="2:10" ht="12.75">
      <c r="B3716" s="72" t="s">
        <v>21940</v>
      </c>
      <c r="C3716" s="8" t="s">
        <v>26822</v>
      </c>
      <c r="D3716" s="54" t="s">
        <v>21941</v>
      </c>
      <c r="E3716" s="70">
        <v>10500</v>
      </c>
      <c r="F3716" s="26">
        <v>8396</v>
      </c>
      <c r="G3716" s="12">
        <f t="shared" si="58"/>
        <v>0.25059552167698906</v>
      </c>
      <c r="H3716" s="12" t="s">
        <v>31928</v>
      </c>
      <c r="I3716" s="12" t="s">
        <v>30251</v>
      </c>
      <c r="J3716" s="25" t="s">
        <v>60</v>
      </c>
    </row>
    <row r="3717" spans="2:10" ht="12.75">
      <c r="B3717" s="46" t="s">
        <v>6665</v>
      </c>
      <c r="C3717" s="8" t="s">
        <v>6664</v>
      </c>
      <c r="D3717" s="54" t="s">
        <v>6666</v>
      </c>
      <c r="E3717" s="70">
        <v>10600</v>
      </c>
      <c r="F3717" s="26">
        <v>8500</v>
      </c>
      <c r="G3717" s="12">
        <f t="shared" si="58"/>
        <v>0.24705882352941178</v>
      </c>
      <c r="H3717" s="12" t="s">
        <v>6668</v>
      </c>
      <c r="I3717" s="12" t="s">
        <v>30252</v>
      </c>
      <c r="J3717" s="25" t="s">
        <v>60</v>
      </c>
    </row>
    <row r="3718" spans="2:10" ht="12.75">
      <c r="B3718" s="46" t="s">
        <v>6806</v>
      </c>
      <c r="C3718" s="8" t="s">
        <v>6805</v>
      </c>
      <c r="D3718" s="54" t="s">
        <v>6807</v>
      </c>
      <c r="E3718" s="70">
        <v>10600</v>
      </c>
      <c r="F3718" s="26">
        <v>8500</v>
      </c>
      <c r="G3718" s="12">
        <f t="shared" si="58"/>
        <v>0.24705882352941178</v>
      </c>
      <c r="H3718" s="12" t="s">
        <v>6809</v>
      </c>
      <c r="I3718" s="12" t="s">
        <v>30253</v>
      </c>
      <c r="J3718" s="25" t="s">
        <v>60</v>
      </c>
    </row>
    <row r="3719" spans="2:10" ht="12.75">
      <c r="B3719" s="46" t="s">
        <v>6840</v>
      </c>
      <c r="C3719" s="8" t="s">
        <v>6839</v>
      </c>
      <c r="D3719" s="54" t="s">
        <v>6841</v>
      </c>
      <c r="E3719" s="70">
        <v>10600</v>
      </c>
      <c r="F3719" s="26">
        <v>8500</v>
      </c>
      <c r="G3719" s="12">
        <f t="shared" si="58"/>
        <v>0.24705882352941178</v>
      </c>
      <c r="H3719" s="12" t="s">
        <v>6843</v>
      </c>
      <c r="I3719" s="12" t="s">
        <v>30254</v>
      </c>
      <c r="J3719" s="25" t="s">
        <v>60</v>
      </c>
    </row>
    <row r="3720" spans="2:10" ht="12.75">
      <c r="B3720" s="46" t="s">
        <v>6846</v>
      </c>
      <c r="C3720" s="8" t="s">
        <v>6845</v>
      </c>
      <c r="D3720" s="54" t="s">
        <v>6847</v>
      </c>
      <c r="E3720" s="70">
        <v>10600</v>
      </c>
      <c r="F3720" s="26">
        <v>8500</v>
      </c>
      <c r="G3720" s="12">
        <f t="shared" si="58"/>
        <v>0.24705882352941178</v>
      </c>
      <c r="H3720" s="12" t="s">
        <v>6843</v>
      </c>
      <c r="I3720" s="12" t="s">
        <v>30255</v>
      </c>
      <c r="J3720" s="25" t="s">
        <v>60</v>
      </c>
    </row>
    <row r="3721" spans="2:10" ht="12.75">
      <c r="B3721" s="46" t="s">
        <v>7014</v>
      </c>
      <c r="C3721" s="8" t="s">
        <v>7013</v>
      </c>
      <c r="D3721" s="54" t="s">
        <v>7015</v>
      </c>
      <c r="E3721" s="70">
        <v>10600</v>
      </c>
      <c r="F3721" s="26">
        <v>8500</v>
      </c>
      <c r="G3721" s="12">
        <f t="shared" si="58"/>
        <v>0.24705882352941178</v>
      </c>
      <c r="H3721" s="12" t="s">
        <v>6920</v>
      </c>
      <c r="I3721" s="12" t="s">
        <v>30256</v>
      </c>
      <c r="J3721" s="25" t="s">
        <v>60</v>
      </c>
    </row>
    <row r="3722" spans="2:10" ht="12.75">
      <c r="B3722" s="46" t="s">
        <v>7201</v>
      </c>
      <c r="C3722" s="8" t="s">
        <v>7200</v>
      </c>
      <c r="D3722" s="54" t="s">
        <v>7202</v>
      </c>
      <c r="E3722" s="70">
        <v>10600</v>
      </c>
      <c r="F3722" s="26">
        <v>8500</v>
      </c>
      <c r="G3722" s="12">
        <f t="shared" si="58"/>
        <v>0.24705882352941178</v>
      </c>
      <c r="H3722" s="12" t="s">
        <v>60</v>
      </c>
      <c r="I3722" s="12" t="s">
        <v>30257</v>
      </c>
      <c r="J3722" s="25" t="s">
        <v>60</v>
      </c>
    </row>
    <row r="3723" spans="2:10" ht="12.75">
      <c r="B3723" s="46" t="s">
        <v>7206</v>
      </c>
      <c r="C3723" s="8" t="s">
        <v>7205</v>
      </c>
      <c r="D3723" s="54" t="s">
        <v>7207</v>
      </c>
      <c r="E3723" s="70">
        <v>10600</v>
      </c>
      <c r="F3723" s="26">
        <v>8500</v>
      </c>
      <c r="G3723" s="12">
        <f t="shared" si="58"/>
        <v>0.24705882352941178</v>
      </c>
      <c r="H3723" s="12" t="s">
        <v>60</v>
      </c>
      <c r="I3723" s="12" t="s">
        <v>30258</v>
      </c>
      <c r="J3723" s="25" t="s">
        <v>60</v>
      </c>
    </row>
    <row r="3724" spans="2:10" ht="12.75">
      <c r="B3724" s="46" t="s">
        <v>7216</v>
      </c>
      <c r="C3724" s="8" t="s">
        <v>7215</v>
      </c>
      <c r="D3724" s="54" t="s">
        <v>7217</v>
      </c>
      <c r="E3724" s="70">
        <v>10600</v>
      </c>
      <c r="F3724" s="26">
        <v>8500</v>
      </c>
      <c r="G3724" s="12">
        <f t="shared" si="58"/>
        <v>0.24705882352941178</v>
      </c>
      <c r="H3724" s="12" t="s">
        <v>60</v>
      </c>
      <c r="I3724" s="12" t="s">
        <v>30259</v>
      </c>
      <c r="J3724" s="25" t="s">
        <v>60</v>
      </c>
    </row>
    <row r="3725" spans="2:10" ht="12.75">
      <c r="B3725" s="72" t="s">
        <v>14685</v>
      </c>
      <c r="C3725" s="8" t="s">
        <v>25401</v>
      </c>
      <c r="D3725" s="54" t="s">
        <v>14686</v>
      </c>
      <c r="E3725" s="70">
        <v>10600</v>
      </c>
      <c r="F3725" s="26">
        <v>8485</v>
      </c>
      <c r="G3725" s="12">
        <f t="shared" si="58"/>
        <v>0.24926340601060692</v>
      </c>
      <c r="H3725" s="12" t="s">
        <v>31683</v>
      </c>
      <c r="I3725" s="12" t="s">
        <v>30260</v>
      </c>
      <c r="J3725" s="25" t="s">
        <v>60</v>
      </c>
    </row>
    <row r="3726" spans="2:10" ht="12.75">
      <c r="B3726" s="72" t="s">
        <v>16835</v>
      </c>
      <c r="C3726" s="8" t="s">
        <v>25902</v>
      </c>
      <c r="D3726" s="54" t="s">
        <v>16836</v>
      </c>
      <c r="E3726" s="70">
        <v>10600</v>
      </c>
      <c r="F3726" s="26">
        <v>8456</v>
      </c>
      <c r="G3726" s="12">
        <f t="shared" si="58"/>
        <v>0.25354777672658457</v>
      </c>
      <c r="H3726" s="12" t="s">
        <v>31876</v>
      </c>
      <c r="I3726" s="12" t="s">
        <v>30261</v>
      </c>
      <c r="J3726" s="25" t="s">
        <v>60</v>
      </c>
    </row>
    <row r="3727" spans="2:10" ht="12.75">
      <c r="B3727" s="72" t="s">
        <v>17031</v>
      </c>
      <c r="C3727" s="8" t="s">
        <v>25948</v>
      </c>
      <c r="D3727" s="54" t="s">
        <v>17032</v>
      </c>
      <c r="E3727" s="70">
        <v>10600</v>
      </c>
      <c r="F3727" s="26">
        <v>8448</v>
      </c>
      <c r="G3727" s="12">
        <f t="shared" si="58"/>
        <v>0.2547348484848484</v>
      </c>
      <c r="H3727" s="12" t="s">
        <v>60</v>
      </c>
      <c r="I3727" s="12" t="s">
        <v>30262</v>
      </c>
      <c r="J3727" s="25" t="s">
        <v>60</v>
      </c>
    </row>
    <row r="3728" spans="2:10" ht="12.75">
      <c r="B3728" s="72" t="s">
        <v>17342</v>
      </c>
      <c r="C3728" s="8" t="s">
        <v>26024</v>
      </c>
      <c r="D3728" s="54" t="s">
        <v>17343</v>
      </c>
      <c r="E3728" s="70">
        <v>10600</v>
      </c>
      <c r="F3728" s="26">
        <v>8482</v>
      </c>
      <c r="G3728" s="12">
        <f t="shared" si="58"/>
        <v>0.24970525819382217</v>
      </c>
      <c r="H3728" s="12" t="s">
        <v>60</v>
      </c>
      <c r="I3728" s="12" t="s">
        <v>60</v>
      </c>
      <c r="J3728" s="25" t="s">
        <v>60</v>
      </c>
    </row>
    <row r="3729" spans="2:10" ht="12.75">
      <c r="B3729" s="72" t="s">
        <v>17787</v>
      </c>
      <c r="C3729" s="8" t="s">
        <v>26116</v>
      </c>
      <c r="D3729" s="54" t="s">
        <v>17788</v>
      </c>
      <c r="E3729" s="70">
        <v>10600</v>
      </c>
      <c r="F3729" s="26">
        <v>8503</v>
      </c>
      <c r="G3729" s="12">
        <f t="shared" si="58"/>
        <v>0.24661884040926729</v>
      </c>
      <c r="H3729" s="12" t="s">
        <v>60</v>
      </c>
      <c r="I3729" s="12" t="s">
        <v>30263</v>
      </c>
      <c r="J3729" s="25" t="s">
        <v>60</v>
      </c>
    </row>
    <row r="3730" spans="2:10" ht="12.75">
      <c r="B3730" s="72" t="s">
        <v>21417</v>
      </c>
      <c r="C3730" s="8" t="s">
        <v>26729</v>
      </c>
      <c r="D3730" s="54" t="s">
        <v>21418</v>
      </c>
      <c r="E3730" s="70">
        <v>10600</v>
      </c>
      <c r="F3730" s="26">
        <v>8472</v>
      </c>
      <c r="G3730" s="12">
        <f t="shared" si="58"/>
        <v>0.25118035882908396</v>
      </c>
      <c r="H3730" s="12" t="s">
        <v>31698</v>
      </c>
      <c r="I3730" s="12" t="s">
        <v>30264</v>
      </c>
      <c r="J3730" s="25" t="s">
        <v>60</v>
      </c>
    </row>
    <row r="3731" spans="2:10" ht="12.75">
      <c r="B3731" s="45" t="s">
        <v>4280</v>
      </c>
      <c r="C3731" s="8" t="s">
        <v>4279</v>
      </c>
      <c r="D3731" s="54" t="s">
        <v>4281</v>
      </c>
      <c r="E3731" s="70">
        <v>10800</v>
      </c>
      <c r="F3731" s="26">
        <v>8600</v>
      </c>
      <c r="G3731" s="12">
        <f t="shared" si="58"/>
        <v>0.2558139534883721</v>
      </c>
      <c r="H3731" s="12" t="s">
        <v>4277</v>
      </c>
      <c r="I3731" s="12" t="s">
        <v>30265</v>
      </c>
      <c r="J3731" s="25" t="s">
        <v>60</v>
      </c>
    </row>
    <row r="3732" spans="2:10" ht="12.75">
      <c r="B3732" s="45" t="s">
        <v>4661</v>
      </c>
      <c r="C3732" s="8" t="s">
        <v>4660</v>
      </c>
      <c r="D3732" s="54" t="s">
        <v>4662</v>
      </c>
      <c r="E3732" s="70">
        <v>10800</v>
      </c>
      <c r="F3732" s="26">
        <v>8600</v>
      </c>
      <c r="G3732" s="12">
        <f t="shared" si="58"/>
        <v>0.2558139534883721</v>
      </c>
      <c r="H3732" s="12" t="s">
        <v>4629</v>
      </c>
      <c r="I3732" s="12" t="s">
        <v>30266</v>
      </c>
      <c r="J3732" s="25" t="s">
        <v>60</v>
      </c>
    </row>
    <row r="3733" spans="2:10" ht="12.75">
      <c r="B3733" s="47" t="s">
        <v>6570</v>
      </c>
      <c r="C3733" s="8" t="s">
        <v>6569</v>
      </c>
      <c r="D3733" s="54" t="s">
        <v>6571</v>
      </c>
      <c r="E3733" s="70">
        <v>10800</v>
      </c>
      <c r="F3733" s="26">
        <v>8600</v>
      </c>
      <c r="G3733" s="12">
        <f t="shared" si="58"/>
        <v>0.2558139534883721</v>
      </c>
      <c r="H3733" s="12" t="s">
        <v>6562</v>
      </c>
      <c r="I3733" s="12" t="s">
        <v>30267</v>
      </c>
      <c r="J3733" s="25" t="s">
        <v>60</v>
      </c>
    </row>
    <row r="3734" spans="2:10" ht="12.75">
      <c r="B3734" s="72" t="s">
        <v>16851</v>
      </c>
      <c r="C3734" s="8" t="s">
        <v>25832</v>
      </c>
      <c r="D3734" s="54" t="s">
        <v>16852</v>
      </c>
      <c r="E3734" s="70">
        <v>10700</v>
      </c>
      <c r="F3734" s="26">
        <v>8545</v>
      </c>
      <c r="G3734" s="12">
        <f t="shared" si="58"/>
        <v>0.25219426565242831</v>
      </c>
      <c r="H3734" s="12" t="s">
        <v>31925</v>
      </c>
      <c r="I3734" s="12" t="s">
        <v>30268</v>
      </c>
      <c r="J3734" s="25" t="s">
        <v>60</v>
      </c>
    </row>
    <row r="3735" spans="2:10" ht="12.75">
      <c r="B3735" s="72" t="s">
        <v>17347</v>
      </c>
      <c r="C3735" s="8" t="s">
        <v>26025</v>
      </c>
      <c r="D3735" s="54" t="s">
        <v>17348</v>
      </c>
      <c r="E3735" s="70">
        <v>10800</v>
      </c>
      <c r="F3735" s="26">
        <v>8600</v>
      </c>
      <c r="G3735" s="12">
        <f t="shared" si="58"/>
        <v>0.2558139534883721</v>
      </c>
      <c r="H3735" s="12" t="s">
        <v>60</v>
      </c>
      <c r="I3735" s="12" t="s">
        <v>30269</v>
      </c>
      <c r="J3735" s="25" t="s">
        <v>60</v>
      </c>
    </row>
    <row r="3736" spans="2:10" ht="12.75">
      <c r="B3736" s="72" t="s">
        <v>21421</v>
      </c>
      <c r="C3736" s="8" t="s">
        <v>26734</v>
      </c>
      <c r="D3736" s="54" t="s">
        <v>21422</v>
      </c>
      <c r="E3736" s="70">
        <v>10700</v>
      </c>
      <c r="F3736" s="26">
        <v>8533</v>
      </c>
      <c r="G3736" s="12">
        <f t="shared" si="58"/>
        <v>0.2539552326262744</v>
      </c>
      <c r="H3736" s="12" t="s">
        <v>31700</v>
      </c>
      <c r="I3736" s="12" t="s">
        <v>30270</v>
      </c>
      <c r="J3736" s="25" t="s">
        <v>60</v>
      </c>
    </row>
    <row r="3737" spans="2:10" ht="12.75">
      <c r="B3737" s="72" t="s">
        <v>23024</v>
      </c>
      <c r="C3737" s="8" t="s">
        <v>26989</v>
      </c>
      <c r="D3737" s="54" t="s">
        <v>23025</v>
      </c>
      <c r="E3737" s="70">
        <v>10800</v>
      </c>
      <c r="F3737" s="26">
        <v>8609</v>
      </c>
      <c r="G3737" s="12">
        <f t="shared" si="58"/>
        <v>0.25450110349634114</v>
      </c>
      <c r="H3737" s="12" t="s">
        <v>31967</v>
      </c>
      <c r="I3737" s="12" t="s">
        <v>30271</v>
      </c>
      <c r="J3737" s="25" t="s">
        <v>60</v>
      </c>
    </row>
    <row r="3738" spans="2:10" ht="12.75">
      <c r="B3738" s="72" t="s">
        <v>11941</v>
      </c>
      <c r="C3738" s="8" t="s">
        <v>24887</v>
      </c>
      <c r="D3738" s="54" t="s">
        <v>11942</v>
      </c>
      <c r="E3738" s="70">
        <v>10800</v>
      </c>
      <c r="F3738" s="26">
        <v>8679</v>
      </c>
      <c r="G3738" s="12">
        <f t="shared" si="58"/>
        <v>0.24438299343242309</v>
      </c>
      <c r="H3738" s="12" t="s">
        <v>32011</v>
      </c>
      <c r="I3738" s="12" t="s">
        <v>30272</v>
      </c>
      <c r="J3738" s="25" t="s">
        <v>60</v>
      </c>
    </row>
    <row r="3739" spans="2:10" ht="12.75">
      <c r="B3739" s="72" t="s">
        <v>14689</v>
      </c>
      <c r="C3739" s="8" t="s">
        <v>60</v>
      </c>
      <c r="D3739" s="54" t="s">
        <v>14690</v>
      </c>
      <c r="E3739" s="70">
        <v>10800</v>
      </c>
      <c r="F3739" s="26">
        <v>8638</v>
      </c>
      <c r="G3739" s="12">
        <f t="shared" si="58"/>
        <v>0.25028941884695532</v>
      </c>
      <c r="H3739" s="12" t="s">
        <v>31683</v>
      </c>
      <c r="I3739" s="12" t="s">
        <v>30273</v>
      </c>
      <c r="J3739" s="25" t="s">
        <v>60</v>
      </c>
    </row>
    <row r="3740" spans="2:10" ht="12.75">
      <c r="B3740" s="72" t="s">
        <v>17035</v>
      </c>
      <c r="C3740" s="8" t="s">
        <v>25949</v>
      </c>
      <c r="D3740" s="54" t="s">
        <v>17036</v>
      </c>
      <c r="E3740" s="70">
        <v>10900</v>
      </c>
      <c r="F3740" s="26">
        <v>8690</v>
      </c>
      <c r="G3740" s="12">
        <f t="shared" si="58"/>
        <v>0.2543153049482163</v>
      </c>
      <c r="H3740" s="12" t="s">
        <v>60</v>
      </c>
      <c r="I3740" s="12" t="s">
        <v>30274</v>
      </c>
      <c r="J3740" s="25" t="s">
        <v>60</v>
      </c>
    </row>
    <row r="3741" spans="2:10" ht="12.75">
      <c r="B3741" s="72" t="s">
        <v>20827</v>
      </c>
      <c r="C3741" s="8" t="s">
        <v>26624</v>
      </c>
      <c r="D3741" s="54" t="s">
        <v>20828</v>
      </c>
      <c r="E3741" s="70">
        <v>10800</v>
      </c>
      <c r="F3741" s="26">
        <v>8620</v>
      </c>
      <c r="G3741" s="12">
        <f t="shared" si="58"/>
        <v>0.25290023201856138</v>
      </c>
      <c r="H3741" s="12" t="s">
        <v>60</v>
      </c>
      <c r="I3741" s="12" t="s">
        <v>30275</v>
      </c>
      <c r="J3741" s="25" t="s">
        <v>60</v>
      </c>
    </row>
    <row r="3742" spans="2:10" ht="12.75">
      <c r="B3742" s="72" t="s">
        <v>23028</v>
      </c>
      <c r="C3742" s="8" t="s">
        <v>26990</v>
      </c>
      <c r="D3742" s="54" t="s">
        <v>23029</v>
      </c>
      <c r="E3742" s="70">
        <v>10800</v>
      </c>
      <c r="F3742" s="26">
        <v>8657</v>
      </c>
      <c r="G3742" s="12">
        <f t="shared" si="58"/>
        <v>0.24754533903199727</v>
      </c>
      <c r="H3742" s="12" t="s">
        <v>31992</v>
      </c>
      <c r="I3742" s="12" t="s">
        <v>30276</v>
      </c>
      <c r="J3742" s="25" t="s">
        <v>60</v>
      </c>
    </row>
    <row r="3743" spans="2:10" ht="12.75">
      <c r="B3743" s="72" t="s">
        <v>23298</v>
      </c>
      <c r="C3743" s="8" t="s">
        <v>27042</v>
      </c>
      <c r="D3743" s="54" t="s">
        <v>23299</v>
      </c>
      <c r="E3743" s="70">
        <v>10900</v>
      </c>
      <c r="F3743" s="26">
        <v>8686</v>
      </c>
      <c r="G3743" s="12">
        <f t="shared" si="58"/>
        <v>0.25489293115358058</v>
      </c>
      <c r="H3743" s="12" t="s">
        <v>32031</v>
      </c>
      <c r="I3743" s="12" t="s">
        <v>30277</v>
      </c>
      <c r="J3743" s="25" t="s">
        <v>60</v>
      </c>
    </row>
    <row r="3744" spans="2:10" ht="12.75">
      <c r="B3744" s="72" t="s">
        <v>24028</v>
      </c>
      <c r="C3744" s="8" t="s">
        <v>60</v>
      </c>
      <c r="D3744" s="54" t="s">
        <v>24029</v>
      </c>
      <c r="E3744" s="70">
        <v>10900</v>
      </c>
      <c r="F3744" s="26">
        <v>8683</v>
      </c>
      <c r="G3744" s="12">
        <f t="shared" si="58"/>
        <v>0.25532650005758373</v>
      </c>
      <c r="H3744" s="12" t="s">
        <v>60</v>
      </c>
      <c r="I3744" s="12" t="s">
        <v>30278</v>
      </c>
      <c r="J3744" s="25" t="s">
        <v>60</v>
      </c>
    </row>
    <row r="3745" spans="2:10" ht="12.75">
      <c r="B3745" s="45" t="s">
        <v>4833</v>
      </c>
      <c r="C3745" s="8" t="s">
        <v>4832</v>
      </c>
      <c r="D3745" s="54" t="s">
        <v>4834</v>
      </c>
      <c r="E3745" s="70">
        <v>10900</v>
      </c>
      <c r="F3745" s="26">
        <v>8700</v>
      </c>
      <c r="G3745" s="12">
        <f t="shared" si="58"/>
        <v>0.25287356321839072</v>
      </c>
      <c r="H3745" s="12" t="s">
        <v>4815</v>
      </c>
      <c r="I3745" s="12" t="s">
        <v>30279</v>
      </c>
      <c r="J3745" s="25" t="s">
        <v>60</v>
      </c>
    </row>
    <row r="3746" spans="2:10" ht="12.75">
      <c r="B3746" s="45" t="s">
        <v>4869</v>
      </c>
      <c r="C3746" s="8" t="s">
        <v>4868</v>
      </c>
      <c r="D3746" s="54" t="s">
        <v>4870</v>
      </c>
      <c r="E3746" s="70">
        <v>10900</v>
      </c>
      <c r="F3746" s="26">
        <v>8700</v>
      </c>
      <c r="G3746" s="12">
        <f t="shared" si="58"/>
        <v>0.25287356321839072</v>
      </c>
      <c r="H3746" s="12" t="s">
        <v>4873</v>
      </c>
      <c r="I3746" s="12" t="s">
        <v>60</v>
      </c>
      <c r="J3746" s="25" t="s">
        <v>60</v>
      </c>
    </row>
    <row r="3747" spans="2:10" ht="12.75">
      <c r="B3747" s="72" t="s">
        <v>16839</v>
      </c>
      <c r="C3747" s="8" t="s">
        <v>25903</v>
      </c>
      <c r="D3747" s="54" t="s">
        <v>16840</v>
      </c>
      <c r="E3747" s="70">
        <v>10900</v>
      </c>
      <c r="F3747" s="26">
        <v>8739</v>
      </c>
      <c r="G3747" s="12">
        <f t="shared" si="58"/>
        <v>0.2472822977457374</v>
      </c>
      <c r="H3747" s="12" t="s">
        <v>31876</v>
      </c>
      <c r="I3747" s="12" t="s">
        <v>30280</v>
      </c>
      <c r="J3747" s="25" t="s">
        <v>60</v>
      </c>
    </row>
    <row r="3748" spans="2:10" ht="12.75">
      <c r="B3748" s="72" t="s">
        <v>17167</v>
      </c>
      <c r="C3748" s="8" t="s">
        <v>25980</v>
      </c>
      <c r="D3748" s="54" t="s">
        <v>17168</v>
      </c>
      <c r="E3748" s="70">
        <v>11000</v>
      </c>
      <c r="F3748" s="26">
        <v>8777</v>
      </c>
      <c r="G3748" s="12">
        <f t="shared" si="58"/>
        <v>0.2532756066993278</v>
      </c>
      <c r="H3748" s="12" t="s">
        <v>32006</v>
      </c>
      <c r="I3748" s="12" t="s">
        <v>30281</v>
      </c>
      <c r="J3748" s="25" t="s">
        <v>60</v>
      </c>
    </row>
    <row r="3749" spans="2:10" ht="12.75">
      <c r="B3749" s="72" t="s">
        <v>8924</v>
      </c>
      <c r="C3749" s="8">
        <v>4932479244</v>
      </c>
      <c r="D3749" s="54" t="s">
        <v>8925</v>
      </c>
      <c r="E3749" s="70">
        <v>11000</v>
      </c>
      <c r="F3749" s="26">
        <v>8821</v>
      </c>
      <c r="G3749" s="12">
        <f t="shared" si="58"/>
        <v>0.24702414692211772</v>
      </c>
      <c r="H3749" s="12" t="s">
        <v>32059</v>
      </c>
      <c r="I3749" s="12" t="s">
        <v>30282</v>
      </c>
      <c r="J3749" s="25" t="s">
        <v>60</v>
      </c>
    </row>
    <row r="3750" spans="2:10" ht="12.75">
      <c r="B3750" s="72" t="s">
        <v>14693</v>
      </c>
      <c r="C3750" s="8" t="s">
        <v>25402</v>
      </c>
      <c r="D3750" s="54" t="s">
        <v>14694</v>
      </c>
      <c r="E3750" s="70">
        <v>11000</v>
      </c>
      <c r="F3750" s="26">
        <v>8810</v>
      </c>
      <c r="G3750" s="12">
        <f t="shared" si="58"/>
        <v>0.24858115777525547</v>
      </c>
      <c r="H3750" s="12" t="s">
        <v>31950</v>
      </c>
      <c r="I3750" s="12" t="s">
        <v>30283</v>
      </c>
      <c r="J3750" s="25" t="s">
        <v>60</v>
      </c>
    </row>
    <row r="3751" spans="2:10" ht="12.75">
      <c r="B3751" s="72" t="s">
        <v>14697</v>
      </c>
      <c r="C3751" s="8" t="s">
        <v>25403</v>
      </c>
      <c r="D3751" s="54" t="s">
        <v>14698</v>
      </c>
      <c r="E3751" s="70">
        <v>11000</v>
      </c>
      <c r="F3751" s="26">
        <v>8810</v>
      </c>
      <c r="G3751" s="12">
        <f t="shared" si="58"/>
        <v>0.24858115777525547</v>
      </c>
      <c r="H3751" s="12" t="s">
        <v>31731</v>
      </c>
      <c r="I3751" s="12" t="s">
        <v>30284</v>
      </c>
      <c r="J3751" s="25" t="s">
        <v>60</v>
      </c>
    </row>
    <row r="3752" spans="2:10" ht="12.75">
      <c r="B3752" s="72" t="s">
        <v>17351</v>
      </c>
      <c r="C3752" s="8" t="s">
        <v>26026</v>
      </c>
      <c r="D3752" s="54" t="s">
        <v>17352</v>
      </c>
      <c r="E3752" s="70">
        <v>11100</v>
      </c>
      <c r="F3752" s="26">
        <v>8859</v>
      </c>
      <c r="G3752" s="12">
        <f t="shared" si="58"/>
        <v>0.25296308838469361</v>
      </c>
      <c r="H3752" s="12" t="s">
        <v>60</v>
      </c>
      <c r="I3752" s="12" t="s">
        <v>30285</v>
      </c>
      <c r="J3752" s="25" t="s">
        <v>60</v>
      </c>
    </row>
    <row r="3753" spans="2:10" ht="12.75">
      <c r="B3753" s="72" t="s">
        <v>19186</v>
      </c>
      <c r="C3753" s="8" t="s">
        <v>26364</v>
      </c>
      <c r="D3753" s="54" t="s">
        <v>19187</v>
      </c>
      <c r="E3753" s="70">
        <v>11000</v>
      </c>
      <c r="F3753" s="26">
        <v>8821</v>
      </c>
      <c r="G3753" s="12">
        <f t="shared" si="58"/>
        <v>0.24702414692211772</v>
      </c>
      <c r="H3753" s="12" t="s">
        <v>32059</v>
      </c>
      <c r="I3753" s="12" t="s">
        <v>30286</v>
      </c>
      <c r="J3753" s="25" t="s">
        <v>60</v>
      </c>
    </row>
    <row r="3754" spans="2:10" ht="12.75">
      <c r="B3754" s="72" t="s">
        <v>19302</v>
      </c>
      <c r="C3754" s="8" t="s">
        <v>26387</v>
      </c>
      <c r="D3754" s="54" t="s">
        <v>19303</v>
      </c>
      <c r="E3754" s="70">
        <v>11000</v>
      </c>
      <c r="F3754" s="26">
        <v>8821</v>
      </c>
      <c r="G3754" s="12">
        <f t="shared" si="58"/>
        <v>0.24702414692211772</v>
      </c>
      <c r="H3754" s="12" t="s">
        <v>60</v>
      </c>
      <c r="I3754" s="12" t="s">
        <v>30287</v>
      </c>
      <c r="J3754" s="25" t="s">
        <v>60</v>
      </c>
    </row>
    <row r="3755" spans="2:10" ht="12.75">
      <c r="B3755" s="72" t="s">
        <v>23354</v>
      </c>
      <c r="C3755" s="8" t="s">
        <v>27053</v>
      </c>
      <c r="D3755" s="54" t="s">
        <v>23355</v>
      </c>
      <c r="E3755" s="70">
        <v>11100</v>
      </c>
      <c r="F3755" s="26">
        <v>8874</v>
      </c>
      <c r="G3755" s="12">
        <f t="shared" si="58"/>
        <v>0.25084516565246795</v>
      </c>
      <c r="H3755" s="12" t="s">
        <v>32060</v>
      </c>
      <c r="I3755" s="12" t="s">
        <v>30288</v>
      </c>
      <c r="J3755" s="25" t="s">
        <v>60</v>
      </c>
    </row>
    <row r="3756" spans="2:10" ht="12.75">
      <c r="B3756" s="45" t="s">
        <v>4828</v>
      </c>
      <c r="C3756" s="8" t="s">
        <v>4827</v>
      </c>
      <c r="D3756" s="54" t="s">
        <v>4829</v>
      </c>
      <c r="E3756" s="70">
        <v>11300</v>
      </c>
      <c r="F3756" s="26">
        <v>9000</v>
      </c>
      <c r="G3756" s="12">
        <f t="shared" si="58"/>
        <v>0.25555555555555554</v>
      </c>
      <c r="H3756" s="12" t="s">
        <v>4815</v>
      </c>
      <c r="I3756" s="12" t="s">
        <v>30289</v>
      </c>
      <c r="J3756" s="25" t="s">
        <v>60</v>
      </c>
    </row>
    <row r="3757" spans="2:10" ht="12.75">
      <c r="B3757" s="72" t="s">
        <v>10805</v>
      </c>
      <c r="C3757" s="8" t="s">
        <v>24630</v>
      </c>
      <c r="D3757" s="54" t="s">
        <v>10806</v>
      </c>
      <c r="E3757" s="70">
        <v>11200</v>
      </c>
      <c r="F3757" s="26">
        <v>8983</v>
      </c>
      <c r="G3757" s="12">
        <f t="shared" si="58"/>
        <v>0.24679951018590662</v>
      </c>
      <c r="H3757" s="12" t="s">
        <v>60</v>
      </c>
      <c r="I3757" s="12" t="s">
        <v>60</v>
      </c>
      <c r="J3757" s="25" t="s">
        <v>60</v>
      </c>
    </row>
    <row r="3758" spans="2:10" ht="12.75">
      <c r="B3758" s="72" t="s">
        <v>14705</v>
      </c>
      <c r="C3758" s="8" t="s">
        <v>25405</v>
      </c>
      <c r="D3758" s="54" t="s">
        <v>14706</v>
      </c>
      <c r="E3758" s="70">
        <v>11300</v>
      </c>
      <c r="F3758" s="26">
        <v>9016</v>
      </c>
      <c r="G3758" s="12">
        <f t="shared" si="58"/>
        <v>0.25332741792369129</v>
      </c>
      <c r="H3758" s="12" t="s">
        <v>32061</v>
      </c>
      <c r="I3758" s="12" t="s">
        <v>30290</v>
      </c>
      <c r="J3758" s="25" t="s">
        <v>60</v>
      </c>
    </row>
    <row r="3759" spans="2:10" ht="12.75">
      <c r="B3759" s="72" t="s">
        <v>14709</v>
      </c>
      <c r="C3759" s="8" t="s">
        <v>25406</v>
      </c>
      <c r="D3759" s="54" t="s">
        <v>14710</v>
      </c>
      <c r="E3759" s="70">
        <v>11200</v>
      </c>
      <c r="F3759" s="26">
        <v>8985</v>
      </c>
      <c r="G3759" s="12">
        <f t="shared" si="58"/>
        <v>0.24652198107957712</v>
      </c>
      <c r="H3759" s="12" t="s">
        <v>31950</v>
      </c>
      <c r="I3759" s="12" t="s">
        <v>30291</v>
      </c>
      <c r="J3759" s="25" t="s">
        <v>60</v>
      </c>
    </row>
    <row r="3760" spans="2:10" ht="12.75">
      <c r="B3760" s="72" t="s">
        <v>17171</v>
      </c>
      <c r="C3760" s="8" t="s">
        <v>25981</v>
      </c>
      <c r="D3760" s="54" t="s">
        <v>17172</v>
      </c>
      <c r="E3760" s="70">
        <v>11300</v>
      </c>
      <c r="F3760" s="26">
        <v>9000</v>
      </c>
      <c r="G3760" s="12">
        <f t="shared" si="58"/>
        <v>0.25555555555555554</v>
      </c>
      <c r="H3760" s="12" t="s">
        <v>32000</v>
      </c>
      <c r="I3760" s="12" t="s">
        <v>30292</v>
      </c>
      <c r="J3760" s="25" t="s">
        <v>60</v>
      </c>
    </row>
    <row r="3761" spans="2:10" ht="12.75">
      <c r="B3761" s="72" t="s">
        <v>17355</v>
      </c>
      <c r="C3761" s="8" t="s">
        <v>26027</v>
      </c>
      <c r="D3761" s="54" t="s">
        <v>17356</v>
      </c>
      <c r="E3761" s="70">
        <v>11300</v>
      </c>
      <c r="F3761" s="26">
        <v>9032</v>
      </c>
      <c r="G3761" s="12">
        <f t="shared" si="58"/>
        <v>0.25110717449069964</v>
      </c>
      <c r="H3761" s="12" t="s">
        <v>32037</v>
      </c>
      <c r="I3761" s="12" t="s">
        <v>30293</v>
      </c>
      <c r="J3761" s="25" t="s">
        <v>60</v>
      </c>
    </row>
    <row r="3762" spans="2:10" ht="12.75">
      <c r="B3762" s="72" t="s">
        <v>17359</v>
      </c>
      <c r="C3762" s="8" t="s">
        <v>26028</v>
      </c>
      <c r="D3762" s="54" t="s">
        <v>17360</v>
      </c>
      <c r="E3762" s="70">
        <v>11300</v>
      </c>
      <c r="F3762" s="26">
        <v>9032</v>
      </c>
      <c r="G3762" s="12">
        <f t="shared" si="58"/>
        <v>0.25110717449069964</v>
      </c>
      <c r="H3762" s="12" t="s">
        <v>32037</v>
      </c>
      <c r="I3762" s="12" t="s">
        <v>30294</v>
      </c>
      <c r="J3762" s="25" t="s">
        <v>60</v>
      </c>
    </row>
    <row r="3763" spans="2:10" ht="12.75">
      <c r="B3763" s="72" t="s">
        <v>22723</v>
      </c>
      <c r="C3763" s="8" t="s">
        <v>26930</v>
      </c>
      <c r="D3763" s="54" t="s">
        <v>22724</v>
      </c>
      <c r="E3763" s="70">
        <v>11200</v>
      </c>
      <c r="F3763" s="26">
        <v>8987</v>
      </c>
      <c r="G3763" s="12">
        <f t="shared" si="58"/>
        <v>0.24624457549794143</v>
      </c>
      <c r="H3763" s="12" t="s">
        <v>60</v>
      </c>
      <c r="I3763" s="12" t="s">
        <v>60</v>
      </c>
      <c r="J3763" s="25" t="s">
        <v>60</v>
      </c>
    </row>
    <row r="3764" spans="2:10" ht="12.75">
      <c r="B3764" s="72" t="s">
        <v>23640</v>
      </c>
      <c r="C3764" s="8" t="s">
        <v>27110</v>
      </c>
      <c r="D3764" s="54" t="s">
        <v>23641</v>
      </c>
      <c r="E3764" s="70">
        <v>11200</v>
      </c>
      <c r="F3764" s="26">
        <v>8983</v>
      </c>
      <c r="G3764" s="12">
        <f t="shared" si="58"/>
        <v>0.24679951018590662</v>
      </c>
      <c r="H3764" s="12" t="s">
        <v>60</v>
      </c>
      <c r="I3764" s="12" t="s">
        <v>30295</v>
      </c>
      <c r="J3764" s="25" t="s">
        <v>60</v>
      </c>
    </row>
    <row r="3765" spans="2:10" ht="12.75">
      <c r="B3765" s="72" t="s">
        <v>23644</v>
      </c>
      <c r="C3765" s="8" t="s">
        <v>27111</v>
      </c>
      <c r="D3765" s="54" t="s">
        <v>23645</v>
      </c>
      <c r="E3765" s="70">
        <v>11200</v>
      </c>
      <c r="F3765" s="26">
        <v>8983</v>
      </c>
      <c r="G3765" s="12">
        <f t="shared" si="58"/>
        <v>0.24679951018590662</v>
      </c>
      <c r="H3765" s="12" t="s">
        <v>60</v>
      </c>
      <c r="I3765" s="12" t="s">
        <v>30296</v>
      </c>
      <c r="J3765" s="25" t="s">
        <v>60</v>
      </c>
    </row>
    <row r="3766" spans="2:10" ht="12.75">
      <c r="B3766" s="72" t="s">
        <v>23648</v>
      </c>
      <c r="C3766" s="8" t="s">
        <v>27112</v>
      </c>
      <c r="D3766" s="54" t="s">
        <v>23649</v>
      </c>
      <c r="E3766" s="70">
        <v>11200</v>
      </c>
      <c r="F3766" s="26">
        <v>8983</v>
      </c>
      <c r="G3766" s="12">
        <f t="shared" si="58"/>
        <v>0.24679951018590662</v>
      </c>
      <c r="H3766" s="12" t="s">
        <v>60</v>
      </c>
      <c r="I3766" s="12" t="s">
        <v>30297</v>
      </c>
      <c r="J3766" s="25" t="s">
        <v>60</v>
      </c>
    </row>
    <row r="3767" spans="2:10" ht="12.75">
      <c r="B3767" s="72" t="s">
        <v>23652</v>
      </c>
      <c r="C3767" s="8" t="s">
        <v>27113</v>
      </c>
      <c r="D3767" s="54" t="s">
        <v>23653</v>
      </c>
      <c r="E3767" s="70">
        <v>11200</v>
      </c>
      <c r="F3767" s="26">
        <v>8983</v>
      </c>
      <c r="G3767" s="12">
        <f t="shared" si="58"/>
        <v>0.24679951018590662</v>
      </c>
      <c r="H3767" s="12" t="s">
        <v>60</v>
      </c>
      <c r="I3767" s="12" t="s">
        <v>30298</v>
      </c>
      <c r="J3767" s="25" t="s">
        <v>60</v>
      </c>
    </row>
    <row r="3768" spans="2:10" ht="12.75">
      <c r="B3768" s="72" t="s">
        <v>8790</v>
      </c>
      <c r="C3768" s="8" t="s">
        <v>60</v>
      </c>
      <c r="D3768" s="54" t="s">
        <v>8791</v>
      </c>
      <c r="E3768" s="70">
        <v>11400</v>
      </c>
      <c r="F3768" s="26">
        <v>9102</v>
      </c>
      <c r="G3768" s="12">
        <f t="shared" si="58"/>
        <v>0.25247198417930128</v>
      </c>
      <c r="H3768" s="12" t="s">
        <v>32062</v>
      </c>
      <c r="I3768" s="12" t="s">
        <v>30299</v>
      </c>
      <c r="J3768" s="25" t="s">
        <v>60</v>
      </c>
    </row>
    <row r="3769" spans="2:10" ht="12.75">
      <c r="B3769" s="72" t="s">
        <v>14713</v>
      </c>
      <c r="C3769" s="8" t="s">
        <v>25407</v>
      </c>
      <c r="D3769" s="54" t="s">
        <v>14714</v>
      </c>
      <c r="E3769" s="70">
        <v>11400</v>
      </c>
      <c r="F3769" s="26">
        <v>9091</v>
      </c>
      <c r="G3769" s="12">
        <f t="shared" si="58"/>
        <v>0.25398746012539886</v>
      </c>
      <c r="H3769" s="12" t="s">
        <v>32013</v>
      </c>
      <c r="I3769" s="12" t="s">
        <v>30300</v>
      </c>
      <c r="J3769" s="25" t="s">
        <v>60</v>
      </c>
    </row>
    <row r="3770" spans="2:10" ht="12.75">
      <c r="B3770" s="72" t="s">
        <v>19190</v>
      </c>
      <c r="C3770" s="8" t="s">
        <v>26365</v>
      </c>
      <c r="D3770" s="54" t="s">
        <v>19191</v>
      </c>
      <c r="E3770" s="70">
        <v>11400</v>
      </c>
      <c r="F3770" s="26">
        <v>9117</v>
      </c>
      <c r="G3770" s="12">
        <f t="shared" si="58"/>
        <v>0.25041131951299778</v>
      </c>
      <c r="H3770" s="12" t="s">
        <v>32063</v>
      </c>
      <c r="I3770" s="12" t="s">
        <v>30301</v>
      </c>
      <c r="J3770" s="25" t="s">
        <v>60</v>
      </c>
    </row>
    <row r="3771" spans="2:10" ht="12.75">
      <c r="B3771" s="72" t="s">
        <v>14717</v>
      </c>
      <c r="C3771" s="8" t="s">
        <v>25408</v>
      </c>
      <c r="D3771" s="54" t="s">
        <v>14718</v>
      </c>
      <c r="E3771" s="70">
        <v>11400</v>
      </c>
      <c r="F3771" s="26">
        <v>9151</v>
      </c>
      <c r="G3771" s="12">
        <f t="shared" si="58"/>
        <v>0.24576549011037052</v>
      </c>
      <c r="H3771" s="12" t="s">
        <v>31965</v>
      </c>
      <c r="I3771" s="12" t="s">
        <v>30302</v>
      </c>
      <c r="J3771" s="25" t="s">
        <v>60</v>
      </c>
    </row>
    <row r="3772" spans="2:10" ht="12.75">
      <c r="B3772" s="72" t="s">
        <v>14721</v>
      </c>
      <c r="C3772" s="8" t="s">
        <v>24552</v>
      </c>
      <c r="D3772" s="54" t="s">
        <v>14722</v>
      </c>
      <c r="E3772" s="70">
        <v>11500</v>
      </c>
      <c r="F3772" s="26">
        <v>9172</v>
      </c>
      <c r="G3772" s="12">
        <f t="shared" si="58"/>
        <v>0.25381596162232878</v>
      </c>
      <c r="H3772" s="12" t="s">
        <v>31965</v>
      </c>
      <c r="I3772" s="12" t="s">
        <v>30303</v>
      </c>
      <c r="J3772" s="25" t="s">
        <v>60</v>
      </c>
    </row>
    <row r="3773" spans="2:10" ht="12.75">
      <c r="B3773" s="72" t="s">
        <v>17363</v>
      </c>
      <c r="C3773" s="8" t="s">
        <v>26029</v>
      </c>
      <c r="D3773" s="54" t="s">
        <v>17364</v>
      </c>
      <c r="E3773" s="70">
        <v>11500</v>
      </c>
      <c r="F3773" s="26">
        <v>9172</v>
      </c>
      <c r="G3773" s="12">
        <f t="shared" si="58"/>
        <v>0.25381596162232878</v>
      </c>
      <c r="H3773" s="12" t="s">
        <v>60</v>
      </c>
      <c r="I3773" s="12" t="s">
        <v>30304</v>
      </c>
      <c r="J3773" s="25" t="s">
        <v>60</v>
      </c>
    </row>
    <row r="3774" spans="2:10" ht="12.75">
      <c r="B3774" s="72" t="s">
        <v>20831</v>
      </c>
      <c r="C3774" s="8" t="s">
        <v>26625</v>
      </c>
      <c r="D3774" s="54" t="s">
        <v>20832</v>
      </c>
      <c r="E3774" s="70">
        <v>11500</v>
      </c>
      <c r="F3774" s="26">
        <v>9164</v>
      </c>
      <c r="G3774" s="12">
        <f t="shared" si="58"/>
        <v>0.25491051942383236</v>
      </c>
      <c r="H3774" s="12" t="s">
        <v>31847</v>
      </c>
      <c r="I3774" s="12" t="s">
        <v>30305</v>
      </c>
      <c r="J3774" s="25" t="s">
        <v>60</v>
      </c>
    </row>
    <row r="3775" spans="2:10" ht="12.75">
      <c r="B3775" s="72" t="s">
        <v>11945</v>
      </c>
      <c r="C3775" s="8" t="s">
        <v>24888</v>
      </c>
      <c r="D3775" s="54" t="s">
        <v>11946</v>
      </c>
      <c r="E3775" s="70">
        <v>11600</v>
      </c>
      <c r="F3775" s="26">
        <v>9280</v>
      </c>
      <c r="G3775" s="12">
        <f t="shared" si="58"/>
        <v>0.25</v>
      </c>
      <c r="H3775" s="12" t="s">
        <v>32011</v>
      </c>
      <c r="I3775" s="12" t="s">
        <v>30306</v>
      </c>
      <c r="J3775" s="25" t="s">
        <v>60</v>
      </c>
    </row>
    <row r="3776" spans="2:10" ht="12.75">
      <c r="B3776" s="72" t="s">
        <v>20835</v>
      </c>
      <c r="C3776" s="8" t="s">
        <v>26626</v>
      </c>
      <c r="D3776" s="54" t="s">
        <v>20836</v>
      </c>
      <c r="E3776" s="70">
        <v>11600</v>
      </c>
      <c r="F3776" s="26">
        <v>9241</v>
      </c>
      <c r="G3776" s="12">
        <f t="shared" si="58"/>
        <v>0.25527540309490315</v>
      </c>
      <c r="H3776" s="12" t="s">
        <v>60</v>
      </c>
      <c r="I3776" s="12" t="s">
        <v>30307</v>
      </c>
      <c r="J3776" s="25" t="s">
        <v>60</v>
      </c>
    </row>
    <row r="3777" spans="2:10" ht="12.75">
      <c r="B3777" s="72" t="s">
        <v>20839</v>
      </c>
      <c r="C3777" s="8" t="s">
        <v>26627</v>
      </c>
      <c r="D3777" s="54" t="s">
        <v>20840</v>
      </c>
      <c r="E3777" s="70">
        <v>11600</v>
      </c>
      <c r="F3777" s="26">
        <v>9259</v>
      </c>
      <c r="G3777" s="12">
        <f t="shared" si="58"/>
        <v>0.25283507938222272</v>
      </c>
      <c r="H3777" s="12" t="s">
        <v>60</v>
      </c>
      <c r="I3777" s="12" t="s">
        <v>30308</v>
      </c>
      <c r="J3777" s="25" t="s">
        <v>60</v>
      </c>
    </row>
    <row r="3778" spans="2:10" ht="12.75">
      <c r="B3778" s="72" t="s">
        <v>20843</v>
      </c>
      <c r="C3778" s="8" t="s">
        <v>26628</v>
      </c>
      <c r="D3778" s="54" t="s">
        <v>20844</v>
      </c>
      <c r="E3778" s="70">
        <v>11600</v>
      </c>
      <c r="F3778" s="26">
        <v>9271</v>
      </c>
      <c r="G3778" s="12">
        <f t="shared" ref="G3778:G3841" si="59">IFERROR(E3778/F3778-1,0)</f>
        <v>0.25121346133103217</v>
      </c>
      <c r="H3778" s="12" t="s">
        <v>60</v>
      </c>
      <c r="I3778" s="12" t="s">
        <v>30309</v>
      </c>
      <c r="J3778" s="25" t="s">
        <v>60</v>
      </c>
    </row>
    <row r="3779" spans="2:10" ht="12.75">
      <c r="B3779" s="72" t="s">
        <v>22727</v>
      </c>
      <c r="C3779" s="8" t="s">
        <v>26933</v>
      </c>
      <c r="D3779" s="54" t="s">
        <v>22728</v>
      </c>
      <c r="E3779" s="70">
        <v>11600</v>
      </c>
      <c r="F3779" s="26">
        <v>9247</v>
      </c>
      <c r="G3779" s="12">
        <f t="shared" si="59"/>
        <v>0.25446090623986151</v>
      </c>
      <c r="H3779" s="12" t="s">
        <v>32064</v>
      </c>
      <c r="I3779" s="12" t="s">
        <v>30310</v>
      </c>
      <c r="J3779" s="25" t="s">
        <v>60</v>
      </c>
    </row>
    <row r="3780" spans="2:10" ht="12.75">
      <c r="B3780" s="47" t="s">
        <v>6641</v>
      </c>
      <c r="C3780" s="8" t="s">
        <v>6635</v>
      </c>
      <c r="D3780" s="54" t="s">
        <v>6642</v>
      </c>
      <c r="E3780" s="70">
        <v>11600</v>
      </c>
      <c r="F3780" s="26">
        <v>9300</v>
      </c>
      <c r="G3780" s="12">
        <f t="shared" si="59"/>
        <v>0.24731182795698925</v>
      </c>
      <c r="H3780" s="12" t="s">
        <v>6562</v>
      </c>
      <c r="I3780" s="12" t="s">
        <v>30311</v>
      </c>
      <c r="J3780" s="25" t="s">
        <v>60</v>
      </c>
    </row>
    <row r="3781" spans="2:10" ht="12.75">
      <c r="B3781" s="72" t="s">
        <v>10038</v>
      </c>
      <c r="C3781" s="8" t="s">
        <v>24560</v>
      </c>
      <c r="D3781" s="54" t="s">
        <v>10039</v>
      </c>
      <c r="E3781" s="70">
        <v>11700</v>
      </c>
      <c r="F3781" s="26">
        <v>9332</v>
      </c>
      <c r="G3781" s="12">
        <f t="shared" si="59"/>
        <v>0.25375053579082718</v>
      </c>
      <c r="H3781" s="12" t="s">
        <v>32028</v>
      </c>
      <c r="I3781" s="12" t="s">
        <v>30312</v>
      </c>
      <c r="J3781" s="25" t="s">
        <v>60</v>
      </c>
    </row>
    <row r="3782" spans="2:10" ht="12.75">
      <c r="B3782" s="72" t="s">
        <v>16855</v>
      </c>
      <c r="C3782" s="8" t="s">
        <v>25906</v>
      </c>
      <c r="D3782" s="54" t="s">
        <v>16856</v>
      </c>
      <c r="E3782" s="70">
        <v>11700</v>
      </c>
      <c r="F3782" s="26">
        <v>9334</v>
      </c>
      <c r="G3782" s="12">
        <f t="shared" si="59"/>
        <v>0.25348189415041777</v>
      </c>
      <c r="H3782" s="12" t="s">
        <v>31973</v>
      </c>
      <c r="I3782" s="12" t="s">
        <v>30313</v>
      </c>
      <c r="J3782" s="25" t="s">
        <v>60</v>
      </c>
    </row>
    <row r="3783" spans="2:10" ht="12.75">
      <c r="B3783" s="72" t="s">
        <v>17367</v>
      </c>
      <c r="C3783" s="8" t="s">
        <v>60</v>
      </c>
      <c r="D3783" s="54" t="s">
        <v>17368</v>
      </c>
      <c r="E3783" s="70">
        <v>11700</v>
      </c>
      <c r="F3783" s="26">
        <v>9363</v>
      </c>
      <c r="G3783" s="12">
        <f t="shared" si="59"/>
        <v>0.24959948734380011</v>
      </c>
      <c r="H3783" s="12" t="s">
        <v>32037</v>
      </c>
      <c r="I3783" s="12" t="s">
        <v>30314</v>
      </c>
      <c r="J3783" s="25" t="s">
        <v>60</v>
      </c>
    </row>
    <row r="3784" spans="2:10" ht="12.75">
      <c r="B3784" s="72" t="s">
        <v>9101</v>
      </c>
      <c r="C3784" s="8" t="s">
        <v>24523</v>
      </c>
      <c r="D3784" s="54" t="s">
        <v>9102</v>
      </c>
      <c r="E3784" s="70">
        <v>11800</v>
      </c>
      <c r="F3784" s="26">
        <v>9452</v>
      </c>
      <c r="G3784" s="12">
        <f t="shared" si="59"/>
        <v>0.24841303427845962</v>
      </c>
      <c r="H3784" s="12" t="s">
        <v>60</v>
      </c>
      <c r="I3784" s="12" t="s">
        <v>60</v>
      </c>
      <c r="J3784" s="25" t="s">
        <v>60</v>
      </c>
    </row>
    <row r="3785" spans="2:10" ht="12.75">
      <c r="B3785" s="72" t="s">
        <v>14729</v>
      </c>
      <c r="C3785" s="8" t="s">
        <v>25410</v>
      </c>
      <c r="D3785" s="54" t="s">
        <v>14730</v>
      </c>
      <c r="E3785" s="70">
        <v>11800</v>
      </c>
      <c r="F3785" s="26">
        <v>9442</v>
      </c>
      <c r="G3785" s="12">
        <f t="shared" si="59"/>
        <v>0.24973522558779915</v>
      </c>
      <c r="H3785" s="12" t="s">
        <v>31950</v>
      </c>
      <c r="I3785" s="12" t="s">
        <v>30315</v>
      </c>
      <c r="J3785" s="25" t="s">
        <v>60</v>
      </c>
    </row>
    <row r="3786" spans="2:10" ht="12.75">
      <c r="B3786" s="72" t="s">
        <v>23358</v>
      </c>
      <c r="C3786" s="8" t="s">
        <v>27054</v>
      </c>
      <c r="D3786" s="54" t="s">
        <v>23359</v>
      </c>
      <c r="E3786" s="70">
        <v>11800</v>
      </c>
      <c r="F3786" s="26">
        <v>9421</v>
      </c>
      <c r="G3786" s="12">
        <f t="shared" si="59"/>
        <v>0.25252096380426714</v>
      </c>
      <c r="H3786" s="12" t="s">
        <v>32065</v>
      </c>
      <c r="I3786" s="12" t="s">
        <v>30316</v>
      </c>
      <c r="J3786" s="25" t="s">
        <v>60</v>
      </c>
    </row>
    <row r="3787" spans="2:10" ht="12.75">
      <c r="B3787" s="46" t="s">
        <v>6609</v>
      </c>
      <c r="C3787" s="8" t="s">
        <v>6608</v>
      </c>
      <c r="D3787" s="54" t="s">
        <v>6610</v>
      </c>
      <c r="E3787" s="70">
        <v>11900</v>
      </c>
      <c r="F3787" s="26">
        <v>9500</v>
      </c>
      <c r="G3787" s="12">
        <f t="shared" si="59"/>
        <v>0.25263157894736832</v>
      </c>
      <c r="H3787" s="12" t="s">
        <v>6562</v>
      </c>
      <c r="I3787" s="12" t="s">
        <v>30317</v>
      </c>
      <c r="J3787" s="25" t="s">
        <v>60</v>
      </c>
    </row>
    <row r="3788" spans="2:10" ht="12.75">
      <c r="B3788" s="46" t="s">
        <v>6682</v>
      </c>
      <c r="C3788" s="8" t="s">
        <v>6681</v>
      </c>
      <c r="D3788" s="54" t="s">
        <v>6683</v>
      </c>
      <c r="E3788" s="70">
        <v>11900</v>
      </c>
      <c r="F3788" s="26">
        <v>9500</v>
      </c>
      <c r="G3788" s="12">
        <f t="shared" si="59"/>
        <v>0.25263157894736832</v>
      </c>
      <c r="H3788" s="12" t="s">
        <v>6668</v>
      </c>
      <c r="I3788" s="12" t="s">
        <v>30318</v>
      </c>
      <c r="J3788" s="25" t="s">
        <v>60</v>
      </c>
    </row>
    <row r="3789" spans="2:10" ht="12.75">
      <c r="B3789" s="46" t="s">
        <v>6851</v>
      </c>
      <c r="C3789" s="8" t="s">
        <v>6850</v>
      </c>
      <c r="D3789" s="54" t="s">
        <v>6852</v>
      </c>
      <c r="E3789" s="70">
        <v>11900</v>
      </c>
      <c r="F3789" s="26">
        <v>9500</v>
      </c>
      <c r="G3789" s="12">
        <f t="shared" si="59"/>
        <v>0.25263157894736832</v>
      </c>
      <c r="H3789" s="12" t="s">
        <v>6843</v>
      </c>
      <c r="I3789" s="12" t="s">
        <v>30319</v>
      </c>
      <c r="J3789" s="25" t="s">
        <v>60</v>
      </c>
    </row>
    <row r="3790" spans="2:10" ht="12.75">
      <c r="B3790" s="46" t="s">
        <v>6856</v>
      </c>
      <c r="C3790" s="8" t="s">
        <v>6855</v>
      </c>
      <c r="D3790" s="54" t="s">
        <v>6857</v>
      </c>
      <c r="E3790" s="70">
        <v>11900</v>
      </c>
      <c r="F3790" s="26">
        <v>9500</v>
      </c>
      <c r="G3790" s="12">
        <f t="shared" si="59"/>
        <v>0.25263157894736832</v>
      </c>
      <c r="H3790" s="12" t="s">
        <v>6843</v>
      </c>
      <c r="I3790" s="12" t="s">
        <v>30320</v>
      </c>
      <c r="J3790" s="25" t="s">
        <v>60</v>
      </c>
    </row>
    <row r="3791" spans="2:10" ht="12.75">
      <c r="B3791" s="46" t="s">
        <v>6982</v>
      </c>
      <c r="C3791" s="8" t="s">
        <v>6981</v>
      </c>
      <c r="D3791" s="54" t="s">
        <v>6983</v>
      </c>
      <c r="E3791" s="70">
        <v>11900</v>
      </c>
      <c r="F3791" s="26">
        <v>9500</v>
      </c>
      <c r="G3791" s="12">
        <f t="shared" si="59"/>
        <v>0.25263157894736832</v>
      </c>
      <c r="H3791" s="12" t="s">
        <v>6937</v>
      </c>
      <c r="I3791" s="12" t="s">
        <v>30321</v>
      </c>
      <c r="J3791" s="25" t="s">
        <v>60</v>
      </c>
    </row>
    <row r="3792" spans="2:10" ht="12.75">
      <c r="B3792" s="72" t="s">
        <v>14733</v>
      </c>
      <c r="C3792" s="8" t="s">
        <v>25411</v>
      </c>
      <c r="D3792" s="54" t="s">
        <v>14734</v>
      </c>
      <c r="E3792" s="70">
        <v>11900</v>
      </c>
      <c r="F3792" s="26">
        <v>9536</v>
      </c>
      <c r="G3792" s="12">
        <f t="shared" si="59"/>
        <v>0.24790268456375841</v>
      </c>
      <c r="H3792" s="12" t="s">
        <v>32066</v>
      </c>
      <c r="I3792" s="12" t="s">
        <v>30322</v>
      </c>
      <c r="J3792" s="25" t="s">
        <v>60</v>
      </c>
    </row>
    <row r="3793" spans="2:10" ht="12.75">
      <c r="B3793" s="72" t="s">
        <v>16859</v>
      </c>
      <c r="C3793" s="8" t="s">
        <v>25907</v>
      </c>
      <c r="D3793" s="54" t="s">
        <v>16860</v>
      </c>
      <c r="E3793" s="70">
        <v>11900</v>
      </c>
      <c r="F3793" s="26">
        <v>9522</v>
      </c>
      <c r="G3793" s="12">
        <f t="shared" si="59"/>
        <v>0.24973745011552184</v>
      </c>
      <c r="H3793" s="12" t="s">
        <v>32067</v>
      </c>
      <c r="I3793" s="12" t="s">
        <v>30323</v>
      </c>
      <c r="J3793" s="25" t="s">
        <v>60</v>
      </c>
    </row>
    <row r="3794" spans="2:10" ht="12.75">
      <c r="B3794" s="72" t="s">
        <v>17371</v>
      </c>
      <c r="C3794" s="8" t="s">
        <v>26030</v>
      </c>
      <c r="D3794" s="54" t="s">
        <v>17372</v>
      </c>
      <c r="E3794" s="70">
        <v>11900</v>
      </c>
      <c r="F3794" s="26">
        <v>9483</v>
      </c>
      <c r="G3794" s="12">
        <f t="shared" si="59"/>
        <v>0.25487714858167254</v>
      </c>
      <c r="H3794" s="12" t="s">
        <v>32068</v>
      </c>
      <c r="I3794" s="12" t="s">
        <v>30324</v>
      </c>
      <c r="J3794" s="25" t="s">
        <v>60</v>
      </c>
    </row>
    <row r="3795" spans="2:10" ht="12.75">
      <c r="B3795" s="45" t="s">
        <v>4083</v>
      </c>
      <c r="C3795" s="8" t="s">
        <v>4082</v>
      </c>
      <c r="D3795" s="54" t="s">
        <v>4084</v>
      </c>
      <c r="E3795" s="70">
        <v>12000</v>
      </c>
      <c r="F3795" s="26">
        <v>9600</v>
      </c>
      <c r="G3795" s="12">
        <f t="shared" si="59"/>
        <v>0.25</v>
      </c>
      <c r="H3795" s="12" t="s">
        <v>4086</v>
      </c>
      <c r="I3795" s="12" t="s">
        <v>30325</v>
      </c>
      <c r="J3795" s="25" t="s">
        <v>60</v>
      </c>
    </row>
    <row r="3796" spans="2:10" ht="12.75">
      <c r="B3796" s="46" t="s">
        <v>7104</v>
      </c>
      <c r="C3796" s="8" t="s">
        <v>7103</v>
      </c>
      <c r="D3796" s="54" t="s">
        <v>7105</v>
      </c>
      <c r="E3796" s="70">
        <v>12000</v>
      </c>
      <c r="F3796" s="26">
        <v>9600</v>
      </c>
      <c r="G3796" s="12">
        <f t="shared" si="59"/>
        <v>0.25</v>
      </c>
      <c r="H3796" s="12" t="s">
        <v>7108</v>
      </c>
      <c r="I3796" s="12" t="s">
        <v>30326</v>
      </c>
      <c r="J3796" s="25" t="s">
        <v>60</v>
      </c>
    </row>
    <row r="3797" spans="2:10" ht="12.75">
      <c r="B3797" s="72" t="s">
        <v>11949</v>
      </c>
      <c r="C3797" s="8" t="s">
        <v>24889</v>
      </c>
      <c r="D3797" s="54" t="s">
        <v>11950</v>
      </c>
      <c r="E3797" s="70">
        <v>12000</v>
      </c>
      <c r="F3797" s="26">
        <v>9563</v>
      </c>
      <c r="G3797" s="12">
        <f t="shared" si="59"/>
        <v>0.25483634842622616</v>
      </c>
      <c r="H3797" s="12" t="s">
        <v>32011</v>
      </c>
      <c r="I3797" s="12" t="s">
        <v>30327</v>
      </c>
      <c r="J3797" s="25" t="s">
        <v>60</v>
      </c>
    </row>
    <row r="3798" spans="2:10" ht="12.75">
      <c r="B3798" s="72" t="s">
        <v>16863</v>
      </c>
      <c r="C3798" s="8" t="s">
        <v>25908</v>
      </c>
      <c r="D3798" s="54" t="s">
        <v>16864</v>
      </c>
      <c r="E3798" s="70">
        <v>12000</v>
      </c>
      <c r="F3798" s="26">
        <v>9616</v>
      </c>
      <c r="G3798" s="12">
        <f t="shared" si="59"/>
        <v>0.24792013311148087</v>
      </c>
      <c r="H3798" s="12" t="s">
        <v>31876</v>
      </c>
      <c r="I3798" s="12" t="s">
        <v>30328</v>
      </c>
      <c r="J3798" s="25" t="s">
        <v>60</v>
      </c>
    </row>
    <row r="3799" spans="2:10" ht="12.75">
      <c r="B3799" s="72" t="s">
        <v>17175</v>
      </c>
      <c r="C3799" s="8" t="s">
        <v>25982</v>
      </c>
      <c r="D3799" s="54" t="s">
        <v>17176</v>
      </c>
      <c r="E3799" s="70">
        <v>11900</v>
      </c>
      <c r="F3799" s="26">
        <v>9539</v>
      </c>
      <c r="G3799" s="12">
        <f t="shared" si="59"/>
        <v>0.24751022119719046</v>
      </c>
      <c r="H3799" s="12" t="s">
        <v>32006</v>
      </c>
      <c r="I3799" s="12" t="s">
        <v>30329</v>
      </c>
      <c r="J3799" s="25" t="s">
        <v>60</v>
      </c>
    </row>
    <row r="3800" spans="2:10" ht="12.75">
      <c r="B3800" s="72" t="s">
        <v>17375</v>
      </c>
      <c r="C3800" s="8" t="s">
        <v>26031</v>
      </c>
      <c r="D3800" s="54" t="s">
        <v>17376</v>
      </c>
      <c r="E3800" s="70">
        <v>12000</v>
      </c>
      <c r="F3800" s="26">
        <v>9592</v>
      </c>
      <c r="G3800" s="12">
        <f t="shared" si="59"/>
        <v>0.25104253544620514</v>
      </c>
      <c r="H3800" s="12" t="s">
        <v>31911</v>
      </c>
      <c r="I3800" s="12" t="s">
        <v>30330</v>
      </c>
      <c r="J3800" s="25" t="s">
        <v>60</v>
      </c>
    </row>
    <row r="3801" spans="2:10" ht="12.75">
      <c r="B3801" s="72" t="s">
        <v>21425</v>
      </c>
      <c r="C3801" s="8" t="s">
        <v>26729</v>
      </c>
      <c r="D3801" s="54" t="s">
        <v>21426</v>
      </c>
      <c r="E3801" s="70">
        <v>12000</v>
      </c>
      <c r="F3801" s="26">
        <v>9590</v>
      </c>
      <c r="G3801" s="12">
        <f t="shared" si="59"/>
        <v>0.25130344108446301</v>
      </c>
      <c r="H3801" s="12" t="s">
        <v>31698</v>
      </c>
      <c r="I3801" s="12" t="s">
        <v>30331</v>
      </c>
      <c r="J3801" s="25" t="s">
        <v>60</v>
      </c>
    </row>
    <row r="3802" spans="2:10" ht="12.75">
      <c r="B3802" s="45" t="s">
        <v>271</v>
      </c>
      <c r="C3802" s="8" t="s">
        <v>270</v>
      </c>
      <c r="D3802" s="54" t="s">
        <v>272</v>
      </c>
      <c r="E3802" s="70">
        <v>11990</v>
      </c>
      <c r="F3802" s="26">
        <v>9490</v>
      </c>
      <c r="G3802" s="12">
        <f t="shared" si="59"/>
        <v>0.26343519494204415</v>
      </c>
      <c r="H3802" s="12" t="s">
        <v>275</v>
      </c>
      <c r="I3802" s="12" t="s">
        <v>30332</v>
      </c>
      <c r="J3802" s="25" t="s">
        <v>60</v>
      </c>
    </row>
    <row r="3803" spans="2:10" ht="12.75">
      <c r="B3803" s="45" t="s">
        <v>7384</v>
      </c>
      <c r="C3803" s="8" t="s">
        <v>7383</v>
      </c>
      <c r="D3803" s="54" t="s">
        <v>7385</v>
      </c>
      <c r="E3803" s="70">
        <v>11990</v>
      </c>
      <c r="F3803" s="26">
        <v>9490</v>
      </c>
      <c r="G3803" s="12">
        <f t="shared" si="59"/>
        <v>0.26343519494204415</v>
      </c>
      <c r="H3803" s="12" t="s">
        <v>7388</v>
      </c>
      <c r="I3803" s="12" t="s">
        <v>60</v>
      </c>
      <c r="J3803" s="25" t="s">
        <v>60</v>
      </c>
    </row>
    <row r="3804" spans="2:10" ht="12.75">
      <c r="B3804" s="45" t="s">
        <v>7391</v>
      </c>
      <c r="C3804" s="8" t="s">
        <v>7390</v>
      </c>
      <c r="D3804" s="54" t="s">
        <v>7392</v>
      </c>
      <c r="E3804" s="70">
        <v>11990</v>
      </c>
      <c r="F3804" s="26">
        <v>9490</v>
      </c>
      <c r="G3804" s="12">
        <f t="shared" si="59"/>
        <v>0.26343519494204415</v>
      </c>
      <c r="H3804" s="12" t="s">
        <v>7395</v>
      </c>
      <c r="I3804" s="12" t="s">
        <v>60</v>
      </c>
      <c r="J3804" s="25" t="s">
        <v>60</v>
      </c>
    </row>
    <row r="3805" spans="2:10" ht="12.75">
      <c r="B3805" s="45" t="s">
        <v>7405</v>
      </c>
      <c r="C3805" s="8" t="s">
        <v>7404</v>
      </c>
      <c r="D3805" s="54" t="s">
        <v>7406</v>
      </c>
      <c r="E3805" s="70">
        <v>11990</v>
      </c>
      <c r="F3805" s="26">
        <v>9490</v>
      </c>
      <c r="G3805" s="12">
        <f t="shared" si="59"/>
        <v>0.26343519494204415</v>
      </c>
      <c r="H3805" s="12" t="s">
        <v>7409</v>
      </c>
      <c r="I3805" s="12" t="s">
        <v>30333</v>
      </c>
      <c r="J3805" s="25" t="s">
        <v>60</v>
      </c>
    </row>
    <row r="3806" spans="2:10" ht="12.75">
      <c r="B3806" s="45" t="s">
        <v>7891</v>
      </c>
      <c r="C3806" s="8" t="s">
        <v>7890</v>
      </c>
      <c r="D3806" s="54" t="s">
        <v>7892</v>
      </c>
      <c r="E3806" s="70">
        <v>11990</v>
      </c>
      <c r="F3806" s="26">
        <v>9490</v>
      </c>
      <c r="G3806" s="12">
        <f t="shared" si="59"/>
        <v>0.26343519494204415</v>
      </c>
      <c r="H3806" s="12" t="s">
        <v>7882</v>
      </c>
      <c r="I3806" s="12" t="s">
        <v>30334</v>
      </c>
      <c r="J3806" s="25" t="s">
        <v>60</v>
      </c>
    </row>
    <row r="3807" spans="2:10" ht="12.75">
      <c r="B3807" s="72" t="s">
        <v>9961</v>
      </c>
      <c r="C3807" s="8" t="s">
        <v>60</v>
      </c>
      <c r="D3807" s="54" t="s">
        <v>9962</v>
      </c>
      <c r="E3807" s="70">
        <v>12100</v>
      </c>
      <c r="F3807" s="26">
        <v>9640</v>
      </c>
      <c r="G3807" s="12">
        <f t="shared" si="59"/>
        <v>0.25518672199170123</v>
      </c>
      <c r="H3807" s="12" t="s">
        <v>60</v>
      </c>
      <c r="I3807" s="12" t="s">
        <v>60</v>
      </c>
      <c r="J3807" s="25" t="s">
        <v>60</v>
      </c>
    </row>
    <row r="3808" spans="2:10" ht="12.75">
      <c r="B3808" s="72" t="s">
        <v>12706</v>
      </c>
      <c r="C3808" s="8">
        <v>48136780</v>
      </c>
      <c r="D3808" s="54" t="s">
        <v>12707</v>
      </c>
      <c r="E3808" s="70">
        <v>12100</v>
      </c>
      <c r="F3808" s="26">
        <v>9665</v>
      </c>
      <c r="G3808" s="12">
        <f t="shared" si="59"/>
        <v>0.25193998965338849</v>
      </c>
      <c r="H3808" s="12" t="s">
        <v>32069</v>
      </c>
      <c r="I3808" s="12" t="s">
        <v>30335</v>
      </c>
      <c r="J3808" s="25" t="s">
        <v>60</v>
      </c>
    </row>
    <row r="3809" spans="2:10" ht="12.75">
      <c r="B3809" s="72" t="s">
        <v>14737</v>
      </c>
      <c r="C3809" s="8" t="s">
        <v>25412</v>
      </c>
      <c r="D3809" s="54" t="s">
        <v>14738</v>
      </c>
      <c r="E3809" s="70">
        <v>12000</v>
      </c>
      <c r="F3809" s="26">
        <v>9626</v>
      </c>
      <c r="G3809" s="12">
        <f t="shared" si="59"/>
        <v>0.24662372740494498</v>
      </c>
      <c r="H3809" s="12" t="s">
        <v>31950</v>
      </c>
      <c r="I3809" s="12" t="s">
        <v>30336</v>
      </c>
      <c r="J3809" s="25" t="s">
        <v>60</v>
      </c>
    </row>
    <row r="3810" spans="2:10" ht="12.75">
      <c r="B3810" s="72" t="s">
        <v>19194</v>
      </c>
      <c r="C3810" s="8" t="s">
        <v>26366</v>
      </c>
      <c r="D3810" s="54" t="s">
        <v>19195</v>
      </c>
      <c r="E3810" s="70">
        <v>12000</v>
      </c>
      <c r="F3810" s="26">
        <v>9626</v>
      </c>
      <c r="G3810" s="12">
        <f t="shared" si="59"/>
        <v>0.24662372740494498</v>
      </c>
      <c r="H3810" s="12" t="s">
        <v>32063</v>
      </c>
      <c r="I3810" s="12" t="s">
        <v>30337</v>
      </c>
      <c r="J3810" s="25" t="s">
        <v>60</v>
      </c>
    </row>
    <row r="3811" spans="2:10" ht="12.75">
      <c r="B3811" s="72" t="s">
        <v>20235</v>
      </c>
      <c r="C3811" s="8" t="s">
        <v>26502</v>
      </c>
      <c r="D3811" s="54" t="s">
        <v>20236</v>
      </c>
      <c r="E3811" s="70">
        <v>12200</v>
      </c>
      <c r="F3811" s="26">
        <v>9787</v>
      </c>
      <c r="G3811" s="12">
        <f t="shared" si="59"/>
        <v>0.24655154797179923</v>
      </c>
      <c r="H3811" s="12" t="s">
        <v>31946</v>
      </c>
      <c r="I3811" s="12" t="s">
        <v>30338</v>
      </c>
      <c r="J3811" s="25" t="s">
        <v>60</v>
      </c>
    </row>
    <row r="3812" spans="2:10" ht="12.75">
      <c r="B3812" s="72" t="s">
        <v>20847</v>
      </c>
      <c r="C3812" s="8" t="s">
        <v>26591</v>
      </c>
      <c r="D3812" s="54" t="s">
        <v>20848</v>
      </c>
      <c r="E3812" s="70">
        <v>12200</v>
      </c>
      <c r="F3812" s="26">
        <v>9767</v>
      </c>
      <c r="G3812" s="12">
        <f t="shared" si="59"/>
        <v>0.24910412613903965</v>
      </c>
      <c r="H3812" s="12" t="s">
        <v>60</v>
      </c>
      <c r="I3812" s="12" t="s">
        <v>30339</v>
      </c>
      <c r="J3812" s="25" t="s">
        <v>60</v>
      </c>
    </row>
    <row r="3813" spans="2:10" ht="12.75">
      <c r="B3813" s="72" t="s">
        <v>22575</v>
      </c>
      <c r="C3813" s="8" t="s">
        <v>26924</v>
      </c>
      <c r="D3813" s="54" t="s">
        <v>22576</v>
      </c>
      <c r="E3813" s="70">
        <v>12100</v>
      </c>
      <c r="F3813" s="26">
        <v>9708</v>
      </c>
      <c r="G3813" s="12">
        <f t="shared" si="59"/>
        <v>0.24639472599917589</v>
      </c>
      <c r="H3813" s="12" t="s">
        <v>32028</v>
      </c>
      <c r="I3813" s="12" t="s">
        <v>30340</v>
      </c>
      <c r="J3813" s="25" t="s">
        <v>60</v>
      </c>
    </row>
    <row r="3814" spans="2:10" ht="12.75">
      <c r="B3814" s="72" t="s">
        <v>11305</v>
      </c>
      <c r="C3814" s="8" t="s">
        <v>24728</v>
      </c>
      <c r="D3814" s="54" t="s">
        <v>11306</v>
      </c>
      <c r="E3814" s="70">
        <v>12300</v>
      </c>
      <c r="F3814" s="26">
        <v>9825</v>
      </c>
      <c r="G3814" s="12">
        <f t="shared" si="59"/>
        <v>0.25190839694656497</v>
      </c>
      <c r="H3814" s="12" t="s">
        <v>31953</v>
      </c>
      <c r="I3814" s="12" t="s">
        <v>30341</v>
      </c>
      <c r="J3814" s="25" t="s">
        <v>60</v>
      </c>
    </row>
    <row r="3815" spans="2:10" ht="12.75">
      <c r="B3815" s="72" t="s">
        <v>14701</v>
      </c>
      <c r="C3815" s="8" t="s">
        <v>25404</v>
      </c>
      <c r="D3815" s="54" t="s">
        <v>14702</v>
      </c>
      <c r="E3815" s="70">
        <v>12300</v>
      </c>
      <c r="F3815" s="26">
        <v>9816</v>
      </c>
      <c r="G3815" s="12">
        <f t="shared" si="59"/>
        <v>0.25305623471882632</v>
      </c>
      <c r="H3815" s="12" t="s">
        <v>32066</v>
      </c>
      <c r="I3815" s="12" t="s">
        <v>30342</v>
      </c>
      <c r="J3815" s="25" t="s">
        <v>60</v>
      </c>
    </row>
    <row r="3816" spans="2:10" ht="12.75">
      <c r="B3816" s="72" t="s">
        <v>14745</v>
      </c>
      <c r="C3816" s="8" t="s">
        <v>60</v>
      </c>
      <c r="D3816" s="54" t="s">
        <v>14746</v>
      </c>
      <c r="E3816" s="70">
        <v>12300</v>
      </c>
      <c r="F3816" s="26">
        <v>9823</v>
      </c>
      <c r="G3816" s="12">
        <f t="shared" si="59"/>
        <v>0.25216329023719841</v>
      </c>
      <c r="H3816" s="12" t="s">
        <v>31683</v>
      </c>
      <c r="I3816" s="12" t="s">
        <v>30343</v>
      </c>
      <c r="J3816" s="25" t="s">
        <v>60</v>
      </c>
    </row>
    <row r="3817" spans="2:10" ht="12.75">
      <c r="B3817" s="72" t="s">
        <v>16867</v>
      </c>
      <c r="C3817" s="8" t="s">
        <v>25909</v>
      </c>
      <c r="D3817" s="54" t="s">
        <v>16868</v>
      </c>
      <c r="E3817" s="70">
        <v>12300</v>
      </c>
      <c r="F3817" s="26">
        <v>9804</v>
      </c>
      <c r="G3817" s="12">
        <f t="shared" si="59"/>
        <v>0.25458996328029371</v>
      </c>
      <c r="H3817" s="12" t="s">
        <v>31876</v>
      </c>
      <c r="I3817" s="12" t="s">
        <v>30344</v>
      </c>
      <c r="J3817" s="25" t="s">
        <v>60</v>
      </c>
    </row>
    <row r="3818" spans="2:10" ht="12.75">
      <c r="B3818" s="72" t="s">
        <v>17379</v>
      </c>
      <c r="C3818" s="8" t="s">
        <v>26032</v>
      </c>
      <c r="D3818" s="54" t="s">
        <v>17380</v>
      </c>
      <c r="E3818" s="70">
        <v>12300</v>
      </c>
      <c r="F3818" s="26">
        <v>9810</v>
      </c>
      <c r="G3818" s="12">
        <f t="shared" si="59"/>
        <v>0.25382262996941907</v>
      </c>
      <c r="H3818" s="12" t="s">
        <v>32018</v>
      </c>
      <c r="I3818" s="12" t="s">
        <v>30345</v>
      </c>
      <c r="J3818" s="25" t="s">
        <v>60</v>
      </c>
    </row>
    <row r="3819" spans="2:10" ht="12.75">
      <c r="B3819" s="72" t="s">
        <v>17383</v>
      </c>
      <c r="C3819" s="8" t="s">
        <v>26033</v>
      </c>
      <c r="D3819" s="54" t="s">
        <v>17384</v>
      </c>
      <c r="E3819" s="70">
        <v>12300</v>
      </c>
      <c r="F3819" s="26">
        <v>9831</v>
      </c>
      <c r="G3819" s="12">
        <f t="shared" si="59"/>
        <v>0.25114433933475744</v>
      </c>
      <c r="H3819" s="12" t="s">
        <v>31984</v>
      </c>
      <c r="I3819" s="12" t="s">
        <v>30346</v>
      </c>
      <c r="J3819" s="25" t="s">
        <v>60</v>
      </c>
    </row>
    <row r="3820" spans="2:10" ht="12.75">
      <c r="B3820" s="72" t="s">
        <v>17387</v>
      </c>
      <c r="C3820" s="8" t="s">
        <v>26034</v>
      </c>
      <c r="D3820" s="54" t="s">
        <v>17388</v>
      </c>
      <c r="E3820" s="70">
        <v>12300</v>
      </c>
      <c r="F3820" s="26">
        <v>9852</v>
      </c>
      <c r="G3820" s="12">
        <f t="shared" si="59"/>
        <v>0.24847746650426306</v>
      </c>
      <c r="H3820" s="12" t="s">
        <v>60</v>
      </c>
      <c r="I3820" s="12" t="s">
        <v>30347</v>
      </c>
      <c r="J3820" s="25" t="s">
        <v>60</v>
      </c>
    </row>
    <row r="3821" spans="2:10" ht="12.75">
      <c r="B3821" s="72" t="s">
        <v>18316</v>
      </c>
      <c r="C3821" s="8" t="s">
        <v>26186</v>
      </c>
      <c r="D3821" s="54" t="s">
        <v>18317</v>
      </c>
      <c r="E3821" s="70">
        <v>12300</v>
      </c>
      <c r="F3821" s="26">
        <v>9837</v>
      </c>
      <c r="G3821" s="12">
        <f t="shared" si="59"/>
        <v>0.25038121378469036</v>
      </c>
      <c r="H3821" s="12" t="s">
        <v>31947</v>
      </c>
      <c r="I3821" s="12" t="s">
        <v>30348</v>
      </c>
      <c r="J3821" s="25" t="s">
        <v>60</v>
      </c>
    </row>
    <row r="3822" spans="2:10" ht="12.75">
      <c r="B3822" s="72" t="s">
        <v>19198</v>
      </c>
      <c r="C3822" s="8">
        <v>4932479221</v>
      </c>
      <c r="D3822" s="54" t="s">
        <v>19199</v>
      </c>
      <c r="E3822" s="70">
        <v>12200</v>
      </c>
      <c r="F3822" s="26">
        <v>9793</v>
      </c>
      <c r="G3822" s="12">
        <f t="shared" si="59"/>
        <v>0.24578780761768604</v>
      </c>
      <c r="H3822" s="12" t="s">
        <v>32070</v>
      </c>
      <c r="I3822" s="12" t="s">
        <v>30349</v>
      </c>
      <c r="J3822" s="25" t="s">
        <v>60</v>
      </c>
    </row>
    <row r="3823" spans="2:10" ht="12.75">
      <c r="B3823" s="72" t="s">
        <v>20375</v>
      </c>
      <c r="C3823" s="8" t="s">
        <v>60</v>
      </c>
      <c r="D3823" s="54" t="s">
        <v>20376</v>
      </c>
      <c r="E3823" s="70">
        <v>12300</v>
      </c>
      <c r="F3823" s="26">
        <v>9845</v>
      </c>
      <c r="G3823" s="12">
        <f t="shared" si="59"/>
        <v>0.24936515997968511</v>
      </c>
      <c r="H3823" s="12" t="s">
        <v>31756</v>
      </c>
      <c r="I3823" s="12" t="s">
        <v>30350</v>
      </c>
      <c r="J3823" s="25" t="s">
        <v>60</v>
      </c>
    </row>
    <row r="3824" spans="2:10" ht="12.75">
      <c r="B3824" s="72" t="s">
        <v>23453</v>
      </c>
      <c r="C3824" s="8" t="s">
        <v>27055</v>
      </c>
      <c r="D3824" s="54" t="s">
        <v>23454</v>
      </c>
      <c r="E3824" s="70">
        <v>12300</v>
      </c>
      <c r="F3824" s="26">
        <v>9832</v>
      </c>
      <c r="G3824" s="12">
        <f t="shared" si="59"/>
        <v>0.25101708706265247</v>
      </c>
      <c r="H3824" s="12" t="s">
        <v>32071</v>
      </c>
      <c r="I3824" s="12" t="s">
        <v>30351</v>
      </c>
      <c r="J3824" s="25" t="s">
        <v>60</v>
      </c>
    </row>
    <row r="3825" spans="2:10" ht="12.75">
      <c r="B3825" s="46" t="s">
        <v>6972</v>
      </c>
      <c r="C3825" s="8" t="s">
        <v>6971</v>
      </c>
      <c r="D3825" s="54" t="s">
        <v>6973</v>
      </c>
      <c r="E3825" s="70">
        <v>12400</v>
      </c>
      <c r="F3825" s="26">
        <v>9900</v>
      </c>
      <c r="G3825" s="12">
        <f t="shared" si="59"/>
        <v>0.2525252525252526</v>
      </c>
      <c r="H3825" s="12" t="s">
        <v>6920</v>
      </c>
      <c r="I3825" s="12" t="s">
        <v>30352</v>
      </c>
      <c r="J3825" s="25" t="s">
        <v>60</v>
      </c>
    </row>
    <row r="3826" spans="2:10" ht="12.75">
      <c r="B3826" s="72" t="s">
        <v>14749</v>
      </c>
      <c r="C3826" s="8" t="s">
        <v>25414</v>
      </c>
      <c r="D3826" s="54" t="s">
        <v>14750</v>
      </c>
      <c r="E3826" s="70">
        <v>12300</v>
      </c>
      <c r="F3826" s="26">
        <v>9876</v>
      </c>
      <c r="G3826" s="12">
        <f t="shared" si="59"/>
        <v>0.24544349939246657</v>
      </c>
      <c r="H3826" s="12" t="s">
        <v>31950</v>
      </c>
      <c r="I3826" s="12" t="s">
        <v>30353</v>
      </c>
      <c r="J3826" s="25" t="s">
        <v>60</v>
      </c>
    </row>
    <row r="3827" spans="2:10" ht="12.75">
      <c r="B3827" s="46" t="s">
        <v>7183</v>
      </c>
      <c r="C3827" s="8" t="s">
        <v>7182</v>
      </c>
      <c r="D3827" s="54" t="s">
        <v>7184</v>
      </c>
      <c r="E3827" s="70">
        <v>12500</v>
      </c>
      <c r="F3827" s="26">
        <v>10000</v>
      </c>
      <c r="G3827" s="12">
        <f t="shared" si="59"/>
        <v>0.25</v>
      </c>
      <c r="H3827" s="12" t="s">
        <v>7186</v>
      </c>
      <c r="I3827" s="12" t="s">
        <v>30354</v>
      </c>
      <c r="J3827" s="25" t="s">
        <v>60</v>
      </c>
    </row>
    <row r="3828" spans="2:10" ht="12.75">
      <c r="B3828" s="72" t="s">
        <v>14753</v>
      </c>
      <c r="C3828" s="8" t="s">
        <v>25415</v>
      </c>
      <c r="D3828" s="54" t="s">
        <v>14754</v>
      </c>
      <c r="E3828" s="70">
        <v>12500</v>
      </c>
      <c r="F3828" s="26">
        <v>9982</v>
      </c>
      <c r="G3828" s="12">
        <f t="shared" si="59"/>
        <v>0.25225405730314576</v>
      </c>
      <c r="H3828" s="12" t="s">
        <v>32061</v>
      </c>
      <c r="I3828" s="12" t="s">
        <v>30355</v>
      </c>
      <c r="J3828" s="25" t="s">
        <v>60</v>
      </c>
    </row>
    <row r="3829" spans="2:10" ht="12.75">
      <c r="B3829" s="72" t="s">
        <v>17391</v>
      </c>
      <c r="C3829" s="8" t="s">
        <v>26035</v>
      </c>
      <c r="D3829" s="54" t="s">
        <v>17392</v>
      </c>
      <c r="E3829" s="70">
        <v>12500</v>
      </c>
      <c r="F3829" s="26">
        <v>9971</v>
      </c>
      <c r="G3829" s="12">
        <f t="shared" si="59"/>
        <v>0.25363554307491731</v>
      </c>
      <c r="H3829" s="12" t="s">
        <v>60</v>
      </c>
      <c r="I3829" s="12" t="s">
        <v>30356</v>
      </c>
      <c r="J3829" s="25" t="s">
        <v>60</v>
      </c>
    </row>
    <row r="3830" spans="2:10" ht="12.75">
      <c r="B3830" s="72" t="s">
        <v>20239</v>
      </c>
      <c r="C3830" s="8" t="s">
        <v>26502</v>
      </c>
      <c r="D3830" s="54" t="s">
        <v>20240</v>
      </c>
      <c r="E3830" s="70">
        <v>12500</v>
      </c>
      <c r="F3830" s="26">
        <v>9996</v>
      </c>
      <c r="G3830" s="12">
        <f t="shared" si="59"/>
        <v>0.25050020008003204</v>
      </c>
      <c r="H3830" s="12" t="s">
        <v>31946</v>
      </c>
      <c r="I3830" s="12" t="s">
        <v>30357</v>
      </c>
      <c r="J3830" s="25" t="s">
        <v>60</v>
      </c>
    </row>
    <row r="3831" spans="2:10" ht="12.75">
      <c r="B3831" s="72" t="s">
        <v>20851</v>
      </c>
      <c r="C3831" s="8" t="s">
        <v>26629</v>
      </c>
      <c r="D3831" s="54" t="s">
        <v>20852</v>
      </c>
      <c r="E3831" s="70">
        <v>12500</v>
      </c>
      <c r="F3831" s="26">
        <v>10008</v>
      </c>
      <c r="G3831" s="12">
        <f t="shared" si="59"/>
        <v>0.24900079936051167</v>
      </c>
      <c r="H3831" s="12" t="s">
        <v>60</v>
      </c>
      <c r="I3831" s="12" t="s">
        <v>30358</v>
      </c>
      <c r="J3831" s="25" t="s">
        <v>60</v>
      </c>
    </row>
    <row r="3832" spans="2:10" ht="12.75">
      <c r="B3832" s="72" t="s">
        <v>21944</v>
      </c>
      <c r="C3832" s="8" t="s">
        <v>26823</v>
      </c>
      <c r="D3832" s="54" t="s">
        <v>21945</v>
      </c>
      <c r="E3832" s="70">
        <v>12500</v>
      </c>
      <c r="F3832" s="26">
        <v>10039</v>
      </c>
      <c r="G3832" s="12">
        <f t="shared" si="59"/>
        <v>0.24514393863930661</v>
      </c>
      <c r="H3832" s="12" t="s">
        <v>32002</v>
      </c>
      <c r="I3832" s="12" t="s">
        <v>30359</v>
      </c>
      <c r="J3832" s="25" t="s">
        <v>60</v>
      </c>
    </row>
    <row r="3833" spans="2:10" ht="12.75">
      <c r="B3833" s="45" t="s">
        <v>62</v>
      </c>
      <c r="C3833" s="8" t="s">
        <v>61</v>
      </c>
      <c r="D3833" s="54" t="s">
        <v>63</v>
      </c>
      <c r="E3833" s="70">
        <v>12490</v>
      </c>
      <c r="F3833" s="26">
        <v>9990</v>
      </c>
      <c r="G3833" s="12">
        <f t="shared" si="59"/>
        <v>0.25025025025025016</v>
      </c>
      <c r="H3833" s="12" t="s">
        <v>69</v>
      </c>
      <c r="I3833" s="12" t="s">
        <v>30360</v>
      </c>
      <c r="J3833" s="25" t="s">
        <v>60</v>
      </c>
    </row>
    <row r="3834" spans="2:10" ht="12.75">
      <c r="B3834" s="45" t="s">
        <v>131</v>
      </c>
      <c r="C3834" s="8" t="s">
        <v>130</v>
      </c>
      <c r="D3834" s="54" t="s">
        <v>132</v>
      </c>
      <c r="E3834" s="70">
        <v>12490</v>
      </c>
      <c r="F3834" s="26">
        <v>9990</v>
      </c>
      <c r="G3834" s="12">
        <f t="shared" si="59"/>
        <v>0.25025025025025016</v>
      </c>
      <c r="H3834" s="12" t="s">
        <v>135</v>
      </c>
      <c r="I3834" s="12" t="s">
        <v>30361</v>
      </c>
      <c r="J3834" s="25" t="s">
        <v>60</v>
      </c>
    </row>
    <row r="3835" spans="2:10" ht="12.75">
      <c r="B3835" s="45" t="s">
        <v>787</v>
      </c>
      <c r="C3835" s="8" t="s">
        <v>786</v>
      </c>
      <c r="D3835" s="54" t="s">
        <v>788</v>
      </c>
      <c r="E3835" s="70">
        <v>12490</v>
      </c>
      <c r="F3835" s="26">
        <v>9990</v>
      </c>
      <c r="G3835" s="12">
        <f t="shared" si="59"/>
        <v>0.25025025025025016</v>
      </c>
      <c r="H3835" s="12" t="s">
        <v>791</v>
      </c>
      <c r="I3835" s="12" t="s">
        <v>30362</v>
      </c>
      <c r="J3835" s="25" t="s">
        <v>60</v>
      </c>
    </row>
    <row r="3836" spans="2:10" ht="12.75">
      <c r="B3836" s="45" t="s">
        <v>803</v>
      </c>
      <c r="C3836" s="8" t="s">
        <v>802</v>
      </c>
      <c r="D3836" s="54" t="s">
        <v>804</v>
      </c>
      <c r="E3836" s="70">
        <v>12490</v>
      </c>
      <c r="F3836" s="26">
        <v>9990</v>
      </c>
      <c r="G3836" s="12">
        <f t="shared" si="59"/>
        <v>0.25025025025025016</v>
      </c>
      <c r="H3836" s="12" t="s">
        <v>807</v>
      </c>
      <c r="I3836" s="12" t="s">
        <v>30363</v>
      </c>
      <c r="J3836" s="25" t="s">
        <v>60</v>
      </c>
    </row>
    <row r="3837" spans="2:10" ht="12.75">
      <c r="B3837" s="45" t="s">
        <v>4034</v>
      </c>
      <c r="C3837" s="8" t="s">
        <v>4033</v>
      </c>
      <c r="D3837" s="54" t="s">
        <v>4035</v>
      </c>
      <c r="E3837" s="70">
        <v>12490</v>
      </c>
      <c r="F3837" s="26">
        <v>9990</v>
      </c>
      <c r="G3837" s="12">
        <f t="shared" si="59"/>
        <v>0.25025025025025016</v>
      </c>
      <c r="H3837" s="12" t="s">
        <v>4038</v>
      </c>
      <c r="I3837" s="12" t="s">
        <v>30364</v>
      </c>
      <c r="J3837" s="25" t="s">
        <v>60</v>
      </c>
    </row>
    <row r="3838" spans="2:10" ht="12.75">
      <c r="B3838" s="45" t="s">
        <v>7333</v>
      </c>
      <c r="C3838" s="8" t="s">
        <v>7332</v>
      </c>
      <c r="D3838" s="54" t="s">
        <v>7334</v>
      </c>
      <c r="E3838" s="70">
        <v>12490</v>
      </c>
      <c r="F3838" s="26">
        <v>9990</v>
      </c>
      <c r="G3838" s="12">
        <f t="shared" si="59"/>
        <v>0.25025025025025016</v>
      </c>
      <c r="H3838" s="12" t="s">
        <v>32072</v>
      </c>
      <c r="I3838" s="12" t="s">
        <v>30365</v>
      </c>
      <c r="J3838" s="25" t="s">
        <v>60</v>
      </c>
    </row>
    <row r="3839" spans="2:10" ht="12.75">
      <c r="B3839" s="45" t="s">
        <v>7339</v>
      </c>
      <c r="C3839" s="8" t="s">
        <v>7338</v>
      </c>
      <c r="D3839" s="54" t="s">
        <v>7340</v>
      </c>
      <c r="E3839" s="70">
        <v>12490</v>
      </c>
      <c r="F3839" s="26">
        <v>9990</v>
      </c>
      <c r="G3839" s="12">
        <f t="shared" si="59"/>
        <v>0.25025025025025016</v>
      </c>
      <c r="H3839" s="12" t="s">
        <v>60</v>
      </c>
      <c r="I3839" s="12" t="s">
        <v>30366</v>
      </c>
      <c r="J3839" s="25" t="s">
        <v>60</v>
      </c>
    </row>
    <row r="3840" spans="2:10" ht="12.75">
      <c r="B3840" s="45" t="s">
        <v>7351</v>
      </c>
      <c r="C3840" s="8" t="s">
        <v>7350</v>
      </c>
      <c r="D3840" s="54" t="s">
        <v>7352</v>
      </c>
      <c r="E3840" s="70">
        <v>12490</v>
      </c>
      <c r="F3840" s="26">
        <v>9990</v>
      </c>
      <c r="G3840" s="12">
        <f t="shared" si="59"/>
        <v>0.25025025025025016</v>
      </c>
      <c r="H3840" s="12" t="s">
        <v>60</v>
      </c>
      <c r="I3840" s="12" t="s">
        <v>30367</v>
      </c>
      <c r="J3840" s="25" t="s">
        <v>60</v>
      </c>
    </row>
    <row r="3841" spans="2:10" ht="12.75">
      <c r="B3841" s="45" t="s">
        <v>7398</v>
      </c>
      <c r="C3841" s="8" t="s">
        <v>7397</v>
      </c>
      <c r="D3841" s="54" t="s">
        <v>7399</v>
      </c>
      <c r="E3841" s="70">
        <v>12490</v>
      </c>
      <c r="F3841" s="26">
        <v>9990</v>
      </c>
      <c r="G3841" s="12">
        <f t="shared" si="59"/>
        <v>0.25025025025025016</v>
      </c>
      <c r="H3841" s="12" t="s">
        <v>7402</v>
      </c>
      <c r="I3841" s="12" t="s">
        <v>60</v>
      </c>
      <c r="J3841" s="25" t="s">
        <v>60</v>
      </c>
    </row>
    <row r="3842" spans="2:10" ht="12.75">
      <c r="B3842" s="45" t="s">
        <v>7896</v>
      </c>
      <c r="C3842" s="8" t="s">
        <v>7895</v>
      </c>
      <c r="D3842" s="54" t="s">
        <v>7897</v>
      </c>
      <c r="E3842" s="70">
        <v>12490</v>
      </c>
      <c r="F3842" s="26">
        <v>9990</v>
      </c>
      <c r="G3842" s="12">
        <f t="shared" ref="G3842:G3905" si="60">IFERROR(E3842/F3842-1,0)</f>
        <v>0.25025025025025016</v>
      </c>
      <c r="H3842" s="12" t="s">
        <v>7900</v>
      </c>
      <c r="I3842" s="12" t="s">
        <v>30368</v>
      </c>
      <c r="J3842" s="25" t="s">
        <v>60</v>
      </c>
    </row>
    <row r="3843" spans="2:10" ht="12.75">
      <c r="B3843" s="72" t="s">
        <v>17039</v>
      </c>
      <c r="C3843" s="8" t="s">
        <v>25950</v>
      </c>
      <c r="D3843" s="54" t="s">
        <v>17040</v>
      </c>
      <c r="E3843" s="70">
        <v>12600</v>
      </c>
      <c r="F3843" s="26">
        <v>10109</v>
      </c>
      <c r="G3843" s="12">
        <f t="shared" si="60"/>
        <v>0.24641408645761209</v>
      </c>
      <c r="H3843" s="12" t="s">
        <v>60</v>
      </c>
      <c r="I3843" s="12" t="s">
        <v>30369</v>
      </c>
      <c r="J3843" s="25" t="s">
        <v>60</v>
      </c>
    </row>
    <row r="3844" spans="2:10" ht="12.75">
      <c r="B3844" s="72" t="s">
        <v>23276</v>
      </c>
      <c r="C3844" s="8" t="s">
        <v>27037</v>
      </c>
      <c r="D3844" s="54" t="s">
        <v>23277</v>
      </c>
      <c r="E3844" s="70">
        <v>12600</v>
      </c>
      <c r="F3844" s="26">
        <v>10080</v>
      </c>
      <c r="G3844" s="12">
        <f t="shared" si="60"/>
        <v>0.25</v>
      </c>
      <c r="H3844" s="12" t="s">
        <v>32047</v>
      </c>
      <c r="I3844" s="12" t="s">
        <v>30370</v>
      </c>
      <c r="J3844" s="25" t="s">
        <v>60</v>
      </c>
    </row>
    <row r="3845" spans="2:10" ht="12.75">
      <c r="B3845" s="72" t="s">
        <v>9209</v>
      </c>
      <c r="C3845" s="8" t="s">
        <v>24548</v>
      </c>
      <c r="D3845" s="54" t="s">
        <v>9210</v>
      </c>
      <c r="E3845" s="70">
        <v>12700</v>
      </c>
      <c r="F3845" s="26">
        <v>10130</v>
      </c>
      <c r="G3845" s="12">
        <f t="shared" si="60"/>
        <v>0.25370187561697932</v>
      </c>
      <c r="H3845" s="12" t="s">
        <v>60</v>
      </c>
      <c r="I3845" s="12" t="s">
        <v>60</v>
      </c>
      <c r="J3845" s="25" t="s">
        <v>60</v>
      </c>
    </row>
    <row r="3846" spans="2:10" ht="12.75">
      <c r="B3846" s="72" t="s">
        <v>9218</v>
      </c>
      <c r="C3846" s="8" t="s">
        <v>24550</v>
      </c>
      <c r="D3846" s="54" t="s">
        <v>9219</v>
      </c>
      <c r="E3846" s="70">
        <v>12700</v>
      </c>
      <c r="F3846" s="26">
        <v>10170</v>
      </c>
      <c r="G3846" s="12">
        <f t="shared" si="60"/>
        <v>0.24877089478859382</v>
      </c>
      <c r="H3846" s="12" t="s">
        <v>32073</v>
      </c>
      <c r="I3846" s="12" t="s">
        <v>30371</v>
      </c>
      <c r="J3846" s="25" t="s">
        <v>60</v>
      </c>
    </row>
    <row r="3847" spans="2:10" ht="12.75">
      <c r="B3847" s="72" t="s">
        <v>17395</v>
      </c>
      <c r="C3847" s="8" t="s">
        <v>26036</v>
      </c>
      <c r="D3847" s="54" t="s">
        <v>17396</v>
      </c>
      <c r="E3847" s="70">
        <v>12700</v>
      </c>
      <c r="F3847" s="26">
        <v>10165</v>
      </c>
      <c r="G3847" s="12">
        <f t="shared" si="60"/>
        <v>0.24938514510575494</v>
      </c>
      <c r="H3847" s="12" t="s">
        <v>60</v>
      </c>
      <c r="I3847" s="12" t="s">
        <v>30372</v>
      </c>
      <c r="J3847" s="25" t="s">
        <v>60</v>
      </c>
    </row>
    <row r="3848" spans="2:10" ht="12.75">
      <c r="B3848" s="72" t="s">
        <v>20855</v>
      </c>
      <c r="C3848" s="8" t="s">
        <v>26630</v>
      </c>
      <c r="D3848" s="54" t="s">
        <v>20856</v>
      </c>
      <c r="E3848" s="70">
        <v>12700</v>
      </c>
      <c r="F3848" s="26">
        <v>10146</v>
      </c>
      <c r="G3848" s="12">
        <f t="shared" si="60"/>
        <v>0.25172481766213295</v>
      </c>
      <c r="H3848" s="12" t="s">
        <v>31778</v>
      </c>
      <c r="I3848" s="12" t="s">
        <v>30373</v>
      </c>
      <c r="J3848" s="25" t="s">
        <v>60</v>
      </c>
    </row>
    <row r="3849" spans="2:10" ht="12.75">
      <c r="B3849" s="72" t="s">
        <v>20859</v>
      </c>
      <c r="C3849" s="8" t="s">
        <v>26631</v>
      </c>
      <c r="D3849" s="54" t="s">
        <v>20860</v>
      </c>
      <c r="E3849" s="70">
        <v>12700</v>
      </c>
      <c r="F3849" s="26">
        <v>10193</v>
      </c>
      <c r="G3849" s="12">
        <f t="shared" si="60"/>
        <v>0.24595310507210821</v>
      </c>
      <c r="H3849" s="12" t="s">
        <v>60</v>
      </c>
      <c r="I3849" s="12" t="s">
        <v>30374</v>
      </c>
      <c r="J3849" s="25" t="s">
        <v>60</v>
      </c>
    </row>
    <row r="3850" spans="2:10" ht="12.75">
      <c r="B3850" s="72" t="s">
        <v>22731</v>
      </c>
      <c r="C3850" s="8" t="s">
        <v>26934</v>
      </c>
      <c r="D3850" s="54" t="s">
        <v>22732</v>
      </c>
      <c r="E3850" s="70">
        <v>12700</v>
      </c>
      <c r="F3850" s="26">
        <v>10170</v>
      </c>
      <c r="G3850" s="12">
        <f t="shared" si="60"/>
        <v>0.24877089478859382</v>
      </c>
      <c r="H3850" s="12" t="s">
        <v>60</v>
      </c>
      <c r="I3850" s="12" t="s">
        <v>60</v>
      </c>
      <c r="J3850" s="25" t="s">
        <v>60</v>
      </c>
    </row>
    <row r="3851" spans="2:10" ht="12.75">
      <c r="B3851" s="72" t="s">
        <v>11953</v>
      </c>
      <c r="C3851" s="8" t="s">
        <v>24890</v>
      </c>
      <c r="D3851" s="54" t="s">
        <v>11954</v>
      </c>
      <c r="E3851" s="70">
        <v>12800</v>
      </c>
      <c r="F3851" s="26">
        <v>10224</v>
      </c>
      <c r="G3851" s="12">
        <f t="shared" si="60"/>
        <v>0.25195618153364641</v>
      </c>
      <c r="H3851" s="12" t="s">
        <v>32011</v>
      </c>
      <c r="I3851" s="12" t="s">
        <v>30375</v>
      </c>
      <c r="J3851" s="25" t="s">
        <v>60</v>
      </c>
    </row>
    <row r="3852" spans="2:10" ht="12.75">
      <c r="B3852" s="72" t="s">
        <v>14725</v>
      </c>
      <c r="C3852" s="8" t="s">
        <v>25409</v>
      </c>
      <c r="D3852" s="54" t="s">
        <v>14726</v>
      </c>
      <c r="E3852" s="70">
        <v>12800</v>
      </c>
      <c r="F3852" s="26">
        <v>10252</v>
      </c>
      <c r="G3852" s="12">
        <f t="shared" si="60"/>
        <v>0.24853687085446752</v>
      </c>
      <c r="H3852" s="12" t="s">
        <v>32066</v>
      </c>
      <c r="I3852" s="12" t="s">
        <v>30376</v>
      </c>
      <c r="J3852" s="25" t="s">
        <v>60</v>
      </c>
    </row>
    <row r="3853" spans="2:10" ht="12.75">
      <c r="B3853" s="72" t="s">
        <v>17043</v>
      </c>
      <c r="C3853" s="8" t="s">
        <v>25951</v>
      </c>
      <c r="D3853" s="54" t="s">
        <v>17044</v>
      </c>
      <c r="E3853" s="70">
        <v>12800</v>
      </c>
      <c r="F3853" s="26">
        <v>10230</v>
      </c>
      <c r="G3853" s="12">
        <f t="shared" si="60"/>
        <v>0.2512218963831867</v>
      </c>
      <c r="H3853" s="12" t="s">
        <v>60</v>
      </c>
      <c r="I3853" s="12" t="s">
        <v>30377</v>
      </c>
      <c r="J3853" s="25" t="s">
        <v>60</v>
      </c>
    </row>
    <row r="3854" spans="2:10" ht="12.75">
      <c r="B3854" s="72" t="s">
        <v>19202</v>
      </c>
      <c r="C3854" s="8" t="s">
        <v>26367</v>
      </c>
      <c r="D3854" s="54" t="s">
        <v>19203</v>
      </c>
      <c r="E3854" s="70">
        <v>12800</v>
      </c>
      <c r="F3854" s="26">
        <v>10252</v>
      </c>
      <c r="G3854" s="12">
        <f t="shared" si="60"/>
        <v>0.24853687085446752</v>
      </c>
      <c r="H3854" s="12" t="s">
        <v>32074</v>
      </c>
      <c r="I3854" s="12" t="s">
        <v>30378</v>
      </c>
      <c r="J3854" s="25" t="s">
        <v>60</v>
      </c>
    </row>
    <row r="3855" spans="2:10" ht="12.75">
      <c r="B3855" s="72" t="s">
        <v>21429</v>
      </c>
      <c r="C3855" s="8" t="s">
        <v>26729</v>
      </c>
      <c r="D3855" s="54" t="s">
        <v>21430</v>
      </c>
      <c r="E3855" s="70">
        <v>12800</v>
      </c>
      <c r="F3855" s="26">
        <v>10259</v>
      </c>
      <c r="G3855" s="12">
        <f t="shared" si="60"/>
        <v>0.24768495954771419</v>
      </c>
      <c r="H3855" s="12" t="s">
        <v>31698</v>
      </c>
      <c r="I3855" s="12" t="s">
        <v>30379</v>
      </c>
      <c r="J3855" s="25" t="s">
        <v>60</v>
      </c>
    </row>
    <row r="3856" spans="2:10" ht="12.75">
      <c r="B3856" s="72" t="s">
        <v>21487</v>
      </c>
      <c r="C3856" s="8" t="s">
        <v>26742</v>
      </c>
      <c r="D3856" s="54" t="s">
        <v>21488</v>
      </c>
      <c r="E3856" s="70">
        <v>12800</v>
      </c>
      <c r="F3856" s="26">
        <v>10275</v>
      </c>
      <c r="G3856" s="12">
        <f t="shared" si="60"/>
        <v>0.24574209245742096</v>
      </c>
      <c r="H3856" s="12" t="s">
        <v>32027</v>
      </c>
      <c r="I3856" s="12" t="s">
        <v>30380</v>
      </c>
      <c r="J3856" s="25" t="s">
        <v>60</v>
      </c>
    </row>
    <row r="3857" spans="2:10" ht="12.75">
      <c r="B3857" s="72" t="s">
        <v>22579</v>
      </c>
      <c r="C3857" s="8" t="s">
        <v>26925</v>
      </c>
      <c r="D3857" s="54" t="s">
        <v>22580</v>
      </c>
      <c r="E3857" s="70">
        <v>12800</v>
      </c>
      <c r="F3857" s="26">
        <v>10264</v>
      </c>
      <c r="G3857" s="12">
        <f t="shared" si="60"/>
        <v>0.24707716289945436</v>
      </c>
      <c r="H3857" s="12" t="s">
        <v>32028</v>
      </c>
      <c r="I3857" s="12" t="s">
        <v>30381</v>
      </c>
      <c r="J3857" s="25" t="s">
        <v>60</v>
      </c>
    </row>
    <row r="3858" spans="2:10" ht="12.75">
      <c r="B3858" s="72" t="s">
        <v>14769</v>
      </c>
      <c r="C3858" s="8" t="s">
        <v>24552</v>
      </c>
      <c r="D3858" s="54" t="s">
        <v>14770</v>
      </c>
      <c r="E3858" s="70">
        <v>12900</v>
      </c>
      <c r="F3858" s="26">
        <v>10353</v>
      </c>
      <c r="G3858" s="12">
        <f t="shared" si="60"/>
        <v>0.2460156476383657</v>
      </c>
      <c r="H3858" s="12" t="s">
        <v>31965</v>
      </c>
      <c r="I3858" s="12" t="s">
        <v>30382</v>
      </c>
      <c r="J3858" s="25" t="s">
        <v>60</v>
      </c>
    </row>
    <row r="3859" spans="2:10" ht="12.75">
      <c r="B3859" s="72" t="s">
        <v>20863</v>
      </c>
      <c r="C3859" s="8" t="s">
        <v>26632</v>
      </c>
      <c r="D3859" s="54" t="s">
        <v>20864</v>
      </c>
      <c r="E3859" s="70">
        <v>12900</v>
      </c>
      <c r="F3859" s="26">
        <v>10335</v>
      </c>
      <c r="G3859" s="12">
        <f t="shared" si="60"/>
        <v>0.24818577648766338</v>
      </c>
      <c r="H3859" s="12" t="s">
        <v>31693</v>
      </c>
      <c r="I3859" s="12" t="s">
        <v>30383</v>
      </c>
      <c r="J3859" s="25" t="s">
        <v>60</v>
      </c>
    </row>
    <row r="3860" spans="2:10" ht="12.75">
      <c r="B3860" s="72" t="s">
        <v>18320</v>
      </c>
      <c r="C3860" s="8" t="s">
        <v>26187</v>
      </c>
      <c r="D3860" s="54" t="s">
        <v>18321</v>
      </c>
      <c r="E3860" s="70">
        <v>13100</v>
      </c>
      <c r="F3860" s="26">
        <v>10462</v>
      </c>
      <c r="G3860" s="12">
        <f t="shared" si="60"/>
        <v>0.25215064041292301</v>
      </c>
      <c r="H3860" s="12" t="s">
        <v>31947</v>
      </c>
      <c r="I3860" s="12" t="s">
        <v>30384</v>
      </c>
      <c r="J3860" s="25" t="s">
        <v>60</v>
      </c>
    </row>
    <row r="3861" spans="2:10" ht="12.75">
      <c r="B3861" s="72" t="s">
        <v>19206</v>
      </c>
      <c r="C3861" s="8" t="s">
        <v>26368</v>
      </c>
      <c r="D3861" s="54" t="s">
        <v>19207</v>
      </c>
      <c r="E3861" s="70">
        <v>13000</v>
      </c>
      <c r="F3861" s="26">
        <v>10438</v>
      </c>
      <c r="G3861" s="12">
        <f t="shared" si="60"/>
        <v>0.24544931979306384</v>
      </c>
      <c r="H3861" s="12" t="s">
        <v>32075</v>
      </c>
      <c r="I3861" s="12" t="s">
        <v>30385</v>
      </c>
      <c r="J3861" s="25" t="s">
        <v>60</v>
      </c>
    </row>
    <row r="3862" spans="2:10" ht="12.75">
      <c r="B3862" s="45" t="s">
        <v>4063</v>
      </c>
      <c r="C3862" s="8" t="s">
        <v>4062</v>
      </c>
      <c r="D3862" s="54" t="s">
        <v>4064</v>
      </c>
      <c r="E3862" s="70">
        <v>12990</v>
      </c>
      <c r="F3862" s="26">
        <v>10490</v>
      </c>
      <c r="G3862" s="12">
        <f t="shared" si="60"/>
        <v>0.23832221163012401</v>
      </c>
      <c r="H3862" s="12" t="s">
        <v>4067</v>
      </c>
      <c r="I3862" s="12" t="s">
        <v>30386</v>
      </c>
      <c r="J3862" s="25" t="s">
        <v>60</v>
      </c>
    </row>
    <row r="3863" spans="2:10" ht="12.75">
      <c r="B3863" s="45" t="s">
        <v>7345</v>
      </c>
      <c r="C3863" s="8" t="s">
        <v>7344</v>
      </c>
      <c r="D3863" s="54" t="s">
        <v>7346</v>
      </c>
      <c r="E3863" s="70">
        <v>12990</v>
      </c>
      <c r="F3863" s="26">
        <v>10490</v>
      </c>
      <c r="G3863" s="12">
        <f t="shared" si="60"/>
        <v>0.23832221163012401</v>
      </c>
      <c r="H3863" s="12" t="s">
        <v>32076</v>
      </c>
      <c r="I3863" s="12" t="s">
        <v>30387</v>
      </c>
      <c r="J3863" s="25" t="s">
        <v>60</v>
      </c>
    </row>
    <row r="3864" spans="2:10" ht="12.75">
      <c r="B3864" s="45" t="s">
        <v>7377</v>
      </c>
      <c r="C3864" s="8" t="s">
        <v>7376</v>
      </c>
      <c r="D3864" s="54" t="s">
        <v>7378</v>
      </c>
      <c r="E3864" s="70">
        <v>12990</v>
      </c>
      <c r="F3864" s="26">
        <v>10490</v>
      </c>
      <c r="G3864" s="12">
        <f t="shared" si="60"/>
        <v>0.23832221163012401</v>
      </c>
      <c r="H3864" s="12" t="s">
        <v>7381</v>
      </c>
      <c r="I3864" s="12" t="s">
        <v>30388</v>
      </c>
      <c r="J3864" s="25" t="s">
        <v>60</v>
      </c>
    </row>
    <row r="3865" spans="2:10" ht="12.75">
      <c r="B3865" s="45" t="s">
        <v>7859</v>
      </c>
      <c r="C3865" s="8" t="s">
        <v>7858</v>
      </c>
      <c r="D3865" s="54" t="s">
        <v>7860</v>
      </c>
      <c r="E3865" s="70">
        <v>12990</v>
      </c>
      <c r="F3865" s="26">
        <v>10490</v>
      </c>
      <c r="G3865" s="12">
        <f t="shared" si="60"/>
        <v>0.23832221163012401</v>
      </c>
      <c r="H3865" s="12" t="s">
        <v>7863</v>
      </c>
      <c r="I3865" s="12" t="s">
        <v>30389</v>
      </c>
      <c r="J3865" s="25" t="s">
        <v>60</v>
      </c>
    </row>
    <row r="3866" spans="2:10" ht="12.75">
      <c r="B3866" s="45" t="s">
        <v>7866</v>
      </c>
      <c r="C3866" s="8" t="s">
        <v>7865</v>
      </c>
      <c r="D3866" s="54" t="s">
        <v>7867</v>
      </c>
      <c r="E3866" s="70">
        <v>12990</v>
      </c>
      <c r="F3866" s="26">
        <v>10490</v>
      </c>
      <c r="G3866" s="12">
        <f t="shared" si="60"/>
        <v>0.23832221163012401</v>
      </c>
      <c r="H3866" s="12" t="s">
        <v>7863</v>
      </c>
      <c r="I3866" s="12" t="s">
        <v>30390</v>
      </c>
      <c r="J3866" s="25" t="s">
        <v>60</v>
      </c>
    </row>
    <row r="3867" spans="2:10" ht="12.75">
      <c r="B3867" s="45" t="s">
        <v>1019</v>
      </c>
      <c r="C3867" s="8" t="s">
        <v>1018</v>
      </c>
      <c r="D3867" s="54" t="s">
        <v>1020</v>
      </c>
      <c r="E3867" s="70">
        <v>13000</v>
      </c>
      <c r="F3867" s="26">
        <v>10500</v>
      </c>
      <c r="G3867" s="12">
        <f t="shared" si="60"/>
        <v>0.23809523809523814</v>
      </c>
      <c r="H3867" s="12" t="s">
        <v>1023</v>
      </c>
      <c r="I3867" s="12" t="s">
        <v>30391</v>
      </c>
      <c r="J3867" s="25" t="s">
        <v>60</v>
      </c>
    </row>
    <row r="3868" spans="2:10" ht="12.75">
      <c r="B3868" s="45" t="s">
        <v>1041</v>
      </c>
      <c r="C3868" s="8" t="s">
        <v>1040</v>
      </c>
      <c r="D3868" s="54" t="s">
        <v>1042</v>
      </c>
      <c r="E3868" s="70">
        <v>13000</v>
      </c>
      <c r="F3868" s="26">
        <v>10500</v>
      </c>
      <c r="G3868" s="12">
        <f t="shared" si="60"/>
        <v>0.23809523809523814</v>
      </c>
      <c r="H3868" s="12" t="s">
        <v>1045</v>
      </c>
      <c r="I3868" s="12" t="s">
        <v>30392</v>
      </c>
      <c r="J3868" s="25" t="s">
        <v>60</v>
      </c>
    </row>
    <row r="3869" spans="2:10" ht="12.75">
      <c r="B3869" s="45" t="s">
        <v>1334</v>
      </c>
      <c r="C3869" s="8" t="s">
        <v>1333</v>
      </c>
      <c r="D3869" s="54" t="s">
        <v>1335</v>
      </c>
      <c r="E3869" s="70">
        <v>13000</v>
      </c>
      <c r="F3869" s="26">
        <v>10500</v>
      </c>
      <c r="G3869" s="12">
        <f t="shared" si="60"/>
        <v>0.23809523809523814</v>
      </c>
      <c r="H3869" s="12" t="s">
        <v>60</v>
      </c>
      <c r="I3869" s="12" t="s">
        <v>60</v>
      </c>
      <c r="J3869" s="25" t="s">
        <v>60</v>
      </c>
    </row>
    <row r="3870" spans="2:10" ht="12.75">
      <c r="B3870" s="46" t="s">
        <v>6917</v>
      </c>
      <c r="C3870" s="8" t="s">
        <v>6916</v>
      </c>
      <c r="D3870" s="54" t="s">
        <v>6918</v>
      </c>
      <c r="E3870" s="70">
        <v>13100</v>
      </c>
      <c r="F3870" s="26">
        <v>10500</v>
      </c>
      <c r="G3870" s="12">
        <f t="shared" si="60"/>
        <v>0.24761904761904763</v>
      </c>
      <c r="H3870" s="12" t="s">
        <v>6920</v>
      </c>
      <c r="I3870" s="12" t="s">
        <v>30393</v>
      </c>
      <c r="J3870" s="25" t="s">
        <v>60</v>
      </c>
    </row>
    <row r="3871" spans="2:10" ht="12.75">
      <c r="B3871" s="72" t="s">
        <v>10079</v>
      </c>
      <c r="C3871" s="8" t="s">
        <v>24568</v>
      </c>
      <c r="D3871" s="54" t="s">
        <v>10080</v>
      </c>
      <c r="E3871" s="70">
        <v>13100</v>
      </c>
      <c r="F3871" s="26">
        <v>10497</v>
      </c>
      <c r="G3871" s="12">
        <f t="shared" si="60"/>
        <v>0.24797561207964169</v>
      </c>
      <c r="H3871" s="12" t="s">
        <v>60</v>
      </c>
      <c r="I3871" s="12" t="s">
        <v>30394</v>
      </c>
      <c r="J3871" s="25" t="s">
        <v>60</v>
      </c>
    </row>
    <row r="3872" spans="2:10" ht="12.75">
      <c r="B3872" s="72" t="s">
        <v>11046</v>
      </c>
      <c r="C3872" s="8" t="s">
        <v>60</v>
      </c>
      <c r="D3872" s="54" t="s">
        <v>11047</v>
      </c>
      <c r="E3872" s="70">
        <v>13100</v>
      </c>
      <c r="F3872" s="26">
        <v>10516</v>
      </c>
      <c r="G3872" s="12">
        <f t="shared" si="60"/>
        <v>0.2457208063902625</v>
      </c>
      <c r="H3872" s="12" t="s">
        <v>60</v>
      </c>
      <c r="I3872" s="12" t="s">
        <v>60</v>
      </c>
      <c r="J3872" s="25" t="s">
        <v>60</v>
      </c>
    </row>
    <row r="3873" spans="2:10" ht="12.75">
      <c r="B3873" s="72" t="s">
        <v>14773</v>
      </c>
      <c r="C3873" s="8" t="s">
        <v>25419</v>
      </c>
      <c r="D3873" s="54" t="s">
        <v>14774</v>
      </c>
      <c r="E3873" s="70">
        <v>13100</v>
      </c>
      <c r="F3873" s="26">
        <v>10485</v>
      </c>
      <c r="G3873" s="12">
        <f t="shared" si="60"/>
        <v>0.24940391034811626</v>
      </c>
      <c r="H3873" s="12" t="s">
        <v>31950</v>
      </c>
      <c r="I3873" s="12" t="s">
        <v>30395</v>
      </c>
      <c r="J3873" s="25" t="s">
        <v>60</v>
      </c>
    </row>
    <row r="3874" spans="2:10" ht="12.75">
      <c r="B3874" s="72" t="s">
        <v>20867</v>
      </c>
      <c r="C3874" s="8" t="s">
        <v>26633</v>
      </c>
      <c r="D3874" s="54" t="s">
        <v>20868</v>
      </c>
      <c r="E3874" s="70">
        <v>13200</v>
      </c>
      <c r="F3874" s="26">
        <v>10524</v>
      </c>
      <c r="G3874" s="12">
        <f t="shared" si="60"/>
        <v>0.25427594070695547</v>
      </c>
      <c r="H3874" s="12" t="s">
        <v>31727</v>
      </c>
      <c r="I3874" s="12" t="s">
        <v>30396</v>
      </c>
      <c r="J3874" s="25" t="s">
        <v>60</v>
      </c>
    </row>
    <row r="3875" spans="2:10" ht="12.75">
      <c r="B3875" s="72" t="s">
        <v>23362</v>
      </c>
      <c r="C3875" s="8" t="s">
        <v>27055</v>
      </c>
      <c r="D3875" s="54" t="s">
        <v>23363</v>
      </c>
      <c r="E3875" s="70">
        <v>13100</v>
      </c>
      <c r="F3875" s="26">
        <v>10490</v>
      </c>
      <c r="G3875" s="12">
        <f t="shared" si="60"/>
        <v>0.24880838894184931</v>
      </c>
      <c r="H3875" s="12" t="s">
        <v>32077</v>
      </c>
      <c r="I3875" s="12" t="s">
        <v>30397</v>
      </c>
      <c r="J3875" s="25" t="s">
        <v>60</v>
      </c>
    </row>
    <row r="3876" spans="2:10" ht="12.75">
      <c r="B3876" s="72" t="s">
        <v>24373</v>
      </c>
      <c r="C3876" s="8" t="s">
        <v>60</v>
      </c>
      <c r="D3876" s="54" t="s">
        <v>24374</v>
      </c>
      <c r="E3876" s="70">
        <v>13100</v>
      </c>
      <c r="F3876" s="26">
        <v>10516</v>
      </c>
      <c r="G3876" s="12">
        <f t="shared" si="60"/>
        <v>0.2457208063902625</v>
      </c>
      <c r="H3876" s="12" t="s">
        <v>60</v>
      </c>
      <c r="I3876" s="12" t="s">
        <v>60</v>
      </c>
      <c r="J3876" s="25" t="s">
        <v>60</v>
      </c>
    </row>
    <row r="3877" spans="2:10" ht="12.75">
      <c r="B3877" s="72" t="s">
        <v>11957</v>
      </c>
      <c r="C3877" s="8" t="s">
        <v>24891</v>
      </c>
      <c r="D3877" s="54" t="s">
        <v>11958</v>
      </c>
      <c r="E3877" s="70">
        <v>13200</v>
      </c>
      <c r="F3877" s="26">
        <v>10589</v>
      </c>
      <c r="G3877" s="12">
        <f t="shared" si="60"/>
        <v>0.24657663613183489</v>
      </c>
      <c r="H3877" s="12" t="s">
        <v>60</v>
      </c>
      <c r="I3877" s="12" t="s">
        <v>30398</v>
      </c>
      <c r="J3877" s="25" t="s">
        <v>60</v>
      </c>
    </row>
    <row r="3878" spans="2:10" ht="12.75">
      <c r="B3878" s="72" t="s">
        <v>17399</v>
      </c>
      <c r="C3878" s="8" t="s">
        <v>26037</v>
      </c>
      <c r="D3878" s="54" t="s">
        <v>17400</v>
      </c>
      <c r="E3878" s="70">
        <v>13200</v>
      </c>
      <c r="F3878" s="26">
        <v>10573</v>
      </c>
      <c r="G3878" s="12">
        <f t="shared" si="60"/>
        <v>0.24846306630095527</v>
      </c>
      <c r="H3878" s="12" t="s">
        <v>32024</v>
      </c>
      <c r="I3878" s="12" t="s">
        <v>30399</v>
      </c>
      <c r="J3878" s="25" t="s">
        <v>60</v>
      </c>
    </row>
    <row r="3879" spans="2:10" ht="12.75">
      <c r="B3879" s="72" t="s">
        <v>17403</v>
      </c>
      <c r="C3879" s="8" t="s">
        <v>26038</v>
      </c>
      <c r="D3879" s="54" t="s">
        <v>17404</v>
      </c>
      <c r="E3879" s="70">
        <v>13200</v>
      </c>
      <c r="F3879" s="26">
        <v>10597</v>
      </c>
      <c r="G3879" s="12">
        <f t="shared" si="60"/>
        <v>0.2456355572331792</v>
      </c>
      <c r="H3879" s="12" t="s">
        <v>32037</v>
      </c>
      <c r="I3879" s="12" t="s">
        <v>30400</v>
      </c>
      <c r="J3879" s="25" t="s">
        <v>60</v>
      </c>
    </row>
    <row r="3880" spans="2:10" ht="12.75">
      <c r="B3880" s="72" t="s">
        <v>17407</v>
      </c>
      <c r="C3880" s="8" t="s">
        <v>26039</v>
      </c>
      <c r="D3880" s="54" t="s">
        <v>17408</v>
      </c>
      <c r="E3880" s="70">
        <v>13300</v>
      </c>
      <c r="F3880" s="26">
        <v>10618</v>
      </c>
      <c r="G3880" s="12">
        <f t="shared" si="60"/>
        <v>0.25258994160858927</v>
      </c>
      <c r="H3880" s="12" t="s">
        <v>60</v>
      </c>
      <c r="I3880" s="12" t="s">
        <v>60</v>
      </c>
      <c r="J3880" s="25" t="s">
        <v>60</v>
      </c>
    </row>
    <row r="3881" spans="2:10" ht="12.75">
      <c r="B3881" s="72" t="s">
        <v>19210</v>
      </c>
      <c r="C3881" s="8">
        <v>4932479222</v>
      </c>
      <c r="D3881" s="54" t="s">
        <v>19211</v>
      </c>
      <c r="E3881" s="70">
        <v>13300</v>
      </c>
      <c r="F3881" s="26">
        <v>10621</v>
      </c>
      <c r="G3881" s="12">
        <f t="shared" si="60"/>
        <v>0.25223613595706618</v>
      </c>
      <c r="H3881" s="12" t="s">
        <v>32078</v>
      </c>
      <c r="I3881" s="12" t="s">
        <v>30401</v>
      </c>
      <c r="J3881" s="25" t="s">
        <v>60</v>
      </c>
    </row>
    <row r="3882" spans="2:10" ht="12.75">
      <c r="B3882" s="72" t="s">
        <v>20871</v>
      </c>
      <c r="C3882" s="8" t="s">
        <v>26634</v>
      </c>
      <c r="D3882" s="54" t="s">
        <v>20872</v>
      </c>
      <c r="E3882" s="70">
        <v>13200</v>
      </c>
      <c r="F3882" s="26">
        <v>10548</v>
      </c>
      <c r="G3882" s="12">
        <f t="shared" si="60"/>
        <v>0.25142207053469856</v>
      </c>
      <c r="H3882" s="12" t="s">
        <v>31727</v>
      </c>
      <c r="I3882" s="12" t="s">
        <v>30402</v>
      </c>
      <c r="J3882" s="25" t="s">
        <v>60</v>
      </c>
    </row>
    <row r="3883" spans="2:10" ht="12.75">
      <c r="B3883" s="45" t="s">
        <v>5322</v>
      </c>
      <c r="C3883" s="8" t="s">
        <v>5321</v>
      </c>
      <c r="D3883" s="54" t="s">
        <v>5323</v>
      </c>
      <c r="E3883" s="70">
        <v>13400</v>
      </c>
      <c r="F3883" s="26">
        <v>10700</v>
      </c>
      <c r="G3883" s="12">
        <f t="shared" si="60"/>
        <v>0.25233644859813076</v>
      </c>
      <c r="H3883" s="12" t="s">
        <v>5294</v>
      </c>
      <c r="I3883" s="12" t="s">
        <v>30403</v>
      </c>
      <c r="J3883" s="25" t="s">
        <v>60</v>
      </c>
    </row>
    <row r="3884" spans="2:10" ht="12.75">
      <c r="B3884" s="45" t="s">
        <v>5372</v>
      </c>
      <c r="C3884" s="8" t="s">
        <v>5371</v>
      </c>
      <c r="D3884" s="54" t="s">
        <v>5373</v>
      </c>
      <c r="E3884" s="70">
        <v>13400</v>
      </c>
      <c r="F3884" s="26">
        <v>10700</v>
      </c>
      <c r="G3884" s="12">
        <f t="shared" si="60"/>
        <v>0.25233644859813076</v>
      </c>
      <c r="H3884" s="12" t="s">
        <v>5349</v>
      </c>
      <c r="I3884" s="12" t="s">
        <v>30404</v>
      </c>
      <c r="J3884" s="25" t="s">
        <v>60</v>
      </c>
    </row>
    <row r="3885" spans="2:10" ht="12.75">
      <c r="B3885" s="45" t="s">
        <v>5383</v>
      </c>
      <c r="C3885" s="8" t="s">
        <v>5382</v>
      </c>
      <c r="D3885" s="54" t="s">
        <v>5384</v>
      </c>
      <c r="E3885" s="70">
        <v>13400</v>
      </c>
      <c r="F3885" s="26">
        <v>10700</v>
      </c>
      <c r="G3885" s="12">
        <f t="shared" si="60"/>
        <v>0.25233644859813076</v>
      </c>
      <c r="H3885" s="12" t="s">
        <v>5349</v>
      </c>
      <c r="I3885" s="12" t="s">
        <v>30405</v>
      </c>
      <c r="J3885" s="25" t="s">
        <v>60</v>
      </c>
    </row>
    <row r="3886" spans="2:10" ht="12.75">
      <c r="B3886" s="45" t="s">
        <v>5388</v>
      </c>
      <c r="C3886" s="8" t="s">
        <v>5387</v>
      </c>
      <c r="D3886" s="54" t="s">
        <v>5389</v>
      </c>
      <c r="E3886" s="70">
        <v>13400</v>
      </c>
      <c r="F3886" s="26">
        <v>10700</v>
      </c>
      <c r="G3886" s="12">
        <f t="shared" si="60"/>
        <v>0.25233644859813076</v>
      </c>
      <c r="H3886" s="12" t="s">
        <v>5349</v>
      </c>
      <c r="I3886" s="12" t="s">
        <v>30406</v>
      </c>
      <c r="J3886" s="25" t="s">
        <v>60</v>
      </c>
    </row>
    <row r="3887" spans="2:10" ht="12.75">
      <c r="B3887" s="45" t="s">
        <v>5399</v>
      </c>
      <c r="C3887" s="8" t="s">
        <v>5398</v>
      </c>
      <c r="D3887" s="54" t="s">
        <v>5400</v>
      </c>
      <c r="E3887" s="70">
        <v>13400</v>
      </c>
      <c r="F3887" s="26">
        <v>10700</v>
      </c>
      <c r="G3887" s="12">
        <f t="shared" si="60"/>
        <v>0.25233644859813076</v>
      </c>
      <c r="H3887" s="12" t="s">
        <v>5349</v>
      </c>
      <c r="I3887" s="12" t="s">
        <v>30407</v>
      </c>
      <c r="J3887" s="25" t="s">
        <v>60</v>
      </c>
    </row>
    <row r="3888" spans="2:10" ht="12.75">
      <c r="B3888" s="45" t="s">
        <v>5404</v>
      </c>
      <c r="C3888" s="8" t="s">
        <v>5403</v>
      </c>
      <c r="D3888" s="54" t="s">
        <v>5405</v>
      </c>
      <c r="E3888" s="70">
        <v>13400</v>
      </c>
      <c r="F3888" s="26">
        <v>10700</v>
      </c>
      <c r="G3888" s="12">
        <f t="shared" si="60"/>
        <v>0.25233644859813076</v>
      </c>
      <c r="H3888" s="12" t="s">
        <v>5349</v>
      </c>
      <c r="I3888" s="12" t="s">
        <v>30408</v>
      </c>
      <c r="J3888" s="25" t="s">
        <v>60</v>
      </c>
    </row>
    <row r="3889" spans="2:10" ht="12.75">
      <c r="B3889" s="45" t="s">
        <v>5849</v>
      </c>
      <c r="C3889" s="8" t="s">
        <v>5848</v>
      </c>
      <c r="D3889" s="54" t="s">
        <v>5850</v>
      </c>
      <c r="E3889" s="70">
        <v>13400</v>
      </c>
      <c r="F3889" s="26">
        <v>10700</v>
      </c>
      <c r="G3889" s="12">
        <f t="shared" si="60"/>
        <v>0.25233644859813076</v>
      </c>
      <c r="H3889" s="12" t="s">
        <v>5810</v>
      </c>
      <c r="I3889" s="12" t="s">
        <v>30409</v>
      </c>
      <c r="J3889" s="25" t="s">
        <v>60</v>
      </c>
    </row>
    <row r="3890" spans="2:10" ht="12.75">
      <c r="B3890" s="45" t="s">
        <v>6085</v>
      </c>
      <c r="C3890" s="8" t="s">
        <v>6084</v>
      </c>
      <c r="D3890" s="54" t="s">
        <v>6086</v>
      </c>
      <c r="E3890" s="70">
        <v>13400</v>
      </c>
      <c r="F3890" s="26">
        <v>10700</v>
      </c>
      <c r="G3890" s="12">
        <f t="shared" si="60"/>
        <v>0.25233644859813076</v>
      </c>
      <c r="H3890" s="12" t="s">
        <v>6046</v>
      </c>
      <c r="I3890" s="12" t="s">
        <v>30410</v>
      </c>
      <c r="J3890" s="25" t="s">
        <v>60</v>
      </c>
    </row>
    <row r="3891" spans="2:10" ht="12.75">
      <c r="B3891" s="72" t="s">
        <v>10772</v>
      </c>
      <c r="C3891" s="8" t="s">
        <v>24622</v>
      </c>
      <c r="D3891" s="54" t="s">
        <v>10773</v>
      </c>
      <c r="E3891" s="70">
        <v>13300</v>
      </c>
      <c r="F3891" s="26">
        <v>10667</v>
      </c>
      <c r="G3891" s="12">
        <f t="shared" si="60"/>
        <v>0.24683603637386331</v>
      </c>
      <c r="H3891" s="12" t="s">
        <v>60</v>
      </c>
      <c r="I3891" s="12" t="s">
        <v>60</v>
      </c>
      <c r="J3891" s="25" t="s">
        <v>60</v>
      </c>
    </row>
    <row r="3892" spans="2:10" ht="12.75">
      <c r="B3892" s="72" t="s">
        <v>14741</v>
      </c>
      <c r="C3892" s="8" t="s">
        <v>25413</v>
      </c>
      <c r="D3892" s="54" t="s">
        <v>14742</v>
      </c>
      <c r="E3892" s="70">
        <v>13300</v>
      </c>
      <c r="F3892" s="26">
        <v>10649</v>
      </c>
      <c r="G3892" s="12">
        <f t="shared" si="60"/>
        <v>0.24894356277584739</v>
      </c>
      <c r="H3892" s="12" t="s">
        <v>32066</v>
      </c>
      <c r="I3892" s="12" t="s">
        <v>30411</v>
      </c>
      <c r="J3892" s="25" t="s">
        <v>60</v>
      </c>
    </row>
    <row r="3893" spans="2:10" ht="12.75">
      <c r="B3893" s="72" t="s">
        <v>23512</v>
      </c>
      <c r="C3893" s="8" t="s">
        <v>27090</v>
      </c>
      <c r="D3893" s="54" t="s">
        <v>23513</v>
      </c>
      <c r="E3893" s="70">
        <v>13300</v>
      </c>
      <c r="F3893" s="26">
        <v>10667</v>
      </c>
      <c r="G3893" s="12">
        <f t="shared" si="60"/>
        <v>0.24683603637386331</v>
      </c>
      <c r="H3893" s="12" t="s">
        <v>60</v>
      </c>
      <c r="I3893" s="12" t="s">
        <v>30412</v>
      </c>
      <c r="J3893" s="25" t="s">
        <v>60</v>
      </c>
    </row>
    <row r="3894" spans="2:10" ht="12.75">
      <c r="B3894" s="72" t="s">
        <v>23516</v>
      </c>
      <c r="C3894" s="8" t="s">
        <v>27091</v>
      </c>
      <c r="D3894" s="54" t="s">
        <v>23517</v>
      </c>
      <c r="E3894" s="70">
        <v>13300</v>
      </c>
      <c r="F3894" s="26">
        <v>10667</v>
      </c>
      <c r="G3894" s="12">
        <f t="shared" si="60"/>
        <v>0.24683603637386331</v>
      </c>
      <c r="H3894" s="12" t="s">
        <v>60</v>
      </c>
      <c r="I3894" s="12" t="s">
        <v>30413</v>
      </c>
      <c r="J3894" s="25" t="s">
        <v>60</v>
      </c>
    </row>
    <row r="3895" spans="2:10" ht="12.75">
      <c r="B3895" s="72" t="s">
        <v>23520</v>
      </c>
      <c r="C3895" s="8" t="s">
        <v>27092</v>
      </c>
      <c r="D3895" s="54" t="s">
        <v>23521</v>
      </c>
      <c r="E3895" s="70">
        <v>13300</v>
      </c>
      <c r="F3895" s="26">
        <v>10667</v>
      </c>
      <c r="G3895" s="12">
        <f t="shared" si="60"/>
        <v>0.24683603637386331</v>
      </c>
      <c r="H3895" s="12" t="s">
        <v>60</v>
      </c>
      <c r="I3895" s="12" t="s">
        <v>30414</v>
      </c>
      <c r="J3895" s="25" t="s">
        <v>60</v>
      </c>
    </row>
    <row r="3896" spans="2:10" ht="12.75">
      <c r="B3896" s="72" t="s">
        <v>23524</v>
      </c>
      <c r="C3896" s="8" t="s">
        <v>27093</v>
      </c>
      <c r="D3896" s="54" t="s">
        <v>23525</v>
      </c>
      <c r="E3896" s="70">
        <v>13300</v>
      </c>
      <c r="F3896" s="26">
        <v>10667</v>
      </c>
      <c r="G3896" s="12">
        <f t="shared" si="60"/>
        <v>0.24683603637386331</v>
      </c>
      <c r="H3896" s="12" t="s">
        <v>60</v>
      </c>
      <c r="I3896" s="12" t="s">
        <v>30415</v>
      </c>
      <c r="J3896" s="25" t="s">
        <v>60</v>
      </c>
    </row>
    <row r="3897" spans="2:10" ht="12.75">
      <c r="B3897" s="72" t="s">
        <v>8794</v>
      </c>
      <c r="C3897" s="8" t="s">
        <v>60</v>
      </c>
      <c r="D3897" s="54" t="s">
        <v>8795</v>
      </c>
      <c r="E3897" s="70">
        <v>13500</v>
      </c>
      <c r="F3897" s="26">
        <v>10791</v>
      </c>
      <c r="G3897" s="12">
        <f t="shared" si="60"/>
        <v>0.25104253544620514</v>
      </c>
      <c r="H3897" s="12" t="s">
        <v>32079</v>
      </c>
      <c r="I3897" s="12" t="s">
        <v>30416</v>
      </c>
      <c r="J3897" s="25" t="s">
        <v>60</v>
      </c>
    </row>
    <row r="3898" spans="2:10" ht="12.75">
      <c r="B3898" s="72" t="s">
        <v>10034</v>
      </c>
      <c r="C3898" s="8" t="s">
        <v>24559</v>
      </c>
      <c r="D3898" s="54" t="s">
        <v>10035</v>
      </c>
      <c r="E3898" s="70">
        <v>13500</v>
      </c>
      <c r="F3898" s="26">
        <v>10789</v>
      </c>
      <c r="G3898" s="12">
        <f t="shared" si="60"/>
        <v>0.25127444619519879</v>
      </c>
      <c r="H3898" s="12" t="s">
        <v>32028</v>
      </c>
      <c r="I3898" s="12" t="s">
        <v>30417</v>
      </c>
      <c r="J3898" s="25" t="s">
        <v>60</v>
      </c>
    </row>
    <row r="3899" spans="2:10" ht="12.75">
      <c r="B3899" s="72" t="s">
        <v>11961</v>
      </c>
      <c r="C3899" s="8" t="s">
        <v>24892</v>
      </c>
      <c r="D3899" s="54" t="s">
        <v>11962</v>
      </c>
      <c r="E3899" s="70">
        <v>13400</v>
      </c>
      <c r="F3899" s="26">
        <v>10719</v>
      </c>
      <c r="G3899" s="12">
        <f t="shared" si="60"/>
        <v>0.25011661535591001</v>
      </c>
      <c r="H3899" s="12" t="s">
        <v>60</v>
      </c>
      <c r="I3899" s="12" t="s">
        <v>30418</v>
      </c>
      <c r="J3899" s="25" t="s">
        <v>60</v>
      </c>
    </row>
    <row r="3900" spans="2:10" ht="12.75">
      <c r="B3900" s="72" t="s">
        <v>17411</v>
      </c>
      <c r="C3900" s="8" t="s">
        <v>26040</v>
      </c>
      <c r="D3900" s="54" t="s">
        <v>17412</v>
      </c>
      <c r="E3900" s="70">
        <v>13500</v>
      </c>
      <c r="F3900" s="26">
        <v>10780</v>
      </c>
      <c r="G3900" s="12">
        <f t="shared" si="60"/>
        <v>0.25231910946196656</v>
      </c>
      <c r="H3900" s="12" t="s">
        <v>60</v>
      </c>
      <c r="I3900" s="12" t="s">
        <v>30419</v>
      </c>
      <c r="J3900" s="25" t="s">
        <v>60</v>
      </c>
    </row>
    <row r="3901" spans="2:10" ht="12.75">
      <c r="B3901" s="72" t="s">
        <v>20875</v>
      </c>
      <c r="C3901" s="8" t="s">
        <v>60</v>
      </c>
      <c r="D3901" s="54" t="s">
        <v>20876</v>
      </c>
      <c r="E3901" s="70">
        <v>13400</v>
      </c>
      <c r="F3901" s="26">
        <v>10729</v>
      </c>
      <c r="G3901" s="12">
        <f t="shared" si="60"/>
        <v>0.24895144002236935</v>
      </c>
      <c r="H3901" s="12" t="s">
        <v>31794</v>
      </c>
      <c r="I3901" s="12" t="s">
        <v>30420</v>
      </c>
      <c r="J3901" s="25" t="s">
        <v>60</v>
      </c>
    </row>
    <row r="3902" spans="2:10" ht="12.75">
      <c r="B3902" s="72" t="s">
        <v>21433</v>
      </c>
      <c r="C3902" s="8" t="s">
        <v>26729</v>
      </c>
      <c r="D3902" s="54" t="s">
        <v>21434</v>
      </c>
      <c r="E3902" s="70">
        <v>13400</v>
      </c>
      <c r="F3902" s="26">
        <v>10733</v>
      </c>
      <c r="G3902" s="12">
        <f t="shared" si="60"/>
        <v>0.24848597782539827</v>
      </c>
      <c r="H3902" s="12" t="s">
        <v>31698</v>
      </c>
      <c r="I3902" s="12" t="s">
        <v>30421</v>
      </c>
      <c r="J3902" s="25" t="s">
        <v>60</v>
      </c>
    </row>
    <row r="3903" spans="2:10" ht="12.75">
      <c r="B3903" s="45" t="s">
        <v>4427</v>
      </c>
      <c r="C3903" s="8" t="s">
        <v>4426</v>
      </c>
      <c r="D3903" s="54" t="s">
        <v>4428</v>
      </c>
      <c r="E3903" s="70">
        <v>13500</v>
      </c>
      <c r="F3903" s="26">
        <v>10800</v>
      </c>
      <c r="G3903" s="12">
        <f t="shared" si="60"/>
        <v>0.25</v>
      </c>
      <c r="H3903" s="12" t="s">
        <v>4431</v>
      </c>
      <c r="I3903" s="12" t="s">
        <v>30422</v>
      </c>
      <c r="J3903" s="25" t="s">
        <v>60</v>
      </c>
    </row>
    <row r="3904" spans="2:10" ht="12.75">
      <c r="B3904" s="46" t="s">
        <v>6553</v>
      </c>
      <c r="C3904" s="8" t="s">
        <v>6552</v>
      </c>
      <c r="D3904" s="54" t="s">
        <v>6554</v>
      </c>
      <c r="E3904" s="70">
        <v>13500</v>
      </c>
      <c r="F3904" s="26">
        <v>10800</v>
      </c>
      <c r="G3904" s="12">
        <f t="shared" si="60"/>
        <v>0.25</v>
      </c>
      <c r="H3904" s="12" t="s">
        <v>6556</v>
      </c>
      <c r="I3904" s="12" t="s">
        <v>30423</v>
      </c>
      <c r="J3904" s="25" t="s">
        <v>60</v>
      </c>
    </row>
    <row r="3905" spans="2:10" ht="12.75">
      <c r="B3905" s="72" t="s">
        <v>17415</v>
      </c>
      <c r="C3905" s="8" t="s">
        <v>26041</v>
      </c>
      <c r="D3905" s="54" t="s">
        <v>17416</v>
      </c>
      <c r="E3905" s="70">
        <v>13500</v>
      </c>
      <c r="F3905" s="26">
        <v>10813</v>
      </c>
      <c r="G3905" s="12">
        <f t="shared" si="60"/>
        <v>0.24849717932118742</v>
      </c>
      <c r="H3905" s="12" t="s">
        <v>32037</v>
      </c>
      <c r="I3905" s="12" t="s">
        <v>30424</v>
      </c>
      <c r="J3905" s="25" t="s">
        <v>60</v>
      </c>
    </row>
    <row r="3906" spans="2:10" ht="12.75">
      <c r="B3906" s="72" t="s">
        <v>17419</v>
      </c>
      <c r="C3906" s="8" t="s">
        <v>26042</v>
      </c>
      <c r="D3906" s="54" t="s">
        <v>17420</v>
      </c>
      <c r="E3906" s="70">
        <v>13500</v>
      </c>
      <c r="F3906" s="26">
        <v>10813</v>
      </c>
      <c r="G3906" s="12">
        <f t="shared" ref="G3906:G3969" si="61">IFERROR(E3906/F3906-1,0)</f>
        <v>0.24849717932118742</v>
      </c>
      <c r="H3906" s="12" t="s">
        <v>32037</v>
      </c>
      <c r="I3906" s="12" t="s">
        <v>30425</v>
      </c>
      <c r="J3906" s="25" t="s">
        <v>60</v>
      </c>
    </row>
    <row r="3907" spans="2:10" ht="12.75">
      <c r="B3907" s="45" t="s">
        <v>578</v>
      </c>
      <c r="C3907" s="8" t="s">
        <v>577</v>
      </c>
      <c r="D3907" s="54" t="s">
        <v>579</v>
      </c>
      <c r="E3907" s="70">
        <v>13700</v>
      </c>
      <c r="F3907" s="26">
        <v>10990</v>
      </c>
      <c r="G3907" s="12">
        <f t="shared" si="61"/>
        <v>0.24658780709736128</v>
      </c>
      <c r="H3907" s="12" t="s">
        <v>32080</v>
      </c>
      <c r="I3907" s="12" t="s">
        <v>30426</v>
      </c>
      <c r="J3907" s="25" t="s">
        <v>60</v>
      </c>
    </row>
    <row r="3908" spans="2:10" ht="12.75">
      <c r="B3908" s="45" t="s">
        <v>731</v>
      </c>
      <c r="C3908" s="8" t="s">
        <v>730</v>
      </c>
      <c r="D3908" s="54" t="s">
        <v>732</v>
      </c>
      <c r="E3908" s="70">
        <v>13700</v>
      </c>
      <c r="F3908" s="26">
        <v>10990</v>
      </c>
      <c r="G3908" s="12">
        <f t="shared" si="61"/>
        <v>0.24658780709736128</v>
      </c>
      <c r="H3908" s="12" t="s">
        <v>735</v>
      </c>
      <c r="I3908" s="12" t="s">
        <v>30427</v>
      </c>
      <c r="J3908" s="25" t="s">
        <v>60</v>
      </c>
    </row>
    <row r="3909" spans="2:10" ht="12.75">
      <c r="B3909" s="45" t="s">
        <v>816</v>
      </c>
      <c r="C3909" s="8" t="s">
        <v>815</v>
      </c>
      <c r="D3909" s="54" t="s">
        <v>817</v>
      </c>
      <c r="E3909" s="70">
        <v>13700</v>
      </c>
      <c r="F3909" s="26">
        <v>10990</v>
      </c>
      <c r="G3909" s="12">
        <f t="shared" si="61"/>
        <v>0.24658780709736128</v>
      </c>
      <c r="H3909" s="12" t="s">
        <v>820</v>
      </c>
      <c r="I3909" s="12" t="s">
        <v>30428</v>
      </c>
      <c r="J3909" s="25" t="s">
        <v>60</v>
      </c>
    </row>
    <row r="3910" spans="2:10" ht="12.75">
      <c r="B3910" s="45" t="s">
        <v>1143</v>
      </c>
      <c r="C3910" s="8" t="s">
        <v>1142</v>
      </c>
      <c r="D3910" s="54" t="s">
        <v>1144</v>
      </c>
      <c r="E3910" s="70">
        <v>13700</v>
      </c>
      <c r="F3910" s="26">
        <v>10990</v>
      </c>
      <c r="G3910" s="12">
        <f t="shared" si="61"/>
        <v>0.24658780709736128</v>
      </c>
      <c r="H3910" s="12" t="s">
        <v>1147</v>
      </c>
      <c r="I3910" s="12" t="s">
        <v>30429</v>
      </c>
      <c r="J3910" s="25" t="s">
        <v>60</v>
      </c>
    </row>
    <row r="3911" spans="2:10" ht="12.75">
      <c r="B3911" s="45" t="s">
        <v>4005</v>
      </c>
      <c r="C3911" s="8" t="s">
        <v>4004</v>
      </c>
      <c r="D3911" s="54" t="s">
        <v>4006</v>
      </c>
      <c r="E3911" s="70">
        <v>13700</v>
      </c>
      <c r="F3911" s="26">
        <v>10990</v>
      </c>
      <c r="G3911" s="12">
        <f t="shared" si="61"/>
        <v>0.24658780709736128</v>
      </c>
      <c r="H3911" s="12" t="s">
        <v>4009</v>
      </c>
      <c r="I3911" s="12" t="s">
        <v>30430</v>
      </c>
      <c r="J3911" s="25" t="s">
        <v>60</v>
      </c>
    </row>
    <row r="3912" spans="2:10" ht="12.75">
      <c r="B3912" s="45" t="s">
        <v>7327</v>
      </c>
      <c r="C3912" s="8" t="s">
        <v>7326</v>
      </c>
      <c r="D3912" s="54" t="s">
        <v>7328</v>
      </c>
      <c r="E3912" s="70">
        <v>13700</v>
      </c>
      <c r="F3912" s="26">
        <v>10990</v>
      </c>
      <c r="G3912" s="12">
        <f t="shared" si="61"/>
        <v>0.24658780709736128</v>
      </c>
      <c r="H3912" s="12" t="s">
        <v>60</v>
      </c>
      <c r="I3912" s="12" t="s">
        <v>30431</v>
      </c>
      <c r="J3912" s="25" t="s">
        <v>60</v>
      </c>
    </row>
    <row r="3913" spans="2:10" ht="12.75">
      <c r="B3913" s="45" t="s">
        <v>3217</v>
      </c>
      <c r="C3913" s="8" t="s">
        <v>3216</v>
      </c>
      <c r="D3913" s="54" t="s">
        <v>3218</v>
      </c>
      <c r="E3913" s="70">
        <v>13800</v>
      </c>
      <c r="F3913" s="26">
        <v>11000</v>
      </c>
      <c r="G3913" s="12">
        <f t="shared" si="61"/>
        <v>0.25454545454545463</v>
      </c>
      <c r="H3913" s="12" t="s">
        <v>3221</v>
      </c>
      <c r="I3913" s="12" t="s">
        <v>30432</v>
      </c>
      <c r="J3913" s="25" t="s">
        <v>60</v>
      </c>
    </row>
    <row r="3914" spans="2:10" ht="12.75">
      <c r="B3914" s="45" t="s">
        <v>3238</v>
      </c>
      <c r="C3914" s="8" t="s">
        <v>3237</v>
      </c>
      <c r="D3914" s="54" t="s">
        <v>3239</v>
      </c>
      <c r="E3914" s="70">
        <v>13800</v>
      </c>
      <c r="F3914" s="26">
        <v>11000</v>
      </c>
      <c r="G3914" s="12">
        <f t="shared" si="61"/>
        <v>0.25454545454545463</v>
      </c>
      <c r="H3914" s="12" t="s">
        <v>3242</v>
      </c>
      <c r="I3914" s="12" t="s">
        <v>30433</v>
      </c>
      <c r="J3914" s="25" t="s">
        <v>60</v>
      </c>
    </row>
    <row r="3915" spans="2:10" ht="12.75">
      <c r="B3915" s="45" t="s">
        <v>5297</v>
      </c>
      <c r="C3915" s="8" t="s">
        <v>5296</v>
      </c>
      <c r="D3915" s="54" t="s">
        <v>5298</v>
      </c>
      <c r="E3915" s="70">
        <v>13600</v>
      </c>
      <c r="F3915" s="26">
        <v>10900</v>
      </c>
      <c r="G3915" s="12">
        <f t="shared" si="61"/>
        <v>0.24770642201834869</v>
      </c>
      <c r="H3915" s="12" t="s">
        <v>5294</v>
      </c>
      <c r="I3915" s="12" t="s">
        <v>30434</v>
      </c>
      <c r="J3915" s="25" t="s">
        <v>60</v>
      </c>
    </row>
    <row r="3916" spans="2:10" ht="12.75">
      <c r="B3916" s="45" t="s">
        <v>5317</v>
      </c>
      <c r="C3916" s="8" t="s">
        <v>5316</v>
      </c>
      <c r="D3916" s="54" t="s">
        <v>5318</v>
      </c>
      <c r="E3916" s="70">
        <v>13600</v>
      </c>
      <c r="F3916" s="26">
        <v>10900</v>
      </c>
      <c r="G3916" s="12">
        <f t="shared" si="61"/>
        <v>0.24770642201834869</v>
      </c>
      <c r="H3916" s="12" t="s">
        <v>5294</v>
      </c>
      <c r="I3916" s="12" t="s">
        <v>30435</v>
      </c>
      <c r="J3916" s="25" t="s">
        <v>60</v>
      </c>
    </row>
    <row r="3917" spans="2:10" ht="12.75">
      <c r="B3917" s="45" t="s">
        <v>5328</v>
      </c>
      <c r="C3917" s="8" t="s">
        <v>5327</v>
      </c>
      <c r="D3917" s="54" t="s">
        <v>5329</v>
      </c>
      <c r="E3917" s="70">
        <v>13600</v>
      </c>
      <c r="F3917" s="26">
        <v>10900</v>
      </c>
      <c r="G3917" s="12">
        <f t="shared" si="61"/>
        <v>0.24770642201834869</v>
      </c>
      <c r="H3917" s="12" t="s">
        <v>5294</v>
      </c>
      <c r="I3917" s="12" t="s">
        <v>30436</v>
      </c>
      <c r="J3917" s="25" t="s">
        <v>60</v>
      </c>
    </row>
    <row r="3918" spans="2:10" ht="12.75">
      <c r="B3918" s="45" t="s">
        <v>5357</v>
      </c>
      <c r="C3918" s="8" t="s">
        <v>5356</v>
      </c>
      <c r="D3918" s="54" t="s">
        <v>5358</v>
      </c>
      <c r="E3918" s="70">
        <v>13600</v>
      </c>
      <c r="F3918" s="26">
        <v>10900</v>
      </c>
      <c r="G3918" s="12">
        <f t="shared" si="61"/>
        <v>0.24770642201834869</v>
      </c>
      <c r="H3918" s="12" t="s">
        <v>5349</v>
      </c>
      <c r="I3918" s="12" t="s">
        <v>30437</v>
      </c>
      <c r="J3918" s="25" t="s">
        <v>60</v>
      </c>
    </row>
    <row r="3919" spans="2:10" ht="12.75">
      <c r="B3919" s="45" t="s">
        <v>5394</v>
      </c>
      <c r="C3919" s="8" t="s">
        <v>5393</v>
      </c>
      <c r="D3919" s="54" t="s">
        <v>5395</v>
      </c>
      <c r="E3919" s="70">
        <v>13600</v>
      </c>
      <c r="F3919" s="26">
        <v>10900</v>
      </c>
      <c r="G3919" s="12">
        <f t="shared" si="61"/>
        <v>0.24770642201834869</v>
      </c>
      <c r="H3919" s="12" t="s">
        <v>5349</v>
      </c>
      <c r="I3919" s="12" t="s">
        <v>30438</v>
      </c>
      <c r="J3919" s="25" t="s">
        <v>60</v>
      </c>
    </row>
    <row r="3920" spans="2:10" ht="12.75">
      <c r="B3920" s="45" t="s">
        <v>5818</v>
      </c>
      <c r="C3920" s="8" t="s">
        <v>5817</v>
      </c>
      <c r="D3920" s="54" t="s">
        <v>5819</v>
      </c>
      <c r="E3920" s="70">
        <v>13600</v>
      </c>
      <c r="F3920" s="26">
        <v>10900</v>
      </c>
      <c r="G3920" s="12">
        <f t="shared" si="61"/>
        <v>0.24770642201834869</v>
      </c>
      <c r="H3920" s="12" t="s">
        <v>5810</v>
      </c>
      <c r="I3920" s="12" t="s">
        <v>30439</v>
      </c>
      <c r="J3920" s="25" t="s">
        <v>60</v>
      </c>
    </row>
    <row r="3921" spans="2:10" ht="12.75">
      <c r="B3921" s="45" t="s">
        <v>5833</v>
      </c>
      <c r="C3921" s="8" t="s">
        <v>5832</v>
      </c>
      <c r="D3921" s="54" t="s">
        <v>5834</v>
      </c>
      <c r="E3921" s="70">
        <v>13600</v>
      </c>
      <c r="F3921" s="26">
        <v>10900</v>
      </c>
      <c r="G3921" s="12">
        <f t="shared" si="61"/>
        <v>0.24770642201834869</v>
      </c>
      <c r="H3921" s="12" t="s">
        <v>5810</v>
      </c>
      <c r="I3921" s="12" t="s">
        <v>30440</v>
      </c>
      <c r="J3921" s="25" t="s">
        <v>60</v>
      </c>
    </row>
    <row r="3922" spans="2:10" ht="12.75">
      <c r="B3922" s="45" t="s">
        <v>5844</v>
      </c>
      <c r="C3922" s="8" t="s">
        <v>5843</v>
      </c>
      <c r="D3922" s="54" t="s">
        <v>5845</v>
      </c>
      <c r="E3922" s="70">
        <v>13600</v>
      </c>
      <c r="F3922" s="26">
        <v>10900</v>
      </c>
      <c r="G3922" s="12">
        <f t="shared" si="61"/>
        <v>0.24770642201834869</v>
      </c>
      <c r="H3922" s="12" t="s">
        <v>5810</v>
      </c>
      <c r="I3922" s="12" t="s">
        <v>30441</v>
      </c>
      <c r="J3922" s="25" t="s">
        <v>60</v>
      </c>
    </row>
    <row r="3923" spans="2:10" ht="12.75">
      <c r="B3923" s="45" t="s">
        <v>5855</v>
      </c>
      <c r="C3923" s="8" t="s">
        <v>5854</v>
      </c>
      <c r="D3923" s="54" t="s">
        <v>5856</v>
      </c>
      <c r="E3923" s="70">
        <v>13600</v>
      </c>
      <c r="F3923" s="26">
        <v>10900</v>
      </c>
      <c r="G3923" s="12">
        <f t="shared" si="61"/>
        <v>0.24770642201834869</v>
      </c>
      <c r="H3923" s="12" t="s">
        <v>5810</v>
      </c>
      <c r="I3923" s="12" t="s">
        <v>30442</v>
      </c>
      <c r="J3923" s="25" t="s">
        <v>60</v>
      </c>
    </row>
    <row r="3924" spans="2:10" ht="12.75">
      <c r="B3924" s="45" t="s">
        <v>5860</v>
      </c>
      <c r="C3924" s="8" t="s">
        <v>5859</v>
      </c>
      <c r="D3924" s="54" t="s">
        <v>5861</v>
      </c>
      <c r="E3924" s="70">
        <v>13600</v>
      </c>
      <c r="F3924" s="26">
        <v>10900</v>
      </c>
      <c r="G3924" s="12">
        <f t="shared" si="61"/>
        <v>0.24770642201834869</v>
      </c>
      <c r="H3924" s="12" t="s">
        <v>5810</v>
      </c>
      <c r="I3924" s="12" t="s">
        <v>30443</v>
      </c>
      <c r="J3924" s="25" t="s">
        <v>60</v>
      </c>
    </row>
    <row r="3925" spans="2:10" ht="12.75">
      <c r="B3925" s="72" t="s">
        <v>11965</v>
      </c>
      <c r="C3925" s="8" t="s">
        <v>24893</v>
      </c>
      <c r="D3925" s="54" t="s">
        <v>11966</v>
      </c>
      <c r="E3925" s="70">
        <v>13700</v>
      </c>
      <c r="F3925" s="26">
        <v>10931</v>
      </c>
      <c r="G3925" s="12">
        <f t="shared" si="61"/>
        <v>0.25331625651815926</v>
      </c>
      <c r="H3925" s="12" t="s">
        <v>32011</v>
      </c>
      <c r="I3925" s="12" t="s">
        <v>30444</v>
      </c>
      <c r="J3925" s="25" t="s">
        <v>60</v>
      </c>
    </row>
    <row r="3926" spans="2:10" ht="12.75">
      <c r="B3926" s="72" t="s">
        <v>14781</v>
      </c>
      <c r="C3926" s="8" t="s">
        <v>25421</v>
      </c>
      <c r="D3926" s="54" t="s">
        <v>14782</v>
      </c>
      <c r="E3926" s="70">
        <v>13700</v>
      </c>
      <c r="F3926" s="26">
        <v>10954</v>
      </c>
      <c r="G3926" s="12">
        <f t="shared" si="61"/>
        <v>0.25068468139492417</v>
      </c>
      <c r="H3926" s="12" t="s">
        <v>32013</v>
      </c>
      <c r="I3926" s="12" t="s">
        <v>30445</v>
      </c>
      <c r="J3926" s="25" t="s">
        <v>60</v>
      </c>
    </row>
    <row r="3927" spans="2:10" ht="12.75">
      <c r="B3927" s="72" t="s">
        <v>17047</v>
      </c>
      <c r="C3927" s="8" t="s">
        <v>25952</v>
      </c>
      <c r="D3927" s="54" t="s">
        <v>17048</v>
      </c>
      <c r="E3927" s="70">
        <v>13700</v>
      </c>
      <c r="F3927" s="26">
        <v>10956</v>
      </c>
      <c r="G3927" s="12">
        <f t="shared" si="61"/>
        <v>0.25045637093829876</v>
      </c>
      <c r="H3927" s="12" t="s">
        <v>60</v>
      </c>
      <c r="I3927" s="12" t="s">
        <v>30446</v>
      </c>
      <c r="J3927" s="25" t="s">
        <v>60</v>
      </c>
    </row>
    <row r="3928" spans="2:10" ht="12.75">
      <c r="B3928" s="72" t="s">
        <v>17423</v>
      </c>
      <c r="C3928" s="8" t="s">
        <v>26043</v>
      </c>
      <c r="D3928" s="54" t="s">
        <v>17424</v>
      </c>
      <c r="E3928" s="70">
        <v>13700</v>
      </c>
      <c r="F3928" s="26">
        <v>10920</v>
      </c>
      <c r="G3928" s="12">
        <f t="shared" si="61"/>
        <v>0.25457875457875456</v>
      </c>
      <c r="H3928" s="12" t="s">
        <v>60</v>
      </c>
      <c r="I3928" s="12" t="s">
        <v>30447</v>
      </c>
      <c r="J3928" s="25" t="s">
        <v>60</v>
      </c>
    </row>
    <row r="3929" spans="2:10" ht="12.75">
      <c r="B3929" s="72" t="s">
        <v>9060</v>
      </c>
      <c r="C3929" s="8" t="s">
        <v>24517</v>
      </c>
      <c r="D3929" s="54" t="s">
        <v>9061</v>
      </c>
      <c r="E3929" s="70">
        <v>13800</v>
      </c>
      <c r="F3929" s="26">
        <v>11039</v>
      </c>
      <c r="G3929" s="12">
        <f t="shared" si="61"/>
        <v>0.25011323489446502</v>
      </c>
      <c r="H3929" s="12" t="s">
        <v>31946</v>
      </c>
      <c r="I3929" s="12" t="s">
        <v>60</v>
      </c>
      <c r="J3929" s="25" t="s">
        <v>60</v>
      </c>
    </row>
    <row r="3930" spans="2:10" ht="12.75">
      <c r="B3930" s="72" t="s">
        <v>14757</v>
      </c>
      <c r="C3930" s="8" t="s">
        <v>25416</v>
      </c>
      <c r="D3930" s="54" t="s">
        <v>14758</v>
      </c>
      <c r="E3930" s="70">
        <v>13700</v>
      </c>
      <c r="F3930" s="26">
        <v>10982</v>
      </c>
      <c r="G3930" s="12">
        <f t="shared" si="61"/>
        <v>0.24749590238572217</v>
      </c>
      <c r="H3930" s="12" t="s">
        <v>32066</v>
      </c>
      <c r="I3930" s="12" t="s">
        <v>30448</v>
      </c>
      <c r="J3930" s="25" t="s">
        <v>60</v>
      </c>
    </row>
    <row r="3931" spans="2:10" ht="12.75">
      <c r="B3931" s="72" t="s">
        <v>14777</v>
      </c>
      <c r="C3931" s="8" t="s">
        <v>25420</v>
      </c>
      <c r="D3931" s="54" t="s">
        <v>14778</v>
      </c>
      <c r="E3931" s="70">
        <v>13700</v>
      </c>
      <c r="F3931" s="26">
        <v>10979</v>
      </c>
      <c r="G3931" s="12">
        <f t="shared" si="61"/>
        <v>0.24783677930594772</v>
      </c>
      <c r="H3931" s="12" t="s">
        <v>32061</v>
      </c>
      <c r="I3931" s="12" t="s">
        <v>30449</v>
      </c>
      <c r="J3931" s="25" t="s">
        <v>60</v>
      </c>
    </row>
    <row r="3932" spans="2:10" ht="12.75">
      <c r="B3932" s="72" t="s">
        <v>16871</v>
      </c>
      <c r="C3932" s="8" t="s">
        <v>25910</v>
      </c>
      <c r="D3932" s="54" t="s">
        <v>16872</v>
      </c>
      <c r="E3932" s="70">
        <v>13700</v>
      </c>
      <c r="F3932" s="26">
        <v>10993</v>
      </c>
      <c r="G3932" s="12">
        <f t="shared" si="61"/>
        <v>0.24624761211680157</v>
      </c>
      <c r="H3932" s="12" t="s">
        <v>60</v>
      </c>
      <c r="I3932" s="12" t="s">
        <v>30450</v>
      </c>
      <c r="J3932" s="25" t="s">
        <v>60</v>
      </c>
    </row>
    <row r="3933" spans="2:10" ht="12.75">
      <c r="B3933" s="72" t="s">
        <v>22735</v>
      </c>
      <c r="C3933" s="8" t="s">
        <v>26930</v>
      </c>
      <c r="D3933" s="54" t="s">
        <v>22736</v>
      </c>
      <c r="E3933" s="70">
        <v>13800</v>
      </c>
      <c r="F3933" s="26">
        <v>11009</v>
      </c>
      <c r="G3933" s="12">
        <f t="shared" si="61"/>
        <v>0.25351984739758371</v>
      </c>
      <c r="H3933" s="12" t="s">
        <v>32001</v>
      </c>
      <c r="I3933" s="12" t="s">
        <v>30451</v>
      </c>
      <c r="J3933" s="25" t="s">
        <v>60</v>
      </c>
    </row>
    <row r="3934" spans="2:10" ht="12.75">
      <c r="B3934" s="72" t="s">
        <v>23210</v>
      </c>
      <c r="C3934" s="8" t="s">
        <v>27025</v>
      </c>
      <c r="D3934" s="54" t="s">
        <v>23211</v>
      </c>
      <c r="E3934" s="70">
        <v>13800</v>
      </c>
      <c r="F3934" s="26">
        <v>11043</v>
      </c>
      <c r="G3934" s="12">
        <f t="shared" si="61"/>
        <v>0.24966041836457475</v>
      </c>
      <c r="H3934" s="12" t="s">
        <v>60</v>
      </c>
      <c r="I3934" s="12" t="s">
        <v>30452</v>
      </c>
      <c r="J3934" s="25" t="s">
        <v>60</v>
      </c>
    </row>
    <row r="3935" spans="2:10" ht="12.75">
      <c r="B3935" s="45" t="s">
        <v>5307</v>
      </c>
      <c r="C3935" s="8" t="s">
        <v>5306</v>
      </c>
      <c r="D3935" s="54" t="s">
        <v>5308</v>
      </c>
      <c r="E3935" s="70">
        <v>13900</v>
      </c>
      <c r="F3935" s="26">
        <v>11100</v>
      </c>
      <c r="G3935" s="12">
        <f t="shared" si="61"/>
        <v>0.25225225225225234</v>
      </c>
      <c r="H3935" s="12" t="s">
        <v>5294</v>
      </c>
      <c r="I3935" s="12" t="s">
        <v>30453</v>
      </c>
      <c r="J3935" s="25" t="s">
        <v>60</v>
      </c>
    </row>
    <row r="3936" spans="2:10" ht="12.75">
      <c r="B3936" s="45" t="s">
        <v>5334</v>
      </c>
      <c r="C3936" s="8" t="s">
        <v>5333</v>
      </c>
      <c r="D3936" s="54" t="s">
        <v>5335</v>
      </c>
      <c r="E3936" s="70">
        <v>13900</v>
      </c>
      <c r="F3936" s="26">
        <v>11100</v>
      </c>
      <c r="G3936" s="12">
        <f t="shared" si="61"/>
        <v>0.25225225225225234</v>
      </c>
      <c r="H3936" s="12" t="s">
        <v>5294</v>
      </c>
      <c r="I3936" s="12" t="s">
        <v>30454</v>
      </c>
      <c r="J3936" s="25" t="s">
        <v>60</v>
      </c>
    </row>
    <row r="3937" spans="2:10" ht="12.75">
      <c r="B3937" s="45" t="s">
        <v>5346</v>
      </c>
      <c r="C3937" s="8" t="s">
        <v>5345</v>
      </c>
      <c r="D3937" s="54" t="s">
        <v>5347</v>
      </c>
      <c r="E3937" s="70">
        <v>13900</v>
      </c>
      <c r="F3937" s="26">
        <v>11100</v>
      </c>
      <c r="G3937" s="12">
        <f t="shared" si="61"/>
        <v>0.25225225225225234</v>
      </c>
      <c r="H3937" s="12" t="s">
        <v>5349</v>
      </c>
      <c r="I3937" s="12" t="s">
        <v>30455</v>
      </c>
      <c r="J3937" s="25" t="s">
        <v>60</v>
      </c>
    </row>
    <row r="3938" spans="2:10" ht="12.75">
      <c r="B3938" s="45" t="s">
        <v>5367</v>
      </c>
      <c r="C3938" s="8" t="s">
        <v>5366</v>
      </c>
      <c r="D3938" s="54" t="s">
        <v>5368</v>
      </c>
      <c r="E3938" s="70">
        <v>13900</v>
      </c>
      <c r="F3938" s="26">
        <v>11100</v>
      </c>
      <c r="G3938" s="12">
        <f t="shared" si="61"/>
        <v>0.25225225225225234</v>
      </c>
      <c r="H3938" s="12" t="s">
        <v>5349</v>
      </c>
      <c r="I3938" s="12" t="s">
        <v>30456</v>
      </c>
      <c r="J3938" s="25" t="s">
        <v>60</v>
      </c>
    </row>
    <row r="3939" spans="2:10" ht="12.75">
      <c r="B3939" s="45" t="s">
        <v>5378</v>
      </c>
      <c r="C3939" s="8" t="s">
        <v>5377</v>
      </c>
      <c r="D3939" s="54" t="s">
        <v>5379</v>
      </c>
      <c r="E3939" s="70">
        <v>13900</v>
      </c>
      <c r="F3939" s="26">
        <v>11100</v>
      </c>
      <c r="G3939" s="12">
        <f t="shared" si="61"/>
        <v>0.25225225225225234</v>
      </c>
      <c r="H3939" s="12" t="s">
        <v>5349</v>
      </c>
      <c r="I3939" s="12" t="s">
        <v>30457</v>
      </c>
      <c r="J3939" s="25" t="s">
        <v>60</v>
      </c>
    </row>
    <row r="3940" spans="2:10" ht="12.75">
      <c r="B3940" s="45" t="s">
        <v>5807</v>
      </c>
      <c r="C3940" s="8" t="s">
        <v>5806</v>
      </c>
      <c r="D3940" s="54" t="s">
        <v>5808</v>
      </c>
      <c r="E3940" s="70">
        <v>13900</v>
      </c>
      <c r="F3940" s="26">
        <v>11100</v>
      </c>
      <c r="G3940" s="12">
        <f t="shared" si="61"/>
        <v>0.25225225225225234</v>
      </c>
      <c r="H3940" s="12" t="s">
        <v>5810</v>
      </c>
      <c r="I3940" s="12" t="s">
        <v>30458</v>
      </c>
      <c r="J3940" s="25" t="s">
        <v>60</v>
      </c>
    </row>
    <row r="3941" spans="2:10" ht="12.75">
      <c r="B3941" s="45" t="s">
        <v>5828</v>
      </c>
      <c r="C3941" s="8" t="s">
        <v>5827</v>
      </c>
      <c r="D3941" s="54" t="s">
        <v>5829</v>
      </c>
      <c r="E3941" s="70">
        <v>13900</v>
      </c>
      <c r="F3941" s="26">
        <v>11100</v>
      </c>
      <c r="G3941" s="12">
        <f t="shared" si="61"/>
        <v>0.25225225225225234</v>
      </c>
      <c r="H3941" s="12" t="s">
        <v>5810</v>
      </c>
      <c r="I3941" s="12" t="s">
        <v>30459</v>
      </c>
      <c r="J3941" s="25" t="s">
        <v>60</v>
      </c>
    </row>
    <row r="3942" spans="2:10" ht="12.75">
      <c r="B3942" s="45" t="s">
        <v>5839</v>
      </c>
      <c r="C3942" s="8" t="s">
        <v>5838</v>
      </c>
      <c r="D3942" s="54" t="s">
        <v>5840</v>
      </c>
      <c r="E3942" s="70">
        <v>13900</v>
      </c>
      <c r="F3942" s="26">
        <v>11100</v>
      </c>
      <c r="G3942" s="12">
        <f t="shared" si="61"/>
        <v>0.25225225225225234</v>
      </c>
      <c r="H3942" s="12" t="s">
        <v>5810</v>
      </c>
      <c r="I3942" s="12" t="s">
        <v>30460</v>
      </c>
      <c r="J3942" s="25" t="s">
        <v>60</v>
      </c>
    </row>
    <row r="3943" spans="2:10" ht="12.75">
      <c r="B3943" s="45" t="s">
        <v>6043</v>
      </c>
      <c r="C3943" s="8" t="s">
        <v>6042</v>
      </c>
      <c r="D3943" s="54" t="s">
        <v>6044</v>
      </c>
      <c r="E3943" s="70">
        <v>13900</v>
      </c>
      <c r="F3943" s="26">
        <v>11100</v>
      </c>
      <c r="G3943" s="12">
        <f t="shared" si="61"/>
        <v>0.25225225225225234</v>
      </c>
      <c r="H3943" s="12" t="s">
        <v>6046</v>
      </c>
      <c r="I3943" s="12" t="s">
        <v>30461</v>
      </c>
      <c r="J3943" s="25" t="s">
        <v>60</v>
      </c>
    </row>
    <row r="3944" spans="2:10" ht="12.75">
      <c r="B3944" s="45" t="s">
        <v>6064</v>
      </c>
      <c r="C3944" s="8" t="s">
        <v>6063</v>
      </c>
      <c r="D3944" s="54" t="s">
        <v>6065</v>
      </c>
      <c r="E3944" s="70">
        <v>13900</v>
      </c>
      <c r="F3944" s="26">
        <v>11100</v>
      </c>
      <c r="G3944" s="12">
        <f t="shared" si="61"/>
        <v>0.25225225225225234</v>
      </c>
      <c r="H3944" s="12" t="s">
        <v>6046</v>
      </c>
      <c r="I3944" s="12" t="s">
        <v>30462</v>
      </c>
      <c r="J3944" s="25" t="s">
        <v>60</v>
      </c>
    </row>
    <row r="3945" spans="2:10" ht="12.75">
      <c r="B3945" s="72" t="s">
        <v>14761</v>
      </c>
      <c r="C3945" s="8" t="s">
        <v>25417</v>
      </c>
      <c r="D3945" s="54" t="s">
        <v>14762</v>
      </c>
      <c r="E3945" s="70">
        <v>13800</v>
      </c>
      <c r="F3945" s="26">
        <v>11059</v>
      </c>
      <c r="G3945" s="12">
        <f t="shared" si="61"/>
        <v>0.24785242788678907</v>
      </c>
      <c r="H3945" s="12" t="s">
        <v>32066</v>
      </c>
      <c r="I3945" s="12" t="s">
        <v>30463</v>
      </c>
      <c r="J3945" s="25" t="s">
        <v>60</v>
      </c>
    </row>
    <row r="3946" spans="2:10" ht="12.75">
      <c r="B3946" s="72" t="s">
        <v>19214</v>
      </c>
      <c r="C3946" s="8">
        <v>4932479223</v>
      </c>
      <c r="D3946" s="54" t="s">
        <v>19215</v>
      </c>
      <c r="E3946" s="70">
        <v>13900</v>
      </c>
      <c r="F3946" s="26">
        <v>11116</v>
      </c>
      <c r="G3946" s="12">
        <f t="shared" si="61"/>
        <v>0.25044980208708179</v>
      </c>
      <c r="H3946" s="12" t="s">
        <v>32081</v>
      </c>
      <c r="I3946" s="12" t="s">
        <v>30464</v>
      </c>
      <c r="J3946" s="25" t="s">
        <v>60</v>
      </c>
    </row>
    <row r="3947" spans="2:10" ht="12.75">
      <c r="B3947" s="45" t="s">
        <v>6069</v>
      </c>
      <c r="C3947" s="8" t="s">
        <v>6068</v>
      </c>
      <c r="D3947" s="54" t="s">
        <v>6070</v>
      </c>
      <c r="E3947" s="70">
        <v>14000</v>
      </c>
      <c r="F3947" s="26">
        <v>11200</v>
      </c>
      <c r="G3947" s="12">
        <f t="shared" si="61"/>
        <v>0.25</v>
      </c>
      <c r="H3947" s="12" t="s">
        <v>6046</v>
      </c>
      <c r="I3947" s="12" t="s">
        <v>30465</v>
      </c>
      <c r="J3947" s="25" t="s">
        <v>60</v>
      </c>
    </row>
    <row r="3948" spans="2:10" ht="12.75">
      <c r="B3948" s="45" t="s">
        <v>6080</v>
      </c>
      <c r="C3948" s="8" t="s">
        <v>6079</v>
      </c>
      <c r="D3948" s="54" t="s">
        <v>6081</v>
      </c>
      <c r="E3948" s="70">
        <v>14000</v>
      </c>
      <c r="F3948" s="26">
        <v>11200</v>
      </c>
      <c r="G3948" s="12">
        <f t="shared" si="61"/>
        <v>0.25</v>
      </c>
      <c r="H3948" s="12" t="s">
        <v>6046</v>
      </c>
      <c r="I3948" s="12" t="s">
        <v>30466</v>
      </c>
      <c r="J3948" s="25" t="s">
        <v>60</v>
      </c>
    </row>
    <row r="3949" spans="2:10" ht="12.75">
      <c r="B3949" s="45" t="s">
        <v>6091</v>
      </c>
      <c r="C3949" s="8" t="s">
        <v>6090</v>
      </c>
      <c r="D3949" s="54" t="s">
        <v>6092</v>
      </c>
      <c r="E3949" s="70">
        <v>14000</v>
      </c>
      <c r="F3949" s="26">
        <v>11200</v>
      </c>
      <c r="G3949" s="12">
        <f t="shared" si="61"/>
        <v>0.25</v>
      </c>
      <c r="H3949" s="12" t="s">
        <v>6046</v>
      </c>
      <c r="I3949" s="12" t="s">
        <v>30467</v>
      </c>
      <c r="J3949" s="25" t="s">
        <v>60</v>
      </c>
    </row>
    <row r="3950" spans="2:10" ht="12.75">
      <c r="B3950" s="45" t="s">
        <v>6097</v>
      </c>
      <c r="C3950" s="8" t="s">
        <v>6096</v>
      </c>
      <c r="D3950" s="54" t="s">
        <v>6098</v>
      </c>
      <c r="E3950" s="70">
        <v>14000</v>
      </c>
      <c r="F3950" s="26">
        <v>11200</v>
      </c>
      <c r="G3950" s="12">
        <f t="shared" si="61"/>
        <v>0.25</v>
      </c>
      <c r="H3950" s="12" t="s">
        <v>6046</v>
      </c>
      <c r="I3950" s="12" t="s">
        <v>30468</v>
      </c>
      <c r="J3950" s="25" t="s">
        <v>60</v>
      </c>
    </row>
    <row r="3951" spans="2:10" ht="12.75">
      <c r="B3951" s="47" t="s">
        <v>6559</v>
      </c>
      <c r="C3951" s="8" t="s">
        <v>6558</v>
      </c>
      <c r="D3951" s="54" t="s">
        <v>6560</v>
      </c>
      <c r="E3951" s="70">
        <v>14000</v>
      </c>
      <c r="F3951" s="26">
        <v>11200</v>
      </c>
      <c r="G3951" s="12">
        <f t="shared" si="61"/>
        <v>0.25</v>
      </c>
      <c r="H3951" s="12" t="s">
        <v>6562</v>
      </c>
      <c r="I3951" s="12" t="s">
        <v>30469</v>
      </c>
      <c r="J3951" s="25" t="s">
        <v>60</v>
      </c>
    </row>
    <row r="3952" spans="2:10" ht="12.75">
      <c r="B3952" s="72" t="s">
        <v>14785</v>
      </c>
      <c r="C3952" s="8" t="s">
        <v>60</v>
      </c>
      <c r="D3952" s="54" t="s">
        <v>14786</v>
      </c>
      <c r="E3952" s="70">
        <v>13900</v>
      </c>
      <c r="F3952" s="26">
        <v>11156</v>
      </c>
      <c r="G3952" s="12">
        <f t="shared" si="61"/>
        <v>0.24596629616349941</v>
      </c>
      <c r="H3952" s="12" t="s">
        <v>31683</v>
      </c>
      <c r="I3952" s="12" t="s">
        <v>30470</v>
      </c>
      <c r="J3952" s="25" t="s">
        <v>60</v>
      </c>
    </row>
    <row r="3953" spans="2:10" ht="12.75">
      <c r="B3953" s="72" t="s">
        <v>23202</v>
      </c>
      <c r="C3953" s="8" t="s">
        <v>27024</v>
      </c>
      <c r="D3953" s="54" t="s">
        <v>23203</v>
      </c>
      <c r="E3953" s="70">
        <v>14000</v>
      </c>
      <c r="F3953" s="26">
        <v>11178</v>
      </c>
      <c r="G3953" s="12">
        <f t="shared" si="61"/>
        <v>0.25246018965825723</v>
      </c>
      <c r="H3953" s="12" t="s">
        <v>32082</v>
      </c>
      <c r="I3953" s="12" t="s">
        <v>30471</v>
      </c>
      <c r="J3953" s="25" t="s">
        <v>60</v>
      </c>
    </row>
    <row r="3954" spans="2:10" ht="12.75">
      <c r="B3954" s="72" t="s">
        <v>8863</v>
      </c>
      <c r="C3954" s="8" t="s">
        <v>60</v>
      </c>
      <c r="D3954" s="54" t="s">
        <v>8864</v>
      </c>
      <c r="E3954" s="70">
        <v>14100</v>
      </c>
      <c r="F3954" s="26">
        <v>11256</v>
      </c>
      <c r="G3954" s="12">
        <f t="shared" si="61"/>
        <v>0.25266524520255862</v>
      </c>
      <c r="H3954" s="12" t="s">
        <v>60</v>
      </c>
      <c r="I3954" s="12" t="s">
        <v>30472</v>
      </c>
      <c r="J3954" s="25" t="s">
        <v>60</v>
      </c>
    </row>
    <row r="3955" spans="2:10" ht="12.75">
      <c r="B3955" s="72" t="s">
        <v>14765</v>
      </c>
      <c r="C3955" s="8" t="s">
        <v>25418</v>
      </c>
      <c r="D3955" s="54" t="s">
        <v>14766</v>
      </c>
      <c r="E3955" s="70">
        <v>14100</v>
      </c>
      <c r="F3955" s="26">
        <v>11287</v>
      </c>
      <c r="G3955" s="12">
        <f t="shared" si="61"/>
        <v>0.24922477186143355</v>
      </c>
      <c r="H3955" s="12" t="s">
        <v>32083</v>
      </c>
      <c r="I3955" s="12" t="s">
        <v>30473</v>
      </c>
      <c r="J3955" s="25" t="s">
        <v>60</v>
      </c>
    </row>
    <row r="3956" spans="2:10" ht="12.75">
      <c r="B3956" s="72" t="s">
        <v>14789</v>
      </c>
      <c r="C3956" s="8" t="s">
        <v>25422</v>
      </c>
      <c r="D3956" s="54" t="s">
        <v>14790</v>
      </c>
      <c r="E3956" s="70">
        <v>14100</v>
      </c>
      <c r="F3956" s="26">
        <v>11299</v>
      </c>
      <c r="G3956" s="12">
        <f t="shared" si="61"/>
        <v>0.24789804407469695</v>
      </c>
      <c r="H3956" s="12" t="s">
        <v>32061</v>
      </c>
      <c r="I3956" s="12" t="s">
        <v>30474</v>
      </c>
      <c r="J3956" s="25" t="s">
        <v>60</v>
      </c>
    </row>
    <row r="3957" spans="2:10" ht="12.75">
      <c r="B3957" s="72" t="s">
        <v>17427</v>
      </c>
      <c r="C3957" s="8" t="s">
        <v>26044</v>
      </c>
      <c r="D3957" s="54" t="s">
        <v>17428</v>
      </c>
      <c r="E3957" s="70">
        <v>14000</v>
      </c>
      <c r="F3957" s="26">
        <v>11233</v>
      </c>
      <c r="G3957" s="12">
        <f t="shared" si="61"/>
        <v>0.24632778420724644</v>
      </c>
      <c r="H3957" s="12" t="s">
        <v>32037</v>
      </c>
      <c r="I3957" s="12" t="s">
        <v>30475</v>
      </c>
      <c r="J3957" s="25" t="s">
        <v>60</v>
      </c>
    </row>
    <row r="3958" spans="2:10" ht="12.75">
      <c r="B3958" s="72" t="s">
        <v>17431</v>
      </c>
      <c r="C3958" s="8" t="s">
        <v>26045</v>
      </c>
      <c r="D3958" s="54" t="s">
        <v>17432</v>
      </c>
      <c r="E3958" s="70">
        <v>14000</v>
      </c>
      <c r="F3958" s="26">
        <v>11233</v>
      </c>
      <c r="G3958" s="12">
        <f t="shared" si="61"/>
        <v>0.24632778420724644</v>
      </c>
      <c r="H3958" s="12" t="s">
        <v>60</v>
      </c>
      <c r="I3958" s="12" t="s">
        <v>60</v>
      </c>
      <c r="J3958" s="25" t="s">
        <v>60</v>
      </c>
    </row>
    <row r="3959" spans="2:10" ht="12.75">
      <c r="B3959" s="72" t="s">
        <v>24032</v>
      </c>
      <c r="C3959" s="8" t="s">
        <v>60</v>
      </c>
      <c r="D3959" s="54" t="s">
        <v>24033</v>
      </c>
      <c r="E3959" s="70">
        <v>14100</v>
      </c>
      <c r="F3959" s="26">
        <v>11256</v>
      </c>
      <c r="G3959" s="12">
        <f t="shared" si="61"/>
        <v>0.25266524520255862</v>
      </c>
      <c r="H3959" s="12" t="s">
        <v>60</v>
      </c>
      <c r="I3959" s="12" t="s">
        <v>30476</v>
      </c>
      <c r="J3959" s="25" t="s">
        <v>60</v>
      </c>
    </row>
    <row r="3960" spans="2:10" ht="12.75">
      <c r="B3960" s="72" t="s">
        <v>9105</v>
      </c>
      <c r="C3960" s="8" t="s">
        <v>60</v>
      </c>
      <c r="D3960" s="54" t="s">
        <v>9106</v>
      </c>
      <c r="E3960" s="70">
        <v>14100</v>
      </c>
      <c r="F3960" s="26">
        <v>11305</v>
      </c>
      <c r="G3960" s="12">
        <f t="shared" si="61"/>
        <v>0.24723573639982299</v>
      </c>
      <c r="H3960" s="12" t="s">
        <v>31890</v>
      </c>
      <c r="I3960" s="12" t="s">
        <v>30477</v>
      </c>
      <c r="J3960" s="25" t="s">
        <v>60</v>
      </c>
    </row>
    <row r="3961" spans="2:10" ht="12.75">
      <c r="B3961" s="72" t="s">
        <v>14793</v>
      </c>
      <c r="C3961" s="8" t="s">
        <v>25423</v>
      </c>
      <c r="D3961" s="54" t="s">
        <v>14794</v>
      </c>
      <c r="E3961" s="70">
        <v>14200</v>
      </c>
      <c r="F3961" s="26">
        <v>11328</v>
      </c>
      <c r="G3961" s="12">
        <f t="shared" si="61"/>
        <v>0.25353107344632764</v>
      </c>
      <c r="H3961" s="12" t="s">
        <v>32066</v>
      </c>
      <c r="I3961" s="12" t="s">
        <v>30478</v>
      </c>
      <c r="J3961" s="25" t="s">
        <v>60</v>
      </c>
    </row>
    <row r="3962" spans="2:10" ht="12.75">
      <c r="B3962" s="72" t="s">
        <v>19306</v>
      </c>
      <c r="C3962" s="8" t="s">
        <v>26388</v>
      </c>
      <c r="D3962" s="54" t="s">
        <v>19307</v>
      </c>
      <c r="E3962" s="70">
        <v>14100</v>
      </c>
      <c r="F3962" s="26">
        <v>11305</v>
      </c>
      <c r="G3962" s="12">
        <f t="shared" si="61"/>
        <v>0.24723573639982299</v>
      </c>
      <c r="H3962" s="12" t="s">
        <v>31840</v>
      </c>
      <c r="I3962" s="12" t="s">
        <v>30479</v>
      </c>
      <c r="J3962" s="25" t="s">
        <v>60</v>
      </c>
    </row>
    <row r="3963" spans="2:10" ht="12.75">
      <c r="B3963" s="72" t="s">
        <v>18324</v>
      </c>
      <c r="C3963" s="8" t="s">
        <v>26188</v>
      </c>
      <c r="D3963" s="54" t="s">
        <v>18325</v>
      </c>
      <c r="E3963" s="70">
        <v>14200</v>
      </c>
      <c r="F3963" s="26">
        <v>11394</v>
      </c>
      <c r="G3963" s="12">
        <f t="shared" si="61"/>
        <v>0.24626996664911349</v>
      </c>
      <c r="H3963" s="12" t="s">
        <v>32029</v>
      </c>
      <c r="I3963" s="12" t="s">
        <v>30480</v>
      </c>
      <c r="J3963" s="25" t="s">
        <v>60</v>
      </c>
    </row>
    <row r="3964" spans="2:10" ht="12.75">
      <c r="B3964" s="72" t="s">
        <v>22739</v>
      </c>
      <c r="C3964" s="8" t="s">
        <v>26935</v>
      </c>
      <c r="D3964" s="54" t="s">
        <v>22740</v>
      </c>
      <c r="E3964" s="70">
        <v>14300</v>
      </c>
      <c r="F3964" s="26">
        <v>11435</v>
      </c>
      <c r="G3964" s="12">
        <f t="shared" si="61"/>
        <v>0.25054656755574989</v>
      </c>
      <c r="H3964" s="12" t="s">
        <v>32001</v>
      </c>
      <c r="I3964" s="12" t="s">
        <v>30451</v>
      </c>
      <c r="J3964" s="25" t="s">
        <v>60</v>
      </c>
    </row>
    <row r="3965" spans="2:10" ht="12.75">
      <c r="B3965" s="45" t="s">
        <v>1364</v>
      </c>
      <c r="C3965" s="8" t="s">
        <v>1363</v>
      </c>
      <c r="D3965" s="54" t="s">
        <v>1365</v>
      </c>
      <c r="E3965" s="70">
        <v>14490</v>
      </c>
      <c r="F3965" s="26">
        <v>11490</v>
      </c>
      <c r="G3965" s="12">
        <f t="shared" si="61"/>
        <v>0.2610966057441253</v>
      </c>
      <c r="H3965" s="12" t="s">
        <v>1368</v>
      </c>
      <c r="I3965" s="12" t="s">
        <v>30481</v>
      </c>
      <c r="J3965" s="25" t="s">
        <v>60</v>
      </c>
    </row>
    <row r="3966" spans="2:10" ht="12.75">
      <c r="B3966" s="45" t="s">
        <v>1434</v>
      </c>
      <c r="C3966" s="8" t="s">
        <v>1433</v>
      </c>
      <c r="D3966" s="54" t="s">
        <v>1435</v>
      </c>
      <c r="E3966" s="70">
        <v>14490</v>
      </c>
      <c r="F3966" s="26">
        <v>11490</v>
      </c>
      <c r="G3966" s="12">
        <f t="shared" si="61"/>
        <v>0.2610966057441253</v>
      </c>
      <c r="H3966" s="12" t="s">
        <v>1438</v>
      </c>
      <c r="I3966" s="12" t="s">
        <v>30482</v>
      </c>
      <c r="J3966" s="25" t="s">
        <v>60</v>
      </c>
    </row>
    <row r="3967" spans="2:10" ht="12.75">
      <c r="B3967" s="45" t="s">
        <v>1441</v>
      </c>
      <c r="C3967" s="8" t="s">
        <v>1440</v>
      </c>
      <c r="D3967" s="54" t="s">
        <v>1442</v>
      </c>
      <c r="E3967" s="70">
        <v>14490</v>
      </c>
      <c r="F3967" s="26">
        <v>11490</v>
      </c>
      <c r="G3967" s="12">
        <f t="shared" si="61"/>
        <v>0.2610966057441253</v>
      </c>
      <c r="H3967" s="12" t="s">
        <v>1445</v>
      </c>
      <c r="I3967" s="12" t="s">
        <v>30483</v>
      </c>
      <c r="J3967" s="25" t="s">
        <v>60</v>
      </c>
    </row>
    <row r="3968" spans="2:10" ht="12.75">
      <c r="B3968" s="45" t="s">
        <v>1591</v>
      </c>
      <c r="C3968" s="8" t="s">
        <v>1590</v>
      </c>
      <c r="D3968" s="54" t="s">
        <v>1592</v>
      </c>
      <c r="E3968" s="70">
        <v>14490</v>
      </c>
      <c r="F3968" s="26">
        <v>11490</v>
      </c>
      <c r="G3968" s="12">
        <f t="shared" si="61"/>
        <v>0.2610966057441253</v>
      </c>
      <c r="H3968" s="12" t="s">
        <v>1595</v>
      </c>
      <c r="I3968" s="12" t="s">
        <v>30484</v>
      </c>
      <c r="J3968" s="25" t="s">
        <v>60</v>
      </c>
    </row>
    <row r="3969" spans="2:10" ht="12.75">
      <c r="B3969" s="45" t="s">
        <v>5291</v>
      </c>
      <c r="C3969" s="8" t="s">
        <v>5290</v>
      </c>
      <c r="D3969" s="54" t="s">
        <v>5292</v>
      </c>
      <c r="E3969" s="70">
        <v>14500</v>
      </c>
      <c r="F3969" s="26">
        <v>11600</v>
      </c>
      <c r="G3969" s="12">
        <f t="shared" si="61"/>
        <v>0.25</v>
      </c>
      <c r="H3969" s="12" t="s">
        <v>5294</v>
      </c>
      <c r="I3969" s="12" t="s">
        <v>30485</v>
      </c>
      <c r="J3969" s="25" t="s">
        <v>60</v>
      </c>
    </row>
    <row r="3970" spans="2:10" ht="12.75">
      <c r="B3970" s="45" t="s">
        <v>5302</v>
      </c>
      <c r="C3970" s="8" t="s">
        <v>5301</v>
      </c>
      <c r="D3970" s="54" t="s">
        <v>5303</v>
      </c>
      <c r="E3970" s="70">
        <v>14500</v>
      </c>
      <c r="F3970" s="26">
        <v>11600</v>
      </c>
      <c r="G3970" s="12">
        <f t="shared" ref="G3970:G4033" si="62">IFERROR(E3970/F3970-1,0)</f>
        <v>0.25</v>
      </c>
      <c r="H3970" s="12" t="s">
        <v>5294</v>
      </c>
      <c r="I3970" s="12" t="s">
        <v>30486</v>
      </c>
      <c r="J3970" s="25" t="s">
        <v>60</v>
      </c>
    </row>
    <row r="3971" spans="2:10" ht="12.75">
      <c r="B3971" s="45" t="s">
        <v>5312</v>
      </c>
      <c r="C3971" s="8" t="s">
        <v>5311</v>
      </c>
      <c r="D3971" s="54" t="s">
        <v>5313</v>
      </c>
      <c r="E3971" s="70">
        <v>14500</v>
      </c>
      <c r="F3971" s="26">
        <v>11600</v>
      </c>
      <c r="G3971" s="12">
        <f t="shared" si="62"/>
        <v>0.25</v>
      </c>
      <c r="H3971" s="12" t="s">
        <v>5294</v>
      </c>
      <c r="I3971" s="12" t="s">
        <v>30487</v>
      </c>
      <c r="J3971" s="25" t="s">
        <v>60</v>
      </c>
    </row>
    <row r="3972" spans="2:10" ht="12.75">
      <c r="B3972" s="45" t="s">
        <v>5352</v>
      </c>
      <c r="C3972" s="8" t="s">
        <v>5351</v>
      </c>
      <c r="D3972" s="54" t="s">
        <v>5353</v>
      </c>
      <c r="E3972" s="70">
        <v>14500</v>
      </c>
      <c r="F3972" s="26">
        <v>11600</v>
      </c>
      <c r="G3972" s="12">
        <f t="shared" si="62"/>
        <v>0.25</v>
      </c>
      <c r="H3972" s="12" t="s">
        <v>5349</v>
      </c>
      <c r="I3972" s="12" t="s">
        <v>30488</v>
      </c>
      <c r="J3972" s="25" t="s">
        <v>60</v>
      </c>
    </row>
    <row r="3973" spans="2:10" ht="12.75">
      <c r="B3973" s="45" t="s">
        <v>5362</v>
      </c>
      <c r="C3973" s="8" t="s">
        <v>5361</v>
      </c>
      <c r="D3973" s="54" t="s">
        <v>5363</v>
      </c>
      <c r="E3973" s="70">
        <v>14500</v>
      </c>
      <c r="F3973" s="26">
        <v>11600</v>
      </c>
      <c r="G3973" s="12">
        <f t="shared" si="62"/>
        <v>0.25</v>
      </c>
      <c r="H3973" s="12" t="s">
        <v>5349</v>
      </c>
      <c r="I3973" s="12" t="s">
        <v>30489</v>
      </c>
      <c r="J3973" s="25" t="s">
        <v>60</v>
      </c>
    </row>
    <row r="3974" spans="2:10" ht="12.75">
      <c r="B3974" s="45" t="s">
        <v>6054</v>
      </c>
      <c r="C3974" s="8" t="s">
        <v>6053</v>
      </c>
      <c r="D3974" s="54" t="s">
        <v>6055</v>
      </c>
      <c r="E3974" s="70">
        <v>14500</v>
      </c>
      <c r="F3974" s="26">
        <v>11600</v>
      </c>
      <c r="G3974" s="12">
        <f t="shared" si="62"/>
        <v>0.25</v>
      </c>
      <c r="H3974" s="12" t="s">
        <v>6046</v>
      </c>
      <c r="I3974" s="12" t="s">
        <v>30490</v>
      </c>
      <c r="J3974" s="25" t="s">
        <v>60</v>
      </c>
    </row>
    <row r="3975" spans="2:10" ht="12.75">
      <c r="B3975" s="45" t="s">
        <v>6075</v>
      </c>
      <c r="C3975" s="8" t="s">
        <v>6074</v>
      </c>
      <c r="D3975" s="54" t="s">
        <v>6076</v>
      </c>
      <c r="E3975" s="70">
        <v>14500</v>
      </c>
      <c r="F3975" s="26">
        <v>11600</v>
      </c>
      <c r="G3975" s="12">
        <f t="shared" si="62"/>
        <v>0.25</v>
      </c>
      <c r="H3975" s="12" t="s">
        <v>6046</v>
      </c>
      <c r="I3975" s="12" t="s">
        <v>30491</v>
      </c>
      <c r="J3975" s="25" t="s">
        <v>60</v>
      </c>
    </row>
    <row r="3976" spans="2:10" ht="12.75">
      <c r="B3976" s="72" t="s">
        <v>11969</v>
      </c>
      <c r="C3976" s="8" t="s">
        <v>24894</v>
      </c>
      <c r="D3976" s="54" t="s">
        <v>11970</v>
      </c>
      <c r="E3976" s="70">
        <v>14500</v>
      </c>
      <c r="F3976" s="26">
        <v>11627</v>
      </c>
      <c r="G3976" s="12">
        <f t="shared" si="62"/>
        <v>0.24709727358733979</v>
      </c>
      <c r="H3976" s="12" t="s">
        <v>60</v>
      </c>
      <c r="I3976" s="12" t="s">
        <v>30492</v>
      </c>
      <c r="J3976" s="25" t="s">
        <v>60</v>
      </c>
    </row>
    <row r="3977" spans="2:10" ht="12.75">
      <c r="B3977" s="72" t="s">
        <v>17435</v>
      </c>
      <c r="C3977" s="8" t="s">
        <v>26046</v>
      </c>
      <c r="D3977" s="54" t="s">
        <v>17436</v>
      </c>
      <c r="E3977" s="70">
        <v>14400</v>
      </c>
      <c r="F3977" s="26">
        <v>11557</v>
      </c>
      <c r="G3977" s="12">
        <f t="shared" si="62"/>
        <v>0.24599809639179715</v>
      </c>
      <c r="H3977" s="12" t="s">
        <v>60</v>
      </c>
      <c r="I3977" s="12" t="s">
        <v>30493</v>
      </c>
      <c r="J3977" s="25" t="s">
        <v>60</v>
      </c>
    </row>
    <row r="3978" spans="2:10" ht="12.75">
      <c r="B3978" s="72" t="s">
        <v>20879</v>
      </c>
      <c r="C3978" s="8" t="s">
        <v>26601</v>
      </c>
      <c r="D3978" s="54" t="s">
        <v>20880</v>
      </c>
      <c r="E3978" s="70">
        <v>14500</v>
      </c>
      <c r="F3978" s="26">
        <v>11636</v>
      </c>
      <c r="G3978" s="12">
        <f t="shared" si="62"/>
        <v>0.246132691646614</v>
      </c>
      <c r="H3978" s="12" t="s">
        <v>60</v>
      </c>
      <c r="I3978" s="12" t="s">
        <v>30494</v>
      </c>
      <c r="J3978" s="25" t="s">
        <v>60</v>
      </c>
    </row>
    <row r="3979" spans="2:10" ht="12.75">
      <c r="B3979" s="46" t="s">
        <v>6614</v>
      </c>
      <c r="C3979" s="8" t="s">
        <v>6613</v>
      </c>
      <c r="D3979" s="54" t="s">
        <v>6615</v>
      </c>
      <c r="E3979" s="70">
        <v>14600</v>
      </c>
      <c r="F3979" s="26">
        <v>11700</v>
      </c>
      <c r="G3979" s="12">
        <f t="shared" si="62"/>
        <v>0.24786324786324787</v>
      </c>
      <c r="H3979" s="12" t="s">
        <v>6562</v>
      </c>
      <c r="I3979" s="12" t="s">
        <v>30495</v>
      </c>
      <c r="J3979" s="25" t="s">
        <v>60</v>
      </c>
    </row>
    <row r="3980" spans="2:10" ht="12.75">
      <c r="B3980" s="46" t="s">
        <v>7150</v>
      </c>
      <c r="C3980" s="8" t="s">
        <v>7149</v>
      </c>
      <c r="D3980" s="54" t="s">
        <v>7151</v>
      </c>
      <c r="E3980" s="70">
        <v>14800</v>
      </c>
      <c r="F3980" s="26">
        <v>11800</v>
      </c>
      <c r="G3980" s="12">
        <f t="shared" si="62"/>
        <v>0.25423728813559321</v>
      </c>
      <c r="H3980" s="12" t="s">
        <v>7153</v>
      </c>
      <c r="I3980" s="12" t="s">
        <v>30496</v>
      </c>
      <c r="J3980" s="25" t="s">
        <v>60</v>
      </c>
    </row>
    <row r="3981" spans="2:10" ht="12.75">
      <c r="B3981" s="72" t="s">
        <v>9222</v>
      </c>
      <c r="C3981" s="8" t="s">
        <v>24551</v>
      </c>
      <c r="D3981" s="54" t="s">
        <v>9223</v>
      </c>
      <c r="E3981" s="70">
        <v>14700</v>
      </c>
      <c r="F3981" s="26">
        <v>11788</v>
      </c>
      <c r="G3981" s="12">
        <f t="shared" si="62"/>
        <v>0.24703087885985742</v>
      </c>
      <c r="H3981" s="12" t="s">
        <v>60</v>
      </c>
      <c r="I3981" s="12" t="s">
        <v>30497</v>
      </c>
      <c r="J3981" s="25" t="s">
        <v>60</v>
      </c>
    </row>
    <row r="3982" spans="2:10" ht="12.75">
      <c r="B3982" s="72" t="s">
        <v>14797</v>
      </c>
      <c r="C3982" s="8" t="s">
        <v>25424</v>
      </c>
      <c r="D3982" s="54" t="s">
        <v>14798</v>
      </c>
      <c r="E3982" s="70">
        <v>14700</v>
      </c>
      <c r="F3982" s="26">
        <v>11727</v>
      </c>
      <c r="G3982" s="12">
        <f t="shared" si="62"/>
        <v>0.2535175236633409</v>
      </c>
      <c r="H3982" s="12" t="s">
        <v>32066</v>
      </c>
      <c r="I3982" s="12" t="s">
        <v>30498</v>
      </c>
      <c r="J3982" s="25" t="s">
        <v>60</v>
      </c>
    </row>
    <row r="3983" spans="2:10" ht="12.75">
      <c r="B3983" s="72" t="s">
        <v>21437</v>
      </c>
      <c r="C3983" s="8" t="s">
        <v>26729</v>
      </c>
      <c r="D3983" s="54" t="s">
        <v>21438</v>
      </c>
      <c r="E3983" s="70">
        <v>14700</v>
      </c>
      <c r="F3983" s="26">
        <v>11778</v>
      </c>
      <c r="G3983" s="12">
        <f t="shared" si="62"/>
        <v>0.24808965868568511</v>
      </c>
      <c r="H3983" s="12" t="s">
        <v>31698</v>
      </c>
      <c r="I3983" s="12" t="s">
        <v>30499</v>
      </c>
      <c r="J3983" s="25" t="s">
        <v>60</v>
      </c>
    </row>
    <row r="3984" spans="2:10" ht="12.75">
      <c r="B3984" s="72" t="s">
        <v>23302</v>
      </c>
      <c r="C3984" s="8" t="s">
        <v>27043</v>
      </c>
      <c r="D3984" s="54" t="s">
        <v>23303</v>
      </c>
      <c r="E3984" s="70">
        <v>14700</v>
      </c>
      <c r="F3984" s="26">
        <v>11778</v>
      </c>
      <c r="G3984" s="12">
        <f t="shared" si="62"/>
        <v>0.24808965868568511</v>
      </c>
      <c r="H3984" s="12" t="s">
        <v>32049</v>
      </c>
      <c r="I3984" s="12" t="s">
        <v>30500</v>
      </c>
      <c r="J3984" s="25" t="s">
        <v>60</v>
      </c>
    </row>
    <row r="3985" spans="2:10" ht="12.75">
      <c r="B3985" s="72" t="s">
        <v>10817</v>
      </c>
      <c r="C3985" s="8" t="s">
        <v>24633</v>
      </c>
      <c r="D3985" s="54" t="s">
        <v>10818</v>
      </c>
      <c r="E3985" s="70">
        <v>14900</v>
      </c>
      <c r="F3985" s="26">
        <v>11887</v>
      </c>
      <c r="G3985" s="12">
        <f t="shared" si="62"/>
        <v>0.25347017750483714</v>
      </c>
      <c r="H3985" s="12" t="s">
        <v>60</v>
      </c>
      <c r="I3985" s="12" t="s">
        <v>60</v>
      </c>
      <c r="J3985" s="25" t="s">
        <v>60</v>
      </c>
    </row>
    <row r="3986" spans="2:10" ht="12.75">
      <c r="B3986" s="72" t="s">
        <v>23656</v>
      </c>
      <c r="C3986" s="8" t="s">
        <v>27114</v>
      </c>
      <c r="D3986" s="54" t="s">
        <v>23657</v>
      </c>
      <c r="E3986" s="70">
        <v>14900</v>
      </c>
      <c r="F3986" s="26">
        <v>11887</v>
      </c>
      <c r="G3986" s="12">
        <f t="shared" si="62"/>
        <v>0.25347017750483714</v>
      </c>
      <c r="H3986" s="12" t="s">
        <v>60</v>
      </c>
      <c r="I3986" s="12" t="s">
        <v>30501</v>
      </c>
      <c r="J3986" s="25" t="s">
        <v>60</v>
      </c>
    </row>
    <row r="3987" spans="2:10" ht="12.75">
      <c r="B3987" s="72" t="s">
        <v>23660</v>
      </c>
      <c r="C3987" s="8" t="s">
        <v>27115</v>
      </c>
      <c r="D3987" s="54" t="s">
        <v>23661</v>
      </c>
      <c r="E3987" s="70">
        <v>14900</v>
      </c>
      <c r="F3987" s="26">
        <v>11887</v>
      </c>
      <c r="G3987" s="12">
        <f t="shared" si="62"/>
        <v>0.25347017750483714</v>
      </c>
      <c r="H3987" s="12" t="s">
        <v>60</v>
      </c>
      <c r="I3987" s="12" t="s">
        <v>30502</v>
      </c>
      <c r="J3987" s="25" t="s">
        <v>60</v>
      </c>
    </row>
    <row r="3988" spans="2:10" ht="12.75">
      <c r="B3988" s="72" t="s">
        <v>23664</v>
      </c>
      <c r="C3988" s="8" t="s">
        <v>27116</v>
      </c>
      <c r="D3988" s="54" t="s">
        <v>23665</v>
      </c>
      <c r="E3988" s="70">
        <v>14900</v>
      </c>
      <c r="F3988" s="26">
        <v>11887</v>
      </c>
      <c r="G3988" s="12">
        <f t="shared" si="62"/>
        <v>0.25347017750483714</v>
      </c>
      <c r="H3988" s="12" t="s">
        <v>60</v>
      </c>
      <c r="I3988" s="12" t="s">
        <v>30503</v>
      </c>
      <c r="J3988" s="25" t="s">
        <v>60</v>
      </c>
    </row>
    <row r="3989" spans="2:10" ht="12.75">
      <c r="B3989" s="72" t="s">
        <v>23668</v>
      </c>
      <c r="C3989" s="8" t="s">
        <v>27117</v>
      </c>
      <c r="D3989" s="54" t="s">
        <v>23669</v>
      </c>
      <c r="E3989" s="70">
        <v>14900</v>
      </c>
      <c r="F3989" s="26">
        <v>11887</v>
      </c>
      <c r="G3989" s="12">
        <f t="shared" si="62"/>
        <v>0.25347017750483714</v>
      </c>
      <c r="H3989" s="12" t="s">
        <v>60</v>
      </c>
      <c r="I3989" s="12" t="s">
        <v>30504</v>
      </c>
      <c r="J3989" s="25" t="s">
        <v>60</v>
      </c>
    </row>
    <row r="3990" spans="2:10" ht="12.75">
      <c r="B3990" s="45" t="s">
        <v>5209</v>
      </c>
      <c r="C3990" s="8" t="s">
        <v>5208</v>
      </c>
      <c r="D3990" s="54" t="s">
        <v>5210</v>
      </c>
      <c r="E3990" s="70">
        <v>14900</v>
      </c>
      <c r="F3990" s="26">
        <v>11900</v>
      </c>
      <c r="G3990" s="12">
        <f t="shared" si="62"/>
        <v>0.25210084033613445</v>
      </c>
      <c r="H3990" s="12" t="s">
        <v>60</v>
      </c>
      <c r="I3990" s="12" t="s">
        <v>60</v>
      </c>
      <c r="J3990" s="25" t="s">
        <v>60</v>
      </c>
    </row>
    <row r="3991" spans="2:10" ht="12.75">
      <c r="B3991" s="45" t="s">
        <v>5255</v>
      </c>
      <c r="C3991" s="8" t="s">
        <v>5254</v>
      </c>
      <c r="D3991" s="54" t="s">
        <v>5256</v>
      </c>
      <c r="E3991" s="70">
        <v>14900</v>
      </c>
      <c r="F3991" s="26">
        <v>11900</v>
      </c>
      <c r="G3991" s="12">
        <f t="shared" si="62"/>
        <v>0.25210084033613445</v>
      </c>
      <c r="H3991" s="12" t="s">
        <v>60</v>
      </c>
      <c r="I3991" s="12" t="s">
        <v>60</v>
      </c>
      <c r="J3991" s="25" t="s">
        <v>60</v>
      </c>
    </row>
    <row r="3992" spans="2:10" ht="12.75">
      <c r="B3992" s="45" t="s">
        <v>5265</v>
      </c>
      <c r="C3992" s="8" t="s">
        <v>5264</v>
      </c>
      <c r="D3992" s="54" t="s">
        <v>5266</v>
      </c>
      <c r="E3992" s="70">
        <v>14900</v>
      </c>
      <c r="F3992" s="26">
        <v>11900</v>
      </c>
      <c r="G3992" s="12">
        <f t="shared" si="62"/>
        <v>0.25210084033613445</v>
      </c>
      <c r="H3992" s="12" t="s">
        <v>60</v>
      </c>
      <c r="I3992" s="12" t="s">
        <v>60</v>
      </c>
      <c r="J3992" s="25" t="s">
        <v>60</v>
      </c>
    </row>
    <row r="3993" spans="2:10" ht="12.75">
      <c r="B3993" s="45" t="s">
        <v>5270</v>
      </c>
      <c r="C3993" s="8" t="s">
        <v>5269</v>
      </c>
      <c r="D3993" s="54" t="s">
        <v>5271</v>
      </c>
      <c r="E3993" s="70">
        <v>14900</v>
      </c>
      <c r="F3993" s="26">
        <v>11900</v>
      </c>
      <c r="G3993" s="12">
        <f t="shared" si="62"/>
        <v>0.25210084033613445</v>
      </c>
      <c r="H3993" s="12" t="s">
        <v>60</v>
      </c>
      <c r="I3993" s="12" t="s">
        <v>60</v>
      </c>
      <c r="J3993" s="25" t="s">
        <v>60</v>
      </c>
    </row>
    <row r="3994" spans="2:10" ht="12.75">
      <c r="B3994" s="45" t="s">
        <v>5275</v>
      </c>
      <c r="C3994" s="8" t="s">
        <v>5274</v>
      </c>
      <c r="D3994" s="54" t="s">
        <v>5276</v>
      </c>
      <c r="E3994" s="70">
        <v>14900</v>
      </c>
      <c r="F3994" s="26">
        <v>11900</v>
      </c>
      <c r="G3994" s="12">
        <f t="shared" si="62"/>
        <v>0.25210084033613445</v>
      </c>
      <c r="H3994" s="12" t="s">
        <v>60</v>
      </c>
      <c r="I3994" s="12" t="s">
        <v>60</v>
      </c>
      <c r="J3994" s="25" t="s">
        <v>60</v>
      </c>
    </row>
    <row r="3995" spans="2:10" ht="12.75">
      <c r="B3995" s="45" t="s">
        <v>5280</v>
      </c>
      <c r="C3995" s="8" t="s">
        <v>5279</v>
      </c>
      <c r="D3995" s="54" t="s">
        <v>5281</v>
      </c>
      <c r="E3995" s="70">
        <v>14900</v>
      </c>
      <c r="F3995" s="26">
        <v>11900</v>
      </c>
      <c r="G3995" s="12">
        <f t="shared" si="62"/>
        <v>0.25210084033613445</v>
      </c>
      <c r="H3995" s="12" t="s">
        <v>60</v>
      </c>
      <c r="I3995" s="12" t="s">
        <v>60</v>
      </c>
      <c r="J3995" s="25" t="s">
        <v>60</v>
      </c>
    </row>
    <row r="3996" spans="2:10" ht="12.75">
      <c r="B3996" s="45" t="s">
        <v>5813</v>
      </c>
      <c r="C3996" s="8" t="s">
        <v>5812</v>
      </c>
      <c r="D3996" s="54" t="s">
        <v>5814</v>
      </c>
      <c r="E3996" s="70">
        <v>14900</v>
      </c>
      <c r="F3996" s="26">
        <v>11900</v>
      </c>
      <c r="G3996" s="12">
        <f t="shared" si="62"/>
        <v>0.25210084033613445</v>
      </c>
      <c r="H3996" s="12" t="s">
        <v>5810</v>
      </c>
      <c r="I3996" s="12" t="s">
        <v>30505</v>
      </c>
      <c r="J3996" s="25" t="s">
        <v>60</v>
      </c>
    </row>
    <row r="3997" spans="2:10" ht="12.75">
      <c r="B3997" s="45" t="s">
        <v>5823</v>
      </c>
      <c r="C3997" s="8" t="s">
        <v>5822</v>
      </c>
      <c r="D3997" s="54" t="s">
        <v>5824</v>
      </c>
      <c r="E3997" s="70">
        <v>14900</v>
      </c>
      <c r="F3997" s="26">
        <v>11900</v>
      </c>
      <c r="G3997" s="12">
        <f t="shared" si="62"/>
        <v>0.25210084033613445</v>
      </c>
      <c r="H3997" s="12" t="s">
        <v>5810</v>
      </c>
      <c r="I3997" s="12" t="s">
        <v>30506</v>
      </c>
      <c r="J3997" s="25" t="s">
        <v>60</v>
      </c>
    </row>
    <row r="3998" spans="2:10" ht="12.75">
      <c r="B3998" s="45" t="s">
        <v>6022</v>
      </c>
      <c r="C3998" s="8" t="s">
        <v>6021</v>
      </c>
      <c r="D3998" s="54" t="s">
        <v>6023</v>
      </c>
      <c r="E3998" s="70">
        <v>14900</v>
      </c>
      <c r="F3998" s="26">
        <v>11900</v>
      </c>
      <c r="G3998" s="12">
        <f t="shared" si="62"/>
        <v>0.25210084033613445</v>
      </c>
      <c r="H3998" s="12" t="s">
        <v>60</v>
      </c>
      <c r="I3998" s="12" t="s">
        <v>60</v>
      </c>
      <c r="J3998" s="25" t="s">
        <v>60</v>
      </c>
    </row>
    <row r="3999" spans="2:10" ht="12.75">
      <c r="B3999" s="45" t="s">
        <v>6049</v>
      </c>
      <c r="C3999" s="8" t="s">
        <v>6048</v>
      </c>
      <c r="D3999" s="54" t="s">
        <v>6050</v>
      </c>
      <c r="E3999" s="70">
        <v>14900</v>
      </c>
      <c r="F3999" s="26">
        <v>11900</v>
      </c>
      <c r="G3999" s="12">
        <f t="shared" si="62"/>
        <v>0.25210084033613445</v>
      </c>
      <c r="H3999" s="12" t="s">
        <v>6046</v>
      </c>
      <c r="I3999" s="12" t="s">
        <v>30507</v>
      </c>
      <c r="J3999" s="25" t="s">
        <v>60</v>
      </c>
    </row>
    <row r="4000" spans="2:10" ht="12.75">
      <c r="B4000" s="45" t="s">
        <v>6059</v>
      </c>
      <c r="C4000" s="8" t="s">
        <v>6058</v>
      </c>
      <c r="D4000" s="54" t="s">
        <v>6060</v>
      </c>
      <c r="E4000" s="70">
        <v>14900</v>
      </c>
      <c r="F4000" s="26">
        <v>11900</v>
      </c>
      <c r="G4000" s="12">
        <f t="shared" si="62"/>
        <v>0.25210084033613445</v>
      </c>
      <c r="H4000" s="12" t="s">
        <v>6046</v>
      </c>
      <c r="I4000" s="12" t="s">
        <v>30508</v>
      </c>
      <c r="J4000" s="25" t="s">
        <v>60</v>
      </c>
    </row>
    <row r="4001" spans="2:10" ht="12.75">
      <c r="B4001" s="72" t="s">
        <v>11973</v>
      </c>
      <c r="C4001" s="8" t="s">
        <v>24895</v>
      </c>
      <c r="D4001" s="54" t="s">
        <v>11974</v>
      </c>
      <c r="E4001" s="70">
        <v>14900</v>
      </c>
      <c r="F4001" s="26">
        <v>11910</v>
      </c>
      <c r="G4001" s="12">
        <f t="shared" si="62"/>
        <v>0.25104953820319054</v>
      </c>
      <c r="H4001" s="12" t="s">
        <v>32011</v>
      </c>
      <c r="I4001" s="12" t="s">
        <v>30509</v>
      </c>
      <c r="J4001" s="25" t="s">
        <v>60</v>
      </c>
    </row>
    <row r="4002" spans="2:10" ht="12.75">
      <c r="B4002" s="72" t="s">
        <v>18328</v>
      </c>
      <c r="C4002" s="8" t="s">
        <v>26189</v>
      </c>
      <c r="D4002" s="54" t="s">
        <v>18329</v>
      </c>
      <c r="E4002" s="70">
        <v>14900</v>
      </c>
      <c r="F4002" s="26">
        <v>11934</v>
      </c>
      <c r="G4002" s="12">
        <f t="shared" si="62"/>
        <v>0.24853360147477788</v>
      </c>
      <c r="H4002" s="12" t="s">
        <v>31947</v>
      </c>
      <c r="I4002" s="12" t="s">
        <v>30510</v>
      </c>
      <c r="J4002" s="25" t="s">
        <v>60</v>
      </c>
    </row>
    <row r="4003" spans="2:10" ht="12.75">
      <c r="B4003" s="72" t="s">
        <v>23366</v>
      </c>
      <c r="C4003" s="8" t="s">
        <v>27056</v>
      </c>
      <c r="D4003" s="54" t="s">
        <v>23367</v>
      </c>
      <c r="E4003" s="70">
        <v>14900</v>
      </c>
      <c r="F4003" s="26">
        <v>11939</v>
      </c>
      <c r="G4003" s="12">
        <f t="shared" si="62"/>
        <v>0.24801072116592682</v>
      </c>
      <c r="H4003" s="12" t="s">
        <v>32084</v>
      </c>
      <c r="I4003" s="12" t="s">
        <v>30511</v>
      </c>
      <c r="J4003" s="25" t="s">
        <v>60</v>
      </c>
    </row>
    <row r="4004" spans="2:10" ht="12.75">
      <c r="B4004" s="45" t="s">
        <v>4730</v>
      </c>
      <c r="C4004" s="8" t="s">
        <v>4729</v>
      </c>
      <c r="D4004" s="54" t="s">
        <v>4731</v>
      </c>
      <c r="E4004" s="70">
        <v>15000</v>
      </c>
      <c r="F4004" s="26">
        <v>12000</v>
      </c>
      <c r="G4004" s="12">
        <f t="shared" si="62"/>
        <v>0.25</v>
      </c>
      <c r="H4004" s="12" t="s">
        <v>4734</v>
      </c>
      <c r="I4004" s="12" t="s">
        <v>30512</v>
      </c>
      <c r="J4004" s="25" t="s">
        <v>60</v>
      </c>
    </row>
    <row r="4005" spans="2:10" ht="12.75">
      <c r="B4005" s="72" t="s">
        <v>11977</v>
      </c>
      <c r="C4005" s="8" t="s">
        <v>24896</v>
      </c>
      <c r="D4005" s="54" t="s">
        <v>11978</v>
      </c>
      <c r="E4005" s="70">
        <v>15100</v>
      </c>
      <c r="F4005" s="26">
        <v>12087</v>
      </c>
      <c r="G4005" s="12">
        <f t="shared" si="62"/>
        <v>0.24927608174071314</v>
      </c>
      <c r="H4005" s="12" t="s">
        <v>32011</v>
      </c>
      <c r="I4005" s="12" t="s">
        <v>30513</v>
      </c>
      <c r="J4005" s="25" t="s">
        <v>60</v>
      </c>
    </row>
    <row r="4006" spans="2:10" ht="12.75">
      <c r="B4006" s="72" t="s">
        <v>14805</v>
      </c>
      <c r="C4006" s="8" t="s">
        <v>25426</v>
      </c>
      <c r="D4006" s="54" t="s">
        <v>14806</v>
      </c>
      <c r="E4006" s="70">
        <v>15200</v>
      </c>
      <c r="F4006" s="26">
        <v>12137</v>
      </c>
      <c r="G4006" s="12">
        <f t="shared" si="62"/>
        <v>0.25236878965147902</v>
      </c>
      <c r="H4006" s="12" t="s">
        <v>31950</v>
      </c>
      <c r="I4006" s="12" t="s">
        <v>30514</v>
      </c>
      <c r="J4006" s="25" t="s">
        <v>60</v>
      </c>
    </row>
    <row r="4007" spans="2:10" ht="12.75">
      <c r="B4007" s="45" t="s">
        <v>1578</v>
      </c>
      <c r="C4007" s="8" t="s">
        <v>1577</v>
      </c>
      <c r="D4007" s="54" t="s">
        <v>1579</v>
      </c>
      <c r="E4007" s="70">
        <v>14990</v>
      </c>
      <c r="F4007" s="26">
        <v>11990</v>
      </c>
      <c r="G4007" s="12">
        <f t="shared" si="62"/>
        <v>0.25020850708924103</v>
      </c>
      <c r="H4007" s="12" t="s">
        <v>1582</v>
      </c>
      <c r="I4007" s="12" t="s">
        <v>30515</v>
      </c>
      <c r="J4007" s="25" t="s">
        <v>60</v>
      </c>
    </row>
    <row r="4008" spans="2:10" ht="12.75">
      <c r="B4008" s="45" t="s">
        <v>2412</v>
      </c>
      <c r="C4008" s="8" t="s">
        <v>2411</v>
      </c>
      <c r="D4008" s="54" t="s">
        <v>2413</v>
      </c>
      <c r="E4008" s="70">
        <v>14990</v>
      </c>
      <c r="F4008" s="26">
        <v>11990</v>
      </c>
      <c r="G4008" s="12">
        <f t="shared" si="62"/>
        <v>0.25020850708924103</v>
      </c>
      <c r="H4008" s="12" t="s">
        <v>2416</v>
      </c>
      <c r="I4008" s="12" t="s">
        <v>30516</v>
      </c>
      <c r="J4008" s="25" t="s">
        <v>60</v>
      </c>
    </row>
    <row r="4009" spans="2:10" ht="12.75">
      <c r="B4009" s="45" t="s">
        <v>7412</v>
      </c>
      <c r="C4009" s="8" t="s">
        <v>7411</v>
      </c>
      <c r="D4009" s="54" t="s">
        <v>7413</v>
      </c>
      <c r="E4009" s="70">
        <v>14990</v>
      </c>
      <c r="F4009" s="26">
        <v>11990</v>
      </c>
      <c r="G4009" s="12">
        <f t="shared" si="62"/>
        <v>0.25020850708924103</v>
      </c>
      <c r="H4009" s="12" t="s">
        <v>7416</v>
      </c>
      <c r="I4009" s="12" t="s">
        <v>30517</v>
      </c>
      <c r="J4009" s="25" t="s">
        <v>60</v>
      </c>
    </row>
    <row r="4010" spans="2:10" ht="12.75">
      <c r="B4010" s="45" t="s">
        <v>7885</v>
      </c>
      <c r="C4010" s="8" t="s">
        <v>7884</v>
      </c>
      <c r="D4010" s="54" t="s">
        <v>7886</v>
      </c>
      <c r="E4010" s="70">
        <v>14990</v>
      </c>
      <c r="F4010" s="26">
        <v>11990</v>
      </c>
      <c r="G4010" s="12">
        <f t="shared" si="62"/>
        <v>0.25020850708924103</v>
      </c>
      <c r="H4010" s="12" t="s">
        <v>7882</v>
      </c>
      <c r="I4010" s="12" t="s">
        <v>30518</v>
      </c>
      <c r="J4010" s="25" t="s">
        <v>60</v>
      </c>
    </row>
    <row r="4011" spans="2:10" ht="12.75">
      <c r="B4011" s="45" t="s">
        <v>5184</v>
      </c>
      <c r="C4011" s="8" t="s">
        <v>5183</v>
      </c>
      <c r="D4011" s="54" t="s">
        <v>5185</v>
      </c>
      <c r="E4011" s="70">
        <v>15300</v>
      </c>
      <c r="F4011" s="26">
        <v>12200</v>
      </c>
      <c r="G4011" s="12">
        <f t="shared" si="62"/>
        <v>0.25409836065573765</v>
      </c>
      <c r="H4011" s="12" t="s">
        <v>60</v>
      </c>
      <c r="I4011" s="12" t="s">
        <v>60</v>
      </c>
      <c r="J4011" s="25" t="s">
        <v>60</v>
      </c>
    </row>
    <row r="4012" spans="2:10" ht="12.75">
      <c r="B4012" s="45" t="s">
        <v>5204</v>
      </c>
      <c r="C4012" s="8" t="s">
        <v>5203</v>
      </c>
      <c r="D4012" s="54" t="s">
        <v>5205</v>
      </c>
      <c r="E4012" s="70">
        <v>15300</v>
      </c>
      <c r="F4012" s="26">
        <v>12200</v>
      </c>
      <c r="G4012" s="12">
        <f t="shared" si="62"/>
        <v>0.25409836065573765</v>
      </c>
      <c r="H4012" s="12" t="s">
        <v>60</v>
      </c>
      <c r="I4012" s="12" t="s">
        <v>60</v>
      </c>
      <c r="J4012" s="25" t="s">
        <v>60</v>
      </c>
    </row>
    <row r="4013" spans="2:10" ht="12.75">
      <c r="B4013" s="45" t="s">
        <v>5214</v>
      </c>
      <c r="C4013" s="8" t="s">
        <v>5213</v>
      </c>
      <c r="D4013" s="54" t="s">
        <v>5215</v>
      </c>
      <c r="E4013" s="70">
        <v>15300</v>
      </c>
      <c r="F4013" s="26">
        <v>12200</v>
      </c>
      <c r="G4013" s="12">
        <f t="shared" si="62"/>
        <v>0.25409836065573765</v>
      </c>
      <c r="H4013" s="12" t="s">
        <v>60</v>
      </c>
      <c r="I4013" s="12" t="s">
        <v>60</v>
      </c>
      <c r="J4013" s="25" t="s">
        <v>60</v>
      </c>
    </row>
    <row r="4014" spans="2:10" ht="12.75">
      <c r="B4014" s="45" t="s">
        <v>5240</v>
      </c>
      <c r="C4014" s="8" t="s">
        <v>5239</v>
      </c>
      <c r="D4014" s="54" t="s">
        <v>5241</v>
      </c>
      <c r="E4014" s="70">
        <v>15300</v>
      </c>
      <c r="F4014" s="26">
        <v>12200</v>
      </c>
      <c r="G4014" s="12">
        <f t="shared" si="62"/>
        <v>0.25409836065573765</v>
      </c>
      <c r="H4014" s="12" t="s">
        <v>60</v>
      </c>
      <c r="I4014" s="12" t="s">
        <v>60</v>
      </c>
      <c r="J4014" s="25" t="s">
        <v>60</v>
      </c>
    </row>
    <row r="4015" spans="2:10" ht="12.75">
      <c r="B4015" s="45" t="s">
        <v>5797</v>
      </c>
      <c r="C4015" s="8" t="s">
        <v>5796</v>
      </c>
      <c r="D4015" s="54" t="s">
        <v>5798</v>
      </c>
      <c r="E4015" s="70">
        <v>15300</v>
      </c>
      <c r="F4015" s="26">
        <v>12200</v>
      </c>
      <c r="G4015" s="12">
        <f t="shared" si="62"/>
        <v>0.25409836065573765</v>
      </c>
      <c r="H4015" s="12" t="s">
        <v>60</v>
      </c>
      <c r="I4015" s="12" t="s">
        <v>60</v>
      </c>
      <c r="J4015" s="25" t="s">
        <v>60</v>
      </c>
    </row>
    <row r="4016" spans="2:10" ht="12.75">
      <c r="B4016" s="45" t="s">
        <v>5802</v>
      </c>
      <c r="C4016" s="8" t="s">
        <v>5801</v>
      </c>
      <c r="D4016" s="54" t="s">
        <v>5803</v>
      </c>
      <c r="E4016" s="70">
        <v>15300</v>
      </c>
      <c r="F4016" s="26">
        <v>12200</v>
      </c>
      <c r="G4016" s="12">
        <f t="shared" si="62"/>
        <v>0.25409836065573765</v>
      </c>
      <c r="H4016" s="12" t="s">
        <v>60</v>
      </c>
      <c r="I4016" s="12" t="s">
        <v>60</v>
      </c>
      <c r="J4016" s="25" t="s">
        <v>60</v>
      </c>
    </row>
    <row r="4017" spans="2:10" ht="12.75">
      <c r="B4017" s="45" t="s">
        <v>6366</v>
      </c>
      <c r="C4017" s="8" t="s">
        <v>6365</v>
      </c>
      <c r="D4017" s="54" t="s">
        <v>6367</v>
      </c>
      <c r="E4017" s="70">
        <v>15300</v>
      </c>
      <c r="F4017" s="26">
        <v>12200</v>
      </c>
      <c r="G4017" s="12">
        <f t="shared" si="62"/>
        <v>0.25409836065573765</v>
      </c>
      <c r="H4017" s="12" t="s">
        <v>6348</v>
      </c>
      <c r="I4017" s="12" t="s">
        <v>30519</v>
      </c>
      <c r="J4017" s="25" t="s">
        <v>60</v>
      </c>
    </row>
    <row r="4018" spans="2:10" ht="12.75">
      <c r="B4018" s="45" t="s">
        <v>3271</v>
      </c>
      <c r="C4018" s="8" t="s">
        <v>3270</v>
      </c>
      <c r="D4018" s="54" t="s">
        <v>3272</v>
      </c>
      <c r="E4018" s="70">
        <v>15000</v>
      </c>
      <c r="F4018" s="26">
        <v>12000</v>
      </c>
      <c r="G4018" s="12">
        <f t="shared" si="62"/>
        <v>0.25</v>
      </c>
      <c r="H4018" s="12" t="s">
        <v>3275</v>
      </c>
      <c r="I4018" s="12" t="s">
        <v>30520</v>
      </c>
      <c r="J4018" s="25" t="s">
        <v>60</v>
      </c>
    </row>
    <row r="4019" spans="2:10" ht="12.75">
      <c r="B4019" s="72" t="s">
        <v>17443</v>
      </c>
      <c r="C4019" s="8" t="s">
        <v>26048</v>
      </c>
      <c r="D4019" s="54" t="s">
        <v>17444</v>
      </c>
      <c r="E4019" s="70">
        <v>15300</v>
      </c>
      <c r="F4019" s="26">
        <v>12205</v>
      </c>
      <c r="G4019" s="12">
        <f t="shared" si="62"/>
        <v>0.25358459647685372</v>
      </c>
      <c r="H4019" s="12" t="s">
        <v>60</v>
      </c>
      <c r="I4019" s="12" t="s">
        <v>30521</v>
      </c>
      <c r="J4019" s="25" t="s">
        <v>60</v>
      </c>
    </row>
    <row r="4020" spans="2:10" ht="12.75">
      <c r="B4020" s="45" t="s">
        <v>4406</v>
      </c>
      <c r="C4020" s="8" t="s">
        <v>4405</v>
      </c>
      <c r="D4020" s="54" t="s">
        <v>4407</v>
      </c>
      <c r="E4020" s="70">
        <v>15400</v>
      </c>
      <c r="F4020" s="26">
        <v>12300</v>
      </c>
      <c r="G4020" s="12">
        <f t="shared" si="62"/>
        <v>0.25203252032520318</v>
      </c>
      <c r="H4020" s="12" t="s">
        <v>4355</v>
      </c>
      <c r="I4020" s="12" t="s">
        <v>30522</v>
      </c>
      <c r="J4020" s="25" t="s">
        <v>60</v>
      </c>
    </row>
    <row r="4021" spans="2:10" ht="12.75">
      <c r="B4021" s="45" t="s">
        <v>5194</v>
      </c>
      <c r="C4021" s="8" t="s">
        <v>5193</v>
      </c>
      <c r="D4021" s="54" t="s">
        <v>5195</v>
      </c>
      <c r="E4021" s="70">
        <v>15400</v>
      </c>
      <c r="F4021" s="26">
        <v>12300</v>
      </c>
      <c r="G4021" s="12">
        <f t="shared" si="62"/>
        <v>0.25203252032520318</v>
      </c>
      <c r="H4021" s="12" t="s">
        <v>60</v>
      </c>
      <c r="I4021" s="12" t="s">
        <v>60</v>
      </c>
      <c r="J4021" s="25" t="s">
        <v>60</v>
      </c>
    </row>
    <row r="4022" spans="2:10" ht="12.75">
      <c r="B4022" s="45" t="s">
        <v>5219</v>
      </c>
      <c r="C4022" s="8" t="s">
        <v>5218</v>
      </c>
      <c r="D4022" s="54" t="s">
        <v>5220</v>
      </c>
      <c r="E4022" s="70">
        <v>15400</v>
      </c>
      <c r="F4022" s="26">
        <v>12300</v>
      </c>
      <c r="G4022" s="12">
        <f t="shared" si="62"/>
        <v>0.25203252032520318</v>
      </c>
      <c r="H4022" s="12" t="s">
        <v>60</v>
      </c>
      <c r="I4022" s="12" t="s">
        <v>60</v>
      </c>
      <c r="J4022" s="25" t="s">
        <v>60</v>
      </c>
    </row>
    <row r="4023" spans="2:10" ht="12.75">
      <c r="B4023" s="45" t="s">
        <v>5230</v>
      </c>
      <c r="C4023" s="8" t="s">
        <v>5229</v>
      </c>
      <c r="D4023" s="54" t="s">
        <v>5231</v>
      </c>
      <c r="E4023" s="70">
        <v>15400</v>
      </c>
      <c r="F4023" s="26">
        <v>12300</v>
      </c>
      <c r="G4023" s="12">
        <f t="shared" si="62"/>
        <v>0.25203252032520318</v>
      </c>
      <c r="H4023" s="12" t="s">
        <v>60</v>
      </c>
      <c r="I4023" s="12" t="s">
        <v>60</v>
      </c>
      <c r="J4023" s="25" t="s">
        <v>60</v>
      </c>
    </row>
    <row r="4024" spans="2:10" ht="12.75">
      <c r="B4024" s="45" t="s">
        <v>5250</v>
      </c>
      <c r="C4024" s="8" t="s">
        <v>5249</v>
      </c>
      <c r="D4024" s="54" t="s">
        <v>5251</v>
      </c>
      <c r="E4024" s="70">
        <v>15400</v>
      </c>
      <c r="F4024" s="26">
        <v>12300</v>
      </c>
      <c r="G4024" s="12">
        <f t="shared" si="62"/>
        <v>0.25203252032520318</v>
      </c>
      <c r="H4024" s="12" t="s">
        <v>60</v>
      </c>
      <c r="I4024" s="12" t="s">
        <v>60</v>
      </c>
      <c r="J4024" s="25" t="s">
        <v>60</v>
      </c>
    </row>
    <row r="4025" spans="2:10" ht="12.75">
      <c r="B4025" s="45" t="s">
        <v>5260</v>
      </c>
      <c r="C4025" s="8" t="s">
        <v>5259</v>
      </c>
      <c r="D4025" s="54" t="s">
        <v>5261</v>
      </c>
      <c r="E4025" s="70">
        <v>15400</v>
      </c>
      <c r="F4025" s="26">
        <v>12300</v>
      </c>
      <c r="G4025" s="12">
        <f t="shared" si="62"/>
        <v>0.25203252032520318</v>
      </c>
      <c r="H4025" s="12" t="s">
        <v>60</v>
      </c>
      <c r="I4025" s="12" t="s">
        <v>60</v>
      </c>
      <c r="J4025" s="25" t="s">
        <v>60</v>
      </c>
    </row>
    <row r="4026" spans="2:10" ht="12.75">
      <c r="B4026" s="45" t="s">
        <v>5767</v>
      </c>
      <c r="C4026" s="8" t="s">
        <v>5766</v>
      </c>
      <c r="D4026" s="54" t="s">
        <v>5768</v>
      </c>
      <c r="E4026" s="70">
        <v>15400</v>
      </c>
      <c r="F4026" s="26">
        <v>12300</v>
      </c>
      <c r="G4026" s="12">
        <f t="shared" si="62"/>
        <v>0.25203252032520318</v>
      </c>
      <c r="H4026" s="12" t="s">
        <v>60</v>
      </c>
      <c r="I4026" s="12" t="s">
        <v>60</v>
      </c>
      <c r="J4026" s="25" t="s">
        <v>60</v>
      </c>
    </row>
    <row r="4027" spans="2:10" ht="12.75">
      <c r="B4027" s="45" t="s">
        <v>5782</v>
      </c>
      <c r="C4027" s="8" t="s">
        <v>5781</v>
      </c>
      <c r="D4027" s="54" t="s">
        <v>5783</v>
      </c>
      <c r="E4027" s="70">
        <v>15400</v>
      </c>
      <c r="F4027" s="26">
        <v>12300</v>
      </c>
      <c r="G4027" s="12">
        <f t="shared" si="62"/>
        <v>0.25203252032520318</v>
      </c>
      <c r="H4027" s="12" t="s">
        <v>60</v>
      </c>
      <c r="I4027" s="12" t="s">
        <v>60</v>
      </c>
      <c r="J4027" s="25" t="s">
        <v>60</v>
      </c>
    </row>
    <row r="4028" spans="2:10" ht="12.75">
      <c r="B4028" s="45" t="s">
        <v>5787</v>
      </c>
      <c r="C4028" s="8" t="s">
        <v>5786</v>
      </c>
      <c r="D4028" s="54" t="s">
        <v>5788</v>
      </c>
      <c r="E4028" s="70">
        <v>15400</v>
      </c>
      <c r="F4028" s="26">
        <v>12300</v>
      </c>
      <c r="G4028" s="12">
        <f t="shared" si="62"/>
        <v>0.25203252032520318</v>
      </c>
      <c r="H4028" s="12" t="s">
        <v>60</v>
      </c>
      <c r="I4028" s="12" t="s">
        <v>60</v>
      </c>
      <c r="J4028" s="25" t="s">
        <v>60</v>
      </c>
    </row>
    <row r="4029" spans="2:10" ht="12.75">
      <c r="B4029" s="72" t="s">
        <v>14809</v>
      </c>
      <c r="C4029" s="8" t="s">
        <v>25427</v>
      </c>
      <c r="D4029" s="54" t="s">
        <v>14810</v>
      </c>
      <c r="E4029" s="70">
        <v>15300</v>
      </c>
      <c r="F4029" s="26">
        <v>12254</v>
      </c>
      <c r="G4029" s="12">
        <f t="shared" si="62"/>
        <v>0.24857189489146392</v>
      </c>
      <c r="H4029" s="12" t="s">
        <v>32066</v>
      </c>
      <c r="I4029" s="12" t="s">
        <v>30523</v>
      </c>
      <c r="J4029" s="25" t="s">
        <v>60</v>
      </c>
    </row>
    <row r="4030" spans="2:10" ht="12.75">
      <c r="B4030" s="72" t="s">
        <v>20379</v>
      </c>
      <c r="C4030" s="8">
        <v>48901009</v>
      </c>
      <c r="D4030" s="54" t="s">
        <v>20380</v>
      </c>
      <c r="E4030" s="70">
        <v>15300</v>
      </c>
      <c r="F4030" s="26">
        <v>12276</v>
      </c>
      <c r="G4030" s="12">
        <f t="shared" si="62"/>
        <v>0.24633431085043989</v>
      </c>
      <c r="H4030" s="12" t="s">
        <v>32003</v>
      </c>
      <c r="I4030" s="12" t="s">
        <v>30524</v>
      </c>
      <c r="J4030" s="25" t="s">
        <v>60</v>
      </c>
    </row>
    <row r="4031" spans="2:10" ht="12.75">
      <c r="B4031" s="72" t="s">
        <v>21280</v>
      </c>
      <c r="C4031" s="8" t="s">
        <v>60</v>
      </c>
      <c r="D4031" s="54" t="s">
        <v>21281</v>
      </c>
      <c r="E4031" s="70">
        <v>15300</v>
      </c>
      <c r="F4031" s="26">
        <v>12265</v>
      </c>
      <c r="G4031" s="12">
        <f t="shared" si="62"/>
        <v>0.24745209947003666</v>
      </c>
      <c r="H4031" s="12" t="s">
        <v>31958</v>
      </c>
      <c r="I4031" s="12" t="s">
        <v>60</v>
      </c>
      <c r="J4031" s="25" t="s">
        <v>60</v>
      </c>
    </row>
    <row r="4032" spans="2:10" ht="12.75">
      <c r="B4032" s="72" t="s">
        <v>14813</v>
      </c>
      <c r="C4032" s="8" t="s">
        <v>25428</v>
      </c>
      <c r="D4032" s="54" t="s">
        <v>14814</v>
      </c>
      <c r="E4032" s="70">
        <v>15400</v>
      </c>
      <c r="F4032" s="26">
        <v>12324</v>
      </c>
      <c r="G4032" s="12">
        <f t="shared" si="62"/>
        <v>0.24959428756897117</v>
      </c>
      <c r="H4032" s="12" t="s">
        <v>32083</v>
      </c>
      <c r="I4032" s="12" t="s">
        <v>30525</v>
      </c>
      <c r="J4032" s="25" t="s">
        <v>60</v>
      </c>
    </row>
    <row r="4033" spans="2:10" ht="12.75">
      <c r="B4033" s="72" t="s">
        <v>14817</v>
      </c>
      <c r="C4033" s="8" t="s">
        <v>25429</v>
      </c>
      <c r="D4033" s="54" t="s">
        <v>14818</v>
      </c>
      <c r="E4033" s="70">
        <v>15400</v>
      </c>
      <c r="F4033" s="26">
        <v>12348</v>
      </c>
      <c r="G4033" s="12">
        <f t="shared" si="62"/>
        <v>0.24716553287981857</v>
      </c>
      <c r="H4033" s="12" t="s">
        <v>31731</v>
      </c>
      <c r="I4033" s="12" t="s">
        <v>30526</v>
      </c>
      <c r="J4033" s="25" t="s">
        <v>60</v>
      </c>
    </row>
    <row r="4034" spans="2:10" ht="12.75">
      <c r="B4034" s="72" t="s">
        <v>22743</v>
      </c>
      <c r="C4034" s="8">
        <v>4932478557</v>
      </c>
      <c r="D4034" s="54" t="s">
        <v>22744</v>
      </c>
      <c r="E4034" s="70">
        <v>15500</v>
      </c>
      <c r="F4034" s="26">
        <v>12363</v>
      </c>
      <c r="G4034" s="12">
        <f t="shared" ref="G4034:G4097" si="63">IFERROR(E4034/F4034-1,0)</f>
        <v>0.25374100137507072</v>
      </c>
      <c r="H4034" s="12" t="s">
        <v>60</v>
      </c>
      <c r="I4034" s="12" t="s">
        <v>30527</v>
      </c>
      <c r="J4034" s="25" t="s">
        <v>60</v>
      </c>
    </row>
    <row r="4035" spans="2:10" ht="12.75">
      <c r="B4035" s="72" t="s">
        <v>21441</v>
      </c>
      <c r="C4035" s="8" t="s">
        <v>26729</v>
      </c>
      <c r="D4035" s="54" t="s">
        <v>21442</v>
      </c>
      <c r="E4035" s="70">
        <v>15500</v>
      </c>
      <c r="F4035" s="26">
        <v>12410</v>
      </c>
      <c r="G4035" s="12">
        <f t="shared" si="63"/>
        <v>0.24899274778404523</v>
      </c>
      <c r="H4035" s="12" t="s">
        <v>31698</v>
      </c>
      <c r="I4035" s="12" t="s">
        <v>30528</v>
      </c>
      <c r="J4035" s="25" t="s">
        <v>60</v>
      </c>
    </row>
    <row r="4036" spans="2:10" ht="12.75">
      <c r="B4036" s="45" t="s">
        <v>4481</v>
      </c>
      <c r="C4036" s="8" t="s">
        <v>4480</v>
      </c>
      <c r="D4036" s="54" t="s">
        <v>4482</v>
      </c>
      <c r="E4036" s="70">
        <v>15600</v>
      </c>
      <c r="F4036" s="26">
        <v>12500</v>
      </c>
      <c r="G4036" s="12">
        <f t="shared" si="63"/>
        <v>0.248</v>
      </c>
      <c r="H4036" s="12" t="s">
        <v>60</v>
      </c>
      <c r="I4036" s="12" t="s">
        <v>60</v>
      </c>
      <c r="J4036" s="25" t="s">
        <v>60</v>
      </c>
    </row>
    <row r="4037" spans="2:10" ht="12.75">
      <c r="B4037" s="45" t="s">
        <v>4486</v>
      </c>
      <c r="C4037" s="8" t="s">
        <v>4485</v>
      </c>
      <c r="D4037" s="54" t="s">
        <v>4487</v>
      </c>
      <c r="E4037" s="70">
        <v>15600</v>
      </c>
      <c r="F4037" s="26">
        <v>12500</v>
      </c>
      <c r="G4037" s="12">
        <f t="shared" si="63"/>
        <v>0.248</v>
      </c>
      <c r="H4037" s="12" t="s">
        <v>60</v>
      </c>
      <c r="I4037" s="12" t="s">
        <v>60</v>
      </c>
      <c r="J4037" s="25" t="s">
        <v>60</v>
      </c>
    </row>
    <row r="4038" spans="2:10" ht="12.75">
      <c r="B4038" s="45" t="s">
        <v>5865</v>
      </c>
      <c r="C4038" s="8" t="s">
        <v>5864</v>
      </c>
      <c r="D4038" s="54" t="s">
        <v>5866</v>
      </c>
      <c r="E4038" s="70">
        <v>15600</v>
      </c>
      <c r="F4038" s="26">
        <v>12500</v>
      </c>
      <c r="G4038" s="12">
        <f t="shared" si="63"/>
        <v>0.248</v>
      </c>
      <c r="H4038" s="12" t="s">
        <v>5868</v>
      </c>
      <c r="I4038" s="12" t="s">
        <v>30529</v>
      </c>
      <c r="J4038" s="25" t="s">
        <v>60</v>
      </c>
    </row>
    <row r="4039" spans="2:10" ht="12.75">
      <c r="B4039" s="45" t="s">
        <v>5871</v>
      </c>
      <c r="C4039" s="8" t="s">
        <v>5870</v>
      </c>
      <c r="D4039" s="54" t="s">
        <v>5872</v>
      </c>
      <c r="E4039" s="70">
        <v>15600</v>
      </c>
      <c r="F4039" s="26">
        <v>12500</v>
      </c>
      <c r="G4039" s="12">
        <f t="shared" si="63"/>
        <v>0.248</v>
      </c>
      <c r="H4039" s="12" t="s">
        <v>5868</v>
      </c>
      <c r="I4039" s="12" t="s">
        <v>30530</v>
      </c>
      <c r="J4039" s="25" t="s">
        <v>60</v>
      </c>
    </row>
    <row r="4040" spans="2:10" ht="12.75">
      <c r="B4040" s="45" t="s">
        <v>5876</v>
      </c>
      <c r="C4040" s="8" t="s">
        <v>5875</v>
      </c>
      <c r="D4040" s="54" t="s">
        <v>5877</v>
      </c>
      <c r="E4040" s="70">
        <v>15600</v>
      </c>
      <c r="F4040" s="26">
        <v>12500</v>
      </c>
      <c r="G4040" s="12">
        <f t="shared" si="63"/>
        <v>0.248</v>
      </c>
      <c r="H4040" s="12" t="s">
        <v>5868</v>
      </c>
      <c r="I4040" s="12" t="s">
        <v>30531</v>
      </c>
      <c r="J4040" s="25" t="s">
        <v>60</v>
      </c>
    </row>
    <row r="4041" spans="2:10" ht="12.75">
      <c r="B4041" s="45" t="s">
        <v>5881</v>
      </c>
      <c r="C4041" s="8" t="s">
        <v>5880</v>
      </c>
      <c r="D4041" s="54" t="s">
        <v>5882</v>
      </c>
      <c r="E4041" s="70">
        <v>15600</v>
      </c>
      <c r="F4041" s="26">
        <v>12500</v>
      </c>
      <c r="G4041" s="12">
        <f t="shared" si="63"/>
        <v>0.248</v>
      </c>
      <c r="H4041" s="12" t="s">
        <v>5868</v>
      </c>
      <c r="I4041" s="12" t="s">
        <v>30532</v>
      </c>
      <c r="J4041" s="25" t="s">
        <v>60</v>
      </c>
    </row>
    <row r="4042" spans="2:10" ht="12.75">
      <c r="B4042" s="45" t="s">
        <v>5886</v>
      </c>
      <c r="C4042" s="8" t="s">
        <v>5885</v>
      </c>
      <c r="D4042" s="54" t="s">
        <v>5887</v>
      </c>
      <c r="E4042" s="70">
        <v>15600</v>
      </c>
      <c r="F4042" s="26">
        <v>12500</v>
      </c>
      <c r="G4042" s="12">
        <f t="shared" si="63"/>
        <v>0.248</v>
      </c>
      <c r="H4042" s="12" t="s">
        <v>5868</v>
      </c>
      <c r="I4042" s="12" t="s">
        <v>30533</v>
      </c>
      <c r="J4042" s="25" t="s">
        <v>60</v>
      </c>
    </row>
    <row r="4043" spans="2:10" ht="12.75">
      <c r="B4043" s="45" t="s">
        <v>5891</v>
      </c>
      <c r="C4043" s="8" t="s">
        <v>5890</v>
      </c>
      <c r="D4043" s="54" t="s">
        <v>5892</v>
      </c>
      <c r="E4043" s="70">
        <v>15600</v>
      </c>
      <c r="F4043" s="26">
        <v>12500</v>
      </c>
      <c r="G4043" s="12">
        <f t="shared" si="63"/>
        <v>0.248</v>
      </c>
      <c r="H4043" s="12" t="s">
        <v>5868</v>
      </c>
      <c r="I4043" s="12" t="s">
        <v>30534</v>
      </c>
      <c r="J4043" s="25" t="s">
        <v>60</v>
      </c>
    </row>
    <row r="4044" spans="2:10" ht="12.75">
      <c r="B4044" s="45" t="s">
        <v>5896</v>
      </c>
      <c r="C4044" s="8" t="s">
        <v>5895</v>
      </c>
      <c r="D4044" s="54" t="s">
        <v>5897</v>
      </c>
      <c r="E4044" s="70">
        <v>15600</v>
      </c>
      <c r="F4044" s="26">
        <v>12500</v>
      </c>
      <c r="G4044" s="12">
        <f t="shared" si="63"/>
        <v>0.248</v>
      </c>
      <c r="H4044" s="12" t="s">
        <v>5868</v>
      </c>
      <c r="I4044" s="12" t="s">
        <v>30535</v>
      </c>
      <c r="J4044" s="25" t="s">
        <v>60</v>
      </c>
    </row>
    <row r="4045" spans="2:10" ht="12.75">
      <c r="B4045" s="45" t="s">
        <v>5901</v>
      </c>
      <c r="C4045" s="8" t="s">
        <v>5900</v>
      </c>
      <c r="D4045" s="54" t="s">
        <v>5902</v>
      </c>
      <c r="E4045" s="70">
        <v>15600</v>
      </c>
      <c r="F4045" s="26">
        <v>12500</v>
      </c>
      <c r="G4045" s="12">
        <f t="shared" si="63"/>
        <v>0.248</v>
      </c>
      <c r="H4045" s="12" t="s">
        <v>5868</v>
      </c>
      <c r="I4045" s="12" t="s">
        <v>30536</v>
      </c>
      <c r="J4045" s="25" t="s">
        <v>60</v>
      </c>
    </row>
    <row r="4046" spans="2:10" ht="12.75">
      <c r="B4046" s="45" t="s">
        <v>5906</v>
      </c>
      <c r="C4046" s="8" t="s">
        <v>5905</v>
      </c>
      <c r="D4046" s="54" t="s">
        <v>5907</v>
      </c>
      <c r="E4046" s="70">
        <v>15600</v>
      </c>
      <c r="F4046" s="26">
        <v>12500</v>
      </c>
      <c r="G4046" s="12">
        <f t="shared" si="63"/>
        <v>0.248</v>
      </c>
      <c r="H4046" s="12" t="s">
        <v>5868</v>
      </c>
      <c r="I4046" s="12" t="s">
        <v>30537</v>
      </c>
      <c r="J4046" s="25" t="s">
        <v>60</v>
      </c>
    </row>
    <row r="4047" spans="2:10" ht="12.75">
      <c r="B4047" s="45" t="s">
        <v>5911</v>
      </c>
      <c r="C4047" s="8" t="s">
        <v>5910</v>
      </c>
      <c r="D4047" s="54" t="s">
        <v>5912</v>
      </c>
      <c r="E4047" s="70">
        <v>15600</v>
      </c>
      <c r="F4047" s="26">
        <v>12500</v>
      </c>
      <c r="G4047" s="12">
        <f t="shared" si="63"/>
        <v>0.248</v>
      </c>
      <c r="H4047" s="12" t="s">
        <v>5868</v>
      </c>
      <c r="I4047" s="12" t="s">
        <v>30538</v>
      </c>
      <c r="J4047" s="25" t="s">
        <v>60</v>
      </c>
    </row>
    <row r="4048" spans="2:10" ht="12.75">
      <c r="B4048" s="45" t="s">
        <v>5916</v>
      </c>
      <c r="C4048" s="8" t="s">
        <v>5915</v>
      </c>
      <c r="D4048" s="54" t="s">
        <v>5917</v>
      </c>
      <c r="E4048" s="70">
        <v>15600</v>
      </c>
      <c r="F4048" s="26">
        <v>12500</v>
      </c>
      <c r="G4048" s="12">
        <f t="shared" si="63"/>
        <v>0.248</v>
      </c>
      <c r="H4048" s="12" t="s">
        <v>5868</v>
      </c>
      <c r="I4048" s="12" t="s">
        <v>30539</v>
      </c>
      <c r="J4048" s="25" t="s">
        <v>60</v>
      </c>
    </row>
    <row r="4049" spans="2:10" ht="12.75">
      <c r="B4049" s="45" t="s">
        <v>6109</v>
      </c>
      <c r="C4049" s="8" t="s">
        <v>6108</v>
      </c>
      <c r="D4049" s="54" t="s">
        <v>6110</v>
      </c>
      <c r="E4049" s="70">
        <v>15600</v>
      </c>
      <c r="F4049" s="26">
        <v>12500</v>
      </c>
      <c r="G4049" s="12">
        <f t="shared" si="63"/>
        <v>0.248</v>
      </c>
      <c r="H4049" s="12" t="s">
        <v>6112</v>
      </c>
      <c r="I4049" s="12" t="s">
        <v>60</v>
      </c>
      <c r="J4049" s="25" t="s">
        <v>60</v>
      </c>
    </row>
    <row r="4050" spans="2:10" ht="12.75">
      <c r="B4050" s="45" t="s">
        <v>6115</v>
      </c>
      <c r="C4050" s="8" t="s">
        <v>6114</v>
      </c>
      <c r="D4050" s="54" t="s">
        <v>6116</v>
      </c>
      <c r="E4050" s="70">
        <v>15600</v>
      </c>
      <c r="F4050" s="26">
        <v>12500</v>
      </c>
      <c r="G4050" s="12">
        <f t="shared" si="63"/>
        <v>0.248</v>
      </c>
      <c r="H4050" s="12" t="s">
        <v>6112</v>
      </c>
      <c r="I4050" s="12" t="s">
        <v>60</v>
      </c>
      <c r="J4050" s="25" t="s">
        <v>60</v>
      </c>
    </row>
    <row r="4051" spans="2:10" ht="12.75">
      <c r="B4051" s="45" t="s">
        <v>6120</v>
      </c>
      <c r="C4051" s="8" t="s">
        <v>6119</v>
      </c>
      <c r="D4051" s="54" t="s">
        <v>6121</v>
      </c>
      <c r="E4051" s="70">
        <v>15600</v>
      </c>
      <c r="F4051" s="26">
        <v>12500</v>
      </c>
      <c r="G4051" s="12">
        <f t="shared" si="63"/>
        <v>0.248</v>
      </c>
      <c r="H4051" s="12" t="s">
        <v>6112</v>
      </c>
      <c r="I4051" s="12" t="s">
        <v>60</v>
      </c>
      <c r="J4051" s="25" t="s">
        <v>60</v>
      </c>
    </row>
    <row r="4052" spans="2:10" ht="12.75">
      <c r="B4052" s="45" t="s">
        <v>6125</v>
      </c>
      <c r="C4052" s="8" t="s">
        <v>6124</v>
      </c>
      <c r="D4052" s="54" t="s">
        <v>6126</v>
      </c>
      <c r="E4052" s="70">
        <v>15600</v>
      </c>
      <c r="F4052" s="26">
        <v>12500</v>
      </c>
      <c r="G4052" s="12">
        <f t="shared" si="63"/>
        <v>0.248</v>
      </c>
      <c r="H4052" s="12" t="s">
        <v>6112</v>
      </c>
      <c r="I4052" s="12" t="s">
        <v>60</v>
      </c>
      <c r="J4052" s="25" t="s">
        <v>60</v>
      </c>
    </row>
    <row r="4053" spans="2:10" ht="12.75">
      <c r="B4053" s="45" t="s">
        <v>6130</v>
      </c>
      <c r="C4053" s="8" t="s">
        <v>6129</v>
      </c>
      <c r="D4053" s="54" t="s">
        <v>6131</v>
      </c>
      <c r="E4053" s="70">
        <v>15600</v>
      </c>
      <c r="F4053" s="26">
        <v>12500</v>
      </c>
      <c r="G4053" s="12">
        <f t="shared" si="63"/>
        <v>0.248</v>
      </c>
      <c r="H4053" s="12" t="s">
        <v>6112</v>
      </c>
      <c r="I4053" s="12" t="s">
        <v>60</v>
      </c>
      <c r="J4053" s="25" t="s">
        <v>60</v>
      </c>
    </row>
    <row r="4054" spans="2:10" ht="12.75">
      <c r="B4054" s="45" t="s">
        <v>6135</v>
      </c>
      <c r="C4054" s="8" t="s">
        <v>6134</v>
      </c>
      <c r="D4054" s="54" t="s">
        <v>6136</v>
      </c>
      <c r="E4054" s="70">
        <v>15600</v>
      </c>
      <c r="F4054" s="26">
        <v>12500</v>
      </c>
      <c r="G4054" s="12">
        <f t="shared" si="63"/>
        <v>0.248</v>
      </c>
      <c r="H4054" s="12" t="s">
        <v>6112</v>
      </c>
      <c r="I4054" s="12" t="s">
        <v>60</v>
      </c>
      <c r="J4054" s="25" t="s">
        <v>60</v>
      </c>
    </row>
    <row r="4055" spans="2:10" ht="12.75">
      <c r="B4055" s="45" t="s">
        <v>6140</v>
      </c>
      <c r="C4055" s="8" t="s">
        <v>6139</v>
      </c>
      <c r="D4055" s="54" t="s">
        <v>6141</v>
      </c>
      <c r="E4055" s="70">
        <v>15600</v>
      </c>
      <c r="F4055" s="26">
        <v>12500</v>
      </c>
      <c r="G4055" s="12">
        <f t="shared" si="63"/>
        <v>0.248</v>
      </c>
      <c r="H4055" s="12" t="s">
        <v>6112</v>
      </c>
      <c r="I4055" s="12" t="s">
        <v>60</v>
      </c>
      <c r="J4055" s="25" t="s">
        <v>60</v>
      </c>
    </row>
    <row r="4056" spans="2:10" ht="12.75">
      <c r="B4056" s="45" t="s">
        <v>6145</v>
      </c>
      <c r="C4056" s="8" t="s">
        <v>6144</v>
      </c>
      <c r="D4056" s="54" t="s">
        <v>6146</v>
      </c>
      <c r="E4056" s="70">
        <v>15600</v>
      </c>
      <c r="F4056" s="26">
        <v>12500</v>
      </c>
      <c r="G4056" s="12">
        <f t="shared" si="63"/>
        <v>0.248</v>
      </c>
      <c r="H4056" s="12" t="s">
        <v>6112</v>
      </c>
      <c r="I4056" s="12" t="s">
        <v>60</v>
      </c>
      <c r="J4056" s="25" t="s">
        <v>60</v>
      </c>
    </row>
    <row r="4057" spans="2:10" ht="12.75">
      <c r="B4057" s="45" t="s">
        <v>6150</v>
      </c>
      <c r="C4057" s="8" t="s">
        <v>6149</v>
      </c>
      <c r="D4057" s="54" t="s">
        <v>6151</v>
      </c>
      <c r="E4057" s="70">
        <v>15600</v>
      </c>
      <c r="F4057" s="26">
        <v>12500</v>
      </c>
      <c r="G4057" s="12">
        <f t="shared" si="63"/>
        <v>0.248</v>
      </c>
      <c r="H4057" s="12" t="s">
        <v>6112</v>
      </c>
      <c r="I4057" s="12" t="s">
        <v>60</v>
      </c>
      <c r="J4057" s="25" t="s">
        <v>60</v>
      </c>
    </row>
    <row r="4058" spans="2:10" ht="12.75">
      <c r="B4058" s="45" t="s">
        <v>6155</v>
      </c>
      <c r="C4058" s="8" t="s">
        <v>6154</v>
      </c>
      <c r="D4058" s="54" t="s">
        <v>6156</v>
      </c>
      <c r="E4058" s="70">
        <v>15600</v>
      </c>
      <c r="F4058" s="26">
        <v>12500</v>
      </c>
      <c r="G4058" s="12">
        <f t="shared" si="63"/>
        <v>0.248</v>
      </c>
      <c r="H4058" s="12" t="s">
        <v>6112</v>
      </c>
      <c r="I4058" s="12" t="s">
        <v>60</v>
      </c>
      <c r="J4058" s="25" t="s">
        <v>60</v>
      </c>
    </row>
    <row r="4059" spans="2:10" ht="12.75">
      <c r="B4059" s="45" t="s">
        <v>6160</v>
      </c>
      <c r="C4059" s="8" t="s">
        <v>6159</v>
      </c>
      <c r="D4059" s="54" t="s">
        <v>6161</v>
      </c>
      <c r="E4059" s="70">
        <v>15600</v>
      </c>
      <c r="F4059" s="26">
        <v>12500</v>
      </c>
      <c r="G4059" s="12">
        <f t="shared" si="63"/>
        <v>0.248</v>
      </c>
      <c r="H4059" s="12" t="s">
        <v>6112</v>
      </c>
      <c r="I4059" s="12" t="s">
        <v>60</v>
      </c>
      <c r="J4059" s="25" t="s">
        <v>60</v>
      </c>
    </row>
    <row r="4060" spans="2:10" ht="12.75">
      <c r="B4060" s="45" t="s">
        <v>6165</v>
      </c>
      <c r="C4060" s="8" t="s">
        <v>6164</v>
      </c>
      <c r="D4060" s="54" t="s">
        <v>6166</v>
      </c>
      <c r="E4060" s="70">
        <v>15600</v>
      </c>
      <c r="F4060" s="26">
        <v>12500</v>
      </c>
      <c r="G4060" s="12">
        <f t="shared" si="63"/>
        <v>0.248</v>
      </c>
      <c r="H4060" s="12" t="s">
        <v>6112</v>
      </c>
      <c r="I4060" s="12" t="s">
        <v>60</v>
      </c>
      <c r="J4060" s="25" t="s">
        <v>60</v>
      </c>
    </row>
    <row r="4061" spans="2:10" ht="12.75">
      <c r="B4061" s="46" t="s">
        <v>7211</v>
      </c>
      <c r="C4061" s="8" t="s">
        <v>7210</v>
      </c>
      <c r="D4061" s="54" t="s">
        <v>7212</v>
      </c>
      <c r="E4061" s="70">
        <v>15600</v>
      </c>
      <c r="F4061" s="26">
        <v>12500</v>
      </c>
      <c r="G4061" s="12">
        <f t="shared" si="63"/>
        <v>0.248</v>
      </c>
      <c r="H4061" s="12" t="s">
        <v>60</v>
      </c>
      <c r="I4061" s="12" t="s">
        <v>30540</v>
      </c>
      <c r="J4061" s="25" t="s">
        <v>60</v>
      </c>
    </row>
    <row r="4062" spans="2:10" ht="12.75">
      <c r="B4062" s="72" t="s">
        <v>17447</v>
      </c>
      <c r="C4062" s="8" t="s">
        <v>26049</v>
      </c>
      <c r="D4062" s="54" t="s">
        <v>17448</v>
      </c>
      <c r="E4062" s="70">
        <v>15600</v>
      </c>
      <c r="F4062" s="26">
        <v>12485</v>
      </c>
      <c r="G4062" s="12">
        <f t="shared" si="63"/>
        <v>0.249499399279135</v>
      </c>
      <c r="H4062" s="12" t="s">
        <v>32037</v>
      </c>
      <c r="I4062" s="12" t="s">
        <v>30541</v>
      </c>
      <c r="J4062" s="25" t="s">
        <v>60</v>
      </c>
    </row>
    <row r="4063" spans="2:10" ht="12.75">
      <c r="B4063" s="45" t="s">
        <v>663</v>
      </c>
      <c r="C4063" s="8" t="s">
        <v>662</v>
      </c>
      <c r="D4063" s="54" t="s">
        <v>664</v>
      </c>
      <c r="E4063" s="70">
        <v>15600</v>
      </c>
      <c r="F4063" s="26">
        <v>12490</v>
      </c>
      <c r="G4063" s="12">
        <f t="shared" si="63"/>
        <v>0.24899919935948756</v>
      </c>
      <c r="H4063" s="12" t="s">
        <v>667</v>
      </c>
      <c r="I4063" s="12" t="s">
        <v>30542</v>
      </c>
      <c r="J4063" s="25" t="s">
        <v>60</v>
      </c>
    </row>
    <row r="4064" spans="2:10" ht="12.75">
      <c r="B4064" s="45" t="s">
        <v>3397</v>
      </c>
      <c r="C4064" s="8" t="s">
        <v>3396</v>
      </c>
      <c r="D4064" s="54" t="s">
        <v>3398</v>
      </c>
      <c r="E4064" s="70">
        <v>15600</v>
      </c>
      <c r="F4064" s="26">
        <v>12490</v>
      </c>
      <c r="G4064" s="12">
        <f t="shared" si="63"/>
        <v>0.24899919935948756</v>
      </c>
      <c r="H4064" s="12" t="s">
        <v>60</v>
      </c>
      <c r="I4064" s="12" t="s">
        <v>60</v>
      </c>
      <c r="J4064" s="25" t="s">
        <v>60</v>
      </c>
    </row>
    <row r="4065" spans="2:10" ht="12.75">
      <c r="B4065" s="45" t="s">
        <v>7357</v>
      </c>
      <c r="C4065" s="8" t="s">
        <v>7356</v>
      </c>
      <c r="D4065" s="54" t="s">
        <v>7358</v>
      </c>
      <c r="E4065" s="70">
        <v>15600</v>
      </c>
      <c r="F4065" s="26">
        <v>12490</v>
      </c>
      <c r="G4065" s="12">
        <f t="shared" si="63"/>
        <v>0.24899919935948756</v>
      </c>
      <c r="H4065" s="12" t="s">
        <v>60</v>
      </c>
      <c r="I4065" s="12" t="s">
        <v>30543</v>
      </c>
      <c r="J4065" s="25" t="s">
        <v>60</v>
      </c>
    </row>
    <row r="4066" spans="2:10" ht="12.75">
      <c r="B4066" s="45" t="s">
        <v>8757</v>
      </c>
      <c r="C4066" s="8" t="s">
        <v>8756</v>
      </c>
      <c r="D4066" s="54" t="s">
        <v>8758</v>
      </c>
      <c r="E4066" s="70">
        <v>15600</v>
      </c>
      <c r="F4066" s="26">
        <v>12490</v>
      </c>
      <c r="G4066" s="12">
        <f t="shared" si="63"/>
        <v>0.24899919935948756</v>
      </c>
      <c r="H4066" s="12" t="s">
        <v>60</v>
      </c>
      <c r="I4066" s="12" t="s">
        <v>60</v>
      </c>
      <c r="J4066" s="25" t="s">
        <v>60</v>
      </c>
    </row>
    <row r="4067" spans="2:10" ht="12.75">
      <c r="B4067" s="45" t="s">
        <v>5987</v>
      </c>
      <c r="C4067" s="8" t="s">
        <v>5986</v>
      </c>
      <c r="D4067" s="54" t="s">
        <v>5988</v>
      </c>
      <c r="E4067" s="70">
        <v>15800</v>
      </c>
      <c r="F4067" s="26">
        <v>12600</v>
      </c>
      <c r="G4067" s="12">
        <f t="shared" si="63"/>
        <v>0.25396825396825395</v>
      </c>
      <c r="H4067" s="12" t="s">
        <v>60</v>
      </c>
      <c r="I4067" s="12" t="s">
        <v>60</v>
      </c>
      <c r="J4067" s="25" t="s">
        <v>60</v>
      </c>
    </row>
    <row r="4068" spans="2:10" ht="12.75">
      <c r="B4068" s="45" t="s">
        <v>6002</v>
      </c>
      <c r="C4068" s="8" t="s">
        <v>6001</v>
      </c>
      <c r="D4068" s="54" t="s">
        <v>6003</v>
      </c>
      <c r="E4068" s="70">
        <v>15800</v>
      </c>
      <c r="F4068" s="26">
        <v>12600</v>
      </c>
      <c r="G4068" s="12">
        <f t="shared" si="63"/>
        <v>0.25396825396825395</v>
      </c>
      <c r="H4068" s="12" t="s">
        <v>60</v>
      </c>
      <c r="I4068" s="12" t="s">
        <v>60</v>
      </c>
      <c r="J4068" s="25" t="s">
        <v>60</v>
      </c>
    </row>
    <row r="4069" spans="2:10" ht="12.75">
      <c r="B4069" s="45" t="s">
        <v>6012</v>
      </c>
      <c r="C4069" s="8" t="s">
        <v>6011</v>
      </c>
      <c r="D4069" s="54" t="s">
        <v>6013</v>
      </c>
      <c r="E4069" s="70">
        <v>15800</v>
      </c>
      <c r="F4069" s="26">
        <v>12600</v>
      </c>
      <c r="G4069" s="12">
        <f t="shared" si="63"/>
        <v>0.25396825396825395</v>
      </c>
      <c r="H4069" s="12" t="s">
        <v>60</v>
      </c>
      <c r="I4069" s="12" t="s">
        <v>60</v>
      </c>
      <c r="J4069" s="25" t="s">
        <v>60</v>
      </c>
    </row>
    <row r="4070" spans="2:10" ht="12.75">
      <c r="B4070" s="45" t="s">
        <v>6027</v>
      </c>
      <c r="C4070" s="8" t="s">
        <v>6026</v>
      </c>
      <c r="D4070" s="54" t="s">
        <v>6028</v>
      </c>
      <c r="E4070" s="70">
        <v>15800</v>
      </c>
      <c r="F4070" s="26">
        <v>12600</v>
      </c>
      <c r="G4070" s="12">
        <f t="shared" si="63"/>
        <v>0.25396825396825395</v>
      </c>
      <c r="H4070" s="12" t="s">
        <v>60</v>
      </c>
      <c r="I4070" s="12" t="s">
        <v>60</v>
      </c>
      <c r="J4070" s="25" t="s">
        <v>60</v>
      </c>
    </row>
    <row r="4071" spans="2:10" ht="12.75">
      <c r="B4071" s="45" t="s">
        <v>6032</v>
      </c>
      <c r="C4071" s="8" t="s">
        <v>6031</v>
      </c>
      <c r="D4071" s="54" t="s">
        <v>6033</v>
      </c>
      <c r="E4071" s="70">
        <v>15800</v>
      </c>
      <c r="F4071" s="26">
        <v>12600</v>
      </c>
      <c r="G4071" s="12">
        <f t="shared" si="63"/>
        <v>0.25396825396825395</v>
      </c>
      <c r="H4071" s="12" t="s">
        <v>60</v>
      </c>
      <c r="I4071" s="12" t="s">
        <v>60</v>
      </c>
      <c r="J4071" s="25" t="s">
        <v>60</v>
      </c>
    </row>
    <row r="4072" spans="2:10" ht="12.75">
      <c r="B4072" s="45" t="s">
        <v>6351</v>
      </c>
      <c r="C4072" s="8" t="s">
        <v>6350</v>
      </c>
      <c r="D4072" s="54" t="s">
        <v>6352</v>
      </c>
      <c r="E4072" s="70">
        <v>15800</v>
      </c>
      <c r="F4072" s="26">
        <v>12600</v>
      </c>
      <c r="G4072" s="12">
        <f t="shared" si="63"/>
        <v>0.25396825396825395</v>
      </c>
      <c r="H4072" s="12" t="s">
        <v>6348</v>
      </c>
      <c r="I4072" s="12" t="s">
        <v>30544</v>
      </c>
      <c r="J4072" s="25" t="s">
        <v>60</v>
      </c>
    </row>
    <row r="4073" spans="2:10" ht="12.75">
      <c r="B4073" s="45" t="s">
        <v>6371</v>
      </c>
      <c r="C4073" s="8" t="s">
        <v>6370</v>
      </c>
      <c r="D4073" s="54" t="s">
        <v>6372</v>
      </c>
      <c r="E4073" s="70">
        <v>15800</v>
      </c>
      <c r="F4073" s="26">
        <v>12600</v>
      </c>
      <c r="G4073" s="12">
        <f t="shared" si="63"/>
        <v>0.25396825396825395</v>
      </c>
      <c r="H4073" s="12" t="s">
        <v>6348</v>
      </c>
      <c r="I4073" s="12" t="s">
        <v>30545</v>
      </c>
      <c r="J4073" s="25" t="s">
        <v>60</v>
      </c>
    </row>
    <row r="4074" spans="2:10" ht="12.75">
      <c r="B4074" s="45" t="s">
        <v>6381</v>
      </c>
      <c r="C4074" s="8" t="s">
        <v>6380</v>
      </c>
      <c r="D4074" s="54" t="s">
        <v>6382</v>
      </c>
      <c r="E4074" s="70">
        <v>15800</v>
      </c>
      <c r="F4074" s="26">
        <v>12600</v>
      </c>
      <c r="G4074" s="12">
        <f t="shared" si="63"/>
        <v>0.25396825396825395</v>
      </c>
      <c r="H4074" s="12" t="s">
        <v>6348</v>
      </c>
      <c r="I4074" s="12" t="s">
        <v>30546</v>
      </c>
      <c r="J4074" s="25" t="s">
        <v>60</v>
      </c>
    </row>
    <row r="4075" spans="2:10" ht="12.75">
      <c r="B4075" s="45" t="s">
        <v>8667</v>
      </c>
      <c r="C4075" s="8" t="s">
        <v>8666</v>
      </c>
      <c r="D4075" s="54" t="s">
        <v>8668</v>
      </c>
      <c r="E4075" s="70">
        <v>15800</v>
      </c>
      <c r="F4075" s="26">
        <v>12600</v>
      </c>
      <c r="G4075" s="12">
        <f t="shared" si="63"/>
        <v>0.25396825396825395</v>
      </c>
      <c r="H4075" s="12" t="s">
        <v>60</v>
      </c>
      <c r="I4075" s="12" t="s">
        <v>60</v>
      </c>
      <c r="J4075" s="25" t="s">
        <v>60</v>
      </c>
    </row>
    <row r="4076" spans="2:10" ht="12.75">
      <c r="B4076" s="45" t="s">
        <v>8763</v>
      </c>
      <c r="C4076" s="8" t="s">
        <v>8762</v>
      </c>
      <c r="D4076" s="54" t="s">
        <v>8764</v>
      </c>
      <c r="E4076" s="70">
        <v>15800</v>
      </c>
      <c r="F4076" s="26">
        <v>12600</v>
      </c>
      <c r="G4076" s="12">
        <f t="shared" si="63"/>
        <v>0.25396825396825395</v>
      </c>
      <c r="H4076" s="12" t="s">
        <v>60</v>
      </c>
      <c r="I4076" s="12" t="s">
        <v>60</v>
      </c>
      <c r="J4076" s="25" t="s">
        <v>60</v>
      </c>
    </row>
    <row r="4077" spans="2:10" ht="12.75">
      <c r="B4077" s="45" t="s">
        <v>1327</v>
      </c>
      <c r="C4077" s="8" t="s">
        <v>1326</v>
      </c>
      <c r="D4077" s="54" t="s">
        <v>1328</v>
      </c>
      <c r="E4077" s="70">
        <v>15600</v>
      </c>
      <c r="F4077" s="26">
        <v>12500</v>
      </c>
      <c r="G4077" s="12">
        <f t="shared" si="63"/>
        <v>0.248</v>
      </c>
      <c r="H4077" s="12" t="s">
        <v>1331</v>
      </c>
      <c r="I4077" s="12" t="s">
        <v>30547</v>
      </c>
      <c r="J4077" s="25" t="s">
        <v>60</v>
      </c>
    </row>
    <row r="4078" spans="2:10" ht="12.75">
      <c r="B4078" s="45" t="s">
        <v>3265</v>
      </c>
      <c r="C4078" s="8" t="s">
        <v>3264</v>
      </c>
      <c r="D4078" s="54" t="s">
        <v>3266</v>
      </c>
      <c r="E4078" s="70">
        <v>15600</v>
      </c>
      <c r="F4078" s="26">
        <v>12500</v>
      </c>
      <c r="G4078" s="12">
        <f t="shared" si="63"/>
        <v>0.248</v>
      </c>
      <c r="H4078" s="12" t="s">
        <v>60</v>
      </c>
      <c r="I4078" s="12" t="s">
        <v>60</v>
      </c>
      <c r="J4078" s="25" t="s">
        <v>60</v>
      </c>
    </row>
    <row r="4079" spans="2:10" ht="12.75">
      <c r="B4079" s="72" t="s">
        <v>14821</v>
      </c>
      <c r="C4079" s="8" t="s">
        <v>25430</v>
      </c>
      <c r="D4079" s="54" t="s">
        <v>14822</v>
      </c>
      <c r="E4079" s="70">
        <v>15700</v>
      </c>
      <c r="F4079" s="26">
        <v>12590</v>
      </c>
      <c r="G4079" s="12">
        <f t="shared" si="63"/>
        <v>0.24702144559173944</v>
      </c>
      <c r="H4079" s="12" t="s">
        <v>32013</v>
      </c>
      <c r="I4079" s="12" t="s">
        <v>30548</v>
      </c>
      <c r="J4079" s="25" t="s">
        <v>60</v>
      </c>
    </row>
    <row r="4080" spans="2:10" ht="12.75">
      <c r="B4080" s="72" t="s">
        <v>14829</v>
      </c>
      <c r="C4080" s="8" t="s">
        <v>60</v>
      </c>
      <c r="D4080" s="54" t="s">
        <v>14830</v>
      </c>
      <c r="E4080" s="70">
        <v>15800</v>
      </c>
      <c r="F4080" s="26">
        <v>12670</v>
      </c>
      <c r="G4080" s="12">
        <f t="shared" si="63"/>
        <v>0.24704025256511453</v>
      </c>
      <c r="H4080" s="12" t="s">
        <v>31683</v>
      </c>
      <c r="I4080" s="12" t="s">
        <v>30549</v>
      </c>
      <c r="J4080" s="25" t="s">
        <v>60</v>
      </c>
    </row>
    <row r="4081" spans="2:10" ht="12.75">
      <c r="B4081" s="72" t="s">
        <v>20883</v>
      </c>
      <c r="C4081" s="8" t="s">
        <v>26635</v>
      </c>
      <c r="D4081" s="54" t="s">
        <v>20884</v>
      </c>
      <c r="E4081" s="70">
        <v>15800</v>
      </c>
      <c r="F4081" s="26">
        <v>12676</v>
      </c>
      <c r="G4081" s="12">
        <f t="shared" si="63"/>
        <v>0.24644998422215214</v>
      </c>
      <c r="H4081" s="12" t="s">
        <v>60</v>
      </c>
      <c r="I4081" s="12" t="s">
        <v>30550</v>
      </c>
      <c r="J4081" s="25" t="s">
        <v>60</v>
      </c>
    </row>
    <row r="4082" spans="2:10" ht="12.75">
      <c r="B4082" s="72" t="s">
        <v>21445</v>
      </c>
      <c r="C4082" s="8" t="s">
        <v>26729</v>
      </c>
      <c r="D4082" s="54" t="s">
        <v>21446</v>
      </c>
      <c r="E4082" s="70">
        <v>15800</v>
      </c>
      <c r="F4082" s="26">
        <v>12666</v>
      </c>
      <c r="G4082" s="12">
        <f t="shared" si="63"/>
        <v>0.24743407547765672</v>
      </c>
      <c r="H4082" s="12" t="s">
        <v>31698</v>
      </c>
      <c r="I4082" s="12" t="s">
        <v>30551</v>
      </c>
      <c r="J4082" s="25" t="s">
        <v>60</v>
      </c>
    </row>
    <row r="4083" spans="2:10" ht="12.75">
      <c r="B4083" s="72" t="s">
        <v>8817</v>
      </c>
      <c r="C4083" s="8" t="s">
        <v>24473</v>
      </c>
      <c r="D4083" s="54" t="s">
        <v>8818</v>
      </c>
      <c r="E4083" s="70">
        <v>16000</v>
      </c>
      <c r="F4083" s="26">
        <v>12777</v>
      </c>
      <c r="G4083" s="12">
        <f t="shared" si="63"/>
        <v>0.25225013696485865</v>
      </c>
      <c r="H4083" s="12" t="s">
        <v>31990</v>
      </c>
      <c r="I4083" s="12" t="s">
        <v>30552</v>
      </c>
      <c r="J4083" s="25" t="s">
        <v>60</v>
      </c>
    </row>
    <row r="4084" spans="2:10" ht="12.75">
      <c r="B4084" s="72" t="s">
        <v>11981</v>
      </c>
      <c r="C4084" s="8" t="s">
        <v>24897</v>
      </c>
      <c r="D4084" s="54" t="s">
        <v>11982</v>
      </c>
      <c r="E4084" s="70">
        <v>16000</v>
      </c>
      <c r="F4084" s="26">
        <v>12771</v>
      </c>
      <c r="G4084" s="12">
        <f t="shared" si="63"/>
        <v>0.25283846214078776</v>
      </c>
      <c r="H4084" s="12" t="s">
        <v>32085</v>
      </c>
      <c r="I4084" s="12" t="s">
        <v>30553</v>
      </c>
      <c r="J4084" s="25" t="s">
        <v>60</v>
      </c>
    </row>
    <row r="4085" spans="2:10" ht="12.75">
      <c r="B4085" s="72" t="s">
        <v>17451</v>
      </c>
      <c r="C4085" s="8" t="s">
        <v>60</v>
      </c>
      <c r="D4085" s="54" t="s">
        <v>17452</v>
      </c>
      <c r="E4085" s="70">
        <v>16100</v>
      </c>
      <c r="F4085" s="26">
        <v>12840</v>
      </c>
      <c r="G4085" s="12">
        <f t="shared" si="63"/>
        <v>0.25389408099688482</v>
      </c>
      <c r="H4085" s="12" t="s">
        <v>32037</v>
      </c>
      <c r="I4085" s="12" t="s">
        <v>30554</v>
      </c>
      <c r="J4085" s="25" t="s">
        <v>60</v>
      </c>
    </row>
    <row r="4086" spans="2:10" ht="12.75">
      <c r="B4086" s="72" t="s">
        <v>23306</v>
      </c>
      <c r="C4086" s="8" t="s">
        <v>27044</v>
      </c>
      <c r="D4086" s="54" t="s">
        <v>23307</v>
      </c>
      <c r="E4086" s="70">
        <v>16100</v>
      </c>
      <c r="F4086" s="26">
        <v>12850</v>
      </c>
      <c r="G4086" s="12">
        <f t="shared" si="63"/>
        <v>0.25291828793774318</v>
      </c>
      <c r="H4086" s="12" t="s">
        <v>32049</v>
      </c>
      <c r="I4086" s="12" t="s">
        <v>30555</v>
      </c>
      <c r="J4086" s="25" t="s">
        <v>60</v>
      </c>
    </row>
    <row r="4087" spans="2:10" ht="12.75">
      <c r="B4087" s="72" t="s">
        <v>24120</v>
      </c>
      <c r="C4087" s="8" t="s">
        <v>60</v>
      </c>
      <c r="D4087" s="54" t="s">
        <v>24121</v>
      </c>
      <c r="E4087" s="70">
        <v>16100</v>
      </c>
      <c r="F4087" s="26">
        <v>12880</v>
      </c>
      <c r="G4087" s="12">
        <f t="shared" si="63"/>
        <v>0.25</v>
      </c>
      <c r="H4087" s="12" t="s">
        <v>32086</v>
      </c>
      <c r="I4087" s="12" t="s">
        <v>30556</v>
      </c>
      <c r="J4087" s="25" t="s">
        <v>60</v>
      </c>
    </row>
    <row r="4088" spans="2:10" ht="12.75">
      <c r="B4088" s="45" t="s">
        <v>5179</v>
      </c>
      <c r="C4088" s="8" t="s">
        <v>5178</v>
      </c>
      <c r="D4088" s="54" t="s">
        <v>5180</v>
      </c>
      <c r="E4088" s="70">
        <v>16100</v>
      </c>
      <c r="F4088" s="26">
        <v>12900</v>
      </c>
      <c r="G4088" s="12">
        <f t="shared" si="63"/>
        <v>0.24806201550387597</v>
      </c>
      <c r="H4088" s="12" t="s">
        <v>60</v>
      </c>
      <c r="I4088" s="12" t="s">
        <v>60</v>
      </c>
      <c r="J4088" s="25" t="s">
        <v>60</v>
      </c>
    </row>
    <row r="4089" spans="2:10" ht="12.75">
      <c r="B4089" s="45" t="s">
        <v>5189</v>
      </c>
      <c r="C4089" s="8" t="s">
        <v>5188</v>
      </c>
      <c r="D4089" s="54" t="s">
        <v>5190</v>
      </c>
      <c r="E4089" s="70">
        <v>16100</v>
      </c>
      <c r="F4089" s="26">
        <v>12900</v>
      </c>
      <c r="G4089" s="12">
        <f t="shared" si="63"/>
        <v>0.24806201550387597</v>
      </c>
      <c r="H4089" s="12" t="s">
        <v>60</v>
      </c>
      <c r="I4089" s="12" t="s">
        <v>60</v>
      </c>
      <c r="J4089" s="25" t="s">
        <v>60</v>
      </c>
    </row>
    <row r="4090" spans="2:10" ht="12.75">
      <c r="B4090" s="45" t="s">
        <v>5199</v>
      </c>
      <c r="C4090" s="8" t="s">
        <v>5198</v>
      </c>
      <c r="D4090" s="54" t="s">
        <v>5200</v>
      </c>
      <c r="E4090" s="70">
        <v>16100</v>
      </c>
      <c r="F4090" s="26">
        <v>12900</v>
      </c>
      <c r="G4090" s="12">
        <f t="shared" si="63"/>
        <v>0.24806201550387597</v>
      </c>
      <c r="H4090" s="12" t="s">
        <v>60</v>
      </c>
      <c r="I4090" s="12" t="s">
        <v>60</v>
      </c>
      <c r="J4090" s="25" t="s">
        <v>60</v>
      </c>
    </row>
    <row r="4091" spans="2:10" ht="12.75">
      <c r="B4091" s="45" t="s">
        <v>5235</v>
      </c>
      <c r="C4091" s="8" t="s">
        <v>5234</v>
      </c>
      <c r="D4091" s="54" t="s">
        <v>5236</v>
      </c>
      <c r="E4091" s="70">
        <v>16100</v>
      </c>
      <c r="F4091" s="26">
        <v>12900</v>
      </c>
      <c r="G4091" s="12">
        <f t="shared" si="63"/>
        <v>0.24806201550387597</v>
      </c>
      <c r="H4091" s="12" t="s">
        <v>60</v>
      </c>
      <c r="I4091" s="12" t="s">
        <v>60</v>
      </c>
      <c r="J4091" s="25" t="s">
        <v>60</v>
      </c>
    </row>
    <row r="4092" spans="2:10" ht="12.75">
      <c r="B4092" s="45" t="s">
        <v>5245</v>
      </c>
      <c r="C4092" s="8" t="s">
        <v>5244</v>
      </c>
      <c r="D4092" s="54" t="s">
        <v>5246</v>
      </c>
      <c r="E4092" s="70">
        <v>16100</v>
      </c>
      <c r="F4092" s="26">
        <v>12900</v>
      </c>
      <c r="G4092" s="12">
        <f t="shared" si="63"/>
        <v>0.24806201550387597</v>
      </c>
      <c r="H4092" s="12" t="s">
        <v>60</v>
      </c>
      <c r="I4092" s="12" t="s">
        <v>60</v>
      </c>
      <c r="J4092" s="25" t="s">
        <v>60</v>
      </c>
    </row>
    <row r="4093" spans="2:10" ht="12.75">
      <c r="B4093" s="45" t="s">
        <v>6007</v>
      </c>
      <c r="C4093" s="8" t="s">
        <v>6006</v>
      </c>
      <c r="D4093" s="54" t="s">
        <v>6008</v>
      </c>
      <c r="E4093" s="70">
        <v>16100</v>
      </c>
      <c r="F4093" s="26">
        <v>12900</v>
      </c>
      <c r="G4093" s="12">
        <f t="shared" si="63"/>
        <v>0.24806201550387597</v>
      </c>
      <c r="H4093" s="12" t="s">
        <v>60</v>
      </c>
      <c r="I4093" s="12" t="s">
        <v>60</v>
      </c>
      <c r="J4093" s="25" t="s">
        <v>60</v>
      </c>
    </row>
    <row r="4094" spans="2:10" ht="12.75">
      <c r="B4094" s="72" t="s">
        <v>8798</v>
      </c>
      <c r="C4094" s="8" t="s">
        <v>60</v>
      </c>
      <c r="D4094" s="54" t="s">
        <v>8799</v>
      </c>
      <c r="E4094" s="70">
        <v>16200</v>
      </c>
      <c r="F4094" s="26">
        <v>12971</v>
      </c>
      <c r="G4094" s="12">
        <f t="shared" si="63"/>
        <v>0.24893994294965682</v>
      </c>
      <c r="H4094" s="12" t="s">
        <v>32062</v>
      </c>
      <c r="I4094" s="12" t="s">
        <v>30557</v>
      </c>
      <c r="J4094" s="25" t="s">
        <v>60</v>
      </c>
    </row>
    <row r="4095" spans="2:10" ht="12.75">
      <c r="B4095" s="72" t="s">
        <v>14833</v>
      </c>
      <c r="C4095" s="8" t="s">
        <v>25432</v>
      </c>
      <c r="D4095" s="54" t="s">
        <v>14834</v>
      </c>
      <c r="E4095" s="70">
        <v>16200</v>
      </c>
      <c r="F4095" s="26">
        <v>12980</v>
      </c>
      <c r="G4095" s="12">
        <f t="shared" si="63"/>
        <v>0.24807395993836678</v>
      </c>
      <c r="H4095" s="12" t="s">
        <v>31950</v>
      </c>
      <c r="I4095" s="12" t="s">
        <v>30558</v>
      </c>
      <c r="J4095" s="25" t="s">
        <v>60</v>
      </c>
    </row>
    <row r="4096" spans="2:10" ht="12.75">
      <c r="B4096" s="72" t="s">
        <v>14837</v>
      </c>
      <c r="C4096" s="8" t="s">
        <v>25433</v>
      </c>
      <c r="D4096" s="54" t="s">
        <v>14838</v>
      </c>
      <c r="E4096" s="70">
        <v>16200</v>
      </c>
      <c r="F4096" s="26">
        <v>12980</v>
      </c>
      <c r="G4096" s="12">
        <f t="shared" si="63"/>
        <v>0.24807395993836678</v>
      </c>
      <c r="H4096" s="12" t="s">
        <v>31950</v>
      </c>
      <c r="I4096" s="12" t="s">
        <v>30559</v>
      </c>
      <c r="J4096" s="25" t="s">
        <v>60</v>
      </c>
    </row>
    <row r="4097" spans="2:10" ht="12.75">
      <c r="B4097" s="72" t="s">
        <v>14841</v>
      </c>
      <c r="C4097" s="8" t="s">
        <v>25434</v>
      </c>
      <c r="D4097" s="54" t="s">
        <v>14842</v>
      </c>
      <c r="E4097" s="70">
        <v>16200</v>
      </c>
      <c r="F4097" s="26">
        <v>12980</v>
      </c>
      <c r="G4097" s="12">
        <f t="shared" si="63"/>
        <v>0.24807395993836678</v>
      </c>
      <c r="H4097" s="12" t="s">
        <v>31731</v>
      </c>
      <c r="I4097" s="12" t="s">
        <v>30560</v>
      </c>
      <c r="J4097" s="25" t="s">
        <v>60</v>
      </c>
    </row>
    <row r="4098" spans="2:10" ht="12.75">
      <c r="B4098" s="72" t="s">
        <v>17439</v>
      </c>
      <c r="C4098" s="8" t="s">
        <v>26047</v>
      </c>
      <c r="D4098" s="54" t="s">
        <v>17440</v>
      </c>
      <c r="E4098" s="70">
        <v>16100</v>
      </c>
      <c r="F4098" s="26">
        <v>12912</v>
      </c>
      <c r="G4098" s="12">
        <f t="shared" ref="G4098:G4161" si="64">IFERROR(E4098/F4098-1,0)</f>
        <v>0.24690210656753409</v>
      </c>
      <c r="H4098" s="12" t="s">
        <v>32037</v>
      </c>
      <c r="I4098" s="12" t="s">
        <v>30561</v>
      </c>
      <c r="J4098" s="25" t="s">
        <v>60</v>
      </c>
    </row>
    <row r="4099" spans="2:10" ht="12.75">
      <c r="B4099" s="72" t="s">
        <v>20887</v>
      </c>
      <c r="C4099" s="8" t="s">
        <v>26636</v>
      </c>
      <c r="D4099" s="54" t="s">
        <v>20888</v>
      </c>
      <c r="E4099" s="70">
        <v>16200</v>
      </c>
      <c r="F4099" s="26">
        <v>12960</v>
      </c>
      <c r="G4099" s="12">
        <f t="shared" si="64"/>
        <v>0.25</v>
      </c>
      <c r="H4099" s="12" t="s">
        <v>31727</v>
      </c>
      <c r="I4099" s="12" t="s">
        <v>30562</v>
      </c>
      <c r="J4099" s="25" t="s">
        <v>60</v>
      </c>
    </row>
    <row r="4100" spans="2:10" ht="12.75">
      <c r="B4100" s="45" t="s">
        <v>278</v>
      </c>
      <c r="C4100" s="8" t="s">
        <v>277</v>
      </c>
      <c r="D4100" s="54" t="s">
        <v>279</v>
      </c>
      <c r="E4100" s="70">
        <v>16200</v>
      </c>
      <c r="F4100" s="26">
        <v>12990</v>
      </c>
      <c r="G4100" s="12">
        <f t="shared" si="64"/>
        <v>0.24711316397228633</v>
      </c>
      <c r="H4100" s="12" t="s">
        <v>282</v>
      </c>
      <c r="I4100" s="12" t="s">
        <v>30563</v>
      </c>
      <c r="J4100" s="25" t="s">
        <v>60</v>
      </c>
    </row>
    <row r="4101" spans="2:10" ht="12.75">
      <c r="B4101" s="45" t="s">
        <v>517</v>
      </c>
      <c r="C4101" s="8" t="s">
        <v>516</v>
      </c>
      <c r="D4101" s="54" t="s">
        <v>518</v>
      </c>
      <c r="E4101" s="70">
        <v>16200</v>
      </c>
      <c r="F4101" s="26">
        <v>12990</v>
      </c>
      <c r="G4101" s="12">
        <f t="shared" si="64"/>
        <v>0.24711316397228633</v>
      </c>
      <c r="H4101" s="12" t="s">
        <v>521</v>
      </c>
      <c r="I4101" s="12" t="s">
        <v>30564</v>
      </c>
      <c r="J4101" s="25" t="s">
        <v>60</v>
      </c>
    </row>
    <row r="4102" spans="2:10" ht="12.75">
      <c r="B4102" s="45" t="s">
        <v>773</v>
      </c>
      <c r="C4102" s="8" t="s">
        <v>772</v>
      </c>
      <c r="D4102" s="54" t="s">
        <v>774</v>
      </c>
      <c r="E4102" s="70">
        <v>16200</v>
      </c>
      <c r="F4102" s="26">
        <v>12990</v>
      </c>
      <c r="G4102" s="12">
        <f t="shared" si="64"/>
        <v>0.24711316397228633</v>
      </c>
      <c r="H4102" s="12" t="s">
        <v>777</v>
      </c>
      <c r="I4102" s="12" t="s">
        <v>30565</v>
      </c>
      <c r="J4102" s="25" t="s">
        <v>60</v>
      </c>
    </row>
    <row r="4103" spans="2:10" ht="12.75">
      <c r="B4103" s="46" t="s">
        <v>1279</v>
      </c>
      <c r="C4103" s="8" t="s">
        <v>1278</v>
      </c>
      <c r="D4103" s="54" t="s">
        <v>1280</v>
      </c>
      <c r="E4103" s="70">
        <v>16200</v>
      </c>
      <c r="F4103" s="26">
        <v>12990</v>
      </c>
      <c r="G4103" s="12">
        <f t="shared" si="64"/>
        <v>0.24711316397228633</v>
      </c>
      <c r="H4103" s="12" t="s">
        <v>60</v>
      </c>
      <c r="I4103" s="12" t="s">
        <v>60</v>
      </c>
      <c r="J4103" s="25" t="s">
        <v>60</v>
      </c>
    </row>
    <row r="4104" spans="2:10" ht="12.75">
      <c r="B4104" s="45" t="s">
        <v>1383</v>
      </c>
      <c r="C4104" s="8" t="s">
        <v>1382</v>
      </c>
      <c r="D4104" s="54" t="s">
        <v>1384</v>
      </c>
      <c r="E4104" s="70">
        <v>16200</v>
      </c>
      <c r="F4104" s="26">
        <v>12990</v>
      </c>
      <c r="G4104" s="12">
        <f t="shared" si="64"/>
        <v>0.24711316397228633</v>
      </c>
      <c r="H4104" s="12" t="s">
        <v>1387</v>
      </c>
      <c r="I4104" s="12" t="s">
        <v>30566</v>
      </c>
      <c r="J4104" s="25" t="s">
        <v>60</v>
      </c>
    </row>
    <row r="4105" spans="2:10" ht="12.75">
      <c r="B4105" s="45" t="s">
        <v>1473</v>
      </c>
      <c r="C4105" s="8" t="s">
        <v>1472</v>
      </c>
      <c r="D4105" s="54" t="s">
        <v>1474</v>
      </c>
      <c r="E4105" s="70">
        <v>16200</v>
      </c>
      <c r="F4105" s="26">
        <v>12990</v>
      </c>
      <c r="G4105" s="12">
        <f t="shared" si="64"/>
        <v>0.24711316397228633</v>
      </c>
      <c r="H4105" s="12" t="s">
        <v>1477</v>
      </c>
      <c r="I4105" s="12" t="s">
        <v>30567</v>
      </c>
      <c r="J4105" s="25" t="s">
        <v>60</v>
      </c>
    </row>
    <row r="4106" spans="2:10" ht="12.75">
      <c r="B4106" s="45" t="s">
        <v>3224</v>
      </c>
      <c r="C4106" s="8" t="s">
        <v>3223</v>
      </c>
      <c r="D4106" s="54" t="s">
        <v>3225</v>
      </c>
      <c r="E4106" s="70">
        <v>16300</v>
      </c>
      <c r="F4106" s="26">
        <v>13000</v>
      </c>
      <c r="G4106" s="12">
        <f t="shared" si="64"/>
        <v>0.25384615384615383</v>
      </c>
      <c r="H4106" s="12" t="s">
        <v>3228</v>
      </c>
      <c r="I4106" s="12" t="s">
        <v>30568</v>
      </c>
      <c r="J4106" s="25" t="s">
        <v>60</v>
      </c>
    </row>
    <row r="4107" spans="2:10" ht="12.75">
      <c r="B4107" s="45" t="s">
        <v>3259</v>
      </c>
      <c r="C4107" s="8" t="s">
        <v>3258</v>
      </c>
      <c r="D4107" s="54" t="s">
        <v>3260</v>
      </c>
      <c r="E4107" s="70">
        <v>16300</v>
      </c>
      <c r="F4107" s="26">
        <v>13000</v>
      </c>
      <c r="G4107" s="12">
        <f t="shared" si="64"/>
        <v>0.25384615384615383</v>
      </c>
      <c r="H4107" s="12" t="s">
        <v>60</v>
      </c>
      <c r="I4107" s="12" t="s">
        <v>60</v>
      </c>
      <c r="J4107" s="25" t="s">
        <v>60</v>
      </c>
    </row>
    <row r="4108" spans="2:10" ht="12.75">
      <c r="B4108" s="45" t="s">
        <v>6356</v>
      </c>
      <c r="C4108" s="8" t="s">
        <v>6355</v>
      </c>
      <c r="D4108" s="54" t="s">
        <v>6357</v>
      </c>
      <c r="E4108" s="70">
        <v>16300</v>
      </c>
      <c r="F4108" s="26">
        <v>13000</v>
      </c>
      <c r="G4108" s="12">
        <f t="shared" si="64"/>
        <v>0.25384615384615383</v>
      </c>
      <c r="H4108" s="12" t="s">
        <v>6348</v>
      </c>
      <c r="I4108" s="12" t="s">
        <v>30569</v>
      </c>
      <c r="J4108" s="25" t="s">
        <v>60</v>
      </c>
    </row>
    <row r="4109" spans="2:10" ht="12.75">
      <c r="B4109" s="46" t="s">
        <v>7118</v>
      </c>
      <c r="C4109" s="8" t="s">
        <v>7117</v>
      </c>
      <c r="D4109" s="54" t="s">
        <v>7119</v>
      </c>
      <c r="E4109" s="70">
        <v>16300</v>
      </c>
      <c r="F4109" s="26">
        <v>13000</v>
      </c>
      <c r="G4109" s="12">
        <f t="shared" si="64"/>
        <v>0.25384615384615383</v>
      </c>
      <c r="H4109" s="12" t="s">
        <v>7122</v>
      </c>
      <c r="I4109" s="12" t="s">
        <v>30570</v>
      </c>
      <c r="J4109" s="25" t="s">
        <v>60</v>
      </c>
    </row>
    <row r="4110" spans="2:10" ht="12.75">
      <c r="B4110" s="72" t="s">
        <v>17455</v>
      </c>
      <c r="C4110" s="8" t="s">
        <v>26050</v>
      </c>
      <c r="D4110" s="54" t="s">
        <v>17456</v>
      </c>
      <c r="E4110" s="70">
        <v>16200</v>
      </c>
      <c r="F4110" s="26">
        <v>12992</v>
      </c>
      <c r="G4110" s="12">
        <f t="shared" si="64"/>
        <v>0.24692118226600979</v>
      </c>
      <c r="H4110" s="12" t="s">
        <v>60</v>
      </c>
      <c r="I4110" s="12" t="s">
        <v>30571</v>
      </c>
      <c r="J4110" s="25" t="s">
        <v>60</v>
      </c>
    </row>
    <row r="4111" spans="2:10" ht="12.75">
      <c r="B4111" s="72" t="s">
        <v>17459</v>
      </c>
      <c r="C4111" s="8" t="s">
        <v>26051</v>
      </c>
      <c r="D4111" s="54" t="s">
        <v>17460</v>
      </c>
      <c r="E4111" s="70">
        <v>16300</v>
      </c>
      <c r="F4111" s="26">
        <v>13036</v>
      </c>
      <c r="G4111" s="12">
        <f t="shared" si="64"/>
        <v>0.25038355323718942</v>
      </c>
      <c r="H4111" s="12" t="s">
        <v>60</v>
      </c>
      <c r="I4111" s="12" t="s">
        <v>30572</v>
      </c>
      <c r="J4111" s="25" t="s">
        <v>60</v>
      </c>
    </row>
    <row r="4112" spans="2:10" ht="12.75">
      <c r="B4112" s="45" t="s">
        <v>4738</v>
      </c>
      <c r="C4112" s="8" t="s">
        <v>4737</v>
      </c>
      <c r="D4112" s="54" t="s">
        <v>4739</v>
      </c>
      <c r="E4112" s="70">
        <v>16400</v>
      </c>
      <c r="F4112" s="26">
        <v>13100</v>
      </c>
      <c r="G4112" s="12">
        <f t="shared" si="64"/>
        <v>0.25190839694656497</v>
      </c>
      <c r="H4112" s="12" t="s">
        <v>4742</v>
      </c>
      <c r="I4112" s="12" t="s">
        <v>30573</v>
      </c>
      <c r="J4112" s="25" t="s">
        <v>60</v>
      </c>
    </row>
    <row r="4113" spans="2:10" ht="12.75">
      <c r="B4113" s="72" t="s">
        <v>14845</v>
      </c>
      <c r="C4113" s="8" t="s">
        <v>25435</v>
      </c>
      <c r="D4113" s="54" t="s">
        <v>14846</v>
      </c>
      <c r="E4113" s="70">
        <v>16400</v>
      </c>
      <c r="F4113" s="26">
        <v>13144</v>
      </c>
      <c r="G4113" s="12">
        <f t="shared" si="64"/>
        <v>0.24771758977480229</v>
      </c>
      <c r="H4113" s="12" t="s">
        <v>32083</v>
      </c>
      <c r="I4113" s="12" t="s">
        <v>30574</v>
      </c>
      <c r="J4113" s="25" t="s">
        <v>60</v>
      </c>
    </row>
    <row r="4114" spans="2:10" ht="12.75">
      <c r="B4114" s="72" t="s">
        <v>23310</v>
      </c>
      <c r="C4114" s="8" t="s">
        <v>27045</v>
      </c>
      <c r="D4114" s="54" t="s">
        <v>23311</v>
      </c>
      <c r="E4114" s="70">
        <v>16400</v>
      </c>
      <c r="F4114" s="26">
        <v>13084</v>
      </c>
      <c r="G4114" s="12">
        <f t="shared" si="64"/>
        <v>0.25343931519413032</v>
      </c>
      <c r="H4114" s="12" t="s">
        <v>32087</v>
      </c>
      <c r="I4114" s="12" t="s">
        <v>30575</v>
      </c>
      <c r="J4114" s="25" t="s">
        <v>60</v>
      </c>
    </row>
    <row r="4115" spans="2:10" ht="12.75">
      <c r="B4115" s="45" t="s">
        <v>5772</v>
      </c>
      <c r="C4115" s="8" t="s">
        <v>5771</v>
      </c>
      <c r="D4115" s="54" t="s">
        <v>5773</v>
      </c>
      <c r="E4115" s="70">
        <v>16500</v>
      </c>
      <c r="F4115" s="26">
        <v>13200</v>
      </c>
      <c r="G4115" s="12">
        <f t="shared" si="64"/>
        <v>0.25</v>
      </c>
      <c r="H4115" s="12" t="s">
        <v>60</v>
      </c>
      <c r="I4115" s="12" t="s">
        <v>60</v>
      </c>
      <c r="J4115" s="25" t="s">
        <v>60</v>
      </c>
    </row>
    <row r="4116" spans="2:10" ht="12.75">
      <c r="B4116" s="45" t="s">
        <v>5777</v>
      </c>
      <c r="C4116" s="8" t="s">
        <v>5776</v>
      </c>
      <c r="D4116" s="54" t="s">
        <v>5778</v>
      </c>
      <c r="E4116" s="70">
        <v>16500</v>
      </c>
      <c r="F4116" s="26">
        <v>13200</v>
      </c>
      <c r="G4116" s="12">
        <f t="shared" si="64"/>
        <v>0.25</v>
      </c>
      <c r="H4116" s="12" t="s">
        <v>60</v>
      </c>
      <c r="I4116" s="12" t="s">
        <v>60</v>
      </c>
      <c r="J4116" s="25" t="s">
        <v>60</v>
      </c>
    </row>
    <row r="4117" spans="2:10" ht="12.75">
      <c r="B4117" s="45" t="s">
        <v>5792</v>
      </c>
      <c r="C4117" s="8" t="s">
        <v>5791</v>
      </c>
      <c r="D4117" s="54" t="s">
        <v>5793</v>
      </c>
      <c r="E4117" s="70">
        <v>16500</v>
      </c>
      <c r="F4117" s="26">
        <v>13200</v>
      </c>
      <c r="G4117" s="12">
        <f t="shared" si="64"/>
        <v>0.25</v>
      </c>
      <c r="H4117" s="12" t="s">
        <v>60</v>
      </c>
      <c r="I4117" s="12" t="s">
        <v>60</v>
      </c>
      <c r="J4117" s="25" t="s">
        <v>60</v>
      </c>
    </row>
    <row r="4118" spans="2:10" ht="12.75">
      <c r="B4118" s="45" t="s">
        <v>5977</v>
      </c>
      <c r="C4118" s="8" t="s">
        <v>5976</v>
      </c>
      <c r="D4118" s="54" t="s">
        <v>5978</v>
      </c>
      <c r="E4118" s="70">
        <v>16500</v>
      </c>
      <c r="F4118" s="26">
        <v>13200</v>
      </c>
      <c r="G4118" s="12">
        <f t="shared" si="64"/>
        <v>0.25</v>
      </c>
      <c r="H4118" s="12" t="s">
        <v>60</v>
      </c>
      <c r="I4118" s="12" t="s">
        <v>60</v>
      </c>
      <c r="J4118" s="25" t="s">
        <v>60</v>
      </c>
    </row>
    <row r="4119" spans="2:10" ht="12.75">
      <c r="B4119" s="45" t="s">
        <v>5982</v>
      </c>
      <c r="C4119" s="8" t="s">
        <v>5981</v>
      </c>
      <c r="D4119" s="54" t="s">
        <v>5983</v>
      </c>
      <c r="E4119" s="70">
        <v>16500</v>
      </c>
      <c r="F4119" s="26">
        <v>13200</v>
      </c>
      <c r="G4119" s="12">
        <f t="shared" si="64"/>
        <v>0.25</v>
      </c>
      <c r="H4119" s="12" t="s">
        <v>60</v>
      </c>
      <c r="I4119" s="12" t="s">
        <v>60</v>
      </c>
      <c r="J4119" s="25" t="s">
        <v>60</v>
      </c>
    </row>
    <row r="4120" spans="2:10" ht="12.75">
      <c r="B4120" s="45" t="s">
        <v>5992</v>
      </c>
      <c r="C4120" s="8" t="s">
        <v>5991</v>
      </c>
      <c r="D4120" s="54" t="s">
        <v>5993</v>
      </c>
      <c r="E4120" s="70">
        <v>16500</v>
      </c>
      <c r="F4120" s="26">
        <v>13200</v>
      </c>
      <c r="G4120" s="12">
        <f t="shared" si="64"/>
        <v>0.25</v>
      </c>
      <c r="H4120" s="12" t="s">
        <v>60</v>
      </c>
      <c r="I4120" s="12" t="s">
        <v>60</v>
      </c>
      <c r="J4120" s="25" t="s">
        <v>60</v>
      </c>
    </row>
    <row r="4121" spans="2:10" ht="12.75">
      <c r="B4121" s="45" t="s">
        <v>5997</v>
      </c>
      <c r="C4121" s="8" t="s">
        <v>5996</v>
      </c>
      <c r="D4121" s="54" t="s">
        <v>5998</v>
      </c>
      <c r="E4121" s="70">
        <v>16500</v>
      </c>
      <c r="F4121" s="26">
        <v>13200</v>
      </c>
      <c r="G4121" s="12">
        <f t="shared" si="64"/>
        <v>0.25</v>
      </c>
      <c r="H4121" s="12" t="s">
        <v>60</v>
      </c>
      <c r="I4121" s="12" t="s">
        <v>60</v>
      </c>
      <c r="J4121" s="25" t="s">
        <v>60</v>
      </c>
    </row>
    <row r="4122" spans="2:10" ht="12.75">
      <c r="B4122" s="45" t="s">
        <v>6017</v>
      </c>
      <c r="C4122" s="8" t="s">
        <v>6016</v>
      </c>
      <c r="D4122" s="54" t="s">
        <v>6018</v>
      </c>
      <c r="E4122" s="70">
        <v>16500</v>
      </c>
      <c r="F4122" s="26">
        <v>13200</v>
      </c>
      <c r="G4122" s="12">
        <f t="shared" si="64"/>
        <v>0.25</v>
      </c>
      <c r="H4122" s="12" t="s">
        <v>60</v>
      </c>
      <c r="I4122" s="12" t="s">
        <v>60</v>
      </c>
      <c r="J4122" s="25" t="s">
        <v>60</v>
      </c>
    </row>
    <row r="4123" spans="2:10" ht="12.75">
      <c r="B4123" s="45" t="s">
        <v>6345</v>
      </c>
      <c r="C4123" s="8" t="s">
        <v>6344</v>
      </c>
      <c r="D4123" s="54" t="s">
        <v>6346</v>
      </c>
      <c r="E4123" s="70">
        <v>16500</v>
      </c>
      <c r="F4123" s="26">
        <v>13200</v>
      </c>
      <c r="G4123" s="12">
        <f t="shared" si="64"/>
        <v>0.25</v>
      </c>
      <c r="H4123" s="12" t="s">
        <v>6348</v>
      </c>
      <c r="I4123" s="12" t="s">
        <v>30576</v>
      </c>
      <c r="J4123" s="25" t="s">
        <v>60</v>
      </c>
    </row>
    <row r="4124" spans="2:10" ht="12.75">
      <c r="B4124" s="45" t="s">
        <v>6361</v>
      </c>
      <c r="C4124" s="8" t="s">
        <v>6360</v>
      </c>
      <c r="D4124" s="54" t="s">
        <v>6362</v>
      </c>
      <c r="E4124" s="70">
        <v>16500</v>
      </c>
      <c r="F4124" s="26">
        <v>13200</v>
      </c>
      <c r="G4124" s="12">
        <f t="shared" si="64"/>
        <v>0.25</v>
      </c>
      <c r="H4124" s="12" t="s">
        <v>6348</v>
      </c>
      <c r="I4124" s="12" t="s">
        <v>30577</v>
      </c>
      <c r="J4124" s="25" t="s">
        <v>60</v>
      </c>
    </row>
    <row r="4125" spans="2:10" ht="12.75">
      <c r="B4125" s="45" t="s">
        <v>6376</v>
      </c>
      <c r="C4125" s="8" t="s">
        <v>6375</v>
      </c>
      <c r="D4125" s="54" t="s">
        <v>6377</v>
      </c>
      <c r="E4125" s="70">
        <v>16500</v>
      </c>
      <c r="F4125" s="26">
        <v>13200</v>
      </c>
      <c r="G4125" s="12">
        <f t="shared" si="64"/>
        <v>0.25</v>
      </c>
      <c r="H4125" s="12" t="s">
        <v>6348</v>
      </c>
      <c r="I4125" s="12" t="s">
        <v>30578</v>
      </c>
      <c r="J4125" s="25" t="s">
        <v>60</v>
      </c>
    </row>
    <row r="4126" spans="2:10" ht="12.75">
      <c r="B4126" s="45" t="s">
        <v>6386</v>
      </c>
      <c r="C4126" s="8" t="s">
        <v>6385</v>
      </c>
      <c r="D4126" s="54" t="s">
        <v>6387</v>
      </c>
      <c r="E4126" s="70">
        <v>16500</v>
      </c>
      <c r="F4126" s="26">
        <v>13200</v>
      </c>
      <c r="G4126" s="12">
        <f t="shared" si="64"/>
        <v>0.25</v>
      </c>
      <c r="H4126" s="12" t="s">
        <v>6348</v>
      </c>
      <c r="I4126" s="12" t="s">
        <v>30579</v>
      </c>
      <c r="J4126" s="25" t="s">
        <v>60</v>
      </c>
    </row>
    <row r="4127" spans="2:10" ht="12.75">
      <c r="B4127" s="45" t="s">
        <v>6391</v>
      </c>
      <c r="C4127" s="8" t="s">
        <v>6390</v>
      </c>
      <c r="D4127" s="54" t="s">
        <v>6392</v>
      </c>
      <c r="E4127" s="70">
        <v>16500</v>
      </c>
      <c r="F4127" s="26">
        <v>13200</v>
      </c>
      <c r="G4127" s="12">
        <f t="shared" si="64"/>
        <v>0.25</v>
      </c>
      <c r="H4127" s="12" t="s">
        <v>6348</v>
      </c>
      <c r="I4127" s="12" t="s">
        <v>30580</v>
      </c>
      <c r="J4127" s="25" t="s">
        <v>60</v>
      </c>
    </row>
    <row r="4128" spans="2:10" ht="12.75">
      <c r="B4128" s="46" t="s">
        <v>7033</v>
      </c>
      <c r="C4128" s="8" t="s">
        <v>7032</v>
      </c>
      <c r="D4128" s="54" t="s">
        <v>7034</v>
      </c>
      <c r="E4128" s="70">
        <v>16500</v>
      </c>
      <c r="F4128" s="26">
        <v>13200</v>
      </c>
      <c r="G4128" s="12">
        <f t="shared" si="64"/>
        <v>0.25</v>
      </c>
      <c r="H4128" s="12" t="s">
        <v>7036</v>
      </c>
      <c r="I4128" s="12" t="s">
        <v>30581</v>
      </c>
      <c r="J4128" s="25" t="s">
        <v>60</v>
      </c>
    </row>
    <row r="4129" spans="2:10" ht="12.75">
      <c r="B4129" s="72" t="s">
        <v>14849</v>
      </c>
      <c r="C4129" s="8" t="s">
        <v>25436</v>
      </c>
      <c r="D4129" s="54" t="s">
        <v>14850</v>
      </c>
      <c r="E4129" s="70">
        <v>16500</v>
      </c>
      <c r="F4129" s="26">
        <v>13215</v>
      </c>
      <c r="G4129" s="12">
        <f t="shared" si="64"/>
        <v>0.24858115777525547</v>
      </c>
      <c r="H4129" s="12" t="s">
        <v>32083</v>
      </c>
      <c r="I4129" s="12" t="s">
        <v>30582</v>
      </c>
      <c r="J4129" s="25" t="s">
        <v>60</v>
      </c>
    </row>
    <row r="4130" spans="2:10" ht="12.75">
      <c r="B4130" s="72" t="s">
        <v>20388</v>
      </c>
      <c r="C4130" s="8" t="s">
        <v>26518</v>
      </c>
      <c r="D4130" s="54" t="s">
        <v>20389</v>
      </c>
      <c r="E4130" s="70">
        <v>16400</v>
      </c>
      <c r="F4130" s="26">
        <v>13157</v>
      </c>
      <c r="G4130" s="12">
        <f t="shared" si="64"/>
        <v>0.2464847609637455</v>
      </c>
      <c r="H4130" s="12" t="s">
        <v>32088</v>
      </c>
      <c r="I4130" s="12" t="s">
        <v>30583</v>
      </c>
      <c r="J4130" s="25" t="s">
        <v>60</v>
      </c>
    </row>
    <row r="4131" spans="2:10" ht="12.75">
      <c r="B4131" s="72" t="s">
        <v>14801</v>
      </c>
      <c r="C4131" s="8" t="s">
        <v>25425</v>
      </c>
      <c r="D4131" s="54" t="s">
        <v>14802</v>
      </c>
      <c r="E4131" s="70">
        <v>16600</v>
      </c>
      <c r="F4131" s="26">
        <v>13240</v>
      </c>
      <c r="G4131" s="12">
        <f t="shared" si="64"/>
        <v>0.25377643504531733</v>
      </c>
      <c r="H4131" s="12" t="s">
        <v>32083</v>
      </c>
      <c r="I4131" s="12" t="s">
        <v>30584</v>
      </c>
      <c r="J4131" s="25" t="s">
        <v>60</v>
      </c>
    </row>
    <row r="4132" spans="2:10" ht="12.75">
      <c r="B4132" s="72" t="s">
        <v>16875</v>
      </c>
      <c r="C4132" s="8" t="s">
        <v>25832</v>
      </c>
      <c r="D4132" s="54" t="s">
        <v>16876</v>
      </c>
      <c r="E4132" s="70">
        <v>16600</v>
      </c>
      <c r="F4132" s="26">
        <v>13312</v>
      </c>
      <c r="G4132" s="12">
        <f t="shared" si="64"/>
        <v>0.24699519230769229</v>
      </c>
      <c r="H4132" s="12" t="s">
        <v>32051</v>
      </c>
      <c r="I4132" s="12" t="s">
        <v>30585</v>
      </c>
      <c r="J4132" s="25" t="s">
        <v>60</v>
      </c>
    </row>
    <row r="4133" spans="2:10" ht="12.75">
      <c r="B4133" s="72" t="s">
        <v>20891</v>
      </c>
      <c r="C4133" s="8" t="s">
        <v>26637</v>
      </c>
      <c r="D4133" s="54" t="s">
        <v>20892</v>
      </c>
      <c r="E4133" s="70">
        <v>16600</v>
      </c>
      <c r="F4133" s="26">
        <v>13256</v>
      </c>
      <c r="G4133" s="12">
        <f t="shared" si="64"/>
        <v>0.2522631261315631</v>
      </c>
      <c r="H4133" s="12" t="s">
        <v>60</v>
      </c>
      <c r="I4133" s="12" t="s">
        <v>60</v>
      </c>
      <c r="J4133" s="25" t="s">
        <v>60</v>
      </c>
    </row>
    <row r="4134" spans="2:10" ht="12.75">
      <c r="B4134" s="45" t="s">
        <v>6315</v>
      </c>
      <c r="C4134" s="8" t="s">
        <v>6314</v>
      </c>
      <c r="D4134" s="54" t="s">
        <v>6316</v>
      </c>
      <c r="E4134" s="70">
        <v>16800</v>
      </c>
      <c r="F4134" s="26">
        <v>13400</v>
      </c>
      <c r="G4134" s="12">
        <f t="shared" si="64"/>
        <v>0.25373134328358216</v>
      </c>
      <c r="H4134" s="12" t="s">
        <v>60</v>
      </c>
      <c r="I4134" s="12" t="s">
        <v>60</v>
      </c>
      <c r="J4134" s="25" t="s">
        <v>60</v>
      </c>
    </row>
    <row r="4135" spans="2:10" ht="12.75">
      <c r="B4135" s="46" t="s">
        <v>6877</v>
      </c>
      <c r="C4135" s="8" t="s">
        <v>6876</v>
      </c>
      <c r="D4135" s="54" t="s">
        <v>6878</v>
      </c>
      <c r="E4135" s="70">
        <v>16800</v>
      </c>
      <c r="F4135" s="26">
        <v>13400</v>
      </c>
      <c r="G4135" s="12">
        <f t="shared" si="64"/>
        <v>0.25373134328358216</v>
      </c>
      <c r="H4135" s="12" t="s">
        <v>6864</v>
      </c>
      <c r="I4135" s="12" t="s">
        <v>30586</v>
      </c>
      <c r="J4135" s="25" t="s">
        <v>60</v>
      </c>
    </row>
    <row r="4136" spans="2:10" ht="12.75">
      <c r="B4136" s="45" t="s">
        <v>152</v>
      </c>
      <c r="C4136" s="8" t="s">
        <v>151</v>
      </c>
      <c r="D4136" s="54" t="s">
        <v>153</v>
      </c>
      <c r="E4136" s="70">
        <v>16990</v>
      </c>
      <c r="F4136" s="26">
        <v>13490</v>
      </c>
      <c r="G4136" s="12">
        <f t="shared" si="64"/>
        <v>0.25945144551519639</v>
      </c>
      <c r="H4136" s="12" t="s">
        <v>149</v>
      </c>
      <c r="I4136" s="12" t="s">
        <v>30587</v>
      </c>
      <c r="J4136" s="25" t="s">
        <v>60</v>
      </c>
    </row>
    <row r="4137" spans="2:10" ht="12.75">
      <c r="B4137" s="45" t="s">
        <v>2904</v>
      </c>
      <c r="C4137" s="8" t="s">
        <v>2903</v>
      </c>
      <c r="D4137" s="54" t="s">
        <v>2905</v>
      </c>
      <c r="E4137" s="70">
        <v>16990</v>
      </c>
      <c r="F4137" s="26">
        <v>13490</v>
      </c>
      <c r="G4137" s="12">
        <f t="shared" si="64"/>
        <v>0.25945144551519639</v>
      </c>
      <c r="H4137" s="12" t="s">
        <v>2908</v>
      </c>
      <c r="I4137" s="12" t="s">
        <v>30588</v>
      </c>
      <c r="J4137" s="25" t="s">
        <v>60</v>
      </c>
    </row>
    <row r="4138" spans="2:10" ht="12.75">
      <c r="B4138" s="45" t="s">
        <v>4055</v>
      </c>
      <c r="C4138" s="8" t="s">
        <v>4054</v>
      </c>
      <c r="D4138" s="54" t="s">
        <v>4056</v>
      </c>
      <c r="E4138" s="70">
        <v>16990</v>
      </c>
      <c r="F4138" s="26">
        <v>13490</v>
      </c>
      <c r="G4138" s="12">
        <f t="shared" si="64"/>
        <v>0.25945144551519639</v>
      </c>
      <c r="H4138" s="12" t="s">
        <v>4059</v>
      </c>
      <c r="I4138" s="12" t="s">
        <v>30589</v>
      </c>
      <c r="J4138" s="25" t="s">
        <v>60</v>
      </c>
    </row>
    <row r="4139" spans="2:10" ht="12.75">
      <c r="B4139" s="45" t="s">
        <v>7513</v>
      </c>
      <c r="C4139" s="8" t="s">
        <v>7512</v>
      </c>
      <c r="D4139" s="54" t="s">
        <v>7514</v>
      </c>
      <c r="E4139" s="70">
        <v>16990</v>
      </c>
      <c r="F4139" s="26">
        <v>13490</v>
      </c>
      <c r="G4139" s="12">
        <f t="shared" si="64"/>
        <v>0.25945144551519639</v>
      </c>
      <c r="H4139" s="12" t="s">
        <v>7517</v>
      </c>
      <c r="I4139" s="12" t="s">
        <v>30590</v>
      </c>
      <c r="J4139" s="25" t="s">
        <v>60</v>
      </c>
    </row>
    <row r="4140" spans="2:10" ht="12.75">
      <c r="B4140" s="45" t="s">
        <v>1048</v>
      </c>
      <c r="C4140" s="8" t="s">
        <v>1047</v>
      </c>
      <c r="D4140" s="54" t="s">
        <v>1049</v>
      </c>
      <c r="E4140" s="70">
        <v>17000</v>
      </c>
      <c r="F4140" s="26">
        <v>13500</v>
      </c>
      <c r="G4140" s="12">
        <f t="shared" si="64"/>
        <v>0.2592592592592593</v>
      </c>
      <c r="H4140" s="12" t="s">
        <v>1052</v>
      </c>
      <c r="I4140" s="12" t="s">
        <v>30591</v>
      </c>
      <c r="J4140" s="25" t="s">
        <v>60</v>
      </c>
    </row>
    <row r="4141" spans="2:10" ht="12.75">
      <c r="B4141" s="45" t="s">
        <v>3299</v>
      </c>
      <c r="C4141" s="8" t="s">
        <v>3298</v>
      </c>
      <c r="D4141" s="54" t="s">
        <v>3300</v>
      </c>
      <c r="E4141" s="70">
        <v>17000</v>
      </c>
      <c r="F4141" s="26">
        <v>13500</v>
      </c>
      <c r="G4141" s="12">
        <f t="shared" si="64"/>
        <v>0.2592592592592593</v>
      </c>
      <c r="H4141" s="12" t="s">
        <v>3303</v>
      </c>
      <c r="I4141" s="12" t="s">
        <v>30592</v>
      </c>
      <c r="J4141" s="25" t="s">
        <v>60</v>
      </c>
    </row>
    <row r="4142" spans="2:10" ht="12.75">
      <c r="B4142" s="72" t="s">
        <v>11985</v>
      </c>
      <c r="C4142" s="8" t="s">
        <v>24898</v>
      </c>
      <c r="D4142" s="54" t="s">
        <v>11986</v>
      </c>
      <c r="E4142" s="70">
        <v>16800</v>
      </c>
      <c r="F4142" s="26">
        <v>13419</v>
      </c>
      <c r="G4142" s="12">
        <f t="shared" si="64"/>
        <v>0.25195618153364641</v>
      </c>
      <c r="H4142" s="12" t="s">
        <v>60</v>
      </c>
      <c r="I4142" s="12" t="s">
        <v>30593</v>
      </c>
      <c r="J4142" s="25" t="s">
        <v>60</v>
      </c>
    </row>
    <row r="4143" spans="2:10" ht="12.75">
      <c r="B4143" s="72" t="s">
        <v>17179</v>
      </c>
      <c r="C4143" s="8" t="s">
        <v>25983</v>
      </c>
      <c r="D4143" s="54" t="s">
        <v>17180</v>
      </c>
      <c r="E4143" s="70">
        <v>16800</v>
      </c>
      <c r="F4143" s="26">
        <v>13419</v>
      </c>
      <c r="G4143" s="12">
        <f t="shared" si="64"/>
        <v>0.25195618153364641</v>
      </c>
      <c r="H4143" s="12" t="s">
        <v>32089</v>
      </c>
      <c r="I4143" s="12" t="s">
        <v>30594</v>
      </c>
      <c r="J4143" s="25" t="s">
        <v>60</v>
      </c>
    </row>
    <row r="4144" spans="2:10" ht="12.75">
      <c r="B4144" s="72" t="s">
        <v>17463</v>
      </c>
      <c r="C4144" s="8" t="s">
        <v>26052</v>
      </c>
      <c r="D4144" s="54" t="s">
        <v>17464</v>
      </c>
      <c r="E4144" s="70">
        <v>16800</v>
      </c>
      <c r="F4144" s="26">
        <v>13478</v>
      </c>
      <c r="G4144" s="12">
        <f t="shared" si="64"/>
        <v>0.24647573824009505</v>
      </c>
      <c r="H4144" s="12" t="s">
        <v>32037</v>
      </c>
      <c r="I4144" s="12" t="s">
        <v>30595</v>
      </c>
      <c r="J4144" s="25" t="s">
        <v>60</v>
      </c>
    </row>
    <row r="4145" spans="2:10" ht="12.75">
      <c r="B4145" s="72" t="s">
        <v>10083</v>
      </c>
      <c r="C4145" s="8" t="s">
        <v>24569</v>
      </c>
      <c r="D4145" s="54" t="s">
        <v>10084</v>
      </c>
      <c r="E4145" s="70">
        <v>16900</v>
      </c>
      <c r="F4145" s="26">
        <v>13518</v>
      </c>
      <c r="G4145" s="12">
        <f t="shared" si="64"/>
        <v>0.25018493860038471</v>
      </c>
      <c r="H4145" s="12" t="s">
        <v>60</v>
      </c>
      <c r="I4145" s="12" t="s">
        <v>30596</v>
      </c>
      <c r="J4145" s="25" t="s">
        <v>60</v>
      </c>
    </row>
    <row r="4146" spans="2:10" ht="12.75">
      <c r="B4146" s="72" t="s">
        <v>16879</v>
      </c>
      <c r="C4146" s="8" t="s">
        <v>25911</v>
      </c>
      <c r="D4146" s="54" t="s">
        <v>16880</v>
      </c>
      <c r="E4146" s="70">
        <v>17000</v>
      </c>
      <c r="F4146" s="26">
        <v>13618</v>
      </c>
      <c r="G4146" s="12">
        <f t="shared" si="64"/>
        <v>0.24834777500367156</v>
      </c>
      <c r="H4146" s="12" t="s">
        <v>60</v>
      </c>
      <c r="I4146" s="12" t="s">
        <v>60</v>
      </c>
      <c r="J4146" s="25" t="s">
        <v>60</v>
      </c>
    </row>
    <row r="4147" spans="2:10" ht="12.75">
      <c r="B4147" s="72" t="s">
        <v>17467</v>
      </c>
      <c r="C4147" s="8" t="s">
        <v>26053</v>
      </c>
      <c r="D4147" s="54" t="s">
        <v>17468</v>
      </c>
      <c r="E4147" s="70">
        <v>17000</v>
      </c>
      <c r="F4147" s="26">
        <v>13575</v>
      </c>
      <c r="G4147" s="12">
        <f t="shared" si="64"/>
        <v>0.25230202578268868</v>
      </c>
      <c r="H4147" s="12" t="s">
        <v>32037</v>
      </c>
      <c r="I4147" s="12" t="s">
        <v>30597</v>
      </c>
      <c r="J4147" s="25" t="s">
        <v>60</v>
      </c>
    </row>
    <row r="4148" spans="2:10" ht="12.75">
      <c r="B4148" s="72" t="s">
        <v>17471</v>
      </c>
      <c r="C4148" s="8" t="s">
        <v>26054</v>
      </c>
      <c r="D4148" s="54" t="s">
        <v>17472</v>
      </c>
      <c r="E4148" s="70">
        <v>17200</v>
      </c>
      <c r="F4148" s="26">
        <v>13737</v>
      </c>
      <c r="G4148" s="12">
        <f t="shared" si="64"/>
        <v>0.25209288782121275</v>
      </c>
      <c r="H4148" s="12" t="s">
        <v>32037</v>
      </c>
      <c r="I4148" s="12" t="s">
        <v>30598</v>
      </c>
      <c r="J4148" s="25" t="s">
        <v>60</v>
      </c>
    </row>
    <row r="4149" spans="2:10" ht="12.75">
      <c r="B4149" s="45" t="s">
        <v>6300</v>
      </c>
      <c r="C4149" s="8" t="s">
        <v>6299</v>
      </c>
      <c r="D4149" s="54" t="s">
        <v>6301</v>
      </c>
      <c r="E4149" s="70">
        <v>17300</v>
      </c>
      <c r="F4149" s="26">
        <v>13800</v>
      </c>
      <c r="G4149" s="12">
        <f t="shared" si="64"/>
        <v>0.25362318840579712</v>
      </c>
      <c r="H4149" s="12" t="s">
        <v>60</v>
      </c>
      <c r="I4149" s="12" t="s">
        <v>60</v>
      </c>
      <c r="J4149" s="25" t="s">
        <v>60</v>
      </c>
    </row>
    <row r="4150" spans="2:10" ht="12.75">
      <c r="B4150" s="45" t="s">
        <v>6320</v>
      </c>
      <c r="C4150" s="8" t="s">
        <v>6319</v>
      </c>
      <c r="D4150" s="54" t="s">
        <v>6321</v>
      </c>
      <c r="E4150" s="70">
        <v>17300</v>
      </c>
      <c r="F4150" s="26">
        <v>13800</v>
      </c>
      <c r="G4150" s="12">
        <f t="shared" si="64"/>
        <v>0.25362318840579712</v>
      </c>
      <c r="H4150" s="12" t="s">
        <v>60</v>
      </c>
      <c r="I4150" s="12" t="s">
        <v>60</v>
      </c>
      <c r="J4150" s="25" t="s">
        <v>60</v>
      </c>
    </row>
    <row r="4151" spans="2:10" ht="12.75">
      <c r="B4151" s="45" t="s">
        <v>6330</v>
      </c>
      <c r="C4151" s="8" t="s">
        <v>6329</v>
      </c>
      <c r="D4151" s="54" t="s">
        <v>6331</v>
      </c>
      <c r="E4151" s="70">
        <v>17300</v>
      </c>
      <c r="F4151" s="26">
        <v>13800</v>
      </c>
      <c r="G4151" s="12">
        <f t="shared" si="64"/>
        <v>0.25362318840579712</v>
      </c>
      <c r="H4151" s="12" t="s">
        <v>60</v>
      </c>
      <c r="I4151" s="12" t="s">
        <v>60</v>
      </c>
      <c r="J4151" s="25" t="s">
        <v>60</v>
      </c>
    </row>
    <row r="4152" spans="2:10" ht="12.75">
      <c r="B4152" s="72" t="s">
        <v>14825</v>
      </c>
      <c r="C4152" s="8" t="s">
        <v>25431</v>
      </c>
      <c r="D4152" s="54" t="s">
        <v>14826</v>
      </c>
      <c r="E4152" s="70">
        <v>17300</v>
      </c>
      <c r="F4152" s="26">
        <v>13802</v>
      </c>
      <c r="G4152" s="12">
        <f t="shared" si="64"/>
        <v>0.25344153021301263</v>
      </c>
      <c r="H4152" s="12" t="s">
        <v>32066</v>
      </c>
      <c r="I4152" s="12" t="s">
        <v>30599</v>
      </c>
      <c r="J4152" s="25" t="s">
        <v>60</v>
      </c>
    </row>
    <row r="4153" spans="2:10" ht="12.75">
      <c r="B4153" s="72" t="s">
        <v>20895</v>
      </c>
      <c r="C4153" s="8" t="s">
        <v>26638</v>
      </c>
      <c r="D4153" s="54" t="s">
        <v>20896</v>
      </c>
      <c r="E4153" s="70">
        <v>17200</v>
      </c>
      <c r="F4153" s="26">
        <v>13764</v>
      </c>
      <c r="G4153" s="12">
        <f t="shared" si="64"/>
        <v>0.24963673350770121</v>
      </c>
      <c r="H4153" s="12" t="s">
        <v>60</v>
      </c>
      <c r="I4153" s="12" t="s">
        <v>30600</v>
      </c>
      <c r="J4153" s="25" t="s">
        <v>60</v>
      </c>
    </row>
    <row r="4154" spans="2:10" ht="12.75">
      <c r="B4154" s="72" t="s">
        <v>17475</v>
      </c>
      <c r="C4154" s="8" t="s">
        <v>26055</v>
      </c>
      <c r="D4154" s="54" t="s">
        <v>17476</v>
      </c>
      <c r="E4154" s="70">
        <v>17300</v>
      </c>
      <c r="F4154" s="26">
        <v>13843</v>
      </c>
      <c r="G4154" s="12">
        <f t="shared" si="64"/>
        <v>0.24972910496279699</v>
      </c>
      <c r="H4154" s="12" t="s">
        <v>31911</v>
      </c>
      <c r="I4154" s="12" t="s">
        <v>30601</v>
      </c>
      <c r="J4154" s="25" t="s">
        <v>60</v>
      </c>
    </row>
    <row r="4155" spans="2:10" ht="12.75">
      <c r="B4155" s="72" t="s">
        <v>17479</v>
      </c>
      <c r="C4155" s="8" t="s">
        <v>26056</v>
      </c>
      <c r="D4155" s="54" t="s">
        <v>17480</v>
      </c>
      <c r="E4155" s="70">
        <v>17300</v>
      </c>
      <c r="F4155" s="26">
        <v>13843</v>
      </c>
      <c r="G4155" s="12">
        <f t="shared" si="64"/>
        <v>0.24972910496279699</v>
      </c>
      <c r="H4155" s="12" t="s">
        <v>31911</v>
      </c>
      <c r="I4155" s="12" t="s">
        <v>30602</v>
      </c>
      <c r="J4155" s="25" t="s">
        <v>60</v>
      </c>
    </row>
    <row r="4156" spans="2:10" ht="12.75">
      <c r="B4156" s="72" t="s">
        <v>11115</v>
      </c>
      <c r="C4156" s="8" t="s">
        <v>24687</v>
      </c>
      <c r="D4156" s="54" t="s">
        <v>11116</v>
      </c>
      <c r="E4156" s="70">
        <v>17500</v>
      </c>
      <c r="F4156" s="26">
        <v>13990</v>
      </c>
      <c r="G4156" s="12">
        <f t="shared" si="64"/>
        <v>0.25089349535382421</v>
      </c>
      <c r="H4156" s="12" t="s">
        <v>60</v>
      </c>
      <c r="I4156" s="12" t="s">
        <v>30603</v>
      </c>
      <c r="J4156" s="25" t="s">
        <v>60</v>
      </c>
    </row>
    <row r="4157" spans="2:10" ht="12.75">
      <c r="B4157" s="72" t="s">
        <v>11119</v>
      </c>
      <c r="C4157" s="8" t="s">
        <v>24688</v>
      </c>
      <c r="D4157" s="54" t="s">
        <v>11120</v>
      </c>
      <c r="E4157" s="70">
        <v>17500</v>
      </c>
      <c r="F4157" s="26">
        <v>13990</v>
      </c>
      <c r="G4157" s="12">
        <f t="shared" si="64"/>
        <v>0.25089349535382421</v>
      </c>
      <c r="H4157" s="12" t="s">
        <v>60</v>
      </c>
      <c r="I4157" s="12" t="s">
        <v>30604</v>
      </c>
      <c r="J4157" s="25" t="s">
        <v>60</v>
      </c>
    </row>
    <row r="4158" spans="2:10" ht="12.75">
      <c r="B4158" s="72" t="s">
        <v>11123</v>
      </c>
      <c r="C4158" s="8" t="s">
        <v>24689</v>
      </c>
      <c r="D4158" s="54" t="s">
        <v>11124</v>
      </c>
      <c r="E4158" s="70">
        <v>17500</v>
      </c>
      <c r="F4158" s="26">
        <v>13990</v>
      </c>
      <c r="G4158" s="12">
        <f t="shared" si="64"/>
        <v>0.25089349535382421</v>
      </c>
      <c r="H4158" s="12" t="s">
        <v>60</v>
      </c>
      <c r="I4158" s="12" t="s">
        <v>30605</v>
      </c>
      <c r="J4158" s="25" t="s">
        <v>60</v>
      </c>
    </row>
    <row r="4159" spans="2:10" ht="12.75">
      <c r="B4159" s="72" t="s">
        <v>11127</v>
      </c>
      <c r="C4159" s="8" t="s">
        <v>24690</v>
      </c>
      <c r="D4159" s="54" t="s">
        <v>11128</v>
      </c>
      <c r="E4159" s="70">
        <v>17500</v>
      </c>
      <c r="F4159" s="26">
        <v>13990</v>
      </c>
      <c r="G4159" s="12">
        <f t="shared" si="64"/>
        <v>0.25089349535382421</v>
      </c>
      <c r="H4159" s="12" t="s">
        <v>60</v>
      </c>
      <c r="I4159" s="12" t="s">
        <v>30606</v>
      </c>
      <c r="J4159" s="25" t="s">
        <v>60</v>
      </c>
    </row>
    <row r="4160" spans="2:10" ht="12.75">
      <c r="B4160" s="72" t="s">
        <v>11131</v>
      </c>
      <c r="C4160" s="8" t="s">
        <v>24691</v>
      </c>
      <c r="D4160" s="54" t="s">
        <v>11132</v>
      </c>
      <c r="E4160" s="70">
        <v>17500</v>
      </c>
      <c r="F4160" s="26">
        <v>13990</v>
      </c>
      <c r="G4160" s="12">
        <f t="shared" si="64"/>
        <v>0.25089349535382421</v>
      </c>
      <c r="H4160" s="12" t="s">
        <v>60</v>
      </c>
      <c r="I4160" s="12" t="s">
        <v>30607</v>
      </c>
      <c r="J4160" s="25" t="s">
        <v>60</v>
      </c>
    </row>
    <row r="4161" spans="2:10" ht="12.75">
      <c r="B4161" s="72" t="s">
        <v>14853</v>
      </c>
      <c r="C4161" s="8" t="s">
        <v>25437</v>
      </c>
      <c r="D4161" s="54" t="s">
        <v>14854</v>
      </c>
      <c r="E4161" s="70">
        <v>17500</v>
      </c>
      <c r="F4161" s="26">
        <v>13983</v>
      </c>
      <c r="G4161" s="12">
        <f t="shared" si="64"/>
        <v>0.25151970249588795</v>
      </c>
      <c r="H4161" s="12" t="s">
        <v>32061</v>
      </c>
      <c r="I4161" s="12" t="s">
        <v>30608</v>
      </c>
      <c r="J4161" s="25" t="s">
        <v>60</v>
      </c>
    </row>
    <row r="4162" spans="2:10" ht="12.75">
      <c r="B4162" s="72" t="s">
        <v>21449</v>
      </c>
      <c r="C4162" s="8" t="s">
        <v>26729</v>
      </c>
      <c r="D4162" s="54" t="s">
        <v>21450</v>
      </c>
      <c r="E4162" s="70">
        <v>17500</v>
      </c>
      <c r="F4162" s="26">
        <v>13966</v>
      </c>
      <c r="G4162" s="12">
        <f t="shared" ref="G4162:G4225" si="65">IFERROR(E4162/F4162-1,0)</f>
        <v>0.253043104682801</v>
      </c>
      <c r="H4162" s="12" t="s">
        <v>31698</v>
      </c>
      <c r="I4162" s="12" t="s">
        <v>30609</v>
      </c>
      <c r="J4162" s="25" t="s">
        <v>60</v>
      </c>
    </row>
    <row r="4163" spans="2:10" ht="12.75">
      <c r="B4163" s="72" t="s">
        <v>23314</v>
      </c>
      <c r="C4163" s="8" t="s">
        <v>27046</v>
      </c>
      <c r="D4163" s="54" t="s">
        <v>23315</v>
      </c>
      <c r="E4163" s="70">
        <v>17500</v>
      </c>
      <c r="F4163" s="26">
        <v>13971</v>
      </c>
      <c r="G4163" s="12">
        <f t="shared" si="65"/>
        <v>0.25259466036790501</v>
      </c>
      <c r="H4163" s="12" t="s">
        <v>32090</v>
      </c>
      <c r="I4163" s="12" t="s">
        <v>30610</v>
      </c>
      <c r="J4163" s="25" t="s">
        <v>60</v>
      </c>
    </row>
    <row r="4164" spans="2:10" ht="12.75">
      <c r="B4164" s="72" t="s">
        <v>14857</v>
      </c>
      <c r="C4164" s="8" t="s">
        <v>25438</v>
      </c>
      <c r="D4164" s="54" t="s">
        <v>14858</v>
      </c>
      <c r="E4164" s="70">
        <v>17500</v>
      </c>
      <c r="F4164" s="26">
        <v>14023</v>
      </c>
      <c r="G4164" s="12">
        <f t="shared" si="65"/>
        <v>0.24794979676246176</v>
      </c>
      <c r="H4164" s="12" t="s">
        <v>31950</v>
      </c>
      <c r="I4164" s="12" t="s">
        <v>30611</v>
      </c>
      <c r="J4164" s="25" t="s">
        <v>60</v>
      </c>
    </row>
    <row r="4165" spans="2:10" ht="12.75">
      <c r="B4165" s="72" t="s">
        <v>17483</v>
      </c>
      <c r="C4165" s="8" t="s">
        <v>26057</v>
      </c>
      <c r="D4165" s="54" t="s">
        <v>17484</v>
      </c>
      <c r="E4165" s="70">
        <v>17500</v>
      </c>
      <c r="F4165" s="26">
        <v>14018</v>
      </c>
      <c r="G4165" s="12">
        <f t="shared" si="65"/>
        <v>0.2483949208160936</v>
      </c>
      <c r="H4165" s="12" t="s">
        <v>60</v>
      </c>
      <c r="I4165" s="12" t="s">
        <v>30612</v>
      </c>
      <c r="J4165" s="25" t="s">
        <v>60</v>
      </c>
    </row>
    <row r="4166" spans="2:10" ht="12.75">
      <c r="B4166" s="72" t="s">
        <v>17487</v>
      </c>
      <c r="C4166" s="8" t="s">
        <v>26058</v>
      </c>
      <c r="D4166" s="54" t="s">
        <v>17488</v>
      </c>
      <c r="E4166" s="70">
        <v>17500</v>
      </c>
      <c r="F4166" s="26">
        <v>14028</v>
      </c>
      <c r="G4166" s="12">
        <f t="shared" si="65"/>
        <v>0.24750499001996018</v>
      </c>
      <c r="H4166" s="12" t="s">
        <v>60</v>
      </c>
      <c r="I4166" s="12" t="s">
        <v>30613</v>
      </c>
      <c r="J4166" s="25" t="s">
        <v>60</v>
      </c>
    </row>
    <row r="4167" spans="2:10" ht="12.75">
      <c r="B4167" s="45" t="s">
        <v>5040</v>
      </c>
      <c r="C4167" s="8" t="s">
        <v>5039</v>
      </c>
      <c r="D4167" s="54" t="s">
        <v>5041</v>
      </c>
      <c r="E4167" s="70">
        <v>17600</v>
      </c>
      <c r="F4167" s="26">
        <v>14100</v>
      </c>
      <c r="G4167" s="12">
        <f t="shared" si="65"/>
        <v>0.24822695035460995</v>
      </c>
      <c r="H4167" s="12" t="s">
        <v>60</v>
      </c>
      <c r="I4167" s="12" t="s">
        <v>60</v>
      </c>
      <c r="J4167" s="25" t="s">
        <v>60</v>
      </c>
    </row>
    <row r="4168" spans="2:10" ht="12.75">
      <c r="B4168" s="72" t="s">
        <v>14861</v>
      </c>
      <c r="C4168" s="8" t="s">
        <v>25439</v>
      </c>
      <c r="D4168" s="54" t="s">
        <v>14862</v>
      </c>
      <c r="E4168" s="70">
        <v>17600</v>
      </c>
      <c r="F4168" s="26">
        <v>14092</v>
      </c>
      <c r="G4168" s="12">
        <f t="shared" si="65"/>
        <v>0.24893556627873981</v>
      </c>
      <c r="H4168" s="12" t="s">
        <v>32061</v>
      </c>
      <c r="I4168" s="12" t="s">
        <v>30614</v>
      </c>
      <c r="J4168" s="25" t="s">
        <v>60</v>
      </c>
    </row>
    <row r="4169" spans="2:10" ht="12.75">
      <c r="B4169" s="72" t="s">
        <v>20383</v>
      </c>
      <c r="C4169" s="8" t="s">
        <v>60</v>
      </c>
      <c r="D4169" s="54" t="s">
        <v>20384</v>
      </c>
      <c r="E4169" s="70">
        <v>17700</v>
      </c>
      <c r="F4169" s="26">
        <v>14157</v>
      </c>
      <c r="G4169" s="12">
        <f t="shared" si="65"/>
        <v>0.25026488662852309</v>
      </c>
      <c r="H4169" s="12" t="s">
        <v>32003</v>
      </c>
      <c r="I4169" s="12" t="s">
        <v>30615</v>
      </c>
      <c r="J4169" s="25" t="s">
        <v>60</v>
      </c>
    </row>
    <row r="4170" spans="2:10" ht="12.75">
      <c r="B4170" s="72" t="s">
        <v>21491</v>
      </c>
      <c r="C4170" s="8" t="s">
        <v>26743</v>
      </c>
      <c r="D4170" s="54" t="s">
        <v>21492</v>
      </c>
      <c r="E4170" s="70">
        <v>17700</v>
      </c>
      <c r="F4170" s="26">
        <v>14141</v>
      </c>
      <c r="G4170" s="12">
        <f t="shared" si="65"/>
        <v>0.251679513471466</v>
      </c>
      <c r="H4170" s="12" t="s">
        <v>32027</v>
      </c>
      <c r="I4170" s="12" t="s">
        <v>30616</v>
      </c>
      <c r="J4170" s="25" t="s">
        <v>60</v>
      </c>
    </row>
    <row r="4171" spans="2:10" ht="12.75">
      <c r="B4171" s="72" t="s">
        <v>14865</v>
      </c>
      <c r="C4171" s="8" t="s">
        <v>25440</v>
      </c>
      <c r="D4171" s="54" t="s">
        <v>14866</v>
      </c>
      <c r="E4171" s="70">
        <v>17700</v>
      </c>
      <c r="F4171" s="26">
        <v>14195</v>
      </c>
      <c r="G4171" s="12">
        <f t="shared" si="65"/>
        <v>0.24691792884818597</v>
      </c>
      <c r="H4171" s="12" t="s">
        <v>32061</v>
      </c>
      <c r="I4171" s="12" t="s">
        <v>30617</v>
      </c>
      <c r="J4171" s="25" t="s">
        <v>60</v>
      </c>
    </row>
    <row r="4172" spans="2:10" ht="12.75">
      <c r="B4172" s="45" t="s">
        <v>237</v>
      </c>
      <c r="C4172" s="8" t="s">
        <v>236</v>
      </c>
      <c r="D4172" s="54" t="s">
        <v>238</v>
      </c>
      <c r="E4172" s="70">
        <v>17490</v>
      </c>
      <c r="F4172" s="26">
        <v>13990</v>
      </c>
      <c r="G4172" s="12">
        <f t="shared" si="65"/>
        <v>0.25017869907076484</v>
      </c>
      <c r="H4172" s="12" t="s">
        <v>241</v>
      </c>
      <c r="I4172" s="12" t="s">
        <v>30618</v>
      </c>
      <c r="J4172" s="25" t="s">
        <v>60</v>
      </c>
    </row>
    <row r="4173" spans="2:10" ht="12.75">
      <c r="B4173" s="45" t="s">
        <v>1618</v>
      </c>
      <c r="C4173" s="8" t="s">
        <v>1617</v>
      </c>
      <c r="D4173" s="54" t="s">
        <v>1619</v>
      </c>
      <c r="E4173" s="70">
        <v>17490</v>
      </c>
      <c r="F4173" s="26">
        <v>13990</v>
      </c>
      <c r="G4173" s="12">
        <f t="shared" si="65"/>
        <v>0.25017869907076484</v>
      </c>
      <c r="H4173" s="12" t="s">
        <v>1622</v>
      </c>
      <c r="I4173" s="12" t="s">
        <v>30619</v>
      </c>
      <c r="J4173" s="25" t="s">
        <v>60</v>
      </c>
    </row>
    <row r="4174" spans="2:10" ht="12.75">
      <c r="B4174" s="45" t="s">
        <v>2434</v>
      </c>
      <c r="C4174" s="8" t="s">
        <v>2433</v>
      </c>
      <c r="D4174" s="54" t="s">
        <v>2435</v>
      </c>
      <c r="E4174" s="70">
        <v>17490</v>
      </c>
      <c r="F4174" s="26">
        <v>13990</v>
      </c>
      <c r="G4174" s="12">
        <f t="shared" si="65"/>
        <v>0.25017869907076484</v>
      </c>
      <c r="H4174" s="12" t="s">
        <v>2438</v>
      </c>
      <c r="I4174" s="12" t="s">
        <v>30620</v>
      </c>
      <c r="J4174" s="25" t="s">
        <v>60</v>
      </c>
    </row>
    <row r="4175" spans="2:10" ht="12.75">
      <c r="B4175" s="45" t="s">
        <v>2877</v>
      </c>
      <c r="C4175" s="8" t="s">
        <v>2876</v>
      </c>
      <c r="D4175" s="54" t="s">
        <v>2878</v>
      </c>
      <c r="E4175" s="70">
        <v>17490</v>
      </c>
      <c r="F4175" s="26">
        <v>13990</v>
      </c>
      <c r="G4175" s="12">
        <f t="shared" si="65"/>
        <v>0.25017869907076484</v>
      </c>
      <c r="H4175" s="12" t="s">
        <v>2881</v>
      </c>
      <c r="I4175" s="12" t="s">
        <v>30621</v>
      </c>
      <c r="J4175" s="25" t="s">
        <v>60</v>
      </c>
    </row>
    <row r="4176" spans="2:10" ht="12.75">
      <c r="B4176" s="46" t="s">
        <v>3716</v>
      </c>
      <c r="C4176" s="8" t="s">
        <v>3715</v>
      </c>
      <c r="D4176" s="54" t="s">
        <v>3717</v>
      </c>
      <c r="E4176" s="70">
        <v>17490</v>
      </c>
      <c r="F4176" s="26">
        <v>13990</v>
      </c>
      <c r="G4176" s="12">
        <f t="shared" si="65"/>
        <v>0.25017869907076484</v>
      </c>
      <c r="H4176" s="12" t="s">
        <v>3720</v>
      </c>
      <c r="I4176" s="12" t="s">
        <v>30622</v>
      </c>
      <c r="J4176" s="25" t="s">
        <v>60</v>
      </c>
    </row>
    <row r="4177" spans="2:10" ht="12.75">
      <c r="B4177" s="45" t="s">
        <v>7253</v>
      </c>
      <c r="C4177" s="8" t="s">
        <v>7252</v>
      </c>
      <c r="D4177" s="54" t="s">
        <v>7254</v>
      </c>
      <c r="E4177" s="70">
        <v>17490</v>
      </c>
      <c r="F4177" s="26">
        <v>13990</v>
      </c>
      <c r="G4177" s="12">
        <f t="shared" si="65"/>
        <v>0.25017869907076484</v>
      </c>
      <c r="H4177" s="12" t="s">
        <v>7257</v>
      </c>
      <c r="I4177" s="12" t="s">
        <v>30623</v>
      </c>
      <c r="J4177" s="25" t="s">
        <v>60</v>
      </c>
    </row>
    <row r="4178" spans="2:10" ht="12.75">
      <c r="B4178" s="45" t="s">
        <v>8637</v>
      </c>
      <c r="C4178" s="8" t="s">
        <v>8636</v>
      </c>
      <c r="D4178" s="54" t="s">
        <v>8638</v>
      </c>
      <c r="E4178" s="70">
        <v>17490</v>
      </c>
      <c r="F4178" s="26">
        <v>13990</v>
      </c>
      <c r="G4178" s="12">
        <f t="shared" si="65"/>
        <v>0.25017869907076484</v>
      </c>
      <c r="H4178" s="12" t="s">
        <v>60</v>
      </c>
      <c r="I4178" s="12" t="s">
        <v>60</v>
      </c>
      <c r="J4178" s="25" t="s">
        <v>60</v>
      </c>
    </row>
    <row r="4179" spans="2:10" ht="12.75">
      <c r="B4179" s="45" t="s">
        <v>5129</v>
      </c>
      <c r="C4179" s="8" t="s">
        <v>5128</v>
      </c>
      <c r="D4179" s="54" t="s">
        <v>5130</v>
      </c>
      <c r="E4179" s="70">
        <v>17900</v>
      </c>
      <c r="F4179" s="26">
        <v>14300</v>
      </c>
      <c r="G4179" s="12">
        <f t="shared" si="65"/>
        <v>0.25174825174825166</v>
      </c>
      <c r="H4179" s="12" t="s">
        <v>60</v>
      </c>
      <c r="I4179" s="12" t="s">
        <v>60</v>
      </c>
      <c r="J4179" s="25" t="s">
        <v>60</v>
      </c>
    </row>
    <row r="4180" spans="2:10" ht="12.75">
      <c r="B4180" s="45" t="s">
        <v>5134</v>
      </c>
      <c r="C4180" s="8" t="s">
        <v>5133</v>
      </c>
      <c r="D4180" s="54" t="s">
        <v>5135</v>
      </c>
      <c r="E4180" s="70">
        <v>17900</v>
      </c>
      <c r="F4180" s="26">
        <v>14300</v>
      </c>
      <c r="G4180" s="12">
        <f t="shared" si="65"/>
        <v>0.25174825174825166</v>
      </c>
      <c r="H4180" s="12" t="s">
        <v>60</v>
      </c>
      <c r="I4180" s="12" t="s">
        <v>60</v>
      </c>
      <c r="J4180" s="25" t="s">
        <v>60</v>
      </c>
    </row>
    <row r="4181" spans="2:10" ht="12.75">
      <c r="B4181" s="45" t="s">
        <v>5139</v>
      </c>
      <c r="C4181" s="8" t="s">
        <v>5138</v>
      </c>
      <c r="D4181" s="54" t="s">
        <v>5140</v>
      </c>
      <c r="E4181" s="70">
        <v>17900</v>
      </c>
      <c r="F4181" s="26">
        <v>14300</v>
      </c>
      <c r="G4181" s="12">
        <f t="shared" si="65"/>
        <v>0.25174825174825166</v>
      </c>
      <c r="H4181" s="12" t="s">
        <v>60</v>
      </c>
      <c r="I4181" s="12" t="s">
        <v>60</v>
      </c>
      <c r="J4181" s="25" t="s">
        <v>60</v>
      </c>
    </row>
    <row r="4182" spans="2:10" ht="12.75">
      <c r="B4182" s="45" t="s">
        <v>5144</v>
      </c>
      <c r="C4182" s="8" t="s">
        <v>5143</v>
      </c>
      <c r="D4182" s="54" t="s">
        <v>5145</v>
      </c>
      <c r="E4182" s="70">
        <v>17900</v>
      </c>
      <c r="F4182" s="26">
        <v>14300</v>
      </c>
      <c r="G4182" s="12">
        <f t="shared" si="65"/>
        <v>0.25174825174825166</v>
      </c>
      <c r="H4182" s="12" t="s">
        <v>60</v>
      </c>
      <c r="I4182" s="12" t="s">
        <v>60</v>
      </c>
      <c r="J4182" s="25" t="s">
        <v>60</v>
      </c>
    </row>
    <row r="4183" spans="2:10" ht="12.75">
      <c r="B4183" s="45" t="s">
        <v>5149</v>
      </c>
      <c r="C4183" s="8" t="s">
        <v>5148</v>
      </c>
      <c r="D4183" s="54" t="s">
        <v>5150</v>
      </c>
      <c r="E4183" s="70">
        <v>17900</v>
      </c>
      <c r="F4183" s="26">
        <v>14300</v>
      </c>
      <c r="G4183" s="12">
        <f t="shared" si="65"/>
        <v>0.25174825174825166</v>
      </c>
      <c r="H4183" s="12" t="s">
        <v>60</v>
      </c>
      <c r="I4183" s="12" t="s">
        <v>60</v>
      </c>
      <c r="J4183" s="25" t="s">
        <v>60</v>
      </c>
    </row>
    <row r="4184" spans="2:10" ht="12.75">
      <c r="B4184" s="45" t="s">
        <v>5154</v>
      </c>
      <c r="C4184" s="8" t="s">
        <v>5153</v>
      </c>
      <c r="D4184" s="54" t="s">
        <v>5155</v>
      </c>
      <c r="E4184" s="70">
        <v>17900</v>
      </c>
      <c r="F4184" s="26">
        <v>14300</v>
      </c>
      <c r="G4184" s="12">
        <f t="shared" si="65"/>
        <v>0.25174825174825166</v>
      </c>
      <c r="H4184" s="12" t="s">
        <v>60</v>
      </c>
      <c r="I4184" s="12" t="s">
        <v>60</v>
      </c>
      <c r="J4184" s="25" t="s">
        <v>60</v>
      </c>
    </row>
    <row r="4185" spans="2:10" ht="12.75">
      <c r="B4185" s="45" t="s">
        <v>5159</v>
      </c>
      <c r="C4185" s="8" t="s">
        <v>5158</v>
      </c>
      <c r="D4185" s="54" t="s">
        <v>5160</v>
      </c>
      <c r="E4185" s="70">
        <v>17900</v>
      </c>
      <c r="F4185" s="26">
        <v>14300</v>
      </c>
      <c r="G4185" s="12">
        <f t="shared" si="65"/>
        <v>0.25174825174825166</v>
      </c>
      <c r="H4185" s="12" t="s">
        <v>60</v>
      </c>
      <c r="I4185" s="12" t="s">
        <v>60</v>
      </c>
      <c r="J4185" s="25" t="s">
        <v>60</v>
      </c>
    </row>
    <row r="4186" spans="2:10" ht="12.75">
      <c r="B4186" s="45" t="s">
        <v>5164</v>
      </c>
      <c r="C4186" s="8" t="s">
        <v>5163</v>
      </c>
      <c r="D4186" s="54" t="s">
        <v>5165</v>
      </c>
      <c r="E4186" s="70">
        <v>17900</v>
      </c>
      <c r="F4186" s="26">
        <v>14300</v>
      </c>
      <c r="G4186" s="12">
        <f t="shared" si="65"/>
        <v>0.25174825174825166</v>
      </c>
      <c r="H4186" s="12" t="s">
        <v>60</v>
      </c>
      <c r="I4186" s="12" t="s">
        <v>60</v>
      </c>
      <c r="J4186" s="25" t="s">
        <v>60</v>
      </c>
    </row>
    <row r="4187" spans="2:10" ht="12.75">
      <c r="B4187" s="45" t="s">
        <v>5169</v>
      </c>
      <c r="C4187" s="8" t="s">
        <v>5168</v>
      </c>
      <c r="D4187" s="54" t="s">
        <v>5170</v>
      </c>
      <c r="E4187" s="70">
        <v>17900</v>
      </c>
      <c r="F4187" s="26">
        <v>14300</v>
      </c>
      <c r="G4187" s="12">
        <f t="shared" si="65"/>
        <v>0.25174825174825166</v>
      </c>
      <c r="H4187" s="12" t="s">
        <v>60</v>
      </c>
      <c r="I4187" s="12" t="s">
        <v>60</v>
      </c>
      <c r="J4187" s="25" t="s">
        <v>60</v>
      </c>
    </row>
    <row r="4188" spans="2:10" ht="12.75">
      <c r="B4188" s="45" t="s">
        <v>5431</v>
      </c>
      <c r="C4188" s="8" t="s">
        <v>5430</v>
      </c>
      <c r="D4188" s="54" t="s">
        <v>5432</v>
      </c>
      <c r="E4188" s="70">
        <v>17900</v>
      </c>
      <c r="F4188" s="26">
        <v>14300</v>
      </c>
      <c r="G4188" s="12">
        <f t="shared" si="65"/>
        <v>0.25174825174825166</v>
      </c>
      <c r="H4188" s="12" t="s">
        <v>60</v>
      </c>
      <c r="I4188" s="12" t="s">
        <v>60</v>
      </c>
      <c r="J4188" s="25" t="s">
        <v>60</v>
      </c>
    </row>
    <row r="4189" spans="2:10" ht="12.75">
      <c r="B4189" s="45" t="s">
        <v>5436</v>
      </c>
      <c r="C4189" s="8" t="s">
        <v>5435</v>
      </c>
      <c r="D4189" s="54" t="s">
        <v>5437</v>
      </c>
      <c r="E4189" s="70">
        <v>17900</v>
      </c>
      <c r="F4189" s="26">
        <v>14300</v>
      </c>
      <c r="G4189" s="12">
        <f t="shared" si="65"/>
        <v>0.25174825174825166</v>
      </c>
      <c r="H4189" s="12" t="s">
        <v>60</v>
      </c>
      <c r="I4189" s="12" t="s">
        <v>60</v>
      </c>
      <c r="J4189" s="25" t="s">
        <v>60</v>
      </c>
    </row>
    <row r="4190" spans="2:10" ht="12.75">
      <c r="B4190" s="45" t="s">
        <v>5441</v>
      </c>
      <c r="C4190" s="8" t="s">
        <v>5440</v>
      </c>
      <c r="D4190" s="54" t="s">
        <v>5442</v>
      </c>
      <c r="E4190" s="70">
        <v>17900</v>
      </c>
      <c r="F4190" s="26">
        <v>14300</v>
      </c>
      <c r="G4190" s="12">
        <f t="shared" si="65"/>
        <v>0.25174825174825166</v>
      </c>
      <c r="H4190" s="12" t="s">
        <v>60</v>
      </c>
      <c r="I4190" s="12" t="s">
        <v>60</v>
      </c>
      <c r="J4190" s="25" t="s">
        <v>60</v>
      </c>
    </row>
    <row r="4191" spans="2:10" ht="12.75">
      <c r="B4191" s="45" t="s">
        <v>6295</v>
      </c>
      <c r="C4191" s="8" t="s">
        <v>6294</v>
      </c>
      <c r="D4191" s="54" t="s">
        <v>6296</v>
      </c>
      <c r="E4191" s="70">
        <v>17900</v>
      </c>
      <c r="F4191" s="26">
        <v>14300</v>
      </c>
      <c r="G4191" s="12">
        <f t="shared" si="65"/>
        <v>0.25174825174825166</v>
      </c>
      <c r="H4191" s="12" t="s">
        <v>60</v>
      </c>
      <c r="I4191" s="12" t="s">
        <v>60</v>
      </c>
      <c r="J4191" s="25" t="s">
        <v>60</v>
      </c>
    </row>
    <row r="4192" spans="2:10" ht="12.75">
      <c r="B4192" s="45" t="s">
        <v>6305</v>
      </c>
      <c r="C4192" s="8" t="s">
        <v>6304</v>
      </c>
      <c r="D4192" s="54" t="s">
        <v>6306</v>
      </c>
      <c r="E4192" s="70">
        <v>17900</v>
      </c>
      <c r="F4192" s="26">
        <v>14300</v>
      </c>
      <c r="G4192" s="12">
        <f t="shared" si="65"/>
        <v>0.25174825174825166</v>
      </c>
      <c r="H4192" s="12" t="s">
        <v>60</v>
      </c>
      <c r="I4192" s="12" t="s">
        <v>60</v>
      </c>
      <c r="J4192" s="25" t="s">
        <v>60</v>
      </c>
    </row>
    <row r="4193" spans="2:10" ht="12.75">
      <c r="B4193" s="45" t="s">
        <v>6310</v>
      </c>
      <c r="C4193" s="8" t="s">
        <v>6309</v>
      </c>
      <c r="D4193" s="54" t="s">
        <v>6311</v>
      </c>
      <c r="E4193" s="70">
        <v>17900</v>
      </c>
      <c r="F4193" s="26">
        <v>14300</v>
      </c>
      <c r="G4193" s="12">
        <f t="shared" si="65"/>
        <v>0.25174825174825166</v>
      </c>
      <c r="H4193" s="12" t="s">
        <v>60</v>
      </c>
      <c r="I4193" s="12" t="s">
        <v>60</v>
      </c>
      <c r="J4193" s="25" t="s">
        <v>60</v>
      </c>
    </row>
    <row r="4194" spans="2:10" ht="12.75">
      <c r="B4194" s="45" t="s">
        <v>6325</v>
      </c>
      <c r="C4194" s="8" t="s">
        <v>6324</v>
      </c>
      <c r="D4194" s="54" t="s">
        <v>6326</v>
      </c>
      <c r="E4194" s="70">
        <v>17900</v>
      </c>
      <c r="F4194" s="26">
        <v>14300</v>
      </c>
      <c r="G4194" s="12">
        <f t="shared" si="65"/>
        <v>0.25174825174825166</v>
      </c>
      <c r="H4194" s="12" t="s">
        <v>60</v>
      </c>
      <c r="I4194" s="12" t="s">
        <v>60</v>
      </c>
      <c r="J4194" s="25" t="s">
        <v>60</v>
      </c>
    </row>
    <row r="4195" spans="2:10" ht="12.75">
      <c r="B4195" s="45" t="s">
        <v>6335</v>
      </c>
      <c r="C4195" s="8" t="s">
        <v>6334</v>
      </c>
      <c r="D4195" s="54" t="s">
        <v>6336</v>
      </c>
      <c r="E4195" s="70">
        <v>17900</v>
      </c>
      <c r="F4195" s="26">
        <v>14300</v>
      </c>
      <c r="G4195" s="12">
        <f t="shared" si="65"/>
        <v>0.25174825174825166</v>
      </c>
      <c r="H4195" s="12" t="s">
        <v>60</v>
      </c>
      <c r="I4195" s="12" t="s">
        <v>60</v>
      </c>
      <c r="J4195" s="25" t="s">
        <v>60</v>
      </c>
    </row>
    <row r="4196" spans="2:10" ht="12.75">
      <c r="B4196" s="45" t="s">
        <v>6340</v>
      </c>
      <c r="C4196" s="8" t="s">
        <v>6339</v>
      </c>
      <c r="D4196" s="54" t="s">
        <v>6341</v>
      </c>
      <c r="E4196" s="70">
        <v>17900</v>
      </c>
      <c r="F4196" s="26">
        <v>14300</v>
      </c>
      <c r="G4196" s="12">
        <f t="shared" si="65"/>
        <v>0.25174825174825166</v>
      </c>
      <c r="H4196" s="12" t="s">
        <v>60</v>
      </c>
      <c r="I4196" s="12" t="s">
        <v>60</v>
      </c>
      <c r="J4196" s="25" t="s">
        <v>60</v>
      </c>
    </row>
    <row r="4197" spans="2:10" ht="12.75">
      <c r="B4197" s="46" t="s">
        <v>6659</v>
      </c>
      <c r="C4197" s="8" t="s">
        <v>6658</v>
      </c>
      <c r="D4197" s="54" t="s">
        <v>6660</v>
      </c>
      <c r="E4197" s="70">
        <v>17900</v>
      </c>
      <c r="F4197" s="26">
        <v>14300</v>
      </c>
      <c r="G4197" s="12">
        <f t="shared" si="65"/>
        <v>0.25174825174825166</v>
      </c>
      <c r="H4197" s="12" t="s">
        <v>6662</v>
      </c>
      <c r="I4197" s="12" t="s">
        <v>30624</v>
      </c>
      <c r="J4197" s="25" t="s">
        <v>60</v>
      </c>
    </row>
    <row r="4198" spans="2:10" ht="12.75">
      <c r="B4198" s="46" t="s">
        <v>6728</v>
      </c>
      <c r="C4198" s="8" t="s">
        <v>6727</v>
      </c>
      <c r="D4198" s="54" t="s">
        <v>6729</v>
      </c>
      <c r="E4198" s="70">
        <v>17900</v>
      </c>
      <c r="F4198" s="26">
        <v>14300</v>
      </c>
      <c r="G4198" s="12">
        <f t="shared" si="65"/>
        <v>0.25174825174825166</v>
      </c>
      <c r="H4198" s="12" t="s">
        <v>6662</v>
      </c>
      <c r="I4198" s="12" t="s">
        <v>30625</v>
      </c>
      <c r="J4198" s="25" t="s">
        <v>60</v>
      </c>
    </row>
    <row r="4199" spans="2:10" ht="12.75">
      <c r="B4199" s="72" t="s">
        <v>10104</v>
      </c>
      <c r="C4199" s="8" t="s">
        <v>24573</v>
      </c>
      <c r="D4199" s="54" t="s">
        <v>10105</v>
      </c>
      <c r="E4199" s="70">
        <v>17900</v>
      </c>
      <c r="F4199" s="26">
        <v>14346</v>
      </c>
      <c r="G4199" s="12">
        <f t="shared" si="65"/>
        <v>0.24773456015614115</v>
      </c>
      <c r="H4199" s="12" t="s">
        <v>60</v>
      </c>
      <c r="I4199" s="12" t="s">
        <v>30626</v>
      </c>
      <c r="J4199" s="25" t="s">
        <v>60</v>
      </c>
    </row>
    <row r="4200" spans="2:10" ht="12.75">
      <c r="B4200" s="72" t="s">
        <v>17491</v>
      </c>
      <c r="C4200" s="8" t="s">
        <v>26059</v>
      </c>
      <c r="D4200" s="54" t="s">
        <v>17492</v>
      </c>
      <c r="E4200" s="70">
        <v>18000</v>
      </c>
      <c r="F4200" s="26">
        <v>14388</v>
      </c>
      <c r="G4200" s="12">
        <f t="shared" si="65"/>
        <v>0.25104253544620514</v>
      </c>
      <c r="H4200" s="12" t="s">
        <v>31911</v>
      </c>
      <c r="I4200" s="12" t="s">
        <v>30627</v>
      </c>
      <c r="J4200" s="25" t="s">
        <v>60</v>
      </c>
    </row>
    <row r="4201" spans="2:10" ht="12.75">
      <c r="B4201" s="45" t="s">
        <v>860</v>
      </c>
      <c r="C4201" s="8" t="s">
        <v>859</v>
      </c>
      <c r="D4201" s="54" t="s">
        <v>861</v>
      </c>
      <c r="E4201" s="70">
        <v>17990</v>
      </c>
      <c r="F4201" s="26">
        <v>14490</v>
      </c>
      <c r="G4201" s="12">
        <f t="shared" si="65"/>
        <v>0.24154589371980673</v>
      </c>
      <c r="H4201" s="12" t="s">
        <v>864</v>
      </c>
      <c r="I4201" s="12" t="s">
        <v>30628</v>
      </c>
      <c r="J4201" s="25" t="s">
        <v>60</v>
      </c>
    </row>
    <row r="4202" spans="2:10" ht="12.75">
      <c r="B4202" s="45" t="s">
        <v>1565</v>
      </c>
      <c r="C4202" s="8" t="s">
        <v>1564</v>
      </c>
      <c r="D4202" s="54" t="s">
        <v>1566</v>
      </c>
      <c r="E4202" s="70">
        <v>17990</v>
      </c>
      <c r="F4202" s="26">
        <v>14490</v>
      </c>
      <c r="G4202" s="12">
        <f t="shared" si="65"/>
        <v>0.24154589371980673</v>
      </c>
      <c r="H4202" s="12" t="s">
        <v>1569</v>
      </c>
      <c r="I4202" s="12" t="s">
        <v>30629</v>
      </c>
      <c r="J4202" s="25" t="s">
        <v>60</v>
      </c>
    </row>
    <row r="4203" spans="2:10" ht="12.75">
      <c r="B4203" s="45" t="s">
        <v>1625</v>
      </c>
      <c r="C4203" s="8" t="s">
        <v>1624</v>
      </c>
      <c r="D4203" s="54" t="s">
        <v>1626</v>
      </c>
      <c r="E4203" s="70">
        <v>17990</v>
      </c>
      <c r="F4203" s="26">
        <v>14490</v>
      </c>
      <c r="G4203" s="12">
        <f t="shared" si="65"/>
        <v>0.24154589371980673</v>
      </c>
      <c r="H4203" s="12" t="s">
        <v>1629</v>
      </c>
      <c r="I4203" s="12" t="s">
        <v>30630</v>
      </c>
      <c r="J4203" s="25" t="s">
        <v>60</v>
      </c>
    </row>
    <row r="4204" spans="2:10" ht="12.75">
      <c r="B4204" s="72" t="s">
        <v>22583</v>
      </c>
      <c r="C4204" s="8" t="s">
        <v>26926</v>
      </c>
      <c r="D4204" s="54" t="s">
        <v>22584</v>
      </c>
      <c r="E4204" s="70">
        <v>18000</v>
      </c>
      <c r="F4204" s="26">
        <v>14438</v>
      </c>
      <c r="G4204" s="12">
        <f t="shared" si="65"/>
        <v>0.24671007064690409</v>
      </c>
      <c r="H4204" s="12" t="s">
        <v>32028</v>
      </c>
      <c r="I4204" s="12" t="s">
        <v>30631</v>
      </c>
      <c r="J4204" s="25" t="s">
        <v>60</v>
      </c>
    </row>
    <row r="4205" spans="2:10" ht="12.75">
      <c r="B4205" s="72" t="s">
        <v>24381</v>
      </c>
      <c r="C4205" s="8" t="s">
        <v>60</v>
      </c>
      <c r="D4205" s="54" t="s">
        <v>24382</v>
      </c>
      <c r="E4205" s="70">
        <v>18000</v>
      </c>
      <c r="F4205" s="26">
        <v>14438</v>
      </c>
      <c r="G4205" s="12">
        <f t="shared" si="65"/>
        <v>0.24671007064690409</v>
      </c>
      <c r="H4205" s="12" t="s">
        <v>60</v>
      </c>
      <c r="I4205" s="12" t="s">
        <v>60</v>
      </c>
      <c r="J4205" s="25" t="s">
        <v>60</v>
      </c>
    </row>
    <row r="4206" spans="2:10" ht="12.75">
      <c r="B4206" s="45" t="s">
        <v>5416</v>
      </c>
      <c r="C4206" s="8" t="s">
        <v>5415</v>
      </c>
      <c r="D4206" s="54" t="s">
        <v>5417</v>
      </c>
      <c r="E4206" s="70">
        <v>18100</v>
      </c>
      <c r="F4206" s="26">
        <v>14500</v>
      </c>
      <c r="G4206" s="12">
        <f t="shared" si="65"/>
        <v>0.24827586206896557</v>
      </c>
      <c r="H4206" s="12" t="s">
        <v>60</v>
      </c>
      <c r="I4206" s="12" t="s">
        <v>60</v>
      </c>
      <c r="J4206" s="25" t="s">
        <v>60</v>
      </c>
    </row>
    <row r="4207" spans="2:10" ht="12.75">
      <c r="B4207" s="45" t="s">
        <v>5421</v>
      </c>
      <c r="C4207" s="8" t="s">
        <v>5420</v>
      </c>
      <c r="D4207" s="54" t="s">
        <v>5422</v>
      </c>
      <c r="E4207" s="70">
        <v>18100</v>
      </c>
      <c r="F4207" s="26">
        <v>14500</v>
      </c>
      <c r="G4207" s="12">
        <f t="shared" si="65"/>
        <v>0.24827586206896557</v>
      </c>
      <c r="H4207" s="12" t="s">
        <v>60</v>
      </c>
      <c r="I4207" s="12" t="s">
        <v>60</v>
      </c>
      <c r="J4207" s="25" t="s">
        <v>60</v>
      </c>
    </row>
    <row r="4208" spans="2:10" ht="12.75">
      <c r="B4208" s="45" t="s">
        <v>5426</v>
      </c>
      <c r="C4208" s="8" t="s">
        <v>5425</v>
      </c>
      <c r="D4208" s="54" t="s">
        <v>5427</v>
      </c>
      <c r="E4208" s="70">
        <v>18100</v>
      </c>
      <c r="F4208" s="26">
        <v>14500</v>
      </c>
      <c r="G4208" s="12">
        <f t="shared" si="65"/>
        <v>0.24827586206896557</v>
      </c>
      <c r="H4208" s="12" t="s">
        <v>60</v>
      </c>
      <c r="I4208" s="12" t="s">
        <v>60</v>
      </c>
      <c r="J4208" s="25" t="s">
        <v>60</v>
      </c>
    </row>
    <row r="4209" spans="2:10" ht="12.75">
      <c r="B4209" s="72" t="s">
        <v>10092</v>
      </c>
      <c r="C4209" s="8" t="s">
        <v>24571</v>
      </c>
      <c r="D4209" s="54" t="s">
        <v>10093</v>
      </c>
      <c r="E4209" s="70">
        <v>18200</v>
      </c>
      <c r="F4209" s="26">
        <v>14564</v>
      </c>
      <c r="G4209" s="12">
        <f t="shared" si="65"/>
        <v>0.24965668772315297</v>
      </c>
      <c r="H4209" s="12" t="s">
        <v>60</v>
      </c>
      <c r="I4209" s="12" t="s">
        <v>30632</v>
      </c>
      <c r="J4209" s="25" t="s">
        <v>60</v>
      </c>
    </row>
    <row r="4210" spans="2:10" ht="12.75">
      <c r="B4210" s="72" t="s">
        <v>11042</v>
      </c>
      <c r="C4210" s="8">
        <v>4932478671</v>
      </c>
      <c r="D4210" s="54" t="s">
        <v>11043</v>
      </c>
      <c r="E4210" s="70">
        <v>18100</v>
      </c>
      <c r="F4210" s="26">
        <v>14500</v>
      </c>
      <c r="G4210" s="12">
        <f t="shared" si="65"/>
        <v>0.24827586206896557</v>
      </c>
      <c r="H4210" s="12" t="s">
        <v>60</v>
      </c>
      <c r="I4210" s="12" t="s">
        <v>60</v>
      </c>
      <c r="J4210" s="25" t="s">
        <v>60</v>
      </c>
    </row>
    <row r="4211" spans="2:10" ht="12.75">
      <c r="B4211" s="72" t="s">
        <v>11989</v>
      </c>
      <c r="C4211" s="8" t="s">
        <v>24899</v>
      </c>
      <c r="D4211" s="54" t="s">
        <v>11990</v>
      </c>
      <c r="E4211" s="70">
        <v>18100</v>
      </c>
      <c r="F4211" s="26">
        <v>14504</v>
      </c>
      <c r="G4211" s="12">
        <f t="shared" si="65"/>
        <v>0.24793160507446221</v>
      </c>
      <c r="H4211" s="12" t="s">
        <v>60</v>
      </c>
      <c r="I4211" s="12" t="s">
        <v>30633</v>
      </c>
      <c r="J4211" s="25" t="s">
        <v>60</v>
      </c>
    </row>
    <row r="4212" spans="2:10" ht="12.75">
      <c r="B4212" s="72" t="s">
        <v>17495</v>
      </c>
      <c r="C4212" s="8" t="s">
        <v>26060</v>
      </c>
      <c r="D4212" s="54" t="s">
        <v>17496</v>
      </c>
      <c r="E4212" s="70">
        <v>18200</v>
      </c>
      <c r="F4212" s="26">
        <v>14589</v>
      </c>
      <c r="G4212" s="12">
        <f t="shared" si="65"/>
        <v>0.24751525121667006</v>
      </c>
      <c r="H4212" s="12" t="s">
        <v>32037</v>
      </c>
      <c r="I4212" s="12" t="s">
        <v>30634</v>
      </c>
      <c r="J4212" s="25" t="s">
        <v>60</v>
      </c>
    </row>
    <row r="4213" spans="2:10" ht="12.75">
      <c r="B4213" s="45" t="s">
        <v>4285</v>
      </c>
      <c r="C4213" s="8" t="s">
        <v>4284</v>
      </c>
      <c r="D4213" s="54" t="s">
        <v>4286</v>
      </c>
      <c r="E4213" s="70">
        <v>18400</v>
      </c>
      <c r="F4213" s="26">
        <v>14700</v>
      </c>
      <c r="G4213" s="12">
        <f t="shared" si="65"/>
        <v>0.2517006802721089</v>
      </c>
      <c r="H4213" s="12" t="s">
        <v>4288</v>
      </c>
      <c r="I4213" s="12" t="s">
        <v>30635</v>
      </c>
      <c r="J4213" s="25" t="s">
        <v>60</v>
      </c>
    </row>
    <row r="4214" spans="2:10" ht="12.75">
      <c r="B4214" s="72" t="s">
        <v>14869</v>
      </c>
      <c r="C4214" s="8" t="s">
        <v>25441</v>
      </c>
      <c r="D4214" s="54" t="s">
        <v>14870</v>
      </c>
      <c r="E4214" s="70">
        <v>18400</v>
      </c>
      <c r="F4214" s="26">
        <v>14742</v>
      </c>
      <c r="G4214" s="12">
        <f t="shared" si="65"/>
        <v>0.24813458146791478</v>
      </c>
      <c r="H4214" s="12" t="s">
        <v>32013</v>
      </c>
      <c r="I4214" s="12" t="s">
        <v>30636</v>
      </c>
      <c r="J4214" s="25" t="s">
        <v>60</v>
      </c>
    </row>
    <row r="4215" spans="2:10" ht="12.75">
      <c r="B4215" s="72" t="s">
        <v>17499</v>
      </c>
      <c r="C4215" s="8" t="s">
        <v>26061</v>
      </c>
      <c r="D4215" s="54" t="s">
        <v>17500</v>
      </c>
      <c r="E4215" s="70">
        <v>18300</v>
      </c>
      <c r="F4215" s="26">
        <v>14665</v>
      </c>
      <c r="G4215" s="12">
        <f t="shared" si="65"/>
        <v>0.2478690760313671</v>
      </c>
      <c r="H4215" s="12" t="s">
        <v>60</v>
      </c>
      <c r="I4215" s="12" t="s">
        <v>30637</v>
      </c>
      <c r="J4215" s="25" t="s">
        <v>60</v>
      </c>
    </row>
    <row r="4216" spans="2:10" ht="12.75">
      <c r="B4216" s="72" t="s">
        <v>14873</v>
      </c>
      <c r="C4216" s="8" t="s">
        <v>25442</v>
      </c>
      <c r="D4216" s="54" t="s">
        <v>14874</v>
      </c>
      <c r="E4216" s="70">
        <v>18400</v>
      </c>
      <c r="F4216" s="26">
        <v>14749</v>
      </c>
      <c r="G4216" s="12">
        <f t="shared" si="65"/>
        <v>0.24754220625127132</v>
      </c>
      <c r="H4216" s="12" t="s">
        <v>31950</v>
      </c>
      <c r="I4216" s="12" t="s">
        <v>30638</v>
      </c>
      <c r="J4216" s="25" t="s">
        <v>60</v>
      </c>
    </row>
    <row r="4217" spans="2:10" ht="12.75">
      <c r="B4217" s="72" t="s">
        <v>14877</v>
      </c>
      <c r="C4217" s="8" t="s">
        <v>25443</v>
      </c>
      <c r="D4217" s="54" t="s">
        <v>14878</v>
      </c>
      <c r="E4217" s="70">
        <v>18500</v>
      </c>
      <c r="F4217" s="26">
        <v>14808</v>
      </c>
      <c r="G4217" s="12">
        <f t="shared" si="65"/>
        <v>0.24932468935710417</v>
      </c>
      <c r="H4217" s="12" t="s">
        <v>32083</v>
      </c>
      <c r="I4217" s="12" t="s">
        <v>30639</v>
      </c>
      <c r="J4217" s="25" t="s">
        <v>60</v>
      </c>
    </row>
    <row r="4218" spans="2:10" ht="12.75">
      <c r="B4218" s="72" t="s">
        <v>17503</v>
      </c>
      <c r="C4218" s="8" t="s">
        <v>26062</v>
      </c>
      <c r="D4218" s="54" t="s">
        <v>17504</v>
      </c>
      <c r="E4218" s="70">
        <v>18600</v>
      </c>
      <c r="F4218" s="26">
        <v>14859</v>
      </c>
      <c r="G4218" s="12">
        <f t="shared" si="65"/>
        <v>0.25176660609731472</v>
      </c>
      <c r="H4218" s="12" t="s">
        <v>60</v>
      </c>
      <c r="I4218" s="12" t="s">
        <v>60</v>
      </c>
      <c r="J4218" s="25" t="s">
        <v>60</v>
      </c>
    </row>
    <row r="4219" spans="2:10" ht="12.75">
      <c r="B4219" s="72" t="s">
        <v>17507</v>
      </c>
      <c r="C4219" s="8" t="s">
        <v>26063</v>
      </c>
      <c r="D4219" s="54" t="s">
        <v>17508</v>
      </c>
      <c r="E4219" s="70">
        <v>18600</v>
      </c>
      <c r="F4219" s="26">
        <v>14881</v>
      </c>
      <c r="G4219" s="12">
        <f t="shared" si="65"/>
        <v>0.24991600026879923</v>
      </c>
      <c r="H4219" s="12" t="s">
        <v>32037</v>
      </c>
      <c r="I4219" s="12" t="s">
        <v>30640</v>
      </c>
      <c r="J4219" s="25" t="s">
        <v>60</v>
      </c>
    </row>
    <row r="4220" spans="2:10" ht="12.75">
      <c r="B4220" s="72" t="s">
        <v>11993</v>
      </c>
      <c r="C4220" s="8" t="s">
        <v>24900</v>
      </c>
      <c r="D4220" s="54" t="s">
        <v>11994</v>
      </c>
      <c r="E4220" s="70">
        <v>18700</v>
      </c>
      <c r="F4220" s="26">
        <v>14964</v>
      </c>
      <c r="G4220" s="12">
        <f t="shared" si="65"/>
        <v>0.24966586474204755</v>
      </c>
      <c r="H4220" s="12" t="s">
        <v>60</v>
      </c>
      <c r="I4220" s="12" t="s">
        <v>30641</v>
      </c>
      <c r="J4220" s="25" t="s">
        <v>60</v>
      </c>
    </row>
    <row r="4221" spans="2:10" ht="12.75">
      <c r="B4221" s="72" t="s">
        <v>11997</v>
      </c>
      <c r="C4221" s="8" t="s">
        <v>24901</v>
      </c>
      <c r="D4221" s="54" t="s">
        <v>11998</v>
      </c>
      <c r="E4221" s="70">
        <v>18700</v>
      </c>
      <c r="F4221" s="26">
        <v>14999</v>
      </c>
      <c r="G4221" s="12">
        <f t="shared" si="65"/>
        <v>0.24674978331888786</v>
      </c>
      <c r="H4221" s="12" t="s">
        <v>60</v>
      </c>
      <c r="I4221" s="12" t="s">
        <v>30642</v>
      </c>
      <c r="J4221" s="25" t="s">
        <v>60</v>
      </c>
    </row>
    <row r="4222" spans="2:10" ht="12.75">
      <c r="B4222" s="72" t="s">
        <v>14881</v>
      </c>
      <c r="C4222" s="8" t="s">
        <v>25444</v>
      </c>
      <c r="D4222" s="54" t="s">
        <v>14882</v>
      </c>
      <c r="E4222" s="70">
        <v>18700</v>
      </c>
      <c r="F4222" s="26">
        <v>14983</v>
      </c>
      <c r="G4222" s="12">
        <f t="shared" si="65"/>
        <v>0.24808115864646596</v>
      </c>
      <c r="H4222" s="12" t="s">
        <v>31950</v>
      </c>
      <c r="I4222" s="12" t="s">
        <v>30643</v>
      </c>
      <c r="J4222" s="25" t="s">
        <v>60</v>
      </c>
    </row>
    <row r="4223" spans="2:10" ht="12.75">
      <c r="B4223" s="72" t="s">
        <v>21671</v>
      </c>
      <c r="C4223" s="8" t="s">
        <v>26766</v>
      </c>
      <c r="D4223" s="54" t="s">
        <v>21672</v>
      </c>
      <c r="E4223" s="70">
        <v>18700</v>
      </c>
      <c r="F4223" s="26">
        <v>14964</v>
      </c>
      <c r="G4223" s="12">
        <f t="shared" si="65"/>
        <v>0.24966586474204755</v>
      </c>
      <c r="H4223" s="12" t="s">
        <v>32091</v>
      </c>
      <c r="I4223" s="12" t="s">
        <v>30644</v>
      </c>
      <c r="J4223" s="25" t="s">
        <v>60</v>
      </c>
    </row>
    <row r="4224" spans="2:10" ht="12.75">
      <c r="B4224" s="72" t="s">
        <v>21675</v>
      </c>
      <c r="C4224" s="8" t="s">
        <v>26766</v>
      </c>
      <c r="D4224" s="54" t="s">
        <v>21676</v>
      </c>
      <c r="E4224" s="70">
        <v>18700</v>
      </c>
      <c r="F4224" s="26">
        <v>14964</v>
      </c>
      <c r="G4224" s="12">
        <f t="shared" si="65"/>
        <v>0.24966586474204755</v>
      </c>
      <c r="H4224" s="12" t="s">
        <v>32091</v>
      </c>
      <c r="I4224" s="12" t="s">
        <v>30645</v>
      </c>
      <c r="J4224" s="25" t="s">
        <v>60</v>
      </c>
    </row>
    <row r="4225" spans="2:10" ht="12.75">
      <c r="B4225" s="46" t="s">
        <v>6708</v>
      </c>
      <c r="C4225" s="8" t="s">
        <v>6707</v>
      </c>
      <c r="D4225" s="54" t="s">
        <v>6709</v>
      </c>
      <c r="E4225" s="70">
        <v>18800</v>
      </c>
      <c r="F4225" s="26">
        <v>15000</v>
      </c>
      <c r="G4225" s="12">
        <f t="shared" si="65"/>
        <v>0.25333333333333341</v>
      </c>
      <c r="H4225" s="12" t="s">
        <v>6674</v>
      </c>
      <c r="I4225" s="12" t="s">
        <v>30646</v>
      </c>
      <c r="J4225" s="25" t="s">
        <v>60</v>
      </c>
    </row>
    <row r="4226" spans="2:10" ht="12.75">
      <c r="B4226" s="45" t="s">
        <v>670</v>
      </c>
      <c r="C4226" s="8" t="s">
        <v>669</v>
      </c>
      <c r="D4226" s="54" t="s">
        <v>671</v>
      </c>
      <c r="E4226" s="70">
        <v>18700</v>
      </c>
      <c r="F4226" s="26">
        <v>14990</v>
      </c>
      <c r="G4226" s="12">
        <f t="shared" ref="G4226:G4289" si="66">IFERROR(E4226/F4226-1,0)</f>
        <v>0.24749833222148099</v>
      </c>
      <c r="H4226" s="12" t="s">
        <v>674</v>
      </c>
      <c r="I4226" s="12" t="s">
        <v>30647</v>
      </c>
      <c r="J4226" s="25" t="s">
        <v>60</v>
      </c>
    </row>
    <row r="4227" spans="2:10" ht="12.75">
      <c r="B4227" s="45" t="s">
        <v>2964</v>
      </c>
      <c r="C4227" s="8" t="s">
        <v>2963</v>
      </c>
      <c r="D4227" s="54" t="s">
        <v>2965</v>
      </c>
      <c r="E4227" s="70">
        <v>18700</v>
      </c>
      <c r="F4227" s="26">
        <v>14990</v>
      </c>
      <c r="G4227" s="12">
        <f t="shared" si="66"/>
        <v>0.24749833222148099</v>
      </c>
      <c r="H4227" s="12" t="s">
        <v>2968</v>
      </c>
      <c r="I4227" s="12" t="s">
        <v>30648</v>
      </c>
      <c r="J4227" s="25" t="s">
        <v>60</v>
      </c>
    </row>
    <row r="4228" spans="2:10" ht="12.75">
      <c r="B4228" s="45" t="s">
        <v>4012</v>
      </c>
      <c r="C4228" s="8" t="s">
        <v>4011</v>
      </c>
      <c r="D4228" s="54" t="s">
        <v>4013</v>
      </c>
      <c r="E4228" s="70">
        <v>18700</v>
      </c>
      <c r="F4228" s="26">
        <v>14990</v>
      </c>
      <c r="G4228" s="12">
        <f t="shared" si="66"/>
        <v>0.24749833222148099</v>
      </c>
      <c r="H4228" s="12" t="s">
        <v>4016</v>
      </c>
      <c r="I4228" s="12" t="s">
        <v>30649</v>
      </c>
      <c r="J4228" s="25" t="s">
        <v>60</v>
      </c>
    </row>
    <row r="4229" spans="2:10" ht="12.75">
      <c r="B4229" s="45" t="s">
        <v>7548</v>
      </c>
      <c r="C4229" s="8" t="s">
        <v>7547</v>
      </c>
      <c r="D4229" s="54" t="s">
        <v>7549</v>
      </c>
      <c r="E4229" s="70">
        <v>18700</v>
      </c>
      <c r="F4229" s="26">
        <v>14990</v>
      </c>
      <c r="G4229" s="12">
        <f t="shared" si="66"/>
        <v>0.24749833222148099</v>
      </c>
      <c r="H4229" s="12" t="s">
        <v>7552</v>
      </c>
      <c r="I4229" s="12" t="s">
        <v>30650</v>
      </c>
      <c r="J4229" s="25" t="s">
        <v>60</v>
      </c>
    </row>
    <row r="4230" spans="2:10" ht="12.75">
      <c r="B4230" s="45" t="s">
        <v>7588</v>
      </c>
      <c r="C4230" s="8" t="s">
        <v>7587</v>
      </c>
      <c r="D4230" s="54" t="s">
        <v>7589</v>
      </c>
      <c r="E4230" s="70">
        <v>18700</v>
      </c>
      <c r="F4230" s="26">
        <v>14990</v>
      </c>
      <c r="G4230" s="12">
        <f t="shared" si="66"/>
        <v>0.24749833222148099</v>
      </c>
      <c r="H4230" s="12" t="s">
        <v>60</v>
      </c>
      <c r="I4230" s="12" t="s">
        <v>60</v>
      </c>
      <c r="J4230" s="25" t="s">
        <v>60</v>
      </c>
    </row>
    <row r="4231" spans="2:10" ht="12.75">
      <c r="B4231" s="45" t="s">
        <v>7594</v>
      </c>
      <c r="C4231" s="8" t="s">
        <v>7593</v>
      </c>
      <c r="D4231" s="54" t="s">
        <v>7595</v>
      </c>
      <c r="E4231" s="70">
        <v>18700</v>
      </c>
      <c r="F4231" s="26">
        <v>14990</v>
      </c>
      <c r="G4231" s="12">
        <f t="shared" si="66"/>
        <v>0.24749833222148099</v>
      </c>
      <c r="H4231" s="12" t="s">
        <v>7598</v>
      </c>
      <c r="I4231" s="12" t="s">
        <v>30651</v>
      </c>
      <c r="J4231" s="25" t="s">
        <v>60</v>
      </c>
    </row>
    <row r="4232" spans="2:10" ht="12.75">
      <c r="B4232" s="45" t="s">
        <v>8047</v>
      </c>
      <c r="C4232" s="8" t="s">
        <v>8046</v>
      </c>
      <c r="D4232" s="54" t="s">
        <v>8048</v>
      </c>
      <c r="E4232" s="70">
        <v>18700</v>
      </c>
      <c r="F4232" s="26">
        <v>14990</v>
      </c>
      <c r="G4232" s="12">
        <f t="shared" si="66"/>
        <v>0.24749833222148099</v>
      </c>
      <c r="H4232" s="12" t="s">
        <v>8051</v>
      </c>
      <c r="I4232" s="12" t="s">
        <v>30652</v>
      </c>
      <c r="J4232" s="25" t="s">
        <v>60</v>
      </c>
    </row>
    <row r="4233" spans="2:10" ht="12.75">
      <c r="B4233" s="45" t="s">
        <v>8054</v>
      </c>
      <c r="C4233" s="8" t="s">
        <v>8053</v>
      </c>
      <c r="D4233" s="54" t="s">
        <v>8055</v>
      </c>
      <c r="E4233" s="70">
        <v>18700</v>
      </c>
      <c r="F4233" s="26">
        <v>14990</v>
      </c>
      <c r="G4233" s="12">
        <f t="shared" si="66"/>
        <v>0.24749833222148099</v>
      </c>
      <c r="H4233" s="12" t="s">
        <v>8051</v>
      </c>
      <c r="I4233" s="12" t="s">
        <v>30653</v>
      </c>
      <c r="J4233" s="25" t="s">
        <v>60</v>
      </c>
    </row>
    <row r="4234" spans="2:10" ht="12.75">
      <c r="B4234" s="45" t="s">
        <v>8415</v>
      </c>
      <c r="C4234" s="8" t="s">
        <v>8414</v>
      </c>
      <c r="D4234" s="54" t="s">
        <v>8416</v>
      </c>
      <c r="E4234" s="70">
        <v>18700</v>
      </c>
      <c r="F4234" s="26">
        <v>14990</v>
      </c>
      <c r="G4234" s="12">
        <f t="shared" si="66"/>
        <v>0.24749833222148099</v>
      </c>
      <c r="H4234" s="12" t="s">
        <v>8419</v>
      </c>
      <c r="I4234" s="12" t="s">
        <v>30654</v>
      </c>
      <c r="J4234" s="25" t="s">
        <v>60</v>
      </c>
    </row>
    <row r="4235" spans="2:10" ht="12.75">
      <c r="B4235" s="45" t="s">
        <v>8430</v>
      </c>
      <c r="C4235" s="8" t="s">
        <v>8429</v>
      </c>
      <c r="D4235" s="54" t="s">
        <v>8431</v>
      </c>
      <c r="E4235" s="70">
        <v>18700</v>
      </c>
      <c r="F4235" s="26">
        <v>14990</v>
      </c>
      <c r="G4235" s="12">
        <f t="shared" si="66"/>
        <v>0.24749833222148099</v>
      </c>
      <c r="H4235" s="12" t="s">
        <v>8434</v>
      </c>
      <c r="I4235" s="12" t="s">
        <v>30655</v>
      </c>
      <c r="J4235" s="25" t="s">
        <v>60</v>
      </c>
    </row>
    <row r="4236" spans="2:10" ht="12.75">
      <c r="B4236" s="72" t="s">
        <v>21679</v>
      </c>
      <c r="C4236" s="8" t="s">
        <v>26766</v>
      </c>
      <c r="D4236" s="54" t="s">
        <v>21680</v>
      </c>
      <c r="E4236" s="70">
        <v>18900</v>
      </c>
      <c r="F4236" s="26">
        <v>15095</v>
      </c>
      <c r="G4236" s="12">
        <f t="shared" si="66"/>
        <v>0.25207022192779061</v>
      </c>
      <c r="H4236" s="12" t="s">
        <v>32091</v>
      </c>
      <c r="I4236" s="12" t="s">
        <v>30656</v>
      </c>
      <c r="J4236" s="25" t="s">
        <v>60</v>
      </c>
    </row>
    <row r="4237" spans="2:10" ht="12.75">
      <c r="B4237" s="45" t="s">
        <v>4422</v>
      </c>
      <c r="C4237" s="8" t="s">
        <v>4421</v>
      </c>
      <c r="D4237" s="54" t="s">
        <v>4423</v>
      </c>
      <c r="E4237" s="70">
        <v>19000</v>
      </c>
      <c r="F4237" s="26">
        <v>15200</v>
      </c>
      <c r="G4237" s="12">
        <f t="shared" si="66"/>
        <v>0.25</v>
      </c>
      <c r="H4237" s="12" t="s">
        <v>4335</v>
      </c>
      <c r="I4237" s="12" t="s">
        <v>30657</v>
      </c>
      <c r="J4237" s="25" t="s">
        <v>60</v>
      </c>
    </row>
    <row r="4238" spans="2:10" ht="12.75">
      <c r="B4238" s="45" t="s">
        <v>5967</v>
      </c>
      <c r="C4238" s="8" t="s">
        <v>5966</v>
      </c>
      <c r="D4238" s="54" t="s">
        <v>5968</v>
      </c>
      <c r="E4238" s="70">
        <v>19000</v>
      </c>
      <c r="F4238" s="26">
        <v>15200</v>
      </c>
      <c r="G4238" s="12">
        <f t="shared" si="66"/>
        <v>0.25</v>
      </c>
      <c r="H4238" s="12" t="s">
        <v>5954</v>
      </c>
      <c r="I4238" s="12" t="s">
        <v>30658</v>
      </c>
      <c r="J4238" s="25" t="s">
        <v>60</v>
      </c>
    </row>
    <row r="4239" spans="2:10" ht="12.75">
      <c r="B4239" s="72" t="s">
        <v>14893</v>
      </c>
      <c r="C4239" s="8" t="s">
        <v>25117</v>
      </c>
      <c r="D4239" s="54" t="s">
        <v>14894</v>
      </c>
      <c r="E4239" s="70">
        <v>19100</v>
      </c>
      <c r="F4239" s="26">
        <v>15252</v>
      </c>
      <c r="G4239" s="12">
        <f t="shared" si="66"/>
        <v>0.25229478101232616</v>
      </c>
      <c r="H4239" s="12" t="s">
        <v>32092</v>
      </c>
      <c r="I4239" s="12" t="s">
        <v>30659</v>
      </c>
      <c r="J4239" s="25" t="s">
        <v>60</v>
      </c>
    </row>
    <row r="4240" spans="2:10" ht="12.75">
      <c r="B4240" s="45" t="s">
        <v>6520</v>
      </c>
      <c r="C4240" s="8" t="s">
        <v>6519</v>
      </c>
      <c r="D4240" s="54" t="s">
        <v>6521</v>
      </c>
      <c r="E4240" s="70">
        <v>19100</v>
      </c>
      <c r="F4240" s="26">
        <v>15300</v>
      </c>
      <c r="G4240" s="12">
        <f t="shared" si="66"/>
        <v>0.24836601307189543</v>
      </c>
      <c r="H4240" s="12" t="s">
        <v>6523</v>
      </c>
      <c r="I4240" s="12" t="s">
        <v>30660</v>
      </c>
      <c r="J4240" s="25" t="s">
        <v>60</v>
      </c>
    </row>
    <row r="4241" spans="2:10" ht="12.75">
      <c r="B4241" s="46" t="s">
        <v>6872</v>
      </c>
      <c r="C4241" s="8" t="s">
        <v>6871</v>
      </c>
      <c r="D4241" s="54" t="s">
        <v>6873</v>
      </c>
      <c r="E4241" s="70">
        <v>19100</v>
      </c>
      <c r="F4241" s="26">
        <v>15300</v>
      </c>
      <c r="G4241" s="12">
        <f t="shared" si="66"/>
        <v>0.24836601307189543</v>
      </c>
      <c r="H4241" s="12" t="s">
        <v>6864</v>
      </c>
      <c r="I4241" s="12" t="s">
        <v>30661</v>
      </c>
      <c r="J4241" s="25" t="s">
        <v>60</v>
      </c>
    </row>
    <row r="4242" spans="2:10" ht="12.75">
      <c r="B4242" s="72" t="s">
        <v>14885</v>
      </c>
      <c r="C4242" s="8" t="s">
        <v>25445</v>
      </c>
      <c r="D4242" s="54" t="s">
        <v>14886</v>
      </c>
      <c r="E4242" s="70">
        <v>19100</v>
      </c>
      <c r="F4242" s="26">
        <v>15266</v>
      </c>
      <c r="G4242" s="12">
        <f t="shared" si="66"/>
        <v>0.25114633826804655</v>
      </c>
      <c r="H4242" s="12" t="s">
        <v>32061</v>
      </c>
      <c r="I4242" s="12" t="s">
        <v>30662</v>
      </c>
      <c r="J4242" s="25" t="s">
        <v>60</v>
      </c>
    </row>
    <row r="4243" spans="2:10" ht="12.75">
      <c r="B4243" s="72" t="s">
        <v>14889</v>
      </c>
      <c r="C4243" s="8" t="s">
        <v>25446</v>
      </c>
      <c r="D4243" s="54" t="s">
        <v>14890</v>
      </c>
      <c r="E4243" s="70">
        <v>19100</v>
      </c>
      <c r="F4243" s="26">
        <v>15276</v>
      </c>
      <c r="G4243" s="12">
        <f t="shared" si="66"/>
        <v>0.25032731081434934</v>
      </c>
      <c r="H4243" s="12" t="s">
        <v>31950</v>
      </c>
      <c r="I4243" s="12" t="s">
        <v>30663</v>
      </c>
      <c r="J4243" s="25" t="s">
        <v>60</v>
      </c>
    </row>
    <row r="4244" spans="2:10" ht="12.75">
      <c r="B4244" s="72" t="s">
        <v>22587</v>
      </c>
      <c r="C4244" s="8" t="s">
        <v>26927</v>
      </c>
      <c r="D4244" s="54" t="s">
        <v>22588</v>
      </c>
      <c r="E4244" s="70">
        <v>19100</v>
      </c>
      <c r="F4244" s="26">
        <v>15313</v>
      </c>
      <c r="G4244" s="12">
        <f t="shared" si="66"/>
        <v>0.24730621040945611</v>
      </c>
      <c r="H4244" s="12" t="s">
        <v>32028</v>
      </c>
      <c r="I4244" s="12" t="s">
        <v>30664</v>
      </c>
      <c r="J4244" s="25" t="s">
        <v>60</v>
      </c>
    </row>
    <row r="4245" spans="2:10" ht="12.75">
      <c r="B4245" s="45" t="s">
        <v>4818</v>
      </c>
      <c r="C4245" s="8" t="s">
        <v>4817</v>
      </c>
      <c r="D4245" s="54" t="s">
        <v>4819</v>
      </c>
      <c r="E4245" s="70">
        <v>19300</v>
      </c>
      <c r="F4245" s="26">
        <v>15400</v>
      </c>
      <c r="G4245" s="12">
        <f t="shared" si="66"/>
        <v>0.25324675324675328</v>
      </c>
      <c r="H4245" s="12" t="s">
        <v>4815</v>
      </c>
      <c r="I4245" s="12" t="s">
        <v>30665</v>
      </c>
      <c r="J4245" s="25" t="s">
        <v>60</v>
      </c>
    </row>
    <row r="4246" spans="2:10" ht="12.75">
      <c r="B4246" s="72" t="s">
        <v>21683</v>
      </c>
      <c r="C4246" s="8" t="s">
        <v>26766</v>
      </c>
      <c r="D4246" s="54" t="s">
        <v>21684</v>
      </c>
      <c r="E4246" s="70">
        <v>19200</v>
      </c>
      <c r="F4246" s="26">
        <v>15359</v>
      </c>
      <c r="G4246" s="12">
        <f t="shared" si="66"/>
        <v>0.25008138550686887</v>
      </c>
      <c r="H4246" s="12" t="s">
        <v>32091</v>
      </c>
      <c r="I4246" s="12" t="s">
        <v>30666</v>
      </c>
      <c r="J4246" s="25" t="s">
        <v>60</v>
      </c>
    </row>
    <row r="4247" spans="2:10" ht="12.75">
      <c r="B4247" s="45" t="s">
        <v>5951</v>
      </c>
      <c r="C4247" s="8" t="s">
        <v>5950</v>
      </c>
      <c r="D4247" s="54" t="s">
        <v>5952</v>
      </c>
      <c r="E4247" s="70">
        <v>19400</v>
      </c>
      <c r="F4247" s="26">
        <v>15500</v>
      </c>
      <c r="G4247" s="12">
        <f t="shared" si="66"/>
        <v>0.25161290322580654</v>
      </c>
      <c r="H4247" s="12" t="s">
        <v>5954</v>
      </c>
      <c r="I4247" s="12" t="s">
        <v>30667</v>
      </c>
      <c r="J4247" s="25" t="s">
        <v>60</v>
      </c>
    </row>
    <row r="4248" spans="2:10" ht="12.75">
      <c r="B4248" s="45" t="s">
        <v>5957</v>
      </c>
      <c r="C4248" s="8" t="s">
        <v>5956</v>
      </c>
      <c r="D4248" s="54" t="s">
        <v>5958</v>
      </c>
      <c r="E4248" s="70">
        <v>19400</v>
      </c>
      <c r="F4248" s="26">
        <v>15500</v>
      </c>
      <c r="G4248" s="12">
        <f t="shared" si="66"/>
        <v>0.25161290322580654</v>
      </c>
      <c r="H4248" s="12" t="s">
        <v>5954</v>
      </c>
      <c r="I4248" s="12" t="s">
        <v>30668</v>
      </c>
      <c r="J4248" s="25" t="s">
        <v>60</v>
      </c>
    </row>
    <row r="4249" spans="2:10" ht="12.75">
      <c r="B4249" s="45" t="s">
        <v>5962</v>
      </c>
      <c r="C4249" s="8" t="s">
        <v>5961</v>
      </c>
      <c r="D4249" s="54" t="s">
        <v>5963</v>
      </c>
      <c r="E4249" s="70">
        <v>19400</v>
      </c>
      <c r="F4249" s="26">
        <v>15500</v>
      </c>
      <c r="G4249" s="12">
        <f t="shared" si="66"/>
        <v>0.25161290322580654</v>
      </c>
      <c r="H4249" s="12" t="s">
        <v>5954</v>
      </c>
      <c r="I4249" s="12" t="s">
        <v>30669</v>
      </c>
      <c r="J4249" s="25" t="s">
        <v>60</v>
      </c>
    </row>
    <row r="4250" spans="2:10" ht="12.75">
      <c r="B4250" s="45" t="s">
        <v>5972</v>
      </c>
      <c r="C4250" s="8" t="s">
        <v>5971</v>
      </c>
      <c r="D4250" s="54" t="s">
        <v>5973</v>
      </c>
      <c r="E4250" s="70">
        <v>19400</v>
      </c>
      <c r="F4250" s="26">
        <v>15500</v>
      </c>
      <c r="G4250" s="12">
        <f t="shared" si="66"/>
        <v>0.25161290322580654</v>
      </c>
      <c r="H4250" s="12" t="s">
        <v>5954</v>
      </c>
      <c r="I4250" s="12" t="s">
        <v>30670</v>
      </c>
      <c r="J4250" s="25" t="s">
        <v>60</v>
      </c>
    </row>
    <row r="4251" spans="2:10" ht="12.75">
      <c r="B4251" s="72" t="s">
        <v>11091</v>
      </c>
      <c r="C4251" s="8" t="s">
        <v>24681</v>
      </c>
      <c r="D4251" s="54" t="s">
        <v>11092</v>
      </c>
      <c r="E4251" s="70">
        <v>19400</v>
      </c>
      <c r="F4251" s="26">
        <v>15490</v>
      </c>
      <c r="G4251" s="12">
        <f t="shared" si="66"/>
        <v>0.25242091672046474</v>
      </c>
      <c r="H4251" s="12" t="s">
        <v>32093</v>
      </c>
      <c r="I4251" s="12" t="s">
        <v>30671</v>
      </c>
      <c r="J4251" s="25" t="s">
        <v>60</v>
      </c>
    </row>
    <row r="4252" spans="2:10" ht="12.75">
      <c r="B4252" s="72" t="s">
        <v>11095</v>
      </c>
      <c r="C4252" s="8" t="s">
        <v>24682</v>
      </c>
      <c r="D4252" s="54" t="s">
        <v>11096</v>
      </c>
      <c r="E4252" s="70">
        <v>19400</v>
      </c>
      <c r="F4252" s="26">
        <v>15490</v>
      </c>
      <c r="G4252" s="12">
        <f t="shared" si="66"/>
        <v>0.25242091672046474</v>
      </c>
      <c r="H4252" s="12" t="s">
        <v>32093</v>
      </c>
      <c r="I4252" s="12" t="s">
        <v>30672</v>
      </c>
      <c r="J4252" s="25" t="s">
        <v>60</v>
      </c>
    </row>
    <row r="4253" spans="2:10" ht="12.75">
      <c r="B4253" s="72" t="s">
        <v>11099</v>
      </c>
      <c r="C4253" s="8" t="s">
        <v>24683</v>
      </c>
      <c r="D4253" s="54" t="s">
        <v>11100</v>
      </c>
      <c r="E4253" s="70">
        <v>19400</v>
      </c>
      <c r="F4253" s="26">
        <v>15490</v>
      </c>
      <c r="G4253" s="12">
        <f t="shared" si="66"/>
        <v>0.25242091672046474</v>
      </c>
      <c r="H4253" s="12" t="s">
        <v>32093</v>
      </c>
      <c r="I4253" s="12" t="s">
        <v>30673</v>
      </c>
      <c r="J4253" s="25" t="s">
        <v>60</v>
      </c>
    </row>
    <row r="4254" spans="2:10" ht="12.75">
      <c r="B4254" s="72" t="s">
        <v>11103</v>
      </c>
      <c r="C4254" s="8" t="s">
        <v>24684</v>
      </c>
      <c r="D4254" s="54" t="s">
        <v>11104</v>
      </c>
      <c r="E4254" s="70">
        <v>19400</v>
      </c>
      <c r="F4254" s="26">
        <v>15490</v>
      </c>
      <c r="G4254" s="12">
        <f t="shared" si="66"/>
        <v>0.25242091672046474</v>
      </c>
      <c r="H4254" s="12" t="s">
        <v>32093</v>
      </c>
      <c r="I4254" s="12" t="s">
        <v>30674</v>
      </c>
      <c r="J4254" s="25" t="s">
        <v>60</v>
      </c>
    </row>
    <row r="4255" spans="2:10" ht="12.75">
      <c r="B4255" s="72" t="s">
        <v>12710</v>
      </c>
      <c r="C4255" s="8" t="s">
        <v>25030</v>
      </c>
      <c r="D4255" s="54" t="s">
        <v>12711</v>
      </c>
      <c r="E4255" s="70">
        <v>19300</v>
      </c>
      <c r="F4255" s="26">
        <v>15478</v>
      </c>
      <c r="G4255" s="12">
        <f t="shared" si="66"/>
        <v>0.24693112805271999</v>
      </c>
      <c r="H4255" s="12" t="s">
        <v>32094</v>
      </c>
      <c r="I4255" s="12" t="s">
        <v>30675</v>
      </c>
      <c r="J4255" s="25" t="s">
        <v>60</v>
      </c>
    </row>
    <row r="4256" spans="2:10" ht="12.75">
      <c r="B4256" s="72" t="s">
        <v>21115</v>
      </c>
      <c r="C4256" s="8" t="s">
        <v>26662</v>
      </c>
      <c r="D4256" s="54" t="s">
        <v>21116</v>
      </c>
      <c r="E4256" s="70">
        <v>19400</v>
      </c>
      <c r="F4256" s="26">
        <v>15518</v>
      </c>
      <c r="G4256" s="12">
        <f t="shared" si="66"/>
        <v>0.25016110323495289</v>
      </c>
      <c r="H4256" s="12" t="s">
        <v>31621</v>
      </c>
      <c r="I4256" s="12" t="s">
        <v>30676</v>
      </c>
      <c r="J4256" s="25" t="s">
        <v>60</v>
      </c>
    </row>
    <row r="4257" spans="2:10" ht="12.75">
      <c r="B4257" s="72" t="s">
        <v>14897</v>
      </c>
      <c r="C4257" s="8" t="s">
        <v>25447</v>
      </c>
      <c r="D4257" s="54" t="s">
        <v>14898</v>
      </c>
      <c r="E4257" s="70">
        <v>19600</v>
      </c>
      <c r="F4257" s="26">
        <v>15664</v>
      </c>
      <c r="G4257" s="12">
        <f t="shared" si="66"/>
        <v>0.25127681307456595</v>
      </c>
      <c r="H4257" s="12" t="s">
        <v>32092</v>
      </c>
      <c r="I4257" s="12" t="s">
        <v>30677</v>
      </c>
      <c r="J4257" s="25" t="s">
        <v>60</v>
      </c>
    </row>
    <row r="4258" spans="2:10" ht="12.75">
      <c r="B4258" s="72" t="s">
        <v>23206</v>
      </c>
      <c r="C4258" s="8" t="s">
        <v>60</v>
      </c>
      <c r="D4258" s="54" t="s">
        <v>23207</v>
      </c>
      <c r="E4258" s="70">
        <v>19600</v>
      </c>
      <c r="F4258" s="26">
        <v>15669</v>
      </c>
      <c r="G4258" s="12">
        <f t="shared" si="66"/>
        <v>0.25087752887867754</v>
      </c>
      <c r="H4258" s="12" t="s">
        <v>31939</v>
      </c>
      <c r="I4258" s="12" t="s">
        <v>30678</v>
      </c>
      <c r="J4258" s="25" t="s">
        <v>60</v>
      </c>
    </row>
    <row r="4259" spans="2:10" ht="12.75">
      <c r="B4259" s="45" t="s">
        <v>5073</v>
      </c>
      <c r="C4259" s="8" t="s">
        <v>5072</v>
      </c>
      <c r="D4259" s="54" t="s">
        <v>5074</v>
      </c>
      <c r="E4259" s="70">
        <v>19600</v>
      </c>
      <c r="F4259" s="26">
        <v>15700</v>
      </c>
      <c r="G4259" s="12">
        <f t="shared" si="66"/>
        <v>0.24840764331210186</v>
      </c>
      <c r="H4259" s="12" t="s">
        <v>60</v>
      </c>
      <c r="I4259" s="12" t="s">
        <v>60</v>
      </c>
      <c r="J4259" s="25" t="s">
        <v>60</v>
      </c>
    </row>
    <row r="4260" spans="2:10" ht="12.75">
      <c r="B4260" s="45" t="s">
        <v>5078</v>
      </c>
      <c r="C4260" s="8" t="s">
        <v>5077</v>
      </c>
      <c r="D4260" s="54" t="s">
        <v>5079</v>
      </c>
      <c r="E4260" s="70">
        <v>19600</v>
      </c>
      <c r="F4260" s="26">
        <v>15700</v>
      </c>
      <c r="G4260" s="12">
        <f t="shared" si="66"/>
        <v>0.24840764331210186</v>
      </c>
      <c r="H4260" s="12" t="s">
        <v>60</v>
      </c>
      <c r="I4260" s="12" t="s">
        <v>60</v>
      </c>
      <c r="J4260" s="25" t="s">
        <v>60</v>
      </c>
    </row>
    <row r="4261" spans="2:10" ht="12.75">
      <c r="B4261" s="45" t="s">
        <v>5083</v>
      </c>
      <c r="C4261" s="8" t="s">
        <v>5082</v>
      </c>
      <c r="D4261" s="54" t="s">
        <v>5084</v>
      </c>
      <c r="E4261" s="70">
        <v>19600</v>
      </c>
      <c r="F4261" s="26">
        <v>15700</v>
      </c>
      <c r="G4261" s="12">
        <f t="shared" si="66"/>
        <v>0.24840764331210186</v>
      </c>
      <c r="H4261" s="12" t="s">
        <v>60</v>
      </c>
      <c r="I4261" s="12" t="s">
        <v>60</v>
      </c>
      <c r="J4261" s="25" t="s">
        <v>60</v>
      </c>
    </row>
    <row r="4262" spans="2:10" ht="12.75">
      <c r="B4262" s="45" t="s">
        <v>5088</v>
      </c>
      <c r="C4262" s="8" t="s">
        <v>5087</v>
      </c>
      <c r="D4262" s="54" t="s">
        <v>5089</v>
      </c>
      <c r="E4262" s="70">
        <v>19600</v>
      </c>
      <c r="F4262" s="26">
        <v>15700</v>
      </c>
      <c r="G4262" s="12">
        <f t="shared" si="66"/>
        <v>0.24840764331210186</v>
      </c>
      <c r="H4262" s="12" t="s">
        <v>60</v>
      </c>
      <c r="I4262" s="12" t="s">
        <v>60</v>
      </c>
      <c r="J4262" s="25" t="s">
        <v>60</v>
      </c>
    </row>
    <row r="4263" spans="2:10" ht="12.75">
      <c r="B4263" s="45" t="s">
        <v>5093</v>
      </c>
      <c r="C4263" s="8" t="s">
        <v>5092</v>
      </c>
      <c r="D4263" s="54" t="s">
        <v>5094</v>
      </c>
      <c r="E4263" s="70">
        <v>19600</v>
      </c>
      <c r="F4263" s="26">
        <v>15700</v>
      </c>
      <c r="G4263" s="12">
        <f t="shared" si="66"/>
        <v>0.24840764331210186</v>
      </c>
      <c r="H4263" s="12" t="s">
        <v>60</v>
      </c>
      <c r="I4263" s="12" t="s">
        <v>60</v>
      </c>
      <c r="J4263" s="25" t="s">
        <v>60</v>
      </c>
    </row>
    <row r="4264" spans="2:10" ht="12.75">
      <c r="B4264" s="45" t="s">
        <v>5098</v>
      </c>
      <c r="C4264" s="8" t="s">
        <v>5097</v>
      </c>
      <c r="D4264" s="54" t="s">
        <v>5099</v>
      </c>
      <c r="E4264" s="70">
        <v>19600</v>
      </c>
      <c r="F4264" s="26">
        <v>15700</v>
      </c>
      <c r="G4264" s="12">
        <f t="shared" si="66"/>
        <v>0.24840764331210186</v>
      </c>
      <c r="H4264" s="12" t="s">
        <v>60</v>
      </c>
      <c r="I4264" s="12" t="s">
        <v>60</v>
      </c>
      <c r="J4264" s="25" t="s">
        <v>60</v>
      </c>
    </row>
    <row r="4265" spans="2:10" ht="12.75">
      <c r="B4265" s="45" t="s">
        <v>5103</v>
      </c>
      <c r="C4265" s="8" t="s">
        <v>5102</v>
      </c>
      <c r="D4265" s="54" t="s">
        <v>5104</v>
      </c>
      <c r="E4265" s="70">
        <v>19600</v>
      </c>
      <c r="F4265" s="26">
        <v>15700</v>
      </c>
      <c r="G4265" s="12">
        <f t="shared" si="66"/>
        <v>0.24840764331210186</v>
      </c>
      <c r="H4265" s="12" t="s">
        <v>60</v>
      </c>
      <c r="I4265" s="12" t="s">
        <v>60</v>
      </c>
      <c r="J4265" s="25" t="s">
        <v>60</v>
      </c>
    </row>
    <row r="4266" spans="2:10" ht="12.75">
      <c r="B4266" s="45" t="s">
        <v>5108</v>
      </c>
      <c r="C4266" s="8" t="s">
        <v>5107</v>
      </c>
      <c r="D4266" s="54" t="s">
        <v>5109</v>
      </c>
      <c r="E4266" s="70">
        <v>19600</v>
      </c>
      <c r="F4266" s="26">
        <v>15700</v>
      </c>
      <c r="G4266" s="12">
        <f t="shared" si="66"/>
        <v>0.24840764331210186</v>
      </c>
      <c r="H4266" s="12" t="s">
        <v>60</v>
      </c>
      <c r="I4266" s="12" t="s">
        <v>60</v>
      </c>
      <c r="J4266" s="25" t="s">
        <v>60</v>
      </c>
    </row>
    <row r="4267" spans="2:10" ht="12.75">
      <c r="B4267" s="45" t="s">
        <v>5113</v>
      </c>
      <c r="C4267" s="8" t="s">
        <v>5112</v>
      </c>
      <c r="D4267" s="54" t="s">
        <v>5114</v>
      </c>
      <c r="E4267" s="70">
        <v>19600</v>
      </c>
      <c r="F4267" s="26">
        <v>15700</v>
      </c>
      <c r="G4267" s="12">
        <f t="shared" si="66"/>
        <v>0.24840764331210186</v>
      </c>
      <c r="H4267" s="12" t="s">
        <v>60</v>
      </c>
      <c r="I4267" s="12" t="s">
        <v>60</v>
      </c>
      <c r="J4267" s="25" t="s">
        <v>60</v>
      </c>
    </row>
    <row r="4268" spans="2:10" ht="12.75">
      <c r="B4268" s="45" t="s">
        <v>5118</v>
      </c>
      <c r="C4268" s="8" t="s">
        <v>5117</v>
      </c>
      <c r="D4268" s="54" t="s">
        <v>5119</v>
      </c>
      <c r="E4268" s="70">
        <v>19600</v>
      </c>
      <c r="F4268" s="26">
        <v>15700</v>
      </c>
      <c r="G4268" s="12">
        <f t="shared" si="66"/>
        <v>0.24840764331210186</v>
      </c>
      <c r="H4268" s="12" t="s">
        <v>60</v>
      </c>
      <c r="I4268" s="12" t="s">
        <v>60</v>
      </c>
      <c r="J4268" s="25" t="s">
        <v>60</v>
      </c>
    </row>
    <row r="4269" spans="2:10" ht="12.75">
      <c r="B4269" s="45" t="s">
        <v>4291</v>
      </c>
      <c r="C4269" s="8" t="s">
        <v>4290</v>
      </c>
      <c r="D4269" s="54" t="s">
        <v>4292</v>
      </c>
      <c r="E4269" s="70">
        <v>19800</v>
      </c>
      <c r="F4269" s="26">
        <v>15800</v>
      </c>
      <c r="G4269" s="12">
        <f t="shared" si="66"/>
        <v>0.25316455696202533</v>
      </c>
      <c r="H4269" s="12" t="s">
        <v>4288</v>
      </c>
      <c r="I4269" s="12" t="s">
        <v>30679</v>
      </c>
      <c r="J4269" s="25" t="s">
        <v>60</v>
      </c>
    </row>
    <row r="4270" spans="2:10" ht="12.75">
      <c r="B4270" s="72" t="s">
        <v>14901</v>
      </c>
      <c r="C4270" s="8" t="s">
        <v>25448</v>
      </c>
      <c r="D4270" s="54" t="s">
        <v>14902</v>
      </c>
      <c r="E4270" s="70">
        <v>19700</v>
      </c>
      <c r="F4270" s="26">
        <v>15757</v>
      </c>
      <c r="G4270" s="12">
        <f t="shared" si="66"/>
        <v>0.25023798946499975</v>
      </c>
      <c r="H4270" s="12" t="s">
        <v>31731</v>
      </c>
      <c r="I4270" s="12" t="s">
        <v>30680</v>
      </c>
      <c r="J4270" s="25" t="s">
        <v>60</v>
      </c>
    </row>
    <row r="4271" spans="2:10" ht="12.75">
      <c r="B4271" s="72" t="s">
        <v>20899</v>
      </c>
      <c r="C4271" s="8" t="s">
        <v>60</v>
      </c>
      <c r="D4271" s="54" t="s">
        <v>20900</v>
      </c>
      <c r="E4271" s="70">
        <v>19800</v>
      </c>
      <c r="F4271" s="26">
        <v>15810</v>
      </c>
      <c r="G4271" s="12">
        <f t="shared" si="66"/>
        <v>0.25237191650853896</v>
      </c>
      <c r="H4271" s="12" t="s">
        <v>60</v>
      </c>
      <c r="I4271" s="12" t="s">
        <v>30681</v>
      </c>
      <c r="J4271" s="25" t="s">
        <v>60</v>
      </c>
    </row>
    <row r="4272" spans="2:10" ht="12.75">
      <c r="B4272" s="72" t="s">
        <v>23456</v>
      </c>
      <c r="C4272" s="8" t="s">
        <v>27055</v>
      </c>
      <c r="D4272" s="54" t="s">
        <v>23457</v>
      </c>
      <c r="E4272" s="70">
        <v>19800</v>
      </c>
      <c r="F4272" s="26">
        <v>15815</v>
      </c>
      <c r="G4272" s="12">
        <f t="shared" si="66"/>
        <v>0.25197597217831169</v>
      </c>
      <c r="H4272" s="12" t="s">
        <v>32095</v>
      </c>
      <c r="I4272" s="12" t="s">
        <v>30682</v>
      </c>
      <c r="J4272" s="25" t="s">
        <v>60</v>
      </c>
    </row>
    <row r="4273" spans="2:10" ht="12.75">
      <c r="B4273" s="72" t="s">
        <v>14905</v>
      </c>
      <c r="C4273" s="8" t="s">
        <v>25449</v>
      </c>
      <c r="D4273" s="54" t="s">
        <v>14906</v>
      </c>
      <c r="E4273" s="70">
        <v>19800</v>
      </c>
      <c r="F4273" s="26">
        <v>15862</v>
      </c>
      <c r="G4273" s="12">
        <f t="shared" si="66"/>
        <v>0.24826629680998602</v>
      </c>
      <c r="H4273" s="12" t="s">
        <v>32066</v>
      </c>
      <c r="I4273" s="12" t="s">
        <v>30683</v>
      </c>
      <c r="J4273" s="25" t="s">
        <v>60</v>
      </c>
    </row>
    <row r="4274" spans="2:10" ht="12.75">
      <c r="B4274" s="72" t="s">
        <v>14909</v>
      </c>
      <c r="C4274" s="8" t="s">
        <v>25450</v>
      </c>
      <c r="D4274" s="54" t="s">
        <v>14910</v>
      </c>
      <c r="E4274" s="70">
        <v>19800</v>
      </c>
      <c r="F4274" s="26">
        <v>15876</v>
      </c>
      <c r="G4274" s="12">
        <f t="shared" si="66"/>
        <v>0.24716553287981857</v>
      </c>
      <c r="H4274" s="12" t="s">
        <v>31950</v>
      </c>
      <c r="I4274" s="12" t="s">
        <v>30684</v>
      </c>
      <c r="J4274" s="25" t="s">
        <v>60</v>
      </c>
    </row>
    <row r="4275" spans="2:10" ht="12.75">
      <c r="B4275" s="72" t="s">
        <v>14913</v>
      </c>
      <c r="C4275" s="8" t="s">
        <v>24552</v>
      </c>
      <c r="D4275" s="54" t="s">
        <v>14914</v>
      </c>
      <c r="E4275" s="70">
        <v>19900</v>
      </c>
      <c r="F4275" s="26">
        <v>15881</v>
      </c>
      <c r="G4275" s="12">
        <f t="shared" si="66"/>
        <v>0.25306970593791323</v>
      </c>
      <c r="H4275" s="12" t="s">
        <v>31965</v>
      </c>
      <c r="I4275" s="12" t="s">
        <v>30685</v>
      </c>
      <c r="J4275" s="25" t="s">
        <v>60</v>
      </c>
    </row>
    <row r="4276" spans="2:10" ht="12.75">
      <c r="B4276" s="45" t="s">
        <v>172</v>
      </c>
      <c r="C4276" s="8" t="s">
        <v>171</v>
      </c>
      <c r="D4276" s="54" t="s">
        <v>173</v>
      </c>
      <c r="E4276" s="70">
        <v>19990</v>
      </c>
      <c r="F4276" s="26">
        <v>15990</v>
      </c>
      <c r="G4276" s="12">
        <f t="shared" si="66"/>
        <v>0.25015634771732342</v>
      </c>
      <c r="H4276" s="12" t="s">
        <v>177</v>
      </c>
      <c r="I4276" s="12" t="s">
        <v>30686</v>
      </c>
      <c r="J4276" s="25" t="s">
        <v>60</v>
      </c>
    </row>
    <row r="4277" spans="2:10" ht="12.75">
      <c r="B4277" s="45" t="s">
        <v>285</v>
      </c>
      <c r="C4277" s="8" t="s">
        <v>284</v>
      </c>
      <c r="D4277" s="54" t="s">
        <v>286</v>
      </c>
      <c r="E4277" s="70">
        <v>19990</v>
      </c>
      <c r="F4277" s="26">
        <v>15990</v>
      </c>
      <c r="G4277" s="12">
        <f t="shared" si="66"/>
        <v>0.25015634771732342</v>
      </c>
      <c r="H4277" s="12" t="s">
        <v>289</v>
      </c>
      <c r="I4277" s="12" t="s">
        <v>30687</v>
      </c>
      <c r="J4277" s="25" t="s">
        <v>60</v>
      </c>
    </row>
    <row r="4278" spans="2:10" ht="12.75">
      <c r="B4278" s="45" t="s">
        <v>298</v>
      </c>
      <c r="C4278" s="8" t="s">
        <v>297</v>
      </c>
      <c r="D4278" s="54" t="s">
        <v>299</v>
      </c>
      <c r="E4278" s="70">
        <v>19990</v>
      </c>
      <c r="F4278" s="26">
        <v>15990</v>
      </c>
      <c r="G4278" s="12">
        <f t="shared" si="66"/>
        <v>0.25015634771732342</v>
      </c>
      <c r="H4278" s="12" t="s">
        <v>302</v>
      </c>
      <c r="I4278" s="12" t="s">
        <v>30688</v>
      </c>
      <c r="J4278" s="25" t="s">
        <v>60</v>
      </c>
    </row>
    <row r="4279" spans="2:10" ht="12.75">
      <c r="B4279" s="45" t="s">
        <v>1611</v>
      </c>
      <c r="C4279" s="8" t="s">
        <v>1610</v>
      </c>
      <c r="D4279" s="54" t="s">
        <v>1612</v>
      </c>
      <c r="E4279" s="70">
        <v>19990</v>
      </c>
      <c r="F4279" s="26">
        <v>15990</v>
      </c>
      <c r="G4279" s="12">
        <f t="shared" si="66"/>
        <v>0.25015634771732342</v>
      </c>
      <c r="H4279" s="12" t="s">
        <v>1615</v>
      </c>
      <c r="I4279" s="12" t="s">
        <v>30689</v>
      </c>
      <c r="J4279" s="25" t="s">
        <v>60</v>
      </c>
    </row>
    <row r="4280" spans="2:10" ht="12.75">
      <c r="B4280" s="45" t="s">
        <v>7871</v>
      </c>
      <c r="C4280" s="8" t="s">
        <v>7870</v>
      </c>
      <c r="D4280" s="54" t="s">
        <v>7872</v>
      </c>
      <c r="E4280" s="70">
        <v>19990</v>
      </c>
      <c r="F4280" s="26">
        <v>15990</v>
      </c>
      <c r="G4280" s="12">
        <f t="shared" si="66"/>
        <v>0.25015634771732342</v>
      </c>
      <c r="H4280" s="12" t="s">
        <v>7875</v>
      </c>
      <c r="I4280" s="12" t="s">
        <v>30690</v>
      </c>
      <c r="J4280" s="25" t="s">
        <v>60</v>
      </c>
    </row>
    <row r="4281" spans="2:10" ht="12.75">
      <c r="B4281" s="72" t="s">
        <v>17511</v>
      </c>
      <c r="C4281" s="8" t="s">
        <v>26064</v>
      </c>
      <c r="D4281" s="54" t="s">
        <v>17512</v>
      </c>
      <c r="E4281" s="70">
        <v>20000</v>
      </c>
      <c r="F4281" s="26">
        <v>16003</v>
      </c>
      <c r="G4281" s="12">
        <f t="shared" si="66"/>
        <v>0.24976566893707419</v>
      </c>
      <c r="H4281" s="12" t="s">
        <v>60</v>
      </c>
      <c r="I4281" s="12" t="s">
        <v>30691</v>
      </c>
      <c r="J4281" s="25" t="s">
        <v>60</v>
      </c>
    </row>
    <row r="4282" spans="2:10" ht="12.75">
      <c r="B4282" s="72" t="s">
        <v>14917</v>
      </c>
      <c r="C4282" s="8" t="s">
        <v>25451</v>
      </c>
      <c r="D4282" s="54" t="s">
        <v>14918</v>
      </c>
      <c r="E4282" s="70">
        <v>20200</v>
      </c>
      <c r="F4282" s="26">
        <v>16132</v>
      </c>
      <c r="G4282" s="12">
        <f t="shared" si="66"/>
        <v>0.25216960079345396</v>
      </c>
      <c r="H4282" s="12" t="s">
        <v>31731</v>
      </c>
      <c r="I4282" s="12" t="s">
        <v>30692</v>
      </c>
      <c r="J4282" s="25" t="s">
        <v>60</v>
      </c>
    </row>
    <row r="4283" spans="2:10" ht="12.75">
      <c r="B4283" s="72" t="s">
        <v>23340</v>
      </c>
      <c r="C4283" s="8" t="s">
        <v>60</v>
      </c>
      <c r="D4283" s="54" t="s">
        <v>23341</v>
      </c>
      <c r="E4283" s="70">
        <v>20100</v>
      </c>
      <c r="F4283" s="26">
        <v>16117</v>
      </c>
      <c r="G4283" s="12">
        <f t="shared" si="66"/>
        <v>0.24713035924799898</v>
      </c>
      <c r="H4283" s="12" t="s">
        <v>32096</v>
      </c>
      <c r="I4283" s="12" t="s">
        <v>30693</v>
      </c>
      <c r="J4283" s="25" t="s">
        <v>60</v>
      </c>
    </row>
    <row r="4284" spans="2:10" ht="12.75">
      <c r="B4284" s="72" t="s">
        <v>20907</v>
      </c>
      <c r="C4284" s="8" t="s">
        <v>26640</v>
      </c>
      <c r="D4284" s="54" t="s">
        <v>20908</v>
      </c>
      <c r="E4284" s="70">
        <v>20300</v>
      </c>
      <c r="F4284" s="26">
        <v>16230</v>
      </c>
      <c r="G4284" s="12">
        <f t="shared" si="66"/>
        <v>0.25077017868145401</v>
      </c>
      <c r="H4284" s="12" t="s">
        <v>31881</v>
      </c>
      <c r="I4284" s="12" t="s">
        <v>30694</v>
      </c>
      <c r="J4284" s="25" t="s">
        <v>60</v>
      </c>
    </row>
    <row r="4285" spans="2:10" ht="12.75">
      <c r="B4285" s="72" t="s">
        <v>20911</v>
      </c>
      <c r="C4285" s="8" t="s">
        <v>26641</v>
      </c>
      <c r="D4285" s="54" t="s">
        <v>20912</v>
      </c>
      <c r="E4285" s="70">
        <v>20300</v>
      </c>
      <c r="F4285" s="26">
        <v>16230</v>
      </c>
      <c r="G4285" s="12">
        <f t="shared" si="66"/>
        <v>0.25077017868145401</v>
      </c>
      <c r="H4285" s="12" t="s">
        <v>31881</v>
      </c>
      <c r="I4285" s="12" t="s">
        <v>30695</v>
      </c>
      <c r="J4285" s="25" t="s">
        <v>60</v>
      </c>
    </row>
    <row r="4286" spans="2:10" ht="12.75">
      <c r="B4286" s="45" t="s">
        <v>4771</v>
      </c>
      <c r="C4286" s="8" t="s">
        <v>4770</v>
      </c>
      <c r="D4286" s="54" t="s">
        <v>4772</v>
      </c>
      <c r="E4286" s="70">
        <v>20500</v>
      </c>
      <c r="F4286" s="26">
        <v>16400</v>
      </c>
      <c r="G4286" s="12">
        <f t="shared" si="66"/>
        <v>0.25</v>
      </c>
      <c r="H4286" s="12" t="s">
        <v>4774</v>
      </c>
      <c r="I4286" s="12" t="s">
        <v>30696</v>
      </c>
      <c r="J4286" s="25" t="s">
        <v>60</v>
      </c>
    </row>
    <row r="4287" spans="2:10" ht="12.75">
      <c r="B4287" s="46" t="s">
        <v>6887</v>
      </c>
      <c r="C4287" s="8" t="s">
        <v>6886</v>
      </c>
      <c r="D4287" s="54" t="s">
        <v>6888</v>
      </c>
      <c r="E4287" s="70">
        <v>20500</v>
      </c>
      <c r="F4287" s="26">
        <v>16400</v>
      </c>
      <c r="G4287" s="12">
        <f t="shared" si="66"/>
        <v>0.25</v>
      </c>
      <c r="H4287" s="12" t="s">
        <v>6864</v>
      </c>
      <c r="I4287" s="12" t="s">
        <v>30697</v>
      </c>
      <c r="J4287" s="25" t="s">
        <v>60</v>
      </c>
    </row>
    <row r="4288" spans="2:10" ht="12.75">
      <c r="B4288" s="72" t="s">
        <v>14921</v>
      </c>
      <c r="C4288" s="8" t="s">
        <v>25452</v>
      </c>
      <c r="D4288" s="54" t="s">
        <v>14922</v>
      </c>
      <c r="E4288" s="70">
        <v>20500</v>
      </c>
      <c r="F4288" s="26">
        <v>16401</v>
      </c>
      <c r="G4288" s="12">
        <f t="shared" si="66"/>
        <v>0.24992378513505265</v>
      </c>
      <c r="H4288" s="12" t="s">
        <v>32066</v>
      </c>
      <c r="I4288" s="12" t="s">
        <v>30698</v>
      </c>
      <c r="J4288" s="25" t="s">
        <v>60</v>
      </c>
    </row>
    <row r="4289" spans="2:10" ht="12.75">
      <c r="B4289" s="45" t="s">
        <v>5921</v>
      </c>
      <c r="C4289" s="8" t="s">
        <v>5920</v>
      </c>
      <c r="D4289" s="54" t="s">
        <v>5922</v>
      </c>
      <c r="E4289" s="70">
        <v>20600</v>
      </c>
      <c r="F4289" s="26">
        <v>16500</v>
      </c>
      <c r="G4289" s="12">
        <f t="shared" si="66"/>
        <v>0.24848484848484853</v>
      </c>
      <c r="H4289" s="12" t="s">
        <v>60</v>
      </c>
      <c r="I4289" s="12" t="s">
        <v>60</v>
      </c>
      <c r="J4289" s="25" t="s">
        <v>60</v>
      </c>
    </row>
    <row r="4290" spans="2:10" ht="12.75">
      <c r="B4290" s="45" t="s">
        <v>5926</v>
      </c>
      <c r="C4290" s="8" t="s">
        <v>5925</v>
      </c>
      <c r="D4290" s="54" t="s">
        <v>5927</v>
      </c>
      <c r="E4290" s="70">
        <v>20600</v>
      </c>
      <c r="F4290" s="26">
        <v>16500</v>
      </c>
      <c r="G4290" s="12">
        <f t="shared" ref="G4290:G4353" si="67">IFERROR(E4290/F4290-1,0)</f>
        <v>0.24848484848484853</v>
      </c>
      <c r="H4290" s="12" t="s">
        <v>60</v>
      </c>
      <c r="I4290" s="12" t="s">
        <v>60</v>
      </c>
      <c r="J4290" s="25" t="s">
        <v>60</v>
      </c>
    </row>
    <row r="4291" spans="2:10" ht="12.75">
      <c r="B4291" s="45" t="s">
        <v>5931</v>
      </c>
      <c r="C4291" s="8" t="s">
        <v>5930</v>
      </c>
      <c r="D4291" s="54" t="s">
        <v>5932</v>
      </c>
      <c r="E4291" s="70">
        <v>20600</v>
      </c>
      <c r="F4291" s="26">
        <v>16500</v>
      </c>
      <c r="G4291" s="12">
        <f t="shared" si="67"/>
        <v>0.24848484848484853</v>
      </c>
      <c r="H4291" s="12" t="s">
        <v>60</v>
      </c>
      <c r="I4291" s="12" t="s">
        <v>60</v>
      </c>
      <c r="J4291" s="25" t="s">
        <v>60</v>
      </c>
    </row>
    <row r="4292" spans="2:10" ht="12.75">
      <c r="B4292" s="45" t="s">
        <v>5936</v>
      </c>
      <c r="C4292" s="8" t="s">
        <v>5935</v>
      </c>
      <c r="D4292" s="54" t="s">
        <v>5937</v>
      </c>
      <c r="E4292" s="70">
        <v>20600</v>
      </c>
      <c r="F4292" s="26">
        <v>16500</v>
      </c>
      <c r="G4292" s="12">
        <f t="shared" si="67"/>
        <v>0.24848484848484853</v>
      </c>
      <c r="H4292" s="12" t="s">
        <v>60</v>
      </c>
      <c r="I4292" s="12" t="s">
        <v>60</v>
      </c>
      <c r="J4292" s="25" t="s">
        <v>60</v>
      </c>
    </row>
    <row r="4293" spans="2:10" ht="12.75">
      <c r="B4293" s="45" t="s">
        <v>5941</v>
      </c>
      <c r="C4293" s="8" t="s">
        <v>5940</v>
      </c>
      <c r="D4293" s="54" t="s">
        <v>5942</v>
      </c>
      <c r="E4293" s="70">
        <v>20600</v>
      </c>
      <c r="F4293" s="26">
        <v>16500</v>
      </c>
      <c r="G4293" s="12">
        <f t="shared" si="67"/>
        <v>0.24848484848484853</v>
      </c>
      <c r="H4293" s="12" t="s">
        <v>60</v>
      </c>
      <c r="I4293" s="12" t="s">
        <v>60</v>
      </c>
      <c r="J4293" s="25" t="s">
        <v>60</v>
      </c>
    </row>
    <row r="4294" spans="2:10" ht="12.75">
      <c r="B4294" s="45" t="s">
        <v>5946</v>
      </c>
      <c r="C4294" s="8" t="s">
        <v>5945</v>
      </c>
      <c r="D4294" s="54" t="s">
        <v>5947</v>
      </c>
      <c r="E4294" s="70">
        <v>20600</v>
      </c>
      <c r="F4294" s="26">
        <v>16500</v>
      </c>
      <c r="G4294" s="12">
        <f t="shared" si="67"/>
        <v>0.24848484848484853</v>
      </c>
      <c r="H4294" s="12" t="s">
        <v>60</v>
      </c>
      <c r="I4294" s="12" t="s">
        <v>60</v>
      </c>
      <c r="J4294" s="25" t="s">
        <v>60</v>
      </c>
    </row>
    <row r="4295" spans="2:10" ht="12.75">
      <c r="B4295" s="72" t="s">
        <v>10784</v>
      </c>
      <c r="C4295" s="8" t="s">
        <v>24625</v>
      </c>
      <c r="D4295" s="54" t="s">
        <v>10785</v>
      </c>
      <c r="E4295" s="70">
        <v>20600</v>
      </c>
      <c r="F4295" s="26">
        <v>16506</v>
      </c>
      <c r="G4295" s="12">
        <f t="shared" si="67"/>
        <v>0.24803101902338542</v>
      </c>
      <c r="H4295" s="12" t="s">
        <v>60</v>
      </c>
      <c r="I4295" s="12" t="s">
        <v>30699</v>
      </c>
      <c r="J4295" s="25" t="s">
        <v>60</v>
      </c>
    </row>
    <row r="4296" spans="2:10" ht="12.75">
      <c r="B4296" s="72" t="s">
        <v>20007</v>
      </c>
      <c r="C4296" s="8" t="s">
        <v>26494</v>
      </c>
      <c r="D4296" s="54" t="s">
        <v>20008</v>
      </c>
      <c r="E4296" s="70">
        <v>20600</v>
      </c>
      <c r="F4296" s="26">
        <v>16456</v>
      </c>
      <c r="G4296" s="12">
        <f t="shared" si="67"/>
        <v>0.25182304326689353</v>
      </c>
      <c r="H4296" s="12" t="s">
        <v>60</v>
      </c>
      <c r="I4296" s="12" t="s">
        <v>60</v>
      </c>
      <c r="J4296" s="25" t="s">
        <v>60</v>
      </c>
    </row>
    <row r="4297" spans="2:10" ht="12.75">
      <c r="B4297" s="72" t="s">
        <v>20011</v>
      </c>
      <c r="C4297" s="8" t="s">
        <v>26494</v>
      </c>
      <c r="D4297" s="54" t="s">
        <v>20012</v>
      </c>
      <c r="E4297" s="70">
        <v>20600</v>
      </c>
      <c r="F4297" s="26">
        <v>16467</v>
      </c>
      <c r="G4297" s="12">
        <f t="shared" si="67"/>
        <v>0.25098682212910672</v>
      </c>
      <c r="H4297" s="12" t="s">
        <v>60</v>
      </c>
      <c r="I4297" s="12" t="s">
        <v>60</v>
      </c>
      <c r="J4297" s="25" t="s">
        <v>60</v>
      </c>
    </row>
    <row r="4298" spans="2:10" ht="12.75">
      <c r="B4298" s="72" t="s">
        <v>20903</v>
      </c>
      <c r="C4298" s="8" t="s">
        <v>26639</v>
      </c>
      <c r="D4298" s="54" t="s">
        <v>20904</v>
      </c>
      <c r="E4298" s="70">
        <v>20600</v>
      </c>
      <c r="F4298" s="26">
        <v>16449</v>
      </c>
      <c r="G4298" s="12">
        <f t="shared" si="67"/>
        <v>0.25235576630798229</v>
      </c>
      <c r="H4298" s="12" t="s">
        <v>60</v>
      </c>
      <c r="I4298" s="12" t="s">
        <v>30700</v>
      </c>
      <c r="J4298" s="25" t="s">
        <v>60</v>
      </c>
    </row>
    <row r="4299" spans="2:10" ht="12.75">
      <c r="B4299" s="72" t="s">
        <v>24148</v>
      </c>
      <c r="C4299" s="8" t="s">
        <v>24150</v>
      </c>
      <c r="D4299" s="54" t="s">
        <v>24149</v>
      </c>
      <c r="E4299" s="70">
        <v>20600</v>
      </c>
      <c r="F4299" s="26">
        <v>16506</v>
      </c>
      <c r="G4299" s="12">
        <f t="shared" si="67"/>
        <v>0.24803101902338542</v>
      </c>
      <c r="H4299" s="12" t="s">
        <v>60</v>
      </c>
      <c r="I4299" s="12" t="s">
        <v>30701</v>
      </c>
      <c r="J4299" s="25" t="s">
        <v>60</v>
      </c>
    </row>
    <row r="4300" spans="2:10" ht="12.75">
      <c r="B4300" s="72" t="s">
        <v>24152</v>
      </c>
      <c r="C4300" s="8" t="s">
        <v>24154</v>
      </c>
      <c r="D4300" s="54" t="s">
        <v>24153</v>
      </c>
      <c r="E4300" s="70">
        <v>20600</v>
      </c>
      <c r="F4300" s="26">
        <v>16506</v>
      </c>
      <c r="G4300" s="12">
        <f t="shared" si="67"/>
        <v>0.24803101902338542</v>
      </c>
      <c r="H4300" s="12" t="s">
        <v>60</v>
      </c>
      <c r="I4300" s="12" t="s">
        <v>30702</v>
      </c>
      <c r="J4300" s="25" t="s">
        <v>60</v>
      </c>
    </row>
    <row r="4301" spans="2:10" ht="12.75">
      <c r="B4301" s="72" t="s">
        <v>24156</v>
      </c>
      <c r="C4301" s="8" t="s">
        <v>24158</v>
      </c>
      <c r="D4301" s="54" t="s">
        <v>24157</v>
      </c>
      <c r="E4301" s="70">
        <v>20600</v>
      </c>
      <c r="F4301" s="26">
        <v>16506</v>
      </c>
      <c r="G4301" s="12">
        <f t="shared" si="67"/>
        <v>0.24803101902338542</v>
      </c>
      <c r="H4301" s="12" t="s">
        <v>60</v>
      </c>
      <c r="I4301" s="12" t="s">
        <v>30703</v>
      </c>
      <c r="J4301" s="25" t="s">
        <v>60</v>
      </c>
    </row>
    <row r="4302" spans="2:10" ht="12.75">
      <c r="B4302" s="72" t="s">
        <v>24160</v>
      </c>
      <c r="C4302" s="8" t="s">
        <v>27160</v>
      </c>
      <c r="D4302" s="54" t="s">
        <v>24161</v>
      </c>
      <c r="E4302" s="70">
        <v>20600</v>
      </c>
      <c r="F4302" s="26">
        <v>16506</v>
      </c>
      <c r="G4302" s="12">
        <f t="shared" si="67"/>
        <v>0.24803101902338542</v>
      </c>
      <c r="H4302" s="12" t="s">
        <v>60</v>
      </c>
      <c r="I4302" s="12" t="s">
        <v>30704</v>
      </c>
      <c r="J4302" s="25" t="s">
        <v>60</v>
      </c>
    </row>
    <row r="4303" spans="2:10" ht="12.75">
      <c r="B4303" s="72" t="s">
        <v>14925</v>
      </c>
      <c r="C4303" s="8" t="s">
        <v>25126</v>
      </c>
      <c r="D4303" s="54" t="s">
        <v>14926</v>
      </c>
      <c r="E4303" s="70">
        <v>20700</v>
      </c>
      <c r="F4303" s="26">
        <v>16523</v>
      </c>
      <c r="G4303" s="12">
        <f t="shared" si="67"/>
        <v>0.25279912848756281</v>
      </c>
      <c r="H4303" s="12" t="s">
        <v>32092</v>
      </c>
      <c r="I4303" s="12" t="s">
        <v>30705</v>
      </c>
      <c r="J4303" s="25" t="s">
        <v>60</v>
      </c>
    </row>
    <row r="4304" spans="2:10" ht="12.75">
      <c r="B4304" s="72" t="s">
        <v>14929</v>
      </c>
      <c r="C4304" s="8" t="s">
        <v>25453</v>
      </c>
      <c r="D4304" s="54" t="s">
        <v>14930</v>
      </c>
      <c r="E4304" s="70">
        <v>20700</v>
      </c>
      <c r="F4304" s="26">
        <v>16588</v>
      </c>
      <c r="G4304" s="12">
        <f t="shared" si="67"/>
        <v>0.24789004099348921</v>
      </c>
      <c r="H4304" s="12" t="s">
        <v>31950</v>
      </c>
      <c r="I4304" s="12" t="s">
        <v>30706</v>
      </c>
      <c r="J4304" s="25" t="s">
        <v>60</v>
      </c>
    </row>
    <row r="4305" spans="2:10" ht="12.75">
      <c r="B4305" s="45" t="s">
        <v>6531</v>
      </c>
      <c r="C4305" s="8" t="s">
        <v>6530</v>
      </c>
      <c r="D4305" s="54" t="s">
        <v>6532</v>
      </c>
      <c r="E4305" s="70">
        <v>20800</v>
      </c>
      <c r="F4305" s="26">
        <v>16600</v>
      </c>
      <c r="G4305" s="12">
        <f t="shared" si="67"/>
        <v>0.25301204819277112</v>
      </c>
      <c r="H4305" s="12" t="s">
        <v>6523</v>
      </c>
      <c r="I4305" s="12" t="s">
        <v>30707</v>
      </c>
      <c r="J4305" s="25" t="s">
        <v>60</v>
      </c>
    </row>
    <row r="4306" spans="2:10" ht="12.75">
      <c r="B4306" s="72" t="s">
        <v>17515</v>
      </c>
      <c r="C4306" s="8" t="s">
        <v>26065</v>
      </c>
      <c r="D4306" s="54" t="s">
        <v>17516</v>
      </c>
      <c r="E4306" s="70">
        <v>20800</v>
      </c>
      <c r="F4306" s="26">
        <v>16672</v>
      </c>
      <c r="G4306" s="12">
        <f t="shared" si="67"/>
        <v>0.24760076775431861</v>
      </c>
      <c r="H4306" s="12" t="s">
        <v>60</v>
      </c>
      <c r="I4306" s="12" t="s">
        <v>30708</v>
      </c>
      <c r="J4306" s="25" t="s">
        <v>60</v>
      </c>
    </row>
    <row r="4307" spans="2:10" ht="12.75">
      <c r="B4307" s="72" t="s">
        <v>12001</v>
      </c>
      <c r="C4307" s="8" t="s">
        <v>24902</v>
      </c>
      <c r="D4307" s="54" t="s">
        <v>12002</v>
      </c>
      <c r="E4307" s="70">
        <v>20900</v>
      </c>
      <c r="F4307" s="26">
        <v>16756</v>
      </c>
      <c r="G4307" s="12">
        <f t="shared" si="67"/>
        <v>0.24731439484363804</v>
      </c>
      <c r="H4307" s="12" t="s">
        <v>60</v>
      </c>
      <c r="I4307" s="12" t="s">
        <v>30709</v>
      </c>
      <c r="J4307" s="25" t="s">
        <v>60</v>
      </c>
    </row>
    <row r="4308" spans="2:10" ht="12.75">
      <c r="B4308" s="45" t="s">
        <v>433</v>
      </c>
      <c r="C4308" s="8" t="s">
        <v>432</v>
      </c>
      <c r="D4308" s="54" t="s">
        <v>434</v>
      </c>
      <c r="E4308" s="70">
        <v>20990</v>
      </c>
      <c r="F4308" s="26">
        <v>16990</v>
      </c>
      <c r="G4308" s="12">
        <f t="shared" si="67"/>
        <v>0.23543260741612704</v>
      </c>
      <c r="H4308" s="12" t="s">
        <v>437</v>
      </c>
      <c r="I4308" s="12" t="s">
        <v>30710</v>
      </c>
      <c r="J4308" s="25" t="s">
        <v>60</v>
      </c>
    </row>
    <row r="4309" spans="2:10" ht="12.75">
      <c r="B4309" s="45" t="s">
        <v>846</v>
      </c>
      <c r="C4309" s="8" t="s">
        <v>845</v>
      </c>
      <c r="D4309" s="54" t="s">
        <v>847</v>
      </c>
      <c r="E4309" s="70">
        <v>20990</v>
      </c>
      <c r="F4309" s="26">
        <v>16990</v>
      </c>
      <c r="G4309" s="12">
        <f t="shared" si="67"/>
        <v>0.23543260741612704</v>
      </c>
      <c r="H4309" s="12" t="s">
        <v>850</v>
      </c>
      <c r="I4309" s="12" t="s">
        <v>30711</v>
      </c>
      <c r="J4309" s="25" t="s">
        <v>60</v>
      </c>
    </row>
    <row r="4310" spans="2:10" ht="12.75">
      <c r="B4310" s="45" t="s">
        <v>1545</v>
      </c>
      <c r="C4310" s="8" t="s">
        <v>1544</v>
      </c>
      <c r="D4310" s="54" t="s">
        <v>1546</v>
      </c>
      <c r="E4310" s="70">
        <v>20990</v>
      </c>
      <c r="F4310" s="26">
        <v>16990</v>
      </c>
      <c r="G4310" s="12">
        <f t="shared" si="67"/>
        <v>0.23543260741612704</v>
      </c>
      <c r="H4310" s="12" t="s">
        <v>1549</v>
      </c>
      <c r="I4310" s="12" t="s">
        <v>30712</v>
      </c>
      <c r="J4310" s="25" t="s">
        <v>60</v>
      </c>
    </row>
    <row r="4311" spans="2:10" ht="12.75">
      <c r="B4311" s="45" t="s">
        <v>2427</v>
      </c>
      <c r="C4311" s="8" t="s">
        <v>2426</v>
      </c>
      <c r="D4311" s="54" t="s">
        <v>2428</v>
      </c>
      <c r="E4311" s="70">
        <v>20990</v>
      </c>
      <c r="F4311" s="26">
        <v>16990</v>
      </c>
      <c r="G4311" s="12">
        <f t="shared" si="67"/>
        <v>0.23543260741612704</v>
      </c>
      <c r="H4311" s="12" t="s">
        <v>2431</v>
      </c>
      <c r="I4311" s="12" t="s">
        <v>30713</v>
      </c>
      <c r="J4311" s="25" t="s">
        <v>60</v>
      </c>
    </row>
    <row r="4312" spans="2:10" ht="12.75">
      <c r="B4312" s="45" t="s">
        <v>7903</v>
      </c>
      <c r="C4312" s="8" t="s">
        <v>7902</v>
      </c>
      <c r="D4312" s="54" t="s">
        <v>7904</v>
      </c>
      <c r="E4312" s="70">
        <v>20990</v>
      </c>
      <c r="F4312" s="26">
        <v>16990</v>
      </c>
      <c r="G4312" s="12">
        <f t="shared" si="67"/>
        <v>0.23543260741612704</v>
      </c>
      <c r="H4312" s="12" t="s">
        <v>7907</v>
      </c>
      <c r="I4312" s="12" t="s">
        <v>30714</v>
      </c>
      <c r="J4312" s="25" t="s">
        <v>60</v>
      </c>
    </row>
    <row r="4313" spans="2:10" ht="12.75">
      <c r="B4313" s="45" t="s">
        <v>8091</v>
      </c>
      <c r="C4313" s="8" t="s">
        <v>8090</v>
      </c>
      <c r="D4313" s="54" t="s">
        <v>8092</v>
      </c>
      <c r="E4313" s="70">
        <v>20990</v>
      </c>
      <c r="F4313" s="26">
        <v>16990</v>
      </c>
      <c r="G4313" s="12">
        <f t="shared" si="67"/>
        <v>0.23543260741612704</v>
      </c>
      <c r="H4313" s="12" t="s">
        <v>8088</v>
      </c>
      <c r="I4313" s="12" t="s">
        <v>30715</v>
      </c>
      <c r="J4313" s="25" t="s">
        <v>60</v>
      </c>
    </row>
    <row r="4314" spans="2:10" ht="12.75">
      <c r="B4314" s="45" t="s">
        <v>87</v>
      </c>
      <c r="C4314" s="8" t="s">
        <v>86</v>
      </c>
      <c r="D4314" s="54" t="s">
        <v>88</v>
      </c>
      <c r="E4314" s="70">
        <v>20600</v>
      </c>
      <c r="F4314" s="26">
        <v>16490</v>
      </c>
      <c r="G4314" s="12">
        <f t="shared" si="67"/>
        <v>0.24924196482716798</v>
      </c>
      <c r="H4314" s="12" t="s">
        <v>91</v>
      </c>
      <c r="I4314" s="12" t="s">
        <v>30716</v>
      </c>
      <c r="J4314" s="25" t="s">
        <v>60</v>
      </c>
    </row>
    <row r="4315" spans="2:10" ht="12.75">
      <c r="B4315" s="45" t="s">
        <v>305</v>
      </c>
      <c r="C4315" s="8" t="s">
        <v>304</v>
      </c>
      <c r="D4315" s="54" t="s">
        <v>306</v>
      </c>
      <c r="E4315" s="70">
        <v>20600</v>
      </c>
      <c r="F4315" s="26">
        <v>16490</v>
      </c>
      <c r="G4315" s="12">
        <f t="shared" si="67"/>
        <v>0.24924196482716798</v>
      </c>
      <c r="H4315" s="12" t="s">
        <v>309</v>
      </c>
      <c r="I4315" s="12" t="s">
        <v>30717</v>
      </c>
      <c r="J4315" s="25" t="s">
        <v>60</v>
      </c>
    </row>
    <row r="4316" spans="2:10" ht="12.75">
      <c r="B4316" s="46" t="s">
        <v>1230</v>
      </c>
      <c r="C4316" s="8" t="s">
        <v>1229</v>
      </c>
      <c r="D4316" s="54" t="s">
        <v>1231</v>
      </c>
      <c r="E4316" s="70">
        <v>20600</v>
      </c>
      <c r="F4316" s="26">
        <v>16490</v>
      </c>
      <c r="G4316" s="12">
        <f t="shared" si="67"/>
        <v>0.24924196482716798</v>
      </c>
      <c r="H4316" s="12" t="s">
        <v>1227</v>
      </c>
      <c r="I4316" s="12" t="s">
        <v>30718</v>
      </c>
      <c r="J4316" s="25" t="s">
        <v>60</v>
      </c>
    </row>
    <row r="4317" spans="2:10" ht="12.75">
      <c r="B4317" s="45" t="s">
        <v>2118</v>
      </c>
      <c r="C4317" s="8" t="s">
        <v>2117</v>
      </c>
      <c r="D4317" s="54" t="s">
        <v>2119</v>
      </c>
      <c r="E4317" s="70">
        <v>20600</v>
      </c>
      <c r="F4317" s="26">
        <v>16490</v>
      </c>
      <c r="G4317" s="12">
        <f t="shared" si="67"/>
        <v>0.24924196482716798</v>
      </c>
      <c r="H4317" s="12" t="s">
        <v>2122</v>
      </c>
      <c r="I4317" s="12" t="s">
        <v>30719</v>
      </c>
      <c r="J4317" s="25" t="s">
        <v>60</v>
      </c>
    </row>
    <row r="4318" spans="2:10" ht="12.75">
      <c r="B4318" s="45" t="s">
        <v>2559</v>
      </c>
      <c r="C4318" s="8" t="s">
        <v>2558</v>
      </c>
      <c r="D4318" s="54" t="s">
        <v>2560</v>
      </c>
      <c r="E4318" s="70">
        <v>20600</v>
      </c>
      <c r="F4318" s="26">
        <v>16490</v>
      </c>
      <c r="G4318" s="12">
        <f t="shared" si="67"/>
        <v>0.24924196482716798</v>
      </c>
      <c r="H4318" s="12" t="s">
        <v>2563</v>
      </c>
      <c r="I4318" s="12" t="s">
        <v>30720</v>
      </c>
      <c r="J4318" s="25" t="s">
        <v>60</v>
      </c>
    </row>
    <row r="4319" spans="2:10" ht="12.75">
      <c r="B4319" s="45" t="s">
        <v>2999</v>
      </c>
      <c r="C4319" s="8" t="s">
        <v>2998</v>
      </c>
      <c r="D4319" s="54" t="s">
        <v>3000</v>
      </c>
      <c r="E4319" s="70">
        <v>20600</v>
      </c>
      <c r="F4319" s="26">
        <v>16490</v>
      </c>
      <c r="G4319" s="12">
        <f t="shared" si="67"/>
        <v>0.24924196482716798</v>
      </c>
      <c r="H4319" s="12" t="s">
        <v>3003</v>
      </c>
      <c r="I4319" s="12" t="s">
        <v>30721</v>
      </c>
      <c r="J4319" s="25" t="s">
        <v>60</v>
      </c>
    </row>
    <row r="4320" spans="2:10" ht="12.75">
      <c r="B4320" s="45" t="s">
        <v>3991</v>
      </c>
      <c r="C4320" s="8" t="s">
        <v>3990</v>
      </c>
      <c r="D4320" s="54" t="s">
        <v>3992</v>
      </c>
      <c r="E4320" s="70">
        <v>20600</v>
      </c>
      <c r="F4320" s="26">
        <v>16490</v>
      </c>
      <c r="G4320" s="12">
        <f t="shared" si="67"/>
        <v>0.24924196482716798</v>
      </c>
      <c r="H4320" s="12" t="s">
        <v>3995</v>
      </c>
      <c r="I4320" s="12" t="s">
        <v>30722</v>
      </c>
      <c r="J4320" s="25" t="s">
        <v>60</v>
      </c>
    </row>
    <row r="4321" spans="2:10" ht="12.75">
      <c r="B4321" s="45" t="s">
        <v>4027</v>
      </c>
      <c r="C4321" s="8" t="s">
        <v>4026</v>
      </c>
      <c r="D4321" s="54" t="s">
        <v>4028</v>
      </c>
      <c r="E4321" s="70">
        <v>20600</v>
      </c>
      <c r="F4321" s="26">
        <v>16490</v>
      </c>
      <c r="G4321" s="12">
        <f t="shared" si="67"/>
        <v>0.24924196482716798</v>
      </c>
      <c r="H4321" s="12" t="s">
        <v>4031</v>
      </c>
      <c r="I4321" s="12" t="s">
        <v>30723</v>
      </c>
      <c r="J4321" s="25" t="s">
        <v>60</v>
      </c>
    </row>
    <row r="4322" spans="2:10" ht="12.75">
      <c r="B4322" s="45" t="s">
        <v>4041</v>
      </c>
      <c r="C4322" s="8" t="s">
        <v>4040</v>
      </c>
      <c r="D4322" s="54" t="s">
        <v>4042</v>
      </c>
      <c r="E4322" s="70">
        <v>20600</v>
      </c>
      <c r="F4322" s="26">
        <v>16490</v>
      </c>
      <c r="G4322" s="12">
        <f t="shared" si="67"/>
        <v>0.24924196482716798</v>
      </c>
      <c r="H4322" s="12" t="s">
        <v>4045</v>
      </c>
      <c r="I4322" s="12" t="s">
        <v>30724</v>
      </c>
      <c r="J4322" s="25" t="s">
        <v>60</v>
      </c>
    </row>
    <row r="4323" spans="2:10" ht="12.75">
      <c r="B4323" s="45" t="s">
        <v>8097</v>
      </c>
      <c r="C4323" s="8" t="s">
        <v>8096</v>
      </c>
      <c r="D4323" s="54" t="s">
        <v>8098</v>
      </c>
      <c r="E4323" s="70">
        <v>20600</v>
      </c>
      <c r="F4323" s="26">
        <v>16490</v>
      </c>
      <c r="G4323" s="12">
        <f t="shared" si="67"/>
        <v>0.24924196482716798</v>
      </c>
      <c r="H4323" s="12" t="s">
        <v>8088</v>
      </c>
      <c r="I4323" s="12" t="s">
        <v>30725</v>
      </c>
      <c r="J4323" s="25" t="s">
        <v>60</v>
      </c>
    </row>
    <row r="4324" spans="2:10" ht="12.75">
      <c r="B4324" s="45" t="s">
        <v>1055</v>
      </c>
      <c r="C4324" s="8" t="s">
        <v>1054</v>
      </c>
      <c r="D4324" s="54" t="s">
        <v>1056</v>
      </c>
      <c r="E4324" s="70">
        <v>20600</v>
      </c>
      <c r="F4324" s="26">
        <v>16500</v>
      </c>
      <c r="G4324" s="12">
        <f t="shared" si="67"/>
        <v>0.24848484848484853</v>
      </c>
      <c r="H4324" s="12" t="s">
        <v>1059</v>
      </c>
      <c r="I4324" s="12" t="s">
        <v>30726</v>
      </c>
      <c r="J4324" s="25" t="s">
        <v>60</v>
      </c>
    </row>
    <row r="4325" spans="2:10" ht="12.75">
      <c r="B4325" s="45" t="s">
        <v>3975</v>
      </c>
      <c r="C4325" s="8" t="s">
        <v>3974</v>
      </c>
      <c r="D4325" s="54" t="s">
        <v>3976</v>
      </c>
      <c r="E4325" s="70">
        <v>20600</v>
      </c>
      <c r="F4325" s="26">
        <v>16500</v>
      </c>
      <c r="G4325" s="12">
        <f t="shared" si="67"/>
        <v>0.24848484848484853</v>
      </c>
      <c r="H4325" s="12" t="s">
        <v>3979</v>
      </c>
      <c r="I4325" s="12" t="s">
        <v>30727</v>
      </c>
      <c r="J4325" s="25" t="s">
        <v>60</v>
      </c>
    </row>
    <row r="4326" spans="2:10" ht="12.75">
      <c r="B4326" s="72" t="s">
        <v>17519</v>
      </c>
      <c r="C4326" s="8" t="s">
        <v>26066</v>
      </c>
      <c r="D4326" s="54" t="s">
        <v>17520</v>
      </c>
      <c r="E4326" s="70">
        <v>21000</v>
      </c>
      <c r="F4326" s="26">
        <v>16791</v>
      </c>
      <c r="G4326" s="12">
        <f t="shared" si="67"/>
        <v>0.25067000178667143</v>
      </c>
      <c r="H4326" s="12" t="s">
        <v>32037</v>
      </c>
      <c r="I4326" s="12" t="s">
        <v>30728</v>
      </c>
      <c r="J4326" s="25" t="s">
        <v>60</v>
      </c>
    </row>
    <row r="4327" spans="2:10" ht="12.75">
      <c r="B4327" s="72" t="s">
        <v>14933</v>
      </c>
      <c r="C4327" s="8" t="s">
        <v>60</v>
      </c>
      <c r="D4327" s="54" t="s">
        <v>14934</v>
      </c>
      <c r="E4327" s="70">
        <v>21100</v>
      </c>
      <c r="F4327" s="26">
        <v>16883</v>
      </c>
      <c r="G4327" s="12">
        <f t="shared" si="67"/>
        <v>0.24977788307765203</v>
      </c>
      <c r="H4327" s="12" t="s">
        <v>32092</v>
      </c>
      <c r="I4327" s="12" t="s">
        <v>30729</v>
      </c>
      <c r="J4327" s="25" t="s">
        <v>60</v>
      </c>
    </row>
    <row r="4328" spans="2:10" ht="12.75">
      <c r="B4328" s="72" t="s">
        <v>14937</v>
      </c>
      <c r="C4328" s="8" t="s">
        <v>60</v>
      </c>
      <c r="D4328" s="54" t="s">
        <v>14938</v>
      </c>
      <c r="E4328" s="70">
        <v>21200</v>
      </c>
      <c r="F4328" s="26">
        <v>16922</v>
      </c>
      <c r="G4328" s="12">
        <f t="shared" si="67"/>
        <v>0.25280699680888774</v>
      </c>
      <c r="H4328" s="12" t="s">
        <v>32092</v>
      </c>
      <c r="I4328" s="12" t="s">
        <v>30730</v>
      </c>
      <c r="J4328" s="25" t="s">
        <v>60</v>
      </c>
    </row>
    <row r="4329" spans="2:10" ht="12.75">
      <c r="B4329" s="72" t="s">
        <v>23214</v>
      </c>
      <c r="C4329" s="8" t="s">
        <v>27026</v>
      </c>
      <c r="D4329" s="54" t="s">
        <v>23215</v>
      </c>
      <c r="E4329" s="70">
        <v>21100</v>
      </c>
      <c r="F4329" s="26">
        <v>16912</v>
      </c>
      <c r="G4329" s="12">
        <f t="shared" si="67"/>
        <v>0.24763481551561028</v>
      </c>
      <c r="H4329" s="12" t="s">
        <v>32097</v>
      </c>
      <c r="I4329" s="12" t="s">
        <v>30731</v>
      </c>
      <c r="J4329" s="25" t="s">
        <v>60</v>
      </c>
    </row>
    <row r="4330" spans="2:10" ht="12.75">
      <c r="B4330" s="46" t="s">
        <v>7165</v>
      </c>
      <c r="C4330" s="8" t="s">
        <v>7164</v>
      </c>
      <c r="D4330" s="54" t="s">
        <v>7166</v>
      </c>
      <c r="E4330" s="70">
        <v>21300</v>
      </c>
      <c r="F4330" s="26">
        <v>17000</v>
      </c>
      <c r="G4330" s="12">
        <f t="shared" si="67"/>
        <v>0.25294117647058822</v>
      </c>
      <c r="H4330" s="12" t="s">
        <v>7168</v>
      </c>
      <c r="I4330" s="12" t="s">
        <v>30732</v>
      </c>
      <c r="J4330" s="25" t="s">
        <v>60</v>
      </c>
    </row>
    <row r="4331" spans="2:10" ht="12.75">
      <c r="B4331" s="46" t="s">
        <v>7171</v>
      </c>
      <c r="C4331" s="8" t="s">
        <v>7170</v>
      </c>
      <c r="D4331" s="54" t="s">
        <v>7172</v>
      </c>
      <c r="E4331" s="70">
        <v>21300</v>
      </c>
      <c r="F4331" s="26">
        <v>17000</v>
      </c>
      <c r="G4331" s="12">
        <f t="shared" si="67"/>
        <v>0.25294117647058822</v>
      </c>
      <c r="H4331" s="12" t="s">
        <v>7174</v>
      </c>
      <c r="I4331" s="12" t="s">
        <v>30733</v>
      </c>
      <c r="J4331" s="25" t="s">
        <v>60</v>
      </c>
    </row>
    <row r="4332" spans="2:10" ht="12.75">
      <c r="B4332" s="46" t="s">
        <v>7177</v>
      </c>
      <c r="C4332" s="8" t="s">
        <v>7176</v>
      </c>
      <c r="D4332" s="54" t="s">
        <v>7178</v>
      </c>
      <c r="E4332" s="70">
        <v>21300</v>
      </c>
      <c r="F4332" s="26">
        <v>17000</v>
      </c>
      <c r="G4332" s="12">
        <f t="shared" si="67"/>
        <v>0.25294117647058822</v>
      </c>
      <c r="H4332" s="12" t="s">
        <v>7180</v>
      </c>
      <c r="I4332" s="12" t="s">
        <v>30734</v>
      </c>
      <c r="J4332" s="25" t="s">
        <v>60</v>
      </c>
    </row>
    <row r="4333" spans="2:10" ht="12.75">
      <c r="B4333" s="72" t="s">
        <v>14941</v>
      </c>
      <c r="C4333" s="8" t="s">
        <v>25454</v>
      </c>
      <c r="D4333" s="54" t="s">
        <v>14942</v>
      </c>
      <c r="E4333" s="70">
        <v>21300</v>
      </c>
      <c r="F4333" s="26">
        <v>17010</v>
      </c>
      <c r="G4333" s="12">
        <f t="shared" si="67"/>
        <v>0.25220458553791891</v>
      </c>
      <c r="H4333" s="12" t="s">
        <v>32083</v>
      </c>
      <c r="I4333" s="12" t="s">
        <v>30735</v>
      </c>
      <c r="J4333" s="25" t="s">
        <v>60</v>
      </c>
    </row>
    <row r="4334" spans="2:10" ht="12.75">
      <c r="B4334" s="72" t="s">
        <v>22747</v>
      </c>
      <c r="C4334" s="8" t="s">
        <v>26936</v>
      </c>
      <c r="D4334" s="54" t="s">
        <v>22748</v>
      </c>
      <c r="E4334" s="70">
        <v>21200</v>
      </c>
      <c r="F4334" s="26">
        <v>16945</v>
      </c>
      <c r="G4334" s="12">
        <f t="shared" si="67"/>
        <v>0.25110652109766884</v>
      </c>
      <c r="H4334" s="12" t="s">
        <v>32001</v>
      </c>
      <c r="I4334" s="12" t="s">
        <v>30736</v>
      </c>
      <c r="J4334" s="25" t="s">
        <v>60</v>
      </c>
    </row>
    <row r="4335" spans="2:10" ht="12.75">
      <c r="B4335" s="46" t="s">
        <v>6897</v>
      </c>
      <c r="C4335" s="8" t="s">
        <v>6896</v>
      </c>
      <c r="D4335" s="54" t="s">
        <v>6898</v>
      </c>
      <c r="E4335" s="70">
        <v>21400</v>
      </c>
      <c r="F4335" s="26">
        <v>17100</v>
      </c>
      <c r="G4335" s="12">
        <f t="shared" si="67"/>
        <v>0.25146198830409361</v>
      </c>
      <c r="H4335" s="12" t="s">
        <v>6832</v>
      </c>
      <c r="I4335" s="12" t="s">
        <v>30737</v>
      </c>
      <c r="J4335" s="25" t="s">
        <v>60</v>
      </c>
    </row>
    <row r="4336" spans="2:10" ht="12.75">
      <c r="B4336" s="46" t="s">
        <v>6902</v>
      </c>
      <c r="C4336" s="8" t="s">
        <v>6901</v>
      </c>
      <c r="D4336" s="54" t="s">
        <v>6903</v>
      </c>
      <c r="E4336" s="70">
        <v>21400</v>
      </c>
      <c r="F4336" s="26">
        <v>17100</v>
      </c>
      <c r="G4336" s="12">
        <f t="shared" si="67"/>
        <v>0.25146198830409361</v>
      </c>
      <c r="H4336" s="12" t="s">
        <v>6832</v>
      </c>
      <c r="I4336" s="12" t="s">
        <v>30738</v>
      </c>
      <c r="J4336" s="25" t="s">
        <v>60</v>
      </c>
    </row>
    <row r="4337" spans="2:10" ht="12.75">
      <c r="B4337" s="72" t="s">
        <v>12005</v>
      </c>
      <c r="C4337" s="8" t="s">
        <v>24903</v>
      </c>
      <c r="D4337" s="54" t="s">
        <v>12006</v>
      </c>
      <c r="E4337" s="70">
        <v>21400</v>
      </c>
      <c r="F4337" s="26">
        <v>17146</v>
      </c>
      <c r="G4337" s="12">
        <f t="shared" si="67"/>
        <v>0.24810451417240165</v>
      </c>
      <c r="H4337" s="12" t="s">
        <v>60</v>
      </c>
      <c r="I4337" s="12" t="s">
        <v>30739</v>
      </c>
      <c r="J4337" s="25" t="s">
        <v>60</v>
      </c>
    </row>
    <row r="4338" spans="2:10" ht="12.75">
      <c r="B4338" s="72" t="s">
        <v>14945</v>
      </c>
      <c r="C4338" s="8" t="s">
        <v>25455</v>
      </c>
      <c r="D4338" s="54" t="s">
        <v>14946</v>
      </c>
      <c r="E4338" s="70">
        <v>21500</v>
      </c>
      <c r="F4338" s="26">
        <v>17174</v>
      </c>
      <c r="G4338" s="12">
        <f t="shared" si="67"/>
        <v>0.25189239548154196</v>
      </c>
      <c r="H4338" s="12" t="s">
        <v>31950</v>
      </c>
      <c r="I4338" s="12" t="s">
        <v>30740</v>
      </c>
      <c r="J4338" s="25" t="s">
        <v>60</v>
      </c>
    </row>
    <row r="4339" spans="2:10" ht="12.75">
      <c r="B4339" s="72" t="s">
        <v>17183</v>
      </c>
      <c r="C4339" s="8" t="s">
        <v>25984</v>
      </c>
      <c r="D4339" s="54" t="s">
        <v>17184</v>
      </c>
      <c r="E4339" s="70">
        <v>21400</v>
      </c>
      <c r="F4339" s="26">
        <v>17125</v>
      </c>
      <c r="G4339" s="12">
        <f t="shared" si="67"/>
        <v>0.24963503649635044</v>
      </c>
      <c r="H4339" s="12" t="s">
        <v>32000</v>
      </c>
      <c r="I4339" s="12" t="s">
        <v>30741</v>
      </c>
      <c r="J4339" s="25" t="s">
        <v>60</v>
      </c>
    </row>
    <row r="4340" spans="2:10" ht="12.75">
      <c r="B4340" s="72" t="s">
        <v>14949</v>
      </c>
      <c r="C4340" s="8" t="s">
        <v>25456</v>
      </c>
      <c r="D4340" s="54" t="s">
        <v>14950</v>
      </c>
      <c r="E4340" s="70">
        <v>21500</v>
      </c>
      <c r="F4340" s="26">
        <v>17221</v>
      </c>
      <c r="G4340" s="12">
        <f t="shared" si="67"/>
        <v>0.24847569827536153</v>
      </c>
      <c r="H4340" s="12" t="s">
        <v>32066</v>
      </c>
      <c r="I4340" s="12" t="s">
        <v>30742</v>
      </c>
      <c r="J4340" s="25" t="s">
        <v>60</v>
      </c>
    </row>
    <row r="4341" spans="2:10" ht="12.75">
      <c r="B4341" s="72" t="s">
        <v>17523</v>
      </c>
      <c r="C4341" s="8" t="s">
        <v>26067</v>
      </c>
      <c r="D4341" s="54" t="s">
        <v>17524</v>
      </c>
      <c r="E4341" s="70">
        <v>21500</v>
      </c>
      <c r="F4341" s="26">
        <v>17201</v>
      </c>
      <c r="G4341" s="12">
        <f t="shared" si="67"/>
        <v>0.24992732980640664</v>
      </c>
      <c r="H4341" s="12" t="s">
        <v>32037</v>
      </c>
      <c r="I4341" s="12" t="s">
        <v>30743</v>
      </c>
      <c r="J4341" s="25" t="s">
        <v>60</v>
      </c>
    </row>
    <row r="4342" spans="2:10" ht="12.75">
      <c r="B4342" s="72" t="s">
        <v>17527</v>
      </c>
      <c r="C4342" s="8" t="s">
        <v>26068</v>
      </c>
      <c r="D4342" s="54" t="s">
        <v>17528</v>
      </c>
      <c r="E4342" s="70">
        <v>21500</v>
      </c>
      <c r="F4342" s="26">
        <v>17201</v>
      </c>
      <c r="G4342" s="12">
        <f t="shared" si="67"/>
        <v>0.24992732980640664</v>
      </c>
      <c r="H4342" s="12" t="s">
        <v>60</v>
      </c>
      <c r="I4342" s="12" t="s">
        <v>30744</v>
      </c>
      <c r="J4342" s="25" t="s">
        <v>60</v>
      </c>
    </row>
    <row r="4343" spans="2:10" ht="12.75">
      <c r="B4343" s="72" t="s">
        <v>17531</v>
      </c>
      <c r="C4343" s="8" t="s">
        <v>26069</v>
      </c>
      <c r="D4343" s="54" t="s">
        <v>17532</v>
      </c>
      <c r="E4343" s="70">
        <v>21600</v>
      </c>
      <c r="F4343" s="26">
        <v>17255</v>
      </c>
      <c r="G4343" s="12">
        <f t="shared" si="67"/>
        <v>0.2518110692552884</v>
      </c>
      <c r="H4343" s="12" t="s">
        <v>60</v>
      </c>
      <c r="I4343" s="12" t="s">
        <v>30745</v>
      </c>
      <c r="J4343" s="25" t="s">
        <v>60</v>
      </c>
    </row>
    <row r="4344" spans="2:10" ht="12.75">
      <c r="B4344" s="72" t="s">
        <v>14957</v>
      </c>
      <c r="C4344" s="8" t="s">
        <v>25458</v>
      </c>
      <c r="D4344" s="54" t="s">
        <v>14958</v>
      </c>
      <c r="E4344" s="70">
        <v>21700</v>
      </c>
      <c r="F4344" s="26">
        <v>17326</v>
      </c>
      <c r="G4344" s="12">
        <f t="shared" si="67"/>
        <v>0.25245296086805946</v>
      </c>
      <c r="H4344" s="12" t="s">
        <v>32083</v>
      </c>
      <c r="I4344" s="12" t="s">
        <v>30746</v>
      </c>
      <c r="J4344" s="25" t="s">
        <v>60</v>
      </c>
    </row>
    <row r="4345" spans="2:10" ht="12.75">
      <c r="B4345" s="72" t="s">
        <v>14953</v>
      </c>
      <c r="C4345" s="8" t="s">
        <v>25457</v>
      </c>
      <c r="D4345" s="54" t="s">
        <v>14954</v>
      </c>
      <c r="E4345" s="70">
        <v>21700</v>
      </c>
      <c r="F4345" s="26">
        <v>17361</v>
      </c>
      <c r="G4345" s="12">
        <f t="shared" si="67"/>
        <v>0.24992799953919698</v>
      </c>
      <c r="H4345" s="12" t="s">
        <v>32061</v>
      </c>
      <c r="I4345" s="12" t="s">
        <v>30747</v>
      </c>
      <c r="J4345" s="25" t="s">
        <v>60</v>
      </c>
    </row>
    <row r="4346" spans="2:10" ht="12.75">
      <c r="B4346" s="72" t="s">
        <v>14961</v>
      </c>
      <c r="C4346" s="8" t="s">
        <v>25459</v>
      </c>
      <c r="D4346" s="54" t="s">
        <v>14962</v>
      </c>
      <c r="E4346" s="70">
        <v>22000</v>
      </c>
      <c r="F4346" s="26">
        <v>17596</v>
      </c>
      <c r="G4346" s="12">
        <f t="shared" si="67"/>
        <v>0.25028415548988403</v>
      </c>
      <c r="H4346" s="12" t="s">
        <v>32083</v>
      </c>
      <c r="I4346" s="12" t="s">
        <v>30748</v>
      </c>
      <c r="J4346" s="25" t="s">
        <v>60</v>
      </c>
    </row>
    <row r="4347" spans="2:10" ht="12.75">
      <c r="B4347" s="45" t="s">
        <v>111</v>
      </c>
      <c r="C4347" s="8" t="s">
        <v>110</v>
      </c>
      <c r="D4347" s="54" t="s">
        <v>112</v>
      </c>
      <c r="E4347" s="70">
        <v>21990</v>
      </c>
      <c r="F4347" s="26">
        <v>17490</v>
      </c>
      <c r="G4347" s="12">
        <f t="shared" si="67"/>
        <v>0.25728987993138941</v>
      </c>
      <c r="H4347" s="12" t="s">
        <v>115</v>
      </c>
      <c r="I4347" s="12" t="s">
        <v>30749</v>
      </c>
      <c r="J4347" s="25" t="s">
        <v>60</v>
      </c>
    </row>
    <row r="4348" spans="2:10" ht="12.75">
      <c r="B4348" s="45" t="s">
        <v>440</v>
      </c>
      <c r="C4348" s="8" t="s">
        <v>439</v>
      </c>
      <c r="D4348" s="54" t="s">
        <v>441</v>
      </c>
      <c r="E4348" s="70">
        <v>21990</v>
      </c>
      <c r="F4348" s="26">
        <v>17490</v>
      </c>
      <c r="G4348" s="12">
        <f t="shared" si="67"/>
        <v>0.25728987993138941</v>
      </c>
      <c r="H4348" s="12" t="s">
        <v>437</v>
      </c>
      <c r="I4348" s="12" t="s">
        <v>30750</v>
      </c>
      <c r="J4348" s="25" t="s">
        <v>60</v>
      </c>
    </row>
    <row r="4349" spans="2:10" ht="12.75">
      <c r="B4349" s="45" t="s">
        <v>837</v>
      </c>
      <c r="C4349" s="8" t="s">
        <v>836</v>
      </c>
      <c r="D4349" s="54" t="s">
        <v>838</v>
      </c>
      <c r="E4349" s="70">
        <v>21990</v>
      </c>
      <c r="F4349" s="26">
        <v>17490</v>
      </c>
      <c r="G4349" s="12">
        <f t="shared" si="67"/>
        <v>0.25728987993138941</v>
      </c>
      <c r="H4349" s="12" t="s">
        <v>841</v>
      </c>
      <c r="I4349" s="12" t="s">
        <v>30751</v>
      </c>
      <c r="J4349" s="25" t="s">
        <v>60</v>
      </c>
    </row>
    <row r="4350" spans="2:10" ht="12.75">
      <c r="B4350" s="45" t="s">
        <v>2131</v>
      </c>
      <c r="C4350" s="8" t="s">
        <v>2130</v>
      </c>
      <c r="D4350" s="54" t="s">
        <v>2132</v>
      </c>
      <c r="E4350" s="70">
        <v>21990</v>
      </c>
      <c r="F4350" s="26">
        <v>17490</v>
      </c>
      <c r="G4350" s="12">
        <f t="shared" si="67"/>
        <v>0.25728987993138941</v>
      </c>
      <c r="H4350" s="12" t="s">
        <v>2135</v>
      </c>
      <c r="I4350" s="12" t="s">
        <v>30752</v>
      </c>
      <c r="J4350" s="25" t="s">
        <v>60</v>
      </c>
    </row>
    <row r="4351" spans="2:10" ht="12.75">
      <c r="B4351" s="45" t="s">
        <v>2448</v>
      </c>
      <c r="C4351" s="8" t="s">
        <v>2447</v>
      </c>
      <c r="D4351" s="54" t="s">
        <v>2449</v>
      </c>
      <c r="E4351" s="70">
        <v>21990</v>
      </c>
      <c r="F4351" s="26">
        <v>17490</v>
      </c>
      <c r="G4351" s="12">
        <f t="shared" si="67"/>
        <v>0.25728987993138941</v>
      </c>
      <c r="H4351" s="12" t="s">
        <v>60</v>
      </c>
      <c r="I4351" s="12" t="s">
        <v>60</v>
      </c>
      <c r="J4351" s="25" t="s">
        <v>60</v>
      </c>
    </row>
    <row r="4352" spans="2:10" ht="12.75">
      <c r="B4352" s="45" t="s">
        <v>7520</v>
      </c>
      <c r="C4352" s="8" t="s">
        <v>7519</v>
      </c>
      <c r="D4352" s="54" t="s">
        <v>7521</v>
      </c>
      <c r="E4352" s="70">
        <v>21990</v>
      </c>
      <c r="F4352" s="26">
        <v>17490</v>
      </c>
      <c r="G4352" s="12">
        <f t="shared" si="67"/>
        <v>0.25728987993138941</v>
      </c>
      <c r="H4352" s="12" t="s">
        <v>7524</v>
      </c>
      <c r="I4352" s="12" t="s">
        <v>30753</v>
      </c>
      <c r="J4352" s="25" t="s">
        <v>60</v>
      </c>
    </row>
    <row r="4353" spans="2:10" ht="12.75">
      <c r="B4353" s="45" t="s">
        <v>7910</v>
      </c>
      <c r="C4353" s="8" t="s">
        <v>7909</v>
      </c>
      <c r="D4353" s="54" t="s">
        <v>7911</v>
      </c>
      <c r="E4353" s="70">
        <v>21990</v>
      </c>
      <c r="F4353" s="26">
        <v>17490</v>
      </c>
      <c r="G4353" s="12">
        <f t="shared" si="67"/>
        <v>0.25728987993138941</v>
      </c>
      <c r="H4353" s="12" t="s">
        <v>7907</v>
      </c>
      <c r="I4353" s="12" t="s">
        <v>30754</v>
      </c>
      <c r="J4353" s="25" t="s">
        <v>60</v>
      </c>
    </row>
    <row r="4354" spans="2:10" ht="12.75">
      <c r="B4354" s="45" t="s">
        <v>8475</v>
      </c>
      <c r="C4354" s="8" t="s">
        <v>8474</v>
      </c>
      <c r="D4354" s="54" t="s">
        <v>8476</v>
      </c>
      <c r="E4354" s="70">
        <v>21990</v>
      </c>
      <c r="F4354" s="26">
        <v>17490</v>
      </c>
      <c r="G4354" s="12">
        <f t="shared" ref="G4354:G4417" si="68">IFERROR(E4354/F4354-1,0)</f>
        <v>0.25728987993138941</v>
      </c>
      <c r="H4354" s="12" t="s">
        <v>60</v>
      </c>
      <c r="I4354" s="12" t="s">
        <v>32159</v>
      </c>
      <c r="J4354" s="25" t="s">
        <v>60</v>
      </c>
    </row>
    <row r="4355" spans="2:10" ht="12.75">
      <c r="B4355" s="45" t="s">
        <v>8613</v>
      </c>
      <c r="C4355" s="8" t="s">
        <v>8612</v>
      </c>
      <c r="D4355" s="54" t="s">
        <v>8614</v>
      </c>
      <c r="E4355" s="70">
        <v>21990</v>
      </c>
      <c r="F4355" s="26">
        <v>17490</v>
      </c>
      <c r="G4355" s="12">
        <f t="shared" si="68"/>
        <v>0.25728987993138941</v>
      </c>
      <c r="H4355" s="12" t="s">
        <v>60</v>
      </c>
      <c r="I4355" s="12" t="s">
        <v>60</v>
      </c>
      <c r="J4355" s="25" t="s">
        <v>60</v>
      </c>
    </row>
    <row r="4356" spans="2:10" ht="12.75">
      <c r="B4356" s="45" t="s">
        <v>3342</v>
      </c>
      <c r="C4356" s="8" t="s">
        <v>3341</v>
      </c>
      <c r="D4356" s="54" t="s">
        <v>3343</v>
      </c>
      <c r="E4356" s="70">
        <v>22000</v>
      </c>
      <c r="F4356" s="26">
        <v>17500</v>
      </c>
      <c r="G4356" s="12">
        <f t="shared" si="68"/>
        <v>0.25714285714285712</v>
      </c>
      <c r="H4356" s="12" t="s">
        <v>3346</v>
      </c>
      <c r="I4356" s="12" t="s">
        <v>30755</v>
      </c>
      <c r="J4356" s="25" t="s">
        <v>60</v>
      </c>
    </row>
    <row r="4357" spans="2:10" ht="12.75">
      <c r="B4357" s="45" t="s">
        <v>8602</v>
      </c>
      <c r="C4357" s="8" t="s">
        <v>8601</v>
      </c>
      <c r="D4357" s="54" t="s">
        <v>8603</v>
      </c>
      <c r="E4357" s="70">
        <v>22000</v>
      </c>
      <c r="F4357" s="26">
        <v>17500</v>
      </c>
      <c r="G4357" s="12">
        <f t="shared" si="68"/>
        <v>0.25714285714285712</v>
      </c>
      <c r="H4357" s="12" t="s">
        <v>60</v>
      </c>
      <c r="I4357" s="12" t="s">
        <v>60</v>
      </c>
      <c r="J4357" s="25" t="s">
        <v>60</v>
      </c>
    </row>
    <row r="4358" spans="2:10" ht="12.75">
      <c r="B4358" s="72" t="s">
        <v>16883</v>
      </c>
      <c r="C4358" s="8" t="s">
        <v>25912</v>
      </c>
      <c r="D4358" s="54" t="s">
        <v>16884</v>
      </c>
      <c r="E4358" s="70">
        <v>22100</v>
      </c>
      <c r="F4358" s="26">
        <v>17655</v>
      </c>
      <c r="G4358" s="12">
        <f t="shared" si="68"/>
        <v>0.25177003681676569</v>
      </c>
      <c r="H4358" s="12" t="s">
        <v>32051</v>
      </c>
      <c r="I4358" s="12" t="s">
        <v>30756</v>
      </c>
      <c r="J4358" s="25" t="s">
        <v>60</v>
      </c>
    </row>
    <row r="4359" spans="2:10" ht="12.75">
      <c r="B4359" s="72" t="s">
        <v>17535</v>
      </c>
      <c r="C4359" s="8" t="s">
        <v>26070</v>
      </c>
      <c r="D4359" s="54" t="s">
        <v>17536</v>
      </c>
      <c r="E4359" s="70">
        <v>22000</v>
      </c>
      <c r="F4359" s="26">
        <v>17622</v>
      </c>
      <c r="G4359" s="12">
        <f t="shared" si="68"/>
        <v>0.24843945068664164</v>
      </c>
      <c r="H4359" s="12" t="s">
        <v>60</v>
      </c>
      <c r="I4359" s="12" t="s">
        <v>30757</v>
      </c>
      <c r="J4359" s="25" t="s">
        <v>60</v>
      </c>
    </row>
    <row r="4360" spans="2:10" ht="12.75">
      <c r="B4360" s="72" t="s">
        <v>14965</v>
      </c>
      <c r="C4360" s="8" t="s">
        <v>25460</v>
      </c>
      <c r="D4360" s="54" t="s">
        <v>14966</v>
      </c>
      <c r="E4360" s="70">
        <v>22200</v>
      </c>
      <c r="F4360" s="26">
        <v>17725</v>
      </c>
      <c r="G4360" s="12">
        <f t="shared" si="68"/>
        <v>0.25246826516220033</v>
      </c>
      <c r="H4360" s="12" t="s">
        <v>32066</v>
      </c>
      <c r="I4360" s="12" t="s">
        <v>30758</v>
      </c>
      <c r="J4360" s="25" t="s">
        <v>60</v>
      </c>
    </row>
    <row r="4361" spans="2:10" ht="12.75">
      <c r="B4361" s="72" t="s">
        <v>17539</v>
      </c>
      <c r="C4361" s="8" t="s">
        <v>26071</v>
      </c>
      <c r="D4361" s="54" t="s">
        <v>17540</v>
      </c>
      <c r="E4361" s="70">
        <v>22200</v>
      </c>
      <c r="F4361" s="26">
        <v>17784</v>
      </c>
      <c r="G4361" s="12">
        <f t="shared" si="68"/>
        <v>0.24831309041835348</v>
      </c>
      <c r="H4361" s="12" t="s">
        <v>60</v>
      </c>
      <c r="I4361" s="12" t="s">
        <v>30759</v>
      </c>
      <c r="J4361" s="25" t="s">
        <v>60</v>
      </c>
    </row>
    <row r="4362" spans="2:10" ht="12.75">
      <c r="B4362" s="45" t="s">
        <v>197</v>
      </c>
      <c r="C4362" s="8" t="s">
        <v>196</v>
      </c>
      <c r="D4362" s="54" t="s">
        <v>198</v>
      </c>
      <c r="E4362" s="70">
        <v>22490</v>
      </c>
      <c r="F4362" s="26">
        <v>17990</v>
      </c>
      <c r="G4362" s="12">
        <f t="shared" si="68"/>
        <v>0.25013896609227348</v>
      </c>
      <c r="H4362" s="12" t="s">
        <v>201</v>
      </c>
      <c r="I4362" s="12" t="s">
        <v>30760</v>
      </c>
      <c r="J4362" s="25" t="s">
        <v>60</v>
      </c>
    </row>
    <row r="4363" spans="2:10" ht="12.75">
      <c r="B4363" s="45" t="s">
        <v>318</v>
      </c>
      <c r="C4363" s="8" t="s">
        <v>317</v>
      </c>
      <c r="D4363" s="54" t="s">
        <v>319</v>
      </c>
      <c r="E4363" s="70">
        <v>22490</v>
      </c>
      <c r="F4363" s="26">
        <v>17990</v>
      </c>
      <c r="G4363" s="12">
        <f t="shared" si="68"/>
        <v>0.25013896609227348</v>
      </c>
      <c r="H4363" s="12" t="s">
        <v>322</v>
      </c>
      <c r="I4363" s="12" t="s">
        <v>30761</v>
      </c>
      <c r="J4363" s="25" t="s">
        <v>60</v>
      </c>
    </row>
    <row r="4364" spans="2:10" ht="12.75">
      <c r="B4364" s="45" t="s">
        <v>531</v>
      </c>
      <c r="C4364" s="8" t="s">
        <v>530</v>
      </c>
      <c r="D4364" s="54" t="s">
        <v>532</v>
      </c>
      <c r="E4364" s="70">
        <v>22490</v>
      </c>
      <c r="F4364" s="26">
        <v>17990</v>
      </c>
      <c r="G4364" s="12">
        <f t="shared" si="68"/>
        <v>0.25013896609227348</v>
      </c>
      <c r="H4364" s="12" t="s">
        <v>535</v>
      </c>
      <c r="I4364" s="12" t="s">
        <v>30762</v>
      </c>
      <c r="J4364" s="25" t="s">
        <v>60</v>
      </c>
    </row>
    <row r="4365" spans="2:10" ht="12.75">
      <c r="B4365" s="45" t="s">
        <v>544</v>
      </c>
      <c r="C4365" s="8" t="s">
        <v>543</v>
      </c>
      <c r="D4365" s="54" t="s">
        <v>545</v>
      </c>
      <c r="E4365" s="70">
        <v>22490</v>
      </c>
      <c r="F4365" s="26">
        <v>17990</v>
      </c>
      <c r="G4365" s="12">
        <f t="shared" si="68"/>
        <v>0.25013896609227348</v>
      </c>
      <c r="H4365" s="12" t="s">
        <v>547</v>
      </c>
      <c r="I4365" s="12" t="s">
        <v>30763</v>
      </c>
      <c r="J4365" s="25" t="s">
        <v>60</v>
      </c>
    </row>
    <row r="4366" spans="2:10" ht="12.75">
      <c r="B4366" s="46" t="s">
        <v>1305</v>
      </c>
      <c r="C4366" s="8" t="s">
        <v>1304</v>
      </c>
      <c r="D4366" s="54" t="s">
        <v>1306</v>
      </c>
      <c r="E4366" s="70">
        <v>22490</v>
      </c>
      <c r="F4366" s="26">
        <v>17990</v>
      </c>
      <c r="G4366" s="12">
        <f t="shared" si="68"/>
        <v>0.25013896609227348</v>
      </c>
      <c r="H4366" s="12" t="s">
        <v>1309</v>
      </c>
      <c r="I4366" s="12" t="s">
        <v>30764</v>
      </c>
      <c r="J4366" s="25" t="s">
        <v>60</v>
      </c>
    </row>
    <row r="4367" spans="2:10" ht="12.75">
      <c r="B4367" s="45" t="s">
        <v>1559</v>
      </c>
      <c r="C4367" s="8" t="s">
        <v>1558</v>
      </c>
      <c r="D4367" s="54" t="s">
        <v>1560</v>
      </c>
      <c r="E4367" s="70">
        <v>22490</v>
      </c>
      <c r="F4367" s="26">
        <v>17990</v>
      </c>
      <c r="G4367" s="12">
        <f t="shared" si="68"/>
        <v>0.25013896609227348</v>
      </c>
      <c r="H4367" s="12" t="s">
        <v>60</v>
      </c>
      <c r="I4367" s="12" t="s">
        <v>60</v>
      </c>
      <c r="J4367" s="25" t="s">
        <v>60</v>
      </c>
    </row>
    <row r="4368" spans="2:10" ht="12.75">
      <c r="B4368" s="45" t="s">
        <v>2367</v>
      </c>
      <c r="C4368" s="8" t="s">
        <v>2366</v>
      </c>
      <c r="D4368" s="54" t="s">
        <v>2368</v>
      </c>
      <c r="E4368" s="70">
        <v>22490</v>
      </c>
      <c r="F4368" s="26">
        <v>17990</v>
      </c>
      <c r="G4368" s="12">
        <f t="shared" si="68"/>
        <v>0.25013896609227348</v>
      </c>
      <c r="H4368" s="12" t="s">
        <v>2371</v>
      </c>
      <c r="I4368" s="12" t="s">
        <v>30765</v>
      </c>
      <c r="J4368" s="25" t="s">
        <v>60</v>
      </c>
    </row>
    <row r="4369" spans="2:10" ht="12.75">
      <c r="B4369" s="45" t="s">
        <v>2441</v>
      </c>
      <c r="C4369" s="8" t="s">
        <v>2440</v>
      </c>
      <c r="D4369" s="54" t="s">
        <v>2442</v>
      </c>
      <c r="E4369" s="70">
        <v>22490</v>
      </c>
      <c r="F4369" s="26">
        <v>17990</v>
      </c>
      <c r="G4369" s="12">
        <f t="shared" si="68"/>
        <v>0.25013896609227348</v>
      </c>
      <c r="H4369" s="12" t="s">
        <v>2445</v>
      </c>
      <c r="I4369" s="12" t="s">
        <v>30766</v>
      </c>
      <c r="J4369" s="25" t="s">
        <v>60</v>
      </c>
    </row>
    <row r="4370" spans="2:10" ht="12.75">
      <c r="B4370" s="45" t="s">
        <v>7601</v>
      </c>
      <c r="C4370" s="8" t="s">
        <v>7600</v>
      </c>
      <c r="D4370" s="54" t="s">
        <v>7602</v>
      </c>
      <c r="E4370" s="70">
        <v>22490</v>
      </c>
      <c r="F4370" s="26">
        <v>17990</v>
      </c>
      <c r="G4370" s="12">
        <f t="shared" si="68"/>
        <v>0.25013896609227348</v>
      </c>
      <c r="H4370" s="12" t="s">
        <v>7605</v>
      </c>
      <c r="I4370" s="12" t="s">
        <v>30767</v>
      </c>
      <c r="J4370" s="25" t="s">
        <v>60</v>
      </c>
    </row>
    <row r="4371" spans="2:10" ht="12.75">
      <c r="B4371" s="45" t="s">
        <v>7923</v>
      </c>
      <c r="C4371" s="8" t="s">
        <v>7922</v>
      </c>
      <c r="D4371" s="54" t="s">
        <v>7924</v>
      </c>
      <c r="E4371" s="70">
        <v>22490</v>
      </c>
      <c r="F4371" s="26">
        <v>17990</v>
      </c>
      <c r="G4371" s="12">
        <f t="shared" si="68"/>
        <v>0.25013896609227348</v>
      </c>
      <c r="H4371" s="12" t="s">
        <v>7927</v>
      </c>
      <c r="I4371" s="12" t="s">
        <v>30768</v>
      </c>
      <c r="J4371" s="25" t="s">
        <v>60</v>
      </c>
    </row>
    <row r="4372" spans="2:10" ht="12.75">
      <c r="B4372" s="45" t="s">
        <v>7944</v>
      </c>
      <c r="C4372" s="8" t="s">
        <v>7943</v>
      </c>
      <c r="D4372" s="54" t="s">
        <v>7945</v>
      </c>
      <c r="E4372" s="70">
        <v>22490</v>
      </c>
      <c r="F4372" s="26">
        <v>17990</v>
      </c>
      <c r="G4372" s="12">
        <f t="shared" si="68"/>
        <v>0.25013896609227348</v>
      </c>
      <c r="H4372" s="12" t="s">
        <v>7948</v>
      </c>
      <c r="I4372" s="12" t="s">
        <v>30769</v>
      </c>
      <c r="J4372" s="25" t="s">
        <v>60</v>
      </c>
    </row>
    <row r="4373" spans="2:10" ht="12.75">
      <c r="B4373" s="45" t="s">
        <v>6514</v>
      </c>
      <c r="C4373" s="8" t="s">
        <v>6513</v>
      </c>
      <c r="D4373" s="54" t="s">
        <v>6515</v>
      </c>
      <c r="E4373" s="70">
        <v>22600</v>
      </c>
      <c r="F4373" s="26">
        <v>18100</v>
      </c>
      <c r="G4373" s="12">
        <f t="shared" si="68"/>
        <v>0.24861878453038666</v>
      </c>
      <c r="H4373" s="12" t="s">
        <v>6517</v>
      </c>
      <c r="I4373" s="12" t="s">
        <v>30770</v>
      </c>
      <c r="J4373" s="25" t="s">
        <v>60</v>
      </c>
    </row>
    <row r="4374" spans="2:10" ht="12.75">
      <c r="B4374" s="45" t="s">
        <v>3245</v>
      </c>
      <c r="C4374" s="8" t="s">
        <v>3244</v>
      </c>
      <c r="D4374" s="54" t="s">
        <v>3246</v>
      </c>
      <c r="E4374" s="70">
        <v>22500</v>
      </c>
      <c r="F4374" s="26">
        <v>18000</v>
      </c>
      <c r="G4374" s="12">
        <f t="shared" si="68"/>
        <v>0.25</v>
      </c>
      <c r="H4374" s="12" t="s">
        <v>3249</v>
      </c>
      <c r="I4374" s="12" t="s">
        <v>30771</v>
      </c>
      <c r="J4374" s="25" t="s">
        <v>60</v>
      </c>
    </row>
    <row r="4375" spans="2:10" ht="12.75">
      <c r="B4375" s="72" t="s">
        <v>14969</v>
      </c>
      <c r="C4375" s="8" t="s">
        <v>25461</v>
      </c>
      <c r="D4375" s="54" t="s">
        <v>14970</v>
      </c>
      <c r="E4375" s="70">
        <v>22600</v>
      </c>
      <c r="F4375" s="26">
        <v>18088</v>
      </c>
      <c r="G4375" s="12">
        <f t="shared" si="68"/>
        <v>0.24944714727996464</v>
      </c>
      <c r="H4375" s="12" t="s">
        <v>31731</v>
      </c>
      <c r="I4375" s="12" t="s">
        <v>30772</v>
      </c>
      <c r="J4375" s="25" t="s">
        <v>60</v>
      </c>
    </row>
    <row r="4376" spans="2:10" ht="12.75">
      <c r="B4376" s="72" t="s">
        <v>23344</v>
      </c>
      <c r="C4376" s="8" t="s">
        <v>60</v>
      </c>
      <c r="D4376" s="54" t="s">
        <v>23345</v>
      </c>
      <c r="E4376" s="70">
        <v>22600</v>
      </c>
      <c r="F4376" s="26">
        <v>18043</v>
      </c>
      <c r="G4376" s="12">
        <f t="shared" si="68"/>
        <v>0.25256332095549516</v>
      </c>
      <c r="H4376" s="12" t="s">
        <v>32098</v>
      </c>
      <c r="I4376" s="12" t="s">
        <v>30773</v>
      </c>
      <c r="J4376" s="25" t="s">
        <v>60</v>
      </c>
    </row>
    <row r="4377" spans="2:10" ht="12.75">
      <c r="B4377" s="72" t="s">
        <v>14973</v>
      </c>
      <c r="C4377" s="8" t="s">
        <v>25462</v>
      </c>
      <c r="D4377" s="54" t="s">
        <v>14974</v>
      </c>
      <c r="E4377" s="70">
        <v>22700</v>
      </c>
      <c r="F4377" s="26">
        <v>18123</v>
      </c>
      <c r="G4377" s="12">
        <f t="shared" si="68"/>
        <v>0.25255200573856418</v>
      </c>
      <c r="H4377" s="12" t="s">
        <v>31907</v>
      </c>
      <c r="I4377" s="12" t="s">
        <v>30774</v>
      </c>
      <c r="J4377" s="25" t="s">
        <v>60</v>
      </c>
    </row>
    <row r="4378" spans="2:10" ht="12.75">
      <c r="B4378" s="72" t="s">
        <v>10087</v>
      </c>
      <c r="C4378" s="8" t="s">
        <v>24570</v>
      </c>
      <c r="D4378" s="54" t="s">
        <v>10088</v>
      </c>
      <c r="E4378" s="70">
        <v>22900</v>
      </c>
      <c r="F4378" s="26">
        <v>18349</v>
      </c>
      <c r="G4378" s="12">
        <f t="shared" si="68"/>
        <v>0.24802441549948218</v>
      </c>
      <c r="H4378" s="12" t="s">
        <v>60</v>
      </c>
      <c r="I4378" s="12" t="s">
        <v>30775</v>
      </c>
      <c r="J4378" s="25" t="s">
        <v>60</v>
      </c>
    </row>
    <row r="4379" spans="2:10" ht="12.75">
      <c r="B4379" s="72" t="s">
        <v>21119</v>
      </c>
      <c r="C4379" s="8" t="s">
        <v>26666</v>
      </c>
      <c r="D4379" s="54" t="s">
        <v>21120</v>
      </c>
      <c r="E4379" s="70">
        <v>22900</v>
      </c>
      <c r="F4379" s="26">
        <v>18337</v>
      </c>
      <c r="G4379" s="12">
        <f t="shared" si="68"/>
        <v>0.24884114086273645</v>
      </c>
      <c r="H4379" s="12" t="s">
        <v>31621</v>
      </c>
      <c r="I4379" s="12" t="s">
        <v>30776</v>
      </c>
      <c r="J4379" s="25" t="s">
        <v>60</v>
      </c>
    </row>
    <row r="4380" spans="2:10" ht="12.75">
      <c r="B4380" s="72" t="s">
        <v>17543</v>
      </c>
      <c r="C4380" s="8" t="s">
        <v>26072</v>
      </c>
      <c r="D4380" s="54" t="s">
        <v>17544</v>
      </c>
      <c r="E4380" s="70">
        <v>23000</v>
      </c>
      <c r="F4380" s="26">
        <v>18366</v>
      </c>
      <c r="G4380" s="12">
        <f t="shared" si="68"/>
        <v>0.25231405858651867</v>
      </c>
      <c r="H4380" s="12" t="s">
        <v>60</v>
      </c>
      <c r="I4380" s="12" t="s">
        <v>30777</v>
      </c>
      <c r="J4380" s="25" t="s">
        <v>60</v>
      </c>
    </row>
    <row r="4381" spans="2:10" ht="12.75">
      <c r="B4381" s="45" t="s">
        <v>224</v>
      </c>
      <c r="C4381" s="8" t="s">
        <v>223</v>
      </c>
      <c r="D4381" s="54" t="s">
        <v>225</v>
      </c>
      <c r="E4381" s="70">
        <v>22990</v>
      </c>
      <c r="F4381" s="26">
        <v>18490</v>
      </c>
      <c r="G4381" s="12">
        <f t="shared" si="68"/>
        <v>0.24337479718766897</v>
      </c>
      <c r="H4381" s="12" t="s">
        <v>221</v>
      </c>
      <c r="I4381" s="12" t="s">
        <v>30778</v>
      </c>
      <c r="J4381" s="25" t="s">
        <v>60</v>
      </c>
    </row>
    <row r="4382" spans="2:10" ht="12.75">
      <c r="B4382" s="45" t="s">
        <v>716</v>
      </c>
      <c r="C4382" s="8" t="s">
        <v>715</v>
      </c>
      <c r="D4382" s="54" t="s">
        <v>717</v>
      </c>
      <c r="E4382" s="70">
        <v>22990</v>
      </c>
      <c r="F4382" s="26">
        <v>18490</v>
      </c>
      <c r="G4382" s="12">
        <f t="shared" si="68"/>
        <v>0.24337479718766897</v>
      </c>
      <c r="H4382" s="12" t="s">
        <v>720</v>
      </c>
      <c r="I4382" s="12" t="s">
        <v>30779</v>
      </c>
      <c r="J4382" s="25" t="s">
        <v>60</v>
      </c>
    </row>
    <row r="4383" spans="2:10" ht="12.75">
      <c r="B4383" s="45" t="s">
        <v>1598</v>
      </c>
      <c r="C4383" s="8" t="s">
        <v>1597</v>
      </c>
      <c r="D4383" s="54" t="s">
        <v>1599</v>
      </c>
      <c r="E4383" s="70">
        <v>22990</v>
      </c>
      <c r="F4383" s="26">
        <v>18490</v>
      </c>
      <c r="G4383" s="12">
        <f t="shared" si="68"/>
        <v>0.24337479718766897</v>
      </c>
      <c r="H4383" s="12" t="s">
        <v>1602</v>
      </c>
      <c r="I4383" s="12" t="s">
        <v>30780</v>
      </c>
      <c r="J4383" s="25" t="s">
        <v>60</v>
      </c>
    </row>
    <row r="4384" spans="2:10" ht="12.75">
      <c r="B4384" s="45" t="s">
        <v>2390</v>
      </c>
      <c r="C4384" s="8" t="s">
        <v>2389</v>
      </c>
      <c r="D4384" s="54" t="s">
        <v>2391</v>
      </c>
      <c r="E4384" s="70">
        <v>22990</v>
      </c>
      <c r="F4384" s="26">
        <v>18490</v>
      </c>
      <c r="G4384" s="12">
        <f t="shared" si="68"/>
        <v>0.24337479718766897</v>
      </c>
      <c r="H4384" s="12" t="s">
        <v>2394</v>
      </c>
      <c r="I4384" s="12" t="s">
        <v>30781</v>
      </c>
      <c r="J4384" s="25" t="s">
        <v>60</v>
      </c>
    </row>
    <row r="4385" spans="2:10" ht="12.75">
      <c r="B4385" s="45" t="s">
        <v>2405</v>
      </c>
      <c r="C4385" s="8" t="s">
        <v>2404</v>
      </c>
      <c r="D4385" s="54" t="s">
        <v>2406</v>
      </c>
      <c r="E4385" s="70">
        <v>22990</v>
      </c>
      <c r="F4385" s="26">
        <v>18490</v>
      </c>
      <c r="G4385" s="12">
        <f t="shared" si="68"/>
        <v>0.24337479718766897</v>
      </c>
      <c r="H4385" s="12" t="s">
        <v>2409</v>
      </c>
      <c r="I4385" s="12" t="s">
        <v>30782</v>
      </c>
      <c r="J4385" s="25" t="s">
        <v>60</v>
      </c>
    </row>
    <row r="4386" spans="2:10" ht="12.75">
      <c r="B4386" s="45" t="s">
        <v>7555</v>
      </c>
      <c r="C4386" s="8" t="s">
        <v>7554</v>
      </c>
      <c r="D4386" s="54" t="s">
        <v>7556</v>
      </c>
      <c r="E4386" s="70">
        <v>22990</v>
      </c>
      <c r="F4386" s="26">
        <v>18490</v>
      </c>
      <c r="G4386" s="12">
        <f t="shared" si="68"/>
        <v>0.24337479718766897</v>
      </c>
      <c r="H4386" s="12" t="s">
        <v>7559</v>
      </c>
      <c r="I4386" s="12" t="s">
        <v>30783</v>
      </c>
      <c r="J4386" s="25" t="s">
        <v>60</v>
      </c>
    </row>
    <row r="4387" spans="2:10" ht="12.75">
      <c r="B4387" s="45" t="s">
        <v>8084</v>
      </c>
      <c r="C4387" s="8" t="s">
        <v>8083</v>
      </c>
      <c r="D4387" s="54" t="s">
        <v>8085</v>
      </c>
      <c r="E4387" s="70">
        <v>22990</v>
      </c>
      <c r="F4387" s="26">
        <v>18490</v>
      </c>
      <c r="G4387" s="12">
        <f t="shared" si="68"/>
        <v>0.24337479718766897</v>
      </c>
      <c r="H4387" s="12" t="s">
        <v>8088</v>
      </c>
      <c r="I4387" s="12" t="s">
        <v>30784</v>
      </c>
      <c r="J4387" s="25" t="s">
        <v>60</v>
      </c>
    </row>
    <row r="4388" spans="2:10" ht="12.75">
      <c r="B4388" s="46" t="s">
        <v>6671</v>
      </c>
      <c r="C4388" s="8" t="s">
        <v>6670</v>
      </c>
      <c r="D4388" s="54" t="s">
        <v>6672</v>
      </c>
      <c r="E4388" s="70">
        <v>23300</v>
      </c>
      <c r="F4388" s="26">
        <v>18600</v>
      </c>
      <c r="G4388" s="12">
        <f t="shared" si="68"/>
        <v>0.25268817204301075</v>
      </c>
      <c r="H4388" s="12" t="s">
        <v>6674</v>
      </c>
      <c r="I4388" s="12" t="s">
        <v>30785</v>
      </c>
      <c r="J4388" s="25" t="s">
        <v>60</v>
      </c>
    </row>
    <row r="4389" spans="2:10" ht="12.75">
      <c r="B4389" s="72" t="s">
        <v>14977</v>
      </c>
      <c r="C4389" s="8" t="s">
        <v>25463</v>
      </c>
      <c r="D4389" s="54" t="s">
        <v>14978</v>
      </c>
      <c r="E4389" s="70">
        <v>23200</v>
      </c>
      <c r="F4389" s="26">
        <v>18592</v>
      </c>
      <c r="G4389" s="12">
        <f t="shared" si="68"/>
        <v>0.24784853700516352</v>
      </c>
      <c r="H4389" s="12" t="s">
        <v>32083</v>
      </c>
      <c r="I4389" s="12" t="s">
        <v>30786</v>
      </c>
      <c r="J4389" s="25" t="s">
        <v>60</v>
      </c>
    </row>
    <row r="4390" spans="2:10" ht="12.75">
      <c r="B4390" s="72" t="s">
        <v>14981</v>
      </c>
      <c r="C4390" s="8" t="s">
        <v>25464</v>
      </c>
      <c r="D4390" s="54" t="s">
        <v>14982</v>
      </c>
      <c r="E4390" s="70">
        <v>23200</v>
      </c>
      <c r="F4390" s="26">
        <v>18592</v>
      </c>
      <c r="G4390" s="12">
        <f t="shared" si="68"/>
        <v>0.24784853700516352</v>
      </c>
      <c r="H4390" s="12" t="s">
        <v>32083</v>
      </c>
      <c r="I4390" s="12" t="s">
        <v>30787</v>
      </c>
      <c r="J4390" s="25" t="s">
        <v>60</v>
      </c>
    </row>
    <row r="4391" spans="2:10" ht="12.75">
      <c r="B4391" s="72" t="s">
        <v>19218</v>
      </c>
      <c r="C4391" s="8" t="s">
        <v>60</v>
      </c>
      <c r="D4391" s="54" t="s">
        <v>19219</v>
      </c>
      <c r="E4391" s="70">
        <v>23200</v>
      </c>
      <c r="F4391" s="26">
        <v>18587</v>
      </c>
      <c r="G4391" s="12">
        <f t="shared" si="68"/>
        <v>0.24818421477376651</v>
      </c>
      <c r="H4391" s="12" t="s">
        <v>32099</v>
      </c>
      <c r="I4391" s="12" t="s">
        <v>30788</v>
      </c>
      <c r="J4391" s="25" t="s">
        <v>60</v>
      </c>
    </row>
    <row r="4392" spans="2:10" ht="12.75">
      <c r="B4392" s="72" t="s">
        <v>14985</v>
      </c>
      <c r="C4392" s="8" t="s">
        <v>25465</v>
      </c>
      <c r="D4392" s="54" t="s">
        <v>14986</v>
      </c>
      <c r="E4392" s="70">
        <v>23600</v>
      </c>
      <c r="F4392" s="26">
        <v>18849</v>
      </c>
      <c r="G4392" s="12">
        <f t="shared" si="68"/>
        <v>0.2520558119794154</v>
      </c>
      <c r="H4392" s="12" t="s">
        <v>32083</v>
      </c>
      <c r="I4392" s="12" t="s">
        <v>30789</v>
      </c>
      <c r="J4392" s="25" t="s">
        <v>60</v>
      </c>
    </row>
    <row r="4393" spans="2:10" ht="12.75">
      <c r="B4393" s="72" t="s">
        <v>14989</v>
      </c>
      <c r="C4393" s="8" t="s">
        <v>25466</v>
      </c>
      <c r="D4393" s="54" t="s">
        <v>14990</v>
      </c>
      <c r="E4393" s="70">
        <v>23600</v>
      </c>
      <c r="F4393" s="26">
        <v>18908</v>
      </c>
      <c r="G4393" s="12">
        <f t="shared" si="68"/>
        <v>0.24814893166913476</v>
      </c>
      <c r="H4393" s="12" t="s">
        <v>31950</v>
      </c>
      <c r="I4393" s="12" t="s">
        <v>30790</v>
      </c>
      <c r="J4393" s="25" t="s">
        <v>60</v>
      </c>
    </row>
    <row r="4394" spans="2:10" ht="12.75">
      <c r="B4394" s="72" t="s">
        <v>17051</v>
      </c>
      <c r="C4394" s="8" t="s">
        <v>25953</v>
      </c>
      <c r="D4394" s="54" t="s">
        <v>17052</v>
      </c>
      <c r="E4394" s="70">
        <v>23600</v>
      </c>
      <c r="F4394" s="26">
        <v>18887</v>
      </c>
      <c r="G4394" s="12">
        <f t="shared" si="68"/>
        <v>0.24953671837772018</v>
      </c>
      <c r="H4394" s="12" t="s">
        <v>60</v>
      </c>
      <c r="I4394" s="12" t="s">
        <v>30791</v>
      </c>
      <c r="J4394" s="25" t="s">
        <v>60</v>
      </c>
    </row>
    <row r="4395" spans="2:10" ht="12.75">
      <c r="B4395" s="72" t="s">
        <v>14993</v>
      </c>
      <c r="C4395" s="8" t="s">
        <v>25467</v>
      </c>
      <c r="D4395" s="54" t="s">
        <v>14994</v>
      </c>
      <c r="E4395" s="70">
        <v>23700</v>
      </c>
      <c r="F4395" s="26">
        <v>18955</v>
      </c>
      <c r="G4395" s="12">
        <f t="shared" si="68"/>
        <v>0.25032972830387767</v>
      </c>
      <c r="H4395" s="12" t="s">
        <v>31950</v>
      </c>
      <c r="I4395" s="12" t="s">
        <v>30792</v>
      </c>
      <c r="J4395" s="25" t="s">
        <v>60</v>
      </c>
    </row>
    <row r="4396" spans="2:10" ht="12.75">
      <c r="B4396" s="72" t="s">
        <v>17547</v>
      </c>
      <c r="C4396" s="8" t="s">
        <v>26073</v>
      </c>
      <c r="D4396" s="54" t="s">
        <v>17548</v>
      </c>
      <c r="E4396" s="70">
        <v>23800</v>
      </c>
      <c r="F4396" s="26">
        <v>19025</v>
      </c>
      <c r="G4396" s="12">
        <f t="shared" si="68"/>
        <v>0.25098554533508532</v>
      </c>
      <c r="H4396" s="12" t="s">
        <v>32037</v>
      </c>
      <c r="I4396" s="12" t="s">
        <v>30793</v>
      </c>
      <c r="J4396" s="25" t="s">
        <v>60</v>
      </c>
    </row>
    <row r="4397" spans="2:10" ht="12.75">
      <c r="B4397" s="72" t="s">
        <v>14997</v>
      </c>
      <c r="C4397" s="8" t="s">
        <v>25140</v>
      </c>
      <c r="D4397" s="54" t="s">
        <v>14998</v>
      </c>
      <c r="E4397" s="70">
        <v>23800</v>
      </c>
      <c r="F4397" s="26">
        <v>19065</v>
      </c>
      <c r="G4397" s="12">
        <f t="shared" si="68"/>
        <v>0.24836087070548118</v>
      </c>
      <c r="H4397" s="12" t="s">
        <v>32092</v>
      </c>
      <c r="I4397" s="12" t="s">
        <v>30794</v>
      </c>
      <c r="J4397" s="25" t="s">
        <v>60</v>
      </c>
    </row>
    <row r="4398" spans="2:10" ht="12.75">
      <c r="B4398" s="72" t="s">
        <v>17551</v>
      </c>
      <c r="C4398" s="8" t="s">
        <v>26074</v>
      </c>
      <c r="D4398" s="54" t="s">
        <v>17552</v>
      </c>
      <c r="E4398" s="70">
        <v>23900</v>
      </c>
      <c r="F4398" s="26">
        <v>19143</v>
      </c>
      <c r="G4398" s="12">
        <f t="shared" si="68"/>
        <v>0.2484981455362274</v>
      </c>
      <c r="H4398" s="12" t="s">
        <v>32037</v>
      </c>
      <c r="I4398" s="12" t="s">
        <v>30795</v>
      </c>
      <c r="J4398" s="25" t="s">
        <v>60</v>
      </c>
    </row>
    <row r="4399" spans="2:10" ht="12.75">
      <c r="B4399" s="72" t="s">
        <v>17555</v>
      </c>
      <c r="C4399" s="8" t="s">
        <v>26075</v>
      </c>
      <c r="D4399" s="54" t="s">
        <v>17556</v>
      </c>
      <c r="E4399" s="70">
        <v>24100</v>
      </c>
      <c r="F4399" s="26">
        <v>19240</v>
      </c>
      <c r="G4399" s="12">
        <f t="shared" si="68"/>
        <v>0.25259875259875253</v>
      </c>
      <c r="H4399" s="12" t="s">
        <v>60</v>
      </c>
      <c r="I4399" s="12" t="s">
        <v>30796</v>
      </c>
      <c r="J4399" s="25" t="s">
        <v>60</v>
      </c>
    </row>
    <row r="4400" spans="2:10" ht="12.75">
      <c r="B4400" s="45" t="s">
        <v>265</v>
      </c>
      <c r="C4400" s="8" t="s">
        <v>264</v>
      </c>
      <c r="D4400" s="54" t="s">
        <v>266</v>
      </c>
      <c r="E4400" s="70">
        <v>24490</v>
      </c>
      <c r="F4400" s="26">
        <v>19490</v>
      </c>
      <c r="G4400" s="12">
        <f t="shared" si="68"/>
        <v>0.25654181631605955</v>
      </c>
      <c r="H4400" s="12" t="s">
        <v>262</v>
      </c>
      <c r="I4400" s="12" t="s">
        <v>30797</v>
      </c>
      <c r="J4400" s="25" t="s">
        <v>60</v>
      </c>
    </row>
    <row r="4401" spans="2:10" ht="12.75">
      <c r="B4401" s="45" t="s">
        <v>1351</v>
      </c>
      <c r="C4401" s="8" t="s">
        <v>1350</v>
      </c>
      <c r="D4401" s="54" t="s">
        <v>1352</v>
      </c>
      <c r="E4401" s="70">
        <v>24490</v>
      </c>
      <c r="F4401" s="26">
        <v>19490</v>
      </c>
      <c r="G4401" s="12">
        <f t="shared" si="68"/>
        <v>0.25654181631605955</v>
      </c>
      <c r="H4401" s="12" t="s">
        <v>1355</v>
      </c>
      <c r="I4401" s="12" t="s">
        <v>30798</v>
      </c>
      <c r="J4401" s="25" t="s">
        <v>60</v>
      </c>
    </row>
    <row r="4402" spans="2:10" ht="12.75">
      <c r="B4402" s="45" t="s">
        <v>2150</v>
      </c>
      <c r="C4402" s="8" t="s">
        <v>2149</v>
      </c>
      <c r="D4402" s="54" t="s">
        <v>2151</v>
      </c>
      <c r="E4402" s="70">
        <v>24490</v>
      </c>
      <c r="F4402" s="26">
        <v>19490</v>
      </c>
      <c r="G4402" s="12">
        <f t="shared" si="68"/>
        <v>0.25654181631605955</v>
      </c>
      <c r="H4402" s="12" t="s">
        <v>60</v>
      </c>
      <c r="I4402" s="12" t="s">
        <v>60</v>
      </c>
      <c r="J4402" s="25" t="s">
        <v>60</v>
      </c>
    </row>
    <row r="4403" spans="2:10" ht="12.75">
      <c r="B4403" s="45" t="s">
        <v>2202</v>
      </c>
      <c r="C4403" s="8" t="s">
        <v>2201</v>
      </c>
      <c r="D4403" s="54" t="s">
        <v>2203</v>
      </c>
      <c r="E4403" s="70">
        <v>24490</v>
      </c>
      <c r="F4403" s="26">
        <v>19490</v>
      </c>
      <c r="G4403" s="12">
        <f t="shared" si="68"/>
        <v>0.25654181631605955</v>
      </c>
      <c r="H4403" s="12" t="s">
        <v>2206</v>
      </c>
      <c r="I4403" s="12" t="s">
        <v>30799</v>
      </c>
      <c r="J4403" s="25" t="s">
        <v>60</v>
      </c>
    </row>
    <row r="4404" spans="2:10" ht="12.75">
      <c r="B4404" s="45" t="s">
        <v>8004</v>
      </c>
      <c r="C4404" s="8" t="s">
        <v>8003</v>
      </c>
      <c r="D4404" s="54" t="s">
        <v>8005</v>
      </c>
      <c r="E4404" s="70">
        <v>24490</v>
      </c>
      <c r="F4404" s="26">
        <v>19490</v>
      </c>
      <c r="G4404" s="12">
        <f t="shared" si="68"/>
        <v>0.25654181631605955</v>
      </c>
      <c r="H4404" s="12" t="s">
        <v>7969</v>
      </c>
      <c r="I4404" s="12" t="s">
        <v>30800</v>
      </c>
      <c r="J4404" s="25" t="s">
        <v>60</v>
      </c>
    </row>
    <row r="4405" spans="2:10" ht="12.75">
      <c r="B4405" s="45" t="s">
        <v>8231</v>
      </c>
      <c r="C4405" s="8" t="s">
        <v>8230</v>
      </c>
      <c r="D4405" s="54" t="s">
        <v>8232</v>
      </c>
      <c r="E4405" s="70">
        <v>24490</v>
      </c>
      <c r="F4405" s="26">
        <v>19490</v>
      </c>
      <c r="G4405" s="12">
        <f t="shared" si="68"/>
        <v>0.25654181631605955</v>
      </c>
      <c r="H4405" s="12" t="s">
        <v>8235</v>
      </c>
      <c r="I4405" s="12" t="s">
        <v>30801</v>
      </c>
      <c r="J4405" s="25" t="s">
        <v>60</v>
      </c>
    </row>
    <row r="4406" spans="2:10" ht="12.75">
      <c r="B4406" s="45" t="s">
        <v>138</v>
      </c>
      <c r="C4406" s="8" t="s">
        <v>137</v>
      </c>
      <c r="D4406" s="54" t="s">
        <v>139</v>
      </c>
      <c r="E4406" s="70">
        <v>23990</v>
      </c>
      <c r="F4406" s="26">
        <v>18990</v>
      </c>
      <c r="G4406" s="12">
        <f t="shared" si="68"/>
        <v>0.26329647182727745</v>
      </c>
      <c r="H4406" s="12" t="s">
        <v>135</v>
      </c>
      <c r="I4406" s="12" t="s">
        <v>30802</v>
      </c>
      <c r="J4406" s="25" t="s">
        <v>60</v>
      </c>
    </row>
    <row r="4407" spans="2:10" ht="12.75">
      <c r="B4407" s="45" t="s">
        <v>252</v>
      </c>
      <c r="C4407" s="8" t="s">
        <v>251</v>
      </c>
      <c r="D4407" s="54" t="s">
        <v>253</v>
      </c>
      <c r="E4407" s="70">
        <v>23990</v>
      </c>
      <c r="F4407" s="26">
        <v>18990</v>
      </c>
      <c r="G4407" s="12">
        <f t="shared" si="68"/>
        <v>0.26329647182727745</v>
      </c>
      <c r="H4407" s="12" t="s">
        <v>249</v>
      </c>
      <c r="I4407" s="12" t="s">
        <v>30803</v>
      </c>
      <c r="J4407" s="25" t="s">
        <v>60</v>
      </c>
    </row>
    <row r="4408" spans="2:10" ht="12.75">
      <c r="B4408" s="45" t="s">
        <v>622</v>
      </c>
      <c r="C4408" s="8" t="s">
        <v>621</v>
      </c>
      <c r="D4408" s="54" t="s">
        <v>623</v>
      </c>
      <c r="E4408" s="70">
        <v>23990</v>
      </c>
      <c r="F4408" s="26">
        <v>18990</v>
      </c>
      <c r="G4408" s="12">
        <f t="shared" si="68"/>
        <v>0.26329647182727745</v>
      </c>
      <c r="H4408" s="12" t="s">
        <v>626</v>
      </c>
      <c r="I4408" s="12" t="s">
        <v>30804</v>
      </c>
      <c r="J4408" s="25" t="s">
        <v>60</v>
      </c>
    </row>
    <row r="4409" spans="2:10" ht="12.75">
      <c r="B4409" s="45" t="s">
        <v>1460</v>
      </c>
      <c r="C4409" s="8" t="s">
        <v>1459</v>
      </c>
      <c r="D4409" s="54" t="s">
        <v>1461</v>
      </c>
      <c r="E4409" s="70">
        <v>23990</v>
      </c>
      <c r="F4409" s="26">
        <v>18990</v>
      </c>
      <c r="G4409" s="12">
        <f t="shared" si="68"/>
        <v>0.26329647182727745</v>
      </c>
      <c r="H4409" s="12" t="s">
        <v>1464</v>
      </c>
      <c r="I4409" s="12" t="s">
        <v>30805</v>
      </c>
      <c r="J4409" s="25" t="s">
        <v>60</v>
      </c>
    </row>
    <row r="4410" spans="2:10" ht="12.75">
      <c r="B4410" s="45" t="s">
        <v>2849</v>
      </c>
      <c r="C4410" s="8" t="s">
        <v>2848</v>
      </c>
      <c r="D4410" s="54" t="s">
        <v>2850</v>
      </c>
      <c r="E4410" s="70">
        <v>23990</v>
      </c>
      <c r="F4410" s="26">
        <v>18990</v>
      </c>
      <c r="G4410" s="12">
        <f t="shared" si="68"/>
        <v>0.26329647182727745</v>
      </c>
      <c r="H4410" s="12" t="s">
        <v>2853</v>
      </c>
      <c r="I4410" s="12" t="s">
        <v>30806</v>
      </c>
      <c r="J4410" s="25" t="s">
        <v>60</v>
      </c>
    </row>
    <row r="4411" spans="2:10" ht="12.75">
      <c r="B4411" s="45" t="s">
        <v>7527</v>
      </c>
      <c r="C4411" s="8" t="s">
        <v>7526</v>
      </c>
      <c r="D4411" s="54" t="s">
        <v>7528</v>
      </c>
      <c r="E4411" s="70">
        <v>23990</v>
      </c>
      <c r="F4411" s="26">
        <v>18990</v>
      </c>
      <c r="G4411" s="12">
        <f t="shared" si="68"/>
        <v>0.26329647182727745</v>
      </c>
      <c r="H4411" s="12" t="s">
        <v>7531</v>
      </c>
      <c r="I4411" s="12" t="s">
        <v>30807</v>
      </c>
      <c r="J4411" s="25" t="s">
        <v>60</v>
      </c>
    </row>
    <row r="4412" spans="2:10" ht="12.75">
      <c r="B4412" s="45" t="s">
        <v>7951</v>
      </c>
      <c r="C4412" s="8" t="s">
        <v>7950</v>
      </c>
      <c r="D4412" s="54" t="s">
        <v>7952</v>
      </c>
      <c r="E4412" s="70">
        <v>23990</v>
      </c>
      <c r="F4412" s="26">
        <v>18990</v>
      </c>
      <c r="G4412" s="12">
        <f t="shared" si="68"/>
        <v>0.26329647182727745</v>
      </c>
      <c r="H4412" s="12" t="s">
        <v>7955</v>
      </c>
      <c r="I4412" s="12" t="s">
        <v>30808</v>
      </c>
      <c r="J4412" s="25" t="s">
        <v>60</v>
      </c>
    </row>
    <row r="4413" spans="2:10" ht="12.75">
      <c r="B4413" s="45" t="s">
        <v>7965</v>
      </c>
      <c r="C4413" s="8" t="s">
        <v>7964</v>
      </c>
      <c r="D4413" s="54" t="s">
        <v>7966</v>
      </c>
      <c r="E4413" s="70">
        <v>23990</v>
      </c>
      <c r="F4413" s="26">
        <v>18990</v>
      </c>
      <c r="G4413" s="12">
        <f t="shared" si="68"/>
        <v>0.26329647182727745</v>
      </c>
      <c r="H4413" s="12" t="s">
        <v>7969</v>
      </c>
      <c r="I4413" s="12" t="s">
        <v>30809</v>
      </c>
      <c r="J4413" s="25" t="s">
        <v>60</v>
      </c>
    </row>
    <row r="4414" spans="2:10" ht="12.75">
      <c r="B4414" s="45" t="s">
        <v>7986</v>
      </c>
      <c r="C4414" s="8" t="s">
        <v>7985</v>
      </c>
      <c r="D4414" s="54" t="s">
        <v>7987</v>
      </c>
      <c r="E4414" s="70">
        <v>23990</v>
      </c>
      <c r="F4414" s="26">
        <v>18990</v>
      </c>
      <c r="G4414" s="12">
        <f t="shared" si="68"/>
        <v>0.26329647182727745</v>
      </c>
      <c r="H4414" s="12" t="s">
        <v>7969</v>
      </c>
      <c r="I4414" s="12" t="s">
        <v>30810</v>
      </c>
      <c r="J4414" s="25" t="s">
        <v>60</v>
      </c>
    </row>
    <row r="4415" spans="2:10" ht="12.75">
      <c r="B4415" s="45" t="s">
        <v>7998</v>
      </c>
      <c r="C4415" s="8" t="s">
        <v>7997</v>
      </c>
      <c r="D4415" s="54" t="s">
        <v>7999</v>
      </c>
      <c r="E4415" s="70">
        <v>23990</v>
      </c>
      <c r="F4415" s="26">
        <v>18990</v>
      </c>
      <c r="G4415" s="12">
        <f t="shared" si="68"/>
        <v>0.26329647182727745</v>
      </c>
      <c r="H4415" s="12" t="s">
        <v>7969</v>
      </c>
      <c r="I4415" s="12" t="s">
        <v>30811</v>
      </c>
      <c r="J4415" s="25" t="s">
        <v>60</v>
      </c>
    </row>
    <row r="4416" spans="2:10" ht="12.75">
      <c r="B4416" s="45" t="s">
        <v>1062</v>
      </c>
      <c r="C4416" s="8" t="s">
        <v>1061</v>
      </c>
      <c r="D4416" s="54" t="s">
        <v>1063</v>
      </c>
      <c r="E4416" s="70">
        <v>24000</v>
      </c>
      <c r="F4416" s="26">
        <v>19000</v>
      </c>
      <c r="G4416" s="12">
        <f t="shared" si="68"/>
        <v>0.26315789473684204</v>
      </c>
      <c r="H4416" s="12" t="s">
        <v>1066</v>
      </c>
      <c r="I4416" s="12" t="s">
        <v>30812</v>
      </c>
      <c r="J4416" s="25" t="s">
        <v>60</v>
      </c>
    </row>
    <row r="4417" spans="2:10" ht="12.75">
      <c r="B4417" s="46" t="s">
        <v>7090</v>
      </c>
      <c r="C4417" s="8" t="s">
        <v>7089</v>
      </c>
      <c r="D4417" s="54" t="s">
        <v>7091</v>
      </c>
      <c r="E4417" s="70">
        <v>24300</v>
      </c>
      <c r="F4417" s="26">
        <v>19400</v>
      </c>
      <c r="G4417" s="12">
        <f t="shared" si="68"/>
        <v>0.25257731958762886</v>
      </c>
      <c r="H4417" s="12" t="s">
        <v>7094</v>
      </c>
      <c r="I4417" s="12" t="s">
        <v>30813</v>
      </c>
      <c r="J4417" s="25" t="s">
        <v>60</v>
      </c>
    </row>
    <row r="4418" spans="2:10" ht="12.75">
      <c r="B4418" s="46" t="s">
        <v>7097</v>
      </c>
      <c r="C4418" s="8" t="s">
        <v>7096</v>
      </c>
      <c r="D4418" s="54" t="s">
        <v>7098</v>
      </c>
      <c r="E4418" s="70">
        <v>24300</v>
      </c>
      <c r="F4418" s="26">
        <v>19400</v>
      </c>
      <c r="G4418" s="12">
        <f t="shared" ref="G4418:G4481" si="69">IFERROR(E4418/F4418-1,0)</f>
        <v>0.25257731958762886</v>
      </c>
      <c r="H4418" s="12" t="s">
        <v>7101</v>
      </c>
      <c r="I4418" s="12" t="s">
        <v>30814</v>
      </c>
      <c r="J4418" s="25" t="s">
        <v>60</v>
      </c>
    </row>
    <row r="4419" spans="2:10" ht="12.75">
      <c r="B4419" s="46" t="s">
        <v>7111</v>
      </c>
      <c r="C4419" s="8" t="s">
        <v>7110</v>
      </c>
      <c r="D4419" s="54" t="s">
        <v>7112</v>
      </c>
      <c r="E4419" s="70">
        <v>24300</v>
      </c>
      <c r="F4419" s="26">
        <v>19400</v>
      </c>
      <c r="G4419" s="12">
        <f t="shared" si="69"/>
        <v>0.25257731958762886</v>
      </c>
      <c r="H4419" s="12" t="s">
        <v>7115</v>
      </c>
      <c r="I4419" s="12" t="s">
        <v>30815</v>
      </c>
      <c r="J4419" s="25" t="s">
        <v>60</v>
      </c>
    </row>
    <row r="4420" spans="2:10" ht="12.75">
      <c r="B4420" s="72" t="s">
        <v>17559</v>
      </c>
      <c r="C4420" s="8" t="s">
        <v>60</v>
      </c>
      <c r="D4420" s="54" t="s">
        <v>17560</v>
      </c>
      <c r="E4420" s="70">
        <v>24300</v>
      </c>
      <c r="F4420" s="26">
        <v>19435</v>
      </c>
      <c r="G4420" s="12">
        <f t="shared" si="69"/>
        <v>0.25032158476974531</v>
      </c>
      <c r="H4420" s="12" t="s">
        <v>32037</v>
      </c>
      <c r="I4420" s="12" t="s">
        <v>30816</v>
      </c>
      <c r="J4420" s="25" t="s">
        <v>60</v>
      </c>
    </row>
    <row r="4421" spans="2:10" ht="12.75">
      <c r="B4421" s="46" t="s">
        <v>6892</v>
      </c>
      <c r="C4421" s="8" t="s">
        <v>6891</v>
      </c>
      <c r="D4421" s="54" t="s">
        <v>6893</v>
      </c>
      <c r="E4421" s="70">
        <v>24400</v>
      </c>
      <c r="F4421" s="26">
        <v>19500</v>
      </c>
      <c r="G4421" s="12">
        <f t="shared" si="69"/>
        <v>0.25128205128205128</v>
      </c>
      <c r="H4421" s="12" t="s">
        <v>6864</v>
      </c>
      <c r="I4421" s="12" t="s">
        <v>30817</v>
      </c>
      <c r="J4421" s="25" t="s">
        <v>60</v>
      </c>
    </row>
    <row r="4422" spans="2:10" ht="12.75">
      <c r="B4422" s="72" t="s">
        <v>20015</v>
      </c>
      <c r="C4422" s="8" t="s">
        <v>26494</v>
      </c>
      <c r="D4422" s="54" t="s">
        <v>20016</v>
      </c>
      <c r="E4422" s="70">
        <v>24300</v>
      </c>
      <c r="F4422" s="26">
        <v>19470</v>
      </c>
      <c r="G4422" s="12">
        <f t="shared" si="69"/>
        <v>0.24807395993836678</v>
      </c>
      <c r="H4422" s="12" t="s">
        <v>60</v>
      </c>
      <c r="I4422" s="12" t="s">
        <v>60</v>
      </c>
      <c r="J4422" s="25" t="s">
        <v>60</v>
      </c>
    </row>
    <row r="4423" spans="2:10" ht="12.75">
      <c r="B4423" s="72" t="s">
        <v>20019</v>
      </c>
      <c r="C4423" s="8" t="s">
        <v>26494</v>
      </c>
      <c r="D4423" s="54" t="s">
        <v>20020</v>
      </c>
      <c r="E4423" s="70">
        <v>24300</v>
      </c>
      <c r="F4423" s="26">
        <v>19470</v>
      </c>
      <c r="G4423" s="12">
        <f t="shared" si="69"/>
        <v>0.24807395993836678</v>
      </c>
      <c r="H4423" s="12" t="s">
        <v>60</v>
      </c>
      <c r="I4423" s="12" t="s">
        <v>60</v>
      </c>
      <c r="J4423" s="25" t="s">
        <v>60</v>
      </c>
    </row>
    <row r="4424" spans="2:10" ht="12.75">
      <c r="B4424" s="45" t="s">
        <v>4702</v>
      </c>
      <c r="C4424" s="8" t="s">
        <v>4701</v>
      </c>
      <c r="D4424" s="54" t="s">
        <v>4703</v>
      </c>
      <c r="E4424" s="70">
        <v>24500</v>
      </c>
      <c r="F4424" s="26">
        <v>19600</v>
      </c>
      <c r="G4424" s="12">
        <f t="shared" si="69"/>
        <v>0.25</v>
      </c>
      <c r="H4424" s="12" t="s">
        <v>4706</v>
      </c>
      <c r="I4424" s="12" t="s">
        <v>30818</v>
      </c>
      <c r="J4424" s="25" t="s">
        <v>60</v>
      </c>
    </row>
    <row r="4425" spans="2:10" ht="12.75">
      <c r="B4425" s="45" t="s">
        <v>5030</v>
      </c>
      <c r="C4425" s="8" t="s">
        <v>5029</v>
      </c>
      <c r="D4425" s="54" t="s">
        <v>5031</v>
      </c>
      <c r="E4425" s="70">
        <v>24500</v>
      </c>
      <c r="F4425" s="26">
        <v>19600</v>
      </c>
      <c r="G4425" s="12">
        <f t="shared" si="69"/>
        <v>0.25</v>
      </c>
      <c r="H4425" s="12" t="s">
        <v>5010</v>
      </c>
      <c r="I4425" s="12" t="s">
        <v>30819</v>
      </c>
      <c r="J4425" s="25" t="s">
        <v>60</v>
      </c>
    </row>
    <row r="4426" spans="2:10" ht="12.75">
      <c r="B4426" s="46" t="s">
        <v>7083</v>
      </c>
      <c r="C4426" s="8" t="s">
        <v>7082</v>
      </c>
      <c r="D4426" s="54" t="s">
        <v>7084</v>
      </c>
      <c r="E4426" s="70">
        <v>24500</v>
      </c>
      <c r="F4426" s="26">
        <v>19600</v>
      </c>
      <c r="G4426" s="12">
        <f t="shared" si="69"/>
        <v>0.25</v>
      </c>
      <c r="H4426" s="12" t="s">
        <v>7087</v>
      </c>
      <c r="I4426" s="12" t="s">
        <v>30820</v>
      </c>
      <c r="J4426" s="25" t="s">
        <v>60</v>
      </c>
    </row>
    <row r="4427" spans="2:10" ht="12.75">
      <c r="B4427" s="72" t="s">
        <v>16887</v>
      </c>
      <c r="C4427" s="8" t="s">
        <v>25913</v>
      </c>
      <c r="D4427" s="54" t="s">
        <v>16888</v>
      </c>
      <c r="E4427" s="70">
        <v>24500</v>
      </c>
      <c r="F4427" s="26">
        <v>19574</v>
      </c>
      <c r="G4427" s="12">
        <f t="shared" si="69"/>
        <v>0.25166036579135587</v>
      </c>
      <c r="H4427" s="12" t="s">
        <v>32100</v>
      </c>
      <c r="I4427" s="12" t="s">
        <v>30821</v>
      </c>
      <c r="J4427" s="25" t="s">
        <v>60</v>
      </c>
    </row>
    <row r="4428" spans="2:10" ht="12.75">
      <c r="B4428" s="72" t="s">
        <v>15001</v>
      </c>
      <c r="C4428" s="8" t="s">
        <v>25468</v>
      </c>
      <c r="D4428" s="54" t="s">
        <v>15002</v>
      </c>
      <c r="E4428" s="70">
        <v>24800</v>
      </c>
      <c r="F4428" s="26">
        <v>19857</v>
      </c>
      <c r="G4428" s="12">
        <f t="shared" si="69"/>
        <v>0.24892984841617571</v>
      </c>
      <c r="H4428" s="12" t="s">
        <v>31950</v>
      </c>
      <c r="I4428" s="12" t="s">
        <v>30822</v>
      </c>
      <c r="J4428" s="25" t="s">
        <v>60</v>
      </c>
    </row>
    <row r="4429" spans="2:10" ht="12.75">
      <c r="B4429" s="45" t="s">
        <v>4823</v>
      </c>
      <c r="C4429" s="8" t="s">
        <v>4822</v>
      </c>
      <c r="D4429" s="54" t="s">
        <v>4824</v>
      </c>
      <c r="E4429" s="70">
        <v>24900</v>
      </c>
      <c r="F4429" s="26">
        <v>19900</v>
      </c>
      <c r="G4429" s="12">
        <f t="shared" si="69"/>
        <v>0.25125628140703515</v>
      </c>
      <c r="H4429" s="12" t="s">
        <v>4815</v>
      </c>
      <c r="I4429" s="12" t="s">
        <v>30823</v>
      </c>
      <c r="J4429" s="25" t="s">
        <v>60</v>
      </c>
    </row>
    <row r="4430" spans="2:10" ht="12.75">
      <c r="B4430" s="46" t="s">
        <v>6692</v>
      </c>
      <c r="C4430" s="8" t="s">
        <v>6691</v>
      </c>
      <c r="D4430" s="54" t="s">
        <v>6693</v>
      </c>
      <c r="E4430" s="70">
        <v>24900</v>
      </c>
      <c r="F4430" s="26">
        <v>19900</v>
      </c>
      <c r="G4430" s="12">
        <f t="shared" si="69"/>
        <v>0.25125628140703515</v>
      </c>
      <c r="H4430" s="12" t="s">
        <v>6695</v>
      </c>
      <c r="I4430" s="12" t="s">
        <v>30824</v>
      </c>
      <c r="J4430" s="25" t="s">
        <v>60</v>
      </c>
    </row>
    <row r="4431" spans="2:10" ht="12.75">
      <c r="B4431" s="72" t="s">
        <v>17563</v>
      </c>
      <c r="C4431" s="8" t="s">
        <v>26076</v>
      </c>
      <c r="D4431" s="54" t="s">
        <v>17564</v>
      </c>
      <c r="E4431" s="70">
        <v>25000</v>
      </c>
      <c r="F4431" s="26">
        <v>20028</v>
      </c>
      <c r="G4431" s="12">
        <f t="shared" si="69"/>
        <v>0.24825244657479528</v>
      </c>
      <c r="H4431" s="12" t="s">
        <v>60</v>
      </c>
      <c r="I4431" s="12" t="s">
        <v>30825</v>
      </c>
      <c r="J4431" s="25" t="s">
        <v>60</v>
      </c>
    </row>
    <row r="4432" spans="2:10" ht="12.75">
      <c r="B4432" s="72" t="s">
        <v>17567</v>
      </c>
      <c r="C4432" s="8" t="s">
        <v>26077</v>
      </c>
      <c r="D4432" s="54" t="s">
        <v>17568</v>
      </c>
      <c r="E4432" s="70">
        <v>25000</v>
      </c>
      <c r="F4432" s="26">
        <v>20039</v>
      </c>
      <c r="G4432" s="12">
        <f t="shared" si="69"/>
        <v>0.24756724387444473</v>
      </c>
      <c r="H4432" s="12" t="s">
        <v>32037</v>
      </c>
      <c r="I4432" s="12" t="s">
        <v>30826</v>
      </c>
      <c r="J4432" s="25" t="s">
        <v>60</v>
      </c>
    </row>
    <row r="4433" spans="2:10" ht="12.75">
      <c r="B4433" s="72" t="s">
        <v>24377</v>
      </c>
      <c r="C4433" s="8" t="s">
        <v>60</v>
      </c>
      <c r="D4433" s="54" t="s">
        <v>24378</v>
      </c>
      <c r="E4433" s="70">
        <v>25000</v>
      </c>
      <c r="F4433" s="26">
        <v>20000</v>
      </c>
      <c r="G4433" s="12">
        <f t="shared" si="69"/>
        <v>0.25</v>
      </c>
      <c r="H4433" s="12" t="s">
        <v>60</v>
      </c>
      <c r="I4433" s="12" t="s">
        <v>60</v>
      </c>
      <c r="J4433" s="25" t="s">
        <v>60</v>
      </c>
    </row>
    <row r="4434" spans="2:10" ht="12.75">
      <c r="B4434" s="46" t="s">
        <v>6738</v>
      </c>
      <c r="C4434" s="8" t="s">
        <v>6737</v>
      </c>
      <c r="D4434" s="54" t="s">
        <v>6739</v>
      </c>
      <c r="E4434" s="70">
        <v>25100</v>
      </c>
      <c r="F4434" s="26">
        <v>20100</v>
      </c>
      <c r="G4434" s="12">
        <f t="shared" si="69"/>
        <v>0.24875621890547261</v>
      </c>
      <c r="H4434" s="12" t="s">
        <v>6674</v>
      </c>
      <c r="I4434" s="12" t="s">
        <v>30827</v>
      </c>
      <c r="J4434" s="25" t="s">
        <v>60</v>
      </c>
    </row>
    <row r="4435" spans="2:10" ht="12.75">
      <c r="B4435" s="72" t="s">
        <v>15005</v>
      </c>
      <c r="C4435" s="8" t="s">
        <v>25469</v>
      </c>
      <c r="D4435" s="54" t="s">
        <v>15006</v>
      </c>
      <c r="E4435" s="70">
        <v>25100</v>
      </c>
      <c r="F4435" s="26">
        <v>20091</v>
      </c>
      <c r="G4435" s="12">
        <f t="shared" si="69"/>
        <v>0.24931561395649804</v>
      </c>
      <c r="H4435" s="12" t="s">
        <v>32061</v>
      </c>
      <c r="I4435" s="12" t="s">
        <v>30828</v>
      </c>
      <c r="J4435" s="25" t="s">
        <v>60</v>
      </c>
    </row>
    <row r="4436" spans="2:10" ht="12.75">
      <c r="B4436" s="45" t="s">
        <v>616</v>
      </c>
      <c r="C4436" s="8" t="s">
        <v>615</v>
      </c>
      <c r="D4436" s="54" t="s">
        <v>617</v>
      </c>
      <c r="E4436" s="70">
        <v>24990</v>
      </c>
      <c r="F4436" s="26">
        <v>19990</v>
      </c>
      <c r="G4436" s="12">
        <f t="shared" si="69"/>
        <v>0.25012506253126565</v>
      </c>
      <c r="H4436" s="12" t="s">
        <v>613</v>
      </c>
      <c r="I4436" s="12" t="s">
        <v>30829</v>
      </c>
      <c r="J4436" s="25" t="s">
        <v>60</v>
      </c>
    </row>
    <row r="4437" spans="2:10" ht="12.75">
      <c r="B4437" s="45" t="s">
        <v>689</v>
      </c>
      <c r="C4437" s="8" t="s">
        <v>688</v>
      </c>
      <c r="D4437" s="54" t="s">
        <v>690</v>
      </c>
      <c r="E4437" s="70">
        <v>24990</v>
      </c>
      <c r="F4437" s="26">
        <v>19990</v>
      </c>
      <c r="G4437" s="12">
        <f t="shared" si="69"/>
        <v>0.25012506253126565</v>
      </c>
      <c r="H4437" s="12" t="s">
        <v>693</v>
      </c>
      <c r="I4437" s="12" t="s">
        <v>30830</v>
      </c>
      <c r="J4437" s="25" t="s">
        <v>60</v>
      </c>
    </row>
    <row r="4438" spans="2:10" ht="12.75">
      <c r="B4438" s="45" t="s">
        <v>869</v>
      </c>
      <c r="C4438" s="8" t="s">
        <v>868</v>
      </c>
      <c r="D4438" s="54" t="s">
        <v>870</v>
      </c>
      <c r="E4438" s="70">
        <v>24990</v>
      </c>
      <c r="F4438" s="26">
        <v>19990</v>
      </c>
      <c r="G4438" s="12">
        <f t="shared" si="69"/>
        <v>0.25012506253126565</v>
      </c>
      <c r="H4438" s="12" t="s">
        <v>873</v>
      </c>
      <c r="I4438" s="12" t="s">
        <v>30831</v>
      </c>
      <c r="J4438" s="25" t="s">
        <v>60</v>
      </c>
    </row>
    <row r="4439" spans="2:10" ht="12.75">
      <c r="B4439" s="45" t="s">
        <v>1343</v>
      </c>
      <c r="C4439" s="8" t="s">
        <v>1342</v>
      </c>
      <c r="D4439" s="54" t="s">
        <v>1344</v>
      </c>
      <c r="E4439" s="70">
        <v>24990</v>
      </c>
      <c r="F4439" s="26">
        <v>19990</v>
      </c>
      <c r="G4439" s="12">
        <f t="shared" si="69"/>
        <v>0.25012506253126565</v>
      </c>
      <c r="H4439" s="12" t="s">
        <v>1347</v>
      </c>
      <c r="I4439" s="12" t="s">
        <v>30832</v>
      </c>
      <c r="J4439" s="25" t="s">
        <v>60</v>
      </c>
    </row>
    <row r="4440" spans="2:10" ht="12.75">
      <c r="B4440" s="45" t="s">
        <v>3108</v>
      </c>
      <c r="C4440" s="8" t="s">
        <v>3107</v>
      </c>
      <c r="D4440" s="54" t="s">
        <v>3109</v>
      </c>
      <c r="E4440" s="70">
        <v>24990</v>
      </c>
      <c r="F4440" s="26">
        <v>19990</v>
      </c>
      <c r="G4440" s="12">
        <f t="shared" si="69"/>
        <v>0.25012506253126565</v>
      </c>
      <c r="H4440" s="12" t="s">
        <v>3112</v>
      </c>
      <c r="I4440" s="12" t="s">
        <v>30833</v>
      </c>
      <c r="J4440" s="25" t="s">
        <v>60</v>
      </c>
    </row>
    <row r="4441" spans="2:10" ht="12.75">
      <c r="B4441" s="45" t="s">
        <v>7678</v>
      </c>
      <c r="C4441" s="8" t="s">
        <v>7677</v>
      </c>
      <c r="D4441" s="54" t="s">
        <v>7679</v>
      </c>
      <c r="E4441" s="70">
        <v>24990</v>
      </c>
      <c r="F4441" s="26">
        <v>19990</v>
      </c>
      <c r="G4441" s="12">
        <f t="shared" si="69"/>
        <v>0.25012506253126565</v>
      </c>
      <c r="H4441" s="12" t="s">
        <v>7682</v>
      </c>
      <c r="I4441" s="12" t="s">
        <v>30834</v>
      </c>
      <c r="J4441" s="25" t="s">
        <v>60</v>
      </c>
    </row>
    <row r="4442" spans="2:10" ht="12.75">
      <c r="B4442" s="45" t="s">
        <v>24468</v>
      </c>
      <c r="C4442" s="8" t="s">
        <v>24469</v>
      </c>
      <c r="D4442" s="54" t="s">
        <v>32161</v>
      </c>
      <c r="E4442" s="70">
        <v>24990</v>
      </c>
      <c r="F4442" s="74"/>
      <c r="G4442" s="12">
        <f t="shared" si="69"/>
        <v>0</v>
      </c>
      <c r="H4442" s="12" t="s">
        <v>32101</v>
      </c>
      <c r="I4442" s="12" t="s">
        <v>30835</v>
      </c>
      <c r="J4442" s="25" t="s">
        <v>60</v>
      </c>
    </row>
    <row r="4443" spans="2:10" ht="12.75">
      <c r="B4443" s="72" t="s">
        <v>17571</v>
      </c>
      <c r="C4443" s="8" t="s">
        <v>26078</v>
      </c>
      <c r="D4443" s="54" t="s">
        <v>17572</v>
      </c>
      <c r="E4443" s="70">
        <v>25200</v>
      </c>
      <c r="F4443" s="26">
        <v>20136</v>
      </c>
      <c r="G4443" s="12">
        <f t="shared" si="69"/>
        <v>0.25148986889153746</v>
      </c>
      <c r="H4443" s="12" t="s">
        <v>32037</v>
      </c>
      <c r="I4443" s="12" t="s">
        <v>30836</v>
      </c>
      <c r="J4443" s="25" t="s">
        <v>60</v>
      </c>
    </row>
    <row r="4444" spans="2:10" ht="12.75">
      <c r="B4444" s="46" t="s">
        <v>6703</v>
      </c>
      <c r="C4444" s="8" t="s">
        <v>6702</v>
      </c>
      <c r="D4444" s="54" t="s">
        <v>6704</v>
      </c>
      <c r="E4444" s="70">
        <v>25400</v>
      </c>
      <c r="F4444" s="26">
        <v>20300</v>
      </c>
      <c r="G4444" s="12">
        <f t="shared" si="69"/>
        <v>0.25123152709359609</v>
      </c>
      <c r="H4444" s="12" t="s">
        <v>6674</v>
      </c>
      <c r="I4444" s="12" t="s">
        <v>30837</v>
      </c>
      <c r="J4444" s="25" t="s">
        <v>60</v>
      </c>
    </row>
    <row r="4445" spans="2:10" ht="12.75">
      <c r="B4445" s="45" t="s">
        <v>8672</v>
      </c>
      <c r="C4445" s="8" t="s">
        <v>8671</v>
      </c>
      <c r="D4445" s="54" t="s">
        <v>8673</v>
      </c>
      <c r="E4445" s="70">
        <v>25400</v>
      </c>
      <c r="F4445" s="26">
        <v>20300</v>
      </c>
      <c r="G4445" s="12">
        <f t="shared" si="69"/>
        <v>0.25123152709359609</v>
      </c>
      <c r="H4445" s="12" t="s">
        <v>60</v>
      </c>
      <c r="I4445" s="12" t="s">
        <v>60</v>
      </c>
      <c r="J4445" s="25" t="s">
        <v>60</v>
      </c>
    </row>
    <row r="4446" spans="2:10" ht="12.75">
      <c r="B4446" s="45" t="s">
        <v>8677</v>
      </c>
      <c r="C4446" s="8" t="s">
        <v>8676</v>
      </c>
      <c r="D4446" s="54" t="s">
        <v>8678</v>
      </c>
      <c r="E4446" s="70">
        <v>25400</v>
      </c>
      <c r="F4446" s="26">
        <v>20300</v>
      </c>
      <c r="G4446" s="12">
        <f t="shared" si="69"/>
        <v>0.25123152709359609</v>
      </c>
      <c r="H4446" s="12" t="s">
        <v>60</v>
      </c>
      <c r="I4446" s="12" t="s">
        <v>60</v>
      </c>
      <c r="J4446" s="25" t="s">
        <v>60</v>
      </c>
    </row>
    <row r="4447" spans="2:10" ht="12.75">
      <c r="B4447" s="45" t="s">
        <v>8682</v>
      </c>
      <c r="C4447" s="8" t="s">
        <v>8681</v>
      </c>
      <c r="D4447" s="54" t="s">
        <v>8683</v>
      </c>
      <c r="E4447" s="70">
        <v>25400</v>
      </c>
      <c r="F4447" s="26">
        <v>20300</v>
      </c>
      <c r="G4447" s="12">
        <f t="shared" si="69"/>
        <v>0.25123152709359609</v>
      </c>
      <c r="H4447" s="12" t="s">
        <v>60</v>
      </c>
      <c r="I4447" s="12" t="s">
        <v>60</v>
      </c>
      <c r="J4447" s="25" t="s">
        <v>60</v>
      </c>
    </row>
    <row r="4448" spans="2:10" ht="12.75">
      <c r="B4448" s="45" t="s">
        <v>73</v>
      </c>
      <c r="C4448" s="8" t="s">
        <v>72</v>
      </c>
      <c r="D4448" s="54" t="s">
        <v>74</v>
      </c>
      <c r="E4448" s="70">
        <v>25600</v>
      </c>
      <c r="F4448" s="26">
        <v>20490</v>
      </c>
      <c r="G4448" s="12">
        <f t="shared" si="69"/>
        <v>0.24938994631527578</v>
      </c>
      <c r="H4448" s="12" t="s">
        <v>69</v>
      </c>
      <c r="I4448" s="12" t="s">
        <v>30838</v>
      </c>
      <c r="J4448" s="25" t="s">
        <v>60</v>
      </c>
    </row>
    <row r="4449" spans="2:10" ht="12.75">
      <c r="B4449" s="45" t="s">
        <v>331</v>
      </c>
      <c r="C4449" s="8" t="s">
        <v>330</v>
      </c>
      <c r="D4449" s="54" t="s">
        <v>332</v>
      </c>
      <c r="E4449" s="70">
        <v>25600</v>
      </c>
      <c r="F4449" s="26">
        <v>20490</v>
      </c>
      <c r="G4449" s="12">
        <f t="shared" si="69"/>
        <v>0.24938994631527578</v>
      </c>
      <c r="H4449" s="12" t="s">
        <v>335</v>
      </c>
      <c r="I4449" s="12" t="s">
        <v>30839</v>
      </c>
      <c r="J4449" s="25" t="s">
        <v>60</v>
      </c>
    </row>
    <row r="4450" spans="2:10" ht="12.75">
      <c r="B4450" s="45" t="s">
        <v>738</v>
      </c>
      <c r="C4450" s="8" t="s">
        <v>737</v>
      </c>
      <c r="D4450" s="54" t="s">
        <v>739</v>
      </c>
      <c r="E4450" s="70">
        <v>25600</v>
      </c>
      <c r="F4450" s="26">
        <v>20490</v>
      </c>
      <c r="G4450" s="12">
        <f t="shared" si="69"/>
        <v>0.24938994631527578</v>
      </c>
      <c r="H4450" s="12" t="s">
        <v>735</v>
      </c>
      <c r="I4450" s="12" t="s">
        <v>30840</v>
      </c>
      <c r="J4450" s="25" t="s">
        <v>60</v>
      </c>
    </row>
    <row r="4451" spans="2:10" ht="12.75">
      <c r="B4451" s="45" t="s">
        <v>810</v>
      </c>
      <c r="C4451" s="8" t="s">
        <v>809</v>
      </c>
      <c r="D4451" s="54" t="s">
        <v>811</v>
      </c>
      <c r="E4451" s="70">
        <v>25600</v>
      </c>
      <c r="F4451" s="26">
        <v>20490</v>
      </c>
      <c r="G4451" s="12">
        <f t="shared" si="69"/>
        <v>0.24938994631527578</v>
      </c>
      <c r="H4451" s="12" t="s">
        <v>32102</v>
      </c>
      <c r="I4451" s="12" t="s">
        <v>30841</v>
      </c>
      <c r="J4451" s="25" t="s">
        <v>60</v>
      </c>
    </row>
    <row r="4452" spans="2:10" ht="12.75">
      <c r="B4452" s="45" t="s">
        <v>830</v>
      </c>
      <c r="C4452" s="8" t="s">
        <v>829</v>
      </c>
      <c r="D4452" s="54" t="s">
        <v>831</v>
      </c>
      <c r="E4452" s="70">
        <v>25600</v>
      </c>
      <c r="F4452" s="26">
        <v>20490</v>
      </c>
      <c r="G4452" s="12">
        <f t="shared" si="69"/>
        <v>0.24938994631527578</v>
      </c>
      <c r="H4452" s="12" t="s">
        <v>834</v>
      </c>
      <c r="I4452" s="12" t="s">
        <v>30842</v>
      </c>
      <c r="J4452" s="25" t="s">
        <v>60</v>
      </c>
    </row>
    <row r="4453" spans="2:10" ht="12.75">
      <c r="B4453" s="45" t="s">
        <v>883</v>
      </c>
      <c r="C4453" s="8" t="s">
        <v>882</v>
      </c>
      <c r="D4453" s="54" t="s">
        <v>884</v>
      </c>
      <c r="E4453" s="70">
        <v>25600</v>
      </c>
      <c r="F4453" s="26">
        <v>20490</v>
      </c>
      <c r="G4453" s="12">
        <f t="shared" si="69"/>
        <v>0.24938994631527578</v>
      </c>
      <c r="H4453" s="12" t="s">
        <v>887</v>
      </c>
      <c r="I4453" s="12" t="s">
        <v>30843</v>
      </c>
      <c r="J4453" s="25" t="s">
        <v>60</v>
      </c>
    </row>
    <row r="4454" spans="2:10" ht="12.75">
      <c r="B4454" s="45" t="s">
        <v>1664</v>
      </c>
      <c r="C4454" s="8" t="s">
        <v>1663</v>
      </c>
      <c r="D4454" s="54" t="s">
        <v>1665</v>
      </c>
      <c r="E4454" s="70">
        <v>25600</v>
      </c>
      <c r="F4454" s="26">
        <v>20490</v>
      </c>
      <c r="G4454" s="12">
        <f t="shared" si="69"/>
        <v>0.24938994631527578</v>
      </c>
      <c r="H4454" s="12" t="s">
        <v>1668</v>
      </c>
      <c r="I4454" s="12" t="s">
        <v>30844</v>
      </c>
      <c r="J4454" s="25" t="s">
        <v>60</v>
      </c>
    </row>
    <row r="4455" spans="2:10" ht="12.75">
      <c r="B4455" s="45" t="s">
        <v>2209</v>
      </c>
      <c r="C4455" s="8" t="s">
        <v>2208</v>
      </c>
      <c r="D4455" s="54" t="s">
        <v>2210</v>
      </c>
      <c r="E4455" s="70">
        <v>25600</v>
      </c>
      <c r="F4455" s="26">
        <v>20490</v>
      </c>
      <c r="G4455" s="12">
        <f t="shared" si="69"/>
        <v>0.24938994631527578</v>
      </c>
      <c r="H4455" s="12" t="s">
        <v>2213</v>
      </c>
      <c r="I4455" s="12" t="s">
        <v>30845</v>
      </c>
      <c r="J4455" s="25" t="s">
        <v>60</v>
      </c>
    </row>
    <row r="4456" spans="2:10" ht="12.75">
      <c r="B4456" s="45" t="s">
        <v>7492</v>
      </c>
      <c r="C4456" s="8" t="s">
        <v>7491</v>
      </c>
      <c r="D4456" s="54" t="s">
        <v>7493</v>
      </c>
      <c r="E4456" s="70">
        <v>25600</v>
      </c>
      <c r="F4456" s="26">
        <v>20490</v>
      </c>
      <c r="G4456" s="12">
        <f t="shared" si="69"/>
        <v>0.24938994631527578</v>
      </c>
      <c r="H4456" s="12" t="s">
        <v>7496</v>
      </c>
      <c r="I4456" s="12" t="s">
        <v>30846</v>
      </c>
      <c r="J4456" s="25" t="s">
        <v>60</v>
      </c>
    </row>
    <row r="4457" spans="2:10" ht="12.75">
      <c r="B4457" s="72" t="s">
        <v>15009</v>
      </c>
      <c r="C4457" s="8" t="s">
        <v>25470</v>
      </c>
      <c r="D4457" s="54" t="s">
        <v>15010</v>
      </c>
      <c r="E4457" s="70">
        <v>25900</v>
      </c>
      <c r="F4457" s="26">
        <v>20703</v>
      </c>
      <c r="G4457" s="12">
        <f t="shared" si="69"/>
        <v>0.25102642129160024</v>
      </c>
      <c r="H4457" s="12" t="s">
        <v>32061</v>
      </c>
      <c r="I4457" s="12" t="s">
        <v>30847</v>
      </c>
      <c r="J4457" s="25" t="s">
        <v>60</v>
      </c>
    </row>
    <row r="4458" spans="2:10" ht="12.75">
      <c r="B4458" s="72" t="s">
        <v>15013</v>
      </c>
      <c r="C4458" s="8" t="s">
        <v>25471</v>
      </c>
      <c r="D4458" s="54" t="s">
        <v>15014</v>
      </c>
      <c r="E4458" s="70">
        <v>26000</v>
      </c>
      <c r="F4458" s="26">
        <v>20794</v>
      </c>
      <c r="G4458" s="12">
        <f t="shared" si="69"/>
        <v>0.25036068096566311</v>
      </c>
      <c r="H4458" s="12" t="s">
        <v>32083</v>
      </c>
      <c r="I4458" s="12" t="s">
        <v>30772</v>
      </c>
      <c r="J4458" s="25" t="s">
        <v>60</v>
      </c>
    </row>
    <row r="4459" spans="2:10" ht="12.75">
      <c r="B4459" s="72" t="s">
        <v>15017</v>
      </c>
      <c r="C4459" s="8" t="s">
        <v>25472</v>
      </c>
      <c r="D4459" s="54" t="s">
        <v>15018</v>
      </c>
      <c r="E4459" s="70">
        <v>26000</v>
      </c>
      <c r="F4459" s="26">
        <v>20760</v>
      </c>
      <c r="G4459" s="12">
        <f t="shared" si="69"/>
        <v>0.25240847784200393</v>
      </c>
      <c r="H4459" s="12" t="s">
        <v>32092</v>
      </c>
      <c r="I4459" s="12" t="s">
        <v>30848</v>
      </c>
      <c r="J4459" s="25" t="s">
        <v>60</v>
      </c>
    </row>
    <row r="4460" spans="2:10" ht="12.75">
      <c r="B4460" s="72" t="s">
        <v>15021</v>
      </c>
      <c r="C4460" s="8" t="s">
        <v>25344</v>
      </c>
      <c r="D4460" s="54" t="s">
        <v>15022</v>
      </c>
      <c r="E4460" s="70">
        <v>26000</v>
      </c>
      <c r="F4460" s="26">
        <v>20760</v>
      </c>
      <c r="G4460" s="12">
        <f t="shared" si="69"/>
        <v>0.25240847784200393</v>
      </c>
      <c r="H4460" s="12" t="s">
        <v>32092</v>
      </c>
      <c r="I4460" s="12" t="s">
        <v>30849</v>
      </c>
      <c r="J4460" s="25" t="s">
        <v>60</v>
      </c>
    </row>
    <row r="4461" spans="2:10" ht="12.75">
      <c r="B4461" s="45" t="s">
        <v>897</v>
      </c>
      <c r="C4461" s="8" t="s">
        <v>896</v>
      </c>
      <c r="D4461" s="54" t="s">
        <v>898</v>
      </c>
      <c r="E4461" s="70">
        <v>25990</v>
      </c>
      <c r="F4461" s="26">
        <v>20990</v>
      </c>
      <c r="G4461" s="12">
        <f t="shared" si="69"/>
        <v>0.23820867079561703</v>
      </c>
      <c r="H4461" s="12" t="s">
        <v>901</v>
      </c>
      <c r="I4461" s="12" t="s">
        <v>30850</v>
      </c>
      <c r="J4461" s="25" t="s">
        <v>60</v>
      </c>
    </row>
    <row r="4462" spans="2:10" ht="12.75">
      <c r="B4462" s="45" t="s">
        <v>2991</v>
      </c>
      <c r="C4462" s="8" t="s">
        <v>2990</v>
      </c>
      <c r="D4462" s="54" t="s">
        <v>2992</v>
      </c>
      <c r="E4462" s="70">
        <v>25990</v>
      </c>
      <c r="F4462" s="26">
        <v>20990</v>
      </c>
      <c r="G4462" s="12">
        <f t="shared" si="69"/>
        <v>0.23820867079561703</v>
      </c>
      <c r="H4462" s="12" t="s">
        <v>2995</v>
      </c>
      <c r="I4462" s="12" t="s">
        <v>30851</v>
      </c>
      <c r="J4462" s="25" t="s">
        <v>60</v>
      </c>
    </row>
    <row r="4463" spans="2:10" ht="12.75">
      <c r="B4463" s="45" t="s">
        <v>7499</v>
      </c>
      <c r="C4463" s="8" t="s">
        <v>7498</v>
      </c>
      <c r="D4463" s="54" t="s">
        <v>7500</v>
      </c>
      <c r="E4463" s="70">
        <v>25990</v>
      </c>
      <c r="F4463" s="26">
        <v>20990</v>
      </c>
      <c r="G4463" s="12">
        <f t="shared" si="69"/>
        <v>0.23820867079561703</v>
      </c>
      <c r="H4463" s="12" t="s">
        <v>7503</v>
      </c>
      <c r="I4463" s="12" t="s">
        <v>30852</v>
      </c>
      <c r="J4463" s="25" t="s">
        <v>60</v>
      </c>
    </row>
    <row r="4464" spans="2:10" ht="12.75">
      <c r="B4464" s="46" t="s">
        <v>6829</v>
      </c>
      <c r="C4464" s="8" t="s">
        <v>6828</v>
      </c>
      <c r="D4464" s="54" t="s">
        <v>6830</v>
      </c>
      <c r="E4464" s="70">
        <v>26300</v>
      </c>
      <c r="F4464" s="26">
        <v>21000</v>
      </c>
      <c r="G4464" s="12">
        <f t="shared" si="69"/>
        <v>0.25238095238095237</v>
      </c>
      <c r="H4464" s="12" t="s">
        <v>6832</v>
      </c>
      <c r="I4464" s="12" t="s">
        <v>30853</v>
      </c>
      <c r="J4464" s="25" t="s">
        <v>60</v>
      </c>
    </row>
    <row r="4465" spans="2:10" ht="12.75">
      <c r="B4465" s="46" t="s">
        <v>6835</v>
      </c>
      <c r="C4465" s="8" t="s">
        <v>6834</v>
      </c>
      <c r="D4465" s="54" t="s">
        <v>6836</v>
      </c>
      <c r="E4465" s="70">
        <v>26300</v>
      </c>
      <c r="F4465" s="26">
        <v>21000</v>
      </c>
      <c r="G4465" s="12">
        <f t="shared" si="69"/>
        <v>0.25238095238095237</v>
      </c>
      <c r="H4465" s="12" t="s">
        <v>6832</v>
      </c>
      <c r="I4465" s="12" t="s">
        <v>30854</v>
      </c>
      <c r="J4465" s="25" t="s">
        <v>60</v>
      </c>
    </row>
    <row r="4466" spans="2:10" ht="12.75">
      <c r="B4466" s="72" t="s">
        <v>17575</v>
      </c>
      <c r="C4466" s="8" t="s">
        <v>26079</v>
      </c>
      <c r="D4466" s="54" t="s">
        <v>17576</v>
      </c>
      <c r="E4466" s="70">
        <v>26200</v>
      </c>
      <c r="F4466" s="26">
        <v>20988</v>
      </c>
      <c r="G4466" s="12">
        <f t="shared" si="69"/>
        <v>0.2483323804078521</v>
      </c>
      <c r="H4466" s="12" t="s">
        <v>60</v>
      </c>
      <c r="I4466" s="12" t="s">
        <v>30855</v>
      </c>
      <c r="J4466" s="25" t="s">
        <v>60</v>
      </c>
    </row>
    <row r="4467" spans="2:10" ht="12.75">
      <c r="B4467" s="72" t="s">
        <v>15025</v>
      </c>
      <c r="C4467" s="8" t="s">
        <v>25473</v>
      </c>
      <c r="D4467" s="54" t="s">
        <v>15026</v>
      </c>
      <c r="E4467" s="70">
        <v>26400</v>
      </c>
      <c r="F4467" s="26">
        <v>21110</v>
      </c>
      <c r="G4467" s="12">
        <f t="shared" si="69"/>
        <v>0.25059213642823308</v>
      </c>
      <c r="H4467" s="12" t="s">
        <v>32083</v>
      </c>
      <c r="I4467" s="12" t="s">
        <v>30856</v>
      </c>
      <c r="J4467" s="25" t="s">
        <v>60</v>
      </c>
    </row>
    <row r="4468" spans="2:10" ht="12.75">
      <c r="B4468" s="72" t="s">
        <v>15029</v>
      </c>
      <c r="C4468" s="8" t="s">
        <v>25474</v>
      </c>
      <c r="D4468" s="54" t="s">
        <v>15030</v>
      </c>
      <c r="E4468" s="70">
        <v>26400</v>
      </c>
      <c r="F4468" s="26">
        <v>21081</v>
      </c>
      <c r="G4468" s="12">
        <f t="shared" si="69"/>
        <v>0.25231250889426504</v>
      </c>
      <c r="H4468" s="12" t="s">
        <v>32092</v>
      </c>
      <c r="I4468" s="12" t="s">
        <v>30857</v>
      </c>
      <c r="J4468" s="25" t="s">
        <v>60</v>
      </c>
    </row>
    <row r="4469" spans="2:10" ht="12.75">
      <c r="B4469" s="72" t="s">
        <v>19310</v>
      </c>
      <c r="C4469" s="8" t="s">
        <v>26389</v>
      </c>
      <c r="D4469" s="54" t="s">
        <v>19311</v>
      </c>
      <c r="E4469" s="70">
        <v>26400</v>
      </c>
      <c r="F4469" s="26">
        <v>21122</v>
      </c>
      <c r="G4469" s="12">
        <f t="shared" si="69"/>
        <v>0.24988163999621249</v>
      </c>
      <c r="H4469" s="12" t="s">
        <v>60</v>
      </c>
      <c r="I4469" s="12" t="s">
        <v>60</v>
      </c>
      <c r="J4469" s="25" t="s">
        <v>60</v>
      </c>
    </row>
    <row r="4470" spans="2:10" ht="12.75">
      <c r="B4470" s="72" t="s">
        <v>22751</v>
      </c>
      <c r="C4470" s="8" t="s">
        <v>26930</v>
      </c>
      <c r="D4470" s="54" t="s">
        <v>22752</v>
      </c>
      <c r="E4470" s="70">
        <v>26400</v>
      </c>
      <c r="F4470" s="26">
        <v>21155</v>
      </c>
      <c r="G4470" s="12">
        <f t="shared" si="69"/>
        <v>0.24793193098558253</v>
      </c>
      <c r="H4470" s="12" t="s">
        <v>60</v>
      </c>
      <c r="I4470" s="12" t="s">
        <v>60</v>
      </c>
      <c r="J4470" s="25" t="s">
        <v>60</v>
      </c>
    </row>
    <row r="4471" spans="2:10" ht="12.75">
      <c r="B4471" s="45" t="s">
        <v>6526</v>
      </c>
      <c r="C4471" s="8" t="s">
        <v>6525</v>
      </c>
      <c r="D4471" s="54" t="s">
        <v>6527</v>
      </c>
      <c r="E4471" s="70">
        <v>26600</v>
      </c>
      <c r="F4471" s="26">
        <v>21300</v>
      </c>
      <c r="G4471" s="12">
        <f t="shared" si="69"/>
        <v>0.24882629107981225</v>
      </c>
      <c r="H4471" s="12" t="s">
        <v>6517</v>
      </c>
      <c r="I4471" s="12" t="s">
        <v>30858</v>
      </c>
      <c r="J4471" s="25" t="s">
        <v>60</v>
      </c>
    </row>
    <row r="4472" spans="2:10" ht="12.75">
      <c r="B4472" s="46" t="s">
        <v>6987</v>
      </c>
      <c r="C4472" s="8" t="s">
        <v>6986</v>
      </c>
      <c r="D4472" s="54" t="s">
        <v>6988</v>
      </c>
      <c r="E4472" s="70">
        <v>26900</v>
      </c>
      <c r="F4472" s="26">
        <v>21500</v>
      </c>
      <c r="G4472" s="12">
        <f t="shared" si="69"/>
        <v>0.25116279069767433</v>
      </c>
      <c r="H4472" s="12" t="s">
        <v>6990</v>
      </c>
      <c r="I4472" s="12" t="s">
        <v>30859</v>
      </c>
      <c r="J4472" s="25" t="s">
        <v>60</v>
      </c>
    </row>
    <row r="4473" spans="2:10" ht="12.75">
      <c r="B4473" s="72" t="s">
        <v>15033</v>
      </c>
      <c r="C4473" s="8" t="s">
        <v>25155</v>
      </c>
      <c r="D4473" s="54" t="s">
        <v>15034</v>
      </c>
      <c r="E4473" s="70">
        <v>27000</v>
      </c>
      <c r="F4473" s="26">
        <v>21607</v>
      </c>
      <c r="G4473" s="12">
        <f t="shared" si="69"/>
        <v>0.24959503864488353</v>
      </c>
      <c r="H4473" s="12" t="s">
        <v>32092</v>
      </c>
      <c r="I4473" s="12" t="s">
        <v>30860</v>
      </c>
      <c r="J4473" s="25" t="s">
        <v>60</v>
      </c>
    </row>
    <row r="4474" spans="2:10" ht="12.75">
      <c r="B4474" s="72" t="s">
        <v>17579</v>
      </c>
      <c r="C4474" s="8" t="s">
        <v>26080</v>
      </c>
      <c r="D4474" s="54" t="s">
        <v>17580</v>
      </c>
      <c r="E4474" s="70">
        <v>27100</v>
      </c>
      <c r="F4474" s="26">
        <v>21701</v>
      </c>
      <c r="G4474" s="12">
        <f t="shared" si="69"/>
        <v>0.24879037832357964</v>
      </c>
      <c r="H4474" s="12" t="s">
        <v>60</v>
      </c>
      <c r="I4474" s="12" t="s">
        <v>30861</v>
      </c>
      <c r="J4474" s="25" t="s">
        <v>60</v>
      </c>
    </row>
    <row r="4475" spans="2:10" ht="12.75">
      <c r="B4475" s="72" t="s">
        <v>15037</v>
      </c>
      <c r="C4475" s="8" t="s">
        <v>25156</v>
      </c>
      <c r="D4475" s="54" t="s">
        <v>15038</v>
      </c>
      <c r="E4475" s="70">
        <v>27200</v>
      </c>
      <c r="F4475" s="26">
        <v>21734</v>
      </c>
      <c r="G4475" s="12">
        <f t="shared" si="69"/>
        <v>0.25149535290328529</v>
      </c>
      <c r="H4475" s="12" t="s">
        <v>32092</v>
      </c>
      <c r="I4475" s="12" t="s">
        <v>30862</v>
      </c>
      <c r="J4475" s="25" t="s">
        <v>60</v>
      </c>
    </row>
    <row r="4476" spans="2:10" ht="12.75">
      <c r="B4476" s="72" t="s">
        <v>21123</v>
      </c>
      <c r="C4476" s="8" t="s">
        <v>26671</v>
      </c>
      <c r="D4476" s="54" t="s">
        <v>21124</v>
      </c>
      <c r="E4476" s="70">
        <v>27200</v>
      </c>
      <c r="F4476" s="26">
        <v>21751</v>
      </c>
      <c r="G4476" s="12">
        <f t="shared" si="69"/>
        <v>0.25051721759919077</v>
      </c>
      <c r="H4476" s="12" t="s">
        <v>60</v>
      </c>
      <c r="I4476" s="12" t="s">
        <v>60</v>
      </c>
      <c r="J4476" s="25" t="s">
        <v>60</v>
      </c>
    </row>
    <row r="4477" spans="2:10" ht="12.75">
      <c r="B4477" s="45" t="s">
        <v>385</v>
      </c>
      <c r="C4477" s="8" t="s">
        <v>384</v>
      </c>
      <c r="D4477" s="54" t="s">
        <v>386</v>
      </c>
      <c r="E4477" s="70">
        <v>27490</v>
      </c>
      <c r="F4477" s="26">
        <v>21990</v>
      </c>
      <c r="G4477" s="12">
        <f t="shared" si="69"/>
        <v>0.2501136880400181</v>
      </c>
      <c r="H4477" s="12" t="s">
        <v>389</v>
      </c>
      <c r="I4477" s="12" t="s">
        <v>30863</v>
      </c>
      <c r="J4477" s="25" t="s">
        <v>60</v>
      </c>
    </row>
    <row r="4478" spans="2:10" ht="12.75">
      <c r="B4478" s="45" t="s">
        <v>447</v>
      </c>
      <c r="C4478" s="8" t="s">
        <v>446</v>
      </c>
      <c r="D4478" s="54" t="s">
        <v>448</v>
      </c>
      <c r="E4478" s="70">
        <v>27490</v>
      </c>
      <c r="F4478" s="26">
        <v>21990</v>
      </c>
      <c r="G4478" s="12">
        <f t="shared" si="69"/>
        <v>0.2501136880400181</v>
      </c>
      <c r="H4478" s="12" t="s">
        <v>451</v>
      </c>
      <c r="I4478" s="12" t="s">
        <v>30864</v>
      </c>
      <c r="J4478" s="25" t="s">
        <v>60</v>
      </c>
    </row>
    <row r="4479" spans="2:10" ht="12.75">
      <c r="B4479" s="45" t="s">
        <v>503</v>
      </c>
      <c r="C4479" s="8" t="s">
        <v>502</v>
      </c>
      <c r="D4479" s="54" t="s">
        <v>504</v>
      </c>
      <c r="E4479" s="70">
        <v>27490</v>
      </c>
      <c r="F4479" s="26">
        <v>21990</v>
      </c>
      <c r="G4479" s="12">
        <f t="shared" si="69"/>
        <v>0.2501136880400181</v>
      </c>
      <c r="H4479" s="12" t="s">
        <v>507</v>
      </c>
      <c r="I4479" s="12" t="s">
        <v>30865</v>
      </c>
      <c r="J4479" s="25" t="s">
        <v>60</v>
      </c>
    </row>
    <row r="4480" spans="2:10" ht="12.75">
      <c r="B4480" s="45" t="s">
        <v>677</v>
      </c>
      <c r="C4480" s="8" t="s">
        <v>676</v>
      </c>
      <c r="D4480" s="54" t="s">
        <v>678</v>
      </c>
      <c r="E4480" s="70">
        <v>27490</v>
      </c>
      <c r="F4480" s="26">
        <v>21990</v>
      </c>
      <c r="G4480" s="12">
        <f t="shared" si="69"/>
        <v>0.2501136880400181</v>
      </c>
      <c r="H4480" s="12" t="s">
        <v>60</v>
      </c>
      <c r="I4480" s="12" t="s">
        <v>60</v>
      </c>
      <c r="J4480" s="25" t="s">
        <v>60</v>
      </c>
    </row>
    <row r="4481" spans="2:10" ht="12.75">
      <c r="B4481" s="45" t="s">
        <v>1120</v>
      </c>
      <c r="C4481" s="8" t="s">
        <v>1119</v>
      </c>
      <c r="D4481" s="54" t="s">
        <v>1121</v>
      </c>
      <c r="E4481" s="70">
        <v>27490</v>
      </c>
      <c r="F4481" s="26">
        <v>21990</v>
      </c>
      <c r="G4481" s="12">
        <f t="shared" si="69"/>
        <v>0.2501136880400181</v>
      </c>
      <c r="H4481" s="12" t="s">
        <v>1124</v>
      </c>
      <c r="I4481" s="12" t="s">
        <v>30866</v>
      </c>
      <c r="J4481" s="25" t="s">
        <v>60</v>
      </c>
    </row>
    <row r="4482" spans="2:10" ht="12.75">
      <c r="B4482" s="46" t="s">
        <v>1238</v>
      </c>
      <c r="C4482" s="8" t="s">
        <v>1237</v>
      </c>
      <c r="D4482" s="54" t="s">
        <v>1239</v>
      </c>
      <c r="E4482" s="70">
        <v>27490</v>
      </c>
      <c r="F4482" s="26">
        <v>21990</v>
      </c>
      <c r="G4482" s="12">
        <f t="shared" ref="G4482:G4545" si="70">IFERROR(E4482/F4482-1,0)</f>
        <v>0.2501136880400181</v>
      </c>
      <c r="H4482" s="12" t="s">
        <v>1242</v>
      </c>
      <c r="I4482" s="12" t="s">
        <v>30867</v>
      </c>
      <c r="J4482" s="25" t="s">
        <v>60</v>
      </c>
    </row>
    <row r="4483" spans="2:10" ht="12.75">
      <c r="B4483" s="46" t="s">
        <v>1245</v>
      </c>
      <c r="C4483" s="8" t="s">
        <v>1244</v>
      </c>
      <c r="D4483" s="54" t="s">
        <v>1246</v>
      </c>
      <c r="E4483" s="70">
        <v>27490</v>
      </c>
      <c r="F4483" s="26">
        <v>21990</v>
      </c>
      <c r="G4483" s="12">
        <f t="shared" si="70"/>
        <v>0.2501136880400181</v>
      </c>
      <c r="H4483" s="12" t="s">
        <v>1242</v>
      </c>
      <c r="I4483" s="12" t="s">
        <v>30868</v>
      </c>
      <c r="J4483" s="25" t="s">
        <v>60</v>
      </c>
    </row>
    <row r="4484" spans="2:10" ht="12.75">
      <c r="B4484" s="46" t="s">
        <v>1250</v>
      </c>
      <c r="C4484" s="8" t="s">
        <v>1249</v>
      </c>
      <c r="D4484" s="54" t="s">
        <v>1251</v>
      </c>
      <c r="E4484" s="70">
        <v>27490</v>
      </c>
      <c r="F4484" s="26">
        <v>21990</v>
      </c>
      <c r="G4484" s="12">
        <f t="shared" si="70"/>
        <v>0.2501136880400181</v>
      </c>
      <c r="H4484" s="12" t="s">
        <v>1254</v>
      </c>
      <c r="I4484" s="12" t="s">
        <v>30869</v>
      </c>
      <c r="J4484" s="25" t="s">
        <v>60</v>
      </c>
    </row>
    <row r="4485" spans="2:10" ht="12.75">
      <c r="B4485" s="45" t="s">
        <v>1448</v>
      </c>
      <c r="C4485" s="8" t="s">
        <v>1447</v>
      </c>
      <c r="D4485" s="54" t="s">
        <v>1449</v>
      </c>
      <c r="E4485" s="70">
        <v>27490</v>
      </c>
      <c r="F4485" s="26">
        <v>21990</v>
      </c>
      <c r="G4485" s="12">
        <f t="shared" si="70"/>
        <v>0.2501136880400181</v>
      </c>
      <c r="H4485" s="12" t="s">
        <v>1445</v>
      </c>
      <c r="I4485" s="12" t="s">
        <v>30870</v>
      </c>
      <c r="J4485" s="25" t="s">
        <v>60</v>
      </c>
    </row>
    <row r="4486" spans="2:10" ht="12.75">
      <c r="B4486" s="45" t="s">
        <v>1916</v>
      </c>
      <c r="C4486" s="8" t="s">
        <v>1915</v>
      </c>
      <c r="D4486" s="54" t="s">
        <v>1917</v>
      </c>
      <c r="E4486" s="70">
        <v>27490</v>
      </c>
      <c r="F4486" s="26">
        <v>21990</v>
      </c>
      <c r="G4486" s="12">
        <f t="shared" si="70"/>
        <v>0.2501136880400181</v>
      </c>
      <c r="H4486" s="12" t="s">
        <v>1920</v>
      </c>
      <c r="I4486" s="12" t="s">
        <v>30871</v>
      </c>
      <c r="J4486" s="25" t="s">
        <v>60</v>
      </c>
    </row>
    <row r="4487" spans="2:10" ht="12.75">
      <c r="B4487" s="45" t="s">
        <v>2419</v>
      </c>
      <c r="C4487" s="8" t="s">
        <v>2418</v>
      </c>
      <c r="D4487" s="54" t="s">
        <v>2420</v>
      </c>
      <c r="E4487" s="70">
        <v>27490</v>
      </c>
      <c r="F4487" s="26">
        <v>21990</v>
      </c>
      <c r="G4487" s="12">
        <f t="shared" si="70"/>
        <v>0.2501136880400181</v>
      </c>
      <c r="H4487" s="12" t="s">
        <v>2423</v>
      </c>
      <c r="I4487" s="12" t="s">
        <v>30872</v>
      </c>
      <c r="J4487" s="25" t="s">
        <v>60</v>
      </c>
    </row>
    <row r="4488" spans="2:10" ht="12.75">
      <c r="B4488" s="45" t="s">
        <v>2572</v>
      </c>
      <c r="C4488" s="8" t="s">
        <v>2571</v>
      </c>
      <c r="D4488" s="54" t="s">
        <v>2573</v>
      </c>
      <c r="E4488" s="70">
        <v>27490</v>
      </c>
      <c r="F4488" s="26">
        <v>21990</v>
      </c>
      <c r="G4488" s="12">
        <f t="shared" si="70"/>
        <v>0.2501136880400181</v>
      </c>
      <c r="H4488" s="12" t="s">
        <v>2576</v>
      </c>
      <c r="I4488" s="12" t="s">
        <v>30873</v>
      </c>
      <c r="J4488" s="25" t="s">
        <v>60</v>
      </c>
    </row>
    <row r="4489" spans="2:10" ht="12.75">
      <c r="B4489" s="45" t="s">
        <v>3088</v>
      </c>
      <c r="C4489" s="8" t="s">
        <v>3087</v>
      </c>
      <c r="D4489" s="54" t="s">
        <v>3089</v>
      </c>
      <c r="E4489" s="70">
        <v>27490</v>
      </c>
      <c r="F4489" s="26">
        <v>21990</v>
      </c>
      <c r="G4489" s="12">
        <f t="shared" si="70"/>
        <v>0.2501136880400181</v>
      </c>
      <c r="H4489" s="12" t="s">
        <v>3092</v>
      </c>
      <c r="I4489" s="12" t="s">
        <v>30874</v>
      </c>
      <c r="J4489" s="25" t="s">
        <v>60</v>
      </c>
    </row>
    <row r="4490" spans="2:10" ht="12.75">
      <c r="B4490" s="45" t="s">
        <v>4048</v>
      </c>
      <c r="C4490" s="8" t="s">
        <v>4047</v>
      </c>
      <c r="D4490" s="54" t="s">
        <v>4049</v>
      </c>
      <c r="E4490" s="70">
        <v>27490</v>
      </c>
      <c r="F4490" s="26">
        <v>21990</v>
      </c>
      <c r="G4490" s="12">
        <f t="shared" si="70"/>
        <v>0.2501136880400181</v>
      </c>
      <c r="H4490" s="12" t="s">
        <v>4052</v>
      </c>
      <c r="I4490" s="12" t="s">
        <v>30875</v>
      </c>
      <c r="J4490" s="25" t="s">
        <v>60</v>
      </c>
    </row>
    <row r="4491" spans="2:10" ht="12.75">
      <c r="B4491" s="45" t="s">
        <v>7576</v>
      </c>
      <c r="C4491" s="8" t="s">
        <v>7575</v>
      </c>
      <c r="D4491" s="54" t="s">
        <v>7577</v>
      </c>
      <c r="E4491" s="70">
        <v>27490</v>
      </c>
      <c r="F4491" s="26">
        <v>21990</v>
      </c>
      <c r="G4491" s="12">
        <f t="shared" si="70"/>
        <v>0.2501136880400181</v>
      </c>
      <c r="H4491" s="12" t="s">
        <v>7580</v>
      </c>
      <c r="I4491" s="12" t="s">
        <v>30876</v>
      </c>
      <c r="J4491" s="25" t="s">
        <v>60</v>
      </c>
    </row>
    <row r="4492" spans="2:10" ht="12.75">
      <c r="B4492" s="45" t="s">
        <v>7671</v>
      </c>
      <c r="C4492" s="8" t="s">
        <v>7670</v>
      </c>
      <c r="D4492" s="54" t="s">
        <v>7672</v>
      </c>
      <c r="E4492" s="70">
        <v>27490</v>
      </c>
      <c r="F4492" s="26">
        <v>21990</v>
      </c>
      <c r="G4492" s="12">
        <f t="shared" si="70"/>
        <v>0.2501136880400181</v>
      </c>
      <c r="H4492" s="12" t="s">
        <v>7675</v>
      </c>
      <c r="I4492" s="12" t="s">
        <v>30877</v>
      </c>
      <c r="J4492" s="25" t="s">
        <v>60</v>
      </c>
    </row>
    <row r="4493" spans="2:10" ht="12.75">
      <c r="B4493" s="45" t="s">
        <v>7958</v>
      </c>
      <c r="C4493" s="8" t="s">
        <v>7957</v>
      </c>
      <c r="D4493" s="54" t="s">
        <v>7959</v>
      </c>
      <c r="E4493" s="70">
        <v>27490</v>
      </c>
      <c r="F4493" s="26">
        <v>21990</v>
      </c>
      <c r="G4493" s="12">
        <f t="shared" si="70"/>
        <v>0.2501136880400181</v>
      </c>
      <c r="H4493" s="12" t="s">
        <v>7962</v>
      </c>
      <c r="I4493" s="12" t="s">
        <v>30878</v>
      </c>
      <c r="J4493" s="25" t="s">
        <v>60</v>
      </c>
    </row>
    <row r="4494" spans="2:10" ht="12.75">
      <c r="B4494" s="45" t="s">
        <v>8029</v>
      </c>
      <c r="C4494" s="8" t="s">
        <v>8028</v>
      </c>
      <c r="D4494" s="54" t="s">
        <v>8030</v>
      </c>
      <c r="E4494" s="70">
        <v>27490</v>
      </c>
      <c r="F4494" s="26">
        <v>21990</v>
      </c>
      <c r="G4494" s="12">
        <f t="shared" si="70"/>
        <v>0.2501136880400181</v>
      </c>
      <c r="H4494" s="12" t="s">
        <v>8021</v>
      </c>
      <c r="I4494" s="12" t="s">
        <v>30879</v>
      </c>
      <c r="J4494" s="25" t="s">
        <v>60</v>
      </c>
    </row>
    <row r="4495" spans="2:10" ht="12.75">
      <c r="B4495" s="45" t="s">
        <v>8437</v>
      </c>
      <c r="C4495" s="8" t="s">
        <v>8436</v>
      </c>
      <c r="D4495" s="54" t="s">
        <v>8438</v>
      </c>
      <c r="E4495" s="70">
        <v>27490</v>
      </c>
      <c r="F4495" s="26">
        <v>21990</v>
      </c>
      <c r="G4495" s="12">
        <f t="shared" si="70"/>
        <v>0.2501136880400181</v>
      </c>
      <c r="H4495" s="12" t="s">
        <v>8441</v>
      </c>
      <c r="I4495" s="12" t="s">
        <v>30880</v>
      </c>
      <c r="J4495" s="25" t="s">
        <v>60</v>
      </c>
    </row>
    <row r="4496" spans="2:10" ht="12.75">
      <c r="B4496" s="45" t="s">
        <v>8465</v>
      </c>
      <c r="C4496" s="8" t="s">
        <v>8464</v>
      </c>
      <c r="D4496" s="54" t="s">
        <v>8466</v>
      </c>
      <c r="E4496" s="70">
        <v>27490</v>
      </c>
      <c r="F4496" s="26">
        <v>21990</v>
      </c>
      <c r="G4496" s="12">
        <f t="shared" si="70"/>
        <v>0.2501136880400181</v>
      </c>
      <c r="H4496" s="12" t="s">
        <v>32103</v>
      </c>
      <c r="I4496" s="12" t="s">
        <v>30881</v>
      </c>
      <c r="J4496" s="25" t="s">
        <v>60</v>
      </c>
    </row>
    <row r="4497" spans="2:10" ht="12.75">
      <c r="B4497" s="45" t="s">
        <v>8625</v>
      </c>
      <c r="C4497" s="8" t="s">
        <v>8624</v>
      </c>
      <c r="D4497" s="54" t="s">
        <v>8626</v>
      </c>
      <c r="E4497" s="70">
        <v>27490</v>
      </c>
      <c r="F4497" s="26">
        <v>21990</v>
      </c>
      <c r="G4497" s="12">
        <f t="shared" si="70"/>
        <v>0.2501136880400181</v>
      </c>
      <c r="H4497" s="12" t="s">
        <v>60</v>
      </c>
      <c r="I4497" s="12" t="s">
        <v>60</v>
      </c>
      <c r="J4497" s="25" t="s">
        <v>60</v>
      </c>
    </row>
    <row r="4498" spans="2:10" ht="12.75">
      <c r="B4498" s="45" t="s">
        <v>3292</v>
      </c>
      <c r="C4498" s="8" t="s">
        <v>3291</v>
      </c>
      <c r="D4498" s="54" t="s">
        <v>3293</v>
      </c>
      <c r="E4498" s="70">
        <v>27500</v>
      </c>
      <c r="F4498" s="26">
        <v>22000</v>
      </c>
      <c r="G4498" s="12">
        <f t="shared" si="70"/>
        <v>0.25</v>
      </c>
      <c r="H4498" s="12" t="s">
        <v>3296</v>
      </c>
      <c r="I4498" s="12" t="s">
        <v>30882</v>
      </c>
      <c r="J4498" s="25" t="s">
        <v>60</v>
      </c>
    </row>
    <row r="4499" spans="2:10" ht="12.75">
      <c r="B4499" s="45" t="s">
        <v>3252</v>
      </c>
      <c r="C4499" s="8" t="s">
        <v>3251</v>
      </c>
      <c r="D4499" s="54" t="s">
        <v>3253</v>
      </c>
      <c r="E4499" s="70">
        <v>27000</v>
      </c>
      <c r="F4499" s="26">
        <v>21500</v>
      </c>
      <c r="G4499" s="12">
        <f t="shared" si="70"/>
        <v>0.2558139534883721</v>
      </c>
      <c r="H4499" s="12" t="s">
        <v>3256</v>
      </c>
      <c r="I4499" s="12" t="s">
        <v>30883</v>
      </c>
      <c r="J4499" s="25" t="s">
        <v>60</v>
      </c>
    </row>
    <row r="4500" spans="2:10" ht="12.75">
      <c r="B4500" s="72" t="s">
        <v>19222</v>
      </c>
      <c r="C4500" s="8" t="s">
        <v>26369</v>
      </c>
      <c r="D4500" s="54" t="s">
        <v>19223</v>
      </c>
      <c r="E4500" s="70">
        <v>27300</v>
      </c>
      <c r="F4500" s="26">
        <v>21829</v>
      </c>
      <c r="G4500" s="12">
        <f t="shared" si="70"/>
        <v>0.25062989600989516</v>
      </c>
      <c r="H4500" s="12" t="s">
        <v>31773</v>
      </c>
      <c r="I4500" s="12" t="s">
        <v>30884</v>
      </c>
      <c r="J4500" s="25" t="s">
        <v>60</v>
      </c>
    </row>
    <row r="4501" spans="2:10" ht="12.75">
      <c r="B4501" s="72" t="s">
        <v>19226</v>
      </c>
      <c r="C4501" s="8" t="s">
        <v>26370</v>
      </c>
      <c r="D4501" s="54" t="s">
        <v>19227</v>
      </c>
      <c r="E4501" s="70">
        <v>27300</v>
      </c>
      <c r="F4501" s="26">
        <v>21829</v>
      </c>
      <c r="G4501" s="12">
        <f t="shared" si="70"/>
        <v>0.25062989600989516</v>
      </c>
      <c r="H4501" s="12" t="s">
        <v>31781</v>
      </c>
      <c r="I4501" s="12" t="s">
        <v>30885</v>
      </c>
      <c r="J4501" s="25" t="s">
        <v>60</v>
      </c>
    </row>
    <row r="4502" spans="2:10" ht="12.75">
      <c r="B4502" s="46" t="s">
        <v>6755</v>
      </c>
      <c r="C4502" s="8" t="s">
        <v>6754</v>
      </c>
      <c r="D4502" s="54" t="s">
        <v>6756</v>
      </c>
      <c r="E4502" s="70">
        <v>27400</v>
      </c>
      <c r="F4502" s="26">
        <v>21900</v>
      </c>
      <c r="G4502" s="12">
        <f t="shared" si="70"/>
        <v>0.25114155251141557</v>
      </c>
      <c r="H4502" s="12" t="s">
        <v>6758</v>
      </c>
      <c r="I4502" s="12" t="s">
        <v>30886</v>
      </c>
      <c r="J4502" s="25" t="s">
        <v>60</v>
      </c>
    </row>
    <row r="4503" spans="2:10" ht="12.75">
      <c r="B4503" s="72" t="s">
        <v>11107</v>
      </c>
      <c r="C4503" s="8" t="s">
        <v>24685</v>
      </c>
      <c r="D4503" s="54" t="s">
        <v>11108</v>
      </c>
      <c r="E4503" s="70">
        <v>27500</v>
      </c>
      <c r="F4503" s="26">
        <v>21990</v>
      </c>
      <c r="G4503" s="12">
        <f t="shared" si="70"/>
        <v>0.25056844020009095</v>
      </c>
      <c r="H4503" s="12" t="s">
        <v>32104</v>
      </c>
      <c r="I4503" s="12" t="s">
        <v>30887</v>
      </c>
      <c r="J4503" s="25" t="s">
        <v>60</v>
      </c>
    </row>
    <row r="4504" spans="2:10" ht="12.75">
      <c r="B4504" s="72" t="s">
        <v>11111</v>
      </c>
      <c r="C4504" s="8" t="s">
        <v>24686</v>
      </c>
      <c r="D4504" s="54" t="s">
        <v>11112</v>
      </c>
      <c r="E4504" s="70">
        <v>27500</v>
      </c>
      <c r="F4504" s="26">
        <v>21990</v>
      </c>
      <c r="G4504" s="12">
        <f t="shared" si="70"/>
        <v>0.25056844020009095</v>
      </c>
      <c r="H4504" s="12" t="s">
        <v>32104</v>
      </c>
      <c r="I4504" s="12" t="s">
        <v>30888</v>
      </c>
      <c r="J4504" s="25" t="s">
        <v>60</v>
      </c>
    </row>
    <row r="4505" spans="2:10" ht="12.75">
      <c r="B4505" s="72" t="s">
        <v>22755</v>
      </c>
      <c r="C4505" s="8" t="s">
        <v>26937</v>
      </c>
      <c r="D4505" s="54" t="s">
        <v>22756</v>
      </c>
      <c r="E4505" s="70">
        <v>27600</v>
      </c>
      <c r="F4505" s="26">
        <v>22065</v>
      </c>
      <c r="G4505" s="12">
        <f t="shared" si="70"/>
        <v>0.25084976206662124</v>
      </c>
      <c r="H4505" s="12" t="s">
        <v>32064</v>
      </c>
      <c r="I4505" s="12" t="s">
        <v>30889</v>
      </c>
      <c r="J4505" s="25" t="s">
        <v>60</v>
      </c>
    </row>
    <row r="4506" spans="2:10" ht="12.75">
      <c r="B4506" s="45" t="s">
        <v>4566</v>
      </c>
      <c r="C4506" s="8" t="s">
        <v>4565</v>
      </c>
      <c r="D4506" s="54" t="s">
        <v>4567</v>
      </c>
      <c r="E4506" s="70">
        <v>27800</v>
      </c>
      <c r="F4506" s="26">
        <v>22200</v>
      </c>
      <c r="G4506" s="12">
        <f t="shared" si="70"/>
        <v>0.25225225225225234</v>
      </c>
      <c r="H4506" s="12" t="s">
        <v>4569</v>
      </c>
      <c r="I4506" s="12" t="s">
        <v>30890</v>
      </c>
      <c r="J4506" s="25" t="s">
        <v>60</v>
      </c>
    </row>
    <row r="4507" spans="2:10" ht="12.75">
      <c r="B4507" s="45" t="s">
        <v>5050</v>
      </c>
      <c r="C4507" s="8" t="s">
        <v>5049</v>
      </c>
      <c r="D4507" s="54" t="s">
        <v>5051</v>
      </c>
      <c r="E4507" s="70">
        <v>27800</v>
      </c>
      <c r="F4507" s="26">
        <v>22200</v>
      </c>
      <c r="G4507" s="12">
        <f t="shared" si="70"/>
        <v>0.25225225225225234</v>
      </c>
      <c r="H4507" s="12" t="s">
        <v>5016</v>
      </c>
      <c r="I4507" s="12" t="s">
        <v>30891</v>
      </c>
      <c r="J4507" s="25" t="s">
        <v>60</v>
      </c>
    </row>
    <row r="4508" spans="2:10" ht="12.75">
      <c r="B4508" s="72" t="s">
        <v>15045</v>
      </c>
      <c r="C4508" s="8" t="s">
        <v>25476</v>
      </c>
      <c r="D4508" s="54" t="s">
        <v>15046</v>
      </c>
      <c r="E4508" s="70">
        <v>27800</v>
      </c>
      <c r="F4508" s="26">
        <v>22259</v>
      </c>
      <c r="G4508" s="12">
        <f t="shared" si="70"/>
        <v>0.24893301585875371</v>
      </c>
      <c r="H4508" s="12" t="s">
        <v>31950</v>
      </c>
      <c r="I4508" s="12" t="s">
        <v>30892</v>
      </c>
      <c r="J4508" s="25" t="s">
        <v>60</v>
      </c>
    </row>
    <row r="4509" spans="2:10" ht="12.75">
      <c r="B4509" s="72" t="s">
        <v>23218</v>
      </c>
      <c r="C4509" s="8" t="s">
        <v>60</v>
      </c>
      <c r="D4509" s="54" t="s">
        <v>23219</v>
      </c>
      <c r="E4509" s="70">
        <v>28000</v>
      </c>
      <c r="F4509" s="26">
        <v>22389</v>
      </c>
      <c r="G4509" s="12">
        <f t="shared" si="70"/>
        <v>0.25061414087275002</v>
      </c>
      <c r="H4509" s="12" t="s">
        <v>32105</v>
      </c>
      <c r="I4509" s="12" t="s">
        <v>30893</v>
      </c>
      <c r="J4509" s="25" t="s">
        <v>60</v>
      </c>
    </row>
    <row r="4510" spans="2:10" ht="12.75">
      <c r="B4510" s="72" t="s">
        <v>17583</v>
      </c>
      <c r="C4510" s="8" t="s">
        <v>26081</v>
      </c>
      <c r="D4510" s="54" t="s">
        <v>17584</v>
      </c>
      <c r="E4510" s="70">
        <v>28100</v>
      </c>
      <c r="F4510" s="26">
        <v>22454</v>
      </c>
      <c r="G4510" s="12">
        <f t="shared" si="70"/>
        <v>0.25144740358065376</v>
      </c>
      <c r="H4510" s="12" t="s">
        <v>31911</v>
      </c>
      <c r="I4510" s="12" t="s">
        <v>30894</v>
      </c>
      <c r="J4510" s="25" t="s">
        <v>60</v>
      </c>
    </row>
    <row r="4511" spans="2:10" ht="12.75">
      <c r="B4511" s="45" t="s">
        <v>351</v>
      </c>
      <c r="C4511" s="8" t="s">
        <v>350</v>
      </c>
      <c r="D4511" s="54" t="s">
        <v>352</v>
      </c>
      <c r="E4511" s="70">
        <v>27990</v>
      </c>
      <c r="F4511" s="26">
        <v>22490</v>
      </c>
      <c r="G4511" s="12">
        <f t="shared" si="70"/>
        <v>0.24455313472654505</v>
      </c>
      <c r="H4511" s="12" t="s">
        <v>355</v>
      </c>
      <c r="I4511" s="12" t="s">
        <v>30895</v>
      </c>
      <c r="J4511" s="25" t="s">
        <v>60</v>
      </c>
    </row>
    <row r="4512" spans="2:10" ht="12.75">
      <c r="B4512" s="45" t="s">
        <v>392</v>
      </c>
      <c r="C4512" s="8" t="s">
        <v>391</v>
      </c>
      <c r="D4512" s="54" t="s">
        <v>393</v>
      </c>
      <c r="E4512" s="70">
        <v>27990</v>
      </c>
      <c r="F4512" s="26">
        <v>22490</v>
      </c>
      <c r="G4512" s="12">
        <f t="shared" si="70"/>
        <v>0.24455313472654505</v>
      </c>
      <c r="H4512" s="12" t="s">
        <v>396</v>
      </c>
      <c r="I4512" s="12" t="s">
        <v>30896</v>
      </c>
      <c r="J4512" s="25" t="s">
        <v>60</v>
      </c>
    </row>
    <row r="4513" spans="2:10" ht="12.75">
      <c r="B4513" s="45" t="s">
        <v>482</v>
      </c>
      <c r="C4513" s="8" t="s">
        <v>481</v>
      </c>
      <c r="D4513" s="54" t="s">
        <v>483</v>
      </c>
      <c r="E4513" s="70">
        <v>27990</v>
      </c>
      <c r="F4513" s="26">
        <v>22490</v>
      </c>
      <c r="G4513" s="12">
        <f t="shared" si="70"/>
        <v>0.24455313472654505</v>
      </c>
      <c r="H4513" s="12" t="s">
        <v>486</v>
      </c>
      <c r="I4513" s="12" t="s">
        <v>30897</v>
      </c>
      <c r="J4513" s="25" t="s">
        <v>60</v>
      </c>
    </row>
    <row r="4514" spans="2:10" ht="12.75">
      <c r="B4514" s="45" t="s">
        <v>3403</v>
      </c>
      <c r="C4514" s="8" t="s">
        <v>3402</v>
      </c>
      <c r="D4514" s="54" t="s">
        <v>3404</v>
      </c>
      <c r="E4514" s="70">
        <v>27990</v>
      </c>
      <c r="F4514" s="26">
        <v>22490</v>
      </c>
      <c r="G4514" s="12">
        <f t="shared" si="70"/>
        <v>0.24455313472654505</v>
      </c>
      <c r="H4514" s="12" t="s">
        <v>3407</v>
      </c>
      <c r="I4514" s="12" t="s">
        <v>30898</v>
      </c>
      <c r="J4514" s="25" t="s">
        <v>60</v>
      </c>
    </row>
    <row r="4515" spans="2:10" ht="12.75">
      <c r="B4515" s="45" t="s">
        <v>7608</v>
      </c>
      <c r="C4515" s="8" t="s">
        <v>7607</v>
      </c>
      <c r="D4515" s="54" t="s">
        <v>7609</v>
      </c>
      <c r="E4515" s="70">
        <v>27990</v>
      </c>
      <c r="F4515" s="26">
        <v>22490</v>
      </c>
      <c r="G4515" s="12">
        <f t="shared" si="70"/>
        <v>0.24455313472654505</v>
      </c>
      <c r="H4515" s="12" t="s">
        <v>7612</v>
      </c>
      <c r="I4515" s="12" t="s">
        <v>30899</v>
      </c>
      <c r="J4515" s="25" t="s">
        <v>60</v>
      </c>
    </row>
    <row r="4516" spans="2:10" ht="12.75">
      <c r="B4516" s="45" t="s">
        <v>7692</v>
      </c>
      <c r="C4516" s="8" t="s">
        <v>7691</v>
      </c>
      <c r="D4516" s="54" t="s">
        <v>7693</v>
      </c>
      <c r="E4516" s="70">
        <v>27990</v>
      </c>
      <c r="F4516" s="26">
        <v>22490</v>
      </c>
      <c r="G4516" s="12">
        <f t="shared" si="70"/>
        <v>0.24455313472654505</v>
      </c>
      <c r="H4516" s="12" t="s">
        <v>7696</v>
      </c>
      <c r="I4516" s="12" t="s">
        <v>30900</v>
      </c>
      <c r="J4516" s="25" t="s">
        <v>60</v>
      </c>
    </row>
    <row r="4517" spans="2:10" ht="12.75">
      <c r="B4517" s="45" t="s">
        <v>5055</v>
      </c>
      <c r="C4517" s="8" t="s">
        <v>5054</v>
      </c>
      <c r="D4517" s="54" t="s">
        <v>5056</v>
      </c>
      <c r="E4517" s="70">
        <v>28400</v>
      </c>
      <c r="F4517" s="26">
        <v>22700</v>
      </c>
      <c r="G4517" s="12">
        <f t="shared" si="70"/>
        <v>0.25110132158590304</v>
      </c>
      <c r="H4517" s="12" t="s">
        <v>5016</v>
      </c>
      <c r="I4517" s="12" t="s">
        <v>30901</v>
      </c>
      <c r="J4517" s="25" t="s">
        <v>60</v>
      </c>
    </row>
    <row r="4518" spans="2:10" ht="12.75">
      <c r="B4518" s="45" t="s">
        <v>4716</v>
      </c>
      <c r="C4518" s="8" t="s">
        <v>4715</v>
      </c>
      <c r="D4518" s="54" t="s">
        <v>4717</v>
      </c>
      <c r="E4518" s="70">
        <v>28600</v>
      </c>
      <c r="F4518" s="26">
        <v>22900</v>
      </c>
      <c r="G4518" s="12">
        <f t="shared" si="70"/>
        <v>0.24890829694323147</v>
      </c>
      <c r="H4518" s="12" t="s">
        <v>4720</v>
      </c>
      <c r="I4518" s="12" t="s">
        <v>30902</v>
      </c>
      <c r="J4518" s="25" t="s">
        <v>60</v>
      </c>
    </row>
    <row r="4519" spans="2:10" ht="12.75">
      <c r="B4519" s="46" t="s">
        <v>7069</v>
      </c>
      <c r="C4519" s="8" t="s">
        <v>7068</v>
      </c>
      <c r="D4519" s="54" t="s">
        <v>7070</v>
      </c>
      <c r="E4519" s="70">
        <v>28600</v>
      </c>
      <c r="F4519" s="26">
        <v>22900</v>
      </c>
      <c r="G4519" s="12">
        <f t="shared" si="70"/>
        <v>0.24890829694323147</v>
      </c>
      <c r="H4519" s="12" t="s">
        <v>7073</v>
      </c>
      <c r="I4519" s="12" t="s">
        <v>30903</v>
      </c>
      <c r="J4519" s="25" t="s">
        <v>60</v>
      </c>
    </row>
    <row r="4520" spans="2:10" ht="12.75">
      <c r="B4520" s="46" t="s">
        <v>7076</v>
      </c>
      <c r="C4520" s="8" t="s">
        <v>7075</v>
      </c>
      <c r="D4520" s="54" t="s">
        <v>7077</v>
      </c>
      <c r="E4520" s="70">
        <v>28600</v>
      </c>
      <c r="F4520" s="26">
        <v>22900</v>
      </c>
      <c r="G4520" s="12">
        <f t="shared" si="70"/>
        <v>0.24890829694323147</v>
      </c>
      <c r="H4520" s="12" t="s">
        <v>7080</v>
      </c>
      <c r="I4520" s="12" t="s">
        <v>30904</v>
      </c>
      <c r="J4520" s="25" t="s">
        <v>60</v>
      </c>
    </row>
    <row r="4521" spans="2:10" ht="12.75">
      <c r="B4521" s="72" t="s">
        <v>15049</v>
      </c>
      <c r="C4521" s="8" t="s">
        <v>25477</v>
      </c>
      <c r="D4521" s="54" t="s">
        <v>15050</v>
      </c>
      <c r="E4521" s="70">
        <v>28700</v>
      </c>
      <c r="F4521" s="26">
        <v>22964</v>
      </c>
      <c r="G4521" s="12">
        <f t="shared" si="70"/>
        <v>0.24978226789757874</v>
      </c>
      <c r="H4521" s="12" t="s">
        <v>32013</v>
      </c>
      <c r="I4521" s="12" t="s">
        <v>30905</v>
      </c>
      <c r="J4521" s="25" t="s">
        <v>60</v>
      </c>
    </row>
    <row r="4522" spans="2:10" ht="12.75">
      <c r="B4522" s="72" t="s">
        <v>15053</v>
      </c>
      <c r="C4522" s="8" t="s">
        <v>25478</v>
      </c>
      <c r="D4522" s="54" t="s">
        <v>15054</v>
      </c>
      <c r="E4522" s="70">
        <v>28700</v>
      </c>
      <c r="F4522" s="26">
        <v>22985</v>
      </c>
      <c r="G4522" s="12">
        <f t="shared" si="70"/>
        <v>0.2486404176636936</v>
      </c>
      <c r="H4522" s="12" t="s">
        <v>31950</v>
      </c>
      <c r="I4522" s="12" t="s">
        <v>30906</v>
      </c>
      <c r="J4522" s="25" t="s">
        <v>60</v>
      </c>
    </row>
    <row r="4523" spans="2:10" ht="12.75">
      <c r="B4523" s="45" t="s">
        <v>344</v>
      </c>
      <c r="C4523" s="8" t="s">
        <v>343</v>
      </c>
      <c r="D4523" s="54" t="s">
        <v>345</v>
      </c>
      <c r="E4523" s="70">
        <v>28990</v>
      </c>
      <c r="F4523" s="26">
        <v>22990</v>
      </c>
      <c r="G4523" s="12">
        <f t="shared" si="70"/>
        <v>0.26098303610265328</v>
      </c>
      <c r="H4523" s="12" t="s">
        <v>348</v>
      </c>
      <c r="I4523" s="12" t="s">
        <v>30907</v>
      </c>
      <c r="J4523" s="25" t="s">
        <v>60</v>
      </c>
    </row>
    <row r="4524" spans="2:10" ht="12.75">
      <c r="B4524" s="45" t="s">
        <v>750</v>
      </c>
      <c r="C4524" s="8" t="s">
        <v>749</v>
      </c>
      <c r="D4524" s="54" t="s">
        <v>751</v>
      </c>
      <c r="E4524" s="70">
        <v>28990</v>
      </c>
      <c r="F4524" s="26">
        <v>22990</v>
      </c>
      <c r="G4524" s="12">
        <f t="shared" si="70"/>
        <v>0.26098303610265328</v>
      </c>
      <c r="H4524" s="12" t="s">
        <v>754</v>
      </c>
      <c r="I4524" s="12" t="s">
        <v>30908</v>
      </c>
      <c r="J4524" s="25" t="s">
        <v>60</v>
      </c>
    </row>
    <row r="4525" spans="2:10" ht="12.75">
      <c r="B4525" s="45" t="s">
        <v>1127</v>
      </c>
      <c r="C4525" s="8" t="s">
        <v>1126</v>
      </c>
      <c r="D4525" s="54" t="s">
        <v>1128</v>
      </c>
      <c r="E4525" s="70">
        <v>28990</v>
      </c>
      <c r="F4525" s="26">
        <v>22990</v>
      </c>
      <c r="G4525" s="12">
        <f t="shared" si="70"/>
        <v>0.26098303610265328</v>
      </c>
      <c r="H4525" s="12" t="s">
        <v>1131</v>
      </c>
      <c r="I4525" s="12" t="s">
        <v>30909</v>
      </c>
      <c r="J4525" s="25" t="s">
        <v>60</v>
      </c>
    </row>
    <row r="4526" spans="2:10" ht="12.75">
      <c r="B4526" s="45" t="s">
        <v>1498</v>
      </c>
      <c r="C4526" s="8" t="s">
        <v>1497</v>
      </c>
      <c r="D4526" s="54" t="s">
        <v>1499</v>
      </c>
      <c r="E4526" s="70">
        <v>28990</v>
      </c>
      <c r="F4526" s="26">
        <v>22990</v>
      </c>
      <c r="G4526" s="12">
        <f t="shared" si="70"/>
        <v>0.26098303610265328</v>
      </c>
      <c r="H4526" s="12" t="s">
        <v>1502</v>
      </c>
      <c r="I4526" s="12" t="s">
        <v>30910</v>
      </c>
      <c r="J4526" s="25" t="s">
        <v>60</v>
      </c>
    </row>
    <row r="4527" spans="2:10" ht="12.75">
      <c r="B4527" s="45" t="s">
        <v>1876</v>
      </c>
      <c r="C4527" s="8" t="s">
        <v>1875</v>
      </c>
      <c r="D4527" s="54" t="s">
        <v>1877</v>
      </c>
      <c r="E4527" s="70">
        <v>28990</v>
      </c>
      <c r="F4527" s="26">
        <v>22990</v>
      </c>
      <c r="G4527" s="12">
        <f t="shared" si="70"/>
        <v>0.26098303610265328</v>
      </c>
      <c r="H4527" s="12" t="s">
        <v>1880</v>
      </c>
      <c r="I4527" s="12" t="s">
        <v>30911</v>
      </c>
      <c r="J4527" s="25" t="s">
        <v>60</v>
      </c>
    </row>
    <row r="4528" spans="2:10" ht="12.75">
      <c r="B4528" s="45" t="s">
        <v>2216</v>
      </c>
      <c r="C4528" s="8" t="s">
        <v>2215</v>
      </c>
      <c r="D4528" s="54" t="s">
        <v>2217</v>
      </c>
      <c r="E4528" s="70">
        <v>28990</v>
      </c>
      <c r="F4528" s="26">
        <v>22990</v>
      </c>
      <c r="G4528" s="12">
        <f t="shared" si="70"/>
        <v>0.26098303610265328</v>
      </c>
      <c r="H4528" s="12" t="s">
        <v>2213</v>
      </c>
      <c r="I4528" s="12" t="s">
        <v>30912</v>
      </c>
      <c r="J4528" s="25" t="s">
        <v>60</v>
      </c>
    </row>
    <row r="4529" spans="2:10" ht="12.75">
      <c r="B4529" s="45" t="s">
        <v>2454</v>
      </c>
      <c r="C4529" s="8" t="s">
        <v>2453</v>
      </c>
      <c r="D4529" s="54" t="s">
        <v>2455</v>
      </c>
      <c r="E4529" s="70">
        <v>28990</v>
      </c>
      <c r="F4529" s="26">
        <v>22990</v>
      </c>
      <c r="G4529" s="12">
        <f t="shared" si="70"/>
        <v>0.26098303610265328</v>
      </c>
      <c r="H4529" s="12" t="s">
        <v>60</v>
      </c>
      <c r="I4529" s="12" t="s">
        <v>30913</v>
      </c>
      <c r="J4529" s="25" t="s">
        <v>60</v>
      </c>
    </row>
    <row r="4530" spans="2:10" ht="12.75">
      <c r="B4530" s="45" t="s">
        <v>2460</v>
      </c>
      <c r="C4530" s="8" t="s">
        <v>2459</v>
      </c>
      <c r="D4530" s="54" t="s">
        <v>2461</v>
      </c>
      <c r="E4530" s="70">
        <v>28990</v>
      </c>
      <c r="F4530" s="26">
        <v>22990</v>
      </c>
      <c r="G4530" s="12">
        <f t="shared" si="70"/>
        <v>0.26098303610265328</v>
      </c>
      <c r="H4530" s="12" t="s">
        <v>60</v>
      </c>
      <c r="I4530" s="12" t="s">
        <v>30914</v>
      </c>
      <c r="J4530" s="25" t="s">
        <v>60</v>
      </c>
    </row>
    <row r="4531" spans="2:10" ht="12.75">
      <c r="B4531" s="46" t="s">
        <v>3696</v>
      </c>
      <c r="C4531" s="8" t="s">
        <v>3695</v>
      </c>
      <c r="D4531" s="54" t="s">
        <v>3697</v>
      </c>
      <c r="E4531" s="70">
        <v>28990</v>
      </c>
      <c r="F4531" s="26">
        <v>22990</v>
      </c>
      <c r="G4531" s="12">
        <f t="shared" si="70"/>
        <v>0.26098303610265328</v>
      </c>
      <c r="H4531" s="12" t="s">
        <v>3700</v>
      </c>
      <c r="I4531" s="12" t="s">
        <v>30915</v>
      </c>
      <c r="J4531" s="25" t="s">
        <v>60</v>
      </c>
    </row>
    <row r="4532" spans="2:10" ht="12.75">
      <c r="B4532" s="45" t="s">
        <v>3954</v>
      </c>
      <c r="C4532" s="8" t="s">
        <v>3953</v>
      </c>
      <c r="D4532" s="54" t="s">
        <v>3955</v>
      </c>
      <c r="E4532" s="70">
        <v>28990</v>
      </c>
      <c r="F4532" s="26">
        <v>22990</v>
      </c>
      <c r="G4532" s="12">
        <f t="shared" si="70"/>
        <v>0.26098303610265328</v>
      </c>
      <c r="H4532" s="12" t="s">
        <v>3958</v>
      </c>
      <c r="I4532" s="12" t="s">
        <v>30916</v>
      </c>
      <c r="J4532" s="25" t="s">
        <v>60</v>
      </c>
    </row>
    <row r="4533" spans="2:10" ht="12.75">
      <c r="B4533" s="45" t="s">
        <v>8400</v>
      </c>
      <c r="C4533" s="8" t="s">
        <v>8399</v>
      </c>
      <c r="D4533" s="54" t="s">
        <v>8401</v>
      </c>
      <c r="E4533" s="70">
        <v>28990</v>
      </c>
      <c r="F4533" s="26">
        <v>22990</v>
      </c>
      <c r="G4533" s="12">
        <f t="shared" si="70"/>
        <v>0.26098303610265328</v>
      </c>
      <c r="H4533" s="12" t="s">
        <v>8404</v>
      </c>
      <c r="I4533" s="12" t="s">
        <v>30917</v>
      </c>
      <c r="J4533" s="25" t="s">
        <v>60</v>
      </c>
    </row>
    <row r="4534" spans="2:10" ht="12.75">
      <c r="B4534" s="46" t="s">
        <v>6723</v>
      </c>
      <c r="C4534" s="8" t="s">
        <v>6722</v>
      </c>
      <c r="D4534" s="54" t="s">
        <v>6724</v>
      </c>
      <c r="E4534" s="70">
        <v>28900</v>
      </c>
      <c r="F4534" s="26">
        <v>23100</v>
      </c>
      <c r="G4534" s="12">
        <f t="shared" si="70"/>
        <v>0.25108225108225102</v>
      </c>
      <c r="H4534" s="12" t="s">
        <v>6674</v>
      </c>
      <c r="I4534" s="12" t="s">
        <v>30918</v>
      </c>
      <c r="J4534" s="25" t="s">
        <v>60</v>
      </c>
    </row>
    <row r="4535" spans="2:10" ht="12.75">
      <c r="B4535" s="45" t="s">
        <v>3306</v>
      </c>
      <c r="C4535" s="8" t="s">
        <v>3305</v>
      </c>
      <c r="D4535" s="54" t="s">
        <v>3307</v>
      </c>
      <c r="E4535" s="70">
        <v>29000</v>
      </c>
      <c r="F4535" s="26">
        <v>23000</v>
      </c>
      <c r="G4535" s="12">
        <f t="shared" si="70"/>
        <v>0.26086956521739135</v>
      </c>
      <c r="H4535" s="12" t="s">
        <v>3310</v>
      </c>
      <c r="I4535" s="12" t="s">
        <v>30919</v>
      </c>
      <c r="J4535" s="25" t="s">
        <v>60</v>
      </c>
    </row>
    <row r="4536" spans="2:10" ht="12.75">
      <c r="B4536" s="72" t="s">
        <v>21495</v>
      </c>
      <c r="C4536" s="8" t="s">
        <v>26744</v>
      </c>
      <c r="D4536" s="54" t="s">
        <v>21496</v>
      </c>
      <c r="E4536" s="70">
        <v>28900</v>
      </c>
      <c r="F4536" s="26">
        <v>23095</v>
      </c>
      <c r="G4536" s="12">
        <f t="shared" si="70"/>
        <v>0.251353106733059</v>
      </c>
      <c r="H4536" s="12" t="s">
        <v>32106</v>
      </c>
      <c r="I4536" s="12" t="s">
        <v>30920</v>
      </c>
      <c r="J4536" s="25" t="s">
        <v>60</v>
      </c>
    </row>
    <row r="4537" spans="2:10" ht="12.75">
      <c r="B4537" s="72" t="s">
        <v>15057</v>
      </c>
      <c r="C4537" s="8" t="s">
        <v>25479</v>
      </c>
      <c r="D4537" s="54" t="s">
        <v>15058</v>
      </c>
      <c r="E4537" s="70">
        <v>29100</v>
      </c>
      <c r="F4537" s="26">
        <v>23302</v>
      </c>
      <c r="G4537" s="12">
        <f t="shared" si="70"/>
        <v>0.2488198437902327</v>
      </c>
      <c r="H4537" s="12" t="s">
        <v>32092</v>
      </c>
      <c r="I4537" s="12" t="s">
        <v>30921</v>
      </c>
      <c r="J4537" s="25" t="s">
        <v>60</v>
      </c>
    </row>
    <row r="4538" spans="2:10" ht="12.75">
      <c r="B4538" s="45" t="s">
        <v>1099</v>
      </c>
      <c r="C4538" s="8" t="s">
        <v>1098</v>
      </c>
      <c r="D4538" s="54" t="s">
        <v>1100</v>
      </c>
      <c r="E4538" s="70">
        <v>29490</v>
      </c>
      <c r="F4538" s="26">
        <v>23490</v>
      </c>
      <c r="G4538" s="12">
        <f t="shared" si="70"/>
        <v>0.2554278416347382</v>
      </c>
      <c r="H4538" s="12" t="s">
        <v>1103</v>
      </c>
      <c r="I4538" s="12" t="s">
        <v>30922</v>
      </c>
      <c r="J4538" s="25" t="s">
        <v>60</v>
      </c>
    </row>
    <row r="4539" spans="2:10" ht="12.75">
      <c r="B4539" s="45" t="s">
        <v>1408</v>
      </c>
      <c r="C4539" s="8" t="s">
        <v>1407</v>
      </c>
      <c r="D4539" s="54" t="s">
        <v>1409</v>
      </c>
      <c r="E4539" s="70">
        <v>29490</v>
      </c>
      <c r="F4539" s="26">
        <v>23490</v>
      </c>
      <c r="G4539" s="12">
        <f t="shared" si="70"/>
        <v>0.2554278416347382</v>
      </c>
      <c r="H4539" s="12" t="s">
        <v>1412</v>
      </c>
      <c r="I4539" s="12" t="s">
        <v>30923</v>
      </c>
      <c r="J4539" s="25" t="s">
        <v>60</v>
      </c>
    </row>
    <row r="4540" spans="2:10" ht="12.75">
      <c r="B4540" s="45" t="s">
        <v>1690</v>
      </c>
      <c r="C4540" s="8" t="s">
        <v>1689</v>
      </c>
      <c r="D4540" s="54" t="s">
        <v>1691</v>
      </c>
      <c r="E4540" s="70">
        <v>29490</v>
      </c>
      <c r="F4540" s="26">
        <v>23490</v>
      </c>
      <c r="G4540" s="12">
        <f t="shared" si="70"/>
        <v>0.2554278416347382</v>
      </c>
      <c r="H4540" s="12" t="s">
        <v>1694</v>
      </c>
      <c r="I4540" s="12" t="s">
        <v>30924</v>
      </c>
      <c r="J4540" s="25" t="s">
        <v>60</v>
      </c>
    </row>
    <row r="4541" spans="2:10" ht="12.75">
      <c r="B4541" s="45" t="s">
        <v>1844</v>
      </c>
      <c r="C4541" s="8" t="s">
        <v>1843</v>
      </c>
      <c r="D4541" s="54" t="s">
        <v>1845</v>
      </c>
      <c r="E4541" s="70">
        <v>29490</v>
      </c>
      <c r="F4541" s="26">
        <v>23490</v>
      </c>
      <c r="G4541" s="12">
        <f t="shared" si="70"/>
        <v>0.2554278416347382</v>
      </c>
      <c r="H4541" s="12" t="s">
        <v>1848</v>
      </c>
      <c r="I4541" s="12" t="s">
        <v>30925</v>
      </c>
      <c r="J4541" s="25" t="s">
        <v>60</v>
      </c>
    </row>
    <row r="4542" spans="2:10" ht="12.75">
      <c r="B4542" s="45" t="s">
        <v>3961</v>
      </c>
      <c r="C4542" s="8" t="s">
        <v>3960</v>
      </c>
      <c r="D4542" s="54" t="s">
        <v>3962</v>
      </c>
      <c r="E4542" s="70">
        <v>29490</v>
      </c>
      <c r="F4542" s="26">
        <v>23490</v>
      </c>
      <c r="G4542" s="12">
        <f t="shared" si="70"/>
        <v>0.2554278416347382</v>
      </c>
      <c r="H4542" s="12" t="s">
        <v>3965</v>
      </c>
      <c r="I4542" s="12" t="s">
        <v>30926</v>
      </c>
      <c r="J4542" s="25" t="s">
        <v>60</v>
      </c>
    </row>
    <row r="4543" spans="2:10" ht="12.75">
      <c r="B4543" s="45" t="s">
        <v>7615</v>
      </c>
      <c r="C4543" s="8" t="s">
        <v>7614</v>
      </c>
      <c r="D4543" s="54" t="s">
        <v>7616</v>
      </c>
      <c r="E4543" s="70">
        <v>29490</v>
      </c>
      <c r="F4543" s="26">
        <v>23490</v>
      </c>
      <c r="G4543" s="12">
        <f t="shared" si="70"/>
        <v>0.2554278416347382</v>
      </c>
      <c r="H4543" s="12" t="s">
        <v>7619</v>
      </c>
      <c r="I4543" s="12" t="s">
        <v>30927</v>
      </c>
      <c r="J4543" s="25" t="s">
        <v>60</v>
      </c>
    </row>
    <row r="4544" spans="2:10" ht="12.75">
      <c r="B4544" s="45" t="s">
        <v>8224</v>
      </c>
      <c r="C4544" s="8" t="s">
        <v>8223</v>
      </c>
      <c r="D4544" s="54" t="s">
        <v>8225</v>
      </c>
      <c r="E4544" s="70">
        <v>29490</v>
      </c>
      <c r="F4544" s="26">
        <v>23490</v>
      </c>
      <c r="G4544" s="12">
        <f t="shared" si="70"/>
        <v>0.2554278416347382</v>
      </c>
      <c r="H4544" s="12" t="s">
        <v>8228</v>
      </c>
      <c r="I4544" s="12" t="s">
        <v>30928</v>
      </c>
      <c r="J4544" s="25" t="s">
        <v>60</v>
      </c>
    </row>
    <row r="4545" spans="2:10" ht="12.75">
      <c r="B4545" s="45" t="s">
        <v>3231</v>
      </c>
      <c r="C4545" s="8" t="s">
        <v>3230</v>
      </c>
      <c r="D4545" s="54" t="s">
        <v>3232</v>
      </c>
      <c r="E4545" s="70">
        <v>29500</v>
      </c>
      <c r="F4545" s="26">
        <v>23500</v>
      </c>
      <c r="G4545" s="12">
        <f t="shared" si="70"/>
        <v>0.25531914893617014</v>
      </c>
      <c r="H4545" s="12" t="s">
        <v>3235</v>
      </c>
      <c r="I4545" s="12" t="s">
        <v>30929</v>
      </c>
      <c r="J4545" s="25" t="s">
        <v>60</v>
      </c>
    </row>
    <row r="4546" spans="2:10" ht="12.75">
      <c r="B4546" s="72" t="s">
        <v>21499</v>
      </c>
      <c r="C4546" s="8" t="s">
        <v>26745</v>
      </c>
      <c r="D4546" s="54" t="s">
        <v>21500</v>
      </c>
      <c r="E4546" s="70">
        <v>29500</v>
      </c>
      <c r="F4546" s="26">
        <v>23605</v>
      </c>
      <c r="G4546" s="12">
        <f t="shared" ref="G4546:G4609" si="71">IFERROR(E4546/F4546-1,0)</f>
        <v>0.24973522558779915</v>
      </c>
      <c r="H4546" s="12" t="s">
        <v>32107</v>
      </c>
      <c r="I4546" s="12" t="s">
        <v>30930</v>
      </c>
      <c r="J4546" s="25" t="s">
        <v>60</v>
      </c>
    </row>
    <row r="4547" spans="2:10" ht="12.75">
      <c r="B4547" s="72" t="s">
        <v>22759</v>
      </c>
      <c r="C4547" s="8" t="s">
        <v>26938</v>
      </c>
      <c r="D4547" s="54" t="s">
        <v>22760</v>
      </c>
      <c r="E4547" s="70">
        <v>29500</v>
      </c>
      <c r="F4547" s="26">
        <v>23579</v>
      </c>
      <c r="G4547" s="12">
        <f t="shared" si="71"/>
        <v>0.25111327876500278</v>
      </c>
      <c r="H4547" s="12" t="s">
        <v>60</v>
      </c>
      <c r="I4547" s="12" t="s">
        <v>60</v>
      </c>
      <c r="J4547" s="25" t="s">
        <v>60</v>
      </c>
    </row>
    <row r="4548" spans="2:10" ht="12.75">
      <c r="B4548" s="72" t="s">
        <v>15061</v>
      </c>
      <c r="C4548" s="8" t="s">
        <v>25480</v>
      </c>
      <c r="D4548" s="54" t="s">
        <v>15062</v>
      </c>
      <c r="E4548" s="70">
        <v>29600</v>
      </c>
      <c r="F4548" s="26">
        <v>23688</v>
      </c>
      <c r="G4548" s="12">
        <f t="shared" si="71"/>
        <v>0.24957784532252614</v>
      </c>
      <c r="H4548" s="12" t="s">
        <v>31731</v>
      </c>
      <c r="I4548" s="12" t="s">
        <v>30931</v>
      </c>
      <c r="J4548" s="25" t="s">
        <v>60</v>
      </c>
    </row>
    <row r="4549" spans="2:10" ht="12.75">
      <c r="B4549" s="72" t="s">
        <v>15065</v>
      </c>
      <c r="C4549" s="8" t="s">
        <v>60</v>
      </c>
      <c r="D4549" s="54" t="s">
        <v>15066</v>
      </c>
      <c r="E4549" s="70">
        <v>29600</v>
      </c>
      <c r="F4549" s="26">
        <v>23667</v>
      </c>
      <c r="G4549" s="12">
        <f t="shared" si="71"/>
        <v>0.25068661004774584</v>
      </c>
      <c r="H4549" s="12" t="s">
        <v>32092</v>
      </c>
      <c r="I4549" s="12" t="s">
        <v>30932</v>
      </c>
      <c r="J4549" s="25" t="s">
        <v>60</v>
      </c>
    </row>
    <row r="4550" spans="2:10" ht="12.75">
      <c r="B4550" s="72" t="s">
        <v>15069</v>
      </c>
      <c r="C4550" s="8" t="s">
        <v>25481</v>
      </c>
      <c r="D4550" s="54" t="s">
        <v>15070</v>
      </c>
      <c r="E4550" s="70">
        <v>29700</v>
      </c>
      <c r="F4550" s="26">
        <v>23726</v>
      </c>
      <c r="G4550" s="12">
        <f t="shared" si="71"/>
        <v>0.25179128382365334</v>
      </c>
      <c r="H4550" s="12" t="s">
        <v>32092</v>
      </c>
      <c r="I4550" s="12" t="s">
        <v>30933</v>
      </c>
      <c r="J4550" s="25" t="s">
        <v>60</v>
      </c>
    </row>
    <row r="4551" spans="2:10" ht="12.75">
      <c r="B4551" s="72" t="s">
        <v>17587</v>
      </c>
      <c r="C4551" s="8" t="s">
        <v>26082</v>
      </c>
      <c r="D4551" s="54" t="s">
        <v>17588</v>
      </c>
      <c r="E4551" s="70">
        <v>29600</v>
      </c>
      <c r="F4551" s="26">
        <v>23697</v>
      </c>
      <c r="G4551" s="12">
        <f t="shared" si="71"/>
        <v>0.24910326201628896</v>
      </c>
      <c r="H4551" s="12" t="s">
        <v>60</v>
      </c>
      <c r="I4551" s="12" t="s">
        <v>30934</v>
      </c>
      <c r="J4551" s="25" t="s">
        <v>60</v>
      </c>
    </row>
    <row r="4552" spans="2:10" ht="12.75">
      <c r="B4552" s="72" t="s">
        <v>10096</v>
      </c>
      <c r="C4552" s="8" t="s">
        <v>24571</v>
      </c>
      <c r="D4552" s="54" t="s">
        <v>10097</v>
      </c>
      <c r="E4552" s="70">
        <v>29900</v>
      </c>
      <c r="F4552" s="26">
        <v>23956</v>
      </c>
      <c r="G4552" s="12">
        <f t="shared" si="71"/>
        <v>0.24812155618634169</v>
      </c>
      <c r="H4552" s="12" t="s">
        <v>60</v>
      </c>
      <c r="I4552" s="12" t="s">
        <v>30935</v>
      </c>
      <c r="J4552" s="25" t="s">
        <v>60</v>
      </c>
    </row>
    <row r="4553" spans="2:10" ht="12.75">
      <c r="B4553" s="72" t="s">
        <v>15073</v>
      </c>
      <c r="C4553" s="8" t="s">
        <v>25482</v>
      </c>
      <c r="D4553" s="54" t="s">
        <v>15074</v>
      </c>
      <c r="E4553" s="70">
        <v>30000</v>
      </c>
      <c r="F4553" s="26">
        <v>24004</v>
      </c>
      <c r="G4553" s="12">
        <f t="shared" si="71"/>
        <v>0.2497917013831028</v>
      </c>
      <c r="H4553" s="12" t="s">
        <v>32083</v>
      </c>
      <c r="I4553" s="12" t="s">
        <v>30936</v>
      </c>
      <c r="J4553" s="25" t="s">
        <v>60</v>
      </c>
    </row>
    <row r="4554" spans="2:10" ht="12.75">
      <c r="B4554" s="72" t="s">
        <v>15041</v>
      </c>
      <c r="C4554" s="8" t="s">
        <v>25475</v>
      </c>
      <c r="D4554" s="54" t="s">
        <v>15042</v>
      </c>
      <c r="E4554" s="70">
        <v>30100</v>
      </c>
      <c r="F4554" s="26">
        <v>24106</v>
      </c>
      <c r="G4554" s="12">
        <f t="shared" si="71"/>
        <v>0.24865178793661324</v>
      </c>
      <c r="H4554" s="12" t="s">
        <v>60</v>
      </c>
      <c r="I4554" s="12" t="s">
        <v>60</v>
      </c>
      <c r="J4554" s="25" t="s">
        <v>60</v>
      </c>
    </row>
    <row r="4555" spans="2:10" ht="12.75">
      <c r="B4555" s="72" t="s">
        <v>21127</v>
      </c>
      <c r="C4555" s="8" t="s">
        <v>26673</v>
      </c>
      <c r="D4555" s="54" t="s">
        <v>21128</v>
      </c>
      <c r="E4555" s="70">
        <v>30400</v>
      </c>
      <c r="F4555" s="26">
        <v>24302</v>
      </c>
      <c r="G4555" s="12">
        <f t="shared" si="71"/>
        <v>0.25092584972430254</v>
      </c>
      <c r="H4555" s="12" t="s">
        <v>60</v>
      </c>
      <c r="I4555" s="12" t="s">
        <v>60</v>
      </c>
      <c r="J4555" s="25" t="s">
        <v>60</v>
      </c>
    </row>
    <row r="4556" spans="2:10" ht="12.75">
      <c r="B4556" s="45" t="s">
        <v>159</v>
      </c>
      <c r="C4556" s="8" t="s">
        <v>158</v>
      </c>
      <c r="D4556" s="54" t="s">
        <v>160</v>
      </c>
      <c r="E4556" s="70">
        <v>30600</v>
      </c>
      <c r="F4556" s="26">
        <v>24490</v>
      </c>
      <c r="G4556" s="12">
        <f t="shared" si="71"/>
        <v>0.2494895875867702</v>
      </c>
      <c r="H4556" s="12" t="s">
        <v>149</v>
      </c>
      <c r="I4556" s="12" t="s">
        <v>30937</v>
      </c>
      <c r="J4556" s="25" t="s">
        <v>60</v>
      </c>
    </row>
    <row r="4557" spans="2:10" ht="12.75">
      <c r="B4557" s="45" t="s">
        <v>399</v>
      </c>
      <c r="C4557" s="8" t="s">
        <v>398</v>
      </c>
      <c r="D4557" s="54" t="s">
        <v>400</v>
      </c>
      <c r="E4557" s="70">
        <v>30600</v>
      </c>
      <c r="F4557" s="26">
        <v>24490</v>
      </c>
      <c r="G4557" s="12">
        <f t="shared" si="71"/>
        <v>0.2494895875867702</v>
      </c>
      <c r="H4557" s="12" t="s">
        <v>403</v>
      </c>
      <c r="I4557" s="12" t="s">
        <v>30938</v>
      </c>
      <c r="J4557" s="25" t="s">
        <v>60</v>
      </c>
    </row>
    <row r="4558" spans="2:10" ht="12.75">
      <c r="B4558" s="45" t="s">
        <v>413</v>
      </c>
      <c r="C4558" s="8" t="s">
        <v>412</v>
      </c>
      <c r="D4558" s="54" t="s">
        <v>414</v>
      </c>
      <c r="E4558" s="70">
        <v>30600</v>
      </c>
      <c r="F4558" s="26">
        <v>24490</v>
      </c>
      <c r="G4558" s="12">
        <f t="shared" si="71"/>
        <v>0.2494895875867702</v>
      </c>
      <c r="H4558" s="12" t="s">
        <v>417</v>
      </c>
      <c r="I4558" s="12" t="s">
        <v>30939</v>
      </c>
      <c r="J4558" s="25" t="s">
        <v>60</v>
      </c>
    </row>
    <row r="4559" spans="2:10" ht="12.75">
      <c r="B4559" s="45" t="s">
        <v>7582</v>
      </c>
      <c r="C4559" s="8" t="s">
        <v>7575</v>
      </c>
      <c r="D4559" s="54" t="s">
        <v>7583</v>
      </c>
      <c r="E4559" s="70">
        <v>30600</v>
      </c>
      <c r="F4559" s="26">
        <v>24490</v>
      </c>
      <c r="G4559" s="12">
        <f t="shared" si="71"/>
        <v>0.2494895875867702</v>
      </c>
      <c r="H4559" s="12" t="s">
        <v>7580</v>
      </c>
      <c r="I4559" s="12" t="s">
        <v>30940</v>
      </c>
      <c r="J4559" s="25" t="s">
        <v>60</v>
      </c>
    </row>
    <row r="4560" spans="2:10" ht="12.75">
      <c r="B4560" s="45" t="s">
        <v>912</v>
      </c>
      <c r="C4560" s="8" t="s">
        <v>911</v>
      </c>
      <c r="D4560" s="54" t="s">
        <v>913</v>
      </c>
      <c r="E4560" s="70">
        <v>29990</v>
      </c>
      <c r="F4560" s="26">
        <v>23990</v>
      </c>
      <c r="G4560" s="12">
        <f t="shared" si="71"/>
        <v>0.25010421008753658</v>
      </c>
      <c r="H4560" s="12" t="s">
        <v>917</v>
      </c>
      <c r="I4560" s="12" t="s">
        <v>30941</v>
      </c>
      <c r="J4560" s="25" t="s">
        <v>60</v>
      </c>
    </row>
    <row r="4561" spans="2:10" ht="12.75">
      <c r="B4561" s="45" t="s">
        <v>920</v>
      </c>
      <c r="C4561" s="8" t="s">
        <v>919</v>
      </c>
      <c r="D4561" s="54" t="s">
        <v>921</v>
      </c>
      <c r="E4561" s="70">
        <v>29990</v>
      </c>
      <c r="F4561" s="26">
        <v>23990</v>
      </c>
      <c r="G4561" s="12">
        <f t="shared" si="71"/>
        <v>0.25010421008753658</v>
      </c>
      <c r="H4561" s="12" t="s">
        <v>924</v>
      </c>
      <c r="I4561" s="12" t="s">
        <v>30942</v>
      </c>
      <c r="J4561" s="25" t="s">
        <v>60</v>
      </c>
    </row>
    <row r="4562" spans="2:10" ht="12.75">
      <c r="B4562" s="45" t="s">
        <v>934</v>
      </c>
      <c r="C4562" s="8" t="s">
        <v>933</v>
      </c>
      <c r="D4562" s="54" t="s">
        <v>935</v>
      </c>
      <c r="E4562" s="70">
        <v>29990</v>
      </c>
      <c r="F4562" s="26">
        <v>23990</v>
      </c>
      <c r="G4562" s="12">
        <f t="shared" si="71"/>
        <v>0.25010421008753658</v>
      </c>
      <c r="H4562" s="12" t="s">
        <v>938</v>
      </c>
      <c r="I4562" s="12" t="s">
        <v>30943</v>
      </c>
      <c r="J4562" s="25" t="s">
        <v>60</v>
      </c>
    </row>
    <row r="4563" spans="2:10" ht="12.75">
      <c r="B4563" s="45" t="s">
        <v>1401</v>
      </c>
      <c r="C4563" s="8" t="s">
        <v>1400</v>
      </c>
      <c r="D4563" s="54" t="s">
        <v>1402</v>
      </c>
      <c r="E4563" s="70">
        <v>29990</v>
      </c>
      <c r="F4563" s="26">
        <v>23990</v>
      </c>
      <c r="G4563" s="12">
        <f t="shared" si="71"/>
        <v>0.25010421008753658</v>
      </c>
      <c r="H4563" s="12" t="s">
        <v>1387</v>
      </c>
      <c r="I4563" s="12" t="s">
        <v>30944</v>
      </c>
      <c r="J4563" s="25" t="s">
        <v>60</v>
      </c>
    </row>
    <row r="4564" spans="2:10" ht="12.75">
      <c r="B4564" s="45" t="s">
        <v>1697</v>
      </c>
      <c r="C4564" s="8" t="s">
        <v>1696</v>
      </c>
      <c r="D4564" s="54" t="s">
        <v>1698</v>
      </c>
      <c r="E4564" s="70">
        <v>29990</v>
      </c>
      <c r="F4564" s="26">
        <v>23990</v>
      </c>
      <c r="G4564" s="12">
        <f t="shared" si="71"/>
        <v>0.25010421008753658</v>
      </c>
      <c r="H4564" s="12" t="s">
        <v>1701</v>
      </c>
      <c r="I4564" s="12" t="s">
        <v>30945</v>
      </c>
      <c r="J4564" s="25" t="s">
        <v>60</v>
      </c>
    </row>
    <row r="4565" spans="2:10" ht="12.75">
      <c r="B4565" s="45" t="s">
        <v>1857</v>
      </c>
      <c r="C4565" s="8" t="s">
        <v>1856</v>
      </c>
      <c r="D4565" s="54" t="s">
        <v>1858</v>
      </c>
      <c r="E4565" s="70">
        <v>29990</v>
      </c>
      <c r="F4565" s="26">
        <v>23990</v>
      </c>
      <c r="G4565" s="12">
        <f t="shared" si="71"/>
        <v>0.25010421008753658</v>
      </c>
      <c r="H4565" s="12" t="s">
        <v>1861</v>
      </c>
      <c r="I4565" s="12" t="s">
        <v>30946</v>
      </c>
      <c r="J4565" s="25" t="s">
        <v>60</v>
      </c>
    </row>
    <row r="4566" spans="2:10" ht="12.75">
      <c r="B4566" s="45" t="s">
        <v>1909</v>
      </c>
      <c r="C4566" s="8" t="s">
        <v>1908</v>
      </c>
      <c r="D4566" s="54" t="s">
        <v>1910</v>
      </c>
      <c r="E4566" s="70">
        <v>29990</v>
      </c>
      <c r="F4566" s="26">
        <v>23990</v>
      </c>
      <c r="G4566" s="12">
        <f t="shared" si="71"/>
        <v>0.25010421008753658</v>
      </c>
      <c r="H4566" s="12" t="s">
        <v>1913</v>
      </c>
      <c r="I4566" s="12" t="s">
        <v>30947</v>
      </c>
      <c r="J4566" s="25" t="s">
        <v>60</v>
      </c>
    </row>
    <row r="4567" spans="2:10" ht="12.75">
      <c r="B4567" s="45" t="s">
        <v>7685</v>
      </c>
      <c r="C4567" s="8" t="s">
        <v>7684</v>
      </c>
      <c r="D4567" s="54" t="s">
        <v>7686</v>
      </c>
      <c r="E4567" s="70">
        <v>29990</v>
      </c>
      <c r="F4567" s="26">
        <v>23990</v>
      </c>
      <c r="G4567" s="12">
        <f t="shared" si="71"/>
        <v>0.25010421008753658</v>
      </c>
      <c r="H4567" s="12" t="s">
        <v>7689</v>
      </c>
      <c r="I4567" s="12" t="s">
        <v>60</v>
      </c>
      <c r="J4567" s="25" t="s">
        <v>60</v>
      </c>
    </row>
    <row r="4568" spans="2:10" ht="12.75">
      <c r="B4568" s="45" t="s">
        <v>8198</v>
      </c>
      <c r="C4568" s="8" t="s">
        <v>8197</v>
      </c>
      <c r="D4568" s="54" t="s">
        <v>8199</v>
      </c>
      <c r="E4568" s="70">
        <v>29990</v>
      </c>
      <c r="F4568" s="26">
        <v>23990</v>
      </c>
      <c r="G4568" s="12">
        <f t="shared" si="71"/>
        <v>0.25010421008753658</v>
      </c>
      <c r="H4568" s="12" t="s">
        <v>8202</v>
      </c>
      <c r="I4568" s="12" t="s">
        <v>30948</v>
      </c>
      <c r="J4568" s="25" t="s">
        <v>60</v>
      </c>
    </row>
    <row r="4569" spans="2:10" ht="12.75">
      <c r="B4569" s="45" t="s">
        <v>8485</v>
      </c>
      <c r="C4569" s="8" t="s">
        <v>8484</v>
      </c>
      <c r="D4569" s="54" t="s">
        <v>8486</v>
      </c>
      <c r="E4569" s="70">
        <v>29990</v>
      </c>
      <c r="F4569" s="26">
        <v>23990</v>
      </c>
      <c r="G4569" s="12">
        <f t="shared" si="71"/>
        <v>0.25010421008753658</v>
      </c>
      <c r="H4569" s="12" t="s">
        <v>60</v>
      </c>
      <c r="I4569" s="12" t="s">
        <v>60</v>
      </c>
      <c r="J4569" s="25" t="s">
        <v>60</v>
      </c>
    </row>
    <row r="4570" spans="2:10" ht="12.75">
      <c r="B4570" s="45" t="s">
        <v>5452</v>
      </c>
      <c r="C4570" s="8" t="s">
        <v>5451</v>
      </c>
      <c r="D4570" s="54" t="s">
        <v>5453</v>
      </c>
      <c r="E4570" s="70">
        <v>30500</v>
      </c>
      <c r="F4570" s="26">
        <v>24400</v>
      </c>
      <c r="G4570" s="12">
        <f t="shared" si="71"/>
        <v>0.25</v>
      </c>
      <c r="H4570" s="12" t="s">
        <v>5449</v>
      </c>
      <c r="I4570" s="12" t="s">
        <v>30949</v>
      </c>
      <c r="J4570" s="25" t="s">
        <v>60</v>
      </c>
    </row>
    <row r="4571" spans="2:10" ht="12.75">
      <c r="B4571" s="45" t="s">
        <v>5457</v>
      </c>
      <c r="C4571" s="8" t="s">
        <v>5456</v>
      </c>
      <c r="D4571" s="54" t="s">
        <v>5458</v>
      </c>
      <c r="E4571" s="70">
        <v>30500</v>
      </c>
      <c r="F4571" s="26">
        <v>24400</v>
      </c>
      <c r="G4571" s="12">
        <f t="shared" si="71"/>
        <v>0.25</v>
      </c>
      <c r="H4571" s="12" t="s">
        <v>5449</v>
      </c>
      <c r="I4571" s="12" t="s">
        <v>30950</v>
      </c>
      <c r="J4571" s="25" t="s">
        <v>60</v>
      </c>
    </row>
    <row r="4572" spans="2:10" ht="12.75">
      <c r="B4572" s="45" t="s">
        <v>5462</v>
      </c>
      <c r="C4572" s="8" t="s">
        <v>5461</v>
      </c>
      <c r="D4572" s="54" t="s">
        <v>5463</v>
      </c>
      <c r="E4572" s="70">
        <v>30500</v>
      </c>
      <c r="F4572" s="26">
        <v>24400</v>
      </c>
      <c r="G4572" s="12">
        <f t="shared" si="71"/>
        <v>0.25</v>
      </c>
      <c r="H4572" s="12" t="s">
        <v>5449</v>
      </c>
      <c r="I4572" s="12" t="s">
        <v>30951</v>
      </c>
      <c r="J4572" s="25" t="s">
        <v>60</v>
      </c>
    </row>
    <row r="4573" spans="2:10" ht="12.75">
      <c r="B4573" s="45" t="s">
        <v>5467</v>
      </c>
      <c r="C4573" s="8" t="s">
        <v>5466</v>
      </c>
      <c r="D4573" s="54" t="s">
        <v>5468</v>
      </c>
      <c r="E4573" s="70">
        <v>30500</v>
      </c>
      <c r="F4573" s="26">
        <v>24400</v>
      </c>
      <c r="G4573" s="12">
        <f t="shared" si="71"/>
        <v>0.25</v>
      </c>
      <c r="H4573" s="12" t="s">
        <v>5449</v>
      </c>
      <c r="I4573" s="12" t="s">
        <v>30952</v>
      </c>
      <c r="J4573" s="25" t="s">
        <v>60</v>
      </c>
    </row>
    <row r="4574" spans="2:10" ht="12.75">
      <c r="B4574" s="45" t="s">
        <v>5482</v>
      </c>
      <c r="C4574" s="8" t="s">
        <v>5481</v>
      </c>
      <c r="D4574" s="54" t="s">
        <v>5483</v>
      </c>
      <c r="E4574" s="70">
        <v>30500</v>
      </c>
      <c r="F4574" s="26">
        <v>24400</v>
      </c>
      <c r="G4574" s="12">
        <f t="shared" si="71"/>
        <v>0.25</v>
      </c>
      <c r="H4574" s="12" t="s">
        <v>5449</v>
      </c>
      <c r="I4574" s="12" t="s">
        <v>30953</v>
      </c>
      <c r="J4574" s="25" t="s">
        <v>60</v>
      </c>
    </row>
    <row r="4575" spans="2:10" ht="12.75">
      <c r="B4575" s="45" t="s">
        <v>5522</v>
      </c>
      <c r="C4575" s="8" t="s">
        <v>5521</v>
      </c>
      <c r="D4575" s="54" t="s">
        <v>5523</v>
      </c>
      <c r="E4575" s="70">
        <v>30500</v>
      </c>
      <c r="F4575" s="26">
        <v>24400</v>
      </c>
      <c r="G4575" s="12">
        <f t="shared" si="71"/>
        <v>0.25</v>
      </c>
      <c r="H4575" s="12" t="s">
        <v>5449</v>
      </c>
      <c r="I4575" s="12" t="s">
        <v>30954</v>
      </c>
      <c r="J4575" s="25" t="s">
        <v>60</v>
      </c>
    </row>
    <row r="4576" spans="2:10" ht="12.75">
      <c r="B4576" s="45" t="s">
        <v>5532</v>
      </c>
      <c r="C4576" s="8" t="s">
        <v>5531</v>
      </c>
      <c r="D4576" s="54" t="s">
        <v>5533</v>
      </c>
      <c r="E4576" s="70">
        <v>30500</v>
      </c>
      <c r="F4576" s="26">
        <v>24400</v>
      </c>
      <c r="G4576" s="12">
        <f t="shared" si="71"/>
        <v>0.25</v>
      </c>
      <c r="H4576" s="12" t="s">
        <v>5449</v>
      </c>
      <c r="I4576" s="12" t="s">
        <v>30955</v>
      </c>
      <c r="J4576" s="25" t="s">
        <v>60</v>
      </c>
    </row>
    <row r="4577" spans="2:10" ht="12.75">
      <c r="B4577" s="45" t="s">
        <v>5537</v>
      </c>
      <c r="C4577" s="8" t="s">
        <v>5536</v>
      </c>
      <c r="D4577" s="54" t="s">
        <v>5538</v>
      </c>
      <c r="E4577" s="70">
        <v>30500</v>
      </c>
      <c r="F4577" s="26">
        <v>24400</v>
      </c>
      <c r="G4577" s="12">
        <f t="shared" si="71"/>
        <v>0.25</v>
      </c>
      <c r="H4577" s="12" t="s">
        <v>5449</v>
      </c>
      <c r="I4577" s="12" t="s">
        <v>30956</v>
      </c>
      <c r="J4577" s="25" t="s">
        <v>60</v>
      </c>
    </row>
    <row r="4578" spans="2:10" ht="12.75">
      <c r="B4578" s="45" t="s">
        <v>5542</v>
      </c>
      <c r="C4578" s="8" t="s">
        <v>5541</v>
      </c>
      <c r="D4578" s="54" t="s">
        <v>5543</v>
      </c>
      <c r="E4578" s="70">
        <v>30500</v>
      </c>
      <c r="F4578" s="26">
        <v>24400</v>
      </c>
      <c r="G4578" s="12">
        <f t="shared" si="71"/>
        <v>0.25</v>
      </c>
      <c r="H4578" s="12" t="s">
        <v>5449</v>
      </c>
      <c r="I4578" s="12" t="s">
        <v>30957</v>
      </c>
      <c r="J4578" s="25" t="s">
        <v>60</v>
      </c>
    </row>
    <row r="4579" spans="2:10" ht="12.75">
      <c r="B4579" s="45" t="s">
        <v>5562</v>
      </c>
      <c r="C4579" s="8" t="s">
        <v>5561</v>
      </c>
      <c r="D4579" s="54" t="s">
        <v>5563</v>
      </c>
      <c r="E4579" s="70">
        <v>30500</v>
      </c>
      <c r="F4579" s="26">
        <v>24400</v>
      </c>
      <c r="G4579" s="12">
        <f t="shared" si="71"/>
        <v>0.25</v>
      </c>
      <c r="H4579" s="12" t="s">
        <v>5449</v>
      </c>
      <c r="I4579" s="12" t="s">
        <v>30958</v>
      </c>
      <c r="J4579" s="25" t="s">
        <v>60</v>
      </c>
    </row>
    <row r="4580" spans="2:10" ht="12.75">
      <c r="B4580" s="45" t="s">
        <v>5572</v>
      </c>
      <c r="C4580" s="8" t="s">
        <v>5571</v>
      </c>
      <c r="D4580" s="54" t="s">
        <v>5573</v>
      </c>
      <c r="E4580" s="70">
        <v>30500</v>
      </c>
      <c r="F4580" s="26">
        <v>24400</v>
      </c>
      <c r="G4580" s="12">
        <f t="shared" si="71"/>
        <v>0.25</v>
      </c>
      <c r="H4580" s="12" t="s">
        <v>5449</v>
      </c>
      <c r="I4580" s="12" t="s">
        <v>30959</v>
      </c>
      <c r="J4580" s="25" t="s">
        <v>60</v>
      </c>
    </row>
    <row r="4581" spans="2:10" ht="12.75">
      <c r="B4581" s="45" t="s">
        <v>5577</v>
      </c>
      <c r="C4581" s="8" t="s">
        <v>5576</v>
      </c>
      <c r="D4581" s="54" t="s">
        <v>5578</v>
      </c>
      <c r="E4581" s="70">
        <v>30500</v>
      </c>
      <c r="F4581" s="26">
        <v>24400</v>
      </c>
      <c r="G4581" s="12">
        <f t="shared" si="71"/>
        <v>0.25</v>
      </c>
      <c r="H4581" s="12" t="s">
        <v>5449</v>
      </c>
      <c r="I4581" s="12" t="s">
        <v>30960</v>
      </c>
      <c r="J4581" s="25" t="s">
        <v>60</v>
      </c>
    </row>
    <row r="4582" spans="2:10" ht="12.75">
      <c r="B4582" s="45" t="s">
        <v>3321</v>
      </c>
      <c r="C4582" s="8" t="s">
        <v>3320</v>
      </c>
      <c r="D4582" s="54" t="s">
        <v>3322</v>
      </c>
      <c r="E4582" s="70">
        <v>30000</v>
      </c>
      <c r="F4582" s="26">
        <v>24000</v>
      </c>
      <c r="G4582" s="12">
        <f t="shared" si="71"/>
        <v>0.25</v>
      </c>
      <c r="H4582" s="12" t="s">
        <v>3325</v>
      </c>
      <c r="I4582" s="12" t="s">
        <v>30961</v>
      </c>
      <c r="J4582" s="25" t="s">
        <v>60</v>
      </c>
    </row>
    <row r="4583" spans="2:10" ht="12.75">
      <c r="B4583" s="45" t="s">
        <v>3349</v>
      </c>
      <c r="C4583" s="8" t="s">
        <v>3348</v>
      </c>
      <c r="D4583" s="54" t="s">
        <v>3350</v>
      </c>
      <c r="E4583" s="70">
        <v>30000</v>
      </c>
      <c r="F4583" s="26">
        <v>24000</v>
      </c>
      <c r="G4583" s="12">
        <f t="shared" si="71"/>
        <v>0.25</v>
      </c>
      <c r="H4583" s="12" t="s">
        <v>3353</v>
      </c>
      <c r="I4583" s="12" t="s">
        <v>30962</v>
      </c>
      <c r="J4583" s="25" t="s">
        <v>60</v>
      </c>
    </row>
    <row r="4584" spans="2:10" ht="12.75">
      <c r="B4584" s="72" t="s">
        <v>17591</v>
      </c>
      <c r="C4584" s="8" t="s">
        <v>26083</v>
      </c>
      <c r="D4584" s="54" t="s">
        <v>17592</v>
      </c>
      <c r="E4584" s="70">
        <v>30700</v>
      </c>
      <c r="F4584" s="26">
        <v>24593</v>
      </c>
      <c r="G4584" s="12">
        <f t="shared" si="71"/>
        <v>0.24832269344935542</v>
      </c>
      <c r="H4584" s="12" t="s">
        <v>60</v>
      </c>
      <c r="I4584" s="12" t="s">
        <v>30963</v>
      </c>
      <c r="J4584" s="25" t="s">
        <v>60</v>
      </c>
    </row>
    <row r="4585" spans="2:10" ht="12.75">
      <c r="B4585" s="72" t="s">
        <v>17595</v>
      </c>
      <c r="C4585" s="8" t="s">
        <v>26084</v>
      </c>
      <c r="D4585" s="54" t="s">
        <v>17596</v>
      </c>
      <c r="E4585" s="70">
        <v>30900</v>
      </c>
      <c r="F4585" s="26">
        <v>24743</v>
      </c>
      <c r="G4585" s="12">
        <f t="shared" si="71"/>
        <v>0.24883805520753355</v>
      </c>
      <c r="H4585" s="12" t="s">
        <v>31911</v>
      </c>
      <c r="I4585" s="12" t="s">
        <v>30964</v>
      </c>
      <c r="J4585" s="25" t="s">
        <v>60</v>
      </c>
    </row>
    <row r="4586" spans="2:10" ht="12.75">
      <c r="B4586" s="45" t="s">
        <v>5492</v>
      </c>
      <c r="C4586" s="8" t="s">
        <v>5491</v>
      </c>
      <c r="D4586" s="54" t="s">
        <v>5493</v>
      </c>
      <c r="E4586" s="70">
        <v>31300</v>
      </c>
      <c r="F4586" s="26">
        <v>25000</v>
      </c>
      <c r="G4586" s="12">
        <f t="shared" si="71"/>
        <v>0.252</v>
      </c>
      <c r="H4586" s="12" t="s">
        <v>5449</v>
      </c>
      <c r="I4586" s="12" t="s">
        <v>30965</v>
      </c>
      <c r="J4586" s="25" t="s">
        <v>60</v>
      </c>
    </row>
    <row r="4587" spans="2:10" ht="12.75">
      <c r="B4587" s="45" t="s">
        <v>5497</v>
      </c>
      <c r="C4587" s="8" t="s">
        <v>5496</v>
      </c>
      <c r="D4587" s="54" t="s">
        <v>5498</v>
      </c>
      <c r="E4587" s="70">
        <v>31300</v>
      </c>
      <c r="F4587" s="26">
        <v>25000</v>
      </c>
      <c r="G4587" s="12">
        <f t="shared" si="71"/>
        <v>0.252</v>
      </c>
      <c r="H4587" s="12" t="s">
        <v>5449</v>
      </c>
      <c r="I4587" s="12" t="s">
        <v>30966</v>
      </c>
      <c r="J4587" s="25" t="s">
        <v>60</v>
      </c>
    </row>
    <row r="4588" spans="2:10" ht="12.75">
      <c r="B4588" s="45" t="s">
        <v>5502</v>
      </c>
      <c r="C4588" s="8" t="s">
        <v>5501</v>
      </c>
      <c r="D4588" s="54" t="s">
        <v>5503</v>
      </c>
      <c r="E4588" s="70">
        <v>31300</v>
      </c>
      <c r="F4588" s="26">
        <v>25000</v>
      </c>
      <c r="G4588" s="12">
        <f t="shared" si="71"/>
        <v>0.252</v>
      </c>
      <c r="H4588" s="12" t="s">
        <v>5449</v>
      </c>
      <c r="I4588" s="12" t="s">
        <v>30967</v>
      </c>
      <c r="J4588" s="25" t="s">
        <v>60</v>
      </c>
    </row>
    <row r="4589" spans="2:10" ht="12.75">
      <c r="B4589" s="45" t="s">
        <v>5582</v>
      </c>
      <c r="C4589" s="8" t="s">
        <v>5581</v>
      </c>
      <c r="D4589" s="54" t="s">
        <v>5583</v>
      </c>
      <c r="E4589" s="70">
        <v>31300</v>
      </c>
      <c r="F4589" s="26">
        <v>25000</v>
      </c>
      <c r="G4589" s="12">
        <f t="shared" si="71"/>
        <v>0.252</v>
      </c>
      <c r="H4589" s="12" t="s">
        <v>5449</v>
      </c>
      <c r="I4589" s="12" t="s">
        <v>30968</v>
      </c>
      <c r="J4589" s="25" t="s">
        <v>60</v>
      </c>
    </row>
    <row r="4590" spans="2:10" ht="12.75">
      <c r="B4590" s="45" t="s">
        <v>79</v>
      </c>
      <c r="C4590" s="8" t="s">
        <v>78</v>
      </c>
      <c r="D4590" s="54" t="s">
        <v>80</v>
      </c>
      <c r="E4590" s="70">
        <v>30990</v>
      </c>
      <c r="F4590" s="26">
        <v>24990</v>
      </c>
      <c r="G4590" s="12">
        <f t="shared" si="71"/>
        <v>0.24009603841536609</v>
      </c>
      <c r="H4590" s="12" t="s">
        <v>69</v>
      </c>
      <c r="I4590" s="12" t="s">
        <v>30969</v>
      </c>
      <c r="J4590" s="25" t="s">
        <v>60</v>
      </c>
    </row>
    <row r="4591" spans="2:10" ht="12.75">
      <c r="B4591" s="45" t="s">
        <v>1480</v>
      </c>
      <c r="C4591" s="8" t="s">
        <v>1479</v>
      </c>
      <c r="D4591" s="54" t="s">
        <v>1481</v>
      </c>
      <c r="E4591" s="70">
        <v>30990</v>
      </c>
      <c r="F4591" s="26">
        <v>24990</v>
      </c>
      <c r="G4591" s="12">
        <f t="shared" si="71"/>
        <v>0.24009603841536609</v>
      </c>
      <c r="H4591" s="12" t="s">
        <v>1477</v>
      </c>
      <c r="I4591" s="12" t="s">
        <v>30970</v>
      </c>
      <c r="J4591" s="25" t="s">
        <v>60</v>
      </c>
    </row>
    <row r="4592" spans="2:10" ht="12.75">
      <c r="B4592" s="45" t="s">
        <v>1531</v>
      </c>
      <c r="C4592" s="8" t="s">
        <v>1530</v>
      </c>
      <c r="D4592" s="54" t="s">
        <v>1532</v>
      </c>
      <c r="E4592" s="70">
        <v>30990</v>
      </c>
      <c r="F4592" s="26">
        <v>24990</v>
      </c>
      <c r="G4592" s="12">
        <f t="shared" si="71"/>
        <v>0.24009603841536609</v>
      </c>
      <c r="H4592" s="12" t="s">
        <v>1535</v>
      </c>
      <c r="I4592" s="12" t="s">
        <v>30971</v>
      </c>
      <c r="J4592" s="25" t="s">
        <v>60</v>
      </c>
    </row>
    <row r="4593" spans="2:10" ht="12.75">
      <c r="B4593" s="45" t="s">
        <v>1677</v>
      </c>
      <c r="C4593" s="8" t="s">
        <v>1676</v>
      </c>
      <c r="D4593" s="54" t="s">
        <v>1678</v>
      </c>
      <c r="E4593" s="70">
        <v>30990</v>
      </c>
      <c r="F4593" s="26">
        <v>24990</v>
      </c>
      <c r="G4593" s="12">
        <f t="shared" si="71"/>
        <v>0.24009603841536609</v>
      </c>
      <c r="H4593" s="12" t="s">
        <v>1681</v>
      </c>
      <c r="I4593" s="12" t="s">
        <v>30972</v>
      </c>
      <c r="J4593" s="25" t="s">
        <v>60</v>
      </c>
    </row>
    <row r="4594" spans="2:10" ht="12.75">
      <c r="B4594" s="45" t="s">
        <v>1741</v>
      </c>
      <c r="C4594" s="8" t="s">
        <v>1740</v>
      </c>
      <c r="D4594" s="54" t="s">
        <v>1742</v>
      </c>
      <c r="E4594" s="70">
        <v>30990</v>
      </c>
      <c r="F4594" s="26">
        <v>24990</v>
      </c>
      <c r="G4594" s="12">
        <f t="shared" si="71"/>
        <v>0.24009603841536609</v>
      </c>
      <c r="H4594" s="12" t="s">
        <v>1745</v>
      </c>
      <c r="I4594" s="12" t="s">
        <v>30973</v>
      </c>
      <c r="J4594" s="25" t="s">
        <v>60</v>
      </c>
    </row>
    <row r="4595" spans="2:10" ht="12.75">
      <c r="B4595" s="45" t="s">
        <v>1883</v>
      </c>
      <c r="C4595" s="8" t="s">
        <v>1882</v>
      </c>
      <c r="D4595" s="54" t="s">
        <v>1884</v>
      </c>
      <c r="E4595" s="70">
        <v>30990</v>
      </c>
      <c r="F4595" s="26">
        <v>24990</v>
      </c>
      <c r="G4595" s="12">
        <f t="shared" si="71"/>
        <v>0.24009603841536609</v>
      </c>
      <c r="H4595" s="12" t="s">
        <v>1880</v>
      </c>
      <c r="I4595" s="12" t="s">
        <v>30911</v>
      </c>
      <c r="J4595" s="25" t="s">
        <v>60</v>
      </c>
    </row>
    <row r="4596" spans="2:10" ht="12.75">
      <c r="B4596" s="45" t="s">
        <v>2354</v>
      </c>
      <c r="C4596" s="8" t="s">
        <v>2353</v>
      </c>
      <c r="D4596" s="54" t="s">
        <v>2355</v>
      </c>
      <c r="E4596" s="70">
        <v>30990</v>
      </c>
      <c r="F4596" s="26">
        <v>24990</v>
      </c>
      <c r="G4596" s="12">
        <f t="shared" si="71"/>
        <v>0.24009603841536609</v>
      </c>
      <c r="H4596" s="12" t="s">
        <v>2358</v>
      </c>
      <c r="I4596" s="12" t="s">
        <v>30974</v>
      </c>
      <c r="J4596" s="25" t="s">
        <v>60</v>
      </c>
    </row>
    <row r="4597" spans="2:10" ht="12.75">
      <c r="B4597" s="45" t="s">
        <v>7562</v>
      </c>
      <c r="C4597" s="8" t="s">
        <v>7561</v>
      </c>
      <c r="D4597" s="54" t="s">
        <v>7563</v>
      </c>
      <c r="E4597" s="70">
        <v>30990</v>
      </c>
      <c r="F4597" s="26">
        <v>24990</v>
      </c>
      <c r="G4597" s="12">
        <f t="shared" si="71"/>
        <v>0.24009603841536609</v>
      </c>
      <c r="H4597" s="12" t="s">
        <v>7566</v>
      </c>
      <c r="I4597" s="12" t="s">
        <v>30975</v>
      </c>
      <c r="J4597" s="25" t="s">
        <v>60</v>
      </c>
    </row>
    <row r="4598" spans="2:10" ht="12.75">
      <c r="B4598" s="45" t="s">
        <v>8140</v>
      </c>
      <c r="C4598" s="8" t="s">
        <v>8139</v>
      </c>
      <c r="D4598" s="54" t="s">
        <v>8141</v>
      </c>
      <c r="E4598" s="70">
        <v>30990</v>
      </c>
      <c r="F4598" s="26">
        <v>24990</v>
      </c>
      <c r="G4598" s="12">
        <f t="shared" si="71"/>
        <v>0.24009603841536609</v>
      </c>
      <c r="H4598" s="12" t="s">
        <v>8137</v>
      </c>
      <c r="I4598" s="12" t="s">
        <v>30976</v>
      </c>
      <c r="J4598" s="25" t="s">
        <v>60</v>
      </c>
    </row>
    <row r="4599" spans="2:10" ht="12.75">
      <c r="B4599" s="45" t="s">
        <v>5637</v>
      </c>
      <c r="C4599" s="8" t="s">
        <v>5636</v>
      </c>
      <c r="D4599" s="54" t="s">
        <v>5638</v>
      </c>
      <c r="E4599" s="70">
        <v>31500</v>
      </c>
      <c r="F4599" s="26">
        <v>25200</v>
      </c>
      <c r="G4599" s="12">
        <f t="shared" si="71"/>
        <v>0.25</v>
      </c>
      <c r="H4599" s="12" t="s">
        <v>60</v>
      </c>
      <c r="I4599" s="12" t="s">
        <v>60</v>
      </c>
      <c r="J4599" s="25" t="s">
        <v>60</v>
      </c>
    </row>
    <row r="4600" spans="2:10" ht="12.75">
      <c r="B4600" s="72" t="s">
        <v>24237</v>
      </c>
      <c r="C4600" s="8" t="s">
        <v>27177</v>
      </c>
      <c r="D4600" s="54" t="s">
        <v>24238</v>
      </c>
      <c r="E4600" s="70">
        <v>31600</v>
      </c>
      <c r="F4600" s="26">
        <v>25251</v>
      </c>
      <c r="G4600" s="12">
        <f t="shared" si="71"/>
        <v>0.25143558670943733</v>
      </c>
      <c r="H4600" s="12" t="s">
        <v>60</v>
      </c>
      <c r="I4600" s="12" t="s">
        <v>60</v>
      </c>
      <c r="J4600" s="25" t="s">
        <v>60</v>
      </c>
    </row>
    <row r="4601" spans="2:10" ht="12.75">
      <c r="B4601" s="45" t="s">
        <v>5507</v>
      </c>
      <c r="C4601" s="8" t="s">
        <v>5506</v>
      </c>
      <c r="D4601" s="54" t="s">
        <v>5508</v>
      </c>
      <c r="E4601" s="70">
        <v>31800</v>
      </c>
      <c r="F4601" s="26">
        <v>25400</v>
      </c>
      <c r="G4601" s="12">
        <f t="shared" si="71"/>
        <v>0.25196850393700787</v>
      </c>
      <c r="H4601" s="12" t="s">
        <v>5449</v>
      </c>
      <c r="I4601" s="12" t="s">
        <v>30977</v>
      </c>
      <c r="J4601" s="25" t="s">
        <v>60</v>
      </c>
    </row>
    <row r="4602" spans="2:10" ht="12.75">
      <c r="B4602" s="46" t="s">
        <v>6677</v>
      </c>
      <c r="C4602" s="8" t="s">
        <v>6676</v>
      </c>
      <c r="D4602" s="54" t="s">
        <v>6678</v>
      </c>
      <c r="E4602" s="70">
        <v>31800</v>
      </c>
      <c r="F4602" s="26">
        <v>25400</v>
      </c>
      <c r="G4602" s="12">
        <f t="shared" si="71"/>
        <v>0.25196850393700787</v>
      </c>
      <c r="H4602" s="12" t="s">
        <v>6674</v>
      </c>
      <c r="I4602" s="12" t="s">
        <v>30978</v>
      </c>
      <c r="J4602" s="25" t="s">
        <v>60</v>
      </c>
    </row>
    <row r="4603" spans="2:10" ht="12.75">
      <c r="B4603" s="45" t="s">
        <v>5446</v>
      </c>
      <c r="C4603" s="8" t="s">
        <v>5445</v>
      </c>
      <c r="D4603" s="54" t="s">
        <v>5447</v>
      </c>
      <c r="E4603" s="70">
        <v>31900</v>
      </c>
      <c r="F4603" s="26">
        <v>25500</v>
      </c>
      <c r="G4603" s="12">
        <f t="shared" si="71"/>
        <v>0.25098039215686274</v>
      </c>
      <c r="H4603" s="12" t="s">
        <v>5449</v>
      </c>
      <c r="I4603" s="12" t="s">
        <v>30979</v>
      </c>
      <c r="J4603" s="25" t="s">
        <v>60</v>
      </c>
    </row>
    <row r="4604" spans="2:10" ht="12.75">
      <c r="B4604" s="72" t="s">
        <v>17599</v>
      </c>
      <c r="C4604" s="8" t="s">
        <v>26085</v>
      </c>
      <c r="D4604" s="54" t="s">
        <v>17600</v>
      </c>
      <c r="E4604" s="70">
        <v>31900</v>
      </c>
      <c r="F4604" s="26">
        <v>25506</v>
      </c>
      <c r="G4604" s="12">
        <f t="shared" si="71"/>
        <v>0.25068611307143418</v>
      </c>
      <c r="H4604" s="12" t="s">
        <v>31911</v>
      </c>
      <c r="I4604" s="12" t="s">
        <v>30980</v>
      </c>
      <c r="J4604" s="25" t="s">
        <v>60</v>
      </c>
    </row>
    <row r="4605" spans="2:10" ht="12.75">
      <c r="B4605" s="45" t="s">
        <v>7569</v>
      </c>
      <c r="C4605" s="8" t="s">
        <v>7568</v>
      </c>
      <c r="D4605" s="54" t="s">
        <v>7570</v>
      </c>
      <c r="E4605" s="70">
        <v>31990</v>
      </c>
      <c r="F4605" s="26">
        <v>25490</v>
      </c>
      <c r="G4605" s="12">
        <f t="shared" si="71"/>
        <v>0.25500196155355037</v>
      </c>
      <c r="H4605" s="12" t="s">
        <v>7573</v>
      </c>
      <c r="I4605" s="12" t="s">
        <v>30981</v>
      </c>
      <c r="J4605" s="25" t="s">
        <v>60</v>
      </c>
    </row>
    <row r="4606" spans="2:10" ht="12.75">
      <c r="B4606" s="45" t="s">
        <v>7699</v>
      </c>
      <c r="C4606" s="8" t="s">
        <v>7698</v>
      </c>
      <c r="D4606" s="54" t="s">
        <v>7700</v>
      </c>
      <c r="E4606" s="70">
        <v>31990</v>
      </c>
      <c r="F4606" s="26">
        <v>25490</v>
      </c>
      <c r="G4606" s="12">
        <f t="shared" si="71"/>
        <v>0.25500196155355037</v>
      </c>
      <c r="H4606" s="12" t="s">
        <v>7696</v>
      </c>
      <c r="I4606" s="12" t="s">
        <v>30982</v>
      </c>
      <c r="J4606" s="25" t="s">
        <v>60</v>
      </c>
    </row>
    <row r="4607" spans="2:10" ht="12.75">
      <c r="B4607" s="45" t="s">
        <v>8017</v>
      </c>
      <c r="C4607" s="8" t="s">
        <v>8016</v>
      </c>
      <c r="D4607" s="54" t="s">
        <v>8018</v>
      </c>
      <c r="E4607" s="70">
        <v>31990</v>
      </c>
      <c r="F4607" s="26">
        <v>25490</v>
      </c>
      <c r="G4607" s="12">
        <f t="shared" si="71"/>
        <v>0.25500196155355037</v>
      </c>
      <c r="H4607" s="12" t="s">
        <v>8021</v>
      </c>
      <c r="I4607" s="12" t="s">
        <v>30983</v>
      </c>
      <c r="J4607" s="25" t="s">
        <v>60</v>
      </c>
    </row>
    <row r="4608" spans="2:10" ht="12.75">
      <c r="B4608" s="45" t="s">
        <v>8023</v>
      </c>
      <c r="C4608" s="8" t="s">
        <v>8016</v>
      </c>
      <c r="D4608" s="54" t="s">
        <v>8024</v>
      </c>
      <c r="E4608" s="70">
        <v>31990</v>
      </c>
      <c r="F4608" s="26">
        <v>25490</v>
      </c>
      <c r="G4608" s="12">
        <f t="shared" si="71"/>
        <v>0.25500196155355037</v>
      </c>
      <c r="H4608" s="12" t="s">
        <v>8021</v>
      </c>
      <c r="I4608" s="12" t="s">
        <v>30984</v>
      </c>
      <c r="J4608" s="25" t="s">
        <v>60</v>
      </c>
    </row>
    <row r="4609" spans="2:10" ht="12.75">
      <c r="B4609" s="45" t="s">
        <v>5060</v>
      </c>
      <c r="C4609" s="8" t="s">
        <v>5059</v>
      </c>
      <c r="D4609" s="54" t="s">
        <v>5061</v>
      </c>
      <c r="E4609" s="70">
        <v>32300</v>
      </c>
      <c r="F4609" s="26">
        <v>25800</v>
      </c>
      <c r="G4609" s="12">
        <f t="shared" si="71"/>
        <v>0.25193798449612403</v>
      </c>
      <c r="H4609" s="12" t="s">
        <v>5064</v>
      </c>
      <c r="I4609" s="12" t="s">
        <v>30985</v>
      </c>
      <c r="J4609" s="25" t="s">
        <v>60</v>
      </c>
    </row>
    <row r="4610" spans="2:10" ht="12.75">
      <c r="B4610" s="45" t="s">
        <v>876</v>
      </c>
      <c r="C4610" s="8" t="s">
        <v>875</v>
      </c>
      <c r="D4610" s="54" t="s">
        <v>877</v>
      </c>
      <c r="E4610" s="70">
        <v>32490</v>
      </c>
      <c r="F4610" s="26">
        <v>25990</v>
      </c>
      <c r="G4610" s="12">
        <f t="shared" ref="G4610:G4673" si="72">IFERROR(E4610/F4610-1,0)</f>
        <v>0.25009619084263179</v>
      </c>
      <c r="H4610" s="12" t="s">
        <v>873</v>
      </c>
      <c r="I4610" s="12" t="s">
        <v>30986</v>
      </c>
      <c r="J4610" s="25" t="s">
        <v>60</v>
      </c>
    </row>
    <row r="4611" spans="2:10" ht="12.75">
      <c r="B4611" s="45" t="s">
        <v>927</v>
      </c>
      <c r="C4611" s="8" t="s">
        <v>926</v>
      </c>
      <c r="D4611" s="54" t="s">
        <v>928</v>
      </c>
      <c r="E4611" s="70">
        <v>32490</v>
      </c>
      <c r="F4611" s="26">
        <v>25990</v>
      </c>
      <c r="G4611" s="12">
        <f t="shared" si="72"/>
        <v>0.25009619084263179</v>
      </c>
      <c r="H4611" s="12" t="s">
        <v>931</v>
      </c>
      <c r="I4611" s="12" t="s">
        <v>30987</v>
      </c>
      <c r="J4611" s="25" t="s">
        <v>60</v>
      </c>
    </row>
    <row r="4612" spans="2:10" ht="12.75">
      <c r="B4612" s="46" t="s">
        <v>1285</v>
      </c>
      <c r="C4612" s="8" t="s">
        <v>1284</v>
      </c>
      <c r="D4612" s="54" t="s">
        <v>1286</v>
      </c>
      <c r="E4612" s="70">
        <v>32490</v>
      </c>
      <c r="F4612" s="26">
        <v>25990</v>
      </c>
      <c r="G4612" s="12">
        <f t="shared" si="72"/>
        <v>0.25009619084263179</v>
      </c>
      <c r="H4612" s="12" t="s">
        <v>1289</v>
      </c>
      <c r="I4612" s="12" t="s">
        <v>30988</v>
      </c>
      <c r="J4612" s="25" t="s">
        <v>60</v>
      </c>
    </row>
    <row r="4613" spans="2:10" ht="12.75">
      <c r="B4613" s="45" t="s">
        <v>1864</v>
      </c>
      <c r="C4613" s="8" t="s">
        <v>1863</v>
      </c>
      <c r="D4613" s="54" t="s">
        <v>1865</v>
      </c>
      <c r="E4613" s="70">
        <v>32490</v>
      </c>
      <c r="F4613" s="26">
        <v>25990</v>
      </c>
      <c r="G4613" s="12">
        <f t="shared" si="72"/>
        <v>0.25009619084263179</v>
      </c>
      <c r="H4613" s="12" t="s">
        <v>1861</v>
      </c>
      <c r="I4613" s="12" t="s">
        <v>30946</v>
      </c>
      <c r="J4613" s="25" t="s">
        <v>60</v>
      </c>
    </row>
    <row r="4614" spans="2:10" ht="12.75">
      <c r="B4614" s="45" t="s">
        <v>2222</v>
      </c>
      <c r="C4614" s="8" t="s">
        <v>2221</v>
      </c>
      <c r="D4614" s="54" t="s">
        <v>2223</v>
      </c>
      <c r="E4614" s="70">
        <v>32490</v>
      </c>
      <c r="F4614" s="26">
        <v>25990</v>
      </c>
      <c r="G4614" s="12">
        <f t="shared" si="72"/>
        <v>0.25009619084263179</v>
      </c>
      <c r="H4614" s="12" t="s">
        <v>2226</v>
      </c>
      <c r="I4614" s="12" t="s">
        <v>30989</v>
      </c>
      <c r="J4614" s="25" t="s">
        <v>60</v>
      </c>
    </row>
    <row r="4615" spans="2:10" ht="12.75">
      <c r="B4615" s="45" t="s">
        <v>2249</v>
      </c>
      <c r="C4615" s="8" t="s">
        <v>2248</v>
      </c>
      <c r="D4615" s="54" t="s">
        <v>2250</v>
      </c>
      <c r="E4615" s="70">
        <v>32490</v>
      </c>
      <c r="F4615" s="26">
        <v>25990</v>
      </c>
      <c r="G4615" s="12">
        <f t="shared" si="72"/>
        <v>0.25009619084263179</v>
      </c>
      <c r="H4615" s="12" t="s">
        <v>2253</v>
      </c>
      <c r="I4615" s="12" t="s">
        <v>30990</v>
      </c>
      <c r="J4615" s="25" t="s">
        <v>60</v>
      </c>
    </row>
    <row r="4616" spans="2:10" ht="12.75">
      <c r="B4616" s="45" t="s">
        <v>2335</v>
      </c>
      <c r="C4616" s="8" t="s">
        <v>2334</v>
      </c>
      <c r="D4616" s="54" t="s">
        <v>2336</v>
      </c>
      <c r="E4616" s="70">
        <v>32490</v>
      </c>
      <c r="F4616" s="26">
        <v>25990</v>
      </c>
      <c r="G4616" s="12">
        <f t="shared" si="72"/>
        <v>0.25009619084263179</v>
      </c>
      <c r="H4616" s="12" t="s">
        <v>2339</v>
      </c>
      <c r="I4616" s="12" t="s">
        <v>30991</v>
      </c>
      <c r="J4616" s="25" t="s">
        <v>60</v>
      </c>
    </row>
    <row r="4617" spans="2:10" ht="12.75">
      <c r="B4617" s="46" t="s">
        <v>3709</v>
      </c>
      <c r="C4617" s="8" t="s">
        <v>3708</v>
      </c>
      <c r="D4617" s="54" t="s">
        <v>3710</v>
      </c>
      <c r="E4617" s="70">
        <v>32490</v>
      </c>
      <c r="F4617" s="26">
        <v>25990</v>
      </c>
      <c r="G4617" s="12">
        <f t="shared" si="72"/>
        <v>0.25009619084263179</v>
      </c>
      <c r="H4617" s="12" t="s">
        <v>3713</v>
      </c>
      <c r="I4617" s="12" t="s">
        <v>30992</v>
      </c>
      <c r="J4617" s="25" t="s">
        <v>60</v>
      </c>
    </row>
    <row r="4618" spans="2:10" ht="12.75">
      <c r="B4618" s="45" t="s">
        <v>8133</v>
      </c>
      <c r="C4618" s="8" t="s">
        <v>8132</v>
      </c>
      <c r="D4618" s="54" t="s">
        <v>8134</v>
      </c>
      <c r="E4618" s="70">
        <v>32490</v>
      </c>
      <c r="F4618" s="26">
        <v>25990</v>
      </c>
      <c r="G4618" s="12">
        <f t="shared" si="72"/>
        <v>0.25009619084263179</v>
      </c>
      <c r="H4618" s="12" t="s">
        <v>8137</v>
      </c>
      <c r="I4618" s="12" t="s">
        <v>30993</v>
      </c>
      <c r="J4618" s="25" t="s">
        <v>60</v>
      </c>
    </row>
    <row r="4619" spans="2:10" ht="12.75">
      <c r="B4619" s="45" t="s">
        <v>8301</v>
      </c>
      <c r="C4619" s="8" t="s">
        <v>8300</v>
      </c>
      <c r="D4619" s="54" t="s">
        <v>8302</v>
      </c>
      <c r="E4619" s="70">
        <v>32490</v>
      </c>
      <c r="F4619" s="26">
        <v>25990</v>
      </c>
      <c r="G4619" s="12">
        <f t="shared" si="72"/>
        <v>0.25009619084263179</v>
      </c>
      <c r="H4619" s="12" t="s">
        <v>8305</v>
      </c>
      <c r="I4619" s="12" t="s">
        <v>30994</v>
      </c>
      <c r="J4619" s="25" t="s">
        <v>60</v>
      </c>
    </row>
    <row r="4620" spans="2:10" ht="12.75">
      <c r="B4620" s="45" t="s">
        <v>5527</v>
      </c>
      <c r="C4620" s="8" t="s">
        <v>5526</v>
      </c>
      <c r="D4620" s="54" t="s">
        <v>5528</v>
      </c>
      <c r="E4620" s="70">
        <v>32600</v>
      </c>
      <c r="F4620" s="26">
        <v>26100</v>
      </c>
      <c r="G4620" s="12">
        <f t="shared" si="72"/>
        <v>0.24904214559386983</v>
      </c>
      <c r="H4620" s="12" t="s">
        <v>5449</v>
      </c>
      <c r="I4620" s="12" t="s">
        <v>30995</v>
      </c>
      <c r="J4620" s="25" t="s">
        <v>60</v>
      </c>
    </row>
    <row r="4621" spans="2:10" ht="12.75">
      <c r="B4621" s="45" t="s">
        <v>5552</v>
      </c>
      <c r="C4621" s="8" t="s">
        <v>5551</v>
      </c>
      <c r="D4621" s="54" t="s">
        <v>5553</v>
      </c>
      <c r="E4621" s="70">
        <v>32600</v>
      </c>
      <c r="F4621" s="26">
        <v>26100</v>
      </c>
      <c r="G4621" s="12">
        <f t="shared" si="72"/>
        <v>0.24904214559386983</v>
      </c>
      <c r="H4621" s="12" t="s">
        <v>5449</v>
      </c>
      <c r="I4621" s="12" t="s">
        <v>30996</v>
      </c>
      <c r="J4621" s="25" t="s">
        <v>60</v>
      </c>
    </row>
    <row r="4622" spans="2:10" ht="12.75">
      <c r="B4622" s="45" t="s">
        <v>5597</v>
      </c>
      <c r="C4622" s="8" t="s">
        <v>5596</v>
      </c>
      <c r="D4622" s="54" t="s">
        <v>5598</v>
      </c>
      <c r="E4622" s="70">
        <v>32600</v>
      </c>
      <c r="F4622" s="26">
        <v>26100</v>
      </c>
      <c r="G4622" s="12">
        <f t="shared" si="72"/>
        <v>0.24904214559386983</v>
      </c>
      <c r="H4622" s="12" t="s">
        <v>5449</v>
      </c>
      <c r="I4622" s="12" t="s">
        <v>30997</v>
      </c>
      <c r="J4622" s="25" t="s">
        <v>60</v>
      </c>
    </row>
    <row r="4623" spans="2:10" ht="12.75">
      <c r="B4623" s="45" t="s">
        <v>5602</v>
      </c>
      <c r="C4623" s="8" t="s">
        <v>5601</v>
      </c>
      <c r="D4623" s="54" t="s">
        <v>5603</v>
      </c>
      <c r="E4623" s="70">
        <v>32600</v>
      </c>
      <c r="F4623" s="26">
        <v>26100</v>
      </c>
      <c r="G4623" s="12">
        <f t="shared" si="72"/>
        <v>0.24904214559386983</v>
      </c>
      <c r="H4623" s="12" t="s">
        <v>5449</v>
      </c>
      <c r="I4623" s="12" t="s">
        <v>30998</v>
      </c>
      <c r="J4623" s="25" t="s">
        <v>60</v>
      </c>
    </row>
    <row r="4624" spans="2:10" ht="12.75">
      <c r="B4624" s="45" t="s">
        <v>5607</v>
      </c>
      <c r="C4624" s="8" t="s">
        <v>5606</v>
      </c>
      <c r="D4624" s="54" t="s">
        <v>5608</v>
      </c>
      <c r="E4624" s="70">
        <v>32600</v>
      </c>
      <c r="F4624" s="26">
        <v>26100</v>
      </c>
      <c r="G4624" s="12">
        <f t="shared" si="72"/>
        <v>0.24904214559386983</v>
      </c>
      <c r="H4624" s="12" t="s">
        <v>5449</v>
      </c>
      <c r="I4624" s="12" t="s">
        <v>30999</v>
      </c>
      <c r="J4624" s="25" t="s">
        <v>60</v>
      </c>
    </row>
    <row r="4625" spans="2:10" ht="12.75">
      <c r="B4625" s="45" t="s">
        <v>5612</v>
      </c>
      <c r="C4625" s="8" t="s">
        <v>5611</v>
      </c>
      <c r="D4625" s="54" t="s">
        <v>5613</v>
      </c>
      <c r="E4625" s="70">
        <v>32600</v>
      </c>
      <c r="F4625" s="26">
        <v>26100</v>
      </c>
      <c r="G4625" s="12">
        <f t="shared" si="72"/>
        <v>0.24904214559386983</v>
      </c>
      <c r="H4625" s="12" t="s">
        <v>5449</v>
      </c>
      <c r="I4625" s="12" t="s">
        <v>31000</v>
      </c>
      <c r="J4625" s="25" t="s">
        <v>60</v>
      </c>
    </row>
    <row r="4626" spans="2:10" ht="12.75">
      <c r="B4626" s="45" t="s">
        <v>5617</v>
      </c>
      <c r="C4626" s="8" t="s">
        <v>5616</v>
      </c>
      <c r="D4626" s="54" t="s">
        <v>5618</v>
      </c>
      <c r="E4626" s="70">
        <v>32600</v>
      </c>
      <c r="F4626" s="26">
        <v>26100</v>
      </c>
      <c r="G4626" s="12">
        <f t="shared" si="72"/>
        <v>0.24904214559386983</v>
      </c>
      <c r="H4626" s="12" t="s">
        <v>5449</v>
      </c>
      <c r="I4626" s="12" t="s">
        <v>31001</v>
      </c>
      <c r="J4626" s="25" t="s">
        <v>60</v>
      </c>
    </row>
    <row r="4627" spans="2:10" ht="12.75">
      <c r="B4627" s="72" t="s">
        <v>15077</v>
      </c>
      <c r="C4627" s="8" t="s">
        <v>25483</v>
      </c>
      <c r="D4627" s="54" t="s">
        <v>15078</v>
      </c>
      <c r="E4627" s="70">
        <v>32700</v>
      </c>
      <c r="F4627" s="26">
        <v>26148</v>
      </c>
      <c r="G4627" s="12">
        <f t="shared" si="72"/>
        <v>0.25057365764111972</v>
      </c>
      <c r="H4627" s="12" t="s">
        <v>32083</v>
      </c>
      <c r="I4627" s="12" t="s">
        <v>31002</v>
      </c>
      <c r="J4627" s="25" t="s">
        <v>60</v>
      </c>
    </row>
    <row r="4628" spans="2:10" ht="12.75">
      <c r="B4628" s="45" t="s">
        <v>5657</v>
      </c>
      <c r="C4628" s="8" t="s">
        <v>5656</v>
      </c>
      <c r="D4628" s="54" t="s">
        <v>5658</v>
      </c>
      <c r="E4628" s="70">
        <v>32800</v>
      </c>
      <c r="F4628" s="26">
        <v>26200</v>
      </c>
      <c r="G4628" s="12">
        <f t="shared" si="72"/>
        <v>0.25190839694656497</v>
      </c>
      <c r="H4628" s="12" t="s">
        <v>5449</v>
      </c>
      <c r="I4628" s="12" t="s">
        <v>31003</v>
      </c>
      <c r="J4628" s="25" t="s">
        <v>60</v>
      </c>
    </row>
    <row r="4629" spans="2:10" ht="12.75">
      <c r="B4629" s="45" t="s">
        <v>6542</v>
      </c>
      <c r="C4629" s="8" t="s">
        <v>6541</v>
      </c>
      <c r="D4629" s="54" t="s">
        <v>6543</v>
      </c>
      <c r="E4629" s="70">
        <v>32800</v>
      </c>
      <c r="F4629" s="26">
        <v>26200</v>
      </c>
      <c r="G4629" s="12">
        <f t="shared" si="72"/>
        <v>0.25190839694656497</v>
      </c>
      <c r="H4629" s="12" t="s">
        <v>6545</v>
      </c>
      <c r="I4629" s="12" t="s">
        <v>31004</v>
      </c>
      <c r="J4629" s="25" t="s">
        <v>60</v>
      </c>
    </row>
    <row r="4630" spans="2:10" ht="12.75">
      <c r="B4630" s="45" t="s">
        <v>5692</v>
      </c>
      <c r="C4630" s="8" t="s">
        <v>5691</v>
      </c>
      <c r="D4630" s="54" t="s">
        <v>5693</v>
      </c>
      <c r="E4630" s="70">
        <v>33000</v>
      </c>
      <c r="F4630" s="26">
        <v>26400</v>
      </c>
      <c r="G4630" s="12">
        <f t="shared" si="72"/>
        <v>0.25</v>
      </c>
      <c r="H4630" s="12" t="s">
        <v>5449</v>
      </c>
      <c r="I4630" s="12" t="s">
        <v>31005</v>
      </c>
      <c r="J4630" s="25" t="s">
        <v>60</v>
      </c>
    </row>
    <row r="4631" spans="2:10" ht="12.75">
      <c r="B4631" s="45" t="s">
        <v>5702</v>
      </c>
      <c r="C4631" s="8" t="s">
        <v>5701</v>
      </c>
      <c r="D4631" s="54" t="s">
        <v>5703</v>
      </c>
      <c r="E4631" s="70">
        <v>33000</v>
      </c>
      <c r="F4631" s="26">
        <v>26400</v>
      </c>
      <c r="G4631" s="12">
        <f t="shared" si="72"/>
        <v>0.25</v>
      </c>
      <c r="H4631" s="12" t="s">
        <v>5449</v>
      </c>
      <c r="I4631" s="12" t="s">
        <v>31006</v>
      </c>
      <c r="J4631" s="25" t="s">
        <v>60</v>
      </c>
    </row>
    <row r="4632" spans="2:10" ht="12.75">
      <c r="B4632" s="45" t="s">
        <v>5707</v>
      </c>
      <c r="C4632" s="8" t="s">
        <v>5706</v>
      </c>
      <c r="D4632" s="54" t="s">
        <v>5708</v>
      </c>
      <c r="E4632" s="70">
        <v>33000</v>
      </c>
      <c r="F4632" s="26">
        <v>26400</v>
      </c>
      <c r="G4632" s="12">
        <f t="shared" si="72"/>
        <v>0.25</v>
      </c>
      <c r="H4632" s="12" t="s">
        <v>5449</v>
      </c>
      <c r="I4632" s="12" t="s">
        <v>31007</v>
      </c>
      <c r="J4632" s="25" t="s">
        <v>60</v>
      </c>
    </row>
    <row r="4633" spans="2:10" ht="12.75">
      <c r="B4633" s="45" t="s">
        <v>5722</v>
      </c>
      <c r="C4633" s="8" t="s">
        <v>5721</v>
      </c>
      <c r="D4633" s="54" t="s">
        <v>5723</v>
      </c>
      <c r="E4633" s="70">
        <v>33000</v>
      </c>
      <c r="F4633" s="26">
        <v>26400</v>
      </c>
      <c r="G4633" s="12">
        <f t="shared" si="72"/>
        <v>0.25</v>
      </c>
      <c r="H4633" s="12" t="s">
        <v>5449</v>
      </c>
      <c r="I4633" s="12" t="s">
        <v>31008</v>
      </c>
      <c r="J4633" s="25" t="s">
        <v>60</v>
      </c>
    </row>
    <row r="4634" spans="2:10" ht="12.75">
      <c r="B4634" s="45" t="s">
        <v>5732</v>
      </c>
      <c r="C4634" s="8" t="s">
        <v>5731</v>
      </c>
      <c r="D4634" s="54" t="s">
        <v>5733</v>
      </c>
      <c r="E4634" s="70">
        <v>33000</v>
      </c>
      <c r="F4634" s="26">
        <v>26400</v>
      </c>
      <c r="G4634" s="12">
        <f t="shared" si="72"/>
        <v>0.25</v>
      </c>
      <c r="H4634" s="12" t="s">
        <v>5449</v>
      </c>
      <c r="I4634" s="12" t="s">
        <v>31009</v>
      </c>
      <c r="J4634" s="25" t="s">
        <v>60</v>
      </c>
    </row>
    <row r="4635" spans="2:10" ht="12.75">
      <c r="B4635" s="45" t="s">
        <v>5737</v>
      </c>
      <c r="C4635" s="8" t="s">
        <v>5736</v>
      </c>
      <c r="D4635" s="54" t="s">
        <v>5738</v>
      </c>
      <c r="E4635" s="70">
        <v>33000</v>
      </c>
      <c r="F4635" s="26">
        <v>26400</v>
      </c>
      <c r="G4635" s="12">
        <f t="shared" si="72"/>
        <v>0.25</v>
      </c>
      <c r="H4635" s="12" t="s">
        <v>5449</v>
      </c>
      <c r="I4635" s="12" t="s">
        <v>31010</v>
      </c>
      <c r="J4635" s="25" t="s">
        <v>60</v>
      </c>
    </row>
    <row r="4636" spans="2:10" ht="12.75">
      <c r="B4636" s="72" t="s">
        <v>17603</v>
      </c>
      <c r="C4636" s="8" t="s">
        <v>26086</v>
      </c>
      <c r="D4636" s="54" t="s">
        <v>17604</v>
      </c>
      <c r="E4636" s="70">
        <v>33000</v>
      </c>
      <c r="F4636" s="26">
        <v>26427</v>
      </c>
      <c r="G4636" s="12">
        <f t="shared" si="72"/>
        <v>0.24872289703712114</v>
      </c>
      <c r="H4636" s="12" t="s">
        <v>60</v>
      </c>
      <c r="I4636" s="12" t="s">
        <v>31011</v>
      </c>
      <c r="J4636" s="25" t="s">
        <v>60</v>
      </c>
    </row>
    <row r="4637" spans="2:10" ht="12.75">
      <c r="B4637" s="45" t="s">
        <v>5477</v>
      </c>
      <c r="C4637" s="8" t="s">
        <v>5476</v>
      </c>
      <c r="D4637" s="54" t="s">
        <v>5478</v>
      </c>
      <c r="E4637" s="70">
        <v>33100</v>
      </c>
      <c r="F4637" s="26">
        <v>26500</v>
      </c>
      <c r="G4637" s="12">
        <f t="shared" si="72"/>
        <v>0.24905660377358485</v>
      </c>
      <c r="H4637" s="12" t="s">
        <v>5449</v>
      </c>
      <c r="I4637" s="12" t="s">
        <v>31012</v>
      </c>
      <c r="J4637" s="25" t="s">
        <v>60</v>
      </c>
    </row>
    <row r="4638" spans="2:10" ht="12.75">
      <c r="B4638" s="45" t="s">
        <v>5487</v>
      </c>
      <c r="C4638" s="8" t="s">
        <v>5486</v>
      </c>
      <c r="D4638" s="54" t="s">
        <v>5488</v>
      </c>
      <c r="E4638" s="70">
        <v>33100</v>
      </c>
      <c r="F4638" s="26">
        <v>26500</v>
      </c>
      <c r="G4638" s="12">
        <f t="shared" si="72"/>
        <v>0.24905660377358485</v>
      </c>
      <c r="H4638" s="12" t="s">
        <v>5449</v>
      </c>
      <c r="I4638" s="12" t="s">
        <v>31013</v>
      </c>
      <c r="J4638" s="25" t="s">
        <v>60</v>
      </c>
    </row>
    <row r="4639" spans="2:10" ht="12.75">
      <c r="B4639" s="45" t="s">
        <v>5517</v>
      </c>
      <c r="C4639" s="8" t="s">
        <v>5516</v>
      </c>
      <c r="D4639" s="54" t="s">
        <v>5518</v>
      </c>
      <c r="E4639" s="70">
        <v>33100</v>
      </c>
      <c r="F4639" s="26">
        <v>26500</v>
      </c>
      <c r="G4639" s="12">
        <f t="shared" si="72"/>
        <v>0.24905660377358485</v>
      </c>
      <c r="H4639" s="12" t="s">
        <v>5449</v>
      </c>
      <c r="I4639" s="12" t="s">
        <v>31014</v>
      </c>
      <c r="J4639" s="25" t="s">
        <v>60</v>
      </c>
    </row>
    <row r="4640" spans="2:10" ht="12.75">
      <c r="B4640" s="45" t="s">
        <v>5557</v>
      </c>
      <c r="C4640" s="8" t="s">
        <v>5556</v>
      </c>
      <c r="D4640" s="54" t="s">
        <v>5558</v>
      </c>
      <c r="E4640" s="70">
        <v>33400</v>
      </c>
      <c r="F4640" s="26">
        <v>26700</v>
      </c>
      <c r="G4640" s="12">
        <f t="shared" si="72"/>
        <v>0.25093632958801493</v>
      </c>
      <c r="H4640" s="12" t="s">
        <v>5449</v>
      </c>
      <c r="I4640" s="12" t="s">
        <v>31015</v>
      </c>
      <c r="J4640" s="25" t="s">
        <v>60</v>
      </c>
    </row>
    <row r="4641" spans="2:10" ht="12.75">
      <c r="B4641" s="45" t="s">
        <v>5567</v>
      </c>
      <c r="C4641" s="8" t="s">
        <v>5566</v>
      </c>
      <c r="D4641" s="54" t="s">
        <v>5568</v>
      </c>
      <c r="E4641" s="70">
        <v>33400</v>
      </c>
      <c r="F4641" s="26">
        <v>26700</v>
      </c>
      <c r="G4641" s="12">
        <f t="shared" si="72"/>
        <v>0.25093632958801493</v>
      </c>
      <c r="H4641" s="12" t="s">
        <v>5449</v>
      </c>
      <c r="I4641" s="12" t="s">
        <v>31016</v>
      </c>
      <c r="J4641" s="25" t="s">
        <v>60</v>
      </c>
    </row>
    <row r="4642" spans="2:10" ht="12.75">
      <c r="B4642" s="45" t="s">
        <v>5677</v>
      </c>
      <c r="C4642" s="8" t="s">
        <v>5676</v>
      </c>
      <c r="D4642" s="54" t="s">
        <v>5678</v>
      </c>
      <c r="E4642" s="70">
        <v>33500</v>
      </c>
      <c r="F4642" s="26">
        <v>26800</v>
      </c>
      <c r="G4642" s="12">
        <f t="shared" si="72"/>
        <v>0.25</v>
      </c>
      <c r="H4642" s="12" t="s">
        <v>5449</v>
      </c>
      <c r="I4642" s="12" t="s">
        <v>31017</v>
      </c>
      <c r="J4642" s="25" t="s">
        <v>60</v>
      </c>
    </row>
    <row r="4643" spans="2:10" ht="12.75">
      <c r="B4643" s="45" t="s">
        <v>5727</v>
      </c>
      <c r="C4643" s="8" t="s">
        <v>5726</v>
      </c>
      <c r="D4643" s="54" t="s">
        <v>5728</v>
      </c>
      <c r="E4643" s="70">
        <v>33500</v>
      </c>
      <c r="F4643" s="26">
        <v>26800</v>
      </c>
      <c r="G4643" s="12">
        <f t="shared" si="72"/>
        <v>0.25</v>
      </c>
      <c r="H4643" s="12" t="s">
        <v>5449</v>
      </c>
      <c r="I4643" s="12" t="s">
        <v>31018</v>
      </c>
      <c r="J4643" s="25" t="s">
        <v>60</v>
      </c>
    </row>
    <row r="4644" spans="2:10" ht="12.75">
      <c r="B4644" s="45" t="s">
        <v>94</v>
      </c>
      <c r="C4644" s="8" t="s">
        <v>93</v>
      </c>
      <c r="D4644" s="54" t="s">
        <v>95</v>
      </c>
      <c r="E4644" s="70">
        <v>33990</v>
      </c>
      <c r="F4644" s="26">
        <v>26990</v>
      </c>
      <c r="G4644" s="12">
        <f t="shared" si="72"/>
        <v>0.25935531678399415</v>
      </c>
      <c r="H4644" s="12" t="s">
        <v>91</v>
      </c>
      <c r="I4644" s="12" t="s">
        <v>31019</v>
      </c>
      <c r="J4644" s="25" t="s">
        <v>60</v>
      </c>
    </row>
    <row r="4645" spans="2:10" ht="12.75">
      <c r="B4645" s="45" t="s">
        <v>292</v>
      </c>
      <c r="C4645" s="8" t="s">
        <v>291</v>
      </c>
      <c r="D4645" s="54" t="s">
        <v>293</v>
      </c>
      <c r="E4645" s="70">
        <v>33990</v>
      </c>
      <c r="F4645" s="26">
        <v>26990</v>
      </c>
      <c r="G4645" s="12">
        <f t="shared" si="72"/>
        <v>0.25935531678399415</v>
      </c>
      <c r="H4645" s="12" t="s">
        <v>289</v>
      </c>
      <c r="I4645" s="12" t="s">
        <v>31020</v>
      </c>
      <c r="J4645" s="25" t="s">
        <v>60</v>
      </c>
    </row>
    <row r="4646" spans="2:10" ht="12.75">
      <c r="B4646" s="45" t="s">
        <v>406</v>
      </c>
      <c r="C4646" s="8" t="s">
        <v>405</v>
      </c>
      <c r="D4646" s="54" t="s">
        <v>407</v>
      </c>
      <c r="E4646" s="70">
        <v>33990</v>
      </c>
      <c r="F4646" s="26">
        <v>26990</v>
      </c>
      <c r="G4646" s="12">
        <f t="shared" si="72"/>
        <v>0.25935531678399415</v>
      </c>
      <c r="H4646" s="12" t="s">
        <v>410</v>
      </c>
      <c r="I4646" s="12" t="s">
        <v>31021</v>
      </c>
      <c r="J4646" s="25" t="s">
        <v>60</v>
      </c>
    </row>
    <row r="4647" spans="2:10" ht="12.75">
      <c r="B4647" s="45" t="s">
        <v>456</v>
      </c>
      <c r="C4647" s="8" t="s">
        <v>455</v>
      </c>
      <c r="D4647" s="54" t="s">
        <v>457</v>
      </c>
      <c r="E4647" s="70">
        <v>33990</v>
      </c>
      <c r="F4647" s="26">
        <v>26990</v>
      </c>
      <c r="G4647" s="12">
        <f t="shared" si="72"/>
        <v>0.25935531678399415</v>
      </c>
      <c r="H4647" s="12" t="s">
        <v>460</v>
      </c>
      <c r="I4647" s="12" t="s">
        <v>31022</v>
      </c>
      <c r="J4647" s="25" t="s">
        <v>60</v>
      </c>
    </row>
    <row r="4648" spans="2:10" ht="12.75">
      <c r="B4648" s="45" t="s">
        <v>524</v>
      </c>
      <c r="C4648" s="8" t="s">
        <v>523</v>
      </c>
      <c r="D4648" s="54" t="s">
        <v>525</v>
      </c>
      <c r="E4648" s="70">
        <v>33990</v>
      </c>
      <c r="F4648" s="26">
        <v>26990</v>
      </c>
      <c r="G4648" s="12">
        <f t="shared" si="72"/>
        <v>0.25935531678399415</v>
      </c>
      <c r="H4648" s="12" t="s">
        <v>521</v>
      </c>
      <c r="I4648" s="12" t="s">
        <v>31023</v>
      </c>
      <c r="J4648" s="25" t="s">
        <v>60</v>
      </c>
    </row>
    <row r="4649" spans="2:10" ht="12.75">
      <c r="B4649" s="46" t="s">
        <v>1312</v>
      </c>
      <c r="C4649" s="8" t="s">
        <v>1311</v>
      </c>
      <c r="D4649" s="54" t="s">
        <v>1313</v>
      </c>
      <c r="E4649" s="70">
        <v>33990</v>
      </c>
      <c r="F4649" s="26">
        <v>26990</v>
      </c>
      <c r="G4649" s="12">
        <f t="shared" si="72"/>
        <v>0.25935531678399415</v>
      </c>
      <c r="H4649" s="12" t="s">
        <v>1309</v>
      </c>
      <c r="I4649" s="12" t="s">
        <v>31024</v>
      </c>
      <c r="J4649" s="25" t="s">
        <v>60</v>
      </c>
    </row>
    <row r="4650" spans="2:10" ht="12.75">
      <c r="B4650" s="45" t="s">
        <v>1518</v>
      </c>
      <c r="C4650" s="8" t="s">
        <v>1517</v>
      </c>
      <c r="D4650" s="54" t="s">
        <v>1519</v>
      </c>
      <c r="E4650" s="70">
        <v>33990</v>
      </c>
      <c r="F4650" s="26">
        <v>26990</v>
      </c>
      <c r="G4650" s="12">
        <f t="shared" si="72"/>
        <v>0.25935531678399415</v>
      </c>
      <c r="H4650" s="12" t="s">
        <v>1522</v>
      </c>
      <c r="I4650" s="12" t="s">
        <v>31025</v>
      </c>
      <c r="J4650" s="25" t="s">
        <v>60</v>
      </c>
    </row>
    <row r="4651" spans="2:10" ht="12.75">
      <c r="B4651" s="45" t="s">
        <v>2397</v>
      </c>
      <c r="C4651" s="8" t="s">
        <v>2396</v>
      </c>
      <c r="D4651" s="54" t="s">
        <v>2398</v>
      </c>
      <c r="E4651" s="70">
        <v>33990</v>
      </c>
      <c r="F4651" s="26">
        <v>26990</v>
      </c>
      <c r="G4651" s="12">
        <f t="shared" si="72"/>
        <v>0.25935531678399415</v>
      </c>
      <c r="H4651" s="12" t="s">
        <v>2401</v>
      </c>
      <c r="I4651" s="12" t="s">
        <v>31026</v>
      </c>
      <c r="J4651" s="25" t="s">
        <v>60</v>
      </c>
    </row>
    <row r="4652" spans="2:10" ht="12.75">
      <c r="B4652" s="45" t="s">
        <v>2585</v>
      </c>
      <c r="C4652" s="8" t="s">
        <v>2584</v>
      </c>
      <c r="D4652" s="54" t="s">
        <v>2586</v>
      </c>
      <c r="E4652" s="70">
        <v>33990</v>
      </c>
      <c r="F4652" s="26">
        <v>26990</v>
      </c>
      <c r="G4652" s="12">
        <f t="shared" si="72"/>
        <v>0.25935531678399415</v>
      </c>
      <c r="H4652" s="12" t="s">
        <v>2589</v>
      </c>
      <c r="I4652" s="12" t="s">
        <v>31027</v>
      </c>
      <c r="J4652" s="25" t="s">
        <v>60</v>
      </c>
    </row>
    <row r="4653" spans="2:10" ht="12.75">
      <c r="B4653" s="45" t="s">
        <v>2911</v>
      </c>
      <c r="C4653" s="8" t="s">
        <v>2910</v>
      </c>
      <c r="D4653" s="54" t="s">
        <v>2912</v>
      </c>
      <c r="E4653" s="70">
        <v>33990</v>
      </c>
      <c r="F4653" s="26">
        <v>26990</v>
      </c>
      <c r="G4653" s="12">
        <f t="shared" si="72"/>
        <v>0.25935531678399415</v>
      </c>
      <c r="H4653" s="12" t="s">
        <v>2915</v>
      </c>
      <c r="I4653" s="12" t="s">
        <v>31028</v>
      </c>
      <c r="J4653" s="25" t="s">
        <v>60</v>
      </c>
    </row>
    <row r="4654" spans="2:10" ht="12.75">
      <c r="B4654" s="45" t="s">
        <v>3410</v>
      </c>
      <c r="C4654" s="8" t="s">
        <v>3409</v>
      </c>
      <c r="D4654" s="54" t="s">
        <v>3411</v>
      </c>
      <c r="E4654" s="70">
        <v>33990</v>
      </c>
      <c r="F4654" s="26">
        <v>26990</v>
      </c>
      <c r="G4654" s="12">
        <f t="shared" si="72"/>
        <v>0.25935531678399415</v>
      </c>
      <c r="H4654" s="12" t="s">
        <v>3414</v>
      </c>
      <c r="I4654" s="12" t="s">
        <v>31029</v>
      </c>
      <c r="J4654" s="25" t="s">
        <v>60</v>
      </c>
    </row>
    <row r="4655" spans="2:10" ht="12.75">
      <c r="B4655" s="46" t="s">
        <v>3862</v>
      </c>
      <c r="C4655" s="8" t="s">
        <v>3861</v>
      </c>
      <c r="D4655" s="54" t="s">
        <v>3863</v>
      </c>
      <c r="E4655" s="70">
        <v>33990</v>
      </c>
      <c r="F4655" s="26">
        <v>26990</v>
      </c>
      <c r="G4655" s="12">
        <f t="shared" si="72"/>
        <v>0.25935531678399415</v>
      </c>
      <c r="H4655" s="12" t="s">
        <v>3865</v>
      </c>
      <c r="I4655" s="12" t="s">
        <v>31030</v>
      </c>
      <c r="J4655" s="25" t="s">
        <v>60</v>
      </c>
    </row>
    <row r="4656" spans="2:10" ht="12.75">
      <c r="B4656" s="45" t="s">
        <v>8010</v>
      </c>
      <c r="C4656" s="8" t="s">
        <v>8009</v>
      </c>
      <c r="D4656" s="54" t="s">
        <v>8011</v>
      </c>
      <c r="E4656" s="70">
        <v>33990</v>
      </c>
      <c r="F4656" s="26">
        <v>26990</v>
      </c>
      <c r="G4656" s="12">
        <f t="shared" si="72"/>
        <v>0.25935531678399415</v>
      </c>
      <c r="H4656" s="12" t="s">
        <v>8014</v>
      </c>
      <c r="I4656" s="12" t="s">
        <v>31031</v>
      </c>
      <c r="J4656" s="25" t="s">
        <v>60</v>
      </c>
    </row>
    <row r="4657" spans="2:10" ht="12.75">
      <c r="B4657" s="45" t="s">
        <v>8205</v>
      </c>
      <c r="C4657" s="8" t="s">
        <v>8204</v>
      </c>
      <c r="D4657" s="54" t="s">
        <v>8206</v>
      </c>
      <c r="E4657" s="70">
        <v>33990</v>
      </c>
      <c r="F4657" s="26">
        <v>26990</v>
      </c>
      <c r="G4657" s="12">
        <f t="shared" si="72"/>
        <v>0.25935531678399415</v>
      </c>
      <c r="H4657" s="12" t="s">
        <v>8209</v>
      </c>
      <c r="I4657" s="12" t="s">
        <v>31032</v>
      </c>
      <c r="J4657" s="25" t="s">
        <v>60</v>
      </c>
    </row>
    <row r="4658" spans="2:10" ht="12.75">
      <c r="B4658" s="45" t="s">
        <v>8552</v>
      </c>
      <c r="C4658" s="8" t="s">
        <v>8551</v>
      </c>
      <c r="D4658" s="54" t="s">
        <v>8553</v>
      </c>
      <c r="E4658" s="70">
        <v>33990</v>
      </c>
      <c r="F4658" s="26">
        <v>26990</v>
      </c>
      <c r="G4658" s="12">
        <f t="shared" si="72"/>
        <v>0.25935531678399415</v>
      </c>
      <c r="H4658" s="12" t="s">
        <v>32109</v>
      </c>
      <c r="I4658" s="12" t="s">
        <v>31033</v>
      </c>
      <c r="J4658" s="25" t="s">
        <v>60</v>
      </c>
    </row>
    <row r="4659" spans="2:10" ht="12.75">
      <c r="B4659" s="45" t="s">
        <v>180</v>
      </c>
      <c r="C4659" s="8" t="s">
        <v>179</v>
      </c>
      <c r="D4659" s="54" t="s">
        <v>181</v>
      </c>
      <c r="E4659" s="70">
        <v>32990</v>
      </c>
      <c r="F4659" s="26">
        <v>26490</v>
      </c>
      <c r="G4659" s="12">
        <f t="shared" si="72"/>
        <v>0.24537561343903369</v>
      </c>
      <c r="H4659" s="12" t="s">
        <v>177</v>
      </c>
      <c r="I4659" s="12" t="s">
        <v>31034</v>
      </c>
      <c r="J4659" s="25" t="s">
        <v>60</v>
      </c>
    </row>
    <row r="4660" spans="2:10" ht="12.75">
      <c r="B4660" s="45" t="s">
        <v>564</v>
      </c>
      <c r="C4660" s="8" t="s">
        <v>563</v>
      </c>
      <c r="D4660" s="54" t="s">
        <v>565</v>
      </c>
      <c r="E4660" s="70">
        <v>32990</v>
      </c>
      <c r="F4660" s="26">
        <v>26490</v>
      </c>
      <c r="G4660" s="12">
        <f t="shared" si="72"/>
        <v>0.24537561343903369</v>
      </c>
      <c r="H4660" s="12" t="s">
        <v>568</v>
      </c>
      <c r="I4660" s="12" t="s">
        <v>31035</v>
      </c>
      <c r="J4660" s="25" t="s">
        <v>60</v>
      </c>
    </row>
    <row r="4661" spans="2:10" ht="12.75">
      <c r="B4661" s="45" t="s">
        <v>744</v>
      </c>
      <c r="C4661" s="8" t="s">
        <v>743</v>
      </c>
      <c r="D4661" s="54" t="s">
        <v>745</v>
      </c>
      <c r="E4661" s="70">
        <v>32990</v>
      </c>
      <c r="F4661" s="26">
        <v>26490</v>
      </c>
      <c r="G4661" s="12">
        <f t="shared" si="72"/>
        <v>0.24537561343903369</v>
      </c>
      <c r="H4661" s="12" t="s">
        <v>735</v>
      </c>
      <c r="I4661" s="12" t="s">
        <v>31036</v>
      </c>
      <c r="J4661" s="25" t="s">
        <v>60</v>
      </c>
    </row>
    <row r="4662" spans="2:10" ht="12.75">
      <c r="B4662" s="45" t="s">
        <v>890</v>
      </c>
      <c r="C4662" s="8" t="s">
        <v>889</v>
      </c>
      <c r="D4662" s="54" t="s">
        <v>891</v>
      </c>
      <c r="E4662" s="70">
        <v>32990</v>
      </c>
      <c r="F4662" s="26">
        <v>26490</v>
      </c>
      <c r="G4662" s="12">
        <f t="shared" si="72"/>
        <v>0.24537561343903369</v>
      </c>
      <c r="H4662" s="12" t="s">
        <v>887</v>
      </c>
      <c r="I4662" s="12" t="s">
        <v>31037</v>
      </c>
      <c r="J4662" s="25" t="s">
        <v>60</v>
      </c>
    </row>
    <row r="4663" spans="2:10" ht="12.75">
      <c r="B4663" s="45" t="s">
        <v>904</v>
      </c>
      <c r="C4663" s="8" t="s">
        <v>903</v>
      </c>
      <c r="D4663" s="54" t="s">
        <v>905</v>
      </c>
      <c r="E4663" s="70">
        <v>32990</v>
      </c>
      <c r="F4663" s="26">
        <v>26490</v>
      </c>
      <c r="G4663" s="12">
        <f t="shared" si="72"/>
        <v>0.24537561343903369</v>
      </c>
      <c r="H4663" s="12" t="s">
        <v>901</v>
      </c>
      <c r="I4663" s="12" t="s">
        <v>31038</v>
      </c>
      <c r="J4663" s="25" t="s">
        <v>60</v>
      </c>
    </row>
    <row r="4664" spans="2:10" ht="12.75">
      <c r="B4664" s="45" t="s">
        <v>8372</v>
      </c>
      <c r="C4664" s="8" t="s">
        <v>8371</v>
      </c>
      <c r="D4664" s="54" t="s">
        <v>8373</v>
      </c>
      <c r="E4664" s="70">
        <v>32990</v>
      </c>
      <c r="F4664" s="26">
        <v>26490</v>
      </c>
      <c r="G4664" s="12">
        <f t="shared" si="72"/>
        <v>0.24537561343903369</v>
      </c>
      <c r="H4664" s="12" t="s">
        <v>8376</v>
      </c>
      <c r="I4664" s="12" t="s">
        <v>31039</v>
      </c>
      <c r="J4664" s="25" t="s">
        <v>60</v>
      </c>
    </row>
    <row r="4665" spans="2:10" ht="12.75">
      <c r="B4665" s="45" t="s">
        <v>5667</v>
      </c>
      <c r="C4665" s="8" t="s">
        <v>5666</v>
      </c>
      <c r="D4665" s="54" t="s">
        <v>5668</v>
      </c>
      <c r="E4665" s="70">
        <v>34100</v>
      </c>
      <c r="F4665" s="26">
        <v>27300</v>
      </c>
      <c r="G4665" s="12">
        <f t="shared" si="72"/>
        <v>0.24908424908424909</v>
      </c>
      <c r="H4665" s="12" t="s">
        <v>5449</v>
      </c>
      <c r="I4665" s="12" t="s">
        <v>31040</v>
      </c>
      <c r="J4665" s="25" t="s">
        <v>60</v>
      </c>
    </row>
    <row r="4666" spans="2:10" ht="12.75">
      <c r="B4666" s="45" t="s">
        <v>5682</v>
      </c>
      <c r="C4666" s="8" t="s">
        <v>5681</v>
      </c>
      <c r="D4666" s="54" t="s">
        <v>5683</v>
      </c>
      <c r="E4666" s="70">
        <v>34100</v>
      </c>
      <c r="F4666" s="26">
        <v>27300</v>
      </c>
      <c r="G4666" s="12">
        <f t="shared" si="72"/>
        <v>0.24908424908424909</v>
      </c>
      <c r="H4666" s="12" t="s">
        <v>5449</v>
      </c>
      <c r="I4666" s="12" t="s">
        <v>31041</v>
      </c>
      <c r="J4666" s="25" t="s">
        <v>60</v>
      </c>
    </row>
    <row r="4667" spans="2:10" ht="12.75">
      <c r="B4667" s="45" t="s">
        <v>5742</v>
      </c>
      <c r="C4667" s="8" t="s">
        <v>5741</v>
      </c>
      <c r="D4667" s="54" t="s">
        <v>5743</v>
      </c>
      <c r="E4667" s="70">
        <v>34100</v>
      </c>
      <c r="F4667" s="26">
        <v>27300</v>
      </c>
      <c r="G4667" s="12">
        <f t="shared" si="72"/>
        <v>0.24908424908424909</v>
      </c>
      <c r="H4667" s="12" t="s">
        <v>5449</v>
      </c>
      <c r="I4667" s="12" t="s">
        <v>31042</v>
      </c>
      <c r="J4667" s="25" t="s">
        <v>60</v>
      </c>
    </row>
    <row r="4668" spans="2:10" ht="12.75">
      <c r="B4668" s="72" t="s">
        <v>17607</v>
      </c>
      <c r="C4668" s="8" t="s">
        <v>26087</v>
      </c>
      <c r="D4668" s="54" t="s">
        <v>17608</v>
      </c>
      <c r="E4668" s="70">
        <v>34200</v>
      </c>
      <c r="F4668" s="26">
        <v>27388</v>
      </c>
      <c r="G4668" s="12">
        <f t="shared" si="72"/>
        <v>0.24872206805900388</v>
      </c>
      <c r="H4668" s="12" t="s">
        <v>60</v>
      </c>
      <c r="I4668" s="12" t="s">
        <v>31043</v>
      </c>
      <c r="J4668" s="25" t="s">
        <v>60</v>
      </c>
    </row>
    <row r="4669" spans="2:10" ht="12.75">
      <c r="B4669" s="45" t="s">
        <v>5712</v>
      </c>
      <c r="C4669" s="8" t="s">
        <v>5711</v>
      </c>
      <c r="D4669" s="54" t="s">
        <v>5713</v>
      </c>
      <c r="E4669" s="70">
        <v>34500</v>
      </c>
      <c r="F4669" s="26">
        <v>27600</v>
      </c>
      <c r="G4669" s="12">
        <f t="shared" si="72"/>
        <v>0.25</v>
      </c>
      <c r="H4669" s="12" t="s">
        <v>5449</v>
      </c>
      <c r="I4669" s="12" t="s">
        <v>31044</v>
      </c>
      <c r="J4669" s="25" t="s">
        <v>60</v>
      </c>
    </row>
    <row r="4670" spans="2:10" ht="12.75">
      <c r="B4670" s="45" t="s">
        <v>5717</v>
      </c>
      <c r="C4670" s="8" t="s">
        <v>5716</v>
      </c>
      <c r="D4670" s="54" t="s">
        <v>5718</v>
      </c>
      <c r="E4670" s="70">
        <v>34500</v>
      </c>
      <c r="F4670" s="26">
        <v>27600</v>
      </c>
      <c r="G4670" s="12">
        <f t="shared" si="72"/>
        <v>0.25</v>
      </c>
      <c r="H4670" s="12" t="s">
        <v>5449</v>
      </c>
      <c r="I4670" s="12" t="s">
        <v>31045</v>
      </c>
      <c r="J4670" s="25" t="s">
        <v>60</v>
      </c>
    </row>
    <row r="4671" spans="2:10" ht="12.75">
      <c r="B4671" s="72" t="s">
        <v>21503</v>
      </c>
      <c r="C4671" s="8" t="s">
        <v>26746</v>
      </c>
      <c r="D4671" s="54" t="s">
        <v>21504</v>
      </c>
      <c r="E4671" s="70">
        <v>34700</v>
      </c>
      <c r="F4671" s="26">
        <v>27750</v>
      </c>
      <c r="G4671" s="12">
        <f t="shared" si="72"/>
        <v>0.25045045045045056</v>
      </c>
      <c r="H4671" s="12" t="s">
        <v>32107</v>
      </c>
      <c r="I4671" s="12" t="s">
        <v>31046</v>
      </c>
      <c r="J4671" s="25" t="s">
        <v>60</v>
      </c>
    </row>
    <row r="4672" spans="2:10" ht="12.75">
      <c r="B4672" s="72" t="s">
        <v>17611</v>
      </c>
      <c r="C4672" s="8" t="s">
        <v>26088</v>
      </c>
      <c r="D4672" s="54" t="s">
        <v>17612</v>
      </c>
      <c r="E4672" s="70">
        <v>34700</v>
      </c>
      <c r="F4672" s="26">
        <v>27795</v>
      </c>
      <c r="G4672" s="12">
        <f t="shared" si="72"/>
        <v>0.24842597589494519</v>
      </c>
      <c r="H4672" s="12" t="s">
        <v>32068</v>
      </c>
      <c r="I4672" s="12" t="s">
        <v>31047</v>
      </c>
      <c r="J4672" s="25" t="s">
        <v>60</v>
      </c>
    </row>
    <row r="4673" spans="2:10" ht="12.75">
      <c r="B4673" s="45" t="s">
        <v>5592</v>
      </c>
      <c r="C4673" s="8" t="s">
        <v>5591</v>
      </c>
      <c r="D4673" s="54" t="s">
        <v>5593</v>
      </c>
      <c r="E4673" s="70">
        <v>35000</v>
      </c>
      <c r="F4673" s="26">
        <v>28000</v>
      </c>
      <c r="G4673" s="12">
        <f t="shared" si="72"/>
        <v>0.25</v>
      </c>
      <c r="H4673" s="12" t="s">
        <v>5449</v>
      </c>
      <c r="I4673" s="12" t="s">
        <v>31048</v>
      </c>
      <c r="J4673" s="25" t="s">
        <v>60</v>
      </c>
    </row>
    <row r="4674" spans="2:10" ht="12.75">
      <c r="B4674" s="45" t="s">
        <v>426</v>
      </c>
      <c r="C4674" s="8" t="s">
        <v>425</v>
      </c>
      <c r="D4674" s="54" t="s">
        <v>427</v>
      </c>
      <c r="E4674" s="70">
        <v>34990</v>
      </c>
      <c r="F4674" s="26">
        <v>27990</v>
      </c>
      <c r="G4674" s="12">
        <f t="shared" ref="G4674:G4737" si="73">IFERROR(E4674/F4674-1,0)</f>
        <v>0.25008931761343334</v>
      </c>
      <c r="H4674" s="12" t="s">
        <v>430</v>
      </c>
      <c r="I4674" s="12" t="s">
        <v>31049</v>
      </c>
      <c r="J4674" s="25" t="s">
        <v>60</v>
      </c>
    </row>
    <row r="4675" spans="2:10" ht="12.75">
      <c r="B4675" s="45" t="s">
        <v>589</v>
      </c>
      <c r="C4675" s="8" t="s">
        <v>588</v>
      </c>
      <c r="D4675" s="54" t="s">
        <v>590</v>
      </c>
      <c r="E4675" s="70">
        <v>34990</v>
      </c>
      <c r="F4675" s="26">
        <v>27990</v>
      </c>
      <c r="G4675" s="12">
        <f t="shared" si="73"/>
        <v>0.25008931761343334</v>
      </c>
      <c r="H4675" s="12" t="s">
        <v>593</v>
      </c>
      <c r="I4675" s="12" t="s">
        <v>31050</v>
      </c>
      <c r="J4675" s="25" t="s">
        <v>60</v>
      </c>
    </row>
    <row r="4676" spans="2:10" ht="12.75">
      <c r="B4676" s="45" t="s">
        <v>853</v>
      </c>
      <c r="C4676" s="8" t="s">
        <v>852</v>
      </c>
      <c r="D4676" s="54" t="s">
        <v>854</v>
      </c>
      <c r="E4676" s="70">
        <v>34990</v>
      </c>
      <c r="F4676" s="26">
        <v>27990</v>
      </c>
      <c r="G4676" s="12">
        <f t="shared" si="73"/>
        <v>0.25008931761343334</v>
      </c>
      <c r="H4676" s="12" t="s">
        <v>850</v>
      </c>
      <c r="I4676" s="12" t="s">
        <v>31051</v>
      </c>
      <c r="J4676" s="25" t="s">
        <v>60</v>
      </c>
    </row>
    <row r="4677" spans="2:10" ht="12.75">
      <c r="B4677" s="45" t="s">
        <v>1421</v>
      </c>
      <c r="C4677" s="8" t="s">
        <v>1420</v>
      </c>
      <c r="D4677" s="54" t="s">
        <v>1422</v>
      </c>
      <c r="E4677" s="70">
        <v>34990</v>
      </c>
      <c r="F4677" s="26">
        <v>27990</v>
      </c>
      <c r="G4677" s="12">
        <f t="shared" si="73"/>
        <v>0.25008931761343334</v>
      </c>
      <c r="H4677" s="12" t="s">
        <v>1425</v>
      </c>
      <c r="I4677" s="12" t="s">
        <v>31052</v>
      </c>
      <c r="J4677" s="25" t="s">
        <v>60</v>
      </c>
    </row>
    <row r="4678" spans="2:10" ht="12.75">
      <c r="B4678" s="45" t="s">
        <v>3115</v>
      </c>
      <c r="C4678" s="8" t="s">
        <v>3114</v>
      </c>
      <c r="D4678" s="54" t="s">
        <v>3116</v>
      </c>
      <c r="E4678" s="70">
        <v>34990</v>
      </c>
      <c r="F4678" s="26">
        <v>27990</v>
      </c>
      <c r="G4678" s="12">
        <f t="shared" si="73"/>
        <v>0.25008931761343334</v>
      </c>
      <c r="H4678" s="12" t="s">
        <v>3112</v>
      </c>
      <c r="I4678" s="12" t="s">
        <v>31053</v>
      </c>
      <c r="J4678" s="25" t="s">
        <v>60</v>
      </c>
    </row>
    <row r="4679" spans="2:10" ht="12.75">
      <c r="B4679" s="45" t="s">
        <v>8252</v>
      </c>
      <c r="C4679" s="8" t="s">
        <v>8251</v>
      </c>
      <c r="D4679" s="54" t="s">
        <v>8253</v>
      </c>
      <c r="E4679" s="70">
        <v>34990</v>
      </c>
      <c r="F4679" s="26">
        <v>27990</v>
      </c>
      <c r="G4679" s="12">
        <f t="shared" si="73"/>
        <v>0.25008931761343334</v>
      </c>
      <c r="H4679" s="12" t="s">
        <v>8256</v>
      </c>
      <c r="I4679" s="12" t="s">
        <v>31054</v>
      </c>
      <c r="J4679" s="25" t="s">
        <v>60</v>
      </c>
    </row>
    <row r="4680" spans="2:10" ht="12.75">
      <c r="B4680" s="45" t="s">
        <v>3356</v>
      </c>
      <c r="C4680" s="8" t="s">
        <v>3355</v>
      </c>
      <c r="D4680" s="54" t="s">
        <v>3357</v>
      </c>
      <c r="E4680" s="70">
        <v>35000</v>
      </c>
      <c r="F4680" s="26">
        <v>28000</v>
      </c>
      <c r="G4680" s="12">
        <f t="shared" si="73"/>
        <v>0.25</v>
      </c>
      <c r="H4680" s="12" t="s">
        <v>3360</v>
      </c>
      <c r="I4680" s="12" t="s">
        <v>31055</v>
      </c>
      <c r="J4680" s="25" t="s">
        <v>60</v>
      </c>
    </row>
    <row r="4681" spans="2:10" ht="12.75">
      <c r="B4681" s="45" t="s">
        <v>5652</v>
      </c>
      <c r="C4681" s="8" t="s">
        <v>5651</v>
      </c>
      <c r="D4681" s="54" t="s">
        <v>5653</v>
      </c>
      <c r="E4681" s="70">
        <v>35500</v>
      </c>
      <c r="F4681" s="26">
        <v>28400</v>
      </c>
      <c r="G4681" s="12">
        <f t="shared" si="73"/>
        <v>0.25</v>
      </c>
      <c r="H4681" s="12" t="s">
        <v>5449</v>
      </c>
      <c r="I4681" s="12" t="s">
        <v>31056</v>
      </c>
      <c r="J4681" s="25" t="s">
        <v>60</v>
      </c>
    </row>
    <row r="4682" spans="2:10" ht="12.75">
      <c r="B4682" s="45" t="s">
        <v>5662</v>
      </c>
      <c r="C4682" s="8" t="s">
        <v>5661</v>
      </c>
      <c r="D4682" s="54" t="s">
        <v>5663</v>
      </c>
      <c r="E4682" s="70">
        <v>35500</v>
      </c>
      <c r="F4682" s="26">
        <v>28400</v>
      </c>
      <c r="G4682" s="12">
        <f t="shared" si="73"/>
        <v>0.25</v>
      </c>
      <c r="H4682" s="12" t="s">
        <v>5449</v>
      </c>
      <c r="I4682" s="12" t="s">
        <v>31057</v>
      </c>
      <c r="J4682" s="25" t="s">
        <v>60</v>
      </c>
    </row>
    <row r="4683" spans="2:10" ht="12.75">
      <c r="B4683" s="72" t="s">
        <v>15081</v>
      </c>
      <c r="C4683" s="8" t="s">
        <v>25484</v>
      </c>
      <c r="D4683" s="54" t="s">
        <v>15082</v>
      </c>
      <c r="E4683" s="70">
        <v>35500</v>
      </c>
      <c r="F4683" s="26">
        <v>28409</v>
      </c>
      <c r="G4683" s="12">
        <f t="shared" si="73"/>
        <v>0.24960399873279604</v>
      </c>
      <c r="H4683" s="12" t="s">
        <v>31731</v>
      </c>
      <c r="I4683" s="12" t="s">
        <v>31058</v>
      </c>
      <c r="J4683" s="25" t="s">
        <v>60</v>
      </c>
    </row>
    <row r="4684" spans="2:10" ht="12.75">
      <c r="B4684" s="72" t="s">
        <v>15085</v>
      </c>
      <c r="C4684" s="8" t="s">
        <v>25485</v>
      </c>
      <c r="D4684" s="54" t="s">
        <v>15086</v>
      </c>
      <c r="E4684" s="70">
        <v>35500</v>
      </c>
      <c r="F4684" s="26">
        <v>28386</v>
      </c>
      <c r="G4684" s="12">
        <f t="shared" si="73"/>
        <v>0.25061650109208755</v>
      </c>
      <c r="H4684" s="12" t="s">
        <v>32092</v>
      </c>
      <c r="I4684" s="12" t="s">
        <v>31059</v>
      </c>
      <c r="J4684" s="25" t="s">
        <v>60</v>
      </c>
    </row>
    <row r="4685" spans="2:10" ht="12.75">
      <c r="B4685" s="45" t="s">
        <v>118</v>
      </c>
      <c r="C4685" s="8" t="s">
        <v>117</v>
      </c>
      <c r="D4685" s="54" t="s">
        <v>119</v>
      </c>
      <c r="E4685" s="70">
        <v>35990</v>
      </c>
      <c r="F4685" s="26">
        <v>28490</v>
      </c>
      <c r="G4685" s="12">
        <f t="shared" si="73"/>
        <v>0.26325026325026335</v>
      </c>
      <c r="H4685" s="12" t="s">
        <v>115</v>
      </c>
      <c r="I4685" s="12" t="s">
        <v>31060</v>
      </c>
      <c r="J4685" s="25" t="s">
        <v>60</v>
      </c>
    </row>
    <row r="4686" spans="2:10" ht="12.75">
      <c r="B4686" s="45" t="s">
        <v>165</v>
      </c>
      <c r="C4686" s="8" t="s">
        <v>164</v>
      </c>
      <c r="D4686" s="54" t="s">
        <v>166</v>
      </c>
      <c r="E4686" s="70">
        <v>35990</v>
      </c>
      <c r="F4686" s="26">
        <v>28490</v>
      </c>
      <c r="G4686" s="12">
        <f t="shared" si="73"/>
        <v>0.26325026325026335</v>
      </c>
      <c r="H4686" s="12" t="s">
        <v>169</v>
      </c>
      <c r="I4686" s="12" t="s">
        <v>31061</v>
      </c>
      <c r="J4686" s="25" t="s">
        <v>60</v>
      </c>
    </row>
    <row r="4687" spans="2:10" ht="12.75">
      <c r="B4687" s="45" t="s">
        <v>2256</v>
      </c>
      <c r="C4687" s="8" t="s">
        <v>2255</v>
      </c>
      <c r="D4687" s="54" t="s">
        <v>2257</v>
      </c>
      <c r="E4687" s="70">
        <v>35990</v>
      </c>
      <c r="F4687" s="26">
        <v>28490</v>
      </c>
      <c r="G4687" s="12">
        <f t="shared" si="73"/>
        <v>0.26325026325026335</v>
      </c>
      <c r="H4687" s="12" t="s">
        <v>2253</v>
      </c>
      <c r="I4687" s="12" t="s">
        <v>31062</v>
      </c>
      <c r="J4687" s="25" t="s">
        <v>60</v>
      </c>
    </row>
    <row r="4688" spans="2:10" ht="12.75">
      <c r="B4688" s="45" t="s">
        <v>2835</v>
      </c>
      <c r="C4688" s="8" t="s">
        <v>2834</v>
      </c>
      <c r="D4688" s="54" t="s">
        <v>2836</v>
      </c>
      <c r="E4688" s="70">
        <v>35990</v>
      </c>
      <c r="F4688" s="26">
        <v>28490</v>
      </c>
      <c r="G4688" s="12">
        <f t="shared" si="73"/>
        <v>0.26325026325026335</v>
      </c>
      <c r="H4688" s="12" t="s">
        <v>2839</v>
      </c>
      <c r="I4688" s="12" t="s">
        <v>31063</v>
      </c>
      <c r="J4688" s="25" t="s">
        <v>60</v>
      </c>
    </row>
    <row r="4689" spans="2:10" ht="12.75">
      <c r="B4689" s="45" t="s">
        <v>2862</v>
      </c>
      <c r="C4689" s="8" t="s">
        <v>2861</v>
      </c>
      <c r="D4689" s="54" t="s">
        <v>2863</v>
      </c>
      <c r="E4689" s="70">
        <v>35990</v>
      </c>
      <c r="F4689" s="26">
        <v>28490</v>
      </c>
      <c r="G4689" s="12">
        <f t="shared" si="73"/>
        <v>0.26325026325026335</v>
      </c>
      <c r="H4689" s="12" t="s">
        <v>2866</v>
      </c>
      <c r="I4689" s="12" t="s">
        <v>31064</v>
      </c>
      <c r="J4689" s="25" t="s">
        <v>60</v>
      </c>
    </row>
    <row r="4690" spans="2:10" ht="12.75">
      <c r="B4690" s="45" t="s">
        <v>8035</v>
      </c>
      <c r="C4690" s="8" t="s">
        <v>8034</v>
      </c>
      <c r="D4690" s="54" t="s">
        <v>8036</v>
      </c>
      <c r="E4690" s="70">
        <v>35990</v>
      </c>
      <c r="F4690" s="26">
        <v>28490</v>
      </c>
      <c r="G4690" s="12">
        <f t="shared" si="73"/>
        <v>0.26325026325026335</v>
      </c>
      <c r="H4690" s="12" t="s">
        <v>8021</v>
      </c>
      <c r="I4690" s="12" t="s">
        <v>31065</v>
      </c>
      <c r="J4690" s="25" t="s">
        <v>60</v>
      </c>
    </row>
    <row r="4691" spans="2:10" ht="12.75">
      <c r="B4691" s="45" t="s">
        <v>8393</v>
      </c>
      <c r="C4691" s="8" t="s">
        <v>8392</v>
      </c>
      <c r="D4691" s="54" t="s">
        <v>8394</v>
      </c>
      <c r="E4691" s="70">
        <v>35990</v>
      </c>
      <c r="F4691" s="26">
        <v>28490</v>
      </c>
      <c r="G4691" s="12">
        <f t="shared" si="73"/>
        <v>0.26325026325026335</v>
      </c>
      <c r="H4691" s="12" t="s">
        <v>8397</v>
      </c>
      <c r="I4691" s="12" t="s">
        <v>31066</v>
      </c>
      <c r="J4691" s="25" t="s">
        <v>60</v>
      </c>
    </row>
    <row r="4692" spans="2:10" ht="12.75">
      <c r="B4692" s="45" t="s">
        <v>5687</v>
      </c>
      <c r="C4692" s="8" t="s">
        <v>5686</v>
      </c>
      <c r="D4692" s="54" t="s">
        <v>5688</v>
      </c>
      <c r="E4692" s="70">
        <v>36000</v>
      </c>
      <c r="F4692" s="26">
        <v>28800</v>
      </c>
      <c r="G4692" s="12">
        <f t="shared" si="73"/>
        <v>0.25</v>
      </c>
      <c r="H4692" s="12" t="s">
        <v>5449</v>
      </c>
      <c r="I4692" s="12" t="s">
        <v>31067</v>
      </c>
      <c r="J4692" s="25" t="s">
        <v>60</v>
      </c>
    </row>
    <row r="4693" spans="2:10" ht="12.75">
      <c r="B4693" s="45" t="s">
        <v>5697</v>
      </c>
      <c r="C4693" s="8" t="s">
        <v>5696</v>
      </c>
      <c r="D4693" s="54" t="s">
        <v>5698</v>
      </c>
      <c r="E4693" s="70">
        <v>36000</v>
      </c>
      <c r="F4693" s="26">
        <v>28800</v>
      </c>
      <c r="G4693" s="12">
        <f t="shared" si="73"/>
        <v>0.25</v>
      </c>
      <c r="H4693" s="12" t="s">
        <v>5449</v>
      </c>
      <c r="I4693" s="12" t="s">
        <v>31068</v>
      </c>
      <c r="J4693" s="25" t="s">
        <v>60</v>
      </c>
    </row>
    <row r="4694" spans="2:10" ht="12.75">
      <c r="B4694" s="45" t="s">
        <v>1371</v>
      </c>
      <c r="C4694" s="8" t="s">
        <v>1370</v>
      </c>
      <c r="D4694" s="54" t="s">
        <v>1372</v>
      </c>
      <c r="E4694" s="70">
        <v>35990</v>
      </c>
      <c r="F4694" s="26">
        <v>28990</v>
      </c>
      <c r="G4694" s="12">
        <f t="shared" si="73"/>
        <v>0.24146257330113841</v>
      </c>
      <c r="H4694" s="12" t="s">
        <v>1368</v>
      </c>
      <c r="I4694" s="12" t="s">
        <v>31069</v>
      </c>
      <c r="J4694" s="25" t="s">
        <v>60</v>
      </c>
    </row>
    <row r="4695" spans="2:10" ht="12.75">
      <c r="B4695" s="45" t="s">
        <v>2342</v>
      </c>
      <c r="C4695" s="8" t="s">
        <v>2341</v>
      </c>
      <c r="D4695" s="54" t="s">
        <v>2343</v>
      </c>
      <c r="E4695" s="70">
        <v>35990</v>
      </c>
      <c r="F4695" s="26">
        <v>28990</v>
      </c>
      <c r="G4695" s="12">
        <f t="shared" si="73"/>
        <v>0.24146257330113841</v>
      </c>
      <c r="H4695" s="12" t="s">
        <v>2339</v>
      </c>
      <c r="I4695" s="12" t="s">
        <v>30991</v>
      </c>
      <c r="J4695" s="25" t="s">
        <v>60</v>
      </c>
    </row>
    <row r="4696" spans="2:10" ht="12.75">
      <c r="B4696" s="45" t="s">
        <v>2780</v>
      </c>
      <c r="C4696" s="8" t="s">
        <v>2779</v>
      </c>
      <c r="D4696" s="54" t="s">
        <v>2781</v>
      </c>
      <c r="E4696" s="70">
        <v>35990</v>
      </c>
      <c r="F4696" s="26">
        <v>28990</v>
      </c>
      <c r="G4696" s="12">
        <f t="shared" si="73"/>
        <v>0.24146257330113841</v>
      </c>
      <c r="H4696" s="12" t="s">
        <v>2784</v>
      </c>
      <c r="I4696" s="12" t="s">
        <v>31070</v>
      </c>
      <c r="J4696" s="25" t="s">
        <v>60</v>
      </c>
    </row>
    <row r="4697" spans="2:10" ht="12.75">
      <c r="B4697" s="45" t="s">
        <v>2806</v>
      </c>
      <c r="C4697" s="8" t="s">
        <v>2805</v>
      </c>
      <c r="D4697" s="54" t="s">
        <v>2807</v>
      </c>
      <c r="E4697" s="70">
        <v>35990</v>
      </c>
      <c r="F4697" s="26">
        <v>28990</v>
      </c>
      <c r="G4697" s="12">
        <f t="shared" si="73"/>
        <v>0.24146257330113841</v>
      </c>
      <c r="H4697" s="12" t="s">
        <v>2810</v>
      </c>
      <c r="I4697" s="12" t="s">
        <v>31071</v>
      </c>
      <c r="J4697" s="25" t="s">
        <v>60</v>
      </c>
    </row>
    <row r="4698" spans="2:10" ht="12.75">
      <c r="B4698" s="45" t="s">
        <v>7725</v>
      </c>
      <c r="C4698" s="8" t="s">
        <v>7724</v>
      </c>
      <c r="D4698" s="54" t="s">
        <v>7726</v>
      </c>
      <c r="E4698" s="70">
        <v>35990</v>
      </c>
      <c r="F4698" s="26">
        <v>28990</v>
      </c>
      <c r="G4698" s="12">
        <f t="shared" si="73"/>
        <v>0.24146257330113841</v>
      </c>
      <c r="H4698" s="12" t="s">
        <v>7730</v>
      </c>
      <c r="I4698" s="12" t="s">
        <v>31072</v>
      </c>
      <c r="J4698" s="25" t="s">
        <v>60</v>
      </c>
    </row>
    <row r="4699" spans="2:10" ht="12.75">
      <c r="B4699" s="45" t="s">
        <v>8322</v>
      </c>
      <c r="C4699" s="8" t="s">
        <v>8321</v>
      </c>
      <c r="D4699" s="54" t="s">
        <v>8323</v>
      </c>
      <c r="E4699" s="70">
        <v>35990</v>
      </c>
      <c r="F4699" s="26">
        <v>28990</v>
      </c>
      <c r="G4699" s="12">
        <f t="shared" si="73"/>
        <v>0.24146257330113841</v>
      </c>
      <c r="H4699" s="12" t="s">
        <v>8326</v>
      </c>
      <c r="I4699" s="12" t="s">
        <v>31073</v>
      </c>
      <c r="J4699" s="25" t="s">
        <v>60</v>
      </c>
    </row>
    <row r="4700" spans="2:10" ht="12.75">
      <c r="B4700" s="72" t="s">
        <v>15089</v>
      </c>
      <c r="C4700" s="8" t="s">
        <v>25486</v>
      </c>
      <c r="D4700" s="54" t="s">
        <v>15090</v>
      </c>
      <c r="E4700" s="70">
        <v>36300</v>
      </c>
      <c r="F4700" s="26">
        <v>29077</v>
      </c>
      <c r="G4700" s="12">
        <f t="shared" si="73"/>
        <v>0.24840939574233922</v>
      </c>
      <c r="H4700" s="12" t="s">
        <v>32083</v>
      </c>
      <c r="I4700" s="12" t="s">
        <v>31074</v>
      </c>
      <c r="J4700" s="25" t="s">
        <v>60</v>
      </c>
    </row>
    <row r="4701" spans="2:10" ht="12.75">
      <c r="B4701" s="72" t="s">
        <v>15093</v>
      </c>
      <c r="C4701" s="8" t="s">
        <v>25385</v>
      </c>
      <c r="D4701" s="54" t="s">
        <v>15094</v>
      </c>
      <c r="E4701" s="70">
        <v>36500</v>
      </c>
      <c r="F4701" s="26">
        <v>29233</v>
      </c>
      <c r="G4701" s="12">
        <f t="shared" si="73"/>
        <v>0.24858892347689254</v>
      </c>
      <c r="H4701" s="12" t="s">
        <v>32092</v>
      </c>
      <c r="I4701" s="12" t="s">
        <v>31075</v>
      </c>
      <c r="J4701" s="25" t="s">
        <v>60</v>
      </c>
    </row>
    <row r="4702" spans="2:10" ht="12.75">
      <c r="B4702" s="45" t="s">
        <v>1164</v>
      </c>
      <c r="C4702" s="8" t="s">
        <v>1163</v>
      </c>
      <c r="D4702" s="54" t="s">
        <v>1165</v>
      </c>
      <c r="E4702" s="70">
        <v>36990</v>
      </c>
      <c r="F4702" s="26">
        <v>29490</v>
      </c>
      <c r="G4702" s="12">
        <f t="shared" si="73"/>
        <v>0.25432349949135302</v>
      </c>
      <c r="H4702" s="12" t="s">
        <v>60</v>
      </c>
      <c r="I4702" s="12" t="s">
        <v>31076</v>
      </c>
      <c r="J4702" s="25" t="s">
        <v>60</v>
      </c>
    </row>
    <row r="4703" spans="2:10" ht="12.75">
      <c r="B4703" s="45" t="s">
        <v>1729</v>
      </c>
      <c r="C4703" s="8" t="s">
        <v>1728</v>
      </c>
      <c r="D4703" s="54" t="s">
        <v>1730</v>
      </c>
      <c r="E4703" s="70">
        <v>36990</v>
      </c>
      <c r="F4703" s="26">
        <v>29490</v>
      </c>
      <c r="G4703" s="12">
        <f t="shared" si="73"/>
        <v>0.25432349949135302</v>
      </c>
      <c r="H4703" s="12" t="s">
        <v>1733</v>
      </c>
      <c r="I4703" s="12" t="s">
        <v>31077</v>
      </c>
      <c r="J4703" s="25" t="s">
        <v>60</v>
      </c>
    </row>
    <row r="4704" spans="2:10" ht="12.75">
      <c r="B4704" s="45" t="s">
        <v>2235</v>
      </c>
      <c r="C4704" s="8" t="s">
        <v>2234</v>
      </c>
      <c r="D4704" s="54" t="s">
        <v>2236</v>
      </c>
      <c r="E4704" s="70">
        <v>36990</v>
      </c>
      <c r="F4704" s="26">
        <v>29490</v>
      </c>
      <c r="G4704" s="12">
        <f t="shared" si="73"/>
        <v>0.25432349949135302</v>
      </c>
      <c r="H4704" s="12" t="s">
        <v>2239</v>
      </c>
      <c r="I4704" s="12" t="s">
        <v>31078</v>
      </c>
      <c r="J4704" s="25" t="s">
        <v>60</v>
      </c>
    </row>
    <row r="4705" spans="2:10" ht="12.75">
      <c r="B4705" s="45" t="s">
        <v>2262</v>
      </c>
      <c r="C4705" s="8" t="s">
        <v>2261</v>
      </c>
      <c r="D4705" s="54" t="s">
        <v>2263</v>
      </c>
      <c r="E4705" s="70">
        <v>36990</v>
      </c>
      <c r="F4705" s="26">
        <v>29490</v>
      </c>
      <c r="G4705" s="12">
        <f t="shared" si="73"/>
        <v>0.25432349949135302</v>
      </c>
      <c r="H4705" s="12" t="s">
        <v>2266</v>
      </c>
      <c r="I4705" s="12" t="s">
        <v>31079</v>
      </c>
      <c r="J4705" s="25" t="s">
        <v>60</v>
      </c>
    </row>
    <row r="4706" spans="2:10" ht="12.75">
      <c r="B4706" s="45" t="s">
        <v>2269</v>
      </c>
      <c r="C4706" s="8" t="s">
        <v>2268</v>
      </c>
      <c r="D4706" s="54" t="s">
        <v>2270</v>
      </c>
      <c r="E4706" s="70">
        <v>36990</v>
      </c>
      <c r="F4706" s="26">
        <v>29490</v>
      </c>
      <c r="G4706" s="12">
        <f t="shared" si="73"/>
        <v>0.25432349949135302</v>
      </c>
      <c r="H4706" s="12" t="s">
        <v>2273</v>
      </c>
      <c r="I4706" s="12" t="s">
        <v>31080</v>
      </c>
      <c r="J4706" s="25" t="s">
        <v>60</v>
      </c>
    </row>
    <row r="4707" spans="2:10" ht="12.75">
      <c r="B4707" s="45" t="s">
        <v>2276</v>
      </c>
      <c r="C4707" s="8" t="s">
        <v>2275</v>
      </c>
      <c r="D4707" s="54" t="s">
        <v>2277</v>
      </c>
      <c r="E4707" s="70">
        <v>36990</v>
      </c>
      <c r="F4707" s="26">
        <v>29490</v>
      </c>
      <c r="G4707" s="12">
        <f t="shared" si="73"/>
        <v>0.25432349949135302</v>
      </c>
      <c r="H4707" s="12" t="s">
        <v>2280</v>
      </c>
      <c r="I4707" s="12" t="s">
        <v>31081</v>
      </c>
      <c r="J4707" s="25" t="s">
        <v>60</v>
      </c>
    </row>
    <row r="4708" spans="2:10" ht="12.75">
      <c r="B4708" s="45" t="s">
        <v>2283</v>
      </c>
      <c r="C4708" s="8" t="s">
        <v>2282</v>
      </c>
      <c r="D4708" s="54" t="s">
        <v>2284</v>
      </c>
      <c r="E4708" s="70">
        <v>36990</v>
      </c>
      <c r="F4708" s="26">
        <v>29490</v>
      </c>
      <c r="G4708" s="12">
        <f t="shared" si="73"/>
        <v>0.25432349949135302</v>
      </c>
      <c r="H4708" s="12" t="s">
        <v>2287</v>
      </c>
      <c r="I4708" s="12" t="s">
        <v>31082</v>
      </c>
      <c r="J4708" s="25" t="s">
        <v>60</v>
      </c>
    </row>
    <row r="4709" spans="2:10" ht="12.75">
      <c r="B4709" s="45" t="s">
        <v>2566</v>
      </c>
      <c r="C4709" s="8" t="s">
        <v>2565</v>
      </c>
      <c r="D4709" s="54" t="s">
        <v>2567</v>
      </c>
      <c r="E4709" s="70">
        <v>36990</v>
      </c>
      <c r="F4709" s="26">
        <v>29490</v>
      </c>
      <c r="G4709" s="12">
        <f t="shared" si="73"/>
        <v>0.25432349949135302</v>
      </c>
      <c r="H4709" s="12" t="s">
        <v>2563</v>
      </c>
      <c r="I4709" s="12" t="s">
        <v>31083</v>
      </c>
      <c r="J4709" s="25" t="s">
        <v>60</v>
      </c>
    </row>
    <row r="4710" spans="2:10" ht="12.75">
      <c r="B4710" s="45" t="s">
        <v>2971</v>
      </c>
      <c r="C4710" s="8" t="s">
        <v>2970</v>
      </c>
      <c r="D4710" s="54" t="s">
        <v>2972</v>
      </c>
      <c r="E4710" s="70">
        <v>36990</v>
      </c>
      <c r="F4710" s="26">
        <v>29490</v>
      </c>
      <c r="G4710" s="12">
        <f t="shared" si="73"/>
        <v>0.25432349949135302</v>
      </c>
      <c r="H4710" s="12" t="s">
        <v>2975</v>
      </c>
      <c r="I4710" s="12" t="s">
        <v>31084</v>
      </c>
      <c r="J4710" s="25" t="s">
        <v>60</v>
      </c>
    </row>
    <row r="4711" spans="2:10" ht="12.75">
      <c r="B4711" s="45" t="s">
        <v>3095</v>
      </c>
      <c r="C4711" s="8" t="s">
        <v>3094</v>
      </c>
      <c r="D4711" s="54" t="s">
        <v>3096</v>
      </c>
      <c r="E4711" s="70">
        <v>36990</v>
      </c>
      <c r="F4711" s="26">
        <v>29490</v>
      </c>
      <c r="G4711" s="12">
        <f t="shared" si="73"/>
        <v>0.25432349949135302</v>
      </c>
      <c r="H4711" s="12" t="s">
        <v>3092</v>
      </c>
      <c r="I4711" s="12" t="s">
        <v>31085</v>
      </c>
      <c r="J4711" s="25" t="s">
        <v>60</v>
      </c>
    </row>
    <row r="4712" spans="2:10" ht="12.75">
      <c r="B4712" s="45" t="s">
        <v>3372</v>
      </c>
      <c r="C4712" s="8" t="s">
        <v>3371</v>
      </c>
      <c r="D4712" s="54" t="s">
        <v>3373</v>
      </c>
      <c r="E4712" s="70">
        <v>36990</v>
      </c>
      <c r="F4712" s="26">
        <v>29490</v>
      </c>
      <c r="G4712" s="12">
        <f t="shared" si="73"/>
        <v>0.25432349949135302</v>
      </c>
      <c r="H4712" s="12" t="s">
        <v>3376</v>
      </c>
      <c r="I4712" s="12" t="s">
        <v>31086</v>
      </c>
      <c r="J4712" s="25" t="s">
        <v>60</v>
      </c>
    </row>
    <row r="4713" spans="2:10" ht="12.75">
      <c r="B4713" s="45" t="s">
        <v>8041</v>
      </c>
      <c r="C4713" s="8" t="s">
        <v>8040</v>
      </c>
      <c r="D4713" s="54" t="s">
        <v>8042</v>
      </c>
      <c r="E4713" s="70">
        <v>36990</v>
      </c>
      <c r="F4713" s="26">
        <v>29490</v>
      </c>
      <c r="G4713" s="12">
        <f t="shared" si="73"/>
        <v>0.25432349949135302</v>
      </c>
      <c r="H4713" s="12" t="s">
        <v>8021</v>
      </c>
      <c r="I4713" s="12" t="s">
        <v>31087</v>
      </c>
      <c r="J4713" s="25" t="s">
        <v>60</v>
      </c>
    </row>
    <row r="4714" spans="2:10" ht="12.75">
      <c r="B4714" s="45" t="s">
        <v>8514</v>
      </c>
      <c r="C4714" s="8" t="s">
        <v>8513</v>
      </c>
      <c r="D4714" s="54" t="s">
        <v>8515</v>
      </c>
      <c r="E4714" s="70">
        <v>36990</v>
      </c>
      <c r="F4714" s="26">
        <v>29490</v>
      </c>
      <c r="G4714" s="12">
        <f t="shared" si="73"/>
        <v>0.25432349949135302</v>
      </c>
      <c r="H4714" s="12" t="s">
        <v>32110</v>
      </c>
      <c r="I4714" s="12" t="s">
        <v>31088</v>
      </c>
      <c r="J4714" s="25" t="s">
        <v>60</v>
      </c>
    </row>
    <row r="4715" spans="2:10" ht="12.75">
      <c r="B4715" s="45" t="s">
        <v>5747</v>
      </c>
      <c r="C4715" s="8" t="s">
        <v>5746</v>
      </c>
      <c r="D4715" s="54" t="s">
        <v>5748</v>
      </c>
      <c r="E4715" s="70">
        <v>36800</v>
      </c>
      <c r="F4715" s="26">
        <v>29400</v>
      </c>
      <c r="G4715" s="12">
        <f t="shared" si="73"/>
        <v>0.2517006802721089</v>
      </c>
      <c r="H4715" s="12" t="s">
        <v>5449</v>
      </c>
      <c r="I4715" s="12" t="s">
        <v>31089</v>
      </c>
      <c r="J4715" s="25" t="s">
        <v>60</v>
      </c>
    </row>
    <row r="4716" spans="2:10" ht="12.75">
      <c r="B4716" s="45" t="s">
        <v>5752</v>
      </c>
      <c r="C4716" s="8" t="s">
        <v>5751</v>
      </c>
      <c r="D4716" s="54" t="s">
        <v>5753</v>
      </c>
      <c r="E4716" s="70">
        <v>36800</v>
      </c>
      <c r="F4716" s="26">
        <v>29400</v>
      </c>
      <c r="G4716" s="12">
        <f t="shared" si="73"/>
        <v>0.2517006802721089</v>
      </c>
      <c r="H4716" s="12" t="s">
        <v>5449</v>
      </c>
      <c r="I4716" s="12" t="s">
        <v>31090</v>
      </c>
      <c r="J4716" s="25" t="s">
        <v>60</v>
      </c>
    </row>
    <row r="4717" spans="2:10" ht="12.75">
      <c r="B4717" s="45" t="s">
        <v>5672</v>
      </c>
      <c r="C4717" s="8" t="s">
        <v>5671</v>
      </c>
      <c r="D4717" s="54" t="s">
        <v>5673</v>
      </c>
      <c r="E4717" s="70">
        <v>36900</v>
      </c>
      <c r="F4717" s="26">
        <v>29500</v>
      </c>
      <c r="G4717" s="12">
        <f t="shared" si="73"/>
        <v>0.25084745762711869</v>
      </c>
      <c r="H4717" s="12" t="s">
        <v>5449</v>
      </c>
      <c r="I4717" s="12" t="s">
        <v>31091</v>
      </c>
      <c r="J4717" s="25" t="s">
        <v>60</v>
      </c>
    </row>
    <row r="4718" spans="2:10" ht="12.75">
      <c r="B4718" s="45" t="s">
        <v>5757</v>
      </c>
      <c r="C4718" s="8" t="s">
        <v>5756</v>
      </c>
      <c r="D4718" s="54" t="s">
        <v>5758</v>
      </c>
      <c r="E4718" s="70">
        <v>37800</v>
      </c>
      <c r="F4718" s="26">
        <v>30200</v>
      </c>
      <c r="G4718" s="12">
        <f t="shared" si="73"/>
        <v>0.2516556291390728</v>
      </c>
      <c r="H4718" s="12" t="s">
        <v>5449</v>
      </c>
      <c r="I4718" s="12" t="s">
        <v>31092</v>
      </c>
      <c r="J4718" s="25" t="s">
        <v>60</v>
      </c>
    </row>
    <row r="4719" spans="2:10" ht="12.75">
      <c r="B4719" s="45" t="s">
        <v>420</v>
      </c>
      <c r="C4719" s="8" t="s">
        <v>419</v>
      </c>
      <c r="D4719" s="54" t="s">
        <v>421</v>
      </c>
      <c r="E4719" s="70">
        <v>37490</v>
      </c>
      <c r="F4719" s="26">
        <v>29990</v>
      </c>
      <c r="G4719" s="12">
        <f t="shared" si="73"/>
        <v>0.25008336112037344</v>
      </c>
      <c r="H4719" s="12" t="s">
        <v>417</v>
      </c>
      <c r="I4719" s="12" t="s">
        <v>31093</v>
      </c>
      <c r="J4719" s="25" t="s">
        <v>60</v>
      </c>
    </row>
    <row r="4720" spans="2:10" ht="12.75">
      <c r="B4720" s="45" t="s">
        <v>1723</v>
      </c>
      <c r="C4720" s="8" t="s">
        <v>1722</v>
      </c>
      <c r="D4720" s="54" t="s">
        <v>1724</v>
      </c>
      <c r="E4720" s="70">
        <v>37490</v>
      </c>
      <c r="F4720" s="26">
        <v>29990</v>
      </c>
      <c r="G4720" s="12">
        <f t="shared" si="73"/>
        <v>0.25008336112037344</v>
      </c>
      <c r="H4720" s="12" t="s">
        <v>60</v>
      </c>
      <c r="I4720" s="12" t="s">
        <v>31094</v>
      </c>
      <c r="J4720" s="25" t="s">
        <v>60</v>
      </c>
    </row>
    <row r="4721" spans="2:10" ht="12.75">
      <c r="B4721" s="46" t="s">
        <v>3826</v>
      </c>
      <c r="C4721" s="8" t="s">
        <v>3825</v>
      </c>
      <c r="D4721" s="54" t="s">
        <v>3827</v>
      </c>
      <c r="E4721" s="70">
        <v>37490</v>
      </c>
      <c r="F4721" s="26">
        <v>29990</v>
      </c>
      <c r="G4721" s="12">
        <f t="shared" si="73"/>
        <v>0.25008336112037344</v>
      </c>
      <c r="H4721" s="12" t="s">
        <v>3830</v>
      </c>
      <c r="I4721" s="12" t="s">
        <v>31095</v>
      </c>
      <c r="J4721" s="25" t="s">
        <v>60</v>
      </c>
    </row>
    <row r="4722" spans="2:10" ht="12.75">
      <c r="B4722" s="45" t="s">
        <v>8060</v>
      </c>
      <c r="C4722" s="8" t="s">
        <v>8059</v>
      </c>
      <c r="D4722" s="54" t="s">
        <v>8061</v>
      </c>
      <c r="E4722" s="70">
        <v>37490</v>
      </c>
      <c r="F4722" s="26">
        <v>29990</v>
      </c>
      <c r="G4722" s="12">
        <f t="shared" si="73"/>
        <v>0.25008336112037344</v>
      </c>
      <c r="H4722" s="12" t="s">
        <v>8064</v>
      </c>
      <c r="I4722" s="12" t="s">
        <v>31096</v>
      </c>
      <c r="J4722" s="25" t="s">
        <v>60</v>
      </c>
    </row>
    <row r="4723" spans="2:10" ht="12.75">
      <c r="B4723" s="45" t="s">
        <v>8066</v>
      </c>
      <c r="C4723" s="8" t="s">
        <v>8059</v>
      </c>
      <c r="D4723" s="54" t="s">
        <v>8067</v>
      </c>
      <c r="E4723" s="70">
        <v>37490</v>
      </c>
      <c r="F4723" s="26">
        <v>29990</v>
      </c>
      <c r="G4723" s="12">
        <f t="shared" si="73"/>
        <v>0.25008336112037344</v>
      </c>
      <c r="H4723" s="12" t="s">
        <v>8064</v>
      </c>
      <c r="I4723" s="12" t="s">
        <v>31097</v>
      </c>
      <c r="J4723" s="25" t="s">
        <v>60</v>
      </c>
    </row>
    <row r="4724" spans="2:10" ht="12.75">
      <c r="B4724" s="45" t="s">
        <v>8407</v>
      </c>
      <c r="C4724" s="8" t="s">
        <v>8406</v>
      </c>
      <c r="D4724" s="54" t="s">
        <v>8408</v>
      </c>
      <c r="E4724" s="70">
        <v>37490</v>
      </c>
      <c r="F4724" s="26">
        <v>29990</v>
      </c>
      <c r="G4724" s="12">
        <f t="shared" si="73"/>
        <v>0.25008336112037344</v>
      </c>
      <c r="H4724" s="12" t="s">
        <v>8411</v>
      </c>
      <c r="I4724" s="12" t="s">
        <v>31098</v>
      </c>
      <c r="J4724" s="25" t="s">
        <v>60</v>
      </c>
    </row>
    <row r="4725" spans="2:10" ht="12.75">
      <c r="B4725" s="45" t="s">
        <v>4709</v>
      </c>
      <c r="C4725" s="8" t="s">
        <v>4708</v>
      </c>
      <c r="D4725" s="54" t="s">
        <v>4710</v>
      </c>
      <c r="E4725" s="70">
        <v>38100</v>
      </c>
      <c r="F4725" s="26">
        <v>30500</v>
      </c>
      <c r="G4725" s="12">
        <f t="shared" si="73"/>
        <v>0.24918032786885247</v>
      </c>
      <c r="H4725" s="12" t="s">
        <v>4713</v>
      </c>
      <c r="I4725" s="12" t="s">
        <v>31099</v>
      </c>
      <c r="J4725" s="25" t="s">
        <v>60</v>
      </c>
    </row>
    <row r="4726" spans="2:10" ht="12.75">
      <c r="B4726" s="45" t="s">
        <v>8750</v>
      </c>
      <c r="C4726" s="8" t="s">
        <v>8749</v>
      </c>
      <c r="D4726" s="54" t="s">
        <v>27216</v>
      </c>
      <c r="E4726" s="70">
        <v>38100</v>
      </c>
      <c r="F4726" s="26">
        <v>30500</v>
      </c>
      <c r="G4726" s="12">
        <f t="shared" si="73"/>
        <v>0.24918032786885247</v>
      </c>
      <c r="H4726" s="12" t="s">
        <v>31971</v>
      </c>
      <c r="I4726" s="12" t="s">
        <v>31100</v>
      </c>
      <c r="J4726" s="25" t="s">
        <v>60</v>
      </c>
    </row>
    <row r="4727" spans="2:10" ht="12.75">
      <c r="B4727" s="72" t="s">
        <v>23335</v>
      </c>
      <c r="C4727" s="8" t="s">
        <v>27051</v>
      </c>
      <c r="D4727" s="54" t="s">
        <v>23336</v>
      </c>
      <c r="E4727" s="70">
        <v>38100</v>
      </c>
      <c r="F4727" s="26">
        <v>30464</v>
      </c>
      <c r="G4727" s="12">
        <f t="shared" si="73"/>
        <v>0.25065651260504196</v>
      </c>
      <c r="H4727" s="12" t="s">
        <v>32047</v>
      </c>
      <c r="I4727" s="12" t="s">
        <v>31101</v>
      </c>
      <c r="J4727" s="25" t="s">
        <v>60</v>
      </c>
    </row>
    <row r="4728" spans="2:10" ht="12.75">
      <c r="B4728" s="45" t="s">
        <v>312</v>
      </c>
      <c r="C4728" s="8" t="s">
        <v>311</v>
      </c>
      <c r="D4728" s="54" t="s">
        <v>313</v>
      </c>
      <c r="E4728" s="70">
        <v>37990</v>
      </c>
      <c r="F4728" s="26">
        <v>30490</v>
      </c>
      <c r="G4728" s="12">
        <f t="shared" si="73"/>
        <v>0.24598228927517218</v>
      </c>
      <c r="H4728" s="12" t="s">
        <v>309</v>
      </c>
      <c r="I4728" s="12" t="s">
        <v>31102</v>
      </c>
      <c r="J4728" s="25" t="s">
        <v>60</v>
      </c>
    </row>
    <row r="4729" spans="2:10" ht="12.75">
      <c r="B4729" s="45" t="s">
        <v>489</v>
      </c>
      <c r="C4729" s="8" t="s">
        <v>488</v>
      </c>
      <c r="D4729" s="54" t="s">
        <v>490</v>
      </c>
      <c r="E4729" s="70">
        <v>37990</v>
      </c>
      <c r="F4729" s="26">
        <v>30490</v>
      </c>
      <c r="G4729" s="12">
        <f t="shared" si="73"/>
        <v>0.24598228927517218</v>
      </c>
      <c r="H4729" s="12" t="s">
        <v>486</v>
      </c>
      <c r="I4729" s="12" t="s">
        <v>31103</v>
      </c>
      <c r="J4729" s="25" t="s">
        <v>60</v>
      </c>
    </row>
    <row r="4730" spans="2:10" ht="12.75">
      <c r="B4730" s="45" t="s">
        <v>571</v>
      </c>
      <c r="C4730" s="8" t="s">
        <v>570</v>
      </c>
      <c r="D4730" s="54" t="s">
        <v>572</v>
      </c>
      <c r="E4730" s="70">
        <v>37990</v>
      </c>
      <c r="F4730" s="26">
        <v>30490</v>
      </c>
      <c r="G4730" s="12">
        <f t="shared" si="73"/>
        <v>0.24598228927517218</v>
      </c>
      <c r="H4730" s="12" t="s">
        <v>568</v>
      </c>
      <c r="I4730" s="12" t="s">
        <v>31104</v>
      </c>
      <c r="J4730" s="25" t="s">
        <v>60</v>
      </c>
    </row>
    <row r="4731" spans="2:10" ht="12.75">
      <c r="B4731" s="45" t="s">
        <v>629</v>
      </c>
      <c r="C4731" s="8" t="s">
        <v>628</v>
      </c>
      <c r="D4731" s="54" t="s">
        <v>630</v>
      </c>
      <c r="E4731" s="70">
        <v>37990</v>
      </c>
      <c r="F4731" s="26">
        <v>30490</v>
      </c>
      <c r="G4731" s="12">
        <f t="shared" si="73"/>
        <v>0.24598228927517218</v>
      </c>
      <c r="H4731" s="12" t="s">
        <v>626</v>
      </c>
      <c r="I4731" s="12" t="s">
        <v>31105</v>
      </c>
      <c r="J4731" s="25" t="s">
        <v>60</v>
      </c>
    </row>
    <row r="4732" spans="2:10" ht="12.75">
      <c r="B4732" s="45" t="s">
        <v>941</v>
      </c>
      <c r="C4732" s="8" t="s">
        <v>940</v>
      </c>
      <c r="D4732" s="54" t="s">
        <v>942</v>
      </c>
      <c r="E4732" s="70">
        <v>37990</v>
      </c>
      <c r="F4732" s="26">
        <v>30490</v>
      </c>
      <c r="G4732" s="12">
        <f t="shared" si="73"/>
        <v>0.24598228927517218</v>
      </c>
      <c r="H4732" s="12" t="s">
        <v>945</v>
      </c>
      <c r="I4732" s="12" t="s">
        <v>31106</v>
      </c>
      <c r="J4732" s="25" t="s">
        <v>60</v>
      </c>
    </row>
    <row r="4733" spans="2:10" ht="12.75">
      <c r="B4733" s="45" t="s">
        <v>1390</v>
      </c>
      <c r="C4733" s="8" t="s">
        <v>1389</v>
      </c>
      <c r="D4733" s="54" t="s">
        <v>1391</v>
      </c>
      <c r="E4733" s="70">
        <v>37990</v>
      </c>
      <c r="F4733" s="26">
        <v>30490</v>
      </c>
      <c r="G4733" s="12">
        <f t="shared" si="73"/>
        <v>0.24598228927517218</v>
      </c>
      <c r="H4733" s="12" t="s">
        <v>1387</v>
      </c>
      <c r="I4733" s="12" t="s">
        <v>31107</v>
      </c>
      <c r="J4733" s="25" t="s">
        <v>60</v>
      </c>
    </row>
    <row r="4734" spans="2:10" ht="12.75">
      <c r="B4734" s="45" t="s">
        <v>1710</v>
      </c>
      <c r="C4734" s="8" t="s">
        <v>1709</v>
      </c>
      <c r="D4734" s="54" t="s">
        <v>1711</v>
      </c>
      <c r="E4734" s="70">
        <v>37990</v>
      </c>
      <c r="F4734" s="26">
        <v>30490</v>
      </c>
      <c r="G4734" s="12">
        <f t="shared" si="73"/>
        <v>0.24598228927517218</v>
      </c>
      <c r="H4734" s="12" t="s">
        <v>1714</v>
      </c>
      <c r="I4734" s="12" t="s">
        <v>31108</v>
      </c>
      <c r="J4734" s="25" t="s">
        <v>60</v>
      </c>
    </row>
    <row r="4735" spans="2:10" ht="12.75">
      <c r="B4735" s="45" t="s">
        <v>8631</v>
      </c>
      <c r="C4735" s="8" t="s">
        <v>8630</v>
      </c>
      <c r="D4735" s="54" t="s">
        <v>8632</v>
      </c>
      <c r="E4735" s="70">
        <v>37990</v>
      </c>
      <c r="F4735" s="26">
        <v>30490</v>
      </c>
      <c r="G4735" s="12">
        <f t="shared" si="73"/>
        <v>0.24598228927517218</v>
      </c>
      <c r="H4735" s="12" t="s">
        <v>60</v>
      </c>
      <c r="I4735" s="12" t="s">
        <v>60</v>
      </c>
      <c r="J4735" s="25" t="s">
        <v>60</v>
      </c>
    </row>
    <row r="4736" spans="2:10" ht="12.75">
      <c r="B4736" s="72" t="s">
        <v>22763</v>
      </c>
      <c r="C4736" s="8">
        <v>4932478558</v>
      </c>
      <c r="D4736" s="54" t="s">
        <v>22764</v>
      </c>
      <c r="E4736" s="70">
        <v>38300</v>
      </c>
      <c r="F4736" s="26">
        <v>30638</v>
      </c>
      <c r="G4736" s="12">
        <f t="shared" si="73"/>
        <v>0.2500815980155362</v>
      </c>
      <c r="H4736" s="12" t="s">
        <v>60</v>
      </c>
      <c r="I4736" s="12" t="s">
        <v>31109</v>
      </c>
      <c r="J4736" s="25" t="s">
        <v>60</v>
      </c>
    </row>
    <row r="4737" spans="2:10" ht="12.75">
      <c r="B4737" s="72" t="s">
        <v>15097</v>
      </c>
      <c r="C4737" s="8" t="s">
        <v>25487</v>
      </c>
      <c r="D4737" s="54" t="s">
        <v>15098</v>
      </c>
      <c r="E4737" s="70">
        <v>38500</v>
      </c>
      <c r="F4737" s="26">
        <v>30837</v>
      </c>
      <c r="G4737" s="12">
        <f t="shared" si="73"/>
        <v>0.24850017835716831</v>
      </c>
      <c r="H4737" s="12" t="s">
        <v>60</v>
      </c>
      <c r="I4737" s="12" t="s">
        <v>60</v>
      </c>
      <c r="J4737" s="25" t="s">
        <v>60</v>
      </c>
    </row>
    <row r="4738" spans="2:10" ht="12.75">
      <c r="B4738" s="72" t="s">
        <v>17615</v>
      </c>
      <c r="C4738" s="8" t="s">
        <v>26089</v>
      </c>
      <c r="D4738" s="54" t="s">
        <v>17616</v>
      </c>
      <c r="E4738" s="70">
        <v>38600</v>
      </c>
      <c r="F4738" s="26">
        <v>30847</v>
      </c>
      <c r="G4738" s="12">
        <f t="shared" ref="G4738:G4801" si="74">IFERROR(E4738/F4738-1,0)</f>
        <v>0.25133724511297695</v>
      </c>
      <c r="H4738" s="12" t="s">
        <v>31911</v>
      </c>
      <c r="I4738" s="12" t="s">
        <v>31110</v>
      </c>
      <c r="J4738" s="25" t="s">
        <v>60</v>
      </c>
    </row>
    <row r="4739" spans="2:10" ht="12.75">
      <c r="B4739" s="45" t="s">
        <v>186</v>
      </c>
      <c r="C4739" s="8" t="s">
        <v>185</v>
      </c>
      <c r="D4739" s="54" t="s">
        <v>187</v>
      </c>
      <c r="E4739" s="70">
        <v>38990</v>
      </c>
      <c r="F4739" s="26">
        <v>30990</v>
      </c>
      <c r="G4739" s="12">
        <f t="shared" si="74"/>
        <v>0.25814778960955143</v>
      </c>
      <c r="H4739" s="12" t="s">
        <v>177</v>
      </c>
      <c r="I4739" s="12" t="s">
        <v>31111</v>
      </c>
      <c r="J4739" s="25" t="s">
        <v>60</v>
      </c>
    </row>
    <row r="4740" spans="2:10" ht="12.75">
      <c r="B4740" s="45" t="s">
        <v>538</v>
      </c>
      <c r="C4740" s="8" t="s">
        <v>537</v>
      </c>
      <c r="D4740" s="54" t="s">
        <v>539</v>
      </c>
      <c r="E4740" s="70">
        <v>38990</v>
      </c>
      <c r="F4740" s="26">
        <v>30990</v>
      </c>
      <c r="G4740" s="12">
        <f t="shared" si="74"/>
        <v>0.25814778960955143</v>
      </c>
      <c r="H4740" s="12" t="s">
        <v>535</v>
      </c>
      <c r="I4740" s="12" t="s">
        <v>31112</v>
      </c>
      <c r="J4740" s="25" t="s">
        <v>60</v>
      </c>
    </row>
    <row r="4741" spans="2:10" ht="12.75">
      <c r="B4741" s="45" t="s">
        <v>550</v>
      </c>
      <c r="C4741" s="8" t="s">
        <v>549</v>
      </c>
      <c r="D4741" s="54" t="s">
        <v>551</v>
      </c>
      <c r="E4741" s="70">
        <v>38990</v>
      </c>
      <c r="F4741" s="26">
        <v>30990</v>
      </c>
      <c r="G4741" s="12">
        <f t="shared" si="74"/>
        <v>0.25814778960955143</v>
      </c>
      <c r="H4741" s="12" t="s">
        <v>547</v>
      </c>
      <c r="I4741" s="12" t="s">
        <v>31113</v>
      </c>
      <c r="J4741" s="25" t="s">
        <v>60</v>
      </c>
    </row>
    <row r="4742" spans="2:10" ht="12.75">
      <c r="B4742" s="45" t="s">
        <v>3676</v>
      </c>
      <c r="C4742" s="8" t="s">
        <v>3675</v>
      </c>
      <c r="D4742" s="54" t="s">
        <v>3677</v>
      </c>
      <c r="E4742" s="70">
        <v>38990</v>
      </c>
      <c r="F4742" s="26">
        <v>30990</v>
      </c>
      <c r="G4742" s="12">
        <f t="shared" si="74"/>
        <v>0.25814778960955143</v>
      </c>
      <c r="H4742" s="12" t="s">
        <v>3680</v>
      </c>
      <c r="I4742" s="12" t="s">
        <v>31114</v>
      </c>
      <c r="J4742" s="25" t="s">
        <v>60</v>
      </c>
    </row>
    <row r="4743" spans="2:10" ht="12.75">
      <c r="B4743" s="45" t="s">
        <v>8245</v>
      </c>
      <c r="C4743" s="8" t="s">
        <v>8244</v>
      </c>
      <c r="D4743" s="54" t="s">
        <v>8246</v>
      </c>
      <c r="E4743" s="70">
        <v>38990</v>
      </c>
      <c r="F4743" s="26">
        <v>30990</v>
      </c>
      <c r="G4743" s="12">
        <f t="shared" si="74"/>
        <v>0.25814778960955143</v>
      </c>
      <c r="H4743" s="12" t="s">
        <v>8249</v>
      </c>
      <c r="I4743" s="12" t="s">
        <v>31115</v>
      </c>
      <c r="J4743" s="25" t="s">
        <v>60</v>
      </c>
    </row>
    <row r="4744" spans="2:10" ht="12.75">
      <c r="B4744" s="45" t="s">
        <v>5762</v>
      </c>
      <c r="C4744" s="8" t="s">
        <v>5761</v>
      </c>
      <c r="D4744" s="54" t="s">
        <v>5763</v>
      </c>
      <c r="E4744" s="70">
        <v>39000</v>
      </c>
      <c r="F4744" s="26">
        <v>31200</v>
      </c>
      <c r="G4744" s="12">
        <f t="shared" si="74"/>
        <v>0.25</v>
      </c>
      <c r="H4744" s="12" t="s">
        <v>5449</v>
      </c>
      <c r="I4744" s="12" t="s">
        <v>31116</v>
      </c>
      <c r="J4744" s="25" t="s">
        <v>60</v>
      </c>
    </row>
    <row r="4745" spans="2:10" ht="12.75">
      <c r="B4745" s="45" t="s">
        <v>5025</v>
      </c>
      <c r="C4745" s="8" t="s">
        <v>5024</v>
      </c>
      <c r="D4745" s="54" t="s">
        <v>5026</v>
      </c>
      <c r="E4745" s="70">
        <v>39100</v>
      </c>
      <c r="F4745" s="26">
        <v>31300</v>
      </c>
      <c r="G4745" s="12">
        <f t="shared" si="74"/>
        <v>0.24920127795527147</v>
      </c>
      <c r="H4745" s="12" t="s">
        <v>5022</v>
      </c>
      <c r="I4745" s="12" t="s">
        <v>31117</v>
      </c>
      <c r="J4745" s="25" t="s">
        <v>60</v>
      </c>
    </row>
    <row r="4746" spans="2:10" ht="12.75">
      <c r="B4746" s="72" t="s">
        <v>10024</v>
      </c>
      <c r="C4746" s="8" t="s">
        <v>24558</v>
      </c>
      <c r="D4746" s="54" t="s">
        <v>10025</v>
      </c>
      <c r="E4746" s="70">
        <v>39200</v>
      </c>
      <c r="F4746" s="26">
        <v>31393</v>
      </c>
      <c r="G4746" s="12">
        <f t="shared" si="74"/>
        <v>0.24868601280540248</v>
      </c>
      <c r="H4746" s="12" t="s">
        <v>32111</v>
      </c>
      <c r="I4746" s="12" t="s">
        <v>31118</v>
      </c>
      <c r="J4746" s="25" t="s">
        <v>60</v>
      </c>
    </row>
    <row r="4747" spans="2:10" ht="12.75">
      <c r="B4747" s="45" t="s">
        <v>338</v>
      </c>
      <c r="C4747" s="8" t="s">
        <v>337</v>
      </c>
      <c r="D4747" s="54" t="s">
        <v>339</v>
      </c>
      <c r="E4747" s="70">
        <v>39490</v>
      </c>
      <c r="F4747" s="26">
        <v>31490</v>
      </c>
      <c r="G4747" s="12">
        <f t="shared" si="74"/>
        <v>0.25404890441409966</v>
      </c>
      <c r="H4747" s="12" t="s">
        <v>335</v>
      </c>
      <c r="I4747" s="12" t="s">
        <v>31119</v>
      </c>
      <c r="J4747" s="25" t="s">
        <v>60</v>
      </c>
    </row>
    <row r="4748" spans="2:10" ht="12.75">
      <c r="B4748" s="45" t="s">
        <v>683</v>
      </c>
      <c r="C4748" s="8" t="s">
        <v>682</v>
      </c>
      <c r="D4748" s="54" t="s">
        <v>684</v>
      </c>
      <c r="E4748" s="70">
        <v>39490</v>
      </c>
      <c r="F4748" s="26">
        <v>31490</v>
      </c>
      <c r="G4748" s="12">
        <f t="shared" si="74"/>
        <v>0.25404890441409966</v>
      </c>
      <c r="H4748" s="12" t="s">
        <v>60</v>
      </c>
      <c r="I4748" s="12" t="s">
        <v>60</v>
      </c>
      <c r="J4748" s="25" t="s">
        <v>60</v>
      </c>
    </row>
    <row r="4749" spans="2:10" ht="12.75">
      <c r="B4749" s="45" t="s">
        <v>2382</v>
      </c>
      <c r="C4749" s="8" t="s">
        <v>2381</v>
      </c>
      <c r="D4749" s="54" t="s">
        <v>2383</v>
      </c>
      <c r="E4749" s="70">
        <v>39490</v>
      </c>
      <c r="F4749" s="26">
        <v>31490</v>
      </c>
      <c r="G4749" s="12">
        <f t="shared" si="74"/>
        <v>0.25404890441409966</v>
      </c>
      <c r="H4749" s="12" t="s">
        <v>2386</v>
      </c>
      <c r="I4749" s="12" t="s">
        <v>31120</v>
      </c>
      <c r="J4749" s="25" t="s">
        <v>60</v>
      </c>
    </row>
    <row r="4750" spans="2:10" ht="12.75">
      <c r="B4750" s="45" t="s">
        <v>8259</v>
      </c>
      <c r="C4750" s="8" t="s">
        <v>8258</v>
      </c>
      <c r="D4750" s="54" t="s">
        <v>8260</v>
      </c>
      <c r="E4750" s="70">
        <v>39490</v>
      </c>
      <c r="F4750" s="26">
        <v>31490</v>
      </c>
      <c r="G4750" s="12">
        <f t="shared" si="74"/>
        <v>0.25404890441409966</v>
      </c>
      <c r="H4750" s="12" t="s">
        <v>8263</v>
      </c>
      <c r="I4750" s="12" t="s">
        <v>60</v>
      </c>
      <c r="J4750" s="25" t="s">
        <v>60</v>
      </c>
    </row>
    <row r="4751" spans="2:10" ht="12.75">
      <c r="B4751" s="45" t="s">
        <v>4723</v>
      </c>
      <c r="C4751" s="8" t="s">
        <v>4722</v>
      </c>
      <c r="D4751" s="54" t="s">
        <v>4724</v>
      </c>
      <c r="E4751" s="70">
        <v>39500</v>
      </c>
      <c r="F4751" s="26">
        <v>31600</v>
      </c>
      <c r="G4751" s="12">
        <f t="shared" si="74"/>
        <v>0.25</v>
      </c>
      <c r="H4751" s="12" t="s">
        <v>4727</v>
      </c>
      <c r="I4751" s="12" t="s">
        <v>31121</v>
      </c>
      <c r="J4751" s="25" t="s">
        <v>60</v>
      </c>
    </row>
    <row r="4752" spans="2:10" ht="12.75">
      <c r="B4752" s="45" t="s">
        <v>4783</v>
      </c>
      <c r="C4752" s="8" t="s">
        <v>4782</v>
      </c>
      <c r="D4752" s="54" t="s">
        <v>4784</v>
      </c>
      <c r="E4752" s="70">
        <v>39500</v>
      </c>
      <c r="F4752" s="26">
        <v>31600</v>
      </c>
      <c r="G4752" s="12">
        <f t="shared" si="74"/>
        <v>0.25</v>
      </c>
      <c r="H4752" s="12" t="s">
        <v>4786</v>
      </c>
      <c r="I4752" s="12" t="s">
        <v>31122</v>
      </c>
      <c r="J4752" s="25" t="s">
        <v>60</v>
      </c>
    </row>
    <row r="4753" spans="2:10" ht="12.75">
      <c r="B4753" s="45" t="s">
        <v>5045</v>
      </c>
      <c r="C4753" s="8" t="s">
        <v>5044</v>
      </c>
      <c r="D4753" s="54" t="s">
        <v>5046</v>
      </c>
      <c r="E4753" s="70">
        <v>39500</v>
      </c>
      <c r="F4753" s="26">
        <v>31600</v>
      </c>
      <c r="G4753" s="12">
        <f t="shared" si="74"/>
        <v>0.25</v>
      </c>
      <c r="H4753" s="12" t="s">
        <v>60</v>
      </c>
      <c r="I4753" s="12" t="s">
        <v>60</v>
      </c>
      <c r="J4753" s="25" t="s">
        <v>60</v>
      </c>
    </row>
    <row r="4754" spans="2:10" ht="12.75">
      <c r="B4754" s="72" t="s">
        <v>15101</v>
      </c>
      <c r="C4754" s="8" t="s">
        <v>25488</v>
      </c>
      <c r="D4754" s="54" t="s">
        <v>15102</v>
      </c>
      <c r="E4754" s="70">
        <v>39500</v>
      </c>
      <c r="F4754" s="26">
        <v>31560</v>
      </c>
      <c r="G4754" s="12">
        <f t="shared" si="74"/>
        <v>0.25158428390367549</v>
      </c>
      <c r="H4754" s="12" t="s">
        <v>31731</v>
      </c>
      <c r="I4754" s="12" t="s">
        <v>31123</v>
      </c>
      <c r="J4754" s="25" t="s">
        <v>60</v>
      </c>
    </row>
    <row r="4755" spans="2:10" ht="12.75">
      <c r="B4755" s="72" t="s">
        <v>17619</v>
      </c>
      <c r="C4755" s="8" t="s">
        <v>26090</v>
      </c>
      <c r="D4755" s="54" t="s">
        <v>17620</v>
      </c>
      <c r="E4755" s="70">
        <v>39700</v>
      </c>
      <c r="F4755" s="26">
        <v>31779</v>
      </c>
      <c r="G4755" s="12">
        <f t="shared" si="74"/>
        <v>0.24925265112181005</v>
      </c>
      <c r="H4755" s="12" t="s">
        <v>60</v>
      </c>
      <c r="I4755" s="12" t="s">
        <v>31124</v>
      </c>
      <c r="J4755" s="25" t="s">
        <v>60</v>
      </c>
    </row>
    <row r="4756" spans="2:10" ht="12.75">
      <c r="B4756" s="45" t="s">
        <v>100</v>
      </c>
      <c r="C4756" s="8" t="s">
        <v>99</v>
      </c>
      <c r="D4756" s="54" t="s">
        <v>101</v>
      </c>
      <c r="E4756" s="70">
        <v>39990</v>
      </c>
      <c r="F4756" s="26">
        <v>31990</v>
      </c>
      <c r="G4756" s="12">
        <f t="shared" si="74"/>
        <v>0.25007814942169437</v>
      </c>
      <c r="H4756" s="12" t="s">
        <v>91</v>
      </c>
      <c r="I4756" s="12" t="s">
        <v>31125</v>
      </c>
      <c r="J4756" s="25" t="s">
        <v>60</v>
      </c>
    </row>
    <row r="4757" spans="2:10" ht="12.75">
      <c r="B4757" s="45" t="s">
        <v>1105</v>
      </c>
      <c r="C4757" s="8" t="s">
        <v>1098</v>
      </c>
      <c r="D4757" s="54" t="s">
        <v>1106</v>
      </c>
      <c r="E4757" s="70">
        <v>39990</v>
      </c>
      <c r="F4757" s="26">
        <v>31990</v>
      </c>
      <c r="G4757" s="12">
        <f t="shared" si="74"/>
        <v>0.25007814942169437</v>
      </c>
      <c r="H4757" s="12" t="s">
        <v>1103</v>
      </c>
      <c r="I4757" s="12" t="s">
        <v>31126</v>
      </c>
      <c r="J4757" s="25" t="s">
        <v>60</v>
      </c>
    </row>
    <row r="4758" spans="2:10" ht="12.75">
      <c r="B4758" s="46" t="s">
        <v>1257</v>
      </c>
      <c r="C4758" s="8" t="s">
        <v>1256</v>
      </c>
      <c r="D4758" s="54" t="s">
        <v>1258</v>
      </c>
      <c r="E4758" s="70">
        <v>39990</v>
      </c>
      <c r="F4758" s="26">
        <v>31990</v>
      </c>
      <c r="G4758" s="12">
        <f t="shared" si="74"/>
        <v>0.25007814942169437</v>
      </c>
      <c r="H4758" s="12" t="s">
        <v>1254</v>
      </c>
      <c r="I4758" s="12" t="s">
        <v>31127</v>
      </c>
      <c r="J4758" s="25" t="s">
        <v>60</v>
      </c>
    </row>
    <row r="4759" spans="2:10" ht="12.75">
      <c r="B4759" s="45" t="s">
        <v>2700</v>
      </c>
      <c r="C4759" s="8" t="s">
        <v>2699</v>
      </c>
      <c r="D4759" s="54" t="s">
        <v>2701</v>
      </c>
      <c r="E4759" s="70">
        <v>39990</v>
      </c>
      <c r="F4759" s="26">
        <v>31990</v>
      </c>
      <c r="G4759" s="12">
        <f t="shared" si="74"/>
        <v>0.25007814942169437</v>
      </c>
      <c r="H4759" s="12" t="s">
        <v>2704</v>
      </c>
      <c r="I4759" s="12" t="s">
        <v>31128</v>
      </c>
      <c r="J4759" s="25" t="s">
        <v>60</v>
      </c>
    </row>
    <row r="4760" spans="2:10" ht="12.75">
      <c r="B4760" s="45" t="s">
        <v>7733</v>
      </c>
      <c r="C4760" s="8" t="s">
        <v>7732</v>
      </c>
      <c r="D4760" s="54" t="s">
        <v>7734</v>
      </c>
      <c r="E4760" s="70">
        <v>39990</v>
      </c>
      <c r="F4760" s="26">
        <v>31990</v>
      </c>
      <c r="G4760" s="12">
        <f t="shared" si="74"/>
        <v>0.25007814942169437</v>
      </c>
      <c r="H4760" s="12" t="s">
        <v>7730</v>
      </c>
      <c r="I4760" s="12" t="s">
        <v>31129</v>
      </c>
      <c r="J4760" s="25" t="s">
        <v>60</v>
      </c>
    </row>
    <row r="4761" spans="2:10" ht="12.75">
      <c r="B4761" s="45" t="s">
        <v>8294</v>
      </c>
      <c r="C4761" s="8" t="s">
        <v>8293</v>
      </c>
      <c r="D4761" s="54" t="s">
        <v>8295</v>
      </c>
      <c r="E4761" s="70">
        <v>39990</v>
      </c>
      <c r="F4761" s="26">
        <v>31990</v>
      </c>
      <c r="G4761" s="12">
        <f t="shared" si="74"/>
        <v>0.25007814942169437</v>
      </c>
      <c r="H4761" s="12" t="s">
        <v>8298</v>
      </c>
      <c r="I4761" s="12" t="s">
        <v>31130</v>
      </c>
      <c r="J4761" s="25" t="s">
        <v>60</v>
      </c>
    </row>
    <row r="4762" spans="2:10" ht="12.75">
      <c r="B4762" s="45" t="s">
        <v>5472</v>
      </c>
      <c r="C4762" s="8" t="s">
        <v>5471</v>
      </c>
      <c r="D4762" s="54" t="s">
        <v>5473</v>
      </c>
      <c r="E4762" s="70">
        <v>40300</v>
      </c>
      <c r="F4762" s="26">
        <v>32200</v>
      </c>
      <c r="G4762" s="12">
        <f t="shared" si="74"/>
        <v>0.25155279503105588</v>
      </c>
      <c r="H4762" s="12" t="s">
        <v>5449</v>
      </c>
      <c r="I4762" s="12" t="s">
        <v>31131</v>
      </c>
      <c r="J4762" s="25" t="s">
        <v>60</v>
      </c>
    </row>
    <row r="4763" spans="2:10" ht="12.75">
      <c r="B4763" s="72" t="s">
        <v>17623</v>
      </c>
      <c r="C4763" s="8" t="s">
        <v>26091</v>
      </c>
      <c r="D4763" s="54" t="s">
        <v>17624</v>
      </c>
      <c r="E4763" s="70">
        <v>40200</v>
      </c>
      <c r="F4763" s="26">
        <v>32155</v>
      </c>
      <c r="G4763" s="12">
        <f t="shared" si="74"/>
        <v>0.25019437101539421</v>
      </c>
      <c r="H4763" s="12" t="s">
        <v>31911</v>
      </c>
      <c r="I4763" s="12" t="s">
        <v>31132</v>
      </c>
      <c r="J4763" s="25" t="s">
        <v>60</v>
      </c>
    </row>
    <row r="4764" spans="2:10" ht="12.75">
      <c r="B4764" s="72" t="s">
        <v>10100</v>
      </c>
      <c r="C4764" s="8" t="s">
        <v>24572</v>
      </c>
      <c r="D4764" s="54" t="s">
        <v>10101</v>
      </c>
      <c r="E4764" s="70">
        <v>40500</v>
      </c>
      <c r="F4764" s="26">
        <v>32369</v>
      </c>
      <c r="G4764" s="12">
        <f t="shared" si="74"/>
        <v>0.25119713305940872</v>
      </c>
      <c r="H4764" s="12" t="s">
        <v>60</v>
      </c>
      <c r="I4764" s="12" t="s">
        <v>31133</v>
      </c>
      <c r="J4764" s="25" t="s">
        <v>60</v>
      </c>
    </row>
    <row r="4765" spans="2:10" ht="12.75">
      <c r="B4765" s="45" t="s">
        <v>5587</v>
      </c>
      <c r="C4765" s="8" t="s">
        <v>5586</v>
      </c>
      <c r="D4765" s="54" t="s">
        <v>5588</v>
      </c>
      <c r="E4765" s="70">
        <v>40900</v>
      </c>
      <c r="F4765" s="26">
        <v>32700</v>
      </c>
      <c r="G4765" s="12">
        <f t="shared" si="74"/>
        <v>0.25076452599388377</v>
      </c>
      <c r="H4765" s="12" t="s">
        <v>5449</v>
      </c>
      <c r="I4765" s="12" t="s">
        <v>31134</v>
      </c>
      <c r="J4765" s="25" t="s">
        <v>60</v>
      </c>
    </row>
    <row r="4766" spans="2:10" ht="12.75">
      <c r="B4766" s="45" t="s">
        <v>204</v>
      </c>
      <c r="C4766" s="8" t="s">
        <v>203</v>
      </c>
      <c r="D4766" s="54" t="s">
        <v>205</v>
      </c>
      <c r="E4766" s="70">
        <v>40990</v>
      </c>
      <c r="F4766" s="26">
        <v>32490</v>
      </c>
      <c r="G4766" s="12">
        <f t="shared" si="74"/>
        <v>0.26161895967990145</v>
      </c>
      <c r="H4766" s="12" t="s">
        <v>201</v>
      </c>
      <c r="I4766" s="12" t="s">
        <v>31135</v>
      </c>
      <c r="J4766" s="25" t="s">
        <v>60</v>
      </c>
    </row>
    <row r="4767" spans="2:10" ht="12.75">
      <c r="B4767" s="45" t="s">
        <v>325</v>
      </c>
      <c r="C4767" s="8" t="s">
        <v>324</v>
      </c>
      <c r="D4767" s="54" t="s">
        <v>326</v>
      </c>
      <c r="E4767" s="70">
        <v>40990</v>
      </c>
      <c r="F4767" s="26">
        <v>32490</v>
      </c>
      <c r="G4767" s="12">
        <f t="shared" si="74"/>
        <v>0.26161895967990145</v>
      </c>
      <c r="H4767" s="12" t="s">
        <v>322</v>
      </c>
      <c r="I4767" s="12" t="s">
        <v>31136</v>
      </c>
      <c r="J4767" s="25" t="s">
        <v>60</v>
      </c>
    </row>
    <row r="4768" spans="2:10" ht="12.75">
      <c r="B4768" s="45" t="s">
        <v>649</v>
      </c>
      <c r="C4768" s="8" t="s">
        <v>648</v>
      </c>
      <c r="D4768" s="54" t="s">
        <v>650</v>
      </c>
      <c r="E4768" s="70">
        <v>40990</v>
      </c>
      <c r="F4768" s="26">
        <v>32490</v>
      </c>
      <c r="G4768" s="12">
        <f t="shared" si="74"/>
        <v>0.26161895967990145</v>
      </c>
      <c r="H4768" s="12" t="s">
        <v>653</v>
      </c>
      <c r="I4768" s="12" t="s">
        <v>31137</v>
      </c>
      <c r="J4768" s="25" t="s">
        <v>60</v>
      </c>
    </row>
    <row r="4769" spans="2:10" ht="12.75">
      <c r="B4769" s="45" t="s">
        <v>702</v>
      </c>
      <c r="C4769" s="8" t="s">
        <v>701</v>
      </c>
      <c r="D4769" s="54" t="s">
        <v>703</v>
      </c>
      <c r="E4769" s="70">
        <v>40990</v>
      </c>
      <c r="F4769" s="26">
        <v>32490</v>
      </c>
      <c r="G4769" s="12">
        <f t="shared" si="74"/>
        <v>0.26161895967990145</v>
      </c>
      <c r="H4769" s="12" t="s">
        <v>706</v>
      </c>
      <c r="I4769" s="12" t="s">
        <v>31138</v>
      </c>
      <c r="J4769" s="25" t="s">
        <v>60</v>
      </c>
    </row>
    <row r="4770" spans="2:10" ht="12.75">
      <c r="B4770" s="45" t="s">
        <v>948</v>
      </c>
      <c r="C4770" s="8" t="s">
        <v>947</v>
      </c>
      <c r="D4770" s="54" t="s">
        <v>949</v>
      </c>
      <c r="E4770" s="70">
        <v>40990</v>
      </c>
      <c r="F4770" s="26">
        <v>32490</v>
      </c>
      <c r="G4770" s="12">
        <f t="shared" si="74"/>
        <v>0.26161895967990145</v>
      </c>
      <c r="H4770" s="12" t="s">
        <v>952</v>
      </c>
      <c r="I4770" s="12" t="s">
        <v>31139</v>
      </c>
      <c r="J4770" s="25" t="s">
        <v>60</v>
      </c>
    </row>
    <row r="4771" spans="2:10" ht="12.75">
      <c r="B4771" s="45" t="s">
        <v>1491</v>
      </c>
      <c r="C4771" s="8" t="s">
        <v>1490</v>
      </c>
      <c r="D4771" s="54" t="s">
        <v>1492</v>
      </c>
      <c r="E4771" s="70">
        <v>40990</v>
      </c>
      <c r="F4771" s="26">
        <v>32490</v>
      </c>
      <c r="G4771" s="12">
        <f t="shared" si="74"/>
        <v>0.26161895967990145</v>
      </c>
      <c r="H4771" s="12" t="s">
        <v>1495</v>
      </c>
      <c r="I4771" s="12" t="s">
        <v>31140</v>
      </c>
      <c r="J4771" s="25" t="s">
        <v>60</v>
      </c>
    </row>
    <row r="4772" spans="2:10" ht="12.75">
      <c r="B4772" s="45" t="s">
        <v>1552</v>
      </c>
      <c r="C4772" s="8" t="s">
        <v>1551</v>
      </c>
      <c r="D4772" s="54" t="s">
        <v>1553</v>
      </c>
      <c r="E4772" s="70">
        <v>40990</v>
      </c>
      <c r="F4772" s="26">
        <v>32490</v>
      </c>
      <c r="G4772" s="12">
        <f t="shared" si="74"/>
        <v>0.26161895967990145</v>
      </c>
      <c r="H4772" s="12" t="s">
        <v>1549</v>
      </c>
      <c r="I4772" s="12" t="s">
        <v>31141</v>
      </c>
      <c r="J4772" s="25" t="s">
        <v>60</v>
      </c>
    </row>
    <row r="4773" spans="2:10" ht="12.75">
      <c r="B4773" s="45" t="s">
        <v>1825</v>
      </c>
      <c r="C4773" s="8" t="s">
        <v>1824</v>
      </c>
      <c r="D4773" s="54" t="s">
        <v>1826</v>
      </c>
      <c r="E4773" s="70">
        <v>40990</v>
      </c>
      <c r="F4773" s="26">
        <v>32490</v>
      </c>
      <c r="G4773" s="12">
        <f t="shared" si="74"/>
        <v>0.26161895967990145</v>
      </c>
      <c r="H4773" s="12" t="s">
        <v>60</v>
      </c>
      <c r="I4773" s="12" t="s">
        <v>31142</v>
      </c>
      <c r="J4773" s="25" t="s">
        <v>60</v>
      </c>
    </row>
    <row r="4774" spans="2:10" ht="12.75">
      <c r="B4774" s="45" t="s">
        <v>1923</v>
      </c>
      <c r="C4774" s="8" t="s">
        <v>1922</v>
      </c>
      <c r="D4774" s="54" t="s">
        <v>1924</v>
      </c>
      <c r="E4774" s="70">
        <v>40990</v>
      </c>
      <c r="F4774" s="26">
        <v>32490</v>
      </c>
      <c r="G4774" s="12">
        <f t="shared" si="74"/>
        <v>0.26161895967990145</v>
      </c>
      <c r="H4774" s="12" t="s">
        <v>1920</v>
      </c>
      <c r="I4774" s="12" t="s">
        <v>31143</v>
      </c>
      <c r="J4774" s="25" t="s">
        <v>60</v>
      </c>
    </row>
    <row r="4775" spans="2:10" ht="12.75">
      <c r="B4775" s="45" t="s">
        <v>1950</v>
      </c>
      <c r="C4775" s="8" t="s">
        <v>1949</v>
      </c>
      <c r="D4775" s="54" t="s">
        <v>1951</v>
      </c>
      <c r="E4775" s="70">
        <v>40990</v>
      </c>
      <c r="F4775" s="26">
        <v>32490</v>
      </c>
      <c r="G4775" s="12">
        <f t="shared" si="74"/>
        <v>0.26161895967990145</v>
      </c>
      <c r="H4775" s="12" t="s">
        <v>1954</v>
      </c>
      <c r="I4775" s="12" t="s">
        <v>60</v>
      </c>
      <c r="J4775" s="25" t="s">
        <v>60</v>
      </c>
    </row>
    <row r="4776" spans="2:10" ht="12.75">
      <c r="B4776" s="45" t="s">
        <v>1997</v>
      </c>
      <c r="C4776" s="8" t="s">
        <v>1996</v>
      </c>
      <c r="D4776" s="54" t="s">
        <v>1998</v>
      </c>
      <c r="E4776" s="70">
        <v>40990</v>
      </c>
      <c r="F4776" s="26">
        <v>32490</v>
      </c>
      <c r="G4776" s="12">
        <f t="shared" si="74"/>
        <v>0.26161895967990145</v>
      </c>
      <c r="H4776" s="12" t="s">
        <v>32112</v>
      </c>
      <c r="I4776" s="12" t="s">
        <v>31144</v>
      </c>
      <c r="J4776" s="25" t="s">
        <v>60</v>
      </c>
    </row>
    <row r="4777" spans="2:10" ht="12.75">
      <c r="B4777" s="45" t="s">
        <v>2242</v>
      </c>
      <c r="C4777" s="8" t="s">
        <v>2241</v>
      </c>
      <c r="D4777" s="54" t="s">
        <v>2243</v>
      </c>
      <c r="E4777" s="70">
        <v>40990</v>
      </c>
      <c r="F4777" s="26">
        <v>32490</v>
      </c>
      <c r="G4777" s="12">
        <f t="shared" si="74"/>
        <v>0.26161895967990145</v>
      </c>
      <c r="H4777" s="12" t="s">
        <v>2246</v>
      </c>
      <c r="I4777" s="12" t="s">
        <v>31145</v>
      </c>
      <c r="J4777" s="25" t="s">
        <v>60</v>
      </c>
    </row>
    <row r="4778" spans="2:10" ht="12.75">
      <c r="B4778" s="45" t="s">
        <v>2611</v>
      </c>
      <c r="C4778" s="8" t="s">
        <v>2610</v>
      </c>
      <c r="D4778" s="54" t="s">
        <v>2612</v>
      </c>
      <c r="E4778" s="70">
        <v>40990</v>
      </c>
      <c r="F4778" s="26">
        <v>32490</v>
      </c>
      <c r="G4778" s="12">
        <f t="shared" si="74"/>
        <v>0.26161895967990145</v>
      </c>
      <c r="H4778" s="12" t="s">
        <v>2615</v>
      </c>
      <c r="I4778" s="12" t="s">
        <v>31146</v>
      </c>
      <c r="J4778" s="25" t="s">
        <v>60</v>
      </c>
    </row>
    <row r="4779" spans="2:10" ht="12.75">
      <c r="B4779" s="45" t="s">
        <v>3148</v>
      </c>
      <c r="C4779" s="8" t="s">
        <v>3147</v>
      </c>
      <c r="D4779" s="54" t="s">
        <v>3149</v>
      </c>
      <c r="E4779" s="70">
        <v>40990</v>
      </c>
      <c r="F4779" s="26">
        <v>32490</v>
      </c>
      <c r="G4779" s="12">
        <f t="shared" si="74"/>
        <v>0.26161895967990145</v>
      </c>
      <c r="H4779" s="12" t="s">
        <v>3152</v>
      </c>
      <c r="I4779" s="12" t="s">
        <v>31147</v>
      </c>
      <c r="J4779" s="25" t="s">
        <v>60</v>
      </c>
    </row>
    <row r="4780" spans="2:10" ht="12.75">
      <c r="B4780" s="46" t="s">
        <v>3737</v>
      </c>
      <c r="C4780" s="8" t="s">
        <v>3736</v>
      </c>
      <c r="D4780" s="54" t="s">
        <v>3738</v>
      </c>
      <c r="E4780" s="70">
        <v>40990</v>
      </c>
      <c r="F4780" s="26">
        <v>32490</v>
      </c>
      <c r="G4780" s="12">
        <f t="shared" si="74"/>
        <v>0.26161895967990145</v>
      </c>
      <c r="H4780" s="12" t="s">
        <v>3741</v>
      </c>
      <c r="I4780" s="12" t="s">
        <v>31148</v>
      </c>
      <c r="J4780" s="25" t="s">
        <v>60</v>
      </c>
    </row>
    <row r="4781" spans="2:10" ht="12.75">
      <c r="B4781" s="45" t="s">
        <v>8146</v>
      </c>
      <c r="C4781" s="8" t="s">
        <v>8145</v>
      </c>
      <c r="D4781" s="54" t="s">
        <v>8147</v>
      </c>
      <c r="E4781" s="70">
        <v>40990</v>
      </c>
      <c r="F4781" s="26">
        <v>32490</v>
      </c>
      <c r="G4781" s="12">
        <f t="shared" si="74"/>
        <v>0.26161895967990145</v>
      </c>
      <c r="H4781" s="12" t="s">
        <v>8150</v>
      </c>
      <c r="I4781" s="12" t="s">
        <v>31149</v>
      </c>
      <c r="J4781" s="25" t="s">
        <v>60</v>
      </c>
    </row>
    <row r="4782" spans="2:10" ht="12.75">
      <c r="B4782" s="45" t="s">
        <v>8315</v>
      </c>
      <c r="C4782" s="8" t="s">
        <v>8314</v>
      </c>
      <c r="D4782" s="54" t="s">
        <v>8316</v>
      </c>
      <c r="E4782" s="70">
        <v>40990</v>
      </c>
      <c r="F4782" s="26">
        <v>32490</v>
      </c>
      <c r="G4782" s="12">
        <f t="shared" si="74"/>
        <v>0.26161895967990145</v>
      </c>
      <c r="H4782" s="12" t="s">
        <v>8319</v>
      </c>
      <c r="I4782" s="12" t="s">
        <v>31150</v>
      </c>
      <c r="J4782" s="25" t="s">
        <v>60</v>
      </c>
    </row>
    <row r="4783" spans="2:10" ht="12.75">
      <c r="B4783" s="45" t="s">
        <v>8490</v>
      </c>
      <c r="C4783" s="8" t="s">
        <v>8489</v>
      </c>
      <c r="D4783" s="54" t="s">
        <v>8491</v>
      </c>
      <c r="E4783" s="70">
        <v>40990</v>
      </c>
      <c r="F4783" s="26">
        <v>32490</v>
      </c>
      <c r="G4783" s="12">
        <f t="shared" si="74"/>
        <v>0.26161895967990145</v>
      </c>
      <c r="H4783" s="12" t="s">
        <v>60</v>
      </c>
      <c r="I4783" s="12" t="s">
        <v>60</v>
      </c>
      <c r="J4783" s="25" t="s">
        <v>60</v>
      </c>
    </row>
    <row r="4784" spans="2:10" ht="12.75">
      <c r="B4784" s="45" t="s">
        <v>8619</v>
      </c>
      <c r="C4784" s="8" t="s">
        <v>8618</v>
      </c>
      <c r="D4784" s="54" t="s">
        <v>8620</v>
      </c>
      <c r="E4784" s="70">
        <v>40990</v>
      </c>
      <c r="F4784" s="26">
        <v>32490</v>
      </c>
      <c r="G4784" s="12">
        <f t="shared" si="74"/>
        <v>0.26161895967990145</v>
      </c>
      <c r="H4784" s="12" t="s">
        <v>60</v>
      </c>
      <c r="I4784" s="12" t="s">
        <v>60</v>
      </c>
      <c r="J4784" s="25" t="s">
        <v>60</v>
      </c>
    </row>
    <row r="4785" spans="2:10" ht="12.75">
      <c r="B4785" s="46" t="s">
        <v>1292</v>
      </c>
      <c r="C4785" s="8" t="s">
        <v>1291</v>
      </c>
      <c r="D4785" s="54" t="s">
        <v>1293</v>
      </c>
      <c r="E4785" s="70">
        <v>40990</v>
      </c>
      <c r="F4785" s="26">
        <v>32990</v>
      </c>
      <c r="G4785" s="12">
        <f t="shared" si="74"/>
        <v>0.2424977265838133</v>
      </c>
      <c r="H4785" s="12" t="s">
        <v>1289</v>
      </c>
      <c r="I4785" s="12" t="s">
        <v>31151</v>
      </c>
      <c r="J4785" s="25" t="s">
        <v>60</v>
      </c>
    </row>
    <row r="4786" spans="2:10" ht="12.75">
      <c r="B4786" s="45" t="s">
        <v>8329</v>
      </c>
      <c r="C4786" s="8" t="s">
        <v>8328</v>
      </c>
      <c r="D4786" s="54" t="s">
        <v>8330</v>
      </c>
      <c r="E4786" s="70">
        <v>40990</v>
      </c>
      <c r="F4786" s="26">
        <v>32990</v>
      </c>
      <c r="G4786" s="12">
        <f t="shared" si="74"/>
        <v>0.2424977265838133</v>
      </c>
      <c r="H4786" s="12" t="s">
        <v>8333</v>
      </c>
      <c r="I4786" s="12" t="s">
        <v>31152</v>
      </c>
      <c r="J4786" s="25" t="s">
        <v>60</v>
      </c>
    </row>
    <row r="4787" spans="2:10" ht="12.75">
      <c r="B4787" s="46" t="s">
        <v>6687</v>
      </c>
      <c r="C4787" s="8" t="s">
        <v>6686</v>
      </c>
      <c r="D4787" s="54" t="s">
        <v>6688</v>
      </c>
      <c r="E4787" s="70">
        <v>41800</v>
      </c>
      <c r="F4787" s="26">
        <v>33400</v>
      </c>
      <c r="G4787" s="12">
        <f t="shared" si="74"/>
        <v>0.25149700598802394</v>
      </c>
      <c r="H4787" s="12" t="s">
        <v>6674</v>
      </c>
      <c r="I4787" s="12" t="s">
        <v>31153</v>
      </c>
      <c r="J4787" s="25" t="s">
        <v>60</v>
      </c>
    </row>
    <row r="4788" spans="2:10" ht="12.75">
      <c r="B4788" s="45" t="s">
        <v>3141</v>
      </c>
      <c r="C4788" s="8" t="s">
        <v>3140</v>
      </c>
      <c r="D4788" s="54" t="s">
        <v>3142</v>
      </c>
      <c r="E4788" s="70">
        <v>42490</v>
      </c>
      <c r="F4788" s="26">
        <v>33990</v>
      </c>
      <c r="G4788" s="12">
        <f t="shared" si="74"/>
        <v>0.25007355104442475</v>
      </c>
      <c r="H4788" s="12" t="s">
        <v>3145</v>
      </c>
      <c r="I4788" s="12" t="s">
        <v>31154</v>
      </c>
      <c r="J4788" s="25" t="s">
        <v>60</v>
      </c>
    </row>
    <row r="4789" spans="2:10" ht="12.75">
      <c r="B4789" s="45" t="s">
        <v>8110</v>
      </c>
      <c r="C4789" s="8" t="s">
        <v>8109</v>
      </c>
      <c r="D4789" s="54" t="s">
        <v>8111</v>
      </c>
      <c r="E4789" s="70">
        <v>42490</v>
      </c>
      <c r="F4789" s="26">
        <v>33990</v>
      </c>
      <c r="G4789" s="12">
        <f t="shared" si="74"/>
        <v>0.25007355104442475</v>
      </c>
      <c r="H4789" s="12" t="s">
        <v>8107</v>
      </c>
      <c r="I4789" s="12" t="s">
        <v>31155</v>
      </c>
      <c r="J4789" s="25" t="s">
        <v>60</v>
      </c>
    </row>
    <row r="4790" spans="2:10" ht="12.75">
      <c r="B4790" s="45" t="s">
        <v>8115</v>
      </c>
      <c r="C4790" s="8" t="s">
        <v>8109</v>
      </c>
      <c r="D4790" s="54" t="s">
        <v>8116</v>
      </c>
      <c r="E4790" s="70">
        <v>42490</v>
      </c>
      <c r="F4790" s="26">
        <v>33990</v>
      </c>
      <c r="G4790" s="12">
        <f t="shared" si="74"/>
        <v>0.25007355104442475</v>
      </c>
      <c r="H4790" s="12" t="s">
        <v>8107</v>
      </c>
      <c r="I4790" s="12" t="s">
        <v>31156</v>
      </c>
      <c r="J4790" s="25" t="s">
        <v>60</v>
      </c>
    </row>
    <row r="4791" spans="2:10" ht="12.75">
      <c r="B4791" s="45" t="s">
        <v>8121</v>
      </c>
      <c r="C4791" s="8" t="s">
        <v>8120</v>
      </c>
      <c r="D4791" s="54" t="s">
        <v>8122</v>
      </c>
      <c r="E4791" s="70">
        <v>42490</v>
      </c>
      <c r="F4791" s="26">
        <v>33990</v>
      </c>
      <c r="G4791" s="12">
        <f t="shared" si="74"/>
        <v>0.25007355104442475</v>
      </c>
      <c r="H4791" s="12" t="s">
        <v>8125</v>
      </c>
      <c r="I4791" s="12" t="s">
        <v>31157</v>
      </c>
      <c r="J4791" s="25" t="s">
        <v>60</v>
      </c>
    </row>
    <row r="4792" spans="2:10" ht="12.75">
      <c r="B4792" s="45" t="s">
        <v>8127</v>
      </c>
      <c r="C4792" s="8" t="s">
        <v>8120</v>
      </c>
      <c r="D4792" s="54" t="s">
        <v>8128</v>
      </c>
      <c r="E4792" s="70">
        <v>42490</v>
      </c>
      <c r="F4792" s="26">
        <v>33990</v>
      </c>
      <c r="G4792" s="12">
        <f t="shared" si="74"/>
        <v>0.25007355104442475</v>
      </c>
      <c r="H4792" s="12" t="s">
        <v>8125</v>
      </c>
      <c r="I4792" s="12" t="s">
        <v>31158</v>
      </c>
      <c r="J4792" s="25" t="s">
        <v>60</v>
      </c>
    </row>
    <row r="4793" spans="2:10" ht="12.75">
      <c r="B4793" s="45" t="s">
        <v>8153</v>
      </c>
      <c r="C4793" s="8" t="s">
        <v>8152</v>
      </c>
      <c r="D4793" s="54" t="s">
        <v>8154</v>
      </c>
      <c r="E4793" s="70">
        <v>42490</v>
      </c>
      <c r="F4793" s="26">
        <v>33990</v>
      </c>
      <c r="G4793" s="12">
        <f t="shared" si="74"/>
        <v>0.25007355104442475</v>
      </c>
      <c r="H4793" s="12" t="s">
        <v>8150</v>
      </c>
      <c r="I4793" s="12" t="s">
        <v>31159</v>
      </c>
      <c r="J4793" s="25" t="s">
        <v>60</v>
      </c>
    </row>
    <row r="4794" spans="2:10" ht="12.75">
      <c r="B4794" s="45" t="s">
        <v>2488</v>
      </c>
      <c r="C4794" s="8" t="s">
        <v>2487</v>
      </c>
      <c r="D4794" s="54" t="s">
        <v>2489</v>
      </c>
      <c r="E4794" s="70">
        <v>42990</v>
      </c>
      <c r="F4794" s="26">
        <v>34490</v>
      </c>
      <c r="G4794" s="12">
        <f t="shared" si="74"/>
        <v>0.24644824586836767</v>
      </c>
      <c r="H4794" s="12" t="s">
        <v>2492</v>
      </c>
      <c r="I4794" s="12" t="s">
        <v>31160</v>
      </c>
      <c r="J4794" s="25" t="s">
        <v>60</v>
      </c>
    </row>
    <row r="4795" spans="2:10" ht="12.75">
      <c r="B4795" s="45" t="s">
        <v>8444</v>
      </c>
      <c r="C4795" s="8" t="s">
        <v>8443</v>
      </c>
      <c r="D4795" s="54" t="s">
        <v>8445</v>
      </c>
      <c r="E4795" s="70">
        <v>42990</v>
      </c>
      <c r="F4795" s="26">
        <v>34490</v>
      </c>
      <c r="G4795" s="12">
        <f t="shared" si="74"/>
        <v>0.24644824586836767</v>
      </c>
      <c r="H4795" s="12" t="s">
        <v>8448</v>
      </c>
      <c r="I4795" s="12" t="s">
        <v>31161</v>
      </c>
      <c r="J4795" s="25" t="s">
        <v>60</v>
      </c>
    </row>
    <row r="4796" spans="2:10" ht="12.75">
      <c r="B4796" s="72" t="s">
        <v>22331</v>
      </c>
      <c r="C4796" s="8" t="s">
        <v>26917</v>
      </c>
      <c r="D4796" s="54" t="s">
        <v>22332</v>
      </c>
      <c r="E4796" s="70">
        <v>43500</v>
      </c>
      <c r="F4796" s="26">
        <v>34781</v>
      </c>
      <c r="G4796" s="12">
        <f t="shared" si="74"/>
        <v>0.25068284408153874</v>
      </c>
      <c r="H4796" s="12" t="s">
        <v>31639</v>
      </c>
      <c r="I4796" s="12" t="s">
        <v>31162</v>
      </c>
      <c r="J4796" s="25" t="s">
        <v>60</v>
      </c>
    </row>
    <row r="4797" spans="2:10" ht="12.75">
      <c r="B4797" s="46" t="s">
        <v>6961</v>
      </c>
      <c r="C4797" s="8" t="s">
        <v>6960</v>
      </c>
      <c r="D4797" s="54" t="s">
        <v>6962</v>
      </c>
      <c r="E4797" s="70">
        <v>43600</v>
      </c>
      <c r="F4797" s="26">
        <v>34900</v>
      </c>
      <c r="G4797" s="12">
        <f t="shared" si="74"/>
        <v>0.24928366762177645</v>
      </c>
      <c r="H4797" s="12" t="s">
        <v>6964</v>
      </c>
      <c r="I4797" s="12" t="s">
        <v>31163</v>
      </c>
      <c r="J4797" s="25" t="s">
        <v>60</v>
      </c>
    </row>
    <row r="4798" spans="2:10" ht="12.75">
      <c r="B4798" s="45" t="s">
        <v>5547</v>
      </c>
      <c r="C4798" s="8" t="s">
        <v>5546</v>
      </c>
      <c r="D4798" s="54" t="s">
        <v>5548</v>
      </c>
      <c r="E4798" s="70">
        <v>43800</v>
      </c>
      <c r="F4798" s="26">
        <v>35000</v>
      </c>
      <c r="G4798" s="12">
        <f t="shared" si="74"/>
        <v>0.25142857142857133</v>
      </c>
      <c r="H4798" s="12" t="s">
        <v>5449</v>
      </c>
      <c r="I4798" s="12" t="s">
        <v>31164</v>
      </c>
      <c r="J4798" s="25" t="s">
        <v>60</v>
      </c>
    </row>
    <row r="4799" spans="2:10" ht="12.75">
      <c r="B4799" s="46" t="s">
        <v>6796</v>
      </c>
      <c r="C4799" s="8" t="s">
        <v>6795</v>
      </c>
      <c r="D4799" s="54" t="s">
        <v>6797</v>
      </c>
      <c r="E4799" s="70">
        <v>43800</v>
      </c>
      <c r="F4799" s="26">
        <v>35000</v>
      </c>
      <c r="G4799" s="12">
        <f t="shared" si="74"/>
        <v>0.25142857142857133</v>
      </c>
      <c r="H4799" s="12" t="s">
        <v>6799</v>
      </c>
      <c r="I4799" s="12" t="s">
        <v>31165</v>
      </c>
      <c r="J4799" s="25" t="s">
        <v>60</v>
      </c>
    </row>
    <row r="4800" spans="2:10" ht="12.75">
      <c r="B4800" s="72" t="s">
        <v>9153</v>
      </c>
      <c r="C4800" s="8" t="s">
        <v>24534</v>
      </c>
      <c r="D4800" s="54" t="s">
        <v>9154</v>
      </c>
      <c r="E4800" s="70">
        <v>43800</v>
      </c>
      <c r="F4800" s="26">
        <v>35047</v>
      </c>
      <c r="G4800" s="12">
        <f t="shared" si="74"/>
        <v>0.24975033526407397</v>
      </c>
      <c r="H4800" s="12" t="s">
        <v>60</v>
      </c>
      <c r="I4800" s="12" t="s">
        <v>60</v>
      </c>
      <c r="J4800" s="25" t="s">
        <v>60</v>
      </c>
    </row>
    <row r="4801" spans="2:10" ht="12.75">
      <c r="B4801" s="72" t="s">
        <v>17627</v>
      </c>
      <c r="C4801" s="8" t="s">
        <v>26092</v>
      </c>
      <c r="D4801" s="54" t="s">
        <v>17628</v>
      </c>
      <c r="E4801" s="70">
        <v>44000</v>
      </c>
      <c r="F4801" s="26">
        <v>35179</v>
      </c>
      <c r="G4801" s="12">
        <f t="shared" si="74"/>
        <v>0.25074618380283686</v>
      </c>
      <c r="H4801" s="12" t="s">
        <v>60</v>
      </c>
      <c r="I4801" s="12" t="s">
        <v>31166</v>
      </c>
      <c r="J4801" s="25" t="s">
        <v>60</v>
      </c>
    </row>
    <row r="4802" spans="2:10" ht="12.75">
      <c r="B4802" s="45" t="s">
        <v>124</v>
      </c>
      <c r="C4802" s="8" t="s">
        <v>123</v>
      </c>
      <c r="D4802" s="54" t="s">
        <v>125</v>
      </c>
      <c r="E4802" s="70">
        <v>44490</v>
      </c>
      <c r="F4802" s="26">
        <v>35490</v>
      </c>
      <c r="G4802" s="12">
        <f t="shared" ref="G4802:G4865" si="75">IFERROR(E4802/F4802-1,0)</f>
        <v>0.25359256128486907</v>
      </c>
      <c r="H4802" s="12" t="s">
        <v>115</v>
      </c>
      <c r="I4802" s="12" t="s">
        <v>31167</v>
      </c>
      <c r="J4802" s="25" t="s">
        <v>60</v>
      </c>
    </row>
    <row r="4803" spans="2:10" ht="12.75">
      <c r="B4803" s="45" t="s">
        <v>510</v>
      </c>
      <c r="C4803" s="8" t="s">
        <v>509</v>
      </c>
      <c r="D4803" s="54" t="s">
        <v>511</v>
      </c>
      <c r="E4803" s="70">
        <v>44490</v>
      </c>
      <c r="F4803" s="26">
        <v>35490</v>
      </c>
      <c r="G4803" s="12">
        <f t="shared" si="75"/>
        <v>0.25359256128486907</v>
      </c>
      <c r="H4803" s="12" t="s">
        <v>507</v>
      </c>
      <c r="I4803" s="12" t="s">
        <v>31168</v>
      </c>
      <c r="J4803" s="25" t="s">
        <v>60</v>
      </c>
    </row>
    <row r="4804" spans="2:10" ht="12.75">
      <c r="B4804" s="45" t="s">
        <v>723</v>
      </c>
      <c r="C4804" s="8" t="s">
        <v>722</v>
      </c>
      <c r="D4804" s="54" t="s">
        <v>724</v>
      </c>
      <c r="E4804" s="70">
        <v>44490</v>
      </c>
      <c r="F4804" s="26">
        <v>35490</v>
      </c>
      <c r="G4804" s="12">
        <f t="shared" si="75"/>
        <v>0.25359256128486907</v>
      </c>
      <c r="H4804" s="12" t="s">
        <v>720</v>
      </c>
      <c r="I4804" s="12" t="s">
        <v>31169</v>
      </c>
      <c r="J4804" s="25" t="s">
        <v>60</v>
      </c>
    </row>
    <row r="4805" spans="2:10" ht="12.75">
      <c r="B4805" s="45" t="s">
        <v>1377</v>
      </c>
      <c r="C4805" s="8" t="s">
        <v>1376</v>
      </c>
      <c r="D4805" s="54" t="s">
        <v>1378</v>
      </c>
      <c r="E4805" s="70">
        <v>44490</v>
      </c>
      <c r="F4805" s="26">
        <v>35490</v>
      </c>
      <c r="G4805" s="12">
        <f t="shared" si="75"/>
        <v>0.25359256128486907</v>
      </c>
      <c r="H4805" s="12" t="s">
        <v>1368</v>
      </c>
      <c r="I4805" s="12" t="s">
        <v>31170</v>
      </c>
      <c r="J4805" s="25" t="s">
        <v>60</v>
      </c>
    </row>
    <row r="4806" spans="2:10" ht="12.75">
      <c r="B4806" s="45" t="s">
        <v>1454</v>
      </c>
      <c r="C4806" s="8" t="s">
        <v>1453</v>
      </c>
      <c r="D4806" s="54" t="s">
        <v>1455</v>
      </c>
      <c r="E4806" s="70">
        <v>44490</v>
      </c>
      <c r="F4806" s="26">
        <v>35490</v>
      </c>
      <c r="G4806" s="12">
        <f t="shared" si="75"/>
        <v>0.25359256128486907</v>
      </c>
      <c r="H4806" s="12" t="s">
        <v>1445</v>
      </c>
      <c r="I4806" s="12" t="s">
        <v>31171</v>
      </c>
      <c r="J4806" s="25" t="s">
        <v>60</v>
      </c>
    </row>
    <row r="4807" spans="2:10" ht="12.75">
      <c r="B4807" s="45" t="s">
        <v>2978</v>
      </c>
      <c r="C4807" s="8" t="s">
        <v>2977</v>
      </c>
      <c r="D4807" s="54" t="s">
        <v>2979</v>
      </c>
      <c r="E4807" s="70">
        <v>44490</v>
      </c>
      <c r="F4807" s="26">
        <v>35490</v>
      </c>
      <c r="G4807" s="12">
        <f t="shared" si="75"/>
        <v>0.25359256128486907</v>
      </c>
      <c r="H4807" s="12" t="s">
        <v>2982</v>
      </c>
      <c r="I4807" s="12" t="s">
        <v>31172</v>
      </c>
      <c r="J4807" s="25" t="s">
        <v>60</v>
      </c>
    </row>
    <row r="4808" spans="2:10" ht="12.75">
      <c r="B4808" s="45" t="s">
        <v>3101</v>
      </c>
      <c r="C4808" s="8" t="s">
        <v>3100</v>
      </c>
      <c r="D4808" s="54" t="s">
        <v>3102</v>
      </c>
      <c r="E4808" s="70">
        <v>44490</v>
      </c>
      <c r="F4808" s="26">
        <v>35490</v>
      </c>
      <c r="G4808" s="12">
        <f t="shared" si="75"/>
        <v>0.25359256128486907</v>
      </c>
      <c r="H4808" s="12" t="s">
        <v>3105</v>
      </c>
      <c r="I4808" s="12" t="s">
        <v>31173</v>
      </c>
      <c r="J4808" s="25" t="s">
        <v>60</v>
      </c>
    </row>
    <row r="4809" spans="2:10" ht="12.75">
      <c r="B4809" s="45" t="s">
        <v>7972</v>
      </c>
      <c r="C4809" s="8" t="s">
        <v>7971</v>
      </c>
      <c r="D4809" s="54" t="s">
        <v>7973</v>
      </c>
      <c r="E4809" s="70">
        <v>44490</v>
      </c>
      <c r="F4809" s="26">
        <v>35490</v>
      </c>
      <c r="G4809" s="12">
        <f t="shared" si="75"/>
        <v>0.25359256128486907</v>
      </c>
      <c r="H4809" s="12" t="s">
        <v>7976</v>
      </c>
      <c r="I4809" s="12" t="s">
        <v>31174</v>
      </c>
      <c r="J4809" s="25" t="s">
        <v>60</v>
      </c>
    </row>
    <row r="4810" spans="2:10" ht="12.75">
      <c r="B4810" s="45" t="s">
        <v>955</v>
      </c>
      <c r="C4810" s="8" t="s">
        <v>954</v>
      </c>
      <c r="D4810" s="54" t="s">
        <v>956</v>
      </c>
      <c r="E4810" s="70">
        <v>43990</v>
      </c>
      <c r="F4810" s="26">
        <v>34990</v>
      </c>
      <c r="G4810" s="12">
        <f t="shared" si="75"/>
        <v>0.25721634752786504</v>
      </c>
      <c r="H4810" s="12" t="s">
        <v>952</v>
      </c>
      <c r="I4810" s="12" t="s">
        <v>31175</v>
      </c>
      <c r="J4810" s="25" t="s">
        <v>60</v>
      </c>
    </row>
    <row r="4811" spans="2:10" ht="12.75">
      <c r="B4811" s="45" t="s">
        <v>1651</v>
      </c>
      <c r="C4811" s="8" t="s">
        <v>1650</v>
      </c>
      <c r="D4811" s="54" t="s">
        <v>1652</v>
      </c>
      <c r="E4811" s="70">
        <v>43990</v>
      </c>
      <c r="F4811" s="26">
        <v>34990</v>
      </c>
      <c r="G4811" s="12">
        <f t="shared" si="75"/>
        <v>0.25721634752786504</v>
      </c>
      <c r="H4811" s="12" t="s">
        <v>1655</v>
      </c>
      <c r="I4811" s="12" t="s">
        <v>31176</v>
      </c>
      <c r="J4811" s="25" t="s">
        <v>60</v>
      </c>
    </row>
    <row r="4812" spans="2:10" ht="12.75">
      <c r="B4812" s="45" t="s">
        <v>2003</v>
      </c>
      <c r="C4812" s="8" t="s">
        <v>2002</v>
      </c>
      <c r="D4812" s="54" t="s">
        <v>2004</v>
      </c>
      <c r="E4812" s="70">
        <v>43990</v>
      </c>
      <c r="F4812" s="26">
        <v>34990</v>
      </c>
      <c r="G4812" s="12">
        <f t="shared" si="75"/>
        <v>0.25721634752786504</v>
      </c>
      <c r="H4812" s="12" t="s">
        <v>32112</v>
      </c>
      <c r="I4812" s="12" t="s">
        <v>31177</v>
      </c>
      <c r="J4812" s="25" t="s">
        <v>60</v>
      </c>
    </row>
    <row r="4813" spans="2:10" ht="12.75">
      <c r="B4813" s="45" t="s">
        <v>2297</v>
      </c>
      <c r="C4813" s="8" t="s">
        <v>2296</v>
      </c>
      <c r="D4813" s="54" t="s">
        <v>2298</v>
      </c>
      <c r="E4813" s="70">
        <v>43990</v>
      </c>
      <c r="F4813" s="26">
        <v>34990</v>
      </c>
      <c r="G4813" s="12">
        <f t="shared" si="75"/>
        <v>0.25721634752786504</v>
      </c>
      <c r="H4813" s="12" t="s">
        <v>2301</v>
      </c>
      <c r="I4813" s="12" t="s">
        <v>31178</v>
      </c>
      <c r="J4813" s="25" t="s">
        <v>60</v>
      </c>
    </row>
    <row r="4814" spans="2:10" ht="12.75">
      <c r="B4814" s="45" t="s">
        <v>2507</v>
      </c>
      <c r="C4814" s="8" t="s">
        <v>2506</v>
      </c>
      <c r="D4814" s="54" t="s">
        <v>2508</v>
      </c>
      <c r="E4814" s="70">
        <v>43990</v>
      </c>
      <c r="F4814" s="26">
        <v>34990</v>
      </c>
      <c r="G4814" s="12">
        <f t="shared" si="75"/>
        <v>0.25721634752786504</v>
      </c>
      <c r="H4814" s="12" t="s">
        <v>2511</v>
      </c>
      <c r="I4814" s="12" t="s">
        <v>31179</v>
      </c>
      <c r="J4814" s="25" t="s">
        <v>60</v>
      </c>
    </row>
    <row r="4815" spans="2:10" ht="12.75">
      <c r="B4815" s="45" t="s">
        <v>3389</v>
      </c>
      <c r="C4815" s="8" t="s">
        <v>3388</v>
      </c>
      <c r="D4815" s="54" t="s">
        <v>3390</v>
      </c>
      <c r="E4815" s="70">
        <v>43990</v>
      </c>
      <c r="F4815" s="26">
        <v>34990</v>
      </c>
      <c r="G4815" s="12">
        <f t="shared" si="75"/>
        <v>0.25721634752786504</v>
      </c>
      <c r="H4815" s="12" t="s">
        <v>3393</v>
      </c>
      <c r="I4815" s="12" t="s">
        <v>31180</v>
      </c>
      <c r="J4815" s="25" t="s">
        <v>60</v>
      </c>
    </row>
    <row r="4816" spans="2:10" ht="12.75">
      <c r="B4816" s="46" t="s">
        <v>3703</v>
      </c>
      <c r="C4816" s="8" t="s">
        <v>3702</v>
      </c>
      <c r="D4816" s="54" t="s">
        <v>3704</v>
      </c>
      <c r="E4816" s="70">
        <v>43990</v>
      </c>
      <c r="F4816" s="26">
        <v>34990</v>
      </c>
      <c r="G4816" s="12">
        <f t="shared" si="75"/>
        <v>0.25721634752786504</v>
      </c>
      <c r="H4816" s="12" t="s">
        <v>3700</v>
      </c>
      <c r="I4816" s="12" t="s">
        <v>31181</v>
      </c>
      <c r="J4816" s="25" t="s">
        <v>60</v>
      </c>
    </row>
    <row r="4817" spans="2:10" ht="12.75">
      <c r="B4817" s="45" t="s">
        <v>7705</v>
      </c>
      <c r="C4817" s="8" t="s">
        <v>7704</v>
      </c>
      <c r="D4817" s="54" t="s">
        <v>7706</v>
      </c>
      <c r="E4817" s="70">
        <v>43990</v>
      </c>
      <c r="F4817" s="26">
        <v>34990</v>
      </c>
      <c r="G4817" s="12">
        <f t="shared" si="75"/>
        <v>0.25721634752786504</v>
      </c>
      <c r="H4817" s="12" t="s">
        <v>7709</v>
      </c>
      <c r="I4817" s="12" t="s">
        <v>31182</v>
      </c>
      <c r="J4817" s="25" t="s">
        <v>60</v>
      </c>
    </row>
    <row r="4818" spans="2:10" ht="12.75">
      <c r="B4818" s="45" t="s">
        <v>8072</v>
      </c>
      <c r="C4818" s="8" t="s">
        <v>8071</v>
      </c>
      <c r="D4818" s="54" t="s">
        <v>8073</v>
      </c>
      <c r="E4818" s="70">
        <v>43990</v>
      </c>
      <c r="F4818" s="26">
        <v>34990</v>
      </c>
      <c r="G4818" s="12">
        <f t="shared" si="75"/>
        <v>0.25721634752786504</v>
      </c>
      <c r="H4818" s="12" t="s">
        <v>8076</v>
      </c>
      <c r="I4818" s="12" t="s">
        <v>31183</v>
      </c>
      <c r="J4818" s="25" t="s">
        <v>60</v>
      </c>
    </row>
    <row r="4819" spans="2:10" ht="12.75">
      <c r="B4819" s="45" t="s">
        <v>8078</v>
      </c>
      <c r="C4819" s="8" t="s">
        <v>8071</v>
      </c>
      <c r="D4819" s="54" t="s">
        <v>8079</v>
      </c>
      <c r="E4819" s="70">
        <v>43990</v>
      </c>
      <c r="F4819" s="26">
        <v>34990</v>
      </c>
      <c r="G4819" s="12">
        <f t="shared" si="75"/>
        <v>0.25721634752786504</v>
      </c>
      <c r="H4819" s="12" t="s">
        <v>8076</v>
      </c>
      <c r="I4819" s="12" t="s">
        <v>31184</v>
      </c>
      <c r="J4819" s="25" t="s">
        <v>60</v>
      </c>
    </row>
    <row r="4820" spans="2:10" ht="12.75">
      <c r="B4820" s="45" t="s">
        <v>8103</v>
      </c>
      <c r="C4820" s="8" t="s">
        <v>8102</v>
      </c>
      <c r="D4820" s="54" t="s">
        <v>8104</v>
      </c>
      <c r="E4820" s="70">
        <v>43990</v>
      </c>
      <c r="F4820" s="26">
        <v>34990</v>
      </c>
      <c r="G4820" s="12">
        <f t="shared" si="75"/>
        <v>0.25721634752786504</v>
      </c>
      <c r="H4820" s="12" t="s">
        <v>8107</v>
      </c>
      <c r="I4820" s="12" t="s">
        <v>31185</v>
      </c>
      <c r="J4820" s="25" t="s">
        <v>60</v>
      </c>
    </row>
    <row r="4821" spans="2:10" ht="12.75">
      <c r="B4821" s="45" t="s">
        <v>8563</v>
      </c>
      <c r="C4821" s="8" t="s">
        <v>8562</v>
      </c>
      <c r="D4821" s="54" t="s">
        <v>8564</v>
      </c>
      <c r="E4821" s="70">
        <v>43990</v>
      </c>
      <c r="F4821" s="26">
        <v>34990</v>
      </c>
      <c r="G4821" s="12">
        <f t="shared" si="75"/>
        <v>0.25721634752786504</v>
      </c>
      <c r="H4821" s="12" t="s">
        <v>60</v>
      </c>
      <c r="I4821" s="12" t="s">
        <v>31186</v>
      </c>
      <c r="J4821" s="25" t="s">
        <v>60</v>
      </c>
    </row>
    <row r="4822" spans="2:10" ht="12.75">
      <c r="B4822" s="45" t="s">
        <v>8596</v>
      </c>
      <c r="C4822" s="8" t="s">
        <v>8595</v>
      </c>
      <c r="D4822" s="54" t="s">
        <v>8597</v>
      </c>
      <c r="E4822" s="70">
        <v>44000</v>
      </c>
      <c r="F4822" s="26">
        <v>35000</v>
      </c>
      <c r="G4822" s="12">
        <f t="shared" si="75"/>
        <v>0.25714285714285712</v>
      </c>
      <c r="H4822" s="12" t="s">
        <v>60</v>
      </c>
      <c r="I4822" s="12" t="s">
        <v>60</v>
      </c>
      <c r="J4822" s="25" t="s">
        <v>60</v>
      </c>
    </row>
    <row r="4823" spans="2:10" ht="12.75">
      <c r="B4823" s="72" t="s">
        <v>19230</v>
      </c>
      <c r="C4823" s="8" t="s">
        <v>60</v>
      </c>
      <c r="D4823" s="54" t="s">
        <v>19231</v>
      </c>
      <c r="E4823" s="70">
        <v>44400</v>
      </c>
      <c r="F4823" s="26">
        <v>35487</v>
      </c>
      <c r="G4823" s="12">
        <f t="shared" si="75"/>
        <v>0.25116239749767511</v>
      </c>
      <c r="H4823" s="12" t="s">
        <v>31872</v>
      </c>
      <c r="I4823" s="12" t="s">
        <v>31187</v>
      </c>
      <c r="J4823" s="25" t="s">
        <v>60</v>
      </c>
    </row>
    <row r="4824" spans="2:10" ht="12.75">
      <c r="B4824" s="72" t="s">
        <v>9157</v>
      </c>
      <c r="C4824" s="8" t="s">
        <v>24535</v>
      </c>
      <c r="D4824" s="54" t="s">
        <v>9158</v>
      </c>
      <c r="E4824" s="70">
        <v>44400</v>
      </c>
      <c r="F4824" s="26">
        <v>35544</v>
      </c>
      <c r="G4824" s="12">
        <f t="shared" si="75"/>
        <v>0.24915597569210002</v>
      </c>
      <c r="H4824" s="12" t="s">
        <v>60</v>
      </c>
      <c r="I4824" s="12" t="s">
        <v>60</v>
      </c>
      <c r="J4824" s="25" t="s">
        <v>60</v>
      </c>
    </row>
    <row r="4825" spans="2:10" ht="12.75">
      <c r="B4825" s="45" t="s">
        <v>5512</v>
      </c>
      <c r="C4825" s="8" t="s">
        <v>5511</v>
      </c>
      <c r="D4825" s="54" t="s">
        <v>5513</v>
      </c>
      <c r="E4825" s="70">
        <v>44800</v>
      </c>
      <c r="F4825" s="26">
        <v>35800</v>
      </c>
      <c r="G4825" s="12">
        <f t="shared" si="75"/>
        <v>0.25139664804469275</v>
      </c>
      <c r="H4825" s="12" t="s">
        <v>5449</v>
      </c>
      <c r="I4825" s="12" t="s">
        <v>31188</v>
      </c>
      <c r="J4825" s="25" t="s">
        <v>60</v>
      </c>
    </row>
    <row r="4826" spans="2:10" ht="12.75">
      <c r="B4826" s="45" t="s">
        <v>192</v>
      </c>
      <c r="C4826" s="8" t="s">
        <v>191</v>
      </c>
      <c r="D4826" s="54" t="s">
        <v>193</v>
      </c>
      <c r="E4826" s="70">
        <v>44990</v>
      </c>
      <c r="F4826" s="26">
        <v>35990</v>
      </c>
      <c r="G4826" s="12">
        <f t="shared" si="75"/>
        <v>0.25006946373992767</v>
      </c>
      <c r="H4826" s="12" t="s">
        <v>177</v>
      </c>
      <c r="I4826" s="12" t="s">
        <v>31189</v>
      </c>
      <c r="J4826" s="25" t="s">
        <v>60</v>
      </c>
    </row>
    <row r="4827" spans="2:10" ht="12.75">
      <c r="B4827" s="45" t="s">
        <v>635</v>
      </c>
      <c r="C4827" s="8" t="s">
        <v>634</v>
      </c>
      <c r="D4827" s="54" t="s">
        <v>636</v>
      </c>
      <c r="E4827" s="70">
        <v>44990</v>
      </c>
      <c r="F4827" s="26">
        <v>35990</v>
      </c>
      <c r="G4827" s="12">
        <f t="shared" si="75"/>
        <v>0.25006946373992767</v>
      </c>
      <c r="H4827" s="12" t="s">
        <v>626</v>
      </c>
      <c r="I4827" s="12" t="s">
        <v>31190</v>
      </c>
      <c r="J4827" s="25" t="s">
        <v>60</v>
      </c>
    </row>
    <row r="4828" spans="2:10" ht="12.75">
      <c r="B4828" s="45" t="s">
        <v>1585</v>
      </c>
      <c r="C4828" s="8" t="s">
        <v>1584</v>
      </c>
      <c r="D4828" s="54" t="s">
        <v>1586</v>
      </c>
      <c r="E4828" s="70">
        <v>44990</v>
      </c>
      <c r="F4828" s="26">
        <v>35990</v>
      </c>
      <c r="G4828" s="12">
        <f t="shared" si="75"/>
        <v>0.25006946373992767</v>
      </c>
      <c r="H4828" s="12" t="s">
        <v>1582</v>
      </c>
      <c r="I4828" s="12" t="s">
        <v>31191</v>
      </c>
      <c r="J4828" s="25" t="s">
        <v>60</v>
      </c>
    </row>
    <row r="4829" spans="2:10" ht="12.75">
      <c r="B4829" s="45" t="s">
        <v>1638</v>
      </c>
      <c r="C4829" s="8" t="s">
        <v>1637</v>
      </c>
      <c r="D4829" s="54" t="s">
        <v>1639</v>
      </c>
      <c r="E4829" s="70">
        <v>44990</v>
      </c>
      <c r="F4829" s="26">
        <v>35990</v>
      </c>
      <c r="G4829" s="12">
        <f t="shared" si="75"/>
        <v>0.25006946373992767</v>
      </c>
      <c r="H4829" s="12" t="s">
        <v>1642</v>
      </c>
      <c r="I4829" s="12" t="s">
        <v>31192</v>
      </c>
      <c r="J4829" s="25" t="s">
        <v>60</v>
      </c>
    </row>
    <row r="4830" spans="2:10" ht="12.75">
      <c r="B4830" s="45" t="s">
        <v>2026</v>
      </c>
      <c r="C4830" s="8" t="s">
        <v>2025</v>
      </c>
      <c r="D4830" s="54" t="s">
        <v>2027</v>
      </c>
      <c r="E4830" s="70">
        <v>44990</v>
      </c>
      <c r="F4830" s="26">
        <v>35990</v>
      </c>
      <c r="G4830" s="12">
        <f t="shared" si="75"/>
        <v>0.25006946373992767</v>
      </c>
      <c r="H4830" s="12" t="s">
        <v>32113</v>
      </c>
      <c r="I4830" s="12" t="s">
        <v>31193</v>
      </c>
      <c r="J4830" s="25" t="s">
        <v>60</v>
      </c>
    </row>
    <row r="4831" spans="2:10" ht="12.75">
      <c r="B4831" s="45" t="s">
        <v>3155</v>
      </c>
      <c r="C4831" s="8" t="s">
        <v>3154</v>
      </c>
      <c r="D4831" s="54" t="s">
        <v>3156</v>
      </c>
      <c r="E4831" s="70">
        <v>44990</v>
      </c>
      <c r="F4831" s="26">
        <v>35990</v>
      </c>
      <c r="G4831" s="12">
        <f t="shared" si="75"/>
        <v>0.25006946373992767</v>
      </c>
      <c r="H4831" s="12" t="s">
        <v>3159</v>
      </c>
      <c r="I4831" s="12" t="s">
        <v>31194</v>
      </c>
      <c r="J4831" s="25" t="s">
        <v>60</v>
      </c>
    </row>
    <row r="4832" spans="2:10" ht="12.75">
      <c r="B4832" s="45" t="s">
        <v>3162</v>
      </c>
      <c r="C4832" s="8" t="s">
        <v>3161</v>
      </c>
      <c r="D4832" s="54" t="s">
        <v>3163</v>
      </c>
      <c r="E4832" s="70">
        <v>44990</v>
      </c>
      <c r="F4832" s="26">
        <v>35990</v>
      </c>
      <c r="G4832" s="12">
        <f t="shared" si="75"/>
        <v>0.25006946373992767</v>
      </c>
      <c r="H4832" s="12" t="s">
        <v>3166</v>
      </c>
      <c r="I4832" s="12" t="s">
        <v>31195</v>
      </c>
      <c r="J4832" s="25" t="s">
        <v>60</v>
      </c>
    </row>
    <row r="4833" spans="2:10" ht="12.75">
      <c r="B4833" s="46" t="s">
        <v>3730</v>
      </c>
      <c r="C4833" s="8" t="s">
        <v>3729</v>
      </c>
      <c r="D4833" s="54" t="s">
        <v>3731</v>
      </c>
      <c r="E4833" s="70">
        <v>44990</v>
      </c>
      <c r="F4833" s="26">
        <v>35990</v>
      </c>
      <c r="G4833" s="12">
        <f t="shared" si="75"/>
        <v>0.25006946373992767</v>
      </c>
      <c r="H4833" s="12" t="s">
        <v>60</v>
      </c>
      <c r="I4833" s="12" t="s">
        <v>31196</v>
      </c>
      <c r="J4833" s="25" t="s">
        <v>60</v>
      </c>
    </row>
    <row r="4834" spans="2:10" ht="12.75">
      <c r="B4834" s="45" t="s">
        <v>7712</v>
      </c>
      <c r="C4834" s="8" t="s">
        <v>7711</v>
      </c>
      <c r="D4834" s="54" t="s">
        <v>7713</v>
      </c>
      <c r="E4834" s="70">
        <v>44990</v>
      </c>
      <c r="F4834" s="26">
        <v>35990</v>
      </c>
      <c r="G4834" s="12">
        <f t="shared" si="75"/>
        <v>0.25006946373992767</v>
      </c>
      <c r="H4834" s="12" t="s">
        <v>7709</v>
      </c>
      <c r="I4834" s="12" t="s">
        <v>31197</v>
      </c>
      <c r="J4834" s="25" t="s">
        <v>60</v>
      </c>
    </row>
    <row r="4835" spans="2:10" ht="12.75">
      <c r="B4835" s="45" t="s">
        <v>7930</v>
      </c>
      <c r="C4835" s="8" t="s">
        <v>7929</v>
      </c>
      <c r="D4835" s="54" t="s">
        <v>7931</v>
      </c>
      <c r="E4835" s="70">
        <v>44990</v>
      </c>
      <c r="F4835" s="26">
        <v>35990</v>
      </c>
      <c r="G4835" s="12">
        <f t="shared" si="75"/>
        <v>0.25006946373992767</v>
      </c>
      <c r="H4835" s="12" t="s">
        <v>7934</v>
      </c>
      <c r="I4835" s="12" t="s">
        <v>31198</v>
      </c>
      <c r="J4835" s="25" t="s">
        <v>60</v>
      </c>
    </row>
    <row r="4836" spans="2:10" ht="12.75">
      <c r="B4836" s="45" t="s">
        <v>5035</v>
      </c>
      <c r="C4836" s="8" t="s">
        <v>5034</v>
      </c>
      <c r="D4836" s="54" t="s">
        <v>5036</v>
      </c>
      <c r="E4836" s="70">
        <v>45100</v>
      </c>
      <c r="F4836" s="26">
        <v>36100</v>
      </c>
      <c r="G4836" s="12">
        <f t="shared" si="75"/>
        <v>0.24930747922437679</v>
      </c>
      <c r="H4836" s="12" t="s">
        <v>5010</v>
      </c>
      <c r="I4836" s="12" t="s">
        <v>31199</v>
      </c>
      <c r="J4836" s="25" t="s">
        <v>60</v>
      </c>
    </row>
    <row r="4837" spans="2:10" ht="12.75">
      <c r="B4837" s="72" t="s">
        <v>15105</v>
      </c>
      <c r="C4837" s="8" t="s">
        <v>25489</v>
      </c>
      <c r="D4837" s="54" t="s">
        <v>15106</v>
      </c>
      <c r="E4837" s="70">
        <v>45300</v>
      </c>
      <c r="F4837" s="26">
        <v>36262</v>
      </c>
      <c r="G4837" s="12">
        <f t="shared" si="75"/>
        <v>0.24924163035684743</v>
      </c>
      <c r="H4837" s="12" t="s">
        <v>32092</v>
      </c>
      <c r="I4837" s="12" t="s">
        <v>31200</v>
      </c>
      <c r="J4837" s="25" t="s">
        <v>60</v>
      </c>
    </row>
    <row r="4838" spans="2:10" ht="12.75">
      <c r="B4838" s="72" t="s">
        <v>15109</v>
      </c>
      <c r="C4838" s="8" t="s">
        <v>25490</v>
      </c>
      <c r="D4838" s="54" t="s">
        <v>15110</v>
      </c>
      <c r="E4838" s="70">
        <v>45400</v>
      </c>
      <c r="F4838" s="26">
        <v>36345</v>
      </c>
      <c r="G4838" s="12">
        <f t="shared" si="75"/>
        <v>0.24914018434447649</v>
      </c>
      <c r="H4838" s="12" t="s">
        <v>32092</v>
      </c>
      <c r="I4838" s="12" t="s">
        <v>31201</v>
      </c>
      <c r="J4838" s="25" t="s">
        <v>60</v>
      </c>
    </row>
    <row r="4839" spans="2:10" ht="12.75">
      <c r="B4839" s="45" t="s">
        <v>106</v>
      </c>
      <c r="C4839" s="8" t="s">
        <v>105</v>
      </c>
      <c r="D4839" s="54" t="s">
        <v>107</v>
      </c>
      <c r="E4839" s="70">
        <v>45990</v>
      </c>
      <c r="F4839" s="26">
        <v>36490</v>
      </c>
      <c r="G4839" s="12">
        <f t="shared" si="75"/>
        <v>0.26034530008221424</v>
      </c>
      <c r="H4839" s="12" t="s">
        <v>91</v>
      </c>
      <c r="I4839" s="12" t="s">
        <v>31202</v>
      </c>
      <c r="J4839" s="25" t="s">
        <v>60</v>
      </c>
    </row>
    <row r="4840" spans="2:10" ht="12.75">
      <c r="B4840" s="45" t="s">
        <v>696</v>
      </c>
      <c r="C4840" s="8" t="s">
        <v>695</v>
      </c>
      <c r="D4840" s="54" t="s">
        <v>697</v>
      </c>
      <c r="E4840" s="70">
        <v>45990</v>
      </c>
      <c r="F4840" s="26">
        <v>36490</v>
      </c>
      <c r="G4840" s="12">
        <f t="shared" si="75"/>
        <v>0.26034530008221424</v>
      </c>
      <c r="H4840" s="12" t="s">
        <v>693</v>
      </c>
      <c r="I4840" s="12" t="s">
        <v>31203</v>
      </c>
      <c r="J4840" s="25" t="s">
        <v>60</v>
      </c>
    </row>
    <row r="4841" spans="2:10" ht="12.75">
      <c r="B4841" s="45" t="s">
        <v>1486</v>
      </c>
      <c r="C4841" s="8" t="s">
        <v>1485</v>
      </c>
      <c r="D4841" s="54" t="s">
        <v>1487</v>
      </c>
      <c r="E4841" s="70">
        <v>45990</v>
      </c>
      <c r="F4841" s="26">
        <v>36490</v>
      </c>
      <c r="G4841" s="12">
        <f t="shared" si="75"/>
        <v>0.26034530008221424</v>
      </c>
      <c r="H4841" s="12" t="s">
        <v>1477</v>
      </c>
      <c r="I4841" s="12" t="s">
        <v>31204</v>
      </c>
      <c r="J4841" s="25" t="s">
        <v>60</v>
      </c>
    </row>
    <row r="4842" spans="2:10" ht="12.75">
      <c r="B4842" s="45" t="s">
        <v>3121</v>
      </c>
      <c r="C4842" s="8" t="s">
        <v>3120</v>
      </c>
      <c r="D4842" s="54" t="s">
        <v>3122</v>
      </c>
      <c r="E4842" s="70">
        <v>45990</v>
      </c>
      <c r="F4842" s="26">
        <v>36490</v>
      </c>
      <c r="G4842" s="12">
        <f t="shared" si="75"/>
        <v>0.26034530008221424</v>
      </c>
      <c r="H4842" s="12" t="s">
        <v>3112</v>
      </c>
      <c r="I4842" s="12" t="s">
        <v>31205</v>
      </c>
      <c r="J4842" s="25" t="s">
        <v>60</v>
      </c>
    </row>
    <row r="4843" spans="2:10" ht="12.75">
      <c r="B4843" s="45" t="s">
        <v>3380</v>
      </c>
      <c r="C4843" s="8" t="s">
        <v>3379</v>
      </c>
      <c r="D4843" s="54" t="s">
        <v>3381</v>
      </c>
      <c r="E4843" s="70">
        <v>45990</v>
      </c>
      <c r="F4843" s="26">
        <v>36490</v>
      </c>
      <c r="G4843" s="12">
        <f t="shared" si="75"/>
        <v>0.26034530008221424</v>
      </c>
      <c r="H4843" s="12" t="s">
        <v>3384</v>
      </c>
      <c r="I4843" s="12" t="s">
        <v>31206</v>
      </c>
      <c r="J4843" s="25" t="s">
        <v>60</v>
      </c>
    </row>
    <row r="4844" spans="2:10" ht="12.75">
      <c r="B4844" s="45" t="s">
        <v>3928</v>
      </c>
      <c r="C4844" s="8" t="s">
        <v>3927</v>
      </c>
      <c r="D4844" s="54" t="s">
        <v>3929</v>
      </c>
      <c r="E4844" s="70">
        <v>45990</v>
      </c>
      <c r="F4844" s="26">
        <v>36490</v>
      </c>
      <c r="G4844" s="12">
        <f t="shared" si="75"/>
        <v>0.26034530008221424</v>
      </c>
      <c r="H4844" s="12" t="s">
        <v>3932</v>
      </c>
      <c r="I4844" s="12" t="s">
        <v>31207</v>
      </c>
      <c r="J4844" s="25" t="s">
        <v>60</v>
      </c>
    </row>
    <row r="4845" spans="2:10" ht="12.75">
      <c r="B4845" s="45" t="s">
        <v>3941</v>
      </c>
      <c r="C4845" s="8" t="s">
        <v>3940</v>
      </c>
      <c r="D4845" s="54" t="s">
        <v>3942</v>
      </c>
      <c r="E4845" s="70">
        <v>45990</v>
      </c>
      <c r="F4845" s="26">
        <v>36490</v>
      </c>
      <c r="G4845" s="12">
        <f t="shared" si="75"/>
        <v>0.26034530008221424</v>
      </c>
      <c r="H4845" s="12" t="s">
        <v>3945</v>
      </c>
      <c r="I4845" s="12" t="s">
        <v>31208</v>
      </c>
      <c r="J4845" s="25" t="s">
        <v>60</v>
      </c>
    </row>
    <row r="4846" spans="2:10" ht="12.75">
      <c r="B4846" s="45" t="s">
        <v>8238</v>
      </c>
      <c r="C4846" s="8" t="s">
        <v>8237</v>
      </c>
      <c r="D4846" s="54" t="s">
        <v>8239</v>
      </c>
      <c r="E4846" s="70">
        <v>45990</v>
      </c>
      <c r="F4846" s="26">
        <v>36490</v>
      </c>
      <c r="G4846" s="12">
        <f t="shared" si="75"/>
        <v>0.26034530008221424</v>
      </c>
      <c r="H4846" s="12" t="s">
        <v>8242</v>
      </c>
      <c r="I4846" s="12" t="s">
        <v>31209</v>
      </c>
      <c r="J4846" s="25" t="s">
        <v>60</v>
      </c>
    </row>
    <row r="4847" spans="2:10" ht="12.75">
      <c r="B4847" s="72" t="s">
        <v>10030</v>
      </c>
      <c r="C4847" s="8" t="s">
        <v>10032</v>
      </c>
      <c r="D4847" s="54" t="s">
        <v>10031</v>
      </c>
      <c r="E4847" s="70">
        <v>45700</v>
      </c>
      <c r="F4847" s="26">
        <v>36532</v>
      </c>
      <c r="G4847" s="12">
        <f t="shared" si="75"/>
        <v>0.25095806416292565</v>
      </c>
      <c r="H4847" s="12" t="s">
        <v>32114</v>
      </c>
      <c r="I4847" s="12" t="s">
        <v>31210</v>
      </c>
      <c r="J4847" s="25" t="s">
        <v>60</v>
      </c>
    </row>
    <row r="4848" spans="2:10" ht="12.75">
      <c r="B4848" s="72" t="s">
        <v>15113</v>
      </c>
      <c r="C4848" s="8" t="s">
        <v>25491</v>
      </c>
      <c r="D4848" s="54" t="s">
        <v>15114</v>
      </c>
      <c r="E4848" s="70">
        <v>45700</v>
      </c>
      <c r="F4848" s="26">
        <v>36590</v>
      </c>
      <c r="G4848" s="12">
        <f t="shared" si="75"/>
        <v>0.24897512981688985</v>
      </c>
      <c r="H4848" s="12" t="s">
        <v>32092</v>
      </c>
      <c r="I4848" s="12" t="s">
        <v>31211</v>
      </c>
      <c r="J4848" s="25" t="s">
        <v>60</v>
      </c>
    </row>
    <row r="4849" spans="2:10" ht="12.75">
      <c r="B4849" s="45" t="s">
        <v>5632</v>
      </c>
      <c r="C4849" s="8" t="s">
        <v>5631</v>
      </c>
      <c r="D4849" s="54" t="s">
        <v>5633</v>
      </c>
      <c r="E4849" s="70">
        <v>45800</v>
      </c>
      <c r="F4849" s="26">
        <v>36600</v>
      </c>
      <c r="G4849" s="12">
        <f t="shared" si="75"/>
        <v>0.25136612021857929</v>
      </c>
      <c r="H4849" s="12" t="s">
        <v>60</v>
      </c>
      <c r="I4849" s="12" t="s">
        <v>60</v>
      </c>
      <c r="J4849" s="25" t="s">
        <v>60</v>
      </c>
    </row>
    <row r="4850" spans="2:10" ht="12.75">
      <c r="B4850" s="45" t="s">
        <v>5647</v>
      </c>
      <c r="C4850" s="8" t="s">
        <v>5646</v>
      </c>
      <c r="D4850" s="54" t="s">
        <v>5648</v>
      </c>
      <c r="E4850" s="70">
        <v>45800</v>
      </c>
      <c r="F4850" s="26">
        <v>36600</v>
      </c>
      <c r="G4850" s="12">
        <f t="shared" si="75"/>
        <v>0.25136612021857929</v>
      </c>
      <c r="H4850" s="12" t="s">
        <v>60</v>
      </c>
      <c r="I4850" s="12" t="s">
        <v>60</v>
      </c>
      <c r="J4850" s="25" t="s">
        <v>60</v>
      </c>
    </row>
    <row r="4851" spans="2:10" ht="12.75">
      <c r="B4851" s="45" t="s">
        <v>463</v>
      </c>
      <c r="C4851" s="8" t="s">
        <v>462</v>
      </c>
      <c r="D4851" s="54" t="s">
        <v>464</v>
      </c>
      <c r="E4851" s="70">
        <v>45990</v>
      </c>
      <c r="F4851" s="26">
        <v>36990</v>
      </c>
      <c r="G4851" s="12">
        <f t="shared" si="75"/>
        <v>0.24330900243308995</v>
      </c>
      <c r="H4851" s="12" t="s">
        <v>460</v>
      </c>
      <c r="I4851" s="12" t="s">
        <v>31212</v>
      </c>
      <c r="J4851" s="25" t="s">
        <v>60</v>
      </c>
    </row>
    <row r="4852" spans="2:10" ht="12.75">
      <c r="B4852" s="45" t="s">
        <v>757</v>
      </c>
      <c r="C4852" s="8" t="s">
        <v>756</v>
      </c>
      <c r="D4852" s="54" t="s">
        <v>758</v>
      </c>
      <c r="E4852" s="70">
        <v>45990</v>
      </c>
      <c r="F4852" s="26">
        <v>36990</v>
      </c>
      <c r="G4852" s="12">
        <f t="shared" si="75"/>
        <v>0.24330900243308995</v>
      </c>
      <c r="H4852" s="12" t="s">
        <v>754</v>
      </c>
      <c r="I4852" s="12" t="s">
        <v>31213</v>
      </c>
      <c r="J4852" s="25" t="s">
        <v>60</v>
      </c>
    </row>
    <row r="4853" spans="2:10" ht="12.75">
      <c r="B4853" s="46" t="s">
        <v>1298</v>
      </c>
      <c r="C4853" s="8" t="s">
        <v>1297</v>
      </c>
      <c r="D4853" s="54" t="s">
        <v>1299</v>
      </c>
      <c r="E4853" s="70">
        <v>45990</v>
      </c>
      <c r="F4853" s="26">
        <v>36990</v>
      </c>
      <c r="G4853" s="12">
        <f t="shared" si="75"/>
        <v>0.24330900243308995</v>
      </c>
      <c r="H4853" s="12" t="s">
        <v>1302</v>
      </c>
      <c r="I4853" s="12" t="s">
        <v>31214</v>
      </c>
      <c r="J4853" s="25" t="s">
        <v>60</v>
      </c>
    </row>
    <row r="4854" spans="2:10" ht="12.75">
      <c r="B4854" s="45" t="s">
        <v>1396</v>
      </c>
      <c r="C4854" s="8" t="s">
        <v>1395</v>
      </c>
      <c r="D4854" s="54" t="s">
        <v>1397</v>
      </c>
      <c r="E4854" s="70">
        <v>45990</v>
      </c>
      <c r="F4854" s="26">
        <v>36990</v>
      </c>
      <c r="G4854" s="12">
        <f t="shared" si="75"/>
        <v>0.24330900243308995</v>
      </c>
      <c r="H4854" s="12" t="s">
        <v>1387</v>
      </c>
      <c r="I4854" s="12" t="s">
        <v>31215</v>
      </c>
      <c r="J4854" s="25" t="s">
        <v>60</v>
      </c>
    </row>
    <row r="4855" spans="2:10" ht="12.75">
      <c r="B4855" s="45" t="s">
        <v>2304</v>
      </c>
      <c r="C4855" s="8" t="s">
        <v>2303</v>
      </c>
      <c r="D4855" s="54" t="s">
        <v>2305</v>
      </c>
      <c r="E4855" s="70">
        <v>45990</v>
      </c>
      <c r="F4855" s="26">
        <v>36990</v>
      </c>
      <c r="G4855" s="12">
        <f t="shared" si="75"/>
        <v>0.24330900243308995</v>
      </c>
      <c r="H4855" s="12" t="s">
        <v>2308</v>
      </c>
      <c r="I4855" s="12" t="s">
        <v>31216</v>
      </c>
      <c r="J4855" s="25" t="s">
        <v>60</v>
      </c>
    </row>
    <row r="4856" spans="2:10" ht="12.75">
      <c r="B4856" s="45" t="s">
        <v>2495</v>
      </c>
      <c r="C4856" s="8" t="s">
        <v>2494</v>
      </c>
      <c r="D4856" s="54" t="s">
        <v>2496</v>
      </c>
      <c r="E4856" s="70">
        <v>45990</v>
      </c>
      <c r="F4856" s="26">
        <v>36990</v>
      </c>
      <c r="G4856" s="12">
        <f t="shared" si="75"/>
        <v>0.24330900243308995</v>
      </c>
      <c r="H4856" s="12" t="s">
        <v>2492</v>
      </c>
      <c r="I4856" s="12" t="s">
        <v>31217</v>
      </c>
      <c r="J4856" s="25" t="s">
        <v>60</v>
      </c>
    </row>
    <row r="4857" spans="2:10" ht="12.75">
      <c r="B4857" s="45" t="s">
        <v>2739</v>
      </c>
      <c r="C4857" s="8" t="s">
        <v>2738</v>
      </c>
      <c r="D4857" s="54" t="s">
        <v>2740</v>
      </c>
      <c r="E4857" s="70">
        <v>45990</v>
      </c>
      <c r="F4857" s="26">
        <v>36990</v>
      </c>
      <c r="G4857" s="12">
        <f t="shared" si="75"/>
        <v>0.24330900243308995</v>
      </c>
      <c r="H4857" s="12" t="s">
        <v>2743</v>
      </c>
      <c r="I4857" s="12" t="s">
        <v>31218</v>
      </c>
      <c r="J4857" s="25" t="s">
        <v>60</v>
      </c>
    </row>
    <row r="4858" spans="2:10" ht="12.75">
      <c r="B4858" s="45" t="s">
        <v>2842</v>
      </c>
      <c r="C4858" s="8" t="s">
        <v>2841</v>
      </c>
      <c r="D4858" s="54" t="s">
        <v>2843</v>
      </c>
      <c r="E4858" s="70">
        <v>45990</v>
      </c>
      <c r="F4858" s="26">
        <v>36990</v>
      </c>
      <c r="G4858" s="12">
        <f t="shared" si="75"/>
        <v>0.24330900243308995</v>
      </c>
      <c r="H4858" s="12" t="s">
        <v>2846</v>
      </c>
      <c r="I4858" s="12" t="s">
        <v>31219</v>
      </c>
      <c r="J4858" s="25" t="s">
        <v>60</v>
      </c>
    </row>
    <row r="4859" spans="2:10" ht="12.75">
      <c r="B4859" s="45" t="s">
        <v>3169</v>
      </c>
      <c r="C4859" s="8" t="s">
        <v>3168</v>
      </c>
      <c r="D4859" s="54" t="s">
        <v>3170</v>
      </c>
      <c r="E4859" s="70">
        <v>45990</v>
      </c>
      <c r="F4859" s="26">
        <v>36990</v>
      </c>
      <c r="G4859" s="12">
        <f t="shared" si="75"/>
        <v>0.24330900243308995</v>
      </c>
      <c r="H4859" s="12" t="s">
        <v>3166</v>
      </c>
      <c r="I4859" s="12" t="s">
        <v>31220</v>
      </c>
      <c r="J4859" s="25" t="s">
        <v>60</v>
      </c>
    </row>
    <row r="4860" spans="2:10" ht="12.75">
      <c r="B4860" s="46" t="s">
        <v>3868</v>
      </c>
      <c r="C4860" s="8" t="s">
        <v>3867</v>
      </c>
      <c r="D4860" s="54" t="s">
        <v>3869</v>
      </c>
      <c r="E4860" s="70">
        <v>45990</v>
      </c>
      <c r="F4860" s="26">
        <v>36990</v>
      </c>
      <c r="G4860" s="12">
        <f t="shared" si="75"/>
        <v>0.24330900243308995</v>
      </c>
      <c r="H4860" s="12" t="s">
        <v>3865</v>
      </c>
      <c r="I4860" s="12" t="s">
        <v>31221</v>
      </c>
      <c r="J4860" s="25" t="s">
        <v>60</v>
      </c>
    </row>
    <row r="4861" spans="2:10" ht="12.75">
      <c r="B4861" s="46" t="s">
        <v>6967</v>
      </c>
      <c r="C4861" s="8" t="s">
        <v>6966</v>
      </c>
      <c r="D4861" s="54" t="s">
        <v>6968</v>
      </c>
      <c r="E4861" s="70">
        <v>46300</v>
      </c>
      <c r="F4861" s="26">
        <v>37000</v>
      </c>
      <c r="G4861" s="12">
        <f t="shared" si="75"/>
        <v>0.25135135135135145</v>
      </c>
      <c r="H4861" s="12" t="s">
        <v>6964</v>
      </c>
      <c r="I4861" s="12" t="s">
        <v>31222</v>
      </c>
      <c r="J4861" s="25" t="s">
        <v>60</v>
      </c>
    </row>
    <row r="4862" spans="2:10" ht="12.75">
      <c r="B4862" s="46" t="s">
        <v>6743</v>
      </c>
      <c r="C4862" s="8" t="s">
        <v>6742</v>
      </c>
      <c r="D4862" s="54" t="s">
        <v>6744</v>
      </c>
      <c r="E4862" s="70">
        <v>46800</v>
      </c>
      <c r="F4862" s="26">
        <v>37400</v>
      </c>
      <c r="G4862" s="12">
        <f t="shared" si="75"/>
        <v>0.25133689839572182</v>
      </c>
      <c r="H4862" s="12" t="s">
        <v>6746</v>
      </c>
      <c r="I4862" s="12" t="s">
        <v>31223</v>
      </c>
      <c r="J4862" s="25" t="s">
        <v>60</v>
      </c>
    </row>
    <row r="4863" spans="2:10" ht="12.75">
      <c r="B4863" s="46" t="s">
        <v>6713</v>
      </c>
      <c r="C4863" s="8" t="s">
        <v>6712</v>
      </c>
      <c r="D4863" s="54" t="s">
        <v>6714</v>
      </c>
      <c r="E4863" s="70">
        <v>46900</v>
      </c>
      <c r="F4863" s="26">
        <v>37500</v>
      </c>
      <c r="G4863" s="12">
        <f t="shared" si="75"/>
        <v>0.25066666666666659</v>
      </c>
      <c r="H4863" s="12" t="s">
        <v>6674</v>
      </c>
      <c r="I4863" s="12" t="s">
        <v>31224</v>
      </c>
      <c r="J4863" s="25" t="s">
        <v>60</v>
      </c>
    </row>
    <row r="4864" spans="2:10" ht="12.75">
      <c r="B4864" s="45" t="s">
        <v>1572</v>
      </c>
      <c r="C4864" s="8" t="s">
        <v>1571</v>
      </c>
      <c r="D4864" s="54" t="s">
        <v>1573</v>
      </c>
      <c r="E4864" s="70">
        <v>47490</v>
      </c>
      <c r="F4864" s="26">
        <v>37990</v>
      </c>
      <c r="G4864" s="12">
        <f t="shared" si="75"/>
        <v>0.25006580679126089</v>
      </c>
      <c r="H4864" s="12" t="s">
        <v>1569</v>
      </c>
      <c r="I4864" s="12" t="s">
        <v>31225</v>
      </c>
      <c r="J4864" s="25" t="s">
        <v>60</v>
      </c>
    </row>
    <row r="4865" spans="2:10" ht="12.75">
      <c r="B4865" s="45" t="s">
        <v>1632</v>
      </c>
      <c r="C4865" s="8" t="s">
        <v>1631</v>
      </c>
      <c r="D4865" s="54" t="s">
        <v>1633</v>
      </c>
      <c r="E4865" s="70">
        <v>47490</v>
      </c>
      <c r="F4865" s="26">
        <v>37990</v>
      </c>
      <c r="G4865" s="12">
        <f t="shared" si="75"/>
        <v>0.25006580679126089</v>
      </c>
      <c r="H4865" s="12" t="s">
        <v>1629</v>
      </c>
      <c r="I4865" s="12" t="s">
        <v>31226</v>
      </c>
      <c r="J4865" s="25" t="s">
        <v>60</v>
      </c>
    </row>
    <row r="4866" spans="2:10" ht="12.75">
      <c r="B4866" s="45" t="s">
        <v>1831</v>
      </c>
      <c r="C4866" s="8" t="s">
        <v>1830</v>
      </c>
      <c r="D4866" s="54" t="s">
        <v>1832</v>
      </c>
      <c r="E4866" s="70">
        <v>47490</v>
      </c>
      <c r="F4866" s="26">
        <v>37990</v>
      </c>
      <c r="G4866" s="12">
        <f t="shared" ref="G4866:G4929" si="76">IFERROR(E4866/F4866-1,0)</f>
        <v>0.25006580679126089</v>
      </c>
      <c r="H4866" s="12" t="s">
        <v>1835</v>
      </c>
      <c r="I4866" s="12" t="s">
        <v>31227</v>
      </c>
      <c r="J4866" s="25" t="s">
        <v>60</v>
      </c>
    </row>
    <row r="4867" spans="2:10" ht="12.75">
      <c r="B4867" s="45" t="s">
        <v>1937</v>
      </c>
      <c r="C4867" s="8" t="s">
        <v>1936</v>
      </c>
      <c r="D4867" s="54" t="s">
        <v>1938</v>
      </c>
      <c r="E4867" s="70">
        <v>47490</v>
      </c>
      <c r="F4867" s="26">
        <v>37990</v>
      </c>
      <c r="G4867" s="12">
        <f t="shared" si="76"/>
        <v>0.25006580679126089</v>
      </c>
      <c r="H4867" s="12" t="s">
        <v>1941</v>
      </c>
      <c r="I4867" s="12" t="s">
        <v>31228</v>
      </c>
      <c r="J4867" s="25" t="s">
        <v>60</v>
      </c>
    </row>
    <row r="4868" spans="2:10" ht="12.75">
      <c r="B4868" s="45" t="s">
        <v>1977</v>
      </c>
      <c r="C4868" s="8" t="s">
        <v>1976</v>
      </c>
      <c r="D4868" s="54" t="s">
        <v>1978</v>
      </c>
      <c r="E4868" s="70">
        <v>47490</v>
      </c>
      <c r="F4868" s="26">
        <v>37990</v>
      </c>
      <c r="G4868" s="12">
        <f t="shared" si="76"/>
        <v>0.25006580679126089</v>
      </c>
      <c r="H4868" s="12" t="s">
        <v>1981</v>
      </c>
      <c r="I4868" s="12" t="s">
        <v>31229</v>
      </c>
      <c r="J4868" s="25" t="s">
        <v>60</v>
      </c>
    </row>
    <row r="4869" spans="2:10" ht="12.75">
      <c r="B4869" s="45" t="s">
        <v>2008</v>
      </c>
      <c r="C4869" s="8" t="s">
        <v>2007</v>
      </c>
      <c r="D4869" s="54" t="s">
        <v>2009</v>
      </c>
      <c r="E4869" s="70">
        <v>47490</v>
      </c>
      <c r="F4869" s="26">
        <v>37990</v>
      </c>
      <c r="G4869" s="12">
        <f t="shared" si="76"/>
        <v>0.25006580679126089</v>
      </c>
      <c r="H4869" s="12" t="s">
        <v>32115</v>
      </c>
      <c r="I4869" s="12" t="s">
        <v>31230</v>
      </c>
      <c r="J4869" s="25" t="s">
        <v>60</v>
      </c>
    </row>
    <row r="4870" spans="2:10" ht="12.75">
      <c r="B4870" s="45" t="s">
        <v>2032</v>
      </c>
      <c r="C4870" s="8" t="s">
        <v>2031</v>
      </c>
      <c r="D4870" s="54" t="s">
        <v>2033</v>
      </c>
      <c r="E4870" s="70">
        <v>47490</v>
      </c>
      <c r="F4870" s="26">
        <v>37990</v>
      </c>
      <c r="G4870" s="12">
        <f t="shared" si="76"/>
        <v>0.25006580679126089</v>
      </c>
      <c r="H4870" s="12" t="s">
        <v>32113</v>
      </c>
      <c r="I4870" s="12" t="s">
        <v>31231</v>
      </c>
      <c r="J4870" s="25" t="s">
        <v>60</v>
      </c>
    </row>
    <row r="4871" spans="2:10" ht="12.75">
      <c r="B4871" s="45" t="s">
        <v>2125</v>
      </c>
      <c r="C4871" s="8" t="s">
        <v>2124</v>
      </c>
      <c r="D4871" s="54" t="s">
        <v>2126</v>
      </c>
      <c r="E4871" s="70">
        <v>47490</v>
      </c>
      <c r="F4871" s="26">
        <v>37990</v>
      </c>
      <c r="G4871" s="12">
        <f t="shared" si="76"/>
        <v>0.25006580679126089</v>
      </c>
      <c r="H4871" s="12" t="s">
        <v>2122</v>
      </c>
      <c r="I4871" s="12" t="s">
        <v>31232</v>
      </c>
      <c r="J4871" s="25" t="s">
        <v>60</v>
      </c>
    </row>
    <row r="4872" spans="2:10" ht="12.75">
      <c r="B4872" s="45" t="s">
        <v>2162</v>
      </c>
      <c r="C4872" s="8" t="s">
        <v>2161</v>
      </c>
      <c r="D4872" s="54" t="s">
        <v>2163</v>
      </c>
      <c r="E4872" s="70">
        <v>47490</v>
      </c>
      <c r="F4872" s="26">
        <v>37990</v>
      </c>
      <c r="G4872" s="12">
        <f t="shared" si="76"/>
        <v>0.25006580679126089</v>
      </c>
      <c r="H4872" s="12" t="s">
        <v>2166</v>
      </c>
      <c r="I4872" s="12" t="s">
        <v>31233</v>
      </c>
      <c r="J4872" s="25" t="s">
        <v>60</v>
      </c>
    </row>
    <row r="4873" spans="2:10" ht="12.75">
      <c r="B4873" s="45" t="s">
        <v>2175</v>
      </c>
      <c r="C4873" s="8" t="s">
        <v>2174</v>
      </c>
      <c r="D4873" s="54" t="s">
        <v>2176</v>
      </c>
      <c r="E4873" s="70">
        <v>47490</v>
      </c>
      <c r="F4873" s="26">
        <v>37990</v>
      </c>
      <c r="G4873" s="12">
        <f t="shared" si="76"/>
        <v>0.25006580679126089</v>
      </c>
      <c r="H4873" s="12" t="s">
        <v>2179</v>
      </c>
      <c r="I4873" s="12" t="s">
        <v>31234</v>
      </c>
      <c r="J4873" s="25" t="s">
        <v>60</v>
      </c>
    </row>
    <row r="4874" spans="2:10" ht="12.75">
      <c r="B4874" s="45" t="s">
        <v>2229</v>
      </c>
      <c r="C4874" s="8" t="s">
        <v>2228</v>
      </c>
      <c r="D4874" s="54" t="s">
        <v>2230</v>
      </c>
      <c r="E4874" s="70">
        <v>47490</v>
      </c>
      <c r="F4874" s="26">
        <v>37990</v>
      </c>
      <c r="G4874" s="12">
        <f t="shared" si="76"/>
        <v>0.25006580679126089</v>
      </c>
      <c r="H4874" s="12" t="s">
        <v>2226</v>
      </c>
      <c r="I4874" s="12" t="s">
        <v>31235</v>
      </c>
      <c r="J4874" s="25" t="s">
        <v>60</v>
      </c>
    </row>
    <row r="4875" spans="2:10" ht="12.75">
      <c r="B4875" s="45" t="s">
        <v>7477</v>
      </c>
      <c r="C4875" s="8" t="s">
        <v>7476</v>
      </c>
      <c r="D4875" s="54" t="s">
        <v>7478</v>
      </c>
      <c r="E4875" s="70">
        <v>47490</v>
      </c>
      <c r="F4875" s="26">
        <v>37990</v>
      </c>
      <c r="G4875" s="12">
        <f t="shared" si="76"/>
        <v>0.25006580679126089</v>
      </c>
      <c r="H4875" s="12" t="s">
        <v>7481</v>
      </c>
      <c r="I4875" s="12" t="s">
        <v>31236</v>
      </c>
      <c r="J4875" s="25" t="s">
        <v>60</v>
      </c>
    </row>
    <row r="4876" spans="2:10" ht="12.75">
      <c r="B4876" s="45" t="s">
        <v>7506</v>
      </c>
      <c r="C4876" s="8" t="s">
        <v>7505</v>
      </c>
      <c r="D4876" s="54" t="s">
        <v>7507</v>
      </c>
      <c r="E4876" s="70">
        <v>46990</v>
      </c>
      <c r="F4876" s="26">
        <v>37490</v>
      </c>
      <c r="G4876" s="12">
        <f t="shared" si="76"/>
        <v>0.25340090690850903</v>
      </c>
      <c r="H4876" s="12" t="s">
        <v>7510</v>
      </c>
      <c r="I4876" s="12" t="s">
        <v>31237</v>
      </c>
      <c r="J4876" s="25" t="s">
        <v>60</v>
      </c>
    </row>
    <row r="4877" spans="2:10" ht="12.75">
      <c r="B4877" s="45" t="s">
        <v>7718</v>
      </c>
      <c r="C4877" s="8" t="s">
        <v>7717</v>
      </c>
      <c r="D4877" s="54" t="s">
        <v>7719</v>
      </c>
      <c r="E4877" s="70">
        <v>46990</v>
      </c>
      <c r="F4877" s="26">
        <v>37490</v>
      </c>
      <c r="G4877" s="12">
        <f t="shared" si="76"/>
        <v>0.25340090690850903</v>
      </c>
      <c r="H4877" s="12" t="s">
        <v>7722</v>
      </c>
      <c r="I4877" s="12" t="s">
        <v>31238</v>
      </c>
      <c r="J4877" s="25" t="s">
        <v>60</v>
      </c>
    </row>
    <row r="4878" spans="2:10" ht="12.75">
      <c r="B4878" s="45" t="s">
        <v>3328</v>
      </c>
      <c r="C4878" s="8" t="s">
        <v>3327</v>
      </c>
      <c r="D4878" s="54" t="s">
        <v>3329</v>
      </c>
      <c r="E4878" s="70">
        <v>47000</v>
      </c>
      <c r="F4878" s="26">
        <v>37500</v>
      </c>
      <c r="G4878" s="12">
        <f t="shared" si="76"/>
        <v>0.25333333333333341</v>
      </c>
      <c r="H4878" s="12" t="s">
        <v>3332</v>
      </c>
      <c r="I4878" s="12" t="s">
        <v>31239</v>
      </c>
      <c r="J4878" s="25" t="s">
        <v>60</v>
      </c>
    </row>
    <row r="4879" spans="2:10" ht="12.75">
      <c r="B4879" s="72" t="s">
        <v>10764</v>
      </c>
      <c r="C4879" s="8" t="s">
        <v>24620</v>
      </c>
      <c r="D4879" s="54" t="s">
        <v>10765</v>
      </c>
      <c r="E4879" s="70">
        <v>48000</v>
      </c>
      <c r="F4879" s="26">
        <v>38438</v>
      </c>
      <c r="G4879" s="12">
        <f t="shared" si="76"/>
        <v>0.24876424371715489</v>
      </c>
      <c r="H4879" s="12" t="s">
        <v>60</v>
      </c>
      <c r="I4879" s="12" t="s">
        <v>60</v>
      </c>
      <c r="J4879" s="25" t="s">
        <v>60</v>
      </c>
    </row>
    <row r="4880" spans="2:10" ht="12.75">
      <c r="B4880" s="72" t="s">
        <v>23528</v>
      </c>
      <c r="C4880" s="8" t="s">
        <v>60</v>
      </c>
      <c r="D4880" s="54" t="s">
        <v>23529</v>
      </c>
      <c r="E4880" s="70">
        <v>48000</v>
      </c>
      <c r="F4880" s="26">
        <v>38438</v>
      </c>
      <c r="G4880" s="12">
        <f t="shared" si="76"/>
        <v>0.24876424371715489</v>
      </c>
      <c r="H4880" s="12" t="s">
        <v>60</v>
      </c>
      <c r="I4880" s="12" t="s">
        <v>31240</v>
      </c>
      <c r="J4880" s="25" t="s">
        <v>60</v>
      </c>
    </row>
    <row r="4881" spans="2:10" ht="12.75">
      <c r="B4881" s="72" t="s">
        <v>23532</v>
      </c>
      <c r="C4881" s="8" t="s">
        <v>60</v>
      </c>
      <c r="D4881" s="54" t="s">
        <v>23533</v>
      </c>
      <c r="E4881" s="70">
        <v>48000</v>
      </c>
      <c r="F4881" s="26">
        <v>38438</v>
      </c>
      <c r="G4881" s="12">
        <f t="shared" si="76"/>
        <v>0.24876424371715489</v>
      </c>
      <c r="H4881" s="12" t="s">
        <v>60</v>
      </c>
      <c r="I4881" s="12" t="s">
        <v>31241</v>
      </c>
      <c r="J4881" s="25" t="s">
        <v>60</v>
      </c>
    </row>
    <row r="4882" spans="2:10" ht="12.75">
      <c r="B4882" s="72" t="s">
        <v>23536</v>
      </c>
      <c r="C4882" s="8" t="s">
        <v>60</v>
      </c>
      <c r="D4882" s="54" t="s">
        <v>23537</v>
      </c>
      <c r="E4882" s="70">
        <v>48000</v>
      </c>
      <c r="F4882" s="26">
        <v>38438</v>
      </c>
      <c r="G4882" s="12">
        <f t="shared" si="76"/>
        <v>0.24876424371715489</v>
      </c>
      <c r="H4882" s="12" t="s">
        <v>60</v>
      </c>
      <c r="I4882" s="12" t="s">
        <v>31242</v>
      </c>
      <c r="J4882" s="25" t="s">
        <v>60</v>
      </c>
    </row>
    <row r="4883" spans="2:10" ht="12.75">
      <c r="B4883" s="72" t="s">
        <v>23540</v>
      </c>
      <c r="C4883" s="8" t="s">
        <v>60</v>
      </c>
      <c r="D4883" s="54" t="s">
        <v>23541</v>
      </c>
      <c r="E4883" s="70">
        <v>48000</v>
      </c>
      <c r="F4883" s="26">
        <v>38438</v>
      </c>
      <c r="G4883" s="12">
        <f t="shared" si="76"/>
        <v>0.24876424371715489</v>
      </c>
      <c r="H4883" s="12" t="s">
        <v>60</v>
      </c>
      <c r="I4883" s="12" t="s">
        <v>31243</v>
      </c>
      <c r="J4883" s="25" t="s">
        <v>60</v>
      </c>
    </row>
    <row r="4884" spans="2:10" ht="12.75">
      <c r="B4884" s="45" t="s">
        <v>495</v>
      </c>
      <c r="C4884" s="8" t="s">
        <v>494</v>
      </c>
      <c r="D4884" s="54" t="s">
        <v>496</v>
      </c>
      <c r="E4884" s="70">
        <v>47990</v>
      </c>
      <c r="F4884" s="26">
        <v>38490</v>
      </c>
      <c r="G4884" s="12">
        <f t="shared" si="76"/>
        <v>0.24681735515718373</v>
      </c>
      <c r="H4884" s="12" t="s">
        <v>486</v>
      </c>
      <c r="I4884" s="12" t="s">
        <v>31244</v>
      </c>
      <c r="J4884" s="25" t="s">
        <v>60</v>
      </c>
    </row>
    <row r="4885" spans="2:10" ht="12.75">
      <c r="B4885" s="45" t="s">
        <v>2793</v>
      </c>
      <c r="C4885" s="8" t="s">
        <v>2792</v>
      </c>
      <c r="D4885" s="54" t="s">
        <v>2794</v>
      </c>
      <c r="E4885" s="70">
        <v>47990</v>
      </c>
      <c r="F4885" s="26">
        <v>38490</v>
      </c>
      <c r="G4885" s="12">
        <f t="shared" si="76"/>
        <v>0.24681735515718373</v>
      </c>
      <c r="H4885" s="12" t="s">
        <v>2797</v>
      </c>
      <c r="I4885" s="12" t="s">
        <v>31245</v>
      </c>
      <c r="J4885" s="25" t="s">
        <v>60</v>
      </c>
    </row>
    <row r="4886" spans="2:10" ht="12.75">
      <c r="B4886" s="45" t="s">
        <v>3424</v>
      </c>
      <c r="C4886" s="8" t="s">
        <v>3423</v>
      </c>
      <c r="D4886" s="54" t="s">
        <v>3425</v>
      </c>
      <c r="E4886" s="70">
        <v>47990</v>
      </c>
      <c r="F4886" s="26">
        <v>38490</v>
      </c>
      <c r="G4886" s="12">
        <f t="shared" si="76"/>
        <v>0.24681735515718373</v>
      </c>
      <c r="H4886" s="12" t="s">
        <v>3428</v>
      </c>
      <c r="I4886" s="12" t="s">
        <v>31246</v>
      </c>
      <c r="J4886" s="25" t="s">
        <v>60</v>
      </c>
    </row>
    <row r="4887" spans="2:10" ht="12.75">
      <c r="B4887" s="72" t="s">
        <v>17631</v>
      </c>
      <c r="C4887" s="8" t="s">
        <v>26093</v>
      </c>
      <c r="D4887" s="54" t="s">
        <v>17632</v>
      </c>
      <c r="E4887" s="70">
        <v>48300</v>
      </c>
      <c r="F4887" s="26">
        <v>38675</v>
      </c>
      <c r="G4887" s="12">
        <f t="shared" si="76"/>
        <v>0.24886877828054299</v>
      </c>
      <c r="H4887" s="12" t="s">
        <v>60</v>
      </c>
      <c r="I4887" s="12" t="s">
        <v>31247</v>
      </c>
      <c r="J4887" s="25" t="s">
        <v>60</v>
      </c>
    </row>
    <row r="4888" spans="2:10" ht="12.75">
      <c r="B4888" s="45" t="s">
        <v>641</v>
      </c>
      <c r="C4888" s="8" t="s">
        <v>640</v>
      </c>
      <c r="D4888" s="54" t="s">
        <v>642</v>
      </c>
      <c r="E4888" s="70">
        <v>48990</v>
      </c>
      <c r="F4888" s="26">
        <v>38990</v>
      </c>
      <c r="G4888" s="12">
        <f t="shared" si="76"/>
        <v>0.25647601949217758</v>
      </c>
      <c r="H4888" s="12" t="s">
        <v>626</v>
      </c>
      <c r="I4888" s="12" t="s">
        <v>31248</v>
      </c>
      <c r="J4888" s="25" t="s">
        <v>60</v>
      </c>
    </row>
    <row r="4889" spans="2:10" ht="12.75">
      <c r="B4889" s="45" t="s">
        <v>961</v>
      </c>
      <c r="C4889" s="8" t="s">
        <v>960</v>
      </c>
      <c r="D4889" s="54" t="s">
        <v>962</v>
      </c>
      <c r="E4889" s="70">
        <v>48990</v>
      </c>
      <c r="F4889" s="26">
        <v>38990</v>
      </c>
      <c r="G4889" s="12">
        <f t="shared" si="76"/>
        <v>0.25647601949217758</v>
      </c>
      <c r="H4889" s="12" t="s">
        <v>965</v>
      </c>
      <c r="I4889" s="12" t="s">
        <v>31249</v>
      </c>
      <c r="J4889" s="25" t="s">
        <v>60</v>
      </c>
    </row>
    <row r="4890" spans="2:10" ht="12.75">
      <c r="B4890" s="45" t="s">
        <v>1761</v>
      </c>
      <c r="C4890" s="8" t="s">
        <v>1760</v>
      </c>
      <c r="D4890" s="54" t="s">
        <v>1762</v>
      </c>
      <c r="E4890" s="70">
        <v>48990</v>
      </c>
      <c r="F4890" s="26">
        <v>38990</v>
      </c>
      <c r="G4890" s="12">
        <f t="shared" si="76"/>
        <v>0.25647601949217758</v>
      </c>
      <c r="H4890" s="12" t="s">
        <v>1765</v>
      </c>
      <c r="I4890" s="12" t="s">
        <v>31250</v>
      </c>
      <c r="J4890" s="25" t="s">
        <v>60</v>
      </c>
    </row>
    <row r="4891" spans="2:10" ht="12.75">
      <c r="B4891" s="45" t="s">
        <v>2138</v>
      </c>
      <c r="C4891" s="8" t="s">
        <v>2137</v>
      </c>
      <c r="D4891" s="54" t="s">
        <v>2139</v>
      </c>
      <c r="E4891" s="70">
        <v>48990</v>
      </c>
      <c r="F4891" s="26">
        <v>38990</v>
      </c>
      <c r="G4891" s="12">
        <f t="shared" si="76"/>
        <v>0.25647601949217758</v>
      </c>
      <c r="H4891" s="12" t="s">
        <v>2135</v>
      </c>
      <c r="I4891" s="12" t="s">
        <v>31251</v>
      </c>
      <c r="J4891" s="25" t="s">
        <v>60</v>
      </c>
    </row>
    <row r="4892" spans="2:10" ht="12.75">
      <c r="B4892" s="45" t="s">
        <v>2188</v>
      </c>
      <c r="C4892" s="8" t="s">
        <v>2187</v>
      </c>
      <c r="D4892" s="54" t="s">
        <v>2189</v>
      </c>
      <c r="E4892" s="70">
        <v>48990</v>
      </c>
      <c r="F4892" s="26">
        <v>38990</v>
      </c>
      <c r="G4892" s="12">
        <f t="shared" si="76"/>
        <v>0.25647601949217758</v>
      </c>
      <c r="H4892" s="12" t="s">
        <v>2192</v>
      </c>
      <c r="I4892" s="12" t="s">
        <v>31252</v>
      </c>
      <c r="J4892" s="25" t="s">
        <v>60</v>
      </c>
    </row>
    <row r="4893" spans="2:10" ht="12.75">
      <c r="B4893" s="45" t="s">
        <v>2195</v>
      </c>
      <c r="C4893" s="8" t="s">
        <v>2194</v>
      </c>
      <c r="D4893" s="54" t="s">
        <v>2196</v>
      </c>
      <c r="E4893" s="70">
        <v>48990</v>
      </c>
      <c r="F4893" s="26">
        <v>38990</v>
      </c>
      <c r="G4893" s="12">
        <f t="shared" si="76"/>
        <v>0.25647601949217758</v>
      </c>
      <c r="H4893" s="12" t="s">
        <v>2199</v>
      </c>
      <c r="I4893" s="12" t="s">
        <v>31253</v>
      </c>
      <c r="J4893" s="25" t="s">
        <v>60</v>
      </c>
    </row>
    <row r="4894" spans="2:10" ht="12.75">
      <c r="B4894" s="45" t="s">
        <v>2651</v>
      </c>
      <c r="C4894" s="8" t="s">
        <v>2650</v>
      </c>
      <c r="D4894" s="54" t="s">
        <v>2652</v>
      </c>
      <c r="E4894" s="70">
        <v>48990</v>
      </c>
      <c r="F4894" s="26">
        <v>38990</v>
      </c>
      <c r="G4894" s="12">
        <f t="shared" si="76"/>
        <v>0.25647601949217758</v>
      </c>
      <c r="H4894" s="12" t="s">
        <v>2655</v>
      </c>
      <c r="I4894" s="12" t="s">
        <v>31254</v>
      </c>
      <c r="J4894" s="25" t="s">
        <v>60</v>
      </c>
    </row>
    <row r="4895" spans="2:10" ht="12.75">
      <c r="B4895" s="45" t="s">
        <v>4987</v>
      </c>
      <c r="C4895" s="8" t="s">
        <v>4986</v>
      </c>
      <c r="D4895" s="54" t="s">
        <v>4988</v>
      </c>
      <c r="E4895" s="70">
        <v>49000</v>
      </c>
      <c r="F4895" s="26">
        <v>39200</v>
      </c>
      <c r="G4895" s="12">
        <f t="shared" si="76"/>
        <v>0.25</v>
      </c>
      <c r="H4895" s="12" t="s">
        <v>4914</v>
      </c>
      <c r="I4895" s="12" t="s">
        <v>31255</v>
      </c>
      <c r="J4895" s="25" t="s">
        <v>60</v>
      </c>
    </row>
    <row r="4896" spans="2:10" ht="12.75">
      <c r="B4896" s="45" t="s">
        <v>4992</v>
      </c>
      <c r="C4896" s="8" t="s">
        <v>4991</v>
      </c>
      <c r="D4896" s="54" t="s">
        <v>4993</v>
      </c>
      <c r="E4896" s="70">
        <v>49000</v>
      </c>
      <c r="F4896" s="26">
        <v>39200</v>
      </c>
      <c r="G4896" s="12">
        <f t="shared" si="76"/>
        <v>0.25</v>
      </c>
      <c r="H4896" s="12" t="s">
        <v>4914</v>
      </c>
      <c r="I4896" s="12" t="s">
        <v>31256</v>
      </c>
      <c r="J4896" s="25" t="s">
        <v>60</v>
      </c>
    </row>
    <row r="4897" spans="2:10" ht="12.75">
      <c r="B4897" s="45" t="s">
        <v>4997</v>
      </c>
      <c r="C4897" s="8" t="s">
        <v>4996</v>
      </c>
      <c r="D4897" s="54" t="s">
        <v>4998</v>
      </c>
      <c r="E4897" s="70">
        <v>49000</v>
      </c>
      <c r="F4897" s="26">
        <v>39200</v>
      </c>
      <c r="G4897" s="12">
        <f t="shared" si="76"/>
        <v>0.25</v>
      </c>
      <c r="H4897" s="12" t="s">
        <v>4914</v>
      </c>
      <c r="I4897" s="12" t="s">
        <v>31257</v>
      </c>
      <c r="J4897" s="25" t="s">
        <v>60</v>
      </c>
    </row>
    <row r="4898" spans="2:10" ht="12.75">
      <c r="B4898" s="45" t="s">
        <v>8709</v>
      </c>
      <c r="C4898" s="8" t="s">
        <v>8708</v>
      </c>
      <c r="D4898" s="54" t="s">
        <v>8710</v>
      </c>
      <c r="E4898" s="70">
        <v>49100</v>
      </c>
      <c r="F4898" s="26">
        <v>39300</v>
      </c>
      <c r="G4898" s="12">
        <f t="shared" si="76"/>
        <v>0.24936386768447827</v>
      </c>
      <c r="H4898" s="12" t="s">
        <v>32008</v>
      </c>
      <c r="I4898" s="12" t="s">
        <v>31258</v>
      </c>
      <c r="J4898" s="25" t="s">
        <v>60</v>
      </c>
    </row>
    <row r="4899" spans="2:10" ht="12.75">
      <c r="B4899" s="45" t="s">
        <v>8714</v>
      </c>
      <c r="C4899" s="8" t="s">
        <v>8713</v>
      </c>
      <c r="D4899" s="54" t="s">
        <v>8715</v>
      </c>
      <c r="E4899" s="70">
        <v>49100</v>
      </c>
      <c r="F4899" s="26">
        <v>39300</v>
      </c>
      <c r="G4899" s="12">
        <f t="shared" si="76"/>
        <v>0.24936386768447827</v>
      </c>
      <c r="H4899" s="12" t="s">
        <v>32008</v>
      </c>
      <c r="I4899" s="12" t="s">
        <v>31259</v>
      </c>
      <c r="J4899" s="25" t="s">
        <v>60</v>
      </c>
    </row>
    <row r="4900" spans="2:10" ht="12.75">
      <c r="B4900" s="72" t="s">
        <v>19314</v>
      </c>
      <c r="C4900" s="8" t="s">
        <v>26390</v>
      </c>
      <c r="D4900" s="54" t="s">
        <v>19315</v>
      </c>
      <c r="E4900" s="70">
        <v>49900</v>
      </c>
      <c r="F4900" s="26">
        <v>39881</v>
      </c>
      <c r="G4900" s="12">
        <f t="shared" si="76"/>
        <v>0.25122238660013529</v>
      </c>
      <c r="H4900" s="12" t="s">
        <v>60</v>
      </c>
      <c r="I4900" s="12" t="s">
        <v>60</v>
      </c>
      <c r="J4900" s="25" t="s">
        <v>60</v>
      </c>
    </row>
    <row r="4901" spans="2:10" ht="12.75">
      <c r="B4901" s="45" t="s">
        <v>2014</v>
      </c>
      <c r="C4901" s="8" t="s">
        <v>2013</v>
      </c>
      <c r="D4901" s="54" t="s">
        <v>2015</v>
      </c>
      <c r="E4901" s="70">
        <v>50990</v>
      </c>
      <c r="F4901" s="26">
        <v>40490</v>
      </c>
      <c r="G4901" s="12">
        <f t="shared" si="76"/>
        <v>0.25932328970116081</v>
      </c>
      <c r="H4901" s="12" t="s">
        <v>32115</v>
      </c>
      <c r="I4901" s="12" t="s">
        <v>31260</v>
      </c>
      <c r="J4901" s="25" t="s">
        <v>60</v>
      </c>
    </row>
    <row r="4902" spans="2:10" ht="12.75">
      <c r="B4902" s="45" t="s">
        <v>7937</v>
      </c>
      <c r="C4902" s="8" t="s">
        <v>7936</v>
      </c>
      <c r="D4902" s="54" t="s">
        <v>7938</v>
      </c>
      <c r="E4902" s="70">
        <v>50990</v>
      </c>
      <c r="F4902" s="26">
        <v>40490</v>
      </c>
      <c r="G4902" s="12">
        <f t="shared" si="76"/>
        <v>0.25932328970116081</v>
      </c>
      <c r="H4902" s="12" t="s">
        <v>7941</v>
      </c>
      <c r="I4902" s="12" t="s">
        <v>31261</v>
      </c>
      <c r="J4902" s="25" t="s">
        <v>60</v>
      </c>
    </row>
    <row r="4903" spans="2:10" ht="12.75">
      <c r="B4903" s="45" t="s">
        <v>7979</v>
      </c>
      <c r="C4903" s="8" t="s">
        <v>7978</v>
      </c>
      <c r="D4903" s="54" t="s">
        <v>7980</v>
      </c>
      <c r="E4903" s="70">
        <v>50990</v>
      </c>
      <c r="F4903" s="26">
        <v>40490</v>
      </c>
      <c r="G4903" s="12">
        <f t="shared" si="76"/>
        <v>0.25932328970116081</v>
      </c>
      <c r="H4903" s="12" t="s">
        <v>7983</v>
      </c>
      <c r="I4903" s="12" t="s">
        <v>31262</v>
      </c>
      <c r="J4903" s="25" t="s">
        <v>60</v>
      </c>
    </row>
    <row r="4904" spans="2:10" ht="12.75">
      <c r="B4904" s="45" t="s">
        <v>8212</v>
      </c>
      <c r="C4904" s="8" t="s">
        <v>8211</v>
      </c>
      <c r="D4904" s="54" t="s">
        <v>8213</v>
      </c>
      <c r="E4904" s="70">
        <v>50990</v>
      </c>
      <c r="F4904" s="26">
        <v>40490</v>
      </c>
      <c r="G4904" s="12">
        <f t="shared" si="76"/>
        <v>0.25932328970116081</v>
      </c>
      <c r="H4904" s="12" t="s">
        <v>8216</v>
      </c>
      <c r="I4904" s="12" t="s">
        <v>31263</v>
      </c>
      <c r="J4904" s="25" t="s">
        <v>60</v>
      </c>
    </row>
    <row r="4905" spans="2:10" ht="12.75">
      <c r="B4905" s="45" t="s">
        <v>8525</v>
      </c>
      <c r="C4905" s="8" t="s">
        <v>8524</v>
      </c>
      <c r="D4905" s="54" t="s">
        <v>8526</v>
      </c>
      <c r="E4905" s="70">
        <v>50990</v>
      </c>
      <c r="F4905" s="26">
        <v>40490</v>
      </c>
      <c r="G4905" s="12">
        <f t="shared" si="76"/>
        <v>0.25932328970116081</v>
      </c>
      <c r="H4905" s="12" t="s">
        <v>32116</v>
      </c>
      <c r="I4905" s="12" t="s">
        <v>31264</v>
      </c>
      <c r="J4905" s="25" t="s">
        <v>60</v>
      </c>
    </row>
    <row r="4906" spans="2:10" ht="12.75">
      <c r="B4906" s="45" t="s">
        <v>8584</v>
      </c>
      <c r="C4906" s="8" t="s">
        <v>8583</v>
      </c>
      <c r="D4906" s="54" t="s">
        <v>8585</v>
      </c>
      <c r="E4906" s="70">
        <v>50990</v>
      </c>
      <c r="F4906" s="26">
        <v>40490</v>
      </c>
      <c r="G4906" s="12">
        <f t="shared" si="76"/>
        <v>0.25932328970116081</v>
      </c>
      <c r="H4906" s="12" t="s">
        <v>60</v>
      </c>
      <c r="I4906" s="12" t="s">
        <v>60</v>
      </c>
      <c r="J4906" s="25" t="s">
        <v>60</v>
      </c>
    </row>
    <row r="4907" spans="2:10" ht="12.75">
      <c r="B4907" s="45" t="s">
        <v>2766</v>
      </c>
      <c r="C4907" s="8" t="s">
        <v>2765</v>
      </c>
      <c r="D4907" s="54" t="s">
        <v>2767</v>
      </c>
      <c r="E4907" s="70">
        <v>49990</v>
      </c>
      <c r="F4907" s="26">
        <v>39990</v>
      </c>
      <c r="G4907" s="12">
        <f t="shared" si="76"/>
        <v>0.25006251562890713</v>
      </c>
      <c r="H4907" s="12" t="s">
        <v>2770</v>
      </c>
      <c r="I4907" s="12" t="s">
        <v>31265</v>
      </c>
      <c r="J4907" s="25" t="s">
        <v>60</v>
      </c>
    </row>
    <row r="4908" spans="2:10" ht="12.75">
      <c r="B4908" s="45" t="s">
        <v>2856</v>
      </c>
      <c r="C4908" s="8" t="s">
        <v>2855</v>
      </c>
      <c r="D4908" s="54" t="s">
        <v>2857</v>
      </c>
      <c r="E4908" s="70">
        <v>49990</v>
      </c>
      <c r="F4908" s="26">
        <v>39990</v>
      </c>
      <c r="G4908" s="12">
        <f t="shared" si="76"/>
        <v>0.25006251562890713</v>
      </c>
      <c r="H4908" s="12" t="s">
        <v>2853</v>
      </c>
      <c r="I4908" s="12" t="s">
        <v>31266</v>
      </c>
      <c r="J4908" s="25" t="s">
        <v>60</v>
      </c>
    </row>
    <row r="4909" spans="2:10" ht="12.75">
      <c r="B4909" s="72" t="s">
        <v>19234</v>
      </c>
      <c r="C4909" s="8" t="s">
        <v>60</v>
      </c>
      <c r="D4909" s="54" t="s">
        <v>19235</v>
      </c>
      <c r="E4909" s="70">
        <v>50800</v>
      </c>
      <c r="F4909" s="26">
        <v>40619</v>
      </c>
      <c r="G4909" s="12">
        <f t="shared" si="76"/>
        <v>0.25064624929220325</v>
      </c>
      <c r="H4909" s="12" t="s">
        <v>31872</v>
      </c>
      <c r="I4909" s="12" t="s">
        <v>31267</v>
      </c>
      <c r="J4909" s="25" t="s">
        <v>60</v>
      </c>
    </row>
    <row r="4910" spans="2:10" ht="12.75">
      <c r="B4910" s="72" t="s">
        <v>19238</v>
      </c>
      <c r="C4910" s="8" t="s">
        <v>26371</v>
      </c>
      <c r="D4910" s="54" t="s">
        <v>19239</v>
      </c>
      <c r="E4910" s="70">
        <v>51100</v>
      </c>
      <c r="F4910" s="26">
        <v>40891</v>
      </c>
      <c r="G4910" s="12">
        <f t="shared" si="76"/>
        <v>0.24966374018732718</v>
      </c>
      <c r="H4910" s="12" t="s">
        <v>31888</v>
      </c>
      <c r="I4910" s="12" t="s">
        <v>31268</v>
      </c>
      <c r="J4910" s="25" t="s">
        <v>60</v>
      </c>
    </row>
    <row r="4911" spans="2:10" ht="12.75">
      <c r="B4911" s="45" t="s">
        <v>210</v>
      </c>
      <c r="C4911" s="8" t="s">
        <v>209</v>
      </c>
      <c r="D4911" s="54" t="s">
        <v>211</v>
      </c>
      <c r="E4911" s="70">
        <v>50990</v>
      </c>
      <c r="F4911" s="26">
        <v>40990</v>
      </c>
      <c r="G4911" s="12">
        <f t="shared" si="76"/>
        <v>0.24396194193705778</v>
      </c>
      <c r="H4911" s="12" t="s">
        <v>201</v>
      </c>
      <c r="I4911" s="12" t="s">
        <v>31269</v>
      </c>
      <c r="J4911" s="25" t="s">
        <v>60</v>
      </c>
    </row>
    <row r="4912" spans="2:10" ht="12.75">
      <c r="B4912" s="45" t="s">
        <v>1538</v>
      </c>
      <c r="C4912" s="8" t="s">
        <v>1537</v>
      </c>
      <c r="D4912" s="54" t="s">
        <v>1539</v>
      </c>
      <c r="E4912" s="70">
        <v>50990</v>
      </c>
      <c r="F4912" s="26">
        <v>40990</v>
      </c>
      <c r="G4912" s="12">
        <f t="shared" si="76"/>
        <v>0.24396194193705778</v>
      </c>
      <c r="H4912" s="12" t="s">
        <v>1542</v>
      </c>
      <c r="I4912" s="12" t="s">
        <v>31270</v>
      </c>
      <c r="J4912" s="25" t="s">
        <v>60</v>
      </c>
    </row>
    <row r="4913" spans="2:10" ht="12.75">
      <c r="B4913" s="45" t="s">
        <v>7992</v>
      </c>
      <c r="C4913" s="8" t="s">
        <v>7991</v>
      </c>
      <c r="D4913" s="54" t="s">
        <v>7993</v>
      </c>
      <c r="E4913" s="70">
        <v>50990</v>
      </c>
      <c r="F4913" s="26">
        <v>40990</v>
      </c>
      <c r="G4913" s="12">
        <f t="shared" si="76"/>
        <v>0.24396194193705778</v>
      </c>
      <c r="H4913" s="12" t="s">
        <v>7983</v>
      </c>
      <c r="I4913" s="12" t="s">
        <v>31271</v>
      </c>
      <c r="J4913" s="25" t="s">
        <v>60</v>
      </c>
    </row>
    <row r="4914" spans="2:10" ht="12.75">
      <c r="B4914" s="45" t="s">
        <v>3363</v>
      </c>
      <c r="C4914" s="8" t="s">
        <v>3362</v>
      </c>
      <c r="D4914" s="54" t="s">
        <v>3364</v>
      </c>
      <c r="E4914" s="70">
        <v>51000</v>
      </c>
      <c r="F4914" s="26">
        <v>41000</v>
      </c>
      <c r="G4914" s="12">
        <f t="shared" si="76"/>
        <v>0.24390243902439024</v>
      </c>
      <c r="H4914" s="12" t="s">
        <v>3367</v>
      </c>
      <c r="I4914" s="12" t="s">
        <v>31272</v>
      </c>
      <c r="J4914" s="25" t="s">
        <v>60</v>
      </c>
    </row>
    <row r="4915" spans="2:10" ht="12.75">
      <c r="B4915" s="72" t="s">
        <v>18913</v>
      </c>
      <c r="C4915" s="8" t="s">
        <v>26323</v>
      </c>
      <c r="D4915" s="54" t="s">
        <v>18914</v>
      </c>
      <c r="E4915" s="70">
        <v>51600</v>
      </c>
      <c r="F4915" s="26">
        <v>41247</v>
      </c>
      <c r="G4915" s="12">
        <f t="shared" si="76"/>
        <v>0.25100007273256231</v>
      </c>
      <c r="H4915" s="12" t="s">
        <v>60</v>
      </c>
      <c r="I4915" s="12" t="s">
        <v>60</v>
      </c>
      <c r="J4915" s="25" t="s">
        <v>60</v>
      </c>
    </row>
    <row r="4916" spans="2:10" ht="12.75">
      <c r="B4916" s="45" t="s">
        <v>968</v>
      </c>
      <c r="C4916" s="8" t="s">
        <v>967</v>
      </c>
      <c r="D4916" s="54" t="s">
        <v>969</v>
      </c>
      <c r="E4916" s="70">
        <v>51990</v>
      </c>
      <c r="F4916" s="26">
        <v>41490</v>
      </c>
      <c r="G4916" s="12">
        <f t="shared" si="76"/>
        <v>0.25307302964569778</v>
      </c>
      <c r="H4916" s="12" t="s">
        <v>965</v>
      </c>
      <c r="I4916" s="12" t="s">
        <v>31273</v>
      </c>
      <c r="J4916" s="25" t="s">
        <v>60</v>
      </c>
    </row>
    <row r="4917" spans="2:10" ht="12.75">
      <c r="B4917" s="45" t="s">
        <v>1774</v>
      </c>
      <c r="C4917" s="8" t="s">
        <v>1773</v>
      </c>
      <c r="D4917" s="54" t="s">
        <v>1775</v>
      </c>
      <c r="E4917" s="70">
        <v>51990</v>
      </c>
      <c r="F4917" s="26">
        <v>41490</v>
      </c>
      <c r="G4917" s="12">
        <f t="shared" si="76"/>
        <v>0.25307302964569778</v>
      </c>
      <c r="H4917" s="12" t="s">
        <v>1778</v>
      </c>
      <c r="I4917" s="12" t="s">
        <v>31274</v>
      </c>
      <c r="J4917" s="25" t="s">
        <v>60</v>
      </c>
    </row>
    <row r="4918" spans="2:10" ht="12.75">
      <c r="B4918" s="45" t="s">
        <v>1812</v>
      </c>
      <c r="C4918" s="8" t="s">
        <v>1811</v>
      </c>
      <c r="D4918" s="54" t="s">
        <v>1813</v>
      </c>
      <c r="E4918" s="70">
        <v>51990</v>
      </c>
      <c r="F4918" s="26">
        <v>41490</v>
      </c>
      <c r="G4918" s="12">
        <f t="shared" si="76"/>
        <v>0.25307302964569778</v>
      </c>
      <c r="H4918" s="12" t="s">
        <v>1816</v>
      </c>
      <c r="I4918" s="12" t="s">
        <v>31275</v>
      </c>
      <c r="J4918" s="25" t="s">
        <v>60</v>
      </c>
    </row>
    <row r="4919" spans="2:10" ht="12.75">
      <c r="B4919" s="45" t="s">
        <v>2073</v>
      </c>
      <c r="C4919" s="8" t="s">
        <v>2072</v>
      </c>
      <c r="D4919" s="54" t="s">
        <v>2074</v>
      </c>
      <c r="E4919" s="70">
        <v>51990</v>
      </c>
      <c r="F4919" s="26">
        <v>41490</v>
      </c>
      <c r="G4919" s="12">
        <f t="shared" si="76"/>
        <v>0.25307302964569778</v>
      </c>
      <c r="H4919" s="12" t="s">
        <v>60</v>
      </c>
      <c r="I4919" s="12" t="s">
        <v>31276</v>
      </c>
      <c r="J4919" s="25" t="s">
        <v>60</v>
      </c>
    </row>
    <row r="4920" spans="2:10" ht="12.75">
      <c r="B4920" s="45" t="s">
        <v>2638</v>
      </c>
      <c r="C4920" s="8" t="s">
        <v>2637</v>
      </c>
      <c r="D4920" s="54" t="s">
        <v>2639</v>
      </c>
      <c r="E4920" s="70">
        <v>51990</v>
      </c>
      <c r="F4920" s="26">
        <v>41490</v>
      </c>
      <c r="G4920" s="12">
        <f t="shared" si="76"/>
        <v>0.25307302964569778</v>
      </c>
      <c r="H4920" s="12" t="s">
        <v>2642</v>
      </c>
      <c r="I4920" s="12" t="s">
        <v>31277</v>
      </c>
      <c r="J4920" s="25" t="s">
        <v>60</v>
      </c>
    </row>
    <row r="4921" spans="2:10" ht="12.75">
      <c r="B4921" s="45" t="s">
        <v>3134</v>
      </c>
      <c r="C4921" s="8" t="s">
        <v>3133</v>
      </c>
      <c r="D4921" s="54" t="s">
        <v>3135</v>
      </c>
      <c r="E4921" s="70">
        <v>51990</v>
      </c>
      <c r="F4921" s="26">
        <v>41490</v>
      </c>
      <c r="G4921" s="12">
        <f t="shared" si="76"/>
        <v>0.25307302964569778</v>
      </c>
      <c r="H4921" s="12" t="s">
        <v>3138</v>
      </c>
      <c r="I4921" s="12" t="s">
        <v>31278</v>
      </c>
      <c r="J4921" s="25" t="s">
        <v>60</v>
      </c>
    </row>
    <row r="4922" spans="2:10" ht="12.75">
      <c r="B4922" s="45" t="s">
        <v>8308</v>
      </c>
      <c r="C4922" s="8" t="s">
        <v>8307</v>
      </c>
      <c r="D4922" s="54" t="s">
        <v>8309</v>
      </c>
      <c r="E4922" s="70">
        <v>51990</v>
      </c>
      <c r="F4922" s="26">
        <v>41490</v>
      </c>
      <c r="G4922" s="12">
        <f t="shared" si="76"/>
        <v>0.25307302964569778</v>
      </c>
      <c r="H4922" s="12" t="s">
        <v>8312</v>
      </c>
      <c r="I4922" s="12" t="s">
        <v>31279</v>
      </c>
      <c r="J4922" s="25" t="s">
        <v>60</v>
      </c>
    </row>
    <row r="4923" spans="2:10" ht="12.75">
      <c r="B4923" s="45" t="s">
        <v>2884</v>
      </c>
      <c r="C4923" s="8" t="s">
        <v>2883</v>
      </c>
      <c r="D4923" s="54" t="s">
        <v>2885</v>
      </c>
      <c r="E4923" s="70">
        <v>52490</v>
      </c>
      <c r="F4923" s="26">
        <v>41990</v>
      </c>
      <c r="G4923" s="12">
        <f t="shared" si="76"/>
        <v>0.25005953798523461</v>
      </c>
      <c r="H4923" s="12" t="s">
        <v>2881</v>
      </c>
      <c r="I4923" s="12" t="s">
        <v>31280</v>
      </c>
      <c r="J4923" s="25" t="s">
        <v>60</v>
      </c>
    </row>
    <row r="4924" spans="2:10" ht="12.75">
      <c r="B4924" s="46" t="s">
        <v>3723</v>
      </c>
      <c r="C4924" s="8" t="s">
        <v>3722</v>
      </c>
      <c r="D4924" s="54" t="s">
        <v>3724</v>
      </c>
      <c r="E4924" s="70">
        <v>52490</v>
      </c>
      <c r="F4924" s="26">
        <v>41990</v>
      </c>
      <c r="G4924" s="12">
        <f t="shared" si="76"/>
        <v>0.25005953798523461</v>
      </c>
      <c r="H4924" s="12" t="s">
        <v>3720</v>
      </c>
      <c r="I4924" s="12" t="s">
        <v>31281</v>
      </c>
      <c r="J4924" s="25" t="s">
        <v>60</v>
      </c>
    </row>
    <row r="4925" spans="2:10" ht="12.75">
      <c r="B4925" s="45" t="s">
        <v>8379</v>
      </c>
      <c r="C4925" s="8" t="s">
        <v>8378</v>
      </c>
      <c r="D4925" s="54" t="s">
        <v>8380</v>
      </c>
      <c r="E4925" s="70">
        <v>52490</v>
      </c>
      <c r="F4925" s="26">
        <v>41990</v>
      </c>
      <c r="G4925" s="12">
        <f t="shared" si="76"/>
        <v>0.25005953798523461</v>
      </c>
      <c r="H4925" s="12" t="s">
        <v>8383</v>
      </c>
      <c r="I4925" s="12" t="s">
        <v>31282</v>
      </c>
      <c r="J4925" s="25" t="s">
        <v>60</v>
      </c>
    </row>
    <row r="4926" spans="2:10" ht="12.75">
      <c r="B4926" s="45" t="s">
        <v>8386</v>
      </c>
      <c r="C4926" s="8" t="s">
        <v>8385</v>
      </c>
      <c r="D4926" s="54" t="s">
        <v>8387</v>
      </c>
      <c r="E4926" s="70">
        <v>52490</v>
      </c>
      <c r="F4926" s="26">
        <v>41990</v>
      </c>
      <c r="G4926" s="12">
        <f t="shared" si="76"/>
        <v>0.25005953798523461</v>
      </c>
      <c r="H4926" s="12" t="s">
        <v>8390</v>
      </c>
      <c r="I4926" s="12" t="s">
        <v>31283</v>
      </c>
      <c r="J4926" s="25" t="s">
        <v>60</v>
      </c>
    </row>
    <row r="4927" spans="2:10" ht="12.75">
      <c r="B4927" s="45" t="s">
        <v>5007</v>
      </c>
      <c r="C4927" s="8" t="s">
        <v>5006</v>
      </c>
      <c r="D4927" s="54" t="s">
        <v>5008</v>
      </c>
      <c r="E4927" s="70">
        <v>52500</v>
      </c>
      <c r="F4927" s="26">
        <v>42000</v>
      </c>
      <c r="G4927" s="12">
        <f t="shared" si="76"/>
        <v>0.25</v>
      </c>
      <c r="H4927" s="12" t="s">
        <v>5010</v>
      </c>
      <c r="I4927" s="12" t="s">
        <v>31284</v>
      </c>
      <c r="J4927" s="25" t="s">
        <v>60</v>
      </c>
    </row>
    <row r="4928" spans="2:10" ht="12.75">
      <c r="B4928" s="45" t="s">
        <v>4522</v>
      </c>
      <c r="C4928" s="8" t="s">
        <v>4521</v>
      </c>
      <c r="D4928" s="54" t="s">
        <v>4523</v>
      </c>
      <c r="E4928" s="70">
        <v>53400</v>
      </c>
      <c r="F4928" s="26">
        <v>42700</v>
      </c>
      <c r="G4928" s="12">
        <f t="shared" si="76"/>
        <v>0.25058548009367687</v>
      </c>
      <c r="H4928" s="12" t="s">
        <v>4525</v>
      </c>
      <c r="I4928" s="12" t="s">
        <v>31285</v>
      </c>
      <c r="J4928" s="25" t="s">
        <v>60</v>
      </c>
    </row>
    <row r="4929" spans="2:10" ht="12.75">
      <c r="B4929" s="45" t="s">
        <v>2375</v>
      </c>
      <c r="C4929" s="8" t="s">
        <v>2374</v>
      </c>
      <c r="D4929" s="54" t="s">
        <v>2376</v>
      </c>
      <c r="E4929" s="70">
        <v>52990</v>
      </c>
      <c r="F4929" s="26">
        <v>42490</v>
      </c>
      <c r="G4929" s="12">
        <f t="shared" si="76"/>
        <v>0.24711696869851729</v>
      </c>
      <c r="H4929" s="12" t="s">
        <v>2379</v>
      </c>
      <c r="I4929" s="12" t="s">
        <v>31286</v>
      </c>
      <c r="J4929" s="25" t="s">
        <v>60</v>
      </c>
    </row>
    <row r="4930" spans="2:10" ht="12.75">
      <c r="B4930" s="45" t="s">
        <v>3127</v>
      </c>
      <c r="C4930" s="8" t="s">
        <v>3126</v>
      </c>
      <c r="D4930" s="54" t="s">
        <v>3128</v>
      </c>
      <c r="E4930" s="70">
        <v>52990</v>
      </c>
      <c r="F4930" s="26">
        <v>42490</v>
      </c>
      <c r="G4930" s="12">
        <f t="shared" ref="G4930:G4993" si="77">IFERROR(E4930/F4930-1,0)</f>
        <v>0.24711696869851729</v>
      </c>
      <c r="H4930" s="12" t="s">
        <v>3131</v>
      </c>
      <c r="I4930" s="12" t="s">
        <v>31287</v>
      </c>
      <c r="J4930" s="25" t="s">
        <v>60</v>
      </c>
    </row>
    <row r="4931" spans="2:10" ht="12.75">
      <c r="B4931" s="72" t="s">
        <v>9149</v>
      </c>
      <c r="C4931" s="8" t="s">
        <v>24533</v>
      </c>
      <c r="D4931" s="54" t="s">
        <v>9150</v>
      </c>
      <c r="E4931" s="70">
        <v>54000</v>
      </c>
      <c r="F4931" s="26">
        <v>43173</v>
      </c>
      <c r="G4931" s="12">
        <f t="shared" si="77"/>
        <v>0.25078173858661668</v>
      </c>
      <c r="H4931" s="12" t="s">
        <v>60</v>
      </c>
      <c r="I4931" s="12" t="s">
        <v>60</v>
      </c>
      <c r="J4931" s="25" t="s">
        <v>60</v>
      </c>
    </row>
    <row r="4932" spans="2:10" ht="12.75">
      <c r="B4932" s="72" t="s">
        <v>15117</v>
      </c>
      <c r="C4932" s="8" t="s">
        <v>25492</v>
      </c>
      <c r="D4932" s="54" t="s">
        <v>15118</v>
      </c>
      <c r="E4932" s="70">
        <v>54500</v>
      </c>
      <c r="F4932" s="26">
        <v>43638</v>
      </c>
      <c r="G4932" s="12">
        <f t="shared" si="77"/>
        <v>0.24891149915211508</v>
      </c>
      <c r="H4932" s="12" t="s">
        <v>32092</v>
      </c>
      <c r="I4932" s="12" t="s">
        <v>31288</v>
      </c>
      <c r="J4932" s="25" t="s">
        <v>60</v>
      </c>
    </row>
    <row r="4933" spans="2:10" ht="12.75">
      <c r="B4933" s="45" t="s">
        <v>469</v>
      </c>
      <c r="C4933" s="8" t="s">
        <v>468</v>
      </c>
      <c r="D4933" s="54" t="s">
        <v>470</v>
      </c>
      <c r="E4933" s="70">
        <v>54490</v>
      </c>
      <c r="F4933" s="26">
        <v>43490</v>
      </c>
      <c r="G4933" s="12">
        <f t="shared" si="77"/>
        <v>0.25293170843872148</v>
      </c>
      <c r="H4933" s="12" t="s">
        <v>460</v>
      </c>
      <c r="I4933" s="12" t="s">
        <v>31289</v>
      </c>
      <c r="J4933" s="25" t="s">
        <v>60</v>
      </c>
    </row>
    <row r="4934" spans="2:10" ht="12.75">
      <c r="B4934" s="45" t="s">
        <v>2079</v>
      </c>
      <c r="C4934" s="8" t="s">
        <v>2078</v>
      </c>
      <c r="D4934" s="54" t="s">
        <v>2080</v>
      </c>
      <c r="E4934" s="70">
        <v>54490</v>
      </c>
      <c r="F4934" s="26">
        <v>43490</v>
      </c>
      <c r="G4934" s="12">
        <f t="shared" si="77"/>
        <v>0.25293170843872148</v>
      </c>
      <c r="H4934" s="12" t="s">
        <v>60</v>
      </c>
      <c r="I4934" s="12" t="s">
        <v>31290</v>
      </c>
      <c r="J4934" s="25" t="s">
        <v>60</v>
      </c>
    </row>
    <row r="4935" spans="2:10" ht="12.75">
      <c r="B4935" s="45" t="s">
        <v>2317</v>
      </c>
      <c r="C4935" s="8" t="s">
        <v>2316</v>
      </c>
      <c r="D4935" s="54" t="s">
        <v>2318</v>
      </c>
      <c r="E4935" s="70">
        <v>54490</v>
      </c>
      <c r="F4935" s="26">
        <v>43490</v>
      </c>
      <c r="G4935" s="12">
        <f t="shared" si="77"/>
        <v>0.25293170843872148</v>
      </c>
      <c r="H4935" s="12" t="s">
        <v>60</v>
      </c>
      <c r="I4935" s="12" t="s">
        <v>60</v>
      </c>
      <c r="J4935" s="25" t="s">
        <v>60</v>
      </c>
    </row>
    <row r="4936" spans="2:10" ht="12.75">
      <c r="B4936" s="45" t="s">
        <v>2501</v>
      </c>
      <c r="C4936" s="8" t="s">
        <v>2500</v>
      </c>
      <c r="D4936" s="54" t="s">
        <v>2502</v>
      </c>
      <c r="E4936" s="70">
        <v>54490</v>
      </c>
      <c r="F4936" s="26">
        <v>43490</v>
      </c>
      <c r="G4936" s="12">
        <f t="shared" si="77"/>
        <v>0.25293170843872148</v>
      </c>
      <c r="H4936" s="12" t="s">
        <v>2492</v>
      </c>
      <c r="I4936" s="12" t="s">
        <v>31291</v>
      </c>
      <c r="J4936" s="25" t="s">
        <v>60</v>
      </c>
    </row>
    <row r="4937" spans="2:10" ht="12.75">
      <c r="B4937" s="45" t="s">
        <v>2693</v>
      </c>
      <c r="C4937" s="8" t="s">
        <v>2692</v>
      </c>
      <c r="D4937" s="54" t="s">
        <v>2694</v>
      </c>
      <c r="E4937" s="70">
        <v>54490</v>
      </c>
      <c r="F4937" s="26">
        <v>43490</v>
      </c>
      <c r="G4937" s="12">
        <f t="shared" si="77"/>
        <v>0.25293170843872148</v>
      </c>
      <c r="H4937" s="12" t="s">
        <v>2696</v>
      </c>
      <c r="I4937" s="12" t="s">
        <v>31292</v>
      </c>
      <c r="J4937" s="25" t="s">
        <v>60</v>
      </c>
    </row>
    <row r="4938" spans="2:10" ht="12.75">
      <c r="B4938" s="45" t="s">
        <v>7484</v>
      </c>
      <c r="C4938" s="8" t="s">
        <v>7483</v>
      </c>
      <c r="D4938" s="54" t="s">
        <v>7485</v>
      </c>
      <c r="E4938" s="70">
        <v>54490</v>
      </c>
      <c r="F4938" s="26">
        <v>43490</v>
      </c>
      <c r="G4938" s="12">
        <f t="shared" si="77"/>
        <v>0.25293170843872148</v>
      </c>
      <c r="H4938" s="12" t="s">
        <v>7488</v>
      </c>
      <c r="I4938" s="12" t="s">
        <v>31293</v>
      </c>
      <c r="J4938" s="25" t="s">
        <v>60</v>
      </c>
    </row>
    <row r="4939" spans="2:10" ht="12.75">
      <c r="B4939" s="45" t="s">
        <v>8343</v>
      </c>
      <c r="C4939" s="8" t="s">
        <v>8342</v>
      </c>
      <c r="D4939" s="54" t="s">
        <v>8344</v>
      </c>
      <c r="E4939" s="70">
        <v>54490</v>
      </c>
      <c r="F4939" s="26">
        <v>43490</v>
      </c>
      <c r="G4939" s="12">
        <f t="shared" si="77"/>
        <v>0.25293170843872148</v>
      </c>
      <c r="H4939" s="12" t="s">
        <v>8347</v>
      </c>
      <c r="I4939" s="12" t="s">
        <v>31294</v>
      </c>
      <c r="J4939" s="25" t="s">
        <v>60</v>
      </c>
    </row>
    <row r="4940" spans="2:10" ht="12.75">
      <c r="B4940" s="72" t="s">
        <v>17635</v>
      </c>
      <c r="C4940" s="8" t="s">
        <v>26094</v>
      </c>
      <c r="D4940" s="54" t="s">
        <v>17636</v>
      </c>
      <c r="E4940" s="70">
        <v>54900</v>
      </c>
      <c r="F4940" s="26">
        <v>43930</v>
      </c>
      <c r="G4940" s="12">
        <f t="shared" si="77"/>
        <v>0.24971545640792159</v>
      </c>
      <c r="H4940" s="12" t="s">
        <v>60</v>
      </c>
      <c r="I4940" s="12" t="s">
        <v>31295</v>
      </c>
      <c r="J4940" s="25" t="s">
        <v>60</v>
      </c>
    </row>
    <row r="4941" spans="2:10" ht="12.75">
      <c r="B4941" s="72" t="s">
        <v>15121</v>
      </c>
      <c r="C4941" s="8" t="s">
        <v>25493</v>
      </c>
      <c r="D4941" s="54" t="s">
        <v>15122</v>
      </c>
      <c r="E4941" s="70">
        <v>55100</v>
      </c>
      <c r="F4941" s="26">
        <v>44062</v>
      </c>
      <c r="G4941" s="12">
        <f t="shared" si="77"/>
        <v>0.25051064409241519</v>
      </c>
      <c r="H4941" s="12" t="s">
        <v>32092</v>
      </c>
      <c r="I4941" s="12" t="s">
        <v>31296</v>
      </c>
      <c r="J4941" s="25" t="s">
        <v>60</v>
      </c>
    </row>
    <row r="4942" spans="2:10" ht="12.75">
      <c r="B4942" s="45" t="s">
        <v>596</v>
      </c>
      <c r="C4942" s="8" t="s">
        <v>595</v>
      </c>
      <c r="D4942" s="54" t="s">
        <v>597</v>
      </c>
      <c r="E4942" s="70">
        <v>54990</v>
      </c>
      <c r="F4942" s="26">
        <v>43990</v>
      </c>
      <c r="G4942" s="12">
        <f t="shared" si="77"/>
        <v>0.25005683109797672</v>
      </c>
      <c r="H4942" s="12" t="s">
        <v>593</v>
      </c>
      <c r="I4942" s="12" t="s">
        <v>31297</v>
      </c>
      <c r="J4942" s="25" t="s">
        <v>60</v>
      </c>
    </row>
    <row r="4943" spans="2:10" ht="12.75">
      <c r="B4943" s="46" t="s">
        <v>3763</v>
      </c>
      <c r="C4943" s="8" t="s">
        <v>3762</v>
      </c>
      <c r="D4943" s="54" t="s">
        <v>3764</v>
      </c>
      <c r="E4943" s="70">
        <v>54990</v>
      </c>
      <c r="F4943" s="26">
        <v>43990</v>
      </c>
      <c r="G4943" s="12">
        <f t="shared" si="77"/>
        <v>0.25005683109797672</v>
      </c>
      <c r="H4943" s="12" t="s">
        <v>3767</v>
      </c>
      <c r="I4943" s="12" t="s">
        <v>31298</v>
      </c>
      <c r="J4943" s="25" t="s">
        <v>60</v>
      </c>
    </row>
    <row r="4944" spans="2:10" ht="12.75">
      <c r="B4944" s="45" t="s">
        <v>1605</v>
      </c>
      <c r="C4944" s="8" t="s">
        <v>1604</v>
      </c>
      <c r="D4944" s="54" t="s">
        <v>1606</v>
      </c>
      <c r="E4944" s="70">
        <v>55990</v>
      </c>
      <c r="F4944" s="26">
        <v>44490</v>
      </c>
      <c r="G4944" s="12">
        <f t="shared" si="77"/>
        <v>0.25848505282085865</v>
      </c>
      <c r="H4944" s="12" t="s">
        <v>1602</v>
      </c>
      <c r="I4944" s="12" t="s">
        <v>31299</v>
      </c>
      <c r="J4944" s="25" t="s">
        <v>60</v>
      </c>
    </row>
    <row r="4945" spans="2:10" ht="12.75">
      <c r="B4945" s="45" t="s">
        <v>2144</v>
      </c>
      <c r="C4945" s="8" t="s">
        <v>2143</v>
      </c>
      <c r="D4945" s="54" t="s">
        <v>2145</v>
      </c>
      <c r="E4945" s="70">
        <v>55990</v>
      </c>
      <c r="F4945" s="26">
        <v>44490</v>
      </c>
      <c r="G4945" s="12">
        <f t="shared" si="77"/>
        <v>0.25848505282085865</v>
      </c>
      <c r="H4945" s="12" t="s">
        <v>60</v>
      </c>
      <c r="I4945" s="12" t="s">
        <v>60</v>
      </c>
      <c r="J4945" s="25" t="s">
        <v>60</v>
      </c>
    </row>
    <row r="4946" spans="2:10" ht="12.75">
      <c r="B4946" s="45" t="s">
        <v>2323</v>
      </c>
      <c r="C4946" s="8" t="s">
        <v>2322</v>
      </c>
      <c r="D4946" s="54" t="s">
        <v>2324</v>
      </c>
      <c r="E4946" s="70">
        <v>55990</v>
      </c>
      <c r="F4946" s="26">
        <v>44490</v>
      </c>
      <c r="G4946" s="12">
        <f t="shared" si="77"/>
        <v>0.25848505282085865</v>
      </c>
      <c r="H4946" s="12" t="s">
        <v>60</v>
      </c>
      <c r="I4946" s="12" t="s">
        <v>60</v>
      </c>
      <c r="J4946" s="25" t="s">
        <v>60</v>
      </c>
    </row>
    <row r="4947" spans="2:10" ht="12.75">
      <c r="B4947" s="45" t="s">
        <v>2579</v>
      </c>
      <c r="C4947" s="8" t="s">
        <v>2578</v>
      </c>
      <c r="D4947" s="54" t="s">
        <v>2580</v>
      </c>
      <c r="E4947" s="70">
        <v>55990</v>
      </c>
      <c r="F4947" s="26">
        <v>44490</v>
      </c>
      <c r="G4947" s="12">
        <f t="shared" si="77"/>
        <v>0.25848505282085865</v>
      </c>
      <c r="H4947" s="12" t="s">
        <v>2576</v>
      </c>
      <c r="I4947" s="12" t="s">
        <v>31300</v>
      </c>
      <c r="J4947" s="25" t="s">
        <v>60</v>
      </c>
    </row>
    <row r="4948" spans="2:10" ht="12.75">
      <c r="B4948" s="45" t="s">
        <v>3335</v>
      </c>
      <c r="C4948" s="8" t="s">
        <v>3334</v>
      </c>
      <c r="D4948" s="54" t="s">
        <v>3336</v>
      </c>
      <c r="E4948" s="70">
        <v>56000</v>
      </c>
      <c r="F4948" s="26">
        <v>44500</v>
      </c>
      <c r="G4948" s="12">
        <f t="shared" si="77"/>
        <v>0.2584269662921348</v>
      </c>
      <c r="H4948" s="12" t="s">
        <v>3339</v>
      </c>
      <c r="I4948" s="12" t="s">
        <v>31301</v>
      </c>
      <c r="J4948" s="25" t="s">
        <v>60</v>
      </c>
    </row>
    <row r="4949" spans="2:10" ht="12.75">
      <c r="B4949" s="72" t="s">
        <v>10797</v>
      </c>
      <c r="C4949" s="8" t="s">
        <v>24628</v>
      </c>
      <c r="D4949" s="54" t="s">
        <v>10798</v>
      </c>
      <c r="E4949" s="70">
        <v>56400</v>
      </c>
      <c r="F4949" s="26">
        <v>45096</v>
      </c>
      <c r="G4949" s="12">
        <f t="shared" si="77"/>
        <v>0.25066524747205965</v>
      </c>
      <c r="H4949" s="12" t="s">
        <v>60</v>
      </c>
      <c r="I4949" s="12" t="s">
        <v>60</v>
      </c>
      <c r="J4949" s="25" t="s">
        <v>60</v>
      </c>
    </row>
    <row r="4950" spans="2:10" ht="12.75">
      <c r="B4950" s="72" t="s">
        <v>23672</v>
      </c>
      <c r="C4950" s="8" t="s">
        <v>60</v>
      </c>
      <c r="D4950" s="54" t="s">
        <v>23673</v>
      </c>
      <c r="E4950" s="70">
        <v>56400</v>
      </c>
      <c r="F4950" s="26">
        <v>45099</v>
      </c>
      <c r="G4950" s="12">
        <f t="shared" si="77"/>
        <v>0.25058205281713564</v>
      </c>
      <c r="H4950" s="12" t="s">
        <v>60</v>
      </c>
      <c r="I4950" s="12" t="s">
        <v>31302</v>
      </c>
      <c r="J4950" s="25" t="s">
        <v>60</v>
      </c>
    </row>
    <row r="4951" spans="2:10" ht="12.75">
      <c r="B4951" s="72" t="s">
        <v>23676</v>
      </c>
      <c r="C4951" s="8" t="s">
        <v>60</v>
      </c>
      <c r="D4951" s="54" t="s">
        <v>23677</v>
      </c>
      <c r="E4951" s="70">
        <v>56400</v>
      </c>
      <c r="F4951" s="26">
        <v>45099</v>
      </c>
      <c r="G4951" s="12">
        <f t="shared" si="77"/>
        <v>0.25058205281713564</v>
      </c>
      <c r="H4951" s="12" t="s">
        <v>60</v>
      </c>
      <c r="I4951" s="12" t="s">
        <v>31303</v>
      </c>
      <c r="J4951" s="25" t="s">
        <v>60</v>
      </c>
    </row>
    <row r="4952" spans="2:10" ht="12.75">
      <c r="B4952" s="72" t="s">
        <v>23680</v>
      </c>
      <c r="C4952" s="8" t="s">
        <v>60</v>
      </c>
      <c r="D4952" s="54" t="s">
        <v>23681</v>
      </c>
      <c r="E4952" s="70">
        <v>56400</v>
      </c>
      <c r="F4952" s="26">
        <v>45099</v>
      </c>
      <c r="G4952" s="12">
        <f t="shared" si="77"/>
        <v>0.25058205281713564</v>
      </c>
      <c r="H4952" s="12" t="s">
        <v>60</v>
      </c>
      <c r="I4952" s="12" t="s">
        <v>31304</v>
      </c>
      <c r="J4952" s="25" t="s">
        <v>60</v>
      </c>
    </row>
    <row r="4953" spans="2:10" ht="12.75">
      <c r="B4953" s="72" t="s">
        <v>23684</v>
      </c>
      <c r="C4953" s="8" t="s">
        <v>60</v>
      </c>
      <c r="D4953" s="54" t="s">
        <v>23685</v>
      </c>
      <c r="E4953" s="70">
        <v>56400</v>
      </c>
      <c r="F4953" s="26">
        <v>45099</v>
      </c>
      <c r="G4953" s="12">
        <f t="shared" si="77"/>
        <v>0.25058205281713564</v>
      </c>
      <c r="H4953" s="12" t="s">
        <v>60</v>
      </c>
      <c r="I4953" s="12" t="s">
        <v>31305</v>
      </c>
      <c r="J4953" s="25" t="s">
        <v>60</v>
      </c>
    </row>
    <row r="4954" spans="2:10" ht="12.75">
      <c r="B4954" s="45" t="s">
        <v>1467</v>
      </c>
      <c r="C4954" s="8" t="s">
        <v>1466</v>
      </c>
      <c r="D4954" s="54" t="s">
        <v>1468</v>
      </c>
      <c r="E4954" s="70">
        <v>55990</v>
      </c>
      <c r="F4954" s="26">
        <v>44990</v>
      </c>
      <c r="G4954" s="12">
        <f t="shared" si="77"/>
        <v>0.24449877750611249</v>
      </c>
      <c r="H4954" s="12" t="s">
        <v>1464</v>
      </c>
      <c r="I4954" s="12" t="s">
        <v>31306</v>
      </c>
      <c r="J4954" s="25" t="s">
        <v>60</v>
      </c>
    </row>
    <row r="4955" spans="2:10" ht="12.75">
      <c r="B4955" s="45" t="s">
        <v>2726</v>
      </c>
      <c r="C4955" s="8" t="s">
        <v>2725</v>
      </c>
      <c r="D4955" s="54" t="s">
        <v>2727</v>
      </c>
      <c r="E4955" s="70">
        <v>55990</v>
      </c>
      <c r="F4955" s="26">
        <v>44990</v>
      </c>
      <c r="G4955" s="12">
        <f t="shared" si="77"/>
        <v>0.24449877750611249</v>
      </c>
      <c r="H4955" s="12" t="s">
        <v>2730</v>
      </c>
      <c r="I4955" s="12" t="s">
        <v>31307</v>
      </c>
      <c r="J4955" s="25" t="s">
        <v>60</v>
      </c>
    </row>
    <row r="4956" spans="2:10" ht="12.75">
      <c r="B4956" s="45" t="s">
        <v>3006</v>
      </c>
      <c r="C4956" s="8" t="s">
        <v>3005</v>
      </c>
      <c r="D4956" s="54" t="s">
        <v>3007</v>
      </c>
      <c r="E4956" s="70">
        <v>55990</v>
      </c>
      <c r="F4956" s="26">
        <v>44990</v>
      </c>
      <c r="G4956" s="12">
        <f t="shared" si="77"/>
        <v>0.24449877750611249</v>
      </c>
      <c r="H4956" s="12" t="s">
        <v>3010</v>
      </c>
      <c r="I4956" s="12" t="s">
        <v>31308</v>
      </c>
      <c r="J4956" s="25" t="s">
        <v>60</v>
      </c>
    </row>
    <row r="4957" spans="2:10" ht="12.75">
      <c r="B4957" s="45" t="s">
        <v>8159</v>
      </c>
      <c r="C4957" s="8" t="s">
        <v>8158</v>
      </c>
      <c r="D4957" s="54" t="s">
        <v>8160</v>
      </c>
      <c r="E4957" s="70">
        <v>55990</v>
      </c>
      <c r="F4957" s="26">
        <v>44990</v>
      </c>
      <c r="G4957" s="12">
        <f t="shared" si="77"/>
        <v>0.24449877750611249</v>
      </c>
      <c r="H4957" s="12" t="s">
        <v>8163</v>
      </c>
      <c r="I4957" s="12" t="s">
        <v>31309</v>
      </c>
      <c r="J4957" s="25" t="s">
        <v>60</v>
      </c>
    </row>
    <row r="4958" spans="2:10" ht="12.75">
      <c r="B4958" s="45" t="s">
        <v>8165</v>
      </c>
      <c r="C4958" s="8" t="s">
        <v>8158</v>
      </c>
      <c r="D4958" s="54" t="s">
        <v>8166</v>
      </c>
      <c r="E4958" s="70">
        <v>55990</v>
      </c>
      <c r="F4958" s="26">
        <v>44990</v>
      </c>
      <c r="G4958" s="12">
        <f t="shared" si="77"/>
        <v>0.24449877750611249</v>
      </c>
      <c r="H4958" s="12" t="s">
        <v>8163</v>
      </c>
      <c r="I4958" s="12" t="s">
        <v>31310</v>
      </c>
      <c r="J4958" s="25" t="s">
        <v>60</v>
      </c>
    </row>
    <row r="4959" spans="2:10" ht="12.75">
      <c r="B4959" s="45" t="s">
        <v>5002</v>
      </c>
      <c r="C4959" s="8" t="s">
        <v>5001</v>
      </c>
      <c r="D4959" s="54" t="s">
        <v>5003</v>
      </c>
      <c r="E4959" s="70">
        <v>57300</v>
      </c>
      <c r="F4959" s="26">
        <v>45800</v>
      </c>
      <c r="G4959" s="12">
        <f t="shared" si="77"/>
        <v>0.25109170305676853</v>
      </c>
      <c r="H4959" s="12" t="s">
        <v>4914</v>
      </c>
      <c r="I4959" s="12" t="s">
        <v>31311</v>
      </c>
      <c r="J4959" s="25" t="s">
        <v>60</v>
      </c>
    </row>
    <row r="4960" spans="2:10" ht="12.75">
      <c r="B4960" s="45" t="s">
        <v>1358</v>
      </c>
      <c r="C4960" s="8" t="s">
        <v>1357</v>
      </c>
      <c r="D4960" s="54" t="s">
        <v>1359</v>
      </c>
      <c r="E4960" s="70">
        <v>57490</v>
      </c>
      <c r="F4960" s="26">
        <v>45990</v>
      </c>
      <c r="G4960" s="12">
        <f t="shared" si="77"/>
        <v>0.25005435964340084</v>
      </c>
      <c r="H4960" s="12" t="s">
        <v>1355</v>
      </c>
      <c r="I4960" s="12" t="s">
        <v>31312</v>
      </c>
      <c r="J4960" s="25" t="s">
        <v>60</v>
      </c>
    </row>
    <row r="4961" spans="2:10" ht="12.75">
      <c r="B4961" s="45" t="s">
        <v>1511</v>
      </c>
      <c r="C4961" s="8" t="s">
        <v>1510</v>
      </c>
      <c r="D4961" s="54" t="s">
        <v>1512</v>
      </c>
      <c r="E4961" s="70">
        <v>57490</v>
      </c>
      <c r="F4961" s="26">
        <v>45990</v>
      </c>
      <c r="G4961" s="12">
        <f t="shared" si="77"/>
        <v>0.25005435964340084</v>
      </c>
      <c r="H4961" s="12" t="s">
        <v>1515</v>
      </c>
      <c r="I4961" s="12" t="s">
        <v>31313</v>
      </c>
      <c r="J4961" s="25" t="s">
        <v>60</v>
      </c>
    </row>
    <row r="4962" spans="2:10" ht="12.75">
      <c r="B4962" s="45" t="s">
        <v>2156</v>
      </c>
      <c r="C4962" s="8" t="s">
        <v>2155</v>
      </c>
      <c r="D4962" s="54" t="s">
        <v>2157</v>
      </c>
      <c r="E4962" s="70">
        <v>57490</v>
      </c>
      <c r="F4962" s="26">
        <v>45990</v>
      </c>
      <c r="G4962" s="12">
        <f t="shared" si="77"/>
        <v>0.25005435964340084</v>
      </c>
      <c r="H4962" s="12" t="s">
        <v>60</v>
      </c>
      <c r="I4962" s="12" t="s">
        <v>60</v>
      </c>
      <c r="J4962" s="25" t="s">
        <v>60</v>
      </c>
    </row>
    <row r="4963" spans="2:10" ht="12.75">
      <c r="B4963" s="46" t="s">
        <v>3750</v>
      </c>
      <c r="C4963" s="8" t="s">
        <v>3749</v>
      </c>
      <c r="D4963" s="54" t="s">
        <v>3751</v>
      </c>
      <c r="E4963" s="70">
        <v>57490</v>
      </c>
      <c r="F4963" s="26">
        <v>45990</v>
      </c>
      <c r="G4963" s="12">
        <f t="shared" si="77"/>
        <v>0.25005435964340084</v>
      </c>
      <c r="H4963" s="12" t="s">
        <v>3754</v>
      </c>
      <c r="I4963" s="12" t="s">
        <v>31314</v>
      </c>
      <c r="J4963" s="25" t="s">
        <v>60</v>
      </c>
    </row>
    <row r="4964" spans="2:10" ht="12.75">
      <c r="B4964" s="45" t="s">
        <v>476</v>
      </c>
      <c r="C4964" s="8" t="s">
        <v>475</v>
      </c>
      <c r="D4964" s="54" t="s">
        <v>477</v>
      </c>
      <c r="E4964" s="70">
        <v>58990</v>
      </c>
      <c r="F4964" s="26">
        <v>46990</v>
      </c>
      <c r="G4964" s="12">
        <f t="shared" si="77"/>
        <v>0.2553734837199404</v>
      </c>
      <c r="H4964" s="12" t="s">
        <v>460</v>
      </c>
      <c r="I4964" s="12" t="s">
        <v>31315</v>
      </c>
      <c r="J4964" s="25" t="s">
        <v>60</v>
      </c>
    </row>
    <row r="4965" spans="2:10" ht="12.75">
      <c r="B4965" s="45" t="s">
        <v>1084</v>
      </c>
      <c r="C4965" s="8" t="s">
        <v>1083</v>
      </c>
      <c r="D4965" s="54" t="s">
        <v>1085</v>
      </c>
      <c r="E4965" s="70">
        <v>58990</v>
      </c>
      <c r="F4965" s="26">
        <v>46990</v>
      </c>
      <c r="G4965" s="12">
        <f t="shared" si="77"/>
        <v>0.2553734837199404</v>
      </c>
      <c r="H4965" s="12" t="s">
        <v>1088</v>
      </c>
      <c r="I4965" s="12" t="s">
        <v>31316</v>
      </c>
      <c r="J4965" s="25" t="s">
        <v>60</v>
      </c>
    </row>
    <row r="4966" spans="2:10" ht="12.75">
      <c r="B4966" s="45" t="s">
        <v>1671</v>
      </c>
      <c r="C4966" s="8" t="s">
        <v>1670</v>
      </c>
      <c r="D4966" s="54" t="s">
        <v>1672</v>
      </c>
      <c r="E4966" s="70">
        <v>58990</v>
      </c>
      <c r="F4966" s="26">
        <v>46990</v>
      </c>
      <c r="G4966" s="12">
        <f t="shared" si="77"/>
        <v>0.2553734837199404</v>
      </c>
      <c r="H4966" s="12" t="s">
        <v>1668</v>
      </c>
      <c r="I4966" s="12" t="s">
        <v>31317</v>
      </c>
      <c r="J4966" s="25" t="s">
        <v>60</v>
      </c>
    </row>
    <row r="4967" spans="2:10" ht="12.75">
      <c r="B4967" s="45" t="s">
        <v>3417</v>
      </c>
      <c r="C4967" s="8" t="s">
        <v>3416</v>
      </c>
      <c r="D4967" s="54" t="s">
        <v>3418</v>
      </c>
      <c r="E4967" s="70">
        <v>58990</v>
      </c>
      <c r="F4967" s="26">
        <v>46990</v>
      </c>
      <c r="G4967" s="12">
        <f t="shared" si="77"/>
        <v>0.2553734837199404</v>
      </c>
      <c r="H4967" s="12" t="s">
        <v>3421</v>
      </c>
      <c r="I4967" s="12" t="s">
        <v>31318</v>
      </c>
      <c r="J4967" s="25" t="s">
        <v>60</v>
      </c>
    </row>
    <row r="4968" spans="2:10" ht="12.75">
      <c r="B4968" s="72" t="s">
        <v>17639</v>
      </c>
      <c r="C4968" s="8" t="s">
        <v>26095</v>
      </c>
      <c r="D4968" s="54" t="s">
        <v>17640</v>
      </c>
      <c r="E4968" s="70">
        <v>59400</v>
      </c>
      <c r="F4968" s="26">
        <v>47524</v>
      </c>
      <c r="G4968" s="12">
        <f t="shared" si="77"/>
        <v>0.24989479000084169</v>
      </c>
      <c r="H4968" s="12" t="s">
        <v>31911</v>
      </c>
      <c r="I4968" s="12" t="s">
        <v>31319</v>
      </c>
      <c r="J4968" s="25" t="s">
        <v>60</v>
      </c>
    </row>
    <row r="4969" spans="2:10" ht="12.75">
      <c r="B4969" s="45" t="s">
        <v>709</v>
      </c>
      <c r="C4969" s="8" t="s">
        <v>708</v>
      </c>
      <c r="D4969" s="54" t="s">
        <v>710</v>
      </c>
      <c r="E4969" s="70">
        <v>59990</v>
      </c>
      <c r="F4969" s="26">
        <v>47990</v>
      </c>
      <c r="G4969" s="12">
        <f t="shared" si="77"/>
        <v>0.25005209418628871</v>
      </c>
      <c r="H4969" s="12" t="s">
        <v>706</v>
      </c>
      <c r="I4969" s="12" t="s">
        <v>31320</v>
      </c>
      <c r="J4969" s="25" t="s">
        <v>60</v>
      </c>
    </row>
    <row r="4970" spans="2:10" ht="12.75">
      <c r="B4970" s="45" t="s">
        <v>3181</v>
      </c>
      <c r="C4970" s="8" t="s">
        <v>3180</v>
      </c>
      <c r="D4970" s="54" t="s">
        <v>3182</v>
      </c>
      <c r="E4970" s="70">
        <v>59990</v>
      </c>
      <c r="F4970" s="26">
        <v>47990</v>
      </c>
      <c r="G4970" s="12">
        <f t="shared" si="77"/>
        <v>0.25005209418628871</v>
      </c>
      <c r="H4970" s="12" t="s">
        <v>3185</v>
      </c>
      <c r="I4970" s="12" t="s">
        <v>31321</v>
      </c>
      <c r="J4970" s="25" t="s">
        <v>60</v>
      </c>
    </row>
    <row r="4971" spans="2:10" ht="12.75">
      <c r="B4971" s="45" t="s">
        <v>7657</v>
      </c>
      <c r="C4971" s="8" t="s">
        <v>7656</v>
      </c>
      <c r="D4971" s="54" t="s">
        <v>7658</v>
      </c>
      <c r="E4971" s="70">
        <v>59990</v>
      </c>
      <c r="F4971" s="26">
        <v>47990</v>
      </c>
      <c r="G4971" s="12">
        <f t="shared" si="77"/>
        <v>0.25005209418628871</v>
      </c>
      <c r="H4971" s="12" t="s">
        <v>7661</v>
      </c>
      <c r="I4971" s="12" t="s">
        <v>31322</v>
      </c>
      <c r="J4971" s="25" t="s">
        <v>60</v>
      </c>
    </row>
    <row r="4972" spans="2:10" ht="12.75">
      <c r="B4972" s="45" t="s">
        <v>602</v>
      </c>
      <c r="C4972" s="8" t="s">
        <v>601</v>
      </c>
      <c r="D4972" s="54" t="s">
        <v>603</v>
      </c>
      <c r="E4972" s="70">
        <v>59490</v>
      </c>
      <c r="F4972" s="26">
        <v>47490</v>
      </c>
      <c r="G4972" s="12">
        <f t="shared" si="77"/>
        <v>0.25268477574226145</v>
      </c>
      <c r="H4972" s="12" t="s">
        <v>593</v>
      </c>
      <c r="I4972" s="12" t="s">
        <v>31323</v>
      </c>
      <c r="J4972" s="25" t="s">
        <v>60</v>
      </c>
    </row>
    <row r="4973" spans="2:10" ht="12.75">
      <c r="B4973" s="45" t="s">
        <v>8171</v>
      </c>
      <c r="C4973" s="8" t="s">
        <v>8170</v>
      </c>
      <c r="D4973" s="54" t="s">
        <v>8172</v>
      </c>
      <c r="E4973" s="70">
        <v>59490</v>
      </c>
      <c r="F4973" s="26">
        <v>47490</v>
      </c>
      <c r="G4973" s="12">
        <f t="shared" si="77"/>
        <v>0.25268477574226145</v>
      </c>
      <c r="H4973" s="12" t="s">
        <v>8175</v>
      </c>
      <c r="I4973" s="12" t="s">
        <v>31324</v>
      </c>
      <c r="J4973" s="25" t="s">
        <v>60</v>
      </c>
    </row>
    <row r="4974" spans="2:10" ht="12.75">
      <c r="B4974" s="45" t="s">
        <v>8177</v>
      </c>
      <c r="C4974" s="8" t="s">
        <v>8170</v>
      </c>
      <c r="D4974" s="54" t="s">
        <v>8178</v>
      </c>
      <c r="E4974" s="70">
        <v>59490</v>
      </c>
      <c r="F4974" s="26">
        <v>47490</v>
      </c>
      <c r="G4974" s="12">
        <f t="shared" si="77"/>
        <v>0.25268477574226145</v>
      </c>
      <c r="H4974" s="12" t="s">
        <v>8175</v>
      </c>
      <c r="I4974" s="12" t="s">
        <v>31325</v>
      </c>
      <c r="J4974" s="25" t="s">
        <v>60</v>
      </c>
    </row>
    <row r="4975" spans="2:10" ht="12.75">
      <c r="B4975" s="45" t="s">
        <v>7739</v>
      </c>
      <c r="C4975" s="8" t="s">
        <v>7738</v>
      </c>
      <c r="D4975" s="54" t="s">
        <v>7740</v>
      </c>
      <c r="E4975" s="70">
        <v>60990</v>
      </c>
      <c r="F4975" s="26">
        <v>48490</v>
      </c>
      <c r="G4975" s="12">
        <f t="shared" si="77"/>
        <v>0.25778511033202722</v>
      </c>
      <c r="H4975" s="12" t="s">
        <v>7743</v>
      </c>
      <c r="I4975" s="12" t="s">
        <v>31326</v>
      </c>
      <c r="J4975" s="25" t="s">
        <v>60</v>
      </c>
    </row>
    <row r="4976" spans="2:10" ht="12.75">
      <c r="B4976" s="45" t="s">
        <v>1152</v>
      </c>
      <c r="C4976" s="8" t="s">
        <v>1151</v>
      </c>
      <c r="D4976" s="54" t="s">
        <v>1153</v>
      </c>
      <c r="E4976" s="70">
        <v>60990</v>
      </c>
      <c r="F4976" s="26">
        <v>48990</v>
      </c>
      <c r="G4976" s="12">
        <f t="shared" si="77"/>
        <v>0.24494794856093072</v>
      </c>
      <c r="H4976" s="12" t="s">
        <v>60</v>
      </c>
      <c r="I4976" s="12" t="s">
        <v>60</v>
      </c>
      <c r="J4976" s="25" t="s">
        <v>60</v>
      </c>
    </row>
    <row r="4977" spans="2:10" ht="12.75">
      <c r="B4977" s="45" t="s">
        <v>1158</v>
      </c>
      <c r="C4977" s="8" t="s">
        <v>1157</v>
      </c>
      <c r="D4977" s="54" t="s">
        <v>1159</v>
      </c>
      <c r="E4977" s="70">
        <v>60990</v>
      </c>
      <c r="F4977" s="26">
        <v>48990</v>
      </c>
      <c r="G4977" s="12">
        <f t="shared" si="77"/>
        <v>0.24494794856093072</v>
      </c>
      <c r="H4977" s="12" t="s">
        <v>60</v>
      </c>
      <c r="I4977" s="12" t="s">
        <v>60</v>
      </c>
      <c r="J4977" s="25" t="s">
        <v>60</v>
      </c>
    </row>
    <row r="4978" spans="2:10" ht="12.75">
      <c r="B4978" s="45" t="s">
        <v>1505</v>
      </c>
      <c r="C4978" s="8" t="s">
        <v>1504</v>
      </c>
      <c r="D4978" s="54" t="s">
        <v>1506</v>
      </c>
      <c r="E4978" s="70">
        <v>60990</v>
      </c>
      <c r="F4978" s="26">
        <v>48990</v>
      </c>
      <c r="G4978" s="12">
        <f t="shared" si="77"/>
        <v>0.24494794856093072</v>
      </c>
      <c r="H4978" s="12" t="s">
        <v>1502</v>
      </c>
      <c r="I4978" s="12" t="s">
        <v>31327</v>
      </c>
      <c r="J4978" s="25" t="s">
        <v>60</v>
      </c>
    </row>
    <row r="4979" spans="2:10" ht="12.75">
      <c r="B4979" s="45" t="s">
        <v>1754</v>
      </c>
      <c r="C4979" s="8" t="s">
        <v>1753</v>
      </c>
      <c r="D4979" s="54" t="s">
        <v>1755</v>
      </c>
      <c r="E4979" s="70">
        <v>60990</v>
      </c>
      <c r="F4979" s="26">
        <v>48990</v>
      </c>
      <c r="G4979" s="12">
        <f t="shared" si="77"/>
        <v>0.24494794856093072</v>
      </c>
      <c r="H4979" s="12" t="s">
        <v>1758</v>
      </c>
      <c r="I4979" s="12" t="s">
        <v>31328</v>
      </c>
      <c r="J4979" s="25" t="s">
        <v>60</v>
      </c>
    </row>
    <row r="4980" spans="2:10" ht="12.75">
      <c r="B4980" s="45" t="s">
        <v>1957</v>
      </c>
      <c r="C4980" s="8" t="s">
        <v>1956</v>
      </c>
      <c r="D4980" s="54" t="s">
        <v>1958</v>
      </c>
      <c r="E4980" s="70">
        <v>60990</v>
      </c>
      <c r="F4980" s="26">
        <v>48990</v>
      </c>
      <c r="G4980" s="12">
        <f t="shared" si="77"/>
        <v>0.24494794856093072</v>
      </c>
      <c r="H4980" s="12" t="s">
        <v>1961</v>
      </c>
      <c r="I4980" s="12" t="s">
        <v>31329</v>
      </c>
      <c r="J4980" s="25" t="s">
        <v>60</v>
      </c>
    </row>
    <row r="4981" spans="2:10" ht="12.75">
      <c r="B4981" s="45" t="s">
        <v>2038</v>
      </c>
      <c r="C4981" s="8" t="s">
        <v>2037</v>
      </c>
      <c r="D4981" s="54" t="s">
        <v>2039</v>
      </c>
      <c r="E4981" s="70">
        <v>60990</v>
      </c>
      <c r="F4981" s="26">
        <v>48990</v>
      </c>
      <c r="G4981" s="12">
        <f t="shared" si="77"/>
        <v>0.24494794856093072</v>
      </c>
      <c r="H4981" s="12" t="s">
        <v>60</v>
      </c>
      <c r="I4981" s="12" t="s">
        <v>31330</v>
      </c>
      <c r="J4981" s="25" t="s">
        <v>60</v>
      </c>
    </row>
    <row r="4982" spans="2:10" ht="12.75">
      <c r="B4982" s="45" t="s">
        <v>2598</v>
      </c>
      <c r="C4982" s="8" t="s">
        <v>2597</v>
      </c>
      <c r="D4982" s="54" t="s">
        <v>2599</v>
      </c>
      <c r="E4982" s="70">
        <v>60990</v>
      </c>
      <c r="F4982" s="26">
        <v>48990</v>
      </c>
      <c r="G4982" s="12">
        <f t="shared" si="77"/>
        <v>0.24494794856093072</v>
      </c>
      <c r="H4982" s="12" t="s">
        <v>2602</v>
      </c>
      <c r="I4982" s="12" t="s">
        <v>31331</v>
      </c>
      <c r="J4982" s="25" t="s">
        <v>60</v>
      </c>
    </row>
    <row r="4983" spans="2:10" ht="12.75">
      <c r="B4983" s="45" t="s">
        <v>2624</v>
      </c>
      <c r="C4983" s="8" t="s">
        <v>2623</v>
      </c>
      <c r="D4983" s="54" t="s">
        <v>2625</v>
      </c>
      <c r="E4983" s="70">
        <v>60990</v>
      </c>
      <c r="F4983" s="26">
        <v>48990</v>
      </c>
      <c r="G4983" s="12">
        <f t="shared" si="77"/>
        <v>0.24494794856093072</v>
      </c>
      <c r="H4983" s="12" t="s">
        <v>2628</v>
      </c>
      <c r="I4983" s="12" t="s">
        <v>31332</v>
      </c>
      <c r="J4983" s="25" t="s">
        <v>60</v>
      </c>
    </row>
    <row r="4984" spans="2:10" ht="12.75">
      <c r="B4984" s="45" t="s">
        <v>8494</v>
      </c>
      <c r="C4984" s="8" t="s">
        <v>1151</v>
      </c>
      <c r="D4984" s="54" t="s">
        <v>1153</v>
      </c>
      <c r="E4984" s="70">
        <v>60990</v>
      </c>
      <c r="F4984" s="26">
        <v>48990</v>
      </c>
      <c r="G4984" s="12">
        <f t="shared" si="77"/>
        <v>0.24494794856093072</v>
      </c>
      <c r="H4984" s="12" t="s">
        <v>60</v>
      </c>
      <c r="I4984" s="12" t="s">
        <v>60</v>
      </c>
      <c r="J4984" s="25" t="s">
        <v>60</v>
      </c>
    </row>
    <row r="4985" spans="2:10" ht="12.75">
      <c r="B4985" s="45" t="s">
        <v>3313</v>
      </c>
      <c r="C4985" s="8" t="s">
        <v>3312</v>
      </c>
      <c r="D4985" s="54" t="s">
        <v>3314</v>
      </c>
      <c r="E4985" s="70">
        <v>61000</v>
      </c>
      <c r="F4985" s="26">
        <v>49000</v>
      </c>
      <c r="G4985" s="12">
        <f t="shared" si="77"/>
        <v>0.24489795918367352</v>
      </c>
      <c r="H4985" s="12" t="s">
        <v>3318</v>
      </c>
      <c r="I4985" s="12" t="s">
        <v>31333</v>
      </c>
      <c r="J4985" s="25" t="s">
        <v>60</v>
      </c>
    </row>
    <row r="4986" spans="2:10" ht="12.75">
      <c r="B4986" s="45" t="s">
        <v>6280</v>
      </c>
      <c r="C4986" s="8" t="s">
        <v>6279</v>
      </c>
      <c r="D4986" s="54" t="s">
        <v>6281</v>
      </c>
      <c r="E4986" s="70">
        <v>61900</v>
      </c>
      <c r="F4986" s="26">
        <v>49500</v>
      </c>
      <c r="G4986" s="12">
        <f t="shared" si="77"/>
        <v>0.25050505050505056</v>
      </c>
      <c r="H4986" s="12" t="s">
        <v>60</v>
      </c>
      <c r="I4986" s="12" t="s">
        <v>60</v>
      </c>
      <c r="J4986" s="25" t="s">
        <v>60</v>
      </c>
    </row>
    <row r="4987" spans="2:10" ht="12.75">
      <c r="B4987" s="45" t="s">
        <v>1415</v>
      </c>
      <c r="C4987" s="8" t="s">
        <v>1414</v>
      </c>
      <c r="D4987" s="54" t="s">
        <v>1416</v>
      </c>
      <c r="E4987" s="70">
        <v>61990</v>
      </c>
      <c r="F4987" s="26">
        <v>49490</v>
      </c>
      <c r="G4987" s="12">
        <f t="shared" si="77"/>
        <v>0.25257627803596683</v>
      </c>
      <c r="H4987" s="12" t="s">
        <v>1412</v>
      </c>
      <c r="I4987" s="12" t="s">
        <v>31334</v>
      </c>
      <c r="J4987" s="25" t="s">
        <v>60</v>
      </c>
    </row>
    <row r="4988" spans="2:10" ht="12.75">
      <c r="B4988" s="45" t="s">
        <v>1851</v>
      </c>
      <c r="C4988" s="8" t="s">
        <v>1850</v>
      </c>
      <c r="D4988" s="54" t="s">
        <v>1852</v>
      </c>
      <c r="E4988" s="70">
        <v>61990</v>
      </c>
      <c r="F4988" s="26">
        <v>49490</v>
      </c>
      <c r="G4988" s="12">
        <f t="shared" si="77"/>
        <v>0.25257627803596683</v>
      </c>
      <c r="H4988" s="12" t="s">
        <v>1848</v>
      </c>
      <c r="I4988" s="12" t="s">
        <v>31335</v>
      </c>
      <c r="J4988" s="25" t="s">
        <v>60</v>
      </c>
    </row>
    <row r="4989" spans="2:10" ht="12.75">
      <c r="B4989" s="45" t="s">
        <v>656</v>
      </c>
      <c r="C4989" s="8" t="s">
        <v>655</v>
      </c>
      <c r="D4989" s="54" t="s">
        <v>657</v>
      </c>
      <c r="E4989" s="70">
        <v>62490</v>
      </c>
      <c r="F4989" s="26">
        <v>49990</v>
      </c>
      <c r="G4989" s="12">
        <f t="shared" si="77"/>
        <v>0.25005001000200044</v>
      </c>
      <c r="H4989" s="12" t="s">
        <v>653</v>
      </c>
      <c r="I4989" s="12" t="s">
        <v>31336</v>
      </c>
      <c r="J4989" s="25" t="s">
        <v>60</v>
      </c>
    </row>
    <row r="4990" spans="2:10" ht="12.75">
      <c r="B4990" s="45" t="s">
        <v>1704</v>
      </c>
      <c r="C4990" s="8" t="s">
        <v>1703</v>
      </c>
      <c r="D4990" s="54" t="s">
        <v>1705</v>
      </c>
      <c r="E4990" s="70">
        <v>62490</v>
      </c>
      <c r="F4990" s="26">
        <v>49990</v>
      </c>
      <c r="G4990" s="12">
        <f t="shared" si="77"/>
        <v>0.25005001000200044</v>
      </c>
      <c r="H4990" s="12" t="s">
        <v>1701</v>
      </c>
      <c r="I4990" s="12" t="s">
        <v>31337</v>
      </c>
      <c r="J4990" s="25" t="s">
        <v>60</v>
      </c>
    </row>
    <row r="4991" spans="2:10" ht="12.75">
      <c r="B4991" s="45" t="s">
        <v>7541</v>
      </c>
      <c r="C4991" s="8" t="s">
        <v>7540</v>
      </c>
      <c r="D4991" s="54" t="s">
        <v>7542</v>
      </c>
      <c r="E4991" s="70">
        <v>62490</v>
      </c>
      <c r="F4991" s="26">
        <v>49990</v>
      </c>
      <c r="G4991" s="12">
        <f t="shared" si="77"/>
        <v>0.25005001000200044</v>
      </c>
      <c r="H4991" s="12" t="s">
        <v>7545</v>
      </c>
      <c r="I4991" s="12" t="s">
        <v>31338</v>
      </c>
      <c r="J4991" s="25" t="s">
        <v>60</v>
      </c>
    </row>
    <row r="4992" spans="2:10" ht="12.75">
      <c r="B4992" s="45" t="s">
        <v>2925</v>
      </c>
      <c r="C4992" s="8" t="s">
        <v>2924</v>
      </c>
      <c r="D4992" s="54" t="s">
        <v>2926</v>
      </c>
      <c r="E4992" s="70">
        <v>62990</v>
      </c>
      <c r="F4992" s="26">
        <v>50490</v>
      </c>
      <c r="G4992" s="12">
        <f t="shared" si="77"/>
        <v>0.24757377698554173</v>
      </c>
      <c r="H4992" s="12" t="s">
        <v>2929</v>
      </c>
      <c r="I4992" s="12" t="s">
        <v>31339</v>
      </c>
      <c r="J4992" s="25" t="s">
        <v>60</v>
      </c>
    </row>
    <row r="4993" spans="2:10" ht="12.75">
      <c r="B4993" s="45" t="s">
        <v>3034</v>
      </c>
      <c r="C4993" s="8" t="s">
        <v>3033</v>
      </c>
      <c r="D4993" s="54" t="s">
        <v>3035</v>
      </c>
      <c r="E4993" s="70">
        <v>62990</v>
      </c>
      <c r="F4993" s="26">
        <v>50490</v>
      </c>
      <c r="G4993" s="12">
        <f t="shared" si="77"/>
        <v>0.24757377698554173</v>
      </c>
      <c r="H4993" s="12" t="s">
        <v>3038</v>
      </c>
      <c r="I4993" s="12" t="s">
        <v>31340</v>
      </c>
      <c r="J4993" s="25" t="s">
        <v>60</v>
      </c>
    </row>
    <row r="4994" spans="2:10" ht="12.75">
      <c r="B4994" s="45" t="s">
        <v>8423</v>
      </c>
      <c r="C4994" s="8" t="s">
        <v>8422</v>
      </c>
      <c r="D4994" s="54" t="s">
        <v>8424</v>
      </c>
      <c r="E4994" s="70">
        <v>62990</v>
      </c>
      <c r="F4994" s="26">
        <v>50490</v>
      </c>
      <c r="G4994" s="12">
        <f t="shared" ref="G4994:G5057" si="78">IFERROR(E4994/F4994-1,0)</f>
        <v>0.24757377698554173</v>
      </c>
      <c r="H4994" s="12" t="s">
        <v>8427</v>
      </c>
      <c r="I4994" s="12" t="s">
        <v>31341</v>
      </c>
      <c r="J4994" s="25" t="s">
        <v>60</v>
      </c>
    </row>
    <row r="4995" spans="2:10" ht="12.75">
      <c r="B4995" s="72" t="s">
        <v>9161</v>
      </c>
      <c r="C4995" s="8" t="s">
        <v>24536</v>
      </c>
      <c r="D4995" s="54" t="s">
        <v>9162</v>
      </c>
      <c r="E4995" s="70">
        <v>63900</v>
      </c>
      <c r="F4995" s="26">
        <v>51084</v>
      </c>
      <c r="G4995" s="12">
        <f t="shared" si="78"/>
        <v>0.25088090204369284</v>
      </c>
      <c r="H4995" s="12" t="s">
        <v>60</v>
      </c>
      <c r="I4995" s="12" t="s">
        <v>60</v>
      </c>
      <c r="J4995" s="25" t="s">
        <v>60</v>
      </c>
    </row>
    <row r="4996" spans="2:10" ht="12.75">
      <c r="B4996" s="45" t="s">
        <v>1684</v>
      </c>
      <c r="C4996" s="8" t="s">
        <v>1683</v>
      </c>
      <c r="D4996" s="54" t="s">
        <v>1685</v>
      </c>
      <c r="E4996" s="70">
        <v>63990</v>
      </c>
      <c r="F4996" s="26">
        <v>50990</v>
      </c>
      <c r="G4996" s="12">
        <f t="shared" si="78"/>
        <v>0.2549519513630123</v>
      </c>
      <c r="H4996" s="12" t="s">
        <v>1681</v>
      </c>
      <c r="I4996" s="12" t="s">
        <v>31342</v>
      </c>
      <c r="J4996" s="25" t="s">
        <v>60</v>
      </c>
    </row>
    <row r="4997" spans="2:10" ht="12.75">
      <c r="B4997" s="45" t="s">
        <v>1748</v>
      </c>
      <c r="C4997" s="8" t="s">
        <v>1747</v>
      </c>
      <c r="D4997" s="54" t="s">
        <v>1749</v>
      </c>
      <c r="E4997" s="70">
        <v>63990</v>
      </c>
      <c r="F4997" s="26">
        <v>50990</v>
      </c>
      <c r="G4997" s="12">
        <f t="shared" si="78"/>
        <v>0.2549519513630123</v>
      </c>
      <c r="H4997" s="12" t="s">
        <v>1745</v>
      </c>
      <c r="I4997" s="12" t="s">
        <v>31343</v>
      </c>
      <c r="J4997" s="25" t="s">
        <v>60</v>
      </c>
    </row>
    <row r="4998" spans="2:10" ht="12.75">
      <c r="B4998" s="45" t="s">
        <v>1889</v>
      </c>
      <c r="C4998" s="8" t="s">
        <v>1888</v>
      </c>
      <c r="D4998" s="54" t="s">
        <v>1890</v>
      </c>
      <c r="E4998" s="70">
        <v>63990</v>
      </c>
      <c r="F4998" s="26">
        <v>50990</v>
      </c>
      <c r="G4998" s="12">
        <f t="shared" si="78"/>
        <v>0.2549519513630123</v>
      </c>
      <c r="H4998" s="12" t="s">
        <v>1880</v>
      </c>
      <c r="I4998" s="12" t="s">
        <v>31344</v>
      </c>
      <c r="J4998" s="25" t="s">
        <v>60</v>
      </c>
    </row>
    <row r="4999" spans="2:10" ht="12.75">
      <c r="B4999" s="45" t="s">
        <v>2361</v>
      </c>
      <c r="C4999" s="8" t="s">
        <v>2360</v>
      </c>
      <c r="D4999" s="54" t="s">
        <v>2362</v>
      </c>
      <c r="E4999" s="70">
        <v>63990</v>
      </c>
      <c r="F4999" s="26">
        <v>50990</v>
      </c>
      <c r="G4999" s="12">
        <f t="shared" si="78"/>
        <v>0.2549519513630123</v>
      </c>
      <c r="H4999" s="12" t="s">
        <v>2358</v>
      </c>
      <c r="I4999" s="12" t="s">
        <v>31345</v>
      </c>
      <c r="J4999" s="25" t="s">
        <v>60</v>
      </c>
    </row>
    <row r="5000" spans="2:10" ht="12.75">
      <c r="B5000" s="45" t="s">
        <v>2520</v>
      </c>
      <c r="C5000" s="8" t="s">
        <v>2519</v>
      </c>
      <c r="D5000" s="54" t="s">
        <v>2521</v>
      </c>
      <c r="E5000" s="70">
        <v>63990</v>
      </c>
      <c r="F5000" s="26">
        <v>50990</v>
      </c>
      <c r="G5000" s="12">
        <f t="shared" si="78"/>
        <v>0.2549519513630123</v>
      </c>
      <c r="H5000" s="12" t="s">
        <v>2524</v>
      </c>
      <c r="I5000" s="12" t="s">
        <v>31346</v>
      </c>
      <c r="J5000" s="25" t="s">
        <v>60</v>
      </c>
    </row>
    <row r="5001" spans="2:10" ht="12.75">
      <c r="B5001" s="45" t="s">
        <v>2540</v>
      </c>
      <c r="C5001" s="8" t="s">
        <v>2539</v>
      </c>
      <c r="D5001" s="54" t="s">
        <v>2541</v>
      </c>
      <c r="E5001" s="70">
        <v>63990</v>
      </c>
      <c r="F5001" s="26">
        <v>50990</v>
      </c>
      <c r="G5001" s="12">
        <f t="shared" si="78"/>
        <v>0.2549519513630123</v>
      </c>
      <c r="H5001" s="12" t="s">
        <v>2544</v>
      </c>
      <c r="I5001" s="12" t="s">
        <v>31347</v>
      </c>
      <c r="J5001" s="25" t="s">
        <v>60</v>
      </c>
    </row>
    <row r="5002" spans="2:10" ht="12.75">
      <c r="B5002" s="72" t="s">
        <v>17643</v>
      </c>
      <c r="C5002" s="8" t="s">
        <v>26096</v>
      </c>
      <c r="D5002" s="54" t="s">
        <v>17644</v>
      </c>
      <c r="E5002" s="70">
        <v>65000</v>
      </c>
      <c r="F5002" s="26">
        <v>51980</v>
      </c>
      <c r="G5002" s="12">
        <f t="shared" si="78"/>
        <v>0.25048095421315897</v>
      </c>
      <c r="H5002" s="12" t="s">
        <v>60</v>
      </c>
      <c r="I5002" s="12" t="s">
        <v>31348</v>
      </c>
      <c r="J5002" s="25" t="s">
        <v>60</v>
      </c>
    </row>
    <row r="5003" spans="2:10" ht="12.75">
      <c r="B5003" s="45" t="s">
        <v>3431</v>
      </c>
      <c r="C5003" s="8" t="s">
        <v>3430</v>
      </c>
      <c r="D5003" s="54" t="s">
        <v>3432</v>
      </c>
      <c r="E5003" s="70">
        <v>64990</v>
      </c>
      <c r="F5003" s="26">
        <v>51990</v>
      </c>
      <c r="G5003" s="12">
        <f t="shared" si="78"/>
        <v>0.25004808617041729</v>
      </c>
      <c r="H5003" s="12" t="s">
        <v>3435</v>
      </c>
      <c r="I5003" s="12" t="s">
        <v>31349</v>
      </c>
      <c r="J5003" s="25" t="s">
        <v>60</v>
      </c>
    </row>
    <row r="5004" spans="2:10" ht="12.75">
      <c r="B5004" s="45" t="s">
        <v>3895</v>
      </c>
      <c r="C5004" s="8" t="s">
        <v>3894</v>
      </c>
      <c r="D5004" s="54" t="s">
        <v>3896</v>
      </c>
      <c r="E5004" s="70">
        <v>64990</v>
      </c>
      <c r="F5004" s="26">
        <v>51990</v>
      </c>
      <c r="G5004" s="12">
        <f t="shared" si="78"/>
        <v>0.25004808617041729</v>
      </c>
      <c r="H5004" s="12" t="s">
        <v>3899</v>
      </c>
      <c r="I5004" s="12" t="s">
        <v>31350</v>
      </c>
      <c r="J5004" s="25" t="s">
        <v>60</v>
      </c>
    </row>
    <row r="5005" spans="2:10" ht="12.75">
      <c r="B5005" s="45" t="s">
        <v>7782</v>
      </c>
      <c r="C5005" s="8" t="s">
        <v>7781</v>
      </c>
      <c r="D5005" s="54" t="s">
        <v>7783</v>
      </c>
      <c r="E5005" s="70">
        <v>64990</v>
      </c>
      <c r="F5005" s="26">
        <v>51990</v>
      </c>
      <c r="G5005" s="12">
        <f t="shared" si="78"/>
        <v>0.25004808617041729</v>
      </c>
      <c r="H5005" s="12" t="s">
        <v>7786</v>
      </c>
      <c r="I5005" s="12" t="s">
        <v>31351</v>
      </c>
      <c r="J5005" s="25" t="s">
        <v>60</v>
      </c>
    </row>
    <row r="5006" spans="2:10" ht="12.75">
      <c r="B5006" s="45" t="s">
        <v>1870</v>
      </c>
      <c r="C5006" s="8" t="s">
        <v>1869</v>
      </c>
      <c r="D5006" s="54" t="s">
        <v>1871</v>
      </c>
      <c r="E5006" s="70">
        <v>65990</v>
      </c>
      <c r="F5006" s="26">
        <v>52490</v>
      </c>
      <c r="G5006" s="12">
        <f t="shared" si="78"/>
        <v>0.25719184606591727</v>
      </c>
      <c r="H5006" s="12" t="s">
        <v>1861</v>
      </c>
      <c r="I5006" s="12" t="s">
        <v>31352</v>
      </c>
      <c r="J5006" s="25" t="s">
        <v>60</v>
      </c>
    </row>
    <row r="5007" spans="2:10" ht="12.75">
      <c r="B5007" s="45" t="s">
        <v>2050</v>
      </c>
      <c r="C5007" s="8" t="s">
        <v>2049</v>
      </c>
      <c r="D5007" s="54" t="s">
        <v>2051</v>
      </c>
      <c r="E5007" s="70">
        <v>65990</v>
      </c>
      <c r="F5007" s="26">
        <v>52490</v>
      </c>
      <c r="G5007" s="12">
        <f t="shared" si="78"/>
        <v>0.25719184606591727</v>
      </c>
      <c r="H5007" s="12" t="s">
        <v>60</v>
      </c>
      <c r="I5007" s="12" t="s">
        <v>31353</v>
      </c>
      <c r="J5007" s="25" t="s">
        <v>60</v>
      </c>
    </row>
    <row r="5008" spans="2:10" ht="12.75">
      <c r="B5008" s="45" t="s">
        <v>2481</v>
      </c>
      <c r="C5008" s="8" t="s">
        <v>2480</v>
      </c>
      <c r="D5008" s="54" t="s">
        <v>2482</v>
      </c>
      <c r="E5008" s="70">
        <v>65990</v>
      </c>
      <c r="F5008" s="26">
        <v>52490</v>
      </c>
      <c r="G5008" s="12">
        <f t="shared" si="78"/>
        <v>0.25719184606591727</v>
      </c>
      <c r="H5008" s="12" t="s">
        <v>2485</v>
      </c>
      <c r="I5008" s="12" t="s">
        <v>31354</v>
      </c>
      <c r="J5008" s="25" t="s">
        <v>60</v>
      </c>
    </row>
    <row r="5009" spans="2:10" ht="12.75">
      <c r="B5009" s="45" t="s">
        <v>3195</v>
      </c>
      <c r="C5009" s="8" t="s">
        <v>3194</v>
      </c>
      <c r="D5009" s="54" t="s">
        <v>3196</v>
      </c>
      <c r="E5009" s="70">
        <v>65990</v>
      </c>
      <c r="F5009" s="26">
        <v>52490</v>
      </c>
      <c r="G5009" s="12">
        <f t="shared" si="78"/>
        <v>0.25719184606591727</v>
      </c>
      <c r="H5009" s="12" t="s">
        <v>3199</v>
      </c>
      <c r="I5009" s="12" t="s">
        <v>31355</v>
      </c>
      <c r="J5009" s="25" t="s">
        <v>60</v>
      </c>
    </row>
    <row r="5010" spans="2:10" ht="12.75">
      <c r="B5010" s="45" t="s">
        <v>1091</v>
      </c>
      <c r="C5010" s="8" t="s">
        <v>1090</v>
      </c>
      <c r="D5010" s="54" t="s">
        <v>1092</v>
      </c>
      <c r="E5010" s="70">
        <v>65990</v>
      </c>
      <c r="F5010" s="26">
        <v>52990</v>
      </c>
      <c r="G5010" s="12">
        <f t="shared" si="78"/>
        <v>0.24532930741649372</v>
      </c>
      <c r="H5010" s="12" t="s">
        <v>1088</v>
      </c>
      <c r="I5010" s="12" t="s">
        <v>31356</v>
      </c>
      <c r="J5010" s="25" t="s">
        <v>60</v>
      </c>
    </row>
    <row r="5011" spans="2:10" ht="12.75">
      <c r="B5011" s="45" t="s">
        <v>2746</v>
      </c>
      <c r="C5011" s="8" t="s">
        <v>2745</v>
      </c>
      <c r="D5011" s="54" t="s">
        <v>2747</v>
      </c>
      <c r="E5011" s="70">
        <v>65990</v>
      </c>
      <c r="F5011" s="26">
        <v>52990</v>
      </c>
      <c r="G5011" s="12">
        <f t="shared" si="78"/>
        <v>0.24532930741649372</v>
      </c>
      <c r="H5011" s="12" t="s">
        <v>2743</v>
      </c>
      <c r="I5011" s="12" t="s">
        <v>31357</v>
      </c>
      <c r="J5011" s="25" t="s">
        <v>60</v>
      </c>
    </row>
    <row r="5012" spans="2:10" ht="12.75">
      <c r="B5012" s="45" t="s">
        <v>2787</v>
      </c>
      <c r="C5012" s="8" t="s">
        <v>2786</v>
      </c>
      <c r="D5012" s="54" t="s">
        <v>2788</v>
      </c>
      <c r="E5012" s="70">
        <v>65990</v>
      </c>
      <c r="F5012" s="26">
        <v>52990</v>
      </c>
      <c r="G5012" s="12">
        <f t="shared" si="78"/>
        <v>0.24532930741649372</v>
      </c>
      <c r="H5012" s="12" t="s">
        <v>2784</v>
      </c>
      <c r="I5012" s="12" t="s">
        <v>31358</v>
      </c>
      <c r="J5012" s="25" t="s">
        <v>60</v>
      </c>
    </row>
    <row r="5013" spans="2:10" ht="12.75">
      <c r="B5013" s="45" t="s">
        <v>3075</v>
      </c>
      <c r="C5013" s="8" t="s">
        <v>3074</v>
      </c>
      <c r="D5013" s="54" t="s">
        <v>3076</v>
      </c>
      <c r="E5013" s="70">
        <v>65990</v>
      </c>
      <c r="F5013" s="26">
        <v>52990</v>
      </c>
      <c r="G5013" s="12">
        <f t="shared" si="78"/>
        <v>0.24532930741649372</v>
      </c>
      <c r="H5013" s="12" t="s">
        <v>3079</v>
      </c>
      <c r="I5013" s="12" t="s">
        <v>31359</v>
      </c>
      <c r="J5013" s="25" t="s">
        <v>60</v>
      </c>
    </row>
    <row r="5014" spans="2:10" ht="12.75">
      <c r="B5014" s="72" t="s">
        <v>9165</v>
      </c>
      <c r="C5014" s="8" t="s">
        <v>24537</v>
      </c>
      <c r="D5014" s="54" t="s">
        <v>9166</v>
      </c>
      <c r="E5014" s="70">
        <v>66500</v>
      </c>
      <c r="F5014" s="26">
        <v>53169</v>
      </c>
      <c r="G5014" s="12">
        <f t="shared" si="78"/>
        <v>0.25072880814008158</v>
      </c>
      <c r="H5014" s="12" t="s">
        <v>60</v>
      </c>
      <c r="I5014" s="12" t="s">
        <v>60</v>
      </c>
      <c r="J5014" s="25" t="s">
        <v>60</v>
      </c>
    </row>
    <row r="5015" spans="2:10" ht="12.75">
      <c r="B5015" s="45" t="s">
        <v>1428</v>
      </c>
      <c r="C5015" s="8" t="s">
        <v>1427</v>
      </c>
      <c r="D5015" s="54" t="s">
        <v>1429</v>
      </c>
      <c r="E5015" s="70">
        <v>67490</v>
      </c>
      <c r="F5015" s="26">
        <v>53990</v>
      </c>
      <c r="G5015" s="12">
        <f t="shared" si="78"/>
        <v>0.25004630487127244</v>
      </c>
      <c r="H5015" s="12" t="s">
        <v>1425</v>
      </c>
      <c r="I5015" s="12" t="s">
        <v>31360</v>
      </c>
      <c r="J5015" s="25" t="s">
        <v>60</v>
      </c>
    </row>
    <row r="5016" spans="2:10" ht="12.75">
      <c r="B5016" s="45" t="s">
        <v>2527</v>
      </c>
      <c r="C5016" s="8" t="s">
        <v>2526</v>
      </c>
      <c r="D5016" s="54" t="s">
        <v>2528</v>
      </c>
      <c r="E5016" s="70">
        <v>67490</v>
      </c>
      <c r="F5016" s="26">
        <v>53990</v>
      </c>
      <c r="G5016" s="12">
        <f t="shared" si="78"/>
        <v>0.25004630487127244</v>
      </c>
      <c r="H5016" s="12" t="s">
        <v>2531</v>
      </c>
      <c r="I5016" s="12" t="s">
        <v>31361</v>
      </c>
      <c r="J5016" s="25" t="s">
        <v>60</v>
      </c>
    </row>
    <row r="5017" spans="2:10" ht="12.75">
      <c r="B5017" s="45" t="s">
        <v>3048</v>
      </c>
      <c r="C5017" s="8" t="s">
        <v>3047</v>
      </c>
      <c r="D5017" s="54" t="s">
        <v>3049</v>
      </c>
      <c r="E5017" s="70">
        <v>67490</v>
      </c>
      <c r="F5017" s="26">
        <v>53990</v>
      </c>
      <c r="G5017" s="12">
        <f t="shared" si="78"/>
        <v>0.25004630487127244</v>
      </c>
      <c r="H5017" s="12" t="s">
        <v>3052</v>
      </c>
      <c r="I5017" s="12" t="s">
        <v>31362</v>
      </c>
      <c r="J5017" s="25" t="s">
        <v>60</v>
      </c>
    </row>
    <row r="5018" spans="2:10" ht="12.75">
      <c r="B5018" s="45" t="s">
        <v>7534</v>
      </c>
      <c r="C5018" s="8" t="s">
        <v>7533</v>
      </c>
      <c r="D5018" s="54" t="s">
        <v>7535</v>
      </c>
      <c r="E5018" s="70">
        <v>67490</v>
      </c>
      <c r="F5018" s="26">
        <v>53990</v>
      </c>
      <c r="G5018" s="12">
        <f t="shared" si="78"/>
        <v>0.25004630487127244</v>
      </c>
      <c r="H5018" s="12" t="s">
        <v>7538</v>
      </c>
      <c r="I5018" s="12" t="s">
        <v>31363</v>
      </c>
      <c r="J5018" s="25" t="s">
        <v>60</v>
      </c>
    </row>
    <row r="5019" spans="2:10" ht="12.75">
      <c r="B5019" s="45" t="s">
        <v>7746</v>
      </c>
      <c r="C5019" s="8" t="s">
        <v>7745</v>
      </c>
      <c r="D5019" s="54" t="s">
        <v>7747</v>
      </c>
      <c r="E5019" s="70">
        <v>67490</v>
      </c>
      <c r="F5019" s="26">
        <v>53990</v>
      </c>
      <c r="G5019" s="12">
        <f t="shared" si="78"/>
        <v>0.25004630487127244</v>
      </c>
      <c r="H5019" s="12" t="s">
        <v>7750</v>
      </c>
      <c r="I5019" s="12" t="s">
        <v>31364</v>
      </c>
      <c r="J5019" s="25" t="s">
        <v>60</v>
      </c>
    </row>
    <row r="5020" spans="2:10" ht="12.75">
      <c r="B5020" s="45" t="s">
        <v>1525</v>
      </c>
      <c r="C5020" s="8" t="s">
        <v>1524</v>
      </c>
      <c r="D5020" s="54" t="s">
        <v>1526</v>
      </c>
      <c r="E5020" s="70">
        <v>66990</v>
      </c>
      <c r="F5020" s="26">
        <v>53490</v>
      </c>
      <c r="G5020" s="12">
        <f t="shared" si="78"/>
        <v>0.25238362310712281</v>
      </c>
      <c r="H5020" s="12" t="s">
        <v>1522</v>
      </c>
      <c r="I5020" s="12" t="s">
        <v>31365</v>
      </c>
      <c r="J5020" s="25" t="s">
        <v>60</v>
      </c>
    </row>
    <row r="5021" spans="2:10" ht="12.75">
      <c r="B5021" s="45" t="s">
        <v>2592</v>
      </c>
      <c r="C5021" s="8" t="s">
        <v>2591</v>
      </c>
      <c r="D5021" s="54" t="s">
        <v>2593</v>
      </c>
      <c r="E5021" s="70">
        <v>66990</v>
      </c>
      <c r="F5021" s="26">
        <v>53490</v>
      </c>
      <c r="G5021" s="12">
        <f t="shared" si="78"/>
        <v>0.25238362310712281</v>
      </c>
      <c r="H5021" s="12" t="s">
        <v>2589</v>
      </c>
      <c r="I5021" s="12" t="s">
        <v>31366</v>
      </c>
      <c r="J5021" s="25" t="s">
        <v>60</v>
      </c>
    </row>
    <row r="5022" spans="2:10" ht="12.75">
      <c r="B5022" s="45" t="s">
        <v>3188</v>
      </c>
      <c r="C5022" s="8" t="s">
        <v>3187</v>
      </c>
      <c r="D5022" s="54" t="s">
        <v>3189</v>
      </c>
      <c r="E5022" s="70">
        <v>66990</v>
      </c>
      <c r="F5022" s="26">
        <v>53490</v>
      </c>
      <c r="G5022" s="12">
        <f t="shared" si="78"/>
        <v>0.25238362310712281</v>
      </c>
      <c r="H5022" s="12" t="s">
        <v>3192</v>
      </c>
      <c r="I5022" s="12" t="s">
        <v>31367</v>
      </c>
      <c r="J5022" s="25" t="s">
        <v>60</v>
      </c>
    </row>
    <row r="5023" spans="2:10" ht="12.75">
      <c r="B5023" s="45" t="s">
        <v>3458</v>
      </c>
      <c r="C5023" s="8" t="s">
        <v>3457</v>
      </c>
      <c r="D5023" s="54" t="s">
        <v>3459</v>
      </c>
      <c r="E5023" s="70">
        <v>66990</v>
      </c>
      <c r="F5023" s="26">
        <v>53490</v>
      </c>
      <c r="G5023" s="12">
        <f t="shared" si="78"/>
        <v>0.25238362310712281</v>
      </c>
      <c r="H5023" s="12" t="s">
        <v>3462</v>
      </c>
      <c r="I5023" s="12" t="s">
        <v>31368</v>
      </c>
      <c r="J5023" s="25" t="s">
        <v>60</v>
      </c>
    </row>
    <row r="5024" spans="2:10" ht="12.75">
      <c r="B5024" s="46" t="s">
        <v>3757</v>
      </c>
      <c r="C5024" s="8" t="s">
        <v>3756</v>
      </c>
      <c r="D5024" s="54" t="s">
        <v>3758</v>
      </c>
      <c r="E5024" s="70">
        <v>66990</v>
      </c>
      <c r="F5024" s="26">
        <v>53490</v>
      </c>
      <c r="G5024" s="12">
        <f t="shared" si="78"/>
        <v>0.25238362310712281</v>
      </c>
      <c r="H5024" s="12" t="s">
        <v>3754</v>
      </c>
      <c r="I5024" s="12" t="s">
        <v>31369</v>
      </c>
      <c r="J5024" s="25" t="s">
        <v>60</v>
      </c>
    </row>
    <row r="5025" spans="2:10" ht="12.75">
      <c r="B5025" s="45" t="s">
        <v>7832</v>
      </c>
      <c r="C5025" s="8" t="s">
        <v>7831</v>
      </c>
      <c r="D5025" s="54" t="s">
        <v>7833</v>
      </c>
      <c r="E5025" s="70">
        <v>66990</v>
      </c>
      <c r="F5025" s="26">
        <v>53490</v>
      </c>
      <c r="G5025" s="12">
        <f t="shared" si="78"/>
        <v>0.25238362310712281</v>
      </c>
      <c r="H5025" s="12" t="s">
        <v>7836</v>
      </c>
      <c r="I5025" s="12" t="s">
        <v>31370</v>
      </c>
      <c r="J5025" s="25" t="s">
        <v>60</v>
      </c>
    </row>
    <row r="5026" spans="2:10" ht="12.75">
      <c r="B5026" s="45" t="s">
        <v>2056</v>
      </c>
      <c r="C5026" s="8" t="s">
        <v>2055</v>
      </c>
      <c r="D5026" s="54" t="s">
        <v>2057</v>
      </c>
      <c r="E5026" s="70">
        <v>67990</v>
      </c>
      <c r="F5026" s="26">
        <v>54490</v>
      </c>
      <c r="G5026" s="12">
        <f t="shared" si="78"/>
        <v>0.24775188107909707</v>
      </c>
      <c r="H5026" s="12" t="s">
        <v>60</v>
      </c>
      <c r="I5026" s="12" t="s">
        <v>31371</v>
      </c>
      <c r="J5026" s="25" t="s">
        <v>60</v>
      </c>
    </row>
    <row r="5027" spans="2:10" ht="12.75">
      <c r="B5027" s="45" t="s">
        <v>2092</v>
      </c>
      <c r="C5027" s="8" t="s">
        <v>2091</v>
      </c>
      <c r="D5027" s="54" t="s">
        <v>2093</v>
      </c>
      <c r="E5027" s="70">
        <v>67990</v>
      </c>
      <c r="F5027" s="26">
        <v>54490</v>
      </c>
      <c r="G5027" s="12">
        <f t="shared" si="78"/>
        <v>0.24775188107909707</v>
      </c>
      <c r="H5027" s="12" t="s">
        <v>2096</v>
      </c>
      <c r="I5027" s="12" t="s">
        <v>32160</v>
      </c>
      <c r="J5027" s="25" t="s">
        <v>60</v>
      </c>
    </row>
    <row r="5028" spans="2:10" ht="12.75">
      <c r="B5028" s="45" t="s">
        <v>2869</v>
      </c>
      <c r="C5028" s="8" t="s">
        <v>2868</v>
      </c>
      <c r="D5028" s="54" t="s">
        <v>2870</v>
      </c>
      <c r="E5028" s="70">
        <v>67990</v>
      </c>
      <c r="F5028" s="26">
        <v>54490</v>
      </c>
      <c r="G5028" s="12">
        <f t="shared" si="78"/>
        <v>0.24775188107909707</v>
      </c>
      <c r="H5028" s="12" t="s">
        <v>2866</v>
      </c>
      <c r="I5028" s="12" t="s">
        <v>31372</v>
      </c>
      <c r="J5028" s="25" t="s">
        <v>60</v>
      </c>
    </row>
    <row r="5029" spans="2:10" ht="12.75">
      <c r="B5029" s="45" t="s">
        <v>2918</v>
      </c>
      <c r="C5029" s="8" t="s">
        <v>2917</v>
      </c>
      <c r="D5029" s="54" t="s">
        <v>2919</v>
      </c>
      <c r="E5029" s="70">
        <v>67990</v>
      </c>
      <c r="F5029" s="26">
        <v>54490</v>
      </c>
      <c r="G5029" s="12">
        <f t="shared" si="78"/>
        <v>0.24775188107909707</v>
      </c>
      <c r="H5029" s="12" t="s">
        <v>2922</v>
      </c>
      <c r="I5029" s="12" t="s">
        <v>31373</v>
      </c>
      <c r="J5029" s="25" t="s">
        <v>60</v>
      </c>
    </row>
    <row r="5030" spans="2:10" ht="12.75">
      <c r="B5030" s="45" t="s">
        <v>3902</v>
      </c>
      <c r="C5030" s="8" t="s">
        <v>3901</v>
      </c>
      <c r="D5030" s="54" t="s">
        <v>3903</v>
      </c>
      <c r="E5030" s="70">
        <v>67990</v>
      </c>
      <c r="F5030" s="26">
        <v>54490</v>
      </c>
      <c r="G5030" s="12">
        <f t="shared" si="78"/>
        <v>0.24775188107909707</v>
      </c>
      <c r="H5030" s="12" t="s">
        <v>3899</v>
      </c>
      <c r="I5030" s="12" t="s">
        <v>31374</v>
      </c>
      <c r="J5030" s="25" t="s">
        <v>60</v>
      </c>
    </row>
    <row r="5031" spans="2:10" ht="12.75">
      <c r="B5031" s="45" t="s">
        <v>8643</v>
      </c>
      <c r="C5031" s="8" t="s">
        <v>8642</v>
      </c>
      <c r="D5031" s="54" t="s">
        <v>8644</v>
      </c>
      <c r="E5031" s="70">
        <v>67990</v>
      </c>
      <c r="F5031" s="26">
        <v>54490</v>
      </c>
      <c r="G5031" s="12">
        <f t="shared" si="78"/>
        <v>0.24775188107909707</v>
      </c>
      <c r="H5031" s="12" t="s">
        <v>60</v>
      </c>
      <c r="I5031" s="12" t="s">
        <v>60</v>
      </c>
      <c r="J5031" s="25" t="s">
        <v>60</v>
      </c>
    </row>
    <row r="5032" spans="2:10" ht="12.75">
      <c r="B5032" s="45" t="s">
        <v>2348</v>
      </c>
      <c r="C5032" s="8" t="s">
        <v>2347</v>
      </c>
      <c r="D5032" s="54" t="s">
        <v>2349</v>
      </c>
      <c r="E5032" s="70">
        <v>68990</v>
      </c>
      <c r="F5032" s="26">
        <v>54990</v>
      </c>
      <c r="G5032" s="12">
        <f t="shared" si="78"/>
        <v>0.25459174395344597</v>
      </c>
      <c r="H5032" s="12" t="s">
        <v>2339</v>
      </c>
      <c r="I5032" s="12" t="s">
        <v>31375</v>
      </c>
      <c r="J5032" s="25" t="s">
        <v>60</v>
      </c>
    </row>
    <row r="5033" spans="2:10" ht="12.75">
      <c r="B5033" s="45" t="s">
        <v>2813</v>
      </c>
      <c r="C5033" s="8" t="s">
        <v>2812</v>
      </c>
      <c r="D5033" s="54" t="s">
        <v>2814</v>
      </c>
      <c r="E5033" s="70">
        <v>68990</v>
      </c>
      <c r="F5033" s="26">
        <v>54990</v>
      </c>
      <c r="G5033" s="12">
        <f t="shared" si="78"/>
        <v>0.25459174395344597</v>
      </c>
      <c r="H5033" s="12" t="s">
        <v>2810</v>
      </c>
      <c r="I5033" s="12" t="s">
        <v>31376</v>
      </c>
      <c r="J5033" s="25" t="s">
        <v>60</v>
      </c>
    </row>
    <row r="5034" spans="2:10" ht="12.75">
      <c r="B5034" s="72" t="s">
        <v>10728</v>
      </c>
      <c r="C5034" s="8" t="s">
        <v>24615</v>
      </c>
      <c r="D5034" s="54" t="s">
        <v>10729</v>
      </c>
      <c r="E5034" s="70">
        <v>68900</v>
      </c>
      <c r="F5034" s="26">
        <v>55084</v>
      </c>
      <c r="G5034" s="12">
        <f t="shared" si="78"/>
        <v>0.25081693413695438</v>
      </c>
      <c r="H5034" s="12" t="s">
        <v>31802</v>
      </c>
      <c r="I5034" s="12" t="s">
        <v>60</v>
      </c>
      <c r="J5034" s="25" t="s">
        <v>60</v>
      </c>
    </row>
    <row r="5035" spans="2:10" ht="12.75">
      <c r="B5035" s="72" t="s">
        <v>10732</v>
      </c>
      <c r="C5035" s="8" t="s">
        <v>24616</v>
      </c>
      <c r="D5035" s="54" t="s">
        <v>10733</v>
      </c>
      <c r="E5035" s="70">
        <v>68900</v>
      </c>
      <c r="F5035" s="26">
        <v>55084</v>
      </c>
      <c r="G5035" s="12">
        <f t="shared" si="78"/>
        <v>0.25081693413695438</v>
      </c>
      <c r="H5035" s="12" t="s">
        <v>31802</v>
      </c>
      <c r="I5035" s="12" t="s">
        <v>31377</v>
      </c>
      <c r="J5035" s="25" t="s">
        <v>60</v>
      </c>
    </row>
    <row r="5036" spans="2:10" ht="12.75">
      <c r="B5036" s="72" t="s">
        <v>10736</v>
      </c>
      <c r="C5036" s="8" t="s">
        <v>24617</v>
      </c>
      <c r="D5036" s="54" t="s">
        <v>10737</v>
      </c>
      <c r="E5036" s="70">
        <v>68900</v>
      </c>
      <c r="F5036" s="26">
        <v>55084</v>
      </c>
      <c r="G5036" s="12">
        <f t="shared" si="78"/>
        <v>0.25081693413695438</v>
      </c>
      <c r="H5036" s="12" t="s">
        <v>31802</v>
      </c>
      <c r="I5036" s="12" t="s">
        <v>60</v>
      </c>
      <c r="J5036" s="25" t="s">
        <v>60</v>
      </c>
    </row>
    <row r="5037" spans="2:10" ht="12.75">
      <c r="B5037" s="45" t="s">
        <v>1736</v>
      </c>
      <c r="C5037" s="8" t="s">
        <v>1735</v>
      </c>
      <c r="D5037" s="54" t="s">
        <v>1737</v>
      </c>
      <c r="E5037" s="70">
        <v>69490</v>
      </c>
      <c r="F5037" s="26">
        <v>55490</v>
      </c>
      <c r="G5037" s="12">
        <f t="shared" si="78"/>
        <v>0.2522977112993332</v>
      </c>
      <c r="H5037" s="12" t="s">
        <v>1733</v>
      </c>
      <c r="I5037" s="12" t="s">
        <v>31378</v>
      </c>
      <c r="J5037" s="25" t="s">
        <v>60</v>
      </c>
    </row>
    <row r="5038" spans="2:10" ht="12.75">
      <c r="B5038" s="45" t="s">
        <v>1930</v>
      </c>
      <c r="C5038" s="8" t="s">
        <v>1929</v>
      </c>
      <c r="D5038" s="54" t="s">
        <v>1931</v>
      </c>
      <c r="E5038" s="70">
        <v>69490</v>
      </c>
      <c r="F5038" s="26">
        <v>55490</v>
      </c>
      <c r="G5038" s="12">
        <f t="shared" si="78"/>
        <v>0.2522977112993332</v>
      </c>
      <c r="H5038" s="12" t="s">
        <v>1934</v>
      </c>
      <c r="I5038" s="12" t="s">
        <v>31379</v>
      </c>
      <c r="J5038" s="25" t="s">
        <v>60</v>
      </c>
    </row>
    <row r="5039" spans="2:10" ht="12.75">
      <c r="B5039" s="45" t="s">
        <v>2290</v>
      </c>
      <c r="C5039" s="8" t="s">
        <v>2289</v>
      </c>
      <c r="D5039" s="54" t="s">
        <v>2291</v>
      </c>
      <c r="E5039" s="70">
        <v>69490</v>
      </c>
      <c r="F5039" s="26">
        <v>55490</v>
      </c>
      <c r="G5039" s="12">
        <f t="shared" si="78"/>
        <v>0.2522977112993332</v>
      </c>
      <c r="H5039" s="12" t="s">
        <v>2287</v>
      </c>
      <c r="I5039" s="12" t="s">
        <v>31380</v>
      </c>
      <c r="J5039" s="25" t="s">
        <v>60</v>
      </c>
    </row>
    <row r="5040" spans="2:10" ht="12.75">
      <c r="B5040" s="45" t="s">
        <v>8557</v>
      </c>
      <c r="C5040" s="8" t="s">
        <v>8556</v>
      </c>
      <c r="D5040" s="54" t="s">
        <v>8558</v>
      </c>
      <c r="E5040" s="70">
        <v>69490</v>
      </c>
      <c r="F5040" s="26">
        <v>55490</v>
      </c>
      <c r="G5040" s="12">
        <f t="shared" si="78"/>
        <v>0.2522977112993332</v>
      </c>
      <c r="H5040" s="12" t="s">
        <v>32109</v>
      </c>
      <c r="I5040" s="12" t="s">
        <v>31381</v>
      </c>
      <c r="J5040" s="25" t="s">
        <v>60</v>
      </c>
    </row>
    <row r="5041" spans="2:10" ht="12.75">
      <c r="B5041" s="45" t="s">
        <v>1717</v>
      </c>
      <c r="C5041" s="8" t="s">
        <v>1716</v>
      </c>
      <c r="D5041" s="54" t="s">
        <v>1718</v>
      </c>
      <c r="E5041" s="70">
        <v>70990</v>
      </c>
      <c r="F5041" s="26">
        <v>56490</v>
      </c>
      <c r="G5041" s="12">
        <f t="shared" si="78"/>
        <v>0.25668259869003363</v>
      </c>
      <c r="H5041" s="12" t="s">
        <v>1714</v>
      </c>
      <c r="I5041" s="12" t="s">
        <v>31382</v>
      </c>
      <c r="J5041" s="25" t="s">
        <v>60</v>
      </c>
    </row>
    <row r="5042" spans="2:10" ht="12.75">
      <c r="B5042" s="46" t="s">
        <v>3744</v>
      </c>
      <c r="C5042" s="8" t="s">
        <v>3743</v>
      </c>
      <c r="D5042" s="54" t="s">
        <v>3745</v>
      </c>
      <c r="E5042" s="70">
        <v>70990</v>
      </c>
      <c r="F5042" s="26">
        <v>56490</v>
      </c>
      <c r="G5042" s="12">
        <f t="shared" si="78"/>
        <v>0.25668259869003363</v>
      </c>
      <c r="H5042" s="12" t="s">
        <v>3741</v>
      </c>
      <c r="I5042" s="12" t="s">
        <v>31383</v>
      </c>
      <c r="J5042" s="25" t="s">
        <v>60</v>
      </c>
    </row>
    <row r="5043" spans="2:10" ht="12.75">
      <c r="B5043" s="45" t="s">
        <v>2957</v>
      </c>
      <c r="C5043" s="8" t="s">
        <v>2956</v>
      </c>
      <c r="D5043" s="54" t="s">
        <v>2958</v>
      </c>
      <c r="E5043" s="70">
        <v>69990</v>
      </c>
      <c r="F5043" s="26">
        <v>55990</v>
      </c>
      <c r="G5043" s="12">
        <f t="shared" si="78"/>
        <v>0.25004465083050542</v>
      </c>
      <c r="H5043" s="12" t="s">
        <v>2961</v>
      </c>
      <c r="I5043" s="12" t="s">
        <v>31384</v>
      </c>
      <c r="J5043" s="25" t="s">
        <v>60</v>
      </c>
    </row>
    <row r="5044" spans="2:10" ht="12.75">
      <c r="B5044" s="45" t="s">
        <v>8266</v>
      </c>
      <c r="C5044" s="8" t="s">
        <v>8265</v>
      </c>
      <c r="D5044" s="54" t="s">
        <v>8267</v>
      </c>
      <c r="E5044" s="70">
        <v>69990</v>
      </c>
      <c r="F5044" s="26">
        <v>55990</v>
      </c>
      <c r="G5044" s="12">
        <f t="shared" si="78"/>
        <v>0.25004465083050542</v>
      </c>
      <c r="H5044" s="12" t="s">
        <v>8270</v>
      </c>
      <c r="I5044" s="12" t="s">
        <v>31385</v>
      </c>
      <c r="J5044" s="25" t="s">
        <v>60</v>
      </c>
    </row>
    <row r="5045" spans="2:10" ht="12.75">
      <c r="B5045" s="45" t="s">
        <v>8336</v>
      </c>
      <c r="C5045" s="8" t="s">
        <v>8335</v>
      </c>
      <c r="D5045" s="54" t="s">
        <v>8337</v>
      </c>
      <c r="E5045" s="70">
        <v>69990</v>
      </c>
      <c r="F5045" s="26">
        <v>55990</v>
      </c>
      <c r="G5045" s="12">
        <f t="shared" si="78"/>
        <v>0.25004465083050542</v>
      </c>
      <c r="H5045" s="12" t="s">
        <v>8340</v>
      </c>
      <c r="I5045" s="12" t="s">
        <v>31386</v>
      </c>
      <c r="J5045" s="25" t="s">
        <v>60</v>
      </c>
    </row>
    <row r="5046" spans="2:10" ht="12.75">
      <c r="B5046" s="45" t="s">
        <v>5067</v>
      </c>
      <c r="C5046" s="8" t="s">
        <v>5066</v>
      </c>
      <c r="D5046" s="54" t="s">
        <v>5068</v>
      </c>
      <c r="E5046" s="70">
        <v>70500</v>
      </c>
      <c r="F5046" s="26">
        <v>56400</v>
      </c>
      <c r="G5046" s="12">
        <f t="shared" si="78"/>
        <v>0.25</v>
      </c>
      <c r="H5046" s="12" t="s">
        <v>5070</v>
      </c>
      <c r="I5046" s="12" t="s">
        <v>31387</v>
      </c>
      <c r="J5046" s="25" t="s">
        <v>60</v>
      </c>
    </row>
    <row r="5047" spans="2:10" ht="12.75">
      <c r="B5047" s="45" t="s">
        <v>8480</v>
      </c>
      <c r="C5047" s="8" t="s">
        <v>8479</v>
      </c>
      <c r="D5047" s="54" t="s">
        <v>8481</v>
      </c>
      <c r="E5047" s="70">
        <v>72300</v>
      </c>
      <c r="F5047" s="26">
        <v>57800</v>
      </c>
      <c r="G5047" s="12">
        <f t="shared" si="78"/>
        <v>0.25086505190311414</v>
      </c>
      <c r="H5047" s="12" t="s">
        <v>32117</v>
      </c>
      <c r="I5047" s="12" t="s">
        <v>31388</v>
      </c>
      <c r="J5047" s="25" t="s">
        <v>60</v>
      </c>
    </row>
    <row r="5048" spans="2:10" ht="12.75">
      <c r="B5048" s="45" t="s">
        <v>1170</v>
      </c>
      <c r="C5048" s="8" t="s">
        <v>1169</v>
      </c>
      <c r="D5048" s="54" t="s">
        <v>1171</v>
      </c>
      <c r="E5048" s="70">
        <v>72490</v>
      </c>
      <c r="F5048" s="26">
        <v>57990</v>
      </c>
      <c r="G5048" s="12">
        <f t="shared" si="78"/>
        <v>0.25004311088118647</v>
      </c>
      <c r="H5048" s="12" t="s">
        <v>60</v>
      </c>
      <c r="I5048" s="12" t="s">
        <v>31389</v>
      </c>
      <c r="J5048" s="25" t="s">
        <v>60</v>
      </c>
    </row>
    <row r="5049" spans="2:10" ht="12.75">
      <c r="B5049" s="45" t="s">
        <v>1176</v>
      </c>
      <c r="C5049" s="8" t="s">
        <v>1175</v>
      </c>
      <c r="D5049" s="54" t="s">
        <v>1177</v>
      </c>
      <c r="E5049" s="70">
        <v>72490</v>
      </c>
      <c r="F5049" s="26">
        <v>57990</v>
      </c>
      <c r="G5049" s="12">
        <f t="shared" si="78"/>
        <v>0.25004311088118647</v>
      </c>
      <c r="H5049" s="12" t="s">
        <v>60</v>
      </c>
      <c r="I5049" s="12" t="s">
        <v>31390</v>
      </c>
      <c r="J5049" s="25" t="s">
        <v>60</v>
      </c>
    </row>
    <row r="5050" spans="2:10" ht="12.75">
      <c r="B5050" s="45" t="s">
        <v>3055</v>
      </c>
      <c r="C5050" s="8" t="s">
        <v>3054</v>
      </c>
      <c r="D5050" s="54" t="s">
        <v>3056</v>
      </c>
      <c r="E5050" s="70">
        <v>72490</v>
      </c>
      <c r="F5050" s="26">
        <v>57990</v>
      </c>
      <c r="G5050" s="12">
        <f t="shared" si="78"/>
        <v>0.25004311088118647</v>
      </c>
      <c r="H5050" s="12" t="s">
        <v>3059</v>
      </c>
      <c r="I5050" s="12" t="s">
        <v>31391</v>
      </c>
      <c r="J5050" s="25" t="s">
        <v>60</v>
      </c>
    </row>
    <row r="5051" spans="2:10" ht="12.75">
      <c r="B5051" s="72" t="s">
        <v>15125</v>
      </c>
      <c r="C5051" s="8" t="s">
        <v>25494</v>
      </c>
      <c r="D5051" s="54" t="s">
        <v>15126</v>
      </c>
      <c r="E5051" s="70">
        <v>72900</v>
      </c>
      <c r="F5051" s="26">
        <v>58283</v>
      </c>
      <c r="G5051" s="12">
        <f t="shared" si="78"/>
        <v>0.2507935418561158</v>
      </c>
      <c r="H5051" s="12" t="s">
        <v>32092</v>
      </c>
      <c r="I5051" s="12" t="s">
        <v>31392</v>
      </c>
      <c r="J5051" s="25" t="s">
        <v>60</v>
      </c>
    </row>
    <row r="5052" spans="2:10" ht="12.75">
      <c r="B5052" s="45" t="s">
        <v>2618</v>
      </c>
      <c r="C5052" s="8" t="s">
        <v>2617</v>
      </c>
      <c r="D5052" s="54" t="s">
        <v>2619</v>
      </c>
      <c r="E5052" s="70">
        <v>73990</v>
      </c>
      <c r="F5052" s="26">
        <v>58990</v>
      </c>
      <c r="G5052" s="12">
        <f t="shared" si="78"/>
        <v>0.25428038650618756</v>
      </c>
      <c r="H5052" s="12" t="s">
        <v>2615</v>
      </c>
      <c r="I5052" s="12" t="s">
        <v>31393</v>
      </c>
      <c r="J5052" s="25" t="s">
        <v>60</v>
      </c>
    </row>
    <row r="5053" spans="2:10" ht="12.75">
      <c r="B5053" s="45" t="s">
        <v>8536</v>
      </c>
      <c r="C5053" s="8" t="s">
        <v>8535</v>
      </c>
      <c r="D5053" s="54" t="s">
        <v>8537</v>
      </c>
      <c r="E5053" s="70">
        <v>73990</v>
      </c>
      <c r="F5053" s="26">
        <v>58990</v>
      </c>
      <c r="G5053" s="12">
        <f t="shared" si="78"/>
        <v>0.25428038650618756</v>
      </c>
      <c r="H5053" s="12" t="s">
        <v>32118</v>
      </c>
      <c r="I5053" s="12" t="s">
        <v>31394</v>
      </c>
      <c r="J5053" s="25" t="s">
        <v>60</v>
      </c>
    </row>
    <row r="5054" spans="2:10" ht="12.75">
      <c r="B5054" s="45" t="s">
        <v>8541</v>
      </c>
      <c r="C5054" s="8" t="s">
        <v>8540</v>
      </c>
      <c r="D5054" s="54" t="s">
        <v>8542</v>
      </c>
      <c r="E5054" s="70">
        <v>73990</v>
      </c>
      <c r="F5054" s="26">
        <v>58990</v>
      </c>
      <c r="G5054" s="12">
        <f t="shared" si="78"/>
        <v>0.25428038650618756</v>
      </c>
      <c r="H5054" s="12" t="s">
        <v>32119</v>
      </c>
      <c r="I5054" s="12" t="s">
        <v>31395</v>
      </c>
      <c r="J5054" s="25" t="s">
        <v>60</v>
      </c>
    </row>
    <row r="5055" spans="2:10" ht="12.75">
      <c r="B5055" s="45" t="s">
        <v>2707</v>
      </c>
      <c r="C5055" s="8" t="s">
        <v>2706</v>
      </c>
      <c r="D5055" s="54" t="s">
        <v>2708</v>
      </c>
      <c r="E5055" s="70">
        <v>72990</v>
      </c>
      <c r="F5055" s="26">
        <v>58490</v>
      </c>
      <c r="G5055" s="12">
        <f t="shared" si="78"/>
        <v>0.24790562489314416</v>
      </c>
      <c r="H5055" s="12" t="s">
        <v>2704</v>
      </c>
      <c r="I5055" s="12" t="s">
        <v>31396</v>
      </c>
      <c r="J5055" s="25" t="s">
        <v>60</v>
      </c>
    </row>
    <row r="5056" spans="2:10" ht="12.75">
      <c r="B5056" s="45" t="s">
        <v>8350</v>
      </c>
      <c r="C5056" s="8" t="s">
        <v>8349</v>
      </c>
      <c r="D5056" s="54" t="s">
        <v>8351</v>
      </c>
      <c r="E5056" s="70">
        <v>72990</v>
      </c>
      <c r="F5056" s="26">
        <v>58490</v>
      </c>
      <c r="G5056" s="12">
        <f t="shared" si="78"/>
        <v>0.24790562489314416</v>
      </c>
      <c r="H5056" s="12" t="s">
        <v>8354</v>
      </c>
      <c r="I5056" s="12" t="s">
        <v>31397</v>
      </c>
      <c r="J5056" s="25" t="s">
        <v>60</v>
      </c>
    </row>
    <row r="5057" spans="2:10" ht="12.75">
      <c r="B5057" s="45" t="s">
        <v>8357</v>
      </c>
      <c r="C5057" s="8" t="s">
        <v>8356</v>
      </c>
      <c r="D5057" s="54" t="s">
        <v>8358</v>
      </c>
      <c r="E5057" s="70">
        <v>72990</v>
      </c>
      <c r="F5057" s="26">
        <v>58490</v>
      </c>
      <c r="G5057" s="12">
        <f t="shared" si="78"/>
        <v>0.24790562489314416</v>
      </c>
      <c r="H5057" s="12" t="s">
        <v>8361</v>
      </c>
      <c r="I5057" s="12" t="s">
        <v>31398</v>
      </c>
      <c r="J5057" s="25" t="s">
        <v>60</v>
      </c>
    </row>
    <row r="5058" spans="2:10" ht="12.75">
      <c r="B5058" s="72" t="s">
        <v>10062</v>
      </c>
      <c r="C5058" s="8" t="s">
        <v>24564</v>
      </c>
      <c r="D5058" s="54" t="s">
        <v>10063</v>
      </c>
      <c r="E5058" s="70">
        <v>73500</v>
      </c>
      <c r="F5058" s="26">
        <v>58821</v>
      </c>
      <c r="G5058" s="12">
        <f t="shared" ref="G5058:G5121" si="79">IFERROR(E5058/F5058-1,0)</f>
        <v>0.24955373081042476</v>
      </c>
      <c r="H5058" s="12" t="s">
        <v>32120</v>
      </c>
      <c r="I5058" s="12" t="s">
        <v>31399</v>
      </c>
      <c r="J5058" s="25" t="s">
        <v>60</v>
      </c>
    </row>
    <row r="5059" spans="2:10" ht="12.75">
      <c r="B5059" s="72" t="s">
        <v>15129</v>
      </c>
      <c r="C5059" s="8" t="s">
        <v>25495</v>
      </c>
      <c r="D5059" s="54" t="s">
        <v>15130</v>
      </c>
      <c r="E5059" s="70">
        <v>75000</v>
      </c>
      <c r="F5059" s="26">
        <v>60009</v>
      </c>
      <c r="G5059" s="12">
        <f t="shared" si="79"/>
        <v>0.24981252812078192</v>
      </c>
      <c r="H5059" s="12" t="s">
        <v>32092</v>
      </c>
      <c r="I5059" s="12" t="s">
        <v>31400</v>
      </c>
      <c r="J5059" s="25" t="s">
        <v>60</v>
      </c>
    </row>
    <row r="5060" spans="2:10" ht="12.75">
      <c r="B5060" s="45" t="s">
        <v>2547</v>
      </c>
      <c r="C5060" s="8" t="s">
        <v>2546</v>
      </c>
      <c r="D5060" s="54" t="s">
        <v>2548</v>
      </c>
      <c r="E5060" s="70">
        <v>74990</v>
      </c>
      <c r="F5060" s="26">
        <v>59990</v>
      </c>
      <c r="G5060" s="12">
        <f t="shared" si="79"/>
        <v>0.25004167361226881</v>
      </c>
      <c r="H5060" s="12" t="s">
        <v>60</v>
      </c>
      <c r="I5060" s="12" t="s">
        <v>60</v>
      </c>
      <c r="J5060" s="25" t="s">
        <v>60</v>
      </c>
    </row>
    <row r="5061" spans="2:10" ht="12.75">
      <c r="B5061" s="45" t="s">
        <v>3689</v>
      </c>
      <c r="C5061" s="8" t="s">
        <v>3688</v>
      </c>
      <c r="D5061" s="54" t="s">
        <v>3690</v>
      </c>
      <c r="E5061" s="70">
        <v>74990</v>
      </c>
      <c r="F5061" s="26">
        <v>59990</v>
      </c>
      <c r="G5061" s="12">
        <f t="shared" si="79"/>
        <v>0.25004167361226881</v>
      </c>
      <c r="H5061" s="12" t="s">
        <v>3680</v>
      </c>
      <c r="I5061" s="12" t="s">
        <v>31401</v>
      </c>
      <c r="J5061" s="25" t="s">
        <v>60</v>
      </c>
    </row>
    <row r="5062" spans="2:10" ht="12.75">
      <c r="B5062" s="45" t="s">
        <v>8655</v>
      </c>
      <c r="C5062" s="8" t="s">
        <v>8654</v>
      </c>
      <c r="D5062" s="54" t="s">
        <v>8656</v>
      </c>
      <c r="E5062" s="70">
        <v>74990</v>
      </c>
      <c r="F5062" s="26">
        <v>59990</v>
      </c>
      <c r="G5062" s="12">
        <f t="shared" si="79"/>
        <v>0.25004167361226881</v>
      </c>
      <c r="H5062" s="12" t="s">
        <v>60</v>
      </c>
      <c r="I5062" s="12" t="s">
        <v>60</v>
      </c>
      <c r="J5062" s="25" t="s">
        <v>60</v>
      </c>
    </row>
    <row r="5063" spans="2:10" ht="12.75">
      <c r="B5063" s="45" t="s">
        <v>2311</v>
      </c>
      <c r="C5063" s="8" t="s">
        <v>2310</v>
      </c>
      <c r="D5063" s="54" t="s">
        <v>2312</v>
      </c>
      <c r="E5063" s="70">
        <v>75990</v>
      </c>
      <c r="F5063" s="26">
        <v>60490</v>
      </c>
      <c r="G5063" s="12">
        <f t="shared" si="79"/>
        <v>0.25624070094230444</v>
      </c>
      <c r="H5063" s="12" t="s">
        <v>2308</v>
      </c>
      <c r="I5063" s="12" t="s">
        <v>31402</v>
      </c>
      <c r="J5063" s="25" t="s">
        <v>60</v>
      </c>
    </row>
    <row r="5064" spans="2:10" ht="12.75">
      <c r="B5064" s="45" t="s">
        <v>1658</v>
      </c>
      <c r="C5064" s="8" t="s">
        <v>1657</v>
      </c>
      <c r="D5064" s="54" t="s">
        <v>1659</v>
      </c>
      <c r="E5064" s="70">
        <v>75990</v>
      </c>
      <c r="F5064" s="26">
        <v>60990</v>
      </c>
      <c r="G5064" s="12">
        <f t="shared" si="79"/>
        <v>0.24594195769798333</v>
      </c>
      <c r="H5064" s="12" t="s">
        <v>1655</v>
      </c>
      <c r="I5064" s="12" t="s">
        <v>31403</v>
      </c>
      <c r="J5064" s="25" t="s">
        <v>60</v>
      </c>
    </row>
    <row r="5065" spans="2:10" ht="12.75">
      <c r="B5065" s="45" t="s">
        <v>1944</v>
      </c>
      <c r="C5065" s="8" t="s">
        <v>1943</v>
      </c>
      <c r="D5065" s="54" t="s">
        <v>1945</v>
      </c>
      <c r="E5065" s="70">
        <v>75990</v>
      </c>
      <c r="F5065" s="26">
        <v>60990</v>
      </c>
      <c r="G5065" s="12">
        <f t="shared" si="79"/>
        <v>0.24594195769798333</v>
      </c>
      <c r="H5065" s="12" t="s">
        <v>1941</v>
      </c>
      <c r="I5065" s="12" t="s">
        <v>31404</v>
      </c>
      <c r="J5065" s="25" t="s">
        <v>60</v>
      </c>
    </row>
    <row r="5066" spans="2:10" ht="12.75">
      <c r="B5066" s="45" t="s">
        <v>2514</v>
      </c>
      <c r="C5066" s="8" t="s">
        <v>2513</v>
      </c>
      <c r="D5066" s="54" t="s">
        <v>2515</v>
      </c>
      <c r="E5066" s="70">
        <v>75990</v>
      </c>
      <c r="F5066" s="26">
        <v>60990</v>
      </c>
      <c r="G5066" s="12">
        <f t="shared" si="79"/>
        <v>0.24594195769798333</v>
      </c>
      <c r="H5066" s="12" t="s">
        <v>2511</v>
      </c>
      <c r="I5066" s="12" t="s">
        <v>31405</v>
      </c>
      <c r="J5066" s="25" t="s">
        <v>60</v>
      </c>
    </row>
    <row r="5067" spans="2:10" ht="12.75">
      <c r="B5067" s="45" t="s">
        <v>8568</v>
      </c>
      <c r="C5067" s="8" t="s">
        <v>8567</v>
      </c>
      <c r="D5067" s="54" t="s">
        <v>8569</v>
      </c>
      <c r="E5067" s="70">
        <v>75990</v>
      </c>
      <c r="F5067" s="26">
        <v>60990</v>
      </c>
      <c r="G5067" s="12">
        <f t="shared" si="79"/>
        <v>0.24594195769798333</v>
      </c>
      <c r="H5067" s="12" t="s">
        <v>60</v>
      </c>
      <c r="I5067" s="12" t="s">
        <v>31406</v>
      </c>
      <c r="J5067" s="25" t="s">
        <v>60</v>
      </c>
    </row>
    <row r="5068" spans="2:10" ht="12.75">
      <c r="B5068" s="45" t="s">
        <v>8590</v>
      </c>
      <c r="C5068" s="8" t="s">
        <v>8589</v>
      </c>
      <c r="D5068" s="54" t="s">
        <v>8591</v>
      </c>
      <c r="E5068" s="70">
        <v>75990</v>
      </c>
      <c r="F5068" s="26">
        <v>60990</v>
      </c>
      <c r="G5068" s="12">
        <f t="shared" si="79"/>
        <v>0.24594195769798333</v>
      </c>
      <c r="H5068" s="12" t="s">
        <v>60</v>
      </c>
      <c r="I5068" s="12" t="s">
        <v>60</v>
      </c>
      <c r="J5068" s="25" t="s">
        <v>60</v>
      </c>
    </row>
    <row r="5069" spans="2:10" ht="12.75">
      <c r="B5069" s="45" t="s">
        <v>1071</v>
      </c>
      <c r="C5069" s="8" t="s">
        <v>1070</v>
      </c>
      <c r="D5069" s="54" t="s">
        <v>1072</v>
      </c>
      <c r="E5069" s="70">
        <v>77490</v>
      </c>
      <c r="F5069" s="26">
        <v>61990</v>
      </c>
      <c r="G5069" s="12">
        <f t="shared" si="79"/>
        <v>0.25004032908533635</v>
      </c>
      <c r="H5069" s="12" t="s">
        <v>1075</v>
      </c>
      <c r="I5069" s="12" t="s">
        <v>31407</v>
      </c>
      <c r="J5069" s="25" t="s">
        <v>60</v>
      </c>
    </row>
    <row r="5070" spans="2:10" ht="12.75">
      <c r="B5070" s="45" t="s">
        <v>1645</v>
      </c>
      <c r="C5070" s="8" t="s">
        <v>1644</v>
      </c>
      <c r="D5070" s="54" t="s">
        <v>1646</v>
      </c>
      <c r="E5070" s="70">
        <v>77490</v>
      </c>
      <c r="F5070" s="26">
        <v>61990</v>
      </c>
      <c r="G5070" s="12">
        <f t="shared" si="79"/>
        <v>0.25004032908533635</v>
      </c>
      <c r="H5070" s="12" t="s">
        <v>1642</v>
      </c>
      <c r="I5070" s="12" t="s">
        <v>31408</v>
      </c>
      <c r="J5070" s="25" t="s">
        <v>60</v>
      </c>
    </row>
    <row r="5071" spans="2:10" ht="12.75">
      <c r="B5071" s="45" t="s">
        <v>2713</v>
      </c>
      <c r="C5071" s="8" t="s">
        <v>2712</v>
      </c>
      <c r="D5071" s="54" t="s">
        <v>2714</v>
      </c>
      <c r="E5071" s="70">
        <v>77490</v>
      </c>
      <c r="F5071" s="26">
        <v>61990</v>
      </c>
      <c r="G5071" s="12">
        <f t="shared" si="79"/>
        <v>0.25004032908533635</v>
      </c>
      <c r="H5071" s="12" t="s">
        <v>2717</v>
      </c>
      <c r="I5071" s="12" t="s">
        <v>31409</v>
      </c>
      <c r="J5071" s="25" t="s">
        <v>60</v>
      </c>
    </row>
    <row r="5072" spans="2:10" ht="12.75">
      <c r="B5072" s="45" t="s">
        <v>3683</v>
      </c>
      <c r="C5072" s="8" t="s">
        <v>3682</v>
      </c>
      <c r="D5072" s="54" t="s">
        <v>3684</v>
      </c>
      <c r="E5072" s="70">
        <v>77990</v>
      </c>
      <c r="F5072" s="26">
        <v>62490</v>
      </c>
      <c r="G5072" s="12">
        <f t="shared" si="79"/>
        <v>0.24803968634981599</v>
      </c>
      <c r="H5072" s="12" t="s">
        <v>3680</v>
      </c>
      <c r="I5072" s="12" t="s">
        <v>31410</v>
      </c>
      <c r="J5072" s="25" t="s">
        <v>60</v>
      </c>
    </row>
    <row r="5073" spans="2:10" ht="12.75">
      <c r="B5073" s="45" t="s">
        <v>8218</v>
      </c>
      <c r="C5073" s="8" t="s">
        <v>8211</v>
      </c>
      <c r="D5073" s="54" t="s">
        <v>8219</v>
      </c>
      <c r="E5073" s="70">
        <v>77990</v>
      </c>
      <c r="F5073" s="26">
        <v>62490</v>
      </c>
      <c r="G5073" s="12">
        <f t="shared" si="79"/>
        <v>0.24803968634981599</v>
      </c>
      <c r="H5073" s="12" t="s">
        <v>8216</v>
      </c>
      <c r="I5073" s="12" t="s">
        <v>31411</v>
      </c>
      <c r="J5073" s="25" t="s">
        <v>60</v>
      </c>
    </row>
    <row r="5074" spans="2:10" ht="12.75">
      <c r="B5074" s="72" t="s">
        <v>10776</v>
      </c>
      <c r="C5074" s="8" t="s">
        <v>24623</v>
      </c>
      <c r="D5074" s="54" t="s">
        <v>10777</v>
      </c>
      <c r="E5074" s="70">
        <v>78400</v>
      </c>
      <c r="F5074" s="26">
        <v>62720</v>
      </c>
      <c r="G5074" s="12">
        <f t="shared" si="79"/>
        <v>0.25</v>
      </c>
      <c r="H5074" s="12" t="s">
        <v>60</v>
      </c>
      <c r="I5074" s="12" t="s">
        <v>60</v>
      </c>
      <c r="J5074" s="25" t="s">
        <v>60</v>
      </c>
    </row>
    <row r="5075" spans="2:10" ht="12.75">
      <c r="B5075" s="72" t="s">
        <v>23544</v>
      </c>
      <c r="C5075" s="8" t="s">
        <v>60</v>
      </c>
      <c r="D5075" s="54" t="s">
        <v>23545</v>
      </c>
      <c r="E5075" s="70">
        <v>78400</v>
      </c>
      <c r="F5075" s="26">
        <v>62720</v>
      </c>
      <c r="G5075" s="12">
        <f t="shared" si="79"/>
        <v>0.25</v>
      </c>
      <c r="H5075" s="12" t="s">
        <v>60</v>
      </c>
      <c r="I5075" s="12" t="s">
        <v>31412</v>
      </c>
      <c r="J5075" s="25" t="s">
        <v>60</v>
      </c>
    </row>
    <row r="5076" spans="2:10" ht="12.75">
      <c r="B5076" s="72" t="s">
        <v>23548</v>
      </c>
      <c r="C5076" s="8" t="s">
        <v>60</v>
      </c>
      <c r="D5076" s="54" t="s">
        <v>23549</v>
      </c>
      <c r="E5076" s="70">
        <v>78400</v>
      </c>
      <c r="F5076" s="26">
        <v>62720</v>
      </c>
      <c r="G5076" s="12">
        <f t="shared" si="79"/>
        <v>0.25</v>
      </c>
      <c r="H5076" s="12" t="s">
        <v>60</v>
      </c>
      <c r="I5076" s="12" t="s">
        <v>31413</v>
      </c>
      <c r="J5076" s="25" t="s">
        <v>60</v>
      </c>
    </row>
    <row r="5077" spans="2:10" ht="12.75">
      <c r="B5077" s="72" t="s">
        <v>23552</v>
      </c>
      <c r="C5077" s="8" t="s">
        <v>60</v>
      </c>
      <c r="D5077" s="54" t="s">
        <v>23553</v>
      </c>
      <c r="E5077" s="70">
        <v>78400</v>
      </c>
      <c r="F5077" s="26">
        <v>62720</v>
      </c>
      <c r="G5077" s="12">
        <f t="shared" si="79"/>
        <v>0.25</v>
      </c>
      <c r="H5077" s="12" t="s">
        <v>60</v>
      </c>
      <c r="I5077" s="12" t="s">
        <v>31414</v>
      </c>
      <c r="J5077" s="25" t="s">
        <v>60</v>
      </c>
    </row>
    <row r="5078" spans="2:10" ht="12.75">
      <c r="B5078" s="72" t="s">
        <v>23556</v>
      </c>
      <c r="C5078" s="8" t="s">
        <v>60</v>
      </c>
      <c r="D5078" s="54" t="s">
        <v>23557</v>
      </c>
      <c r="E5078" s="70">
        <v>78400</v>
      </c>
      <c r="F5078" s="26">
        <v>62720</v>
      </c>
      <c r="G5078" s="12">
        <f t="shared" si="79"/>
        <v>0.25</v>
      </c>
      <c r="H5078" s="12" t="s">
        <v>60</v>
      </c>
      <c r="I5078" s="12" t="s">
        <v>31415</v>
      </c>
      <c r="J5078" s="25" t="s">
        <v>60</v>
      </c>
    </row>
    <row r="5079" spans="2:10" ht="12.75">
      <c r="B5079" s="45" t="s">
        <v>2658</v>
      </c>
      <c r="C5079" s="8" t="s">
        <v>2657</v>
      </c>
      <c r="D5079" s="54" t="s">
        <v>2659</v>
      </c>
      <c r="E5079" s="70">
        <v>78990</v>
      </c>
      <c r="F5079" s="26">
        <v>62990</v>
      </c>
      <c r="G5079" s="12">
        <f t="shared" si="79"/>
        <v>0.25400857278933153</v>
      </c>
      <c r="H5079" s="12" t="s">
        <v>2655</v>
      </c>
      <c r="I5079" s="12" t="s">
        <v>31416</v>
      </c>
      <c r="J5079" s="25" t="s">
        <v>60</v>
      </c>
    </row>
    <row r="5080" spans="2:10" ht="12.75">
      <c r="B5080" s="45" t="s">
        <v>2985</v>
      </c>
      <c r="C5080" s="8" t="s">
        <v>2984</v>
      </c>
      <c r="D5080" s="54" t="s">
        <v>2986</v>
      </c>
      <c r="E5080" s="70">
        <v>78990</v>
      </c>
      <c r="F5080" s="26">
        <v>62990</v>
      </c>
      <c r="G5080" s="12">
        <f t="shared" si="79"/>
        <v>0.25400857278933153</v>
      </c>
      <c r="H5080" s="12" t="s">
        <v>2982</v>
      </c>
      <c r="I5080" s="12" t="s">
        <v>31417</v>
      </c>
      <c r="J5080" s="25" t="s">
        <v>60</v>
      </c>
    </row>
    <row r="5081" spans="2:10" ht="12.75">
      <c r="B5081" s="72" t="s">
        <v>16891</v>
      </c>
      <c r="C5081" s="8" t="s">
        <v>25914</v>
      </c>
      <c r="D5081" s="54" t="s">
        <v>16892</v>
      </c>
      <c r="E5081" s="70">
        <v>79100</v>
      </c>
      <c r="F5081" s="26">
        <v>63276</v>
      </c>
      <c r="G5081" s="12">
        <f t="shared" si="79"/>
        <v>0.25007901890132112</v>
      </c>
      <c r="H5081" s="12" t="s">
        <v>60</v>
      </c>
      <c r="I5081" s="12" t="s">
        <v>60</v>
      </c>
      <c r="J5081" s="25" t="s">
        <v>60</v>
      </c>
    </row>
    <row r="5082" spans="2:10" ht="12.75">
      <c r="B5082" s="45" t="s">
        <v>2774</v>
      </c>
      <c r="C5082" s="8" t="s">
        <v>2773</v>
      </c>
      <c r="D5082" s="54" t="s">
        <v>2775</v>
      </c>
      <c r="E5082" s="70">
        <v>79990</v>
      </c>
      <c r="F5082" s="26">
        <v>63990</v>
      </c>
      <c r="G5082" s="12">
        <f t="shared" si="79"/>
        <v>0.25003906860446934</v>
      </c>
      <c r="H5082" s="12" t="s">
        <v>2770</v>
      </c>
      <c r="I5082" s="12" t="s">
        <v>31418</v>
      </c>
      <c r="J5082" s="25" t="s">
        <v>60</v>
      </c>
    </row>
    <row r="5083" spans="2:10" ht="12.75">
      <c r="B5083" s="45" t="s">
        <v>2800</v>
      </c>
      <c r="C5083" s="8" t="s">
        <v>2799</v>
      </c>
      <c r="D5083" s="54" t="s">
        <v>2801</v>
      </c>
      <c r="E5083" s="70">
        <v>79990</v>
      </c>
      <c r="F5083" s="26">
        <v>63990</v>
      </c>
      <c r="G5083" s="12">
        <f t="shared" si="79"/>
        <v>0.25003906860446934</v>
      </c>
      <c r="H5083" s="12" t="s">
        <v>2797</v>
      </c>
      <c r="I5083" s="12" t="s">
        <v>31419</v>
      </c>
      <c r="J5083" s="25" t="s">
        <v>60</v>
      </c>
    </row>
    <row r="5084" spans="2:10" ht="12.75">
      <c r="B5084" s="45" t="s">
        <v>1838</v>
      </c>
      <c r="C5084" s="8" t="s">
        <v>1837</v>
      </c>
      <c r="D5084" s="54" t="s">
        <v>1839</v>
      </c>
      <c r="E5084" s="70">
        <v>80990</v>
      </c>
      <c r="F5084" s="26">
        <v>64490</v>
      </c>
      <c r="G5084" s="12">
        <f t="shared" si="79"/>
        <v>0.25585362071639017</v>
      </c>
      <c r="H5084" s="12" t="s">
        <v>1835</v>
      </c>
      <c r="I5084" s="12" t="s">
        <v>31420</v>
      </c>
      <c r="J5084" s="25" t="s">
        <v>60</v>
      </c>
    </row>
    <row r="5085" spans="2:10" ht="12.75">
      <c r="B5085" s="45" t="s">
        <v>1984</v>
      </c>
      <c r="C5085" s="8" t="s">
        <v>1983</v>
      </c>
      <c r="D5085" s="54" t="s">
        <v>1985</v>
      </c>
      <c r="E5085" s="70">
        <v>80990</v>
      </c>
      <c r="F5085" s="26">
        <v>64490</v>
      </c>
      <c r="G5085" s="12">
        <f t="shared" si="79"/>
        <v>0.25585362071639017</v>
      </c>
      <c r="H5085" s="12" t="s">
        <v>1981</v>
      </c>
      <c r="I5085" s="12" t="s">
        <v>31421</v>
      </c>
      <c r="J5085" s="25" t="s">
        <v>60</v>
      </c>
    </row>
    <row r="5086" spans="2:10" ht="12.75">
      <c r="B5086" s="45" t="s">
        <v>2939</v>
      </c>
      <c r="C5086" s="8" t="s">
        <v>2938</v>
      </c>
      <c r="D5086" s="54" t="s">
        <v>2940</v>
      </c>
      <c r="E5086" s="70">
        <v>80990</v>
      </c>
      <c r="F5086" s="26">
        <v>64490</v>
      </c>
      <c r="G5086" s="12">
        <f t="shared" si="79"/>
        <v>0.25585362071639017</v>
      </c>
      <c r="H5086" s="12" t="s">
        <v>2943</v>
      </c>
      <c r="I5086" s="12" t="s">
        <v>31422</v>
      </c>
      <c r="J5086" s="25" t="s">
        <v>60</v>
      </c>
    </row>
    <row r="5087" spans="2:10" ht="12.75">
      <c r="B5087" s="45" t="s">
        <v>3014</v>
      </c>
      <c r="C5087" s="8" t="s">
        <v>3013</v>
      </c>
      <c r="D5087" s="54" t="s">
        <v>3015</v>
      </c>
      <c r="E5087" s="70">
        <v>80990</v>
      </c>
      <c r="F5087" s="26">
        <v>64490</v>
      </c>
      <c r="G5087" s="12">
        <f t="shared" si="79"/>
        <v>0.25585362071639017</v>
      </c>
      <c r="H5087" s="12" t="s">
        <v>3018</v>
      </c>
      <c r="I5087" s="12" t="s">
        <v>60</v>
      </c>
      <c r="J5087" s="25" t="s">
        <v>60</v>
      </c>
    </row>
    <row r="5088" spans="2:10" ht="12.75">
      <c r="B5088" s="45" t="s">
        <v>3021</v>
      </c>
      <c r="C5088" s="8" t="s">
        <v>3020</v>
      </c>
      <c r="D5088" s="54" t="s">
        <v>3022</v>
      </c>
      <c r="E5088" s="70">
        <v>80990</v>
      </c>
      <c r="F5088" s="26">
        <v>64490</v>
      </c>
      <c r="G5088" s="12">
        <f t="shared" si="79"/>
        <v>0.25585362071639017</v>
      </c>
      <c r="H5088" s="12" t="s">
        <v>3025</v>
      </c>
      <c r="I5088" s="12" t="s">
        <v>60</v>
      </c>
      <c r="J5088" s="25" t="s">
        <v>60</v>
      </c>
    </row>
    <row r="5089" spans="2:10" ht="12.75">
      <c r="B5089" s="45" t="s">
        <v>1768</v>
      </c>
      <c r="C5089" s="8" t="s">
        <v>1767</v>
      </c>
      <c r="D5089" s="54" t="s">
        <v>1769</v>
      </c>
      <c r="E5089" s="70">
        <v>81990</v>
      </c>
      <c r="F5089" s="26">
        <v>65490</v>
      </c>
      <c r="G5089" s="12">
        <f t="shared" si="79"/>
        <v>0.25194686211635364</v>
      </c>
      <c r="H5089" s="12" t="s">
        <v>1765</v>
      </c>
      <c r="I5089" s="12" t="s">
        <v>31423</v>
      </c>
      <c r="J5089" s="25" t="s">
        <v>60</v>
      </c>
    </row>
    <row r="5090" spans="2:10" ht="12.75">
      <c r="B5090" s="46" t="s">
        <v>3880</v>
      </c>
      <c r="C5090" s="8" t="s">
        <v>3879</v>
      </c>
      <c r="D5090" s="54" t="s">
        <v>3881</v>
      </c>
      <c r="E5090" s="70">
        <v>81990</v>
      </c>
      <c r="F5090" s="26">
        <v>65490</v>
      </c>
      <c r="G5090" s="12">
        <f t="shared" si="79"/>
        <v>0.25194686211635364</v>
      </c>
      <c r="H5090" s="12" t="s">
        <v>3884</v>
      </c>
      <c r="I5090" s="12" t="s">
        <v>31424</v>
      </c>
      <c r="J5090" s="25" t="s">
        <v>60</v>
      </c>
    </row>
    <row r="5091" spans="2:10" ht="12.75">
      <c r="B5091" s="72" t="s">
        <v>15133</v>
      </c>
      <c r="C5091" s="8" t="s">
        <v>25496</v>
      </c>
      <c r="D5091" s="54" t="s">
        <v>15134</v>
      </c>
      <c r="E5091" s="70">
        <v>82100</v>
      </c>
      <c r="F5091" s="26">
        <v>65669</v>
      </c>
      <c r="G5091" s="12">
        <f t="shared" si="79"/>
        <v>0.25020938342292398</v>
      </c>
      <c r="H5091" s="12" t="s">
        <v>32092</v>
      </c>
      <c r="I5091" s="12" t="s">
        <v>31425</v>
      </c>
      <c r="J5091" s="25" t="s">
        <v>60</v>
      </c>
    </row>
    <row r="5092" spans="2:10" ht="12.75">
      <c r="B5092" s="45" t="s">
        <v>6275</v>
      </c>
      <c r="C5092" s="8" t="s">
        <v>6274</v>
      </c>
      <c r="D5092" s="54" t="s">
        <v>6276</v>
      </c>
      <c r="E5092" s="70">
        <v>82900</v>
      </c>
      <c r="F5092" s="26">
        <v>66300</v>
      </c>
      <c r="G5092" s="12">
        <f t="shared" si="79"/>
        <v>0.25037707390648567</v>
      </c>
      <c r="H5092" s="12" t="s">
        <v>5449</v>
      </c>
      <c r="I5092" s="12" t="s">
        <v>31426</v>
      </c>
      <c r="J5092" s="25" t="s">
        <v>60</v>
      </c>
    </row>
    <row r="5093" spans="2:10" ht="12.75">
      <c r="B5093" s="45" t="s">
        <v>2645</v>
      </c>
      <c r="C5093" s="8" t="s">
        <v>2644</v>
      </c>
      <c r="D5093" s="54" t="s">
        <v>2646</v>
      </c>
      <c r="E5093" s="70">
        <v>82990</v>
      </c>
      <c r="F5093" s="26">
        <v>66490</v>
      </c>
      <c r="G5093" s="12">
        <f t="shared" si="79"/>
        <v>0.24815761768687028</v>
      </c>
      <c r="H5093" s="12" t="s">
        <v>2642</v>
      </c>
      <c r="I5093" s="12" t="s">
        <v>31427</v>
      </c>
      <c r="J5093" s="25" t="s">
        <v>60</v>
      </c>
    </row>
    <row r="5094" spans="2:10" ht="12.75">
      <c r="B5094" s="45" t="s">
        <v>3041</v>
      </c>
      <c r="C5094" s="8" t="s">
        <v>3040</v>
      </c>
      <c r="D5094" s="54" t="s">
        <v>3042</v>
      </c>
      <c r="E5094" s="70">
        <v>82990</v>
      </c>
      <c r="F5094" s="26">
        <v>66490</v>
      </c>
      <c r="G5094" s="12">
        <f t="shared" si="79"/>
        <v>0.24815761768687028</v>
      </c>
      <c r="H5094" s="12" t="s">
        <v>3038</v>
      </c>
      <c r="I5094" s="12" t="s">
        <v>31428</v>
      </c>
      <c r="J5094" s="25" t="s">
        <v>60</v>
      </c>
    </row>
    <row r="5095" spans="2:10" ht="12.75">
      <c r="B5095" s="45" t="s">
        <v>1819</v>
      </c>
      <c r="C5095" s="8" t="s">
        <v>1818</v>
      </c>
      <c r="D5095" s="54" t="s">
        <v>1820</v>
      </c>
      <c r="E5095" s="70">
        <v>84490</v>
      </c>
      <c r="F5095" s="26">
        <v>67490</v>
      </c>
      <c r="G5095" s="12">
        <f t="shared" si="79"/>
        <v>0.25188916876574297</v>
      </c>
      <c r="H5095" s="12" t="s">
        <v>1816</v>
      </c>
      <c r="I5095" s="12" t="s">
        <v>31429</v>
      </c>
      <c r="J5095" s="25" t="s">
        <v>60</v>
      </c>
    </row>
    <row r="5096" spans="2:10" ht="12.75">
      <c r="B5096" s="47" t="s">
        <v>6882</v>
      </c>
      <c r="C5096" s="8" t="s">
        <v>6881</v>
      </c>
      <c r="D5096" s="54" t="s">
        <v>6883</v>
      </c>
      <c r="E5096" s="70">
        <v>84900</v>
      </c>
      <c r="F5096" s="26">
        <v>67900</v>
      </c>
      <c r="G5096" s="12">
        <f t="shared" si="79"/>
        <v>0.25036818851251841</v>
      </c>
      <c r="H5096" s="12" t="s">
        <v>6864</v>
      </c>
      <c r="I5096" s="12" t="s">
        <v>31430</v>
      </c>
      <c r="J5096" s="25" t="s">
        <v>60</v>
      </c>
    </row>
    <row r="5097" spans="2:10" ht="12.75">
      <c r="B5097" s="45" t="s">
        <v>3935</v>
      </c>
      <c r="C5097" s="8" t="s">
        <v>3934</v>
      </c>
      <c r="D5097" s="54" t="s">
        <v>3936</v>
      </c>
      <c r="E5097" s="70">
        <v>84990</v>
      </c>
      <c r="F5097" s="26">
        <v>67990</v>
      </c>
      <c r="G5097" s="12">
        <f t="shared" si="79"/>
        <v>0.25003677011325198</v>
      </c>
      <c r="H5097" s="12" t="s">
        <v>3932</v>
      </c>
      <c r="I5097" s="12" t="s">
        <v>31431</v>
      </c>
      <c r="J5097" s="25" t="s">
        <v>60</v>
      </c>
    </row>
    <row r="5098" spans="2:10" ht="12.75">
      <c r="B5098" s="45" t="s">
        <v>3948</v>
      </c>
      <c r="C5098" s="8" t="s">
        <v>3947</v>
      </c>
      <c r="D5098" s="54" t="s">
        <v>3949</v>
      </c>
      <c r="E5098" s="70">
        <v>84990</v>
      </c>
      <c r="F5098" s="26">
        <v>67990</v>
      </c>
      <c r="G5098" s="12">
        <f t="shared" si="79"/>
        <v>0.25003677011325198</v>
      </c>
      <c r="H5098" s="12" t="s">
        <v>3945</v>
      </c>
      <c r="I5098" s="12" t="s">
        <v>31432</v>
      </c>
      <c r="J5098" s="25" t="s">
        <v>60</v>
      </c>
    </row>
    <row r="5099" spans="2:10" ht="12.75">
      <c r="B5099" s="45" t="s">
        <v>371</v>
      </c>
      <c r="C5099" s="8" t="s">
        <v>370</v>
      </c>
      <c r="D5099" s="54" t="s">
        <v>372</v>
      </c>
      <c r="E5099" s="70">
        <v>85990</v>
      </c>
      <c r="F5099" s="26">
        <v>68490</v>
      </c>
      <c r="G5099" s="12">
        <f t="shared" si="79"/>
        <v>0.2555117535406628</v>
      </c>
      <c r="H5099" s="12" t="s">
        <v>375</v>
      </c>
      <c r="I5099" s="12" t="s">
        <v>31433</v>
      </c>
      <c r="J5099" s="25" t="s">
        <v>60</v>
      </c>
    </row>
    <row r="5100" spans="2:10" ht="12.75">
      <c r="B5100" s="45" t="s">
        <v>2329</v>
      </c>
      <c r="C5100" s="8" t="s">
        <v>2328</v>
      </c>
      <c r="D5100" s="54" t="s">
        <v>2330</v>
      </c>
      <c r="E5100" s="70">
        <v>85990</v>
      </c>
      <c r="F5100" s="26">
        <v>68490</v>
      </c>
      <c r="G5100" s="12">
        <f t="shared" si="79"/>
        <v>0.2555117535406628</v>
      </c>
      <c r="H5100" s="12" t="s">
        <v>60</v>
      </c>
      <c r="I5100" s="12" t="s">
        <v>60</v>
      </c>
      <c r="J5100" s="25" t="s">
        <v>60</v>
      </c>
    </row>
    <row r="5101" spans="2:10" ht="12.75">
      <c r="B5101" s="45" t="s">
        <v>1078</v>
      </c>
      <c r="C5101" s="8" t="s">
        <v>1077</v>
      </c>
      <c r="D5101" s="54" t="s">
        <v>1079</v>
      </c>
      <c r="E5101" s="70">
        <v>86990</v>
      </c>
      <c r="F5101" s="26">
        <v>69490</v>
      </c>
      <c r="G5101" s="12">
        <f t="shared" si="79"/>
        <v>0.25183479637357897</v>
      </c>
      <c r="H5101" s="12" t="s">
        <v>1075</v>
      </c>
      <c r="I5101" s="12" t="s">
        <v>31434</v>
      </c>
      <c r="J5101" s="25" t="s">
        <v>60</v>
      </c>
    </row>
    <row r="5102" spans="2:10" ht="12.75">
      <c r="B5102" s="45" t="s">
        <v>3082</v>
      </c>
      <c r="C5102" s="8" t="s">
        <v>3081</v>
      </c>
      <c r="D5102" s="54" t="s">
        <v>3083</v>
      </c>
      <c r="E5102" s="70">
        <v>88990</v>
      </c>
      <c r="F5102" s="26">
        <v>70990</v>
      </c>
      <c r="G5102" s="12">
        <f t="shared" si="79"/>
        <v>0.25355683899140713</v>
      </c>
      <c r="H5102" s="12" t="s">
        <v>3079</v>
      </c>
      <c r="I5102" s="12" t="s">
        <v>31435</v>
      </c>
      <c r="J5102" s="25" t="s">
        <v>60</v>
      </c>
    </row>
    <row r="5103" spans="2:10" ht="12.75">
      <c r="B5103" s="45" t="s">
        <v>2820</v>
      </c>
      <c r="C5103" s="8" t="s">
        <v>2819</v>
      </c>
      <c r="D5103" s="54" t="s">
        <v>2821</v>
      </c>
      <c r="E5103" s="70">
        <v>89990</v>
      </c>
      <c r="F5103" s="26">
        <v>71990</v>
      </c>
      <c r="G5103" s="12">
        <f t="shared" si="79"/>
        <v>0.25003472704542307</v>
      </c>
      <c r="H5103" s="12" t="s">
        <v>2824</v>
      </c>
      <c r="I5103" s="12" t="s">
        <v>31436</v>
      </c>
      <c r="J5103" s="25" t="s">
        <v>60</v>
      </c>
    </row>
    <row r="5104" spans="2:10" ht="12.75">
      <c r="B5104" s="45" t="s">
        <v>8519</v>
      </c>
      <c r="C5104" s="8" t="s">
        <v>8518</v>
      </c>
      <c r="D5104" s="54" t="s">
        <v>8520</v>
      </c>
      <c r="E5104" s="70">
        <v>89990</v>
      </c>
      <c r="F5104" s="26">
        <v>71990</v>
      </c>
      <c r="G5104" s="12">
        <f t="shared" si="79"/>
        <v>0.25003472704542307</v>
      </c>
      <c r="H5104" s="12" t="s">
        <v>32110</v>
      </c>
      <c r="I5104" s="12" t="s">
        <v>31437</v>
      </c>
      <c r="J5104" s="25" t="s">
        <v>60</v>
      </c>
    </row>
    <row r="5105" spans="2:10" ht="12.75">
      <c r="B5105" s="45" t="s">
        <v>7825</v>
      </c>
      <c r="C5105" s="8" t="s">
        <v>7824</v>
      </c>
      <c r="D5105" s="54" t="s">
        <v>7826</v>
      </c>
      <c r="E5105" s="70">
        <v>90990</v>
      </c>
      <c r="F5105" s="26">
        <v>72490</v>
      </c>
      <c r="G5105" s="12">
        <f t="shared" si="79"/>
        <v>0.25520761484342658</v>
      </c>
      <c r="H5105" s="12" t="s">
        <v>7829</v>
      </c>
      <c r="I5105" s="12" t="s">
        <v>31438</v>
      </c>
      <c r="J5105" s="25" t="s">
        <v>60</v>
      </c>
    </row>
    <row r="5106" spans="2:10" ht="12.75">
      <c r="B5106" s="45" t="s">
        <v>8649</v>
      </c>
      <c r="C5106" s="8" t="s">
        <v>8648</v>
      </c>
      <c r="D5106" s="54" t="s">
        <v>8650</v>
      </c>
      <c r="E5106" s="70">
        <v>90990</v>
      </c>
      <c r="F5106" s="26">
        <v>72490</v>
      </c>
      <c r="G5106" s="12">
        <f t="shared" si="79"/>
        <v>0.25520761484342658</v>
      </c>
      <c r="H5106" s="12" t="s">
        <v>60</v>
      </c>
      <c r="I5106" s="12" t="s">
        <v>60</v>
      </c>
      <c r="J5106" s="25" t="s">
        <v>60</v>
      </c>
    </row>
    <row r="5107" spans="2:10" ht="12.75">
      <c r="B5107" s="45" t="s">
        <v>2733</v>
      </c>
      <c r="C5107" s="8" t="s">
        <v>2732</v>
      </c>
      <c r="D5107" s="54" t="s">
        <v>2734</v>
      </c>
      <c r="E5107" s="70">
        <v>90990</v>
      </c>
      <c r="F5107" s="26">
        <v>72990</v>
      </c>
      <c r="G5107" s="12">
        <f t="shared" si="79"/>
        <v>0.24660912453760786</v>
      </c>
      <c r="H5107" s="12" t="s">
        <v>2730</v>
      </c>
      <c r="I5107" s="12" t="s">
        <v>31439</v>
      </c>
      <c r="J5107" s="25" t="s">
        <v>60</v>
      </c>
    </row>
    <row r="5108" spans="2:10" ht="12.75">
      <c r="B5108" s="45" t="s">
        <v>8184</v>
      </c>
      <c r="C5108" s="8" t="s">
        <v>8183</v>
      </c>
      <c r="D5108" s="54" t="s">
        <v>8185</v>
      </c>
      <c r="E5108" s="70">
        <v>90990</v>
      </c>
      <c r="F5108" s="26">
        <v>72990</v>
      </c>
      <c r="G5108" s="12">
        <f t="shared" si="79"/>
        <v>0.24660912453760786</v>
      </c>
      <c r="H5108" s="12" t="s">
        <v>8188</v>
      </c>
      <c r="I5108" s="12" t="s">
        <v>31440</v>
      </c>
      <c r="J5108" s="25" t="s">
        <v>60</v>
      </c>
    </row>
    <row r="5109" spans="2:10" ht="12.75">
      <c r="B5109" s="45" t="s">
        <v>2605</v>
      </c>
      <c r="C5109" s="8" t="s">
        <v>2604</v>
      </c>
      <c r="D5109" s="54" t="s">
        <v>2606</v>
      </c>
      <c r="E5109" s="70">
        <v>91990</v>
      </c>
      <c r="F5109" s="26">
        <v>73490</v>
      </c>
      <c r="G5109" s="12">
        <f t="shared" si="79"/>
        <v>0.25173492992243851</v>
      </c>
      <c r="H5109" s="12" t="s">
        <v>2602</v>
      </c>
      <c r="I5109" s="12" t="s">
        <v>31441</v>
      </c>
      <c r="J5109" s="25" t="s">
        <v>60</v>
      </c>
    </row>
    <row r="5110" spans="2:10" ht="12.75">
      <c r="B5110" s="45" t="s">
        <v>2169</v>
      </c>
      <c r="C5110" s="8" t="s">
        <v>2168</v>
      </c>
      <c r="D5110" s="54" t="s">
        <v>2170</v>
      </c>
      <c r="E5110" s="70">
        <v>92490</v>
      </c>
      <c r="F5110" s="26">
        <v>73990</v>
      </c>
      <c r="G5110" s="12">
        <f t="shared" si="79"/>
        <v>0.25003378834977696</v>
      </c>
      <c r="H5110" s="12" t="s">
        <v>2166</v>
      </c>
      <c r="I5110" s="12" t="s">
        <v>31442</v>
      </c>
      <c r="J5110" s="25" t="s">
        <v>60</v>
      </c>
    </row>
    <row r="5111" spans="2:10" ht="12.75">
      <c r="B5111" s="45" t="s">
        <v>2182</v>
      </c>
      <c r="C5111" s="8" t="s">
        <v>2181</v>
      </c>
      <c r="D5111" s="54" t="s">
        <v>2183</v>
      </c>
      <c r="E5111" s="70">
        <v>92490</v>
      </c>
      <c r="F5111" s="26">
        <v>73990</v>
      </c>
      <c r="G5111" s="12">
        <f t="shared" si="79"/>
        <v>0.25003378834977696</v>
      </c>
      <c r="H5111" s="12" t="s">
        <v>2179</v>
      </c>
      <c r="I5111" s="12" t="s">
        <v>31443</v>
      </c>
      <c r="J5111" s="25" t="s">
        <v>60</v>
      </c>
    </row>
    <row r="5112" spans="2:10" ht="12.75">
      <c r="B5112" s="45" t="s">
        <v>2665</v>
      </c>
      <c r="C5112" s="8" t="s">
        <v>2664</v>
      </c>
      <c r="D5112" s="54" t="s">
        <v>2666</v>
      </c>
      <c r="E5112" s="70">
        <v>92490</v>
      </c>
      <c r="F5112" s="26">
        <v>73990</v>
      </c>
      <c r="G5112" s="12">
        <f t="shared" si="79"/>
        <v>0.25003378834977696</v>
      </c>
      <c r="H5112" s="12" t="s">
        <v>2669</v>
      </c>
      <c r="I5112" s="12" t="s">
        <v>31444</v>
      </c>
      <c r="J5112" s="25" t="s">
        <v>60</v>
      </c>
    </row>
    <row r="5113" spans="2:10" ht="12.75">
      <c r="B5113" s="45" t="s">
        <v>8546</v>
      </c>
      <c r="C5113" s="8" t="s">
        <v>8545</v>
      </c>
      <c r="D5113" s="54" t="s">
        <v>8547</v>
      </c>
      <c r="E5113" s="70">
        <v>92490</v>
      </c>
      <c r="F5113" s="26">
        <v>73990</v>
      </c>
      <c r="G5113" s="12">
        <f t="shared" si="79"/>
        <v>0.25003378834977696</v>
      </c>
      <c r="H5113" s="12" t="s">
        <v>32119</v>
      </c>
      <c r="I5113" s="12" t="s">
        <v>31445</v>
      </c>
      <c r="J5113" s="25" t="s">
        <v>60</v>
      </c>
    </row>
    <row r="5114" spans="2:10" ht="12.75">
      <c r="B5114" s="45" t="s">
        <v>4812</v>
      </c>
      <c r="C5114" s="8" t="s">
        <v>4811</v>
      </c>
      <c r="D5114" s="54" t="s">
        <v>4813</v>
      </c>
      <c r="E5114" s="70">
        <v>93300</v>
      </c>
      <c r="F5114" s="26">
        <v>74600</v>
      </c>
      <c r="G5114" s="12">
        <f t="shared" si="79"/>
        <v>0.25067024128686333</v>
      </c>
      <c r="H5114" s="12" t="s">
        <v>4815</v>
      </c>
      <c r="I5114" s="12" t="s">
        <v>31446</v>
      </c>
      <c r="J5114" s="25" t="s">
        <v>60</v>
      </c>
    </row>
    <row r="5115" spans="2:10" ht="12.75">
      <c r="B5115" s="45" t="s">
        <v>1964</v>
      </c>
      <c r="C5115" s="8" t="s">
        <v>1963</v>
      </c>
      <c r="D5115" s="54" t="s">
        <v>1965</v>
      </c>
      <c r="E5115" s="70">
        <v>93990</v>
      </c>
      <c r="F5115" s="26">
        <v>74990</v>
      </c>
      <c r="G5115" s="12">
        <f t="shared" si="79"/>
        <v>0.25336711561541536</v>
      </c>
      <c r="H5115" s="12" t="s">
        <v>1961</v>
      </c>
      <c r="I5115" s="12" t="s">
        <v>31447</v>
      </c>
      <c r="J5115" s="25" t="s">
        <v>60</v>
      </c>
    </row>
    <row r="5116" spans="2:10" ht="12.75">
      <c r="B5116" s="45" t="s">
        <v>2631</v>
      </c>
      <c r="C5116" s="8" t="s">
        <v>2630</v>
      </c>
      <c r="D5116" s="54" t="s">
        <v>2632</v>
      </c>
      <c r="E5116" s="70">
        <v>93990</v>
      </c>
      <c r="F5116" s="26">
        <v>74990</v>
      </c>
      <c r="G5116" s="12">
        <f t="shared" si="79"/>
        <v>0.25336711561541536</v>
      </c>
      <c r="H5116" s="12" t="s">
        <v>2628</v>
      </c>
      <c r="I5116" s="12" t="s">
        <v>31448</v>
      </c>
      <c r="J5116" s="25" t="s">
        <v>60</v>
      </c>
    </row>
    <row r="5117" spans="2:10" ht="12.75">
      <c r="B5117" s="45" t="s">
        <v>358</v>
      </c>
      <c r="C5117" s="8" t="s">
        <v>357</v>
      </c>
      <c r="D5117" s="54" t="s">
        <v>359</v>
      </c>
      <c r="E5117" s="70">
        <v>92990</v>
      </c>
      <c r="F5117" s="26">
        <v>74490</v>
      </c>
      <c r="G5117" s="12">
        <f t="shared" si="79"/>
        <v>0.24835548395757812</v>
      </c>
      <c r="H5117" s="12" t="s">
        <v>362</v>
      </c>
      <c r="I5117" s="12" t="s">
        <v>31449</v>
      </c>
      <c r="J5117" s="25" t="s">
        <v>60</v>
      </c>
    </row>
    <row r="5118" spans="2:10" ht="12.75">
      <c r="B5118" s="45" t="s">
        <v>378</v>
      </c>
      <c r="C5118" s="8" t="s">
        <v>377</v>
      </c>
      <c r="D5118" s="54" t="s">
        <v>379</v>
      </c>
      <c r="E5118" s="70">
        <v>92990</v>
      </c>
      <c r="F5118" s="26">
        <v>74490</v>
      </c>
      <c r="G5118" s="12">
        <f t="shared" si="79"/>
        <v>0.24835548395757812</v>
      </c>
      <c r="H5118" s="12" t="s">
        <v>375</v>
      </c>
      <c r="I5118" s="12" t="s">
        <v>31450</v>
      </c>
      <c r="J5118" s="25" t="s">
        <v>60</v>
      </c>
    </row>
    <row r="5119" spans="2:10" ht="12.75">
      <c r="B5119" s="45" t="s">
        <v>8273</v>
      </c>
      <c r="C5119" s="8" t="s">
        <v>8272</v>
      </c>
      <c r="D5119" s="54" t="s">
        <v>8274</v>
      </c>
      <c r="E5119" s="70">
        <v>92990</v>
      </c>
      <c r="F5119" s="26">
        <v>74490</v>
      </c>
      <c r="G5119" s="12">
        <f t="shared" si="79"/>
        <v>0.24835548395757812</v>
      </c>
      <c r="H5119" s="12" t="s">
        <v>8277</v>
      </c>
      <c r="I5119" s="12" t="s">
        <v>31451</v>
      </c>
      <c r="J5119" s="25" t="s">
        <v>60</v>
      </c>
    </row>
    <row r="5120" spans="2:10" ht="12.75">
      <c r="B5120" s="45" t="s">
        <v>3465</v>
      </c>
      <c r="C5120" s="8" t="s">
        <v>3464</v>
      </c>
      <c r="D5120" s="54" t="s">
        <v>3466</v>
      </c>
      <c r="E5120" s="70">
        <v>94490</v>
      </c>
      <c r="F5120" s="26">
        <v>75490</v>
      </c>
      <c r="G5120" s="12">
        <f t="shared" si="79"/>
        <v>0.25168896542588426</v>
      </c>
      <c r="H5120" s="12" t="s">
        <v>3462</v>
      </c>
      <c r="I5120" s="12" t="s">
        <v>31452</v>
      </c>
      <c r="J5120" s="25" t="s">
        <v>60</v>
      </c>
    </row>
    <row r="5121" spans="2:10" ht="12.75">
      <c r="B5121" s="45" t="s">
        <v>6290</v>
      </c>
      <c r="C5121" s="8" t="s">
        <v>6289</v>
      </c>
      <c r="D5121" s="54" t="s">
        <v>6291</v>
      </c>
      <c r="E5121" s="70">
        <v>94900</v>
      </c>
      <c r="F5121" s="26">
        <v>75900</v>
      </c>
      <c r="G5121" s="12">
        <f t="shared" si="79"/>
        <v>0.25032938076416333</v>
      </c>
      <c r="H5121" s="12" t="s">
        <v>32121</v>
      </c>
      <c r="I5121" s="12" t="s">
        <v>31453</v>
      </c>
      <c r="J5121" s="25" t="s">
        <v>60</v>
      </c>
    </row>
    <row r="5122" spans="2:10" ht="12.75">
      <c r="B5122" s="45" t="s">
        <v>2020</v>
      </c>
      <c r="C5122" s="8" t="s">
        <v>2019</v>
      </c>
      <c r="D5122" s="54" t="s">
        <v>2021</v>
      </c>
      <c r="E5122" s="70">
        <v>95990</v>
      </c>
      <c r="F5122" s="26">
        <v>76490</v>
      </c>
      <c r="G5122" s="12">
        <f t="shared" ref="G5122:G5185" si="80">IFERROR(E5122/F5122-1,0)</f>
        <v>0.25493528565825607</v>
      </c>
      <c r="H5122" s="12" t="s">
        <v>32115</v>
      </c>
      <c r="I5122" s="12" t="s">
        <v>31454</v>
      </c>
      <c r="J5122" s="25" t="s">
        <v>60</v>
      </c>
    </row>
    <row r="5123" spans="2:10" ht="12.75">
      <c r="B5123" s="45" t="s">
        <v>8661</v>
      </c>
      <c r="C5123" s="8" t="s">
        <v>8660</v>
      </c>
      <c r="D5123" s="54" t="s">
        <v>8662</v>
      </c>
      <c r="E5123" s="70">
        <v>97490</v>
      </c>
      <c r="F5123" s="26">
        <v>77990</v>
      </c>
      <c r="G5123" s="12">
        <f t="shared" si="80"/>
        <v>0.2500320553917168</v>
      </c>
      <c r="H5123" s="12" t="s">
        <v>60</v>
      </c>
      <c r="I5123" s="12" t="s">
        <v>60</v>
      </c>
      <c r="J5123" s="25" t="s">
        <v>60</v>
      </c>
    </row>
    <row r="5124" spans="2:10" ht="12.75">
      <c r="B5124" s="45" t="s">
        <v>2534</v>
      </c>
      <c r="C5124" s="8" t="s">
        <v>2533</v>
      </c>
      <c r="D5124" s="54" t="s">
        <v>2535</v>
      </c>
      <c r="E5124" s="70">
        <v>98990</v>
      </c>
      <c r="F5124" s="26">
        <v>78990</v>
      </c>
      <c r="G5124" s="12">
        <f t="shared" si="80"/>
        <v>0.25319660716546388</v>
      </c>
      <c r="H5124" s="12" t="s">
        <v>2531</v>
      </c>
      <c r="I5124" s="12" t="s">
        <v>31455</v>
      </c>
      <c r="J5124" s="25" t="s">
        <v>60</v>
      </c>
    </row>
    <row r="5125" spans="2:10" ht="12.75">
      <c r="B5125" s="45" t="s">
        <v>7753</v>
      </c>
      <c r="C5125" s="8" t="s">
        <v>7752</v>
      </c>
      <c r="D5125" s="54" t="s">
        <v>7754</v>
      </c>
      <c r="E5125" s="70">
        <v>98990</v>
      </c>
      <c r="F5125" s="26">
        <v>78990</v>
      </c>
      <c r="G5125" s="12">
        <f t="shared" si="80"/>
        <v>0.25319660716546388</v>
      </c>
      <c r="H5125" s="12" t="s">
        <v>7757</v>
      </c>
      <c r="I5125" s="12" t="s">
        <v>31456</v>
      </c>
      <c r="J5125" s="25" t="s">
        <v>60</v>
      </c>
    </row>
    <row r="5126" spans="2:10" ht="12.75">
      <c r="B5126" s="72" t="s">
        <v>10075</v>
      </c>
      <c r="C5126" s="8" t="s">
        <v>24567</v>
      </c>
      <c r="D5126" s="54" t="s">
        <v>10076</v>
      </c>
      <c r="E5126" s="70">
        <v>99600</v>
      </c>
      <c r="F5126" s="26">
        <v>79719</v>
      </c>
      <c r="G5126" s="12">
        <f t="shared" si="80"/>
        <v>0.24938847702555234</v>
      </c>
      <c r="H5126" s="12" t="s">
        <v>32122</v>
      </c>
      <c r="I5126" s="12" t="s">
        <v>31457</v>
      </c>
      <c r="J5126" s="25" t="s">
        <v>60</v>
      </c>
    </row>
    <row r="5127" spans="2:10" ht="12.75">
      <c r="B5127" s="45" t="s">
        <v>3028</v>
      </c>
      <c r="C5127" s="8" t="s">
        <v>3027</v>
      </c>
      <c r="D5127" s="54" t="s">
        <v>3029</v>
      </c>
      <c r="E5127" s="70">
        <v>99990</v>
      </c>
      <c r="F5127" s="26">
        <v>79990</v>
      </c>
      <c r="G5127" s="12">
        <f t="shared" si="80"/>
        <v>0.25003125390673842</v>
      </c>
      <c r="H5127" s="12" t="s">
        <v>3025</v>
      </c>
      <c r="I5127" s="12" t="s">
        <v>60</v>
      </c>
      <c r="J5127" s="25" t="s">
        <v>60</v>
      </c>
    </row>
    <row r="5128" spans="2:10" ht="12.75">
      <c r="B5128" s="45" t="s">
        <v>3062</v>
      </c>
      <c r="C5128" s="8" t="s">
        <v>3061</v>
      </c>
      <c r="D5128" s="54" t="s">
        <v>3063</v>
      </c>
      <c r="E5128" s="70">
        <v>99990</v>
      </c>
      <c r="F5128" s="26">
        <v>79990</v>
      </c>
      <c r="G5128" s="12">
        <f t="shared" si="80"/>
        <v>0.25003125390673842</v>
      </c>
      <c r="H5128" s="12" t="s">
        <v>3052</v>
      </c>
      <c r="I5128" s="12" t="s">
        <v>31458</v>
      </c>
      <c r="J5128" s="25" t="s">
        <v>60</v>
      </c>
    </row>
    <row r="5129" spans="2:10" ht="12.75">
      <c r="B5129" s="45" t="s">
        <v>3068</v>
      </c>
      <c r="C5129" s="8" t="s">
        <v>3067</v>
      </c>
      <c r="D5129" s="54" t="s">
        <v>3069</v>
      </c>
      <c r="E5129" s="70">
        <v>99990</v>
      </c>
      <c r="F5129" s="26">
        <v>79990</v>
      </c>
      <c r="G5129" s="12">
        <f t="shared" si="80"/>
        <v>0.25003125390673842</v>
      </c>
      <c r="H5129" s="12" t="s">
        <v>3072</v>
      </c>
      <c r="I5129" s="12" t="s">
        <v>31459</v>
      </c>
      <c r="J5129" s="25" t="s">
        <v>60</v>
      </c>
    </row>
    <row r="5130" spans="2:10" ht="12.75">
      <c r="B5130" s="45" t="s">
        <v>2085</v>
      </c>
      <c r="C5130" s="8" t="s">
        <v>2084</v>
      </c>
      <c r="D5130" s="54" t="s">
        <v>2086</v>
      </c>
      <c r="E5130" s="70">
        <v>99490</v>
      </c>
      <c r="F5130" s="26">
        <v>79490</v>
      </c>
      <c r="G5130" s="12">
        <f t="shared" si="80"/>
        <v>0.25160397534281032</v>
      </c>
      <c r="H5130" s="12" t="s">
        <v>60</v>
      </c>
      <c r="I5130" s="12" t="s">
        <v>31460</v>
      </c>
      <c r="J5130" s="25" t="s">
        <v>60</v>
      </c>
    </row>
    <row r="5131" spans="2:10" ht="12.75">
      <c r="B5131" s="45" t="s">
        <v>365</v>
      </c>
      <c r="C5131" s="8" t="s">
        <v>364</v>
      </c>
      <c r="D5131" s="54" t="s">
        <v>366</v>
      </c>
      <c r="E5131" s="70">
        <v>100990</v>
      </c>
      <c r="F5131" s="26">
        <v>80490</v>
      </c>
      <c r="G5131" s="12">
        <f t="shared" si="80"/>
        <v>0.25469002360541682</v>
      </c>
      <c r="H5131" s="12" t="s">
        <v>362</v>
      </c>
      <c r="I5131" s="12" t="s">
        <v>31461</v>
      </c>
      <c r="J5131" s="25" t="s">
        <v>60</v>
      </c>
    </row>
    <row r="5132" spans="2:10" ht="12.75">
      <c r="B5132" s="45" t="s">
        <v>1990</v>
      </c>
      <c r="C5132" s="8" t="s">
        <v>1989</v>
      </c>
      <c r="D5132" s="54" t="s">
        <v>1991</v>
      </c>
      <c r="E5132" s="70">
        <v>100990</v>
      </c>
      <c r="F5132" s="26">
        <v>80490</v>
      </c>
      <c r="G5132" s="12">
        <f t="shared" si="80"/>
        <v>0.25469002360541682</v>
      </c>
      <c r="H5132" s="12" t="s">
        <v>1994</v>
      </c>
      <c r="I5132" s="12" t="s">
        <v>31462</v>
      </c>
      <c r="J5132" s="25" t="s">
        <v>60</v>
      </c>
    </row>
    <row r="5133" spans="2:10" ht="12.75">
      <c r="B5133" s="46" t="s">
        <v>3887</v>
      </c>
      <c r="C5133" s="8" t="s">
        <v>3886</v>
      </c>
      <c r="D5133" s="54" t="s">
        <v>3888</v>
      </c>
      <c r="E5133" s="70">
        <v>100990</v>
      </c>
      <c r="F5133" s="26">
        <v>80490</v>
      </c>
      <c r="G5133" s="12">
        <f t="shared" si="80"/>
        <v>0.25469002360541682</v>
      </c>
      <c r="H5133" s="12" t="s">
        <v>3884</v>
      </c>
      <c r="I5133" s="12" t="s">
        <v>31463</v>
      </c>
      <c r="J5133" s="25" t="s">
        <v>60</v>
      </c>
    </row>
    <row r="5134" spans="2:10" ht="12.75">
      <c r="B5134" s="45" t="s">
        <v>7760</v>
      </c>
      <c r="C5134" s="8" t="s">
        <v>7759</v>
      </c>
      <c r="D5134" s="54" t="s">
        <v>7761</v>
      </c>
      <c r="E5134" s="70">
        <v>100990</v>
      </c>
      <c r="F5134" s="26">
        <v>80490</v>
      </c>
      <c r="G5134" s="12">
        <f t="shared" si="80"/>
        <v>0.25469002360541682</v>
      </c>
      <c r="H5134" s="12" t="s">
        <v>7764</v>
      </c>
      <c r="I5134" s="12" t="s">
        <v>31464</v>
      </c>
      <c r="J5134" s="25" t="s">
        <v>60</v>
      </c>
    </row>
    <row r="5135" spans="2:10" ht="12.75">
      <c r="B5135" s="45" t="s">
        <v>4200</v>
      </c>
      <c r="C5135" s="8" t="s">
        <v>4199</v>
      </c>
      <c r="D5135" s="54" t="s">
        <v>4201</v>
      </c>
      <c r="E5135" s="70">
        <v>101500</v>
      </c>
      <c r="F5135" s="26">
        <v>81200</v>
      </c>
      <c r="G5135" s="12">
        <f t="shared" si="80"/>
        <v>0.25</v>
      </c>
      <c r="H5135" s="12" t="s">
        <v>4204</v>
      </c>
      <c r="I5135" s="12" t="s">
        <v>31465</v>
      </c>
      <c r="J5135" s="25" t="s">
        <v>60</v>
      </c>
    </row>
    <row r="5136" spans="2:10" ht="12.75">
      <c r="B5136" s="45" t="s">
        <v>7839</v>
      </c>
      <c r="C5136" s="8" t="s">
        <v>7838</v>
      </c>
      <c r="D5136" s="54" t="s">
        <v>7840</v>
      </c>
      <c r="E5136" s="70">
        <v>101990</v>
      </c>
      <c r="F5136" s="26">
        <v>81490</v>
      </c>
      <c r="G5136" s="12">
        <f t="shared" si="80"/>
        <v>0.25156460915449741</v>
      </c>
      <c r="H5136" s="12" t="s">
        <v>7843</v>
      </c>
      <c r="I5136" s="12" t="s">
        <v>31466</v>
      </c>
      <c r="J5136" s="25" t="s">
        <v>60</v>
      </c>
    </row>
    <row r="5137" spans="2:10" ht="12.75">
      <c r="B5137" s="45" t="s">
        <v>6180</v>
      </c>
      <c r="C5137" s="8" t="s">
        <v>6179</v>
      </c>
      <c r="D5137" s="54" t="s">
        <v>6181</v>
      </c>
      <c r="E5137" s="70">
        <v>101900</v>
      </c>
      <c r="F5137" s="26">
        <v>81500</v>
      </c>
      <c r="G5137" s="12">
        <f t="shared" si="80"/>
        <v>0.25030674846625778</v>
      </c>
      <c r="H5137" s="12" t="s">
        <v>5449</v>
      </c>
      <c r="I5137" s="12" t="s">
        <v>31467</v>
      </c>
      <c r="J5137" s="25" t="s">
        <v>60</v>
      </c>
    </row>
    <row r="5138" spans="2:10" ht="12.75">
      <c r="B5138" s="45" t="s">
        <v>6195</v>
      </c>
      <c r="C5138" s="8" t="s">
        <v>6194</v>
      </c>
      <c r="D5138" s="54" t="s">
        <v>6196</v>
      </c>
      <c r="E5138" s="70">
        <v>101900</v>
      </c>
      <c r="F5138" s="26">
        <v>81500</v>
      </c>
      <c r="G5138" s="12">
        <f t="shared" si="80"/>
        <v>0.25030674846625778</v>
      </c>
      <c r="H5138" s="12" t="s">
        <v>5449</v>
      </c>
      <c r="I5138" s="12" t="s">
        <v>31468</v>
      </c>
      <c r="J5138" s="25" t="s">
        <v>60</v>
      </c>
    </row>
    <row r="5139" spans="2:10" ht="12.75">
      <c r="B5139" s="45" t="s">
        <v>5622</v>
      </c>
      <c r="C5139" s="8" t="s">
        <v>5621</v>
      </c>
      <c r="D5139" s="54" t="s">
        <v>5623</v>
      </c>
      <c r="E5139" s="70">
        <v>102900</v>
      </c>
      <c r="F5139" s="26">
        <v>82300</v>
      </c>
      <c r="G5139" s="12">
        <f t="shared" si="80"/>
        <v>0.25030376670716881</v>
      </c>
      <c r="H5139" s="12" t="s">
        <v>60</v>
      </c>
      <c r="I5139" s="12" t="s">
        <v>60</v>
      </c>
      <c r="J5139" s="25" t="s">
        <v>60</v>
      </c>
    </row>
    <row r="5140" spans="2:10" ht="12.75">
      <c r="B5140" s="45" t="s">
        <v>8280</v>
      </c>
      <c r="C5140" s="8" t="s">
        <v>8279</v>
      </c>
      <c r="D5140" s="54" t="s">
        <v>8281</v>
      </c>
      <c r="E5140" s="70">
        <v>102990</v>
      </c>
      <c r="F5140" s="26">
        <v>82490</v>
      </c>
      <c r="G5140" s="12">
        <f t="shared" si="80"/>
        <v>0.24851497151169832</v>
      </c>
      <c r="H5140" s="12" t="s">
        <v>8284</v>
      </c>
      <c r="I5140" s="12" t="s">
        <v>31469</v>
      </c>
      <c r="J5140" s="25" t="s">
        <v>60</v>
      </c>
    </row>
    <row r="5141" spans="2:10" ht="12.75">
      <c r="B5141" s="45" t="s">
        <v>2099</v>
      </c>
      <c r="C5141" s="8" t="s">
        <v>2098</v>
      </c>
      <c r="D5141" s="54" t="s">
        <v>2100</v>
      </c>
      <c r="E5141" s="70">
        <v>103990</v>
      </c>
      <c r="F5141" s="26">
        <v>82990</v>
      </c>
      <c r="G5141" s="12">
        <f t="shared" si="80"/>
        <v>0.25304253524521036</v>
      </c>
      <c r="H5141" s="12" t="s">
        <v>2096</v>
      </c>
      <c r="I5141" s="12" t="s">
        <v>31470</v>
      </c>
      <c r="J5141" s="25" t="s">
        <v>60</v>
      </c>
    </row>
    <row r="5142" spans="2:10" ht="12.75">
      <c r="B5142" s="45" t="s">
        <v>6185</v>
      </c>
      <c r="C5142" s="8" t="s">
        <v>6184</v>
      </c>
      <c r="D5142" s="54" t="s">
        <v>6186</v>
      </c>
      <c r="E5142" s="70">
        <v>104300</v>
      </c>
      <c r="F5142" s="26">
        <v>83400</v>
      </c>
      <c r="G5142" s="12">
        <f t="shared" si="80"/>
        <v>0.25059952038369304</v>
      </c>
      <c r="H5142" s="12" t="s">
        <v>5449</v>
      </c>
      <c r="I5142" s="12" t="s">
        <v>31471</v>
      </c>
      <c r="J5142" s="25" t="s">
        <v>60</v>
      </c>
    </row>
    <row r="5143" spans="2:10" ht="12.75">
      <c r="B5143" s="45" t="s">
        <v>6200</v>
      </c>
      <c r="C5143" s="8" t="s">
        <v>6199</v>
      </c>
      <c r="D5143" s="54" t="s">
        <v>6201</v>
      </c>
      <c r="E5143" s="70">
        <v>104300</v>
      </c>
      <c r="F5143" s="26">
        <v>83400</v>
      </c>
      <c r="G5143" s="12">
        <f t="shared" si="80"/>
        <v>0.25059952038369304</v>
      </c>
      <c r="H5143" s="12" t="s">
        <v>5449</v>
      </c>
      <c r="I5143" s="12" t="s">
        <v>31472</v>
      </c>
      <c r="J5143" s="25" t="s">
        <v>60</v>
      </c>
    </row>
    <row r="5144" spans="2:10" ht="12.75">
      <c r="B5144" s="45" t="s">
        <v>5627</v>
      </c>
      <c r="C5144" s="8" t="s">
        <v>5626</v>
      </c>
      <c r="D5144" s="54" t="s">
        <v>5628</v>
      </c>
      <c r="E5144" s="70">
        <v>104400</v>
      </c>
      <c r="F5144" s="26">
        <v>83500</v>
      </c>
      <c r="G5144" s="12">
        <f t="shared" si="80"/>
        <v>0.25029940119760474</v>
      </c>
      <c r="H5144" s="12" t="s">
        <v>60</v>
      </c>
      <c r="I5144" s="12" t="s">
        <v>60</v>
      </c>
      <c r="J5144" s="25" t="s">
        <v>60</v>
      </c>
    </row>
    <row r="5145" spans="2:10" ht="12.75">
      <c r="B5145" s="46" t="s">
        <v>3771</v>
      </c>
      <c r="C5145" s="8" t="s">
        <v>3770</v>
      </c>
      <c r="D5145" s="54" t="s">
        <v>3772</v>
      </c>
      <c r="E5145" s="70">
        <v>104490</v>
      </c>
      <c r="F5145" s="26">
        <v>83490</v>
      </c>
      <c r="G5145" s="12">
        <f t="shared" si="80"/>
        <v>0.25152712899748475</v>
      </c>
      <c r="H5145" s="12" t="s">
        <v>3775</v>
      </c>
      <c r="I5145" s="12" t="s">
        <v>31473</v>
      </c>
      <c r="J5145" s="25" t="s">
        <v>60</v>
      </c>
    </row>
    <row r="5146" spans="2:10" ht="12.75">
      <c r="B5146" s="45" t="s">
        <v>5642</v>
      </c>
      <c r="C5146" s="8" t="s">
        <v>5641</v>
      </c>
      <c r="D5146" s="54" t="s">
        <v>5643</v>
      </c>
      <c r="E5146" s="70">
        <v>106000</v>
      </c>
      <c r="F5146" s="26">
        <v>84800</v>
      </c>
      <c r="G5146" s="12">
        <f t="shared" si="80"/>
        <v>0.25</v>
      </c>
      <c r="H5146" s="12" t="s">
        <v>60</v>
      </c>
      <c r="I5146" s="12" t="s">
        <v>60</v>
      </c>
      <c r="J5146" s="25" t="s">
        <v>60</v>
      </c>
    </row>
    <row r="5147" spans="2:10" ht="12.75">
      <c r="B5147" s="45" t="s">
        <v>1799</v>
      </c>
      <c r="C5147" s="8" t="s">
        <v>1798</v>
      </c>
      <c r="D5147" s="54" t="s">
        <v>1800</v>
      </c>
      <c r="E5147" s="70">
        <v>105990</v>
      </c>
      <c r="F5147" s="26">
        <v>84990</v>
      </c>
      <c r="G5147" s="12">
        <f t="shared" si="80"/>
        <v>0.24708789269325804</v>
      </c>
      <c r="H5147" s="12" t="s">
        <v>1803</v>
      </c>
      <c r="I5147" s="12" t="s">
        <v>31474</v>
      </c>
      <c r="J5147" s="25" t="s">
        <v>60</v>
      </c>
    </row>
    <row r="5148" spans="2:10" ht="12.75">
      <c r="B5148" s="45" t="s">
        <v>2720</v>
      </c>
      <c r="C5148" s="8" t="s">
        <v>2719</v>
      </c>
      <c r="D5148" s="54" t="s">
        <v>2721</v>
      </c>
      <c r="E5148" s="70">
        <v>106990</v>
      </c>
      <c r="F5148" s="26">
        <v>85490</v>
      </c>
      <c r="G5148" s="12">
        <f t="shared" si="80"/>
        <v>0.25149140250321667</v>
      </c>
      <c r="H5148" s="12" t="s">
        <v>2717</v>
      </c>
      <c r="I5148" s="12" t="s">
        <v>31475</v>
      </c>
      <c r="J5148" s="25" t="s">
        <v>60</v>
      </c>
    </row>
    <row r="5149" spans="2:10" ht="12.75">
      <c r="B5149" s="45" t="s">
        <v>3908</v>
      </c>
      <c r="C5149" s="8" t="s">
        <v>3907</v>
      </c>
      <c r="D5149" s="54" t="s">
        <v>3909</v>
      </c>
      <c r="E5149" s="70">
        <v>106990</v>
      </c>
      <c r="F5149" s="26">
        <v>85490</v>
      </c>
      <c r="G5149" s="12">
        <f t="shared" si="80"/>
        <v>0.25149140250321667</v>
      </c>
      <c r="H5149" s="12" t="s">
        <v>3899</v>
      </c>
      <c r="I5149" s="12" t="s">
        <v>31476</v>
      </c>
      <c r="J5149" s="25" t="s">
        <v>60</v>
      </c>
    </row>
    <row r="5150" spans="2:10" ht="12.75">
      <c r="B5150" s="45" t="s">
        <v>3914</v>
      </c>
      <c r="C5150" s="8" t="s">
        <v>3913</v>
      </c>
      <c r="D5150" s="54" t="s">
        <v>3915</v>
      </c>
      <c r="E5150" s="70">
        <v>107490</v>
      </c>
      <c r="F5150" s="26">
        <v>85990</v>
      </c>
      <c r="G5150" s="12">
        <f t="shared" si="80"/>
        <v>0.25002907314804057</v>
      </c>
      <c r="H5150" s="12" t="s">
        <v>3899</v>
      </c>
      <c r="I5150" s="12" t="s">
        <v>31477</v>
      </c>
      <c r="J5150" s="25" t="s">
        <v>60</v>
      </c>
    </row>
    <row r="5151" spans="2:10" ht="12.75">
      <c r="B5151" s="45" t="s">
        <v>7790</v>
      </c>
      <c r="C5151" s="8" t="s">
        <v>7789</v>
      </c>
      <c r="D5151" s="54" t="s">
        <v>7791</v>
      </c>
      <c r="E5151" s="70">
        <v>107990</v>
      </c>
      <c r="F5151" s="26">
        <v>86490</v>
      </c>
      <c r="G5151" s="12">
        <f t="shared" si="80"/>
        <v>0.24858365128916637</v>
      </c>
      <c r="H5151" s="12" t="s">
        <v>7794</v>
      </c>
      <c r="I5151" s="12" t="s">
        <v>31478</v>
      </c>
      <c r="J5151" s="25" t="s">
        <v>60</v>
      </c>
    </row>
    <row r="5152" spans="2:10" ht="12.75">
      <c r="B5152" s="45" t="s">
        <v>3662</v>
      </c>
      <c r="C5152" s="8" t="s">
        <v>3661</v>
      </c>
      <c r="D5152" s="54" t="s">
        <v>3663</v>
      </c>
      <c r="E5152" s="70">
        <v>109490</v>
      </c>
      <c r="F5152" s="26">
        <v>87490</v>
      </c>
      <c r="G5152" s="12">
        <f t="shared" si="80"/>
        <v>0.25145730940678934</v>
      </c>
      <c r="H5152" s="12" t="s">
        <v>3666</v>
      </c>
      <c r="I5152" s="12" t="s">
        <v>31479</v>
      </c>
      <c r="J5152" s="25" t="s">
        <v>60</v>
      </c>
    </row>
    <row r="5153" spans="2:10" ht="12.75">
      <c r="B5153" s="45" t="s">
        <v>1787</v>
      </c>
      <c r="C5153" s="8" t="s">
        <v>1786</v>
      </c>
      <c r="D5153" s="54" t="s">
        <v>1788</v>
      </c>
      <c r="E5153" s="70">
        <v>108990</v>
      </c>
      <c r="F5153" s="26">
        <v>86990</v>
      </c>
      <c r="G5153" s="12">
        <f t="shared" si="80"/>
        <v>0.2529026324864927</v>
      </c>
      <c r="H5153" s="12" t="s">
        <v>60</v>
      </c>
      <c r="I5153" s="12" t="s">
        <v>31480</v>
      </c>
      <c r="J5153" s="25" t="s">
        <v>60</v>
      </c>
    </row>
    <row r="5154" spans="2:10" ht="12.75">
      <c r="B5154" s="45" t="s">
        <v>8530</v>
      </c>
      <c r="C5154" s="8" t="s">
        <v>8529</v>
      </c>
      <c r="D5154" s="54" t="s">
        <v>8531</v>
      </c>
      <c r="E5154" s="70">
        <v>110990</v>
      </c>
      <c r="F5154" s="26">
        <v>88490</v>
      </c>
      <c r="G5154" s="12">
        <f t="shared" si="80"/>
        <v>0.25426601875918187</v>
      </c>
      <c r="H5154" s="12" t="s">
        <v>32116</v>
      </c>
      <c r="I5154" s="12" t="s">
        <v>31481</v>
      </c>
      <c r="J5154" s="25" t="s">
        <v>60</v>
      </c>
    </row>
    <row r="5155" spans="2:10" ht="12.75">
      <c r="B5155" s="45" t="s">
        <v>2105</v>
      </c>
      <c r="C5155" s="8" t="s">
        <v>2104</v>
      </c>
      <c r="D5155" s="54" t="s">
        <v>2106</v>
      </c>
      <c r="E5155" s="70">
        <v>110990</v>
      </c>
      <c r="F5155" s="26">
        <v>88990</v>
      </c>
      <c r="G5155" s="12">
        <f t="shared" si="80"/>
        <v>0.24721878862793578</v>
      </c>
      <c r="H5155" s="12" t="s">
        <v>2109</v>
      </c>
      <c r="I5155" s="12" t="s">
        <v>31482</v>
      </c>
      <c r="J5155" s="25" t="s">
        <v>60</v>
      </c>
    </row>
    <row r="5156" spans="2:10" ht="12.75">
      <c r="B5156" s="72" t="s">
        <v>10829</v>
      </c>
      <c r="C5156" s="8" t="s">
        <v>24636</v>
      </c>
      <c r="D5156" s="54" t="s">
        <v>10830</v>
      </c>
      <c r="E5156" s="70">
        <v>111800</v>
      </c>
      <c r="F5156" s="26">
        <v>89421</v>
      </c>
      <c r="G5156" s="12">
        <f t="shared" si="80"/>
        <v>0.25026559756656708</v>
      </c>
      <c r="H5156" s="12" t="s">
        <v>60</v>
      </c>
      <c r="I5156" s="12" t="s">
        <v>60</v>
      </c>
      <c r="J5156" s="25" t="s">
        <v>60</v>
      </c>
    </row>
    <row r="5157" spans="2:10" ht="12.75">
      <c r="B5157" s="72" t="s">
        <v>23688</v>
      </c>
      <c r="C5157" s="8" t="s">
        <v>60</v>
      </c>
      <c r="D5157" s="54" t="s">
        <v>23689</v>
      </c>
      <c r="E5157" s="70">
        <v>111800</v>
      </c>
      <c r="F5157" s="26">
        <v>89425</v>
      </c>
      <c r="G5157" s="12">
        <f t="shared" si="80"/>
        <v>0.25020967291026008</v>
      </c>
      <c r="H5157" s="12" t="s">
        <v>60</v>
      </c>
      <c r="I5157" s="12" t="s">
        <v>31483</v>
      </c>
      <c r="J5157" s="25" t="s">
        <v>60</v>
      </c>
    </row>
    <row r="5158" spans="2:10" ht="12.75">
      <c r="B5158" s="72" t="s">
        <v>23692</v>
      </c>
      <c r="C5158" s="8" t="s">
        <v>60</v>
      </c>
      <c r="D5158" s="54" t="s">
        <v>23693</v>
      </c>
      <c r="E5158" s="70">
        <v>111800</v>
      </c>
      <c r="F5158" s="26">
        <v>89425</v>
      </c>
      <c r="G5158" s="12">
        <f t="shared" si="80"/>
        <v>0.25020967291026008</v>
      </c>
      <c r="H5158" s="12" t="s">
        <v>60</v>
      </c>
      <c r="I5158" s="12" t="s">
        <v>31484</v>
      </c>
      <c r="J5158" s="25" t="s">
        <v>60</v>
      </c>
    </row>
    <row r="5159" spans="2:10" ht="12.75">
      <c r="B5159" s="72" t="s">
        <v>23696</v>
      </c>
      <c r="C5159" s="8" t="s">
        <v>60</v>
      </c>
      <c r="D5159" s="54" t="s">
        <v>23697</v>
      </c>
      <c r="E5159" s="70">
        <v>111800</v>
      </c>
      <c r="F5159" s="26">
        <v>89425</v>
      </c>
      <c r="G5159" s="12">
        <f t="shared" si="80"/>
        <v>0.25020967291026008</v>
      </c>
      <c r="H5159" s="12" t="s">
        <v>60</v>
      </c>
      <c r="I5159" s="12" t="s">
        <v>31485</v>
      </c>
      <c r="J5159" s="25" t="s">
        <v>60</v>
      </c>
    </row>
    <row r="5160" spans="2:10" ht="12.75">
      <c r="B5160" s="72" t="s">
        <v>23700</v>
      </c>
      <c r="C5160" s="8" t="s">
        <v>60</v>
      </c>
      <c r="D5160" s="54" t="s">
        <v>23701</v>
      </c>
      <c r="E5160" s="70">
        <v>111800</v>
      </c>
      <c r="F5160" s="26">
        <v>89425</v>
      </c>
      <c r="G5160" s="12">
        <f t="shared" si="80"/>
        <v>0.25020967291026008</v>
      </c>
      <c r="H5160" s="12" t="s">
        <v>60</v>
      </c>
      <c r="I5160" s="12" t="s">
        <v>31486</v>
      </c>
      <c r="J5160" s="25" t="s">
        <v>60</v>
      </c>
    </row>
    <row r="5161" spans="2:10" ht="12.75">
      <c r="B5161" s="45" t="s">
        <v>8287</v>
      </c>
      <c r="C5161" s="8" t="s">
        <v>8286</v>
      </c>
      <c r="D5161" s="54" t="s">
        <v>8288</v>
      </c>
      <c r="E5161" s="70">
        <v>111990</v>
      </c>
      <c r="F5161" s="26">
        <v>89490</v>
      </c>
      <c r="G5161" s="12">
        <f t="shared" si="80"/>
        <v>0.25142474019443517</v>
      </c>
      <c r="H5161" s="12" t="s">
        <v>8291</v>
      </c>
      <c r="I5161" s="12" t="s">
        <v>31487</v>
      </c>
      <c r="J5161" s="25" t="s">
        <v>60</v>
      </c>
    </row>
    <row r="5162" spans="2:10" ht="12.75">
      <c r="B5162" s="45" t="s">
        <v>2062</v>
      </c>
      <c r="C5162" s="8" t="s">
        <v>2061</v>
      </c>
      <c r="D5162" s="54" t="s">
        <v>2063</v>
      </c>
      <c r="E5162" s="70">
        <v>112990</v>
      </c>
      <c r="F5162" s="26">
        <v>90490</v>
      </c>
      <c r="G5162" s="12">
        <f t="shared" si="80"/>
        <v>0.24864625925516637</v>
      </c>
      <c r="H5162" s="12" t="s">
        <v>60</v>
      </c>
      <c r="I5162" s="12" t="s">
        <v>31488</v>
      </c>
      <c r="J5162" s="25" t="s">
        <v>60</v>
      </c>
    </row>
    <row r="5163" spans="2:10" ht="12.75">
      <c r="B5163" s="45" t="s">
        <v>6285</v>
      </c>
      <c r="C5163" s="8" t="s">
        <v>6284</v>
      </c>
      <c r="D5163" s="54" t="s">
        <v>6286</v>
      </c>
      <c r="E5163" s="70">
        <v>113900</v>
      </c>
      <c r="F5163" s="26">
        <v>91100</v>
      </c>
      <c r="G5163" s="12">
        <f t="shared" si="80"/>
        <v>0.25027442371020858</v>
      </c>
      <c r="H5163" s="12" t="s">
        <v>32121</v>
      </c>
      <c r="I5163" s="12" t="s">
        <v>31489</v>
      </c>
      <c r="J5163" s="25" t="s">
        <v>60</v>
      </c>
    </row>
    <row r="5164" spans="2:10" ht="12.75">
      <c r="B5164" s="45" t="s">
        <v>1111</v>
      </c>
      <c r="C5164" s="8" t="s">
        <v>1110</v>
      </c>
      <c r="D5164" s="54" t="s">
        <v>1112</v>
      </c>
      <c r="E5164" s="70">
        <v>114490</v>
      </c>
      <c r="F5164" s="26">
        <v>91490</v>
      </c>
      <c r="G5164" s="12">
        <f t="shared" si="80"/>
        <v>0.2513935949284074</v>
      </c>
      <c r="H5164" s="12" t="s">
        <v>1115</v>
      </c>
      <c r="I5164" s="12" t="s">
        <v>31490</v>
      </c>
      <c r="J5164" s="25" t="s">
        <v>60</v>
      </c>
    </row>
    <row r="5165" spans="2:10" ht="12.75">
      <c r="B5165" s="45" t="s">
        <v>1781</v>
      </c>
      <c r="C5165" s="8" t="s">
        <v>1780</v>
      </c>
      <c r="D5165" s="54" t="s">
        <v>1782</v>
      </c>
      <c r="E5165" s="70">
        <v>114490</v>
      </c>
      <c r="F5165" s="26">
        <v>91490</v>
      </c>
      <c r="G5165" s="12">
        <f t="shared" si="80"/>
        <v>0.2513935949284074</v>
      </c>
      <c r="H5165" s="12" t="s">
        <v>1758</v>
      </c>
      <c r="I5165" s="12" t="s">
        <v>31491</v>
      </c>
      <c r="J5165" s="25" t="s">
        <v>60</v>
      </c>
    </row>
    <row r="5166" spans="2:10" ht="12.75">
      <c r="B5166" s="45" t="s">
        <v>1970</v>
      </c>
      <c r="C5166" s="8" t="s">
        <v>1969</v>
      </c>
      <c r="D5166" s="54" t="s">
        <v>1971</v>
      </c>
      <c r="E5166" s="70">
        <v>114490</v>
      </c>
      <c r="F5166" s="26">
        <v>91490</v>
      </c>
      <c r="G5166" s="12">
        <f t="shared" si="80"/>
        <v>0.2513935949284074</v>
      </c>
      <c r="H5166" s="12" t="s">
        <v>1974</v>
      </c>
      <c r="I5166" s="12" t="s">
        <v>31492</v>
      </c>
      <c r="J5166" s="25" t="s">
        <v>60</v>
      </c>
    </row>
    <row r="5167" spans="2:10" ht="12.75">
      <c r="B5167" s="45" t="s">
        <v>2553</v>
      </c>
      <c r="C5167" s="8" t="s">
        <v>2552</v>
      </c>
      <c r="D5167" s="54" t="s">
        <v>2554</v>
      </c>
      <c r="E5167" s="70">
        <v>115990</v>
      </c>
      <c r="F5167" s="26">
        <v>92490</v>
      </c>
      <c r="G5167" s="12">
        <f t="shared" si="80"/>
        <v>0.25408152232673809</v>
      </c>
      <c r="H5167" s="12" t="s">
        <v>60</v>
      </c>
      <c r="I5167" s="12" t="s">
        <v>60</v>
      </c>
      <c r="J5167" s="25" t="s">
        <v>60</v>
      </c>
    </row>
    <row r="5168" spans="2:10" ht="12.75">
      <c r="B5168" s="45" t="s">
        <v>8498</v>
      </c>
      <c r="C5168" s="8" t="s">
        <v>8497</v>
      </c>
      <c r="D5168" s="54" t="s">
        <v>8499</v>
      </c>
      <c r="E5168" s="70">
        <v>115990</v>
      </c>
      <c r="F5168" s="26">
        <v>92490</v>
      </c>
      <c r="G5168" s="12">
        <f t="shared" si="80"/>
        <v>0.25408152232673809</v>
      </c>
      <c r="H5168" s="12" t="s">
        <v>32123</v>
      </c>
      <c r="I5168" s="12" t="s">
        <v>31493</v>
      </c>
      <c r="J5168" s="25" t="s">
        <v>60</v>
      </c>
    </row>
    <row r="5169" spans="2:10" ht="12.75">
      <c r="B5169" s="72" t="s">
        <v>18896</v>
      </c>
      <c r="C5169" s="8" t="s">
        <v>26319</v>
      </c>
      <c r="D5169" s="54" t="s">
        <v>18897</v>
      </c>
      <c r="E5169" s="70">
        <v>116300</v>
      </c>
      <c r="F5169" s="26">
        <v>93079</v>
      </c>
      <c r="G5169" s="12">
        <f t="shared" si="80"/>
        <v>0.24947625135637463</v>
      </c>
      <c r="H5169" s="12" t="s">
        <v>60</v>
      </c>
      <c r="I5169" s="12" t="s">
        <v>60</v>
      </c>
      <c r="J5169" s="25" t="s">
        <v>60</v>
      </c>
    </row>
    <row r="5170" spans="2:10" ht="12.75">
      <c r="B5170" s="45" t="s">
        <v>3439</v>
      </c>
      <c r="C5170" s="8" t="s">
        <v>3438</v>
      </c>
      <c r="D5170" s="54" t="s">
        <v>3440</v>
      </c>
      <c r="E5170" s="70">
        <v>116990</v>
      </c>
      <c r="F5170" s="26">
        <v>93490</v>
      </c>
      <c r="G5170" s="12">
        <f t="shared" si="80"/>
        <v>0.25136378222269751</v>
      </c>
      <c r="H5170" s="12" t="s">
        <v>60</v>
      </c>
      <c r="I5170" s="12" t="s">
        <v>60</v>
      </c>
      <c r="J5170" s="25" t="s">
        <v>60</v>
      </c>
    </row>
    <row r="5171" spans="2:10" ht="12.75">
      <c r="B5171" s="45" t="s">
        <v>3445</v>
      </c>
      <c r="C5171" s="8" t="s">
        <v>3444</v>
      </c>
      <c r="D5171" s="54" t="s">
        <v>3446</v>
      </c>
      <c r="E5171" s="70">
        <v>116990</v>
      </c>
      <c r="F5171" s="26">
        <v>93490</v>
      </c>
      <c r="G5171" s="12">
        <f t="shared" si="80"/>
        <v>0.25136378222269751</v>
      </c>
      <c r="H5171" s="12" t="s">
        <v>60</v>
      </c>
      <c r="I5171" s="12" t="s">
        <v>60</v>
      </c>
      <c r="J5171" s="25" t="s">
        <v>60</v>
      </c>
    </row>
    <row r="5172" spans="2:10" ht="12.75">
      <c r="B5172" s="45" t="s">
        <v>6170</v>
      </c>
      <c r="C5172" s="8" t="s">
        <v>6169</v>
      </c>
      <c r="D5172" s="54" t="s">
        <v>6171</v>
      </c>
      <c r="E5172" s="70">
        <v>117300</v>
      </c>
      <c r="F5172" s="26">
        <v>93800</v>
      </c>
      <c r="G5172" s="12">
        <f t="shared" si="80"/>
        <v>0.25053304904051177</v>
      </c>
      <c r="H5172" s="12" t="s">
        <v>5449</v>
      </c>
      <c r="I5172" s="12" t="s">
        <v>31494</v>
      </c>
      <c r="J5172" s="25" t="s">
        <v>60</v>
      </c>
    </row>
    <row r="5173" spans="2:10" ht="12.75">
      <c r="B5173" s="45" t="s">
        <v>3920</v>
      </c>
      <c r="C5173" s="8" t="s">
        <v>3919</v>
      </c>
      <c r="D5173" s="54" t="s">
        <v>3921</v>
      </c>
      <c r="E5173" s="70">
        <v>118990</v>
      </c>
      <c r="F5173" s="26">
        <v>94990</v>
      </c>
      <c r="G5173" s="12">
        <f t="shared" si="80"/>
        <v>0.25265817454468897</v>
      </c>
      <c r="H5173" s="12" t="s">
        <v>3924</v>
      </c>
      <c r="I5173" s="12" t="s">
        <v>31495</v>
      </c>
      <c r="J5173" s="25" t="s">
        <v>60</v>
      </c>
    </row>
    <row r="5174" spans="2:10" ht="12.75">
      <c r="B5174" s="45" t="s">
        <v>6215</v>
      </c>
      <c r="C5174" s="8" t="s">
        <v>6214</v>
      </c>
      <c r="D5174" s="54" t="s">
        <v>6216</v>
      </c>
      <c r="E5174" s="70">
        <v>119600</v>
      </c>
      <c r="F5174" s="26">
        <v>95700</v>
      </c>
      <c r="G5174" s="12">
        <f t="shared" si="80"/>
        <v>0.2497387669801463</v>
      </c>
      <c r="H5174" s="12" t="s">
        <v>5449</v>
      </c>
      <c r="I5174" s="12" t="s">
        <v>31496</v>
      </c>
      <c r="J5174" s="25" t="s">
        <v>60</v>
      </c>
    </row>
    <row r="5175" spans="2:10" ht="12.75">
      <c r="B5175" s="45" t="s">
        <v>2680</v>
      </c>
      <c r="C5175" s="8" t="s">
        <v>2679</v>
      </c>
      <c r="D5175" s="54" t="s">
        <v>2681</v>
      </c>
      <c r="E5175" s="70">
        <v>119990</v>
      </c>
      <c r="F5175" s="26">
        <v>95990</v>
      </c>
      <c r="G5175" s="12">
        <f t="shared" si="80"/>
        <v>0.25002604437962295</v>
      </c>
      <c r="H5175" s="12" t="s">
        <v>2684</v>
      </c>
      <c r="I5175" s="12" t="s">
        <v>31497</v>
      </c>
      <c r="J5175" s="25" t="s">
        <v>60</v>
      </c>
    </row>
    <row r="5176" spans="2:10" ht="12.75">
      <c r="B5176" s="45" t="s">
        <v>2827</v>
      </c>
      <c r="C5176" s="8" t="s">
        <v>2826</v>
      </c>
      <c r="D5176" s="54" t="s">
        <v>2828</v>
      </c>
      <c r="E5176" s="70">
        <v>119490</v>
      </c>
      <c r="F5176" s="26">
        <v>95490</v>
      </c>
      <c r="G5176" s="12">
        <f t="shared" si="80"/>
        <v>0.25133521834747086</v>
      </c>
      <c r="H5176" s="12" t="s">
        <v>2824</v>
      </c>
      <c r="I5176" s="12" t="s">
        <v>31498</v>
      </c>
      <c r="J5176" s="25" t="s">
        <v>60</v>
      </c>
    </row>
    <row r="5177" spans="2:10" ht="12.75">
      <c r="B5177" s="45" t="s">
        <v>2946</v>
      </c>
      <c r="C5177" s="8" t="s">
        <v>2945</v>
      </c>
      <c r="D5177" s="54" t="s">
        <v>2947</v>
      </c>
      <c r="E5177" s="70">
        <v>120990</v>
      </c>
      <c r="F5177" s="26">
        <v>96490</v>
      </c>
      <c r="G5177" s="12">
        <f t="shared" si="80"/>
        <v>0.25391232252046847</v>
      </c>
      <c r="H5177" s="12" t="s">
        <v>60</v>
      </c>
      <c r="I5177" s="12" t="s">
        <v>60</v>
      </c>
      <c r="J5177" s="25" t="s">
        <v>60</v>
      </c>
    </row>
    <row r="5178" spans="2:10" ht="12.75">
      <c r="B5178" s="45" t="s">
        <v>2951</v>
      </c>
      <c r="C5178" s="8" t="s">
        <v>2945</v>
      </c>
      <c r="D5178" s="54" t="s">
        <v>2947</v>
      </c>
      <c r="E5178" s="70">
        <v>120990</v>
      </c>
      <c r="F5178" s="26">
        <v>96490</v>
      </c>
      <c r="G5178" s="12">
        <f t="shared" si="80"/>
        <v>0.25391232252046847</v>
      </c>
      <c r="H5178" s="12" t="s">
        <v>2954</v>
      </c>
      <c r="I5178" s="12" t="s">
        <v>31499</v>
      </c>
      <c r="J5178" s="25" t="s">
        <v>60</v>
      </c>
    </row>
    <row r="5179" spans="2:10" ht="12.75">
      <c r="B5179" s="45" t="s">
        <v>6175</v>
      </c>
      <c r="C5179" s="8" t="s">
        <v>6174</v>
      </c>
      <c r="D5179" s="54" t="s">
        <v>6176</v>
      </c>
      <c r="E5179" s="70">
        <v>121100</v>
      </c>
      <c r="F5179" s="26">
        <v>96900</v>
      </c>
      <c r="G5179" s="12">
        <f t="shared" si="80"/>
        <v>0.24974200206398356</v>
      </c>
      <c r="H5179" s="12" t="s">
        <v>5449</v>
      </c>
      <c r="I5179" s="12" t="s">
        <v>31500</v>
      </c>
      <c r="J5179" s="25" t="s">
        <v>60</v>
      </c>
    </row>
    <row r="5180" spans="2:10" ht="12.75">
      <c r="B5180" s="45" t="s">
        <v>6225</v>
      </c>
      <c r="C5180" s="8" t="s">
        <v>6224</v>
      </c>
      <c r="D5180" s="54" t="s">
        <v>6226</v>
      </c>
      <c r="E5180" s="70">
        <v>121800</v>
      </c>
      <c r="F5180" s="26">
        <v>97400</v>
      </c>
      <c r="G5180" s="12">
        <f t="shared" si="80"/>
        <v>0.25051334702258732</v>
      </c>
      <c r="H5180" s="12" t="s">
        <v>60</v>
      </c>
      <c r="I5180" s="12" t="s">
        <v>60</v>
      </c>
      <c r="J5180" s="25" t="s">
        <v>60</v>
      </c>
    </row>
    <row r="5181" spans="2:10" ht="12.75">
      <c r="B5181" s="45" t="s">
        <v>6230</v>
      </c>
      <c r="C5181" s="8" t="s">
        <v>6229</v>
      </c>
      <c r="D5181" s="54" t="s">
        <v>6231</v>
      </c>
      <c r="E5181" s="70">
        <v>121800</v>
      </c>
      <c r="F5181" s="26">
        <v>97400</v>
      </c>
      <c r="G5181" s="12">
        <f t="shared" si="80"/>
        <v>0.25051334702258732</v>
      </c>
      <c r="H5181" s="12" t="s">
        <v>60</v>
      </c>
      <c r="I5181" s="12" t="s">
        <v>60</v>
      </c>
      <c r="J5181" s="25" t="s">
        <v>60</v>
      </c>
    </row>
    <row r="5182" spans="2:10" ht="12.75">
      <c r="B5182" s="45" t="s">
        <v>6205</v>
      </c>
      <c r="C5182" s="8" t="s">
        <v>6204</v>
      </c>
      <c r="D5182" s="54" t="s">
        <v>6206</v>
      </c>
      <c r="E5182" s="70">
        <v>122400</v>
      </c>
      <c r="F5182" s="26">
        <v>97900</v>
      </c>
      <c r="G5182" s="12">
        <f t="shared" si="80"/>
        <v>0.2502553626149131</v>
      </c>
      <c r="H5182" s="12" t="s">
        <v>5449</v>
      </c>
      <c r="I5182" s="12" t="s">
        <v>31501</v>
      </c>
      <c r="J5182" s="25" t="s">
        <v>60</v>
      </c>
    </row>
    <row r="5183" spans="2:10" ht="12.75">
      <c r="B5183" s="45" t="s">
        <v>8191</v>
      </c>
      <c r="C5183" s="8" t="s">
        <v>8190</v>
      </c>
      <c r="D5183" s="54" t="s">
        <v>8192</v>
      </c>
      <c r="E5183" s="70">
        <v>122990</v>
      </c>
      <c r="F5183" s="26">
        <v>98490</v>
      </c>
      <c r="G5183" s="12">
        <f t="shared" si="80"/>
        <v>0.24875621890547261</v>
      </c>
      <c r="H5183" s="12" t="s">
        <v>8195</v>
      </c>
      <c r="I5183" s="12" t="s">
        <v>31502</v>
      </c>
      <c r="J5183" s="25" t="s">
        <v>60</v>
      </c>
    </row>
    <row r="5184" spans="2:10" ht="12.75">
      <c r="B5184" s="45" t="s">
        <v>7767</v>
      </c>
      <c r="C5184" s="8" t="s">
        <v>7766</v>
      </c>
      <c r="D5184" s="54" t="s">
        <v>7768</v>
      </c>
      <c r="E5184" s="70">
        <v>122490</v>
      </c>
      <c r="F5184" s="26">
        <v>97990</v>
      </c>
      <c r="G5184" s="12">
        <f t="shared" si="80"/>
        <v>0.25002551280742935</v>
      </c>
      <c r="H5184" s="12" t="s">
        <v>7771</v>
      </c>
      <c r="I5184" s="12" t="s">
        <v>31503</v>
      </c>
      <c r="J5184" s="25" t="s">
        <v>60</v>
      </c>
    </row>
    <row r="5185" spans="2:10" ht="12.75">
      <c r="B5185" s="45" t="s">
        <v>6220</v>
      </c>
      <c r="C5185" s="8" t="s">
        <v>6219</v>
      </c>
      <c r="D5185" s="54" t="s">
        <v>6221</v>
      </c>
      <c r="E5185" s="70">
        <v>123300</v>
      </c>
      <c r="F5185" s="26">
        <v>98600</v>
      </c>
      <c r="G5185" s="12">
        <f t="shared" si="80"/>
        <v>0.25050709939148064</v>
      </c>
      <c r="H5185" s="12" t="s">
        <v>5449</v>
      </c>
      <c r="I5185" s="12" t="s">
        <v>31504</v>
      </c>
      <c r="J5185" s="25" t="s">
        <v>60</v>
      </c>
    </row>
    <row r="5186" spans="2:10" ht="12.75">
      <c r="B5186" s="45" t="s">
        <v>6190</v>
      </c>
      <c r="C5186" s="8" t="s">
        <v>6189</v>
      </c>
      <c r="D5186" s="54" t="s">
        <v>6191</v>
      </c>
      <c r="E5186" s="70">
        <v>123500</v>
      </c>
      <c r="F5186" s="26">
        <v>98800</v>
      </c>
      <c r="G5186" s="12">
        <f t="shared" ref="G5186:G5249" si="81">IFERROR(E5186/F5186-1,0)</f>
        <v>0.25</v>
      </c>
      <c r="H5186" s="12" t="s">
        <v>5449</v>
      </c>
      <c r="I5186" s="12" t="s">
        <v>31505</v>
      </c>
      <c r="J5186" s="25" t="s">
        <v>60</v>
      </c>
    </row>
    <row r="5187" spans="2:10" ht="12.75">
      <c r="B5187" s="72" t="s">
        <v>10057</v>
      </c>
      <c r="C5187" s="8" t="s">
        <v>24563</v>
      </c>
      <c r="D5187" s="54" t="s">
        <v>10058</v>
      </c>
      <c r="E5187" s="70">
        <v>124400</v>
      </c>
      <c r="F5187" s="26">
        <v>99503</v>
      </c>
      <c r="G5187" s="12">
        <f t="shared" si="81"/>
        <v>0.25021356140015882</v>
      </c>
      <c r="H5187" s="12" t="s">
        <v>32124</v>
      </c>
      <c r="I5187" s="12" t="s">
        <v>31506</v>
      </c>
      <c r="J5187" s="25" t="s">
        <v>60</v>
      </c>
    </row>
    <row r="5188" spans="2:10" ht="12.75">
      <c r="B5188" s="45" t="s">
        <v>5340</v>
      </c>
      <c r="C5188" s="8" t="s">
        <v>5339</v>
      </c>
      <c r="D5188" s="54" t="s">
        <v>5341</v>
      </c>
      <c r="E5188" s="70">
        <v>125800</v>
      </c>
      <c r="F5188" s="26">
        <v>100600</v>
      </c>
      <c r="G5188" s="12">
        <f t="shared" si="81"/>
        <v>0.25049701789264422</v>
      </c>
      <c r="H5188" s="12" t="s">
        <v>5343</v>
      </c>
      <c r="I5188" s="12" t="s">
        <v>31507</v>
      </c>
      <c r="J5188" s="25" t="s">
        <v>60</v>
      </c>
    </row>
    <row r="5189" spans="2:10" ht="12.75">
      <c r="B5189" s="45" t="s">
        <v>2672</v>
      </c>
      <c r="C5189" s="8" t="s">
        <v>2671</v>
      </c>
      <c r="D5189" s="54" t="s">
        <v>2673</v>
      </c>
      <c r="E5189" s="70">
        <v>125990</v>
      </c>
      <c r="F5189" s="26">
        <v>100990</v>
      </c>
      <c r="G5189" s="12">
        <f t="shared" si="81"/>
        <v>0.24754926230319829</v>
      </c>
      <c r="H5189" s="12" t="s">
        <v>2676</v>
      </c>
      <c r="I5189" s="12" t="s">
        <v>31508</v>
      </c>
      <c r="J5189" s="25" t="s">
        <v>60</v>
      </c>
    </row>
    <row r="5190" spans="2:10" ht="12.75">
      <c r="B5190" s="45" t="s">
        <v>7846</v>
      </c>
      <c r="C5190" s="8" t="s">
        <v>7845</v>
      </c>
      <c r="D5190" s="54" t="s">
        <v>7847</v>
      </c>
      <c r="E5190" s="70">
        <v>125990</v>
      </c>
      <c r="F5190" s="26">
        <v>100990</v>
      </c>
      <c r="G5190" s="12">
        <f t="shared" si="81"/>
        <v>0.24754926230319829</v>
      </c>
      <c r="H5190" s="12" t="s">
        <v>7850</v>
      </c>
      <c r="I5190" s="12" t="s">
        <v>31509</v>
      </c>
      <c r="J5190" s="25" t="s">
        <v>60</v>
      </c>
    </row>
    <row r="5191" spans="2:10" ht="12.75">
      <c r="B5191" s="45" t="s">
        <v>7853</v>
      </c>
      <c r="C5191" s="8" t="s">
        <v>7852</v>
      </c>
      <c r="D5191" s="54" t="s">
        <v>7854</v>
      </c>
      <c r="E5191" s="70">
        <v>125990</v>
      </c>
      <c r="F5191" s="26">
        <v>100490</v>
      </c>
      <c r="G5191" s="12">
        <f t="shared" si="81"/>
        <v>0.25375659269579054</v>
      </c>
      <c r="H5191" s="12" t="s">
        <v>7850</v>
      </c>
      <c r="I5191" s="12" t="s">
        <v>31510</v>
      </c>
      <c r="J5191" s="25" t="s">
        <v>60</v>
      </c>
    </row>
    <row r="5192" spans="2:10" ht="12.75">
      <c r="B5192" s="45" t="s">
        <v>2067</v>
      </c>
      <c r="C5192" s="8" t="s">
        <v>2066</v>
      </c>
      <c r="D5192" s="54" t="s">
        <v>2068</v>
      </c>
      <c r="E5192" s="70">
        <v>126990</v>
      </c>
      <c r="F5192" s="26">
        <v>101490</v>
      </c>
      <c r="G5192" s="12">
        <f t="shared" si="81"/>
        <v>0.25125628140703515</v>
      </c>
      <c r="H5192" s="12" t="s">
        <v>60</v>
      </c>
      <c r="I5192" s="12" t="s">
        <v>31511</v>
      </c>
      <c r="J5192" s="25" t="s">
        <v>60</v>
      </c>
    </row>
    <row r="5193" spans="2:10" ht="12.75">
      <c r="B5193" s="45" t="s">
        <v>8470</v>
      </c>
      <c r="C5193" s="8" t="s">
        <v>8469</v>
      </c>
      <c r="D5193" s="54" t="s">
        <v>8471</v>
      </c>
      <c r="E5193" s="70">
        <v>129490</v>
      </c>
      <c r="F5193" s="26">
        <v>103490</v>
      </c>
      <c r="G5193" s="12">
        <f t="shared" si="81"/>
        <v>0.25123200309208626</v>
      </c>
      <c r="H5193" s="12" t="s">
        <v>60</v>
      </c>
      <c r="I5193" s="12" t="s">
        <v>60</v>
      </c>
      <c r="J5193" s="25" t="s">
        <v>60</v>
      </c>
    </row>
    <row r="5194" spans="2:10" ht="12.75">
      <c r="B5194" s="45" t="s">
        <v>2753</v>
      </c>
      <c r="C5194" s="8" t="s">
        <v>2752</v>
      </c>
      <c r="D5194" s="54" t="s">
        <v>2754</v>
      </c>
      <c r="E5194" s="70">
        <v>129990</v>
      </c>
      <c r="F5194" s="26">
        <v>103990</v>
      </c>
      <c r="G5194" s="12">
        <f t="shared" si="81"/>
        <v>0.25002404077315132</v>
      </c>
      <c r="H5194" s="12" t="s">
        <v>2757</v>
      </c>
      <c r="I5194" s="12" t="s">
        <v>31512</v>
      </c>
      <c r="J5194" s="25" t="s">
        <v>60</v>
      </c>
    </row>
    <row r="5195" spans="2:10" ht="12.75">
      <c r="B5195" s="45" t="s">
        <v>6235</v>
      </c>
      <c r="C5195" s="8" t="s">
        <v>6234</v>
      </c>
      <c r="D5195" s="54" t="s">
        <v>6236</v>
      </c>
      <c r="E5195" s="70">
        <v>130500</v>
      </c>
      <c r="F5195" s="26">
        <v>104400</v>
      </c>
      <c r="G5195" s="12">
        <f t="shared" si="81"/>
        <v>0.25</v>
      </c>
      <c r="H5195" s="12" t="s">
        <v>32108</v>
      </c>
      <c r="I5195" s="12" t="s">
        <v>31513</v>
      </c>
      <c r="J5195" s="25" t="s">
        <v>60</v>
      </c>
    </row>
    <row r="5196" spans="2:10" ht="12.75">
      <c r="B5196" s="45" t="s">
        <v>6240</v>
      </c>
      <c r="C5196" s="8" t="s">
        <v>6239</v>
      </c>
      <c r="D5196" s="54" t="s">
        <v>6241</v>
      </c>
      <c r="E5196" s="70">
        <v>130500</v>
      </c>
      <c r="F5196" s="26">
        <v>104400</v>
      </c>
      <c r="G5196" s="12">
        <f t="shared" si="81"/>
        <v>0.25</v>
      </c>
      <c r="H5196" s="12" t="s">
        <v>32108</v>
      </c>
      <c r="I5196" s="12" t="s">
        <v>31514</v>
      </c>
      <c r="J5196" s="25" t="s">
        <v>60</v>
      </c>
    </row>
    <row r="5197" spans="2:10" ht="12.75">
      <c r="B5197" s="72" t="s">
        <v>10809</v>
      </c>
      <c r="C5197" s="8" t="s">
        <v>24631</v>
      </c>
      <c r="D5197" s="54" t="s">
        <v>10810</v>
      </c>
      <c r="E5197" s="70">
        <v>132000</v>
      </c>
      <c r="F5197" s="26">
        <v>105637</v>
      </c>
      <c r="G5197" s="12">
        <f t="shared" si="81"/>
        <v>0.24956217991802121</v>
      </c>
      <c r="H5197" s="12" t="s">
        <v>60</v>
      </c>
      <c r="I5197" s="12" t="s">
        <v>60</v>
      </c>
      <c r="J5197" s="25" t="s">
        <v>60</v>
      </c>
    </row>
    <row r="5198" spans="2:10" ht="12.75">
      <c r="B5198" s="72" t="s">
        <v>23704</v>
      </c>
      <c r="C5198" s="8" t="s">
        <v>60</v>
      </c>
      <c r="D5198" s="54" t="s">
        <v>23705</v>
      </c>
      <c r="E5198" s="70">
        <v>132100</v>
      </c>
      <c r="F5198" s="26">
        <v>105641</v>
      </c>
      <c r="G5198" s="12">
        <f t="shared" si="81"/>
        <v>0.25046146855860885</v>
      </c>
      <c r="H5198" s="12" t="s">
        <v>60</v>
      </c>
      <c r="I5198" s="12" t="s">
        <v>31515</v>
      </c>
      <c r="J5198" s="25" t="s">
        <v>60</v>
      </c>
    </row>
    <row r="5199" spans="2:10" ht="12.75">
      <c r="B5199" s="72" t="s">
        <v>23708</v>
      </c>
      <c r="C5199" s="8" t="s">
        <v>60</v>
      </c>
      <c r="D5199" s="54" t="s">
        <v>23709</v>
      </c>
      <c r="E5199" s="70">
        <v>132100</v>
      </c>
      <c r="F5199" s="26">
        <v>105641</v>
      </c>
      <c r="G5199" s="12">
        <f t="shared" si="81"/>
        <v>0.25046146855860885</v>
      </c>
      <c r="H5199" s="12" t="s">
        <v>60</v>
      </c>
      <c r="I5199" s="12" t="s">
        <v>31516</v>
      </c>
      <c r="J5199" s="25" t="s">
        <v>60</v>
      </c>
    </row>
    <row r="5200" spans="2:10" ht="12.75">
      <c r="B5200" s="72" t="s">
        <v>23712</v>
      </c>
      <c r="C5200" s="8" t="s">
        <v>60</v>
      </c>
      <c r="D5200" s="54" t="s">
        <v>23713</v>
      </c>
      <c r="E5200" s="70">
        <v>132100</v>
      </c>
      <c r="F5200" s="26">
        <v>105641</v>
      </c>
      <c r="G5200" s="12">
        <f t="shared" si="81"/>
        <v>0.25046146855860885</v>
      </c>
      <c r="H5200" s="12" t="s">
        <v>60</v>
      </c>
      <c r="I5200" s="12" t="s">
        <v>31517</v>
      </c>
      <c r="J5200" s="25" t="s">
        <v>60</v>
      </c>
    </row>
    <row r="5201" spans="2:10" ht="12.75">
      <c r="B5201" s="72" t="s">
        <v>23716</v>
      </c>
      <c r="C5201" s="8" t="s">
        <v>60</v>
      </c>
      <c r="D5201" s="54" t="s">
        <v>23717</v>
      </c>
      <c r="E5201" s="70">
        <v>132100</v>
      </c>
      <c r="F5201" s="26">
        <v>105641</v>
      </c>
      <c r="G5201" s="12">
        <f t="shared" si="81"/>
        <v>0.25046146855860885</v>
      </c>
      <c r="H5201" s="12" t="s">
        <v>60</v>
      </c>
      <c r="I5201" s="12" t="s">
        <v>31518</v>
      </c>
      <c r="J5201" s="25" t="s">
        <v>60</v>
      </c>
    </row>
    <row r="5202" spans="2:10" ht="12.75">
      <c r="B5202" s="45" t="s">
        <v>1806</v>
      </c>
      <c r="C5202" s="8" t="s">
        <v>1805</v>
      </c>
      <c r="D5202" s="54" t="s">
        <v>1807</v>
      </c>
      <c r="E5202" s="70">
        <v>135990</v>
      </c>
      <c r="F5202" s="26">
        <v>108990</v>
      </c>
      <c r="G5202" s="12">
        <f t="shared" si="81"/>
        <v>0.24772914946325342</v>
      </c>
      <c r="H5202" s="12" t="s">
        <v>1803</v>
      </c>
      <c r="I5202" s="12" t="s">
        <v>31519</v>
      </c>
      <c r="J5202" s="25" t="s">
        <v>60</v>
      </c>
    </row>
    <row r="5203" spans="2:10" ht="12.75">
      <c r="B5203" s="45" t="s">
        <v>3202</v>
      </c>
      <c r="C5203" s="8" t="s">
        <v>3201</v>
      </c>
      <c r="D5203" s="54" t="s">
        <v>3203</v>
      </c>
      <c r="E5203" s="70">
        <v>135990</v>
      </c>
      <c r="F5203" s="26">
        <v>108990</v>
      </c>
      <c r="G5203" s="12">
        <f t="shared" si="81"/>
        <v>0.24772914946325342</v>
      </c>
      <c r="H5203" s="12" t="s">
        <v>3206</v>
      </c>
      <c r="I5203" s="12" t="s">
        <v>31520</v>
      </c>
      <c r="J5203" s="25" t="s">
        <v>60</v>
      </c>
    </row>
    <row r="5204" spans="2:10" ht="12.75">
      <c r="B5204" s="72" t="s">
        <v>20915</v>
      </c>
      <c r="C5204" s="8" t="s">
        <v>26642</v>
      </c>
      <c r="D5204" s="54" t="s">
        <v>20916</v>
      </c>
      <c r="E5204" s="70">
        <v>136900</v>
      </c>
      <c r="F5204" s="26">
        <v>109511</v>
      </c>
      <c r="G5204" s="12">
        <f t="shared" si="81"/>
        <v>0.25010272940617839</v>
      </c>
      <c r="H5204" s="12" t="s">
        <v>60</v>
      </c>
      <c r="I5204" s="12" t="s">
        <v>31521</v>
      </c>
      <c r="J5204" s="25" t="s">
        <v>60</v>
      </c>
    </row>
    <row r="5205" spans="2:10" ht="12.75">
      <c r="B5205" s="72" t="s">
        <v>10070</v>
      </c>
      <c r="C5205" s="8" t="s">
        <v>24566</v>
      </c>
      <c r="D5205" s="54" t="s">
        <v>10071</v>
      </c>
      <c r="E5205" s="70">
        <v>137900</v>
      </c>
      <c r="F5205" s="26">
        <v>110306</v>
      </c>
      <c r="G5205" s="12">
        <f t="shared" si="81"/>
        <v>0.25015864957481915</v>
      </c>
      <c r="H5205" s="12" t="s">
        <v>32125</v>
      </c>
      <c r="I5205" s="12" t="s">
        <v>31522</v>
      </c>
      <c r="J5205" s="25" t="s">
        <v>60</v>
      </c>
    </row>
    <row r="5206" spans="2:10" ht="12.75">
      <c r="B5206" s="45" t="s">
        <v>4207</v>
      </c>
      <c r="C5206" s="8" t="s">
        <v>4206</v>
      </c>
      <c r="D5206" s="54" t="s">
        <v>4208</v>
      </c>
      <c r="E5206" s="70">
        <v>138300</v>
      </c>
      <c r="F5206" s="26">
        <v>110600</v>
      </c>
      <c r="G5206" s="12">
        <f t="shared" si="81"/>
        <v>0.25045207956600368</v>
      </c>
      <c r="H5206" s="12" t="s">
        <v>4211</v>
      </c>
      <c r="I5206" s="12" t="s">
        <v>31523</v>
      </c>
      <c r="J5206" s="25" t="s">
        <v>60</v>
      </c>
    </row>
    <row r="5207" spans="2:10" ht="12.75">
      <c r="B5207" s="45" t="s">
        <v>1793</v>
      </c>
      <c r="C5207" s="8" t="s">
        <v>1792</v>
      </c>
      <c r="D5207" s="54" t="s">
        <v>1794</v>
      </c>
      <c r="E5207" s="70">
        <v>138990</v>
      </c>
      <c r="F5207" s="26">
        <v>110990</v>
      </c>
      <c r="G5207" s="12">
        <f t="shared" si="81"/>
        <v>0.25227497972790336</v>
      </c>
      <c r="H5207" s="12" t="s">
        <v>60</v>
      </c>
      <c r="I5207" s="12" t="s">
        <v>31524</v>
      </c>
      <c r="J5207" s="25" t="s">
        <v>60</v>
      </c>
    </row>
    <row r="5208" spans="2:10" ht="12.75">
      <c r="B5208" s="45" t="s">
        <v>7774</v>
      </c>
      <c r="C5208" s="8" t="s">
        <v>7773</v>
      </c>
      <c r="D5208" s="54" t="s">
        <v>7775</v>
      </c>
      <c r="E5208" s="70">
        <v>139490</v>
      </c>
      <c r="F5208" s="26">
        <v>111490</v>
      </c>
      <c r="G5208" s="12">
        <f t="shared" si="81"/>
        <v>0.25114360032289884</v>
      </c>
      <c r="H5208" s="12" t="s">
        <v>7778</v>
      </c>
      <c r="I5208" s="12" t="s">
        <v>31525</v>
      </c>
      <c r="J5208" s="25" t="s">
        <v>60</v>
      </c>
    </row>
    <row r="5209" spans="2:10" ht="12.75">
      <c r="B5209" s="45" t="s">
        <v>2044</v>
      </c>
      <c r="C5209" s="8" t="s">
        <v>2043</v>
      </c>
      <c r="D5209" s="54" t="s">
        <v>2045</v>
      </c>
      <c r="E5209" s="70">
        <v>140990</v>
      </c>
      <c r="F5209" s="26">
        <v>112490</v>
      </c>
      <c r="G5209" s="12">
        <f t="shared" si="81"/>
        <v>0.25335585385367598</v>
      </c>
      <c r="H5209" s="12" t="s">
        <v>60</v>
      </c>
      <c r="I5209" s="12" t="s">
        <v>31526</v>
      </c>
      <c r="J5209" s="25" t="s">
        <v>60</v>
      </c>
    </row>
    <row r="5210" spans="2:10" ht="12.75">
      <c r="B5210" s="45" t="s">
        <v>2112</v>
      </c>
      <c r="C5210" s="8" t="s">
        <v>2111</v>
      </c>
      <c r="D5210" s="54" t="s">
        <v>2113</v>
      </c>
      <c r="E5210" s="70">
        <v>140990</v>
      </c>
      <c r="F5210" s="26">
        <v>112490</v>
      </c>
      <c r="G5210" s="12">
        <f t="shared" si="81"/>
        <v>0.25335585385367598</v>
      </c>
      <c r="H5210" s="12" t="s">
        <v>2109</v>
      </c>
      <c r="I5210" s="12" t="s">
        <v>31527</v>
      </c>
      <c r="J5210" s="25" t="s">
        <v>60</v>
      </c>
    </row>
    <row r="5211" spans="2:10" ht="12.75">
      <c r="B5211" s="72" t="s">
        <v>10716</v>
      </c>
      <c r="C5211" s="8" t="s">
        <v>24612</v>
      </c>
      <c r="D5211" s="54" t="s">
        <v>10717</v>
      </c>
      <c r="E5211" s="70">
        <v>140900</v>
      </c>
      <c r="F5211" s="26">
        <v>112741</v>
      </c>
      <c r="G5211" s="12">
        <f t="shared" si="81"/>
        <v>0.24976716545001376</v>
      </c>
      <c r="H5211" s="12" t="s">
        <v>31744</v>
      </c>
      <c r="I5211" s="12" t="s">
        <v>31528</v>
      </c>
      <c r="J5211" s="25" t="s">
        <v>60</v>
      </c>
    </row>
    <row r="5212" spans="2:10" ht="12.75">
      <c r="B5212" s="72" t="s">
        <v>10720</v>
      </c>
      <c r="C5212" s="8" t="s">
        <v>24613</v>
      </c>
      <c r="D5212" s="54" t="s">
        <v>10721</v>
      </c>
      <c r="E5212" s="70">
        <v>140900</v>
      </c>
      <c r="F5212" s="26">
        <v>112741</v>
      </c>
      <c r="G5212" s="12">
        <f t="shared" si="81"/>
        <v>0.24976716545001376</v>
      </c>
      <c r="H5212" s="12" t="s">
        <v>31744</v>
      </c>
      <c r="I5212" s="12" t="s">
        <v>31529</v>
      </c>
      <c r="J5212" s="25" t="s">
        <v>60</v>
      </c>
    </row>
    <row r="5213" spans="2:10" ht="12.75">
      <c r="B5213" s="72" t="s">
        <v>10724</v>
      </c>
      <c r="C5213" s="8" t="s">
        <v>24614</v>
      </c>
      <c r="D5213" s="54" t="s">
        <v>10725</v>
      </c>
      <c r="E5213" s="70">
        <v>140900</v>
      </c>
      <c r="F5213" s="26">
        <v>112741</v>
      </c>
      <c r="G5213" s="12">
        <f t="shared" si="81"/>
        <v>0.24976716545001376</v>
      </c>
      <c r="H5213" s="12" t="s">
        <v>31744</v>
      </c>
      <c r="I5213" s="12" t="s">
        <v>31530</v>
      </c>
      <c r="J5213" s="25" t="s">
        <v>60</v>
      </c>
    </row>
    <row r="5214" spans="2:10" ht="12.75">
      <c r="B5214" s="45" t="s">
        <v>7797</v>
      </c>
      <c r="C5214" s="8" t="s">
        <v>7796</v>
      </c>
      <c r="D5214" s="54" t="s">
        <v>7798</v>
      </c>
      <c r="E5214" s="70">
        <v>141990</v>
      </c>
      <c r="F5214" s="26">
        <v>113490</v>
      </c>
      <c r="G5214" s="12">
        <f t="shared" si="81"/>
        <v>0.25112344699973566</v>
      </c>
      <c r="H5214" s="12" t="s">
        <v>7801</v>
      </c>
      <c r="I5214" s="12" t="s">
        <v>31531</v>
      </c>
      <c r="J5214" s="25" t="s">
        <v>60</v>
      </c>
    </row>
    <row r="5215" spans="2:10" ht="12.75">
      <c r="B5215" s="45" t="s">
        <v>7804</v>
      </c>
      <c r="C5215" s="8" t="s">
        <v>7803</v>
      </c>
      <c r="D5215" s="54" t="s">
        <v>7805</v>
      </c>
      <c r="E5215" s="70">
        <v>141990</v>
      </c>
      <c r="F5215" s="26">
        <v>113490</v>
      </c>
      <c r="G5215" s="12">
        <f t="shared" si="81"/>
        <v>0.25112344699973566</v>
      </c>
      <c r="H5215" s="12" t="s">
        <v>7808</v>
      </c>
      <c r="I5215" s="12" t="s">
        <v>31532</v>
      </c>
      <c r="J5215" s="25" t="s">
        <v>60</v>
      </c>
    </row>
    <row r="5216" spans="2:10" ht="12.75">
      <c r="B5216" s="45" t="s">
        <v>7622</v>
      </c>
      <c r="C5216" s="8" t="s">
        <v>7621</v>
      </c>
      <c r="D5216" s="54" t="s">
        <v>7623</v>
      </c>
      <c r="E5216" s="70">
        <v>145990</v>
      </c>
      <c r="F5216" s="26">
        <v>116490</v>
      </c>
      <c r="G5216" s="12">
        <f t="shared" si="81"/>
        <v>0.2532406215125762</v>
      </c>
      <c r="H5216" s="12" t="s">
        <v>7626</v>
      </c>
      <c r="I5216" s="12" t="s">
        <v>31533</v>
      </c>
      <c r="J5216" s="25" t="s">
        <v>60</v>
      </c>
    </row>
    <row r="5217" spans="2:10" ht="12.75">
      <c r="B5217" s="45" t="s">
        <v>6210</v>
      </c>
      <c r="C5217" s="8" t="s">
        <v>6209</v>
      </c>
      <c r="D5217" s="54" t="s">
        <v>6211</v>
      </c>
      <c r="E5217" s="70">
        <v>148000</v>
      </c>
      <c r="F5217" s="26">
        <v>118400</v>
      </c>
      <c r="G5217" s="12">
        <f t="shared" si="81"/>
        <v>0.25</v>
      </c>
      <c r="H5217" s="12" t="s">
        <v>32108</v>
      </c>
      <c r="I5217" s="12" t="s">
        <v>31534</v>
      </c>
      <c r="J5217" s="25" t="s">
        <v>60</v>
      </c>
    </row>
    <row r="5218" spans="2:10" ht="12.75">
      <c r="B5218" s="45" t="s">
        <v>2687</v>
      </c>
      <c r="C5218" s="8" t="s">
        <v>2686</v>
      </c>
      <c r="D5218" s="54" t="s">
        <v>2688</v>
      </c>
      <c r="E5218" s="70">
        <v>149990</v>
      </c>
      <c r="F5218" s="26">
        <v>119990</v>
      </c>
      <c r="G5218" s="12">
        <f t="shared" si="81"/>
        <v>0.25002083506958916</v>
      </c>
      <c r="H5218" s="12" t="s">
        <v>2684</v>
      </c>
      <c r="I5218" s="12" t="s">
        <v>31535</v>
      </c>
      <c r="J5218" s="25" t="s">
        <v>60</v>
      </c>
    </row>
    <row r="5219" spans="2:10" ht="12.75">
      <c r="B5219" s="45" t="s">
        <v>5410</v>
      </c>
      <c r="C5219" s="8" t="s">
        <v>5409</v>
      </c>
      <c r="D5219" s="54" t="s">
        <v>5411</v>
      </c>
      <c r="E5219" s="70">
        <v>150300</v>
      </c>
      <c r="F5219" s="26">
        <v>120200</v>
      </c>
      <c r="G5219" s="12">
        <f t="shared" si="81"/>
        <v>0.25041597337770383</v>
      </c>
      <c r="H5219" s="12" t="s">
        <v>5413</v>
      </c>
      <c r="I5219" s="12" t="s">
        <v>31536</v>
      </c>
      <c r="J5219" s="25" t="s">
        <v>60</v>
      </c>
    </row>
    <row r="5220" spans="2:10" ht="12.75">
      <c r="B5220" s="46" t="s">
        <v>3778</v>
      </c>
      <c r="C5220" s="8" t="s">
        <v>3777</v>
      </c>
      <c r="D5220" s="54" t="s">
        <v>3779</v>
      </c>
      <c r="E5220" s="70">
        <v>150990</v>
      </c>
      <c r="F5220" s="26">
        <v>120990</v>
      </c>
      <c r="G5220" s="12">
        <f t="shared" si="81"/>
        <v>0.24795437639474338</v>
      </c>
      <c r="H5220" s="12" t="s">
        <v>3782</v>
      </c>
      <c r="I5220" s="12" t="s">
        <v>31537</v>
      </c>
      <c r="J5220" s="25" t="s">
        <v>60</v>
      </c>
    </row>
    <row r="5221" spans="2:10" ht="12.75">
      <c r="B5221" s="45" t="s">
        <v>8364</v>
      </c>
      <c r="C5221" s="8" t="s">
        <v>8363</v>
      </c>
      <c r="D5221" s="54" t="s">
        <v>8365</v>
      </c>
      <c r="E5221" s="70">
        <v>154490</v>
      </c>
      <c r="F5221" s="26">
        <v>123490</v>
      </c>
      <c r="G5221" s="12">
        <f t="shared" si="81"/>
        <v>0.25103247226496062</v>
      </c>
      <c r="H5221" s="12" t="s">
        <v>8368</v>
      </c>
      <c r="I5221" s="12" t="s">
        <v>31538</v>
      </c>
      <c r="J5221" s="25" t="s">
        <v>60</v>
      </c>
    </row>
    <row r="5222" spans="2:10" ht="12.75">
      <c r="B5222" s="45" t="s">
        <v>6103</v>
      </c>
      <c r="C5222" s="8" t="s">
        <v>6102</v>
      </c>
      <c r="D5222" s="54" t="s">
        <v>6104</v>
      </c>
      <c r="E5222" s="70">
        <v>155800</v>
      </c>
      <c r="F5222" s="26">
        <v>124600</v>
      </c>
      <c r="G5222" s="12">
        <f t="shared" si="81"/>
        <v>0.25040128410914919</v>
      </c>
      <c r="H5222" s="12" t="s">
        <v>6106</v>
      </c>
      <c r="I5222" s="12" t="s">
        <v>31539</v>
      </c>
      <c r="J5222" s="25" t="s">
        <v>60</v>
      </c>
    </row>
    <row r="5223" spans="2:10" ht="12.75">
      <c r="B5223" s="46" t="s">
        <v>2468</v>
      </c>
      <c r="C5223" s="8" t="s">
        <v>2467</v>
      </c>
      <c r="D5223" s="54" t="s">
        <v>2469</v>
      </c>
      <c r="E5223" s="70">
        <v>156990</v>
      </c>
      <c r="F5223" s="26">
        <v>125490</v>
      </c>
      <c r="G5223" s="12">
        <f t="shared" si="81"/>
        <v>0.25101601721252687</v>
      </c>
      <c r="H5223" s="12" t="s">
        <v>2472</v>
      </c>
      <c r="I5223" s="12" t="s">
        <v>31540</v>
      </c>
      <c r="J5223" s="25" t="s">
        <v>60</v>
      </c>
    </row>
    <row r="5224" spans="2:10" ht="12.75">
      <c r="B5224" s="45" t="s">
        <v>5224</v>
      </c>
      <c r="C5224" s="8" t="s">
        <v>5223</v>
      </c>
      <c r="D5224" s="54" t="s">
        <v>5225</v>
      </c>
      <c r="E5224" s="70">
        <v>158900</v>
      </c>
      <c r="F5224" s="26">
        <v>127100</v>
      </c>
      <c r="G5224" s="12">
        <f t="shared" si="81"/>
        <v>0.25019669551534229</v>
      </c>
      <c r="H5224" s="12" t="s">
        <v>5227</v>
      </c>
      <c r="I5224" s="12" t="s">
        <v>31541</v>
      </c>
      <c r="J5224" s="25" t="s">
        <v>60</v>
      </c>
    </row>
    <row r="5225" spans="2:10" ht="12.75">
      <c r="B5225" s="46" t="s">
        <v>3785</v>
      </c>
      <c r="C5225" s="8" t="s">
        <v>3784</v>
      </c>
      <c r="D5225" s="54" t="s">
        <v>3786</v>
      </c>
      <c r="E5225" s="70">
        <v>159490</v>
      </c>
      <c r="F5225" s="26">
        <v>127490</v>
      </c>
      <c r="G5225" s="12">
        <f t="shared" si="81"/>
        <v>0.25100007843752459</v>
      </c>
      <c r="H5225" s="12" t="s">
        <v>3789</v>
      </c>
      <c r="I5225" s="12" t="s">
        <v>31542</v>
      </c>
      <c r="J5225" s="25" t="s">
        <v>60</v>
      </c>
    </row>
    <row r="5226" spans="2:10" ht="12.75">
      <c r="B5226" s="45" t="s">
        <v>3175</v>
      </c>
      <c r="C5226" s="8" t="s">
        <v>3174</v>
      </c>
      <c r="D5226" s="54" t="s">
        <v>3176</v>
      </c>
      <c r="E5226" s="70">
        <v>160990</v>
      </c>
      <c r="F5226" s="26">
        <v>128490</v>
      </c>
      <c r="G5226" s="12">
        <f t="shared" si="81"/>
        <v>0.25293797182660138</v>
      </c>
      <c r="H5226" s="12" t="s">
        <v>60</v>
      </c>
      <c r="I5226" s="12" t="s">
        <v>60</v>
      </c>
      <c r="J5226" s="25" t="s">
        <v>60</v>
      </c>
    </row>
    <row r="5227" spans="2:10" ht="12.75">
      <c r="B5227" s="45" t="s">
        <v>2760</v>
      </c>
      <c r="C5227" s="8" t="s">
        <v>2759</v>
      </c>
      <c r="D5227" s="54" t="s">
        <v>2761</v>
      </c>
      <c r="E5227" s="70">
        <v>160990</v>
      </c>
      <c r="F5227" s="26">
        <v>128990</v>
      </c>
      <c r="G5227" s="12">
        <f t="shared" si="81"/>
        <v>0.24808124660826425</v>
      </c>
      <c r="H5227" s="12" t="s">
        <v>2757</v>
      </c>
      <c r="I5227" s="12" t="s">
        <v>31543</v>
      </c>
      <c r="J5227" s="25" t="s">
        <v>60</v>
      </c>
    </row>
    <row r="5228" spans="2:10" ht="12.75">
      <c r="B5228" s="72" t="s">
        <v>20919</v>
      </c>
      <c r="C5228" s="8" t="s">
        <v>26643</v>
      </c>
      <c r="D5228" s="54" t="s">
        <v>20920</v>
      </c>
      <c r="E5228" s="70">
        <v>164100</v>
      </c>
      <c r="F5228" s="26">
        <v>131293</v>
      </c>
      <c r="G5228" s="12">
        <f t="shared" si="81"/>
        <v>0.24987623102526402</v>
      </c>
      <c r="H5228" s="12" t="s">
        <v>60</v>
      </c>
      <c r="I5228" s="12" t="s">
        <v>60</v>
      </c>
      <c r="J5228" s="25" t="s">
        <v>60</v>
      </c>
    </row>
    <row r="5229" spans="2:10" ht="12.75">
      <c r="B5229" s="45" t="s">
        <v>7636</v>
      </c>
      <c r="C5229" s="8" t="s">
        <v>7635</v>
      </c>
      <c r="D5229" s="54" t="s">
        <v>7637</v>
      </c>
      <c r="E5229" s="70">
        <v>164490</v>
      </c>
      <c r="F5229" s="26">
        <v>131490</v>
      </c>
      <c r="G5229" s="12">
        <f t="shared" si="81"/>
        <v>0.25096965548710926</v>
      </c>
      <c r="H5229" s="12" t="s">
        <v>7640</v>
      </c>
      <c r="I5229" s="12" t="s">
        <v>31544</v>
      </c>
      <c r="J5229" s="25" t="s">
        <v>60</v>
      </c>
    </row>
    <row r="5230" spans="2:10" ht="12.75">
      <c r="B5230" s="45" t="s">
        <v>3504</v>
      </c>
      <c r="C5230" s="8" t="s">
        <v>3503</v>
      </c>
      <c r="D5230" s="54" t="s">
        <v>3505</v>
      </c>
      <c r="E5230" s="70">
        <v>165990</v>
      </c>
      <c r="F5230" s="26">
        <v>132490</v>
      </c>
      <c r="G5230" s="12">
        <f t="shared" si="81"/>
        <v>0.25284927164314297</v>
      </c>
      <c r="H5230" s="12" t="s">
        <v>3508</v>
      </c>
      <c r="I5230" s="12" t="s">
        <v>31545</v>
      </c>
      <c r="J5230" s="25" t="s">
        <v>60</v>
      </c>
    </row>
    <row r="5231" spans="2:10" ht="12.75">
      <c r="B5231" s="45" t="s">
        <v>3511</v>
      </c>
      <c r="C5231" s="8" t="s">
        <v>3510</v>
      </c>
      <c r="D5231" s="54" t="s">
        <v>3512</v>
      </c>
      <c r="E5231" s="70">
        <v>165990</v>
      </c>
      <c r="F5231" s="26">
        <v>132490</v>
      </c>
      <c r="G5231" s="12">
        <f t="shared" si="81"/>
        <v>0.25284927164314297</v>
      </c>
      <c r="H5231" s="12" t="s">
        <v>3508</v>
      </c>
      <c r="I5231" s="12" t="s">
        <v>31546</v>
      </c>
      <c r="J5231" s="25" t="s">
        <v>60</v>
      </c>
    </row>
    <row r="5232" spans="2:10" ht="12.75">
      <c r="B5232" s="45" t="s">
        <v>3669</v>
      </c>
      <c r="C5232" s="8" t="s">
        <v>3668</v>
      </c>
      <c r="D5232" s="54" t="s">
        <v>3670</v>
      </c>
      <c r="E5232" s="70">
        <v>167490</v>
      </c>
      <c r="F5232" s="26">
        <v>133990</v>
      </c>
      <c r="G5232" s="12">
        <f t="shared" si="81"/>
        <v>0.25001865810881418</v>
      </c>
      <c r="H5232" s="12" t="s">
        <v>3666</v>
      </c>
      <c r="I5232" s="12" t="s">
        <v>31547</v>
      </c>
      <c r="J5232" s="25" t="s">
        <v>60</v>
      </c>
    </row>
    <row r="5233" spans="2:10" ht="12.75">
      <c r="B5233" s="72" t="s">
        <v>10821</v>
      </c>
      <c r="C5233" s="8" t="s">
        <v>24634</v>
      </c>
      <c r="D5233" s="54" t="s">
        <v>10822</v>
      </c>
      <c r="E5233" s="70">
        <v>174700</v>
      </c>
      <c r="F5233" s="26">
        <v>139788</v>
      </c>
      <c r="G5233" s="12">
        <f t="shared" si="81"/>
        <v>0.24974962085443675</v>
      </c>
      <c r="H5233" s="12" t="s">
        <v>60</v>
      </c>
      <c r="I5233" s="12" t="s">
        <v>60</v>
      </c>
      <c r="J5233" s="25" t="s">
        <v>60</v>
      </c>
    </row>
    <row r="5234" spans="2:10" ht="12.75">
      <c r="B5234" s="72" t="s">
        <v>23720</v>
      </c>
      <c r="C5234" s="8" t="s">
        <v>60</v>
      </c>
      <c r="D5234" s="54" t="s">
        <v>23721</v>
      </c>
      <c r="E5234" s="70">
        <v>174700</v>
      </c>
      <c r="F5234" s="26">
        <v>139790</v>
      </c>
      <c r="G5234" s="12">
        <f t="shared" si="81"/>
        <v>0.24973174046784452</v>
      </c>
      <c r="H5234" s="12" t="s">
        <v>60</v>
      </c>
      <c r="I5234" s="12" t="s">
        <v>31548</v>
      </c>
      <c r="J5234" s="25" t="s">
        <v>60</v>
      </c>
    </row>
    <row r="5235" spans="2:10" ht="12.75">
      <c r="B5235" s="72" t="s">
        <v>23724</v>
      </c>
      <c r="C5235" s="8" t="s">
        <v>60</v>
      </c>
      <c r="D5235" s="54" t="s">
        <v>23725</v>
      </c>
      <c r="E5235" s="70">
        <v>174700</v>
      </c>
      <c r="F5235" s="26">
        <v>139790</v>
      </c>
      <c r="G5235" s="12">
        <f t="shared" si="81"/>
        <v>0.24973174046784452</v>
      </c>
      <c r="H5235" s="12" t="s">
        <v>60</v>
      </c>
      <c r="I5235" s="12" t="s">
        <v>31549</v>
      </c>
      <c r="J5235" s="25" t="s">
        <v>60</v>
      </c>
    </row>
    <row r="5236" spans="2:10" ht="12.75">
      <c r="B5236" s="72" t="s">
        <v>23728</v>
      </c>
      <c r="C5236" s="8" t="s">
        <v>60</v>
      </c>
      <c r="D5236" s="54" t="s">
        <v>23729</v>
      </c>
      <c r="E5236" s="70">
        <v>174700</v>
      </c>
      <c r="F5236" s="26">
        <v>139790</v>
      </c>
      <c r="G5236" s="12">
        <f t="shared" si="81"/>
        <v>0.24973174046784452</v>
      </c>
      <c r="H5236" s="12" t="s">
        <v>60</v>
      </c>
      <c r="I5236" s="12" t="s">
        <v>31550</v>
      </c>
      <c r="J5236" s="25" t="s">
        <v>60</v>
      </c>
    </row>
    <row r="5237" spans="2:10" ht="12.75">
      <c r="B5237" s="72" t="s">
        <v>23732</v>
      </c>
      <c r="C5237" s="8" t="s">
        <v>60</v>
      </c>
      <c r="D5237" s="54" t="s">
        <v>23733</v>
      </c>
      <c r="E5237" s="70">
        <v>174700</v>
      </c>
      <c r="F5237" s="26">
        <v>139790</v>
      </c>
      <c r="G5237" s="12">
        <f t="shared" si="81"/>
        <v>0.24973174046784452</v>
      </c>
      <c r="H5237" s="12" t="s">
        <v>60</v>
      </c>
      <c r="I5237" s="12" t="s">
        <v>31551</v>
      </c>
      <c r="J5237" s="25" t="s">
        <v>60</v>
      </c>
    </row>
    <row r="5238" spans="2:10" ht="12.75">
      <c r="B5238" s="45" t="s">
        <v>3523</v>
      </c>
      <c r="C5238" s="8" t="s">
        <v>3522</v>
      </c>
      <c r="D5238" s="54" t="s">
        <v>3524</v>
      </c>
      <c r="E5238" s="70">
        <v>174990</v>
      </c>
      <c r="F5238" s="26">
        <v>139990</v>
      </c>
      <c r="G5238" s="12">
        <f t="shared" si="81"/>
        <v>0.25001785841845847</v>
      </c>
      <c r="H5238" s="12" t="s">
        <v>3508</v>
      </c>
      <c r="I5238" s="12" t="s">
        <v>31552</v>
      </c>
      <c r="J5238" s="25" t="s">
        <v>60</v>
      </c>
    </row>
    <row r="5239" spans="2:10" ht="12.75">
      <c r="B5239" s="45" t="s">
        <v>3529</v>
      </c>
      <c r="C5239" s="8" t="s">
        <v>3528</v>
      </c>
      <c r="D5239" s="54" t="s">
        <v>3530</v>
      </c>
      <c r="E5239" s="70">
        <v>174990</v>
      </c>
      <c r="F5239" s="26">
        <v>139990</v>
      </c>
      <c r="G5239" s="12">
        <f t="shared" si="81"/>
        <v>0.25001785841845847</v>
      </c>
      <c r="H5239" s="12" t="s">
        <v>3508</v>
      </c>
      <c r="I5239" s="12" t="s">
        <v>31553</v>
      </c>
      <c r="J5239" s="25" t="s">
        <v>60</v>
      </c>
    </row>
    <row r="5240" spans="2:10" ht="12.75">
      <c r="B5240" s="46" t="s">
        <v>3799</v>
      </c>
      <c r="C5240" s="8" t="s">
        <v>3798</v>
      </c>
      <c r="D5240" s="54" t="s">
        <v>3800</v>
      </c>
      <c r="E5240" s="70">
        <v>176990</v>
      </c>
      <c r="F5240" s="26">
        <v>141490</v>
      </c>
      <c r="G5240" s="12">
        <f t="shared" si="81"/>
        <v>0.25090112375432883</v>
      </c>
      <c r="H5240" s="12" t="s">
        <v>3803</v>
      </c>
      <c r="I5240" s="12" t="s">
        <v>31554</v>
      </c>
      <c r="J5240" s="25" t="s">
        <v>60</v>
      </c>
    </row>
    <row r="5241" spans="2:10" ht="12.75">
      <c r="B5241" s="72" t="s">
        <v>10066</v>
      </c>
      <c r="C5241" s="8" t="s">
        <v>24565</v>
      </c>
      <c r="D5241" s="54" t="s">
        <v>10067</v>
      </c>
      <c r="E5241" s="70">
        <v>179100</v>
      </c>
      <c r="F5241" s="26">
        <v>143317</v>
      </c>
      <c r="G5241" s="12">
        <f t="shared" si="81"/>
        <v>0.24967728880732931</v>
      </c>
      <c r="H5241" s="12" t="s">
        <v>32126</v>
      </c>
      <c r="I5241" s="12" t="s">
        <v>31555</v>
      </c>
      <c r="J5241" s="25" t="s">
        <v>60</v>
      </c>
    </row>
    <row r="5242" spans="2:10" ht="12.75">
      <c r="B5242" s="45" t="s">
        <v>3517</v>
      </c>
      <c r="C5242" s="8" t="s">
        <v>3516</v>
      </c>
      <c r="D5242" s="54" t="s">
        <v>3518</v>
      </c>
      <c r="E5242" s="70">
        <v>180990</v>
      </c>
      <c r="F5242" s="26">
        <v>144490</v>
      </c>
      <c r="G5242" s="12">
        <f t="shared" si="81"/>
        <v>0.25261263755277175</v>
      </c>
      <c r="H5242" s="12" t="s">
        <v>3508</v>
      </c>
      <c r="I5242" s="12" t="s">
        <v>31556</v>
      </c>
      <c r="J5242" s="25" t="s">
        <v>60</v>
      </c>
    </row>
    <row r="5243" spans="2:10" ht="12.75">
      <c r="B5243" s="45" t="s">
        <v>8503</v>
      </c>
      <c r="C5243" s="8" t="s">
        <v>8502</v>
      </c>
      <c r="D5243" s="54" t="s">
        <v>8504</v>
      </c>
      <c r="E5243" s="70">
        <v>180990</v>
      </c>
      <c r="F5243" s="26">
        <v>144990</v>
      </c>
      <c r="G5243" s="12">
        <f t="shared" si="81"/>
        <v>0.24829298572315328</v>
      </c>
      <c r="H5243" s="12" t="s">
        <v>32123</v>
      </c>
      <c r="I5243" s="12" t="s">
        <v>31557</v>
      </c>
      <c r="J5243" s="25" t="s">
        <v>60</v>
      </c>
    </row>
    <row r="5244" spans="2:10" ht="12.75">
      <c r="B5244" s="45" t="s">
        <v>8509</v>
      </c>
      <c r="C5244" s="8" t="s">
        <v>8508</v>
      </c>
      <c r="D5244" s="54" t="s">
        <v>8510</v>
      </c>
      <c r="E5244" s="70">
        <v>180990</v>
      </c>
      <c r="F5244" s="26">
        <v>144990</v>
      </c>
      <c r="G5244" s="12">
        <f t="shared" si="81"/>
        <v>0.24829298572315328</v>
      </c>
      <c r="H5244" s="12" t="s">
        <v>32123</v>
      </c>
      <c r="I5244" s="12" t="s">
        <v>60</v>
      </c>
      <c r="J5244" s="25" t="s">
        <v>60</v>
      </c>
    </row>
    <row r="5245" spans="2:10" ht="12.75">
      <c r="B5245" s="45" t="s">
        <v>1183</v>
      </c>
      <c r="C5245" s="8" t="s">
        <v>1182</v>
      </c>
      <c r="D5245" s="54" t="s">
        <v>1184</v>
      </c>
      <c r="E5245" s="70">
        <v>182990</v>
      </c>
      <c r="F5245" s="26">
        <v>146490</v>
      </c>
      <c r="G5245" s="12">
        <f t="shared" si="81"/>
        <v>0.24916376544474028</v>
      </c>
      <c r="H5245" s="12" t="s">
        <v>1187</v>
      </c>
      <c r="I5245" s="12" t="s">
        <v>31558</v>
      </c>
      <c r="J5245" s="25" t="s">
        <v>60</v>
      </c>
    </row>
    <row r="5246" spans="2:10" ht="12.75">
      <c r="B5246" s="45" t="s">
        <v>1896</v>
      </c>
      <c r="C5246" s="8" t="s">
        <v>1895</v>
      </c>
      <c r="D5246" s="54" t="s">
        <v>1897</v>
      </c>
      <c r="E5246" s="70">
        <v>183990</v>
      </c>
      <c r="F5246" s="26">
        <v>146990</v>
      </c>
      <c r="G5246" s="12">
        <f t="shared" si="81"/>
        <v>0.2517178039322403</v>
      </c>
      <c r="H5246" s="12" t="s">
        <v>1900</v>
      </c>
      <c r="I5246" s="12" t="s">
        <v>31559</v>
      </c>
      <c r="J5246" s="25" t="s">
        <v>60</v>
      </c>
    </row>
    <row r="5247" spans="2:10" ht="12.75">
      <c r="B5247" s="46" t="s">
        <v>2475</v>
      </c>
      <c r="C5247" s="8" t="s">
        <v>2474</v>
      </c>
      <c r="D5247" s="54" t="s">
        <v>2476</v>
      </c>
      <c r="E5247" s="70">
        <v>185990</v>
      </c>
      <c r="F5247" s="26">
        <v>148990</v>
      </c>
      <c r="G5247" s="12">
        <f t="shared" si="81"/>
        <v>0.24833881468554941</v>
      </c>
      <c r="H5247" s="12" t="s">
        <v>2472</v>
      </c>
      <c r="I5247" s="12" t="s">
        <v>31560</v>
      </c>
      <c r="J5247" s="25" t="s">
        <v>60</v>
      </c>
    </row>
    <row r="5248" spans="2:10" ht="12.75">
      <c r="B5248" s="45" t="s">
        <v>7664</v>
      </c>
      <c r="C5248" s="8" t="s">
        <v>7663</v>
      </c>
      <c r="D5248" s="54" t="s">
        <v>7665</v>
      </c>
      <c r="E5248" s="70">
        <v>186990</v>
      </c>
      <c r="F5248" s="26">
        <v>149490</v>
      </c>
      <c r="G5248" s="12">
        <f t="shared" si="81"/>
        <v>0.2508528998595223</v>
      </c>
      <c r="H5248" s="12" t="s">
        <v>7668</v>
      </c>
      <c r="I5248" s="12" t="s">
        <v>31561</v>
      </c>
      <c r="J5248" s="25" t="s">
        <v>60</v>
      </c>
    </row>
    <row r="5249" spans="2:10" ht="12.75">
      <c r="B5249" s="45" t="s">
        <v>6250</v>
      </c>
      <c r="C5249" s="8" t="s">
        <v>6249</v>
      </c>
      <c r="D5249" s="54" t="s">
        <v>6251</v>
      </c>
      <c r="E5249" s="70">
        <v>189900</v>
      </c>
      <c r="F5249" s="26">
        <v>151900</v>
      </c>
      <c r="G5249" s="12">
        <f t="shared" si="81"/>
        <v>0.25016458196181701</v>
      </c>
      <c r="H5249" s="12" t="s">
        <v>32108</v>
      </c>
      <c r="I5249" s="12" t="s">
        <v>31562</v>
      </c>
      <c r="J5249" s="25" t="s">
        <v>60</v>
      </c>
    </row>
    <row r="5250" spans="2:10" ht="12.75">
      <c r="B5250" s="45" t="s">
        <v>6260</v>
      </c>
      <c r="C5250" s="8" t="s">
        <v>6259</v>
      </c>
      <c r="D5250" s="54" t="s">
        <v>6261</v>
      </c>
      <c r="E5250" s="70">
        <v>189900</v>
      </c>
      <c r="F5250" s="26">
        <v>151900</v>
      </c>
      <c r="G5250" s="12">
        <f t="shared" ref="G5250:G5310" si="82">IFERROR(E5250/F5250-1,0)</f>
        <v>0.25016458196181701</v>
      </c>
      <c r="H5250" s="12" t="s">
        <v>32108</v>
      </c>
      <c r="I5250" s="12" t="s">
        <v>31563</v>
      </c>
      <c r="J5250" s="25" t="s">
        <v>60</v>
      </c>
    </row>
    <row r="5251" spans="2:10" ht="12.75">
      <c r="B5251" s="45" t="s">
        <v>6265</v>
      </c>
      <c r="C5251" s="8" t="s">
        <v>6264</v>
      </c>
      <c r="D5251" s="54" t="s">
        <v>6266</v>
      </c>
      <c r="E5251" s="70">
        <v>189900</v>
      </c>
      <c r="F5251" s="26">
        <v>151900</v>
      </c>
      <c r="G5251" s="12">
        <f t="shared" si="82"/>
        <v>0.25016458196181701</v>
      </c>
      <c r="H5251" s="12" t="s">
        <v>32108</v>
      </c>
      <c r="I5251" s="12" t="s">
        <v>31564</v>
      </c>
      <c r="J5251" s="25" t="s">
        <v>60</v>
      </c>
    </row>
    <row r="5252" spans="2:10" ht="12.75">
      <c r="B5252" s="45" t="s">
        <v>6270</v>
      </c>
      <c r="C5252" s="8" t="s">
        <v>6269</v>
      </c>
      <c r="D5252" s="54" t="s">
        <v>6271</v>
      </c>
      <c r="E5252" s="70">
        <v>189900</v>
      </c>
      <c r="F5252" s="26">
        <v>151900</v>
      </c>
      <c r="G5252" s="12">
        <f t="shared" si="82"/>
        <v>0.25016458196181701</v>
      </c>
      <c r="H5252" s="12" t="s">
        <v>32108</v>
      </c>
      <c r="I5252" s="12" t="s">
        <v>31565</v>
      </c>
      <c r="J5252" s="25" t="s">
        <v>60</v>
      </c>
    </row>
    <row r="5253" spans="2:10" ht="12.75">
      <c r="B5253" s="45" t="s">
        <v>3535</v>
      </c>
      <c r="C5253" s="8" t="s">
        <v>3534</v>
      </c>
      <c r="D5253" s="54" t="s">
        <v>3536</v>
      </c>
      <c r="E5253" s="70">
        <v>189990</v>
      </c>
      <c r="F5253" s="26">
        <v>151990</v>
      </c>
      <c r="G5253" s="12">
        <f t="shared" si="82"/>
        <v>0.25001644845055604</v>
      </c>
      <c r="H5253" s="12" t="s">
        <v>3508</v>
      </c>
      <c r="I5253" s="12" t="s">
        <v>31566</v>
      </c>
      <c r="J5253" s="25" t="s">
        <v>60</v>
      </c>
    </row>
    <row r="5254" spans="2:10" ht="12.75">
      <c r="B5254" s="45" t="s">
        <v>5285</v>
      </c>
      <c r="C5254" s="8" t="s">
        <v>5284</v>
      </c>
      <c r="D5254" s="54" t="s">
        <v>5286</v>
      </c>
      <c r="E5254" s="70">
        <v>192400</v>
      </c>
      <c r="F5254" s="26">
        <v>153900</v>
      </c>
      <c r="G5254" s="12">
        <f t="shared" si="82"/>
        <v>0.25016244314489922</v>
      </c>
      <c r="H5254" s="12" t="s">
        <v>5288</v>
      </c>
      <c r="I5254" s="12" t="s">
        <v>31567</v>
      </c>
      <c r="J5254" s="25" t="s">
        <v>60</v>
      </c>
    </row>
    <row r="5255" spans="2:10" ht="12.75">
      <c r="B5255" s="45" t="s">
        <v>6037</v>
      </c>
      <c r="C5255" s="8" t="s">
        <v>6036</v>
      </c>
      <c r="D5255" s="54" t="s">
        <v>6038</v>
      </c>
      <c r="E5255" s="70">
        <v>192400</v>
      </c>
      <c r="F5255" s="26">
        <v>153900</v>
      </c>
      <c r="G5255" s="12">
        <f t="shared" si="82"/>
        <v>0.25016244314489922</v>
      </c>
      <c r="H5255" s="12" t="s">
        <v>6040</v>
      </c>
      <c r="I5255" s="12" t="s">
        <v>31568</v>
      </c>
      <c r="J5255" s="25" t="s">
        <v>60</v>
      </c>
    </row>
    <row r="5256" spans="2:10" ht="12.75">
      <c r="B5256" s="46" t="s">
        <v>3792</v>
      </c>
      <c r="C5256" s="8" t="s">
        <v>3791</v>
      </c>
      <c r="D5256" s="54" t="s">
        <v>3793</v>
      </c>
      <c r="E5256" s="70">
        <v>194490</v>
      </c>
      <c r="F5256" s="26">
        <v>155490</v>
      </c>
      <c r="G5256" s="12">
        <f t="shared" si="82"/>
        <v>0.2508199884236928</v>
      </c>
      <c r="H5256" s="12" t="s">
        <v>3789</v>
      </c>
      <c r="I5256" s="12" t="s">
        <v>31569</v>
      </c>
      <c r="J5256" s="25" t="s">
        <v>60</v>
      </c>
    </row>
    <row r="5257" spans="2:10" ht="12.75">
      <c r="B5257" s="45" t="s">
        <v>3597</v>
      </c>
      <c r="C5257" s="8" t="s">
        <v>3596</v>
      </c>
      <c r="D5257" s="54" t="s">
        <v>3598</v>
      </c>
      <c r="E5257" s="70">
        <v>197490</v>
      </c>
      <c r="F5257" s="26">
        <v>157990</v>
      </c>
      <c r="G5257" s="12">
        <f t="shared" si="82"/>
        <v>0.25001582378631548</v>
      </c>
      <c r="H5257" s="12" t="s">
        <v>3601</v>
      </c>
      <c r="I5257" s="12" t="s">
        <v>31570</v>
      </c>
      <c r="J5257" s="25" t="s">
        <v>60</v>
      </c>
    </row>
    <row r="5258" spans="2:10" ht="12.75">
      <c r="B5258" s="72" t="s">
        <v>8803</v>
      </c>
      <c r="C5258" s="8" t="s">
        <v>24472</v>
      </c>
      <c r="D5258" s="54" t="s">
        <v>8804</v>
      </c>
      <c r="E5258" s="70">
        <v>199500</v>
      </c>
      <c r="F5258" s="26">
        <v>159576</v>
      </c>
      <c r="G5258" s="12">
        <f t="shared" si="82"/>
        <v>0.25018799819521731</v>
      </c>
      <c r="H5258" s="12" t="s">
        <v>31911</v>
      </c>
      <c r="I5258" s="12" t="s">
        <v>31571</v>
      </c>
      <c r="J5258" s="25" t="s">
        <v>60</v>
      </c>
    </row>
    <row r="5259" spans="2:10" ht="12.75">
      <c r="B5259" s="45" t="s">
        <v>7811</v>
      </c>
      <c r="C5259" s="8" t="s">
        <v>7810</v>
      </c>
      <c r="D5259" s="54" t="s">
        <v>7812</v>
      </c>
      <c r="E5259" s="70">
        <v>204490</v>
      </c>
      <c r="F5259" s="26">
        <v>163490</v>
      </c>
      <c r="G5259" s="12">
        <f t="shared" si="82"/>
        <v>0.25077986421187837</v>
      </c>
      <c r="H5259" s="12" t="s">
        <v>7815</v>
      </c>
      <c r="I5259" s="12" t="s">
        <v>60</v>
      </c>
      <c r="J5259" s="25" t="s">
        <v>60</v>
      </c>
    </row>
    <row r="5260" spans="2:10" ht="12.75">
      <c r="B5260" s="46" t="s">
        <v>3806</v>
      </c>
      <c r="C5260" s="8" t="s">
        <v>3805</v>
      </c>
      <c r="D5260" s="54" t="s">
        <v>3807</v>
      </c>
      <c r="E5260" s="70">
        <v>205990</v>
      </c>
      <c r="F5260" s="26">
        <v>164990</v>
      </c>
      <c r="G5260" s="12">
        <f t="shared" si="82"/>
        <v>0.24849990908539921</v>
      </c>
      <c r="H5260" s="12" t="s">
        <v>3803</v>
      </c>
      <c r="I5260" s="12" t="s">
        <v>31572</v>
      </c>
      <c r="J5260" s="25" t="s">
        <v>60</v>
      </c>
    </row>
    <row r="5261" spans="2:10" ht="12.75">
      <c r="B5261" s="45" t="s">
        <v>6255</v>
      </c>
      <c r="C5261" s="8" t="s">
        <v>6254</v>
      </c>
      <c r="D5261" s="54" t="s">
        <v>6256</v>
      </c>
      <c r="E5261" s="70">
        <v>209000</v>
      </c>
      <c r="F5261" s="26">
        <v>167200</v>
      </c>
      <c r="G5261" s="12">
        <f t="shared" si="82"/>
        <v>0.25</v>
      </c>
      <c r="H5261" s="12" t="s">
        <v>32108</v>
      </c>
      <c r="I5261" s="12" t="s">
        <v>31573</v>
      </c>
      <c r="J5261" s="25" t="s">
        <v>60</v>
      </c>
    </row>
    <row r="5262" spans="2:10" ht="12.75">
      <c r="B5262" s="45" t="s">
        <v>4215</v>
      </c>
      <c r="C5262" s="8" t="s">
        <v>4214</v>
      </c>
      <c r="D5262" s="54" t="s">
        <v>4216</v>
      </c>
      <c r="E5262" s="70">
        <v>209800</v>
      </c>
      <c r="F5262" s="26">
        <v>167800</v>
      </c>
      <c r="G5262" s="12">
        <f t="shared" si="82"/>
        <v>0.25029797377830754</v>
      </c>
      <c r="H5262" s="12" t="s">
        <v>4219</v>
      </c>
      <c r="I5262" s="12" t="s">
        <v>31574</v>
      </c>
      <c r="J5262" s="25" t="s">
        <v>60</v>
      </c>
    </row>
    <row r="5263" spans="2:10" ht="12.75">
      <c r="B5263" s="45" t="s">
        <v>1191</v>
      </c>
      <c r="C5263" s="8" t="s">
        <v>1190</v>
      </c>
      <c r="D5263" s="54" t="s">
        <v>1192</v>
      </c>
      <c r="E5263" s="70">
        <v>210990</v>
      </c>
      <c r="F5263" s="26">
        <v>168990</v>
      </c>
      <c r="G5263" s="12">
        <f t="shared" si="82"/>
        <v>0.2485354162968223</v>
      </c>
      <c r="H5263" s="12" t="s">
        <v>1187</v>
      </c>
      <c r="I5263" s="12" t="s">
        <v>31575</v>
      </c>
      <c r="J5263" s="25" t="s">
        <v>60</v>
      </c>
    </row>
    <row r="5264" spans="2:10" ht="12.75">
      <c r="B5264" s="45" t="s">
        <v>8689</v>
      </c>
      <c r="C5264" s="8" t="s">
        <v>8688</v>
      </c>
      <c r="D5264" s="54" t="s">
        <v>8690</v>
      </c>
      <c r="E5264" s="70">
        <v>210990</v>
      </c>
      <c r="F5264" s="26">
        <v>168990</v>
      </c>
      <c r="G5264" s="12">
        <f t="shared" si="82"/>
        <v>0.2485354162968223</v>
      </c>
      <c r="H5264" s="12" t="s">
        <v>60</v>
      </c>
      <c r="I5264" s="12" t="s">
        <v>60</v>
      </c>
      <c r="J5264" s="25" t="s">
        <v>60</v>
      </c>
    </row>
    <row r="5265" spans="2:10" ht="12.75">
      <c r="B5265" s="45" t="s">
        <v>6245</v>
      </c>
      <c r="C5265" s="8" t="s">
        <v>6244</v>
      </c>
      <c r="D5265" s="54" t="s">
        <v>6246</v>
      </c>
      <c r="E5265" s="70">
        <v>214100</v>
      </c>
      <c r="F5265" s="26">
        <v>171300</v>
      </c>
      <c r="G5265" s="12">
        <f t="shared" si="82"/>
        <v>0.24985405720957377</v>
      </c>
      <c r="H5265" s="12" t="s">
        <v>32108</v>
      </c>
      <c r="I5265" s="12" t="s">
        <v>31576</v>
      </c>
      <c r="J5265" s="25" t="s">
        <v>60</v>
      </c>
    </row>
    <row r="5266" spans="2:10" ht="12.75">
      <c r="B5266" s="45" t="s">
        <v>1903</v>
      </c>
      <c r="C5266" s="8" t="s">
        <v>1902</v>
      </c>
      <c r="D5266" s="54" t="s">
        <v>1904</v>
      </c>
      <c r="E5266" s="70">
        <v>216990</v>
      </c>
      <c r="F5266" s="26">
        <v>173490</v>
      </c>
      <c r="G5266" s="12">
        <f t="shared" si="82"/>
        <v>0.25073491267508219</v>
      </c>
      <c r="H5266" s="12" t="s">
        <v>1900</v>
      </c>
      <c r="I5266" s="12" t="s">
        <v>31577</v>
      </c>
      <c r="J5266" s="25" t="s">
        <v>60</v>
      </c>
    </row>
    <row r="5267" spans="2:10" ht="12.75">
      <c r="B5267" s="45" t="s">
        <v>7629</v>
      </c>
      <c r="C5267" s="8" t="s">
        <v>7628</v>
      </c>
      <c r="D5267" s="54" t="s">
        <v>7630</v>
      </c>
      <c r="E5267" s="70">
        <v>224990</v>
      </c>
      <c r="F5267" s="26">
        <v>179990</v>
      </c>
      <c r="G5267" s="12">
        <f t="shared" si="82"/>
        <v>0.25001388966053661</v>
      </c>
      <c r="H5267" s="12" t="s">
        <v>7633</v>
      </c>
      <c r="I5267" s="12" t="s">
        <v>60</v>
      </c>
      <c r="J5267" s="25" t="s">
        <v>60</v>
      </c>
    </row>
    <row r="5268" spans="2:10" ht="12.75">
      <c r="B5268" s="45" t="s">
        <v>3541</v>
      </c>
      <c r="C5268" s="8" t="s">
        <v>3540</v>
      </c>
      <c r="D5268" s="54" t="s">
        <v>3542</v>
      </c>
      <c r="E5268" s="70">
        <v>242990</v>
      </c>
      <c r="F5268" s="26">
        <v>194490</v>
      </c>
      <c r="G5268" s="12">
        <f t="shared" si="82"/>
        <v>0.24937014756542752</v>
      </c>
      <c r="H5268" s="12" t="s">
        <v>3545</v>
      </c>
      <c r="I5268" s="12" t="s">
        <v>31578</v>
      </c>
      <c r="J5268" s="25" t="s">
        <v>60</v>
      </c>
    </row>
    <row r="5269" spans="2:10" ht="12.75">
      <c r="B5269" s="45" t="s">
        <v>7643</v>
      </c>
      <c r="C5269" s="8" t="s">
        <v>7642</v>
      </c>
      <c r="D5269" s="54" t="s">
        <v>7644</v>
      </c>
      <c r="E5269" s="70">
        <v>249990</v>
      </c>
      <c r="F5269" s="26">
        <v>199990</v>
      </c>
      <c r="G5269" s="12">
        <f t="shared" si="82"/>
        <v>0.25001250062503133</v>
      </c>
      <c r="H5269" s="12" t="s">
        <v>7647</v>
      </c>
      <c r="I5269" s="12" t="s">
        <v>31579</v>
      </c>
      <c r="J5269" s="25" t="s">
        <v>60</v>
      </c>
    </row>
    <row r="5270" spans="2:10" ht="12.75">
      <c r="B5270" s="45" t="s">
        <v>7650</v>
      </c>
      <c r="C5270" s="8" t="s">
        <v>7649</v>
      </c>
      <c r="D5270" s="54" t="s">
        <v>7651</v>
      </c>
      <c r="E5270" s="70">
        <v>250990</v>
      </c>
      <c r="F5270" s="26">
        <v>200990</v>
      </c>
      <c r="G5270" s="12">
        <f t="shared" si="82"/>
        <v>0.24876859545251007</v>
      </c>
      <c r="H5270" s="12" t="s">
        <v>7654</v>
      </c>
      <c r="I5270" s="12" t="s">
        <v>31580</v>
      </c>
      <c r="J5270" s="25" t="s">
        <v>60</v>
      </c>
    </row>
    <row r="5271" spans="2:10" ht="12.75">
      <c r="B5271" s="45" t="s">
        <v>3624</v>
      </c>
      <c r="C5271" s="8" t="s">
        <v>3623</v>
      </c>
      <c r="D5271" s="54" t="s">
        <v>3625</v>
      </c>
      <c r="E5271" s="70">
        <v>258990</v>
      </c>
      <c r="F5271" s="26">
        <v>206990</v>
      </c>
      <c r="G5271" s="12">
        <f t="shared" si="82"/>
        <v>0.25121986569399479</v>
      </c>
      <c r="H5271" s="12" t="s">
        <v>3628</v>
      </c>
      <c r="I5271" s="12" t="s">
        <v>31581</v>
      </c>
      <c r="J5271" s="25" t="s">
        <v>60</v>
      </c>
    </row>
    <row r="5272" spans="2:10" ht="12.75">
      <c r="B5272" s="45" t="s">
        <v>3451</v>
      </c>
      <c r="C5272" s="8" t="s">
        <v>3450</v>
      </c>
      <c r="D5272" s="54" t="s">
        <v>3452</v>
      </c>
      <c r="E5272" s="70">
        <v>272490</v>
      </c>
      <c r="F5272" s="26">
        <v>217990</v>
      </c>
      <c r="G5272" s="12">
        <f t="shared" si="82"/>
        <v>0.25001146841598243</v>
      </c>
      <c r="H5272" s="12" t="s">
        <v>60</v>
      </c>
      <c r="I5272" s="12" t="s">
        <v>60</v>
      </c>
      <c r="J5272" s="25" t="s">
        <v>60</v>
      </c>
    </row>
    <row r="5273" spans="2:10" ht="12.75">
      <c r="B5273" s="45" t="s">
        <v>3631</v>
      </c>
      <c r="C5273" s="8" t="s">
        <v>3630</v>
      </c>
      <c r="D5273" s="54" t="s">
        <v>3632</v>
      </c>
      <c r="E5273" s="70">
        <v>285990</v>
      </c>
      <c r="F5273" s="26">
        <v>228990</v>
      </c>
      <c r="G5273" s="12">
        <f t="shared" si="82"/>
        <v>0.24891916677584169</v>
      </c>
      <c r="H5273" s="12" t="s">
        <v>3628</v>
      </c>
      <c r="I5273" s="12" t="s">
        <v>31582</v>
      </c>
      <c r="J5273" s="25" t="s">
        <v>60</v>
      </c>
    </row>
    <row r="5274" spans="2:10" ht="12.75">
      <c r="B5274" s="45" t="s">
        <v>1196</v>
      </c>
      <c r="C5274" s="8" t="s">
        <v>1190</v>
      </c>
      <c r="D5274" s="54" t="s">
        <v>1197</v>
      </c>
      <c r="E5274" s="70">
        <v>292490</v>
      </c>
      <c r="F5274" s="26">
        <v>233990</v>
      </c>
      <c r="G5274" s="12">
        <f t="shared" si="82"/>
        <v>0.25001068421727424</v>
      </c>
      <c r="H5274" s="12" t="s">
        <v>1187</v>
      </c>
      <c r="I5274" s="12" t="s">
        <v>31583</v>
      </c>
      <c r="J5274" s="25" t="s">
        <v>60</v>
      </c>
    </row>
    <row r="5275" spans="2:10" ht="12.75">
      <c r="B5275" s="45" t="s">
        <v>1201</v>
      </c>
      <c r="C5275" s="8" t="s">
        <v>1190</v>
      </c>
      <c r="D5275" s="54" t="s">
        <v>1202</v>
      </c>
      <c r="E5275" s="70">
        <v>292490</v>
      </c>
      <c r="F5275" s="26">
        <v>233990</v>
      </c>
      <c r="G5275" s="12">
        <f t="shared" si="82"/>
        <v>0.25001068421727424</v>
      </c>
      <c r="H5275" s="12" t="s">
        <v>1187</v>
      </c>
      <c r="I5275" s="12" t="s">
        <v>31584</v>
      </c>
      <c r="J5275" s="25" t="s">
        <v>60</v>
      </c>
    </row>
    <row r="5276" spans="2:10" ht="12.75">
      <c r="B5276" s="45" t="s">
        <v>1206</v>
      </c>
      <c r="C5276" s="8" t="s">
        <v>1190</v>
      </c>
      <c r="D5276" s="54" t="s">
        <v>1207</v>
      </c>
      <c r="E5276" s="70">
        <v>292490</v>
      </c>
      <c r="F5276" s="26">
        <v>233990</v>
      </c>
      <c r="G5276" s="12">
        <f t="shared" si="82"/>
        <v>0.25001068421727424</v>
      </c>
      <c r="H5276" s="12" t="s">
        <v>1187</v>
      </c>
      <c r="I5276" s="12" t="s">
        <v>31585</v>
      </c>
      <c r="J5276" s="25" t="s">
        <v>60</v>
      </c>
    </row>
    <row r="5277" spans="2:10" ht="12.75">
      <c r="B5277" s="45" t="s">
        <v>1211</v>
      </c>
      <c r="C5277" s="8" t="s">
        <v>1190</v>
      </c>
      <c r="D5277" s="54" t="s">
        <v>1212</v>
      </c>
      <c r="E5277" s="70">
        <v>292490</v>
      </c>
      <c r="F5277" s="26">
        <v>233990</v>
      </c>
      <c r="G5277" s="12">
        <f t="shared" si="82"/>
        <v>0.25001068421727424</v>
      </c>
      <c r="H5277" s="12" t="s">
        <v>1187</v>
      </c>
      <c r="I5277" s="12" t="s">
        <v>31586</v>
      </c>
      <c r="J5277" s="25" t="s">
        <v>60</v>
      </c>
    </row>
    <row r="5278" spans="2:10" ht="12.75">
      <c r="B5278" s="45" t="s">
        <v>1217</v>
      </c>
      <c r="C5278" s="8" t="s">
        <v>1216</v>
      </c>
      <c r="D5278" s="54" t="s">
        <v>1218</v>
      </c>
      <c r="E5278" s="70">
        <v>292490</v>
      </c>
      <c r="F5278" s="26">
        <v>233990</v>
      </c>
      <c r="G5278" s="12">
        <f t="shared" si="82"/>
        <v>0.25001068421727424</v>
      </c>
      <c r="H5278" s="12" t="s">
        <v>1187</v>
      </c>
      <c r="I5278" s="12" t="s">
        <v>31587</v>
      </c>
      <c r="J5278" s="25" t="s">
        <v>60</v>
      </c>
    </row>
    <row r="5279" spans="2:10" ht="12.75">
      <c r="B5279" s="46" t="s">
        <v>3848</v>
      </c>
      <c r="C5279" s="8" t="s">
        <v>3847</v>
      </c>
      <c r="D5279" s="54" t="s">
        <v>3849</v>
      </c>
      <c r="E5279" s="70">
        <v>292490</v>
      </c>
      <c r="F5279" s="26">
        <v>233990</v>
      </c>
      <c r="G5279" s="12">
        <f t="shared" si="82"/>
        <v>0.25001068421727424</v>
      </c>
      <c r="H5279" s="12" t="s">
        <v>3852</v>
      </c>
      <c r="I5279" s="12" t="s">
        <v>31588</v>
      </c>
      <c r="J5279" s="25" t="s">
        <v>60</v>
      </c>
    </row>
    <row r="5280" spans="2:10" ht="12.75">
      <c r="B5280" s="46" t="s">
        <v>3812</v>
      </c>
      <c r="C5280" s="8" t="s">
        <v>3811</v>
      </c>
      <c r="D5280" s="54" t="s">
        <v>3813</v>
      </c>
      <c r="E5280" s="70">
        <v>297490</v>
      </c>
      <c r="F5280" s="26">
        <v>237990</v>
      </c>
      <c r="G5280" s="12">
        <f t="shared" si="82"/>
        <v>0.2500105046430523</v>
      </c>
      <c r="H5280" s="12" t="s">
        <v>3816</v>
      </c>
      <c r="I5280" s="12" t="s">
        <v>31589</v>
      </c>
      <c r="J5280" s="25" t="s">
        <v>60</v>
      </c>
    </row>
    <row r="5281" spans="2:10" ht="12.75">
      <c r="B5281" s="45" t="s">
        <v>8573</v>
      </c>
      <c r="C5281" s="8" t="s">
        <v>8572</v>
      </c>
      <c r="D5281" s="54" t="s">
        <v>8574</v>
      </c>
      <c r="E5281" s="70">
        <v>297990</v>
      </c>
      <c r="F5281" s="26">
        <v>238490</v>
      </c>
      <c r="G5281" s="12">
        <f t="shared" si="82"/>
        <v>0.24948635162899913</v>
      </c>
      <c r="H5281" s="12" t="s">
        <v>60</v>
      </c>
      <c r="I5281" s="12" t="s">
        <v>60</v>
      </c>
      <c r="J5281" s="25" t="s">
        <v>60</v>
      </c>
    </row>
    <row r="5282" spans="2:10" ht="12.75">
      <c r="B5282" s="45" t="s">
        <v>8579</v>
      </c>
      <c r="C5282" s="8" t="s">
        <v>8578</v>
      </c>
      <c r="D5282" s="54" t="s">
        <v>8580</v>
      </c>
      <c r="E5282" s="70">
        <v>309490</v>
      </c>
      <c r="F5282" s="26">
        <v>247490</v>
      </c>
      <c r="G5282" s="12">
        <f t="shared" si="82"/>
        <v>0.25051517233019527</v>
      </c>
      <c r="H5282" s="12" t="s">
        <v>60</v>
      </c>
      <c r="I5282" s="12" t="s">
        <v>60</v>
      </c>
      <c r="J5282" s="25" t="s">
        <v>60</v>
      </c>
    </row>
    <row r="5283" spans="2:10" ht="12.75">
      <c r="B5283" s="45" t="s">
        <v>7818</v>
      </c>
      <c r="C5283" s="8" t="s">
        <v>7817</v>
      </c>
      <c r="D5283" s="54" t="s">
        <v>7819</v>
      </c>
      <c r="E5283" s="70">
        <v>312990</v>
      </c>
      <c r="F5283" s="26">
        <v>250490</v>
      </c>
      <c r="G5283" s="12">
        <f t="shared" si="82"/>
        <v>0.24951095852129823</v>
      </c>
      <c r="H5283" s="12" t="s">
        <v>7822</v>
      </c>
      <c r="I5283" s="12" t="s">
        <v>31590</v>
      </c>
      <c r="J5283" s="25" t="s">
        <v>60</v>
      </c>
    </row>
    <row r="5284" spans="2:10" ht="12.75">
      <c r="B5284" s="45" t="s">
        <v>3471</v>
      </c>
      <c r="C5284" s="8" t="s">
        <v>3470</v>
      </c>
      <c r="D5284" s="54" t="s">
        <v>3472</v>
      </c>
      <c r="E5284" s="70">
        <v>318990</v>
      </c>
      <c r="F5284" s="26">
        <v>254990</v>
      </c>
      <c r="G5284" s="12">
        <f t="shared" si="82"/>
        <v>0.250990234911173</v>
      </c>
      <c r="H5284" s="12" t="s">
        <v>3475</v>
      </c>
      <c r="I5284" s="12" t="s">
        <v>31591</v>
      </c>
      <c r="J5284" s="25" t="s">
        <v>60</v>
      </c>
    </row>
    <row r="5285" spans="2:10" ht="12.75">
      <c r="B5285" s="45" t="s">
        <v>3578</v>
      </c>
      <c r="C5285" s="8" t="s">
        <v>3577</v>
      </c>
      <c r="D5285" s="54" t="s">
        <v>3579</v>
      </c>
      <c r="E5285" s="70">
        <v>319990</v>
      </c>
      <c r="F5285" s="26">
        <v>255990</v>
      </c>
      <c r="G5285" s="12">
        <f t="shared" si="82"/>
        <v>0.25000976600648461</v>
      </c>
      <c r="H5285" s="12" t="s">
        <v>60</v>
      </c>
      <c r="I5285" s="12" t="s">
        <v>31592</v>
      </c>
      <c r="J5285" s="25" t="s">
        <v>60</v>
      </c>
    </row>
    <row r="5286" spans="2:10" ht="12.75">
      <c r="B5286" s="46" t="s">
        <v>3819</v>
      </c>
      <c r="C5286" s="8" t="s">
        <v>3818</v>
      </c>
      <c r="D5286" s="54" t="s">
        <v>3820</v>
      </c>
      <c r="E5286" s="70">
        <v>326990</v>
      </c>
      <c r="F5286" s="26">
        <v>261490</v>
      </c>
      <c r="G5286" s="12">
        <f t="shared" si="82"/>
        <v>0.25048759034762313</v>
      </c>
      <c r="H5286" s="12" t="s">
        <v>3816</v>
      </c>
      <c r="I5286" s="12" t="s">
        <v>31593</v>
      </c>
      <c r="J5286" s="25" t="s">
        <v>60</v>
      </c>
    </row>
    <row r="5287" spans="2:10" ht="12.75">
      <c r="B5287" s="46" t="s">
        <v>3855</v>
      </c>
      <c r="C5287" s="8" t="s">
        <v>3854</v>
      </c>
      <c r="D5287" s="54" t="s">
        <v>3856</v>
      </c>
      <c r="E5287" s="70">
        <v>329990</v>
      </c>
      <c r="F5287" s="26">
        <v>263990</v>
      </c>
      <c r="G5287" s="12">
        <f t="shared" si="82"/>
        <v>0.25000947005568386</v>
      </c>
      <c r="H5287" s="12" t="s">
        <v>3859</v>
      </c>
      <c r="I5287" s="12" t="s">
        <v>31594</v>
      </c>
      <c r="J5287" s="25" t="s">
        <v>60</v>
      </c>
    </row>
    <row r="5288" spans="2:10" ht="12.75">
      <c r="B5288" s="45" t="s">
        <v>3478</v>
      </c>
      <c r="C5288" s="8" t="s">
        <v>3477</v>
      </c>
      <c r="D5288" s="54" t="s">
        <v>3479</v>
      </c>
      <c r="E5288" s="70">
        <v>344990</v>
      </c>
      <c r="F5288" s="26">
        <v>275990</v>
      </c>
      <c r="G5288" s="12">
        <f t="shared" si="82"/>
        <v>0.25000905829921383</v>
      </c>
      <c r="H5288" s="12" t="s">
        <v>3475</v>
      </c>
      <c r="I5288" s="12" t="s">
        <v>31595</v>
      </c>
      <c r="J5288" s="25" t="s">
        <v>60</v>
      </c>
    </row>
    <row r="5289" spans="2:10" ht="12.75">
      <c r="B5289" s="45" t="s">
        <v>3584</v>
      </c>
      <c r="C5289" s="8" t="s">
        <v>3583</v>
      </c>
      <c r="D5289" s="54" t="s">
        <v>3585</v>
      </c>
      <c r="E5289" s="70">
        <v>352990</v>
      </c>
      <c r="F5289" s="26">
        <v>282490</v>
      </c>
      <c r="G5289" s="12">
        <f t="shared" si="82"/>
        <v>0.24956635633119761</v>
      </c>
      <c r="H5289" s="12" t="s">
        <v>60</v>
      </c>
      <c r="I5289" s="12" t="s">
        <v>31596</v>
      </c>
      <c r="J5289" s="25" t="s">
        <v>60</v>
      </c>
    </row>
    <row r="5290" spans="2:10" ht="12.75">
      <c r="B5290" s="45" t="s">
        <v>3637</v>
      </c>
      <c r="C5290" s="8" t="s">
        <v>3636</v>
      </c>
      <c r="D5290" s="54" t="s">
        <v>3638</v>
      </c>
      <c r="E5290" s="70">
        <v>354490</v>
      </c>
      <c r="F5290" s="26">
        <v>283490</v>
      </c>
      <c r="G5290" s="12">
        <f t="shared" si="82"/>
        <v>0.2504497513139794</v>
      </c>
      <c r="H5290" s="12" t="s">
        <v>3628</v>
      </c>
      <c r="I5290" s="12" t="s">
        <v>31597</v>
      </c>
      <c r="J5290" s="25" t="s">
        <v>60</v>
      </c>
    </row>
    <row r="5291" spans="2:10" ht="12.75">
      <c r="B5291" s="45" t="s">
        <v>3643</v>
      </c>
      <c r="C5291" s="8" t="s">
        <v>3642</v>
      </c>
      <c r="D5291" s="54" t="s">
        <v>3644</v>
      </c>
      <c r="E5291" s="70">
        <v>354490</v>
      </c>
      <c r="F5291" s="26">
        <v>283490</v>
      </c>
      <c r="G5291" s="12">
        <f t="shared" si="82"/>
        <v>0.2504497513139794</v>
      </c>
      <c r="H5291" s="12" t="s">
        <v>3628</v>
      </c>
      <c r="I5291" s="12" t="s">
        <v>31598</v>
      </c>
      <c r="J5291" s="25" t="s">
        <v>60</v>
      </c>
    </row>
    <row r="5292" spans="2:10" ht="12.75">
      <c r="B5292" s="45" t="s">
        <v>3649</v>
      </c>
      <c r="C5292" s="8" t="s">
        <v>3648</v>
      </c>
      <c r="D5292" s="54" t="s">
        <v>3650</v>
      </c>
      <c r="E5292" s="70">
        <v>354490</v>
      </c>
      <c r="F5292" s="26">
        <v>283490</v>
      </c>
      <c r="G5292" s="12">
        <f t="shared" si="82"/>
        <v>0.2504497513139794</v>
      </c>
      <c r="H5292" s="12" t="s">
        <v>3628</v>
      </c>
      <c r="I5292" s="12" t="s">
        <v>31599</v>
      </c>
      <c r="J5292" s="25" t="s">
        <v>60</v>
      </c>
    </row>
    <row r="5293" spans="2:10" ht="12.75">
      <c r="B5293" s="45" t="s">
        <v>3655</v>
      </c>
      <c r="C5293" s="8" t="s">
        <v>3654</v>
      </c>
      <c r="D5293" s="54" t="s">
        <v>3656</v>
      </c>
      <c r="E5293" s="70">
        <v>354490</v>
      </c>
      <c r="F5293" s="26">
        <v>283490</v>
      </c>
      <c r="G5293" s="12">
        <f t="shared" si="82"/>
        <v>0.2504497513139794</v>
      </c>
      <c r="H5293" s="12" t="s">
        <v>3628</v>
      </c>
      <c r="I5293" s="12" t="s">
        <v>31600</v>
      </c>
      <c r="J5293" s="25" t="s">
        <v>60</v>
      </c>
    </row>
    <row r="5294" spans="2:10" ht="12.75">
      <c r="B5294" s="45" t="s">
        <v>3548</v>
      </c>
      <c r="C5294" s="8" t="s">
        <v>3547</v>
      </c>
      <c r="D5294" s="54" t="s">
        <v>3549</v>
      </c>
      <c r="E5294" s="70">
        <v>361990</v>
      </c>
      <c r="F5294" s="26">
        <v>289490</v>
      </c>
      <c r="G5294" s="12">
        <f t="shared" si="82"/>
        <v>0.25044042972123393</v>
      </c>
      <c r="H5294" s="12" t="s">
        <v>3545</v>
      </c>
      <c r="I5294" s="12" t="s">
        <v>31601</v>
      </c>
      <c r="J5294" s="25" t="s">
        <v>60</v>
      </c>
    </row>
    <row r="5295" spans="2:10" ht="12.75">
      <c r="B5295" s="46" t="s">
        <v>1264</v>
      </c>
      <c r="C5295" s="8" t="s">
        <v>1263</v>
      </c>
      <c r="D5295" s="54" t="s">
        <v>1265</v>
      </c>
      <c r="E5295" s="70">
        <v>402990</v>
      </c>
      <c r="F5295" s="26">
        <v>322490</v>
      </c>
      <c r="G5295" s="12">
        <f t="shared" si="82"/>
        <v>0.24962014326025606</v>
      </c>
      <c r="H5295" s="12" t="s">
        <v>1268</v>
      </c>
      <c r="I5295" s="12" t="s">
        <v>31602</v>
      </c>
      <c r="J5295" s="25" t="s">
        <v>60</v>
      </c>
    </row>
    <row r="5296" spans="2:10" ht="12.75">
      <c r="B5296" s="46" t="s">
        <v>1271</v>
      </c>
      <c r="C5296" s="8" t="s">
        <v>1270</v>
      </c>
      <c r="D5296" s="54" t="s">
        <v>1272</v>
      </c>
      <c r="E5296" s="70">
        <v>408990</v>
      </c>
      <c r="F5296" s="26">
        <v>326990</v>
      </c>
      <c r="G5296" s="12">
        <f t="shared" si="82"/>
        <v>0.25077219486834457</v>
      </c>
      <c r="H5296" s="12" t="s">
        <v>1268</v>
      </c>
      <c r="I5296" s="12" t="s">
        <v>31603</v>
      </c>
      <c r="J5296" s="25" t="s">
        <v>60</v>
      </c>
    </row>
    <row r="5297" spans="2:10" ht="12.75">
      <c r="B5297" s="45" t="s">
        <v>3484</v>
      </c>
      <c r="C5297" s="8" t="s">
        <v>3483</v>
      </c>
      <c r="D5297" s="54" t="s">
        <v>3485</v>
      </c>
      <c r="E5297" s="70">
        <v>415990</v>
      </c>
      <c r="F5297" s="26">
        <v>332990</v>
      </c>
      <c r="G5297" s="12">
        <f t="shared" si="82"/>
        <v>0.24925673443646956</v>
      </c>
      <c r="H5297" s="12" t="s">
        <v>3488</v>
      </c>
      <c r="I5297" s="12" t="s">
        <v>31604</v>
      </c>
      <c r="J5297" s="25" t="s">
        <v>60</v>
      </c>
    </row>
    <row r="5298" spans="2:10" ht="12.75">
      <c r="B5298" s="45" t="s">
        <v>3491</v>
      </c>
      <c r="C5298" s="8" t="s">
        <v>3490</v>
      </c>
      <c r="D5298" s="54" t="s">
        <v>3492</v>
      </c>
      <c r="E5298" s="70">
        <v>448990</v>
      </c>
      <c r="F5298" s="26">
        <v>358990</v>
      </c>
      <c r="G5298" s="12">
        <f t="shared" si="82"/>
        <v>0.25070336221064649</v>
      </c>
      <c r="H5298" s="12" t="s">
        <v>3488</v>
      </c>
      <c r="I5298" s="12" t="s">
        <v>31605</v>
      </c>
      <c r="J5298" s="25" t="s">
        <v>60</v>
      </c>
    </row>
    <row r="5299" spans="2:10" ht="12.75">
      <c r="B5299" s="45" t="s">
        <v>3604</v>
      </c>
      <c r="C5299" s="8" t="s">
        <v>3603</v>
      </c>
      <c r="D5299" s="54" t="s">
        <v>3605</v>
      </c>
      <c r="E5299" s="70">
        <v>449490</v>
      </c>
      <c r="F5299" s="26">
        <v>359490</v>
      </c>
      <c r="G5299" s="12">
        <f t="shared" si="82"/>
        <v>0.25035466911457904</v>
      </c>
      <c r="H5299" s="12" t="s">
        <v>3608</v>
      </c>
      <c r="I5299" s="12" t="s">
        <v>31606</v>
      </c>
      <c r="J5299" s="25" t="s">
        <v>60</v>
      </c>
    </row>
    <row r="5300" spans="2:10" ht="12.75">
      <c r="B5300" s="45" t="s">
        <v>3554</v>
      </c>
      <c r="C5300" s="8" t="s">
        <v>3553</v>
      </c>
      <c r="D5300" s="54" t="s">
        <v>3555</v>
      </c>
      <c r="E5300" s="70">
        <v>464990</v>
      </c>
      <c r="F5300" s="26">
        <v>371990</v>
      </c>
      <c r="G5300" s="12">
        <f t="shared" si="82"/>
        <v>0.25000672061076901</v>
      </c>
      <c r="H5300" s="12" t="s">
        <v>3545</v>
      </c>
      <c r="I5300" s="12" t="s">
        <v>31607</v>
      </c>
      <c r="J5300" s="25" t="s">
        <v>60</v>
      </c>
    </row>
    <row r="5301" spans="2:10" ht="12.75">
      <c r="B5301" s="45" t="s">
        <v>3560</v>
      </c>
      <c r="C5301" s="8" t="s">
        <v>3559</v>
      </c>
      <c r="D5301" s="54" t="s">
        <v>3561</v>
      </c>
      <c r="E5301" s="70">
        <v>464990</v>
      </c>
      <c r="F5301" s="26">
        <v>371990</v>
      </c>
      <c r="G5301" s="12">
        <f t="shared" si="82"/>
        <v>0.25000672061076901</v>
      </c>
      <c r="H5301" s="12" t="s">
        <v>3545</v>
      </c>
      <c r="I5301" s="12" t="s">
        <v>31608</v>
      </c>
      <c r="J5301" s="25" t="s">
        <v>60</v>
      </c>
    </row>
    <row r="5302" spans="2:10" ht="12.75">
      <c r="B5302" s="45" t="s">
        <v>3572</v>
      </c>
      <c r="C5302" s="8" t="s">
        <v>3571</v>
      </c>
      <c r="D5302" s="54" t="s">
        <v>3573</v>
      </c>
      <c r="E5302" s="70">
        <v>464990</v>
      </c>
      <c r="F5302" s="26">
        <v>371990</v>
      </c>
      <c r="G5302" s="12">
        <f t="shared" si="82"/>
        <v>0.25000672061076901</v>
      </c>
      <c r="H5302" s="12" t="s">
        <v>3545</v>
      </c>
      <c r="I5302" s="12" t="s">
        <v>31609</v>
      </c>
      <c r="J5302" s="25" t="s">
        <v>60</v>
      </c>
    </row>
    <row r="5303" spans="2:10" ht="12.75">
      <c r="B5303" s="45" t="s">
        <v>3611</v>
      </c>
      <c r="C5303" s="8" t="s">
        <v>3610</v>
      </c>
      <c r="D5303" s="54" t="s">
        <v>3612</v>
      </c>
      <c r="E5303" s="70">
        <v>469490</v>
      </c>
      <c r="F5303" s="26">
        <v>375490</v>
      </c>
      <c r="G5303" s="12">
        <f t="shared" si="82"/>
        <v>0.25033955631308413</v>
      </c>
      <c r="H5303" s="12" t="s">
        <v>3608</v>
      </c>
      <c r="I5303" s="12" t="s">
        <v>31610</v>
      </c>
      <c r="J5303" s="25" t="s">
        <v>60</v>
      </c>
    </row>
    <row r="5304" spans="2:10" ht="12.75">
      <c r="B5304" s="45" t="s">
        <v>3566</v>
      </c>
      <c r="C5304" s="8" t="s">
        <v>3565</v>
      </c>
      <c r="D5304" s="54" t="s">
        <v>3567</v>
      </c>
      <c r="E5304" s="70">
        <v>469990</v>
      </c>
      <c r="F5304" s="26">
        <v>375990</v>
      </c>
      <c r="G5304" s="12">
        <f t="shared" si="82"/>
        <v>0.25000664911300841</v>
      </c>
      <c r="H5304" s="12" t="s">
        <v>3545</v>
      </c>
      <c r="I5304" s="12" t="s">
        <v>31611</v>
      </c>
      <c r="J5304" s="25" t="s">
        <v>60</v>
      </c>
    </row>
    <row r="5305" spans="2:10" ht="12.75">
      <c r="B5305" s="45" t="s">
        <v>3497</v>
      </c>
      <c r="C5305" s="8" t="s">
        <v>3496</v>
      </c>
      <c r="D5305" s="54" t="s">
        <v>3498</v>
      </c>
      <c r="E5305" s="70">
        <v>478990</v>
      </c>
      <c r="F5305" s="26">
        <v>382990</v>
      </c>
      <c r="G5305" s="12">
        <f t="shared" si="82"/>
        <v>0.25065928614324129</v>
      </c>
      <c r="H5305" s="12" t="s">
        <v>3501</v>
      </c>
      <c r="I5305" s="12" t="s">
        <v>31612</v>
      </c>
      <c r="J5305" s="25" t="s">
        <v>60</v>
      </c>
    </row>
    <row r="5306" spans="2:10" ht="12.75">
      <c r="B5306" s="45" t="s">
        <v>3590</v>
      </c>
      <c r="C5306" s="8" t="s">
        <v>3589</v>
      </c>
      <c r="D5306" s="54" t="s">
        <v>3591</v>
      </c>
      <c r="E5306" s="70">
        <v>494990</v>
      </c>
      <c r="F5306" s="26">
        <v>395990</v>
      </c>
      <c r="G5306" s="12">
        <f t="shared" si="82"/>
        <v>0.25000631329073975</v>
      </c>
      <c r="H5306" s="12" t="s">
        <v>3594</v>
      </c>
      <c r="I5306" s="12" t="s">
        <v>31613</v>
      </c>
      <c r="J5306" s="25" t="s">
        <v>60</v>
      </c>
    </row>
    <row r="5307" spans="2:10" ht="12.75">
      <c r="B5307" s="45" t="s">
        <v>3617</v>
      </c>
      <c r="C5307" s="8" t="s">
        <v>3616</v>
      </c>
      <c r="D5307" s="54" t="s">
        <v>3618</v>
      </c>
      <c r="E5307" s="70">
        <v>642990</v>
      </c>
      <c r="F5307" s="26">
        <v>514490</v>
      </c>
      <c r="G5307" s="12">
        <f t="shared" si="82"/>
        <v>0.24976190013411337</v>
      </c>
      <c r="H5307" s="12" t="s">
        <v>3621</v>
      </c>
      <c r="I5307" s="12" t="s">
        <v>31614</v>
      </c>
      <c r="J5307" s="25" t="s">
        <v>60</v>
      </c>
    </row>
    <row r="5308" spans="2:10" ht="12.75">
      <c r="B5308" s="46" t="s">
        <v>3834</v>
      </c>
      <c r="C5308" s="8" t="s">
        <v>3833</v>
      </c>
      <c r="D5308" s="54" t="s">
        <v>3835</v>
      </c>
      <c r="E5308" s="70">
        <v>674490</v>
      </c>
      <c r="F5308" s="26">
        <v>539490</v>
      </c>
      <c r="G5308" s="12">
        <f t="shared" si="82"/>
        <v>0.25023633431574255</v>
      </c>
      <c r="H5308" s="12" t="s">
        <v>3838</v>
      </c>
      <c r="I5308" s="12" t="s">
        <v>31615</v>
      </c>
      <c r="J5308" s="25" t="s">
        <v>60</v>
      </c>
    </row>
    <row r="5309" spans="2:10" ht="12.75">
      <c r="B5309" s="45" t="s">
        <v>8607</v>
      </c>
      <c r="C5309" s="8" t="s">
        <v>8606</v>
      </c>
      <c r="D5309" s="54" t="s">
        <v>8608</v>
      </c>
      <c r="E5309" s="70">
        <v>688000</v>
      </c>
      <c r="F5309" s="26">
        <v>550400</v>
      </c>
      <c r="G5309" s="12">
        <f t="shared" si="82"/>
        <v>0.25</v>
      </c>
      <c r="H5309" s="12" t="s">
        <v>60</v>
      </c>
      <c r="I5309" s="12" t="s">
        <v>60</v>
      </c>
      <c r="J5309" s="25" t="s">
        <v>60</v>
      </c>
    </row>
    <row r="5310" spans="2:10" ht="12.75">
      <c r="B5310" s="46" t="s">
        <v>3841</v>
      </c>
      <c r="C5310" s="8" t="s">
        <v>3840</v>
      </c>
      <c r="D5310" s="54" t="s">
        <v>3842</v>
      </c>
      <c r="E5310" s="70">
        <v>824490</v>
      </c>
      <c r="F5310" s="26">
        <v>659490</v>
      </c>
      <c r="G5310" s="12">
        <f t="shared" si="82"/>
        <v>0.25019333121048093</v>
      </c>
      <c r="H5310" s="12" t="s">
        <v>3845</v>
      </c>
      <c r="I5310" s="12" t="s">
        <v>31616</v>
      </c>
      <c r="J5310" s="25" t="s">
        <v>60</v>
      </c>
    </row>
  </sheetData>
  <autoFilter ref="B1:J5310" xr:uid="{65477914-CA0B-4103-91C6-D9379D90C83F}"/>
  <sortState xmlns:xlrd2="http://schemas.microsoft.com/office/spreadsheetml/2017/richdata2" ref="B99:J738">
    <sortCondition descending="1" ref="G160"/>
  </sortState>
  <phoneticPr fontId="97" type="noConversion"/>
  <conditionalFormatting sqref="J5311:J1048576 G1:J1">
    <cfRule type="cellIs" dxfId="67" priority="587" operator="equal">
      <formula>"удалить"</formula>
    </cfRule>
  </conditionalFormatting>
  <conditionalFormatting sqref="B5311:B1048576">
    <cfRule type="duplicateValues" dxfId="66" priority="6738"/>
  </conditionalFormatting>
  <conditionalFormatting sqref="B5311:B1048576">
    <cfRule type="duplicateValues" dxfId="65" priority="434"/>
  </conditionalFormatting>
  <conditionalFormatting sqref="B669">
    <cfRule type="duplicateValues" dxfId="64" priority="90"/>
  </conditionalFormatting>
  <conditionalFormatting sqref="B738:B760">
    <cfRule type="duplicateValues" dxfId="63" priority="87"/>
  </conditionalFormatting>
  <conditionalFormatting sqref="B670:B678">
    <cfRule type="duplicateValues" dxfId="62" priority="91"/>
  </conditionalFormatting>
  <conditionalFormatting sqref="B1169:B1174">
    <cfRule type="duplicateValues" dxfId="61" priority="82"/>
  </conditionalFormatting>
  <conditionalFormatting sqref="B1169:B1174">
    <cfRule type="duplicateValues" dxfId="60" priority="83"/>
  </conditionalFormatting>
  <conditionalFormatting sqref="B1169:B1178">
    <cfRule type="duplicateValues" dxfId="59" priority="84"/>
  </conditionalFormatting>
  <conditionalFormatting sqref="B1169:B1178">
    <cfRule type="duplicateValues" dxfId="58" priority="85"/>
  </conditionalFormatting>
  <conditionalFormatting sqref="B1169:B1180">
    <cfRule type="duplicateValues" dxfId="57" priority="81"/>
  </conditionalFormatting>
  <conditionalFormatting sqref="B1169:B1178">
    <cfRule type="duplicateValues" dxfId="56" priority="86"/>
  </conditionalFormatting>
  <conditionalFormatting sqref="B1175:B1176">
    <cfRule type="duplicateValues" dxfId="55" priority="80"/>
  </conditionalFormatting>
  <conditionalFormatting sqref="B1175:B1176">
    <cfRule type="duplicateValues" dxfId="54" priority="79"/>
  </conditionalFormatting>
  <conditionalFormatting sqref="B1177:B1178">
    <cfRule type="duplicateValues" dxfId="53" priority="78"/>
  </conditionalFormatting>
  <conditionalFormatting sqref="B1179">
    <cfRule type="duplicateValues" dxfId="52" priority="77"/>
  </conditionalFormatting>
  <conditionalFormatting sqref="B1180">
    <cfRule type="duplicateValues" dxfId="51" priority="76"/>
  </conditionalFormatting>
  <conditionalFormatting sqref="B1181:B1186">
    <cfRule type="duplicateValues" dxfId="50" priority="75"/>
  </conditionalFormatting>
  <conditionalFormatting sqref="B1228:B1229">
    <cfRule type="duplicateValues" dxfId="49" priority="74"/>
  </conditionalFormatting>
  <conditionalFormatting sqref="B1228:B1229">
    <cfRule type="duplicateValues" dxfId="48" priority="73"/>
  </conditionalFormatting>
  <conditionalFormatting sqref="B2:B3">
    <cfRule type="duplicateValues" dxfId="47" priority="53"/>
  </conditionalFormatting>
  <conditionalFormatting sqref="B2:B3">
    <cfRule type="duplicateValues" dxfId="46" priority="55"/>
  </conditionalFormatting>
  <conditionalFormatting sqref="B2:B3">
    <cfRule type="duplicateValues" dxfId="45" priority="52"/>
  </conditionalFormatting>
  <conditionalFormatting sqref="B2:B3">
    <cfRule type="duplicateValues" dxfId="44" priority="54"/>
  </conditionalFormatting>
  <conditionalFormatting sqref="B668">
    <cfRule type="duplicateValues" dxfId="43" priority="97"/>
  </conditionalFormatting>
  <conditionalFormatting sqref="B503">
    <cfRule type="duplicateValues" dxfId="42" priority="43"/>
  </conditionalFormatting>
  <conditionalFormatting sqref="B503">
    <cfRule type="duplicateValues" dxfId="41" priority="44"/>
  </conditionalFormatting>
  <conditionalFormatting sqref="B503">
    <cfRule type="duplicateValues" dxfId="40" priority="45"/>
  </conditionalFormatting>
  <conditionalFormatting sqref="B503">
    <cfRule type="duplicateValues" dxfId="39" priority="46"/>
  </conditionalFormatting>
  <conditionalFormatting sqref="B503">
    <cfRule type="duplicateValues" dxfId="38" priority="42"/>
  </conditionalFormatting>
  <conditionalFormatting sqref="B1394">
    <cfRule type="duplicateValues" dxfId="37" priority="38"/>
  </conditionalFormatting>
  <conditionalFormatting sqref="B1394">
    <cfRule type="duplicateValues" dxfId="36" priority="39"/>
  </conditionalFormatting>
  <conditionalFormatting sqref="B1394">
    <cfRule type="duplicateValues" dxfId="35" priority="40"/>
  </conditionalFormatting>
  <conditionalFormatting sqref="B1394">
    <cfRule type="duplicateValues" dxfId="34" priority="41"/>
  </conditionalFormatting>
  <conditionalFormatting sqref="B1394">
    <cfRule type="duplicateValues" dxfId="33" priority="37"/>
  </conditionalFormatting>
  <conditionalFormatting sqref="B1394">
    <cfRule type="duplicateValues" dxfId="32" priority="34"/>
    <cfRule type="duplicateValues" dxfId="31" priority="35"/>
    <cfRule type="duplicateValues" dxfId="30" priority="36"/>
  </conditionalFormatting>
  <conditionalFormatting sqref="B1394">
    <cfRule type="duplicateValues" dxfId="29" priority="33"/>
  </conditionalFormatting>
  <conditionalFormatting sqref="B1394">
    <cfRule type="duplicateValues" dxfId="28" priority="32"/>
  </conditionalFormatting>
  <conditionalFormatting sqref="B1509:B1513">
    <cfRule type="duplicateValues" dxfId="27" priority="23"/>
  </conditionalFormatting>
  <conditionalFormatting sqref="B1509:B1513">
    <cfRule type="duplicateValues" dxfId="26" priority="24"/>
  </conditionalFormatting>
  <conditionalFormatting sqref="B1509:B1513">
    <cfRule type="duplicateValues" dxfId="25" priority="25"/>
    <cfRule type="duplicateValues" dxfId="24" priority="26"/>
    <cfRule type="duplicateValues" dxfId="23" priority="27"/>
  </conditionalFormatting>
  <conditionalFormatting sqref="B1230:B1393">
    <cfRule type="duplicateValues" dxfId="22" priority="107"/>
    <cfRule type="duplicateValues" dxfId="21" priority="108"/>
    <cfRule type="duplicateValues" dxfId="20" priority="109"/>
  </conditionalFormatting>
  <conditionalFormatting sqref="B1230:B1393">
    <cfRule type="duplicateValues" dxfId="19" priority="110"/>
  </conditionalFormatting>
  <conditionalFormatting sqref="B1169:B1227">
    <cfRule type="duplicateValues" dxfId="18" priority="111"/>
  </conditionalFormatting>
  <conditionalFormatting sqref="B1169:B1229">
    <cfRule type="duplicateValues" dxfId="17" priority="112"/>
    <cfRule type="duplicateValues" dxfId="16" priority="113"/>
    <cfRule type="duplicateValues" dxfId="15" priority="114"/>
  </conditionalFormatting>
  <conditionalFormatting sqref="B1187:B1227">
    <cfRule type="duplicateValues" dxfId="14" priority="115"/>
  </conditionalFormatting>
  <conditionalFormatting sqref="B679:B737">
    <cfRule type="duplicateValues" dxfId="13" priority="121"/>
  </conditionalFormatting>
  <conditionalFormatting sqref="B659:B667">
    <cfRule type="duplicateValues" dxfId="12" priority="123"/>
  </conditionalFormatting>
  <conditionalFormatting sqref="B1395:B1508">
    <cfRule type="duplicateValues" dxfId="11" priority="128"/>
  </conditionalFormatting>
  <conditionalFormatting sqref="B1395:B1508">
    <cfRule type="duplicateValues" dxfId="10" priority="129"/>
  </conditionalFormatting>
  <conditionalFormatting sqref="B1395:B1508">
    <cfRule type="duplicateValues" dxfId="9" priority="130"/>
    <cfRule type="duplicateValues" dxfId="8" priority="131"/>
    <cfRule type="duplicateValues" dxfId="7" priority="132"/>
  </conditionalFormatting>
  <conditionalFormatting sqref="F1">
    <cfRule type="cellIs" dxfId="6" priority="2" operator="equal">
      <formula>"удалить"</formula>
    </cfRule>
  </conditionalFormatting>
  <conditionalFormatting sqref="L1">
    <cfRule type="duplicateValues" dxfId="5" priority="6766"/>
  </conditionalFormatting>
  <conditionalFormatting sqref="B1515:B5310 B1230:B1393 B761:B767 B1 B4:B502 B504:B658">
    <cfRule type="duplicateValues" dxfId="4" priority="6792"/>
  </conditionalFormatting>
  <conditionalFormatting sqref="B1515:B5310 B1230:B1393 B761:B767 B1 B4:B502 B504:B669">
    <cfRule type="duplicateValues" dxfId="3" priority="6799"/>
  </conditionalFormatting>
  <conditionalFormatting sqref="B1515:B5310 B1230:B1393 B761:B767 B1 B4:B502 B504:B678">
    <cfRule type="duplicateValues" dxfId="2" priority="6806"/>
  </conditionalFormatting>
  <conditionalFormatting sqref="B1515:B5310 B1230:B1393 B761:B767 B1 B4:B502 B504:B737">
    <cfRule type="duplicateValues" dxfId="1" priority="6813"/>
  </conditionalFormatting>
  <conditionalFormatting sqref="B1515:B5310 B504:B1393 B1:B502">
    <cfRule type="duplicateValues" dxfId="0" priority="6820"/>
  </conditionalFormatting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0796E6A01938EE468AA2FCFC8B423A71" ma:contentTypeVersion="15" ma:contentTypeDescription="Создание документа." ma:contentTypeScope="" ma:versionID="267e5a9abe8aba3f69947e6a5aabff1c">
  <xsd:schema xmlns:xsd="http://www.w3.org/2001/XMLSchema" xmlns:xs="http://www.w3.org/2001/XMLSchema" xmlns:p="http://schemas.microsoft.com/office/2006/metadata/properties" xmlns:ns2="c7b24652-f22a-44f5-85a8-6cbfa3371b2d" targetNamespace="http://schemas.microsoft.com/office/2006/metadata/properties" ma:root="true" ma:fieldsID="c4174df3417d935bd391d1bbf7b3ab02" ns2:_="">
    <xsd:import namespace="c7b24652-f22a-44f5-85a8-6cbfa3371b2d"/>
    <xsd:element name="properties">
      <xsd:complexType>
        <xsd:sequence>
          <xsd:element name="documentManagement">
            <xsd:complexType>
              <xsd:all>
                <xsd:element ref="ns2:NewBrandME" minOccurs="0"/>
                <xsd:element ref="ns2:USReport" minOccurs="0"/>
                <xsd:element ref="ns2:Sub_x0020_Brand" minOccurs="0"/>
                <xsd:element ref="ns2:Group1_x0020__x0028_YMM_PRODH5_x0029__x002e_MARA_M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b24652-f22a-44f5-85a8-6cbfa3371b2d" elementFormDefault="qualified">
    <xsd:import namespace="http://schemas.microsoft.com/office/2006/documentManagement/types"/>
    <xsd:import namespace="http://schemas.microsoft.com/office/infopath/2007/PartnerControls"/>
    <xsd:element name="NewBrandME" ma:index="8" nillable="true" ma:displayName="NewBrandME" ma:list="{6abc889e-571a-451d-aedd-a64a54650dd3}" ma:internalName="NewBrandME" ma:showField="Title">
      <xsd:simpleType>
        <xsd:restriction base="dms:Lookup"/>
      </xsd:simpleType>
    </xsd:element>
    <xsd:element name="USReport" ma:index="9" nillable="true" ma:displayName="USReport" ma:list="{3f1fc537-fbf4-4530-9a86-fadb186026c7}" ma:internalName="USReport" ma:showField="Title">
      <xsd:simpleType>
        <xsd:restriction base="dms:Lookup"/>
      </xsd:simpleType>
    </xsd:element>
    <xsd:element name="Sub_x0020_Brand" ma:index="10" nillable="true" ma:displayName="Sub Brand" ma:list="{ea86cf26-8eb4-44c3-afdf-cee47b151f93}" ma:internalName="Sub_x0020_Brand" ma:showField="Title">
      <xsd:simpleType>
        <xsd:restriction base="dms:Lookup"/>
      </xsd:simpleType>
    </xsd:element>
    <xsd:element name="Group1_x0020__x0028_YMM_PRODH5_x0029__x002e_MARA_M" ma:index="11" nillable="true" ma:displayName="Group1 (YMM_PRODH5).MARA_M" ma:list="{25eb6f52-fbb2-47ed-a025-89e4947ae3e0}" ma:internalName="Group1_x0020__x0028_YMM_PRODH5_x0029__x002e_MARA_M" ma:showField="Title">
      <xsd:simpleType>
        <xsd:restriction base="dms:Lookup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ewBrandME xmlns="c7b24652-f22a-44f5-85a8-6cbfa3371b2d" xsi:nil="true"/>
    <Group1_x0020__x0028_YMM_PRODH5_x0029__x002e_MARA_M xmlns="c7b24652-f22a-44f5-85a8-6cbfa3371b2d" xsi:nil="true"/>
    <Sub_x0020_Brand xmlns="c7b24652-f22a-44f5-85a8-6cbfa3371b2d" xsi:nil="true"/>
    <USReport xmlns="c7b24652-f22a-44f5-85a8-6cbfa3371b2d" xsi:nil="true"/>
  </documentManagement>
</p:properties>
</file>

<file path=customXml/itemProps1.xml><?xml version="1.0" encoding="utf-8"?>
<ds:datastoreItem xmlns:ds="http://schemas.openxmlformats.org/officeDocument/2006/customXml" ds:itemID="{0A2E60EC-158C-4203-AEDF-DD1E11345A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b24652-f22a-44f5-85a8-6cbfa3371b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F4F0B23-BD1A-4C62-9904-33DD16D0EED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92F4096-0683-4724-BC5D-82ACC0E2E000}">
  <ds:schemaRefs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terms/"/>
    <ds:schemaRef ds:uri="http://schemas.microsoft.com/office/2006/metadata/properties"/>
    <ds:schemaRef ds:uri="c7b24652-f22a-44f5-85a8-6cbfa3371b2d"/>
    <ds:schemaRef ds:uri="http://schemas.openxmlformats.org/package/2006/metadata/core-properties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Прайс MILWAUKEE®</vt:lpstr>
      <vt:lpstr>LEGEND</vt:lpstr>
      <vt:lpstr>'Прайс MILWAUKEE®'!Print_Area</vt:lpstr>
      <vt:lpstr>'Прайс MILWAUKEE®'!Print_Titles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2022-03-10T06:03:32Z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0x0101000796E6A01938EE468AA2FCFC8B423A71</vt:lpwstr>
  </property>
  <property fmtid="{D5CDD505-2E9C-101B-9397-08002B2CF9AE}" pid="3" name="xd_ProgID">
    <vt:lpwstr/>
  </property>
  <property fmtid="{D5CDD505-2E9C-101B-9397-08002B2CF9AE}" pid="4" name="ComplianceAssetId">
    <vt:lpwstr/>
  </property>
  <property fmtid="{D5CDD505-2E9C-101B-9397-08002B2CF9AE}" pid="5" name="TemplateUrl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xd_Signature">
    <vt:bool>false</vt:bool>
  </property>
</Properties>
</file>